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KALITIS Dropbox\Kalitis\Kalitab\Base Connaissance\SSR\Réforme financement SSR\Simulateurs GMT OQN et DAF\2024\"/>
    </mc:Choice>
  </mc:AlternateContent>
  <xr:revisionPtr revIDLastSave="0" documentId="13_ncr:1_{19B34EEA-0C4D-42D7-A588-4C040FB2637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Lisez Moi" sheetId="4" state="hidden" r:id="rId1"/>
    <sheet name="simulateur tarif OQN" sheetId="5" r:id="rId2"/>
    <sheet name="simulateur graphe PJ OQN" sheetId="7" r:id="rId3"/>
    <sheet name="Simulation 2022" sheetId="19" state="hidden" r:id="rId4"/>
    <sheet name="liste séjours" sheetId="17" state="hidden" r:id="rId5"/>
    <sheet name="Grille de Tarif OQN" sheetId="1" r:id="rId6"/>
    <sheet name="Grille de tarif OQN graphe" sheetId="8" state="hidden" r:id="rId7"/>
    <sheet name="Tarifs GMT - OQN" sheetId="12" state="hidden" r:id="rId8"/>
    <sheet name="coef geo" sheetId="13" r:id="rId9"/>
    <sheet name="coef reprise" sheetId="14" r:id="rId10"/>
    <sheet name="coef SEGUR" sheetId="15" r:id="rId11"/>
  </sheets>
  <definedNames>
    <definedName name="_xlnm._FilterDatabase" localSheetId="5" hidden="1">'Grille de Tarif OQN'!$A$2:$AU$3603</definedName>
    <definedName name="_xlnm._FilterDatabase" localSheetId="6" hidden="1">'Grille de tarif OQN graphe'!$A$2:$AG$1418</definedName>
    <definedName name="_xlnm._FilterDatabase" localSheetId="4" hidden="1">'liste séjours'!$A$2:$BN$1589</definedName>
    <definedName name="_xlnm._FilterDatabase" localSheetId="7" hidden="1">'Tarifs GMT - OQN'!$A$4:$K$3605</definedName>
  </definedNames>
  <calcPr calcId="191029"/>
  <pivotCaches>
    <pivotCache cacheId="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149" i="17" l="1"/>
  <c r="AZ117" i="17"/>
  <c r="AZ101" i="17"/>
  <c r="AZ93" i="17"/>
  <c r="AZ85" i="17"/>
  <c r="AZ77" i="17"/>
  <c r="AZ53" i="17"/>
  <c r="AZ45" i="17"/>
  <c r="AZ37" i="17"/>
  <c r="AZ29" i="17"/>
  <c r="AZ21" i="17"/>
  <c r="AZ13" i="17"/>
  <c r="I26" i="19"/>
  <c r="M44" i="19"/>
  <c r="D20" i="13"/>
  <c r="M46" i="19"/>
  <c r="M45" i="19"/>
  <c r="M43" i="19"/>
  <c r="S4" i="17"/>
  <c r="AG4" i="17" s="1"/>
  <c r="AZ4" i="17"/>
  <c r="S5" i="17"/>
  <c r="S6" i="17"/>
  <c r="AC6" i="17" s="1"/>
  <c r="AZ6" i="17"/>
  <c r="S7" i="17"/>
  <c r="AG7" i="17" s="1"/>
  <c r="AZ7" i="17"/>
  <c r="S8" i="17"/>
  <c r="AC8" i="17" s="1"/>
  <c r="AZ8" i="17"/>
  <c r="S9" i="17"/>
  <c r="AG9" i="17" s="1"/>
  <c r="AZ9" i="17"/>
  <c r="S10" i="17"/>
  <c r="AC10" i="17" s="1"/>
  <c r="AZ10" i="17"/>
  <c r="S11" i="17"/>
  <c r="AC11" i="17" s="1"/>
  <c r="AZ11" i="17"/>
  <c r="S12" i="17"/>
  <c r="AG12" i="17" s="1"/>
  <c r="AZ12" i="17"/>
  <c r="AC12" i="17"/>
  <c r="S13" i="17"/>
  <c r="AG13" i="17" s="1"/>
  <c r="S14" i="17"/>
  <c r="AG14" i="17" s="1"/>
  <c r="AZ14" i="17"/>
  <c r="AC14" i="17"/>
  <c r="S15" i="17"/>
  <c r="AC15" i="17" s="1"/>
  <c r="AZ15" i="17"/>
  <c r="S16" i="17"/>
  <c r="AC16" i="17" s="1"/>
  <c r="AZ16" i="17"/>
  <c r="S17" i="17"/>
  <c r="AG17" i="17" s="1"/>
  <c r="AZ17" i="17"/>
  <c r="AC17" i="17"/>
  <c r="S18" i="17"/>
  <c r="AG18" i="17" s="1"/>
  <c r="AZ18" i="17"/>
  <c r="S19" i="17"/>
  <c r="AC19" i="17" s="1"/>
  <c r="AZ19" i="17"/>
  <c r="S20" i="17"/>
  <c r="AC20" i="17" s="1"/>
  <c r="AZ20" i="17"/>
  <c r="S21" i="17"/>
  <c r="AG21" i="17" s="1"/>
  <c r="S22" i="17"/>
  <c r="AC22" i="17" s="1"/>
  <c r="AZ22" i="17"/>
  <c r="S23" i="17"/>
  <c r="AC23" i="17" s="1"/>
  <c r="AZ23" i="17"/>
  <c r="S24" i="17"/>
  <c r="AG24" i="17" s="1"/>
  <c r="AZ24" i="17"/>
  <c r="AC24" i="17"/>
  <c r="S25" i="17"/>
  <c r="AG25" i="17" s="1"/>
  <c r="AZ25" i="17"/>
  <c r="S26" i="17"/>
  <c r="AG26" i="17" s="1"/>
  <c r="AZ26" i="17"/>
  <c r="S27" i="17"/>
  <c r="AC27" i="17" s="1"/>
  <c r="AZ27" i="17"/>
  <c r="S28" i="17"/>
  <c r="AC28" i="17" s="1"/>
  <c r="AZ28" i="17"/>
  <c r="S29" i="17"/>
  <c r="AG29" i="17" s="1"/>
  <c r="S30" i="17"/>
  <c r="AC30" i="17" s="1"/>
  <c r="AG30" i="17"/>
  <c r="AZ30" i="17"/>
  <c r="S31" i="17"/>
  <c r="AG31" i="17" s="1"/>
  <c r="AZ31" i="17"/>
  <c r="S32" i="17"/>
  <c r="AG32" i="17" s="1"/>
  <c r="AZ32" i="17"/>
  <c r="AC32" i="17"/>
  <c r="S33" i="17"/>
  <c r="AG33" i="17" s="1"/>
  <c r="AZ33" i="17"/>
  <c r="S34" i="17"/>
  <c r="AG34" i="17" s="1"/>
  <c r="AZ34" i="17"/>
  <c r="S35" i="17"/>
  <c r="AC35" i="17" s="1"/>
  <c r="AZ35" i="17"/>
  <c r="S36" i="17"/>
  <c r="AG36" i="17" s="1"/>
  <c r="AZ36" i="17"/>
  <c r="S37" i="17"/>
  <c r="AG37" i="17" s="1"/>
  <c r="S38" i="17"/>
  <c r="AC38" i="17" s="1"/>
  <c r="AZ38" i="17"/>
  <c r="S39" i="17"/>
  <c r="AG39" i="17" s="1"/>
  <c r="AZ39" i="17"/>
  <c r="AC39" i="17"/>
  <c r="S40" i="17"/>
  <c r="AC40" i="17" s="1"/>
  <c r="AZ40" i="17"/>
  <c r="S41" i="17"/>
  <c r="AC41" i="17" s="1"/>
  <c r="AG41" i="17"/>
  <c r="AZ41" i="17"/>
  <c r="S42" i="17"/>
  <c r="AG42" i="17" s="1"/>
  <c r="AZ42" i="17"/>
  <c r="S43" i="17"/>
  <c r="AC43" i="17" s="1"/>
  <c r="AZ43" i="17"/>
  <c r="S44" i="17"/>
  <c r="AG44" i="17" s="1"/>
  <c r="AZ44" i="17"/>
  <c r="S45" i="17"/>
  <c r="AG45" i="17" s="1"/>
  <c r="S46" i="17"/>
  <c r="AC46" i="17" s="1"/>
  <c r="AZ46" i="17"/>
  <c r="S47" i="17"/>
  <c r="AG47" i="17" s="1"/>
  <c r="AZ47" i="17"/>
  <c r="AC47" i="17"/>
  <c r="S48" i="17"/>
  <c r="AA48" i="17" s="1"/>
  <c r="AG48" i="17"/>
  <c r="AZ48" i="17"/>
  <c r="S49" i="17"/>
  <c r="AC49" i="17" s="1"/>
  <c r="AZ49" i="17"/>
  <c r="S50" i="17"/>
  <c r="AC50" i="17" s="1"/>
  <c r="AZ50" i="17"/>
  <c r="S51" i="17"/>
  <c r="AG51" i="17" s="1"/>
  <c r="AZ51" i="17"/>
  <c r="AC51" i="17"/>
  <c r="S52" i="17"/>
  <c r="V52" i="17" s="1"/>
  <c r="AZ52" i="17"/>
  <c r="S53" i="17"/>
  <c r="AC53" i="17" s="1"/>
  <c r="S54" i="17"/>
  <c r="AZ54" i="17"/>
  <c r="S55" i="17"/>
  <c r="AC55" i="17" s="1"/>
  <c r="AZ55" i="17"/>
  <c r="S56" i="17"/>
  <c r="AG56" i="17" s="1"/>
  <c r="AZ56" i="17"/>
  <c r="S57" i="17"/>
  <c r="AG57" i="17" s="1"/>
  <c r="AZ57" i="17"/>
  <c r="S58" i="17"/>
  <c r="AC58" i="17" s="1"/>
  <c r="AG58" i="17"/>
  <c r="BM58" i="17" s="1"/>
  <c r="AZ58" i="17"/>
  <c r="S59" i="17"/>
  <c r="AZ59" i="17"/>
  <c r="S60" i="17"/>
  <c r="AG60" i="17" s="1"/>
  <c r="AZ60" i="17"/>
  <c r="S61" i="17"/>
  <c r="AG61" i="17" s="1"/>
  <c r="AZ61" i="17"/>
  <c r="S62" i="17"/>
  <c r="AG62" i="17" s="1"/>
  <c r="AZ62" i="17"/>
  <c r="AC62" i="17"/>
  <c r="S63" i="17"/>
  <c r="AC63" i="17" s="1"/>
  <c r="AG63" i="17"/>
  <c r="AZ63" i="17"/>
  <c r="S64" i="17"/>
  <c r="AZ64" i="17"/>
  <c r="S65" i="17"/>
  <c r="AZ65" i="17"/>
  <c r="S66" i="17"/>
  <c r="AG66" i="17" s="1"/>
  <c r="AZ66" i="17"/>
  <c r="S67" i="17"/>
  <c r="AZ67" i="17"/>
  <c r="S68" i="17"/>
  <c r="AC68" i="17" s="1"/>
  <c r="AG68" i="17"/>
  <c r="AZ68" i="17"/>
  <c r="S69" i="17"/>
  <c r="AA69" i="17" s="1"/>
  <c r="AZ69" i="17"/>
  <c r="S70" i="17"/>
  <c r="AZ70" i="17"/>
  <c r="S71" i="17"/>
  <c r="AA71" i="17" s="1"/>
  <c r="AB71" i="17"/>
  <c r="AZ71" i="17"/>
  <c r="S72" i="17"/>
  <c r="AA72" i="17" s="1"/>
  <c r="AG72" i="17"/>
  <c r="AZ72" i="17"/>
  <c r="S73" i="17"/>
  <c r="AC73" i="17" s="1"/>
  <c r="AZ73" i="17"/>
  <c r="S74" i="17"/>
  <c r="AZ74" i="17"/>
  <c r="S75" i="17"/>
  <c r="AA75" i="17" s="1"/>
  <c r="AZ75" i="17"/>
  <c r="S76" i="17"/>
  <c r="AG76" i="17" s="1"/>
  <c r="AZ76" i="17"/>
  <c r="S77" i="17"/>
  <c r="AB77" i="17" s="1"/>
  <c r="AG77" i="17"/>
  <c r="S78" i="17"/>
  <c r="AC78" i="17" s="1"/>
  <c r="AZ78" i="17"/>
  <c r="S79" i="17"/>
  <c r="AB79" i="17" s="1"/>
  <c r="AZ79" i="17"/>
  <c r="S80" i="17"/>
  <c r="AB80" i="17" s="1"/>
  <c r="AG80" i="17"/>
  <c r="AZ80" i="17"/>
  <c r="S81" i="17"/>
  <c r="AB81" i="17" s="1"/>
  <c r="AZ81" i="17"/>
  <c r="S82" i="17"/>
  <c r="AZ82" i="17"/>
  <c r="AC82" i="17"/>
  <c r="S83" i="17"/>
  <c r="AB83" i="17" s="1"/>
  <c r="AG83" i="17"/>
  <c r="V83" i="17"/>
  <c r="AZ83" i="17"/>
  <c r="AC83" i="17"/>
  <c r="S84" i="17"/>
  <c r="AB84" i="17" s="1"/>
  <c r="AG84" i="17"/>
  <c r="V84" i="17"/>
  <c r="AZ84" i="17"/>
  <c r="AC84" i="17"/>
  <c r="S85" i="17"/>
  <c r="AB85" i="17" s="1"/>
  <c r="V85" i="17"/>
  <c r="S86" i="17"/>
  <c r="AC86" i="17" s="1"/>
  <c r="AZ86" i="17"/>
  <c r="S87" i="17"/>
  <c r="V87" i="17" s="1"/>
  <c r="AZ87" i="17"/>
  <c r="S88" i="17"/>
  <c r="AB88" i="17" s="1"/>
  <c r="AG88" i="17"/>
  <c r="V88" i="17"/>
  <c r="AZ88" i="17"/>
  <c r="S89" i="17"/>
  <c r="AG89" i="17" s="1"/>
  <c r="AZ89" i="17"/>
  <c r="S90" i="17"/>
  <c r="AG90" i="17"/>
  <c r="AZ90" i="17"/>
  <c r="S91" i="17"/>
  <c r="AB91" i="17" s="1"/>
  <c r="AZ91" i="17"/>
  <c r="S92" i="17"/>
  <c r="AB92" i="17" s="1"/>
  <c r="AG92" i="17"/>
  <c r="AZ92" i="17"/>
  <c r="S93" i="17"/>
  <c r="AB93" i="17" s="1"/>
  <c r="V93" i="17"/>
  <c r="S94" i="17"/>
  <c r="V94" i="17"/>
  <c r="AZ94" i="17"/>
  <c r="AC94" i="17"/>
  <c r="S95" i="17"/>
  <c r="V95" i="17" s="1"/>
  <c r="AZ95" i="17"/>
  <c r="S96" i="17"/>
  <c r="AZ96" i="17"/>
  <c r="S97" i="17"/>
  <c r="AG97" i="17" s="1"/>
  <c r="AZ97" i="17"/>
  <c r="S98" i="17"/>
  <c r="AZ98" i="17"/>
  <c r="S99" i="17"/>
  <c r="AB99" i="17" s="1"/>
  <c r="AG99" i="17"/>
  <c r="V99" i="17"/>
  <c r="AZ99" i="17"/>
  <c r="AC99" i="17"/>
  <c r="S100" i="17"/>
  <c r="AZ100" i="17"/>
  <c r="S101" i="17"/>
  <c r="AC101" i="17"/>
  <c r="S102" i="17"/>
  <c r="AC102" i="17" s="1"/>
  <c r="V102" i="17"/>
  <c r="AZ102" i="17"/>
  <c r="S103" i="17"/>
  <c r="V103" i="17"/>
  <c r="AZ103" i="17"/>
  <c r="S104" i="17"/>
  <c r="V104" i="17" s="1"/>
  <c r="AG104" i="17"/>
  <c r="AZ104" i="17"/>
  <c r="S105" i="17"/>
  <c r="AG105" i="17" s="1"/>
  <c r="AZ105" i="17"/>
  <c r="AC105" i="17"/>
  <c r="S106" i="17"/>
  <c r="AC106" i="17" s="1"/>
  <c r="AG106" i="17"/>
  <c r="AZ106" i="17"/>
  <c r="S107" i="17"/>
  <c r="AG107" i="17" s="1"/>
  <c r="AZ107" i="17"/>
  <c r="AC107" i="17"/>
  <c r="S108" i="17"/>
  <c r="AG108" i="17" s="1"/>
  <c r="AZ108" i="17"/>
  <c r="AC108" i="17"/>
  <c r="S109" i="17"/>
  <c r="AC109" i="17" s="1"/>
  <c r="AZ109" i="17"/>
  <c r="S110" i="17"/>
  <c r="V110" i="17" s="1"/>
  <c r="AZ110" i="17"/>
  <c r="S111" i="17"/>
  <c r="AZ111" i="17"/>
  <c r="S112" i="17"/>
  <c r="AG112" i="17" s="1"/>
  <c r="AZ112" i="17"/>
  <c r="S113" i="17"/>
  <c r="AG113" i="17" s="1"/>
  <c r="AZ113" i="17"/>
  <c r="AC113" i="17"/>
  <c r="S114" i="17"/>
  <c r="AZ114" i="17"/>
  <c r="S115" i="17"/>
  <c r="AG115" i="17" s="1"/>
  <c r="AZ115" i="17"/>
  <c r="S116" i="17"/>
  <c r="AG116" i="17" s="1"/>
  <c r="AZ116" i="17"/>
  <c r="S117" i="17"/>
  <c r="AG117" i="17" s="1"/>
  <c r="S118" i="17"/>
  <c r="AG118" i="17" s="1"/>
  <c r="AZ118" i="17"/>
  <c r="S119" i="17"/>
  <c r="AZ119" i="17"/>
  <c r="S120" i="17"/>
  <c r="AZ120" i="17"/>
  <c r="S121" i="17"/>
  <c r="AG121" i="17" s="1"/>
  <c r="AZ121" i="17"/>
  <c r="S122" i="17"/>
  <c r="AZ122" i="17"/>
  <c r="S123" i="17"/>
  <c r="AZ123" i="17"/>
  <c r="S124" i="17"/>
  <c r="AZ124" i="17"/>
  <c r="S125" i="17"/>
  <c r="AC125" i="17" s="1"/>
  <c r="AZ125" i="17"/>
  <c r="S126" i="17"/>
  <c r="Y126" i="17" s="1"/>
  <c r="AG126" i="17"/>
  <c r="AZ126" i="17"/>
  <c r="S127" i="17"/>
  <c r="AG127" i="17"/>
  <c r="BM127" i="17" s="1"/>
  <c r="AZ127" i="17"/>
  <c r="AC127" i="17"/>
  <c r="S128" i="17"/>
  <c r="AC128" i="17" s="1"/>
  <c r="AG128" i="17"/>
  <c r="AZ128" i="17"/>
  <c r="S129" i="17"/>
  <c r="AZ129" i="17"/>
  <c r="S130" i="17"/>
  <c r="AZ130" i="17"/>
  <c r="S131" i="17"/>
  <c r="AG131" i="17" s="1"/>
  <c r="AZ131" i="17"/>
  <c r="S132" i="17"/>
  <c r="AG132" i="17" s="1"/>
  <c r="AZ132" i="17"/>
  <c r="S133" i="17"/>
  <c r="AG133" i="17" s="1"/>
  <c r="AZ133" i="17"/>
  <c r="AC133" i="17"/>
  <c r="S134" i="17"/>
  <c r="AG134" i="17"/>
  <c r="AZ134" i="17"/>
  <c r="AC134" i="17"/>
  <c r="S135" i="17"/>
  <c r="V135" i="17"/>
  <c r="AZ135" i="17"/>
  <c r="S136" i="17"/>
  <c r="AC136" i="17" s="1"/>
  <c r="AG136" i="17"/>
  <c r="AZ136" i="17"/>
  <c r="S137" i="17"/>
  <c r="AZ137" i="17"/>
  <c r="S138" i="17"/>
  <c r="AZ138" i="17"/>
  <c r="S139" i="17"/>
  <c r="AZ139" i="17"/>
  <c r="S140" i="17"/>
  <c r="AZ140" i="17"/>
  <c r="S141" i="17"/>
  <c r="Y141" i="17" s="1"/>
  <c r="AZ141" i="17"/>
  <c r="S142" i="17"/>
  <c r="AZ142" i="17"/>
  <c r="S143" i="17"/>
  <c r="AZ143" i="17"/>
  <c r="S144" i="17"/>
  <c r="AZ144" i="17"/>
  <c r="S145" i="17"/>
  <c r="AG145" i="17" s="1"/>
  <c r="AZ145" i="17"/>
  <c r="AC145" i="17"/>
  <c r="S146" i="17"/>
  <c r="AG146" i="17" s="1"/>
  <c r="AZ146" i="17"/>
  <c r="S147" i="17"/>
  <c r="AZ147" i="17"/>
  <c r="S148" i="17"/>
  <c r="V148" i="17"/>
  <c r="AZ148" i="17"/>
  <c r="S149" i="17"/>
  <c r="AG149" i="17" s="1"/>
  <c r="AC149" i="17"/>
  <c r="S150" i="17"/>
  <c r="AZ150" i="17"/>
  <c r="S151" i="17"/>
  <c r="V151" i="17" s="1"/>
  <c r="AZ151" i="17"/>
  <c r="S152" i="17"/>
  <c r="AG152" i="17" s="1"/>
  <c r="AZ152" i="17"/>
  <c r="S153" i="17"/>
  <c r="AZ153" i="17"/>
  <c r="S154" i="17"/>
  <c r="AZ154" i="17"/>
  <c r="S155" i="17"/>
  <c r="AG155" i="17" s="1"/>
  <c r="AZ155" i="17"/>
  <c r="S156" i="17"/>
  <c r="AZ156" i="17"/>
  <c r="S157" i="17"/>
  <c r="AZ157" i="17"/>
  <c r="S158" i="17"/>
  <c r="AC158" i="17" s="1"/>
  <c r="AZ158" i="17"/>
  <c r="S159" i="17"/>
  <c r="AZ159" i="17"/>
  <c r="S160" i="17"/>
  <c r="AZ160" i="17"/>
  <c r="S161" i="17"/>
  <c r="AZ161" i="17"/>
  <c r="S162" i="17"/>
  <c r="AG162" i="17" s="1"/>
  <c r="AZ162" i="17"/>
  <c r="S163" i="17"/>
  <c r="AZ163" i="17"/>
  <c r="S164" i="17"/>
  <c r="AZ164" i="17"/>
  <c r="S165" i="17"/>
  <c r="AG165" i="17" s="1"/>
  <c r="AZ165" i="17"/>
  <c r="AC165" i="17"/>
  <c r="S166" i="17"/>
  <c r="AC166" i="17" s="1"/>
  <c r="AZ166" i="17"/>
  <c r="S167" i="17"/>
  <c r="AG167" i="17" s="1"/>
  <c r="AZ167" i="17"/>
  <c r="AC167" i="17"/>
  <c r="S168" i="17"/>
  <c r="AG168" i="17" s="1"/>
  <c r="AZ168" i="17"/>
  <c r="S169" i="17"/>
  <c r="AZ169" i="17"/>
  <c r="S170" i="17"/>
  <c r="AG170" i="17" s="1"/>
  <c r="AZ170" i="17"/>
  <c r="S171" i="17"/>
  <c r="AZ171" i="17"/>
  <c r="S172" i="17"/>
  <c r="AC172" i="17" s="1"/>
  <c r="AZ172" i="17"/>
  <c r="S173" i="17"/>
  <c r="Y173" i="17" s="1"/>
  <c r="AG173" i="17"/>
  <c r="AB173" i="17"/>
  <c r="AZ173" i="17"/>
  <c r="AC173" i="17"/>
  <c r="S174" i="17"/>
  <c r="AC174" i="17" s="1"/>
  <c r="AG174" i="17"/>
  <c r="AZ174" i="17"/>
  <c r="S175" i="17"/>
  <c r="Y175" i="17" s="1"/>
  <c r="AZ175" i="17"/>
  <c r="S176" i="17"/>
  <c r="AC176" i="17" s="1"/>
  <c r="AG176" i="17"/>
  <c r="AZ176" i="17"/>
  <c r="S177" i="17"/>
  <c r="AZ177" i="17"/>
  <c r="S178" i="17"/>
  <c r="AZ178" i="17"/>
  <c r="S179" i="17"/>
  <c r="AZ179" i="17"/>
  <c r="S180" i="17"/>
  <c r="AG180" i="17" s="1"/>
  <c r="AZ180" i="17"/>
  <c r="S181" i="17"/>
  <c r="AC181" i="17" s="1"/>
  <c r="AZ181" i="17"/>
  <c r="S182" i="17"/>
  <c r="AG182" i="17" s="1"/>
  <c r="AZ182" i="17"/>
  <c r="AC182" i="17"/>
  <c r="S183" i="17"/>
  <c r="V183" i="17" s="1"/>
  <c r="AG183" i="17"/>
  <c r="AA183" i="17"/>
  <c r="AZ183" i="17"/>
  <c r="AC183" i="17"/>
  <c r="S184" i="17"/>
  <c r="AZ184" i="17"/>
  <c r="S185" i="17"/>
  <c r="AZ185" i="17"/>
  <c r="S186" i="17"/>
  <c r="AG186" i="17" s="1"/>
  <c r="AZ186" i="17"/>
  <c r="S187" i="17"/>
  <c r="AZ187" i="17"/>
  <c r="S188" i="17"/>
  <c r="AG188" i="17" s="1"/>
  <c r="AZ188" i="17"/>
  <c r="AC188" i="17"/>
  <c r="S189" i="17"/>
  <c r="AB189" i="17" s="1"/>
  <c r="Y189" i="17"/>
  <c r="AZ189" i="17"/>
  <c r="S190" i="17"/>
  <c r="AZ190" i="17"/>
  <c r="S191" i="17"/>
  <c r="AG191" i="17" s="1"/>
  <c r="AZ191" i="17"/>
  <c r="S192" i="17"/>
  <c r="AC192" i="17" s="1"/>
  <c r="AZ192" i="17"/>
  <c r="S193" i="17"/>
  <c r="AZ193" i="17"/>
  <c r="S194" i="17"/>
  <c r="AZ194" i="17"/>
  <c r="S195" i="17"/>
  <c r="AZ195" i="17"/>
  <c r="S196" i="17"/>
  <c r="AZ196" i="17"/>
  <c r="S197" i="17"/>
  <c r="AC197" i="17" s="1"/>
  <c r="AG197" i="17"/>
  <c r="AZ197" i="17"/>
  <c r="S198" i="17"/>
  <c r="AZ198" i="17"/>
  <c r="S199" i="17"/>
  <c r="AG199" i="17" s="1"/>
  <c r="AZ199" i="17"/>
  <c r="S200" i="17"/>
  <c r="AG200" i="17" s="1"/>
  <c r="AZ200" i="17"/>
  <c r="S201" i="17"/>
  <c r="AZ201" i="17"/>
  <c r="S202" i="17"/>
  <c r="AG202" i="17" s="1"/>
  <c r="AZ202" i="17"/>
  <c r="S203" i="17"/>
  <c r="AZ203" i="17"/>
  <c r="S204" i="17"/>
  <c r="AC204" i="17" s="1"/>
  <c r="AG204" i="17"/>
  <c r="AZ204" i="17"/>
  <c r="S205" i="17"/>
  <c r="AZ205" i="17"/>
  <c r="S206" i="17"/>
  <c r="AG206" i="17" s="1"/>
  <c r="AZ206" i="17"/>
  <c r="AC206" i="17"/>
  <c r="S207" i="17"/>
  <c r="AG207" i="17" s="1"/>
  <c r="AZ207" i="17"/>
  <c r="S208" i="17"/>
  <c r="AG208" i="17" s="1"/>
  <c r="AZ208" i="17"/>
  <c r="AC208" i="17"/>
  <c r="S209" i="17"/>
  <c r="Y209" i="17" s="1"/>
  <c r="V209" i="17"/>
  <c r="AZ209" i="17"/>
  <c r="S210" i="17"/>
  <c r="AG210" i="17" s="1"/>
  <c r="AZ210" i="17"/>
  <c r="AC210" i="17"/>
  <c r="S211" i="17"/>
  <c r="AG211" i="17" s="1"/>
  <c r="AZ211" i="17"/>
  <c r="S212" i="17"/>
  <c r="AZ212" i="17"/>
  <c r="S213" i="17"/>
  <c r="AC213" i="17" s="1"/>
  <c r="AB213" i="17"/>
  <c r="AZ213" i="17"/>
  <c r="S214" i="17"/>
  <c r="AZ214" i="17"/>
  <c r="S215" i="17"/>
  <c r="AZ215" i="17"/>
  <c r="S216" i="17"/>
  <c r="AC216" i="17" s="1"/>
  <c r="AZ216" i="17"/>
  <c r="S217" i="17"/>
  <c r="AG217" i="17" s="1"/>
  <c r="AZ217" i="17"/>
  <c r="S218" i="17"/>
  <c r="AC218" i="17" s="1"/>
  <c r="AG218" i="17"/>
  <c r="AZ218" i="17"/>
  <c r="S219" i="17"/>
  <c r="AZ219" i="17"/>
  <c r="S220" i="17"/>
  <c r="AG220" i="17" s="1"/>
  <c r="AZ220" i="17"/>
  <c r="S221" i="17"/>
  <c r="AZ221" i="17"/>
  <c r="S222" i="17"/>
  <c r="AZ222" i="17"/>
  <c r="S223" i="17"/>
  <c r="AZ223" i="17"/>
  <c r="S224" i="17"/>
  <c r="AZ224" i="17"/>
  <c r="S225" i="17"/>
  <c r="AZ225" i="17"/>
  <c r="S226" i="17"/>
  <c r="AC226" i="17" s="1"/>
  <c r="AG226" i="17"/>
  <c r="AZ226" i="17"/>
  <c r="S227" i="17"/>
  <c r="AC227" i="17" s="1"/>
  <c r="AG227" i="17"/>
  <c r="AZ227" i="17"/>
  <c r="S228" i="17"/>
  <c r="AC228" i="17" s="1"/>
  <c r="AG228" i="17"/>
  <c r="AZ228" i="17"/>
  <c r="S229" i="17"/>
  <c r="AZ229" i="17"/>
  <c r="S230" i="17"/>
  <c r="AC230" i="17" s="1"/>
  <c r="AG230" i="17"/>
  <c r="AZ230" i="17"/>
  <c r="S231" i="17"/>
  <c r="AZ231" i="17"/>
  <c r="S232" i="17"/>
  <c r="AZ232" i="17"/>
  <c r="S233" i="17"/>
  <c r="AG233" i="17"/>
  <c r="AB233" i="17"/>
  <c r="AZ233" i="17"/>
  <c r="S234" i="17"/>
  <c r="AZ234" i="17"/>
  <c r="S235" i="17"/>
  <c r="AZ235" i="17"/>
  <c r="S236" i="17"/>
  <c r="AZ236" i="17"/>
  <c r="S237" i="17"/>
  <c r="AZ237" i="17"/>
  <c r="S238" i="17"/>
  <c r="AG238" i="17"/>
  <c r="AZ238" i="17"/>
  <c r="S239" i="17"/>
  <c r="AZ239" i="17"/>
  <c r="S240" i="17"/>
  <c r="AZ240" i="17"/>
  <c r="S241" i="17"/>
  <c r="AG241" i="17"/>
  <c r="AZ241" i="17"/>
  <c r="AC241" i="17"/>
  <c r="S242" i="17"/>
  <c r="AC242" i="17" s="1"/>
  <c r="AG242" i="17"/>
  <c r="AZ242" i="17"/>
  <c r="S243" i="17"/>
  <c r="AC243" i="17" s="1"/>
  <c r="AZ243" i="17"/>
  <c r="S244" i="17"/>
  <c r="AZ244" i="17"/>
  <c r="S245" i="17"/>
  <c r="AZ245" i="17"/>
  <c r="S246" i="17"/>
  <c r="AC246" i="17" s="1"/>
  <c r="AG246" i="17"/>
  <c r="V246" i="17"/>
  <c r="AZ246" i="17"/>
  <c r="S247" i="17"/>
  <c r="AG247" i="17"/>
  <c r="AZ247" i="17"/>
  <c r="AC247" i="17"/>
  <c r="S248" i="17"/>
  <c r="AG248" i="17" s="1"/>
  <c r="AZ248" i="17"/>
  <c r="S249" i="17"/>
  <c r="AC249" i="17" s="1"/>
  <c r="AZ249" i="17"/>
  <c r="S250" i="17"/>
  <c r="AZ250" i="17"/>
  <c r="S251" i="17"/>
  <c r="AG251" i="17" s="1"/>
  <c r="AZ251" i="17"/>
  <c r="AC251" i="17"/>
  <c r="S252" i="17"/>
  <c r="V252" i="17" s="1"/>
  <c r="AZ252" i="17"/>
  <c r="S253" i="17"/>
  <c r="AZ253" i="17"/>
  <c r="S254" i="17"/>
  <c r="AG254" i="17" s="1"/>
  <c r="AZ254" i="17"/>
  <c r="S255" i="17"/>
  <c r="AG255" i="17" s="1"/>
  <c r="AZ255" i="17"/>
  <c r="S256" i="17"/>
  <c r="AZ256" i="17"/>
  <c r="S257" i="17"/>
  <c r="AZ257" i="17"/>
  <c r="S258" i="17"/>
  <c r="AG258" i="17" s="1"/>
  <c r="AZ258" i="17"/>
  <c r="S259" i="17"/>
  <c r="AG259" i="17"/>
  <c r="AZ259" i="17"/>
  <c r="AC259" i="17"/>
  <c r="S260" i="17"/>
  <c r="AG260" i="17" s="1"/>
  <c r="AZ260" i="17"/>
  <c r="S261" i="17"/>
  <c r="AG261" i="17" s="1"/>
  <c r="AZ261" i="17"/>
  <c r="S262" i="17"/>
  <c r="AG262" i="17"/>
  <c r="AZ262" i="17"/>
  <c r="S263" i="17"/>
  <c r="AG263" i="17" s="1"/>
  <c r="AZ263" i="17"/>
  <c r="S264" i="17"/>
  <c r="AZ264" i="17"/>
  <c r="S265" i="17"/>
  <c r="AZ265" i="17"/>
  <c r="S266" i="17"/>
  <c r="AZ266" i="17"/>
  <c r="S267" i="17"/>
  <c r="AZ267" i="17"/>
  <c r="S268" i="17"/>
  <c r="AG268" i="17"/>
  <c r="AZ268" i="17"/>
  <c r="AC268" i="17"/>
  <c r="S269" i="17"/>
  <c r="AC269" i="17" s="1"/>
  <c r="AZ269" i="17"/>
  <c r="S270" i="17"/>
  <c r="AZ270" i="17"/>
  <c r="S271" i="17"/>
  <c r="AG271" i="17"/>
  <c r="AZ271" i="17"/>
  <c r="AC271" i="17"/>
  <c r="S272" i="17"/>
  <c r="AG272" i="17" s="1"/>
  <c r="AZ272" i="17"/>
  <c r="S273" i="17"/>
  <c r="AC273" i="17" s="1"/>
  <c r="AG273" i="17"/>
  <c r="AZ273" i="17"/>
  <c r="S274" i="17"/>
  <c r="AG274" i="17" s="1"/>
  <c r="AZ274" i="17"/>
  <c r="AC274" i="17"/>
  <c r="S275" i="17"/>
  <c r="AC275" i="17" s="1"/>
  <c r="AG275" i="17"/>
  <c r="AZ275" i="17"/>
  <c r="S276" i="17"/>
  <c r="V276" i="17" s="1"/>
  <c r="AB276" i="17"/>
  <c r="AZ276" i="17"/>
  <c r="S277" i="17"/>
  <c r="AC277" i="17" s="1"/>
  <c r="AZ277" i="17"/>
  <c r="S278" i="17"/>
  <c r="V278" i="17" s="1"/>
  <c r="AZ278" i="17"/>
  <c r="AC278" i="17"/>
  <c r="S279" i="17"/>
  <c r="Y279" i="17" s="1"/>
  <c r="AZ279" i="17"/>
  <c r="S280" i="17"/>
  <c r="AZ280" i="17"/>
  <c r="S281" i="17"/>
  <c r="AG281" i="17"/>
  <c r="Y281" i="17"/>
  <c r="AZ281" i="17"/>
  <c r="S282" i="17"/>
  <c r="AG282" i="17" s="1"/>
  <c r="AZ282" i="17"/>
  <c r="S283" i="17"/>
  <c r="AZ283" i="17"/>
  <c r="S284" i="17"/>
  <c r="AG284" i="17" s="1"/>
  <c r="AZ284" i="17"/>
  <c r="S285" i="17"/>
  <c r="AC285" i="17" s="1"/>
  <c r="AG285" i="17"/>
  <c r="AZ285" i="17"/>
  <c r="S286" i="17"/>
  <c r="AC286" i="17" s="1"/>
  <c r="AG286" i="17"/>
  <c r="AZ286" i="17"/>
  <c r="S287" i="17"/>
  <c r="AC287" i="17" s="1"/>
  <c r="AG287" i="17"/>
  <c r="AZ287" i="17"/>
  <c r="S288" i="17"/>
  <c r="AZ288" i="17"/>
  <c r="S289" i="17"/>
  <c r="AZ289" i="17"/>
  <c r="S290" i="17"/>
  <c r="V290" i="17" s="1"/>
  <c r="AG290" i="17"/>
  <c r="AZ290" i="17"/>
  <c r="S291" i="17"/>
  <c r="AA291" i="17" s="1"/>
  <c r="AZ291" i="17"/>
  <c r="S292" i="17"/>
  <c r="AG292" i="17" s="1"/>
  <c r="AZ292" i="17"/>
  <c r="S293" i="17"/>
  <c r="AZ293" i="17"/>
  <c r="S294" i="17"/>
  <c r="AZ294" i="17"/>
  <c r="S295" i="17"/>
  <c r="AZ295" i="17"/>
  <c r="S296" i="17"/>
  <c r="AZ296" i="17"/>
  <c r="S297" i="17"/>
  <c r="AA297" i="17" s="1"/>
  <c r="AZ297" i="17"/>
  <c r="S298" i="17"/>
  <c r="AG298" i="17" s="1"/>
  <c r="AZ298" i="17"/>
  <c r="S299" i="17"/>
  <c r="AC299" i="17" s="1"/>
  <c r="AZ299" i="17"/>
  <c r="S300" i="17"/>
  <c r="AC300" i="17" s="1"/>
  <c r="AG300" i="17"/>
  <c r="AZ300" i="17"/>
  <c r="S301" i="17"/>
  <c r="AZ301" i="17"/>
  <c r="S302" i="17"/>
  <c r="AG302" i="17"/>
  <c r="AZ302" i="17"/>
  <c r="AC302" i="17"/>
  <c r="S303" i="17"/>
  <c r="AC303" i="17" s="1"/>
  <c r="AG303" i="17"/>
  <c r="AZ303" i="17"/>
  <c r="S304" i="17"/>
  <c r="AZ304" i="17"/>
  <c r="S305" i="17"/>
  <c r="AG305" i="17" s="1"/>
  <c r="AZ305" i="17"/>
  <c r="AC305" i="17"/>
  <c r="S306" i="17"/>
  <c r="AZ306" i="17"/>
  <c r="S307" i="17"/>
  <c r="AZ307" i="17"/>
  <c r="S308" i="17"/>
  <c r="Y308" i="17" s="1"/>
  <c r="AG308" i="17"/>
  <c r="AZ308" i="17"/>
  <c r="AC308" i="17"/>
  <c r="S309" i="17"/>
  <c r="AZ309" i="17"/>
  <c r="S310" i="17"/>
  <c r="AZ310" i="17"/>
  <c r="S311" i="17"/>
  <c r="AC311" i="17" s="1"/>
  <c r="AG311" i="17"/>
  <c r="AZ311" i="17"/>
  <c r="S312" i="17"/>
  <c r="AZ312" i="17"/>
  <c r="S313" i="17"/>
  <c r="AG313" i="17" s="1"/>
  <c r="AZ313" i="17"/>
  <c r="S314" i="17"/>
  <c r="AG314" i="17" s="1"/>
  <c r="AZ314" i="17"/>
  <c r="S315" i="17"/>
  <c r="AC315" i="17" s="1"/>
  <c r="AZ315" i="17"/>
  <c r="S316" i="17"/>
  <c r="AZ316" i="17"/>
  <c r="S317" i="17"/>
  <c r="AZ317" i="17"/>
  <c r="S318" i="17"/>
  <c r="AZ318" i="17"/>
  <c r="S319" i="17"/>
  <c r="AZ319" i="17"/>
  <c r="S320" i="17"/>
  <c r="V320" i="17" s="1"/>
  <c r="AB320" i="17"/>
  <c r="AZ320" i="17"/>
  <c r="S321" i="17"/>
  <c r="AZ321" i="17"/>
  <c r="S322" i="17"/>
  <c r="AG322" i="17" s="1"/>
  <c r="AZ322" i="17"/>
  <c r="S323" i="17"/>
  <c r="V323" i="17" s="1"/>
  <c r="AZ323" i="17"/>
  <c r="S324" i="17"/>
  <c r="V324" i="17" s="1"/>
  <c r="AA324" i="17"/>
  <c r="AZ324" i="17"/>
  <c r="S325" i="17"/>
  <c r="AC325" i="17" s="1"/>
  <c r="AG325" i="17"/>
  <c r="BM325" i="17" s="1"/>
  <c r="Y325" i="17"/>
  <c r="AB325" i="17"/>
  <c r="AZ325" i="17"/>
  <c r="S326" i="17"/>
  <c r="AA326" i="17" s="1"/>
  <c r="AZ326" i="17"/>
  <c r="S327" i="17"/>
  <c r="AZ327" i="17"/>
  <c r="S328" i="17"/>
  <c r="AZ328" i="17"/>
  <c r="S329" i="17"/>
  <c r="AA329" i="17"/>
  <c r="V329" i="17"/>
  <c r="AZ329" i="17"/>
  <c r="S330" i="17"/>
  <c r="AB330" i="17" s="1"/>
  <c r="AZ330" i="17"/>
  <c r="S331" i="17"/>
  <c r="Y331" i="17"/>
  <c r="AZ331" i="17"/>
  <c r="S332" i="17"/>
  <c r="AG332" i="17" s="1"/>
  <c r="Y332" i="17"/>
  <c r="V332" i="17"/>
  <c r="AZ332" i="17"/>
  <c r="AC332" i="17"/>
  <c r="S333" i="17"/>
  <c r="AZ333" i="17"/>
  <c r="S334" i="17"/>
  <c r="AB334" i="17" s="1"/>
  <c r="AG334" i="17"/>
  <c r="AA334" i="17"/>
  <c r="AZ334" i="17"/>
  <c r="AC334" i="17"/>
  <c r="S335" i="17"/>
  <c r="V335" i="17" s="1"/>
  <c r="AZ335" i="17"/>
  <c r="S336" i="17"/>
  <c r="AB336" i="17" s="1"/>
  <c r="AZ336" i="17"/>
  <c r="AC336" i="17"/>
  <c r="S337" i="17"/>
  <c r="AB337" i="17" s="1"/>
  <c r="Y337" i="17"/>
  <c r="AZ337" i="17"/>
  <c r="AC337" i="17"/>
  <c r="S338" i="17"/>
  <c r="AZ338" i="17"/>
  <c r="S339" i="17"/>
  <c r="AG339" i="17" s="1"/>
  <c r="AZ339" i="17"/>
  <c r="S340" i="17"/>
  <c r="AC340" i="17" s="1"/>
  <c r="AA340" i="17"/>
  <c r="AZ340" i="17"/>
  <c r="S341" i="17"/>
  <c r="AG341" i="17" s="1"/>
  <c r="AZ341" i="17"/>
  <c r="S342" i="17"/>
  <c r="AG342" i="17" s="1"/>
  <c r="AZ342" i="17"/>
  <c r="S343" i="17"/>
  <c r="AZ343" i="17"/>
  <c r="S344" i="17"/>
  <c r="AZ344" i="17"/>
  <c r="S345" i="17"/>
  <c r="AZ345" i="17"/>
  <c r="S346" i="17"/>
  <c r="AB346" i="17" s="1"/>
  <c r="AZ346" i="17"/>
  <c r="S347" i="17"/>
  <c r="AZ347" i="17"/>
  <c r="S348" i="17"/>
  <c r="Y348" i="17" s="1"/>
  <c r="V348" i="17"/>
  <c r="AZ348" i="17"/>
  <c r="S349" i="17"/>
  <c r="AZ349" i="17"/>
  <c r="S350" i="17"/>
  <c r="AB350" i="17" s="1"/>
  <c r="AZ350" i="17"/>
  <c r="S351" i="17"/>
  <c r="Y351" i="17"/>
  <c r="AZ351" i="17"/>
  <c r="S352" i="17"/>
  <c r="AZ352" i="17"/>
  <c r="S353" i="17"/>
  <c r="Y353" i="17" s="1"/>
  <c r="AZ353" i="17"/>
  <c r="S354" i="17"/>
  <c r="AZ354" i="17"/>
  <c r="S355" i="17"/>
  <c r="AA355" i="17" s="1"/>
  <c r="AZ355" i="17"/>
  <c r="S356" i="17"/>
  <c r="AZ356" i="17"/>
  <c r="S357" i="17"/>
  <c r="Y357" i="17"/>
  <c r="AZ357" i="17"/>
  <c r="S358" i="17"/>
  <c r="V358" i="17" s="1"/>
  <c r="AZ358" i="17"/>
  <c r="S359" i="17"/>
  <c r="AZ359" i="17"/>
  <c r="S360" i="17"/>
  <c r="AC360" i="17" s="1"/>
  <c r="AZ360" i="17"/>
  <c r="S361" i="17"/>
  <c r="AG361" i="17" s="1"/>
  <c r="V361" i="17"/>
  <c r="AZ361" i="17"/>
  <c r="S362" i="17"/>
  <c r="AZ362" i="17"/>
  <c r="S363" i="17"/>
  <c r="V363" i="17"/>
  <c r="AZ363" i="17"/>
  <c r="S364" i="17"/>
  <c r="AC364" i="17" s="1"/>
  <c r="AZ364" i="17"/>
  <c r="S365" i="17"/>
  <c r="AG365" i="17" s="1"/>
  <c r="AZ365" i="17"/>
  <c r="S366" i="17"/>
  <c r="AG366" i="17" s="1"/>
  <c r="AZ366" i="17"/>
  <c r="S367" i="17"/>
  <c r="AC367" i="17" s="1"/>
  <c r="AZ367" i="17"/>
  <c r="S368" i="17"/>
  <c r="AC368" i="17" s="1"/>
  <c r="AZ368" i="17"/>
  <c r="S369" i="17"/>
  <c r="AC369" i="17" s="1"/>
  <c r="AZ369" i="17"/>
  <c r="S370" i="17"/>
  <c r="AG370" i="17" s="1"/>
  <c r="AZ370" i="17"/>
  <c r="AC370" i="17"/>
  <c r="S371" i="17"/>
  <c r="Y371" i="17" s="1"/>
  <c r="AG371" i="17"/>
  <c r="V371" i="17"/>
  <c r="AB371" i="17"/>
  <c r="AZ371" i="17"/>
  <c r="AC371" i="17"/>
  <c r="S372" i="17"/>
  <c r="AG372" i="17"/>
  <c r="AZ372" i="17"/>
  <c r="AC372" i="17"/>
  <c r="S373" i="17"/>
  <c r="Y373" i="17" s="1"/>
  <c r="AG373" i="17"/>
  <c r="V373" i="17"/>
  <c r="AB373" i="17"/>
  <c r="AZ373" i="17"/>
  <c r="AC373" i="17"/>
  <c r="S374" i="17"/>
  <c r="AB374" i="17" s="1"/>
  <c r="AG374" i="17"/>
  <c r="AZ374" i="17"/>
  <c r="S375" i="17"/>
  <c r="AA375" i="17" s="1"/>
  <c r="AG375" i="17"/>
  <c r="V375" i="17"/>
  <c r="AZ375" i="17"/>
  <c r="S376" i="17"/>
  <c r="AG376" i="17" s="1"/>
  <c r="AZ376" i="17"/>
  <c r="AC376" i="17"/>
  <c r="S377" i="17"/>
  <c r="V377" i="17"/>
  <c r="AZ377" i="17"/>
  <c r="S378" i="17"/>
  <c r="AG378" i="17"/>
  <c r="AB378" i="17"/>
  <c r="AZ378" i="17"/>
  <c r="AC378" i="17"/>
  <c r="S379" i="17"/>
  <c r="AG379" i="17"/>
  <c r="AZ379" i="17"/>
  <c r="AC379" i="17"/>
  <c r="S380" i="17"/>
  <c r="AG380" i="17"/>
  <c r="AZ380" i="17"/>
  <c r="AC380" i="17"/>
  <c r="S381" i="17"/>
  <c r="AC381" i="17" s="1"/>
  <c r="AZ381" i="17"/>
  <c r="S382" i="17"/>
  <c r="AC382" i="17" s="1"/>
  <c r="AG382" i="17"/>
  <c r="AZ382" i="17"/>
  <c r="S383" i="17"/>
  <c r="Y383" i="17" s="1"/>
  <c r="AZ383" i="17"/>
  <c r="S384" i="17"/>
  <c r="Y384" i="17" s="1"/>
  <c r="AZ384" i="17"/>
  <c r="S385" i="17"/>
  <c r="Y385" i="17" s="1"/>
  <c r="AZ385" i="17"/>
  <c r="S386" i="17"/>
  <c r="Y386" i="17" s="1"/>
  <c r="AZ386" i="17"/>
  <c r="S387" i="17"/>
  <c r="AA387" i="17" s="1"/>
  <c r="AZ387" i="17"/>
  <c r="S388" i="17"/>
  <c r="AA388" i="17" s="1"/>
  <c r="AZ388" i="17"/>
  <c r="S389" i="17"/>
  <c r="Y389" i="17" s="1"/>
  <c r="AZ389" i="17"/>
  <c r="S390" i="17"/>
  <c r="Y390" i="17"/>
  <c r="AZ390" i="17"/>
  <c r="S391" i="17"/>
  <c r="AA391" i="17" s="1"/>
  <c r="AZ391" i="17"/>
  <c r="S392" i="17"/>
  <c r="Y392" i="17" s="1"/>
  <c r="AZ392" i="17"/>
  <c r="S393" i="17"/>
  <c r="Y393" i="17" s="1"/>
  <c r="AZ393" i="17"/>
  <c r="S394" i="17"/>
  <c r="AA394" i="17" s="1"/>
  <c r="AZ394" i="17"/>
  <c r="S395" i="17"/>
  <c r="Y395" i="17" s="1"/>
  <c r="AZ395" i="17"/>
  <c r="S396" i="17"/>
  <c r="AA396" i="17"/>
  <c r="AZ396" i="17"/>
  <c r="S397" i="17"/>
  <c r="AA397" i="17" s="1"/>
  <c r="AZ397" i="17"/>
  <c r="S398" i="17"/>
  <c r="Y398" i="17" s="1"/>
  <c r="AZ398" i="17"/>
  <c r="S399" i="17"/>
  <c r="Y399" i="17" s="1"/>
  <c r="AZ399" i="17"/>
  <c r="S400" i="17"/>
  <c r="Y400" i="17"/>
  <c r="AZ400" i="17"/>
  <c r="S401" i="17"/>
  <c r="Y401" i="17" s="1"/>
  <c r="AZ401" i="17"/>
  <c r="S402" i="17"/>
  <c r="Y402" i="17" s="1"/>
  <c r="AZ402" i="17"/>
  <c r="S403" i="17"/>
  <c r="Y403" i="17" s="1"/>
  <c r="AZ403" i="17"/>
  <c r="S404" i="17"/>
  <c r="Y404" i="17" s="1"/>
  <c r="AZ404" i="17"/>
  <c r="S405" i="17"/>
  <c r="Y405" i="17" s="1"/>
  <c r="AZ405" i="17"/>
  <c r="S406" i="17"/>
  <c r="AA406" i="17" s="1"/>
  <c r="AZ406" i="17"/>
  <c r="S407" i="17"/>
  <c r="AA407" i="17"/>
  <c r="AZ407" i="17"/>
  <c r="S408" i="17"/>
  <c r="AA408" i="17" s="1"/>
  <c r="AZ408" i="17"/>
  <c r="S409" i="17"/>
  <c r="AA409" i="17" s="1"/>
  <c r="AZ409" i="17"/>
  <c r="S410" i="17"/>
  <c r="AA410" i="17" s="1"/>
  <c r="AZ410" i="17"/>
  <c r="S411" i="17"/>
  <c r="Y411" i="17" s="1"/>
  <c r="AZ411" i="17"/>
  <c r="S412" i="17"/>
  <c r="Y412" i="17" s="1"/>
  <c r="AZ412" i="17"/>
  <c r="S413" i="17"/>
  <c r="Y413" i="17" s="1"/>
  <c r="AZ413" i="17"/>
  <c r="S414" i="17"/>
  <c r="Y414" i="17" s="1"/>
  <c r="AZ414" i="17"/>
  <c r="S415" i="17"/>
  <c r="Y415" i="17"/>
  <c r="AZ415" i="17"/>
  <c r="S416" i="17"/>
  <c r="Y416" i="17" s="1"/>
  <c r="AZ416" i="17"/>
  <c r="S417" i="17"/>
  <c r="AZ417" i="17"/>
  <c r="S418" i="17"/>
  <c r="AZ418" i="17"/>
  <c r="S419" i="17"/>
  <c r="AA419" i="17"/>
  <c r="AZ419" i="17"/>
  <c r="AC419" i="17"/>
  <c r="S420" i="17"/>
  <c r="AG420" i="17"/>
  <c r="V420" i="17"/>
  <c r="AZ420" i="17"/>
  <c r="S421" i="17"/>
  <c r="AG421" i="17" s="1"/>
  <c r="AZ421" i="17"/>
  <c r="S422" i="17"/>
  <c r="AZ422" i="17"/>
  <c r="S423" i="17"/>
  <c r="V423" i="17" s="1"/>
  <c r="AB423" i="17"/>
  <c r="AZ423" i="17"/>
  <c r="AC423" i="17"/>
  <c r="S424" i="17"/>
  <c r="AG424" i="17" s="1"/>
  <c r="AZ424" i="17"/>
  <c r="S425" i="17"/>
  <c r="AG425" i="17" s="1"/>
  <c r="Y425" i="17"/>
  <c r="V425" i="17"/>
  <c r="AB425" i="17"/>
  <c r="AZ425" i="17"/>
  <c r="AC425" i="17"/>
  <c r="S426" i="17"/>
  <c r="V426" i="17" s="1"/>
  <c r="AG426" i="17"/>
  <c r="AB426" i="17"/>
  <c r="AZ426" i="17"/>
  <c r="S427" i="17"/>
  <c r="V427" i="17" s="1"/>
  <c r="AZ427" i="17"/>
  <c r="S428" i="17"/>
  <c r="AA428" i="17" s="1"/>
  <c r="AG428" i="17"/>
  <c r="V428" i="17"/>
  <c r="AB428" i="17"/>
  <c r="AZ428" i="17"/>
  <c r="AC428" i="17"/>
  <c r="S429" i="17"/>
  <c r="V429" i="17"/>
  <c r="AZ429" i="17"/>
  <c r="S430" i="17"/>
  <c r="AB430" i="17" s="1"/>
  <c r="AG430" i="17"/>
  <c r="V430" i="17"/>
  <c r="AZ430" i="17"/>
  <c r="S431" i="17"/>
  <c r="V431" i="17" s="1"/>
  <c r="AZ431" i="17"/>
  <c r="S432" i="17"/>
  <c r="AB432" i="17" s="1"/>
  <c r="AG432" i="17"/>
  <c r="Y432" i="17"/>
  <c r="V432" i="17"/>
  <c r="AZ432" i="17"/>
  <c r="AC432" i="17"/>
  <c r="S433" i="17"/>
  <c r="AG433" i="17" s="1"/>
  <c r="V433" i="17"/>
  <c r="AZ433" i="17"/>
  <c r="S434" i="17"/>
  <c r="AB434" i="17" s="1"/>
  <c r="AG434" i="17"/>
  <c r="V434" i="17"/>
  <c r="AZ434" i="17"/>
  <c r="S435" i="17"/>
  <c r="V435" i="17" s="1"/>
  <c r="AG435" i="17"/>
  <c r="AA435" i="17"/>
  <c r="AZ435" i="17"/>
  <c r="AC435" i="17"/>
  <c r="S436" i="17"/>
  <c r="AZ436" i="17"/>
  <c r="S437" i="17"/>
  <c r="AG437" i="17" s="1"/>
  <c r="V437" i="17"/>
  <c r="AZ437" i="17"/>
  <c r="S438" i="17"/>
  <c r="AZ438" i="17"/>
  <c r="S439" i="17"/>
  <c r="AZ439" i="17"/>
  <c r="S440" i="17"/>
  <c r="AB440" i="17" s="1"/>
  <c r="V440" i="17"/>
  <c r="AZ440" i="17"/>
  <c r="S441" i="17"/>
  <c r="AZ441" i="17"/>
  <c r="S442" i="17"/>
  <c r="AZ442" i="17"/>
  <c r="S443" i="17"/>
  <c r="V443" i="17" s="1"/>
  <c r="AZ443" i="17"/>
  <c r="S444" i="17"/>
  <c r="AB444" i="17" s="1"/>
  <c r="AG444" i="17"/>
  <c r="AA444" i="17"/>
  <c r="V444" i="17"/>
  <c r="AZ444" i="17"/>
  <c r="S445" i="17"/>
  <c r="AG445" i="17" s="1"/>
  <c r="AZ445" i="17"/>
  <c r="AC445" i="17"/>
  <c r="S446" i="17"/>
  <c r="Y446" i="17" s="1"/>
  <c r="V446" i="17"/>
  <c r="AB446" i="17"/>
  <c r="AZ446" i="17"/>
  <c r="AC446" i="17"/>
  <c r="S447" i="17"/>
  <c r="V447" i="17" s="1"/>
  <c r="AG447" i="17"/>
  <c r="AZ447" i="17"/>
  <c r="S448" i="17"/>
  <c r="AZ448" i="17"/>
  <c r="S449" i="17"/>
  <c r="AG449" i="17" s="1"/>
  <c r="AZ449" i="17"/>
  <c r="S450" i="17"/>
  <c r="AC450" i="17" s="1"/>
  <c r="AG450" i="17"/>
  <c r="AA450" i="17"/>
  <c r="V450" i="17"/>
  <c r="AB450" i="17"/>
  <c r="AZ450" i="17"/>
  <c r="S451" i="17"/>
  <c r="AG451" i="17" s="1"/>
  <c r="AZ451" i="17"/>
  <c r="AC451" i="17"/>
  <c r="S452" i="17"/>
  <c r="AA452" i="17" s="1"/>
  <c r="AZ452" i="17"/>
  <c r="S453" i="17"/>
  <c r="AZ453" i="17"/>
  <c r="S454" i="17"/>
  <c r="AZ454" i="17"/>
  <c r="S455" i="17"/>
  <c r="AC455" i="17" s="1"/>
  <c r="Y455" i="17"/>
  <c r="AB455" i="17"/>
  <c r="AZ455" i="17"/>
  <c r="S456" i="17"/>
  <c r="AC456" i="17" s="1"/>
  <c r="AG456" i="17"/>
  <c r="V456" i="17"/>
  <c r="AZ456" i="17"/>
  <c r="S457" i="17"/>
  <c r="V457" i="17" s="1"/>
  <c r="AG457" i="17"/>
  <c r="Y457" i="17"/>
  <c r="AB457" i="17"/>
  <c r="AZ457" i="17"/>
  <c r="AC457" i="17"/>
  <c r="S458" i="17"/>
  <c r="AZ458" i="17"/>
  <c r="S459" i="17"/>
  <c r="AG459" i="17" s="1"/>
  <c r="AZ459" i="17"/>
  <c r="S460" i="17"/>
  <c r="AG460" i="17"/>
  <c r="AZ460" i="17"/>
  <c r="S461" i="17"/>
  <c r="AZ461" i="17"/>
  <c r="S462" i="17"/>
  <c r="AB462" i="17" s="1"/>
  <c r="AG462" i="17"/>
  <c r="Y462" i="17"/>
  <c r="V462" i="17"/>
  <c r="AZ462" i="17"/>
  <c r="S463" i="17"/>
  <c r="AC463" i="17" s="1"/>
  <c r="AZ463" i="17"/>
  <c r="S464" i="17"/>
  <c r="V464" i="17"/>
  <c r="AZ464" i="17"/>
  <c r="S465" i="17"/>
  <c r="AG465" i="17" s="1"/>
  <c r="V465" i="17"/>
  <c r="AB465" i="17"/>
  <c r="AZ465" i="17"/>
  <c r="AC465" i="17"/>
  <c r="S466" i="17"/>
  <c r="AG466" i="17" s="1"/>
  <c r="Y466" i="17"/>
  <c r="V466" i="17"/>
  <c r="AB466" i="17"/>
  <c r="AZ466" i="17"/>
  <c r="AC466" i="17"/>
  <c r="S467" i="17"/>
  <c r="AG467" i="17" s="1"/>
  <c r="AZ467" i="17"/>
  <c r="AC467" i="17"/>
  <c r="S468" i="17"/>
  <c r="Y468" i="17" s="1"/>
  <c r="AZ468" i="17"/>
  <c r="S469" i="17"/>
  <c r="AZ469" i="17"/>
  <c r="S470" i="17"/>
  <c r="AC470" i="17" s="1"/>
  <c r="AZ470" i="17"/>
  <c r="S471" i="17"/>
  <c r="AB471" i="17"/>
  <c r="AZ471" i="17"/>
  <c r="S472" i="17"/>
  <c r="AC472" i="17" s="1"/>
  <c r="AZ472" i="17"/>
  <c r="S473" i="17"/>
  <c r="Y473" i="17" s="1"/>
  <c r="AZ473" i="17"/>
  <c r="S474" i="17"/>
  <c r="Y474" i="17" s="1"/>
  <c r="AZ474" i="17"/>
  <c r="AC474" i="17"/>
  <c r="S475" i="17"/>
  <c r="AG475" i="17" s="1"/>
  <c r="AZ475" i="17"/>
  <c r="AC475" i="17"/>
  <c r="S476" i="17"/>
  <c r="AB476" i="17" s="1"/>
  <c r="AZ476" i="17"/>
  <c r="S477" i="17"/>
  <c r="AZ477" i="17"/>
  <c r="S478" i="17"/>
  <c r="AB478" i="17" s="1"/>
  <c r="AG478" i="17"/>
  <c r="Y478" i="17"/>
  <c r="AZ478" i="17"/>
  <c r="S479" i="17"/>
  <c r="AZ479" i="17"/>
  <c r="S480" i="17"/>
  <c r="AZ480" i="17"/>
  <c r="S481" i="17"/>
  <c r="AC481" i="17" s="1"/>
  <c r="AG481" i="17"/>
  <c r="V481" i="17"/>
  <c r="AB481" i="17"/>
  <c r="AZ481" i="17"/>
  <c r="S482" i="17"/>
  <c r="V482" i="17" s="1"/>
  <c r="AZ482" i="17"/>
  <c r="S483" i="17"/>
  <c r="AG483" i="17" s="1"/>
  <c r="AZ483" i="17"/>
  <c r="AC483" i="17"/>
  <c r="S484" i="17"/>
  <c r="Y484" i="17" s="1"/>
  <c r="AG484" i="17"/>
  <c r="AZ484" i="17"/>
  <c r="S485" i="17"/>
  <c r="Y485" i="17" s="1"/>
  <c r="AZ485" i="17"/>
  <c r="S486" i="17"/>
  <c r="AB486" i="17" s="1"/>
  <c r="AG486" i="17"/>
  <c r="Y486" i="17"/>
  <c r="V486" i="17"/>
  <c r="AZ486" i="17"/>
  <c r="AC486" i="17"/>
  <c r="S487" i="17"/>
  <c r="Y487" i="17" s="1"/>
  <c r="AZ487" i="17"/>
  <c r="S488" i="17"/>
  <c r="AC488" i="17" s="1"/>
  <c r="V488" i="17"/>
  <c r="AZ488" i="17"/>
  <c r="S489" i="17"/>
  <c r="V489" i="17" s="1"/>
  <c r="AG489" i="17"/>
  <c r="Y489" i="17"/>
  <c r="AB489" i="17"/>
  <c r="AZ489" i="17"/>
  <c r="AC489" i="17"/>
  <c r="S490" i="17"/>
  <c r="AG490" i="17" s="1"/>
  <c r="AA490" i="17"/>
  <c r="V490" i="17"/>
  <c r="AB490" i="17"/>
  <c r="AZ490" i="17"/>
  <c r="AC490" i="17"/>
  <c r="S491" i="17"/>
  <c r="V491" i="17" s="1"/>
  <c r="AZ491" i="17"/>
  <c r="S492" i="17"/>
  <c r="Y492" i="17" s="1"/>
  <c r="AG492" i="17"/>
  <c r="AB492" i="17"/>
  <c r="AZ492" i="17"/>
  <c r="S493" i="17"/>
  <c r="AA493" i="17" s="1"/>
  <c r="AZ493" i="17"/>
  <c r="S494" i="17"/>
  <c r="AZ494" i="17"/>
  <c r="S495" i="17"/>
  <c r="AB495" i="17"/>
  <c r="AZ495" i="17"/>
  <c r="S496" i="17"/>
  <c r="V496" i="17"/>
  <c r="AZ496" i="17"/>
  <c r="S497" i="17"/>
  <c r="AG497" i="17"/>
  <c r="Y497" i="17"/>
  <c r="V497" i="17"/>
  <c r="AB497" i="17"/>
  <c r="AZ497" i="17"/>
  <c r="AC497" i="17"/>
  <c r="S498" i="17"/>
  <c r="AZ498" i="17"/>
  <c r="S499" i="17"/>
  <c r="AC499" i="17" s="1"/>
  <c r="V499" i="17"/>
  <c r="AZ499" i="17"/>
  <c r="S500" i="17"/>
  <c r="AB500" i="17" s="1"/>
  <c r="AZ500" i="17"/>
  <c r="S501" i="17"/>
  <c r="AA501" i="17"/>
  <c r="AZ501" i="17"/>
  <c r="S502" i="17"/>
  <c r="AB502" i="17" s="1"/>
  <c r="AG502" i="17"/>
  <c r="AA502" i="17"/>
  <c r="V502" i="17"/>
  <c r="AZ502" i="17"/>
  <c r="AC502" i="17"/>
  <c r="S503" i="17"/>
  <c r="AA503" i="17" s="1"/>
  <c r="AZ503" i="17"/>
  <c r="S504" i="17"/>
  <c r="V504" i="17"/>
  <c r="AZ504" i="17"/>
  <c r="S505" i="17"/>
  <c r="V505" i="17" s="1"/>
  <c r="AG505" i="17"/>
  <c r="AA505" i="17"/>
  <c r="AB505" i="17"/>
  <c r="AZ505" i="17"/>
  <c r="AC505" i="17"/>
  <c r="S506" i="17"/>
  <c r="AG506" i="17" s="1"/>
  <c r="Y506" i="17"/>
  <c r="V506" i="17"/>
  <c r="AB506" i="17"/>
  <c r="AZ506" i="17"/>
  <c r="AC506" i="17"/>
  <c r="S507" i="17"/>
  <c r="AB507" i="17" s="1"/>
  <c r="V507" i="17"/>
  <c r="AZ507" i="17"/>
  <c r="AC507" i="17"/>
  <c r="S508" i="17"/>
  <c r="AZ508" i="17"/>
  <c r="S509" i="17"/>
  <c r="Y509" i="17" s="1"/>
  <c r="AZ509" i="17"/>
  <c r="S510" i="17"/>
  <c r="AB510" i="17" s="1"/>
  <c r="AG510" i="17"/>
  <c r="AA510" i="17"/>
  <c r="AZ510" i="17"/>
  <c r="S511" i="17"/>
  <c r="AZ511" i="17"/>
  <c r="S512" i="17"/>
  <c r="V512" i="17" s="1"/>
  <c r="AZ512" i="17"/>
  <c r="S513" i="17"/>
  <c r="AC513" i="17" s="1"/>
  <c r="AG513" i="17"/>
  <c r="V513" i="17"/>
  <c r="AB513" i="17"/>
  <c r="AZ513" i="17"/>
  <c r="S514" i="17"/>
  <c r="V514" i="17" s="1"/>
  <c r="AZ514" i="17"/>
  <c r="S515" i="17"/>
  <c r="V515" i="17" s="1"/>
  <c r="AZ515" i="17"/>
  <c r="S516" i="17"/>
  <c r="AB516" i="17" s="1"/>
  <c r="AG516" i="17"/>
  <c r="AZ516" i="17"/>
  <c r="S517" i="17"/>
  <c r="AG517" i="17" s="1"/>
  <c r="AZ517" i="17"/>
  <c r="S518" i="17"/>
  <c r="Y518" i="17" s="1"/>
  <c r="AZ518" i="17"/>
  <c r="AC518" i="17"/>
  <c r="S519" i="17"/>
  <c r="AA519" i="17" s="1"/>
  <c r="AZ519" i="17"/>
  <c r="S520" i="17"/>
  <c r="AG520" i="17" s="1"/>
  <c r="AZ520" i="17"/>
  <c r="S521" i="17"/>
  <c r="V521" i="17" s="1"/>
  <c r="AZ521" i="17"/>
  <c r="AC521" i="17"/>
  <c r="S522" i="17"/>
  <c r="AC522" i="17" s="1"/>
  <c r="AG522" i="17"/>
  <c r="V522" i="17"/>
  <c r="AB522" i="17"/>
  <c r="AZ522" i="17"/>
  <c r="S523" i="17"/>
  <c r="V523" i="17" s="1"/>
  <c r="AZ523" i="17"/>
  <c r="S524" i="17"/>
  <c r="AG524" i="17" s="1"/>
  <c r="AZ524" i="17"/>
  <c r="S525" i="17"/>
  <c r="AG525" i="17"/>
  <c r="AA525" i="17"/>
  <c r="AZ525" i="17"/>
  <c r="AC525" i="17"/>
  <c r="S526" i="17"/>
  <c r="AB526" i="17" s="1"/>
  <c r="AG526" i="17"/>
  <c r="V526" i="17"/>
  <c r="AZ526" i="17"/>
  <c r="AC526" i="17"/>
  <c r="S527" i="17"/>
  <c r="Y527" i="17"/>
  <c r="V527" i="17"/>
  <c r="AB527" i="17"/>
  <c r="AZ527" i="17"/>
  <c r="S528" i="17"/>
  <c r="AG528" i="17"/>
  <c r="V528" i="17"/>
  <c r="AZ528" i="17"/>
  <c r="S529" i="17"/>
  <c r="AZ529" i="17"/>
  <c r="AC529" i="17"/>
  <c r="S530" i="17"/>
  <c r="AG530" i="17"/>
  <c r="AA530" i="17"/>
  <c r="V530" i="17"/>
  <c r="AB530" i="17"/>
  <c r="AZ530" i="17"/>
  <c r="AC530" i="17"/>
  <c r="S531" i="17"/>
  <c r="V531" i="17" s="1"/>
  <c r="AZ531" i="17"/>
  <c r="AC531" i="17"/>
  <c r="S532" i="17"/>
  <c r="AC532" i="17" s="1"/>
  <c r="AG532" i="17"/>
  <c r="AB532" i="17"/>
  <c r="AZ532" i="17"/>
  <c r="S533" i="17"/>
  <c r="AZ533" i="17"/>
  <c r="S534" i="17"/>
  <c r="AB534" i="17" s="1"/>
  <c r="Y534" i="17"/>
  <c r="AZ534" i="17"/>
  <c r="S535" i="17"/>
  <c r="AZ535" i="17"/>
  <c r="S536" i="17"/>
  <c r="AG536" i="17" s="1"/>
  <c r="AZ536" i="17"/>
  <c r="S537" i="17"/>
  <c r="AG537" i="17" s="1"/>
  <c r="AZ537" i="17"/>
  <c r="S538" i="17"/>
  <c r="AC538" i="17" s="1"/>
  <c r="AG538" i="17"/>
  <c r="V538" i="17"/>
  <c r="AB538" i="17"/>
  <c r="AZ538" i="17"/>
  <c r="S539" i="17"/>
  <c r="AB539" i="17" s="1"/>
  <c r="AZ539" i="17"/>
  <c r="S540" i="17"/>
  <c r="AG540" i="17" s="1"/>
  <c r="AZ540" i="17"/>
  <c r="S541" i="17"/>
  <c r="AG541" i="17" s="1"/>
  <c r="AZ541" i="17"/>
  <c r="S542" i="17"/>
  <c r="AB542" i="17" s="1"/>
  <c r="AG542" i="17"/>
  <c r="V542" i="17"/>
  <c r="AZ542" i="17"/>
  <c r="S543" i="17"/>
  <c r="AC543" i="17" s="1"/>
  <c r="AZ543" i="17"/>
  <c r="S544" i="17"/>
  <c r="AA544" i="17" s="1"/>
  <c r="AZ544" i="17"/>
  <c r="S545" i="17"/>
  <c r="AC545" i="17" s="1"/>
  <c r="AG545" i="17"/>
  <c r="V545" i="17"/>
  <c r="AB545" i="17"/>
  <c r="AZ545" i="17"/>
  <c r="S546" i="17"/>
  <c r="Y546" i="17" s="1"/>
  <c r="AZ546" i="17"/>
  <c r="S547" i="17"/>
  <c r="V547" i="17" s="1"/>
  <c r="AZ547" i="17"/>
  <c r="S548" i="17"/>
  <c r="AB548" i="17" s="1"/>
  <c r="AG548" i="17"/>
  <c r="AZ548" i="17"/>
  <c r="AC548" i="17"/>
  <c r="S549" i="17"/>
  <c r="AG549" i="17"/>
  <c r="AZ549" i="17"/>
  <c r="S550" i="17"/>
  <c r="Y550" i="17" s="1"/>
  <c r="AZ550" i="17"/>
  <c r="AC550" i="17"/>
  <c r="S551" i="17"/>
  <c r="AC551" i="17" s="1"/>
  <c r="AG551" i="17"/>
  <c r="V551" i="17"/>
  <c r="AB551" i="17"/>
  <c r="AZ551" i="17"/>
  <c r="S552" i="17"/>
  <c r="AC552" i="17" s="1"/>
  <c r="V552" i="17"/>
  <c r="AZ552" i="17"/>
  <c r="S553" i="17"/>
  <c r="AG553" i="17"/>
  <c r="Y553" i="17"/>
  <c r="V553" i="17"/>
  <c r="AB553" i="17"/>
  <c r="AZ553" i="17"/>
  <c r="AC553" i="17"/>
  <c r="S554" i="17"/>
  <c r="Y554" i="17" s="1"/>
  <c r="AZ554" i="17"/>
  <c r="AC554" i="17"/>
  <c r="S555" i="17"/>
  <c r="V555" i="17"/>
  <c r="AZ555" i="17"/>
  <c r="S556" i="17"/>
  <c r="AZ556" i="17"/>
  <c r="S557" i="17"/>
  <c r="AZ557" i="17"/>
  <c r="S558" i="17"/>
  <c r="Y558" i="17"/>
  <c r="AZ558" i="17"/>
  <c r="AC558" i="17"/>
  <c r="S559" i="17"/>
  <c r="AA559" i="17" s="1"/>
  <c r="AG559" i="17"/>
  <c r="V559" i="17"/>
  <c r="AB559" i="17"/>
  <c r="AZ559" i="17"/>
  <c r="AC559" i="17"/>
  <c r="S560" i="17"/>
  <c r="Y560" i="17" s="1"/>
  <c r="AZ560" i="17"/>
  <c r="S561" i="17"/>
  <c r="AC561" i="17" s="1"/>
  <c r="AG561" i="17"/>
  <c r="V561" i="17"/>
  <c r="AB561" i="17"/>
  <c r="AZ561" i="17"/>
  <c r="S562" i="17"/>
  <c r="AZ562" i="17"/>
  <c r="S563" i="17"/>
  <c r="AA563" i="17" s="1"/>
  <c r="V563" i="17"/>
  <c r="AZ563" i="17"/>
  <c r="AC563" i="17"/>
  <c r="S564" i="17"/>
  <c r="V564" i="17" s="1"/>
  <c r="AG564" i="17"/>
  <c r="Y564" i="17"/>
  <c r="AB564" i="17"/>
  <c r="AZ564" i="17"/>
  <c r="AC564" i="17"/>
  <c r="S565" i="17"/>
  <c r="AZ565" i="17"/>
  <c r="S566" i="17"/>
  <c r="Y566" i="17" s="1"/>
  <c r="AG566" i="17"/>
  <c r="V566" i="17"/>
  <c r="AB566" i="17"/>
  <c r="AZ566" i="17"/>
  <c r="AC566" i="17"/>
  <c r="S567" i="17"/>
  <c r="AA567" i="17"/>
  <c r="AZ567" i="17"/>
  <c r="S568" i="17"/>
  <c r="V568" i="17"/>
  <c r="AZ568" i="17"/>
  <c r="S569" i="17"/>
  <c r="V569" i="17" s="1"/>
  <c r="AG569" i="17"/>
  <c r="Y569" i="17"/>
  <c r="AB569" i="17"/>
  <c r="AZ569" i="17"/>
  <c r="AC569" i="17"/>
  <c r="S570" i="17"/>
  <c r="AG570" i="17" s="1"/>
  <c r="Y570" i="17"/>
  <c r="AZ570" i="17"/>
  <c r="S571" i="17"/>
  <c r="AZ571" i="17"/>
  <c r="AC571" i="17"/>
  <c r="S572" i="17"/>
  <c r="Y572" i="17"/>
  <c r="AB572" i="17"/>
  <c r="AZ572" i="17"/>
  <c r="AC572" i="17"/>
  <c r="S573" i="17"/>
  <c r="AZ573" i="17"/>
  <c r="S574" i="17"/>
  <c r="Y574" i="17" s="1"/>
  <c r="AZ574" i="17"/>
  <c r="S575" i="17"/>
  <c r="AC575" i="17" s="1"/>
  <c r="AB575" i="17"/>
  <c r="AZ575" i="17"/>
  <c r="S576" i="17"/>
  <c r="AC576" i="17" s="1"/>
  <c r="AB576" i="17"/>
  <c r="AZ576" i="17"/>
  <c r="S577" i="17"/>
  <c r="AG577" i="17" s="1"/>
  <c r="AZ577" i="17"/>
  <c r="S578" i="17"/>
  <c r="AC578" i="17" s="1"/>
  <c r="AZ578" i="17"/>
  <c r="S579" i="17"/>
  <c r="Y579" i="17" s="1"/>
  <c r="AZ579" i="17"/>
  <c r="S580" i="17"/>
  <c r="V580" i="17" s="1"/>
  <c r="AZ580" i="17"/>
  <c r="S581" i="17"/>
  <c r="AB581" i="17" s="1"/>
  <c r="Y581" i="17"/>
  <c r="AZ581" i="17"/>
  <c r="AC581" i="17"/>
  <c r="S582" i="17"/>
  <c r="AC582" i="17" s="1"/>
  <c r="AG582" i="17"/>
  <c r="Y582" i="17"/>
  <c r="AB582" i="17"/>
  <c r="AZ582" i="17"/>
  <c r="S583" i="17"/>
  <c r="AC583" i="17" s="1"/>
  <c r="V583" i="17"/>
  <c r="AZ583" i="17"/>
  <c r="S584" i="17"/>
  <c r="AG584" i="17" s="1"/>
  <c r="Y584" i="17"/>
  <c r="AZ584" i="17"/>
  <c r="S585" i="17"/>
  <c r="V585" i="17" s="1"/>
  <c r="AZ585" i="17"/>
  <c r="S586" i="17"/>
  <c r="AC586" i="17" s="1"/>
  <c r="AZ586" i="17"/>
  <c r="S587" i="17"/>
  <c r="Y587" i="17" s="1"/>
  <c r="AZ587" i="17"/>
  <c r="S588" i="17"/>
  <c r="V588" i="17" s="1"/>
  <c r="AZ588" i="17"/>
  <c r="S589" i="17"/>
  <c r="AG589" i="17" s="1"/>
  <c r="V589" i="17"/>
  <c r="AZ589" i="17"/>
  <c r="S590" i="17"/>
  <c r="Y590" i="17" s="1"/>
  <c r="V590" i="17"/>
  <c r="AZ590" i="17"/>
  <c r="S591" i="17"/>
  <c r="AC591" i="17" s="1"/>
  <c r="AZ591" i="17"/>
  <c r="S592" i="17"/>
  <c r="AG592" i="17" s="1"/>
  <c r="AZ592" i="17"/>
  <c r="S593" i="17"/>
  <c r="V593" i="17" s="1"/>
  <c r="AA593" i="17"/>
  <c r="AZ593" i="17"/>
  <c r="AC593" i="17"/>
  <c r="S594" i="17"/>
  <c r="AC594" i="17" s="1"/>
  <c r="AZ594" i="17"/>
  <c r="S595" i="17"/>
  <c r="AA595" i="17" s="1"/>
  <c r="AZ595" i="17"/>
  <c r="S596" i="17"/>
  <c r="AZ596" i="17"/>
  <c r="S597" i="17"/>
  <c r="AB597" i="17" s="1"/>
  <c r="AZ597" i="17"/>
  <c r="S598" i="17"/>
  <c r="AC598" i="17" s="1"/>
  <c r="AB598" i="17"/>
  <c r="AZ598" i="17"/>
  <c r="S599" i="17"/>
  <c r="AZ599" i="17"/>
  <c r="S600" i="17"/>
  <c r="V600" i="17" s="1"/>
  <c r="AG600" i="17"/>
  <c r="AB600" i="17"/>
  <c r="AZ600" i="17"/>
  <c r="AC600" i="17"/>
  <c r="S601" i="17"/>
  <c r="AA601" i="17"/>
  <c r="V601" i="17"/>
  <c r="AZ601" i="17"/>
  <c r="S602" i="17"/>
  <c r="AC602" i="17" s="1"/>
  <c r="AZ602" i="17"/>
  <c r="S603" i="17"/>
  <c r="Y603" i="17" s="1"/>
  <c r="AZ603" i="17"/>
  <c r="S604" i="17"/>
  <c r="V604" i="17" s="1"/>
  <c r="AA604" i="17"/>
  <c r="AZ604" i="17"/>
  <c r="S605" i="17"/>
  <c r="V605" i="17" s="1"/>
  <c r="AA605" i="17"/>
  <c r="AZ605" i="17"/>
  <c r="AC605" i="17"/>
  <c r="S606" i="17"/>
  <c r="AC606" i="17" s="1"/>
  <c r="Y606" i="17"/>
  <c r="AZ606" i="17"/>
  <c r="S607" i="17"/>
  <c r="AC607" i="17" s="1"/>
  <c r="AZ607" i="17"/>
  <c r="S608" i="17"/>
  <c r="AA608" i="17" s="1"/>
  <c r="AZ608" i="17"/>
  <c r="S609" i="17"/>
  <c r="AA609" i="17" s="1"/>
  <c r="AG609" i="17"/>
  <c r="V609" i="17"/>
  <c r="AB609" i="17"/>
  <c r="AZ609" i="17"/>
  <c r="AC609" i="17"/>
  <c r="S610" i="17"/>
  <c r="AC610" i="17" s="1"/>
  <c r="AZ610" i="17"/>
  <c r="S611" i="17"/>
  <c r="AG611" i="17" s="1"/>
  <c r="AZ611" i="17"/>
  <c r="S612" i="17"/>
  <c r="AG612" i="17" s="1"/>
  <c r="AZ612" i="17"/>
  <c r="S613" i="17"/>
  <c r="AA613" i="17" s="1"/>
  <c r="AZ613" i="17"/>
  <c r="AC613" i="17"/>
  <c r="S614" i="17"/>
  <c r="AC614" i="17" s="1"/>
  <c r="AG614" i="17"/>
  <c r="Y614" i="17"/>
  <c r="V614" i="17"/>
  <c r="AZ614" i="17"/>
  <c r="S615" i="17"/>
  <c r="V615" i="17"/>
  <c r="AZ615" i="17"/>
  <c r="S616" i="17"/>
  <c r="AB616" i="17" s="1"/>
  <c r="Y616" i="17"/>
  <c r="AZ616" i="17"/>
  <c r="S617" i="17"/>
  <c r="AG617" i="17"/>
  <c r="V617" i="17"/>
  <c r="AZ617" i="17"/>
  <c r="AC617" i="17"/>
  <c r="S618" i="17"/>
  <c r="AC618" i="17" s="1"/>
  <c r="AZ618" i="17"/>
  <c r="S619" i="17"/>
  <c r="AG619" i="17" s="1"/>
  <c r="AZ619" i="17"/>
  <c r="S620" i="17"/>
  <c r="Y620" i="17" s="1"/>
  <c r="AZ620" i="17"/>
  <c r="S621" i="17"/>
  <c r="AB621" i="17" s="1"/>
  <c r="AG621" i="17"/>
  <c r="Y621" i="17"/>
  <c r="V621" i="17"/>
  <c r="AZ621" i="17"/>
  <c r="S622" i="17"/>
  <c r="AG622" i="17" s="1"/>
  <c r="AB622" i="17"/>
  <c r="AZ622" i="17"/>
  <c r="S623" i="17"/>
  <c r="AB623" i="17"/>
  <c r="AZ623" i="17"/>
  <c r="S624" i="17"/>
  <c r="AG624" i="17"/>
  <c r="AA624" i="17"/>
  <c r="V624" i="17"/>
  <c r="AB624" i="17"/>
  <c r="AZ624" i="17"/>
  <c r="AC624" i="17"/>
  <c r="S625" i="17"/>
  <c r="AB625" i="17" s="1"/>
  <c r="V625" i="17"/>
  <c r="AZ625" i="17"/>
  <c r="S626" i="17"/>
  <c r="AC626" i="17" s="1"/>
  <c r="AZ626" i="17"/>
  <c r="S627" i="17"/>
  <c r="AG627" i="17" s="1"/>
  <c r="AZ627" i="17"/>
  <c r="S628" i="17"/>
  <c r="V628" i="17" s="1"/>
  <c r="AG628" i="17"/>
  <c r="AZ628" i="17"/>
  <c r="S629" i="17"/>
  <c r="AG629" i="17" s="1"/>
  <c r="AZ629" i="17"/>
  <c r="S630" i="17"/>
  <c r="AZ630" i="17"/>
  <c r="S631" i="17"/>
  <c r="AC631" i="17" s="1"/>
  <c r="AZ631" i="17"/>
  <c r="S632" i="17"/>
  <c r="Y632" i="17" s="1"/>
  <c r="AZ632" i="17"/>
  <c r="S633" i="17"/>
  <c r="AB633" i="17" s="1"/>
  <c r="AG633" i="17"/>
  <c r="Y633" i="17"/>
  <c r="V633" i="17"/>
  <c r="AZ633" i="17"/>
  <c r="AC633" i="17"/>
  <c r="S634" i="17"/>
  <c r="AA634" i="17" s="1"/>
  <c r="AZ634" i="17"/>
  <c r="S635" i="17"/>
  <c r="Y635" i="17" s="1"/>
  <c r="AZ635" i="17"/>
  <c r="S636" i="17"/>
  <c r="AZ636" i="17"/>
  <c r="S637" i="17"/>
  <c r="AB637" i="17" s="1"/>
  <c r="AZ637" i="17"/>
  <c r="S638" i="17"/>
  <c r="AG638" i="17"/>
  <c r="Y638" i="17"/>
  <c r="V638" i="17"/>
  <c r="AB638" i="17"/>
  <c r="AZ638" i="17"/>
  <c r="AC638" i="17"/>
  <c r="S639" i="17"/>
  <c r="V639" i="17" s="1"/>
  <c r="AZ639" i="17"/>
  <c r="S640" i="17"/>
  <c r="AA640" i="17" s="1"/>
  <c r="AG640" i="17"/>
  <c r="AZ640" i="17"/>
  <c r="S641" i="17"/>
  <c r="AB641" i="17" s="1"/>
  <c r="V641" i="17"/>
  <c r="AZ641" i="17"/>
  <c r="S642" i="17"/>
  <c r="V642" i="17" s="1"/>
  <c r="AA642" i="17"/>
  <c r="AZ642" i="17"/>
  <c r="S643" i="17"/>
  <c r="AA643" i="17" s="1"/>
  <c r="AZ643" i="17"/>
  <c r="S644" i="17"/>
  <c r="AG644" i="17" s="1"/>
  <c r="AZ644" i="17"/>
  <c r="S645" i="17"/>
  <c r="AB645" i="17" s="1"/>
  <c r="AG645" i="17"/>
  <c r="AZ645" i="17"/>
  <c r="S646" i="17"/>
  <c r="AB646" i="17" s="1"/>
  <c r="V646" i="17"/>
  <c r="AZ646" i="17"/>
  <c r="S647" i="17"/>
  <c r="V647" i="17" s="1"/>
  <c r="Y647" i="17"/>
  <c r="AZ647" i="17"/>
  <c r="S648" i="17"/>
  <c r="Y648" i="17" s="1"/>
  <c r="AG648" i="17"/>
  <c r="AZ648" i="17"/>
  <c r="AC648" i="17"/>
  <c r="S649" i="17"/>
  <c r="AG649" i="17" s="1"/>
  <c r="AA649" i="17"/>
  <c r="V649" i="17"/>
  <c r="AB649" i="17"/>
  <c r="AZ649" i="17"/>
  <c r="AC649" i="17"/>
  <c r="S650" i="17"/>
  <c r="Y650" i="17" s="1"/>
  <c r="AZ650" i="17"/>
  <c r="S651" i="17"/>
  <c r="Y651" i="17" s="1"/>
  <c r="AZ651" i="17"/>
  <c r="S652" i="17"/>
  <c r="AA652" i="17" s="1"/>
  <c r="AG652" i="17"/>
  <c r="AZ652" i="17"/>
  <c r="S653" i="17"/>
  <c r="AB653" i="17" s="1"/>
  <c r="AZ653" i="17"/>
  <c r="S654" i="17"/>
  <c r="AG654" i="17" s="1"/>
  <c r="AZ654" i="17"/>
  <c r="S655" i="17"/>
  <c r="AZ655" i="17"/>
  <c r="S656" i="17"/>
  <c r="Y656" i="17" s="1"/>
  <c r="V656" i="17"/>
  <c r="AZ656" i="17"/>
  <c r="AC656" i="17"/>
  <c r="S657" i="17"/>
  <c r="AG657" i="17" s="1"/>
  <c r="AA657" i="17"/>
  <c r="V657" i="17"/>
  <c r="AB657" i="17"/>
  <c r="AZ657" i="17"/>
  <c r="AC657" i="17"/>
  <c r="S658" i="17"/>
  <c r="V658" i="17" s="1"/>
  <c r="AZ658" i="17"/>
  <c r="S659" i="17"/>
  <c r="AA659" i="17" s="1"/>
  <c r="AZ659" i="17"/>
  <c r="S660" i="17"/>
  <c r="AG660" i="17" s="1"/>
  <c r="Y660" i="17"/>
  <c r="AZ660" i="17"/>
  <c r="S661" i="17"/>
  <c r="AB661" i="17" s="1"/>
  <c r="AZ661" i="17"/>
  <c r="S662" i="17"/>
  <c r="Y662" i="17" s="1"/>
  <c r="AG662" i="17"/>
  <c r="AB662" i="17"/>
  <c r="AZ662" i="17"/>
  <c r="AC662" i="17"/>
  <c r="S663" i="17"/>
  <c r="AA663" i="17"/>
  <c r="AZ663" i="17"/>
  <c r="S664" i="17"/>
  <c r="AA664" i="17" s="1"/>
  <c r="AB664" i="17"/>
  <c r="AZ664" i="17"/>
  <c r="S665" i="17"/>
  <c r="AG665" i="17" s="1"/>
  <c r="V665" i="17"/>
  <c r="AZ665" i="17"/>
  <c r="AC665" i="17"/>
  <c r="S666" i="17"/>
  <c r="V666" i="17" s="1"/>
  <c r="AA666" i="17"/>
  <c r="AZ666" i="17"/>
  <c r="AC666" i="17"/>
  <c r="S667" i="17"/>
  <c r="AA667" i="17" s="1"/>
  <c r="V667" i="17"/>
  <c r="AZ667" i="17"/>
  <c r="AC667" i="17"/>
  <c r="S668" i="17"/>
  <c r="Y668" i="17" s="1"/>
  <c r="AG668" i="17"/>
  <c r="AB668" i="17"/>
  <c r="AZ668" i="17"/>
  <c r="S669" i="17"/>
  <c r="AB669" i="17" s="1"/>
  <c r="AG669" i="17"/>
  <c r="Y669" i="17"/>
  <c r="V669" i="17"/>
  <c r="AZ669" i="17"/>
  <c r="AC669" i="17"/>
  <c r="S670" i="17"/>
  <c r="AB670" i="17" s="1"/>
  <c r="V670" i="17"/>
  <c r="AZ670" i="17"/>
  <c r="S671" i="17"/>
  <c r="V671" i="17" s="1"/>
  <c r="Y671" i="17"/>
  <c r="AZ671" i="17"/>
  <c r="S672" i="17"/>
  <c r="Y672" i="17" s="1"/>
  <c r="AZ672" i="17"/>
  <c r="S673" i="17"/>
  <c r="Y673" i="17" s="1"/>
  <c r="AG673" i="17"/>
  <c r="AB673" i="17"/>
  <c r="AZ673" i="17"/>
  <c r="AC673" i="17"/>
  <c r="S674" i="17"/>
  <c r="AG674" i="17" s="1"/>
  <c r="AZ674" i="17"/>
  <c r="S675" i="17"/>
  <c r="Y675" i="17" s="1"/>
  <c r="AB675" i="17"/>
  <c r="AZ675" i="17"/>
  <c r="S676" i="17"/>
  <c r="V676" i="17" s="1"/>
  <c r="AG676" i="17"/>
  <c r="AB676" i="17"/>
  <c r="AZ676" i="17"/>
  <c r="S677" i="17"/>
  <c r="AB677" i="17" s="1"/>
  <c r="AG677" i="17"/>
  <c r="AZ677" i="17"/>
  <c r="AC677" i="17"/>
  <c r="S678" i="17"/>
  <c r="AG678" i="17" s="1"/>
  <c r="AZ678" i="17"/>
  <c r="S679" i="17"/>
  <c r="AC679" i="17" s="1"/>
  <c r="AZ679" i="17"/>
  <c r="S680" i="17"/>
  <c r="AB680" i="17" s="1"/>
  <c r="Y680" i="17"/>
  <c r="AZ680" i="17"/>
  <c r="AC680" i="17"/>
  <c r="S681" i="17"/>
  <c r="AG681" i="17" s="1"/>
  <c r="Y681" i="17"/>
  <c r="V681" i="17"/>
  <c r="AB681" i="17"/>
  <c r="AZ681" i="17"/>
  <c r="AC681" i="17"/>
  <c r="S682" i="17"/>
  <c r="AZ682" i="17"/>
  <c r="S683" i="17"/>
  <c r="AC683" i="17" s="1"/>
  <c r="AZ683" i="17"/>
  <c r="S684" i="17"/>
  <c r="V684" i="17" s="1"/>
  <c r="AZ684" i="17"/>
  <c r="S685" i="17"/>
  <c r="AB685" i="17" s="1"/>
  <c r="AA685" i="17"/>
  <c r="AZ685" i="17"/>
  <c r="AC685" i="17"/>
  <c r="S686" i="17"/>
  <c r="AC686" i="17" s="1"/>
  <c r="AZ686" i="17"/>
  <c r="S687" i="17"/>
  <c r="AZ687" i="17"/>
  <c r="S688" i="17"/>
  <c r="AG688" i="17" s="1"/>
  <c r="AZ688" i="17"/>
  <c r="S689" i="17"/>
  <c r="V689" i="17"/>
  <c r="AZ689" i="17"/>
  <c r="S690" i="17"/>
  <c r="AG690" i="17" s="1"/>
  <c r="AA690" i="17"/>
  <c r="AZ690" i="17"/>
  <c r="AC690" i="17"/>
  <c r="S691" i="17"/>
  <c r="Y691" i="17" s="1"/>
  <c r="AZ691" i="17"/>
  <c r="S692" i="17"/>
  <c r="V692" i="17" s="1"/>
  <c r="AZ692" i="17"/>
  <c r="AC692" i="17"/>
  <c r="S693" i="17"/>
  <c r="AB693" i="17" s="1"/>
  <c r="AZ693" i="17"/>
  <c r="S694" i="17"/>
  <c r="Y694" i="17" s="1"/>
  <c r="AG694" i="17"/>
  <c r="AB694" i="17"/>
  <c r="AZ694" i="17"/>
  <c r="AC694" i="17"/>
  <c r="S695" i="17"/>
  <c r="AB695" i="17" s="1"/>
  <c r="AA695" i="17"/>
  <c r="V695" i="17"/>
  <c r="AZ695" i="17"/>
  <c r="S696" i="17"/>
  <c r="V696" i="17" s="1"/>
  <c r="AZ696" i="17"/>
  <c r="S697" i="17"/>
  <c r="AC697" i="17" s="1"/>
  <c r="AZ697" i="17"/>
  <c r="S698" i="17"/>
  <c r="AZ698" i="17"/>
  <c r="S699" i="17"/>
  <c r="Y699" i="17" s="1"/>
  <c r="AG699" i="17"/>
  <c r="AB699" i="17"/>
  <c r="AZ699" i="17"/>
  <c r="AC699" i="17"/>
  <c r="S700" i="17"/>
  <c r="AG700" i="17" s="1"/>
  <c r="AZ700" i="17"/>
  <c r="S701" i="17"/>
  <c r="AZ701" i="17"/>
  <c r="S702" i="17"/>
  <c r="Y702" i="17" s="1"/>
  <c r="AG702" i="17"/>
  <c r="AB702" i="17"/>
  <c r="AZ702" i="17"/>
  <c r="S703" i="17"/>
  <c r="V703" i="17"/>
  <c r="AZ703" i="17"/>
  <c r="S704" i="17"/>
  <c r="AC704" i="17" s="1"/>
  <c r="AB704" i="17"/>
  <c r="AZ704" i="17"/>
  <c r="S705" i="17"/>
  <c r="AC705" i="17" s="1"/>
  <c r="AZ705" i="17"/>
  <c r="S706" i="17"/>
  <c r="AZ706" i="17"/>
  <c r="AC706" i="17"/>
  <c r="S707" i="17"/>
  <c r="Y707" i="17" s="1"/>
  <c r="AG707" i="17"/>
  <c r="AB707" i="17"/>
  <c r="AZ707" i="17"/>
  <c r="S708" i="17"/>
  <c r="AG708" i="17" s="1"/>
  <c r="AZ708" i="17"/>
  <c r="S709" i="17"/>
  <c r="AZ709" i="17"/>
  <c r="S710" i="17"/>
  <c r="AG710" i="17" s="1"/>
  <c r="Y710" i="17"/>
  <c r="V710" i="17"/>
  <c r="AB710" i="17"/>
  <c r="AZ710" i="17"/>
  <c r="AC710" i="17"/>
  <c r="S711" i="17"/>
  <c r="AZ711" i="17"/>
  <c r="S712" i="17"/>
  <c r="AB712" i="17"/>
  <c r="AZ712" i="17"/>
  <c r="S713" i="17"/>
  <c r="AC713" i="17" s="1"/>
  <c r="AZ713" i="17"/>
  <c r="S714" i="17"/>
  <c r="AZ714" i="17"/>
  <c r="AC714" i="17"/>
  <c r="S715" i="17"/>
  <c r="AG715" i="17" s="1"/>
  <c r="AA715" i="17"/>
  <c r="V715" i="17"/>
  <c r="AB715" i="17"/>
  <c r="AZ715" i="17"/>
  <c r="AC715" i="17"/>
  <c r="S716" i="17"/>
  <c r="AG716" i="17" s="1"/>
  <c r="AZ716" i="17"/>
  <c r="S717" i="17"/>
  <c r="AA717" i="17" s="1"/>
  <c r="AG717" i="17"/>
  <c r="AB717" i="17"/>
  <c r="AZ717" i="17"/>
  <c r="S718" i="17"/>
  <c r="AB718" i="17" s="1"/>
  <c r="AG718" i="17"/>
  <c r="AA718" i="17"/>
  <c r="V718" i="17"/>
  <c r="AZ718" i="17"/>
  <c r="AC718" i="17"/>
  <c r="S719" i="17"/>
  <c r="AZ719" i="17"/>
  <c r="S720" i="17"/>
  <c r="Y720" i="17" s="1"/>
  <c r="AG720" i="17"/>
  <c r="V720" i="17"/>
  <c r="AB720" i="17"/>
  <c r="AZ720" i="17"/>
  <c r="AC720" i="17"/>
  <c r="S721" i="17"/>
  <c r="AC721" i="17" s="1"/>
  <c r="AZ721" i="17"/>
  <c r="S722" i="17"/>
  <c r="Y722" i="17" s="1"/>
  <c r="AG722" i="17"/>
  <c r="AZ722" i="17"/>
  <c r="AC722" i="17"/>
  <c r="S723" i="17"/>
  <c r="AB723" i="17" s="1"/>
  <c r="AG723" i="17"/>
  <c r="Y723" i="17"/>
  <c r="V723" i="17"/>
  <c r="AZ723" i="17"/>
  <c r="AC723" i="17"/>
  <c r="S724" i="17"/>
  <c r="AG724" i="17" s="1"/>
  <c r="AZ724" i="17"/>
  <c r="S725" i="17"/>
  <c r="Y725" i="17" s="1"/>
  <c r="AG725" i="17"/>
  <c r="AZ725" i="17"/>
  <c r="S726" i="17"/>
  <c r="AZ726" i="17"/>
  <c r="S727" i="17"/>
  <c r="AB727" i="17" s="1"/>
  <c r="Y727" i="17"/>
  <c r="V727" i="17"/>
  <c r="AZ727" i="17"/>
  <c r="AC727" i="17"/>
  <c r="S728" i="17"/>
  <c r="Y728" i="17" s="1"/>
  <c r="AG728" i="17"/>
  <c r="AZ728" i="17"/>
  <c r="AC728" i="17"/>
  <c r="S729" i="17"/>
  <c r="AC729" i="17" s="1"/>
  <c r="AZ729" i="17"/>
  <c r="S730" i="17"/>
  <c r="Y730" i="17" s="1"/>
  <c r="AG730" i="17"/>
  <c r="AZ730" i="17"/>
  <c r="S731" i="17"/>
  <c r="Y731" i="17" s="1"/>
  <c r="AZ731" i="17"/>
  <c r="S732" i="17"/>
  <c r="AG732" i="17" s="1"/>
  <c r="AZ732" i="17"/>
  <c r="S733" i="17"/>
  <c r="Y733" i="17" s="1"/>
  <c r="AG733" i="17"/>
  <c r="AZ733" i="17"/>
  <c r="S734" i="17"/>
  <c r="V734" i="17" s="1"/>
  <c r="AB734" i="17"/>
  <c r="AZ734" i="17"/>
  <c r="S735" i="17"/>
  <c r="AB735" i="17" s="1"/>
  <c r="Y735" i="17"/>
  <c r="AZ735" i="17"/>
  <c r="AC735" i="17"/>
  <c r="S736" i="17"/>
  <c r="AG736" i="17" s="1"/>
  <c r="AB736" i="17"/>
  <c r="AZ736" i="17"/>
  <c r="S737" i="17"/>
  <c r="AC737" i="17" s="1"/>
  <c r="AZ737" i="17"/>
  <c r="S738" i="17"/>
  <c r="Y738" i="17" s="1"/>
  <c r="AZ738" i="17"/>
  <c r="S739" i="17"/>
  <c r="V739" i="17"/>
  <c r="AB739" i="17"/>
  <c r="AZ739" i="17"/>
  <c r="S740" i="17"/>
  <c r="AG740" i="17" s="1"/>
  <c r="AZ740" i="17"/>
  <c r="S741" i="17"/>
  <c r="AA741" i="17" s="1"/>
  <c r="AB741" i="17"/>
  <c r="AZ741" i="17"/>
  <c r="S742" i="17"/>
  <c r="Y742" i="17"/>
  <c r="AB742" i="17"/>
  <c r="AZ742" i="17"/>
  <c r="S743" i="17"/>
  <c r="AB743" i="17" s="1"/>
  <c r="AZ743" i="17"/>
  <c r="AC743" i="17"/>
  <c r="S744" i="17"/>
  <c r="AC744" i="17" s="1"/>
  <c r="AB744" i="17"/>
  <c r="AZ744" i="17"/>
  <c r="S745" i="17"/>
  <c r="AC745" i="17" s="1"/>
  <c r="AZ745" i="17"/>
  <c r="S746" i="17"/>
  <c r="AZ746" i="17"/>
  <c r="AC746" i="17"/>
  <c r="S747" i="17"/>
  <c r="AG747" i="17" s="1"/>
  <c r="AZ747" i="17"/>
  <c r="S748" i="17"/>
  <c r="AZ748" i="17"/>
  <c r="S749" i="17"/>
  <c r="AB749" i="17"/>
  <c r="AZ749" i="17"/>
  <c r="S750" i="17"/>
  <c r="AG750" i="17" s="1"/>
  <c r="AA750" i="17"/>
  <c r="V750" i="17"/>
  <c r="AB750" i="17"/>
  <c r="AZ750" i="17"/>
  <c r="AC750" i="17"/>
  <c r="S751" i="17"/>
  <c r="AC751" i="17" s="1"/>
  <c r="AZ751" i="17"/>
  <c r="S752" i="17"/>
  <c r="V752" i="17"/>
  <c r="AB752" i="17"/>
  <c r="AZ752" i="17"/>
  <c r="S753" i="17"/>
  <c r="AC753" i="17" s="1"/>
  <c r="AB753" i="17"/>
  <c r="AZ753" i="17"/>
  <c r="S754" i="17"/>
  <c r="AA754" i="17" s="1"/>
  <c r="AG754" i="17"/>
  <c r="AZ754" i="17"/>
  <c r="AC754" i="17"/>
  <c r="S755" i="17"/>
  <c r="AG755" i="17"/>
  <c r="Y755" i="17"/>
  <c r="V755" i="17"/>
  <c r="AB755" i="17"/>
  <c r="AZ755" i="17"/>
  <c r="AC755" i="17"/>
  <c r="S756" i="17"/>
  <c r="AZ756" i="17"/>
  <c r="S757" i="17"/>
  <c r="AG757" i="17" s="1"/>
  <c r="AB757" i="17"/>
  <c r="AZ757" i="17"/>
  <c r="S758" i="17"/>
  <c r="AB758" i="17" s="1"/>
  <c r="AG758" i="17"/>
  <c r="AA758" i="17"/>
  <c r="V758" i="17"/>
  <c r="AZ758" i="17"/>
  <c r="AC758" i="17"/>
  <c r="S759" i="17"/>
  <c r="V759" i="17" s="1"/>
  <c r="AZ759" i="17"/>
  <c r="S760" i="17"/>
  <c r="Y760" i="17" s="1"/>
  <c r="AG760" i="17"/>
  <c r="V760" i="17"/>
  <c r="AB760" i="17"/>
  <c r="AZ760" i="17"/>
  <c r="AC760" i="17"/>
  <c r="S761" i="17"/>
  <c r="AB761" i="17" s="1"/>
  <c r="AZ761" i="17"/>
  <c r="S762" i="17"/>
  <c r="AC762" i="17" s="1"/>
  <c r="AG762" i="17"/>
  <c r="AZ762" i="17"/>
  <c r="S763" i="17"/>
  <c r="AC763" i="17" s="1"/>
  <c r="AG763" i="17"/>
  <c r="AB763" i="17"/>
  <c r="AZ763" i="17"/>
  <c r="S764" i="17"/>
  <c r="V764" i="17" s="1"/>
  <c r="Y764" i="17"/>
  <c r="AZ764" i="17"/>
  <c r="S765" i="17"/>
  <c r="AG765" i="17" s="1"/>
  <c r="AB765" i="17"/>
  <c r="AZ765" i="17"/>
  <c r="S766" i="17"/>
  <c r="Y766" i="17" s="1"/>
  <c r="AZ766" i="17"/>
  <c r="S767" i="17"/>
  <c r="AB767" i="17" s="1"/>
  <c r="Y767" i="17"/>
  <c r="V767" i="17"/>
  <c r="AZ767" i="17"/>
  <c r="AC767" i="17"/>
  <c r="S768" i="17"/>
  <c r="AB768" i="17"/>
  <c r="AZ768" i="17"/>
  <c r="AC768" i="17"/>
  <c r="S769" i="17"/>
  <c r="AB769" i="17"/>
  <c r="AZ769" i="17"/>
  <c r="S770" i="17"/>
  <c r="AG770" i="17" s="1"/>
  <c r="AZ770" i="17"/>
  <c r="AC770" i="17"/>
  <c r="S771" i="17"/>
  <c r="AG771" i="17" s="1"/>
  <c r="Y771" i="17"/>
  <c r="V771" i="17"/>
  <c r="AB771" i="17"/>
  <c r="AZ771" i="17"/>
  <c r="S772" i="17"/>
  <c r="V772" i="17" s="1"/>
  <c r="Y772" i="17"/>
  <c r="AZ772" i="17"/>
  <c r="S773" i="17"/>
  <c r="AG773" i="17" s="1"/>
  <c r="V773" i="17"/>
  <c r="AB773" i="17"/>
  <c r="AZ773" i="17"/>
  <c r="S774" i="17"/>
  <c r="Y774" i="17"/>
  <c r="AZ774" i="17"/>
  <c r="AC774" i="17"/>
  <c r="S775" i="17"/>
  <c r="V775" i="17" s="1"/>
  <c r="AZ775" i="17"/>
  <c r="S776" i="17"/>
  <c r="Y776" i="17" s="1"/>
  <c r="AG776" i="17"/>
  <c r="V776" i="17"/>
  <c r="AB776" i="17"/>
  <c r="AZ776" i="17"/>
  <c r="AC776" i="17"/>
  <c r="S777" i="17"/>
  <c r="AB777" i="17" s="1"/>
  <c r="AZ777" i="17"/>
  <c r="S778" i="17"/>
  <c r="AC778" i="17" s="1"/>
  <c r="AZ778" i="17"/>
  <c r="S779" i="17"/>
  <c r="V779" i="17" s="1"/>
  <c r="AZ779" i="17"/>
  <c r="S780" i="17"/>
  <c r="V780" i="17" s="1"/>
  <c r="Y780" i="17"/>
  <c r="AZ780" i="17"/>
  <c r="S781" i="17"/>
  <c r="AB781" i="17" s="1"/>
  <c r="AZ781" i="17"/>
  <c r="S782" i="17"/>
  <c r="AG782" i="17" s="1"/>
  <c r="Y782" i="17"/>
  <c r="V782" i="17"/>
  <c r="AB782" i="17"/>
  <c r="AZ782" i="17"/>
  <c r="AC782" i="17"/>
  <c r="S783" i="17"/>
  <c r="AA783" i="17" s="1"/>
  <c r="AZ783" i="17"/>
  <c r="AC783" i="17"/>
  <c r="S784" i="17"/>
  <c r="V784" i="17"/>
  <c r="AB784" i="17"/>
  <c r="AZ784" i="17"/>
  <c r="S785" i="17"/>
  <c r="AB785" i="17" s="1"/>
  <c r="AZ785" i="17"/>
  <c r="S786" i="17"/>
  <c r="AG786" i="17" s="1"/>
  <c r="AZ786" i="17"/>
  <c r="AC786" i="17"/>
  <c r="S787" i="17"/>
  <c r="AB787" i="17" s="1"/>
  <c r="AG787" i="17"/>
  <c r="V787" i="17"/>
  <c r="AZ787" i="17"/>
  <c r="S788" i="17"/>
  <c r="Y788" i="17" s="1"/>
  <c r="AZ788" i="17"/>
  <c r="S789" i="17"/>
  <c r="AG789" i="17" s="1"/>
  <c r="V789" i="17"/>
  <c r="AB789" i="17"/>
  <c r="AZ789" i="17"/>
  <c r="S790" i="17"/>
  <c r="AG790" i="17"/>
  <c r="AA790" i="17"/>
  <c r="V790" i="17"/>
  <c r="AB790" i="17"/>
  <c r="AZ790" i="17"/>
  <c r="AC790" i="17"/>
  <c r="S791" i="17"/>
  <c r="V791" i="17" s="1"/>
  <c r="AZ791" i="17"/>
  <c r="S792" i="17"/>
  <c r="Y792" i="17" s="1"/>
  <c r="V792" i="17"/>
  <c r="AB792" i="17"/>
  <c r="AZ792" i="17"/>
  <c r="S793" i="17"/>
  <c r="AB793" i="17" s="1"/>
  <c r="AZ793" i="17"/>
  <c r="S794" i="17"/>
  <c r="AZ794" i="17"/>
  <c r="S795" i="17"/>
  <c r="AC795" i="17" s="1"/>
  <c r="AG795" i="17"/>
  <c r="Y795" i="17"/>
  <c r="AZ795" i="17"/>
  <c r="S796" i="17"/>
  <c r="AA796" i="17"/>
  <c r="V796" i="17"/>
  <c r="AZ796" i="17"/>
  <c r="S797" i="17"/>
  <c r="AG797" i="17" s="1"/>
  <c r="AZ797" i="17"/>
  <c r="S798" i="17"/>
  <c r="V798" i="17" s="1"/>
  <c r="Y798" i="17"/>
  <c r="AB798" i="17"/>
  <c r="AZ798" i="17"/>
  <c r="S799" i="17"/>
  <c r="AB799" i="17" s="1"/>
  <c r="AA799" i="17"/>
  <c r="V799" i="17"/>
  <c r="AZ799" i="17"/>
  <c r="AC799" i="17"/>
  <c r="S800" i="17"/>
  <c r="AA800" i="17" s="1"/>
  <c r="AZ800" i="17"/>
  <c r="S801" i="17"/>
  <c r="AB801" i="17" s="1"/>
  <c r="AZ801" i="17"/>
  <c r="S802" i="17"/>
  <c r="AZ802" i="17"/>
  <c r="S803" i="17"/>
  <c r="Y803" i="17" s="1"/>
  <c r="V803" i="17"/>
  <c r="AB803" i="17"/>
  <c r="AZ803" i="17"/>
  <c r="AC803" i="17"/>
  <c r="S804" i="17"/>
  <c r="Y804" i="17" s="1"/>
  <c r="AZ804" i="17"/>
  <c r="S805" i="17"/>
  <c r="AG805" i="17" s="1"/>
  <c r="AZ805" i="17"/>
  <c r="S806" i="17"/>
  <c r="V806" i="17" s="1"/>
  <c r="AZ806" i="17"/>
  <c r="S807" i="17"/>
  <c r="AB807" i="17" s="1"/>
  <c r="Y807" i="17"/>
  <c r="V807" i="17"/>
  <c r="AZ807" i="17"/>
  <c r="S808" i="17"/>
  <c r="Y808" i="17" s="1"/>
  <c r="AG808" i="17"/>
  <c r="V808" i="17"/>
  <c r="AB808" i="17"/>
  <c r="AZ808" i="17"/>
  <c r="AC808" i="17"/>
  <c r="S809" i="17"/>
  <c r="AB809" i="17" s="1"/>
  <c r="AZ809" i="17"/>
  <c r="S810" i="17"/>
  <c r="V810" i="17" s="1"/>
  <c r="AZ810" i="17"/>
  <c r="AC810" i="17"/>
  <c r="S811" i="17"/>
  <c r="AC811" i="17" s="1"/>
  <c r="AG811" i="17"/>
  <c r="Y811" i="17"/>
  <c r="AZ811" i="17"/>
  <c r="S812" i="17"/>
  <c r="Y812" i="17" s="1"/>
  <c r="AZ812" i="17"/>
  <c r="S813" i="17"/>
  <c r="Y813" i="17" s="1"/>
  <c r="AZ813" i="17"/>
  <c r="S814" i="17"/>
  <c r="V814" i="17" s="1"/>
  <c r="AG814" i="17"/>
  <c r="Y814" i="17"/>
  <c r="AB814" i="17"/>
  <c r="AZ814" i="17"/>
  <c r="AC814" i="17"/>
  <c r="S815" i="17"/>
  <c r="Y815" i="17" s="1"/>
  <c r="AZ815" i="17"/>
  <c r="S816" i="17"/>
  <c r="AA816" i="17" s="1"/>
  <c r="AG816" i="17"/>
  <c r="V816" i="17"/>
  <c r="AB816" i="17"/>
  <c r="AZ816" i="17"/>
  <c r="AC816" i="17"/>
  <c r="S817" i="17"/>
  <c r="AA817" i="17" s="1"/>
  <c r="AZ817" i="17"/>
  <c r="S818" i="17"/>
  <c r="AG818" i="17"/>
  <c r="V818" i="17"/>
  <c r="AZ818" i="17"/>
  <c r="AC818" i="17"/>
  <c r="S819" i="17"/>
  <c r="V819" i="17" s="1"/>
  <c r="AZ819" i="17"/>
  <c r="S820" i="17"/>
  <c r="Y820" i="17" s="1"/>
  <c r="AZ820" i="17"/>
  <c r="S821" i="17"/>
  <c r="Y821" i="17" s="1"/>
  <c r="AZ821" i="17"/>
  <c r="S822" i="17"/>
  <c r="V822" i="17" s="1"/>
  <c r="AB822" i="17"/>
  <c r="AZ822" i="17"/>
  <c r="S823" i="17"/>
  <c r="AA823" i="17"/>
  <c r="V823" i="17"/>
  <c r="AZ823" i="17"/>
  <c r="AC823" i="17"/>
  <c r="S824" i="17"/>
  <c r="Y824" i="17" s="1"/>
  <c r="AZ824" i="17"/>
  <c r="S825" i="17"/>
  <c r="AB825" i="17" s="1"/>
  <c r="AG825" i="17"/>
  <c r="AA825" i="17"/>
  <c r="AZ825" i="17"/>
  <c r="S826" i="17"/>
  <c r="AB826" i="17" s="1"/>
  <c r="AZ826" i="17"/>
  <c r="S827" i="17"/>
  <c r="AG827" i="17" s="1"/>
  <c r="V827" i="17"/>
  <c r="AB827" i="17"/>
  <c r="AZ827" i="17"/>
  <c r="S828" i="17"/>
  <c r="Y828" i="17" s="1"/>
  <c r="V828" i="17"/>
  <c r="AZ828" i="17"/>
  <c r="S829" i="17"/>
  <c r="Y829" i="17" s="1"/>
  <c r="AZ829" i="17"/>
  <c r="S830" i="17"/>
  <c r="V830" i="17" s="1"/>
  <c r="AZ830" i="17"/>
  <c r="S831" i="17"/>
  <c r="AC831" i="17" s="1"/>
  <c r="Y831" i="17"/>
  <c r="V831" i="17"/>
  <c r="AZ831" i="17"/>
  <c r="S832" i="17"/>
  <c r="AA832" i="17" s="1"/>
  <c r="AG832" i="17"/>
  <c r="V832" i="17"/>
  <c r="AZ832" i="17"/>
  <c r="AC832" i="17"/>
  <c r="S833" i="17"/>
  <c r="Y833" i="17" s="1"/>
  <c r="AZ833" i="17"/>
  <c r="S834" i="17"/>
  <c r="AB834" i="17" s="1"/>
  <c r="V834" i="17"/>
  <c r="AZ834" i="17"/>
  <c r="S835" i="17"/>
  <c r="AG835" i="17"/>
  <c r="Y835" i="17"/>
  <c r="V835" i="17"/>
  <c r="AB835" i="17"/>
  <c r="AZ835" i="17"/>
  <c r="AC835" i="17"/>
  <c r="S836" i="17"/>
  <c r="AB836" i="17" s="1"/>
  <c r="Y836" i="17"/>
  <c r="V836" i="17"/>
  <c r="AZ836" i="17"/>
  <c r="S837" i="17"/>
  <c r="AA837" i="17" s="1"/>
  <c r="AG837" i="17"/>
  <c r="V837" i="17"/>
  <c r="AZ837" i="17"/>
  <c r="S838" i="17"/>
  <c r="V838" i="17" s="1"/>
  <c r="AG838" i="17"/>
  <c r="Y838" i="17"/>
  <c r="AB838" i="17"/>
  <c r="AZ838" i="17"/>
  <c r="AC838" i="17"/>
  <c r="S839" i="17"/>
  <c r="Y839" i="17" s="1"/>
  <c r="AZ839" i="17"/>
  <c r="S840" i="17"/>
  <c r="AA840" i="17" s="1"/>
  <c r="AG840" i="17"/>
  <c r="AB840" i="17"/>
  <c r="AZ840" i="17"/>
  <c r="S841" i="17"/>
  <c r="AG841" i="17" s="1"/>
  <c r="AB841" i="17"/>
  <c r="AZ841" i="17"/>
  <c r="S842" i="17"/>
  <c r="AB842" i="17" s="1"/>
  <c r="AZ842" i="17"/>
  <c r="S843" i="17"/>
  <c r="AC843" i="17" s="1"/>
  <c r="AG843" i="17"/>
  <c r="Y843" i="17"/>
  <c r="V843" i="17"/>
  <c r="AB843" i="17"/>
  <c r="AZ843" i="17"/>
  <c r="S844" i="17"/>
  <c r="V844" i="17" s="1"/>
  <c r="Y844" i="17"/>
  <c r="AB844" i="17"/>
  <c r="AZ844" i="17"/>
  <c r="S845" i="17"/>
  <c r="Y845" i="17" s="1"/>
  <c r="AG845" i="17"/>
  <c r="V845" i="17"/>
  <c r="AZ845" i="17"/>
  <c r="S846" i="17"/>
  <c r="AG846" i="17" s="1"/>
  <c r="V846" i="17"/>
  <c r="AB846" i="17"/>
  <c r="AZ846" i="17"/>
  <c r="S847" i="17"/>
  <c r="V847" i="17" s="1"/>
  <c r="AA847" i="17"/>
  <c r="AZ847" i="17"/>
  <c r="AC847" i="17"/>
  <c r="S848" i="17"/>
  <c r="AA848" i="17" s="1"/>
  <c r="AZ848" i="17"/>
  <c r="S849" i="17"/>
  <c r="AG849" i="17" s="1"/>
  <c r="AB849" i="17"/>
  <c r="AZ849" i="17"/>
  <c r="S850" i="17"/>
  <c r="AB850" i="17" s="1"/>
  <c r="AG850" i="17"/>
  <c r="AA850" i="17"/>
  <c r="AZ850" i="17"/>
  <c r="AC850" i="17"/>
  <c r="S851" i="17"/>
  <c r="V851" i="17" s="1"/>
  <c r="AG851" i="17"/>
  <c r="AA851" i="17"/>
  <c r="AZ851" i="17"/>
  <c r="AC851" i="17"/>
  <c r="S852" i="17"/>
  <c r="V852" i="17"/>
  <c r="AZ852" i="17"/>
  <c r="S853" i="17"/>
  <c r="Y853" i="17" s="1"/>
  <c r="AZ853" i="17"/>
  <c r="S854" i="17"/>
  <c r="AG854" i="17" s="1"/>
  <c r="V854" i="17"/>
  <c r="AB854" i="17"/>
  <c r="AZ854" i="17"/>
  <c r="S855" i="17"/>
  <c r="AA855" i="17" s="1"/>
  <c r="AZ855" i="17"/>
  <c r="S856" i="17"/>
  <c r="AA856" i="17" s="1"/>
  <c r="AB856" i="17"/>
  <c r="AZ856" i="17"/>
  <c r="AC856" i="17"/>
  <c r="S857" i="17"/>
  <c r="AG857" i="17" s="1"/>
  <c r="AA857" i="17"/>
  <c r="AZ857" i="17"/>
  <c r="S858" i="17"/>
  <c r="AB858" i="17" s="1"/>
  <c r="AZ858" i="17"/>
  <c r="S859" i="17"/>
  <c r="V859" i="17" s="1"/>
  <c r="AG859" i="17"/>
  <c r="Y859" i="17"/>
  <c r="AZ859" i="17"/>
  <c r="AC859" i="17"/>
  <c r="S860" i="17"/>
  <c r="Y860" i="17" s="1"/>
  <c r="AB860" i="17"/>
  <c r="AZ860" i="17"/>
  <c r="S861" i="17"/>
  <c r="AA861" i="17" s="1"/>
  <c r="AZ861" i="17"/>
  <c r="S862" i="17"/>
  <c r="AG862" i="17"/>
  <c r="AA862" i="17"/>
  <c r="V862" i="17"/>
  <c r="AB862" i="17"/>
  <c r="AZ862" i="17"/>
  <c r="AC862" i="17"/>
  <c r="S863" i="17"/>
  <c r="V863" i="17" s="1"/>
  <c r="AA863" i="17"/>
  <c r="AZ863" i="17"/>
  <c r="AC863" i="17"/>
  <c r="S864" i="17"/>
  <c r="AA864" i="17" s="1"/>
  <c r="AG864" i="17"/>
  <c r="V864" i="17"/>
  <c r="AB864" i="17"/>
  <c r="AZ864" i="17"/>
  <c r="S865" i="17"/>
  <c r="AG865" i="17" s="1"/>
  <c r="AZ865" i="17"/>
  <c r="S866" i="17"/>
  <c r="AB866" i="17" s="1"/>
  <c r="AG866" i="17"/>
  <c r="V866" i="17"/>
  <c r="AZ866" i="17"/>
  <c r="S867" i="17"/>
  <c r="AG867" i="17" s="1"/>
  <c r="AA867" i="17"/>
  <c r="V867" i="17"/>
  <c r="AB867" i="17"/>
  <c r="AZ867" i="17"/>
  <c r="AC867" i="17"/>
  <c r="S868" i="17"/>
  <c r="AB868" i="17" s="1"/>
  <c r="AZ868" i="17"/>
  <c r="S869" i="17"/>
  <c r="Y869" i="17" s="1"/>
  <c r="AG869" i="17"/>
  <c r="V869" i="17"/>
  <c r="AZ869" i="17"/>
  <c r="S870" i="17"/>
  <c r="AG870" i="17"/>
  <c r="Y870" i="17"/>
  <c r="V870" i="17"/>
  <c r="AB870" i="17"/>
  <c r="AZ870" i="17"/>
  <c r="AC870" i="17"/>
  <c r="S871" i="17"/>
  <c r="AG871" i="17" s="1"/>
  <c r="AZ871" i="17"/>
  <c r="AC871" i="17"/>
  <c r="S872" i="17"/>
  <c r="Y872" i="17" s="1"/>
  <c r="AZ872" i="17"/>
  <c r="AC872" i="17"/>
  <c r="S873" i="17"/>
  <c r="Y873" i="17" s="1"/>
  <c r="AB873" i="17"/>
  <c r="AZ873" i="17"/>
  <c r="AC873" i="17"/>
  <c r="S874" i="17"/>
  <c r="Y874" i="17" s="1"/>
  <c r="AB874" i="17"/>
  <c r="AZ874" i="17"/>
  <c r="S875" i="17"/>
  <c r="AB875" i="17" s="1"/>
  <c r="AZ875" i="17"/>
  <c r="S876" i="17"/>
  <c r="V876" i="17" s="1"/>
  <c r="AA876" i="17"/>
  <c r="AZ876" i="17"/>
  <c r="AC876" i="17"/>
  <c r="S877" i="17"/>
  <c r="Y877" i="17" s="1"/>
  <c r="AZ877" i="17"/>
  <c r="S878" i="17"/>
  <c r="AA878" i="17" s="1"/>
  <c r="AG878" i="17"/>
  <c r="AB878" i="17"/>
  <c r="AZ878" i="17"/>
  <c r="S879" i="17"/>
  <c r="AB879" i="17" s="1"/>
  <c r="Y879" i="17"/>
  <c r="V879" i="17"/>
  <c r="AZ879" i="17"/>
  <c r="AC879" i="17"/>
  <c r="S880" i="17"/>
  <c r="AB880" i="17" s="1"/>
  <c r="AZ880" i="17"/>
  <c r="S881" i="17"/>
  <c r="AB881" i="17" s="1"/>
  <c r="AA881" i="17"/>
  <c r="V881" i="17"/>
  <c r="AZ881" i="17"/>
  <c r="S882" i="17"/>
  <c r="AA882" i="17" s="1"/>
  <c r="V882" i="17"/>
  <c r="AZ882" i="17"/>
  <c r="AC882" i="17"/>
  <c r="S883" i="17"/>
  <c r="V883" i="17" s="1"/>
  <c r="AG883" i="17"/>
  <c r="Y883" i="17"/>
  <c r="AZ883" i="17"/>
  <c r="AC883" i="17"/>
  <c r="S884" i="17"/>
  <c r="Y884" i="17" s="1"/>
  <c r="V884" i="17"/>
  <c r="AZ884" i="17"/>
  <c r="S885" i="17"/>
  <c r="AZ885" i="17"/>
  <c r="S886" i="17"/>
  <c r="Y886" i="17"/>
  <c r="AZ886" i="17"/>
  <c r="S887" i="17"/>
  <c r="AB887" i="17" s="1"/>
  <c r="AA887" i="17"/>
  <c r="AZ887" i="17"/>
  <c r="AC887" i="17"/>
  <c r="S888" i="17"/>
  <c r="AG888" i="17" s="1"/>
  <c r="BM888" i="17" s="1"/>
  <c r="Y888" i="17"/>
  <c r="V888" i="17"/>
  <c r="AB888" i="17"/>
  <c r="AZ888" i="17"/>
  <c r="AC888" i="17"/>
  <c r="S889" i="17"/>
  <c r="AZ889" i="17"/>
  <c r="S890" i="17"/>
  <c r="Y890" i="17" s="1"/>
  <c r="AB890" i="17"/>
  <c r="AZ890" i="17"/>
  <c r="AC890" i="17"/>
  <c r="S891" i="17"/>
  <c r="V891" i="17" s="1"/>
  <c r="AG891" i="17"/>
  <c r="Y891" i="17"/>
  <c r="AZ891" i="17"/>
  <c r="AC891" i="17"/>
  <c r="S892" i="17"/>
  <c r="AG892" i="17" s="1"/>
  <c r="AZ892" i="17"/>
  <c r="S893" i="17"/>
  <c r="AZ893" i="17"/>
  <c r="S894" i="17"/>
  <c r="AG894" i="17" s="1"/>
  <c r="AB894" i="17"/>
  <c r="AZ894" i="17"/>
  <c r="S895" i="17"/>
  <c r="Y895" i="17" s="1"/>
  <c r="V895" i="17"/>
  <c r="AZ895" i="17"/>
  <c r="S896" i="17"/>
  <c r="V896" i="17" s="1"/>
  <c r="AZ896" i="17"/>
  <c r="S897" i="17"/>
  <c r="AB897" i="17" s="1"/>
  <c r="AZ897" i="17"/>
  <c r="S898" i="17"/>
  <c r="AG898" i="17" s="1"/>
  <c r="AZ898" i="17"/>
  <c r="AC898" i="17"/>
  <c r="S899" i="17"/>
  <c r="V899" i="17" s="1"/>
  <c r="AG899" i="17"/>
  <c r="AA899" i="17"/>
  <c r="AB899" i="17"/>
  <c r="AZ899" i="17"/>
  <c r="S900" i="17"/>
  <c r="AZ900" i="17"/>
  <c r="S901" i="17"/>
  <c r="AA901" i="17" s="1"/>
  <c r="AG901" i="17"/>
  <c r="V901" i="17"/>
  <c r="AB901" i="17"/>
  <c r="AZ901" i="17"/>
  <c r="S902" i="17"/>
  <c r="AG902" i="17" s="1"/>
  <c r="AA902" i="17"/>
  <c r="AB902" i="17"/>
  <c r="AZ902" i="17"/>
  <c r="S903" i="17"/>
  <c r="AA903" i="17" s="1"/>
  <c r="AZ903" i="17"/>
  <c r="S904" i="17"/>
  <c r="AG904" i="17"/>
  <c r="AA904" i="17"/>
  <c r="V904" i="17"/>
  <c r="AB904" i="17"/>
  <c r="AZ904" i="17"/>
  <c r="AC904" i="17"/>
  <c r="S905" i="17"/>
  <c r="AB905" i="17" s="1"/>
  <c r="AZ905" i="17"/>
  <c r="S906" i="17"/>
  <c r="AC906" i="17" s="1"/>
  <c r="AZ906" i="17"/>
  <c r="S907" i="17"/>
  <c r="V907" i="17" s="1"/>
  <c r="AZ907" i="17"/>
  <c r="S908" i="17"/>
  <c r="Y908" i="17" s="1"/>
  <c r="AZ908" i="17"/>
  <c r="S909" i="17"/>
  <c r="Y909" i="17" s="1"/>
  <c r="AZ909" i="17"/>
  <c r="S910" i="17"/>
  <c r="AG910" i="17" s="1"/>
  <c r="AB910" i="17"/>
  <c r="AZ910" i="17"/>
  <c r="S911" i="17"/>
  <c r="V911" i="17" s="1"/>
  <c r="AZ911" i="17"/>
  <c r="S912" i="17"/>
  <c r="AG912" i="17" s="1"/>
  <c r="V912" i="17"/>
  <c r="AB912" i="17"/>
  <c r="AZ912" i="17"/>
  <c r="S913" i="17"/>
  <c r="AB913" i="17" s="1"/>
  <c r="AA913" i="17"/>
  <c r="AZ913" i="17"/>
  <c r="S914" i="17"/>
  <c r="AC914" i="17" s="1"/>
  <c r="V914" i="17"/>
  <c r="AZ914" i="17"/>
  <c r="S915" i="17"/>
  <c r="V915" i="17" s="1"/>
  <c r="AG915" i="17"/>
  <c r="AA915" i="17"/>
  <c r="AB915" i="17"/>
  <c r="AZ915" i="17"/>
  <c r="AC915" i="17"/>
  <c r="S916" i="17"/>
  <c r="Y916" i="17" s="1"/>
  <c r="AZ916" i="17"/>
  <c r="S917" i="17"/>
  <c r="AA917" i="17" s="1"/>
  <c r="AG917" i="17"/>
  <c r="V917" i="17"/>
  <c r="AB917" i="17"/>
  <c r="AZ917" i="17"/>
  <c r="AC917" i="17"/>
  <c r="S918" i="17"/>
  <c r="AG918" i="17" s="1"/>
  <c r="AZ918" i="17"/>
  <c r="S919" i="17"/>
  <c r="V919" i="17" s="1"/>
  <c r="AZ919" i="17"/>
  <c r="S920" i="17"/>
  <c r="V920" i="17" s="1"/>
  <c r="AG920" i="17"/>
  <c r="AA920" i="17"/>
  <c r="AZ920" i="17"/>
  <c r="AC920" i="17"/>
  <c r="S921" i="17"/>
  <c r="AB921" i="17" s="1"/>
  <c r="AZ921" i="17"/>
  <c r="S922" i="17"/>
  <c r="V922" i="17" s="1"/>
  <c r="AZ922" i="17"/>
  <c r="S923" i="17"/>
  <c r="V923" i="17" s="1"/>
  <c r="AG923" i="17"/>
  <c r="AA923" i="17"/>
  <c r="AB923" i="17"/>
  <c r="AZ923" i="17"/>
  <c r="AC923" i="17"/>
  <c r="S924" i="17"/>
  <c r="AA924" i="17" s="1"/>
  <c r="AZ924" i="17"/>
  <c r="S925" i="17"/>
  <c r="Y925" i="17" s="1"/>
  <c r="AG925" i="17"/>
  <c r="V925" i="17"/>
  <c r="AB925" i="17"/>
  <c r="AZ925" i="17"/>
  <c r="AC925" i="17"/>
  <c r="S926" i="17"/>
  <c r="AG926" i="17" s="1"/>
  <c r="AZ926" i="17"/>
  <c r="S927" i="17"/>
  <c r="V927" i="17" s="1"/>
  <c r="AZ927" i="17"/>
  <c r="S928" i="17"/>
  <c r="AB928" i="17" s="1"/>
  <c r="AZ928" i="17"/>
  <c r="S929" i="17"/>
  <c r="AB929" i="17" s="1"/>
  <c r="AA929" i="17"/>
  <c r="AZ929" i="17"/>
  <c r="S930" i="17"/>
  <c r="V930" i="17"/>
  <c r="AZ930" i="17"/>
  <c r="AC930" i="17"/>
  <c r="S931" i="17"/>
  <c r="V931" i="17" s="1"/>
  <c r="Y931" i="17"/>
  <c r="AB931" i="17"/>
  <c r="AZ931" i="17"/>
  <c r="S932" i="17"/>
  <c r="AA932" i="17" s="1"/>
  <c r="AZ932" i="17"/>
  <c r="S933" i="17"/>
  <c r="AA933" i="17" s="1"/>
  <c r="V933" i="17"/>
  <c r="AB933" i="17"/>
  <c r="AZ933" i="17"/>
  <c r="S934" i="17"/>
  <c r="AG934" i="17" s="1"/>
  <c r="Y934" i="17"/>
  <c r="AB934" i="17"/>
  <c r="AZ934" i="17"/>
  <c r="S935" i="17"/>
  <c r="V935" i="17" s="1"/>
  <c r="AZ935" i="17"/>
  <c r="S936" i="17"/>
  <c r="AG936" i="17"/>
  <c r="Y936" i="17"/>
  <c r="V936" i="17"/>
  <c r="AB936" i="17"/>
  <c r="AZ936" i="17"/>
  <c r="AC936" i="17"/>
  <c r="S937" i="17"/>
  <c r="AB937" i="17" s="1"/>
  <c r="AZ937" i="17"/>
  <c r="S938" i="17"/>
  <c r="V938" i="17" s="1"/>
  <c r="AZ938" i="17"/>
  <c r="S939" i="17"/>
  <c r="V939" i="17" s="1"/>
  <c r="Y939" i="17"/>
  <c r="AB939" i="17"/>
  <c r="AZ939" i="17"/>
  <c r="S940" i="17"/>
  <c r="Y940" i="17" s="1"/>
  <c r="AZ940" i="17"/>
  <c r="S941" i="17"/>
  <c r="Y941" i="17" s="1"/>
  <c r="V941" i="17"/>
  <c r="AB941" i="17"/>
  <c r="AZ941" i="17"/>
  <c r="S942" i="17"/>
  <c r="AG942" i="17" s="1"/>
  <c r="Y942" i="17"/>
  <c r="AB942" i="17"/>
  <c r="AZ942" i="17"/>
  <c r="S943" i="17"/>
  <c r="V943" i="17" s="1"/>
  <c r="AZ943" i="17"/>
  <c r="S944" i="17"/>
  <c r="AG944" i="17"/>
  <c r="Y944" i="17"/>
  <c r="V944" i="17"/>
  <c r="AB944" i="17"/>
  <c r="AZ944" i="17"/>
  <c r="AC944" i="17"/>
  <c r="S945" i="17"/>
  <c r="AB945" i="17" s="1"/>
  <c r="Y945" i="17"/>
  <c r="AZ945" i="17"/>
  <c r="S946" i="17"/>
  <c r="V946" i="17"/>
  <c r="AZ946" i="17"/>
  <c r="AC946" i="17"/>
  <c r="S947" i="17"/>
  <c r="V947" i="17" s="1"/>
  <c r="AZ947" i="17"/>
  <c r="S948" i="17"/>
  <c r="Y948" i="17"/>
  <c r="V948" i="17"/>
  <c r="AZ948" i="17"/>
  <c r="S949" i="17"/>
  <c r="Y949" i="17" s="1"/>
  <c r="AG949" i="17"/>
  <c r="V949" i="17"/>
  <c r="AB949" i="17"/>
  <c r="AZ949" i="17"/>
  <c r="AC949" i="17"/>
  <c r="S950" i="17"/>
  <c r="V950" i="17" s="1"/>
  <c r="AZ950" i="17"/>
  <c r="S951" i="17"/>
  <c r="AZ951" i="17"/>
  <c r="S952" i="17"/>
  <c r="AZ952" i="17"/>
  <c r="S953" i="17"/>
  <c r="Y953" i="17" s="1"/>
  <c r="AZ953" i="17"/>
  <c r="S954" i="17"/>
  <c r="AG954" i="17" s="1"/>
  <c r="AZ954" i="17"/>
  <c r="S955" i="17"/>
  <c r="V955" i="17" s="1"/>
  <c r="AG955" i="17"/>
  <c r="AB955" i="17"/>
  <c r="AZ955" i="17"/>
  <c r="S956" i="17"/>
  <c r="Y956" i="17"/>
  <c r="V956" i="17"/>
  <c r="AZ956" i="17"/>
  <c r="S957" i="17"/>
  <c r="AA957" i="17" s="1"/>
  <c r="AG957" i="17"/>
  <c r="V957" i="17"/>
  <c r="AZ957" i="17"/>
  <c r="AC957" i="17"/>
  <c r="S958" i="17"/>
  <c r="V958" i="17" s="1"/>
  <c r="AG958" i="17"/>
  <c r="AB958" i="17"/>
  <c r="AZ958" i="17"/>
  <c r="S959" i="17"/>
  <c r="AZ959" i="17"/>
  <c r="S960" i="17"/>
  <c r="V960" i="17" s="1"/>
  <c r="AG960" i="17"/>
  <c r="Y960" i="17"/>
  <c r="AB960" i="17"/>
  <c r="AZ960" i="17"/>
  <c r="S961" i="17"/>
  <c r="Y961" i="17" s="1"/>
  <c r="AZ961" i="17"/>
  <c r="S962" i="17"/>
  <c r="AG962" i="17" s="1"/>
  <c r="V962" i="17"/>
  <c r="AZ962" i="17"/>
  <c r="AC962" i="17"/>
  <c r="S963" i="17"/>
  <c r="AZ963" i="17"/>
  <c r="S964" i="17"/>
  <c r="Y964" i="17"/>
  <c r="V964" i="17"/>
  <c r="AZ964" i="17"/>
  <c r="S965" i="17"/>
  <c r="AA965" i="17" s="1"/>
  <c r="AB965" i="17"/>
  <c r="AZ965" i="17"/>
  <c r="AC965" i="17"/>
  <c r="S966" i="17"/>
  <c r="V966" i="17" s="1"/>
  <c r="AG966" i="17"/>
  <c r="Y966" i="17"/>
  <c r="AZ966" i="17"/>
  <c r="S967" i="17"/>
  <c r="AZ967" i="17"/>
  <c r="S968" i="17"/>
  <c r="AC968" i="17" s="1"/>
  <c r="AA968" i="17"/>
  <c r="V968" i="17"/>
  <c r="AZ968" i="17"/>
  <c r="S969" i="17"/>
  <c r="AB969" i="17" s="1"/>
  <c r="Y969" i="17"/>
  <c r="AZ969" i="17"/>
  <c r="S970" i="17"/>
  <c r="AZ970" i="17"/>
  <c r="S971" i="17"/>
  <c r="AG971" i="17"/>
  <c r="Y971" i="17"/>
  <c r="V971" i="17"/>
  <c r="AB971" i="17"/>
  <c r="AZ971" i="17"/>
  <c r="AC971" i="17"/>
  <c r="S972" i="17"/>
  <c r="Y972" i="17"/>
  <c r="V972" i="17"/>
  <c r="AZ972" i="17"/>
  <c r="S973" i="17"/>
  <c r="AZ973" i="17"/>
  <c r="S974" i="17"/>
  <c r="AG974" i="17" s="1"/>
  <c r="AZ974" i="17"/>
  <c r="S975" i="17"/>
  <c r="Y975" i="17" s="1"/>
  <c r="AZ975" i="17"/>
  <c r="S976" i="17"/>
  <c r="V976" i="17" s="1"/>
  <c r="AG976" i="17"/>
  <c r="Y976" i="17"/>
  <c r="AZ976" i="17"/>
  <c r="AC976" i="17"/>
  <c r="S977" i="17"/>
  <c r="Y977" i="17" s="1"/>
  <c r="AB977" i="17"/>
  <c r="AZ977" i="17"/>
  <c r="S978" i="17"/>
  <c r="AG978" i="17" s="1"/>
  <c r="AZ978" i="17"/>
  <c r="S979" i="17"/>
  <c r="V979" i="17" s="1"/>
  <c r="AG979" i="17"/>
  <c r="AA979" i="17"/>
  <c r="AB979" i="17"/>
  <c r="AZ979" i="17"/>
  <c r="S980" i="17"/>
  <c r="AA980" i="17"/>
  <c r="V980" i="17"/>
  <c r="AZ980" i="17"/>
  <c r="S981" i="17"/>
  <c r="Y981" i="17" s="1"/>
  <c r="AZ981" i="17"/>
  <c r="AC981" i="17"/>
  <c r="S982" i="17"/>
  <c r="V982" i="17" s="1"/>
  <c r="AG982" i="17"/>
  <c r="AA982" i="17"/>
  <c r="AB982" i="17"/>
  <c r="AZ982" i="17"/>
  <c r="S983" i="17"/>
  <c r="Y983" i="17" s="1"/>
  <c r="V983" i="17"/>
  <c r="AZ983" i="17"/>
  <c r="S984" i="17"/>
  <c r="AG984" i="17"/>
  <c r="Y984" i="17"/>
  <c r="V984" i="17"/>
  <c r="AB984" i="17"/>
  <c r="AZ984" i="17"/>
  <c r="AC984" i="17"/>
  <c r="S985" i="17"/>
  <c r="V985" i="17" s="1"/>
  <c r="AA985" i="17"/>
  <c r="AZ985" i="17"/>
  <c r="S986" i="17"/>
  <c r="AG986" i="17" s="1"/>
  <c r="AB986" i="17"/>
  <c r="AZ986" i="17"/>
  <c r="S987" i="17"/>
  <c r="AG987" i="17"/>
  <c r="AA987" i="17"/>
  <c r="V987" i="17"/>
  <c r="AB987" i="17"/>
  <c r="AZ987" i="17"/>
  <c r="AC987" i="17"/>
  <c r="S988" i="17"/>
  <c r="Y988" i="17"/>
  <c r="V988" i="17"/>
  <c r="AZ988" i="17"/>
  <c r="AC988" i="17"/>
  <c r="S989" i="17"/>
  <c r="Y989" i="17" s="1"/>
  <c r="AG989" i="17"/>
  <c r="V989" i="17"/>
  <c r="AZ989" i="17"/>
  <c r="S990" i="17"/>
  <c r="AB990" i="17" s="1"/>
  <c r="AG990" i="17"/>
  <c r="AA990" i="17"/>
  <c r="AZ990" i="17"/>
  <c r="S991" i="17"/>
  <c r="AZ991" i="17"/>
  <c r="AC991" i="17"/>
  <c r="S992" i="17"/>
  <c r="Y992" i="17" s="1"/>
  <c r="AZ992" i="17"/>
  <c r="S993" i="17"/>
  <c r="AA993" i="17"/>
  <c r="AZ993" i="17"/>
  <c r="S994" i="17"/>
  <c r="AZ994" i="17"/>
  <c r="S995" i="17"/>
  <c r="AG995" i="17" s="1"/>
  <c r="V995" i="17"/>
  <c r="AB995" i="17"/>
  <c r="AZ995" i="17"/>
  <c r="S996" i="17"/>
  <c r="AA996" i="17" s="1"/>
  <c r="AZ996" i="17"/>
  <c r="S997" i="17"/>
  <c r="AZ997" i="17"/>
  <c r="S998" i="17"/>
  <c r="AG998" i="17" s="1"/>
  <c r="AA998" i="17"/>
  <c r="AZ998" i="17"/>
  <c r="S999" i="17"/>
  <c r="AB999" i="17" s="1"/>
  <c r="AZ999" i="17"/>
  <c r="AC999" i="17"/>
  <c r="S1000" i="17"/>
  <c r="AA1000" i="17" s="1"/>
  <c r="AZ1000" i="17"/>
  <c r="S1001" i="17"/>
  <c r="AZ1001" i="17"/>
  <c r="S1002" i="17"/>
  <c r="AA1002" i="17" s="1"/>
  <c r="AG1002" i="17"/>
  <c r="AB1002" i="17"/>
  <c r="AZ1002" i="17"/>
  <c r="S1003" i="17"/>
  <c r="V1003" i="17" s="1"/>
  <c r="AG1003" i="17"/>
  <c r="AA1003" i="17"/>
  <c r="AB1003" i="17"/>
  <c r="AZ1003" i="17"/>
  <c r="S1004" i="17"/>
  <c r="V1004" i="17" s="1"/>
  <c r="AA1004" i="17"/>
  <c r="AZ1004" i="17"/>
  <c r="AC1004" i="17"/>
  <c r="S1005" i="17"/>
  <c r="AA1005" i="17" s="1"/>
  <c r="AG1005" i="17"/>
  <c r="V1005" i="17"/>
  <c r="AZ1005" i="17"/>
  <c r="AC1005" i="17"/>
  <c r="S1006" i="17"/>
  <c r="AG1006" i="17" s="1"/>
  <c r="AZ1006" i="17"/>
  <c r="S1007" i="17"/>
  <c r="AZ1007" i="17"/>
  <c r="S1008" i="17"/>
  <c r="V1008" i="17" s="1"/>
  <c r="AG1008" i="17"/>
  <c r="Y1008" i="17"/>
  <c r="AB1008" i="17"/>
  <c r="AZ1008" i="17"/>
  <c r="S1009" i="17"/>
  <c r="AA1009" i="17"/>
  <c r="V1009" i="17"/>
  <c r="AB1009" i="17"/>
  <c r="AZ1009" i="17"/>
  <c r="S1010" i="17"/>
  <c r="AG1010" i="17" s="1"/>
  <c r="AZ1010" i="17"/>
  <c r="S1011" i="17"/>
  <c r="AG1011" i="17" s="1"/>
  <c r="AZ1011" i="17"/>
  <c r="S1012" i="17"/>
  <c r="Y1012" i="17" s="1"/>
  <c r="AZ1012" i="17"/>
  <c r="AC1012" i="17"/>
  <c r="S1013" i="17"/>
  <c r="AZ1013" i="17"/>
  <c r="AC1013" i="17"/>
  <c r="S1014" i="17"/>
  <c r="AG1014" i="17" s="1"/>
  <c r="AZ1014" i="17"/>
  <c r="S1015" i="17"/>
  <c r="AZ1015" i="17"/>
  <c r="AC1015" i="17"/>
  <c r="S1016" i="17"/>
  <c r="AC1016" i="17" s="1"/>
  <c r="AA1016" i="17"/>
  <c r="V1016" i="17"/>
  <c r="AZ1016" i="17"/>
  <c r="S1017" i="17"/>
  <c r="Y1017" i="17" s="1"/>
  <c r="V1017" i="17"/>
  <c r="AZ1017" i="17"/>
  <c r="S1018" i="17"/>
  <c r="AZ1018" i="17"/>
  <c r="S1019" i="17"/>
  <c r="AG1019" i="17"/>
  <c r="AA1019" i="17"/>
  <c r="V1019" i="17"/>
  <c r="AB1019" i="17"/>
  <c r="AZ1019" i="17"/>
  <c r="AC1019" i="17"/>
  <c r="S1020" i="17"/>
  <c r="AZ1020" i="17"/>
  <c r="S1021" i="17"/>
  <c r="Y1021" i="17" s="1"/>
  <c r="AG1021" i="17"/>
  <c r="AB1021" i="17"/>
  <c r="AZ1021" i="17"/>
  <c r="AC1021" i="17"/>
  <c r="S1022" i="17"/>
  <c r="AG1022" i="17" s="1"/>
  <c r="AZ1022" i="17"/>
  <c r="S1023" i="17"/>
  <c r="AZ1023" i="17"/>
  <c r="S1024" i="17"/>
  <c r="AG1024" i="17"/>
  <c r="V1024" i="17"/>
  <c r="AB1024" i="17"/>
  <c r="AZ1024" i="17"/>
  <c r="S1025" i="17"/>
  <c r="V1025" i="17" s="1"/>
  <c r="AZ1025" i="17"/>
  <c r="S1026" i="17"/>
  <c r="AA1026" i="17" s="1"/>
  <c r="AZ1026" i="17"/>
  <c r="S1027" i="17"/>
  <c r="AG1027" i="17"/>
  <c r="AA1027" i="17"/>
  <c r="V1027" i="17"/>
  <c r="AB1027" i="17"/>
  <c r="AZ1027" i="17"/>
  <c r="AC1027" i="17"/>
  <c r="S1028" i="17"/>
  <c r="Y1028" i="17"/>
  <c r="V1028" i="17"/>
  <c r="AZ1028" i="17"/>
  <c r="AC1028" i="17"/>
  <c r="S1029" i="17"/>
  <c r="Y1029" i="17" s="1"/>
  <c r="AG1029" i="17"/>
  <c r="V1029" i="17"/>
  <c r="AZ1029" i="17"/>
  <c r="S1030" i="17"/>
  <c r="Y1030" i="17" s="1"/>
  <c r="AG1030" i="17"/>
  <c r="AZ1030" i="17"/>
  <c r="S1031" i="17"/>
  <c r="AB1031" i="17" s="1"/>
  <c r="AG1031" i="17"/>
  <c r="Y1031" i="17"/>
  <c r="AZ1031" i="17"/>
  <c r="AC1031" i="17"/>
  <c r="S1032" i="17"/>
  <c r="AB1032" i="17" s="1"/>
  <c r="AG1032" i="17"/>
  <c r="V1032" i="17"/>
  <c r="AZ1032" i="17"/>
  <c r="S1033" i="17"/>
  <c r="AB1033" i="17" s="1"/>
  <c r="AZ1033" i="17"/>
  <c r="S1034" i="17"/>
  <c r="AG1034" i="17" s="1"/>
  <c r="AZ1034" i="17"/>
  <c r="S1035" i="17"/>
  <c r="AG1035" i="17" s="1"/>
  <c r="AZ1035" i="17"/>
  <c r="S1036" i="17"/>
  <c r="Y1036" i="17" s="1"/>
  <c r="AZ1036" i="17"/>
  <c r="S1037" i="17"/>
  <c r="Y1037" i="17" s="1"/>
  <c r="AZ1037" i="17"/>
  <c r="AC1037" i="17"/>
  <c r="S1038" i="17"/>
  <c r="AB1038" i="17" s="1"/>
  <c r="AG1038" i="17"/>
  <c r="Y1038" i="17"/>
  <c r="AZ1038" i="17"/>
  <c r="S1039" i="17"/>
  <c r="AZ1039" i="17"/>
  <c r="AC1039" i="17"/>
  <c r="S1040" i="17"/>
  <c r="AG1040" i="17"/>
  <c r="Y1040" i="17"/>
  <c r="V1040" i="17"/>
  <c r="AB1040" i="17"/>
  <c r="AZ1040" i="17"/>
  <c r="AC1040" i="17"/>
  <c r="S1041" i="17"/>
  <c r="AA1041" i="17" s="1"/>
  <c r="AZ1041" i="17"/>
  <c r="S1042" i="17"/>
  <c r="AZ1042" i="17"/>
  <c r="S1043" i="17"/>
  <c r="AC1043" i="17" s="1"/>
  <c r="V1043" i="17"/>
  <c r="AB1043" i="17"/>
  <c r="AZ1043" i="17"/>
  <c r="S1044" i="17"/>
  <c r="V1044" i="17" s="1"/>
  <c r="AA1044" i="17"/>
  <c r="AZ1044" i="17"/>
  <c r="S1045" i="17"/>
  <c r="Y1045" i="17" s="1"/>
  <c r="AG1045" i="17"/>
  <c r="AZ1045" i="17"/>
  <c r="S1046" i="17"/>
  <c r="AZ1046" i="17"/>
  <c r="S1047" i="17"/>
  <c r="AB1047" i="17" s="1"/>
  <c r="AZ1047" i="17"/>
  <c r="AC1047" i="17"/>
  <c r="S1048" i="17"/>
  <c r="AG1048" i="17"/>
  <c r="Y1048" i="17"/>
  <c r="V1048" i="17"/>
  <c r="AB1048" i="17"/>
  <c r="AZ1048" i="17"/>
  <c r="AC1048" i="17"/>
  <c r="S1049" i="17"/>
  <c r="AZ1049" i="17"/>
  <c r="S1050" i="17"/>
  <c r="Y1050" i="17" s="1"/>
  <c r="AG1050" i="17"/>
  <c r="V1050" i="17"/>
  <c r="AB1050" i="17"/>
  <c r="AZ1050" i="17"/>
  <c r="S1051" i="17"/>
  <c r="AG1051" i="17"/>
  <c r="Y1051" i="17"/>
  <c r="V1051" i="17"/>
  <c r="AB1051" i="17"/>
  <c r="AZ1051" i="17"/>
  <c r="AC1051" i="17"/>
  <c r="S1052" i="17"/>
  <c r="AZ1052" i="17"/>
  <c r="AC1052" i="17"/>
  <c r="S1053" i="17"/>
  <c r="AG1053" i="17"/>
  <c r="V1053" i="17"/>
  <c r="AZ1053" i="17"/>
  <c r="S1054" i="17"/>
  <c r="AG1054" i="17"/>
  <c r="Y1054" i="17"/>
  <c r="AB1054" i="17"/>
  <c r="AZ1054" i="17"/>
  <c r="S1055" i="17"/>
  <c r="AC1055" i="17" s="1"/>
  <c r="AG1055" i="17"/>
  <c r="AZ1055" i="17"/>
  <c r="S1056" i="17"/>
  <c r="AC1056" i="17" s="1"/>
  <c r="AG1056" i="17"/>
  <c r="Y1056" i="17"/>
  <c r="V1056" i="17"/>
  <c r="AB1056" i="17"/>
  <c r="AZ1056" i="17"/>
  <c r="S1057" i="17"/>
  <c r="AB1057" i="17" s="1"/>
  <c r="AZ1057" i="17"/>
  <c r="S1058" i="17"/>
  <c r="V1058" i="17" s="1"/>
  <c r="AZ1058" i="17"/>
  <c r="S1059" i="17"/>
  <c r="AC1059" i="17" s="1"/>
  <c r="AZ1059" i="17"/>
  <c r="S1060" i="17"/>
  <c r="Y1060" i="17" s="1"/>
  <c r="AZ1060" i="17"/>
  <c r="S1061" i="17"/>
  <c r="AZ1061" i="17"/>
  <c r="S1062" i="17"/>
  <c r="AG1062" i="17" s="1"/>
  <c r="Y1062" i="17"/>
  <c r="AZ1062" i="17"/>
  <c r="S1063" i="17"/>
  <c r="AB1063" i="17" s="1"/>
  <c r="V1063" i="17"/>
  <c r="AZ1063" i="17"/>
  <c r="AC1063" i="17"/>
  <c r="S1064" i="17"/>
  <c r="AB1064" i="17" s="1"/>
  <c r="V1064" i="17"/>
  <c r="AZ1064" i="17"/>
  <c r="S1065" i="17"/>
  <c r="AZ1065" i="17"/>
  <c r="S1066" i="17"/>
  <c r="AG1066" i="17" s="1"/>
  <c r="AZ1066" i="17"/>
  <c r="S1067" i="17"/>
  <c r="AC1067" i="17" s="1"/>
  <c r="V1067" i="17"/>
  <c r="AB1067" i="17"/>
  <c r="AZ1067" i="17"/>
  <c r="S1068" i="17"/>
  <c r="AA1068" i="17" s="1"/>
  <c r="AZ1068" i="17"/>
  <c r="S1069" i="17"/>
  <c r="AG1069" i="17" s="1"/>
  <c r="BL1069" i="17" s="1"/>
  <c r="AB1069" i="17"/>
  <c r="AZ1069" i="17"/>
  <c r="S1070" i="17"/>
  <c r="V1070" i="17" s="1"/>
  <c r="AG1070" i="17"/>
  <c r="AB1070" i="17"/>
  <c r="AZ1070" i="17"/>
  <c r="AC1070" i="17"/>
  <c r="S1071" i="17"/>
  <c r="AB1071" i="17" s="1"/>
  <c r="V1071" i="17"/>
  <c r="AZ1071" i="17"/>
  <c r="S1072" i="17"/>
  <c r="V1072" i="17" s="1"/>
  <c r="AG1072" i="17"/>
  <c r="AA1072" i="17"/>
  <c r="AB1072" i="17"/>
  <c r="AZ1072" i="17"/>
  <c r="S1073" i="17"/>
  <c r="AZ1073" i="17"/>
  <c r="S1074" i="17"/>
  <c r="V1074" i="17" s="1"/>
  <c r="Y1074" i="17"/>
  <c r="AB1074" i="17"/>
  <c r="AZ1074" i="17"/>
  <c r="S1075" i="17"/>
  <c r="V1075" i="17" s="1"/>
  <c r="Y1075" i="17"/>
  <c r="AB1075" i="17"/>
  <c r="AZ1075" i="17"/>
  <c r="S1076" i="17"/>
  <c r="AA1076" i="17" s="1"/>
  <c r="BK1076" i="17" s="1"/>
  <c r="AZ1076" i="17"/>
  <c r="S1077" i="17"/>
  <c r="Y1077" i="17" s="1"/>
  <c r="AZ1077" i="17"/>
  <c r="S1078" i="17"/>
  <c r="AZ1078" i="17"/>
  <c r="S1079" i="17"/>
  <c r="AB1079" i="17" s="1"/>
  <c r="AZ1079" i="17"/>
  <c r="S1080" i="17"/>
  <c r="V1080" i="17" s="1"/>
  <c r="AG1080" i="17"/>
  <c r="AA1080" i="17"/>
  <c r="AZ1080" i="17"/>
  <c r="AC1080" i="17"/>
  <c r="S1081" i="17"/>
  <c r="AC1081" i="17" s="1"/>
  <c r="AZ1081" i="17"/>
  <c r="S1082" i="17"/>
  <c r="V1082" i="17" s="1"/>
  <c r="AZ1082" i="17"/>
  <c r="S1083" i="17"/>
  <c r="AG1083" i="17" s="1"/>
  <c r="BL1083" i="17" s="1"/>
  <c r="V1083" i="17"/>
  <c r="AB1083" i="17"/>
  <c r="AZ1083" i="17"/>
  <c r="S1084" i="17"/>
  <c r="AG1084" i="17" s="1"/>
  <c r="AZ1084" i="17"/>
  <c r="S1085" i="17"/>
  <c r="Y1085" i="17" s="1"/>
  <c r="AG1085" i="17"/>
  <c r="AB1085" i="17"/>
  <c r="AZ1085" i="17"/>
  <c r="AC1085" i="17"/>
  <c r="S1086" i="17"/>
  <c r="V1086" i="17" s="1"/>
  <c r="AB1086" i="17"/>
  <c r="AZ1086" i="17"/>
  <c r="S1087" i="17"/>
  <c r="AB1087" i="17" s="1"/>
  <c r="AG1087" i="17"/>
  <c r="AA1087" i="17"/>
  <c r="AZ1087" i="17"/>
  <c r="AC1087" i="17"/>
  <c r="S1088" i="17"/>
  <c r="AB1088" i="17" s="1"/>
  <c r="AZ1088" i="17"/>
  <c r="S1089" i="17"/>
  <c r="AC1089" i="17" s="1"/>
  <c r="AA1089" i="17"/>
  <c r="AB1089" i="17"/>
  <c r="AZ1089" i="17"/>
  <c r="S1090" i="17"/>
  <c r="V1090" i="17" s="1"/>
  <c r="AG1090" i="17"/>
  <c r="AA1090" i="17"/>
  <c r="AB1090" i="17"/>
  <c r="AZ1090" i="17"/>
  <c r="AC1090" i="17"/>
  <c r="S1091" i="17"/>
  <c r="AB1091" i="17" s="1"/>
  <c r="V1091" i="17"/>
  <c r="AZ1091" i="17"/>
  <c r="S1092" i="17"/>
  <c r="AG1092" i="17" s="1"/>
  <c r="AZ1092" i="17"/>
  <c r="S1093" i="17"/>
  <c r="AZ1093" i="17"/>
  <c r="S1094" i="17"/>
  <c r="V1094" i="17" s="1"/>
  <c r="AZ1094" i="17"/>
  <c r="S1095" i="17"/>
  <c r="AB1095" i="17" s="1"/>
  <c r="AG1095" i="17"/>
  <c r="Y1095" i="17"/>
  <c r="AZ1095" i="17"/>
  <c r="S1096" i="17"/>
  <c r="AG1096" i="17" s="1"/>
  <c r="AZ1096" i="17"/>
  <c r="S1097" i="17"/>
  <c r="AC1097" i="17" s="1"/>
  <c r="AG1097" i="17"/>
  <c r="Y1097" i="17"/>
  <c r="AZ1097" i="17"/>
  <c r="S1098" i="17"/>
  <c r="AG1098" i="17" s="1"/>
  <c r="AB1098" i="17"/>
  <c r="AZ1098" i="17"/>
  <c r="S1099" i="17"/>
  <c r="AG1099" i="17"/>
  <c r="AA1099" i="17"/>
  <c r="V1099" i="17"/>
  <c r="AB1099" i="17"/>
  <c r="AZ1099" i="17"/>
  <c r="AC1099" i="17"/>
  <c r="S1100" i="17"/>
  <c r="AG1100" i="17" s="1"/>
  <c r="Y1100" i="17"/>
  <c r="AB1100" i="17"/>
  <c r="AZ1100" i="17"/>
  <c r="AC1100" i="17"/>
  <c r="S1101" i="17"/>
  <c r="AA1101" i="17" s="1"/>
  <c r="AB1101" i="17"/>
  <c r="AZ1101" i="17"/>
  <c r="S1102" i="17"/>
  <c r="V1102" i="17" s="1"/>
  <c r="AG1102" i="17"/>
  <c r="AA1102" i="17"/>
  <c r="AZ1102" i="17"/>
  <c r="AC1102" i="17"/>
  <c r="S1103" i="17"/>
  <c r="AB1103" i="17" s="1"/>
  <c r="AZ1103" i="17"/>
  <c r="S1104" i="17"/>
  <c r="AA1104" i="17" s="1"/>
  <c r="AG1104" i="17"/>
  <c r="V1104" i="17"/>
  <c r="AB1104" i="17"/>
  <c r="AZ1104" i="17"/>
  <c r="S1105" i="17"/>
  <c r="V1105" i="17" s="1"/>
  <c r="AZ1105" i="17"/>
  <c r="S1106" i="17"/>
  <c r="AC1106" i="17" s="1"/>
  <c r="V1106" i="17"/>
  <c r="AZ1106" i="17"/>
  <c r="S1107" i="17"/>
  <c r="AG1107" i="17" s="1"/>
  <c r="AZ1107" i="17"/>
  <c r="AC1107" i="17"/>
  <c r="S1108" i="17"/>
  <c r="V1108" i="17" s="1"/>
  <c r="AZ1108" i="17"/>
  <c r="S1109" i="17"/>
  <c r="AZ1109" i="17"/>
  <c r="S1110" i="17"/>
  <c r="AB1110" i="17" s="1"/>
  <c r="AG1110" i="17"/>
  <c r="Y1110" i="17"/>
  <c r="V1110" i="17"/>
  <c r="AZ1110" i="17"/>
  <c r="AC1110" i="17"/>
  <c r="S1111" i="17"/>
  <c r="V1111" i="17" s="1"/>
  <c r="AB1111" i="17"/>
  <c r="AZ1111" i="17"/>
  <c r="S1112" i="17"/>
  <c r="AA1112" i="17" s="1"/>
  <c r="AB1112" i="17"/>
  <c r="AZ1112" i="17"/>
  <c r="S1113" i="17"/>
  <c r="V1113" i="17" s="1"/>
  <c r="AG1113" i="17"/>
  <c r="AA1113" i="17"/>
  <c r="BK1113" i="17" s="1"/>
  <c r="AZ1113" i="17"/>
  <c r="AC1113" i="17"/>
  <c r="S1114" i="17"/>
  <c r="AC1114" i="17" s="1"/>
  <c r="AZ1114" i="17"/>
  <c r="S1115" i="17"/>
  <c r="AC1115" i="17" s="1"/>
  <c r="AZ1115" i="17"/>
  <c r="S1116" i="17"/>
  <c r="V1116" i="17" s="1"/>
  <c r="AG1116" i="17"/>
  <c r="Y1116" i="17"/>
  <c r="AZ1116" i="17"/>
  <c r="S1117" i="17"/>
  <c r="AA1117" i="17" s="1"/>
  <c r="BK1117" i="17" s="1"/>
  <c r="AZ1117" i="17"/>
  <c r="S1118" i="17"/>
  <c r="AB1118" i="17" s="1"/>
  <c r="V1118" i="17"/>
  <c r="AZ1118" i="17"/>
  <c r="AC1118" i="17"/>
  <c r="S1119" i="17"/>
  <c r="V1119" i="17" s="1"/>
  <c r="AZ1119" i="17"/>
  <c r="S1120" i="17"/>
  <c r="Y1120" i="17" s="1"/>
  <c r="AZ1120" i="17"/>
  <c r="S1121" i="17"/>
  <c r="V1121" i="17" s="1"/>
  <c r="AG1121" i="17"/>
  <c r="AA1121" i="17"/>
  <c r="BK1121" i="17" s="1"/>
  <c r="AB1121" i="17"/>
  <c r="AZ1121" i="17"/>
  <c r="AC1121" i="17"/>
  <c r="S1122" i="17"/>
  <c r="AC1122" i="17" s="1"/>
  <c r="AZ1122" i="17"/>
  <c r="S1123" i="17"/>
  <c r="AZ1123" i="17"/>
  <c r="AC1123" i="17"/>
  <c r="S1124" i="17"/>
  <c r="V1124" i="17" s="1"/>
  <c r="AG1124" i="17"/>
  <c r="Y1124" i="17"/>
  <c r="AZ1124" i="17"/>
  <c r="S1125" i="17"/>
  <c r="Y1125" i="17"/>
  <c r="AZ1125" i="17"/>
  <c r="S1126" i="17"/>
  <c r="AC1126" i="17" s="1"/>
  <c r="AG1126" i="17"/>
  <c r="AA1126" i="17"/>
  <c r="V1126" i="17"/>
  <c r="AB1126" i="17"/>
  <c r="AZ1126" i="17"/>
  <c r="S1127" i="17"/>
  <c r="V1127" i="17" s="1"/>
  <c r="AB1127" i="17"/>
  <c r="AZ1127" i="17"/>
  <c r="S1128" i="17"/>
  <c r="Y1128" i="17" s="1"/>
  <c r="AZ1128" i="17"/>
  <c r="S1129" i="17"/>
  <c r="V1129" i="17" s="1"/>
  <c r="AA1129" i="17"/>
  <c r="BK1129" i="17" s="1"/>
  <c r="AZ1129" i="17"/>
  <c r="S1130" i="17"/>
  <c r="AC1130" i="17" s="1"/>
  <c r="AZ1130" i="17"/>
  <c r="S1131" i="17"/>
  <c r="AC1131" i="17" s="1"/>
  <c r="AZ1131" i="17"/>
  <c r="S1132" i="17"/>
  <c r="V1132" i="17" s="1"/>
  <c r="AG1132" i="17"/>
  <c r="AA1132" i="17"/>
  <c r="AB1132" i="17"/>
  <c r="AZ1132" i="17"/>
  <c r="S1133" i="17"/>
  <c r="Y1133" i="17"/>
  <c r="AZ1133" i="17"/>
  <c r="S1134" i="17"/>
  <c r="AG1134" i="17" s="1"/>
  <c r="Y1134" i="17"/>
  <c r="V1134" i="17"/>
  <c r="AB1134" i="17"/>
  <c r="AZ1134" i="17"/>
  <c r="AC1134" i="17"/>
  <c r="S1135" i="17"/>
  <c r="V1135" i="17" s="1"/>
  <c r="AZ1135" i="17"/>
  <c r="S1136" i="17"/>
  <c r="AG1136" i="17"/>
  <c r="Y1136" i="17"/>
  <c r="V1136" i="17"/>
  <c r="AB1136" i="17"/>
  <c r="AZ1136" i="17"/>
  <c r="AC1136" i="17"/>
  <c r="S1137" i="17"/>
  <c r="AG1137" i="17"/>
  <c r="Y1137" i="17"/>
  <c r="V1137" i="17"/>
  <c r="AB1137" i="17"/>
  <c r="AZ1137" i="17"/>
  <c r="AC1137" i="17"/>
  <c r="S1138" i="17"/>
  <c r="AG1138" i="17"/>
  <c r="BM1138" i="17" s="1"/>
  <c r="AA1138" i="17"/>
  <c r="V1138" i="17"/>
  <c r="AB1138" i="17"/>
  <c r="AZ1138" i="17"/>
  <c r="AC1138" i="17"/>
  <c r="S1139" i="17"/>
  <c r="AG1139" i="17"/>
  <c r="Y1139" i="17"/>
  <c r="V1139" i="17"/>
  <c r="AB1139" i="17"/>
  <c r="AZ1139" i="17"/>
  <c r="AC1139" i="17"/>
  <c r="S1140" i="17"/>
  <c r="AG1140" i="17"/>
  <c r="Y1140" i="17"/>
  <c r="V1140" i="17"/>
  <c r="AB1140" i="17"/>
  <c r="AZ1140" i="17"/>
  <c r="AC1140" i="17"/>
  <c r="S1141" i="17"/>
  <c r="AG1141" i="17"/>
  <c r="Y1141" i="17"/>
  <c r="V1141" i="17"/>
  <c r="AB1141" i="17"/>
  <c r="AZ1141" i="17"/>
  <c r="AC1141" i="17"/>
  <c r="S1142" i="17"/>
  <c r="AG1142" i="17"/>
  <c r="BM1142" i="17" s="1"/>
  <c r="Y1142" i="17"/>
  <c r="V1142" i="17"/>
  <c r="AB1142" i="17"/>
  <c r="AZ1142" i="17"/>
  <c r="AC1142" i="17"/>
  <c r="S1143" i="17"/>
  <c r="AG1143" i="17"/>
  <c r="BM1143" i="17" s="1"/>
  <c r="Y1143" i="17"/>
  <c r="V1143" i="17"/>
  <c r="AB1143" i="17"/>
  <c r="AZ1143" i="17"/>
  <c r="AC1143" i="17"/>
  <c r="S1144" i="17"/>
  <c r="AG1144" i="17"/>
  <c r="Y1144" i="17"/>
  <c r="V1144" i="17"/>
  <c r="AB1144" i="17"/>
  <c r="AZ1144" i="17"/>
  <c r="AC1144" i="17"/>
  <c r="S1145" i="17"/>
  <c r="AG1145" i="17"/>
  <c r="Y1145" i="17"/>
  <c r="V1145" i="17"/>
  <c r="AB1145" i="17"/>
  <c r="AZ1145" i="17"/>
  <c r="AC1145" i="17"/>
  <c r="S1146" i="17"/>
  <c r="AG1146" i="17"/>
  <c r="BM1146" i="17" s="1"/>
  <c r="Y1146" i="17"/>
  <c r="V1146" i="17"/>
  <c r="AB1146" i="17"/>
  <c r="AZ1146" i="17"/>
  <c r="AC1146" i="17"/>
  <c r="S1147" i="17"/>
  <c r="AG1147" i="17"/>
  <c r="Y1147" i="17"/>
  <c r="V1147" i="17"/>
  <c r="AB1147" i="17"/>
  <c r="AZ1147" i="17"/>
  <c r="AC1147" i="17"/>
  <c r="S1148" i="17"/>
  <c r="AG1148" i="17"/>
  <c r="Y1148" i="17"/>
  <c r="V1148" i="17"/>
  <c r="AB1148" i="17"/>
  <c r="AZ1148" i="17"/>
  <c r="AC1148" i="17"/>
  <c r="S1149" i="17"/>
  <c r="AG1149" i="17"/>
  <c r="Y1149" i="17"/>
  <c r="V1149" i="17"/>
  <c r="AB1149" i="17"/>
  <c r="AZ1149" i="17"/>
  <c r="AC1149" i="17"/>
  <c r="S1150" i="17"/>
  <c r="AG1150" i="17"/>
  <c r="BM1150" i="17" s="1"/>
  <c r="Y1150" i="17"/>
  <c r="V1150" i="17"/>
  <c r="AB1150" i="17"/>
  <c r="AZ1150" i="17"/>
  <c r="AC1150" i="17"/>
  <c r="S1151" i="17"/>
  <c r="AG1151" i="17"/>
  <c r="BM1151" i="17" s="1"/>
  <c r="Y1151" i="17"/>
  <c r="V1151" i="17"/>
  <c r="AB1151" i="17"/>
  <c r="AZ1151" i="17"/>
  <c r="AC1151" i="17"/>
  <c r="S1152" i="17"/>
  <c r="AG1152" i="17"/>
  <c r="Y1152" i="17"/>
  <c r="V1152" i="17"/>
  <c r="AB1152" i="17"/>
  <c r="AZ1152" i="17"/>
  <c r="AC1152" i="17"/>
  <c r="S1153" i="17"/>
  <c r="AG1153" i="17"/>
  <c r="Y1153" i="17"/>
  <c r="V1153" i="17"/>
  <c r="AB1153" i="17"/>
  <c r="AZ1153" i="17"/>
  <c r="AC1153" i="17"/>
  <c r="S1154" i="17"/>
  <c r="AG1154" i="17"/>
  <c r="BM1154" i="17" s="1"/>
  <c r="AA1154" i="17"/>
  <c r="V1154" i="17"/>
  <c r="AB1154" i="17"/>
  <c r="AZ1154" i="17"/>
  <c r="AC1154" i="17"/>
  <c r="S1155" i="17"/>
  <c r="AG1155" i="17"/>
  <c r="AA1155" i="17"/>
  <c r="V1155" i="17"/>
  <c r="AB1155" i="17"/>
  <c r="AZ1155" i="17"/>
  <c r="AC1155" i="17"/>
  <c r="S1156" i="17"/>
  <c r="AG1156" i="17"/>
  <c r="Y1156" i="17"/>
  <c r="V1156" i="17"/>
  <c r="AB1156" i="17"/>
  <c r="AZ1156" i="17"/>
  <c r="AC1156" i="17"/>
  <c r="S1157" i="17"/>
  <c r="AG1157" i="17"/>
  <c r="AA1157" i="17"/>
  <c r="V1157" i="17"/>
  <c r="AB1157" i="17"/>
  <c r="AZ1157" i="17"/>
  <c r="AC1157" i="17"/>
  <c r="S1158" i="17"/>
  <c r="AG1158" i="17"/>
  <c r="BM1158" i="17" s="1"/>
  <c r="AA1158" i="17"/>
  <c r="V1158" i="17"/>
  <c r="AB1158" i="17"/>
  <c r="AZ1158" i="17"/>
  <c r="AC1158" i="17"/>
  <c r="S1159" i="17"/>
  <c r="AG1159" i="17"/>
  <c r="BM1159" i="17" s="1"/>
  <c r="AA1159" i="17"/>
  <c r="V1159" i="17"/>
  <c r="AB1159" i="17"/>
  <c r="AZ1159" i="17"/>
  <c r="AC1159" i="17"/>
  <c r="S1160" i="17"/>
  <c r="AG1160" i="17"/>
  <c r="Y1160" i="17"/>
  <c r="V1160" i="17"/>
  <c r="AB1160" i="17"/>
  <c r="AZ1160" i="17"/>
  <c r="AC1160" i="17"/>
  <c r="S1161" i="17"/>
  <c r="AG1161" i="17"/>
  <c r="AA1161" i="17"/>
  <c r="BK1161" i="17" s="1"/>
  <c r="V1161" i="17"/>
  <c r="AB1161" i="17"/>
  <c r="AZ1161" i="17"/>
  <c r="AC1161" i="17"/>
  <c r="S1162" i="17"/>
  <c r="AG1162" i="17"/>
  <c r="BM1162" i="17" s="1"/>
  <c r="Y1162" i="17"/>
  <c r="V1162" i="17"/>
  <c r="AB1162" i="17"/>
  <c r="AZ1162" i="17"/>
  <c r="AC1162" i="17"/>
  <c r="S1163" i="17"/>
  <c r="AG1163" i="17"/>
  <c r="AA1163" i="17"/>
  <c r="V1163" i="17"/>
  <c r="AB1163" i="17"/>
  <c r="AZ1163" i="17"/>
  <c r="AC1163" i="17"/>
  <c r="S1164" i="17"/>
  <c r="AG1164" i="17"/>
  <c r="Y1164" i="17"/>
  <c r="V1164" i="17"/>
  <c r="AB1164" i="17"/>
  <c r="AZ1164" i="17"/>
  <c r="AC1164" i="17"/>
  <c r="S1165" i="17"/>
  <c r="AG1165" i="17"/>
  <c r="AA1165" i="17"/>
  <c r="V1165" i="17"/>
  <c r="AB1165" i="17"/>
  <c r="AZ1165" i="17"/>
  <c r="AC1165" i="17"/>
  <c r="S1166" i="17"/>
  <c r="AG1166" i="17"/>
  <c r="BM1166" i="17" s="1"/>
  <c r="AA1166" i="17"/>
  <c r="V1166" i="17"/>
  <c r="AB1166" i="17"/>
  <c r="AZ1166" i="17"/>
  <c r="AC1166" i="17"/>
  <c r="S1167" i="17"/>
  <c r="AG1167" i="17"/>
  <c r="BM1167" i="17" s="1"/>
  <c r="Y1167" i="17"/>
  <c r="V1167" i="17"/>
  <c r="AB1167" i="17"/>
  <c r="AZ1167" i="17"/>
  <c r="AC1167" i="17"/>
  <c r="S1168" i="17"/>
  <c r="AG1168" i="17"/>
  <c r="Y1168" i="17"/>
  <c r="V1168" i="17"/>
  <c r="AB1168" i="17"/>
  <c r="AZ1168" i="17"/>
  <c r="AC1168" i="17"/>
  <c r="S1169" i="17"/>
  <c r="AG1169" i="17"/>
  <c r="Y1169" i="17"/>
  <c r="V1169" i="17"/>
  <c r="AB1169" i="17"/>
  <c r="AZ1169" i="17"/>
  <c r="AC1169" i="17"/>
  <c r="S1170" i="17"/>
  <c r="AG1170" i="17"/>
  <c r="BM1170" i="17" s="1"/>
  <c r="Y1170" i="17"/>
  <c r="V1170" i="17"/>
  <c r="AB1170" i="17"/>
  <c r="AZ1170" i="17"/>
  <c r="AC1170" i="17"/>
  <c r="S1171" i="17"/>
  <c r="AG1171" i="17"/>
  <c r="Y1171" i="17"/>
  <c r="V1171" i="17"/>
  <c r="AB1171" i="17"/>
  <c r="AZ1171" i="17"/>
  <c r="AC1171" i="17"/>
  <c r="S1172" i="17"/>
  <c r="AG1172" i="17"/>
  <c r="AA1172" i="17"/>
  <c r="V1172" i="17"/>
  <c r="AB1172" i="17"/>
  <c r="AZ1172" i="17"/>
  <c r="AC1172" i="17"/>
  <c r="S1173" i="17"/>
  <c r="AG1173" i="17"/>
  <c r="AA1173" i="17"/>
  <c r="V1173" i="17"/>
  <c r="AB1173" i="17"/>
  <c r="AZ1173" i="17"/>
  <c r="AC1173" i="17"/>
  <c r="S1174" i="17"/>
  <c r="AG1174" i="17"/>
  <c r="BM1174" i="17" s="1"/>
  <c r="Y1174" i="17"/>
  <c r="V1174" i="17"/>
  <c r="AB1174" i="17"/>
  <c r="AZ1174" i="17"/>
  <c r="AC1174" i="17"/>
  <c r="S1175" i="17"/>
  <c r="AG1175" i="17"/>
  <c r="BM1175" i="17" s="1"/>
  <c r="Y1175" i="17"/>
  <c r="V1175" i="17"/>
  <c r="AB1175" i="17"/>
  <c r="AZ1175" i="17"/>
  <c r="AC1175" i="17"/>
  <c r="S1176" i="17"/>
  <c r="AG1176" i="17"/>
  <c r="Y1176" i="17"/>
  <c r="V1176" i="17"/>
  <c r="AB1176" i="17"/>
  <c r="AZ1176" i="17"/>
  <c r="AC1176" i="17"/>
  <c r="S1177" i="17"/>
  <c r="AG1177" i="17"/>
  <c r="Y1177" i="17"/>
  <c r="V1177" i="17"/>
  <c r="AB1177" i="17"/>
  <c r="AZ1177" i="17"/>
  <c r="AC1177" i="17"/>
  <c r="S1178" i="17"/>
  <c r="AG1178" i="17"/>
  <c r="BM1178" i="17" s="1"/>
  <c r="Y1178" i="17"/>
  <c r="V1178" i="17"/>
  <c r="AB1178" i="17"/>
  <c r="AZ1178" i="17"/>
  <c r="AC1178" i="17"/>
  <c r="S1179" i="17"/>
  <c r="AG1179" i="17"/>
  <c r="AA1179" i="17"/>
  <c r="V1179" i="17"/>
  <c r="AB1179" i="17"/>
  <c r="AZ1179" i="17"/>
  <c r="AC1179" i="17"/>
  <c r="S1180" i="17"/>
  <c r="AG1180" i="17"/>
  <c r="AA1180" i="17"/>
  <c r="V1180" i="17"/>
  <c r="AB1180" i="17"/>
  <c r="AZ1180" i="17"/>
  <c r="AC1180" i="17"/>
  <c r="S1181" i="17"/>
  <c r="AG1181" i="17"/>
  <c r="Y1181" i="17"/>
  <c r="V1181" i="17"/>
  <c r="AB1181" i="17"/>
  <c r="AZ1181" i="17"/>
  <c r="AC1181" i="17"/>
  <c r="S1182" i="17"/>
  <c r="AG1182" i="17"/>
  <c r="BM1182" i="17" s="1"/>
  <c r="Y1182" i="17"/>
  <c r="V1182" i="17"/>
  <c r="AB1182" i="17"/>
  <c r="AZ1182" i="17"/>
  <c r="AC1182" i="17"/>
  <c r="S1183" i="17"/>
  <c r="AG1183" i="17"/>
  <c r="BM1183" i="17" s="1"/>
  <c r="AA1183" i="17"/>
  <c r="V1183" i="17"/>
  <c r="AB1183" i="17"/>
  <c r="AZ1183" i="17"/>
  <c r="AC1183" i="17"/>
  <c r="S1184" i="17"/>
  <c r="AG1184" i="17"/>
  <c r="AA1184" i="17"/>
  <c r="V1184" i="17"/>
  <c r="AB1184" i="17"/>
  <c r="AZ1184" i="17"/>
  <c r="AC1184" i="17"/>
  <c r="S1185" i="17"/>
  <c r="AG1185" i="17"/>
  <c r="Y1185" i="17"/>
  <c r="V1185" i="17"/>
  <c r="AB1185" i="17"/>
  <c r="AZ1185" i="17"/>
  <c r="AC1185" i="17"/>
  <c r="S1186" i="17"/>
  <c r="AG1186" i="17"/>
  <c r="BM1186" i="17" s="1"/>
  <c r="Y1186" i="17"/>
  <c r="V1186" i="17"/>
  <c r="AB1186" i="17"/>
  <c r="AZ1186" i="17"/>
  <c r="AC1186" i="17"/>
  <c r="S1187" i="17"/>
  <c r="AG1187" i="17"/>
  <c r="Y1187" i="17"/>
  <c r="V1187" i="17"/>
  <c r="AB1187" i="17"/>
  <c r="AZ1187" i="17"/>
  <c r="AC1187" i="17"/>
  <c r="S1188" i="17"/>
  <c r="AG1188" i="17"/>
  <c r="Y1188" i="17"/>
  <c r="V1188" i="17"/>
  <c r="AB1188" i="17"/>
  <c r="AZ1188" i="17"/>
  <c r="AC1188" i="17"/>
  <c r="S1189" i="17"/>
  <c r="AG1189" i="17"/>
  <c r="Y1189" i="17"/>
  <c r="V1189" i="17"/>
  <c r="AB1189" i="17"/>
  <c r="AZ1189" i="17"/>
  <c r="AC1189" i="17"/>
  <c r="S1190" i="17"/>
  <c r="AG1190" i="17"/>
  <c r="BM1190" i="17" s="1"/>
  <c r="Y1190" i="17"/>
  <c r="V1190" i="17"/>
  <c r="AB1190" i="17"/>
  <c r="AZ1190" i="17"/>
  <c r="AC1190" i="17"/>
  <c r="S1191" i="17"/>
  <c r="AG1191" i="17"/>
  <c r="BM1191" i="17" s="1"/>
  <c r="Y1191" i="17"/>
  <c r="V1191" i="17"/>
  <c r="AB1191" i="17"/>
  <c r="AZ1191" i="17"/>
  <c r="AC1191" i="17"/>
  <c r="S1192" i="17"/>
  <c r="AG1192" i="17"/>
  <c r="Y1192" i="17"/>
  <c r="V1192" i="17"/>
  <c r="AB1192" i="17"/>
  <c r="AZ1192" i="17"/>
  <c r="AC1192" i="17"/>
  <c r="S1193" i="17"/>
  <c r="AG1193" i="17"/>
  <c r="Y1193" i="17"/>
  <c r="V1193" i="17"/>
  <c r="AB1193" i="17"/>
  <c r="AZ1193" i="17"/>
  <c r="AC1193" i="17"/>
  <c r="S1194" i="17"/>
  <c r="AG1194" i="17"/>
  <c r="BM1194" i="17" s="1"/>
  <c r="AA1194" i="17"/>
  <c r="V1194" i="17"/>
  <c r="AB1194" i="17"/>
  <c r="AZ1194" i="17"/>
  <c r="AC1194" i="17"/>
  <c r="S1195" i="17"/>
  <c r="AG1195" i="17"/>
  <c r="AA1195" i="17"/>
  <c r="V1195" i="17"/>
  <c r="AB1195" i="17"/>
  <c r="AZ1195" i="17"/>
  <c r="AC1195" i="17"/>
  <c r="S1196" i="17"/>
  <c r="AG1196" i="17"/>
  <c r="AA1196" i="17"/>
  <c r="V1196" i="17"/>
  <c r="AB1196" i="17"/>
  <c r="AZ1196" i="17"/>
  <c r="AC1196" i="17"/>
  <c r="S1197" i="17"/>
  <c r="AG1197" i="17"/>
  <c r="Y1197" i="17"/>
  <c r="V1197" i="17"/>
  <c r="AB1197" i="17"/>
  <c r="AZ1197" i="17"/>
  <c r="AC1197" i="17"/>
  <c r="S1198" i="17"/>
  <c r="AG1198" i="17"/>
  <c r="AA1198" i="17"/>
  <c r="V1198" i="17"/>
  <c r="AB1198" i="17"/>
  <c r="AZ1198" i="17"/>
  <c r="AC1198" i="17"/>
  <c r="BM1198" i="17"/>
  <c r="S1199" i="17"/>
  <c r="AG1199" i="17"/>
  <c r="Y1199" i="17"/>
  <c r="V1199" i="17"/>
  <c r="AB1199" i="17"/>
  <c r="AZ1199" i="17"/>
  <c r="AC1199" i="17"/>
  <c r="BM1199" i="17"/>
  <c r="S1200" i="17"/>
  <c r="AG1200" i="17"/>
  <c r="AA1200" i="17"/>
  <c r="V1200" i="17"/>
  <c r="AB1200" i="17"/>
  <c r="AZ1200" i="17"/>
  <c r="AC1200" i="17"/>
  <c r="BM1200" i="17"/>
  <c r="S1201" i="17"/>
  <c r="AG1201" i="17"/>
  <c r="Y1201" i="17"/>
  <c r="V1201" i="17"/>
  <c r="AB1201" i="17"/>
  <c r="AZ1201" i="17"/>
  <c r="AC1201" i="17"/>
  <c r="BM1201" i="17"/>
  <c r="S1202" i="17"/>
  <c r="AG1202" i="17"/>
  <c r="AA1202" i="17"/>
  <c r="V1202" i="17"/>
  <c r="AB1202" i="17"/>
  <c r="AZ1202" i="17"/>
  <c r="AC1202" i="17"/>
  <c r="BM1202" i="17"/>
  <c r="S1203" i="17"/>
  <c r="AG1203" i="17"/>
  <c r="Y1203" i="17"/>
  <c r="V1203" i="17"/>
  <c r="AB1203" i="17"/>
  <c r="AZ1203" i="17"/>
  <c r="AC1203" i="17"/>
  <c r="BM1203" i="17"/>
  <c r="S1204" i="17"/>
  <c r="AG1204" i="17"/>
  <c r="AA1204" i="17"/>
  <c r="V1204" i="17"/>
  <c r="AB1204" i="17"/>
  <c r="AZ1204" i="17"/>
  <c r="AC1204" i="17"/>
  <c r="BM1204" i="17"/>
  <c r="S1205" i="17"/>
  <c r="AG1205" i="17"/>
  <c r="AA1205" i="17"/>
  <c r="V1205" i="17"/>
  <c r="AB1205" i="17"/>
  <c r="AZ1205" i="17"/>
  <c r="AC1205" i="17"/>
  <c r="BM1205" i="17"/>
  <c r="S1206" i="17"/>
  <c r="AG1206" i="17"/>
  <c r="AA1206" i="17"/>
  <c r="V1206" i="17"/>
  <c r="AB1206" i="17"/>
  <c r="AZ1206" i="17"/>
  <c r="AC1206" i="17"/>
  <c r="BM1206" i="17"/>
  <c r="S1207" i="17"/>
  <c r="AG1207" i="17"/>
  <c r="AA1207" i="17"/>
  <c r="V1207" i="17"/>
  <c r="AB1207" i="17"/>
  <c r="AZ1207" i="17"/>
  <c r="AC1207" i="17"/>
  <c r="BM1207" i="17"/>
  <c r="S1208" i="17"/>
  <c r="AG1208" i="17"/>
  <c r="AA1208" i="17"/>
  <c r="V1208" i="17"/>
  <c r="AB1208" i="17"/>
  <c r="AZ1208" i="17"/>
  <c r="AC1208" i="17"/>
  <c r="BM1208" i="17"/>
  <c r="S1209" i="17"/>
  <c r="AG1209" i="17"/>
  <c r="AA1209" i="17"/>
  <c r="V1209" i="17"/>
  <c r="AB1209" i="17"/>
  <c r="AZ1209" i="17"/>
  <c r="AC1209" i="17"/>
  <c r="BM1209" i="17"/>
  <c r="S1210" i="17"/>
  <c r="AG1210" i="17"/>
  <c r="Y1210" i="17"/>
  <c r="V1210" i="17"/>
  <c r="AB1210" i="17"/>
  <c r="AZ1210" i="17"/>
  <c r="AC1210" i="17"/>
  <c r="BM1210" i="17"/>
  <c r="S1211" i="17"/>
  <c r="AG1211" i="17"/>
  <c r="AA1211" i="17"/>
  <c r="V1211" i="17"/>
  <c r="AB1211" i="17"/>
  <c r="AZ1211" i="17"/>
  <c r="AC1211" i="17"/>
  <c r="BM1211" i="17"/>
  <c r="S1212" i="17"/>
  <c r="AG1212" i="17"/>
  <c r="AA1212" i="17"/>
  <c r="V1212" i="17"/>
  <c r="AB1212" i="17"/>
  <c r="AZ1212" i="17"/>
  <c r="AC1212" i="17"/>
  <c r="BM1212" i="17"/>
  <c r="S1213" i="17"/>
  <c r="AG1213" i="17"/>
  <c r="AA1213" i="17"/>
  <c r="V1213" i="17"/>
  <c r="AB1213" i="17"/>
  <c r="AZ1213" i="17"/>
  <c r="AC1213" i="17"/>
  <c r="BM1213" i="17"/>
  <c r="S1214" i="17"/>
  <c r="AG1214" i="17"/>
  <c r="Y1214" i="17"/>
  <c r="V1214" i="17"/>
  <c r="AB1214" i="17"/>
  <c r="AZ1214" i="17"/>
  <c r="AC1214" i="17"/>
  <c r="BM1214" i="17"/>
  <c r="S1215" i="17"/>
  <c r="AG1215" i="17"/>
  <c r="Y1215" i="17"/>
  <c r="V1215" i="17"/>
  <c r="AB1215" i="17"/>
  <c r="AZ1215" i="17"/>
  <c r="AC1215" i="17"/>
  <c r="BM1215" i="17"/>
  <c r="S1216" i="17"/>
  <c r="AG1216" i="17"/>
  <c r="Y1216" i="17"/>
  <c r="V1216" i="17"/>
  <c r="AB1216" i="17"/>
  <c r="AZ1216" i="17"/>
  <c r="AC1216" i="17"/>
  <c r="BM1216" i="17"/>
  <c r="S1217" i="17"/>
  <c r="AG1217" i="17"/>
  <c r="Y1217" i="17"/>
  <c r="V1217" i="17"/>
  <c r="AB1217" i="17"/>
  <c r="AZ1217" i="17"/>
  <c r="AC1217" i="17"/>
  <c r="BM1217" i="17"/>
  <c r="S1218" i="17"/>
  <c r="AG1218" i="17"/>
  <c r="Y1218" i="17"/>
  <c r="V1218" i="17"/>
  <c r="AB1218" i="17"/>
  <c r="AZ1218" i="17"/>
  <c r="AC1218" i="17"/>
  <c r="BM1218" i="17"/>
  <c r="S1219" i="17"/>
  <c r="AG1219" i="17"/>
  <c r="Y1219" i="17"/>
  <c r="V1219" i="17"/>
  <c r="AB1219" i="17"/>
  <c r="AZ1219" i="17"/>
  <c r="AC1219" i="17"/>
  <c r="BM1219" i="17"/>
  <c r="S1220" i="17"/>
  <c r="AG1220" i="17"/>
  <c r="AA1220" i="17"/>
  <c r="V1220" i="17"/>
  <c r="AB1220" i="17"/>
  <c r="AZ1220" i="17"/>
  <c r="AC1220" i="17"/>
  <c r="BM1220" i="17"/>
  <c r="S1221" i="17"/>
  <c r="AG1221" i="17"/>
  <c r="AA1221" i="17"/>
  <c r="V1221" i="17"/>
  <c r="AB1221" i="17"/>
  <c r="AZ1221" i="17"/>
  <c r="AC1221" i="17"/>
  <c r="BM1221" i="17"/>
  <c r="S1222" i="17"/>
  <c r="AG1222" i="17"/>
  <c r="AA1222" i="17"/>
  <c r="V1222" i="17"/>
  <c r="AB1222" i="17"/>
  <c r="AZ1222" i="17"/>
  <c r="AC1222" i="17"/>
  <c r="BM1222" i="17"/>
  <c r="S1223" i="17"/>
  <c r="AG1223" i="17"/>
  <c r="AA1223" i="17"/>
  <c r="V1223" i="17"/>
  <c r="AB1223" i="17"/>
  <c r="AZ1223" i="17"/>
  <c r="AC1223" i="17"/>
  <c r="BM1223" i="17"/>
  <c r="S1224" i="17"/>
  <c r="AG1224" i="17"/>
  <c r="AA1224" i="17"/>
  <c r="V1224" i="17"/>
  <c r="AB1224" i="17"/>
  <c r="AZ1224" i="17"/>
  <c r="AC1224" i="17"/>
  <c r="BM1224" i="17"/>
  <c r="S1225" i="17"/>
  <c r="AG1225" i="17"/>
  <c r="Y1225" i="17"/>
  <c r="V1225" i="17"/>
  <c r="AB1225" i="17"/>
  <c r="AZ1225" i="17"/>
  <c r="AC1225" i="17"/>
  <c r="BM1225" i="17"/>
  <c r="S1226" i="17"/>
  <c r="AG1226" i="17"/>
  <c r="AA1226" i="17"/>
  <c r="V1226" i="17"/>
  <c r="AB1226" i="17"/>
  <c r="AZ1226" i="17"/>
  <c r="AC1226" i="17"/>
  <c r="BM1226" i="17"/>
  <c r="S1227" i="17"/>
  <c r="AG1227" i="17"/>
  <c r="AA1227" i="17"/>
  <c r="V1227" i="17"/>
  <c r="AB1227" i="17"/>
  <c r="AZ1227" i="17"/>
  <c r="AC1227" i="17"/>
  <c r="BM1227" i="17"/>
  <c r="S1228" i="17"/>
  <c r="AG1228" i="17"/>
  <c r="Y1228" i="17"/>
  <c r="V1228" i="17"/>
  <c r="AB1228" i="17"/>
  <c r="AZ1228" i="17"/>
  <c r="AC1228" i="17"/>
  <c r="BM1228" i="17"/>
  <c r="S1229" i="17"/>
  <c r="AG1229" i="17"/>
  <c r="Y1229" i="17"/>
  <c r="V1229" i="17"/>
  <c r="AB1229" i="17"/>
  <c r="AZ1229" i="17"/>
  <c r="AC1229" i="17"/>
  <c r="BM1229" i="17"/>
  <c r="S1230" i="17"/>
  <c r="AG1230" i="17"/>
  <c r="Y1230" i="17"/>
  <c r="V1230" i="17"/>
  <c r="AB1230" i="17"/>
  <c r="AZ1230" i="17"/>
  <c r="AC1230" i="17"/>
  <c r="BM1230" i="17"/>
  <c r="S1231" i="17"/>
  <c r="AG1231" i="17"/>
  <c r="Y1231" i="17"/>
  <c r="V1231" i="17"/>
  <c r="AB1231" i="17"/>
  <c r="AZ1231" i="17"/>
  <c r="AC1231" i="17"/>
  <c r="BM1231" i="17"/>
  <c r="S1232" i="17"/>
  <c r="AG1232" i="17"/>
  <c r="Y1232" i="17"/>
  <c r="V1232" i="17"/>
  <c r="AB1232" i="17"/>
  <c r="AZ1232" i="17"/>
  <c r="AC1232" i="17"/>
  <c r="BM1232" i="17"/>
  <c r="S1233" i="17"/>
  <c r="AG1233" i="17"/>
  <c r="Y1233" i="17"/>
  <c r="V1233" i="17"/>
  <c r="AB1233" i="17"/>
  <c r="AZ1233" i="17"/>
  <c r="AC1233" i="17"/>
  <c r="BM1233" i="17"/>
  <c r="S1234" i="17"/>
  <c r="AG1234" i="17"/>
  <c r="Y1234" i="17"/>
  <c r="V1234" i="17"/>
  <c r="AB1234" i="17"/>
  <c r="AZ1234" i="17"/>
  <c r="AC1234" i="17"/>
  <c r="BM1234" i="17"/>
  <c r="S1235" i="17"/>
  <c r="AG1235" i="17"/>
  <c r="Y1235" i="17"/>
  <c r="V1235" i="17"/>
  <c r="AB1235" i="17"/>
  <c r="AZ1235" i="17"/>
  <c r="AC1235" i="17"/>
  <c r="BM1235" i="17"/>
  <c r="S1236" i="17"/>
  <c r="AG1236" i="17"/>
  <c r="Y1236" i="17"/>
  <c r="V1236" i="17"/>
  <c r="AB1236" i="17"/>
  <c r="AZ1236" i="17"/>
  <c r="AC1236" i="17"/>
  <c r="BM1236" i="17"/>
  <c r="S1237" i="17"/>
  <c r="AG1237" i="17"/>
  <c r="Y1237" i="17"/>
  <c r="V1237" i="17"/>
  <c r="AB1237" i="17"/>
  <c r="AZ1237" i="17"/>
  <c r="AC1237" i="17"/>
  <c r="BM1237" i="17"/>
  <c r="S1238" i="17"/>
  <c r="AG1238" i="17"/>
  <c r="Y1238" i="17"/>
  <c r="V1238" i="17"/>
  <c r="AB1238" i="17"/>
  <c r="AZ1238" i="17"/>
  <c r="AC1238" i="17"/>
  <c r="BM1238" i="17"/>
  <c r="S1239" i="17"/>
  <c r="AG1239" i="17"/>
  <c r="Y1239" i="17"/>
  <c r="V1239" i="17"/>
  <c r="AB1239" i="17"/>
  <c r="AZ1239" i="17"/>
  <c r="AC1239" i="17"/>
  <c r="BM1239" i="17"/>
  <c r="S1240" i="17"/>
  <c r="AG1240" i="17"/>
  <c r="Y1240" i="17"/>
  <c r="V1240" i="17"/>
  <c r="AB1240" i="17"/>
  <c r="AZ1240" i="17"/>
  <c r="AC1240" i="17"/>
  <c r="BM1240" i="17"/>
  <c r="S1241" i="17"/>
  <c r="AG1241" i="17"/>
  <c r="Y1241" i="17"/>
  <c r="V1241" i="17"/>
  <c r="AB1241" i="17"/>
  <c r="AZ1241" i="17"/>
  <c r="AC1241" i="17"/>
  <c r="BM1241" i="17"/>
  <c r="S1242" i="17"/>
  <c r="AG1242" i="17"/>
  <c r="Y1242" i="17"/>
  <c r="V1242" i="17"/>
  <c r="AB1242" i="17"/>
  <c r="AZ1242" i="17"/>
  <c r="AC1242" i="17"/>
  <c r="BM1242" i="17"/>
  <c r="S1243" i="17"/>
  <c r="AG1243" i="17"/>
  <c r="Y1243" i="17"/>
  <c r="V1243" i="17"/>
  <c r="AB1243" i="17"/>
  <c r="AZ1243" i="17"/>
  <c r="AC1243" i="17"/>
  <c r="BM1243" i="17"/>
  <c r="S1244" i="17"/>
  <c r="AG1244" i="17"/>
  <c r="Y1244" i="17"/>
  <c r="V1244" i="17"/>
  <c r="AB1244" i="17"/>
  <c r="AZ1244" i="17"/>
  <c r="AC1244" i="17"/>
  <c r="BM1244" i="17"/>
  <c r="S1245" i="17"/>
  <c r="AG1245" i="17"/>
  <c r="Y1245" i="17"/>
  <c r="V1245" i="17"/>
  <c r="AB1245" i="17"/>
  <c r="AZ1245" i="17"/>
  <c r="AC1245" i="17"/>
  <c r="BM1245" i="17"/>
  <c r="S1246" i="17"/>
  <c r="AG1246" i="17"/>
  <c r="Y1246" i="17"/>
  <c r="V1246" i="17"/>
  <c r="AB1246" i="17"/>
  <c r="AZ1246" i="17"/>
  <c r="AC1246" i="17"/>
  <c r="BM1246" i="17"/>
  <c r="S1247" i="17"/>
  <c r="AG1247" i="17"/>
  <c r="AA1247" i="17"/>
  <c r="V1247" i="17"/>
  <c r="AB1247" i="17"/>
  <c r="AZ1247" i="17"/>
  <c r="AC1247" i="17"/>
  <c r="BM1247" i="17"/>
  <c r="S1248" i="17"/>
  <c r="AG1248" i="17"/>
  <c r="Y1248" i="17"/>
  <c r="V1248" i="17"/>
  <c r="AB1248" i="17"/>
  <c r="AZ1248" i="17"/>
  <c r="AC1248" i="17"/>
  <c r="BM1248" i="17"/>
  <c r="S1249" i="17"/>
  <c r="AG1249" i="17"/>
  <c r="Y1249" i="17"/>
  <c r="V1249" i="17"/>
  <c r="AB1249" i="17"/>
  <c r="AZ1249" i="17"/>
  <c r="AC1249" i="17"/>
  <c r="BM1249" i="17"/>
  <c r="S1250" i="17"/>
  <c r="AG1250" i="17"/>
  <c r="Y1250" i="17"/>
  <c r="V1250" i="17"/>
  <c r="AB1250" i="17"/>
  <c r="AZ1250" i="17"/>
  <c r="AC1250" i="17"/>
  <c r="BM1250" i="17"/>
  <c r="S1251" i="17"/>
  <c r="AG1251" i="17"/>
  <c r="AA1251" i="17"/>
  <c r="V1251" i="17"/>
  <c r="AB1251" i="17"/>
  <c r="AZ1251" i="17"/>
  <c r="AC1251" i="17"/>
  <c r="BM1251" i="17"/>
  <c r="S1252" i="17"/>
  <c r="AG1252" i="17"/>
  <c r="AA1252" i="17"/>
  <c r="V1252" i="17"/>
  <c r="AB1252" i="17"/>
  <c r="AZ1252" i="17"/>
  <c r="AC1252" i="17"/>
  <c r="BM1252" i="17"/>
  <c r="S1253" i="17"/>
  <c r="AG1253" i="17"/>
  <c r="Y1253" i="17"/>
  <c r="V1253" i="17"/>
  <c r="AB1253" i="17"/>
  <c r="AZ1253" i="17"/>
  <c r="AC1253" i="17"/>
  <c r="BM1253" i="17"/>
  <c r="S1254" i="17"/>
  <c r="AG1254" i="17"/>
  <c r="Y1254" i="17"/>
  <c r="V1254" i="17"/>
  <c r="AB1254" i="17"/>
  <c r="AZ1254" i="17"/>
  <c r="AC1254" i="17"/>
  <c r="BM1254" i="17"/>
  <c r="S1255" i="17"/>
  <c r="AG1255" i="17"/>
  <c r="Y1255" i="17"/>
  <c r="V1255" i="17"/>
  <c r="AB1255" i="17"/>
  <c r="AZ1255" i="17"/>
  <c r="AC1255" i="17"/>
  <c r="BM1255" i="17"/>
  <c r="S1256" i="17"/>
  <c r="AG1256" i="17"/>
  <c r="Y1256" i="17"/>
  <c r="V1256" i="17"/>
  <c r="AB1256" i="17"/>
  <c r="AZ1256" i="17"/>
  <c r="AC1256" i="17"/>
  <c r="BM1256" i="17"/>
  <c r="S1257" i="17"/>
  <c r="AG1257" i="17"/>
  <c r="AA1257" i="17"/>
  <c r="V1257" i="17"/>
  <c r="AB1257" i="17"/>
  <c r="AZ1257" i="17"/>
  <c r="AC1257" i="17"/>
  <c r="BM1257" i="17"/>
  <c r="S1258" i="17"/>
  <c r="AG1258" i="17"/>
  <c r="Y1258" i="17"/>
  <c r="V1258" i="17"/>
  <c r="AB1258" i="17"/>
  <c r="AZ1258" i="17"/>
  <c r="AC1258" i="17"/>
  <c r="BM1258" i="17"/>
  <c r="S1259" i="17"/>
  <c r="AG1259" i="17"/>
  <c r="Y1259" i="17"/>
  <c r="V1259" i="17"/>
  <c r="AB1259" i="17"/>
  <c r="AZ1259" i="17"/>
  <c r="AC1259" i="17"/>
  <c r="BM1259" i="17"/>
  <c r="S1260" i="17"/>
  <c r="AG1260" i="17"/>
  <c r="Y1260" i="17"/>
  <c r="V1260" i="17"/>
  <c r="AB1260" i="17"/>
  <c r="AZ1260" i="17"/>
  <c r="AC1260" i="17"/>
  <c r="BM1260" i="17"/>
  <c r="S1261" i="17"/>
  <c r="AG1261" i="17"/>
  <c r="Y1261" i="17"/>
  <c r="V1261" i="17"/>
  <c r="AB1261" i="17"/>
  <c r="AZ1261" i="17"/>
  <c r="AC1261" i="17"/>
  <c r="BM1261" i="17"/>
  <c r="S1262" i="17"/>
  <c r="AG1262" i="17"/>
  <c r="Y1262" i="17"/>
  <c r="V1262" i="17"/>
  <c r="AB1262" i="17"/>
  <c r="AZ1262" i="17"/>
  <c r="AC1262" i="17"/>
  <c r="BM1262" i="17"/>
  <c r="S1263" i="17"/>
  <c r="AG1263" i="17"/>
  <c r="AA1263" i="17"/>
  <c r="V1263" i="17"/>
  <c r="AB1263" i="17"/>
  <c r="AZ1263" i="17"/>
  <c r="AC1263" i="17"/>
  <c r="BM1263" i="17"/>
  <c r="S1264" i="17"/>
  <c r="AG1264" i="17"/>
  <c r="Y1264" i="17"/>
  <c r="V1264" i="17"/>
  <c r="AB1264" i="17"/>
  <c r="AZ1264" i="17"/>
  <c r="AC1264" i="17"/>
  <c r="BM1264" i="17"/>
  <c r="S1265" i="17"/>
  <c r="AG1265" i="17"/>
  <c r="Y1265" i="17"/>
  <c r="V1265" i="17"/>
  <c r="AB1265" i="17"/>
  <c r="AZ1265" i="17"/>
  <c r="AC1265" i="17"/>
  <c r="BM1265" i="17"/>
  <c r="S1266" i="17"/>
  <c r="AG1266" i="17"/>
  <c r="AA1266" i="17"/>
  <c r="V1266" i="17"/>
  <c r="AB1266" i="17"/>
  <c r="AZ1266" i="17"/>
  <c r="AC1266" i="17"/>
  <c r="BM1266" i="17"/>
  <c r="S1267" i="17"/>
  <c r="AG1267" i="17"/>
  <c r="AA1267" i="17"/>
  <c r="V1267" i="17"/>
  <c r="AB1267" i="17"/>
  <c r="AZ1267" i="17"/>
  <c r="AC1267" i="17"/>
  <c r="BM1267" i="17"/>
  <c r="S1268" i="17"/>
  <c r="AG1268" i="17"/>
  <c r="Y1268" i="17"/>
  <c r="V1268" i="17"/>
  <c r="AB1268" i="17"/>
  <c r="AZ1268" i="17"/>
  <c r="AC1268" i="17"/>
  <c r="BM1268" i="17"/>
  <c r="S1269" i="17"/>
  <c r="AG1269" i="17"/>
  <c r="Y1269" i="17"/>
  <c r="V1269" i="17"/>
  <c r="AB1269" i="17"/>
  <c r="AZ1269" i="17"/>
  <c r="AC1269" i="17"/>
  <c r="BM1269" i="17"/>
  <c r="S1270" i="17"/>
  <c r="AG1270" i="17"/>
  <c r="AA1270" i="17"/>
  <c r="V1270" i="17"/>
  <c r="AB1270" i="17"/>
  <c r="AZ1270" i="17"/>
  <c r="AC1270" i="17"/>
  <c r="BM1270" i="17"/>
  <c r="S1271" i="17"/>
  <c r="AG1271" i="17"/>
  <c r="AA1271" i="17"/>
  <c r="V1271" i="17"/>
  <c r="AB1271" i="17"/>
  <c r="AZ1271" i="17"/>
  <c r="AC1271" i="17"/>
  <c r="BM1271" i="17"/>
  <c r="S1272" i="17"/>
  <c r="AG1272" i="17"/>
  <c r="AA1272" i="17"/>
  <c r="V1272" i="17"/>
  <c r="AB1272" i="17"/>
  <c r="AZ1272" i="17"/>
  <c r="AC1272" i="17"/>
  <c r="BM1272" i="17"/>
  <c r="S1273" i="17"/>
  <c r="AG1273" i="17"/>
  <c r="AA1273" i="17"/>
  <c r="V1273" i="17"/>
  <c r="AB1273" i="17"/>
  <c r="AZ1273" i="17"/>
  <c r="AC1273" i="17"/>
  <c r="BM1273" i="17"/>
  <c r="S1274" i="17"/>
  <c r="AG1274" i="17"/>
  <c r="AA1274" i="17"/>
  <c r="V1274" i="17"/>
  <c r="AB1274" i="17"/>
  <c r="AZ1274" i="17"/>
  <c r="AC1274" i="17"/>
  <c r="BM1274" i="17"/>
  <c r="S1275" i="17"/>
  <c r="AG1275" i="17"/>
  <c r="AA1275" i="17"/>
  <c r="V1275" i="17"/>
  <c r="AB1275" i="17"/>
  <c r="AZ1275" i="17"/>
  <c r="AC1275" i="17"/>
  <c r="BM1275" i="17"/>
  <c r="S1276" i="17"/>
  <c r="AG1276" i="17"/>
  <c r="Y1276" i="17"/>
  <c r="V1276" i="17"/>
  <c r="AB1276" i="17"/>
  <c r="AZ1276" i="17"/>
  <c r="AC1276" i="17"/>
  <c r="BM1276" i="17"/>
  <c r="S1277" i="17"/>
  <c r="AG1277" i="17"/>
  <c r="AA1277" i="17"/>
  <c r="V1277" i="17"/>
  <c r="AB1277" i="17"/>
  <c r="AZ1277" i="17"/>
  <c r="AC1277" i="17"/>
  <c r="BM1277" i="17"/>
  <c r="S1278" i="17"/>
  <c r="AG1278" i="17"/>
  <c r="Y1278" i="17"/>
  <c r="V1278" i="17"/>
  <c r="AB1278" i="17"/>
  <c r="AZ1278" i="17"/>
  <c r="AC1278" i="17"/>
  <c r="BM1278" i="17"/>
  <c r="S1279" i="17"/>
  <c r="AG1279" i="17"/>
  <c r="AA1279" i="17"/>
  <c r="V1279" i="17"/>
  <c r="AB1279" i="17"/>
  <c r="AZ1279" i="17"/>
  <c r="AC1279" i="17"/>
  <c r="BM1279" i="17"/>
  <c r="S1280" i="17"/>
  <c r="AG1280" i="17"/>
  <c r="AA1280" i="17"/>
  <c r="V1280" i="17"/>
  <c r="AB1280" i="17"/>
  <c r="AZ1280" i="17"/>
  <c r="AC1280" i="17"/>
  <c r="BM1280" i="17"/>
  <c r="S1281" i="17"/>
  <c r="AG1281" i="17"/>
  <c r="Y1281" i="17"/>
  <c r="V1281" i="17"/>
  <c r="AB1281" i="17"/>
  <c r="AZ1281" i="17"/>
  <c r="AC1281" i="17"/>
  <c r="BM1281" i="17"/>
  <c r="S1282" i="17"/>
  <c r="AG1282" i="17"/>
  <c r="Y1282" i="17"/>
  <c r="V1282" i="17"/>
  <c r="AB1282" i="17"/>
  <c r="AZ1282" i="17"/>
  <c r="AC1282" i="17"/>
  <c r="BM1282" i="17"/>
  <c r="S1283" i="17"/>
  <c r="AG1283" i="17"/>
  <c r="AA1283" i="17"/>
  <c r="V1283" i="17"/>
  <c r="AB1283" i="17"/>
  <c r="AZ1283" i="17"/>
  <c r="AC1283" i="17"/>
  <c r="BM1283" i="17"/>
  <c r="S1284" i="17"/>
  <c r="AG1284" i="17"/>
  <c r="Y1284" i="17"/>
  <c r="V1284" i="17"/>
  <c r="AB1284" i="17"/>
  <c r="AZ1284" i="17"/>
  <c r="AC1284" i="17"/>
  <c r="BM1284" i="17"/>
  <c r="S1285" i="17"/>
  <c r="AG1285" i="17"/>
  <c r="AA1285" i="17"/>
  <c r="V1285" i="17"/>
  <c r="AB1285" i="17"/>
  <c r="AZ1285" i="17"/>
  <c r="AC1285" i="17"/>
  <c r="BM1285" i="17"/>
  <c r="S1286" i="17"/>
  <c r="AG1286" i="17"/>
  <c r="Y1286" i="17"/>
  <c r="V1286" i="17"/>
  <c r="AB1286" i="17"/>
  <c r="AZ1286" i="17"/>
  <c r="AC1286" i="17"/>
  <c r="BM1286" i="17"/>
  <c r="S1287" i="17"/>
  <c r="AG1287" i="17"/>
  <c r="Y1287" i="17"/>
  <c r="V1287" i="17"/>
  <c r="AB1287" i="17"/>
  <c r="AZ1287" i="17"/>
  <c r="AC1287" i="17"/>
  <c r="BM1287" i="17"/>
  <c r="S1288" i="17"/>
  <c r="AG1288" i="17"/>
  <c r="AA1288" i="17"/>
  <c r="V1288" i="17"/>
  <c r="AB1288" i="17"/>
  <c r="AZ1288" i="17"/>
  <c r="AC1288" i="17"/>
  <c r="BM1288" i="17"/>
  <c r="S1289" i="17"/>
  <c r="AG1289" i="17"/>
  <c r="Y1289" i="17"/>
  <c r="V1289" i="17"/>
  <c r="AB1289" i="17"/>
  <c r="AZ1289" i="17"/>
  <c r="AC1289" i="17"/>
  <c r="BM1289" i="17"/>
  <c r="S1290" i="17"/>
  <c r="AG1290" i="17"/>
  <c r="Y1290" i="17"/>
  <c r="V1290" i="17"/>
  <c r="AB1290" i="17"/>
  <c r="AZ1290" i="17"/>
  <c r="AC1290" i="17"/>
  <c r="BM1290" i="17"/>
  <c r="S1291" i="17"/>
  <c r="AG1291" i="17"/>
  <c r="Y1291" i="17"/>
  <c r="V1291" i="17"/>
  <c r="AB1291" i="17"/>
  <c r="AZ1291" i="17"/>
  <c r="AC1291" i="17"/>
  <c r="BM1291" i="17"/>
  <c r="S1292" i="17"/>
  <c r="AG1292" i="17"/>
  <c r="Y1292" i="17"/>
  <c r="V1292" i="17"/>
  <c r="AB1292" i="17"/>
  <c r="AZ1292" i="17"/>
  <c r="AC1292" i="17"/>
  <c r="BM1292" i="17"/>
  <c r="S1293" i="17"/>
  <c r="AG1293" i="17"/>
  <c r="Y1293" i="17"/>
  <c r="V1293" i="17"/>
  <c r="AB1293" i="17"/>
  <c r="AZ1293" i="17"/>
  <c r="AC1293" i="17"/>
  <c r="BM1293" i="17"/>
  <c r="S1294" i="17"/>
  <c r="AG1294" i="17"/>
  <c r="Y1294" i="17"/>
  <c r="V1294" i="17"/>
  <c r="AB1294" i="17"/>
  <c r="AZ1294" i="17"/>
  <c r="AC1294" i="17"/>
  <c r="BM1294" i="17"/>
  <c r="S1295" i="17"/>
  <c r="AG1295" i="17"/>
  <c r="Y1295" i="17"/>
  <c r="V1295" i="17"/>
  <c r="AB1295" i="17"/>
  <c r="AZ1295" i="17"/>
  <c r="AC1295" i="17"/>
  <c r="BM1295" i="17"/>
  <c r="S1296" i="17"/>
  <c r="AG1296" i="17"/>
  <c r="Y1296" i="17"/>
  <c r="V1296" i="17"/>
  <c r="AB1296" i="17"/>
  <c r="AZ1296" i="17"/>
  <c r="AC1296" i="17"/>
  <c r="BM1296" i="17"/>
  <c r="S1297" i="17"/>
  <c r="AG1297" i="17"/>
  <c r="Y1297" i="17"/>
  <c r="V1297" i="17"/>
  <c r="AB1297" i="17"/>
  <c r="AZ1297" i="17"/>
  <c r="AC1297" i="17"/>
  <c r="BM1297" i="17"/>
  <c r="S1298" i="17"/>
  <c r="AG1298" i="17"/>
  <c r="Y1298" i="17"/>
  <c r="V1298" i="17"/>
  <c r="AB1298" i="17"/>
  <c r="AZ1298" i="17"/>
  <c r="AC1298" i="17"/>
  <c r="BM1298" i="17"/>
  <c r="S1299" i="17"/>
  <c r="AG1299" i="17"/>
  <c r="Y1299" i="17"/>
  <c r="V1299" i="17"/>
  <c r="AB1299" i="17"/>
  <c r="AZ1299" i="17"/>
  <c r="AC1299" i="17"/>
  <c r="BM1299" i="17"/>
  <c r="S1300" i="17"/>
  <c r="AG1300" i="17"/>
  <c r="AA1300" i="17"/>
  <c r="V1300" i="17"/>
  <c r="AB1300" i="17"/>
  <c r="AZ1300" i="17"/>
  <c r="AC1300" i="17"/>
  <c r="BM1300" i="17"/>
  <c r="S1301" i="17"/>
  <c r="AG1301" i="17"/>
  <c r="AA1301" i="17"/>
  <c r="V1301" i="17"/>
  <c r="AB1301" i="17"/>
  <c r="AZ1301" i="17"/>
  <c r="AC1301" i="17"/>
  <c r="BM1301" i="17"/>
  <c r="S1302" i="17"/>
  <c r="AG1302" i="17"/>
  <c r="AA1302" i="17"/>
  <c r="V1302" i="17"/>
  <c r="AB1302" i="17"/>
  <c r="AZ1302" i="17"/>
  <c r="AC1302" i="17"/>
  <c r="BM1302" i="17"/>
  <c r="S1303" i="17"/>
  <c r="AG1303" i="17"/>
  <c r="Y1303" i="17"/>
  <c r="V1303" i="17"/>
  <c r="AB1303" i="17"/>
  <c r="AZ1303" i="17"/>
  <c r="AC1303" i="17"/>
  <c r="BM1303" i="17"/>
  <c r="S1304" i="17"/>
  <c r="AG1304" i="17"/>
  <c r="AA1304" i="17"/>
  <c r="V1304" i="17"/>
  <c r="AB1304" i="17"/>
  <c r="AZ1304" i="17"/>
  <c r="AC1304" i="17"/>
  <c r="BM1304" i="17"/>
  <c r="S1305" i="17"/>
  <c r="AG1305" i="17"/>
  <c r="Y1305" i="17"/>
  <c r="V1305" i="17"/>
  <c r="AB1305" i="17"/>
  <c r="AZ1305" i="17"/>
  <c r="AC1305" i="17"/>
  <c r="BM1305" i="17"/>
  <c r="S1306" i="17"/>
  <c r="AG1306" i="17"/>
  <c r="Y1306" i="17"/>
  <c r="V1306" i="17"/>
  <c r="AB1306" i="17"/>
  <c r="AZ1306" i="17"/>
  <c r="AC1306" i="17"/>
  <c r="BM1306" i="17"/>
  <c r="S1307" i="17"/>
  <c r="AG1307" i="17"/>
  <c r="AA1307" i="17"/>
  <c r="V1307" i="17"/>
  <c r="AB1307" i="17"/>
  <c r="AZ1307" i="17"/>
  <c r="AC1307" i="17"/>
  <c r="BM1307" i="17"/>
  <c r="S1308" i="17"/>
  <c r="AG1308" i="17"/>
  <c r="Y1308" i="17"/>
  <c r="V1308" i="17"/>
  <c r="AB1308" i="17"/>
  <c r="AZ1308" i="17"/>
  <c r="AC1308" i="17"/>
  <c r="BM1308" i="17"/>
  <c r="S1309" i="17"/>
  <c r="AG1309" i="17"/>
  <c r="AA1309" i="17"/>
  <c r="V1309" i="17"/>
  <c r="AB1309" i="17"/>
  <c r="AZ1309" i="17"/>
  <c r="AC1309" i="17"/>
  <c r="BM1309" i="17"/>
  <c r="S1310" i="17"/>
  <c r="AG1310" i="17"/>
  <c r="AA1310" i="17"/>
  <c r="V1310" i="17"/>
  <c r="AB1310" i="17"/>
  <c r="AZ1310" i="17"/>
  <c r="AC1310" i="17"/>
  <c r="BM1310" i="17"/>
  <c r="S1311" i="17"/>
  <c r="AG1311" i="17"/>
  <c r="AA1311" i="17"/>
  <c r="V1311" i="17"/>
  <c r="AB1311" i="17"/>
  <c r="AZ1311" i="17"/>
  <c r="AC1311" i="17"/>
  <c r="BM1311" i="17"/>
  <c r="S1312" i="17"/>
  <c r="AG1312" i="17"/>
  <c r="AA1312" i="17"/>
  <c r="V1312" i="17"/>
  <c r="AB1312" i="17"/>
  <c r="AZ1312" i="17"/>
  <c r="AC1312" i="17"/>
  <c r="BM1312" i="17"/>
  <c r="S1313" i="17"/>
  <c r="AG1313" i="17"/>
  <c r="AA1313" i="17"/>
  <c r="V1313" i="17"/>
  <c r="AB1313" i="17"/>
  <c r="AZ1313" i="17"/>
  <c r="AC1313" i="17"/>
  <c r="BM1313" i="17"/>
  <c r="S1314" i="17"/>
  <c r="AG1314" i="17"/>
  <c r="Y1314" i="17"/>
  <c r="V1314" i="17"/>
  <c r="AB1314" i="17"/>
  <c r="AZ1314" i="17"/>
  <c r="AC1314" i="17"/>
  <c r="BM1314" i="17"/>
  <c r="S1315" i="17"/>
  <c r="AG1315" i="17"/>
  <c r="AA1315" i="17"/>
  <c r="V1315" i="17"/>
  <c r="AB1315" i="17"/>
  <c r="AZ1315" i="17"/>
  <c r="AC1315" i="17"/>
  <c r="BM1315" i="17"/>
  <c r="S1316" i="17"/>
  <c r="AG1316" i="17"/>
  <c r="AA1316" i="17"/>
  <c r="V1316" i="17"/>
  <c r="AB1316" i="17"/>
  <c r="AZ1316" i="17"/>
  <c r="AC1316" i="17"/>
  <c r="BM1316" i="17"/>
  <c r="S1317" i="17"/>
  <c r="AG1317" i="17"/>
  <c r="Y1317" i="17"/>
  <c r="V1317" i="17"/>
  <c r="AB1317" i="17"/>
  <c r="AZ1317" i="17"/>
  <c r="AC1317" i="17"/>
  <c r="BM1317" i="17"/>
  <c r="S1318" i="17"/>
  <c r="AG1318" i="17"/>
  <c r="AA1318" i="17"/>
  <c r="V1318" i="17"/>
  <c r="AB1318" i="17"/>
  <c r="AZ1318" i="17"/>
  <c r="AC1318" i="17"/>
  <c r="BM1318" i="17"/>
  <c r="S1319" i="17"/>
  <c r="AG1319" i="17"/>
  <c r="Y1319" i="17"/>
  <c r="V1319" i="17"/>
  <c r="AB1319" i="17"/>
  <c r="AZ1319" i="17"/>
  <c r="AC1319" i="17"/>
  <c r="BM1319" i="17"/>
  <c r="S1320" i="17"/>
  <c r="AG1320" i="17"/>
  <c r="AA1320" i="17"/>
  <c r="V1320" i="17"/>
  <c r="AB1320" i="17"/>
  <c r="AZ1320" i="17"/>
  <c r="AC1320" i="17"/>
  <c r="BM1320" i="17"/>
  <c r="S1321" i="17"/>
  <c r="AG1321" i="17"/>
  <c r="AA1321" i="17"/>
  <c r="V1321" i="17"/>
  <c r="AB1321" i="17"/>
  <c r="AZ1321" i="17"/>
  <c r="AC1321" i="17"/>
  <c r="BM1321" i="17"/>
  <c r="S1322" i="17"/>
  <c r="AG1322" i="17"/>
  <c r="Y1322" i="17"/>
  <c r="V1322" i="17"/>
  <c r="AB1322" i="17"/>
  <c r="AZ1322" i="17"/>
  <c r="AC1322" i="17"/>
  <c r="BM1322" i="17"/>
  <c r="S1323" i="17"/>
  <c r="AG1323" i="17"/>
  <c r="AA1323" i="17"/>
  <c r="V1323" i="17"/>
  <c r="AB1323" i="17"/>
  <c r="AZ1323" i="17"/>
  <c r="AC1323" i="17"/>
  <c r="BM1323" i="17"/>
  <c r="S1324" i="17"/>
  <c r="AG1324" i="17"/>
  <c r="Y1324" i="17"/>
  <c r="V1324" i="17"/>
  <c r="AB1324" i="17"/>
  <c r="AZ1324" i="17"/>
  <c r="AC1324" i="17"/>
  <c r="BM1324" i="17"/>
  <c r="S1325" i="17"/>
  <c r="AG1325" i="17"/>
  <c r="AA1325" i="17"/>
  <c r="V1325" i="17"/>
  <c r="AB1325" i="17"/>
  <c r="AZ1325" i="17"/>
  <c r="AC1325" i="17"/>
  <c r="BM1325" i="17"/>
  <c r="S1326" i="17"/>
  <c r="AG1326" i="17"/>
  <c r="Y1326" i="17"/>
  <c r="V1326" i="17"/>
  <c r="AB1326" i="17"/>
  <c r="AZ1326" i="17"/>
  <c r="AC1326" i="17"/>
  <c r="BM1326" i="17"/>
  <c r="S1327" i="17"/>
  <c r="AG1327" i="17"/>
  <c r="AA1327" i="17"/>
  <c r="V1327" i="17"/>
  <c r="AB1327" i="17"/>
  <c r="AZ1327" i="17"/>
  <c r="AC1327" i="17"/>
  <c r="BM1327" i="17"/>
  <c r="S1328" i="17"/>
  <c r="AG1328" i="17"/>
  <c r="AA1328" i="17"/>
  <c r="V1328" i="17"/>
  <c r="AB1328" i="17"/>
  <c r="AZ1328" i="17"/>
  <c r="AC1328" i="17"/>
  <c r="BM1328" i="17"/>
  <c r="S1329" i="17"/>
  <c r="AG1329" i="17"/>
  <c r="AA1329" i="17"/>
  <c r="V1329" i="17"/>
  <c r="AB1329" i="17"/>
  <c r="AZ1329" i="17"/>
  <c r="AC1329" i="17"/>
  <c r="BM1329" i="17"/>
  <c r="S1330" i="17"/>
  <c r="AG1330" i="17"/>
  <c r="Y1330" i="17"/>
  <c r="V1330" i="17"/>
  <c r="AB1330" i="17"/>
  <c r="AZ1330" i="17"/>
  <c r="AC1330" i="17"/>
  <c r="BM1330" i="17"/>
  <c r="S1331" i="17"/>
  <c r="AG1331" i="17"/>
  <c r="AA1331" i="17"/>
  <c r="V1331" i="17"/>
  <c r="AB1331" i="17"/>
  <c r="AZ1331" i="17"/>
  <c r="AC1331" i="17"/>
  <c r="BM1331" i="17"/>
  <c r="S1332" i="17"/>
  <c r="AG1332" i="17"/>
  <c r="AA1332" i="17"/>
  <c r="V1332" i="17"/>
  <c r="AB1332" i="17"/>
  <c r="AZ1332" i="17"/>
  <c r="AC1332" i="17"/>
  <c r="BM1332" i="17"/>
  <c r="S1333" i="17"/>
  <c r="AG1333" i="17"/>
  <c r="AA1333" i="17"/>
  <c r="V1333" i="17"/>
  <c r="AB1333" i="17"/>
  <c r="AZ1333" i="17"/>
  <c r="AC1333" i="17"/>
  <c r="BM1333" i="17"/>
  <c r="S1334" i="17"/>
  <c r="AG1334" i="17"/>
  <c r="AA1334" i="17"/>
  <c r="V1334" i="17"/>
  <c r="AB1334" i="17"/>
  <c r="AZ1334" i="17"/>
  <c r="AC1334" i="17"/>
  <c r="BM1334" i="17"/>
  <c r="S1335" i="17"/>
  <c r="AG1335" i="17"/>
  <c r="AA1335" i="17"/>
  <c r="V1335" i="17"/>
  <c r="AB1335" i="17"/>
  <c r="AZ1335" i="17"/>
  <c r="AC1335" i="17"/>
  <c r="BM1335" i="17"/>
  <c r="S1336" i="17"/>
  <c r="AG1336" i="17"/>
  <c r="Y1336" i="17"/>
  <c r="V1336" i="17"/>
  <c r="AB1336" i="17"/>
  <c r="AZ1336" i="17"/>
  <c r="AC1336" i="17"/>
  <c r="BM1336" i="17"/>
  <c r="S1337" i="17"/>
  <c r="AG1337" i="17"/>
  <c r="AA1337" i="17"/>
  <c r="V1337" i="17"/>
  <c r="AB1337" i="17"/>
  <c r="AZ1337" i="17"/>
  <c r="AC1337" i="17"/>
  <c r="BM1337" i="17"/>
  <c r="S1338" i="17"/>
  <c r="AG1338" i="17"/>
  <c r="AA1338" i="17"/>
  <c r="V1338" i="17"/>
  <c r="AB1338" i="17"/>
  <c r="AZ1338" i="17"/>
  <c r="AC1338" i="17"/>
  <c r="BM1338" i="17"/>
  <c r="S1339" i="17"/>
  <c r="AG1339" i="17"/>
  <c r="AA1339" i="17"/>
  <c r="V1339" i="17"/>
  <c r="AB1339" i="17"/>
  <c r="AZ1339" i="17"/>
  <c r="AC1339" i="17"/>
  <c r="BM1339" i="17"/>
  <c r="S1340" i="17"/>
  <c r="AG1340" i="17"/>
  <c r="Y1340" i="17"/>
  <c r="V1340" i="17"/>
  <c r="AB1340" i="17"/>
  <c r="AZ1340" i="17"/>
  <c r="AC1340" i="17"/>
  <c r="BM1340" i="17"/>
  <c r="S1341" i="17"/>
  <c r="AG1341" i="17"/>
  <c r="AA1341" i="17"/>
  <c r="V1341" i="17"/>
  <c r="AB1341" i="17"/>
  <c r="AZ1341" i="17"/>
  <c r="AC1341" i="17"/>
  <c r="BM1341" i="17"/>
  <c r="S1342" i="17"/>
  <c r="AG1342" i="17"/>
  <c r="Y1342" i="17"/>
  <c r="V1342" i="17"/>
  <c r="AB1342" i="17"/>
  <c r="AZ1342" i="17"/>
  <c r="AC1342" i="17"/>
  <c r="BM1342" i="17"/>
  <c r="S1343" i="17"/>
  <c r="AG1343" i="17"/>
  <c r="AA1343" i="17"/>
  <c r="V1343" i="17"/>
  <c r="AB1343" i="17"/>
  <c r="AZ1343" i="17"/>
  <c r="AC1343" i="17"/>
  <c r="BM1343" i="17"/>
  <c r="S1344" i="17"/>
  <c r="AG1344" i="17"/>
  <c r="Y1344" i="17"/>
  <c r="V1344" i="17"/>
  <c r="AB1344" i="17"/>
  <c r="AZ1344" i="17"/>
  <c r="AC1344" i="17"/>
  <c r="BM1344" i="17"/>
  <c r="S1345" i="17"/>
  <c r="AG1345" i="17"/>
  <c r="Y1345" i="17"/>
  <c r="V1345" i="17"/>
  <c r="AB1345" i="17"/>
  <c r="AZ1345" i="17"/>
  <c r="AC1345" i="17"/>
  <c r="BM1345" i="17"/>
  <c r="S1346" i="17"/>
  <c r="AG1346" i="17"/>
  <c r="Y1346" i="17"/>
  <c r="V1346" i="17"/>
  <c r="AB1346" i="17"/>
  <c r="AZ1346" i="17"/>
  <c r="AC1346" i="17"/>
  <c r="BM1346" i="17"/>
  <c r="S1347" i="17"/>
  <c r="AG1347" i="17"/>
  <c r="Y1347" i="17"/>
  <c r="V1347" i="17"/>
  <c r="AB1347" i="17"/>
  <c r="AZ1347" i="17"/>
  <c r="AC1347" i="17"/>
  <c r="BM1347" i="17"/>
  <c r="S1348" i="17"/>
  <c r="AG1348" i="17"/>
  <c r="Y1348" i="17"/>
  <c r="V1348" i="17"/>
  <c r="AB1348" i="17"/>
  <c r="AZ1348" i="17"/>
  <c r="AC1348" i="17"/>
  <c r="BM1348" i="17"/>
  <c r="S1349" i="17"/>
  <c r="AG1349" i="17"/>
  <c r="Y1349" i="17"/>
  <c r="V1349" i="17"/>
  <c r="AB1349" i="17"/>
  <c r="AZ1349" i="17"/>
  <c r="AC1349" i="17"/>
  <c r="BM1349" i="17"/>
  <c r="S1350" i="17"/>
  <c r="AG1350" i="17"/>
  <c r="Y1350" i="17"/>
  <c r="V1350" i="17"/>
  <c r="AB1350" i="17"/>
  <c r="AZ1350" i="17"/>
  <c r="AC1350" i="17"/>
  <c r="BM1350" i="17"/>
  <c r="S1351" i="17"/>
  <c r="AG1351" i="17"/>
  <c r="Y1351" i="17"/>
  <c r="V1351" i="17"/>
  <c r="AB1351" i="17"/>
  <c r="AZ1351" i="17"/>
  <c r="AC1351" i="17"/>
  <c r="BM1351" i="17"/>
  <c r="S1352" i="17"/>
  <c r="AG1352" i="17"/>
  <c r="Y1352" i="17"/>
  <c r="V1352" i="17"/>
  <c r="AB1352" i="17"/>
  <c r="AZ1352" i="17"/>
  <c r="AC1352" i="17"/>
  <c r="BM1352" i="17"/>
  <c r="S1353" i="17"/>
  <c r="AG1353" i="17"/>
  <c r="Y1353" i="17"/>
  <c r="V1353" i="17"/>
  <c r="AB1353" i="17"/>
  <c r="AZ1353" i="17"/>
  <c r="AC1353" i="17"/>
  <c r="BM1353" i="17"/>
  <c r="S1354" i="17"/>
  <c r="AG1354" i="17"/>
  <c r="Y1354" i="17"/>
  <c r="V1354" i="17"/>
  <c r="AB1354" i="17"/>
  <c r="AZ1354" i="17"/>
  <c r="AC1354" i="17"/>
  <c r="BM1354" i="17"/>
  <c r="S1355" i="17"/>
  <c r="AG1355" i="17"/>
  <c r="Y1355" i="17"/>
  <c r="V1355" i="17"/>
  <c r="AB1355" i="17"/>
  <c r="AZ1355" i="17"/>
  <c r="AC1355" i="17"/>
  <c r="BM1355" i="17"/>
  <c r="S1356" i="17"/>
  <c r="AG1356" i="17"/>
  <c r="Y1356" i="17"/>
  <c r="V1356" i="17"/>
  <c r="AB1356" i="17"/>
  <c r="AZ1356" i="17"/>
  <c r="AC1356" i="17"/>
  <c r="BM1356" i="17"/>
  <c r="S1357" i="17"/>
  <c r="AG1357" i="17"/>
  <c r="Y1357" i="17"/>
  <c r="V1357" i="17"/>
  <c r="AB1357" i="17"/>
  <c r="AZ1357" i="17"/>
  <c r="AC1357" i="17"/>
  <c r="BM1357" i="17"/>
  <c r="S1358" i="17"/>
  <c r="AG1358" i="17"/>
  <c r="Y1358" i="17"/>
  <c r="V1358" i="17"/>
  <c r="AB1358" i="17"/>
  <c r="AZ1358" i="17"/>
  <c r="AC1358" i="17"/>
  <c r="BM1358" i="17"/>
  <c r="S1359" i="17"/>
  <c r="AG1359" i="17"/>
  <c r="Y1359" i="17"/>
  <c r="V1359" i="17"/>
  <c r="AB1359" i="17"/>
  <c r="AZ1359" i="17"/>
  <c r="AC1359" i="17"/>
  <c r="BM1359" i="17"/>
  <c r="S1360" i="17"/>
  <c r="AG1360" i="17"/>
  <c r="Y1360" i="17"/>
  <c r="V1360" i="17"/>
  <c r="AB1360" i="17"/>
  <c r="AZ1360" i="17"/>
  <c r="AC1360" i="17"/>
  <c r="BM1360" i="17"/>
  <c r="S1361" i="17"/>
  <c r="AG1361" i="17"/>
  <c r="Y1361" i="17"/>
  <c r="V1361" i="17"/>
  <c r="AB1361" i="17"/>
  <c r="AZ1361" i="17"/>
  <c r="AC1361" i="17"/>
  <c r="BM1361" i="17"/>
  <c r="S1362" i="17"/>
  <c r="AG1362" i="17"/>
  <c r="Y1362" i="17"/>
  <c r="V1362" i="17"/>
  <c r="AB1362" i="17"/>
  <c r="AZ1362" i="17"/>
  <c r="AC1362" i="17"/>
  <c r="BM1362" i="17"/>
  <c r="S1363" i="17"/>
  <c r="AG1363" i="17"/>
  <c r="Y1363" i="17"/>
  <c r="V1363" i="17"/>
  <c r="AB1363" i="17"/>
  <c r="AZ1363" i="17"/>
  <c r="AC1363" i="17"/>
  <c r="BM1363" i="17"/>
  <c r="S1364" i="17"/>
  <c r="AG1364" i="17"/>
  <c r="AA1364" i="17"/>
  <c r="V1364" i="17"/>
  <c r="AB1364" i="17"/>
  <c r="AZ1364" i="17"/>
  <c r="AC1364" i="17"/>
  <c r="BM1364" i="17"/>
  <c r="S1365" i="17"/>
  <c r="AG1365" i="17"/>
  <c r="Y1365" i="17"/>
  <c r="V1365" i="17"/>
  <c r="AB1365" i="17"/>
  <c r="AZ1365" i="17"/>
  <c r="AC1365" i="17"/>
  <c r="BM1365" i="17"/>
  <c r="S1366" i="17"/>
  <c r="AG1366" i="17"/>
  <c r="Y1366" i="17"/>
  <c r="V1366" i="17"/>
  <c r="AB1366" i="17"/>
  <c r="AZ1366" i="17"/>
  <c r="AC1366" i="17"/>
  <c r="BM1366" i="17"/>
  <c r="S1367" i="17"/>
  <c r="AG1367" i="17"/>
  <c r="Y1367" i="17"/>
  <c r="V1367" i="17"/>
  <c r="AB1367" i="17"/>
  <c r="AZ1367" i="17"/>
  <c r="AC1367" i="17"/>
  <c r="BM1367" i="17"/>
  <c r="S1368" i="17"/>
  <c r="AG1368" i="17"/>
  <c r="Y1368" i="17"/>
  <c r="V1368" i="17"/>
  <c r="AB1368" i="17"/>
  <c r="AZ1368" i="17"/>
  <c r="AC1368" i="17"/>
  <c r="BM1368" i="17"/>
  <c r="S1369" i="17"/>
  <c r="AG1369" i="17"/>
  <c r="Y1369" i="17"/>
  <c r="V1369" i="17"/>
  <c r="AB1369" i="17"/>
  <c r="AZ1369" i="17"/>
  <c r="AC1369" i="17"/>
  <c r="BM1369" i="17"/>
  <c r="S1370" i="17"/>
  <c r="AG1370" i="17"/>
  <c r="AA1370" i="17"/>
  <c r="V1370" i="17"/>
  <c r="AB1370" i="17"/>
  <c r="AZ1370" i="17"/>
  <c r="AC1370" i="17"/>
  <c r="BM1370" i="17"/>
  <c r="S1371" i="17"/>
  <c r="AG1371" i="17"/>
  <c r="Y1371" i="17"/>
  <c r="V1371" i="17"/>
  <c r="AB1371" i="17"/>
  <c r="AZ1371" i="17"/>
  <c r="AC1371" i="17"/>
  <c r="BM1371" i="17"/>
  <c r="S1372" i="17"/>
  <c r="AG1372" i="17"/>
  <c r="AA1372" i="17"/>
  <c r="V1372" i="17"/>
  <c r="AB1372" i="17"/>
  <c r="AZ1372" i="17"/>
  <c r="AC1372" i="17"/>
  <c r="BM1372" i="17"/>
  <c r="S1373" i="17"/>
  <c r="AG1373" i="17"/>
  <c r="Y1373" i="17"/>
  <c r="V1373" i="17"/>
  <c r="AB1373" i="17"/>
  <c r="AZ1373" i="17"/>
  <c r="AC1373" i="17"/>
  <c r="BM1373" i="17"/>
  <c r="S1374" i="17"/>
  <c r="AG1374" i="17"/>
  <c r="Y1374" i="17"/>
  <c r="V1374" i="17"/>
  <c r="AB1374" i="17"/>
  <c r="AZ1374" i="17"/>
  <c r="AC1374" i="17"/>
  <c r="BM1374" i="17"/>
  <c r="S1375" i="17"/>
  <c r="AG1375" i="17"/>
  <c r="AA1375" i="17"/>
  <c r="V1375" i="17"/>
  <c r="AB1375" i="17"/>
  <c r="AZ1375" i="17"/>
  <c r="AC1375" i="17"/>
  <c r="BM1375" i="17"/>
  <c r="S1376" i="17"/>
  <c r="AG1376" i="17"/>
  <c r="AA1376" i="17"/>
  <c r="V1376" i="17"/>
  <c r="AB1376" i="17"/>
  <c r="AZ1376" i="17"/>
  <c r="AC1376" i="17"/>
  <c r="BM1376" i="17"/>
  <c r="S1377" i="17"/>
  <c r="AG1377" i="17"/>
  <c r="AA1377" i="17"/>
  <c r="V1377" i="17"/>
  <c r="AB1377" i="17"/>
  <c r="AZ1377" i="17"/>
  <c r="AC1377" i="17"/>
  <c r="BM1377" i="17"/>
  <c r="S1378" i="17"/>
  <c r="AG1378" i="17"/>
  <c r="AA1378" i="17"/>
  <c r="V1378" i="17"/>
  <c r="AB1378" i="17"/>
  <c r="AZ1378" i="17"/>
  <c r="AC1378" i="17"/>
  <c r="BM1378" i="17"/>
  <c r="S1379" i="17"/>
  <c r="AG1379" i="17"/>
  <c r="AA1379" i="17"/>
  <c r="V1379" i="17"/>
  <c r="AB1379" i="17"/>
  <c r="AZ1379" i="17"/>
  <c r="AC1379" i="17"/>
  <c r="BM1379" i="17"/>
  <c r="S1380" i="17"/>
  <c r="AG1380" i="17"/>
  <c r="Y1380" i="17"/>
  <c r="V1380" i="17"/>
  <c r="AB1380" i="17"/>
  <c r="AZ1380" i="17"/>
  <c r="AC1380" i="17"/>
  <c r="BM1380" i="17"/>
  <c r="S1381" i="17"/>
  <c r="AG1381" i="17"/>
  <c r="Y1381" i="17"/>
  <c r="V1381" i="17"/>
  <c r="AB1381" i="17"/>
  <c r="AZ1381" i="17"/>
  <c r="AC1381" i="17"/>
  <c r="BM1381" i="17"/>
  <c r="S1382" i="17"/>
  <c r="AG1382" i="17"/>
  <c r="Y1382" i="17"/>
  <c r="V1382" i="17"/>
  <c r="AB1382" i="17"/>
  <c r="AZ1382" i="17"/>
  <c r="AC1382" i="17"/>
  <c r="BM1382" i="17"/>
  <c r="S1383" i="17"/>
  <c r="AG1383" i="17"/>
  <c r="Y1383" i="17"/>
  <c r="V1383" i="17"/>
  <c r="AB1383" i="17"/>
  <c r="AZ1383" i="17"/>
  <c r="AC1383" i="17"/>
  <c r="BM1383" i="17"/>
  <c r="S1384" i="17"/>
  <c r="AG1384" i="17"/>
  <c r="AA1384" i="17"/>
  <c r="V1384" i="17"/>
  <c r="AB1384" i="17"/>
  <c r="AZ1384" i="17"/>
  <c r="AC1384" i="17"/>
  <c r="BM1384" i="17"/>
  <c r="S1385" i="17"/>
  <c r="AG1385" i="17"/>
  <c r="Y1385" i="17"/>
  <c r="V1385" i="17"/>
  <c r="AB1385" i="17"/>
  <c r="AZ1385" i="17"/>
  <c r="AC1385" i="17"/>
  <c r="BM1385" i="17"/>
  <c r="S1386" i="17"/>
  <c r="AG1386" i="17"/>
  <c r="Y1386" i="17"/>
  <c r="V1386" i="17"/>
  <c r="AB1386" i="17"/>
  <c r="AZ1386" i="17"/>
  <c r="AC1386" i="17"/>
  <c r="BM1386" i="17"/>
  <c r="S1387" i="17"/>
  <c r="AG1387" i="17"/>
  <c r="AA1387" i="17"/>
  <c r="V1387" i="17"/>
  <c r="AB1387" i="17"/>
  <c r="AZ1387" i="17"/>
  <c r="AC1387" i="17"/>
  <c r="BM1387" i="17"/>
  <c r="S1388" i="17"/>
  <c r="AG1388" i="17"/>
  <c r="AA1388" i="17"/>
  <c r="V1388" i="17"/>
  <c r="AB1388" i="17"/>
  <c r="AZ1388" i="17"/>
  <c r="AC1388" i="17"/>
  <c r="BM1388" i="17"/>
  <c r="S1389" i="17"/>
  <c r="AG1389" i="17"/>
  <c r="AA1389" i="17"/>
  <c r="V1389" i="17"/>
  <c r="AB1389" i="17"/>
  <c r="AZ1389" i="17"/>
  <c r="AC1389" i="17"/>
  <c r="BM1389" i="17"/>
  <c r="S1390" i="17"/>
  <c r="AG1390" i="17"/>
  <c r="AA1390" i="17"/>
  <c r="V1390" i="17"/>
  <c r="AB1390" i="17"/>
  <c r="AZ1390" i="17"/>
  <c r="AC1390" i="17"/>
  <c r="BM1390" i="17"/>
  <c r="S1391" i="17"/>
  <c r="AG1391" i="17"/>
  <c r="Y1391" i="17"/>
  <c r="V1391" i="17"/>
  <c r="AB1391" i="17"/>
  <c r="AZ1391" i="17"/>
  <c r="AC1391" i="17"/>
  <c r="BM1391" i="17"/>
  <c r="S1392" i="17"/>
  <c r="AG1392" i="17"/>
  <c r="Y1392" i="17"/>
  <c r="V1392" i="17"/>
  <c r="AB1392" i="17"/>
  <c r="AZ1392" i="17"/>
  <c r="AC1392" i="17"/>
  <c r="BM1392" i="17"/>
  <c r="S1393" i="17"/>
  <c r="AG1393" i="17"/>
  <c r="Y1393" i="17"/>
  <c r="V1393" i="17"/>
  <c r="AB1393" i="17"/>
  <c r="AZ1393" i="17"/>
  <c r="AC1393" i="17"/>
  <c r="BM1393" i="17"/>
  <c r="S1394" i="17"/>
  <c r="AG1394" i="17"/>
  <c r="Y1394" i="17"/>
  <c r="V1394" i="17"/>
  <c r="AB1394" i="17"/>
  <c r="AZ1394" i="17"/>
  <c r="AC1394" i="17"/>
  <c r="BM1394" i="17"/>
  <c r="S1395" i="17"/>
  <c r="AG1395" i="17"/>
  <c r="Y1395" i="17"/>
  <c r="V1395" i="17"/>
  <c r="AB1395" i="17"/>
  <c r="AZ1395" i="17"/>
  <c r="AC1395" i="17"/>
  <c r="BM1395" i="17"/>
  <c r="S1396" i="17"/>
  <c r="AG1396" i="17"/>
  <c r="Y1396" i="17"/>
  <c r="V1396" i="17"/>
  <c r="AB1396" i="17"/>
  <c r="AZ1396" i="17"/>
  <c r="AC1396" i="17"/>
  <c r="BM1396" i="17"/>
  <c r="S1397" i="17"/>
  <c r="AG1397" i="17"/>
  <c r="AA1397" i="17"/>
  <c r="V1397" i="17"/>
  <c r="AB1397" i="17"/>
  <c r="AZ1397" i="17"/>
  <c r="AC1397" i="17"/>
  <c r="BM1397" i="17"/>
  <c r="S1398" i="17"/>
  <c r="AG1398" i="17"/>
  <c r="Y1398" i="17"/>
  <c r="V1398" i="17"/>
  <c r="AB1398" i="17"/>
  <c r="AZ1398" i="17"/>
  <c r="AC1398" i="17"/>
  <c r="BM1398" i="17"/>
  <c r="S1399" i="17"/>
  <c r="AG1399" i="17"/>
  <c r="Y1399" i="17"/>
  <c r="V1399" i="17"/>
  <c r="AB1399" i="17"/>
  <c r="AZ1399" i="17"/>
  <c r="AC1399" i="17"/>
  <c r="BM1399" i="17"/>
  <c r="S1400" i="17"/>
  <c r="AG1400" i="17"/>
  <c r="AA1400" i="17"/>
  <c r="V1400" i="17"/>
  <c r="AB1400" i="17"/>
  <c r="AZ1400" i="17"/>
  <c r="AC1400" i="17"/>
  <c r="BM1400" i="17"/>
  <c r="S1401" i="17"/>
  <c r="AG1401" i="17"/>
  <c r="Y1401" i="17"/>
  <c r="V1401" i="17"/>
  <c r="AB1401" i="17"/>
  <c r="AZ1401" i="17"/>
  <c r="AC1401" i="17"/>
  <c r="BM1401" i="17"/>
  <c r="S1402" i="17"/>
  <c r="AG1402" i="17"/>
  <c r="Y1402" i="17"/>
  <c r="V1402" i="17"/>
  <c r="AB1402" i="17"/>
  <c r="AZ1402" i="17"/>
  <c r="AC1402" i="17"/>
  <c r="BM1402" i="17"/>
  <c r="S1403" i="17"/>
  <c r="AG1403" i="17"/>
  <c r="Y1403" i="17"/>
  <c r="V1403" i="17"/>
  <c r="AB1403" i="17"/>
  <c r="AZ1403" i="17"/>
  <c r="AC1403" i="17"/>
  <c r="BM1403" i="17"/>
  <c r="S1404" i="17"/>
  <c r="AG1404" i="17"/>
  <c r="Y1404" i="17"/>
  <c r="V1404" i="17"/>
  <c r="AB1404" i="17"/>
  <c r="AZ1404" i="17"/>
  <c r="AC1404" i="17"/>
  <c r="BM1404" i="17"/>
  <c r="S1405" i="17"/>
  <c r="AG1405" i="17"/>
  <c r="Y1405" i="17"/>
  <c r="V1405" i="17"/>
  <c r="AB1405" i="17"/>
  <c r="AZ1405" i="17"/>
  <c r="AC1405" i="17"/>
  <c r="BM1405" i="17"/>
  <c r="S1406" i="17"/>
  <c r="AG1406" i="17"/>
  <c r="AA1406" i="17"/>
  <c r="V1406" i="17"/>
  <c r="AB1406" i="17"/>
  <c r="AZ1406" i="17"/>
  <c r="AC1406" i="17"/>
  <c r="BM1406" i="17"/>
  <c r="S1407" i="17"/>
  <c r="AG1407" i="17"/>
  <c r="AA1407" i="17"/>
  <c r="V1407" i="17"/>
  <c r="AB1407" i="17"/>
  <c r="AZ1407" i="17"/>
  <c r="AC1407" i="17"/>
  <c r="BM1407" i="17"/>
  <c r="S1408" i="17"/>
  <c r="AG1408" i="17"/>
  <c r="Y1408" i="17"/>
  <c r="V1408" i="17"/>
  <c r="AB1408" i="17"/>
  <c r="AZ1408" i="17"/>
  <c r="AC1408" i="17"/>
  <c r="BM1408" i="17"/>
  <c r="S1409" i="17"/>
  <c r="AG1409" i="17"/>
  <c r="Y1409" i="17"/>
  <c r="V1409" i="17"/>
  <c r="AB1409" i="17"/>
  <c r="AZ1409" i="17"/>
  <c r="AC1409" i="17"/>
  <c r="BM1409" i="17"/>
  <c r="S1410" i="17"/>
  <c r="AG1410" i="17"/>
  <c r="AA1410" i="17"/>
  <c r="V1410" i="17"/>
  <c r="AB1410" i="17"/>
  <c r="AZ1410" i="17"/>
  <c r="AC1410" i="17"/>
  <c r="BM1410" i="17"/>
  <c r="S1411" i="17"/>
  <c r="AG1411" i="17"/>
  <c r="Y1411" i="17"/>
  <c r="V1411" i="17"/>
  <c r="AB1411" i="17"/>
  <c r="AZ1411" i="17"/>
  <c r="AC1411" i="17"/>
  <c r="BM1411" i="17"/>
  <c r="S1412" i="17"/>
  <c r="AG1412" i="17"/>
  <c r="Y1412" i="17"/>
  <c r="V1412" i="17"/>
  <c r="AB1412" i="17"/>
  <c r="AZ1412" i="17"/>
  <c r="AC1412" i="17"/>
  <c r="BM1412" i="17"/>
  <c r="S1413" i="17"/>
  <c r="AG1413" i="17"/>
  <c r="Y1413" i="17"/>
  <c r="V1413" i="17"/>
  <c r="AB1413" i="17"/>
  <c r="AZ1413" i="17"/>
  <c r="AC1413" i="17"/>
  <c r="BM1413" i="17"/>
  <c r="S1414" i="17"/>
  <c r="AG1414" i="17"/>
  <c r="Y1414" i="17"/>
  <c r="V1414" i="17"/>
  <c r="AB1414" i="17"/>
  <c r="AZ1414" i="17"/>
  <c r="AC1414" i="17"/>
  <c r="BM1414" i="17"/>
  <c r="S1415" i="17"/>
  <c r="AG1415" i="17"/>
  <c r="Y1415" i="17"/>
  <c r="V1415" i="17"/>
  <c r="AB1415" i="17"/>
  <c r="AZ1415" i="17"/>
  <c r="AC1415" i="17"/>
  <c r="BM1415" i="17"/>
  <c r="S1416" i="17"/>
  <c r="AG1416" i="17"/>
  <c r="AA1416" i="17"/>
  <c r="V1416" i="17"/>
  <c r="AB1416" i="17"/>
  <c r="AZ1416" i="17"/>
  <c r="AC1416" i="17"/>
  <c r="BM1416" i="17"/>
  <c r="S1417" i="17"/>
  <c r="AG1417" i="17"/>
  <c r="Y1417" i="17"/>
  <c r="V1417" i="17"/>
  <c r="AB1417" i="17"/>
  <c r="AZ1417" i="17"/>
  <c r="AC1417" i="17"/>
  <c r="BM1417" i="17"/>
  <c r="S1418" i="17"/>
  <c r="AG1418" i="17"/>
  <c r="AA1418" i="17"/>
  <c r="V1418" i="17"/>
  <c r="AB1418" i="17"/>
  <c r="AZ1418" i="17"/>
  <c r="AC1418" i="17"/>
  <c r="BM1418" i="17"/>
  <c r="S1419" i="17"/>
  <c r="AG1419" i="17"/>
  <c r="AA1419" i="17"/>
  <c r="V1419" i="17"/>
  <c r="AB1419" i="17"/>
  <c r="AZ1419" i="17"/>
  <c r="AC1419" i="17"/>
  <c r="BM1419" i="17"/>
  <c r="S1420" i="17"/>
  <c r="AG1420" i="17"/>
  <c r="Y1420" i="17"/>
  <c r="V1420" i="17"/>
  <c r="AB1420" i="17"/>
  <c r="AZ1420" i="17"/>
  <c r="AC1420" i="17"/>
  <c r="BM1420" i="17"/>
  <c r="S1421" i="17"/>
  <c r="AG1421" i="17"/>
  <c r="Y1421" i="17"/>
  <c r="V1421" i="17"/>
  <c r="AB1421" i="17"/>
  <c r="AZ1421" i="17"/>
  <c r="AC1421" i="17"/>
  <c r="BM1421" i="17"/>
  <c r="S1422" i="17"/>
  <c r="AG1422" i="17"/>
  <c r="Y1422" i="17"/>
  <c r="V1422" i="17"/>
  <c r="AB1422" i="17"/>
  <c r="AZ1422" i="17"/>
  <c r="AC1422" i="17"/>
  <c r="BM1422" i="17"/>
  <c r="S1423" i="17"/>
  <c r="AG1423" i="17"/>
  <c r="Y1423" i="17"/>
  <c r="V1423" i="17"/>
  <c r="AB1423" i="17"/>
  <c r="AZ1423" i="17"/>
  <c r="AC1423" i="17"/>
  <c r="BM1423" i="17"/>
  <c r="S1424" i="17"/>
  <c r="AG1424" i="17"/>
  <c r="Y1424" i="17"/>
  <c r="V1424" i="17"/>
  <c r="AB1424" i="17"/>
  <c r="AZ1424" i="17"/>
  <c r="AC1424" i="17"/>
  <c r="BM1424" i="17"/>
  <c r="S1425" i="17"/>
  <c r="AG1425" i="17"/>
  <c r="Y1425" i="17"/>
  <c r="V1425" i="17"/>
  <c r="AB1425" i="17"/>
  <c r="AZ1425" i="17"/>
  <c r="AC1425" i="17"/>
  <c r="BM1425" i="17"/>
  <c r="S1426" i="17"/>
  <c r="AG1426" i="17"/>
  <c r="Y1426" i="17"/>
  <c r="V1426" i="17"/>
  <c r="AB1426" i="17"/>
  <c r="AZ1426" i="17"/>
  <c r="AC1426" i="17"/>
  <c r="BM1426" i="17"/>
  <c r="S1427" i="17"/>
  <c r="AG1427" i="17"/>
  <c r="Y1427" i="17"/>
  <c r="V1427" i="17"/>
  <c r="AB1427" i="17"/>
  <c r="AZ1427" i="17"/>
  <c r="AC1427" i="17"/>
  <c r="BM1427" i="17"/>
  <c r="S1428" i="17"/>
  <c r="AG1428" i="17"/>
  <c r="Y1428" i="17"/>
  <c r="V1428" i="17"/>
  <c r="AB1428" i="17"/>
  <c r="AZ1428" i="17"/>
  <c r="AC1428" i="17"/>
  <c r="BM1428" i="17"/>
  <c r="S1429" i="17"/>
  <c r="AG1429" i="17"/>
  <c r="Y1429" i="17"/>
  <c r="V1429" i="17"/>
  <c r="AB1429" i="17"/>
  <c r="AZ1429" i="17"/>
  <c r="AC1429" i="17"/>
  <c r="BM1429" i="17"/>
  <c r="S1430" i="17"/>
  <c r="AG1430" i="17"/>
  <c r="Y1430" i="17"/>
  <c r="V1430" i="17"/>
  <c r="AB1430" i="17"/>
  <c r="AZ1430" i="17"/>
  <c r="AC1430" i="17"/>
  <c r="BM1430" i="17"/>
  <c r="S1431" i="17"/>
  <c r="AG1431" i="17"/>
  <c r="Y1431" i="17"/>
  <c r="V1431" i="17"/>
  <c r="AB1431" i="17"/>
  <c r="AZ1431" i="17"/>
  <c r="AC1431" i="17"/>
  <c r="BM1431" i="17"/>
  <c r="S1432" i="17"/>
  <c r="AG1432" i="17"/>
  <c r="AA1432" i="17"/>
  <c r="V1432" i="17"/>
  <c r="AB1432" i="17"/>
  <c r="AZ1432" i="17"/>
  <c r="AC1432" i="17"/>
  <c r="BM1432" i="17"/>
  <c r="S1433" i="17"/>
  <c r="AG1433" i="17"/>
  <c r="AA1433" i="17"/>
  <c r="V1433" i="17"/>
  <c r="AB1433" i="17"/>
  <c r="AZ1433" i="17"/>
  <c r="AC1433" i="17"/>
  <c r="BM1433" i="17"/>
  <c r="S1434" i="17"/>
  <c r="AG1434" i="17"/>
  <c r="AA1434" i="17"/>
  <c r="V1434" i="17"/>
  <c r="AB1434" i="17"/>
  <c r="AZ1434" i="17"/>
  <c r="AC1434" i="17"/>
  <c r="BM1434" i="17"/>
  <c r="S1435" i="17"/>
  <c r="AG1435" i="17"/>
  <c r="AA1435" i="17"/>
  <c r="V1435" i="17"/>
  <c r="AB1435" i="17"/>
  <c r="AZ1435" i="17"/>
  <c r="AC1435" i="17"/>
  <c r="BM1435" i="17"/>
  <c r="S1436" i="17"/>
  <c r="AG1436" i="17"/>
  <c r="Y1436" i="17"/>
  <c r="V1436" i="17"/>
  <c r="AB1436" i="17"/>
  <c r="AZ1436" i="17"/>
  <c r="AC1436" i="17"/>
  <c r="BM1436" i="17"/>
  <c r="S1437" i="17"/>
  <c r="AG1437" i="17"/>
  <c r="AA1437" i="17"/>
  <c r="V1437" i="17"/>
  <c r="AB1437" i="17"/>
  <c r="AZ1437" i="17"/>
  <c r="AC1437" i="17"/>
  <c r="BM1437" i="17"/>
  <c r="S1438" i="17"/>
  <c r="AG1438" i="17"/>
  <c r="Y1438" i="17"/>
  <c r="V1438" i="17"/>
  <c r="AB1438" i="17"/>
  <c r="AZ1438" i="17"/>
  <c r="AC1438" i="17"/>
  <c r="BM1438" i="17"/>
  <c r="S1439" i="17"/>
  <c r="AG1439" i="17"/>
  <c r="AA1439" i="17"/>
  <c r="V1439" i="17"/>
  <c r="AB1439" i="17"/>
  <c r="AZ1439" i="17"/>
  <c r="AC1439" i="17"/>
  <c r="BM1439" i="17"/>
  <c r="S1440" i="17"/>
  <c r="AG1440" i="17"/>
  <c r="AA1440" i="17"/>
  <c r="V1440" i="17"/>
  <c r="AB1440" i="17"/>
  <c r="AZ1440" i="17"/>
  <c r="AC1440" i="17"/>
  <c r="BM1440" i="17"/>
  <c r="S1441" i="17"/>
  <c r="AG1441" i="17"/>
  <c r="Y1441" i="17"/>
  <c r="V1441" i="17"/>
  <c r="AB1441" i="17"/>
  <c r="AZ1441" i="17"/>
  <c r="AC1441" i="17"/>
  <c r="BM1441" i="17"/>
  <c r="S1442" i="17"/>
  <c r="AG1442" i="17"/>
  <c r="Y1442" i="17"/>
  <c r="V1442" i="17"/>
  <c r="AB1442" i="17"/>
  <c r="AZ1442" i="17"/>
  <c r="AC1442" i="17"/>
  <c r="BM1442" i="17"/>
  <c r="S1443" i="17"/>
  <c r="AG1443" i="17"/>
  <c r="AA1443" i="17"/>
  <c r="V1443" i="17"/>
  <c r="AB1443" i="17"/>
  <c r="AZ1443" i="17"/>
  <c r="AC1443" i="17"/>
  <c r="BM1443" i="17"/>
  <c r="S1444" i="17"/>
  <c r="AG1444" i="17"/>
  <c r="Y1444" i="17"/>
  <c r="V1444" i="17"/>
  <c r="AB1444" i="17"/>
  <c r="AZ1444" i="17"/>
  <c r="AC1444" i="17"/>
  <c r="BM1444" i="17"/>
  <c r="S1445" i="17"/>
  <c r="AG1445" i="17"/>
  <c r="Y1445" i="17"/>
  <c r="V1445" i="17"/>
  <c r="AB1445" i="17"/>
  <c r="AZ1445" i="17"/>
  <c r="AC1445" i="17"/>
  <c r="BM1445" i="17"/>
  <c r="S1446" i="17"/>
  <c r="AG1446" i="17"/>
  <c r="Y1446" i="17"/>
  <c r="V1446" i="17"/>
  <c r="AB1446" i="17"/>
  <c r="AZ1446" i="17"/>
  <c r="AC1446" i="17"/>
  <c r="BM1446" i="17"/>
  <c r="S1447" i="17"/>
  <c r="AG1447" i="17"/>
  <c r="Y1447" i="17"/>
  <c r="V1447" i="17"/>
  <c r="AB1447" i="17"/>
  <c r="AZ1447" i="17"/>
  <c r="AC1447" i="17"/>
  <c r="BM1447" i="17"/>
  <c r="S1448" i="17"/>
  <c r="AG1448" i="17"/>
  <c r="Y1448" i="17"/>
  <c r="V1448" i="17"/>
  <c r="AB1448" i="17"/>
  <c r="AZ1448" i="17"/>
  <c r="AC1448" i="17"/>
  <c r="BM1448" i="17"/>
  <c r="S1449" i="17"/>
  <c r="AG1449" i="17"/>
  <c r="Y1449" i="17"/>
  <c r="V1449" i="17"/>
  <c r="AB1449" i="17"/>
  <c r="AZ1449" i="17"/>
  <c r="AC1449" i="17"/>
  <c r="BM1449" i="17"/>
  <c r="S1450" i="17"/>
  <c r="AG1450" i="17"/>
  <c r="Y1450" i="17"/>
  <c r="V1450" i="17"/>
  <c r="AB1450" i="17"/>
  <c r="AZ1450" i="17"/>
  <c r="AC1450" i="17"/>
  <c r="BM1450" i="17"/>
  <c r="S1451" i="17"/>
  <c r="AG1451" i="17"/>
  <c r="Y1451" i="17"/>
  <c r="V1451" i="17"/>
  <c r="AB1451" i="17"/>
  <c r="AZ1451" i="17"/>
  <c r="AC1451" i="17"/>
  <c r="BM1451" i="17"/>
  <c r="S1452" i="17"/>
  <c r="AG1452" i="17"/>
  <c r="Y1452" i="17"/>
  <c r="V1452" i="17"/>
  <c r="AB1452" i="17"/>
  <c r="AZ1452" i="17"/>
  <c r="AC1452" i="17"/>
  <c r="BM1452" i="17"/>
  <c r="S1453" i="17"/>
  <c r="AG1453" i="17"/>
  <c r="Y1453" i="17"/>
  <c r="V1453" i="17"/>
  <c r="AB1453" i="17"/>
  <c r="AZ1453" i="17"/>
  <c r="AC1453" i="17"/>
  <c r="BM1453" i="17"/>
  <c r="S1454" i="17"/>
  <c r="AG1454" i="17"/>
  <c r="AA1454" i="17"/>
  <c r="V1454" i="17"/>
  <c r="AB1454" i="17"/>
  <c r="AZ1454" i="17"/>
  <c r="AC1454" i="17"/>
  <c r="BM1454" i="17"/>
  <c r="S1455" i="17"/>
  <c r="AG1455" i="17"/>
  <c r="AA1455" i="17"/>
  <c r="V1455" i="17"/>
  <c r="AB1455" i="17"/>
  <c r="AZ1455" i="17"/>
  <c r="AC1455" i="17"/>
  <c r="BM1455" i="17"/>
  <c r="S1456" i="17"/>
  <c r="AG1456" i="17"/>
  <c r="AA1456" i="17"/>
  <c r="V1456" i="17"/>
  <c r="AB1456" i="17"/>
  <c r="AZ1456" i="17"/>
  <c r="AC1456" i="17"/>
  <c r="BM1456" i="17"/>
  <c r="S1457" i="17"/>
  <c r="AG1457" i="17"/>
  <c r="AA1457" i="17"/>
  <c r="V1457" i="17"/>
  <c r="AB1457" i="17"/>
  <c r="AZ1457" i="17"/>
  <c r="AC1457" i="17"/>
  <c r="BM1457" i="17"/>
  <c r="S1458" i="17"/>
  <c r="AG1458" i="17"/>
  <c r="AA1458" i="17"/>
  <c r="V1458" i="17"/>
  <c r="AB1458" i="17"/>
  <c r="AZ1458" i="17"/>
  <c r="AC1458" i="17"/>
  <c r="BM1458" i="17"/>
  <c r="S1459" i="17"/>
  <c r="AG1459" i="17"/>
  <c r="AA1459" i="17"/>
  <c r="V1459" i="17"/>
  <c r="AB1459" i="17"/>
  <c r="AZ1459" i="17"/>
  <c r="AC1459" i="17"/>
  <c r="BM1459" i="17"/>
  <c r="S1460" i="17"/>
  <c r="AG1460" i="17"/>
  <c r="Y1460" i="17"/>
  <c r="V1460" i="17"/>
  <c r="AB1460" i="17"/>
  <c r="AZ1460" i="17"/>
  <c r="AC1460" i="17"/>
  <c r="BM1460" i="17"/>
  <c r="S1461" i="17"/>
  <c r="AG1461" i="17"/>
  <c r="Y1461" i="17"/>
  <c r="V1461" i="17"/>
  <c r="AB1461" i="17"/>
  <c r="AZ1461" i="17"/>
  <c r="AC1461" i="17"/>
  <c r="BM1461" i="17"/>
  <c r="S1462" i="17"/>
  <c r="AG1462" i="17"/>
  <c r="AA1462" i="17"/>
  <c r="V1462" i="17"/>
  <c r="AB1462" i="17"/>
  <c r="AZ1462" i="17"/>
  <c r="AC1462" i="17"/>
  <c r="BM1462" i="17"/>
  <c r="S1463" i="17"/>
  <c r="AG1463" i="17"/>
  <c r="AA1463" i="17"/>
  <c r="V1463" i="17"/>
  <c r="AB1463" i="17"/>
  <c r="AZ1463" i="17"/>
  <c r="AC1463" i="17"/>
  <c r="BM1463" i="17"/>
  <c r="S1464" i="17"/>
  <c r="AG1464" i="17"/>
  <c r="Y1464" i="17"/>
  <c r="V1464" i="17"/>
  <c r="AB1464" i="17"/>
  <c r="AZ1464" i="17"/>
  <c r="AC1464" i="17"/>
  <c r="BM1464" i="17"/>
  <c r="S1465" i="17"/>
  <c r="AG1465" i="17"/>
  <c r="Y1465" i="17"/>
  <c r="V1465" i="17"/>
  <c r="AB1465" i="17"/>
  <c r="AZ1465" i="17"/>
  <c r="AC1465" i="17"/>
  <c r="BM1465" i="17"/>
  <c r="S1466" i="17"/>
  <c r="AG1466" i="17"/>
  <c r="AA1466" i="17"/>
  <c r="V1466" i="17"/>
  <c r="AB1466" i="17"/>
  <c r="AZ1466" i="17"/>
  <c r="AC1466" i="17"/>
  <c r="BM1466" i="17"/>
  <c r="S1467" i="17"/>
  <c r="AG1467" i="17"/>
  <c r="Y1467" i="17"/>
  <c r="V1467" i="17"/>
  <c r="AB1467" i="17"/>
  <c r="AZ1467" i="17"/>
  <c r="AC1467" i="17"/>
  <c r="BM1467" i="17"/>
  <c r="S1468" i="17"/>
  <c r="AG1468" i="17"/>
  <c r="AA1468" i="17"/>
  <c r="V1468" i="17"/>
  <c r="AB1468" i="17"/>
  <c r="AZ1468" i="17"/>
  <c r="AC1468" i="17"/>
  <c r="BM1468" i="17"/>
  <c r="S1469" i="17"/>
  <c r="AG1469" i="17"/>
  <c r="Y1469" i="17"/>
  <c r="V1469" i="17"/>
  <c r="AB1469" i="17"/>
  <c r="AZ1469" i="17"/>
  <c r="AC1469" i="17"/>
  <c r="BM1469" i="17"/>
  <c r="S1470" i="17"/>
  <c r="AG1470" i="17"/>
  <c r="AA1470" i="17"/>
  <c r="V1470" i="17"/>
  <c r="AB1470" i="17"/>
  <c r="AZ1470" i="17"/>
  <c r="AC1470" i="17"/>
  <c r="BM1470" i="17"/>
  <c r="S1471" i="17"/>
  <c r="AG1471" i="17"/>
  <c r="Y1471" i="17"/>
  <c r="V1471" i="17"/>
  <c r="AB1471" i="17"/>
  <c r="AZ1471" i="17"/>
  <c r="AC1471" i="17"/>
  <c r="BM1471" i="17"/>
  <c r="S1472" i="17"/>
  <c r="AG1472" i="17"/>
  <c r="Y1472" i="17"/>
  <c r="V1472" i="17"/>
  <c r="AB1472" i="17"/>
  <c r="AZ1472" i="17"/>
  <c r="AC1472" i="17"/>
  <c r="BM1472" i="17"/>
  <c r="S1473" i="17"/>
  <c r="AG1473" i="17"/>
  <c r="Y1473" i="17"/>
  <c r="V1473" i="17"/>
  <c r="AB1473" i="17"/>
  <c r="AZ1473" i="17"/>
  <c r="AC1473" i="17"/>
  <c r="BM1473" i="17"/>
  <c r="S1474" i="17"/>
  <c r="AG1474" i="17"/>
  <c r="Y1474" i="17"/>
  <c r="V1474" i="17"/>
  <c r="AB1474" i="17"/>
  <c r="AZ1474" i="17"/>
  <c r="AC1474" i="17"/>
  <c r="BM1474" i="17"/>
  <c r="S1475" i="17"/>
  <c r="AG1475" i="17"/>
  <c r="Y1475" i="17"/>
  <c r="V1475" i="17"/>
  <c r="AB1475" i="17"/>
  <c r="AZ1475" i="17"/>
  <c r="AC1475" i="17"/>
  <c r="BM1475" i="17"/>
  <c r="S1476" i="17"/>
  <c r="AG1476" i="17"/>
  <c r="Y1476" i="17"/>
  <c r="V1476" i="17"/>
  <c r="AB1476" i="17"/>
  <c r="AZ1476" i="17"/>
  <c r="AC1476" i="17"/>
  <c r="BM1476" i="17"/>
  <c r="S1477" i="17"/>
  <c r="AG1477" i="17"/>
  <c r="Y1477" i="17"/>
  <c r="V1477" i="17"/>
  <c r="AB1477" i="17"/>
  <c r="AZ1477" i="17"/>
  <c r="AC1477" i="17"/>
  <c r="BM1477" i="17"/>
  <c r="S1478" i="17"/>
  <c r="AG1478" i="17"/>
  <c r="Y1478" i="17"/>
  <c r="V1478" i="17"/>
  <c r="AB1478" i="17"/>
  <c r="AZ1478" i="17"/>
  <c r="AC1478" i="17"/>
  <c r="BM1478" i="17"/>
  <c r="S1479" i="17"/>
  <c r="AG1479" i="17"/>
  <c r="Y1479" i="17"/>
  <c r="V1479" i="17"/>
  <c r="AB1479" i="17"/>
  <c r="AZ1479" i="17"/>
  <c r="AC1479" i="17"/>
  <c r="BM1479" i="17"/>
  <c r="S1480" i="17"/>
  <c r="AG1480" i="17"/>
  <c r="AA1480" i="17"/>
  <c r="V1480" i="17"/>
  <c r="AB1480" i="17"/>
  <c r="AZ1480" i="17"/>
  <c r="AC1480" i="17"/>
  <c r="BM1480" i="17"/>
  <c r="S1481" i="17"/>
  <c r="AG1481" i="17"/>
  <c r="AA1481" i="17"/>
  <c r="V1481" i="17"/>
  <c r="AB1481" i="17"/>
  <c r="AZ1481" i="17"/>
  <c r="AC1481" i="17"/>
  <c r="BM1481" i="17"/>
  <c r="S1482" i="17"/>
  <c r="AG1482" i="17"/>
  <c r="AA1482" i="17"/>
  <c r="V1482" i="17"/>
  <c r="AB1482" i="17"/>
  <c r="AZ1482" i="17"/>
  <c r="AC1482" i="17"/>
  <c r="BM1482" i="17"/>
  <c r="S1483" i="17"/>
  <c r="AG1483" i="17"/>
  <c r="Y1483" i="17"/>
  <c r="V1483" i="17"/>
  <c r="AB1483" i="17"/>
  <c r="AZ1483" i="17"/>
  <c r="AC1483" i="17"/>
  <c r="BM1483" i="17"/>
  <c r="S1484" i="17"/>
  <c r="AG1484" i="17"/>
  <c r="AA1484" i="17"/>
  <c r="V1484" i="17"/>
  <c r="AB1484" i="17"/>
  <c r="AZ1484" i="17"/>
  <c r="AC1484" i="17"/>
  <c r="BM1484" i="17"/>
  <c r="S1485" i="17"/>
  <c r="AG1485" i="17"/>
  <c r="AA1485" i="17"/>
  <c r="V1485" i="17"/>
  <c r="AB1485" i="17"/>
  <c r="AZ1485" i="17"/>
  <c r="AC1485" i="17"/>
  <c r="BM1485" i="17"/>
  <c r="S1486" i="17"/>
  <c r="AG1486" i="17"/>
  <c r="AA1486" i="17"/>
  <c r="V1486" i="17"/>
  <c r="AB1486" i="17"/>
  <c r="AZ1486" i="17"/>
  <c r="AC1486" i="17"/>
  <c r="BM1486" i="17"/>
  <c r="S1487" i="17"/>
  <c r="AG1487" i="17"/>
  <c r="AA1487" i="17"/>
  <c r="V1487" i="17"/>
  <c r="AB1487" i="17"/>
  <c r="AZ1487" i="17"/>
  <c r="AC1487" i="17"/>
  <c r="BM1487" i="17"/>
  <c r="S1488" i="17"/>
  <c r="AG1488" i="17"/>
  <c r="Y1488" i="17"/>
  <c r="V1488" i="17"/>
  <c r="AB1488" i="17"/>
  <c r="AZ1488" i="17"/>
  <c r="AC1488" i="17"/>
  <c r="BM1488" i="17"/>
  <c r="S1489" i="17"/>
  <c r="AG1489" i="17"/>
  <c r="Y1489" i="17"/>
  <c r="V1489" i="17"/>
  <c r="AB1489" i="17"/>
  <c r="AZ1489" i="17"/>
  <c r="AC1489" i="17"/>
  <c r="BM1489" i="17"/>
  <c r="S1490" i="17"/>
  <c r="AG1490" i="17"/>
  <c r="AA1490" i="17"/>
  <c r="V1490" i="17"/>
  <c r="AB1490" i="17"/>
  <c r="AZ1490" i="17"/>
  <c r="AC1490" i="17"/>
  <c r="BM1490" i="17"/>
  <c r="S1491" i="17"/>
  <c r="AG1491" i="17"/>
  <c r="Y1491" i="17"/>
  <c r="V1491" i="17"/>
  <c r="AB1491" i="17"/>
  <c r="AZ1491" i="17"/>
  <c r="AC1491" i="17"/>
  <c r="BM1491" i="17"/>
  <c r="S1492" i="17"/>
  <c r="AG1492" i="17"/>
  <c r="AA1492" i="17"/>
  <c r="V1492" i="17"/>
  <c r="AB1492" i="17"/>
  <c r="AZ1492" i="17"/>
  <c r="AC1492" i="17"/>
  <c r="BM1492" i="17"/>
  <c r="S1493" i="17"/>
  <c r="AG1493" i="17"/>
  <c r="AA1493" i="17"/>
  <c r="V1493" i="17"/>
  <c r="AB1493" i="17"/>
  <c r="AZ1493" i="17"/>
  <c r="AC1493" i="17"/>
  <c r="BM1493" i="17"/>
  <c r="S1494" i="17"/>
  <c r="AG1494" i="17"/>
  <c r="Y1494" i="17"/>
  <c r="V1494" i="17"/>
  <c r="AB1494" i="17"/>
  <c r="AZ1494" i="17"/>
  <c r="AC1494" i="17"/>
  <c r="BM1494" i="17"/>
  <c r="S1495" i="17"/>
  <c r="AG1495" i="17"/>
  <c r="AA1495" i="17"/>
  <c r="V1495" i="17"/>
  <c r="AB1495" i="17"/>
  <c r="AZ1495" i="17"/>
  <c r="AC1495" i="17"/>
  <c r="BM1495" i="17"/>
  <c r="S1496" i="17"/>
  <c r="AG1496" i="17"/>
  <c r="Y1496" i="17"/>
  <c r="V1496" i="17"/>
  <c r="AB1496" i="17"/>
  <c r="AZ1496" i="17"/>
  <c r="AC1496" i="17"/>
  <c r="BM1496" i="17"/>
  <c r="S1497" i="17"/>
  <c r="AG1497" i="17"/>
  <c r="AA1497" i="17"/>
  <c r="V1497" i="17"/>
  <c r="AB1497" i="17"/>
  <c r="AZ1497" i="17"/>
  <c r="AC1497" i="17"/>
  <c r="BM1497" i="17"/>
  <c r="S1498" i="17"/>
  <c r="AG1498" i="17"/>
  <c r="AA1498" i="17"/>
  <c r="V1498" i="17"/>
  <c r="AB1498" i="17"/>
  <c r="AZ1498" i="17"/>
  <c r="AC1498" i="17"/>
  <c r="BM1498" i="17"/>
  <c r="S1499" i="17"/>
  <c r="AG1499" i="17"/>
  <c r="AA1499" i="17"/>
  <c r="V1499" i="17"/>
  <c r="AB1499" i="17"/>
  <c r="AZ1499" i="17"/>
  <c r="AC1499" i="17"/>
  <c r="BM1499" i="17"/>
  <c r="S1500" i="17"/>
  <c r="AG1500" i="17"/>
  <c r="AA1500" i="17"/>
  <c r="V1500" i="17"/>
  <c r="AB1500" i="17"/>
  <c r="AZ1500" i="17"/>
  <c r="AC1500" i="17"/>
  <c r="BM1500" i="17"/>
  <c r="S1501" i="17"/>
  <c r="AG1501" i="17"/>
  <c r="AA1501" i="17"/>
  <c r="V1501" i="17"/>
  <c r="AB1501" i="17"/>
  <c r="AZ1501" i="17"/>
  <c r="AC1501" i="17"/>
  <c r="BM1501" i="17"/>
  <c r="S1502" i="17"/>
  <c r="AG1502" i="17"/>
  <c r="Y1502" i="17"/>
  <c r="V1502" i="17"/>
  <c r="AB1502" i="17"/>
  <c r="AZ1502" i="17"/>
  <c r="AC1502" i="17"/>
  <c r="BM1502" i="17"/>
  <c r="S1503" i="17"/>
  <c r="AG1503" i="17"/>
  <c r="AA1503" i="17"/>
  <c r="V1503" i="17"/>
  <c r="AB1503" i="17"/>
  <c r="AZ1503" i="17"/>
  <c r="AC1503" i="17"/>
  <c r="BM1503" i="17"/>
  <c r="S1504" i="17"/>
  <c r="AG1504" i="17"/>
  <c r="AA1504" i="17"/>
  <c r="V1504" i="17"/>
  <c r="AB1504" i="17"/>
  <c r="AZ1504" i="17"/>
  <c r="AC1504" i="17"/>
  <c r="BM1504" i="17"/>
  <c r="S1505" i="17"/>
  <c r="AG1505" i="17"/>
  <c r="Y1505" i="17"/>
  <c r="V1505" i="17"/>
  <c r="AB1505" i="17"/>
  <c r="AZ1505" i="17"/>
  <c r="AC1505" i="17"/>
  <c r="BM1505" i="17"/>
  <c r="S1506" i="17"/>
  <c r="AG1506" i="17"/>
  <c r="AA1506" i="17"/>
  <c r="V1506" i="17"/>
  <c r="AB1506" i="17"/>
  <c r="AZ1506" i="17"/>
  <c r="AC1506" i="17"/>
  <c r="BM1506" i="17"/>
  <c r="S1507" i="17"/>
  <c r="AG1507" i="17"/>
  <c r="AA1507" i="17"/>
  <c r="V1507" i="17"/>
  <c r="AB1507" i="17"/>
  <c r="AZ1507" i="17"/>
  <c r="AC1507" i="17"/>
  <c r="BM1507" i="17"/>
  <c r="S1508" i="17"/>
  <c r="AG1508" i="17"/>
  <c r="Y1508" i="17"/>
  <c r="V1508" i="17"/>
  <c r="AB1508" i="17"/>
  <c r="AZ1508" i="17"/>
  <c r="AC1508" i="17"/>
  <c r="BM1508" i="17"/>
  <c r="S1509" i="17"/>
  <c r="AG1509" i="17"/>
  <c r="Y1509" i="17"/>
  <c r="V1509" i="17"/>
  <c r="AB1509" i="17"/>
  <c r="AZ1509" i="17"/>
  <c r="AC1509" i="17"/>
  <c r="BM1509" i="17"/>
  <c r="S1510" i="17"/>
  <c r="AG1510" i="17"/>
  <c r="AA1510" i="17"/>
  <c r="V1510" i="17"/>
  <c r="AB1510" i="17"/>
  <c r="AZ1510" i="17"/>
  <c r="AC1510" i="17"/>
  <c r="BM1510" i="17"/>
  <c r="S1511" i="17"/>
  <c r="AG1511" i="17"/>
  <c r="AA1511" i="17"/>
  <c r="V1511" i="17"/>
  <c r="AB1511" i="17"/>
  <c r="AZ1511" i="17"/>
  <c r="AC1511" i="17"/>
  <c r="BM1511" i="17"/>
  <c r="S1512" i="17"/>
  <c r="AG1512" i="17"/>
  <c r="Y1512" i="17"/>
  <c r="V1512" i="17"/>
  <c r="AB1512" i="17"/>
  <c r="AZ1512" i="17"/>
  <c r="AC1512" i="17"/>
  <c r="BM1512" i="17"/>
  <c r="S1513" i="17"/>
  <c r="AG1513" i="17"/>
  <c r="AA1513" i="17"/>
  <c r="V1513" i="17"/>
  <c r="AB1513" i="17"/>
  <c r="AZ1513" i="17"/>
  <c r="AC1513" i="17"/>
  <c r="BM1513" i="17"/>
  <c r="S1514" i="17"/>
  <c r="AG1514" i="17"/>
  <c r="Y1514" i="17"/>
  <c r="V1514" i="17"/>
  <c r="AB1514" i="17"/>
  <c r="AZ1514" i="17"/>
  <c r="AC1514" i="17"/>
  <c r="BM1514" i="17"/>
  <c r="S1515" i="17"/>
  <c r="AG1515" i="17"/>
  <c r="Y1515" i="17"/>
  <c r="V1515" i="17"/>
  <c r="AB1515" i="17"/>
  <c r="AZ1515" i="17"/>
  <c r="AC1515" i="17"/>
  <c r="BM1515" i="17"/>
  <c r="S1516" i="17"/>
  <c r="AG1516" i="17"/>
  <c r="Y1516" i="17"/>
  <c r="V1516" i="17"/>
  <c r="AB1516" i="17"/>
  <c r="AZ1516" i="17"/>
  <c r="AC1516" i="17"/>
  <c r="BM1516" i="17"/>
  <c r="S1517" i="17"/>
  <c r="AG1517" i="17"/>
  <c r="AA1517" i="17"/>
  <c r="V1517" i="17"/>
  <c r="AB1517" i="17"/>
  <c r="AZ1517" i="17"/>
  <c r="AC1517" i="17"/>
  <c r="BM1517" i="17"/>
  <c r="S1518" i="17"/>
  <c r="AG1518" i="17"/>
  <c r="Y1518" i="17"/>
  <c r="V1518" i="17"/>
  <c r="AB1518" i="17"/>
  <c r="AZ1518" i="17"/>
  <c r="AC1518" i="17"/>
  <c r="BM1518" i="17"/>
  <c r="S1519" i="17"/>
  <c r="AG1519" i="17"/>
  <c r="AA1519" i="17"/>
  <c r="V1519" i="17"/>
  <c r="AB1519" i="17"/>
  <c r="AZ1519" i="17"/>
  <c r="AC1519" i="17"/>
  <c r="BM1519" i="17"/>
  <c r="S1520" i="17"/>
  <c r="AG1520" i="17"/>
  <c r="Y1520" i="17"/>
  <c r="V1520" i="17"/>
  <c r="AB1520" i="17"/>
  <c r="AZ1520" i="17"/>
  <c r="AC1520" i="17"/>
  <c r="BM1520" i="17"/>
  <c r="S1521" i="17"/>
  <c r="AG1521" i="17"/>
  <c r="AA1521" i="17"/>
  <c r="V1521" i="17"/>
  <c r="AB1521" i="17"/>
  <c r="AZ1521" i="17"/>
  <c r="AC1521" i="17"/>
  <c r="BM1521" i="17"/>
  <c r="S1522" i="17"/>
  <c r="AG1522" i="17"/>
  <c r="Y1522" i="17"/>
  <c r="V1522" i="17"/>
  <c r="AB1522" i="17"/>
  <c r="AZ1522" i="17"/>
  <c r="AC1522" i="17"/>
  <c r="BM1522" i="17"/>
  <c r="S1523" i="17"/>
  <c r="AG1523" i="17"/>
  <c r="Y1523" i="17"/>
  <c r="V1523" i="17"/>
  <c r="AB1523" i="17"/>
  <c r="AZ1523" i="17"/>
  <c r="AC1523" i="17"/>
  <c r="BM1523" i="17"/>
  <c r="S1524" i="17"/>
  <c r="AG1524" i="17"/>
  <c r="AA1524" i="17"/>
  <c r="V1524" i="17"/>
  <c r="AB1524" i="17"/>
  <c r="AZ1524" i="17"/>
  <c r="AC1524" i="17"/>
  <c r="BM1524" i="17"/>
  <c r="S1525" i="17"/>
  <c r="AG1525" i="17"/>
  <c r="AA1525" i="17"/>
  <c r="V1525" i="17"/>
  <c r="AB1525" i="17"/>
  <c r="AZ1525" i="17"/>
  <c r="AC1525" i="17"/>
  <c r="BM1525" i="17"/>
  <c r="S1526" i="17"/>
  <c r="AG1526" i="17"/>
  <c r="AA1526" i="17"/>
  <c r="V1526" i="17"/>
  <c r="AB1526" i="17"/>
  <c r="AZ1526" i="17"/>
  <c r="AC1526" i="17"/>
  <c r="BM1526" i="17"/>
  <c r="S1527" i="17"/>
  <c r="AG1527" i="17"/>
  <c r="AA1527" i="17"/>
  <c r="V1527" i="17"/>
  <c r="AB1527" i="17"/>
  <c r="AZ1527" i="17"/>
  <c r="AC1527" i="17"/>
  <c r="BM1527" i="17"/>
  <c r="S1528" i="17"/>
  <c r="AG1528" i="17"/>
  <c r="AA1528" i="17"/>
  <c r="V1528" i="17"/>
  <c r="AB1528" i="17"/>
  <c r="AZ1528" i="17"/>
  <c r="AC1528" i="17"/>
  <c r="BM1528" i="17"/>
  <c r="S1529" i="17"/>
  <c r="AG1529" i="17"/>
  <c r="AA1529" i="17"/>
  <c r="V1529" i="17"/>
  <c r="AB1529" i="17"/>
  <c r="AZ1529" i="17"/>
  <c r="AC1529" i="17"/>
  <c r="BM1529" i="17"/>
  <c r="S1530" i="17"/>
  <c r="AG1530" i="17"/>
  <c r="AA1530" i="17"/>
  <c r="V1530" i="17"/>
  <c r="AB1530" i="17"/>
  <c r="AZ1530" i="17"/>
  <c r="AC1530" i="17"/>
  <c r="BM1530" i="17"/>
  <c r="S1531" i="17"/>
  <c r="AG1531" i="17"/>
  <c r="BM1531" i="17" s="1"/>
  <c r="AZ1531" i="17"/>
  <c r="AC1531" i="17"/>
  <c r="S1532" i="17"/>
  <c r="AG1532" i="17"/>
  <c r="AZ1532" i="17"/>
  <c r="BM1532" i="17" s="1"/>
  <c r="AC1532" i="17"/>
  <c r="S1533" i="17"/>
  <c r="AG1533" i="17" s="1"/>
  <c r="AZ1533" i="17"/>
  <c r="S1534" i="17"/>
  <c r="AZ1534" i="17"/>
  <c r="S1535" i="17"/>
  <c r="AG1535" i="17" s="1"/>
  <c r="BM1535" i="17" s="1"/>
  <c r="AZ1535" i="17"/>
  <c r="AC1535" i="17"/>
  <c r="S1536" i="17"/>
  <c r="AC1536" i="17" s="1"/>
  <c r="AG1536" i="17"/>
  <c r="AZ1536" i="17"/>
  <c r="S1537" i="17"/>
  <c r="AG1537" i="17"/>
  <c r="BM1537" i="17" s="1"/>
  <c r="AZ1537" i="17"/>
  <c r="AC1537" i="17"/>
  <c r="S1538" i="17"/>
  <c r="AG1538" i="17" s="1"/>
  <c r="AZ1538" i="17"/>
  <c r="S1539" i="17"/>
  <c r="AG1539" i="17"/>
  <c r="Y1539" i="17"/>
  <c r="V1539" i="17"/>
  <c r="AB1539" i="17"/>
  <c r="AZ1539" i="17"/>
  <c r="AC1539" i="17"/>
  <c r="BM1539" i="17"/>
  <c r="S1540" i="17"/>
  <c r="AG1540" i="17"/>
  <c r="Y1540" i="17"/>
  <c r="V1540" i="17"/>
  <c r="AB1540" i="17"/>
  <c r="AZ1540" i="17"/>
  <c r="AC1540" i="17"/>
  <c r="BM1540" i="17"/>
  <c r="S1541" i="17"/>
  <c r="AG1541" i="17"/>
  <c r="Y1541" i="17"/>
  <c r="V1541" i="17"/>
  <c r="AB1541" i="17"/>
  <c r="AZ1541" i="17"/>
  <c r="AC1541" i="17"/>
  <c r="BM1541" i="17"/>
  <c r="S1542" i="17"/>
  <c r="AG1542" i="17"/>
  <c r="Y1542" i="17"/>
  <c r="V1542" i="17"/>
  <c r="AB1542" i="17"/>
  <c r="AZ1542" i="17"/>
  <c r="AC1542" i="17"/>
  <c r="BM1542" i="17"/>
  <c r="S1543" i="17"/>
  <c r="AG1543" i="17"/>
  <c r="Y1543" i="17"/>
  <c r="V1543" i="17"/>
  <c r="AB1543" i="17"/>
  <c r="AZ1543" i="17"/>
  <c r="AC1543" i="17"/>
  <c r="BM1543" i="17"/>
  <c r="S1544" i="17"/>
  <c r="AG1544" i="17"/>
  <c r="Y1544" i="17"/>
  <c r="V1544" i="17"/>
  <c r="AB1544" i="17"/>
  <c r="AZ1544" i="17"/>
  <c r="AC1544" i="17"/>
  <c r="BM1544" i="17"/>
  <c r="S1545" i="17"/>
  <c r="AG1545" i="17"/>
  <c r="Y1545" i="17"/>
  <c r="V1545" i="17"/>
  <c r="AB1545" i="17"/>
  <c r="AZ1545" i="17"/>
  <c r="AC1545" i="17"/>
  <c r="BM1545" i="17"/>
  <c r="S1546" i="17"/>
  <c r="AG1546" i="17"/>
  <c r="Y1546" i="17"/>
  <c r="V1546" i="17"/>
  <c r="AB1546" i="17"/>
  <c r="AZ1546" i="17"/>
  <c r="AC1546" i="17"/>
  <c r="BM1546" i="17"/>
  <c r="S1547" i="17"/>
  <c r="AG1547" i="17"/>
  <c r="Y1547" i="17"/>
  <c r="V1547" i="17"/>
  <c r="AB1547" i="17"/>
  <c r="AZ1547" i="17"/>
  <c r="AC1547" i="17"/>
  <c r="BM1547" i="17"/>
  <c r="S1548" i="17"/>
  <c r="AG1548" i="17"/>
  <c r="Y1548" i="17"/>
  <c r="V1548" i="17"/>
  <c r="AB1548" i="17"/>
  <c r="AZ1548" i="17"/>
  <c r="AC1548" i="17"/>
  <c r="BM1548" i="17"/>
  <c r="S1549" i="17"/>
  <c r="AG1549" i="17"/>
  <c r="Y1549" i="17"/>
  <c r="V1549" i="17"/>
  <c r="AB1549" i="17"/>
  <c r="AZ1549" i="17"/>
  <c r="AC1549" i="17"/>
  <c r="BM1549" i="17"/>
  <c r="S1550" i="17"/>
  <c r="AG1550" i="17"/>
  <c r="Y1550" i="17"/>
  <c r="V1550" i="17"/>
  <c r="AB1550" i="17"/>
  <c r="AZ1550" i="17"/>
  <c r="AC1550" i="17"/>
  <c r="BM1550" i="17"/>
  <c r="S1551" i="17"/>
  <c r="AG1551" i="17"/>
  <c r="Y1551" i="17"/>
  <c r="V1551" i="17"/>
  <c r="AB1551" i="17"/>
  <c r="AZ1551" i="17"/>
  <c r="AC1551" i="17"/>
  <c r="BM1551" i="17"/>
  <c r="S1552" i="17"/>
  <c r="AG1552" i="17"/>
  <c r="Y1552" i="17"/>
  <c r="V1552" i="17"/>
  <c r="AB1552" i="17"/>
  <c r="AZ1552" i="17"/>
  <c r="AC1552" i="17"/>
  <c r="BM1552" i="17"/>
  <c r="S1553" i="17"/>
  <c r="AG1553" i="17"/>
  <c r="Y1553" i="17"/>
  <c r="V1553" i="17"/>
  <c r="AB1553" i="17"/>
  <c r="AZ1553" i="17"/>
  <c r="AC1553" i="17"/>
  <c r="BM1553" i="17"/>
  <c r="S1554" i="17"/>
  <c r="AG1554" i="17"/>
  <c r="Y1554" i="17"/>
  <c r="V1554" i="17"/>
  <c r="AB1554" i="17"/>
  <c r="AZ1554" i="17"/>
  <c r="AC1554" i="17"/>
  <c r="BM1554" i="17"/>
  <c r="S1555" i="17"/>
  <c r="AG1555" i="17"/>
  <c r="Y1555" i="17"/>
  <c r="V1555" i="17"/>
  <c r="AB1555" i="17"/>
  <c r="AZ1555" i="17"/>
  <c r="AC1555" i="17"/>
  <c r="BM1555" i="17"/>
  <c r="S1556" i="17"/>
  <c r="AG1556" i="17"/>
  <c r="Y1556" i="17"/>
  <c r="V1556" i="17"/>
  <c r="AB1556" i="17"/>
  <c r="AZ1556" i="17"/>
  <c r="AC1556" i="17"/>
  <c r="BM1556" i="17"/>
  <c r="S1557" i="17"/>
  <c r="AG1557" i="17"/>
  <c r="Y1557" i="17"/>
  <c r="V1557" i="17"/>
  <c r="AB1557" i="17"/>
  <c r="AZ1557" i="17"/>
  <c r="AC1557" i="17"/>
  <c r="BM1557" i="17"/>
  <c r="S1558" i="17"/>
  <c r="AG1558" i="17"/>
  <c r="Y1558" i="17"/>
  <c r="V1558" i="17"/>
  <c r="AB1558" i="17"/>
  <c r="AZ1558" i="17"/>
  <c r="AC1558" i="17"/>
  <c r="BM1558" i="17"/>
  <c r="S1559" i="17"/>
  <c r="AG1559" i="17"/>
  <c r="Y1559" i="17"/>
  <c r="V1559" i="17"/>
  <c r="AB1559" i="17"/>
  <c r="AZ1559" i="17"/>
  <c r="AC1559" i="17"/>
  <c r="BM1559" i="17"/>
  <c r="S1560" i="17"/>
  <c r="AG1560" i="17"/>
  <c r="Y1560" i="17"/>
  <c r="V1560" i="17"/>
  <c r="AB1560" i="17"/>
  <c r="AZ1560" i="17"/>
  <c r="AC1560" i="17"/>
  <c r="BM1560" i="17"/>
  <c r="S1561" i="17"/>
  <c r="AG1561" i="17"/>
  <c r="Y1561" i="17"/>
  <c r="V1561" i="17"/>
  <c r="AB1561" i="17"/>
  <c r="AZ1561" i="17"/>
  <c r="AC1561" i="17"/>
  <c r="BM1561" i="17"/>
  <c r="S1562" i="17"/>
  <c r="AG1562" i="17"/>
  <c r="Y1562" i="17"/>
  <c r="V1562" i="17"/>
  <c r="AB1562" i="17"/>
  <c r="AZ1562" i="17"/>
  <c r="AC1562" i="17"/>
  <c r="BM1562" i="17"/>
  <c r="S1563" i="17"/>
  <c r="AG1563" i="17"/>
  <c r="Y1563" i="17"/>
  <c r="V1563" i="17"/>
  <c r="AB1563" i="17"/>
  <c r="AZ1563" i="17"/>
  <c r="AC1563" i="17"/>
  <c r="BM1563" i="17"/>
  <c r="S1564" i="17"/>
  <c r="AG1564" i="17"/>
  <c r="Y1564" i="17"/>
  <c r="V1564" i="17"/>
  <c r="AB1564" i="17"/>
  <c r="AZ1564" i="17"/>
  <c r="AC1564" i="17"/>
  <c r="BM1564" i="17"/>
  <c r="S1565" i="17"/>
  <c r="AG1565" i="17"/>
  <c r="Y1565" i="17"/>
  <c r="V1565" i="17"/>
  <c r="AB1565" i="17"/>
  <c r="AZ1565" i="17"/>
  <c r="AC1565" i="17"/>
  <c r="BM1565" i="17"/>
  <c r="S1566" i="17"/>
  <c r="AG1566" i="17"/>
  <c r="Y1566" i="17"/>
  <c r="V1566" i="17"/>
  <c r="AB1566" i="17"/>
  <c r="AZ1566" i="17"/>
  <c r="AC1566" i="17"/>
  <c r="BM1566" i="17"/>
  <c r="S1567" i="17"/>
  <c r="AG1567" i="17"/>
  <c r="Y1567" i="17"/>
  <c r="V1567" i="17"/>
  <c r="AB1567" i="17"/>
  <c r="AZ1567" i="17"/>
  <c r="AC1567" i="17"/>
  <c r="BM1567" i="17"/>
  <c r="S1568" i="17"/>
  <c r="AG1568" i="17"/>
  <c r="Y1568" i="17"/>
  <c r="V1568" i="17"/>
  <c r="AB1568" i="17"/>
  <c r="AZ1568" i="17"/>
  <c r="AC1568" i="17"/>
  <c r="BM1568" i="17"/>
  <c r="S1569" i="17"/>
  <c r="AG1569" i="17"/>
  <c r="Y1569" i="17"/>
  <c r="V1569" i="17"/>
  <c r="AB1569" i="17"/>
  <c r="AZ1569" i="17"/>
  <c r="AC1569" i="17"/>
  <c r="BM1569" i="17"/>
  <c r="S1570" i="17"/>
  <c r="AG1570" i="17"/>
  <c r="Y1570" i="17"/>
  <c r="V1570" i="17"/>
  <c r="AB1570" i="17"/>
  <c r="AZ1570" i="17"/>
  <c r="AC1570" i="17"/>
  <c r="BM1570" i="17"/>
  <c r="S1571" i="17"/>
  <c r="AG1571" i="17"/>
  <c r="Y1571" i="17"/>
  <c r="V1571" i="17"/>
  <c r="AB1571" i="17"/>
  <c r="AZ1571" i="17"/>
  <c r="AC1571" i="17"/>
  <c r="BM1571" i="17"/>
  <c r="S1572" i="17"/>
  <c r="AG1572" i="17"/>
  <c r="Y1572" i="17"/>
  <c r="V1572" i="17"/>
  <c r="AB1572" i="17"/>
  <c r="AZ1572" i="17"/>
  <c r="AC1572" i="17"/>
  <c r="BM1572" i="17"/>
  <c r="S1573" i="17"/>
  <c r="AG1573" i="17"/>
  <c r="Y1573" i="17"/>
  <c r="V1573" i="17"/>
  <c r="AB1573" i="17"/>
  <c r="AZ1573" i="17"/>
  <c r="AC1573" i="17"/>
  <c r="BM1573" i="17"/>
  <c r="S1574" i="17"/>
  <c r="AG1574" i="17"/>
  <c r="Y1574" i="17"/>
  <c r="V1574" i="17"/>
  <c r="AB1574" i="17"/>
  <c r="AZ1574" i="17"/>
  <c r="AC1574" i="17"/>
  <c r="BM1574" i="17"/>
  <c r="S1575" i="17"/>
  <c r="AG1575" i="17"/>
  <c r="Y1575" i="17"/>
  <c r="V1575" i="17"/>
  <c r="AB1575" i="17"/>
  <c r="AZ1575" i="17"/>
  <c r="AC1575" i="17"/>
  <c r="BM1575" i="17"/>
  <c r="S1576" i="17"/>
  <c r="AG1576" i="17"/>
  <c r="Y1576" i="17"/>
  <c r="V1576" i="17"/>
  <c r="AB1576" i="17"/>
  <c r="AZ1576" i="17"/>
  <c r="AC1576" i="17"/>
  <c r="BM1576" i="17"/>
  <c r="S1577" i="17"/>
  <c r="AG1577" i="17"/>
  <c r="Y1577" i="17"/>
  <c r="V1577" i="17"/>
  <c r="AB1577" i="17"/>
  <c r="AZ1577" i="17"/>
  <c r="AC1577" i="17"/>
  <c r="BM1577" i="17"/>
  <c r="S1578" i="17"/>
  <c r="AG1578" i="17"/>
  <c r="Y1578" i="17"/>
  <c r="V1578" i="17"/>
  <c r="AB1578" i="17"/>
  <c r="AZ1578" i="17"/>
  <c r="AC1578" i="17"/>
  <c r="BM1578" i="17"/>
  <c r="S1579" i="17"/>
  <c r="AG1579" i="17"/>
  <c r="Y1579" i="17"/>
  <c r="V1579" i="17"/>
  <c r="AB1579" i="17"/>
  <c r="AZ1579" i="17"/>
  <c r="AC1579" i="17"/>
  <c r="BM1579" i="17"/>
  <c r="S1580" i="17"/>
  <c r="AG1580" i="17"/>
  <c r="Y1580" i="17"/>
  <c r="V1580" i="17"/>
  <c r="AB1580" i="17"/>
  <c r="AZ1580" i="17"/>
  <c r="AC1580" i="17"/>
  <c r="BM1580" i="17"/>
  <c r="S1581" i="17"/>
  <c r="AG1581" i="17"/>
  <c r="Y1581" i="17"/>
  <c r="V1581" i="17"/>
  <c r="AB1581" i="17"/>
  <c r="AZ1581" i="17"/>
  <c r="AC1581" i="17"/>
  <c r="BM1581" i="17"/>
  <c r="S1582" i="17"/>
  <c r="AG1582" i="17"/>
  <c r="Y1582" i="17"/>
  <c r="V1582" i="17"/>
  <c r="AB1582" i="17"/>
  <c r="AZ1582" i="17"/>
  <c r="AC1582" i="17"/>
  <c r="BM1582" i="17"/>
  <c r="S1583" i="17"/>
  <c r="AG1583" i="17"/>
  <c r="Y1583" i="17"/>
  <c r="V1583" i="17"/>
  <c r="AB1583" i="17"/>
  <c r="AZ1583" i="17"/>
  <c r="AC1583" i="17"/>
  <c r="BM1583" i="17"/>
  <c r="S1584" i="17"/>
  <c r="AG1584" i="17"/>
  <c r="Y1584" i="17"/>
  <c r="V1584" i="17"/>
  <c r="AB1584" i="17"/>
  <c r="AZ1584" i="17"/>
  <c r="AC1584" i="17"/>
  <c r="BM1584" i="17"/>
  <c r="S1585" i="17"/>
  <c r="AG1585" i="17"/>
  <c r="Y1585" i="17"/>
  <c r="V1585" i="17"/>
  <c r="AB1585" i="17"/>
  <c r="AZ1585" i="17"/>
  <c r="AC1585" i="17"/>
  <c r="BM1585" i="17"/>
  <c r="S1586" i="17"/>
  <c r="AG1586" i="17"/>
  <c r="Y1586" i="17"/>
  <c r="V1586" i="17"/>
  <c r="AB1586" i="17"/>
  <c r="AZ1586" i="17"/>
  <c r="AC1586" i="17"/>
  <c r="BM1586" i="17"/>
  <c r="S1587" i="17"/>
  <c r="AG1587" i="17"/>
  <c r="Y1587" i="17"/>
  <c r="V1587" i="17"/>
  <c r="AB1587" i="17"/>
  <c r="AZ1587" i="17"/>
  <c r="AC1587" i="17"/>
  <c r="BM1587" i="17"/>
  <c r="S1588" i="17"/>
  <c r="AG1588" i="17"/>
  <c r="Y1588" i="17"/>
  <c r="V1588" i="17"/>
  <c r="AB1588" i="17"/>
  <c r="AZ1588" i="17"/>
  <c r="AC1588" i="17"/>
  <c r="BM1588" i="17"/>
  <c r="S1589" i="17"/>
  <c r="AG1589" i="17"/>
  <c r="Y1589" i="17"/>
  <c r="V1589" i="17"/>
  <c r="AB1589" i="17"/>
  <c r="AZ1589" i="17"/>
  <c r="AC1589" i="17"/>
  <c r="BM1589" i="17"/>
  <c r="S3" i="17"/>
  <c r="AC3" i="17" s="1"/>
  <c r="AG3" i="17"/>
  <c r="AZ3" i="17"/>
  <c r="AI4" i="8"/>
  <c r="AS4" i="8" s="1"/>
  <c r="AT4" i="8"/>
  <c r="AI5" i="8"/>
  <c r="AI6" i="8"/>
  <c r="AT6" i="8" s="1"/>
  <c r="AI7" i="8"/>
  <c r="AT7" i="8" s="1"/>
  <c r="AI8" i="8"/>
  <c r="AI9" i="8"/>
  <c r="AT9" i="8" s="1"/>
  <c r="AI10" i="8"/>
  <c r="AI11" i="8"/>
  <c r="AI12" i="8"/>
  <c r="AT12" i="8" s="1"/>
  <c r="AI13" i="8"/>
  <c r="AI14" i="8"/>
  <c r="AT14" i="8" s="1"/>
  <c r="AI15" i="8"/>
  <c r="AI16" i="8"/>
  <c r="AI17" i="8"/>
  <c r="AT17" i="8" s="1"/>
  <c r="AI18" i="8"/>
  <c r="AI19" i="8"/>
  <c r="AI20" i="8"/>
  <c r="AT20" i="8" s="1"/>
  <c r="AI21" i="8"/>
  <c r="AI22" i="8"/>
  <c r="AT22" i="8" s="1"/>
  <c r="AI23" i="8"/>
  <c r="AI24" i="8"/>
  <c r="AI25" i="8"/>
  <c r="AT25" i="8" s="1"/>
  <c r="AI26" i="8"/>
  <c r="AI27" i="8"/>
  <c r="AI28" i="8"/>
  <c r="AT28" i="8" s="1"/>
  <c r="AI29" i="8"/>
  <c r="AI30" i="8"/>
  <c r="AT30" i="8" s="1"/>
  <c r="AI31" i="8"/>
  <c r="AT31" i="8" s="1"/>
  <c r="AI32" i="8"/>
  <c r="AI33" i="8"/>
  <c r="AT33" i="8" s="1"/>
  <c r="AI34" i="8"/>
  <c r="AI35" i="8"/>
  <c r="AI36" i="8"/>
  <c r="AT36" i="8" s="1"/>
  <c r="AI37" i="8"/>
  <c r="AI38" i="8"/>
  <c r="AT38" i="8" s="1"/>
  <c r="AI39" i="8"/>
  <c r="AT39" i="8" s="1"/>
  <c r="AI40" i="8"/>
  <c r="AI41" i="8"/>
  <c r="AT41" i="8" s="1"/>
  <c r="AI42" i="8"/>
  <c r="AI43" i="8"/>
  <c r="AI44" i="8"/>
  <c r="AT44" i="8" s="1"/>
  <c r="AI45" i="8"/>
  <c r="AI46" i="8"/>
  <c r="AT46" i="8" s="1"/>
  <c r="AI47" i="8"/>
  <c r="AI48" i="8"/>
  <c r="AI49" i="8"/>
  <c r="AT49" i="8" s="1"/>
  <c r="AI50" i="8"/>
  <c r="AI51" i="8"/>
  <c r="AI52" i="8"/>
  <c r="AT52" i="8" s="1"/>
  <c r="AI53" i="8"/>
  <c r="AI54" i="8"/>
  <c r="AT54" i="8" s="1"/>
  <c r="AI55" i="8"/>
  <c r="AI56" i="8"/>
  <c r="AI57" i="8"/>
  <c r="AT57" i="8" s="1"/>
  <c r="AI58" i="8"/>
  <c r="AI59" i="8"/>
  <c r="AI60" i="8"/>
  <c r="AT60" i="8" s="1"/>
  <c r="AI61" i="8"/>
  <c r="AI62" i="8"/>
  <c r="AT62" i="8" s="1"/>
  <c r="AI63" i="8"/>
  <c r="AT63" i="8" s="1"/>
  <c r="AI64" i="8"/>
  <c r="AI65" i="8"/>
  <c r="AT65" i="8" s="1"/>
  <c r="AI66" i="8"/>
  <c r="AI67" i="8"/>
  <c r="AI68" i="8"/>
  <c r="AT68" i="8" s="1"/>
  <c r="AI69" i="8"/>
  <c r="AI70" i="8"/>
  <c r="AT70" i="8" s="1"/>
  <c r="AI71" i="8"/>
  <c r="AT71" i="8" s="1"/>
  <c r="AI72" i="8"/>
  <c r="AI73" i="8"/>
  <c r="AT73" i="8" s="1"/>
  <c r="AI74" i="8"/>
  <c r="AI75" i="8"/>
  <c r="AI76" i="8"/>
  <c r="AT76" i="8" s="1"/>
  <c r="AI77" i="8"/>
  <c r="AI78" i="8"/>
  <c r="AT78" i="8" s="1"/>
  <c r="AI79" i="8"/>
  <c r="AI80" i="8"/>
  <c r="AI81" i="8"/>
  <c r="AT81" i="8" s="1"/>
  <c r="AI82" i="8"/>
  <c r="AI83" i="8"/>
  <c r="AI84" i="8"/>
  <c r="AT84" i="8" s="1"/>
  <c r="AI85" i="8"/>
  <c r="AI86" i="8"/>
  <c r="AT86" i="8" s="1"/>
  <c r="AI87" i="8"/>
  <c r="AI88" i="8"/>
  <c r="AI89" i="8"/>
  <c r="AT89" i="8" s="1"/>
  <c r="AI90" i="8"/>
  <c r="AI91" i="8"/>
  <c r="AI92" i="8"/>
  <c r="AT92" i="8" s="1"/>
  <c r="AI93" i="8"/>
  <c r="AI94" i="8"/>
  <c r="AT94" i="8" s="1"/>
  <c r="AI95" i="8"/>
  <c r="AT95" i="8" s="1"/>
  <c r="AI96" i="8"/>
  <c r="AI97" i="8"/>
  <c r="AT97" i="8" s="1"/>
  <c r="AI98" i="8"/>
  <c r="AI99" i="8"/>
  <c r="AI100" i="8"/>
  <c r="AT100" i="8" s="1"/>
  <c r="AI101" i="8"/>
  <c r="AI102" i="8"/>
  <c r="AT102" i="8" s="1"/>
  <c r="AI103" i="8"/>
  <c r="AT103" i="8" s="1"/>
  <c r="AI104" i="8"/>
  <c r="AI105" i="8"/>
  <c r="AT105" i="8" s="1"/>
  <c r="AI106" i="8"/>
  <c r="AI107" i="8"/>
  <c r="AI108" i="8"/>
  <c r="AT108" i="8" s="1"/>
  <c r="AI109" i="8"/>
  <c r="AI110" i="8"/>
  <c r="AT110" i="8" s="1"/>
  <c r="AI111" i="8"/>
  <c r="AI112" i="8"/>
  <c r="AI113" i="8"/>
  <c r="AT113" i="8" s="1"/>
  <c r="AI114" i="8"/>
  <c r="AI115" i="8"/>
  <c r="AI116" i="8"/>
  <c r="AT116" i="8" s="1"/>
  <c r="AI117" i="8"/>
  <c r="AI118" i="8"/>
  <c r="AT118" i="8" s="1"/>
  <c r="AI119" i="8"/>
  <c r="AI120" i="8"/>
  <c r="AI121" i="8"/>
  <c r="AT121" i="8" s="1"/>
  <c r="AI122" i="8"/>
  <c r="AI123" i="8"/>
  <c r="AI124" i="8"/>
  <c r="AT124" i="8" s="1"/>
  <c r="AI125" i="8"/>
  <c r="AI126" i="8"/>
  <c r="AT126" i="8" s="1"/>
  <c r="AI127" i="8"/>
  <c r="AT127" i="8" s="1"/>
  <c r="AI128" i="8"/>
  <c r="AI129" i="8"/>
  <c r="AT129" i="8" s="1"/>
  <c r="AI130" i="8"/>
  <c r="AI131" i="8"/>
  <c r="AI132" i="8"/>
  <c r="AT132" i="8" s="1"/>
  <c r="AI133" i="8"/>
  <c r="AI134" i="8"/>
  <c r="AT134" i="8" s="1"/>
  <c r="AI135" i="8"/>
  <c r="AT135" i="8" s="1"/>
  <c r="AI136" i="8"/>
  <c r="AI137" i="8"/>
  <c r="AT137" i="8" s="1"/>
  <c r="AI138" i="8"/>
  <c r="AI139" i="8"/>
  <c r="AI140" i="8"/>
  <c r="AT140" i="8" s="1"/>
  <c r="AI141" i="8"/>
  <c r="AI142" i="8"/>
  <c r="AT142" i="8" s="1"/>
  <c r="AI143" i="8"/>
  <c r="AI144" i="8"/>
  <c r="AI145" i="8"/>
  <c r="AT145" i="8" s="1"/>
  <c r="AI146" i="8"/>
  <c r="AI147" i="8"/>
  <c r="AI148" i="8"/>
  <c r="AT148" i="8" s="1"/>
  <c r="AI149" i="8"/>
  <c r="AI150" i="8"/>
  <c r="AT150" i="8" s="1"/>
  <c r="AI151" i="8"/>
  <c r="AI152" i="8"/>
  <c r="AI153" i="8"/>
  <c r="AT153" i="8" s="1"/>
  <c r="AI154" i="8"/>
  <c r="AI155" i="8"/>
  <c r="AI156" i="8"/>
  <c r="AT156" i="8" s="1"/>
  <c r="AI157" i="8"/>
  <c r="AI158" i="8"/>
  <c r="AT158" i="8" s="1"/>
  <c r="AI159" i="8"/>
  <c r="AT159" i="8" s="1"/>
  <c r="AI160" i="8"/>
  <c r="AI161" i="8"/>
  <c r="AT161" i="8" s="1"/>
  <c r="AI162" i="8"/>
  <c r="AI163" i="8"/>
  <c r="AI164" i="8"/>
  <c r="AT164" i="8" s="1"/>
  <c r="AI165" i="8"/>
  <c r="AI166" i="8"/>
  <c r="AT166" i="8" s="1"/>
  <c r="AI167" i="8"/>
  <c r="AT167" i="8" s="1"/>
  <c r="AI168" i="8"/>
  <c r="AI169" i="8"/>
  <c r="AT169" i="8" s="1"/>
  <c r="AI170" i="8"/>
  <c r="AI171" i="8"/>
  <c r="AI172" i="8"/>
  <c r="AT172" i="8" s="1"/>
  <c r="AI173" i="8"/>
  <c r="AI174" i="8"/>
  <c r="AT174" i="8" s="1"/>
  <c r="AI175" i="8"/>
  <c r="AI176" i="8"/>
  <c r="AI177" i="8"/>
  <c r="AT177" i="8" s="1"/>
  <c r="AI178" i="8"/>
  <c r="AI179" i="8"/>
  <c r="AI180" i="8"/>
  <c r="AT180" i="8" s="1"/>
  <c r="AI181" i="8"/>
  <c r="AI182" i="8"/>
  <c r="AT182" i="8" s="1"/>
  <c r="AI183" i="8"/>
  <c r="AI184" i="8"/>
  <c r="AI185" i="8"/>
  <c r="AT185" i="8" s="1"/>
  <c r="AI186" i="8"/>
  <c r="AI187" i="8"/>
  <c r="AI188" i="8"/>
  <c r="AT188" i="8" s="1"/>
  <c r="AI189" i="8"/>
  <c r="AI190" i="8"/>
  <c r="AT190" i="8" s="1"/>
  <c r="AI191" i="8"/>
  <c r="AT191" i="8" s="1"/>
  <c r="AI192" i="8"/>
  <c r="AI193" i="8"/>
  <c r="AT193" i="8" s="1"/>
  <c r="AI194" i="8"/>
  <c r="AI195" i="8"/>
  <c r="AI196" i="8"/>
  <c r="AT196" i="8" s="1"/>
  <c r="AI197" i="8"/>
  <c r="AI198" i="8"/>
  <c r="AT198" i="8" s="1"/>
  <c r="AI199" i="8"/>
  <c r="AT199" i="8" s="1"/>
  <c r="AI200" i="8"/>
  <c r="AI201" i="8"/>
  <c r="AI202" i="8"/>
  <c r="AI203" i="8"/>
  <c r="AI204" i="8"/>
  <c r="AT204" i="8" s="1"/>
  <c r="AI205" i="8"/>
  <c r="AI206" i="8"/>
  <c r="AT206" i="8" s="1"/>
  <c r="AI207" i="8"/>
  <c r="AI208" i="8"/>
  <c r="AI209" i="8"/>
  <c r="AI210" i="8"/>
  <c r="AI211" i="8"/>
  <c r="AI212" i="8"/>
  <c r="AT212" i="8" s="1"/>
  <c r="AI213" i="8"/>
  <c r="AI214" i="8"/>
  <c r="AT214" i="8" s="1"/>
  <c r="AI215" i="8"/>
  <c r="AI216" i="8"/>
  <c r="AI217" i="8"/>
  <c r="AI218" i="8"/>
  <c r="AI219" i="8"/>
  <c r="AI220" i="8"/>
  <c r="AT220" i="8" s="1"/>
  <c r="AI221" i="8"/>
  <c r="AI222" i="8"/>
  <c r="AT222" i="8" s="1"/>
  <c r="AI223" i="8"/>
  <c r="AT223" i="8" s="1"/>
  <c r="AI224" i="8"/>
  <c r="AI225" i="8"/>
  <c r="AI226" i="8"/>
  <c r="AI227" i="8"/>
  <c r="AI228" i="8"/>
  <c r="AT228" i="8" s="1"/>
  <c r="AI229" i="8"/>
  <c r="AI230" i="8"/>
  <c r="AT230" i="8" s="1"/>
  <c r="AI231" i="8"/>
  <c r="AT231" i="8" s="1"/>
  <c r="AI232" i="8"/>
  <c r="AI233" i="8"/>
  <c r="AI234" i="8"/>
  <c r="AI235" i="8"/>
  <c r="AI236" i="8"/>
  <c r="AT236" i="8" s="1"/>
  <c r="AI237" i="8"/>
  <c r="AI238" i="8"/>
  <c r="AI239" i="8"/>
  <c r="AI240" i="8"/>
  <c r="AI241" i="8"/>
  <c r="AI242" i="8"/>
  <c r="AI243" i="8"/>
  <c r="AI244" i="8"/>
  <c r="AT244" i="8" s="1"/>
  <c r="AI245" i="8"/>
  <c r="AI246" i="8"/>
  <c r="AT246" i="8" s="1"/>
  <c r="AI247" i="8"/>
  <c r="AI248" i="8"/>
  <c r="AI249" i="8"/>
  <c r="AI250" i="8"/>
  <c r="AI251" i="8"/>
  <c r="AI252" i="8"/>
  <c r="AI253" i="8"/>
  <c r="AI254" i="8"/>
  <c r="AT254" i="8" s="1"/>
  <c r="AI255" i="8"/>
  <c r="AT255" i="8" s="1"/>
  <c r="AI256" i="8"/>
  <c r="AI257" i="8"/>
  <c r="AT257" i="8" s="1"/>
  <c r="AI258" i="8"/>
  <c r="AI259" i="8"/>
  <c r="AI260" i="8"/>
  <c r="AI261" i="8"/>
  <c r="AI262" i="8"/>
  <c r="AT262" i="8" s="1"/>
  <c r="AI263" i="8"/>
  <c r="AT263" i="8" s="1"/>
  <c r="AI264" i="8"/>
  <c r="AI265" i="8"/>
  <c r="AT265" i="8" s="1"/>
  <c r="AI266" i="8"/>
  <c r="AI267" i="8"/>
  <c r="AI268" i="8"/>
  <c r="AI269" i="8"/>
  <c r="AI270" i="8"/>
  <c r="AT270" i="8" s="1"/>
  <c r="AI271" i="8"/>
  <c r="AT271" i="8" s="1"/>
  <c r="AI272" i="8"/>
  <c r="AI273" i="8"/>
  <c r="AT273" i="8" s="1"/>
  <c r="AI274" i="8"/>
  <c r="AI275" i="8"/>
  <c r="AI276" i="8"/>
  <c r="AI277" i="8"/>
  <c r="AI278" i="8"/>
  <c r="AT278" i="8" s="1"/>
  <c r="AI279" i="8"/>
  <c r="AT279" i="8" s="1"/>
  <c r="AI280" i="8"/>
  <c r="AI281" i="8"/>
  <c r="AT281" i="8" s="1"/>
  <c r="AI282" i="8"/>
  <c r="AI283" i="8"/>
  <c r="AI284" i="8"/>
  <c r="AI285" i="8"/>
  <c r="AI286" i="8"/>
  <c r="AT286" i="8" s="1"/>
  <c r="AI287" i="8"/>
  <c r="AI288" i="8"/>
  <c r="AI289" i="8"/>
  <c r="AI290" i="8"/>
  <c r="AI291" i="8"/>
  <c r="AI292" i="8"/>
  <c r="AI293" i="8"/>
  <c r="AI294" i="8"/>
  <c r="AT294" i="8" s="1"/>
  <c r="AI295" i="8"/>
  <c r="AT295" i="8" s="1"/>
  <c r="AI296" i="8"/>
  <c r="AI297" i="8"/>
  <c r="AI298" i="8"/>
  <c r="AI299" i="8"/>
  <c r="AI300" i="8"/>
  <c r="AI301" i="8"/>
  <c r="AI302" i="8"/>
  <c r="AT302" i="8" s="1"/>
  <c r="AI303" i="8"/>
  <c r="AI304" i="8"/>
  <c r="AI305" i="8"/>
  <c r="AI306" i="8"/>
  <c r="AI307" i="8"/>
  <c r="AI308" i="8"/>
  <c r="AI309" i="8"/>
  <c r="AI310" i="8"/>
  <c r="AT310" i="8" s="1"/>
  <c r="AI311" i="8"/>
  <c r="AT311" i="8" s="1"/>
  <c r="AI312" i="8"/>
  <c r="AI313" i="8"/>
  <c r="AI314" i="8"/>
  <c r="AI315" i="8"/>
  <c r="AI316" i="8"/>
  <c r="AI317" i="8"/>
  <c r="AI318" i="8"/>
  <c r="AT318" i="8" s="1"/>
  <c r="AI319" i="8"/>
  <c r="AT319" i="8" s="1"/>
  <c r="AI320" i="8"/>
  <c r="AI321" i="8"/>
  <c r="AI322" i="8"/>
  <c r="AI323" i="8"/>
  <c r="AI324" i="8"/>
  <c r="AI325" i="8"/>
  <c r="AI326" i="8"/>
  <c r="AT326" i="8" s="1"/>
  <c r="AI327" i="8"/>
  <c r="AT327" i="8" s="1"/>
  <c r="AI328" i="8"/>
  <c r="AI329" i="8"/>
  <c r="AI330" i="8"/>
  <c r="AI331" i="8"/>
  <c r="AI332" i="8"/>
  <c r="AI333" i="8"/>
  <c r="AI334" i="8"/>
  <c r="AT334" i="8" s="1"/>
  <c r="AI335" i="8"/>
  <c r="AT335" i="8" s="1"/>
  <c r="AI336" i="8"/>
  <c r="AI337" i="8"/>
  <c r="AI338" i="8"/>
  <c r="AI339" i="8"/>
  <c r="AI340" i="8"/>
  <c r="AI341" i="8"/>
  <c r="AI342" i="8"/>
  <c r="AT342" i="8" s="1"/>
  <c r="AI343" i="8"/>
  <c r="AT343" i="8" s="1"/>
  <c r="AI344" i="8"/>
  <c r="AI345" i="8"/>
  <c r="AI346" i="8"/>
  <c r="AI347" i="8"/>
  <c r="AI348" i="8"/>
  <c r="AI349" i="8"/>
  <c r="AI350" i="8"/>
  <c r="AT350" i="8" s="1"/>
  <c r="AI351" i="8"/>
  <c r="AI352" i="8"/>
  <c r="AI353" i="8"/>
  <c r="AI354" i="8"/>
  <c r="AI355" i="8"/>
  <c r="AI356" i="8"/>
  <c r="AI357" i="8"/>
  <c r="AI358" i="8"/>
  <c r="AT358" i="8" s="1"/>
  <c r="AI359" i="8"/>
  <c r="AT359" i="8" s="1"/>
  <c r="AI360" i="8"/>
  <c r="AI361" i="8"/>
  <c r="AI362" i="8"/>
  <c r="AI363" i="8"/>
  <c r="AI364" i="8"/>
  <c r="AI365" i="8"/>
  <c r="AI366" i="8"/>
  <c r="AT366" i="8" s="1"/>
  <c r="AI367" i="8"/>
  <c r="AI368" i="8"/>
  <c r="AI369" i="8"/>
  <c r="AI370" i="8"/>
  <c r="AI371" i="8"/>
  <c r="AI372" i="8"/>
  <c r="AI373" i="8"/>
  <c r="AI374" i="8"/>
  <c r="AT374" i="8" s="1"/>
  <c r="AI375" i="8"/>
  <c r="AT375" i="8" s="1"/>
  <c r="AI376" i="8"/>
  <c r="AI377" i="8"/>
  <c r="AI378" i="8"/>
  <c r="AI379" i="8"/>
  <c r="AI380" i="8"/>
  <c r="AI381" i="8"/>
  <c r="AI382" i="8"/>
  <c r="AT382" i="8" s="1"/>
  <c r="AI383" i="8"/>
  <c r="AT383" i="8" s="1"/>
  <c r="AI384" i="8"/>
  <c r="AI385" i="8"/>
  <c r="AI386" i="8"/>
  <c r="AI387" i="8"/>
  <c r="AI388" i="8"/>
  <c r="AI389" i="8"/>
  <c r="AI390" i="8"/>
  <c r="AT390" i="8" s="1"/>
  <c r="AI391" i="8"/>
  <c r="AT391" i="8" s="1"/>
  <c r="AI392" i="8"/>
  <c r="AI393" i="8"/>
  <c r="AI394" i="8"/>
  <c r="AI395" i="8"/>
  <c r="AI396" i="8"/>
  <c r="AI397" i="8"/>
  <c r="AI398" i="8"/>
  <c r="AT398" i="8" s="1"/>
  <c r="AI399" i="8"/>
  <c r="AT399" i="8" s="1"/>
  <c r="AI400" i="8"/>
  <c r="AI401" i="8"/>
  <c r="AI402" i="8"/>
  <c r="AI403" i="8"/>
  <c r="AI404" i="8"/>
  <c r="AI405" i="8"/>
  <c r="AI406" i="8"/>
  <c r="AT406" i="8" s="1"/>
  <c r="AI407" i="8"/>
  <c r="AT407" i="8" s="1"/>
  <c r="AI408" i="8"/>
  <c r="AI409" i="8"/>
  <c r="AI410" i="8"/>
  <c r="AI411" i="8"/>
  <c r="AI412" i="8"/>
  <c r="AI413" i="8"/>
  <c r="AI414" i="8"/>
  <c r="AT414" i="8" s="1"/>
  <c r="AI415" i="8"/>
  <c r="AI416" i="8"/>
  <c r="AI417" i="8"/>
  <c r="AI418" i="8"/>
  <c r="AI419" i="8"/>
  <c r="AI420" i="8"/>
  <c r="AI421" i="8"/>
  <c r="AI422" i="8"/>
  <c r="AT422" i="8" s="1"/>
  <c r="AI423" i="8"/>
  <c r="AT423" i="8" s="1"/>
  <c r="AI424" i="8"/>
  <c r="AI425" i="8"/>
  <c r="AI426" i="8"/>
  <c r="AI427" i="8"/>
  <c r="AI428" i="8"/>
  <c r="AI429" i="8"/>
  <c r="AI430" i="8"/>
  <c r="AT430" i="8" s="1"/>
  <c r="AI431" i="8"/>
  <c r="AI432" i="8"/>
  <c r="AI433" i="8"/>
  <c r="AI434" i="8"/>
  <c r="AI435" i="8"/>
  <c r="AI436" i="8"/>
  <c r="AI437" i="8"/>
  <c r="AI438" i="8"/>
  <c r="AI439" i="8"/>
  <c r="AT439" i="8" s="1"/>
  <c r="AI440" i="8"/>
  <c r="AI441" i="8"/>
  <c r="AI442" i="8"/>
  <c r="AI443" i="8"/>
  <c r="AI444" i="8"/>
  <c r="AI445" i="8"/>
  <c r="AI446" i="8"/>
  <c r="AI447" i="8"/>
  <c r="AT447" i="8" s="1"/>
  <c r="AI448" i="8"/>
  <c r="AI449" i="8"/>
  <c r="AI450" i="8"/>
  <c r="AI451" i="8"/>
  <c r="AI452" i="8"/>
  <c r="AI453" i="8"/>
  <c r="AI454" i="8"/>
  <c r="AI455" i="8"/>
  <c r="AT455" i="8" s="1"/>
  <c r="AI456" i="8"/>
  <c r="AI457" i="8"/>
  <c r="AI458" i="8"/>
  <c r="AI459" i="8"/>
  <c r="AI460" i="8"/>
  <c r="AI461" i="8"/>
  <c r="AI462" i="8"/>
  <c r="AI463" i="8"/>
  <c r="AT463" i="8" s="1"/>
  <c r="AI464" i="8"/>
  <c r="AI465" i="8"/>
  <c r="AI466" i="8"/>
  <c r="AI467" i="8"/>
  <c r="AI468" i="8"/>
  <c r="AI469" i="8"/>
  <c r="AI470" i="8"/>
  <c r="AI471" i="8"/>
  <c r="AT471" i="8" s="1"/>
  <c r="AI472" i="8"/>
  <c r="AI473" i="8"/>
  <c r="AI474" i="8"/>
  <c r="AI475" i="8"/>
  <c r="AI476" i="8"/>
  <c r="AI477" i="8"/>
  <c r="AI478" i="8"/>
  <c r="AI479" i="8"/>
  <c r="AI480" i="8"/>
  <c r="AI481" i="8"/>
  <c r="AI482" i="8"/>
  <c r="AI483" i="8"/>
  <c r="AI484" i="8"/>
  <c r="AI485" i="8"/>
  <c r="AI486" i="8"/>
  <c r="AI487" i="8"/>
  <c r="AT487" i="8" s="1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503" i="8"/>
  <c r="AT503" i="8" s="1"/>
  <c r="AI504" i="8"/>
  <c r="AI505" i="8"/>
  <c r="AI506" i="8"/>
  <c r="AI507" i="8"/>
  <c r="AI508" i="8"/>
  <c r="AI509" i="8"/>
  <c r="AI510" i="8"/>
  <c r="AI511" i="8"/>
  <c r="AT511" i="8" s="1"/>
  <c r="AI512" i="8"/>
  <c r="AI513" i="8"/>
  <c r="AI514" i="8"/>
  <c r="AI515" i="8"/>
  <c r="AI516" i="8"/>
  <c r="AI517" i="8"/>
  <c r="AI518" i="8"/>
  <c r="AI519" i="8"/>
  <c r="AT519" i="8" s="1"/>
  <c r="AI520" i="8"/>
  <c r="AI521" i="8"/>
  <c r="AI522" i="8"/>
  <c r="AI523" i="8"/>
  <c r="AI524" i="8"/>
  <c r="AI525" i="8"/>
  <c r="AI526" i="8"/>
  <c r="AI527" i="8"/>
  <c r="AT527" i="8" s="1"/>
  <c r="AI528" i="8"/>
  <c r="AI529" i="8"/>
  <c r="AI530" i="8"/>
  <c r="AI531" i="8"/>
  <c r="AI532" i="8"/>
  <c r="AI533" i="8"/>
  <c r="AI534" i="8"/>
  <c r="AI535" i="8"/>
  <c r="AT535" i="8" s="1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T551" i="8" s="1"/>
  <c r="AI552" i="8"/>
  <c r="AI553" i="8"/>
  <c r="AI554" i="8"/>
  <c r="AI555" i="8"/>
  <c r="AI556" i="8"/>
  <c r="AI557" i="8"/>
  <c r="AI558" i="8"/>
  <c r="AI559" i="8"/>
  <c r="AI560" i="8"/>
  <c r="AI561" i="8"/>
  <c r="AI562" i="8"/>
  <c r="AI563" i="8"/>
  <c r="AI564" i="8"/>
  <c r="AI565" i="8"/>
  <c r="AI566" i="8"/>
  <c r="AI567" i="8"/>
  <c r="AT567" i="8" s="1"/>
  <c r="AI568" i="8"/>
  <c r="AI569" i="8"/>
  <c r="AI570" i="8"/>
  <c r="AI571" i="8"/>
  <c r="AI572" i="8"/>
  <c r="AI573" i="8"/>
  <c r="AI574" i="8"/>
  <c r="AI575" i="8"/>
  <c r="AT575" i="8" s="1"/>
  <c r="AI576" i="8"/>
  <c r="AI577" i="8"/>
  <c r="AI578" i="8"/>
  <c r="AI579" i="8"/>
  <c r="AI580" i="8"/>
  <c r="AI581" i="8"/>
  <c r="AI582" i="8"/>
  <c r="AI583" i="8"/>
  <c r="AT583" i="8" s="1"/>
  <c r="AI584" i="8"/>
  <c r="AI585" i="8"/>
  <c r="AI586" i="8"/>
  <c r="AI587" i="8"/>
  <c r="AI588" i="8"/>
  <c r="AI589" i="8"/>
  <c r="AI590" i="8"/>
  <c r="AI591" i="8"/>
  <c r="AT591" i="8" s="1"/>
  <c r="AI592" i="8"/>
  <c r="AI593" i="8"/>
  <c r="AI594" i="8"/>
  <c r="AI595" i="8"/>
  <c r="AI596" i="8"/>
  <c r="AI597" i="8"/>
  <c r="AI598" i="8"/>
  <c r="AI599" i="8"/>
  <c r="AT599" i="8" s="1"/>
  <c r="AI600" i="8"/>
  <c r="AI601" i="8"/>
  <c r="AI602" i="8"/>
  <c r="AI603" i="8"/>
  <c r="AI604" i="8"/>
  <c r="AI605" i="8"/>
  <c r="AI606" i="8"/>
  <c r="AI607" i="8"/>
  <c r="AI608" i="8"/>
  <c r="AI609" i="8"/>
  <c r="AI610" i="8"/>
  <c r="AI611" i="8"/>
  <c r="AI612" i="8"/>
  <c r="AI613" i="8"/>
  <c r="AI614" i="8"/>
  <c r="AI615" i="8"/>
  <c r="AT615" i="8" s="1"/>
  <c r="AI616" i="8"/>
  <c r="AI617" i="8"/>
  <c r="AI618" i="8"/>
  <c r="AI619" i="8"/>
  <c r="AI620" i="8"/>
  <c r="AI621" i="8"/>
  <c r="AI622" i="8"/>
  <c r="AI623" i="8"/>
  <c r="AI624" i="8"/>
  <c r="AI625" i="8"/>
  <c r="AI626" i="8"/>
  <c r="AI627" i="8"/>
  <c r="AI628" i="8"/>
  <c r="AI629" i="8"/>
  <c r="AI630" i="8"/>
  <c r="AI631" i="8"/>
  <c r="AT631" i="8" s="1"/>
  <c r="AI632" i="8"/>
  <c r="AI633" i="8"/>
  <c r="AI634" i="8"/>
  <c r="AI635" i="8"/>
  <c r="AI636" i="8"/>
  <c r="AI637" i="8"/>
  <c r="AI638" i="8"/>
  <c r="AI639" i="8"/>
  <c r="AT639" i="8" s="1"/>
  <c r="AI640" i="8"/>
  <c r="AI641" i="8"/>
  <c r="AI642" i="8"/>
  <c r="AI643" i="8"/>
  <c r="AI644" i="8"/>
  <c r="AI645" i="8"/>
  <c r="AI646" i="8"/>
  <c r="AI647" i="8"/>
  <c r="AT647" i="8" s="1"/>
  <c r="AI648" i="8"/>
  <c r="AI649" i="8"/>
  <c r="AI650" i="8"/>
  <c r="AI651" i="8"/>
  <c r="AI652" i="8"/>
  <c r="AI653" i="8"/>
  <c r="AI654" i="8"/>
  <c r="AI655" i="8"/>
  <c r="AT655" i="8" s="1"/>
  <c r="AI656" i="8"/>
  <c r="AI657" i="8"/>
  <c r="AI658" i="8"/>
  <c r="AI659" i="8"/>
  <c r="AI660" i="8"/>
  <c r="AI661" i="8"/>
  <c r="AI662" i="8"/>
  <c r="AI663" i="8"/>
  <c r="AT663" i="8" s="1"/>
  <c r="AI664" i="8"/>
  <c r="AI665" i="8"/>
  <c r="AI666" i="8"/>
  <c r="AI667" i="8"/>
  <c r="AI668" i="8"/>
  <c r="AI669" i="8"/>
  <c r="AI670" i="8"/>
  <c r="AI671" i="8"/>
  <c r="AI672" i="8"/>
  <c r="AI673" i="8"/>
  <c r="AI674" i="8"/>
  <c r="AI675" i="8"/>
  <c r="AI676" i="8"/>
  <c r="AI677" i="8"/>
  <c r="AI678" i="8"/>
  <c r="AI679" i="8"/>
  <c r="AT679" i="8" s="1"/>
  <c r="AI680" i="8"/>
  <c r="AI681" i="8"/>
  <c r="AI682" i="8"/>
  <c r="AI683" i="8"/>
  <c r="AI684" i="8"/>
  <c r="AI685" i="8"/>
  <c r="AI686" i="8"/>
  <c r="AI687" i="8"/>
  <c r="AI688" i="8"/>
  <c r="AI689" i="8"/>
  <c r="AI690" i="8"/>
  <c r="AI691" i="8"/>
  <c r="AI692" i="8"/>
  <c r="AI693" i="8"/>
  <c r="AI694" i="8"/>
  <c r="AI695" i="8"/>
  <c r="AT695" i="8" s="1"/>
  <c r="AI696" i="8"/>
  <c r="AI697" i="8"/>
  <c r="AI698" i="8"/>
  <c r="AI699" i="8"/>
  <c r="AI700" i="8"/>
  <c r="AI701" i="8"/>
  <c r="AI702" i="8"/>
  <c r="AI703" i="8"/>
  <c r="AT703" i="8" s="1"/>
  <c r="AI704" i="8"/>
  <c r="AI705" i="8"/>
  <c r="AI706" i="8"/>
  <c r="AI707" i="8"/>
  <c r="AI708" i="8"/>
  <c r="AI709" i="8"/>
  <c r="AI710" i="8"/>
  <c r="AI711" i="8"/>
  <c r="AT711" i="8" s="1"/>
  <c r="AI712" i="8"/>
  <c r="AI713" i="8"/>
  <c r="AI714" i="8"/>
  <c r="AI715" i="8"/>
  <c r="AI716" i="8"/>
  <c r="AI717" i="8"/>
  <c r="AI718" i="8"/>
  <c r="AI719" i="8"/>
  <c r="AT719" i="8" s="1"/>
  <c r="AI720" i="8"/>
  <c r="AI721" i="8"/>
  <c r="AI722" i="8"/>
  <c r="AI723" i="8"/>
  <c r="AI724" i="8"/>
  <c r="AI725" i="8"/>
  <c r="AI726" i="8"/>
  <c r="AI727" i="8"/>
  <c r="AT727" i="8" s="1"/>
  <c r="AI728" i="8"/>
  <c r="AI729" i="8"/>
  <c r="AI730" i="8"/>
  <c r="AI731" i="8"/>
  <c r="AI732" i="8"/>
  <c r="AI733" i="8"/>
  <c r="AI734" i="8"/>
  <c r="AI735" i="8"/>
  <c r="AI736" i="8"/>
  <c r="AI737" i="8"/>
  <c r="AI738" i="8"/>
  <c r="AI739" i="8"/>
  <c r="AI740" i="8"/>
  <c r="AI741" i="8"/>
  <c r="AI742" i="8"/>
  <c r="AI743" i="8"/>
  <c r="AT743" i="8" s="1"/>
  <c r="AI744" i="8"/>
  <c r="AI745" i="8"/>
  <c r="AI746" i="8"/>
  <c r="AI747" i="8"/>
  <c r="AI748" i="8"/>
  <c r="AI749" i="8"/>
  <c r="AI750" i="8"/>
  <c r="AI751" i="8"/>
  <c r="AI752" i="8"/>
  <c r="AI753" i="8"/>
  <c r="AI754" i="8"/>
  <c r="AI755" i="8"/>
  <c r="AI756" i="8"/>
  <c r="AI757" i="8"/>
  <c r="AI758" i="8"/>
  <c r="AI759" i="8"/>
  <c r="AT759" i="8" s="1"/>
  <c r="AI760" i="8"/>
  <c r="AI761" i="8"/>
  <c r="AI762" i="8"/>
  <c r="AI763" i="8"/>
  <c r="AI764" i="8"/>
  <c r="AI765" i="8"/>
  <c r="AI766" i="8"/>
  <c r="AI767" i="8"/>
  <c r="AT767" i="8" s="1"/>
  <c r="AI768" i="8"/>
  <c r="AI769" i="8"/>
  <c r="AI770" i="8"/>
  <c r="AI771" i="8"/>
  <c r="AI772" i="8"/>
  <c r="AI773" i="8"/>
  <c r="AI774" i="8"/>
  <c r="AI775" i="8"/>
  <c r="AT775" i="8" s="1"/>
  <c r="AI776" i="8"/>
  <c r="AI777" i="8"/>
  <c r="AI778" i="8"/>
  <c r="AI779" i="8"/>
  <c r="AI780" i="8"/>
  <c r="AI781" i="8"/>
  <c r="AI782" i="8"/>
  <c r="AI783" i="8"/>
  <c r="AT783" i="8" s="1"/>
  <c r="AI784" i="8"/>
  <c r="AI785" i="8"/>
  <c r="AI786" i="8"/>
  <c r="AI787" i="8"/>
  <c r="AI788" i="8"/>
  <c r="AI789" i="8"/>
  <c r="AI790" i="8"/>
  <c r="AI791" i="8"/>
  <c r="AT791" i="8" s="1"/>
  <c r="AI792" i="8"/>
  <c r="AI793" i="8"/>
  <c r="AI794" i="8"/>
  <c r="AI795" i="8"/>
  <c r="AI796" i="8"/>
  <c r="AI797" i="8"/>
  <c r="AI798" i="8"/>
  <c r="AI799" i="8"/>
  <c r="AI800" i="8"/>
  <c r="AI801" i="8"/>
  <c r="AI802" i="8"/>
  <c r="AI803" i="8"/>
  <c r="AI804" i="8"/>
  <c r="AI805" i="8"/>
  <c r="AI806" i="8"/>
  <c r="AI807" i="8"/>
  <c r="AT807" i="8" s="1"/>
  <c r="AI808" i="8"/>
  <c r="AI809" i="8"/>
  <c r="AI810" i="8"/>
  <c r="AI811" i="8"/>
  <c r="AI812" i="8"/>
  <c r="AI813" i="8"/>
  <c r="AI814" i="8"/>
  <c r="AI815" i="8"/>
  <c r="AI816" i="8"/>
  <c r="AI817" i="8"/>
  <c r="AI818" i="8"/>
  <c r="AI819" i="8"/>
  <c r="AI820" i="8"/>
  <c r="AI821" i="8"/>
  <c r="AI822" i="8"/>
  <c r="AI823" i="8"/>
  <c r="AT823" i="8" s="1"/>
  <c r="AI824" i="8"/>
  <c r="AI825" i="8"/>
  <c r="AI826" i="8"/>
  <c r="AI827" i="8"/>
  <c r="AI828" i="8"/>
  <c r="AI829" i="8"/>
  <c r="AI830" i="8"/>
  <c r="AI831" i="8"/>
  <c r="AT831" i="8" s="1"/>
  <c r="AI832" i="8"/>
  <c r="AI833" i="8"/>
  <c r="AI834" i="8"/>
  <c r="AI835" i="8"/>
  <c r="AI836" i="8"/>
  <c r="AI837" i="8"/>
  <c r="AI838" i="8"/>
  <c r="AI839" i="8"/>
  <c r="AT839" i="8" s="1"/>
  <c r="AI840" i="8"/>
  <c r="AI841" i="8"/>
  <c r="AI842" i="8"/>
  <c r="AI843" i="8"/>
  <c r="AI844" i="8"/>
  <c r="AI845" i="8"/>
  <c r="AI846" i="8"/>
  <c r="AI847" i="8"/>
  <c r="AT847" i="8" s="1"/>
  <c r="AI848" i="8"/>
  <c r="AI849" i="8"/>
  <c r="AI850" i="8"/>
  <c r="AI851" i="8"/>
  <c r="AI852" i="8"/>
  <c r="AI853" i="8"/>
  <c r="AI854" i="8"/>
  <c r="AI855" i="8"/>
  <c r="AT855" i="8" s="1"/>
  <c r="AI856" i="8"/>
  <c r="AI857" i="8"/>
  <c r="AI858" i="8"/>
  <c r="AI859" i="8"/>
  <c r="AI860" i="8"/>
  <c r="AI861" i="8"/>
  <c r="AI862" i="8"/>
  <c r="AI863" i="8"/>
  <c r="AI864" i="8"/>
  <c r="AI865" i="8"/>
  <c r="AI866" i="8"/>
  <c r="AI867" i="8"/>
  <c r="AI868" i="8"/>
  <c r="AI869" i="8"/>
  <c r="AI870" i="8"/>
  <c r="AI871" i="8"/>
  <c r="AT871" i="8" s="1"/>
  <c r="AI872" i="8"/>
  <c r="AI873" i="8"/>
  <c r="AI874" i="8"/>
  <c r="AI875" i="8"/>
  <c r="AI876" i="8"/>
  <c r="AI877" i="8"/>
  <c r="AI878" i="8"/>
  <c r="AI879" i="8"/>
  <c r="AI880" i="8"/>
  <c r="AI881" i="8"/>
  <c r="AI882" i="8"/>
  <c r="AI883" i="8"/>
  <c r="AI884" i="8"/>
  <c r="AI885" i="8"/>
  <c r="AI886" i="8"/>
  <c r="AI887" i="8"/>
  <c r="AT887" i="8" s="1"/>
  <c r="AI888" i="8"/>
  <c r="AI889" i="8"/>
  <c r="AI890" i="8"/>
  <c r="AI891" i="8"/>
  <c r="AI892" i="8"/>
  <c r="AI893" i="8"/>
  <c r="AI894" i="8"/>
  <c r="AI895" i="8"/>
  <c r="AT895" i="8" s="1"/>
  <c r="AI896" i="8"/>
  <c r="AI897" i="8"/>
  <c r="AI898" i="8"/>
  <c r="AI899" i="8"/>
  <c r="AI900" i="8"/>
  <c r="AI901" i="8"/>
  <c r="AI902" i="8"/>
  <c r="AI903" i="8"/>
  <c r="AT903" i="8" s="1"/>
  <c r="AI904" i="8"/>
  <c r="AI905" i="8"/>
  <c r="AI906" i="8"/>
  <c r="AI907" i="8"/>
  <c r="AI908" i="8"/>
  <c r="AI909" i="8"/>
  <c r="AI910" i="8"/>
  <c r="AI911" i="8"/>
  <c r="AT911" i="8" s="1"/>
  <c r="AI912" i="8"/>
  <c r="AI913" i="8"/>
  <c r="AI914" i="8"/>
  <c r="AI915" i="8"/>
  <c r="AI916" i="8"/>
  <c r="AI917" i="8"/>
  <c r="AI918" i="8"/>
  <c r="AI919" i="8"/>
  <c r="AT919" i="8" s="1"/>
  <c r="AI920" i="8"/>
  <c r="AI921" i="8"/>
  <c r="AI922" i="8"/>
  <c r="AI923" i="8"/>
  <c r="AI924" i="8"/>
  <c r="AI925" i="8"/>
  <c r="AI926" i="8"/>
  <c r="AI927" i="8"/>
  <c r="AI928" i="8"/>
  <c r="AI929" i="8"/>
  <c r="AI930" i="8"/>
  <c r="AI931" i="8"/>
  <c r="AI932" i="8"/>
  <c r="AI933" i="8"/>
  <c r="AI934" i="8"/>
  <c r="AI935" i="8"/>
  <c r="AT935" i="8" s="1"/>
  <c r="AI936" i="8"/>
  <c r="AI937" i="8"/>
  <c r="AI938" i="8"/>
  <c r="AI939" i="8"/>
  <c r="AI940" i="8"/>
  <c r="AI941" i="8"/>
  <c r="AI942" i="8"/>
  <c r="AI943" i="8"/>
  <c r="AI944" i="8"/>
  <c r="AI945" i="8"/>
  <c r="AI946" i="8"/>
  <c r="AI947" i="8"/>
  <c r="AI948" i="8"/>
  <c r="AI949" i="8"/>
  <c r="AI950" i="8"/>
  <c r="AI951" i="8"/>
  <c r="AT951" i="8" s="1"/>
  <c r="AI952" i="8"/>
  <c r="AI953" i="8"/>
  <c r="AI954" i="8"/>
  <c r="AI955" i="8"/>
  <c r="AI956" i="8"/>
  <c r="AI957" i="8"/>
  <c r="AI958" i="8"/>
  <c r="AI959" i="8"/>
  <c r="AT959" i="8" s="1"/>
  <c r="AI960" i="8"/>
  <c r="AI961" i="8"/>
  <c r="AI962" i="8"/>
  <c r="AI963" i="8"/>
  <c r="AI964" i="8"/>
  <c r="AI965" i="8"/>
  <c r="AI966" i="8"/>
  <c r="AI967" i="8"/>
  <c r="AT967" i="8" s="1"/>
  <c r="AI968" i="8"/>
  <c r="AI969" i="8"/>
  <c r="AI970" i="8"/>
  <c r="AI971" i="8"/>
  <c r="AI972" i="8"/>
  <c r="AI973" i="8"/>
  <c r="AI974" i="8"/>
  <c r="AI975" i="8"/>
  <c r="AT975" i="8" s="1"/>
  <c r="AI976" i="8"/>
  <c r="AI977" i="8"/>
  <c r="AI978" i="8"/>
  <c r="AI979" i="8"/>
  <c r="AI980" i="8"/>
  <c r="AI981" i="8"/>
  <c r="AI982" i="8"/>
  <c r="AI983" i="8"/>
  <c r="AT983" i="8" s="1"/>
  <c r="AI984" i="8"/>
  <c r="AI985" i="8"/>
  <c r="AI986" i="8"/>
  <c r="AI987" i="8"/>
  <c r="AI988" i="8"/>
  <c r="AI989" i="8"/>
  <c r="AI990" i="8"/>
  <c r="AI991" i="8"/>
  <c r="AI992" i="8"/>
  <c r="AI993" i="8"/>
  <c r="AI994" i="8"/>
  <c r="AI995" i="8"/>
  <c r="AI996" i="8"/>
  <c r="AI997" i="8"/>
  <c r="AI998" i="8"/>
  <c r="AI999" i="8"/>
  <c r="AT999" i="8" s="1"/>
  <c r="AI1000" i="8"/>
  <c r="AI1001" i="8"/>
  <c r="AI1002" i="8"/>
  <c r="AI1003" i="8"/>
  <c r="AI1004" i="8"/>
  <c r="AI1005" i="8"/>
  <c r="AI1006" i="8"/>
  <c r="AI1007" i="8"/>
  <c r="AI1008" i="8"/>
  <c r="AI1009" i="8"/>
  <c r="AI1010" i="8"/>
  <c r="AI1011" i="8"/>
  <c r="AI1012" i="8"/>
  <c r="AI1013" i="8"/>
  <c r="AI1014" i="8"/>
  <c r="AI1015" i="8"/>
  <c r="AT1015" i="8" s="1"/>
  <c r="AI1016" i="8"/>
  <c r="AI1017" i="8"/>
  <c r="AI1018" i="8"/>
  <c r="AI1019" i="8"/>
  <c r="AI1020" i="8"/>
  <c r="AI1021" i="8"/>
  <c r="AI1022" i="8"/>
  <c r="AI1023" i="8"/>
  <c r="AT1023" i="8" s="1"/>
  <c r="AI1024" i="8"/>
  <c r="AI1025" i="8"/>
  <c r="AI1026" i="8"/>
  <c r="AI1027" i="8"/>
  <c r="AI1028" i="8"/>
  <c r="AI1029" i="8"/>
  <c r="AI1030" i="8"/>
  <c r="AI1031" i="8"/>
  <c r="AT1031" i="8" s="1"/>
  <c r="AI1032" i="8"/>
  <c r="AI1033" i="8"/>
  <c r="AI1034" i="8"/>
  <c r="AI1035" i="8"/>
  <c r="AI1036" i="8"/>
  <c r="AI1037" i="8"/>
  <c r="AI1038" i="8"/>
  <c r="AI1039" i="8"/>
  <c r="AT1039" i="8" s="1"/>
  <c r="AI1040" i="8"/>
  <c r="AI1041" i="8"/>
  <c r="AI1042" i="8"/>
  <c r="AI1043" i="8"/>
  <c r="AI1044" i="8"/>
  <c r="AI1045" i="8"/>
  <c r="AI1046" i="8"/>
  <c r="AI1047" i="8"/>
  <c r="AT1047" i="8" s="1"/>
  <c r="AI1048" i="8"/>
  <c r="AI1049" i="8"/>
  <c r="AI1050" i="8"/>
  <c r="AI1051" i="8"/>
  <c r="AI1052" i="8"/>
  <c r="AI1053" i="8"/>
  <c r="AI1054" i="8"/>
  <c r="AI1055" i="8"/>
  <c r="AI1056" i="8"/>
  <c r="AI1057" i="8"/>
  <c r="AI1058" i="8"/>
  <c r="AI1059" i="8"/>
  <c r="AI1060" i="8"/>
  <c r="AI1061" i="8"/>
  <c r="AI1062" i="8"/>
  <c r="AI1063" i="8"/>
  <c r="AT1063" i="8" s="1"/>
  <c r="AI1064" i="8"/>
  <c r="AI1065" i="8"/>
  <c r="AI1066" i="8"/>
  <c r="AI1067" i="8"/>
  <c r="AI1068" i="8"/>
  <c r="AI1069" i="8"/>
  <c r="AI1070" i="8"/>
  <c r="AI1071" i="8"/>
  <c r="AI1072" i="8"/>
  <c r="AI1073" i="8"/>
  <c r="AI1074" i="8"/>
  <c r="AI1075" i="8"/>
  <c r="AI1076" i="8"/>
  <c r="AI1077" i="8"/>
  <c r="AI1078" i="8"/>
  <c r="AI1079" i="8"/>
  <c r="AT1079" i="8" s="1"/>
  <c r="AI1080" i="8"/>
  <c r="AI1081" i="8"/>
  <c r="AI1082" i="8"/>
  <c r="AI1083" i="8"/>
  <c r="AI1084" i="8"/>
  <c r="AI1085" i="8"/>
  <c r="AI1086" i="8"/>
  <c r="AI1087" i="8"/>
  <c r="AT1087" i="8" s="1"/>
  <c r="AI1088" i="8"/>
  <c r="AI1089" i="8"/>
  <c r="AI1090" i="8"/>
  <c r="AI1091" i="8"/>
  <c r="AI1092" i="8"/>
  <c r="AI1093" i="8"/>
  <c r="AI1094" i="8"/>
  <c r="AI1095" i="8"/>
  <c r="AT1095" i="8" s="1"/>
  <c r="AI1096" i="8"/>
  <c r="AI1097" i="8"/>
  <c r="AI1098" i="8"/>
  <c r="AI1099" i="8"/>
  <c r="AI1100" i="8"/>
  <c r="AI1101" i="8"/>
  <c r="AI1102" i="8"/>
  <c r="AI1103" i="8"/>
  <c r="AT1103" i="8" s="1"/>
  <c r="AI1104" i="8"/>
  <c r="AI1105" i="8"/>
  <c r="AI1106" i="8"/>
  <c r="AI1107" i="8"/>
  <c r="AI1108" i="8"/>
  <c r="AI1109" i="8"/>
  <c r="AI1110" i="8"/>
  <c r="AI1111" i="8"/>
  <c r="AT1111" i="8" s="1"/>
  <c r="AI1112" i="8"/>
  <c r="AI1113" i="8"/>
  <c r="AI1114" i="8"/>
  <c r="AI1115" i="8"/>
  <c r="AI1116" i="8"/>
  <c r="AI1117" i="8"/>
  <c r="AI1118" i="8"/>
  <c r="AI1119" i="8"/>
  <c r="AI1120" i="8"/>
  <c r="AI1121" i="8"/>
  <c r="AI1122" i="8"/>
  <c r="AI1123" i="8"/>
  <c r="AI1124" i="8"/>
  <c r="AI1125" i="8"/>
  <c r="AI1126" i="8"/>
  <c r="AI1127" i="8"/>
  <c r="AT1127" i="8" s="1"/>
  <c r="AI1128" i="8"/>
  <c r="AI1129" i="8"/>
  <c r="AI1130" i="8"/>
  <c r="AI1131" i="8"/>
  <c r="AI1132" i="8"/>
  <c r="AI1133" i="8"/>
  <c r="AI1134" i="8"/>
  <c r="AI1135" i="8"/>
  <c r="AI1136" i="8"/>
  <c r="AI1137" i="8"/>
  <c r="AI1138" i="8"/>
  <c r="AI1139" i="8"/>
  <c r="AI1140" i="8"/>
  <c r="AI1141" i="8"/>
  <c r="AI1142" i="8"/>
  <c r="AI1143" i="8"/>
  <c r="AI1144" i="8"/>
  <c r="AI1145" i="8"/>
  <c r="AI1146" i="8"/>
  <c r="AI1147" i="8"/>
  <c r="AI1148" i="8"/>
  <c r="AI1149" i="8"/>
  <c r="AI1150" i="8"/>
  <c r="AI1151" i="8"/>
  <c r="AI1152" i="8"/>
  <c r="AI1153" i="8"/>
  <c r="AI1154" i="8"/>
  <c r="AI1155" i="8"/>
  <c r="AI1156" i="8"/>
  <c r="AI1157" i="8"/>
  <c r="AI1158" i="8"/>
  <c r="AI1159" i="8"/>
  <c r="AI1160" i="8"/>
  <c r="AI1161" i="8"/>
  <c r="AI1162" i="8"/>
  <c r="AI1163" i="8"/>
  <c r="AI1164" i="8"/>
  <c r="AI1165" i="8"/>
  <c r="AI1166" i="8"/>
  <c r="AI1167" i="8"/>
  <c r="AI1168" i="8"/>
  <c r="AI1169" i="8"/>
  <c r="AI1170" i="8"/>
  <c r="AI1171" i="8"/>
  <c r="AI1172" i="8"/>
  <c r="AI1173" i="8"/>
  <c r="AI1174" i="8"/>
  <c r="AI1175" i="8"/>
  <c r="AI1176" i="8"/>
  <c r="AI1177" i="8"/>
  <c r="AI1178" i="8"/>
  <c r="AI1179" i="8"/>
  <c r="AI1180" i="8"/>
  <c r="AI1181" i="8"/>
  <c r="AI1182" i="8"/>
  <c r="AI1183" i="8"/>
  <c r="AI1184" i="8"/>
  <c r="AI1185" i="8"/>
  <c r="AI1186" i="8"/>
  <c r="AI1187" i="8"/>
  <c r="AI1188" i="8"/>
  <c r="AI1189" i="8"/>
  <c r="AI1190" i="8"/>
  <c r="AI1191" i="8"/>
  <c r="AI1192" i="8"/>
  <c r="AI1193" i="8"/>
  <c r="AI1194" i="8"/>
  <c r="AI1195" i="8"/>
  <c r="AI1196" i="8"/>
  <c r="AI1197" i="8"/>
  <c r="AI1198" i="8"/>
  <c r="AI1199" i="8"/>
  <c r="AI1200" i="8"/>
  <c r="AI1201" i="8"/>
  <c r="AI1202" i="8"/>
  <c r="AI1203" i="8"/>
  <c r="AI1204" i="8"/>
  <c r="AI1205" i="8"/>
  <c r="AI1206" i="8"/>
  <c r="AI1207" i="8"/>
  <c r="AI1208" i="8"/>
  <c r="AI1209" i="8"/>
  <c r="AI1210" i="8"/>
  <c r="AI1211" i="8"/>
  <c r="AI1212" i="8"/>
  <c r="AI1213" i="8"/>
  <c r="AI1214" i="8"/>
  <c r="AI1215" i="8"/>
  <c r="AI1216" i="8"/>
  <c r="AI1217" i="8"/>
  <c r="AI1218" i="8"/>
  <c r="AI1219" i="8"/>
  <c r="AI1220" i="8"/>
  <c r="AI1221" i="8"/>
  <c r="AI1222" i="8"/>
  <c r="AI1223" i="8"/>
  <c r="AI1224" i="8"/>
  <c r="AI1225" i="8"/>
  <c r="AI1226" i="8"/>
  <c r="AI1227" i="8"/>
  <c r="AI1228" i="8"/>
  <c r="AI1229" i="8"/>
  <c r="AI1230" i="8"/>
  <c r="AI1231" i="8"/>
  <c r="AI1232" i="8"/>
  <c r="AI1233" i="8"/>
  <c r="AI1234" i="8"/>
  <c r="AI1235" i="8"/>
  <c r="AI1236" i="8"/>
  <c r="AI1237" i="8"/>
  <c r="AI1238" i="8"/>
  <c r="AI1239" i="8"/>
  <c r="AI1240" i="8"/>
  <c r="AI1241" i="8"/>
  <c r="AI1242" i="8"/>
  <c r="AI1243" i="8"/>
  <c r="AI1244" i="8"/>
  <c r="AI1245" i="8"/>
  <c r="AI1246" i="8"/>
  <c r="AI1247" i="8"/>
  <c r="AI1248" i="8"/>
  <c r="AI1249" i="8"/>
  <c r="AI1250" i="8"/>
  <c r="AI1251" i="8"/>
  <c r="AI1252" i="8"/>
  <c r="AI1253" i="8"/>
  <c r="AI1254" i="8"/>
  <c r="AI1255" i="8"/>
  <c r="AI1256" i="8"/>
  <c r="AI1257" i="8"/>
  <c r="AI1258" i="8"/>
  <c r="AI1259" i="8"/>
  <c r="AI1260" i="8"/>
  <c r="AI1261" i="8"/>
  <c r="AI1262" i="8"/>
  <c r="AI1263" i="8"/>
  <c r="AI1264" i="8"/>
  <c r="AI1265" i="8"/>
  <c r="AI1266" i="8"/>
  <c r="AI1267" i="8"/>
  <c r="AI1268" i="8"/>
  <c r="AI1269" i="8"/>
  <c r="AI1270" i="8"/>
  <c r="AI1271" i="8"/>
  <c r="AI1272" i="8"/>
  <c r="AI1273" i="8"/>
  <c r="AI1274" i="8"/>
  <c r="AI1275" i="8"/>
  <c r="AI1276" i="8"/>
  <c r="AI1277" i="8"/>
  <c r="AI1278" i="8"/>
  <c r="AI1279" i="8"/>
  <c r="AI1280" i="8"/>
  <c r="AI1281" i="8"/>
  <c r="AI1282" i="8"/>
  <c r="AI1283" i="8"/>
  <c r="AI1284" i="8"/>
  <c r="AI1285" i="8"/>
  <c r="AI1286" i="8"/>
  <c r="AI1287" i="8"/>
  <c r="AI1288" i="8"/>
  <c r="AI1289" i="8"/>
  <c r="AI1290" i="8"/>
  <c r="AI1291" i="8"/>
  <c r="AI1292" i="8"/>
  <c r="AI1293" i="8"/>
  <c r="AI1294" i="8"/>
  <c r="AI1295" i="8"/>
  <c r="AI1296" i="8"/>
  <c r="AI1297" i="8"/>
  <c r="AI1298" i="8"/>
  <c r="AI1299" i="8"/>
  <c r="AI1300" i="8"/>
  <c r="AI1301" i="8"/>
  <c r="AI1302" i="8"/>
  <c r="AI1303" i="8"/>
  <c r="AI1304" i="8"/>
  <c r="AI1305" i="8"/>
  <c r="AI1306" i="8"/>
  <c r="AI1307" i="8"/>
  <c r="AI1308" i="8"/>
  <c r="AI1309" i="8"/>
  <c r="AI1310" i="8"/>
  <c r="AI1311" i="8"/>
  <c r="AI1312" i="8"/>
  <c r="AI1313" i="8"/>
  <c r="AI1314" i="8"/>
  <c r="AI1315" i="8"/>
  <c r="AI1316" i="8"/>
  <c r="AI1317" i="8"/>
  <c r="AI1318" i="8"/>
  <c r="AI1319" i="8"/>
  <c r="AI1320" i="8"/>
  <c r="AI1321" i="8"/>
  <c r="AI1322" i="8"/>
  <c r="AI1323" i="8"/>
  <c r="AI1324" i="8"/>
  <c r="AI1325" i="8"/>
  <c r="AI4" i="1"/>
  <c r="AI5" i="1"/>
  <c r="AI6" i="1"/>
  <c r="AI7" i="1"/>
  <c r="AM7" i="1" s="1"/>
  <c r="AI8" i="1"/>
  <c r="AI9" i="1"/>
  <c r="AI10" i="1"/>
  <c r="AT10" i="1" s="1"/>
  <c r="AI11" i="1"/>
  <c r="AI12" i="1"/>
  <c r="AI13" i="1"/>
  <c r="AI14" i="1"/>
  <c r="AT14" i="1" s="1"/>
  <c r="AI15" i="1"/>
  <c r="AT15" i="1" s="1"/>
  <c r="AI16" i="1"/>
  <c r="AI17" i="1"/>
  <c r="AI18" i="1"/>
  <c r="AT18" i="1" s="1"/>
  <c r="AI19" i="1"/>
  <c r="AU19" i="1" s="1"/>
  <c r="AI20" i="1"/>
  <c r="AI21" i="1"/>
  <c r="AT21" i="1" s="1"/>
  <c r="AI22" i="1"/>
  <c r="AI23" i="1"/>
  <c r="AT23" i="1" s="1"/>
  <c r="AI24" i="1"/>
  <c r="AI25" i="1"/>
  <c r="AI26" i="1"/>
  <c r="AT26" i="1" s="1"/>
  <c r="AI27" i="1"/>
  <c r="AI28" i="1"/>
  <c r="AI29" i="1"/>
  <c r="AI30" i="1"/>
  <c r="AT30" i="1" s="1"/>
  <c r="AI31" i="1"/>
  <c r="AI32" i="1"/>
  <c r="AI33" i="1"/>
  <c r="AI34" i="1"/>
  <c r="AT34" i="1" s="1"/>
  <c r="AI35" i="1"/>
  <c r="AI36" i="1"/>
  <c r="AI37" i="1"/>
  <c r="AI38" i="1"/>
  <c r="AI39" i="1"/>
  <c r="AI40" i="1"/>
  <c r="AI41" i="1"/>
  <c r="AI42" i="1"/>
  <c r="AT42" i="1" s="1"/>
  <c r="AI43" i="1"/>
  <c r="AI44" i="1"/>
  <c r="AI45" i="1"/>
  <c r="AI46" i="1"/>
  <c r="AT46" i="1" s="1"/>
  <c r="AI47" i="1"/>
  <c r="AI48" i="1"/>
  <c r="AI49" i="1"/>
  <c r="AI50" i="1"/>
  <c r="AI51" i="1"/>
  <c r="AI52" i="1"/>
  <c r="AI53" i="1"/>
  <c r="AI54" i="1"/>
  <c r="AI55" i="1"/>
  <c r="AS55" i="1" s="1"/>
  <c r="AI56" i="1"/>
  <c r="AI57" i="1"/>
  <c r="AI58" i="1"/>
  <c r="AT58" i="1" s="1"/>
  <c r="AI59" i="1"/>
  <c r="AT59" i="1" s="1"/>
  <c r="AI60" i="1"/>
  <c r="AI61" i="1"/>
  <c r="AS61" i="1" s="1"/>
  <c r="AI62" i="1"/>
  <c r="AT62" i="1" s="1"/>
  <c r="AI63" i="1"/>
  <c r="AI64" i="1"/>
  <c r="AI65" i="1"/>
  <c r="AI66" i="1"/>
  <c r="AT66" i="1" s="1"/>
  <c r="AI67" i="1"/>
  <c r="AI68" i="1"/>
  <c r="AI69" i="1"/>
  <c r="AI70" i="1"/>
  <c r="AT70" i="1" s="1"/>
  <c r="AI71" i="1"/>
  <c r="AI72" i="1"/>
  <c r="AI73" i="1"/>
  <c r="AI74" i="1"/>
  <c r="AT74" i="1" s="1"/>
  <c r="AI75" i="1"/>
  <c r="AM75" i="1" s="1"/>
  <c r="AI76" i="1"/>
  <c r="AI77" i="1"/>
  <c r="AT77" i="1" s="1"/>
  <c r="AI78" i="1"/>
  <c r="AT78" i="1" s="1"/>
  <c r="AI79" i="1"/>
  <c r="AI80" i="1"/>
  <c r="AI81" i="1"/>
  <c r="AI82" i="1"/>
  <c r="AT82" i="1" s="1"/>
  <c r="AI83" i="1"/>
  <c r="AS83" i="1" s="1"/>
  <c r="AI84" i="1"/>
  <c r="AI85" i="1"/>
  <c r="AI86" i="1"/>
  <c r="AT86" i="1" s="1"/>
  <c r="AI87" i="1"/>
  <c r="AU87" i="1" s="1"/>
  <c r="AI88" i="1"/>
  <c r="AI89" i="1"/>
  <c r="AI90" i="1"/>
  <c r="AT90" i="1" s="1"/>
  <c r="AI91" i="1"/>
  <c r="AI92" i="1"/>
  <c r="AI93" i="1"/>
  <c r="AI94" i="1"/>
  <c r="AT94" i="1" s="1"/>
  <c r="AI95" i="1"/>
  <c r="AS95" i="1" s="1"/>
  <c r="AI96" i="1"/>
  <c r="AI97" i="1"/>
  <c r="AI98" i="1"/>
  <c r="AT98" i="1" s="1"/>
  <c r="AI99" i="1"/>
  <c r="AI100" i="1"/>
  <c r="AI101" i="1"/>
  <c r="AI102" i="1"/>
  <c r="AT102" i="1" s="1"/>
  <c r="AI103" i="1"/>
  <c r="AI104" i="1"/>
  <c r="AI105" i="1"/>
  <c r="AI106" i="1"/>
  <c r="AT106" i="1" s="1"/>
  <c r="AI107" i="1"/>
  <c r="AI108" i="1"/>
  <c r="AI109" i="1"/>
  <c r="AT109" i="1" s="1"/>
  <c r="AI110" i="1"/>
  <c r="AT110" i="1" s="1"/>
  <c r="AI111" i="1"/>
  <c r="AI112" i="1"/>
  <c r="AI113" i="1"/>
  <c r="AI114" i="1"/>
  <c r="AI115" i="1"/>
  <c r="AI116" i="1"/>
  <c r="AI117" i="1"/>
  <c r="AT117" i="1" s="1"/>
  <c r="AI118" i="1"/>
  <c r="AT118" i="1" s="1"/>
  <c r="AI119" i="1"/>
  <c r="AS119" i="1" s="1"/>
  <c r="AI120" i="1"/>
  <c r="AI121" i="1"/>
  <c r="AI122" i="1"/>
  <c r="AT122" i="1" s="1"/>
  <c r="AI123" i="1"/>
  <c r="AI124" i="1"/>
  <c r="AI125" i="1"/>
  <c r="AI126" i="1"/>
  <c r="AI127" i="1"/>
  <c r="AU127" i="1" s="1"/>
  <c r="AI128" i="1"/>
  <c r="AI129" i="1"/>
  <c r="AI130" i="1"/>
  <c r="AT130" i="1" s="1"/>
  <c r="AI131" i="1"/>
  <c r="AO131" i="1" s="1"/>
  <c r="AI132" i="1"/>
  <c r="AI133" i="1"/>
  <c r="AI134" i="1"/>
  <c r="AT134" i="1" s="1"/>
  <c r="AI135" i="1"/>
  <c r="AI136" i="1"/>
  <c r="AI137" i="1"/>
  <c r="AI138" i="1"/>
  <c r="AT138" i="1" s="1"/>
  <c r="AI139" i="1"/>
  <c r="AS139" i="1" s="1"/>
  <c r="AI140" i="1"/>
  <c r="AI141" i="1"/>
  <c r="AI142" i="1"/>
  <c r="AI143" i="1"/>
  <c r="AI144" i="1"/>
  <c r="AI145" i="1"/>
  <c r="AI146" i="1"/>
  <c r="AT146" i="1" s="1"/>
  <c r="AI147" i="1"/>
  <c r="AI148" i="1"/>
  <c r="AI149" i="1"/>
  <c r="AI150" i="1"/>
  <c r="AT150" i="1" s="1"/>
  <c r="AI151" i="1"/>
  <c r="AS151" i="1" s="1"/>
  <c r="AI152" i="1"/>
  <c r="AI153" i="1"/>
  <c r="AI154" i="1"/>
  <c r="AT154" i="1" s="1"/>
  <c r="AI155" i="1"/>
  <c r="AT155" i="1" s="1"/>
  <c r="AI156" i="1"/>
  <c r="AI157" i="1"/>
  <c r="AI158" i="1"/>
  <c r="AI159" i="1"/>
  <c r="AI160" i="1"/>
  <c r="AI161" i="1"/>
  <c r="AI162" i="1"/>
  <c r="AT162" i="1" s="1"/>
  <c r="AI163" i="1"/>
  <c r="AI164" i="1"/>
  <c r="AI165" i="1"/>
  <c r="AI166" i="1"/>
  <c r="AT166" i="1" s="1"/>
  <c r="AI167" i="1"/>
  <c r="AI168" i="1"/>
  <c r="AI169" i="1"/>
  <c r="AI170" i="1"/>
  <c r="AT170" i="1" s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T182" i="1" s="1"/>
  <c r="AI183" i="1"/>
  <c r="AI184" i="1"/>
  <c r="AI185" i="1"/>
  <c r="AI186" i="1"/>
  <c r="AT186" i="1" s="1"/>
  <c r="AI187" i="1"/>
  <c r="AI188" i="1"/>
  <c r="AI189" i="1"/>
  <c r="AT189" i="1" s="1"/>
  <c r="AI190" i="1"/>
  <c r="AI191" i="1"/>
  <c r="AI192" i="1"/>
  <c r="AI193" i="1"/>
  <c r="AI194" i="1"/>
  <c r="AT194" i="1" s="1"/>
  <c r="AI195" i="1"/>
  <c r="AO195" i="1" s="1"/>
  <c r="AI196" i="1"/>
  <c r="AI197" i="1"/>
  <c r="AI198" i="1"/>
  <c r="AT198" i="1" s="1"/>
  <c r="AI199" i="1"/>
  <c r="AM199" i="1" s="1"/>
  <c r="AI200" i="1"/>
  <c r="AI201" i="1"/>
  <c r="AI202" i="1"/>
  <c r="AT202" i="1" s="1"/>
  <c r="AI203" i="1"/>
  <c r="AI204" i="1"/>
  <c r="AI205" i="1"/>
  <c r="AI206" i="1"/>
  <c r="AT206" i="1" s="1"/>
  <c r="AI207" i="1"/>
  <c r="AU207" i="1" s="1"/>
  <c r="AI208" i="1"/>
  <c r="AI209" i="1"/>
  <c r="AI210" i="1"/>
  <c r="AT210" i="1" s="1"/>
  <c r="AI211" i="1"/>
  <c r="AI212" i="1"/>
  <c r="AI213" i="1"/>
  <c r="AI214" i="1"/>
  <c r="AT214" i="1" s="1"/>
  <c r="AI215" i="1"/>
  <c r="AU215" i="1" s="1"/>
  <c r="AI216" i="1"/>
  <c r="AI217" i="1"/>
  <c r="AI218" i="1"/>
  <c r="AT218" i="1" s="1"/>
  <c r="AI219" i="1"/>
  <c r="AS219" i="1" s="1"/>
  <c r="AI220" i="1"/>
  <c r="AI221" i="1"/>
  <c r="AT221" i="1" s="1"/>
  <c r="AI222" i="1"/>
  <c r="AT222" i="1" s="1"/>
  <c r="AI223" i="1"/>
  <c r="AI224" i="1"/>
  <c r="AI225" i="1"/>
  <c r="AI226" i="1"/>
  <c r="AT226" i="1" s="1"/>
  <c r="AI227" i="1"/>
  <c r="AI228" i="1"/>
  <c r="AI229" i="1"/>
  <c r="AI230" i="1"/>
  <c r="AT230" i="1" s="1"/>
  <c r="AI231" i="1"/>
  <c r="AU231" i="1" s="1"/>
  <c r="AJ231" i="1" s="1"/>
  <c r="AK231" i="1" s="1"/>
  <c r="AI232" i="1"/>
  <c r="AI233" i="1"/>
  <c r="AI234" i="1"/>
  <c r="AT234" i="1" s="1"/>
  <c r="AI235" i="1"/>
  <c r="AI236" i="1"/>
  <c r="AI237" i="1"/>
  <c r="AI238" i="1"/>
  <c r="AT238" i="1" s="1"/>
  <c r="AI239" i="1"/>
  <c r="AM239" i="1" s="1"/>
  <c r="AI240" i="1"/>
  <c r="AI241" i="1"/>
  <c r="AI242" i="1"/>
  <c r="AI243" i="1"/>
  <c r="AI244" i="1"/>
  <c r="AI245" i="1"/>
  <c r="AI246" i="1"/>
  <c r="AI247" i="1"/>
  <c r="AI248" i="1"/>
  <c r="AI249" i="1"/>
  <c r="AI250" i="1"/>
  <c r="AT250" i="1" s="1"/>
  <c r="AI251" i="1"/>
  <c r="AO251" i="1" s="1"/>
  <c r="AI252" i="1"/>
  <c r="AI253" i="1"/>
  <c r="AT253" i="1" s="1"/>
  <c r="AI254" i="1"/>
  <c r="AT254" i="1" s="1"/>
  <c r="AI255" i="1"/>
  <c r="AI256" i="1"/>
  <c r="AI257" i="1"/>
  <c r="AI258" i="1"/>
  <c r="AT258" i="1" s="1"/>
  <c r="AI259" i="1"/>
  <c r="AI260" i="1"/>
  <c r="AI261" i="1"/>
  <c r="AI262" i="1"/>
  <c r="AI263" i="1"/>
  <c r="AI264" i="1"/>
  <c r="AI265" i="1"/>
  <c r="AI266" i="1"/>
  <c r="AT266" i="1" s="1"/>
  <c r="AI267" i="1"/>
  <c r="AI268" i="1"/>
  <c r="AI269" i="1"/>
  <c r="AI270" i="1"/>
  <c r="AT270" i="1" s="1"/>
  <c r="AI271" i="1"/>
  <c r="AS271" i="1" s="1"/>
  <c r="AI272" i="1"/>
  <c r="AI273" i="1"/>
  <c r="AI274" i="1"/>
  <c r="AT274" i="1" s="1"/>
  <c r="AI275" i="1"/>
  <c r="AI276" i="1"/>
  <c r="AI277" i="1"/>
  <c r="AI278" i="1"/>
  <c r="AI279" i="1"/>
  <c r="AI280" i="1"/>
  <c r="AI281" i="1"/>
  <c r="AI282" i="1"/>
  <c r="AT282" i="1" s="1"/>
  <c r="AI283" i="1"/>
  <c r="AI284" i="1"/>
  <c r="AI285" i="1"/>
  <c r="AI286" i="1"/>
  <c r="AT286" i="1" s="1"/>
  <c r="AI287" i="1"/>
  <c r="AM287" i="1" s="1"/>
  <c r="AI288" i="1"/>
  <c r="AI289" i="1"/>
  <c r="AI290" i="1"/>
  <c r="AT290" i="1" s="1"/>
  <c r="AI291" i="1"/>
  <c r="AS291" i="1" s="1"/>
  <c r="AI292" i="1"/>
  <c r="AI293" i="1"/>
  <c r="AT293" i="1" s="1"/>
  <c r="AI294" i="1"/>
  <c r="AI295" i="1"/>
  <c r="AI296" i="1"/>
  <c r="AI297" i="1"/>
  <c r="AI298" i="1"/>
  <c r="AT298" i="1" s="1"/>
  <c r="AI299" i="1"/>
  <c r="AI300" i="1"/>
  <c r="AI301" i="1"/>
  <c r="AI302" i="1"/>
  <c r="AT302" i="1" s="1"/>
  <c r="AI303" i="1"/>
  <c r="AU303" i="1" s="1"/>
  <c r="AI304" i="1"/>
  <c r="AI305" i="1"/>
  <c r="AI306" i="1"/>
  <c r="AI307" i="1"/>
  <c r="AU307" i="1" s="1"/>
  <c r="AI308" i="1"/>
  <c r="AI309" i="1"/>
  <c r="AI310" i="1"/>
  <c r="AI311" i="1"/>
  <c r="AI312" i="1"/>
  <c r="AI313" i="1"/>
  <c r="AI314" i="1"/>
  <c r="AT314" i="1" s="1"/>
  <c r="AI315" i="1"/>
  <c r="AI316" i="1"/>
  <c r="AI317" i="1"/>
  <c r="AT317" i="1" s="1"/>
  <c r="AI318" i="1"/>
  <c r="AT318" i="1" s="1"/>
  <c r="AI319" i="1"/>
  <c r="AI320" i="1"/>
  <c r="AI321" i="1"/>
  <c r="AI322" i="1"/>
  <c r="AT322" i="1" s="1"/>
  <c r="AI323" i="1"/>
  <c r="AI324" i="1"/>
  <c r="AI325" i="1"/>
  <c r="AI326" i="1"/>
  <c r="AI327" i="1"/>
  <c r="AI328" i="1"/>
  <c r="AI329" i="1"/>
  <c r="AI330" i="1"/>
  <c r="AT330" i="1" s="1"/>
  <c r="AI331" i="1"/>
  <c r="AI332" i="1"/>
  <c r="AI333" i="1"/>
  <c r="AI334" i="1"/>
  <c r="AT334" i="1" s="1"/>
  <c r="AI335" i="1"/>
  <c r="AI336" i="1"/>
  <c r="AI337" i="1"/>
  <c r="AI338" i="1"/>
  <c r="AT338" i="1" s="1"/>
  <c r="AI339" i="1"/>
  <c r="AI340" i="1"/>
  <c r="AI341" i="1"/>
  <c r="AI342" i="1"/>
  <c r="AT342" i="1" s="1"/>
  <c r="AI343" i="1"/>
  <c r="AI344" i="1"/>
  <c r="AI345" i="1"/>
  <c r="AI346" i="1"/>
  <c r="AT346" i="1" s="1"/>
  <c r="AI347" i="1"/>
  <c r="AM347" i="1" s="1"/>
  <c r="AI348" i="1"/>
  <c r="AI349" i="1"/>
  <c r="AI350" i="1"/>
  <c r="AT350" i="1" s="1"/>
  <c r="AI351" i="1"/>
  <c r="AS351" i="1" s="1"/>
  <c r="AI352" i="1"/>
  <c r="AI353" i="1"/>
  <c r="AI354" i="1"/>
  <c r="AT354" i="1" s="1"/>
  <c r="AI355" i="1"/>
  <c r="AI356" i="1"/>
  <c r="AI357" i="1"/>
  <c r="AI358" i="1"/>
  <c r="AT358" i="1" s="1"/>
  <c r="AI359" i="1"/>
  <c r="AI360" i="1"/>
  <c r="AI361" i="1"/>
  <c r="AI362" i="1"/>
  <c r="AT362" i="1" s="1"/>
  <c r="AI363" i="1"/>
  <c r="AI364" i="1"/>
  <c r="AI365" i="1"/>
  <c r="AI366" i="1"/>
  <c r="AT366" i="1" s="1"/>
  <c r="AI367" i="1"/>
  <c r="AM367" i="1" s="1"/>
  <c r="AI368" i="1"/>
  <c r="AI369" i="1"/>
  <c r="AI370" i="1"/>
  <c r="AI371" i="1"/>
  <c r="AI372" i="1"/>
  <c r="AI373" i="1"/>
  <c r="AI374" i="1"/>
  <c r="AT374" i="1" s="1"/>
  <c r="AI375" i="1"/>
  <c r="AI376" i="1"/>
  <c r="AI377" i="1"/>
  <c r="AI378" i="1"/>
  <c r="AT378" i="1" s="1"/>
  <c r="AI379" i="1"/>
  <c r="AI380" i="1"/>
  <c r="AI381" i="1"/>
  <c r="AT381" i="1" s="1"/>
  <c r="AI382" i="1"/>
  <c r="AI383" i="1"/>
  <c r="AM383" i="1" s="1"/>
  <c r="AI384" i="1"/>
  <c r="AI385" i="1"/>
  <c r="AI386" i="1"/>
  <c r="AT386" i="1" s="1"/>
  <c r="AI387" i="1"/>
  <c r="AI388" i="1"/>
  <c r="AI389" i="1"/>
  <c r="AI390" i="1"/>
  <c r="AT390" i="1" s="1"/>
  <c r="AI391" i="1"/>
  <c r="AI392" i="1"/>
  <c r="AI393" i="1"/>
  <c r="AI394" i="1"/>
  <c r="AT394" i="1" s="1"/>
  <c r="AI395" i="1"/>
  <c r="AU395" i="1" s="1"/>
  <c r="AI396" i="1"/>
  <c r="AI397" i="1"/>
  <c r="AI398" i="1"/>
  <c r="AI399" i="1"/>
  <c r="AO399" i="1" s="1"/>
  <c r="AI400" i="1"/>
  <c r="AI401" i="1"/>
  <c r="AI402" i="1"/>
  <c r="AT402" i="1" s="1"/>
  <c r="AI403" i="1"/>
  <c r="AI404" i="1"/>
  <c r="AI405" i="1"/>
  <c r="AI406" i="1"/>
  <c r="AT406" i="1" s="1"/>
  <c r="AI407" i="1"/>
  <c r="AI408" i="1"/>
  <c r="AI409" i="1"/>
  <c r="AI410" i="1"/>
  <c r="AT410" i="1" s="1"/>
  <c r="AI411" i="1"/>
  <c r="AI412" i="1"/>
  <c r="AI413" i="1"/>
  <c r="AI414" i="1"/>
  <c r="AI415" i="1"/>
  <c r="AU415" i="1" s="1"/>
  <c r="AI416" i="1"/>
  <c r="AI417" i="1"/>
  <c r="AI418" i="1"/>
  <c r="AT418" i="1" s="1"/>
  <c r="AI419" i="1"/>
  <c r="AI420" i="1"/>
  <c r="AI421" i="1"/>
  <c r="AI422" i="1"/>
  <c r="AT422" i="1" s="1"/>
  <c r="AI423" i="1"/>
  <c r="AI424" i="1"/>
  <c r="AI425" i="1"/>
  <c r="AI426" i="1"/>
  <c r="AT426" i="1" s="1"/>
  <c r="AI427" i="1"/>
  <c r="AU427" i="1" s="1"/>
  <c r="AI428" i="1"/>
  <c r="AI429" i="1"/>
  <c r="AI430" i="1"/>
  <c r="AI431" i="1"/>
  <c r="AT431" i="1" s="1"/>
  <c r="AI432" i="1"/>
  <c r="AI433" i="1"/>
  <c r="AI434" i="1"/>
  <c r="AI435" i="1"/>
  <c r="AI436" i="1"/>
  <c r="AI437" i="1"/>
  <c r="AI438" i="1"/>
  <c r="AT438" i="1" s="1"/>
  <c r="AI439" i="1"/>
  <c r="AI440" i="1"/>
  <c r="AI441" i="1"/>
  <c r="AI442" i="1"/>
  <c r="AT442" i="1" s="1"/>
  <c r="AI443" i="1"/>
  <c r="AI444" i="1"/>
  <c r="AI445" i="1"/>
  <c r="AI446" i="1"/>
  <c r="AT446" i="1" s="1"/>
  <c r="AI447" i="1"/>
  <c r="AI448" i="1"/>
  <c r="AI449" i="1"/>
  <c r="AI450" i="1"/>
  <c r="AT450" i="1" s="1"/>
  <c r="AI451" i="1"/>
  <c r="AI452" i="1"/>
  <c r="AI453" i="1"/>
  <c r="AI454" i="1"/>
  <c r="AT454" i="1" s="1"/>
  <c r="AI455" i="1"/>
  <c r="AI456" i="1"/>
  <c r="AI457" i="1"/>
  <c r="AI458" i="1"/>
  <c r="AT458" i="1" s="1"/>
  <c r="AI459" i="1"/>
  <c r="AI460" i="1"/>
  <c r="AI461" i="1"/>
  <c r="AI462" i="1"/>
  <c r="AT462" i="1" s="1"/>
  <c r="AI463" i="1"/>
  <c r="AI464" i="1"/>
  <c r="AI465" i="1"/>
  <c r="AI466" i="1"/>
  <c r="AT466" i="1" s="1"/>
  <c r="AI467" i="1"/>
  <c r="AI468" i="1"/>
  <c r="AI469" i="1"/>
  <c r="AI470" i="1"/>
  <c r="AT470" i="1" s="1"/>
  <c r="AI471" i="1"/>
  <c r="AU471" i="1" s="1"/>
  <c r="AI472" i="1"/>
  <c r="AI473" i="1"/>
  <c r="AI474" i="1"/>
  <c r="AT474" i="1" s="1"/>
  <c r="AI475" i="1"/>
  <c r="AI476" i="1"/>
  <c r="AI477" i="1"/>
  <c r="AT477" i="1" s="1"/>
  <c r="AI478" i="1"/>
  <c r="AT478" i="1" s="1"/>
  <c r="AI479" i="1"/>
  <c r="AI480" i="1"/>
  <c r="AI481" i="1"/>
  <c r="AI482" i="1"/>
  <c r="AT482" i="1" s="1"/>
  <c r="AI483" i="1"/>
  <c r="AI484" i="1"/>
  <c r="AI485" i="1"/>
  <c r="AT485" i="1" s="1"/>
  <c r="AI486" i="1"/>
  <c r="AT486" i="1" s="1"/>
  <c r="AI487" i="1"/>
  <c r="AU487" i="1" s="1"/>
  <c r="AI488" i="1"/>
  <c r="AI489" i="1"/>
  <c r="AI490" i="1"/>
  <c r="AT490" i="1" s="1"/>
  <c r="AI491" i="1"/>
  <c r="AM491" i="1" s="1"/>
  <c r="AI492" i="1"/>
  <c r="AI493" i="1"/>
  <c r="AI494" i="1"/>
  <c r="AT494" i="1" s="1"/>
  <c r="AI495" i="1"/>
  <c r="AI496" i="1"/>
  <c r="AI497" i="1"/>
  <c r="AI498" i="1"/>
  <c r="AI499" i="1"/>
  <c r="AI500" i="1"/>
  <c r="AI501" i="1"/>
  <c r="AI502" i="1"/>
  <c r="AI503" i="1"/>
  <c r="AU503" i="1" s="1"/>
  <c r="AI504" i="1"/>
  <c r="AI505" i="1"/>
  <c r="AI506" i="1"/>
  <c r="AT506" i="1" s="1"/>
  <c r="AI507" i="1"/>
  <c r="AI508" i="1"/>
  <c r="AI509" i="1"/>
  <c r="AI510" i="1"/>
  <c r="AT510" i="1" s="1"/>
  <c r="AI511" i="1"/>
  <c r="AO511" i="1" s="1"/>
  <c r="AI512" i="1"/>
  <c r="AI513" i="1"/>
  <c r="AI514" i="1"/>
  <c r="AT514" i="1" s="1"/>
  <c r="AI515" i="1"/>
  <c r="AU515" i="1" s="1"/>
  <c r="AI516" i="1"/>
  <c r="AI517" i="1"/>
  <c r="AI518" i="1"/>
  <c r="AI519" i="1"/>
  <c r="AS519" i="1" s="1"/>
  <c r="AI520" i="1"/>
  <c r="AI521" i="1"/>
  <c r="AI522" i="1"/>
  <c r="AT522" i="1" s="1"/>
  <c r="AI523" i="1"/>
  <c r="AI524" i="1"/>
  <c r="AI525" i="1"/>
  <c r="AT525" i="1" s="1"/>
  <c r="AI526" i="1"/>
  <c r="AT526" i="1" s="1"/>
  <c r="AI527" i="1"/>
  <c r="AI528" i="1"/>
  <c r="AI529" i="1"/>
  <c r="AI530" i="1"/>
  <c r="AT530" i="1" s="1"/>
  <c r="AI531" i="1"/>
  <c r="AI532" i="1"/>
  <c r="AI533" i="1"/>
  <c r="AI534" i="1"/>
  <c r="AI535" i="1"/>
  <c r="AI536" i="1"/>
  <c r="AI537" i="1"/>
  <c r="AI538" i="1"/>
  <c r="AT538" i="1" s="1"/>
  <c r="AI539" i="1"/>
  <c r="AI540" i="1"/>
  <c r="AI541" i="1"/>
  <c r="AI542" i="1"/>
  <c r="AT542" i="1" s="1"/>
  <c r="AI543" i="1"/>
  <c r="AO543" i="1" s="1"/>
  <c r="AI544" i="1"/>
  <c r="AI545" i="1"/>
  <c r="AI546" i="1"/>
  <c r="AT546" i="1" s="1"/>
  <c r="AI547" i="1"/>
  <c r="AI548" i="1"/>
  <c r="AI549" i="1"/>
  <c r="AI550" i="1"/>
  <c r="AI551" i="1"/>
  <c r="AI552" i="1"/>
  <c r="AI553" i="1"/>
  <c r="AI554" i="1"/>
  <c r="AT554" i="1" s="1"/>
  <c r="AI555" i="1"/>
  <c r="AO555" i="1" s="1"/>
  <c r="AI556" i="1"/>
  <c r="AI557" i="1"/>
  <c r="AT557" i="1" s="1"/>
  <c r="AI558" i="1"/>
  <c r="AT558" i="1" s="1"/>
  <c r="AI559" i="1"/>
  <c r="AS559" i="1" s="1"/>
  <c r="AI560" i="1"/>
  <c r="AI561" i="1"/>
  <c r="AI562" i="1"/>
  <c r="AI563" i="1"/>
  <c r="AI564" i="1"/>
  <c r="AI565" i="1"/>
  <c r="AI566" i="1"/>
  <c r="AI567" i="1"/>
  <c r="AU567" i="1" s="1"/>
  <c r="AI568" i="1"/>
  <c r="AI569" i="1"/>
  <c r="AI570" i="1"/>
  <c r="AT570" i="1" s="1"/>
  <c r="AI571" i="1"/>
  <c r="AU571" i="1" s="1"/>
  <c r="AI572" i="1"/>
  <c r="AI573" i="1"/>
  <c r="AI574" i="1"/>
  <c r="AT574" i="1" s="1"/>
  <c r="AI575" i="1"/>
  <c r="AT575" i="1" s="1"/>
  <c r="AI576" i="1"/>
  <c r="AI577" i="1"/>
  <c r="AI578" i="1"/>
  <c r="AT578" i="1" s="1"/>
  <c r="AI579" i="1"/>
  <c r="AI580" i="1"/>
  <c r="AI581" i="1"/>
  <c r="AI582" i="1"/>
  <c r="AT582" i="1" s="1"/>
  <c r="AI583" i="1"/>
  <c r="AI584" i="1"/>
  <c r="AI585" i="1"/>
  <c r="AI586" i="1"/>
  <c r="AT586" i="1" s="1"/>
  <c r="AI587" i="1"/>
  <c r="AS587" i="1" s="1"/>
  <c r="AI588" i="1"/>
  <c r="AI589" i="1"/>
  <c r="AT589" i="1" s="1"/>
  <c r="AI590" i="1"/>
  <c r="AT590" i="1" s="1"/>
  <c r="AI591" i="1"/>
  <c r="AI592" i="1"/>
  <c r="AI593" i="1"/>
  <c r="AI594" i="1"/>
  <c r="AT594" i="1" s="1"/>
  <c r="AI595" i="1"/>
  <c r="AI596" i="1"/>
  <c r="AI597" i="1"/>
  <c r="AI598" i="1"/>
  <c r="AT598" i="1" s="1"/>
  <c r="AI599" i="1"/>
  <c r="AI600" i="1"/>
  <c r="AI601" i="1"/>
  <c r="AI602" i="1"/>
  <c r="AT602" i="1" s="1"/>
  <c r="AI603" i="1"/>
  <c r="AS603" i="1" s="1"/>
  <c r="AI604" i="1"/>
  <c r="AI605" i="1"/>
  <c r="AM605" i="1" s="1"/>
  <c r="AI606" i="1"/>
  <c r="AT606" i="1" s="1"/>
  <c r="AI607" i="1"/>
  <c r="AI608" i="1"/>
  <c r="AI609" i="1"/>
  <c r="AI610" i="1"/>
  <c r="AT610" i="1" s="1"/>
  <c r="AI611" i="1"/>
  <c r="AI612" i="1"/>
  <c r="AI613" i="1"/>
  <c r="AI614" i="1"/>
  <c r="AT614" i="1" s="1"/>
  <c r="AI615" i="1"/>
  <c r="AU615" i="1" s="1"/>
  <c r="AI616" i="1"/>
  <c r="AI617" i="1"/>
  <c r="AI618" i="1"/>
  <c r="AT618" i="1" s="1"/>
  <c r="AI619" i="1"/>
  <c r="AI620" i="1"/>
  <c r="AI621" i="1"/>
  <c r="AI622" i="1"/>
  <c r="AT622" i="1" s="1"/>
  <c r="AI623" i="1"/>
  <c r="AI624" i="1"/>
  <c r="AI625" i="1"/>
  <c r="AI626" i="1"/>
  <c r="AI627" i="1"/>
  <c r="AI628" i="1"/>
  <c r="AI629" i="1"/>
  <c r="AI630" i="1"/>
  <c r="AT630" i="1" s="1"/>
  <c r="AI631" i="1"/>
  <c r="AU631" i="1" s="1"/>
  <c r="AI632" i="1"/>
  <c r="AI633" i="1"/>
  <c r="AI634" i="1"/>
  <c r="AT634" i="1" s="1"/>
  <c r="AI635" i="1"/>
  <c r="AI636" i="1"/>
  <c r="AI637" i="1"/>
  <c r="AI638" i="1"/>
  <c r="AI639" i="1"/>
  <c r="AI640" i="1"/>
  <c r="AI641" i="1"/>
  <c r="AI642" i="1"/>
  <c r="AT642" i="1" s="1"/>
  <c r="AI643" i="1"/>
  <c r="AI644" i="1"/>
  <c r="AI645" i="1"/>
  <c r="AI646" i="1"/>
  <c r="AT646" i="1" s="1"/>
  <c r="AI647" i="1"/>
  <c r="AI648" i="1"/>
  <c r="AI649" i="1"/>
  <c r="AI650" i="1"/>
  <c r="AT650" i="1" s="1"/>
  <c r="AI651" i="1"/>
  <c r="AI652" i="1"/>
  <c r="AI653" i="1"/>
  <c r="AI654" i="1"/>
  <c r="AI655" i="1"/>
  <c r="AI656" i="1"/>
  <c r="AI657" i="1"/>
  <c r="AI658" i="1"/>
  <c r="AT658" i="1" s="1"/>
  <c r="AI659" i="1"/>
  <c r="AI660" i="1"/>
  <c r="AI661" i="1"/>
  <c r="AI662" i="1"/>
  <c r="AT662" i="1" s="1"/>
  <c r="AI663" i="1"/>
  <c r="AI664" i="1"/>
  <c r="AI665" i="1"/>
  <c r="AI666" i="1"/>
  <c r="AT666" i="1" s="1"/>
  <c r="AI667" i="1"/>
  <c r="AI668" i="1"/>
  <c r="AI669" i="1"/>
  <c r="AI670" i="1"/>
  <c r="AI671" i="1"/>
  <c r="AO671" i="1" s="1"/>
  <c r="AI672" i="1"/>
  <c r="AI673" i="1"/>
  <c r="AI674" i="1"/>
  <c r="AT674" i="1" s="1"/>
  <c r="AI675" i="1"/>
  <c r="AU675" i="1" s="1"/>
  <c r="AJ675" i="1" s="1"/>
  <c r="AK675" i="1" s="1"/>
  <c r="AI676" i="1"/>
  <c r="AI677" i="1"/>
  <c r="AI678" i="1"/>
  <c r="AT678" i="1" s="1"/>
  <c r="AI679" i="1"/>
  <c r="AS679" i="1" s="1"/>
  <c r="AI680" i="1"/>
  <c r="AI681" i="1"/>
  <c r="AI682" i="1"/>
  <c r="AT682" i="1" s="1"/>
  <c r="AI683" i="1"/>
  <c r="AU683" i="1" s="1"/>
  <c r="AI684" i="1"/>
  <c r="AI685" i="1"/>
  <c r="AT685" i="1" s="1"/>
  <c r="AI686" i="1"/>
  <c r="AI687" i="1"/>
  <c r="AO687" i="1" s="1"/>
  <c r="AI688" i="1"/>
  <c r="AI689" i="1"/>
  <c r="AI690" i="1"/>
  <c r="AI691" i="1"/>
  <c r="AI692" i="1"/>
  <c r="AI693" i="1"/>
  <c r="AI694" i="1"/>
  <c r="AT694" i="1" s="1"/>
  <c r="AI695" i="1"/>
  <c r="AM695" i="1" s="1"/>
  <c r="AI696" i="1"/>
  <c r="AI697" i="1"/>
  <c r="AI698" i="1"/>
  <c r="AT698" i="1" s="1"/>
  <c r="AI699" i="1"/>
  <c r="AI700" i="1"/>
  <c r="AI701" i="1"/>
  <c r="AI702" i="1"/>
  <c r="AI703" i="1"/>
  <c r="AI704" i="1"/>
  <c r="AI705" i="1"/>
  <c r="AI706" i="1"/>
  <c r="AT706" i="1" s="1"/>
  <c r="AI707" i="1"/>
  <c r="AI708" i="1"/>
  <c r="AI709" i="1"/>
  <c r="AI710" i="1"/>
  <c r="AT710" i="1" s="1"/>
  <c r="AI711" i="1"/>
  <c r="AI712" i="1"/>
  <c r="AI713" i="1"/>
  <c r="AI714" i="1"/>
  <c r="AT714" i="1" s="1"/>
  <c r="AI715" i="1"/>
  <c r="AI716" i="1"/>
  <c r="AI717" i="1"/>
  <c r="AI718" i="1"/>
  <c r="AT718" i="1" s="1"/>
  <c r="AI719" i="1"/>
  <c r="AI720" i="1"/>
  <c r="AI721" i="1"/>
  <c r="AI722" i="1"/>
  <c r="AT722" i="1" s="1"/>
  <c r="AI723" i="1"/>
  <c r="AO723" i="1" s="1"/>
  <c r="AI724" i="1"/>
  <c r="AI725" i="1"/>
  <c r="AI726" i="1"/>
  <c r="AT726" i="1" s="1"/>
  <c r="AI727" i="1"/>
  <c r="AI728" i="1"/>
  <c r="AI729" i="1"/>
  <c r="AI730" i="1"/>
  <c r="AT730" i="1" s="1"/>
  <c r="AI731" i="1"/>
  <c r="AU731" i="1" s="1"/>
  <c r="AJ731" i="1" s="1"/>
  <c r="AK731" i="1" s="1"/>
  <c r="AI732" i="1"/>
  <c r="AI733" i="1"/>
  <c r="AI734" i="1"/>
  <c r="AT734" i="1" s="1"/>
  <c r="AI735" i="1"/>
  <c r="AI736" i="1"/>
  <c r="AI737" i="1"/>
  <c r="AI738" i="1"/>
  <c r="AT738" i="1" s="1"/>
  <c r="AI739" i="1"/>
  <c r="AI740" i="1"/>
  <c r="AI741" i="1"/>
  <c r="AM741" i="1" s="1"/>
  <c r="AI742" i="1"/>
  <c r="AT742" i="1" s="1"/>
  <c r="AI743" i="1"/>
  <c r="AM743" i="1" s="1"/>
  <c r="AI744" i="1"/>
  <c r="AI745" i="1"/>
  <c r="AI746" i="1"/>
  <c r="AT746" i="1" s="1"/>
  <c r="AI747" i="1"/>
  <c r="AI748" i="1"/>
  <c r="AI749" i="1"/>
  <c r="AI750" i="1"/>
  <c r="AT750" i="1" s="1"/>
  <c r="AI751" i="1"/>
  <c r="AU751" i="1" s="1"/>
  <c r="AI752" i="1"/>
  <c r="AI753" i="1"/>
  <c r="AI754" i="1"/>
  <c r="AI755" i="1"/>
  <c r="AI756" i="1"/>
  <c r="AI757" i="1"/>
  <c r="AI758" i="1"/>
  <c r="AI759" i="1"/>
  <c r="AI760" i="1"/>
  <c r="AI761" i="1"/>
  <c r="AI762" i="1"/>
  <c r="AT762" i="1" s="1"/>
  <c r="AI763" i="1"/>
  <c r="AI764" i="1"/>
  <c r="AI765" i="1"/>
  <c r="AI766" i="1"/>
  <c r="AT766" i="1" s="1"/>
  <c r="AI767" i="1"/>
  <c r="AI768" i="1"/>
  <c r="AI769" i="1"/>
  <c r="AI770" i="1"/>
  <c r="AM770" i="1" s="1"/>
  <c r="AI771" i="1"/>
  <c r="AO771" i="1" s="1"/>
  <c r="AI772" i="1"/>
  <c r="AI773" i="1"/>
  <c r="AI774" i="1"/>
  <c r="AI775" i="1"/>
  <c r="AU775" i="1" s="1"/>
  <c r="AI776" i="1"/>
  <c r="AI777" i="1"/>
  <c r="AI778" i="1"/>
  <c r="AT778" i="1" s="1"/>
  <c r="AI779" i="1"/>
  <c r="AU779" i="1" s="1"/>
  <c r="AI780" i="1"/>
  <c r="AI781" i="1"/>
  <c r="AI782" i="1"/>
  <c r="AT782" i="1" s="1"/>
  <c r="AI783" i="1"/>
  <c r="AT783" i="1" s="1"/>
  <c r="AI784" i="1"/>
  <c r="AI785" i="1"/>
  <c r="AI786" i="1"/>
  <c r="AT786" i="1" s="1"/>
  <c r="AI787" i="1"/>
  <c r="AS787" i="1" s="1"/>
  <c r="AI788" i="1"/>
  <c r="AI789" i="1"/>
  <c r="AT789" i="1" s="1"/>
  <c r="AI790" i="1"/>
  <c r="AI791" i="1"/>
  <c r="AI792" i="1"/>
  <c r="AI793" i="1"/>
  <c r="AI794" i="1"/>
  <c r="AT794" i="1" s="1"/>
  <c r="AI795" i="1"/>
  <c r="AI796" i="1"/>
  <c r="AI797" i="1"/>
  <c r="AI798" i="1"/>
  <c r="AT798" i="1" s="1"/>
  <c r="AI799" i="1"/>
  <c r="AI800" i="1"/>
  <c r="AI801" i="1"/>
  <c r="AI802" i="1"/>
  <c r="AT802" i="1" s="1"/>
  <c r="AI803" i="1"/>
  <c r="AI804" i="1"/>
  <c r="AI805" i="1"/>
  <c r="AI806" i="1"/>
  <c r="AI807" i="1"/>
  <c r="AU807" i="1" s="1"/>
  <c r="AI808" i="1"/>
  <c r="AI809" i="1"/>
  <c r="AI810" i="1"/>
  <c r="AT810" i="1" s="1"/>
  <c r="AI811" i="1"/>
  <c r="AI812" i="1"/>
  <c r="AI813" i="1"/>
  <c r="AI814" i="1"/>
  <c r="AT814" i="1" s="1"/>
  <c r="AI815" i="1"/>
  <c r="AU815" i="1" s="1"/>
  <c r="AI816" i="1"/>
  <c r="AI817" i="1"/>
  <c r="AI818" i="1"/>
  <c r="AI819" i="1"/>
  <c r="AI820" i="1"/>
  <c r="AI821" i="1"/>
  <c r="AI822" i="1"/>
  <c r="AI823" i="1"/>
  <c r="AI824" i="1"/>
  <c r="AI825" i="1"/>
  <c r="AI826" i="1"/>
  <c r="AT826" i="1" s="1"/>
  <c r="AI827" i="1"/>
  <c r="AI828" i="1"/>
  <c r="AI829" i="1"/>
  <c r="AI830" i="1"/>
  <c r="AT830" i="1" s="1"/>
  <c r="AI831" i="1"/>
  <c r="AI832" i="1"/>
  <c r="AI833" i="1"/>
  <c r="AI834" i="1"/>
  <c r="AT834" i="1" s="1"/>
  <c r="AI835" i="1"/>
  <c r="AI836" i="1"/>
  <c r="AI837" i="1"/>
  <c r="AI838" i="1"/>
  <c r="AI839" i="1"/>
  <c r="AI840" i="1"/>
  <c r="AI841" i="1"/>
  <c r="AI842" i="1"/>
  <c r="AT842" i="1" s="1"/>
  <c r="AI843" i="1"/>
  <c r="AU843" i="1" s="1"/>
  <c r="AI844" i="1"/>
  <c r="AI845" i="1"/>
  <c r="AI846" i="1"/>
  <c r="AT846" i="1" s="1"/>
  <c r="AI847" i="1"/>
  <c r="AS847" i="1" s="1"/>
  <c r="AI848" i="1"/>
  <c r="AI849" i="1"/>
  <c r="AI850" i="1"/>
  <c r="AT850" i="1" s="1"/>
  <c r="AI851" i="1"/>
  <c r="AI852" i="1"/>
  <c r="AI853" i="1"/>
  <c r="AI854" i="1"/>
  <c r="AT854" i="1" s="1"/>
  <c r="AI855" i="1"/>
  <c r="AI856" i="1"/>
  <c r="AI857" i="1"/>
  <c r="AI858" i="1"/>
  <c r="AT858" i="1" s="1"/>
  <c r="AI859" i="1"/>
  <c r="AI860" i="1"/>
  <c r="AI861" i="1"/>
  <c r="AI862" i="1"/>
  <c r="AT862" i="1" s="1"/>
  <c r="AI863" i="1"/>
  <c r="AI864" i="1"/>
  <c r="AI865" i="1"/>
  <c r="AI866" i="1"/>
  <c r="AT866" i="1" s="1"/>
  <c r="AI867" i="1"/>
  <c r="AI868" i="1"/>
  <c r="AI869" i="1"/>
  <c r="AI870" i="1"/>
  <c r="AT870" i="1" s="1"/>
  <c r="AI871" i="1"/>
  <c r="AS871" i="1" s="1"/>
  <c r="AI872" i="1"/>
  <c r="AI873" i="1"/>
  <c r="AI874" i="1"/>
  <c r="AT874" i="1" s="1"/>
  <c r="AI875" i="1"/>
  <c r="AI876" i="1"/>
  <c r="AI877" i="1"/>
  <c r="AI878" i="1"/>
  <c r="AT878" i="1" s="1"/>
  <c r="AI879" i="1"/>
  <c r="AI880" i="1"/>
  <c r="AI881" i="1"/>
  <c r="AI882" i="1"/>
  <c r="AI883" i="1"/>
  <c r="AI884" i="1"/>
  <c r="AI885" i="1"/>
  <c r="AT885" i="1" s="1"/>
  <c r="AI886" i="1"/>
  <c r="AT886" i="1" s="1"/>
  <c r="AI887" i="1"/>
  <c r="AI888" i="1"/>
  <c r="AI889" i="1"/>
  <c r="AI890" i="1"/>
  <c r="AT890" i="1" s="1"/>
  <c r="AI891" i="1"/>
  <c r="AI892" i="1"/>
  <c r="AI893" i="1"/>
  <c r="AI894" i="1"/>
  <c r="AI895" i="1"/>
  <c r="AI896" i="1"/>
  <c r="AI897" i="1"/>
  <c r="AI898" i="1"/>
  <c r="AT898" i="1" s="1"/>
  <c r="AI899" i="1"/>
  <c r="AU899" i="1" s="1"/>
  <c r="AI900" i="1"/>
  <c r="AI901" i="1"/>
  <c r="AI902" i="1"/>
  <c r="AT902" i="1" s="1"/>
  <c r="AI903" i="1"/>
  <c r="AI904" i="1"/>
  <c r="AI905" i="1"/>
  <c r="AI906" i="1"/>
  <c r="AT906" i="1" s="1"/>
  <c r="AI907" i="1"/>
  <c r="AI908" i="1"/>
  <c r="AI909" i="1"/>
  <c r="AI910" i="1"/>
  <c r="AI911" i="1"/>
  <c r="AI912" i="1"/>
  <c r="AI913" i="1"/>
  <c r="AI914" i="1"/>
  <c r="AT914" i="1" s="1"/>
  <c r="AI915" i="1"/>
  <c r="AI916" i="1"/>
  <c r="AI917" i="1"/>
  <c r="AI918" i="1"/>
  <c r="AT918" i="1" s="1"/>
  <c r="AI919" i="1"/>
  <c r="AS919" i="1" s="1"/>
  <c r="AI920" i="1"/>
  <c r="AI921" i="1"/>
  <c r="AI922" i="1"/>
  <c r="AT922" i="1" s="1"/>
  <c r="AI923" i="1"/>
  <c r="AS923" i="1" s="1"/>
  <c r="AI924" i="1"/>
  <c r="AI925" i="1"/>
  <c r="AI926" i="1"/>
  <c r="AI927" i="1"/>
  <c r="AI928" i="1"/>
  <c r="AI929" i="1"/>
  <c r="AI930" i="1"/>
  <c r="AT930" i="1" s="1"/>
  <c r="AI931" i="1"/>
  <c r="AI932" i="1"/>
  <c r="AI933" i="1"/>
  <c r="AI934" i="1"/>
  <c r="AT934" i="1" s="1"/>
  <c r="AI935" i="1"/>
  <c r="AI936" i="1"/>
  <c r="AI937" i="1"/>
  <c r="AI938" i="1"/>
  <c r="AT938" i="1" s="1"/>
  <c r="AI939" i="1"/>
  <c r="AI940" i="1"/>
  <c r="AI941" i="1"/>
  <c r="AT941" i="1" s="1"/>
  <c r="AI942" i="1"/>
  <c r="AI943" i="1"/>
  <c r="AI944" i="1"/>
  <c r="AI945" i="1"/>
  <c r="AI946" i="1"/>
  <c r="AI947" i="1"/>
  <c r="AI948" i="1"/>
  <c r="AI949" i="1"/>
  <c r="AO949" i="1" s="1"/>
  <c r="AI950" i="1"/>
  <c r="AT950" i="1" s="1"/>
  <c r="AI951" i="1"/>
  <c r="AU951" i="1" s="1"/>
  <c r="AI952" i="1"/>
  <c r="AI953" i="1"/>
  <c r="AI954" i="1"/>
  <c r="AT954" i="1" s="1"/>
  <c r="AI955" i="1"/>
  <c r="AI956" i="1"/>
  <c r="AI957" i="1"/>
  <c r="AI958" i="1"/>
  <c r="AT958" i="1" s="1"/>
  <c r="AI959" i="1"/>
  <c r="AO959" i="1" s="1"/>
  <c r="AI960" i="1"/>
  <c r="AI961" i="1"/>
  <c r="AI962" i="1"/>
  <c r="AT962" i="1" s="1"/>
  <c r="AI963" i="1"/>
  <c r="AI964" i="1"/>
  <c r="AI965" i="1"/>
  <c r="AI966" i="1"/>
  <c r="AT966" i="1" s="1"/>
  <c r="AI967" i="1"/>
  <c r="AI968" i="1"/>
  <c r="AI969" i="1"/>
  <c r="AI970" i="1"/>
  <c r="AT970" i="1" s="1"/>
  <c r="AI971" i="1"/>
  <c r="AI972" i="1"/>
  <c r="AI973" i="1"/>
  <c r="AI974" i="1"/>
  <c r="AT974" i="1" s="1"/>
  <c r="AI975" i="1"/>
  <c r="AI976" i="1"/>
  <c r="AI977" i="1"/>
  <c r="AI978" i="1"/>
  <c r="AT978" i="1" s="1"/>
  <c r="AI979" i="1"/>
  <c r="AI980" i="1"/>
  <c r="AI981" i="1"/>
  <c r="AI982" i="1"/>
  <c r="AT982" i="1" s="1"/>
  <c r="AI983" i="1"/>
  <c r="AU983" i="1" s="1"/>
  <c r="AJ983" i="1" s="1"/>
  <c r="AK983" i="1" s="1"/>
  <c r="AI984" i="1"/>
  <c r="AI985" i="1"/>
  <c r="AI986" i="1"/>
  <c r="AT986" i="1" s="1"/>
  <c r="AI987" i="1"/>
  <c r="AI988" i="1"/>
  <c r="AI989" i="1"/>
  <c r="AI990" i="1"/>
  <c r="AT990" i="1" s="1"/>
  <c r="AI991" i="1"/>
  <c r="AI992" i="1"/>
  <c r="AI993" i="1"/>
  <c r="AI994" i="1"/>
  <c r="AT994" i="1" s="1"/>
  <c r="AI995" i="1"/>
  <c r="AI996" i="1"/>
  <c r="AI997" i="1"/>
  <c r="AT997" i="1" s="1"/>
  <c r="AI998" i="1"/>
  <c r="AT998" i="1" s="1"/>
  <c r="AI999" i="1"/>
  <c r="AO999" i="1" s="1"/>
  <c r="AI1000" i="1"/>
  <c r="AI1001" i="1"/>
  <c r="AI1002" i="1"/>
  <c r="AT1002" i="1" s="1"/>
  <c r="AI1003" i="1"/>
  <c r="AM1003" i="1" s="1"/>
  <c r="AI1004" i="1"/>
  <c r="AI1005" i="1"/>
  <c r="AT1005" i="1" s="1"/>
  <c r="AI1006" i="1"/>
  <c r="AT1006" i="1" s="1"/>
  <c r="AI1007" i="1"/>
  <c r="AS1007" i="1" s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T1018" i="1" s="1"/>
  <c r="AI1019" i="1"/>
  <c r="AI1020" i="1"/>
  <c r="AI1021" i="1"/>
  <c r="AI1022" i="1"/>
  <c r="AT1022" i="1" s="1"/>
  <c r="AI1023" i="1"/>
  <c r="AI1024" i="1"/>
  <c r="AI1025" i="1"/>
  <c r="AI1026" i="1"/>
  <c r="AT1026" i="1" s="1"/>
  <c r="AI1027" i="1"/>
  <c r="AI1028" i="1"/>
  <c r="AI1029" i="1"/>
  <c r="AI1030" i="1"/>
  <c r="AI1031" i="1"/>
  <c r="AI1032" i="1"/>
  <c r="AI1033" i="1"/>
  <c r="AI1034" i="1"/>
  <c r="AT1034" i="1" s="1"/>
  <c r="AI1035" i="1"/>
  <c r="AI1036" i="1"/>
  <c r="AI1037" i="1"/>
  <c r="AI1038" i="1"/>
  <c r="AT1038" i="1" s="1"/>
  <c r="AI1039" i="1"/>
  <c r="AI1040" i="1"/>
  <c r="AI1041" i="1"/>
  <c r="AI1042" i="1"/>
  <c r="AT1042" i="1" s="1"/>
  <c r="AI1043" i="1"/>
  <c r="AI1044" i="1"/>
  <c r="AI1045" i="1"/>
  <c r="AT1045" i="1" s="1"/>
  <c r="AI1046" i="1"/>
  <c r="AI1047" i="1"/>
  <c r="AI1048" i="1"/>
  <c r="AI1049" i="1"/>
  <c r="AI1050" i="1"/>
  <c r="AT1050" i="1" s="1"/>
  <c r="AI1051" i="1"/>
  <c r="AI1052" i="1"/>
  <c r="AI1053" i="1"/>
  <c r="AT1053" i="1" s="1"/>
  <c r="AI1054" i="1"/>
  <c r="AT1054" i="1" s="1"/>
  <c r="AI1055" i="1"/>
  <c r="AU1055" i="1" s="1"/>
  <c r="AI1056" i="1"/>
  <c r="AI1057" i="1"/>
  <c r="AI1058" i="1"/>
  <c r="AT1058" i="1" s="1"/>
  <c r="AI1059" i="1"/>
  <c r="AI1060" i="1"/>
  <c r="AI1061" i="1"/>
  <c r="AI1062" i="1"/>
  <c r="AI1063" i="1"/>
  <c r="AM1063" i="1" s="1"/>
  <c r="AI1064" i="1"/>
  <c r="AI1065" i="1"/>
  <c r="AI1066" i="1"/>
  <c r="AT1066" i="1" s="1"/>
  <c r="AI1067" i="1"/>
  <c r="AI1068" i="1"/>
  <c r="AI1069" i="1"/>
  <c r="AT1069" i="1" s="1"/>
  <c r="AI1070" i="1"/>
  <c r="AT1070" i="1" s="1"/>
  <c r="AI1071" i="1"/>
  <c r="AI1072" i="1"/>
  <c r="AI1073" i="1"/>
  <c r="AI1074" i="1"/>
  <c r="AI1075" i="1"/>
  <c r="AI1076" i="1"/>
  <c r="AI1077" i="1"/>
  <c r="AT1077" i="1" s="1"/>
  <c r="AI1078" i="1"/>
  <c r="AI1079" i="1"/>
  <c r="AI1080" i="1"/>
  <c r="AI1081" i="1"/>
  <c r="AI1082" i="1"/>
  <c r="AT1082" i="1" s="1"/>
  <c r="AI1083" i="1"/>
  <c r="AI1084" i="1"/>
  <c r="AI1085" i="1"/>
  <c r="AI1086" i="1"/>
  <c r="AT1086" i="1" s="1"/>
  <c r="AI1087" i="1"/>
  <c r="AI1088" i="1"/>
  <c r="AI1089" i="1"/>
  <c r="AI1090" i="1"/>
  <c r="AT1090" i="1" s="1"/>
  <c r="AI1091" i="1"/>
  <c r="AI1092" i="1"/>
  <c r="AI1093" i="1"/>
  <c r="AI1094" i="1"/>
  <c r="AT1094" i="1" s="1"/>
  <c r="AI1095" i="1"/>
  <c r="AI1096" i="1"/>
  <c r="AI1097" i="1"/>
  <c r="AI1098" i="1"/>
  <c r="AT1098" i="1" s="1"/>
  <c r="AI1099" i="1"/>
  <c r="AI1100" i="1"/>
  <c r="AI1101" i="1"/>
  <c r="AI1102" i="1"/>
  <c r="AT1102" i="1" s="1"/>
  <c r="AI1103" i="1"/>
  <c r="AI1104" i="1"/>
  <c r="AI1105" i="1"/>
  <c r="AI1106" i="1"/>
  <c r="AT1106" i="1" s="1"/>
  <c r="AI1107" i="1"/>
  <c r="AI1108" i="1"/>
  <c r="AI1109" i="1"/>
  <c r="AI1110" i="1"/>
  <c r="AT1110" i="1" s="1"/>
  <c r="AI1111" i="1"/>
  <c r="AI1112" i="1"/>
  <c r="AI1113" i="1"/>
  <c r="AI1114" i="1"/>
  <c r="AT1114" i="1" s="1"/>
  <c r="AI1115" i="1"/>
  <c r="AU1115" i="1" s="1"/>
  <c r="AI1116" i="1"/>
  <c r="AI1117" i="1"/>
  <c r="AI1118" i="1"/>
  <c r="AT1118" i="1" s="1"/>
  <c r="AI1119" i="1"/>
  <c r="AM1119" i="1" s="1"/>
  <c r="AI1120" i="1"/>
  <c r="AI1121" i="1"/>
  <c r="AI1122" i="1"/>
  <c r="AT1122" i="1" s="1"/>
  <c r="AI1123" i="1"/>
  <c r="AI1124" i="1"/>
  <c r="AI1125" i="1"/>
  <c r="AI1126" i="1"/>
  <c r="AT1126" i="1" s="1"/>
  <c r="AI1127" i="1"/>
  <c r="AI1128" i="1"/>
  <c r="AI1129" i="1"/>
  <c r="AI1130" i="1"/>
  <c r="AT1130" i="1" s="1"/>
  <c r="AI1131" i="1"/>
  <c r="AI1132" i="1"/>
  <c r="AI1133" i="1"/>
  <c r="AI1134" i="1"/>
  <c r="AT1134" i="1" s="1"/>
  <c r="AI1135" i="1"/>
  <c r="AI1136" i="1"/>
  <c r="AI1137" i="1"/>
  <c r="AI1138" i="1"/>
  <c r="AT1138" i="1" s="1"/>
  <c r="AI1139" i="1"/>
  <c r="AI1140" i="1"/>
  <c r="AI1141" i="1"/>
  <c r="AI1142" i="1"/>
  <c r="AT1142" i="1" s="1"/>
  <c r="AI1143" i="1"/>
  <c r="AI1144" i="1"/>
  <c r="AI1145" i="1"/>
  <c r="AI1146" i="1"/>
  <c r="AT1146" i="1" s="1"/>
  <c r="AI1147" i="1"/>
  <c r="AI1148" i="1"/>
  <c r="AI1149" i="1"/>
  <c r="AI1150" i="1"/>
  <c r="AT1150" i="1" s="1"/>
  <c r="AI1151" i="1"/>
  <c r="AM1151" i="1" s="1"/>
  <c r="AI1152" i="1"/>
  <c r="AI1153" i="1"/>
  <c r="AI1154" i="1"/>
  <c r="AT1154" i="1" s="1"/>
  <c r="AI1155" i="1"/>
  <c r="AI1156" i="1"/>
  <c r="AI1157" i="1"/>
  <c r="AI1158" i="1"/>
  <c r="AT1158" i="1" s="1"/>
  <c r="AI1159" i="1"/>
  <c r="AS1159" i="1" s="1"/>
  <c r="AI1160" i="1"/>
  <c r="AI1161" i="1"/>
  <c r="AI1162" i="1"/>
  <c r="AT1162" i="1" s="1"/>
  <c r="AI1163" i="1"/>
  <c r="AS1163" i="1" s="1"/>
  <c r="AI1164" i="1"/>
  <c r="AI1165" i="1"/>
  <c r="AI1166" i="1"/>
  <c r="AT1166" i="1" s="1"/>
  <c r="AI1167" i="1"/>
  <c r="AM1167" i="1" s="1"/>
  <c r="AI1168" i="1"/>
  <c r="AI1169" i="1"/>
  <c r="AI1170" i="1"/>
  <c r="AT1170" i="1" s="1"/>
  <c r="AI1171" i="1"/>
  <c r="AI1172" i="1"/>
  <c r="AI1173" i="1"/>
  <c r="AI1174" i="1"/>
  <c r="AT1174" i="1" s="1"/>
  <c r="AI1175" i="1"/>
  <c r="AI1176" i="1"/>
  <c r="AI1177" i="1"/>
  <c r="AI1178" i="1"/>
  <c r="AT1178" i="1" s="1"/>
  <c r="AI1179" i="1"/>
  <c r="AI1180" i="1"/>
  <c r="AI1181" i="1"/>
  <c r="AI1182" i="1"/>
  <c r="AT1182" i="1" s="1"/>
  <c r="AI1183" i="1"/>
  <c r="AI1184" i="1"/>
  <c r="AI1185" i="1"/>
  <c r="AI1186" i="1"/>
  <c r="AT1186" i="1" s="1"/>
  <c r="AI1187" i="1"/>
  <c r="AI1188" i="1"/>
  <c r="AI1189" i="1"/>
  <c r="AI1190" i="1"/>
  <c r="AT1190" i="1" s="1"/>
  <c r="AI1191" i="1"/>
  <c r="AU1191" i="1" s="1"/>
  <c r="AI1192" i="1"/>
  <c r="AI1193" i="1"/>
  <c r="AI1194" i="1"/>
  <c r="AT1194" i="1" s="1"/>
  <c r="AI1195" i="1"/>
  <c r="AI1196" i="1"/>
  <c r="AI1197" i="1"/>
  <c r="AI1198" i="1"/>
  <c r="AT1198" i="1" s="1"/>
  <c r="AI1199" i="1"/>
  <c r="AI1200" i="1"/>
  <c r="AI1201" i="1"/>
  <c r="AI1202" i="1"/>
  <c r="AT1202" i="1" s="1"/>
  <c r="AI1203" i="1"/>
  <c r="AI1204" i="1"/>
  <c r="AI1205" i="1"/>
  <c r="AI1206" i="1"/>
  <c r="AT1206" i="1" s="1"/>
  <c r="AI1207" i="1"/>
  <c r="AU1207" i="1" s="1"/>
  <c r="AI1208" i="1"/>
  <c r="AI1209" i="1"/>
  <c r="AI1210" i="1"/>
  <c r="AT1210" i="1" s="1"/>
  <c r="AI1211" i="1"/>
  <c r="AI1212" i="1"/>
  <c r="AI1213" i="1"/>
  <c r="AI1214" i="1"/>
  <c r="AT1214" i="1" s="1"/>
  <c r="AI1215" i="1"/>
  <c r="AO1215" i="1" s="1"/>
  <c r="AI1216" i="1"/>
  <c r="AI1217" i="1"/>
  <c r="AI1218" i="1"/>
  <c r="AM1218" i="1" s="1"/>
  <c r="AI1219" i="1"/>
  <c r="AI1220" i="1"/>
  <c r="AI1221" i="1"/>
  <c r="AI1222" i="1"/>
  <c r="AT1222" i="1" s="1"/>
  <c r="AI1223" i="1"/>
  <c r="AS1223" i="1" s="1"/>
  <c r="AI1224" i="1"/>
  <c r="AI1225" i="1"/>
  <c r="AI1226" i="1"/>
  <c r="AT1226" i="1" s="1"/>
  <c r="AI1227" i="1"/>
  <c r="AI1228" i="1"/>
  <c r="AI1229" i="1"/>
  <c r="AI1230" i="1"/>
  <c r="AI1231" i="1"/>
  <c r="AO1231" i="1" s="1"/>
  <c r="AI1232" i="1"/>
  <c r="AI1233" i="1"/>
  <c r="AI1234" i="1"/>
  <c r="AT1234" i="1" s="1"/>
  <c r="AI1235" i="1"/>
  <c r="AI1236" i="1"/>
  <c r="AI1237" i="1"/>
  <c r="AI1238" i="1"/>
  <c r="AT1238" i="1" s="1"/>
  <c r="AI1239" i="1"/>
  <c r="AI1240" i="1"/>
  <c r="AI1241" i="1"/>
  <c r="AI1242" i="1"/>
  <c r="AT1242" i="1" s="1"/>
  <c r="AI1243" i="1"/>
  <c r="AI1244" i="1"/>
  <c r="AI1245" i="1"/>
  <c r="AT1245" i="1" s="1"/>
  <c r="AI1246" i="1"/>
  <c r="AI1247" i="1"/>
  <c r="AI1248" i="1"/>
  <c r="AI1249" i="1"/>
  <c r="AI1250" i="1"/>
  <c r="AT1250" i="1" s="1"/>
  <c r="AI1251" i="1"/>
  <c r="AI1252" i="1"/>
  <c r="AI1253" i="1"/>
  <c r="AI1254" i="1"/>
  <c r="AT1254" i="1" s="1"/>
  <c r="AI1255" i="1"/>
  <c r="AI1256" i="1"/>
  <c r="AI1257" i="1"/>
  <c r="AI1258" i="1"/>
  <c r="AT1258" i="1" s="1"/>
  <c r="AI1259" i="1"/>
  <c r="AI1260" i="1"/>
  <c r="AI1261" i="1"/>
  <c r="AI1262" i="1"/>
  <c r="AI1263" i="1"/>
  <c r="AI1264" i="1"/>
  <c r="AI1265" i="1"/>
  <c r="AI1266" i="1"/>
  <c r="AT1266" i="1" s="1"/>
  <c r="AI1267" i="1"/>
  <c r="AI1268" i="1"/>
  <c r="AI1269" i="1"/>
  <c r="AI1270" i="1"/>
  <c r="AT1270" i="1" s="1"/>
  <c r="AI1271" i="1"/>
  <c r="AM1271" i="1" s="1"/>
  <c r="AI1272" i="1"/>
  <c r="AI1273" i="1"/>
  <c r="AI1274" i="1"/>
  <c r="AT1274" i="1" s="1"/>
  <c r="AI1275" i="1"/>
  <c r="AI1276" i="1"/>
  <c r="AI1277" i="1"/>
  <c r="AT1277" i="1" s="1"/>
  <c r="AI1278" i="1"/>
  <c r="AI1279" i="1"/>
  <c r="AI1280" i="1"/>
  <c r="AI1281" i="1"/>
  <c r="AI1282" i="1"/>
  <c r="AT1282" i="1" s="1"/>
  <c r="AI1283" i="1"/>
  <c r="AI1284" i="1"/>
  <c r="AI1285" i="1"/>
  <c r="AM1285" i="1" s="1"/>
  <c r="AI1286" i="1"/>
  <c r="AT1286" i="1" s="1"/>
  <c r="AI1287" i="1"/>
  <c r="AI1288" i="1"/>
  <c r="AI1289" i="1"/>
  <c r="AI1290" i="1"/>
  <c r="AT1290" i="1" s="1"/>
  <c r="AI1291" i="1"/>
  <c r="AI1292" i="1"/>
  <c r="AI1293" i="1"/>
  <c r="AI1294" i="1"/>
  <c r="AI1295" i="1"/>
  <c r="AI1296" i="1"/>
  <c r="AI1297" i="1"/>
  <c r="AI1298" i="1"/>
  <c r="AT1298" i="1" s="1"/>
  <c r="AI1299" i="1"/>
  <c r="AI1300" i="1"/>
  <c r="AI1301" i="1"/>
  <c r="AI1302" i="1"/>
  <c r="AT1302" i="1" s="1"/>
  <c r="AI1303" i="1"/>
  <c r="AI1304" i="1"/>
  <c r="AI1305" i="1"/>
  <c r="AI1306" i="1"/>
  <c r="AT1306" i="1" s="1"/>
  <c r="AI1307" i="1"/>
  <c r="AI1308" i="1"/>
  <c r="AI1309" i="1"/>
  <c r="AI1310" i="1"/>
  <c r="AI1311" i="1"/>
  <c r="AI1312" i="1"/>
  <c r="AI1313" i="1"/>
  <c r="AI1314" i="1"/>
  <c r="AT1314" i="1" s="1"/>
  <c r="AI1315" i="1"/>
  <c r="AI1316" i="1"/>
  <c r="AI1317" i="1"/>
  <c r="AI1318" i="1"/>
  <c r="AT1318" i="1" s="1"/>
  <c r="AI1319" i="1"/>
  <c r="AI1320" i="1"/>
  <c r="AI1321" i="1"/>
  <c r="AI1322" i="1"/>
  <c r="AT1322" i="1" s="1"/>
  <c r="AI1323" i="1"/>
  <c r="AI1324" i="1"/>
  <c r="AI1325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324" i="1"/>
  <c r="AT1321" i="1"/>
  <c r="AT1320" i="1"/>
  <c r="AT1316" i="1"/>
  <c r="AT1313" i="1"/>
  <c r="AT1312" i="1"/>
  <c r="AT1310" i="1"/>
  <c r="AT1308" i="1"/>
  <c r="AT1305" i="1"/>
  <c r="AT1304" i="1"/>
  <c r="AT1300" i="1"/>
  <c r="AT1297" i="1"/>
  <c r="AT1296" i="1"/>
  <c r="AT1294" i="1"/>
  <c r="AT1292" i="1"/>
  <c r="AT1289" i="1"/>
  <c r="AT1288" i="1"/>
  <c r="AT1284" i="1"/>
  <c r="AT1281" i="1"/>
  <c r="AT1280" i="1"/>
  <c r="AT1278" i="1"/>
  <c r="AT1276" i="1"/>
  <c r="AT1273" i="1"/>
  <c r="AT1272" i="1"/>
  <c r="AT1268" i="1"/>
  <c r="AT1265" i="1"/>
  <c r="AT1264" i="1"/>
  <c r="AT1262" i="1"/>
  <c r="AT1260" i="1"/>
  <c r="AT1257" i="1"/>
  <c r="AT1256" i="1"/>
  <c r="AT1253" i="1"/>
  <c r="AT1252" i="1"/>
  <c r="AT1249" i="1"/>
  <c r="AT1248" i="1"/>
  <c r="AT1246" i="1"/>
  <c r="AT1244" i="1"/>
  <c r="AT1241" i="1"/>
  <c r="AT1240" i="1"/>
  <c r="AT1236" i="1"/>
  <c r="AT1233" i="1"/>
  <c r="AT1232" i="1"/>
  <c r="AT1230" i="1"/>
  <c r="AT1228" i="1"/>
  <c r="AT1225" i="1"/>
  <c r="AT1224" i="1"/>
  <c r="AT1221" i="1"/>
  <c r="AT1220" i="1"/>
  <c r="AT1217" i="1"/>
  <c r="AT1216" i="1"/>
  <c r="AT1212" i="1"/>
  <c r="AT1209" i="1"/>
  <c r="AT1208" i="1"/>
  <c r="AT1204" i="1"/>
  <c r="AT1201" i="1"/>
  <c r="AT1200" i="1"/>
  <c r="AT1196" i="1"/>
  <c r="AT1193" i="1"/>
  <c r="AT1192" i="1"/>
  <c r="AT1188" i="1"/>
  <c r="AT1185" i="1"/>
  <c r="AT1184" i="1"/>
  <c r="AT1180" i="1"/>
  <c r="AT1177" i="1"/>
  <c r="AT1176" i="1"/>
  <c r="AT1172" i="1"/>
  <c r="AT1169" i="1"/>
  <c r="AT1168" i="1"/>
  <c r="AT1164" i="1"/>
  <c r="AT1161" i="1"/>
  <c r="AT1160" i="1"/>
  <c r="AT1156" i="1"/>
  <c r="AT1153" i="1"/>
  <c r="AT1152" i="1"/>
  <c r="AT1148" i="1"/>
  <c r="AT1145" i="1"/>
  <c r="AT1144" i="1"/>
  <c r="AT1140" i="1"/>
  <c r="AT1137" i="1"/>
  <c r="AT1136" i="1"/>
  <c r="AT1132" i="1"/>
  <c r="AT1129" i="1"/>
  <c r="AT1128" i="1"/>
  <c r="AT1124" i="1"/>
  <c r="AT1121" i="1"/>
  <c r="AT1120" i="1"/>
  <c r="AT1117" i="1"/>
  <c r="AT1116" i="1"/>
  <c r="AT1113" i="1"/>
  <c r="AT1112" i="1"/>
  <c r="AT1108" i="1"/>
  <c r="AT1105" i="1"/>
  <c r="AT1104" i="1"/>
  <c r="AT1100" i="1"/>
  <c r="AT1097" i="1"/>
  <c r="AT1096" i="1"/>
  <c r="AT1092" i="1"/>
  <c r="AT1089" i="1"/>
  <c r="AT1088" i="1"/>
  <c r="AT1085" i="1"/>
  <c r="AT1084" i="1"/>
  <c r="AT1081" i="1"/>
  <c r="AT1080" i="1"/>
  <c r="AT1078" i="1"/>
  <c r="AT1076" i="1"/>
  <c r="AT1074" i="1"/>
  <c r="AT1073" i="1"/>
  <c r="AT1072" i="1"/>
  <c r="AT1068" i="1"/>
  <c r="AT1065" i="1"/>
  <c r="AT1064" i="1"/>
  <c r="AT1062" i="1"/>
  <c r="AT1060" i="1"/>
  <c r="AT1057" i="1"/>
  <c r="AT1056" i="1"/>
  <c r="AT1052" i="1"/>
  <c r="AT1049" i="1"/>
  <c r="AT1048" i="1"/>
  <c r="AT1046" i="1"/>
  <c r="AT1044" i="1"/>
  <c r="AT1041" i="1"/>
  <c r="AT1040" i="1"/>
  <c r="AT1036" i="1"/>
  <c r="AT1033" i="1"/>
  <c r="AT1032" i="1"/>
  <c r="AT1030" i="1"/>
  <c r="AT1028" i="1"/>
  <c r="AT1025" i="1"/>
  <c r="AT1024" i="1"/>
  <c r="AT1020" i="1"/>
  <c r="AT1017" i="1"/>
  <c r="AT1016" i="1"/>
  <c r="AT1014" i="1"/>
  <c r="AT1012" i="1"/>
  <c r="AT1010" i="1"/>
  <c r="AT1009" i="1"/>
  <c r="AT1008" i="1"/>
  <c r="AT1004" i="1"/>
  <c r="AT1001" i="1"/>
  <c r="AT1000" i="1"/>
  <c r="AT996" i="1"/>
  <c r="AT993" i="1"/>
  <c r="AT992" i="1"/>
  <c r="AT988" i="1"/>
  <c r="AT985" i="1"/>
  <c r="AT984" i="1"/>
  <c r="AT981" i="1"/>
  <c r="AT980" i="1"/>
  <c r="AT977" i="1"/>
  <c r="AT976" i="1"/>
  <c r="AT972" i="1"/>
  <c r="AT969" i="1"/>
  <c r="AT968" i="1"/>
  <c r="AT964" i="1"/>
  <c r="AT961" i="1"/>
  <c r="AT960" i="1"/>
  <c r="AT956" i="1"/>
  <c r="AT953" i="1"/>
  <c r="AT952" i="1"/>
  <c r="AT949" i="1"/>
  <c r="AT948" i="1"/>
  <c r="AT946" i="1"/>
  <c r="AT945" i="1"/>
  <c r="AT944" i="1"/>
  <c r="AT942" i="1"/>
  <c r="AT940" i="1"/>
  <c r="AT937" i="1"/>
  <c r="AT936" i="1"/>
  <c r="AT932" i="1"/>
  <c r="AT929" i="1"/>
  <c r="AT928" i="1"/>
  <c r="AT926" i="1"/>
  <c r="AT924" i="1"/>
  <c r="AT921" i="1"/>
  <c r="AT920" i="1"/>
  <c r="AT916" i="1"/>
  <c r="AT913" i="1"/>
  <c r="AT912" i="1"/>
  <c r="AT910" i="1"/>
  <c r="AT908" i="1"/>
  <c r="AT905" i="1"/>
  <c r="AT904" i="1"/>
  <c r="AT900" i="1"/>
  <c r="AT897" i="1"/>
  <c r="AT896" i="1"/>
  <c r="AT894" i="1"/>
  <c r="AT892" i="1"/>
  <c r="AT889" i="1"/>
  <c r="AT888" i="1"/>
  <c r="AT884" i="1"/>
  <c r="AT882" i="1"/>
  <c r="AT881" i="1"/>
  <c r="AT880" i="1"/>
  <c r="AT877" i="1"/>
  <c r="AT876" i="1"/>
  <c r="AT873" i="1"/>
  <c r="AT872" i="1"/>
  <c r="AT868" i="1"/>
  <c r="AT865" i="1"/>
  <c r="AT864" i="1"/>
  <c r="AT860" i="1"/>
  <c r="AT857" i="1"/>
  <c r="AT856" i="1"/>
  <c r="AT852" i="1"/>
  <c r="AT849" i="1"/>
  <c r="AT848" i="1"/>
  <c r="AT845" i="1"/>
  <c r="AT844" i="1"/>
  <c r="AT841" i="1"/>
  <c r="AT840" i="1"/>
  <c r="AT838" i="1"/>
  <c r="AT836" i="1"/>
  <c r="AT833" i="1"/>
  <c r="AT832" i="1"/>
  <c r="AT828" i="1"/>
  <c r="AT825" i="1"/>
  <c r="AT824" i="1"/>
  <c r="AT822" i="1"/>
  <c r="AT820" i="1"/>
  <c r="AT818" i="1"/>
  <c r="AT817" i="1"/>
  <c r="AT816" i="1"/>
  <c r="AT812" i="1"/>
  <c r="AT809" i="1"/>
  <c r="AT808" i="1"/>
  <c r="AT806" i="1"/>
  <c r="AT804" i="1"/>
  <c r="AT801" i="1"/>
  <c r="AT800" i="1"/>
  <c r="AT796" i="1"/>
  <c r="AT793" i="1"/>
  <c r="AT792" i="1"/>
  <c r="AT790" i="1"/>
  <c r="AT788" i="1"/>
  <c r="AT785" i="1"/>
  <c r="AT784" i="1"/>
  <c r="AT780" i="1"/>
  <c r="AT777" i="1"/>
  <c r="AT776" i="1"/>
  <c r="AT774" i="1"/>
  <c r="AT772" i="1"/>
  <c r="AT769" i="1"/>
  <c r="AT768" i="1"/>
  <c r="AT764" i="1"/>
  <c r="AT761" i="1"/>
  <c r="AT760" i="1"/>
  <c r="AT758" i="1"/>
  <c r="AT756" i="1"/>
  <c r="AT754" i="1"/>
  <c r="AT753" i="1"/>
  <c r="AT752" i="1"/>
  <c r="AT748" i="1"/>
  <c r="AT745" i="1"/>
  <c r="AT744" i="1"/>
  <c r="AT741" i="1"/>
  <c r="AT740" i="1"/>
  <c r="AT737" i="1"/>
  <c r="AT736" i="1"/>
  <c r="AT732" i="1"/>
  <c r="AT729" i="1"/>
  <c r="AT728" i="1"/>
  <c r="AT724" i="1"/>
  <c r="AT721" i="1"/>
  <c r="AT720" i="1"/>
  <c r="AT716" i="1"/>
  <c r="AT713" i="1"/>
  <c r="AT712" i="1"/>
  <c r="AT709" i="1"/>
  <c r="AT708" i="1"/>
  <c r="AT705" i="1"/>
  <c r="AT704" i="1"/>
  <c r="AT702" i="1"/>
  <c r="AT700" i="1"/>
  <c r="AT697" i="1"/>
  <c r="AT696" i="1"/>
  <c r="AT692" i="1"/>
  <c r="AT690" i="1"/>
  <c r="AT689" i="1"/>
  <c r="AT688" i="1"/>
  <c r="AT686" i="1"/>
  <c r="AT684" i="1"/>
  <c r="AT681" i="1"/>
  <c r="AT680" i="1"/>
  <c r="AT676" i="1"/>
  <c r="AT673" i="1"/>
  <c r="AT672" i="1"/>
  <c r="AT670" i="1"/>
  <c r="AT668" i="1"/>
  <c r="AT665" i="1"/>
  <c r="AT664" i="1"/>
  <c r="AT660" i="1"/>
  <c r="AT657" i="1"/>
  <c r="AT656" i="1"/>
  <c r="AT654" i="1"/>
  <c r="AT652" i="1"/>
  <c r="AT649" i="1"/>
  <c r="AT648" i="1"/>
  <c r="AT644" i="1"/>
  <c r="AT641" i="1"/>
  <c r="AT640" i="1"/>
  <c r="AT638" i="1"/>
  <c r="AT636" i="1"/>
  <c r="AT633" i="1"/>
  <c r="AT632" i="1"/>
  <c r="AT628" i="1"/>
  <c r="AT626" i="1"/>
  <c r="AT625" i="1"/>
  <c r="AT624" i="1"/>
  <c r="AT620" i="1"/>
  <c r="AT617" i="1"/>
  <c r="AT616" i="1"/>
  <c r="AT612" i="1"/>
  <c r="AT609" i="1"/>
  <c r="AT608" i="1"/>
  <c r="AT605" i="1"/>
  <c r="AT604" i="1"/>
  <c r="AT601" i="1"/>
  <c r="AT600" i="1"/>
  <c r="AT596" i="1"/>
  <c r="AT593" i="1"/>
  <c r="AT592" i="1"/>
  <c r="AT588" i="1"/>
  <c r="AT585" i="1"/>
  <c r="AT584" i="1"/>
  <c r="AT580" i="1"/>
  <c r="AT577" i="1"/>
  <c r="AT576" i="1"/>
  <c r="AT573" i="1"/>
  <c r="AT572" i="1"/>
  <c r="AT569" i="1"/>
  <c r="AT568" i="1"/>
  <c r="AT566" i="1"/>
  <c r="AT564" i="1"/>
  <c r="AT562" i="1"/>
  <c r="AT561" i="1"/>
  <c r="AT560" i="1"/>
  <c r="AT556" i="1"/>
  <c r="AT553" i="1"/>
  <c r="AT552" i="1"/>
  <c r="AT550" i="1"/>
  <c r="AT548" i="1"/>
  <c r="AT545" i="1"/>
  <c r="AT544" i="1"/>
  <c r="AT540" i="1"/>
  <c r="AT537" i="1"/>
  <c r="AT536" i="1"/>
  <c r="AT534" i="1"/>
  <c r="AT532" i="1"/>
  <c r="AT529" i="1"/>
  <c r="AT528" i="1"/>
  <c r="AT524" i="1"/>
  <c r="AT521" i="1"/>
  <c r="AT520" i="1"/>
  <c r="AT518" i="1"/>
  <c r="AT516" i="1"/>
  <c r="AT513" i="1"/>
  <c r="AT512" i="1"/>
  <c r="AT508" i="1"/>
  <c r="AT505" i="1"/>
  <c r="AT504" i="1"/>
  <c r="AT502" i="1"/>
  <c r="AT500" i="1"/>
  <c r="AT498" i="1"/>
  <c r="AT497" i="1"/>
  <c r="AT496" i="1"/>
  <c r="AT492" i="1"/>
  <c r="AT489" i="1"/>
  <c r="AT488" i="1"/>
  <c r="AT484" i="1"/>
  <c r="AT481" i="1"/>
  <c r="AT480" i="1"/>
  <c r="AT476" i="1"/>
  <c r="AT473" i="1"/>
  <c r="AT472" i="1"/>
  <c r="AT469" i="1"/>
  <c r="AT468" i="1"/>
  <c r="AT465" i="1"/>
  <c r="AT464" i="1"/>
  <c r="AT460" i="1"/>
  <c r="AT457" i="1"/>
  <c r="AT456" i="1"/>
  <c r="AT452" i="1"/>
  <c r="AT449" i="1"/>
  <c r="AT448" i="1"/>
  <c r="AT444" i="1"/>
  <c r="AT441" i="1"/>
  <c r="AT440" i="1"/>
  <c r="AT437" i="1"/>
  <c r="AT436" i="1"/>
  <c r="AT434" i="1"/>
  <c r="AT433" i="1"/>
  <c r="AT432" i="1"/>
  <c r="AT430" i="1"/>
  <c r="AT428" i="1"/>
  <c r="AT425" i="1"/>
  <c r="AT424" i="1"/>
  <c r="AT420" i="1"/>
  <c r="AT417" i="1"/>
  <c r="AT416" i="1"/>
  <c r="AT414" i="1"/>
  <c r="AT412" i="1"/>
  <c r="AT409" i="1"/>
  <c r="AT408" i="1"/>
  <c r="AT404" i="1"/>
  <c r="AT401" i="1"/>
  <c r="AT400" i="1"/>
  <c r="AT398" i="1"/>
  <c r="AT396" i="1"/>
  <c r="AT393" i="1"/>
  <c r="AT392" i="1"/>
  <c r="AT388" i="1"/>
  <c r="AT385" i="1"/>
  <c r="AT384" i="1"/>
  <c r="AT382" i="1"/>
  <c r="AT380" i="1"/>
  <c r="AT377" i="1"/>
  <c r="AT376" i="1"/>
  <c r="AT372" i="1"/>
  <c r="AT370" i="1"/>
  <c r="AT369" i="1"/>
  <c r="AT368" i="1"/>
  <c r="AT365" i="1"/>
  <c r="AT364" i="1"/>
  <c r="AT361" i="1"/>
  <c r="AT360" i="1"/>
  <c r="AT356" i="1"/>
  <c r="AT353" i="1"/>
  <c r="AT352" i="1"/>
  <c r="AT348" i="1"/>
  <c r="AT345" i="1"/>
  <c r="AT344" i="1"/>
  <c r="AT340" i="1"/>
  <c r="AT337" i="1"/>
  <c r="AT336" i="1"/>
  <c r="AT333" i="1"/>
  <c r="AT332" i="1"/>
  <c r="AT329" i="1"/>
  <c r="AT328" i="1"/>
  <c r="AT326" i="1"/>
  <c r="AT324" i="1"/>
  <c r="AT321" i="1"/>
  <c r="AT320" i="1"/>
  <c r="AT316" i="1"/>
  <c r="AT313" i="1"/>
  <c r="AT312" i="1"/>
  <c r="AT310" i="1"/>
  <c r="AT308" i="1"/>
  <c r="AT306" i="1"/>
  <c r="AT305" i="1"/>
  <c r="AT304" i="1"/>
  <c r="AT300" i="1"/>
  <c r="AT297" i="1"/>
  <c r="AT296" i="1"/>
  <c r="AT294" i="1"/>
  <c r="AT292" i="1"/>
  <c r="AT289" i="1"/>
  <c r="AT288" i="1"/>
  <c r="AT284" i="1"/>
  <c r="AT281" i="1"/>
  <c r="AT280" i="1"/>
  <c r="AT278" i="1"/>
  <c r="AT276" i="1"/>
  <c r="AT273" i="1"/>
  <c r="AT272" i="1"/>
  <c r="AT268" i="1"/>
  <c r="AT265" i="1"/>
  <c r="AT264" i="1"/>
  <c r="AT262" i="1"/>
  <c r="AT260" i="1"/>
  <c r="AT257" i="1"/>
  <c r="AT256" i="1"/>
  <c r="AT252" i="1"/>
  <c r="AT249" i="1"/>
  <c r="AT248" i="1"/>
  <c r="AT246" i="1"/>
  <c r="AT244" i="1"/>
  <c r="AT242" i="1"/>
  <c r="AT241" i="1"/>
  <c r="AT240" i="1"/>
  <c r="AT236" i="1"/>
  <c r="AT233" i="1"/>
  <c r="AT232" i="1"/>
  <c r="AT229" i="1"/>
  <c r="AT228" i="1"/>
  <c r="AT225" i="1"/>
  <c r="AT224" i="1"/>
  <c r="AT220" i="1"/>
  <c r="AT217" i="1"/>
  <c r="AT216" i="1"/>
  <c r="AT212" i="1"/>
  <c r="AT209" i="1"/>
  <c r="AT208" i="1"/>
  <c r="AT204" i="1"/>
  <c r="AT201" i="1"/>
  <c r="AT200" i="1"/>
  <c r="AT197" i="1"/>
  <c r="AT196" i="1"/>
  <c r="AT193" i="1"/>
  <c r="AT192" i="1"/>
  <c r="AT190" i="1"/>
  <c r="AT188" i="1"/>
  <c r="AT185" i="1"/>
  <c r="AT184" i="1"/>
  <c r="AT180" i="1"/>
  <c r="AT178" i="1"/>
  <c r="AT177" i="1"/>
  <c r="AT176" i="1"/>
  <c r="AT174" i="1"/>
  <c r="AT172" i="1"/>
  <c r="AT169" i="1"/>
  <c r="AT168" i="1"/>
  <c r="AT164" i="1"/>
  <c r="AT161" i="1"/>
  <c r="AT160" i="1"/>
  <c r="AT158" i="1"/>
  <c r="AT156" i="1"/>
  <c r="AT153" i="1"/>
  <c r="AT152" i="1"/>
  <c r="AT148" i="1"/>
  <c r="AT145" i="1"/>
  <c r="AT144" i="1"/>
  <c r="AT142" i="1"/>
  <c r="AT140" i="1"/>
  <c r="AT137" i="1"/>
  <c r="AT136" i="1"/>
  <c r="AT132" i="1"/>
  <c r="AT129" i="1"/>
  <c r="AT128" i="1"/>
  <c r="AT126" i="1"/>
  <c r="AT124" i="1"/>
  <c r="AT121" i="1"/>
  <c r="AT120" i="1"/>
  <c r="AT116" i="1"/>
  <c r="AT114" i="1"/>
  <c r="AT113" i="1"/>
  <c r="AT112" i="1"/>
  <c r="AT108" i="1"/>
  <c r="AT105" i="1"/>
  <c r="AT104" i="1"/>
  <c r="AT100" i="1"/>
  <c r="AT97" i="1"/>
  <c r="AT96" i="1"/>
  <c r="AT93" i="1"/>
  <c r="AT92" i="1"/>
  <c r="AT89" i="1"/>
  <c r="AT88" i="1"/>
  <c r="AT84" i="1"/>
  <c r="AT81" i="1"/>
  <c r="AT80" i="1"/>
  <c r="AT76" i="1"/>
  <c r="AT73" i="1"/>
  <c r="AT72" i="1"/>
  <c r="AT68" i="1"/>
  <c r="AT65" i="1"/>
  <c r="AT64" i="1"/>
  <c r="AT61" i="1"/>
  <c r="AT60" i="1"/>
  <c r="AT57" i="1"/>
  <c r="AT56" i="1"/>
  <c r="AT54" i="1"/>
  <c r="AT52" i="1"/>
  <c r="AT50" i="1"/>
  <c r="AT49" i="1"/>
  <c r="AT48" i="1"/>
  <c r="AT44" i="1"/>
  <c r="AT41" i="1"/>
  <c r="AT40" i="1"/>
  <c r="AT38" i="1"/>
  <c r="AT36" i="1"/>
  <c r="AT33" i="1"/>
  <c r="AT32" i="1"/>
  <c r="AT28" i="1"/>
  <c r="AT25" i="1"/>
  <c r="AT24" i="1"/>
  <c r="AT22" i="1"/>
  <c r="AT20" i="1"/>
  <c r="AT17" i="1"/>
  <c r="AT16" i="1"/>
  <c r="AT12" i="1"/>
  <c r="AT9" i="1"/>
  <c r="AT8" i="1"/>
  <c r="AT6" i="1"/>
  <c r="AT4" i="1"/>
  <c r="AI3" i="1"/>
  <c r="AT1325" i="8"/>
  <c r="AT1324" i="8"/>
  <c r="AT1323" i="8"/>
  <c r="AT1322" i="8"/>
  <c r="AT1320" i="8"/>
  <c r="AT1317" i="8"/>
  <c r="AT1316" i="8"/>
  <c r="AT1315" i="8"/>
  <c r="AT1314" i="8"/>
  <c r="AT1312" i="8"/>
  <c r="AT1311" i="8"/>
  <c r="AT1309" i="8"/>
  <c r="AT1308" i="8"/>
  <c r="AT1307" i="8"/>
  <c r="AT1306" i="8"/>
  <c r="AT1304" i="8"/>
  <c r="AT1301" i="8"/>
  <c r="AT1300" i="8"/>
  <c r="AT1299" i="8"/>
  <c r="AT1298" i="8"/>
  <c r="AT1296" i="8"/>
  <c r="AT1293" i="8"/>
  <c r="AT1292" i="8"/>
  <c r="AT1291" i="8"/>
  <c r="AT1290" i="8"/>
  <c r="AT1288" i="8"/>
  <c r="AT1285" i="8"/>
  <c r="AT1284" i="8"/>
  <c r="AT1283" i="8"/>
  <c r="AT1282" i="8"/>
  <c r="AT1280" i="8"/>
  <c r="AT1277" i="8"/>
  <c r="AT1276" i="8"/>
  <c r="AT1275" i="8"/>
  <c r="AT1274" i="8"/>
  <c r="AT1272" i="8"/>
  <c r="AT1269" i="8"/>
  <c r="AT1268" i="8"/>
  <c r="AT1267" i="8"/>
  <c r="AT1266" i="8"/>
  <c r="AT1264" i="8"/>
  <c r="AT1263" i="8"/>
  <c r="AT1261" i="8"/>
  <c r="AT1260" i="8"/>
  <c r="AT1259" i="8"/>
  <c r="AT1258" i="8"/>
  <c r="AT1256" i="8"/>
  <c r="AT1253" i="8"/>
  <c r="AT1252" i="8"/>
  <c r="AT1251" i="8"/>
  <c r="AT1250" i="8"/>
  <c r="AT1248" i="8"/>
  <c r="AT1247" i="8"/>
  <c r="AT1245" i="8"/>
  <c r="AT1244" i="8"/>
  <c r="AT1243" i="8"/>
  <c r="AT1242" i="8"/>
  <c r="AT1240" i="8"/>
  <c r="AT1237" i="8"/>
  <c r="AT1236" i="8"/>
  <c r="AT1235" i="8"/>
  <c r="AT1234" i="8"/>
  <c r="AT1232" i="8"/>
  <c r="AT1229" i="8"/>
  <c r="AT1228" i="8"/>
  <c r="AT1227" i="8"/>
  <c r="AT1226" i="8"/>
  <c r="AT1224" i="8"/>
  <c r="AT1221" i="8"/>
  <c r="AT1220" i="8"/>
  <c r="AT1219" i="8"/>
  <c r="AT1218" i="8"/>
  <c r="AT1216" i="8"/>
  <c r="AT1213" i="8"/>
  <c r="AT1212" i="8"/>
  <c r="AT1211" i="8"/>
  <c r="AT1210" i="8"/>
  <c r="AT1208" i="8"/>
  <c r="AT1205" i="8"/>
  <c r="AT1204" i="8"/>
  <c r="AT1203" i="8"/>
  <c r="AT1202" i="8"/>
  <c r="AT1200" i="8"/>
  <c r="AT1199" i="8"/>
  <c r="AT1197" i="8"/>
  <c r="AT1196" i="8"/>
  <c r="AT1195" i="8"/>
  <c r="AT1194" i="8"/>
  <c r="AT1192" i="8"/>
  <c r="AT1189" i="8"/>
  <c r="AT1188" i="8"/>
  <c r="AT1187" i="8"/>
  <c r="AT1186" i="8"/>
  <c r="AT1184" i="8"/>
  <c r="AT1183" i="8"/>
  <c r="AT1181" i="8"/>
  <c r="AT1180" i="8"/>
  <c r="AT1179" i="8"/>
  <c r="AT1178" i="8"/>
  <c r="AT1176" i="8"/>
  <c r="AT1173" i="8"/>
  <c r="AT1172" i="8"/>
  <c r="AT1171" i="8"/>
  <c r="AT1170" i="8"/>
  <c r="AT1168" i="8"/>
  <c r="AT1165" i="8"/>
  <c r="AT1164" i="8"/>
  <c r="AT1163" i="8"/>
  <c r="AT1162" i="8"/>
  <c r="AT1160" i="8"/>
  <c r="AT1157" i="8"/>
  <c r="AT1156" i="8"/>
  <c r="AT1155" i="8"/>
  <c r="AT1154" i="8"/>
  <c r="AT1152" i="8"/>
  <c r="AT1149" i="8"/>
  <c r="AT1148" i="8"/>
  <c r="AT1147" i="8"/>
  <c r="AT1146" i="8"/>
  <c r="AT1144" i="8"/>
  <c r="AT1141" i="8"/>
  <c r="AT1140" i="8"/>
  <c r="AT1139" i="8"/>
  <c r="AT1138" i="8"/>
  <c r="AT1136" i="8"/>
  <c r="AT1135" i="8"/>
  <c r="AT1133" i="8"/>
  <c r="AT1132" i="8"/>
  <c r="AT1131" i="8"/>
  <c r="AT1130" i="8"/>
  <c r="AT1128" i="8"/>
  <c r="AT1125" i="8"/>
  <c r="AT1124" i="8"/>
  <c r="AT1123" i="8"/>
  <c r="AT1122" i="8"/>
  <c r="AT1120" i="8"/>
  <c r="AT1119" i="8"/>
  <c r="AT1117" i="8"/>
  <c r="AT1116" i="8"/>
  <c r="AT1115" i="8"/>
  <c r="AT1114" i="8"/>
  <c r="AT1112" i="8"/>
  <c r="AT1109" i="8"/>
  <c r="AT1108" i="8"/>
  <c r="AT1107" i="8"/>
  <c r="AT1106" i="8"/>
  <c r="AT1104" i="8"/>
  <c r="AT1101" i="8"/>
  <c r="AT1100" i="8"/>
  <c r="AT1099" i="8"/>
  <c r="AT1098" i="8"/>
  <c r="AT1096" i="8"/>
  <c r="AT1093" i="8"/>
  <c r="AT1092" i="8"/>
  <c r="AT1091" i="8"/>
  <c r="AT1090" i="8"/>
  <c r="AT1088" i="8"/>
  <c r="AT1085" i="8"/>
  <c r="AT1084" i="8"/>
  <c r="AT1083" i="8"/>
  <c r="AT1082" i="8"/>
  <c r="AT1080" i="8"/>
  <c r="AT1077" i="8"/>
  <c r="AT1076" i="8"/>
  <c r="AT1075" i="8"/>
  <c r="AT1074" i="8"/>
  <c r="AT1072" i="8"/>
  <c r="AT1071" i="8"/>
  <c r="AT1069" i="8"/>
  <c r="AT1068" i="8"/>
  <c r="AT1067" i="8"/>
  <c r="AT1066" i="8"/>
  <c r="AT1064" i="8"/>
  <c r="AT1061" i="8"/>
  <c r="AT1060" i="8"/>
  <c r="AT1059" i="8"/>
  <c r="AT1058" i="8"/>
  <c r="AT1056" i="8"/>
  <c r="AT1055" i="8"/>
  <c r="AT1053" i="8"/>
  <c r="AT1052" i="8"/>
  <c r="AT1051" i="8"/>
  <c r="AT1050" i="8"/>
  <c r="AT1048" i="8"/>
  <c r="AT1045" i="8"/>
  <c r="AT1044" i="8"/>
  <c r="AT1043" i="8"/>
  <c r="AT1042" i="8"/>
  <c r="AT1040" i="8"/>
  <c r="AT1037" i="8"/>
  <c r="AT1036" i="8"/>
  <c r="AT1035" i="8"/>
  <c r="AT1034" i="8"/>
  <c r="AT1032" i="8"/>
  <c r="AT1029" i="8"/>
  <c r="AT1028" i="8"/>
  <c r="AT1027" i="8"/>
  <c r="AT1026" i="8"/>
  <c r="AT1024" i="8"/>
  <c r="AT1021" i="8"/>
  <c r="AT1020" i="8"/>
  <c r="AT1019" i="8"/>
  <c r="AT1018" i="8"/>
  <c r="AT1016" i="8"/>
  <c r="AT1013" i="8"/>
  <c r="AT1012" i="8"/>
  <c r="AT1011" i="8"/>
  <c r="AT1010" i="8"/>
  <c r="AT1008" i="8"/>
  <c r="AT1007" i="8"/>
  <c r="AT1005" i="8"/>
  <c r="AT1004" i="8"/>
  <c r="AT1003" i="8"/>
  <c r="AT1002" i="8"/>
  <c r="AT1000" i="8"/>
  <c r="AT997" i="8"/>
  <c r="AT996" i="8"/>
  <c r="AT995" i="8"/>
  <c r="AT994" i="8"/>
  <c r="AT992" i="8"/>
  <c r="AT991" i="8"/>
  <c r="AT989" i="8"/>
  <c r="AT988" i="8"/>
  <c r="AT987" i="8"/>
  <c r="AT986" i="8"/>
  <c r="AT984" i="8"/>
  <c r="AT981" i="8"/>
  <c r="AT980" i="8"/>
  <c r="AT979" i="8"/>
  <c r="AT978" i="8"/>
  <c r="AT976" i="8"/>
  <c r="AT973" i="8"/>
  <c r="AT972" i="8"/>
  <c r="AT971" i="8"/>
  <c r="AT970" i="8"/>
  <c r="AT968" i="8"/>
  <c r="AT965" i="8"/>
  <c r="AT964" i="8"/>
  <c r="AT963" i="8"/>
  <c r="AT962" i="8"/>
  <c r="AT960" i="8"/>
  <c r="AT957" i="8"/>
  <c r="AT956" i="8"/>
  <c r="AT955" i="8"/>
  <c r="AT954" i="8"/>
  <c r="AT952" i="8"/>
  <c r="AT949" i="8"/>
  <c r="AT948" i="8"/>
  <c r="AT947" i="8"/>
  <c r="AT946" i="8"/>
  <c r="AT944" i="8"/>
  <c r="AT943" i="8"/>
  <c r="AT941" i="8"/>
  <c r="AT940" i="8"/>
  <c r="AT939" i="8"/>
  <c r="AT938" i="8"/>
  <c r="AT936" i="8"/>
  <c r="AT933" i="8"/>
  <c r="AT932" i="8"/>
  <c r="AT931" i="8"/>
  <c r="AT930" i="8"/>
  <c r="AT928" i="8"/>
  <c r="AT927" i="8"/>
  <c r="AT925" i="8"/>
  <c r="AT924" i="8"/>
  <c r="AT923" i="8"/>
  <c r="AT922" i="8"/>
  <c r="AT920" i="8"/>
  <c r="AT917" i="8"/>
  <c r="AT916" i="8"/>
  <c r="AT915" i="8"/>
  <c r="AT914" i="8"/>
  <c r="AT912" i="8"/>
  <c r="AT909" i="8"/>
  <c r="AT908" i="8"/>
  <c r="AT907" i="8"/>
  <c r="AT906" i="8"/>
  <c r="AT904" i="8"/>
  <c r="AT901" i="8"/>
  <c r="AT900" i="8"/>
  <c r="AT899" i="8"/>
  <c r="AT898" i="8"/>
  <c r="AT896" i="8"/>
  <c r="AT893" i="8"/>
  <c r="AT892" i="8"/>
  <c r="AT891" i="8"/>
  <c r="AT890" i="8"/>
  <c r="AT888" i="8"/>
  <c r="AT885" i="8"/>
  <c r="AT884" i="8"/>
  <c r="AT883" i="8"/>
  <c r="AT882" i="8"/>
  <c r="AT880" i="8"/>
  <c r="AT879" i="8"/>
  <c r="AT877" i="8"/>
  <c r="AT876" i="8"/>
  <c r="AT875" i="8"/>
  <c r="AT874" i="8"/>
  <c r="AT872" i="8"/>
  <c r="AT869" i="8"/>
  <c r="AT868" i="8"/>
  <c r="AT867" i="8"/>
  <c r="AT866" i="8"/>
  <c r="AT864" i="8"/>
  <c r="AT863" i="8"/>
  <c r="AT861" i="8"/>
  <c r="AT860" i="8"/>
  <c r="AT859" i="8"/>
  <c r="AT858" i="8"/>
  <c r="AT856" i="8"/>
  <c r="AT853" i="8"/>
  <c r="AT852" i="8"/>
  <c r="AT851" i="8"/>
  <c r="AT850" i="8"/>
  <c r="AT848" i="8"/>
  <c r="AT845" i="8"/>
  <c r="AT844" i="8"/>
  <c r="AT843" i="8"/>
  <c r="AT842" i="8"/>
  <c r="AT840" i="8"/>
  <c r="AT837" i="8"/>
  <c r="AT836" i="8"/>
  <c r="AT835" i="8"/>
  <c r="AT834" i="8"/>
  <c r="AT832" i="8"/>
  <c r="AT829" i="8"/>
  <c r="AT828" i="8"/>
  <c r="AT827" i="8"/>
  <c r="AT826" i="8"/>
  <c r="AT824" i="8"/>
  <c r="AT821" i="8"/>
  <c r="AT820" i="8"/>
  <c r="AT819" i="8"/>
  <c r="AT818" i="8"/>
  <c r="AT816" i="8"/>
  <c r="AT815" i="8"/>
  <c r="AT813" i="8"/>
  <c r="AT812" i="8"/>
  <c r="AT811" i="8"/>
  <c r="AT810" i="8"/>
  <c r="AT808" i="8"/>
  <c r="AT805" i="8"/>
  <c r="AT804" i="8"/>
  <c r="AT803" i="8"/>
  <c r="AT802" i="8"/>
  <c r="AT800" i="8"/>
  <c r="AT799" i="8"/>
  <c r="AT797" i="8"/>
  <c r="AT796" i="8"/>
  <c r="AT795" i="8"/>
  <c r="AT794" i="8"/>
  <c r="AT792" i="8"/>
  <c r="AT789" i="8"/>
  <c r="AT788" i="8"/>
  <c r="AT787" i="8"/>
  <c r="AT786" i="8"/>
  <c r="AT784" i="8"/>
  <c r="AT781" i="8"/>
  <c r="AT780" i="8"/>
  <c r="AT779" i="8"/>
  <c r="AT778" i="8"/>
  <c r="AT776" i="8"/>
  <c r="AT773" i="8"/>
  <c r="AT772" i="8"/>
  <c r="AT771" i="8"/>
  <c r="AT770" i="8"/>
  <c r="AT768" i="8"/>
  <c r="AT765" i="8"/>
  <c r="AT764" i="8"/>
  <c r="AT763" i="8"/>
  <c r="AT762" i="8"/>
  <c r="AT760" i="8"/>
  <c r="AT757" i="8"/>
  <c r="AT756" i="8"/>
  <c r="AT755" i="8"/>
  <c r="AT754" i="8"/>
  <c r="AT752" i="8"/>
  <c r="AT751" i="8"/>
  <c r="AT749" i="8"/>
  <c r="AT748" i="8"/>
  <c r="AT747" i="8"/>
  <c r="AT746" i="8"/>
  <c r="AT744" i="8"/>
  <c r="AT741" i="8"/>
  <c r="AT740" i="8"/>
  <c r="AT739" i="8"/>
  <c r="AT738" i="8"/>
  <c r="AT736" i="8"/>
  <c r="AT735" i="8"/>
  <c r="AT733" i="8"/>
  <c r="AT732" i="8"/>
  <c r="AT731" i="8"/>
  <c r="AT730" i="8"/>
  <c r="AT728" i="8"/>
  <c r="AT725" i="8"/>
  <c r="AT724" i="8"/>
  <c r="AT723" i="8"/>
  <c r="AT722" i="8"/>
  <c r="AT720" i="8"/>
  <c r="AT717" i="8"/>
  <c r="AT716" i="8"/>
  <c r="AT715" i="8"/>
  <c r="AT714" i="8"/>
  <c r="AT712" i="8"/>
  <c r="AT709" i="8"/>
  <c r="AT708" i="8"/>
  <c r="AT707" i="8"/>
  <c r="AT706" i="8"/>
  <c r="AT704" i="8"/>
  <c r="AT701" i="8"/>
  <c r="AT700" i="8"/>
  <c r="AT699" i="8"/>
  <c r="AT698" i="8"/>
  <c r="AT696" i="8"/>
  <c r="AT693" i="8"/>
  <c r="AT692" i="8"/>
  <c r="AT691" i="8"/>
  <c r="AT690" i="8"/>
  <c r="AT688" i="8"/>
  <c r="AT687" i="8"/>
  <c r="AT685" i="8"/>
  <c r="AT684" i="8"/>
  <c r="AT683" i="8"/>
  <c r="AT682" i="8"/>
  <c r="AT680" i="8"/>
  <c r="AT677" i="8"/>
  <c r="AT676" i="8"/>
  <c r="AT675" i="8"/>
  <c r="AT674" i="8"/>
  <c r="AT672" i="8"/>
  <c r="AT671" i="8"/>
  <c r="AT669" i="8"/>
  <c r="AT668" i="8"/>
  <c r="AT667" i="8"/>
  <c r="AT666" i="8"/>
  <c r="AT664" i="8"/>
  <c r="AT661" i="8"/>
  <c r="AT660" i="8"/>
  <c r="AT659" i="8"/>
  <c r="AT658" i="8"/>
  <c r="AT656" i="8"/>
  <c r="AT653" i="8"/>
  <c r="AT652" i="8"/>
  <c r="AT651" i="8"/>
  <c r="AT650" i="8"/>
  <c r="AT648" i="8"/>
  <c r="AT645" i="8"/>
  <c r="AT644" i="8"/>
  <c r="AT643" i="8"/>
  <c r="AT642" i="8"/>
  <c r="AT640" i="8"/>
  <c r="AT637" i="8"/>
  <c r="AT636" i="8"/>
  <c r="AT635" i="8"/>
  <c r="AT634" i="8"/>
  <c r="AT632" i="8"/>
  <c r="AT629" i="8"/>
  <c r="AT628" i="8"/>
  <c r="AT627" i="8"/>
  <c r="AT626" i="8"/>
  <c r="AT624" i="8"/>
  <c r="AT623" i="8"/>
  <c r="AT621" i="8"/>
  <c r="AT620" i="8"/>
  <c r="AT619" i="8"/>
  <c r="AT618" i="8"/>
  <c r="AT616" i="8"/>
  <c r="AT613" i="8"/>
  <c r="AT612" i="8"/>
  <c r="AT611" i="8"/>
  <c r="AT610" i="8"/>
  <c r="AT608" i="8"/>
  <c r="AT607" i="8"/>
  <c r="AT605" i="8"/>
  <c r="AT604" i="8"/>
  <c r="AT603" i="8"/>
  <c r="AT602" i="8"/>
  <c r="AT600" i="8"/>
  <c r="AT597" i="8"/>
  <c r="AT596" i="8"/>
  <c r="AT595" i="8"/>
  <c r="AT594" i="8"/>
  <c r="AT592" i="8"/>
  <c r="AT589" i="8"/>
  <c r="AT588" i="8"/>
  <c r="AT587" i="8"/>
  <c r="AT586" i="8"/>
  <c r="AT584" i="8"/>
  <c r="AT581" i="8"/>
  <c r="AT580" i="8"/>
  <c r="AT579" i="8"/>
  <c r="AT578" i="8"/>
  <c r="AT576" i="8"/>
  <c r="AT573" i="8"/>
  <c r="AT572" i="8"/>
  <c r="AT571" i="8"/>
  <c r="AT570" i="8"/>
  <c r="AT568" i="8"/>
  <c r="AT565" i="8"/>
  <c r="AT564" i="8"/>
  <c r="AT563" i="8"/>
  <c r="AT562" i="8"/>
  <c r="AT560" i="8"/>
  <c r="AT559" i="8"/>
  <c r="AT557" i="8"/>
  <c r="AT556" i="8"/>
  <c r="AT555" i="8"/>
  <c r="AT554" i="8"/>
  <c r="AT552" i="8"/>
  <c r="AT549" i="8"/>
  <c r="AT548" i="8"/>
  <c r="AT547" i="8"/>
  <c r="AT546" i="8"/>
  <c r="AT544" i="8"/>
  <c r="AT543" i="8"/>
  <c r="AT541" i="8"/>
  <c r="AT540" i="8"/>
  <c r="AT539" i="8"/>
  <c r="AT538" i="8"/>
  <c r="AT536" i="8"/>
  <c r="AT533" i="8"/>
  <c r="AT532" i="8"/>
  <c r="AT531" i="8"/>
  <c r="AT530" i="8"/>
  <c r="AT528" i="8"/>
  <c r="AT525" i="8"/>
  <c r="AT524" i="8"/>
  <c r="AT523" i="8"/>
  <c r="AT522" i="8"/>
  <c r="AT520" i="8"/>
  <c r="AT517" i="8"/>
  <c r="AT516" i="8"/>
  <c r="AT515" i="8"/>
  <c r="AT514" i="8"/>
  <c r="AT512" i="8"/>
  <c r="AT509" i="8"/>
  <c r="AT508" i="8"/>
  <c r="AT507" i="8"/>
  <c r="AT506" i="8"/>
  <c r="AT504" i="8"/>
  <c r="AT501" i="8"/>
  <c r="AT500" i="8"/>
  <c r="AT499" i="8"/>
  <c r="AT498" i="8"/>
  <c r="AT496" i="8"/>
  <c r="AT495" i="8"/>
  <c r="AT493" i="8"/>
  <c r="AT492" i="8"/>
  <c r="AT491" i="8"/>
  <c r="AT490" i="8"/>
  <c r="AT488" i="8"/>
  <c r="AT485" i="8"/>
  <c r="AT484" i="8"/>
  <c r="AT483" i="8"/>
  <c r="AT482" i="8"/>
  <c r="AT480" i="8"/>
  <c r="AT479" i="8"/>
  <c r="AT477" i="8"/>
  <c r="AT476" i="8"/>
  <c r="AT475" i="8"/>
  <c r="AT474" i="8"/>
  <c r="AT472" i="8"/>
  <c r="AT469" i="8"/>
  <c r="AT468" i="8"/>
  <c r="AT467" i="8"/>
  <c r="AT466" i="8"/>
  <c r="AT464" i="8"/>
  <c r="AT461" i="8"/>
  <c r="AT460" i="8"/>
  <c r="AT459" i="8"/>
  <c r="AT458" i="8"/>
  <c r="AT456" i="8"/>
  <c r="AT453" i="8"/>
  <c r="AT452" i="8"/>
  <c r="AT451" i="8"/>
  <c r="AT450" i="8"/>
  <c r="AT448" i="8"/>
  <c r="AT445" i="8"/>
  <c r="AT444" i="8"/>
  <c r="AT443" i="8"/>
  <c r="AT442" i="8"/>
  <c r="AT440" i="8"/>
  <c r="AT437" i="8"/>
  <c r="AT436" i="8"/>
  <c r="AT435" i="8"/>
  <c r="AT434" i="8"/>
  <c r="AT432" i="8"/>
  <c r="AT431" i="8"/>
  <c r="AT429" i="8"/>
  <c r="AT428" i="8"/>
  <c r="AT427" i="8"/>
  <c r="AT426" i="8"/>
  <c r="AT424" i="8"/>
  <c r="AT421" i="8"/>
  <c r="AT420" i="8"/>
  <c r="AT419" i="8"/>
  <c r="AT418" i="8"/>
  <c r="AT416" i="8"/>
  <c r="AT415" i="8"/>
  <c r="AT413" i="8"/>
  <c r="AT412" i="8"/>
  <c r="AT411" i="8"/>
  <c r="AT410" i="8"/>
  <c r="AT408" i="8"/>
  <c r="AT405" i="8"/>
  <c r="AT404" i="8"/>
  <c r="AT403" i="8"/>
  <c r="AT402" i="8"/>
  <c r="AT400" i="8"/>
  <c r="AT397" i="8"/>
  <c r="AT396" i="8"/>
  <c r="AT395" i="8"/>
  <c r="AT394" i="8"/>
  <c r="AT392" i="8"/>
  <c r="AT389" i="8"/>
  <c r="AT388" i="8"/>
  <c r="AT387" i="8"/>
  <c r="AT386" i="8"/>
  <c r="AT384" i="8"/>
  <c r="AT381" i="8"/>
  <c r="AT380" i="8"/>
  <c r="AT379" i="8"/>
  <c r="AT378" i="8"/>
  <c r="AT376" i="8"/>
  <c r="AT373" i="8"/>
  <c r="AT372" i="8"/>
  <c r="AT371" i="8"/>
  <c r="AT370" i="8"/>
  <c r="AT368" i="8"/>
  <c r="AT367" i="8"/>
  <c r="AT365" i="8"/>
  <c r="AT364" i="8"/>
  <c r="AT363" i="8"/>
  <c r="AT362" i="8"/>
  <c r="AT360" i="8"/>
  <c r="AT357" i="8"/>
  <c r="AT356" i="8"/>
  <c r="AT355" i="8"/>
  <c r="AT354" i="8"/>
  <c r="AT352" i="8"/>
  <c r="AT351" i="8"/>
  <c r="AT349" i="8"/>
  <c r="AT348" i="8"/>
  <c r="AT347" i="8"/>
  <c r="AT346" i="8"/>
  <c r="AT344" i="8"/>
  <c r="AT341" i="8"/>
  <c r="AT340" i="8"/>
  <c r="AT339" i="8"/>
  <c r="AT338" i="8"/>
  <c r="AT336" i="8"/>
  <c r="AT333" i="8"/>
  <c r="AT332" i="8"/>
  <c r="AT331" i="8"/>
  <c r="AT330" i="8"/>
  <c r="AT328" i="8"/>
  <c r="AT325" i="8"/>
  <c r="AT324" i="8"/>
  <c r="AT323" i="8"/>
  <c r="AT322" i="8"/>
  <c r="AT320" i="8"/>
  <c r="AT317" i="8"/>
  <c r="AT316" i="8"/>
  <c r="AT315" i="8"/>
  <c r="AT314" i="8"/>
  <c r="AT312" i="8"/>
  <c r="AT309" i="8"/>
  <c r="AT308" i="8"/>
  <c r="AT307" i="8"/>
  <c r="AT306" i="8"/>
  <c r="AT304" i="8"/>
  <c r="AT303" i="8"/>
  <c r="AT301" i="8"/>
  <c r="AT300" i="8"/>
  <c r="AT299" i="8"/>
  <c r="AT298" i="8"/>
  <c r="AT296" i="8"/>
  <c r="AT293" i="8"/>
  <c r="AT292" i="8"/>
  <c r="AT291" i="8"/>
  <c r="AT290" i="8"/>
  <c r="AT288" i="8"/>
  <c r="AT287" i="8"/>
  <c r="AT285" i="8"/>
  <c r="AT284" i="8"/>
  <c r="AT283" i="8"/>
  <c r="AT282" i="8"/>
  <c r="AT280" i="8"/>
  <c r="AT277" i="8"/>
  <c r="AT276" i="8"/>
  <c r="AT275" i="8"/>
  <c r="AT274" i="8"/>
  <c r="AT272" i="8"/>
  <c r="AT269" i="8"/>
  <c r="AT268" i="8"/>
  <c r="AT267" i="8"/>
  <c r="AT266" i="8"/>
  <c r="AT264" i="8"/>
  <c r="AT261" i="8"/>
  <c r="AT260" i="8"/>
  <c r="AT259" i="8"/>
  <c r="AT258" i="8"/>
  <c r="AT256" i="8"/>
  <c r="AT253" i="8"/>
  <c r="AT252" i="8"/>
  <c r="AT251" i="8"/>
  <c r="AT248" i="8"/>
  <c r="AT247" i="8"/>
  <c r="AT245" i="8"/>
  <c r="AT243" i="8"/>
  <c r="AT242" i="8"/>
  <c r="AT240" i="8"/>
  <c r="AT239" i="8"/>
  <c r="AT237" i="8"/>
  <c r="AT235" i="8"/>
  <c r="AT234" i="8"/>
  <c r="AT232" i="8"/>
  <c r="AT229" i="8"/>
  <c r="AT227" i="8"/>
  <c r="AT226" i="8"/>
  <c r="AT224" i="8"/>
  <c r="AT221" i="8"/>
  <c r="AT219" i="8"/>
  <c r="AT218" i="8"/>
  <c r="AT216" i="8"/>
  <c r="AT215" i="8"/>
  <c r="AT213" i="8"/>
  <c r="AT211" i="8"/>
  <c r="AT210" i="8"/>
  <c r="AT208" i="8"/>
  <c r="AT207" i="8"/>
  <c r="AT205" i="8"/>
  <c r="AT203" i="8"/>
  <c r="AT202" i="8"/>
  <c r="AT200" i="8"/>
  <c r="AT197" i="8"/>
  <c r="AT195" i="8"/>
  <c r="AT194" i="8"/>
  <c r="AT192" i="8"/>
  <c r="AT189" i="8"/>
  <c r="AT187" i="8"/>
  <c r="AT186" i="8"/>
  <c r="AT184" i="8"/>
  <c r="AT183" i="8"/>
  <c r="AT181" i="8"/>
  <c r="AT179" i="8"/>
  <c r="AT178" i="8"/>
  <c r="AT176" i="8"/>
  <c r="AT175" i="8"/>
  <c r="AT173" i="8"/>
  <c r="AT171" i="8"/>
  <c r="AT170" i="8"/>
  <c r="AT168" i="8"/>
  <c r="AT165" i="8"/>
  <c r="AT163" i="8"/>
  <c r="AT162" i="8"/>
  <c r="AT160" i="8"/>
  <c r="AT157" i="8"/>
  <c r="AT155" i="8"/>
  <c r="AT154" i="8"/>
  <c r="AT152" i="8"/>
  <c r="AT151" i="8"/>
  <c r="AT149" i="8"/>
  <c r="AT147" i="8"/>
  <c r="AT146" i="8"/>
  <c r="AT144" i="8"/>
  <c r="AT143" i="8"/>
  <c r="AT141" i="8"/>
  <c r="AT139" i="8"/>
  <c r="AT138" i="8"/>
  <c r="AT136" i="8"/>
  <c r="AT133" i="8"/>
  <c r="AT131" i="8"/>
  <c r="AT130" i="8"/>
  <c r="AT128" i="8"/>
  <c r="AT125" i="8"/>
  <c r="AT123" i="8"/>
  <c r="AT122" i="8"/>
  <c r="AT120" i="8"/>
  <c r="AT119" i="8"/>
  <c r="AT117" i="8"/>
  <c r="AT115" i="8"/>
  <c r="AT114" i="8"/>
  <c r="AT112" i="8"/>
  <c r="AT111" i="8"/>
  <c r="AT109" i="8"/>
  <c r="AT107" i="8"/>
  <c r="AT106" i="8"/>
  <c r="AT104" i="8"/>
  <c r="AT101" i="8"/>
  <c r="AT99" i="8"/>
  <c r="AT98" i="8"/>
  <c r="AT96" i="8"/>
  <c r="AT93" i="8"/>
  <c r="AT91" i="8"/>
  <c r="AT90" i="8"/>
  <c r="AT88" i="8"/>
  <c r="AT87" i="8"/>
  <c r="AT85" i="8"/>
  <c r="AT83" i="8"/>
  <c r="AT82" i="8"/>
  <c r="AT80" i="8"/>
  <c r="AT79" i="8"/>
  <c r="AT77" i="8"/>
  <c r="AT75" i="8"/>
  <c r="AT74" i="8"/>
  <c r="AT72" i="8"/>
  <c r="AT69" i="8"/>
  <c r="AT67" i="8"/>
  <c r="AT66" i="8"/>
  <c r="AT64" i="8"/>
  <c r="AT61" i="8"/>
  <c r="AT59" i="8"/>
  <c r="AT58" i="8"/>
  <c r="AT56" i="8"/>
  <c r="AT55" i="8"/>
  <c r="AT53" i="8"/>
  <c r="AT51" i="8"/>
  <c r="AT50" i="8"/>
  <c r="AT48" i="8"/>
  <c r="AT47" i="8"/>
  <c r="AT45" i="8"/>
  <c r="AT43" i="8"/>
  <c r="AT42" i="8"/>
  <c r="AT40" i="8"/>
  <c r="AT37" i="8"/>
  <c r="AT35" i="8"/>
  <c r="AT34" i="8"/>
  <c r="AT32" i="8"/>
  <c r="AT29" i="8"/>
  <c r="AT27" i="8"/>
  <c r="AT26" i="8"/>
  <c r="AT24" i="8"/>
  <c r="AT23" i="8"/>
  <c r="AT21" i="8"/>
  <c r="AT19" i="8"/>
  <c r="AT18" i="8"/>
  <c r="AT16" i="8"/>
  <c r="AT15" i="8"/>
  <c r="AT13" i="8"/>
  <c r="AT11" i="8"/>
  <c r="AT10" i="8"/>
  <c r="AT8" i="8"/>
  <c r="AT5" i="8"/>
  <c r="AI3" i="8"/>
  <c r="AT3" i="8" s="1"/>
  <c r="AT250" i="8"/>
  <c r="AS250" i="8"/>
  <c r="AM250" i="8"/>
  <c r="L250" i="8"/>
  <c r="BD1" i="17"/>
  <c r="BG1017" i="17"/>
  <c r="M1283" i="8"/>
  <c r="M1282" i="8"/>
  <c r="M1281" i="8"/>
  <c r="M1280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66" i="1"/>
  <c r="N1017" i="17"/>
  <c r="O1017" i="17"/>
  <c r="P1017" i="17"/>
  <c r="Q1017" i="17"/>
  <c r="T1017" i="17"/>
  <c r="U1017" i="17"/>
  <c r="W1017" i="17"/>
  <c r="BH1017" i="17" s="1"/>
  <c r="X1017" i="17"/>
  <c r="Z1017" i="17"/>
  <c r="BJ1017" i="17" s="1"/>
  <c r="AA1017" i="17"/>
  <c r="BK1017" i="17" s="1"/>
  <c r="L934" i="1"/>
  <c r="M934" i="1"/>
  <c r="AD1017" i="17"/>
  <c r="N934" i="1"/>
  <c r="AE1017" i="17"/>
  <c r="O934" i="1"/>
  <c r="AF1017" i="17"/>
  <c r="P934" i="1"/>
  <c r="Q934" i="1"/>
  <c r="AH1017" i="17"/>
  <c r="R934" i="1"/>
  <c r="AI1017" i="17"/>
  <c r="S934" i="1"/>
  <c r="AJ1017" i="17"/>
  <c r="N1018" i="17"/>
  <c r="O1018" i="17"/>
  <c r="P1018" i="17"/>
  <c r="Q1018" i="17"/>
  <c r="T1018" i="17"/>
  <c r="U1018" i="17"/>
  <c r="W1018" i="17"/>
  <c r="X1018" i="17"/>
  <c r="Z1018" i="17"/>
  <c r="BJ1018" i="17" s="1"/>
  <c r="AA1018" i="17"/>
  <c r="BK1018" i="17" s="1"/>
  <c r="AD1018" i="17"/>
  <c r="AE1018" i="17"/>
  <c r="AF1018" i="17"/>
  <c r="AH1018" i="17"/>
  <c r="AI1018" i="17"/>
  <c r="AJ1018" i="17"/>
  <c r="BG1018" i="17"/>
  <c r="N1019" i="17"/>
  <c r="O1019" i="17"/>
  <c r="P1019" i="17"/>
  <c r="Q1019" i="17"/>
  <c r="T1019" i="17"/>
  <c r="U1019" i="17"/>
  <c r="W1019" i="17"/>
  <c r="X1019" i="17"/>
  <c r="Y1019" i="17"/>
  <c r="Z1019" i="17"/>
  <c r="BJ1019" i="17" s="1"/>
  <c r="L874" i="1"/>
  <c r="M874" i="1"/>
  <c r="AD1019" i="17"/>
  <c r="N874" i="1"/>
  <c r="AE1019" i="17"/>
  <c r="O874" i="1"/>
  <c r="AF1019" i="17"/>
  <c r="P874" i="1"/>
  <c r="Q874" i="1"/>
  <c r="AH1019" i="17"/>
  <c r="R874" i="1"/>
  <c r="AI1019" i="17"/>
  <c r="S874" i="1"/>
  <c r="AJ1019" i="17"/>
  <c r="BG1019" i="17"/>
  <c r="BF1019" i="17"/>
  <c r="BK1019" i="17"/>
  <c r="N1020" i="17"/>
  <c r="O1020" i="17"/>
  <c r="P1020" i="17"/>
  <c r="Q1020" i="17"/>
  <c r="T1020" i="17"/>
  <c r="U1020" i="17"/>
  <c r="W1020" i="17"/>
  <c r="AA1020" i="17"/>
  <c r="L439" i="1"/>
  <c r="M439" i="1"/>
  <c r="N439" i="1"/>
  <c r="AE1020" i="17"/>
  <c r="O439" i="1"/>
  <c r="P439" i="1"/>
  <c r="Q439" i="1"/>
  <c r="AH1020" i="17"/>
  <c r="R439" i="1"/>
  <c r="AI1020" i="17"/>
  <c r="S439" i="1"/>
  <c r="BK1020" i="17"/>
  <c r="N1021" i="17"/>
  <c r="O1021" i="17"/>
  <c r="P1021" i="17"/>
  <c r="Q1021" i="17"/>
  <c r="T1021" i="17"/>
  <c r="U1021" i="17"/>
  <c r="W1021" i="17"/>
  <c r="X1021" i="17"/>
  <c r="Z1021" i="17"/>
  <c r="BJ1021" i="17" s="1"/>
  <c r="AA1021" i="17"/>
  <c r="BK1021" i="17" s="1"/>
  <c r="L256" i="1"/>
  <c r="M256" i="1"/>
  <c r="AD1021" i="17"/>
  <c r="N256" i="1"/>
  <c r="AE1021" i="17"/>
  <c r="O256" i="1"/>
  <c r="AF1021" i="17"/>
  <c r="P256" i="1"/>
  <c r="Q256" i="1"/>
  <c r="AH1021" i="17"/>
  <c r="R256" i="1"/>
  <c r="AI1021" i="17"/>
  <c r="S256" i="1"/>
  <c r="AJ1021" i="17"/>
  <c r="BG1021" i="17"/>
  <c r="BI1021" i="17"/>
  <c r="BN1021" i="17"/>
  <c r="N1022" i="17"/>
  <c r="O1022" i="17"/>
  <c r="P1022" i="17"/>
  <c r="Q1022" i="17"/>
  <c r="T1022" i="17"/>
  <c r="U1022" i="17"/>
  <c r="W1022" i="17"/>
  <c r="X1022" i="17"/>
  <c r="Z1022" i="17"/>
  <c r="BJ1022" i="17" s="1"/>
  <c r="AA1022" i="17"/>
  <c r="BK1022" i="17" s="1"/>
  <c r="L1149" i="1"/>
  <c r="M1149" i="1"/>
  <c r="AD1022" i="17"/>
  <c r="N1149" i="1"/>
  <c r="AE1022" i="17"/>
  <c r="O1149" i="1"/>
  <c r="AF1022" i="17"/>
  <c r="P1149" i="1"/>
  <c r="Q1149" i="1"/>
  <c r="AH1022" i="17"/>
  <c r="R1149" i="1"/>
  <c r="AI1022" i="17"/>
  <c r="S1149" i="1"/>
  <c r="AJ1022" i="17"/>
  <c r="BG1022" i="17"/>
  <c r="BF1022" i="17"/>
  <c r="N1023" i="17"/>
  <c r="O1023" i="17"/>
  <c r="P1023" i="17"/>
  <c r="Q1023" i="17"/>
  <c r="T1023" i="17"/>
  <c r="W1023" i="17"/>
  <c r="X1023" i="17"/>
  <c r="Y1023" i="17"/>
  <c r="Z1023" i="17"/>
  <c r="BJ1023" i="17" s="1"/>
  <c r="L474" i="1"/>
  <c r="M474" i="1"/>
  <c r="AD1023" i="17"/>
  <c r="N474" i="1"/>
  <c r="AE1023" i="17"/>
  <c r="O474" i="1"/>
  <c r="AF1023" i="17"/>
  <c r="P474" i="1"/>
  <c r="Q474" i="1"/>
  <c r="R474" i="1"/>
  <c r="S474" i="1"/>
  <c r="AJ1023" i="17"/>
  <c r="BG1023" i="17"/>
  <c r="BI1023" i="17"/>
  <c r="BH1023" i="17"/>
  <c r="BN1023" i="17"/>
  <c r="N1024" i="17"/>
  <c r="O1024" i="17"/>
  <c r="P1024" i="17"/>
  <c r="Q1024" i="17"/>
  <c r="T1024" i="17"/>
  <c r="U1024" i="17"/>
  <c r="W1024" i="17"/>
  <c r="X1024" i="17"/>
  <c r="Y1024" i="17"/>
  <c r="BN1024" i="17" s="1"/>
  <c r="Z1024" i="17"/>
  <c r="BJ1024" i="17" s="1"/>
  <c r="L941" i="1"/>
  <c r="M941" i="1"/>
  <c r="AD1024" i="17"/>
  <c r="BH1024" i="17" s="1"/>
  <c r="N941" i="1"/>
  <c r="AE1024" i="17"/>
  <c r="O941" i="1"/>
  <c r="AF1024" i="17"/>
  <c r="P941" i="1"/>
  <c r="Q941" i="1"/>
  <c r="AH1024" i="17"/>
  <c r="R941" i="1"/>
  <c r="AI1024" i="17"/>
  <c r="S941" i="1"/>
  <c r="AJ1024" i="17"/>
  <c r="BG1024" i="17"/>
  <c r="N1025" i="17"/>
  <c r="O1025" i="17"/>
  <c r="P1025" i="17"/>
  <c r="Q1025" i="17"/>
  <c r="T1025" i="17"/>
  <c r="U1025" i="17"/>
  <c r="W1025" i="17"/>
  <c r="X1025" i="17"/>
  <c r="Y1025" i="17"/>
  <c r="Z1025" i="17"/>
  <c r="BJ1025" i="17" s="1"/>
  <c r="AD1025" i="17"/>
  <c r="AE1025" i="17"/>
  <c r="AF1025" i="17"/>
  <c r="AH1025" i="17"/>
  <c r="AI1025" i="17"/>
  <c r="AJ1025" i="17"/>
  <c r="BG1025" i="17"/>
  <c r="N1026" i="17"/>
  <c r="O1026" i="17"/>
  <c r="P1026" i="17"/>
  <c r="Q1026" i="17"/>
  <c r="T1026" i="17"/>
  <c r="U1026" i="17"/>
  <c r="W1026" i="17"/>
  <c r="X1026" i="17"/>
  <c r="Y1026" i="17"/>
  <c r="BN1026" i="17" s="1"/>
  <c r="Z1026" i="17"/>
  <c r="BJ1026" i="17" s="1"/>
  <c r="AD1026" i="17"/>
  <c r="AE1026" i="17"/>
  <c r="AF1026" i="17"/>
  <c r="AH1026" i="17"/>
  <c r="AI1026" i="17"/>
  <c r="AJ1026" i="17"/>
  <c r="BG1026" i="17"/>
  <c r="BK1026" i="17"/>
  <c r="N1027" i="17"/>
  <c r="O1027" i="17"/>
  <c r="P1027" i="17"/>
  <c r="Q1027" i="17"/>
  <c r="T1027" i="17"/>
  <c r="U1027" i="17"/>
  <c r="BF1027" i="17" s="1"/>
  <c r="W1027" i="17"/>
  <c r="X1027" i="17"/>
  <c r="Y1027" i="17"/>
  <c r="BI1027" i="17" s="1"/>
  <c r="Z1027" i="17"/>
  <c r="BJ1027" i="17" s="1"/>
  <c r="AD1027" i="17"/>
  <c r="AE1027" i="17"/>
  <c r="AF1027" i="17"/>
  <c r="AH1027" i="17"/>
  <c r="AI1027" i="17"/>
  <c r="AJ1027" i="17"/>
  <c r="BG1027" i="17"/>
  <c r="BK1027" i="17"/>
  <c r="N1028" i="17"/>
  <c r="O1028" i="17"/>
  <c r="P1028" i="17"/>
  <c r="Q1028" i="17"/>
  <c r="T1028" i="17"/>
  <c r="U1028" i="17"/>
  <c r="W1028" i="17"/>
  <c r="X1028" i="17"/>
  <c r="Z1028" i="17"/>
  <c r="BJ1028" i="17" s="1"/>
  <c r="AA1028" i="17"/>
  <c r="BK1028" i="17" s="1"/>
  <c r="L639" i="1"/>
  <c r="M639" i="1"/>
  <c r="AD1028" i="17"/>
  <c r="N639" i="1"/>
  <c r="AE1028" i="17"/>
  <c r="O639" i="1"/>
  <c r="AF1028" i="17"/>
  <c r="P639" i="1"/>
  <c r="Q639" i="1"/>
  <c r="AH1028" i="17"/>
  <c r="R639" i="1"/>
  <c r="AI1028" i="17"/>
  <c r="S639" i="1"/>
  <c r="AJ1028" i="17"/>
  <c r="BG1028" i="17"/>
  <c r="BI1028" i="17"/>
  <c r="BN1028" i="17"/>
  <c r="N1029" i="17"/>
  <c r="O1029" i="17"/>
  <c r="P1029" i="17"/>
  <c r="Q1029" i="17"/>
  <c r="T1029" i="17"/>
  <c r="U1029" i="17"/>
  <c r="BF1029" i="17" s="1"/>
  <c r="W1029" i="17"/>
  <c r="X1029" i="17"/>
  <c r="Z1029" i="17"/>
  <c r="BJ1029" i="17" s="1"/>
  <c r="AA1029" i="17"/>
  <c r="BK1029" i="17" s="1"/>
  <c r="AD1029" i="17"/>
  <c r="BH1029" i="17" s="1"/>
  <c r="AE1029" i="17"/>
  <c r="AF1029" i="17"/>
  <c r="AH1029" i="17"/>
  <c r="AI1029" i="17"/>
  <c r="AJ1029" i="17"/>
  <c r="BG1029" i="17"/>
  <c r="BA1029" i="17" s="1"/>
  <c r="BB1029" i="17" s="1"/>
  <c r="BI1029" i="17"/>
  <c r="BN1029" i="17"/>
  <c r="N1030" i="17"/>
  <c r="O1030" i="17"/>
  <c r="P1030" i="17"/>
  <c r="Q1030" i="17"/>
  <c r="T1030" i="17"/>
  <c r="U1030" i="17"/>
  <c r="W1030" i="17"/>
  <c r="X1030" i="17"/>
  <c r="Z1030" i="17"/>
  <c r="AA1030" i="17"/>
  <c r="BK1030" i="17" s="1"/>
  <c r="L659" i="1"/>
  <c r="M659" i="1"/>
  <c r="AD1030" i="17"/>
  <c r="N659" i="1"/>
  <c r="AE1030" i="17"/>
  <c r="O659" i="1"/>
  <c r="AF1030" i="17"/>
  <c r="P659" i="1"/>
  <c r="Q659" i="1"/>
  <c r="AH1030" i="17"/>
  <c r="R659" i="1"/>
  <c r="AI1030" i="17"/>
  <c r="S659" i="1"/>
  <c r="AJ1030" i="17"/>
  <c r="BG1030" i="17"/>
  <c r="BF1030" i="17"/>
  <c r="BI1030" i="17"/>
  <c r="BJ1030" i="17"/>
  <c r="BN1030" i="17"/>
  <c r="N1031" i="17"/>
  <c r="O1031" i="17"/>
  <c r="P1031" i="17"/>
  <c r="Q1031" i="17"/>
  <c r="T1031" i="17"/>
  <c r="U1031" i="17"/>
  <c r="BF1031" i="17" s="1"/>
  <c r="W1031" i="17"/>
  <c r="BH1031" i="17" s="1"/>
  <c r="X1031" i="17"/>
  <c r="Z1031" i="17"/>
  <c r="BJ1031" i="17" s="1"/>
  <c r="AA1031" i="17"/>
  <c r="BK1031" i="17" s="1"/>
  <c r="L869" i="1"/>
  <c r="M869" i="1"/>
  <c r="AD1031" i="17"/>
  <c r="N869" i="1"/>
  <c r="AE1031" i="17"/>
  <c r="O869" i="1"/>
  <c r="AF1031" i="17"/>
  <c r="P869" i="1"/>
  <c r="Q869" i="1"/>
  <c r="AH1031" i="17"/>
  <c r="R869" i="1"/>
  <c r="AI1031" i="17"/>
  <c r="S869" i="1"/>
  <c r="AJ1031" i="17"/>
  <c r="BG1031" i="17"/>
  <c r="BL1031" i="17"/>
  <c r="BI1031" i="17"/>
  <c r="BN1031" i="17"/>
  <c r="N1032" i="17"/>
  <c r="O1032" i="17"/>
  <c r="P1032" i="17"/>
  <c r="Q1032" i="17"/>
  <c r="T1032" i="17"/>
  <c r="U1032" i="17"/>
  <c r="W1032" i="17"/>
  <c r="X1032" i="17"/>
  <c r="Z1032" i="17"/>
  <c r="BJ1032" i="17" s="1"/>
  <c r="AA1032" i="17"/>
  <c r="L187" i="1"/>
  <c r="M187" i="1"/>
  <c r="AD1032" i="17"/>
  <c r="BH1032" i="17" s="1"/>
  <c r="N187" i="1"/>
  <c r="AE1032" i="17"/>
  <c r="O187" i="1"/>
  <c r="AF1032" i="17"/>
  <c r="P187" i="1"/>
  <c r="Q187" i="1"/>
  <c r="AH1032" i="17"/>
  <c r="R187" i="1"/>
  <c r="AI1032" i="17"/>
  <c r="S187" i="1"/>
  <c r="AJ1032" i="17"/>
  <c r="BG1032" i="17"/>
  <c r="BK1032" i="17"/>
  <c r="N1033" i="17"/>
  <c r="O1033" i="17"/>
  <c r="P1033" i="17"/>
  <c r="Q1033" i="17"/>
  <c r="T1033" i="17"/>
  <c r="U1033" i="17"/>
  <c r="W1033" i="17"/>
  <c r="X1033" i="17"/>
  <c r="Z1033" i="17"/>
  <c r="BJ1033" i="17" s="1"/>
  <c r="AA1033" i="17"/>
  <c r="BK1033" i="17" s="1"/>
  <c r="L933" i="1"/>
  <c r="M933" i="1"/>
  <c r="AD1033" i="17"/>
  <c r="N933" i="1"/>
  <c r="AE1033" i="17"/>
  <c r="O933" i="1"/>
  <c r="AF1033" i="17"/>
  <c r="P933" i="1"/>
  <c r="Q933" i="1"/>
  <c r="AH1033" i="17"/>
  <c r="R933" i="1"/>
  <c r="AI1033" i="17"/>
  <c r="S933" i="1"/>
  <c r="AJ1033" i="17"/>
  <c r="BG1033" i="17"/>
  <c r="N1034" i="17"/>
  <c r="O1034" i="17"/>
  <c r="P1034" i="17"/>
  <c r="Q1034" i="17"/>
  <c r="T1034" i="17"/>
  <c r="U1034" i="17"/>
  <c r="W1034" i="17"/>
  <c r="X1034" i="17"/>
  <c r="Z1034" i="17"/>
  <c r="AA1034" i="17"/>
  <c r="BK1034" i="17" s="1"/>
  <c r="AD1034" i="17"/>
  <c r="AE1034" i="17"/>
  <c r="AF1034" i="17"/>
  <c r="AH1034" i="17"/>
  <c r="AI1034" i="17"/>
  <c r="AJ1034" i="17"/>
  <c r="BG1034" i="17"/>
  <c r="BJ1034" i="17"/>
  <c r="N1035" i="17"/>
  <c r="O1035" i="17"/>
  <c r="P1035" i="17"/>
  <c r="Q1035" i="17"/>
  <c r="T1035" i="17"/>
  <c r="U1035" i="17"/>
  <c r="W1035" i="17"/>
  <c r="X1035" i="17"/>
  <c r="Z1035" i="17"/>
  <c r="BJ1035" i="17" s="1"/>
  <c r="AA1035" i="17"/>
  <c r="BK1035" i="17" s="1"/>
  <c r="AD1035" i="17"/>
  <c r="BH1035" i="17" s="1"/>
  <c r="AE1035" i="17"/>
  <c r="AF1035" i="17"/>
  <c r="AH1035" i="17"/>
  <c r="AI1035" i="17"/>
  <c r="AJ1035" i="17"/>
  <c r="BG1035" i="17"/>
  <c r="N1036" i="17"/>
  <c r="O1036" i="17"/>
  <c r="P1036" i="17"/>
  <c r="Q1036" i="17"/>
  <c r="T1036" i="17"/>
  <c r="U1036" i="17"/>
  <c r="W1036" i="17"/>
  <c r="X1036" i="17"/>
  <c r="Z1036" i="17"/>
  <c r="BJ1036" i="17" s="1"/>
  <c r="AA1036" i="17"/>
  <c r="BK1036" i="17" s="1"/>
  <c r="AD1036" i="17"/>
  <c r="AE1036" i="17"/>
  <c r="AF1036" i="17"/>
  <c r="AH1036" i="17"/>
  <c r="AI1036" i="17"/>
  <c r="AJ1036" i="17"/>
  <c r="BG1036" i="17"/>
  <c r="BN1036" i="17"/>
  <c r="BI1036" i="17"/>
  <c r="N1037" i="17"/>
  <c r="O1037" i="17"/>
  <c r="P1037" i="17"/>
  <c r="Q1037" i="17"/>
  <c r="T1037" i="17"/>
  <c r="U1037" i="17"/>
  <c r="W1037" i="17"/>
  <c r="BH1037" i="17" s="1"/>
  <c r="X1037" i="17"/>
  <c r="Z1037" i="17"/>
  <c r="BJ1037" i="17" s="1"/>
  <c r="AA1037" i="17"/>
  <c r="BK1037" i="17" s="1"/>
  <c r="AD1037" i="17"/>
  <c r="AE1037" i="17"/>
  <c r="AF1037" i="17"/>
  <c r="AH1037" i="17"/>
  <c r="AI1037" i="17"/>
  <c r="AJ1037" i="17"/>
  <c r="BG1037" i="17"/>
  <c r="BN1037" i="17"/>
  <c r="BI1037" i="17"/>
  <c r="N1038" i="17"/>
  <c r="O1038" i="17"/>
  <c r="P1038" i="17"/>
  <c r="Q1038" i="17"/>
  <c r="T1038" i="17"/>
  <c r="U1038" i="17"/>
  <c r="W1038" i="17"/>
  <c r="X1038" i="17"/>
  <c r="Z1038" i="17"/>
  <c r="AA1038" i="17"/>
  <c r="BK1038" i="17" s="1"/>
  <c r="AD1038" i="17"/>
  <c r="BH1038" i="17" s="1"/>
  <c r="AE1038" i="17"/>
  <c r="AF1038" i="17"/>
  <c r="AH1038" i="17"/>
  <c r="AI1038" i="17"/>
  <c r="AJ1038" i="17"/>
  <c r="BG1038" i="17"/>
  <c r="BN1038" i="17"/>
  <c r="BF1038" i="17"/>
  <c r="BI1038" i="17"/>
  <c r="BJ1038" i="17"/>
  <c r="N1039" i="17"/>
  <c r="O1039" i="17"/>
  <c r="P1039" i="17"/>
  <c r="Q1039" i="17"/>
  <c r="T1039" i="17"/>
  <c r="U1039" i="17"/>
  <c r="W1039" i="17"/>
  <c r="X1039" i="17"/>
  <c r="Z1039" i="17"/>
  <c r="BJ1039" i="17" s="1"/>
  <c r="AA1039" i="17"/>
  <c r="BK1039" i="17" s="1"/>
  <c r="AD1039" i="17"/>
  <c r="AE1039" i="17"/>
  <c r="AF1039" i="17"/>
  <c r="AH1039" i="17"/>
  <c r="AI1039" i="17"/>
  <c r="AJ1039" i="17"/>
  <c r="BG1039" i="17"/>
  <c r="N1040" i="17"/>
  <c r="O1040" i="17"/>
  <c r="P1040" i="17"/>
  <c r="Q1040" i="17"/>
  <c r="T1040" i="17"/>
  <c r="U1040" i="17"/>
  <c r="W1040" i="17"/>
  <c r="X1040" i="17"/>
  <c r="Z1040" i="17"/>
  <c r="BJ1040" i="17" s="1"/>
  <c r="AA1040" i="17"/>
  <c r="AD1040" i="17"/>
  <c r="AE1040" i="17"/>
  <c r="AF1040" i="17"/>
  <c r="AH1040" i="17"/>
  <c r="AI1040" i="17"/>
  <c r="AJ1040" i="17"/>
  <c r="BG1040" i="17"/>
  <c r="BN1040" i="17"/>
  <c r="BI1040" i="17"/>
  <c r="BK1040" i="17"/>
  <c r="N1041" i="17"/>
  <c r="O1041" i="17"/>
  <c r="P1041" i="17"/>
  <c r="Q1041" i="17"/>
  <c r="T1041" i="17"/>
  <c r="U1041" i="17"/>
  <c r="W1041" i="17"/>
  <c r="X1041" i="17"/>
  <c r="Y1041" i="17"/>
  <c r="BI1041" i="17" s="1"/>
  <c r="Z1041" i="17"/>
  <c r="L876" i="1"/>
  <c r="M876" i="1"/>
  <c r="AD1041" i="17"/>
  <c r="N876" i="1"/>
  <c r="AE1041" i="17"/>
  <c r="O876" i="1"/>
  <c r="AF1041" i="17"/>
  <c r="P876" i="1"/>
  <c r="Q876" i="1"/>
  <c r="AH1041" i="17"/>
  <c r="R876" i="1"/>
  <c r="AI1041" i="17"/>
  <c r="S876" i="1"/>
  <c r="AJ1041" i="17"/>
  <c r="BG1041" i="17"/>
  <c r="BJ1041" i="17"/>
  <c r="BK1041" i="17"/>
  <c r="N1042" i="17"/>
  <c r="O1042" i="17"/>
  <c r="P1042" i="17"/>
  <c r="Q1042" i="17"/>
  <c r="T1042" i="17"/>
  <c r="U1042" i="17"/>
  <c r="W1042" i="17"/>
  <c r="X1042" i="17"/>
  <c r="Y1042" i="17"/>
  <c r="BN1042" i="17" s="1"/>
  <c r="Z1042" i="17"/>
  <c r="BJ1042" i="17" s="1"/>
  <c r="L328" i="1"/>
  <c r="M328" i="1"/>
  <c r="AD1042" i="17"/>
  <c r="N328" i="1"/>
  <c r="AE1042" i="17"/>
  <c r="O328" i="1"/>
  <c r="AF1042" i="17"/>
  <c r="P328" i="1"/>
  <c r="Q328" i="1"/>
  <c r="AH1042" i="17"/>
  <c r="R328" i="1"/>
  <c r="AI1042" i="17"/>
  <c r="S328" i="1"/>
  <c r="AJ1042" i="17"/>
  <c r="BG1042" i="17"/>
  <c r="BI1042" i="17"/>
  <c r="N1043" i="17"/>
  <c r="O1043" i="17"/>
  <c r="P1043" i="17"/>
  <c r="Q1043" i="17"/>
  <c r="T1043" i="17"/>
  <c r="U1043" i="17"/>
  <c r="W1043" i="17"/>
  <c r="BH1043" i="17" s="1"/>
  <c r="X1043" i="17"/>
  <c r="Y1043" i="17"/>
  <c r="BI1043" i="17" s="1"/>
  <c r="Z1043" i="17"/>
  <c r="BJ1043" i="17" s="1"/>
  <c r="L308" i="1"/>
  <c r="M308" i="1"/>
  <c r="AD1043" i="17"/>
  <c r="N308" i="1"/>
  <c r="AE1043" i="17"/>
  <c r="O308" i="1"/>
  <c r="AF1043" i="17"/>
  <c r="P308" i="1"/>
  <c r="Q308" i="1"/>
  <c r="AH1043" i="17"/>
  <c r="R308" i="1"/>
  <c r="AI1043" i="17"/>
  <c r="S308" i="1"/>
  <c r="AJ1043" i="17"/>
  <c r="BG1043" i="17"/>
  <c r="BN1043" i="17"/>
  <c r="N1044" i="17"/>
  <c r="O1044" i="17"/>
  <c r="P1044" i="17"/>
  <c r="Q1044" i="17"/>
  <c r="T1044" i="17"/>
  <c r="U1044" i="17"/>
  <c r="W1044" i="17"/>
  <c r="X1044" i="17"/>
  <c r="Y1044" i="17"/>
  <c r="BN1044" i="17" s="1"/>
  <c r="Z1044" i="17"/>
  <c r="BJ1044" i="17" s="1"/>
  <c r="L1125" i="1"/>
  <c r="M1125" i="1"/>
  <c r="AD1044" i="17"/>
  <c r="N1125" i="1"/>
  <c r="AE1044" i="17"/>
  <c r="O1125" i="1"/>
  <c r="AF1044" i="17"/>
  <c r="P1125" i="1"/>
  <c r="Q1125" i="1"/>
  <c r="AH1044" i="17"/>
  <c r="R1125" i="1"/>
  <c r="AI1044" i="17"/>
  <c r="S1125" i="1"/>
  <c r="AJ1044" i="17"/>
  <c r="BG1044" i="17"/>
  <c r="BI1044" i="17"/>
  <c r="BK1044" i="17"/>
  <c r="N1045" i="17"/>
  <c r="O1045" i="17"/>
  <c r="P1045" i="17"/>
  <c r="Q1045" i="17"/>
  <c r="T1045" i="17"/>
  <c r="U1045" i="17"/>
  <c r="W1045" i="17"/>
  <c r="X1045" i="17"/>
  <c r="Z1045" i="17"/>
  <c r="BJ1045" i="17" s="1"/>
  <c r="AA1045" i="17"/>
  <c r="BK1045" i="17" s="1"/>
  <c r="L1199" i="1"/>
  <c r="M1199" i="1"/>
  <c r="AD1045" i="17"/>
  <c r="N1199" i="1"/>
  <c r="AE1045" i="17"/>
  <c r="O1199" i="1"/>
  <c r="AF1045" i="17"/>
  <c r="P1199" i="1"/>
  <c r="Q1199" i="1"/>
  <c r="AH1045" i="17"/>
  <c r="R1199" i="1"/>
  <c r="AI1045" i="17"/>
  <c r="S1199" i="1"/>
  <c r="AJ1045" i="17"/>
  <c r="BG1045" i="17"/>
  <c r="BF1045" i="17"/>
  <c r="BI1045" i="17"/>
  <c r="BN1045" i="17"/>
  <c r="N1046" i="17"/>
  <c r="O1046" i="17"/>
  <c r="P1046" i="17"/>
  <c r="Q1046" i="17"/>
  <c r="T1046" i="17"/>
  <c r="U1046" i="17"/>
  <c r="W1046" i="17"/>
  <c r="X1046" i="17"/>
  <c r="Z1046" i="17"/>
  <c r="BJ1046" i="17" s="1"/>
  <c r="AA1046" i="17"/>
  <c r="L15" i="1"/>
  <c r="M15" i="1"/>
  <c r="AD1046" i="17"/>
  <c r="N15" i="1"/>
  <c r="AE1046" i="17"/>
  <c r="O15" i="1"/>
  <c r="AF1046" i="17"/>
  <c r="P15" i="1"/>
  <c r="Q15" i="1"/>
  <c r="AH1046" i="17"/>
  <c r="R15" i="1"/>
  <c r="AI1046" i="17"/>
  <c r="S15" i="1"/>
  <c r="AJ1046" i="17"/>
  <c r="BG1046" i="17"/>
  <c r="BK1046" i="17"/>
  <c r="N1047" i="17"/>
  <c r="O1047" i="17"/>
  <c r="P1047" i="17"/>
  <c r="Q1047" i="17"/>
  <c r="T1047" i="17"/>
  <c r="U1047" i="17"/>
  <c r="W1047" i="17"/>
  <c r="BH1047" i="17" s="1"/>
  <c r="X1047" i="17"/>
  <c r="Y1047" i="17"/>
  <c r="Z1047" i="17"/>
  <c r="BJ1047" i="17" s="1"/>
  <c r="L1181" i="1"/>
  <c r="M1181" i="1"/>
  <c r="AD1047" i="17"/>
  <c r="N1181" i="1"/>
  <c r="AE1047" i="17"/>
  <c r="O1181" i="1"/>
  <c r="AF1047" i="17"/>
  <c r="P1181" i="1"/>
  <c r="Q1181" i="1"/>
  <c r="AH1047" i="17"/>
  <c r="R1181" i="1"/>
  <c r="AI1047" i="17"/>
  <c r="S1181" i="1"/>
  <c r="AJ1047" i="17"/>
  <c r="BG1047" i="17"/>
  <c r="N1048" i="17"/>
  <c r="O1048" i="17"/>
  <c r="P1048" i="17"/>
  <c r="Q1048" i="17"/>
  <c r="T1048" i="17"/>
  <c r="U1048" i="17"/>
  <c r="W1048" i="17"/>
  <c r="X1048" i="17"/>
  <c r="Z1048" i="17"/>
  <c r="BJ1048" i="17" s="1"/>
  <c r="AA1048" i="17"/>
  <c r="BK1048" i="17" s="1"/>
  <c r="L305" i="1"/>
  <c r="M305" i="1"/>
  <c r="AD1048" i="17"/>
  <c r="BH1048" i="17" s="1"/>
  <c r="N305" i="1"/>
  <c r="AE1048" i="17"/>
  <c r="O305" i="1"/>
  <c r="AF1048" i="17"/>
  <c r="P305" i="1"/>
  <c r="Q305" i="1"/>
  <c r="AH1048" i="17"/>
  <c r="R305" i="1"/>
  <c r="AI1048" i="17"/>
  <c r="S305" i="1"/>
  <c r="AJ1048" i="17"/>
  <c r="BG1048" i="17"/>
  <c r="BI1048" i="17"/>
  <c r="BN1048" i="17"/>
  <c r="N1049" i="17"/>
  <c r="O1049" i="17"/>
  <c r="P1049" i="17"/>
  <c r="Q1049" i="17"/>
  <c r="T1049" i="17"/>
  <c r="U1049" i="17"/>
  <c r="W1049" i="17"/>
  <c r="X1049" i="17"/>
  <c r="Z1049" i="17"/>
  <c r="BJ1049" i="17" s="1"/>
  <c r="AA1049" i="17"/>
  <c r="BK1049" i="17" s="1"/>
  <c r="L574" i="1"/>
  <c r="M574" i="1"/>
  <c r="AD1049" i="17"/>
  <c r="N574" i="1"/>
  <c r="AE1049" i="17"/>
  <c r="O574" i="1"/>
  <c r="AF1049" i="17"/>
  <c r="P574" i="1"/>
  <c r="Q574" i="1"/>
  <c r="AH1049" i="17"/>
  <c r="R574" i="1"/>
  <c r="AI1049" i="17"/>
  <c r="S574" i="1"/>
  <c r="AJ1049" i="17"/>
  <c r="BG1049" i="17"/>
  <c r="BH1049" i="17"/>
  <c r="N1050" i="17"/>
  <c r="O1050" i="17"/>
  <c r="P1050" i="17"/>
  <c r="Q1050" i="17"/>
  <c r="T1050" i="17"/>
  <c r="U1050" i="17"/>
  <c r="BF1050" i="17" s="1"/>
  <c r="W1050" i="17"/>
  <c r="X1050" i="17"/>
  <c r="Z1050" i="17"/>
  <c r="AA1050" i="17"/>
  <c r="BL1050" i="17" s="1"/>
  <c r="L489" i="1"/>
  <c r="M489" i="1"/>
  <c r="AD1050" i="17"/>
  <c r="N489" i="1"/>
  <c r="AE1050" i="17"/>
  <c r="O489" i="1"/>
  <c r="AF1050" i="17"/>
  <c r="P489" i="1"/>
  <c r="Q489" i="1"/>
  <c r="AH1050" i="17"/>
  <c r="R489" i="1"/>
  <c r="AI1050" i="17"/>
  <c r="S489" i="1"/>
  <c r="AJ1050" i="17"/>
  <c r="BG1050" i="17"/>
  <c r="BI1050" i="17"/>
  <c r="BJ1050" i="17"/>
  <c r="BK1050" i="17"/>
  <c r="BN1050" i="17"/>
  <c r="N1051" i="17"/>
  <c r="O1051" i="17"/>
  <c r="P1051" i="17"/>
  <c r="Q1051" i="17"/>
  <c r="T1051" i="17"/>
  <c r="U1051" i="17"/>
  <c r="BF1051" i="17" s="1"/>
  <c r="W1051" i="17"/>
  <c r="X1051" i="17"/>
  <c r="Z1051" i="17"/>
  <c r="BJ1051" i="17" s="1"/>
  <c r="AA1051" i="17"/>
  <c r="BK1051" i="17" s="1"/>
  <c r="L666" i="1"/>
  <c r="M666" i="1"/>
  <c r="AD1051" i="17"/>
  <c r="N666" i="1"/>
  <c r="AE1051" i="17"/>
  <c r="O666" i="1"/>
  <c r="AF1051" i="17"/>
  <c r="P666" i="1"/>
  <c r="Q666" i="1"/>
  <c r="AH1051" i="17"/>
  <c r="R666" i="1"/>
  <c r="AI1051" i="17"/>
  <c r="S666" i="1"/>
  <c r="AJ1051" i="17"/>
  <c r="BG1051" i="17"/>
  <c r="BL1051" i="17"/>
  <c r="BI1051" i="17"/>
  <c r="BN1051" i="17"/>
  <c r="N1052" i="17"/>
  <c r="O1052" i="17"/>
  <c r="P1052" i="17"/>
  <c r="Q1052" i="17"/>
  <c r="T1052" i="17"/>
  <c r="U1052" i="17"/>
  <c r="W1052" i="17"/>
  <c r="X1052" i="17"/>
  <c r="Y1052" i="17"/>
  <c r="BN1052" i="17" s="1"/>
  <c r="Z1052" i="17"/>
  <c r="L38" i="1"/>
  <c r="M38" i="1"/>
  <c r="AD1052" i="17"/>
  <c r="N38" i="1"/>
  <c r="AE1052" i="17"/>
  <c r="O38" i="1"/>
  <c r="AF1052" i="17"/>
  <c r="P38" i="1"/>
  <c r="Q38" i="1"/>
  <c r="AH1052" i="17"/>
  <c r="R38" i="1"/>
  <c r="AI1052" i="17"/>
  <c r="S38" i="1"/>
  <c r="AJ1052" i="17"/>
  <c r="BG1052" i="17"/>
  <c r="BJ1052" i="17"/>
  <c r="N1053" i="17"/>
  <c r="O1053" i="17"/>
  <c r="P1053" i="17"/>
  <c r="Q1053" i="17"/>
  <c r="T1053" i="17"/>
  <c r="U1053" i="17"/>
  <c r="BF1053" i="17" s="1"/>
  <c r="W1053" i="17"/>
  <c r="X1053" i="17"/>
  <c r="Y1053" i="17"/>
  <c r="Z1053" i="17"/>
  <c r="BJ1053" i="17" s="1"/>
  <c r="L478" i="1"/>
  <c r="M478" i="1"/>
  <c r="AD1053" i="17"/>
  <c r="N478" i="1"/>
  <c r="AE1053" i="17"/>
  <c r="O478" i="1"/>
  <c r="AF1053" i="17"/>
  <c r="P478" i="1"/>
  <c r="Q478" i="1"/>
  <c r="AH1053" i="17"/>
  <c r="R478" i="1"/>
  <c r="AI1053" i="17"/>
  <c r="S478" i="1"/>
  <c r="AJ1053" i="17"/>
  <c r="BG1053" i="17"/>
  <c r="N1054" i="17"/>
  <c r="O1054" i="17"/>
  <c r="P1054" i="17"/>
  <c r="Q1054" i="17"/>
  <c r="T1054" i="17"/>
  <c r="U1054" i="17"/>
  <c r="W1054" i="17"/>
  <c r="X1054" i="17"/>
  <c r="Z1054" i="17"/>
  <c r="AA1054" i="17"/>
  <c r="BK1054" i="17" s="1"/>
  <c r="AD1054" i="17"/>
  <c r="BH1054" i="17" s="1"/>
  <c r="AE1054" i="17"/>
  <c r="AF1054" i="17"/>
  <c r="AH1054" i="17"/>
  <c r="AI1054" i="17"/>
  <c r="AJ1054" i="17"/>
  <c r="BG1054" i="17"/>
  <c r="BN1054" i="17"/>
  <c r="BF1054" i="17"/>
  <c r="BI1054" i="17"/>
  <c r="BJ1054" i="17"/>
  <c r="N1055" i="17"/>
  <c r="O1055" i="17"/>
  <c r="P1055" i="17"/>
  <c r="Q1055" i="17"/>
  <c r="T1055" i="17"/>
  <c r="U1055" i="17"/>
  <c r="W1055" i="17"/>
  <c r="X1055" i="17"/>
  <c r="Z1055" i="17"/>
  <c r="AA1055" i="17"/>
  <c r="BK1055" i="17" s="1"/>
  <c r="AD1055" i="17"/>
  <c r="AE1055" i="17"/>
  <c r="AF1055" i="17"/>
  <c r="AH1055" i="17"/>
  <c r="AI1055" i="17"/>
  <c r="AJ1055" i="17"/>
  <c r="BG1055" i="17"/>
  <c r="BF1055" i="17"/>
  <c r="BJ1055" i="17"/>
  <c r="N1056" i="17"/>
  <c r="O1056" i="17"/>
  <c r="P1056" i="17"/>
  <c r="Q1056" i="17"/>
  <c r="T1056" i="17"/>
  <c r="U1056" i="17"/>
  <c r="W1056" i="17"/>
  <c r="X1056" i="17"/>
  <c r="Z1056" i="17"/>
  <c r="BJ1056" i="17" s="1"/>
  <c r="AA1056" i="17"/>
  <c r="BK1056" i="17" s="1"/>
  <c r="AD1056" i="17"/>
  <c r="AE1056" i="17"/>
  <c r="AF1056" i="17"/>
  <c r="AH1056" i="17"/>
  <c r="AI1056" i="17"/>
  <c r="AJ1056" i="17"/>
  <c r="BG1056" i="17"/>
  <c r="BN1056" i="17"/>
  <c r="BI1056" i="17"/>
  <c r="N1057" i="17"/>
  <c r="O1057" i="17"/>
  <c r="P1057" i="17"/>
  <c r="Q1057" i="17"/>
  <c r="T1057" i="17"/>
  <c r="U1057" i="17"/>
  <c r="W1057" i="17"/>
  <c r="BH1057" i="17" s="1"/>
  <c r="X1057" i="17"/>
  <c r="Z1057" i="17"/>
  <c r="BJ1057" i="17" s="1"/>
  <c r="AA1057" i="17"/>
  <c r="BK1057" i="17" s="1"/>
  <c r="AD1057" i="17"/>
  <c r="AE1057" i="17"/>
  <c r="AF1057" i="17"/>
  <c r="AH1057" i="17"/>
  <c r="AI1057" i="17"/>
  <c r="AJ1057" i="17"/>
  <c r="BG1057" i="17"/>
  <c r="N1058" i="17"/>
  <c r="O1058" i="17"/>
  <c r="P1058" i="17"/>
  <c r="Q1058" i="17"/>
  <c r="T1058" i="17"/>
  <c r="U1058" i="17"/>
  <c r="W1058" i="17"/>
  <c r="X1058" i="17"/>
  <c r="Z1058" i="17"/>
  <c r="BJ1058" i="17" s="1"/>
  <c r="AA1058" i="17"/>
  <c r="BK1058" i="17" s="1"/>
  <c r="AD1058" i="17"/>
  <c r="AE1058" i="17"/>
  <c r="AF1058" i="17"/>
  <c r="AH1058" i="17"/>
  <c r="AI1058" i="17"/>
  <c r="AJ1058" i="17"/>
  <c r="BG1058" i="17"/>
  <c r="N1059" i="17"/>
  <c r="O1059" i="17"/>
  <c r="P1059" i="17"/>
  <c r="Q1059" i="17"/>
  <c r="T1059" i="17"/>
  <c r="U1059" i="17"/>
  <c r="BH1059" i="17" s="1"/>
  <c r="W1059" i="17"/>
  <c r="X1059" i="17"/>
  <c r="Y1059" i="17"/>
  <c r="BI1059" i="17" s="1"/>
  <c r="Z1059" i="17"/>
  <c r="BJ1059" i="17" s="1"/>
  <c r="L990" i="1"/>
  <c r="M990" i="1"/>
  <c r="AD1059" i="17"/>
  <c r="N990" i="1"/>
  <c r="AE1059" i="17"/>
  <c r="O990" i="1"/>
  <c r="AF1059" i="17"/>
  <c r="P990" i="1"/>
  <c r="Q990" i="1"/>
  <c r="AH1059" i="17"/>
  <c r="R990" i="1"/>
  <c r="AI1059" i="17"/>
  <c r="S990" i="1"/>
  <c r="AJ1059" i="17"/>
  <c r="BG1059" i="17"/>
  <c r="N1060" i="17"/>
  <c r="O1060" i="17"/>
  <c r="P1060" i="17"/>
  <c r="Q1060" i="17"/>
  <c r="T1060" i="17"/>
  <c r="U1060" i="17"/>
  <c r="W1060" i="17"/>
  <c r="X1060" i="17"/>
  <c r="Z1060" i="17"/>
  <c r="AA1060" i="17"/>
  <c r="BK1060" i="17" s="1"/>
  <c r="L824" i="1"/>
  <c r="M824" i="1"/>
  <c r="AD1060" i="17"/>
  <c r="N824" i="1"/>
  <c r="AE1060" i="17"/>
  <c r="O824" i="1"/>
  <c r="AF1060" i="17"/>
  <c r="P824" i="1"/>
  <c r="Q824" i="1"/>
  <c r="AH1060" i="17"/>
  <c r="R824" i="1"/>
  <c r="AI1060" i="17"/>
  <c r="S824" i="1"/>
  <c r="AJ1060" i="17"/>
  <c r="BG1060" i="17"/>
  <c r="BI1060" i="17"/>
  <c r="BJ1060" i="17"/>
  <c r="BN1060" i="17"/>
  <c r="N1061" i="17"/>
  <c r="O1061" i="17"/>
  <c r="P1061" i="17"/>
  <c r="Q1061" i="17"/>
  <c r="T1061" i="17"/>
  <c r="U1061" i="17"/>
  <c r="W1061" i="17"/>
  <c r="X1061" i="17"/>
  <c r="Y1061" i="17"/>
  <c r="BN1061" i="17" s="1"/>
  <c r="Z1061" i="17"/>
  <c r="BJ1061" i="17" s="1"/>
  <c r="L636" i="1"/>
  <c r="M636" i="1"/>
  <c r="AD1061" i="17"/>
  <c r="N636" i="1"/>
  <c r="AE1061" i="17"/>
  <c r="O636" i="1"/>
  <c r="AF1061" i="17"/>
  <c r="P636" i="1"/>
  <c r="Q636" i="1"/>
  <c r="AH1061" i="17"/>
  <c r="R636" i="1"/>
  <c r="AI1061" i="17"/>
  <c r="S636" i="1"/>
  <c r="AJ1061" i="17"/>
  <c r="BG1061" i="17"/>
  <c r="N1062" i="17"/>
  <c r="O1062" i="17"/>
  <c r="P1062" i="17"/>
  <c r="Q1062" i="17"/>
  <c r="T1062" i="17"/>
  <c r="U1062" i="17"/>
  <c r="BF1062" i="17" s="1"/>
  <c r="W1062" i="17"/>
  <c r="BH1062" i="17" s="1"/>
  <c r="X1062" i="17"/>
  <c r="Z1062" i="17"/>
  <c r="BJ1062" i="17" s="1"/>
  <c r="AA1062" i="17"/>
  <c r="BK1062" i="17" s="1"/>
  <c r="AD1062" i="17"/>
  <c r="AE1062" i="17"/>
  <c r="AF1062" i="17"/>
  <c r="AH1062" i="17"/>
  <c r="AI1062" i="17"/>
  <c r="AJ1062" i="17"/>
  <c r="BG1062" i="17"/>
  <c r="BI1062" i="17"/>
  <c r="BN1062" i="17"/>
  <c r="N1063" i="17"/>
  <c r="O1063" i="17"/>
  <c r="P1063" i="17"/>
  <c r="Q1063" i="17"/>
  <c r="T1063" i="17"/>
  <c r="U1063" i="17"/>
  <c r="W1063" i="17"/>
  <c r="X1063" i="17"/>
  <c r="Z1063" i="17"/>
  <c r="AA1063" i="17"/>
  <c r="BK1063" i="17" s="1"/>
  <c r="L822" i="1"/>
  <c r="M822" i="1"/>
  <c r="AD1063" i="17"/>
  <c r="BH1063" i="17" s="1"/>
  <c r="N822" i="1"/>
  <c r="AE1063" i="17"/>
  <c r="O822" i="1"/>
  <c r="AF1063" i="17"/>
  <c r="P822" i="1"/>
  <c r="Q822" i="1"/>
  <c r="AH1063" i="17"/>
  <c r="R822" i="1"/>
  <c r="AI1063" i="17"/>
  <c r="S822" i="1"/>
  <c r="AJ1063" i="17"/>
  <c r="BG1063" i="17"/>
  <c r="BJ1063" i="17"/>
  <c r="N1064" i="17"/>
  <c r="O1064" i="17"/>
  <c r="P1064" i="17"/>
  <c r="Q1064" i="17"/>
  <c r="T1064" i="17"/>
  <c r="U1064" i="17"/>
  <c r="W1064" i="17"/>
  <c r="BH1064" i="17" s="1"/>
  <c r="X1064" i="17"/>
  <c r="Z1064" i="17"/>
  <c r="BJ1064" i="17" s="1"/>
  <c r="AA1064" i="17"/>
  <c r="BK1064" i="17" s="1"/>
  <c r="L249" i="1"/>
  <c r="M249" i="1"/>
  <c r="AD1064" i="17"/>
  <c r="N249" i="1"/>
  <c r="AE1064" i="17"/>
  <c r="O249" i="1"/>
  <c r="AF1064" i="17"/>
  <c r="P249" i="1"/>
  <c r="Q249" i="1"/>
  <c r="AH1064" i="17"/>
  <c r="R249" i="1"/>
  <c r="AI1064" i="17"/>
  <c r="S249" i="1"/>
  <c r="AJ1064" i="17"/>
  <c r="BG1064" i="17"/>
  <c r="N1065" i="17"/>
  <c r="O1065" i="17"/>
  <c r="P1065" i="17"/>
  <c r="Q1065" i="17"/>
  <c r="T1065" i="17"/>
  <c r="U1065" i="17"/>
  <c r="W1065" i="17"/>
  <c r="X1065" i="17"/>
  <c r="Y1065" i="17"/>
  <c r="BN1065" i="17" s="1"/>
  <c r="Z1065" i="17"/>
  <c r="BJ1065" i="17" s="1"/>
  <c r="L501" i="1"/>
  <c r="M501" i="1"/>
  <c r="AD1065" i="17"/>
  <c r="N501" i="1"/>
  <c r="AE1065" i="17"/>
  <c r="O501" i="1"/>
  <c r="AF1065" i="17"/>
  <c r="P501" i="1"/>
  <c r="Q501" i="1"/>
  <c r="AH1065" i="17"/>
  <c r="R501" i="1"/>
  <c r="AI1065" i="17"/>
  <c r="S501" i="1"/>
  <c r="AJ1065" i="17"/>
  <c r="BG1065" i="17"/>
  <c r="N1066" i="17"/>
  <c r="O1066" i="17"/>
  <c r="P1066" i="17"/>
  <c r="Q1066" i="17"/>
  <c r="T1066" i="17"/>
  <c r="U1066" i="17"/>
  <c r="W1066" i="17"/>
  <c r="X1066" i="17"/>
  <c r="Y1066" i="17"/>
  <c r="BN1066" i="17" s="1"/>
  <c r="Z1066" i="17"/>
  <c r="L500" i="1"/>
  <c r="M500" i="1"/>
  <c r="AD1066" i="17"/>
  <c r="BH1066" i="17" s="1"/>
  <c r="N500" i="1"/>
  <c r="AE1066" i="17"/>
  <c r="O500" i="1"/>
  <c r="AF1066" i="17"/>
  <c r="P500" i="1"/>
  <c r="Q500" i="1"/>
  <c r="AH1066" i="17"/>
  <c r="R500" i="1"/>
  <c r="AI1066" i="17"/>
  <c r="S500" i="1"/>
  <c r="AJ1066" i="17"/>
  <c r="BG1066" i="17"/>
  <c r="BJ1066" i="17"/>
  <c r="N1067" i="17"/>
  <c r="O1067" i="17"/>
  <c r="P1067" i="17"/>
  <c r="Q1067" i="17"/>
  <c r="T1067" i="17"/>
  <c r="U1067" i="17"/>
  <c r="W1067" i="17"/>
  <c r="X1067" i="17"/>
  <c r="Z1067" i="17"/>
  <c r="BJ1067" i="17" s="1"/>
  <c r="AA1067" i="17"/>
  <c r="BK1067" i="17" s="1"/>
  <c r="L283" i="1"/>
  <c r="M283" i="1"/>
  <c r="AD1067" i="17"/>
  <c r="N283" i="1"/>
  <c r="AE1067" i="17"/>
  <c r="O283" i="1"/>
  <c r="AF1067" i="17"/>
  <c r="P283" i="1"/>
  <c r="Q283" i="1"/>
  <c r="AH1067" i="17"/>
  <c r="R283" i="1"/>
  <c r="AI1067" i="17"/>
  <c r="S283" i="1"/>
  <c r="AJ1067" i="17"/>
  <c r="BG1067" i="17"/>
  <c r="N1068" i="17"/>
  <c r="O1068" i="17"/>
  <c r="P1068" i="17"/>
  <c r="Q1068" i="17"/>
  <c r="T1068" i="17"/>
  <c r="U1068" i="17"/>
  <c r="W1068" i="17"/>
  <c r="X1068" i="17"/>
  <c r="Y1068" i="17"/>
  <c r="BN1068" i="17" s="1"/>
  <c r="Z1068" i="17"/>
  <c r="BJ1068" i="17" s="1"/>
  <c r="AD1068" i="17"/>
  <c r="BH1068" i="17" s="1"/>
  <c r="AE1068" i="17"/>
  <c r="AF1068" i="17"/>
  <c r="AH1068" i="17"/>
  <c r="AI1068" i="17"/>
  <c r="AJ1068" i="17"/>
  <c r="BG1068" i="17"/>
  <c r="BK1068" i="17"/>
  <c r="N1069" i="17"/>
  <c r="O1069" i="17"/>
  <c r="P1069" i="17"/>
  <c r="Q1069" i="17"/>
  <c r="T1069" i="17"/>
  <c r="U1069" i="17"/>
  <c r="W1069" i="17"/>
  <c r="X1069" i="17"/>
  <c r="Z1069" i="17"/>
  <c r="BJ1069" i="17" s="1"/>
  <c r="AA1069" i="17"/>
  <c r="BK1069" i="17" s="1"/>
  <c r="AD1069" i="17"/>
  <c r="AE1069" i="17"/>
  <c r="AF1069" i="17"/>
  <c r="AH1069" i="17"/>
  <c r="AI1069" i="17"/>
  <c r="AJ1069" i="17"/>
  <c r="BG1069" i="17"/>
  <c r="BH1069" i="17"/>
  <c r="N1070" i="17"/>
  <c r="O1070" i="17"/>
  <c r="P1070" i="17"/>
  <c r="Q1070" i="17"/>
  <c r="T1070" i="17"/>
  <c r="U1070" i="17"/>
  <c r="W1070" i="17"/>
  <c r="X1070" i="17"/>
  <c r="Y1070" i="17"/>
  <c r="BN1070" i="17" s="1"/>
  <c r="Z1070" i="17"/>
  <c r="BJ1070" i="17" s="1"/>
  <c r="L1093" i="1"/>
  <c r="M1093" i="1"/>
  <c r="AD1070" i="17"/>
  <c r="N1093" i="1"/>
  <c r="AE1070" i="17"/>
  <c r="O1093" i="1"/>
  <c r="AF1070" i="17"/>
  <c r="P1093" i="1"/>
  <c r="Q1093" i="1"/>
  <c r="AH1070" i="17"/>
  <c r="R1093" i="1"/>
  <c r="AI1070" i="17"/>
  <c r="S1093" i="1"/>
  <c r="AJ1070" i="17"/>
  <c r="BG1070" i="17"/>
  <c r="BF1070" i="17"/>
  <c r="N1071" i="17"/>
  <c r="O1071" i="17"/>
  <c r="P1071" i="17"/>
  <c r="Q1071" i="17"/>
  <c r="T1071" i="17"/>
  <c r="U1071" i="17"/>
  <c r="W1071" i="17"/>
  <c r="X1071" i="17"/>
  <c r="Y1071" i="17"/>
  <c r="BN1071" i="17" s="1"/>
  <c r="Z1071" i="17"/>
  <c r="L1089" i="1"/>
  <c r="M1089" i="1"/>
  <c r="AD1071" i="17"/>
  <c r="N1089" i="1"/>
  <c r="AE1071" i="17"/>
  <c r="O1089" i="1"/>
  <c r="AF1071" i="17"/>
  <c r="P1089" i="1"/>
  <c r="Q1089" i="1"/>
  <c r="AH1071" i="17"/>
  <c r="R1089" i="1"/>
  <c r="AI1071" i="17"/>
  <c r="S1089" i="1"/>
  <c r="AJ1071" i="17"/>
  <c r="BG1071" i="17"/>
  <c r="BJ1071" i="17"/>
  <c r="N1072" i="17"/>
  <c r="O1072" i="17"/>
  <c r="P1072" i="17"/>
  <c r="Q1072" i="17"/>
  <c r="T1072" i="17"/>
  <c r="U1072" i="17"/>
  <c r="W1072" i="17"/>
  <c r="X1072" i="17"/>
  <c r="Y1072" i="17"/>
  <c r="Z1072" i="17"/>
  <c r="AD1072" i="17"/>
  <c r="AE1072" i="17"/>
  <c r="AF1072" i="17"/>
  <c r="AH1072" i="17"/>
  <c r="AI1072" i="17"/>
  <c r="AJ1072" i="17"/>
  <c r="BG1072" i="17"/>
  <c r="BJ1072" i="17"/>
  <c r="BK1072" i="17"/>
  <c r="N1073" i="17"/>
  <c r="O1073" i="17"/>
  <c r="P1073" i="17"/>
  <c r="Q1073" i="17"/>
  <c r="T1073" i="17"/>
  <c r="U1073" i="17"/>
  <c r="W1073" i="17"/>
  <c r="X1073" i="17"/>
  <c r="Z1073" i="17"/>
  <c r="BJ1073" i="17" s="1"/>
  <c r="AA1073" i="17"/>
  <c r="BK1073" i="17" s="1"/>
  <c r="L681" i="1"/>
  <c r="M681" i="1"/>
  <c r="AD1073" i="17"/>
  <c r="N681" i="1"/>
  <c r="AE1073" i="17"/>
  <c r="O681" i="1"/>
  <c r="AF1073" i="17"/>
  <c r="P681" i="1"/>
  <c r="Q681" i="1"/>
  <c r="AH1073" i="17"/>
  <c r="R681" i="1"/>
  <c r="AI1073" i="17"/>
  <c r="S681" i="1"/>
  <c r="AJ1073" i="17"/>
  <c r="BG1073" i="17"/>
  <c r="N1074" i="17"/>
  <c r="O1074" i="17"/>
  <c r="P1074" i="17"/>
  <c r="Q1074" i="17"/>
  <c r="T1074" i="17"/>
  <c r="U1074" i="17"/>
  <c r="W1074" i="17"/>
  <c r="X1074" i="17"/>
  <c r="Z1074" i="17"/>
  <c r="BJ1074" i="17" s="1"/>
  <c r="AA1074" i="17"/>
  <c r="BK1074" i="17" s="1"/>
  <c r="L645" i="1"/>
  <c r="M645" i="1"/>
  <c r="AD1074" i="17"/>
  <c r="N645" i="1"/>
  <c r="AE1074" i="17"/>
  <c r="O645" i="1"/>
  <c r="AF1074" i="17"/>
  <c r="P645" i="1"/>
  <c r="Q645" i="1"/>
  <c r="AH1074" i="17"/>
  <c r="R645" i="1"/>
  <c r="AI1074" i="17"/>
  <c r="S645" i="1"/>
  <c r="AJ1074" i="17"/>
  <c r="BG1074" i="17"/>
  <c r="BI1074" i="17"/>
  <c r="BN1074" i="17"/>
  <c r="N1075" i="17"/>
  <c r="O1075" i="17"/>
  <c r="P1075" i="17"/>
  <c r="Q1075" i="17"/>
  <c r="T1075" i="17"/>
  <c r="U1075" i="17"/>
  <c r="W1075" i="17"/>
  <c r="X1075" i="17"/>
  <c r="Z1075" i="17"/>
  <c r="BJ1075" i="17" s="1"/>
  <c r="AA1075" i="17"/>
  <c r="BK1075" i="17" s="1"/>
  <c r="L91" i="1"/>
  <c r="M91" i="1"/>
  <c r="AD1075" i="17"/>
  <c r="N91" i="1"/>
  <c r="AE1075" i="17"/>
  <c r="O91" i="1"/>
  <c r="AF1075" i="17"/>
  <c r="P91" i="1"/>
  <c r="Q91" i="1"/>
  <c r="AH1075" i="17"/>
  <c r="R91" i="1"/>
  <c r="AI1075" i="17"/>
  <c r="S91" i="1"/>
  <c r="AJ1075" i="17"/>
  <c r="BG1075" i="17"/>
  <c r="BI1075" i="17"/>
  <c r="BN1075" i="17"/>
  <c r="N1076" i="17"/>
  <c r="O1076" i="17"/>
  <c r="P1076" i="17"/>
  <c r="Q1076" i="17"/>
  <c r="T1076" i="17"/>
  <c r="U1076" i="17"/>
  <c r="W1076" i="17"/>
  <c r="X1076" i="17"/>
  <c r="Y1076" i="17"/>
  <c r="BN1076" i="17" s="1"/>
  <c r="Z1076" i="17"/>
  <c r="BJ1076" i="17" s="1"/>
  <c r="L399" i="1"/>
  <c r="M399" i="1"/>
  <c r="AD1076" i="17"/>
  <c r="BH1076" i="17" s="1"/>
  <c r="N399" i="1"/>
  <c r="AE1076" i="17"/>
  <c r="O399" i="1"/>
  <c r="AF1076" i="17"/>
  <c r="P399" i="1"/>
  <c r="Q399" i="1"/>
  <c r="AH1076" i="17"/>
  <c r="R399" i="1"/>
  <c r="AI1076" i="17"/>
  <c r="S399" i="1"/>
  <c r="AJ1076" i="17"/>
  <c r="BG1076" i="17"/>
  <c r="N1077" i="17"/>
  <c r="O1077" i="17"/>
  <c r="P1077" i="17"/>
  <c r="Q1077" i="17"/>
  <c r="T1077" i="17"/>
  <c r="U1077" i="17"/>
  <c r="W1077" i="17"/>
  <c r="X1077" i="17"/>
  <c r="Z1077" i="17"/>
  <c r="BJ1077" i="17" s="1"/>
  <c r="AA1077" i="17"/>
  <c r="BK1077" i="17" s="1"/>
  <c r="L476" i="1"/>
  <c r="M476" i="1"/>
  <c r="AD1077" i="17"/>
  <c r="N476" i="1"/>
  <c r="AE1077" i="17"/>
  <c r="O476" i="1"/>
  <c r="AF1077" i="17"/>
  <c r="P476" i="1"/>
  <c r="Q476" i="1"/>
  <c r="AH1077" i="17"/>
  <c r="R476" i="1"/>
  <c r="AI1077" i="17"/>
  <c r="S476" i="1"/>
  <c r="AJ1077" i="17"/>
  <c r="BG1077" i="17"/>
  <c r="BI1077" i="17"/>
  <c r="BN1077" i="17"/>
  <c r="N1078" i="17"/>
  <c r="O1078" i="17"/>
  <c r="P1078" i="17"/>
  <c r="Q1078" i="17"/>
  <c r="T1078" i="17"/>
  <c r="U1078" i="17"/>
  <c r="W1078" i="17"/>
  <c r="X1078" i="17"/>
  <c r="Z1078" i="17"/>
  <c r="BJ1078" i="17" s="1"/>
  <c r="AA1078" i="17"/>
  <c r="L218" i="1"/>
  <c r="M218" i="1"/>
  <c r="AD1078" i="17"/>
  <c r="BH1078" i="17" s="1"/>
  <c r="N218" i="1"/>
  <c r="AE1078" i="17"/>
  <c r="O218" i="1"/>
  <c r="AF1078" i="17"/>
  <c r="P218" i="1"/>
  <c r="Q218" i="1"/>
  <c r="AH1078" i="17"/>
  <c r="R218" i="1"/>
  <c r="AI1078" i="17"/>
  <c r="S218" i="1"/>
  <c r="AJ1078" i="17"/>
  <c r="BG1078" i="17"/>
  <c r="BK1078" i="17"/>
  <c r="N1079" i="17"/>
  <c r="O1079" i="17"/>
  <c r="P1079" i="17"/>
  <c r="Q1079" i="17"/>
  <c r="T1079" i="17"/>
  <c r="U1079" i="17"/>
  <c r="W1079" i="17"/>
  <c r="X1079" i="17"/>
  <c r="Y1079" i="17"/>
  <c r="BN1079" i="17" s="1"/>
  <c r="Z1079" i="17"/>
  <c r="L536" i="1"/>
  <c r="M536" i="1"/>
  <c r="AD1079" i="17"/>
  <c r="BH1079" i="17" s="1"/>
  <c r="N536" i="1"/>
  <c r="AE1079" i="17"/>
  <c r="O536" i="1"/>
  <c r="AF1079" i="17"/>
  <c r="P536" i="1"/>
  <c r="Q536" i="1"/>
  <c r="AH1079" i="17"/>
  <c r="R536" i="1"/>
  <c r="AI1079" i="17"/>
  <c r="S536" i="1"/>
  <c r="AJ1079" i="17"/>
  <c r="BG1079" i="17"/>
  <c r="BJ1079" i="17"/>
  <c r="N1080" i="17"/>
  <c r="O1080" i="17"/>
  <c r="P1080" i="17"/>
  <c r="Q1080" i="17"/>
  <c r="T1080" i="17"/>
  <c r="U1080" i="17"/>
  <c r="W1080" i="17"/>
  <c r="X1080" i="17"/>
  <c r="Y1080" i="17"/>
  <c r="Z1080" i="17"/>
  <c r="BJ1080" i="17" s="1"/>
  <c r="L756" i="1"/>
  <c r="M756" i="1"/>
  <c r="AD1080" i="17"/>
  <c r="BH1080" i="17" s="1"/>
  <c r="N756" i="1"/>
  <c r="AE1080" i="17"/>
  <c r="O756" i="1"/>
  <c r="AF1080" i="17"/>
  <c r="P756" i="1"/>
  <c r="Q756" i="1"/>
  <c r="AH1080" i="17"/>
  <c r="R756" i="1"/>
  <c r="AI1080" i="17"/>
  <c r="S756" i="1"/>
  <c r="AJ1080" i="17"/>
  <c r="BG1080" i="17"/>
  <c r="BK1080" i="17"/>
  <c r="N1081" i="17"/>
  <c r="O1081" i="17"/>
  <c r="P1081" i="17"/>
  <c r="Q1081" i="17"/>
  <c r="T1081" i="17"/>
  <c r="U1081" i="17"/>
  <c r="W1081" i="17"/>
  <c r="X1081" i="17"/>
  <c r="Z1081" i="17"/>
  <c r="BJ1081" i="17" s="1"/>
  <c r="AA1081" i="17"/>
  <c r="BK1081" i="17" s="1"/>
  <c r="L864" i="1"/>
  <c r="M864" i="1"/>
  <c r="AD1081" i="17"/>
  <c r="BH1081" i="17" s="1"/>
  <c r="N864" i="1"/>
  <c r="AE1081" i="17"/>
  <c r="O864" i="1"/>
  <c r="AF1081" i="17"/>
  <c r="P864" i="1"/>
  <c r="Q864" i="1"/>
  <c r="AH1081" i="17"/>
  <c r="R864" i="1"/>
  <c r="AI1081" i="17"/>
  <c r="S864" i="1"/>
  <c r="AJ1081" i="17"/>
  <c r="BG1081" i="17"/>
  <c r="N1082" i="17"/>
  <c r="O1082" i="17"/>
  <c r="P1082" i="17"/>
  <c r="Q1082" i="17"/>
  <c r="T1082" i="17"/>
  <c r="U1082" i="17"/>
  <c r="W1082" i="17"/>
  <c r="X1082" i="17"/>
  <c r="Y1082" i="17"/>
  <c r="BN1082" i="17" s="1"/>
  <c r="Z1082" i="17"/>
  <c r="BJ1082" i="17" s="1"/>
  <c r="L771" i="1"/>
  <c r="M771" i="1"/>
  <c r="AD1082" i="17"/>
  <c r="N771" i="1"/>
  <c r="AE1082" i="17"/>
  <c r="O771" i="1"/>
  <c r="AF1082" i="17"/>
  <c r="P771" i="1"/>
  <c r="Q771" i="1"/>
  <c r="AH1082" i="17"/>
  <c r="R771" i="1"/>
  <c r="AI1082" i="17"/>
  <c r="S771" i="1"/>
  <c r="AJ1082" i="17"/>
  <c r="BG1082" i="17"/>
  <c r="N1083" i="17"/>
  <c r="O1083" i="17"/>
  <c r="P1083" i="17"/>
  <c r="Q1083" i="17"/>
  <c r="T1083" i="17"/>
  <c r="U1083" i="17"/>
  <c r="W1083" i="17"/>
  <c r="X1083" i="17"/>
  <c r="Y1083" i="17"/>
  <c r="Z1083" i="17"/>
  <c r="L1300" i="1"/>
  <c r="M1300" i="1"/>
  <c r="AD1083" i="17"/>
  <c r="BH1083" i="17" s="1"/>
  <c r="N1300" i="1"/>
  <c r="AE1083" i="17"/>
  <c r="O1300" i="1"/>
  <c r="AF1083" i="17"/>
  <c r="P1300" i="1"/>
  <c r="Q1300" i="1"/>
  <c r="AH1083" i="17"/>
  <c r="R1300" i="1"/>
  <c r="AI1083" i="17"/>
  <c r="S1300" i="1"/>
  <c r="AJ1083" i="17"/>
  <c r="BG1083" i="17"/>
  <c r="BJ1083" i="17"/>
  <c r="N1084" i="17"/>
  <c r="O1084" i="17"/>
  <c r="P1084" i="17"/>
  <c r="Q1084" i="17"/>
  <c r="T1084" i="17"/>
  <c r="U1084" i="17"/>
  <c r="BF1084" i="17" s="1"/>
  <c r="W1084" i="17"/>
  <c r="X1084" i="17"/>
  <c r="Z1084" i="17"/>
  <c r="BJ1084" i="17" s="1"/>
  <c r="AA1084" i="17"/>
  <c r="BK1084" i="17" s="1"/>
  <c r="L588" i="1"/>
  <c r="M588" i="1"/>
  <c r="AD1084" i="17"/>
  <c r="N588" i="1"/>
  <c r="AE1084" i="17"/>
  <c r="O588" i="1"/>
  <c r="AF1084" i="17"/>
  <c r="P588" i="1"/>
  <c r="Q588" i="1"/>
  <c r="AH1084" i="17"/>
  <c r="R588" i="1"/>
  <c r="AI1084" i="17"/>
  <c r="S588" i="1"/>
  <c r="AJ1084" i="17"/>
  <c r="BG1084" i="17"/>
  <c r="BL1084" i="17"/>
  <c r="N1085" i="17"/>
  <c r="O1085" i="17"/>
  <c r="P1085" i="17"/>
  <c r="Q1085" i="17"/>
  <c r="T1085" i="17"/>
  <c r="U1085" i="17"/>
  <c r="BF1085" i="17" s="1"/>
  <c r="W1085" i="17"/>
  <c r="X1085" i="17"/>
  <c r="Z1085" i="17"/>
  <c r="BJ1085" i="17" s="1"/>
  <c r="AA1085" i="17"/>
  <c r="BK1085" i="17" s="1"/>
  <c r="AD1085" i="17"/>
  <c r="AE1085" i="17"/>
  <c r="AF1085" i="17"/>
  <c r="AH1085" i="17"/>
  <c r="AI1085" i="17"/>
  <c r="AJ1085" i="17"/>
  <c r="BG1085" i="17"/>
  <c r="BI1085" i="17"/>
  <c r="BN1085" i="17"/>
  <c r="N1086" i="17"/>
  <c r="O1086" i="17"/>
  <c r="P1086" i="17"/>
  <c r="Q1086" i="17"/>
  <c r="T1086" i="17"/>
  <c r="U1086" i="17"/>
  <c r="W1086" i="17"/>
  <c r="X1086" i="17"/>
  <c r="Z1086" i="17"/>
  <c r="BJ1086" i="17" s="1"/>
  <c r="AA1086" i="17"/>
  <c r="BK1086" i="17" s="1"/>
  <c r="AD1086" i="17"/>
  <c r="AE1086" i="17"/>
  <c r="AF1086" i="17"/>
  <c r="AH1086" i="17"/>
  <c r="AI1086" i="17"/>
  <c r="AJ1086" i="17"/>
  <c r="BG1086" i="17"/>
  <c r="N1087" i="17"/>
  <c r="O1087" i="17"/>
  <c r="P1087" i="17"/>
  <c r="Q1087" i="17"/>
  <c r="T1087" i="17"/>
  <c r="U1087" i="17"/>
  <c r="W1087" i="17"/>
  <c r="X1087" i="17"/>
  <c r="BH1087" i="17" s="1"/>
  <c r="Y1087" i="17"/>
  <c r="Z1087" i="17"/>
  <c r="BJ1087" i="17" s="1"/>
  <c r="AD1087" i="17"/>
  <c r="AE1087" i="17"/>
  <c r="AF1087" i="17"/>
  <c r="AH1087" i="17"/>
  <c r="AI1087" i="17"/>
  <c r="AJ1087" i="17"/>
  <c r="BG1087" i="17"/>
  <c r="BF1087" i="17"/>
  <c r="BK1087" i="17"/>
  <c r="N1088" i="17"/>
  <c r="O1088" i="17"/>
  <c r="P1088" i="17"/>
  <c r="Q1088" i="17"/>
  <c r="T1088" i="17"/>
  <c r="U1088" i="17"/>
  <c r="W1088" i="17"/>
  <c r="X1088" i="17"/>
  <c r="Y1088" i="17"/>
  <c r="BI1088" i="17" s="1"/>
  <c r="Z1088" i="17"/>
  <c r="BJ1088" i="17" s="1"/>
  <c r="L943" i="1"/>
  <c r="M943" i="1"/>
  <c r="AD1088" i="17"/>
  <c r="BH1088" i="17" s="1"/>
  <c r="N943" i="1"/>
  <c r="AE1088" i="17"/>
  <c r="O943" i="1"/>
  <c r="AF1088" i="17"/>
  <c r="P943" i="1"/>
  <c r="Q943" i="1"/>
  <c r="AH1088" i="17"/>
  <c r="R943" i="1"/>
  <c r="AI1088" i="17"/>
  <c r="S943" i="1"/>
  <c r="AJ1088" i="17"/>
  <c r="BG1088" i="17"/>
  <c r="BN1088" i="17"/>
  <c r="N1089" i="17"/>
  <c r="O1089" i="17"/>
  <c r="P1089" i="17"/>
  <c r="Q1089" i="17"/>
  <c r="T1089" i="17"/>
  <c r="U1089" i="17"/>
  <c r="W1089" i="17"/>
  <c r="X1089" i="17"/>
  <c r="Y1089" i="17"/>
  <c r="BI1089" i="17" s="1"/>
  <c r="Z1089" i="17"/>
  <c r="BJ1089" i="17" s="1"/>
  <c r="L648" i="1"/>
  <c r="M648" i="1"/>
  <c r="AD1089" i="17"/>
  <c r="N648" i="1"/>
  <c r="AE1089" i="17"/>
  <c r="O648" i="1"/>
  <c r="AF1089" i="17"/>
  <c r="P648" i="1"/>
  <c r="Q648" i="1"/>
  <c r="AH1089" i="17"/>
  <c r="R648" i="1"/>
  <c r="AI1089" i="17"/>
  <c r="S648" i="1"/>
  <c r="AJ1089" i="17"/>
  <c r="BG1089" i="17"/>
  <c r="BK1089" i="17"/>
  <c r="N1090" i="17"/>
  <c r="O1090" i="17"/>
  <c r="P1090" i="17"/>
  <c r="Q1090" i="17"/>
  <c r="T1090" i="17"/>
  <c r="U1090" i="17"/>
  <c r="W1090" i="17"/>
  <c r="X1090" i="17"/>
  <c r="BH1090" i="17" s="1"/>
  <c r="Y1090" i="17"/>
  <c r="Z1090" i="17"/>
  <c r="BJ1090" i="17" s="1"/>
  <c r="AD1090" i="17"/>
  <c r="AE1090" i="17"/>
  <c r="AF1090" i="17"/>
  <c r="AH1090" i="17"/>
  <c r="AI1090" i="17"/>
  <c r="AJ1090" i="17"/>
  <c r="BG1090" i="17"/>
  <c r="BF1090" i="17"/>
  <c r="BI1090" i="17"/>
  <c r="BK1090" i="17"/>
  <c r="BL1090" i="17"/>
  <c r="BN1090" i="17"/>
  <c r="N1091" i="17"/>
  <c r="O1091" i="17"/>
  <c r="P1091" i="17"/>
  <c r="Q1091" i="17"/>
  <c r="T1091" i="17"/>
  <c r="U1091" i="17"/>
  <c r="W1091" i="17"/>
  <c r="X1091" i="17"/>
  <c r="Y1091" i="17"/>
  <c r="BN1091" i="17" s="1"/>
  <c r="Z1091" i="17"/>
  <c r="BJ1091" i="17" s="1"/>
  <c r="L610" i="1"/>
  <c r="M610" i="1"/>
  <c r="AD1091" i="17"/>
  <c r="BH1091" i="17" s="1"/>
  <c r="N610" i="1"/>
  <c r="AE1091" i="17"/>
  <c r="O610" i="1"/>
  <c r="AF1091" i="17"/>
  <c r="P610" i="1"/>
  <c r="Q610" i="1"/>
  <c r="AH1091" i="17"/>
  <c r="R610" i="1"/>
  <c r="AI1091" i="17"/>
  <c r="S610" i="1"/>
  <c r="AJ1091" i="17"/>
  <c r="BG1091" i="17"/>
  <c r="N1092" i="17"/>
  <c r="O1092" i="17"/>
  <c r="P1092" i="17"/>
  <c r="Q1092" i="17"/>
  <c r="T1092" i="17"/>
  <c r="U1092" i="17"/>
  <c r="W1092" i="17"/>
  <c r="X1092" i="17"/>
  <c r="Z1092" i="17"/>
  <c r="AA1092" i="17"/>
  <c r="BK1092" i="17" s="1"/>
  <c r="L507" i="1"/>
  <c r="M507" i="1"/>
  <c r="AD1092" i="17"/>
  <c r="BH1092" i="17" s="1"/>
  <c r="N507" i="1"/>
  <c r="AE1092" i="17"/>
  <c r="O507" i="1"/>
  <c r="AF1092" i="17"/>
  <c r="P507" i="1"/>
  <c r="Q507" i="1"/>
  <c r="AH1092" i="17"/>
  <c r="R507" i="1"/>
  <c r="AI1092" i="17"/>
  <c r="S507" i="1"/>
  <c r="AJ1092" i="17"/>
  <c r="BG1092" i="17"/>
  <c r="BF1092" i="17"/>
  <c r="BJ1092" i="17"/>
  <c r="N1093" i="17"/>
  <c r="O1093" i="17"/>
  <c r="P1093" i="17"/>
  <c r="Q1093" i="17"/>
  <c r="T1093" i="17"/>
  <c r="U1093" i="17"/>
  <c r="W1093" i="17"/>
  <c r="X1093" i="17"/>
  <c r="Y1093" i="17"/>
  <c r="BN1093" i="17" s="1"/>
  <c r="Z1093" i="17"/>
  <c r="BJ1093" i="17" s="1"/>
  <c r="L499" i="1"/>
  <c r="M499" i="1"/>
  <c r="AD1093" i="17"/>
  <c r="N499" i="1"/>
  <c r="AE1093" i="17"/>
  <c r="O499" i="1"/>
  <c r="AF1093" i="17"/>
  <c r="P499" i="1"/>
  <c r="Q499" i="1"/>
  <c r="AH1093" i="17"/>
  <c r="R499" i="1"/>
  <c r="AI1093" i="17"/>
  <c r="S499" i="1"/>
  <c r="AJ1093" i="17"/>
  <c r="BG1093" i="17"/>
  <c r="N1094" i="17"/>
  <c r="O1094" i="17"/>
  <c r="P1094" i="17"/>
  <c r="Q1094" i="17"/>
  <c r="T1094" i="17"/>
  <c r="U1094" i="17"/>
  <c r="W1094" i="17"/>
  <c r="X1094" i="17"/>
  <c r="Y1094" i="17"/>
  <c r="BI1094" i="17" s="1"/>
  <c r="Z1094" i="17"/>
  <c r="BJ1094" i="17" s="1"/>
  <c r="AD1094" i="17"/>
  <c r="AE1094" i="17"/>
  <c r="AF1094" i="17"/>
  <c r="AH1094" i="17"/>
  <c r="AI1094" i="17"/>
  <c r="AJ1094" i="17"/>
  <c r="BG1094" i="17"/>
  <c r="N1095" i="17"/>
  <c r="O1095" i="17"/>
  <c r="P1095" i="17"/>
  <c r="Q1095" i="17"/>
  <c r="T1095" i="17"/>
  <c r="U1095" i="17"/>
  <c r="W1095" i="17"/>
  <c r="BH1095" i="17" s="1"/>
  <c r="X1095" i="17"/>
  <c r="Z1095" i="17"/>
  <c r="BJ1095" i="17" s="1"/>
  <c r="AA1095" i="17"/>
  <c r="BK1095" i="17" s="1"/>
  <c r="L1076" i="1"/>
  <c r="M1076" i="1"/>
  <c r="AD1095" i="17"/>
  <c r="N1076" i="1"/>
  <c r="AE1095" i="17"/>
  <c r="O1076" i="1"/>
  <c r="AF1095" i="17"/>
  <c r="P1076" i="1"/>
  <c r="Q1076" i="1"/>
  <c r="AH1095" i="17"/>
  <c r="R1076" i="1"/>
  <c r="AI1095" i="17"/>
  <c r="S1076" i="1"/>
  <c r="AJ1095" i="17"/>
  <c r="BG1095" i="17"/>
  <c r="BF1095" i="17"/>
  <c r="BI1095" i="17"/>
  <c r="BN1095" i="17"/>
  <c r="N1096" i="17"/>
  <c r="O1096" i="17"/>
  <c r="P1096" i="17"/>
  <c r="Q1096" i="17"/>
  <c r="T1096" i="17"/>
  <c r="U1096" i="17"/>
  <c r="W1096" i="17"/>
  <c r="X1096" i="17"/>
  <c r="Y1096" i="17"/>
  <c r="BN1096" i="17" s="1"/>
  <c r="Z1096" i="17"/>
  <c r="BJ1096" i="17" s="1"/>
  <c r="AD1096" i="17"/>
  <c r="AE1096" i="17"/>
  <c r="AF1096" i="17"/>
  <c r="AH1096" i="17"/>
  <c r="AI1096" i="17"/>
  <c r="AJ1096" i="17"/>
  <c r="BG1096" i="17"/>
  <c r="BH1096" i="17"/>
  <c r="BI1096" i="17"/>
  <c r="N1097" i="17"/>
  <c r="O1097" i="17"/>
  <c r="P1097" i="17"/>
  <c r="Q1097" i="17"/>
  <c r="T1097" i="17"/>
  <c r="U1097" i="17"/>
  <c r="W1097" i="17"/>
  <c r="X1097" i="17"/>
  <c r="Z1097" i="17"/>
  <c r="BJ1097" i="17" s="1"/>
  <c r="AA1097" i="17"/>
  <c r="BK1097" i="17" s="1"/>
  <c r="L902" i="1"/>
  <c r="M902" i="1"/>
  <c r="AD1097" i="17"/>
  <c r="BH1097" i="17" s="1"/>
  <c r="N902" i="1"/>
  <c r="AE1097" i="17"/>
  <c r="O902" i="1"/>
  <c r="AF1097" i="17"/>
  <c r="P902" i="1"/>
  <c r="Q902" i="1"/>
  <c r="AH1097" i="17"/>
  <c r="R902" i="1"/>
  <c r="AI1097" i="17"/>
  <c r="S902" i="1"/>
  <c r="AJ1097" i="17"/>
  <c r="BG1097" i="17"/>
  <c r="BF1097" i="17"/>
  <c r="BI1097" i="17"/>
  <c r="BN1097" i="17"/>
  <c r="N1098" i="17"/>
  <c r="O1098" i="17"/>
  <c r="P1098" i="17"/>
  <c r="Q1098" i="17"/>
  <c r="T1098" i="17"/>
  <c r="U1098" i="17"/>
  <c r="W1098" i="17"/>
  <c r="X1098" i="17"/>
  <c r="Z1098" i="17"/>
  <c r="BJ1098" i="17" s="1"/>
  <c r="AA1098" i="17"/>
  <c r="BK1098" i="17" s="1"/>
  <c r="L242" i="1"/>
  <c r="M242" i="1"/>
  <c r="AD1098" i="17"/>
  <c r="N242" i="1"/>
  <c r="AE1098" i="17"/>
  <c r="O242" i="1"/>
  <c r="AF1098" i="17"/>
  <c r="P242" i="1"/>
  <c r="Q242" i="1"/>
  <c r="AH1098" i="17"/>
  <c r="R242" i="1"/>
  <c r="AI1098" i="17"/>
  <c r="S242" i="1"/>
  <c r="AJ1098" i="17"/>
  <c r="BG1098" i="17"/>
  <c r="N1099" i="17"/>
  <c r="O1099" i="17"/>
  <c r="P1099" i="17"/>
  <c r="Q1099" i="17"/>
  <c r="T1099" i="17"/>
  <c r="U1099" i="17"/>
  <c r="W1099" i="17"/>
  <c r="X1099" i="17"/>
  <c r="Y1099" i="17"/>
  <c r="Z1099" i="17"/>
  <c r="L349" i="1"/>
  <c r="M349" i="1"/>
  <c r="AD1099" i="17"/>
  <c r="N349" i="1"/>
  <c r="AE1099" i="17"/>
  <c r="O349" i="1"/>
  <c r="AF1099" i="17"/>
  <c r="P349" i="1"/>
  <c r="Q349" i="1"/>
  <c r="AH1099" i="17"/>
  <c r="R349" i="1"/>
  <c r="AI1099" i="17"/>
  <c r="S349" i="1"/>
  <c r="AJ1099" i="17"/>
  <c r="BG1099" i="17"/>
  <c r="BF1099" i="17"/>
  <c r="BL1099" i="17"/>
  <c r="BJ1099" i="17"/>
  <c r="BK1099" i="17"/>
  <c r="N1100" i="17"/>
  <c r="O1100" i="17"/>
  <c r="P1100" i="17"/>
  <c r="Q1100" i="17"/>
  <c r="T1100" i="17"/>
  <c r="U1100" i="17"/>
  <c r="W1100" i="17"/>
  <c r="X1100" i="17"/>
  <c r="Z1100" i="17"/>
  <c r="BJ1100" i="17" s="1"/>
  <c r="AA1100" i="17"/>
  <c r="BK1100" i="17" s="1"/>
  <c r="L1163" i="1"/>
  <c r="M1163" i="1"/>
  <c r="AD1100" i="17"/>
  <c r="N1163" i="1"/>
  <c r="AE1100" i="17"/>
  <c r="O1163" i="1"/>
  <c r="AF1100" i="17"/>
  <c r="P1163" i="1"/>
  <c r="Q1163" i="1"/>
  <c r="AH1100" i="17"/>
  <c r="R1163" i="1"/>
  <c r="AI1100" i="17"/>
  <c r="S1163" i="1"/>
  <c r="AJ1100" i="17"/>
  <c r="BG1100" i="17"/>
  <c r="BF1100" i="17"/>
  <c r="BI1100" i="17"/>
  <c r="BN1100" i="17"/>
  <c r="N1101" i="17"/>
  <c r="O1101" i="17"/>
  <c r="P1101" i="17"/>
  <c r="Q1101" i="17"/>
  <c r="T1101" i="17"/>
  <c r="U1101" i="17"/>
  <c r="W1101" i="17"/>
  <c r="X1101" i="17"/>
  <c r="Y1101" i="17"/>
  <c r="Z1101" i="17"/>
  <c r="L750" i="1"/>
  <c r="M750" i="1"/>
  <c r="AD1101" i="17"/>
  <c r="N750" i="1"/>
  <c r="AE1101" i="17"/>
  <c r="O750" i="1"/>
  <c r="AF1101" i="17"/>
  <c r="P750" i="1"/>
  <c r="Q750" i="1"/>
  <c r="AH1101" i="17"/>
  <c r="R750" i="1"/>
  <c r="AI1101" i="17"/>
  <c r="S750" i="1"/>
  <c r="AJ1101" i="17"/>
  <c r="BG1101" i="17"/>
  <c r="BH1101" i="17"/>
  <c r="BJ1101" i="17"/>
  <c r="BK1101" i="17"/>
  <c r="N1102" i="17"/>
  <c r="O1102" i="17"/>
  <c r="P1102" i="17"/>
  <c r="Q1102" i="17"/>
  <c r="T1102" i="17"/>
  <c r="U1102" i="17"/>
  <c r="W1102" i="17"/>
  <c r="X1102" i="17"/>
  <c r="Y1102" i="17"/>
  <c r="BI1102" i="17" s="1"/>
  <c r="Z1102" i="17"/>
  <c r="BJ1102" i="17" s="1"/>
  <c r="L593" i="1"/>
  <c r="M593" i="1"/>
  <c r="AD1102" i="17"/>
  <c r="BH1102" i="17" s="1"/>
  <c r="N593" i="1"/>
  <c r="AE1102" i="17"/>
  <c r="O593" i="1"/>
  <c r="AF1102" i="17"/>
  <c r="P593" i="1"/>
  <c r="Q593" i="1"/>
  <c r="AH1102" i="17"/>
  <c r="R593" i="1"/>
  <c r="AI1102" i="17"/>
  <c r="S593" i="1"/>
  <c r="AJ1102" i="17"/>
  <c r="BG1102" i="17"/>
  <c r="BF1102" i="17"/>
  <c r="BK1102" i="17"/>
  <c r="N1103" i="17"/>
  <c r="O1103" i="17"/>
  <c r="P1103" i="17"/>
  <c r="Q1103" i="17"/>
  <c r="T1103" i="17"/>
  <c r="U1103" i="17"/>
  <c r="W1103" i="17"/>
  <c r="X1103" i="17"/>
  <c r="Y1103" i="17"/>
  <c r="Z1103" i="17"/>
  <c r="AD1103" i="17"/>
  <c r="AE1103" i="17"/>
  <c r="AF1103" i="17"/>
  <c r="AH1103" i="17"/>
  <c r="AI1103" i="17"/>
  <c r="AJ1103" i="17"/>
  <c r="BG1103" i="17"/>
  <c r="BJ1103" i="17"/>
  <c r="N1104" i="17"/>
  <c r="O1104" i="17"/>
  <c r="P1104" i="17"/>
  <c r="Q1104" i="17"/>
  <c r="T1104" i="17"/>
  <c r="U1104" i="17"/>
  <c r="BH1104" i="17" s="1"/>
  <c r="W1104" i="17"/>
  <c r="X1104" i="17"/>
  <c r="Y1104" i="17"/>
  <c r="BN1104" i="17" s="1"/>
  <c r="Z1104" i="17"/>
  <c r="BJ1104" i="17" s="1"/>
  <c r="AD1104" i="17"/>
  <c r="AE1104" i="17"/>
  <c r="AF1104" i="17"/>
  <c r="AH1104" i="17"/>
  <c r="AI1104" i="17"/>
  <c r="AJ1104" i="17"/>
  <c r="BG1104" i="17"/>
  <c r="BI1104" i="17"/>
  <c r="BK1104" i="17"/>
  <c r="N1105" i="17"/>
  <c r="O1105" i="17"/>
  <c r="P1105" i="17"/>
  <c r="Q1105" i="17"/>
  <c r="T1105" i="17"/>
  <c r="U1105" i="17"/>
  <c r="W1105" i="17"/>
  <c r="X1105" i="17"/>
  <c r="Z1105" i="17"/>
  <c r="BJ1105" i="17" s="1"/>
  <c r="AA1105" i="17"/>
  <c r="BK1105" i="17" s="1"/>
  <c r="L660" i="1"/>
  <c r="M660" i="1"/>
  <c r="AD1105" i="17"/>
  <c r="BH1105" i="17" s="1"/>
  <c r="N660" i="1"/>
  <c r="AE1105" i="17"/>
  <c r="O660" i="1"/>
  <c r="AF1105" i="17"/>
  <c r="P660" i="1"/>
  <c r="Q660" i="1"/>
  <c r="AH1105" i="17"/>
  <c r="R660" i="1"/>
  <c r="AI1105" i="17"/>
  <c r="S660" i="1"/>
  <c r="AJ1105" i="17"/>
  <c r="BG1105" i="17"/>
  <c r="N1106" i="17"/>
  <c r="O1106" i="17"/>
  <c r="P1106" i="17"/>
  <c r="Q1106" i="17"/>
  <c r="T1106" i="17"/>
  <c r="U1106" i="17"/>
  <c r="W1106" i="17"/>
  <c r="X1106" i="17"/>
  <c r="Z1106" i="17"/>
  <c r="BJ1106" i="17" s="1"/>
  <c r="AA1106" i="17"/>
  <c r="BK1106" i="17" s="1"/>
  <c r="L1269" i="1"/>
  <c r="AD1106" i="17"/>
  <c r="N1269" i="1"/>
  <c r="AE1106" i="17"/>
  <c r="O1269" i="1"/>
  <c r="AF1106" i="17"/>
  <c r="P1269" i="1"/>
  <c r="Q1269" i="1"/>
  <c r="AH1106" i="17"/>
  <c r="R1269" i="1"/>
  <c r="AI1106" i="17"/>
  <c r="S1269" i="1"/>
  <c r="AJ1106" i="17"/>
  <c r="BG1106" i="17"/>
  <c r="N1107" i="17"/>
  <c r="O1107" i="17"/>
  <c r="P1107" i="17"/>
  <c r="Q1107" i="17"/>
  <c r="T1107" i="17"/>
  <c r="U1107" i="17"/>
  <c r="W1107" i="17"/>
  <c r="X1107" i="17"/>
  <c r="Y1107" i="17"/>
  <c r="BN1107" i="17" s="1"/>
  <c r="Z1107" i="17"/>
  <c r="BJ1107" i="17" s="1"/>
  <c r="AD1107" i="17"/>
  <c r="AE1107" i="17"/>
  <c r="AF1107" i="17"/>
  <c r="AH1107" i="17"/>
  <c r="AI1107" i="17"/>
  <c r="AJ1107" i="17"/>
  <c r="BG1107" i="17"/>
  <c r="BF1107" i="17"/>
  <c r="BI1107" i="17"/>
  <c r="N1108" i="17"/>
  <c r="O1108" i="17"/>
  <c r="P1108" i="17"/>
  <c r="Q1108" i="17"/>
  <c r="T1108" i="17"/>
  <c r="U1108" i="17"/>
  <c r="W1108" i="17"/>
  <c r="BH1108" i="17" s="1"/>
  <c r="X1108" i="17"/>
  <c r="Y1108" i="17"/>
  <c r="BN1108" i="17" s="1"/>
  <c r="Z1108" i="17"/>
  <c r="BJ1108" i="17" s="1"/>
  <c r="AD1108" i="17"/>
  <c r="AE1108" i="17"/>
  <c r="AF1108" i="17"/>
  <c r="AH1108" i="17"/>
  <c r="AI1108" i="17"/>
  <c r="AJ1108" i="17"/>
  <c r="BG1108" i="17"/>
  <c r="BI1108" i="17"/>
  <c r="N1109" i="17"/>
  <c r="O1109" i="17"/>
  <c r="P1109" i="17"/>
  <c r="Q1109" i="17"/>
  <c r="T1109" i="17"/>
  <c r="U1109" i="17"/>
  <c r="W1109" i="17"/>
  <c r="X1109" i="17"/>
  <c r="Z1109" i="17"/>
  <c r="BJ1109" i="17" s="1"/>
  <c r="AA1109" i="17"/>
  <c r="BK1109" i="17" s="1"/>
  <c r="L607" i="1"/>
  <c r="M607" i="1"/>
  <c r="AD1109" i="17"/>
  <c r="BH1109" i="17" s="1"/>
  <c r="N607" i="1"/>
  <c r="AE1109" i="17"/>
  <c r="O607" i="1"/>
  <c r="AF1109" i="17"/>
  <c r="P607" i="1"/>
  <c r="Q607" i="1"/>
  <c r="AH1109" i="17"/>
  <c r="R607" i="1"/>
  <c r="AI1109" i="17"/>
  <c r="S607" i="1"/>
  <c r="AJ1109" i="17"/>
  <c r="BG1109" i="17"/>
  <c r="N1110" i="17"/>
  <c r="O1110" i="17"/>
  <c r="P1110" i="17"/>
  <c r="Q1110" i="17"/>
  <c r="T1110" i="17"/>
  <c r="U1110" i="17"/>
  <c r="W1110" i="17"/>
  <c r="X1110" i="17"/>
  <c r="Z1110" i="17"/>
  <c r="BJ1110" i="17" s="1"/>
  <c r="AA1110" i="17"/>
  <c r="BK1110" i="17" s="1"/>
  <c r="L1188" i="1"/>
  <c r="M1188" i="1"/>
  <c r="AD1110" i="17"/>
  <c r="N1188" i="1"/>
  <c r="AE1110" i="17"/>
  <c r="O1188" i="1"/>
  <c r="AF1110" i="17"/>
  <c r="P1188" i="1"/>
  <c r="Q1188" i="1"/>
  <c r="AH1110" i="17"/>
  <c r="R1188" i="1"/>
  <c r="AI1110" i="17"/>
  <c r="S1188" i="1"/>
  <c r="AJ1110" i="17"/>
  <c r="BG1110" i="17"/>
  <c r="BF1110" i="17"/>
  <c r="BI1110" i="17"/>
  <c r="BL1110" i="17"/>
  <c r="BN1110" i="17"/>
  <c r="N1111" i="17"/>
  <c r="O1111" i="17"/>
  <c r="P1111" i="17"/>
  <c r="Q1111" i="17"/>
  <c r="T1111" i="17"/>
  <c r="U1111" i="17"/>
  <c r="W1111" i="17"/>
  <c r="X1111" i="17"/>
  <c r="Y1111" i="17"/>
  <c r="BN1111" i="17" s="1"/>
  <c r="Z1111" i="17"/>
  <c r="BJ1111" i="17" s="1"/>
  <c r="AD1111" i="17"/>
  <c r="AE1111" i="17"/>
  <c r="AF1111" i="17"/>
  <c r="AH1111" i="17"/>
  <c r="AI1111" i="17"/>
  <c r="AJ1111" i="17"/>
  <c r="BG1111" i="17"/>
  <c r="N1112" i="17"/>
  <c r="O1112" i="17"/>
  <c r="P1112" i="17"/>
  <c r="Q1112" i="17"/>
  <c r="T1112" i="17"/>
  <c r="U1112" i="17"/>
  <c r="BH1112" i="17" s="1"/>
  <c r="W1112" i="17"/>
  <c r="X1112" i="17"/>
  <c r="Y1112" i="17"/>
  <c r="BN1112" i="17" s="1"/>
  <c r="Z1112" i="17"/>
  <c r="BJ1112" i="17" s="1"/>
  <c r="AD1112" i="17"/>
  <c r="AE1112" i="17"/>
  <c r="AF1112" i="17"/>
  <c r="AH1112" i="17"/>
  <c r="AI1112" i="17"/>
  <c r="AJ1112" i="17"/>
  <c r="BG1112" i="17"/>
  <c r="BK1112" i="17"/>
  <c r="N1113" i="17"/>
  <c r="O1113" i="17"/>
  <c r="P1113" i="17"/>
  <c r="Q1113" i="17"/>
  <c r="T1113" i="17"/>
  <c r="U1113" i="17"/>
  <c r="BF1113" i="17" s="1"/>
  <c r="W1113" i="17"/>
  <c r="X1113" i="17"/>
  <c r="Y1113" i="17"/>
  <c r="BN1113" i="17" s="1"/>
  <c r="Z1113" i="17"/>
  <c r="BJ1113" i="17" s="1"/>
  <c r="AD1113" i="17"/>
  <c r="BH1113" i="17" s="1"/>
  <c r="AE1113" i="17"/>
  <c r="AF1113" i="17"/>
  <c r="AH1113" i="17"/>
  <c r="AI1113" i="17"/>
  <c r="AJ1113" i="17"/>
  <c r="BG1113" i="17"/>
  <c r="BL1113" i="17"/>
  <c r="N1114" i="17"/>
  <c r="O1114" i="17"/>
  <c r="P1114" i="17"/>
  <c r="Q1114" i="17"/>
  <c r="T1114" i="17"/>
  <c r="U1114" i="17"/>
  <c r="W1114" i="17"/>
  <c r="X1114" i="17"/>
  <c r="Y1114" i="17"/>
  <c r="BN1114" i="17" s="1"/>
  <c r="Z1114" i="17"/>
  <c r="BJ1114" i="17" s="1"/>
  <c r="AD1114" i="17"/>
  <c r="AE1114" i="17"/>
  <c r="AF1114" i="17"/>
  <c r="AH1114" i="17"/>
  <c r="AI1114" i="17"/>
  <c r="AJ1114" i="17"/>
  <c r="BG1114" i="17"/>
  <c r="BH1114" i="17"/>
  <c r="N1115" i="17"/>
  <c r="O1115" i="17"/>
  <c r="P1115" i="17"/>
  <c r="Q1115" i="17"/>
  <c r="T1115" i="17"/>
  <c r="U1115" i="17"/>
  <c r="W1115" i="17"/>
  <c r="X1115" i="17"/>
  <c r="Y1115" i="17"/>
  <c r="BN1115" i="17" s="1"/>
  <c r="Z1115" i="17"/>
  <c r="BJ1115" i="17" s="1"/>
  <c r="L1180" i="1"/>
  <c r="M1180" i="1"/>
  <c r="AD1115" i="17"/>
  <c r="BH1115" i="17" s="1"/>
  <c r="N1180" i="1"/>
  <c r="AE1115" i="17"/>
  <c r="O1180" i="1"/>
  <c r="AF1115" i="17"/>
  <c r="P1180" i="1"/>
  <c r="Q1180" i="1"/>
  <c r="AH1115" i="17"/>
  <c r="R1180" i="1"/>
  <c r="AI1115" i="17"/>
  <c r="S1180" i="1"/>
  <c r="AJ1115" i="17"/>
  <c r="BG1115" i="17"/>
  <c r="BI1115" i="17"/>
  <c r="N1116" i="17"/>
  <c r="O1116" i="17"/>
  <c r="P1116" i="17"/>
  <c r="Q1116" i="17"/>
  <c r="T1116" i="17"/>
  <c r="U1116" i="17"/>
  <c r="W1116" i="17"/>
  <c r="X1116" i="17"/>
  <c r="Z1116" i="17"/>
  <c r="BJ1116" i="17" s="1"/>
  <c r="AA1116" i="17"/>
  <c r="BK1116" i="17" s="1"/>
  <c r="L883" i="1"/>
  <c r="M883" i="1"/>
  <c r="AD1116" i="17"/>
  <c r="BH1116" i="17" s="1"/>
  <c r="N883" i="1"/>
  <c r="AE1116" i="17"/>
  <c r="O883" i="1"/>
  <c r="AF1116" i="17"/>
  <c r="P883" i="1"/>
  <c r="Q883" i="1"/>
  <c r="AH1116" i="17"/>
  <c r="R883" i="1"/>
  <c r="AI1116" i="17"/>
  <c r="S883" i="1"/>
  <c r="AJ1116" i="17"/>
  <c r="BG1116" i="17"/>
  <c r="BF1116" i="17"/>
  <c r="BI1116" i="17"/>
  <c r="BN1116" i="17"/>
  <c r="N1117" i="17"/>
  <c r="O1117" i="17"/>
  <c r="P1117" i="17"/>
  <c r="Q1117" i="17"/>
  <c r="T1117" i="17"/>
  <c r="U1117" i="17"/>
  <c r="W1117" i="17"/>
  <c r="X1117" i="17"/>
  <c r="Y1117" i="17"/>
  <c r="BI1117" i="17" s="1"/>
  <c r="Z1117" i="17"/>
  <c r="BJ1117" i="17" s="1"/>
  <c r="L504" i="1"/>
  <c r="M504" i="1"/>
  <c r="AD1117" i="17"/>
  <c r="BH1117" i="17" s="1"/>
  <c r="N504" i="1"/>
  <c r="AE1117" i="17"/>
  <c r="O504" i="1"/>
  <c r="AF1117" i="17"/>
  <c r="P504" i="1"/>
  <c r="Q504" i="1"/>
  <c r="AH1117" i="17"/>
  <c r="R504" i="1"/>
  <c r="AI1117" i="17"/>
  <c r="S504" i="1"/>
  <c r="AJ1117" i="17"/>
  <c r="BG1117" i="17"/>
  <c r="N1118" i="17"/>
  <c r="O1118" i="17"/>
  <c r="P1118" i="17"/>
  <c r="Q1118" i="17"/>
  <c r="T1118" i="17"/>
  <c r="U1118" i="17"/>
  <c r="W1118" i="17"/>
  <c r="X1118" i="17"/>
  <c r="Z1118" i="17"/>
  <c r="BJ1118" i="17" s="1"/>
  <c r="AA1118" i="17"/>
  <c r="L703" i="1"/>
  <c r="M703" i="1"/>
  <c r="AD1118" i="17"/>
  <c r="BH1118" i="17" s="1"/>
  <c r="N703" i="1"/>
  <c r="AE1118" i="17"/>
  <c r="O703" i="1"/>
  <c r="AF1118" i="17"/>
  <c r="P703" i="1"/>
  <c r="Q703" i="1"/>
  <c r="AH1118" i="17"/>
  <c r="R703" i="1"/>
  <c r="AI1118" i="17"/>
  <c r="S703" i="1"/>
  <c r="AJ1118" i="17"/>
  <c r="BG1118" i="17"/>
  <c r="BK1118" i="17"/>
  <c r="N1119" i="17"/>
  <c r="O1119" i="17"/>
  <c r="P1119" i="17"/>
  <c r="Q1119" i="17"/>
  <c r="T1119" i="17"/>
  <c r="U1119" i="17"/>
  <c r="W1119" i="17"/>
  <c r="X1119" i="17"/>
  <c r="Z1119" i="17"/>
  <c r="BJ1119" i="17" s="1"/>
  <c r="AA1119" i="17"/>
  <c r="L428" i="1"/>
  <c r="M428" i="1"/>
  <c r="AD1119" i="17"/>
  <c r="BH1119" i="17" s="1"/>
  <c r="N428" i="1"/>
  <c r="AE1119" i="17"/>
  <c r="O428" i="1"/>
  <c r="AF1119" i="17"/>
  <c r="P428" i="1"/>
  <c r="Q428" i="1"/>
  <c r="AH1119" i="17"/>
  <c r="R428" i="1"/>
  <c r="AI1119" i="17"/>
  <c r="S428" i="1"/>
  <c r="AJ1119" i="17"/>
  <c r="BG1119" i="17"/>
  <c r="BK1119" i="17"/>
  <c r="N1120" i="17"/>
  <c r="O1120" i="17"/>
  <c r="P1120" i="17"/>
  <c r="Q1120" i="17"/>
  <c r="T1120" i="17"/>
  <c r="U1120" i="17"/>
  <c r="W1120" i="17"/>
  <c r="X1120" i="17"/>
  <c r="Z1120" i="17"/>
  <c r="BJ1120" i="17" s="1"/>
  <c r="AA1120" i="17"/>
  <c r="BK1120" i="17" s="1"/>
  <c r="L451" i="1"/>
  <c r="M451" i="1"/>
  <c r="AD1120" i="17"/>
  <c r="BH1120" i="17" s="1"/>
  <c r="N451" i="1"/>
  <c r="AE1120" i="17"/>
  <c r="O451" i="1"/>
  <c r="AF1120" i="17"/>
  <c r="P451" i="1"/>
  <c r="Q451" i="1"/>
  <c r="AH1120" i="17"/>
  <c r="R451" i="1"/>
  <c r="AI1120" i="17"/>
  <c r="S451" i="1"/>
  <c r="AJ1120" i="17"/>
  <c r="BG1120" i="17"/>
  <c r="BI1120" i="17"/>
  <c r="BN1120" i="17"/>
  <c r="N1121" i="17"/>
  <c r="O1121" i="17"/>
  <c r="P1121" i="17"/>
  <c r="Q1121" i="17"/>
  <c r="T1121" i="17"/>
  <c r="U1121" i="17"/>
  <c r="W1121" i="17"/>
  <c r="X1121" i="17"/>
  <c r="Y1121" i="17"/>
  <c r="BN1121" i="17" s="1"/>
  <c r="Z1121" i="17"/>
  <c r="BJ1121" i="17" s="1"/>
  <c r="L555" i="1"/>
  <c r="M555" i="1"/>
  <c r="AD1121" i="17"/>
  <c r="BH1121" i="17" s="1"/>
  <c r="N555" i="1"/>
  <c r="AE1121" i="17"/>
  <c r="O555" i="1"/>
  <c r="AF1121" i="17"/>
  <c r="P555" i="1"/>
  <c r="Q555" i="1"/>
  <c r="AH1121" i="17"/>
  <c r="R555" i="1"/>
  <c r="AI1121" i="17"/>
  <c r="S555" i="1"/>
  <c r="AJ1121" i="17"/>
  <c r="BG1121" i="17"/>
  <c r="BF1121" i="17"/>
  <c r="BI1121" i="17"/>
  <c r="N1122" i="17"/>
  <c r="O1122" i="17"/>
  <c r="P1122" i="17"/>
  <c r="Q1122" i="17"/>
  <c r="T1122" i="17"/>
  <c r="U1122" i="17"/>
  <c r="W1122" i="17"/>
  <c r="X1122" i="17"/>
  <c r="Z1122" i="17"/>
  <c r="BJ1122" i="17" s="1"/>
  <c r="AA1122" i="17"/>
  <c r="BK1122" i="17" s="1"/>
  <c r="AD1122" i="17"/>
  <c r="AE1122" i="17"/>
  <c r="AF1122" i="17"/>
  <c r="AH1122" i="17"/>
  <c r="AI1122" i="17"/>
  <c r="AJ1122" i="17"/>
  <c r="BG1122" i="17"/>
  <c r="BH1122" i="17"/>
  <c r="N1123" i="17"/>
  <c r="O1123" i="17"/>
  <c r="P1123" i="17"/>
  <c r="Q1123" i="17"/>
  <c r="T1123" i="17"/>
  <c r="U1123" i="17"/>
  <c r="W1123" i="17"/>
  <c r="X1123" i="17"/>
  <c r="Z1123" i="17"/>
  <c r="BJ1123" i="17" s="1"/>
  <c r="AA1123" i="17"/>
  <c r="BK1123" i="17" s="1"/>
  <c r="L424" i="1"/>
  <c r="M424" i="1"/>
  <c r="AD1123" i="17"/>
  <c r="BH1123" i="17" s="1"/>
  <c r="N424" i="1"/>
  <c r="AE1123" i="17"/>
  <c r="O424" i="1"/>
  <c r="AF1123" i="17"/>
  <c r="P424" i="1"/>
  <c r="Q424" i="1"/>
  <c r="AH1123" i="17"/>
  <c r="R424" i="1"/>
  <c r="AI1123" i="17"/>
  <c r="S424" i="1"/>
  <c r="AJ1123" i="17"/>
  <c r="BG1123" i="17"/>
  <c r="N1124" i="17"/>
  <c r="O1124" i="17"/>
  <c r="P1124" i="17"/>
  <c r="Q1124" i="17"/>
  <c r="T1124" i="17"/>
  <c r="U1124" i="17"/>
  <c r="BF1124" i="17" s="1"/>
  <c r="W1124" i="17"/>
  <c r="X1124" i="17"/>
  <c r="Z1124" i="17"/>
  <c r="BJ1124" i="17" s="1"/>
  <c r="AA1124" i="17"/>
  <c r="L427" i="1"/>
  <c r="M427" i="1"/>
  <c r="AD1124" i="17"/>
  <c r="BH1124" i="17" s="1"/>
  <c r="N427" i="1"/>
  <c r="AE1124" i="17"/>
  <c r="O427" i="1"/>
  <c r="AF1124" i="17"/>
  <c r="P427" i="1"/>
  <c r="Q427" i="1"/>
  <c r="AH1124" i="17"/>
  <c r="R427" i="1"/>
  <c r="AI1124" i="17"/>
  <c r="S427" i="1"/>
  <c r="AJ1124" i="17"/>
  <c r="BG1124" i="17"/>
  <c r="BI1124" i="17"/>
  <c r="BK1124" i="17"/>
  <c r="BN1124" i="17"/>
  <c r="N1125" i="17"/>
  <c r="O1125" i="17"/>
  <c r="P1125" i="17"/>
  <c r="Q1125" i="17"/>
  <c r="T1125" i="17"/>
  <c r="U1125" i="17"/>
  <c r="W1125" i="17"/>
  <c r="X1125" i="17"/>
  <c r="Z1125" i="17"/>
  <c r="BJ1125" i="17" s="1"/>
  <c r="AA1125" i="17"/>
  <c r="BK1125" i="17" s="1"/>
  <c r="AD1125" i="17"/>
  <c r="BH1125" i="17" s="1"/>
  <c r="AE1125" i="17"/>
  <c r="AF1125" i="17"/>
  <c r="AH1125" i="17"/>
  <c r="AI1125" i="17"/>
  <c r="AJ1125" i="17"/>
  <c r="BG1125" i="17"/>
  <c r="BI1125" i="17"/>
  <c r="BN1125" i="17"/>
  <c r="N1126" i="17"/>
  <c r="O1126" i="17"/>
  <c r="P1126" i="17"/>
  <c r="Q1126" i="17"/>
  <c r="T1126" i="17"/>
  <c r="U1126" i="17"/>
  <c r="W1126" i="17"/>
  <c r="X1126" i="17"/>
  <c r="Y1126" i="17"/>
  <c r="BN1126" i="17" s="1"/>
  <c r="Z1126" i="17"/>
  <c r="L779" i="1"/>
  <c r="M779" i="1"/>
  <c r="AD1126" i="17"/>
  <c r="BH1126" i="17" s="1"/>
  <c r="N779" i="1"/>
  <c r="AE1126" i="17"/>
  <c r="O779" i="1"/>
  <c r="AF1126" i="17"/>
  <c r="P779" i="1"/>
  <c r="Q779" i="1"/>
  <c r="AH1126" i="17"/>
  <c r="R779" i="1"/>
  <c r="AI1126" i="17"/>
  <c r="S779" i="1"/>
  <c r="AJ1126" i="17"/>
  <c r="BG1126" i="17"/>
  <c r="BF1126" i="17"/>
  <c r="BL1126" i="17"/>
  <c r="BJ1126" i="17"/>
  <c r="BK1126" i="17"/>
  <c r="N1127" i="17"/>
  <c r="O1127" i="17"/>
  <c r="P1127" i="17"/>
  <c r="Q1127" i="17"/>
  <c r="T1127" i="17"/>
  <c r="U1127" i="17"/>
  <c r="W1127" i="17"/>
  <c r="X1127" i="17"/>
  <c r="Z1127" i="17"/>
  <c r="AA1127" i="17"/>
  <c r="BK1127" i="17" s="1"/>
  <c r="AD1127" i="17"/>
  <c r="BH1127" i="17" s="1"/>
  <c r="AE1127" i="17"/>
  <c r="AF1127" i="17"/>
  <c r="AH1127" i="17"/>
  <c r="AI1127" i="17"/>
  <c r="AJ1127" i="17"/>
  <c r="BG1127" i="17"/>
  <c r="BJ1127" i="17"/>
  <c r="N1128" i="17"/>
  <c r="O1128" i="17"/>
  <c r="P1128" i="17"/>
  <c r="Q1128" i="17"/>
  <c r="T1128" i="17"/>
  <c r="U1128" i="17"/>
  <c r="W1128" i="17"/>
  <c r="X1128" i="17"/>
  <c r="Z1128" i="17"/>
  <c r="BJ1128" i="17" s="1"/>
  <c r="AA1128" i="17"/>
  <c r="BK1128" i="17" s="1"/>
  <c r="L923" i="1"/>
  <c r="M923" i="1"/>
  <c r="AD1128" i="17"/>
  <c r="BH1128" i="17" s="1"/>
  <c r="N923" i="1"/>
  <c r="AE1128" i="17"/>
  <c r="O923" i="1"/>
  <c r="AF1128" i="17"/>
  <c r="P923" i="1"/>
  <c r="Q923" i="1"/>
  <c r="AH1128" i="17"/>
  <c r="R923" i="1"/>
  <c r="AI1128" i="17"/>
  <c r="S923" i="1"/>
  <c r="AJ1128" i="17"/>
  <c r="BG1128" i="17"/>
  <c r="BI1128" i="17"/>
  <c r="BN1128" i="17"/>
  <c r="N1129" i="17"/>
  <c r="O1129" i="17"/>
  <c r="P1129" i="17"/>
  <c r="Q1129" i="17"/>
  <c r="T1129" i="17"/>
  <c r="U1129" i="17"/>
  <c r="W1129" i="17"/>
  <c r="X1129" i="17"/>
  <c r="Y1129" i="17"/>
  <c r="BN1129" i="17" s="1"/>
  <c r="Z1129" i="17"/>
  <c r="BJ1129" i="17" s="1"/>
  <c r="AD1129" i="17"/>
  <c r="BH1129" i="17" s="1"/>
  <c r="AE1129" i="17"/>
  <c r="AF1129" i="17"/>
  <c r="AH1129" i="17"/>
  <c r="AI1129" i="17"/>
  <c r="AJ1129" i="17"/>
  <c r="BG1129" i="17"/>
  <c r="BI1129" i="17"/>
  <c r="N1130" i="17"/>
  <c r="O1130" i="17"/>
  <c r="P1130" i="17"/>
  <c r="Q1130" i="17"/>
  <c r="T1130" i="17"/>
  <c r="U1130" i="17"/>
  <c r="W1130" i="17"/>
  <c r="X1130" i="17"/>
  <c r="Y1130" i="17"/>
  <c r="BN1130" i="17" s="1"/>
  <c r="Z1130" i="17"/>
  <c r="AD1130" i="17"/>
  <c r="BH1130" i="17" s="1"/>
  <c r="AE1130" i="17"/>
  <c r="AF1130" i="17"/>
  <c r="AH1130" i="17"/>
  <c r="AI1130" i="17"/>
  <c r="AJ1130" i="17"/>
  <c r="BG1130" i="17"/>
  <c r="BJ1130" i="17"/>
  <c r="N1131" i="17"/>
  <c r="O1131" i="17"/>
  <c r="P1131" i="17"/>
  <c r="Q1131" i="17"/>
  <c r="T1131" i="17"/>
  <c r="U1131" i="17"/>
  <c r="W1131" i="17"/>
  <c r="X1131" i="17"/>
  <c r="Y1131" i="17"/>
  <c r="BI1131" i="17" s="1"/>
  <c r="Z1131" i="17"/>
  <c r="BJ1131" i="17" s="1"/>
  <c r="L913" i="1"/>
  <c r="M913" i="1"/>
  <c r="AD1131" i="17"/>
  <c r="BH1131" i="17" s="1"/>
  <c r="N913" i="1"/>
  <c r="AE1131" i="17"/>
  <c r="O913" i="1"/>
  <c r="AF1131" i="17"/>
  <c r="P913" i="1"/>
  <c r="Q913" i="1"/>
  <c r="AH1131" i="17"/>
  <c r="R913" i="1"/>
  <c r="AI1131" i="17"/>
  <c r="S913" i="1"/>
  <c r="AJ1131" i="17"/>
  <c r="BG1131" i="17"/>
  <c r="N1132" i="17"/>
  <c r="O1132" i="17"/>
  <c r="P1132" i="17"/>
  <c r="Q1132" i="17"/>
  <c r="T1132" i="17"/>
  <c r="U1132" i="17"/>
  <c r="BF1132" i="17" s="1"/>
  <c r="W1132" i="17"/>
  <c r="X1132" i="17"/>
  <c r="Y1132" i="17"/>
  <c r="BI1132" i="17" s="1"/>
  <c r="Z1132" i="17"/>
  <c r="BJ1132" i="17" s="1"/>
  <c r="L914" i="1"/>
  <c r="M914" i="1"/>
  <c r="AD1132" i="17"/>
  <c r="BH1132" i="17" s="1"/>
  <c r="N914" i="1"/>
  <c r="AE1132" i="17"/>
  <c r="O914" i="1"/>
  <c r="AF1132" i="17"/>
  <c r="P914" i="1"/>
  <c r="Q914" i="1"/>
  <c r="AH1132" i="17"/>
  <c r="R914" i="1"/>
  <c r="AI1132" i="17"/>
  <c r="S914" i="1"/>
  <c r="AJ1132" i="17"/>
  <c r="BG1132" i="17"/>
  <c r="BK1132" i="17"/>
  <c r="N1133" i="17"/>
  <c r="O1133" i="17"/>
  <c r="P1133" i="17"/>
  <c r="Q1133" i="17"/>
  <c r="T1133" i="17"/>
  <c r="U1133" i="17"/>
  <c r="W1133" i="17"/>
  <c r="X1133" i="17"/>
  <c r="Z1133" i="17"/>
  <c r="BJ1133" i="17" s="1"/>
  <c r="AA1133" i="17"/>
  <c r="BK1133" i="17" s="1"/>
  <c r="L932" i="1"/>
  <c r="M932" i="1"/>
  <c r="AD1133" i="17"/>
  <c r="BH1133" i="17" s="1"/>
  <c r="N932" i="1"/>
  <c r="AE1133" i="17"/>
  <c r="O932" i="1"/>
  <c r="AF1133" i="17"/>
  <c r="P932" i="1"/>
  <c r="Q932" i="1"/>
  <c r="AH1133" i="17"/>
  <c r="R932" i="1"/>
  <c r="AI1133" i="17"/>
  <c r="S932" i="1"/>
  <c r="AJ1133" i="17"/>
  <c r="BG1133" i="17"/>
  <c r="BN1133" i="17"/>
  <c r="BI1133" i="17"/>
  <c r="N1134" i="17"/>
  <c r="O1134" i="17"/>
  <c r="P1134" i="17"/>
  <c r="Q1134" i="17"/>
  <c r="T1134" i="17"/>
  <c r="U1134" i="17"/>
  <c r="W1134" i="17"/>
  <c r="X1134" i="17"/>
  <c r="Z1134" i="17"/>
  <c r="BJ1134" i="17" s="1"/>
  <c r="AA1134" i="17"/>
  <c r="AD1134" i="17"/>
  <c r="BH1134" i="17" s="1"/>
  <c r="AE1134" i="17"/>
  <c r="AF1134" i="17"/>
  <c r="AH1134" i="17"/>
  <c r="AI1134" i="17"/>
  <c r="AJ1134" i="17"/>
  <c r="BG1134" i="17"/>
  <c r="BN1134" i="17"/>
  <c r="BI1134" i="17"/>
  <c r="BK1134" i="17"/>
  <c r="N1135" i="17"/>
  <c r="O1135" i="17"/>
  <c r="P1135" i="17"/>
  <c r="Q1135" i="17"/>
  <c r="T1135" i="17"/>
  <c r="U1135" i="17"/>
  <c r="W1135" i="17"/>
  <c r="X1135" i="17"/>
  <c r="Z1135" i="17"/>
  <c r="BJ1135" i="17" s="1"/>
  <c r="AA1135" i="17"/>
  <c r="BK1135" i="17" s="1"/>
  <c r="AD1135" i="17"/>
  <c r="AE1135" i="17"/>
  <c r="AF1135" i="17"/>
  <c r="AH1135" i="17"/>
  <c r="AI1135" i="17"/>
  <c r="AJ1135" i="17"/>
  <c r="BG1135" i="17"/>
  <c r="N1136" i="17"/>
  <c r="O1136" i="17"/>
  <c r="P1136" i="17"/>
  <c r="Q1136" i="17"/>
  <c r="T1136" i="17"/>
  <c r="U1136" i="17"/>
  <c r="W1136" i="17"/>
  <c r="X1136" i="17"/>
  <c r="Z1136" i="17"/>
  <c r="BJ1136" i="17" s="1"/>
  <c r="AA1136" i="17"/>
  <c r="AD1136" i="17"/>
  <c r="AE1136" i="17"/>
  <c r="AF1136" i="17"/>
  <c r="AH1136" i="17"/>
  <c r="AI1136" i="17"/>
  <c r="AJ1136" i="17"/>
  <c r="BG1136" i="17"/>
  <c r="BA1136" i="17" s="1"/>
  <c r="BN1136" i="17"/>
  <c r="BH1136" i="17"/>
  <c r="BI1136" i="17"/>
  <c r="BK1136" i="17"/>
  <c r="N1137" i="17"/>
  <c r="O1137" i="17"/>
  <c r="P1137" i="17"/>
  <c r="Q1137" i="17"/>
  <c r="T1137" i="17"/>
  <c r="U1137" i="17"/>
  <c r="W1137" i="17"/>
  <c r="X1137" i="17"/>
  <c r="Z1137" i="17"/>
  <c r="AA1137" i="17"/>
  <c r="BK1137" i="17" s="1"/>
  <c r="AD1137" i="17"/>
  <c r="BH1137" i="17" s="1"/>
  <c r="AE1137" i="17"/>
  <c r="AF1137" i="17"/>
  <c r="AH1137" i="17"/>
  <c r="AI1137" i="17"/>
  <c r="AJ1137" i="17"/>
  <c r="BG1137" i="17"/>
  <c r="BF1137" i="17"/>
  <c r="BJ1137" i="17"/>
  <c r="BL1137" i="17"/>
  <c r="N1138" i="17"/>
  <c r="O1138" i="17"/>
  <c r="P1138" i="17"/>
  <c r="Q1138" i="17"/>
  <c r="T1138" i="17"/>
  <c r="U1138" i="17"/>
  <c r="W1138" i="17"/>
  <c r="X1138" i="17"/>
  <c r="Y1138" i="17"/>
  <c r="BN1138" i="17" s="1"/>
  <c r="Z1138" i="17"/>
  <c r="AD1138" i="17"/>
  <c r="AE1138" i="17"/>
  <c r="AF1138" i="17"/>
  <c r="AH1138" i="17"/>
  <c r="AI1138" i="17"/>
  <c r="AJ1138" i="17"/>
  <c r="BG1138" i="17"/>
  <c r="BA1138" i="17" s="1"/>
  <c r="BB1138" i="17" s="1"/>
  <c r="BD1138" i="17" s="1"/>
  <c r="BF1138" i="17"/>
  <c r="BJ1138" i="17"/>
  <c r="BH1138" i="17"/>
  <c r="BI1138" i="17"/>
  <c r="BK1138" i="17"/>
  <c r="BL1138" i="17"/>
  <c r="N1139" i="17"/>
  <c r="O1139" i="17"/>
  <c r="P1139" i="17"/>
  <c r="Q1139" i="17"/>
  <c r="T1139" i="17"/>
  <c r="U1139" i="17"/>
  <c r="W1139" i="17"/>
  <c r="X1139" i="17"/>
  <c r="Z1139" i="17"/>
  <c r="AA1139" i="17"/>
  <c r="BK1139" i="17" s="1"/>
  <c r="AD1139" i="17"/>
  <c r="BH1139" i="17" s="1"/>
  <c r="AE1139" i="17"/>
  <c r="AF1139" i="17"/>
  <c r="AH1139" i="17"/>
  <c r="AI1139" i="17"/>
  <c r="AJ1139" i="17"/>
  <c r="BG1139" i="17"/>
  <c r="BN1139" i="17"/>
  <c r="BF1139" i="17"/>
  <c r="BI1139" i="17"/>
  <c r="BJ1139" i="17"/>
  <c r="BL1139" i="17"/>
  <c r="N1140" i="17"/>
  <c r="O1140" i="17"/>
  <c r="P1140" i="17"/>
  <c r="Q1140" i="17"/>
  <c r="T1140" i="17"/>
  <c r="U1140" i="17"/>
  <c r="W1140" i="17"/>
  <c r="X1140" i="17"/>
  <c r="Z1140" i="17"/>
  <c r="BJ1140" i="17" s="1"/>
  <c r="AA1140" i="17"/>
  <c r="AD1140" i="17"/>
  <c r="AE1140" i="17"/>
  <c r="AF1140" i="17"/>
  <c r="AH1140" i="17"/>
  <c r="AI1140" i="17"/>
  <c r="AJ1140" i="17"/>
  <c r="BG1140" i="17"/>
  <c r="BA1140" i="17" s="1"/>
  <c r="BN1140" i="17"/>
  <c r="BF1140" i="17"/>
  <c r="BH1140" i="17"/>
  <c r="BI1140" i="17"/>
  <c r="BK1140" i="17"/>
  <c r="BL1140" i="17"/>
  <c r="N1141" i="17"/>
  <c r="O1141" i="17"/>
  <c r="P1141" i="17"/>
  <c r="Q1141" i="17"/>
  <c r="T1141" i="17"/>
  <c r="U1141" i="17"/>
  <c r="W1141" i="17"/>
  <c r="X1141" i="17"/>
  <c r="Z1141" i="17"/>
  <c r="AA1141" i="17"/>
  <c r="BK1141" i="17" s="1"/>
  <c r="AD1141" i="17"/>
  <c r="BH1141" i="17" s="1"/>
  <c r="AE1141" i="17"/>
  <c r="AF1141" i="17"/>
  <c r="AH1141" i="17"/>
  <c r="AI1141" i="17"/>
  <c r="AJ1141" i="17"/>
  <c r="BG1141" i="17"/>
  <c r="BN1141" i="17"/>
  <c r="BF1141" i="17"/>
  <c r="BI1141" i="17"/>
  <c r="BJ1141" i="17"/>
  <c r="BL1141" i="17"/>
  <c r="N1142" i="17"/>
  <c r="O1142" i="17"/>
  <c r="P1142" i="17"/>
  <c r="Q1142" i="17"/>
  <c r="T1142" i="17"/>
  <c r="U1142" i="17"/>
  <c r="W1142" i="17"/>
  <c r="X1142" i="17"/>
  <c r="Z1142" i="17"/>
  <c r="BJ1142" i="17" s="1"/>
  <c r="AA1142" i="17"/>
  <c r="L910" i="1"/>
  <c r="M910" i="1"/>
  <c r="AD1142" i="17"/>
  <c r="BH1142" i="17" s="1"/>
  <c r="N910" i="1"/>
  <c r="AE1142" i="17"/>
  <c r="O910" i="1"/>
  <c r="AF1142" i="17"/>
  <c r="P910" i="1"/>
  <c r="Q910" i="1"/>
  <c r="AH1142" i="17"/>
  <c r="R910" i="1"/>
  <c r="AI1142" i="17"/>
  <c r="S910" i="1"/>
  <c r="AJ1142" i="17"/>
  <c r="BG1142" i="17"/>
  <c r="BA1142" i="17" s="1"/>
  <c r="BN1142" i="17"/>
  <c r="BF1142" i="17"/>
  <c r="BI1142" i="17"/>
  <c r="BK1142" i="17"/>
  <c r="BL1142" i="17"/>
  <c r="N1143" i="17"/>
  <c r="O1143" i="17"/>
  <c r="P1143" i="17"/>
  <c r="Q1143" i="17"/>
  <c r="T1143" i="17"/>
  <c r="U1143" i="17"/>
  <c r="W1143" i="17"/>
  <c r="X1143" i="17"/>
  <c r="Z1143" i="17"/>
  <c r="AA1143" i="17"/>
  <c r="BK1143" i="17" s="1"/>
  <c r="AD1143" i="17"/>
  <c r="BH1143" i="17" s="1"/>
  <c r="AE1143" i="17"/>
  <c r="AF1143" i="17"/>
  <c r="AH1143" i="17"/>
  <c r="AI1143" i="17"/>
  <c r="AJ1143" i="17"/>
  <c r="BG1143" i="17"/>
  <c r="BN1143" i="17"/>
  <c r="BF1143" i="17"/>
  <c r="BI1143" i="17"/>
  <c r="BJ1143" i="17"/>
  <c r="BL1143" i="17"/>
  <c r="N1144" i="17"/>
  <c r="O1144" i="17"/>
  <c r="P1144" i="17"/>
  <c r="Q1144" i="17"/>
  <c r="T1144" i="17"/>
  <c r="U1144" i="17"/>
  <c r="W1144" i="17"/>
  <c r="X1144" i="17"/>
  <c r="Z1144" i="17"/>
  <c r="BJ1144" i="17" s="1"/>
  <c r="AA1144" i="17"/>
  <c r="AD1144" i="17"/>
  <c r="AE1144" i="17"/>
  <c r="AF1144" i="17"/>
  <c r="AH1144" i="17"/>
  <c r="AI1144" i="17"/>
  <c r="AJ1144" i="17"/>
  <c r="BG1144" i="17"/>
  <c r="BA1144" i="17" s="1"/>
  <c r="BN1144" i="17"/>
  <c r="BH1144" i="17"/>
  <c r="BI1144" i="17"/>
  <c r="BK1144" i="17"/>
  <c r="N1145" i="17"/>
  <c r="O1145" i="17"/>
  <c r="P1145" i="17"/>
  <c r="Q1145" i="17"/>
  <c r="T1145" i="17"/>
  <c r="U1145" i="17"/>
  <c r="W1145" i="17"/>
  <c r="X1145" i="17"/>
  <c r="Z1145" i="17"/>
  <c r="AA1145" i="17"/>
  <c r="BK1145" i="17" s="1"/>
  <c r="AD1145" i="17"/>
  <c r="BH1145" i="17" s="1"/>
  <c r="AE1145" i="17"/>
  <c r="AF1145" i="17"/>
  <c r="AH1145" i="17"/>
  <c r="AI1145" i="17"/>
  <c r="AJ1145" i="17"/>
  <c r="BG1145" i="17"/>
  <c r="BF1145" i="17"/>
  <c r="BJ1145" i="17"/>
  <c r="BL1145" i="17"/>
  <c r="N1146" i="17"/>
  <c r="O1146" i="17"/>
  <c r="P1146" i="17"/>
  <c r="Q1146" i="17"/>
  <c r="T1146" i="17"/>
  <c r="U1146" i="17"/>
  <c r="W1146" i="17"/>
  <c r="X1146" i="17"/>
  <c r="Z1146" i="17"/>
  <c r="BJ1146" i="17" s="1"/>
  <c r="AA1146" i="17"/>
  <c r="AD1146" i="17"/>
  <c r="AE1146" i="17"/>
  <c r="AF1146" i="17"/>
  <c r="AH1146" i="17"/>
  <c r="AI1146" i="17"/>
  <c r="AJ1146" i="17"/>
  <c r="BG1146" i="17"/>
  <c r="BA1146" i="17" s="1"/>
  <c r="BN1146" i="17"/>
  <c r="BF1146" i="17"/>
  <c r="BH1146" i="17"/>
  <c r="BI1146" i="17"/>
  <c r="BK1146" i="17"/>
  <c r="BL1146" i="17"/>
  <c r="N1147" i="17"/>
  <c r="O1147" i="17"/>
  <c r="P1147" i="17"/>
  <c r="Q1147" i="17"/>
  <c r="T1147" i="17"/>
  <c r="U1147" i="17"/>
  <c r="W1147" i="17"/>
  <c r="X1147" i="17"/>
  <c r="Z1147" i="17"/>
  <c r="AA1147" i="17"/>
  <c r="BK1147" i="17" s="1"/>
  <c r="AD1147" i="17"/>
  <c r="BH1147" i="17" s="1"/>
  <c r="AE1147" i="17"/>
  <c r="AF1147" i="17"/>
  <c r="AH1147" i="17"/>
  <c r="AI1147" i="17"/>
  <c r="AJ1147" i="17"/>
  <c r="BG1147" i="17"/>
  <c r="BN1147" i="17"/>
  <c r="BF1147" i="17"/>
  <c r="BI1147" i="17"/>
  <c r="BJ1147" i="17"/>
  <c r="BL1147" i="17"/>
  <c r="N1148" i="17"/>
  <c r="O1148" i="17"/>
  <c r="P1148" i="17"/>
  <c r="Q1148" i="17"/>
  <c r="T1148" i="17"/>
  <c r="U1148" i="17"/>
  <c r="W1148" i="17"/>
  <c r="X1148" i="17"/>
  <c r="Z1148" i="17"/>
  <c r="BJ1148" i="17" s="1"/>
  <c r="AA1148" i="17"/>
  <c r="AD1148" i="17"/>
  <c r="AE1148" i="17"/>
  <c r="AF1148" i="17"/>
  <c r="AH1148" i="17"/>
  <c r="AI1148" i="17"/>
  <c r="AJ1148" i="17"/>
  <c r="BG1148" i="17"/>
  <c r="BA1148" i="17" s="1"/>
  <c r="BN1148" i="17"/>
  <c r="BF1148" i="17"/>
  <c r="BH1148" i="17"/>
  <c r="BI1148" i="17"/>
  <c r="BK1148" i="17"/>
  <c r="BL1148" i="17"/>
  <c r="N1149" i="17"/>
  <c r="O1149" i="17"/>
  <c r="P1149" i="17"/>
  <c r="Q1149" i="17"/>
  <c r="T1149" i="17"/>
  <c r="U1149" i="17"/>
  <c r="W1149" i="17"/>
  <c r="X1149" i="17"/>
  <c r="Z1149" i="17"/>
  <c r="AA1149" i="17"/>
  <c r="BK1149" i="17" s="1"/>
  <c r="AD1149" i="17"/>
  <c r="BH1149" i="17" s="1"/>
  <c r="AE1149" i="17"/>
  <c r="AF1149" i="17"/>
  <c r="AH1149" i="17"/>
  <c r="AI1149" i="17"/>
  <c r="AJ1149" i="17"/>
  <c r="BG1149" i="17"/>
  <c r="BN1149" i="17"/>
  <c r="BF1149" i="17"/>
  <c r="BI1149" i="17"/>
  <c r="BJ1149" i="17"/>
  <c r="BL1149" i="17"/>
  <c r="N1150" i="17"/>
  <c r="O1150" i="17"/>
  <c r="P1150" i="17"/>
  <c r="Q1150" i="17"/>
  <c r="T1150" i="17"/>
  <c r="U1150" i="17"/>
  <c r="W1150" i="17"/>
  <c r="X1150" i="17"/>
  <c r="Z1150" i="17"/>
  <c r="BJ1150" i="17" s="1"/>
  <c r="AA1150" i="17"/>
  <c r="AD1150" i="17"/>
  <c r="AE1150" i="17"/>
  <c r="AF1150" i="17"/>
  <c r="AH1150" i="17"/>
  <c r="AI1150" i="17"/>
  <c r="AJ1150" i="17"/>
  <c r="BG1150" i="17"/>
  <c r="BA1150" i="17" s="1"/>
  <c r="BN1150" i="17"/>
  <c r="BF1150" i="17"/>
  <c r="BH1150" i="17"/>
  <c r="BI1150" i="17"/>
  <c r="BK1150" i="17"/>
  <c r="BL1150" i="17"/>
  <c r="N1151" i="17"/>
  <c r="O1151" i="17"/>
  <c r="P1151" i="17"/>
  <c r="Q1151" i="17"/>
  <c r="T1151" i="17"/>
  <c r="U1151" i="17"/>
  <c r="W1151" i="17"/>
  <c r="X1151" i="17"/>
  <c r="Z1151" i="17"/>
  <c r="AA1151" i="17"/>
  <c r="BK1151" i="17" s="1"/>
  <c r="L1214" i="1"/>
  <c r="M1214" i="1"/>
  <c r="AD1151" i="17"/>
  <c r="BH1151" i="17" s="1"/>
  <c r="N1214" i="1"/>
  <c r="AE1151" i="17"/>
  <c r="O1214" i="1"/>
  <c r="AF1151" i="17"/>
  <c r="P1214" i="1"/>
  <c r="Q1214" i="1"/>
  <c r="AH1151" i="17"/>
  <c r="R1214" i="1"/>
  <c r="AI1151" i="17"/>
  <c r="S1214" i="1"/>
  <c r="AJ1151" i="17"/>
  <c r="BG1151" i="17"/>
  <c r="BA1151" i="17" s="1"/>
  <c r="BF1151" i="17"/>
  <c r="BI1151" i="17"/>
  <c r="BJ1151" i="17"/>
  <c r="BL1151" i="17"/>
  <c r="BN1151" i="17"/>
  <c r="N1152" i="17"/>
  <c r="O1152" i="17"/>
  <c r="P1152" i="17"/>
  <c r="Q1152" i="17"/>
  <c r="T1152" i="17"/>
  <c r="U1152" i="17"/>
  <c r="W1152" i="17"/>
  <c r="X1152" i="17"/>
  <c r="Z1152" i="17"/>
  <c r="BJ1152" i="17" s="1"/>
  <c r="AA1152" i="17"/>
  <c r="L1100" i="1"/>
  <c r="M1100" i="1"/>
  <c r="AD1152" i="17"/>
  <c r="BH1152" i="17" s="1"/>
  <c r="N1100" i="1"/>
  <c r="AE1152" i="17"/>
  <c r="O1100" i="1"/>
  <c r="AF1152" i="17"/>
  <c r="P1100" i="1"/>
  <c r="Q1100" i="1"/>
  <c r="AH1152" i="17"/>
  <c r="R1100" i="1"/>
  <c r="AI1152" i="17"/>
  <c r="S1100" i="1"/>
  <c r="AJ1152" i="17"/>
  <c r="BG1152" i="17"/>
  <c r="BA1152" i="17" s="1"/>
  <c r="BB1152" i="17"/>
  <c r="BD1152" i="17" s="1"/>
  <c r="BC1152" i="17"/>
  <c r="BI1152" i="17"/>
  <c r="BK1152" i="17"/>
  <c r="BN1152" i="17"/>
  <c r="N1153" i="17"/>
  <c r="O1153" i="17"/>
  <c r="P1153" i="17"/>
  <c r="Q1153" i="17"/>
  <c r="T1153" i="17"/>
  <c r="U1153" i="17"/>
  <c r="W1153" i="17"/>
  <c r="X1153" i="17"/>
  <c r="Z1153" i="17"/>
  <c r="BJ1153" i="17" s="1"/>
  <c r="AA1153" i="17"/>
  <c r="L537" i="1"/>
  <c r="M537" i="1"/>
  <c r="AD1153" i="17"/>
  <c r="BH1153" i="17" s="1"/>
  <c r="N537" i="1"/>
  <c r="AE1153" i="17"/>
  <c r="O537" i="1"/>
  <c r="AF1153" i="17"/>
  <c r="P537" i="1"/>
  <c r="Q537" i="1"/>
  <c r="AH1153" i="17"/>
  <c r="R537" i="1"/>
  <c r="AI1153" i="17"/>
  <c r="S537" i="1"/>
  <c r="AJ1153" i="17"/>
  <c r="BG1153" i="17"/>
  <c r="BF1153" i="17"/>
  <c r="BK1153" i="17"/>
  <c r="BL1153" i="17"/>
  <c r="N1154" i="17"/>
  <c r="O1154" i="17"/>
  <c r="P1154" i="17"/>
  <c r="Q1154" i="17"/>
  <c r="T1154" i="17"/>
  <c r="U1154" i="17"/>
  <c r="W1154" i="17"/>
  <c r="X1154" i="17"/>
  <c r="Y1154" i="17"/>
  <c r="BN1154" i="17" s="1"/>
  <c r="Z1154" i="17"/>
  <c r="L36" i="1"/>
  <c r="M36" i="1"/>
  <c r="AD1154" i="17"/>
  <c r="BH1154" i="17" s="1"/>
  <c r="N36" i="1"/>
  <c r="AE1154" i="17"/>
  <c r="O36" i="1"/>
  <c r="AF1154" i="17"/>
  <c r="P36" i="1"/>
  <c r="Q36" i="1"/>
  <c r="AH1154" i="17"/>
  <c r="R36" i="1"/>
  <c r="AI1154" i="17"/>
  <c r="S36" i="1"/>
  <c r="AJ1154" i="17"/>
  <c r="BG1154" i="17"/>
  <c r="BA1154" i="17" s="1"/>
  <c r="BF1154" i="17"/>
  <c r="BL1154" i="17"/>
  <c r="BB1154" i="17"/>
  <c r="BD1154" i="17" s="1"/>
  <c r="BC1154" i="17"/>
  <c r="BI1154" i="17"/>
  <c r="BJ1154" i="17"/>
  <c r="BK1154" i="17"/>
  <c r="N1155" i="17"/>
  <c r="O1155" i="17"/>
  <c r="P1155" i="17"/>
  <c r="Q1155" i="17"/>
  <c r="T1155" i="17"/>
  <c r="U1155" i="17"/>
  <c r="W1155" i="17"/>
  <c r="X1155" i="17"/>
  <c r="Y1155" i="17"/>
  <c r="BI1155" i="17" s="1"/>
  <c r="Z1155" i="17"/>
  <c r="BJ1155" i="17" s="1"/>
  <c r="L921" i="1"/>
  <c r="M921" i="1"/>
  <c r="AD1155" i="17"/>
  <c r="BH1155" i="17" s="1"/>
  <c r="N921" i="1"/>
  <c r="AE1155" i="17"/>
  <c r="O921" i="1"/>
  <c r="AF1155" i="17"/>
  <c r="P921" i="1"/>
  <c r="Q921" i="1"/>
  <c r="AH1155" i="17"/>
  <c r="R921" i="1"/>
  <c r="AI1155" i="17"/>
  <c r="S921" i="1"/>
  <c r="AJ1155" i="17"/>
  <c r="BG1155" i="17"/>
  <c r="BF1155" i="17"/>
  <c r="BK1155" i="17"/>
  <c r="BL1155" i="17"/>
  <c r="N1156" i="17"/>
  <c r="O1156" i="17"/>
  <c r="P1156" i="17"/>
  <c r="Q1156" i="17"/>
  <c r="T1156" i="17"/>
  <c r="U1156" i="17"/>
  <c r="W1156" i="17"/>
  <c r="X1156" i="17"/>
  <c r="Z1156" i="17"/>
  <c r="AA1156" i="17"/>
  <c r="L264" i="1"/>
  <c r="M264" i="1"/>
  <c r="AD1156" i="17"/>
  <c r="BH1156" i="17" s="1"/>
  <c r="N264" i="1"/>
  <c r="AE1156" i="17"/>
  <c r="O264" i="1"/>
  <c r="AF1156" i="17"/>
  <c r="P264" i="1"/>
  <c r="Q264" i="1"/>
  <c r="AH1156" i="17"/>
  <c r="R264" i="1"/>
  <c r="AI1156" i="17"/>
  <c r="S264" i="1"/>
  <c r="AJ1156" i="17"/>
  <c r="BG1156" i="17"/>
  <c r="BA1156" i="17" s="1"/>
  <c r="BC1156" i="17" s="1"/>
  <c r="BF1156" i="17"/>
  <c r="BB1156" i="17"/>
  <c r="BD1156" i="17" s="1"/>
  <c r="BI1156" i="17"/>
  <c r="BJ1156" i="17"/>
  <c r="BK1156" i="17"/>
  <c r="BL1156" i="17"/>
  <c r="BN1156" i="17"/>
  <c r="N1157" i="17"/>
  <c r="O1157" i="17"/>
  <c r="P1157" i="17"/>
  <c r="Q1157" i="17"/>
  <c r="T1157" i="17"/>
  <c r="U1157" i="17"/>
  <c r="W1157" i="17"/>
  <c r="X1157" i="17"/>
  <c r="Y1157" i="17"/>
  <c r="Z1157" i="17"/>
  <c r="BJ1157" i="17" s="1"/>
  <c r="L419" i="1"/>
  <c r="M419" i="1"/>
  <c r="AD1157" i="17"/>
  <c r="BH1157" i="17" s="1"/>
  <c r="N419" i="1"/>
  <c r="AE1157" i="17"/>
  <c r="O419" i="1"/>
  <c r="AF1157" i="17"/>
  <c r="P419" i="1"/>
  <c r="Q419" i="1"/>
  <c r="AH1157" i="17"/>
  <c r="R419" i="1"/>
  <c r="AI1157" i="17"/>
  <c r="S419" i="1"/>
  <c r="AJ1157" i="17"/>
  <c r="BG1157" i="17"/>
  <c r="BA1157" i="17" s="1"/>
  <c r="BF1157" i="17"/>
  <c r="BK1157" i="17"/>
  <c r="BI1157" i="17"/>
  <c r="BL1157" i="17"/>
  <c r="BN1157" i="17"/>
  <c r="N1158" i="17"/>
  <c r="O1158" i="17"/>
  <c r="P1158" i="17"/>
  <c r="Q1158" i="17"/>
  <c r="T1158" i="17"/>
  <c r="U1158" i="17"/>
  <c r="W1158" i="17"/>
  <c r="X1158" i="17"/>
  <c r="Y1158" i="17"/>
  <c r="BN1158" i="17" s="1"/>
  <c r="Z1158" i="17"/>
  <c r="L470" i="1"/>
  <c r="M470" i="1"/>
  <c r="AD1158" i="17"/>
  <c r="BH1158" i="17" s="1"/>
  <c r="N470" i="1"/>
  <c r="AE1158" i="17"/>
  <c r="O470" i="1"/>
  <c r="AF1158" i="17"/>
  <c r="P470" i="1"/>
  <c r="Q470" i="1"/>
  <c r="AH1158" i="17"/>
  <c r="R470" i="1"/>
  <c r="AI1158" i="17"/>
  <c r="S470" i="1"/>
  <c r="AJ1158" i="17"/>
  <c r="BG1158" i="17"/>
  <c r="BA1158" i="17" s="1"/>
  <c r="BB1158" i="17" s="1"/>
  <c r="BD1158" i="17" s="1"/>
  <c r="BF1158" i="17"/>
  <c r="BL1158" i="17"/>
  <c r="BC1158" i="17"/>
  <c r="BJ1158" i="17"/>
  <c r="BK1158" i="17"/>
  <c r="N1159" i="17"/>
  <c r="O1159" i="17"/>
  <c r="P1159" i="17"/>
  <c r="Q1159" i="17"/>
  <c r="T1159" i="17"/>
  <c r="U1159" i="17"/>
  <c r="W1159" i="17"/>
  <c r="X1159" i="17"/>
  <c r="Y1159" i="17"/>
  <c r="Z1159" i="17"/>
  <c r="L472" i="1"/>
  <c r="M472" i="1"/>
  <c r="AD1159" i="17"/>
  <c r="BH1159" i="17" s="1"/>
  <c r="N472" i="1"/>
  <c r="AE1159" i="17"/>
  <c r="O472" i="1"/>
  <c r="AF1159" i="17"/>
  <c r="P472" i="1"/>
  <c r="Q472" i="1"/>
  <c r="AH1159" i="17"/>
  <c r="R472" i="1"/>
  <c r="AI1159" i="17"/>
  <c r="S472" i="1"/>
  <c r="AJ1159" i="17"/>
  <c r="BG1159" i="17"/>
  <c r="BF1159" i="17"/>
  <c r="BL1159" i="17"/>
  <c r="BA1159" i="17"/>
  <c r="BI1159" i="17"/>
  <c r="BJ1159" i="17"/>
  <c r="BK1159" i="17"/>
  <c r="BN1159" i="17"/>
  <c r="N1160" i="17"/>
  <c r="O1160" i="17"/>
  <c r="P1160" i="17"/>
  <c r="Q1160" i="17"/>
  <c r="T1160" i="17"/>
  <c r="U1160" i="17"/>
  <c r="W1160" i="17"/>
  <c r="X1160" i="17"/>
  <c r="Z1160" i="17"/>
  <c r="AA1160" i="17"/>
  <c r="BK1160" i="17" s="1"/>
  <c r="L380" i="1"/>
  <c r="M380" i="1"/>
  <c r="AD1160" i="17"/>
  <c r="N380" i="1"/>
  <c r="AE1160" i="17"/>
  <c r="O380" i="1"/>
  <c r="AF1160" i="17"/>
  <c r="P380" i="1"/>
  <c r="Q380" i="1"/>
  <c r="AH1160" i="17"/>
  <c r="R380" i="1"/>
  <c r="AI1160" i="17"/>
  <c r="S380" i="1"/>
  <c r="AJ1160" i="17"/>
  <c r="BG1160" i="17"/>
  <c r="BA1160" i="17"/>
  <c r="BH1160" i="17"/>
  <c r="BI1160" i="17"/>
  <c r="BJ1160" i="17"/>
  <c r="BN1160" i="17"/>
  <c r="N1161" i="17"/>
  <c r="O1161" i="17"/>
  <c r="P1161" i="17"/>
  <c r="Q1161" i="17"/>
  <c r="T1161" i="17"/>
  <c r="U1161" i="17"/>
  <c r="W1161" i="17"/>
  <c r="X1161" i="17"/>
  <c r="Y1161" i="17"/>
  <c r="BN1161" i="17" s="1"/>
  <c r="Z1161" i="17"/>
  <c r="AD1161" i="17"/>
  <c r="AE1161" i="17"/>
  <c r="AF1161" i="17"/>
  <c r="AH1161" i="17"/>
  <c r="AI1161" i="17"/>
  <c r="AJ1161" i="17"/>
  <c r="BG1161" i="17"/>
  <c r="BA1161" i="17" s="1"/>
  <c r="BF1161" i="17"/>
  <c r="BJ1161" i="17"/>
  <c r="BH1161" i="17"/>
  <c r="BL1161" i="17"/>
  <c r="N1162" i="17"/>
  <c r="O1162" i="17"/>
  <c r="P1162" i="17"/>
  <c r="Q1162" i="17"/>
  <c r="T1162" i="17"/>
  <c r="U1162" i="17"/>
  <c r="W1162" i="17"/>
  <c r="X1162" i="17"/>
  <c r="Z1162" i="17"/>
  <c r="BJ1162" i="17" s="1"/>
  <c r="AA1162" i="17"/>
  <c r="L571" i="1"/>
  <c r="M571" i="1"/>
  <c r="AD1162" i="17"/>
  <c r="BH1162" i="17" s="1"/>
  <c r="N571" i="1"/>
  <c r="AE1162" i="17"/>
  <c r="O571" i="1"/>
  <c r="AF1162" i="17"/>
  <c r="P571" i="1"/>
  <c r="Q571" i="1"/>
  <c r="AH1162" i="17"/>
  <c r="R571" i="1"/>
  <c r="AI1162" i="17"/>
  <c r="S571" i="1"/>
  <c r="AJ1162" i="17"/>
  <c r="BG1162" i="17"/>
  <c r="BA1162" i="17" s="1"/>
  <c r="BC1162" i="17" s="1"/>
  <c r="BF1162" i="17"/>
  <c r="BL1162" i="17"/>
  <c r="BI1162" i="17"/>
  <c r="BK1162" i="17"/>
  <c r="BN1162" i="17"/>
  <c r="N1163" i="17"/>
  <c r="O1163" i="17"/>
  <c r="P1163" i="17"/>
  <c r="Q1163" i="17"/>
  <c r="T1163" i="17"/>
  <c r="U1163" i="17"/>
  <c r="W1163" i="17"/>
  <c r="X1163" i="17"/>
  <c r="Y1163" i="17"/>
  <c r="Z1163" i="17"/>
  <c r="AD1163" i="17"/>
  <c r="AE1163" i="17"/>
  <c r="AF1163" i="17"/>
  <c r="AH1163" i="17"/>
  <c r="AI1163" i="17"/>
  <c r="AJ1163" i="17"/>
  <c r="BG1163" i="17"/>
  <c r="BF1163" i="17"/>
  <c r="BH1163" i="17"/>
  <c r="BJ1163" i="17"/>
  <c r="BK1163" i="17"/>
  <c r="BL1163" i="17"/>
  <c r="N1164" i="17"/>
  <c r="O1164" i="17"/>
  <c r="P1164" i="17"/>
  <c r="Q1164" i="17"/>
  <c r="T1164" i="17"/>
  <c r="U1164" i="17"/>
  <c r="W1164" i="17"/>
  <c r="X1164" i="17"/>
  <c r="Z1164" i="17"/>
  <c r="BJ1164" i="17" s="1"/>
  <c r="AA1164" i="17"/>
  <c r="L590" i="1"/>
  <c r="M590" i="1"/>
  <c r="AD1164" i="17"/>
  <c r="BH1164" i="17" s="1"/>
  <c r="N590" i="1"/>
  <c r="AE1164" i="17"/>
  <c r="O590" i="1"/>
  <c r="AF1164" i="17"/>
  <c r="P590" i="1"/>
  <c r="Q590" i="1"/>
  <c r="AH1164" i="17"/>
  <c r="R590" i="1"/>
  <c r="AI1164" i="17"/>
  <c r="S590" i="1"/>
  <c r="AJ1164" i="17"/>
  <c r="BG1164" i="17"/>
  <c r="BA1164" i="17" s="1"/>
  <c r="BF1164" i="17"/>
  <c r="BL1164" i="17"/>
  <c r="BI1164" i="17"/>
  <c r="BK1164" i="17"/>
  <c r="BN1164" i="17"/>
  <c r="N1165" i="17"/>
  <c r="O1165" i="17"/>
  <c r="P1165" i="17"/>
  <c r="Q1165" i="17"/>
  <c r="T1165" i="17"/>
  <c r="U1165" i="17"/>
  <c r="W1165" i="17"/>
  <c r="X1165" i="17"/>
  <c r="Y1165" i="17"/>
  <c r="Z1165" i="17"/>
  <c r="L642" i="1"/>
  <c r="M642" i="1"/>
  <c r="AD1165" i="17"/>
  <c r="BH1165" i="17" s="1"/>
  <c r="N642" i="1"/>
  <c r="AE1165" i="17"/>
  <c r="O642" i="1"/>
  <c r="AF1165" i="17"/>
  <c r="P642" i="1"/>
  <c r="Q642" i="1"/>
  <c r="AH1165" i="17"/>
  <c r="R642" i="1"/>
  <c r="AI1165" i="17"/>
  <c r="S642" i="1"/>
  <c r="AJ1165" i="17"/>
  <c r="BG1165" i="17"/>
  <c r="BF1165" i="17"/>
  <c r="BJ1165" i="17"/>
  <c r="BK1165" i="17"/>
  <c r="BL1165" i="17"/>
  <c r="N1166" i="17"/>
  <c r="O1166" i="17"/>
  <c r="P1166" i="17"/>
  <c r="Q1166" i="17"/>
  <c r="T1166" i="17"/>
  <c r="U1166" i="17"/>
  <c r="W1166" i="17"/>
  <c r="X1166" i="17"/>
  <c r="Y1166" i="17"/>
  <c r="BI1166" i="17" s="1"/>
  <c r="Z1166" i="17"/>
  <c r="L769" i="1"/>
  <c r="M769" i="1"/>
  <c r="AD1166" i="17"/>
  <c r="BH1166" i="17" s="1"/>
  <c r="N769" i="1"/>
  <c r="AE1166" i="17"/>
  <c r="O769" i="1"/>
  <c r="AF1166" i="17"/>
  <c r="P769" i="1"/>
  <c r="Q769" i="1"/>
  <c r="AH1166" i="17"/>
  <c r="R769" i="1"/>
  <c r="AI1166" i="17"/>
  <c r="S769" i="1"/>
  <c r="AJ1166" i="17"/>
  <c r="BG1166" i="17"/>
  <c r="BF1166" i="17"/>
  <c r="BJ1166" i="17"/>
  <c r="BK1166" i="17"/>
  <c r="BL1166" i="17"/>
  <c r="N1167" i="17"/>
  <c r="O1167" i="17"/>
  <c r="P1167" i="17"/>
  <c r="Q1167" i="17"/>
  <c r="T1167" i="17"/>
  <c r="U1167" i="17"/>
  <c r="W1167" i="17"/>
  <c r="X1167" i="17"/>
  <c r="Z1167" i="17"/>
  <c r="BJ1167" i="17" s="1"/>
  <c r="AA1167" i="17"/>
  <c r="AD1167" i="17"/>
  <c r="AE1167" i="17"/>
  <c r="AF1167" i="17"/>
  <c r="AH1167" i="17"/>
  <c r="AI1167" i="17"/>
  <c r="AJ1167" i="17"/>
  <c r="BG1167" i="17"/>
  <c r="BA1167" i="17" s="1"/>
  <c r="BF1167" i="17"/>
  <c r="BL1167" i="17"/>
  <c r="BH1167" i="17"/>
  <c r="BI1167" i="17"/>
  <c r="BK1167" i="17"/>
  <c r="BN1167" i="17"/>
  <c r="N1168" i="17"/>
  <c r="O1168" i="17"/>
  <c r="P1168" i="17"/>
  <c r="Q1168" i="17"/>
  <c r="T1168" i="17"/>
  <c r="U1168" i="17"/>
  <c r="W1168" i="17"/>
  <c r="X1168" i="17"/>
  <c r="Z1168" i="17"/>
  <c r="AA1168" i="17"/>
  <c r="L846" i="1"/>
  <c r="M846" i="1"/>
  <c r="AD1168" i="17"/>
  <c r="BH1168" i="17" s="1"/>
  <c r="N846" i="1"/>
  <c r="AE1168" i="17"/>
  <c r="O846" i="1"/>
  <c r="AF1168" i="17"/>
  <c r="P846" i="1"/>
  <c r="Q846" i="1"/>
  <c r="AH1168" i="17"/>
  <c r="R846" i="1"/>
  <c r="AI1168" i="17"/>
  <c r="S846" i="1"/>
  <c r="AJ1168" i="17"/>
  <c r="BG1168" i="17"/>
  <c r="BA1168" i="17" s="1"/>
  <c r="BC1168" i="17" s="1"/>
  <c r="BB1168" i="17"/>
  <c r="BD1168" i="17" s="1"/>
  <c r="BI1168" i="17"/>
  <c r="BJ1168" i="17"/>
  <c r="BK1168" i="17"/>
  <c r="BN1168" i="17"/>
  <c r="N1169" i="17"/>
  <c r="O1169" i="17"/>
  <c r="P1169" i="17"/>
  <c r="Q1169" i="17"/>
  <c r="T1169" i="17"/>
  <c r="U1169" i="17"/>
  <c r="W1169" i="17"/>
  <c r="X1169" i="17"/>
  <c r="Z1169" i="17"/>
  <c r="BJ1169" i="17" s="1"/>
  <c r="AA1169" i="17"/>
  <c r="AD1169" i="17"/>
  <c r="AE1169" i="17"/>
  <c r="AF1169" i="17"/>
  <c r="AH1169" i="17"/>
  <c r="AI1169" i="17"/>
  <c r="AJ1169" i="17"/>
  <c r="BG1169" i="17"/>
  <c r="BF1169" i="17"/>
  <c r="BH1169" i="17"/>
  <c r="BK1169" i="17"/>
  <c r="BL1169" i="17"/>
  <c r="N1170" i="17"/>
  <c r="O1170" i="17"/>
  <c r="P1170" i="17"/>
  <c r="Q1170" i="17"/>
  <c r="T1170" i="17"/>
  <c r="U1170" i="17"/>
  <c r="W1170" i="17"/>
  <c r="X1170" i="17"/>
  <c r="Z1170" i="17"/>
  <c r="BJ1170" i="17" s="1"/>
  <c r="AA1170" i="17"/>
  <c r="BK1170" i="17" s="1"/>
  <c r="AD1170" i="17"/>
  <c r="AE1170" i="17"/>
  <c r="AF1170" i="17"/>
  <c r="AH1170" i="17"/>
  <c r="AI1170" i="17"/>
  <c r="AJ1170" i="17"/>
  <c r="BG1170" i="17"/>
  <c r="BA1170" i="17" s="1"/>
  <c r="BB1170" i="17" s="1"/>
  <c r="BD1170" i="17" s="1"/>
  <c r="BN1170" i="17"/>
  <c r="BC1170" i="17"/>
  <c r="BF1170" i="17"/>
  <c r="BH1170" i="17"/>
  <c r="BI1170" i="17"/>
  <c r="BL1170" i="17"/>
  <c r="N1171" i="17"/>
  <c r="O1171" i="17"/>
  <c r="P1171" i="17"/>
  <c r="Q1171" i="17"/>
  <c r="T1171" i="17"/>
  <c r="U1171" i="17"/>
  <c r="W1171" i="17"/>
  <c r="X1171" i="17"/>
  <c r="Z1171" i="17"/>
  <c r="BJ1171" i="17" s="1"/>
  <c r="AA1171" i="17"/>
  <c r="AD1171" i="17"/>
  <c r="AE1171" i="17"/>
  <c r="AF1171" i="17"/>
  <c r="AH1171" i="17"/>
  <c r="AI1171" i="17"/>
  <c r="AJ1171" i="17"/>
  <c r="BG1171" i="17"/>
  <c r="BA1171" i="17" s="1"/>
  <c r="BN1171" i="17"/>
  <c r="BF1171" i="17"/>
  <c r="BH1171" i="17"/>
  <c r="BI1171" i="17"/>
  <c r="BK1171" i="17"/>
  <c r="BL1171" i="17"/>
  <c r="N1172" i="17"/>
  <c r="O1172" i="17"/>
  <c r="P1172" i="17"/>
  <c r="Q1172" i="17"/>
  <c r="T1172" i="17"/>
  <c r="U1172" i="17"/>
  <c r="W1172" i="17"/>
  <c r="X1172" i="17"/>
  <c r="Y1172" i="17"/>
  <c r="BI1172" i="17" s="1"/>
  <c r="Z1172" i="17"/>
  <c r="L908" i="1"/>
  <c r="M908" i="1"/>
  <c r="AD1172" i="17"/>
  <c r="BH1172" i="17" s="1"/>
  <c r="N908" i="1"/>
  <c r="AE1172" i="17"/>
  <c r="O908" i="1"/>
  <c r="AF1172" i="17"/>
  <c r="P908" i="1"/>
  <c r="Q908" i="1"/>
  <c r="AH1172" i="17"/>
  <c r="R908" i="1"/>
  <c r="AI1172" i="17"/>
  <c r="S908" i="1"/>
  <c r="AJ1172" i="17"/>
  <c r="BG1172" i="17"/>
  <c r="BF1172" i="17"/>
  <c r="BJ1172" i="17"/>
  <c r="BK1172" i="17"/>
  <c r="BL1172" i="17"/>
  <c r="N1173" i="17"/>
  <c r="O1173" i="17"/>
  <c r="P1173" i="17"/>
  <c r="Q1173" i="17"/>
  <c r="T1173" i="17"/>
  <c r="U1173" i="17"/>
  <c r="W1173" i="17"/>
  <c r="X1173" i="17"/>
  <c r="Y1173" i="17"/>
  <c r="BN1173" i="17" s="1"/>
  <c r="Z1173" i="17"/>
  <c r="L916" i="1"/>
  <c r="M916" i="1"/>
  <c r="AD1173" i="17"/>
  <c r="BH1173" i="17" s="1"/>
  <c r="N916" i="1"/>
  <c r="AE1173" i="17"/>
  <c r="O916" i="1"/>
  <c r="AF1173" i="17"/>
  <c r="P916" i="1"/>
  <c r="Q916" i="1"/>
  <c r="AH1173" i="17"/>
  <c r="R916" i="1"/>
  <c r="AI1173" i="17"/>
  <c r="S916" i="1"/>
  <c r="AJ1173" i="17"/>
  <c r="BG1173" i="17"/>
  <c r="BA1173" i="17" s="1"/>
  <c r="BF1173" i="17"/>
  <c r="BL1173" i="17"/>
  <c r="BI1173" i="17"/>
  <c r="BJ1173" i="17"/>
  <c r="BK1173" i="17"/>
  <c r="N1174" i="17"/>
  <c r="O1174" i="17"/>
  <c r="P1174" i="17"/>
  <c r="Q1174" i="17"/>
  <c r="T1174" i="17"/>
  <c r="U1174" i="17"/>
  <c r="W1174" i="17"/>
  <c r="X1174" i="17"/>
  <c r="Z1174" i="17"/>
  <c r="BJ1174" i="17" s="1"/>
  <c r="AA1174" i="17"/>
  <c r="BK1174" i="17" s="1"/>
  <c r="AD1174" i="17"/>
  <c r="AE1174" i="17"/>
  <c r="AF1174" i="17"/>
  <c r="AH1174" i="17"/>
  <c r="AI1174" i="17"/>
  <c r="AJ1174" i="17"/>
  <c r="BG1174" i="17"/>
  <c r="BA1174" i="17" s="1"/>
  <c r="BC1174" i="17" s="1"/>
  <c r="BF1174" i="17"/>
  <c r="BL1174" i="17"/>
  <c r="BH1174" i="17"/>
  <c r="BI1174" i="17"/>
  <c r="BN1174" i="17"/>
  <c r="N1175" i="17"/>
  <c r="O1175" i="17"/>
  <c r="P1175" i="17"/>
  <c r="Q1175" i="17"/>
  <c r="T1175" i="17"/>
  <c r="U1175" i="17"/>
  <c r="W1175" i="17"/>
  <c r="X1175" i="17"/>
  <c r="Z1175" i="17"/>
  <c r="BJ1175" i="17" s="1"/>
  <c r="AA1175" i="17"/>
  <c r="L542" i="1"/>
  <c r="M542" i="1"/>
  <c r="AD1175" i="17"/>
  <c r="BH1175" i="17" s="1"/>
  <c r="N542" i="1"/>
  <c r="AE1175" i="17"/>
  <c r="O542" i="1"/>
  <c r="AF1175" i="17"/>
  <c r="P542" i="1"/>
  <c r="Q542" i="1"/>
  <c r="AH1175" i="17"/>
  <c r="R542" i="1"/>
  <c r="AI1175" i="17"/>
  <c r="S542" i="1"/>
  <c r="AJ1175" i="17"/>
  <c r="BG1175" i="17"/>
  <c r="BA1175" i="17" s="1"/>
  <c r="BF1175" i="17"/>
  <c r="BL1175" i="17"/>
  <c r="BI1175" i="17"/>
  <c r="BK1175" i="17"/>
  <c r="BN1175" i="17"/>
  <c r="N1176" i="17"/>
  <c r="O1176" i="17"/>
  <c r="P1176" i="17"/>
  <c r="Q1176" i="17"/>
  <c r="T1176" i="17"/>
  <c r="U1176" i="17"/>
  <c r="W1176" i="17"/>
  <c r="X1176" i="17"/>
  <c r="Z1176" i="17"/>
  <c r="BJ1176" i="17" s="1"/>
  <c r="AA1176" i="17"/>
  <c r="BK1176" i="17" s="1"/>
  <c r="AD1176" i="17"/>
  <c r="AE1176" i="17"/>
  <c r="AF1176" i="17"/>
  <c r="AH1176" i="17"/>
  <c r="AI1176" i="17"/>
  <c r="AJ1176" i="17"/>
  <c r="BG1176" i="17"/>
  <c r="BA1176" i="17" s="1"/>
  <c r="BC1176" i="17" s="1"/>
  <c r="BH1176" i="17"/>
  <c r="BI1176" i="17"/>
  <c r="BN1176" i="17"/>
  <c r="N1177" i="17"/>
  <c r="O1177" i="17"/>
  <c r="P1177" i="17"/>
  <c r="Q1177" i="17"/>
  <c r="T1177" i="17"/>
  <c r="U1177" i="17"/>
  <c r="W1177" i="17"/>
  <c r="X1177" i="17"/>
  <c r="Z1177" i="17"/>
  <c r="BJ1177" i="17" s="1"/>
  <c r="AA1177" i="17"/>
  <c r="L1183" i="1"/>
  <c r="M1183" i="1"/>
  <c r="AD1177" i="17"/>
  <c r="BH1177" i="17" s="1"/>
  <c r="N1183" i="1"/>
  <c r="AE1177" i="17"/>
  <c r="O1183" i="1"/>
  <c r="AF1177" i="17"/>
  <c r="P1183" i="1"/>
  <c r="Q1183" i="1"/>
  <c r="AH1177" i="17"/>
  <c r="R1183" i="1"/>
  <c r="AI1177" i="17"/>
  <c r="S1183" i="1"/>
  <c r="AJ1177" i="17"/>
  <c r="BG1177" i="17"/>
  <c r="BF1177" i="17"/>
  <c r="BL1177" i="17"/>
  <c r="BK1177" i="17"/>
  <c r="N1178" i="17"/>
  <c r="O1178" i="17"/>
  <c r="P1178" i="17"/>
  <c r="Q1178" i="17"/>
  <c r="T1178" i="17"/>
  <c r="U1178" i="17"/>
  <c r="W1178" i="17"/>
  <c r="X1178" i="17"/>
  <c r="Z1178" i="17"/>
  <c r="AA1178" i="17"/>
  <c r="L326" i="1"/>
  <c r="M326" i="1"/>
  <c r="AD1178" i="17"/>
  <c r="BH1178" i="17" s="1"/>
  <c r="N326" i="1"/>
  <c r="AE1178" i="17"/>
  <c r="O326" i="1"/>
  <c r="AF1178" i="17"/>
  <c r="P326" i="1"/>
  <c r="Q326" i="1"/>
  <c r="AH1178" i="17"/>
  <c r="R326" i="1"/>
  <c r="AI1178" i="17"/>
  <c r="S326" i="1"/>
  <c r="AJ1178" i="17"/>
  <c r="BG1178" i="17"/>
  <c r="BA1178" i="17" s="1"/>
  <c r="BC1178" i="17" s="1"/>
  <c r="BF1178" i="17"/>
  <c r="BB1178" i="17"/>
  <c r="BD1178" i="17" s="1"/>
  <c r="BI1178" i="17"/>
  <c r="BJ1178" i="17"/>
  <c r="BK1178" i="17"/>
  <c r="BL1178" i="17"/>
  <c r="BN1178" i="17"/>
  <c r="N1179" i="17"/>
  <c r="O1179" i="17"/>
  <c r="P1179" i="17"/>
  <c r="Q1179" i="17"/>
  <c r="T1179" i="17"/>
  <c r="U1179" i="17"/>
  <c r="W1179" i="17"/>
  <c r="X1179" i="17"/>
  <c r="Y1179" i="17"/>
  <c r="BN1179" i="17" s="1"/>
  <c r="Z1179" i="17"/>
  <c r="AD1179" i="17"/>
  <c r="AE1179" i="17"/>
  <c r="AF1179" i="17"/>
  <c r="AH1179" i="17"/>
  <c r="AI1179" i="17"/>
  <c r="AJ1179" i="17"/>
  <c r="BG1179" i="17"/>
  <c r="BA1179" i="17" s="1"/>
  <c r="BF1179" i="17"/>
  <c r="BL1179" i="17"/>
  <c r="BH1179" i="17"/>
  <c r="BI1179" i="17"/>
  <c r="BJ1179" i="17"/>
  <c r="BK1179" i="17"/>
  <c r="N1180" i="17"/>
  <c r="O1180" i="17"/>
  <c r="P1180" i="17"/>
  <c r="Q1180" i="17"/>
  <c r="T1180" i="17"/>
  <c r="U1180" i="17"/>
  <c r="W1180" i="17"/>
  <c r="X1180" i="17"/>
  <c r="Y1180" i="17"/>
  <c r="BN1180" i="17" s="1"/>
  <c r="Z1180" i="17"/>
  <c r="L906" i="1"/>
  <c r="M906" i="1"/>
  <c r="AD1180" i="17"/>
  <c r="BH1180" i="17" s="1"/>
  <c r="N906" i="1"/>
  <c r="AE1180" i="17"/>
  <c r="O906" i="1"/>
  <c r="AF1180" i="17"/>
  <c r="P906" i="1"/>
  <c r="Q906" i="1"/>
  <c r="AH1180" i="17"/>
  <c r="R906" i="1"/>
  <c r="AI1180" i="17"/>
  <c r="S906" i="1"/>
  <c r="AJ1180" i="17"/>
  <c r="BG1180" i="17"/>
  <c r="BA1180" i="17" s="1"/>
  <c r="BC1180" i="17" s="1"/>
  <c r="BF1180" i="17"/>
  <c r="BK1180" i="17"/>
  <c r="BB1180" i="17"/>
  <c r="BD1180" i="17" s="1"/>
  <c r="BI1180" i="17"/>
  <c r="BJ1180" i="17"/>
  <c r="BL1180" i="17"/>
  <c r="N1181" i="17"/>
  <c r="O1181" i="17"/>
  <c r="P1181" i="17"/>
  <c r="Q1181" i="17"/>
  <c r="T1181" i="17"/>
  <c r="U1181" i="17"/>
  <c r="W1181" i="17"/>
  <c r="X1181" i="17"/>
  <c r="Z1181" i="17"/>
  <c r="AA1181" i="17"/>
  <c r="L657" i="1"/>
  <c r="M657" i="1"/>
  <c r="AD1181" i="17"/>
  <c r="BH1181" i="17" s="1"/>
  <c r="N657" i="1"/>
  <c r="AE1181" i="17"/>
  <c r="O657" i="1"/>
  <c r="AF1181" i="17"/>
  <c r="P657" i="1"/>
  <c r="Q657" i="1"/>
  <c r="AH1181" i="17"/>
  <c r="R657" i="1"/>
  <c r="AI1181" i="17"/>
  <c r="S657" i="1"/>
  <c r="AJ1181" i="17"/>
  <c r="BG1181" i="17"/>
  <c r="BA1181" i="17" s="1"/>
  <c r="BF1181" i="17"/>
  <c r="BI1181" i="17"/>
  <c r="BJ1181" i="17"/>
  <c r="BK1181" i="17"/>
  <c r="BL1181" i="17"/>
  <c r="BN1181" i="17"/>
  <c r="N1182" i="17"/>
  <c r="O1182" i="17"/>
  <c r="P1182" i="17"/>
  <c r="Q1182" i="17"/>
  <c r="T1182" i="17"/>
  <c r="U1182" i="17"/>
  <c r="W1182" i="17"/>
  <c r="X1182" i="17"/>
  <c r="Z1182" i="17"/>
  <c r="BJ1182" i="17" s="1"/>
  <c r="AA1182" i="17"/>
  <c r="BK1182" i="17" s="1"/>
  <c r="L825" i="1"/>
  <c r="M825" i="1"/>
  <c r="AD1182" i="17"/>
  <c r="BH1182" i="17" s="1"/>
  <c r="N825" i="1"/>
  <c r="AE1182" i="17"/>
  <c r="O825" i="1"/>
  <c r="AF1182" i="17"/>
  <c r="P825" i="1"/>
  <c r="Q825" i="1"/>
  <c r="AH1182" i="17"/>
  <c r="R825" i="1"/>
  <c r="AI1182" i="17"/>
  <c r="S825" i="1"/>
  <c r="AJ1182" i="17"/>
  <c r="BG1182" i="17"/>
  <c r="BA1182" i="17" s="1"/>
  <c r="BC1182" i="17" s="1"/>
  <c r="BF1182" i="17"/>
  <c r="BL1182" i="17"/>
  <c r="BB1182" i="17"/>
  <c r="BD1182" i="17" s="1"/>
  <c r="BI1182" i="17"/>
  <c r="BN1182" i="17"/>
  <c r="N1183" i="17"/>
  <c r="O1183" i="17"/>
  <c r="P1183" i="17"/>
  <c r="Q1183" i="17"/>
  <c r="T1183" i="17"/>
  <c r="U1183" i="17"/>
  <c r="W1183" i="17"/>
  <c r="X1183" i="17"/>
  <c r="Y1183" i="17"/>
  <c r="BN1183" i="17" s="1"/>
  <c r="Z1183" i="17"/>
  <c r="L637" i="1"/>
  <c r="M637" i="1"/>
  <c r="AD1183" i="17"/>
  <c r="BH1183" i="17" s="1"/>
  <c r="N637" i="1"/>
  <c r="AE1183" i="17"/>
  <c r="O637" i="1"/>
  <c r="AF1183" i="17"/>
  <c r="P637" i="1"/>
  <c r="Q637" i="1"/>
  <c r="AH1183" i="17"/>
  <c r="R637" i="1"/>
  <c r="AI1183" i="17"/>
  <c r="S637" i="1"/>
  <c r="AJ1183" i="17"/>
  <c r="BG1183" i="17"/>
  <c r="BA1183" i="17" s="1"/>
  <c r="BF1183" i="17"/>
  <c r="BL1183" i="17"/>
  <c r="BI1183" i="17"/>
  <c r="BJ1183" i="17"/>
  <c r="BK1183" i="17"/>
  <c r="N1184" i="17"/>
  <c r="O1184" i="17"/>
  <c r="P1184" i="17"/>
  <c r="Q1184" i="17"/>
  <c r="T1184" i="17"/>
  <c r="U1184" i="17"/>
  <c r="W1184" i="17"/>
  <c r="X1184" i="17"/>
  <c r="Y1184" i="17"/>
  <c r="BN1184" i="17" s="1"/>
  <c r="Z1184" i="17"/>
  <c r="BJ1184" i="17" s="1"/>
  <c r="AD1184" i="17"/>
  <c r="AE1184" i="17"/>
  <c r="AF1184" i="17"/>
  <c r="AH1184" i="17"/>
  <c r="AI1184" i="17"/>
  <c r="AJ1184" i="17"/>
  <c r="BG1184" i="17"/>
  <c r="BA1184" i="17" s="1"/>
  <c r="BC1184" i="17" s="1"/>
  <c r="BB1184" i="17"/>
  <c r="BD1184" i="17" s="1"/>
  <c r="BH1184" i="17"/>
  <c r="BI1184" i="17"/>
  <c r="BK1184" i="17"/>
  <c r="N1185" i="17"/>
  <c r="O1185" i="17"/>
  <c r="P1185" i="17"/>
  <c r="Q1185" i="17"/>
  <c r="T1185" i="17"/>
  <c r="U1185" i="17"/>
  <c r="W1185" i="17"/>
  <c r="X1185" i="17"/>
  <c r="Z1185" i="17"/>
  <c r="BJ1185" i="17" s="1"/>
  <c r="AA1185" i="17"/>
  <c r="BK1185" i="17" s="1"/>
  <c r="AD1185" i="17"/>
  <c r="AE1185" i="17"/>
  <c r="AF1185" i="17"/>
  <c r="AH1185" i="17"/>
  <c r="AI1185" i="17"/>
  <c r="AJ1185" i="17"/>
  <c r="BG1185" i="17"/>
  <c r="BF1185" i="17"/>
  <c r="BH1185" i="17"/>
  <c r="BL1185" i="17"/>
  <c r="N1186" i="17"/>
  <c r="O1186" i="17"/>
  <c r="P1186" i="17"/>
  <c r="Q1186" i="17"/>
  <c r="T1186" i="17"/>
  <c r="U1186" i="17"/>
  <c r="W1186" i="17"/>
  <c r="X1186" i="17"/>
  <c r="Z1186" i="17"/>
  <c r="BJ1186" i="17" s="1"/>
  <c r="AA1186" i="17"/>
  <c r="BK1186" i="17" s="1"/>
  <c r="AD1186" i="17"/>
  <c r="AE1186" i="17"/>
  <c r="AF1186" i="17"/>
  <c r="AH1186" i="17"/>
  <c r="AI1186" i="17"/>
  <c r="AJ1186" i="17"/>
  <c r="BG1186" i="17"/>
  <c r="BA1186" i="17" s="1"/>
  <c r="BB1186" i="17" s="1"/>
  <c r="BD1186" i="17" s="1"/>
  <c r="BN1186" i="17"/>
  <c r="BF1186" i="17"/>
  <c r="BH1186" i="17"/>
  <c r="BI1186" i="17"/>
  <c r="BL1186" i="17"/>
  <c r="N1187" i="17"/>
  <c r="O1187" i="17"/>
  <c r="P1187" i="17"/>
  <c r="Q1187" i="17"/>
  <c r="T1187" i="17"/>
  <c r="U1187" i="17"/>
  <c r="W1187" i="17"/>
  <c r="X1187" i="17"/>
  <c r="Z1187" i="17"/>
  <c r="BJ1187" i="17" s="1"/>
  <c r="AA1187" i="17"/>
  <c r="BK1187" i="17" s="1"/>
  <c r="AD1187" i="17"/>
  <c r="AE1187" i="17"/>
  <c r="AF1187" i="17"/>
  <c r="AH1187" i="17"/>
  <c r="AI1187" i="17"/>
  <c r="AJ1187" i="17"/>
  <c r="BG1187" i="17"/>
  <c r="BA1187" i="17" s="1"/>
  <c r="BN1187" i="17"/>
  <c r="BF1187" i="17"/>
  <c r="BH1187" i="17"/>
  <c r="BI1187" i="17"/>
  <c r="BL1187" i="17"/>
  <c r="N1188" i="17"/>
  <c r="O1188" i="17"/>
  <c r="P1188" i="17"/>
  <c r="Q1188" i="17"/>
  <c r="T1188" i="17"/>
  <c r="U1188" i="17"/>
  <c r="W1188" i="17"/>
  <c r="X1188" i="17"/>
  <c r="Z1188" i="17"/>
  <c r="BJ1188" i="17" s="1"/>
  <c r="AA1188" i="17"/>
  <c r="BK1188" i="17" s="1"/>
  <c r="AD1188" i="17"/>
  <c r="AE1188" i="17"/>
  <c r="AF1188" i="17"/>
  <c r="AH1188" i="17"/>
  <c r="AI1188" i="17"/>
  <c r="AJ1188" i="17"/>
  <c r="BG1188" i="17"/>
  <c r="BA1188" i="17" s="1"/>
  <c r="BB1188" i="17" s="1"/>
  <c r="BD1188" i="17" s="1"/>
  <c r="BN1188" i="17"/>
  <c r="BC1188" i="17"/>
  <c r="BF1188" i="17"/>
  <c r="BH1188" i="17"/>
  <c r="BI1188" i="17"/>
  <c r="BL1188" i="17"/>
  <c r="N1189" i="17"/>
  <c r="O1189" i="17"/>
  <c r="P1189" i="17"/>
  <c r="Q1189" i="17"/>
  <c r="T1189" i="17"/>
  <c r="U1189" i="17"/>
  <c r="W1189" i="17"/>
  <c r="X1189" i="17"/>
  <c r="Z1189" i="17"/>
  <c r="BJ1189" i="17" s="1"/>
  <c r="AA1189" i="17"/>
  <c r="AD1189" i="17"/>
  <c r="AE1189" i="17"/>
  <c r="AF1189" i="17"/>
  <c r="AH1189" i="17"/>
  <c r="AI1189" i="17"/>
  <c r="AJ1189" i="17"/>
  <c r="BG1189" i="17"/>
  <c r="BA1189" i="17" s="1"/>
  <c r="BN1189" i="17"/>
  <c r="BF1189" i="17"/>
  <c r="BH1189" i="17"/>
  <c r="BI1189" i="17"/>
  <c r="BK1189" i="17"/>
  <c r="BL1189" i="17"/>
  <c r="N1190" i="17"/>
  <c r="O1190" i="17"/>
  <c r="P1190" i="17"/>
  <c r="Q1190" i="17"/>
  <c r="T1190" i="17"/>
  <c r="U1190" i="17"/>
  <c r="W1190" i="17"/>
  <c r="X1190" i="17"/>
  <c r="Z1190" i="17"/>
  <c r="BJ1190" i="17" s="1"/>
  <c r="AA1190" i="17"/>
  <c r="BK1190" i="17" s="1"/>
  <c r="L912" i="1"/>
  <c r="M912" i="1"/>
  <c r="AD1190" i="17"/>
  <c r="BH1190" i="17" s="1"/>
  <c r="N912" i="1"/>
  <c r="AE1190" i="17"/>
  <c r="O912" i="1"/>
  <c r="AF1190" i="17"/>
  <c r="P912" i="1"/>
  <c r="Q912" i="1"/>
  <c r="AH1190" i="17"/>
  <c r="R912" i="1"/>
  <c r="AI1190" i="17"/>
  <c r="S912" i="1"/>
  <c r="AJ1190" i="17"/>
  <c r="BG1190" i="17"/>
  <c r="BA1190" i="17" s="1"/>
  <c r="BB1190" i="17" s="1"/>
  <c r="BD1190" i="17" s="1"/>
  <c r="BN1190" i="17"/>
  <c r="BF1190" i="17"/>
  <c r="BI1190" i="17"/>
  <c r="BL1190" i="17"/>
  <c r="N1191" i="17"/>
  <c r="O1191" i="17"/>
  <c r="P1191" i="17"/>
  <c r="Q1191" i="17"/>
  <c r="T1191" i="17"/>
  <c r="U1191" i="17"/>
  <c r="W1191" i="17"/>
  <c r="X1191" i="17"/>
  <c r="Z1191" i="17"/>
  <c r="AA1191" i="17"/>
  <c r="L604" i="1"/>
  <c r="M604" i="1"/>
  <c r="AD1191" i="17"/>
  <c r="BH1191" i="17" s="1"/>
  <c r="N604" i="1"/>
  <c r="AE1191" i="17"/>
  <c r="O604" i="1"/>
  <c r="AF1191" i="17"/>
  <c r="P604" i="1"/>
  <c r="Q604" i="1"/>
  <c r="AH1191" i="17"/>
  <c r="R604" i="1"/>
  <c r="AI1191" i="17"/>
  <c r="S604" i="1"/>
  <c r="AJ1191" i="17"/>
  <c r="BG1191" i="17"/>
  <c r="BA1191" i="17" s="1"/>
  <c r="BF1191" i="17"/>
  <c r="BI1191" i="17"/>
  <c r="BJ1191" i="17"/>
  <c r="BK1191" i="17"/>
  <c r="BL1191" i="17"/>
  <c r="BN1191" i="17"/>
  <c r="N1192" i="17"/>
  <c r="O1192" i="17"/>
  <c r="P1192" i="17"/>
  <c r="Q1192" i="17"/>
  <c r="T1192" i="17"/>
  <c r="U1192" i="17"/>
  <c r="W1192" i="17"/>
  <c r="X1192" i="17"/>
  <c r="Z1192" i="17"/>
  <c r="AA1192" i="17"/>
  <c r="AD1192" i="17"/>
  <c r="AE1192" i="17"/>
  <c r="AF1192" i="17"/>
  <c r="AH1192" i="17"/>
  <c r="AI1192" i="17"/>
  <c r="AJ1192" i="17"/>
  <c r="BG1192" i="17"/>
  <c r="BA1192" i="17" s="1"/>
  <c r="BC1192" i="17" s="1"/>
  <c r="BH1192" i="17"/>
  <c r="BI1192" i="17"/>
  <c r="BJ1192" i="17"/>
  <c r="BK1192" i="17"/>
  <c r="BN1192" i="17"/>
  <c r="N1193" i="17"/>
  <c r="O1193" i="17"/>
  <c r="P1193" i="17"/>
  <c r="Q1193" i="17"/>
  <c r="T1193" i="17"/>
  <c r="U1193" i="17"/>
  <c r="W1193" i="17"/>
  <c r="X1193" i="17"/>
  <c r="Z1193" i="17"/>
  <c r="BJ1193" i="17" s="1"/>
  <c r="AA1193" i="17"/>
  <c r="L1272" i="1"/>
  <c r="AD1193" i="17"/>
  <c r="BH1193" i="17" s="1"/>
  <c r="N1272" i="1"/>
  <c r="AE1193" i="17"/>
  <c r="O1272" i="1"/>
  <c r="AF1193" i="17"/>
  <c r="P1272" i="1"/>
  <c r="Q1272" i="1"/>
  <c r="AH1193" i="17"/>
  <c r="R1272" i="1"/>
  <c r="AI1193" i="17"/>
  <c r="S1272" i="1"/>
  <c r="AJ1193" i="17"/>
  <c r="BG1193" i="17"/>
  <c r="BF1193" i="17"/>
  <c r="BK1193" i="17"/>
  <c r="BL1193" i="17"/>
  <c r="N1194" i="17"/>
  <c r="O1194" i="17"/>
  <c r="P1194" i="17"/>
  <c r="Q1194" i="17"/>
  <c r="T1194" i="17"/>
  <c r="U1194" i="17"/>
  <c r="W1194" i="17"/>
  <c r="X1194" i="17"/>
  <c r="Y1194" i="17"/>
  <c r="BN1194" i="17" s="1"/>
  <c r="Z1194" i="17"/>
  <c r="AD1194" i="17"/>
  <c r="BH1194" i="17" s="1"/>
  <c r="AE1194" i="17"/>
  <c r="AF1194" i="17"/>
  <c r="AH1194" i="17"/>
  <c r="AI1194" i="17"/>
  <c r="AJ1194" i="17"/>
  <c r="BG1194" i="17"/>
  <c r="BA1194" i="17" s="1"/>
  <c r="BB1194" i="17" s="1"/>
  <c r="BD1194" i="17" s="1"/>
  <c r="BF1194" i="17"/>
  <c r="BL1194" i="17"/>
  <c r="BC1194" i="17"/>
  <c r="BI1194" i="17"/>
  <c r="BJ1194" i="17"/>
  <c r="BK1194" i="17"/>
  <c r="N1195" i="17"/>
  <c r="O1195" i="17"/>
  <c r="P1195" i="17"/>
  <c r="Q1195" i="17"/>
  <c r="T1195" i="17"/>
  <c r="U1195" i="17"/>
  <c r="W1195" i="17"/>
  <c r="X1195" i="17"/>
  <c r="Y1195" i="17"/>
  <c r="BN1195" i="17" s="1"/>
  <c r="Z1195" i="17"/>
  <c r="BJ1195" i="17" s="1"/>
  <c r="AD1195" i="17"/>
  <c r="BH1195" i="17" s="1"/>
  <c r="AE1195" i="17"/>
  <c r="AF1195" i="17"/>
  <c r="AH1195" i="17"/>
  <c r="AI1195" i="17"/>
  <c r="AJ1195" i="17"/>
  <c r="BG1195" i="17"/>
  <c r="BA1195" i="17" s="1"/>
  <c r="BF1195" i="17"/>
  <c r="BL1195" i="17"/>
  <c r="BI1195" i="17"/>
  <c r="BK1195" i="17"/>
  <c r="N1196" i="17"/>
  <c r="O1196" i="17"/>
  <c r="P1196" i="17"/>
  <c r="Q1196" i="17"/>
  <c r="T1196" i="17"/>
  <c r="U1196" i="17"/>
  <c r="W1196" i="17"/>
  <c r="X1196" i="17"/>
  <c r="Y1196" i="17"/>
  <c r="BI1196" i="17" s="1"/>
  <c r="Z1196" i="17"/>
  <c r="BJ1196" i="17" s="1"/>
  <c r="L1097" i="1"/>
  <c r="M1097" i="1"/>
  <c r="AD1196" i="17"/>
  <c r="BH1196" i="17" s="1"/>
  <c r="N1097" i="1"/>
  <c r="AE1196" i="17"/>
  <c r="O1097" i="1"/>
  <c r="AF1196" i="17"/>
  <c r="P1097" i="1"/>
  <c r="Q1097" i="1"/>
  <c r="AH1196" i="17"/>
  <c r="R1097" i="1"/>
  <c r="AI1196" i="17"/>
  <c r="S1097" i="1"/>
  <c r="AJ1196" i="17"/>
  <c r="BG1196" i="17"/>
  <c r="BF1196" i="17"/>
  <c r="BK1196" i="17"/>
  <c r="BL1196" i="17"/>
  <c r="N1197" i="17"/>
  <c r="O1197" i="17"/>
  <c r="P1197" i="17"/>
  <c r="Q1197" i="17"/>
  <c r="T1197" i="17"/>
  <c r="U1197" i="17"/>
  <c r="W1197" i="17"/>
  <c r="X1197" i="17"/>
  <c r="Z1197" i="17"/>
  <c r="AA1197" i="17"/>
  <c r="BK1197" i="17" s="1"/>
  <c r="L1320" i="1"/>
  <c r="M1320" i="1"/>
  <c r="AD1197" i="17"/>
  <c r="BH1197" i="17" s="1"/>
  <c r="N1320" i="1"/>
  <c r="AE1197" i="17"/>
  <c r="O1320" i="1"/>
  <c r="AF1197" i="17"/>
  <c r="P1320" i="1"/>
  <c r="Q1320" i="1"/>
  <c r="AH1197" i="17"/>
  <c r="R1320" i="1"/>
  <c r="AI1197" i="17"/>
  <c r="S1320" i="1"/>
  <c r="AJ1197" i="17"/>
  <c r="BG1197" i="17"/>
  <c r="BA1197" i="17" s="1"/>
  <c r="BF1197" i="17"/>
  <c r="BL1197" i="17"/>
  <c r="BI1197" i="17"/>
  <c r="BJ1197" i="17"/>
  <c r="BN1197" i="17"/>
  <c r="N1198" i="17"/>
  <c r="O1198" i="17"/>
  <c r="P1198" i="17"/>
  <c r="Q1198" i="17"/>
  <c r="T1198" i="17"/>
  <c r="U1198" i="17"/>
  <c r="W1198" i="17"/>
  <c r="X1198" i="17"/>
  <c r="Y1198" i="17"/>
  <c r="BN1198" i="17" s="1"/>
  <c r="Z1198" i="17"/>
  <c r="AD1198" i="17"/>
  <c r="BH1198" i="17" s="1"/>
  <c r="AE1198" i="17"/>
  <c r="AF1198" i="17"/>
  <c r="AH1198" i="17"/>
  <c r="AI1198" i="17"/>
  <c r="AJ1198" i="17"/>
  <c r="BG1198" i="17"/>
  <c r="BA1198" i="17" s="1"/>
  <c r="BB1198" i="17" s="1"/>
  <c r="BD1198" i="17" s="1"/>
  <c r="BF1198" i="17"/>
  <c r="BL1198" i="17"/>
  <c r="BI1198" i="17"/>
  <c r="BJ1198" i="17"/>
  <c r="BK1198" i="17"/>
  <c r="N1199" i="17"/>
  <c r="O1199" i="17"/>
  <c r="P1199" i="17"/>
  <c r="Q1199" i="17"/>
  <c r="T1199" i="17"/>
  <c r="U1199" i="17"/>
  <c r="W1199" i="17"/>
  <c r="X1199" i="17"/>
  <c r="Z1199" i="17"/>
  <c r="AA1199" i="17"/>
  <c r="AD1199" i="17"/>
  <c r="AE1199" i="17"/>
  <c r="AF1199" i="17"/>
  <c r="AH1199" i="17"/>
  <c r="AI1199" i="17"/>
  <c r="AJ1199" i="17"/>
  <c r="BG1199" i="17"/>
  <c r="BA1199" i="17" s="1"/>
  <c r="BF1199" i="17"/>
  <c r="BH1199" i="17"/>
  <c r="BI1199" i="17"/>
  <c r="BJ1199" i="17"/>
  <c r="BK1199" i="17"/>
  <c r="BL1199" i="17"/>
  <c r="BN1199" i="17"/>
  <c r="N1200" i="17"/>
  <c r="O1200" i="17"/>
  <c r="P1200" i="17"/>
  <c r="Q1200" i="17"/>
  <c r="T1200" i="17"/>
  <c r="U1200" i="17"/>
  <c r="W1200" i="17"/>
  <c r="X1200" i="17"/>
  <c r="Y1200" i="17"/>
  <c r="BN1200" i="17" s="1"/>
  <c r="Z1200" i="17"/>
  <c r="L438" i="1"/>
  <c r="M438" i="1"/>
  <c r="AD1200" i="17"/>
  <c r="BH1200" i="17" s="1"/>
  <c r="N438" i="1"/>
  <c r="AE1200" i="17"/>
  <c r="O438" i="1"/>
  <c r="AF1200" i="17"/>
  <c r="P438" i="1"/>
  <c r="Q438" i="1"/>
  <c r="AH1200" i="17"/>
  <c r="R438" i="1"/>
  <c r="AI1200" i="17"/>
  <c r="S438" i="1"/>
  <c r="AJ1200" i="17"/>
  <c r="BG1200" i="17"/>
  <c r="BA1200" i="17" s="1"/>
  <c r="BB1200" i="17" s="1"/>
  <c r="BD1200" i="17" s="1"/>
  <c r="BF1200" i="17"/>
  <c r="BK1200" i="17"/>
  <c r="BC1200" i="17"/>
  <c r="BI1200" i="17"/>
  <c r="BJ1200" i="17"/>
  <c r="BL1200" i="17"/>
  <c r="N1201" i="17"/>
  <c r="O1201" i="17"/>
  <c r="P1201" i="17"/>
  <c r="Q1201" i="17"/>
  <c r="T1201" i="17"/>
  <c r="U1201" i="17"/>
  <c r="W1201" i="17"/>
  <c r="X1201" i="17"/>
  <c r="Z1201" i="17"/>
  <c r="AA1201" i="17"/>
  <c r="L381" i="1"/>
  <c r="M381" i="1"/>
  <c r="AD1201" i="17"/>
  <c r="BH1201" i="17" s="1"/>
  <c r="N381" i="1"/>
  <c r="AE1201" i="17"/>
  <c r="O381" i="1"/>
  <c r="AF1201" i="17"/>
  <c r="P381" i="1"/>
  <c r="Q381" i="1"/>
  <c r="AH1201" i="17"/>
  <c r="R381" i="1"/>
  <c r="AI1201" i="17"/>
  <c r="S381" i="1"/>
  <c r="AJ1201" i="17"/>
  <c r="BG1201" i="17"/>
  <c r="BA1201" i="17" s="1"/>
  <c r="BF1201" i="17"/>
  <c r="BI1201" i="17"/>
  <c r="BJ1201" i="17"/>
  <c r="BK1201" i="17"/>
  <c r="BL1201" i="17"/>
  <c r="BN1201" i="17"/>
  <c r="N1202" i="17"/>
  <c r="O1202" i="17"/>
  <c r="P1202" i="17"/>
  <c r="Q1202" i="17"/>
  <c r="T1202" i="17"/>
  <c r="U1202" i="17"/>
  <c r="W1202" i="17"/>
  <c r="X1202" i="17"/>
  <c r="Y1202" i="17"/>
  <c r="BI1202" i="17" s="1"/>
  <c r="Z1202" i="17"/>
  <c r="BJ1202" i="17" s="1"/>
  <c r="AD1202" i="17"/>
  <c r="AE1202" i="17"/>
  <c r="AF1202" i="17"/>
  <c r="AH1202" i="17"/>
  <c r="AI1202" i="17"/>
  <c r="AJ1202" i="17"/>
  <c r="BG1202" i="17"/>
  <c r="BF1202" i="17"/>
  <c r="BH1202" i="17"/>
  <c r="BK1202" i="17"/>
  <c r="BL1202" i="17"/>
  <c r="N1203" i="17"/>
  <c r="O1203" i="17"/>
  <c r="P1203" i="17"/>
  <c r="Q1203" i="17"/>
  <c r="T1203" i="17"/>
  <c r="U1203" i="17"/>
  <c r="W1203" i="17"/>
  <c r="X1203" i="17"/>
  <c r="Z1203" i="17"/>
  <c r="AA1203" i="17"/>
  <c r="BK1203" i="17" s="1"/>
  <c r="AD1203" i="17"/>
  <c r="AE1203" i="17"/>
  <c r="AF1203" i="17"/>
  <c r="AH1203" i="17"/>
  <c r="AI1203" i="17"/>
  <c r="AJ1203" i="17"/>
  <c r="BG1203" i="17"/>
  <c r="BA1203" i="17" s="1"/>
  <c r="BF1203" i="17"/>
  <c r="BH1203" i="17"/>
  <c r="BI1203" i="17"/>
  <c r="BJ1203" i="17"/>
  <c r="BL1203" i="17"/>
  <c r="BN1203" i="17"/>
  <c r="N1204" i="17"/>
  <c r="O1204" i="17"/>
  <c r="P1204" i="17"/>
  <c r="Q1204" i="17"/>
  <c r="T1204" i="17"/>
  <c r="U1204" i="17"/>
  <c r="W1204" i="17"/>
  <c r="X1204" i="17"/>
  <c r="Y1204" i="17"/>
  <c r="BN1204" i="17" s="1"/>
  <c r="Z1204" i="17"/>
  <c r="BJ1204" i="17" s="1"/>
  <c r="L915" i="1"/>
  <c r="M915" i="1"/>
  <c r="AD1204" i="17"/>
  <c r="BH1204" i="17" s="1"/>
  <c r="N915" i="1"/>
  <c r="AE1204" i="17"/>
  <c r="O915" i="1"/>
  <c r="AF1204" i="17"/>
  <c r="P915" i="1"/>
  <c r="Q915" i="1"/>
  <c r="AH1204" i="17"/>
  <c r="R915" i="1"/>
  <c r="AI1204" i="17"/>
  <c r="S915" i="1"/>
  <c r="AJ1204" i="17"/>
  <c r="BG1204" i="17"/>
  <c r="BA1204" i="17" s="1"/>
  <c r="BB1204" i="17" s="1"/>
  <c r="BD1204" i="17" s="1"/>
  <c r="BF1204" i="17"/>
  <c r="BC1204" i="17"/>
  <c r="BI1204" i="17"/>
  <c r="BK1204" i="17"/>
  <c r="BL1204" i="17"/>
  <c r="N1205" i="17"/>
  <c r="O1205" i="17"/>
  <c r="P1205" i="17"/>
  <c r="Q1205" i="17"/>
  <c r="T1205" i="17"/>
  <c r="U1205" i="17"/>
  <c r="W1205" i="17"/>
  <c r="X1205" i="17"/>
  <c r="Y1205" i="17"/>
  <c r="BN1205" i="17" s="1"/>
  <c r="Z1205" i="17"/>
  <c r="BJ1205" i="17" s="1"/>
  <c r="L868" i="1"/>
  <c r="M868" i="1"/>
  <c r="AD1205" i="17"/>
  <c r="BH1205" i="17" s="1"/>
  <c r="N868" i="1"/>
  <c r="AE1205" i="17"/>
  <c r="O868" i="1"/>
  <c r="AF1205" i="17"/>
  <c r="P868" i="1"/>
  <c r="Q868" i="1"/>
  <c r="AH1205" i="17"/>
  <c r="R868" i="1"/>
  <c r="AI1205" i="17"/>
  <c r="S868" i="1"/>
  <c r="AJ1205" i="17"/>
  <c r="BG1205" i="17"/>
  <c r="BA1205" i="17" s="1"/>
  <c r="BF1205" i="17"/>
  <c r="BI1205" i="17"/>
  <c r="BK1205" i="17"/>
  <c r="BL1205" i="17"/>
  <c r="N1206" i="17"/>
  <c r="O1206" i="17"/>
  <c r="P1206" i="17"/>
  <c r="Q1206" i="17"/>
  <c r="T1206" i="17"/>
  <c r="U1206" i="17"/>
  <c r="W1206" i="17"/>
  <c r="X1206" i="17"/>
  <c r="Y1206" i="17"/>
  <c r="BN1206" i="17" s="1"/>
  <c r="Z1206" i="17"/>
  <c r="AD1206" i="17"/>
  <c r="AE1206" i="17"/>
  <c r="AF1206" i="17"/>
  <c r="AH1206" i="17"/>
  <c r="AI1206" i="17"/>
  <c r="AJ1206" i="17"/>
  <c r="BG1206" i="17"/>
  <c r="BA1206" i="17" s="1"/>
  <c r="BB1206" i="17" s="1"/>
  <c r="BD1206" i="17" s="1"/>
  <c r="BF1206" i="17"/>
  <c r="BK1206" i="17"/>
  <c r="BC1206" i="17"/>
  <c r="BH1206" i="17"/>
  <c r="BI1206" i="17"/>
  <c r="BJ1206" i="17"/>
  <c r="BL1206" i="17"/>
  <c r="N1207" i="17"/>
  <c r="O1207" i="17"/>
  <c r="P1207" i="17"/>
  <c r="Q1207" i="17"/>
  <c r="T1207" i="17"/>
  <c r="U1207" i="17"/>
  <c r="W1207" i="17"/>
  <c r="X1207" i="17"/>
  <c r="Y1207" i="17"/>
  <c r="Z1207" i="17"/>
  <c r="BJ1207" i="17" s="1"/>
  <c r="AD1207" i="17"/>
  <c r="AE1207" i="17"/>
  <c r="AF1207" i="17"/>
  <c r="AH1207" i="17"/>
  <c r="AI1207" i="17"/>
  <c r="AJ1207" i="17"/>
  <c r="BG1207" i="17"/>
  <c r="BF1207" i="17"/>
  <c r="BL1207" i="17"/>
  <c r="BH1207" i="17"/>
  <c r="BI1207" i="17"/>
  <c r="BK1207" i="17"/>
  <c r="BN1207" i="17"/>
  <c r="BA1207" i="17" s="1"/>
  <c r="N1208" i="17"/>
  <c r="O1208" i="17"/>
  <c r="P1208" i="17"/>
  <c r="Q1208" i="17"/>
  <c r="T1208" i="17"/>
  <c r="U1208" i="17"/>
  <c r="W1208" i="17"/>
  <c r="X1208" i="17"/>
  <c r="Y1208" i="17"/>
  <c r="BN1208" i="17" s="1"/>
  <c r="Z1208" i="17"/>
  <c r="L1090" i="1"/>
  <c r="M1090" i="1"/>
  <c r="AD1208" i="17"/>
  <c r="N1090" i="1"/>
  <c r="AE1208" i="17"/>
  <c r="O1090" i="1"/>
  <c r="AF1208" i="17"/>
  <c r="P1090" i="1"/>
  <c r="Q1090" i="1"/>
  <c r="AH1208" i="17"/>
  <c r="R1090" i="1"/>
  <c r="AI1208" i="17"/>
  <c r="S1090" i="1"/>
  <c r="AJ1208" i="17"/>
  <c r="BG1208" i="17"/>
  <c r="BA1208" i="17" s="1"/>
  <c r="BB1208" i="17" s="1"/>
  <c r="BD1208" i="17" s="1"/>
  <c r="BF1208" i="17"/>
  <c r="BL1208" i="17"/>
  <c r="BC1208" i="17"/>
  <c r="BH1208" i="17"/>
  <c r="BI1208" i="17"/>
  <c r="BJ1208" i="17"/>
  <c r="BK1208" i="17"/>
  <c r="N1209" i="17"/>
  <c r="O1209" i="17"/>
  <c r="P1209" i="17"/>
  <c r="Q1209" i="17"/>
  <c r="T1209" i="17"/>
  <c r="U1209" i="17"/>
  <c r="W1209" i="17"/>
  <c r="X1209" i="17"/>
  <c r="Y1209" i="17"/>
  <c r="Z1209" i="17"/>
  <c r="L442" i="1"/>
  <c r="M442" i="1"/>
  <c r="AD1209" i="17"/>
  <c r="BH1209" i="17" s="1"/>
  <c r="N442" i="1"/>
  <c r="AE1209" i="17"/>
  <c r="O442" i="1"/>
  <c r="AF1209" i="17"/>
  <c r="P442" i="1"/>
  <c r="Q442" i="1"/>
  <c r="AH1209" i="17"/>
  <c r="R442" i="1"/>
  <c r="AI1209" i="17"/>
  <c r="S442" i="1"/>
  <c r="AJ1209" i="17"/>
  <c r="BG1209" i="17"/>
  <c r="BF1209" i="17"/>
  <c r="BL1209" i="17"/>
  <c r="BI1209" i="17"/>
  <c r="BJ1209" i="17"/>
  <c r="BK1209" i="17"/>
  <c r="BN1209" i="17"/>
  <c r="BA1209" i="17" s="1"/>
  <c r="N1210" i="17"/>
  <c r="O1210" i="17"/>
  <c r="P1210" i="17"/>
  <c r="Q1210" i="17"/>
  <c r="T1210" i="17"/>
  <c r="U1210" i="17"/>
  <c r="W1210" i="17"/>
  <c r="X1210" i="17"/>
  <c r="Z1210" i="17"/>
  <c r="AA1210" i="17"/>
  <c r="BK1210" i="17" s="1"/>
  <c r="L343" i="1"/>
  <c r="M343" i="1"/>
  <c r="AD1210" i="17"/>
  <c r="N343" i="1"/>
  <c r="AE1210" i="17"/>
  <c r="O343" i="1"/>
  <c r="AF1210" i="17"/>
  <c r="P343" i="1"/>
  <c r="Q343" i="1"/>
  <c r="AH1210" i="17"/>
  <c r="R343" i="1"/>
  <c r="AI1210" i="17"/>
  <c r="S343" i="1"/>
  <c r="AJ1210" i="17"/>
  <c r="BG1210" i="17"/>
  <c r="BA1210" i="17" s="1"/>
  <c r="BF1210" i="17"/>
  <c r="BL1210" i="17"/>
  <c r="BH1210" i="17"/>
  <c r="BI1210" i="17"/>
  <c r="BJ1210" i="17"/>
  <c r="BN1210" i="17"/>
  <c r="N1211" i="17"/>
  <c r="O1211" i="17"/>
  <c r="P1211" i="17"/>
  <c r="Q1211" i="17"/>
  <c r="T1211" i="17"/>
  <c r="U1211" i="17"/>
  <c r="W1211" i="17"/>
  <c r="X1211" i="17"/>
  <c r="Y1211" i="17"/>
  <c r="Z1211" i="17"/>
  <c r="BJ1211" i="17" s="1"/>
  <c r="L395" i="1"/>
  <c r="M395" i="1"/>
  <c r="AD1211" i="17"/>
  <c r="BH1211" i="17" s="1"/>
  <c r="N395" i="1"/>
  <c r="AE1211" i="17"/>
  <c r="O395" i="1"/>
  <c r="AF1211" i="17"/>
  <c r="P395" i="1"/>
  <c r="Q395" i="1"/>
  <c r="AH1211" i="17"/>
  <c r="R395" i="1"/>
  <c r="AI1211" i="17"/>
  <c r="S395" i="1"/>
  <c r="AJ1211" i="17"/>
  <c r="BG1211" i="17"/>
  <c r="BF1211" i="17"/>
  <c r="BL1211" i="17"/>
  <c r="BI1211" i="17"/>
  <c r="BK1211" i="17"/>
  <c r="BN1211" i="17"/>
  <c r="BA1211" i="17" s="1"/>
  <c r="N1212" i="17"/>
  <c r="O1212" i="17"/>
  <c r="P1212" i="17"/>
  <c r="Q1212" i="17"/>
  <c r="T1212" i="17"/>
  <c r="U1212" i="17"/>
  <c r="W1212" i="17"/>
  <c r="X1212" i="17"/>
  <c r="Y1212" i="17"/>
  <c r="BN1212" i="17" s="1"/>
  <c r="Z1212" i="17"/>
  <c r="L437" i="1"/>
  <c r="M437" i="1"/>
  <c r="AD1212" i="17"/>
  <c r="N437" i="1"/>
  <c r="AE1212" i="17"/>
  <c r="O437" i="1"/>
  <c r="AF1212" i="17"/>
  <c r="P437" i="1"/>
  <c r="Q437" i="1"/>
  <c r="AH1212" i="17"/>
  <c r="R437" i="1"/>
  <c r="AI1212" i="17"/>
  <c r="S437" i="1"/>
  <c r="AJ1212" i="17"/>
  <c r="BG1212" i="17"/>
  <c r="BA1212" i="17" s="1"/>
  <c r="BB1212" i="17" s="1"/>
  <c r="BD1212" i="17" s="1"/>
  <c r="BF1212" i="17"/>
  <c r="BL1212" i="17"/>
  <c r="BC1212" i="17"/>
  <c r="BH1212" i="17"/>
  <c r="BI1212" i="17"/>
  <c r="BJ1212" i="17"/>
  <c r="BK1212" i="17"/>
  <c r="N1213" i="17"/>
  <c r="O1213" i="17"/>
  <c r="P1213" i="17"/>
  <c r="Q1213" i="17"/>
  <c r="T1213" i="17"/>
  <c r="U1213" i="17"/>
  <c r="W1213" i="17"/>
  <c r="X1213" i="17"/>
  <c r="Y1213" i="17"/>
  <c r="BI1213" i="17" s="1"/>
  <c r="Z1213" i="17"/>
  <c r="BJ1213" i="17" s="1"/>
  <c r="L1110" i="1"/>
  <c r="M1110" i="1"/>
  <c r="AD1213" i="17"/>
  <c r="BH1213" i="17" s="1"/>
  <c r="N1110" i="1"/>
  <c r="AE1213" i="17"/>
  <c r="O1110" i="1"/>
  <c r="AF1213" i="17"/>
  <c r="P1110" i="1"/>
  <c r="Q1110" i="1"/>
  <c r="AH1213" i="17"/>
  <c r="R1110" i="1"/>
  <c r="AI1213" i="17"/>
  <c r="S1110" i="1"/>
  <c r="AJ1213" i="17"/>
  <c r="BG1213" i="17"/>
  <c r="BF1213" i="17"/>
  <c r="BK1213" i="17"/>
  <c r="BL1213" i="17"/>
  <c r="BN1213" i="17"/>
  <c r="BA1213" i="17" s="1"/>
  <c r="N1214" i="17"/>
  <c r="O1214" i="17"/>
  <c r="P1214" i="17"/>
  <c r="Q1214" i="17"/>
  <c r="T1214" i="17"/>
  <c r="U1214" i="17"/>
  <c r="W1214" i="17"/>
  <c r="X1214" i="17"/>
  <c r="Z1214" i="17"/>
  <c r="AA1214" i="17"/>
  <c r="L1148" i="1"/>
  <c r="M1148" i="1"/>
  <c r="AD1214" i="17"/>
  <c r="N1148" i="1"/>
  <c r="AE1214" i="17"/>
  <c r="O1148" i="1"/>
  <c r="AF1214" i="17"/>
  <c r="P1148" i="1"/>
  <c r="Q1148" i="1"/>
  <c r="AH1214" i="17"/>
  <c r="R1148" i="1"/>
  <c r="AI1214" i="17"/>
  <c r="S1148" i="1"/>
  <c r="AJ1214" i="17"/>
  <c r="BG1214" i="17"/>
  <c r="BA1214" i="17" s="1"/>
  <c r="BB1214" i="17" s="1"/>
  <c r="BD1214" i="17" s="1"/>
  <c r="BF1214" i="17"/>
  <c r="BI1214" i="17"/>
  <c r="BH1214" i="17"/>
  <c r="BJ1214" i="17"/>
  <c r="BK1214" i="17"/>
  <c r="BL1214" i="17"/>
  <c r="BN1214" i="17"/>
  <c r="N1215" i="17"/>
  <c r="O1215" i="17"/>
  <c r="P1215" i="17"/>
  <c r="Q1215" i="17"/>
  <c r="T1215" i="17"/>
  <c r="U1215" i="17"/>
  <c r="W1215" i="17"/>
  <c r="X1215" i="17"/>
  <c r="Z1215" i="17"/>
  <c r="AA1215" i="17"/>
  <c r="L359" i="1"/>
  <c r="M359" i="1"/>
  <c r="AD1215" i="17"/>
  <c r="BH1215" i="17" s="1"/>
  <c r="N359" i="1"/>
  <c r="AE1215" i="17"/>
  <c r="O359" i="1"/>
  <c r="AF1215" i="17"/>
  <c r="P359" i="1"/>
  <c r="Q359" i="1"/>
  <c r="AH1215" i="17"/>
  <c r="R359" i="1"/>
  <c r="AI1215" i="17"/>
  <c r="S359" i="1"/>
  <c r="AJ1215" i="17"/>
  <c r="BG1215" i="17"/>
  <c r="BF1215" i="17"/>
  <c r="BI1215" i="17"/>
  <c r="BJ1215" i="17"/>
  <c r="BK1215" i="17"/>
  <c r="BL1215" i="17"/>
  <c r="BN1215" i="17"/>
  <c r="BA1215" i="17" s="1"/>
  <c r="N1216" i="17"/>
  <c r="O1216" i="17"/>
  <c r="P1216" i="17"/>
  <c r="Q1216" i="17"/>
  <c r="T1216" i="17"/>
  <c r="U1216" i="17"/>
  <c r="W1216" i="17"/>
  <c r="X1216" i="17"/>
  <c r="Z1216" i="17"/>
  <c r="AA1216" i="17"/>
  <c r="BK1216" i="17" s="1"/>
  <c r="L153" i="1"/>
  <c r="M153" i="1"/>
  <c r="AD1216" i="17"/>
  <c r="N153" i="1"/>
  <c r="AE1216" i="17"/>
  <c r="O153" i="1"/>
  <c r="AF1216" i="17"/>
  <c r="P153" i="1"/>
  <c r="Q153" i="1"/>
  <c r="AH1216" i="17"/>
  <c r="R153" i="1"/>
  <c r="AI1216" i="17"/>
  <c r="S153" i="1"/>
  <c r="AJ1216" i="17"/>
  <c r="BG1216" i="17"/>
  <c r="BA1216" i="17" s="1"/>
  <c r="BB1216" i="17" s="1"/>
  <c r="BD1216" i="17" s="1"/>
  <c r="BF1216" i="17"/>
  <c r="BL1216" i="17"/>
  <c r="BH1216" i="17"/>
  <c r="BI1216" i="17"/>
  <c r="BJ1216" i="17"/>
  <c r="BN1216" i="17"/>
  <c r="N1217" i="17"/>
  <c r="O1217" i="17"/>
  <c r="P1217" i="17"/>
  <c r="Q1217" i="17"/>
  <c r="T1217" i="17"/>
  <c r="U1217" i="17"/>
  <c r="W1217" i="17"/>
  <c r="X1217" i="17"/>
  <c r="Z1217" i="17"/>
  <c r="AA1217" i="17"/>
  <c r="L977" i="1"/>
  <c r="M977" i="1"/>
  <c r="AD1217" i="17"/>
  <c r="BH1217" i="17" s="1"/>
  <c r="N977" i="1"/>
  <c r="AE1217" i="17"/>
  <c r="O977" i="1"/>
  <c r="AF1217" i="17"/>
  <c r="P977" i="1"/>
  <c r="Q977" i="1"/>
  <c r="AH1217" i="17"/>
  <c r="R977" i="1"/>
  <c r="AI1217" i="17"/>
  <c r="S977" i="1"/>
  <c r="AJ1217" i="17"/>
  <c r="BG1217" i="17"/>
  <c r="BF1217" i="17"/>
  <c r="BI1217" i="17"/>
  <c r="BJ1217" i="17"/>
  <c r="BK1217" i="17"/>
  <c r="BL1217" i="17"/>
  <c r="BN1217" i="17"/>
  <c r="BA1217" i="17" s="1"/>
  <c r="N1218" i="17"/>
  <c r="O1218" i="17"/>
  <c r="P1218" i="17"/>
  <c r="Q1218" i="17"/>
  <c r="T1218" i="17"/>
  <c r="U1218" i="17"/>
  <c r="W1218" i="17"/>
  <c r="X1218" i="17"/>
  <c r="Z1218" i="17"/>
  <c r="AA1218" i="17"/>
  <c r="L1201" i="1"/>
  <c r="M1201" i="1"/>
  <c r="AD1218" i="17"/>
  <c r="BH1218" i="17" s="1"/>
  <c r="N1201" i="1"/>
  <c r="AE1218" i="17"/>
  <c r="O1201" i="1"/>
  <c r="AF1218" i="17"/>
  <c r="P1201" i="1"/>
  <c r="Q1201" i="1"/>
  <c r="AH1218" i="17"/>
  <c r="R1201" i="1"/>
  <c r="AI1218" i="17"/>
  <c r="S1201" i="1"/>
  <c r="AJ1218" i="17"/>
  <c r="BG1218" i="17"/>
  <c r="BA1218" i="17" s="1"/>
  <c r="BB1218" i="17" s="1"/>
  <c r="BD1218" i="17" s="1"/>
  <c r="BF1218" i="17"/>
  <c r="BC1218" i="17"/>
  <c r="BI1218" i="17"/>
  <c r="BJ1218" i="17"/>
  <c r="BK1218" i="17"/>
  <c r="BL1218" i="17"/>
  <c r="BN1218" i="17"/>
  <c r="N1219" i="17"/>
  <c r="O1219" i="17"/>
  <c r="P1219" i="17"/>
  <c r="Q1219" i="17"/>
  <c r="T1219" i="17"/>
  <c r="U1219" i="17"/>
  <c r="W1219" i="17"/>
  <c r="X1219" i="17"/>
  <c r="Z1219" i="17"/>
  <c r="AA1219" i="17"/>
  <c r="BK1219" i="17" s="1"/>
  <c r="L823" i="1"/>
  <c r="M823" i="1"/>
  <c r="AD1219" i="17"/>
  <c r="BH1219" i="17" s="1"/>
  <c r="N823" i="1"/>
  <c r="AE1219" i="17"/>
  <c r="O823" i="1"/>
  <c r="AF1219" i="17"/>
  <c r="P823" i="1"/>
  <c r="Q823" i="1"/>
  <c r="AH1219" i="17"/>
  <c r="R823" i="1"/>
  <c r="AI1219" i="17"/>
  <c r="S823" i="1"/>
  <c r="AJ1219" i="17"/>
  <c r="BG1219" i="17"/>
  <c r="BF1219" i="17"/>
  <c r="BI1219" i="17"/>
  <c r="BJ1219" i="17"/>
  <c r="BL1219" i="17"/>
  <c r="BN1219" i="17"/>
  <c r="BA1219" i="17" s="1"/>
  <c r="N1220" i="17"/>
  <c r="O1220" i="17"/>
  <c r="P1220" i="17"/>
  <c r="Q1220" i="17"/>
  <c r="T1220" i="17"/>
  <c r="U1220" i="17"/>
  <c r="W1220" i="17"/>
  <c r="X1220" i="17"/>
  <c r="Y1220" i="17"/>
  <c r="BN1220" i="17" s="1"/>
  <c r="Z1220" i="17"/>
  <c r="BJ1220" i="17" s="1"/>
  <c r="AD1220" i="17"/>
  <c r="AE1220" i="17"/>
  <c r="AF1220" i="17"/>
  <c r="AH1220" i="17"/>
  <c r="AI1220" i="17"/>
  <c r="AJ1220" i="17"/>
  <c r="BG1220" i="17"/>
  <c r="BA1220" i="17" s="1"/>
  <c r="BB1220" i="17" s="1"/>
  <c r="BD1220" i="17" s="1"/>
  <c r="BF1220" i="17"/>
  <c r="BC1220" i="17"/>
  <c r="BH1220" i="17"/>
  <c r="BI1220" i="17"/>
  <c r="BK1220" i="17"/>
  <c r="BL1220" i="17"/>
  <c r="N1221" i="17"/>
  <c r="O1221" i="17"/>
  <c r="P1221" i="17"/>
  <c r="Q1221" i="17"/>
  <c r="T1221" i="17"/>
  <c r="U1221" i="17"/>
  <c r="W1221" i="17"/>
  <c r="X1221" i="17"/>
  <c r="Y1221" i="17"/>
  <c r="Z1221" i="17"/>
  <c r="BJ1221" i="17" s="1"/>
  <c r="AD1221" i="17"/>
  <c r="AE1221" i="17"/>
  <c r="AF1221" i="17"/>
  <c r="AH1221" i="17"/>
  <c r="AI1221" i="17"/>
  <c r="AJ1221" i="17"/>
  <c r="BG1221" i="17"/>
  <c r="BF1221" i="17"/>
  <c r="BL1221" i="17"/>
  <c r="BH1221" i="17"/>
  <c r="BI1221" i="17"/>
  <c r="BK1221" i="17"/>
  <c r="BN1221" i="17"/>
  <c r="BA1221" i="17" s="1"/>
  <c r="N1222" i="17"/>
  <c r="O1222" i="17"/>
  <c r="P1222" i="17"/>
  <c r="Q1222" i="17"/>
  <c r="T1222" i="17"/>
  <c r="U1222" i="17"/>
  <c r="W1222" i="17"/>
  <c r="X1222" i="17"/>
  <c r="Y1222" i="17"/>
  <c r="BI1222" i="17" s="1"/>
  <c r="Z1222" i="17"/>
  <c r="BJ1222" i="17" s="1"/>
  <c r="AD1222" i="17"/>
  <c r="AE1222" i="17"/>
  <c r="AF1222" i="17"/>
  <c r="AH1222" i="17"/>
  <c r="AI1222" i="17"/>
  <c r="AJ1222" i="17"/>
  <c r="BG1222" i="17"/>
  <c r="BF1222" i="17"/>
  <c r="BH1222" i="17"/>
  <c r="BK1222" i="17"/>
  <c r="BL1222" i="17"/>
  <c r="N1223" i="17"/>
  <c r="O1223" i="17"/>
  <c r="P1223" i="17"/>
  <c r="Q1223" i="17"/>
  <c r="T1223" i="17"/>
  <c r="U1223" i="17"/>
  <c r="W1223" i="17"/>
  <c r="X1223" i="17"/>
  <c r="Y1223" i="17"/>
  <c r="Z1223" i="17"/>
  <c r="BJ1223" i="17" s="1"/>
  <c r="AD1223" i="17"/>
  <c r="AE1223" i="17"/>
  <c r="AF1223" i="17"/>
  <c r="AH1223" i="17"/>
  <c r="AI1223" i="17"/>
  <c r="AJ1223" i="17"/>
  <c r="BG1223" i="17"/>
  <c r="BF1223" i="17"/>
  <c r="BH1223" i="17"/>
  <c r="BI1223" i="17"/>
  <c r="BK1223" i="17"/>
  <c r="BL1223" i="17"/>
  <c r="BN1223" i="17"/>
  <c r="BA1223" i="17" s="1"/>
  <c r="N1224" i="17"/>
  <c r="O1224" i="17"/>
  <c r="P1224" i="17"/>
  <c r="Q1224" i="17"/>
  <c r="T1224" i="17"/>
  <c r="U1224" i="17"/>
  <c r="W1224" i="17"/>
  <c r="X1224" i="17"/>
  <c r="Y1224" i="17"/>
  <c r="BN1224" i="17" s="1"/>
  <c r="Z1224" i="17"/>
  <c r="L894" i="1"/>
  <c r="M894" i="1"/>
  <c r="AD1224" i="17"/>
  <c r="N894" i="1"/>
  <c r="AE1224" i="17"/>
  <c r="O894" i="1"/>
  <c r="AF1224" i="17"/>
  <c r="P894" i="1"/>
  <c r="Q894" i="1"/>
  <c r="AH1224" i="17"/>
  <c r="R894" i="1"/>
  <c r="AI1224" i="17"/>
  <c r="S894" i="1"/>
  <c r="AJ1224" i="17"/>
  <c r="BG1224" i="17"/>
  <c r="BA1224" i="17" s="1"/>
  <c r="BB1224" i="17" s="1"/>
  <c r="BD1224" i="17" s="1"/>
  <c r="BF1224" i="17"/>
  <c r="BL1224" i="17"/>
  <c r="BC1224" i="17"/>
  <c r="BH1224" i="17"/>
  <c r="BI1224" i="17"/>
  <c r="BJ1224" i="17"/>
  <c r="BK1224" i="17"/>
  <c r="N1225" i="17"/>
  <c r="O1225" i="17"/>
  <c r="P1225" i="17"/>
  <c r="Q1225" i="17"/>
  <c r="T1225" i="17"/>
  <c r="U1225" i="17"/>
  <c r="W1225" i="17"/>
  <c r="X1225" i="17"/>
  <c r="Z1225" i="17"/>
  <c r="AA1225" i="17"/>
  <c r="L678" i="1"/>
  <c r="M678" i="1"/>
  <c r="AD1225" i="17"/>
  <c r="BH1225" i="17" s="1"/>
  <c r="N678" i="1"/>
  <c r="AE1225" i="17"/>
  <c r="O678" i="1"/>
  <c r="AF1225" i="17"/>
  <c r="P678" i="1"/>
  <c r="Q678" i="1"/>
  <c r="AH1225" i="17"/>
  <c r="R678" i="1"/>
  <c r="AI1225" i="17"/>
  <c r="S678" i="1"/>
  <c r="AJ1225" i="17"/>
  <c r="BG1225" i="17"/>
  <c r="BF1225" i="17"/>
  <c r="BI1225" i="17"/>
  <c r="BJ1225" i="17"/>
  <c r="BK1225" i="17"/>
  <c r="BL1225" i="17"/>
  <c r="BN1225" i="17"/>
  <c r="BA1225" i="17" s="1"/>
  <c r="N1226" i="17"/>
  <c r="O1226" i="17"/>
  <c r="P1226" i="17"/>
  <c r="Q1226" i="17"/>
  <c r="T1226" i="17"/>
  <c r="U1226" i="17"/>
  <c r="W1226" i="17"/>
  <c r="X1226" i="17"/>
  <c r="Y1226" i="17"/>
  <c r="BN1226" i="17" s="1"/>
  <c r="Z1226" i="17"/>
  <c r="BJ1226" i="17" s="1"/>
  <c r="AD1226" i="17"/>
  <c r="AE1226" i="17"/>
  <c r="AF1226" i="17"/>
  <c r="AH1226" i="17"/>
  <c r="AI1226" i="17"/>
  <c r="AJ1226" i="17"/>
  <c r="BG1226" i="17"/>
  <c r="BA1226" i="17" s="1"/>
  <c r="BB1226" i="17" s="1"/>
  <c r="BD1226" i="17" s="1"/>
  <c r="BF1226" i="17"/>
  <c r="BH1226" i="17"/>
  <c r="BC1226" i="17"/>
  <c r="BI1226" i="17"/>
  <c r="BK1226" i="17"/>
  <c r="BL1226" i="17"/>
  <c r="N1227" i="17"/>
  <c r="O1227" i="17"/>
  <c r="P1227" i="17"/>
  <c r="Q1227" i="17"/>
  <c r="T1227" i="17"/>
  <c r="U1227" i="17"/>
  <c r="W1227" i="17"/>
  <c r="X1227" i="17"/>
  <c r="Y1227" i="17"/>
  <c r="BI1227" i="17" s="1"/>
  <c r="Z1227" i="17"/>
  <c r="BJ1227" i="17" s="1"/>
  <c r="L268" i="1"/>
  <c r="M268" i="1"/>
  <c r="AD1227" i="17"/>
  <c r="BH1227" i="17" s="1"/>
  <c r="N268" i="1"/>
  <c r="AE1227" i="17"/>
  <c r="O268" i="1"/>
  <c r="AF1227" i="17"/>
  <c r="P268" i="1"/>
  <c r="Q268" i="1"/>
  <c r="AH1227" i="17"/>
  <c r="R268" i="1"/>
  <c r="AI1227" i="17"/>
  <c r="S268" i="1"/>
  <c r="AJ1227" i="17"/>
  <c r="BG1227" i="17"/>
  <c r="BF1227" i="17"/>
  <c r="BK1227" i="17"/>
  <c r="BL1227" i="17"/>
  <c r="BN1227" i="17"/>
  <c r="BA1227" i="17" s="1"/>
  <c r="N1228" i="17"/>
  <c r="O1228" i="17"/>
  <c r="P1228" i="17"/>
  <c r="Q1228" i="17"/>
  <c r="T1228" i="17"/>
  <c r="U1228" i="17"/>
  <c r="W1228" i="17"/>
  <c r="X1228" i="17"/>
  <c r="Z1228" i="17"/>
  <c r="AA1228" i="17"/>
  <c r="L611" i="1"/>
  <c r="M611" i="1"/>
  <c r="AD1228" i="17"/>
  <c r="BH1228" i="17" s="1"/>
  <c r="N611" i="1"/>
  <c r="AE1228" i="17"/>
  <c r="O611" i="1"/>
  <c r="AF1228" i="17"/>
  <c r="P611" i="1"/>
  <c r="Q611" i="1"/>
  <c r="AH1228" i="17"/>
  <c r="R611" i="1"/>
  <c r="AI1228" i="17"/>
  <c r="S611" i="1"/>
  <c r="AJ1228" i="17"/>
  <c r="BG1228" i="17"/>
  <c r="BA1228" i="17" s="1"/>
  <c r="BB1228" i="17" s="1"/>
  <c r="BD1228" i="17" s="1"/>
  <c r="BF1228" i="17"/>
  <c r="BI1228" i="17"/>
  <c r="BJ1228" i="17"/>
  <c r="BK1228" i="17"/>
  <c r="BL1228" i="17"/>
  <c r="BN1228" i="17"/>
  <c r="N1229" i="17"/>
  <c r="O1229" i="17"/>
  <c r="P1229" i="17"/>
  <c r="Q1229" i="17"/>
  <c r="T1229" i="17"/>
  <c r="U1229" i="17"/>
  <c r="W1229" i="17"/>
  <c r="X1229" i="17"/>
  <c r="Z1229" i="17"/>
  <c r="AA1229" i="17"/>
  <c r="L1187" i="1"/>
  <c r="M1187" i="1"/>
  <c r="AD1229" i="17"/>
  <c r="BH1229" i="17" s="1"/>
  <c r="N1187" i="1"/>
  <c r="AE1229" i="17"/>
  <c r="O1187" i="1"/>
  <c r="AF1229" i="17"/>
  <c r="P1187" i="1"/>
  <c r="Q1187" i="1"/>
  <c r="AH1229" i="17"/>
  <c r="R1187" i="1"/>
  <c r="AI1229" i="17"/>
  <c r="S1187" i="1"/>
  <c r="AJ1229" i="17"/>
  <c r="BG1229" i="17"/>
  <c r="BF1229" i="17"/>
  <c r="BI1229" i="17"/>
  <c r="BJ1229" i="17"/>
  <c r="BK1229" i="17"/>
  <c r="BL1229" i="17"/>
  <c r="BN1229" i="17"/>
  <c r="BA1229" i="17" s="1"/>
  <c r="N1230" i="17"/>
  <c r="O1230" i="17"/>
  <c r="P1230" i="17"/>
  <c r="Q1230" i="17"/>
  <c r="T1230" i="17"/>
  <c r="U1230" i="17"/>
  <c r="W1230" i="17"/>
  <c r="X1230" i="17"/>
  <c r="Z1230" i="17"/>
  <c r="AA1230" i="17"/>
  <c r="AD1230" i="17"/>
  <c r="AE1230" i="17"/>
  <c r="AF1230" i="17"/>
  <c r="AH1230" i="17"/>
  <c r="AI1230" i="17"/>
  <c r="AJ1230" i="17"/>
  <c r="BG1230" i="17"/>
  <c r="BA1230" i="17" s="1"/>
  <c r="BF1230" i="17"/>
  <c r="BH1230" i="17"/>
  <c r="BI1230" i="17"/>
  <c r="BJ1230" i="17"/>
  <c r="BK1230" i="17"/>
  <c r="BL1230" i="17"/>
  <c r="BN1230" i="17"/>
  <c r="N1231" i="17"/>
  <c r="O1231" i="17"/>
  <c r="P1231" i="17"/>
  <c r="Q1231" i="17"/>
  <c r="T1231" i="17"/>
  <c r="U1231" i="17"/>
  <c r="W1231" i="17"/>
  <c r="X1231" i="17"/>
  <c r="Z1231" i="17"/>
  <c r="AA1231" i="17"/>
  <c r="BK1231" i="17" s="1"/>
  <c r="AD1231" i="17"/>
  <c r="AE1231" i="17"/>
  <c r="AF1231" i="17"/>
  <c r="AH1231" i="17"/>
  <c r="AI1231" i="17"/>
  <c r="AJ1231" i="17"/>
  <c r="BG1231" i="17"/>
  <c r="BN1231" i="17"/>
  <c r="BF1231" i="17"/>
  <c r="BH1231" i="17"/>
  <c r="BI1231" i="17"/>
  <c r="BJ1231" i="17"/>
  <c r="BL1231" i="17"/>
  <c r="N1232" i="17"/>
  <c r="O1232" i="17"/>
  <c r="P1232" i="17"/>
  <c r="Q1232" i="17"/>
  <c r="T1232" i="17"/>
  <c r="U1232" i="17"/>
  <c r="W1232" i="17"/>
  <c r="X1232" i="17"/>
  <c r="Z1232" i="17"/>
  <c r="AA1232" i="17"/>
  <c r="BK1232" i="17" s="1"/>
  <c r="AD1232" i="17"/>
  <c r="AE1232" i="17"/>
  <c r="AF1232" i="17"/>
  <c r="AH1232" i="17"/>
  <c r="AI1232" i="17"/>
  <c r="AJ1232" i="17"/>
  <c r="BG1232" i="17"/>
  <c r="BA1232" i="17" s="1"/>
  <c r="BN1232" i="17"/>
  <c r="BF1232" i="17"/>
  <c r="BH1232" i="17"/>
  <c r="BI1232" i="17"/>
  <c r="BJ1232" i="17"/>
  <c r="BL1232" i="17"/>
  <c r="N1233" i="17"/>
  <c r="O1233" i="17"/>
  <c r="P1233" i="17"/>
  <c r="Q1233" i="17"/>
  <c r="T1233" i="17"/>
  <c r="U1233" i="17"/>
  <c r="W1233" i="17"/>
  <c r="X1233" i="17"/>
  <c r="Z1233" i="17"/>
  <c r="AA1233" i="17"/>
  <c r="BK1233" i="17" s="1"/>
  <c r="AD1233" i="17"/>
  <c r="AE1233" i="17"/>
  <c r="AF1233" i="17"/>
  <c r="AH1233" i="17"/>
  <c r="AI1233" i="17"/>
  <c r="AJ1233" i="17"/>
  <c r="BG1233" i="17"/>
  <c r="BA1233" i="17" s="1"/>
  <c r="BN1233" i="17"/>
  <c r="BF1233" i="17"/>
  <c r="BH1233" i="17"/>
  <c r="BI1233" i="17"/>
  <c r="BJ1233" i="17"/>
  <c r="BL1233" i="17"/>
  <c r="N1234" i="17"/>
  <c r="O1234" i="17"/>
  <c r="P1234" i="17"/>
  <c r="Q1234" i="17"/>
  <c r="T1234" i="17"/>
  <c r="U1234" i="17"/>
  <c r="W1234" i="17"/>
  <c r="X1234" i="17"/>
  <c r="Z1234" i="17"/>
  <c r="AA1234" i="17"/>
  <c r="BK1234" i="17" s="1"/>
  <c r="AD1234" i="17"/>
  <c r="AE1234" i="17"/>
  <c r="AF1234" i="17"/>
  <c r="AH1234" i="17"/>
  <c r="AI1234" i="17"/>
  <c r="AJ1234" i="17"/>
  <c r="BG1234" i="17"/>
  <c r="BA1234" i="17" s="1"/>
  <c r="BN1234" i="17"/>
  <c r="BF1234" i="17"/>
  <c r="BH1234" i="17"/>
  <c r="BI1234" i="17"/>
  <c r="BJ1234" i="17"/>
  <c r="BL1234" i="17"/>
  <c r="N1235" i="17"/>
  <c r="O1235" i="17"/>
  <c r="P1235" i="17"/>
  <c r="Q1235" i="17"/>
  <c r="T1235" i="17"/>
  <c r="U1235" i="17"/>
  <c r="W1235" i="17"/>
  <c r="X1235" i="17"/>
  <c r="Z1235" i="17"/>
  <c r="AA1235" i="17"/>
  <c r="BK1235" i="17" s="1"/>
  <c r="AD1235" i="17"/>
  <c r="AE1235" i="17"/>
  <c r="AF1235" i="17"/>
  <c r="AH1235" i="17"/>
  <c r="AI1235" i="17"/>
  <c r="AJ1235" i="17"/>
  <c r="BG1235" i="17"/>
  <c r="BN1235" i="17"/>
  <c r="BF1235" i="17"/>
  <c r="BH1235" i="17"/>
  <c r="BI1235" i="17"/>
  <c r="BJ1235" i="17"/>
  <c r="BL1235" i="17"/>
  <c r="N1236" i="17"/>
  <c r="O1236" i="17"/>
  <c r="P1236" i="17"/>
  <c r="Q1236" i="17"/>
  <c r="T1236" i="17"/>
  <c r="U1236" i="17"/>
  <c r="W1236" i="17"/>
  <c r="X1236" i="17"/>
  <c r="Z1236" i="17"/>
  <c r="AA1236" i="17"/>
  <c r="BK1236" i="17" s="1"/>
  <c r="AD1236" i="17"/>
  <c r="AE1236" i="17"/>
  <c r="AF1236" i="17"/>
  <c r="AH1236" i="17"/>
  <c r="AI1236" i="17"/>
  <c r="AJ1236" i="17"/>
  <c r="BG1236" i="17"/>
  <c r="BA1236" i="17" s="1"/>
  <c r="BN1236" i="17"/>
  <c r="BF1236" i="17"/>
  <c r="BH1236" i="17"/>
  <c r="BI1236" i="17"/>
  <c r="BJ1236" i="17"/>
  <c r="BL1236" i="17"/>
  <c r="N1237" i="17"/>
  <c r="O1237" i="17"/>
  <c r="P1237" i="17"/>
  <c r="Q1237" i="17"/>
  <c r="T1237" i="17"/>
  <c r="U1237" i="17"/>
  <c r="W1237" i="17"/>
  <c r="X1237" i="17"/>
  <c r="Z1237" i="17"/>
  <c r="AA1237" i="17"/>
  <c r="BK1237" i="17" s="1"/>
  <c r="AD1237" i="17"/>
  <c r="AE1237" i="17"/>
  <c r="AF1237" i="17"/>
  <c r="AH1237" i="17"/>
  <c r="AI1237" i="17"/>
  <c r="AJ1237" i="17"/>
  <c r="BG1237" i="17"/>
  <c r="BN1237" i="17"/>
  <c r="BF1237" i="17"/>
  <c r="BH1237" i="17"/>
  <c r="BI1237" i="17"/>
  <c r="BJ1237" i="17"/>
  <c r="BL1237" i="17"/>
  <c r="N1238" i="17"/>
  <c r="O1238" i="17"/>
  <c r="P1238" i="17"/>
  <c r="Q1238" i="17"/>
  <c r="T1238" i="17"/>
  <c r="U1238" i="17"/>
  <c r="W1238" i="17"/>
  <c r="X1238" i="17"/>
  <c r="Z1238" i="17"/>
  <c r="AA1238" i="17"/>
  <c r="BK1238" i="17" s="1"/>
  <c r="AD1238" i="17"/>
  <c r="AE1238" i="17"/>
  <c r="AF1238" i="17"/>
  <c r="AH1238" i="17"/>
  <c r="AI1238" i="17"/>
  <c r="AJ1238" i="17"/>
  <c r="BG1238" i="17"/>
  <c r="BA1238" i="17" s="1"/>
  <c r="BN1238" i="17"/>
  <c r="BF1238" i="17"/>
  <c r="BH1238" i="17"/>
  <c r="BI1238" i="17"/>
  <c r="BJ1238" i="17"/>
  <c r="BL1238" i="17"/>
  <c r="N1239" i="17"/>
  <c r="O1239" i="17"/>
  <c r="P1239" i="17"/>
  <c r="Q1239" i="17"/>
  <c r="T1239" i="17"/>
  <c r="U1239" i="17"/>
  <c r="W1239" i="17"/>
  <c r="X1239" i="17"/>
  <c r="Z1239" i="17"/>
  <c r="AA1239" i="17"/>
  <c r="BK1239" i="17" s="1"/>
  <c r="L204" i="1"/>
  <c r="M204" i="1"/>
  <c r="AD1239" i="17"/>
  <c r="BH1239" i="17" s="1"/>
  <c r="N204" i="1"/>
  <c r="AE1239" i="17"/>
  <c r="O204" i="1"/>
  <c r="AF1239" i="17"/>
  <c r="P204" i="1"/>
  <c r="Q204" i="1"/>
  <c r="AH1239" i="17"/>
  <c r="R204" i="1"/>
  <c r="AI1239" i="17"/>
  <c r="S204" i="1"/>
  <c r="AJ1239" i="17"/>
  <c r="BG1239" i="17"/>
  <c r="BA1239" i="17" s="1"/>
  <c r="BN1239" i="17"/>
  <c r="BF1239" i="17"/>
  <c r="BI1239" i="17"/>
  <c r="BJ1239" i="17"/>
  <c r="BL1239" i="17"/>
  <c r="N1240" i="17"/>
  <c r="O1240" i="17"/>
  <c r="P1240" i="17"/>
  <c r="Q1240" i="17"/>
  <c r="T1240" i="17"/>
  <c r="U1240" i="17"/>
  <c r="W1240" i="17"/>
  <c r="X1240" i="17"/>
  <c r="Z1240" i="17"/>
  <c r="AA1240" i="17"/>
  <c r="BK1240" i="17" s="1"/>
  <c r="AD1240" i="17"/>
  <c r="AE1240" i="17"/>
  <c r="AF1240" i="17"/>
  <c r="AH1240" i="17"/>
  <c r="AI1240" i="17"/>
  <c r="AJ1240" i="17"/>
  <c r="BG1240" i="17"/>
  <c r="BA1240" i="17" s="1"/>
  <c r="BN1240" i="17"/>
  <c r="BF1240" i="17"/>
  <c r="BH1240" i="17"/>
  <c r="BI1240" i="17"/>
  <c r="BJ1240" i="17"/>
  <c r="BL1240" i="17"/>
  <c r="N1241" i="17"/>
  <c r="O1241" i="17"/>
  <c r="P1241" i="17"/>
  <c r="Q1241" i="17"/>
  <c r="T1241" i="17"/>
  <c r="U1241" i="17"/>
  <c r="W1241" i="17"/>
  <c r="X1241" i="17"/>
  <c r="Z1241" i="17"/>
  <c r="AA1241" i="17"/>
  <c r="BK1241" i="17" s="1"/>
  <c r="AD1241" i="17"/>
  <c r="AE1241" i="17"/>
  <c r="AF1241" i="17"/>
  <c r="AH1241" i="17"/>
  <c r="AI1241" i="17"/>
  <c r="AJ1241" i="17"/>
  <c r="BG1241" i="17"/>
  <c r="BN1241" i="17"/>
  <c r="BF1241" i="17"/>
  <c r="BH1241" i="17"/>
  <c r="BI1241" i="17"/>
  <c r="BJ1241" i="17"/>
  <c r="BL1241" i="17"/>
  <c r="N1242" i="17"/>
  <c r="O1242" i="17"/>
  <c r="P1242" i="17"/>
  <c r="Q1242" i="17"/>
  <c r="T1242" i="17"/>
  <c r="U1242" i="17"/>
  <c r="W1242" i="17"/>
  <c r="X1242" i="17"/>
  <c r="Z1242" i="17"/>
  <c r="AA1242" i="17"/>
  <c r="BK1242" i="17" s="1"/>
  <c r="AD1242" i="17"/>
  <c r="AE1242" i="17"/>
  <c r="AF1242" i="17"/>
  <c r="AH1242" i="17"/>
  <c r="AI1242" i="17"/>
  <c r="AJ1242" i="17"/>
  <c r="BG1242" i="17"/>
  <c r="BA1242" i="17" s="1"/>
  <c r="BN1242" i="17"/>
  <c r="BF1242" i="17"/>
  <c r="BH1242" i="17"/>
  <c r="BI1242" i="17"/>
  <c r="BJ1242" i="17"/>
  <c r="BL1242" i="17"/>
  <c r="N1243" i="17"/>
  <c r="O1243" i="17"/>
  <c r="P1243" i="17"/>
  <c r="Q1243" i="17"/>
  <c r="T1243" i="17"/>
  <c r="U1243" i="17"/>
  <c r="W1243" i="17"/>
  <c r="X1243" i="17"/>
  <c r="Z1243" i="17"/>
  <c r="AA1243" i="17"/>
  <c r="BK1243" i="17" s="1"/>
  <c r="AD1243" i="17"/>
  <c r="AE1243" i="17"/>
  <c r="AF1243" i="17"/>
  <c r="AH1243" i="17"/>
  <c r="AI1243" i="17"/>
  <c r="AJ1243" i="17"/>
  <c r="BG1243" i="17"/>
  <c r="BA1243" i="17" s="1"/>
  <c r="BN1243" i="17"/>
  <c r="BF1243" i="17"/>
  <c r="BH1243" i="17"/>
  <c r="BI1243" i="17"/>
  <c r="BJ1243" i="17"/>
  <c r="BL1243" i="17"/>
  <c r="N1244" i="17"/>
  <c r="O1244" i="17"/>
  <c r="P1244" i="17"/>
  <c r="Q1244" i="17"/>
  <c r="T1244" i="17"/>
  <c r="U1244" i="17"/>
  <c r="W1244" i="17"/>
  <c r="X1244" i="17"/>
  <c r="Z1244" i="17"/>
  <c r="AA1244" i="17"/>
  <c r="BK1244" i="17" s="1"/>
  <c r="AD1244" i="17"/>
  <c r="AE1244" i="17"/>
  <c r="AF1244" i="17"/>
  <c r="AH1244" i="17"/>
  <c r="AI1244" i="17"/>
  <c r="AJ1244" i="17"/>
  <c r="BG1244" i="17"/>
  <c r="BA1244" i="17" s="1"/>
  <c r="BN1244" i="17"/>
  <c r="BF1244" i="17"/>
  <c r="BH1244" i="17"/>
  <c r="BI1244" i="17"/>
  <c r="BJ1244" i="17"/>
  <c r="BL1244" i="17"/>
  <c r="N1245" i="17"/>
  <c r="O1245" i="17"/>
  <c r="P1245" i="17"/>
  <c r="Q1245" i="17"/>
  <c r="T1245" i="17"/>
  <c r="U1245" i="17"/>
  <c r="W1245" i="17"/>
  <c r="X1245" i="17"/>
  <c r="Z1245" i="17"/>
  <c r="AA1245" i="17"/>
  <c r="BK1245" i="17" s="1"/>
  <c r="AD1245" i="17"/>
  <c r="AE1245" i="17"/>
  <c r="AF1245" i="17"/>
  <c r="AH1245" i="17"/>
  <c r="AI1245" i="17"/>
  <c r="AJ1245" i="17"/>
  <c r="BG1245" i="17"/>
  <c r="BN1245" i="17"/>
  <c r="BF1245" i="17"/>
  <c r="BH1245" i="17"/>
  <c r="BI1245" i="17"/>
  <c r="BJ1245" i="17"/>
  <c r="BL1245" i="17"/>
  <c r="N1246" i="17"/>
  <c r="O1246" i="17"/>
  <c r="P1246" i="17"/>
  <c r="Q1246" i="17"/>
  <c r="T1246" i="17"/>
  <c r="U1246" i="17"/>
  <c r="W1246" i="17"/>
  <c r="X1246" i="17"/>
  <c r="Z1246" i="17"/>
  <c r="AA1246" i="17"/>
  <c r="BK1246" i="17" s="1"/>
  <c r="AD1246" i="17"/>
  <c r="AE1246" i="17"/>
  <c r="AF1246" i="17"/>
  <c r="AH1246" i="17"/>
  <c r="AI1246" i="17"/>
  <c r="AJ1246" i="17"/>
  <c r="BG1246" i="17"/>
  <c r="BA1246" i="17" s="1"/>
  <c r="BN1246" i="17"/>
  <c r="BF1246" i="17"/>
  <c r="BH1246" i="17"/>
  <c r="BI1246" i="17"/>
  <c r="BJ1246" i="17"/>
  <c r="BL1246" i="17"/>
  <c r="N1247" i="17"/>
  <c r="O1247" i="17"/>
  <c r="P1247" i="17"/>
  <c r="Q1247" i="17"/>
  <c r="T1247" i="17"/>
  <c r="U1247" i="17"/>
  <c r="W1247" i="17"/>
  <c r="X1247" i="17"/>
  <c r="Y1247" i="17"/>
  <c r="Z1247" i="17"/>
  <c r="BJ1247" i="17" s="1"/>
  <c r="L553" i="1"/>
  <c r="M553" i="1"/>
  <c r="AD1247" i="17"/>
  <c r="BH1247" i="17" s="1"/>
  <c r="N553" i="1"/>
  <c r="AE1247" i="17"/>
  <c r="O553" i="1"/>
  <c r="AF1247" i="17"/>
  <c r="P553" i="1"/>
  <c r="Q553" i="1"/>
  <c r="AH1247" i="17"/>
  <c r="R553" i="1"/>
  <c r="AI1247" i="17"/>
  <c r="S553" i="1"/>
  <c r="AJ1247" i="17"/>
  <c r="BG1247" i="17"/>
  <c r="BF1247" i="17"/>
  <c r="BI1247" i="17"/>
  <c r="BK1247" i="17"/>
  <c r="BL1247" i="17"/>
  <c r="BN1247" i="17"/>
  <c r="BA1247" i="17" s="1"/>
  <c r="N1248" i="17"/>
  <c r="O1248" i="17"/>
  <c r="P1248" i="17"/>
  <c r="Q1248" i="17"/>
  <c r="T1248" i="17"/>
  <c r="U1248" i="17"/>
  <c r="W1248" i="17"/>
  <c r="X1248" i="17"/>
  <c r="Z1248" i="17"/>
  <c r="AA1248" i="17"/>
  <c r="AD1248" i="17"/>
  <c r="AE1248" i="17"/>
  <c r="AF1248" i="17"/>
  <c r="AH1248" i="17"/>
  <c r="AI1248" i="17"/>
  <c r="AJ1248" i="17"/>
  <c r="BG1248" i="17"/>
  <c r="BA1248" i="17" s="1"/>
  <c r="BB1248" i="17" s="1"/>
  <c r="BD1248" i="17" s="1"/>
  <c r="BF1248" i="17"/>
  <c r="BH1248" i="17"/>
  <c r="BI1248" i="17"/>
  <c r="BJ1248" i="17"/>
  <c r="BK1248" i="17"/>
  <c r="BL1248" i="17"/>
  <c r="BN1248" i="17"/>
  <c r="N1249" i="17"/>
  <c r="O1249" i="17"/>
  <c r="P1249" i="17"/>
  <c r="Q1249" i="17"/>
  <c r="T1249" i="17"/>
  <c r="U1249" i="17"/>
  <c r="W1249" i="17"/>
  <c r="X1249" i="17"/>
  <c r="Z1249" i="17"/>
  <c r="AA1249" i="17"/>
  <c r="BK1249" i="17" s="1"/>
  <c r="L33" i="1"/>
  <c r="M33" i="1"/>
  <c r="AD1249" i="17"/>
  <c r="BH1249" i="17" s="1"/>
  <c r="N33" i="1"/>
  <c r="AE1249" i="17"/>
  <c r="O33" i="1"/>
  <c r="AF1249" i="17"/>
  <c r="P33" i="1"/>
  <c r="Q33" i="1"/>
  <c r="AH1249" i="17"/>
  <c r="R33" i="1"/>
  <c r="AI1249" i="17"/>
  <c r="S33" i="1"/>
  <c r="AJ1249" i="17"/>
  <c r="BG1249" i="17"/>
  <c r="BF1249" i="17"/>
  <c r="BI1249" i="17"/>
  <c r="BJ1249" i="17"/>
  <c r="BL1249" i="17"/>
  <c r="BN1249" i="17"/>
  <c r="BA1249" i="17" s="1"/>
  <c r="N1250" i="17"/>
  <c r="O1250" i="17"/>
  <c r="P1250" i="17"/>
  <c r="Q1250" i="17"/>
  <c r="T1250" i="17"/>
  <c r="U1250" i="17"/>
  <c r="W1250" i="17"/>
  <c r="X1250" i="17"/>
  <c r="Z1250" i="17"/>
  <c r="AA1250" i="17"/>
  <c r="AD1250" i="17"/>
  <c r="AE1250" i="17"/>
  <c r="AF1250" i="17"/>
  <c r="AH1250" i="17"/>
  <c r="AI1250" i="17"/>
  <c r="AJ1250" i="17"/>
  <c r="BG1250" i="17"/>
  <c r="BA1250" i="17" s="1"/>
  <c r="BB1250" i="17" s="1"/>
  <c r="BD1250" i="17" s="1"/>
  <c r="BF1250" i="17"/>
  <c r="BH1250" i="17"/>
  <c r="BI1250" i="17"/>
  <c r="BJ1250" i="17"/>
  <c r="BK1250" i="17"/>
  <c r="BL1250" i="17"/>
  <c r="BN1250" i="17"/>
  <c r="N1251" i="17"/>
  <c r="O1251" i="17"/>
  <c r="P1251" i="17"/>
  <c r="Q1251" i="17"/>
  <c r="T1251" i="17"/>
  <c r="U1251" i="17"/>
  <c r="W1251" i="17"/>
  <c r="X1251" i="17"/>
  <c r="Y1251" i="17"/>
  <c r="Z1251" i="17"/>
  <c r="BJ1251" i="17" s="1"/>
  <c r="AD1251" i="17"/>
  <c r="BH1251" i="17" s="1"/>
  <c r="AE1251" i="17"/>
  <c r="AF1251" i="17"/>
  <c r="AH1251" i="17"/>
  <c r="AI1251" i="17"/>
  <c r="AJ1251" i="17"/>
  <c r="BG1251" i="17"/>
  <c r="BF1251" i="17"/>
  <c r="BL1251" i="17"/>
  <c r="BI1251" i="17"/>
  <c r="BK1251" i="17"/>
  <c r="BN1251" i="17"/>
  <c r="BA1251" i="17" s="1"/>
  <c r="N1252" i="17"/>
  <c r="O1252" i="17"/>
  <c r="P1252" i="17"/>
  <c r="Q1252" i="17"/>
  <c r="T1252" i="17"/>
  <c r="U1252" i="17"/>
  <c r="W1252" i="17"/>
  <c r="X1252" i="17"/>
  <c r="Y1252" i="17"/>
  <c r="BI1252" i="17" s="1"/>
  <c r="Z1252" i="17"/>
  <c r="BJ1252" i="17" s="1"/>
  <c r="AD1252" i="17"/>
  <c r="AE1252" i="17"/>
  <c r="AF1252" i="17"/>
  <c r="AH1252" i="17"/>
  <c r="AI1252" i="17"/>
  <c r="AJ1252" i="17"/>
  <c r="BG1252" i="17"/>
  <c r="BF1252" i="17"/>
  <c r="BH1252" i="17"/>
  <c r="BK1252" i="17"/>
  <c r="BL1252" i="17"/>
  <c r="N1253" i="17"/>
  <c r="O1253" i="17"/>
  <c r="P1253" i="17"/>
  <c r="Q1253" i="17"/>
  <c r="T1253" i="17"/>
  <c r="U1253" i="17"/>
  <c r="W1253" i="17"/>
  <c r="X1253" i="17"/>
  <c r="Z1253" i="17"/>
  <c r="AA1253" i="17"/>
  <c r="BK1253" i="17" s="1"/>
  <c r="L538" i="1"/>
  <c r="M538" i="1"/>
  <c r="AD1253" i="17"/>
  <c r="BH1253" i="17" s="1"/>
  <c r="N538" i="1"/>
  <c r="AE1253" i="17"/>
  <c r="O538" i="1"/>
  <c r="AF1253" i="17"/>
  <c r="P538" i="1"/>
  <c r="Q538" i="1"/>
  <c r="AH1253" i="17"/>
  <c r="R538" i="1"/>
  <c r="AI1253" i="17"/>
  <c r="S538" i="1"/>
  <c r="AJ1253" i="17"/>
  <c r="BG1253" i="17"/>
  <c r="BF1253" i="17"/>
  <c r="BL1253" i="17"/>
  <c r="BI1253" i="17"/>
  <c r="BJ1253" i="17"/>
  <c r="BN1253" i="17"/>
  <c r="BA1253" i="17" s="1"/>
  <c r="N1254" i="17"/>
  <c r="O1254" i="17"/>
  <c r="P1254" i="17"/>
  <c r="Q1254" i="17"/>
  <c r="T1254" i="17"/>
  <c r="U1254" i="17"/>
  <c r="W1254" i="17"/>
  <c r="X1254" i="17"/>
  <c r="Z1254" i="17"/>
  <c r="AA1254" i="17"/>
  <c r="BK1254" i="17" s="1"/>
  <c r="AD1254" i="17"/>
  <c r="AE1254" i="17"/>
  <c r="AF1254" i="17"/>
  <c r="AH1254" i="17"/>
  <c r="AI1254" i="17"/>
  <c r="AJ1254" i="17"/>
  <c r="BG1254" i="17"/>
  <c r="BA1254" i="17" s="1"/>
  <c r="BB1254" i="17" s="1"/>
  <c r="BD1254" i="17" s="1"/>
  <c r="BF1254" i="17"/>
  <c r="BL1254" i="17"/>
  <c r="BC1254" i="17"/>
  <c r="BH1254" i="17"/>
  <c r="BI1254" i="17"/>
  <c r="BJ1254" i="17"/>
  <c r="BN1254" i="17"/>
  <c r="N1255" i="17"/>
  <c r="O1255" i="17"/>
  <c r="P1255" i="17"/>
  <c r="Q1255" i="17"/>
  <c r="T1255" i="17"/>
  <c r="U1255" i="17"/>
  <c r="W1255" i="17"/>
  <c r="X1255" i="17"/>
  <c r="Z1255" i="17"/>
  <c r="AA1255" i="17"/>
  <c r="BK1255" i="17" s="1"/>
  <c r="AD1255" i="17"/>
  <c r="AE1255" i="17"/>
  <c r="AF1255" i="17"/>
  <c r="AH1255" i="17"/>
  <c r="AI1255" i="17"/>
  <c r="AJ1255" i="17"/>
  <c r="BG1255" i="17"/>
  <c r="BF1255" i="17"/>
  <c r="BH1255" i="17"/>
  <c r="BI1255" i="17"/>
  <c r="BJ1255" i="17"/>
  <c r="BL1255" i="17"/>
  <c r="BN1255" i="17"/>
  <c r="BA1255" i="17" s="1"/>
  <c r="N1256" i="17"/>
  <c r="O1256" i="17"/>
  <c r="P1256" i="17"/>
  <c r="Q1256" i="17"/>
  <c r="T1256" i="17"/>
  <c r="U1256" i="17"/>
  <c r="W1256" i="17"/>
  <c r="X1256" i="17"/>
  <c r="Z1256" i="17"/>
  <c r="AA1256" i="17"/>
  <c r="L514" i="1"/>
  <c r="M514" i="1"/>
  <c r="AD1256" i="17"/>
  <c r="BH1256" i="17" s="1"/>
  <c r="N514" i="1"/>
  <c r="AE1256" i="17"/>
  <c r="O514" i="1"/>
  <c r="AF1256" i="17"/>
  <c r="P514" i="1"/>
  <c r="Q514" i="1"/>
  <c r="AH1256" i="17"/>
  <c r="R514" i="1"/>
  <c r="AI1256" i="17"/>
  <c r="S514" i="1"/>
  <c r="AJ1256" i="17"/>
  <c r="BG1256" i="17"/>
  <c r="BA1256" i="17" s="1"/>
  <c r="BB1256" i="17" s="1"/>
  <c r="BD1256" i="17" s="1"/>
  <c r="BF1256" i="17"/>
  <c r="BI1256" i="17"/>
  <c r="BJ1256" i="17"/>
  <c r="BK1256" i="17"/>
  <c r="BL1256" i="17"/>
  <c r="BN1256" i="17"/>
  <c r="N1257" i="17"/>
  <c r="O1257" i="17"/>
  <c r="P1257" i="17"/>
  <c r="Q1257" i="17"/>
  <c r="T1257" i="17"/>
  <c r="U1257" i="17"/>
  <c r="W1257" i="17"/>
  <c r="X1257" i="17"/>
  <c r="Y1257" i="17"/>
  <c r="Z1257" i="17"/>
  <c r="BJ1257" i="17" s="1"/>
  <c r="L900" i="1"/>
  <c r="M900" i="1"/>
  <c r="AD1257" i="17"/>
  <c r="BH1257" i="17" s="1"/>
  <c r="N900" i="1"/>
  <c r="AE1257" i="17"/>
  <c r="O900" i="1"/>
  <c r="AF1257" i="17"/>
  <c r="P900" i="1"/>
  <c r="Q900" i="1"/>
  <c r="AH1257" i="17"/>
  <c r="R900" i="1"/>
  <c r="AI1257" i="17"/>
  <c r="S900" i="1"/>
  <c r="AJ1257" i="17"/>
  <c r="BG1257" i="17"/>
  <c r="BF1257" i="17"/>
  <c r="BL1257" i="17"/>
  <c r="BI1257" i="17"/>
  <c r="BK1257" i="17"/>
  <c r="BN1257" i="17"/>
  <c r="BA1257" i="17" s="1"/>
  <c r="N1258" i="17"/>
  <c r="O1258" i="17"/>
  <c r="P1258" i="17"/>
  <c r="Q1258" i="17"/>
  <c r="T1258" i="17"/>
  <c r="U1258" i="17"/>
  <c r="W1258" i="17"/>
  <c r="X1258" i="17"/>
  <c r="Z1258" i="17"/>
  <c r="AA1258" i="17"/>
  <c r="BK1258" i="17" s="1"/>
  <c r="AD1258" i="17"/>
  <c r="AE1258" i="17"/>
  <c r="AF1258" i="17"/>
  <c r="AH1258" i="17"/>
  <c r="AI1258" i="17"/>
  <c r="AJ1258" i="17"/>
  <c r="BG1258" i="17"/>
  <c r="BA1258" i="17" s="1"/>
  <c r="BB1258" i="17" s="1"/>
  <c r="BD1258" i="17" s="1"/>
  <c r="BF1258" i="17"/>
  <c r="BL1258" i="17"/>
  <c r="BH1258" i="17"/>
  <c r="BI1258" i="17"/>
  <c r="BJ1258" i="17"/>
  <c r="BN1258" i="17"/>
  <c r="N1259" i="17"/>
  <c r="O1259" i="17"/>
  <c r="P1259" i="17"/>
  <c r="Q1259" i="17"/>
  <c r="T1259" i="17"/>
  <c r="U1259" i="17"/>
  <c r="W1259" i="17"/>
  <c r="X1259" i="17"/>
  <c r="Z1259" i="17"/>
  <c r="AA1259" i="17"/>
  <c r="BK1259" i="17" s="1"/>
  <c r="AD1259" i="17"/>
  <c r="AE1259" i="17"/>
  <c r="AF1259" i="17"/>
  <c r="AH1259" i="17"/>
  <c r="AI1259" i="17"/>
  <c r="AJ1259" i="17"/>
  <c r="BG1259" i="17"/>
  <c r="BF1259" i="17"/>
  <c r="BH1259" i="17"/>
  <c r="BI1259" i="17"/>
  <c r="BJ1259" i="17"/>
  <c r="BL1259" i="17"/>
  <c r="BN1259" i="17"/>
  <c r="BA1259" i="17" s="1"/>
  <c r="N1260" i="17"/>
  <c r="O1260" i="17"/>
  <c r="P1260" i="17"/>
  <c r="Q1260" i="17"/>
  <c r="T1260" i="17"/>
  <c r="U1260" i="17"/>
  <c r="W1260" i="17"/>
  <c r="X1260" i="17"/>
  <c r="Z1260" i="17"/>
  <c r="AA1260" i="17"/>
  <c r="BK1260" i="17" s="1"/>
  <c r="AD1260" i="17"/>
  <c r="AE1260" i="17"/>
  <c r="AF1260" i="17"/>
  <c r="AH1260" i="17"/>
  <c r="AI1260" i="17"/>
  <c r="AJ1260" i="17"/>
  <c r="BG1260" i="17"/>
  <c r="BA1260" i="17" s="1"/>
  <c r="BN1260" i="17"/>
  <c r="BF1260" i="17"/>
  <c r="BH1260" i="17"/>
  <c r="BI1260" i="17"/>
  <c r="BJ1260" i="17"/>
  <c r="BL1260" i="17"/>
  <c r="N1261" i="17"/>
  <c r="O1261" i="17"/>
  <c r="P1261" i="17"/>
  <c r="Q1261" i="17"/>
  <c r="T1261" i="17"/>
  <c r="U1261" i="17"/>
  <c r="W1261" i="17"/>
  <c r="X1261" i="17"/>
  <c r="Z1261" i="17"/>
  <c r="AA1261" i="17"/>
  <c r="BK1261" i="17" s="1"/>
  <c r="AD1261" i="17"/>
  <c r="AE1261" i="17"/>
  <c r="AF1261" i="17"/>
  <c r="AH1261" i="17"/>
  <c r="AI1261" i="17"/>
  <c r="AJ1261" i="17"/>
  <c r="BG1261" i="17"/>
  <c r="BF1261" i="17"/>
  <c r="BH1261" i="17"/>
  <c r="BI1261" i="17"/>
  <c r="BJ1261" i="17"/>
  <c r="BL1261" i="17"/>
  <c r="BN1261" i="17"/>
  <c r="BA1261" i="17" s="1"/>
  <c r="N1262" i="17"/>
  <c r="O1262" i="17"/>
  <c r="P1262" i="17"/>
  <c r="Q1262" i="17"/>
  <c r="T1262" i="17"/>
  <c r="U1262" i="17"/>
  <c r="W1262" i="17"/>
  <c r="X1262" i="17"/>
  <c r="Z1262" i="17"/>
  <c r="AA1262" i="17"/>
  <c r="AD1262" i="17"/>
  <c r="AE1262" i="17"/>
  <c r="AF1262" i="17"/>
  <c r="AH1262" i="17"/>
  <c r="AI1262" i="17"/>
  <c r="AJ1262" i="17"/>
  <c r="BG1262" i="17"/>
  <c r="BA1262" i="17" s="1"/>
  <c r="BB1262" i="17" s="1"/>
  <c r="BD1262" i="17" s="1"/>
  <c r="BF1262" i="17"/>
  <c r="BH1262" i="17"/>
  <c r="BI1262" i="17"/>
  <c r="BJ1262" i="17"/>
  <c r="BK1262" i="17"/>
  <c r="BL1262" i="17"/>
  <c r="BN1262" i="17"/>
  <c r="N1263" i="17"/>
  <c r="O1263" i="17"/>
  <c r="P1263" i="17"/>
  <c r="Q1263" i="17"/>
  <c r="T1263" i="17"/>
  <c r="U1263" i="17"/>
  <c r="W1263" i="17"/>
  <c r="X1263" i="17"/>
  <c r="Y1263" i="17"/>
  <c r="BI1263" i="17" s="1"/>
  <c r="Z1263" i="17"/>
  <c r="BJ1263" i="17" s="1"/>
  <c r="L781" i="1"/>
  <c r="M781" i="1"/>
  <c r="AD1263" i="17"/>
  <c r="N781" i="1"/>
  <c r="AE1263" i="17"/>
  <c r="O781" i="1"/>
  <c r="AF1263" i="17"/>
  <c r="P781" i="1"/>
  <c r="Q781" i="1"/>
  <c r="AH1263" i="17"/>
  <c r="R781" i="1"/>
  <c r="AI1263" i="17"/>
  <c r="S781" i="1"/>
  <c r="AJ1263" i="17"/>
  <c r="BG1263" i="17"/>
  <c r="BF1263" i="17"/>
  <c r="BH1263" i="17"/>
  <c r="BK1263" i="17"/>
  <c r="BL1263" i="17"/>
  <c r="BN1263" i="17"/>
  <c r="BA1263" i="17" s="1"/>
  <c r="N1264" i="17"/>
  <c r="O1264" i="17"/>
  <c r="P1264" i="17"/>
  <c r="Q1264" i="17"/>
  <c r="T1264" i="17"/>
  <c r="U1264" i="17"/>
  <c r="W1264" i="17"/>
  <c r="X1264" i="17"/>
  <c r="Z1264" i="17"/>
  <c r="AA1264" i="17"/>
  <c r="BK1264" i="17" s="1"/>
  <c r="L991" i="1"/>
  <c r="M991" i="1"/>
  <c r="AD1264" i="17"/>
  <c r="N991" i="1"/>
  <c r="AE1264" i="17"/>
  <c r="O991" i="1"/>
  <c r="AF1264" i="17"/>
  <c r="P991" i="1"/>
  <c r="Q991" i="1"/>
  <c r="AH1264" i="17"/>
  <c r="R991" i="1"/>
  <c r="AI1264" i="17"/>
  <c r="S991" i="1"/>
  <c r="AJ1264" i="17"/>
  <c r="BG1264" i="17"/>
  <c r="BA1264" i="17" s="1"/>
  <c r="BF1264" i="17"/>
  <c r="BL1264" i="17"/>
  <c r="BH1264" i="17"/>
  <c r="BI1264" i="17"/>
  <c r="BJ1264" i="17"/>
  <c r="BN1264" i="17"/>
  <c r="N1265" i="17"/>
  <c r="O1265" i="17"/>
  <c r="P1265" i="17"/>
  <c r="Q1265" i="17"/>
  <c r="T1265" i="17"/>
  <c r="U1265" i="17"/>
  <c r="W1265" i="17"/>
  <c r="X1265" i="17"/>
  <c r="Z1265" i="17"/>
  <c r="AA1265" i="17"/>
  <c r="L1301" i="1"/>
  <c r="M1301" i="1"/>
  <c r="AD1265" i="17"/>
  <c r="N1301" i="1"/>
  <c r="AE1265" i="17"/>
  <c r="O1301" i="1"/>
  <c r="AF1265" i="17"/>
  <c r="P1301" i="1"/>
  <c r="Q1301" i="1"/>
  <c r="AH1265" i="17"/>
  <c r="R1301" i="1"/>
  <c r="AI1265" i="17"/>
  <c r="S1301" i="1"/>
  <c r="AJ1265" i="17"/>
  <c r="BG1265" i="17"/>
  <c r="BF1265" i="17"/>
  <c r="BH1265" i="17"/>
  <c r="BI1265" i="17"/>
  <c r="BJ1265" i="17"/>
  <c r="BK1265" i="17"/>
  <c r="BL1265" i="17"/>
  <c r="BN1265" i="17"/>
  <c r="BA1265" i="17" s="1"/>
  <c r="N1266" i="17"/>
  <c r="O1266" i="17"/>
  <c r="P1266" i="17"/>
  <c r="Q1266" i="17"/>
  <c r="T1266" i="17"/>
  <c r="U1266" i="17"/>
  <c r="W1266" i="17"/>
  <c r="X1266" i="17"/>
  <c r="Y1266" i="17"/>
  <c r="BI1266" i="17" s="1"/>
  <c r="Z1266" i="17"/>
  <c r="BJ1266" i="17" s="1"/>
  <c r="L919" i="1"/>
  <c r="M919" i="1"/>
  <c r="AD1266" i="17"/>
  <c r="N919" i="1"/>
  <c r="AE1266" i="17"/>
  <c r="O919" i="1"/>
  <c r="AF1266" i="17"/>
  <c r="P919" i="1"/>
  <c r="Q919" i="1"/>
  <c r="AH1266" i="17"/>
  <c r="R919" i="1"/>
  <c r="AI1266" i="17"/>
  <c r="S919" i="1"/>
  <c r="AJ1266" i="17"/>
  <c r="BG1266" i="17"/>
  <c r="BF1266" i="17"/>
  <c r="BH1266" i="17"/>
  <c r="BK1266" i="17"/>
  <c r="BL1266" i="17"/>
  <c r="N1267" i="17"/>
  <c r="O1267" i="17"/>
  <c r="P1267" i="17"/>
  <c r="Q1267" i="17"/>
  <c r="T1267" i="17"/>
  <c r="U1267" i="17"/>
  <c r="W1267" i="17"/>
  <c r="X1267" i="17"/>
  <c r="Y1267" i="17"/>
  <c r="BI1267" i="17" s="1"/>
  <c r="Z1267" i="17"/>
  <c r="BJ1267" i="17" s="1"/>
  <c r="AD1267" i="17"/>
  <c r="AE1267" i="17"/>
  <c r="AF1267" i="17"/>
  <c r="AH1267" i="17"/>
  <c r="AI1267" i="17"/>
  <c r="AJ1267" i="17"/>
  <c r="BG1267" i="17"/>
  <c r="BF1267" i="17"/>
  <c r="BH1267" i="17"/>
  <c r="BK1267" i="17"/>
  <c r="BL1267" i="17"/>
  <c r="BN1267" i="17"/>
  <c r="BA1267" i="17" s="1"/>
  <c r="N1268" i="17"/>
  <c r="O1268" i="17"/>
  <c r="P1268" i="17"/>
  <c r="Q1268" i="17"/>
  <c r="T1268" i="17"/>
  <c r="U1268" i="17"/>
  <c r="W1268" i="17"/>
  <c r="X1268" i="17"/>
  <c r="Z1268" i="17"/>
  <c r="AA1268" i="17"/>
  <c r="L17" i="1"/>
  <c r="M17" i="1"/>
  <c r="AD1268" i="17"/>
  <c r="N17" i="1"/>
  <c r="AE1268" i="17"/>
  <c r="O17" i="1"/>
  <c r="AF1268" i="17"/>
  <c r="P17" i="1"/>
  <c r="Q17" i="1"/>
  <c r="AH1268" i="17"/>
  <c r="R17" i="1"/>
  <c r="AI1268" i="17"/>
  <c r="S17" i="1"/>
  <c r="AJ1268" i="17"/>
  <c r="BG1268" i="17"/>
  <c r="BA1268" i="17" s="1"/>
  <c r="BB1268" i="17" s="1"/>
  <c r="BD1268" i="17" s="1"/>
  <c r="BF1268" i="17"/>
  <c r="BI1268" i="17"/>
  <c r="BC1268" i="17"/>
  <c r="BH1268" i="17"/>
  <c r="BJ1268" i="17"/>
  <c r="BK1268" i="17"/>
  <c r="BL1268" i="17"/>
  <c r="BN1268" i="17"/>
  <c r="N1269" i="17"/>
  <c r="O1269" i="17"/>
  <c r="P1269" i="17"/>
  <c r="Q1269" i="17"/>
  <c r="T1269" i="17"/>
  <c r="U1269" i="17"/>
  <c r="W1269" i="17"/>
  <c r="X1269" i="17"/>
  <c r="Z1269" i="17"/>
  <c r="AA1269" i="17"/>
  <c r="BK1269" i="17" s="1"/>
  <c r="AD1269" i="17"/>
  <c r="AE1269" i="17"/>
  <c r="AF1269" i="17"/>
  <c r="AH1269" i="17"/>
  <c r="AI1269" i="17"/>
  <c r="AJ1269" i="17"/>
  <c r="BG1269" i="17"/>
  <c r="BF1269" i="17"/>
  <c r="BH1269" i="17"/>
  <c r="BI1269" i="17"/>
  <c r="BJ1269" i="17"/>
  <c r="BL1269" i="17"/>
  <c r="BN1269" i="17"/>
  <c r="BA1269" i="17" s="1"/>
  <c r="N1270" i="17"/>
  <c r="O1270" i="17"/>
  <c r="P1270" i="17"/>
  <c r="Q1270" i="17"/>
  <c r="T1270" i="17"/>
  <c r="U1270" i="17"/>
  <c r="W1270" i="17"/>
  <c r="X1270" i="17"/>
  <c r="Y1270" i="17"/>
  <c r="BN1270" i="17" s="1"/>
  <c r="Z1270" i="17"/>
  <c r="L351" i="1"/>
  <c r="M351" i="1"/>
  <c r="AD1270" i="17"/>
  <c r="N351" i="1"/>
  <c r="AE1270" i="17"/>
  <c r="O351" i="1"/>
  <c r="AF1270" i="17"/>
  <c r="P351" i="1"/>
  <c r="Q351" i="1"/>
  <c r="AH1270" i="17"/>
  <c r="R351" i="1"/>
  <c r="AI1270" i="17"/>
  <c r="S351" i="1"/>
  <c r="AJ1270" i="17"/>
  <c r="BG1270" i="17"/>
  <c r="BA1270" i="17" s="1"/>
  <c r="BB1270" i="17" s="1"/>
  <c r="BD1270" i="17" s="1"/>
  <c r="BF1270" i="17"/>
  <c r="BL1270" i="17"/>
  <c r="BC1270" i="17"/>
  <c r="BH1270" i="17"/>
  <c r="BI1270" i="17"/>
  <c r="BJ1270" i="17"/>
  <c r="BK1270" i="17"/>
  <c r="N1271" i="17"/>
  <c r="O1271" i="17"/>
  <c r="P1271" i="17"/>
  <c r="Q1271" i="17"/>
  <c r="T1271" i="17"/>
  <c r="U1271" i="17"/>
  <c r="W1271" i="17"/>
  <c r="X1271" i="17"/>
  <c r="Y1271" i="17"/>
  <c r="Z1271" i="17"/>
  <c r="BJ1271" i="17" s="1"/>
  <c r="AD1271" i="17"/>
  <c r="BH1271" i="17" s="1"/>
  <c r="AE1271" i="17"/>
  <c r="AF1271" i="17"/>
  <c r="AH1271" i="17"/>
  <c r="AI1271" i="17"/>
  <c r="AJ1271" i="17"/>
  <c r="BG1271" i="17"/>
  <c r="BF1271" i="17"/>
  <c r="BL1271" i="17"/>
  <c r="BI1271" i="17"/>
  <c r="BK1271" i="17"/>
  <c r="BN1271" i="17"/>
  <c r="BA1271" i="17" s="1"/>
  <c r="N1272" i="17"/>
  <c r="O1272" i="17"/>
  <c r="P1272" i="17"/>
  <c r="Q1272" i="17"/>
  <c r="T1272" i="17"/>
  <c r="U1272" i="17"/>
  <c r="W1272" i="17"/>
  <c r="X1272" i="17"/>
  <c r="Y1272" i="17"/>
  <c r="BN1272" i="17" s="1"/>
  <c r="Z1272" i="17"/>
  <c r="AD1272" i="17"/>
  <c r="AE1272" i="17"/>
  <c r="AF1272" i="17"/>
  <c r="AH1272" i="17"/>
  <c r="AI1272" i="17"/>
  <c r="AJ1272" i="17"/>
  <c r="BG1272" i="17"/>
  <c r="BA1272" i="17" s="1"/>
  <c r="BB1272" i="17" s="1"/>
  <c r="BD1272" i="17" s="1"/>
  <c r="BF1272" i="17"/>
  <c r="BL1272" i="17"/>
  <c r="BC1272" i="17"/>
  <c r="BH1272" i="17"/>
  <c r="BI1272" i="17"/>
  <c r="BJ1272" i="17"/>
  <c r="BK1272" i="17"/>
  <c r="N1273" i="17"/>
  <c r="O1273" i="17"/>
  <c r="P1273" i="17"/>
  <c r="Q1273" i="17"/>
  <c r="T1273" i="17"/>
  <c r="U1273" i="17"/>
  <c r="W1273" i="17"/>
  <c r="X1273" i="17"/>
  <c r="Y1273" i="17"/>
  <c r="BI1273" i="17" s="1"/>
  <c r="Z1273" i="17"/>
  <c r="BJ1273" i="17" s="1"/>
  <c r="AD1273" i="17"/>
  <c r="AE1273" i="17"/>
  <c r="AF1273" i="17"/>
  <c r="AH1273" i="17"/>
  <c r="AI1273" i="17"/>
  <c r="AJ1273" i="17"/>
  <c r="BG1273" i="17"/>
  <c r="BF1273" i="17"/>
  <c r="BH1273" i="17"/>
  <c r="BK1273" i="17"/>
  <c r="BL1273" i="17"/>
  <c r="BN1273" i="17"/>
  <c r="BA1273" i="17" s="1"/>
  <c r="N1274" i="17"/>
  <c r="O1274" i="17"/>
  <c r="P1274" i="17"/>
  <c r="Q1274" i="17"/>
  <c r="T1274" i="17"/>
  <c r="U1274" i="17"/>
  <c r="W1274" i="17"/>
  <c r="X1274" i="17"/>
  <c r="Y1274" i="17"/>
  <c r="BN1274" i="17" s="1"/>
  <c r="Z1274" i="17"/>
  <c r="L777" i="1"/>
  <c r="M777" i="1"/>
  <c r="AD1274" i="17"/>
  <c r="N777" i="1"/>
  <c r="AE1274" i="17"/>
  <c r="O777" i="1"/>
  <c r="AF1274" i="17"/>
  <c r="P777" i="1"/>
  <c r="Q777" i="1"/>
  <c r="AH1274" i="17"/>
  <c r="R777" i="1"/>
  <c r="AI1274" i="17"/>
  <c r="S777" i="1"/>
  <c r="AJ1274" i="17"/>
  <c r="BG1274" i="17"/>
  <c r="BA1274" i="17" s="1"/>
  <c r="BB1274" i="17" s="1"/>
  <c r="BD1274" i="17" s="1"/>
  <c r="BF1274" i="17"/>
  <c r="BL1274" i="17"/>
  <c r="BC1274" i="17"/>
  <c r="BH1274" i="17"/>
  <c r="BI1274" i="17"/>
  <c r="BJ1274" i="17"/>
  <c r="BK1274" i="17"/>
  <c r="N1275" i="17"/>
  <c r="O1275" i="17"/>
  <c r="P1275" i="17"/>
  <c r="Q1275" i="17"/>
  <c r="T1275" i="17"/>
  <c r="U1275" i="17"/>
  <c r="W1275" i="17"/>
  <c r="X1275" i="17"/>
  <c r="Y1275" i="17"/>
  <c r="Z1275" i="17"/>
  <c r="BJ1275" i="17" s="1"/>
  <c r="L949" i="1"/>
  <c r="M949" i="1"/>
  <c r="AD1275" i="17"/>
  <c r="BH1275" i="17" s="1"/>
  <c r="N949" i="1"/>
  <c r="AE1275" i="17"/>
  <c r="O949" i="1"/>
  <c r="AF1275" i="17"/>
  <c r="P949" i="1"/>
  <c r="Q949" i="1"/>
  <c r="AH1275" i="17"/>
  <c r="R949" i="1"/>
  <c r="AI1275" i="17"/>
  <c r="S949" i="1"/>
  <c r="AJ1275" i="17"/>
  <c r="BG1275" i="17"/>
  <c r="BF1275" i="17"/>
  <c r="BI1275" i="17"/>
  <c r="BK1275" i="17"/>
  <c r="BL1275" i="17"/>
  <c r="BN1275" i="17"/>
  <c r="BA1275" i="17" s="1"/>
  <c r="N1276" i="17"/>
  <c r="O1276" i="17"/>
  <c r="P1276" i="17"/>
  <c r="Q1276" i="17"/>
  <c r="T1276" i="17"/>
  <c r="U1276" i="17"/>
  <c r="W1276" i="17"/>
  <c r="X1276" i="17"/>
  <c r="Z1276" i="17"/>
  <c r="AA1276" i="17"/>
  <c r="BK1276" i="17" s="1"/>
  <c r="L524" i="1"/>
  <c r="M524" i="1"/>
  <c r="AD1276" i="17"/>
  <c r="N524" i="1"/>
  <c r="AE1276" i="17"/>
  <c r="O524" i="1"/>
  <c r="AF1276" i="17"/>
  <c r="P524" i="1"/>
  <c r="Q524" i="1"/>
  <c r="AH1276" i="17"/>
  <c r="R524" i="1"/>
  <c r="AI1276" i="17"/>
  <c r="S524" i="1"/>
  <c r="AJ1276" i="17"/>
  <c r="BG1276" i="17"/>
  <c r="BA1276" i="17" s="1"/>
  <c r="BF1276" i="17"/>
  <c r="BL1276" i="17"/>
  <c r="BH1276" i="17"/>
  <c r="BI1276" i="17"/>
  <c r="BJ1276" i="17"/>
  <c r="BN1276" i="17"/>
  <c r="N1277" i="17"/>
  <c r="O1277" i="17"/>
  <c r="P1277" i="17"/>
  <c r="Q1277" i="17"/>
  <c r="T1277" i="17"/>
  <c r="U1277" i="17"/>
  <c r="W1277" i="17"/>
  <c r="X1277" i="17"/>
  <c r="Y1277" i="17"/>
  <c r="Z1277" i="17"/>
  <c r="L508" i="1"/>
  <c r="M508" i="1"/>
  <c r="AD1277" i="17"/>
  <c r="BH1277" i="17" s="1"/>
  <c r="N508" i="1"/>
  <c r="AE1277" i="17"/>
  <c r="O508" i="1"/>
  <c r="AF1277" i="17"/>
  <c r="P508" i="1"/>
  <c r="Q508" i="1"/>
  <c r="AH1277" i="17"/>
  <c r="R508" i="1"/>
  <c r="AI1277" i="17"/>
  <c r="S508" i="1"/>
  <c r="AJ1277" i="17"/>
  <c r="BG1277" i="17"/>
  <c r="BF1277" i="17"/>
  <c r="BK1277" i="17"/>
  <c r="BA1277" i="17"/>
  <c r="BI1277" i="17"/>
  <c r="BJ1277" i="17"/>
  <c r="BL1277" i="17"/>
  <c r="BN1277" i="17"/>
  <c r="N1278" i="17"/>
  <c r="O1278" i="17"/>
  <c r="P1278" i="17"/>
  <c r="Q1278" i="17"/>
  <c r="T1278" i="17"/>
  <c r="U1278" i="17"/>
  <c r="W1278" i="17"/>
  <c r="X1278" i="17"/>
  <c r="Z1278" i="17"/>
  <c r="AA1278" i="17"/>
  <c r="AD1278" i="17"/>
  <c r="AE1278" i="17"/>
  <c r="AF1278" i="17"/>
  <c r="AH1278" i="17"/>
  <c r="AI1278" i="17"/>
  <c r="AJ1278" i="17"/>
  <c r="BG1278" i="17"/>
  <c r="BA1278" i="17" s="1"/>
  <c r="BF1278" i="17"/>
  <c r="BH1278" i="17"/>
  <c r="BI1278" i="17"/>
  <c r="BJ1278" i="17"/>
  <c r="BK1278" i="17"/>
  <c r="BL1278" i="17"/>
  <c r="BN1278" i="17"/>
  <c r="N1279" i="17"/>
  <c r="O1279" i="17"/>
  <c r="P1279" i="17"/>
  <c r="Q1279" i="17"/>
  <c r="T1279" i="17"/>
  <c r="U1279" i="17"/>
  <c r="W1279" i="17"/>
  <c r="X1279" i="17"/>
  <c r="Y1279" i="17"/>
  <c r="Z1279" i="17"/>
  <c r="BJ1279" i="17" s="1"/>
  <c r="AD1279" i="17"/>
  <c r="BH1279" i="17" s="1"/>
  <c r="AE1279" i="17"/>
  <c r="AF1279" i="17"/>
  <c r="AH1279" i="17"/>
  <c r="AI1279" i="17"/>
  <c r="AJ1279" i="17"/>
  <c r="BG1279" i="17"/>
  <c r="BF1279" i="17"/>
  <c r="BK1279" i="17"/>
  <c r="BI1279" i="17"/>
  <c r="BL1279" i="17"/>
  <c r="BN1279" i="17"/>
  <c r="BA1279" i="17" s="1"/>
  <c r="N1280" i="17"/>
  <c r="O1280" i="17"/>
  <c r="P1280" i="17"/>
  <c r="Q1280" i="17"/>
  <c r="T1280" i="17"/>
  <c r="U1280" i="17"/>
  <c r="W1280" i="17"/>
  <c r="X1280" i="17"/>
  <c r="Y1280" i="17"/>
  <c r="BN1280" i="17" s="1"/>
  <c r="Z1280" i="17"/>
  <c r="BJ1280" i="17" s="1"/>
  <c r="L862" i="1"/>
  <c r="M862" i="1"/>
  <c r="AD1280" i="17"/>
  <c r="N862" i="1"/>
  <c r="AE1280" i="17"/>
  <c r="O862" i="1"/>
  <c r="AF1280" i="17"/>
  <c r="P862" i="1"/>
  <c r="Q862" i="1"/>
  <c r="AH1280" i="17"/>
  <c r="R862" i="1"/>
  <c r="AI1280" i="17"/>
  <c r="S862" i="1"/>
  <c r="AJ1280" i="17"/>
  <c r="BG1280" i="17"/>
  <c r="BA1280" i="17" s="1"/>
  <c r="BB1280" i="17" s="1"/>
  <c r="BF1280" i="17"/>
  <c r="BD1280" i="17"/>
  <c r="BH1280" i="17"/>
  <c r="BI1280" i="17"/>
  <c r="BK1280" i="17"/>
  <c r="BL1280" i="17"/>
  <c r="N1281" i="17"/>
  <c r="O1281" i="17"/>
  <c r="P1281" i="17"/>
  <c r="Q1281" i="17"/>
  <c r="T1281" i="17"/>
  <c r="U1281" i="17"/>
  <c r="W1281" i="17"/>
  <c r="X1281" i="17"/>
  <c r="Z1281" i="17"/>
  <c r="AA1281" i="17"/>
  <c r="BK1281" i="17" s="1"/>
  <c r="L845" i="1"/>
  <c r="M845" i="1"/>
  <c r="AD1281" i="17"/>
  <c r="N845" i="1"/>
  <c r="AE1281" i="17"/>
  <c r="O845" i="1"/>
  <c r="AF1281" i="17"/>
  <c r="P845" i="1"/>
  <c r="Q845" i="1"/>
  <c r="AH1281" i="17"/>
  <c r="R845" i="1"/>
  <c r="AI1281" i="17"/>
  <c r="S845" i="1"/>
  <c r="AJ1281" i="17"/>
  <c r="BG1281" i="17"/>
  <c r="BF1281" i="17"/>
  <c r="BH1281" i="17"/>
  <c r="BA1281" i="17"/>
  <c r="BB1281" i="17" s="1"/>
  <c r="BD1281" i="17" s="1"/>
  <c r="BI1281" i="17"/>
  <c r="BJ1281" i="17"/>
  <c r="BL1281" i="17"/>
  <c r="BN1281" i="17"/>
  <c r="N1282" i="17"/>
  <c r="O1282" i="17"/>
  <c r="P1282" i="17"/>
  <c r="Q1282" i="17"/>
  <c r="T1282" i="17"/>
  <c r="U1282" i="17"/>
  <c r="W1282" i="17"/>
  <c r="X1282" i="17"/>
  <c r="Z1282" i="17"/>
  <c r="AA1282" i="17"/>
  <c r="BK1282" i="17" s="1"/>
  <c r="L844" i="1"/>
  <c r="M844" i="1"/>
  <c r="AD1282" i="17"/>
  <c r="N844" i="1"/>
  <c r="AE1282" i="17"/>
  <c r="O844" i="1"/>
  <c r="AF1282" i="17"/>
  <c r="P844" i="1"/>
  <c r="Q844" i="1"/>
  <c r="AH1282" i="17"/>
  <c r="R844" i="1"/>
  <c r="AI1282" i="17"/>
  <c r="S844" i="1"/>
  <c r="AJ1282" i="17"/>
  <c r="BG1282" i="17"/>
  <c r="BA1282" i="17" s="1"/>
  <c r="BB1282" i="17" s="1"/>
  <c r="BF1282" i="17"/>
  <c r="BI1282" i="17"/>
  <c r="BC1282" i="17"/>
  <c r="BD1282" i="17"/>
  <c r="BH1282" i="17"/>
  <c r="BJ1282" i="17"/>
  <c r="BL1282" i="17"/>
  <c r="BN1282" i="17"/>
  <c r="N1283" i="17"/>
  <c r="O1283" i="17"/>
  <c r="P1283" i="17"/>
  <c r="Q1283" i="17"/>
  <c r="T1283" i="17"/>
  <c r="U1283" i="17"/>
  <c r="W1283" i="17"/>
  <c r="X1283" i="17"/>
  <c r="Y1283" i="17"/>
  <c r="Z1283" i="17"/>
  <c r="BJ1283" i="17" s="1"/>
  <c r="AD1283" i="17"/>
  <c r="BH1283" i="17" s="1"/>
  <c r="AE1283" i="17"/>
  <c r="AF1283" i="17"/>
  <c r="AH1283" i="17"/>
  <c r="AI1283" i="17"/>
  <c r="AJ1283" i="17"/>
  <c r="BG1283" i="17"/>
  <c r="BF1283" i="17"/>
  <c r="BI1283" i="17"/>
  <c r="BK1283" i="17"/>
  <c r="BL1283" i="17"/>
  <c r="BN1283" i="17"/>
  <c r="BA1283" i="17" s="1"/>
  <c r="N1284" i="17"/>
  <c r="O1284" i="17"/>
  <c r="P1284" i="17"/>
  <c r="Q1284" i="17"/>
  <c r="T1284" i="17"/>
  <c r="U1284" i="17"/>
  <c r="W1284" i="17"/>
  <c r="X1284" i="17"/>
  <c r="Z1284" i="17"/>
  <c r="AA1284" i="17"/>
  <c r="BK1284" i="17" s="1"/>
  <c r="AD1284" i="17"/>
  <c r="AE1284" i="17"/>
  <c r="AF1284" i="17"/>
  <c r="AH1284" i="17"/>
  <c r="AI1284" i="17"/>
  <c r="AJ1284" i="17"/>
  <c r="BG1284" i="17"/>
  <c r="BA1284" i="17" s="1"/>
  <c r="BF1284" i="17"/>
  <c r="BL1284" i="17"/>
  <c r="BH1284" i="17"/>
  <c r="BI1284" i="17"/>
  <c r="BJ1284" i="17"/>
  <c r="BN1284" i="17"/>
  <c r="N1285" i="17"/>
  <c r="O1285" i="17"/>
  <c r="P1285" i="17"/>
  <c r="Q1285" i="17"/>
  <c r="T1285" i="17"/>
  <c r="U1285" i="17"/>
  <c r="W1285" i="17"/>
  <c r="X1285" i="17"/>
  <c r="Y1285" i="17"/>
  <c r="Z1285" i="17"/>
  <c r="BJ1285" i="17" s="1"/>
  <c r="L350" i="1"/>
  <c r="M350" i="1"/>
  <c r="AD1285" i="17"/>
  <c r="BH1285" i="17" s="1"/>
  <c r="N350" i="1"/>
  <c r="AE1285" i="17"/>
  <c r="O350" i="1"/>
  <c r="AF1285" i="17"/>
  <c r="P350" i="1"/>
  <c r="Q350" i="1"/>
  <c r="AH1285" i="17"/>
  <c r="R350" i="1"/>
  <c r="AI1285" i="17"/>
  <c r="S350" i="1"/>
  <c r="AJ1285" i="17"/>
  <c r="BG1285" i="17"/>
  <c r="BF1285" i="17"/>
  <c r="BA1285" i="17"/>
  <c r="BB1285" i="17" s="1"/>
  <c r="BD1285" i="17" s="1"/>
  <c r="BI1285" i="17"/>
  <c r="BK1285" i="17"/>
  <c r="BL1285" i="17"/>
  <c r="BN1285" i="17"/>
  <c r="N1286" i="17"/>
  <c r="O1286" i="17"/>
  <c r="P1286" i="17"/>
  <c r="Q1286" i="17"/>
  <c r="T1286" i="17"/>
  <c r="U1286" i="17"/>
  <c r="W1286" i="17"/>
  <c r="X1286" i="17"/>
  <c r="Z1286" i="17"/>
  <c r="AA1286" i="17"/>
  <c r="BK1286" i="17" s="1"/>
  <c r="L743" i="1"/>
  <c r="M743" i="1"/>
  <c r="AD1286" i="17"/>
  <c r="BH1286" i="17" s="1"/>
  <c r="N743" i="1"/>
  <c r="AE1286" i="17"/>
  <c r="O743" i="1"/>
  <c r="AF1286" i="17"/>
  <c r="P743" i="1"/>
  <c r="Q743" i="1"/>
  <c r="AH1286" i="17"/>
  <c r="R743" i="1"/>
  <c r="AI1286" i="17"/>
  <c r="S743" i="1"/>
  <c r="AJ1286" i="17"/>
  <c r="BG1286" i="17"/>
  <c r="BA1286" i="17" s="1"/>
  <c r="BF1286" i="17"/>
  <c r="BB1286" i="17"/>
  <c r="BC1286" i="17"/>
  <c r="BD1286" i="17"/>
  <c r="BI1286" i="17"/>
  <c r="BJ1286" i="17"/>
  <c r="BL1286" i="17"/>
  <c r="BN1286" i="17"/>
  <c r="N1287" i="17"/>
  <c r="O1287" i="17"/>
  <c r="P1287" i="17"/>
  <c r="Q1287" i="17"/>
  <c r="T1287" i="17"/>
  <c r="U1287" i="17"/>
  <c r="W1287" i="17"/>
  <c r="X1287" i="17"/>
  <c r="Z1287" i="17"/>
  <c r="AA1287" i="17"/>
  <c r="BK1287" i="17" s="1"/>
  <c r="AD1287" i="17"/>
  <c r="AE1287" i="17"/>
  <c r="AF1287" i="17"/>
  <c r="AH1287" i="17"/>
  <c r="AI1287" i="17"/>
  <c r="AJ1287" i="17"/>
  <c r="BG1287" i="17"/>
  <c r="BF1287" i="17"/>
  <c r="BH1287" i="17"/>
  <c r="BI1287" i="17"/>
  <c r="BJ1287" i="17"/>
  <c r="BL1287" i="17"/>
  <c r="BN1287" i="17"/>
  <c r="BA1287" i="17" s="1"/>
  <c r="N1288" i="17"/>
  <c r="O1288" i="17"/>
  <c r="P1288" i="17"/>
  <c r="Q1288" i="17"/>
  <c r="T1288" i="17"/>
  <c r="U1288" i="17"/>
  <c r="W1288" i="17"/>
  <c r="X1288" i="17"/>
  <c r="Y1288" i="17"/>
  <c r="BN1288" i="17" s="1"/>
  <c r="Z1288" i="17"/>
  <c r="AD1288" i="17"/>
  <c r="AE1288" i="17"/>
  <c r="AF1288" i="17"/>
  <c r="AH1288" i="17"/>
  <c r="AI1288" i="17"/>
  <c r="AJ1288" i="17"/>
  <c r="BG1288" i="17"/>
  <c r="BA1288" i="17" s="1"/>
  <c r="BF1288" i="17"/>
  <c r="BL1288" i="17"/>
  <c r="BH1288" i="17"/>
  <c r="BI1288" i="17"/>
  <c r="BJ1288" i="17"/>
  <c r="BK1288" i="17"/>
  <c r="N1289" i="17"/>
  <c r="O1289" i="17"/>
  <c r="P1289" i="17"/>
  <c r="Q1289" i="17"/>
  <c r="T1289" i="17"/>
  <c r="U1289" i="17"/>
  <c r="W1289" i="17"/>
  <c r="X1289" i="17"/>
  <c r="Z1289" i="17"/>
  <c r="BJ1289" i="17" s="1"/>
  <c r="AA1289" i="17"/>
  <c r="L564" i="1"/>
  <c r="M564" i="1"/>
  <c r="AD1289" i="17"/>
  <c r="BH1289" i="17" s="1"/>
  <c r="N564" i="1"/>
  <c r="AE1289" i="17"/>
  <c r="O564" i="1"/>
  <c r="AF1289" i="17"/>
  <c r="P564" i="1"/>
  <c r="Q564" i="1"/>
  <c r="AH1289" i="17"/>
  <c r="R564" i="1"/>
  <c r="AI1289" i="17"/>
  <c r="S564" i="1"/>
  <c r="AJ1289" i="17"/>
  <c r="BG1289" i="17"/>
  <c r="BA1289" i="17" s="1"/>
  <c r="BC1289" i="17" s="1"/>
  <c r="BN1289" i="17"/>
  <c r="BF1289" i="17"/>
  <c r="BI1289" i="17"/>
  <c r="BK1289" i="17"/>
  <c r="BL1289" i="17"/>
  <c r="N1290" i="17"/>
  <c r="O1290" i="17"/>
  <c r="P1290" i="17"/>
  <c r="Q1290" i="17"/>
  <c r="T1290" i="17"/>
  <c r="U1290" i="17"/>
  <c r="W1290" i="17"/>
  <c r="X1290" i="17"/>
  <c r="Z1290" i="17"/>
  <c r="AA1290" i="17"/>
  <c r="BK1290" i="17" s="1"/>
  <c r="AD1290" i="17"/>
  <c r="AE1290" i="17"/>
  <c r="AF1290" i="17"/>
  <c r="AH1290" i="17"/>
  <c r="AI1290" i="17"/>
  <c r="AJ1290" i="17"/>
  <c r="BG1290" i="17"/>
  <c r="BN1290" i="17"/>
  <c r="BA1290" i="17" s="1"/>
  <c r="BF1290" i="17"/>
  <c r="BH1290" i="17"/>
  <c r="BI1290" i="17"/>
  <c r="BJ1290" i="17"/>
  <c r="BL1290" i="17"/>
  <c r="N1291" i="17"/>
  <c r="O1291" i="17"/>
  <c r="P1291" i="17"/>
  <c r="Q1291" i="17"/>
  <c r="T1291" i="17"/>
  <c r="U1291" i="17"/>
  <c r="W1291" i="17"/>
  <c r="X1291" i="17"/>
  <c r="Z1291" i="17"/>
  <c r="BJ1291" i="17" s="1"/>
  <c r="AA1291" i="17"/>
  <c r="AD1291" i="17"/>
  <c r="BH1291" i="17" s="1"/>
  <c r="AE1291" i="17"/>
  <c r="AF1291" i="17"/>
  <c r="AH1291" i="17"/>
  <c r="AI1291" i="17"/>
  <c r="AJ1291" i="17"/>
  <c r="BG1291" i="17"/>
  <c r="BA1291" i="17" s="1"/>
  <c r="BC1291" i="17" s="1"/>
  <c r="BN1291" i="17"/>
  <c r="BB1291" i="17"/>
  <c r="BD1291" i="17" s="1"/>
  <c r="BF1291" i="17"/>
  <c r="BI1291" i="17"/>
  <c r="BK1291" i="17"/>
  <c r="BL1291" i="17"/>
  <c r="N1292" i="17"/>
  <c r="O1292" i="17"/>
  <c r="P1292" i="17"/>
  <c r="Q1292" i="17"/>
  <c r="T1292" i="17"/>
  <c r="U1292" i="17"/>
  <c r="W1292" i="17"/>
  <c r="X1292" i="17"/>
  <c r="Z1292" i="17"/>
  <c r="AA1292" i="17"/>
  <c r="BK1292" i="17" s="1"/>
  <c r="AD1292" i="17"/>
  <c r="AE1292" i="17"/>
  <c r="AF1292" i="17"/>
  <c r="AH1292" i="17"/>
  <c r="AI1292" i="17"/>
  <c r="AJ1292" i="17"/>
  <c r="BG1292" i="17"/>
  <c r="BN1292" i="17"/>
  <c r="BA1292" i="17" s="1"/>
  <c r="BF1292" i="17"/>
  <c r="BH1292" i="17"/>
  <c r="BI1292" i="17"/>
  <c r="BJ1292" i="17"/>
  <c r="BL1292" i="17"/>
  <c r="N1293" i="17"/>
  <c r="O1293" i="17"/>
  <c r="P1293" i="17"/>
  <c r="Q1293" i="17"/>
  <c r="T1293" i="17"/>
  <c r="U1293" i="17"/>
  <c r="W1293" i="17"/>
  <c r="X1293" i="17"/>
  <c r="Z1293" i="17"/>
  <c r="BJ1293" i="17" s="1"/>
  <c r="AA1293" i="17"/>
  <c r="AD1293" i="17"/>
  <c r="BH1293" i="17" s="1"/>
  <c r="AE1293" i="17"/>
  <c r="AF1293" i="17"/>
  <c r="AH1293" i="17"/>
  <c r="AI1293" i="17"/>
  <c r="AJ1293" i="17"/>
  <c r="BG1293" i="17"/>
  <c r="BA1293" i="17" s="1"/>
  <c r="BN1293" i="17"/>
  <c r="BF1293" i="17"/>
  <c r="BI1293" i="17"/>
  <c r="BK1293" i="17"/>
  <c r="BL1293" i="17"/>
  <c r="N1294" i="17"/>
  <c r="O1294" i="17"/>
  <c r="P1294" i="17"/>
  <c r="Q1294" i="17"/>
  <c r="T1294" i="17"/>
  <c r="U1294" i="17"/>
  <c r="W1294" i="17"/>
  <c r="X1294" i="17"/>
  <c r="Z1294" i="17"/>
  <c r="AA1294" i="17"/>
  <c r="AD1294" i="17"/>
  <c r="AE1294" i="17"/>
  <c r="AF1294" i="17"/>
  <c r="AH1294" i="17"/>
  <c r="AI1294" i="17"/>
  <c r="AJ1294" i="17"/>
  <c r="BG1294" i="17"/>
  <c r="BN1294" i="17"/>
  <c r="BA1294" i="17"/>
  <c r="BB1294" i="17" s="1"/>
  <c r="BD1294" i="17" s="1"/>
  <c r="BC1294" i="17"/>
  <c r="BF1294" i="17"/>
  <c r="BH1294" i="17"/>
  <c r="BI1294" i="17"/>
  <c r="BJ1294" i="17"/>
  <c r="BK1294" i="17"/>
  <c r="BL1294" i="17"/>
  <c r="N1295" i="17"/>
  <c r="O1295" i="17"/>
  <c r="P1295" i="17"/>
  <c r="Q1295" i="17"/>
  <c r="T1295" i="17"/>
  <c r="U1295" i="17"/>
  <c r="W1295" i="17"/>
  <c r="X1295" i="17"/>
  <c r="Z1295" i="17"/>
  <c r="BJ1295" i="17" s="1"/>
  <c r="AA1295" i="17"/>
  <c r="AD1295" i="17"/>
  <c r="BH1295" i="17" s="1"/>
  <c r="AE1295" i="17"/>
  <c r="AF1295" i="17"/>
  <c r="AH1295" i="17"/>
  <c r="AI1295" i="17"/>
  <c r="AJ1295" i="17"/>
  <c r="BG1295" i="17"/>
  <c r="BA1295" i="17" s="1"/>
  <c r="BC1295" i="17" s="1"/>
  <c r="BN1295" i="17"/>
  <c r="BF1295" i="17"/>
  <c r="BI1295" i="17"/>
  <c r="BK1295" i="17"/>
  <c r="BL1295" i="17"/>
  <c r="N1296" i="17"/>
  <c r="O1296" i="17"/>
  <c r="P1296" i="17"/>
  <c r="Q1296" i="17"/>
  <c r="T1296" i="17"/>
  <c r="U1296" i="17"/>
  <c r="W1296" i="17"/>
  <c r="X1296" i="17"/>
  <c r="Z1296" i="17"/>
  <c r="AA1296" i="17"/>
  <c r="AD1296" i="17"/>
  <c r="AE1296" i="17"/>
  <c r="AF1296" i="17"/>
  <c r="AH1296" i="17"/>
  <c r="AI1296" i="17"/>
  <c r="AJ1296" i="17"/>
  <c r="BG1296" i="17"/>
  <c r="BN1296" i="17"/>
  <c r="BA1296" i="17"/>
  <c r="BB1296" i="17" s="1"/>
  <c r="BD1296" i="17" s="1"/>
  <c r="BC1296" i="17"/>
  <c r="BF1296" i="17"/>
  <c r="BH1296" i="17"/>
  <c r="BI1296" i="17"/>
  <c r="BJ1296" i="17"/>
  <c r="BK1296" i="17"/>
  <c r="BL1296" i="17"/>
  <c r="N1297" i="17"/>
  <c r="O1297" i="17"/>
  <c r="P1297" i="17"/>
  <c r="Q1297" i="17"/>
  <c r="T1297" i="17"/>
  <c r="U1297" i="17"/>
  <c r="W1297" i="17"/>
  <c r="X1297" i="17"/>
  <c r="Z1297" i="17"/>
  <c r="BJ1297" i="17" s="1"/>
  <c r="AA1297" i="17"/>
  <c r="AD1297" i="17"/>
  <c r="BH1297" i="17" s="1"/>
  <c r="AE1297" i="17"/>
  <c r="AF1297" i="17"/>
  <c r="AH1297" i="17"/>
  <c r="AI1297" i="17"/>
  <c r="AJ1297" i="17"/>
  <c r="BG1297" i="17"/>
  <c r="BA1297" i="17" s="1"/>
  <c r="BC1297" i="17" s="1"/>
  <c r="BN1297" i="17"/>
  <c r="BB1297" i="17"/>
  <c r="BD1297" i="17" s="1"/>
  <c r="BF1297" i="17"/>
  <c r="BI1297" i="17"/>
  <c r="BK1297" i="17"/>
  <c r="BL1297" i="17"/>
  <c r="N1298" i="17"/>
  <c r="O1298" i="17"/>
  <c r="P1298" i="17"/>
  <c r="Q1298" i="17"/>
  <c r="T1298" i="17"/>
  <c r="U1298" i="17"/>
  <c r="W1298" i="17"/>
  <c r="X1298" i="17"/>
  <c r="Z1298" i="17"/>
  <c r="AA1298" i="17"/>
  <c r="AD1298" i="17"/>
  <c r="AE1298" i="17"/>
  <c r="AF1298" i="17"/>
  <c r="AH1298" i="17"/>
  <c r="AI1298" i="17"/>
  <c r="AJ1298" i="17"/>
  <c r="BG1298" i="17"/>
  <c r="BN1298" i="17"/>
  <c r="BA1298" i="17"/>
  <c r="BB1298" i="17" s="1"/>
  <c r="BD1298" i="17" s="1"/>
  <c r="BC1298" i="17"/>
  <c r="BF1298" i="17"/>
  <c r="BH1298" i="17"/>
  <c r="BI1298" i="17"/>
  <c r="BJ1298" i="17"/>
  <c r="BK1298" i="17"/>
  <c r="BL1298" i="17"/>
  <c r="N1299" i="17"/>
  <c r="O1299" i="17"/>
  <c r="P1299" i="17"/>
  <c r="Q1299" i="17"/>
  <c r="T1299" i="17"/>
  <c r="U1299" i="17"/>
  <c r="W1299" i="17"/>
  <c r="X1299" i="17"/>
  <c r="Z1299" i="17"/>
  <c r="BJ1299" i="17" s="1"/>
  <c r="AA1299" i="17"/>
  <c r="AD1299" i="17"/>
  <c r="BH1299" i="17" s="1"/>
  <c r="AE1299" i="17"/>
  <c r="AF1299" i="17"/>
  <c r="AH1299" i="17"/>
  <c r="AI1299" i="17"/>
  <c r="AJ1299" i="17"/>
  <c r="BG1299" i="17"/>
  <c r="BA1299" i="17" s="1"/>
  <c r="BC1299" i="17" s="1"/>
  <c r="BN1299" i="17"/>
  <c r="BF1299" i="17"/>
  <c r="BI1299" i="17"/>
  <c r="BK1299" i="17"/>
  <c r="BL1299" i="17"/>
  <c r="N1300" i="17"/>
  <c r="O1300" i="17"/>
  <c r="P1300" i="17"/>
  <c r="Q1300" i="17"/>
  <c r="T1300" i="17"/>
  <c r="U1300" i="17"/>
  <c r="W1300" i="17"/>
  <c r="X1300" i="17"/>
  <c r="Y1300" i="17"/>
  <c r="BN1300" i="17" s="1"/>
  <c r="Z1300" i="17"/>
  <c r="BJ1300" i="17" s="1"/>
  <c r="L215" i="1"/>
  <c r="M215" i="1"/>
  <c r="AD1300" i="17"/>
  <c r="N215" i="1"/>
  <c r="AE1300" i="17"/>
  <c r="O215" i="1"/>
  <c r="AF1300" i="17"/>
  <c r="P215" i="1"/>
  <c r="Q215" i="1"/>
  <c r="AH1300" i="17"/>
  <c r="R215" i="1"/>
  <c r="AI1300" i="17"/>
  <c r="S215" i="1"/>
  <c r="AJ1300" i="17"/>
  <c r="BG1300" i="17"/>
  <c r="BA1300" i="17" s="1"/>
  <c r="BF1300" i="17"/>
  <c r="BI1300" i="17"/>
  <c r="BH1300" i="17"/>
  <c r="BK1300" i="17"/>
  <c r="BL1300" i="17"/>
  <c r="N1301" i="17"/>
  <c r="O1301" i="17"/>
  <c r="P1301" i="17"/>
  <c r="Q1301" i="17"/>
  <c r="T1301" i="17"/>
  <c r="U1301" i="17"/>
  <c r="W1301" i="17"/>
  <c r="X1301" i="17"/>
  <c r="Y1301" i="17"/>
  <c r="BI1301" i="17" s="1"/>
  <c r="Z1301" i="17"/>
  <c r="L511" i="1"/>
  <c r="M511" i="1"/>
  <c r="AD1301" i="17"/>
  <c r="BH1301" i="17" s="1"/>
  <c r="N511" i="1"/>
  <c r="AE1301" i="17"/>
  <c r="O511" i="1"/>
  <c r="AF1301" i="17"/>
  <c r="P511" i="1"/>
  <c r="Q511" i="1"/>
  <c r="AH1301" i="17"/>
  <c r="R511" i="1"/>
  <c r="AI1301" i="17"/>
  <c r="S511" i="1"/>
  <c r="AJ1301" i="17"/>
  <c r="BG1301" i="17"/>
  <c r="BF1301" i="17"/>
  <c r="BA1301" i="17"/>
  <c r="BJ1301" i="17"/>
  <c r="BK1301" i="17"/>
  <c r="BL1301" i="17"/>
  <c r="BN1301" i="17"/>
  <c r="N1302" i="17"/>
  <c r="O1302" i="17"/>
  <c r="P1302" i="17"/>
  <c r="Q1302" i="17"/>
  <c r="T1302" i="17"/>
  <c r="U1302" i="17"/>
  <c r="W1302" i="17"/>
  <c r="X1302" i="17"/>
  <c r="Y1302" i="17"/>
  <c r="BN1302" i="17" s="1"/>
  <c r="Z1302" i="17"/>
  <c r="BJ1302" i="17" s="1"/>
  <c r="L443" i="1"/>
  <c r="M443" i="1"/>
  <c r="AD1302" i="17"/>
  <c r="N443" i="1"/>
  <c r="AE1302" i="17"/>
  <c r="O443" i="1"/>
  <c r="AF1302" i="17"/>
  <c r="P443" i="1"/>
  <c r="Q443" i="1"/>
  <c r="AH1302" i="17"/>
  <c r="R443" i="1"/>
  <c r="AI1302" i="17"/>
  <c r="S443" i="1"/>
  <c r="AJ1302" i="17"/>
  <c r="BG1302" i="17"/>
  <c r="BA1302" i="17" s="1"/>
  <c r="BF1302" i="17"/>
  <c r="BI1302" i="17"/>
  <c r="BH1302" i="17"/>
  <c r="BK1302" i="17"/>
  <c r="BL1302" i="17"/>
  <c r="N1303" i="17"/>
  <c r="O1303" i="17"/>
  <c r="P1303" i="17"/>
  <c r="Q1303" i="17"/>
  <c r="T1303" i="17"/>
  <c r="U1303" i="17"/>
  <c r="W1303" i="17"/>
  <c r="X1303" i="17"/>
  <c r="Z1303" i="17"/>
  <c r="BJ1303" i="17" s="1"/>
  <c r="AA1303" i="17"/>
  <c r="L477" i="1"/>
  <c r="M477" i="1"/>
  <c r="AD1303" i="17"/>
  <c r="BH1303" i="17" s="1"/>
  <c r="N477" i="1"/>
  <c r="AE1303" i="17"/>
  <c r="O477" i="1"/>
  <c r="AF1303" i="17"/>
  <c r="P477" i="1"/>
  <c r="Q477" i="1"/>
  <c r="AH1303" i="17"/>
  <c r="R477" i="1"/>
  <c r="AI1303" i="17"/>
  <c r="S477" i="1"/>
  <c r="AJ1303" i="17"/>
  <c r="BG1303" i="17"/>
  <c r="BF1303" i="17"/>
  <c r="BL1303" i="17"/>
  <c r="BA1303" i="17"/>
  <c r="BI1303" i="17"/>
  <c r="BK1303" i="17"/>
  <c r="BN1303" i="17"/>
  <c r="N1304" i="17"/>
  <c r="O1304" i="17"/>
  <c r="P1304" i="17"/>
  <c r="Q1304" i="17"/>
  <c r="T1304" i="17"/>
  <c r="U1304" i="17"/>
  <c r="W1304" i="17"/>
  <c r="X1304" i="17"/>
  <c r="Y1304" i="17"/>
  <c r="BN1304" i="17" s="1"/>
  <c r="Z1304" i="17"/>
  <c r="AD1304" i="17"/>
  <c r="AE1304" i="17"/>
  <c r="AF1304" i="17"/>
  <c r="AH1304" i="17"/>
  <c r="AI1304" i="17"/>
  <c r="AJ1304" i="17"/>
  <c r="BG1304" i="17"/>
  <c r="BA1304" i="17" s="1"/>
  <c r="BF1304" i="17"/>
  <c r="BK1304" i="17"/>
  <c r="BH1304" i="17"/>
  <c r="BI1304" i="17"/>
  <c r="BJ1304" i="17"/>
  <c r="BL1304" i="17"/>
  <c r="N1305" i="17"/>
  <c r="O1305" i="17"/>
  <c r="P1305" i="17"/>
  <c r="Q1305" i="17"/>
  <c r="T1305" i="17"/>
  <c r="U1305" i="17"/>
  <c r="W1305" i="17"/>
  <c r="X1305" i="17"/>
  <c r="Z1305" i="17"/>
  <c r="AA1305" i="17"/>
  <c r="L377" i="1"/>
  <c r="M377" i="1"/>
  <c r="AD1305" i="17"/>
  <c r="N377" i="1"/>
  <c r="AE1305" i="17"/>
  <c r="O377" i="1"/>
  <c r="AF1305" i="17"/>
  <c r="P377" i="1"/>
  <c r="Q377" i="1"/>
  <c r="AH1305" i="17"/>
  <c r="R377" i="1"/>
  <c r="AI1305" i="17"/>
  <c r="S377" i="1"/>
  <c r="AJ1305" i="17"/>
  <c r="BG1305" i="17"/>
  <c r="BF1305" i="17"/>
  <c r="BH1305" i="17"/>
  <c r="BI1305" i="17"/>
  <c r="BJ1305" i="17"/>
  <c r="BK1305" i="17"/>
  <c r="BL1305" i="17"/>
  <c r="BN1305" i="17"/>
  <c r="BA1305" i="17" s="1"/>
  <c r="N1306" i="17"/>
  <c r="O1306" i="17"/>
  <c r="P1306" i="17"/>
  <c r="Q1306" i="17"/>
  <c r="T1306" i="17"/>
  <c r="U1306" i="17"/>
  <c r="W1306" i="17"/>
  <c r="X1306" i="17"/>
  <c r="Z1306" i="17"/>
  <c r="AA1306" i="17"/>
  <c r="L1302" i="1"/>
  <c r="M1302" i="1"/>
  <c r="AD1306" i="17"/>
  <c r="BH1306" i="17" s="1"/>
  <c r="N1302" i="1"/>
  <c r="AE1306" i="17"/>
  <c r="O1302" i="1"/>
  <c r="AF1306" i="17"/>
  <c r="P1302" i="1"/>
  <c r="Q1302" i="1"/>
  <c r="AH1306" i="17"/>
  <c r="R1302" i="1"/>
  <c r="AI1306" i="17"/>
  <c r="S1302" i="1"/>
  <c r="AJ1306" i="17"/>
  <c r="BG1306" i="17"/>
  <c r="BA1306" i="17" s="1"/>
  <c r="BF1306" i="17"/>
  <c r="BI1306" i="17"/>
  <c r="BJ1306" i="17"/>
  <c r="BK1306" i="17"/>
  <c r="BL1306" i="17"/>
  <c r="BN1306" i="17"/>
  <c r="N1307" i="17"/>
  <c r="O1307" i="17"/>
  <c r="P1307" i="17"/>
  <c r="Q1307" i="17"/>
  <c r="T1307" i="17"/>
  <c r="U1307" i="17"/>
  <c r="W1307" i="17"/>
  <c r="X1307" i="17"/>
  <c r="Y1307" i="17"/>
  <c r="Z1307" i="17"/>
  <c r="L1128" i="1"/>
  <c r="M1128" i="1"/>
  <c r="AD1307" i="17"/>
  <c r="BH1307" i="17" s="1"/>
  <c r="N1128" i="1"/>
  <c r="AE1307" i="17"/>
  <c r="O1128" i="1"/>
  <c r="AF1307" i="17"/>
  <c r="P1128" i="1"/>
  <c r="Q1128" i="1"/>
  <c r="AH1307" i="17"/>
  <c r="R1128" i="1"/>
  <c r="AI1307" i="17"/>
  <c r="S1128" i="1"/>
  <c r="AJ1307" i="17"/>
  <c r="BG1307" i="17"/>
  <c r="BF1307" i="17"/>
  <c r="BL1307" i="17"/>
  <c r="BA1307" i="17"/>
  <c r="BI1307" i="17"/>
  <c r="BJ1307" i="17"/>
  <c r="BK1307" i="17"/>
  <c r="BN1307" i="17"/>
  <c r="N1308" i="17"/>
  <c r="O1308" i="17"/>
  <c r="P1308" i="17"/>
  <c r="Q1308" i="17"/>
  <c r="T1308" i="17"/>
  <c r="U1308" i="17"/>
  <c r="W1308" i="17"/>
  <c r="X1308" i="17"/>
  <c r="Z1308" i="17"/>
  <c r="AA1308" i="17"/>
  <c r="AD1308" i="17"/>
  <c r="AE1308" i="17"/>
  <c r="AF1308" i="17"/>
  <c r="AH1308" i="17"/>
  <c r="AI1308" i="17"/>
  <c r="AJ1308" i="17"/>
  <c r="BG1308" i="17"/>
  <c r="BA1308" i="17" s="1"/>
  <c r="BF1308" i="17"/>
  <c r="BH1308" i="17"/>
  <c r="BI1308" i="17"/>
  <c r="BJ1308" i="17"/>
  <c r="BK1308" i="17"/>
  <c r="BL1308" i="17"/>
  <c r="BN1308" i="17"/>
  <c r="N1309" i="17"/>
  <c r="O1309" i="17"/>
  <c r="P1309" i="17"/>
  <c r="Q1309" i="17"/>
  <c r="T1309" i="17"/>
  <c r="U1309" i="17"/>
  <c r="W1309" i="17"/>
  <c r="X1309" i="17"/>
  <c r="Y1309" i="17"/>
  <c r="Z1309" i="17"/>
  <c r="L772" i="1"/>
  <c r="M772" i="1"/>
  <c r="AD1309" i="17"/>
  <c r="BH1309" i="17" s="1"/>
  <c r="N772" i="1"/>
  <c r="AE1309" i="17"/>
  <c r="O772" i="1"/>
  <c r="AF1309" i="17"/>
  <c r="P772" i="1"/>
  <c r="Q772" i="1"/>
  <c r="AH1309" i="17"/>
  <c r="R772" i="1"/>
  <c r="AI1309" i="17"/>
  <c r="S772" i="1"/>
  <c r="AJ1309" i="17"/>
  <c r="BG1309" i="17"/>
  <c r="BF1309" i="17"/>
  <c r="BJ1309" i="17"/>
  <c r="BA1309" i="17"/>
  <c r="BI1309" i="17"/>
  <c r="BK1309" i="17"/>
  <c r="BL1309" i="17"/>
  <c r="BN1309" i="17"/>
  <c r="N1310" i="17"/>
  <c r="O1310" i="17"/>
  <c r="P1310" i="17"/>
  <c r="Q1310" i="17"/>
  <c r="T1310" i="17"/>
  <c r="U1310" i="17"/>
  <c r="W1310" i="17"/>
  <c r="X1310" i="17"/>
  <c r="Y1310" i="17"/>
  <c r="BN1310" i="17" s="1"/>
  <c r="Z1310" i="17"/>
  <c r="AD1310" i="17"/>
  <c r="AE1310" i="17"/>
  <c r="AF1310" i="17"/>
  <c r="AH1310" i="17"/>
  <c r="AI1310" i="17"/>
  <c r="AJ1310" i="17"/>
  <c r="BG1310" i="17"/>
  <c r="BA1310" i="17" s="1"/>
  <c r="BF1310" i="17"/>
  <c r="BL1310" i="17"/>
  <c r="BH1310" i="17"/>
  <c r="BI1310" i="17"/>
  <c r="BJ1310" i="17"/>
  <c r="BK1310" i="17"/>
  <c r="N1311" i="17"/>
  <c r="O1311" i="17"/>
  <c r="P1311" i="17"/>
  <c r="Q1311" i="17"/>
  <c r="T1311" i="17"/>
  <c r="U1311" i="17"/>
  <c r="W1311" i="17"/>
  <c r="X1311" i="17"/>
  <c r="Y1311" i="17"/>
  <c r="Z1311" i="17"/>
  <c r="L762" i="1"/>
  <c r="M762" i="1"/>
  <c r="AD1311" i="17"/>
  <c r="BH1311" i="17" s="1"/>
  <c r="N762" i="1"/>
  <c r="AE1311" i="17"/>
  <c r="O762" i="1"/>
  <c r="AF1311" i="17"/>
  <c r="P762" i="1"/>
  <c r="Q762" i="1"/>
  <c r="AH1311" i="17"/>
  <c r="R762" i="1"/>
  <c r="AI1311" i="17"/>
  <c r="S762" i="1"/>
  <c r="AJ1311" i="17"/>
  <c r="BG1311" i="17"/>
  <c r="BF1311" i="17"/>
  <c r="BL1311" i="17"/>
  <c r="BI1311" i="17"/>
  <c r="BJ1311" i="17"/>
  <c r="BK1311" i="17"/>
  <c r="BN1311" i="17"/>
  <c r="BA1311" i="17" s="1"/>
  <c r="N1312" i="17"/>
  <c r="O1312" i="17"/>
  <c r="P1312" i="17"/>
  <c r="Q1312" i="17"/>
  <c r="T1312" i="17"/>
  <c r="U1312" i="17"/>
  <c r="W1312" i="17"/>
  <c r="X1312" i="17"/>
  <c r="Y1312" i="17"/>
  <c r="BN1312" i="17" s="1"/>
  <c r="Z1312" i="17"/>
  <c r="AD1312" i="17"/>
  <c r="AE1312" i="17"/>
  <c r="AF1312" i="17"/>
  <c r="AH1312" i="17"/>
  <c r="AI1312" i="17"/>
  <c r="AJ1312" i="17"/>
  <c r="BG1312" i="17"/>
  <c r="BA1312" i="17" s="1"/>
  <c r="BF1312" i="17"/>
  <c r="BJ1312" i="17"/>
  <c r="BH1312" i="17"/>
  <c r="BI1312" i="17"/>
  <c r="BK1312" i="17"/>
  <c r="BL1312" i="17"/>
  <c r="N1313" i="17"/>
  <c r="O1313" i="17"/>
  <c r="P1313" i="17"/>
  <c r="Q1313" i="17"/>
  <c r="T1313" i="17"/>
  <c r="U1313" i="17"/>
  <c r="W1313" i="17"/>
  <c r="X1313" i="17"/>
  <c r="Y1313" i="17"/>
  <c r="Z1313" i="17"/>
  <c r="BJ1313" i="17" s="1"/>
  <c r="AD1313" i="17"/>
  <c r="BH1313" i="17" s="1"/>
  <c r="AE1313" i="17"/>
  <c r="AF1313" i="17"/>
  <c r="AH1313" i="17"/>
  <c r="AI1313" i="17"/>
  <c r="AJ1313" i="17"/>
  <c r="BG1313" i="17"/>
  <c r="BF1313" i="17"/>
  <c r="BA1313" i="17"/>
  <c r="BI1313" i="17"/>
  <c r="BK1313" i="17"/>
  <c r="BL1313" i="17"/>
  <c r="BN1313" i="17"/>
  <c r="N1314" i="17"/>
  <c r="O1314" i="17"/>
  <c r="P1314" i="17"/>
  <c r="Q1314" i="17"/>
  <c r="T1314" i="17"/>
  <c r="U1314" i="17"/>
  <c r="W1314" i="17"/>
  <c r="X1314" i="17"/>
  <c r="Z1314" i="17"/>
  <c r="AA1314" i="17"/>
  <c r="L871" i="1"/>
  <c r="M871" i="1"/>
  <c r="AD1314" i="17"/>
  <c r="BH1314" i="17" s="1"/>
  <c r="N871" i="1"/>
  <c r="AE1314" i="17"/>
  <c r="O871" i="1"/>
  <c r="AF1314" i="17"/>
  <c r="P871" i="1"/>
  <c r="Q871" i="1"/>
  <c r="AH1314" i="17"/>
  <c r="R871" i="1"/>
  <c r="AI1314" i="17"/>
  <c r="S871" i="1"/>
  <c r="AJ1314" i="17"/>
  <c r="BG1314" i="17"/>
  <c r="BA1314" i="17" s="1"/>
  <c r="BF1314" i="17"/>
  <c r="BI1314" i="17"/>
  <c r="BJ1314" i="17"/>
  <c r="BK1314" i="17"/>
  <c r="BL1314" i="17"/>
  <c r="BN1314" i="17"/>
  <c r="N1315" i="17"/>
  <c r="O1315" i="17"/>
  <c r="P1315" i="17"/>
  <c r="Q1315" i="17"/>
  <c r="T1315" i="17"/>
  <c r="U1315" i="17"/>
  <c r="W1315" i="17"/>
  <c r="X1315" i="17"/>
  <c r="Y1315" i="17"/>
  <c r="Z1315" i="17"/>
  <c r="BJ1315" i="17" s="1"/>
  <c r="L964" i="1"/>
  <c r="M964" i="1"/>
  <c r="AD1315" i="17"/>
  <c r="BH1315" i="17" s="1"/>
  <c r="N964" i="1"/>
  <c r="AE1315" i="17"/>
  <c r="O964" i="1"/>
  <c r="AF1315" i="17"/>
  <c r="P964" i="1"/>
  <c r="Q964" i="1"/>
  <c r="AH1315" i="17"/>
  <c r="R964" i="1"/>
  <c r="AI1315" i="17"/>
  <c r="S964" i="1"/>
  <c r="AJ1315" i="17"/>
  <c r="BG1315" i="17"/>
  <c r="BF1315" i="17"/>
  <c r="BA1315" i="17"/>
  <c r="BI1315" i="17"/>
  <c r="BK1315" i="17"/>
  <c r="BL1315" i="17"/>
  <c r="BN1315" i="17"/>
  <c r="N1316" i="17"/>
  <c r="O1316" i="17"/>
  <c r="P1316" i="17"/>
  <c r="Q1316" i="17"/>
  <c r="T1316" i="17"/>
  <c r="U1316" i="17"/>
  <c r="W1316" i="17"/>
  <c r="X1316" i="17"/>
  <c r="Y1316" i="17"/>
  <c r="BN1316" i="17" s="1"/>
  <c r="Z1316" i="17"/>
  <c r="L587" i="1"/>
  <c r="M587" i="1"/>
  <c r="AD1316" i="17"/>
  <c r="N587" i="1"/>
  <c r="AE1316" i="17"/>
  <c r="O587" i="1"/>
  <c r="AF1316" i="17"/>
  <c r="P587" i="1"/>
  <c r="Q587" i="1"/>
  <c r="AH1316" i="17"/>
  <c r="R587" i="1"/>
  <c r="AI1316" i="17"/>
  <c r="S587" i="1"/>
  <c r="AJ1316" i="17"/>
  <c r="BG1316" i="17"/>
  <c r="BA1316" i="17" s="1"/>
  <c r="BF1316" i="17"/>
  <c r="BL1316" i="17"/>
  <c r="BH1316" i="17"/>
  <c r="BI1316" i="17"/>
  <c r="BJ1316" i="17"/>
  <c r="BK1316" i="17"/>
  <c r="N1317" i="17"/>
  <c r="O1317" i="17"/>
  <c r="P1317" i="17"/>
  <c r="Q1317" i="17"/>
  <c r="T1317" i="17"/>
  <c r="U1317" i="17"/>
  <c r="W1317" i="17"/>
  <c r="X1317" i="17"/>
  <c r="Z1317" i="17"/>
  <c r="AA1317" i="17"/>
  <c r="L850" i="1"/>
  <c r="M850" i="1"/>
  <c r="AD1317" i="17"/>
  <c r="BH1317" i="17" s="1"/>
  <c r="N850" i="1"/>
  <c r="AE1317" i="17"/>
  <c r="O850" i="1"/>
  <c r="AF1317" i="17"/>
  <c r="P850" i="1"/>
  <c r="Q850" i="1"/>
  <c r="AH1317" i="17"/>
  <c r="R850" i="1"/>
  <c r="AI1317" i="17"/>
  <c r="S850" i="1"/>
  <c r="AJ1317" i="17"/>
  <c r="BG1317" i="17"/>
  <c r="BF1317" i="17"/>
  <c r="BI1317" i="17"/>
  <c r="BJ1317" i="17"/>
  <c r="BK1317" i="17"/>
  <c r="BL1317" i="17"/>
  <c r="BN1317" i="17"/>
  <c r="BA1317" i="17" s="1"/>
  <c r="N1318" i="17"/>
  <c r="O1318" i="17"/>
  <c r="P1318" i="17"/>
  <c r="Q1318" i="17"/>
  <c r="T1318" i="17"/>
  <c r="U1318" i="17"/>
  <c r="W1318" i="17"/>
  <c r="X1318" i="17"/>
  <c r="Y1318" i="17"/>
  <c r="BN1318" i="17" s="1"/>
  <c r="Z1318" i="17"/>
  <c r="L992" i="1"/>
  <c r="M992" i="1"/>
  <c r="AD1318" i="17"/>
  <c r="N992" i="1"/>
  <c r="AE1318" i="17"/>
  <c r="O992" i="1"/>
  <c r="AF1318" i="17"/>
  <c r="P992" i="1"/>
  <c r="Q992" i="1"/>
  <c r="AH1318" i="17"/>
  <c r="R992" i="1"/>
  <c r="AI1318" i="17"/>
  <c r="S992" i="1"/>
  <c r="AJ1318" i="17"/>
  <c r="BG1318" i="17"/>
  <c r="BA1318" i="17" s="1"/>
  <c r="BF1318" i="17"/>
  <c r="BL1318" i="17"/>
  <c r="BH1318" i="17"/>
  <c r="BI1318" i="17"/>
  <c r="BJ1318" i="17"/>
  <c r="BK1318" i="17"/>
  <c r="N1319" i="17"/>
  <c r="O1319" i="17"/>
  <c r="P1319" i="17"/>
  <c r="Q1319" i="17"/>
  <c r="T1319" i="17"/>
  <c r="U1319" i="17"/>
  <c r="W1319" i="17"/>
  <c r="X1319" i="17"/>
  <c r="Z1319" i="17"/>
  <c r="AA1319" i="17"/>
  <c r="L863" i="1"/>
  <c r="M863" i="1"/>
  <c r="AD1319" i="17"/>
  <c r="BH1319" i="17" s="1"/>
  <c r="N863" i="1"/>
  <c r="AE1319" i="17"/>
  <c r="O863" i="1"/>
  <c r="AF1319" i="17"/>
  <c r="P863" i="1"/>
  <c r="Q863" i="1"/>
  <c r="AH1319" i="17"/>
  <c r="R863" i="1"/>
  <c r="AI1319" i="17"/>
  <c r="S863" i="1"/>
  <c r="AJ1319" i="17"/>
  <c r="BG1319" i="17"/>
  <c r="BF1319" i="17"/>
  <c r="BA1319" i="17"/>
  <c r="BI1319" i="17"/>
  <c r="BJ1319" i="17"/>
  <c r="BK1319" i="17"/>
  <c r="BL1319" i="17"/>
  <c r="BN1319" i="17"/>
  <c r="N1320" i="17"/>
  <c r="O1320" i="17"/>
  <c r="P1320" i="17"/>
  <c r="Q1320" i="17"/>
  <c r="T1320" i="17"/>
  <c r="U1320" i="17"/>
  <c r="W1320" i="17"/>
  <c r="X1320" i="17"/>
  <c r="Y1320" i="17"/>
  <c r="BN1320" i="17" s="1"/>
  <c r="Z1320" i="17"/>
  <c r="BJ1320" i="17" s="1"/>
  <c r="L482" i="1"/>
  <c r="M482" i="1"/>
  <c r="AD1320" i="17"/>
  <c r="BH1320" i="17" s="1"/>
  <c r="N482" i="1"/>
  <c r="AE1320" i="17"/>
  <c r="O482" i="1"/>
  <c r="AF1320" i="17"/>
  <c r="P482" i="1"/>
  <c r="Q482" i="1"/>
  <c r="AH1320" i="17"/>
  <c r="R482" i="1"/>
  <c r="AI1320" i="17"/>
  <c r="S482" i="1"/>
  <c r="AJ1320" i="17"/>
  <c r="BG1320" i="17"/>
  <c r="BA1320" i="17" s="1"/>
  <c r="BF1320" i="17"/>
  <c r="BI1320" i="17"/>
  <c r="BK1320" i="17"/>
  <c r="BL1320" i="17"/>
  <c r="N1321" i="17"/>
  <c r="O1321" i="17"/>
  <c r="P1321" i="17"/>
  <c r="Q1321" i="17"/>
  <c r="T1321" i="17"/>
  <c r="U1321" i="17"/>
  <c r="W1321" i="17"/>
  <c r="X1321" i="17"/>
  <c r="Y1321" i="17"/>
  <c r="BI1321" i="17" s="1"/>
  <c r="Z1321" i="17"/>
  <c r="AD1321" i="17"/>
  <c r="AE1321" i="17"/>
  <c r="AF1321" i="17"/>
  <c r="AH1321" i="17"/>
  <c r="AI1321" i="17"/>
  <c r="AJ1321" i="17"/>
  <c r="BG1321" i="17"/>
  <c r="BF1321" i="17"/>
  <c r="BH1321" i="17"/>
  <c r="BJ1321" i="17"/>
  <c r="BK1321" i="17"/>
  <c r="BL1321" i="17"/>
  <c r="BN1321" i="17"/>
  <c r="BA1321" i="17" s="1"/>
  <c r="N1322" i="17"/>
  <c r="O1322" i="17"/>
  <c r="P1322" i="17"/>
  <c r="Q1322" i="17"/>
  <c r="T1322" i="17"/>
  <c r="U1322" i="17"/>
  <c r="W1322" i="17"/>
  <c r="X1322" i="17"/>
  <c r="Z1322" i="17"/>
  <c r="AA1322" i="17"/>
  <c r="AD1322" i="17"/>
  <c r="AE1322" i="17"/>
  <c r="AF1322" i="17"/>
  <c r="AH1322" i="17"/>
  <c r="AI1322" i="17"/>
  <c r="AJ1322" i="17"/>
  <c r="BG1322" i="17"/>
  <c r="BA1322" i="17" s="1"/>
  <c r="BF1322" i="17"/>
  <c r="BH1322" i="17"/>
  <c r="BI1322" i="17"/>
  <c r="BJ1322" i="17"/>
  <c r="BK1322" i="17"/>
  <c r="BL1322" i="17"/>
  <c r="BN1322" i="17"/>
  <c r="N1323" i="17"/>
  <c r="O1323" i="17"/>
  <c r="P1323" i="17"/>
  <c r="Q1323" i="17"/>
  <c r="T1323" i="17"/>
  <c r="U1323" i="17"/>
  <c r="W1323" i="17"/>
  <c r="X1323" i="17"/>
  <c r="Y1323" i="17"/>
  <c r="BI1323" i="17" s="1"/>
  <c r="Z1323" i="17"/>
  <c r="AD1323" i="17"/>
  <c r="AE1323" i="17"/>
  <c r="AF1323" i="17"/>
  <c r="AH1323" i="17"/>
  <c r="AI1323" i="17"/>
  <c r="AJ1323" i="17"/>
  <c r="BG1323" i="17"/>
  <c r="BF1323" i="17"/>
  <c r="BH1323" i="17"/>
  <c r="BJ1323" i="17"/>
  <c r="BK1323" i="17"/>
  <c r="BL1323" i="17"/>
  <c r="BN1323" i="17"/>
  <c r="BA1323" i="17" s="1"/>
  <c r="N1324" i="17"/>
  <c r="O1324" i="17"/>
  <c r="P1324" i="17"/>
  <c r="Q1324" i="17"/>
  <c r="T1324" i="17"/>
  <c r="U1324" i="17"/>
  <c r="W1324" i="17"/>
  <c r="X1324" i="17"/>
  <c r="Z1324" i="17"/>
  <c r="AA1324" i="17"/>
  <c r="AD1324" i="17"/>
  <c r="AE1324" i="17"/>
  <c r="AF1324" i="17"/>
  <c r="AH1324" i="17"/>
  <c r="AI1324" i="17"/>
  <c r="AJ1324" i="17"/>
  <c r="BG1324" i="17"/>
  <c r="BA1324" i="17" s="1"/>
  <c r="BF1324" i="17"/>
  <c r="BH1324" i="17"/>
  <c r="BI1324" i="17"/>
  <c r="BJ1324" i="17"/>
  <c r="BK1324" i="17"/>
  <c r="BL1324" i="17"/>
  <c r="BN1324" i="17"/>
  <c r="N1325" i="17"/>
  <c r="O1325" i="17"/>
  <c r="P1325" i="17"/>
  <c r="Q1325" i="17"/>
  <c r="T1325" i="17"/>
  <c r="U1325" i="17"/>
  <c r="W1325" i="17"/>
  <c r="X1325" i="17"/>
  <c r="Y1325" i="17"/>
  <c r="BI1325" i="17" s="1"/>
  <c r="Z1325" i="17"/>
  <c r="L1126" i="1"/>
  <c r="M1126" i="1"/>
  <c r="AD1325" i="17"/>
  <c r="BH1325" i="17" s="1"/>
  <c r="N1126" i="1"/>
  <c r="AE1325" i="17"/>
  <c r="O1126" i="1"/>
  <c r="AF1325" i="17"/>
  <c r="P1126" i="1"/>
  <c r="Q1126" i="1"/>
  <c r="AH1325" i="17"/>
  <c r="R1126" i="1"/>
  <c r="AI1325" i="17"/>
  <c r="S1126" i="1"/>
  <c r="AJ1325" i="17"/>
  <c r="BG1325" i="17"/>
  <c r="BF1325" i="17"/>
  <c r="BA1325" i="17"/>
  <c r="BJ1325" i="17"/>
  <c r="BK1325" i="17"/>
  <c r="BL1325" i="17"/>
  <c r="BN1325" i="17"/>
  <c r="N1326" i="17"/>
  <c r="O1326" i="17"/>
  <c r="P1326" i="17"/>
  <c r="Q1326" i="17"/>
  <c r="T1326" i="17"/>
  <c r="U1326" i="17"/>
  <c r="W1326" i="17"/>
  <c r="X1326" i="17"/>
  <c r="Z1326" i="17"/>
  <c r="AA1326" i="17"/>
  <c r="L596" i="1"/>
  <c r="M596" i="1"/>
  <c r="AD1326" i="17"/>
  <c r="BH1326" i="17" s="1"/>
  <c r="N596" i="1"/>
  <c r="AE1326" i="17"/>
  <c r="O596" i="1"/>
  <c r="AF1326" i="17"/>
  <c r="P596" i="1"/>
  <c r="Q596" i="1"/>
  <c r="AH1326" i="17"/>
  <c r="R596" i="1"/>
  <c r="AI1326" i="17"/>
  <c r="S596" i="1"/>
  <c r="AJ1326" i="17"/>
  <c r="BG1326" i="17"/>
  <c r="BA1326" i="17" s="1"/>
  <c r="BF1326" i="17"/>
  <c r="BI1326" i="17"/>
  <c r="BJ1326" i="17"/>
  <c r="BK1326" i="17"/>
  <c r="BL1326" i="17"/>
  <c r="BN1326" i="17"/>
  <c r="N1327" i="17"/>
  <c r="O1327" i="17"/>
  <c r="P1327" i="17"/>
  <c r="Q1327" i="17"/>
  <c r="T1327" i="17"/>
  <c r="U1327" i="17"/>
  <c r="W1327" i="17"/>
  <c r="X1327" i="17"/>
  <c r="Y1327" i="17"/>
  <c r="Z1327" i="17"/>
  <c r="L361" i="1"/>
  <c r="M361" i="1"/>
  <c r="AD1327" i="17"/>
  <c r="BH1327" i="17" s="1"/>
  <c r="N361" i="1"/>
  <c r="AE1327" i="17"/>
  <c r="O361" i="1"/>
  <c r="AF1327" i="17"/>
  <c r="P361" i="1"/>
  <c r="Q361" i="1"/>
  <c r="AH1327" i="17"/>
  <c r="R361" i="1"/>
  <c r="AI1327" i="17"/>
  <c r="S361" i="1"/>
  <c r="AJ1327" i="17"/>
  <c r="BG1327" i="17"/>
  <c r="BF1327" i="17"/>
  <c r="BL1327" i="17"/>
  <c r="BA1327" i="17"/>
  <c r="BI1327" i="17"/>
  <c r="BJ1327" i="17"/>
  <c r="BK1327" i="17"/>
  <c r="BN1327" i="17"/>
  <c r="N1328" i="17"/>
  <c r="O1328" i="17"/>
  <c r="P1328" i="17"/>
  <c r="Q1328" i="17"/>
  <c r="T1328" i="17"/>
  <c r="U1328" i="17"/>
  <c r="W1328" i="17"/>
  <c r="X1328" i="17"/>
  <c r="Y1328" i="17"/>
  <c r="BN1328" i="17" s="1"/>
  <c r="Z1328" i="17"/>
  <c r="L468" i="1"/>
  <c r="M468" i="1"/>
  <c r="AD1328" i="17"/>
  <c r="N468" i="1"/>
  <c r="AE1328" i="17"/>
  <c r="O468" i="1"/>
  <c r="AF1328" i="17"/>
  <c r="P468" i="1"/>
  <c r="Q468" i="1"/>
  <c r="AH1328" i="17"/>
  <c r="R468" i="1"/>
  <c r="AI1328" i="17"/>
  <c r="S468" i="1"/>
  <c r="AJ1328" i="17"/>
  <c r="BG1328" i="17"/>
  <c r="BA1328" i="17" s="1"/>
  <c r="BF1328" i="17"/>
  <c r="BK1328" i="17"/>
  <c r="BH1328" i="17"/>
  <c r="BI1328" i="17"/>
  <c r="BJ1328" i="17"/>
  <c r="BL1328" i="17"/>
  <c r="N1329" i="17"/>
  <c r="O1329" i="17"/>
  <c r="P1329" i="17"/>
  <c r="Q1329" i="17"/>
  <c r="T1329" i="17"/>
  <c r="U1329" i="17"/>
  <c r="W1329" i="17"/>
  <c r="X1329" i="17"/>
  <c r="Y1329" i="17"/>
  <c r="Z1329" i="17"/>
  <c r="L421" i="1"/>
  <c r="M421" i="1"/>
  <c r="AD1329" i="17"/>
  <c r="BH1329" i="17" s="1"/>
  <c r="N421" i="1"/>
  <c r="AE1329" i="17"/>
  <c r="O421" i="1"/>
  <c r="AF1329" i="17"/>
  <c r="P421" i="1"/>
  <c r="Q421" i="1"/>
  <c r="AH1329" i="17"/>
  <c r="R421" i="1"/>
  <c r="AI1329" i="17"/>
  <c r="S421" i="1"/>
  <c r="AJ1329" i="17"/>
  <c r="BG1329" i="17"/>
  <c r="BF1329" i="17"/>
  <c r="BL1329" i="17"/>
  <c r="BA1329" i="17"/>
  <c r="BI1329" i="17"/>
  <c r="BJ1329" i="17"/>
  <c r="BK1329" i="17"/>
  <c r="BN1329" i="17"/>
  <c r="N1330" i="17"/>
  <c r="O1330" i="17"/>
  <c r="P1330" i="17"/>
  <c r="Q1330" i="17"/>
  <c r="T1330" i="17"/>
  <c r="U1330" i="17"/>
  <c r="W1330" i="17"/>
  <c r="X1330" i="17"/>
  <c r="Z1330" i="17"/>
  <c r="AA1330" i="17"/>
  <c r="L594" i="1"/>
  <c r="M594" i="1"/>
  <c r="AD1330" i="17"/>
  <c r="N594" i="1"/>
  <c r="AE1330" i="17"/>
  <c r="O594" i="1"/>
  <c r="AF1330" i="17"/>
  <c r="P594" i="1"/>
  <c r="Q594" i="1"/>
  <c r="AH1330" i="17"/>
  <c r="R594" i="1"/>
  <c r="AI1330" i="17"/>
  <c r="S594" i="1"/>
  <c r="AJ1330" i="17"/>
  <c r="BG1330" i="17"/>
  <c r="BA1330" i="17" s="1"/>
  <c r="BF1330" i="17"/>
  <c r="BI1330" i="17"/>
  <c r="BH1330" i="17"/>
  <c r="BJ1330" i="17"/>
  <c r="BK1330" i="17"/>
  <c r="BL1330" i="17"/>
  <c r="BN1330" i="17"/>
  <c r="N1331" i="17"/>
  <c r="O1331" i="17"/>
  <c r="P1331" i="17"/>
  <c r="Q1331" i="17"/>
  <c r="T1331" i="17"/>
  <c r="U1331" i="17"/>
  <c r="W1331" i="17"/>
  <c r="X1331" i="17"/>
  <c r="Y1331" i="17"/>
  <c r="BI1331" i="17" s="1"/>
  <c r="Z1331" i="17"/>
  <c r="AD1331" i="17"/>
  <c r="AE1331" i="17"/>
  <c r="AF1331" i="17"/>
  <c r="AH1331" i="17"/>
  <c r="AI1331" i="17"/>
  <c r="AJ1331" i="17"/>
  <c r="BG1331" i="17"/>
  <c r="BF1331" i="17"/>
  <c r="BH1331" i="17"/>
  <c r="BA1331" i="17"/>
  <c r="BJ1331" i="17"/>
  <c r="BK1331" i="17"/>
  <c r="BL1331" i="17"/>
  <c r="BN1331" i="17"/>
  <c r="N1332" i="17"/>
  <c r="O1332" i="17"/>
  <c r="P1332" i="17"/>
  <c r="Q1332" i="17"/>
  <c r="T1332" i="17"/>
  <c r="U1332" i="17"/>
  <c r="W1332" i="17"/>
  <c r="X1332" i="17"/>
  <c r="Y1332" i="17"/>
  <c r="BN1332" i="17" s="1"/>
  <c r="Z1332" i="17"/>
  <c r="BJ1332" i="17" s="1"/>
  <c r="AD1332" i="17"/>
  <c r="AE1332" i="17"/>
  <c r="AF1332" i="17"/>
  <c r="AH1332" i="17"/>
  <c r="AI1332" i="17"/>
  <c r="AJ1332" i="17"/>
  <c r="BG1332" i="17"/>
  <c r="BA1332" i="17" s="1"/>
  <c r="BF1332" i="17"/>
  <c r="BH1332" i="17"/>
  <c r="BI1332" i="17"/>
  <c r="BK1332" i="17"/>
  <c r="BL1332" i="17"/>
  <c r="N1333" i="17"/>
  <c r="O1333" i="17"/>
  <c r="P1333" i="17"/>
  <c r="Q1333" i="17"/>
  <c r="T1333" i="17"/>
  <c r="U1333" i="17"/>
  <c r="W1333" i="17"/>
  <c r="X1333" i="17"/>
  <c r="Y1333" i="17"/>
  <c r="Z1333" i="17"/>
  <c r="AD1333" i="17"/>
  <c r="BH1333" i="17" s="1"/>
  <c r="AE1333" i="17"/>
  <c r="AF1333" i="17"/>
  <c r="AH1333" i="17"/>
  <c r="AI1333" i="17"/>
  <c r="AJ1333" i="17"/>
  <c r="BG1333" i="17"/>
  <c r="BF1333" i="17"/>
  <c r="BL1333" i="17"/>
  <c r="BI1333" i="17"/>
  <c r="BJ1333" i="17"/>
  <c r="BK1333" i="17"/>
  <c r="BN1333" i="17"/>
  <c r="BA1333" i="17" s="1"/>
  <c r="N1334" i="17"/>
  <c r="O1334" i="17"/>
  <c r="P1334" i="17"/>
  <c r="Q1334" i="17"/>
  <c r="T1334" i="17"/>
  <c r="U1334" i="17"/>
  <c r="W1334" i="17"/>
  <c r="X1334" i="17"/>
  <c r="Y1334" i="17"/>
  <c r="BN1334" i="17" s="1"/>
  <c r="Z1334" i="17"/>
  <c r="AD1334" i="17"/>
  <c r="AE1334" i="17"/>
  <c r="AF1334" i="17"/>
  <c r="AH1334" i="17"/>
  <c r="AI1334" i="17"/>
  <c r="AJ1334" i="17"/>
  <c r="BG1334" i="17"/>
  <c r="BA1334" i="17" s="1"/>
  <c r="BF1334" i="17"/>
  <c r="BL1334" i="17"/>
  <c r="BH1334" i="17"/>
  <c r="BI1334" i="17"/>
  <c r="BJ1334" i="17"/>
  <c r="BK1334" i="17"/>
  <c r="N1335" i="17"/>
  <c r="O1335" i="17"/>
  <c r="P1335" i="17"/>
  <c r="Q1335" i="17"/>
  <c r="T1335" i="17"/>
  <c r="U1335" i="17"/>
  <c r="W1335" i="17"/>
  <c r="X1335" i="17"/>
  <c r="Y1335" i="17"/>
  <c r="Z1335" i="17"/>
  <c r="AD1335" i="17"/>
  <c r="BH1335" i="17" s="1"/>
  <c r="AE1335" i="17"/>
  <c r="AF1335" i="17"/>
  <c r="AH1335" i="17"/>
  <c r="AI1335" i="17"/>
  <c r="AJ1335" i="17"/>
  <c r="BG1335" i="17"/>
  <c r="BF1335" i="17"/>
  <c r="BL1335" i="17"/>
  <c r="BA1335" i="17"/>
  <c r="BI1335" i="17"/>
  <c r="BJ1335" i="17"/>
  <c r="BK1335" i="17"/>
  <c r="BN1335" i="17"/>
  <c r="N1336" i="17"/>
  <c r="O1336" i="17"/>
  <c r="P1336" i="17"/>
  <c r="Q1336" i="17"/>
  <c r="T1336" i="17"/>
  <c r="U1336" i="17"/>
  <c r="W1336" i="17"/>
  <c r="X1336" i="17"/>
  <c r="Z1336" i="17"/>
  <c r="AA1336" i="17"/>
  <c r="L889" i="1"/>
  <c r="M889" i="1"/>
  <c r="AD1336" i="17"/>
  <c r="BH1336" i="17" s="1"/>
  <c r="N889" i="1"/>
  <c r="AE1336" i="17"/>
  <c r="O889" i="1"/>
  <c r="AF1336" i="17"/>
  <c r="P889" i="1"/>
  <c r="Q889" i="1"/>
  <c r="AH1336" i="17"/>
  <c r="R889" i="1"/>
  <c r="AI1336" i="17"/>
  <c r="S889" i="1"/>
  <c r="AJ1336" i="17"/>
  <c r="BG1336" i="17"/>
  <c r="BA1336" i="17" s="1"/>
  <c r="BF1336" i="17"/>
  <c r="BI1336" i="17"/>
  <c r="BJ1336" i="17"/>
  <c r="BK1336" i="17"/>
  <c r="BL1336" i="17"/>
  <c r="BN1336" i="17"/>
  <c r="N1337" i="17"/>
  <c r="O1337" i="17"/>
  <c r="P1337" i="17"/>
  <c r="Q1337" i="17"/>
  <c r="T1337" i="17"/>
  <c r="U1337" i="17"/>
  <c r="W1337" i="17"/>
  <c r="X1337" i="17"/>
  <c r="Y1337" i="17"/>
  <c r="Z1337" i="17"/>
  <c r="BJ1337" i="17" s="1"/>
  <c r="L533" i="1"/>
  <c r="M533" i="1"/>
  <c r="AD1337" i="17"/>
  <c r="BH1337" i="17" s="1"/>
  <c r="N533" i="1"/>
  <c r="AE1337" i="17"/>
  <c r="O533" i="1"/>
  <c r="AF1337" i="17"/>
  <c r="P533" i="1"/>
  <c r="Q533" i="1"/>
  <c r="AH1337" i="17"/>
  <c r="R533" i="1"/>
  <c r="AI1337" i="17"/>
  <c r="S533" i="1"/>
  <c r="AJ1337" i="17"/>
  <c r="BG1337" i="17"/>
  <c r="BF1337" i="17"/>
  <c r="BI1337" i="17"/>
  <c r="BK1337" i="17"/>
  <c r="BL1337" i="17"/>
  <c r="BN1337" i="17"/>
  <c r="BA1337" i="17" s="1"/>
  <c r="N1338" i="17"/>
  <c r="O1338" i="17"/>
  <c r="P1338" i="17"/>
  <c r="Q1338" i="17"/>
  <c r="T1338" i="17"/>
  <c r="U1338" i="17"/>
  <c r="W1338" i="17"/>
  <c r="X1338" i="17"/>
  <c r="Y1338" i="17"/>
  <c r="BI1338" i="17" s="1"/>
  <c r="Z1338" i="17"/>
  <c r="BJ1338" i="17" s="1"/>
  <c r="AD1338" i="17"/>
  <c r="AE1338" i="17"/>
  <c r="AF1338" i="17"/>
  <c r="AH1338" i="17"/>
  <c r="AI1338" i="17"/>
  <c r="AJ1338" i="17"/>
  <c r="BG1338" i="17"/>
  <c r="BF1338" i="17"/>
  <c r="BH1338" i="17"/>
  <c r="BK1338" i="17"/>
  <c r="BL1338" i="17"/>
  <c r="N1339" i="17"/>
  <c r="O1339" i="17"/>
  <c r="P1339" i="17"/>
  <c r="Q1339" i="17"/>
  <c r="T1339" i="17"/>
  <c r="U1339" i="17"/>
  <c r="W1339" i="17"/>
  <c r="X1339" i="17"/>
  <c r="Y1339" i="17"/>
  <c r="BI1339" i="17" s="1"/>
  <c r="Z1339" i="17"/>
  <c r="AD1339" i="17"/>
  <c r="BH1339" i="17" s="1"/>
  <c r="AE1339" i="17"/>
  <c r="AF1339" i="17"/>
  <c r="AH1339" i="17"/>
  <c r="AI1339" i="17"/>
  <c r="AJ1339" i="17"/>
  <c r="BG1339" i="17"/>
  <c r="BF1339" i="17"/>
  <c r="BA1339" i="17"/>
  <c r="BJ1339" i="17"/>
  <c r="BK1339" i="17"/>
  <c r="BL1339" i="17"/>
  <c r="BN1339" i="17"/>
  <c r="N1340" i="17"/>
  <c r="O1340" i="17"/>
  <c r="P1340" i="17"/>
  <c r="Q1340" i="17"/>
  <c r="T1340" i="17"/>
  <c r="U1340" i="17"/>
  <c r="W1340" i="17"/>
  <c r="X1340" i="17"/>
  <c r="Z1340" i="17"/>
  <c r="AA1340" i="17"/>
  <c r="L643" i="1"/>
  <c r="M643" i="1"/>
  <c r="AD1340" i="17"/>
  <c r="N643" i="1"/>
  <c r="AE1340" i="17"/>
  <c r="O643" i="1"/>
  <c r="AF1340" i="17"/>
  <c r="P643" i="1"/>
  <c r="Q643" i="1"/>
  <c r="AH1340" i="17"/>
  <c r="R643" i="1"/>
  <c r="AI1340" i="17"/>
  <c r="S643" i="1"/>
  <c r="AJ1340" i="17"/>
  <c r="BG1340" i="17"/>
  <c r="BA1340" i="17" s="1"/>
  <c r="BF1340" i="17"/>
  <c r="BI1340" i="17"/>
  <c r="BH1340" i="17"/>
  <c r="BJ1340" i="17"/>
  <c r="BK1340" i="17"/>
  <c r="BL1340" i="17"/>
  <c r="BN1340" i="17"/>
  <c r="N1341" i="17"/>
  <c r="O1341" i="17"/>
  <c r="P1341" i="17"/>
  <c r="Q1341" i="17"/>
  <c r="T1341" i="17"/>
  <c r="U1341" i="17"/>
  <c r="W1341" i="17"/>
  <c r="X1341" i="17"/>
  <c r="Y1341" i="17"/>
  <c r="Z1341" i="17"/>
  <c r="BJ1341" i="17" s="1"/>
  <c r="AD1341" i="17"/>
  <c r="BH1341" i="17" s="1"/>
  <c r="AE1341" i="17"/>
  <c r="AF1341" i="17"/>
  <c r="AH1341" i="17"/>
  <c r="AI1341" i="17"/>
  <c r="AJ1341" i="17"/>
  <c r="BG1341" i="17"/>
  <c r="BF1341" i="17"/>
  <c r="BI1341" i="17"/>
  <c r="BK1341" i="17"/>
  <c r="BL1341" i="17"/>
  <c r="BN1341" i="17"/>
  <c r="BA1341" i="17" s="1"/>
  <c r="N1342" i="17"/>
  <c r="O1342" i="17"/>
  <c r="P1342" i="17"/>
  <c r="Q1342" i="17"/>
  <c r="T1342" i="17"/>
  <c r="U1342" i="17"/>
  <c r="W1342" i="17"/>
  <c r="X1342" i="17"/>
  <c r="Z1342" i="17"/>
  <c r="AA1342" i="17"/>
  <c r="AD1342" i="17"/>
  <c r="AE1342" i="17"/>
  <c r="AF1342" i="17"/>
  <c r="AH1342" i="17"/>
  <c r="AI1342" i="17"/>
  <c r="AJ1342" i="17"/>
  <c r="BG1342" i="17"/>
  <c r="BA1342" i="17" s="1"/>
  <c r="BF1342" i="17"/>
  <c r="BH1342" i="17"/>
  <c r="BI1342" i="17"/>
  <c r="BJ1342" i="17"/>
  <c r="BK1342" i="17"/>
  <c r="BL1342" i="17"/>
  <c r="BN1342" i="17"/>
  <c r="N1343" i="17"/>
  <c r="O1343" i="17"/>
  <c r="P1343" i="17"/>
  <c r="Q1343" i="17"/>
  <c r="T1343" i="17"/>
  <c r="U1343" i="17"/>
  <c r="W1343" i="17"/>
  <c r="X1343" i="17"/>
  <c r="Y1343" i="17"/>
  <c r="Z1343" i="17"/>
  <c r="AD1343" i="17"/>
  <c r="BH1343" i="17" s="1"/>
  <c r="AE1343" i="17"/>
  <c r="AF1343" i="17"/>
  <c r="AH1343" i="17"/>
  <c r="AI1343" i="17"/>
  <c r="AJ1343" i="17"/>
  <c r="BG1343" i="17"/>
  <c r="BF1343" i="17"/>
  <c r="BK1343" i="17"/>
  <c r="BI1343" i="17"/>
  <c r="BJ1343" i="17"/>
  <c r="BL1343" i="17"/>
  <c r="BN1343" i="17"/>
  <c r="BA1343" i="17" s="1"/>
  <c r="N1344" i="17"/>
  <c r="O1344" i="17"/>
  <c r="P1344" i="17"/>
  <c r="Q1344" i="17"/>
  <c r="T1344" i="17"/>
  <c r="U1344" i="17"/>
  <c r="W1344" i="17"/>
  <c r="X1344" i="17"/>
  <c r="Z1344" i="17"/>
  <c r="AA1344" i="17"/>
  <c r="BK1344" i="17" s="1"/>
  <c r="AD1344" i="17"/>
  <c r="AE1344" i="17"/>
  <c r="AF1344" i="17"/>
  <c r="AH1344" i="17"/>
  <c r="AI1344" i="17"/>
  <c r="AJ1344" i="17"/>
  <c r="BG1344" i="17"/>
  <c r="BA1344" i="17" s="1"/>
  <c r="BN1344" i="17"/>
  <c r="BF1344" i="17"/>
  <c r="BH1344" i="17"/>
  <c r="BI1344" i="17"/>
  <c r="BJ1344" i="17"/>
  <c r="BL1344" i="17"/>
  <c r="N1345" i="17"/>
  <c r="O1345" i="17"/>
  <c r="P1345" i="17"/>
  <c r="Q1345" i="17"/>
  <c r="T1345" i="17"/>
  <c r="U1345" i="17"/>
  <c r="W1345" i="17"/>
  <c r="X1345" i="17"/>
  <c r="Z1345" i="17"/>
  <c r="BJ1345" i="17" s="1"/>
  <c r="AA1345" i="17"/>
  <c r="BK1345" i="17" s="1"/>
  <c r="AD1345" i="17"/>
  <c r="BH1345" i="17" s="1"/>
  <c r="AE1345" i="17"/>
  <c r="AF1345" i="17"/>
  <c r="AH1345" i="17"/>
  <c r="AI1345" i="17"/>
  <c r="AJ1345" i="17"/>
  <c r="BG1345" i="17"/>
  <c r="BA1345" i="17" s="1"/>
  <c r="BC1345" i="17" s="1"/>
  <c r="BN1345" i="17"/>
  <c r="BF1345" i="17"/>
  <c r="BI1345" i="17"/>
  <c r="BL1345" i="17"/>
  <c r="N1346" i="17"/>
  <c r="O1346" i="17"/>
  <c r="P1346" i="17"/>
  <c r="Q1346" i="17"/>
  <c r="T1346" i="17"/>
  <c r="U1346" i="17"/>
  <c r="W1346" i="17"/>
  <c r="X1346" i="17"/>
  <c r="Z1346" i="17"/>
  <c r="AA1346" i="17"/>
  <c r="BK1346" i="17" s="1"/>
  <c r="AD1346" i="17"/>
  <c r="AE1346" i="17"/>
  <c r="AF1346" i="17"/>
  <c r="AH1346" i="17"/>
  <c r="AI1346" i="17"/>
  <c r="AJ1346" i="17"/>
  <c r="BG1346" i="17"/>
  <c r="BA1346" i="17" s="1"/>
  <c r="BN1346" i="17"/>
  <c r="BF1346" i="17"/>
  <c r="BH1346" i="17"/>
  <c r="BI1346" i="17"/>
  <c r="BJ1346" i="17"/>
  <c r="BL1346" i="17"/>
  <c r="N1347" i="17"/>
  <c r="O1347" i="17"/>
  <c r="P1347" i="17"/>
  <c r="Q1347" i="17"/>
  <c r="T1347" i="17"/>
  <c r="U1347" i="17"/>
  <c r="W1347" i="17"/>
  <c r="X1347" i="17"/>
  <c r="Z1347" i="17"/>
  <c r="BJ1347" i="17" s="1"/>
  <c r="AA1347" i="17"/>
  <c r="BK1347" i="17" s="1"/>
  <c r="AD1347" i="17"/>
  <c r="BH1347" i="17" s="1"/>
  <c r="AE1347" i="17"/>
  <c r="AF1347" i="17"/>
  <c r="AH1347" i="17"/>
  <c r="AI1347" i="17"/>
  <c r="AJ1347" i="17"/>
  <c r="BG1347" i="17"/>
  <c r="BA1347" i="17" s="1"/>
  <c r="BN1347" i="17"/>
  <c r="BF1347" i="17"/>
  <c r="BI1347" i="17"/>
  <c r="BL1347" i="17"/>
  <c r="N1348" i="17"/>
  <c r="O1348" i="17"/>
  <c r="P1348" i="17"/>
  <c r="Q1348" i="17"/>
  <c r="T1348" i="17"/>
  <c r="U1348" i="17"/>
  <c r="W1348" i="17"/>
  <c r="X1348" i="17"/>
  <c r="Z1348" i="17"/>
  <c r="AA1348" i="17"/>
  <c r="BK1348" i="17" s="1"/>
  <c r="AD1348" i="17"/>
  <c r="AE1348" i="17"/>
  <c r="AF1348" i="17"/>
  <c r="AH1348" i="17"/>
  <c r="AI1348" i="17"/>
  <c r="AJ1348" i="17"/>
  <c r="BG1348" i="17"/>
  <c r="BA1348" i="17" s="1"/>
  <c r="BN1348" i="17"/>
  <c r="BF1348" i="17"/>
  <c r="BH1348" i="17"/>
  <c r="BI1348" i="17"/>
  <c r="BJ1348" i="17"/>
  <c r="BL1348" i="17"/>
  <c r="N1349" i="17"/>
  <c r="O1349" i="17"/>
  <c r="P1349" i="17"/>
  <c r="Q1349" i="17"/>
  <c r="T1349" i="17"/>
  <c r="U1349" i="17"/>
  <c r="W1349" i="17"/>
  <c r="X1349" i="17"/>
  <c r="Z1349" i="17"/>
  <c r="BJ1349" i="17" s="1"/>
  <c r="AA1349" i="17"/>
  <c r="BK1349" i="17" s="1"/>
  <c r="AD1349" i="17"/>
  <c r="BH1349" i="17" s="1"/>
  <c r="AE1349" i="17"/>
  <c r="AF1349" i="17"/>
  <c r="AH1349" i="17"/>
  <c r="AI1349" i="17"/>
  <c r="AJ1349" i="17"/>
  <c r="BG1349" i="17"/>
  <c r="BA1349" i="17" s="1"/>
  <c r="BC1349" i="17" s="1"/>
  <c r="BN1349" i="17"/>
  <c r="BF1349" i="17"/>
  <c r="BI1349" i="17"/>
  <c r="BL1349" i="17"/>
  <c r="N1350" i="17"/>
  <c r="O1350" i="17"/>
  <c r="P1350" i="17"/>
  <c r="Q1350" i="17"/>
  <c r="T1350" i="17"/>
  <c r="U1350" i="17"/>
  <c r="W1350" i="17"/>
  <c r="X1350" i="17"/>
  <c r="Z1350" i="17"/>
  <c r="AA1350" i="17"/>
  <c r="BK1350" i="17" s="1"/>
  <c r="AD1350" i="17"/>
  <c r="AE1350" i="17"/>
  <c r="AF1350" i="17"/>
  <c r="AH1350" i="17"/>
  <c r="AI1350" i="17"/>
  <c r="AJ1350" i="17"/>
  <c r="BG1350" i="17"/>
  <c r="BA1350" i="17" s="1"/>
  <c r="BN1350" i="17"/>
  <c r="BF1350" i="17"/>
  <c r="BH1350" i="17"/>
  <c r="BI1350" i="17"/>
  <c r="BJ1350" i="17"/>
  <c r="BL1350" i="17"/>
  <c r="N1351" i="17"/>
  <c r="O1351" i="17"/>
  <c r="P1351" i="17"/>
  <c r="Q1351" i="17"/>
  <c r="T1351" i="17"/>
  <c r="U1351" i="17"/>
  <c r="W1351" i="17"/>
  <c r="X1351" i="17"/>
  <c r="Z1351" i="17"/>
  <c r="BJ1351" i="17" s="1"/>
  <c r="AA1351" i="17"/>
  <c r="BK1351" i="17" s="1"/>
  <c r="AD1351" i="17"/>
  <c r="BH1351" i="17" s="1"/>
  <c r="AE1351" i="17"/>
  <c r="AF1351" i="17"/>
  <c r="AH1351" i="17"/>
  <c r="AI1351" i="17"/>
  <c r="AJ1351" i="17"/>
  <c r="BG1351" i="17"/>
  <c r="BA1351" i="17" s="1"/>
  <c r="BC1351" i="17" s="1"/>
  <c r="BN1351" i="17"/>
  <c r="BB1351" i="17"/>
  <c r="BD1351" i="17" s="1"/>
  <c r="BF1351" i="17"/>
  <c r="BI1351" i="17"/>
  <c r="BL1351" i="17"/>
  <c r="N1352" i="17"/>
  <c r="O1352" i="17"/>
  <c r="P1352" i="17"/>
  <c r="Q1352" i="17"/>
  <c r="T1352" i="17"/>
  <c r="U1352" i="17"/>
  <c r="W1352" i="17"/>
  <c r="X1352" i="17"/>
  <c r="Z1352" i="17"/>
  <c r="AA1352" i="17"/>
  <c r="BK1352" i="17" s="1"/>
  <c r="AD1352" i="17"/>
  <c r="AE1352" i="17"/>
  <c r="AF1352" i="17"/>
  <c r="AH1352" i="17"/>
  <c r="AI1352" i="17"/>
  <c r="AJ1352" i="17"/>
  <c r="BG1352" i="17"/>
  <c r="BA1352" i="17" s="1"/>
  <c r="BN1352" i="17"/>
  <c r="BF1352" i="17"/>
  <c r="BH1352" i="17"/>
  <c r="BI1352" i="17"/>
  <c r="BJ1352" i="17"/>
  <c r="BL1352" i="17"/>
  <c r="N1353" i="17"/>
  <c r="O1353" i="17"/>
  <c r="P1353" i="17"/>
  <c r="Q1353" i="17"/>
  <c r="T1353" i="17"/>
  <c r="U1353" i="17"/>
  <c r="W1353" i="17"/>
  <c r="X1353" i="17"/>
  <c r="Z1353" i="17"/>
  <c r="BJ1353" i="17" s="1"/>
  <c r="AA1353" i="17"/>
  <c r="BK1353" i="17" s="1"/>
  <c r="AD1353" i="17"/>
  <c r="BH1353" i="17" s="1"/>
  <c r="AE1353" i="17"/>
  <c r="AF1353" i="17"/>
  <c r="AH1353" i="17"/>
  <c r="AI1353" i="17"/>
  <c r="AJ1353" i="17"/>
  <c r="BG1353" i="17"/>
  <c r="BA1353" i="17" s="1"/>
  <c r="BC1353" i="17" s="1"/>
  <c r="BN1353" i="17"/>
  <c r="BF1353" i="17"/>
  <c r="BI1353" i="17"/>
  <c r="BL1353" i="17"/>
  <c r="N1354" i="17"/>
  <c r="O1354" i="17"/>
  <c r="P1354" i="17"/>
  <c r="Q1354" i="17"/>
  <c r="T1354" i="17"/>
  <c r="U1354" i="17"/>
  <c r="W1354" i="17"/>
  <c r="X1354" i="17"/>
  <c r="Z1354" i="17"/>
  <c r="AA1354" i="17"/>
  <c r="BK1354" i="17" s="1"/>
  <c r="AD1354" i="17"/>
  <c r="AE1354" i="17"/>
  <c r="AF1354" i="17"/>
  <c r="AH1354" i="17"/>
  <c r="AI1354" i="17"/>
  <c r="AJ1354" i="17"/>
  <c r="BG1354" i="17"/>
  <c r="BA1354" i="17" s="1"/>
  <c r="BN1354" i="17"/>
  <c r="BF1354" i="17"/>
  <c r="BH1354" i="17"/>
  <c r="BI1354" i="17"/>
  <c r="BJ1354" i="17"/>
  <c r="BL1354" i="17"/>
  <c r="N1355" i="17"/>
  <c r="O1355" i="17"/>
  <c r="P1355" i="17"/>
  <c r="Q1355" i="17"/>
  <c r="T1355" i="17"/>
  <c r="U1355" i="17"/>
  <c r="W1355" i="17"/>
  <c r="X1355" i="17"/>
  <c r="Z1355" i="17"/>
  <c r="BJ1355" i="17" s="1"/>
  <c r="AA1355" i="17"/>
  <c r="BK1355" i="17" s="1"/>
  <c r="AD1355" i="17"/>
  <c r="BH1355" i="17" s="1"/>
  <c r="AE1355" i="17"/>
  <c r="AF1355" i="17"/>
  <c r="AH1355" i="17"/>
  <c r="AI1355" i="17"/>
  <c r="AJ1355" i="17"/>
  <c r="BG1355" i="17"/>
  <c r="BA1355" i="17" s="1"/>
  <c r="BC1355" i="17" s="1"/>
  <c r="BN1355" i="17"/>
  <c r="BF1355" i="17"/>
  <c r="BI1355" i="17"/>
  <c r="BL1355" i="17"/>
  <c r="N1356" i="17"/>
  <c r="O1356" i="17"/>
  <c r="P1356" i="17"/>
  <c r="Q1356" i="17"/>
  <c r="T1356" i="17"/>
  <c r="U1356" i="17"/>
  <c r="W1356" i="17"/>
  <c r="X1356" i="17"/>
  <c r="Z1356" i="17"/>
  <c r="AA1356" i="17"/>
  <c r="BK1356" i="17" s="1"/>
  <c r="AD1356" i="17"/>
  <c r="AE1356" i="17"/>
  <c r="AF1356" i="17"/>
  <c r="AH1356" i="17"/>
  <c r="AI1356" i="17"/>
  <c r="AJ1356" i="17"/>
  <c r="BG1356" i="17"/>
  <c r="BA1356" i="17" s="1"/>
  <c r="BN1356" i="17"/>
  <c r="BF1356" i="17"/>
  <c r="BH1356" i="17"/>
  <c r="BI1356" i="17"/>
  <c r="BJ1356" i="17"/>
  <c r="BL1356" i="17"/>
  <c r="N1357" i="17"/>
  <c r="O1357" i="17"/>
  <c r="P1357" i="17"/>
  <c r="Q1357" i="17"/>
  <c r="T1357" i="17"/>
  <c r="U1357" i="17"/>
  <c r="W1357" i="17"/>
  <c r="X1357" i="17"/>
  <c r="Z1357" i="17"/>
  <c r="BJ1357" i="17" s="1"/>
  <c r="AA1357" i="17"/>
  <c r="BK1357" i="17" s="1"/>
  <c r="AD1357" i="17"/>
  <c r="BH1357" i="17" s="1"/>
  <c r="AE1357" i="17"/>
  <c r="AF1357" i="17"/>
  <c r="AH1357" i="17"/>
  <c r="AI1357" i="17"/>
  <c r="AJ1357" i="17"/>
  <c r="BG1357" i="17"/>
  <c r="BA1357" i="17" s="1"/>
  <c r="BC1357" i="17" s="1"/>
  <c r="BN1357" i="17"/>
  <c r="BB1357" i="17"/>
  <c r="BD1357" i="17" s="1"/>
  <c r="BF1357" i="17"/>
  <c r="BI1357" i="17"/>
  <c r="BL1357" i="17"/>
  <c r="N1358" i="17"/>
  <c r="O1358" i="17"/>
  <c r="P1358" i="17"/>
  <c r="Q1358" i="17"/>
  <c r="T1358" i="17"/>
  <c r="U1358" i="17"/>
  <c r="W1358" i="17"/>
  <c r="X1358" i="17"/>
  <c r="Z1358" i="17"/>
  <c r="AA1358" i="17"/>
  <c r="BK1358" i="17" s="1"/>
  <c r="AD1358" i="17"/>
  <c r="AE1358" i="17"/>
  <c r="AF1358" i="17"/>
  <c r="AH1358" i="17"/>
  <c r="AI1358" i="17"/>
  <c r="AJ1358" i="17"/>
  <c r="BG1358" i="17"/>
  <c r="BA1358" i="17" s="1"/>
  <c r="BN1358" i="17"/>
  <c r="BF1358" i="17"/>
  <c r="BH1358" i="17"/>
  <c r="BI1358" i="17"/>
  <c r="BJ1358" i="17"/>
  <c r="BL1358" i="17"/>
  <c r="N1359" i="17"/>
  <c r="O1359" i="17"/>
  <c r="P1359" i="17"/>
  <c r="Q1359" i="17"/>
  <c r="T1359" i="17"/>
  <c r="U1359" i="17"/>
  <c r="W1359" i="17"/>
  <c r="X1359" i="17"/>
  <c r="Z1359" i="17"/>
  <c r="BJ1359" i="17" s="1"/>
  <c r="AA1359" i="17"/>
  <c r="AD1359" i="17"/>
  <c r="BH1359" i="17" s="1"/>
  <c r="AE1359" i="17"/>
  <c r="AF1359" i="17"/>
  <c r="AH1359" i="17"/>
  <c r="AI1359" i="17"/>
  <c r="AJ1359" i="17"/>
  <c r="BG1359" i="17"/>
  <c r="BN1359" i="17"/>
  <c r="BA1359" i="17"/>
  <c r="BC1359" i="17" s="1"/>
  <c r="BB1359" i="17"/>
  <c r="BD1359" i="17" s="1"/>
  <c r="BF1359" i="17"/>
  <c r="BI1359" i="17"/>
  <c r="BK1359" i="17"/>
  <c r="BL1359" i="17"/>
  <c r="N1360" i="17"/>
  <c r="O1360" i="17"/>
  <c r="P1360" i="17"/>
  <c r="Q1360" i="17"/>
  <c r="T1360" i="17"/>
  <c r="U1360" i="17"/>
  <c r="W1360" i="17"/>
  <c r="X1360" i="17"/>
  <c r="Z1360" i="17"/>
  <c r="AA1360" i="17"/>
  <c r="BK1360" i="17" s="1"/>
  <c r="AD1360" i="17"/>
  <c r="AE1360" i="17"/>
  <c r="AF1360" i="17"/>
  <c r="AH1360" i="17"/>
  <c r="AI1360" i="17"/>
  <c r="AJ1360" i="17"/>
  <c r="BG1360" i="17"/>
  <c r="BA1360" i="17" s="1"/>
  <c r="BN1360" i="17"/>
  <c r="BF1360" i="17"/>
  <c r="BH1360" i="17"/>
  <c r="BI1360" i="17"/>
  <c r="BJ1360" i="17"/>
  <c r="BL1360" i="17"/>
  <c r="N1361" i="17"/>
  <c r="O1361" i="17"/>
  <c r="P1361" i="17"/>
  <c r="Q1361" i="17"/>
  <c r="T1361" i="17"/>
  <c r="U1361" i="17"/>
  <c r="W1361" i="17"/>
  <c r="X1361" i="17"/>
  <c r="Z1361" i="17"/>
  <c r="BJ1361" i="17" s="1"/>
  <c r="AA1361" i="17"/>
  <c r="AD1361" i="17"/>
  <c r="BH1361" i="17" s="1"/>
  <c r="AE1361" i="17"/>
  <c r="AF1361" i="17"/>
  <c r="AH1361" i="17"/>
  <c r="AI1361" i="17"/>
  <c r="AJ1361" i="17"/>
  <c r="BG1361" i="17"/>
  <c r="BN1361" i="17"/>
  <c r="BA1361" i="17"/>
  <c r="BC1361" i="17" s="1"/>
  <c r="BB1361" i="17"/>
  <c r="BD1361" i="17" s="1"/>
  <c r="BF1361" i="17"/>
  <c r="BI1361" i="17"/>
  <c r="BK1361" i="17"/>
  <c r="BL1361" i="17"/>
  <c r="N1362" i="17"/>
  <c r="O1362" i="17"/>
  <c r="P1362" i="17"/>
  <c r="Q1362" i="17"/>
  <c r="T1362" i="17"/>
  <c r="U1362" i="17"/>
  <c r="W1362" i="17"/>
  <c r="X1362" i="17"/>
  <c r="Z1362" i="17"/>
  <c r="AA1362" i="17"/>
  <c r="BK1362" i="17" s="1"/>
  <c r="AD1362" i="17"/>
  <c r="AE1362" i="17"/>
  <c r="AF1362" i="17"/>
  <c r="AH1362" i="17"/>
  <c r="AI1362" i="17"/>
  <c r="AJ1362" i="17"/>
  <c r="BG1362" i="17"/>
  <c r="BA1362" i="17" s="1"/>
  <c r="BN1362" i="17"/>
  <c r="BF1362" i="17"/>
  <c r="BH1362" i="17"/>
  <c r="BI1362" i="17"/>
  <c r="BJ1362" i="17"/>
  <c r="BL1362" i="17"/>
  <c r="N1363" i="17"/>
  <c r="O1363" i="17"/>
  <c r="P1363" i="17"/>
  <c r="Q1363" i="17"/>
  <c r="T1363" i="17"/>
  <c r="U1363" i="17"/>
  <c r="W1363" i="17"/>
  <c r="X1363" i="17"/>
  <c r="Z1363" i="17"/>
  <c r="BJ1363" i="17" s="1"/>
  <c r="AA1363" i="17"/>
  <c r="AD1363" i="17"/>
  <c r="BH1363" i="17" s="1"/>
  <c r="AE1363" i="17"/>
  <c r="AF1363" i="17"/>
  <c r="AH1363" i="17"/>
  <c r="AI1363" i="17"/>
  <c r="AJ1363" i="17"/>
  <c r="BG1363" i="17"/>
  <c r="BN1363" i="17"/>
  <c r="BA1363" i="17"/>
  <c r="BC1363" i="17" s="1"/>
  <c r="BB1363" i="17"/>
  <c r="BD1363" i="17" s="1"/>
  <c r="BF1363" i="17"/>
  <c r="BI1363" i="17"/>
  <c r="BK1363" i="17"/>
  <c r="BL1363" i="17"/>
  <c r="N1364" i="17"/>
  <c r="O1364" i="17"/>
  <c r="P1364" i="17"/>
  <c r="Q1364" i="17"/>
  <c r="T1364" i="17"/>
  <c r="U1364" i="17"/>
  <c r="W1364" i="17"/>
  <c r="X1364" i="17"/>
  <c r="Y1364" i="17"/>
  <c r="BN1364" i="17" s="1"/>
  <c r="Z1364" i="17"/>
  <c r="BJ1364" i="17" s="1"/>
  <c r="L955" i="1"/>
  <c r="M955" i="1"/>
  <c r="AD1364" i="17"/>
  <c r="BH1364" i="17" s="1"/>
  <c r="N955" i="1"/>
  <c r="AE1364" i="17"/>
  <c r="O955" i="1"/>
  <c r="AF1364" i="17"/>
  <c r="P955" i="1"/>
  <c r="Q955" i="1"/>
  <c r="AH1364" i="17"/>
  <c r="R955" i="1"/>
  <c r="AI1364" i="17"/>
  <c r="S955" i="1"/>
  <c r="AJ1364" i="17"/>
  <c r="BG1364" i="17"/>
  <c r="BA1364" i="17" s="1"/>
  <c r="BF1364" i="17"/>
  <c r="BI1364" i="17"/>
  <c r="BK1364" i="17"/>
  <c r="BL1364" i="17"/>
  <c r="N1365" i="17"/>
  <c r="O1365" i="17"/>
  <c r="P1365" i="17"/>
  <c r="Q1365" i="17"/>
  <c r="T1365" i="17"/>
  <c r="U1365" i="17"/>
  <c r="W1365" i="17"/>
  <c r="X1365" i="17"/>
  <c r="Z1365" i="17"/>
  <c r="AA1365" i="17"/>
  <c r="AD1365" i="17"/>
  <c r="AE1365" i="17"/>
  <c r="AF1365" i="17"/>
  <c r="AH1365" i="17"/>
  <c r="AI1365" i="17"/>
  <c r="AJ1365" i="17"/>
  <c r="BG1365" i="17"/>
  <c r="BF1365" i="17"/>
  <c r="BH1365" i="17"/>
  <c r="BA1365" i="17"/>
  <c r="BI1365" i="17"/>
  <c r="BJ1365" i="17"/>
  <c r="BK1365" i="17"/>
  <c r="BL1365" i="17"/>
  <c r="BN1365" i="17"/>
  <c r="N1366" i="17"/>
  <c r="O1366" i="17"/>
  <c r="P1366" i="17"/>
  <c r="Q1366" i="17"/>
  <c r="T1366" i="17"/>
  <c r="U1366" i="17"/>
  <c r="W1366" i="17"/>
  <c r="X1366" i="17"/>
  <c r="Z1366" i="17"/>
  <c r="AA1366" i="17"/>
  <c r="L887" i="1"/>
  <c r="M887" i="1"/>
  <c r="AD1366" i="17"/>
  <c r="BH1366" i="17" s="1"/>
  <c r="N887" i="1"/>
  <c r="AE1366" i="17"/>
  <c r="O887" i="1"/>
  <c r="AF1366" i="17"/>
  <c r="P887" i="1"/>
  <c r="Q887" i="1"/>
  <c r="AH1366" i="17"/>
  <c r="R887" i="1"/>
  <c r="AI1366" i="17"/>
  <c r="S887" i="1"/>
  <c r="AJ1366" i="17"/>
  <c r="BG1366" i="17"/>
  <c r="BA1366" i="17" s="1"/>
  <c r="BF1366" i="17"/>
  <c r="BI1366" i="17"/>
  <c r="BJ1366" i="17"/>
  <c r="BK1366" i="17"/>
  <c r="BL1366" i="17"/>
  <c r="BN1366" i="17"/>
  <c r="N1367" i="17"/>
  <c r="O1367" i="17"/>
  <c r="P1367" i="17"/>
  <c r="Q1367" i="17"/>
  <c r="T1367" i="17"/>
  <c r="U1367" i="17"/>
  <c r="W1367" i="17"/>
  <c r="X1367" i="17"/>
  <c r="Z1367" i="17"/>
  <c r="AA1367" i="17"/>
  <c r="L66" i="1"/>
  <c r="M66" i="1"/>
  <c r="AD1367" i="17"/>
  <c r="N66" i="1"/>
  <c r="AE1367" i="17"/>
  <c r="O66" i="1"/>
  <c r="AF1367" i="17"/>
  <c r="P66" i="1"/>
  <c r="Q66" i="1"/>
  <c r="AH1367" i="17"/>
  <c r="R66" i="1"/>
  <c r="AI1367" i="17"/>
  <c r="S66" i="1"/>
  <c r="AJ1367" i="17"/>
  <c r="BG1367" i="17"/>
  <c r="BF1367" i="17"/>
  <c r="BH1367" i="17"/>
  <c r="BA1367" i="17"/>
  <c r="BI1367" i="17"/>
  <c r="BJ1367" i="17"/>
  <c r="BK1367" i="17"/>
  <c r="BL1367" i="17"/>
  <c r="BN1367" i="17"/>
  <c r="N1368" i="17"/>
  <c r="O1368" i="17"/>
  <c r="P1368" i="17"/>
  <c r="Q1368" i="17"/>
  <c r="T1368" i="17"/>
  <c r="U1368" i="17"/>
  <c r="W1368" i="17"/>
  <c r="X1368" i="17"/>
  <c r="Z1368" i="17"/>
  <c r="AA1368" i="17"/>
  <c r="L606" i="1"/>
  <c r="M606" i="1"/>
  <c r="AD1368" i="17"/>
  <c r="BH1368" i="17" s="1"/>
  <c r="N606" i="1"/>
  <c r="AE1368" i="17"/>
  <c r="O606" i="1"/>
  <c r="AF1368" i="17"/>
  <c r="P606" i="1"/>
  <c r="Q606" i="1"/>
  <c r="AH1368" i="17"/>
  <c r="R606" i="1"/>
  <c r="AI1368" i="17"/>
  <c r="S606" i="1"/>
  <c r="AJ1368" i="17"/>
  <c r="BG1368" i="17"/>
  <c r="BA1368" i="17" s="1"/>
  <c r="BF1368" i="17"/>
  <c r="BI1368" i="17"/>
  <c r="BJ1368" i="17"/>
  <c r="BK1368" i="17"/>
  <c r="BL1368" i="17"/>
  <c r="BN1368" i="17"/>
  <c r="N1369" i="17"/>
  <c r="O1369" i="17"/>
  <c r="P1369" i="17"/>
  <c r="Q1369" i="17"/>
  <c r="T1369" i="17"/>
  <c r="U1369" i="17"/>
  <c r="W1369" i="17"/>
  <c r="X1369" i="17"/>
  <c r="Z1369" i="17"/>
  <c r="AA1369" i="17"/>
  <c r="AD1369" i="17"/>
  <c r="AE1369" i="17"/>
  <c r="AF1369" i="17"/>
  <c r="AH1369" i="17"/>
  <c r="AI1369" i="17"/>
  <c r="AJ1369" i="17"/>
  <c r="BG1369" i="17"/>
  <c r="BF1369" i="17"/>
  <c r="BH1369" i="17"/>
  <c r="BA1369" i="17"/>
  <c r="BI1369" i="17"/>
  <c r="BJ1369" i="17"/>
  <c r="BK1369" i="17"/>
  <c r="BL1369" i="17"/>
  <c r="BN1369" i="17"/>
  <c r="N1370" i="17"/>
  <c r="O1370" i="17"/>
  <c r="P1370" i="17"/>
  <c r="Q1370" i="17"/>
  <c r="T1370" i="17"/>
  <c r="U1370" i="17"/>
  <c r="W1370" i="17"/>
  <c r="X1370" i="17"/>
  <c r="Y1370" i="17"/>
  <c r="BN1370" i="17" s="1"/>
  <c r="Z1370" i="17"/>
  <c r="L505" i="1"/>
  <c r="M505" i="1"/>
  <c r="AD1370" i="17"/>
  <c r="N505" i="1"/>
  <c r="AE1370" i="17"/>
  <c r="O505" i="1"/>
  <c r="AF1370" i="17"/>
  <c r="P505" i="1"/>
  <c r="Q505" i="1"/>
  <c r="AH1370" i="17"/>
  <c r="R505" i="1"/>
  <c r="AI1370" i="17"/>
  <c r="S505" i="1"/>
  <c r="AJ1370" i="17"/>
  <c r="BG1370" i="17"/>
  <c r="BA1370" i="17" s="1"/>
  <c r="BF1370" i="17"/>
  <c r="BL1370" i="17"/>
  <c r="BH1370" i="17"/>
  <c r="BI1370" i="17"/>
  <c r="BJ1370" i="17"/>
  <c r="BK1370" i="17"/>
  <c r="N1371" i="17"/>
  <c r="O1371" i="17"/>
  <c r="P1371" i="17"/>
  <c r="Q1371" i="17"/>
  <c r="T1371" i="17"/>
  <c r="U1371" i="17"/>
  <c r="W1371" i="17"/>
  <c r="X1371" i="17"/>
  <c r="Z1371" i="17"/>
  <c r="AA1371" i="17"/>
  <c r="AD1371" i="17"/>
  <c r="AE1371" i="17"/>
  <c r="AF1371" i="17"/>
  <c r="AH1371" i="17"/>
  <c r="AI1371" i="17"/>
  <c r="AJ1371" i="17"/>
  <c r="BG1371" i="17"/>
  <c r="BF1371" i="17"/>
  <c r="BH1371" i="17"/>
  <c r="BA1371" i="17"/>
  <c r="BI1371" i="17"/>
  <c r="BJ1371" i="17"/>
  <c r="BK1371" i="17"/>
  <c r="BL1371" i="17"/>
  <c r="BN1371" i="17"/>
  <c r="N1372" i="17"/>
  <c r="O1372" i="17"/>
  <c r="P1372" i="17"/>
  <c r="Q1372" i="17"/>
  <c r="T1372" i="17"/>
  <c r="U1372" i="17"/>
  <c r="W1372" i="17"/>
  <c r="X1372" i="17"/>
  <c r="Y1372" i="17"/>
  <c r="BN1372" i="17" s="1"/>
  <c r="Z1372" i="17"/>
  <c r="AD1372" i="17"/>
  <c r="AE1372" i="17"/>
  <c r="AF1372" i="17"/>
  <c r="AH1372" i="17"/>
  <c r="AI1372" i="17"/>
  <c r="AJ1372" i="17"/>
  <c r="BG1372" i="17"/>
  <c r="BA1372" i="17" s="1"/>
  <c r="BF1372" i="17"/>
  <c r="BL1372" i="17"/>
  <c r="BH1372" i="17"/>
  <c r="BI1372" i="17"/>
  <c r="BJ1372" i="17"/>
  <c r="BK1372" i="17"/>
  <c r="N1373" i="17"/>
  <c r="O1373" i="17"/>
  <c r="P1373" i="17"/>
  <c r="Q1373" i="17"/>
  <c r="T1373" i="17"/>
  <c r="U1373" i="17"/>
  <c r="W1373" i="17"/>
  <c r="X1373" i="17"/>
  <c r="Z1373" i="17"/>
  <c r="AA1373" i="17"/>
  <c r="L1165" i="1"/>
  <c r="M1165" i="1"/>
  <c r="AD1373" i="17"/>
  <c r="N1165" i="1"/>
  <c r="AE1373" i="17"/>
  <c r="O1165" i="1"/>
  <c r="AF1373" i="17"/>
  <c r="P1165" i="1"/>
  <c r="Q1165" i="1"/>
  <c r="AH1373" i="17"/>
  <c r="R1165" i="1"/>
  <c r="AI1373" i="17"/>
  <c r="S1165" i="1"/>
  <c r="AJ1373" i="17"/>
  <c r="BG1373" i="17"/>
  <c r="BF1373" i="17"/>
  <c r="BH1373" i="17"/>
  <c r="BA1373" i="17"/>
  <c r="BI1373" i="17"/>
  <c r="BJ1373" i="17"/>
  <c r="BK1373" i="17"/>
  <c r="BL1373" i="17"/>
  <c r="BN1373" i="17"/>
  <c r="N1374" i="17"/>
  <c r="O1374" i="17"/>
  <c r="P1374" i="17"/>
  <c r="Q1374" i="17"/>
  <c r="T1374" i="17"/>
  <c r="U1374" i="17"/>
  <c r="W1374" i="17"/>
  <c r="X1374" i="17"/>
  <c r="Z1374" i="17"/>
  <c r="AA1374" i="17"/>
  <c r="L445" i="1"/>
  <c r="M445" i="1"/>
  <c r="AD1374" i="17"/>
  <c r="BH1374" i="17" s="1"/>
  <c r="N445" i="1"/>
  <c r="AE1374" i="17"/>
  <c r="O445" i="1"/>
  <c r="AF1374" i="17"/>
  <c r="P445" i="1"/>
  <c r="Q445" i="1"/>
  <c r="AH1374" i="17"/>
  <c r="R445" i="1"/>
  <c r="AI1374" i="17"/>
  <c r="S445" i="1"/>
  <c r="AJ1374" i="17"/>
  <c r="BG1374" i="17"/>
  <c r="BA1374" i="17" s="1"/>
  <c r="BF1374" i="17"/>
  <c r="BI1374" i="17"/>
  <c r="BJ1374" i="17"/>
  <c r="BK1374" i="17"/>
  <c r="BL1374" i="17"/>
  <c r="BN1374" i="17"/>
  <c r="N1375" i="17"/>
  <c r="O1375" i="17"/>
  <c r="P1375" i="17"/>
  <c r="Q1375" i="17"/>
  <c r="T1375" i="17"/>
  <c r="U1375" i="17"/>
  <c r="W1375" i="17"/>
  <c r="X1375" i="17"/>
  <c r="Y1375" i="17"/>
  <c r="Z1375" i="17"/>
  <c r="L392" i="1"/>
  <c r="M392" i="1"/>
  <c r="AD1375" i="17"/>
  <c r="BH1375" i="17" s="1"/>
  <c r="N392" i="1"/>
  <c r="AE1375" i="17"/>
  <c r="O392" i="1"/>
  <c r="AF1375" i="17"/>
  <c r="P392" i="1"/>
  <c r="Q392" i="1"/>
  <c r="AH1375" i="17"/>
  <c r="R392" i="1"/>
  <c r="AI1375" i="17"/>
  <c r="S392" i="1"/>
  <c r="AJ1375" i="17"/>
  <c r="BG1375" i="17"/>
  <c r="BF1375" i="17"/>
  <c r="BJ1375" i="17"/>
  <c r="BI1375" i="17"/>
  <c r="BK1375" i="17"/>
  <c r="BL1375" i="17"/>
  <c r="BN1375" i="17"/>
  <c r="BA1375" i="17" s="1"/>
  <c r="N1376" i="17"/>
  <c r="O1376" i="17"/>
  <c r="P1376" i="17"/>
  <c r="Q1376" i="17"/>
  <c r="T1376" i="17"/>
  <c r="U1376" i="17"/>
  <c r="W1376" i="17"/>
  <c r="X1376" i="17"/>
  <c r="Y1376" i="17"/>
  <c r="BN1376" i="17" s="1"/>
  <c r="Z1376" i="17"/>
  <c r="L440" i="1"/>
  <c r="M440" i="1"/>
  <c r="AD1376" i="17"/>
  <c r="N440" i="1"/>
  <c r="AE1376" i="17"/>
  <c r="O440" i="1"/>
  <c r="AF1376" i="17"/>
  <c r="P440" i="1"/>
  <c r="Q440" i="1"/>
  <c r="AH1376" i="17"/>
  <c r="R440" i="1"/>
  <c r="AI1376" i="17"/>
  <c r="S440" i="1"/>
  <c r="AJ1376" i="17"/>
  <c r="BG1376" i="17"/>
  <c r="BA1376" i="17" s="1"/>
  <c r="BF1376" i="17"/>
  <c r="BK1376" i="17"/>
  <c r="BH1376" i="17"/>
  <c r="BI1376" i="17"/>
  <c r="BJ1376" i="17"/>
  <c r="BL1376" i="17"/>
  <c r="N1377" i="17"/>
  <c r="O1377" i="17"/>
  <c r="P1377" i="17"/>
  <c r="Q1377" i="17"/>
  <c r="T1377" i="17"/>
  <c r="U1377" i="17"/>
  <c r="W1377" i="17"/>
  <c r="X1377" i="17"/>
  <c r="Y1377" i="17"/>
  <c r="BI1377" i="17" s="1"/>
  <c r="Z1377" i="17"/>
  <c r="AD1377" i="17"/>
  <c r="AE1377" i="17"/>
  <c r="AF1377" i="17"/>
  <c r="AH1377" i="17"/>
  <c r="AI1377" i="17"/>
  <c r="AJ1377" i="17"/>
  <c r="BG1377" i="17"/>
  <c r="BF1377" i="17"/>
  <c r="BH1377" i="17"/>
  <c r="BA1377" i="17"/>
  <c r="BJ1377" i="17"/>
  <c r="BK1377" i="17"/>
  <c r="BL1377" i="17"/>
  <c r="BN1377" i="17"/>
  <c r="N1378" i="17"/>
  <c r="O1378" i="17"/>
  <c r="P1378" i="17"/>
  <c r="Q1378" i="17"/>
  <c r="T1378" i="17"/>
  <c r="U1378" i="17"/>
  <c r="W1378" i="17"/>
  <c r="X1378" i="17"/>
  <c r="Y1378" i="17"/>
  <c r="BN1378" i="17" s="1"/>
  <c r="Z1378" i="17"/>
  <c r="BJ1378" i="17" s="1"/>
  <c r="AD1378" i="17"/>
  <c r="AE1378" i="17"/>
  <c r="AF1378" i="17"/>
  <c r="AH1378" i="17"/>
  <c r="AI1378" i="17"/>
  <c r="AJ1378" i="17"/>
  <c r="BG1378" i="17"/>
  <c r="BA1378" i="17" s="1"/>
  <c r="BF1378" i="17"/>
  <c r="BH1378" i="17"/>
  <c r="BI1378" i="17"/>
  <c r="BK1378" i="17"/>
  <c r="BL1378" i="17"/>
  <c r="N1379" i="17"/>
  <c r="O1379" i="17"/>
  <c r="P1379" i="17"/>
  <c r="Q1379" i="17"/>
  <c r="T1379" i="17"/>
  <c r="U1379" i="17"/>
  <c r="W1379" i="17"/>
  <c r="X1379" i="17"/>
  <c r="Y1379" i="17"/>
  <c r="Z1379" i="17"/>
  <c r="L1162" i="1"/>
  <c r="M1162" i="1"/>
  <c r="AD1379" i="17"/>
  <c r="BH1379" i="17" s="1"/>
  <c r="N1162" i="1"/>
  <c r="AE1379" i="17"/>
  <c r="O1162" i="1"/>
  <c r="AF1379" i="17"/>
  <c r="P1162" i="1"/>
  <c r="Q1162" i="1"/>
  <c r="AH1379" i="17"/>
  <c r="R1162" i="1"/>
  <c r="AI1379" i="17"/>
  <c r="S1162" i="1"/>
  <c r="AJ1379" i="17"/>
  <c r="BG1379" i="17"/>
  <c r="BF1379" i="17"/>
  <c r="BL1379" i="17"/>
  <c r="BA1379" i="17"/>
  <c r="BI1379" i="17"/>
  <c r="BJ1379" i="17"/>
  <c r="BK1379" i="17"/>
  <c r="BN1379" i="17"/>
  <c r="N1380" i="17"/>
  <c r="O1380" i="17"/>
  <c r="P1380" i="17"/>
  <c r="Q1380" i="17"/>
  <c r="T1380" i="17"/>
  <c r="U1380" i="17"/>
  <c r="W1380" i="17"/>
  <c r="X1380" i="17"/>
  <c r="Z1380" i="17"/>
  <c r="AA1380" i="17"/>
  <c r="AD1380" i="17"/>
  <c r="AE1380" i="17"/>
  <c r="AF1380" i="17"/>
  <c r="AH1380" i="17"/>
  <c r="AI1380" i="17"/>
  <c r="AJ1380" i="17"/>
  <c r="BG1380" i="17"/>
  <c r="BA1380" i="17" s="1"/>
  <c r="BF1380" i="17"/>
  <c r="BH1380" i="17"/>
  <c r="BI1380" i="17"/>
  <c r="BJ1380" i="17"/>
  <c r="BK1380" i="17"/>
  <c r="BL1380" i="17"/>
  <c r="BN1380" i="17"/>
  <c r="N1381" i="17"/>
  <c r="O1381" i="17"/>
  <c r="P1381" i="17"/>
  <c r="Q1381" i="17"/>
  <c r="T1381" i="17"/>
  <c r="U1381" i="17"/>
  <c r="W1381" i="17"/>
  <c r="X1381" i="17"/>
  <c r="Z1381" i="17"/>
  <c r="AA1381" i="17"/>
  <c r="L1095" i="1"/>
  <c r="M1095" i="1"/>
  <c r="AD1381" i="17"/>
  <c r="BH1381" i="17" s="1"/>
  <c r="N1095" i="1"/>
  <c r="AE1381" i="17"/>
  <c r="O1095" i="1"/>
  <c r="AF1381" i="17"/>
  <c r="P1095" i="1"/>
  <c r="Q1095" i="1"/>
  <c r="AH1381" i="17"/>
  <c r="R1095" i="1"/>
  <c r="AI1381" i="17"/>
  <c r="S1095" i="1"/>
  <c r="AJ1381" i="17"/>
  <c r="BG1381" i="17"/>
  <c r="BF1381" i="17"/>
  <c r="BI1381" i="17"/>
  <c r="BA1381" i="17"/>
  <c r="BJ1381" i="17"/>
  <c r="BK1381" i="17"/>
  <c r="BL1381" i="17"/>
  <c r="BN1381" i="17"/>
  <c r="N1382" i="17"/>
  <c r="O1382" i="17"/>
  <c r="P1382" i="17"/>
  <c r="Q1382" i="17"/>
  <c r="T1382" i="17"/>
  <c r="U1382" i="17"/>
  <c r="W1382" i="17"/>
  <c r="X1382" i="17"/>
  <c r="Z1382" i="17"/>
  <c r="AA1382" i="17"/>
  <c r="AD1382" i="17"/>
  <c r="AE1382" i="17"/>
  <c r="AF1382" i="17"/>
  <c r="AH1382" i="17"/>
  <c r="AI1382" i="17"/>
  <c r="AJ1382" i="17"/>
  <c r="BG1382" i="17"/>
  <c r="BA1382" i="17" s="1"/>
  <c r="BF1382" i="17"/>
  <c r="BH1382" i="17"/>
  <c r="BI1382" i="17"/>
  <c r="BJ1382" i="17"/>
  <c r="BK1382" i="17"/>
  <c r="BL1382" i="17"/>
  <c r="BN1382" i="17"/>
  <c r="N1383" i="17"/>
  <c r="O1383" i="17"/>
  <c r="P1383" i="17"/>
  <c r="Q1383" i="17"/>
  <c r="T1383" i="17"/>
  <c r="U1383" i="17"/>
  <c r="W1383" i="17"/>
  <c r="X1383" i="17"/>
  <c r="Z1383" i="17"/>
  <c r="AA1383" i="17"/>
  <c r="AD1383" i="17"/>
  <c r="AE1383" i="17"/>
  <c r="AF1383" i="17"/>
  <c r="AH1383" i="17"/>
  <c r="AI1383" i="17"/>
  <c r="AJ1383" i="17"/>
  <c r="BG1383" i="17"/>
  <c r="BF1383" i="17"/>
  <c r="BH1383" i="17"/>
  <c r="BA1383" i="17"/>
  <c r="BI1383" i="17"/>
  <c r="BJ1383" i="17"/>
  <c r="BK1383" i="17"/>
  <c r="BL1383" i="17"/>
  <c r="BN1383" i="17"/>
  <c r="N1384" i="17"/>
  <c r="O1384" i="17"/>
  <c r="P1384" i="17"/>
  <c r="Q1384" i="17"/>
  <c r="T1384" i="17"/>
  <c r="U1384" i="17"/>
  <c r="W1384" i="17"/>
  <c r="X1384" i="17"/>
  <c r="Y1384" i="17"/>
  <c r="BN1384" i="17" s="1"/>
  <c r="Z1384" i="17"/>
  <c r="BJ1384" i="17" s="1"/>
  <c r="L1075" i="1"/>
  <c r="M1075" i="1"/>
  <c r="AD1384" i="17"/>
  <c r="BH1384" i="17" s="1"/>
  <c r="N1075" i="1"/>
  <c r="AE1384" i="17"/>
  <c r="O1075" i="1"/>
  <c r="AF1384" i="17"/>
  <c r="P1075" i="1"/>
  <c r="Q1075" i="1"/>
  <c r="AH1384" i="17"/>
  <c r="R1075" i="1"/>
  <c r="AI1384" i="17"/>
  <c r="S1075" i="1"/>
  <c r="AJ1384" i="17"/>
  <c r="BG1384" i="17"/>
  <c r="BA1384" i="17" s="1"/>
  <c r="BF1384" i="17"/>
  <c r="BI1384" i="17"/>
  <c r="BK1384" i="17"/>
  <c r="BL1384" i="17"/>
  <c r="N1385" i="17"/>
  <c r="O1385" i="17"/>
  <c r="P1385" i="17"/>
  <c r="Q1385" i="17"/>
  <c r="T1385" i="17"/>
  <c r="U1385" i="17"/>
  <c r="W1385" i="17"/>
  <c r="X1385" i="17"/>
  <c r="Z1385" i="17"/>
  <c r="AA1385" i="17"/>
  <c r="L744" i="1"/>
  <c r="M744" i="1"/>
  <c r="AD1385" i="17"/>
  <c r="N744" i="1"/>
  <c r="AE1385" i="17"/>
  <c r="O744" i="1"/>
  <c r="AF1385" i="17"/>
  <c r="P744" i="1"/>
  <c r="Q744" i="1"/>
  <c r="AH1385" i="17"/>
  <c r="R744" i="1"/>
  <c r="AI1385" i="17"/>
  <c r="S744" i="1"/>
  <c r="AJ1385" i="17"/>
  <c r="BG1385" i="17"/>
  <c r="BF1385" i="17"/>
  <c r="BH1385" i="17"/>
  <c r="BI1385" i="17"/>
  <c r="BJ1385" i="17"/>
  <c r="BK1385" i="17"/>
  <c r="BL1385" i="17"/>
  <c r="BN1385" i="17"/>
  <c r="BA1385" i="17" s="1"/>
  <c r="N1386" i="17"/>
  <c r="O1386" i="17"/>
  <c r="P1386" i="17"/>
  <c r="Q1386" i="17"/>
  <c r="T1386" i="17"/>
  <c r="U1386" i="17"/>
  <c r="W1386" i="17"/>
  <c r="X1386" i="17"/>
  <c r="Z1386" i="17"/>
  <c r="AA1386" i="17"/>
  <c r="L865" i="1"/>
  <c r="M865" i="1"/>
  <c r="AD1386" i="17"/>
  <c r="BH1386" i="17" s="1"/>
  <c r="N865" i="1"/>
  <c r="AE1386" i="17"/>
  <c r="O865" i="1"/>
  <c r="AF1386" i="17"/>
  <c r="P865" i="1"/>
  <c r="Q865" i="1"/>
  <c r="AH1386" i="17"/>
  <c r="R865" i="1"/>
  <c r="AI1386" i="17"/>
  <c r="S865" i="1"/>
  <c r="AJ1386" i="17"/>
  <c r="BG1386" i="17"/>
  <c r="BA1386" i="17" s="1"/>
  <c r="BF1386" i="17"/>
  <c r="BI1386" i="17"/>
  <c r="BJ1386" i="17"/>
  <c r="BK1386" i="17"/>
  <c r="BL1386" i="17"/>
  <c r="BN1386" i="17"/>
  <c r="N1387" i="17"/>
  <c r="O1387" i="17"/>
  <c r="P1387" i="17"/>
  <c r="Q1387" i="17"/>
  <c r="T1387" i="17"/>
  <c r="U1387" i="17"/>
  <c r="W1387" i="17"/>
  <c r="X1387" i="17"/>
  <c r="Y1387" i="17"/>
  <c r="BI1387" i="17" s="1"/>
  <c r="Z1387" i="17"/>
  <c r="AD1387" i="17"/>
  <c r="AE1387" i="17"/>
  <c r="AF1387" i="17"/>
  <c r="AH1387" i="17"/>
  <c r="AI1387" i="17"/>
  <c r="AJ1387" i="17"/>
  <c r="BG1387" i="17"/>
  <c r="BF1387" i="17"/>
  <c r="BH1387" i="17"/>
  <c r="BA1387" i="17"/>
  <c r="BJ1387" i="17"/>
  <c r="BK1387" i="17"/>
  <c r="BL1387" i="17"/>
  <c r="BN1387" i="17"/>
  <c r="N1388" i="17"/>
  <c r="O1388" i="17"/>
  <c r="P1388" i="17"/>
  <c r="Q1388" i="17"/>
  <c r="T1388" i="17"/>
  <c r="U1388" i="17"/>
  <c r="W1388" i="17"/>
  <c r="X1388" i="17"/>
  <c r="Y1388" i="17"/>
  <c r="BN1388" i="17" s="1"/>
  <c r="Z1388" i="17"/>
  <c r="BJ1388" i="17" s="1"/>
  <c r="AD1388" i="17"/>
  <c r="AE1388" i="17"/>
  <c r="AF1388" i="17"/>
  <c r="AH1388" i="17"/>
  <c r="AI1388" i="17"/>
  <c r="AJ1388" i="17"/>
  <c r="BG1388" i="17"/>
  <c r="BA1388" i="17" s="1"/>
  <c r="BF1388" i="17"/>
  <c r="BH1388" i="17"/>
  <c r="BI1388" i="17"/>
  <c r="BK1388" i="17"/>
  <c r="BL1388" i="17"/>
  <c r="N1389" i="17"/>
  <c r="O1389" i="17"/>
  <c r="P1389" i="17"/>
  <c r="Q1389" i="17"/>
  <c r="T1389" i="17"/>
  <c r="U1389" i="17"/>
  <c r="W1389" i="17"/>
  <c r="X1389" i="17"/>
  <c r="Y1389" i="17"/>
  <c r="Z1389" i="17"/>
  <c r="AD1389" i="17"/>
  <c r="BH1389" i="17" s="1"/>
  <c r="AE1389" i="17"/>
  <c r="AF1389" i="17"/>
  <c r="AH1389" i="17"/>
  <c r="AI1389" i="17"/>
  <c r="AJ1389" i="17"/>
  <c r="BG1389" i="17"/>
  <c r="BF1389" i="17"/>
  <c r="BK1389" i="17"/>
  <c r="BI1389" i="17"/>
  <c r="BJ1389" i="17"/>
  <c r="BL1389" i="17"/>
  <c r="BN1389" i="17"/>
  <c r="BA1389" i="17" s="1"/>
  <c r="N1390" i="17"/>
  <c r="O1390" i="17"/>
  <c r="P1390" i="17"/>
  <c r="Q1390" i="17"/>
  <c r="T1390" i="17"/>
  <c r="U1390" i="17"/>
  <c r="W1390" i="17"/>
  <c r="X1390" i="17"/>
  <c r="Y1390" i="17"/>
  <c r="BN1390" i="17" s="1"/>
  <c r="Z1390" i="17"/>
  <c r="AD1390" i="17"/>
  <c r="AE1390" i="17"/>
  <c r="AF1390" i="17"/>
  <c r="AH1390" i="17"/>
  <c r="AI1390" i="17"/>
  <c r="AJ1390" i="17"/>
  <c r="BG1390" i="17"/>
  <c r="BA1390" i="17" s="1"/>
  <c r="BF1390" i="17"/>
  <c r="BK1390" i="17"/>
  <c r="BH1390" i="17"/>
  <c r="BI1390" i="17"/>
  <c r="BJ1390" i="17"/>
  <c r="BL1390" i="17"/>
  <c r="N1391" i="17"/>
  <c r="O1391" i="17"/>
  <c r="P1391" i="17"/>
  <c r="Q1391" i="17"/>
  <c r="T1391" i="17"/>
  <c r="U1391" i="17"/>
  <c r="W1391" i="17"/>
  <c r="X1391" i="17"/>
  <c r="Z1391" i="17"/>
  <c r="AA1391" i="17"/>
  <c r="AD1391" i="17"/>
  <c r="BH1391" i="17" s="1"/>
  <c r="AE1391" i="17"/>
  <c r="AF1391" i="17"/>
  <c r="AH1391" i="17"/>
  <c r="AI1391" i="17"/>
  <c r="AJ1391" i="17"/>
  <c r="BG1391" i="17"/>
  <c r="BN1391" i="17"/>
  <c r="BA1391" i="17"/>
  <c r="BC1391" i="17" s="1"/>
  <c r="BB1391" i="17"/>
  <c r="BD1391" i="17" s="1"/>
  <c r="BF1391" i="17"/>
  <c r="BI1391" i="17"/>
  <c r="BJ1391" i="17"/>
  <c r="BK1391" i="17"/>
  <c r="BL1391" i="17"/>
  <c r="N1392" i="17"/>
  <c r="O1392" i="17"/>
  <c r="P1392" i="17"/>
  <c r="Q1392" i="17"/>
  <c r="T1392" i="17"/>
  <c r="U1392" i="17"/>
  <c r="W1392" i="17"/>
  <c r="X1392" i="17"/>
  <c r="Z1392" i="17"/>
  <c r="AA1392" i="17"/>
  <c r="BK1392" i="17" s="1"/>
  <c r="L60" i="1"/>
  <c r="M60" i="1"/>
  <c r="AD1392" i="17"/>
  <c r="N60" i="1"/>
  <c r="AE1392" i="17"/>
  <c r="O60" i="1"/>
  <c r="AF1392" i="17"/>
  <c r="P60" i="1"/>
  <c r="Q60" i="1"/>
  <c r="AH1392" i="17"/>
  <c r="R60" i="1"/>
  <c r="AI1392" i="17"/>
  <c r="S60" i="1"/>
  <c r="AJ1392" i="17"/>
  <c r="BG1392" i="17"/>
  <c r="BA1392" i="17" s="1"/>
  <c r="BF1392" i="17"/>
  <c r="BL1392" i="17"/>
  <c r="BH1392" i="17"/>
  <c r="BI1392" i="17"/>
  <c r="BJ1392" i="17"/>
  <c r="BN1392" i="17"/>
  <c r="N1393" i="17"/>
  <c r="O1393" i="17"/>
  <c r="P1393" i="17"/>
  <c r="Q1393" i="17"/>
  <c r="T1393" i="17"/>
  <c r="U1393" i="17"/>
  <c r="W1393" i="17"/>
  <c r="X1393" i="17"/>
  <c r="Z1393" i="17"/>
  <c r="AA1393" i="17"/>
  <c r="AD1393" i="17"/>
  <c r="BH1393" i="17" s="1"/>
  <c r="AE1393" i="17"/>
  <c r="AF1393" i="17"/>
  <c r="AH1393" i="17"/>
  <c r="AI1393" i="17"/>
  <c r="AJ1393" i="17"/>
  <c r="BG1393" i="17"/>
  <c r="BN1393" i="17"/>
  <c r="BA1393" i="17"/>
  <c r="BC1393" i="17" s="1"/>
  <c r="BB1393" i="17"/>
  <c r="BD1393" i="17" s="1"/>
  <c r="BF1393" i="17"/>
  <c r="BI1393" i="17"/>
  <c r="BJ1393" i="17"/>
  <c r="BK1393" i="17"/>
  <c r="BL1393" i="17"/>
  <c r="N1394" i="17"/>
  <c r="O1394" i="17"/>
  <c r="P1394" i="17"/>
  <c r="Q1394" i="17"/>
  <c r="T1394" i="17"/>
  <c r="U1394" i="17"/>
  <c r="W1394" i="17"/>
  <c r="X1394" i="17"/>
  <c r="Z1394" i="17"/>
  <c r="AA1394" i="17"/>
  <c r="BK1394" i="17" s="1"/>
  <c r="AD1394" i="17"/>
  <c r="AE1394" i="17"/>
  <c r="AF1394" i="17"/>
  <c r="AH1394" i="17"/>
  <c r="AI1394" i="17"/>
  <c r="AJ1394" i="17"/>
  <c r="BG1394" i="17"/>
  <c r="BA1394" i="17" s="1"/>
  <c r="BN1394" i="17"/>
  <c r="BF1394" i="17"/>
  <c r="BH1394" i="17"/>
  <c r="BI1394" i="17"/>
  <c r="BJ1394" i="17"/>
  <c r="BL1394" i="17"/>
  <c r="N1395" i="17"/>
  <c r="O1395" i="17"/>
  <c r="P1395" i="17"/>
  <c r="Q1395" i="17"/>
  <c r="T1395" i="17"/>
  <c r="U1395" i="17"/>
  <c r="W1395" i="17"/>
  <c r="X1395" i="17"/>
  <c r="Z1395" i="17"/>
  <c r="AA1395" i="17"/>
  <c r="AD1395" i="17"/>
  <c r="BH1395" i="17" s="1"/>
  <c r="AE1395" i="17"/>
  <c r="AF1395" i="17"/>
  <c r="AH1395" i="17"/>
  <c r="AI1395" i="17"/>
  <c r="AJ1395" i="17"/>
  <c r="BG1395" i="17"/>
  <c r="BN1395" i="17"/>
  <c r="BA1395" i="17"/>
  <c r="BC1395" i="17" s="1"/>
  <c r="BB1395" i="17"/>
  <c r="BD1395" i="17" s="1"/>
  <c r="BF1395" i="17"/>
  <c r="BI1395" i="17"/>
  <c r="BJ1395" i="17"/>
  <c r="BK1395" i="17"/>
  <c r="BL1395" i="17"/>
  <c r="N1396" i="17"/>
  <c r="O1396" i="17"/>
  <c r="P1396" i="17"/>
  <c r="Q1396" i="17"/>
  <c r="T1396" i="17"/>
  <c r="U1396" i="17"/>
  <c r="W1396" i="17"/>
  <c r="X1396" i="17"/>
  <c r="Z1396" i="17"/>
  <c r="AA1396" i="17"/>
  <c r="AD1396" i="17"/>
  <c r="AE1396" i="17"/>
  <c r="AF1396" i="17"/>
  <c r="AH1396" i="17"/>
  <c r="AI1396" i="17"/>
  <c r="AJ1396" i="17"/>
  <c r="BG1396" i="17"/>
  <c r="BA1396" i="17" s="1"/>
  <c r="BF1396" i="17"/>
  <c r="BH1396" i="17"/>
  <c r="BI1396" i="17"/>
  <c r="BJ1396" i="17"/>
  <c r="BK1396" i="17"/>
  <c r="BL1396" i="17"/>
  <c r="BN1396" i="17"/>
  <c r="N1397" i="17"/>
  <c r="O1397" i="17"/>
  <c r="P1397" i="17"/>
  <c r="Q1397" i="17"/>
  <c r="T1397" i="17"/>
  <c r="U1397" i="17"/>
  <c r="W1397" i="17"/>
  <c r="X1397" i="17"/>
  <c r="Y1397" i="17"/>
  <c r="Z1397" i="17"/>
  <c r="AD1397" i="17"/>
  <c r="BH1397" i="17" s="1"/>
  <c r="AE1397" i="17"/>
  <c r="AF1397" i="17"/>
  <c r="AH1397" i="17"/>
  <c r="AI1397" i="17"/>
  <c r="AJ1397" i="17"/>
  <c r="BG1397" i="17"/>
  <c r="BF1397" i="17"/>
  <c r="BJ1397" i="17"/>
  <c r="BI1397" i="17"/>
  <c r="BK1397" i="17"/>
  <c r="BL1397" i="17"/>
  <c r="BN1397" i="17"/>
  <c r="BA1397" i="17" s="1"/>
  <c r="N1398" i="17"/>
  <c r="O1398" i="17"/>
  <c r="P1398" i="17"/>
  <c r="Q1398" i="17"/>
  <c r="T1398" i="17"/>
  <c r="U1398" i="17"/>
  <c r="W1398" i="17"/>
  <c r="X1398" i="17"/>
  <c r="Z1398" i="17"/>
  <c r="AA1398" i="17"/>
  <c r="L503" i="1"/>
  <c r="M503" i="1"/>
  <c r="AD1398" i="17"/>
  <c r="BH1398" i="17" s="1"/>
  <c r="N503" i="1"/>
  <c r="AE1398" i="17"/>
  <c r="O503" i="1"/>
  <c r="AF1398" i="17"/>
  <c r="P503" i="1"/>
  <c r="Q503" i="1"/>
  <c r="AH1398" i="17"/>
  <c r="R503" i="1"/>
  <c r="AI1398" i="17"/>
  <c r="S503" i="1"/>
  <c r="AJ1398" i="17"/>
  <c r="BG1398" i="17"/>
  <c r="BA1398" i="17" s="1"/>
  <c r="BF1398" i="17"/>
  <c r="BI1398" i="17"/>
  <c r="BJ1398" i="17"/>
  <c r="BK1398" i="17"/>
  <c r="BL1398" i="17"/>
  <c r="BN1398" i="17"/>
  <c r="N1399" i="17"/>
  <c r="O1399" i="17"/>
  <c r="P1399" i="17"/>
  <c r="Q1399" i="17"/>
  <c r="T1399" i="17"/>
  <c r="U1399" i="17"/>
  <c r="W1399" i="17"/>
  <c r="X1399" i="17"/>
  <c r="Z1399" i="17"/>
  <c r="AA1399" i="17"/>
  <c r="L1189" i="1"/>
  <c r="M1189" i="1"/>
  <c r="AD1399" i="17"/>
  <c r="N1189" i="1"/>
  <c r="AE1399" i="17"/>
  <c r="O1189" i="1"/>
  <c r="AF1399" i="17"/>
  <c r="P1189" i="1"/>
  <c r="Q1189" i="1"/>
  <c r="AH1399" i="17"/>
  <c r="R1189" i="1"/>
  <c r="AI1399" i="17"/>
  <c r="S1189" i="1"/>
  <c r="AJ1399" i="17"/>
  <c r="BG1399" i="17"/>
  <c r="BF1399" i="17"/>
  <c r="BH1399" i="17"/>
  <c r="BA1399" i="17"/>
  <c r="BI1399" i="17"/>
  <c r="BJ1399" i="17"/>
  <c r="BK1399" i="17"/>
  <c r="BL1399" i="17"/>
  <c r="BN1399" i="17"/>
  <c r="N1400" i="17"/>
  <c r="O1400" i="17"/>
  <c r="P1400" i="17"/>
  <c r="Q1400" i="17"/>
  <c r="T1400" i="17"/>
  <c r="U1400" i="17"/>
  <c r="W1400" i="17"/>
  <c r="X1400" i="17"/>
  <c r="Y1400" i="17"/>
  <c r="BN1400" i="17" s="1"/>
  <c r="Z1400" i="17"/>
  <c r="BJ1400" i="17" s="1"/>
  <c r="L304" i="1"/>
  <c r="M304" i="1"/>
  <c r="AD1400" i="17"/>
  <c r="N304" i="1"/>
  <c r="AE1400" i="17"/>
  <c r="O304" i="1"/>
  <c r="AF1400" i="17"/>
  <c r="P304" i="1"/>
  <c r="Q304" i="1"/>
  <c r="AH1400" i="17"/>
  <c r="R304" i="1"/>
  <c r="AI1400" i="17"/>
  <c r="S304" i="1"/>
  <c r="AJ1400" i="17"/>
  <c r="BG1400" i="17"/>
  <c r="BA1400" i="17" s="1"/>
  <c r="BF1400" i="17"/>
  <c r="BH1400" i="17"/>
  <c r="BI1400" i="17"/>
  <c r="BK1400" i="17"/>
  <c r="BL1400" i="17"/>
  <c r="N1401" i="17"/>
  <c r="O1401" i="17"/>
  <c r="P1401" i="17"/>
  <c r="Q1401" i="17"/>
  <c r="T1401" i="17"/>
  <c r="U1401" i="17"/>
  <c r="W1401" i="17"/>
  <c r="X1401" i="17"/>
  <c r="Z1401" i="17"/>
  <c r="BJ1401" i="17" s="1"/>
  <c r="AA1401" i="17"/>
  <c r="L1266" i="1"/>
  <c r="AD1401" i="17"/>
  <c r="BH1401" i="17" s="1"/>
  <c r="N1266" i="1"/>
  <c r="AE1401" i="17"/>
  <c r="O1266" i="1"/>
  <c r="AF1401" i="17"/>
  <c r="P1266" i="1"/>
  <c r="Q1266" i="1"/>
  <c r="AH1401" i="17"/>
  <c r="R1266" i="1"/>
  <c r="AI1401" i="17"/>
  <c r="S1266" i="1"/>
  <c r="AJ1401" i="17"/>
  <c r="BG1401" i="17"/>
  <c r="BF1401" i="17"/>
  <c r="BB1401" i="17"/>
  <c r="BD1401" i="17" s="1"/>
  <c r="BI1401" i="17"/>
  <c r="BK1401" i="17"/>
  <c r="BL1401" i="17"/>
  <c r="BN1401" i="17"/>
  <c r="BA1401" i="17" s="1"/>
  <c r="BC1401" i="17" s="1"/>
  <c r="N1402" i="17"/>
  <c r="O1402" i="17"/>
  <c r="P1402" i="17"/>
  <c r="Q1402" i="17"/>
  <c r="T1402" i="17"/>
  <c r="U1402" i="17"/>
  <c r="W1402" i="17"/>
  <c r="X1402" i="17"/>
  <c r="Z1402" i="17"/>
  <c r="BJ1402" i="17" s="1"/>
  <c r="AA1402" i="17"/>
  <c r="AD1402" i="17"/>
  <c r="AE1402" i="17"/>
  <c r="AF1402" i="17"/>
  <c r="AH1402" i="17"/>
  <c r="AI1402" i="17"/>
  <c r="AJ1402" i="17"/>
  <c r="BG1402" i="17"/>
  <c r="BA1402" i="17" s="1"/>
  <c r="BF1402" i="17"/>
  <c r="BH1402" i="17"/>
  <c r="BI1402" i="17"/>
  <c r="BK1402" i="17"/>
  <c r="BL1402" i="17"/>
  <c r="BN1402" i="17"/>
  <c r="N1403" i="17"/>
  <c r="O1403" i="17"/>
  <c r="P1403" i="17"/>
  <c r="Q1403" i="17"/>
  <c r="T1403" i="17"/>
  <c r="U1403" i="17"/>
  <c r="W1403" i="17"/>
  <c r="X1403" i="17"/>
  <c r="Z1403" i="17"/>
  <c r="AA1403" i="17"/>
  <c r="AD1403" i="17"/>
  <c r="AE1403" i="17"/>
  <c r="AF1403" i="17"/>
  <c r="AH1403" i="17"/>
  <c r="AI1403" i="17"/>
  <c r="AJ1403" i="17"/>
  <c r="BG1403" i="17"/>
  <c r="BF1403" i="17"/>
  <c r="BH1403" i="17"/>
  <c r="BB1403" i="17"/>
  <c r="BD1403" i="17" s="1"/>
  <c r="BI1403" i="17"/>
  <c r="BJ1403" i="17"/>
  <c r="BK1403" i="17"/>
  <c r="BL1403" i="17"/>
  <c r="BN1403" i="17"/>
  <c r="BA1403" i="17" s="1"/>
  <c r="BC1403" i="17" s="1"/>
  <c r="N1404" i="17"/>
  <c r="O1404" i="17"/>
  <c r="P1404" i="17"/>
  <c r="Q1404" i="17"/>
  <c r="T1404" i="17"/>
  <c r="U1404" i="17"/>
  <c r="W1404" i="17"/>
  <c r="X1404" i="17"/>
  <c r="Z1404" i="17"/>
  <c r="AA1404" i="17"/>
  <c r="AD1404" i="17"/>
  <c r="AE1404" i="17"/>
  <c r="AF1404" i="17"/>
  <c r="AH1404" i="17"/>
  <c r="AI1404" i="17"/>
  <c r="AJ1404" i="17"/>
  <c r="BG1404" i="17"/>
  <c r="BA1404" i="17" s="1"/>
  <c r="BF1404" i="17"/>
  <c r="BH1404" i="17"/>
  <c r="BI1404" i="17"/>
  <c r="BJ1404" i="17"/>
  <c r="BK1404" i="17"/>
  <c r="BL1404" i="17"/>
  <c r="BN1404" i="17"/>
  <c r="N1405" i="17"/>
  <c r="O1405" i="17"/>
  <c r="P1405" i="17"/>
  <c r="Q1405" i="17"/>
  <c r="T1405" i="17"/>
  <c r="U1405" i="17"/>
  <c r="W1405" i="17"/>
  <c r="X1405" i="17"/>
  <c r="Z1405" i="17"/>
  <c r="AA1405" i="17"/>
  <c r="L644" i="1"/>
  <c r="M644" i="1"/>
  <c r="AD1405" i="17"/>
  <c r="BH1405" i="17" s="1"/>
  <c r="N644" i="1"/>
  <c r="AE1405" i="17"/>
  <c r="O644" i="1"/>
  <c r="AF1405" i="17"/>
  <c r="P644" i="1"/>
  <c r="Q644" i="1"/>
  <c r="AH1405" i="17"/>
  <c r="R644" i="1"/>
  <c r="AI1405" i="17"/>
  <c r="S644" i="1"/>
  <c r="AJ1405" i="17"/>
  <c r="BG1405" i="17"/>
  <c r="BF1405" i="17"/>
  <c r="BB1405" i="17"/>
  <c r="BD1405" i="17" s="1"/>
  <c r="BI1405" i="17"/>
  <c r="BJ1405" i="17"/>
  <c r="BK1405" i="17"/>
  <c r="BL1405" i="17"/>
  <c r="BN1405" i="17"/>
  <c r="BA1405" i="17" s="1"/>
  <c r="BC1405" i="17" s="1"/>
  <c r="N1406" i="17"/>
  <c r="O1406" i="17"/>
  <c r="P1406" i="17"/>
  <c r="Q1406" i="17"/>
  <c r="T1406" i="17"/>
  <c r="U1406" i="17"/>
  <c r="W1406" i="17"/>
  <c r="X1406" i="17"/>
  <c r="Y1406" i="17"/>
  <c r="Z1406" i="17"/>
  <c r="L535" i="1"/>
  <c r="M535" i="1"/>
  <c r="AD1406" i="17"/>
  <c r="N535" i="1"/>
  <c r="AE1406" i="17"/>
  <c r="O535" i="1"/>
  <c r="AF1406" i="17"/>
  <c r="P535" i="1"/>
  <c r="Q535" i="1"/>
  <c r="AH1406" i="17"/>
  <c r="R535" i="1"/>
  <c r="AI1406" i="17"/>
  <c r="S535" i="1"/>
  <c r="AJ1406" i="17"/>
  <c r="BG1406" i="17"/>
  <c r="BF1406" i="17"/>
  <c r="BH1406" i="17"/>
  <c r="BJ1406" i="17"/>
  <c r="BK1406" i="17"/>
  <c r="BL1406" i="17"/>
  <c r="N1407" i="17"/>
  <c r="O1407" i="17"/>
  <c r="P1407" i="17"/>
  <c r="Q1407" i="17"/>
  <c r="T1407" i="17"/>
  <c r="U1407" i="17"/>
  <c r="W1407" i="17"/>
  <c r="X1407" i="17"/>
  <c r="Y1407" i="17"/>
  <c r="Z1407" i="17"/>
  <c r="AD1407" i="17"/>
  <c r="BH1407" i="17" s="1"/>
  <c r="AE1407" i="17"/>
  <c r="AF1407" i="17"/>
  <c r="AH1407" i="17"/>
  <c r="AI1407" i="17"/>
  <c r="AJ1407" i="17"/>
  <c r="BG1407" i="17"/>
  <c r="BF1407" i="17"/>
  <c r="BJ1407" i="17"/>
  <c r="BB1407" i="17"/>
  <c r="BD1407" i="17" s="1"/>
  <c r="BI1407" i="17"/>
  <c r="BK1407" i="17"/>
  <c r="BL1407" i="17"/>
  <c r="BN1407" i="17"/>
  <c r="BA1407" i="17" s="1"/>
  <c r="BC1407" i="17" s="1"/>
  <c r="N1408" i="17"/>
  <c r="O1408" i="17"/>
  <c r="P1408" i="17"/>
  <c r="Q1408" i="17"/>
  <c r="T1408" i="17"/>
  <c r="U1408" i="17"/>
  <c r="W1408" i="17"/>
  <c r="X1408" i="17"/>
  <c r="Z1408" i="17"/>
  <c r="AA1408" i="17"/>
  <c r="L1107" i="1"/>
  <c r="M1107" i="1"/>
  <c r="AD1408" i="17"/>
  <c r="N1107" i="1"/>
  <c r="AE1408" i="17"/>
  <c r="O1107" i="1"/>
  <c r="AF1408" i="17"/>
  <c r="P1107" i="1"/>
  <c r="Q1107" i="1"/>
  <c r="AH1408" i="17"/>
  <c r="R1107" i="1"/>
  <c r="AI1408" i="17"/>
  <c r="S1107" i="1"/>
  <c r="AJ1408" i="17"/>
  <c r="BG1408" i="17"/>
  <c r="BA1408" i="17" s="1"/>
  <c r="BF1408" i="17"/>
  <c r="BH1408" i="17"/>
  <c r="BI1408" i="17"/>
  <c r="BJ1408" i="17"/>
  <c r="BK1408" i="17"/>
  <c r="BL1408" i="17"/>
  <c r="BN1408" i="17"/>
  <c r="N1409" i="17"/>
  <c r="O1409" i="17"/>
  <c r="P1409" i="17"/>
  <c r="Q1409" i="17"/>
  <c r="T1409" i="17"/>
  <c r="U1409" i="17"/>
  <c r="W1409" i="17"/>
  <c r="X1409" i="17"/>
  <c r="Z1409" i="17"/>
  <c r="AA1409" i="17"/>
  <c r="AD1409" i="17"/>
  <c r="AE1409" i="17"/>
  <c r="AF1409" i="17"/>
  <c r="AH1409" i="17"/>
  <c r="AI1409" i="17"/>
  <c r="AJ1409" i="17"/>
  <c r="BG1409" i="17"/>
  <c r="BF1409" i="17"/>
  <c r="BH1409" i="17"/>
  <c r="BB1409" i="17"/>
  <c r="BD1409" i="17" s="1"/>
  <c r="BI1409" i="17"/>
  <c r="BJ1409" i="17"/>
  <c r="BK1409" i="17"/>
  <c r="BL1409" i="17"/>
  <c r="BN1409" i="17"/>
  <c r="BA1409" i="17" s="1"/>
  <c r="BC1409" i="17" s="1"/>
  <c r="N1410" i="17"/>
  <c r="O1410" i="17"/>
  <c r="P1410" i="17"/>
  <c r="Q1410" i="17"/>
  <c r="T1410" i="17"/>
  <c r="U1410" i="17"/>
  <c r="W1410" i="17"/>
  <c r="X1410" i="17"/>
  <c r="Y1410" i="17"/>
  <c r="BN1410" i="17" s="1"/>
  <c r="Z1410" i="17"/>
  <c r="AD1410" i="17"/>
  <c r="BH1410" i="17" s="1"/>
  <c r="AE1410" i="17"/>
  <c r="AF1410" i="17"/>
  <c r="AH1410" i="17"/>
  <c r="AI1410" i="17"/>
  <c r="AJ1410" i="17"/>
  <c r="BG1410" i="17"/>
  <c r="BA1410" i="17" s="1"/>
  <c r="BF1410" i="17"/>
  <c r="BJ1410" i="17"/>
  <c r="BI1410" i="17"/>
  <c r="BK1410" i="17"/>
  <c r="BL1410" i="17"/>
  <c r="N1411" i="17"/>
  <c r="O1411" i="17"/>
  <c r="P1411" i="17"/>
  <c r="Q1411" i="17"/>
  <c r="T1411" i="17"/>
  <c r="U1411" i="17"/>
  <c r="W1411" i="17"/>
  <c r="X1411" i="17"/>
  <c r="Z1411" i="17"/>
  <c r="AA1411" i="17"/>
  <c r="L190" i="1"/>
  <c r="M190" i="1"/>
  <c r="AD1411" i="17"/>
  <c r="BH1411" i="17" s="1"/>
  <c r="N190" i="1"/>
  <c r="AE1411" i="17"/>
  <c r="O190" i="1"/>
  <c r="AF1411" i="17"/>
  <c r="P190" i="1"/>
  <c r="Q190" i="1"/>
  <c r="AH1411" i="17"/>
  <c r="R190" i="1"/>
  <c r="AI1411" i="17"/>
  <c r="S190" i="1"/>
  <c r="AJ1411" i="17"/>
  <c r="BG1411" i="17"/>
  <c r="BF1411" i="17"/>
  <c r="BI1411" i="17"/>
  <c r="BJ1411" i="17"/>
  <c r="BK1411" i="17"/>
  <c r="BL1411" i="17"/>
  <c r="BN1411" i="17"/>
  <c r="BA1411" i="17" s="1"/>
  <c r="BC1411" i="17" s="1"/>
  <c r="N1412" i="17"/>
  <c r="O1412" i="17"/>
  <c r="P1412" i="17"/>
  <c r="Q1412" i="17"/>
  <c r="T1412" i="17"/>
  <c r="U1412" i="17"/>
  <c r="W1412" i="17"/>
  <c r="X1412" i="17"/>
  <c r="Z1412" i="17"/>
  <c r="AA1412" i="17"/>
  <c r="L806" i="1"/>
  <c r="M806" i="1"/>
  <c r="AD1412" i="17"/>
  <c r="N806" i="1"/>
  <c r="AE1412" i="17"/>
  <c r="O806" i="1"/>
  <c r="AF1412" i="17"/>
  <c r="P806" i="1"/>
  <c r="Q806" i="1"/>
  <c r="AH1412" i="17"/>
  <c r="R806" i="1"/>
  <c r="AI1412" i="17"/>
  <c r="S806" i="1"/>
  <c r="AJ1412" i="17"/>
  <c r="BG1412" i="17"/>
  <c r="BA1412" i="17" s="1"/>
  <c r="BF1412" i="17"/>
  <c r="BH1412" i="17"/>
  <c r="BI1412" i="17"/>
  <c r="BJ1412" i="17"/>
  <c r="BK1412" i="17"/>
  <c r="BL1412" i="17"/>
  <c r="BN1412" i="17"/>
  <c r="N1413" i="17"/>
  <c r="O1413" i="17"/>
  <c r="P1413" i="17"/>
  <c r="Q1413" i="17"/>
  <c r="T1413" i="17"/>
  <c r="U1413" i="17"/>
  <c r="W1413" i="17"/>
  <c r="X1413" i="17"/>
  <c r="Z1413" i="17"/>
  <c r="AA1413" i="17"/>
  <c r="AD1413" i="17"/>
  <c r="AE1413" i="17"/>
  <c r="AF1413" i="17"/>
  <c r="AH1413" i="17"/>
  <c r="AI1413" i="17"/>
  <c r="AJ1413" i="17"/>
  <c r="BG1413" i="17"/>
  <c r="BF1413" i="17"/>
  <c r="BH1413" i="17"/>
  <c r="BI1413" i="17"/>
  <c r="BJ1413" i="17"/>
  <c r="BK1413" i="17"/>
  <c r="BL1413" i="17"/>
  <c r="BN1413" i="17"/>
  <c r="BA1413" i="17" s="1"/>
  <c r="BC1413" i="17" s="1"/>
  <c r="N1414" i="17"/>
  <c r="O1414" i="17"/>
  <c r="P1414" i="17"/>
  <c r="Q1414" i="17"/>
  <c r="T1414" i="17"/>
  <c r="U1414" i="17"/>
  <c r="W1414" i="17"/>
  <c r="X1414" i="17"/>
  <c r="Z1414" i="17"/>
  <c r="AA1414" i="17"/>
  <c r="L1316" i="1"/>
  <c r="M1316" i="1"/>
  <c r="AD1414" i="17"/>
  <c r="N1316" i="1"/>
  <c r="AE1414" i="17"/>
  <c r="O1316" i="1"/>
  <c r="AF1414" i="17"/>
  <c r="P1316" i="1"/>
  <c r="Q1316" i="1"/>
  <c r="AH1414" i="17"/>
  <c r="R1316" i="1"/>
  <c r="AI1414" i="17"/>
  <c r="S1316" i="1"/>
  <c r="AJ1414" i="17"/>
  <c r="BG1414" i="17"/>
  <c r="BA1414" i="17" s="1"/>
  <c r="BF1414" i="17"/>
  <c r="BH1414" i="17"/>
  <c r="BI1414" i="17"/>
  <c r="BJ1414" i="17"/>
  <c r="BK1414" i="17"/>
  <c r="BL1414" i="17"/>
  <c r="BN1414" i="17"/>
  <c r="N1415" i="17"/>
  <c r="O1415" i="17"/>
  <c r="P1415" i="17"/>
  <c r="Q1415" i="17"/>
  <c r="T1415" i="17"/>
  <c r="U1415" i="17"/>
  <c r="W1415" i="17"/>
  <c r="X1415" i="17"/>
  <c r="Z1415" i="17"/>
  <c r="AA1415" i="17"/>
  <c r="L420" i="1"/>
  <c r="M420" i="1"/>
  <c r="AD1415" i="17"/>
  <c r="BH1415" i="17" s="1"/>
  <c r="N420" i="1"/>
  <c r="AE1415" i="17"/>
  <c r="O420" i="1"/>
  <c r="AF1415" i="17"/>
  <c r="P420" i="1"/>
  <c r="Q420" i="1"/>
  <c r="AH1415" i="17"/>
  <c r="R420" i="1"/>
  <c r="AI1415" i="17"/>
  <c r="S420" i="1"/>
  <c r="AJ1415" i="17"/>
  <c r="BG1415" i="17"/>
  <c r="BF1415" i="17"/>
  <c r="BI1415" i="17"/>
  <c r="BJ1415" i="17"/>
  <c r="BK1415" i="17"/>
  <c r="BL1415" i="17"/>
  <c r="BN1415" i="17"/>
  <c r="BA1415" i="17" s="1"/>
  <c r="BC1415" i="17" s="1"/>
  <c r="N1416" i="17"/>
  <c r="O1416" i="17"/>
  <c r="P1416" i="17"/>
  <c r="Q1416" i="17"/>
  <c r="T1416" i="17"/>
  <c r="U1416" i="17"/>
  <c r="W1416" i="17"/>
  <c r="X1416" i="17"/>
  <c r="Y1416" i="17"/>
  <c r="BN1416" i="17" s="1"/>
  <c r="Z1416" i="17"/>
  <c r="AD1416" i="17"/>
  <c r="BH1416" i="17" s="1"/>
  <c r="AE1416" i="17"/>
  <c r="AF1416" i="17"/>
  <c r="AH1416" i="17"/>
  <c r="AI1416" i="17"/>
  <c r="AJ1416" i="17"/>
  <c r="BG1416" i="17"/>
  <c r="BA1416" i="17" s="1"/>
  <c r="BF1416" i="17"/>
  <c r="BJ1416" i="17"/>
  <c r="BI1416" i="17"/>
  <c r="BK1416" i="17"/>
  <c r="BL1416" i="17"/>
  <c r="N1417" i="17"/>
  <c r="O1417" i="17"/>
  <c r="P1417" i="17"/>
  <c r="Q1417" i="17"/>
  <c r="T1417" i="17"/>
  <c r="U1417" i="17"/>
  <c r="W1417" i="17"/>
  <c r="X1417" i="17"/>
  <c r="Z1417" i="17"/>
  <c r="AA1417" i="17"/>
  <c r="L353" i="1"/>
  <c r="M353" i="1"/>
  <c r="AD1417" i="17"/>
  <c r="BH1417" i="17" s="1"/>
  <c r="N353" i="1"/>
  <c r="AE1417" i="17"/>
  <c r="O353" i="1"/>
  <c r="AF1417" i="17"/>
  <c r="P353" i="1"/>
  <c r="Q353" i="1"/>
  <c r="AH1417" i="17"/>
  <c r="R353" i="1"/>
  <c r="AI1417" i="17"/>
  <c r="S353" i="1"/>
  <c r="AJ1417" i="17"/>
  <c r="BG1417" i="17"/>
  <c r="BF1417" i="17"/>
  <c r="BB1417" i="17"/>
  <c r="BD1417" i="17" s="1"/>
  <c r="BI1417" i="17"/>
  <c r="BJ1417" i="17"/>
  <c r="BK1417" i="17"/>
  <c r="BL1417" i="17"/>
  <c r="BN1417" i="17"/>
  <c r="BA1417" i="17" s="1"/>
  <c r="BC1417" i="17" s="1"/>
  <c r="N1418" i="17"/>
  <c r="O1418" i="17"/>
  <c r="P1418" i="17"/>
  <c r="Q1418" i="17"/>
  <c r="T1418" i="17"/>
  <c r="U1418" i="17"/>
  <c r="W1418" i="17"/>
  <c r="X1418" i="17"/>
  <c r="Y1418" i="17"/>
  <c r="Z1418" i="17"/>
  <c r="AD1418" i="17"/>
  <c r="AE1418" i="17"/>
  <c r="AF1418" i="17"/>
  <c r="AH1418" i="17"/>
  <c r="AI1418" i="17"/>
  <c r="AJ1418" i="17"/>
  <c r="BG1418" i="17"/>
  <c r="BF1418" i="17"/>
  <c r="BH1418" i="17"/>
  <c r="BJ1418" i="17"/>
  <c r="BK1418" i="17"/>
  <c r="BL1418" i="17"/>
  <c r="N1419" i="17"/>
  <c r="O1419" i="17"/>
  <c r="P1419" i="17"/>
  <c r="Q1419" i="17"/>
  <c r="T1419" i="17"/>
  <c r="U1419" i="17"/>
  <c r="W1419" i="17"/>
  <c r="X1419" i="17"/>
  <c r="Y1419" i="17"/>
  <c r="Z1419" i="17"/>
  <c r="AD1419" i="17"/>
  <c r="AE1419" i="17"/>
  <c r="AF1419" i="17"/>
  <c r="AH1419" i="17"/>
  <c r="AI1419" i="17"/>
  <c r="AJ1419" i="17"/>
  <c r="BG1419" i="17"/>
  <c r="BF1419" i="17"/>
  <c r="BJ1419" i="17"/>
  <c r="BB1419" i="17"/>
  <c r="BD1419" i="17" s="1"/>
  <c r="BH1419" i="17"/>
  <c r="BI1419" i="17"/>
  <c r="BK1419" i="17"/>
  <c r="BL1419" i="17"/>
  <c r="BN1419" i="17"/>
  <c r="BA1419" i="17" s="1"/>
  <c r="BC1419" i="17" s="1"/>
  <c r="N1420" i="17"/>
  <c r="O1420" i="17"/>
  <c r="P1420" i="17"/>
  <c r="Q1420" i="17"/>
  <c r="T1420" i="17"/>
  <c r="U1420" i="17"/>
  <c r="W1420" i="17"/>
  <c r="X1420" i="17"/>
  <c r="Z1420" i="17"/>
  <c r="AA1420" i="17"/>
  <c r="L837" i="1"/>
  <c r="M837" i="1"/>
  <c r="AD1420" i="17"/>
  <c r="N837" i="1"/>
  <c r="AE1420" i="17"/>
  <c r="O837" i="1"/>
  <c r="AF1420" i="17"/>
  <c r="P837" i="1"/>
  <c r="Q837" i="1"/>
  <c r="AH1420" i="17"/>
  <c r="R837" i="1"/>
  <c r="AI1420" i="17"/>
  <c r="S837" i="1"/>
  <c r="AJ1420" i="17"/>
  <c r="BG1420" i="17"/>
  <c r="BA1420" i="17" s="1"/>
  <c r="BF1420" i="17"/>
  <c r="BH1420" i="17"/>
  <c r="BI1420" i="17"/>
  <c r="BJ1420" i="17"/>
  <c r="BK1420" i="17"/>
  <c r="BL1420" i="17"/>
  <c r="BN1420" i="17"/>
  <c r="N1421" i="17"/>
  <c r="O1421" i="17"/>
  <c r="P1421" i="17"/>
  <c r="Q1421" i="17"/>
  <c r="T1421" i="17"/>
  <c r="U1421" i="17"/>
  <c r="W1421" i="17"/>
  <c r="X1421" i="17"/>
  <c r="Z1421" i="17"/>
  <c r="AA1421" i="17"/>
  <c r="AD1421" i="17"/>
  <c r="AE1421" i="17"/>
  <c r="AF1421" i="17"/>
  <c r="AH1421" i="17"/>
  <c r="AI1421" i="17"/>
  <c r="AJ1421" i="17"/>
  <c r="BG1421" i="17"/>
  <c r="BN1421" i="17"/>
  <c r="BA1421" i="17"/>
  <c r="BB1421" i="17"/>
  <c r="BD1421" i="17" s="1"/>
  <c r="BC1421" i="17"/>
  <c r="BF1421" i="17"/>
  <c r="BH1421" i="17"/>
  <c r="BI1421" i="17"/>
  <c r="BJ1421" i="17"/>
  <c r="BK1421" i="17"/>
  <c r="BL1421" i="17"/>
  <c r="N1422" i="17"/>
  <c r="O1422" i="17"/>
  <c r="P1422" i="17"/>
  <c r="Q1422" i="17"/>
  <c r="T1422" i="17"/>
  <c r="U1422" i="17"/>
  <c r="W1422" i="17"/>
  <c r="X1422" i="17"/>
  <c r="Z1422" i="17"/>
  <c r="BJ1422" i="17" s="1"/>
  <c r="AA1422" i="17"/>
  <c r="AD1422" i="17"/>
  <c r="BH1422" i="17" s="1"/>
  <c r="AE1422" i="17"/>
  <c r="AF1422" i="17"/>
  <c r="AH1422" i="17"/>
  <c r="AI1422" i="17"/>
  <c r="AJ1422" i="17"/>
  <c r="BG1422" i="17"/>
  <c r="BA1422" i="17" s="1"/>
  <c r="BN1422" i="17"/>
  <c r="BF1422" i="17"/>
  <c r="BI1422" i="17"/>
  <c r="BK1422" i="17"/>
  <c r="BL1422" i="17"/>
  <c r="N1423" i="17"/>
  <c r="O1423" i="17"/>
  <c r="P1423" i="17"/>
  <c r="Q1423" i="17"/>
  <c r="T1423" i="17"/>
  <c r="U1423" i="17"/>
  <c r="W1423" i="17"/>
  <c r="X1423" i="17"/>
  <c r="Z1423" i="17"/>
  <c r="AA1423" i="17"/>
  <c r="AD1423" i="17"/>
  <c r="AE1423" i="17"/>
  <c r="AF1423" i="17"/>
  <c r="AH1423" i="17"/>
  <c r="AI1423" i="17"/>
  <c r="AJ1423" i="17"/>
  <c r="BG1423" i="17"/>
  <c r="BN1423" i="17"/>
  <c r="BA1423" i="17"/>
  <c r="BB1423" i="17"/>
  <c r="BD1423" i="17" s="1"/>
  <c r="BC1423" i="17"/>
  <c r="BF1423" i="17"/>
  <c r="BH1423" i="17"/>
  <c r="BI1423" i="17"/>
  <c r="BJ1423" i="17"/>
  <c r="BK1423" i="17"/>
  <c r="BL1423" i="17"/>
  <c r="N1424" i="17"/>
  <c r="O1424" i="17"/>
  <c r="P1424" i="17"/>
  <c r="Q1424" i="17"/>
  <c r="T1424" i="17"/>
  <c r="U1424" i="17"/>
  <c r="W1424" i="17"/>
  <c r="X1424" i="17"/>
  <c r="Z1424" i="17"/>
  <c r="BJ1424" i="17" s="1"/>
  <c r="AA1424" i="17"/>
  <c r="AD1424" i="17"/>
  <c r="BH1424" i="17" s="1"/>
  <c r="AE1424" i="17"/>
  <c r="AF1424" i="17"/>
  <c r="AH1424" i="17"/>
  <c r="AI1424" i="17"/>
  <c r="AJ1424" i="17"/>
  <c r="BG1424" i="17"/>
  <c r="BA1424" i="17" s="1"/>
  <c r="BN1424" i="17"/>
  <c r="BF1424" i="17"/>
  <c r="BI1424" i="17"/>
  <c r="BK1424" i="17"/>
  <c r="BL1424" i="17"/>
  <c r="N1425" i="17"/>
  <c r="O1425" i="17"/>
  <c r="P1425" i="17"/>
  <c r="Q1425" i="17"/>
  <c r="T1425" i="17"/>
  <c r="U1425" i="17"/>
  <c r="W1425" i="17"/>
  <c r="X1425" i="17"/>
  <c r="Z1425" i="17"/>
  <c r="AA1425" i="17"/>
  <c r="AD1425" i="17"/>
  <c r="AE1425" i="17"/>
  <c r="AF1425" i="17"/>
  <c r="AH1425" i="17"/>
  <c r="AI1425" i="17"/>
  <c r="AJ1425" i="17"/>
  <c r="BG1425" i="17"/>
  <c r="BN1425" i="17"/>
  <c r="BA1425" i="17"/>
  <c r="BB1425" i="17"/>
  <c r="BD1425" i="17" s="1"/>
  <c r="BC1425" i="17"/>
  <c r="BF1425" i="17"/>
  <c r="BH1425" i="17"/>
  <c r="BI1425" i="17"/>
  <c r="BJ1425" i="17"/>
  <c r="BK1425" i="17"/>
  <c r="BL1425" i="17"/>
  <c r="N1426" i="17"/>
  <c r="O1426" i="17"/>
  <c r="P1426" i="17"/>
  <c r="Q1426" i="17"/>
  <c r="T1426" i="17"/>
  <c r="U1426" i="17"/>
  <c r="W1426" i="17"/>
  <c r="X1426" i="17"/>
  <c r="Z1426" i="17"/>
  <c r="BJ1426" i="17" s="1"/>
  <c r="AA1426" i="17"/>
  <c r="AD1426" i="17"/>
  <c r="BH1426" i="17" s="1"/>
  <c r="AE1426" i="17"/>
  <c r="AF1426" i="17"/>
  <c r="AH1426" i="17"/>
  <c r="AI1426" i="17"/>
  <c r="AJ1426" i="17"/>
  <c r="BG1426" i="17"/>
  <c r="BA1426" i="17" s="1"/>
  <c r="BN1426" i="17"/>
  <c r="BF1426" i="17"/>
  <c r="BI1426" i="17"/>
  <c r="BK1426" i="17"/>
  <c r="BL1426" i="17"/>
  <c r="N1427" i="17"/>
  <c r="O1427" i="17"/>
  <c r="P1427" i="17"/>
  <c r="Q1427" i="17"/>
  <c r="T1427" i="17"/>
  <c r="U1427" i="17"/>
  <c r="W1427" i="17"/>
  <c r="X1427" i="17"/>
  <c r="Z1427" i="17"/>
  <c r="AA1427" i="17"/>
  <c r="AD1427" i="17"/>
  <c r="AE1427" i="17"/>
  <c r="AF1427" i="17"/>
  <c r="AH1427" i="17"/>
  <c r="AI1427" i="17"/>
  <c r="AJ1427" i="17"/>
  <c r="BG1427" i="17"/>
  <c r="BN1427" i="17"/>
  <c r="BA1427" i="17"/>
  <c r="BB1427" i="17"/>
  <c r="BD1427" i="17" s="1"/>
  <c r="BC1427" i="17"/>
  <c r="BF1427" i="17"/>
  <c r="BH1427" i="17"/>
  <c r="BI1427" i="17"/>
  <c r="BJ1427" i="17"/>
  <c r="BK1427" i="17"/>
  <c r="BL1427" i="17"/>
  <c r="N1428" i="17"/>
  <c r="O1428" i="17"/>
  <c r="P1428" i="17"/>
  <c r="Q1428" i="17"/>
  <c r="T1428" i="17"/>
  <c r="U1428" i="17"/>
  <c r="W1428" i="17"/>
  <c r="X1428" i="17"/>
  <c r="Z1428" i="17"/>
  <c r="BJ1428" i="17" s="1"/>
  <c r="AA1428" i="17"/>
  <c r="AD1428" i="17"/>
  <c r="BH1428" i="17" s="1"/>
  <c r="AE1428" i="17"/>
  <c r="AF1428" i="17"/>
  <c r="AH1428" i="17"/>
  <c r="AI1428" i="17"/>
  <c r="AJ1428" i="17"/>
  <c r="BG1428" i="17"/>
  <c r="BA1428" i="17" s="1"/>
  <c r="BN1428" i="17"/>
  <c r="BF1428" i="17"/>
  <c r="BI1428" i="17"/>
  <c r="BK1428" i="17"/>
  <c r="BL1428" i="17"/>
  <c r="N1429" i="17"/>
  <c r="O1429" i="17"/>
  <c r="P1429" i="17"/>
  <c r="Q1429" i="17"/>
  <c r="T1429" i="17"/>
  <c r="U1429" i="17"/>
  <c r="W1429" i="17"/>
  <c r="X1429" i="17"/>
  <c r="Z1429" i="17"/>
  <c r="AA1429" i="17"/>
  <c r="AD1429" i="17"/>
  <c r="AE1429" i="17"/>
  <c r="AF1429" i="17"/>
  <c r="AH1429" i="17"/>
  <c r="AI1429" i="17"/>
  <c r="AJ1429" i="17"/>
  <c r="BG1429" i="17"/>
  <c r="BN1429" i="17"/>
  <c r="BA1429" i="17"/>
  <c r="BB1429" i="17"/>
  <c r="BD1429" i="17" s="1"/>
  <c r="BC1429" i="17"/>
  <c r="BF1429" i="17"/>
  <c r="BH1429" i="17"/>
  <c r="BI1429" i="17"/>
  <c r="BJ1429" i="17"/>
  <c r="BK1429" i="17"/>
  <c r="BL1429" i="17"/>
  <c r="N1430" i="17"/>
  <c r="O1430" i="17"/>
  <c r="P1430" i="17"/>
  <c r="Q1430" i="17"/>
  <c r="T1430" i="17"/>
  <c r="U1430" i="17"/>
  <c r="W1430" i="17"/>
  <c r="X1430" i="17"/>
  <c r="Z1430" i="17"/>
  <c r="BJ1430" i="17" s="1"/>
  <c r="AA1430" i="17"/>
  <c r="L235" i="1"/>
  <c r="M235" i="1"/>
  <c r="AD1430" i="17"/>
  <c r="N235" i="1"/>
  <c r="AE1430" i="17"/>
  <c r="O235" i="1"/>
  <c r="AF1430" i="17"/>
  <c r="P235" i="1"/>
  <c r="Q235" i="1"/>
  <c r="AH1430" i="17"/>
  <c r="R235" i="1"/>
  <c r="AI1430" i="17"/>
  <c r="S235" i="1"/>
  <c r="AJ1430" i="17"/>
  <c r="BG1430" i="17"/>
  <c r="BA1430" i="17" s="1"/>
  <c r="BF1430" i="17"/>
  <c r="BH1430" i="17"/>
  <c r="BI1430" i="17"/>
  <c r="BK1430" i="17"/>
  <c r="BL1430" i="17"/>
  <c r="BN1430" i="17"/>
  <c r="N1431" i="17"/>
  <c r="O1431" i="17"/>
  <c r="P1431" i="17"/>
  <c r="Q1431" i="17"/>
  <c r="T1431" i="17"/>
  <c r="U1431" i="17"/>
  <c r="W1431" i="17"/>
  <c r="X1431" i="17"/>
  <c r="Z1431" i="17"/>
  <c r="AA1431" i="17"/>
  <c r="AD1431" i="17"/>
  <c r="AE1431" i="17"/>
  <c r="AF1431" i="17"/>
  <c r="AH1431" i="17"/>
  <c r="AI1431" i="17"/>
  <c r="AJ1431" i="17"/>
  <c r="BG1431" i="17"/>
  <c r="BF1431" i="17"/>
  <c r="BH1431" i="17"/>
  <c r="BI1431" i="17"/>
  <c r="BJ1431" i="17"/>
  <c r="BK1431" i="17"/>
  <c r="BL1431" i="17"/>
  <c r="BN1431" i="17"/>
  <c r="BA1431" i="17" s="1"/>
  <c r="BC1431" i="17" s="1"/>
  <c r="N1432" i="17"/>
  <c r="O1432" i="17"/>
  <c r="P1432" i="17"/>
  <c r="Q1432" i="17"/>
  <c r="T1432" i="17"/>
  <c r="U1432" i="17"/>
  <c r="W1432" i="17"/>
  <c r="X1432" i="17"/>
  <c r="Y1432" i="17"/>
  <c r="Z1432" i="17"/>
  <c r="AD1432" i="17"/>
  <c r="BH1432" i="17" s="1"/>
  <c r="AE1432" i="17"/>
  <c r="AF1432" i="17"/>
  <c r="AH1432" i="17"/>
  <c r="AI1432" i="17"/>
  <c r="AJ1432" i="17"/>
  <c r="BG1432" i="17"/>
  <c r="BF1432" i="17"/>
  <c r="BJ1432" i="17"/>
  <c r="BK1432" i="17"/>
  <c r="BL1432" i="17"/>
  <c r="N1433" i="17"/>
  <c r="O1433" i="17"/>
  <c r="P1433" i="17"/>
  <c r="Q1433" i="17"/>
  <c r="T1433" i="17"/>
  <c r="U1433" i="17"/>
  <c r="W1433" i="17"/>
  <c r="X1433" i="17"/>
  <c r="Y1433" i="17"/>
  <c r="Z1433" i="17"/>
  <c r="AD1433" i="17"/>
  <c r="AE1433" i="17"/>
  <c r="AF1433" i="17"/>
  <c r="AH1433" i="17"/>
  <c r="AI1433" i="17"/>
  <c r="AJ1433" i="17"/>
  <c r="BG1433" i="17"/>
  <c r="BF1433" i="17"/>
  <c r="BJ1433" i="17"/>
  <c r="BH1433" i="17"/>
  <c r="BI1433" i="17"/>
  <c r="BK1433" i="17"/>
  <c r="BL1433" i="17"/>
  <c r="BN1433" i="17"/>
  <c r="BA1433" i="17" s="1"/>
  <c r="BC1433" i="17" s="1"/>
  <c r="N1434" i="17"/>
  <c r="O1434" i="17"/>
  <c r="P1434" i="17"/>
  <c r="Q1434" i="17"/>
  <c r="T1434" i="17"/>
  <c r="U1434" i="17"/>
  <c r="W1434" i="17"/>
  <c r="X1434" i="17"/>
  <c r="Y1434" i="17"/>
  <c r="Z1434" i="17"/>
  <c r="AD1434" i="17"/>
  <c r="BH1434" i="17" s="1"/>
  <c r="AE1434" i="17"/>
  <c r="AF1434" i="17"/>
  <c r="AH1434" i="17"/>
  <c r="AI1434" i="17"/>
  <c r="AJ1434" i="17"/>
  <c r="BG1434" i="17"/>
  <c r="BF1434" i="17"/>
  <c r="BJ1434" i="17"/>
  <c r="BK1434" i="17"/>
  <c r="BL1434" i="17"/>
  <c r="N1435" i="17"/>
  <c r="O1435" i="17"/>
  <c r="P1435" i="17"/>
  <c r="Q1435" i="17"/>
  <c r="T1435" i="17"/>
  <c r="U1435" i="17"/>
  <c r="W1435" i="17"/>
  <c r="X1435" i="17"/>
  <c r="Y1435" i="17"/>
  <c r="Z1435" i="17"/>
  <c r="BJ1435" i="17" s="1"/>
  <c r="AD1435" i="17"/>
  <c r="AE1435" i="17"/>
  <c r="AF1435" i="17"/>
  <c r="AH1435" i="17"/>
  <c r="AI1435" i="17"/>
  <c r="AJ1435" i="17"/>
  <c r="BG1435" i="17"/>
  <c r="BF1435" i="17"/>
  <c r="BH1435" i="17"/>
  <c r="BB1435" i="17"/>
  <c r="BD1435" i="17" s="1"/>
  <c r="BI1435" i="17"/>
  <c r="BK1435" i="17"/>
  <c r="BL1435" i="17"/>
  <c r="BN1435" i="17"/>
  <c r="BA1435" i="17" s="1"/>
  <c r="BC1435" i="17" s="1"/>
  <c r="N1436" i="17"/>
  <c r="O1436" i="17"/>
  <c r="P1436" i="17"/>
  <c r="Q1436" i="17"/>
  <c r="T1436" i="17"/>
  <c r="U1436" i="17"/>
  <c r="W1436" i="17"/>
  <c r="X1436" i="17"/>
  <c r="Z1436" i="17"/>
  <c r="AA1436" i="17"/>
  <c r="L14" i="1"/>
  <c r="M14" i="1"/>
  <c r="AD1436" i="17"/>
  <c r="N14" i="1"/>
  <c r="AE1436" i="17"/>
  <c r="O14" i="1"/>
  <c r="AF1436" i="17"/>
  <c r="P14" i="1"/>
  <c r="Q14" i="1"/>
  <c r="AH1436" i="17"/>
  <c r="R14" i="1"/>
  <c r="AI1436" i="17"/>
  <c r="S14" i="1"/>
  <c r="AJ1436" i="17"/>
  <c r="BG1436" i="17"/>
  <c r="BA1436" i="17" s="1"/>
  <c r="BF1436" i="17"/>
  <c r="BH1436" i="17"/>
  <c r="BI1436" i="17"/>
  <c r="BJ1436" i="17"/>
  <c r="BK1436" i="17"/>
  <c r="BL1436" i="17"/>
  <c r="BN1436" i="17"/>
  <c r="N1437" i="17"/>
  <c r="O1437" i="17"/>
  <c r="P1437" i="17"/>
  <c r="Q1437" i="17"/>
  <c r="T1437" i="17"/>
  <c r="U1437" i="17"/>
  <c r="W1437" i="17"/>
  <c r="X1437" i="17"/>
  <c r="Y1437" i="17"/>
  <c r="Z1437" i="17"/>
  <c r="AD1437" i="17"/>
  <c r="AE1437" i="17"/>
  <c r="AF1437" i="17"/>
  <c r="AH1437" i="17"/>
  <c r="AI1437" i="17"/>
  <c r="AJ1437" i="17"/>
  <c r="BG1437" i="17"/>
  <c r="BF1437" i="17"/>
  <c r="BJ1437" i="17"/>
  <c r="BB1437" i="17"/>
  <c r="BD1437" i="17" s="1"/>
  <c r="BH1437" i="17"/>
  <c r="BI1437" i="17"/>
  <c r="BK1437" i="17"/>
  <c r="BL1437" i="17"/>
  <c r="BN1437" i="17"/>
  <c r="BA1437" i="17" s="1"/>
  <c r="BC1437" i="17" s="1"/>
  <c r="N1438" i="17"/>
  <c r="O1438" i="17"/>
  <c r="P1438" i="17"/>
  <c r="Q1438" i="17"/>
  <c r="T1438" i="17"/>
  <c r="U1438" i="17"/>
  <c r="W1438" i="17"/>
  <c r="X1438" i="17"/>
  <c r="Z1438" i="17"/>
  <c r="BJ1438" i="17" s="1"/>
  <c r="AA1438" i="17"/>
  <c r="AD1438" i="17"/>
  <c r="AE1438" i="17"/>
  <c r="AF1438" i="17"/>
  <c r="AH1438" i="17"/>
  <c r="AI1438" i="17"/>
  <c r="AJ1438" i="17"/>
  <c r="BG1438" i="17"/>
  <c r="BA1438" i="17" s="1"/>
  <c r="BF1438" i="17"/>
  <c r="BH1438" i="17"/>
  <c r="BI1438" i="17"/>
  <c r="BK1438" i="17"/>
  <c r="BL1438" i="17"/>
  <c r="BN1438" i="17"/>
  <c r="N1439" i="17"/>
  <c r="O1439" i="17"/>
  <c r="P1439" i="17"/>
  <c r="Q1439" i="17"/>
  <c r="T1439" i="17"/>
  <c r="U1439" i="17"/>
  <c r="W1439" i="17"/>
  <c r="X1439" i="17"/>
  <c r="Y1439" i="17"/>
  <c r="Z1439" i="17"/>
  <c r="AD1439" i="17"/>
  <c r="AE1439" i="17"/>
  <c r="AF1439" i="17"/>
  <c r="AH1439" i="17"/>
  <c r="AI1439" i="17"/>
  <c r="AJ1439" i="17"/>
  <c r="BG1439" i="17"/>
  <c r="BF1439" i="17"/>
  <c r="BJ1439" i="17"/>
  <c r="BB1439" i="17"/>
  <c r="BD1439" i="17" s="1"/>
  <c r="BH1439" i="17"/>
  <c r="BI1439" i="17"/>
  <c r="BK1439" i="17"/>
  <c r="BL1439" i="17"/>
  <c r="BN1439" i="17"/>
  <c r="BA1439" i="17" s="1"/>
  <c r="BC1439" i="17" s="1"/>
  <c r="N1440" i="17"/>
  <c r="O1440" i="17"/>
  <c r="P1440" i="17"/>
  <c r="Q1440" i="17"/>
  <c r="T1440" i="17"/>
  <c r="U1440" i="17"/>
  <c r="W1440" i="17"/>
  <c r="X1440" i="17"/>
  <c r="Y1440" i="17"/>
  <c r="Z1440" i="17"/>
  <c r="AD1440" i="17"/>
  <c r="AE1440" i="17"/>
  <c r="AF1440" i="17"/>
  <c r="AH1440" i="17"/>
  <c r="AI1440" i="17"/>
  <c r="AJ1440" i="17"/>
  <c r="BG1440" i="17"/>
  <c r="BF1440" i="17"/>
  <c r="BH1440" i="17"/>
  <c r="BJ1440" i="17"/>
  <c r="BK1440" i="17"/>
  <c r="BL1440" i="17"/>
  <c r="N1441" i="17"/>
  <c r="O1441" i="17"/>
  <c r="P1441" i="17"/>
  <c r="Q1441" i="17"/>
  <c r="T1441" i="17"/>
  <c r="U1441" i="17"/>
  <c r="W1441" i="17"/>
  <c r="X1441" i="17"/>
  <c r="Z1441" i="17"/>
  <c r="AA1441" i="17"/>
  <c r="L560" i="1"/>
  <c r="M560" i="1"/>
  <c r="AD1441" i="17"/>
  <c r="BH1441" i="17" s="1"/>
  <c r="N560" i="1"/>
  <c r="AE1441" i="17"/>
  <c r="O560" i="1"/>
  <c r="AF1441" i="17"/>
  <c r="P560" i="1"/>
  <c r="Q560" i="1"/>
  <c r="AH1441" i="17"/>
  <c r="R560" i="1"/>
  <c r="AI1441" i="17"/>
  <c r="S560" i="1"/>
  <c r="AJ1441" i="17"/>
  <c r="BG1441" i="17"/>
  <c r="BF1441" i="17"/>
  <c r="BI1441" i="17"/>
  <c r="BJ1441" i="17"/>
  <c r="BK1441" i="17"/>
  <c r="BL1441" i="17"/>
  <c r="BN1441" i="17"/>
  <c r="BA1441" i="17" s="1"/>
  <c r="BC1441" i="17" s="1"/>
  <c r="N1442" i="17"/>
  <c r="O1442" i="17"/>
  <c r="P1442" i="17"/>
  <c r="Q1442" i="17"/>
  <c r="T1442" i="17"/>
  <c r="U1442" i="17"/>
  <c r="W1442" i="17"/>
  <c r="X1442" i="17"/>
  <c r="Z1442" i="17"/>
  <c r="AA1442" i="17"/>
  <c r="L422" i="1"/>
  <c r="M422" i="1"/>
  <c r="AD1442" i="17"/>
  <c r="N422" i="1"/>
  <c r="AE1442" i="17"/>
  <c r="O422" i="1"/>
  <c r="AF1442" i="17"/>
  <c r="P422" i="1"/>
  <c r="Q422" i="1"/>
  <c r="AH1442" i="17"/>
  <c r="R422" i="1"/>
  <c r="AI1442" i="17"/>
  <c r="S422" i="1"/>
  <c r="AJ1442" i="17"/>
  <c r="BG1442" i="17"/>
  <c r="BA1442" i="17" s="1"/>
  <c r="BF1442" i="17"/>
  <c r="BH1442" i="17"/>
  <c r="BI1442" i="17"/>
  <c r="BJ1442" i="17"/>
  <c r="BK1442" i="17"/>
  <c r="BL1442" i="17"/>
  <c r="BN1442" i="17"/>
  <c r="N1443" i="17"/>
  <c r="O1443" i="17"/>
  <c r="P1443" i="17"/>
  <c r="Q1443" i="17"/>
  <c r="T1443" i="17"/>
  <c r="U1443" i="17"/>
  <c r="W1443" i="17"/>
  <c r="X1443" i="17"/>
  <c r="Y1443" i="17"/>
  <c r="Z1443" i="17"/>
  <c r="L480" i="1"/>
  <c r="M480" i="1"/>
  <c r="AD1443" i="17"/>
  <c r="BH1443" i="17" s="1"/>
  <c r="N480" i="1"/>
  <c r="AE1443" i="17"/>
  <c r="O480" i="1"/>
  <c r="AF1443" i="17"/>
  <c r="P480" i="1"/>
  <c r="Q480" i="1"/>
  <c r="AH1443" i="17"/>
  <c r="R480" i="1"/>
  <c r="AI1443" i="17"/>
  <c r="S480" i="1"/>
  <c r="AJ1443" i="17"/>
  <c r="BG1443" i="17"/>
  <c r="BF1443" i="17"/>
  <c r="BJ1443" i="17"/>
  <c r="BB1443" i="17"/>
  <c r="BD1443" i="17" s="1"/>
  <c r="BI1443" i="17"/>
  <c r="BK1443" i="17"/>
  <c r="BL1443" i="17"/>
  <c r="BN1443" i="17"/>
  <c r="BA1443" i="17" s="1"/>
  <c r="BC1443" i="17" s="1"/>
  <c r="N1444" i="17"/>
  <c r="O1444" i="17"/>
  <c r="P1444" i="17"/>
  <c r="Q1444" i="17"/>
  <c r="T1444" i="17"/>
  <c r="U1444" i="17"/>
  <c r="W1444" i="17"/>
  <c r="X1444" i="17"/>
  <c r="Z1444" i="17"/>
  <c r="AA1444" i="17"/>
  <c r="AD1444" i="17"/>
  <c r="AE1444" i="17"/>
  <c r="AF1444" i="17"/>
  <c r="AH1444" i="17"/>
  <c r="AI1444" i="17"/>
  <c r="AJ1444" i="17"/>
  <c r="BG1444" i="17"/>
  <c r="BA1444" i="17" s="1"/>
  <c r="BF1444" i="17"/>
  <c r="BH1444" i="17"/>
  <c r="BI1444" i="17"/>
  <c r="BJ1444" i="17"/>
  <c r="BK1444" i="17"/>
  <c r="BL1444" i="17"/>
  <c r="BN1444" i="17"/>
  <c r="N1445" i="17"/>
  <c r="O1445" i="17"/>
  <c r="P1445" i="17"/>
  <c r="Q1445" i="17"/>
  <c r="T1445" i="17"/>
  <c r="U1445" i="17"/>
  <c r="W1445" i="17"/>
  <c r="X1445" i="17"/>
  <c r="Z1445" i="17"/>
  <c r="AA1445" i="17"/>
  <c r="L1007" i="1"/>
  <c r="M1007" i="1"/>
  <c r="AD1445" i="17"/>
  <c r="BH1445" i="17" s="1"/>
  <c r="N1007" i="1"/>
  <c r="AE1445" i="17"/>
  <c r="O1007" i="1"/>
  <c r="AF1445" i="17"/>
  <c r="P1007" i="1"/>
  <c r="Q1007" i="1"/>
  <c r="AH1445" i="17"/>
  <c r="R1007" i="1"/>
  <c r="AI1445" i="17"/>
  <c r="S1007" i="1"/>
  <c r="AJ1445" i="17"/>
  <c r="BG1445" i="17"/>
  <c r="BF1445" i="17"/>
  <c r="BI1445" i="17"/>
  <c r="BJ1445" i="17"/>
  <c r="BK1445" i="17"/>
  <c r="BL1445" i="17"/>
  <c r="BN1445" i="17"/>
  <c r="BA1445" i="17" s="1"/>
  <c r="BC1445" i="17" s="1"/>
  <c r="N1446" i="17"/>
  <c r="O1446" i="17"/>
  <c r="P1446" i="17"/>
  <c r="Q1446" i="17"/>
  <c r="T1446" i="17"/>
  <c r="U1446" i="17"/>
  <c r="W1446" i="17"/>
  <c r="X1446" i="17"/>
  <c r="Z1446" i="17"/>
  <c r="AA1446" i="17"/>
  <c r="L1030" i="1"/>
  <c r="M1030" i="1"/>
  <c r="AD1446" i="17"/>
  <c r="N1030" i="1"/>
  <c r="AE1446" i="17"/>
  <c r="O1030" i="1"/>
  <c r="AF1446" i="17"/>
  <c r="P1030" i="1"/>
  <c r="Q1030" i="1"/>
  <c r="AH1446" i="17"/>
  <c r="R1030" i="1"/>
  <c r="AI1446" i="17"/>
  <c r="S1030" i="1"/>
  <c r="AJ1446" i="17"/>
  <c r="BG1446" i="17"/>
  <c r="BA1446" i="17" s="1"/>
  <c r="BF1446" i="17"/>
  <c r="BH1446" i="17"/>
  <c r="BI1446" i="17"/>
  <c r="BJ1446" i="17"/>
  <c r="BK1446" i="17"/>
  <c r="BL1446" i="17"/>
  <c r="BN1446" i="17"/>
  <c r="N1447" i="17"/>
  <c r="O1447" i="17"/>
  <c r="P1447" i="17"/>
  <c r="Q1447" i="17"/>
  <c r="T1447" i="17"/>
  <c r="U1447" i="17"/>
  <c r="W1447" i="17"/>
  <c r="X1447" i="17"/>
  <c r="Z1447" i="17"/>
  <c r="AA1447" i="17"/>
  <c r="AD1447" i="17"/>
  <c r="AE1447" i="17"/>
  <c r="AF1447" i="17"/>
  <c r="AH1447" i="17"/>
  <c r="AI1447" i="17"/>
  <c r="AJ1447" i="17"/>
  <c r="BG1447" i="17"/>
  <c r="BN1447" i="17"/>
  <c r="BA1447" i="17"/>
  <c r="BB1447" i="17"/>
  <c r="BD1447" i="17" s="1"/>
  <c r="BC1447" i="17"/>
  <c r="BF1447" i="17"/>
  <c r="BH1447" i="17"/>
  <c r="BI1447" i="17"/>
  <c r="BJ1447" i="17"/>
  <c r="BK1447" i="17"/>
  <c r="BL1447" i="17"/>
  <c r="N1448" i="17"/>
  <c r="O1448" i="17"/>
  <c r="P1448" i="17"/>
  <c r="Q1448" i="17"/>
  <c r="T1448" i="17"/>
  <c r="U1448" i="17"/>
  <c r="W1448" i="17"/>
  <c r="X1448" i="17"/>
  <c r="Z1448" i="17"/>
  <c r="BJ1448" i="17" s="1"/>
  <c r="AA1448" i="17"/>
  <c r="AD1448" i="17"/>
  <c r="AE1448" i="17"/>
  <c r="AF1448" i="17"/>
  <c r="AH1448" i="17"/>
  <c r="AI1448" i="17"/>
  <c r="AJ1448" i="17"/>
  <c r="BG1448" i="17"/>
  <c r="BA1448" i="17" s="1"/>
  <c r="BN1448" i="17"/>
  <c r="BF1448" i="17"/>
  <c r="BH1448" i="17"/>
  <c r="BI1448" i="17"/>
  <c r="BK1448" i="17"/>
  <c r="BL1448" i="17"/>
  <c r="N1449" i="17"/>
  <c r="O1449" i="17"/>
  <c r="P1449" i="17"/>
  <c r="Q1449" i="17"/>
  <c r="T1449" i="17"/>
  <c r="U1449" i="17"/>
  <c r="W1449" i="17"/>
  <c r="X1449" i="17"/>
  <c r="Z1449" i="17"/>
  <c r="AA1449" i="17"/>
  <c r="AD1449" i="17"/>
  <c r="AE1449" i="17"/>
  <c r="AF1449" i="17"/>
  <c r="AH1449" i="17"/>
  <c r="AI1449" i="17"/>
  <c r="AJ1449" i="17"/>
  <c r="BG1449" i="17"/>
  <c r="BN1449" i="17"/>
  <c r="BA1449" i="17"/>
  <c r="BB1449" i="17"/>
  <c r="BD1449" i="17" s="1"/>
  <c r="BC1449" i="17"/>
  <c r="BF1449" i="17"/>
  <c r="BH1449" i="17"/>
  <c r="BI1449" i="17"/>
  <c r="BJ1449" i="17"/>
  <c r="BK1449" i="17"/>
  <c r="BL1449" i="17"/>
  <c r="N1450" i="17"/>
  <c r="O1450" i="17"/>
  <c r="P1450" i="17"/>
  <c r="Q1450" i="17"/>
  <c r="T1450" i="17"/>
  <c r="U1450" i="17"/>
  <c r="W1450" i="17"/>
  <c r="X1450" i="17"/>
  <c r="Z1450" i="17"/>
  <c r="BJ1450" i="17" s="1"/>
  <c r="AA1450" i="17"/>
  <c r="AD1450" i="17"/>
  <c r="AE1450" i="17"/>
  <c r="AF1450" i="17"/>
  <c r="AH1450" i="17"/>
  <c r="AI1450" i="17"/>
  <c r="AJ1450" i="17"/>
  <c r="BG1450" i="17"/>
  <c r="BA1450" i="17" s="1"/>
  <c r="BN1450" i="17"/>
  <c r="BF1450" i="17"/>
  <c r="BH1450" i="17"/>
  <c r="BI1450" i="17"/>
  <c r="BK1450" i="17"/>
  <c r="BL1450" i="17"/>
  <c r="N1451" i="17"/>
  <c r="O1451" i="17"/>
  <c r="P1451" i="17"/>
  <c r="Q1451" i="17"/>
  <c r="T1451" i="17"/>
  <c r="U1451" i="17"/>
  <c r="W1451" i="17"/>
  <c r="X1451" i="17"/>
  <c r="Z1451" i="17"/>
  <c r="AA1451" i="17"/>
  <c r="AD1451" i="17"/>
  <c r="AE1451" i="17"/>
  <c r="AF1451" i="17"/>
  <c r="AH1451" i="17"/>
  <c r="AI1451" i="17"/>
  <c r="AJ1451" i="17"/>
  <c r="BG1451" i="17"/>
  <c r="BN1451" i="17"/>
  <c r="BA1451" i="17"/>
  <c r="BB1451" i="17"/>
  <c r="BD1451" i="17" s="1"/>
  <c r="BC1451" i="17"/>
  <c r="BF1451" i="17"/>
  <c r="BH1451" i="17"/>
  <c r="BI1451" i="17"/>
  <c r="BJ1451" i="17"/>
  <c r="BK1451" i="17"/>
  <c r="BL1451" i="17"/>
  <c r="N1452" i="17"/>
  <c r="O1452" i="17"/>
  <c r="P1452" i="17"/>
  <c r="Q1452" i="17"/>
  <c r="T1452" i="17"/>
  <c r="U1452" i="17"/>
  <c r="W1452" i="17"/>
  <c r="X1452" i="17"/>
  <c r="Z1452" i="17"/>
  <c r="BJ1452" i="17" s="1"/>
  <c r="AA1452" i="17"/>
  <c r="AD1452" i="17"/>
  <c r="AE1452" i="17"/>
  <c r="AF1452" i="17"/>
  <c r="AH1452" i="17"/>
  <c r="AI1452" i="17"/>
  <c r="AJ1452" i="17"/>
  <c r="BG1452" i="17"/>
  <c r="BA1452" i="17" s="1"/>
  <c r="BN1452" i="17"/>
  <c r="BF1452" i="17"/>
  <c r="BH1452" i="17"/>
  <c r="BI1452" i="17"/>
  <c r="BK1452" i="17"/>
  <c r="BL1452" i="17"/>
  <c r="N1453" i="17"/>
  <c r="O1453" i="17"/>
  <c r="P1453" i="17"/>
  <c r="Q1453" i="17"/>
  <c r="T1453" i="17"/>
  <c r="U1453" i="17"/>
  <c r="W1453" i="17"/>
  <c r="X1453" i="17"/>
  <c r="Z1453" i="17"/>
  <c r="AA1453" i="17"/>
  <c r="AD1453" i="17"/>
  <c r="AE1453" i="17"/>
  <c r="AF1453" i="17"/>
  <c r="AH1453" i="17"/>
  <c r="AI1453" i="17"/>
  <c r="AJ1453" i="17"/>
  <c r="BG1453" i="17"/>
  <c r="BN1453" i="17"/>
  <c r="BA1453" i="17"/>
  <c r="BB1453" i="17"/>
  <c r="BD1453" i="17" s="1"/>
  <c r="BC1453" i="17"/>
  <c r="BF1453" i="17"/>
  <c r="BH1453" i="17"/>
  <c r="BI1453" i="17"/>
  <c r="BJ1453" i="17"/>
  <c r="BK1453" i="17"/>
  <c r="BL1453" i="17"/>
  <c r="N1454" i="17"/>
  <c r="O1454" i="17"/>
  <c r="P1454" i="17"/>
  <c r="Q1454" i="17"/>
  <c r="T1454" i="17"/>
  <c r="U1454" i="17"/>
  <c r="W1454" i="17"/>
  <c r="X1454" i="17"/>
  <c r="Y1454" i="17"/>
  <c r="Z1454" i="17"/>
  <c r="AD1454" i="17"/>
  <c r="AE1454" i="17"/>
  <c r="AF1454" i="17"/>
  <c r="AH1454" i="17"/>
  <c r="AI1454" i="17"/>
  <c r="AJ1454" i="17"/>
  <c r="BG1454" i="17"/>
  <c r="BF1454" i="17"/>
  <c r="BH1454" i="17"/>
  <c r="BJ1454" i="17"/>
  <c r="BK1454" i="17"/>
  <c r="BL1454" i="17"/>
  <c r="N1455" i="17"/>
  <c r="O1455" i="17"/>
  <c r="P1455" i="17"/>
  <c r="Q1455" i="17"/>
  <c r="T1455" i="17"/>
  <c r="U1455" i="17"/>
  <c r="W1455" i="17"/>
  <c r="X1455" i="17"/>
  <c r="Y1455" i="17"/>
  <c r="Z1455" i="17"/>
  <c r="BJ1455" i="17" s="1"/>
  <c r="AD1455" i="17"/>
  <c r="AE1455" i="17"/>
  <c r="AF1455" i="17"/>
  <c r="AH1455" i="17"/>
  <c r="AI1455" i="17"/>
  <c r="AJ1455" i="17"/>
  <c r="BG1455" i="17"/>
  <c r="BF1455" i="17"/>
  <c r="BI1455" i="17"/>
  <c r="BB1455" i="17"/>
  <c r="BD1455" i="17" s="1"/>
  <c r="BH1455" i="17"/>
  <c r="BK1455" i="17"/>
  <c r="BL1455" i="17"/>
  <c r="BN1455" i="17"/>
  <c r="BA1455" i="17" s="1"/>
  <c r="BC1455" i="17" s="1"/>
  <c r="N1456" i="17"/>
  <c r="O1456" i="17"/>
  <c r="P1456" i="17"/>
  <c r="Q1456" i="17"/>
  <c r="T1456" i="17"/>
  <c r="U1456" i="17"/>
  <c r="W1456" i="17"/>
  <c r="X1456" i="17"/>
  <c r="Y1456" i="17"/>
  <c r="Z1456" i="17"/>
  <c r="AD1456" i="17"/>
  <c r="AE1456" i="17"/>
  <c r="AF1456" i="17"/>
  <c r="AH1456" i="17"/>
  <c r="AI1456" i="17"/>
  <c r="AJ1456" i="17"/>
  <c r="BG1456" i="17"/>
  <c r="BF1456" i="17"/>
  <c r="BH1456" i="17"/>
  <c r="BJ1456" i="17"/>
  <c r="BK1456" i="17"/>
  <c r="BL1456" i="17"/>
  <c r="N1457" i="17"/>
  <c r="O1457" i="17"/>
  <c r="P1457" i="17"/>
  <c r="Q1457" i="17"/>
  <c r="T1457" i="17"/>
  <c r="U1457" i="17"/>
  <c r="W1457" i="17"/>
  <c r="X1457" i="17"/>
  <c r="Y1457" i="17"/>
  <c r="Z1457" i="17"/>
  <c r="BJ1457" i="17" s="1"/>
  <c r="AD1457" i="17"/>
  <c r="AE1457" i="17"/>
  <c r="AF1457" i="17"/>
  <c r="AH1457" i="17"/>
  <c r="AI1457" i="17"/>
  <c r="AJ1457" i="17"/>
  <c r="BG1457" i="17"/>
  <c r="BF1457" i="17"/>
  <c r="BI1457" i="17"/>
  <c r="BH1457" i="17"/>
  <c r="BK1457" i="17"/>
  <c r="BL1457" i="17"/>
  <c r="BN1457" i="17"/>
  <c r="BA1457" i="17" s="1"/>
  <c r="BC1457" i="17" s="1"/>
  <c r="N1458" i="17"/>
  <c r="O1458" i="17"/>
  <c r="P1458" i="17"/>
  <c r="Q1458" i="17"/>
  <c r="T1458" i="17"/>
  <c r="U1458" i="17"/>
  <c r="W1458" i="17"/>
  <c r="X1458" i="17"/>
  <c r="Y1458" i="17"/>
  <c r="Z1458" i="17"/>
  <c r="AD1458" i="17"/>
  <c r="AE1458" i="17"/>
  <c r="AF1458" i="17"/>
  <c r="AH1458" i="17"/>
  <c r="AI1458" i="17"/>
  <c r="AJ1458" i="17"/>
  <c r="BG1458" i="17"/>
  <c r="BF1458" i="17"/>
  <c r="BH1458" i="17"/>
  <c r="BJ1458" i="17"/>
  <c r="BK1458" i="17"/>
  <c r="BL1458" i="17"/>
  <c r="N1459" i="17"/>
  <c r="O1459" i="17"/>
  <c r="P1459" i="17"/>
  <c r="Q1459" i="17"/>
  <c r="T1459" i="17"/>
  <c r="U1459" i="17"/>
  <c r="W1459" i="17"/>
  <c r="X1459" i="17"/>
  <c r="Y1459" i="17"/>
  <c r="Z1459" i="17"/>
  <c r="BJ1459" i="17" s="1"/>
  <c r="AD1459" i="17"/>
  <c r="AE1459" i="17"/>
  <c r="AF1459" i="17"/>
  <c r="AH1459" i="17"/>
  <c r="AI1459" i="17"/>
  <c r="AJ1459" i="17"/>
  <c r="BG1459" i="17"/>
  <c r="BF1459" i="17"/>
  <c r="BI1459" i="17"/>
  <c r="BH1459" i="17"/>
  <c r="BK1459" i="17"/>
  <c r="BL1459" i="17"/>
  <c r="BN1459" i="17"/>
  <c r="BA1459" i="17" s="1"/>
  <c r="BC1459" i="17" s="1"/>
  <c r="N1460" i="17"/>
  <c r="O1460" i="17"/>
  <c r="P1460" i="17"/>
  <c r="Q1460" i="17"/>
  <c r="T1460" i="17"/>
  <c r="U1460" i="17"/>
  <c r="W1460" i="17"/>
  <c r="X1460" i="17"/>
  <c r="Z1460" i="17"/>
  <c r="BJ1460" i="17" s="1"/>
  <c r="AA1460" i="17"/>
  <c r="AD1460" i="17"/>
  <c r="AE1460" i="17"/>
  <c r="AF1460" i="17"/>
  <c r="AH1460" i="17"/>
  <c r="AI1460" i="17"/>
  <c r="AJ1460" i="17"/>
  <c r="BG1460" i="17"/>
  <c r="BA1460" i="17" s="1"/>
  <c r="BN1460" i="17"/>
  <c r="BF1460" i="17"/>
  <c r="BH1460" i="17"/>
  <c r="BI1460" i="17"/>
  <c r="BK1460" i="17"/>
  <c r="BL1460" i="17"/>
  <c r="N1461" i="17"/>
  <c r="O1461" i="17"/>
  <c r="P1461" i="17"/>
  <c r="Q1461" i="17"/>
  <c r="T1461" i="17"/>
  <c r="U1461" i="17"/>
  <c r="W1461" i="17"/>
  <c r="X1461" i="17"/>
  <c r="Z1461" i="17"/>
  <c r="AA1461" i="17"/>
  <c r="AD1461" i="17"/>
  <c r="AE1461" i="17"/>
  <c r="AF1461" i="17"/>
  <c r="AH1461" i="17"/>
  <c r="AI1461" i="17"/>
  <c r="AJ1461" i="17"/>
  <c r="BG1461" i="17"/>
  <c r="BN1461" i="17"/>
  <c r="BA1461" i="17"/>
  <c r="BB1461" i="17"/>
  <c r="BD1461" i="17" s="1"/>
  <c r="BC1461" i="17"/>
  <c r="BF1461" i="17"/>
  <c r="BH1461" i="17"/>
  <c r="BI1461" i="17"/>
  <c r="BJ1461" i="17"/>
  <c r="BK1461" i="17"/>
  <c r="BL1461" i="17"/>
  <c r="N1462" i="17"/>
  <c r="O1462" i="17"/>
  <c r="P1462" i="17"/>
  <c r="Q1462" i="17"/>
  <c r="T1462" i="17"/>
  <c r="U1462" i="17"/>
  <c r="W1462" i="17"/>
  <c r="X1462" i="17"/>
  <c r="Y1462" i="17"/>
  <c r="BN1462" i="17" s="1"/>
  <c r="Z1462" i="17"/>
  <c r="AD1462" i="17"/>
  <c r="AE1462" i="17"/>
  <c r="AF1462" i="17"/>
  <c r="AH1462" i="17"/>
  <c r="AI1462" i="17"/>
  <c r="AJ1462" i="17"/>
  <c r="BG1462" i="17"/>
  <c r="BA1462" i="17" s="1"/>
  <c r="BF1462" i="17"/>
  <c r="BJ1462" i="17"/>
  <c r="BH1462" i="17"/>
  <c r="BK1462" i="17"/>
  <c r="BL1462" i="17"/>
  <c r="N1463" i="17"/>
  <c r="O1463" i="17"/>
  <c r="P1463" i="17"/>
  <c r="Q1463" i="17"/>
  <c r="T1463" i="17"/>
  <c r="U1463" i="17"/>
  <c r="W1463" i="17"/>
  <c r="X1463" i="17"/>
  <c r="Y1463" i="17"/>
  <c r="Z1463" i="17"/>
  <c r="AD1463" i="17"/>
  <c r="AE1463" i="17"/>
  <c r="AF1463" i="17"/>
  <c r="AH1463" i="17"/>
  <c r="AI1463" i="17"/>
  <c r="AJ1463" i="17"/>
  <c r="BG1463" i="17"/>
  <c r="BF1463" i="17"/>
  <c r="BJ1463" i="17"/>
  <c r="BH1463" i="17"/>
  <c r="BI1463" i="17"/>
  <c r="BK1463" i="17"/>
  <c r="BL1463" i="17"/>
  <c r="BN1463" i="17"/>
  <c r="BA1463" i="17" s="1"/>
  <c r="BC1463" i="17" s="1"/>
  <c r="N1464" i="17"/>
  <c r="O1464" i="17"/>
  <c r="P1464" i="17"/>
  <c r="Q1464" i="17"/>
  <c r="T1464" i="17"/>
  <c r="U1464" i="17"/>
  <c r="W1464" i="17"/>
  <c r="X1464" i="17"/>
  <c r="Z1464" i="17"/>
  <c r="BJ1464" i="17" s="1"/>
  <c r="AA1464" i="17"/>
  <c r="L670" i="1"/>
  <c r="M670" i="1"/>
  <c r="AD1464" i="17"/>
  <c r="N670" i="1"/>
  <c r="AE1464" i="17"/>
  <c r="O670" i="1"/>
  <c r="AF1464" i="17"/>
  <c r="P670" i="1"/>
  <c r="Q670" i="1"/>
  <c r="AH1464" i="17"/>
  <c r="R670" i="1"/>
  <c r="AI1464" i="17"/>
  <c r="S670" i="1"/>
  <c r="AJ1464" i="17"/>
  <c r="BG1464" i="17"/>
  <c r="BA1464" i="17" s="1"/>
  <c r="BF1464" i="17"/>
  <c r="BH1464" i="17"/>
  <c r="BI1464" i="17"/>
  <c r="BK1464" i="17"/>
  <c r="BL1464" i="17"/>
  <c r="BN1464" i="17"/>
  <c r="N1465" i="17"/>
  <c r="O1465" i="17"/>
  <c r="P1465" i="17"/>
  <c r="Q1465" i="17"/>
  <c r="T1465" i="17"/>
  <c r="U1465" i="17"/>
  <c r="W1465" i="17"/>
  <c r="X1465" i="17"/>
  <c r="Z1465" i="17"/>
  <c r="AA1465" i="17"/>
  <c r="AD1465" i="17"/>
  <c r="AE1465" i="17"/>
  <c r="AF1465" i="17"/>
  <c r="AH1465" i="17"/>
  <c r="AI1465" i="17"/>
  <c r="AJ1465" i="17"/>
  <c r="BG1465" i="17"/>
  <c r="BF1465" i="17"/>
  <c r="BH1465" i="17"/>
  <c r="BB1465" i="17"/>
  <c r="BD1465" i="17" s="1"/>
  <c r="BI1465" i="17"/>
  <c r="BJ1465" i="17"/>
  <c r="BK1465" i="17"/>
  <c r="BL1465" i="17"/>
  <c r="BN1465" i="17"/>
  <c r="BA1465" i="17" s="1"/>
  <c r="BC1465" i="17" s="1"/>
  <c r="N1466" i="17"/>
  <c r="O1466" i="17"/>
  <c r="P1466" i="17"/>
  <c r="Q1466" i="17"/>
  <c r="T1466" i="17"/>
  <c r="U1466" i="17"/>
  <c r="W1466" i="17"/>
  <c r="X1466" i="17"/>
  <c r="Y1466" i="17"/>
  <c r="Z1466" i="17"/>
  <c r="L640" i="1"/>
  <c r="M640" i="1"/>
  <c r="AD1466" i="17"/>
  <c r="N640" i="1"/>
  <c r="AE1466" i="17"/>
  <c r="O640" i="1"/>
  <c r="AF1466" i="17"/>
  <c r="P640" i="1"/>
  <c r="Q640" i="1"/>
  <c r="AH1466" i="17"/>
  <c r="R640" i="1"/>
  <c r="AI1466" i="17"/>
  <c r="S640" i="1"/>
  <c r="AJ1466" i="17"/>
  <c r="BG1466" i="17"/>
  <c r="BF1466" i="17"/>
  <c r="BH1466" i="17"/>
  <c r="BJ1466" i="17"/>
  <c r="BK1466" i="17"/>
  <c r="BL1466" i="17"/>
  <c r="N1467" i="17"/>
  <c r="O1467" i="17"/>
  <c r="P1467" i="17"/>
  <c r="Q1467" i="17"/>
  <c r="T1467" i="17"/>
  <c r="U1467" i="17"/>
  <c r="W1467" i="17"/>
  <c r="X1467" i="17"/>
  <c r="Z1467" i="17"/>
  <c r="AA1467" i="17"/>
  <c r="L651" i="1"/>
  <c r="M651" i="1"/>
  <c r="AD1467" i="17"/>
  <c r="BH1467" i="17" s="1"/>
  <c r="N651" i="1"/>
  <c r="AE1467" i="17"/>
  <c r="O651" i="1"/>
  <c r="AF1467" i="17"/>
  <c r="P651" i="1"/>
  <c r="Q651" i="1"/>
  <c r="AH1467" i="17"/>
  <c r="R651" i="1"/>
  <c r="AI1467" i="17"/>
  <c r="S651" i="1"/>
  <c r="AJ1467" i="17"/>
  <c r="BG1467" i="17"/>
  <c r="BF1467" i="17"/>
  <c r="BI1467" i="17"/>
  <c r="BJ1467" i="17"/>
  <c r="BK1467" i="17"/>
  <c r="BL1467" i="17"/>
  <c r="BN1467" i="17"/>
  <c r="BA1467" i="17" s="1"/>
  <c r="N1468" i="17"/>
  <c r="O1468" i="17"/>
  <c r="P1468" i="17"/>
  <c r="Q1468" i="17"/>
  <c r="T1468" i="17"/>
  <c r="U1468" i="17"/>
  <c r="W1468" i="17"/>
  <c r="X1468" i="17"/>
  <c r="Y1468" i="17"/>
  <c r="Z1468" i="17"/>
  <c r="AD1468" i="17"/>
  <c r="AE1468" i="17"/>
  <c r="AF1468" i="17"/>
  <c r="AH1468" i="17"/>
  <c r="AI1468" i="17"/>
  <c r="AJ1468" i="17"/>
  <c r="BG1468" i="17"/>
  <c r="BF1468" i="17"/>
  <c r="BH1468" i="17"/>
  <c r="BJ1468" i="17"/>
  <c r="BK1468" i="17"/>
  <c r="BL1468" i="17"/>
  <c r="N1469" i="17"/>
  <c r="O1469" i="17"/>
  <c r="P1469" i="17"/>
  <c r="Q1469" i="17"/>
  <c r="T1469" i="17"/>
  <c r="U1469" i="17"/>
  <c r="W1469" i="17"/>
  <c r="X1469" i="17"/>
  <c r="Z1469" i="17"/>
  <c r="AA1469" i="17"/>
  <c r="L852" i="1"/>
  <c r="M852" i="1"/>
  <c r="AD1469" i="17"/>
  <c r="BH1469" i="17" s="1"/>
  <c r="N852" i="1"/>
  <c r="AE1469" i="17"/>
  <c r="O852" i="1"/>
  <c r="AF1469" i="17"/>
  <c r="P852" i="1"/>
  <c r="Q852" i="1"/>
  <c r="AH1469" i="17"/>
  <c r="R852" i="1"/>
  <c r="AI1469" i="17"/>
  <c r="S852" i="1"/>
  <c r="AJ1469" i="17"/>
  <c r="BG1469" i="17"/>
  <c r="BF1469" i="17"/>
  <c r="BB1469" i="17"/>
  <c r="BD1469" i="17" s="1"/>
  <c r="BI1469" i="17"/>
  <c r="BJ1469" i="17"/>
  <c r="BK1469" i="17"/>
  <c r="BL1469" i="17"/>
  <c r="BN1469" i="17"/>
  <c r="BA1469" i="17" s="1"/>
  <c r="BC1469" i="17" s="1"/>
  <c r="N1470" i="17"/>
  <c r="O1470" i="17"/>
  <c r="P1470" i="17"/>
  <c r="Q1470" i="17"/>
  <c r="T1470" i="17"/>
  <c r="U1470" i="17"/>
  <c r="W1470" i="17"/>
  <c r="X1470" i="17"/>
  <c r="Y1470" i="17"/>
  <c r="Z1470" i="17"/>
  <c r="L803" i="1"/>
  <c r="M803" i="1"/>
  <c r="AD1470" i="17"/>
  <c r="N803" i="1"/>
  <c r="AE1470" i="17"/>
  <c r="O803" i="1"/>
  <c r="AF1470" i="17"/>
  <c r="P803" i="1"/>
  <c r="Q803" i="1"/>
  <c r="AH1470" i="17"/>
  <c r="R803" i="1"/>
  <c r="AI1470" i="17"/>
  <c r="S803" i="1"/>
  <c r="AJ1470" i="17"/>
  <c r="BG1470" i="17"/>
  <c r="BF1470" i="17"/>
  <c r="BH1470" i="17"/>
  <c r="BJ1470" i="17"/>
  <c r="BK1470" i="17"/>
  <c r="BL1470" i="17"/>
  <c r="N1471" i="17"/>
  <c r="O1471" i="17"/>
  <c r="P1471" i="17"/>
  <c r="Q1471" i="17"/>
  <c r="T1471" i="17"/>
  <c r="U1471" i="17"/>
  <c r="W1471" i="17"/>
  <c r="X1471" i="17"/>
  <c r="Z1471" i="17"/>
  <c r="AA1471" i="17"/>
  <c r="AD1471" i="17"/>
  <c r="AE1471" i="17"/>
  <c r="AF1471" i="17"/>
  <c r="AH1471" i="17"/>
  <c r="AI1471" i="17"/>
  <c r="AJ1471" i="17"/>
  <c r="BG1471" i="17"/>
  <c r="BN1471" i="17"/>
  <c r="BA1471" i="17"/>
  <c r="BB1471" i="17"/>
  <c r="BD1471" i="17" s="1"/>
  <c r="BC1471" i="17"/>
  <c r="BF1471" i="17"/>
  <c r="BH1471" i="17"/>
  <c r="BI1471" i="17"/>
  <c r="BJ1471" i="17"/>
  <c r="BK1471" i="17"/>
  <c r="BL1471" i="17"/>
  <c r="N1472" i="17"/>
  <c r="O1472" i="17"/>
  <c r="P1472" i="17"/>
  <c r="Q1472" i="17"/>
  <c r="T1472" i="17"/>
  <c r="U1472" i="17"/>
  <c r="W1472" i="17"/>
  <c r="X1472" i="17"/>
  <c r="Z1472" i="17"/>
  <c r="BJ1472" i="17" s="1"/>
  <c r="AA1472" i="17"/>
  <c r="AD1472" i="17"/>
  <c r="AE1472" i="17"/>
  <c r="AF1472" i="17"/>
  <c r="AH1472" i="17"/>
  <c r="AI1472" i="17"/>
  <c r="AJ1472" i="17"/>
  <c r="BG1472" i="17"/>
  <c r="BA1472" i="17" s="1"/>
  <c r="BN1472" i="17"/>
  <c r="BF1472" i="17"/>
  <c r="BH1472" i="17"/>
  <c r="BI1472" i="17"/>
  <c r="BK1472" i="17"/>
  <c r="BL1472" i="17"/>
  <c r="N1473" i="17"/>
  <c r="O1473" i="17"/>
  <c r="P1473" i="17"/>
  <c r="Q1473" i="17"/>
  <c r="T1473" i="17"/>
  <c r="U1473" i="17"/>
  <c r="W1473" i="17"/>
  <c r="X1473" i="17"/>
  <c r="Z1473" i="17"/>
  <c r="AA1473" i="17"/>
  <c r="AD1473" i="17"/>
  <c r="AE1473" i="17"/>
  <c r="AF1473" i="17"/>
  <c r="AH1473" i="17"/>
  <c r="AI1473" i="17"/>
  <c r="AJ1473" i="17"/>
  <c r="BG1473" i="17"/>
  <c r="BN1473" i="17"/>
  <c r="BA1473" i="17"/>
  <c r="BB1473" i="17"/>
  <c r="BD1473" i="17" s="1"/>
  <c r="BC1473" i="17"/>
  <c r="BF1473" i="17"/>
  <c r="BH1473" i="17"/>
  <c r="BI1473" i="17"/>
  <c r="BJ1473" i="17"/>
  <c r="BK1473" i="17"/>
  <c r="BL1473" i="17"/>
  <c r="N1474" i="17"/>
  <c r="O1474" i="17"/>
  <c r="P1474" i="17"/>
  <c r="Q1474" i="17"/>
  <c r="T1474" i="17"/>
  <c r="U1474" i="17"/>
  <c r="W1474" i="17"/>
  <c r="X1474" i="17"/>
  <c r="Z1474" i="17"/>
  <c r="BJ1474" i="17" s="1"/>
  <c r="AA1474" i="17"/>
  <c r="AD1474" i="17"/>
  <c r="AE1474" i="17"/>
  <c r="AF1474" i="17"/>
  <c r="AH1474" i="17"/>
  <c r="AI1474" i="17"/>
  <c r="AJ1474" i="17"/>
  <c r="BG1474" i="17"/>
  <c r="BA1474" i="17" s="1"/>
  <c r="BN1474" i="17"/>
  <c r="BF1474" i="17"/>
  <c r="BH1474" i="17"/>
  <c r="BI1474" i="17"/>
  <c r="BK1474" i="17"/>
  <c r="BL1474" i="17"/>
  <c r="N1475" i="17"/>
  <c r="O1475" i="17"/>
  <c r="P1475" i="17"/>
  <c r="Q1475" i="17"/>
  <c r="T1475" i="17"/>
  <c r="U1475" i="17"/>
  <c r="W1475" i="17"/>
  <c r="X1475" i="17"/>
  <c r="Z1475" i="17"/>
  <c r="AA1475" i="17"/>
  <c r="AD1475" i="17"/>
  <c r="AE1475" i="17"/>
  <c r="AF1475" i="17"/>
  <c r="AH1475" i="17"/>
  <c r="AI1475" i="17"/>
  <c r="AJ1475" i="17"/>
  <c r="BG1475" i="17"/>
  <c r="BN1475" i="17"/>
  <c r="BA1475" i="17"/>
  <c r="BB1475" i="17"/>
  <c r="BD1475" i="17" s="1"/>
  <c r="BC1475" i="17"/>
  <c r="BF1475" i="17"/>
  <c r="BH1475" i="17"/>
  <c r="BI1475" i="17"/>
  <c r="BJ1475" i="17"/>
  <c r="BK1475" i="17"/>
  <c r="BL1475" i="17"/>
  <c r="N1476" i="17"/>
  <c r="O1476" i="17"/>
  <c r="P1476" i="17"/>
  <c r="Q1476" i="17"/>
  <c r="T1476" i="17"/>
  <c r="U1476" i="17"/>
  <c r="W1476" i="17"/>
  <c r="X1476" i="17"/>
  <c r="Z1476" i="17"/>
  <c r="BJ1476" i="17" s="1"/>
  <c r="AA1476" i="17"/>
  <c r="AD1476" i="17"/>
  <c r="AE1476" i="17"/>
  <c r="AF1476" i="17"/>
  <c r="AH1476" i="17"/>
  <c r="AI1476" i="17"/>
  <c r="AJ1476" i="17"/>
  <c r="BG1476" i="17"/>
  <c r="BA1476" i="17" s="1"/>
  <c r="BN1476" i="17"/>
  <c r="BF1476" i="17"/>
  <c r="BH1476" i="17"/>
  <c r="BI1476" i="17"/>
  <c r="BK1476" i="17"/>
  <c r="BL1476" i="17"/>
  <c r="N1477" i="17"/>
  <c r="O1477" i="17"/>
  <c r="P1477" i="17"/>
  <c r="Q1477" i="17"/>
  <c r="T1477" i="17"/>
  <c r="U1477" i="17"/>
  <c r="W1477" i="17"/>
  <c r="X1477" i="17"/>
  <c r="Z1477" i="17"/>
  <c r="AA1477" i="17"/>
  <c r="AD1477" i="17"/>
  <c r="AE1477" i="17"/>
  <c r="AF1477" i="17"/>
  <c r="AH1477" i="17"/>
  <c r="AI1477" i="17"/>
  <c r="AJ1477" i="17"/>
  <c r="BG1477" i="17"/>
  <c r="BN1477" i="17"/>
  <c r="BA1477" i="17"/>
  <c r="BB1477" i="17"/>
  <c r="BD1477" i="17" s="1"/>
  <c r="BC1477" i="17"/>
  <c r="BF1477" i="17"/>
  <c r="BH1477" i="17"/>
  <c r="BI1477" i="17"/>
  <c r="BJ1477" i="17"/>
  <c r="BK1477" i="17"/>
  <c r="BL1477" i="17"/>
  <c r="N1478" i="17"/>
  <c r="O1478" i="17"/>
  <c r="P1478" i="17"/>
  <c r="Q1478" i="17"/>
  <c r="T1478" i="17"/>
  <c r="U1478" i="17"/>
  <c r="W1478" i="17"/>
  <c r="X1478" i="17"/>
  <c r="Z1478" i="17"/>
  <c r="BJ1478" i="17" s="1"/>
  <c r="AA1478" i="17"/>
  <c r="AD1478" i="17"/>
  <c r="AE1478" i="17"/>
  <c r="AF1478" i="17"/>
  <c r="AH1478" i="17"/>
  <c r="AI1478" i="17"/>
  <c r="AJ1478" i="17"/>
  <c r="BG1478" i="17"/>
  <c r="BA1478" i="17" s="1"/>
  <c r="BN1478" i="17"/>
  <c r="BF1478" i="17"/>
  <c r="BH1478" i="17"/>
  <c r="BI1478" i="17"/>
  <c r="BK1478" i="17"/>
  <c r="BL1478" i="17"/>
  <c r="N1479" i="17"/>
  <c r="O1479" i="17"/>
  <c r="P1479" i="17"/>
  <c r="Q1479" i="17"/>
  <c r="T1479" i="17"/>
  <c r="U1479" i="17"/>
  <c r="W1479" i="17"/>
  <c r="X1479" i="17"/>
  <c r="Z1479" i="17"/>
  <c r="AA1479" i="17"/>
  <c r="AD1479" i="17"/>
  <c r="AE1479" i="17"/>
  <c r="AF1479" i="17"/>
  <c r="AH1479" i="17"/>
  <c r="AI1479" i="17"/>
  <c r="AJ1479" i="17"/>
  <c r="BG1479" i="17"/>
  <c r="BN1479" i="17"/>
  <c r="BA1479" i="17"/>
  <c r="BB1479" i="17"/>
  <c r="BD1479" i="17" s="1"/>
  <c r="BC1479" i="17"/>
  <c r="BF1479" i="17"/>
  <c r="BH1479" i="17"/>
  <c r="BI1479" i="17"/>
  <c r="BJ1479" i="17"/>
  <c r="BK1479" i="17"/>
  <c r="BL1479" i="17"/>
  <c r="N1480" i="17"/>
  <c r="O1480" i="17"/>
  <c r="P1480" i="17"/>
  <c r="Q1480" i="17"/>
  <c r="T1480" i="17"/>
  <c r="U1480" i="17"/>
  <c r="W1480" i="17"/>
  <c r="X1480" i="17"/>
  <c r="Y1480" i="17"/>
  <c r="Z1480" i="17"/>
  <c r="AD1480" i="17"/>
  <c r="AE1480" i="17"/>
  <c r="AF1480" i="17"/>
  <c r="AH1480" i="17"/>
  <c r="AI1480" i="17"/>
  <c r="AJ1480" i="17"/>
  <c r="BG1480" i="17"/>
  <c r="BF1480" i="17"/>
  <c r="BL1480" i="17"/>
  <c r="BH1480" i="17"/>
  <c r="BJ1480" i="17"/>
  <c r="BK1480" i="17"/>
  <c r="N1481" i="17"/>
  <c r="O1481" i="17"/>
  <c r="P1481" i="17"/>
  <c r="Q1481" i="17"/>
  <c r="T1481" i="17"/>
  <c r="U1481" i="17"/>
  <c r="W1481" i="17"/>
  <c r="X1481" i="17"/>
  <c r="Y1481" i="17"/>
  <c r="Z1481" i="17"/>
  <c r="BJ1481" i="17" s="1"/>
  <c r="L650" i="1"/>
  <c r="M650" i="1"/>
  <c r="AD1481" i="17"/>
  <c r="BH1481" i="17" s="1"/>
  <c r="N650" i="1"/>
  <c r="AE1481" i="17"/>
  <c r="O650" i="1"/>
  <c r="AF1481" i="17"/>
  <c r="P650" i="1"/>
  <c r="Q650" i="1"/>
  <c r="AH1481" i="17"/>
  <c r="R650" i="1"/>
  <c r="AI1481" i="17"/>
  <c r="S650" i="1"/>
  <c r="AJ1481" i="17"/>
  <c r="BG1481" i="17"/>
  <c r="BF1481" i="17"/>
  <c r="BB1481" i="17"/>
  <c r="BD1481" i="17" s="1"/>
  <c r="BI1481" i="17"/>
  <c r="BK1481" i="17"/>
  <c r="BL1481" i="17"/>
  <c r="BN1481" i="17"/>
  <c r="BA1481" i="17" s="1"/>
  <c r="BC1481" i="17" s="1"/>
  <c r="N1482" i="17"/>
  <c r="O1482" i="17"/>
  <c r="P1482" i="17"/>
  <c r="Q1482" i="17"/>
  <c r="T1482" i="17"/>
  <c r="U1482" i="17"/>
  <c r="W1482" i="17"/>
  <c r="X1482" i="17"/>
  <c r="Y1482" i="17"/>
  <c r="Z1482" i="17"/>
  <c r="L447" i="1"/>
  <c r="M447" i="1"/>
  <c r="AD1482" i="17"/>
  <c r="N447" i="1"/>
  <c r="AE1482" i="17"/>
  <c r="O447" i="1"/>
  <c r="AF1482" i="17"/>
  <c r="P447" i="1"/>
  <c r="Q447" i="1"/>
  <c r="AH1482" i="17"/>
  <c r="R447" i="1"/>
  <c r="AI1482" i="17"/>
  <c r="S447" i="1"/>
  <c r="AJ1482" i="17"/>
  <c r="BG1482" i="17"/>
  <c r="BF1482" i="17"/>
  <c r="BH1482" i="17"/>
  <c r="BJ1482" i="17"/>
  <c r="BK1482" i="17"/>
  <c r="BL1482" i="17"/>
  <c r="N1483" i="17"/>
  <c r="O1483" i="17"/>
  <c r="P1483" i="17"/>
  <c r="Q1483" i="17"/>
  <c r="T1483" i="17"/>
  <c r="U1483" i="17"/>
  <c r="W1483" i="17"/>
  <c r="X1483" i="17"/>
  <c r="Z1483" i="17"/>
  <c r="AA1483" i="17"/>
  <c r="AD1483" i="17"/>
  <c r="AE1483" i="17"/>
  <c r="AF1483" i="17"/>
  <c r="AH1483" i="17"/>
  <c r="AI1483" i="17"/>
  <c r="AJ1483" i="17"/>
  <c r="BG1483" i="17"/>
  <c r="BF1483" i="17"/>
  <c r="BH1483" i="17"/>
  <c r="BI1483" i="17"/>
  <c r="BJ1483" i="17"/>
  <c r="BK1483" i="17"/>
  <c r="BL1483" i="17"/>
  <c r="BN1483" i="17"/>
  <c r="BA1483" i="17" s="1"/>
  <c r="BC1483" i="17" s="1"/>
  <c r="N1484" i="17"/>
  <c r="O1484" i="17"/>
  <c r="P1484" i="17"/>
  <c r="Q1484" i="17"/>
  <c r="T1484" i="17"/>
  <c r="U1484" i="17"/>
  <c r="W1484" i="17"/>
  <c r="X1484" i="17"/>
  <c r="Y1484" i="17"/>
  <c r="Z1484" i="17"/>
  <c r="L557" i="1"/>
  <c r="M557" i="1"/>
  <c r="AD1484" i="17"/>
  <c r="N557" i="1"/>
  <c r="AE1484" i="17"/>
  <c r="O557" i="1"/>
  <c r="AF1484" i="17"/>
  <c r="P557" i="1"/>
  <c r="Q557" i="1"/>
  <c r="AH1484" i="17"/>
  <c r="R557" i="1"/>
  <c r="AI1484" i="17"/>
  <c r="S557" i="1"/>
  <c r="AJ1484" i="17"/>
  <c r="BG1484" i="17"/>
  <c r="BF1484" i="17"/>
  <c r="BH1484" i="17"/>
  <c r="BJ1484" i="17"/>
  <c r="BK1484" i="17"/>
  <c r="BL1484" i="17"/>
  <c r="N1485" i="17"/>
  <c r="O1485" i="17"/>
  <c r="P1485" i="17"/>
  <c r="Q1485" i="17"/>
  <c r="T1485" i="17"/>
  <c r="U1485" i="17"/>
  <c r="W1485" i="17"/>
  <c r="X1485" i="17"/>
  <c r="Y1485" i="17"/>
  <c r="Z1485" i="17"/>
  <c r="BJ1485" i="17" s="1"/>
  <c r="AD1485" i="17"/>
  <c r="AE1485" i="17"/>
  <c r="AF1485" i="17"/>
  <c r="AH1485" i="17"/>
  <c r="AI1485" i="17"/>
  <c r="AJ1485" i="17"/>
  <c r="BG1485" i="17"/>
  <c r="BF1485" i="17"/>
  <c r="BH1485" i="17"/>
  <c r="BA1485" i="17"/>
  <c r="BC1485" i="17" s="1"/>
  <c r="BI1485" i="17"/>
  <c r="BK1485" i="17"/>
  <c r="BL1485" i="17"/>
  <c r="BN1485" i="17"/>
  <c r="N1486" i="17"/>
  <c r="O1486" i="17"/>
  <c r="P1486" i="17"/>
  <c r="Q1486" i="17"/>
  <c r="T1486" i="17"/>
  <c r="U1486" i="17"/>
  <c r="W1486" i="17"/>
  <c r="X1486" i="17"/>
  <c r="Y1486" i="17"/>
  <c r="Z1486" i="17"/>
  <c r="L391" i="1"/>
  <c r="M391" i="1"/>
  <c r="AD1486" i="17"/>
  <c r="N391" i="1"/>
  <c r="AE1486" i="17"/>
  <c r="O391" i="1"/>
  <c r="AF1486" i="17"/>
  <c r="P391" i="1"/>
  <c r="Q391" i="1"/>
  <c r="AH1486" i="17"/>
  <c r="R391" i="1"/>
  <c r="AI1486" i="17"/>
  <c r="S391" i="1"/>
  <c r="AJ1486" i="17"/>
  <c r="BG1486" i="17"/>
  <c r="BF1486" i="17"/>
  <c r="BH1486" i="17"/>
  <c r="BJ1486" i="17"/>
  <c r="BK1486" i="17"/>
  <c r="BL1486" i="17"/>
  <c r="N1487" i="17"/>
  <c r="O1487" i="17"/>
  <c r="P1487" i="17"/>
  <c r="Q1487" i="17"/>
  <c r="T1487" i="17"/>
  <c r="U1487" i="17"/>
  <c r="W1487" i="17"/>
  <c r="X1487" i="17"/>
  <c r="Y1487" i="17"/>
  <c r="Z1487" i="17"/>
  <c r="BJ1487" i="17" s="1"/>
  <c r="L487" i="1"/>
  <c r="M487" i="1"/>
  <c r="AD1487" i="17"/>
  <c r="BH1487" i="17" s="1"/>
  <c r="N487" i="1"/>
  <c r="AE1487" i="17"/>
  <c r="O487" i="1"/>
  <c r="AF1487" i="17"/>
  <c r="P487" i="1"/>
  <c r="Q487" i="1"/>
  <c r="AH1487" i="17"/>
  <c r="R487" i="1"/>
  <c r="AI1487" i="17"/>
  <c r="S487" i="1"/>
  <c r="AJ1487" i="17"/>
  <c r="BG1487" i="17"/>
  <c r="BF1487" i="17"/>
  <c r="BI1487" i="17"/>
  <c r="BK1487" i="17"/>
  <c r="BL1487" i="17"/>
  <c r="BN1487" i="17"/>
  <c r="BA1487" i="17" s="1"/>
  <c r="N1488" i="17"/>
  <c r="O1488" i="17"/>
  <c r="P1488" i="17"/>
  <c r="Q1488" i="17"/>
  <c r="T1488" i="17"/>
  <c r="U1488" i="17"/>
  <c r="W1488" i="17"/>
  <c r="X1488" i="17"/>
  <c r="Z1488" i="17"/>
  <c r="AA1488" i="17"/>
  <c r="AD1488" i="17"/>
  <c r="AE1488" i="17"/>
  <c r="AF1488" i="17"/>
  <c r="AH1488" i="17"/>
  <c r="AI1488" i="17"/>
  <c r="AJ1488" i="17"/>
  <c r="BG1488" i="17"/>
  <c r="BA1488" i="17" s="1"/>
  <c r="BF1488" i="17"/>
  <c r="BH1488" i="17"/>
  <c r="BI1488" i="17"/>
  <c r="BJ1488" i="17"/>
  <c r="BK1488" i="17"/>
  <c r="BL1488" i="17"/>
  <c r="BN1488" i="17"/>
  <c r="N1489" i="17"/>
  <c r="O1489" i="17"/>
  <c r="P1489" i="17"/>
  <c r="Q1489" i="17"/>
  <c r="T1489" i="17"/>
  <c r="U1489" i="17"/>
  <c r="W1489" i="17"/>
  <c r="X1489" i="17"/>
  <c r="Z1489" i="17"/>
  <c r="AA1489" i="17"/>
  <c r="AD1489" i="17"/>
  <c r="AE1489" i="17"/>
  <c r="AF1489" i="17"/>
  <c r="AH1489" i="17"/>
  <c r="AI1489" i="17"/>
  <c r="AJ1489" i="17"/>
  <c r="BG1489" i="17"/>
  <c r="BF1489" i="17"/>
  <c r="BH1489" i="17"/>
  <c r="BA1489" i="17"/>
  <c r="BC1489" i="17" s="1"/>
  <c r="BI1489" i="17"/>
  <c r="BJ1489" i="17"/>
  <c r="BK1489" i="17"/>
  <c r="BL1489" i="17"/>
  <c r="BN1489" i="17"/>
  <c r="N1490" i="17"/>
  <c r="O1490" i="17"/>
  <c r="P1490" i="17"/>
  <c r="Q1490" i="17"/>
  <c r="T1490" i="17"/>
  <c r="U1490" i="17"/>
  <c r="W1490" i="17"/>
  <c r="X1490" i="17"/>
  <c r="Y1490" i="17"/>
  <c r="BI1490" i="17" s="1"/>
  <c r="Z1490" i="17"/>
  <c r="L356" i="1"/>
  <c r="M356" i="1"/>
  <c r="AD1490" i="17"/>
  <c r="N356" i="1"/>
  <c r="AE1490" i="17"/>
  <c r="O356" i="1"/>
  <c r="AF1490" i="17"/>
  <c r="P356" i="1"/>
  <c r="Q356" i="1"/>
  <c r="AH1490" i="17"/>
  <c r="R356" i="1"/>
  <c r="AI1490" i="17"/>
  <c r="S356" i="1"/>
  <c r="AJ1490" i="17"/>
  <c r="BG1490" i="17"/>
  <c r="BF1490" i="17"/>
  <c r="BH1490" i="17"/>
  <c r="BJ1490" i="17"/>
  <c r="BK1490" i="17"/>
  <c r="BL1490" i="17"/>
  <c r="N1491" i="17"/>
  <c r="O1491" i="17"/>
  <c r="P1491" i="17"/>
  <c r="Q1491" i="17"/>
  <c r="T1491" i="17"/>
  <c r="U1491" i="17"/>
  <c r="W1491" i="17"/>
  <c r="X1491" i="17"/>
  <c r="Z1491" i="17"/>
  <c r="AA1491" i="17"/>
  <c r="L1079" i="1"/>
  <c r="M1079" i="1"/>
  <c r="AD1491" i="17"/>
  <c r="N1079" i="1"/>
  <c r="AE1491" i="17"/>
  <c r="O1079" i="1"/>
  <c r="AF1491" i="17"/>
  <c r="P1079" i="1"/>
  <c r="Q1079" i="1"/>
  <c r="AH1491" i="17"/>
  <c r="R1079" i="1"/>
  <c r="AI1491" i="17"/>
  <c r="S1079" i="1"/>
  <c r="AJ1491" i="17"/>
  <c r="BG1491" i="17"/>
  <c r="BF1491" i="17"/>
  <c r="BH1491" i="17"/>
  <c r="BC1491" i="17"/>
  <c r="BI1491" i="17"/>
  <c r="BJ1491" i="17"/>
  <c r="BK1491" i="17"/>
  <c r="BL1491" i="17"/>
  <c r="BN1491" i="17"/>
  <c r="BA1491" i="17" s="1"/>
  <c r="BB1491" i="17" s="1"/>
  <c r="BD1491" i="17" s="1"/>
  <c r="N1492" i="17"/>
  <c r="O1492" i="17"/>
  <c r="P1492" i="17"/>
  <c r="Q1492" i="17"/>
  <c r="T1492" i="17"/>
  <c r="U1492" i="17"/>
  <c r="W1492" i="17"/>
  <c r="X1492" i="17"/>
  <c r="Y1492" i="17"/>
  <c r="Z1492" i="17"/>
  <c r="BJ1492" i="17" s="1"/>
  <c r="L223" i="1"/>
  <c r="M223" i="1"/>
  <c r="AD1492" i="17"/>
  <c r="N223" i="1"/>
  <c r="AE1492" i="17"/>
  <c r="O223" i="1"/>
  <c r="AF1492" i="17"/>
  <c r="P223" i="1"/>
  <c r="Q223" i="1"/>
  <c r="AH1492" i="17"/>
  <c r="R223" i="1"/>
  <c r="AI1492" i="17"/>
  <c r="S223" i="1"/>
  <c r="AJ1492" i="17"/>
  <c r="BG1492" i="17"/>
  <c r="BF1492" i="17"/>
  <c r="BI1492" i="17"/>
  <c r="BH1492" i="17"/>
  <c r="BK1492" i="17"/>
  <c r="BL1492" i="17"/>
  <c r="BN1492" i="17"/>
  <c r="BA1492" i="17" s="1"/>
  <c r="N1493" i="17"/>
  <c r="O1493" i="17"/>
  <c r="P1493" i="17"/>
  <c r="Q1493" i="17"/>
  <c r="T1493" i="17"/>
  <c r="U1493" i="17"/>
  <c r="W1493" i="17"/>
  <c r="X1493" i="17"/>
  <c r="Y1493" i="17"/>
  <c r="Z1493" i="17"/>
  <c r="BJ1493" i="17" s="1"/>
  <c r="AD1493" i="17"/>
  <c r="BH1493" i="17" s="1"/>
  <c r="AE1493" i="17"/>
  <c r="AF1493" i="17"/>
  <c r="AH1493" i="17"/>
  <c r="AI1493" i="17"/>
  <c r="AJ1493" i="17"/>
  <c r="BG1493" i="17"/>
  <c r="BF1493" i="17"/>
  <c r="BI1493" i="17"/>
  <c r="BK1493" i="17"/>
  <c r="BL1493" i="17"/>
  <c r="BN1493" i="17"/>
  <c r="BA1493" i="17" s="1"/>
  <c r="N1494" i="17"/>
  <c r="O1494" i="17"/>
  <c r="P1494" i="17"/>
  <c r="Q1494" i="17"/>
  <c r="T1494" i="17"/>
  <c r="U1494" i="17"/>
  <c r="W1494" i="17"/>
  <c r="X1494" i="17"/>
  <c r="Z1494" i="17"/>
  <c r="AA1494" i="17"/>
  <c r="AD1494" i="17"/>
  <c r="AE1494" i="17"/>
  <c r="AF1494" i="17"/>
  <c r="AH1494" i="17"/>
  <c r="AI1494" i="17"/>
  <c r="AJ1494" i="17"/>
  <c r="BG1494" i="17"/>
  <c r="BF1494" i="17"/>
  <c r="BH1494" i="17"/>
  <c r="BA1494" i="17"/>
  <c r="BI1494" i="17"/>
  <c r="BJ1494" i="17"/>
  <c r="BK1494" i="17"/>
  <c r="BL1494" i="17"/>
  <c r="BN1494" i="17"/>
  <c r="N1495" i="17"/>
  <c r="O1495" i="17"/>
  <c r="P1495" i="17"/>
  <c r="Q1495" i="17"/>
  <c r="T1495" i="17"/>
  <c r="U1495" i="17"/>
  <c r="W1495" i="17"/>
  <c r="X1495" i="17"/>
  <c r="Y1495" i="17"/>
  <c r="Z1495" i="17"/>
  <c r="BJ1495" i="17" s="1"/>
  <c r="L270" i="1"/>
  <c r="M270" i="1"/>
  <c r="AD1495" i="17"/>
  <c r="BH1495" i="17" s="1"/>
  <c r="N270" i="1"/>
  <c r="AE1495" i="17"/>
  <c r="O270" i="1"/>
  <c r="AF1495" i="17"/>
  <c r="P270" i="1"/>
  <c r="Q270" i="1"/>
  <c r="AH1495" i="17"/>
  <c r="R270" i="1"/>
  <c r="AI1495" i="17"/>
  <c r="S270" i="1"/>
  <c r="AJ1495" i="17"/>
  <c r="BG1495" i="17"/>
  <c r="BF1495" i="17"/>
  <c r="BI1495" i="17"/>
  <c r="BK1495" i="17"/>
  <c r="BL1495" i="17"/>
  <c r="BN1495" i="17"/>
  <c r="BA1495" i="17" s="1"/>
  <c r="N1496" i="17"/>
  <c r="O1496" i="17"/>
  <c r="P1496" i="17"/>
  <c r="Q1496" i="17"/>
  <c r="T1496" i="17"/>
  <c r="U1496" i="17"/>
  <c r="W1496" i="17"/>
  <c r="X1496" i="17"/>
  <c r="Z1496" i="17"/>
  <c r="AA1496" i="17"/>
  <c r="BK1496" i="17" s="1"/>
  <c r="L1099" i="1"/>
  <c r="M1099" i="1"/>
  <c r="AD1496" i="17"/>
  <c r="N1099" i="1"/>
  <c r="AE1496" i="17"/>
  <c r="O1099" i="1"/>
  <c r="AF1496" i="17"/>
  <c r="P1099" i="1"/>
  <c r="Q1099" i="1"/>
  <c r="AH1496" i="17"/>
  <c r="R1099" i="1"/>
  <c r="AI1496" i="17"/>
  <c r="S1099" i="1"/>
  <c r="AJ1496" i="17"/>
  <c r="BG1496" i="17"/>
  <c r="BF1496" i="17"/>
  <c r="BH1496" i="17"/>
  <c r="BI1496" i="17"/>
  <c r="BJ1496" i="17"/>
  <c r="BL1496" i="17"/>
  <c r="BN1496" i="17"/>
  <c r="BA1496" i="17" s="1"/>
  <c r="N1497" i="17"/>
  <c r="O1497" i="17"/>
  <c r="P1497" i="17"/>
  <c r="Q1497" i="17"/>
  <c r="T1497" i="17"/>
  <c r="U1497" i="17"/>
  <c r="W1497" i="17"/>
  <c r="X1497" i="17"/>
  <c r="Y1497" i="17"/>
  <c r="Z1497" i="17"/>
  <c r="BJ1497" i="17" s="1"/>
  <c r="AD1497" i="17"/>
  <c r="BH1497" i="17" s="1"/>
  <c r="AE1497" i="17"/>
  <c r="AF1497" i="17"/>
  <c r="AH1497" i="17"/>
  <c r="AI1497" i="17"/>
  <c r="AJ1497" i="17"/>
  <c r="BG1497" i="17"/>
  <c r="BF1497" i="17"/>
  <c r="BI1497" i="17"/>
  <c r="BK1497" i="17"/>
  <c r="BL1497" i="17"/>
  <c r="BN1497" i="17"/>
  <c r="BA1497" i="17" s="1"/>
  <c r="N1498" i="17"/>
  <c r="O1498" i="17"/>
  <c r="P1498" i="17"/>
  <c r="Q1498" i="17"/>
  <c r="T1498" i="17"/>
  <c r="U1498" i="17"/>
  <c r="W1498" i="17"/>
  <c r="X1498" i="17"/>
  <c r="Y1498" i="17"/>
  <c r="BI1498" i="17" s="1"/>
  <c r="Z1498" i="17"/>
  <c r="L1191" i="1"/>
  <c r="M1191" i="1"/>
  <c r="AD1498" i="17"/>
  <c r="N1191" i="1"/>
  <c r="AE1498" i="17"/>
  <c r="O1191" i="1"/>
  <c r="AF1498" i="17"/>
  <c r="P1191" i="1"/>
  <c r="Q1191" i="1"/>
  <c r="AH1498" i="17"/>
  <c r="R1191" i="1"/>
  <c r="AI1498" i="17"/>
  <c r="S1191" i="1"/>
  <c r="AJ1498" i="17"/>
  <c r="BG1498" i="17"/>
  <c r="BF1498" i="17"/>
  <c r="BH1498" i="17"/>
  <c r="BJ1498" i="17"/>
  <c r="BK1498" i="17"/>
  <c r="BL1498" i="17"/>
  <c r="N1499" i="17"/>
  <c r="O1499" i="17"/>
  <c r="P1499" i="17"/>
  <c r="Q1499" i="17"/>
  <c r="T1499" i="17"/>
  <c r="U1499" i="17"/>
  <c r="W1499" i="17"/>
  <c r="X1499" i="17"/>
  <c r="Y1499" i="17"/>
  <c r="Z1499" i="17"/>
  <c r="BJ1499" i="17" s="1"/>
  <c r="L1077" i="1"/>
  <c r="M1077" i="1"/>
  <c r="AD1499" i="17"/>
  <c r="BH1499" i="17" s="1"/>
  <c r="N1077" i="1"/>
  <c r="AE1499" i="17"/>
  <c r="O1077" i="1"/>
  <c r="AF1499" i="17"/>
  <c r="P1077" i="1"/>
  <c r="Q1077" i="1"/>
  <c r="AH1499" i="17"/>
  <c r="R1077" i="1"/>
  <c r="AI1499" i="17"/>
  <c r="S1077" i="1"/>
  <c r="AJ1499" i="17"/>
  <c r="BG1499" i="17"/>
  <c r="BF1499" i="17"/>
  <c r="BI1499" i="17"/>
  <c r="BK1499" i="17"/>
  <c r="BL1499" i="17"/>
  <c r="BN1499" i="17"/>
  <c r="BA1499" i="17" s="1"/>
  <c r="BC1499" i="17" s="1"/>
  <c r="N1500" i="17"/>
  <c r="O1500" i="17"/>
  <c r="P1500" i="17"/>
  <c r="Q1500" i="17"/>
  <c r="T1500" i="17"/>
  <c r="U1500" i="17"/>
  <c r="W1500" i="17"/>
  <c r="X1500" i="17"/>
  <c r="Y1500" i="17"/>
  <c r="Z1500" i="17"/>
  <c r="BJ1500" i="17" s="1"/>
  <c r="AD1500" i="17"/>
  <c r="BH1500" i="17" s="1"/>
  <c r="AE1500" i="17"/>
  <c r="AF1500" i="17"/>
  <c r="AH1500" i="17"/>
  <c r="AI1500" i="17"/>
  <c r="AJ1500" i="17"/>
  <c r="BG1500" i="17"/>
  <c r="BA1500" i="17" s="1"/>
  <c r="BF1500" i="17"/>
  <c r="BI1500" i="17"/>
  <c r="BK1500" i="17"/>
  <c r="BL1500" i="17"/>
  <c r="BN1500" i="17"/>
  <c r="N1501" i="17"/>
  <c r="O1501" i="17"/>
  <c r="P1501" i="17"/>
  <c r="Q1501" i="17"/>
  <c r="T1501" i="17"/>
  <c r="U1501" i="17"/>
  <c r="W1501" i="17"/>
  <c r="X1501" i="17"/>
  <c r="Y1501" i="17"/>
  <c r="Z1501" i="17"/>
  <c r="BJ1501" i="17" s="1"/>
  <c r="AD1501" i="17"/>
  <c r="BH1501" i="17" s="1"/>
  <c r="AE1501" i="17"/>
  <c r="AF1501" i="17"/>
  <c r="AH1501" i="17"/>
  <c r="AI1501" i="17"/>
  <c r="AJ1501" i="17"/>
  <c r="BG1501" i="17"/>
  <c r="BF1501" i="17"/>
  <c r="BI1501" i="17"/>
  <c r="BK1501" i="17"/>
  <c r="BL1501" i="17"/>
  <c r="BN1501" i="17"/>
  <c r="BA1501" i="17" s="1"/>
  <c r="N1502" i="17"/>
  <c r="O1502" i="17"/>
  <c r="P1502" i="17"/>
  <c r="Q1502" i="17"/>
  <c r="T1502" i="17"/>
  <c r="U1502" i="17"/>
  <c r="W1502" i="17"/>
  <c r="X1502" i="17"/>
  <c r="Z1502" i="17"/>
  <c r="AA1502" i="17"/>
  <c r="L851" i="1"/>
  <c r="M851" i="1"/>
  <c r="AD1502" i="17"/>
  <c r="N851" i="1"/>
  <c r="AE1502" i="17"/>
  <c r="O851" i="1"/>
  <c r="AF1502" i="17"/>
  <c r="P851" i="1"/>
  <c r="Q851" i="1"/>
  <c r="AH1502" i="17"/>
  <c r="R851" i="1"/>
  <c r="AI1502" i="17"/>
  <c r="S851" i="1"/>
  <c r="AJ1502" i="17"/>
  <c r="BG1502" i="17"/>
  <c r="BF1502" i="17"/>
  <c r="BH1502" i="17"/>
  <c r="BA1502" i="17"/>
  <c r="BI1502" i="17"/>
  <c r="BJ1502" i="17"/>
  <c r="BK1502" i="17"/>
  <c r="BL1502" i="17"/>
  <c r="BN1502" i="17"/>
  <c r="N1503" i="17"/>
  <c r="O1503" i="17"/>
  <c r="P1503" i="17"/>
  <c r="Q1503" i="17"/>
  <c r="T1503" i="17"/>
  <c r="U1503" i="17"/>
  <c r="W1503" i="17"/>
  <c r="X1503" i="17"/>
  <c r="Y1503" i="17"/>
  <c r="Z1503" i="17"/>
  <c r="BJ1503" i="17" s="1"/>
  <c r="AD1503" i="17"/>
  <c r="AE1503" i="17"/>
  <c r="AF1503" i="17"/>
  <c r="AH1503" i="17"/>
  <c r="AI1503" i="17"/>
  <c r="AJ1503" i="17"/>
  <c r="BG1503" i="17"/>
  <c r="BF1503" i="17"/>
  <c r="BI1503" i="17"/>
  <c r="BA1503" i="17"/>
  <c r="BB1503" i="17"/>
  <c r="BD1503" i="17" s="1"/>
  <c r="BC1503" i="17"/>
  <c r="BH1503" i="17"/>
  <c r="BK1503" i="17"/>
  <c r="BL1503" i="17"/>
  <c r="BN1503" i="17"/>
  <c r="N1504" i="17"/>
  <c r="O1504" i="17"/>
  <c r="P1504" i="17"/>
  <c r="Q1504" i="17"/>
  <c r="T1504" i="17"/>
  <c r="U1504" i="17"/>
  <c r="W1504" i="17"/>
  <c r="X1504" i="17"/>
  <c r="Y1504" i="17"/>
  <c r="Z1504" i="17"/>
  <c r="BJ1504" i="17" s="1"/>
  <c r="L1308" i="1"/>
  <c r="M1308" i="1"/>
  <c r="AD1504" i="17"/>
  <c r="N1308" i="1"/>
  <c r="AE1504" i="17"/>
  <c r="O1308" i="1"/>
  <c r="AF1504" i="17"/>
  <c r="P1308" i="1"/>
  <c r="Q1308" i="1"/>
  <c r="AH1504" i="17"/>
  <c r="R1308" i="1"/>
  <c r="AI1504" i="17"/>
  <c r="S1308" i="1"/>
  <c r="AJ1504" i="17"/>
  <c r="BG1504" i="17"/>
  <c r="BA1504" i="17" s="1"/>
  <c r="BF1504" i="17"/>
  <c r="BI1504" i="17"/>
  <c r="BH1504" i="17"/>
  <c r="BK1504" i="17"/>
  <c r="BL1504" i="17"/>
  <c r="BN1504" i="17"/>
  <c r="N1505" i="17"/>
  <c r="O1505" i="17"/>
  <c r="P1505" i="17"/>
  <c r="Q1505" i="17"/>
  <c r="T1505" i="17"/>
  <c r="U1505" i="17"/>
  <c r="W1505" i="17"/>
  <c r="X1505" i="17"/>
  <c r="Z1505" i="17"/>
  <c r="AA1505" i="17"/>
  <c r="L946" i="1"/>
  <c r="M946" i="1"/>
  <c r="AD1505" i="17"/>
  <c r="N946" i="1"/>
  <c r="AE1505" i="17"/>
  <c r="O946" i="1"/>
  <c r="AF1505" i="17"/>
  <c r="P946" i="1"/>
  <c r="Q946" i="1"/>
  <c r="AH1505" i="17"/>
  <c r="R946" i="1"/>
  <c r="AI1505" i="17"/>
  <c r="S946" i="1"/>
  <c r="AJ1505" i="17"/>
  <c r="BG1505" i="17"/>
  <c r="BF1505" i="17"/>
  <c r="BH1505" i="17"/>
  <c r="BI1505" i="17"/>
  <c r="BJ1505" i="17"/>
  <c r="BK1505" i="17"/>
  <c r="BL1505" i="17"/>
  <c r="BN1505" i="17"/>
  <c r="BA1505" i="17" s="1"/>
  <c r="N1506" i="17"/>
  <c r="O1506" i="17"/>
  <c r="P1506" i="17"/>
  <c r="Q1506" i="17"/>
  <c r="T1506" i="17"/>
  <c r="U1506" i="17"/>
  <c r="W1506" i="17"/>
  <c r="X1506" i="17"/>
  <c r="Y1506" i="17"/>
  <c r="Z1506" i="17"/>
  <c r="BJ1506" i="17" s="1"/>
  <c r="L754" i="1"/>
  <c r="M754" i="1"/>
  <c r="AD1506" i="17"/>
  <c r="N754" i="1"/>
  <c r="AE1506" i="17"/>
  <c r="O754" i="1"/>
  <c r="AF1506" i="17"/>
  <c r="P754" i="1"/>
  <c r="Q754" i="1"/>
  <c r="AH1506" i="17"/>
  <c r="R754" i="1"/>
  <c r="AI1506" i="17"/>
  <c r="S754" i="1"/>
  <c r="AJ1506" i="17"/>
  <c r="BG1506" i="17"/>
  <c r="BF1506" i="17"/>
  <c r="BI1506" i="17"/>
  <c r="BH1506" i="17"/>
  <c r="BK1506" i="17"/>
  <c r="BL1506" i="17"/>
  <c r="BN1506" i="17"/>
  <c r="BA1506" i="17" s="1"/>
  <c r="N1507" i="17"/>
  <c r="O1507" i="17"/>
  <c r="P1507" i="17"/>
  <c r="Q1507" i="17"/>
  <c r="T1507" i="17"/>
  <c r="U1507" i="17"/>
  <c r="W1507" i="17"/>
  <c r="X1507" i="17"/>
  <c r="Y1507" i="17"/>
  <c r="Z1507" i="17"/>
  <c r="BJ1507" i="17" s="1"/>
  <c r="AD1507" i="17"/>
  <c r="AE1507" i="17"/>
  <c r="AF1507" i="17"/>
  <c r="AH1507" i="17"/>
  <c r="AI1507" i="17"/>
  <c r="AJ1507" i="17"/>
  <c r="BG1507" i="17"/>
  <c r="BF1507" i="17"/>
  <c r="BH1507" i="17"/>
  <c r="BI1507" i="17"/>
  <c r="BK1507" i="17"/>
  <c r="BL1507" i="17"/>
  <c r="BN1507" i="17"/>
  <c r="BA1507" i="17" s="1"/>
  <c r="N1508" i="17"/>
  <c r="O1508" i="17"/>
  <c r="P1508" i="17"/>
  <c r="Q1508" i="17"/>
  <c r="T1508" i="17"/>
  <c r="U1508" i="17"/>
  <c r="W1508" i="17"/>
  <c r="X1508" i="17"/>
  <c r="Z1508" i="17"/>
  <c r="AA1508" i="17"/>
  <c r="AD1508" i="17"/>
  <c r="BH1508" i="17" s="1"/>
  <c r="AE1508" i="17"/>
  <c r="AF1508" i="17"/>
  <c r="AH1508" i="17"/>
  <c r="AI1508" i="17"/>
  <c r="AJ1508" i="17"/>
  <c r="BG1508" i="17"/>
  <c r="BN1508" i="17"/>
  <c r="BA1508" i="17"/>
  <c r="BB1508" i="17" s="1"/>
  <c r="BD1508" i="17" s="1"/>
  <c r="BF1508" i="17"/>
  <c r="BI1508" i="17"/>
  <c r="BJ1508" i="17"/>
  <c r="BK1508" i="17"/>
  <c r="BL1508" i="17"/>
  <c r="N1509" i="17"/>
  <c r="O1509" i="17"/>
  <c r="P1509" i="17"/>
  <c r="Q1509" i="17"/>
  <c r="T1509" i="17"/>
  <c r="U1509" i="17"/>
  <c r="W1509" i="17"/>
  <c r="X1509" i="17"/>
  <c r="Z1509" i="17"/>
  <c r="AA1509" i="17"/>
  <c r="AD1509" i="17"/>
  <c r="BH1509" i="17" s="1"/>
  <c r="AE1509" i="17"/>
  <c r="AF1509" i="17"/>
  <c r="AH1509" i="17"/>
  <c r="AI1509" i="17"/>
  <c r="AJ1509" i="17"/>
  <c r="BG1509" i="17"/>
  <c r="BN1509" i="17"/>
  <c r="BA1509" i="17"/>
  <c r="BF1509" i="17"/>
  <c r="BI1509" i="17"/>
  <c r="BJ1509" i="17"/>
  <c r="BK1509" i="17"/>
  <c r="BL1509" i="17"/>
  <c r="N1510" i="17"/>
  <c r="O1510" i="17"/>
  <c r="P1510" i="17"/>
  <c r="Q1510" i="17"/>
  <c r="T1510" i="17"/>
  <c r="U1510" i="17"/>
  <c r="W1510" i="17"/>
  <c r="X1510" i="17"/>
  <c r="Y1510" i="17"/>
  <c r="Z1510" i="17"/>
  <c r="BJ1510" i="17" s="1"/>
  <c r="AD1510" i="17"/>
  <c r="AE1510" i="17"/>
  <c r="AF1510" i="17"/>
  <c r="AH1510" i="17"/>
  <c r="AI1510" i="17"/>
  <c r="AJ1510" i="17"/>
  <c r="BG1510" i="17"/>
  <c r="BF1510" i="17"/>
  <c r="BH1510" i="17"/>
  <c r="BI1510" i="17"/>
  <c r="BK1510" i="17"/>
  <c r="BL1510" i="17"/>
  <c r="BN1510" i="17"/>
  <c r="BA1510" i="17" s="1"/>
  <c r="N1511" i="17"/>
  <c r="O1511" i="17"/>
  <c r="P1511" i="17"/>
  <c r="Q1511" i="17"/>
  <c r="T1511" i="17"/>
  <c r="U1511" i="17"/>
  <c r="W1511" i="17"/>
  <c r="X1511" i="17"/>
  <c r="Y1511" i="17"/>
  <c r="Z1511" i="17"/>
  <c r="BJ1511" i="17" s="1"/>
  <c r="AD1511" i="17"/>
  <c r="AE1511" i="17"/>
  <c r="AF1511" i="17"/>
  <c r="AH1511" i="17"/>
  <c r="AI1511" i="17"/>
  <c r="AJ1511" i="17"/>
  <c r="BG1511" i="17"/>
  <c r="BF1511" i="17"/>
  <c r="BH1511" i="17"/>
  <c r="BI1511" i="17"/>
  <c r="BK1511" i="17"/>
  <c r="BL1511" i="17"/>
  <c r="BN1511" i="17"/>
  <c r="BA1511" i="17" s="1"/>
  <c r="N1512" i="17"/>
  <c r="O1512" i="17"/>
  <c r="P1512" i="17"/>
  <c r="Q1512" i="17"/>
  <c r="T1512" i="17"/>
  <c r="U1512" i="17"/>
  <c r="W1512" i="17"/>
  <c r="X1512" i="17"/>
  <c r="Z1512" i="17"/>
  <c r="AA1512" i="17"/>
  <c r="L19" i="1"/>
  <c r="M19" i="1"/>
  <c r="AD1512" i="17"/>
  <c r="N19" i="1"/>
  <c r="AE1512" i="17"/>
  <c r="O19" i="1"/>
  <c r="AF1512" i="17"/>
  <c r="P19" i="1"/>
  <c r="Q19" i="1"/>
  <c r="AH1512" i="17"/>
  <c r="R19" i="1"/>
  <c r="AI1512" i="17"/>
  <c r="S19" i="1"/>
  <c r="AJ1512" i="17"/>
  <c r="BG1512" i="17"/>
  <c r="BF1512" i="17"/>
  <c r="BH1512" i="17"/>
  <c r="BI1512" i="17"/>
  <c r="BJ1512" i="17"/>
  <c r="BK1512" i="17"/>
  <c r="BL1512" i="17"/>
  <c r="BN1512" i="17"/>
  <c r="BA1512" i="17" s="1"/>
  <c r="N1513" i="17"/>
  <c r="O1513" i="17"/>
  <c r="P1513" i="17"/>
  <c r="Q1513" i="17"/>
  <c r="T1513" i="17"/>
  <c r="U1513" i="17"/>
  <c r="W1513" i="17"/>
  <c r="X1513" i="17"/>
  <c r="Y1513" i="17"/>
  <c r="Z1513" i="17"/>
  <c r="BJ1513" i="17" s="1"/>
  <c r="L506" i="1"/>
  <c r="M506" i="1"/>
  <c r="AD1513" i="17"/>
  <c r="N506" i="1"/>
  <c r="AE1513" i="17"/>
  <c r="O506" i="1"/>
  <c r="AF1513" i="17"/>
  <c r="P506" i="1"/>
  <c r="Q506" i="1"/>
  <c r="AH1513" i="17"/>
  <c r="R506" i="1"/>
  <c r="AI1513" i="17"/>
  <c r="S506" i="1"/>
  <c r="AJ1513" i="17"/>
  <c r="BG1513" i="17"/>
  <c r="BF1513" i="17"/>
  <c r="BH1513" i="17"/>
  <c r="BI1513" i="17"/>
  <c r="BK1513" i="17"/>
  <c r="BL1513" i="17"/>
  <c r="BN1513" i="17"/>
  <c r="BA1513" i="17" s="1"/>
  <c r="N1514" i="17"/>
  <c r="O1514" i="17"/>
  <c r="P1514" i="17"/>
  <c r="Q1514" i="17"/>
  <c r="T1514" i="17"/>
  <c r="U1514" i="17"/>
  <c r="W1514" i="17"/>
  <c r="X1514" i="17"/>
  <c r="Z1514" i="17"/>
  <c r="AA1514" i="17"/>
  <c r="AD1514" i="17"/>
  <c r="AE1514" i="17"/>
  <c r="AF1514" i="17"/>
  <c r="AH1514" i="17"/>
  <c r="AI1514" i="17"/>
  <c r="AJ1514" i="17"/>
  <c r="BG1514" i="17"/>
  <c r="BF1514" i="17"/>
  <c r="BH1514" i="17"/>
  <c r="BI1514" i="17"/>
  <c r="BJ1514" i="17"/>
  <c r="BK1514" i="17"/>
  <c r="BL1514" i="17"/>
  <c r="BN1514" i="17"/>
  <c r="BA1514" i="17" s="1"/>
  <c r="N1515" i="17"/>
  <c r="O1515" i="17"/>
  <c r="P1515" i="17"/>
  <c r="Q1515" i="17"/>
  <c r="T1515" i="17"/>
  <c r="U1515" i="17"/>
  <c r="W1515" i="17"/>
  <c r="X1515" i="17"/>
  <c r="Z1515" i="17"/>
  <c r="AA1515" i="17"/>
  <c r="L475" i="1"/>
  <c r="M475" i="1"/>
  <c r="AD1515" i="17"/>
  <c r="N475" i="1"/>
  <c r="AE1515" i="17"/>
  <c r="O475" i="1"/>
  <c r="AF1515" i="17"/>
  <c r="P475" i="1"/>
  <c r="Q475" i="1"/>
  <c r="AH1515" i="17"/>
  <c r="R475" i="1"/>
  <c r="AI1515" i="17"/>
  <c r="S475" i="1"/>
  <c r="AJ1515" i="17"/>
  <c r="BG1515" i="17"/>
  <c r="BF1515" i="17"/>
  <c r="BH1515" i="17"/>
  <c r="BI1515" i="17"/>
  <c r="BJ1515" i="17"/>
  <c r="BK1515" i="17"/>
  <c r="BL1515" i="17"/>
  <c r="BN1515" i="17"/>
  <c r="BA1515" i="17" s="1"/>
  <c r="N1516" i="17"/>
  <c r="O1516" i="17"/>
  <c r="P1516" i="17"/>
  <c r="Q1516" i="17"/>
  <c r="T1516" i="17"/>
  <c r="U1516" i="17"/>
  <c r="W1516" i="17"/>
  <c r="X1516" i="17"/>
  <c r="Z1516" i="17"/>
  <c r="AA1516" i="17"/>
  <c r="L600" i="1"/>
  <c r="M600" i="1"/>
  <c r="AD1516" i="17"/>
  <c r="N600" i="1"/>
  <c r="AE1516" i="17"/>
  <c r="O600" i="1"/>
  <c r="AF1516" i="17"/>
  <c r="P600" i="1"/>
  <c r="Q600" i="1"/>
  <c r="AH1516" i="17"/>
  <c r="R600" i="1"/>
  <c r="AI1516" i="17"/>
  <c r="S600" i="1"/>
  <c r="AJ1516" i="17"/>
  <c r="BG1516" i="17"/>
  <c r="BF1516" i="17"/>
  <c r="BH1516" i="17"/>
  <c r="BI1516" i="17"/>
  <c r="BJ1516" i="17"/>
  <c r="BK1516" i="17"/>
  <c r="BL1516" i="17"/>
  <c r="BN1516" i="17"/>
  <c r="BA1516" i="17" s="1"/>
  <c r="N1517" i="17"/>
  <c r="O1517" i="17"/>
  <c r="P1517" i="17"/>
  <c r="Q1517" i="17"/>
  <c r="T1517" i="17"/>
  <c r="U1517" i="17"/>
  <c r="W1517" i="17"/>
  <c r="X1517" i="17"/>
  <c r="Y1517" i="17"/>
  <c r="Z1517" i="17"/>
  <c r="BJ1517" i="17" s="1"/>
  <c r="AD1517" i="17"/>
  <c r="AE1517" i="17"/>
  <c r="AF1517" i="17"/>
  <c r="AH1517" i="17"/>
  <c r="AI1517" i="17"/>
  <c r="AJ1517" i="17"/>
  <c r="BG1517" i="17"/>
  <c r="BF1517" i="17"/>
  <c r="BH1517" i="17"/>
  <c r="BI1517" i="17"/>
  <c r="BK1517" i="17"/>
  <c r="BL1517" i="17"/>
  <c r="BN1517" i="17"/>
  <c r="BA1517" i="17" s="1"/>
  <c r="N1518" i="17"/>
  <c r="O1518" i="17"/>
  <c r="P1518" i="17"/>
  <c r="Q1518" i="17"/>
  <c r="T1518" i="17"/>
  <c r="U1518" i="17"/>
  <c r="W1518" i="17"/>
  <c r="X1518" i="17"/>
  <c r="Z1518" i="17"/>
  <c r="AA1518" i="17"/>
  <c r="L429" i="1"/>
  <c r="M429" i="1"/>
  <c r="AD1518" i="17"/>
  <c r="N429" i="1"/>
  <c r="AE1518" i="17"/>
  <c r="O429" i="1"/>
  <c r="AF1518" i="17"/>
  <c r="P429" i="1"/>
  <c r="Q429" i="1"/>
  <c r="AH1518" i="17"/>
  <c r="R429" i="1"/>
  <c r="AI1518" i="17"/>
  <c r="S429" i="1"/>
  <c r="AJ1518" i="17"/>
  <c r="BG1518" i="17"/>
  <c r="BF1518" i="17"/>
  <c r="BH1518" i="17"/>
  <c r="BI1518" i="17"/>
  <c r="BJ1518" i="17"/>
  <c r="BK1518" i="17"/>
  <c r="BL1518" i="17"/>
  <c r="BN1518" i="17"/>
  <c r="BA1518" i="17" s="1"/>
  <c r="N1519" i="17"/>
  <c r="O1519" i="17"/>
  <c r="P1519" i="17"/>
  <c r="Q1519" i="17"/>
  <c r="T1519" i="17"/>
  <c r="U1519" i="17"/>
  <c r="W1519" i="17"/>
  <c r="X1519" i="17"/>
  <c r="Y1519" i="17"/>
  <c r="Z1519" i="17"/>
  <c r="BJ1519" i="17" s="1"/>
  <c r="AD1519" i="17"/>
  <c r="AE1519" i="17"/>
  <c r="AF1519" i="17"/>
  <c r="AH1519" i="17"/>
  <c r="AI1519" i="17"/>
  <c r="AJ1519" i="17"/>
  <c r="BG1519" i="17"/>
  <c r="BF1519" i="17"/>
  <c r="BH1519" i="17"/>
  <c r="BI1519" i="17"/>
  <c r="BK1519" i="17"/>
  <c r="BL1519" i="17"/>
  <c r="BN1519" i="17"/>
  <c r="BA1519" i="17" s="1"/>
  <c r="N1520" i="17"/>
  <c r="O1520" i="17"/>
  <c r="P1520" i="17"/>
  <c r="Q1520" i="17"/>
  <c r="T1520" i="17"/>
  <c r="U1520" i="17"/>
  <c r="W1520" i="17"/>
  <c r="X1520" i="17"/>
  <c r="Z1520" i="17"/>
  <c r="AA1520" i="17"/>
  <c r="L1319" i="1"/>
  <c r="M1319" i="1"/>
  <c r="AD1520" i="17"/>
  <c r="N1319" i="1"/>
  <c r="AE1520" i="17"/>
  <c r="O1319" i="1"/>
  <c r="AF1520" i="17"/>
  <c r="P1319" i="1"/>
  <c r="Q1319" i="1"/>
  <c r="AH1520" i="17"/>
  <c r="R1319" i="1"/>
  <c r="AI1520" i="17"/>
  <c r="S1319" i="1"/>
  <c r="AJ1520" i="17"/>
  <c r="BG1520" i="17"/>
  <c r="BF1520" i="17"/>
  <c r="BH1520" i="17"/>
  <c r="BI1520" i="17"/>
  <c r="BJ1520" i="17"/>
  <c r="BK1520" i="17"/>
  <c r="BL1520" i="17"/>
  <c r="BN1520" i="17"/>
  <c r="BA1520" i="17" s="1"/>
  <c r="N1521" i="17"/>
  <c r="O1521" i="17"/>
  <c r="P1521" i="17"/>
  <c r="Q1521" i="17"/>
  <c r="T1521" i="17"/>
  <c r="U1521" i="17"/>
  <c r="W1521" i="17"/>
  <c r="X1521" i="17"/>
  <c r="Y1521" i="17"/>
  <c r="Z1521" i="17"/>
  <c r="L1111" i="1"/>
  <c r="M1111" i="1"/>
  <c r="AD1521" i="17"/>
  <c r="N1111" i="1"/>
  <c r="AE1521" i="17"/>
  <c r="O1111" i="1"/>
  <c r="AF1521" i="17"/>
  <c r="P1111" i="1"/>
  <c r="Q1111" i="1"/>
  <c r="AH1521" i="17"/>
  <c r="R1111" i="1"/>
  <c r="AI1521" i="17"/>
  <c r="S1111" i="1"/>
  <c r="AJ1521" i="17"/>
  <c r="BG1521" i="17"/>
  <c r="BF1521" i="17"/>
  <c r="BH1521" i="17"/>
  <c r="BI1521" i="17"/>
  <c r="BJ1521" i="17"/>
  <c r="BK1521" i="17"/>
  <c r="BL1521" i="17"/>
  <c r="BN1521" i="17"/>
  <c r="BA1521" i="17" s="1"/>
  <c r="N1522" i="17"/>
  <c r="O1522" i="17"/>
  <c r="P1522" i="17"/>
  <c r="Q1522" i="17"/>
  <c r="T1522" i="17"/>
  <c r="U1522" i="17"/>
  <c r="W1522" i="17"/>
  <c r="X1522" i="17"/>
  <c r="Z1522" i="17"/>
  <c r="AA1522" i="17"/>
  <c r="L1112" i="1"/>
  <c r="M1112" i="1"/>
  <c r="AD1522" i="17"/>
  <c r="N1112" i="1"/>
  <c r="AE1522" i="17"/>
  <c r="O1112" i="1"/>
  <c r="AF1522" i="17"/>
  <c r="P1112" i="1"/>
  <c r="Q1112" i="1"/>
  <c r="AH1522" i="17"/>
  <c r="R1112" i="1"/>
  <c r="AI1522" i="17"/>
  <c r="S1112" i="1"/>
  <c r="AJ1522" i="17"/>
  <c r="BG1522" i="17"/>
  <c r="BF1522" i="17"/>
  <c r="BH1522" i="17"/>
  <c r="BI1522" i="17"/>
  <c r="BJ1522" i="17"/>
  <c r="BK1522" i="17"/>
  <c r="BL1522" i="17"/>
  <c r="BN1522" i="17"/>
  <c r="BA1522" i="17" s="1"/>
  <c r="N1523" i="17"/>
  <c r="O1523" i="17"/>
  <c r="P1523" i="17"/>
  <c r="Q1523" i="17"/>
  <c r="T1523" i="17"/>
  <c r="U1523" i="17"/>
  <c r="W1523" i="17"/>
  <c r="X1523" i="17"/>
  <c r="Z1523" i="17"/>
  <c r="AA1523" i="17"/>
  <c r="L835" i="1"/>
  <c r="M835" i="1"/>
  <c r="AD1523" i="17"/>
  <c r="N835" i="1"/>
  <c r="AE1523" i="17"/>
  <c r="O835" i="1"/>
  <c r="AF1523" i="17"/>
  <c r="P835" i="1"/>
  <c r="Q835" i="1"/>
  <c r="AH1523" i="17"/>
  <c r="R835" i="1"/>
  <c r="AI1523" i="17"/>
  <c r="S835" i="1"/>
  <c r="AJ1523" i="17"/>
  <c r="BG1523" i="17"/>
  <c r="BF1523" i="17"/>
  <c r="BH1523" i="17"/>
  <c r="BI1523" i="17"/>
  <c r="BJ1523" i="17"/>
  <c r="BK1523" i="17"/>
  <c r="BL1523" i="17"/>
  <c r="BN1523" i="17"/>
  <c r="BA1523" i="17" s="1"/>
  <c r="N1524" i="17"/>
  <c r="O1524" i="17"/>
  <c r="P1524" i="17"/>
  <c r="Q1524" i="17"/>
  <c r="T1524" i="17"/>
  <c r="U1524" i="17"/>
  <c r="W1524" i="17"/>
  <c r="X1524" i="17"/>
  <c r="Y1524" i="17"/>
  <c r="Z1524" i="17"/>
  <c r="BJ1524" i="17" s="1"/>
  <c r="L669" i="1"/>
  <c r="M669" i="1"/>
  <c r="AD1524" i="17"/>
  <c r="N669" i="1"/>
  <c r="AE1524" i="17"/>
  <c r="O669" i="1"/>
  <c r="AF1524" i="17"/>
  <c r="P669" i="1"/>
  <c r="Q669" i="1"/>
  <c r="AH1524" i="17"/>
  <c r="R669" i="1"/>
  <c r="AI1524" i="17"/>
  <c r="S669" i="1"/>
  <c r="AJ1524" i="17"/>
  <c r="BG1524" i="17"/>
  <c r="BF1524" i="17"/>
  <c r="BH1524" i="17"/>
  <c r="BI1524" i="17"/>
  <c r="BK1524" i="17"/>
  <c r="BL1524" i="17"/>
  <c r="BN1524" i="17"/>
  <c r="BA1524" i="17" s="1"/>
  <c r="N1525" i="17"/>
  <c r="O1525" i="17"/>
  <c r="P1525" i="17"/>
  <c r="Q1525" i="17"/>
  <c r="T1525" i="17"/>
  <c r="U1525" i="17"/>
  <c r="W1525" i="17"/>
  <c r="X1525" i="17"/>
  <c r="Y1525" i="17"/>
  <c r="Z1525" i="17"/>
  <c r="AD1525" i="17"/>
  <c r="AE1525" i="17"/>
  <c r="AF1525" i="17"/>
  <c r="AH1525" i="17"/>
  <c r="AI1525" i="17"/>
  <c r="AJ1525" i="17"/>
  <c r="BG1525" i="17"/>
  <c r="BF1525" i="17"/>
  <c r="BH1525" i="17"/>
  <c r="BI1525" i="17"/>
  <c r="BJ1525" i="17"/>
  <c r="BK1525" i="17"/>
  <c r="BL1525" i="17"/>
  <c r="BN1525" i="17"/>
  <c r="BA1525" i="17" s="1"/>
  <c r="N1526" i="17"/>
  <c r="O1526" i="17"/>
  <c r="P1526" i="17"/>
  <c r="Q1526" i="17"/>
  <c r="T1526" i="17"/>
  <c r="U1526" i="17"/>
  <c r="W1526" i="17"/>
  <c r="X1526" i="17"/>
  <c r="Y1526" i="17"/>
  <c r="Z1526" i="17"/>
  <c r="BJ1526" i="17" s="1"/>
  <c r="AD1526" i="17"/>
  <c r="AE1526" i="17"/>
  <c r="AF1526" i="17"/>
  <c r="AH1526" i="17"/>
  <c r="AI1526" i="17"/>
  <c r="AJ1526" i="17"/>
  <c r="BG1526" i="17"/>
  <c r="BF1526" i="17"/>
  <c r="BH1526" i="17"/>
  <c r="BI1526" i="17"/>
  <c r="BK1526" i="17"/>
  <c r="BL1526" i="17"/>
  <c r="BN1526" i="17"/>
  <c r="BA1526" i="17" s="1"/>
  <c r="N1527" i="17"/>
  <c r="O1527" i="17"/>
  <c r="P1527" i="17"/>
  <c r="Q1527" i="17"/>
  <c r="T1527" i="17"/>
  <c r="U1527" i="17"/>
  <c r="W1527" i="17"/>
  <c r="X1527" i="17"/>
  <c r="Y1527" i="17"/>
  <c r="Z1527" i="17"/>
  <c r="AD1527" i="17"/>
  <c r="AE1527" i="17"/>
  <c r="AF1527" i="17"/>
  <c r="AH1527" i="17"/>
  <c r="AI1527" i="17"/>
  <c r="AJ1527" i="17"/>
  <c r="BG1527" i="17"/>
  <c r="BF1527" i="17"/>
  <c r="BH1527" i="17"/>
  <c r="BI1527" i="17"/>
  <c r="BJ1527" i="17"/>
  <c r="BK1527" i="17"/>
  <c r="BL1527" i="17"/>
  <c r="BN1527" i="17"/>
  <c r="BA1527" i="17" s="1"/>
  <c r="N1528" i="17"/>
  <c r="O1528" i="17"/>
  <c r="P1528" i="17"/>
  <c r="Q1528" i="17"/>
  <c r="T1528" i="17"/>
  <c r="U1528" i="17"/>
  <c r="W1528" i="17"/>
  <c r="X1528" i="17"/>
  <c r="Y1528" i="17"/>
  <c r="Z1528" i="17"/>
  <c r="BJ1528" i="17" s="1"/>
  <c r="AD1528" i="17"/>
  <c r="AE1528" i="17"/>
  <c r="AF1528" i="17"/>
  <c r="AH1528" i="17"/>
  <c r="AI1528" i="17"/>
  <c r="AJ1528" i="17"/>
  <c r="BG1528" i="17"/>
  <c r="BF1528" i="17"/>
  <c r="BH1528" i="17"/>
  <c r="BI1528" i="17"/>
  <c r="BK1528" i="17"/>
  <c r="BL1528" i="17"/>
  <c r="BN1528" i="17"/>
  <c r="BA1528" i="17" s="1"/>
  <c r="N1529" i="17"/>
  <c r="O1529" i="17"/>
  <c r="P1529" i="17"/>
  <c r="Q1529" i="17"/>
  <c r="T1529" i="17"/>
  <c r="U1529" i="17"/>
  <c r="W1529" i="17"/>
  <c r="X1529" i="17"/>
  <c r="Y1529" i="17"/>
  <c r="Z1529" i="17"/>
  <c r="BJ1529" i="17" s="1"/>
  <c r="AD1529" i="17"/>
  <c r="AE1529" i="17"/>
  <c r="AF1529" i="17"/>
  <c r="AH1529" i="17"/>
  <c r="AI1529" i="17"/>
  <c r="AJ1529" i="17"/>
  <c r="BG1529" i="17"/>
  <c r="BF1529" i="17"/>
  <c r="BH1529" i="17"/>
  <c r="BI1529" i="17"/>
  <c r="BK1529" i="17"/>
  <c r="BL1529" i="17"/>
  <c r="BN1529" i="17"/>
  <c r="BA1529" i="17" s="1"/>
  <c r="N1530" i="17"/>
  <c r="O1530" i="17"/>
  <c r="P1530" i="17"/>
  <c r="Q1530" i="17"/>
  <c r="T1530" i="17"/>
  <c r="U1530" i="17"/>
  <c r="W1530" i="17"/>
  <c r="X1530" i="17"/>
  <c r="Y1530" i="17"/>
  <c r="Z1530" i="17"/>
  <c r="BJ1530" i="17" s="1"/>
  <c r="L1002" i="1"/>
  <c r="M1002" i="1"/>
  <c r="AD1530" i="17"/>
  <c r="N1002" i="1"/>
  <c r="AE1530" i="17"/>
  <c r="O1002" i="1"/>
  <c r="AF1530" i="17"/>
  <c r="P1002" i="1"/>
  <c r="Q1002" i="1"/>
  <c r="AH1530" i="17"/>
  <c r="R1002" i="1"/>
  <c r="AI1530" i="17"/>
  <c r="S1002" i="1"/>
  <c r="AJ1530" i="17"/>
  <c r="BG1530" i="17"/>
  <c r="BF1530" i="17"/>
  <c r="BH1530" i="17"/>
  <c r="BI1530" i="17"/>
  <c r="BK1530" i="17"/>
  <c r="BL1530" i="17"/>
  <c r="BN1530" i="17"/>
  <c r="BA1530" i="17" s="1"/>
  <c r="N1531" i="17"/>
  <c r="O1531" i="17"/>
  <c r="P1531" i="17"/>
  <c r="Q1531" i="17"/>
  <c r="T1531" i="17"/>
  <c r="U1531" i="17"/>
  <c r="V1531" i="17"/>
  <c r="W1531" i="17"/>
  <c r="X1531" i="17"/>
  <c r="Y1531" i="17"/>
  <c r="BN1531" i="17" s="1"/>
  <c r="Z1531" i="17"/>
  <c r="BJ1531" i="17" s="1"/>
  <c r="AA1531" i="17"/>
  <c r="BK1531" i="17" s="1"/>
  <c r="AB1531" i="17"/>
  <c r="AD1531" i="17"/>
  <c r="AE1531" i="17"/>
  <c r="AF1531" i="17"/>
  <c r="AH1531" i="17"/>
  <c r="AI1531" i="17"/>
  <c r="AJ1531" i="17"/>
  <c r="BG1531" i="17"/>
  <c r="BA1531" i="17" s="1"/>
  <c r="BF1531" i="17"/>
  <c r="BH1531" i="17"/>
  <c r="BI1531" i="17"/>
  <c r="BL1531" i="17"/>
  <c r="N1532" i="17"/>
  <c r="O1532" i="17"/>
  <c r="P1532" i="17"/>
  <c r="Q1532" i="17"/>
  <c r="T1532" i="17"/>
  <c r="U1532" i="17"/>
  <c r="V1532" i="17"/>
  <c r="W1532" i="17"/>
  <c r="X1532" i="17"/>
  <c r="Y1532" i="17"/>
  <c r="Z1532" i="17"/>
  <c r="AA1532" i="17"/>
  <c r="BK1532" i="17" s="1"/>
  <c r="AB1532" i="17"/>
  <c r="AD1532" i="17"/>
  <c r="AE1532" i="17"/>
  <c r="AF1532" i="17"/>
  <c r="AH1532" i="17"/>
  <c r="AI1532" i="17"/>
  <c r="AJ1532" i="17"/>
  <c r="BG1532" i="17"/>
  <c r="BA1532" i="17" s="1"/>
  <c r="BN1532" i="17"/>
  <c r="BF1532" i="17"/>
  <c r="BH1532" i="17"/>
  <c r="BI1532" i="17"/>
  <c r="BJ1532" i="17"/>
  <c r="BL1532" i="17"/>
  <c r="N1533" i="17"/>
  <c r="O1533" i="17"/>
  <c r="P1533" i="17"/>
  <c r="Q1533" i="17"/>
  <c r="T1533" i="17"/>
  <c r="U1533" i="17"/>
  <c r="V1533" i="17"/>
  <c r="W1533" i="17"/>
  <c r="X1533" i="17"/>
  <c r="Y1533" i="17"/>
  <c r="BI1533" i="17" s="1"/>
  <c r="Z1533" i="17"/>
  <c r="AA1533" i="17"/>
  <c r="AB1533" i="17"/>
  <c r="AD1533" i="17"/>
  <c r="BH1533" i="17" s="1"/>
  <c r="AE1533" i="17"/>
  <c r="AF1533" i="17"/>
  <c r="AH1533" i="17"/>
  <c r="AI1533" i="17"/>
  <c r="AJ1533" i="17"/>
  <c r="BG1533" i="17"/>
  <c r="BN1533" i="17"/>
  <c r="BA1533" i="17" s="1"/>
  <c r="BF1533" i="17"/>
  <c r="BJ1533" i="17"/>
  <c r="BK1533" i="17"/>
  <c r="BL1533" i="17"/>
  <c r="N1534" i="17"/>
  <c r="O1534" i="17"/>
  <c r="P1534" i="17"/>
  <c r="Q1534" i="17"/>
  <c r="T1534" i="17"/>
  <c r="U1534" i="17"/>
  <c r="V1534" i="17"/>
  <c r="W1534" i="17"/>
  <c r="X1534" i="17"/>
  <c r="Y1534" i="17"/>
  <c r="BI1534" i="17" s="1"/>
  <c r="Z1534" i="17"/>
  <c r="BJ1534" i="17" s="1"/>
  <c r="AA1534" i="17"/>
  <c r="AB1534" i="17"/>
  <c r="AD1534" i="17"/>
  <c r="BH1534" i="17" s="1"/>
  <c r="AE1534" i="17"/>
  <c r="AF1534" i="17"/>
  <c r="AH1534" i="17"/>
  <c r="AI1534" i="17"/>
  <c r="AJ1534" i="17"/>
  <c r="BG1534" i="17"/>
  <c r="BK1534" i="17"/>
  <c r="N1535" i="17"/>
  <c r="O1535" i="17"/>
  <c r="P1535" i="17"/>
  <c r="Q1535" i="17"/>
  <c r="T1535" i="17"/>
  <c r="U1535" i="17"/>
  <c r="V1535" i="17"/>
  <c r="W1535" i="17"/>
  <c r="X1535" i="17"/>
  <c r="Y1535" i="17"/>
  <c r="BN1535" i="17" s="1"/>
  <c r="Z1535" i="17"/>
  <c r="BJ1535" i="17" s="1"/>
  <c r="AA1535" i="17"/>
  <c r="BK1535" i="17" s="1"/>
  <c r="AB1535" i="17"/>
  <c r="AD1535" i="17"/>
  <c r="AE1535" i="17"/>
  <c r="AF1535" i="17"/>
  <c r="AH1535" i="17"/>
  <c r="AI1535" i="17"/>
  <c r="AJ1535" i="17"/>
  <c r="BG1535" i="17"/>
  <c r="BF1535" i="17"/>
  <c r="BH1535" i="17"/>
  <c r="BI1535" i="17"/>
  <c r="BL1535" i="17"/>
  <c r="N1536" i="17"/>
  <c r="O1536" i="17"/>
  <c r="P1536" i="17"/>
  <c r="Q1536" i="17"/>
  <c r="T1536" i="17"/>
  <c r="U1536" i="17"/>
  <c r="V1536" i="17"/>
  <c r="W1536" i="17"/>
  <c r="X1536" i="17"/>
  <c r="Y1536" i="17"/>
  <c r="Z1536" i="17"/>
  <c r="AA1536" i="17"/>
  <c r="BK1536" i="17" s="1"/>
  <c r="AB1536" i="17"/>
  <c r="AD1536" i="17"/>
  <c r="AE1536" i="17"/>
  <c r="AF1536" i="17"/>
  <c r="AH1536" i="17"/>
  <c r="AI1536" i="17"/>
  <c r="AJ1536" i="17"/>
  <c r="BG1536" i="17"/>
  <c r="BA1536" i="17" s="1"/>
  <c r="BB1536" i="17" s="1"/>
  <c r="BD1536" i="17" s="1"/>
  <c r="BN1536" i="17"/>
  <c r="BC1536" i="17"/>
  <c r="BF1536" i="17"/>
  <c r="BH1536" i="17"/>
  <c r="BI1536" i="17"/>
  <c r="BJ1536" i="17"/>
  <c r="BL1536" i="17"/>
  <c r="N1537" i="17"/>
  <c r="O1537" i="17"/>
  <c r="P1537" i="17"/>
  <c r="Q1537" i="17"/>
  <c r="T1537" i="17"/>
  <c r="U1537" i="17"/>
  <c r="V1537" i="17"/>
  <c r="W1537" i="17"/>
  <c r="X1537" i="17"/>
  <c r="Y1537" i="17"/>
  <c r="BI1537" i="17" s="1"/>
  <c r="Z1537" i="17"/>
  <c r="AA1537" i="17"/>
  <c r="AB1537" i="17"/>
  <c r="AD1537" i="17"/>
  <c r="BH1537" i="17" s="1"/>
  <c r="AE1537" i="17"/>
  <c r="AF1537" i="17"/>
  <c r="AH1537" i="17"/>
  <c r="AI1537" i="17"/>
  <c r="AJ1537" i="17"/>
  <c r="BG1537" i="17"/>
  <c r="BN1537" i="17"/>
  <c r="BA1537" i="17" s="1"/>
  <c r="BF1537" i="17"/>
  <c r="BJ1537" i="17"/>
  <c r="BK1537" i="17"/>
  <c r="BL1537" i="17"/>
  <c r="N1538" i="17"/>
  <c r="O1538" i="17"/>
  <c r="P1538" i="17"/>
  <c r="Q1538" i="17"/>
  <c r="T1538" i="17"/>
  <c r="U1538" i="17"/>
  <c r="V1538" i="17"/>
  <c r="W1538" i="17"/>
  <c r="X1538" i="17"/>
  <c r="Y1538" i="17"/>
  <c r="Z1538" i="17"/>
  <c r="BJ1538" i="17" s="1"/>
  <c r="AA1538" i="17"/>
  <c r="AB1538" i="17"/>
  <c r="AD1538" i="17"/>
  <c r="AE1538" i="17"/>
  <c r="AF1538" i="17"/>
  <c r="AH1538" i="17"/>
  <c r="AI1538" i="17"/>
  <c r="AJ1538" i="17"/>
  <c r="BG1538" i="17"/>
  <c r="BF1538" i="17"/>
  <c r="BH1538" i="17"/>
  <c r="BK1538" i="17"/>
  <c r="BL1538" i="17"/>
  <c r="N1539" i="17"/>
  <c r="O1539" i="17"/>
  <c r="P1539" i="17"/>
  <c r="Q1539" i="17"/>
  <c r="T1539" i="17"/>
  <c r="U1539" i="17"/>
  <c r="W1539" i="17"/>
  <c r="X1539" i="17"/>
  <c r="Z1539" i="17"/>
  <c r="AA1539" i="17"/>
  <c r="AD1539" i="17"/>
  <c r="BH1539" i="17" s="1"/>
  <c r="AE1539" i="17"/>
  <c r="AF1539" i="17"/>
  <c r="AH1539" i="17"/>
  <c r="AI1539" i="17"/>
  <c r="AJ1539" i="17"/>
  <c r="BG1539" i="17"/>
  <c r="BN1539" i="17"/>
  <c r="BA1539" i="17"/>
  <c r="BF1539" i="17"/>
  <c r="BI1539" i="17"/>
  <c r="BJ1539" i="17"/>
  <c r="BK1539" i="17"/>
  <c r="BL1539" i="17"/>
  <c r="N1540" i="17"/>
  <c r="O1540" i="17"/>
  <c r="P1540" i="17"/>
  <c r="Q1540" i="17"/>
  <c r="T1540" i="17"/>
  <c r="U1540" i="17"/>
  <c r="W1540" i="17"/>
  <c r="X1540" i="17"/>
  <c r="Z1540" i="17"/>
  <c r="AA1540" i="17"/>
  <c r="AD1540" i="17"/>
  <c r="BH1540" i="17" s="1"/>
  <c r="AE1540" i="17"/>
  <c r="AF1540" i="17"/>
  <c r="AH1540" i="17"/>
  <c r="AI1540" i="17"/>
  <c r="AJ1540" i="17"/>
  <c r="BG1540" i="17"/>
  <c r="BN1540" i="17"/>
  <c r="BA1540" i="17"/>
  <c r="BB1540" i="17" s="1"/>
  <c r="BD1540" i="17" s="1"/>
  <c r="BF1540" i="17"/>
  <c r="BI1540" i="17"/>
  <c r="BJ1540" i="17"/>
  <c r="BK1540" i="17"/>
  <c r="BL1540" i="17"/>
  <c r="N1541" i="17"/>
  <c r="O1541" i="17"/>
  <c r="P1541" i="17"/>
  <c r="Q1541" i="17"/>
  <c r="T1541" i="17"/>
  <c r="U1541" i="17"/>
  <c r="W1541" i="17"/>
  <c r="X1541" i="17"/>
  <c r="Z1541" i="17"/>
  <c r="AA1541" i="17"/>
  <c r="L911" i="1"/>
  <c r="M911" i="1"/>
  <c r="AD1541" i="17"/>
  <c r="N911" i="1"/>
  <c r="AE1541" i="17"/>
  <c r="O911" i="1"/>
  <c r="AF1541" i="17"/>
  <c r="P911" i="1"/>
  <c r="Q911" i="1"/>
  <c r="AH1541" i="17"/>
  <c r="R911" i="1"/>
  <c r="AI1541" i="17"/>
  <c r="S911" i="1"/>
  <c r="AJ1541" i="17"/>
  <c r="BG1541" i="17"/>
  <c r="BN1541" i="17"/>
  <c r="BA1541" i="17"/>
  <c r="BF1541" i="17"/>
  <c r="BH1541" i="17"/>
  <c r="BI1541" i="17"/>
  <c r="BJ1541" i="17"/>
  <c r="BK1541" i="17"/>
  <c r="BL1541" i="17"/>
  <c r="N1542" i="17"/>
  <c r="O1542" i="17"/>
  <c r="P1542" i="17"/>
  <c r="Q1542" i="17"/>
  <c r="T1542" i="17"/>
  <c r="U1542" i="17"/>
  <c r="W1542" i="17"/>
  <c r="X1542" i="17"/>
  <c r="Z1542" i="17"/>
  <c r="AA1542" i="17"/>
  <c r="AD1542" i="17"/>
  <c r="BH1542" i="17" s="1"/>
  <c r="AE1542" i="17"/>
  <c r="AF1542" i="17"/>
  <c r="AH1542" i="17"/>
  <c r="AI1542" i="17"/>
  <c r="AJ1542" i="17"/>
  <c r="BG1542" i="17"/>
  <c r="BN1542" i="17"/>
  <c r="BA1542" i="17"/>
  <c r="BB1542" i="17" s="1"/>
  <c r="BD1542" i="17" s="1"/>
  <c r="BF1542" i="17"/>
  <c r="BI1542" i="17"/>
  <c r="BJ1542" i="17"/>
  <c r="BK1542" i="17"/>
  <c r="BL1542" i="17"/>
  <c r="N1543" i="17"/>
  <c r="O1543" i="17"/>
  <c r="P1543" i="17"/>
  <c r="Q1543" i="17"/>
  <c r="T1543" i="17"/>
  <c r="U1543" i="17"/>
  <c r="W1543" i="17"/>
  <c r="X1543" i="17"/>
  <c r="Z1543" i="17"/>
  <c r="AA1543" i="17"/>
  <c r="AD1543" i="17"/>
  <c r="BH1543" i="17" s="1"/>
  <c r="AE1543" i="17"/>
  <c r="AF1543" i="17"/>
  <c r="AH1543" i="17"/>
  <c r="AI1543" i="17"/>
  <c r="AJ1543" i="17"/>
  <c r="BG1543" i="17"/>
  <c r="BN1543" i="17"/>
  <c r="BA1543" i="17"/>
  <c r="BF1543" i="17"/>
  <c r="BI1543" i="17"/>
  <c r="BJ1543" i="17"/>
  <c r="BK1543" i="17"/>
  <c r="BL1543" i="17"/>
  <c r="N1544" i="17"/>
  <c r="O1544" i="17"/>
  <c r="P1544" i="17"/>
  <c r="Q1544" i="17"/>
  <c r="T1544" i="17"/>
  <c r="U1544" i="17"/>
  <c r="W1544" i="17"/>
  <c r="X1544" i="17"/>
  <c r="Z1544" i="17"/>
  <c r="AA1544" i="17"/>
  <c r="AD1544" i="17"/>
  <c r="BH1544" i="17" s="1"/>
  <c r="AE1544" i="17"/>
  <c r="AF1544" i="17"/>
  <c r="AH1544" i="17"/>
  <c r="AI1544" i="17"/>
  <c r="AJ1544" i="17"/>
  <c r="BG1544" i="17"/>
  <c r="BN1544" i="17"/>
  <c r="BA1544" i="17"/>
  <c r="BB1544" i="17" s="1"/>
  <c r="BD1544" i="17" s="1"/>
  <c r="BF1544" i="17"/>
  <c r="BI1544" i="17"/>
  <c r="BJ1544" i="17"/>
  <c r="BK1544" i="17"/>
  <c r="BL1544" i="17"/>
  <c r="N1545" i="17"/>
  <c r="O1545" i="17"/>
  <c r="P1545" i="17"/>
  <c r="Q1545" i="17"/>
  <c r="T1545" i="17"/>
  <c r="U1545" i="17"/>
  <c r="W1545" i="17"/>
  <c r="X1545" i="17"/>
  <c r="Z1545" i="17"/>
  <c r="AA1545" i="17"/>
  <c r="AD1545" i="17"/>
  <c r="BH1545" i="17" s="1"/>
  <c r="AE1545" i="17"/>
  <c r="AF1545" i="17"/>
  <c r="AH1545" i="17"/>
  <c r="AI1545" i="17"/>
  <c r="AJ1545" i="17"/>
  <c r="BG1545" i="17"/>
  <c r="BN1545" i="17"/>
  <c r="BA1545" i="17"/>
  <c r="BF1545" i="17"/>
  <c r="BI1545" i="17"/>
  <c r="BJ1545" i="17"/>
  <c r="BK1545" i="17"/>
  <c r="BL1545" i="17"/>
  <c r="N1546" i="17"/>
  <c r="O1546" i="17"/>
  <c r="P1546" i="17"/>
  <c r="Q1546" i="17"/>
  <c r="T1546" i="17"/>
  <c r="U1546" i="17"/>
  <c r="W1546" i="17"/>
  <c r="X1546" i="17"/>
  <c r="Z1546" i="17"/>
  <c r="AA1546" i="17"/>
  <c r="AD1546" i="17"/>
  <c r="BH1546" i="17" s="1"/>
  <c r="AE1546" i="17"/>
  <c r="AF1546" i="17"/>
  <c r="AH1546" i="17"/>
  <c r="AI1546" i="17"/>
  <c r="AJ1546" i="17"/>
  <c r="BG1546" i="17"/>
  <c r="BN1546" i="17"/>
  <c r="BA1546" i="17"/>
  <c r="BB1546" i="17" s="1"/>
  <c r="BD1546" i="17" s="1"/>
  <c r="BF1546" i="17"/>
  <c r="BI1546" i="17"/>
  <c r="BJ1546" i="17"/>
  <c r="BK1546" i="17"/>
  <c r="BL1546" i="17"/>
  <c r="N1547" i="17"/>
  <c r="O1547" i="17"/>
  <c r="P1547" i="17"/>
  <c r="Q1547" i="17"/>
  <c r="T1547" i="17"/>
  <c r="U1547" i="17"/>
  <c r="W1547" i="17"/>
  <c r="X1547" i="17"/>
  <c r="Z1547" i="17"/>
  <c r="AA1547" i="17"/>
  <c r="AD1547" i="17"/>
  <c r="BH1547" i="17" s="1"/>
  <c r="AE1547" i="17"/>
  <c r="AF1547" i="17"/>
  <c r="AH1547" i="17"/>
  <c r="AI1547" i="17"/>
  <c r="AJ1547" i="17"/>
  <c r="BG1547" i="17"/>
  <c r="BN1547" i="17"/>
  <c r="BA1547" i="17"/>
  <c r="BF1547" i="17"/>
  <c r="BI1547" i="17"/>
  <c r="BJ1547" i="17"/>
  <c r="BK1547" i="17"/>
  <c r="BL1547" i="17"/>
  <c r="N1548" i="17"/>
  <c r="O1548" i="17"/>
  <c r="P1548" i="17"/>
  <c r="Q1548" i="17"/>
  <c r="T1548" i="17"/>
  <c r="U1548" i="17"/>
  <c r="W1548" i="17"/>
  <c r="X1548" i="17"/>
  <c r="Z1548" i="17"/>
  <c r="AA1548" i="17"/>
  <c r="AD1548" i="17"/>
  <c r="BH1548" i="17" s="1"/>
  <c r="AE1548" i="17"/>
  <c r="AF1548" i="17"/>
  <c r="AH1548" i="17"/>
  <c r="AI1548" i="17"/>
  <c r="AJ1548" i="17"/>
  <c r="BG1548" i="17"/>
  <c r="BN1548" i="17"/>
  <c r="BA1548" i="17"/>
  <c r="BB1548" i="17" s="1"/>
  <c r="BD1548" i="17" s="1"/>
  <c r="BF1548" i="17"/>
  <c r="BI1548" i="17"/>
  <c r="BJ1548" i="17"/>
  <c r="BK1548" i="17"/>
  <c r="BL1548" i="17"/>
  <c r="N1549" i="17"/>
  <c r="O1549" i="17"/>
  <c r="P1549" i="17"/>
  <c r="Q1549" i="17"/>
  <c r="T1549" i="17"/>
  <c r="U1549" i="17"/>
  <c r="W1549" i="17"/>
  <c r="X1549" i="17"/>
  <c r="Z1549" i="17"/>
  <c r="AA1549" i="17"/>
  <c r="AD1549" i="17"/>
  <c r="BH1549" i="17" s="1"/>
  <c r="AE1549" i="17"/>
  <c r="AF1549" i="17"/>
  <c r="AH1549" i="17"/>
  <c r="AI1549" i="17"/>
  <c r="AJ1549" i="17"/>
  <c r="BG1549" i="17"/>
  <c r="BN1549" i="17"/>
  <c r="BA1549" i="17"/>
  <c r="BF1549" i="17"/>
  <c r="BI1549" i="17"/>
  <c r="BJ1549" i="17"/>
  <c r="BK1549" i="17"/>
  <c r="BL1549" i="17"/>
  <c r="N1550" i="17"/>
  <c r="O1550" i="17"/>
  <c r="P1550" i="17"/>
  <c r="Q1550" i="17"/>
  <c r="T1550" i="17"/>
  <c r="U1550" i="17"/>
  <c r="W1550" i="17"/>
  <c r="X1550" i="17"/>
  <c r="Z1550" i="17"/>
  <c r="AA1550" i="17"/>
  <c r="AD1550" i="17"/>
  <c r="BH1550" i="17" s="1"/>
  <c r="AE1550" i="17"/>
  <c r="AF1550" i="17"/>
  <c r="AH1550" i="17"/>
  <c r="AI1550" i="17"/>
  <c r="AJ1550" i="17"/>
  <c r="BG1550" i="17"/>
  <c r="BN1550" i="17"/>
  <c r="BA1550" i="17"/>
  <c r="BB1550" i="17" s="1"/>
  <c r="BD1550" i="17" s="1"/>
  <c r="BF1550" i="17"/>
  <c r="BI1550" i="17"/>
  <c r="BJ1550" i="17"/>
  <c r="BK1550" i="17"/>
  <c r="BL1550" i="17"/>
  <c r="N1551" i="17"/>
  <c r="O1551" i="17"/>
  <c r="P1551" i="17"/>
  <c r="Q1551" i="17"/>
  <c r="T1551" i="17"/>
  <c r="U1551" i="17"/>
  <c r="W1551" i="17"/>
  <c r="X1551" i="17"/>
  <c r="Z1551" i="17"/>
  <c r="AA1551" i="17"/>
  <c r="AD1551" i="17"/>
  <c r="BH1551" i="17" s="1"/>
  <c r="AE1551" i="17"/>
  <c r="AF1551" i="17"/>
  <c r="AH1551" i="17"/>
  <c r="AI1551" i="17"/>
  <c r="AJ1551" i="17"/>
  <c r="BG1551" i="17"/>
  <c r="BN1551" i="17"/>
  <c r="BA1551" i="17"/>
  <c r="BF1551" i="17"/>
  <c r="BI1551" i="17"/>
  <c r="BJ1551" i="17"/>
  <c r="BK1551" i="17"/>
  <c r="BL1551" i="17"/>
  <c r="N1552" i="17"/>
  <c r="O1552" i="17"/>
  <c r="P1552" i="17"/>
  <c r="Q1552" i="17"/>
  <c r="T1552" i="17"/>
  <c r="U1552" i="17"/>
  <c r="W1552" i="17"/>
  <c r="X1552" i="17"/>
  <c r="Z1552" i="17"/>
  <c r="AA1552" i="17"/>
  <c r="AD1552" i="17"/>
  <c r="BH1552" i="17" s="1"/>
  <c r="AE1552" i="17"/>
  <c r="AF1552" i="17"/>
  <c r="AH1552" i="17"/>
  <c r="AI1552" i="17"/>
  <c r="AJ1552" i="17"/>
  <c r="BG1552" i="17"/>
  <c r="BN1552" i="17"/>
  <c r="BA1552" i="17"/>
  <c r="BB1552" i="17" s="1"/>
  <c r="BD1552" i="17" s="1"/>
  <c r="BF1552" i="17"/>
  <c r="BI1552" i="17"/>
  <c r="BJ1552" i="17"/>
  <c r="BK1552" i="17"/>
  <c r="BL1552" i="17"/>
  <c r="N1553" i="17"/>
  <c r="O1553" i="17"/>
  <c r="P1553" i="17"/>
  <c r="Q1553" i="17"/>
  <c r="T1553" i="17"/>
  <c r="U1553" i="17"/>
  <c r="W1553" i="17"/>
  <c r="X1553" i="17"/>
  <c r="Z1553" i="17"/>
  <c r="AA1553" i="17"/>
  <c r="AD1553" i="17"/>
  <c r="BH1553" i="17" s="1"/>
  <c r="AE1553" i="17"/>
  <c r="AF1553" i="17"/>
  <c r="AH1553" i="17"/>
  <c r="AI1553" i="17"/>
  <c r="AJ1553" i="17"/>
  <c r="BG1553" i="17"/>
  <c r="BN1553" i="17"/>
  <c r="BA1553" i="17"/>
  <c r="BF1553" i="17"/>
  <c r="BI1553" i="17"/>
  <c r="BJ1553" i="17"/>
  <c r="BK1553" i="17"/>
  <c r="BL1553" i="17"/>
  <c r="N1554" i="17"/>
  <c r="O1554" i="17"/>
  <c r="P1554" i="17"/>
  <c r="Q1554" i="17"/>
  <c r="T1554" i="17"/>
  <c r="U1554" i="17"/>
  <c r="W1554" i="17"/>
  <c r="X1554" i="17"/>
  <c r="Z1554" i="17"/>
  <c r="AA1554" i="17"/>
  <c r="AD1554" i="17"/>
  <c r="BH1554" i="17" s="1"/>
  <c r="AE1554" i="17"/>
  <c r="AF1554" i="17"/>
  <c r="AH1554" i="17"/>
  <c r="AI1554" i="17"/>
  <c r="AJ1554" i="17"/>
  <c r="BG1554" i="17"/>
  <c r="BN1554" i="17"/>
  <c r="BA1554" i="17"/>
  <c r="BB1554" i="17" s="1"/>
  <c r="BD1554" i="17" s="1"/>
  <c r="BF1554" i="17"/>
  <c r="BI1554" i="17"/>
  <c r="BJ1554" i="17"/>
  <c r="BK1554" i="17"/>
  <c r="BL1554" i="17"/>
  <c r="N1555" i="17"/>
  <c r="O1555" i="17"/>
  <c r="P1555" i="17"/>
  <c r="Q1555" i="17"/>
  <c r="T1555" i="17"/>
  <c r="U1555" i="17"/>
  <c r="W1555" i="17"/>
  <c r="X1555" i="17"/>
  <c r="Z1555" i="17"/>
  <c r="AA1555" i="17"/>
  <c r="AD1555" i="17"/>
  <c r="BH1555" i="17" s="1"/>
  <c r="AE1555" i="17"/>
  <c r="AF1555" i="17"/>
  <c r="AH1555" i="17"/>
  <c r="AI1555" i="17"/>
  <c r="AJ1555" i="17"/>
  <c r="BG1555" i="17"/>
  <c r="BN1555" i="17"/>
  <c r="BA1555" i="17"/>
  <c r="BF1555" i="17"/>
  <c r="BI1555" i="17"/>
  <c r="BJ1555" i="17"/>
  <c r="BK1555" i="17"/>
  <c r="BL1555" i="17"/>
  <c r="N1556" i="17"/>
  <c r="O1556" i="17"/>
  <c r="P1556" i="17"/>
  <c r="Q1556" i="17"/>
  <c r="T1556" i="17"/>
  <c r="U1556" i="17"/>
  <c r="W1556" i="17"/>
  <c r="X1556" i="17"/>
  <c r="Z1556" i="17"/>
  <c r="AA1556" i="17"/>
  <c r="AD1556" i="17"/>
  <c r="BH1556" i="17" s="1"/>
  <c r="AE1556" i="17"/>
  <c r="AF1556" i="17"/>
  <c r="AH1556" i="17"/>
  <c r="AI1556" i="17"/>
  <c r="AJ1556" i="17"/>
  <c r="BG1556" i="17"/>
  <c r="BN1556" i="17"/>
  <c r="BA1556" i="17"/>
  <c r="BB1556" i="17" s="1"/>
  <c r="BD1556" i="17" s="1"/>
  <c r="BF1556" i="17"/>
  <c r="BI1556" i="17"/>
  <c r="BJ1556" i="17"/>
  <c r="BK1556" i="17"/>
  <c r="BL1556" i="17"/>
  <c r="N1557" i="17"/>
  <c r="O1557" i="17"/>
  <c r="P1557" i="17"/>
  <c r="Q1557" i="17"/>
  <c r="T1557" i="17"/>
  <c r="U1557" i="17"/>
  <c r="W1557" i="17"/>
  <c r="X1557" i="17"/>
  <c r="Z1557" i="17"/>
  <c r="AA1557" i="17"/>
  <c r="AD1557" i="17"/>
  <c r="BH1557" i="17" s="1"/>
  <c r="AE1557" i="17"/>
  <c r="AF1557" i="17"/>
  <c r="AH1557" i="17"/>
  <c r="AI1557" i="17"/>
  <c r="AJ1557" i="17"/>
  <c r="BG1557" i="17"/>
  <c r="BN1557" i="17"/>
  <c r="BA1557" i="17"/>
  <c r="BF1557" i="17"/>
  <c r="BI1557" i="17"/>
  <c r="BJ1557" i="17"/>
  <c r="BK1557" i="17"/>
  <c r="BL1557" i="17"/>
  <c r="N1558" i="17"/>
  <c r="O1558" i="17"/>
  <c r="P1558" i="17"/>
  <c r="Q1558" i="17"/>
  <c r="T1558" i="17"/>
  <c r="U1558" i="17"/>
  <c r="W1558" i="17"/>
  <c r="X1558" i="17"/>
  <c r="Z1558" i="17"/>
  <c r="AA1558" i="17"/>
  <c r="AD1558" i="17"/>
  <c r="BH1558" i="17" s="1"/>
  <c r="AE1558" i="17"/>
  <c r="AF1558" i="17"/>
  <c r="AH1558" i="17"/>
  <c r="AI1558" i="17"/>
  <c r="AJ1558" i="17"/>
  <c r="BG1558" i="17"/>
  <c r="BN1558" i="17"/>
  <c r="BA1558" i="17"/>
  <c r="BB1558" i="17" s="1"/>
  <c r="BD1558" i="17" s="1"/>
  <c r="BF1558" i="17"/>
  <c r="BI1558" i="17"/>
  <c r="BJ1558" i="17"/>
  <c r="BK1558" i="17"/>
  <c r="BL1558" i="17"/>
  <c r="N1559" i="17"/>
  <c r="O1559" i="17"/>
  <c r="P1559" i="17"/>
  <c r="Q1559" i="17"/>
  <c r="T1559" i="17"/>
  <c r="U1559" i="17"/>
  <c r="W1559" i="17"/>
  <c r="X1559" i="17"/>
  <c r="Z1559" i="17"/>
  <c r="AA1559" i="17"/>
  <c r="AD1559" i="17"/>
  <c r="BH1559" i="17" s="1"/>
  <c r="AE1559" i="17"/>
  <c r="AF1559" i="17"/>
  <c r="AH1559" i="17"/>
  <c r="AI1559" i="17"/>
  <c r="AJ1559" i="17"/>
  <c r="BG1559" i="17"/>
  <c r="BN1559" i="17"/>
  <c r="BA1559" i="17"/>
  <c r="BF1559" i="17"/>
  <c r="BI1559" i="17"/>
  <c r="BJ1559" i="17"/>
  <c r="BK1559" i="17"/>
  <c r="BL1559" i="17"/>
  <c r="N1560" i="17"/>
  <c r="O1560" i="17"/>
  <c r="P1560" i="17"/>
  <c r="Q1560" i="17"/>
  <c r="T1560" i="17"/>
  <c r="U1560" i="17"/>
  <c r="W1560" i="17"/>
  <c r="X1560" i="17"/>
  <c r="Z1560" i="17"/>
  <c r="AA1560" i="17"/>
  <c r="AD1560" i="17"/>
  <c r="BH1560" i="17" s="1"/>
  <c r="AE1560" i="17"/>
  <c r="AF1560" i="17"/>
  <c r="AH1560" i="17"/>
  <c r="AI1560" i="17"/>
  <c r="AJ1560" i="17"/>
  <c r="BG1560" i="17"/>
  <c r="BN1560" i="17"/>
  <c r="BA1560" i="17"/>
  <c r="BB1560" i="17" s="1"/>
  <c r="BD1560" i="17" s="1"/>
  <c r="BF1560" i="17"/>
  <c r="BI1560" i="17"/>
  <c r="BJ1560" i="17"/>
  <c r="BK1560" i="17"/>
  <c r="BL1560" i="17"/>
  <c r="N1561" i="17"/>
  <c r="O1561" i="17"/>
  <c r="P1561" i="17"/>
  <c r="Q1561" i="17"/>
  <c r="T1561" i="17"/>
  <c r="U1561" i="17"/>
  <c r="W1561" i="17"/>
  <c r="X1561" i="17"/>
  <c r="Z1561" i="17"/>
  <c r="AA1561" i="17"/>
  <c r="AD1561" i="17"/>
  <c r="BH1561" i="17" s="1"/>
  <c r="AE1561" i="17"/>
  <c r="AF1561" i="17"/>
  <c r="AH1561" i="17"/>
  <c r="AI1561" i="17"/>
  <c r="AJ1561" i="17"/>
  <c r="BG1561" i="17"/>
  <c r="BN1561" i="17"/>
  <c r="BA1561" i="17"/>
  <c r="BF1561" i="17"/>
  <c r="BI1561" i="17"/>
  <c r="BJ1561" i="17"/>
  <c r="BK1561" i="17"/>
  <c r="BL1561" i="17"/>
  <c r="N1562" i="17"/>
  <c r="O1562" i="17"/>
  <c r="P1562" i="17"/>
  <c r="Q1562" i="17"/>
  <c r="T1562" i="17"/>
  <c r="U1562" i="17"/>
  <c r="W1562" i="17"/>
  <c r="X1562" i="17"/>
  <c r="Z1562" i="17"/>
  <c r="AA1562" i="17"/>
  <c r="AD1562" i="17"/>
  <c r="BH1562" i="17" s="1"/>
  <c r="AE1562" i="17"/>
  <c r="AF1562" i="17"/>
  <c r="AH1562" i="17"/>
  <c r="AI1562" i="17"/>
  <c r="AJ1562" i="17"/>
  <c r="BG1562" i="17"/>
  <c r="BN1562" i="17"/>
  <c r="BA1562" i="17"/>
  <c r="BB1562" i="17" s="1"/>
  <c r="BD1562" i="17" s="1"/>
  <c r="BF1562" i="17"/>
  <c r="BI1562" i="17"/>
  <c r="BJ1562" i="17"/>
  <c r="BK1562" i="17"/>
  <c r="BL1562" i="17"/>
  <c r="N1563" i="17"/>
  <c r="O1563" i="17"/>
  <c r="P1563" i="17"/>
  <c r="Q1563" i="17"/>
  <c r="T1563" i="17"/>
  <c r="U1563" i="17"/>
  <c r="W1563" i="17"/>
  <c r="X1563" i="17"/>
  <c r="Z1563" i="17"/>
  <c r="AA1563" i="17"/>
  <c r="AD1563" i="17"/>
  <c r="BH1563" i="17" s="1"/>
  <c r="AE1563" i="17"/>
  <c r="AF1563" i="17"/>
  <c r="AH1563" i="17"/>
  <c r="AI1563" i="17"/>
  <c r="AJ1563" i="17"/>
  <c r="BG1563" i="17"/>
  <c r="BN1563" i="17"/>
  <c r="BA1563" i="17"/>
  <c r="BF1563" i="17"/>
  <c r="BI1563" i="17"/>
  <c r="BJ1563" i="17"/>
  <c r="BK1563" i="17"/>
  <c r="BL1563" i="17"/>
  <c r="N1564" i="17"/>
  <c r="O1564" i="17"/>
  <c r="P1564" i="17"/>
  <c r="Q1564" i="17"/>
  <c r="T1564" i="17"/>
  <c r="U1564" i="17"/>
  <c r="W1564" i="17"/>
  <c r="X1564" i="17"/>
  <c r="Z1564" i="17"/>
  <c r="AA1564" i="17"/>
  <c r="AD1564" i="17"/>
  <c r="BH1564" i="17" s="1"/>
  <c r="AE1564" i="17"/>
  <c r="AF1564" i="17"/>
  <c r="AH1564" i="17"/>
  <c r="AI1564" i="17"/>
  <c r="AJ1564" i="17"/>
  <c r="BG1564" i="17"/>
  <c r="BN1564" i="17"/>
  <c r="BA1564" i="17"/>
  <c r="BB1564" i="17" s="1"/>
  <c r="BD1564" i="17" s="1"/>
  <c r="BF1564" i="17"/>
  <c r="BI1564" i="17"/>
  <c r="BJ1564" i="17"/>
  <c r="BK1564" i="17"/>
  <c r="BL1564" i="17"/>
  <c r="N1565" i="17"/>
  <c r="O1565" i="17"/>
  <c r="P1565" i="17"/>
  <c r="Q1565" i="17"/>
  <c r="T1565" i="17"/>
  <c r="U1565" i="17"/>
  <c r="W1565" i="17"/>
  <c r="X1565" i="17"/>
  <c r="Z1565" i="17"/>
  <c r="AA1565" i="17"/>
  <c r="AD1565" i="17"/>
  <c r="BH1565" i="17" s="1"/>
  <c r="AE1565" i="17"/>
  <c r="AF1565" i="17"/>
  <c r="AH1565" i="17"/>
  <c r="AI1565" i="17"/>
  <c r="AJ1565" i="17"/>
  <c r="BG1565" i="17"/>
  <c r="BN1565" i="17"/>
  <c r="BA1565" i="17"/>
  <c r="BF1565" i="17"/>
  <c r="BI1565" i="17"/>
  <c r="BJ1565" i="17"/>
  <c r="BK1565" i="17"/>
  <c r="BL1565" i="17"/>
  <c r="N1566" i="17"/>
  <c r="O1566" i="17"/>
  <c r="P1566" i="17"/>
  <c r="Q1566" i="17"/>
  <c r="T1566" i="17"/>
  <c r="U1566" i="17"/>
  <c r="W1566" i="17"/>
  <c r="X1566" i="17"/>
  <c r="Z1566" i="17"/>
  <c r="AA1566" i="17"/>
  <c r="AD1566" i="17"/>
  <c r="BH1566" i="17" s="1"/>
  <c r="AE1566" i="17"/>
  <c r="AF1566" i="17"/>
  <c r="AH1566" i="17"/>
  <c r="AI1566" i="17"/>
  <c r="AJ1566" i="17"/>
  <c r="BG1566" i="17"/>
  <c r="BN1566" i="17"/>
  <c r="BA1566" i="17"/>
  <c r="BB1566" i="17" s="1"/>
  <c r="BD1566" i="17" s="1"/>
  <c r="BF1566" i="17"/>
  <c r="BI1566" i="17"/>
  <c r="BJ1566" i="17"/>
  <c r="BK1566" i="17"/>
  <c r="BL1566" i="17"/>
  <c r="N1567" i="17"/>
  <c r="O1567" i="17"/>
  <c r="P1567" i="17"/>
  <c r="Q1567" i="17"/>
  <c r="T1567" i="17"/>
  <c r="U1567" i="17"/>
  <c r="W1567" i="17"/>
  <c r="X1567" i="17"/>
  <c r="Z1567" i="17"/>
  <c r="AA1567" i="17"/>
  <c r="AD1567" i="17"/>
  <c r="BH1567" i="17" s="1"/>
  <c r="AE1567" i="17"/>
  <c r="AF1567" i="17"/>
  <c r="AH1567" i="17"/>
  <c r="AI1567" i="17"/>
  <c r="AJ1567" i="17"/>
  <c r="BG1567" i="17"/>
  <c r="BN1567" i="17"/>
  <c r="BA1567" i="17"/>
  <c r="BF1567" i="17"/>
  <c r="BI1567" i="17"/>
  <c r="BJ1567" i="17"/>
  <c r="BK1567" i="17"/>
  <c r="BL1567" i="17"/>
  <c r="N1568" i="17"/>
  <c r="O1568" i="17"/>
  <c r="P1568" i="17"/>
  <c r="Q1568" i="17"/>
  <c r="T1568" i="17"/>
  <c r="U1568" i="17"/>
  <c r="W1568" i="17"/>
  <c r="X1568" i="17"/>
  <c r="Z1568" i="17"/>
  <c r="AA1568" i="17"/>
  <c r="AD1568" i="17"/>
  <c r="BH1568" i="17" s="1"/>
  <c r="AE1568" i="17"/>
  <c r="AF1568" i="17"/>
  <c r="AH1568" i="17"/>
  <c r="AI1568" i="17"/>
  <c r="AJ1568" i="17"/>
  <c r="BG1568" i="17"/>
  <c r="BN1568" i="17"/>
  <c r="BA1568" i="17"/>
  <c r="BB1568" i="17" s="1"/>
  <c r="BD1568" i="17" s="1"/>
  <c r="BF1568" i="17"/>
  <c r="BI1568" i="17"/>
  <c r="BJ1568" i="17"/>
  <c r="BK1568" i="17"/>
  <c r="BL1568" i="17"/>
  <c r="N1569" i="17"/>
  <c r="O1569" i="17"/>
  <c r="P1569" i="17"/>
  <c r="Q1569" i="17"/>
  <c r="T1569" i="17"/>
  <c r="U1569" i="17"/>
  <c r="W1569" i="17"/>
  <c r="X1569" i="17"/>
  <c r="Z1569" i="17"/>
  <c r="AA1569" i="17"/>
  <c r="AD1569" i="17"/>
  <c r="BH1569" i="17" s="1"/>
  <c r="AE1569" i="17"/>
  <c r="AF1569" i="17"/>
  <c r="AH1569" i="17"/>
  <c r="AI1569" i="17"/>
  <c r="AJ1569" i="17"/>
  <c r="BG1569" i="17"/>
  <c r="BN1569" i="17"/>
  <c r="BA1569" i="17"/>
  <c r="BF1569" i="17"/>
  <c r="BI1569" i="17"/>
  <c r="BJ1569" i="17"/>
  <c r="BK1569" i="17"/>
  <c r="BL1569" i="17"/>
  <c r="N1570" i="17"/>
  <c r="O1570" i="17"/>
  <c r="P1570" i="17"/>
  <c r="Q1570" i="17"/>
  <c r="T1570" i="17"/>
  <c r="U1570" i="17"/>
  <c r="W1570" i="17"/>
  <c r="X1570" i="17"/>
  <c r="Z1570" i="17"/>
  <c r="AA1570" i="17"/>
  <c r="AD1570" i="17"/>
  <c r="BH1570" i="17" s="1"/>
  <c r="AE1570" i="17"/>
  <c r="AF1570" i="17"/>
  <c r="AH1570" i="17"/>
  <c r="AI1570" i="17"/>
  <c r="AJ1570" i="17"/>
  <c r="BG1570" i="17"/>
  <c r="BN1570" i="17"/>
  <c r="BA1570" i="17"/>
  <c r="BB1570" i="17" s="1"/>
  <c r="BD1570" i="17" s="1"/>
  <c r="BF1570" i="17"/>
  <c r="BI1570" i="17"/>
  <c r="BJ1570" i="17"/>
  <c r="BK1570" i="17"/>
  <c r="BL1570" i="17"/>
  <c r="N1571" i="17"/>
  <c r="O1571" i="17"/>
  <c r="P1571" i="17"/>
  <c r="Q1571" i="17"/>
  <c r="T1571" i="17"/>
  <c r="U1571" i="17"/>
  <c r="W1571" i="17"/>
  <c r="X1571" i="17"/>
  <c r="Z1571" i="17"/>
  <c r="AA1571" i="17"/>
  <c r="AD1571" i="17"/>
  <c r="BH1571" i="17" s="1"/>
  <c r="AE1571" i="17"/>
  <c r="AF1571" i="17"/>
  <c r="AH1571" i="17"/>
  <c r="AI1571" i="17"/>
  <c r="AJ1571" i="17"/>
  <c r="BG1571" i="17"/>
  <c r="BN1571" i="17"/>
  <c r="BA1571" i="17"/>
  <c r="BF1571" i="17"/>
  <c r="BI1571" i="17"/>
  <c r="BJ1571" i="17"/>
  <c r="BK1571" i="17"/>
  <c r="BL1571" i="17"/>
  <c r="N1572" i="17"/>
  <c r="O1572" i="17"/>
  <c r="P1572" i="17"/>
  <c r="Q1572" i="17"/>
  <c r="T1572" i="17"/>
  <c r="U1572" i="17"/>
  <c r="W1572" i="17"/>
  <c r="X1572" i="17"/>
  <c r="Z1572" i="17"/>
  <c r="AA1572" i="17"/>
  <c r="AD1572" i="17"/>
  <c r="BH1572" i="17" s="1"/>
  <c r="AE1572" i="17"/>
  <c r="AF1572" i="17"/>
  <c r="AH1572" i="17"/>
  <c r="AI1572" i="17"/>
  <c r="AJ1572" i="17"/>
  <c r="BG1572" i="17"/>
  <c r="BN1572" i="17"/>
  <c r="BA1572" i="17"/>
  <c r="BB1572" i="17" s="1"/>
  <c r="BD1572" i="17" s="1"/>
  <c r="BF1572" i="17"/>
  <c r="BI1572" i="17"/>
  <c r="BJ1572" i="17"/>
  <c r="BK1572" i="17"/>
  <c r="BL1572" i="17"/>
  <c r="N1573" i="17"/>
  <c r="O1573" i="17"/>
  <c r="P1573" i="17"/>
  <c r="Q1573" i="17"/>
  <c r="T1573" i="17"/>
  <c r="U1573" i="17"/>
  <c r="W1573" i="17"/>
  <c r="X1573" i="17"/>
  <c r="Z1573" i="17"/>
  <c r="AA1573" i="17"/>
  <c r="AD1573" i="17"/>
  <c r="BH1573" i="17" s="1"/>
  <c r="AE1573" i="17"/>
  <c r="AF1573" i="17"/>
  <c r="AH1573" i="17"/>
  <c r="AI1573" i="17"/>
  <c r="AJ1573" i="17"/>
  <c r="BG1573" i="17"/>
  <c r="BN1573" i="17"/>
  <c r="BA1573" i="17"/>
  <c r="BF1573" i="17"/>
  <c r="BI1573" i="17"/>
  <c r="BJ1573" i="17"/>
  <c r="BK1573" i="17"/>
  <c r="BL1573" i="17"/>
  <c r="N1574" i="17"/>
  <c r="O1574" i="17"/>
  <c r="P1574" i="17"/>
  <c r="Q1574" i="17"/>
  <c r="T1574" i="17"/>
  <c r="U1574" i="17"/>
  <c r="W1574" i="17"/>
  <c r="X1574" i="17"/>
  <c r="Z1574" i="17"/>
  <c r="AA1574" i="17"/>
  <c r="AD1574" i="17"/>
  <c r="BH1574" i="17" s="1"/>
  <c r="AE1574" i="17"/>
  <c r="AF1574" i="17"/>
  <c r="AH1574" i="17"/>
  <c r="AI1574" i="17"/>
  <c r="AJ1574" i="17"/>
  <c r="BG1574" i="17"/>
  <c r="BN1574" i="17"/>
  <c r="BA1574" i="17"/>
  <c r="BB1574" i="17" s="1"/>
  <c r="BD1574" i="17" s="1"/>
  <c r="BF1574" i="17"/>
  <c r="BI1574" i="17"/>
  <c r="BJ1574" i="17"/>
  <c r="BK1574" i="17"/>
  <c r="BL1574" i="17"/>
  <c r="N1575" i="17"/>
  <c r="O1575" i="17"/>
  <c r="P1575" i="17"/>
  <c r="Q1575" i="17"/>
  <c r="T1575" i="17"/>
  <c r="U1575" i="17"/>
  <c r="W1575" i="17"/>
  <c r="X1575" i="17"/>
  <c r="Z1575" i="17"/>
  <c r="AA1575" i="17"/>
  <c r="AD1575" i="17"/>
  <c r="BH1575" i="17" s="1"/>
  <c r="AE1575" i="17"/>
  <c r="AF1575" i="17"/>
  <c r="AH1575" i="17"/>
  <c r="AI1575" i="17"/>
  <c r="AJ1575" i="17"/>
  <c r="BG1575" i="17"/>
  <c r="BN1575" i="17"/>
  <c r="BA1575" i="17"/>
  <c r="BF1575" i="17"/>
  <c r="BI1575" i="17"/>
  <c r="BJ1575" i="17"/>
  <c r="BK1575" i="17"/>
  <c r="BL1575" i="17"/>
  <c r="N1576" i="17"/>
  <c r="O1576" i="17"/>
  <c r="P1576" i="17"/>
  <c r="Q1576" i="17"/>
  <c r="T1576" i="17"/>
  <c r="U1576" i="17"/>
  <c r="W1576" i="17"/>
  <c r="X1576" i="17"/>
  <c r="Z1576" i="17"/>
  <c r="AA1576" i="17"/>
  <c r="AD1576" i="17"/>
  <c r="BH1576" i="17" s="1"/>
  <c r="AE1576" i="17"/>
  <c r="AF1576" i="17"/>
  <c r="AH1576" i="17"/>
  <c r="AI1576" i="17"/>
  <c r="AJ1576" i="17"/>
  <c r="BG1576" i="17"/>
  <c r="BN1576" i="17"/>
  <c r="BA1576" i="17"/>
  <c r="BB1576" i="17" s="1"/>
  <c r="BD1576" i="17" s="1"/>
  <c r="BF1576" i="17"/>
  <c r="BI1576" i="17"/>
  <c r="BJ1576" i="17"/>
  <c r="BK1576" i="17"/>
  <c r="BL1576" i="17"/>
  <c r="N1577" i="17"/>
  <c r="O1577" i="17"/>
  <c r="P1577" i="17"/>
  <c r="Q1577" i="17"/>
  <c r="T1577" i="17"/>
  <c r="U1577" i="17"/>
  <c r="W1577" i="17"/>
  <c r="X1577" i="17"/>
  <c r="Z1577" i="17"/>
  <c r="AA1577" i="17"/>
  <c r="AD1577" i="17"/>
  <c r="BH1577" i="17" s="1"/>
  <c r="AE1577" i="17"/>
  <c r="AF1577" i="17"/>
  <c r="AH1577" i="17"/>
  <c r="AI1577" i="17"/>
  <c r="AJ1577" i="17"/>
  <c r="BG1577" i="17"/>
  <c r="BN1577" i="17"/>
  <c r="BA1577" i="17"/>
  <c r="BF1577" i="17"/>
  <c r="BI1577" i="17"/>
  <c r="BJ1577" i="17"/>
  <c r="BK1577" i="17"/>
  <c r="BL1577" i="17"/>
  <c r="N1578" i="17"/>
  <c r="O1578" i="17"/>
  <c r="P1578" i="17"/>
  <c r="Q1578" i="17"/>
  <c r="T1578" i="17"/>
  <c r="U1578" i="17"/>
  <c r="W1578" i="17"/>
  <c r="X1578" i="17"/>
  <c r="Z1578" i="17"/>
  <c r="AA1578" i="17"/>
  <c r="AD1578" i="17"/>
  <c r="BH1578" i="17" s="1"/>
  <c r="AE1578" i="17"/>
  <c r="AF1578" i="17"/>
  <c r="AH1578" i="17"/>
  <c r="AI1578" i="17"/>
  <c r="AJ1578" i="17"/>
  <c r="BG1578" i="17"/>
  <c r="BN1578" i="17"/>
  <c r="BA1578" i="17"/>
  <c r="BB1578" i="17" s="1"/>
  <c r="BD1578" i="17" s="1"/>
  <c r="BF1578" i="17"/>
  <c r="BI1578" i="17"/>
  <c r="BJ1578" i="17"/>
  <c r="BK1578" i="17"/>
  <c r="BL1578" i="17"/>
  <c r="N1579" i="17"/>
  <c r="O1579" i="17"/>
  <c r="P1579" i="17"/>
  <c r="Q1579" i="17"/>
  <c r="T1579" i="17"/>
  <c r="U1579" i="17"/>
  <c r="W1579" i="17"/>
  <c r="X1579" i="17"/>
  <c r="Z1579" i="17"/>
  <c r="AA1579" i="17"/>
  <c r="AD1579" i="17"/>
  <c r="BH1579" i="17" s="1"/>
  <c r="AE1579" i="17"/>
  <c r="AF1579" i="17"/>
  <c r="AH1579" i="17"/>
  <c r="AI1579" i="17"/>
  <c r="AJ1579" i="17"/>
  <c r="BG1579" i="17"/>
  <c r="BN1579" i="17"/>
  <c r="BA1579" i="17"/>
  <c r="BF1579" i="17"/>
  <c r="BI1579" i="17"/>
  <c r="BJ1579" i="17"/>
  <c r="BK1579" i="17"/>
  <c r="BL1579" i="17"/>
  <c r="N1580" i="17"/>
  <c r="O1580" i="17"/>
  <c r="P1580" i="17"/>
  <c r="Q1580" i="17"/>
  <c r="T1580" i="17"/>
  <c r="U1580" i="17"/>
  <c r="W1580" i="17"/>
  <c r="X1580" i="17"/>
  <c r="Z1580" i="17"/>
  <c r="AA1580" i="17"/>
  <c r="AD1580" i="17"/>
  <c r="BH1580" i="17" s="1"/>
  <c r="AE1580" i="17"/>
  <c r="AF1580" i="17"/>
  <c r="AH1580" i="17"/>
  <c r="AI1580" i="17"/>
  <c r="AJ1580" i="17"/>
  <c r="BG1580" i="17"/>
  <c r="BN1580" i="17"/>
  <c r="BA1580" i="17"/>
  <c r="BB1580" i="17" s="1"/>
  <c r="BD1580" i="17" s="1"/>
  <c r="BF1580" i="17"/>
  <c r="BI1580" i="17"/>
  <c r="BJ1580" i="17"/>
  <c r="BK1580" i="17"/>
  <c r="BL1580" i="17"/>
  <c r="N1581" i="17"/>
  <c r="O1581" i="17"/>
  <c r="P1581" i="17"/>
  <c r="Q1581" i="17"/>
  <c r="T1581" i="17"/>
  <c r="U1581" i="17"/>
  <c r="W1581" i="17"/>
  <c r="X1581" i="17"/>
  <c r="Z1581" i="17"/>
  <c r="AA1581" i="17"/>
  <c r="AD1581" i="17"/>
  <c r="BH1581" i="17" s="1"/>
  <c r="AE1581" i="17"/>
  <c r="AF1581" i="17"/>
  <c r="AH1581" i="17"/>
  <c r="AI1581" i="17"/>
  <c r="AJ1581" i="17"/>
  <c r="BG1581" i="17"/>
  <c r="BN1581" i="17"/>
  <c r="BA1581" i="17"/>
  <c r="BF1581" i="17"/>
  <c r="BI1581" i="17"/>
  <c r="BJ1581" i="17"/>
  <c r="BK1581" i="17"/>
  <c r="BL1581" i="17"/>
  <c r="N1582" i="17"/>
  <c r="O1582" i="17"/>
  <c r="P1582" i="17"/>
  <c r="Q1582" i="17"/>
  <c r="T1582" i="17"/>
  <c r="U1582" i="17"/>
  <c r="W1582" i="17"/>
  <c r="X1582" i="17"/>
  <c r="Z1582" i="17"/>
  <c r="AA1582" i="17"/>
  <c r="AD1582" i="17"/>
  <c r="BH1582" i="17" s="1"/>
  <c r="AE1582" i="17"/>
  <c r="AF1582" i="17"/>
  <c r="AH1582" i="17"/>
  <c r="AI1582" i="17"/>
  <c r="AJ1582" i="17"/>
  <c r="BG1582" i="17"/>
  <c r="BN1582" i="17"/>
  <c r="BA1582" i="17"/>
  <c r="BB1582" i="17" s="1"/>
  <c r="BD1582" i="17" s="1"/>
  <c r="BF1582" i="17"/>
  <c r="BI1582" i="17"/>
  <c r="BJ1582" i="17"/>
  <c r="BK1582" i="17"/>
  <c r="BL1582" i="17"/>
  <c r="N1583" i="17"/>
  <c r="O1583" i="17"/>
  <c r="P1583" i="17"/>
  <c r="Q1583" i="17"/>
  <c r="T1583" i="17"/>
  <c r="U1583" i="17"/>
  <c r="W1583" i="17"/>
  <c r="X1583" i="17"/>
  <c r="Z1583" i="17"/>
  <c r="AA1583" i="17"/>
  <c r="AD1583" i="17"/>
  <c r="BH1583" i="17" s="1"/>
  <c r="AE1583" i="17"/>
  <c r="AF1583" i="17"/>
  <c r="AH1583" i="17"/>
  <c r="AI1583" i="17"/>
  <c r="AJ1583" i="17"/>
  <c r="BG1583" i="17"/>
  <c r="BN1583" i="17"/>
  <c r="BA1583" i="17"/>
  <c r="BF1583" i="17"/>
  <c r="BI1583" i="17"/>
  <c r="BJ1583" i="17"/>
  <c r="BK1583" i="17"/>
  <c r="BL1583" i="17"/>
  <c r="N1584" i="17"/>
  <c r="O1584" i="17"/>
  <c r="P1584" i="17"/>
  <c r="Q1584" i="17"/>
  <c r="T1584" i="17"/>
  <c r="U1584" i="17"/>
  <c r="W1584" i="17"/>
  <c r="X1584" i="17"/>
  <c r="Z1584" i="17"/>
  <c r="AA1584" i="17"/>
  <c r="AD1584" i="17"/>
  <c r="BH1584" i="17" s="1"/>
  <c r="AE1584" i="17"/>
  <c r="AF1584" i="17"/>
  <c r="AH1584" i="17"/>
  <c r="AI1584" i="17"/>
  <c r="AJ1584" i="17"/>
  <c r="BG1584" i="17"/>
  <c r="BN1584" i="17"/>
  <c r="BA1584" i="17"/>
  <c r="BB1584" i="17" s="1"/>
  <c r="BD1584" i="17" s="1"/>
  <c r="BF1584" i="17"/>
  <c r="BI1584" i="17"/>
  <c r="BJ1584" i="17"/>
  <c r="BK1584" i="17"/>
  <c r="BL1584" i="17"/>
  <c r="N1585" i="17"/>
  <c r="O1585" i="17"/>
  <c r="P1585" i="17"/>
  <c r="Q1585" i="17"/>
  <c r="T1585" i="17"/>
  <c r="U1585" i="17"/>
  <c r="W1585" i="17"/>
  <c r="X1585" i="17"/>
  <c r="Z1585" i="17"/>
  <c r="AA1585" i="17"/>
  <c r="AD1585" i="17"/>
  <c r="BH1585" i="17" s="1"/>
  <c r="AE1585" i="17"/>
  <c r="AF1585" i="17"/>
  <c r="AH1585" i="17"/>
  <c r="AI1585" i="17"/>
  <c r="AJ1585" i="17"/>
  <c r="BG1585" i="17"/>
  <c r="BN1585" i="17"/>
  <c r="BA1585" i="17"/>
  <c r="BF1585" i="17"/>
  <c r="BI1585" i="17"/>
  <c r="BJ1585" i="17"/>
  <c r="BK1585" i="17"/>
  <c r="BL1585" i="17"/>
  <c r="N1586" i="17"/>
  <c r="O1586" i="17"/>
  <c r="P1586" i="17"/>
  <c r="Q1586" i="17"/>
  <c r="T1586" i="17"/>
  <c r="U1586" i="17"/>
  <c r="W1586" i="17"/>
  <c r="X1586" i="17"/>
  <c r="Z1586" i="17"/>
  <c r="AA1586" i="17"/>
  <c r="AD1586" i="17"/>
  <c r="BH1586" i="17" s="1"/>
  <c r="AE1586" i="17"/>
  <c r="AF1586" i="17"/>
  <c r="AH1586" i="17"/>
  <c r="AI1586" i="17"/>
  <c r="AJ1586" i="17"/>
  <c r="BG1586" i="17"/>
  <c r="BN1586" i="17"/>
  <c r="BA1586" i="17"/>
  <c r="BB1586" i="17" s="1"/>
  <c r="BD1586" i="17" s="1"/>
  <c r="BF1586" i="17"/>
  <c r="BI1586" i="17"/>
  <c r="BJ1586" i="17"/>
  <c r="BK1586" i="17"/>
  <c r="BL1586" i="17"/>
  <c r="N1587" i="17"/>
  <c r="O1587" i="17"/>
  <c r="P1587" i="17"/>
  <c r="Q1587" i="17"/>
  <c r="T1587" i="17"/>
  <c r="U1587" i="17"/>
  <c r="W1587" i="17"/>
  <c r="X1587" i="17"/>
  <c r="Z1587" i="17"/>
  <c r="AA1587" i="17"/>
  <c r="AD1587" i="17"/>
  <c r="BH1587" i="17" s="1"/>
  <c r="AE1587" i="17"/>
  <c r="AF1587" i="17"/>
  <c r="AH1587" i="17"/>
  <c r="AI1587" i="17"/>
  <c r="AJ1587" i="17"/>
  <c r="BG1587" i="17"/>
  <c r="BN1587" i="17"/>
  <c r="BA1587" i="17"/>
  <c r="BF1587" i="17"/>
  <c r="BI1587" i="17"/>
  <c r="BJ1587" i="17"/>
  <c r="BK1587" i="17"/>
  <c r="BL1587" i="17"/>
  <c r="N1588" i="17"/>
  <c r="O1588" i="17"/>
  <c r="P1588" i="17"/>
  <c r="Q1588" i="17"/>
  <c r="T1588" i="17"/>
  <c r="U1588" i="17"/>
  <c r="W1588" i="17"/>
  <c r="X1588" i="17"/>
  <c r="Z1588" i="17"/>
  <c r="AA1588" i="17"/>
  <c r="AD1588" i="17"/>
  <c r="BH1588" i="17" s="1"/>
  <c r="AE1588" i="17"/>
  <c r="AF1588" i="17"/>
  <c r="AH1588" i="17"/>
  <c r="AI1588" i="17"/>
  <c r="AJ1588" i="17"/>
  <c r="BG1588" i="17"/>
  <c r="BN1588" i="17"/>
  <c r="BA1588" i="17"/>
  <c r="BB1588" i="17" s="1"/>
  <c r="BD1588" i="17" s="1"/>
  <c r="BF1588" i="17"/>
  <c r="BI1588" i="17"/>
  <c r="BJ1588" i="17"/>
  <c r="BK1588" i="17"/>
  <c r="BL1588" i="17"/>
  <c r="N1589" i="17"/>
  <c r="O1589" i="17"/>
  <c r="P1589" i="17"/>
  <c r="Q1589" i="17"/>
  <c r="T1589" i="17"/>
  <c r="U1589" i="17"/>
  <c r="W1589" i="17"/>
  <c r="X1589" i="17"/>
  <c r="Z1589" i="17"/>
  <c r="AA1589" i="17"/>
  <c r="AD1589" i="17"/>
  <c r="BH1589" i="17" s="1"/>
  <c r="AE1589" i="17"/>
  <c r="AF1589" i="17"/>
  <c r="AH1589" i="17"/>
  <c r="AI1589" i="17"/>
  <c r="AJ1589" i="17"/>
  <c r="BG1589" i="17"/>
  <c r="BN1589" i="17"/>
  <c r="BA1589" i="17"/>
  <c r="BF1589" i="17"/>
  <c r="BI1589" i="17"/>
  <c r="BJ1589" i="17"/>
  <c r="BK1589" i="17"/>
  <c r="BL1589" i="17"/>
  <c r="BG4" i="17"/>
  <c r="U4" i="17"/>
  <c r="AI4" i="17"/>
  <c r="AJ4" i="17"/>
  <c r="V4" i="17"/>
  <c r="BF4" i="17"/>
  <c r="AA4" i="17"/>
  <c r="AB4" i="17"/>
  <c r="BL4" i="17"/>
  <c r="Y4" i="17"/>
  <c r="BN4" i="17" s="1"/>
  <c r="BA4" i="17" s="1"/>
  <c r="BB4" i="17" s="1"/>
  <c r="BD4" i="17" s="1"/>
  <c r="BG5" i="17"/>
  <c r="Y5" i="17"/>
  <c r="BG6" i="17"/>
  <c r="Y6" i="17"/>
  <c r="BN6" i="17" s="1"/>
  <c r="BG7" i="17"/>
  <c r="BF7" i="17"/>
  <c r="Y7" i="17"/>
  <c r="BN7" i="17" s="1"/>
  <c r="BG8" i="17"/>
  <c r="Y8" i="17"/>
  <c r="BN8" i="17" s="1"/>
  <c r="BG9" i="17"/>
  <c r="Y9" i="17"/>
  <c r="BN9" i="17" s="1"/>
  <c r="BF9" i="17"/>
  <c r="BA9" i="17" s="1"/>
  <c r="BB9" i="17" s="1"/>
  <c r="BD9" i="17" s="1"/>
  <c r="BG10" i="17"/>
  <c r="Y10" i="17"/>
  <c r="BN10" i="17" s="1"/>
  <c r="BG11" i="17"/>
  <c r="Y11" i="17"/>
  <c r="BN11" i="17" s="1"/>
  <c r="BG12" i="17"/>
  <c r="Y12" i="17"/>
  <c r="BN12" i="17"/>
  <c r="BF12" i="17"/>
  <c r="BG13" i="17"/>
  <c r="BF13" i="17"/>
  <c r="Y13" i="17"/>
  <c r="BN13" i="17" s="1"/>
  <c r="BG14" i="17"/>
  <c r="U14" i="17"/>
  <c r="AI14" i="17"/>
  <c r="AJ14" i="17"/>
  <c r="V14" i="17"/>
  <c r="BF14" i="17"/>
  <c r="AA14" i="17"/>
  <c r="AB14" i="17"/>
  <c r="BL14" i="17"/>
  <c r="Y14" i="17"/>
  <c r="BN14" i="17" s="1"/>
  <c r="BG15" i="17"/>
  <c r="Y15" i="17"/>
  <c r="BN15" i="17" s="1"/>
  <c r="BG16" i="17"/>
  <c r="AA16" i="17"/>
  <c r="V16" i="17"/>
  <c r="AB16" i="17"/>
  <c r="Y16" i="17"/>
  <c r="BN16" i="17" s="1"/>
  <c r="BG17" i="17"/>
  <c r="BF17" i="17"/>
  <c r="AA17" i="17"/>
  <c r="V17" i="17"/>
  <c r="AB17" i="17"/>
  <c r="BL17" i="17"/>
  <c r="Y17" i="17"/>
  <c r="BN17" i="17" s="1"/>
  <c r="BG18" i="17"/>
  <c r="Y18" i="17"/>
  <c r="BN18" i="17" s="1"/>
  <c r="BF18" i="17"/>
  <c r="BG19" i="17"/>
  <c r="Y19" i="17"/>
  <c r="BN19" i="17" s="1"/>
  <c r="BG20" i="17"/>
  <c r="U20" i="17"/>
  <c r="AI20" i="17"/>
  <c r="AJ20" i="17"/>
  <c r="V20" i="17"/>
  <c r="AA20" i="17"/>
  <c r="AB20" i="17"/>
  <c r="Y20" i="17"/>
  <c r="BN20" i="17" s="1"/>
  <c r="BG21" i="17"/>
  <c r="U21" i="17"/>
  <c r="AI21" i="17"/>
  <c r="AJ21" i="17"/>
  <c r="V21" i="17"/>
  <c r="BF21" i="17"/>
  <c r="AA21" i="17"/>
  <c r="AB21" i="17"/>
  <c r="BL21" i="17"/>
  <c r="Y21" i="17"/>
  <c r="BN21" i="17"/>
  <c r="BG22" i="17"/>
  <c r="BA22" i="17" s="1"/>
  <c r="BB22" i="17" s="1"/>
  <c r="BD22" i="17" s="1"/>
  <c r="Y22" i="17"/>
  <c r="BN22" i="17" s="1"/>
  <c r="BG23" i="17"/>
  <c r="AA23" i="17"/>
  <c r="V23" i="17"/>
  <c r="AB23" i="17"/>
  <c r="Y23" i="17"/>
  <c r="BN23" i="17" s="1"/>
  <c r="BG24" i="17"/>
  <c r="Y24" i="17"/>
  <c r="BN24" i="17" s="1"/>
  <c r="BG25" i="17"/>
  <c r="U25" i="17"/>
  <c r="AI25" i="17"/>
  <c r="AJ25" i="17"/>
  <c r="V25" i="17"/>
  <c r="BF25" i="17"/>
  <c r="AA25" i="17"/>
  <c r="AB25" i="17"/>
  <c r="BL25" i="17"/>
  <c r="Y25" i="17"/>
  <c r="BN25" i="17" s="1"/>
  <c r="BG26" i="17"/>
  <c r="BF26" i="17"/>
  <c r="AA26" i="17"/>
  <c r="V26" i="17"/>
  <c r="AB26" i="17"/>
  <c r="BL26" i="17"/>
  <c r="Y26" i="17"/>
  <c r="BN26" i="17" s="1"/>
  <c r="BA26" i="17" s="1"/>
  <c r="BB26" i="17" s="1"/>
  <c r="BD26" i="17" s="1"/>
  <c r="BG27" i="17"/>
  <c r="Y27" i="17"/>
  <c r="BN27" i="17" s="1"/>
  <c r="BG28" i="17"/>
  <c r="U28" i="17"/>
  <c r="AI28" i="17"/>
  <c r="AJ28" i="17"/>
  <c r="V28" i="17"/>
  <c r="AA28" i="17"/>
  <c r="AB28" i="17"/>
  <c r="Y28" i="17"/>
  <c r="BN28" i="17"/>
  <c r="BG29" i="17"/>
  <c r="Y29" i="17"/>
  <c r="BN29" i="17" s="1"/>
  <c r="BF29" i="17"/>
  <c r="BG30" i="17"/>
  <c r="BF30" i="17"/>
  <c r="Y30" i="17"/>
  <c r="BN30" i="17" s="1"/>
  <c r="BG31" i="17"/>
  <c r="Y31" i="17"/>
  <c r="BN31" i="17"/>
  <c r="BF31" i="17"/>
  <c r="BG32" i="17"/>
  <c r="BF32" i="17"/>
  <c r="AA32" i="17"/>
  <c r="V32" i="17"/>
  <c r="AB32" i="17"/>
  <c r="BL32" i="17"/>
  <c r="Y32" i="17"/>
  <c r="BN32" i="17" s="1"/>
  <c r="BA32" i="17"/>
  <c r="BB32" i="17" s="1"/>
  <c r="BD32" i="17" s="1"/>
  <c r="BG33" i="17"/>
  <c r="BF33" i="17"/>
  <c r="Y33" i="17"/>
  <c r="BN33" i="17" s="1"/>
  <c r="BG34" i="17"/>
  <c r="BF34" i="17"/>
  <c r="Y34" i="17"/>
  <c r="BN34" i="17" s="1"/>
  <c r="BA34" i="17" s="1"/>
  <c r="BB34" i="17" s="1"/>
  <c r="BD34" i="17" s="1"/>
  <c r="BG35" i="17"/>
  <c r="Y35" i="17"/>
  <c r="BN35" i="17" s="1"/>
  <c r="BG36" i="17"/>
  <c r="Y36" i="17"/>
  <c r="BN36" i="17" s="1"/>
  <c r="BF36" i="17"/>
  <c r="BG37" i="17"/>
  <c r="U37" i="17"/>
  <c r="AI37" i="17"/>
  <c r="AJ37" i="17"/>
  <c r="V37" i="17"/>
  <c r="BF37" i="17"/>
  <c r="AA37" i="17"/>
  <c r="AB37" i="17"/>
  <c r="BL37" i="17"/>
  <c r="Y37" i="17"/>
  <c r="BN37" i="17" s="1"/>
  <c r="BG38" i="17"/>
  <c r="Y38" i="17"/>
  <c r="BN38" i="17"/>
  <c r="BA38" i="17" s="1"/>
  <c r="BB38" i="17" s="1"/>
  <c r="BD38" i="17" s="1"/>
  <c r="BG39" i="17"/>
  <c r="BF39" i="17"/>
  <c r="AA39" i="17"/>
  <c r="V39" i="17"/>
  <c r="AB39" i="17"/>
  <c r="BL39" i="17"/>
  <c r="Y39" i="17"/>
  <c r="BN39" i="17" s="1"/>
  <c r="BG40" i="17"/>
  <c r="Y40" i="17"/>
  <c r="BN40" i="17" s="1"/>
  <c r="BG41" i="17"/>
  <c r="BA41" i="17" s="1"/>
  <c r="BB41" i="17" s="1"/>
  <c r="BD41" i="17" s="1"/>
  <c r="BF41" i="17"/>
  <c r="Y41" i="17"/>
  <c r="BN41" i="17" s="1"/>
  <c r="BG42" i="17"/>
  <c r="BA42" i="17" s="1"/>
  <c r="BB42" i="17" s="1"/>
  <c r="BD42" i="17" s="1"/>
  <c r="Y42" i="17"/>
  <c r="BN42" i="17" s="1"/>
  <c r="BF42" i="17"/>
  <c r="BG43" i="17"/>
  <c r="BA43" i="17" s="1"/>
  <c r="BB43" i="17" s="1"/>
  <c r="BD43" i="17" s="1"/>
  <c r="Y43" i="17"/>
  <c r="BN43" i="17" s="1"/>
  <c r="BG44" i="17"/>
  <c r="BF44" i="17"/>
  <c r="Y44" i="17"/>
  <c r="BN44" i="17" s="1"/>
  <c r="BG45" i="17"/>
  <c r="BF45" i="17"/>
  <c r="Y45" i="17"/>
  <c r="BN45" i="17" s="1"/>
  <c r="BG46" i="17"/>
  <c r="Y46" i="17"/>
  <c r="BN46" i="17" s="1"/>
  <c r="BG47" i="17"/>
  <c r="BA47" i="17" s="1"/>
  <c r="BB47" i="17" s="1"/>
  <c r="BD47" i="17" s="1"/>
  <c r="BF47" i="17"/>
  <c r="AA47" i="17"/>
  <c r="V47" i="17"/>
  <c r="AB47" i="17"/>
  <c r="BL47" i="17"/>
  <c r="Y47" i="17"/>
  <c r="BN47" i="17" s="1"/>
  <c r="BG48" i="17"/>
  <c r="O1220" i="1"/>
  <c r="P1220" i="1"/>
  <c r="U48" i="17"/>
  <c r="BF48" i="17" s="1"/>
  <c r="Q1220" i="1"/>
  <c r="R1220" i="1"/>
  <c r="AI48" i="17"/>
  <c r="S1220" i="1"/>
  <c r="AJ48" i="17"/>
  <c r="Y48" i="17"/>
  <c r="BN48" i="17" s="1"/>
  <c r="BG49" i="17"/>
  <c r="Y49" i="17"/>
  <c r="BN49" i="17" s="1"/>
  <c r="BG50" i="17"/>
  <c r="Y50" i="17"/>
  <c r="BN50" i="17" s="1"/>
  <c r="BG51" i="17"/>
  <c r="BF51" i="17"/>
  <c r="AA51" i="17"/>
  <c r="V51" i="17"/>
  <c r="AB51" i="17"/>
  <c r="BL51" i="17"/>
  <c r="Y51" i="17"/>
  <c r="BN51" i="17" s="1"/>
  <c r="BA51" i="17" s="1"/>
  <c r="BB51" i="17" s="1"/>
  <c r="BD51" i="17" s="1"/>
  <c r="BG52" i="17"/>
  <c r="U52" i="17"/>
  <c r="AI52" i="17"/>
  <c r="AJ52" i="17"/>
  <c r="Y52" i="17"/>
  <c r="BN52" i="17" s="1"/>
  <c r="BG53" i="17"/>
  <c r="Y53" i="17"/>
  <c r="BN53" i="17" s="1"/>
  <c r="BG54" i="17"/>
  <c r="U54" i="17"/>
  <c r="AI54" i="17"/>
  <c r="AJ54" i="17"/>
  <c r="Y54" i="17"/>
  <c r="BN54" i="17" s="1"/>
  <c r="BG55" i="17"/>
  <c r="Y55" i="17"/>
  <c r="BN55" i="17"/>
  <c r="BG56" i="17"/>
  <c r="U56" i="17"/>
  <c r="AI56" i="17"/>
  <c r="AJ56" i="17"/>
  <c r="BF56" i="17"/>
  <c r="Y56" i="17"/>
  <c r="BN56" i="17" s="1"/>
  <c r="BL56" i="17"/>
  <c r="BG57" i="17"/>
  <c r="BF57" i="17"/>
  <c r="Y57" i="17"/>
  <c r="BN57" i="17" s="1"/>
  <c r="BG58" i="17"/>
  <c r="BF58" i="17"/>
  <c r="Y58" i="17"/>
  <c r="BN58" i="17" s="1"/>
  <c r="BG59" i="17"/>
  <c r="Y59" i="17"/>
  <c r="BN59" i="17"/>
  <c r="BG60" i="17"/>
  <c r="U60" i="17"/>
  <c r="AI60" i="17"/>
  <c r="AJ60" i="17"/>
  <c r="V60" i="17"/>
  <c r="BF60" i="17"/>
  <c r="AA60" i="17"/>
  <c r="AB60" i="17"/>
  <c r="BL60" i="17"/>
  <c r="Y60" i="17"/>
  <c r="BN60" i="17" s="1"/>
  <c r="BG61" i="17"/>
  <c r="BA61" i="17" s="1"/>
  <c r="BB61" i="17" s="1"/>
  <c r="BD61" i="17" s="1"/>
  <c r="BF61" i="17"/>
  <c r="Y61" i="17"/>
  <c r="BN61" i="17" s="1"/>
  <c r="BG62" i="17"/>
  <c r="BA62" i="17" s="1"/>
  <c r="BB62" i="17" s="1"/>
  <c r="BD62" i="17" s="1"/>
  <c r="Y62" i="17"/>
  <c r="BN62" i="17"/>
  <c r="BF62" i="17"/>
  <c r="BG63" i="17"/>
  <c r="BF63" i="17"/>
  <c r="Y63" i="17"/>
  <c r="BN63" i="17" s="1"/>
  <c r="BG64" i="17"/>
  <c r="U64" i="17"/>
  <c r="AI64" i="17"/>
  <c r="AJ64" i="17"/>
  <c r="V64" i="17"/>
  <c r="AA64" i="17"/>
  <c r="AB64" i="17"/>
  <c r="Y64" i="17"/>
  <c r="BN64" i="17" s="1"/>
  <c r="BG65" i="17"/>
  <c r="U65" i="17"/>
  <c r="AI65" i="17"/>
  <c r="AJ65" i="17"/>
  <c r="Y65" i="17"/>
  <c r="BN65" i="17"/>
  <c r="BG66" i="17"/>
  <c r="Y66" i="17"/>
  <c r="BN66" i="17" s="1"/>
  <c r="BG67" i="17"/>
  <c r="Y67" i="17"/>
  <c r="BN67" i="17" s="1"/>
  <c r="BG68" i="17"/>
  <c r="Y68" i="17"/>
  <c r="BN68" i="17" s="1"/>
  <c r="BA68" i="17" s="1"/>
  <c r="BB68" i="17" s="1"/>
  <c r="BD68" i="17" s="1"/>
  <c r="BF68" i="17"/>
  <c r="BG69" i="17"/>
  <c r="U69" i="17"/>
  <c r="AI69" i="17"/>
  <c r="AJ69" i="17"/>
  <c r="L1220" i="1"/>
  <c r="Y69" i="17"/>
  <c r="BN69" i="17" s="1"/>
  <c r="BG70" i="17"/>
  <c r="U70" i="17"/>
  <c r="AI70" i="17"/>
  <c r="AJ70" i="17"/>
  <c r="Y70" i="17"/>
  <c r="BN70" i="17" s="1"/>
  <c r="Z70" i="17"/>
  <c r="BJ70" i="17" s="1"/>
  <c r="BG71" i="17"/>
  <c r="U71" i="17"/>
  <c r="Y71" i="17"/>
  <c r="BN71" i="17" s="1"/>
  <c r="BA71" i="17" s="1"/>
  <c r="BB71" i="17" s="1"/>
  <c r="BD71" i="17" s="1"/>
  <c r="W71" i="17"/>
  <c r="X71" i="17"/>
  <c r="BG72" i="17"/>
  <c r="U72" i="17"/>
  <c r="AI72" i="17"/>
  <c r="AJ72" i="17"/>
  <c r="BF72" i="17"/>
  <c r="Y72" i="17"/>
  <c r="BN72" i="17" s="1"/>
  <c r="BA72" i="17" s="1"/>
  <c r="BB72" i="17" s="1"/>
  <c r="BD72" i="17" s="1"/>
  <c r="BL72" i="17"/>
  <c r="BG73" i="17"/>
  <c r="Y73" i="17"/>
  <c r="BN73" i="17" s="1"/>
  <c r="U73" i="17"/>
  <c r="AI73" i="17"/>
  <c r="AJ73" i="17"/>
  <c r="BG74" i="17"/>
  <c r="U74" i="17"/>
  <c r="AI74" i="17"/>
  <c r="W74" i="17"/>
  <c r="X74" i="17"/>
  <c r="M1220" i="1"/>
  <c r="AD74" i="17"/>
  <c r="BH74" i="17"/>
  <c r="Y74" i="17"/>
  <c r="BN74" i="17" s="1"/>
  <c r="BG75" i="17"/>
  <c r="O1221" i="1"/>
  <c r="P1221" i="1"/>
  <c r="U75" i="17"/>
  <c r="Q1221" i="1"/>
  <c r="R1221" i="1"/>
  <c r="AI75" i="17"/>
  <c r="S1221" i="1"/>
  <c r="AJ75" i="17"/>
  <c r="Y75" i="17"/>
  <c r="BI75" i="17" s="1"/>
  <c r="Z75" i="17"/>
  <c r="BJ75" i="17" s="1"/>
  <c r="BG76" i="17"/>
  <c r="U76" i="17"/>
  <c r="AI76" i="17"/>
  <c r="AJ76" i="17"/>
  <c r="BF76" i="17"/>
  <c r="Z76" i="17"/>
  <c r="BJ76" i="17" s="1"/>
  <c r="Y76" i="17"/>
  <c r="BN76" i="17" s="1"/>
  <c r="BG77" i="17"/>
  <c r="U77" i="17"/>
  <c r="AI77" i="17"/>
  <c r="AJ77" i="17"/>
  <c r="BF77" i="17"/>
  <c r="Y77" i="17"/>
  <c r="BN77" i="17" s="1"/>
  <c r="BL77" i="17"/>
  <c r="BG78" i="17"/>
  <c r="U78" i="17"/>
  <c r="AI78" i="17"/>
  <c r="AJ78" i="17"/>
  <c r="Y78" i="17"/>
  <c r="BN78" i="17" s="1"/>
  <c r="BG79" i="17"/>
  <c r="U79" i="17"/>
  <c r="AI79" i="17"/>
  <c r="AJ79" i="17"/>
  <c r="Z79" i="17"/>
  <c r="BJ79" i="17" s="1"/>
  <c r="Y79" i="17"/>
  <c r="BN79" i="17" s="1"/>
  <c r="BG80" i="17"/>
  <c r="U80" i="17"/>
  <c r="BF80" i="17" s="1"/>
  <c r="BL80" i="17"/>
  <c r="Y80" i="17"/>
  <c r="BN80" i="17" s="1"/>
  <c r="W80" i="17"/>
  <c r="X80" i="17"/>
  <c r="BG81" i="17"/>
  <c r="Y81" i="17"/>
  <c r="BN81" i="17" s="1"/>
  <c r="U81" i="17"/>
  <c r="AI81" i="17"/>
  <c r="AJ81" i="17"/>
  <c r="BG82" i="17"/>
  <c r="U82" i="17"/>
  <c r="AI82" i="17"/>
  <c r="AJ82" i="17"/>
  <c r="Y82" i="17"/>
  <c r="BN82" i="17" s="1"/>
  <c r="BG83" i="17"/>
  <c r="Y83" i="17"/>
  <c r="BN83" i="17"/>
  <c r="BA83" i="17" s="1"/>
  <c r="BB83" i="17" s="1"/>
  <c r="BD83" i="17" s="1"/>
  <c r="U83" i="17"/>
  <c r="AI83" i="17"/>
  <c r="AJ83" i="17"/>
  <c r="BF83" i="17"/>
  <c r="BL83" i="17"/>
  <c r="BG84" i="17"/>
  <c r="Y84" i="17"/>
  <c r="BN84" i="17"/>
  <c r="U84" i="17"/>
  <c r="BF84" i="17" s="1"/>
  <c r="AI84" i="17"/>
  <c r="AJ84" i="17"/>
  <c r="BG85" i="17"/>
  <c r="Y85" i="17"/>
  <c r="BN85" i="17" s="1"/>
  <c r="U85" i="17"/>
  <c r="AI85" i="17"/>
  <c r="AJ85" i="17"/>
  <c r="BG86" i="17"/>
  <c r="Y86" i="17"/>
  <c r="BN86" i="17" s="1"/>
  <c r="U86" i="17"/>
  <c r="AI86" i="17"/>
  <c r="AJ86" i="17"/>
  <c r="BG87" i="17"/>
  <c r="U87" i="17"/>
  <c r="AI87" i="17"/>
  <c r="AJ87" i="17"/>
  <c r="Y87" i="17"/>
  <c r="BN87" i="17" s="1"/>
  <c r="BG88" i="17"/>
  <c r="Y88" i="17"/>
  <c r="BN88" i="17"/>
  <c r="U88" i="17"/>
  <c r="AI88" i="17"/>
  <c r="AJ88" i="17"/>
  <c r="BF88" i="17"/>
  <c r="BG89" i="17"/>
  <c r="Y89" i="17"/>
  <c r="BN89" i="17" s="1"/>
  <c r="U89" i="17"/>
  <c r="AI89" i="17"/>
  <c r="BF89" i="17"/>
  <c r="BG90" i="17"/>
  <c r="Y90" i="17"/>
  <c r="BN90" i="17"/>
  <c r="U90" i="17"/>
  <c r="AI90" i="17"/>
  <c r="AJ90" i="17"/>
  <c r="BF90" i="17"/>
  <c r="BL90" i="17"/>
  <c r="BG91" i="17"/>
  <c r="U91" i="17"/>
  <c r="W91" i="17"/>
  <c r="X91" i="17"/>
  <c r="AD91" i="17"/>
  <c r="BH91" i="17" s="1"/>
  <c r="Y91" i="17"/>
  <c r="BN91" i="17" s="1"/>
  <c r="BG92" i="17"/>
  <c r="U92" i="17"/>
  <c r="AI92" i="17"/>
  <c r="AJ92" i="17"/>
  <c r="BF92" i="17"/>
  <c r="Y92" i="17"/>
  <c r="BI92" i="17"/>
  <c r="BN92" i="17"/>
  <c r="BL92" i="17"/>
  <c r="BG93" i="17"/>
  <c r="U93" i="17"/>
  <c r="AI93" i="17"/>
  <c r="AJ93" i="17"/>
  <c r="Y93" i="17"/>
  <c r="BN93" i="17" s="1"/>
  <c r="BG94" i="17"/>
  <c r="Y94" i="17"/>
  <c r="BN94" i="17"/>
  <c r="U94" i="17"/>
  <c r="AI94" i="17"/>
  <c r="AJ94" i="17"/>
  <c r="BG95" i="17"/>
  <c r="U95" i="17"/>
  <c r="AI95" i="17"/>
  <c r="AJ95" i="17"/>
  <c r="Y95" i="17"/>
  <c r="BN95" i="17" s="1"/>
  <c r="BG96" i="17"/>
  <c r="U96" i="17"/>
  <c r="AI96" i="17"/>
  <c r="AJ96" i="17"/>
  <c r="Y96" i="17"/>
  <c r="BN96" i="17" s="1"/>
  <c r="BG97" i="17"/>
  <c r="U97" i="17"/>
  <c r="AI97" i="17"/>
  <c r="AJ97" i="17"/>
  <c r="BF97" i="17"/>
  <c r="BL97" i="17"/>
  <c r="Y97" i="17"/>
  <c r="BN97" i="17" s="1"/>
  <c r="BG98" i="17"/>
  <c r="U98" i="17"/>
  <c r="AI98" i="17"/>
  <c r="AJ98" i="17"/>
  <c r="Y98" i="17"/>
  <c r="BN98" i="17" s="1"/>
  <c r="BG99" i="17"/>
  <c r="U99" i="17"/>
  <c r="AI99" i="17"/>
  <c r="AJ99" i="17"/>
  <c r="BF99" i="17"/>
  <c r="BL99" i="17"/>
  <c r="Y99" i="17"/>
  <c r="BN99" i="17" s="1"/>
  <c r="BA99" i="17" s="1"/>
  <c r="BB99" i="17" s="1"/>
  <c r="BD99" i="17" s="1"/>
  <c r="BG100" i="17"/>
  <c r="U100" i="17"/>
  <c r="AI100" i="17"/>
  <c r="AJ100" i="17"/>
  <c r="Y100" i="17"/>
  <c r="BN100" i="17" s="1"/>
  <c r="BG101" i="17"/>
  <c r="U101" i="17"/>
  <c r="AI101" i="17"/>
  <c r="AJ101" i="17"/>
  <c r="Y101" i="17"/>
  <c r="BN101" i="17" s="1"/>
  <c r="Z101" i="17"/>
  <c r="BJ101" i="17"/>
  <c r="BG102" i="17"/>
  <c r="U102" i="17"/>
  <c r="AI102" i="17"/>
  <c r="AJ102" i="17"/>
  <c r="Z102" i="17"/>
  <c r="BJ102" i="17" s="1"/>
  <c r="Y102" i="17"/>
  <c r="BN102" i="17" s="1"/>
  <c r="BG103" i="17"/>
  <c r="U103" i="17"/>
  <c r="AI103" i="17"/>
  <c r="AJ103" i="17"/>
  <c r="Z103" i="17"/>
  <c r="BJ103" i="17" s="1"/>
  <c r="Y103" i="17"/>
  <c r="BN103" i="17" s="1"/>
  <c r="BG104" i="17"/>
  <c r="U104" i="17"/>
  <c r="AI104" i="17"/>
  <c r="AJ104" i="17"/>
  <c r="BF104" i="17"/>
  <c r="Y104" i="17"/>
  <c r="BN104" i="17" s="1"/>
  <c r="BG105" i="17"/>
  <c r="U105" i="17"/>
  <c r="AI105" i="17"/>
  <c r="AJ105" i="17"/>
  <c r="BF105" i="17"/>
  <c r="Y105" i="17"/>
  <c r="BN105" i="17" s="1"/>
  <c r="BL105" i="17"/>
  <c r="BG106" i="17"/>
  <c r="U106" i="17"/>
  <c r="AI106" i="17"/>
  <c r="AJ106" i="17"/>
  <c r="BF106" i="17"/>
  <c r="Z106" i="17"/>
  <c r="BJ106" i="17" s="1"/>
  <c r="BL106" i="17"/>
  <c r="BG107" i="17"/>
  <c r="U107" i="17"/>
  <c r="AI107" i="17"/>
  <c r="AJ107" i="17"/>
  <c r="V107" i="17"/>
  <c r="BF107" i="17"/>
  <c r="Y107" i="17"/>
  <c r="BI107" i="17" s="1"/>
  <c r="AA107" i="17"/>
  <c r="BK107" i="17" s="1"/>
  <c r="BG108" i="17"/>
  <c r="U108" i="17"/>
  <c r="AI108" i="17"/>
  <c r="AJ108" i="17"/>
  <c r="V108" i="17"/>
  <c r="BF108" i="17"/>
  <c r="BA108" i="17" s="1"/>
  <c r="BB108" i="17" s="1"/>
  <c r="BD108" i="17" s="1"/>
  <c r="Y108" i="17"/>
  <c r="BN108" i="17" s="1"/>
  <c r="AA108" i="17"/>
  <c r="BK108" i="17" s="1"/>
  <c r="BG109" i="17"/>
  <c r="U109" i="17"/>
  <c r="AI109" i="17"/>
  <c r="AJ109" i="17"/>
  <c r="V109" i="17"/>
  <c r="Y109" i="17"/>
  <c r="AA109" i="17"/>
  <c r="AB109" i="17"/>
  <c r="BG110" i="17"/>
  <c r="U110" i="17"/>
  <c r="BH110" i="17" s="1"/>
  <c r="AD110" i="17"/>
  <c r="W110" i="17"/>
  <c r="X110" i="17"/>
  <c r="BG111" i="17"/>
  <c r="U111" i="17"/>
  <c r="AI111" i="17"/>
  <c r="AJ111" i="17"/>
  <c r="Y111" i="17"/>
  <c r="BN111" i="17"/>
  <c r="Z111" i="17"/>
  <c r="BJ111" i="17" s="1"/>
  <c r="BG112" i="17"/>
  <c r="U112" i="17"/>
  <c r="AI112" i="17"/>
  <c r="AJ112" i="17"/>
  <c r="BF112" i="17"/>
  <c r="Z112" i="17"/>
  <c r="BJ112" i="17" s="1"/>
  <c r="Y112" i="17"/>
  <c r="BN112" i="17" s="1"/>
  <c r="W112" i="17"/>
  <c r="X112" i="17"/>
  <c r="BG113" i="17"/>
  <c r="BA113" i="17" s="1"/>
  <c r="BB113" i="17" s="1"/>
  <c r="BD113" i="17" s="1"/>
  <c r="U113" i="17"/>
  <c r="AI113" i="17"/>
  <c r="AJ113" i="17"/>
  <c r="V113" i="17"/>
  <c r="BF113" i="17"/>
  <c r="Y113" i="17"/>
  <c r="BN113" i="17" s="1"/>
  <c r="AA113" i="17"/>
  <c r="AB113" i="17"/>
  <c r="BL113" i="17"/>
  <c r="BG114" i="17"/>
  <c r="Y114" i="17"/>
  <c r="BN114" i="17" s="1"/>
  <c r="U114" i="17"/>
  <c r="AI114" i="17"/>
  <c r="AJ114" i="17"/>
  <c r="V114" i="17"/>
  <c r="AA114" i="17"/>
  <c r="BK114" i="17" s="1"/>
  <c r="BG115" i="17"/>
  <c r="O605" i="1"/>
  <c r="P605" i="1"/>
  <c r="U115" i="17"/>
  <c r="R605" i="1"/>
  <c r="AI115" i="17"/>
  <c r="S605" i="1"/>
  <c r="AJ115" i="17"/>
  <c r="BF115" i="17"/>
  <c r="AA115" i="17"/>
  <c r="BL115" i="17"/>
  <c r="BG116" i="17"/>
  <c r="U116" i="17"/>
  <c r="AI116" i="17"/>
  <c r="AJ116" i="17"/>
  <c r="V116" i="17"/>
  <c r="BF116" i="17"/>
  <c r="AA116" i="17"/>
  <c r="AB116" i="17"/>
  <c r="BL116" i="17"/>
  <c r="Y116" i="17"/>
  <c r="BN116" i="17" s="1"/>
  <c r="W116" i="17"/>
  <c r="X116" i="17"/>
  <c r="BG117" i="17"/>
  <c r="U117" i="17"/>
  <c r="AI117" i="17"/>
  <c r="AJ117" i="17"/>
  <c r="V117" i="17"/>
  <c r="BF117" i="17"/>
  <c r="Y117" i="17"/>
  <c r="BN117" i="17" s="1"/>
  <c r="AA117" i="17"/>
  <c r="AB117" i="17"/>
  <c r="BL117" i="17"/>
  <c r="BG118" i="17"/>
  <c r="U118" i="17"/>
  <c r="BF118" i="17" s="1"/>
  <c r="AI118" i="17"/>
  <c r="AJ118" i="17"/>
  <c r="V118" i="17"/>
  <c r="Y118" i="17"/>
  <c r="BN118" i="17" s="1"/>
  <c r="AA118" i="17"/>
  <c r="AB118" i="17"/>
  <c r="BL118" i="17"/>
  <c r="BG119" i="17"/>
  <c r="Y119" i="17"/>
  <c r="BN119" i="17"/>
  <c r="U119" i="17"/>
  <c r="AI119" i="17"/>
  <c r="AJ119" i="17"/>
  <c r="V119" i="17"/>
  <c r="AA119" i="17"/>
  <c r="BK119" i="17" s="1"/>
  <c r="BG120" i="17"/>
  <c r="Y120" i="17"/>
  <c r="BN120" i="17" s="1"/>
  <c r="U120" i="17"/>
  <c r="AI120" i="17"/>
  <c r="AJ120" i="17"/>
  <c r="BG121" i="17"/>
  <c r="Y121" i="17"/>
  <c r="BN121" i="17" s="1"/>
  <c r="U121" i="17"/>
  <c r="AI121" i="17"/>
  <c r="AJ121" i="17"/>
  <c r="BF121" i="17"/>
  <c r="Z121" i="17"/>
  <c r="BJ121" i="17" s="1"/>
  <c r="BG122" i="17"/>
  <c r="Y122" i="17"/>
  <c r="BN122" i="17"/>
  <c r="U122" i="17"/>
  <c r="AD122" i="17"/>
  <c r="W122" i="17"/>
  <c r="X122" i="17"/>
  <c r="BG123" i="17"/>
  <c r="U123" i="17"/>
  <c r="AI123" i="17"/>
  <c r="AJ123" i="17"/>
  <c r="Y123" i="17"/>
  <c r="BN123" i="17" s="1"/>
  <c r="Z123" i="17"/>
  <c r="BJ123" i="17" s="1"/>
  <c r="BG124" i="17"/>
  <c r="U124" i="17"/>
  <c r="AI124" i="17"/>
  <c r="Y124" i="17"/>
  <c r="W124" i="17"/>
  <c r="X124" i="17"/>
  <c r="BG125" i="17"/>
  <c r="U125" i="17"/>
  <c r="AI125" i="17"/>
  <c r="AJ125" i="17"/>
  <c r="V125" i="17"/>
  <c r="AA125" i="17"/>
  <c r="BK125" i="17" s="1"/>
  <c r="AB125" i="17"/>
  <c r="Y125" i="17"/>
  <c r="BN125" i="17"/>
  <c r="BG126" i="17"/>
  <c r="BN126" i="17"/>
  <c r="U126" i="17"/>
  <c r="BF126" i="17"/>
  <c r="W126" i="17"/>
  <c r="X126" i="17"/>
  <c r="BL126" i="17"/>
  <c r="BG127" i="17"/>
  <c r="U127" i="17"/>
  <c r="AI127" i="17"/>
  <c r="BF127" i="17"/>
  <c r="Y127" i="17"/>
  <c r="W127" i="17"/>
  <c r="X127" i="17"/>
  <c r="BG128" i="17"/>
  <c r="U128" i="17"/>
  <c r="AI128" i="17"/>
  <c r="BF128" i="17"/>
  <c r="Y128" i="17"/>
  <c r="W128" i="17"/>
  <c r="X128" i="17"/>
  <c r="AD128" i="17"/>
  <c r="BG129" i="17"/>
  <c r="U129" i="17"/>
  <c r="AI129" i="17"/>
  <c r="AJ129" i="17"/>
  <c r="V129" i="17"/>
  <c r="Y129" i="17"/>
  <c r="AA129" i="17"/>
  <c r="BK129" i="17" s="1"/>
  <c r="BG130" i="17"/>
  <c r="U130" i="17"/>
  <c r="AI130" i="17"/>
  <c r="AJ130" i="17"/>
  <c r="Y130" i="17"/>
  <c r="BI130" i="17" s="1"/>
  <c r="BN130" i="17"/>
  <c r="Z130" i="17"/>
  <c r="BJ130" i="17" s="1"/>
  <c r="BG131" i="17"/>
  <c r="Y131" i="17"/>
  <c r="BN131" i="17" s="1"/>
  <c r="U131" i="17"/>
  <c r="BF131" i="17"/>
  <c r="W131" i="17"/>
  <c r="X131" i="17"/>
  <c r="AD131" i="17"/>
  <c r="BH131" i="17" s="1"/>
  <c r="BG132" i="17"/>
  <c r="BA132" i="17" s="1"/>
  <c r="BB132" i="17" s="1"/>
  <c r="BD132" i="17" s="1"/>
  <c r="U132" i="17"/>
  <c r="AI132" i="17"/>
  <c r="AJ132" i="17"/>
  <c r="V132" i="17"/>
  <c r="BF132" i="17"/>
  <c r="AA132" i="17"/>
  <c r="AB132" i="17"/>
  <c r="BL132" i="17"/>
  <c r="Y132" i="17"/>
  <c r="BN132" i="17" s="1"/>
  <c r="W132" i="17"/>
  <c r="X132" i="17"/>
  <c r="BG133" i="17"/>
  <c r="Y133" i="17"/>
  <c r="BN133" i="17" s="1"/>
  <c r="U133" i="17"/>
  <c r="AI133" i="17"/>
  <c r="AJ133" i="17"/>
  <c r="V133" i="17"/>
  <c r="BF133" i="17"/>
  <c r="AA133" i="17"/>
  <c r="BK133" i="17" s="1"/>
  <c r="BG134" i="17"/>
  <c r="U134" i="17"/>
  <c r="AI134" i="17"/>
  <c r="AJ134" i="17"/>
  <c r="V134" i="17"/>
  <c r="BF134" i="17"/>
  <c r="Z134" i="17"/>
  <c r="BJ134" i="17" s="1"/>
  <c r="Y134" i="17"/>
  <c r="BN134" i="17" s="1"/>
  <c r="AA134" i="17"/>
  <c r="BK134" i="17"/>
  <c r="BG135" i="17"/>
  <c r="U135" i="17"/>
  <c r="AI135" i="17"/>
  <c r="AJ135" i="17"/>
  <c r="Z135" i="17"/>
  <c r="BJ135" i="17" s="1"/>
  <c r="Y135" i="17"/>
  <c r="BN135" i="17"/>
  <c r="W135" i="17"/>
  <c r="X135" i="17"/>
  <c r="BG136" i="17"/>
  <c r="U136" i="17"/>
  <c r="AI136" i="17"/>
  <c r="AJ136" i="17"/>
  <c r="V136" i="17"/>
  <c r="BF136" i="17"/>
  <c r="AA136" i="17"/>
  <c r="AB136" i="17"/>
  <c r="BL136" i="17"/>
  <c r="Y136" i="17"/>
  <c r="BN136" i="17" s="1"/>
  <c r="Z136" i="17"/>
  <c r="BJ136" i="17" s="1"/>
  <c r="BG137" i="17"/>
  <c r="Y137" i="17"/>
  <c r="BN137" i="17" s="1"/>
  <c r="U137" i="17"/>
  <c r="AI137" i="17"/>
  <c r="BG138" i="17"/>
  <c r="U138" i="17"/>
  <c r="AI138" i="17"/>
  <c r="Y138" i="17"/>
  <c r="BI138" i="17" s="1"/>
  <c r="AD138" i="17"/>
  <c r="BH138" i="17" s="1"/>
  <c r="W138" i="17"/>
  <c r="X138" i="17"/>
  <c r="BG139" i="17"/>
  <c r="Y139" i="17"/>
  <c r="BN139" i="17" s="1"/>
  <c r="U139" i="17"/>
  <c r="W139" i="17"/>
  <c r="X139" i="17"/>
  <c r="BG140" i="17"/>
  <c r="U140" i="17"/>
  <c r="AI140" i="17"/>
  <c r="AJ140" i="17"/>
  <c r="V140" i="17"/>
  <c r="AA140" i="17"/>
  <c r="AB140" i="17"/>
  <c r="Y140" i="17"/>
  <c r="BN140" i="17" s="1"/>
  <c r="BG141" i="17"/>
  <c r="BN141" i="17"/>
  <c r="U141" i="17"/>
  <c r="AI141" i="17"/>
  <c r="AJ141" i="17"/>
  <c r="Z141" i="17"/>
  <c r="BJ141" i="17" s="1"/>
  <c r="BG142" i="17"/>
  <c r="U142" i="17"/>
  <c r="AI142" i="17"/>
  <c r="Y142" i="17"/>
  <c r="BI142" i="17" s="1"/>
  <c r="BN142" i="17"/>
  <c r="W142" i="17"/>
  <c r="X142" i="17"/>
  <c r="BG143" i="17"/>
  <c r="U143" i="17"/>
  <c r="AI143" i="17"/>
  <c r="AJ143" i="17"/>
  <c r="Y143" i="17"/>
  <c r="BI143" i="17" s="1"/>
  <c r="Z143" i="17"/>
  <c r="BJ143" i="17" s="1"/>
  <c r="BG144" i="17"/>
  <c r="Y144" i="17"/>
  <c r="BN144" i="17"/>
  <c r="U144" i="17"/>
  <c r="W144" i="17"/>
  <c r="X144" i="17"/>
  <c r="BG145" i="17"/>
  <c r="U145" i="17"/>
  <c r="AI145" i="17"/>
  <c r="AJ145" i="17"/>
  <c r="V145" i="17"/>
  <c r="BL145" i="17" s="1"/>
  <c r="Y145" i="17"/>
  <c r="BN145" i="17" s="1"/>
  <c r="BI145" i="17"/>
  <c r="AA145" i="17"/>
  <c r="AB145" i="17"/>
  <c r="BG146" i="17"/>
  <c r="Y146" i="17"/>
  <c r="BN146" i="17" s="1"/>
  <c r="U146" i="17"/>
  <c r="BF146" i="17" s="1"/>
  <c r="AI146" i="17"/>
  <c r="AJ146" i="17"/>
  <c r="V146" i="17"/>
  <c r="AA146" i="17"/>
  <c r="BK146" i="17" s="1"/>
  <c r="BG147" i="17"/>
  <c r="Y147" i="17"/>
  <c r="BN147" i="17" s="1"/>
  <c r="U147" i="17"/>
  <c r="AI147" i="17"/>
  <c r="AJ147" i="17"/>
  <c r="V147" i="17"/>
  <c r="AA147" i="17"/>
  <c r="BK147" i="17" s="1"/>
  <c r="BG148" i="17"/>
  <c r="U148" i="17"/>
  <c r="AI148" i="17"/>
  <c r="AJ148" i="17"/>
  <c r="AA148" i="17"/>
  <c r="BK148" i="17"/>
  <c r="BG149" i="17"/>
  <c r="U149" i="17"/>
  <c r="AI149" i="17"/>
  <c r="AJ149" i="17"/>
  <c r="V149" i="17"/>
  <c r="BF149" i="17"/>
  <c r="W149" i="17"/>
  <c r="X149" i="17"/>
  <c r="AD149" i="17"/>
  <c r="BH149" i="17" s="1"/>
  <c r="Y149" i="17"/>
  <c r="BN149" i="17" s="1"/>
  <c r="BA149" i="17" s="1"/>
  <c r="BB149" i="17" s="1"/>
  <c r="BD149" i="17" s="1"/>
  <c r="AA149" i="17"/>
  <c r="BK149" i="17" s="1"/>
  <c r="BG150" i="17"/>
  <c r="Y150" i="17"/>
  <c r="BN150" i="17"/>
  <c r="U150" i="17"/>
  <c r="AI150" i="17"/>
  <c r="AJ150" i="17"/>
  <c r="V150" i="17"/>
  <c r="AA150" i="17"/>
  <c r="AB150" i="17"/>
  <c r="BG151" i="17"/>
  <c r="O577" i="1"/>
  <c r="P577" i="1"/>
  <c r="U151" i="17"/>
  <c r="R577" i="1"/>
  <c r="AI151" i="17"/>
  <c r="S577" i="1"/>
  <c r="AJ151" i="17"/>
  <c r="Z151" i="17"/>
  <c r="BJ151" i="17"/>
  <c r="L577" i="1"/>
  <c r="BG152" i="17"/>
  <c r="U152" i="17"/>
  <c r="AI152" i="17"/>
  <c r="BF152" i="17"/>
  <c r="W152" i="17"/>
  <c r="X152" i="17"/>
  <c r="AD152" i="17"/>
  <c r="Y152" i="17"/>
  <c r="BI152" i="17" s="1"/>
  <c r="BN152" i="17"/>
  <c r="BG153" i="17"/>
  <c r="U153" i="17"/>
  <c r="AI153" i="17"/>
  <c r="Y153" i="17"/>
  <c r="BI153" i="17" s="1"/>
  <c r="BG154" i="17"/>
  <c r="Y154" i="17"/>
  <c r="BN154" i="17"/>
  <c r="U154" i="17"/>
  <c r="AI154" i="17"/>
  <c r="AJ154" i="17"/>
  <c r="V154" i="17"/>
  <c r="AA154" i="17"/>
  <c r="BK154" i="17" s="1"/>
  <c r="BG155" i="17"/>
  <c r="U155" i="17"/>
  <c r="AI155" i="17"/>
  <c r="BF155" i="17"/>
  <c r="Y155" i="17"/>
  <c r="BI155" i="17" s="1"/>
  <c r="W155" i="17"/>
  <c r="X155" i="17"/>
  <c r="BG156" i="17"/>
  <c r="U156" i="17"/>
  <c r="AI156" i="17"/>
  <c r="AJ156" i="17"/>
  <c r="V156" i="17"/>
  <c r="AA156" i="17"/>
  <c r="BK156" i="17" s="1"/>
  <c r="Y156" i="17"/>
  <c r="BN156" i="17" s="1"/>
  <c r="BG157" i="17"/>
  <c r="Y157" i="17"/>
  <c r="BN157" i="17" s="1"/>
  <c r="U157" i="17"/>
  <c r="AI157" i="17"/>
  <c r="AJ157" i="17"/>
  <c r="Z157" i="17"/>
  <c r="BJ157" i="17" s="1"/>
  <c r="BG158" i="17"/>
  <c r="BA158" i="17" s="1"/>
  <c r="BB158" i="17" s="1"/>
  <c r="BD158" i="17" s="1"/>
  <c r="U158" i="17"/>
  <c r="AI158" i="17"/>
  <c r="AJ158" i="17"/>
  <c r="V158" i="17"/>
  <c r="Y158" i="17"/>
  <c r="BN158" i="17" s="1"/>
  <c r="AA158" i="17"/>
  <c r="BK158" i="17" s="1"/>
  <c r="BG159" i="17"/>
  <c r="U159" i="17"/>
  <c r="AI159" i="17"/>
  <c r="AJ159" i="17"/>
  <c r="V159" i="17"/>
  <c r="Z159" i="17"/>
  <c r="BJ159" i="17" s="1"/>
  <c r="Y159" i="17"/>
  <c r="BN159" i="17" s="1"/>
  <c r="AA159" i="17"/>
  <c r="AB159" i="17"/>
  <c r="BG160" i="17"/>
  <c r="U160" i="17"/>
  <c r="AI160" i="17"/>
  <c r="AJ160" i="17"/>
  <c r="V160" i="17"/>
  <c r="Y160" i="17"/>
  <c r="BI160" i="17" s="1"/>
  <c r="AA160" i="17"/>
  <c r="BK160" i="17" s="1"/>
  <c r="BG161" i="17"/>
  <c r="Y161" i="17"/>
  <c r="BN161" i="17"/>
  <c r="U161" i="17"/>
  <c r="W161" i="17"/>
  <c r="X161" i="17"/>
  <c r="AD161" i="17"/>
  <c r="BG162" i="17"/>
  <c r="U162" i="17"/>
  <c r="BF162" i="17"/>
  <c r="AA162" i="17"/>
  <c r="V162" i="17"/>
  <c r="AB162" i="17"/>
  <c r="BL162" i="17"/>
  <c r="Y162" i="17"/>
  <c r="BN162" i="17" s="1"/>
  <c r="W162" i="17"/>
  <c r="X162" i="17"/>
  <c r="BG163" i="17"/>
  <c r="U163" i="17"/>
  <c r="AI163" i="17"/>
  <c r="AJ163" i="17"/>
  <c r="V163" i="17"/>
  <c r="Z163" i="17"/>
  <c r="BJ163" i="17" s="1"/>
  <c r="Y163" i="17"/>
  <c r="BN163" i="17" s="1"/>
  <c r="AA163" i="17"/>
  <c r="AB163" i="17"/>
  <c r="BG164" i="17"/>
  <c r="U164" i="17"/>
  <c r="AD164" i="17"/>
  <c r="W164" i="17"/>
  <c r="X164" i="17"/>
  <c r="BG165" i="17"/>
  <c r="Y165" i="17"/>
  <c r="BN165" i="17" s="1"/>
  <c r="U165" i="17"/>
  <c r="AI165" i="17"/>
  <c r="AJ165" i="17"/>
  <c r="V165" i="17"/>
  <c r="BF165" i="17"/>
  <c r="AA165" i="17"/>
  <c r="BL165" i="17" s="1"/>
  <c r="AB165" i="17"/>
  <c r="BG166" i="17"/>
  <c r="Y166" i="17"/>
  <c r="BN166" i="17" s="1"/>
  <c r="U166" i="17"/>
  <c r="W166" i="17"/>
  <c r="X166" i="17"/>
  <c r="BG167" i="17"/>
  <c r="Y167" i="17"/>
  <c r="BN167" i="17" s="1"/>
  <c r="U167" i="17"/>
  <c r="BF167" i="17"/>
  <c r="W167" i="17"/>
  <c r="X167" i="17"/>
  <c r="AD167" i="17"/>
  <c r="BG168" i="17"/>
  <c r="U168" i="17"/>
  <c r="AI168" i="17"/>
  <c r="AJ168" i="17"/>
  <c r="V168" i="17"/>
  <c r="BF168" i="17"/>
  <c r="Y168" i="17"/>
  <c r="BI168" i="17" s="1"/>
  <c r="AA168" i="17"/>
  <c r="AB168" i="17"/>
  <c r="BL168" i="17"/>
  <c r="BG169" i="17"/>
  <c r="U169" i="17"/>
  <c r="AI169" i="17"/>
  <c r="AJ169" i="17"/>
  <c r="V169" i="17"/>
  <c r="Y169" i="17"/>
  <c r="BI169" i="17" s="1"/>
  <c r="AA169" i="17"/>
  <c r="BK169" i="17" s="1"/>
  <c r="BG170" i="17"/>
  <c r="U170" i="17"/>
  <c r="AI170" i="17"/>
  <c r="BF170" i="17"/>
  <c r="Y170" i="17"/>
  <c r="BN170" i="17" s="1"/>
  <c r="BA170" i="17" s="1"/>
  <c r="W170" i="17"/>
  <c r="X170" i="17"/>
  <c r="AD170" i="17"/>
  <c r="BG171" i="17"/>
  <c r="U171" i="17"/>
  <c r="AI171" i="17"/>
  <c r="AJ171" i="17"/>
  <c r="AA171" i="17"/>
  <c r="BK171" i="17"/>
  <c r="BG172" i="17"/>
  <c r="U172" i="17"/>
  <c r="AI172" i="17"/>
  <c r="AJ172" i="17"/>
  <c r="V172" i="17"/>
  <c r="Z172" i="17"/>
  <c r="BJ172" i="17" s="1"/>
  <c r="Y172" i="17"/>
  <c r="BN172" i="17" s="1"/>
  <c r="AA172" i="17"/>
  <c r="AB172" i="17"/>
  <c r="BG173" i="17"/>
  <c r="O706" i="1"/>
  <c r="P706" i="1"/>
  <c r="U173" i="17"/>
  <c r="R706" i="1"/>
  <c r="AI173" i="17"/>
  <c r="S706" i="1"/>
  <c r="AJ173" i="17"/>
  <c r="BF173" i="17"/>
  <c r="BI173" i="17"/>
  <c r="BN173" i="17"/>
  <c r="AA173" i="17"/>
  <c r="BL173" i="17"/>
  <c r="BG174" i="17"/>
  <c r="U174" i="17"/>
  <c r="AI174" i="17"/>
  <c r="AJ174" i="17"/>
  <c r="V174" i="17"/>
  <c r="BF174" i="17"/>
  <c r="Y174" i="17"/>
  <c r="BN174" i="17" s="1"/>
  <c r="AA174" i="17"/>
  <c r="AB174" i="17"/>
  <c r="BL174" i="17"/>
  <c r="BG175" i="17"/>
  <c r="U175" i="17"/>
  <c r="AI175" i="17"/>
  <c r="AJ175" i="17"/>
  <c r="AA175" i="17"/>
  <c r="BN175" i="17"/>
  <c r="BG176" i="17"/>
  <c r="U176" i="17"/>
  <c r="AI176" i="17"/>
  <c r="AJ176" i="17"/>
  <c r="V176" i="17"/>
  <c r="BF176" i="17"/>
  <c r="W176" i="17"/>
  <c r="X176" i="17"/>
  <c r="AD176" i="17"/>
  <c r="BH176" i="17"/>
  <c r="Y176" i="17"/>
  <c r="BN176" i="17" s="1"/>
  <c r="AA176" i="17"/>
  <c r="AB176" i="17"/>
  <c r="BL176" i="17"/>
  <c r="BG177" i="17"/>
  <c r="U177" i="17"/>
  <c r="AI177" i="17"/>
  <c r="AJ177" i="17"/>
  <c r="V177" i="17"/>
  <c r="Y177" i="17"/>
  <c r="BN177" i="17" s="1"/>
  <c r="AA177" i="17"/>
  <c r="BK177" i="17" s="1"/>
  <c r="BG178" i="17"/>
  <c r="U178" i="17"/>
  <c r="AI178" i="17"/>
  <c r="AJ178" i="17"/>
  <c r="V178" i="17"/>
  <c r="Y178" i="17"/>
  <c r="BI178" i="17" s="1"/>
  <c r="AA178" i="17"/>
  <c r="AB178" i="17"/>
  <c r="BG179" i="17"/>
  <c r="U179" i="17"/>
  <c r="AI179" i="17"/>
  <c r="AJ179" i="17"/>
  <c r="Y179" i="17"/>
  <c r="BI179" i="17" s="1"/>
  <c r="BN179" i="17"/>
  <c r="Z179" i="17"/>
  <c r="BJ179" i="17"/>
  <c r="BG180" i="17"/>
  <c r="U180" i="17"/>
  <c r="AI180" i="17"/>
  <c r="AJ180" i="17"/>
  <c r="V180" i="17"/>
  <c r="BF180" i="17"/>
  <c r="AA180" i="17"/>
  <c r="BK180" i="17" s="1"/>
  <c r="AB180" i="17"/>
  <c r="BL180" i="17"/>
  <c r="Y180" i="17"/>
  <c r="BN180" i="17" s="1"/>
  <c r="BG181" i="17"/>
  <c r="U181" i="17"/>
  <c r="AI181" i="17"/>
  <c r="Y181" i="17"/>
  <c r="BI181" i="17" s="1"/>
  <c r="W181" i="17"/>
  <c r="BH181" i="17" s="1"/>
  <c r="X181" i="17"/>
  <c r="AD181" i="17"/>
  <c r="BG182" i="17"/>
  <c r="U182" i="17"/>
  <c r="AI182" i="17"/>
  <c r="AJ182" i="17"/>
  <c r="V182" i="17"/>
  <c r="BF182" i="17"/>
  <c r="AA182" i="17"/>
  <c r="AB182" i="17"/>
  <c r="BL182" i="17"/>
  <c r="Y182" i="17"/>
  <c r="BN182" i="17" s="1"/>
  <c r="BG183" i="17"/>
  <c r="U183" i="17"/>
  <c r="BF183" i="17" s="1"/>
  <c r="AI183" i="17"/>
  <c r="AJ183" i="17"/>
  <c r="Y183" i="17"/>
  <c r="BI183" i="17"/>
  <c r="BN183" i="17"/>
  <c r="Z183" i="17"/>
  <c r="BJ183" i="17" s="1"/>
  <c r="BG184" i="17"/>
  <c r="U184" i="17"/>
  <c r="AI184" i="17"/>
  <c r="Y184" i="17"/>
  <c r="W184" i="17"/>
  <c r="X184" i="17"/>
  <c r="BG185" i="17"/>
  <c r="U185" i="17"/>
  <c r="AI185" i="17"/>
  <c r="AJ185" i="17"/>
  <c r="W185" i="17"/>
  <c r="X185" i="17"/>
  <c r="AD185" i="17"/>
  <c r="BH185" i="17" s="1"/>
  <c r="Z185" i="17"/>
  <c r="BJ185" i="17" s="1"/>
  <c r="BG186" i="17"/>
  <c r="U186" i="17"/>
  <c r="BF186" i="17" s="1"/>
  <c r="AI186" i="17"/>
  <c r="AJ186" i="17"/>
  <c r="V186" i="17"/>
  <c r="W186" i="17"/>
  <c r="X186" i="17"/>
  <c r="AD186" i="17"/>
  <c r="Y186" i="17"/>
  <c r="BL186" i="17" s="1"/>
  <c r="AA186" i="17"/>
  <c r="AB186" i="17"/>
  <c r="BG187" i="17"/>
  <c r="Y187" i="17"/>
  <c r="BN187" i="17" s="1"/>
  <c r="U187" i="17"/>
  <c r="AI187" i="17"/>
  <c r="AJ187" i="17"/>
  <c r="V187" i="17"/>
  <c r="AA187" i="17"/>
  <c r="AB187" i="17"/>
  <c r="BG188" i="17"/>
  <c r="U188" i="17"/>
  <c r="AI188" i="17"/>
  <c r="AJ188" i="17"/>
  <c r="Z188" i="17"/>
  <c r="BJ188" i="17" s="1"/>
  <c r="Y188" i="17"/>
  <c r="BN188" i="17" s="1"/>
  <c r="BG189" i="17"/>
  <c r="U189" i="17"/>
  <c r="AD189" i="17"/>
  <c r="W189" i="17"/>
  <c r="X189" i="17"/>
  <c r="BN189" i="17"/>
  <c r="BG190" i="17"/>
  <c r="U190" i="17"/>
  <c r="AI190" i="17"/>
  <c r="AJ190" i="17"/>
  <c r="V190" i="17"/>
  <c r="W190" i="17"/>
  <c r="X190" i="17"/>
  <c r="AD190" i="17"/>
  <c r="BH190" i="17" s="1"/>
  <c r="Y190" i="17"/>
  <c r="BN190" i="17" s="1"/>
  <c r="AA190" i="17"/>
  <c r="AB190" i="17"/>
  <c r="BG191" i="17"/>
  <c r="U191" i="17"/>
  <c r="AI191" i="17"/>
  <c r="AJ191" i="17"/>
  <c r="V191" i="17"/>
  <c r="BF191" i="17"/>
  <c r="Y191" i="17"/>
  <c r="BL191" i="17" s="1"/>
  <c r="AA191" i="17"/>
  <c r="AB191" i="17"/>
  <c r="BG192" i="17"/>
  <c r="U192" i="17"/>
  <c r="AI192" i="17"/>
  <c r="W192" i="17"/>
  <c r="X192" i="17"/>
  <c r="BG193" i="17"/>
  <c r="U193" i="17"/>
  <c r="AI193" i="17"/>
  <c r="AJ193" i="17"/>
  <c r="Y193" i="17"/>
  <c r="BI193" i="17"/>
  <c r="BN193" i="17"/>
  <c r="Z193" i="17"/>
  <c r="BJ193" i="17" s="1"/>
  <c r="BG194" i="17"/>
  <c r="U194" i="17"/>
  <c r="W194" i="17"/>
  <c r="X194" i="17"/>
  <c r="AD194" i="17"/>
  <c r="BH194" i="17" s="1"/>
  <c r="Y194" i="17"/>
  <c r="BN194" i="17" s="1"/>
  <c r="BG195" i="17"/>
  <c r="U195" i="17"/>
  <c r="AI195" i="17"/>
  <c r="AJ195" i="17"/>
  <c r="V195" i="17"/>
  <c r="AA195" i="17"/>
  <c r="AB195" i="17"/>
  <c r="Y195" i="17"/>
  <c r="BN195" i="17" s="1"/>
  <c r="BG196" i="17"/>
  <c r="Y196" i="17"/>
  <c r="BN196" i="17" s="1"/>
  <c r="U196" i="17"/>
  <c r="AI196" i="17"/>
  <c r="AJ196" i="17"/>
  <c r="Z196" i="17"/>
  <c r="BJ196" i="17" s="1"/>
  <c r="BG197" i="17"/>
  <c r="U197" i="17"/>
  <c r="BF197" i="17" s="1"/>
  <c r="AI197" i="17"/>
  <c r="AJ197" i="17"/>
  <c r="W197" i="17"/>
  <c r="X197" i="17"/>
  <c r="AD197" i="17"/>
  <c r="Y197" i="17"/>
  <c r="BN197" i="17" s="1"/>
  <c r="Z197" i="17"/>
  <c r="BJ197" i="17" s="1"/>
  <c r="BG198" i="17"/>
  <c r="Y198" i="17"/>
  <c r="BN198" i="17" s="1"/>
  <c r="U198" i="17"/>
  <c r="W198" i="17"/>
  <c r="X198" i="17"/>
  <c r="BG199" i="17"/>
  <c r="U199" i="17"/>
  <c r="BF199" i="17" s="1"/>
  <c r="AI199" i="17"/>
  <c r="AJ199" i="17"/>
  <c r="V199" i="17"/>
  <c r="AA199" i="17"/>
  <c r="AB199" i="17"/>
  <c r="Y199" i="17"/>
  <c r="BN199" i="17" s="1"/>
  <c r="W199" i="17"/>
  <c r="X199" i="17"/>
  <c r="AD199" i="17"/>
  <c r="BG200" i="17"/>
  <c r="U200" i="17"/>
  <c r="AI200" i="17"/>
  <c r="AJ200" i="17"/>
  <c r="V200" i="17"/>
  <c r="BF200" i="17" s="1"/>
  <c r="AA200" i="17"/>
  <c r="BK200" i="17" s="1"/>
  <c r="AB200" i="17"/>
  <c r="Y200" i="17"/>
  <c r="BN200" i="17" s="1"/>
  <c r="BG201" i="17"/>
  <c r="U201" i="17"/>
  <c r="AI201" i="17"/>
  <c r="Y201" i="17"/>
  <c r="BI201" i="17" s="1"/>
  <c r="AD201" i="17"/>
  <c r="BG202" i="17"/>
  <c r="U202" i="17"/>
  <c r="AI202" i="17"/>
  <c r="AJ202" i="17"/>
  <c r="BF202" i="17" s="1"/>
  <c r="V202" i="17"/>
  <c r="Y202" i="17"/>
  <c r="BN202" i="17" s="1"/>
  <c r="AA202" i="17"/>
  <c r="BL202" i="17" s="1"/>
  <c r="AB202" i="17"/>
  <c r="BG203" i="17"/>
  <c r="Y203" i="17"/>
  <c r="BN203" i="17" s="1"/>
  <c r="U203" i="17"/>
  <c r="AI203" i="17"/>
  <c r="AJ203" i="17"/>
  <c r="Z203" i="17"/>
  <c r="BJ203" i="17" s="1"/>
  <c r="BG204" i="17"/>
  <c r="U204" i="17"/>
  <c r="W204" i="17"/>
  <c r="X204" i="17"/>
  <c r="AD204" i="17"/>
  <c r="Y204" i="17"/>
  <c r="BN204" i="17" s="1"/>
  <c r="BG205" i="17"/>
  <c r="U205" i="17"/>
  <c r="AI205" i="17"/>
  <c r="AJ205" i="17"/>
  <c r="V205" i="17"/>
  <c r="Y205" i="17"/>
  <c r="BI205" i="17" s="1"/>
  <c r="AA205" i="17"/>
  <c r="BK205" i="17" s="1"/>
  <c r="BG206" i="17"/>
  <c r="U206" i="17"/>
  <c r="BF206" i="17" s="1"/>
  <c r="AI206" i="17"/>
  <c r="AJ206" i="17"/>
  <c r="V206" i="17"/>
  <c r="AA206" i="17"/>
  <c r="AB206" i="17"/>
  <c r="BL206" i="17" s="1"/>
  <c r="Y206" i="17"/>
  <c r="BN206" i="17" s="1"/>
  <c r="BA206" i="17" s="1"/>
  <c r="W206" i="17"/>
  <c r="X206" i="17"/>
  <c r="AD206" i="17"/>
  <c r="BG207" i="17"/>
  <c r="U207" i="17"/>
  <c r="BF207" i="17" s="1"/>
  <c r="AI207" i="17"/>
  <c r="AJ207" i="17"/>
  <c r="AA207" i="17"/>
  <c r="BG208" i="17"/>
  <c r="U208" i="17"/>
  <c r="AI208" i="17"/>
  <c r="AJ208" i="17"/>
  <c r="V208" i="17"/>
  <c r="BF208" i="17"/>
  <c r="Y208" i="17"/>
  <c r="BI208" i="17" s="1"/>
  <c r="AA208" i="17"/>
  <c r="BK208" i="17" s="1"/>
  <c r="BG209" i="17"/>
  <c r="O967" i="1"/>
  <c r="P967" i="1"/>
  <c r="U209" i="17"/>
  <c r="R967" i="1"/>
  <c r="AI209" i="17"/>
  <c r="S967" i="1"/>
  <c r="AJ209" i="17"/>
  <c r="W209" i="17"/>
  <c r="X209" i="17"/>
  <c r="M967" i="1"/>
  <c r="AD209" i="17"/>
  <c r="BN209" i="17"/>
  <c r="AA209" i="17"/>
  <c r="BK209" i="17" s="1"/>
  <c r="L967" i="1"/>
  <c r="BG210" i="17"/>
  <c r="Y210" i="17"/>
  <c r="U210" i="17"/>
  <c r="AI210" i="17"/>
  <c r="BF210" i="17"/>
  <c r="BG211" i="17"/>
  <c r="U211" i="17"/>
  <c r="AI211" i="17"/>
  <c r="AJ211" i="17"/>
  <c r="V211" i="17"/>
  <c r="BF211" i="17"/>
  <c r="AA211" i="17"/>
  <c r="AB211" i="17"/>
  <c r="BL211" i="17"/>
  <c r="Y211" i="17"/>
  <c r="BN211" i="17" s="1"/>
  <c r="BK211" i="17"/>
  <c r="BG212" i="17"/>
  <c r="O638" i="1"/>
  <c r="P638" i="1"/>
  <c r="U212" i="17"/>
  <c r="Q638" i="1"/>
  <c r="R638" i="1"/>
  <c r="AI212" i="17"/>
  <c r="S638" i="1"/>
  <c r="AJ212" i="17"/>
  <c r="W212" i="17"/>
  <c r="X212" i="17"/>
  <c r="M638" i="1"/>
  <c r="AD212" i="17"/>
  <c r="Y212" i="17"/>
  <c r="BN212" i="17"/>
  <c r="BG213" i="17"/>
  <c r="O658" i="1"/>
  <c r="P658" i="1"/>
  <c r="U213" i="17"/>
  <c r="R658" i="1"/>
  <c r="AI213" i="17"/>
  <c r="S658" i="1"/>
  <c r="AJ213" i="17"/>
  <c r="AA213" i="17"/>
  <c r="BK213" i="17" s="1"/>
  <c r="L658" i="1"/>
  <c r="BG214" i="17"/>
  <c r="U214" i="17"/>
  <c r="AI214" i="17"/>
  <c r="AJ214" i="17"/>
  <c r="V214" i="17"/>
  <c r="Y214" i="17"/>
  <c r="BI214" i="17" s="1"/>
  <c r="AA214" i="17"/>
  <c r="AB214" i="17"/>
  <c r="BG215" i="17"/>
  <c r="U215" i="17"/>
  <c r="AI215" i="17"/>
  <c r="BG216" i="17"/>
  <c r="BA216" i="17" s="1"/>
  <c r="BB216" i="17" s="1"/>
  <c r="BD216" i="17" s="1"/>
  <c r="U216" i="17"/>
  <c r="AI216" i="17"/>
  <c r="AJ216" i="17"/>
  <c r="V216" i="17"/>
  <c r="AA216" i="17"/>
  <c r="AB216" i="17"/>
  <c r="Y216" i="17"/>
  <c r="BN216" i="17" s="1"/>
  <c r="W216" i="17"/>
  <c r="X216" i="17"/>
  <c r="BG217" i="17"/>
  <c r="U217" i="17"/>
  <c r="AI217" i="17"/>
  <c r="AJ217" i="17"/>
  <c r="V217" i="17"/>
  <c r="BF217" i="17"/>
  <c r="Y217" i="17"/>
  <c r="BI217" i="17" s="1"/>
  <c r="AA217" i="17"/>
  <c r="AB217" i="17"/>
  <c r="BG218" i="17"/>
  <c r="U218" i="17"/>
  <c r="BF218" i="17" s="1"/>
  <c r="AI218" i="17"/>
  <c r="AJ218" i="17"/>
  <c r="V218" i="17"/>
  <c r="W218" i="17"/>
  <c r="X218" i="17"/>
  <c r="AD218" i="17"/>
  <c r="BH218" i="17" s="1"/>
  <c r="Y218" i="17"/>
  <c r="BN218" i="17" s="1"/>
  <c r="AA218" i="17"/>
  <c r="BK218" i="17"/>
  <c r="BG219" i="17"/>
  <c r="U219" i="17"/>
  <c r="AI219" i="17"/>
  <c r="AJ219" i="17"/>
  <c r="V219" i="17"/>
  <c r="Z219" i="17"/>
  <c r="BJ219" i="17" s="1"/>
  <c r="Y219" i="17"/>
  <c r="BN219" i="17" s="1"/>
  <c r="AA219" i="17"/>
  <c r="AB219" i="17"/>
  <c r="BG220" i="17"/>
  <c r="U220" i="17"/>
  <c r="AI220" i="17"/>
  <c r="AJ220" i="17"/>
  <c r="V220" i="17"/>
  <c r="BF220" i="17"/>
  <c r="AA220" i="17"/>
  <c r="BL220" i="17" s="1"/>
  <c r="AB220" i="17"/>
  <c r="Y220" i="17"/>
  <c r="BN220" i="17" s="1"/>
  <c r="BG221" i="17"/>
  <c r="U221" i="17"/>
  <c r="BH221" i="17" s="1"/>
  <c r="AI221" i="17"/>
  <c r="AJ221" i="17"/>
  <c r="V221" i="17"/>
  <c r="AD221" i="17"/>
  <c r="W221" i="17"/>
  <c r="X221" i="17"/>
  <c r="Y221" i="17"/>
  <c r="BN221" i="17"/>
  <c r="AA221" i="17"/>
  <c r="BK221" i="17" s="1"/>
  <c r="BG222" i="17"/>
  <c r="Y222" i="17"/>
  <c r="BN222" i="17" s="1"/>
  <c r="U222" i="17"/>
  <c r="AI222" i="17"/>
  <c r="AJ222" i="17"/>
  <c r="Z222" i="17"/>
  <c r="BJ222" i="17" s="1"/>
  <c r="BG223" i="17"/>
  <c r="U223" i="17"/>
  <c r="AI223" i="17"/>
  <c r="AJ223" i="17"/>
  <c r="V223" i="17"/>
  <c r="Y223" i="17"/>
  <c r="BI223" i="17" s="1"/>
  <c r="AA223" i="17"/>
  <c r="AB223" i="17"/>
  <c r="BG224" i="17"/>
  <c r="U224" i="17"/>
  <c r="AI224" i="17"/>
  <c r="AJ224" i="17"/>
  <c r="V224" i="17"/>
  <c r="AA224" i="17"/>
  <c r="AB224" i="17"/>
  <c r="Y224" i="17"/>
  <c r="BN224" i="17" s="1"/>
  <c r="BG225" i="17"/>
  <c r="Y225" i="17"/>
  <c r="BN225" i="17" s="1"/>
  <c r="U225" i="17"/>
  <c r="AI225" i="17"/>
  <c r="AJ225" i="17"/>
  <c r="V225" i="17"/>
  <c r="AA225" i="17"/>
  <c r="AB225" i="17"/>
  <c r="BG226" i="17"/>
  <c r="U226" i="17"/>
  <c r="AI226" i="17"/>
  <c r="AJ226" i="17"/>
  <c r="V226" i="17"/>
  <c r="BF226" i="17"/>
  <c r="AA226" i="17"/>
  <c r="BL226" i="17" s="1"/>
  <c r="AB226" i="17"/>
  <c r="Y226" i="17"/>
  <c r="BN226" i="17" s="1"/>
  <c r="Z226" i="17"/>
  <c r="BJ226" i="17" s="1"/>
  <c r="BG227" i="17"/>
  <c r="U227" i="17"/>
  <c r="AI227" i="17"/>
  <c r="AJ227" i="17"/>
  <c r="V227" i="17"/>
  <c r="BF227" i="17"/>
  <c r="Z227" i="17"/>
  <c r="BJ227" i="17" s="1"/>
  <c r="Y227" i="17"/>
  <c r="BN227" i="17" s="1"/>
  <c r="AA227" i="17"/>
  <c r="BK227" i="17"/>
  <c r="BG228" i="17"/>
  <c r="Y228" i="17"/>
  <c r="BN228" i="17" s="1"/>
  <c r="U228" i="17"/>
  <c r="AI228" i="17"/>
  <c r="AJ228" i="17"/>
  <c r="Z228" i="17"/>
  <c r="BJ228" i="17" s="1"/>
  <c r="BG229" i="17"/>
  <c r="U229" i="17"/>
  <c r="AI229" i="17"/>
  <c r="AJ229" i="17"/>
  <c r="V229" i="17"/>
  <c r="W229" i="17"/>
  <c r="X229" i="17"/>
  <c r="AD229" i="17"/>
  <c r="BH229" i="17" s="1"/>
  <c r="Y229" i="17"/>
  <c r="BN229" i="17" s="1"/>
  <c r="AA229" i="17"/>
  <c r="BK229" i="17" s="1"/>
  <c r="BG230" i="17"/>
  <c r="U230" i="17"/>
  <c r="BF230" i="17" s="1"/>
  <c r="AI230" i="17"/>
  <c r="AJ230" i="17"/>
  <c r="V230" i="17"/>
  <c r="AA230" i="17"/>
  <c r="BK230" i="17" s="1"/>
  <c r="Y230" i="17"/>
  <c r="BN230" i="17"/>
  <c r="AB230" i="17"/>
  <c r="BL230" i="17"/>
  <c r="BG231" i="17"/>
  <c r="O583" i="1"/>
  <c r="P583" i="1"/>
  <c r="U231" i="17"/>
  <c r="W231" i="17"/>
  <c r="X231" i="17"/>
  <c r="M583" i="1"/>
  <c r="AD231" i="17"/>
  <c r="BH231" i="17" s="1"/>
  <c r="BG232" i="17"/>
  <c r="U232" i="17"/>
  <c r="AI232" i="17"/>
  <c r="Y232" i="17"/>
  <c r="BI232" i="17" s="1"/>
  <c r="BN232" i="17"/>
  <c r="AD232" i="17"/>
  <c r="BH232" i="17" s="1"/>
  <c r="W232" i="17"/>
  <c r="X232" i="17"/>
  <c r="BG233" i="17"/>
  <c r="O449" i="1"/>
  <c r="P449" i="1"/>
  <c r="U233" i="17"/>
  <c r="R449" i="1"/>
  <c r="AI233" i="17"/>
  <c r="W233" i="17"/>
  <c r="X233" i="17"/>
  <c r="BG234" i="17"/>
  <c r="U234" i="17"/>
  <c r="AI234" i="17"/>
  <c r="AJ234" i="17"/>
  <c r="V234" i="17"/>
  <c r="Y234" i="17"/>
  <c r="BI234" i="17" s="1"/>
  <c r="BN234" i="17"/>
  <c r="AA234" i="17"/>
  <c r="AB234" i="17"/>
  <c r="BG235" i="17"/>
  <c r="Y235" i="17"/>
  <c r="BN235" i="17" s="1"/>
  <c r="U235" i="17"/>
  <c r="AI235" i="17"/>
  <c r="AJ235" i="17"/>
  <c r="V235" i="17"/>
  <c r="AA235" i="17"/>
  <c r="AB235" i="17"/>
  <c r="BG236" i="17"/>
  <c r="U236" i="17"/>
  <c r="AI236" i="17"/>
  <c r="AJ236" i="17"/>
  <c r="AA236" i="17"/>
  <c r="BG237" i="17"/>
  <c r="O843" i="1"/>
  <c r="P843" i="1"/>
  <c r="U237" i="17"/>
  <c r="R843" i="1"/>
  <c r="AI237" i="17"/>
  <c r="S843" i="1"/>
  <c r="AJ237" i="17"/>
  <c r="AA237" i="17"/>
  <c r="BK237" i="17" s="1"/>
  <c r="BG238" i="17"/>
  <c r="U238" i="17"/>
  <c r="AI238" i="17"/>
  <c r="AJ238" i="17"/>
  <c r="BF238" i="17"/>
  <c r="W238" i="17"/>
  <c r="BH238" i="17" s="1"/>
  <c r="X238" i="17"/>
  <c r="AD238" i="17"/>
  <c r="AA238" i="17"/>
  <c r="BG239" i="17"/>
  <c r="U239" i="17"/>
  <c r="AI239" i="17"/>
  <c r="AJ239" i="17"/>
  <c r="V239" i="17"/>
  <c r="AA239" i="17"/>
  <c r="AB239" i="17"/>
  <c r="Y239" i="17"/>
  <c r="BN239" i="17" s="1"/>
  <c r="W239" i="17"/>
  <c r="X239" i="17"/>
  <c r="BG240" i="17"/>
  <c r="Y240" i="17"/>
  <c r="BN240" i="17" s="1"/>
  <c r="U240" i="17"/>
  <c r="AI240" i="17"/>
  <c r="AJ240" i="17"/>
  <c r="V240" i="17"/>
  <c r="AA240" i="17"/>
  <c r="BK240" i="17" s="1"/>
  <c r="BG241" i="17"/>
  <c r="U241" i="17"/>
  <c r="BF241" i="17"/>
  <c r="AD241" i="17"/>
  <c r="W241" i="17"/>
  <c r="X241" i="17"/>
  <c r="Y241" i="17"/>
  <c r="BN241" i="17" s="1"/>
  <c r="BG242" i="17"/>
  <c r="Y242" i="17"/>
  <c r="BN242" i="17" s="1"/>
  <c r="U242" i="17"/>
  <c r="BF242" i="17"/>
  <c r="W242" i="17"/>
  <c r="X242" i="17"/>
  <c r="BG243" i="17"/>
  <c r="O309" i="1"/>
  <c r="P309" i="1"/>
  <c r="U243" i="17"/>
  <c r="R309" i="1"/>
  <c r="AI243" i="17"/>
  <c r="S309" i="1"/>
  <c r="AJ243" i="17"/>
  <c r="AA243" i="17"/>
  <c r="BK243" i="17" s="1"/>
  <c r="L309" i="1"/>
  <c r="BG244" i="17"/>
  <c r="U244" i="17"/>
  <c r="AI244" i="17"/>
  <c r="AJ244" i="17"/>
  <c r="V244" i="17"/>
  <c r="AA244" i="17"/>
  <c r="AB244" i="17"/>
  <c r="Y244" i="17"/>
  <c r="BN244" i="17" s="1"/>
  <c r="BK244" i="17"/>
  <c r="BG245" i="17"/>
  <c r="U245" i="17"/>
  <c r="AI245" i="17"/>
  <c r="AJ245" i="17"/>
  <c r="V245" i="17"/>
  <c r="AA245" i="17"/>
  <c r="AB245" i="17"/>
  <c r="Y245" i="17"/>
  <c r="BN245" i="17" s="1"/>
  <c r="Z245" i="17"/>
  <c r="BJ245" i="17" s="1"/>
  <c r="BG246" i="17"/>
  <c r="U246" i="17"/>
  <c r="AI246" i="17"/>
  <c r="AJ246" i="17"/>
  <c r="BF246" i="17"/>
  <c r="AA246" i="17"/>
  <c r="BK246" i="17" s="1"/>
  <c r="W246" i="17"/>
  <c r="X246" i="17"/>
  <c r="BG247" i="17"/>
  <c r="U247" i="17"/>
  <c r="AI247" i="17"/>
  <c r="Y247" i="17"/>
  <c r="BN247" i="17" s="1"/>
  <c r="W247" i="17"/>
  <c r="X247" i="17"/>
  <c r="BG248" i="17"/>
  <c r="Y248" i="17"/>
  <c r="BN248" i="17"/>
  <c r="U248" i="17"/>
  <c r="BF248" i="17" s="1"/>
  <c r="AI248" i="17"/>
  <c r="AJ248" i="17"/>
  <c r="V248" i="17"/>
  <c r="AA248" i="17"/>
  <c r="AB248" i="17"/>
  <c r="BL248" i="17" s="1"/>
  <c r="BG249" i="17"/>
  <c r="Y249" i="17"/>
  <c r="BN249" i="17" s="1"/>
  <c r="U249" i="17"/>
  <c r="AI249" i="17"/>
  <c r="AJ249" i="17"/>
  <c r="V249" i="17"/>
  <c r="AA249" i="17"/>
  <c r="AB249" i="17"/>
  <c r="BG250" i="17"/>
  <c r="Y250" i="17"/>
  <c r="BN250" i="17" s="1"/>
  <c r="U250" i="17"/>
  <c r="AD250" i="17"/>
  <c r="W250" i="17"/>
  <c r="X250" i="17"/>
  <c r="BG251" i="17"/>
  <c r="Y251" i="17"/>
  <c r="BN251" i="17" s="1"/>
  <c r="U251" i="17"/>
  <c r="BF251" i="17" s="1"/>
  <c r="AI251" i="17"/>
  <c r="AJ251" i="17"/>
  <c r="Z251" i="17"/>
  <c r="BJ251" i="17" s="1"/>
  <c r="BG252" i="17"/>
  <c r="O236" i="1"/>
  <c r="P236" i="1"/>
  <c r="U252" i="17"/>
  <c r="R236" i="1"/>
  <c r="AI252" i="17"/>
  <c r="S236" i="1"/>
  <c r="AJ252" i="17"/>
  <c r="AA252" i="17"/>
  <c r="BG253" i="17"/>
  <c r="U253" i="17"/>
  <c r="AI253" i="17"/>
  <c r="AJ253" i="17"/>
  <c r="AD253" i="17"/>
  <c r="W253" i="17"/>
  <c r="X253" i="17"/>
  <c r="Z253" i="17"/>
  <c r="BJ253" i="17" s="1"/>
  <c r="BG254" i="17"/>
  <c r="U254" i="17"/>
  <c r="BF254" i="17" s="1"/>
  <c r="AI254" i="17"/>
  <c r="AJ254" i="17"/>
  <c r="V254" i="17"/>
  <c r="Y254" i="17"/>
  <c r="BN254" i="17" s="1"/>
  <c r="AA254" i="17"/>
  <c r="BK254" i="17" s="1"/>
  <c r="BG255" i="17"/>
  <c r="U255" i="17"/>
  <c r="BF255" i="17" s="1"/>
  <c r="AI255" i="17"/>
  <c r="AJ255" i="17"/>
  <c r="Z255" i="17"/>
  <c r="BJ255" i="17"/>
  <c r="Y255" i="17"/>
  <c r="BN255" i="17" s="1"/>
  <c r="W255" i="17"/>
  <c r="X255" i="17"/>
  <c r="BG256" i="17"/>
  <c r="U256" i="17"/>
  <c r="AI256" i="17"/>
  <c r="Y256" i="17"/>
  <c r="BI256" i="17" s="1"/>
  <c r="W256" i="17"/>
  <c r="X256" i="17"/>
  <c r="AD256" i="17"/>
  <c r="BG257" i="17"/>
  <c r="U257" i="17"/>
  <c r="AI257" i="17"/>
  <c r="AJ257" i="17"/>
  <c r="V257" i="17"/>
  <c r="AA257" i="17"/>
  <c r="BK257" i="17" s="1"/>
  <c r="AB257" i="17"/>
  <c r="Y257" i="17"/>
  <c r="BN257" i="17" s="1"/>
  <c r="BG258" i="17"/>
  <c r="Y258" i="17"/>
  <c r="BN258" i="17" s="1"/>
  <c r="U258" i="17"/>
  <c r="AI258" i="17"/>
  <c r="BG259" i="17"/>
  <c r="U259" i="17"/>
  <c r="BF259" i="17" s="1"/>
  <c r="AI259" i="17"/>
  <c r="Y259" i="17"/>
  <c r="BI259" i="17"/>
  <c r="BN259" i="17"/>
  <c r="AD259" i="17"/>
  <c r="BG260" i="17"/>
  <c r="U260" i="17"/>
  <c r="AI260" i="17"/>
  <c r="AJ260" i="17"/>
  <c r="BF260" i="17" s="1"/>
  <c r="V260" i="17"/>
  <c r="AA260" i="17"/>
  <c r="BL260" i="17" s="1"/>
  <c r="AB260" i="17"/>
  <c r="Y260" i="17"/>
  <c r="BN260" i="17" s="1"/>
  <c r="BG261" i="17"/>
  <c r="U261" i="17"/>
  <c r="BF261" i="17" s="1"/>
  <c r="AI261" i="17"/>
  <c r="AJ261" i="17"/>
  <c r="Z261" i="17"/>
  <c r="BJ261" i="17" s="1"/>
  <c r="Y261" i="17"/>
  <c r="BN261" i="17" s="1"/>
  <c r="AD261" i="17"/>
  <c r="BG262" i="17"/>
  <c r="Y262" i="17"/>
  <c r="BN262" i="17" s="1"/>
  <c r="U262" i="17"/>
  <c r="BF262" i="17" s="1"/>
  <c r="AI262" i="17"/>
  <c r="AJ262" i="17"/>
  <c r="BG263" i="17"/>
  <c r="U263" i="17"/>
  <c r="BF263" i="17" s="1"/>
  <c r="AI263" i="17"/>
  <c r="AJ263" i="17"/>
  <c r="V263" i="17"/>
  <c r="Y263" i="17"/>
  <c r="BN263" i="17" s="1"/>
  <c r="AA263" i="17"/>
  <c r="AB263" i="17"/>
  <c r="BL263" i="17"/>
  <c r="BG264" i="17"/>
  <c r="U264" i="17"/>
  <c r="AI264" i="17"/>
  <c r="AJ264" i="17"/>
  <c r="V264" i="17"/>
  <c r="AA264" i="17"/>
  <c r="BK264" i="17" s="1"/>
  <c r="Y264" i="17"/>
  <c r="BN264" i="17" s="1"/>
  <c r="BG265" i="17"/>
  <c r="O830" i="1"/>
  <c r="P830" i="1"/>
  <c r="U265" i="17"/>
  <c r="R830" i="1"/>
  <c r="AI265" i="17"/>
  <c r="BG266" i="17"/>
  <c r="U266" i="17"/>
  <c r="AI266" i="17"/>
  <c r="AJ266" i="17"/>
  <c r="AA266" i="17"/>
  <c r="W266" i="17"/>
  <c r="X266" i="17"/>
  <c r="BG267" i="17"/>
  <c r="U267" i="17"/>
  <c r="AI267" i="17"/>
  <c r="AJ267" i="17"/>
  <c r="V267" i="17"/>
  <c r="Y267" i="17"/>
  <c r="BI267" i="17" s="1"/>
  <c r="AA267" i="17"/>
  <c r="AB267" i="17"/>
  <c r="BG268" i="17"/>
  <c r="U268" i="17"/>
  <c r="BF268" i="17" s="1"/>
  <c r="AI268" i="17"/>
  <c r="AJ268" i="17"/>
  <c r="V268" i="17"/>
  <c r="Y268" i="17"/>
  <c r="AA268" i="17"/>
  <c r="BK268" i="17"/>
  <c r="BG269" i="17"/>
  <c r="U269" i="17"/>
  <c r="AI269" i="17"/>
  <c r="AJ269" i="17"/>
  <c r="Z269" i="17"/>
  <c r="BJ269" i="17" s="1"/>
  <c r="W269" i="17"/>
  <c r="X269" i="17"/>
  <c r="BG270" i="17"/>
  <c r="U270" i="17"/>
  <c r="AI270" i="17"/>
  <c r="AJ270" i="17"/>
  <c r="Y270" i="17"/>
  <c r="BI270" i="17" s="1"/>
  <c r="Z270" i="17"/>
  <c r="BJ270" i="17" s="1"/>
  <c r="BG271" i="17"/>
  <c r="U271" i="17"/>
  <c r="AI271" i="17"/>
  <c r="AJ271" i="17"/>
  <c r="V271" i="17"/>
  <c r="BF271" i="17"/>
  <c r="Z271" i="17"/>
  <c r="BJ271" i="17" s="1"/>
  <c r="Y271" i="17"/>
  <c r="BN271" i="17" s="1"/>
  <c r="AA271" i="17"/>
  <c r="AB271" i="17"/>
  <c r="BL271" i="17" s="1"/>
  <c r="BG272" i="17"/>
  <c r="U272" i="17"/>
  <c r="AI272" i="17"/>
  <c r="Y272" i="17"/>
  <c r="BN272" i="17" s="1"/>
  <c r="BG273" i="17"/>
  <c r="U273" i="17"/>
  <c r="AI273" i="17"/>
  <c r="AJ273" i="17"/>
  <c r="Z273" i="17"/>
  <c r="BJ273" i="17" s="1"/>
  <c r="Y273" i="17"/>
  <c r="BN273" i="17" s="1"/>
  <c r="AD273" i="17"/>
  <c r="W273" i="17"/>
  <c r="X273" i="17"/>
  <c r="BG274" i="17"/>
  <c r="Y274" i="17"/>
  <c r="BN274" i="17" s="1"/>
  <c r="U274" i="17"/>
  <c r="W274" i="17"/>
  <c r="X274" i="17"/>
  <c r="BG275" i="17"/>
  <c r="U275" i="17"/>
  <c r="BF275" i="17"/>
  <c r="AA275" i="17"/>
  <c r="V275" i="17"/>
  <c r="AB275" i="17"/>
  <c r="Y275" i="17"/>
  <c r="BL275" i="17" s="1"/>
  <c r="W275" i="17"/>
  <c r="X275" i="17"/>
  <c r="BG276" i="17"/>
  <c r="U276" i="17"/>
  <c r="AI276" i="17"/>
  <c r="AJ276" i="17"/>
  <c r="Z276" i="17"/>
  <c r="BJ276" i="17" s="1"/>
  <c r="BG277" i="17"/>
  <c r="U277" i="17"/>
  <c r="AI277" i="17"/>
  <c r="AJ277" i="17"/>
  <c r="Z277" i="17"/>
  <c r="BJ277" i="17" s="1"/>
  <c r="Y277" i="17"/>
  <c r="BN277" i="17" s="1"/>
  <c r="AD277" i="17"/>
  <c r="W277" i="17"/>
  <c r="X277" i="17"/>
  <c r="BH277" i="17"/>
  <c r="BG278" i="17"/>
  <c r="U278" i="17"/>
  <c r="AI278" i="17"/>
  <c r="AJ278" i="17"/>
  <c r="AA278" i="17"/>
  <c r="W278" i="17"/>
  <c r="X278" i="17"/>
  <c r="BG279" i="17"/>
  <c r="O1057" i="1"/>
  <c r="P1057" i="1"/>
  <c r="U279" i="17"/>
  <c r="R1057" i="1"/>
  <c r="AI279" i="17"/>
  <c r="S1057" i="1"/>
  <c r="AJ279" i="17"/>
  <c r="BI279" i="17"/>
  <c r="BN279" i="17"/>
  <c r="AA279" i="17"/>
  <c r="BK279" i="17" s="1"/>
  <c r="L1057" i="1"/>
  <c r="BG280" i="17"/>
  <c r="U280" i="17"/>
  <c r="AI280" i="17"/>
  <c r="AJ280" i="17"/>
  <c r="W280" i="17"/>
  <c r="X280" i="17"/>
  <c r="AD280" i="17"/>
  <c r="Y280" i="17"/>
  <c r="BN280" i="17" s="1"/>
  <c r="Z280" i="17"/>
  <c r="BJ280" i="17" s="1"/>
  <c r="BG281" i="17"/>
  <c r="BN281" i="17"/>
  <c r="O831" i="1"/>
  <c r="P831" i="1"/>
  <c r="U281" i="17"/>
  <c r="R831" i="1"/>
  <c r="AI281" i="17"/>
  <c r="S831" i="1"/>
  <c r="AJ281" i="17"/>
  <c r="Z281" i="17"/>
  <c r="BJ281" i="17" s="1"/>
  <c r="BG282" i="17"/>
  <c r="Y282" i="17"/>
  <c r="BN282" i="17" s="1"/>
  <c r="U282" i="17"/>
  <c r="BF282" i="17"/>
  <c r="W282" i="17"/>
  <c r="X282" i="17"/>
  <c r="BG283" i="17"/>
  <c r="U283" i="17"/>
  <c r="AI283" i="17"/>
  <c r="AJ283" i="17"/>
  <c r="V283" i="17"/>
  <c r="Z283" i="17"/>
  <c r="BJ283" i="17" s="1"/>
  <c r="Y283" i="17"/>
  <c r="BN283" i="17" s="1"/>
  <c r="AA283" i="17"/>
  <c r="AB283" i="17"/>
  <c r="BG284" i="17"/>
  <c r="U284" i="17"/>
  <c r="BF284" i="17" s="1"/>
  <c r="AI284" i="17"/>
  <c r="AJ284" i="17"/>
  <c r="Z284" i="17"/>
  <c r="BJ284" i="17" s="1"/>
  <c r="Y284" i="17"/>
  <c r="BI284" i="17" s="1"/>
  <c r="BG285" i="17"/>
  <c r="U285" i="17"/>
  <c r="AI285" i="17"/>
  <c r="AJ285" i="17"/>
  <c r="V285" i="17"/>
  <c r="BF285" i="17"/>
  <c r="AA285" i="17"/>
  <c r="AB285" i="17"/>
  <c r="Y285" i="17"/>
  <c r="BN285" i="17" s="1"/>
  <c r="Z285" i="17"/>
  <c r="BJ285" i="17" s="1"/>
  <c r="BG286" i="17"/>
  <c r="U286" i="17"/>
  <c r="BF286" i="17" s="1"/>
  <c r="AI286" i="17"/>
  <c r="AJ286" i="17"/>
  <c r="V286" i="17"/>
  <c r="W286" i="17"/>
  <c r="X286" i="17"/>
  <c r="AD286" i="17"/>
  <c r="Y286" i="17"/>
  <c r="BN286" i="17"/>
  <c r="AA286" i="17"/>
  <c r="AB286" i="17"/>
  <c r="BG287" i="17"/>
  <c r="Y287" i="17"/>
  <c r="BN287" i="17" s="1"/>
  <c r="U287" i="17"/>
  <c r="AI287" i="17"/>
  <c r="AJ287" i="17"/>
  <c r="V287" i="17"/>
  <c r="BF287" i="17"/>
  <c r="AA287" i="17"/>
  <c r="BK287" i="17" s="1"/>
  <c r="BG288" i="17"/>
  <c r="U288" i="17"/>
  <c r="AI288" i="17"/>
  <c r="AJ288" i="17"/>
  <c r="V288" i="17"/>
  <c r="AA288" i="17"/>
  <c r="AB288" i="17"/>
  <c r="Y288" i="17"/>
  <c r="BN288" i="17" s="1"/>
  <c r="W288" i="17"/>
  <c r="X288" i="17"/>
  <c r="BG289" i="17"/>
  <c r="U289" i="17"/>
  <c r="AI289" i="17"/>
  <c r="AJ289" i="17"/>
  <c r="V289" i="17"/>
  <c r="Y289" i="17"/>
  <c r="BN289" i="17" s="1"/>
  <c r="BI289" i="17"/>
  <c r="AA289" i="17"/>
  <c r="AB289" i="17"/>
  <c r="BG290" i="17"/>
  <c r="O417" i="1"/>
  <c r="P417" i="1"/>
  <c r="U290" i="17"/>
  <c r="BF290" i="17" s="1"/>
  <c r="Q417" i="1"/>
  <c r="R417" i="1"/>
  <c r="AI290" i="17"/>
  <c r="S417" i="1"/>
  <c r="AJ290" i="17"/>
  <c r="Y290" i="17"/>
  <c r="BI290" i="17" s="1"/>
  <c r="BN290" i="17"/>
  <c r="W290" i="17"/>
  <c r="X290" i="17"/>
  <c r="Z290" i="17"/>
  <c r="BJ290" i="17" s="1"/>
  <c r="BG291" i="17"/>
  <c r="U291" i="17"/>
  <c r="AI291" i="17"/>
  <c r="AJ291" i="17"/>
  <c r="Y291" i="17"/>
  <c r="BN291" i="17" s="1"/>
  <c r="BA291" i="17" s="1"/>
  <c r="BK291" i="17"/>
  <c r="BG292" i="17"/>
  <c r="U292" i="17"/>
  <c r="AI292" i="17"/>
  <c r="AJ292" i="17"/>
  <c r="BF292" i="17" s="1"/>
  <c r="V292" i="17"/>
  <c r="BL292" i="17" s="1"/>
  <c r="AA292" i="17"/>
  <c r="BK292" i="17" s="1"/>
  <c r="Y292" i="17"/>
  <c r="BN292" i="17" s="1"/>
  <c r="AB292" i="17"/>
  <c r="BG293" i="17"/>
  <c r="Y293" i="17"/>
  <c r="BN293" i="17" s="1"/>
  <c r="U293" i="17"/>
  <c r="AI293" i="17"/>
  <c r="AJ293" i="17"/>
  <c r="V293" i="17"/>
  <c r="AA293" i="17"/>
  <c r="BK293" i="17" s="1"/>
  <c r="BG294" i="17"/>
  <c r="Y294" i="17"/>
  <c r="BN294" i="17" s="1"/>
  <c r="U294" i="17"/>
  <c r="AD294" i="17"/>
  <c r="W294" i="17"/>
  <c r="X294" i="17"/>
  <c r="BG295" i="17"/>
  <c r="U295" i="17"/>
  <c r="AI295" i="17"/>
  <c r="AJ295" i="17"/>
  <c r="Y295" i="17"/>
  <c r="BI295" i="17" s="1"/>
  <c r="BG296" i="17"/>
  <c r="U296" i="17"/>
  <c r="AI296" i="17"/>
  <c r="AJ296" i="17"/>
  <c r="Y296" i="17"/>
  <c r="BN296" i="17" s="1"/>
  <c r="BG297" i="17"/>
  <c r="Y297" i="17"/>
  <c r="BN297" i="17" s="1"/>
  <c r="U297" i="17"/>
  <c r="AI297" i="17"/>
  <c r="AJ297" i="17"/>
  <c r="BK297" i="17"/>
  <c r="Z297" i="17"/>
  <c r="BJ297" i="17"/>
  <c r="BG298" i="17"/>
  <c r="U298" i="17"/>
  <c r="BF298" i="17" s="1"/>
  <c r="AI298" i="17"/>
  <c r="AJ298" i="17"/>
  <c r="V298" i="17"/>
  <c r="Z298" i="17"/>
  <c r="BJ298" i="17" s="1"/>
  <c r="Y298" i="17"/>
  <c r="BN298" i="17"/>
  <c r="AA298" i="17"/>
  <c r="BL298" i="17" s="1"/>
  <c r="AB298" i="17"/>
  <c r="BG299" i="17"/>
  <c r="U299" i="17"/>
  <c r="AI299" i="17"/>
  <c r="AJ299" i="17"/>
  <c r="V299" i="17"/>
  <c r="AD299" i="17"/>
  <c r="W299" i="17"/>
  <c r="X299" i="17"/>
  <c r="Y299" i="17"/>
  <c r="BN299" i="17" s="1"/>
  <c r="AA299" i="17"/>
  <c r="AB299" i="17"/>
  <c r="BG300" i="17"/>
  <c r="U300" i="17"/>
  <c r="AI300" i="17"/>
  <c r="BF300" i="17"/>
  <c r="Y300" i="17"/>
  <c r="BN300" i="17" s="1"/>
  <c r="BG301" i="17"/>
  <c r="U301" i="17"/>
  <c r="AI301" i="17"/>
  <c r="AJ301" i="17"/>
  <c r="Y301" i="17"/>
  <c r="BN301" i="17" s="1"/>
  <c r="Z301" i="17"/>
  <c r="BJ301" i="17" s="1"/>
  <c r="BG302" i="17"/>
  <c r="U302" i="17"/>
  <c r="AI302" i="17"/>
  <c r="AJ302" i="17"/>
  <c r="V302" i="17"/>
  <c r="BF302" i="17"/>
  <c r="AA302" i="17"/>
  <c r="BL302" i="17" s="1"/>
  <c r="AB302" i="17"/>
  <c r="Y302" i="17"/>
  <c r="BN302" i="17" s="1"/>
  <c r="W302" i="17"/>
  <c r="X302" i="17"/>
  <c r="BG303" i="17"/>
  <c r="Y303" i="17"/>
  <c r="BN303" i="17"/>
  <c r="U303" i="17"/>
  <c r="BF303" i="17" s="1"/>
  <c r="W303" i="17"/>
  <c r="X303" i="17"/>
  <c r="BG304" i="17"/>
  <c r="U304" i="17"/>
  <c r="AI304" i="17"/>
  <c r="AJ304" i="17"/>
  <c r="V304" i="17"/>
  <c r="AA304" i="17"/>
  <c r="AB304" i="17"/>
  <c r="Y304" i="17"/>
  <c r="BN304" i="17" s="1"/>
  <c r="W304" i="17"/>
  <c r="X304" i="17"/>
  <c r="BG305" i="17"/>
  <c r="U305" i="17"/>
  <c r="AI305" i="17"/>
  <c r="W305" i="17"/>
  <c r="X305" i="17"/>
  <c r="AD305" i="17"/>
  <c r="BH305" i="17"/>
  <c r="Y305" i="17"/>
  <c r="BI305" i="17" s="1"/>
  <c r="BG306" i="17"/>
  <c r="Y306" i="17"/>
  <c r="BN306" i="17" s="1"/>
  <c r="U306" i="17"/>
  <c r="AI306" i="17"/>
  <c r="AJ306" i="17"/>
  <c r="V306" i="17"/>
  <c r="AA306" i="17"/>
  <c r="BK306" i="17" s="1"/>
  <c r="BG307" i="17"/>
  <c r="U307" i="17"/>
  <c r="AI307" i="17"/>
  <c r="AA307" i="17"/>
  <c r="V307" i="17"/>
  <c r="AB307" i="17"/>
  <c r="Y307" i="17"/>
  <c r="BN307" i="17" s="1"/>
  <c r="BG308" i="17"/>
  <c r="BN308" i="17"/>
  <c r="U308" i="17"/>
  <c r="W308" i="17"/>
  <c r="X308" i="17"/>
  <c r="AD308" i="17"/>
  <c r="BG309" i="17"/>
  <c r="Y309" i="17"/>
  <c r="BI309" i="17" s="1"/>
  <c r="BN309" i="17"/>
  <c r="U309" i="17"/>
  <c r="AI309" i="17"/>
  <c r="BG310" i="17"/>
  <c r="U310" i="17"/>
  <c r="AI310" i="17"/>
  <c r="AJ310" i="17"/>
  <c r="V310" i="17"/>
  <c r="Y310" i="17"/>
  <c r="BI310" i="17" s="1"/>
  <c r="AA310" i="17"/>
  <c r="AB310" i="17"/>
  <c r="BG311" i="17"/>
  <c r="U311" i="17"/>
  <c r="AI311" i="17"/>
  <c r="AJ311" i="17"/>
  <c r="BF311" i="17"/>
  <c r="AD311" i="17"/>
  <c r="W311" i="17"/>
  <c r="X311" i="17"/>
  <c r="Y311" i="17"/>
  <c r="BN311" i="17"/>
  <c r="Z311" i="17"/>
  <c r="BJ311" i="17" s="1"/>
  <c r="BG312" i="17"/>
  <c r="U312" i="17"/>
  <c r="AI312" i="17"/>
  <c r="AJ312" i="17"/>
  <c r="V312" i="17"/>
  <c r="Y312" i="17"/>
  <c r="BI312" i="17" s="1"/>
  <c r="AA312" i="17"/>
  <c r="AB312" i="17"/>
  <c r="BG313" i="17"/>
  <c r="Y313" i="17"/>
  <c r="BN313" i="17" s="1"/>
  <c r="U313" i="17"/>
  <c r="W313" i="17"/>
  <c r="X313" i="17"/>
  <c r="BG314" i="17"/>
  <c r="U314" i="17"/>
  <c r="AI314" i="17"/>
  <c r="BF314" i="17"/>
  <c r="Y314" i="17"/>
  <c r="BI314" i="17" s="1"/>
  <c r="W314" i="17"/>
  <c r="X314" i="17"/>
  <c r="BG315" i="17"/>
  <c r="U315" i="17"/>
  <c r="AI315" i="17"/>
  <c r="AJ315" i="17"/>
  <c r="V315" i="17"/>
  <c r="AA315" i="17"/>
  <c r="AB315" i="17"/>
  <c r="Y315" i="17"/>
  <c r="BN315" i="17"/>
  <c r="W315" i="17"/>
  <c r="X315" i="17"/>
  <c r="BG316" i="17"/>
  <c r="U316" i="17"/>
  <c r="AI316" i="17"/>
  <c r="Y316" i="17"/>
  <c r="BG317" i="17"/>
  <c r="Y317" i="17"/>
  <c r="BN317" i="17" s="1"/>
  <c r="U317" i="17"/>
  <c r="AD317" i="17"/>
  <c r="BG318" i="17"/>
  <c r="U318" i="17"/>
  <c r="AI318" i="17"/>
  <c r="AJ318" i="17"/>
  <c r="Z318" i="17"/>
  <c r="BJ318" i="17" s="1"/>
  <c r="Y318" i="17"/>
  <c r="BN318" i="17" s="1"/>
  <c r="W318" i="17"/>
  <c r="X318" i="17"/>
  <c r="AD318" i="17"/>
  <c r="BH318" i="17" s="1"/>
  <c r="BG319" i="17"/>
  <c r="U319" i="17"/>
  <c r="AI319" i="17"/>
  <c r="AJ319" i="17"/>
  <c r="V319" i="17"/>
  <c r="AA319" i="17"/>
  <c r="AB319" i="17"/>
  <c r="Y319" i="17"/>
  <c r="BN319" i="17" s="1"/>
  <c r="Z319" i="17"/>
  <c r="BJ319" i="17" s="1"/>
  <c r="BG320" i="17"/>
  <c r="Y320" i="17"/>
  <c r="BN320" i="17" s="1"/>
  <c r="U320" i="17"/>
  <c r="AI320" i="17"/>
  <c r="AJ320" i="17"/>
  <c r="BG321" i="17"/>
  <c r="U321" i="17"/>
  <c r="AI321" i="17"/>
  <c r="AJ321" i="17"/>
  <c r="V321" i="17"/>
  <c r="AA321" i="17"/>
  <c r="BK321" i="17" s="1"/>
  <c r="AB321" i="17"/>
  <c r="Y321" i="17"/>
  <c r="BN321" i="17"/>
  <c r="BG322" i="17"/>
  <c r="O1098" i="1"/>
  <c r="P1098" i="1"/>
  <c r="U322" i="17"/>
  <c r="BF322" i="17" s="1"/>
  <c r="M1098" i="1"/>
  <c r="AD322" i="17"/>
  <c r="W322" i="17"/>
  <c r="X322" i="17"/>
  <c r="L1098" i="1"/>
  <c r="BG323" i="17"/>
  <c r="Y323" i="17"/>
  <c r="BN323" i="17" s="1"/>
  <c r="O551" i="1"/>
  <c r="P551" i="1"/>
  <c r="U323" i="17"/>
  <c r="Q551" i="1"/>
  <c r="R551" i="1"/>
  <c r="AI323" i="17"/>
  <c r="S551" i="1"/>
  <c r="AJ323" i="17"/>
  <c r="Z323" i="17"/>
  <c r="BJ323" i="17" s="1"/>
  <c r="BG324" i="17"/>
  <c r="Y324" i="17"/>
  <c r="BN324" i="17" s="1"/>
  <c r="U324" i="17"/>
  <c r="AI324" i="17"/>
  <c r="AJ324" i="17"/>
  <c r="BK324" i="17"/>
  <c r="BG325" i="17"/>
  <c r="U325" i="17"/>
  <c r="AI325" i="17"/>
  <c r="AJ325" i="17"/>
  <c r="BF325" i="17"/>
  <c r="BI325" i="17"/>
  <c r="BN325" i="17"/>
  <c r="AA325" i="17"/>
  <c r="BK325" i="17" s="1"/>
  <c r="BL325" i="17"/>
  <c r="BG326" i="17"/>
  <c r="U326" i="17"/>
  <c r="AI326" i="17"/>
  <c r="AJ326" i="17"/>
  <c r="Y326" i="17"/>
  <c r="BN326" i="17" s="1"/>
  <c r="W326" i="17"/>
  <c r="X326" i="17"/>
  <c r="BK326" i="17"/>
  <c r="BG327" i="17"/>
  <c r="U327" i="17"/>
  <c r="AI327" i="17"/>
  <c r="AJ327" i="17"/>
  <c r="Y327" i="17"/>
  <c r="BI327" i="17" s="1"/>
  <c r="W327" i="17"/>
  <c r="X327" i="17"/>
  <c r="BG328" i="17"/>
  <c r="Y328" i="17"/>
  <c r="BN328" i="17" s="1"/>
  <c r="U328" i="17"/>
  <c r="AI328" i="17"/>
  <c r="AJ328" i="17"/>
  <c r="V328" i="17"/>
  <c r="AA328" i="17"/>
  <c r="AB328" i="17"/>
  <c r="BG329" i="17"/>
  <c r="U329" i="17"/>
  <c r="AI329" i="17"/>
  <c r="AJ329" i="17"/>
  <c r="Y329" i="17"/>
  <c r="BN329" i="17" s="1"/>
  <c r="Z329" i="17"/>
  <c r="BJ329" i="17" s="1"/>
  <c r="BG330" i="17"/>
  <c r="U330" i="17"/>
  <c r="AI330" i="17"/>
  <c r="W330" i="17"/>
  <c r="X330" i="17"/>
  <c r="BG331" i="17"/>
  <c r="O96" i="1"/>
  <c r="P96" i="1"/>
  <c r="U331" i="17"/>
  <c r="R96" i="1"/>
  <c r="AI331" i="17"/>
  <c r="BI331" i="17"/>
  <c r="BN331" i="17"/>
  <c r="W331" i="17"/>
  <c r="X331" i="17"/>
  <c r="BG332" i="17"/>
  <c r="O665" i="1"/>
  <c r="P665" i="1"/>
  <c r="U332" i="17"/>
  <c r="R665" i="1"/>
  <c r="AI332" i="17"/>
  <c r="BF332" i="17" s="1"/>
  <c r="W332" i="17"/>
  <c r="BH332" i="17" s="1"/>
  <c r="X332" i="17"/>
  <c r="M665" i="1"/>
  <c r="AD332" i="17"/>
  <c r="BN332" i="17"/>
  <c r="BI332" i="17"/>
  <c r="L665" i="1"/>
  <c r="BG333" i="17"/>
  <c r="U333" i="17"/>
  <c r="AI333" i="17"/>
  <c r="AA333" i="17"/>
  <c r="V333" i="17"/>
  <c r="AB333" i="17"/>
  <c r="Y333" i="17"/>
  <c r="BI333" i="17" s="1"/>
  <c r="BN333" i="17"/>
  <c r="BG334" i="17"/>
  <c r="O211" i="1"/>
  <c r="P211" i="1"/>
  <c r="U334" i="17"/>
  <c r="Q211" i="1"/>
  <c r="R211" i="1"/>
  <c r="AI334" i="17"/>
  <c r="S211" i="1"/>
  <c r="AJ334" i="17"/>
  <c r="W334" i="17"/>
  <c r="X334" i="17"/>
  <c r="M211" i="1"/>
  <c r="AD334" i="17"/>
  <c r="Y334" i="17"/>
  <c r="BN334" i="17" s="1"/>
  <c r="Z334" i="17"/>
  <c r="BJ334" i="17" s="1"/>
  <c r="BG335" i="17"/>
  <c r="U335" i="17"/>
  <c r="AI335" i="17"/>
  <c r="AJ335" i="17"/>
  <c r="Y335" i="17"/>
  <c r="BN335" i="17" s="1"/>
  <c r="W335" i="17"/>
  <c r="X335" i="17"/>
  <c r="BG336" i="17"/>
  <c r="O9" i="1"/>
  <c r="P9" i="1"/>
  <c r="U336" i="17"/>
  <c r="AA336" i="17"/>
  <c r="L9" i="1"/>
  <c r="W336" i="17"/>
  <c r="X336" i="17"/>
  <c r="BG337" i="17"/>
  <c r="O11" i="1"/>
  <c r="P11" i="1"/>
  <c r="U337" i="17"/>
  <c r="R11" i="1"/>
  <c r="AI337" i="17"/>
  <c r="S11" i="1"/>
  <c r="AJ337" i="17"/>
  <c r="AA337" i="17"/>
  <c r="BN337" i="17"/>
  <c r="M11" i="1"/>
  <c r="AD337" i="17"/>
  <c r="BH337" i="17" s="1"/>
  <c r="W337" i="17"/>
  <c r="X337" i="17"/>
  <c r="BI337" i="17"/>
  <c r="BG338" i="17"/>
  <c r="U338" i="17"/>
  <c r="AI338" i="17"/>
  <c r="W338" i="17"/>
  <c r="X338" i="17"/>
  <c r="BG339" i="17"/>
  <c r="Y339" i="17"/>
  <c r="BN339" i="17" s="1"/>
  <c r="U339" i="17"/>
  <c r="BF339" i="17" s="1"/>
  <c r="AI339" i="17"/>
  <c r="AJ339" i="17"/>
  <c r="AD339" i="17"/>
  <c r="W339" i="17"/>
  <c r="BH339" i="17" s="1"/>
  <c r="X339" i="17"/>
  <c r="BG340" i="17"/>
  <c r="U340" i="17"/>
  <c r="AI340" i="17"/>
  <c r="AJ340" i="17"/>
  <c r="Y340" i="17"/>
  <c r="BN340" i="17" s="1"/>
  <c r="AD340" i="17"/>
  <c r="W340" i="17"/>
  <c r="X340" i="17"/>
  <c r="BH340" i="17"/>
  <c r="Z340" i="17"/>
  <c r="BJ340" i="17" s="1"/>
  <c r="BG341" i="17"/>
  <c r="U341" i="17"/>
  <c r="BF341" i="17" s="1"/>
  <c r="AI341" i="17"/>
  <c r="AJ341" i="17"/>
  <c r="Y341" i="17"/>
  <c r="BN341" i="17" s="1"/>
  <c r="AD341" i="17"/>
  <c r="W341" i="17"/>
  <c r="X341" i="17"/>
  <c r="BH341" i="17"/>
  <c r="BG342" i="17"/>
  <c r="Y342" i="17"/>
  <c r="BN342" i="17" s="1"/>
  <c r="U342" i="17"/>
  <c r="AI342" i="17"/>
  <c r="AJ342" i="17"/>
  <c r="W342" i="17"/>
  <c r="X342" i="17"/>
  <c r="BG343" i="17"/>
  <c r="U343" i="17"/>
  <c r="AI343" i="17"/>
  <c r="Y343" i="17"/>
  <c r="W343" i="17"/>
  <c r="X343" i="17"/>
  <c r="AD343" i="17"/>
  <c r="BG344" i="17"/>
  <c r="U344" i="17"/>
  <c r="AI344" i="17"/>
  <c r="AD344" i="17"/>
  <c r="W344" i="17"/>
  <c r="X344" i="17"/>
  <c r="BG345" i="17"/>
  <c r="U345" i="17"/>
  <c r="AI345" i="17"/>
  <c r="AJ345" i="17"/>
  <c r="V345" i="17"/>
  <c r="AA345" i="17"/>
  <c r="AB345" i="17"/>
  <c r="Y345" i="17"/>
  <c r="BN345" i="17" s="1"/>
  <c r="W345" i="17"/>
  <c r="X345" i="17"/>
  <c r="BG346" i="17"/>
  <c r="U346" i="17"/>
  <c r="AI346" i="17"/>
  <c r="AJ346" i="17"/>
  <c r="AD346" i="17"/>
  <c r="BH346" i="17" s="1"/>
  <c r="W346" i="17"/>
  <c r="X346" i="17"/>
  <c r="Y346" i="17"/>
  <c r="BN346" i="17" s="1"/>
  <c r="Z346" i="17"/>
  <c r="BJ346" i="17" s="1"/>
  <c r="BG347" i="17"/>
  <c r="U347" i="17"/>
  <c r="AI347" i="17"/>
  <c r="AJ347" i="17"/>
  <c r="Z347" i="17"/>
  <c r="BJ347" i="17" s="1"/>
  <c r="AD347" i="17"/>
  <c r="BH347" i="17" s="1"/>
  <c r="W347" i="17"/>
  <c r="X347" i="17"/>
  <c r="BG348" i="17"/>
  <c r="U348" i="17"/>
  <c r="W348" i="17"/>
  <c r="X348" i="17"/>
  <c r="AD348" i="17"/>
  <c r="BN348" i="17"/>
  <c r="BI348" i="17"/>
  <c r="BG349" i="17"/>
  <c r="U349" i="17"/>
  <c r="BH349" i="17" s="1"/>
  <c r="AD349" i="17"/>
  <c r="W349" i="17"/>
  <c r="X349" i="17"/>
  <c r="BG350" i="17"/>
  <c r="U350" i="17"/>
  <c r="AI350" i="17"/>
  <c r="Y350" i="17"/>
  <c r="AD350" i="17"/>
  <c r="W350" i="17"/>
  <c r="X350" i="17"/>
  <c r="BG351" i="17"/>
  <c r="BN351" i="17"/>
  <c r="O828" i="1"/>
  <c r="P828" i="1"/>
  <c r="U351" i="17"/>
  <c r="M828" i="1"/>
  <c r="AD351" i="17"/>
  <c r="W351" i="17"/>
  <c r="X351" i="17"/>
  <c r="BH351" i="17"/>
  <c r="BG352" i="17"/>
  <c r="U352" i="17"/>
  <c r="AI352" i="17"/>
  <c r="AJ352" i="17"/>
  <c r="Y352" i="17"/>
  <c r="BI352" i="17" s="1"/>
  <c r="AD352" i="17"/>
  <c r="W352" i="17"/>
  <c r="X352" i="17"/>
  <c r="Z352" i="17"/>
  <c r="BJ352" i="17" s="1"/>
  <c r="BG353" i="17"/>
  <c r="U353" i="17"/>
  <c r="AI353" i="17"/>
  <c r="AJ353" i="17"/>
  <c r="AA353" i="17"/>
  <c r="BN353" i="17"/>
  <c r="AD353" i="17"/>
  <c r="BG354" i="17"/>
  <c r="U354" i="17"/>
  <c r="W354" i="17"/>
  <c r="X354" i="17"/>
  <c r="AD354" i="17"/>
  <c r="BG355" i="17"/>
  <c r="Y355" i="17"/>
  <c r="BN355" i="17" s="1"/>
  <c r="O448" i="1"/>
  <c r="P448" i="1"/>
  <c r="U355" i="17"/>
  <c r="Q448" i="1"/>
  <c r="R448" i="1"/>
  <c r="AI355" i="17"/>
  <c r="S448" i="1"/>
  <c r="AJ355" i="17"/>
  <c r="M448" i="1"/>
  <c r="AD355" i="17"/>
  <c r="BH355" i="17" s="1"/>
  <c r="W355" i="17"/>
  <c r="X355" i="17"/>
  <c r="BG356" i="17"/>
  <c r="O1130" i="1"/>
  <c r="P1130" i="1"/>
  <c r="U356" i="17"/>
  <c r="Q1130" i="1"/>
  <c r="R1130" i="1"/>
  <c r="AI356" i="17"/>
  <c r="S1130" i="1"/>
  <c r="AJ356" i="17"/>
  <c r="Y356" i="17"/>
  <c r="BI356" i="17" s="1"/>
  <c r="M1130" i="1"/>
  <c r="AD356" i="17"/>
  <c r="W356" i="17"/>
  <c r="X356" i="17"/>
  <c r="BG357" i="17"/>
  <c r="O515" i="1"/>
  <c r="P515" i="1"/>
  <c r="U357" i="17"/>
  <c r="R515" i="1"/>
  <c r="AI357" i="17"/>
  <c r="S515" i="1"/>
  <c r="AJ357" i="17"/>
  <c r="Z357" i="17"/>
  <c r="BJ357" i="17" s="1"/>
  <c r="BN357" i="17"/>
  <c r="BI357" i="17"/>
  <c r="M515" i="1"/>
  <c r="AD357" i="17"/>
  <c r="BG358" i="17"/>
  <c r="U358" i="17"/>
  <c r="AI358" i="17"/>
  <c r="AJ358" i="17"/>
  <c r="AD358" i="17"/>
  <c r="W358" i="17"/>
  <c r="X358" i="17"/>
  <c r="Y358" i="17"/>
  <c r="BN358" i="17" s="1"/>
  <c r="BG359" i="17"/>
  <c r="U359" i="17"/>
  <c r="AI359" i="17"/>
  <c r="AJ359" i="17"/>
  <c r="AA359" i="17"/>
  <c r="BG360" i="17"/>
  <c r="U360" i="17"/>
  <c r="AI360" i="17"/>
  <c r="AJ360" i="17"/>
  <c r="Y360" i="17"/>
  <c r="BI360" i="17" s="1"/>
  <c r="BG361" i="17"/>
  <c r="U361" i="17"/>
  <c r="BF361" i="17" s="1"/>
  <c r="AI361" i="17"/>
  <c r="AJ361" i="17"/>
  <c r="Z361" i="17"/>
  <c r="BJ361" i="17" s="1"/>
  <c r="BG362" i="17"/>
  <c r="U362" i="17"/>
  <c r="AI362" i="17"/>
  <c r="W362" i="17"/>
  <c r="X362" i="17"/>
  <c r="BG363" i="17"/>
  <c r="U363" i="17"/>
  <c r="AI363" i="17"/>
  <c r="AJ363" i="17"/>
  <c r="Z363" i="17"/>
  <c r="BJ363" i="17" s="1"/>
  <c r="W363" i="17"/>
  <c r="X363" i="17"/>
  <c r="BG364" i="17"/>
  <c r="U364" i="17"/>
  <c r="W364" i="17"/>
  <c r="X364" i="17"/>
  <c r="BG365" i="17"/>
  <c r="U365" i="17"/>
  <c r="BF365" i="17" s="1"/>
  <c r="AI365" i="17"/>
  <c r="AJ365" i="17"/>
  <c r="Y365" i="17"/>
  <c r="BG366" i="17"/>
  <c r="U366" i="17"/>
  <c r="BF366" i="17" s="1"/>
  <c r="Y366" i="17"/>
  <c r="BN366" i="17" s="1"/>
  <c r="W366" i="17"/>
  <c r="X366" i="17"/>
  <c r="BG367" i="17"/>
  <c r="Y367" i="17"/>
  <c r="BN367" i="17" s="1"/>
  <c r="U367" i="17"/>
  <c r="AI367" i="17"/>
  <c r="AJ367" i="17"/>
  <c r="Z367" i="17"/>
  <c r="BJ367" i="17"/>
  <c r="BG368" i="17"/>
  <c r="U368" i="17"/>
  <c r="AI368" i="17"/>
  <c r="AJ368" i="17"/>
  <c r="Y368" i="17"/>
  <c r="BI368" i="17" s="1"/>
  <c r="BG369" i="17"/>
  <c r="AA369" i="17"/>
  <c r="V369" i="17"/>
  <c r="AB369" i="17"/>
  <c r="Y369" i="17"/>
  <c r="BN369" i="17" s="1"/>
  <c r="BG370" i="17"/>
  <c r="U370" i="17"/>
  <c r="BF370" i="17" s="1"/>
  <c r="W370" i="17"/>
  <c r="X370" i="17"/>
  <c r="AD370" i="17"/>
  <c r="BG371" i="17"/>
  <c r="U371" i="17"/>
  <c r="BF371" i="17"/>
  <c r="W371" i="17"/>
  <c r="X371" i="17"/>
  <c r="AD371" i="17"/>
  <c r="BH371" i="17" s="1"/>
  <c r="BN371" i="17"/>
  <c r="BG372" i="17"/>
  <c r="U372" i="17"/>
  <c r="BF372" i="17"/>
  <c r="W372" i="17"/>
  <c r="X372" i="17"/>
  <c r="BG373" i="17"/>
  <c r="U373" i="17"/>
  <c r="BF373" i="17" s="1"/>
  <c r="AI373" i="17"/>
  <c r="BI373" i="17"/>
  <c r="BN373" i="17"/>
  <c r="W373" i="17"/>
  <c r="X373" i="17"/>
  <c r="BG374" i="17"/>
  <c r="U374" i="17"/>
  <c r="BF374" i="17" s="1"/>
  <c r="AI374" i="17"/>
  <c r="AJ374" i="17"/>
  <c r="Y374" i="17"/>
  <c r="BN374" i="17" s="1"/>
  <c r="BG375" i="17"/>
  <c r="U375" i="17"/>
  <c r="BF375" i="17" s="1"/>
  <c r="AI375" i="17"/>
  <c r="AJ375" i="17"/>
  <c r="BL375" i="17"/>
  <c r="Y375" i="17"/>
  <c r="BN375" i="17" s="1"/>
  <c r="BG376" i="17"/>
  <c r="U376" i="17"/>
  <c r="BF376" i="17" s="1"/>
  <c r="AD376" i="17"/>
  <c r="BG377" i="17"/>
  <c r="U377" i="17"/>
  <c r="AD377" i="17"/>
  <c r="W377" i="17"/>
  <c r="X377" i="17"/>
  <c r="BG378" i="17"/>
  <c r="U378" i="17"/>
  <c r="AI378" i="17"/>
  <c r="AJ378" i="17"/>
  <c r="BF378" i="17"/>
  <c r="Z378" i="17"/>
  <c r="BJ378" i="17" s="1"/>
  <c r="Y378" i="17"/>
  <c r="BN378" i="17" s="1"/>
  <c r="W378" i="17"/>
  <c r="X378" i="17"/>
  <c r="BG379" i="17"/>
  <c r="U379" i="17"/>
  <c r="AI379" i="17"/>
  <c r="AJ379" i="17"/>
  <c r="V379" i="17"/>
  <c r="BF379" i="17"/>
  <c r="AA379" i="17"/>
  <c r="BK379" i="17"/>
  <c r="Y379" i="17"/>
  <c r="BN379" i="17" s="1"/>
  <c r="BG380" i="17"/>
  <c r="U380" i="17"/>
  <c r="BF380" i="17" s="1"/>
  <c r="AD380" i="17"/>
  <c r="Y380" i="17"/>
  <c r="BN380" i="17" s="1"/>
  <c r="BG381" i="17"/>
  <c r="U381" i="17"/>
  <c r="AI381" i="17"/>
  <c r="AJ381" i="17"/>
  <c r="Z381" i="17"/>
  <c r="BJ381" i="17" s="1"/>
  <c r="Y381" i="17"/>
  <c r="BN381" i="17" s="1"/>
  <c r="BG382" i="17"/>
  <c r="U382" i="17"/>
  <c r="AD382" i="17"/>
  <c r="Y382" i="17"/>
  <c r="BN382" i="17" s="1"/>
  <c r="BG383" i="17"/>
  <c r="U383" i="17"/>
  <c r="AI383" i="17"/>
  <c r="AJ383" i="17"/>
  <c r="AA383" i="17"/>
  <c r="BK383" i="17" s="1"/>
  <c r="BN383" i="17"/>
  <c r="BG384" i="17"/>
  <c r="BN384" i="17"/>
  <c r="BG385" i="17"/>
  <c r="BN385" i="17"/>
  <c r="BG386" i="17"/>
  <c r="BN386" i="17"/>
  <c r="L706" i="1"/>
  <c r="BG387" i="17"/>
  <c r="U387" i="17"/>
  <c r="AI387" i="17"/>
  <c r="AD387" i="17"/>
  <c r="BH387" i="17" s="1"/>
  <c r="W387" i="17"/>
  <c r="X387" i="17"/>
  <c r="Y387" i="17"/>
  <c r="BN387" i="17" s="1"/>
  <c r="BG388" i="17"/>
  <c r="U388" i="17"/>
  <c r="AI388" i="17"/>
  <c r="AJ388" i="17"/>
  <c r="Y388" i="17"/>
  <c r="BI388" i="17" s="1"/>
  <c r="BG389" i="17"/>
  <c r="U389" i="17"/>
  <c r="AI389" i="17"/>
  <c r="AJ389" i="17"/>
  <c r="AA389" i="17"/>
  <c r="BN389" i="17"/>
  <c r="BG390" i="17"/>
  <c r="U390" i="17"/>
  <c r="AI390" i="17"/>
  <c r="BI390" i="17"/>
  <c r="BN390" i="17"/>
  <c r="BG391" i="17"/>
  <c r="U391" i="17"/>
  <c r="AI391" i="17"/>
  <c r="AJ391" i="17"/>
  <c r="Y391" i="17"/>
  <c r="BN391" i="17" s="1"/>
  <c r="BI391" i="17"/>
  <c r="BK391" i="17"/>
  <c r="BG392" i="17"/>
  <c r="BN392" i="17"/>
  <c r="U392" i="17"/>
  <c r="W392" i="17"/>
  <c r="X392" i="17"/>
  <c r="BG393" i="17"/>
  <c r="O1129" i="1"/>
  <c r="P1129" i="1"/>
  <c r="U393" i="17"/>
  <c r="BH393" i="17" s="1"/>
  <c r="M1129" i="1"/>
  <c r="AD393" i="17"/>
  <c r="W393" i="17"/>
  <c r="X393" i="17"/>
  <c r="BN393" i="17"/>
  <c r="L1129" i="1"/>
  <c r="BG394" i="17"/>
  <c r="O302" i="1"/>
  <c r="P302" i="1"/>
  <c r="U394" i="17"/>
  <c r="Q302" i="1"/>
  <c r="R302" i="1"/>
  <c r="AI394" i="17"/>
  <c r="S302" i="1"/>
  <c r="AJ394" i="17"/>
  <c r="BK394" i="17"/>
  <c r="Y394" i="17"/>
  <c r="BN394" i="17" s="1"/>
  <c r="Z394" i="17"/>
  <c r="BJ394" i="17" s="1"/>
  <c r="BG395" i="17"/>
  <c r="BN395" i="17"/>
  <c r="O483" i="1"/>
  <c r="P483" i="1"/>
  <c r="U395" i="17"/>
  <c r="BG396" i="17"/>
  <c r="O358" i="1"/>
  <c r="P358" i="1"/>
  <c r="U396" i="17"/>
  <c r="Q358" i="1"/>
  <c r="R358" i="1"/>
  <c r="AI396" i="17"/>
  <c r="S358" i="1"/>
  <c r="AJ396" i="17"/>
  <c r="Z396" i="17"/>
  <c r="BJ396" i="17" s="1"/>
  <c r="Y396" i="17"/>
  <c r="BN396" i="17" s="1"/>
  <c r="BG397" i="17"/>
  <c r="O1306" i="1"/>
  <c r="P1306" i="1"/>
  <c r="U397" i="17"/>
  <c r="Q1306" i="1"/>
  <c r="R1306" i="1"/>
  <c r="AI397" i="17"/>
  <c r="S1306" i="1"/>
  <c r="AJ397" i="17"/>
  <c r="Z397" i="17"/>
  <c r="BJ397" i="17" s="1"/>
  <c r="Y397" i="17"/>
  <c r="BN397" i="17" s="1"/>
  <c r="BK397" i="17"/>
  <c r="BG398" i="17"/>
  <c r="O972" i="1"/>
  <c r="P972" i="1"/>
  <c r="U398" i="17"/>
  <c r="R972" i="1"/>
  <c r="AI398" i="17"/>
  <c r="S972" i="1"/>
  <c r="AJ398" i="17"/>
  <c r="Z398" i="17"/>
  <c r="BJ398" i="17" s="1"/>
  <c r="BN398" i="17"/>
  <c r="M972" i="1"/>
  <c r="AD398" i="17"/>
  <c r="BG399" i="17"/>
  <c r="U399" i="17"/>
  <c r="AI399" i="17"/>
  <c r="BI399" i="17"/>
  <c r="BN399" i="17"/>
  <c r="BG400" i="17"/>
  <c r="BN400" i="17"/>
  <c r="BG401" i="17"/>
  <c r="U401" i="17"/>
  <c r="AI401" i="17"/>
  <c r="AJ401" i="17"/>
  <c r="AA401" i="17"/>
  <c r="BN401" i="17"/>
  <c r="BG402" i="17"/>
  <c r="U402" i="17"/>
  <c r="AD402" i="17"/>
  <c r="BN402" i="17"/>
  <c r="BG403" i="17"/>
  <c r="U403" i="17"/>
  <c r="AA403" i="17"/>
  <c r="BN403" i="17"/>
  <c r="BG404" i="17"/>
  <c r="U404" i="17"/>
  <c r="W404" i="17"/>
  <c r="X404" i="17"/>
  <c r="AD404" i="17"/>
  <c r="BH404" i="17" s="1"/>
  <c r="BN404" i="17"/>
  <c r="BG405" i="17"/>
  <c r="BN405" i="17"/>
  <c r="BG406" i="17"/>
  <c r="U406" i="17"/>
  <c r="AI406" i="17"/>
  <c r="AJ406" i="17"/>
  <c r="BK406" i="17"/>
  <c r="Y406" i="17"/>
  <c r="BN406" i="17" s="1"/>
  <c r="BG407" i="17"/>
  <c r="Y407" i="17"/>
  <c r="U407" i="17"/>
  <c r="AI407" i="17"/>
  <c r="BG408" i="17"/>
  <c r="U408" i="17"/>
  <c r="AI408" i="17"/>
  <c r="AJ408" i="17"/>
  <c r="Y408" i="17"/>
  <c r="BI408" i="17" s="1"/>
  <c r="BG409" i="17"/>
  <c r="U409" i="17"/>
  <c r="AI409" i="17"/>
  <c r="AJ409" i="17"/>
  <c r="Y409" i="17"/>
  <c r="BI409" i="17" s="1"/>
  <c r="BG410" i="17"/>
  <c r="Y410" i="17"/>
  <c r="BN410" i="17" s="1"/>
  <c r="U410" i="17"/>
  <c r="AI410" i="17"/>
  <c r="AJ410" i="17"/>
  <c r="Z410" i="17"/>
  <c r="BJ410" i="17" s="1"/>
  <c r="BG411" i="17"/>
  <c r="O870" i="1"/>
  <c r="P870" i="1"/>
  <c r="U411" i="17"/>
  <c r="R870" i="1"/>
  <c r="AI411" i="17"/>
  <c r="S870" i="1"/>
  <c r="AJ411" i="17"/>
  <c r="AA411" i="17"/>
  <c r="BN411" i="17"/>
  <c r="W411" i="17"/>
  <c r="X411" i="17"/>
  <c r="BG412" i="17"/>
  <c r="U412" i="17"/>
  <c r="AI412" i="17"/>
  <c r="BI412" i="17"/>
  <c r="BN412" i="17"/>
  <c r="BG413" i="17"/>
  <c r="U413" i="17"/>
  <c r="AD413" i="17"/>
  <c r="BN413" i="17"/>
  <c r="BG414" i="17"/>
  <c r="U414" i="17"/>
  <c r="AI414" i="17"/>
  <c r="AJ414" i="17"/>
  <c r="AA414" i="17"/>
  <c r="BN414" i="17"/>
  <c r="BG415" i="17"/>
  <c r="BN415" i="17"/>
  <c r="BG416" i="17"/>
  <c r="O231" i="1"/>
  <c r="P231" i="1"/>
  <c r="U416" i="17"/>
  <c r="R231" i="1"/>
  <c r="AI416" i="17"/>
  <c r="S231" i="1"/>
  <c r="AJ416" i="17"/>
  <c r="AA416" i="17"/>
  <c r="BN416" i="17"/>
  <c r="BG417" i="17"/>
  <c r="U417" i="17"/>
  <c r="AI417" i="17"/>
  <c r="AJ417" i="17"/>
  <c r="AA417" i="17"/>
  <c r="BG418" i="17"/>
  <c r="U418" i="17"/>
  <c r="AI418" i="17"/>
  <c r="AJ418" i="17"/>
  <c r="Z418" i="17"/>
  <c r="BJ418" i="17" s="1"/>
  <c r="Y418" i="17"/>
  <c r="BN418" i="17" s="1"/>
  <c r="BG419" i="17"/>
  <c r="U419" i="17"/>
  <c r="AI419" i="17"/>
  <c r="AJ419" i="17"/>
  <c r="Y419" i="17"/>
  <c r="BI419" i="17" s="1"/>
  <c r="BG420" i="17"/>
  <c r="O13" i="1"/>
  <c r="P13" i="1"/>
  <c r="U420" i="17"/>
  <c r="BF420" i="17"/>
  <c r="M13" i="1"/>
  <c r="AD420" i="17"/>
  <c r="W420" i="17"/>
  <c r="X420" i="17"/>
  <c r="BG421" i="17"/>
  <c r="O509" i="1"/>
  <c r="P509" i="1"/>
  <c r="U421" i="17"/>
  <c r="R509" i="1"/>
  <c r="AI421" i="17"/>
  <c r="S509" i="1"/>
  <c r="AJ421" i="17"/>
  <c r="BF421" i="17"/>
  <c r="AA421" i="17"/>
  <c r="BG422" i="17"/>
  <c r="Y422" i="17"/>
  <c r="BN422" i="17" s="1"/>
  <c r="U422" i="17"/>
  <c r="AI422" i="17"/>
  <c r="AJ422" i="17"/>
  <c r="BG423" i="17"/>
  <c r="O490" i="1"/>
  <c r="P490" i="1"/>
  <c r="U423" i="17"/>
  <c r="W423" i="17"/>
  <c r="BH423" i="17" s="1"/>
  <c r="X423" i="17"/>
  <c r="M490" i="1"/>
  <c r="AD423" i="17"/>
  <c r="BG424" i="17"/>
  <c r="U424" i="17"/>
  <c r="BF424" i="17" s="1"/>
  <c r="AI424" i="17"/>
  <c r="AJ424" i="17"/>
  <c r="Y424" i="17"/>
  <c r="BN424" i="17" s="1"/>
  <c r="BG425" i="17"/>
  <c r="U425" i="17"/>
  <c r="BF425" i="17" s="1"/>
  <c r="AI425" i="17"/>
  <c r="BI425" i="17"/>
  <c r="BN425" i="17"/>
  <c r="W425" i="17"/>
  <c r="X425" i="17"/>
  <c r="BG426" i="17"/>
  <c r="U426" i="17"/>
  <c r="BF426" i="17" s="1"/>
  <c r="AI426" i="17"/>
  <c r="AJ426" i="17"/>
  <c r="Y426" i="17"/>
  <c r="BN426" i="17" s="1"/>
  <c r="BG427" i="17"/>
  <c r="Y427" i="17"/>
  <c r="BN427" i="17" s="1"/>
  <c r="U427" i="17"/>
  <c r="AI427" i="17"/>
  <c r="AJ427" i="17"/>
  <c r="Z427" i="17"/>
  <c r="BJ427" i="17" s="1"/>
  <c r="BG428" i="17"/>
  <c r="U428" i="17"/>
  <c r="BF428" i="17" s="1"/>
  <c r="AI428" i="17"/>
  <c r="W428" i="17"/>
  <c r="X428" i="17"/>
  <c r="AD428" i="17"/>
  <c r="Y428" i="17"/>
  <c r="BN428" i="17" s="1"/>
  <c r="BG429" i="17"/>
  <c r="U429" i="17"/>
  <c r="AI429" i="17"/>
  <c r="AJ429" i="17"/>
  <c r="Y429" i="17"/>
  <c r="BI429" i="17" s="1"/>
  <c r="Z429" i="17"/>
  <c r="BJ429" i="17" s="1"/>
  <c r="BG430" i="17"/>
  <c r="O857" i="1"/>
  <c r="P857" i="1"/>
  <c r="U430" i="17"/>
  <c r="BF430" i="17" s="1"/>
  <c r="M857" i="1"/>
  <c r="AD430" i="17"/>
  <c r="W430" i="17"/>
  <c r="X430" i="17"/>
  <c r="BG431" i="17"/>
  <c r="O95" i="1"/>
  <c r="P95" i="1"/>
  <c r="U431" i="17"/>
  <c r="R95" i="1"/>
  <c r="AI431" i="17"/>
  <c r="S95" i="1"/>
  <c r="AJ431" i="17"/>
  <c r="AA431" i="17"/>
  <c r="W431" i="17"/>
  <c r="X431" i="17"/>
  <c r="BG432" i="17"/>
  <c r="BA432" i="17" s="1"/>
  <c r="U432" i="17"/>
  <c r="BF432" i="17" s="1"/>
  <c r="AD432" i="17"/>
  <c r="BH432" i="17" s="1"/>
  <c r="W432" i="17"/>
  <c r="X432" i="17"/>
  <c r="BN432" i="17"/>
  <c r="BG433" i="17"/>
  <c r="U433" i="17"/>
  <c r="BF433" i="17" s="1"/>
  <c r="AI433" i="17"/>
  <c r="AJ433" i="17"/>
  <c r="Z433" i="17"/>
  <c r="BJ433" i="17" s="1"/>
  <c r="Y433" i="17"/>
  <c r="BN433" i="17" s="1"/>
  <c r="BG434" i="17"/>
  <c r="U434" i="17"/>
  <c r="BF434" i="17"/>
  <c r="AD434" i="17"/>
  <c r="BH434" i="17" s="1"/>
  <c r="BG435" i="17"/>
  <c r="O813" i="1"/>
  <c r="P813" i="1"/>
  <c r="U435" i="17"/>
  <c r="L813" i="1"/>
  <c r="Y435" i="17"/>
  <c r="BN435" i="17" s="1"/>
  <c r="M813" i="1"/>
  <c r="AD435" i="17"/>
  <c r="BG436" i="17"/>
  <c r="O1132" i="1"/>
  <c r="P1132" i="1"/>
  <c r="U436" i="17"/>
  <c r="Q1132" i="1"/>
  <c r="R1132" i="1"/>
  <c r="AI436" i="17"/>
  <c r="Y436" i="17"/>
  <c r="BI436" i="17" s="1"/>
  <c r="M1132" i="1"/>
  <c r="AD436" i="17"/>
  <c r="BH436" i="17" s="1"/>
  <c r="BG437" i="17"/>
  <c r="U437" i="17"/>
  <c r="BF437" i="17"/>
  <c r="BG438" i="17"/>
  <c r="U438" i="17"/>
  <c r="AI438" i="17"/>
  <c r="AJ438" i="17"/>
  <c r="AD438" i="17"/>
  <c r="W438" i="17"/>
  <c r="X438" i="17"/>
  <c r="Y438" i="17"/>
  <c r="BN438" i="17" s="1"/>
  <c r="BG439" i="17"/>
  <c r="U439" i="17"/>
  <c r="AI439" i="17"/>
  <c r="W439" i="17"/>
  <c r="X439" i="17"/>
  <c r="BG440" i="17"/>
  <c r="U440" i="17"/>
  <c r="W440" i="17"/>
  <c r="X440" i="17"/>
  <c r="BG441" i="17"/>
  <c r="U441" i="17"/>
  <c r="AD441" i="17"/>
  <c r="W441" i="17"/>
  <c r="X441" i="17"/>
  <c r="BG442" i="17"/>
  <c r="U442" i="17"/>
  <c r="AI442" i="17"/>
  <c r="AJ442" i="17"/>
  <c r="AD442" i="17"/>
  <c r="W442" i="17"/>
  <c r="X442" i="17"/>
  <c r="Y442" i="17"/>
  <c r="BN442" i="17" s="1"/>
  <c r="Z442" i="17"/>
  <c r="BJ442" i="17" s="1"/>
  <c r="BG443" i="17"/>
  <c r="O42" i="1"/>
  <c r="P42" i="1"/>
  <c r="U443" i="17"/>
  <c r="R42" i="1"/>
  <c r="AI443" i="17"/>
  <c r="S42" i="1"/>
  <c r="AJ443" i="17"/>
  <c r="AA443" i="17"/>
  <c r="W443" i="17"/>
  <c r="X443" i="17"/>
  <c r="BG444" i="17"/>
  <c r="Y444" i="17"/>
  <c r="BN444" i="17" s="1"/>
  <c r="O457" i="1"/>
  <c r="P457" i="1"/>
  <c r="U444" i="17"/>
  <c r="BF444" i="17" s="1"/>
  <c r="Q457" i="1"/>
  <c r="R457" i="1"/>
  <c r="AI444" i="17"/>
  <c r="S457" i="1"/>
  <c r="AJ444" i="17"/>
  <c r="Z444" i="17"/>
  <c r="BJ444" i="17" s="1"/>
  <c r="BG445" i="17"/>
  <c r="U445" i="17"/>
  <c r="BF445" i="17" s="1"/>
  <c r="AI445" i="17"/>
  <c r="AJ445" i="17"/>
  <c r="Y445" i="17"/>
  <c r="BI445" i="17" s="1"/>
  <c r="Z445" i="17"/>
  <c r="BJ445" i="17" s="1"/>
  <c r="BG446" i="17"/>
  <c r="BN446" i="17"/>
  <c r="U446" i="17"/>
  <c r="W446" i="17"/>
  <c r="X446" i="17"/>
  <c r="BG447" i="17"/>
  <c r="Y447" i="17"/>
  <c r="BN447" i="17" s="1"/>
  <c r="U447" i="17"/>
  <c r="AI447" i="17"/>
  <c r="BG448" i="17"/>
  <c r="O331" i="1"/>
  <c r="P331" i="1"/>
  <c r="U448" i="17"/>
  <c r="W448" i="17"/>
  <c r="X448" i="17"/>
  <c r="M331" i="1"/>
  <c r="AD448" i="17"/>
  <c r="BG449" i="17"/>
  <c r="U449" i="17"/>
  <c r="BF449" i="17" s="1"/>
  <c r="AI449" i="17"/>
  <c r="AJ449" i="17"/>
  <c r="Y449" i="17"/>
  <c r="BI449" i="17" s="1"/>
  <c r="BG450" i="17"/>
  <c r="U450" i="17"/>
  <c r="BF450" i="17" s="1"/>
  <c r="AI450" i="17"/>
  <c r="AJ450" i="17"/>
  <c r="Y450" i="17"/>
  <c r="BI450" i="17" s="1"/>
  <c r="Z450" i="17"/>
  <c r="BJ450" i="17" s="1"/>
  <c r="BG451" i="17"/>
  <c r="U451" i="17"/>
  <c r="BF451" i="17" s="1"/>
  <c r="W451" i="17"/>
  <c r="X451" i="17"/>
  <c r="M483" i="1"/>
  <c r="AD451" i="17"/>
  <c r="BG452" i="17"/>
  <c r="Y452" i="17"/>
  <c r="BN452" i="17" s="1"/>
  <c r="O446" i="1"/>
  <c r="P446" i="1"/>
  <c r="U452" i="17"/>
  <c r="Q446" i="1"/>
  <c r="R446" i="1"/>
  <c r="AI452" i="17"/>
  <c r="S446" i="1"/>
  <c r="AJ452" i="17"/>
  <c r="BK452" i="17"/>
  <c r="BG453" i="17"/>
  <c r="U453" i="17"/>
  <c r="AI453" i="17"/>
  <c r="AJ453" i="17"/>
  <c r="Z453" i="17"/>
  <c r="BJ453" i="17" s="1"/>
  <c r="BG454" i="17"/>
  <c r="O978" i="1"/>
  <c r="P978" i="1"/>
  <c r="U454" i="17"/>
  <c r="R978" i="1"/>
  <c r="AI454" i="17"/>
  <c r="W454" i="17"/>
  <c r="X454" i="17"/>
  <c r="BG455" i="17"/>
  <c r="BN455" i="17"/>
  <c r="U455" i="17"/>
  <c r="W455" i="17"/>
  <c r="X455" i="17"/>
  <c r="BG456" i="17"/>
  <c r="U456" i="17"/>
  <c r="BF456" i="17" s="1"/>
  <c r="AI456" i="17"/>
  <c r="AJ456" i="17"/>
  <c r="AA456" i="17"/>
  <c r="BK456" i="17" s="1"/>
  <c r="W456" i="17"/>
  <c r="X456" i="17"/>
  <c r="BG457" i="17"/>
  <c r="U457" i="17"/>
  <c r="BF457" i="17"/>
  <c r="W457" i="17"/>
  <c r="X457" i="17"/>
  <c r="AD457" i="17"/>
  <c r="BN457" i="17"/>
  <c r="BG458" i="17"/>
  <c r="U458" i="17"/>
  <c r="AI458" i="17"/>
  <c r="AJ458" i="17"/>
  <c r="Y458" i="17"/>
  <c r="BI458" i="17" s="1"/>
  <c r="Z458" i="17"/>
  <c r="BJ458" i="17" s="1"/>
  <c r="BG459" i="17"/>
  <c r="O885" i="1"/>
  <c r="P885" i="1"/>
  <c r="U459" i="17"/>
  <c r="BF459" i="17" s="1"/>
  <c r="AA459" i="17"/>
  <c r="L885" i="1"/>
  <c r="W459" i="17"/>
  <c r="X459" i="17"/>
  <c r="BG460" i="17"/>
  <c r="Y460" i="17"/>
  <c r="BN460" i="17" s="1"/>
  <c r="U460" i="17"/>
  <c r="AI460" i="17"/>
  <c r="AJ460" i="17"/>
  <c r="BF460" i="17"/>
  <c r="BG461" i="17"/>
  <c r="O686" i="1"/>
  <c r="P686" i="1"/>
  <c r="U461" i="17"/>
  <c r="R686" i="1"/>
  <c r="AI461" i="17"/>
  <c r="S686" i="1"/>
  <c r="AJ461" i="17"/>
  <c r="Z461" i="17"/>
  <c r="BJ461" i="17" s="1"/>
  <c r="W461" i="17"/>
  <c r="X461" i="17"/>
  <c r="BG462" i="17"/>
  <c r="U462" i="17"/>
  <c r="BF462" i="17"/>
  <c r="W462" i="17"/>
  <c r="X462" i="17"/>
  <c r="AD462" i="17"/>
  <c r="BN462" i="17"/>
  <c r="BG463" i="17"/>
  <c r="U463" i="17"/>
  <c r="AI463" i="17"/>
  <c r="AJ463" i="17"/>
  <c r="Z463" i="17"/>
  <c r="BJ463" i="17" s="1"/>
  <c r="BG464" i="17"/>
  <c r="O210" i="1"/>
  <c r="P210" i="1"/>
  <c r="U464" i="17"/>
  <c r="Q210" i="1"/>
  <c r="R210" i="1"/>
  <c r="AI464" i="17"/>
  <c r="S210" i="1"/>
  <c r="AJ464" i="17"/>
  <c r="M210" i="1"/>
  <c r="AD464" i="17"/>
  <c r="W464" i="17"/>
  <c r="X464" i="17"/>
  <c r="Y464" i="17"/>
  <c r="BN464" i="17" s="1"/>
  <c r="BG465" i="17"/>
  <c r="U465" i="17"/>
  <c r="BF465" i="17" s="1"/>
  <c r="AI465" i="17"/>
  <c r="AJ465" i="17"/>
  <c r="Z465" i="17"/>
  <c r="BJ465" i="17" s="1"/>
  <c r="BG466" i="17"/>
  <c r="BN466" i="17"/>
  <c r="BG467" i="17"/>
  <c r="U467" i="17"/>
  <c r="AI467" i="17"/>
  <c r="BG468" i="17"/>
  <c r="U468" i="17"/>
  <c r="AI468" i="17"/>
  <c r="BI468" i="17"/>
  <c r="BN468" i="17"/>
  <c r="BG469" i="17"/>
  <c r="U469" i="17"/>
  <c r="AI469" i="17"/>
  <c r="AJ469" i="17"/>
  <c r="AA469" i="17"/>
  <c r="BK469" i="17" s="1"/>
  <c r="BG470" i="17"/>
  <c r="U470" i="17"/>
  <c r="AD470" i="17"/>
  <c r="BG471" i="17"/>
  <c r="BG472" i="17"/>
  <c r="U472" i="17"/>
  <c r="AI472" i="17"/>
  <c r="AJ472" i="17"/>
  <c r="AA472" i="17"/>
  <c r="BK472" i="17" s="1"/>
  <c r="BG473" i="17"/>
  <c r="U473" i="17"/>
  <c r="AI473" i="17"/>
  <c r="AJ473" i="17"/>
  <c r="AA473" i="17"/>
  <c r="BN473" i="17"/>
  <c r="BG474" i="17"/>
  <c r="U474" i="17"/>
  <c r="AI474" i="17"/>
  <c r="AJ474" i="17"/>
  <c r="AA474" i="17"/>
  <c r="BN474" i="17"/>
  <c r="BG475" i="17"/>
  <c r="U475" i="17"/>
  <c r="BF475" i="17" s="1"/>
  <c r="AI475" i="17"/>
  <c r="AJ475" i="17"/>
  <c r="AA475" i="17"/>
  <c r="BK475" i="17" s="1"/>
  <c r="BG476" i="17"/>
  <c r="U476" i="17"/>
  <c r="AA476" i="17"/>
  <c r="BG477" i="17"/>
  <c r="BG478" i="17"/>
  <c r="U478" i="17"/>
  <c r="BF478" i="17" s="1"/>
  <c r="AA478" i="17"/>
  <c r="BL478" i="17"/>
  <c r="BN478" i="17"/>
  <c r="BG479" i="17"/>
  <c r="U479" i="17"/>
  <c r="AI479" i="17"/>
  <c r="AJ479" i="17"/>
  <c r="Z479" i="17"/>
  <c r="BJ479" i="17" s="1"/>
  <c r="BG480" i="17"/>
  <c r="U480" i="17"/>
  <c r="AI480" i="17"/>
  <c r="AJ480" i="17"/>
  <c r="Z480" i="17"/>
  <c r="BJ480" i="17" s="1"/>
  <c r="BG481" i="17"/>
  <c r="BG482" i="17"/>
  <c r="U482" i="17"/>
  <c r="AD482" i="17"/>
  <c r="BG483" i="17"/>
  <c r="U483" i="17"/>
  <c r="BF483" i="17"/>
  <c r="AA483" i="17"/>
  <c r="BG484" i="17"/>
  <c r="BN484" i="17"/>
  <c r="BG485" i="17"/>
  <c r="BN485" i="17"/>
  <c r="BG486" i="17"/>
  <c r="U486" i="17"/>
  <c r="BF486" i="17" s="1"/>
  <c r="AI486" i="17"/>
  <c r="AJ486" i="17"/>
  <c r="Z486" i="17"/>
  <c r="BJ486" i="17" s="1"/>
  <c r="BN486" i="17"/>
  <c r="BG487" i="17"/>
  <c r="BN487" i="17"/>
  <c r="BG488" i="17"/>
  <c r="U488" i="17"/>
  <c r="AI488" i="17"/>
  <c r="AJ488" i="17"/>
  <c r="Z488" i="17"/>
  <c r="BJ488" i="17" s="1"/>
  <c r="BG489" i="17"/>
  <c r="U489" i="17"/>
  <c r="BF489" i="17" s="1"/>
  <c r="AI489" i="17"/>
  <c r="AJ489" i="17"/>
  <c r="Z489" i="17"/>
  <c r="BJ489" i="17" s="1"/>
  <c r="BN489" i="17"/>
  <c r="BG490" i="17"/>
  <c r="O953" i="1"/>
  <c r="P953" i="1"/>
  <c r="U490" i="17"/>
  <c r="W490" i="17"/>
  <c r="X490" i="17"/>
  <c r="M953" i="1"/>
  <c r="AD490" i="17"/>
  <c r="BH490" i="17"/>
  <c r="Y490" i="17"/>
  <c r="BN490" i="17" s="1"/>
  <c r="BG491" i="17"/>
  <c r="U491" i="17"/>
  <c r="AI491" i="17"/>
  <c r="AJ491" i="17"/>
  <c r="Z491" i="17"/>
  <c r="BJ491" i="17" s="1"/>
  <c r="Y491" i="17"/>
  <c r="BN491" i="17" s="1"/>
  <c r="BG492" i="17"/>
  <c r="O150" i="1"/>
  <c r="P150" i="1"/>
  <c r="U492" i="17"/>
  <c r="R150" i="1"/>
  <c r="AI492" i="17"/>
  <c r="S150" i="1"/>
  <c r="AJ492" i="17"/>
  <c r="BF492" i="17"/>
  <c r="Z492" i="17"/>
  <c r="BJ492" i="17" s="1"/>
  <c r="BN492" i="17"/>
  <c r="BI492" i="17"/>
  <c r="BG493" i="17"/>
  <c r="Y493" i="17"/>
  <c r="BN493" i="17" s="1"/>
  <c r="U493" i="17"/>
  <c r="AD493" i="17"/>
  <c r="BG494" i="17"/>
  <c r="U494" i="17"/>
  <c r="AI494" i="17"/>
  <c r="W494" i="17"/>
  <c r="X494" i="17"/>
  <c r="AD494" i="17"/>
  <c r="Y494" i="17"/>
  <c r="BN494" i="17" s="1"/>
  <c r="BG495" i="17"/>
  <c r="U495" i="17"/>
  <c r="AI495" i="17"/>
  <c r="AJ495" i="17"/>
  <c r="Z495" i="17"/>
  <c r="BJ495" i="17" s="1"/>
  <c r="Y495" i="17"/>
  <c r="BN495" i="17" s="1"/>
  <c r="BG496" i="17"/>
  <c r="O481" i="1"/>
  <c r="P481" i="1"/>
  <c r="U496" i="17"/>
  <c r="R481" i="1"/>
  <c r="AI496" i="17"/>
  <c r="S481" i="1"/>
  <c r="AJ496" i="17"/>
  <c r="AA496" i="17"/>
  <c r="BK496" i="17" s="1"/>
  <c r="W496" i="17"/>
  <c r="X496" i="17"/>
  <c r="BG497" i="17"/>
  <c r="O396" i="1"/>
  <c r="P396" i="1"/>
  <c r="U497" i="17"/>
  <c r="BF497" i="17" s="1"/>
  <c r="R396" i="1"/>
  <c r="AI497" i="17"/>
  <c r="S396" i="1"/>
  <c r="AJ497" i="17"/>
  <c r="AA497" i="17"/>
  <c r="BL497" i="17"/>
  <c r="BN497" i="17"/>
  <c r="BI497" i="17"/>
  <c r="BG498" i="17"/>
  <c r="O217" i="1"/>
  <c r="P217" i="1"/>
  <c r="U498" i="17"/>
  <c r="Q217" i="1"/>
  <c r="R217" i="1"/>
  <c r="AI498" i="17"/>
  <c r="S217" i="1"/>
  <c r="AJ498" i="17"/>
  <c r="Y498" i="17"/>
  <c r="BN498" i="17" s="1"/>
  <c r="BG499" i="17"/>
  <c r="O1315" i="1"/>
  <c r="P1315" i="1"/>
  <c r="U499" i="17"/>
  <c r="Q1315" i="1"/>
  <c r="R1315" i="1"/>
  <c r="AI499" i="17"/>
  <c r="S1315" i="1"/>
  <c r="AJ499" i="17"/>
  <c r="Y499" i="17"/>
  <c r="BN499" i="17" s="1"/>
  <c r="BG500" i="17"/>
  <c r="Y500" i="17"/>
  <c r="BI500" i="17" s="1"/>
  <c r="U500" i="17"/>
  <c r="AI500" i="17"/>
  <c r="BG501" i="17"/>
  <c r="Y501" i="17"/>
  <c r="BN501" i="17" s="1"/>
  <c r="O463" i="1"/>
  <c r="P463" i="1"/>
  <c r="U501" i="17"/>
  <c r="Q463" i="1"/>
  <c r="R463" i="1"/>
  <c r="AI501" i="17"/>
  <c r="S463" i="1"/>
  <c r="AJ501" i="17"/>
  <c r="BK501" i="17"/>
  <c r="BG502" i="17"/>
  <c r="O599" i="1"/>
  <c r="P599" i="1"/>
  <c r="U502" i="17"/>
  <c r="BF502" i="17" s="1"/>
  <c r="Q599" i="1"/>
  <c r="R599" i="1"/>
  <c r="AI502" i="17"/>
  <c r="S599" i="1"/>
  <c r="AJ502" i="17"/>
  <c r="Y502" i="17"/>
  <c r="BN502" i="17" s="1"/>
  <c r="M599" i="1"/>
  <c r="AD502" i="17"/>
  <c r="BG503" i="17"/>
  <c r="U503" i="17"/>
  <c r="AI503" i="17"/>
  <c r="AJ503" i="17"/>
  <c r="BK503" i="17"/>
  <c r="Y503" i="17"/>
  <c r="BN503" i="17" s="1"/>
  <c r="BG504" i="17"/>
  <c r="U504" i="17"/>
  <c r="AI504" i="17"/>
  <c r="AJ504" i="17"/>
  <c r="Z504" i="17"/>
  <c r="BJ504" i="17"/>
  <c r="W504" i="17"/>
  <c r="X504" i="17"/>
  <c r="BG505" i="17"/>
  <c r="U505" i="17"/>
  <c r="AI505" i="17"/>
  <c r="AJ505" i="17"/>
  <c r="BF505" i="17"/>
  <c r="BK505" i="17"/>
  <c r="Y505" i="17"/>
  <c r="BN505" i="17" s="1"/>
  <c r="BG506" i="17"/>
  <c r="BN506" i="17"/>
  <c r="U506" i="17"/>
  <c r="BF506" i="17" s="1"/>
  <c r="BL506" i="17"/>
  <c r="BG507" i="17"/>
  <c r="U507" i="17"/>
  <c r="BG508" i="17"/>
  <c r="O724" i="1"/>
  <c r="P724" i="1"/>
  <c r="U508" i="17"/>
  <c r="W508" i="17"/>
  <c r="X508" i="17"/>
  <c r="BG509" i="17"/>
  <c r="U509" i="17"/>
  <c r="AI509" i="17"/>
  <c r="BI509" i="17"/>
  <c r="BN509" i="17"/>
  <c r="BG510" i="17"/>
  <c r="U510" i="17"/>
  <c r="BF510" i="17" s="1"/>
  <c r="W510" i="17"/>
  <c r="X510" i="17"/>
  <c r="AD510" i="17"/>
  <c r="BH510" i="17"/>
  <c r="Y510" i="17"/>
  <c r="BN510" i="17"/>
  <c r="BG511" i="17"/>
  <c r="Y511" i="17"/>
  <c r="BN511" i="17"/>
  <c r="U511" i="17"/>
  <c r="AI511" i="17"/>
  <c r="AJ511" i="17"/>
  <c r="Z511" i="17"/>
  <c r="BJ511" i="17" s="1"/>
  <c r="BG512" i="17"/>
  <c r="O7" i="1"/>
  <c r="P7" i="1"/>
  <c r="U512" i="17"/>
  <c r="R7" i="1"/>
  <c r="AI512" i="17"/>
  <c r="S7" i="1"/>
  <c r="AJ512" i="17"/>
  <c r="AA512" i="17"/>
  <c r="W512" i="17"/>
  <c r="X512" i="17"/>
  <c r="BG513" i="17"/>
  <c r="U513" i="17"/>
  <c r="BF513" i="17" s="1"/>
  <c r="AI513" i="17"/>
  <c r="AJ513" i="17"/>
  <c r="BL513" i="17"/>
  <c r="Y513" i="17"/>
  <c r="BN513" i="17" s="1"/>
  <c r="BG514" i="17"/>
  <c r="O498" i="1"/>
  <c r="P498" i="1"/>
  <c r="U514" i="17"/>
  <c r="Q498" i="1"/>
  <c r="R498" i="1"/>
  <c r="AI514" i="17"/>
  <c r="S498" i="1"/>
  <c r="AJ514" i="17"/>
  <c r="Y514" i="17"/>
  <c r="BG515" i="17"/>
  <c r="U515" i="17"/>
  <c r="AI515" i="17"/>
  <c r="AJ515" i="17"/>
  <c r="AA515" i="17"/>
  <c r="W515" i="17"/>
  <c r="X515" i="17"/>
  <c r="BG516" i="17"/>
  <c r="U516" i="17"/>
  <c r="BF516" i="17" s="1"/>
  <c r="W516" i="17"/>
  <c r="X516" i="17"/>
  <c r="BG517" i="17"/>
  <c r="U517" i="17"/>
  <c r="BF517" i="17" s="1"/>
  <c r="AI517" i="17"/>
  <c r="AJ517" i="17"/>
  <c r="Y517" i="17"/>
  <c r="BN517" i="17" s="1"/>
  <c r="BG518" i="17"/>
  <c r="BN518" i="17"/>
  <c r="O1213" i="1"/>
  <c r="P1213" i="1"/>
  <c r="U518" i="17"/>
  <c r="W518" i="17"/>
  <c r="X518" i="17"/>
  <c r="BG519" i="17"/>
  <c r="Y519" i="17"/>
  <c r="BI519" i="17" s="1"/>
  <c r="U519" i="17"/>
  <c r="AI519" i="17"/>
  <c r="BG520" i="17"/>
  <c r="U520" i="17"/>
  <c r="BF520" i="17" s="1"/>
  <c r="R1098" i="1"/>
  <c r="AI520" i="17"/>
  <c r="S1098" i="1"/>
  <c r="AJ520" i="17"/>
  <c r="AA520" i="17"/>
  <c r="W520" i="17"/>
  <c r="X520" i="17"/>
  <c r="BG521" i="17"/>
  <c r="U521" i="17"/>
  <c r="AI521" i="17"/>
  <c r="AJ521" i="17"/>
  <c r="Z521" i="17"/>
  <c r="BJ521" i="17" s="1"/>
  <c r="W521" i="17"/>
  <c r="X521" i="17"/>
  <c r="BG522" i="17"/>
  <c r="U522" i="17"/>
  <c r="BF522" i="17" s="1"/>
  <c r="AI522" i="17"/>
  <c r="AJ522" i="17"/>
  <c r="Z522" i="17"/>
  <c r="BJ522" i="17" s="1"/>
  <c r="W522" i="17"/>
  <c r="X522" i="17"/>
  <c r="BG523" i="17"/>
  <c r="U523" i="17"/>
  <c r="AI523" i="17"/>
  <c r="W523" i="17"/>
  <c r="X523" i="17"/>
  <c r="BG524" i="17"/>
  <c r="Y524" i="17"/>
  <c r="BN524" i="17" s="1"/>
  <c r="U524" i="17"/>
  <c r="AI524" i="17"/>
  <c r="AJ524" i="17"/>
  <c r="BF524" i="17"/>
  <c r="BG525" i="17"/>
  <c r="U525" i="17"/>
  <c r="AI525" i="17"/>
  <c r="AJ525" i="17"/>
  <c r="BF525" i="17"/>
  <c r="BK525" i="17"/>
  <c r="Y525" i="17"/>
  <c r="BI525" i="17" s="1"/>
  <c r="BN525" i="17"/>
  <c r="BG526" i="17"/>
  <c r="U526" i="17"/>
  <c r="AI526" i="17"/>
  <c r="AJ526" i="17"/>
  <c r="BF526" i="17"/>
  <c r="Z526" i="17"/>
  <c r="BJ526" i="17" s="1"/>
  <c r="Y526" i="17"/>
  <c r="BN526" i="17" s="1"/>
  <c r="BG527" i="17"/>
  <c r="BN527" i="17"/>
  <c r="U527" i="17"/>
  <c r="W527" i="17"/>
  <c r="X527" i="17"/>
  <c r="BG528" i="17"/>
  <c r="U528" i="17"/>
  <c r="BF528" i="17" s="1"/>
  <c r="AI528" i="17"/>
  <c r="AJ528" i="17"/>
  <c r="Y528" i="17"/>
  <c r="BN528" i="17" s="1"/>
  <c r="AD528" i="17"/>
  <c r="BG529" i="17"/>
  <c r="U529" i="17"/>
  <c r="AI529" i="17"/>
  <c r="AJ529" i="17"/>
  <c r="Z529" i="17"/>
  <c r="BJ529" i="17" s="1"/>
  <c r="Y529" i="17"/>
  <c r="BN529" i="17" s="1"/>
  <c r="AD529" i="17"/>
  <c r="BG530" i="17"/>
  <c r="Y530" i="17"/>
  <c r="BN530" i="17" s="1"/>
  <c r="U530" i="17"/>
  <c r="BF530" i="17" s="1"/>
  <c r="AD530" i="17"/>
  <c r="BG531" i="17"/>
  <c r="U531" i="17"/>
  <c r="AI531" i="17"/>
  <c r="AJ531" i="17"/>
  <c r="Z531" i="17"/>
  <c r="BJ531" i="17" s="1"/>
  <c r="W531" i="17"/>
  <c r="X531" i="17"/>
  <c r="BG532" i="17"/>
  <c r="U532" i="17"/>
  <c r="BF532" i="17" s="1"/>
  <c r="AI532" i="17"/>
  <c r="AJ532" i="17"/>
  <c r="Y532" i="17"/>
  <c r="BN532" i="17" s="1"/>
  <c r="BG533" i="17"/>
  <c r="U533" i="17"/>
  <c r="AI533" i="17"/>
  <c r="AJ533" i="17"/>
  <c r="Y533" i="17"/>
  <c r="BN533" i="17" s="1"/>
  <c r="Z533" i="17"/>
  <c r="BJ533" i="17" s="1"/>
  <c r="BG534" i="17"/>
  <c r="BN534" i="17"/>
  <c r="BG535" i="17"/>
  <c r="U535" i="17"/>
  <c r="AI535" i="17"/>
  <c r="AJ535" i="17"/>
  <c r="AA535" i="17"/>
  <c r="BG536" i="17"/>
  <c r="U536" i="17"/>
  <c r="AI536" i="17"/>
  <c r="AJ536" i="17"/>
  <c r="BF536" i="17"/>
  <c r="AA536" i="17"/>
  <c r="BK536" i="17"/>
  <c r="BG537" i="17"/>
  <c r="U537" i="17"/>
  <c r="BF537" i="17" s="1"/>
  <c r="W537" i="17"/>
  <c r="X537" i="17"/>
  <c r="AD537" i="17"/>
  <c r="BH537" i="17"/>
  <c r="BG538" i="17"/>
  <c r="U538" i="17"/>
  <c r="BF538" i="17" s="1"/>
  <c r="AI538" i="17"/>
  <c r="AJ538" i="17"/>
  <c r="AA538" i="17"/>
  <c r="BK538" i="17" s="1"/>
  <c r="BG539" i="17"/>
  <c r="U539" i="17"/>
  <c r="AI539" i="17"/>
  <c r="AJ539" i="17"/>
  <c r="AA539" i="17"/>
  <c r="BG540" i="17"/>
  <c r="U540" i="17"/>
  <c r="AI540" i="17"/>
  <c r="AJ540" i="17"/>
  <c r="BF540" i="17"/>
  <c r="AA540" i="17"/>
  <c r="W540" i="17"/>
  <c r="X540" i="17"/>
  <c r="BG541" i="17"/>
  <c r="Y541" i="17"/>
  <c r="BN541" i="17" s="1"/>
  <c r="U541" i="17"/>
  <c r="W541" i="17"/>
  <c r="X541" i="17"/>
  <c r="BG542" i="17"/>
  <c r="O927" i="1"/>
  <c r="P927" i="1"/>
  <c r="U542" i="17"/>
  <c r="BF542" i="17" s="1"/>
  <c r="Q927" i="1"/>
  <c r="R927" i="1"/>
  <c r="AI542" i="17"/>
  <c r="S927" i="1"/>
  <c r="AJ542" i="17"/>
  <c r="Y542" i="17"/>
  <c r="M927" i="1"/>
  <c r="AD542" i="17"/>
  <c r="BH542" i="17" s="1"/>
  <c r="BG543" i="17"/>
  <c r="U543" i="17"/>
  <c r="AI543" i="17"/>
  <c r="AJ543" i="17"/>
  <c r="Z543" i="17"/>
  <c r="BJ543" i="17" s="1"/>
  <c r="W543" i="17"/>
  <c r="X543" i="17"/>
  <c r="BG544" i="17"/>
  <c r="Y544" i="17"/>
  <c r="BN544" i="17" s="1"/>
  <c r="U544" i="17"/>
  <c r="AI544" i="17"/>
  <c r="AJ544" i="17"/>
  <c r="Z544" i="17"/>
  <c r="BJ544" i="17" s="1"/>
  <c r="BG545" i="17"/>
  <c r="U545" i="17"/>
  <c r="AI545" i="17"/>
  <c r="AJ545" i="17"/>
  <c r="Z545" i="17"/>
  <c r="BJ545" i="17" s="1"/>
  <c r="Y545" i="17"/>
  <c r="BN545" i="17" s="1"/>
  <c r="W545" i="17"/>
  <c r="X545" i="17"/>
  <c r="BG546" i="17"/>
  <c r="BN546" i="17"/>
  <c r="U546" i="17"/>
  <c r="BG547" i="17"/>
  <c r="O881" i="1"/>
  <c r="P881" i="1"/>
  <c r="U547" i="17"/>
  <c r="R881" i="1"/>
  <c r="AI547" i="17"/>
  <c r="S881" i="1"/>
  <c r="AJ547" i="17"/>
  <c r="AA547" i="17"/>
  <c r="W547" i="17"/>
  <c r="X547" i="17"/>
  <c r="BG548" i="17"/>
  <c r="U548" i="17"/>
  <c r="AI548" i="17"/>
  <c r="AJ548" i="17"/>
  <c r="Y548" i="17"/>
  <c r="BN548" i="17" s="1"/>
  <c r="BG549" i="17"/>
  <c r="U549" i="17"/>
  <c r="AI549" i="17"/>
  <c r="BF549" i="17"/>
  <c r="Y549" i="17"/>
  <c r="BI549" i="17" s="1"/>
  <c r="BG550" i="17"/>
  <c r="O245" i="1"/>
  <c r="P245" i="1"/>
  <c r="U550" i="17"/>
  <c r="R245" i="1"/>
  <c r="AI550" i="17"/>
  <c r="S245" i="1"/>
  <c r="AJ550" i="17"/>
  <c r="AA550" i="17"/>
  <c r="BK550" i="17" s="1"/>
  <c r="BN550" i="17"/>
  <c r="W550" i="17"/>
  <c r="X550" i="17"/>
  <c r="BG551" i="17"/>
  <c r="U551" i="17"/>
  <c r="AI551" i="17"/>
  <c r="AJ551" i="17"/>
  <c r="BF551" i="17"/>
  <c r="Z551" i="17"/>
  <c r="BJ551" i="17" s="1"/>
  <c r="W551" i="17"/>
  <c r="X551" i="17"/>
  <c r="BG552" i="17"/>
  <c r="U552" i="17"/>
  <c r="W552" i="17"/>
  <c r="X552" i="17"/>
  <c r="BG553" i="17"/>
  <c r="U553" i="17"/>
  <c r="AI553" i="17"/>
  <c r="AJ553" i="17"/>
  <c r="BF553" i="17"/>
  <c r="Z553" i="17"/>
  <c r="BJ553" i="17" s="1"/>
  <c r="BN553" i="17"/>
  <c r="W553" i="17"/>
  <c r="X553" i="17"/>
  <c r="BG554" i="17"/>
  <c r="U554" i="17"/>
  <c r="AI554" i="17"/>
  <c r="AJ554" i="17"/>
  <c r="AA554" i="17"/>
  <c r="BN554" i="17"/>
  <c r="W554" i="17"/>
  <c r="X554" i="17"/>
  <c r="BG555" i="17"/>
  <c r="U555" i="17"/>
  <c r="AI555" i="17"/>
  <c r="AJ555" i="17"/>
  <c r="Z555" i="17"/>
  <c r="BJ555" i="17" s="1"/>
  <c r="Y555" i="17"/>
  <c r="BN555" i="17" s="1"/>
  <c r="BG556" i="17"/>
  <c r="U556" i="17"/>
  <c r="AI556" i="17"/>
  <c r="AJ556" i="17"/>
  <c r="Z556" i="17"/>
  <c r="BJ556" i="17" s="1"/>
  <c r="Y556" i="17"/>
  <c r="BN556" i="17" s="1"/>
  <c r="BG557" i="17"/>
  <c r="U557" i="17"/>
  <c r="AI557" i="17"/>
  <c r="AJ557" i="17"/>
  <c r="Y557" i="17"/>
  <c r="BI557" i="17" s="1"/>
  <c r="BG558" i="17"/>
  <c r="BN558" i="17"/>
  <c r="U558" i="17"/>
  <c r="W558" i="17"/>
  <c r="X558" i="17"/>
  <c r="BG559" i="17"/>
  <c r="U559" i="17"/>
  <c r="AI559" i="17"/>
  <c r="AJ559" i="17"/>
  <c r="BF559" i="17"/>
  <c r="BL559" i="17"/>
  <c r="Y559" i="17"/>
  <c r="BI559" i="17" s="1"/>
  <c r="BN559" i="17"/>
  <c r="BG560" i="17"/>
  <c r="U560" i="17"/>
  <c r="AI560" i="17"/>
  <c r="AJ560" i="17"/>
  <c r="AA560" i="17"/>
  <c r="BN560" i="17"/>
  <c r="BG561" i="17"/>
  <c r="U561" i="17"/>
  <c r="AI561" i="17"/>
  <c r="AJ561" i="17"/>
  <c r="Z561" i="17"/>
  <c r="BJ561" i="17" s="1"/>
  <c r="Y561" i="17"/>
  <c r="BN561" i="17" s="1"/>
  <c r="AD561" i="17"/>
  <c r="BG562" i="17"/>
  <c r="U562" i="17"/>
  <c r="AD562" i="17"/>
  <c r="BH562" i="17" s="1"/>
  <c r="W562" i="17"/>
  <c r="X562" i="17"/>
  <c r="BG563" i="17"/>
  <c r="U563" i="17"/>
  <c r="AI563" i="17"/>
  <c r="AJ563" i="17"/>
  <c r="Y563" i="17"/>
  <c r="BN563" i="17" s="1"/>
  <c r="AD563" i="17"/>
  <c r="BG564" i="17"/>
  <c r="U564" i="17"/>
  <c r="AI564" i="17"/>
  <c r="AJ564" i="17"/>
  <c r="BF564" i="17"/>
  <c r="AA564" i="17"/>
  <c r="BL564" i="17"/>
  <c r="BN564" i="17"/>
  <c r="BG565" i="17"/>
  <c r="U565" i="17"/>
  <c r="AI565" i="17"/>
  <c r="AJ565" i="17"/>
  <c r="Z565" i="17"/>
  <c r="BJ565" i="17"/>
  <c r="BG566" i="17"/>
  <c r="U566" i="17"/>
  <c r="BF566" i="17" s="1"/>
  <c r="AI566" i="17"/>
  <c r="AJ566" i="17"/>
  <c r="AA566" i="17"/>
  <c r="BL566" i="17"/>
  <c r="BN566" i="17"/>
  <c r="W566" i="17"/>
  <c r="X566" i="17"/>
  <c r="BG567" i="17"/>
  <c r="Y567" i="17"/>
  <c r="BN567" i="17" s="1"/>
  <c r="O219" i="1"/>
  <c r="P219" i="1"/>
  <c r="U567" i="17"/>
  <c r="Q219" i="1"/>
  <c r="R219" i="1"/>
  <c r="AI567" i="17"/>
  <c r="S219" i="1"/>
  <c r="AJ567" i="17"/>
  <c r="BG568" i="17"/>
  <c r="O672" i="1"/>
  <c r="P672" i="1"/>
  <c r="U568" i="17"/>
  <c r="R672" i="1"/>
  <c r="AI568" i="17"/>
  <c r="S672" i="1"/>
  <c r="AJ568" i="17"/>
  <c r="AA568" i="17"/>
  <c r="W568" i="17"/>
  <c r="X568" i="17"/>
  <c r="BG569" i="17"/>
  <c r="O576" i="1"/>
  <c r="P576" i="1"/>
  <c r="U569" i="17"/>
  <c r="R576" i="1"/>
  <c r="AI569" i="17"/>
  <c r="S576" i="1"/>
  <c r="AJ569" i="17"/>
  <c r="BF569" i="17"/>
  <c r="Z569" i="17"/>
  <c r="BJ569" i="17" s="1"/>
  <c r="BN569" i="17"/>
  <c r="BI569" i="17"/>
  <c r="BG570" i="17"/>
  <c r="U570" i="17"/>
  <c r="BF570" i="17"/>
  <c r="W570" i="17"/>
  <c r="X570" i="17"/>
  <c r="AD570" i="17"/>
  <c r="BN570" i="17"/>
  <c r="BG571" i="17"/>
  <c r="U571" i="17"/>
  <c r="AI571" i="17"/>
  <c r="BG572" i="17"/>
  <c r="U572" i="17"/>
  <c r="W572" i="17"/>
  <c r="X572" i="17"/>
  <c r="AD572" i="17"/>
  <c r="BH572" i="17" s="1"/>
  <c r="BN572" i="17"/>
  <c r="BG573" i="17"/>
  <c r="U573" i="17"/>
  <c r="W573" i="17"/>
  <c r="X573" i="17"/>
  <c r="AD573" i="17"/>
  <c r="BH573" i="17" s="1"/>
  <c r="BG574" i="17"/>
  <c r="U574" i="17"/>
  <c r="W574" i="17"/>
  <c r="X574" i="17"/>
  <c r="AD574" i="17"/>
  <c r="BH574" i="17" s="1"/>
  <c r="BN574" i="17"/>
  <c r="BG575" i="17"/>
  <c r="U575" i="17"/>
  <c r="W575" i="17"/>
  <c r="X575" i="17"/>
  <c r="AD575" i="17"/>
  <c r="BH575" i="17" s="1"/>
  <c r="BG576" i="17"/>
  <c r="BG577" i="17"/>
  <c r="U577" i="17"/>
  <c r="AI577" i="17"/>
  <c r="BG578" i="17"/>
  <c r="U578" i="17"/>
  <c r="W578" i="17"/>
  <c r="X578" i="17"/>
  <c r="AD578" i="17"/>
  <c r="BG579" i="17"/>
  <c r="U579" i="17"/>
  <c r="AD579" i="17"/>
  <c r="BN579" i="17"/>
  <c r="BG580" i="17"/>
  <c r="BG581" i="17"/>
  <c r="BN581" i="17"/>
  <c r="BG582" i="17"/>
  <c r="U582" i="17"/>
  <c r="AD582" i="17"/>
  <c r="W582" i="17"/>
  <c r="X582" i="17"/>
  <c r="BN582" i="17"/>
  <c r="BG583" i="17"/>
  <c r="BG584" i="17"/>
  <c r="U584" i="17"/>
  <c r="BF584" i="17" s="1"/>
  <c r="AD584" i="17"/>
  <c r="BN584" i="17"/>
  <c r="BG585" i="17"/>
  <c r="U585" i="17"/>
  <c r="AD585" i="17"/>
  <c r="BH585" i="17" s="1"/>
  <c r="W585" i="17"/>
  <c r="X585" i="17"/>
  <c r="BG586" i="17"/>
  <c r="U586" i="17"/>
  <c r="AI586" i="17"/>
  <c r="BG587" i="17"/>
  <c r="U587" i="17"/>
  <c r="AI587" i="17"/>
  <c r="AJ587" i="17"/>
  <c r="Z587" i="17"/>
  <c r="BJ587" i="17"/>
  <c r="BN587" i="17"/>
  <c r="BG588" i="17"/>
  <c r="U588" i="17"/>
  <c r="AI588" i="17"/>
  <c r="W588" i="17"/>
  <c r="X588" i="17"/>
  <c r="BG589" i="17"/>
  <c r="Y589" i="17"/>
  <c r="BN589" i="17" s="1"/>
  <c r="O502" i="1"/>
  <c r="P502" i="1"/>
  <c r="U589" i="17"/>
  <c r="Q502" i="1"/>
  <c r="R502" i="1"/>
  <c r="AI589" i="17"/>
  <c r="S502" i="1"/>
  <c r="AJ589" i="17"/>
  <c r="BF589" i="17"/>
  <c r="BG590" i="17"/>
  <c r="U590" i="17"/>
  <c r="AI590" i="17"/>
  <c r="BI590" i="17"/>
  <c r="BN590" i="17"/>
  <c r="BG591" i="17"/>
  <c r="Y591" i="17"/>
  <c r="BN591" i="17" s="1"/>
  <c r="U591" i="17"/>
  <c r="AI591" i="17"/>
  <c r="AJ591" i="17"/>
  <c r="BG592" i="17"/>
  <c r="U592" i="17"/>
  <c r="AI592" i="17"/>
  <c r="BF592" i="17"/>
  <c r="Y592" i="17"/>
  <c r="BI592" i="17" s="1"/>
  <c r="W592" i="17"/>
  <c r="X592" i="17"/>
  <c r="BG593" i="17"/>
  <c r="U593" i="17"/>
  <c r="AI593" i="17"/>
  <c r="AJ593" i="17"/>
  <c r="Z593" i="17"/>
  <c r="BJ593" i="17" s="1"/>
  <c r="Y593" i="17"/>
  <c r="BG594" i="17"/>
  <c r="Y594" i="17"/>
  <c r="BN594" i="17" s="1"/>
  <c r="U594" i="17"/>
  <c r="AI594" i="17"/>
  <c r="AJ594" i="17"/>
  <c r="BG595" i="17"/>
  <c r="U595" i="17"/>
  <c r="AI595" i="17"/>
  <c r="AJ595" i="17"/>
  <c r="Z595" i="17"/>
  <c r="BJ595" i="17" s="1"/>
  <c r="Y595" i="17"/>
  <c r="BN595" i="17" s="1"/>
  <c r="BG596" i="17"/>
  <c r="U596" i="17"/>
  <c r="AI596" i="17"/>
  <c r="Y596" i="17"/>
  <c r="BI596" i="17" s="1"/>
  <c r="BG597" i="17"/>
  <c r="U597" i="17"/>
  <c r="AI597" i="17"/>
  <c r="AJ597" i="17"/>
  <c r="Y597" i="17"/>
  <c r="BN597" i="17" s="1"/>
  <c r="BI597" i="17"/>
  <c r="BG598" i="17"/>
  <c r="U598" i="17"/>
  <c r="W598" i="17"/>
  <c r="X598" i="17"/>
  <c r="AD598" i="17"/>
  <c r="BH598" i="17" s="1"/>
  <c r="BG599" i="17"/>
  <c r="O1109" i="1"/>
  <c r="P1109" i="1"/>
  <c r="U599" i="17"/>
  <c r="R1109" i="1"/>
  <c r="AI599" i="17"/>
  <c r="S1109" i="1"/>
  <c r="AJ599" i="17"/>
  <c r="Z599" i="17"/>
  <c r="BJ599" i="17" s="1"/>
  <c r="BG600" i="17"/>
  <c r="O318" i="1"/>
  <c r="P318" i="1"/>
  <c r="U600" i="17"/>
  <c r="Q318" i="1"/>
  <c r="R318" i="1"/>
  <c r="AI600" i="17"/>
  <c r="S318" i="1"/>
  <c r="AJ600" i="17"/>
  <c r="BF600" i="17"/>
  <c r="W600" i="17"/>
  <c r="X600" i="17"/>
  <c r="M318" i="1"/>
  <c r="AD600" i="17"/>
  <c r="BH600" i="17" s="1"/>
  <c r="Y600" i="17"/>
  <c r="BN600" i="17" s="1"/>
  <c r="BL600" i="17"/>
  <c r="BG601" i="17"/>
  <c r="Y601" i="17"/>
  <c r="BI601" i="17" s="1"/>
  <c r="U601" i="17"/>
  <c r="AI601" i="17"/>
  <c r="BG602" i="17"/>
  <c r="U602" i="17"/>
  <c r="W602" i="17"/>
  <c r="X602" i="17"/>
  <c r="BG603" i="17"/>
  <c r="O213" i="1"/>
  <c r="P213" i="1"/>
  <c r="U603" i="17"/>
  <c r="M213" i="1"/>
  <c r="AD603" i="17"/>
  <c r="BH603" i="17" s="1"/>
  <c r="W603" i="17"/>
  <c r="X603" i="17"/>
  <c r="BN603" i="17"/>
  <c r="BG604" i="17"/>
  <c r="U604" i="17"/>
  <c r="Q953" i="1"/>
  <c r="R953" i="1"/>
  <c r="AI604" i="17"/>
  <c r="Y604" i="17"/>
  <c r="BI604" i="17" s="1"/>
  <c r="BN604" i="17"/>
  <c r="BG605" i="17"/>
  <c r="O962" i="1"/>
  <c r="P962" i="1"/>
  <c r="U605" i="17"/>
  <c r="Q962" i="1"/>
  <c r="R962" i="1"/>
  <c r="AI605" i="17"/>
  <c r="S962" i="1"/>
  <c r="AJ605" i="17"/>
  <c r="W605" i="17"/>
  <c r="X605" i="17"/>
  <c r="M962" i="1"/>
  <c r="AD605" i="17"/>
  <c r="Y605" i="17"/>
  <c r="BN605" i="17" s="1"/>
  <c r="BG606" i="17"/>
  <c r="U606" i="17"/>
  <c r="W606" i="17"/>
  <c r="BH606" i="17" s="1"/>
  <c r="X606" i="17"/>
  <c r="AD606" i="17"/>
  <c r="BN606" i="17"/>
  <c r="BG607" i="17"/>
  <c r="U607" i="17"/>
  <c r="W607" i="17"/>
  <c r="X607" i="17"/>
  <c r="AD607" i="17"/>
  <c r="BG608" i="17"/>
  <c r="U608" i="17"/>
  <c r="AI608" i="17"/>
  <c r="AJ608" i="17"/>
  <c r="AD608" i="17"/>
  <c r="W608" i="17"/>
  <c r="X608" i="17"/>
  <c r="Y608" i="17"/>
  <c r="BN608" i="17" s="1"/>
  <c r="BK608" i="17"/>
  <c r="BG609" i="17"/>
  <c r="O621" i="1"/>
  <c r="P621" i="1"/>
  <c r="U609" i="17"/>
  <c r="BF609" i="17" s="1"/>
  <c r="Q621" i="1"/>
  <c r="R621" i="1"/>
  <c r="AI609" i="17"/>
  <c r="S621" i="1"/>
  <c r="AJ609" i="17"/>
  <c r="Y609" i="17"/>
  <c r="Z609" i="17"/>
  <c r="BJ609" i="17" s="1"/>
  <c r="BG610" i="17"/>
  <c r="O998" i="1"/>
  <c r="P998" i="1"/>
  <c r="U610" i="17"/>
  <c r="Q998" i="1"/>
  <c r="R998" i="1"/>
  <c r="AI610" i="17"/>
  <c r="W610" i="17"/>
  <c r="X610" i="17"/>
  <c r="M998" i="1"/>
  <c r="AD610" i="17"/>
  <c r="BH610" i="17" s="1"/>
  <c r="Y610" i="17"/>
  <c r="BI610" i="17" s="1"/>
  <c r="BG611" i="17"/>
  <c r="U611" i="17"/>
  <c r="BF611" i="17"/>
  <c r="W611" i="17"/>
  <c r="X611" i="17"/>
  <c r="AD611" i="17"/>
  <c r="BG612" i="17"/>
  <c r="BG613" i="17"/>
  <c r="U613" i="17"/>
  <c r="BH613" i="17" s="1"/>
  <c r="AI613" i="17"/>
  <c r="W613" i="17"/>
  <c r="X613" i="17"/>
  <c r="AD613" i="17"/>
  <c r="Y613" i="17"/>
  <c r="BN613" i="17" s="1"/>
  <c r="BI613" i="17"/>
  <c r="BG614" i="17"/>
  <c r="BN614" i="17"/>
  <c r="U614" i="17"/>
  <c r="BF614" i="17"/>
  <c r="W614" i="17"/>
  <c r="X614" i="17"/>
  <c r="BG615" i="17"/>
  <c r="U615" i="17"/>
  <c r="AI615" i="17"/>
  <c r="AJ615" i="17"/>
  <c r="Z615" i="17"/>
  <c r="BJ615" i="17" s="1"/>
  <c r="Y615" i="17"/>
  <c r="BI615" i="17" s="1"/>
  <c r="BG616" i="17"/>
  <c r="U616" i="17"/>
  <c r="AI616" i="17"/>
  <c r="BI616" i="17"/>
  <c r="BN616" i="17"/>
  <c r="AD616" i="17"/>
  <c r="BG617" i="17"/>
  <c r="Y617" i="17"/>
  <c r="BN617" i="17" s="1"/>
  <c r="O225" i="1"/>
  <c r="P225" i="1"/>
  <c r="U617" i="17"/>
  <c r="M225" i="1"/>
  <c r="AD617" i="17"/>
  <c r="BG618" i="17"/>
  <c r="Y618" i="17"/>
  <c r="BN618" i="17" s="1"/>
  <c r="O1178" i="1"/>
  <c r="P1178" i="1"/>
  <c r="U618" i="17"/>
  <c r="Q1178" i="1"/>
  <c r="R1178" i="1"/>
  <c r="AI618" i="17"/>
  <c r="S1178" i="1"/>
  <c r="AJ618" i="17"/>
  <c r="BG619" i="17"/>
  <c r="O16" i="1"/>
  <c r="P16" i="1"/>
  <c r="U619" i="17"/>
  <c r="BF619" i="17" s="1"/>
  <c r="W619" i="17"/>
  <c r="X619" i="17"/>
  <c r="BG620" i="17"/>
  <c r="BN620" i="17"/>
  <c r="U620" i="17"/>
  <c r="BG621" i="17"/>
  <c r="BN621" i="17"/>
  <c r="O1135" i="1"/>
  <c r="P1135" i="1"/>
  <c r="U621" i="17"/>
  <c r="BF621" i="17" s="1"/>
  <c r="W621" i="17"/>
  <c r="X621" i="17"/>
  <c r="BG622" i="17"/>
  <c r="Y622" i="17"/>
  <c r="BN622" i="17" s="1"/>
  <c r="U622" i="17"/>
  <c r="AI622" i="17"/>
  <c r="AJ622" i="17"/>
  <c r="BF622" i="17"/>
  <c r="Z622" i="17"/>
  <c r="BJ622" i="17" s="1"/>
  <c r="BG623" i="17"/>
  <c r="Y623" i="17"/>
  <c r="BN623" i="17" s="1"/>
  <c r="U623" i="17"/>
  <c r="AI623" i="17"/>
  <c r="AJ623" i="17"/>
  <c r="BG624" i="17"/>
  <c r="Y624" i="17"/>
  <c r="BN624" i="17" s="1"/>
  <c r="U624" i="17"/>
  <c r="AI624" i="17"/>
  <c r="BF624" i="17"/>
  <c r="BG625" i="17"/>
  <c r="U625" i="17"/>
  <c r="W625" i="17"/>
  <c r="X625" i="17"/>
  <c r="BG626" i="17"/>
  <c r="Y626" i="17"/>
  <c r="BI626" i="17" s="1"/>
  <c r="U626" i="17"/>
  <c r="AI626" i="17"/>
  <c r="BG627" i="17"/>
  <c r="Y627" i="17"/>
  <c r="U627" i="17"/>
  <c r="AI627" i="17"/>
  <c r="BF627" i="17"/>
  <c r="BG628" i="17"/>
  <c r="Y628" i="17"/>
  <c r="BN628" i="17" s="1"/>
  <c r="U628" i="17"/>
  <c r="AI628" i="17"/>
  <c r="BF628" i="17"/>
  <c r="BG629" i="17"/>
  <c r="Y629" i="17"/>
  <c r="BN629" i="17" s="1"/>
  <c r="U629" i="17"/>
  <c r="AI629" i="17"/>
  <c r="BF629" i="17" s="1"/>
  <c r="AJ629" i="17"/>
  <c r="Z629" i="17"/>
  <c r="BJ629" i="17" s="1"/>
  <c r="BG630" i="17"/>
  <c r="Y630" i="17"/>
  <c r="BN630" i="17" s="1"/>
  <c r="BG631" i="17"/>
  <c r="Y631" i="17"/>
  <c r="BN631" i="17" s="1"/>
  <c r="U631" i="17"/>
  <c r="AI631" i="17"/>
  <c r="AJ631" i="17"/>
  <c r="BG632" i="17"/>
  <c r="BN632" i="17"/>
  <c r="O691" i="1"/>
  <c r="P691" i="1"/>
  <c r="L691" i="1"/>
  <c r="BG633" i="17"/>
  <c r="BN633" i="17"/>
  <c r="O263" i="1"/>
  <c r="P263" i="1"/>
  <c r="U633" i="17"/>
  <c r="BF633" i="17"/>
  <c r="BL633" i="17"/>
  <c r="BG634" i="17"/>
  <c r="Y634" i="17"/>
  <c r="BN634" i="17" s="1"/>
  <c r="U634" i="17"/>
  <c r="AI634" i="17"/>
  <c r="AJ634" i="17"/>
  <c r="Z634" i="17"/>
  <c r="BJ634" i="17" s="1"/>
  <c r="BG635" i="17"/>
  <c r="BN635" i="17"/>
  <c r="BG636" i="17"/>
  <c r="Y636" i="17"/>
  <c r="BN636" i="17" s="1"/>
  <c r="U636" i="17"/>
  <c r="AI636" i="17"/>
  <c r="AJ636" i="17"/>
  <c r="Z636" i="17"/>
  <c r="BJ636" i="17" s="1"/>
  <c r="BG637" i="17"/>
  <c r="U637" i="17"/>
  <c r="W637" i="17"/>
  <c r="X637" i="17"/>
  <c r="BG638" i="17"/>
  <c r="BN638" i="17"/>
  <c r="O1303" i="1"/>
  <c r="P1303" i="1"/>
  <c r="U638" i="17"/>
  <c r="BF638" i="17" s="1"/>
  <c r="W638" i="17"/>
  <c r="X638" i="17"/>
  <c r="BG639" i="17"/>
  <c r="Y639" i="17"/>
  <c r="BN639" i="17"/>
  <c r="U639" i="17"/>
  <c r="AI639" i="17"/>
  <c r="AJ639" i="17"/>
  <c r="BG640" i="17"/>
  <c r="Y640" i="17"/>
  <c r="BN640" i="17" s="1"/>
  <c r="O436" i="1"/>
  <c r="P436" i="1"/>
  <c r="U640" i="17"/>
  <c r="Q436" i="1"/>
  <c r="R436" i="1"/>
  <c r="AI640" i="17"/>
  <c r="S436" i="1"/>
  <c r="AJ640" i="17"/>
  <c r="BF640" i="17"/>
  <c r="BK640" i="17"/>
  <c r="BG641" i="17"/>
  <c r="O321" i="1"/>
  <c r="P321" i="1"/>
  <c r="L321" i="1"/>
  <c r="BG642" i="17"/>
  <c r="Y642" i="17"/>
  <c r="BN642" i="17" s="1"/>
  <c r="U642" i="17"/>
  <c r="AI642" i="17"/>
  <c r="AJ642" i="17"/>
  <c r="BG643" i="17"/>
  <c r="Y643" i="17"/>
  <c r="BN643" i="17" s="1"/>
  <c r="U643" i="17"/>
  <c r="AI643" i="17"/>
  <c r="AJ643" i="17"/>
  <c r="BG644" i="17"/>
  <c r="Y644" i="17"/>
  <c r="BN644" i="17" s="1"/>
  <c r="U644" i="17"/>
  <c r="AI644" i="17"/>
  <c r="AJ644" i="17"/>
  <c r="BG645" i="17"/>
  <c r="U645" i="17"/>
  <c r="BF645" i="17"/>
  <c r="W645" i="17"/>
  <c r="X645" i="17"/>
  <c r="BG646" i="17"/>
  <c r="Y646" i="17"/>
  <c r="BN646" i="17" s="1"/>
  <c r="U646" i="17"/>
  <c r="AI646" i="17"/>
  <c r="AJ646" i="17"/>
  <c r="BG647" i="17"/>
  <c r="BN647" i="17"/>
  <c r="BG648" i="17"/>
  <c r="BN648" i="17"/>
  <c r="O815" i="1"/>
  <c r="P815" i="1"/>
  <c r="U648" i="17"/>
  <c r="BF648" i="17"/>
  <c r="BG649" i="17"/>
  <c r="Y649" i="17"/>
  <c r="BN649" i="17" s="1"/>
  <c r="U649" i="17"/>
  <c r="BF649" i="17" s="1"/>
  <c r="AI649" i="17"/>
  <c r="BG650" i="17"/>
  <c r="BN650" i="17"/>
  <c r="O582" i="1"/>
  <c r="P582" i="1"/>
  <c r="U650" i="17"/>
  <c r="M582" i="1"/>
  <c r="AD650" i="17"/>
  <c r="BG651" i="17"/>
  <c r="BN651" i="17"/>
  <c r="U651" i="17"/>
  <c r="W651" i="17"/>
  <c r="X651" i="17"/>
  <c r="BG652" i="17"/>
  <c r="Y652" i="17"/>
  <c r="BN652" i="17" s="1"/>
  <c r="U652" i="17"/>
  <c r="BF652" i="17" s="1"/>
  <c r="AI652" i="17"/>
  <c r="AJ652" i="17"/>
  <c r="Z652" i="17"/>
  <c r="BJ652" i="17" s="1"/>
  <c r="BG653" i="17"/>
  <c r="Y653" i="17"/>
  <c r="U653" i="17"/>
  <c r="AI653" i="17"/>
  <c r="BG654" i="17"/>
  <c r="U654" i="17"/>
  <c r="BF654" i="17"/>
  <c r="W654" i="17"/>
  <c r="X654" i="17"/>
  <c r="BG655" i="17"/>
  <c r="O720" i="1"/>
  <c r="P720" i="1"/>
  <c r="U655" i="17"/>
  <c r="W655" i="17"/>
  <c r="X655" i="17"/>
  <c r="BG656" i="17"/>
  <c r="BN656" i="17"/>
  <c r="O676" i="1"/>
  <c r="P676" i="1"/>
  <c r="U656" i="17"/>
  <c r="W656" i="17"/>
  <c r="X656" i="17"/>
  <c r="BG657" i="17"/>
  <c r="Y657" i="17"/>
  <c r="BN657" i="17"/>
  <c r="U657" i="17"/>
  <c r="BF657" i="17" s="1"/>
  <c r="AI657" i="17"/>
  <c r="AJ657" i="17"/>
  <c r="BL657" i="17"/>
  <c r="BG658" i="17"/>
  <c r="BG659" i="17"/>
  <c r="Y659" i="17"/>
  <c r="BN659" i="17" s="1"/>
  <c r="O748" i="1"/>
  <c r="P748" i="1"/>
  <c r="U659" i="17"/>
  <c r="Q748" i="1"/>
  <c r="R748" i="1"/>
  <c r="AI659" i="17"/>
  <c r="BG660" i="17"/>
  <c r="BN660" i="17"/>
  <c r="U660" i="17"/>
  <c r="W660" i="17"/>
  <c r="X660" i="17"/>
  <c r="BG661" i="17"/>
  <c r="O829" i="1"/>
  <c r="P829" i="1"/>
  <c r="L829" i="1"/>
  <c r="BG662" i="17"/>
  <c r="BN662" i="17"/>
  <c r="U662" i="17"/>
  <c r="W662" i="17"/>
  <c r="X662" i="17"/>
  <c r="BG663" i="17"/>
  <c r="Y663" i="17"/>
  <c r="BN663" i="17" s="1"/>
  <c r="U663" i="17"/>
  <c r="AI663" i="17"/>
  <c r="AJ663" i="17"/>
  <c r="BG664" i="17"/>
  <c r="Y664" i="17"/>
  <c r="BN664" i="17" s="1"/>
  <c r="U664" i="17"/>
  <c r="AI664" i="17"/>
  <c r="AJ664" i="17"/>
  <c r="BG665" i="17"/>
  <c r="U665" i="17"/>
  <c r="BF665" i="17"/>
  <c r="W665" i="17"/>
  <c r="X665" i="17"/>
  <c r="BG666" i="17"/>
  <c r="Y666" i="17"/>
  <c r="BN666" i="17" s="1"/>
  <c r="U666" i="17"/>
  <c r="AI666" i="17"/>
  <c r="AJ666" i="17"/>
  <c r="BK666" i="17"/>
  <c r="BG667" i="17"/>
  <c r="Y667" i="17"/>
  <c r="BN667" i="17" s="1"/>
  <c r="O623" i="1"/>
  <c r="P623" i="1"/>
  <c r="U667" i="17"/>
  <c r="Q623" i="1"/>
  <c r="R623" i="1"/>
  <c r="AI667" i="17"/>
  <c r="S623" i="1"/>
  <c r="AJ667" i="17"/>
  <c r="BK667" i="17"/>
  <c r="BG668" i="17"/>
  <c r="BN668" i="17"/>
  <c r="BG669" i="17"/>
  <c r="BN669" i="17"/>
  <c r="BG670" i="17"/>
  <c r="BG671" i="17"/>
  <c r="BN671" i="17"/>
  <c r="BG672" i="17"/>
  <c r="BN672" i="17"/>
  <c r="BG673" i="17"/>
  <c r="BN673" i="17"/>
  <c r="BG674" i="17"/>
  <c r="BG675" i="17"/>
  <c r="BN675" i="17"/>
  <c r="BG676" i="17"/>
  <c r="BG677" i="17"/>
  <c r="BG678" i="17"/>
  <c r="U678" i="17"/>
  <c r="AD678" i="17"/>
  <c r="BG679" i="17"/>
  <c r="U679" i="17"/>
  <c r="BG680" i="17"/>
  <c r="BN680" i="17"/>
  <c r="BG681" i="17"/>
  <c r="BN681" i="17"/>
  <c r="U681" i="17"/>
  <c r="BF681" i="17"/>
  <c r="W681" i="17"/>
  <c r="X681" i="17"/>
  <c r="BG682" i="17"/>
  <c r="U682" i="17"/>
  <c r="BG683" i="17"/>
  <c r="Y683" i="17"/>
  <c r="BN683" i="17" s="1"/>
  <c r="U683" i="17"/>
  <c r="AI683" i="17"/>
  <c r="AJ683" i="17"/>
  <c r="BG684" i="17"/>
  <c r="Y684" i="17"/>
  <c r="BN684" i="17" s="1"/>
  <c r="U684" i="17"/>
  <c r="AI684" i="17"/>
  <c r="AJ684" i="17"/>
  <c r="BG685" i="17"/>
  <c r="Y685" i="17"/>
  <c r="BN685" i="17" s="1"/>
  <c r="U685" i="17"/>
  <c r="AI685" i="17"/>
  <c r="AJ685" i="17"/>
  <c r="BK685" i="17"/>
  <c r="BG686" i="17"/>
  <c r="Y686" i="17"/>
  <c r="BN686" i="17" s="1"/>
  <c r="O539" i="1"/>
  <c r="P539" i="1"/>
  <c r="U686" i="17"/>
  <c r="Q539" i="1"/>
  <c r="R539" i="1"/>
  <c r="AI686" i="17"/>
  <c r="BG687" i="17"/>
  <c r="O517" i="1"/>
  <c r="P517" i="1"/>
  <c r="U687" i="17"/>
  <c r="BG688" i="17"/>
  <c r="U688" i="17"/>
  <c r="BF688" i="17" s="1"/>
  <c r="W688" i="17"/>
  <c r="X688" i="17"/>
  <c r="BG689" i="17"/>
  <c r="O1152" i="1"/>
  <c r="P1152" i="1"/>
  <c r="U689" i="17"/>
  <c r="W689" i="17"/>
  <c r="X689" i="17"/>
  <c r="BG690" i="17"/>
  <c r="Y690" i="17"/>
  <c r="O352" i="1"/>
  <c r="P352" i="1"/>
  <c r="U690" i="17"/>
  <c r="BF690" i="17" s="1"/>
  <c r="Q352" i="1"/>
  <c r="R352" i="1"/>
  <c r="AI690" i="17"/>
  <c r="BG691" i="17"/>
  <c r="BN691" i="17"/>
  <c r="O1147" i="1"/>
  <c r="P1147" i="1"/>
  <c r="U691" i="17"/>
  <c r="W691" i="17"/>
  <c r="X691" i="17"/>
  <c r="BG692" i="17"/>
  <c r="U692" i="17"/>
  <c r="W692" i="17"/>
  <c r="X692" i="17"/>
  <c r="BG693" i="17"/>
  <c r="Y693" i="17"/>
  <c r="BN693" i="17" s="1"/>
  <c r="U693" i="17"/>
  <c r="AI693" i="17"/>
  <c r="BG694" i="17"/>
  <c r="BN694" i="17"/>
  <c r="U694" i="17"/>
  <c r="BF694" i="17"/>
  <c r="W694" i="17"/>
  <c r="X694" i="17"/>
  <c r="BG695" i="17"/>
  <c r="Y695" i="17"/>
  <c r="U695" i="17"/>
  <c r="AI695" i="17"/>
  <c r="BG696" i="17"/>
  <c r="Y696" i="17"/>
  <c r="BN696" i="17"/>
  <c r="U696" i="17"/>
  <c r="AI696" i="17"/>
  <c r="AJ696" i="17"/>
  <c r="BG697" i="17"/>
  <c r="U697" i="17"/>
  <c r="W697" i="17"/>
  <c r="X697" i="17"/>
  <c r="BG698" i="17"/>
  <c r="Y698" i="17"/>
  <c r="BN698" i="17" s="1"/>
  <c r="U698" i="17"/>
  <c r="AI698" i="17"/>
  <c r="AJ698" i="17"/>
  <c r="Z698" i="17"/>
  <c r="BJ698" i="17" s="1"/>
  <c r="BG699" i="17"/>
  <c r="BN699" i="17"/>
  <c r="U699" i="17"/>
  <c r="W699" i="17"/>
  <c r="X699" i="17"/>
  <c r="BG700" i="17"/>
  <c r="Y700" i="17"/>
  <c r="BN700" i="17" s="1"/>
  <c r="U700" i="17"/>
  <c r="AI700" i="17"/>
  <c r="BF700" i="17"/>
  <c r="BI700" i="17"/>
  <c r="BG701" i="17"/>
  <c r="O952" i="1"/>
  <c r="P952" i="1"/>
  <c r="U701" i="17"/>
  <c r="W701" i="17"/>
  <c r="X701" i="17"/>
  <c r="BG702" i="17"/>
  <c r="BN702" i="17"/>
  <c r="U702" i="17"/>
  <c r="BF702" i="17" s="1"/>
  <c r="AD702" i="17"/>
  <c r="BG703" i="17"/>
  <c r="O278" i="1"/>
  <c r="P278" i="1"/>
  <c r="U703" i="17"/>
  <c r="W703" i="17"/>
  <c r="X703" i="17"/>
  <c r="BG704" i="17"/>
  <c r="O327" i="1"/>
  <c r="P327" i="1"/>
  <c r="U704" i="17"/>
  <c r="W704" i="17"/>
  <c r="X704" i="17"/>
  <c r="BG705" i="17"/>
  <c r="O325" i="1"/>
  <c r="P325" i="1"/>
  <c r="U705" i="17"/>
  <c r="BG706" i="17"/>
  <c r="U706" i="17"/>
  <c r="W706" i="17"/>
  <c r="X706" i="17"/>
  <c r="BG707" i="17"/>
  <c r="BN707" i="17"/>
  <c r="U707" i="17"/>
  <c r="BF707" i="17" s="1"/>
  <c r="BL707" i="17"/>
  <c r="BG708" i="17"/>
  <c r="U708" i="17"/>
  <c r="BF708" i="17" s="1"/>
  <c r="W708" i="17"/>
  <c r="X708" i="17"/>
  <c r="BG709" i="17"/>
  <c r="L583" i="1"/>
  <c r="BG710" i="17"/>
  <c r="BN710" i="17"/>
  <c r="U710" i="17"/>
  <c r="BF710" i="17" s="1"/>
  <c r="W710" i="17"/>
  <c r="X710" i="17"/>
  <c r="BG711" i="17"/>
  <c r="U711" i="17"/>
  <c r="W711" i="17"/>
  <c r="X711" i="17"/>
  <c r="BG712" i="17"/>
  <c r="Y712" i="17"/>
  <c r="BN712" i="17" s="1"/>
  <c r="O790" i="1"/>
  <c r="P790" i="1"/>
  <c r="U712" i="17"/>
  <c r="Q790" i="1"/>
  <c r="R790" i="1"/>
  <c r="AI712" i="17"/>
  <c r="S790" i="1"/>
  <c r="AJ712" i="17"/>
  <c r="BG713" i="17"/>
  <c r="Y713" i="17"/>
  <c r="BN713" i="17"/>
  <c r="U713" i="17"/>
  <c r="AI713" i="17"/>
  <c r="AJ713" i="17"/>
  <c r="BG714" i="17"/>
  <c r="U714" i="17"/>
  <c r="W714" i="17"/>
  <c r="X714" i="17"/>
  <c r="BG715" i="17"/>
  <c r="Y715" i="17"/>
  <c r="BN715" i="17" s="1"/>
  <c r="U715" i="17"/>
  <c r="AI715" i="17"/>
  <c r="AJ715" i="17"/>
  <c r="BF715" i="17"/>
  <c r="Z715" i="17"/>
  <c r="BJ715" i="17" s="1"/>
  <c r="BG716" i="17"/>
  <c r="BG717" i="17"/>
  <c r="Y717" i="17"/>
  <c r="BN717" i="17" s="1"/>
  <c r="U717" i="17"/>
  <c r="AI717" i="17"/>
  <c r="AJ717" i="17"/>
  <c r="BG718" i="17"/>
  <c r="Y718" i="17"/>
  <c r="BN718" i="17" s="1"/>
  <c r="U718" i="17"/>
  <c r="BF718" i="17" s="1"/>
  <c r="W718" i="17"/>
  <c r="X718" i="17"/>
  <c r="BG719" i="17"/>
  <c r="Y719" i="17"/>
  <c r="BN719" i="17" s="1"/>
  <c r="U719" i="17"/>
  <c r="AI719" i="17"/>
  <c r="AJ719" i="17"/>
  <c r="Z719" i="17"/>
  <c r="BJ719" i="17" s="1"/>
  <c r="BG720" i="17"/>
  <c r="U720" i="17"/>
  <c r="BF720" i="17"/>
  <c r="BN720" i="17"/>
  <c r="BG721" i="17"/>
  <c r="Y721" i="17"/>
  <c r="BN721" i="17" s="1"/>
  <c r="U721" i="17"/>
  <c r="AI721" i="17"/>
  <c r="AJ721" i="17"/>
  <c r="Z721" i="17"/>
  <c r="BJ721" i="17" s="1"/>
  <c r="BG722" i="17"/>
  <c r="BN722" i="17"/>
  <c r="BG723" i="17"/>
  <c r="BN723" i="17"/>
  <c r="BG724" i="17"/>
  <c r="Y724" i="17"/>
  <c r="BN724" i="17" s="1"/>
  <c r="U724" i="17"/>
  <c r="BF724" i="17"/>
  <c r="AD724" i="17"/>
  <c r="BG725" i="17"/>
  <c r="BN725" i="17"/>
  <c r="U725" i="17"/>
  <c r="BF725" i="17" s="1"/>
  <c r="BG726" i="17"/>
  <c r="BG727" i="17"/>
  <c r="BN727" i="17"/>
  <c r="BG728" i="17"/>
  <c r="BN728" i="17"/>
  <c r="BG729" i="17"/>
  <c r="BG730" i="17"/>
  <c r="BN730" i="17"/>
  <c r="BG731" i="17"/>
  <c r="BN731" i="17"/>
  <c r="BG732" i="17"/>
  <c r="BG733" i="17"/>
  <c r="BN733" i="17"/>
  <c r="BG734" i="17"/>
  <c r="BG735" i="17"/>
  <c r="BN735" i="17"/>
  <c r="BG736" i="17"/>
  <c r="BG737" i="17"/>
  <c r="BG738" i="17"/>
  <c r="BN738" i="17"/>
  <c r="BG739" i="17"/>
  <c r="BG740" i="17"/>
  <c r="BG741" i="17"/>
  <c r="Y741" i="17"/>
  <c r="BN741" i="17" s="1"/>
  <c r="U741" i="17"/>
  <c r="AD741" i="17"/>
  <c r="BG742" i="17"/>
  <c r="BN742" i="17"/>
  <c r="U742" i="17"/>
  <c r="W742" i="17"/>
  <c r="X742" i="17"/>
  <c r="BG743" i="17"/>
  <c r="U743" i="17"/>
  <c r="W743" i="17"/>
  <c r="X743" i="17"/>
  <c r="BG744" i="17"/>
  <c r="O1321" i="1"/>
  <c r="P1321" i="1"/>
  <c r="U744" i="17"/>
  <c r="M1321" i="1"/>
  <c r="AD744" i="17"/>
  <c r="BG745" i="17"/>
  <c r="Y745" i="17"/>
  <c r="BN745" i="17" s="1"/>
  <c r="U745" i="17"/>
  <c r="AI745" i="17"/>
  <c r="AJ745" i="17"/>
  <c r="BG746" i="17"/>
  <c r="Y746" i="17"/>
  <c r="BN746" i="17" s="1"/>
  <c r="U746" i="17"/>
  <c r="AI746" i="17"/>
  <c r="AJ746" i="17"/>
  <c r="BG747" i="17"/>
  <c r="O671" i="1"/>
  <c r="P671" i="1"/>
  <c r="U747" i="17"/>
  <c r="BF747" i="17" s="1"/>
  <c r="BL747" i="17"/>
  <c r="BG748" i="17"/>
  <c r="Y748" i="17"/>
  <c r="BN748" i="17" s="1"/>
  <c r="U748" i="17"/>
  <c r="AI748" i="17"/>
  <c r="AJ748" i="17"/>
  <c r="BG749" i="17"/>
  <c r="Y749" i="17"/>
  <c r="BN749" i="17"/>
  <c r="O1160" i="1"/>
  <c r="P1160" i="1"/>
  <c r="U749" i="17"/>
  <c r="Q1160" i="1"/>
  <c r="R1160" i="1"/>
  <c r="AI749" i="17"/>
  <c r="BI749" i="17"/>
  <c r="BG750" i="17"/>
  <c r="Y750" i="17"/>
  <c r="BN750" i="17"/>
  <c r="U750" i="17"/>
  <c r="BF750" i="17" s="1"/>
  <c r="AI750" i="17"/>
  <c r="AJ750" i="17"/>
  <c r="BL750" i="17"/>
  <c r="BG751" i="17"/>
  <c r="Y751" i="17"/>
  <c r="U751" i="17"/>
  <c r="AI751" i="17"/>
  <c r="BG752" i="17"/>
  <c r="U752" i="17"/>
  <c r="W752" i="17"/>
  <c r="X752" i="17"/>
  <c r="BG753" i="17"/>
  <c r="U753" i="17"/>
  <c r="AI753" i="17"/>
  <c r="AJ753" i="17"/>
  <c r="Y753" i="17"/>
  <c r="BN753" i="17" s="1"/>
  <c r="Z753" i="17"/>
  <c r="BJ753" i="17" s="1"/>
  <c r="BG754" i="17"/>
  <c r="Y754" i="17"/>
  <c r="BN754" i="17" s="1"/>
  <c r="O942" i="1"/>
  <c r="P942" i="1"/>
  <c r="U754" i="17"/>
  <c r="Q942" i="1"/>
  <c r="R942" i="1"/>
  <c r="AI754" i="17"/>
  <c r="S942" i="1"/>
  <c r="AJ754" i="17"/>
  <c r="BG755" i="17"/>
  <c r="BN755" i="17"/>
  <c r="U755" i="17"/>
  <c r="BF755" i="17" s="1"/>
  <c r="W755" i="17"/>
  <c r="X755" i="17"/>
  <c r="BG756" i="17"/>
  <c r="Y756" i="17"/>
  <c r="BN756" i="17"/>
  <c r="U756" i="17"/>
  <c r="AI756" i="17"/>
  <c r="AJ756" i="17"/>
  <c r="BG757" i="17"/>
  <c r="U757" i="17"/>
  <c r="BF757" i="17" s="1"/>
  <c r="W757" i="17"/>
  <c r="X757" i="17"/>
  <c r="BG758" i="17"/>
  <c r="Y758" i="17"/>
  <c r="BN758" i="17" s="1"/>
  <c r="U758" i="17"/>
  <c r="AI758" i="17"/>
  <c r="BF758" i="17" s="1"/>
  <c r="AJ758" i="17"/>
  <c r="Z758" i="17"/>
  <c r="BJ758" i="17" s="1"/>
  <c r="BG759" i="17"/>
  <c r="U759" i="17"/>
  <c r="BG760" i="17"/>
  <c r="BN760" i="17"/>
  <c r="O896" i="1"/>
  <c r="P896" i="1"/>
  <c r="U760" i="17"/>
  <c r="BF760" i="17" s="1"/>
  <c r="W760" i="17"/>
  <c r="X760" i="17"/>
  <c r="BG761" i="17"/>
  <c r="U761" i="17"/>
  <c r="W761" i="17"/>
  <c r="X761" i="17"/>
  <c r="BG762" i="17"/>
  <c r="BG763" i="17"/>
  <c r="BG764" i="17"/>
  <c r="BN764" i="17"/>
  <c r="BG765" i="17"/>
  <c r="BG766" i="17"/>
  <c r="BN766" i="17"/>
  <c r="BG767" i="17"/>
  <c r="O877" i="1"/>
  <c r="P877" i="1"/>
  <c r="U767" i="17"/>
  <c r="BN767" i="17"/>
  <c r="BG768" i="17"/>
  <c r="BG769" i="17"/>
  <c r="BG770" i="17"/>
  <c r="BG771" i="17"/>
  <c r="BN771" i="17"/>
  <c r="BG772" i="17"/>
  <c r="BN772" i="17"/>
  <c r="BG773" i="17"/>
  <c r="BG774" i="17"/>
  <c r="BN774" i="17"/>
  <c r="BG775" i="17"/>
  <c r="BG776" i="17"/>
  <c r="BN776" i="17"/>
  <c r="BG777" i="17"/>
  <c r="BG778" i="17"/>
  <c r="BG779" i="17"/>
  <c r="BG780" i="17"/>
  <c r="BN780" i="17"/>
  <c r="BG781" i="17"/>
  <c r="BG782" i="17"/>
  <c r="BN782" i="17"/>
  <c r="BG783" i="17"/>
  <c r="Y783" i="17"/>
  <c r="BN783" i="17" s="1"/>
  <c r="U783" i="17"/>
  <c r="AI783" i="17"/>
  <c r="AJ783" i="17"/>
  <c r="BK783" i="17"/>
  <c r="BG784" i="17"/>
  <c r="U784" i="17"/>
  <c r="W784" i="17"/>
  <c r="X784" i="17"/>
  <c r="BG785" i="17"/>
  <c r="Y785" i="17"/>
  <c r="BN785" i="17" s="1"/>
  <c r="O1317" i="1"/>
  <c r="P1317" i="1"/>
  <c r="U785" i="17"/>
  <c r="Q1317" i="1"/>
  <c r="R1317" i="1"/>
  <c r="AI785" i="17"/>
  <c r="S1317" i="1"/>
  <c r="AJ785" i="17"/>
  <c r="BG786" i="17"/>
  <c r="O1182" i="1"/>
  <c r="P1182" i="1"/>
  <c r="U786" i="17"/>
  <c r="BF786" i="17"/>
  <c r="W786" i="17"/>
  <c r="X786" i="17"/>
  <c r="BG787" i="17"/>
  <c r="Y787" i="17"/>
  <c r="BN787" i="17" s="1"/>
  <c r="U787" i="17"/>
  <c r="AI787" i="17"/>
  <c r="AJ787" i="17"/>
  <c r="BF787" i="17"/>
  <c r="BL787" i="17"/>
  <c r="BG788" i="17"/>
  <c r="BN788" i="17"/>
  <c r="BG789" i="17"/>
  <c r="U789" i="17"/>
  <c r="BF789" i="17" s="1"/>
  <c r="AI789" i="17"/>
  <c r="AJ789" i="17"/>
  <c r="Y789" i="17"/>
  <c r="BN789" i="17"/>
  <c r="BG790" i="17"/>
  <c r="U790" i="17"/>
  <c r="BF790" i="17" s="1"/>
  <c r="AI790" i="17"/>
  <c r="AJ790" i="17"/>
  <c r="Y790" i="17"/>
  <c r="BN790" i="17"/>
  <c r="BL790" i="17"/>
  <c r="BG791" i="17"/>
  <c r="O901" i="1"/>
  <c r="P901" i="1"/>
  <c r="L901" i="1"/>
  <c r="BG792" i="17"/>
  <c r="BN792" i="17"/>
  <c r="U792" i="17"/>
  <c r="W792" i="17"/>
  <c r="X792" i="17"/>
  <c r="BG793" i="17"/>
  <c r="O1001" i="1"/>
  <c r="P1001" i="1"/>
  <c r="U793" i="17"/>
  <c r="W793" i="17"/>
  <c r="X793" i="17"/>
  <c r="BG794" i="17"/>
  <c r="Y794" i="17"/>
  <c r="BN794" i="17" s="1"/>
  <c r="U794" i="17"/>
  <c r="AI794" i="17"/>
  <c r="AJ794" i="17"/>
  <c r="BG795" i="17"/>
  <c r="BN795" i="17"/>
  <c r="O330" i="1"/>
  <c r="P330" i="1"/>
  <c r="U795" i="17"/>
  <c r="BF795" i="17"/>
  <c r="W795" i="17"/>
  <c r="X795" i="17"/>
  <c r="BG796" i="17"/>
  <c r="Y796" i="17"/>
  <c r="BN796" i="17" s="1"/>
  <c r="U796" i="17"/>
  <c r="AI796" i="17"/>
  <c r="AJ796" i="17"/>
  <c r="BK796" i="17"/>
  <c r="BG797" i="17"/>
  <c r="U797" i="17"/>
  <c r="BF797" i="17" s="1"/>
  <c r="W797" i="17"/>
  <c r="X797" i="17"/>
  <c r="BG798" i="17"/>
  <c r="BN798" i="17"/>
  <c r="U798" i="17"/>
  <c r="BI798" i="17"/>
  <c r="BG799" i="17"/>
  <c r="Y799" i="17"/>
  <c r="BN799" i="17" s="1"/>
  <c r="U799" i="17"/>
  <c r="AI799" i="17"/>
  <c r="BG800" i="17"/>
  <c r="Y800" i="17"/>
  <c r="U800" i="17"/>
  <c r="AI800" i="17"/>
  <c r="AJ800" i="17"/>
  <c r="BG801" i="17"/>
  <c r="Y801" i="17"/>
  <c r="BN801" i="17" s="1"/>
  <c r="U801" i="17"/>
  <c r="AI801" i="17"/>
  <c r="AJ801" i="17"/>
  <c r="BG802" i="17"/>
  <c r="O148" i="1"/>
  <c r="P148" i="1"/>
  <c r="U802" i="17"/>
  <c r="W802" i="17"/>
  <c r="X802" i="17"/>
  <c r="BG803" i="17"/>
  <c r="BN803" i="17"/>
  <c r="BG804" i="17"/>
  <c r="BN804" i="17"/>
  <c r="BG805" i="17"/>
  <c r="BG806" i="17"/>
  <c r="BG807" i="17"/>
  <c r="BN807" i="17"/>
  <c r="U807" i="17"/>
  <c r="W807" i="17"/>
  <c r="X807" i="17"/>
  <c r="BG808" i="17"/>
  <c r="BN808" i="17"/>
  <c r="U808" i="17"/>
  <c r="BF808" i="17" s="1"/>
  <c r="W808" i="17"/>
  <c r="X808" i="17"/>
  <c r="BG809" i="17"/>
  <c r="Y809" i="17"/>
  <c r="U809" i="17"/>
  <c r="AI809" i="17"/>
  <c r="BG810" i="17"/>
  <c r="U810" i="17"/>
  <c r="BG811" i="17"/>
  <c r="BN811" i="17"/>
  <c r="BG812" i="17"/>
  <c r="BN812" i="17"/>
  <c r="U812" i="17"/>
  <c r="W812" i="17"/>
  <c r="X812" i="17"/>
  <c r="BG813" i="17"/>
  <c r="BN813" i="17"/>
  <c r="U813" i="17"/>
  <c r="W813" i="17"/>
  <c r="X813" i="17"/>
  <c r="BG814" i="17"/>
  <c r="BN814" i="17"/>
  <c r="U814" i="17"/>
  <c r="W814" i="17"/>
  <c r="X814" i="17"/>
  <c r="BG815" i="17"/>
  <c r="BN815" i="17"/>
  <c r="U815" i="17"/>
  <c r="W815" i="17"/>
  <c r="X815" i="17"/>
  <c r="BG816" i="17"/>
  <c r="Y816" i="17"/>
  <c r="BN816" i="17" s="1"/>
  <c r="U816" i="17"/>
  <c r="BF816" i="17" s="1"/>
  <c r="AI816" i="17"/>
  <c r="AJ816" i="17"/>
  <c r="Z816" i="17"/>
  <c r="BJ816" i="17" s="1"/>
  <c r="BG817" i="17"/>
  <c r="Y817" i="17"/>
  <c r="BN817" i="17" s="1"/>
  <c r="U817" i="17"/>
  <c r="W817" i="17"/>
  <c r="X817" i="17"/>
  <c r="BG818" i="17"/>
  <c r="BG819" i="17"/>
  <c r="O1034" i="1"/>
  <c r="P1034" i="1"/>
  <c r="U819" i="17"/>
  <c r="M1034" i="1"/>
  <c r="AD819" i="17"/>
  <c r="BG820" i="17"/>
  <c r="BN820" i="17"/>
  <c r="O875" i="1"/>
  <c r="P875" i="1"/>
  <c r="U820" i="17"/>
  <c r="BG821" i="17"/>
  <c r="BN821" i="17"/>
  <c r="U821" i="17"/>
  <c r="BG822" i="17"/>
  <c r="U822" i="17"/>
  <c r="BG823" i="17"/>
  <c r="Y823" i="17"/>
  <c r="BN823" i="17" s="1"/>
  <c r="BG824" i="17"/>
  <c r="BN824" i="17"/>
  <c r="U824" i="17"/>
  <c r="BG825" i="17"/>
  <c r="Y825" i="17"/>
  <c r="BN825" i="17" s="1"/>
  <c r="O773" i="1"/>
  <c r="P773" i="1"/>
  <c r="U825" i="17"/>
  <c r="Q773" i="1"/>
  <c r="R773" i="1"/>
  <c r="AI825" i="17"/>
  <c r="S773" i="1"/>
  <c r="AJ825" i="17"/>
  <c r="BF825" i="17"/>
  <c r="BG826" i="17"/>
  <c r="BG827" i="17"/>
  <c r="BG828" i="17"/>
  <c r="BN828" i="17"/>
  <c r="BG829" i="17"/>
  <c r="BN829" i="17"/>
  <c r="BG830" i="17"/>
  <c r="BG831" i="17"/>
  <c r="BN831" i="17"/>
  <c r="U831" i="17"/>
  <c r="BG832" i="17"/>
  <c r="Y832" i="17"/>
  <c r="BN832" i="17" s="1"/>
  <c r="U832" i="17"/>
  <c r="BF832" i="17" s="1"/>
  <c r="AI832" i="17"/>
  <c r="AJ832" i="17"/>
  <c r="BG833" i="17"/>
  <c r="BN833" i="17"/>
  <c r="U833" i="17"/>
  <c r="W833" i="17"/>
  <c r="X833" i="17"/>
  <c r="BG834" i="17"/>
  <c r="U834" i="17"/>
  <c r="AD834" i="17"/>
  <c r="BG835" i="17"/>
  <c r="BN835" i="17"/>
  <c r="BL835" i="17"/>
  <c r="BG836" i="17"/>
  <c r="BN836" i="17"/>
  <c r="O1278" i="1"/>
  <c r="P1278" i="1"/>
  <c r="U836" i="17"/>
  <c r="W836" i="17"/>
  <c r="X836" i="17"/>
  <c r="BG837" i="17"/>
  <c r="Y837" i="17"/>
  <c r="BN837" i="17" s="1"/>
  <c r="U837" i="17"/>
  <c r="BF837" i="17" s="1"/>
  <c r="AI837" i="17"/>
  <c r="AJ837" i="17"/>
  <c r="BG838" i="17"/>
  <c r="BN838" i="17"/>
  <c r="O102" i="1"/>
  <c r="P102" i="1"/>
  <c r="U838" i="17"/>
  <c r="BF838" i="17" s="1"/>
  <c r="W838" i="17"/>
  <c r="X838" i="17"/>
  <c r="BG839" i="17"/>
  <c r="BN839" i="17"/>
  <c r="O705" i="1"/>
  <c r="P705" i="1"/>
  <c r="U839" i="17"/>
  <c r="BG840" i="17"/>
  <c r="Y840" i="17"/>
  <c r="BN840" i="17" s="1"/>
  <c r="U840" i="17"/>
  <c r="BF840" i="17" s="1"/>
  <c r="AI840" i="17"/>
  <c r="AJ840" i="17"/>
  <c r="BK840" i="17"/>
  <c r="BG841" i="17"/>
  <c r="Y841" i="17"/>
  <c r="O1046" i="1"/>
  <c r="P1046" i="1"/>
  <c r="U841" i="17"/>
  <c r="Q1046" i="1"/>
  <c r="R1046" i="1"/>
  <c r="AI841" i="17"/>
  <c r="S1046" i="1"/>
  <c r="AJ841" i="17"/>
  <c r="BF841" i="17"/>
  <c r="BG842" i="17"/>
  <c r="Y842" i="17"/>
  <c r="BN842" i="17" s="1"/>
  <c r="U842" i="17"/>
  <c r="AI842" i="17"/>
  <c r="AJ842" i="17"/>
  <c r="BG843" i="17"/>
  <c r="BN843" i="17"/>
  <c r="U843" i="17"/>
  <c r="W843" i="17"/>
  <c r="X843" i="17"/>
  <c r="BG844" i="17"/>
  <c r="BN844" i="17"/>
  <c r="U844" i="17"/>
  <c r="W844" i="17"/>
  <c r="X844" i="17"/>
  <c r="BG845" i="17"/>
  <c r="BN845" i="17"/>
  <c r="O332" i="1"/>
  <c r="P332" i="1"/>
  <c r="U845" i="17"/>
  <c r="BF845" i="17" s="1"/>
  <c r="W845" i="17"/>
  <c r="X845" i="17"/>
  <c r="BG846" i="17"/>
  <c r="Y846" i="17"/>
  <c r="BN846" i="17" s="1"/>
  <c r="U846" i="17"/>
  <c r="BF846" i="17" s="1"/>
  <c r="AI846" i="17"/>
  <c r="AJ846" i="17"/>
  <c r="Z846" i="17"/>
  <c r="BJ846" i="17" s="1"/>
  <c r="BG847" i="17"/>
  <c r="Y847" i="17"/>
  <c r="BN847" i="17" s="1"/>
  <c r="U847" i="17"/>
  <c r="W847" i="17"/>
  <c r="X847" i="17"/>
  <c r="BG848" i="17"/>
  <c r="Y848" i="17"/>
  <c r="BN848" i="17" s="1"/>
  <c r="U848" i="17"/>
  <c r="W848" i="17"/>
  <c r="X848" i="17"/>
  <c r="BG849" i="17"/>
  <c r="Y849" i="17"/>
  <c r="BN849" i="17" s="1"/>
  <c r="U849" i="17"/>
  <c r="BF849" i="17" s="1"/>
  <c r="W849" i="17"/>
  <c r="X849" i="17"/>
  <c r="BG850" i="17"/>
  <c r="Y850" i="17"/>
  <c r="BN850" i="17" s="1"/>
  <c r="U850" i="17"/>
  <c r="AI850" i="17"/>
  <c r="AJ850" i="17"/>
  <c r="Z850" i="17"/>
  <c r="BJ850" i="17" s="1"/>
  <c r="BG851" i="17"/>
  <c r="Y851" i="17"/>
  <c r="BN851" i="17"/>
  <c r="O634" i="1"/>
  <c r="P634" i="1"/>
  <c r="U851" i="17"/>
  <c r="Q634" i="1"/>
  <c r="R634" i="1"/>
  <c r="AI851" i="17"/>
  <c r="BF851" i="17"/>
  <c r="BI851" i="17"/>
  <c r="BG852" i="17"/>
  <c r="U852" i="17"/>
  <c r="BG853" i="17"/>
  <c r="BN853" i="17"/>
  <c r="BG854" i="17"/>
  <c r="BG855" i="17"/>
  <c r="Y855" i="17"/>
  <c r="BN855" i="17" s="1"/>
  <c r="U855" i="17"/>
  <c r="AI855" i="17"/>
  <c r="AJ855" i="17"/>
  <c r="BG856" i="17"/>
  <c r="Y856" i="17"/>
  <c r="BN856" i="17" s="1"/>
  <c r="U856" i="17"/>
  <c r="AI856" i="17"/>
  <c r="AJ856" i="17"/>
  <c r="BG857" i="17"/>
  <c r="Y857" i="17"/>
  <c r="BN857" i="17" s="1"/>
  <c r="U857" i="17"/>
  <c r="BF857" i="17"/>
  <c r="AD857" i="17"/>
  <c r="BG858" i="17"/>
  <c r="Y858" i="17"/>
  <c r="BN858" i="17"/>
  <c r="U858" i="17"/>
  <c r="AI858" i="17"/>
  <c r="AJ858" i="17"/>
  <c r="BG859" i="17"/>
  <c r="BN859" i="17"/>
  <c r="U859" i="17"/>
  <c r="BF859" i="17" s="1"/>
  <c r="BL859" i="17"/>
  <c r="BG860" i="17"/>
  <c r="BN860" i="17"/>
  <c r="U860" i="17"/>
  <c r="W860" i="17"/>
  <c r="X860" i="17"/>
  <c r="BG861" i="17"/>
  <c r="Y861" i="17"/>
  <c r="BN861" i="17" s="1"/>
  <c r="U861" i="17"/>
  <c r="AI861" i="17"/>
  <c r="AJ861" i="17"/>
  <c r="BG862" i="17"/>
  <c r="Y862" i="17"/>
  <c r="BN862" i="17" s="1"/>
  <c r="U862" i="17"/>
  <c r="AI862" i="17"/>
  <c r="AJ862" i="17"/>
  <c r="BF862" i="17"/>
  <c r="Z862" i="17"/>
  <c r="BJ862" i="17" s="1"/>
  <c r="BG863" i="17"/>
  <c r="Y863" i="17"/>
  <c r="BN863" i="17" s="1"/>
  <c r="U863" i="17"/>
  <c r="AI863" i="17"/>
  <c r="AJ863" i="17"/>
  <c r="Z863" i="17"/>
  <c r="BJ863" i="17" s="1"/>
  <c r="BG864" i="17"/>
  <c r="Y864" i="17"/>
  <c r="BI864" i="17" s="1"/>
  <c r="BN864" i="17"/>
  <c r="U864" i="17"/>
  <c r="BF864" i="17" s="1"/>
  <c r="AI864" i="17"/>
  <c r="BG865" i="17"/>
  <c r="Y865" i="17"/>
  <c r="BN865" i="17" s="1"/>
  <c r="O1211" i="1"/>
  <c r="P1211" i="1"/>
  <c r="U865" i="17"/>
  <c r="BF865" i="17" s="1"/>
  <c r="Q1211" i="1"/>
  <c r="R1211" i="1"/>
  <c r="AI865" i="17"/>
  <c r="BI865" i="17"/>
  <c r="BG866" i="17"/>
  <c r="Y866" i="17"/>
  <c r="BN866" i="17" s="1"/>
  <c r="U866" i="17"/>
  <c r="BF866" i="17" s="1"/>
  <c r="AI866" i="17"/>
  <c r="AJ866" i="17"/>
  <c r="Z866" i="17"/>
  <c r="BJ866" i="17" s="1"/>
  <c r="BG867" i="17"/>
  <c r="Y867" i="17"/>
  <c r="BN867" i="17" s="1"/>
  <c r="U867" i="17"/>
  <c r="BF867" i="17" s="1"/>
  <c r="AI867" i="17"/>
  <c r="AJ867" i="17"/>
  <c r="BL867" i="17"/>
  <c r="BG868" i="17"/>
  <c r="U868" i="17"/>
  <c r="W868" i="17"/>
  <c r="X868" i="17"/>
  <c r="BG869" i="17"/>
  <c r="BN869" i="17"/>
  <c r="O425" i="1"/>
  <c r="P425" i="1"/>
  <c r="U869" i="17"/>
  <c r="BF869" i="17" s="1"/>
  <c r="BG870" i="17"/>
  <c r="BN870" i="17"/>
  <c r="U870" i="17"/>
  <c r="BF870" i="17" s="1"/>
  <c r="W870" i="17"/>
  <c r="X870" i="17"/>
  <c r="BG871" i="17"/>
  <c r="Y871" i="17"/>
  <c r="BN871" i="17" s="1"/>
  <c r="BG872" i="17"/>
  <c r="BN872" i="17"/>
  <c r="BG873" i="17"/>
  <c r="BN873" i="17"/>
  <c r="BG874" i="17"/>
  <c r="BN874" i="17"/>
  <c r="BG875" i="17"/>
  <c r="BG876" i="17"/>
  <c r="Y876" i="17"/>
  <c r="BN876" i="17" s="1"/>
  <c r="U876" i="17"/>
  <c r="AI876" i="17"/>
  <c r="AJ876" i="17"/>
  <c r="BK876" i="17"/>
  <c r="BG877" i="17"/>
  <c r="BN877" i="17"/>
  <c r="U877" i="17"/>
  <c r="BG878" i="17"/>
  <c r="Y878" i="17"/>
  <c r="O752" i="1"/>
  <c r="P752" i="1"/>
  <c r="U878" i="17"/>
  <c r="Q752" i="1"/>
  <c r="R752" i="1"/>
  <c r="AI878" i="17"/>
  <c r="BF878" i="17"/>
  <c r="BG879" i="17"/>
  <c r="BN879" i="17"/>
  <c r="U879" i="17"/>
  <c r="BG880" i="17"/>
  <c r="Y880" i="17"/>
  <c r="U880" i="17"/>
  <c r="AI880" i="17"/>
  <c r="BG881" i="17"/>
  <c r="Y881" i="17"/>
  <c r="BN881" i="17" s="1"/>
  <c r="U881" i="17"/>
  <c r="AI881" i="17"/>
  <c r="BG882" i="17"/>
  <c r="Y882" i="17"/>
  <c r="BN882" i="17" s="1"/>
  <c r="U882" i="17"/>
  <c r="W882" i="17"/>
  <c r="X882" i="17"/>
  <c r="BG883" i="17"/>
  <c r="BN883" i="17"/>
  <c r="U883" i="17"/>
  <c r="BF883" i="17" s="1"/>
  <c r="W883" i="17"/>
  <c r="X883" i="17"/>
  <c r="BG884" i="17"/>
  <c r="BN884" i="17"/>
  <c r="U884" i="17"/>
  <c r="AD884" i="17"/>
  <c r="BG885" i="17"/>
  <c r="U885" i="17"/>
  <c r="AD885" i="17"/>
  <c r="BG886" i="17"/>
  <c r="BN886" i="17"/>
  <c r="U886" i="17"/>
  <c r="AD886" i="17"/>
  <c r="BG887" i="17"/>
  <c r="Y887" i="17"/>
  <c r="U887" i="17"/>
  <c r="AI887" i="17"/>
  <c r="BG888" i="17"/>
  <c r="BN888" i="17"/>
  <c r="U888" i="17"/>
  <c r="BF888" i="17"/>
  <c r="W888" i="17"/>
  <c r="X888" i="17"/>
  <c r="BG889" i="17"/>
  <c r="O12" i="1"/>
  <c r="P12" i="1"/>
  <c r="U889" i="17"/>
  <c r="W889" i="17"/>
  <c r="X889" i="17"/>
  <c r="BG890" i="17"/>
  <c r="BN890" i="17"/>
  <c r="U890" i="17"/>
  <c r="W890" i="17"/>
  <c r="X890" i="17"/>
  <c r="BG891" i="17"/>
  <c r="BN891" i="17"/>
  <c r="O1314" i="1"/>
  <c r="P1314" i="1"/>
  <c r="U891" i="17"/>
  <c r="BG892" i="17"/>
  <c r="U892" i="17"/>
  <c r="W892" i="17"/>
  <c r="X892" i="17"/>
  <c r="BG893" i="17"/>
  <c r="BG894" i="17"/>
  <c r="U894" i="17"/>
  <c r="BG895" i="17"/>
  <c r="BN895" i="17"/>
  <c r="O1307" i="1"/>
  <c r="P1307" i="1"/>
  <c r="U895" i="17"/>
  <c r="BI895" i="17"/>
  <c r="BG896" i="17"/>
  <c r="O1156" i="1"/>
  <c r="P1156" i="1"/>
  <c r="U896" i="17"/>
  <c r="W896" i="17"/>
  <c r="X896" i="17"/>
  <c r="BG897" i="17"/>
  <c r="Y897" i="17"/>
  <c r="BN897" i="17" s="1"/>
  <c r="U897" i="17"/>
  <c r="AI897" i="17"/>
  <c r="AJ897" i="17"/>
  <c r="BG898" i="17"/>
  <c r="O89" i="1"/>
  <c r="P89" i="1"/>
  <c r="U898" i="17"/>
  <c r="BF898" i="17" s="1"/>
  <c r="W898" i="17"/>
  <c r="X898" i="17"/>
  <c r="BG899" i="17"/>
  <c r="Y899" i="17"/>
  <c r="BN899" i="17" s="1"/>
  <c r="U899" i="17"/>
  <c r="AD899" i="17"/>
  <c r="BG900" i="17"/>
  <c r="Y900" i="17"/>
  <c r="BN900" i="17" s="1"/>
  <c r="BG901" i="17"/>
  <c r="Y901" i="17"/>
  <c r="BN901" i="17" s="1"/>
  <c r="U901" i="17"/>
  <c r="BF901" i="17" s="1"/>
  <c r="AI901" i="17"/>
  <c r="AJ901" i="17"/>
  <c r="BK901" i="17"/>
  <c r="BG902" i="17"/>
  <c r="Y902" i="17"/>
  <c r="BN902" i="17" s="1"/>
  <c r="U902" i="17"/>
  <c r="BF902" i="17" s="1"/>
  <c r="AI902" i="17"/>
  <c r="AJ902" i="17"/>
  <c r="Z902" i="17"/>
  <c r="BJ902" i="17" s="1"/>
  <c r="BG903" i="17"/>
  <c r="Y903" i="17"/>
  <c r="BN903" i="17" s="1"/>
  <c r="U903" i="17"/>
  <c r="AI903" i="17"/>
  <c r="AJ903" i="17"/>
  <c r="Z903" i="17"/>
  <c r="BJ903" i="17" s="1"/>
  <c r="BG904" i="17"/>
  <c r="Y904" i="17"/>
  <c r="BN904" i="17" s="1"/>
  <c r="U904" i="17"/>
  <c r="BF904" i="17" s="1"/>
  <c r="AI904" i="17"/>
  <c r="AJ904" i="17"/>
  <c r="BL904" i="17"/>
  <c r="BG905" i="17"/>
  <c r="Y905" i="17"/>
  <c r="U905" i="17"/>
  <c r="AI905" i="17"/>
  <c r="BG906" i="17"/>
  <c r="O897" i="1"/>
  <c r="P897" i="1"/>
  <c r="L897" i="1"/>
  <c r="BG907" i="17"/>
  <c r="Y907" i="17"/>
  <c r="BN907" i="17"/>
  <c r="U907" i="17"/>
  <c r="AI907" i="17"/>
  <c r="AJ907" i="17"/>
  <c r="BG908" i="17"/>
  <c r="BN908" i="17"/>
  <c r="U908" i="17"/>
  <c r="W908" i="17"/>
  <c r="X908" i="17"/>
  <c r="BG909" i="17"/>
  <c r="BN909" i="17"/>
  <c r="O1176" i="1"/>
  <c r="P1176" i="1"/>
  <c r="U909" i="17"/>
  <c r="BG910" i="17"/>
  <c r="U910" i="17"/>
  <c r="W910" i="17"/>
  <c r="X910" i="17"/>
  <c r="BG911" i="17"/>
  <c r="BG912" i="17"/>
  <c r="U912" i="17"/>
  <c r="BG913" i="17"/>
  <c r="Y913" i="17"/>
  <c r="BN913" i="17" s="1"/>
  <c r="U913" i="17"/>
  <c r="AI913" i="17"/>
  <c r="AJ913" i="17"/>
  <c r="BG914" i="17"/>
  <c r="O903" i="1"/>
  <c r="P903" i="1"/>
  <c r="L903" i="1"/>
  <c r="BG915" i="17"/>
  <c r="Y915" i="17"/>
  <c r="BN915" i="17" s="1"/>
  <c r="U915" i="17"/>
  <c r="BF915" i="17" s="1"/>
  <c r="AI915" i="17"/>
  <c r="BI915" i="17"/>
  <c r="BG916" i="17"/>
  <c r="BN916" i="17"/>
  <c r="O530" i="1"/>
  <c r="P530" i="1"/>
  <c r="U916" i="17"/>
  <c r="W916" i="17"/>
  <c r="X916" i="17"/>
  <c r="BG917" i="17"/>
  <c r="Y917" i="17"/>
  <c r="BN917" i="17" s="1"/>
  <c r="U917" i="17"/>
  <c r="BF917" i="17" s="1"/>
  <c r="AI917" i="17"/>
  <c r="AJ917" i="17"/>
  <c r="BL917" i="17"/>
  <c r="BG918" i="17"/>
  <c r="Y918" i="17"/>
  <c r="BN918" i="17" s="1"/>
  <c r="U918" i="17"/>
  <c r="AI918" i="17"/>
  <c r="AJ918" i="17"/>
  <c r="BG919" i="17"/>
  <c r="O198" i="1"/>
  <c r="P198" i="1"/>
  <c r="L198" i="1"/>
  <c r="BG920" i="17"/>
  <c r="Y920" i="17"/>
  <c r="BI920" i="17" s="1"/>
  <c r="BN920" i="17"/>
  <c r="U920" i="17"/>
  <c r="BF920" i="17" s="1"/>
  <c r="AI920" i="17"/>
  <c r="BG921" i="17"/>
  <c r="Y921" i="17"/>
  <c r="BN921" i="17" s="1"/>
  <c r="U921" i="17"/>
  <c r="AI921" i="17"/>
  <c r="AJ921" i="17"/>
  <c r="Z921" i="17"/>
  <c r="BJ921" i="17" s="1"/>
  <c r="BG922" i="17"/>
  <c r="U922" i="17"/>
  <c r="W922" i="17"/>
  <c r="X922" i="17"/>
  <c r="BG923" i="17"/>
  <c r="Y923" i="17"/>
  <c r="BN923" i="17" s="1"/>
  <c r="U923" i="17"/>
  <c r="AI923" i="17"/>
  <c r="AJ923" i="17"/>
  <c r="BL923" i="17"/>
  <c r="BG924" i="17"/>
  <c r="Y924" i="17"/>
  <c r="BN924" i="17" s="1"/>
  <c r="U924" i="17"/>
  <c r="AI924" i="17"/>
  <c r="AJ924" i="17"/>
  <c r="BG925" i="17"/>
  <c r="BN925" i="17"/>
  <c r="U925" i="17"/>
  <c r="BF925" i="17" s="1"/>
  <c r="BI925" i="17"/>
  <c r="BG926" i="17"/>
  <c r="Y926" i="17"/>
  <c r="BN926" i="17" s="1"/>
  <c r="U926" i="17"/>
  <c r="BF926" i="17" s="1"/>
  <c r="AI926" i="17"/>
  <c r="AJ926" i="17"/>
  <c r="BG927" i="17"/>
  <c r="Y927" i="17"/>
  <c r="BN927" i="17" s="1"/>
  <c r="U927" i="17"/>
  <c r="AI927" i="17"/>
  <c r="AJ927" i="17"/>
  <c r="Z927" i="17"/>
  <c r="BJ927" i="17" s="1"/>
  <c r="BG928" i="17"/>
  <c r="L830" i="1"/>
  <c r="BG929" i="17"/>
  <c r="Y929" i="17"/>
  <c r="BN929" i="17" s="1"/>
  <c r="U929" i="17"/>
  <c r="AI929" i="17"/>
  <c r="AJ929" i="17"/>
  <c r="Z929" i="17"/>
  <c r="BJ929" i="17" s="1"/>
  <c r="BG930" i="17"/>
  <c r="Y930" i="17"/>
  <c r="BN930" i="17" s="1"/>
  <c r="U930" i="17"/>
  <c r="AI930" i="17"/>
  <c r="S634" i="1"/>
  <c r="AJ930" i="17"/>
  <c r="Z930" i="17"/>
  <c r="BJ930" i="17" s="1"/>
  <c r="BG931" i="17"/>
  <c r="BN931" i="17"/>
  <c r="U931" i="17"/>
  <c r="W931" i="17"/>
  <c r="X931" i="17"/>
  <c r="BG932" i="17"/>
  <c r="Y932" i="17"/>
  <c r="BN932" i="17" s="1"/>
  <c r="U932" i="17"/>
  <c r="AI932" i="17"/>
  <c r="AJ932" i="17"/>
  <c r="BG933" i="17"/>
  <c r="Y933" i="17"/>
  <c r="BN933" i="17"/>
  <c r="O627" i="1"/>
  <c r="P627" i="1"/>
  <c r="U933" i="17"/>
  <c r="Q627" i="1"/>
  <c r="R627" i="1"/>
  <c r="AI933" i="17"/>
  <c r="BI933" i="17"/>
  <c r="BG934" i="17"/>
  <c r="BN934" i="17"/>
  <c r="U934" i="17"/>
  <c r="BF934" i="17"/>
  <c r="W934" i="17"/>
  <c r="X934" i="17"/>
  <c r="BG935" i="17"/>
  <c r="Y935" i="17"/>
  <c r="U935" i="17"/>
  <c r="AI935" i="17"/>
  <c r="BG936" i="17"/>
  <c r="BN936" i="17"/>
  <c r="O192" i="1"/>
  <c r="P192" i="1"/>
  <c r="U936" i="17"/>
  <c r="BF936" i="17"/>
  <c r="W936" i="17"/>
  <c r="X936" i="17"/>
  <c r="BG937" i="17"/>
  <c r="BG938" i="17"/>
  <c r="BG939" i="17"/>
  <c r="BN939" i="17"/>
  <c r="BG940" i="17"/>
  <c r="BN940" i="17"/>
  <c r="BG941" i="17"/>
  <c r="BN941" i="17"/>
  <c r="BG942" i="17"/>
  <c r="BN942" i="17"/>
  <c r="BG943" i="17"/>
  <c r="BG944" i="17"/>
  <c r="BN944" i="17"/>
  <c r="BG945" i="17"/>
  <c r="BN945" i="17"/>
  <c r="BG946" i="17"/>
  <c r="BG947" i="17"/>
  <c r="BG948" i="17"/>
  <c r="BN948" i="17"/>
  <c r="BG949" i="17"/>
  <c r="BN949" i="17"/>
  <c r="BG950" i="17"/>
  <c r="BG951" i="17"/>
  <c r="BG952" i="17"/>
  <c r="BG953" i="17"/>
  <c r="BN953" i="17"/>
  <c r="BG954" i="17"/>
  <c r="BG955" i="17"/>
  <c r="BG956" i="17"/>
  <c r="BN956" i="17"/>
  <c r="BG957" i="17"/>
  <c r="Y957" i="17"/>
  <c r="BN957" i="17" s="1"/>
  <c r="U957" i="17"/>
  <c r="BF957" i="17" s="1"/>
  <c r="AI957" i="17"/>
  <c r="AJ957" i="17"/>
  <c r="BK957" i="17"/>
  <c r="BG958" i="17"/>
  <c r="BG959" i="17"/>
  <c r="Y959" i="17"/>
  <c r="BN959" i="17" s="1"/>
  <c r="O1313" i="1"/>
  <c r="P1313" i="1"/>
  <c r="U959" i="17"/>
  <c r="Q1313" i="1"/>
  <c r="R1313" i="1"/>
  <c r="AI959" i="17"/>
  <c r="BG960" i="17"/>
  <c r="BN960" i="17"/>
  <c r="U960" i="17"/>
  <c r="BF960" i="17" s="1"/>
  <c r="AD960" i="17"/>
  <c r="BG961" i="17"/>
  <c r="BN961" i="17"/>
  <c r="O1200" i="1"/>
  <c r="P1200" i="1"/>
  <c r="U961" i="17"/>
  <c r="BG962" i="17"/>
  <c r="Y962" i="17"/>
  <c r="BI962" i="17" s="1"/>
  <c r="U962" i="17"/>
  <c r="AI962" i="17"/>
  <c r="BG963" i="17"/>
  <c r="O1032" i="1"/>
  <c r="P1032" i="1"/>
  <c r="U963" i="17"/>
  <c r="W963" i="17"/>
  <c r="X963" i="17"/>
  <c r="BG964" i="17"/>
  <c r="BN964" i="17"/>
  <c r="O430" i="1"/>
  <c r="P430" i="1"/>
  <c r="U964" i="17"/>
  <c r="W964" i="17"/>
  <c r="X964" i="17"/>
  <c r="BG965" i="17"/>
  <c r="Y965" i="17"/>
  <c r="BN965" i="17" s="1"/>
  <c r="O450" i="1"/>
  <c r="P450" i="1"/>
  <c r="U965" i="17"/>
  <c r="Q450" i="1"/>
  <c r="R450" i="1"/>
  <c r="AI965" i="17"/>
  <c r="S450" i="1"/>
  <c r="AJ965" i="17"/>
  <c r="BG966" i="17"/>
  <c r="BN966" i="17"/>
  <c r="BL966" i="17"/>
  <c r="BG967" i="17"/>
  <c r="BG968" i="17"/>
  <c r="Y968" i="17"/>
  <c r="BI968" i="17" s="1"/>
  <c r="U968" i="17"/>
  <c r="AI968" i="17"/>
  <c r="BG969" i="17"/>
  <c r="BN969" i="17"/>
  <c r="O880" i="1"/>
  <c r="P880" i="1"/>
  <c r="U969" i="17"/>
  <c r="W969" i="17"/>
  <c r="X969" i="17"/>
  <c r="BG970" i="17"/>
  <c r="BG971" i="17"/>
  <c r="BN971" i="17"/>
  <c r="BG972" i="17"/>
  <c r="BN972" i="17"/>
  <c r="BG973" i="17"/>
  <c r="BG974" i="17"/>
  <c r="BG975" i="17"/>
  <c r="BN975" i="17"/>
  <c r="BG976" i="17"/>
  <c r="BN976" i="17"/>
  <c r="BL976" i="17"/>
  <c r="BG977" i="17"/>
  <c r="BN977" i="17"/>
  <c r="U977" i="17"/>
  <c r="W977" i="17"/>
  <c r="X977" i="17"/>
  <c r="BG978" i="17"/>
  <c r="O300" i="1"/>
  <c r="P300" i="1"/>
  <c r="U978" i="17"/>
  <c r="W978" i="17"/>
  <c r="X978" i="17"/>
  <c r="BG979" i="17"/>
  <c r="Y979" i="17"/>
  <c r="BN979" i="17" s="1"/>
  <c r="U979" i="17"/>
  <c r="AI979" i="17"/>
  <c r="AJ979" i="17"/>
  <c r="BF979" i="17"/>
  <c r="BG980" i="17"/>
  <c r="Y980" i="17"/>
  <c r="BN980" i="17" s="1"/>
  <c r="BG981" i="17"/>
  <c r="BN981" i="17"/>
  <c r="O626" i="1"/>
  <c r="P626" i="1"/>
  <c r="U981" i="17"/>
  <c r="BG982" i="17"/>
  <c r="Y982" i="17"/>
  <c r="BN982" i="17" s="1"/>
  <c r="U982" i="17"/>
  <c r="BF982" i="17" s="1"/>
  <c r="AI982" i="17"/>
  <c r="AJ982" i="17"/>
  <c r="Z982" i="17"/>
  <c r="BJ982" i="17" s="1"/>
  <c r="BG983" i="17"/>
  <c r="BN983" i="17"/>
  <c r="U983" i="17"/>
  <c r="BG984" i="17"/>
  <c r="BN984" i="17"/>
  <c r="O101" i="1"/>
  <c r="P101" i="1"/>
  <c r="U984" i="17"/>
  <c r="BF984" i="17" s="1"/>
  <c r="M101" i="1"/>
  <c r="AD984" i="17"/>
  <c r="BG985" i="17"/>
  <c r="Y985" i="17"/>
  <c r="BN985" i="17" s="1"/>
  <c r="U985" i="17"/>
  <c r="AI985" i="17"/>
  <c r="AJ985" i="17"/>
  <c r="BG986" i="17"/>
  <c r="Y986" i="17"/>
  <c r="BL986" i="17" s="1"/>
  <c r="U986" i="17"/>
  <c r="BF986" i="17" s="1"/>
  <c r="AI986" i="17"/>
  <c r="AJ986" i="17"/>
  <c r="BG987" i="17"/>
  <c r="Y987" i="17"/>
  <c r="BN987" i="17" s="1"/>
  <c r="U987" i="17"/>
  <c r="BF987" i="17" s="1"/>
  <c r="AI987" i="17"/>
  <c r="BG988" i="17"/>
  <c r="BN988" i="17"/>
  <c r="U988" i="17"/>
  <c r="BI988" i="17"/>
  <c r="BG989" i="17"/>
  <c r="BN989" i="17"/>
  <c r="U989" i="17"/>
  <c r="W989" i="17"/>
  <c r="X989" i="17"/>
  <c r="BG990" i="17"/>
  <c r="Y990" i="17"/>
  <c r="BN990" i="17" s="1"/>
  <c r="U990" i="17"/>
  <c r="BF990" i="17" s="1"/>
  <c r="AI990" i="17"/>
  <c r="AJ990" i="17"/>
  <c r="BK990" i="17"/>
  <c r="BG991" i="17"/>
  <c r="U991" i="17"/>
  <c r="W991" i="17"/>
  <c r="X991" i="17"/>
  <c r="BG992" i="17"/>
  <c r="BN992" i="17"/>
  <c r="O237" i="1"/>
  <c r="P237" i="1"/>
  <c r="U992" i="17"/>
  <c r="W992" i="17"/>
  <c r="X992" i="17"/>
  <c r="BG993" i="17"/>
  <c r="Y993" i="17"/>
  <c r="BN993" i="17" s="1"/>
  <c r="U993" i="17"/>
  <c r="AD993" i="17"/>
  <c r="BG994" i="17"/>
  <c r="Y994" i="17"/>
  <c r="BN994" i="17" s="1"/>
  <c r="BG995" i="17"/>
  <c r="Y995" i="17"/>
  <c r="U995" i="17"/>
  <c r="BF995" i="17" s="1"/>
  <c r="AI995" i="17"/>
  <c r="AJ995" i="17"/>
  <c r="BG996" i="17"/>
  <c r="Y996" i="17"/>
  <c r="BN996" i="17" s="1"/>
  <c r="U996" i="17"/>
  <c r="AD996" i="17"/>
  <c r="BG997" i="17"/>
  <c r="O1127" i="1"/>
  <c r="P1127" i="1"/>
  <c r="L1127" i="1"/>
  <c r="BG998" i="17"/>
  <c r="Y998" i="17"/>
  <c r="BN998" i="17" s="1"/>
  <c r="U998" i="17"/>
  <c r="AI998" i="17"/>
  <c r="S1132" i="1"/>
  <c r="AJ998" i="17"/>
  <c r="Z998" i="17"/>
  <c r="BJ998" i="17" s="1"/>
  <c r="BG999" i="17"/>
  <c r="Y999" i="17"/>
  <c r="BN999" i="17" s="1"/>
  <c r="U999" i="17"/>
  <c r="AI999" i="17"/>
  <c r="AJ999" i="17"/>
  <c r="BG1000" i="17"/>
  <c r="Y1000" i="17"/>
  <c r="BN1000" i="17" s="1"/>
  <c r="U1000" i="17"/>
  <c r="AI1000" i="17"/>
  <c r="AJ1000" i="17"/>
  <c r="BK1000" i="17"/>
  <c r="BG1001" i="17"/>
  <c r="BG1002" i="17"/>
  <c r="Y1002" i="17"/>
  <c r="BN1002" i="17" s="1"/>
  <c r="U1002" i="17"/>
  <c r="BF1002" i="17" s="1"/>
  <c r="AI1002" i="17"/>
  <c r="AJ1002" i="17"/>
  <c r="Z1002" i="17"/>
  <c r="BJ1002" i="17" s="1"/>
  <c r="BG1003" i="17"/>
  <c r="Y1003" i="17"/>
  <c r="U1003" i="17"/>
  <c r="BF1003" i="17" s="1"/>
  <c r="AI1003" i="17"/>
  <c r="BG1004" i="17"/>
  <c r="Y1004" i="17"/>
  <c r="BN1004" i="17" s="1"/>
  <c r="U1004" i="17"/>
  <c r="AI1004" i="17"/>
  <c r="BI1004" i="17"/>
  <c r="BG1005" i="17"/>
  <c r="Y1005" i="17"/>
  <c r="BN1005" i="17" s="1"/>
  <c r="U1005" i="17"/>
  <c r="BF1005" i="17"/>
  <c r="AD1005" i="17"/>
  <c r="BG1006" i="17"/>
  <c r="BG1007" i="17"/>
  <c r="BG1008" i="17"/>
  <c r="BN1008" i="17"/>
  <c r="U1008" i="17"/>
  <c r="BF1008" i="17" s="1"/>
  <c r="W1008" i="17"/>
  <c r="X1008" i="17"/>
  <c r="BG1009" i="17"/>
  <c r="Y1009" i="17"/>
  <c r="BN1009" i="17" s="1"/>
  <c r="U1009" i="17"/>
  <c r="AI1009" i="17"/>
  <c r="BG1010" i="17"/>
  <c r="U1010" i="17"/>
  <c r="W1010" i="17"/>
  <c r="X1010" i="17"/>
  <c r="BG1011" i="17"/>
  <c r="BG1012" i="17"/>
  <c r="BN1012" i="17"/>
  <c r="U1012" i="17"/>
  <c r="W1012" i="17"/>
  <c r="X1012" i="17"/>
  <c r="BG1013" i="17"/>
  <c r="Y1013" i="17"/>
  <c r="BN1013" i="17" s="1"/>
  <c r="U1013" i="17"/>
  <c r="AI1013" i="17"/>
  <c r="AJ1013" i="17"/>
  <c r="BG1014" i="17"/>
  <c r="U1014" i="17"/>
  <c r="BF1014" i="17"/>
  <c r="W1014" i="17"/>
  <c r="X1014" i="17"/>
  <c r="BG1015" i="17"/>
  <c r="U1015" i="17"/>
  <c r="W1015" i="17"/>
  <c r="X1015" i="17"/>
  <c r="BG1016" i="17"/>
  <c r="Y1016" i="17"/>
  <c r="BN1016" i="17" s="1"/>
  <c r="U1016" i="17"/>
  <c r="AI1016" i="17"/>
  <c r="AJ1016" i="17"/>
  <c r="BG3" i="17"/>
  <c r="U3" i="17"/>
  <c r="AI3" i="17"/>
  <c r="AJ3" i="17"/>
  <c r="V3" i="17"/>
  <c r="BF3" i="17"/>
  <c r="AA3" i="17"/>
  <c r="AB3" i="17"/>
  <c r="Y3" i="17"/>
  <c r="BN3" i="17" s="1"/>
  <c r="BA3" i="17" s="1"/>
  <c r="BC4" i="17"/>
  <c r="BC9" i="17"/>
  <c r="BC22" i="17"/>
  <c r="BC26" i="17"/>
  <c r="BC32" i="17"/>
  <c r="BC34" i="17"/>
  <c r="BC38" i="17"/>
  <c r="BC41" i="17"/>
  <c r="BC42" i="17"/>
  <c r="BC43" i="17"/>
  <c r="BC47" i="17"/>
  <c r="BC51" i="17"/>
  <c r="BC61" i="17"/>
  <c r="BC62" i="17"/>
  <c r="BC68" i="17"/>
  <c r="BC71" i="17"/>
  <c r="BC72" i="17"/>
  <c r="BC83" i="17"/>
  <c r="BC99" i="17"/>
  <c r="BC108" i="17"/>
  <c r="BC113" i="17"/>
  <c r="BC132" i="17"/>
  <c r="BC149" i="17"/>
  <c r="BC158" i="17"/>
  <c r="BC216" i="17"/>
  <c r="F20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T5" i="17"/>
  <c r="U5" i="17"/>
  <c r="V5" i="17"/>
  <c r="W5" i="17"/>
  <c r="X5" i="17"/>
  <c r="Z5" i="17"/>
  <c r="AA5" i="17"/>
  <c r="BK5" i="17" s="1"/>
  <c r="AB5" i="17"/>
  <c r="AD5" i="17"/>
  <c r="AE5" i="17"/>
  <c r="AF5" i="17"/>
  <c r="AH5" i="17"/>
  <c r="AI5" i="17"/>
  <c r="AJ5" i="17"/>
  <c r="BI5" i="17"/>
  <c r="BJ5" i="17"/>
  <c r="T6" i="17"/>
  <c r="U6" i="17"/>
  <c r="V6" i="17"/>
  <c r="W6" i="17"/>
  <c r="X6" i="17"/>
  <c r="Z6" i="17"/>
  <c r="BJ6" i="17" s="1"/>
  <c r="AA6" i="17"/>
  <c r="BK6" i="17" s="1"/>
  <c r="AB6" i="17"/>
  <c r="AD6" i="17"/>
  <c r="BH6" i="17" s="1"/>
  <c r="AE6" i="17"/>
  <c r="AF6" i="17"/>
  <c r="AH6" i="17"/>
  <c r="AI6" i="17"/>
  <c r="AJ6" i="17"/>
  <c r="BI6" i="17"/>
  <c r="T7" i="17"/>
  <c r="U7" i="17"/>
  <c r="V7" i="17"/>
  <c r="W7" i="17"/>
  <c r="X7" i="17"/>
  <c r="Z7" i="17"/>
  <c r="BJ7" i="17" s="1"/>
  <c r="AA7" i="17"/>
  <c r="BK7" i="17" s="1"/>
  <c r="AB7" i="17"/>
  <c r="AD7" i="17"/>
  <c r="AE7" i="17"/>
  <c r="AF7" i="17"/>
  <c r="AH7" i="17"/>
  <c r="AI7" i="17"/>
  <c r="AJ7" i="17"/>
  <c r="BI7" i="17"/>
  <c r="BL7" i="17"/>
  <c r="T8" i="17"/>
  <c r="U8" i="17"/>
  <c r="V8" i="17"/>
  <c r="W8" i="17"/>
  <c r="X8" i="17"/>
  <c r="Z8" i="17"/>
  <c r="BJ8" i="17" s="1"/>
  <c r="AA8" i="17"/>
  <c r="AB8" i="17"/>
  <c r="AD8" i="17"/>
  <c r="BH8" i="17" s="1"/>
  <c r="AE8" i="17"/>
  <c r="AF8" i="17"/>
  <c r="AH8" i="17"/>
  <c r="AI8" i="17"/>
  <c r="AJ8" i="17"/>
  <c r="BI8" i="17"/>
  <c r="BK8" i="17"/>
  <c r="T9" i="17"/>
  <c r="U9" i="17"/>
  <c r="V9" i="17"/>
  <c r="W9" i="17"/>
  <c r="X9" i="17"/>
  <c r="Z9" i="17"/>
  <c r="AA9" i="17"/>
  <c r="BK9" i="17" s="1"/>
  <c r="AB9" i="17"/>
  <c r="AD9" i="17"/>
  <c r="BH9" i="17" s="1"/>
  <c r="AE9" i="17"/>
  <c r="AF9" i="17"/>
  <c r="AH9" i="17"/>
  <c r="AI9" i="17"/>
  <c r="AJ9" i="17"/>
  <c r="BI9" i="17"/>
  <c r="BJ9" i="17"/>
  <c r="BL9" i="17"/>
  <c r="T10" i="17"/>
  <c r="U10" i="17"/>
  <c r="V10" i="17"/>
  <c r="W10" i="17"/>
  <c r="X10" i="17"/>
  <c r="Z10" i="17"/>
  <c r="BJ10" i="17" s="1"/>
  <c r="AA10" i="17"/>
  <c r="AB10" i="17"/>
  <c r="AD10" i="17"/>
  <c r="AE10" i="17"/>
  <c r="AF10" i="17"/>
  <c r="AH10" i="17"/>
  <c r="AI10" i="17"/>
  <c r="AJ10" i="17"/>
  <c r="BI10" i="17"/>
  <c r="BK10" i="17"/>
  <c r="T11" i="17"/>
  <c r="U11" i="17"/>
  <c r="V11" i="17"/>
  <c r="W11" i="17"/>
  <c r="X11" i="17"/>
  <c r="Z11" i="17"/>
  <c r="AA11" i="17"/>
  <c r="BK11" i="17" s="1"/>
  <c r="AB11" i="17"/>
  <c r="AD11" i="17"/>
  <c r="BH11" i="17" s="1"/>
  <c r="AE11" i="17"/>
  <c r="AF11" i="17"/>
  <c r="AH11" i="17"/>
  <c r="AI11" i="17"/>
  <c r="AJ11" i="17"/>
  <c r="BI11" i="17"/>
  <c r="BJ11" i="17"/>
  <c r="T12" i="17"/>
  <c r="U12" i="17"/>
  <c r="V12" i="17"/>
  <c r="W12" i="17"/>
  <c r="X12" i="17"/>
  <c r="Z12" i="17"/>
  <c r="AA12" i="17"/>
  <c r="AB12" i="17"/>
  <c r="AD12" i="17"/>
  <c r="AE12" i="17"/>
  <c r="AF12" i="17"/>
  <c r="AH12" i="17"/>
  <c r="AI12" i="17"/>
  <c r="AJ12" i="17"/>
  <c r="BI12" i="17"/>
  <c r="BJ12" i="17"/>
  <c r="BK12" i="17"/>
  <c r="BL12" i="17"/>
  <c r="T13" i="17"/>
  <c r="U13" i="17"/>
  <c r="V13" i="17"/>
  <c r="W13" i="17"/>
  <c r="X13" i="17"/>
  <c r="Z13" i="17"/>
  <c r="AA13" i="17"/>
  <c r="BK13" i="17" s="1"/>
  <c r="AB13" i="17"/>
  <c r="AD13" i="17"/>
  <c r="AE13" i="17"/>
  <c r="AF13" i="17"/>
  <c r="AH13" i="17"/>
  <c r="AI13" i="17"/>
  <c r="AJ13" i="17"/>
  <c r="BH13" i="17"/>
  <c r="BI13" i="17"/>
  <c r="BJ13" i="17"/>
  <c r="BL13" i="17"/>
  <c r="T14" i="17"/>
  <c r="W14" i="17"/>
  <c r="X14" i="17"/>
  <c r="Z14" i="17"/>
  <c r="BJ14" i="17" s="1"/>
  <c r="AD14" i="17"/>
  <c r="AE14" i="17"/>
  <c r="AF14" i="17"/>
  <c r="AH14" i="17"/>
  <c r="BI14" i="17"/>
  <c r="BK14" i="17"/>
  <c r="T15" i="17"/>
  <c r="U15" i="17"/>
  <c r="V15" i="17"/>
  <c r="W15" i="17"/>
  <c r="X15" i="17"/>
  <c r="Z15" i="17"/>
  <c r="BJ15" i="17" s="1"/>
  <c r="AA15" i="17"/>
  <c r="AB15" i="17"/>
  <c r="AD15" i="17"/>
  <c r="AE15" i="17"/>
  <c r="AF15" i="17"/>
  <c r="AH15" i="17"/>
  <c r="AI15" i="17"/>
  <c r="AJ15" i="17"/>
  <c r="BI15" i="17"/>
  <c r="BK15" i="17"/>
  <c r="T16" i="17"/>
  <c r="U16" i="17"/>
  <c r="W16" i="17"/>
  <c r="X16" i="17"/>
  <c r="Z16" i="17"/>
  <c r="BJ16" i="17" s="1"/>
  <c r="AD16" i="17"/>
  <c r="AE16" i="17"/>
  <c r="AF16" i="17"/>
  <c r="AH16" i="17"/>
  <c r="AI16" i="17"/>
  <c r="AJ16" i="17"/>
  <c r="BI16" i="17"/>
  <c r="BK16" i="17"/>
  <c r="T17" i="17"/>
  <c r="U17" i="17"/>
  <c r="W17" i="17"/>
  <c r="X17" i="17"/>
  <c r="Z17" i="17"/>
  <c r="AD17" i="17"/>
  <c r="BH17" i="17" s="1"/>
  <c r="AE17" i="17"/>
  <c r="AF17" i="17"/>
  <c r="AH17" i="17"/>
  <c r="AI17" i="17"/>
  <c r="AJ17" i="17"/>
  <c r="BI17" i="17"/>
  <c r="BJ17" i="17"/>
  <c r="BK17" i="17"/>
  <c r="T18" i="17"/>
  <c r="U18" i="17"/>
  <c r="V18" i="17"/>
  <c r="W18" i="17"/>
  <c r="X18" i="17"/>
  <c r="Z18" i="17"/>
  <c r="AA18" i="17"/>
  <c r="BK18" i="17" s="1"/>
  <c r="AB18" i="17"/>
  <c r="AD18" i="17"/>
  <c r="AE18" i="17"/>
  <c r="AF18" i="17"/>
  <c r="AH18" i="17"/>
  <c r="AI18" i="17"/>
  <c r="AJ18" i="17"/>
  <c r="BI18" i="17"/>
  <c r="BJ18" i="17"/>
  <c r="BL18" i="17"/>
  <c r="T19" i="17"/>
  <c r="U19" i="17"/>
  <c r="V19" i="17"/>
  <c r="W19" i="17"/>
  <c r="X19" i="17"/>
  <c r="Z19" i="17"/>
  <c r="BJ19" i="17" s="1"/>
  <c r="AA19" i="17"/>
  <c r="BK19" i="17" s="1"/>
  <c r="AB19" i="17"/>
  <c r="AD19" i="17"/>
  <c r="BH19" i="17" s="1"/>
  <c r="AE19" i="17"/>
  <c r="AF19" i="17"/>
  <c r="AH19" i="17"/>
  <c r="AI19" i="17"/>
  <c r="AJ19" i="17"/>
  <c r="BI19" i="17"/>
  <c r="T20" i="17"/>
  <c r="W20" i="17"/>
  <c r="X20" i="17"/>
  <c r="Z20" i="17"/>
  <c r="BJ20" i="17" s="1"/>
  <c r="AD20" i="17"/>
  <c r="BH20" i="17" s="1"/>
  <c r="AE20" i="17"/>
  <c r="AF20" i="17"/>
  <c r="AH20" i="17"/>
  <c r="BI20" i="17"/>
  <c r="BK20" i="17"/>
  <c r="T21" i="17"/>
  <c r="W21" i="17"/>
  <c r="X21" i="17"/>
  <c r="Z21" i="17"/>
  <c r="AD21" i="17"/>
  <c r="BH21" i="17" s="1"/>
  <c r="AE21" i="17"/>
  <c r="AF21" i="17"/>
  <c r="AH21" i="17"/>
  <c r="BI21" i="17"/>
  <c r="BJ21" i="17"/>
  <c r="BK21" i="17"/>
  <c r="T22" i="17"/>
  <c r="U22" i="17"/>
  <c r="BH22" i="17" s="1"/>
  <c r="V22" i="17"/>
  <c r="W22" i="17"/>
  <c r="X22" i="17"/>
  <c r="Z22" i="17"/>
  <c r="AA22" i="17"/>
  <c r="BK22" i="17" s="1"/>
  <c r="AB22" i="17"/>
  <c r="AD22" i="17"/>
  <c r="AE22" i="17"/>
  <c r="AF22" i="17"/>
  <c r="AH22" i="17"/>
  <c r="AI22" i="17"/>
  <c r="AJ22" i="17"/>
  <c r="BI22" i="17"/>
  <c r="BJ22" i="17"/>
  <c r="T23" i="17"/>
  <c r="U23" i="17"/>
  <c r="W23" i="17"/>
  <c r="X23" i="17"/>
  <c r="Z23" i="17"/>
  <c r="AD23" i="17"/>
  <c r="BH23" i="17" s="1"/>
  <c r="AE23" i="17"/>
  <c r="AF23" i="17"/>
  <c r="AH23" i="17"/>
  <c r="AI23" i="17"/>
  <c r="AJ23" i="17"/>
  <c r="BI23" i="17"/>
  <c r="BJ23" i="17"/>
  <c r="BK23" i="17"/>
  <c r="T24" i="17"/>
  <c r="U24" i="17"/>
  <c r="BF24" i="17" s="1"/>
  <c r="V24" i="17"/>
  <c r="W24" i="17"/>
  <c r="X24" i="17"/>
  <c r="Z24" i="17"/>
  <c r="AA24" i="17"/>
  <c r="BK24" i="17" s="1"/>
  <c r="AB24" i="17"/>
  <c r="AD24" i="17"/>
  <c r="BH24" i="17" s="1"/>
  <c r="AE24" i="17"/>
  <c r="AF24" i="17"/>
  <c r="AH24" i="17"/>
  <c r="AI24" i="17"/>
  <c r="AJ24" i="17"/>
  <c r="BI24" i="17"/>
  <c r="BJ24" i="17"/>
  <c r="BL24" i="17"/>
  <c r="T25" i="17"/>
  <c r="W25" i="17"/>
  <c r="X25" i="17"/>
  <c r="Z25" i="17"/>
  <c r="BJ25" i="17" s="1"/>
  <c r="AD25" i="17"/>
  <c r="AE25" i="17"/>
  <c r="AF25" i="17"/>
  <c r="AH25" i="17"/>
  <c r="BI25" i="17"/>
  <c r="BK25" i="17"/>
  <c r="T26" i="17"/>
  <c r="U26" i="17"/>
  <c r="W26" i="17"/>
  <c r="X26" i="17"/>
  <c r="Z26" i="17"/>
  <c r="AD26" i="17"/>
  <c r="AE26" i="17"/>
  <c r="AF26" i="17"/>
  <c r="AH26" i="17"/>
  <c r="AI26" i="17"/>
  <c r="AJ26" i="17"/>
  <c r="BI26" i="17"/>
  <c r="BJ26" i="17"/>
  <c r="BK26" i="17"/>
  <c r="T27" i="17"/>
  <c r="U27" i="17"/>
  <c r="V27" i="17"/>
  <c r="W27" i="17"/>
  <c r="BH27" i="17" s="1"/>
  <c r="X27" i="17"/>
  <c r="Z27" i="17"/>
  <c r="BJ27" i="17" s="1"/>
  <c r="AA27" i="17"/>
  <c r="BK27" i="17" s="1"/>
  <c r="AB27" i="17"/>
  <c r="AD27" i="17"/>
  <c r="AE27" i="17"/>
  <c r="AF27" i="17"/>
  <c r="AH27" i="17"/>
  <c r="AI27" i="17"/>
  <c r="AJ27" i="17"/>
  <c r="BI27" i="17"/>
  <c r="T28" i="17"/>
  <c r="W28" i="17"/>
  <c r="X28" i="17"/>
  <c r="Z28" i="17"/>
  <c r="BJ28" i="17" s="1"/>
  <c r="AD28" i="17"/>
  <c r="AE28" i="17"/>
  <c r="AF28" i="17"/>
  <c r="AH28" i="17"/>
  <c r="BI28" i="17"/>
  <c r="BK28" i="17"/>
  <c r="T29" i="17"/>
  <c r="U29" i="17"/>
  <c r="V29" i="17"/>
  <c r="W29" i="17"/>
  <c r="X29" i="17"/>
  <c r="Z29" i="17"/>
  <c r="BJ29" i="17" s="1"/>
  <c r="AA29" i="17"/>
  <c r="AB29" i="17"/>
  <c r="AD29" i="17"/>
  <c r="BH29" i="17" s="1"/>
  <c r="AE29" i="17"/>
  <c r="AF29" i="17"/>
  <c r="AH29" i="17"/>
  <c r="AI29" i="17"/>
  <c r="AJ29" i="17"/>
  <c r="BI29" i="17"/>
  <c r="BK29" i="17"/>
  <c r="BL29" i="17"/>
  <c r="T30" i="17"/>
  <c r="U30" i="17"/>
  <c r="V30" i="17"/>
  <c r="W30" i="17"/>
  <c r="X30" i="17"/>
  <c r="Z30" i="17"/>
  <c r="AA30" i="17"/>
  <c r="BK30" i="17" s="1"/>
  <c r="AB30" i="17"/>
  <c r="AD30" i="17"/>
  <c r="BH30" i="17" s="1"/>
  <c r="AE30" i="17"/>
  <c r="AF30" i="17"/>
  <c r="AH30" i="17"/>
  <c r="AI30" i="17"/>
  <c r="AJ30" i="17"/>
  <c r="BI30" i="17"/>
  <c r="BJ30" i="17"/>
  <c r="BL30" i="17"/>
  <c r="T31" i="17"/>
  <c r="U31" i="17"/>
  <c r="V31" i="17"/>
  <c r="W31" i="17"/>
  <c r="X31" i="17"/>
  <c r="Z31" i="17"/>
  <c r="BJ31" i="17" s="1"/>
  <c r="AA31" i="17"/>
  <c r="BK31" i="17" s="1"/>
  <c r="AB31" i="17"/>
  <c r="AD31" i="17"/>
  <c r="AE31" i="17"/>
  <c r="AF31" i="17"/>
  <c r="AH31" i="17"/>
  <c r="AI31" i="17"/>
  <c r="AJ31" i="17"/>
  <c r="BI31" i="17"/>
  <c r="BL31" i="17"/>
  <c r="T32" i="17"/>
  <c r="U32" i="17"/>
  <c r="W32" i="17"/>
  <c r="X32" i="17"/>
  <c r="Z32" i="17"/>
  <c r="AD32" i="17"/>
  <c r="AE32" i="17"/>
  <c r="AF32" i="17"/>
  <c r="AH32" i="17"/>
  <c r="AI32" i="17"/>
  <c r="AJ32" i="17"/>
  <c r="BI32" i="17"/>
  <c r="BJ32" i="17"/>
  <c r="BK32" i="17"/>
  <c r="T33" i="17"/>
  <c r="U33" i="17"/>
  <c r="V33" i="17"/>
  <c r="W33" i="17"/>
  <c r="BH33" i="17" s="1"/>
  <c r="X33" i="17"/>
  <c r="Z33" i="17"/>
  <c r="BJ33" i="17" s="1"/>
  <c r="AA33" i="17"/>
  <c r="BK33" i="17" s="1"/>
  <c r="AB33" i="17"/>
  <c r="AD33" i="17"/>
  <c r="AE33" i="17"/>
  <c r="AF33" i="17"/>
  <c r="AH33" i="17"/>
  <c r="AI33" i="17"/>
  <c r="AJ33" i="17"/>
  <c r="BI33" i="17"/>
  <c r="BL33" i="17"/>
  <c r="T34" i="17"/>
  <c r="U34" i="17"/>
  <c r="V34" i="17"/>
  <c r="W34" i="17"/>
  <c r="X34" i="17"/>
  <c r="Z34" i="17"/>
  <c r="BJ34" i="17" s="1"/>
  <c r="AA34" i="17"/>
  <c r="BK34" i="17" s="1"/>
  <c r="AB34" i="17"/>
  <c r="AD34" i="17"/>
  <c r="BH34" i="17" s="1"/>
  <c r="AE34" i="17"/>
  <c r="AF34" i="17"/>
  <c r="AH34" i="17"/>
  <c r="AI34" i="17"/>
  <c r="AJ34" i="17"/>
  <c r="BI34" i="17"/>
  <c r="BL34" i="17"/>
  <c r="T35" i="17"/>
  <c r="U35" i="17"/>
  <c r="V35" i="17"/>
  <c r="W35" i="17"/>
  <c r="X35" i="17"/>
  <c r="Z35" i="17"/>
  <c r="BJ35" i="17" s="1"/>
  <c r="AA35" i="17"/>
  <c r="AB35" i="17"/>
  <c r="AD35" i="17"/>
  <c r="BH35" i="17" s="1"/>
  <c r="AE35" i="17"/>
  <c r="AF35" i="17"/>
  <c r="AH35" i="17"/>
  <c r="AI35" i="17"/>
  <c r="AJ35" i="17"/>
  <c r="BI35" i="17"/>
  <c r="BK35" i="17"/>
  <c r="T36" i="17"/>
  <c r="U36" i="17"/>
  <c r="V36" i="17"/>
  <c r="W36" i="17"/>
  <c r="X36" i="17"/>
  <c r="Z36" i="17"/>
  <c r="AA36" i="17"/>
  <c r="BK36" i="17" s="1"/>
  <c r="AB36" i="17"/>
  <c r="AD36" i="17"/>
  <c r="BH36" i="17" s="1"/>
  <c r="AE36" i="17"/>
  <c r="AF36" i="17"/>
  <c r="AH36" i="17"/>
  <c r="AI36" i="17"/>
  <c r="AJ36" i="17"/>
  <c r="BI36" i="17"/>
  <c r="BJ36" i="17"/>
  <c r="BL36" i="17"/>
  <c r="T37" i="17"/>
  <c r="W37" i="17"/>
  <c r="BH37" i="17" s="1"/>
  <c r="X37" i="17"/>
  <c r="Z37" i="17"/>
  <c r="BJ37" i="17" s="1"/>
  <c r="AD37" i="17"/>
  <c r="AE37" i="17"/>
  <c r="AF37" i="17"/>
  <c r="AH37" i="17"/>
  <c r="BI37" i="17"/>
  <c r="BK37" i="17"/>
  <c r="T38" i="17"/>
  <c r="U38" i="17"/>
  <c r="V38" i="17"/>
  <c r="W38" i="17"/>
  <c r="X38" i="17"/>
  <c r="Z38" i="17"/>
  <c r="BJ38" i="17" s="1"/>
  <c r="AA38" i="17"/>
  <c r="BK38" i="17" s="1"/>
  <c r="AB38" i="17"/>
  <c r="AD38" i="17"/>
  <c r="BH38" i="17" s="1"/>
  <c r="AE38" i="17"/>
  <c r="AF38" i="17"/>
  <c r="AH38" i="17"/>
  <c r="AI38" i="17"/>
  <c r="AJ38" i="17"/>
  <c r="BI38" i="17"/>
  <c r="T39" i="17"/>
  <c r="U39" i="17"/>
  <c r="W39" i="17"/>
  <c r="X39" i="17"/>
  <c r="Z39" i="17"/>
  <c r="BJ39" i="17" s="1"/>
  <c r="AD39" i="17"/>
  <c r="AE39" i="17"/>
  <c r="AF39" i="17"/>
  <c r="AH39" i="17"/>
  <c r="AI39" i="17"/>
  <c r="AJ39" i="17"/>
  <c r="BI39" i="17"/>
  <c r="BK39" i="17"/>
  <c r="T40" i="17"/>
  <c r="U40" i="17"/>
  <c r="V40" i="17"/>
  <c r="W40" i="17"/>
  <c r="X40" i="17"/>
  <c r="Z40" i="17"/>
  <c r="BJ40" i="17" s="1"/>
  <c r="AA40" i="17"/>
  <c r="BK40" i="17" s="1"/>
  <c r="AB40" i="17"/>
  <c r="AD40" i="17"/>
  <c r="AE40" i="17"/>
  <c r="AF40" i="17"/>
  <c r="AH40" i="17"/>
  <c r="AI40" i="17"/>
  <c r="AJ40" i="17"/>
  <c r="BI40" i="17"/>
  <c r="T41" i="17"/>
  <c r="U41" i="17"/>
  <c r="V41" i="17"/>
  <c r="W41" i="17"/>
  <c r="X41" i="17"/>
  <c r="Z41" i="17"/>
  <c r="AA41" i="17"/>
  <c r="AB41" i="17"/>
  <c r="AD41" i="17"/>
  <c r="BH41" i="17" s="1"/>
  <c r="AE41" i="17"/>
  <c r="AF41" i="17"/>
  <c r="AH41" i="17"/>
  <c r="AI41" i="17"/>
  <c r="AJ41" i="17"/>
  <c r="BI41" i="17"/>
  <c r="BJ41" i="17"/>
  <c r="BK41" i="17"/>
  <c r="BL41" i="17"/>
  <c r="T42" i="17"/>
  <c r="U42" i="17"/>
  <c r="V42" i="17"/>
  <c r="W42" i="17"/>
  <c r="X42" i="17"/>
  <c r="Z42" i="17"/>
  <c r="BJ42" i="17" s="1"/>
  <c r="AA42" i="17"/>
  <c r="BK42" i="17" s="1"/>
  <c r="AB42" i="17"/>
  <c r="AD42" i="17"/>
  <c r="AE42" i="17"/>
  <c r="AF42" i="17"/>
  <c r="AH42" i="17"/>
  <c r="AI42" i="17"/>
  <c r="AJ42" i="17"/>
  <c r="BH42" i="17"/>
  <c r="BI42" i="17"/>
  <c r="BL42" i="17"/>
  <c r="T43" i="17"/>
  <c r="U43" i="17"/>
  <c r="V43" i="17"/>
  <c r="W43" i="17"/>
  <c r="X43" i="17"/>
  <c r="Z43" i="17"/>
  <c r="BJ43" i="17" s="1"/>
  <c r="AA43" i="17"/>
  <c r="BK43" i="17" s="1"/>
  <c r="AB43" i="17"/>
  <c r="AD43" i="17"/>
  <c r="AE43" i="17"/>
  <c r="AF43" i="17"/>
  <c r="AH43" i="17"/>
  <c r="AI43" i="17"/>
  <c r="AJ43" i="17"/>
  <c r="BI43" i="17"/>
  <c r="T44" i="17"/>
  <c r="U44" i="17"/>
  <c r="V44" i="17"/>
  <c r="W44" i="17"/>
  <c r="X44" i="17"/>
  <c r="Z44" i="17"/>
  <c r="BJ44" i="17" s="1"/>
  <c r="AA44" i="17"/>
  <c r="BK44" i="17" s="1"/>
  <c r="AB44" i="17"/>
  <c r="AD44" i="17"/>
  <c r="BH44" i="17" s="1"/>
  <c r="AE44" i="17"/>
  <c r="AF44" i="17"/>
  <c r="AH44" i="17"/>
  <c r="AI44" i="17"/>
  <c r="AJ44" i="17"/>
  <c r="BI44" i="17"/>
  <c r="BL44" i="17"/>
  <c r="T45" i="17"/>
  <c r="U45" i="17"/>
  <c r="V45" i="17"/>
  <c r="W45" i="17"/>
  <c r="X45" i="17"/>
  <c r="Z45" i="17"/>
  <c r="AA45" i="17"/>
  <c r="BK45" i="17" s="1"/>
  <c r="AB45" i="17"/>
  <c r="AD45" i="17"/>
  <c r="BH45" i="17" s="1"/>
  <c r="AE45" i="17"/>
  <c r="AF45" i="17"/>
  <c r="AH45" i="17"/>
  <c r="AI45" i="17"/>
  <c r="AJ45" i="17"/>
  <c r="BI45" i="17"/>
  <c r="BJ45" i="17"/>
  <c r="BL45" i="17"/>
  <c r="T46" i="17"/>
  <c r="U46" i="17"/>
  <c r="V46" i="17"/>
  <c r="W46" i="17"/>
  <c r="X46" i="17"/>
  <c r="Z46" i="17"/>
  <c r="BJ46" i="17" s="1"/>
  <c r="AA46" i="17"/>
  <c r="BK46" i="17" s="1"/>
  <c r="AB46" i="17"/>
  <c r="AD46" i="17"/>
  <c r="BH46" i="17" s="1"/>
  <c r="AE46" i="17"/>
  <c r="AF46" i="17"/>
  <c r="AH46" i="17"/>
  <c r="AI46" i="17"/>
  <c r="AJ46" i="17"/>
  <c r="BI46" i="17"/>
  <c r="T47" i="17"/>
  <c r="U47" i="17"/>
  <c r="W47" i="17"/>
  <c r="X47" i="17"/>
  <c r="Z47" i="17"/>
  <c r="BJ47" i="17" s="1"/>
  <c r="AD47" i="17"/>
  <c r="BH47" i="17" s="1"/>
  <c r="AE47" i="17"/>
  <c r="AF47" i="17"/>
  <c r="AH47" i="17"/>
  <c r="AI47" i="17"/>
  <c r="AJ47" i="17"/>
  <c r="BI47" i="17"/>
  <c r="BK47" i="17"/>
  <c r="T48" i="17"/>
  <c r="W48" i="17"/>
  <c r="X48" i="17"/>
  <c r="Z48" i="17"/>
  <c r="AD48" i="17"/>
  <c r="BH48" i="17" s="1"/>
  <c r="N1220" i="1"/>
  <c r="AE48" i="17"/>
  <c r="AF48" i="17"/>
  <c r="AH48" i="17"/>
  <c r="BI48" i="17"/>
  <c r="BJ48" i="17"/>
  <c r="BK48" i="17"/>
  <c r="T49" i="17"/>
  <c r="U49" i="17"/>
  <c r="V49" i="17"/>
  <c r="W49" i="17"/>
  <c r="X49" i="17"/>
  <c r="Z49" i="17"/>
  <c r="BJ49" i="17" s="1"/>
  <c r="AA49" i="17"/>
  <c r="BK49" i="17" s="1"/>
  <c r="AB49" i="17"/>
  <c r="AD49" i="17"/>
  <c r="AE49" i="17"/>
  <c r="AF49" i="17"/>
  <c r="AH49" i="17"/>
  <c r="AI49" i="17"/>
  <c r="AJ49" i="17"/>
  <c r="BH49" i="17"/>
  <c r="BI49" i="17"/>
  <c r="T50" i="17"/>
  <c r="U50" i="17"/>
  <c r="V50" i="17"/>
  <c r="W50" i="17"/>
  <c r="X50" i="17"/>
  <c r="Z50" i="17"/>
  <c r="BJ50" i="17" s="1"/>
  <c r="AA50" i="17"/>
  <c r="AB50" i="17"/>
  <c r="AD50" i="17"/>
  <c r="BH50" i="17" s="1"/>
  <c r="AE50" i="17"/>
  <c r="AF50" i="17"/>
  <c r="AH50" i="17"/>
  <c r="AI50" i="17"/>
  <c r="AJ50" i="17"/>
  <c r="BI50" i="17"/>
  <c r="BK50" i="17"/>
  <c r="T51" i="17"/>
  <c r="U51" i="17"/>
  <c r="W51" i="17"/>
  <c r="X51" i="17"/>
  <c r="Z51" i="17"/>
  <c r="AD51" i="17"/>
  <c r="BH51" i="17" s="1"/>
  <c r="AE51" i="17"/>
  <c r="AF51" i="17"/>
  <c r="AH51" i="17"/>
  <c r="AI51" i="17"/>
  <c r="AJ51" i="17"/>
  <c r="BI51" i="17"/>
  <c r="BJ51" i="17"/>
  <c r="BK51" i="17"/>
  <c r="T52" i="17"/>
  <c r="W52" i="17"/>
  <c r="X52" i="17"/>
  <c r="Z52" i="17"/>
  <c r="BJ52" i="17" s="1"/>
  <c r="AD52" i="17"/>
  <c r="BH52" i="17" s="1"/>
  <c r="AE52" i="17"/>
  <c r="AF52" i="17"/>
  <c r="AH52" i="17"/>
  <c r="BI52" i="17"/>
  <c r="T53" i="17"/>
  <c r="U53" i="17"/>
  <c r="BH53" i="17" s="1"/>
  <c r="V53" i="17"/>
  <c r="W53" i="17"/>
  <c r="X53" i="17"/>
  <c r="Z53" i="17"/>
  <c r="BJ53" i="17" s="1"/>
  <c r="AA53" i="17"/>
  <c r="BK53" i="17" s="1"/>
  <c r="AB53" i="17"/>
  <c r="AD53" i="17"/>
  <c r="AE53" i="17"/>
  <c r="AF53" i="17"/>
  <c r="AH53" i="17"/>
  <c r="AI53" i="17"/>
  <c r="AJ53" i="17"/>
  <c r="BI53" i="17"/>
  <c r="T54" i="17"/>
  <c r="W54" i="17"/>
  <c r="X54" i="17"/>
  <c r="Z54" i="17"/>
  <c r="AD54" i="17"/>
  <c r="BH54" i="17" s="1"/>
  <c r="AE54" i="17"/>
  <c r="AF54" i="17"/>
  <c r="AH54" i="17"/>
  <c r="BI54" i="17"/>
  <c r="BJ54" i="17"/>
  <c r="T55" i="17"/>
  <c r="U55" i="17"/>
  <c r="V55" i="17"/>
  <c r="W55" i="17"/>
  <c r="X55" i="17"/>
  <c r="Z55" i="17"/>
  <c r="BJ55" i="17" s="1"/>
  <c r="AA55" i="17"/>
  <c r="BK55" i="17" s="1"/>
  <c r="AB55" i="17"/>
  <c r="AD55" i="17"/>
  <c r="AE55" i="17"/>
  <c r="AF55" i="17"/>
  <c r="AH55" i="17"/>
  <c r="AI55" i="17"/>
  <c r="AJ55" i="17"/>
  <c r="BI55" i="17"/>
  <c r="T56" i="17"/>
  <c r="W56" i="17"/>
  <c r="BH56" i="17" s="1"/>
  <c r="X56" i="17"/>
  <c r="Z56" i="17"/>
  <c r="BJ56" i="17" s="1"/>
  <c r="AD56" i="17"/>
  <c r="AE56" i="17"/>
  <c r="AF56" i="17"/>
  <c r="AH56" i="17"/>
  <c r="BI56" i="17"/>
  <c r="T57" i="17"/>
  <c r="U57" i="17"/>
  <c r="V57" i="17"/>
  <c r="W57" i="17"/>
  <c r="X57" i="17"/>
  <c r="Z57" i="17"/>
  <c r="BJ57" i="17" s="1"/>
  <c r="AA57" i="17"/>
  <c r="BK57" i="17" s="1"/>
  <c r="AB57" i="17"/>
  <c r="AD57" i="17"/>
  <c r="AE57" i="17"/>
  <c r="AF57" i="17"/>
  <c r="AH57" i="17"/>
  <c r="AI57" i="17"/>
  <c r="AJ57" i="17"/>
  <c r="BI57" i="17"/>
  <c r="BL57" i="17"/>
  <c r="T58" i="17"/>
  <c r="U58" i="17"/>
  <c r="V58" i="17"/>
  <c r="W58" i="17"/>
  <c r="X58" i="17"/>
  <c r="Z58" i="17"/>
  <c r="BJ58" i="17" s="1"/>
  <c r="AA58" i="17"/>
  <c r="AB58" i="17"/>
  <c r="AD58" i="17"/>
  <c r="AE58" i="17"/>
  <c r="AF58" i="17"/>
  <c r="AH58" i="17"/>
  <c r="AI58" i="17"/>
  <c r="AJ58" i="17"/>
  <c r="BI58" i="17"/>
  <c r="BK58" i="17"/>
  <c r="BL58" i="17"/>
  <c r="T59" i="17"/>
  <c r="U59" i="17"/>
  <c r="V59" i="17"/>
  <c r="W59" i="17"/>
  <c r="X59" i="17"/>
  <c r="Z59" i="17"/>
  <c r="BJ59" i="17" s="1"/>
  <c r="AA59" i="17"/>
  <c r="AB59" i="17"/>
  <c r="AD59" i="17"/>
  <c r="AE59" i="17"/>
  <c r="AF59" i="17"/>
  <c r="AH59" i="17"/>
  <c r="AI59" i="17"/>
  <c r="AJ59" i="17"/>
  <c r="BI59" i="17"/>
  <c r="BK59" i="17"/>
  <c r="T60" i="17"/>
  <c r="W60" i="17"/>
  <c r="X60" i="17"/>
  <c r="Z60" i="17"/>
  <c r="BJ60" i="17" s="1"/>
  <c r="AD60" i="17"/>
  <c r="AE60" i="17"/>
  <c r="AF60" i="17"/>
  <c r="AH60" i="17"/>
  <c r="BI60" i="17"/>
  <c r="BK60" i="17"/>
  <c r="T61" i="17"/>
  <c r="U61" i="17"/>
  <c r="V61" i="17"/>
  <c r="W61" i="17"/>
  <c r="X61" i="17"/>
  <c r="Z61" i="17"/>
  <c r="AA61" i="17"/>
  <c r="BK61" i="17" s="1"/>
  <c r="AB61" i="17"/>
  <c r="AD61" i="17"/>
  <c r="AE61" i="17"/>
  <c r="AF61" i="17"/>
  <c r="AH61" i="17"/>
  <c r="AI61" i="17"/>
  <c r="AJ61" i="17"/>
  <c r="BI61" i="17"/>
  <c r="BJ61" i="17"/>
  <c r="BL61" i="17"/>
  <c r="T62" i="17"/>
  <c r="U62" i="17"/>
  <c r="V62" i="17"/>
  <c r="W62" i="17"/>
  <c r="X62" i="17"/>
  <c r="Z62" i="17"/>
  <c r="BJ62" i="17" s="1"/>
  <c r="AA62" i="17"/>
  <c r="BK62" i="17" s="1"/>
  <c r="AB62" i="17"/>
  <c r="AD62" i="17"/>
  <c r="AE62" i="17"/>
  <c r="AF62" i="17"/>
  <c r="AH62" i="17"/>
  <c r="AI62" i="17"/>
  <c r="AJ62" i="17"/>
  <c r="BI62" i="17"/>
  <c r="BL62" i="17"/>
  <c r="T63" i="17"/>
  <c r="U63" i="17"/>
  <c r="V63" i="17"/>
  <c r="W63" i="17"/>
  <c r="BH63" i="17" s="1"/>
  <c r="X63" i="17"/>
  <c r="Z63" i="17"/>
  <c r="BJ63" i="17" s="1"/>
  <c r="AA63" i="17"/>
  <c r="BK63" i="17" s="1"/>
  <c r="AB63" i="17"/>
  <c r="AD63" i="17"/>
  <c r="AE63" i="17"/>
  <c r="AF63" i="17"/>
  <c r="AH63" i="17"/>
  <c r="AI63" i="17"/>
  <c r="AJ63" i="17"/>
  <c r="BI63" i="17"/>
  <c r="BL63" i="17"/>
  <c r="T64" i="17"/>
  <c r="W64" i="17"/>
  <c r="X64" i="17"/>
  <c r="Z64" i="17"/>
  <c r="BJ64" i="17" s="1"/>
  <c r="AD64" i="17"/>
  <c r="AE64" i="17"/>
  <c r="AF64" i="17"/>
  <c r="AH64" i="17"/>
  <c r="BI64" i="17"/>
  <c r="BK64" i="17"/>
  <c r="T65" i="17"/>
  <c r="W65" i="17"/>
  <c r="BH65" i="17" s="1"/>
  <c r="X65" i="17"/>
  <c r="Z65" i="17"/>
  <c r="BJ65" i="17" s="1"/>
  <c r="AD65" i="17"/>
  <c r="AE65" i="17"/>
  <c r="AF65" i="17"/>
  <c r="AH65" i="17"/>
  <c r="BI65" i="17"/>
  <c r="T66" i="17"/>
  <c r="U66" i="17"/>
  <c r="BF66" i="17" s="1"/>
  <c r="V66" i="17"/>
  <c r="W66" i="17"/>
  <c r="X66" i="17"/>
  <c r="Z66" i="17"/>
  <c r="BJ66" i="17" s="1"/>
  <c r="AA66" i="17"/>
  <c r="AB66" i="17"/>
  <c r="BL66" i="17" s="1"/>
  <c r="AD66" i="17"/>
  <c r="AE66" i="17"/>
  <c r="AF66" i="17"/>
  <c r="AH66" i="17"/>
  <c r="AI66" i="17"/>
  <c r="AJ66" i="17"/>
  <c r="BI66" i="17"/>
  <c r="BK66" i="17"/>
  <c r="T67" i="17"/>
  <c r="U67" i="17"/>
  <c r="V67" i="17"/>
  <c r="W67" i="17"/>
  <c r="X67" i="17"/>
  <c r="Z67" i="17"/>
  <c r="BJ67" i="17" s="1"/>
  <c r="AA67" i="17"/>
  <c r="BK67" i="17" s="1"/>
  <c r="AB67" i="17"/>
  <c r="AD67" i="17"/>
  <c r="AE67" i="17"/>
  <c r="AF67" i="17"/>
  <c r="AH67" i="17"/>
  <c r="AI67" i="17"/>
  <c r="AJ67" i="17"/>
  <c r="BI67" i="17"/>
  <c r="T68" i="17"/>
  <c r="U68" i="17"/>
  <c r="V68" i="17"/>
  <c r="W68" i="17"/>
  <c r="X68" i="17"/>
  <c r="Z68" i="17"/>
  <c r="BJ68" i="17" s="1"/>
  <c r="AA68" i="17"/>
  <c r="BK68" i="17" s="1"/>
  <c r="AB68" i="17"/>
  <c r="AD68" i="17"/>
  <c r="AE68" i="17"/>
  <c r="AF68" i="17"/>
  <c r="AH68" i="17"/>
  <c r="AI68" i="17"/>
  <c r="AJ68" i="17"/>
  <c r="BI68" i="17"/>
  <c r="BL68" i="17"/>
  <c r="T69" i="17"/>
  <c r="W69" i="17"/>
  <c r="X69" i="17"/>
  <c r="BH69" i="17" s="1"/>
  <c r="Z69" i="17"/>
  <c r="BJ69" i="17" s="1"/>
  <c r="AD69" i="17"/>
  <c r="AE69" i="17"/>
  <c r="AF69" i="17"/>
  <c r="AH69" i="17"/>
  <c r="BI69" i="17"/>
  <c r="BK69" i="17"/>
  <c r="T70" i="17"/>
  <c r="W70" i="17"/>
  <c r="X70" i="17"/>
  <c r="AD70" i="17"/>
  <c r="AE70" i="17"/>
  <c r="AF70" i="17"/>
  <c r="AH70" i="17"/>
  <c r="BH70" i="17"/>
  <c r="BI70" i="17"/>
  <c r="T71" i="17"/>
  <c r="Z71" i="17"/>
  <c r="AD71" i="17"/>
  <c r="BH71" i="17" s="1"/>
  <c r="AE71" i="17"/>
  <c r="AF71" i="17"/>
  <c r="AH71" i="17"/>
  <c r="AI71" i="17"/>
  <c r="AJ71" i="17"/>
  <c r="BI71" i="17"/>
  <c r="BJ71" i="17"/>
  <c r="BK71" i="17"/>
  <c r="T72" i="17"/>
  <c r="W72" i="17"/>
  <c r="X72" i="17"/>
  <c r="Z72" i="17"/>
  <c r="BJ72" i="17" s="1"/>
  <c r="AD72" i="17"/>
  <c r="AE72" i="17"/>
  <c r="AF72" i="17"/>
  <c r="AH72" i="17"/>
  <c r="BI72" i="17"/>
  <c r="BK72" i="17"/>
  <c r="T73" i="17"/>
  <c r="W73" i="17"/>
  <c r="X73" i="17"/>
  <c r="Z73" i="17"/>
  <c r="AD73" i="17"/>
  <c r="AE73" i="17"/>
  <c r="AF73" i="17"/>
  <c r="AH73" i="17"/>
  <c r="BH73" i="17"/>
  <c r="BI73" i="17"/>
  <c r="BJ73" i="17"/>
  <c r="T74" i="17"/>
  <c r="Z74" i="17"/>
  <c r="BJ74" i="17" s="1"/>
  <c r="AE74" i="17"/>
  <c r="AF74" i="17"/>
  <c r="AH74" i="17"/>
  <c r="AJ74" i="17"/>
  <c r="T75" i="17"/>
  <c r="W75" i="17"/>
  <c r="X75" i="17"/>
  <c r="L1221" i="1"/>
  <c r="M1221" i="1"/>
  <c r="AD75" i="17"/>
  <c r="BH75" i="17" s="1"/>
  <c r="N1221" i="1"/>
  <c r="AE75" i="17"/>
  <c r="AF75" i="17"/>
  <c r="AH75" i="17"/>
  <c r="BK75" i="17"/>
  <c r="T76" i="17"/>
  <c r="V76" i="17"/>
  <c r="W76" i="17"/>
  <c r="X76" i="17"/>
  <c r="AA76" i="17"/>
  <c r="BK76" i="17" s="1"/>
  <c r="AB76" i="17"/>
  <c r="AD76" i="17"/>
  <c r="AE76" i="17"/>
  <c r="AF76" i="17"/>
  <c r="AH76" i="17"/>
  <c r="BI76" i="17"/>
  <c r="BL76" i="17"/>
  <c r="T77" i="17"/>
  <c r="W77" i="17"/>
  <c r="X77" i="17"/>
  <c r="Z77" i="17"/>
  <c r="AD77" i="17"/>
  <c r="AE77" i="17"/>
  <c r="AF77" i="17"/>
  <c r="AH77" i="17"/>
  <c r="BI77" i="17"/>
  <c r="BJ77" i="17"/>
  <c r="T78" i="17"/>
  <c r="W78" i="17"/>
  <c r="X78" i="17"/>
  <c r="Z78" i="17"/>
  <c r="BJ78" i="17" s="1"/>
  <c r="AD78" i="17"/>
  <c r="AE78" i="17"/>
  <c r="AF78" i="17"/>
  <c r="AH78" i="17"/>
  <c r="BI78" i="17"/>
  <c r="T79" i="17"/>
  <c r="W79" i="17"/>
  <c r="X79" i="17"/>
  <c r="AD79" i="17"/>
  <c r="AE79" i="17"/>
  <c r="AF79" i="17"/>
  <c r="AH79" i="17"/>
  <c r="BI79" i="17"/>
  <c r="T80" i="17"/>
  <c r="Z80" i="17"/>
  <c r="AD80" i="17"/>
  <c r="BH80" i="17" s="1"/>
  <c r="AE80" i="17"/>
  <c r="AF80" i="17"/>
  <c r="AH80" i="17"/>
  <c r="AI80" i="17"/>
  <c r="AJ80" i="17"/>
  <c r="BI80" i="17"/>
  <c r="BJ80" i="17"/>
  <c r="T81" i="17"/>
  <c r="W81" i="17"/>
  <c r="X81" i="17"/>
  <c r="Z81" i="17"/>
  <c r="BJ81" i="17" s="1"/>
  <c r="AD81" i="17"/>
  <c r="BH81" i="17" s="1"/>
  <c r="AE81" i="17"/>
  <c r="AF81" i="17"/>
  <c r="AH81" i="17"/>
  <c r="BI81" i="17"/>
  <c r="T82" i="17"/>
  <c r="W82" i="17"/>
  <c r="BH82" i="17" s="1"/>
  <c r="X82" i="17"/>
  <c r="Z82" i="17"/>
  <c r="BJ82" i="17" s="1"/>
  <c r="AD82" i="17"/>
  <c r="AE82" i="17"/>
  <c r="AF82" i="17"/>
  <c r="AH82" i="17"/>
  <c r="BI82" i="17"/>
  <c r="T83" i="17"/>
  <c r="W83" i="17"/>
  <c r="X83" i="17"/>
  <c r="Z83" i="17"/>
  <c r="BJ83" i="17" s="1"/>
  <c r="AD83" i="17"/>
  <c r="AE83" i="17"/>
  <c r="AF83" i="17"/>
  <c r="AH83" i="17"/>
  <c r="BI83" i="17"/>
  <c r="T84" i="17"/>
  <c r="W84" i="17"/>
  <c r="X84" i="17"/>
  <c r="Z84" i="17"/>
  <c r="BJ84" i="17" s="1"/>
  <c r="AD84" i="17"/>
  <c r="AE84" i="17"/>
  <c r="AF84" i="17"/>
  <c r="AH84" i="17"/>
  <c r="BH84" i="17"/>
  <c r="BI84" i="17"/>
  <c r="BL84" i="17"/>
  <c r="T85" i="17"/>
  <c r="W85" i="17"/>
  <c r="X85" i="17"/>
  <c r="Z85" i="17"/>
  <c r="BJ85" i="17" s="1"/>
  <c r="AD85" i="17"/>
  <c r="BH85" i="17" s="1"/>
  <c r="AE85" i="17"/>
  <c r="AF85" i="17"/>
  <c r="AH85" i="17"/>
  <c r="BI85" i="17"/>
  <c r="T86" i="17"/>
  <c r="W86" i="17"/>
  <c r="X86" i="17"/>
  <c r="BH86" i="17" s="1"/>
  <c r="Z86" i="17"/>
  <c r="BJ86" i="17" s="1"/>
  <c r="AD86" i="17"/>
  <c r="AE86" i="17"/>
  <c r="AF86" i="17"/>
  <c r="AH86" i="17"/>
  <c r="BI86" i="17"/>
  <c r="T87" i="17"/>
  <c r="W87" i="17"/>
  <c r="X87" i="17"/>
  <c r="Z87" i="17"/>
  <c r="BJ87" i="17" s="1"/>
  <c r="AD87" i="17"/>
  <c r="AE87" i="17"/>
  <c r="AF87" i="17"/>
  <c r="AH87" i="17"/>
  <c r="BI87" i="17"/>
  <c r="T88" i="17"/>
  <c r="W88" i="17"/>
  <c r="X88" i="17"/>
  <c r="Z88" i="17"/>
  <c r="AD88" i="17"/>
  <c r="AE88" i="17"/>
  <c r="AF88" i="17"/>
  <c r="AH88" i="17"/>
  <c r="BH88" i="17"/>
  <c r="BI88" i="17"/>
  <c r="BJ88" i="17"/>
  <c r="BL88" i="17"/>
  <c r="T89" i="17"/>
  <c r="W89" i="17"/>
  <c r="X89" i="17"/>
  <c r="Z89" i="17"/>
  <c r="BJ89" i="17" s="1"/>
  <c r="AD89" i="17"/>
  <c r="BH89" i="17" s="1"/>
  <c r="AE89" i="17"/>
  <c r="AF89" i="17"/>
  <c r="AH89" i="17"/>
  <c r="AJ89" i="17"/>
  <c r="BL89" i="17"/>
  <c r="T90" i="17"/>
  <c r="W90" i="17"/>
  <c r="X90" i="17"/>
  <c r="Z90" i="17"/>
  <c r="BJ90" i="17" s="1"/>
  <c r="AD90" i="17"/>
  <c r="BH90" i="17" s="1"/>
  <c r="AE90" i="17"/>
  <c r="AF90" i="17"/>
  <c r="AH90" i="17"/>
  <c r="BI90" i="17"/>
  <c r="T91" i="17"/>
  <c r="Z91" i="17"/>
  <c r="BJ91" i="17" s="1"/>
  <c r="AE91" i="17"/>
  <c r="AF91" i="17"/>
  <c r="AH91" i="17"/>
  <c r="AI91" i="17"/>
  <c r="AJ91" i="17"/>
  <c r="BI91" i="17"/>
  <c r="T92" i="17"/>
  <c r="W92" i="17"/>
  <c r="X92" i="17"/>
  <c r="Z92" i="17"/>
  <c r="BJ92" i="17" s="1"/>
  <c r="AD92" i="17"/>
  <c r="AE92" i="17"/>
  <c r="AF92" i="17"/>
  <c r="AH92" i="17"/>
  <c r="BH92" i="17"/>
  <c r="T93" i="17"/>
  <c r="W93" i="17"/>
  <c r="X93" i="17"/>
  <c r="Z93" i="17"/>
  <c r="BJ93" i="17" s="1"/>
  <c r="AD93" i="17"/>
  <c r="BH93" i="17" s="1"/>
  <c r="AE93" i="17"/>
  <c r="AF93" i="17"/>
  <c r="AH93" i="17"/>
  <c r="BI93" i="17"/>
  <c r="T94" i="17"/>
  <c r="W94" i="17"/>
  <c r="X94" i="17"/>
  <c r="Z94" i="17"/>
  <c r="BJ94" i="17" s="1"/>
  <c r="AD94" i="17"/>
  <c r="BH94" i="17" s="1"/>
  <c r="AE94" i="17"/>
  <c r="AF94" i="17"/>
  <c r="AH94" i="17"/>
  <c r="BI94" i="17"/>
  <c r="T95" i="17"/>
  <c r="W95" i="17"/>
  <c r="X95" i="17"/>
  <c r="Z95" i="17"/>
  <c r="AD95" i="17"/>
  <c r="AE95" i="17"/>
  <c r="AF95" i="17"/>
  <c r="AH95" i="17"/>
  <c r="BI95" i="17"/>
  <c r="BJ95" i="17"/>
  <c r="T96" i="17"/>
  <c r="W96" i="17"/>
  <c r="X96" i="17"/>
  <c r="Z96" i="17"/>
  <c r="BJ96" i="17" s="1"/>
  <c r="AD96" i="17"/>
  <c r="AE96" i="17"/>
  <c r="AF96" i="17"/>
  <c r="AH96" i="17"/>
  <c r="BI96" i="17"/>
  <c r="T97" i="17"/>
  <c r="W97" i="17"/>
  <c r="X97" i="17"/>
  <c r="Z97" i="17"/>
  <c r="BJ97" i="17" s="1"/>
  <c r="AD97" i="17"/>
  <c r="BH97" i="17" s="1"/>
  <c r="AE97" i="17"/>
  <c r="AF97" i="17"/>
  <c r="AH97" i="17"/>
  <c r="BI97" i="17"/>
  <c r="T98" i="17"/>
  <c r="W98" i="17"/>
  <c r="X98" i="17"/>
  <c r="Z98" i="17"/>
  <c r="BJ98" i="17" s="1"/>
  <c r="AD98" i="17"/>
  <c r="AE98" i="17"/>
  <c r="AF98" i="17"/>
  <c r="AH98" i="17"/>
  <c r="BH98" i="17"/>
  <c r="BI98" i="17"/>
  <c r="T99" i="17"/>
  <c r="W99" i="17"/>
  <c r="X99" i="17"/>
  <c r="Z99" i="17"/>
  <c r="BJ99" i="17" s="1"/>
  <c r="AD99" i="17"/>
  <c r="BH99" i="17" s="1"/>
  <c r="AE99" i="17"/>
  <c r="AF99" i="17"/>
  <c r="AH99" i="17"/>
  <c r="BI99" i="17"/>
  <c r="T100" i="17"/>
  <c r="W100" i="17"/>
  <c r="X100" i="17"/>
  <c r="Z100" i="17"/>
  <c r="BJ100" i="17" s="1"/>
  <c r="AD100" i="17"/>
  <c r="AE100" i="17"/>
  <c r="AF100" i="17"/>
  <c r="AH100" i="17"/>
  <c r="BH100" i="17"/>
  <c r="BI100" i="17"/>
  <c r="T101" i="17"/>
  <c r="W101" i="17"/>
  <c r="X101" i="17"/>
  <c r="AD101" i="17"/>
  <c r="BH101" i="17" s="1"/>
  <c r="AE101" i="17"/>
  <c r="AF101" i="17"/>
  <c r="AH101" i="17"/>
  <c r="BI101" i="17"/>
  <c r="T102" i="17"/>
  <c r="W102" i="17"/>
  <c r="BH102" i="17" s="1"/>
  <c r="X102" i="17"/>
  <c r="AD102" i="17"/>
  <c r="AE102" i="17"/>
  <c r="AF102" i="17"/>
  <c r="AH102" i="17"/>
  <c r="BI102" i="17"/>
  <c r="T103" i="17"/>
  <c r="W103" i="17"/>
  <c r="X103" i="17"/>
  <c r="AD103" i="17"/>
  <c r="BH103" i="17" s="1"/>
  <c r="AE103" i="17"/>
  <c r="AF103" i="17"/>
  <c r="AH103" i="17"/>
  <c r="BI103" i="17"/>
  <c r="T104" i="17"/>
  <c r="W104" i="17"/>
  <c r="X104" i="17"/>
  <c r="Z104" i="17"/>
  <c r="BJ104" i="17" s="1"/>
  <c r="AD104" i="17"/>
  <c r="AE104" i="17"/>
  <c r="AF104" i="17"/>
  <c r="AH104" i="17"/>
  <c r="BI104" i="17"/>
  <c r="BL104" i="17"/>
  <c r="T105" i="17"/>
  <c r="W105" i="17"/>
  <c r="X105" i="17"/>
  <c r="Z105" i="17"/>
  <c r="BJ105" i="17" s="1"/>
  <c r="AD105" i="17"/>
  <c r="AE105" i="17"/>
  <c r="AF105" i="17"/>
  <c r="AH105" i="17"/>
  <c r="BI105" i="17"/>
  <c r="T106" i="17"/>
  <c r="W106" i="17"/>
  <c r="X106" i="17"/>
  <c r="AA106" i="17"/>
  <c r="BK106" i="17" s="1"/>
  <c r="AD106" i="17"/>
  <c r="AE106" i="17"/>
  <c r="AF106" i="17"/>
  <c r="AH106" i="17"/>
  <c r="BH106" i="17"/>
  <c r="T107" i="17"/>
  <c r="W107" i="17"/>
  <c r="X107" i="17"/>
  <c r="Z107" i="17"/>
  <c r="AB107" i="17"/>
  <c r="AD107" i="17"/>
  <c r="BH107" i="17" s="1"/>
  <c r="AE107" i="17"/>
  <c r="AF107" i="17"/>
  <c r="AH107" i="17"/>
  <c r="BJ107" i="17"/>
  <c r="BL107" i="17"/>
  <c r="T108" i="17"/>
  <c r="W108" i="17"/>
  <c r="X108" i="17"/>
  <c r="BH108" i="17" s="1"/>
  <c r="Z108" i="17"/>
  <c r="AB108" i="17"/>
  <c r="AD108" i="17"/>
  <c r="AE108" i="17"/>
  <c r="AF108" i="17"/>
  <c r="AH108" i="17"/>
  <c r="BI108" i="17"/>
  <c r="BJ108" i="17"/>
  <c r="BL108" i="17"/>
  <c r="T109" i="17"/>
  <c r="W109" i="17"/>
  <c r="X109" i="17"/>
  <c r="Z109" i="17"/>
  <c r="BJ109" i="17" s="1"/>
  <c r="AD109" i="17"/>
  <c r="BH109" i="17" s="1"/>
  <c r="AE109" i="17"/>
  <c r="AF109" i="17"/>
  <c r="AH109" i="17"/>
  <c r="BK109" i="17"/>
  <c r="T110" i="17"/>
  <c r="Z110" i="17"/>
  <c r="BJ110" i="17" s="1"/>
  <c r="AA110" i="17"/>
  <c r="BK110" i="17" s="1"/>
  <c r="AE110" i="17"/>
  <c r="AF110" i="17"/>
  <c r="AH110" i="17"/>
  <c r="AI110" i="17"/>
  <c r="AJ110" i="17"/>
  <c r="T111" i="17"/>
  <c r="V111" i="17"/>
  <c r="W111" i="17"/>
  <c r="X111" i="17"/>
  <c r="AA111" i="17"/>
  <c r="BK111" i="17" s="1"/>
  <c r="AB111" i="17"/>
  <c r="AD111" i="17"/>
  <c r="AE111" i="17"/>
  <c r="AF111" i="17"/>
  <c r="AH111" i="17"/>
  <c r="BI111" i="17"/>
  <c r="T112" i="17"/>
  <c r="V112" i="17"/>
  <c r="AA112" i="17"/>
  <c r="AB112" i="17"/>
  <c r="AD112" i="17"/>
  <c r="BH112" i="17" s="1"/>
  <c r="AE112" i="17"/>
  <c r="AF112" i="17"/>
  <c r="AH112" i="17"/>
  <c r="BI112" i="17"/>
  <c r="BK112" i="17"/>
  <c r="BL112" i="17"/>
  <c r="T113" i="17"/>
  <c r="W113" i="17"/>
  <c r="X113" i="17"/>
  <c r="Z113" i="17"/>
  <c r="AD113" i="17"/>
  <c r="AE113" i="17"/>
  <c r="AF113" i="17"/>
  <c r="AH113" i="17"/>
  <c r="BI113" i="17"/>
  <c r="BJ113" i="17"/>
  <c r="BK113" i="17"/>
  <c r="T114" i="17"/>
  <c r="W114" i="17"/>
  <c r="X114" i="17"/>
  <c r="BH114" i="17" s="1"/>
  <c r="Z114" i="17"/>
  <c r="AB114" i="17"/>
  <c r="AD114" i="17"/>
  <c r="AE114" i="17"/>
  <c r="AF114" i="17"/>
  <c r="AH114" i="17"/>
  <c r="BI114" i="17"/>
  <c r="BJ114" i="17"/>
  <c r="T115" i="17"/>
  <c r="W115" i="17"/>
  <c r="BH115" i="17" s="1"/>
  <c r="X115" i="17"/>
  <c r="Z115" i="17"/>
  <c r="BJ115" i="17" s="1"/>
  <c r="L605" i="1"/>
  <c r="M605" i="1"/>
  <c r="AD115" i="17"/>
  <c r="N605" i="1"/>
  <c r="AE115" i="17"/>
  <c r="AF115" i="17"/>
  <c r="Q605" i="1"/>
  <c r="AH115" i="17"/>
  <c r="BK115" i="17"/>
  <c r="T116" i="17"/>
  <c r="Z116" i="17"/>
  <c r="BJ116" i="17" s="1"/>
  <c r="AD116" i="17"/>
  <c r="BH116" i="17" s="1"/>
  <c r="AE116" i="17"/>
  <c r="AF116" i="17"/>
  <c r="AH116" i="17"/>
  <c r="BI116" i="17"/>
  <c r="BK116" i="17"/>
  <c r="T117" i="17"/>
  <c r="W117" i="17"/>
  <c r="X117" i="17"/>
  <c r="Z117" i="17"/>
  <c r="BJ117" i="17" s="1"/>
  <c r="AD117" i="17"/>
  <c r="AE117" i="17"/>
  <c r="AF117" i="17"/>
  <c r="AH117" i="17"/>
  <c r="BI117" i="17"/>
  <c r="BK117" i="17"/>
  <c r="T118" i="17"/>
  <c r="W118" i="17"/>
  <c r="X118" i="17"/>
  <c r="Z118" i="17"/>
  <c r="BJ118" i="17" s="1"/>
  <c r="AD118" i="17"/>
  <c r="AE118" i="17"/>
  <c r="AF118" i="17"/>
  <c r="AH118" i="17"/>
  <c r="BH118" i="17"/>
  <c r="BI118" i="17"/>
  <c r="BK118" i="17"/>
  <c r="T119" i="17"/>
  <c r="W119" i="17"/>
  <c r="X119" i="17"/>
  <c r="Z119" i="17"/>
  <c r="AB119" i="17"/>
  <c r="AD119" i="17"/>
  <c r="BH119" i="17" s="1"/>
  <c r="AE119" i="17"/>
  <c r="AF119" i="17"/>
  <c r="AH119" i="17"/>
  <c r="BI119" i="17"/>
  <c r="BJ119" i="17"/>
  <c r="T120" i="17"/>
  <c r="W120" i="17"/>
  <c r="X120" i="17"/>
  <c r="Z120" i="17"/>
  <c r="BJ120" i="17" s="1"/>
  <c r="AD120" i="17"/>
  <c r="AE120" i="17"/>
  <c r="AF120" i="17"/>
  <c r="AH120" i="17"/>
  <c r="BI120" i="17"/>
  <c r="T121" i="17"/>
  <c r="V121" i="17"/>
  <c r="W121" i="17"/>
  <c r="X121" i="17"/>
  <c r="AA121" i="17"/>
  <c r="BK121" i="17" s="1"/>
  <c r="AB121" i="17"/>
  <c r="AD121" i="17"/>
  <c r="BH121" i="17" s="1"/>
  <c r="AE121" i="17"/>
  <c r="AF121" i="17"/>
  <c r="AH121" i="17"/>
  <c r="BI121" i="17"/>
  <c r="BL121" i="17"/>
  <c r="T122" i="17"/>
  <c r="V122" i="17"/>
  <c r="Z122" i="17"/>
  <c r="BJ122" i="17" s="1"/>
  <c r="AA122" i="17"/>
  <c r="AB122" i="17"/>
  <c r="AE122" i="17"/>
  <c r="AF122" i="17"/>
  <c r="AH122" i="17"/>
  <c r="AI122" i="17"/>
  <c r="AJ122" i="17"/>
  <c r="BI122" i="17"/>
  <c r="BK122" i="17"/>
  <c r="T123" i="17"/>
  <c r="V123" i="17"/>
  <c r="W123" i="17"/>
  <c r="X123" i="17"/>
  <c r="AA123" i="17"/>
  <c r="AB123" i="17"/>
  <c r="AD123" i="17"/>
  <c r="AE123" i="17"/>
  <c r="AF123" i="17"/>
  <c r="AH123" i="17"/>
  <c r="BH123" i="17"/>
  <c r="BI123" i="17"/>
  <c r="BK123" i="17"/>
  <c r="T124" i="17"/>
  <c r="V124" i="17"/>
  <c r="Z124" i="17"/>
  <c r="BJ124" i="17" s="1"/>
  <c r="AA124" i="17"/>
  <c r="BK124" i="17" s="1"/>
  <c r="AB124" i="17"/>
  <c r="AD124" i="17"/>
  <c r="BH124" i="17" s="1"/>
  <c r="AE124" i="17"/>
  <c r="AF124" i="17"/>
  <c r="AH124" i="17"/>
  <c r="AJ124" i="17"/>
  <c r="T125" i="17"/>
  <c r="W125" i="17"/>
  <c r="X125" i="17"/>
  <c r="Z125" i="17"/>
  <c r="BJ125" i="17" s="1"/>
  <c r="AD125" i="17"/>
  <c r="AE125" i="17"/>
  <c r="AF125" i="17"/>
  <c r="AH125" i="17"/>
  <c r="BI125" i="17"/>
  <c r="T126" i="17"/>
  <c r="Z126" i="17"/>
  <c r="BJ126" i="17" s="1"/>
  <c r="AA126" i="17"/>
  <c r="BK126" i="17" s="1"/>
  <c r="AD126" i="17"/>
  <c r="BH126" i="17" s="1"/>
  <c r="AE126" i="17"/>
  <c r="AF126" i="17"/>
  <c r="AH126" i="17"/>
  <c r="AI126" i="17"/>
  <c r="AJ126" i="17"/>
  <c r="BI126" i="17"/>
  <c r="T127" i="17"/>
  <c r="V127" i="17"/>
  <c r="Z127" i="17"/>
  <c r="AA127" i="17"/>
  <c r="AB127" i="17"/>
  <c r="AD127" i="17"/>
  <c r="BH127" i="17" s="1"/>
  <c r="AE127" i="17"/>
  <c r="AF127" i="17"/>
  <c r="AH127" i="17"/>
  <c r="AJ127" i="17"/>
  <c r="BJ127" i="17"/>
  <c r="BK127" i="17"/>
  <c r="BL127" i="17"/>
  <c r="T128" i="17"/>
  <c r="V128" i="17"/>
  <c r="Z128" i="17"/>
  <c r="BJ128" i="17" s="1"/>
  <c r="AA128" i="17"/>
  <c r="BK128" i="17" s="1"/>
  <c r="AB128" i="17"/>
  <c r="AE128" i="17"/>
  <c r="AF128" i="17"/>
  <c r="AH128" i="17"/>
  <c r="AJ128" i="17"/>
  <c r="BL128" i="17"/>
  <c r="T129" i="17"/>
  <c r="W129" i="17"/>
  <c r="X129" i="17"/>
  <c r="Z129" i="17"/>
  <c r="AB129" i="17"/>
  <c r="AD129" i="17"/>
  <c r="AE129" i="17"/>
  <c r="AF129" i="17"/>
  <c r="AH129" i="17"/>
  <c r="BJ129" i="17"/>
  <c r="T130" i="17"/>
  <c r="V130" i="17"/>
  <c r="W130" i="17"/>
  <c r="X130" i="17"/>
  <c r="AA130" i="17"/>
  <c r="BK130" i="17" s="1"/>
  <c r="AB130" i="17"/>
  <c r="AD130" i="17"/>
  <c r="AE130" i="17"/>
  <c r="AF130" i="17"/>
  <c r="AH130" i="17"/>
  <c r="T131" i="17"/>
  <c r="V131" i="17"/>
  <c r="Z131" i="17"/>
  <c r="BJ131" i="17" s="1"/>
  <c r="AA131" i="17"/>
  <c r="AB131" i="17"/>
  <c r="AE131" i="17"/>
  <c r="AF131" i="17"/>
  <c r="AH131" i="17"/>
  <c r="AI131" i="17"/>
  <c r="AJ131" i="17"/>
  <c r="BI131" i="17"/>
  <c r="BK131" i="17"/>
  <c r="BL131" i="17"/>
  <c r="T132" i="17"/>
  <c r="Z132" i="17"/>
  <c r="BJ132" i="17" s="1"/>
  <c r="AD132" i="17"/>
  <c r="BH132" i="17" s="1"/>
  <c r="AE132" i="17"/>
  <c r="AF132" i="17"/>
  <c r="AH132" i="17"/>
  <c r="BI132" i="17"/>
  <c r="BK132" i="17"/>
  <c r="T133" i="17"/>
  <c r="W133" i="17"/>
  <c r="X133" i="17"/>
  <c r="Z133" i="17"/>
  <c r="BJ133" i="17" s="1"/>
  <c r="AB133" i="17"/>
  <c r="AD133" i="17"/>
  <c r="AE133" i="17"/>
  <c r="AF133" i="17"/>
  <c r="AH133" i="17"/>
  <c r="BI133" i="17"/>
  <c r="BL133" i="17"/>
  <c r="T134" i="17"/>
  <c r="W134" i="17"/>
  <c r="X134" i="17"/>
  <c r="AB134" i="17"/>
  <c r="BL134" i="17" s="1"/>
  <c r="AD134" i="17"/>
  <c r="AE134" i="17"/>
  <c r="AF134" i="17"/>
  <c r="AH134" i="17"/>
  <c r="BI134" i="17"/>
  <c r="T135" i="17"/>
  <c r="AD135" i="17"/>
  <c r="BH135" i="17" s="1"/>
  <c r="AE135" i="17"/>
  <c r="AF135" i="17"/>
  <c r="AH135" i="17"/>
  <c r="BI135" i="17"/>
  <c r="T136" i="17"/>
  <c r="W136" i="17"/>
  <c r="X136" i="17"/>
  <c r="AD136" i="17"/>
  <c r="AE136" i="17"/>
  <c r="AF136" i="17"/>
  <c r="AH136" i="17"/>
  <c r="BI136" i="17"/>
  <c r="BK136" i="17"/>
  <c r="T137" i="17"/>
  <c r="V137" i="17"/>
  <c r="W137" i="17"/>
  <c r="X137" i="17"/>
  <c r="Z137" i="17"/>
  <c r="BJ137" i="17" s="1"/>
  <c r="AA137" i="17"/>
  <c r="AB137" i="17"/>
  <c r="AD137" i="17"/>
  <c r="AE137" i="17"/>
  <c r="AF137" i="17"/>
  <c r="AH137" i="17"/>
  <c r="AJ137" i="17"/>
  <c r="BK137" i="17"/>
  <c r="T138" i="17"/>
  <c r="V138" i="17"/>
  <c r="Z138" i="17"/>
  <c r="BJ138" i="17" s="1"/>
  <c r="AA138" i="17"/>
  <c r="BK138" i="17" s="1"/>
  <c r="AB138" i="17"/>
  <c r="AE138" i="17"/>
  <c r="AF138" i="17"/>
  <c r="AH138" i="17"/>
  <c r="AJ138" i="17"/>
  <c r="T139" i="17"/>
  <c r="V139" i="17"/>
  <c r="Z139" i="17"/>
  <c r="BJ139" i="17" s="1"/>
  <c r="AA139" i="17"/>
  <c r="BK139" i="17" s="1"/>
  <c r="AB139" i="17"/>
  <c r="AD139" i="17"/>
  <c r="BH139" i="17" s="1"/>
  <c r="AE139" i="17"/>
  <c r="AF139" i="17"/>
  <c r="AH139" i="17"/>
  <c r="AI139" i="17"/>
  <c r="AJ139" i="17"/>
  <c r="BI139" i="17"/>
  <c r="T140" i="17"/>
  <c r="W140" i="17"/>
  <c r="X140" i="17"/>
  <c r="Z140" i="17"/>
  <c r="BJ140" i="17" s="1"/>
  <c r="AD140" i="17"/>
  <c r="AE140" i="17"/>
  <c r="AF140" i="17"/>
  <c r="AH140" i="17"/>
  <c r="BI140" i="17"/>
  <c r="BK140" i="17"/>
  <c r="T141" i="17"/>
  <c r="W141" i="17"/>
  <c r="X141" i="17"/>
  <c r="AA141" i="17"/>
  <c r="BK141" i="17" s="1"/>
  <c r="AD141" i="17"/>
  <c r="AE141" i="17"/>
  <c r="AF141" i="17"/>
  <c r="AH141" i="17"/>
  <c r="BI141" i="17"/>
  <c r="T142" i="17"/>
  <c r="V142" i="17"/>
  <c r="Z142" i="17"/>
  <c r="BJ142" i="17" s="1"/>
  <c r="AA142" i="17"/>
  <c r="BK142" i="17" s="1"/>
  <c r="AB142" i="17"/>
  <c r="AD142" i="17"/>
  <c r="BH142" i="17" s="1"/>
  <c r="AE142" i="17"/>
  <c r="AF142" i="17"/>
  <c r="AH142" i="17"/>
  <c r="AJ142" i="17"/>
  <c r="T143" i="17"/>
  <c r="V143" i="17"/>
  <c r="W143" i="17"/>
  <c r="X143" i="17"/>
  <c r="AA143" i="17"/>
  <c r="BK143" i="17" s="1"/>
  <c r="AB143" i="17"/>
  <c r="AD143" i="17"/>
  <c r="AE143" i="17"/>
  <c r="AF143" i="17"/>
  <c r="AH143" i="17"/>
  <c r="T144" i="17"/>
  <c r="V144" i="17"/>
  <c r="Z144" i="17"/>
  <c r="BJ144" i="17" s="1"/>
  <c r="AA144" i="17"/>
  <c r="BK144" i="17" s="1"/>
  <c r="AB144" i="17"/>
  <c r="AD144" i="17"/>
  <c r="BH144" i="17" s="1"/>
  <c r="AE144" i="17"/>
  <c r="AF144" i="17"/>
  <c r="AH144" i="17"/>
  <c r="AI144" i="17"/>
  <c r="AJ144" i="17"/>
  <c r="BI144" i="17"/>
  <c r="T145" i="17"/>
  <c r="W145" i="17"/>
  <c r="X145" i="17"/>
  <c r="Z145" i="17"/>
  <c r="AD145" i="17"/>
  <c r="AE145" i="17"/>
  <c r="AF145" i="17"/>
  <c r="AH145" i="17"/>
  <c r="BJ145" i="17"/>
  <c r="BK145" i="17"/>
  <c r="T146" i="17"/>
  <c r="W146" i="17"/>
  <c r="X146" i="17"/>
  <c r="Z146" i="17"/>
  <c r="AB146" i="17"/>
  <c r="AD146" i="17"/>
  <c r="AE146" i="17"/>
  <c r="AF146" i="17"/>
  <c r="AH146" i="17"/>
  <c r="BI146" i="17"/>
  <c r="BJ146" i="17"/>
  <c r="BL146" i="17"/>
  <c r="T147" i="17"/>
  <c r="W147" i="17"/>
  <c r="X147" i="17"/>
  <c r="BH147" i="17" s="1"/>
  <c r="Z147" i="17"/>
  <c r="BJ147" i="17" s="1"/>
  <c r="AB147" i="17"/>
  <c r="AD147" i="17"/>
  <c r="AE147" i="17"/>
  <c r="AF147" i="17"/>
  <c r="AH147" i="17"/>
  <c r="BI147" i="17"/>
  <c r="T148" i="17"/>
  <c r="W148" i="17"/>
  <c r="X148" i="17"/>
  <c r="Z148" i="17"/>
  <c r="BJ148" i="17" s="1"/>
  <c r="AD148" i="17"/>
  <c r="AE148" i="17"/>
  <c r="AF148" i="17"/>
  <c r="AH148" i="17"/>
  <c r="T149" i="17"/>
  <c r="Z149" i="17"/>
  <c r="BJ149" i="17" s="1"/>
  <c r="AB149" i="17"/>
  <c r="AE149" i="17"/>
  <c r="AF149" i="17"/>
  <c r="AH149" i="17"/>
  <c r="BI149" i="17"/>
  <c r="BL149" i="17"/>
  <c r="T150" i="17"/>
  <c r="W150" i="17"/>
  <c r="X150" i="17"/>
  <c r="Z150" i="17"/>
  <c r="AD150" i="17"/>
  <c r="BH150" i="17" s="1"/>
  <c r="AE150" i="17"/>
  <c r="AF150" i="17"/>
  <c r="AH150" i="17"/>
  <c r="BI150" i="17"/>
  <c r="BJ150" i="17"/>
  <c r="BK150" i="17"/>
  <c r="T151" i="17"/>
  <c r="W151" i="17"/>
  <c r="X151" i="17"/>
  <c r="AA151" i="17"/>
  <c r="M577" i="1"/>
  <c r="AD151" i="17"/>
  <c r="N577" i="1"/>
  <c r="AE151" i="17"/>
  <c r="AF151" i="17"/>
  <c r="Q577" i="1"/>
  <c r="AH151" i="17"/>
  <c r="BK151" i="17"/>
  <c r="T152" i="17"/>
  <c r="V152" i="17"/>
  <c r="Z152" i="17"/>
  <c r="BJ152" i="17" s="1"/>
  <c r="AA152" i="17"/>
  <c r="BK152" i="17" s="1"/>
  <c r="AB152" i="17"/>
  <c r="AE152" i="17"/>
  <c r="AF152" i="17"/>
  <c r="AH152" i="17"/>
  <c r="AJ152" i="17"/>
  <c r="BL152" i="17"/>
  <c r="T153" i="17"/>
  <c r="V153" i="17"/>
  <c r="W153" i="17"/>
  <c r="X153" i="17"/>
  <c r="Z153" i="17"/>
  <c r="AA153" i="17"/>
  <c r="BK153" i="17" s="1"/>
  <c r="AB153" i="17"/>
  <c r="AD153" i="17"/>
  <c r="AE153" i="17"/>
  <c r="AF153" i="17"/>
  <c r="AH153" i="17"/>
  <c r="AJ153" i="17"/>
  <c r="BJ153" i="17"/>
  <c r="T154" i="17"/>
  <c r="W154" i="17"/>
  <c r="X154" i="17"/>
  <c r="Z154" i="17"/>
  <c r="BJ154" i="17" s="1"/>
  <c r="AB154" i="17"/>
  <c r="AD154" i="17"/>
  <c r="BH154" i="17" s="1"/>
  <c r="AE154" i="17"/>
  <c r="AF154" i="17"/>
  <c r="AH154" i="17"/>
  <c r="BI154" i="17"/>
  <c r="T155" i="17"/>
  <c r="V155" i="17"/>
  <c r="Z155" i="17"/>
  <c r="AA155" i="17"/>
  <c r="AB155" i="17"/>
  <c r="AD155" i="17"/>
  <c r="BH155" i="17" s="1"/>
  <c r="AE155" i="17"/>
  <c r="AF155" i="17"/>
  <c r="AH155" i="17"/>
  <c r="AJ155" i="17"/>
  <c r="BJ155" i="17"/>
  <c r="BK155" i="17"/>
  <c r="BL155" i="17"/>
  <c r="T156" i="17"/>
  <c r="W156" i="17"/>
  <c r="X156" i="17"/>
  <c r="Z156" i="17"/>
  <c r="BJ156" i="17" s="1"/>
  <c r="AB156" i="17"/>
  <c r="AD156" i="17"/>
  <c r="AE156" i="17"/>
  <c r="AF156" i="17"/>
  <c r="AH156" i="17"/>
  <c r="BI156" i="17"/>
  <c r="T157" i="17"/>
  <c r="V157" i="17"/>
  <c r="W157" i="17"/>
  <c r="X157" i="17"/>
  <c r="AA157" i="17"/>
  <c r="BK157" i="17" s="1"/>
  <c r="AB157" i="17"/>
  <c r="AD157" i="17"/>
  <c r="AE157" i="17"/>
  <c r="AF157" i="17"/>
  <c r="AH157" i="17"/>
  <c r="BI157" i="17"/>
  <c r="T158" i="17"/>
  <c r="W158" i="17"/>
  <c r="X158" i="17"/>
  <c r="Z158" i="17"/>
  <c r="AB158" i="17"/>
  <c r="AD158" i="17"/>
  <c r="BH158" i="17" s="1"/>
  <c r="AE158" i="17"/>
  <c r="AF158" i="17"/>
  <c r="AH158" i="17"/>
  <c r="BJ158" i="17"/>
  <c r="T159" i="17"/>
  <c r="W159" i="17"/>
  <c r="X159" i="17"/>
  <c r="AD159" i="17"/>
  <c r="AE159" i="17"/>
  <c r="AF159" i="17"/>
  <c r="AH159" i="17"/>
  <c r="BI159" i="17"/>
  <c r="BK159" i="17"/>
  <c r="T160" i="17"/>
  <c r="W160" i="17"/>
  <c r="X160" i="17"/>
  <c r="Z160" i="17"/>
  <c r="BJ160" i="17" s="1"/>
  <c r="AB160" i="17"/>
  <c r="AD160" i="17"/>
  <c r="AE160" i="17"/>
  <c r="AF160" i="17"/>
  <c r="AH160" i="17"/>
  <c r="T161" i="17"/>
  <c r="V161" i="17"/>
  <c r="Z161" i="17"/>
  <c r="BJ161" i="17" s="1"/>
  <c r="AA161" i="17"/>
  <c r="AB161" i="17"/>
  <c r="AE161" i="17"/>
  <c r="AF161" i="17"/>
  <c r="AH161" i="17"/>
  <c r="AI161" i="17"/>
  <c r="AJ161" i="17"/>
  <c r="BI161" i="17"/>
  <c r="BK161" i="17"/>
  <c r="T162" i="17"/>
  <c r="Z162" i="17"/>
  <c r="AD162" i="17"/>
  <c r="BH162" i="17" s="1"/>
  <c r="AE162" i="17"/>
  <c r="AF162" i="17"/>
  <c r="AH162" i="17"/>
  <c r="AI162" i="17"/>
  <c r="AJ162" i="17"/>
  <c r="BI162" i="17"/>
  <c r="BJ162" i="17"/>
  <c r="BK162" i="17"/>
  <c r="T163" i="17"/>
  <c r="W163" i="17"/>
  <c r="X163" i="17"/>
  <c r="AD163" i="17"/>
  <c r="BH163" i="17" s="1"/>
  <c r="AE163" i="17"/>
  <c r="AF163" i="17"/>
  <c r="AH163" i="17"/>
  <c r="BI163" i="17"/>
  <c r="BK163" i="17"/>
  <c r="T164" i="17"/>
  <c r="Z164" i="17"/>
  <c r="BJ164" i="17" s="1"/>
  <c r="AA164" i="17"/>
  <c r="AE164" i="17"/>
  <c r="AF164" i="17"/>
  <c r="AH164" i="17"/>
  <c r="AI164" i="17"/>
  <c r="AJ164" i="17"/>
  <c r="BK164" i="17"/>
  <c r="T165" i="17"/>
  <c r="W165" i="17"/>
  <c r="X165" i="17"/>
  <c r="Z165" i="17"/>
  <c r="AD165" i="17"/>
  <c r="AE165" i="17"/>
  <c r="AF165" i="17"/>
  <c r="AH165" i="17"/>
  <c r="BI165" i="17"/>
  <c r="BJ165" i="17"/>
  <c r="BK165" i="17"/>
  <c r="T166" i="17"/>
  <c r="V166" i="17"/>
  <c r="Z166" i="17"/>
  <c r="BJ166" i="17" s="1"/>
  <c r="AA166" i="17"/>
  <c r="BK166" i="17" s="1"/>
  <c r="AB166" i="17"/>
  <c r="AD166" i="17"/>
  <c r="BH166" i="17" s="1"/>
  <c r="AE166" i="17"/>
  <c r="AF166" i="17"/>
  <c r="AH166" i="17"/>
  <c r="AI166" i="17"/>
  <c r="AJ166" i="17"/>
  <c r="BI166" i="17"/>
  <c r="T167" i="17"/>
  <c r="V167" i="17"/>
  <c r="Z167" i="17"/>
  <c r="BJ167" i="17" s="1"/>
  <c r="AA167" i="17"/>
  <c r="BK167" i="17" s="1"/>
  <c r="AB167" i="17"/>
  <c r="AE167" i="17"/>
  <c r="AF167" i="17"/>
  <c r="AH167" i="17"/>
  <c r="AI167" i="17"/>
  <c r="AJ167" i="17"/>
  <c r="BI167" i="17"/>
  <c r="BL167" i="17"/>
  <c r="T168" i="17"/>
  <c r="W168" i="17"/>
  <c r="X168" i="17"/>
  <c r="Z168" i="17"/>
  <c r="BJ168" i="17" s="1"/>
  <c r="AD168" i="17"/>
  <c r="BH168" i="17" s="1"/>
  <c r="AE168" i="17"/>
  <c r="AF168" i="17"/>
  <c r="AH168" i="17"/>
  <c r="BK168" i="17"/>
  <c r="T169" i="17"/>
  <c r="W169" i="17"/>
  <c r="X169" i="17"/>
  <c r="BH169" i="17" s="1"/>
  <c r="Z169" i="17"/>
  <c r="BJ169" i="17" s="1"/>
  <c r="AB169" i="17"/>
  <c r="AD169" i="17"/>
  <c r="AE169" i="17"/>
  <c r="AF169" i="17"/>
  <c r="AH169" i="17"/>
  <c r="T170" i="17"/>
  <c r="V170" i="17"/>
  <c r="Z170" i="17"/>
  <c r="BJ170" i="17" s="1"/>
  <c r="AA170" i="17"/>
  <c r="AB170" i="17"/>
  <c r="AE170" i="17"/>
  <c r="AF170" i="17"/>
  <c r="AH170" i="17"/>
  <c r="AJ170" i="17"/>
  <c r="BK170" i="17"/>
  <c r="BL170" i="17"/>
  <c r="T171" i="17"/>
  <c r="W171" i="17"/>
  <c r="X171" i="17"/>
  <c r="Z171" i="17"/>
  <c r="BJ171" i="17" s="1"/>
  <c r="AD171" i="17"/>
  <c r="AE171" i="17"/>
  <c r="AF171" i="17"/>
  <c r="AH171" i="17"/>
  <c r="T172" i="17"/>
  <c r="W172" i="17"/>
  <c r="X172" i="17"/>
  <c r="AD172" i="17"/>
  <c r="AE172" i="17"/>
  <c r="AF172" i="17"/>
  <c r="AH172" i="17"/>
  <c r="BI172" i="17"/>
  <c r="BK172" i="17"/>
  <c r="T173" i="17"/>
  <c r="W173" i="17"/>
  <c r="X173" i="17"/>
  <c r="Z173" i="17"/>
  <c r="M706" i="1"/>
  <c r="AD173" i="17"/>
  <c r="N706" i="1"/>
  <c r="AE173" i="17"/>
  <c r="AF173" i="17"/>
  <c r="Q706" i="1"/>
  <c r="AH173" i="17"/>
  <c r="BJ173" i="17"/>
  <c r="BK173" i="17"/>
  <c r="T174" i="17"/>
  <c r="W174" i="17"/>
  <c r="X174" i="17"/>
  <c r="BH174" i="17" s="1"/>
  <c r="Z174" i="17"/>
  <c r="BJ174" i="17" s="1"/>
  <c r="AD174" i="17"/>
  <c r="AE174" i="17"/>
  <c r="AF174" i="17"/>
  <c r="AH174" i="17"/>
  <c r="BK174" i="17"/>
  <c r="T175" i="17"/>
  <c r="W175" i="17"/>
  <c r="X175" i="17"/>
  <c r="Z175" i="17"/>
  <c r="BJ175" i="17" s="1"/>
  <c r="AD175" i="17"/>
  <c r="AE175" i="17"/>
  <c r="AF175" i="17"/>
  <c r="AH175" i="17"/>
  <c r="BI175" i="17"/>
  <c r="BK175" i="17"/>
  <c r="T176" i="17"/>
  <c r="Z176" i="17"/>
  <c r="BJ176" i="17" s="1"/>
  <c r="AE176" i="17"/>
  <c r="AF176" i="17"/>
  <c r="AH176" i="17"/>
  <c r="BI176" i="17"/>
  <c r="BK176" i="17"/>
  <c r="T177" i="17"/>
  <c r="W177" i="17"/>
  <c r="X177" i="17"/>
  <c r="Z177" i="17"/>
  <c r="BJ177" i="17" s="1"/>
  <c r="AB177" i="17"/>
  <c r="AD177" i="17"/>
  <c r="BH177" i="17" s="1"/>
  <c r="AE177" i="17"/>
  <c r="AF177" i="17"/>
  <c r="AH177" i="17"/>
  <c r="T178" i="17"/>
  <c r="W178" i="17"/>
  <c r="X178" i="17"/>
  <c r="Z178" i="17"/>
  <c r="BJ178" i="17" s="1"/>
  <c r="AD178" i="17"/>
  <c r="BH178" i="17" s="1"/>
  <c r="AE178" i="17"/>
  <c r="AF178" i="17"/>
  <c r="AH178" i="17"/>
  <c r="BK178" i="17"/>
  <c r="T179" i="17"/>
  <c r="V179" i="17"/>
  <c r="W179" i="17"/>
  <c r="X179" i="17"/>
  <c r="BH179" i="17" s="1"/>
  <c r="AA179" i="17"/>
  <c r="BK179" i="17" s="1"/>
  <c r="AB179" i="17"/>
  <c r="AD179" i="17"/>
  <c r="AE179" i="17"/>
  <c r="AF179" i="17"/>
  <c r="AH179" i="17"/>
  <c r="T180" i="17"/>
  <c r="W180" i="17"/>
  <c r="X180" i="17"/>
  <c r="Z180" i="17"/>
  <c r="BJ180" i="17" s="1"/>
  <c r="AD180" i="17"/>
  <c r="AE180" i="17"/>
  <c r="AF180" i="17"/>
  <c r="AH180" i="17"/>
  <c r="BI180" i="17"/>
  <c r="T181" i="17"/>
  <c r="V181" i="17"/>
  <c r="Z181" i="17"/>
  <c r="BJ181" i="17" s="1"/>
  <c r="AA181" i="17"/>
  <c r="AB181" i="17"/>
  <c r="AE181" i="17"/>
  <c r="AF181" i="17"/>
  <c r="AH181" i="17"/>
  <c r="AJ181" i="17"/>
  <c r="BK181" i="17"/>
  <c r="T182" i="17"/>
  <c r="W182" i="17"/>
  <c r="X182" i="17"/>
  <c r="Z182" i="17"/>
  <c r="BJ182" i="17" s="1"/>
  <c r="AD182" i="17"/>
  <c r="BH182" i="17" s="1"/>
  <c r="AE182" i="17"/>
  <c r="AF182" i="17"/>
  <c r="AH182" i="17"/>
  <c r="BI182" i="17"/>
  <c r="BK182" i="17"/>
  <c r="T183" i="17"/>
  <c r="W183" i="17"/>
  <c r="X183" i="17"/>
  <c r="AD183" i="17"/>
  <c r="BH183" i="17" s="1"/>
  <c r="AE183" i="17"/>
  <c r="AF183" i="17"/>
  <c r="AH183" i="17"/>
  <c r="BK183" i="17"/>
  <c r="T184" i="17"/>
  <c r="V184" i="17"/>
  <c r="Z184" i="17"/>
  <c r="AA184" i="17"/>
  <c r="AB184" i="17"/>
  <c r="AD184" i="17"/>
  <c r="BH184" i="17" s="1"/>
  <c r="AE184" i="17"/>
  <c r="AF184" i="17"/>
  <c r="AH184" i="17"/>
  <c r="AJ184" i="17"/>
  <c r="BJ184" i="17"/>
  <c r="BK184" i="17"/>
  <c r="T185" i="17"/>
  <c r="AA185" i="17"/>
  <c r="BK185" i="17" s="1"/>
  <c r="AE185" i="17"/>
  <c r="AF185" i="17"/>
  <c r="AH185" i="17"/>
  <c r="T186" i="17"/>
  <c r="Z186" i="17"/>
  <c r="BJ186" i="17" s="1"/>
  <c r="AE186" i="17"/>
  <c r="AF186" i="17"/>
  <c r="AH186" i="17"/>
  <c r="BI186" i="17"/>
  <c r="BK186" i="17"/>
  <c r="T187" i="17"/>
  <c r="W187" i="17"/>
  <c r="X187" i="17"/>
  <c r="Z187" i="17"/>
  <c r="BJ187" i="17" s="1"/>
  <c r="AD187" i="17"/>
  <c r="AE187" i="17"/>
  <c r="AF187" i="17"/>
  <c r="AH187" i="17"/>
  <c r="BI187" i="17"/>
  <c r="BK187" i="17"/>
  <c r="T188" i="17"/>
  <c r="V188" i="17"/>
  <c r="BF188" i="17" s="1"/>
  <c r="W188" i="17"/>
  <c r="X188" i="17"/>
  <c r="AA188" i="17"/>
  <c r="BL188" i="17" s="1"/>
  <c r="AB188" i="17"/>
  <c r="AD188" i="17"/>
  <c r="AE188" i="17"/>
  <c r="AF188" i="17"/>
  <c r="AH188" i="17"/>
  <c r="BH188" i="17"/>
  <c r="BI188" i="17"/>
  <c r="BK188" i="17"/>
  <c r="T189" i="17"/>
  <c r="Z189" i="17"/>
  <c r="AA189" i="17"/>
  <c r="BK189" i="17" s="1"/>
  <c r="AE189" i="17"/>
  <c r="AF189" i="17"/>
  <c r="AH189" i="17"/>
  <c r="AI189" i="17"/>
  <c r="AJ189" i="17"/>
  <c r="BI189" i="17"/>
  <c r="BJ189" i="17"/>
  <c r="T190" i="17"/>
  <c r="Z190" i="17"/>
  <c r="BJ190" i="17" s="1"/>
  <c r="AE190" i="17"/>
  <c r="AF190" i="17"/>
  <c r="AH190" i="17"/>
  <c r="BI190" i="17"/>
  <c r="BK190" i="17"/>
  <c r="T191" i="17"/>
  <c r="W191" i="17"/>
  <c r="X191" i="17"/>
  <c r="Z191" i="17"/>
  <c r="BJ191" i="17" s="1"/>
  <c r="AD191" i="17"/>
  <c r="AE191" i="17"/>
  <c r="AF191" i="17"/>
  <c r="AH191" i="17"/>
  <c r="BK191" i="17"/>
  <c r="T192" i="17"/>
  <c r="Z192" i="17"/>
  <c r="BJ192" i="17" s="1"/>
  <c r="AA192" i="17"/>
  <c r="BK192" i="17" s="1"/>
  <c r="AD192" i="17"/>
  <c r="BH192" i="17" s="1"/>
  <c r="AE192" i="17"/>
  <c r="AF192" i="17"/>
  <c r="AH192" i="17"/>
  <c r="AJ192" i="17"/>
  <c r="T193" i="17"/>
  <c r="V193" i="17"/>
  <c r="W193" i="17"/>
  <c r="X193" i="17"/>
  <c r="AA193" i="17"/>
  <c r="BK193" i="17" s="1"/>
  <c r="AB193" i="17"/>
  <c r="AD193" i="17"/>
  <c r="AE193" i="17"/>
  <c r="AF193" i="17"/>
  <c r="AH193" i="17"/>
  <c r="BH193" i="17"/>
  <c r="T194" i="17"/>
  <c r="V194" i="17"/>
  <c r="Z194" i="17"/>
  <c r="BJ194" i="17" s="1"/>
  <c r="AA194" i="17"/>
  <c r="AB194" i="17"/>
  <c r="AE194" i="17"/>
  <c r="AF194" i="17"/>
  <c r="AH194" i="17"/>
  <c r="AI194" i="17"/>
  <c r="AJ194" i="17"/>
  <c r="BI194" i="17"/>
  <c r="BK194" i="17"/>
  <c r="T195" i="17"/>
  <c r="W195" i="17"/>
  <c r="X195" i="17"/>
  <c r="Z195" i="17"/>
  <c r="BJ195" i="17" s="1"/>
  <c r="AD195" i="17"/>
  <c r="BH195" i="17" s="1"/>
  <c r="AE195" i="17"/>
  <c r="AF195" i="17"/>
  <c r="AH195" i="17"/>
  <c r="BI195" i="17"/>
  <c r="BK195" i="17"/>
  <c r="T196" i="17"/>
  <c r="V196" i="17"/>
  <c r="W196" i="17"/>
  <c r="X196" i="17"/>
  <c r="AA196" i="17"/>
  <c r="AB196" i="17"/>
  <c r="AD196" i="17"/>
  <c r="AE196" i="17"/>
  <c r="AF196" i="17"/>
  <c r="AH196" i="17"/>
  <c r="BI196" i="17"/>
  <c r="BK196" i="17"/>
  <c r="T197" i="17"/>
  <c r="V197" i="17"/>
  <c r="AA197" i="17"/>
  <c r="BK197" i="17" s="1"/>
  <c r="AB197" i="17"/>
  <c r="AE197" i="17"/>
  <c r="AF197" i="17"/>
  <c r="AH197" i="17"/>
  <c r="BI197" i="17"/>
  <c r="BL197" i="17"/>
  <c r="T198" i="17"/>
  <c r="V198" i="17"/>
  <c r="Z198" i="17"/>
  <c r="BJ198" i="17" s="1"/>
  <c r="AA198" i="17"/>
  <c r="BK198" i="17" s="1"/>
  <c r="AB198" i="17"/>
  <c r="AD198" i="17"/>
  <c r="BH198" i="17" s="1"/>
  <c r="AE198" i="17"/>
  <c r="AF198" i="17"/>
  <c r="AH198" i="17"/>
  <c r="AI198" i="17"/>
  <c r="AJ198" i="17"/>
  <c r="BI198" i="17"/>
  <c r="T199" i="17"/>
  <c r="Z199" i="17"/>
  <c r="AE199" i="17"/>
  <c r="AF199" i="17"/>
  <c r="AH199" i="17"/>
  <c r="BI199" i="17"/>
  <c r="BJ199" i="17"/>
  <c r="BK199" i="17"/>
  <c r="T200" i="17"/>
  <c r="W200" i="17"/>
  <c r="X200" i="17"/>
  <c r="Z200" i="17"/>
  <c r="BJ200" i="17" s="1"/>
  <c r="AD200" i="17"/>
  <c r="AE200" i="17"/>
  <c r="AF200" i="17"/>
  <c r="AH200" i="17"/>
  <c r="BI200" i="17"/>
  <c r="T201" i="17"/>
  <c r="V201" i="17"/>
  <c r="W201" i="17"/>
  <c r="X201" i="17"/>
  <c r="Z201" i="17"/>
  <c r="AA201" i="17"/>
  <c r="BK201" i="17" s="1"/>
  <c r="AB201" i="17"/>
  <c r="AE201" i="17"/>
  <c r="AF201" i="17"/>
  <c r="AH201" i="17"/>
  <c r="AJ201" i="17"/>
  <c r="BJ201" i="17"/>
  <c r="T202" i="17"/>
  <c r="W202" i="17"/>
  <c r="BH202" i="17" s="1"/>
  <c r="X202" i="17"/>
  <c r="Z202" i="17"/>
  <c r="BJ202" i="17" s="1"/>
  <c r="AD202" i="17"/>
  <c r="AE202" i="17"/>
  <c r="AF202" i="17"/>
  <c r="AH202" i="17"/>
  <c r="BK202" i="17"/>
  <c r="T203" i="17"/>
  <c r="V203" i="17"/>
  <c r="W203" i="17"/>
  <c r="X203" i="17"/>
  <c r="AA203" i="17"/>
  <c r="AB203" i="17"/>
  <c r="AD203" i="17"/>
  <c r="BH203" i="17" s="1"/>
  <c r="AE203" i="17"/>
  <c r="AF203" i="17"/>
  <c r="AH203" i="17"/>
  <c r="BI203" i="17"/>
  <c r="BK203" i="17"/>
  <c r="T204" i="17"/>
  <c r="V204" i="17"/>
  <c r="BL204" i="17" s="1"/>
  <c r="Z204" i="17"/>
  <c r="BJ204" i="17" s="1"/>
  <c r="AA204" i="17"/>
  <c r="AB204" i="17"/>
  <c r="AE204" i="17"/>
  <c r="AF204" i="17"/>
  <c r="AH204" i="17"/>
  <c r="AI204" i="17"/>
  <c r="AJ204" i="17"/>
  <c r="BI204" i="17"/>
  <c r="BK204" i="17"/>
  <c r="T205" i="17"/>
  <c r="W205" i="17"/>
  <c r="X205" i="17"/>
  <c r="Z205" i="17"/>
  <c r="BJ205" i="17" s="1"/>
  <c r="AB205" i="17"/>
  <c r="AD205" i="17"/>
  <c r="BH205" i="17" s="1"/>
  <c r="AE205" i="17"/>
  <c r="AF205" i="17"/>
  <c r="AH205" i="17"/>
  <c r="T206" i="17"/>
  <c r="Z206" i="17"/>
  <c r="BJ206" i="17" s="1"/>
  <c r="AE206" i="17"/>
  <c r="AF206" i="17"/>
  <c r="AH206" i="17"/>
  <c r="BI206" i="17"/>
  <c r="BK206" i="17"/>
  <c r="T207" i="17"/>
  <c r="W207" i="17"/>
  <c r="X207" i="17"/>
  <c r="Z207" i="17"/>
  <c r="BJ207" i="17" s="1"/>
  <c r="AD207" i="17"/>
  <c r="AE207" i="17"/>
  <c r="AF207" i="17"/>
  <c r="AH207" i="17"/>
  <c r="BK207" i="17"/>
  <c r="T208" i="17"/>
  <c r="W208" i="17"/>
  <c r="X208" i="17"/>
  <c r="Z208" i="17"/>
  <c r="BJ208" i="17" s="1"/>
  <c r="AB208" i="17"/>
  <c r="AD208" i="17"/>
  <c r="BH208" i="17" s="1"/>
  <c r="AE208" i="17"/>
  <c r="AF208" i="17"/>
  <c r="AH208" i="17"/>
  <c r="BL208" i="17"/>
  <c r="T209" i="17"/>
  <c r="Z209" i="17"/>
  <c r="BJ209" i="17" s="1"/>
  <c r="N967" i="1"/>
  <c r="AE209" i="17"/>
  <c r="AF209" i="17"/>
  <c r="Q967" i="1"/>
  <c r="AH209" i="17"/>
  <c r="BI209" i="17"/>
  <c r="T210" i="17"/>
  <c r="V210" i="17"/>
  <c r="BL210" i="17" s="1"/>
  <c r="W210" i="17"/>
  <c r="X210" i="17"/>
  <c r="Z210" i="17"/>
  <c r="AA210" i="17"/>
  <c r="AB210" i="17"/>
  <c r="AD210" i="17"/>
  <c r="AE210" i="17"/>
  <c r="AF210" i="17"/>
  <c r="AH210" i="17"/>
  <c r="AJ210" i="17"/>
  <c r="BJ210" i="17"/>
  <c r="BK210" i="17"/>
  <c r="T211" i="17"/>
  <c r="W211" i="17"/>
  <c r="X211" i="17"/>
  <c r="Z211" i="17"/>
  <c r="BJ211" i="17" s="1"/>
  <c r="AD211" i="17"/>
  <c r="AE211" i="17"/>
  <c r="AF211" i="17"/>
  <c r="AH211" i="17"/>
  <c r="BI211" i="17"/>
  <c r="T212" i="17"/>
  <c r="Z212" i="17"/>
  <c r="BJ212" i="17" s="1"/>
  <c r="L638" i="1"/>
  <c r="N638" i="1"/>
  <c r="AE212" i="17"/>
  <c r="AF212" i="17"/>
  <c r="AH212" i="17"/>
  <c r="BI212" i="17"/>
  <c r="T213" i="17"/>
  <c r="W213" i="17"/>
  <c r="BH213" i="17" s="1"/>
  <c r="X213" i="17"/>
  <c r="Z213" i="17"/>
  <c r="BJ213" i="17" s="1"/>
  <c r="M658" i="1"/>
  <c r="AD213" i="17"/>
  <c r="N658" i="1"/>
  <c r="AE213" i="17"/>
  <c r="AF213" i="17"/>
  <c r="Q658" i="1"/>
  <c r="AH213" i="17"/>
  <c r="T214" i="17"/>
  <c r="W214" i="17"/>
  <c r="X214" i="17"/>
  <c r="Z214" i="17"/>
  <c r="BJ214" i="17" s="1"/>
  <c r="AD214" i="17"/>
  <c r="BH214" i="17" s="1"/>
  <c r="AE214" i="17"/>
  <c r="AF214" i="17"/>
  <c r="AH214" i="17"/>
  <c r="BK214" i="17"/>
  <c r="T215" i="17"/>
  <c r="W215" i="17"/>
  <c r="X215" i="17"/>
  <c r="Z215" i="17"/>
  <c r="BJ215" i="17" s="1"/>
  <c r="AA215" i="17"/>
  <c r="BK215" i="17" s="1"/>
  <c r="AD215" i="17"/>
  <c r="BH215" i="17" s="1"/>
  <c r="AE215" i="17"/>
  <c r="AF215" i="17"/>
  <c r="AH215" i="17"/>
  <c r="AJ215" i="17"/>
  <c r="T216" i="17"/>
  <c r="Z216" i="17"/>
  <c r="BJ216" i="17" s="1"/>
  <c r="AD216" i="17"/>
  <c r="BH216" i="17" s="1"/>
  <c r="AE216" i="17"/>
  <c r="AF216" i="17"/>
  <c r="AH216" i="17"/>
  <c r="BI216" i="17"/>
  <c r="BK216" i="17"/>
  <c r="T217" i="17"/>
  <c r="W217" i="17"/>
  <c r="X217" i="17"/>
  <c r="Z217" i="17"/>
  <c r="BJ217" i="17" s="1"/>
  <c r="AD217" i="17"/>
  <c r="AE217" i="17"/>
  <c r="AF217" i="17"/>
  <c r="AH217" i="17"/>
  <c r="BK217" i="17"/>
  <c r="T218" i="17"/>
  <c r="Z218" i="17"/>
  <c r="BJ218" i="17" s="1"/>
  <c r="AB218" i="17"/>
  <c r="BL218" i="17" s="1"/>
  <c r="AE218" i="17"/>
  <c r="AF218" i="17"/>
  <c r="AH218" i="17"/>
  <c r="BI218" i="17"/>
  <c r="T219" i="17"/>
  <c r="W219" i="17"/>
  <c r="X219" i="17"/>
  <c r="AD219" i="17"/>
  <c r="AE219" i="17"/>
  <c r="AF219" i="17"/>
  <c r="AH219" i="17"/>
  <c r="BI219" i="17"/>
  <c r="BK219" i="17"/>
  <c r="T220" i="17"/>
  <c r="W220" i="17"/>
  <c r="X220" i="17"/>
  <c r="Z220" i="17"/>
  <c r="BJ220" i="17" s="1"/>
  <c r="AD220" i="17"/>
  <c r="BH220" i="17" s="1"/>
  <c r="AE220" i="17"/>
  <c r="AF220" i="17"/>
  <c r="AH220" i="17"/>
  <c r="BI220" i="17"/>
  <c r="T221" i="17"/>
  <c r="Z221" i="17"/>
  <c r="BJ221" i="17" s="1"/>
  <c r="AB221" i="17"/>
  <c r="AE221" i="17"/>
  <c r="AF221" i="17"/>
  <c r="AH221" i="17"/>
  <c r="BI221" i="17"/>
  <c r="T222" i="17"/>
  <c r="V222" i="17"/>
  <c r="W222" i="17"/>
  <c r="X222" i="17"/>
  <c r="BH222" i="17" s="1"/>
  <c r="AA222" i="17"/>
  <c r="BK222" i="17" s="1"/>
  <c r="AB222" i="17"/>
  <c r="AD222" i="17"/>
  <c r="AE222" i="17"/>
  <c r="AF222" i="17"/>
  <c r="AH222" i="17"/>
  <c r="BI222" i="17"/>
  <c r="T223" i="17"/>
  <c r="W223" i="17"/>
  <c r="X223" i="17"/>
  <c r="Z223" i="17"/>
  <c r="BJ223" i="17" s="1"/>
  <c r="AD223" i="17"/>
  <c r="AE223" i="17"/>
  <c r="AF223" i="17"/>
  <c r="AH223" i="17"/>
  <c r="BK223" i="17"/>
  <c r="T224" i="17"/>
  <c r="W224" i="17"/>
  <c r="BH224" i="17" s="1"/>
  <c r="X224" i="17"/>
  <c r="Z224" i="17"/>
  <c r="BJ224" i="17" s="1"/>
  <c r="AD224" i="17"/>
  <c r="AE224" i="17"/>
  <c r="AF224" i="17"/>
  <c r="AH224" i="17"/>
  <c r="BI224" i="17"/>
  <c r="BK224" i="17"/>
  <c r="T225" i="17"/>
  <c r="W225" i="17"/>
  <c r="X225" i="17"/>
  <c r="Z225" i="17"/>
  <c r="BJ225" i="17" s="1"/>
  <c r="AD225" i="17"/>
  <c r="AE225" i="17"/>
  <c r="AF225" i="17"/>
  <c r="AH225" i="17"/>
  <c r="BI225" i="17"/>
  <c r="BK225" i="17"/>
  <c r="T226" i="17"/>
  <c r="W226" i="17"/>
  <c r="X226" i="17"/>
  <c r="AD226" i="17"/>
  <c r="AE226" i="17"/>
  <c r="AF226" i="17"/>
  <c r="AH226" i="17"/>
  <c r="BH226" i="17"/>
  <c r="BI226" i="17"/>
  <c r="BK226" i="17"/>
  <c r="T227" i="17"/>
  <c r="W227" i="17"/>
  <c r="BH227" i="17" s="1"/>
  <c r="X227" i="17"/>
  <c r="AB227" i="17"/>
  <c r="AD227" i="17"/>
  <c r="AE227" i="17"/>
  <c r="AF227" i="17"/>
  <c r="AH227" i="17"/>
  <c r="BI227" i="17"/>
  <c r="BL227" i="17"/>
  <c r="T228" i="17"/>
  <c r="V228" i="17"/>
  <c r="W228" i="17"/>
  <c r="X228" i="17"/>
  <c r="AA228" i="17"/>
  <c r="BL228" i="17" s="1"/>
  <c r="AB228" i="17"/>
  <c r="AD228" i="17"/>
  <c r="BH228" i="17" s="1"/>
  <c r="AE228" i="17"/>
  <c r="AF228" i="17"/>
  <c r="AH228" i="17"/>
  <c r="BI228" i="17"/>
  <c r="BK228" i="17"/>
  <c r="T229" i="17"/>
  <c r="Z229" i="17"/>
  <c r="BJ229" i="17" s="1"/>
  <c r="AB229" i="17"/>
  <c r="AE229" i="17"/>
  <c r="AF229" i="17"/>
  <c r="AH229" i="17"/>
  <c r="BI229" i="17"/>
  <c r="T230" i="17"/>
  <c r="W230" i="17"/>
  <c r="X230" i="17"/>
  <c r="Z230" i="17"/>
  <c r="BJ230" i="17" s="1"/>
  <c r="AD230" i="17"/>
  <c r="AE230" i="17"/>
  <c r="AF230" i="17"/>
  <c r="AH230" i="17"/>
  <c r="BI230" i="17"/>
  <c r="T231" i="17"/>
  <c r="Z231" i="17"/>
  <c r="BJ231" i="17" s="1"/>
  <c r="AA231" i="17"/>
  <c r="BK231" i="17" s="1"/>
  <c r="N583" i="1"/>
  <c r="AE231" i="17"/>
  <c r="AF231" i="17"/>
  <c r="Q583" i="1"/>
  <c r="AH231" i="17"/>
  <c r="R583" i="1"/>
  <c r="AI231" i="17"/>
  <c r="S583" i="1"/>
  <c r="AJ231" i="17"/>
  <c r="T232" i="17"/>
  <c r="V232" i="17"/>
  <c r="Z232" i="17"/>
  <c r="BJ232" i="17" s="1"/>
  <c r="AA232" i="17"/>
  <c r="AB232" i="17"/>
  <c r="AE232" i="17"/>
  <c r="AF232" i="17"/>
  <c r="AH232" i="17"/>
  <c r="AJ232" i="17"/>
  <c r="BK232" i="17"/>
  <c r="T233" i="17"/>
  <c r="Z233" i="17"/>
  <c r="BJ233" i="17" s="1"/>
  <c r="AA233" i="17"/>
  <c r="BK233" i="17" s="1"/>
  <c r="L449" i="1"/>
  <c r="M449" i="1"/>
  <c r="AD233" i="17"/>
  <c r="BH233" i="17" s="1"/>
  <c r="N449" i="1"/>
  <c r="AE233" i="17"/>
  <c r="AF233" i="17"/>
  <c r="Q449" i="1"/>
  <c r="AH233" i="17"/>
  <c r="S449" i="1"/>
  <c r="AJ233" i="17"/>
  <c r="T234" i="17"/>
  <c r="W234" i="17"/>
  <c r="X234" i="17"/>
  <c r="Z234" i="17"/>
  <c r="BJ234" i="17" s="1"/>
  <c r="AD234" i="17"/>
  <c r="AE234" i="17"/>
  <c r="AF234" i="17"/>
  <c r="AH234" i="17"/>
  <c r="BH234" i="17"/>
  <c r="BK234" i="17"/>
  <c r="T235" i="17"/>
  <c r="W235" i="17"/>
  <c r="X235" i="17"/>
  <c r="Z235" i="17"/>
  <c r="BJ235" i="17" s="1"/>
  <c r="AD235" i="17"/>
  <c r="AE235" i="17"/>
  <c r="AF235" i="17"/>
  <c r="AH235" i="17"/>
  <c r="BI235" i="17"/>
  <c r="BK235" i="17"/>
  <c r="T236" i="17"/>
  <c r="W236" i="17"/>
  <c r="X236" i="17"/>
  <c r="Z236" i="17"/>
  <c r="AD236" i="17"/>
  <c r="AE236" i="17"/>
  <c r="AF236" i="17"/>
  <c r="AH236" i="17"/>
  <c r="BJ236" i="17"/>
  <c r="BK236" i="17"/>
  <c r="T237" i="17"/>
  <c r="W237" i="17"/>
  <c r="X237" i="17"/>
  <c r="Z237" i="17"/>
  <c r="BJ237" i="17" s="1"/>
  <c r="L843" i="1"/>
  <c r="M843" i="1"/>
  <c r="AD237" i="17"/>
  <c r="BH237" i="17" s="1"/>
  <c r="N843" i="1"/>
  <c r="AE237" i="17"/>
  <c r="AF237" i="17"/>
  <c r="Q843" i="1"/>
  <c r="AH237" i="17"/>
  <c r="T238" i="17"/>
  <c r="Z238" i="17"/>
  <c r="AE238" i="17"/>
  <c r="AF238" i="17"/>
  <c r="AH238" i="17"/>
  <c r="BJ238" i="17"/>
  <c r="BK238" i="17"/>
  <c r="T239" i="17"/>
  <c r="Z239" i="17"/>
  <c r="BJ239" i="17" s="1"/>
  <c r="AD239" i="17"/>
  <c r="BH239" i="17" s="1"/>
  <c r="AE239" i="17"/>
  <c r="AF239" i="17"/>
  <c r="AH239" i="17"/>
  <c r="BI239" i="17"/>
  <c r="BK239" i="17"/>
  <c r="T240" i="17"/>
  <c r="W240" i="17"/>
  <c r="X240" i="17"/>
  <c r="Z240" i="17"/>
  <c r="BJ240" i="17" s="1"/>
  <c r="AB240" i="17"/>
  <c r="AD240" i="17"/>
  <c r="AE240" i="17"/>
  <c r="AF240" i="17"/>
  <c r="AH240" i="17"/>
  <c r="BI240" i="17"/>
  <c r="T241" i="17"/>
  <c r="V241" i="17"/>
  <c r="BL241" i="17" s="1"/>
  <c r="Z241" i="17"/>
  <c r="BJ241" i="17" s="1"/>
  <c r="AA241" i="17"/>
  <c r="AB241" i="17"/>
  <c r="AE241" i="17"/>
  <c r="AF241" i="17"/>
  <c r="AH241" i="17"/>
  <c r="AI241" i="17"/>
  <c r="AJ241" i="17"/>
  <c r="BI241" i="17"/>
  <c r="BK241" i="17"/>
  <c r="T242" i="17"/>
  <c r="V242" i="17"/>
  <c r="Z242" i="17"/>
  <c r="BJ242" i="17" s="1"/>
  <c r="AA242" i="17"/>
  <c r="BK242" i="17" s="1"/>
  <c r="AB242" i="17"/>
  <c r="AD242" i="17"/>
  <c r="BH242" i="17" s="1"/>
  <c r="AE242" i="17"/>
  <c r="AF242" i="17"/>
  <c r="AH242" i="17"/>
  <c r="AI242" i="17"/>
  <c r="AJ242" i="17"/>
  <c r="BI242" i="17"/>
  <c r="BL242" i="17"/>
  <c r="T243" i="17"/>
  <c r="W243" i="17"/>
  <c r="X243" i="17"/>
  <c r="BH243" i="17" s="1"/>
  <c r="Z243" i="17"/>
  <c r="BJ243" i="17" s="1"/>
  <c r="M309" i="1"/>
  <c r="AD243" i="17"/>
  <c r="N309" i="1"/>
  <c r="AE243" i="17"/>
  <c r="AF243" i="17"/>
  <c r="Q309" i="1"/>
  <c r="AH243" i="17"/>
  <c r="T244" i="17"/>
  <c r="W244" i="17"/>
  <c r="X244" i="17"/>
  <c r="Z244" i="17"/>
  <c r="BJ244" i="17" s="1"/>
  <c r="AD244" i="17"/>
  <c r="AE244" i="17"/>
  <c r="AF244" i="17"/>
  <c r="AH244" i="17"/>
  <c r="BI244" i="17"/>
  <c r="T245" i="17"/>
  <c r="W245" i="17"/>
  <c r="X245" i="17"/>
  <c r="AD245" i="17"/>
  <c r="AE245" i="17"/>
  <c r="AF245" i="17"/>
  <c r="AH245" i="17"/>
  <c r="BI245" i="17"/>
  <c r="BK245" i="17"/>
  <c r="T246" i="17"/>
  <c r="Z246" i="17"/>
  <c r="BJ246" i="17" s="1"/>
  <c r="AD246" i="17"/>
  <c r="BH246" i="17" s="1"/>
  <c r="AE246" i="17"/>
  <c r="AF246" i="17"/>
  <c r="AH246" i="17"/>
  <c r="T247" i="17"/>
  <c r="V247" i="17"/>
  <c r="Z247" i="17"/>
  <c r="AA247" i="17"/>
  <c r="BL247" i="17" s="1"/>
  <c r="AB247" i="17"/>
  <c r="AD247" i="17"/>
  <c r="BH247" i="17" s="1"/>
  <c r="AE247" i="17"/>
  <c r="AF247" i="17"/>
  <c r="AH247" i="17"/>
  <c r="AJ247" i="17"/>
  <c r="BJ247" i="17"/>
  <c r="BK247" i="17"/>
  <c r="T248" i="17"/>
  <c r="W248" i="17"/>
  <c r="X248" i="17"/>
  <c r="Z248" i="17"/>
  <c r="BJ248" i="17" s="1"/>
  <c r="AD248" i="17"/>
  <c r="BH248" i="17" s="1"/>
  <c r="AE248" i="17"/>
  <c r="AF248" i="17"/>
  <c r="AH248" i="17"/>
  <c r="BI248" i="17"/>
  <c r="BK248" i="17"/>
  <c r="T249" i="17"/>
  <c r="W249" i="17"/>
  <c r="X249" i="17"/>
  <c r="Z249" i="17"/>
  <c r="BJ249" i="17" s="1"/>
  <c r="AD249" i="17"/>
  <c r="AE249" i="17"/>
  <c r="AF249" i="17"/>
  <c r="AH249" i="17"/>
  <c r="BI249" i="17"/>
  <c r="BK249" i="17"/>
  <c r="T250" i="17"/>
  <c r="V250" i="17"/>
  <c r="Z250" i="17"/>
  <c r="AA250" i="17"/>
  <c r="BK250" i="17" s="1"/>
  <c r="AB250" i="17"/>
  <c r="AE250" i="17"/>
  <c r="AF250" i="17"/>
  <c r="AH250" i="17"/>
  <c r="AI250" i="17"/>
  <c r="AJ250" i="17"/>
  <c r="BI250" i="17"/>
  <c r="BJ250" i="17"/>
  <c r="T251" i="17"/>
  <c r="V251" i="17"/>
  <c r="W251" i="17"/>
  <c r="X251" i="17"/>
  <c r="AA251" i="17"/>
  <c r="AB251" i="17"/>
  <c r="BL251" i="17" s="1"/>
  <c r="AD251" i="17"/>
  <c r="AE251" i="17"/>
  <c r="AF251" i="17"/>
  <c r="AH251" i="17"/>
  <c r="BI251" i="17"/>
  <c r="BK251" i="17"/>
  <c r="T252" i="17"/>
  <c r="W252" i="17"/>
  <c r="X252" i="17"/>
  <c r="Z252" i="17"/>
  <c r="BJ252" i="17" s="1"/>
  <c r="L236" i="1"/>
  <c r="M236" i="1"/>
  <c r="AD252" i="17"/>
  <c r="BH252" i="17" s="1"/>
  <c r="N236" i="1"/>
  <c r="AE252" i="17"/>
  <c r="AF252" i="17"/>
  <c r="Q236" i="1"/>
  <c r="AH252" i="17"/>
  <c r="BK252" i="17"/>
  <c r="T253" i="17"/>
  <c r="AA253" i="17"/>
  <c r="BK253" i="17" s="1"/>
  <c r="AE253" i="17"/>
  <c r="AF253" i="17"/>
  <c r="AH253" i="17"/>
  <c r="T254" i="17"/>
  <c r="W254" i="17"/>
  <c r="X254" i="17"/>
  <c r="Z254" i="17"/>
  <c r="BJ254" i="17" s="1"/>
  <c r="AB254" i="17"/>
  <c r="AD254" i="17"/>
  <c r="AE254" i="17"/>
  <c r="AF254" i="17"/>
  <c r="AH254" i="17"/>
  <c r="BL254" i="17"/>
  <c r="T255" i="17"/>
  <c r="V255" i="17"/>
  <c r="AA255" i="17"/>
  <c r="BK255" i="17" s="1"/>
  <c r="AB255" i="17"/>
  <c r="AD255" i="17"/>
  <c r="BH255" i="17" s="1"/>
  <c r="AE255" i="17"/>
  <c r="AF255" i="17"/>
  <c r="AH255" i="17"/>
  <c r="BI255" i="17"/>
  <c r="BL255" i="17"/>
  <c r="T256" i="17"/>
  <c r="V256" i="17"/>
  <c r="Z256" i="17"/>
  <c r="AA256" i="17"/>
  <c r="BK256" i="17" s="1"/>
  <c r="AB256" i="17"/>
  <c r="AE256" i="17"/>
  <c r="AF256" i="17"/>
  <c r="AH256" i="17"/>
  <c r="AJ256" i="17"/>
  <c r="BJ256" i="17"/>
  <c r="T257" i="17"/>
  <c r="W257" i="17"/>
  <c r="X257" i="17"/>
  <c r="Z257" i="17"/>
  <c r="BJ257" i="17" s="1"/>
  <c r="AD257" i="17"/>
  <c r="AE257" i="17"/>
  <c r="AF257" i="17"/>
  <c r="AH257" i="17"/>
  <c r="BI257" i="17"/>
  <c r="T258" i="17"/>
  <c r="V258" i="17"/>
  <c r="W258" i="17"/>
  <c r="X258" i="17"/>
  <c r="BH258" i="17" s="1"/>
  <c r="Z258" i="17"/>
  <c r="BJ258" i="17" s="1"/>
  <c r="AA258" i="17"/>
  <c r="BK258" i="17" s="1"/>
  <c r="AB258" i="17"/>
  <c r="AD258" i="17"/>
  <c r="AE258" i="17"/>
  <c r="AF258" i="17"/>
  <c r="AH258" i="17"/>
  <c r="AJ258" i="17"/>
  <c r="T259" i="17"/>
  <c r="V259" i="17"/>
  <c r="BL259" i="17" s="1"/>
  <c r="W259" i="17"/>
  <c r="BH259" i="17" s="1"/>
  <c r="X259" i="17"/>
  <c r="Z259" i="17"/>
  <c r="BJ259" i="17" s="1"/>
  <c r="AA259" i="17"/>
  <c r="BK259" i="17" s="1"/>
  <c r="AB259" i="17"/>
  <c r="AE259" i="17"/>
  <c r="AF259" i="17"/>
  <c r="AH259" i="17"/>
  <c r="AJ259" i="17"/>
  <c r="T260" i="17"/>
  <c r="W260" i="17"/>
  <c r="X260" i="17"/>
  <c r="Z260" i="17"/>
  <c r="BJ260" i="17" s="1"/>
  <c r="AD260" i="17"/>
  <c r="BH260" i="17" s="1"/>
  <c r="AE260" i="17"/>
  <c r="AF260" i="17"/>
  <c r="AH260" i="17"/>
  <c r="BI260" i="17"/>
  <c r="BK260" i="17"/>
  <c r="T261" i="17"/>
  <c r="V261" i="17"/>
  <c r="W261" i="17"/>
  <c r="X261" i="17"/>
  <c r="AA261" i="17"/>
  <c r="BK261" i="17" s="1"/>
  <c r="AB261" i="17"/>
  <c r="AE261" i="17"/>
  <c r="AF261" i="17"/>
  <c r="AH261" i="17"/>
  <c r="BI261" i="17"/>
  <c r="BL261" i="17"/>
  <c r="T262" i="17"/>
  <c r="W262" i="17"/>
  <c r="X262" i="17"/>
  <c r="Z262" i="17"/>
  <c r="BJ262" i="17" s="1"/>
  <c r="AD262" i="17"/>
  <c r="AE262" i="17"/>
  <c r="AF262" i="17"/>
  <c r="AH262" i="17"/>
  <c r="BI262" i="17"/>
  <c r="T263" i="17"/>
  <c r="W263" i="17"/>
  <c r="X263" i="17"/>
  <c r="Z263" i="17"/>
  <c r="BJ263" i="17" s="1"/>
  <c r="AD263" i="17"/>
  <c r="BH263" i="17" s="1"/>
  <c r="AE263" i="17"/>
  <c r="AF263" i="17"/>
  <c r="AH263" i="17"/>
  <c r="BK263" i="17"/>
  <c r="T264" i="17"/>
  <c r="W264" i="17"/>
  <c r="X264" i="17"/>
  <c r="Z264" i="17"/>
  <c r="BJ264" i="17" s="1"/>
  <c r="AB264" i="17"/>
  <c r="AD264" i="17"/>
  <c r="AE264" i="17"/>
  <c r="AF264" i="17"/>
  <c r="AH264" i="17"/>
  <c r="T265" i="17"/>
  <c r="W265" i="17"/>
  <c r="X265" i="17"/>
  <c r="BH265" i="17" s="1"/>
  <c r="Z265" i="17"/>
  <c r="BJ265" i="17" s="1"/>
  <c r="AA265" i="17"/>
  <c r="BK265" i="17" s="1"/>
  <c r="M830" i="1"/>
  <c r="AD265" i="17"/>
  <c r="N830" i="1"/>
  <c r="AE265" i="17"/>
  <c r="AF265" i="17"/>
  <c r="Q830" i="1"/>
  <c r="AH265" i="17"/>
  <c r="S830" i="1"/>
  <c r="AJ265" i="17"/>
  <c r="T266" i="17"/>
  <c r="Z266" i="17"/>
  <c r="BJ266" i="17" s="1"/>
  <c r="AD266" i="17"/>
  <c r="BH266" i="17" s="1"/>
  <c r="AE266" i="17"/>
  <c r="AF266" i="17"/>
  <c r="AH266" i="17"/>
  <c r="BK266" i="17"/>
  <c r="T267" i="17"/>
  <c r="W267" i="17"/>
  <c r="X267" i="17"/>
  <c r="Z267" i="17"/>
  <c r="AD267" i="17"/>
  <c r="BH267" i="17" s="1"/>
  <c r="AE267" i="17"/>
  <c r="AF267" i="17"/>
  <c r="AH267" i="17"/>
  <c r="BJ267" i="17"/>
  <c r="BK267" i="17"/>
  <c r="T268" i="17"/>
  <c r="W268" i="17"/>
  <c r="X268" i="17"/>
  <c r="Z268" i="17"/>
  <c r="BJ268" i="17" s="1"/>
  <c r="AB268" i="17"/>
  <c r="AD268" i="17"/>
  <c r="BH268" i="17" s="1"/>
  <c r="AE268" i="17"/>
  <c r="AF268" i="17"/>
  <c r="AH268" i="17"/>
  <c r="BL268" i="17"/>
  <c r="T269" i="17"/>
  <c r="AA269" i="17"/>
  <c r="BK269" i="17" s="1"/>
  <c r="AD269" i="17"/>
  <c r="BH269" i="17" s="1"/>
  <c r="AE269" i="17"/>
  <c r="AF269" i="17"/>
  <c r="AH269" i="17"/>
  <c r="T270" i="17"/>
  <c r="V270" i="17"/>
  <c r="W270" i="17"/>
  <c r="X270" i="17"/>
  <c r="AA270" i="17"/>
  <c r="BK270" i="17" s="1"/>
  <c r="AB270" i="17"/>
  <c r="AD270" i="17"/>
  <c r="AE270" i="17"/>
  <c r="AF270" i="17"/>
  <c r="AH270" i="17"/>
  <c r="BH270" i="17"/>
  <c r="T271" i="17"/>
  <c r="W271" i="17"/>
  <c r="X271" i="17"/>
  <c r="AD271" i="17"/>
  <c r="BH271" i="17" s="1"/>
  <c r="AE271" i="17"/>
  <c r="AF271" i="17"/>
  <c r="AH271" i="17"/>
  <c r="BI271" i="17"/>
  <c r="BA271" i="17" s="1"/>
  <c r="BB271" i="17" s="1"/>
  <c r="BD271" i="17" s="1"/>
  <c r="BK271" i="17"/>
  <c r="T272" i="17"/>
  <c r="V272" i="17"/>
  <c r="BL272" i="17" s="1"/>
  <c r="W272" i="17"/>
  <c r="X272" i="17"/>
  <c r="Z272" i="17"/>
  <c r="AA272" i="17"/>
  <c r="BK272" i="17" s="1"/>
  <c r="AB272" i="17"/>
  <c r="AD272" i="17"/>
  <c r="AE272" i="17"/>
  <c r="AF272" i="17"/>
  <c r="AH272" i="17"/>
  <c r="AJ272" i="17"/>
  <c r="BJ272" i="17"/>
  <c r="T273" i="17"/>
  <c r="V273" i="17"/>
  <c r="AA273" i="17"/>
  <c r="AB273" i="17"/>
  <c r="BL273" i="17" s="1"/>
  <c r="AE273" i="17"/>
  <c r="AF273" i="17"/>
  <c r="AH273" i="17"/>
  <c r="BI273" i="17"/>
  <c r="BK273" i="17"/>
  <c r="T274" i="17"/>
  <c r="V274" i="17"/>
  <c r="BL274" i="17" s="1"/>
  <c r="Z274" i="17"/>
  <c r="BJ274" i="17" s="1"/>
  <c r="AA274" i="17"/>
  <c r="BK274" i="17" s="1"/>
  <c r="AB274" i="17"/>
  <c r="AD274" i="17"/>
  <c r="BH274" i="17" s="1"/>
  <c r="AE274" i="17"/>
  <c r="AF274" i="17"/>
  <c r="AH274" i="17"/>
  <c r="AI274" i="17"/>
  <c r="AJ274" i="17"/>
  <c r="BI274" i="17"/>
  <c r="T275" i="17"/>
  <c r="Z275" i="17"/>
  <c r="AD275" i="17"/>
  <c r="BH275" i="17" s="1"/>
  <c r="AE275" i="17"/>
  <c r="AF275" i="17"/>
  <c r="AH275" i="17"/>
  <c r="AI275" i="17"/>
  <c r="AJ275" i="17"/>
  <c r="BI275" i="17"/>
  <c r="BJ275" i="17"/>
  <c r="BK275" i="17"/>
  <c r="T276" i="17"/>
  <c r="W276" i="17"/>
  <c r="X276" i="17"/>
  <c r="AA276" i="17"/>
  <c r="BK276" i="17" s="1"/>
  <c r="AD276" i="17"/>
  <c r="AE276" i="17"/>
  <c r="AF276" i="17"/>
  <c r="AH276" i="17"/>
  <c r="T277" i="17"/>
  <c r="AE277" i="17"/>
  <c r="AF277" i="17"/>
  <c r="AH277" i="17"/>
  <c r="BI277" i="17"/>
  <c r="T278" i="17"/>
  <c r="Z278" i="17"/>
  <c r="BJ278" i="17" s="1"/>
  <c r="AD278" i="17"/>
  <c r="BH278" i="17" s="1"/>
  <c r="AE278" i="17"/>
  <c r="AF278" i="17"/>
  <c r="AH278" i="17"/>
  <c r="BK278" i="17"/>
  <c r="T279" i="17"/>
  <c r="W279" i="17"/>
  <c r="X279" i="17"/>
  <c r="Z279" i="17"/>
  <c r="BJ279" i="17" s="1"/>
  <c r="M1057" i="1"/>
  <c r="AD279" i="17"/>
  <c r="BH279" i="17" s="1"/>
  <c r="N1057" i="1"/>
  <c r="AE279" i="17"/>
  <c r="AF279" i="17"/>
  <c r="Q1057" i="1"/>
  <c r="AH279" i="17"/>
  <c r="T280" i="17"/>
  <c r="V280" i="17"/>
  <c r="AA280" i="17"/>
  <c r="AB280" i="17"/>
  <c r="AE280" i="17"/>
  <c r="AF280" i="17"/>
  <c r="AH280" i="17"/>
  <c r="BI280" i="17"/>
  <c r="BK280" i="17"/>
  <c r="T281" i="17"/>
  <c r="W281" i="17"/>
  <c r="X281" i="17"/>
  <c r="AA281" i="17"/>
  <c r="BK281" i="17" s="1"/>
  <c r="L831" i="1"/>
  <c r="M831" i="1"/>
  <c r="AD281" i="17"/>
  <c r="N831" i="1"/>
  <c r="AE281" i="17"/>
  <c r="AF281" i="17"/>
  <c r="Q831" i="1"/>
  <c r="AH281" i="17"/>
  <c r="BH281" i="17"/>
  <c r="BI281" i="17"/>
  <c r="T282" i="17"/>
  <c r="V282" i="17"/>
  <c r="BL282" i="17" s="1"/>
  <c r="Z282" i="17"/>
  <c r="BJ282" i="17" s="1"/>
  <c r="AA282" i="17"/>
  <c r="BK282" i="17" s="1"/>
  <c r="AB282" i="17"/>
  <c r="AD282" i="17"/>
  <c r="BH282" i="17" s="1"/>
  <c r="AE282" i="17"/>
  <c r="AF282" i="17"/>
  <c r="AH282" i="17"/>
  <c r="AI282" i="17"/>
  <c r="AJ282" i="17"/>
  <c r="BI282" i="17"/>
  <c r="T283" i="17"/>
  <c r="W283" i="17"/>
  <c r="BH283" i="17" s="1"/>
  <c r="X283" i="17"/>
  <c r="AD283" i="17"/>
  <c r="AE283" i="17"/>
  <c r="AF283" i="17"/>
  <c r="AH283" i="17"/>
  <c r="BI283" i="17"/>
  <c r="BK283" i="17"/>
  <c r="T284" i="17"/>
  <c r="V284" i="17"/>
  <c r="BL284" i="17" s="1"/>
  <c r="W284" i="17"/>
  <c r="X284" i="17"/>
  <c r="AA284" i="17"/>
  <c r="BK284" i="17" s="1"/>
  <c r="AB284" i="17"/>
  <c r="AD284" i="17"/>
  <c r="BH284" i="17" s="1"/>
  <c r="AE284" i="17"/>
  <c r="AF284" i="17"/>
  <c r="AH284" i="17"/>
  <c r="T285" i="17"/>
  <c r="W285" i="17"/>
  <c r="X285" i="17"/>
  <c r="BH285" i="17" s="1"/>
  <c r="AD285" i="17"/>
  <c r="AE285" i="17"/>
  <c r="AF285" i="17"/>
  <c r="AH285" i="17"/>
  <c r="BI285" i="17"/>
  <c r="BK285" i="17"/>
  <c r="T286" i="17"/>
  <c r="Z286" i="17"/>
  <c r="BJ286" i="17" s="1"/>
  <c r="AE286" i="17"/>
  <c r="AF286" i="17"/>
  <c r="AH286" i="17"/>
  <c r="BI286" i="17"/>
  <c r="BK286" i="17"/>
  <c r="T287" i="17"/>
  <c r="W287" i="17"/>
  <c r="X287" i="17"/>
  <c r="Z287" i="17"/>
  <c r="BJ287" i="17" s="1"/>
  <c r="AB287" i="17"/>
  <c r="AD287" i="17"/>
  <c r="AE287" i="17"/>
  <c r="AF287" i="17"/>
  <c r="AH287" i="17"/>
  <c r="BI287" i="17"/>
  <c r="BL287" i="17"/>
  <c r="T288" i="17"/>
  <c r="Z288" i="17"/>
  <c r="BJ288" i="17" s="1"/>
  <c r="AD288" i="17"/>
  <c r="BH288" i="17" s="1"/>
  <c r="AE288" i="17"/>
  <c r="AF288" i="17"/>
  <c r="AH288" i="17"/>
  <c r="BI288" i="17"/>
  <c r="BK288" i="17"/>
  <c r="T289" i="17"/>
  <c r="W289" i="17"/>
  <c r="BH289" i="17" s="1"/>
  <c r="X289" i="17"/>
  <c r="Z289" i="17"/>
  <c r="BJ289" i="17" s="1"/>
  <c r="AD289" i="17"/>
  <c r="AE289" i="17"/>
  <c r="AF289" i="17"/>
  <c r="AH289" i="17"/>
  <c r="BK289" i="17"/>
  <c r="T290" i="17"/>
  <c r="L417" i="1"/>
  <c r="M417" i="1"/>
  <c r="AD290" i="17"/>
  <c r="BH290" i="17" s="1"/>
  <c r="N417" i="1"/>
  <c r="AE290" i="17"/>
  <c r="AF290" i="17"/>
  <c r="AH290" i="17"/>
  <c r="T291" i="17"/>
  <c r="W291" i="17"/>
  <c r="X291" i="17"/>
  <c r="Z291" i="17"/>
  <c r="BJ291" i="17" s="1"/>
  <c r="AD291" i="17"/>
  <c r="AE291" i="17"/>
  <c r="AF291" i="17"/>
  <c r="AH291" i="17"/>
  <c r="BI291" i="17"/>
  <c r="T292" i="17"/>
  <c r="W292" i="17"/>
  <c r="X292" i="17"/>
  <c r="Z292" i="17"/>
  <c r="BJ292" i="17" s="1"/>
  <c r="AD292" i="17"/>
  <c r="AE292" i="17"/>
  <c r="AF292" i="17"/>
  <c r="AH292" i="17"/>
  <c r="BI292" i="17"/>
  <c r="T293" i="17"/>
  <c r="W293" i="17"/>
  <c r="X293" i="17"/>
  <c r="Z293" i="17"/>
  <c r="BJ293" i="17" s="1"/>
  <c r="AB293" i="17"/>
  <c r="AD293" i="17"/>
  <c r="BH293" i="17" s="1"/>
  <c r="AE293" i="17"/>
  <c r="AF293" i="17"/>
  <c r="AH293" i="17"/>
  <c r="BI293" i="17"/>
  <c r="T294" i="17"/>
  <c r="V294" i="17"/>
  <c r="Z294" i="17"/>
  <c r="BJ294" i="17" s="1"/>
  <c r="AA294" i="17"/>
  <c r="AB294" i="17"/>
  <c r="AE294" i="17"/>
  <c r="AF294" i="17"/>
  <c r="AH294" i="17"/>
  <c r="AI294" i="17"/>
  <c r="AJ294" i="17"/>
  <c r="BI294" i="17"/>
  <c r="BK294" i="17"/>
  <c r="T295" i="17"/>
  <c r="W295" i="17"/>
  <c r="X295" i="17"/>
  <c r="Z295" i="17"/>
  <c r="AD295" i="17"/>
  <c r="BH295" i="17" s="1"/>
  <c r="AE295" i="17"/>
  <c r="AF295" i="17"/>
  <c r="AH295" i="17"/>
  <c r="BJ295" i="17"/>
  <c r="T296" i="17"/>
  <c r="W296" i="17"/>
  <c r="X296" i="17"/>
  <c r="Z296" i="17"/>
  <c r="BJ296" i="17" s="1"/>
  <c r="AD296" i="17"/>
  <c r="AE296" i="17"/>
  <c r="AF296" i="17"/>
  <c r="AH296" i="17"/>
  <c r="T297" i="17"/>
  <c r="W297" i="17"/>
  <c r="X297" i="17"/>
  <c r="AD297" i="17"/>
  <c r="AE297" i="17"/>
  <c r="AF297" i="17"/>
  <c r="AH297" i="17"/>
  <c r="BI297" i="17"/>
  <c r="T298" i="17"/>
  <c r="W298" i="17"/>
  <c r="X298" i="17"/>
  <c r="AD298" i="17"/>
  <c r="AE298" i="17"/>
  <c r="AF298" i="17"/>
  <c r="AH298" i="17"/>
  <c r="BI298" i="17"/>
  <c r="BK298" i="17"/>
  <c r="T299" i="17"/>
  <c r="Z299" i="17"/>
  <c r="BJ299" i="17" s="1"/>
  <c r="AE299" i="17"/>
  <c r="AF299" i="17"/>
  <c r="AH299" i="17"/>
  <c r="BI299" i="17"/>
  <c r="BK299" i="17"/>
  <c r="T300" i="17"/>
  <c r="V300" i="17"/>
  <c r="BL300" i="17" s="1"/>
  <c r="W300" i="17"/>
  <c r="X300" i="17"/>
  <c r="Z300" i="17"/>
  <c r="AA300" i="17"/>
  <c r="BK300" i="17" s="1"/>
  <c r="AB300" i="17"/>
  <c r="AD300" i="17"/>
  <c r="AE300" i="17"/>
  <c r="AF300" i="17"/>
  <c r="AH300" i="17"/>
  <c r="AJ300" i="17"/>
  <c r="BJ300" i="17"/>
  <c r="T301" i="17"/>
  <c r="W301" i="17"/>
  <c r="X301" i="17"/>
  <c r="AD301" i="17"/>
  <c r="BH301" i="17" s="1"/>
  <c r="AE301" i="17"/>
  <c r="AF301" i="17"/>
  <c r="AH301" i="17"/>
  <c r="BI301" i="17"/>
  <c r="T302" i="17"/>
  <c r="Z302" i="17"/>
  <c r="BJ302" i="17" s="1"/>
  <c r="AD302" i="17"/>
  <c r="BH302" i="17" s="1"/>
  <c r="AE302" i="17"/>
  <c r="AF302" i="17"/>
  <c r="AH302" i="17"/>
  <c r="BI302" i="17"/>
  <c r="BK302" i="17"/>
  <c r="T303" i="17"/>
  <c r="V303" i="17"/>
  <c r="BL303" i="17" s="1"/>
  <c r="Z303" i="17"/>
  <c r="BJ303" i="17" s="1"/>
  <c r="AA303" i="17"/>
  <c r="BK303" i="17" s="1"/>
  <c r="AB303" i="17"/>
  <c r="AD303" i="17"/>
  <c r="BH303" i="17" s="1"/>
  <c r="AE303" i="17"/>
  <c r="AF303" i="17"/>
  <c r="AH303" i="17"/>
  <c r="AI303" i="17"/>
  <c r="AJ303" i="17"/>
  <c r="BI303" i="17"/>
  <c r="T304" i="17"/>
  <c r="Z304" i="17"/>
  <c r="BJ304" i="17" s="1"/>
  <c r="AD304" i="17"/>
  <c r="BH304" i="17" s="1"/>
  <c r="AE304" i="17"/>
  <c r="AF304" i="17"/>
  <c r="AH304" i="17"/>
  <c r="BI304" i="17"/>
  <c r="BK304" i="17"/>
  <c r="T305" i="17"/>
  <c r="V305" i="17"/>
  <c r="Z305" i="17"/>
  <c r="BJ305" i="17" s="1"/>
  <c r="AA305" i="17"/>
  <c r="AB305" i="17"/>
  <c r="AE305" i="17"/>
  <c r="AF305" i="17"/>
  <c r="AH305" i="17"/>
  <c r="AJ305" i="17"/>
  <c r="BK305" i="17"/>
  <c r="BL305" i="17"/>
  <c r="T306" i="17"/>
  <c r="W306" i="17"/>
  <c r="X306" i="17"/>
  <c r="Z306" i="17"/>
  <c r="AB306" i="17"/>
  <c r="AD306" i="17"/>
  <c r="AE306" i="17"/>
  <c r="AF306" i="17"/>
  <c r="AH306" i="17"/>
  <c r="BI306" i="17"/>
  <c r="BJ306" i="17"/>
  <c r="T307" i="17"/>
  <c r="W307" i="17"/>
  <c r="X307" i="17"/>
  <c r="BH307" i="17" s="1"/>
  <c r="Z307" i="17"/>
  <c r="BJ307" i="17" s="1"/>
  <c r="AD307" i="17"/>
  <c r="AE307" i="17"/>
  <c r="AF307" i="17"/>
  <c r="AH307" i="17"/>
  <c r="AJ307" i="17"/>
  <c r="BK307" i="17"/>
  <c r="T308" i="17"/>
  <c r="Z308" i="17"/>
  <c r="BJ308" i="17" s="1"/>
  <c r="AA308" i="17"/>
  <c r="AE308" i="17"/>
  <c r="AF308" i="17"/>
  <c r="AH308" i="17"/>
  <c r="AI308" i="17"/>
  <c r="AJ308" i="17"/>
  <c r="BI308" i="17"/>
  <c r="BK308" i="17"/>
  <c r="T309" i="17"/>
  <c r="V309" i="17"/>
  <c r="W309" i="17"/>
  <c r="X309" i="17"/>
  <c r="Z309" i="17"/>
  <c r="AA309" i="17"/>
  <c r="BK309" i="17" s="1"/>
  <c r="AB309" i="17"/>
  <c r="AD309" i="17"/>
  <c r="BH309" i="17" s="1"/>
  <c r="AE309" i="17"/>
  <c r="AF309" i="17"/>
  <c r="AH309" i="17"/>
  <c r="AJ309" i="17"/>
  <c r="BJ309" i="17"/>
  <c r="T310" i="17"/>
  <c r="W310" i="17"/>
  <c r="BH310" i="17" s="1"/>
  <c r="X310" i="17"/>
  <c r="Z310" i="17"/>
  <c r="AD310" i="17"/>
  <c r="AE310" i="17"/>
  <c r="AF310" i="17"/>
  <c r="AH310" i="17"/>
  <c r="BJ310" i="17"/>
  <c r="BK310" i="17"/>
  <c r="T311" i="17"/>
  <c r="V311" i="17"/>
  <c r="AA311" i="17"/>
  <c r="BK311" i="17" s="1"/>
  <c r="AB311" i="17"/>
  <c r="AE311" i="17"/>
  <c r="AF311" i="17"/>
  <c r="AH311" i="17"/>
  <c r="BI311" i="17"/>
  <c r="BL311" i="17"/>
  <c r="T312" i="17"/>
  <c r="W312" i="17"/>
  <c r="BH312" i="17" s="1"/>
  <c r="X312" i="17"/>
  <c r="Z312" i="17"/>
  <c r="BJ312" i="17" s="1"/>
  <c r="AD312" i="17"/>
  <c r="AE312" i="17"/>
  <c r="AF312" i="17"/>
  <c r="AH312" i="17"/>
  <c r="BK312" i="17"/>
  <c r="T313" i="17"/>
  <c r="V313" i="17"/>
  <c r="BF313" i="17" s="1"/>
  <c r="Z313" i="17"/>
  <c r="BJ313" i="17" s="1"/>
  <c r="AA313" i="17"/>
  <c r="BK313" i="17" s="1"/>
  <c r="AB313" i="17"/>
  <c r="AD313" i="17"/>
  <c r="BH313" i="17" s="1"/>
  <c r="AE313" i="17"/>
  <c r="AF313" i="17"/>
  <c r="AH313" i="17"/>
  <c r="AI313" i="17"/>
  <c r="AJ313" i="17"/>
  <c r="BI313" i="17"/>
  <c r="T314" i="17"/>
  <c r="V314" i="17"/>
  <c r="Z314" i="17"/>
  <c r="AA314" i="17"/>
  <c r="AB314" i="17"/>
  <c r="AD314" i="17"/>
  <c r="BH314" i="17" s="1"/>
  <c r="AE314" i="17"/>
  <c r="AF314" i="17"/>
  <c r="AH314" i="17"/>
  <c r="AJ314" i="17"/>
  <c r="BJ314" i="17"/>
  <c r="BK314" i="17"/>
  <c r="BL314" i="17"/>
  <c r="T315" i="17"/>
  <c r="Z315" i="17"/>
  <c r="BJ315" i="17" s="1"/>
  <c r="AD315" i="17"/>
  <c r="BH315" i="17" s="1"/>
  <c r="AE315" i="17"/>
  <c r="AF315" i="17"/>
  <c r="AH315" i="17"/>
  <c r="BI315" i="17"/>
  <c r="BK315" i="17"/>
  <c r="T316" i="17"/>
  <c r="V316" i="17"/>
  <c r="W316" i="17"/>
  <c r="X316" i="17"/>
  <c r="Z316" i="17"/>
  <c r="BJ316" i="17" s="1"/>
  <c r="AA316" i="17"/>
  <c r="AB316" i="17"/>
  <c r="AD316" i="17"/>
  <c r="AE316" i="17"/>
  <c r="AF316" i="17"/>
  <c r="AH316" i="17"/>
  <c r="AJ316" i="17"/>
  <c r="BH316" i="17"/>
  <c r="BK316" i="17"/>
  <c r="T317" i="17"/>
  <c r="V317" i="17"/>
  <c r="W317" i="17"/>
  <c r="X317" i="17"/>
  <c r="Z317" i="17"/>
  <c r="BJ317" i="17" s="1"/>
  <c r="AA317" i="17"/>
  <c r="AB317" i="17"/>
  <c r="AE317" i="17"/>
  <c r="AF317" i="17"/>
  <c r="AH317" i="17"/>
  <c r="AI317" i="17"/>
  <c r="AJ317" i="17"/>
  <c r="BI317" i="17"/>
  <c r="BK317" i="17"/>
  <c r="T318" i="17"/>
  <c r="V318" i="17"/>
  <c r="AA318" i="17"/>
  <c r="BK318" i="17" s="1"/>
  <c r="AB318" i="17"/>
  <c r="AE318" i="17"/>
  <c r="AF318" i="17"/>
  <c r="AH318" i="17"/>
  <c r="BI318" i="17"/>
  <c r="T319" i="17"/>
  <c r="W319" i="17"/>
  <c r="X319" i="17"/>
  <c r="AD319" i="17"/>
  <c r="AE319" i="17"/>
  <c r="AF319" i="17"/>
  <c r="AH319" i="17"/>
  <c r="BI319" i="17"/>
  <c r="BK319" i="17"/>
  <c r="T320" i="17"/>
  <c r="W320" i="17"/>
  <c r="X320" i="17"/>
  <c r="Z320" i="17"/>
  <c r="BJ320" i="17" s="1"/>
  <c r="AD320" i="17"/>
  <c r="AE320" i="17"/>
  <c r="AF320" i="17"/>
  <c r="AH320" i="17"/>
  <c r="BI320" i="17"/>
  <c r="T321" i="17"/>
  <c r="W321" i="17"/>
  <c r="X321" i="17"/>
  <c r="Z321" i="17"/>
  <c r="BJ321" i="17" s="1"/>
  <c r="AD321" i="17"/>
  <c r="BH321" i="17" s="1"/>
  <c r="AE321" i="17"/>
  <c r="AF321" i="17"/>
  <c r="AH321" i="17"/>
  <c r="BI321" i="17"/>
  <c r="T322" i="17"/>
  <c r="Z322" i="17"/>
  <c r="BJ322" i="17" s="1"/>
  <c r="AA322" i="17"/>
  <c r="BK322" i="17" s="1"/>
  <c r="N1098" i="1"/>
  <c r="AE322" i="17"/>
  <c r="AF322" i="17"/>
  <c r="Q1098" i="1"/>
  <c r="AH322" i="17"/>
  <c r="AI322" i="17"/>
  <c r="AJ322" i="17"/>
  <c r="T323" i="17"/>
  <c r="W323" i="17"/>
  <c r="X323" i="17"/>
  <c r="L551" i="1"/>
  <c r="M551" i="1"/>
  <c r="AD323" i="17"/>
  <c r="N551" i="1"/>
  <c r="AE323" i="17"/>
  <c r="AF323" i="17"/>
  <c r="AH323" i="17"/>
  <c r="BI323" i="17"/>
  <c r="T324" i="17"/>
  <c r="W324" i="17"/>
  <c r="X324" i="17"/>
  <c r="Z324" i="17"/>
  <c r="BJ324" i="17" s="1"/>
  <c r="AD324" i="17"/>
  <c r="AE324" i="17"/>
  <c r="AF324" i="17"/>
  <c r="AH324" i="17"/>
  <c r="BI324" i="17"/>
  <c r="T325" i="17"/>
  <c r="W325" i="17"/>
  <c r="X325" i="17"/>
  <c r="Z325" i="17"/>
  <c r="BJ325" i="17" s="1"/>
  <c r="AD325" i="17"/>
  <c r="BH325" i="17" s="1"/>
  <c r="AE325" i="17"/>
  <c r="AF325" i="17"/>
  <c r="AH325" i="17"/>
  <c r="T326" i="17"/>
  <c r="Z326" i="17"/>
  <c r="BJ326" i="17" s="1"/>
  <c r="AD326" i="17"/>
  <c r="BH326" i="17" s="1"/>
  <c r="AE326" i="17"/>
  <c r="AF326" i="17"/>
  <c r="AH326" i="17"/>
  <c r="BI326" i="17"/>
  <c r="T327" i="17"/>
  <c r="Z327" i="17"/>
  <c r="BJ327" i="17" s="1"/>
  <c r="AD327" i="17"/>
  <c r="BH327" i="17" s="1"/>
  <c r="AE327" i="17"/>
  <c r="AF327" i="17"/>
  <c r="AH327" i="17"/>
  <c r="T328" i="17"/>
  <c r="W328" i="17"/>
  <c r="X328" i="17"/>
  <c r="Z328" i="17"/>
  <c r="BJ328" i="17" s="1"/>
  <c r="AD328" i="17"/>
  <c r="BH328" i="17" s="1"/>
  <c r="AE328" i="17"/>
  <c r="AF328" i="17"/>
  <c r="AH328" i="17"/>
  <c r="BI328" i="17"/>
  <c r="BK328" i="17"/>
  <c r="T329" i="17"/>
  <c r="W329" i="17"/>
  <c r="X329" i="17"/>
  <c r="AD329" i="17"/>
  <c r="BH329" i="17" s="1"/>
  <c r="AE329" i="17"/>
  <c r="AF329" i="17"/>
  <c r="AH329" i="17"/>
  <c r="BK329" i="17"/>
  <c r="T330" i="17"/>
  <c r="Z330" i="17"/>
  <c r="BJ330" i="17" s="1"/>
  <c r="AA330" i="17"/>
  <c r="BK330" i="17" s="1"/>
  <c r="AD330" i="17"/>
  <c r="BH330" i="17" s="1"/>
  <c r="AE330" i="17"/>
  <c r="AF330" i="17"/>
  <c r="AH330" i="17"/>
  <c r="AJ330" i="17"/>
  <c r="T331" i="17"/>
  <c r="Z331" i="17"/>
  <c r="BJ331" i="17" s="1"/>
  <c r="AA331" i="17"/>
  <c r="BK331" i="17" s="1"/>
  <c r="L96" i="1"/>
  <c r="M96" i="1"/>
  <c r="AD331" i="17"/>
  <c r="BH331" i="17" s="1"/>
  <c r="N96" i="1"/>
  <c r="AE331" i="17"/>
  <c r="AF331" i="17"/>
  <c r="Q96" i="1"/>
  <c r="AH331" i="17"/>
  <c r="S96" i="1"/>
  <c r="AJ331" i="17"/>
  <c r="T332" i="17"/>
  <c r="Z332" i="17"/>
  <c r="AA332" i="17"/>
  <c r="N665" i="1"/>
  <c r="AE332" i="17"/>
  <c r="AF332" i="17"/>
  <c r="Q665" i="1"/>
  <c r="AH332" i="17"/>
  <c r="S665" i="1"/>
  <c r="AJ332" i="17"/>
  <c r="BJ332" i="17"/>
  <c r="T333" i="17"/>
  <c r="W333" i="17"/>
  <c r="X333" i="17"/>
  <c r="Z333" i="17"/>
  <c r="BJ333" i="17" s="1"/>
  <c r="AD333" i="17"/>
  <c r="AE333" i="17"/>
  <c r="AF333" i="17"/>
  <c r="AH333" i="17"/>
  <c r="AJ333" i="17"/>
  <c r="BK333" i="17"/>
  <c r="T334" i="17"/>
  <c r="L211" i="1"/>
  <c r="N211" i="1"/>
  <c r="AE334" i="17"/>
  <c r="AF334" i="17"/>
  <c r="AH334" i="17"/>
  <c r="BI334" i="17"/>
  <c r="BK334" i="17"/>
  <c r="T335" i="17"/>
  <c r="Z335" i="17"/>
  <c r="BJ335" i="17" s="1"/>
  <c r="AD335" i="17"/>
  <c r="BH335" i="17" s="1"/>
  <c r="AE335" i="17"/>
  <c r="AF335" i="17"/>
  <c r="AH335" i="17"/>
  <c r="BI335" i="17"/>
  <c r="T336" i="17"/>
  <c r="Z336" i="17"/>
  <c r="BJ336" i="17" s="1"/>
  <c r="M9" i="1"/>
  <c r="AD336" i="17"/>
  <c r="BH336" i="17" s="1"/>
  <c r="N9" i="1"/>
  <c r="AE336" i="17"/>
  <c r="AF336" i="17"/>
  <c r="Q9" i="1"/>
  <c r="AH336" i="17"/>
  <c r="R9" i="1"/>
  <c r="AI336" i="17"/>
  <c r="S9" i="1"/>
  <c r="AJ336" i="17"/>
  <c r="BK336" i="17"/>
  <c r="T337" i="17"/>
  <c r="Z337" i="17"/>
  <c r="BJ337" i="17" s="1"/>
  <c r="L11" i="1"/>
  <c r="N11" i="1"/>
  <c r="AE337" i="17"/>
  <c r="AF337" i="17"/>
  <c r="Q11" i="1"/>
  <c r="AH337" i="17"/>
  <c r="BK337" i="17"/>
  <c r="T338" i="17"/>
  <c r="Z338" i="17"/>
  <c r="BJ338" i="17" s="1"/>
  <c r="AA338" i="17"/>
  <c r="BK338" i="17" s="1"/>
  <c r="AD338" i="17"/>
  <c r="BH338" i="17" s="1"/>
  <c r="AE338" i="17"/>
  <c r="AF338" i="17"/>
  <c r="AH338" i="17"/>
  <c r="AJ338" i="17"/>
  <c r="T339" i="17"/>
  <c r="Z339" i="17"/>
  <c r="BJ339" i="17" s="1"/>
  <c r="AE339" i="17"/>
  <c r="AF339" i="17"/>
  <c r="AH339" i="17"/>
  <c r="BI339" i="17"/>
  <c r="T340" i="17"/>
  <c r="AE340" i="17"/>
  <c r="AF340" i="17"/>
  <c r="AH340" i="17"/>
  <c r="BK340" i="17"/>
  <c r="T341" i="17"/>
  <c r="Z341" i="17"/>
  <c r="AE341" i="17"/>
  <c r="AF341" i="17"/>
  <c r="AH341" i="17"/>
  <c r="BJ341" i="17"/>
  <c r="T342" i="17"/>
  <c r="Z342" i="17"/>
  <c r="AD342" i="17"/>
  <c r="BH342" i="17" s="1"/>
  <c r="AE342" i="17"/>
  <c r="AF342" i="17"/>
  <c r="AH342" i="17"/>
  <c r="BI342" i="17"/>
  <c r="BJ342" i="17"/>
  <c r="T343" i="17"/>
  <c r="V343" i="17"/>
  <c r="Z343" i="17"/>
  <c r="BJ343" i="17" s="1"/>
  <c r="AA343" i="17"/>
  <c r="AB343" i="17"/>
  <c r="AE343" i="17"/>
  <c r="AF343" i="17"/>
  <c r="AH343" i="17"/>
  <c r="AJ343" i="17"/>
  <c r="BK343" i="17"/>
  <c r="T344" i="17"/>
  <c r="Z344" i="17"/>
  <c r="BJ344" i="17" s="1"/>
  <c r="AA344" i="17"/>
  <c r="BK344" i="17" s="1"/>
  <c r="AE344" i="17"/>
  <c r="AF344" i="17"/>
  <c r="AH344" i="17"/>
  <c r="AJ344" i="17"/>
  <c r="T345" i="17"/>
  <c r="Z345" i="17"/>
  <c r="BJ345" i="17" s="1"/>
  <c r="AD345" i="17"/>
  <c r="BH345" i="17" s="1"/>
  <c r="AE345" i="17"/>
  <c r="AF345" i="17"/>
  <c r="AH345" i="17"/>
  <c r="BI345" i="17"/>
  <c r="BK345" i="17"/>
  <c r="T346" i="17"/>
  <c r="AE346" i="17"/>
  <c r="AF346" i="17"/>
  <c r="AH346" i="17"/>
  <c r="BI346" i="17"/>
  <c r="T347" i="17"/>
  <c r="AA347" i="17"/>
  <c r="BK347" i="17" s="1"/>
  <c r="AE347" i="17"/>
  <c r="AF347" i="17"/>
  <c r="AH347" i="17"/>
  <c r="T348" i="17"/>
  <c r="Z348" i="17"/>
  <c r="BJ348" i="17" s="1"/>
  <c r="AA348" i="17"/>
  <c r="BK348" i="17" s="1"/>
  <c r="AE348" i="17"/>
  <c r="AF348" i="17"/>
  <c r="AH348" i="17"/>
  <c r="AI348" i="17"/>
  <c r="AJ348" i="17"/>
  <c r="T349" i="17"/>
  <c r="Z349" i="17"/>
  <c r="BJ349" i="17" s="1"/>
  <c r="AA349" i="17"/>
  <c r="BK349" i="17" s="1"/>
  <c r="AE349" i="17"/>
  <c r="AF349" i="17"/>
  <c r="AH349" i="17"/>
  <c r="AI349" i="17"/>
  <c r="AJ349" i="17"/>
  <c r="T350" i="17"/>
  <c r="Z350" i="17"/>
  <c r="BJ350" i="17" s="1"/>
  <c r="AE350" i="17"/>
  <c r="AF350" i="17"/>
  <c r="AH350" i="17"/>
  <c r="AJ350" i="17"/>
  <c r="T351" i="17"/>
  <c r="Z351" i="17"/>
  <c r="BJ351" i="17" s="1"/>
  <c r="AA351" i="17"/>
  <c r="BK351" i="17" s="1"/>
  <c r="L828" i="1"/>
  <c r="N828" i="1"/>
  <c r="AE351" i="17"/>
  <c r="AF351" i="17"/>
  <c r="Q828" i="1"/>
  <c r="AH351" i="17"/>
  <c r="R828" i="1"/>
  <c r="AI351" i="17"/>
  <c r="S828" i="1"/>
  <c r="AJ351" i="17"/>
  <c r="BI351" i="17"/>
  <c r="T352" i="17"/>
  <c r="AE352" i="17"/>
  <c r="AF352" i="17"/>
  <c r="AH352" i="17"/>
  <c r="T353" i="17"/>
  <c r="W353" i="17"/>
  <c r="X353" i="17"/>
  <c r="Z353" i="17"/>
  <c r="BJ353" i="17" s="1"/>
  <c r="AE353" i="17"/>
  <c r="AF353" i="17"/>
  <c r="AH353" i="17"/>
  <c r="BI353" i="17"/>
  <c r="BK353" i="17"/>
  <c r="T354" i="17"/>
  <c r="Z354" i="17"/>
  <c r="AA354" i="17"/>
  <c r="BK354" i="17" s="1"/>
  <c r="AE354" i="17"/>
  <c r="AF354" i="17"/>
  <c r="AH354" i="17"/>
  <c r="AI354" i="17"/>
  <c r="AJ354" i="17"/>
  <c r="BJ354" i="17"/>
  <c r="T355" i="17"/>
  <c r="Z355" i="17"/>
  <c r="BJ355" i="17" s="1"/>
  <c r="L448" i="1"/>
  <c r="N448" i="1"/>
  <c r="AE355" i="17"/>
  <c r="AF355" i="17"/>
  <c r="AH355" i="17"/>
  <c r="BI355" i="17"/>
  <c r="BK355" i="17"/>
  <c r="T356" i="17"/>
  <c r="Z356" i="17"/>
  <c r="BJ356" i="17" s="1"/>
  <c r="L1130" i="1"/>
  <c r="N1130" i="1"/>
  <c r="AE356" i="17"/>
  <c r="AF356" i="17"/>
  <c r="AH356" i="17"/>
  <c r="T357" i="17"/>
  <c r="W357" i="17"/>
  <c r="X357" i="17"/>
  <c r="AA357" i="17"/>
  <c r="BK357" i="17" s="1"/>
  <c r="L515" i="1"/>
  <c r="N515" i="1"/>
  <c r="AE357" i="17"/>
  <c r="AF357" i="17"/>
  <c r="Q515" i="1"/>
  <c r="AH357" i="17"/>
  <c r="T358" i="17"/>
  <c r="Z358" i="17"/>
  <c r="BJ358" i="17" s="1"/>
  <c r="AE358" i="17"/>
  <c r="AF358" i="17"/>
  <c r="AH358" i="17"/>
  <c r="BI358" i="17"/>
  <c r="T359" i="17"/>
  <c r="W359" i="17"/>
  <c r="X359" i="17"/>
  <c r="Z359" i="17"/>
  <c r="BJ359" i="17" s="1"/>
  <c r="AD359" i="17"/>
  <c r="AE359" i="17"/>
  <c r="AF359" i="17"/>
  <c r="AH359" i="17"/>
  <c r="BK359" i="17"/>
  <c r="T360" i="17"/>
  <c r="W360" i="17"/>
  <c r="X360" i="17"/>
  <c r="Z360" i="17"/>
  <c r="BJ360" i="17" s="1"/>
  <c r="AD360" i="17"/>
  <c r="AE360" i="17"/>
  <c r="AF360" i="17"/>
  <c r="AH360" i="17"/>
  <c r="BH360" i="17"/>
  <c r="T361" i="17"/>
  <c r="W361" i="17"/>
  <c r="X361" i="17"/>
  <c r="AA361" i="17"/>
  <c r="BK361" i="17" s="1"/>
  <c r="AD361" i="17"/>
  <c r="AE361" i="17"/>
  <c r="AF361" i="17"/>
  <c r="AH361" i="17"/>
  <c r="T362" i="17"/>
  <c r="Z362" i="17"/>
  <c r="BJ362" i="17" s="1"/>
  <c r="AA362" i="17"/>
  <c r="BK362" i="17" s="1"/>
  <c r="AD362" i="17"/>
  <c r="BH362" i="17" s="1"/>
  <c r="AE362" i="17"/>
  <c r="AF362" i="17"/>
  <c r="AH362" i="17"/>
  <c r="AJ362" i="17"/>
  <c r="T363" i="17"/>
  <c r="AA363" i="17"/>
  <c r="AD363" i="17"/>
  <c r="BH363" i="17" s="1"/>
  <c r="AE363" i="17"/>
  <c r="AF363" i="17"/>
  <c r="AH363" i="17"/>
  <c r="BK363" i="17"/>
  <c r="T364" i="17"/>
  <c r="Z364" i="17"/>
  <c r="BJ364" i="17" s="1"/>
  <c r="AA364" i="17"/>
  <c r="BK364" i="17" s="1"/>
  <c r="AD364" i="17"/>
  <c r="BH364" i="17" s="1"/>
  <c r="AE364" i="17"/>
  <c r="AF364" i="17"/>
  <c r="AH364" i="17"/>
  <c r="AI364" i="17"/>
  <c r="AJ364" i="17"/>
  <c r="T365" i="17"/>
  <c r="W365" i="17"/>
  <c r="X365" i="17"/>
  <c r="Z365" i="17"/>
  <c r="BJ365" i="17" s="1"/>
  <c r="AD365" i="17"/>
  <c r="AE365" i="17"/>
  <c r="AF365" i="17"/>
  <c r="AH365" i="17"/>
  <c r="BI365" i="17"/>
  <c r="T366" i="17"/>
  <c r="Z366" i="17"/>
  <c r="AD366" i="17"/>
  <c r="BH366" i="17" s="1"/>
  <c r="AE366" i="17"/>
  <c r="AF366" i="17"/>
  <c r="AH366" i="17"/>
  <c r="AI366" i="17"/>
  <c r="AJ366" i="17"/>
  <c r="BI366" i="17"/>
  <c r="BJ366" i="17"/>
  <c r="T367" i="17"/>
  <c r="W367" i="17"/>
  <c r="X367" i="17"/>
  <c r="AD367" i="17"/>
  <c r="AE367" i="17"/>
  <c r="AF367" i="17"/>
  <c r="AH367" i="17"/>
  <c r="BI367" i="17"/>
  <c r="T368" i="17"/>
  <c r="W368" i="17"/>
  <c r="BH368" i="17" s="1"/>
  <c r="X368" i="17"/>
  <c r="Z368" i="17"/>
  <c r="BJ368" i="17" s="1"/>
  <c r="AD368" i="17"/>
  <c r="AE368" i="17"/>
  <c r="AF368" i="17"/>
  <c r="AH368" i="17"/>
  <c r="T369" i="17"/>
  <c r="U369" i="17"/>
  <c r="W369" i="17"/>
  <c r="X369" i="17"/>
  <c r="Z369" i="17"/>
  <c r="AD369" i="17"/>
  <c r="BH369" i="17" s="1"/>
  <c r="AE369" i="17"/>
  <c r="AF369" i="17"/>
  <c r="AH369" i="17"/>
  <c r="AI369" i="17"/>
  <c r="AJ369" i="17"/>
  <c r="BI369" i="17"/>
  <c r="BJ369" i="17"/>
  <c r="BK369" i="17"/>
  <c r="T370" i="17"/>
  <c r="Z370" i="17"/>
  <c r="BJ370" i="17" s="1"/>
  <c r="AA370" i="17"/>
  <c r="BK370" i="17" s="1"/>
  <c r="AE370" i="17"/>
  <c r="AF370" i="17"/>
  <c r="AH370" i="17"/>
  <c r="AI370" i="17"/>
  <c r="AJ370" i="17"/>
  <c r="T371" i="17"/>
  <c r="Z371" i="17"/>
  <c r="AA371" i="17"/>
  <c r="BK371" i="17" s="1"/>
  <c r="AE371" i="17"/>
  <c r="AF371" i="17"/>
  <c r="AH371" i="17"/>
  <c r="AI371" i="17"/>
  <c r="AJ371" i="17"/>
  <c r="BI371" i="17"/>
  <c r="BJ371" i="17"/>
  <c r="BL371" i="17"/>
  <c r="T372" i="17"/>
  <c r="Z372" i="17"/>
  <c r="BJ372" i="17" s="1"/>
  <c r="AA372" i="17"/>
  <c r="BK372" i="17" s="1"/>
  <c r="AD372" i="17"/>
  <c r="BH372" i="17" s="1"/>
  <c r="AE372" i="17"/>
  <c r="AF372" i="17"/>
  <c r="AH372" i="17"/>
  <c r="AI372" i="17"/>
  <c r="AJ372" i="17"/>
  <c r="T373" i="17"/>
  <c r="Z373" i="17"/>
  <c r="BJ373" i="17" s="1"/>
  <c r="AA373" i="17"/>
  <c r="BK373" i="17" s="1"/>
  <c r="AD373" i="17"/>
  <c r="BH373" i="17" s="1"/>
  <c r="AE373" i="17"/>
  <c r="AF373" i="17"/>
  <c r="AH373" i="17"/>
  <c r="AJ373" i="17"/>
  <c r="BL373" i="17"/>
  <c r="T374" i="17"/>
  <c r="W374" i="17"/>
  <c r="X374" i="17"/>
  <c r="Z374" i="17"/>
  <c r="BJ374" i="17" s="1"/>
  <c r="AD374" i="17"/>
  <c r="AE374" i="17"/>
  <c r="AF374" i="17"/>
  <c r="AH374" i="17"/>
  <c r="BI374" i="17"/>
  <c r="T375" i="17"/>
  <c r="W375" i="17"/>
  <c r="X375" i="17"/>
  <c r="Z375" i="17"/>
  <c r="BJ375" i="17" s="1"/>
  <c r="AD375" i="17"/>
  <c r="AE375" i="17"/>
  <c r="AF375" i="17"/>
  <c r="AH375" i="17"/>
  <c r="BI375" i="17"/>
  <c r="BK375" i="17"/>
  <c r="T376" i="17"/>
  <c r="W376" i="17"/>
  <c r="X376" i="17"/>
  <c r="Z376" i="17"/>
  <c r="AA376" i="17"/>
  <c r="BK376" i="17" s="1"/>
  <c r="AE376" i="17"/>
  <c r="AF376" i="17"/>
  <c r="AH376" i="17"/>
  <c r="AI376" i="17"/>
  <c r="AJ376" i="17"/>
  <c r="BJ376" i="17"/>
  <c r="T377" i="17"/>
  <c r="Z377" i="17"/>
  <c r="BJ377" i="17" s="1"/>
  <c r="AA377" i="17"/>
  <c r="BK377" i="17" s="1"/>
  <c r="AE377" i="17"/>
  <c r="AF377" i="17"/>
  <c r="AH377" i="17"/>
  <c r="AI377" i="17"/>
  <c r="AJ377" i="17"/>
  <c r="T378" i="17"/>
  <c r="AD378" i="17"/>
  <c r="BH378" i="17" s="1"/>
  <c r="AE378" i="17"/>
  <c r="AF378" i="17"/>
  <c r="AH378" i="17"/>
  <c r="BI378" i="17"/>
  <c r="T379" i="17"/>
  <c r="W379" i="17"/>
  <c r="X379" i="17"/>
  <c r="Z379" i="17"/>
  <c r="BJ379" i="17" s="1"/>
  <c r="AB379" i="17"/>
  <c r="BL379" i="17" s="1"/>
  <c r="AD379" i="17"/>
  <c r="BH379" i="17" s="1"/>
  <c r="AE379" i="17"/>
  <c r="AF379" i="17"/>
  <c r="AH379" i="17"/>
  <c r="BI379" i="17"/>
  <c r="T380" i="17"/>
  <c r="V380" i="17"/>
  <c r="BL380" i="17" s="1"/>
  <c r="W380" i="17"/>
  <c r="X380" i="17"/>
  <c r="Z380" i="17"/>
  <c r="BJ380" i="17" s="1"/>
  <c r="AA380" i="17"/>
  <c r="AB380" i="17"/>
  <c r="AE380" i="17"/>
  <c r="AF380" i="17"/>
  <c r="AH380" i="17"/>
  <c r="AI380" i="17"/>
  <c r="AJ380" i="17"/>
  <c r="BI380" i="17"/>
  <c r="BK380" i="17"/>
  <c r="T381" i="17"/>
  <c r="V381" i="17"/>
  <c r="W381" i="17"/>
  <c r="X381" i="17"/>
  <c r="AA381" i="17"/>
  <c r="AB381" i="17"/>
  <c r="AD381" i="17"/>
  <c r="BH381" i="17" s="1"/>
  <c r="AE381" i="17"/>
  <c r="AF381" i="17"/>
  <c r="AH381" i="17"/>
  <c r="BI381" i="17"/>
  <c r="BK381" i="17"/>
  <c r="T382" i="17"/>
  <c r="V382" i="17"/>
  <c r="W382" i="17"/>
  <c r="X382" i="17"/>
  <c r="Z382" i="17"/>
  <c r="BJ382" i="17" s="1"/>
  <c r="AA382" i="17"/>
  <c r="AB382" i="17"/>
  <c r="AE382" i="17"/>
  <c r="AF382" i="17"/>
  <c r="AH382" i="17"/>
  <c r="AI382" i="17"/>
  <c r="AJ382" i="17"/>
  <c r="BI382" i="17"/>
  <c r="BK382" i="17"/>
  <c r="BL382" i="17"/>
  <c r="T383" i="17"/>
  <c r="W383" i="17"/>
  <c r="X383" i="17"/>
  <c r="Z383" i="17"/>
  <c r="BJ383" i="17" s="1"/>
  <c r="AD383" i="17"/>
  <c r="BH383" i="17" s="1"/>
  <c r="AE383" i="17"/>
  <c r="AF383" i="17"/>
  <c r="AH383" i="17"/>
  <c r="BI383" i="17"/>
  <c r="T384" i="17"/>
  <c r="U384" i="17"/>
  <c r="W384" i="17"/>
  <c r="X384" i="17"/>
  <c r="Z384" i="17"/>
  <c r="BJ384" i="17" s="1"/>
  <c r="AA384" i="17"/>
  <c r="AD384" i="17"/>
  <c r="AE384" i="17"/>
  <c r="AF384" i="17"/>
  <c r="AH384" i="17"/>
  <c r="AI384" i="17"/>
  <c r="AJ384" i="17"/>
  <c r="BI384" i="17"/>
  <c r="BK384" i="17"/>
  <c r="T385" i="17"/>
  <c r="U385" i="17"/>
  <c r="W385" i="17"/>
  <c r="X385" i="17"/>
  <c r="Z385" i="17"/>
  <c r="BJ385" i="17" s="1"/>
  <c r="AA385" i="17"/>
  <c r="AD385" i="17"/>
  <c r="AE385" i="17"/>
  <c r="AF385" i="17"/>
  <c r="AH385" i="17"/>
  <c r="AI385" i="17"/>
  <c r="AJ385" i="17"/>
  <c r="BI385" i="17"/>
  <c r="BK385" i="17"/>
  <c r="T386" i="17"/>
  <c r="U386" i="17"/>
  <c r="W386" i="17"/>
  <c r="X386" i="17"/>
  <c r="Z386" i="17"/>
  <c r="BJ386" i="17" s="1"/>
  <c r="AA386" i="17"/>
  <c r="BK386" i="17" s="1"/>
  <c r="AD386" i="17"/>
  <c r="AE386" i="17"/>
  <c r="AF386" i="17"/>
  <c r="AH386" i="17"/>
  <c r="AI386" i="17"/>
  <c r="AJ386" i="17"/>
  <c r="BI386" i="17"/>
  <c r="T387" i="17"/>
  <c r="Z387" i="17"/>
  <c r="BJ387" i="17" s="1"/>
  <c r="AE387" i="17"/>
  <c r="AF387" i="17"/>
  <c r="AH387" i="17"/>
  <c r="AJ387" i="17"/>
  <c r="BK387" i="17"/>
  <c r="T388" i="17"/>
  <c r="W388" i="17"/>
  <c r="X388" i="17"/>
  <c r="Z388" i="17"/>
  <c r="AD388" i="17"/>
  <c r="AE388" i="17"/>
  <c r="AF388" i="17"/>
  <c r="AH388" i="17"/>
  <c r="BJ388" i="17"/>
  <c r="BK388" i="17"/>
  <c r="T389" i="17"/>
  <c r="W389" i="17"/>
  <c r="X389" i="17"/>
  <c r="Z389" i="17"/>
  <c r="BJ389" i="17" s="1"/>
  <c r="AD389" i="17"/>
  <c r="AE389" i="17"/>
  <c r="AF389" i="17"/>
  <c r="AH389" i="17"/>
  <c r="BI389" i="17"/>
  <c r="BK389" i="17"/>
  <c r="T390" i="17"/>
  <c r="W390" i="17"/>
  <c r="X390" i="17"/>
  <c r="Z390" i="17"/>
  <c r="AA390" i="17"/>
  <c r="AD390" i="17"/>
  <c r="BH390" i="17" s="1"/>
  <c r="AE390" i="17"/>
  <c r="AF390" i="17"/>
  <c r="AH390" i="17"/>
  <c r="AJ390" i="17"/>
  <c r="BJ390" i="17"/>
  <c r="BK390" i="17"/>
  <c r="T391" i="17"/>
  <c r="W391" i="17"/>
  <c r="X391" i="17"/>
  <c r="Z391" i="17"/>
  <c r="BJ391" i="17" s="1"/>
  <c r="AD391" i="17"/>
  <c r="AE391" i="17"/>
  <c r="AF391" i="17"/>
  <c r="AH391" i="17"/>
  <c r="T392" i="17"/>
  <c r="Z392" i="17"/>
  <c r="AA392" i="17"/>
  <c r="BK392" i="17" s="1"/>
  <c r="AD392" i="17"/>
  <c r="BH392" i="17" s="1"/>
  <c r="AE392" i="17"/>
  <c r="AF392" i="17"/>
  <c r="AH392" i="17"/>
  <c r="AI392" i="17"/>
  <c r="AJ392" i="17"/>
  <c r="BI392" i="17"/>
  <c r="BJ392" i="17"/>
  <c r="T393" i="17"/>
  <c r="Z393" i="17"/>
  <c r="BJ393" i="17" s="1"/>
  <c r="AA393" i="17"/>
  <c r="BK393" i="17" s="1"/>
  <c r="N1129" i="1"/>
  <c r="AE393" i="17"/>
  <c r="AF393" i="17"/>
  <c r="Q1129" i="1"/>
  <c r="AH393" i="17"/>
  <c r="R1129" i="1"/>
  <c r="AI393" i="17"/>
  <c r="S1129" i="1"/>
  <c r="AJ393" i="17"/>
  <c r="BI393" i="17"/>
  <c r="T394" i="17"/>
  <c r="W394" i="17"/>
  <c r="X394" i="17"/>
  <c r="L302" i="1"/>
  <c r="M302" i="1"/>
  <c r="AD394" i="17"/>
  <c r="BH394" i="17" s="1"/>
  <c r="N302" i="1"/>
  <c r="AE394" i="17"/>
  <c r="AF394" i="17"/>
  <c r="AH394" i="17"/>
  <c r="BI394" i="17"/>
  <c r="T395" i="17"/>
  <c r="W395" i="17"/>
  <c r="X395" i="17"/>
  <c r="Z395" i="17"/>
  <c r="BJ395" i="17" s="1"/>
  <c r="AA395" i="17"/>
  <c r="BK395" i="17" s="1"/>
  <c r="L483" i="1"/>
  <c r="AD395" i="17"/>
  <c r="BH395" i="17" s="1"/>
  <c r="N483" i="1"/>
  <c r="AE395" i="17"/>
  <c r="AF395" i="17"/>
  <c r="Q483" i="1"/>
  <c r="AH395" i="17"/>
  <c r="R483" i="1"/>
  <c r="AI395" i="17"/>
  <c r="S483" i="1"/>
  <c r="AJ395" i="17"/>
  <c r="BI395" i="17"/>
  <c r="T396" i="17"/>
  <c r="W396" i="17"/>
  <c r="X396" i="17"/>
  <c r="L358" i="1"/>
  <c r="M358" i="1"/>
  <c r="AD396" i="17"/>
  <c r="BH396" i="17" s="1"/>
  <c r="N358" i="1"/>
  <c r="AE396" i="17"/>
  <c r="AF396" i="17"/>
  <c r="AH396" i="17"/>
  <c r="BI396" i="17"/>
  <c r="BK396" i="17"/>
  <c r="T397" i="17"/>
  <c r="W397" i="17"/>
  <c r="X397" i="17"/>
  <c r="L1306" i="1"/>
  <c r="M1306" i="1"/>
  <c r="AD397" i="17"/>
  <c r="N1306" i="1"/>
  <c r="AE397" i="17"/>
  <c r="AF397" i="17"/>
  <c r="AH397" i="17"/>
  <c r="BI397" i="17"/>
  <c r="T398" i="17"/>
  <c r="W398" i="17"/>
  <c r="BH398" i="17" s="1"/>
  <c r="X398" i="17"/>
  <c r="AA398" i="17"/>
  <c r="L972" i="1"/>
  <c r="N972" i="1"/>
  <c r="AE398" i="17"/>
  <c r="AF398" i="17"/>
  <c r="Q972" i="1"/>
  <c r="AH398" i="17"/>
  <c r="BI398" i="17"/>
  <c r="BK398" i="17"/>
  <c r="T399" i="17"/>
  <c r="W399" i="17"/>
  <c r="X399" i="17"/>
  <c r="Z399" i="17"/>
  <c r="AA399" i="17"/>
  <c r="BK399" i="17" s="1"/>
  <c r="AD399" i="17"/>
  <c r="BH399" i="17" s="1"/>
  <c r="AE399" i="17"/>
  <c r="AF399" i="17"/>
  <c r="AH399" i="17"/>
  <c r="AJ399" i="17"/>
  <c r="BJ399" i="17"/>
  <c r="T400" i="17"/>
  <c r="U400" i="17"/>
  <c r="W400" i="17"/>
  <c r="X400" i="17"/>
  <c r="Z400" i="17"/>
  <c r="BJ400" i="17" s="1"/>
  <c r="AA400" i="17"/>
  <c r="BK400" i="17" s="1"/>
  <c r="AD400" i="17"/>
  <c r="AE400" i="17"/>
  <c r="AF400" i="17"/>
  <c r="AH400" i="17"/>
  <c r="AI400" i="17"/>
  <c r="AJ400" i="17"/>
  <c r="BH400" i="17"/>
  <c r="BI400" i="17"/>
  <c r="T401" i="17"/>
  <c r="W401" i="17"/>
  <c r="X401" i="17"/>
  <c r="Z401" i="17"/>
  <c r="BJ401" i="17" s="1"/>
  <c r="AD401" i="17"/>
  <c r="AE401" i="17"/>
  <c r="AF401" i="17"/>
  <c r="AH401" i="17"/>
  <c r="BI401" i="17"/>
  <c r="BK401" i="17"/>
  <c r="T402" i="17"/>
  <c r="W402" i="17"/>
  <c r="X402" i="17"/>
  <c r="Z402" i="17"/>
  <c r="AA402" i="17"/>
  <c r="AE402" i="17"/>
  <c r="AF402" i="17"/>
  <c r="AH402" i="17"/>
  <c r="AI402" i="17"/>
  <c r="AJ402" i="17"/>
  <c r="BI402" i="17"/>
  <c r="BJ402" i="17"/>
  <c r="BK402" i="17"/>
  <c r="T403" i="17"/>
  <c r="W403" i="17"/>
  <c r="X403" i="17"/>
  <c r="Z403" i="17"/>
  <c r="BJ403" i="17" s="1"/>
  <c r="AD403" i="17"/>
  <c r="AE403" i="17"/>
  <c r="AF403" i="17"/>
  <c r="AH403" i="17"/>
  <c r="AI403" i="17"/>
  <c r="AJ403" i="17"/>
  <c r="BI403" i="17"/>
  <c r="BK403" i="17"/>
  <c r="T404" i="17"/>
  <c r="Z404" i="17"/>
  <c r="AA404" i="17"/>
  <c r="AE404" i="17"/>
  <c r="AF404" i="17"/>
  <c r="AH404" i="17"/>
  <c r="AI404" i="17"/>
  <c r="AJ404" i="17"/>
  <c r="BI404" i="17"/>
  <c r="BJ404" i="17"/>
  <c r="BK404" i="17"/>
  <c r="T405" i="17"/>
  <c r="U405" i="17"/>
  <c r="W405" i="17"/>
  <c r="X405" i="17"/>
  <c r="Z405" i="17"/>
  <c r="AA405" i="17"/>
  <c r="BK405" i="17" s="1"/>
  <c r="AD405" i="17"/>
  <c r="AE405" i="17"/>
  <c r="AF405" i="17"/>
  <c r="AH405" i="17"/>
  <c r="AI405" i="17"/>
  <c r="AJ405" i="17"/>
  <c r="BI405" i="17"/>
  <c r="BJ405" i="17"/>
  <c r="T406" i="17"/>
  <c r="W406" i="17"/>
  <c r="X406" i="17"/>
  <c r="Z406" i="17"/>
  <c r="BJ406" i="17" s="1"/>
  <c r="AD406" i="17"/>
  <c r="BH406" i="17" s="1"/>
  <c r="AE406" i="17"/>
  <c r="AF406" i="17"/>
  <c r="AH406" i="17"/>
  <c r="BI406" i="17"/>
  <c r="T407" i="17"/>
  <c r="W407" i="17"/>
  <c r="X407" i="17"/>
  <c r="BH407" i="17" s="1"/>
  <c r="Z407" i="17"/>
  <c r="BJ407" i="17" s="1"/>
  <c r="AD407" i="17"/>
  <c r="AE407" i="17"/>
  <c r="AF407" i="17"/>
  <c r="AH407" i="17"/>
  <c r="AJ407" i="17"/>
  <c r="BK407" i="17"/>
  <c r="T408" i="17"/>
  <c r="W408" i="17"/>
  <c r="X408" i="17"/>
  <c r="Z408" i="17"/>
  <c r="BJ408" i="17" s="1"/>
  <c r="AD408" i="17"/>
  <c r="AE408" i="17"/>
  <c r="AF408" i="17"/>
  <c r="AH408" i="17"/>
  <c r="BK408" i="17"/>
  <c r="T409" i="17"/>
  <c r="W409" i="17"/>
  <c r="X409" i="17"/>
  <c r="Z409" i="17"/>
  <c r="BJ409" i="17" s="1"/>
  <c r="AD409" i="17"/>
  <c r="BH409" i="17" s="1"/>
  <c r="AE409" i="17"/>
  <c r="AF409" i="17"/>
  <c r="AH409" i="17"/>
  <c r="BK409" i="17"/>
  <c r="T410" i="17"/>
  <c r="W410" i="17"/>
  <c r="X410" i="17"/>
  <c r="AD410" i="17"/>
  <c r="BH410" i="17" s="1"/>
  <c r="AE410" i="17"/>
  <c r="AF410" i="17"/>
  <c r="AH410" i="17"/>
  <c r="BI410" i="17"/>
  <c r="BK410" i="17"/>
  <c r="T411" i="17"/>
  <c r="Z411" i="17"/>
  <c r="BJ411" i="17" s="1"/>
  <c r="L870" i="1"/>
  <c r="M870" i="1"/>
  <c r="AD411" i="17"/>
  <c r="BH411" i="17" s="1"/>
  <c r="N870" i="1"/>
  <c r="AE411" i="17"/>
  <c r="AF411" i="17"/>
  <c r="Q870" i="1"/>
  <c r="AH411" i="17"/>
  <c r="BI411" i="17"/>
  <c r="BK411" i="17"/>
  <c r="T412" i="17"/>
  <c r="W412" i="17"/>
  <c r="X412" i="17"/>
  <c r="Z412" i="17"/>
  <c r="AA412" i="17"/>
  <c r="AD412" i="17"/>
  <c r="BH412" i="17" s="1"/>
  <c r="AE412" i="17"/>
  <c r="AF412" i="17"/>
  <c r="AH412" i="17"/>
  <c r="AJ412" i="17"/>
  <c r="BJ412" i="17"/>
  <c r="BK412" i="17"/>
  <c r="T413" i="17"/>
  <c r="W413" i="17"/>
  <c r="X413" i="17"/>
  <c r="Z413" i="17"/>
  <c r="AA413" i="17"/>
  <c r="AE413" i="17"/>
  <c r="AF413" i="17"/>
  <c r="AH413" i="17"/>
  <c r="AI413" i="17"/>
  <c r="AJ413" i="17"/>
  <c r="BI413" i="17"/>
  <c r="BJ413" i="17"/>
  <c r="BK413" i="17"/>
  <c r="T414" i="17"/>
  <c r="W414" i="17"/>
  <c r="X414" i="17"/>
  <c r="Z414" i="17"/>
  <c r="BJ414" i="17" s="1"/>
  <c r="AD414" i="17"/>
  <c r="BH414" i="17" s="1"/>
  <c r="AE414" i="17"/>
  <c r="AF414" i="17"/>
  <c r="AH414" i="17"/>
  <c r="BI414" i="17"/>
  <c r="BK414" i="17"/>
  <c r="T415" i="17"/>
  <c r="U415" i="17"/>
  <c r="W415" i="17"/>
  <c r="X415" i="17"/>
  <c r="Z415" i="17"/>
  <c r="BJ415" i="17" s="1"/>
  <c r="AA415" i="17"/>
  <c r="AD415" i="17"/>
  <c r="AE415" i="17"/>
  <c r="AF415" i="17"/>
  <c r="AH415" i="17"/>
  <c r="AI415" i="17"/>
  <c r="AJ415" i="17"/>
  <c r="BI415" i="17"/>
  <c r="BK415" i="17"/>
  <c r="T416" i="17"/>
  <c r="W416" i="17"/>
  <c r="X416" i="17"/>
  <c r="Z416" i="17"/>
  <c r="BJ416" i="17" s="1"/>
  <c r="L231" i="1"/>
  <c r="M231" i="1"/>
  <c r="AD416" i="17"/>
  <c r="BH416" i="17" s="1"/>
  <c r="N231" i="1"/>
  <c r="AE416" i="17"/>
  <c r="AF416" i="17"/>
  <c r="Q231" i="1"/>
  <c r="AH416" i="17"/>
  <c r="BI416" i="17"/>
  <c r="BK416" i="17"/>
  <c r="T417" i="17"/>
  <c r="W417" i="17"/>
  <c r="X417" i="17"/>
  <c r="Z417" i="17"/>
  <c r="BJ417" i="17" s="1"/>
  <c r="AD417" i="17"/>
  <c r="BH417" i="17" s="1"/>
  <c r="AE417" i="17"/>
  <c r="AF417" i="17"/>
  <c r="AH417" i="17"/>
  <c r="BK417" i="17"/>
  <c r="T418" i="17"/>
  <c r="W418" i="17"/>
  <c r="X418" i="17"/>
  <c r="AD418" i="17"/>
  <c r="BH418" i="17" s="1"/>
  <c r="AE418" i="17"/>
  <c r="AF418" i="17"/>
  <c r="AH418" i="17"/>
  <c r="BI418" i="17"/>
  <c r="T419" i="17"/>
  <c r="W419" i="17"/>
  <c r="BH419" i="17" s="1"/>
  <c r="X419" i="17"/>
  <c r="Z419" i="17"/>
  <c r="BJ419" i="17" s="1"/>
  <c r="AD419" i="17"/>
  <c r="AE419" i="17"/>
  <c r="AF419" i="17"/>
  <c r="AH419" i="17"/>
  <c r="BK419" i="17"/>
  <c r="T420" i="17"/>
  <c r="Z420" i="17"/>
  <c r="BJ420" i="17" s="1"/>
  <c r="AA420" i="17"/>
  <c r="BK420" i="17" s="1"/>
  <c r="L13" i="1"/>
  <c r="N13" i="1"/>
  <c r="AE420" i="17"/>
  <c r="AF420" i="17"/>
  <c r="Q13" i="1"/>
  <c r="AH420" i="17"/>
  <c r="R13" i="1"/>
  <c r="AI420" i="17"/>
  <c r="S13" i="1"/>
  <c r="AJ420" i="17"/>
  <c r="BL420" i="17"/>
  <c r="T421" i="17"/>
  <c r="W421" i="17"/>
  <c r="BH421" i="17" s="1"/>
  <c r="X421" i="17"/>
  <c r="Z421" i="17"/>
  <c r="BJ421" i="17" s="1"/>
  <c r="L509" i="1"/>
  <c r="M509" i="1"/>
  <c r="AD421" i="17"/>
  <c r="N509" i="1"/>
  <c r="AE421" i="17"/>
  <c r="AF421" i="17"/>
  <c r="Q509" i="1"/>
  <c r="AH421" i="17"/>
  <c r="BK421" i="17"/>
  <c r="T422" i="17"/>
  <c r="W422" i="17"/>
  <c r="X422" i="17"/>
  <c r="Z422" i="17"/>
  <c r="BJ422" i="17" s="1"/>
  <c r="AD422" i="17"/>
  <c r="BH422" i="17" s="1"/>
  <c r="AE422" i="17"/>
  <c r="AF422" i="17"/>
  <c r="AH422" i="17"/>
  <c r="BI422" i="17"/>
  <c r="T423" i="17"/>
  <c r="Z423" i="17"/>
  <c r="AA423" i="17"/>
  <c r="BK423" i="17" s="1"/>
  <c r="L490" i="1"/>
  <c r="N490" i="1"/>
  <c r="AE423" i="17"/>
  <c r="AF423" i="17"/>
  <c r="Q490" i="1"/>
  <c r="AH423" i="17"/>
  <c r="R490" i="1"/>
  <c r="AI423" i="17"/>
  <c r="S490" i="1"/>
  <c r="AJ423" i="17"/>
  <c r="BJ423" i="17"/>
  <c r="T424" i="17"/>
  <c r="W424" i="17"/>
  <c r="X424" i="17"/>
  <c r="Z424" i="17"/>
  <c r="BJ424" i="17" s="1"/>
  <c r="AD424" i="17"/>
  <c r="AE424" i="17"/>
  <c r="AF424" i="17"/>
  <c r="AH424" i="17"/>
  <c r="T425" i="17"/>
  <c r="Z425" i="17"/>
  <c r="BJ425" i="17" s="1"/>
  <c r="AA425" i="17"/>
  <c r="BK425" i="17" s="1"/>
  <c r="AD425" i="17"/>
  <c r="BH425" i="17" s="1"/>
  <c r="AE425" i="17"/>
  <c r="AF425" i="17"/>
  <c r="AH425" i="17"/>
  <c r="AJ425" i="17"/>
  <c r="BL425" i="17"/>
  <c r="T426" i="17"/>
  <c r="W426" i="17"/>
  <c r="X426" i="17"/>
  <c r="Z426" i="17"/>
  <c r="BJ426" i="17" s="1"/>
  <c r="AD426" i="17"/>
  <c r="BH426" i="17" s="1"/>
  <c r="AE426" i="17"/>
  <c r="AF426" i="17"/>
  <c r="AH426" i="17"/>
  <c r="BI426" i="17"/>
  <c r="T427" i="17"/>
  <c r="W427" i="17"/>
  <c r="X427" i="17"/>
  <c r="AD427" i="17"/>
  <c r="AE427" i="17"/>
  <c r="AF427" i="17"/>
  <c r="AH427" i="17"/>
  <c r="BI427" i="17"/>
  <c r="T428" i="17"/>
  <c r="Z428" i="17"/>
  <c r="BJ428" i="17" s="1"/>
  <c r="AE428" i="17"/>
  <c r="AF428" i="17"/>
  <c r="AH428" i="17"/>
  <c r="AJ428" i="17"/>
  <c r="BK428" i="17"/>
  <c r="BL428" i="17"/>
  <c r="T429" i="17"/>
  <c r="W429" i="17"/>
  <c r="X429" i="17"/>
  <c r="AD429" i="17"/>
  <c r="BH429" i="17" s="1"/>
  <c r="AE429" i="17"/>
  <c r="AF429" i="17"/>
  <c r="AH429" i="17"/>
  <c r="T430" i="17"/>
  <c r="Z430" i="17"/>
  <c r="BJ430" i="17" s="1"/>
  <c r="AA430" i="17"/>
  <c r="BK430" i="17" s="1"/>
  <c r="L857" i="1"/>
  <c r="N857" i="1"/>
  <c r="AE430" i="17"/>
  <c r="AF430" i="17"/>
  <c r="Q857" i="1"/>
  <c r="AH430" i="17"/>
  <c r="R857" i="1"/>
  <c r="AI430" i="17"/>
  <c r="S857" i="1"/>
  <c r="AJ430" i="17"/>
  <c r="BL430" i="17"/>
  <c r="T431" i="17"/>
  <c r="Z431" i="17"/>
  <c r="BJ431" i="17" s="1"/>
  <c r="L95" i="1"/>
  <c r="M95" i="1"/>
  <c r="AD431" i="17"/>
  <c r="BH431" i="17" s="1"/>
  <c r="N95" i="1"/>
  <c r="AE431" i="17"/>
  <c r="AF431" i="17"/>
  <c r="Q95" i="1"/>
  <c r="AH431" i="17"/>
  <c r="BK431" i="17"/>
  <c r="T432" i="17"/>
  <c r="Z432" i="17"/>
  <c r="AA432" i="17"/>
  <c r="BK432" i="17" s="1"/>
  <c r="AE432" i="17"/>
  <c r="AF432" i="17"/>
  <c r="AH432" i="17"/>
  <c r="AI432" i="17"/>
  <c r="AJ432" i="17"/>
  <c r="BI432" i="17"/>
  <c r="BJ432" i="17"/>
  <c r="BL432" i="17"/>
  <c r="T433" i="17"/>
  <c r="W433" i="17"/>
  <c r="X433" i="17"/>
  <c r="AD433" i="17"/>
  <c r="BH433" i="17" s="1"/>
  <c r="AE433" i="17"/>
  <c r="AF433" i="17"/>
  <c r="AH433" i="17"/>
  <c r="BI433" i="17"/>
  <c r="T434" i="17"/>
  <c r="W434" i="17"/>
  <c r="X434" i="17"/>
  <c r="Z434" i="17"/>
  <c r="BJ434" i="17" s="1"/>
  <c r="AA434" i="17"/>
  <c r="AE434" i="17"/>
  <c r="AF434" i="17"/>
  <c r="AH434" i="17"/>
  <c r="AI434" i="17"/>
  <c r="AJ434" i="17"/>
  <c r="BK434" i="17"/>
  <c r="T435" i="17"/>
  <c r="W435" i="17"/>
  <c r="X435" i="17"/>
  <c r="Z435" i="17"/>
  <c r="BJ435" i="17" s="1"/>
  <c r="N813" i="1"/>
  <c r="AE435" i="17"/>
  <c r="AF435" i="17"/>
  <c r="Q813" i="1"/>
  <c r="AH435" i="17"/>
  <c r="R813" i="1"/>
  <c r="AI435" i="17"/>
  <c r="S813" i="1"/>
  <c r="AJ435" i="17"/>
  <c r="BI435" i="17"/>
  <c r="BK435" i="17"/>
  <c r="T436" i="17"/>
  <c r="W436" i="17"/>
  <c r="X436" i="17"/>
  <c r="Z436" i="17"/>
  <c r="BJ436" i="17" s="1"/>
  <c r="L1132" i="1"/>
  <c r="N1132" i="1"/>
  <c r="AE436" i="17"/>
  <c r="AF436" i="17"/>
  <c r="AH436" i="17"/>
  <c r="AJ436" i="17"/>
  <c r="T437" i="17"/>
  <c r="W437" i="17"/>
  <c r="X437" i="17"/>
  <c r="Z437" i="17"/>
  <c r="BJ437" i="17" s="1"/>
  <c r="AA437" i="17"/>
  <c r="BK437" i="17" s="1"/>
  <c r="AD437" i="17"/>
  <c r="BH437" i="17" s="1"/>
  <c r="AE437" i="17"/>
  <c r="AF437" i="17"/>
  <c r="AH437" i="17"/>
  <c r="AI437" i="17"/>
  <c r="AJ437" i="17"/>
  <c r="T438" i="17"/>
  <c r="Z438" i="17"/>
  <c r="BJ438" i="17" s="1"/>
  <c r="AE438" i="17"/>
  <c r="AF438" i="17"/>
  <c r="AH438" i="17"/>
  <c r="BI438" i="17"/>
  <c r="T439" i="17"/>
  <c r="Z439" i="17"/>
  <c r="BJ439" i="17" s="1"/>
  <c r="AA439" i="17"/>
  <c r="BK439" i="17" s="1"/>
  <c r="AD439" i="17"/>
  <c r="BH439" i="17" s="1"/>
  <c r="AE439" i="17"/>
  <c r="AF439" i="17"/>
  <c r="AH439" i="17"/>
  <c r="AJ439" i="17"/>
  <c r="T440" i="17"/>
  <c r="Z440" i="17"/>
  <c r="BJ440" i="17" s="1"/>
  <c r="AA440" i="17"/>
  <c r="AD440" i="17"/>
  <c r="BH440" i="17" s="1"/>
  <c r="AE440" i="17"/>
  <c r="AF440" i="17"/>
  <c r="AH440" i="17"/>
  <c r="AI440" i="17"/>
  <c r="AJ440" i="17"/>
  <c r="BK440" i="17"/>
  <c r="T441" i="17"/>
  <c r="Z441" i="17"/>
  <c r="BJ441" i="17" s="1"/>
  <c r="AA441" i="17"/>
  <c r="BK441" i="17" s="1"/>
  <c r="AE441" i="17"/>
  <c r="AF441" i="17"/>
  <c r="AH441" i="17"/>
  <c r="AI441" i="17"/>
  <c r="AJ441" i="17"/>
  <c r="T442" i="17"/>
  <c r="AE442" i="17"/>
  <c r="AF442" i="17"/>
  <c r="AH442" i="17"/>
  <c r="BI442" i="17"/>
  <c r="T443" i="17"/>
  <c r="Z443" i="17"/>
  <c r="BJ443" i="17" s="1"/>
  <c r="L42" i="1"/>
  <c r="M42" i="1"/>
  <c r="AD443" i="17"/>
  <c r="BH443" i="17" s="1"/>
  <c r="N42" i="1"/>
  <c r="AE443" i="17"/>
  <c r="AF443" i="17"/>
  <c r="Q42" i="1"/>
  <c r="AH443" i="17"/>
  <c r="BK443" i="17"/>
  <c r="T444" i="17"/>
  <c r="W444" i="17"/>
  <c r="X444" i="17"/>
  <c r="L457" i="1"/>
  <c r="M457" i="1"/>
  <c r="AD444" i="17"/>
  <c r="N457" i="1"/>
  <c r="AE444" i="17"/>
  <c r="AF444" i="17"/>
  <c r="AH444" i="17"/>
  <c r="BI444" i="17"/>
  <c r="BK444" i="17"/>
  <c r="BL444" i="17"/>
  <c r="T445" i="17"/>
  <c r="W445" i="17"/>
  <c r="X445" i="17"/>
  <c r="AD445" i="17"/>
  <c r="AE445" i="17"/>
  <c r="AF445" i="17"/>
  <c r="AH445" i="17"/>
  <c r="BH445" i="17"/>
  <c r="T446" i="17"/>
  <c r="Z446" i="17"/>
  <c r="BJ446" i="17" s="1"/>
  <c r="AA446" i="17"/>
  <c r="AD446" i="17"/>
  <c r="BH446" i="17" s="1"/>
  <c r="AE446" i="17"/>
  <c r="AF446" i="17"/>
  <c r="AH446" i="17"/>
  <c r="AI446" i="17"/>
  <c r="AJ446" i="17"/>
  <c r="BI446" i="17"/>
  <c r="BK446" i="17"/>
  <c r="T447" i="17"/>
  <c r="W447" i="17"/>
  <c r="X447" i="17"/>
  <c r="Z447" i="17"/>
  <c r="BJ447" i="17" s="1"/>
  <c r="AD447" i="17"/>
  <c r="AE447" i="17"/>
  <c r="AF447" i="17"/>
  <c r="AH447" i="17"/>
  <c r="AJ447" i="17"/>
  <c r="BF447" i="17" s="1"/>
  <c r="BH447" i="17"/>
  <c r="T448" i="17"/>
  <c r="Z448" i="17"/>
  <c r="BJ448" i="17" s="1"/>
  <c r="AA448" i="17"/>
  <c r="BK448" i="17" s="1"/>
  <c r="L331" i="1"/>
  <c r="N331" i="1"/>
  <c r="AE448" i="17"/>
  <c r="AF448" i="17"/>
  <c r="Q331" i="1"/>
  <c r="AH448" i="17"/>
  <c r="R331" i="1"/>
  <c r="AI448" i="17"/>
  <c r="S331" i="1"/>
  <c r="AJ448" i="17"/>
  <c r="T449" i="17"/>
  <c r="W449" i="17"/>
  <c r="BH449" i="17" s="1"/>
  <c r="X449" i="17"/>
  <c r="Z449" i="17"/>
  <c r="BJ449" i="17" s="1"/>
  <c r="AD449" i="17"/>
  <c r="AE449" i="17"/>
  <c r="AF449" i="17"/>
  <c r="AH449" i="17"/>
  <c r="T450" i="17"/>
  <c r="W450" i="17"/>
  <c r="X450" i="17"/>
  <c r="BH450" i="17" s="1"/>
  <c r="AD450" i="17"/>
  <c r="AE450" i="17"/>
  <c r="AF450" i="17"/>
  <c r="AH450" i="17"/>
  <c r="BK450" i="17"/>
  <c r="BL450" i="17"/>
  <c r="T451" i="17"/>
  <c r="Z451" i="17"/>
  <c r="AA451" i="17"/>
  <c r="AE451" i="17"/>
  <c r="AF451" i="17"/>
  <c r="AH451" i="17"/>
  <c r="AI451" i="17"/>
  <c r="AJ451" i="17"/>
  <c r="BJ451" i="17"/>
  <c r="BK451" i="17"/>
  <c r="T452" i="17"/>
  <c r="W452" i="17"/>
  <c r="X452" i="17"/>
  <c r="Z452" i="17"/>
  <c r="BJ452" i="17" s="1"/>
  <c r="L446" i="1"/>
  <c r="M446" i="1"/>
  <c r="AD452" i="17"/>
  <c r="N446" i="1"/>
  <c r="AE452" i="17"/>
  <c r="AF452" i="17"/>
  <c r="AH452" i="17"/>
  <c r="BI452" i="17"/>
  <c r="T453" i="17"/>
  <c r="W453" i="17"/>
  <c r="X453" i="17"/>
  <c r="BH453" i="17" s="1"/>
  <c r="AA453" i="17"/>
  <c r="BK453" i="17" s="1"/>
  <c r="AD453" i="17"/>
  <c r="AE453" i="17"/>
  <c r="AF453" i="17"/>
  <c r="AH453" i="17"/>
  <c r="T454" i="17"/>
  <c r="Z454" i="17"/>
  <c r="BJ454" i="17" s="1"/>
  <c r="AA454" i="17"/>
  <c r="BK454" i="17" s="1"/>
  <c r="L978" i="1"/>
  <c r="M978" i="1"/>
  <c r="AD454" i="17"/>
  <c r="BH454" i="17" s="1"/>
  <c r="N978" i="1"/>
  <c r="AE454" i="17"/>
  <c r="AF454" i="17"/>
  <c r="Q978" i="1"/>
  <c r="AH454" i="17"/>
  <c r="S978" i="1"/>
  <c r="AJ454" i="17"/>
  <c r="T455" i="17"/>
  <c r="Z455" i="17"/>
  <c r="BJ455" i="17" s="1"/>
  <c r="AA455" i="17"/>
  <c r="BK455" i="17" s="1"/>
  <c r="AD455" i="17"/>
  <c r="BH455" i="17" s="1"/>
  <c r="AE455" i="17"/>
  <c r="AF455" i="17"/>
  <c r="AH455" i="17"/>
  <c r="AI455" i="17"/>
  <c r="AJ455" i="17"/>
  <c r="BI455" i="17"/>
  <c r="T456" i="17"/>
  <c r="Z456" i="17"/>
  <c r="BJ456" i="17" s="1"/>
  <c r="AD456" i="17"/>
  <c r="BH456" i="17" s="1"/>
  <c r="AE456" i="17"/>
  <c r="AF456" i="17"/>
  <c r="AH456" i="17"/>
  <c r="T457" i="17"/>
  <c r="Z457" i="17"/>
  <c r="AA457" i="17"/>
  <c r="AE457" i="17"/>
  <c r="AF457" i="17"/>
  <c r="AH457" i="17"/>
  <c r="AI457" i="17"/>
  <c r="AJ457" i="17"/>
  <c r="BI457" i="17"/>
  <c r="BJ457" i="17"/>
  <c r="BK457" i="17"/>
  <c r="BL457" i="17"/>
  <c r="T458" i="17"/>
  <c r="W458" i="17"/>
  <c r="X458" i="17"/>
  <c r="AD458" i="17"/>
  <c r="AE458" i="17"/>
  <c r="AF458" i="17"/>
  <c r="AH458" i="17"/>
  <c r="T459" i="17"/>
  <c r="Z459" i="17"/>
  <c r="BJ459" i="17" s="1"/>
  <c r="M885" i="1"/>
  <c r="AD459" i="17"/>
  <c r="BH459" i="17" s="1"/>
  <c r="N885" i="1"/>
  <c r="AE459" i="17"/>
  <c r="AF459" i="17"/>
  <c r="Q885" i="1"/>
  <c r="AH459" i="17"/>
  <c r="R885" i="1"/>
  <c r="AI459" i="17"/>
  <c r="S885" i="1"/>
  <c r="AJ459" i="17"/>
  <c r="BK459" i="17"/>
  <c r="T460" i="17"/>
  <c r="W460" i="17"/>
  <c r="X460" i="17"/>
  <c r="Z460" i="17"/>
  <c r="BJ460" i="17" s="1"/>
  <c r="AD460" i="17"/>
  <c r="AE460" i="17"/>
  <c r="AF460" i="17"/>
  <c r="AH460" i="17"/>
  <c r="BI460" i="17"/>
  <c r="T461" i="17"/>
  <c r="AA461" i="17"/>
  <c r="BK461" i="17" s="1"/>
  <c r="L686" i="1"/>
  <c r="M686" i="1"/>
  <c r="AD461" i="17"/>
  <c r="BH461" i="17" s="1"/>
  <c r="N686" i="1"/>
  <c r="AE461" i="17"/>
  <c r="AF461" i="17"/>
  <c r="Q686" i="1"/>
  <c r="AH461" i="17"/>
  <c r="T462" i="17"/>
  <c r="Z462" i="17"/>
  <c r="AA462" i="17"/>
  <c r="AE462" i="17"/>
  <c r="AF462" i="17"/>
  <c r="AH462" i="17"/>
  <c r="AI462" i="17"/>
  <c r="AJ462" i="17"/>
  <c r="BI462" i="17"/>
  <c r="BJ462" i="17"/>
  <c r="BK462" i="17"/>
  <c r="BL462" i="17"/>
  <c r="T463" i="17"/>
  <c r="W463" i="17"/>
  <c r="X463" i="17"/>
  <c r="AA463" i="17"/>
  <c r="BK463" i="17" s="1"/>
  <c r="AD463" i="17"/>
  <c r="AE463" i="17"/>
  <c r="AF463" i="17"/>
  <c r="AH463" i="17"/>
  <c r="T464" i="17"/>
  <c r="Z464" i="17"/>
  <c r="BJ464" i="17" s="1"/>
  <c r="L210" i="1"/>
  <c r="N210" i="1"/>
  <c r="AE464" i="17"/>
  <c r="AF464" i="17"/>
  <c r="AH464" i="17"/>
  <c r="BI464" i="17"/>
  <c r="T465" i="17"/>
  <c r="W465" i="17"/>
  <c r="X465" i="17"/>
  <c r="AA465" i="17"/>
  <c r="BK465" i="17" s="1"/>
  <c r="AD465" i="17"/>
  <c r="BH465" i="17" s="1"/>
  <c r="AE465" i="17"/>
  <c r="AF465" i="17"/>
  <c r="AH465" i="17"/>
  <c r="T466" i="17"/>
  <c r="U466" i="17"/>
  <c r="BF466" i="17" s="1"/>
  <c r="W466" i="17"/>
  <c r="X466" i="17"/>
  <c r="Z466" i="17"/>
  <c r="BJ466" i="17" s="1"/>
  <c r="AA466" i="17"/>
  <c r="BK466" i="17" s="1"/>
  <c r="AD466" i="17"/>
  <c r="AE466" i="17"/>
  <c r="AF466" i="17"/>
  <c r="AH466" i="17"/>
  <c r="AI466" i="17"/>
  <c r="AJ466" i="17"/>
  <c r="BI466" i="17"/>
  <c r="BL466" i="17"/>
  <c r="T467" i="17"/>
  <c r="W467" i="17"/>
  <c r="X467" i="17"/>
  <c r="Z467" i="17"/>
  <c r="AA467" i="17"/>
  <c r="AD467" i="17"/>
  <c r="BH467" i="17" s="1"/>
  <c r="AE467" i="17"/>
  <c r="AF467" i="17"/>
  <c r="AH467" i="17"/>
  <c r="AJ467" i="17"/>
  <c r="BJ467" i="17"/>
  <c r="BK467" i="17"/>
  <c r="T468" i="17"/>
  <c r="W468" i="17"/>
  <c r="X468" i="17"/>
  <c r="Z468" i="17"/>
  <c r="BJ468" i="17" s="1"/>
  <c r="AA468" i="17"/>
  <c r="BK468" i="17" s="1"/>
  <c r="AD468" i="17"/>
  <c r="BH468" i="17" s="1"/>
  <c r="AE468" i="17"/>
  <c r="AF468" i="17"/>
  <c r="AH468" i="17"/>
  <c r="AJ468" i="17"/>
  <c r="T469" i="17"/>
  <c r="W469" i="17"/>
  <c r="X469" i="17"/>
  <c r="Z469" i="17"/>
  <c r="BJ469" i="17" s="1"/>
  <c r="AD469" i="17"/>
  <c r="AE469" i="17"/>
  <c r="AF469" i="17"/>
  <c r="AH469" i="17"/>
  <c r="T470" i="17"/>
  <c r="W470" i="17"/>
  <c r="X470" i="17"/>
  <c r="Z470" i="17"/>
  <c r="AA470" i="17"/>
  <c r="AE470" i="17"/>
  <c r="AF470" i="17"/>
  <c r="AH470" i="17"/>
  <c r="AI470" i="17"/>
  <c r="AJ470" i="17"/>
  <c r="BJ470" i="17"/>
  <c r="BK470" i="17"/>
  <c r="T471" i="17"/>
  <c r="U471" i="17"/>
  <c r="W471" i="17"/>
  <c r="BH471" i="17" s="1"/>
  <c r="X471" i="17"/>
  <c r="Z471" i="17"/>
  <c r="BJ471" i="17" s="1"/>
  <c r="AA471" i="17"/>
  <c r="BK471" i="17" s="1"/>
  <c r="AD471" i="17"/>
  <c r="AE471" i="17"/>
  <c r="AF471" i="17"/>
  <c r="AH471" i="17"/>
  <c r="AI471" i="17"/>
  <c r="AJ471" i="17"/>
  <c r="T472" i="17"/>
  <c r="W472" i="17"/>
  <c r="X472" i="17"/>
  <c r="Z472" i="17"/>
  <c r="BJ472" i="17" s="1"/>
  <c r="AD472" i="17"/>
  <c r="BH472" i="17" s="1"/>
  <c r="AE472" i="17"/>
  <c r="AF472" i="17"/>
  <c r="AH472" i="17"/>
  <c r="T473" i="17"/>
  <c r="W473" i="17"/>
  <c r="X473" i="17"/>
  <c r="Z473" i="17"/>
  <c r="BJ473" i="17" s="1"/>
  <c r="AD473" i="17"/>
  <c r="BH473" i="17" s="1"/>
  <c r="AE473" i="17"/>
  <c r="AF473" i="17"/>
  <c r="AH473" i="17"/>
  <c r="BI473" i="17"/>
  <c r="BK473" i="17"/>
  <c r="T474" i="17"/>
  <c r="W474" i="17"/>
  <c r="X474" i="17"/>
  <c r="Z474" i="17"/>
  <c r="BJ474" i="17" s="1"/>
  <c r="AD474" i="17"/>
  <c r="AE474" i="17"/>
  <c r="AF474" i="17"/>
  <c r="AH474" i="17"/>
  <c r="BI474" i="17"/>
  <c r="BK474" i="17"/>
  <c r="T475" i="17"/>
  <c r="W475" i="17"/>
  <c r="X475" i="17"/>
  <c r="Z475" i="17"/>
  <c r="AD475" i="17"/>
  <c r="AE475" i="17"/>
  <c r="AF475" i="17"/>
  <c r="AH475" i="17"/>
  <c r="BJ475" i="17"/>
  <c r="T476" i="17"/>
  <c r="W476" i="17"/>
  <c r="X476" i="17"/>
  <c r="Z476" i="17"/>
  <c r="BJ476" i="17" s="1"/>
  <c r="AD476" i="17"/>
  <c r="BH476" i="17" s="1"/>
  <c r="AE476" i="17"/>
  <c r="AF476" i="17"/>
  <c r="AH476" i="17"/>
  <c r="AI476" i="17"/>
  <c r="AJ476" i="17"/>
  <c r="BK476" i="17"/>
  <c r="T477" i="17"/>
  <c r="U477" i="17"/>
  <c r="W477" i="17"/>
  <c r="BH477" i="17" s="1"/>
  <c r="X477" i="17"/>
  <c r="Z477" i="17"/>
  <c r="BJ477" i="17" s="1"/>
  <c r="AA477" i="17"/>
  <c r="BK477" i="17" s="1"/>
  <c r="AD477" i="17"/>
  <c r="AE477" i="17"/>
  <c r="AF477" i="17"/>
  <c r="AH477" i="17"/>
  <c r="AI477" i="17"/>
  <c r="AJ477" i="17"/>
  <c r="T478" i="17"/>
  <c r="W478" i="17"/>
  <c r="BH478" i="17" s="1"/>
  <c r="X478" i="17"/>
  <c r="Z478" i="17"/>
  <c r="BJ478" i="17" s="1"/>
  <c r="AD478" i="17"/>
  <c r="AE478" i="17"/>
  <c r="AF478" i="17"/>
  <c r="AH478" i="17"/>
  <c r="AI478" i="17"/>
  <c r="AJ478" i="17"/>
  <c r="BI478" i="17"/>
  <c r="BK478" i="17"/>
  <c r="T479" i="17"/>
  <c r="W479" i="17"/>
  <c r="X479" i="17"/>
  <c r="AA479" i="17"/>
  <c r="BK479" i="17" s="1"/>
  <c r="AD479" i="17"/>
  <c r="BH479" i="17" s="1"/>
  <c r="AE479" i="17"/>
  <c r="AF479" i="17"/>
  <c r="AH479" i="17"/>
  <c r="T480" i="17"/>
  <c r="W480" i="17"/>
  <c r="X480" i="17"/>
  <c r="AA480" i="17"/>
  <c r="BK480" i="17" s="1"/>
  <c r="AD480" i="17"/>
  <c r="AE480" i="17"/>
  <c r="AF480" i="17"/>
  <c r="AH480" i="17"/>
  <c r="BH480" i="17"/>
  <c r="T481" i="17"/>
  <c r="U481" i="17"/>
  <c r="W481" i="17"/>
  <c r="X481" i="17"/>
  <c r="Z481" i="17"/>
  <c r="BJ481" i="17" s="1"/>
  <c r="AA481" i="17"/>
  <c r="BK481" i="17" s="1"/>
  <c r="AD481" i="17"/>
  <c r="AE481" i="17"/>
  <c r="AF481" i="17"/>
  <c r="AH481" i="17"/>
  <c r="AI481" i="17"/>
  <c r="AJ481" i="17"/>
  <c r="BF481" i="17"/>
  <c r="BH481" i="17"/>
  <c r="BL481" i="17"/>
  <c r="T482" i="17"/>
  <c r="W482" i="17"/>
  <c r="X482" i="17"/>
  <c r="Z482" i="17"/>
  <c r="AA482" i="17"/>
  <c r="AE482" i="17"/>
  <c r="AF482" i="17"/>
  <c r="AH482" i="17"/>
  <c r="AI482" i="17"/>
  <c r="AJ482" i="17"/>
  <c r="BJ482" i="17"/>
  <c r="BK482" i="17"/>
  <c r="T483" i="17"/>
  <c r="W483" i="17"/>
  <c r="X483" i="17"/>
  <c r="Z483" i="17"/>
  <c r="BJ483" i="17" s="1"/>
  <c r="AD483" i="17"/>
  <c r="AE483" i="17"/>
  <c r="AF483" i="17"/>
  <c r="AH483" i="17"/>
  <c r="AI483" i="17"/>
  <c r="AJ483" i="17"/>
  <c r="BK483" i="17"/>
  <c r="T484" i="17"/>
  <c r="U484" i="17"/>
  <c r="W484" i="17"/>
  <c r="X484" i="17"/>
  <c r="Z484" i="17"/>
  <c r="AA484" i="17"/>
  <c r="BK484" i="17" s="1"/>
  <c r="AD484" i="17"/>
  <c r="BH484" i="17" s="1"/>
  <c r="AE484" i="17"/>
  <c r="AF484" i="17"/>
  <c r="AH484" i="17"/>
  <c r="AI484" i="17"/>
  <c r="AJ484" i="17"/>
  <c r="BF484" i="17"/>
  <c r="BI484" i="17"/>
  <c r="BJ484" i="17"/>
  <c r="T485" i="17"/>
  <c r="U485" i="17"/>
  <c r="W485" i="17"/>
  <c r="X485" i="17"/>
  <c r="Z485" i="17"/>
  <c r="BJ485" i="17" s="1"/>
  <c r="AA485" i="17"/>
  <c r="BK485" i="17" s="1"/>
  <c r="AD485" i="17"/>
  <c r="AE485" i="17"/>
  <c r="AF485" i="17"/>
  <c r="AH485" i="17"/>
  <c r="AI485" i="17"/>
  <c r="AJ485" i="17"/>
  <c r="BI485" i="17"/>
  <c r="T486" i="17"/>
  <c r="W486" i="17"/>
  <c r="X486" i="17"/>
  <c r="AA486" i="17"/>
  <c r="BK486" i="17" s="1"/>
  <c r="AD486" i="17"/>
  <c r="AE486" i="17"/>
  <c r="AF486" i="17"/>
  <c r="AH486" i="17"/>
  <c r="BI486" i="17"/>
  <c r="BL486" i="17"/>
  <c r="T487" i="17"/>
  <c r="U487" i="17"/>
  <c r="W487" i="17"/>
  <c r="BH487" i="17" s="1"/>
  <c r="X487" i="17"/>
  <c r="Z487" i="17"/>
  <c r="AA487" i="17"/>
  <c r="BK487" i="17" s="1"/>
  <c r="AD487" i="17"/>
  <c r="AE487" i="17"/>
  <c r="AF487" i="17"/>
  <c r="AH487" i="17"/>
  <c r="AI487" i="17"/>
  <c r="AJ487" i="17"/>
  <c r="BI487" i="17"/>
  <c r="BJ487" i="17"/>
  <c r="T488" i="17"/>
  <c r="W488" i="17"/>
  <c r="X488" i="17"/>
  <c r="AA488" i="17"/>
  <c r="BK488" i="17" s="1"/>
  <c r="AD488" i="17"/>
  <c r="BH488" i="17" s="1"/>
  <c r="AE488" i="17"/>
  <c r="AF488" i="17"/>
  <c r="AH488" i="17"/>
  <c r="T489" i="17"/>
  <c r="W489" i="17"/>
  <c r="X489" i="17"/>
  <c r="AA489" i="17"/>
  <c r="BK489" i="17" s="1"/>
  <c r="AD489" i="17"/>
  <c r="BH489" i="17" s="1"/>
  <c r="AE489" i="17"/>
  <c r="AF489" i="17"/>
  <c r="AH489" i="17"/>
  <c r="BI489" i="17"/>
  <c r="BL489" i="17"/>
  <c r="T490" i="17"/>
  <c r="Z490" i="17"/>
  <c r="BJ490" i="17" s="1"/>
  <c r="L953" i="1"/>
  <c r="N953" i="1"/>
  <c r="AE490" i="17"/>
  <c r="AF490" i="17"/>
  <c r="AH490" i="17"/>
  <c r="AI490" i="17"/>
  <c r="S953" i="1"/>
  <c r="AJ490" i="17"/>
  <c r="BI490" i="17"/>
  <c r="BK490" i="17"/>
  <c r="BL490" i="17"/>
  <c r="T491" i="17"/>
  <c r="W491" i="17"/>
  <c r="BH491" i="17" s="1"/>
  <c r="X491" i="17"/>
  <c r="AD491" i="17"/>
  <c r="AE491" i="17"/>
  <c r="AF491" i="17"/>
  <c r="AH491" i="17"/>
  <c r="BI491" i="17"/>
  <c r="T492" i="17"/>
  <c r="W492" i="17"/>
  <c r="X492" i="17"/>
  <c r="AA492" i="17"/>
  <c r="BK492" i="17" s="1"/>
  <c r="L150" i="1"/>
  <c r="M150" i="1"/>
  <c r="AD492" i="17"/>
  <c r="BH492" i="17" s="1"/>
  <c r="N150" i="1"/>
  <c r="AE492" i="17"/>
  <c r="AF492" i="17"/>
  <c r="Q150" i="1"/>
  <c r="AH492" i="17"/>
  <c r="T493" i="17"/>
  <c r="W493" i="17"/>
  <c r="X493" i="17"/>
  <c r="Z493" i="17"/>
  <c r="BJ493" i="17" s="1"/>
  <c r="AE493" i="17"/>
  <c r="AF493" i="17"/>
  <c r="AH493" i="17"/>
  <c r="AI493" i="17"/>
  <c r="AJ493" i="17"/>
  <c r="BI493" i="17"/>
  <c r="BK493" i="17"/>
  <c r="T494" i="17"/>
  <c r="Z494" i="17"/>
  <c r="AE494" i="17"/>
  <c r="AF494" i="17"/>
  <c r="AH494" i="17"/>
  <c r="AJ494" i="17"/>
  <c r="BJ494" i="17"/>
  <c r="T495" i="17"/>
  <c r="W495" i="17"/>
  <c r="X495" i="17"/>
  <c r="AD495" i="17"/>
  <c r="BH495" i="17" s="1"/>
  <c r="AE495" i="17"/>
  <c r="AF495" i="17"/>
  <c r="AH495" i="17"/>
  <c r="T496" i="17"/>
  <c r="Z496" i="17"/>
  <c r="BJ496" i="17" s="1"/>
  <c r="L481" i="1"/>
  <c r="M481" i="1"/>
  <c r="AD496" i="17"/>
  <c r="BH496" i="17" s="1"/>
  <c r="N481" i="1"/>
  <c r="AE496" i="17"/>
  <c r="AF496" i="17"/>
  <c r="Q481" i="1"/>
  <c r="AH496" i="17"/>
  <c r="T497" i="17"/>
  <c r="W497" i="17"/>
  <c r="X497" i="17"/>
  <c r="Z497" i="17"/>
  <c r="BJ497" i="17" s="1"/>
  <c r="L396" i="1"/>
  <c r="M396" i="1"/>
  <c r="AD497" i="17"/>
  <c r="BH497" i="17" s="1"/>
  <c r="N396" i="1"/>
  <c r="AE497" i="17"/>
  <c r="AF497" i="17"/>
  <c r="Q396" i="1"/>
  <c r="AH497" i="17"/>
  <c r="BK497" i="17"/>
  <c r="T498" i="17"/>
  <c r="W498" i="17"/>
  <c r="X498" i="17"/>
  <c r="Z498" i="17"/>
  <c r="BJ498" i="17" s="1"/>
  <c r="L217" i="1"/>
  <c r="M217" i="1"/>
  <c r="AD498" i="17"/>
  <c r="N217" i="1"/>
  <c r="AE498" i="17"/>
  <c r="AF498" i="17"/>
  <c r="AH498" i="17"/>
  <c r="BH498" i="17"/>
  <c r="BI498" i="17"/>
  <c r="T499" i="17"/>
  <c r="W499" i="17"/>
  <c r="X499" i="17"/>
  <c r="Z499" i="17"/>
  <c r="BJ499" i="17" s="1"/>
  <c r="L1315" i="1"/>
  <c r="M1315" i="1"/>
  <c r="AD499" i="17"/>
  <c r="N1315" i="1"/>
  <c r="AE499" i="17"/>
  <c r="AF499" i="17"/>
  <c r="AH499" i="17"/>
  <c r="BI499" i="17"/>
  <c r="T500" i="17"/>
  <c r="W500" i="17"/>
  <c r="X500" i="17"/>
  <c r="Z500" i="17"/>
  <c r="BJ500" i="17" s="1"/>
  <c r="AD500" i="17"/>
  <c r="AE500" i="17"/>
  <c r="AF500" i="17"/>
  <c r="AH500" i="17"/>
  <c r="AJ500" i="17"/>
  <c r="T501" i="17"/>
  <c r="W501" i="17"/>
  <c r="X501" i="17"/>
  <c r="Z501" i="17"/>
  <c r="BJ501" i="17" s="1"/>
  <c r="L463" i="1"/>
  <c r="M463" i="1"/>
  <c r="AD501" i="17"/>
  <c r="N463" i="1"/>
  <c r="AE501" i="17"/>
  <c r="AF501" i="17"/>
  <c r="AH501" i="17"/>
  <c r="BI501" i="17"/>
  <c r="T502" i="17"/>
  <c r="W502" i="17"/>
  <c r="X502" i="17"/>
  <c r="Z502" i="17"/>
  <c r="BJ502" i="17" s="1"/>
  <c r="L599" i="1"/>
  <c r="N599" i="1"/>
  <c r="AE502" i="17"/>
  <c r="AF502" i="17"/>
  <c r="AH502" i="17"/>
  <c r="BI502" i="17"/>
  <c r="BK502" i="17"/>
  <c r="T503" i="17"/>
  <c r="W503" i="17"/>
  <c r="X503" i="17"/>
  <c r="Z503" i="17"/>
  <c r="AD503" i="17"/>
  <c r="AE503" i="17"/>
  <c r="AF503" i="17"/>
  <c r="AH503" i="17"/>
  <c r="BJ503" i="17"/>
  <c r="T504" i="17"/>
  <c r="AA504" i="17"/>
  <c r="AD504" i="17"/>
  <c r="BH504" i="17" s="1"/>
  <c r="AE504" i="17"/>
  <c r="AF504" i="17"/>
  <c r="AH504" i="17"/>
  <c r="BK504" i="17"/>
  <c r="T505" i="17"/>
  <c r="W505" i="17"/>
  <c r="BH505" i="17" s="1"/>
  <c r="X505" i="17"/>
  <c r="Z505" i="17"/>
  <c r="BJ505" i="17" s="1"/>
  <c r="AD505" i="17"/>
  <c r="AE505" i="17"/>
  <c r="AF505" i="17"/>
  <c r="AH505" i="17"/>
  <c r="BI505" i="17"/>
  <c r="BL505" i="17"/>
  <c r="T506" i="17"/>
  <c r="W506" i="17"/>
  <c r="X506" i="17"/>
  <c r="Z506" i="17"/>
  <c r="BJ506" i="17" s="1"/>
  <c r="AA506" i="17"/>
  <c r="AD506" i="17"/>
  <c r="AE506" i="17"/>
  <c r="AF506" i="17"/>
  <c r="AH506" i="17"/>
  <c r="AI506" i="17"/>
  <c r="AJ506" i="17"/>
  <c r="BI506" i="17"/>
  <c r="BK506" i="17"/>
  <c r="T507" i="17"/>
  <c r="W507" i="17"/>
  <c r="BH507" i="17" s="1"/>
  <c r="X507" i="17"/>
  <c r="Z507" i="17"/>
  <c r="BJ507" i="17" s="1"/>
  <c r="AA507" i="17"/>
  <c r="BK507" i="17" s="1"/>
  <c r="AD507" i="17"/>
  <c r="AE507" i="17"/>
  <c r="AF507" i="17"/>
  <c r="AH507" i="17"/>
  <c r="AI507" i="17"/>
  <c r="AJ507" i="17"/>
  <c r="T508" i="17"/>
  <c r="Z508" i="17"/>
  <c r="BJ508" i="17" s="1"/>
  <c r="AA508" i="17"/>
  <c r="BK508" i="17" s="1"/>
  <c r="L724" i="1"/>
  <c r="M724" i="1"/>
  <c r="AD508" i="17"/>
  <c r="BH508" i="17" s="1"/>
  <c r="N724" i="1"/>
  <c r="AE508" i="17"/>
  <c r="AF508" i="17"/>
  <c r="Q724" i="1"/>
  <c r="AH508" i="17"/>
  <c r="R724" i="1"/>
  <c r="AI508" i="17"/>
  <c r="S724" i="1"/>
  <c r="AJ508" i="17"/>
  <c r="T509" i="17"/>
  <c r="W509" i="17"/>
  <c r="X509" i="17"/>
  <c r="Z509" i="17"/>
  <c r="AA509" i="17"/>
  <c r="AD509" i="17"/>
  <c r="BH509" i="17" s="1"/>
  <c r="AE509" i="17"/>
  <c r="AF509" i="17"/>
  <c r="AH509" i="17"/>
  <c r="AJ509" i="17"/>
  <c r="BJ509" i="17"/>
  <c r="BK509" i="17"/>
  <c r="T510" i="17"/>
  <c r="Z510" i="17"/>
  <c r="AE510" i="17"/>
  <c r="AF510" i="17"/>
  <c r="AH510" i="17"/>
  <c r="AI510" i="17"/>
  <c r="AJ510" i="17"/>
  <c r="BI510" i="17"/>
  <c r="BJ510" i="17"/>
  <c r="BK510" i="17"/>
  <c r="BL510" i="17"/>
  <c r="T511" i="17"/>
  <c r="W511" i="17"/>
  <c r="X511" i="17"/>
  <c r="AD511" i="17"/>
  <c r="AE511" i="17"/>
  <c r="AF511" i="17"/>
  <c r="AH511" i="17"/>
  <c r="BI511" i="17"/>
  <c r="T512" i="17"/>
  <c r="Z512" i="17"/>
  <c r="BJ512" i="17" s="1"/>
  <c r="L7" i="1"/>
  <c r="M7" i="1"/>
  <c r="AD512" i="17"/>
  <c r="BH512" i="17" s="1"/>
  <c r="N7" i="1"/>
  <c r="AE512" i="17"/>
  <c r="AF512" i="17"/>
  <c r="Q7" i="1"/>
  <c r="AH512" i="17"/>
  <c r="BK512" i="17"/>
  <c r="T513" i="17"/>
  <c r="W513" i="17"/>
  <c r="X513" i="17"/>
  <c r="Z513" i="17"/>
  <c r="BJ513" i="17" s="1"/>
  <c r="AD513" i="17"/>
  <c r="AE513" i="17"/>
  <c r="AF513" i="17"/>
  <c r="AH513" i="17"/>
  <c r="BI513" i="17"/>
  <c r="T514" i="17"/>
  <c r="W514" i="17"/>
  <c r="X514" i="17"/>
  <c r="Z514" i="17"/>
  <c r="BJ514" i="17" s="1"/>
  <c r="L498" i="1"/>
  <c r="M498" i="1"/>
  <c r="AD514" i="17"/>
  <c r="N498" i="1"/>
  <c r="AE514" i="17"/>
  <c r="AF514" i="17"/>
  <c r="AH514" i="17"/>
  <c r="BI514" i="17"/>
  <c r="T515" i="17"/>
  <c r="Z515" i="17"/>
  <c r="BJ515" i="17" s="1"/>
  <c r="AD515" i="17"/>
  <c r="BH515" i="17" s="1"/>
  <c r="AE515" i="17"/>
  <c r="AF515" i="17"/>
  <c r="AH515" i="17"/>
  <c r="BK515" i="17"/>
  <c r="T516" i="17"/>
  <c r="Z516" i="17"/>
  <c r="BJ516" i="17" s="1"/>
  <c r="AA516" i="17"/>
  <c r="BK516" i="17" s="1"/>
  <c r="AD516" i="17"/>
  <c r="BH516" i="17" s="1"/>
  <c r="AE516" i="17"/>
  <c r="AF516" i="17"/>
  <c r="AH516" i="17"/>
  <c r="AI516" i="17"/>
  <c r="AJ516" i="17"/>
  <c r="T517" i="17"/>
  <c r="W517" i="17"/>
  <c r="X517" i="17"/>
  <c r="Z517" i="17"/>
  <c r="BJ517" i="17" s="1"/>
  <c r="AD517" i="17"/>
  <c r="AE517" i="17"/>
  <c r="AF517" i="17"/>
  <c r="AH517" i="17"/>
  <c r="BH517" i="17"/>
  <c r="BI517" i="17"/>
  <c r="T518" i="17"/>
  <c r="Z518" i="17"/>
  <c r="BJ518" i="17" s="1"/>
  <c r="AA518" i="17"/>
  <c r="L1213" i="1"/>
  <c r="M1213" i="1"/>
  <c r="AD518" i="17"/>
  <c r="BH518" i="17" s="1"/>
  <c r="N1213" i="1"/>
  <c r="AE518" i="17"/>
  <c r="AF518" i="17"/>
  <c r="Q1213" i="1"/>
  <c r="AH518" i="17"/>
  <c r="R1213" i="1"/>
  <c r="AI518" i="17"/>
  <c r="S1213" i="1"/>
  <c r="AJ518" i="17"/>
  <c r="BI518" i="17"/>
  <c r="T519" i="17"/>
  <c r="W519" i="17"/>
  <c r="X519" i="17"/>
  <c r="Z519" i="17"/>
  <c r="BJ519" i="17" s="1"/>
  <c r="AD519" i="17"/>
  <c r="AE519" i="17"/>
  <c r="AF519" i="17"/>
  <c r="AH519" i="17"/>
  <c r="AJ519" i="17"/>
  <c r="BK519" i="17"/>
  <c r="T520" i="17"/>
  <c r="Z520" i="17"/>
  <c r="BJ520" i="17" s="1"/>
  <c r="AD520" i="17"/>
  <c r="BH520" i="17" s="1"/>
  <c r="AE520" i="17"/>
  <c r="AF520" i="17"/>
  <c r="AH520" i="17"/>
  <c r="BK520" i="17"/>
  <c r="T521" i="17"/>
  <c r="AA521" i="17"/>
  <c r="BK521" i="17" s="1"/>
  <c r="AD521" i="17"/>
  <c r="BH521" i="17" s="1"/>
  <c r="AE521" i="17"/>
  <c r="AF521" i="17"/>
  <c r="AH521" i="17"/>
  <c r="T522" i="17"/>
  <c r="AA522" i="17"/>
  <c r="AD522" i="17"/>
  <c r="BH522" i="17" s="1"/>
  <c r="AE522" i="17"/>
  <c r="AF522" i="17"/>
  <c r="AH522" i="17"/>
  <c r="BK522" i="17"/>
  <c r="BL522" i="17"/>
  <c r="T523" i="17"/>
  <c r="Z523" i="17"/>
  <c r="BJ523" i="17" s="1"/>
  <c r="AA523" i="17"/>
  <c r="BK523" i="17" s="1"/>
  <c r="AD523" i="17"/>
  <c r="BH523" i="17" s="1"/>
  <c r="AE523" i="17"/>
  <c r="AF523" i="17"/>
  <c r="AH523" i="17"/>
  <c r="AJ523" i="17"/>
  <c r="T524" i="17"/>
  <c r="W524" i="17"/>
  <c r="X524" i="17"/>
  <c r="Z524" i="17"/>
  <c r="BJ524" i="17" s="1"/>
  <c r="AD524" i="17"/>
  <c r="AE524" i="17"/>
  <c r="AF524" i="17"/>
  <c r="AH524" i="17"/>
  <c r="BI524" i="17"/>
  <c r="T525" i="17"/>
  <c r="W525" i="17"/>
  <c r="BH525" i="17" s="1"/>
  <c r="X525" i="17"/>
  <c r="Z525" i="17"/>
  <c r="BJ525" i="17" s="1"/>
  <c r="AD525" i="17"/>
  <c r="AE525" i="17"/>
  <c r="AF525" i="17"/>
  <c r="AH525" i="17"/>
  <c r="T526" i="17"/>
  <c r="W526" i="17"/>
  <c r="X526" i="17"/>
  <c r="AD526" i="17"/>
  <c r="BH526" i="17" s="1"/>
  <c r="AE526" i="17"/>
  <c r="AF526" i="17"/>
  <c r="AH526" i="17"/>
  <c r="BI526" i="17"/>
  <c r="BL526" i="17"/>
  <c r="T527" i="17"/>
  <c r="Z527" i="17"/>
  <c r="BJ527" i="17" s="1"/>
  <c r="AA527" i="17"/>
  <c r="AD527" i="17"/>
  <c r="BH527" i="17" s="1"/>
  <c r="AE527" i="17"/>
  <c r="AF527" i="17"/>
  <c r="AH527" i="17"/>
  <c r="AI527" i="17"/>
  <c r="AJ527" i="17"/>
  <c r="BI527" i="17"/>
  <c r="BK527" i="17"/>
  <c r="T528" i="17"/>
  <c r="W528" i="17"/>
  <c r="BH528" i="17" s="1"/>
  <c r="X528" i="17"/>
  <c r="Z528" i="17"/>
  <c r="BJ528" i="17" s="1"/>
  <c r="AE528" i="17"/>
  <c r="AF528" i="17"/>
  <c r="AH528" i="17"/>
  <c r="BI528" i="17"/>
  <c r="T529" i="17"/>
  <c r="W529" i="17"/>
  <c r="X529" i="17"/>
  <c r="AE529" i="17"/>
  <c r="AF529" i="17"/>
  <c r="AH529" i="17"/>
  <c r="BI529" i="17"/>
  <c r="T530" i="17"/>
  <c r="W530" i="17"/>
  <c r="X530" i="17"/>
  <c r="Z530" i="17"/>
  <c r="BJ530" i="17" s="1"/>
  <c r="AE530" i="17"/>
  <c r="AF530" i="17"/>
  <c r="AH530" i="17"/>
  <c r="AI530" i="17"/>
  <c r="AJ530" i="17"/>
  <c r="BI530" i="17"/>
  <c r="BK530" i="17"/>
  <c r="BL530" i="17"/>
  <c r="T531" i="17"/>
  <c r="AA531" i="17"/>
  <c r="BK531" i="17" s="1"/>
  <c r="AD531" i="17"/>
  <c r="BH531" i="17" s="1"/>
  <c r="AE531" i="17"/>
  <c r="AF531" i="17"/>
  <c r="AH531" i="17"/>
  <c r="T532" i="17"/>
  <c r="W532" i="17"/>
  <c r="X532" i="17"/>
  <c r="Z532" i="17"/>
  <c r="AD532" i="17"/>
  <c r="BH532" i="17" s="1"/>
  <c r="AE532" i="17"/>
  <c r="AF532" i="17"/>
  <c r="AH532" i="17"/>
  <c r="BI532" i="17"/>
  <c r="BJ532" i="17"/>
  <c r="T533" i="17"/>
  <c r="W533" i="17"/>
  <c r="X533" i="17"/>
  <c r="AD533" i="17"/>
  <c r="AE533" i="17"/>
  <c r="AF533" i="17"/>
  <c r="AH533" i="17"/>
  <c r="BH533" i="17"/>
  <c r="BI533" i="17"/>
  <c r="T534" i="17"/>
  <c r="U534" i="17"/>
  <c r="W534" i="17"/>
  <c r="X534" i="17"/>
  <c r="Z534" i="17"/>
  <c r="BJ534" i="17" s="1"/>
  <c r="AA534" i="17"/>
  <c r="BK534" i="17" s="1"/>
  <c r="AD534" i="17"/>
  <c r="AE534" i="17"/>
  <c r="AF534" i="17"/>
  <c r="AH534" i="17"/>
  <c r="AI534" i="17"/>
  <c r="AJ534" i="17"/>
  <c r="BI534" i="17"/>
  <c r="T535" i="17"/>
  <c r="W535" i="17"/>
  <c r="X535" i="17"/>
  <c r="Z535" i="17"/>
  <c r="BJ535" i="17" s="1"/>
  <c r="AD535" i="17"/>
  <c r="AE535" i="17"/>
  <c r="AF535" i="17"/>
  <c r="AH535" i="17"/>
  <c r="BK535" i="17"/>
  <c r="T536" i="17"/>
  <c r="W536" i="17"/>
  <c r="X536" i="17"/>
  <c r="Z536" i="17"/>
  <c r="AD536" i="17"/>
  <c r="AE536" i="17"/>
  <c r="AF536" i="17"/>
  <c r="AH536" i="17"/>
  <c r="BJ536" i="17"/>
  <c r="T537" i="17"/>
  <c r="Z537" i="17"/>
  <c r="AA537" i="17"/>
  <c r="AE537" i="17"/>
  <c r="AF537" i="17"/>
  <c r="AH537" i="17"/>
  <c r="AI537" i="17"/>
  <c r="AJ537" i="17"/>
  <c r="BJ537" i="17"/>
  <c r="BK537" i="17"/>
  <c r="BL537" i="17"/>
  <c r="T538" i="17"/>
  <c r="W538" i="17"/>
  <c r="X538" i="17"/>
  <c r="Z538" i="17"/>
  <c r="BJ538" i="17" s="1"/>
  <c r="AD538" i="17"/>
  <c r="AE538" i="17"/>
  <c r="AF538" i="17"/>
  <c r="AH538" i="17"/>
  <c r="BL538" i="17"/>
  <c r="T539" i="17"/>
  <c r="W539" i="17"/>
  <c r="X539" i="17"/>
  <c r="Z539" i="17"/>
  <c r="BJ539" i="17" s="1"/>
  <c r="AD539" i="17"/>
  <c r="AE539" i="17"/>
  <c r="AF539" i="17"/>
  <c r="AH539" i="17"/>
  <c r="BK539" i="17"/>
  <c r="T540" i="17"/>
  <c r="Z540" i="17"/>
  <c r="BJ540" i="17" s="1"/>
  <c r="AD540" i="17"/>
  <c r="BH540" i="17" s="1"/>
  <c r="AE540" i="17"/>
  <c r="AF540" i="17"/>
  <c r="AH540" i="17"/>
  <c r="BK540" i="17"/>
  <c r="T541" i="17"/>
  <c r="Z541" i="17"/>
  <c r="AD541" i="17"/>
  <c r="BH541" i="17" s="1"/>
  <c r="AE541" i="17"/>
  <c r="AF541" i="17"/>
  <c r="AH541" i="17"/>
  <c r="AI541" i="17"/>
  <c r="AJ541" i="17"/>
  <c r="BI541" i="17"/>
  <c r="BJ541" i="17"/>
  <c r="T542" i="17"/>
  <c r="W542" i="17"/>
  <c r="X542" i="17"/>
  <c r="Z542" i="17"/>
  <c r="BJ542" i="17" s="1"/>
  <c r="L927" i="1"/>
  <c r="N927" i="1"/>
  <c r="AE542" i="17"/>
  <c r="AF542" i="17"/>
  <c r="AH542" i="17"/>
  <c r="BI542" i="17"/>
  <c r="T543" i="17"/>
  <c r="AA543" i="17"/>
  <c r="BK543" i="17" s="1"/>
  <c r="AD543" i="17"/>
  <c r="BH543" i="17" s="1"/>
  <c r="AE543" i="17"/>
  <c r="AF543" i="17"/>
  <c r="AH543" i="17"/>
  <c r="T544" i="17"/>
  <c r="W544" i="17"/>
  <c r="X544" i="17"/>
  <c r="AD544" i="17"/>
  <c r="AE544" i="17"/>
  <c r="AF544" i="17"/>
  <c r="AH544" i="17"/>
  <c r="BI544" i="17"/>
  <c r="BK544" i="17"/>
  <c r="T545" i="17"/>
  <c r="AD545" i="17"/>
  <c r="BH545" i="17" s="1"/>
  <c r="AE545" i="17"/>
  <c r="AF545" i="17"/>
  <c r="AH545" i="17"/>
  <c r="BI545" i="17"/>
  <c r="BL545" i="17"/>
  <c r="T546" i="17"/>
  <c r="W546" i="17"/>
  <c r="X546" i="17"/>
  <c r="Z546" i="17"/>
  <c r="AA546" i="17"/>
  <c r="BK546" i="17" s="1"/>
  <c r="AD546" i="17"/>
  <c r="BH546" i="17" s="1"/>
  <c r="AE546" i="17"/>
  <c r="AF546" i="17"/>
  <c r="AH546" i="17"/>
  <c r="AI546" i="17"/>
  <c r="AJ546" i="17"/>
  <c r="BI546" i="17"/>
  <c r="BJ546" i="17"/>
  <c r="T547" i="17"/>
  <c r="Z547" i="17"/>
  <c r="BJ547" i="17" s="1"/>
  <c r="L881" i="1"/>
  <c r="M881" i="1"/>
  <c r="AD547" i="17"/>
  <c r="BH547" i="17" s="1"/>
  <c r="N881" i="1"/>
  <c r="AE547" i="17"/>
  <c r="AF547" i="17"/>
  <c r="Q881" i="1"/>
  <c r="AH547" i="17"/>
  <c r="BK547" i="17"/>
  <c r="T548" i="17"/>
  <c r="W548" i="17"/>
  <c r="X548" i="17"/>
  <c r="Z548" i="17"/>
  <c r="BJ548" i="17" s="1"/>
  <c r="AD548" i="17"/>
  <c r="BH548" i="17" s="1"/>
  <c r="AE548" i="17"/>
  <c r="AF548" i="17"/>
  <c r="AH548" i="17"/>
  <c r="BI548" i="17"/>
  <c r="T549" i="17"/>
  <c r="W549" i="17"/>
  <c r="X549" i="17"/>
  <c r="BH549" i="17" s="1"/>
  <c r="Z549" i="17"/>
  <c r="BJ549" i="17" s="1"/>
  <c r="AD549" i="17"/>
  <c r="AE549" i="17"/>
  <c r="AF549" i="17"/>
  <c r="AH549" i="17"/>
  <c r="AJ549" i="17"/>
  <c r="T550" i="17"/>
  <c r="Z550" i="17"/>
  <c r="BJ550" i="17" s="1"/>
  <c r="L245" i="1"/>
  <c r="M245" i="1"/>
  <c r="AD550" i="17"/>
  <c r="BH550" i="17" s="1"/>
  <c r="N245" i="1"/>
  <c r="AE550" i="17"/>
  <c r="AF550" i="17"/>
  <c r="Q245" i="1"/>
  <c r="AH550" i="17"/>
  <c r="BI550" i="17"/>
  <c r="T551" i="17"/>
  <c r="AA551" i="17"/>
  <c r="BK551" i="17" s="1"/>
  <c r="AD551" i="17"/>
  <c r="BH551" i="17" s="1"/>
  <c r="AE551" i="17"/>
  <c r="AF551" i="17"/>
  <c r="AH551" i="17"/>
  <c r="T552" i="17"/>
  <c r="Z552" i="17"/>
  <c r="BJ552" i="17" s="1"/>
  <c r="AA552" i="17"/>
  <c r="BK552" i="17" s="1"/>
  <c r="AD552" i="17"/>
  <c r="BH552" i="17" s="1"/>
  <c r="AE552" i="17"/>
  <c r="AF552" i="17"/>
  <c r="AH552" i="17"/>
  <c r="AI552" i="17"/>
  <c r="AJ552" i="17"/>
  <c r="T553" i="17"/>
  <c r="AA553" i="17"/>
  <c r="BK553" i="17" s="1"/>
  <c r="AD553" i="17"/>
  <c r="BH553" i="17" s="1"/>
  <c r="AE553" i="17"/>
  <c r="AF553" i="17"/>
  <c r="AH553" i="17"/>
  <c r="BI553" i="17"/>
  <c r="BL553" i="17"/>
  <c r="T554" i="17"/>
  <c r="Z554" i="17"/>
  <c r="AD554" i="17"/>
  <c r="BH554" i="17" s="1"/>
  <c r="AE554" i="17"/>
  <c r="AF554" i="17"/>
  <c r="AH554" i="17"/>
  <c r="BI554" i="17"/>
  <c r="BJ554" i="17"/>
  <c r="BK554" i="17"/>
  <c r="T555" i="17"/>
  <c r="W555" i="17"/>
  <c r="X555" i="17"/>
  <c r="AD555" i="17"/>
  <c r="BH555" i="17" s="1"/>
  <c r="AE555" i="17"/>
  <c r="AF555" i="17"/>
  <c r="AH555" i="17"/>
  <c r="T556" i="17"/>
  <c r="W556" i="17"/>
  <c r="X556" i="17"/>
  <c r="AD556" i="17"/>
  <c r="AE556" i="17"/>
  <c r="AF556" i="17"/>
  <c r="AH556" i="17"/>
  <c r="BI556" i="17"/>
  <c r="T557" i="17"/>
  <c r="W557" i="17"/>
  <c r="BH557" i="17" s="1"/>
  <c r="X557" i="17"/>
  <c r="Z557" i="17"/>
  <c r="BJ557" i="17" s="1"/>
  <c r="AD557" i="17"/>
  <c r="AE557" i="17"/>
  <c r="AF557" i="17"/>
  <c r="AH557" i="17"/>
  <c r="T558" i="17"/>
  <c r="Z558" i="17"/>
  <c r="BJ558" i="17" s="1"/>
  <c r="AA558" i="17"/>
  <c r="AD558" i="17"/>
  <c r="BH558" i="17" s="1"/>
  <c r="AE558" i="17"/>
  <c r="AF558" i="17"/>
  <c r="AH558" i="17"/>
  <c r="AI558" i="17"/>
  <c r="AJ558" i="17"/>
  <c r="BI558" i="17"/>
  <c r="BK558" i="17"/>
  <c r="T559" i="17"/>
  <c r="W559" i="17"/>
  <c r="X559" i="17"/>
  <c r="Z559" i="17"/>
  <c r="BJ559" i="17" s="1"/>
  <c r="AD559" i="17"/>
  <c r="BH559" i="17" s="1"/>
  <c r="AE559" i="17"/>
  <c r="AF559" i="17"/>
  <c r="AH559" i="17"/>
  <c r="BK559" i="17"/>
  <c r="T560" i="17"/>
  <c r="W560" i="17"/>
  <c r="X560" i="17"/>
  <c r="Z560" i="17"/>
  <c r="BJ560" i="17" s="1"/>
  <c r="AD560" i="17"/>
  <c r="BH560" i="17" s="1"/>
  <c r="AE560" i="17"/>
  <c r="AF560" i="17"/>
  <c r="AH560" i="17"/>
  <c r="BI560" i="17"/>
  <c r="BK560" i="17"/>
  <c r="T561" i="17"/>
  <c r="W561" i="17"/>
  <c r="BH561" i="17" s="1"/>
  <c r="X561" i="17"/>
  <c r="AE561" i="17"/>
  <c r="AF561" i="17"/>
  <c r="AH561" i="17"/>
  <c r="BI561" i="17"/>
  <c r="BL561" i="17"/>
  <c r="T562" i="17"/>
  <c r="Z562" i="17"/>
  <c r="BJ562" i="17" s="1"/>
  <c r="AA562" i="17"/>
  <c r="BK562" i="17" s="1"/>
  <c r="AE562" i="17"/>
  <c r="AF562" i="17"/>
  <c r="AH562" i="17"/>
  <c r="AI562" i="17"/>
  <c r="AJ562" i="17"/>
  <c r="T563" i="17"/>
  <c r="W563" i="17"/>
  <c r="X563" i="17"/>
  <c r="Z563" i="17"/>
  <c r="BJ563" i="17" s="1"/>
  <c r="AE563" i="17"/>
  <c r="AF563" i="17"/>
  <c r="AH563" i="17"/>
  <c r="BI563" i="17"/>
  <c r="BK563" i="17"/>
  <c r="T564" i="17"/>
  <c r="W564" i="17"/>
  <c r="X564" i="17"/>
  <c r="Z564" i="17"/>
  <c r="BJ564" i="17" s="1"/>
  <c r="AD564" i="17"/>
  <c r="AE564" i="17"/>
  <c r="AF564" i="17"/>
  <c r="AH564" i="17"/>
  <c r="BI564" i="17"/>
  <c r="BK564" i="17"/>
  <c r="T565" i="17"/>
  <c r="W565" i="17"/>
  <c r="X565" i="17"/>
  <c r="AA565" i="17"/>
  <c r="BK565" i="17" s="1"/>
  <c r="AD565" i="17"/>
  <c r="AE565" i="17"/>
  <c r="AF565" i="17"/>
  <c r="AH565" i="17"/>
  <c r="T566" i="17"/>
  <c r="Z566" i="17"/>
  <c r="BJ566" i="17" s="1"/>
  <c r="AD566" i="17"/>
  <c r="BH566" i="17" s="1"/>
  <c r="AE566" i="17"/>
  <c r="AF566" i="17"/>
  <c r="AH566" i="17"/>
  <c r="BI566" i="17"/>
  <c r="BK566" i="17"/>
  <c r="T567" i="17"/>
  <c r="W567" i="17"/>
  <c r="X567" i="17"/>
  <c r="Z567" i="17"/>
  <c r="BJ567" i="17" s="1"/>
  <c r="L219" i="1"/>
  <c r="M219" i="1"/>
  <c r="AD567" i="17"/>
  <c r="N219" i="1"/>
  <c r="AE567" i="17"/>
  <c r="AF567" i="17"/>
  <c r="AH567" i="17"/>
  <c r="BI567" i="17"/>
  <c r="BK567" i="17"/>
  <c r="T568" i="17"/>
  <c r="Z568" i="17"/>
  <c r="BJ568" i="17" s="1"/>
  <c r="L672" i="1"/>
  <c r="M672" i="1"/>
  <c r="AD568" i="17"/>
  <c r="BH568" i="17" s="1"/>
  <c r="N672" i="1"/>
  <c r="AE568" i="17"/>
  <c r="AF568" i="17"/>
  <c r="Q672" i="1"/>
  <c r="AH568" i="17"/>
  <c r="BK568" i="17"/>
  <c r="T569" i="17"/>
  <c r="W569" i="17"/>
  <c r="X569" i="17"/>
  <c r="AA569" i="17"/>
  <c r="BK569" i="17" s="1"/>
  <c r="L576" i="1"/>
  <c r="M576" i="1"/>
  <c r="AD569" i="17"/>
  <c r="BH569" i="17" s="1"/>
  <c r="N576" i="1"/>
  <c r="AE569" i="17"/>
  <c r="AF569" i="17"/>
  <c r="Q576" i="1"/>
  <c r="AH569" i="17"/>
  <c r="BL569" i="17"/>
  <c r="T570" i="17"/>
  <c r="Z570" i="17"/>
  <c r="BJ570" i="17" s="1"/>
  <c r="AA570" i="17"/>
  <c r="AE570" i="17"/>
  <c r="AF570" i="17"/>
  <c r="AH570" i="17"/>
  <c r="AI570" i="17"/>
  <c r="AJ570" i="17"/>
  <c r="BI570" i="17"/>
  <c r="BK570" i="17"/>
  <c r="T571" i="17"/>
  <c r="W571" i="17"/>
  <c r="X571" i="17"/>
  <c r="Z571" i="17"/>
  <c r="BJ571" i="17" s="1"/>
  <c r="AA571" i="17"/>
  <c r="AD571" i="17"/>
  <c r="BH571" i="17" s="1"/>
  <c r="AE571" i="17"/>
  <c r="AF571" i="17"/>
  <c r="AH571" i="17"/>
  <c r="AJ571" i="17"/>
  <c r="BK571" i="17"/>
  <c r="T572" i="17"/>
  <c r="Z572" i="17"/>
  <c r="AA572" i="17"/>
  <c r="AE572" i="17"/>
  <c r="AF572" i="17"/>
  <c r="AH572" i="17"/>
  <c r="AI572" i="17"/>
  <c r="AJ572" i="17"/>
  <c r="BI572" i="17"/>
  <c r="BJ572" i="17"/>
  <c r="BK572" i="17"/>
  <c r="T573" i="17"/>
  <c r="Z573" i="17"/>
  <c r="AA573" i="17"/>
  <c r="BK573" i="17" s="1"/>
  <c r="AE573" i="17"/>
  <c r="AF573" i="17"/>
  <c r="AH573" i="17"/>
  <c r="AI573" i="17"/>
  <c r="AJ573" i="17"/>
  <c r="BJ573" i="17"/>
  <c r="T574" i="17"/>
  <c r="Z574" i="17"/>
  <c r="AA574" i="17"/>
  <c r="AE574" i="17"/>
  <c r="AF574" i="17"/>
  <c r="AH574" i="17"/>
  <c r="AI574" i="17"/>
  <c r="AJ574" i="17"/>
  <c r="BI574" i="17"/>
  <c r="BJ574" i="17"/>
  <c r="BK574" i="17"/>
  <c r="T575" i="17"/>
  <c r="Z575" i="17"/>
  <c r="AA575" i="17"/>
  <c r="AE575" i="17"/>
  <c r="AF575" i="17"/>
  <c r="AH575" i="17"/>
  <c r="AI575" i="17"/>
  <c r="AJ575" i="17"/>
  <c r="BJ575" i="17"/>
  <c r="BK575" i="17"/>
  <c r="T576" i="17"/>
  <c r="U576" i="17"/>
  <c r="W576" i="17"/>
  <c r="X576" i="17"/>
  <c r="Z576" i="17"/>
  <c r="AA576" i="17"/>
  <c r="AD576" i="17"/>
  <c r="BH576" i="17" s="1"/>
  <c r="AE576" i="17"/>
  <c r="AF576" i="17"/>
  <c r="AH576" i="17"/>
  <c r="AI576" i="17"/>
  <c r="AJ576" i="17"/>
  <c r="BJ576" i="17"/>
  <c r="BK576" i="17"/>
  <c r="T577" i="17"/>
  <c r="W577" i="17"/>
  <c r="X577" i="17"/>
  <c r="Z577" i="17"/>
  <c r="BJ577" i="17" s="1"/>
  <c r="AA577" i="17"/>
  <c r="BK577" i="17" s="1"/>
  <c r="AD577" i="17"/>
  <c r="BH577" i="17" s="1"/>
  <c r="AE577" i="17"/>
  <c r="AF577" i="17"/>
  <c r="AH577" i="17"/>
  <c r="AJ577" i="17"/>
  <c r="BF577" i="17" s="1"/>
  <c r="T578" i="17"/>
  <c r="Z578" i="17"/>
  <c r="BJ578" i="17" s="1"/>
  <c r="AA578" i="17"/>
  <c r="BK578" i="17" s="1"/>
  <c r="AE578" i="17"/>
  <c r="AF578" i="17"/>
  <c r="AH578" i="17"/>
  <c r="AI578" i="17"/>
  <c r="AJ578" i="17"/>
  <c r="T579" i="17"/>
  <c r="W579" i="17"/>
  <c r="X579" i="17"/>
  <c r="Z579" i="17"/>
  <c r="BJ579" i="17" s="1"/>
  <c r="AA579" i="17"/>
  <c r="BK579" i="17" s="1"/>
  <c r="AE579" i="17"/>
  <c r="AF579" i="17"/>
  <c r="AH579" i="17"/>
  <c r="AI579" i="17"/>
  <c r="AJ579" i="17"/>
  <c r="BI579" i="17"/>
  <c r="T580" i="17"/>
  <c r="U580" i="17"/>
  <c r="W580" i="17"/>
  <c r="X580" i="17"/>
  <c r="Z580" i="17"/>
  <c r="AA580" i="17"/>
  <c r="BK580" i="17" s="1"/>
  <c r="AD580" i="17"/>
  <c r="AE580" i="17"/>
  <c r="AF580" i="17"/>
  <c r="AH580" i="17"/>
  <c r="AI580" i="17"/>
  <c r="AJ580" i="17"/>
  <c r="BJ580" i="17"/>
  <c r="T581" i="17"/>
  <c r="U581" i="17"/>
  <c r="W581" i="17"/>
  <c r="X581" i="17"/>
  <c r="Z581" i="17"/>
  <c r="BJ581" i="17" s="1"/>
  <c r="AA581" i="17"/>
  <c r="BK581" i="17" s="1"/>
  <c r="AD581" i="17"/>
  <c r="AE581" i="17"/>
  <c r="AF581" i="17"/>
  <c r="AH581" i="17"/>
  <c r="AI581" i="17"/>
  <c r="AJ581" i="17"/>
  <c r="BI581" i="17"/>
  <c r="T582" i="17"/>
  <c r="Z582" i="17"/>
  <c r="BJ582" i="17" s="1"/>
  <c r="AA582" i="17"/>
  <c r="BK582" i="17" s="1"/>
  <c r="AE582" i="17"/>
  <c r="AF582" i="17"/>
  <c r="AH582" i="17"/>
  <c r="AI582" i="17"/>
  <c r="AJ582" i="17"/>
  <c r="BI582" i="17"/>
  <c r="T583" i="17"/>
  <c r="U583" i="17"/>
  <c r="W583" i="17"/>
  <c r="X583" i="17"/>
  <c r="Z583" i="17"/>
  <c r="BJ583" i="17" s="1"/>
  <c r="AA583" i="17"/>
  <c r="BK583" i="17" s="1"/>
  <c r="AD583" i="17"/>
  <c r="BH583" i="17" s="1"/>
  <c r="AE583" i="17"/>
  <c r="AF583" i="17"/>
  <c r="AH583" i="17"/>
  <c r="AI583" i="17"/>
  <c r="AJ583" i="17"/>
  <c r="T584" i="17"/>
  <c r="W584" i="17"/>
  <c r="X584" i="17"/>
  <c r="Z584" i="17"/>
  <c r="BJ584" i="17" s="1"/>
  <c r="AA584" i="17"/>
  <c r="BK584" i="17" s="1"/>
  <c r="AE584" i="17"/>
  <c r="AF584" i="17"/>
  <c r="AH584" i="17"/>
  <c r="AI584" i="17"/>
  <c r="AJ584" i="17"/>
  <c r="BI584" i="17"/>
  <c r="T585" i="17"/>
  <c r="Z585" i="17"/>
  <c r="AA585" i="17"/>
  <c r="BK585" i="17" s="1"/>
  <c r="AE585" i="17"/>
  <c r="AF585" i="17"/>
  <c r="AH585" i="17"/>
  <c r="AI585" i="17"/>
  <c r="AJ585" i="17"/>
  <c r="BJ585" i="17"/>
  <c r="T586" i="17"/>
  <c r="W586" i="17"/>
  <c r="X586" i="17"/>
  <c r="Z586" i="17"/>
  <c r="BJ586" i="17" s="1"/>
  <c r="AA586" i="17"/>
  <c r="AD586" i="17"/>
  <c r="BH586" i="17" s="1"/>
  <c r="AE586" i="17"/>
  <c r="AF586" i="17"/>
  <c r="AH586" i="17"/>
  <c r="AJ586" i="17"/>
  <c r="BK586" i="17"/>
  <c r="T587" i="17"/>
  <c r="W587" i="17"/>
  <c r="X587" i="17"/>
  <c r="BH587" i="17" s="1"/>
  <c r="AA587" i="17"/>
  <c r="BK587" i="17" s="1"/>
  <c r="AD587" i="17"/>
  <c r="AE587" i="17"/>
  <c r="AF587" i="17"/>
  <c r="AH587" i="17"/>
  <c r="BI587" i="17"/>
  <c r="T588" i="17"/>
  <c r="Z588" i="17"/>
  <c r="BJ588" i="17" s="1"/>
  <c r="AA588" i="17"/>
  <c r="BK588" i="17" s="1"/>
  <c r="AD588" i="17"/>
  <c r="BH588" i="17" s="1"/>
  <c r="AE588" i="17"/>
  <c r="AF588" i="17"/>
  <c r="AH588" i="17"/>
  <c r="AJ588" i="17"/>
  <c r="T589" i="17"/>
  <c r="W589" i="17"/>
  <c r="X589" i="17"/>
  <c r="Z589" i="17"/>
  <c r="BJ589" i="17" s="1"/>
  <c r="L502" i="1"/>
  <c r="M502" i="1"/>
  <c r="AD589" i="17"/>
  <c r="N502" i="1"/>
  <c r="AE589" i="17"/>
  <c r="AF589" i="17"/>
  <c r="AH589" i="17"/>
  <c r="BI589" i="17"/>
  <c r="T590" i="17"/>
  <c r="W590" i="17"/>
  <c r="X590" i="17"/>
  <c r="Z590" i="17"/>
  <c r="BJ590" i="17" s="1"/>
  <c r="AA590" i="17"/>
  <c r="BK590" i="17" s="1"/>
  <c r="AD590" i="17"/>
  <c r="BH590" i="17" s="1"/>
  <c r="AE590" i="17"/>
  <c r="AF590" i="17"/>
  <c r="AH590" i="17"/>
  <c r="AJ590" i="17"/>
  <c r="T591" i="17"/>
  <c r="W591" i="17"/>
  <c r="X591" i="17"/>
  <c r="Z591" i="17"/>
  <c r="BJ591" i="17" s="1"/>
  <c r="AD591" i="17"/>
  <c r="AE591" i="17"/>
  <c r="AF591" i="17"/>
  <c r="AH591" i="17"/>
  <c r="BI591" i="17"/>
  <c r="T592" i="17"/>
  <c r="Z592" i="17"/>
  <c r="BJ592" i="17" s="1"/>
  <c r="AD592" i="17"/>
  <c r="BH592" i="17" s="1"/>
  <c r="AE592" i="17"/>
  <c r="AF592" i="17"/>
  <c r="AH592" i="17"/>
  <c r="AJ592" i="17"/>
  <c r="T593" i="17"/>
  <c r="W593" i="17"/>
  <c r="X593" i="17"/>
  <c r="AD593" i="17"/>
  <c r="AE593" i="17"/>
  <c r="AF593" i="17"/>
  <c r="AH593" i="17"/>
  <c r="BH593" i="17"/>
  <c r="BI593" i="17"/>
  <c r="BK593" i="17"/>
  <c r="T594" i="17"/>
  <c r="W594" i="17"/>
  <c r="BH594" i="17" s="1"/>
  <c r="X594" i="17"/>
  <c r="Z594" i="17"/>
  <c r="BJ594" i="17" s="1"/>
  <c r="AD594" i="17"/>
  <c r="AE594" i="17"/>
  <c r="AF594" i="17"/>
  <c r="AH594" i="17"/>
  <c r="BI594" i="17"/>
  <c r="T595" i="17"/>
  <c r="W595" i="17"/>
  <c r="X595" i="17"/>
  <c r="AD595" i="17"/>
  <c r="AE595" i="17"/>
  <c r="AF595" i="17"/>
  <c r="AH595" i="17"/>
  <c r="BI595" i="17"/>
  <c r="BK595" i="17"/>
  <c r="T596" i="17"/>
  <c r="W596" i="17"/>
  <c r="X596" i="17"/>
  <c r="Z596" i="17"/>
  <c r="BJ596" i="17" s="1"/>
  <c r="AD596" i="17"/>
  <c r="AE596" i="17"/>
  <c r="AF596" i="17"/>
  <c r="AH596" i="17"/>
  <c r="AJ596" i="17"/>
  <c r="T597" i="17"/>
  <c r="W597" i="17"/>
  <c r="X597" i="17"/>
  <c r="Z597" i="17"/>
  <c r="BJ597" i="17" s="1"/>
  <c r="AD597" i="17"/>
  <c r="AE597" i="17"/>
  <c r="AF597" i="17"/>
  <c r="AH597" i="17"/>
  <c r="T598" i="17"/>
  <c r="Z598" i="17"/>
  <c r="AA598" i="17"/>
  <c r="BK598" i="17" s="1"/>
  <c r="AE598" i="17"/>
  <c r="AF598" i="17"/>
  <c r="AH598" i="17"/>
  <c r="AI598" i="17"/>
  <c r="AJ598" i="17"/>
  <c r="BJ598" i="17"/>
  <c r="T599" i="17"/>
  <c r="W599" i="17"/>
  <c r="X599" i="17"/>
  <c r="AA599" i="17"/>
  <c r="BK599" i="17" s="1"/>
  <c r="L1109" i="1"/>
  <c r="M1109" i="1"/>
  <c r="AD599" i="17"/>
  <c r="N1109" i="1"/>
  <c r="AE599" i="17"/>
  <c r="AF599" i="17"/>
  <c r="Q1109" i="1"/>
  <c r="AH599" i="17"/>
  <c r="T600" i="17"/>
  <c r="Z600" i="17"/>
  <c r="BJ600" i="17" s="1"/>
  <c r="L318" i="1"/>
  <c r="N318" i="1"/>
  <c r="AE600" i="17"/>
  <c r="AF600" i="17"/>
  <c r="AH600" i="17"/>
  <c r="BI600" i="17"/>
  <c r="T601" i="17"/>
  <c r="W601" i="17"/>
  <c r="X601" i="17"/>
  <c r="Z601" i="17"/>
  <c r="BJ601" i="17" s="1"/>
  <c r="AD601" i="17"/>
  <c r="BH601" i="17" s="1"/>
  <c r="AE601" i="17"/>
  <c r="AF601" i="17"/>
  <c r="AH601" i="17"/>
  <c r="AJ601" i="17"/>
  <c r="BK601" i="17"/>
  <c r="T602" i="17"/>
  <c r="Z602" i="17"/>
  <c r="AA602" i="17"/>
  <c r="BK602" i="17" s="1"/>
  <c r="AD602" i="17"/>
  <c r="BH602" i="17" s="1"/>
  <c r="AE602" i="17"/>
  <c r="AF602" i="17"/>
  <c r="AH602" i="17"/>
  <c r="AI602" i="17"/>
  <c r="AJ602" i="17"/>
  <c r="BJ602" i="17"/>
  <c r="T603" i="17"/>
  <c r="Z603" i="17"/>
  <c r="BJ603" i="17" s="1"/>
  <c r="AA603" i="17"/>
  <c r="BK603" i="17" s="1"/>
  <c r="L213" i="1"/>
  <c r="N213" i="1"/>
  <c r="AE603" i="17"/>
  <c r="AF603" i="17"/>
  <c r="Q213" i="1"/>
  <c r="AH603" i="17"/>
  <c r="R213" i="1"/>
  <c r="AI603" i="17"/>
  <c r="S213" i="1"/>
  <c r="AJ603" i="17"/>
  <c r="BI603" i="17"/>
  <c r="T604" i="17"/>
  <c r="W604" i="17"/>
  <c r="X604" i="17"/>
  <c r="Z604" i="17"/>
  <c r="BJ604" i="17" s="1"/>
  <c r="AD604" i="17"/>
  <c r="AE604" i="17"/>
  <c r="AF604" i="17"/>
  <c r="AH604" i="17"/>
  <c r="AJ604" i="17"/>
  <c r="BK604" i="17"/>
  <c r="T605" i="17"/>
  <c r="Z605" i="17"/>
  <c r="BJ605" i="17" s="1"/>
  <c r="L962" i="1"/>
  <c r="N962" i="1"/>
  <c r="AE605" i="17"/>
  <c r="AF605" i="17"/>
  <c r="AH605" i="17"/>
  <c r="BI605" i="17"/>
  <c r="BK605" i="17"/>
  <c r="T606" i="17"/>
  <c r="Z606" i="17"/>
  <c r="AA606" i="17"/>
  <c r="AE606" i="17"/>
  <c r="AF606" i="17"/>
  <c r="AH606" i="17"/>
  <c r="AI606" i="17"/>
  <c r="AJ606" i="17"/>
  <c r="BI606" i="17"/>
  <c r="BJ606" i="17"/>
  <c r="BK606" i="17"/>
  <c r="T607" i="17"/>
  <c r="Z607" i="17"/>
  <c r="BJ607" i="17" s="1"/>
  <c r="AA607" i="17"/>
  <c r="BK607" i="17" s="1"/>
  <c r="AE607" i="17"/>
  <c r="AF607" i="17"/>
  <c r="AH607" i="17"/>
  <c r="AI607" i="17"/>
  <c r="AJ607" i="17"/>
  <c r="T608" i="17"/>
  <c r="Z608" i="17"/>
  <c r="AE608" i="17"/>
  <c r="AF608" i="17"/>
  <c r="AH608" i="17"/>
  <c r="BI608" i="17"/>
  <c r="BJ608" i="17"/>
  <c r="T609" i="17"/>
  <c r="W609" i="17"/>
  <c r="X609" i="17"/>
  <c r="L621" i="1"/>
  <c r="M621" i="1"/>
  <c r="AD609" i="17"/>
  <c r="N621" i="1"/>
  <c r="AE609" i="17"/>
  <c r="AF609" i="17"/>
  <c r="AH609" i="17"/>
  <c r="BK609" i="17"/>
  <c r="BL609" i="17"/>
  <c r="T610" i="17"/>
  <c r="Z610" i="17"/>
  <c r="L998" i="1"/>
  <c r="N998" i="1"/>
  <c r="AE610" i="17"/>
  <c r="AF610" i="17"/>
  <c r="AH610" i="17"/>
  <c r="S998" i="1"/>
  <c r="AJ610" i="17"/>
  <c r="BJ610" i="17"/>
  <c r="T611" i="17"/>
  <c r="Z611" i="17"/>
  <c r="BJ611" i="17" s="1"/>
  <c r="AA611" i="17"/>
  <c r="BK611" i="17" s="1"/>
  <c r="AE611" i="17"/>
  <c r="AF611" i="17"/>
  <c r="AH611" i="17"/>
  <c r="AI611" i="17"/>
  <c r="AJ611" i="17"/>
  <c r="T612" i="17"/>
  <c r="U612" i="17"/>
  <c r="BF612" i="17" s="1"/>
  <c r="W612" i="17"/>
  <c r="X612" i="17"/>
  <c r="Z612" i="17"/>
  <c r="BJ612" i="17" s="1"/>
  <c r="AA612" i="17"/>
  <c r="BK612" i="17" s="1"/>
  <c r="AD612" i="17"/>
  <c r="AE612" i="17"/>
  <c r="AF612" i="17"/>
  <c r="AH612" i="17"/>
  <c r="AI612" i="17"/>
  <c r="AJ612" i="17"/>
  <c r="T613" i="17"/>
  <c r="Z613" i="17"/>
  <c r="AE613" i="17"/>
  <c r="AF613" i="17"/>
  <c r="AH613" i="17"/>
  <c r="AJ613" i="17"/>
  <c r="BJ613" i="17"/>
  <c r="BK613" i="17"/>
  <c r="T614" i="17"/>
  <c r="Z614" i="17"/>
  <c r="BJ614" i="17" s="1"/>
  <c r="AA614" i="17"/>
  <c r="BK614" i="17" s="1"/>
  <c r="AD614" i="17"/>
  <c r="BH614" i="17" s="1"/>
  <c r="AE614" i="17"/>
  <c r="AF614" i="17"/>
  <c r="AH614" i="17"/>
  <c r="AI614" i="17"/>
  <c r="AJ614" i="17"/>
  <c r="BI614" i="17"/>
  <c r="BL614" i="17"/>
  <c r="T615" i="17"/>
  <c r="W615" i="17"/>
  <c r="X615" i="17"/>
  <c r="AD615" i="17"/>
  <c r="AE615" i="17"/>
  <c r="AF615" i="17"/>
  <c r="AH615" i="17"/>
  <c r="T616" i="17"/>
  <c r="W616" i="17"/>
  <c r="X616" i="17"/>
  <c r="Z616" i="17"/>
  <c r="BJ616" i="17" s="1"/>
  <c r="AA616" i="17"/>
  <c r="BK616" i="17" s="1"/>
  <c r="AE616" i="17"/>
  <c r="AF616" i="17"/>
  <c r="AH616" i="17"/>
  <c r="AJ616" i="17"/>
  <c r="T617" i="17"/>
  <c r="W617" i="17"/>
  <c r="X617" i="17"/>
  <c r="Z617" i="17"/>
  <c r="L225" i="1"/>
  <c r="N225" i="1"/>
  <c r="AE617" i="17"/>
  <c r="AF617" i="17"/>
  <c r="Q225" i="1"/>
  <c r="AH617" i="17"/>
  <c r="R225" i="1"/>
  <c r="AI617" i="17"/>
  <c r="S225" i="1"/>
  <c r="AJ617" i="17"/>
  <c r="BI617" i="17"/>
  <c r="BJ617" i="17"/>
  <c r="T618" i="17"/>
  <c r="W618" i="17"/>
  <c r="X618" i="17"/>
  <c r="Z618" i="17"/>
  <c r="BJ618" i="17" s="1"/>
  <c r="L1178" i="1"/>
  <c r="M1178" i="1"/>
  <c r="AD618" i="17"/>
  <c r="BH618" i="17" s="1"/>
  <c r="N1178" i="1"/>
  <c r="AE618" i="17"/>
  <c r="AF618" i="17"/>
  <c r="AH618" i="17"/>
  <c r="BI618" i="17"/>
  <c r="T619" i="17"/>
  <c r="Z619" i="17"/>
  <c r="BJ619" i="17" s="1"/>
  <c r="AA619" i="17"/>
  <c r="BK619" i="17" s="1"/>
  <c r="L16" i="1"/>
  <c r="M16" i="1"/>
  <c r="AD619" i="17"/>
  <c r="BH619" i="17" s="1"/>
  <c r="N16" i="1"/>
  <c r="AE619" i="17"/>
  <c r="AF619" i="17"/>
  <c r="Q16" i="1"/>
  <c r="AH619" i="17"/>
  <c r="R16" i="1"/>
  <c r="AI619" i="17"/>
  <c r="S16" i="1"/>
  <c r="AJ619" i="17"/>
  <c r="T620" i="17"/>
  <c r="W620" i="17"/>
  <c r="X620" i="17"/>
  <c r="Z620" i="17"/>
  <c r="BJ620" i="17" s="1"/>
  <c r="AA620" i="17"/>
  <c r="AD620" i="17"/>
  <c r="BH620" i="17" s="1"/>
  <c r="AE620" i="17"/>
  <c r="AF620" i="17"/>
  <c r="AH620" i="17"/>
  <c r="AI620" i="17"/>
  <c r="AJ620" i="17"/>
  <c r="BI620" i="17"/>
  <c r="BK620" i="17"/>
  <c r="T621" i="17"/>
  <c r="Z621" i="17"/>
  <c r="BJ621" i="17" s="1"/>
  <c r="AA621" i="17"/>
  <c r="L1135" i="1"/>
  <c r="M1135" i="1"/>
  <c r="AD621" i="17"/>
  <c r="BH621" i="17" s="1"/>
  <c r="N1135" i="1"/>
  <c r="AE621" i="17"/>
  <c r="AF621" i="17"/>
  <c r="Q1135" i="1"/>
  <c r="AH621" i="17"/>
  <c r="R1135" i="1"/>
  <c r="AI621" i="17"/>
  <c r="S1135" i="1"/>
  <c r="AJ621" i="17"/>
  <c r="BI621" i="17"/>
  <c r="BK621" i="17"/>
  <c r="BL621" i="17"/>
  <c r="T622" i="17"/>
  <c r="W622" i="17"/>
  <c r="X622" i="17"/>
  <c r="AD622" i="17"/>
  <c r="AE622" i="17"/>
  <c r="AF622" i="17"/>
  <c r="AH622" i="17"/>
  <c r="BI622" i="17"/>
  <c r="T623" i="17"/>
  <c r="W623" i="17"/>
  <c r="X623" i="17"/>
  <c r="Z623" i="17"/>
  <c r="BJ623" i="17" s="1"/>
  <c r="AD623" i="17"/>
  <c r="AE623" i="17"/>
  <c r="AF623" i="17"/>
  <c r="AH623" i="17"/>
  <c r="BI623" i="17"/>
  <c r="T624" i="17"/>
  <c r="W624" i="17"/>
  <c r="X624" i="17"/>
  <c r="BH624" i="17" s="1"/>
  <c r="Z624" i="17"/>
  <c r="AD624" i="17"/>
  <c r="AE624" i="17"/>
  <c r="AF624" i="17"/>
  <c r="AH624" i="17"/>
  <c r="AJ624" i="17"/>
  <c r="BJ624" i="17"/>
  <c r="BK624" i="17"/>
  <c r="BL624" i="17"/>
  <c r="T625" i="17"/>
  <c r="Z625" i="17"/>
  <c r="BJ625" i="17" s="1"/>
  <c r="AA625" i="17"/>
  <c r="BK625" i="17" s="1"/>
  <c r="AD625" i="17"/>
  <c r="BH625" i="17" s="1"/>
  <c r="AE625" i="17"/>
  <c r="AF625" i="17"/>
  <c r="AH625" i="17"/>
  <c r="AI625" i="17"/>
  <c r="AJ625" i="17"/>
  <c r="T626" i="17"/>
  <c r="W626" i="17"/>
  <c r="X626" i="17"/>
  <c r="Z626" i="17"/>
  <c r="BJ626" i="17" s="1"/>
  <c r="AD626" i="17"/>
  <c r="AE626" i="17"/>
  <c r="AF626" i="17"/>
  <c r="AH626" i="17"/>
  <c r="AJ626" i="17"/>
  <c r="T627" i="17"/>
  <c r="W627" i="17"/>
  <c r="X627" i="17"/>
  <c r="Z627" i="17"/>
  <c r="BJ627" i="17" s="1"/>
  <c r="AD627" i="17"/>
  <c r="AE627" i="17"/>
  <c r="AF627" i="17"/>
  <c r="AH627" i="17"/>
  <c r="AJ627" i="17"/>
  <c r="T628" i="17"/>
  <c r="W628" i="17"/>
  <c r="X628" i="17"/>
  <c r="Z628" i="17"/>
  <c r="BJ628" i="17" s="1"/>
  <c r="AD628" i="17"/>
  <c r="AE628" i="17"/>
  <c r="AF628" i="17"/>
  <c r="AH628" i="17"/>
  <c r="AJ628" i="17"/>
  <c r="BH628" i="17"/>
  <c r="T629" i="17"/>
  <c r="W629" i="17"/>
  <c r="X629" i="17"/>
  <c r="AD629" i="17"/>
  <c r="AE629" i="17"/>
  <c r="AF629" i="17"/>
  <c r="AH629" i="17"/>
  <c r="BI629" i="17"/>
  <c r="T630" i="17"/>
  <c r="U630" i="17"/>
  <c r="W630" i="17"/>
  <c r="BH630" i="17" s="1"/>
  <c r="X630" i="17"/>
  <c r="Z630" i="17"/>
  <c r="AD630" i="17"/>
  <c r="AE630" i="17"/>
  <c r="AF630" i="17"/>
  <c r="AH630" i="17"/>
  <c r="AI630" i="17"/>
  <c r="AJ630" i="17"/>
  <c r="BI630" i="17"/>
  <c r="BJ630" i="17"/>
  <c r="T631" i="17"/>
  <c r="W631" i="17"/>
  <c r="X631" i="17"/>
  <c r="Z631" i="17"/>
  <c r="BJ631" i="17" s="1"/>
  <c r="AD631" i="17"/>
  <c r="AE631" i="17"/>
  <c r="AF631" i="17"/>
  <c r="AH631" i="17"/>
  <c r="BI631" i="17"/>
  <c r="T632" i="17"/>
  <c r="U632" i="17"/>
  <c r="W632" i="17"/>
  <c r="X632" i="17"/>
  <c r="Z632" i="17"/>
  <c r="AA632" i="17"/>
  <c r="BK632" i="17" s="1"/>
  <c r="M691" i="1"/>
  <c r="AD632" i="17"/>
  <c r="BH632" i="17" s="1"/>
  <c r="N691" i="1"/>
  <c r="AE632" i="17"/>
  <c r="AF632" i="17"/>
  <c r="Q691" i="1"/>
  <c r="AH632" i="17"/>
  <c r="R691" i="1"/>
  <c r="AI632" i="17"/>
  <c r="S691" i="1"/>
  <c r="AJ632" i="17"/>
  <c r="BI632" i="17"/>
  <c r="BJ632" i="17"/>
  <c r="T633" i="17"/>
  <c r="W633" i="17"/>
  <c r="X633" i="17"/>
  <c r="BH633" i="17" s="1"/>
  <c r="Z633" i="17"/>
  <c r="AA633" i="17"/>
  <c r="L263" i="1"/>
  <c r="M263" i="1"/>
  <c r="AD633" i="17"/>
  <c r="N263" i="1"/>
  <c r="AE633" i="17"/>
  <c r="AF633" i="17"/>
  <c r="Q263" i="1"/>
  <c r="AH633" i="17"/>
  <c r="R263" i="1"/>
  <c r="AI633" i="17"/>
  <c r="S263" i="1"/>
  <c r="AJ633" i="17"/>
  <c r="BI633" i="17"/>
  <c r="BJ633" i="17"/>
  <c r="BK633" i="17"/>
  <c r="T634" i="17"/>
  <c r="W634" i="17"/>
  <c r="X634" i="17"/>
  <c r="AD634" i="17"/>
  <c r="BH634" i="17" s="1"/>
  <c r="AE634" i="17"/>
  <c r="AF634" i="17"/>
  <c r="AH634" i="17"/>
  <c r="BI634" i="17"/>
  <c r="BK634" i="17"/>
  <c r="T635" i="17"/>
  <c r="U635" i="17"/>
  <c r="W635" i="17"/>
  <c r="X635" i="17"/>
  <c r="Z635" i="17"/>
  <c r="BJ635" i="17" s="1"/>
  <c r="AA635" i="17"/>
  <c r="BK635" i="17" s="1"/>
  <c r="AD635" i="17"/>
  <c r="AE635" i="17"/>
  <c r="AF635" i="17"/>
  <c r="AH635" i="17"/>
  <c r="AI635" i="17"/>
  <c r="AJ635" i="17"/>
  <c r="BI635" i="17"/>
  <c r="T636" i="17"/>
  <c r="W636" i="17"/>
  <c r="X636" i="17"/>
  <c r="AD636" i="17"/>
  <c r="BH636" i="17" s="1"/>
  <c r="AE636" i="17"/>
  <c r="AF636" i="17"/>
  <c r="AH636" i="17"/>
  <c r="BI636" i="17"/>
  <c r="T637" i="17"/>
  <c r="Z637" i="17"/>
  <c r="BJ637" i="17" s="1"/>
  <c r="AA637" i="17"/>
  <c r="AD637" i="17"/>
  <c r="BH637" i="17" s="1"/>
  <c r="AE637" i="17"/>
  <c r="AF637" i="17"/>
  <c r="AH637" i="17"/>
  <c r="AI637" i="17"/>
  <c r="AJ637" i="17"/>
  <c r="BK637" i="17"/>
  <c r="T638" i="17"/>
  <c r="Z638" i="17"/>
  <c r="BJ638" i="17" s="1"/>
  <c r="AA638" i="17"/>
  <c r="BL638" i="17" s="1"/>
  <c r="L1303" i="1"/>
  <c r="M1303" i="1"/>
  <c r="AD638" i="17"/>
  <c r="BH638" i="17" s="1"/>
  <c r="N1303" i="1"/>
  <c r="AE638" i="17"/>
  <c r="AF638" i="17"/>
  <c r="Q1303" i="1"/>
  <c r="AH638" i="17"/>
  <c r="R1303" i="1"/>
  <c r="AI638" i="17"/>
  <c r="S1303" i="1"/>
  <c r="AJ638" i="17"/>
  <c r="BI638" i="17"/>
  <c r="BK638" i="17"/>
  <c r="T639" i="17"/>
  <c r="W639" i="17"/>
  <c r="X639" i="17"/>
  <c r="Z639" i="17"/>
  <c r="BJ639" i="17" s="1"/>
  <c r="AD639" i="17"/>
  <c r="AE639" i="17"/>
  <c r="AF639" i="17"/>
  <c r="AH639" i="17"/>
  <c r="BI639" i="17"/>
  <c r="T640" i="17"/>
  <c r="W640" i="17"/>
  <c r="BH640" i="17" s="1"/>
  <c r="X640" i="17"/>
  <c r="Z640" i="17"/>
  <c r="BJ640" i="17" s="1"/>
  <c r="L436" i="1"/>
  <c r="M436" i="1"/>
  <c r="AD640" i="17"/>
  <c r="N436" i="1"/>
  <c r="AE640" i="17"/>
  <c r="AF640" i="17"/>
  <c r="AH640" i="17"/>
  <c r="BI640" i="17"/>
  <c r="T641" i="17"/>
  <c r="U641" i="17"/>
  <c r="W641" i="17"/>
  <c r="X641" i="17"/>
  <c r="Z641" i="17"/>
  <c r="BJ641" i="17" s="1"/>
  <c r="AA641" i="17"/>
  <c r="BK641" i="17" s="1"/>
  <c r="M321" i="1"/>
  <c r="AD641" i="17"/>
  <c r="N321" i="1"/>
  <c r="AE641" i="17"/>
  <c r="AF641" i="17"/>
  <c r="Q321" i="1"/>
  <c r="AH641" i="17"/>
  <c r="R321" i="1"/>
  <c r="AI641" i="17"/>
  <c r="S321" i="1"/>
  <c r="AJ641" i="17"/>
  <c r="BH641" i="17"/>
  <c r="T642" i="17"/>
  <c r="W642" i="17"/>
  <c r="X642" i="17"/>
  <c r="Z642" i="17"/>
  <c r="BJ642" i="17" s="1"/>
  <c r="AD642" i="17"/>
  <c r="BH642" i="17" s="1"/>
  <c r="AE642" i="17"/>
  <c r="AF642" i="17"/>
  <c r="AH642" i="17"/>
  <c r="BI642" i="17"/>
  <c r="BK642" i="17"/>
  <c r="T643" i="17"/>
  <c r="W643" i="17"/>
  <c r="X643" i="17"/>
  <c r="Z643" i="17"/>
  <c r="AD643" i="17"/>
  <c r="AE643" i="17"/>
  <c r="AF643" i="17"/>
  <c r="AH643" i="17"/>
  <c r="BI643" i="17"/>
  <c r="BJ643" i="17"/>
  <c r="BK643" i="17"/>
  <c r="T644" i="17"/>
  <c r="W644" i="17"/>
  <c r="BH644" i="17" s="1"/>
  <c r="X644" i="17"/>
  <c r="Z644" i="17"/>
  <c r="BJ644" i="17" s="1"/>
  <c r="AD644" i="17"/>
  <c r="AE644" i="17"/>
  <c r="AF644" i="17"/>
  <c r="AH644" i="17"/>
  <c r="BI644" i="17"/>
  <c r="T645" i="17"/>
  <c r="Z645" i="17"/>
  <c r="AA645" i="17"/>
  <c r="BK645" i="17" s="1"/>
  <c r="AD645" i="17"/>
  <c r="BH645" i="17" s="1"/>
  <c r="AE645" i="17"/>
  <c r="AF645" i="17"/>
  <c r="AH645" i="17"/>
  <c r="AI645" i="17"/>
  <c r="AJ645" i="17"/>
  <c r="BJ645" i="17"/>
  <c r="T646" i="17"/>
  <c r="W646" i="17"/>
  <c r="X646" i="17"/>
  <c r="Z646" i="17"/>
  <c r="BJ646" i="17" s="1"/>
  <c r="AD646" i="17"/>
  <c r="AE646" i="17"/>
  <c r="AF646" i="17"/>
  <c r="AH646" i="17"/>
  <c r="BI646" i="17"/>
  <c r="T647" i="17"/>
  <c r="U647" i="17"/>
  <c r="W647" i="17"/>
  <c r="X647" i="17"/>
  <c r="Z647" i="17"/>
  <c r="BJ647" i="17" s="1"/>
  <c r="AA647" i="17"/>
  <c r="BK647" i="17" s="1"/>
  <c r="AD647" i="17"/>
  <c r="AE647" i="17"/>
  <c r="AF647" i="17"/>
  <c r="AH647" i="17"/>
  <c r="AI647" i="17"/>
  <c r="AJ647" i="17"/>
  <c r="BI647" i="17"/>
  <c r="T648" i="17"/>
  <c r="W648" i="17"/>
  <c r="X648" i="17"/>
  <c r="Z648" i="17"/>
  <c r="AA648" i="17"/>
  <c r="BK648" i="17" s="1"/>
  <c r="L815" i="1"/>
  <c r="M815" i="1"/>
  <c r="AD648" i="17"/>
  <c r="BH648" i="17" s="1"/>
  <c r="N815" i="1"/>
  <c r="AE648" i="17"/>
  <c r="AF648" i="17"/>
  <c r="Q815" i="1"/>
  <c r="AH648" i="17"/>
  <c r="R815" i="1"/>
  <c r="AI648" i="17"/>
  <c r="S815" i="1"/>
  <c r="AJ648" i="17"/>
  <c r="BI648" i="17"/>
  <c r="BJ648" i="17"/>
  <c r="T649" i="17"/>
  <c r="W649" i="17"/>
  <c r="X649" i="17"/>
  <c r="Z649" i="17"/>
  <c r="AD649" i="17"/>
  <c r="AE649" i="17"/>
  <c r="AF649" i="17"/>
  <c r="AH649" i="17"/>
  <c r="AJ649" i="17"/>
  <c r="BJ649" i="17"/>
  <c r="BK649" i="17"/>
  <c r="BL649" i="17"/>
  <c r="T650" i="17"/>
  <c r="W650" i="17"/>
  <c r="BH650" i="17" s="1"/>
  <c r="X650" i="17"/>
  <c r="Z650" i="17"/>
  <c r="BJ650" i="17" s="1"/>
  <c r="AA650" i="17"/>
  <c r="BK650" i="17" s="1"/>
  <c r="L582" i="1"/>
  <c r="N582" i="1"/>
  <c r="AE650" i="17"/>
  <c r="AF650" i="17"/>
  <c r="Q582" i="1"/>
  <c r="AH650" i="17"/>
  <c r="R582" i="1"/>
  <c r="AI650" i="17"/>
  <c r="S582" i="1"/>
  <c r="AJ650" i="17"/>
  <c r="BI650" i="17"/>
  <c r="T651" i="17"/>
  <c r="Z651" i="17"/>
  <c r="AA651" i="17"/>
  <c r="BK651" i="17" s="1"/>
  <c r="AD651" i="17"/>
  <c r="BH651" i="17" s="1"/>
  <c r="AE651" i="17"/>
  <c r="AF651" i="17"/>
  <c r="AH651" i="17"/>
  <c r="AI651" i="17"/>
  <c r="AJ651" i="17"/>
  <c r="BI651" i="17"/>
  <c r="BJ651" i="17"/>
  <c r="T652" i="17"/>
  <c r="W652" i="17"/>
  <c r="X652" i="17"/>
  <c r="AD652" i="17"/>
  <c r="AE652" i="17"/>
  <c r="AF652" i="17"/>
  <c r="AH652" i="17"/>
  <c r="BI652" i="17"/>
  <c r="BK652" i="17"/>
  <c r="T653" i="17"/>
  <c r="W653" i="17"/>
  <c r="X653" i="17"/>
  <c r="Z653" i="17"/>
  <c r="BJ653" i="17" s="1"/>
  <c r="AD653" i="17"/>
  <c r="BH653" i="17" s="1"/>
  <c r="AE653" i="17"/>
  <c r="AF653" i="17"/>
  <c r="AH653" i="17"/>
  <c r="AJ653" i="17"/>
  <c r="T654" i="17"/>
  <c r="Z654" i="17"/>
  <c r="AA654" i="17"/>
  <c r="BK654" i="17" s="1"/>
  <c r="AD654" i="17"/>
  <c r="BH654" i="17" s="1"/>
  <c r="AE654" i="17"/>
  <c r="AF654" i="17"/>
  <c r="AH654" i="17"/>
  <c r="AI654" i="17"/>
  <c r="AJ654" i="17"/>
  <c r="BJ654" i="17"/>
  <c r="BL654" i="17"/>
  <c r="T655" i="17"/>
  <c r="Z655" i="17"/>
  <c r="BJ655" i="17" s="1"/>
  <c r="AA655" i="17"/>
  <c r="BK655" i="17" s="1"/>
  <c r="L720" i="1"/>
  <c r="M720" i="1"/>
  <c r="AD655" i="17"/>
  <c r="BH655" i="17" s="1"/>
  <c r="N720" i="1"/>
  <c r="AE655" i="17"/>
  <c r="AF655" i="17"/>
  <c r="Q720" i="1"/>
  <c r="AH655" i="17"/>
  <c r="R720" i="1"/>
  <c r="AI655" i="17"/>
  <c r="S720" i="1"/>
  <c r="AJ655" i="17"/>
  <c r="T656" i="17"/>
  <c r="Z656" i="17"/>
  <c r="BJ656" i="17" s="1"/>
  <c r="AA656" i="17"/>
  <c r="BK656" i="17" s="1"/>
  <c r="L676" i="1"/>
  <c r="M676" i="1"/>
  <c r="AD656" i="17"/>
  <c r="BH656" i="17" s="1"/>
  <c r="N676" i="1"/>
  <c r="AE656" i="17"/>
  <c r="AF656" i="17"/>
  <c r="Q676" i="1"/>
  <c r="AH656" i="17"/>
  <c r="R676" i="1"/>
  <c r="AI656" i="17"/>
  <c r="S676" i="1"/>
  <c r="AJ656" i="17"/>
  <c r="BI656" i="17"/>
  <c r="T657" i="17"/>
  <c r="W657" i="17"/>
  <c r="X657" i="17"/>
  <c r="Z657" i="17"/>
  <c r="AD657" i="17"/>
  <c r="AE657" i="17"/>
  <c r="AF657" i="17"/>
  <c r="AH657" i="17"/>
  <c r="BI657" i="17"/>
  <c r="BJ657" i="17"/>
  <c r="BK657" i="17"/>
  <c r="T658" i="17"/>
  <c r="U658" i="17"/>
  <c r="W658" i="17"/>
  <c r="X658" i="17"/>
  <c r="Z658" i="17"/>
  <c r="BJ658" i="17" s="1"/>
  <c r="AA658" i="17"/>
  <c r="AD658" i="17"/>
  <c r="BH658" i="17" s="1"/>
  <c r="AE658" i="17"/>
  <c r="AF658" i="17"/>
  <c r="AH658" i="17"/>
  <c r="AI658" i="17"/>
  <c r="AJ658" i="17"/>
  <c r="BK658" i="17"/>
  <c r="T659" i="17"/>
  <c r="W659" i="17"/>
  <c r="X659" i="17"/>
  <c r="Z659" i="17"/>
  <c r="BJ659" i="17" s="1"/>
  <c r="L748" i="1"/>
  <c r="M748" i="1"/>
  <c r="AD659" i="17"/>
  <c r="BH659" i="17" s="1"/>
  <c r="N748" i="1"/>
  <c r="AE659" i="17"/>
  <c r="AF659" i="17"/>
  <c r="AH659" i="17"/>
  <c r="S748" i="1"/>
  <c r="AJ659" i="17"/>
  <c r="BK659" i="17"/>
  <c r="T660" i="17"/>
  <c r="Z660" i="17"/>
  <c r="BJ660" i="17" s="1"/>
  <c r="AA660" i="17"/>
  <c r="BK660" i="17" s="1"/>
  <c r="AD660" i="17"/>
  <c r="BH660" i="17" s="1"/>
  <c r="AE660" i="17"/>
  <c r="AF660" i="17"/>
  <c r="AH660" i="17"/>
  <c r="AI660" i="17"/>
  <c r="AJ660" i="17"/>
  <c r="BI660" i="17"/>
  <c r="T661" i="17"/>
  <c r="U661" i="17"/>
  <c r="W661" i="17"/>
  <c r="X661" i="17"/>
  <c r="Z661" i="17"/>
  <c r="BJ661" i="17" s="1"/>
  <c r="AA661" i="17"/>
  <c r="M829" i="1"/>
  <c r="AD661" i="17"/>
  <c r="N829" i="1"/>
  <c r="AE661" i="17"/>
  <c r="AF661" i="17"/>
  <c r="Q829" i="1"/>
  <c r="AH661" i="17"/>
  <c r="R829" i="1"/>
  <c r="AI661" i="17"/>
  <c r="S829" i="1"/>
  <c r="AJ661" i="17"/>
  <c r="T662" i="17"/>
  <c r="Z662" i="17"/>
  <c r="BJ662" i="17" s="1"/>
  <c r="AA662" i="17"/>
  <c r="BL662" i="17" s="1"/>
  <c r="AD662" i="17"/>
  <c r="BH662" i="17" s="1"/>
  <c r="AE662" i="17"/>
  <c r="AF662" i="17"/>
  <c r="AH662" i="17"/>
  <c r="AI662" i="17"/>
  <c r="AJ662" i="17"/>
  <c r="BI662" i="17"/>
  <c r="BK662" i="17"/>
  <c r="T663" i="17"/>
  <c r="W663" i="17"/>
  <c r="X663" i="17"/>
  <c r="Z663" i="17"/>
  <c r="BJ663" i="17" s="1"/>
  <c r="AD663" i="17"/>
  <c r="AE663" i="17"/>
  <c r="AF663" i="17"/>
  <c r="AH663" i="17"/>
  <c r="BH663" i="17"/>
  <c r="BI663" i="17"/>
  <c r="BK663" i="17"/>
  <c r="T664" i="17"/>
  <c r="W664" i="17"/>
  <c r="X664" i="17"/>
  <c r="Z664" i="17"/>
  <c r="BJ664" i="17" s="1"/>
  <c r="AD664" i="17"/>
  <c r="AE664" i="17"/>
  <c r="AF664" i="17"/>
  <c r="AH664" i="17"/>
  <c r="BI664" i="17"/>
  <c r="BK664" i="17"/>
  <c r="T665" i="17"/>
  <c r="Z665" i="17"/>
  <c r="BJ665" i="17" s="1"/>
  <c r="AA665" i="17"/>
  <c r="AD665" i="17"/>
  <c r="BH665" i="17" s="1"/>
  <c r="AE665" i="17"/>
  <c r="AF665" i="17"/>
  <c r="AH665" i="17"/>
  <c r="AI665" i="17"/>
  <c r="AJ665" i="17"/>
  <c r="BK665" i="17"/>
  <c r="BL665" i="17"/>
  <c r="T666" i="17"/>
  <c r="W666" i="17"/>
  <c r="X666" i="17"/>
  <c r="Z666" i="17"/>
  <c r="BJ666" i="17" s="1"/>
  <c r="AD666" i="17"/>
  <c r="AE666" i="17"/>
  <c r="AF666" i="17"/>
  <c r="AH666" i="17"/>
  <c r="BI666" i="17"/>
  <c r="T667" i="17"/>
  <c r="W667" i="17"/>
  <c r="X667" i="17"/>
  <c r="Z667" i="17"/>
  <c r="BJ667" i="17" s="1"/>
  <c r="L623" i="1"/>
  <c r="M623" i="1"/>
  <c r="AD667" i="17"/>
  <c r="BH667" i="17" s="1"/>
  <c r="N623" i="1"/>
  <c r="AE667" i="17"/>
  <c r="AF667" i="17"/>
  <c r="AH667" i="17"/>
  <c r="BI667" i="17"/>
  <c r="T668" i="17"/>
  <c r="U668" i="17"/>
  <c r="BF668" i="17" s="1"/>
  <c r="W668" i="17"/>
  <c r="X668" i="17"/>
  <c r="Z668" i="17"/>
  <c r="BJ668" i="17" s="1"/>
  <c r="AA668" i="17"/>
  <c r="AD668" i="17"/>
  <c r="AE668" i="17"/>
  <c r="AF668" i="17"/>
  <c r="AH668" i="17"/>
  <c r="AI668" i="17"/>
  <c r="AJ668" i="17"/>
  <c r="BI668" i="17"/>
  <c r="BK668" i="17"/>
  <c r="T669" i="17"/>
  <c r="U669" i="17"/>
  <c r="W669" i="17"/>
  <c r="X669" i="17"/>
  <c r="Z669" i="17"/>
  <c r="BJ669" i="17" s="1"/>
  <c r="AA669" i="17"/>
  <c r="BK669" i="17" s="1"/>
  <c r="AD669" i="17"/>
  <c r="AE669" i="17"/>
  <c r="AF669" i="17"/>
  <c r="AH669" i="17"/>
  <c r="AI669" i="17"/>
  <c r="AJ669" i="17"/>
  <c r="BF669" i="17"/>
  <c r="BI669" i="17"/>
  <c r="BL669" i="17"/>
  <c r="T670" i="17"/>
  <c r="U670" i="17"/>
  <c r="W670" i="17"/>
  <c r="X670" i="17"/>
  <c r="Z670" i="17"/>
  <c r="BJ670" i="17" s="1"/>
  <c r="AA670" i="17"/>
  <c r="AD670" i="17"/>
  <c r="AE670" i="17"/>
  <c r="AF670" i="17"/>
  <c r="AH670" i="17"/>
  <c r="AI670" i="17"/>
  <c r="AJ670" i="17"/>
  <c r="BK670" i="17"/>
  <c r="T671" i="17"/>
  <c r="U671" i="17"/>
  <c r="W671" i="17"/>
  <c r="X671" i="17"/>
  <c r="Z671" i="17"/>
  <c r="BJ671" i="17" s="1"/>
  <c r="AA671" i="17"/>
  <c r="AD671" i="17"/>
  <c r="AE671" i="17"/>
  <c r="AF671" i="17"/>
  <c r="AH671" i="17"/>
  <c r="AI671" i="17"/>
  <c r="AJ671" i="17"/>
  <c r="BI671" i="17"/>
  <c r="BK671" i="17"/>
  <c r="T672" i="17"/>
  <c r="U672" i="17"/>
  <c r="W672" i="17"/>
  <c r="X672" i="17"/>
  <c r="Z672" i="17"/>
  <c r="BJ672" i="17" s="1"/>
  <c r="AA672" i="17"/>
  <c r="AD672" i="17"/>
  <c r="AE672" i="17"/>
  <c r="AF672" i="17"/>
  <c r="AH672" i="17"/>
  <c r="AI672" i="17"/>
  <c r="AJ672" i="17"/>
  <c r="BI672" i="17"/>
  <c r="BK672" i="17"/>
  <c r="T673" i="17"/>
  <c r="U673" i="17"/>
  <c r="BF673" i="17" s="1"/>
  <c r="W673" i="17"/>
  <c r="X673" i="17"/>
  <c r="Z673" i="17"/>
  <c r="BJ673" i="17" s="1"/>
  <c r="AA673" i="17"/>
  <c r="BK673" i="17" s="1"/>
  <c r="AD673" i="17"/>
  <c r="BH673" i="17" s="1"/>
  <c r="AE673" i="17"/>
  <c r="AF673" i="17"/>
  <c r="AH673" i="17"/>
  <c r="AI673" i="17"/>
  <c r="AJ673" i="17"/>
  <c r="BI673" i="17"/>
  <c r="BL673" i="17"/>
  <c r="T674" i="17"/>
  <c r="U674" i="17"/>
  <c r="BF674" i="17" s="1"/>
  <c r="W674" i="17"/>
  <c r="X674" i="17"/>
  <c r="Z674" i="17"/>
  <c r="BJ674" i="17" s="1"/>
  <c r="AA674" i="17"/>
  <c r="BK674" i="17" s="1"/>
  <c r="AD674" i="17"/>
  <c r="AE674" i="17"/>
  <c r="AF674" i="17"/>
  <c r="AH674" i="17"/>
  <c r="AI674" i="17"/>
  <c r="AJ674" i="17"/>
  <c r="T675" i="17"/>
  <c r="U675" i="17"/>
  <c r="W675" i="17"/>
  <c r="X675" i="17"/>
  <c r="Z675" i="17"/>
  <c r="BJ675" i="17" s="1"/>
  <c r="AA675" i="17"/>
  <c r="AD675" i="17"/>
  <c r="AE675" i="17"/>
  <c r="AF675" i="17"/>
  <c r="AH675" i="17"/>
  <c r="AI675" i="17"/>
  <c r="AJ675" i="17"/>
  <c r="BI675" i="17"/>
  <c r="BK675" i="17"/>
  <c r="T676" i="17"/>
  <c r="U676" i="17"/>
  <c r="BF676" i="17" s="1"/>
  <c r="W676" i="17"/>
  <c r="X676" i="17"/>
  <c r="Z676" i="17"/>
  <c r="AA676" i="17"/>
  <c r="AD676" i="17"/>
  <c r="AE676" i="17"/>
  <c r="AF676" i="17"/>
  <c r="AH676" i="17"/>
  <c r="AI676" i="17"/>
  <c r="AJ676" i="17"/>
  <c r="BJ676" i="17"/>
  <c r="BK676" i="17"/>
  <c r="T677" i="17"/>
  <c r="U677" i="17"/>
  <c r="BF677" i="17" s="1"/>
  <c r="W677" i="17"/>
  <c r="X677" i="17"/>
  <c r="Z677" i="17"/>
  <c r="BJ677" i="17" s="1"/>
  <c r="AA677" i="17"/>
  <c r="BK677" i="17" s="1"/>
  <c r="AD677" i="17"/>
  <c r="BH677" i="17" s="1"/>
  <c r="AE677" i="17"/>
  <c r="AF677" i="17"/>
  <c r="AH677" i="17"/>
  <c r="AI677" i="17"/>
  <c r="AJ677" i="17"/>
  <c r="T678" i="17"/>
  <c r="W678" i="17"/>
  <c r="X678" i="17"/>
  <c r="Z678" i="17"/>
  <c r="BJ678" i="17" s="1"/>
  <c r="AA678" i="17"/>
  <c r="AE678" i="17"/>
  <c r="AF678" i="17"/>
  <c r="AH678" i="17"/>
  <c r="AI678" i="17"/>
  <c r="AJ678" i="17"/>
  <c r="BK678" i="17"/>
  <c r="T679" i="17"/>
  <c r="W679" i="17"/>
  <c r="X679" i="17"/>
  <c r="Z679" i="17"/>
  <c r="BJ679" i="17" s="1"/>
  <c r="AA679" i="17"/>
  <c r="BK679" i="17" s="1"/>
  <c r="AD679" i="17"/>
  <c r="BH679" i="17" s="1"/>
  <c r="AE679" i="17"/>
  <c r="AF679" i="17"/>
  <c r="AH679" i="17"/>
  <c r="AI679" i="17"/>
  <c r="AJ679" i="17"/>
  <c r="T680" i="17"/>
  <c r="U680" i="17"/>
  <c r="W680" i="17"/>
  <c r="X680" i="17"/>
  <c r="Z680" i="17"/>
  <c r="BJ680" i="17" s="1"/>
  <c r="AA680" i="17"/>
  <c r="BK680" i="17" s="1"/>
  <c r="AD680" i="17"/>
  <c r="AE680" i="17"/>
  <c r="AF680" i="17"/>
  <c r="AH680" i="17"/>
  <c r="AI680" i="17"/>
  <c r="AJ680" i="17"/>
  <c r="BI680" i="17"/>
  <c r="T681" i="17"/>
  <c r="Z681" i="17"/>
  <c r="BJ681" i="17" s="1"/>
  <c r="AA681" i="17"/>
  <c r="BK681" i="17" s="1"/>
  <c r="AD681" i="17"/>
  <c r="BH681" i="17" s="1"/>
  <c r="AE681" i="17"/>
  <c r="AF681" i="17"/>
  <c r="AH681" i="17"/>
  <c r="AI681" i="17"/>
  <c r="AJ681" i="17"/>
  <c r="BI681" i="17"/>
  <c r="BL681" i="17"/>
  <c r="T682" i="17"/>
  <c r="W682" i="17"/>
  <c r="X682" i="17"/>
  <c r="Z682" i="17"/>
  <c r="AA682" i="17"/>
  <c r="AD682" i="17"/>
  <c r="AE682" i="17"/>
  <c r="AF682" i="17"/>
  <c r="AH682" i="17"/>
  <c r="AI682" i="17"/>
  <c r="AJ682" i="17"/>
  <c r="BJ682" i="17"/>
  <c r="T683" i="17"/>
  <c r="W683" i="17"/>
  <c r="X683" i="17"/>
  <c r="Z683" i="17"/>
  <c r="BJ683" i="17" s="1"/>
  <c r="AD683" i="17"/>
  <c r="BH683" i="17" s="1"/>
  <c r="AE683" i="17"/>
  <c r="AF683" i="17"/>
  <c r="AH683" i="17"/>
  <c r="BI683" i="17"/>
  <c r="T684" i="17"/>
  <c r="W684" i="17"/>
  <c r="X684" i="17"/>
  <c r="Z684" i="17"/>
  <c r="BJ684" i="17" s="1"/>
  <c r="AD684" i="17"/>
  <c r="AE684" i="17"/>
  <c r="AF684" i="17"/>
  <c r="AH684" i="17"/>
  <c r="BI684" i="17"/>
  <c r="T685" i="17"/>
  <c r="W685" i="17"/>
  <c r="X685" i="17"/>
  <c r="Z685" i="17"/>
  <c r="BJ685" i="17" s="1"/>
  <c r="AD685" i="17"/>
  <c r="AE685" i="17"/>
  <c r="AF685" i="17"/>
  <c r="AH685" i="17"/>
  <c r="BI685" i="17"/>
  <c r="T686" i="17"/>
  <c r="W686" i="17"/>
  <c r="X686" i="17"/>
  <c r="Z686" i="17"/>
  <c r="BJ686" i="17" s="1"/>
  <c r="L539" i="1"/>
  <c r="M539" i="1"/>
  <c r="AD686" i="17"/>
  <c r="N539" i="1"/>
  <c r="AE686" i="17"/>
  <c r="AF686" i="17"/>
  <c r="AH686" i="17"/>
  <c r="S539" i="1"/>
  <c r="AJ686" i="17"/>
  <c r="BH686" i="17"/>
  <c r="T687" i="17"/>
  <c r="W687" i="17"/>
  <c r="X687" i="17"/>
  <c r="BH687" i="17" s="1"/>
  <c r="Z687" i="17"/>
  <c r="BJ687" i="17" s="1"/>
  <c r="AA687" i="17"/>
  <c r="BK687" i="17" s="1"/>
  <c r="L517" i="1"/>
  <c r="M517" i="1"/>
  <c r="AD687" i="17"/>
  <c r="N517" i="1"/>
  <c r="AE687" i="17"/>
  <c r="AF687" i="17"/>
  <c r="Q517" i="1"/>
  <c r="AH687" i="17"/>
  <c r="R517" i="1"/>
  <c r="AI687" i="17"/>
  <c r="S517" i="1"/>
  <c r="AJ687" i="17"/>
  <c r="T688" i="17"/>
  <c r="Z688" i="17"/>
  <c r="BJ688" i="17" s="1"/>
  <c r="AA688" i="17"/>
  <c r="AD688" i="17"/>
  <c r="BH688" i="17" s="1"/>
  <c r="AE688" i="17"/>
  <c r="AF688" i="17"/>
  <c r="AH688" i="17"/>
  <c r="AI688" i="17"/>
  <c r="AJ688" i="17"/>
  <c r="BK688" i="17"/>
  <c r="T689" i="17"/>
  <c r="Z689" i="17"/>
  <c r="BJ689" i="17" s="1"/>
  <c r="AA689" i="17"/>
  <c r="BK689" i="17" s="1"/>
  <c r="L1152" i="1"/>
  <c r="M1152" i="1"/>
  <c r="AD689" i="17"/>
  <c r="BH689" i="17" s="1"/>
  <c r="N1152" i="1"/>
  <c r="AE689" i="17"/>
  <c r="AF689" i="17"/>
  <c r="Q1152" i="1"/>
  <c r="AH689" i="17"/>
  <c r="R1152" i="1"/>
  <c r="AI689" i="17"/>
  <c r="S1152" i="1"/>
  <c r="AJ689" i="17"/>
  <c r="T690" i="17"/>
  <c r="W690" i="17"/>
  <c r="X690" i="17"/>
  <c r="Z690" i="17"/>
  <c r="BJ690" i="17" s="1"/>
  <c r="L352" i="1"/>
  <c r="M352" i="1"/>
  <c r="AD690" i="17"/>
  <c r="N352" i="1"/>
  <c r="AE690" i="17"/>
  <c r="AF690" i="17"/>
  <c r="AH690" i="17"/>
  <c r="S352" i="1"/>
  <c r="AJ690" i="17"/>
  <c r="BK690" i="17"/>
  <c r="BL690" i="17"/>
  <c r="T691" i="17"/>
  <c r="Z691" i="17"/>
  <c r="BJ691" i="17" s="1"/>
  <c r="AA691" i="17"/>
  <c r="BK691" i="17" s="1"/>
  <c r="L1147" i="1"/>
  <c r="M1147" i="1"/>
  <c r="AD691" i="17"/>
  <c r="N1147" i="1"/>
  <c r="AE691" i="17"/>
  <c r="AF691" i="17"/>
  <c r="Q1147" i="1"/>
  <c r="AH691" i="17"/>
  <c r="R1147" i="1"/>
  <c r="AI691" i="17"/>
  <c r="S1147" i="1"/>
  <c r="AJ691" i="17"/>
  <c r="BI691" i="17"/>
  <c r="T692" i="17"/>
  <c r="Z692" i="17"/>
  <c r="BJ692" i="17" s="1"/>
  <c r="AA692" i="17"/>
  <c r="AD692" i="17"/>
  <c r="BH692" i="17" s="1"/>
  <c r="AE692" i="17"/>
  <c r="AF692" i="17"/>
  <c r="AH692" i="17"/>
  <c r="AI692" i="17"/>
  <c r="AJ692" i="17"/>
  <c r="BK692" i="17"/>
  <c r="T693" i="17"/>
  <c r="W693" i="17"/>
  <c r="X693" i="17"/>
  <c r="Z693" i="17"/>
  <c r="BJ693" i="17" s="1"/>
  <c r="AD693" i="17"/>
  <c r="AE693" i="17"/>
  <c r="AF693" i="17"/>
  <c r="AH693" i="17"/>
  <c r="AJ693" i="17"/>
  <c r="T694" i="17"/>
  <c r="Z694" i="17"/>
  <c r="BJ694" i="17" s="1"/>
  <c r="AA694" i="17"/>
  <c r="BK694" i="17" s="1"/>
  <c r="AD694" i="17"/>
  <c r="BH694" i="17" s="1"/>
  <c r="AE694" i="17"/>
  <c r="AF694" i="17"/>
  <c r="AH694" i="17"/>
  <c r="AI694" i="17"/>
  <c r="AJ694" i="17"/>
  <c r="BI694" i="17"/>
  <c r="BL694" i="17"/>
  <c r="T695" i="17"/>
  <c r="W695" i="17"/>
  <c r="X695" i="17"/>
  <c r="Z695" i="17"/>
  <c r="BJ695" i="17" s="1"/>
  <c r="AD695" i="17"/>
  <c r="BH695" i="17" s="1"/>
  <c r="AE695" i="17"/>
  <c r="AF695" i="17"/>
  <c r="AH695" i="17"/>
  <c r="AJ695" i="17"/>
  <c r="BK695" i="17"/>
  <c r="T696" i="17"/>
  <c r="W696" i="17"/>
  <c r="X696" i="17"/>
  <c r="Z696" i="17"/>
  <c r="BJ696" i="17" s="1"/>
  <c r="AD696" i="17"/>
  <c r="AE696" i="17"/>
  <c r="AF696" i="17"/>
  <c r="AH696" i="17"/>
  <c r="BI696" i="17"/>
  <c r="T697" i="17"/>
  <c r="Z697" i="17"/>
  <c r="BJ697" i="17" s="1"/>
  <c r="AA697" i="17"/>
  <c r="AD697" i="17"/>
  <c r="BH697" i="17" s="1"/>
  <c r="AE697" i="17"/>
  <c r="AF697" i="17"/>
  <c r="AH697" i="17"/>
  <c r="AI697" i="17"/>
  <c r="AJ697" i="17"/>
  <c r="BK697" i="17"/>
  <c r="T698" i="17"/>
  <c r="W698" i="17"/>
  <c r="X698" i="17"/>
  <c r="AD698" i="17"/>
  <c r="AE698" i="17"/>
  <c r="AF698" i="17"/>
  <c r="AH698" i="17"/>
  <c r="BI698" i="17"/>
  <c r="T699" i="17"/>
  <c r="Z699" i="17"/>
  <c r="BJ699" i="17" s="1"/>
  <c r="AA699" i="17"/>
  <c r="BL699" i="17" s="1"/>
  <c r="AD699" i="17"/>
  <c r="BH699" i="17" s="1"/>
  <c r="AE699" i="17"/>
  <c r="AF699" i="17"/>
  <c r="AH699" i="17"/>
  <c r="AI699" i="17"/>
  <c r="AJ699" i="17"/>
  <c r="BI699" i="17"/>
  <c r="BK699" i="17"/>
  <c r="T700" i="17"/>
  <c r="W700" i="17"/>
  <c r="X700" i="17"/>
  <c r="Z700" i="17"/>
  <c r="BJ700" i="17" s="1"/>
  <c r="AD700" i="17"/>
  <c r="BH700" i="17" s="1"/>
  <c r="AE700" i="17"/>
  <c r="AF700" i="17"/>
  <c r="AH700" i="17"/>
  <c r="AJ700" i="17"/>
  <c r="T701" i="17"/>
  <c r="Z701" i="17"/>
  <c r="BJ701" i="17" s="1"/>
  <c r="AA701" i="17"/>
  <c r="L952" i="1"/>
  <c r="M952" i="1"/>
  <c r="AD701" i="17"/>
  <c r="BH701" i="17" s="1"/>
  <c r="N952" i="1"/>
  <c r="AE701" i="17"/>
  <c r="AF701" i="17"/>
  <c r="Q952" i="1"/>
  <c r="AH701" i="17"/>
  <c r="R952" i="1"/>
  <c r="AI701" i="17"/>
  <c r="S952" i="1"/>
  <c r="AJ701" i="17"/>
  <c r="BK701" i="17"/>
  <c r="T702" i="17"/>
  <c r="W702" i="17"/>
  <c r="BH702" i="17" s="1"/>
  <c r="X702" i="17"/>
  <c r="Z702" i="17"/>
  <c r="AA702" i="17"/>
  <c r="AE702" i="17"/>
  <c r="AF702" i="17"/>
  <c r="AH702" i="17"/>
  <c r="AI702" i="17"/>
  <c r="AJ702" i="17"/>
  <c r="BI702" i="17"/>
  <c r="BJ702" i="17"/>
  <c r="BK702" i="17"/>
  <c r="BL702" i="17"/>
  <c r="T703" i="17"/>
  <c r="Z703" i="17"/>
  <c r="BJ703" i="17" s="1"/>
  <c r="AA703" i="17"/>
  <c r="BK703" i="17" s="1"/>
  <c r="L278" i="1"/>
  <c r="M278" i="1"/>
  <c r="AD703" i="17"/>
  <c r="BH703" i="17" s="1"/>
  <c r="N278" i="1"/>
  <c r="AE703" i="17"/>
  <c r="AF703" i="17"/>
  <c r="Q278" i="1"/>
  <c r="AH703" i="17"/>
  <c r="R278" i="1"/>
  <c r="AI703" i="17"/>
  <c r="S278" i="1"/>
  <c r="AJ703" i="17"/>
  <c r="T704" i="17"/>
  <c r="Z704" i="17"/>
  <c r="BJ704" i="17" s="1"/>
  <c r="AA704" i="17"/>
  <c r="BK704" i="17" s="1"/>
  <c r="L327" i="1"/>
  <c r="M327" i="1"/>
  <c r="AD704" i="17"/>
  <c r="BH704" i="17" s="1"/>
  <c r="N327" i="1"/>
  <c r="AE704" i="17"/>
  <c r="AF704" i="17"/>
  <c r="Q327" i="1"/>
  <c r="AH704" i="17"/>
  <c r="R327" i="1"/>
  <c r="AI704" i="17"/>
  <c r="S327" i="1"/>
  <c r="AJ704" i="17"/>
  <c r="T705" i="17"/>
  <c r="W705" i="17"/>
  <c r="X705" i="17"/>
  <c r="Z705" i="17"/>
  <c r="AA705" i="17"/>
  <c r="BK705" i="17" s="1"/>
  <c r="L325" i="1"/>
  <c r="M325" i="1"/>
  <c r="AD705" i="17"/>
  <c r="N325" i="1"/>
  <c r="AE705" i="17"/>
  <c r="AF705" i="17"/>
  <c r="Q325" i="1"/>
  <c r="AH705" i="17"/>
  <c r="R325" i="1"/>
  <c r="AI705" i="17"/>
  <c r="S325" i="1"/>
  <c r="AJ705" i="17"/>
  <c r="BJ705" i="17"/>
  <c r="T706" i="17"/>
  <c r="Z706" i="17"/>
  <c r="BJ706" i="17" s="1"/>
  <c r="AA706" i="17"/>
  <c r="BK706" i="17" s="1"/>
  <c r="AD706" i="17"/>
  <c r="BH706" i="17" s="1"/>
  <c r="AE706" i="17"/>
  <c r="AF706" i="17"/>
  <c r="AH706" i="17"/>
  <c r="AI706" i="17"/>
  <c r="AJ706" i="17"/>
  <c r="T707" i="17"/>
  <c r="W707" i="17"/>
  <c r="X707" i="17"/>
  <c r="Z707" i="17"/>
  <c r="AA707" i="17"/>
  <c r="BK707" i="17" s="1"/>
  <c r="AD707" i="17"/>
  <c r="AE707" i="17"/>
  <c r="AF707" i="17"/>
  <c r="AH707" i="17"/>
  <c r="AI707" i="17"/>
  <c r="AJ707" i="17"/>
  <c r="BI707" i="17"/>
  <c r="BJ707" i="17"/>
  <c r="T708" i="17"/>
  <c r="Z708" i="17"/>
  <c r="BJ708" i="17" s="1"/>
  <c r="AA708" i="17"/>
  <c r="AD708" i="17"/>
  <c r="BH708" i="17" s="1"/>
  <c r="AE708" i="17"/>
  <c r="AF708" i="17"/>
  <c r="AH708" i="17"/>
  <c r="AI708" i="17"/>
  <c r="AJ708" i="17"/>
  <c r="BK708" i="17"/>
  <c r="T709" i="17"/>
  <c r="U709" i="17"/>
  <c r="W709" i="17"/>
  <c r="X709" i="17"/>
  <c r="Z709" i="17"/>
  <c r="BJ709" i="17" s="1"/>
  <c r="AA709" i="17"/>
  <c r="BK709" i="17" s="1"/>
  <c r="AD709" i="17"/>
  <c r="BH709" i="17" s="1"/>
  <c r="AE709" i="17"/>
  <c r="AF709" i="17"/>
  <c r="AH709" i="17"/>
  <c r="AI709" i="17"/>
  <c r="AJ709" i="17"/>
  <c r="T710" i="17"/>
  <c r="Z710" i="17"/>
  <c r="BJ710" i="17" s="1"/>
  <c r="AA710" i="17"/>
  <c r="BK710" i="17" s="1"/>
  <c r="AD710" i="17"/>
  <c r="BH710" i="17" s="1"/>
  <c r="AE710" i="17"/>
  <c r="AF710" i="17"/>
  <c r="AH710" i="17"/>
  <c r="AI710" i="17"/>
  <c r="AJ710" i="17"/>
  <c r="BI710" i="17"/>
  <c r="BL710" i="17"/>
  <c r="T711" i="17"/>
  <c r="Z711" i="17"/>
  <c r="BJ711" i="17" s="1"/>
  <c r="AA711" i="17"/>
  <c r="AD711" i="17"/>
  <c r="BH711" i="17" s="1"/>
  <c r="AE711" i="17"/>
  <c r="AF711" i="17"/>
  <c r="AH711" i="17"/>
  <c r="AI711" i="17"/>
  <c r="AJ711" i="17"/>
  <c r="BK711" i="17"/>
  <c r="T712" i="17"/>
  <c r="W712" i="17"/>
  <c r="X712" i="17"/>
  <c r="Z712" i="17"/>
  <c r="BJ712" i="17" s="1"/>
  <c r="L790" i="1"/>
  <c r="M790" i="1"/>
  <c r="AD712" i="17"/>
  <c r="BH712" i="17" s="1"/>
  <c r="N790" i="1"/>
  <c r="AE712" i="17"/>
  <c r="AF712" i="17"/>
  <c r="AH712" i="17"/>
  <c r="BI712" i="17"/>
  <c r="T713" i="17"/>
  <c r="W713" i="17"/>
  <c r="X713" i="17"/>
  <c r="Z713" i="17"/>
  <c r="BJ713" i="17" s="1"/>
  <c r="AD713" i="17"/>
  <c r="AE713" i="17"/>
  <c r="AF713" i="17"/>
  <c r="AH713" i="17"/>
  <c r="BI713" i="17"/>
  <c r="T714" i="17"/>
  <c r="Z714" i="17"/>
  <c r="BJ714" i="17" s="1"/>
  <c r="AA714" i="17"/>
  <c r="AD714" i="17"/>
  <c r="BH714" i="17" s="1"/>
  <c r="AE714" i="17"/>
  <c r="AF714" i="17"/>
  <c r="AH714" i="17"/>
  <c r="AI714" i="17"/>
  <c r="AJ714" i="17"/>
  <c r="BK714" i="17"/>
  <c r="T715" i="17"/>
  <c r="W715" i="17"/>
  <c r="X715" i="17"/>
  <c r="BH715" i="17" s="1"/>
  <c r="AD715" i="17"/>
  <c r="AE715" i="17"/>
  <c r="AF715" i="17"/>
  <c r="AH715" i="17"/>
  <c r="BI715" i="17"/>
  <c r="BK715" i="17"/>
  <c r="BL715" i="17"/>
  <c r="T716" i="17"/>
  <c r="U716" i="17"/>
  <c r="W716" i="17"/>
  <c r="BH716" i="17" s="1"/>
  <c r="X716" i="17"/>
  <c r="Z716" i="17"/>
  <c r="BJ716" i="17" s="1"/>
  <c r="AA716" i="17"/>
  <c r="BK716" i="17" s="1"/>
  <c r="AD716" i="17"/>
  <c r="AE716" i="17"/>
  <c r="AF716" i="17"/>
  <c r="AH716" i="17"/>
  <c r="AI716" i="17"/>
  <c r="AJ716" i="17"/>
  <c r="T717" i="17"/>
  <c r="W717" i="17"/>
  <c r="X717" i="17"/>
  <c r="Z717" i="17"/>
  <c r="BJ717" i="17" s="1"/>
  <c r="AD717" i="17"/>
  <c r="AE717" i="17"/>
  <c r="AF717" i="17"/>
  <c r="AH717" i="17"/>
  <c r="BI717" i="17"/>
  <c r="BK717" i="17"/>
  <c r="T718" i="17"/>
  <c r="Z718" i="17"/>
  <c r="AD718" i="17"/>
  <c r="BH718" i="17" s="1"/>
  <c r="AE718" i="17"/>
  <c r="AF718" i="17"/>
  <c r="AH718" i="17"/>
  <c r="AI718" i="17"/>
  <c r="AJ718" i="17"/>
  <c r="BI718" i="17"/>
  <c r="BJ718" i="17"/>
  <c r="BK718" i="17"/>
  <c r="BL718" i="17"/>
  <c r="T719" i="17"/>
  <c r="W719" i="17"/>
  <c r="X719" i="17"/>
  <c r="AD719" i="17"/>
  <c r="AE719" i="17"/>
  <c r="AF719" i="17"/>
  <c r="AH719" i="17"/>
  <c r="BI719" i="17"/>
  <c r="T720" i="17"/>
  <c r="W720" i="17"/>
  <c r="X720" i="17"/>
  <c r="Z720" i="17"/>
  <c r="BJ720" i="17" s="1"/>
  <c r="AA720" i="17"/>
  <c r="BK720" i="17" s="1"/>
  <c r="AD720" i="17"/>
  <c r="BH720" i="17" s="1"/>
  <c r="AE720" i="17"/>
  <c r="AF720" i="17"/>
  <c r="AH720" i="17"/>
  <c r="AI720" i="17"/>
  <c r="AJ720" i="17"/>
  <c r="BI720" i="17"/>
  <c r="BL720" i="17"/>
  <c r="T721" i="17"/>
  <c r="W721" i="17"/>
  <c r="X721" i="17"/>
  <c r="AD721" i="17"/>
  <c r="BH721" i="17" s="1"/>
  <c r="AE721" i="17"/>
  <c r="AF721" i="17"/>
  <c r="AH721" i="17"/>
  <c r="BI721" i="17"/>
  <c r="T722" i="17"/>
  <c r="U722" i="17"/>
  <c r="BF722" i="17" s="1"/>
  <c r="W722" i="17"/>
  <c r="X722" i="17"/>
  <c r="Z722" i="17"/>
  <c r="BJ722" i="17" s="1"/>
  <c r="AA722" i="17"/>
  <c r="BK722" i="17" s="1"/>
  <c r="AD722" i="17"/>
  <c r="AE722" i="17"/>
  <c r="AF722" i="17"/>
  <c r="AH722" i="17"/>
  <c r="AI722" i="17"/>
  <c r="AJ722" i="17"/>
  <c r="BI722" i="17"/>
  <c r="T723" i="17"/>
  <c r="U723" i="17"/>
  <c r="BF723" i="17" s="1"/>
  <c r="W723" i="17"/>
  <c r="X723" i="17"/>
  <c r="Z723" i="17"/>
  <c r="BJ723" i="17" s="1"/>
  <c r="AA723" i="17"/>
  <c r="BK723" i="17" s="1"/>
  <c r="AD723" i="17"/>
  <c r="AE723" i="17"/>
  <c r="AF723" i="17"/>
  <c r="AH723" i="17"/>
  <c r="AI723" i="17"/>
  <c r="AJ723" i="17"/>
  <c r="BI723" i="17"/>
  <c r="BL723" i="17"/>
  <c r="T724" i="17"/>
  <c r="W724" i="17"/>
  <c r="BH724" i="17" s="1"/>
  <c r="X724" i="17"/>
  <c r="Z724" i="17"/>
  <c r="AE724" i="17"/>
  <c r="AF724" i="17"/>
  <c r="AH724" i="17"/>
  <c r="AI724" i="17"/>
  <c r="AJ724" i="17"/>
  <c r="BI724" i="17"/>
  <c r="BJ724" i="17"/>
  <c r="T725" i="17"/>
  <c r="W725" i="17"/>
  <c r="X725" i="17"/>
  <c r="Z725" i="17"/>
  <c r="AA725" i="17"/>
  <c r="BK725" i="17" s="1"/>
  <c r="AD725" i="17"/>
  <c r="AE725" i="17"/>
  <c r="AF725" i="17"/>
  <c r="AH725" i="17"/>
  <c r="AI725" i="17"/>
  <c r="AJ725" i="17"/>
  <c r="BI725" i="17"/>
  <c r="BJ725" i="17"/>
  <c r="T726" i="17"/>
  <c r="U726" i="17"/>
  <c r="W726" i="17"/>
  <c r="X726" i="17"/>
  <c r="Z726" i="17"/>
  <c r="BJ726" i="17" s="1"/>
  <c r="AA726" i="17"/>
  <c r="BK726" i="17" s="1"/>
  <c r="AD726" i="17"/>
  <c r="AE726" i="17"/>
  <c r="AF726" i="17"/>
  <c r="AH726" i="17"/>
  <c r="AI726" i="17"/>
  <c r="AJ726" i="17"/>
  <c r="T727" i="17"/>
  <c r="U727" i="17"/>
  <c r="W727" i="17"/>
  <c r="X727" i="17"/>
  <c r="Z727" i="17"/>
  <c r="BJ727" i="17" s="1"/>
  <c r="AA727" i="17"/>
  <c r="BK727" i="17" s="1"/>
  <c r="AD727" i="17"/>
  <c r="AE727" i="17"/>
  <c r="AF727" i="17"/>
  <c r="AH727" i="17"/>
  <c r="AI727" i="17"/>
  <c r="AJ727" i="17"/>
  <c r="BH727" i="17"/>
  <c r="BI727" i="17"/>
  <c r="T728" i="17"/>
  <c r="U728" i="17"/>
  <c r="BF728" i="17" s="1"/>
  <c r="W728" i="17"/>
  <c r="X728" i="17"/>
  <c r="Z728" i="17"/>
  <c r="BJ728" i="17" s="1"/>
  <c r="AA728" i="17"/>
  <c r="BK728" i="17" s="1"/>
  <c r="AD728" i="17"/>
  <c r="BH728" i="17" s="1"/>
  <c r="AE728" i="17"/>
  <c r="AF728" i="17"/>
  <c r="AH728" i="17"/>
  <c r="AI728" i="17"/>
  <c r="AJ728" i="17"/>
  <c r="BI728" i="17"/>
  <c r="BL728" i="17"/>
  <c r="T729" i="17"/>
  <c r="U729" i="17"/>
  <c r="W729" i="17"/>
  <c r="X729" i="17"/>
  <c r="Z729" i="17"/>
  <c r="BJ729" i="17" s="1"/>
  <c r="AA729" i="17"/>
  <c r="BK729" i="17" s="1"/>
  <c r="AD729" i="17"/>
  <c r="AE729" i="17"/>
  <c r="AF729" i="17"/>
  <c r="AH729" i="17"/>
  <c r="AI729" i="17"/>
  <c r="AJ729" i="17"/>
  <c r="T730" i="17"/>
  <c r="U730" i="17"/>
  <c r="W730" i="17"/>
  <c r="X730" i="17"/>
  <c r="Z730" i="17"/>
  <c r="BJ730" i="17" s="1"/>
  <c r="AA730" i="17"/>
  <c r="BK730" i="17" s="1"/>
  <c r="AD730" i="17"/>
  <c r="AE730" i="17"/>
  <c r="AF730" i="17"/>
  <c r="AH730" i="17"/>
  <c r="AI730" i="17"/>
  <c r="AJ730" i="17"/>
  <c r="BI730" i="17"/>
  <c r="T731" i="17"/>
  <c r="U731" i="17"/>
  <c r="W731" i="17"/>
  <c r="X731" i="17"/>
  <c r="Z731" i="17"/>
  <c r="AA731" i="17"/>
  <c r="BK731" i="17" s="1"/>
  <c r="AD731" i="17"/>
  <c r="AE731" i="17"/>
  <c r="AF731" i="17"/>
  <c r="AH731" i="17"/>
  <c r="AI731" i="17"/>
  <c r="AJ731" i="17"/>
  <c r="BI731" i="17"/>
  <c r="BJ731" i="17"/>
  <c r="T732" i="17"/>
  <c r="U732" i="17"/>
  <c r="BF732" i="17" s="1"/>
  <c r="W732" i="17"/>
  <c r="X732" i="17"/>
  <c r="Z732" i="17"/>
  <c r="AA732" i="17"/>
  <c r="BK732" i="17" s="1"/>
  <c r="AD732" i="17"/>
  <c r="AE732" i="17"/>
  <c r="AF732" i="17"/>
  <c r="AH732" i="17"/>
  <c r="AI732" i="17"/>
  <c r="AJ732" i="17"/>
  <c r="BJ732" i="17"/>
  <c r="T733" i="17"/>
  <c r="U733" i="17"/>
  <c r="W733" i="17"/>
  <c r="X733" i="17"/>
  <c r="Z733" i="17"/>
  <c r="BJ733" i="17" s="1"/>
  <c r="AA733" i="17"/>
  <c r="BK733" i="17" s="1"/>
  <c r="AD733" i="17"/>
  <c r="AE733" i="17"/>
  <c r="AF733" i="17"/>
  <c r="AH733" i="17"/>
  <c r="AI733" i="17"/>
  <c r="AJ733" i="17"/>
  <c r="BF733" i="17"/>
  <c r="BH733" i="17"/>
  <c r="BI733" i="17"/>
  <c r="T734" i="17"/>
  <c r="U734" i="17"/>
  <c r="W734" i="17"/>
  <c r="X734" i="17"/>
  <c r="Z734" i="17"/>
  <c r="BJ734" i="17" s="1"/>
  <c r="AA734" i="17"/>
  <c r="BK734" i="17" s="1"/>
  <c r="AD734" i="17"/>
  <c r="BH734" i="17" s="1"/>
  <c r="AE734" i="17"/>
  <c r="AF734" i="17"/>
  <c r="AH734" i="17"/>
  <c r="AI734" i="17"/>
  <c r="AJ734" i="17"/>
  <c r="T735" i="17"/>
  <c r="U735" i="17"/>
  <c r="W735" i="17"/>
  <c r="X735" i="17"/>
  <c r="Z735" i="17"/>
  <c r="BJ735" i="17" s="1"/>
  <c r="AA735" i="17"/>
  <c r="AD735" i="17"/>
  <c r="BH735" i="17" s="1"/>
  <c r="AE735" i="17"/>
  <c r="AF735" i="17"/>
  <c r="AH735" i="17"/>
  <c r="AI735" i="17"/>
  <c r="AJ735" i="17"/>
  <c r="BI735" i="17"/>
  <c r="BK735" i="17"/>
  <c r="T736" i="17"/>
  <c r="U736" i="17"/>
  <c r="W736" i="17"/>
  <c r="BH736" i="17" s="1"/>
  <c r="X736" i="17"/>
  <c r="Z736" i="17"/>
  <c r="BJ736" i="17" s="1"/>
  <c r="AA736" i="17"/>
  <c r="BK736" i="17" s="1"/>
  <c r="AD736" i="17"/>
  <c r="AE736" i="17"/>
  <c r="AF736" i="17"/>
  <c r="AH736" i="17"/>
  <c r="AI736" i="17"/>
  <c r="AJ736" i="17"/>
  <c r="BF736" i="17"/>
  <c r="BL736" i="17"/>
  <c r="T737" i="17"/>
  <c r="U737" i="17"/>
  <c r="W737" i="17"/>
  <c r="X737" i="17"/>
  <c r="Z737" i="17"/>
  <c r="BJ737" i="17" s="1"/>
  <c r="AA737" i="17"/>
  <c r="BK737" i="17" s="1"/>
  <c r="AD737" i="17"/>
  <c r="AE737" i="17"/>
  <c r="AF737" i="17"/>
  <c r="AH737" i="17"/>
  <c r="AI737" i="17"/>
  <c r="AJ737" i="17"/>
  <c r="T738" i="17"/>
  <c r="U738" i="17"/>
  <c r="W738" i="17"/>
  <c r="X738" i="17"/>
  <c r="Z738" i="17"/>
  <c r="BJ738" i="17" s="1"/>
  <c r="AA738" i="17"/>
  <c r="BK738" i="17" s="1"/>
  <c r="AD738" i="17"/>
  <c r="BH738" i="17" s="1"/>
  <c r="AE738" i="17"/>
  <c r="AF738" i="17"/>
  <c r="AH738" i="17"/>
  <c r="AI738" i="17"/>
  <c r="AJ738" i="17"/>
  <c r="BI738" i="17"/>
  <c r="T739" i="17"/>
  <c r="U739" i="17"/>
  <c r="W739" i="17"/>
  <c r="X739" i="17"/>
  <c r="Z739" i="17"/>
  <c r="BJ739" i="17" s="1"/>
  <c r="AA739" i="17"/>
  <c r="BK739" i="17" s="1"/>
  <c r="AD739" i="17"/>
  <c r="AE739" i="17"/>
  <c r="AF739" i="17"/>
  <c r="AH739" i="17"/>
  <c r="AI739" i="17"/>
  <c r="AJ739" i="17"/>
  <c r="T740" i="17"/>
  <c r="U740" i="17"/>
  <c r="W740" i="17"/>
  <c r="X740" i="17"/>
  <c r="Z740" i="17"/>
  <c r="AA740" i="17"/>
  <c r="BK740" i="17" s="1"/>
  <c r="AD740" i="17"/>
  <c r="AE740" i="17"/>
  <c r="AF740" i="17"/>
  <c r="AH740" i="17"/>
  <c r="AI740" i="17"/>
  <c r="AJ740" i="17"/>
  <c r="BJ740" i="17"/>
  <c r="T741" i="17"/>
  <c r="W741" i="17"/>
  <c r="BH741" i="17" s="1"/>
  <c r="X741" i="17"/>
  <c r="Z741" i="17"/>
  <c r="BJ741" i="17" s="1"/>
  <c r="AE741" i="17"/>
  <c r="AF741" i="17"/>
  <c r="AH741" i="17"/>
  <c r="AI741" i="17"/>
  <c r="AJ741" i="17"/>
  <c r="BI741" i="17"/>
  <c r="BK741" i="17"/>
  <c r="T742" i="17"/>
  <c r="Z742" i="17"/>
  <c r="AA742" i="17"/>
  <c r="BK742" i="17" s="1"/>
  <c r="AD742" i="17"/>
  <c r="BH742" i="17" s="1"/>
  <c r="AE742" i="17"/>
  <c r="AF742" i="17"/>
  <c r="AH742" i="17"/>
  <c r="AI742" i="17"/>
  <c r="AJ742" i="17"/>
  <c r="BI742" i="17"/>
  <c r="BJ742" i="17"/>
  <c r="T743" i="17"/>
  <c r="Z743" i="17"/>
  <c r="BJ743" i="17" s="1"/>
  <c r="AA743" i="17"/>
  <c r="AD743" i="17"/>
  <c r="BH743" i="17" s="1"/>
  <c r="AE743" i="17"/>
  <c r="AF743" i="17"/>
  <c r="AH743" i="17"/>
  <c r="AI743" i="17"/>
  <c r="AJ743" i="17"/>
  <c r="BK743" i="17"/>
  <c r="T744" i="17"/>
  <c r="W744" i="17"/>
  <c r="X744" i="17"/>
  <c r="Z744" i="17"/>
  <c r="BJ744" i="17" s="1"/>
  <c r="AA744" i="17"/>
  <c r="BK744" i="17" s="1"/>
  <c r="L1321" i="1"/>
  <c r="N1321" i="1"/>
  <c r="AE744" i="17"/>
  <c r="AF744" i="17"/>
  <c r="Q1321" i="1"/>
  <c r="AH744" i="17"/>
  <c r="R1321" i="1"/>
  <c r="AI744" i="17"/>
  <c r="S1321" i="1"/>
  <c r="AJ744" i="17"/>
  <c r="T745" i="17"/>
  <c r="W745" i="17"/>
  <c r="X745" i="17"/>
  <c r="Z745" i="17"/>
  <c r="BJ745" i="17" s="1"/>
  <c r="AD745" i="17"/>
  <c r="BH745" i="17" s="1"/>
  <c r="AE745" i="17"/>
  <c r="AF745" i="17"/>
  <c r="AH745" i="17"/>
  <c r="BI745" i="17"/>
  <c r="T746" i="17"/>
  <c r="W746" i="17"/>
  <c r="X746" i="17"/>
  <c r="Z746" i="17"/>
  <c r="BJ746" i="17" s="1"/>
  <c r="AD746" i="17"/>
  <c r="AE746" i="17"/>
  <c r="AF746" i="17"/>
  <c r="AH746" i="17"/>
  <c r="BI746" i="17"/>
  <c r="T747" i="17"/>
  <c r="W747" i="17"/>
  <c r="X747" i="17"/>
  <c r="Z747" i="17"/>
  <c r="BJ747" i="17" s="1"/>
  <c r="AA747" i="17"/>
  <c r="L671" i="1"/>
  <c r="M671" i="1"/>
  <c r="AD747" i="17"/>
  <c r="N671" i="1"/>
  <c r="AE747" i="17"/>
  <c r="AF747" i="17"/>
  <c r="Q671" i="1"/>
  <c r="AH747" i="17"/>
  <c r="R671" i="1"/>
  <c r="AI747" i="17"/>
  <c r="S671" i="1"/>
  <c r="AJ747" i="17"/>
  <c r="BK747" i="17"/>
  <c r="T748" i="17"/>
  <c r="W748" i="17"/>
  <c r="X748" i="17"/>
  <c r="Z748" i="17"/>
  <c r="AD748" i="17"/>
  <c r="AE748" i="17"/>
  <c r="AF748" i="17"/>
  <c r="AH748" i="17"/>
  <c r="BI748" i="17"/>
  <c r="BJ748" i="17"/>
  <c r="T749" i="17"/>
  <c r="W749" i="17"/>
  <c r="X749" i="17"/>
  <c r="BH749" i="17" s="1"/>
  <c r="Z749" i="17"/>
  <c r="L1160" i="1"/>
  <c r="M1160" i="1"/>
  <c r="AD749" i="17"/>
  <c r="N1160" i="1"/>
  <c r="AE749" i="17"/>
  <c r="AF749" i="17"/>
  <c r="AH749" i="17"/>
  <c r="S1160" i="1"/>
  <c r="AJ749" i="17"/>
  <c r="BJ749" i="17"/>
  <c r="T750" i="17"/>
  <c r="W750" i="17"/>
  <c r="X750" i="17"/>
  <c r="Z750" i="17"/>
  <c r="BJ750" i="17" s="1"/>
  <c r="AD750" i="17"/>
  <c r="AE750" i="17"/>
  <c r="AF750" i="17"/>
  <c r="AH750" i="17"/>
  <c r="BI750" i="17"/>
  <c r="BK750" i="17"/>
  <c r="T751" i="17"/>
  <c r="W751" i="17"/>
  <c r="X751" i="17"/>
  <c r="Z751" i="17"/>
  <c r="BJ751" i="17" s="1"/>
  <c r="AD751" i="17"/>
  <c r="AE751" i="17"/>
  <c r="AF751" i="17"/>
  <c r="AH751" i="17"/>
  <c r="AJ751" i="17"/>
  <c r="T752" i="17"/>
  <c r="Z752" i="17"/>
  <c r="AA752" i="17"/>
  <c r="BK752" i="17" s="1"/>
  <c r="AD752" i="17"/>
  <c r="BH752" i="17" s="1"/>
  <c r="AE752" i="17"/>
  <c r="AF752" i="17"/>
  <c r="AH752" i="17"/>
  <c r="AI752" i="17"/>
  <c r="AJ752" i="17"/>
  <c r="BJ752" i="17"/>
  <c r="T753" i="17"/>
  <c r="W753" i="17"/>
  <c r="X753" i="17"/>
  <c r="AD753" i="17"/>
  <c r="BH753" i="17" s="1"/>
  <c r="AE753" i="17"/>
  <c r="AF753" i="17"/>
  <c r="AH753" i="17"/>
  <c r="BI753" i="17"/>
  <c r="T754" i="17"/>
  <c r="W754" i="17"/>
  <c r="X754" i="17"/>
  <c r="Z754" i="17"/>
  <c r="BJ754" i="17" s="1"/>
  <c r="L942" i="1"/>
  <c r="M942" i="1"/>
  <c r="AD754" i="17"/>
  <c r="N942" i="1"/>
  <c r="AE754" i="17"/>
  <c r="AF754" i="17"/>
  <c r="AH754" i="17"/>
  <c r="BI754" i="17"/>
  <c r="BK754" i="17"/>
  <c r="T755" i="17"/>
  <c r="Z755" i="17"/>
  <c r="BJ755" i="17" s="1"/>
  <c r="AA755" i="17"/>
  <c r="AD755" i="17"/>
  <c r="BH755" i="17" s="1"/>
  <c r="AE755" i="17"/>
  <c r="AF755" i="17"/>
  <c r="AH755" i="17"/>
  <c r="AI755" i="17"/>
  <c r="AJ755" i="17"/>
  <c r="BI755" i="17"/>
  <c r="BK755" i="17"/>
  <c r="BL755" i="17"/>
  <c r="T756" i="17"/>
  <c r="W756" i="17"/>
  <c r="X756" i="17"/>
  <c r="Z756" i="17"/>
  <c r="BJ756" i="17" s="1"/>
  <c r="AD756" i="17"/>
  <c r="BH756" i="17" s="1"/>
  <c r="AE756" i="17"/>
  <c r="AF756" i="17"/>
  <c r="AH756" i="17"/>
  <c r="BI756" i="17"/>
  <c r="T757" i="17"/>
  <c r="Z757" i="17"/>
  <c r="BJ757" i="17" s="1"/>
  <c r="AA757" i="17"/>
  <c r="AD757" i="17"/>
  <c r="BH757" i="17" s="1"/>
  <c r="AE757" i="17"/>
  <c r="AF757" i="17"/>
  <c r="AH757" i="17"/>
  <c r="AI757" i="17"/>
  <c r="AJ757" i="17"/>
  <c r="BK757" i="17"/>
  <c r="T758" i="17"/>
  <c r="W758" i="17"/>
  <c r="X758" i="17"/>
  <c r="AD758" i="17"/>
  <c r="AE758" i="17"/>
  <c r="AF758" i="17"/>
  <c r="AH758" i="17"/>
  <c r="BI758" i="17"/>
  <c r="BK758" i="17"/>
  <c r="BL758" i="17"/>
  <c r="T759" i="17"/>
  <c r="W759" i="17"/>
  <c r="X759" i="17"/>
  <c r="Z759" i="17"/>
  <c r="BJ759" i="17" s="1"/>
  <c r="AA759" i="17"/>
  <c r="AD759" i="17"/>
  <c r="AE759" i="17"/>
  <c r="AF759" i="17"/>
  <c r="AH759" i="17"/>
  <c r="AI759" i="17"/>
  <c r="AJ759" i="17"/>
  <c r="BK759" i="17"/>
  <c r="T760" i="17"/>
  <c r="Z760" i="17"/>
  <c r="BJ760" i="17" s="1"/>
  <c r="AA760" i="17"/>
  <c r="L896" i="1"/>
  <c r="M896" i="1"/>
  <c r="AD760" i="17"/>
  <c r="BH760" i="17" s="1"/>
  <c r="N896" i="1"/>
  <c r="AE760" i="17"/>
  <c r="AF760" i="17"/>
  <c r="Q896" i="1"/>
  <c r="AH760" i="17"/>
  <c r="R896" i="1"/>
  <c r="AI760" i="17"/>
  <c r="S896" i="1"/>
  <c r="AJ760" i="17"/>
  <c r="BI760" i="17"/>
  <c r="BK760" i="17"/>
  <c r="BL760" i="17"/>
  <c r="T761" i="17"/>
  <c r="Z761" i="17"/>
  <c r="BJ761" i="17" s="1"/>
  <c r="AA761" i="17"/>
  <c r="BK761" i="17" s="1"/>
  <c r="AD761" i="17"/>
  <c r="BH761" i="17" s="1"/>
  <c r="AE761" i="17"/>
  <c r="AF761" i="17"/>
  <c r="AH761" i="17"/>
  <c r="AI761" i="17"/>
  <c r="AJ761" i="17"/>
  <c r="T762" i="17"/>
  <c r="U762" i="17"/>
  <c r="W762" i="17"/>
  <c r="BH762" i="17" s="1"/>
  <c r="X762" i="17"/>
  <c r="Z762" i="17"/>
  <c r="AA762" i="17"/>
  <c r="BK762" i="17" s="1"/>
  <c r="AD762" i="17"/>
  <c r="AE762" i="17"/>
  <c r="AF762" i="17"/>
  <c r="AH762" i="17"/>
  <c r="AI762" i="17"/>
  <c r="AJ762" i="17"/>
  <c r="BJ762" i="17"/>
  <c r="T763" i="17"/>
  <c r="U763" i="17"/>
  <c r="BF763" i="17" s="1"/>
  <c r="W763" i="17"/>
  <c r="X763" i="17"/>
  <c r="Z763" i="17"/>
  <c r="AA763" i="17"/>
  <c r="BK763" i="17" s="1"/>
  <c r="AD763" i="17"/>
  <c r="AE763" i="17"/>
  <c r="AF763" i="17"/>
  <c r="AH763" i="17"/>
  <c r="AI763" i="17"/>
  <c r="AJ763" i="17"/>
  <c r="BJ763" i="17"/>
  <c r="BL763" i="17"/>
  <c r="T764" i="17"/>
  <c r="U764" i="17"/>
  <c r="W764" i="17"/>
  <c r="X764" i="17"/>
  <c r="Z764" i="17"/>
  <c r="BJ764" i="17" s="1"/>
  <c r="AA764" i="17"/>
  <c r="BK764" i="17" s="1"/>
  <c r="AD764" i="17"/>
  <c r="AE764" i="17"/>
  <c r="AF764" i="17"/>
  <c r="AH764" i="17"/>
  <c r="AI764" i="17"/>
  <c r="AJ764" i="17"/>
  <c r="BI764" i="17"/>
  <c r="T765" i="17"/>
  <c r="U765" i="17"/>
  <c r="W765" i="17"/>
  <c r="X765" i="17"/>
  <c r="Z765" i="17"/>
  <c r="BJ765" i="17" s="1"/>
  <c r="AA765" i="17"/>
  <c r="BK765" i="17" s="1"/>
  <c r="AD765" i="17"/>
  <c r="AE765" i="17"/>
  <c r="AF765" i="17"/>
  <c r="AH765" i="17"/>
  <c r="AI765" i="17"/>
  <c r="AJ765" i="17"/>
  <c r="BF765" i="17"/>
  <c r="T766" i="17"/>
  <c r="U766" i="17"/>
  <c r="W766" i="17"/>
  <c r="BH766" i="17" s="1"/>
  <c r="X766" i="17"/>
  <c r="Z766" i="17"/>
  <c r="BJ766" i="17" s="1"/>
  <c r="AA766" i="17"/>
  <c r="BK766" i="17" s="1"/>
  <c r="AD766" i="17"/>
  <c r="AE766" i="17"/>
  <c r="AF766" i="17"/>
  <c r="AH766" i="17"/>
  <c r="AI766" i="17"/>
  <c r="AJ766" i="17"/>
  <c r="BI766" i="17"/>
  <c r="T767" i="17"/>
  <c r="W767" i="17"/>
  <c r="X767" i="17"/>
  <c r="Z767" i="17"/>
  <c r="AA767" i="17"/>
  <c r="BK767" i="17" s="1"/>
  <c r="L877" i="1"/>
  <c r="M877" i="1"/>
  <c r="AD767" i="17"/>
  <c r="N877" i="1"/>
  <c r="AE767" i="17"/>
  <c r="AF767" i="17"/>
  <c r="Q877" i="1"/>
  <c r="AH767" i="17"/>
  <c r="R877" i="1"/>
  <c r="AI767" i="17"/>
  <c r="S877" i="1"/>
  <c r="AJ767" i="17"/>
  <c r="BI767" i="17"/>
  <c r="BJ767" i="17"/>
  <c r="T768" i="17"/>
  <c r="U768" i="17"/>
  <c r="W768" i="17"/>
  <c r="X768" i="17"/>
  <c r="Z768" i="17"/>
  <c r="BJ768" i="17" s="1"/>
  <c r="AA768" i="17"/>
  <c r="BK768" i="17" s="1"/>
  <c r="AD768" i="17"/>
  <c r="AE768" i="17"/>
  <c r="AF768" i="17"/>
  <c r="AH768" i="17"/>
  <c r="AI768" i="17"/>
  <c r="AJ768" i="17"/>
  <c r="T769" i="17"/>
  <c r="U769" i="17"/>
  <c r="W769" i="17"/>
  <c r="X769" i="17"/>
  <c r="Z769" i="17"/>
  <c r="BJ769" i="17" s="1"/>
  <c r="AA769" i="17"/>
  <c r="BK769" i="17" s="1"/>
  <c r="AD769" i="17"/>
  <c r="AE769" i="17"/>
  <c r="AF769" i="17"/>
  <c r="AH769" i="17"/>
  <c r="AI769" i="17"/>
  <c r="AJ769" i="17"/>
  <c r="T770" i="17"/>
  <c r="U770" i="17"/>
  <c r="W770" i="17"/>
  <c r="X770" i="17"/>
  <c r="Z770" i="17"/>
  <c r="BJ770" i="17" s="1"/>
  <c r="AA770" i="17"/>
  <c r="BK770" i="17" s="1"/>
  <c r="AD770" i="17"/>
  <c r="AE770" i="17"/>
  <c r="AF770" i="17"/>
  <c r="AH770" i="17"/>
  <c r="AI770" i="17"/>
  <c r="AJ770" i="17"/>
  <c r="T771" i="17"/>
  <c r="U771" i="17"/>
  <c r="BF771" i="17" s="1"/>
  <c r="W771" i="17"/>
  <c r="X771" i="17"/>
  <c r="Z771" i="17"/>
  <c r="BJ771" i="17" s="1"/>
  <c r="AA771" i="17"/>
  <c r="BK771" i="17" s="1"/>
  <c r="AD771" i="17"/>
  <c r="AE771" i="17"/>
  <c r="AF771" i="17"/>
  <c r="AH771" i="17"/>
  <c r="AI771" i="17"/>
  <c r="AJ771" i="17"/>
  <c r="BI771" i="17"/>
  <c r="BL771" i="17"/>
  <c r="T772" i="17"/>
  <c r="U772" i="17"/>
  <c r="W772" i="17"/>
  <c r="X772" i="17"/>
  <c r="Z772" i="17"/>
  <c r="BJ772" i="17" s="1"/>
  <c r="AA772" i="17"/>
  <c r="BK772" i="17" s="1"/>
  <c r="AD772" i="17"/>
  <c r="AE772" i="17"/>
  <c r="AF772" i="17"/>
  <c r="AH772" i="17"/>
  <c r="AI772" i="17"/>
  <c r="AJ772" i="17"/>
  <c r="BI772" i="17"/>
  <c r="T773" i="17"/>
  <c r="U773" i="17"/>
  <c r="W773" i="17"/>
  <c r="X773" i="17"/>
  <c r="Z773" i="17"/>
  <c r="BJ773" i="17" s="1"/>
  <c r="AA773" i="17"/>
  <c r="BK773" i="17" s="1"/>
  <c r="AD773" i="17"/>
  <c r="AE773" i="17"/>
  <c r="AF773" i="17"/>
  <c r="AH773" i="17"/>
  <c r="AI773" i="17"/>
  <c r="AJ773" i="17"/>
  <c r="BF773" i="17"/>
  <c r="T774" i="17"/>
  <c r="U774" i="17"/>
  <c r="W774" i="17"/>
  <c r="X774" i="17"/>
  <c r="Z774" i="17"/>
  <c r="BJ774" i="17" s="1"/>
  <c r="AA774" i="17"/>
  <c r="BK774" i="17" s="1"/>
  <c r="AD774" i="17"/>
  <c r="AE774" i="17"/>
  <c r="AF774" i="17"/>
  <c r="AH774" i="17"/>
  <c r="AI774" i="17"/>
  <c r="AJ774" i="17"/>
  <c r="BI774" i="17"/>
  <c r="T775" i="17"/>
  <c r="U775" i="17"/>
  <c r="W775" i="17"/>
  <c r="X775" i="17"/>
  <c r="Z775" i="17"/>
  <c r="BJ775" i="17" s="1"/>
  <c r="AA775" i="17"/>
  <c r="BK775" i="17" s="1"/>
  <c r="AD775" i="17"/>
  <c r="AE775" i="17"/>
  <c r="AF775" i="17"/>
  <c r="AH775" i="17"/>
  <c r="AI775" i="17"/>
  <c r="AJ775" i="17"/>
  <c r="T776" i="17"/>
  <c r="U776" i="17"/>
  <c r="W776" i="17"/>
  <c r="BH776" i="17" s="1"/>
  <c r="X776" i="17"/>
  <c r="Z776" i="17"/>
  <c r="BJ776" i="17" s="1"/>
  <c r="AA776" i="17"/>
  <c r="BK776" i="17" s="1"/>
  <c r="AD776" i="17"/>
  <c r="AE776" i="17"/>
  <c r="AF776" i="17"/>
  <c r="AH776" i="17"/>
  <c r="AI776" i="17"/>
  <c r="AJ776" i="17"/>
  <c r="BF776" i="17"/>
  <c r="BI776" i="17"/>
  <c r="BL776" i="17"/>
  <c r="T777" i="17"/>
  <c r="U777" i="17"/>
  <c r="W777" i="17"/>
  <c r="X777" i="17"/>
  <c r="Z777" i="17"/>
  <c r="BJ777" i="17" s="1"/>
  <c r="AA777" i="17"/>
  <c r="BK777" i="17" s="1"/>
  <c r="AD777" i="17"/>
  <c r="AE777" i="17"/>
  <c r="AF777" i="17"/>
  <c r="AH777" i="17"/>
  <c r="AI777" i="17"/>
  <c r="AJ777" i="17"/>
  <c r="T778" i="17"/>
  <c r="U778" i="17"/>
  <c r="W778" i="17"/>
  <c r="X778" i="17"/>
  <c r="Z778" i="17"/>
  <c r="BJ778" i="17" s="1"/>
  <c r="AA778" i="17"/>
  <c r="BK778" i="17" s="1"/>
  <c r="AD778" i="17"/>
  <c r="AE778" i="17"/>
  <c r="AF778" i="17"/>
  <c r="AH778" i="17"/>
  <c r="AI778" i="17"/>
  <c r="AJ778" i="17"/>
  <c r="T779" i="17"/>
  <c r="U779" i="17"/>
  <c r="W779" i="17"/>
  <c r="X779" i="17"/>
  <c r="Z779" i="17"/>
  <c r="BJ779" i="17" s="1"/>
  <c r="AA779" i="17"/>
  <c r="BK779" i="17" s="1"/>
  <c r="AD779" i="17"/>
  <c r="AE779" i="17"/>
  <c r="AF779" i="17"/>
  <c r="AH779" i="17"/>
  <c r="AI779" i="17"/>
  <c r="AJ779" i="17"/>
  <c r="T780" i="17"/>
  <c r="U780" i="17"/>
  <c r="W780" i="17"/>
  <c r="BH780" i="17" s="1"/>
  <c r="X780" i="17"/>
  <c r="Z780" i="17"/>
  <c r="BJ780" i="17" s="1"/>
  <c r="AA780" i="17"/>
  <c r="BK780" i="17" s="1"/>
  <c r="AD780" i="17"/>
  <c r="AE780" i="17"/>
  <c r="AF780" i="17"/>
  <c r="AH780" i="17"/>
  <c r="AI780" i="17"/>
  <c r="AJ780" i="17"/>
  <c r="BI780" i="17"/>
  <c r="T781" i="17"/>
  <c r="U781" i="17"/>
  <c r="W781" i="17"/>
  <c r="X781" i="17"/>
  <c r="Z781" i="17"/>
  <c r="BJ781" i="17" s="1"/>
  <c r="AA781" i="17"/>
  <c r="BK781" i="17" s="1"/>
  <c r="AD781" i="17"/>
  <c r="AE781" i="17"/>
  <c r="AF781" i="17"/>
  <c r="AH781" i="17"/>
  <c r="AI781" i="17"/>
  <c r="AJ781" i="17"/>
  <c r="T782" i="17"/>
  <c r="U782" i="17"/>
  <c r="W782" i="17"/>
  <c r="X782" i="17"/>
  <c r="Z782" i="17"/>
  <c r="BJ782" i="17" s="1"/>
  <c r="AA782" i="17"/>
  <c r="BK782" i="17" s="1"/>
  <c r="AD782" i="17"/>
  <c r="AE782" i="17"/>
  <c r="AF782" i="17"/>
  <c r="AH782" i="17"/>
  <c r="AI782" i="17"/>
  <c r="AJ782" i="17"/>
  <c r="BF782" i="17"/>
  <c r="BI782" i="17"/>
  <c r="BL782" i="17"/>
  <c r="T783" i="17"/>
  <c r="W783" i="17"/>
  <c r="X783" i="17"/>
  <c r="Z783" i="17"/>
  <c r="BJ783" i="17" s="1"/>
  <c r="AD783" i="17"/>
  <c r="AE783" i="17"/>
  <c r="AF783" i="17"/>
  <c r="AH783" i="17"/>
  <c r="BI783" i="17"/>
  <c r="T784" i="17"/>
  <c r="Z784" i="17"/>
  <c r="AA784" i="17"/>
  <c r="BK784" i="17" s="1"/>
  <c r="AD784" i="17"/>
  <c r="BH784" i="17" s="1"/>
  <c r="AE784" i="17"/>
  <c r="AF784" i="17"/>
  <c r="AH784" i="17"/>
  <c r="AI784" i="17"/>
  <c r="AJ784" i="17"/>
  <c r="BJ784" i="17"/>
  <c r="T785" i="17"/>
  <c r="W785" i="17"/>
  <c r="X785" i="17"/>
  <c r="Z785" i="17"/>
  <c r="BJ785" i="17" s="1"/>
  <c r="L1317" i="1"/>
  <c r="M1317" i="1"/>
  <c r="AD785" i="17"/>
  <c r="BH785" i="17" s="1"/>
  <c r="N1317" i="1"/>
  <c r="AE785" i="17"/>
  <c r="AF785" i="17"/>
  <c r="AH785" i="17"/>
  <c r="BI785" i="17"/>
  <c r="T786" i="17"/>
  <c r="Z786" i="17"/>
  <c r="BJ786" i="17" s="1"/>
  <c r="AA786" i="17"/>
  <c r="BK786" i="17" s="1"/>
  <c r="L1182" i="1"/>
  <c r="M1182" i="1"/>
  <c r="AD786" i="17"/>
  <c r="BH786" i="17" s="1"/>
  <c r="N1182" i="1"/>
  <c r="AE786" i="17"/>
  <c r="AF786" i="17"/>
  <c r="Q1182" i="1"/>
  <c r="AH786" i="17"/>
  <c r="R1182" i="1"/>
  <c r="AI786" i="17"/>
  <c r="S1182" i="1"/>
  <c r="AJ786" i="17"/>
  <c r="T787" i="17"/>
  <c r="W787" i="17"/>
  <c r="BH787" i="17" s="1"/>
  <c r="X787" i="17"/>
  <c r="Z787" i="17"/>
  <c r="BJ787" i="17" s="1"/>
  <c r="AD787" i="17"/>
  <c r="AE787" i="17"/>
  <c r="AF787" i="17"/>
  <c r="AH787" i="17"/>
  <c r="BI787" i="17"/>
  <c r="T788" i="17"/>
  <c r="U788" i="17"/>
  <c r="W788" i="17"/>
  <c r="BH788" i="17" s="1"/>
  <c r="X788" i="17"/>
  <c r="Z788" i="17"/>
  <c r="BJ788" i="17" s="1"/>
  <c r="AA788" i="17"/>
  <c r="BK788" i="17" s="1"/>
  <c r="AD788" i="17"/>
  <c r="AE788" i="17"/>
  <c r="AF788" i="17"/>
  <c r="AH788" i="17"/>
  <c r="AI788" i="17"/>
  <c r="AJ788" i="17"/>
  <c r="BI788" i="17"/>
  <c r="T789" i="17"/>
  <c r="W789" i="17"/>
  <c r="X789" i="17"/>
  <c r="Z789" i="17"/>
  <c r="BJ789" i="17" s="1"/>
  <c r="AD789" i="17"/>
  <c r="BH789" i="17" s="1"/>
  <c r="AE789" i="17"/>
  <c r="AF789" i="17"/>
  <c r="AH789" i="17"/>
  <c r="BI789" i="17"/>
  <c r="T790" i="17"/>
  <c r="W790" i="17"/>
  <c r="X790" i="17"/>
  <c r="Z790" i="17"/>
  <c r="AD790" i="17"/>
  <c r="AE790" i="17"/>
  <c r="AF790" i="17"/>
  <c r="AH790" i="17"/>
  <c r="BI790" i="17"/>
  <c r="BJ790" i="17"/>
  <c r="BK790" i="17"/>
  <c r="T791" i="17"/>
  <c r="U791" i="17"/>
  <c r="W791" i="17"/>
  <c r="X791" i="17"/>
  <c r="Z791" i="17"/>
  <c r="AA791" i="17"/>
  <c r="BK791" i="17" s="1"/>
  <c r="M901" i="1"/>
  <c r="AD791" i="17"/>
  <c r="N901" i="1"/>
  <c r="AE791" i="17"/>
  <c r="AF791" i="17"/>
  <c r="Q901" i="1"/>
  <c r="AH791" i="17"/>
  <c r="R901" i="1"/>
  <c r="AI791" i="17"/>
  <c r="S901" i="1"/>
  <c r="AJ791" i="17"/>
  <c r="BJ791" i="17"/>
  <c r="T792" i="17"/>
  <c r="Z792" i="17"/>
  <c r="BJ792" i="17" s="1"/>
  <c r="AA792" i="17"/>
  <c r="AD792" i="17"/>
  <c r="BH792" i="17" s="1"/>
  <c r="AE792" i="17"/>
  <c r="AF792" i="17"/>
  <c r="AH792" i="17"/>
  <c r="AI792" i="17"/>
  <c r="AJ792" i="17"/>
  <c r="BI792" i="17"/>
  <c r="BK792" i="17"/>
  <c r="T793" i="17"/>
  <c r="Z793" i="17"/>
  <c r="BJ793" i="17" s="1"/>
  <c r="AA793" i="17"/>
  <c r="BK793" i="17" s="1"/>
  <c r="L1001" i="1"/>
  <c r="M1001" i="1"/>
  <c r="AD793" i="17"/>
  <c r="BH793" i="17" s="1"/>
  <c r="N1001" i="1"/>
  <c r="AE793" i="17"/>
  <c r="AF793" i="17"/>
  <c r="Q1001" i="1"/>
  <c r="AH793" i="17"/>
  <c r="R1001" i="1"/>
  <c r="AI793" i="17"/>
  <c r="S1001" i="1"/>
  <c r="AJ793" i="17"/>
  <c r="T794" i="17"/>
  <c r="W794" i="17"/>
  <c r="X794" i="17"/>
  <c r="Z794" i="17"/>
  <c r="BJ794" i="17" s="1"/>
  <c r="AD794" i="17"/>
  <c r="AE794" i="17"/>
  <c r="AF794" i="17"/>
  <c r="AH794" i="17"/>
  <c r="BI794" i="17"/>
  <c r="T795" i="17"/>
  <c r="Z795" i="17"/>
  <c r="BJ795" i="17" s="1"/>
  <c r="AA795" i="17"/>
  <c r="BK795" i="17" s="1"/>
  <c r="L330" i="1"/>
  <c r="M330" i="1"/>
  <c r="AD795" i="17"/>
  <c r="BH795" i="17" s="1"/>
  <c r="N330" i="1"/>
  <c r="AE795" i="17"/>
  <c r="AF795" i="17"/>
  <c r="Q330" i="1"/>
  <c r="AH795" i="17"/>
  <c r="R330" i="1"/>
  <c r="AI795" i="17"/>
  <c r="S330" i="1"/>
  <c r="AJ795" i="17"/>
  <c r="BI795" i="17"/>
  <c r="BL795" i="17"/>
  <c r="BA795" i="17" s="1"/>
  <c r="T796" i="17"/>
  <c r="W796" i="17"/>
  <c r="X796" i="17"/>
  <c r="Z796" i="17"/>
  <c r="BJ796" i="17" s="1"/>
  <c r="AD796" i="17"/>
  <c r="AE796" i="17"/>
  <c r="AF796" i="17"/>
  <c r="AH796" i="17"/>
  <c r="BH796" i="17"/>
  <c r="BI796" i="17"/>
  <c r="T797" i="17"/>
  <c r="Z797" i="17"/>
  <c r="BJ797" i="17" s="1"/>
  <c r="AA797" i="17"/>
  <c r="AD797" i="17"/>
  <c r="BH797" i="17" s="1"/>
  <c r="AE797" i="17"/>
  <c r="AF797" i="17"/>
  <c r="AH797" i="17"/>
  <c r="AI797" i="17"/>
  <c r="AJ797" i="17"/>
  <c r="BK797" i="17"/>
  <c r="T798" i="17"/>
  <c r="W798" i="17"/>
  <c r="BH798" i="17" s="1"/>
  <c r="X798" i="17"/>
  <c r="Z798" i="17"/>
  <c r="BJ798" i="17" s="1"/>
  <c r="AA798" i="17"/>
  <c r="BK798" i="17" s="1"/>
  <c r="AD798" i="17"/>
  <c r="AE798" i="17"/>
  <c r="AF798" i="17"/>
  <c r="AH798" i="17"/>
  <c r="AI798" i="17"/>
  <c r="AJ798" i="17"/>
  <c r="T799" i="17"/>
  <c r="W799" i="17"/>
  <c r="X799" i="17"/>
  <c r="BH799" i="17" s="1"/>
  <c r="Z799" i="17"/>
  <c r="BJ799" i="17" s="1"/>
  <c r="AD799" i="17"/>
  <c r="AE799" i="17"/>
  <c r="AF799" i="17"/>
  <c r="AH799" i="17"/>
  <c r="AJ799" i="17"/>
  <c r="BK799" i="17"/>
  <c r="T800" i="17"/>
  <c r="W800" i="17"/>
  <c r="X800" i="17"/>
  <c r="Z800" i="17"/>
  <c r="BJ800" i="17" s="1"/>
  <c r="AD800" i="17"/>
  <c r="BH800" i="17" s="1"/>
  <c r="AE800" i="17"/>
  <c r="AF800" i="17"/>
  <c r="AH800" i="17"/>
  <c r="BI800" i="17"/>
  <c r="BK800" i="17"/>
  <c r="T801" i="17"/>
  <c r="W801" i="17"/>
  <c r="BH801" i="17" s="1"/>
  <c r="X801" i="17"/>
  <c r="Z801" i="17"/>
  <c r="BJ801" i="17" s="1"/>
  <c r="AD801" i="17"/>
  <c r="AE801" i="17"/>
  <c r="AF801" i="17"/>
  <c r="AH801" i="17"/>
  <c r="BI801" i="17"/>
  <c r="T802" i="17"/>
  <c r="Z802" i="17"/>
  <c r="BJ802" i="17" s="1"/>
  <c r="AA802" i="17"/>
  <c r="BK802" i="17" s="1"/>
  <c r="L148" i="1"/>
  <c r="M148" i="1"/>
  <c r="AD802" i="17"/>
  <c r="BH802" i="17" s="1"/>
  <c r="N148" i="1"/>
  <c r="AE802" i="17"/>
  <c r="AF802" i="17"/>
  <c r="Q148" i="1"/>
  <c r="AH802" i="17"/>
  <c r="R148" i="1"/>
  <c r="AI802" i="17"/>
  <c r="S148" i="1"/>
  <c r="AJ802" i="17"/>
  <c r="T803" i="17"/>
  <c r="U803" i="17"/>
  <c r="W803" i="17"/>
  <c r="X803" i="17"/>
  <c r="BH803" i="17" s="1"/>
  <c r="Z803" i="17"/>
  <c r="BJ803" i="17" s="1"/>
  <c r="AA803" i="17"/>
  <c r="BK803" i="17" s="1"/>
  <c r="AD803" i="17"/>
  <c r="AE803" i="17"/>
  <c r="AF803" i="17"/>
  <c r="AH803" i="17"/>
  <c r="AI803" i="17"/>
  <c r="AJ803" i="17"/>
  <c r="BI803" i="17"/>
  <c r="T804" i="17"/>
  <c r="U804" i="17"/>
  <c r="W804" i="17"/>
  <c r="BH804" i="17" s="1"/>
  <c r="X804" i="17"/>
  <c r="Z804" i="17"/>
  <c r="BJ804" i="17" s="1"/>
  <c r="AA804" i="17"/>
  <c r="BK804" i="17" s="1"/>
  <c r="AD804" i="17"/>
  <c r="AE804" i="17"/>
  <c r="AF804" i="17"/>
  <c r="AH804" i="17"/>
  <c r="AI804" i="17"/>
  <c r="AJ804" i="17"/>
  <c r="BI804" i="17"/>
  <c r="T805" i="17"/>
  <c r="U805" i="17"/>
  <c r="W805" i="17"/>
  <c r="X805" i="17"/>
  <c r="Z805" i="17"/>
  <c r="BJ805" i="17" s="1"/>
  <c r="AA805" i="17"/>
  <c r="BK805" i="17" s="1"/>
  <c r="AD805" i="17"/>
  <c r="AE805" i="17"/>
  <c r="AF805" i="17"/>
  <c r="AH805" i="17"/>
  <c r="AI805" i="17"/>
  <c r="AJ805" i="17"/>
  <c r="T806" i="17"/>
  <c r="U806" i="17"/>
  <c r="W806" i="17"/>
  <c r="X806" i="17"/>
  <c r="Z806" i="17"/>
  <c r="BJ806" i="17" s="1"/>
  <c r="AA806" i="17"/>
  <c r="BK806" i="17" s="1"/>
  <c r="AD806" i="17"/>
  <c r="AE806" i="17"/>
  <c r="AF806" i="17"/>
  <c r="AH806" i="17"/>
  <c r="AI806" i="17"/>
  <c r="AJ806" i="17"/>
  <c r="T807" i="17"/>
  <c r="Z807" i="17"/>
  <c r="BJ807" i="17" s="1"/>
  <c r="AA807" i="17"/>
  <c r="BK807" i="17" s="1"/>
  <c r="AD807" i="17"/>
  <c r="BH807" i="17" s="1"/>
  <c r="AE807" i="17"/>
  <c r="AF807" i="17"/>
  <c r="AH807" i="17"/>
  <c r="AI807" i="17"/>
  <c r="AJ807" i="17"/>
  <c r="BI807" i="17"/>
  <c r="T808" i="17"/>
  <c r="Z808" i="17"/>
  <c r="BJ808" i="17" s="1"/>
  <c r="AA808" i="17"/>
  <c r="BK808" i="17" s="1"/>
  <c r="AD808" i="17"/>
  <c r="BH808" i="17" s="1"/>
  <c r="AE808" i="17"/>
  <c r="AF808" i="17"/>
  <c r="AH808" i="17"/>
  <c r="AI808" i="17"/>
  <c r="AJ808" i="17"/>
  <c r="BI808" i="17"/>
  <c r="T809" i="17"/>
  <c r="W809" i="17"/>
  <c r="X809" i="17"/>
  <c r="Z809" i="17"/>
  <c r="AD809" i="17"/>
  <c r="BH809" i="17" s="1"/>
  <c r="AE809" i="17"/>
  <c r="AF809" i="17"/>
  <c r="AH809" i="17"/>
  <c r="AJ809" i="17"/>
  <c r="BJ809" i="17"/>
  <c r="T810" i="17"/>
  <c r="W810" i="17"/>
  <c r="X810" i="17"/>
  <c r="Z810" i="17"/>
  <c r="AA810" i="17"/>
  <c r="BK810" i="17" s="1"/>
  <c r="AD810" i="17"/>
  <c r="BH810" i="17" s="1"/>
  <c r="AE810" i="17"/>
  <c r="AF810" i="17"/>
  <c r="AH810" i="17"/>
  <c r="AI810" i="17"/>
  <c r="AJ810" i="17"/>
  <c r="BJ810" i="17"/>
  <c r="T811" i="17"/>
  <c r="U811" i="17"/>
  <c r="W811" i="17"/>
  <c r="X811" i="17"/>
  <c r="Z811" i="17"/>
  <c r="BJ811" i="17" s="1"/>
  <c r="AA811" i="17"/>
  <c r="AD811" i="17"/>
  <c r="AE811" i="17"/>
  <c r="AF811" i="17"/>
  <c r="AH811" i="17"/>
  <c r="AI811" i="17"/>
  <c r="AJ811" i="17"/>
  <c r="BI811" i="17"/>
  <c r="T812" i="17"/>
  <c r="Z812" i="17"/>
  <c r="BJ812" i="17" s="1"/>
  <c r="AA812" i="17"/>
  <c r="BK812" i="17" s="1"/>
  <c r="AD812" i="17"/>
  <c r="BH812" i="17" s="1"/>
  <c r="AE812" i="17"/>
  <c r="AF812" i="17"/>
  <c r="AH812" i="17"/>
  <c r="AI812" i="17"/>
  <c r="AJ812" i="17"/>
  <c r="BI812" i="17"/>
  <c r="T813" i="17"/>
  <c r="Z813" i="17"/>
  <c r="BJ813" i="17" s="1"/>
  <c r="AA813" i="17"/>
  <c r="BK813" i="17" s="1"/>
  <c r="AD813" i="17"/>
  <c r="BH813" i="17" s="1"/>
  <c r="AE813" i="17"/>
  <c r="AF813" i="17"/>
  <c r="AH813" i="17"/>
  <c r="AI813" i="17"/>
  <c r="AJ813" i="17"/>
  <c r="BI813" i="17"/>
  <c r="T814" i="17"/>
  <c r="Z814" i="17"/>
  <c r="BJ814" i="17" s="1"/>
  <c r="AA814" i="17"/>
  <c r="AD814" i="17"/>
  <c r="BH814" i="17" s="1"/>
  <c r="AE814" i="17"/>
  <c r="AF814" i="17"/>
  <c r="AH814" i="17"/>
  <c r="AI814" i="17"/>
  <c r="BF814" i="17" s="1"/>
  <c r="AJ814" i="17"/>
  <c r="BI814" i="17"/>
  <c r="BK814" i="17"/>
  <c r="BL814" i="17"/>
  <c r="T815" i="17"/>
  <c r="Z815" i="17"/>
  <c r="BJ815" i="17" s="1"/>
  <c r="AA815" i="17"/>
  <c r="BK815" i="17" s="1"/>
  <c r="AD815" i="17"/>
  <c r="BH815" i="17" s="1"/>
  <c r="AE815" i="17"/>
  <c r="AF815" i="17"/>
  <c r="AH815" i="17"/>
  <c r="AI815" i="17"/>
  <c r="AJ815" i="17"/>
  <c r="BI815" i="17"/>
  <c r="T816" i="17"/>
  <c r="W816" i="17"/>
  <c r="X816" i="17"/>
  <c r="AD816" i="17"/>
  <c r="AE816" i="17"/>
  <c r="AF816" i="17"/>
  <c r="AH816" i="17"/>
  <c r="BH816" i="17"/>
  <c r="BI816" i="17"/>
  <c r="BK816" i="17"/>
  <c r="BL816" i="17"/>
  <c r="T817" i="17"/>
  <c r="Z817" i="17"/>
  <c r="AD817" i="17"/>
  <c r="BH817" i="17" s="1"/>
  <c r="AE817" i="17"/>
  <c r="AF817" i="17"/>
  <c r="AH817" i="17"/>
  <c r="AI817" i="17"/>
  <c r="AJ817" i="17"/>
  <c r="BI817" i="17"/>
  <c r="BJ817" i="17"/>
  <c r="BK817" i="17"/>
  <c r="T818" i="17"/>
  <c r="U818" i="17"/>
  <c r="W818" i="17"/>
  <c r="X818" i="17"/>
  <c r="Z818" i="17"/>
  <c r="BJ818" i="17" s="1"/>
  <c r="AA818" i="17"/>
  <c r="AD818" i="17"/>
  <c r="BH818" i="17" s="1"/>
  <c r="AE818" i="17"/>
  <c r="AF818" i="17"/>
  <c r="AH818" i="17"/>
  <c r="AI818" i="17"/>
  <c r="AJ818" i="17"/>
  <c r="BK818" i="17"/>
  <c r="T819" i="17"/>
  <c r="W819" i="17"/>
  <c r="X819" i="17"/>
  <c r="Z819" i="17"/>
  <c r="AA819" i="17"/>
  <c r="L1034" i="1"/>
  <c r="N1034" i="1"/>
  <c r="AE819" i="17"/>
  <c r="AF819" i="17"/>
  <c r="Q1034" i="1"/>
  <c r="AH819" i="17"/>
  <c r="R1034" i="1"/>
  <c r="AI819" i="17"/>
  <c r="S1034" i="1"/>
  <c r="AJ819" i="17"/>
  <c r="BJ819" i="17"/>
  <c r="T820" i="17"/>
  <c r="W820" i="17"/>
  <c r="X820" i="17"/>
  <c r="Z820" i="17"/>
  <c r="BJ820" i="17" s="1"/>
  <c r="AA820" i="17"/>
  <c r="L875" i="1"/>
  <c r="M875" i="1"/>
  <c r="AD820" i="17"/>
  <c r="BH820" i="17" s="1"/>
  <c r="N875" i="1"/>
  <c r="AE820" i="17"/>
  <c r="AF820" i="17"/>
  <c r="Q875" i="1"/>
  <c r="AH820" i="17"/>
  <c r="R875" i="1"/>
  <c r="AI820" i="17"/>
  <c r="S875" i="1"/>
  <c r="AJ820" i="17"/>
  <c r="BI820" i="17"/>
  <c r="BK820" i="17"/>
  <c r="T821" i="17"/>
  <c r="W821" i="17"/>
  <c r="BH821" i="17" s="1"/>
  <c r="X821" i="17"/>
  <c r="Z821" i="17"/>
  <c r="BJ821" i="17" s="1"/>
  <c r="AA821" i="17"/>
  <c r="BK821" i="17" s="1"/>
  <c r="AD821" i="17"/>
  <c r="AE821" i="17"/>
  <c r="AF821" i="17"/>
  <c r="AH821" i="17"/>
  <c r="AI821" i="17"/>
  <c r="AJ821" i="17"/>
  <c r="BI821" i="17"/>
  <c r="T822" i="17"/>
  <c r="W822" i="17"/>
  <c r="X822" i="17"/>
  <c r="Z822" i="17"/>
  <c r="BJ822" i="17" s="1"/>
  <c r="AA822" i="17"/>
  <c r="BK822" i="17" s="1"/>
  <c r="AD822" i="17"/>
  <c r="AE822" i="17"/>
  <c r="AF822" i="17"/>
  <c r="AH822" i="17"/>
  <c r="AI822" i="17"/>
  <c r="AJ822" i="17"/>
  <c r="T823" i="17"/>
  <c r="U823" i="17"/>
  <c r="W823" i="17"/>
  <c r="X823" i="17"/>
  <c r="Z823" i="17"/>
  <c r="BJ823" i="17" s="1"/>
  <c r="AD823" i="17"/>
  <c r="AE823" i="17"/>
  <c r="AF823" i="17"/>
  <c r="AH823" i="17"/>
  <c r="AI823" i="17"/>
  <c r="AJ823" i="17"/>
  <c r="BI823" i="17"/>
  <c r="BK823" i="17"/>
  <c r="T824" i="17"/>
  <c r="W824" i="17"/>
  <c r="X824" i="17"/>
  <c r="Z824" i="17"/>
  <c r="BJ824" i="17" s="1"/>
  <c r="AA824" i="17"/>
  <c r="AD824" i="17"/>
  <c r="AE824" i="17"/>
  <c r="AF824" i="17"/>
  <c r="AH824" i="17"/>
  <c r="AI824" i="17"/>
  <c r="AJ824" i="17"/>
  <c r="BI824" i="17"/>
  <c r="BK824" i="17"/>
  <c r="T825" i="17"/>
  <c r="W825" i="17"/>
  <c r="X825" i="17"/>
  <c r="Z825" i="17"/>
  <c r="BJ825" i="17" s="1"/>
  <c r="L773" i="1"/>
  <c r="M773" i="1"/>
  <c r="AD825" i="17"/>
  <c r="BH825" i="17" s="1"/>
  <c r="N773" i="1"/>
  <c r="AE825" i="17"/>
  <c r="AF825" i="17"/>
  <c r="AH825" i="17"/>
  <c r="BI825" i="17"/>
  <c r="BK825" i="17"/>
  <c r="T826" i="17"/>
  <c r="U826" i="17"/>
  <c r="W826" i="17"/>
  <c r="BH826" i="17" s="1"/>
  <c r="X826" i="17"/>
  <c r="Z826" i="17"/>
  <c r="BJ826" i="17" s="1"/>
  <c r="AA826" i="17"/>
  <c r="BK826" i="17" s="1"/>
  <c r="AD826" i="17"/>
  <c r="AE826" i="17"/>
  <c r="AF826" i="17"/>
  <c r="AH826" i="17"/>
  <c r="AI826" i="17"/>
  <c r="AJ826" i="17"/>
  <c r="T827" i="17"/>
  <c r="U827" i="17"/>
  <c r="W827" i="17"/>
  <c r="X827" i="17"/>
  <c r="Z827" i="17"/>
  <c r="BJ827" i="17" s="1"/>
  <c r="AA827" i="17"/>
  <c r="BK827" i="17" s="1"/>
  <c r="AD827" i="17"/>
  <c r="AE827" i="17"/>
  <c r="AF827" i="17"/>
  <c r="AH827" i="17"/>
  <c r="AI827" i="17"/>
  <c r="AJ827" i="17"/>
  <c r="BF827" i="17"/>
  <c r="BL827" i="17"/>
  <c r="T828" i="17"/>
  <c r="U828" i="17"/>
  <c r="W828" i="17"/>
  <c r="X828" i="17"/>
  <c r="Z828" i="17"/>
  <c r="AA828" i="17"/>
  <c r="BK828" i="17" s="1"/>
  <c r="AD828" i="17"/>
  <c r="AE828" i="17"/>
  <c r="AF828" i="17"/>
  <c r="AH828" i="17"/>
  <c r="AI828" i="17"/>
  <c r="AJ828" i="17"/>
  <c r="BI828" i="17"/>
  <c r="BJ828" i="17"/>
  <c r="T829" i="17"/>
  <c r="U829" i="17"/>
  <c r="BH829" i="17" s="1"/>
  <c r="W829" i="17"/>
  <c r="X829" i="17"/>
  <c r="Z829" i="17"/>
  <c r="BJ829" i="17" s="1"/>
  <c r="AA829" i="17"/>
  <c r="BK829" i="17" s="1"/>
  <c r="AD829" i="17"/>
  <c r="AE829" i="17"/>
  <c r="AF829" i="17"/>
  <c r="AH829" i="17"/>
  <c r="AI829" i="17"/>
  <c r="AJ829" i="17"/>
  <c r="BI829" i="17"/>
  <c r="T830" i="17"/>
  <c r="U830" i="17"/>
  <c r="W830" i="17"/>
  <c r="BH830" i="17" s="1"/>
  <c r="X830" i="17"/>
  <c r="Z830" i="17"/>
  <c r="BJ830" i="17" s="1"/>
  <c r="AA830" i="17"/>
  <c r="BK830" i="17" s="1"/>
  <c r="AD830" i="17"/>
  <c r="AE830" i="17"/>
  <c r="AF830" i="17"/>
  <c r="AH830" i="17"/>
  <c r="AI830" i="17"/>
  <c r="AJ830" i="17"/>
  <c r="T831" i="17"/>
  <c r="W831" i="17"/>
  <c r="X831" i="17"/>
  <c r="Z831" i="17"/>
  <c r="BJ831" i="17" s="1"/>
  <c r="AA831" i="17"/>
  <c r="BK831" i="17" s="1"/>
  <c r="AD831" i="17"/>
  <c r="AE831" i="17"/>
  <c r="AF831" i="17"/>
  <c r="AH831" i="17"/>
  <c r="AI831" i="17"/>
  <c r="AJ831" i="17"/>
  <c r="BI831" i="17"/>
  <c r="T832" i="17"/>
  <c r="W832" i="17"/>
  <c r="X832" i="17"/>
  <c r="Z832" i="17"/>
  <c r="BJ832" i="17" s="1"/>
  <c r="AD832" i="17"/>
  <c r="AE832" i="17"/>
  <c r="AF832" i="17"/>
  <c r="AH832" i="17"/>
  <c r="BI832" i="17"/>
  <c r="BK832" i="17"/>
  <c r="T833" i="17"/>
  <c r="Z833" i="17"/>
  <c r="BJ833" i="17" s="1"/>
  <c r="AA833" i="17"/>
  <c r="AD833" i="17"/>
  <c r="BH833" i="17" s="1"/>
  <c r="AE833" i="17"/>
  <c r="AF833" i="17"/>
  <c r="AH833" i="17"/>
  <c r="AI833" i="17"/>
  <c r="AJ833" i="17"/>
  <c r="BI833" i="17"/>
  <c r="BK833" i="17"/>
  <c r="T834" i="17"/>
  <c r="W834" i="17"/>
  <c r="X834" i="17"/>
  <c r="Z834" i="17"/>
  <c r="AA834" i="17"/>
  <c r="AE834" i="17"/>
  <c r="AF834" i="17"/>
  <c r="AH834" i="17"/>
  <c r="AI834" i="17"/>
  <c r="AJ834" i="17"/>
  <c r="BJ834" i="17"/>
  <c r="BK834" i="17"/>
  <c r="T835" i="17"/>
  <c r="U835" i="17"/>
  <c r="BF835" i="17" s="1"/>
  <c r="W835" i="17"/>
  <c r="X835" i="17"/>
  <c r="Z835" i="17"/>
  <c r="BJ835" i="17" s="1"/>
  <c r="AA835" i="17"/>
  <c r="BK835" i="17" s="1"/>
  <c r="AD835" i="17"/>
  <c r="AE835" i="17"/>
  <c r="AF835" i="17"/>
  <c r="AH835" i="17"/>
  <c r="AI835" i="17"/>
  <c r="AJ835" i="17"/>
  <c r="BH835" i="17"/>
  <c r="BI835" i="17"/>
  <c r="T836" i="17"/>
  <c r="Z836" i="17"/>
  <c r="BJ836" i="17" s="1"/>
  <c r="AA836" i="17"/>
  <c r="L1278" i="1"/>
  <c r="AD836" i="17"/>
  <c r="BH836" i="17" s="1"/>
  <c r="N1278" i="1"/>
  <c r="AE836" i="17"/>
  <c r="AF836" i="17"/>
  <c r="Q1278" i="1"/>
  <c r="AH836" i="17"/>
  <c r="R1278" i="1"/>
  <c r="AI836" i="17"/>
  <c r="S1278" i="1"/>
  <c r="AJ836" i="17"/>
  <c r="BI836" i="17"/>
  <c r="BK836" i="17"/>
  <c r="T837" i="17"/>
  <c r="W837" i="17"/>
  <c r="X837" i="17"/>
  <c r="Z837" i="17"/>
  <c r="BJ837" i="17" s="1"/>
  <c r="AD837" i="17"/>
  <c r="BH837" i="17" s="1"/>
  <c r="AE837" i="17"/>
  <c r="AF837" i="17"/>
  <c r="AH837" i="17"/>
  <c r="BI837" i="17"/>
  <c r="BK837" i="17"/>
  <c r="T838" i="17"/>
  <c r="Z838" i="17"/>
  <c r="BJ838" i="17" s="1"/>
  <c r="AA838" i="17"/>
  <c r="BK838" i="17" s="1"/>
  <c r="L102" i="1"/>
  <c r="M102" i="1"/>
  <c r="AD838" i="17"/>
  <c r="BH838" i="17" s="1"/>
  <c r="N102" i="1"/>
  <c r="AE838" i="17"/>
  <c r="AF838" i="17"/>
  <c r="Q102" i="1"/>
  <c r="AH838" i="17"/>
  <c r="R102" i="1"/>
  <c r="AI838" i="17"/>
  <c r="S102" i="1"/>
  <c r="AJ838" i="17"/>
  <c r="BI838" i="17"/>
  <c r="BL838" i="17"/>
  <c r="T839" i="17"/>
  <c r="W839" i="17"/>
  <c r="X839" i="17"/>
  <c r="Z839" i="17"/>
  <c r="BJ839" i="17" s="1"/>
  <c r="AA839" i="17"/>
  <c r="L705" i="1"/>
  <c r="M705" i="1"/>
  <c r="AD839" i="17"/>
  <c r="N705" i="1"/>
  <c r="AE839" i="17"/>
  <c r="AF839" i="17"/>
  <c r="Q705" i="1"/>
  <c r="AH839" i="17"/>
  <c r="R705" i="1"/>
  <c r="AI839" i="17"/>
  <c r="S705" i="1"/>
  <c r="AJ839" i="17"/>
  <c r="BI839" i="17"/>
  <c r="BK839" i="17"/>
  <c r="T840" i="17"/>
  <c r="W840" i="17"/>
  <c r="X840" i="17"/>
  <c r="Z840" i="17"/>
  <c r="BJ840" i="17" s="1"/>
  <c r="AD840" i="17"/>
  <c r="AE840" i="17"/>
  <c r="AF840" i="17"/>
  <c r="AH840" i="17"/>
  <c r="BH840" i="17"/>
  <c r="BI840" i="17"/>
  <c r="T841" i="17"/>
  <c r="W841" i="17"/>
  <c r="X841" i="17"/>
  <c r="Z841" i="17"/>
  <c r="BJ841" i="17" s="1"/>
  <c r="L1046" i="1"/>
  <c r="M1046" i="1"/>
  <c r="AD841" i="17"/>
  <c r="N1046" i="1"/>
  <c r="AE841" i="17"/>
  <c r="AF841" i="17"/>
  <c r="AH841" i="17"/>
  <c r="BI841" i="17"/>
  <c r="T842" i="17"/>
  <c r="W842" i="17"/>
  <c r="X842" i="17"/>
  <c r="Z842" i="17"/>
  <c r="BJ842" i="17" s="1"/>
  <c r="AD842" i="17"/>
  <c r="AE842" i="17"/>
  <c r="AF842" i="17"/>
  <c r="AH842" i="17"/>
  <c r="BI842" i="17"/>
  <c r="T843" i="17"/>
  <c r="Z843" i="17"/>
  <c r="AA843" i="17"/>
  <c r="BK843" i="17" s="1"/>
  <c r="AD843" i="17"/>
  <c r="BH843" i="17" s="1"/>
  <c r="AE843" i="17"/>
  <c r="AF843" i="17"/>
  <c r="AH843" i="17"/>
  <c r="AI843" i="17"/>
  <c r="AJ843" i="17"/>
  <c r="BI843" i="17"/>
  <c r="BJ843" i="17"/>
  <c r="T844" i="17"/>
  <c r="Z844" i="17"/>
  <c r="BJ844" i="17" s="1"/>
  <c r="AA844" i="17"/>
  <c r="AD844" i="17"/>
  <c r="BH844" i="17" s="1"/>
  <c r="AE844" i="17"/>
  <c r="AF844" i="17"/>
  <c r="AH844" i="17"/>
  <c r="AI844" i="17"/>
  <c r="AJ844" i="17"/>
  <c r="BI844" i="17"/>
  <c r="BK844" i="17"/>
  <c r="T845" i="17"/>
  <c r="Z845" i="17"/>
  <c r="BJ845" i="17" s="1"/>
  <c r="AA845" i="17"/>
  <c r="BK845" i="17" s="1"/>
  <c r="L332" i="1"/>
  <c r="M332" i="1"/>
  <c r="AD845" i="17"/>
  <c r="BH845" i="17" s="1"/>
  <c r="N332" i="1"/>
  <c r="AE845" i="17"/>
  <c r="AF845" i="17"/>
  <c r="Q332" i="1"/>
  <c r="AH845" i="17"/>
  <c r="R332" i="1"/>
  <c r="AI845" i="17"/>
  <c r="S332" i="1"/>
  <c r="AJ845" i="17"/>
  <c r="BI845" i="17"/>
  <c r="BL845" i="17"/>
  <c r="T846" i="17"/>
  <c r="W846" i="17"/>
  <c r="X846" i="17"/>
  <c r="AD846" i="17"/>
  <c r="BH846" i="17" s="1"/>
  <c r="AE846" i="17"/>
  <c r="AF846" i="17"/>
  <c r="AH846" i="17"/>
  <c r="BI846" i="17"/>
  <c r="BL846" i="17"/>
  <c r="T847" i="17"/>
  <c r="Z847" i="17"/>
  <c r="AD847" i="17"/>
  <c r="BH847" i="17" s="1"/>
  <c r="AE847" i="17"/>
  <c r="AF847" i="17"/>
  <c r="AH847" i="17"/>
  <c r="AI847" i="17"/>
  <c r="AJ847" i="17"/>
  <c r="BI847" i="17"/>
  <c r="BJ847" i="17"/>
  <c r="BK847" i="17"/>
  <c r="T848" i="17"/>
  <c r="Z848" i="17"/>
  <c r="AD848" i="17"/>
  <c r="BH848" i="17" s="1"/>
  <c r="AE848" i="17"/>
  <c r="AF848" i="17"/>
  <c r="AH848" i="17"/>
  <c r="AI848" i="17"/>
  <c r="AJ848" i="17"/>
  <c r="BI848" i="17"/>
  <c r="BJ848" i="17"/>
  <c r="BK848" i="17"/>
  <c r="T849" i="17"/>
  <c r="Z849" i="17"/>
  <c r="AD849" i="17"/>
  <c r="BH849" i="17" s="1"/>
  <c r="AE849" i="17"/>
  <c r="AF849" i="17"/>
  <c r="AH849" i="17"/>
  <c r="AI849" i="17"/>
  <c r="AJ849" i="17"/>
  <c r="BI849" i="17"/>
  <c r="BJ849" i="17"/>
  <c r="T850" i="17"/>
  <c r="W850" i="17"/>
  <c r="X850" i="17"/>
  <c r="AD850" i="17"/>
  <c r="AE850" i="17"/>
  <c r="AF850" i="17"/>
  <c r="AH850" i="17"/>
  <c r="BI850" i="17"/>
  <c r="BK850" i="17"/>
  <c r="T851" i="17"/>
  <c r="W851" i="17"/>
  <c r="X851" i="17"/>
  <c r="Z851" i="17"/>
  <c r="BJ851" i="17" s="1"/>
  <c r="L634" i="1"/>
  <c r="M634" i="1"/>
  <c r="AD851" i="17"/>
  <c r="N634" i="1"/>
  <c r="AE851" i="17"/>
  <c r="AF851" i="17"/>
  <c r="AH851" i="17"/>
  <c r="AJ851" i="17"/>
  <c r="BH851" i="17"/>
  <c r="BK851" i="17"/>
  <c r="BL851" i="17"/>
  <c r="T852" i="17"/>
  <c r="W852" i="17"/>
  <c r="X852" i="17"/>
  <c r="Z852" i="17"/>
  <c r="AA852" i="17"/>
  <c r="BK852" i="17" s="1"/>
  <c r="AD852" i="17"/>
  <c r="AE852" i="17"/>
  <c r="AF852" i="17"/>
  <c r="AH852" i="17"/>
  <c r="AI852" i="17"/>
  <c r="AJ852" i="17"/>
  <c r="BJ852" i="17"/>
  <c r="T853" i="17"/>
  <c r="U853" i="17"/>
  <c r="W853" i="17"/>
  <c r="BH853" i="17" s="1"/>
  <c r="X853" i="17"/>
  <c r="Z853" i="17"/>
  <c r="BJ853" i="17" s="1"/>
  <c r="AA853" i="17"/>
  <c r="AD853" i="17"/>
  <c r="AE853" i="17"/>
  <c r="AF853" i="17"/>
  <c r="AH853" i="17"/>
  <c r="AI853" i="17"/>
  <c r="AJ853" i="17"/>
  <c r="BI853" i="17"/>
  <c r="BK853" i="17"/>
  <c r="T854" i="17"/>
  <c r="U854" i="17"/>
  <c r="BF854" i="17" s="1"/>
  <c r="W854" i="17"/>
  <c r="X854" i="17"/>
  <c r="Z854" i="17"/>
  <c r="BJ854" i="17" s="1"/>
  <c r="AA854" i="17"/>
  <c r="AD854" i="17"/>
  <c r="AE854" i="17"/>
  <c r="AF854" i="17"/>
  <c r="AH854" i="17"/>
  <c r="AI854" i="17"/>
  <c r="AJ854" i="17"/>
  <c r="BK854" i="17"/>
  <c r="BL854" i="17"/>
  <c r="T855" i="17"/>
  <c r="W855" i="17"/>
  <c r="X855" i="17"/>
  <c r="Z855" i="17"/>
  <c r="BJ855" i="17" s="1"/>
  <c r="AD855" i="17"/>
  <c r="AE855" i="17"/>
  <c r="AF855" i="17"/>
  <c r="AH855" i="17"/>
  <c r="BI855" i="17"/>
  <c r="BK855" i="17"/>
  <c r="T856" i="17"/>
  <c r="W856" i="17"/>
  <c r="X856" i="17"/>
  <c r="Z856" i="17"/>
  <c r="BJ856" i="17" s="1"/>
  <c r="AD856" i="17"/>
  <c r="BH856" i="17" s="1"/>
  <c r="AE856" i="17"/>
  <c r="AF856" i="17"/>
  <c r="AH856" i="17"/>
  <c r="BI856" i="17"/>
  <c r="BK856" i="17"/>
  <c r="T857" i="17"/>
  <c r="W857" i="17"/>
  <c r="X857" i="17"/>
  <c r="Z857" i="17"/>
  <c r="BJ857" i="17" s="1"/>
  <c r="AE857" i="17"/>
  <c r="AF857" i="17"/>
  <c r="AH857" i="17"/>
  <c r="AI857" i="17"/>
  <c r="AJ857" i="17"/>
  <c r="BI857" i="17"/>
  <c r="BK857" i="17"/>
  <c r="T858" i="17"/>
  <c r="W858" i="17"/>
  <c r="X858" i="17"/>
  <c r="Z858" i="17"/>
  <c r="BJ858" i="17" s="1"/>
  <c r="AD858" i="17"/>
  <c r="BH858" i="17" s="1"/>
  <c r="AE858" i="17"/>
  <c r="AF858" i="17"/>
  <c r="AH858" i="17"/>
  <c r="BI858" i="17"/>
  <c r="T859" i="17"/>
  <c r="W859" i="17"/>
  <c r="X859" i="17"/>
  <c r="Z859" i="17"/>
  <c r="BJ859" i="17" s="1"/>
  <c r="AA859" i="17"/>
  <c r="BK859" i="17" s="1"/>
  <c r="AD859" i="17"/>
  <c r="AE859" i="17"/>
  <c r="AF859" i="17"/>
  <c r="AH859" i="17"/>
  <c r="AI859" i="17"/>
  <c r="AJ859" i="17"/>
  <c r="BH859" i="17"/>
  <c r="BI859" i="17"/>
  <c r="T860" i="17"/>
  <c r="Z860" i="17"/>
  <c r="BJ860" i="17" s="1"/>
  <c r="AA860" i="17"/>
  <c r="AD860" i="17"/>
  <c r="BH860" i="17" s="1"/>
  <c r="AE860" i="17"/>
  <c r="AF860" i="17"/>
  <c r="AH860" i="17"/>
  <c r="AI860" i="17"/>
  <c r="AJ860" i="17"/>
  <c r="BI860" i="17"/>
  <c r="BK860" i="17"/>
  <c r="T861" i="17"/>
  <c r="W861" i="17"/>
  <c r="X861" i="17"/>
  <c r="Z861" i="17"/>
  <c r="BJ861" i="17" s="1"/>
  <c r="AD861" i="17"/>
  <c r="BH861" i="17" s="1"/>
  <c r="AE861" i="17"/>
  <c r="AF861" i="17"/>
  <c r="AH861" i="17"/>
  <c r="BI861" i="17"/>
  <c r="BK861" i="17"/>
  <c r="T862" i="17"/>
  <c r="W862" i="17"/>
  <c r="X862" i="17"/>
  <c r="AD862" i="17"/>
  <c r="AE862" i="17"/>
  <c r="AF862" i="17"/>
  <c r="AH862" i="17"/>
  <c r="BI862" i="17"/>
  <c r="BK862" i="17"/>
  <c r="BL862" i="17"/>
  <c r="T863" i="17"/>
  <c r="W863" i="17"/>
  <c r="X863" i="17"/>
  <c r="AD863" i="17"/>
  <c r="BH863" i="17" s="1"/>
  <c r="AE863" i="17"/>
  <c r="AF863" i="17"/>
  <c r="AH863" i="17"/>
  <c r="BI863" i="17"/>
  <c r="BK863" i="17"/>
  <c r="T864" i="17"/>
  <c r="W864" i="17"/>
  <c r="X864" i="17"/>
  <c r="Z864" i="17"/>
  <c r="BJ864" i="17" s="1"/>
  <c r="AD864" i="17"/>
  <c r="AE864" i="17"/>
  <c r="AF864" i="17"/>
  <c r="AH864" i="17"/>
  <c r="AJ864" i="17"/>
  <c r="BK864" i="17"/>
  <c r="BL864" i="17"/>
  <c r="T865" i="17"/>
  <c r="W865" i="17"/>
  <c r="X865" i="17"/>
  <c r="Z865" i="17"/>
  <c r="BJ865" i="17" s="1"/>
  <c r="L1211" i="1"/>
  <c r="M1211" i="1"/>
  <c r="AD865" i="17"/>
  <c r="BH865" i="17" s="1"/>
  <c r="N1211" i="1"/>
  <c r="AE865" i="17"/>
  <c r="AF865" i="17"/>
  <c r="AH865" i="17"/>
  <c r="S1211" i="1"/>
  <c r="AJ865" i="17"/>
  <c r="T866" i="17"/>
  <c r="W866" i="17"/>
  <c r="X866" i="17"/>
  <c r="AD866" i="17"/>
  <c r="BH866" i="17" s="1"/>
  <c r="AE866" i="17"/>
  <c r="AF866" i="17"/>
  <c r="AH866" i="17"/>
  <c r="BI866" i="17"/>
  <c r="T867" i="17"/>
  <c r="W867" i="17"/>
  <c r="X867" i="17"/>
  <c r="Z867" i="17"/>
  <c r="AD867" i="17"/>
  <c r="AE867" i="17"/>
  <c r="AF867" i="17"/>
  <c r="AH867" i="17"/>
  <c r="BI867" i="17"/>
  <c r="BJ867" i="17"/>
  <c r="BK867" i="17"/>
  <c r="T868" i="17"/>
  <c r="Z868" i="17"/>
  <c r="BJ868" i="17" s="1"/>
  <c r="AA868" i="17"/>
  <c r="BK868" i="17" s="1"/>
  <c r="AD868" i="17"/>
  <c r="BH868" i="17" s="1"/>
  <c r="AE868" i="17"/>
  <c r="AF868" i="17"/>
  <c r="AH868" i="17"/>
  <c r="AI868" i="17"/>
  <c r="AJ868" i="17"/>
  <c r="T869" i="17"/>
  <c r="W869" i="17"/>
  <c r="X869" i="17"/>
  <c r="Z869" i="17"/>
  <c r="BJ869" i="17" s="1"/>
  <c r="AA869" i="17"/>
  <c r="BK869" i="17" s="1"/>
  <c r="L425" i="1"/>
  <c r="M425" i="1"/>
  <c r="AD869" i="17"/>
  <c r="N425" i="1"/>
  <c r="AE869" i="17"/>
  <c r="AF869" i="17"/>
  <c r="Q425" i="1"/>
  <c r="AH869" i="17"/>
  <c r="R425" i="1"/>
  <c r="AI869" i="17"/>
  <c r="S425" i="1"/>
  <c r="AJ869" i="17"/>
  <c r="BI869" i="17"/>
  <c r="T870" i="17"/>
  <c r="Z870" i="17"/>
  <c r="BJ870" i="17" s="1"/>
  <c r="AA870" i="17"/>
  <c r="BL870" i="17" s="1"/>
  <c r="AD870" i="17"/>
  <c r="BH870" i="17" s="1"/>
  <c r="AE870" i="17"/>
  <c r="AF870" i="17"/>
  <c r="AH870" i="17"/>
  <c r="AI870" i="17"/>
  <c r="AJ870" i="17"/>
  <c r="BI870" i="17"/>
  <c r="BK870" i="17"/>
  <c r="T871" i="17"/>
  <c r="U871" i="17"/>
  <c r="V871" i="17"/>
  <c r="W871" i="17"/>
  <c r="X871" i="17"/>
  <c r="Z871" i="17"/>
  <c r="BJ871" i="17" s="1"/>
  <c r="AA871" i="17"/>
  <c r="BL871" i="17" s="1"/>
  <c r="AB871" i="17"/>
  <c r="AD871" i="17"/>
  <c r="AE871" i="17"/>
  <c r="AF871" i="17"/>
  <c r="AH871" i="17"/>
  <c r="AI871" i="17"/>
  <c r="BF871" i="17" s="1"/>
  <c r="AJ871" i="17"/>
  <c r="BI871" i="17"/>
  <c r="T872" i="17"/>
  <c r="U872" i="17"/>
  <c r="W872" i="17"/>
  <c r="X872" i="17"/>
  <c r="Z872" i="17"/>
  <c r="AA872" i="17"/>
  <c r="BK872" i="17" s="1"/>
  <c r="AD872" i="17"/>
  <c r="AE872" i="17"/>
  <c r="AF872" i="17"/>
  <c r="AH872" i="17"/>
  <c r="AI872" i="17"/>
  <c r="AJ872" i="17"/>
  <c r="BI872" i="17"/>
  <c r="BJ872" i="17"/>
  <c r="T873" i="17"/>
  <c r="U873" i="17"/>
  <c r="W873" i="17"/>
  <c r="X873" i="17"/>
  <c r="Z873" i="17"/>
  <c r="BJ873" i="17" s="1"/>
  <c r="AA873" i="17"/>
  <c r="BK873" i="17" s="1"/>
  <c r="AD873" i="17"/>
  <c r="BH873" i="17" s="1"/>
  <c r="AE873" i="17"/>
  <c r="AF873" i="17"/>
  <c r="AH873" i="17"/>
  <c r="AI873" i="17"/>
  <c r="AJ873" i="17"/>
  <c r="BI873" i="17"/>
  <c r="T874" i="17"/>
  <c r="U874" i="17"/>
  <c r="W874" i="17"/>
  <c r="X874" i="17"/>
  <c r="Z874" i="17"/>
  <c r="BJ874" i="17" s="1"/>
  <c r="AA874" i="17"/>
  <c r="BK874" i="17" s="1"/>
  <c r="AD874" i="17"/>
  <c r="AE874" i="17"/>
  <c r="AF874" i="17"/>
  <c r="AH874" i="17"/>
  <c r="AI874" i="17"/>
  <c r="AJ874" i="17"/>
  <c r="BI874" i="17"/>
  <c r="T875" i="17"/>
  <c r="U875" i="17"/>
  <c r="W875" i="17"/>
  <c r="X875" i="17"/>
  <c r="Z875" i="17"/>
  <c r="BJ875" i="17" s="1"/>
  <c r="AA875" i="17"/>
  <c r="AD875" i="17"/>
  <c r="AE875" i="17"/>
  <c r="AF875" i="17"/>
  <c r="AH875" i="17"/>
  <c r="AI875" i="17"/>
  <c r="AJ875" i="17"/>
  <c r="BK875" i="17"/>
  <c r="T876" i="17"/>
  <c r="W876" i="17"/>
  <c r="X876" i="17"/>
  <c r="Z876" i="17"/>
  <c r="BJ876" i="17" s="1"/>
  <c r="AD876" i="17"/>
  <c r="BH876" i="17" s="1"/>
  <c r="AE876" i="17"/>
  <c r="AF876" i="17"/>
  <c r="AH876" i="17"/>
  <c r="BI876" i="17"/>
  <c r="T877" i="17"/>
  <c r="W877" i="17"/>
  <c r="X877" i="17"/>
  <c r="Z877" i="17"/>
  <c r="BJ877" i="17" s="1"/>
  <c r="AA877" i="17"/>
  <c r="BK877" i="17" s="1"/>
  <c r="AD877" i="17"/>
  <c r="AE877" i="17"/>
  <c r="AF877" i="17"/>
  <c r="AH877" i="17"/>
  <c r="AI877" i="17"/>
  <c r="AJ877" i="17"/>
  <c r="BI877" i="17"/>
  <c r="T878" i="17"/>
  <c r="W878" i="17"/>
  <c r="X878" i="17"/>
  <c r="Z878" i="17"/>
  <c r="BJ878" i="17" s="1"/>
  <c r="L752" i="1"/>
  <c r="M752" i="1"/>
  <c r="AD878" i="17"/>
  <c r="N752" i="1"/>
  <c r="AE878" i="17"/>
  <c r="AF878" i="17"/>
  <c r="AH878" i="17"/>
  <c r="S752" i="1"/>
  <c r="AJ878" i="17"/>
  <c r="BK878" i="17"/>
  <c r="T879" i="17"/>
  <c r="W879" i="17"/>
  <c r="X879" i="17"/>
  <c r="Z879" i="17"/>
  <c r="BJ879" i="17" s="1"/>
  <c r="AA879" i="17"/>
  <c r="BK879" i="17" s="1"/>
  <c r="AD879" i="17"/>
  <c r="AE879" i="17"/>
  <c r="AF879" i="17"/>
  <c r="AH879" i="17"/>
  <c r="AI879" i="17"/>
  <c r="AJ879" i="17"/>
  <c r="BH879" i="17"/>
  <c r="BI879" i="17"/>
  <c r="T880" i="17"/>
  <c r="W880" i="17"/>
  <c r="X880" i="17"/>
  <c r="Z880" i="17"/>
  <c r="BJ880" i="17" s="1"/>
  <c r="AD880" i="17"/>
  <c r="AE880" i="17"/>
  <c r="AF880" i="17"/>
  <c r="AH880" i="17"/>
  <c r="AJ880" i="17"/>
  <c r="T881" i="17"/>
  <c r="W881" i="17"/>
  <c r="BH881" i="17" s="1"/>
  <c r="X881" i="17"/>
  <c r="Z881" i="17"/>
  <c r="BJ881" i="17" s="1"/>
  <c r="AD881" i="17"/>
  <c r="AE881" i="17"/>
  <c r="AF881" i="17"/>
  <c r="AH881" i="17"/>
  <c r="AJ881" i="17"/>
  <c r="BK881" i="17"/>
  <c r="T882" i="17"/>
  <c r="Z882" i="17"/>
  <c r="AD882" i="17"/>
  <c r="BH882" i="17" s="1"/>
  <c r="AE882" i="17"/>
  <c r="AF882" i="17"/>
  <c r="AH882" i="17"/>
  <c r="AI882" i="17"/>
  <c r="AJ882" i="17"/>
  <c r="BI882" i="17"/>
  <c r="BJ882" i="17"/>
  <c r="BK882" i="17"/>
  <c r="T883" i="17"/>
  <c r="Z883" i="17"/>
  <c r="BJ883" i="17" s="1"/>
  <c r="AA883" i="17"/>
  <c r="BK883" i="17" s="1"/>
  <c r="AD883" i="17"/>
  <c r="BH883" i="17" s="1"/>
  <c r="AE883" i="17"/>
  <c r="AF883" i="17"/>
  <c r="AH883" i="17"/>
  <c r="AI883" i="17"/>
  <c r="AJ883" i="17"/>
  <c r="BI883" i="17"/>
  <c r="BL883" i="17"/>
  <c r="T884" i="17"/>
  <c r="W884" i="17"/>
  <c r="X884" i="17"/>
  <c r="Z884" i="17"/>
  <c r="AA884" i="17"/>
  <c r="AE884" i="17"/>
  <c r="AF884" i="17"/>
  <c r="AH884" i="17"/>
  <c r="AI884" i="17"/>
  <c r="AJ884" i="17"/>
  <c r="BI884" i="17"/>
  <c r="BJ884" i="17"/>
  <c r="BK884" i="17"/>
  <c r="T885" i="17"/>
  <c r="W885" i="17"/>
  <c r="BH885" i="17" s="1"/>
  <c r="X885" i="17"/>
  <c r="Z885" i="17"/>
  <c r="AA885" i="17"/>
  <c r="BK885" i="17" s="1"/>
  <c r="AE885" i="17"/>
  <c r="AF885" i="17"/>
  <c r="AH885" i="17"/>
  <c r="AI885" i="17"/>
  <c r="AJ885" i="17"/>
  <c r="BJ885" i="17"/>
  <c r="T886" i="17"/>
  <c r="W886" i="17"/>
  <c r="X886" i="17"/>
  <c r="Z886" i="17"/>
  <c r="BJ886" i="17" s="1"/>
  <c r="AA886" i="17"/>
  <c r="AE886" i="17"/>
  <c r="AF886" i="17"/>
  <c r="AH886" i="17"/>
  <c r="AI886" i="17"/>
  <c r="AJ886" i="17"/>
  <c r="BI886" i="17"/>
  <c r="BK886" i="17"/>
  <c r="T887" i="17"/>
  <c r="W887" i="17"/>
  <c r="X887" i="17"/>
  <c r="Z887" i="17"/>
  <c r="BJ887" i="17" s="1"/>
  <c r="AD887" i="17"/>
  <c r="BH887" i="17" s="1"/>
  <c r="AE887" i="17"/>
  <c r="AF887" i="17"/>
  <c r="AH887" i="17"/>
  <c r="AJ887" i="17"/>
  <c r="BK887" i="17"/>
  <c r="T888" i="17"/>
  <c r="Z888" i="17"/>
  <c r="BJ888" i="17" s="1"/>
  <c r="AA888" i="17"/>
  <c r="BK888" i="17" s="1"/>
  <c r="AD888" i="17"/>
  <c r="BH888" i="17" s="1"/>
  <c r="AE888" i="17"/>
  <c r="AF888" i="17"/>
  <c r="AH888" i="17"/>
  <c r="AI888" i="17"/>
  <c r="AJ888" i="17"/>
  <c r="BI888" i="17"/>
  <c r="BL888" i="17"/>
  <c r="T889" i="17"/>
  <c r="Z889" i="17"/>
  <c r="BJ889" i="17" s="1"/>
  <c r="AA889" i="17"/>
  <c r="BK889" i="17" s="1"/>
  <c r="L12" i="1"/>
  <c r="M12" i="1"/>
  <c r="AD889" i="17"/>
  <c r="BH889" i="17" s="1"/>
  <c r="N12" i="1"/>
  <c r="AE889" i="17"/>
  <c r="AF889" i="17"/>
  <c r="Q12" i="1"/>
  <c r="AH889" i="17"/>
  <c r="R12" i="1"/>
  <c r="AI889" i="17"/>
  <c r="S12" i="1"/>
  <c r="AJ889" i="17"/>
  <c r="T890" i="17"/>
  <c r="Z890" i="17"/>
  <c r="AA890" i="17"/>
  <c r="BK890" i="17" s="1"/>
  <c r="AD890" i="17"/>
  <c r="BH890" i="17" s="1"/>
  <c r="AE890" i="17"/>
  <c r="AF890" i="17"/>
  <c r="AH890" i="17"/>
  <c r="AI890" i="17"/>
  <c r="AJ890" i="17"/>
  <c r="BI890" i="17"/>
  <c r="BJ890" i="17"/>
  <c r="T891" i="17"/>
  <c r="W891" i="17"/>
  <c r="X891" i="17"/>
  <c r="Z891" i="17"/>
  <c r="BJ891" i="17" s="1"/>
  <c r="AA891" i="17"/>
  <c r="BL891" i="17" s="1"/>
  <c r="L1314" i="1"/>
  <c r="M1314" i="1"/>
  <c r="AD891" i="17"/>
  <c r="N1314" i="1"/>
  <c r="AE891" i="17"/>
  <c r="AF891" i="17"/>
  <c r="Q1314" i="1"/>
  <c r="AH891" i="17"/>
  <c r="R1314" i="1"/>
  <c r="AI891" i="17"/>
  <c r="S1314" i="1"/>
  <c r="AJ891" i="17"/>
  <c r="BH891" i="17"/>
  <c r="BI891" i="17"/>
  <c r="T892" i="17"/>
  <c r="Z892" i="17"/>
  <c r="AA892" i="17"/>
  <c r="AD892" i="17"/>
  <c r="BH892" i="17" s="1"/>
  <c r="AE892" i="17"/>
  <c r="AF892" i="17"/>
  <c r="AH892" i="17"/>
  <c r="AI892" i="17"/>
  <c r="AJ892" i="17"/>
  <c r="BJ892" i="17"/>
  <c r="BK892" i="17"/>
  <c r="T893" i="17"/>
  <c r="U893" i="17"/>
  <c r="W893" i="17"/>
  <c r="X893" i="17"/>
  <c r="Z893" i="17"/>
  <c r="AA893" i="17"/>
  <c r="AD893" i="17"/>
  <c r="AE893" i="17"/>
  <c r="AF893" i="17"/>
  <c r="AH893" i="17"/>
  <c r="AI893" i="17"/>
  <c r="AJ893" i="17"/>
  <c r="BJ893" i="17"/>
  <c r="BK893" i="17"/>
  <c r="T894" i="17"/>
  <c r="W894" i="17"/>
  <c r="X894" i="17"/>
  <c r="Z894" i="17"/>
  <c r="BJ894" i="17" s="1"/>
  <c r="AA894" i="17"/>
  <c r="AD894" i="17"/>
  <c r="BH894" i="17" s="1"/>
  <c r="AE894" i="17"/>
  <c r="AF894" i="17"/>
  <c r="AH894" i="17"/>
  <c r="AI894" i="17"/>
  <c r="AJ894" i="17"/>
  <c r="T895" i="17"/>
  <c r="W895" i="17"/>
  <c r="X895" i="17"/>
  <c r="Z895" i="17"/>
  <c r="AA895" i="17"/>
  <c r="BK895" i="17" s="1"/>
  <c r="L1307" i="1"/>
  <c r="M1307" i="1"/>
  <c r="AD895" i="17"/>
  <c r="N1307" i="1"/>
  <c r="AE895" i="17"/>
  <c r="AF895" i="17"/>
  <c r="Q1307" i="1"/>
  <c r="AH895" i="17"/>
  <c r="R1307" i="1"/>
  <c r="AI895" i="17"/>
  <c r="S1307" i="1"/>
  <c r="AJ895" i="17"/>
  <c r="BJ895" i="17"/>
  <c r="T896" i="17"/>
  <c r="Z896" i="17"/>
  <c r="BJ896" i="17" s="1"/>
  <c r="AA896" i="17"/>
  <c r="BK896" i="17" s="1"/>
  <c r="L1156" i="1"/>
  <c r="M1156" i="1"/>
  <c r="AD896" i="17"/>
  <c r="BH896" i="17" s="1"/>
  <c r="N1156" i="1"/>
  <c r="AE896" i="17"/>
  <c r="AF896" i="17"/>
  <c r="Q1156" i="1"/>
  <c r="AH896" i="17"/>
  <c r="R1156" i="1"/>
  <c r="AI896" i="17"/>
  <c r="S1156" i="1"/>
  <c r="AJ896" i="17"/>
  <c r="T897" i="17"/>
  <c r="W897" i="17"/>
  <c r="X897" i="17"/>
  <c r="Z897" i="17"/>
  <c r="AD897" i="17"/>
  <c r="AE897" i="17"/>
  <c r="AF897" i="17"/>
  <c r="AH897" i="17"/>
  <c r="BI897" i="17"/>
  <c r="BJ897" i="17"/>
  <c r="T898" i="17"/>
  <c r="Z898" i="17"/>
  <c r="BJ898" i="17" s="1"/>
  <c r="AA898" i="17"/>
  <c r="BK898" i="17" s="1"/>
  <c r="L89" i="1"/>
  <c r="M89" i="1"/>
  <c r="AD898" i="17"/>
  <c r="BH898" i="17" s="1"/>
  <c r="N89" i="1"/>
  <c r="AE898" i="17"/>
  <c r="AF898" i="17"/>
  <c r="Q89" i="1"/>
  <c r="AH898" i="17"/>
  <c r="R89" i="1"/>
  <c r="AI898" i="17"/>
  <c r="S89" i="1"/>
  <c r="AJ898" i="17"/>
  <c r="T899" i="17"/>
  <c r="W899" i="17"/>
  <c r="BH899" i="17" s="1"/>
  <c r="X899" i="17"/>
  <c r="Z899" i="17"/>
  <c r="BJ899" i="17" s="1"/>
  <c r="AE899" i="17"/>
  <c r="AF899" i="17"/>
  <c r="AH899" i="17"/>
  <c r="AI899" i="17"/>
  <c r="AJ899" i="17"/>
  <c r="BI899" i="17"/>
  <c r="BK899" i="17"/>
  <c r="BL899" i="17"/>
  <c r="T900" i="17"/>
  <c r="U900" i="17"/>
  <c r="BH900" i="17" s="1"/>
  <c r="W900" i="17"/>
  <c r="X900" i="17"/>
  <c r="Z900" i="17"/>
  <c r="BJ900" i="17" s="1"/>
  <c r="AD900" i="17"/>
  <c r="AE900" i="17"/>
  <c r="AF900" i="17"/>
  <c r="AH900" i="17"/>
  <c r="AI900" i="17"/>
  <c r="AJ900" i="17"/>
  <c r="BI900" i="17"/>
  <c r="T901" i="17"/>
  <c r="W901" i="17"/>
  <c r="X901" i="17"/>
  <c r="Z901" i="17"/>
  <c r="BJ901" i="17" s="1"/>
  <c r="AD901" i="17"/>
  <c r="AE901" i="17"/>
  <c r="AF901" i="17"/>
  <c r="AH901" i="17"/>
  <c r="BI901" i="17"/>
  <c r="BL901" i="17"/>
  <c r="T902" i="17"/>
  <c r="W902" i="17"/>
  <c r="X902" i="17"/>
  <c r="AD902" i="17"/>
  <c r="BH902" i="17" s="1"/>
  <c r="AE902" i="17"/>
  <c r="AF902" i="17"/>
  <c r="AH902" i="17"/>
  <c r="BI902" i="17"/>
  <c r="BK902" i="17"/>
  <c r="T903" i="17"/>
  <c r="W903" i="17"/>
  <c r="X903" i="17"/>
  <c r="AD903" i="17"/>
  <c r="BH903" i="17" s="1"/>
  <c r="AE903" i="17"/>
  <c r="AF903" i="17"/>
  <c r="AH903" i="17"/>
  <c r="BI903" i="17"/>
  <c r="BK903" i="17"/>
  <c r="T904" i="17"/>
  <c r="W904" i="17"/>
  <c r="X904" i="17"/>
  <c r="Z904" i="17"/>
  <c r="BJ904" i="17" s="1"/>
  <c r="AD904" i="17"/>
  <c r="BH904" i="17" s="1"/>
  <c r="AE904" i="17"/>
  <c r="AF904" i="17"/>
  <c r="AH904" i="17"/>
  <c r="BI904" i="17"/>
  <c r="BK904" i="17"/>
  <c r="T905" i="17"/>
  <c r="W905" i="17"/>
  <c r="X905" i="17"/>
  <c r="BH905" i="17" s="1"/>
  <c r="Z905" i="17"/>
  <c r="BJ905" i="17" s="1"/>
  <c r="AD905" i="17"/>
  <c r="AE905" i="17"/>
  <c r="AF905" i="17"/>
  <c r="AH905" i="17"/>
  <c r="AJ905" i="17"/>
  <c r="T906" i="17"/>
  <c r="U906" i="17"/>
  <c r="W906" i="17"/>
  <c r="X906" i="17"/>
  <c r="Z906" i="17"/>
  <c r="BJ906" i="17" s="1"/>
  <c r="AA906" i="17"/>
  <c r="BK906" i="17" s="1"/>
  <c r="M897" i="1"/>
  <c r="AD906" i="17"/>
  <c r="N897" i="1"/>
  <c r="AE906" i="17"/>
  <c r="AF906" i="17"/>
  <c r="Q897" i="1"/>
  <c r="AH906" i="17"/>
  <c r="R897" i="1"/>
  <c r="AI906" i="17"/>
  <c r="S897" i="1"/>
  <c r="AJ906" i="17"/>
  <c r="BH906" i="17"/>
  <c r="T907" i="17"/>
  <c r="W907" i="17"/>
  <c r="X907" i="17"/>
  <c r="Z907" i="17"/>
  <c r="BJ907" i="17" s="1"/>
  <c r="AD907" i="17"/>
  <c r="AE907" i="17"/>
  <c r="AF907" i="17"/>
  <c r="AH907" i="17"/>
  <c r="BI907" i="17"/>
  <c r="T908" i="17"/>
  <c r="Z908" i="17"/>
  <c r="BJ908" i="17" s="1"/>
  <c r="AA908" i="17"/>
  <c r="AD908" i="17"/>
  <c r="BH908" i="17" s="1"/>
  <c r="AE908" i="17"/>
  <c r="AF908" i="17"/>
  <c r="AH908" i="17"/>
  <c r="AI908" i="17"/>
  <c r="AJ908" i="17"/>
  <c r="BI908" i="17"/>
  <c r="BK908" i="17"/>
  <c r="T909" i="17"/>
  <c r="W909" i="17"/>
  <c r="X909" i="17"/>
  <c r="Z909" i="17"/>
  <c r="BJ909" i="17" s="1"/>
  <c r="AA909" i="17"/>
  <c r="L1176" i="1"/>
  <c r="M1176" i="1"/>
  <c r="AD909" i="17"/>
  <c r="N1176" i="1"/>
  <c r="AE909" i="17"/>
  <c r="AF909" i="17"/>
  <c r="Q1176" i="1"/>
  <c r="AH909" i="17"/>
  <c r="R1176" i="1"/>
  <c r="AI909" i="17"/>
  <c r="S1176" i="1"/>
  <c r="AJ909" i="17"/>
  <c r="BI909" i="17"/>
  <c r="T910" i="17"/>
  <c r="Z910" i="17"/>
  <c r="BJ910" i="17" s="1"/>
  <c r="AA910" i="17"/>
  <c r="BK910" i="17" s="1"/>
  <c r="AD910" i="17"/>
  <c r="BH910" i="17" s="1"/>
  <c r="AE910" i="17"/>
  <c r="AF910" i="17"/>
  <c r="AH910" i="17"/>
  <c r="AI910" i="17"/>
  <c r="BF910" i="17" s="1"/>
  <c r="AJ910" i="17"/>
  <c r="T911" i="17"/>
  <c r="U911" i="17"/>
  <c r="W911" i="17"/>
  <c r="X911" i="17"/>
  <c r="Z911" i="17"/>
  <c r="BJ911" i="17" s="1"/>
  <c r="AA911" i="17"/>
  <c r="BK911" i="17" s="1"/>
  <c r="AD911" i="17"/>
  <c r="AE911" i="17"/>
  <c r="AF911" i="17"/>
  <c r="AH911" i="17"/>
  <c r="AI911" i="17"/>
  <c r="AJ911" i="17"/>
  <c r="T912" i="17"/>
  <c r="W912" i="17"/>
  <c r="X912" i="17"/>
  <c r="Z912" i="17"/>
  <c r="AA912" i="17"/>
  <c r="BK912" i="17" s="1"/>
  <c r="AD912" i="17"/>
  <c r="BH912" i="17" s="1"/>
  <c r="AE912" i="17"/>
  <c r="AF912" i="17"/>
  <c r="AH912" i="17"/>
  <c r="AI912" i="17"/>
  <c r="BF912" i="17" s="1"/>
  <c r="AJ912" i="17"/>
  <c r="BJ912" i="17"/>
  <c r="BL912" i="17"/>
  <c r="T913" i="17"/>
  <c r="W913" i="17"/>
  <c r="X913" i="17"/>
  <c r="Z913" i="17"/>
  <c r="BJ913" i="17" s="1"/>
  <c r="AD913" i="17"/>
  <c r="AE913" i="17"/>
  <c r="AF913" i="17"/>
  <c r="AH913" i="17"/>
  <c r="BH913" i="17"/>
  <c r="BI913" i="17"/>
  <c r="BK913" i="17"/>
  <c r="T914" i="17"/>
  <c r="U914" i="17"/>
  <c r="W914" i="17"/>
  <c r="X914" i="17"/>
  <c r="Z914" i="17"/>
  <c r="BJ914" i="17" s="1"/>
  <c r="AA914" i="17"/>
  <c r="BK914" i="17" s="1"/>
  <c r="M903" i="1"/>
  <c r="AD914" i="17"/>
  <c r="N903" i="1"/>
  <c r="AE914" i="17"/>
  <c r="AF914" i="17"/>
  <c r="Q903" i="1"/>
  <c r="AH914" i="17"/>
  <c r="R903" i="1"/>
  <c r="AI914" i="17"/>
  <c r="S903" i="1"/>
  <c r="AJ914" i="17"/>
  <c r="BH914" i="17"/>
  <c r="T915" i="17"/>
  <c r="W915" i="17"/>
  <c r="X915" i="17"/>
  <c r="Z915" i="17"/>
  <c r="AD915" i="17"/>
  <c r="AE915" i="17"/>
  <c r="AF915" i="17"/>
  <c r="AH915" i="17"/>
  <c r="AJ915" i="17"/>
  <c r="BJ915" i="17"/>
  <c r="BK915" i="17"/>
  <c r="BL915" i="17"/>
  <c r="T916" i="17"/>
  <c r="Z916" i="17"/>
  <c r="BJ916" i="17" s="1"/>
  <c r="AA916" i="17"/>
  <c r="L530" i="1"/>
  <c r="M530" i="1"/>
  <c r="AD916" i="17"/>
  <c r="BH916" i="17" s="1"/>
  <c r="N530" i="1"/>
  <c r="AE916" i="17"/>
  <c r="AF916" i="17"/>
  <c r="Q530" i="1"/>
  <c r="AH916" i="17"/>
  <c r="R530" i="1"/>
  <c r="AI916" i="17"/>
  <c r="S530" i="1"/>
  <c r="AJ916" i="17"/>
  <c r="BI916" i="17"/>
  <c r="BK916" i="17"/>
  <c r="T917" i="17"/>
  <c r="W917" i="17"/>
  <c r="X917" i="17"/>
  <c r="Z917" i="17"/>
  <c r="BJ917" i="17" s="1"/>
  <c r="AD917" i="17"/>
  <c r="AE917" i="17"/>
  <c r="AF917" i="17"/>
  <c r="AH917" i="17"/>
  <c r="BI917" i="17"/>
  <c r="BK917" i="17"/>
  <c r="T918" i="17"/>
  <c r="W918" i="17"/>
  <c r="X918" i="17"/>
  <c r="Z918" i="17"/>
  <c r="BJ918" i="17" s="1"/>
  <c r="AD918" i="17"/>
  <c r="BH918" i="17" s="1"/>
  <c r="AE918" i="17"/>
  <c r="AF918" i="17"/>
  <c r="AH918" i="17"/>
  <c r="BI918" i="17"/>
  <c r="T919" i="17"/>
  <c r="U919" i="17"/>
  <c r="W919" i="17"/>
  <c r="X919" i="17"/>
  <c r="Z919" i="17"/>
  <c r="BJ919" i="17" s="1"/>
  <c r="AA919" i="17"/>
  <c r="M198" i="1"/>
  <c r="AD919" i="17"/>
  <c r="N198" i="1"/>
  <c r="AE919" i="17"/>
  <c r="AF919" i="17"/>
  <c r="Q198" i="1"/>
  <c r="AH919" i="17"/>
  <c r="R198" i="1"/>
  <c r="AI919" i="17"/>
  <c r="S198" i="1"/>
  <c r="AJ919" i="17"/>
  <c r="BK919" i="17"/>
  <c r="T920" i="17"/>
  <c r="W920" i="17"/>
  <c r="X920" i="17"/>
  <c r="Z920" i="17"/>
  <c r="BJ920" i="17" s="1"/>
  <c r="AD920" i="17"/>
  <c r="BH920" i="17" s="1"/>
  <c r="AE920" i="17"/>
  <c r="AF920" i="17"/>
  <c r="AH920" i="17"/>
  <c r="AJ920" i="17"/>
  <c r="BK920" i="17"/>
  <c r="BL920" i="17"/>
  <c r="T921" i="17"/>
  <c r="W921" i="17"/>
  <c r="X921" i="17"/>
  <c r="AD921" i="17"/>
  <c r="BH921" i="17" s="1"/>
  <c r="AE921" i="17"/>
  <c r="AF921" i="17"/>
  <c r="AH921" i="17"/>
  <c r="BI921" i="17"/>
  <c r="T922" i="17"/>
  <c r="Z922" i="17"/>
  <c r="BJ922" i="17" s="1"/>
  <c r="AA922" i="17"/>
  <c r="BK922" i="17" s="1"/>
  <c r="AD922" i="17"/>
  <c r="BH922" i="17" s="1"/>
  <c r="AE922" i="17"/>
  <c r="AF922" i="17"/>
  <c r="AH922" i="17"/>
  <c r="AI922" i="17"/>
  <c r="AJ922" i="17"/>
  <c r="T923" i="17"/>
  <c r="W923" i="17"/>
  <c r="X923" i="17"/>
  <c r="Z923" i="17"/>
  <c r="AD923" i="17"/>
  <c r="BH923" i="17" s="1"/>
  <c r="AE923" i="17"/>
  <c r="AF923" i="17"/>
  <c r="AH923" i="17"/>
  <c r="BI923" i="17"/>
  <c r="BJ923" i="17"/>
  <c r="BK923" i="17"/>
  <c r="T924" i="17"/>
  <c r="W924" i="17"/>
  <c r="X924" i="17"/>
  <c r="Z924" i="17"/>
  <c r="BJ924" i="17" s="1"/>
  <c r="AD924" i="17"/>
  <c r="AE924" i="17"/>
  <c r="AF924" i="17"/>
  <c r="AH924" i="17"/>
  <c r="BI924" i="17"/>
  <c r="BK924" i="17"/>
  <c r="T925" i="17"/>
  <c r="W925" i="17"/>
  <c r="X925" i="17"/>
  <c r="BH925" i="17" s="1"/>
  <c r="Z925" i="17"/>
  <c r="AA925" i="17"/>
  <c r="BK925" i="17" s="1"/>
  <c r="AD925" i="17"/>
  <c r="AE925" i="17"/>
  <c r="AF925" i="17"/>
  <c r="AH925" i="17"/>
  <c r="AI925" i="17"/>
  <c r="AJ925" i="17"/>
  <c r="BJ925" i="17"/>
  <c r="BL925" i="17"/>
  <c r="T926" i="17"/>
  <c r="W926" i="17"/>
  <c r="X926" i="17"/>
  <c r="Z926" i="17"/>
  <c r="BJ926" i="17" s="1"/>
  <c r="AD926" i="17"/>
  <c r="AE926" i="17"/>
  <c r="AF926" i="17"/>
  <c r="AH926" i="17"/>
  <c r="BI926" i="17"/>
  <c r="T927" i="17"/>
  <c r="W927" i="17"/>
  <c r="X927" i="17"/>
  <c r="AD927" i="17"/>
  <c r="BH927" i="17" s="1"/>
  <c r="AE927" i="17"/>
  <c r="AF927" i="17"/>
  <c r="AH927" i="17"/>
  <c r="BI927" i="17"/>
  <c r="T928" i="17"/>
  <c r="U928" i="17"/>
  <c r="W928" i="17"/>
  <c r="X928" i="17"/>
  <c r="Z928" i="17"/>
  <c r="BJ928" i="17" s="1"/>
  <c r="AA928" i="17"/>
  <c r="BK928" i="17" s="1"/>
  <c r="AD928" i="17"/>
  <c r="BH928" i="17" s="1"/>
  <c r="AE928" i="17"/>
  <c r="AF928" i="17"/>
  <c r="AH928" i="17"/>
  <c r="AI928" i="17"/>
  <c r="AJ928" i="17"/>
  <c r="T929" i="17"/>
  <c r="W929" i="17"/>
  <c r="X929" i="17"/>
  <c r="AD929" i="17"/>
  <c r="AE929" i="17"/>
  <c r="AF929" i="17"/>
  <c r="AH929" i="17"/>
  <c r="BI929" i="17"/>
  <c r="BK929" i="17"/>
  <c r="T930" i="17"/>
  <c r="W930" i="17"/>
  <c r="X930" i="17"/>
  <c r="AD930" i="17"/>
  <c r="AE930" i="17"/>
  <c r="AF930" i="17"/>
  <c r="AH930" i="17"/>
  <c r="BI930" i="17"/>
  <c r="T931" i="17"/>
  <c r="Z931" i="17"/>
  <c r="BJ931" i="17" s="1"/>
  <c r="AA931" i="17"/>
  <c r="AD931" i="17"/>
  <c r="BH931" i="17" s="1"/>
  <c r="AE931" i="17"/>
  <c r="AF931" i="17"/>
  <c r="AH931" i="17"/>
  <c r="AI931" i="17"/>
  <c r="AJ931" i="17"/>
  <c r="BI931" i="17"/>
  <c r="BK931" i="17"/>
  <c r="T932" i="17"/>
  <c r="W932" i="17"/>
  <c r="X932" i="17"/>
  <c r="Z932" i="17"/>
  <c r="BJ932" i="17" s="1"/>
  <c r="AD932" i="17"/>
  <c r="AE932" i="17"/>
  <c r="AF932" i="17"/>
  <c r="AH932" i="17"/>
  <c r="BI932" i="17"/>
  <c r="BK932" i="17"/>
  <c r="T933" i="17"/>
  <c r="W933" i="17"/>
  <c r="X933" i="17"/>
  <c r="Z933" i="17"/>
  <c r="BJ933" i="17" s="1"/>
  <c r="L627" i="1"/>
  <c r="M627" i="1"/>
  <c r="AD933" i="17"/>
  <c r="BH933" i="17" s="1"/>
  <c r="N627" i="1"/>
  <c r="AE933" i="17"/>
  <c r="AF933" i="17"/>
  <c r="AH933" i="17"/>
  <c r="S627" i="1"/>
  <c r="AJ933" i="17"/>
  <c r="BK933" i="17"/>
  <c r="T934" i="17"/>
  <c r="Z934" i="17"/>
  <c r="BJ934" i="17" s="1"/>
  <c r="AA934" i="17"/>
  <c r="BK934" i="17" s="1"/>
  <c r="AD934" i="17"/>
  <c r="BH934" i="17" s="1"/>
  <c r="AE934" i="17"/>
  <c r="AF934" i="17"/>
  <c r="AH934" i="17"/>
  <c r="AI934" i="17"/>
  <c r="AJ934" i="17"/>
  <c r="BI934" i="17"/>
  <c r="T935" i="17"/>
  <c r="W935" i="17"/>
  <c r="BH935" i="17" s="1"/>
  <c r="X935" i="17"/>
  <c r="Z935" i="17"/>
  <c r="BJ935" i="17" s="1"/>
  <c r="AD935" i="17"/>
  <c r="AE935" i="17"/>
  <c r="AF935" i="17"/>
  <c r="AH935" i="17"/>
  <c r="AJ935" i="17"/>
  <c r="T936" i="17"/>
  <c r="Z936" i="17"/>
  <c r="BJ936" i="17" s="1"/>
  <c r="AA936" i="17"/>
  <c r="BK936" i="17" s="1"/>
  <c r="L192" i="1"/>
  <c r="M192" i="1"/>
  <c r="AD936" i="17"/>
  <c r="BH936" i="17" s="1"/>
  <c r="N192" i="1"/>
  <c r="AE936" i="17"/>
  <c r="AF936" i="17"/>
  <c r="Q192" i="1"/>
  <c r="AH936" i="17"/>
  <c r="R192" i="1"/>
  <c r="AI936" i="17"/>
  <c r="S192" i="1"/>
  <c r="AJ936" i="17"/>
  <c r="BI936" i="17"/>
  <c r="BL936" i="17"/>
  <c r="T937" i="17"/>
  <c r="U937" i="17"/>
  <c r="W937" i="17"/>
  <c r="X937" i="17"/>
  <c r="Z937" i="17"/>
  <c r="BJ937" i="17" s="1"/>
  <c r="AA937" i="17"/>
  <c r="BK937" i="17" s="1"/>
  <c r="AD937" i="17"/>
  <c r="AE937" i="17"/>
  <c r="AF937" i="17"/>
  <c r="AH937" i="17"/>
  <c r="AI937" i="17"/>
  <c r="AJ937" i="17"/>
  <c r="T938" i="17"/>
  <c r="U938" i="17"/>
  <c r="BH938" i="17" s="1"/>
  <c r="W938" i="17"/>
  <c r="X938" i="17"/>
  <c r="Z938" i="17"/>
  <c r="AA938" i="17"/>
  <c r="BK938" i="17" s="1"/>
  <c r="AD938" i="17"/>
  <c r="AE938" i="17"/>
  <c r="AF938" i="17"/>
  <c r="AH938" i="17"/>
  <c r="AI938" i="17"/>
  <c r="AJ938" i="17"/>
  <c r="BJ938" i="17"/>
  <c r="T939" i="17"/>
  <c r="U939" i="17"/>
  <c r="W939" i="17"/>
  <c r="X939" i="17"/>
  <c r="Z939" i="17"/>
  <c r="BJ939" i="17" s="1"/>
  <c r="AA939" i="17"/>
  <c r="BK939" i="17" s="1"/>
  <c r="AD939" i="17"/>
  <c r="AE939" i="17"/>
  <c r="AF939" i="17"/>
  <c r="AH939" i="17"/>
  <c r="AI939" i="17"/>
  <c r="AJ939" i="17"/>
  <c r="BI939" i="17"/>
  <c r="T940" i="17"/>
  <c r="U940" i="17"/>
  <c r="W940" i="17"/>
  <c r="X940" i="17"/>
  <c r="Z940" i="17"/>
  <c r="AA940" i="17"/>
  <c r="BK940" i="17" s="1"/>
  <c r="AD940" i="17"/>
  <c r="AE940" i="17"/>
  <c r="AF940" i="17"/>
  <c r="AH940" i="17"/>
  <c r="AI940" i="17"/>
  <c r="AJ940" i="17"/>
  <c r="BI940" i="17"/>
  <c r="BJ940" i="17"/>
  <c r="T941" i="17"/>
  <c r="U941" i="17"/>
  <c r="W941" i="17"/>
  <c r="BH941" i="17" s="1"/>
  <c r="X941" i="17"/>
  <c r="Z941" i="17"/>
  <c r="BJ941" i="17" s="1"/>
  <c r="AA941" i="17"/>
  <c r="BK941" i="17" s="1"/>
  <c r="AD941" i="17"/>
  <c r="AE941" i="17"/>
  <c r="AF941" i="17"/>
  <c r="AH941" i="17"/>
  <c r="AI941" i="17"/>
  <c r="AJ941" i="17"/>
  <c r="BI941" i="17"/>
  <c r="T942" i="17"/>
  <c r="U942" i="17"/>
  <c r="BF942" i="17" s="1"/>
  <c r="W942" i="17"/>
  <c r="BH942" i="17" s="1"/>
  <c r="X942" i="17"/>
  <c r="Z942" i="17"/>
  <c r="AA942" i="17"/>
  <c r="BK942" i="17" s="1"/>
  <c r="AD942" i="17"/>
  <c r="AE942" i="17"/>
  <c r="AF942" i="17"/>
  <c r="AH942" i="17"/>
  <c r="AI942" i="17"/>
  <c r="AJ942" i="17"/>
  <c r="BI942" i="17"/>
  <c r="BJ942" i="17"/>
  <c r="T943" i="17"/>
  <c r="U943" i="17"/>
  <c r="W943" i="17"/>
  <c r="X943" i="17"/>
  <c r="Z943" i="17"/>
  <c r="BJ943" i="17" s="1"/>
  <c r="AA943" i="17"/>
  <c r="BK943" i="17" s="1"/>
  <c r="AD943" i="17"/>
  <c r="AE943" i="17"/>
  <c r="AF943" i="17"/>
  <c r="AH943" i="17"/>
  <c r="AI943" i="17"/>
  <c r="AJ943" i="17"/>
  <c r="BH943" i="17"/>
  <c r="T944" i="17"/>
  <c r="U944" i="17"/>
  <c r="BF944" i="17" s="1"/>
  <c r="W944" i="17"/>
  <c r="X944" i="17"/>
  <c r="Z944" i="17"/>
  <c r="AA944" i="17"/>
  <c r="BK944" i="17" s="1"/>
  <c r="AD944" i="17"/>
  <c r="BH944" i="17" s="1"/>
  <c r="AE944" i="17"/>
  <c r="AF944" i="17"/>
  <c r="AH944" i="17"/>
  <c r="AI944" i="17"/>
  <c r="AJ944" i="17"/>
  <c r="BI944" i="17"/>
  <c r="BJ944" i="17"/>
  <c r="BL944" i="17"/>
  <c r="T945" i="17"/>
  <c r="U945" i="17"/>
  <c r="W945" i="17"/>
  <c r="X945" i="17"/>
  <c r="Z945" i="17"/>
  <c r="AA945" i="17"/>
  <c r="BK945" i="17" s="1"/>
  <c r="AD945" i="17"/>
  <c r="BH945" i="17" s="1"/>
  <c r="AE945" i="17"/>
  <c r="AF945" i="17"/>
  <c r="AH945" i="17"/>
  <c r="AI945" i="17"/>
  <c r="AJ945" i="17"/>
  <c r="BI945" i="17"/>
  <c r="BJ945" i="17"/>
  <c r="T946" i="17"/>
  <c r="U946" i="17"/>
  <c r="W946" i="17"/>
  <c r="X946" i="17"/>
  <c r="Z946" i="17"/>
  <c r="BJ946" i="17" s="1"/>
  <c r="AA946" i="17"/>
  <c r="BK946" i="17" s="1"/>
  <c r="AD946" i="17"/>
  <c r="AE946" i="17"/>
  <c r="AF946" i="17"/>
  <c r="AH946" i="17"/>
  <c r="AI946" i="17"/>
  <c r="AJ946" i="17"/>
  <c r="BH946" i="17"/>
  <c r="T947" i="17"/>
  <c r="U947" i="17"/>
  <c r="W947" i="17"/>
  <c r="X947" i="17"/>
  <c r="Z947" i="17"/>
  <c r="BJ947" i="17" s="1"/>
  <c r="AA947" i="17"/>
  <c r="BK947" i="17" s="1"/>
  <c r="AD947" i="17"/>
  <c r="AE947" i="17"/>
  <c r="AF947" i="17"/>
  <c r="AH947" i="17"/>
  <c r="AI947" i="17"/>
  <c r="AJ947" i="17"/>
  <c r="T948" i="17"/>
  <c r="U948" i="17"/>
  <c r="W948" i="17"/>
  <c r="X948" i="17"/>
  <c r="Z948" i="17"/>
  <c r="BJ948" i="17" s="1"/>
  <c r="AA948" i="17"/>
  <c r="BK948" i="17" s="1"/>
  <c r="AD948" i="17"/>
  <c r="AE948" i="17"/>
  <c r="AF948" i="17"/>
  <c r="AH948" i="17"/>
  <c r="AI948" i="17"/>
  <c r="AJ948" i="17"/>
  <c r="BI948" i="17"/>
  <c r="T949" i="17"/>
  <c r="U949" i="17"/>
  <c r="W949" i="17"/>
  <c r="X949" i="17"/>
  <c r="Z949" i="17"/>
  <c r="BJ949" i="17" s="1"/>
  <c r="AA949" i="17"/>
  <c r="BK949" i="17" s="1"/>
  <c r="AD949" i="17"/>
  <c r="AE949" i="17"/>
  <c r="AF949" i="17"/>
  <c r="AH949" i="17"/>
  <c r="AI949" i="17"/>
  <c r="AJ949" i="17"/>
  <c r="BF949" i="17"/>
  <c r="BI949" i="17"/>
  <c r="BL949" i="17"/>
  <c r="T950" i="17"/>
  <c r="U950" i="17"/>
  <c r="W950" i="17"/>
  <c r="BH950" i="17" s="1"/>
  <c r="X950" i="17"/>
  <c r="Z950" i="17"/>
  <c r="BJ950" i="17" s="1"/>
  <c r="AA950" i="17"/>
  <c r="BK950" i="17" s="1"/>
  <c r="AD950" i="17"/>
  <c r="AE950" i="17"/>
  <c r="AF950" i="17"/>
  <c r="AH950" i="17"/>
  <c r="AI950" i="17"/>
  <c r="AJ950" i="17"/>
  <c r="T951" i="17"/>
  <c r="U951" i="17"/>
  <c r="W951" i="17"/>
  <c r="X951" i="17"/>
  <c r="Z951" i="17"/>
  <c r="BJ951" i="17" s="1"/>
  <c r="AA951" i="17"/>
  <c r="BK951" i="17" s="1"/>
  <c r="AD951" i="17"/>
  <c r="AE951" i="17"/>
  <c r="AF951" i="17"/>
  <c r="AH951" i="17"/>
  <c r="AI951" i="17"/>
  <c r="AJ951" i="17"/>
  <c r="T952" i="17"/>
  <c r="U952" i="17"/>
  <c r="W952" i="17"/>
  <c r="X952" i="17"/>
  <c r="Z952" i="17"/>
  <c r="BJ952" i="17" s="1"/>
  <c r="AA952" i="17"/>
  <c r="BK952" i="17" s="1"/>
  <c r="AD952" i="17"/>
  <c r="AE952" i="17"/>
  <c r="AF952" i="17"/>
  <c r="AH952" i="17"/>
  <c r="AI952" i="17"/>
  <c r="AJ952" i="17"/>
  <c r="T953" i="17"/>
  <c r="U953" i="17"/>
  <c r="W953" i="17"/>
  <c r="BH953" i="17" s="1"/>
  <c r="X953" i="17"/>
  <c r="Z953" i="17"/>
  <c r="BJ953" i="17" s="1"/>
  <c r="AA953" i="17"/>
  <c r="BK953" i="17" s="1"/>
  <c r="AD953" i="17"/>
  <c r="AE953" i="17"/>
  <c r="AF953" i="17"/>
  <c r="AH953" i="17"/>
  <c r="AI953" i="17"/>
  <c r="AJ953" i="17"/>
  <c r="BI953" i="17"/>
  <c r="T954" i="17"/>
  <c r="U954" i="17"/>
  <c r="BF954" i="17" s="1"/>
  <c r="W954" i="17"/>
  <c r="X954" i="17"/>
  <c r="Z954" i="17"/>
  <c r="AA954" i="17"/>
  <c r="BK954" i="17" s="1"/>
  <c r="AD954" i="17"/>
  <c r="AE954" i="17"/>
  <c r="AF954" i="17"/>
  <c r="AH954" i="17"/>
  <c r="AI954" i="17"/>
  <c r="AJ954" i="17"/>
  <c r="BJ954" i="17"/>
  <c r="T955" i="17"/>
  <c r="U955" i="17"/>
  <c r="BF955" i="17" s="1"/>
  <c r="W955" i="17"/>
  <c r="X955" i="17"/>
  <c r="Z955" i="17"/>
  <c r="BJ955" i="17" s="1"/>
  <c r="AA955" i="17"/>
  <c r="BK955" i="17" s="1"/>
  <c r="AD955" i="17"/>
  <c r="AE955" i="17"/>
  <c r="AF955" i="17"/>
  <c r="AH955" i="17"/>
  <c r="AI955" i="17"/>
  <c r="AJ955" i="17"/>
  <c r="BL955" i="17"/>
  <c r="T956" i="17"/>
  <c r="U956" i="17"/>
  <c r="W956" i="17"/>
  <c r="X956" i="17"/>
  <c r="Z956" i="17"/>
  <c r="BJ956" i="17" s="1"/>
  <c r="AA956" i="17"/>
  <c r="BK956" i="17" s="1"/>
  <c r="AD956" i="17"/>
  <c r="BH956" i="17" s="1"/>
  <c r="AE956" i="17"/>
  <c r="AF956" i="17"/>
  <c r="AH956" i="17"/>
  <c r="AI956" i="17"/>
  <c r="AJ956" i="17"/>
  <c r="BI956" i="17"/>
  <c r="T957" i="17"/>
  <c r="W957" i="17"/>
  <c r="X957" i="17"/>
  <c r="Z957" i="17"/>
  <c r="BJ957" i="17" s="1"/>
  <c r="AD957" i="17"/>
  <c r="BH957" i="17" s="1"/>
  <c r="AE957" i="17"/>
  <c r="AF957" i="17"/>
  <c r="AH957" i="17"/>
  <c r="BI957" i="17"/>
  <c r="BL957" i="17"/>
  <c r="T958" i="17"/>
  <c r="U958" i="17"/>
  <c r="W958" i="17"/>
  <c r="X958" i="17"/>
  <c r="Z958" i="17"/>
  <c r="BJ958" i="17" s="1"/>
  <c r="AA958" i="17"/>
  <c r="AD958" i="17"/>
  <c r="BH958" i="17" s="1"/>
  <c r="AE958" i="17"/>
  <c r="AF958" i="17"/>
  <c r="AH958" i="17"/>
  <c r="AI958" i="17"/>
  <c r="AJ958" i="17"/>
  <c r="T959" i="17"/>
  <c r="W959" i="17"/>
  <c r="BH959" i="17" s="1"/>
  <c r="X959" i="17"/>
  <c r="Z959" i="17"/>
  <c r="BJ959" i="17" s="1"/>
  <c r="L1313" i="1"/>
  <c r="M1313" i="1"/>
  <c r="AD959" i="17"/>
  <c r="N1313" i="1"/>
  <c r="AE959" i="17"/>
  <c r="AF959" i="17"/>
  <c r="AH959" i="17"/>
  <c r="S1313" i="1"/>
  <c r="AJ959" i="17"/>
  <c r="T960" i="17"/>
  <c r="W960" i="17"/>
  <c r="X960" i="17"/>
  <c r="Z960" i="17"/>
  <c r="AA960" i="17"/>
  <c r="AE960" i="17"/>
  <c r="AF960" i="17"/>
  <c r="AH960" i="17"/>
  <c r="AI960" i="17"/>
  <c r="AJ960" i="17"/>
  <c r="BI960" i="17"/>
  <c r="BJ960" i="17"/>
  <c r="BK960" i="17"/>
  <c r="BL960" i="17"/>
  <c r="T961" i="17"/>
  <c r="W961" i="17"/>
  <c r="X961" i="17"/>
  <c r="Z961" i="17"/>
  <c r="AA961" i="17"/>
  <c r="BK961" i="17" s="1"/>
  <c r="L1200" i="1"/>
  <c r="M1200" i="1"/>
  <c r="AD961" i="17"/>
  <c r="N1200" i="1"/>
  <c r="AE961" i="17"/>
  <c r="AF961" i="17"/>
  <c r="Q1200" i="1"/>
  <c r="AH961" i="17"/>
  <c r="R1200" i="1"/>
  <c r="AI961" i="17"/>
  <c r="S1200" i="1"/>
  <c r="AJ961" i="17"/>
  <c r="BI961" i="17"/>
  <c r="BJ961" i="17"/>
  <c r="T962" i="17"/>
  <c r="W962" i="17"/>
  <c r="X962" i="17"/>
  <c r="Z962" i="17"/>
  <c r="BJ962" i="17" s="1"/>
  <c r="AD962" i="17"/>
  <c r="AE962" i="17"/>
  <c r="AF962" i="17"/>
  <c r="AH962" i="17"/>
  <c r="AJ962" i="17"/>
  <c r="T963" i="17"/>
  <c r="Z963" i="17"/>
  <c r="BJ963" i="17" s="1"/>
  <c r="AA963" i="17"/>
  <c r="BK963" i="17" s="1"/>
  <c r="L1032" i="1"/>
  <c r="M1032" i="1"/>
  <c r="AD963" i="17"/>
  <c r="BH963" i="17" s="1"/>
  <c r="N1032" i="1"/>
  <c r="AE963" i="17"/>
  <c r="AF963" i="17"/>
  <c r="Q1032" i="1"/>
  <c r="AH963" i="17"/>
  <c r="R1032" i="1"/>
  <c r="AI963" i="17"/>
  <c r="S1032" i="1"/>
  <c r="AJ963" i="17"/>
  <c r="T964" i="17"/>
  <c r="Z964" i="17"/>
  <c r="BJ964" i="17" s="1"/>
  <c r="AA964" i="17"/>
  <c r="BK964" i="17" s="1"/>
  <c r="L430" i="1"/>
  <c r="M430" i="1"/>
  <c r="AD964" i="17"/>
  <c r="BH964" i="17" s="1"/>
  <c r="N430" i="1"/>
  <c r="AE964" i="17"/>
  <c r="AF964" i="17"/>
  <c r="Q430" i="1"/>
  <c r="AH964" i="17"/>
  <c r="R430" i="1"/>
  <c r="AI964" i="17"/>
  <c r="S430" i="1"/>
  <c r="AJ964" i="17"/>
  <c r="BI964" i="17"/>
  <c r="T965" i="17"/>
  <c r="W965" i="17"/>
  <c r="X965" i="17"/>
  <c r="Z965" i="17"/>
  <c r="L450" i="1"/>
  <c r="M450" i="1"/>
  <c r="AD965" i="17"/>
  <c r="BH965" i="17" s="1"/>
  <c r="N450" i="1"/>
  <c r="AE965" i="17"/>
  <c r="AF965" i="17"/>
  <c r="AH965" i="17"/>
  <c r="BI965" i="17"/>
  <c r="BJ965" i="17"/>
  <c r="BK965" i="17"/>
  <c r="T966" i="17"/>
  <c r="U966" i="17"/>
  <c r="BF966" i="17" s="1"/>
  <c r="W966" i="17"/>
  <c r="X966" i="17"/>
  <c r="Z966" i="17"/>
  <c r="BJ966" i="17" s="1"/>
  <c r="AA966" i="17"/>
  <c r="BK966" i="17" s="1"/>
  <c r="AD966" i="17"/>
  <c r="BH966" i="17" s="1"/>
  <c r="AE966" i="17"/>
  <c r="AF966" i="17"/>
  <c r="AH966" i="17"/>
  <c r="AI966" i="17"/>
  <c r="AJ966" i="17"/>
  <c r="BI966" i="17"/>
  <c r="T967" i="17"/>
  <c r="U967" i="17"/>
  <c r="W967" i="17"/>
  <c r="X967" i="17"/>
  <c r="Z967" i="17"/>
  <c r="BJ967" i="17" s="1"/>
  <c r="AA967" i="17"/>
  <c r="BK967" i="17" s="1"/>
  <c r="AD967" i="17"/>
  <c r="AE967" i="17"/>
  <c r="AF967" i="17"/>
  <c r="AH967" i="17"/>
  <c r="AI967" i="17"/>
  <c r="AJ967" i="17"/>
  <c r="T968" i="17"/>
  <c r="W968" i="17"/>
  <c r="X968" i="17"/>
  <c r="BH968" i="17" s="1"/>
  <c r="Z968" i="17"/>
  <c r="BJ968" i="17" s="1"/>
  <c r="AD968" i="17"/>
  <c r="AE968" i="17"/>
  <c r="AF968" i="17"/>
  <c r="AH968" i="17"/>
  <c r="AJ968" i="17"/>
  <c r="BK968" i="17"/>
  <c r="T969" i="17"/>
  <c r="Z969" i="17"/>
  <c r="AA969" i="17"/>
  <c r="BK969" i="17" s="1"/>
  <c r="L880" i="1"/>
  <c r="M880" i="1"/>
  <c r="AD969" i="17"/>
  <c r="BH969" i="17" s="1"/>
  <c r="N880" i="1"/>
  <c r="AE969" i="17"/>
  <c r="AF969" i="17"/>
  <c r="Q880" i="1"/>
  <c r="AH969" i="17"/>
  <c r="R880" i="1"/>
  <c r="AI969" i="17"/>
  <c r="S880" i="1"/>
  <c r="AJ969" i="17"/>
  <c r="BI969" i="17"/>
  <c r="BJ969" i="17"/>
  <c r="T970" i="17"/>
  <c r="U970" i="17"/>
  <c r="W970" i="17"/>
  <c r="X970" i="17"/>
  <c r="Z970" i="17"/>
  <c r="BJ970" i="17" s="1"/>
  <c r="AA970" i="17"/>
  <c r="BK970" i="17" s="1"/>
  <c r="AD970" i="17"/>
  <c r="BH970" i="17" s="1"/>
  <c r="AE970" i="17"/>
  <c r="AF970" i="17"/>
  <c r="AH970" i="17"/>
  <c r="AI970" i="17"/>
  <c r="AJ970" i="17"/>
  <c r="T971" i="17"/>
  <c r="U971" i="17"/>
  <c r="W971" i="17"/>
  <c r="X971" i="17"/>
  <c r="Z971" i="17"/>
  <c r="BJ971" i="17" s="1"/>
  <c r="AA971" i="17"/>
  <c r="BK971" i="17" s="1"/>
  <c r="AD971" i="17"/>
  <c r="AE971" i="17"/>
  <c r="AF971" i="17"/>
  <c r="AH971" i="17"/>
  <c r="AI971" i="17"/>
  <c r="AJ971" i="17"/>
  <c r="BF971" i="17"/>
  <c r="BI971" i="17"/>
  <c r="BL971" i="17"/>
  <c r="T972" i="17"/>
  <c r="U972" i="17"/>
  <c r="W972" i="17"/>
  <c r="X972" i="17"/>
  <c r="Z972" i="17"/>
  <c r="BJ972" i="17" s="1"/>
  <c r="AA972" i="17"/>
  <c r="AD972" i="17"/>
  <c r="AE972" i="17"/>
  <c r="AF972" i="17"/>
  <c r="AH972" i="17"/>
  <c r="AI972" i="17"/>
  <c r="AJ972" i="17"/>
  <c r="BI972" i="17"/>
  <c r="BK972" i="17"/>
  <c r="T973" i="17"/>
  <c r="U973" i="17"/>
  <c r="W973" i="17"/>
  <c r="X973" i="17"/>
  <c r="Z973" i="17"/>
  <c r="BJ973" i="17" s="1"/>
  <c r="AA973" i="17"/>
  <c r="BK973" i="17" s="1"/>
  <c r="AD973" i="17"/>
  <c r="AE973" i="17"/>
  <c r="AF973" i="17"/>
  <c r="AH973" i="17"/>
  <c r="AI973" i="17"/>
  <c r="AJ973" i="17"/>
  <c r="T974" i="17"/>
  <c r="U974" i="17"/>
  <c r="BF974" i="17" s="1"/>
  <c r="W974" i="17"/>
  <c r="BH974" i="17" s="1"/>
  <c r="X974" i="17"/>
  <c r="Z974" i="17"/>
  <c r="BJ974" i="17" s="1"/>
  <c r="AA974" i="17"/>
  <c r="BK974" i="17" s="1"/>
  <c r="AD974" i="17"/>
  <c r="AE974" i="17"/>
  <c r="AF974" i="17"/>
  <c r="AH974" i="17"/>
  <c r="AI974" i="17"/>
  <c r="AJ974" i="17"/>
  <c r="BL974" i="17"/>
  <c r="T975" i="17"/>
  <c r="U975" i="17"/>
  <c r="BH975" i="17" s="1"/>
  <c r="W975" i="17"/>
  <c r="X975" i="17"/>
  <c r="Z975" i="17"/>
  <c r="BJ975" i="17" s="1"/>
  <c r="AA975" i="17"/>
  <c r="BK975" i="17" s="1"/>
  <c r="AD975" i="17"/>
  <c r="AE975" i="17"/>
  <c r="AF975" i="17"/>
  <c r="AH975" i="17"/>
  <c r="AI975" i="17"/>
  <c r="AJ975" i="17"/>
  <c r="BI975" i="17"/>
  <c r="T976" i="17"/>
  <c r="U976" i="17"/>
  <c r="BF976" i="17" s="1"/>
  <c r="W976" i="17"/>
  <c r="X976" i="17"/>
  <c r="Z976" i="17"/>
  <c r="BJ976" i="17" s="1"/>
  <c r="AA976" i="17"/>
  <c r="BK976" i="17" s="1"/>
  <c r="AD976" i="17"/>
  <c r="AE976" i="17"/>
  <c r="AF976" i="17"/>
  <c r="AH976" i="17"/>
  <c r="AI976" i="17"/>
  <c r="AJ976" i="17"/>
  <c r="BI976" i="17"/>
  <c r="T977" i="17"/>
  <c r="Z977" i="17"/>
  <c r="BJ977" i="17" s="1"/>
  <c r="AA977" i="17"/>
  <c r="AD977" i="17"/>
  <c r="BH977" i="17" s="1"/>
  <c r="AE977" i="17"/>
  <c r="AF977" i="17"/>
  <c r="AH977" i="17"/>
  <c r="AI977" i="17"/>
  <c r="AJ977" i="17"/>
  <c r="BI977" i="17"/>
  <c r="BK977" i="17"/>
  <c r="T978" i="17"/>
  <c r="Z978" i="17"/>
  <c r="BJ978" i="17" s="1"/>
  <c r="AA978" i="17"/>
  <c r="BK978" i="17" s="1"/>
  <c r="L300" i="1"/>
  <c r="M300" i="1"/>
  <c r="AD978" i="17"/>
  <c r="BH978" i="17" s="1"/>
  <c r="N300" i="1"/>
  <c r="AE978" i="17"/>
  <c r="AF978" i="17"/>
  <c r="Q300" i="1"/>
  <c r="AH978" i="17"/>
  <c r="R300" i="1"/>
  <c r="AI978" i="17"/>
  <c r="S300" i="1"/>
  <c r="AJ978" i="17"/>
  <c r="T979" i="17"/>
  <c r="W979" i="17"/>
  <c r="X979" i="17"/>
  <c r="Z979" i="17"/>
  <c r="BJ979" i="17" s="1"/>
  <c r="AD979" i="17"/>
  <c r="AE979" i="17"/>
  <c r="AF979" i="17"/>
  <c r="AH979" i="17"/>
  <c r="BI979" i="17"/>
  <c r="BK979" i="17"/>
  <c r="T980" i="17"/>
  <c r="U980" i="17"/>
  <c r="W980" i="17"/>
  <c r="X980" i="17"/>
  <c r="Z980" i="17"/>
  <c r="BJ980" i="17" s="1"/>
  <c r="AD980" i="17"/>
  <c r="AE980" i="17"/>
  <c r="AF980" i="17"/>
  <c r="AH980" i="17"/>
  <c r="AI980" i="17"/>
  <c r="AJ980" i="17"/>
  <c r="BI980" i="17"/>
  <c r="BK980" i="17"/>
  <c r="T981" i="17"/>
  <c r="W981" i="17"/>
  <c r="X981" i="17"/>
  <c r="Z981" i="17"/>
  <c r="AA981" i="17"/>
  <c r="L626" i="1"/>
  <c r="M626" i="1"/>
  <c r="AD981" i="17"/>
  <c r="N626" i="1"/>
  <c r="AE981" i="17"/>
  <c r="AF981" i="17"/>
  <c r="Q626" i="1"/>
  <c r="AH981" i="17"/>
  <c r="R626" i="1"/>
  <c r="AI981" i="17"/>
  <c r="S626" i="1"/>
  <c r="AJ981" i="17"/>
  <c r="BH981" i="17"/>
  <c r="BI981" i="17"/>
  <c r="BJ981" i="17"/>
  <c r="BK981" i="17"/>
  <c r="T982" i="17"/>
  <c r="W982" i="17"/>
  <c r="X982" i="17"/>
  <c r="AD982" i="17"/>
  <c r="AE982" i="17"/>
  <c r="AF982" i="17"/>
  <c r="AH982" i="17"/>
  <c r="BI982" i="17"/>
  <c r="BK982" i="17"/>
  <c r="BL982" i="17"/>
  <c r="T983" i="17"/>
  <c r="W983" i="17"/>
  <c r="X983" i="17"/>
  <c r="Z983" i="17"/>
  <c r="BJ983" i="17" s="1"/>
  <c r="AA983" i="17"/>
  <c r="AD983" i="17"/>
  <c r="BH983" i="17" s="1"/>
  <c r="AE983" i="17"/>
  <c r="AF983" i="17"/>
  <c r="AH983" i="17"/>
  <c r="AI983" i="17"/>
  <c r="AJ983" i="17"/>
  <c r="BI983" i="17"/>
  <c r="BK983" i="17"/>
  <c r="T984" i="17"/>
  <c r="W984" i="17"/>
  <c r="BH984" i="17" s="1"/>
  <c r="X984" i="17"/>
  <c r="Z984" i="17"/>
  <c r="BJ984" i="17" s="1"/>
  <c r="AA984" i="17"/>
  <c r="BK984" i="17" s="1"/>
  <c r="L101" i="1"/>
  <c r="N101" i="1"/>
  <c r="AE984" i="17"/>
  <c r="AF984" i="17"/>
  <c r="Q101" i="1"/>
  <c r="AH984" i="17"/>
  <c r="R101" i="1"/>
  <c r="AI984" i="17"/>
  <c r="S101" i="1"/>
  <c r="AJ984" i="17"/>
  <c r="BI984" i="17"/>
  <c r="BL984" i="17"/>
  <c r="T985" i="17"/>
  <c r="W985" i="17"/>
  <c r="BH985" i="17" s="1"/>
  <c r="X985" i="17"/>
  <c r="Z985" i="17"/>
  <c r="AD985" i="17"/>
  <c r="AE985" i="17"/>
  <c r="AF985" i="17"/>
  <c r="AH985" i="17"/>
  <c r="BI985" i="17"/>
  <c r="BJ985" i="17"/>
  <c r="BK985" i="17"/>
  <c r="T986" i="17"/>
  <c r="W986" i="17"/>
  <c r="X986" i="17"/>
  <c r="Z986" i="17"/>
  <c r="BJ986" i="17" s="1"/>
  <c r="AD986" i="17"/>
  <c r="AE986" i="17"/>
  <c r="AF986" i="17"/>
  <c r="AH986" i="17"/>
  <c r="BI986" i="17"/>
  <c r="T987" i="17"/>
  <c r="W987" i="17"/>
  <c r="X987" i="17"/>
  <c r="Z987" i="17"/>
  <c r="BJ987" i="17" s="1"/>
  <c r="AD987" i="17"/>
  <c r="AE987" i="17"/>
  <c r="AF987" i="17"/>
  <c r="AH987" i="17"/>
  <c r="AJ987" i="17"/>
  <c r="BK987" i="17"/>
  <c r="BL987" i="17"/>
  <c r="T988" i="17"/>
  <c r="W988" i="17"/>
  <c r="X988" i="17"/>
  <c r="Z988" i="17"/>
  <c r="BJ988" i="17" s="1"/>
  <c r="AA988" i="17"/>
  <c r="BK988" i="17" s="1"/>
  <c r="AD988" i="17"/>
  <c r="BH988" i="17" s="1"/>
  <c r="AE988" i="17"/>
  <c r="AF988" i="17"/>
  <c r="AH988" i="17"/>
  <c r="AI988" i="17"/>
  <c r="AJ988" i="17"/>
  <c r="T989" i="17"/>
  <c r="Z989" i="17"/>
  <c r="BJ989" i="17" s="1"/>
  <c r="AA989" i="17"/>
  <c r="BK989" i="17" s="1"/>
  <c r="AD989" i="17"/>
  <c r="BH989" i="17" s="1"/>
  <c r="AE989" i="17"/>
  <c r="AF989" i="17"/>
  <c r="AH989" i="17"/>
  <c r="AI989" i="17"/>
  <c r="AJ989" i="17"/>
  <c r="BI989" i="17"/>
  <c r="T990" i="17"/>
  <c r="W990" i="17"/>
  <c r="X990" i="17"/>
  <c r="Z990" i="17"/>
  <c r="BJ990" i="17" s="1"/>
  <c r="AD990" i="17"/>
  <c r="AE990" i="17"/>
  <c r="AF990" i="17"/>
  <c r="AH990" i="17"/>
  <c r="BI990" i="17"/>
  <c r="T991" i="17"/>
  <c r="Z991" i="17"/>
  <c r="BJ991" i="17" s="1"/>
  <c r="AA991" i="17"/>
  <c r="AD991" i="17"/>
  <c r="BH991" i="17" s="1"/>
  <c r="AE991" i="17"/>
  <c r="AF991" i="17"/>
  <c r="AH991" i="17"/>
  <c r="AI991" i="17"/>
  <c r="AJ991" i="17"/>
  <c r="BK991" i="17"/>
  <c r="T992" i="17"/>
  <c r="Z992" i="17"/>
  <c r="BJ992" i="17" s="1"/>
  <c r="AA992" i="17"/>
  <c r="BK992" i="17" s="1"/>
  <c r="L237" i="1"/>
  <c r="M237" i="1"/>
  <c r="AD992" i="17"/>
  <c r="BH992" i="17" s="1"/>
  <c r="N237" i="1"/>
  <c r="AE992" i="17"/>
  <c r="AF992" i="17"/>
  <c r="Q237" i="1"/>
  <c r="AH992" i="17"/>
  <c r="R237" i="1"/>
  <c r="AI992" i="17"/>
  <c r="S237" i="1"/>
  <c r="AJ992" i="17"/>
  <c r="BI992" i="17"/>
  <c r="T993" i="17"/>
  <c r="W993" i="17"/>
  <c r="X993" i="17"/>
  <c r="Z993" i="17"/>
  <c r="BJ993" i="17" s="1"/>
  <c r="AE993" i="17"/>
  <c r="AF993" i="17"/>
  <c r="AH993" i="17"/>
  <c r="AI993" i="17"/>
  <c r="AJ993" i="17"/>
  <c r="BI993" i="17"/>
  <c r="BK993" i="17"/>
  <c r="T994" i="17"/>
  <c r="U994" i="17"/>
  <c r="W994" i="17"/>
  <c r="X994" i="17"/>
  <c r="Z994" i="17"/>
  <c r="BJ994" i="17" s="1"/>
  <c r="AD994" i="17"/>
  <c r="BH994" i="17" s="1"/>
  <c r="AE994" i="17"/>
  <c r="AF994" i="17"/>
  <c r="AH994" i="17"/>
  <c r="AI994" i="17"/>
  <c r="AJ994" i="17"/>
  <c r="BI994" i="17"/>
  <c r="T995" i="17"/>
  <c r="W995" i="17"/>
  <c r="X995" i="17"/>
  <c r="Z995" i="17"/>
  <c r="BJ995" i="17" s="1"/>
  <c r="AD995" i="17"/>
  <c r="AE995" i="17"/>
  <c r="AF995" i="17"/>
  <c r="AH995" i="17"/>
  <c r="BI995" i="17"/>
  <c r="T996" i="17"/>
  <c r="W996" i="17"/>
  <c r="X996" i="17"/>
  <c r="Z996" i="17"/>
  <c r="BJ996" i="17" s="1"/>
  <c r="AE996" i="17"/>
  <c r="AF996" i="17"/>
  <c r="AH996" i="17"/>
  <c r="AI996" i="17"/>
  <c r="AJ996" i="17"/>
  <c r="BI996" i="17"/>
  <c r="BK996" i="17"/>
  <c r="T997" i="17"/>
  <c r="U997" i="17"/>
  <c r="W997" i="17"/>
  <c r="BH997" i="17" s="1"/>
  <c r="X997" i="17"/>
  <c r="Z997" i="17"/>
  <c r="BJ997" i="17" s="1"/>
  <c r="AA997" i="17"/>
  <c r="M1127" i="1"/>
  <c r="AD997" i="17"/>
  <c r="N1127" i="1"/>
  <c r="AE997" i="17"/>
  <c r="AF997" i="17"/>
  <c r="Q1127" i="1"/>
  <c r="AH997" i="17"/>
  <c r="R1127" i="1"/>
  <c r="AI997" i="17"/>
  <c r="S1127" i="1"/>
  <c r="AJ997" i="17"/>
  <c r="BK997" i="17"/>
  <c r="T998" i="17"/>
  <c r="W998" i="17"/>
  <c r="X998" i="17"/>
  <c r="AD998" i="17"/>
  <c r="AE998" i="17"/>
  <c r="AF998" i="17"/>
  <c r="AH998" i="17"/>
  <c r="BH998" i="17"/>
  <c r="BI998" i="17"/>
  <c r="BK998" i="17"/>
  <c r="T999" i="17"/>
  <c r="W999" i="17"/>
  <c r="X999" i="17"/>
  <c r="Z999" i="17"/>
  <c r="BJ999" i="17" s="1"/>
  <c r="AD999" i="17"/>
  <c r="BH999" i="17" s="1"/>
  <c r="AE999" i="17"/>
  <c r="AF999" i="17"/>
  <c r="AH999" i="17"/>
  <c r="T1000" i="17"/>
  <c r="W1000" i="17"/>
  <c r="X1000" i="17"/>
  <c r="Z1000" i="17"/>
  <c r="BJ1000" i="17" s="1"/>
  <c r="AD1000" i="17"/>
  <c r="AE1000" i="17"/>
  <c r="AF1000" i="17"/>
  <c r="AH1000" i="17"/>
  <c r="BI1000" i="17"/>
  <c r="T1001" i="17"/>
  <c r="U1001" i="17"/>
  <c r="W1001" i="17"/>
  <c r="X1001" i="17"/>
  <c r="Z1001" i="17"/>
  <c r="BJ1001" i="17" s="1"/>
  <c r="AA1001" i="17"/>
  <c r="BK1001" i="17" s="1"/>
  <c r="AD1001" i="17"/>
  <c r="BH1001" i="17" s="1"/>
  <c r="AE1001" i="17"/>
  <c r="AF1001" i="17"/>
  <c r="AH1001" i="17"/>
  <c r="AI1001" i="17"/>
  <c r="AJ1001" i="17"/>
  <c r="T1002" i="17"/>
  <c r="W1002" i="17"/>
  <c r="X1002" i="17"/>
  <c r="AD1002" i="17"/>
  <c r="AE1002" i="17"/>
  <c r="AF1002" i="17"/>
  <c r="AH1002" i="17"/>
  <c r="BI1002" i="17"/>
  <c r="BK1002" i="17"/>
  <c r="T1003" i="17"/>
  <c r="W1003" i="17"/>
  <c r="X1003" i="17"/>
  <c r="Z1003" i="17"/>
  <c r="BJ1003" i="17" s="1"/>
  <c r="AD1003" i="17"/>
  <c r="BH1003" i="17" s="1"/>
  <c r="AE1003" i="17"/>
  <c r="AF1003" i="17"/>
  <c r="AH1003" i="17"/>
  <c r="AJ1003" i="17"/>
  <c r="BK1003" i="17"/>
  <c r="BL1003" i="17"/>
  <c r="T1004" i="17"/>
  <c r="W1004" i="17"/>
  <c r="X1004" i="17"/>
  <c r="Z1004" i="17"/>
  <c r="AD1004" i="17"/>
  <c r="AE1004" i="17"/>
  <c r="AF1004" i="17"/>
  <c r="AH1004" i="17"/>
  <c r="AJ1004" i="17"/>
  <c r="BJ1004" i="17"/>
  <c r="BK1004" i="17"/>
  <c r="T1005" i="17"/>
  <c r="W1005" i="17"/>
  <c r="BH1005" i="17" s="1"/>
  <c r="X1005" i="17"/>
  <c r="Z1005" i="17"/>
  <c r="BJ1005" i="17" s="1"/>
  <c r="AE1005" i="17"/>
  <c r="AF1005" i="17"/>
  <c r="AH1005" i="17"/>
  <c r="AI1005" i="17"/>
  <c r="AJ1005" i="17"/>
  <c r="BI1005" i="17"/>
  <c r="BK1005" i="17"/>
  <c r="BL1005" i="17"/>
  <c r="T1006" i="17"/>
  <c r="U1006" i="17"/>
  <c r="BF1006" i="17" s="1"/>
  <c r="W1006" i="17"/>
  <c r="BH1006" i="17" s="1"/>
  <c r="X1006" i="17"/>
  <c r="Z1006" i="17"/>
  <c r="BJ1006" i="17" s="1"/>
  <c r="AA1006" i="17"/>
  <c r="AD1006" i="17"/>
  <c r="AE1006" i="17"/>
  <c r="AF1006" i="17"/>
  <c r="AH1006" i="17"/>
  <c r="AI1006" i="17"/>
  <c r="AJ1006" i="17"/>
  <c r="BK1006" i="17"/>
  <c r="T1007" i="17"/>
  <c r="U1007" i="17"/>
  <c r="W1007" i="17"/>
  <c r="X1007" i="17"/>
  <c r="Z1007" i="17"/>
  <c r="AA1007" i="17"/>
  <c r="AD1007" i="17"/>
  <c r="BH1007" i="17" s="1"/>
  <c r="AE1007" i="17"/>
  <c r="AF1007" i="17"/>
  <c r="AH1007" i="17"/>
  <c r="AI1007" i="17"/>
  <c r="AJ1007" i="17"/>
  <c r="BJ1007" i="17"/>
  <c r="BK1007" i="17"/>
  <c r="T1008" i="17"/>
  <c r="Z1008" i="17"/>
  <c r="BJ1008" i="17" s="1"/>
  <c r="AA1008" i="17"/>
  <c r="AD1008" i="17"/>
  <c r="BH1008" i="17" s="1"/>
  <c r="AE1008" i="17"/>
  <c r="AF1008" i="17"/>
  <c r="AH1008" i="17"/>
  <c r="AI1008" i="17"/>
  <c r="AJ1008" i="17"/>
  <c r="BI1008" i="17"/>
  <c r="BK1008" i="17"/>
  <c r="BL1008" i="17"/>
  <c r="T1009" i="17"/>
  <c r="W1009" i="17"/>
  <c r="X1009" i="17"/>
  <c r="BH1009" i="17" s="1"/>
  <c r="Z1009" i="17"/>
  <c r="BJ1009" i="17" s="1"/>
  <c r="AD1009" i="17"/>
  <c r="AE1009" i="17"/>
  <c r="AF1009" i="17"/>
  <c r="AH1009" i="17"/>
  <c r="AJ1009" i="17"/>
  <c r="BK1009" i="17"/>
  <c r="T1010" i="17"/>
  <c r="Z1010" i="17"/>
  <c r="BJ1010" i="17" s="1"/>
  <c r="AA1010" i="17"/>
  <c r="BK1010" i="17" s="1"/>
  <c r="AD1010" i="17"/>
  <c r="BH1010" i="17" s="1"/>
  <c r="AE1010" i="17"/>
  <c r="AF1010" i="17"/>
  <c r="AH1010" i="17"/>
  <c r="AI1010" i="17"/>
  <c r="AJ1010" i="17"/>
  <c r="T1011" i="17"/>
  <c r="U1011" i="17"/>
  <c r="W1011" i="17"/>
  <c r="X1011" i="17"/>
  <c r="Z1011" i="17"/>
  <c r="BJ1011" i="17" s="1"/>
  <c r="AA1011" i="17"/>
  <c r="BL1011" i="17" s="1"/>
  <c r="AD1011" i="17"/>
  <c r="AE1011" i="17"/>
  <c r="AF1011" i="17"/>
  <c r="AH1011" i="17"/>
  <c r="AI1011" i="17"/>
  <c r="AJ1011" i="17"/>
  <c r="T1012" i="17"/>
  <c r="Z1012" i="17"/>
  <c r="BJ1012" i="17" s="1"/>
  <c r="AA1012" i="17"/>
  <c r="BK1012" i="17" s="1"/>
  <c r="AD1012" i="17"/>
  <c r="BH1012" i="17" s="1"/>
  <c r="AE1012" i="17"/>
  <c r="AF1012" i="17"/>
  <c r="AH1012" i="17"/>
  <c r="AI1012" i="17"/>
  <c r="AJ1012" i="17"/>
  <c r="BI1012" i="17"/>
  <c r="T1013" i="17"/>
  <c r="W1013" i="17"/>
  <c r="X1013" i="17"/>
  <c r="Z1013" i="17"/>
  <c r="BJ1013" i="17" s="1"/>
  <c r="AD1013" i="17"/>
  <c r="AE1013" i="17"/>
  <c r="AF1013" i="17"/>
  <c r="AH1013" i="17"/>
  <c r="T1014" i="17"/>
  <c r="Z1014" i="17"/>
  <c r="BJ1014" i="17" s="1"/>
  <c r="AA1014" i="17"/>
  <c r="AD1014" i="17"/>
  <c r="BH1014" i="17" s="1"/>
  <c r="AE1014" i="17"/>
  <c r="AF1014" i="17"/>
  <c r="AH1014" i="17"/>
  <c r="AI1014" i="17"/>
  <c r="AJ1014" i="17"/>
  <c r="BK1014" i="17"/>
  <c r="T1015" i="17"/>
  <c r="Z1015" i="17"/>
  <c r="BJ1015" i="17" s="1"/>
  <c r="AA1015" i="17"/>
  <c r="AD1015" i="17"/>
  <c r="BH1015" i="17" s="1"/>
  <c r="AE1015" i="17"/>
  <c r="AF1015" i="17"/>
  <c r="AH1015" i="17"/>
  <c r="AI1015" i="17"/>
  <c r="AJ1015" i="17"/>
  <c r="BK1015" i="17"/>
  <c r="T1016" i="17"/>
  <c r="W1016" i="17"/>
  <c r="X1016" i="17"/>
  <c r="Z1016" i="17"/>
  <c r="BJ1016" i="17" s="1"/>
  <c r="AD1016" i="17"/>
  <c r="AE1016" i="17"/>
  <c r="AF1016" i="17"/>
  <c r="AH1016" i="17"/>
  <c r="BI1016" i="17"/>
  <c r="BK1016" i="17"/>
  <c r="C8" i="14"/>
  <c r="C7" i="14"/>
  <c r="C6" i="14"/>
  <c r="AH4" i="17"/>
  <c r="AF4" i="17"/>
  <c r="AE4" i="17"/>
  <c r="AD4" i="17"/>
  <c r="Z4" i="17"/>
  <c r="X4" i="17"/>
  <c r="W4" i="17"/>
  <c r="T4" i="17"/>
  <c r="W3" i="17"/>
  <c r="X3" i="17"/>
  <c r="Z3" i="17"/>
  <c r="BJ3" i="17" s="1"/>
  <c r="AD3" i="17"/>
  <c r="BH3" i="17" s="1"/>
  <c r="AE3" i="17"/>
  <c r="AF3" i="17"/>
  <c r="AH3" i="17"/>
  <c r="T3" i="17"/>
  <c r="BK4" i="17"/>
  <c r="BJ4" i="17"/>
  <c r="BI4" i="17"/>
  <c r="BH4" i="17"/>
  <c r="BK3" i="17"/>
  <c r="BI3" i="17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Q597" i="17"/>
  <c r="Q598" i="17"/>
  <c r="Q599" i="17"/>
  <c r="Q600" i="17"/>
  <c r="Q601" i="17"/>
  <c r="Q602" i="17"/>
  <c r="Q603" i="17"/>
  <c r="Q604" i="17"/>
  <c r="Q605" i="17"/>
  <c r="Q606" i="17"/>
  <c r="Q607" i="17"/>
  <c r="Q608" i="17"/>
  <c r="Q609" i="17"/>
  <c r="Q610" i="17"/>
  <c r="Q611" i="17"/>
  <c r="Q612" i="17"/>
  <c r="Q613" i="17"/>
  <c r="Q614" i="17"/>
  <c r="Q615" i="17"/>
  <c r="Q616" i="17"/>
  <c r="Q617" i="17"/>
  <c r="Q618" i="17"/>
  <c r="Q619" i="17"/>
  <c r="Q620" i="17"/>
  <c r="Q621" i="17"/>
  <c r="Q622" i="17"/>
  <c r="Q623" i="17"/>
  <c r="Q624" i="17"/>
  <c r="Q625" i="17"/>
  <c r="Q626" i="17"/>
  <c r="Q627" i="17"/>
  <c r="Q628" i="17"/>
  <c r="Q629" i="17"/>
  <c r="Q630" i="17"/>
  <c r="Q631" i="17"/>
  <c r="Q632" i="17"/>
  <c r="Q633" i="17"/>
  <c r="Q634" i="17"/>
  <c r="Q635" i="17"/>
  <c r="Q636" i="17"/>
  <c r="Q637" i="17"/>
  <c r="Q638" i="17"/>
  <c r="Q639" i="17"/>
  <c r="Q640" i="17"/>
  <c r="Q641" i="17"/>
  <c r="Q642" i="17"/>
  <c r="Q643" i="17"/>
  <c r="Q644" i="17"/>
  <c r="Q645" i="17"/>
  <c r="Q646" i="17"/>
  <c r="Q647" i="17"/>
  <c r="Q648" i="17"/>
  <c r="Q649" i="17"/>
  <c r="Q650" i="17"/>
  <c r="Q651" i="17"/>
  <c r="Q652" i="17"/>
  <c r="Q653" i="17"/>
  <c r="Q654" i="17"/>
  <c r="Q655" i="17"/>
  <c r="Q656" i="17"/>
  <c r="Q657" i="17"/>
  <c r="Q658" i="17"/>
  <c r="Q659" i="17"/>
  <c r="Q660" i="17"/>
  <c r="Q661" i="17"/>
  <c r="Q662" i="17"/>
  <c r="Q663" i="17"/>
  <c r="Q664" i="17"/>
  <c r="Q665" i="17"/>
  <c r="Q666" i="17"/>
  <c r="Q667" i="17"/>
  <c r="Q668" i="17"/>
  <c r="Q669" i="17"/>
  <c r="Q670" i="17"/>
  <c r="Q671" i="17"/>
  <c r="Q672" i="17"/>
  <c r="Q673" i="17"/>
  <c r="Q674" i="17"/>
  <c r="Q675" i="17"/>
  <c r="Q676" i="17"/>
  <c r="Q677" i="17"/>
  <c r="Q678" i="17"/>
  <c r="Q679" i="17"/>
  <c r="Q680" i="17"/>
  <c r="Q681" i="17"/>
  <c r="Q682" i="17"/>
  <c r="Q683" i="17"/>
  <c r="Q684" i="17"/>
  <c r="Q685" i="17"/>
  <c r="Q686" i="17"/>
  <c r="Q687" i="17"/>
  <c r="Q688" i="17"/>
  <c r="Q689" i="17"/>
  <c r="Q690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Q928" i="17"/>
  <c r="Q929" i="17"/>
  <c r="Q930" i="17"/>
  <c r="Q931" i="17"/>
  <c r="Q932" i="17"/>
  <c r="Q933" i="17"/>
  <c r="Q934" i="17"/>
  <c r="Q935" i="17"/>
  <c r="Q936" i="17"/>
  <c r="Q937" i="17"/>
  <c r="Q938" i="17"/>
  <c r="Q939" i="17"/>
  <c r="Q940" i="17"/>
  <c r="Q941" i="17"/>
  <c r="Q942" i="17"/>
  <c r="Q943" i="17"/>
  <c r="Q944" i="17"/>
  <c r="Q945" i="17"/>
  <c r="Q946" i="17"/>
  <c r="Q947" i="17"/>
  <c r="Q948" i="17"/>
  <c r="Q949" i="17"/>
  <c r="Q950" i="17"/>
  <c r="Q951" i="17"/>
  <c r="Q952" i="17"/>
  <c r="Q953" i="17"/>
  <c r="Q954" i="17"/>
  <c r="Q955" i="17"/>
  <c r="Q956" i="17"/>
  <c r="Q957" i="17"/>
  <c r="Q958" i="17"/>
  <c r="Q959" i="17"/>
  <c r="Q960" i="17"/>
  <c r="Q961" i="17"/>
  <c r="Q962" i="17"/>
  <c r="Q963" i="17"/>
  <c r="Q964" i="17"/>
  <c r="Q965" i="17"/>
  <c r="Q966" i="17"/>
  <c r="Q967" i="17"/>
  <c r="Q968" i="17"/>
  <c r="Q969" i="17"/>
  <c r="Q970" i="17"/>
  <c r="Q971" i="17"/>
  <c r="Q972" i="17"/>
  <c r="Q973" i="17"/>
  <c r="Q974" i="17"/>
  <c r="Q975" i="17"/>
  <c r="Q976" i="17"/>
  <c r="Q977" i="17"/>
  <c r="Q978" i="17"/>
  <c r="Q979" i="17"/>
  <c r="Q980" i="17"/>
  <c r="Q981" i="17"/>
  <c r="Q982" i="17"/>
  <c r="Q983" i="17"/>
  <c r="Q984" i="17"/>
  <c r="Q985" i="17"/>
  <c r="Q986" i="17"/>
  <c r="Q987" i="17"/>
  <c r="Q988" i="17"/>
  <c r="Q989" i="17"/>
  <c r="Q990" i="17"/>
  <c r="Q991" i="17"/>
  <c r="Q992" i="17"/>
  <c r="Q993" i="17"/>
  <c r="Q994" i="17"/>
  <c r="Q995" i="17"/>
  <c r="Q996" i="17"/>
  <c r="Q997" i="17"/>
  <c r="Q998" i="17"/>
  <c r="Q999" i="17"/>
  <c r="Q1000" i="17"/>
  <c r="Q1001" i="17"/>
  <c r="Q1002" i="17"/>
  <c r="Q1003" i="17"/>
  <c r="Q1004" i="17"/>
  <c r="Q1005" i="17"/>
  <c r="Q1006" i="17"/>
  <c r="Q1007" i="17"/>
  <c r="Q1008" i="17"/>
  <c r="Q1009" i="17"/>
  <c r="Q1010" i="17"/>
  <c r="Q1011" i="17"/>
  <c r="Q1012" i="17"/>
  <c r="Q1013" i="17"/>
  <c r="Q1014" i="17"/>
  <c r="Q1015" i="17"/>
  <c r="Q1016" i="17"/>
  <c r="Q3" i="17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P707" i="17"/>
  <c r="P708" i="17"/>
  <c r="P709" i="17"/>
  <c r="P710" i="17"/>
  <c r="P711" i="17"/>
  <c r="P712" i="17"/>
  <c r="P713" i="17"/>
  <c r="P714" i="17"/>
  <c r="P715" i="17"/>
  <c r="P716" i="17"/>
  <c r="P717" i="17"/>
  <c r="P718" i="17"/>
  <c r="P719" i="17"/>
  <c r="P720" i="17"/>
  <c r="P721" i="17"/>
  <c r="P722" i="17"/>
  <c r="P723" i="17"/>
  <c r="P724" i="17"/>
  <c r="P725" i="17"/>
  <c r="P726" i="17"/>
  <c r="P727" i="17"/>
  <c r="P728" i="17"/>
  <c r="P729" i="17"/>
  <c r="P730" i="17"/>
  <c r="P731" i="17"/>
  <c r="P732" i="17"/>
  <c r="P733" i="17"/>
  <c r="P734" i="17"/>
  <c r="P735" i="17"/>
  <c r="P736" i="17"/>
  <c r="P737" i="17"/>
  <c r="P738" i="17"/>
  <c r="P739" i="17"/>
  <c r="P740" i="17"/>
  <c r="P741" i="17"/>
  <c r="P742" i="17"/>
  <c r="P743" i="17"/>
  <c r="P744" i="17"/>
  <c r="P745" i="17"/>
  <c r="P746" i="17"/>
  <c r="P747" i="17"/>
  <c r="P748" i="17"/>
  <c r="P749" i="17"/>
  <c r="P750" i="17"/>
  <c r="P751" i="17"/>
  <c r="P752" i="17"/>
  <c r="P753" i="17"/>
  <c r="P754" i="17"/>
  <c r="P755" i="17"/>
  <c r="P756" i="17"/>
  <c r="P757" i="17"/>
  <c r="P758" i="17"/>
  <c r="P759" i="17"/>
  <c r="P760" i="17"/>
  <c r="P761" i="17"/>
  <c r="P762" i="17"/>
  <c r="P763" i="17"/>
  <c r="P764" i="17"/>
  <c r="P765" i="17"/>
  <c r="P766" i="17"/>
  <c r="P767" i="17"/>
  <c r="P768" i="17"/>
  <c r="P769" i="17"/>
  <c r="P770" i="17"/>
  <c r="P771" i="17"/>
  <c r="P772" i="17"/>
  <c r="P773" i="17"/>
  <c r="P774" i="17"/>
  <c r="P775" i="17"/>
  <c r="P776" i="17"/>
  <c r="P777" i="17"/>
  <c r="P778" i="17"/>
  <c r="P779" i="17"/>
  <c r="P780" i="17"/>
  <c r="P781" i="17"/>
  <c r="P782" i="17"/>
  <c r="P783" i="17"/>
  <c r="P784" i="17"/>
  <c r="P785" i="17"/>
  <c r="P786" i="17"/>
  <c r="P787" i="17"/>
  <c r="P788" i="17"/>
  <c r="P789" i="17"/>
  <c r="P790" i="17"/>
  <c r="P791" i="17"/>
  <c r="P792" i="17"/>
  <c r="P793" i="17"/>
  <c r="P794" i="17"/>
  <c r="P795" i="17"/>
  <c r="P796" i="17"/>
  <c r="P797" i="17"/>
  <c r="P798" i="17"/>
  <c r="P799" i="17"/>
  <c r="P800" i="17"/>
  <c r="P801" i="17"/>
  <c r="P802" i="17"/>
  <c r="P803" i="17"/>
  <c r="P804" i="17"/>
  <c r="P805" i="17"/>
  <c r="P806" i="17"/>
  <c r="P807" i="17"/>
  <c r="P808" i="17"/>
  <c r="P809" i="17"/>
  <c r="P810" i="17"/>
  <c r="P811" i="17"/>
  <c r="P812" i="17"/>
  <c r="P813" i="17"/>
  <c r="P814" i="17"/>
  <c r="P815" i="17"/>
  <c r="P816" i="17"/>
  <c r="P817" i="17"/>
  <c r="P818" i="17"/>
  <c r="P819" i="17"/>
  <c r="P820" i="17"/>
  <c r="P821" i="17"/>
  <c r="P822" i="17"/>
  <c r="P823" i="17"/>
  <c r="P824" i="17"/>
  <c r="P825" i="17"/>
  <c r="P826" i="17"/>
  <c r="P827" i="17"/>
  <c r="P828" i="17"/>
  <c r="P829" i="17"/>
  <c r="P830" i="17"/>
  <c r="P831" i="17"/>
  <c r="P832" i="17"/>
  <c r="P833" i="17"/>
  <c r="P834" i="17"/>
  <c r="P835" i="17"/>
  <c r="P836" i="17"/>
  <c r="P837" i="17"/>
  <c r="P838" i="17"/>
  <c r="P839" i="17"/>
  <c r="P840" i="17"/>
  <c r="P841" i="17"/>
  <c r="P842" i="17"/>
  <c r="P843" i="17"/>
  <c r="P844" i="17"/>
  <c r="P845" i="17"/>
  <c r="P846" i="17"/>
  <c r="P847" i="17"/>
  <c r="P848" i="17"/>
  <c r="P849" i="17"/>
  <c r="P850" i="17"/>
  <c r="P851" i="17"/>
  <c r="P852" i="17"/>
  <c r="P853" i="17"/>
  <c r="P854" i="17"/>
  <c r="P855" i="17"/>
  <c r="P856" i="17"/>
  <c r="P857" i="17"/>
  <c r="P858" i="17"/>
  <c r="P859" i="17"/>
  <c r="P860" i="17"/>
  <c r="P861" i="17"/>
  <c r="P862" i="17"/>
  <c r="P863" i="17"/>
  <c r="P864" i="17"/>
  <c r="P865" i="17"/>
  <c r="P866" i="17"/>
  <c r="P867" i="17"/>
  <c r="P868" i="17"/>
  <c r="P869" i="17"/>
  <c r="P870" i="17"/>
  <c r="P871" i="17"/>
  <c r="P872" i="17"/>
  <c r="P873" i="17"/>
  <c r="P874" i="17"/>
  <c r="P875" i="17"/>
  <c r="P876" i="17"/>
  <c r="P877" i="17"/>
  <c r="P878" i="17"/>
  <c r="P879" i="17"/>
  <c r="P880" i="17"/>
  <c r="P881" i="17"/>
  <c r="P882" i="17"/>
  <c r="P883" i="17"/>
  <c r="P884" i="17"/>
  <c r="P885" i="17"/>
  <c r="P886" i="17"/>
  <c r="P887" i="17"/>
  <c r="P888" i="17"/>
  <c r="P889" i="17"/>
  <c r="P890" i="17"/>
  <c r="P891" i="17"/>
  <c r="P892" i="17"/>
  <c r="P893" i="17"/>
  <c r="P894" i="17"/>
  <c r="P895" i="17"/>
  <c r="P896" i="17"/>
  <c r="P897" i="17"/>
  <c r="P898" i="17"/>
  <c r="P899" i="17"/>
  <c r="P900" i="17"/>
  <c r="P901" i="17"/>
  <c r="P902" i="17"/>
  <c r="P903" i="17"/>
  <c r="P904" i="17"/>
  <c r="P905" i="17"/>
  <c r="P906" i="17"/>
  <c r="P907" i="17"/>
  <c r="P908" i="17"/>
  <c r="P909" i="17"/>
  <c r="P910" i="17"/>
  <c r="P911" i="17"/>
  <c r="P912" i="17"/>
  <c r="P913" i="17"/>
  <c r="P914" i="17"/>
  <c r="P915" i="17"/>
  <c r="P916" i="17"/>
  <c r="P917" i="17"/>
  <c r="P918" i="17"/>
  <c r="P919" i="17"/>
  <c r="P920" i="17"/>
  <c r="P921" i="17"/>
  <c r="P922" i="17"/>
  <c r="P923" i="17"/>
  <c r="P924" i="17"/>
  <c r="P925" i="17"/>
  <c r="P926" i="17"/>
  <c r="P927" i="17"/>
  <c r="P928" i="17"/>
  <c r="P929" i="17"/>
  <c r="P930" i="17"/>
  <c r="P931" i="17"/>
  <c r="P932" i="17"/>
  <c r="P933" i="17"/>
  <c r="P934" i="17"/>
  <c r="P935" i="17"/>
  <c r="P936" i="17"/>
  <c r="P937" i="17"/>
  <c r="P938" i="17"/>
  <c r="P939" i="17"/>
  <c r="P940" i="17"/>
  <c r="P941" i="17"/>
  <c r="P942" i="17"/>
  <c r="P943" i="17"/>
  <c r="P944" i="17"/>
  <c r="P945" i="17"/>
  <c r="P946" i="17"/>
  <c r="P947" i="17"/>
  <c r="P948" i="17"/>
  <c r="P949" i="17"/>
  <c r="P950" i="17"/>
  <c r="P951" i="17"/>
  <c r="P952" i="17"/>
  <c r="P953" i="17"/>
  <c r="P954" i="17"/>
  <c r="P955" i="17"/>
  <c r="P956" i="17"/>
  <c r="P957" i="17"/>
  <c r="P958" i="17"/>
  <c r="P959" i="17"/>
  <c r="P960" i="17"/>
  <c r="P961" i="17"/>
  <c r="P962" i="17"/>
  <c r="P963" i="17"/>
  <c r="P964" i="17"/>
  <c r="P965" i="17"/>
  <c r="P966" i="17"/>
  <c r="P967" i="17"/>
  <c r="P968" i="17"/>
  <c r="P969" i="17"/>
  <c r="P970" i="17"/>
  <c r="P971" i="17"/>
  <c r="P972" i="17"/>
  <c r="P973" i="17"/>
  <c r="P974" i="17"/>
  <c r="P975" i="17"/>
  <c r="P976" i="17"/>
  <c r="P977" i="17"/>
  <c r="P978" i="17"/>
  <c r="P979" i="17"/>
  <c r="P980" i="17"/>
  <c r="P981" i="17"/>
  <c r="P982" i="17"/>
  <c r="P983" i="17"/>
  <c r="P984" i="17"/>
  <c r="P985" i="17"/>
  <c r="P986" i="17"/>
  <c r="P987" i="17"/>
  <c r="P988" i="17"/>
  <c r="P989" i="17"/>
  <c r="P990" i="17"/>
  <c r="P991" i="17"/>
  <c r="P992" i="17"/>
  <c r="P993" i="17"/>
  <c r="P994" i="17"/>
  <c r="P995" i="17"/>
  <c r="P996" i="17"/>
  <c r="P997" i="17"/>
  <c r="P998" i="17"/>
  <c r="P999" i="17"/>
  <c r="P1000" i="17"/>
  <c r="P1001" i="17"/>
  <c r="P1002" i="17"/>
  <c r="P1003" i="17"/>
  <c r="P1004" i="17"/>
  <c r="P1005" i="17"/>
  <c r="P1006" i="17"/>
  <c r="P1007" i="17"/>
  <c r="P1008" i="17"/>
  <c r="P1009" i="17"/>
  <c r="P1010" i="17"/>
  <c r="P1011" i="17"/>
  <c r="P1012" i="17"/>
  <c r="P1013" i="17"/>
  <c r="P1014" i="17"/>
  <c r="P1015" i="17"/>
  <c r="P1016" i="17"/>
  <c r="P3" i="17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3" i="17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3" i="17"/>
  <c r="B30" i="5"/>
  <c r="AU1190" i="1"/>
  <c r="AJ1190" i="1" s="1"/>
  <c r="AK1190" i="1" s="1"/>
  <c r="AU1177" i="1"/>
  <c r="AJ1177" i="1" s="1"/>
  <c r="AU1265" i="1"/>
  <c r="AJ1265" i="1" s="1"/>
  <c r="AK1265" i="1" s="1"/>
  <c r="AN1265" i="1"/>
  <c r="AN768" i="1"/>
  <c r="B29" i="5"/>
  <c r="AU1217" i="1"/>
  <c r="AJ1217" i="1" s="1"/>
  <c r="AK1217" i="1" s="1"/>
  <c r="AN1217" i="1"/>
  <c r="AN767" i="1"/>
  <c r="B28" i="5"/>
  <c r="AU1216" i="1"/>
  <c r="AJ1216" i="1" s="1"/>
  <c r="AK1216" i="1" s="1"/>
  <c r="AN1216" i="1"/>
  <c r="AU766" i="1"/>
  <c r="AJ766" i="1" s="1"/>
  <c r="AK766" i="1" s="1"/>
  <c r="AN766" i="1"/>
  <c r="B27" i="5"/>
  <c r="AN1215" i="1"/>
  <c r="AM785" i="1"/>
  <c r="AS785" i="1"/>
  <c r="B23" i="5"/>
  <c r="C23" i="5" s="1"/>
  <c r="AM137" i="1"/>
  <c r="AS137" i="1"/>
  <c r="AM1201" i="1"/>
  <c r="AM1188" i="1"/>
  <c r="O785" i="1"/>
  <c r="P785" i="1"/>
  <c r="Q785" i="1"/>
  <c r="R785" i="1"/>
  <c r="S785" i="1"/>
  <c r="AN785" i="1"/>
  <c r="AO785" i="1"/>
  <c r="AM1281" i="1"/>
  <c r="O1281" i="1"/>
  <c r="P1281" i="1"/>
  <c r="AO1281" i="1"/>
  <c r="AN1281" i="1"/>
  <c r="AS779" i="1"/>
  <c r="AN779" i="1"/>
  <c r="B22" i="5"/>
  <c r="AM1272" i="1"/>
  <c r="AN1272" i="1"/>
  <c r="AO773" i="1"/>
  <c r="B21" i="5"/>
  <c r="AM129" i="1"/>
  <c r="AO129" i="1"/>
  <c r="AS129" i="1"/>
  <c r="AN773" i="1"/>
  <c r="AM786" i="1"/>
  <c r="O786" i="1"/>
  <c r="P786" i="1"/>
  <c r="AN786" i="1"/>
  <c r="H23" i="5"/>
  <c r="AS780" i="1"/>
  <c r="O780" i="1"/>
  <c r="P780" i="1"/>
  <c r="AN780" i="1"/>
  <c r="H22" i="5"/>
  <c r="I22" i="5" s="1"/>
  <c r="AS774" i="1"/>
  <c r="O774" i="1"/>
  <c r="P774" i="1"/>
  <c r="Q774" i="1"/>
  <c r="R774" i="1"/>
  <c r="S774" i="1"/>
  <c r="AM774" i="1"/>
  <c r="AN774" i="1"/>
  <c r="H21" i="5"/>
  <c r="I21" i="5" s="1"/>
  <c r="O784" i="1"/>
  <c r="P784" i="1"/>
  <c r="Q784" i="1"/>
  <c r="R784" i="1"/>
  <c r="S784" i="1"/>
  <c r="AN784" i="1"/>
  <c r="H17" i="5"/>
  <c r="I17" i="5" s="1"/>
  <c r="AO1225" i="1"/>
  <c r="O1225" i="1"/>
  <c r="P1225" i="1"/>
  <c r="Q1225" i="1"/>
  <c r="R1225" i="1"/>
  <c r="S1225" i="1"/>
  <c r="AM1225" i="1"/>
  <c r="AN1225" i="1"/>
  <c r="AS1225" i="1"/>
  <c r="O778" i="1"/>
  <c r="P778" i="1"/>
  <c r="Q778" i="1"/>
  <c r="R778" i="1"/>
  <c r="S778" i="1"/>
  <c r="AN778" i="1"/>
  <c r="H16" i="5"/>
  <c r="I16" i="5" s="1"/>
  <c r="AM772" i="1"/>
  <c r="AJ772" i="1" s="1"/>
  <c r="AK772" i="1" s="1"/>
  <c r="AS772" i="1"/>
  <c r="H15" i="5"/>
  <c r="AM128" i="1"/>
  <c r="AO128" i="1"/>
  <c r="AS128" i="1"/>
  <c r="AN772" i="1"/>
  <c r="AO772" i="1"/>
  <c r="AN1221" i="1"/>
  <c r="AQ1221" i="1"/>
  <c r="AO782" i="1"/>
  <c r="O782" i="1"/>
  <c r="P782" i="1"/>
  <c r="Q782" i="1"/>
  <c r="R782" i="1"/>
  <c r="S782" i="1"/>
  <c r="AS782" i="1"/>
  <c r="AN782" i="1"/>
  <c r="H11" i="5"/>
  <c r="O1223" i="1"/>
  <c r="P1223" i="1"/>
  <c r="Q1223" i="1"/>
  <c r="R1223" i="1"/>
  <c r="S1223" i="1"/>
  <c r="AN1223" i="1"/>
  <c r="AO776" i="1"/>
  <c r="O776" i="1"/>
  <c r="P776" i="1"/>
  <c r="Q776" i="1"/>
  <c r="R776" i="1"/>
  <c r="S776" i="1"/>
  <c r="AM776" i="1"/>
  <c r="AS776" i="1"/>
  <c r="H10" i="5"/>
  <c r="AM1192" i="1"/>
  <c r="AN776" i="1"/>
  <c r="AO770" i="1"/>
  <c r="O770" i="1"/>
  <c r="P770" i="1"/>
  <c r="Q770" i="1"/>
  <c r="R770" i="1"/>
  <c r="S770" i="1"/>
  <c r="AS770" i="1"/>
  <c r="H9" i="5"/>
  <c r="AN770" i="1"/>
  <c r="O1219" i="1"/>
  <c r="P1219" i="1"/>
  <c r="Q1219" i="1"/>
  <c r="R1219" i="1"/>
  <c r="S1219" i="1"/>
  <c r="AN1219" i="1"/>
  <c r="AQ1219" i="1"/>
  <c r="B17" i="5"/>
  <c r="AM1186" i="1"/>
  <c r="O783" i="1"/>
  <c r="P783" i="1"/>
  <c r="Q783" i="1"/>
  <c r="R783" i="1"/>
  <c r="S783" i="1"/>
  <c r="AN783" i="1"/>
  <c r="O1224" i="1"/>
  <c r="P1224" i="1"/>
  <c r="Q1224" i="1"/>
  <c r="R1224" i="1"/>
  <c r="S1224" i="1"/>
  <c r="AN1224" i="1"/>
  <c r="AM1278" i="1"/>
  <c r="AN1278" i="1"/>
  <c r="AM777" i="1"/>
  <c r="AS777" i="1"/>
  <c r="B16" i="5"/>
  <c r="AM1193" i="1"/>
  <c r="AM1180" i="1"/>
  <c r="AN777" i="1"/>
  <c r="AN1269" i="1"/>
  <c r="B15" i="5"/>
  <c r="AN771" i="1"/>
  <c r="AS1220" i="1"/>
  <c r="AN1220" i="1"/>
  <c r="AR1220" i="1"/>
  <c r="AN781" i="1"/>
  <c r="B11" i="5"/>
  <c r="O1222" i="1"/>
  <c r="P1222" i="1"/>
  <c r="Q1222" i="1"/>
  <c r="R1222" i="1"/>
  <c r="S1222" i="1"/>
  <c r="AM1222" i="1"/>
  <c r="AS1222" i="1"/>
  <c r="AN1222" i="1"/>
  <c r="AO1222" i="1"/>
  <c r="O1275" i="1"/>
  <c r="P1275" i="1"/>
  <c r="AN1275" i="1"/>
  <c r="O775" i="1"/>
  <c r="P775" i="1"/>
  <c r="Q775" i="1"/>
  <c r="R775" i="1"/>
  <c r="S775" i="1"/>
  <c r="AN775" i="1"/>
  <c r="B10" i="5"/>
  <c r="C10" i="5" s="1"/>
  <c r="AM1266" i="1"/>
  <c r="AN1266" i="1"/>
  <c r="AS769" i="1"/>
  <c r="AN769" i="1"/>
  <c r="B9" i="5"/>
  <c r="O1218" i="1"/>
  <c r="P1218" i="1"/>
  <c r="Q1218" i="1"/>
  <c r="R1218" i="1"/>
  <c r="S1218" i="1"/>
  <c r="AN1218" i="1"/>
  <c r="AR1218" i="1"/>
  <c r="C3" i="7"/>
  <c r="AM772" i="8"/>
  <c r="AO772" i="8"/>
  <c r="AS772" i="8"/>
  <c r="AM1221" i="8"/>
  <c r="AJ1221" i="8" s="1"/>
  <c r="AO1221" i="8"/>
  <c r="AS1221" i="8"/>
  <c r="AO250" i="8"/>
  <c r="L3603" i="8"/>
  <c r="AT3603" i="8"/>
  <c r="O3603" i="8"/>
  <c r="P3603" i="8"/>
  <c r="S3603" i="8"/>
  <c r="R3603" i="8"/>
  <c r="Q3603" i="8"/>
  <c r="N3603" i="8"/>
  <c r="M3603" i="8"/>
  <c r="L3602" i="8"/>
  <c r="AT3602" i="8"/>
  <c r="O3602" i="8"/>
  <c r="P3602" i="8"/>
  <c r="S3602" i="8"/>
  <c r="R3602" i="8"/>
  <c r="Q3602" i="8"/>
  <c r="N3602" i="8"/>
  <c r="M3602" i="8"/>
  <c r="L3601" i="8"/>
  <c r="AT3601" i="8"/>
  <c r="O3601" i="8"/>
  <c r="P3601" i="8"/>
  <c r="S3601" i="8"/>
  <c r="R3601" i="8"/>
  <c r="Q3601" i="8"/>
  <c r="N3601" i="8"/>
  <c r="M3601" i="8"/>
  <c r="L3600" i="8"/>
  <c r="AT3600" i="8"/>
  <c r="O3600" i="8"/>
  <c r="P3600" i="8"/>
  <c r="S3600" i="8"/>
  <c r="R3600" i="8"/>
  <c r="Q3600" i="8"/>
  <c r="N3600" i="8"/>
  <c r="M3600" i="8"/>
  <c r="L3599" i="8"/>
  <c r="AT3599" i="8"/>
  <c r="O3599" i="8"/>
  <c r="P3599" i="8"/>
  <c r="S3599" i="8"/>
  <c r="R3599" i="8"/>
  <c r="Q3599" i="8"/>
  <c r="N3599" i="8"/>
  <c r="M3599" i="8"/>
  <c r="L3598" i="8"/>
  <c r="AT3598" i="8"/>
  <c r="O3598" i="8"/>
  <c r="P3598" i="8"/>
  <c r="S3598" i="8"/>
  <c r="R3598" i="8"/>
  <c r="Q3598" i="8"/>
  <c r="N3598" i="8"/>
  <c r="M3598" i="8"/>
  <c r="L3597" i="8"/>
  <c r="AT3597" i="8"/>
  <c r="O3597" i="8"/>
  <c r="P3597" i="8"/>
  <c r="S3597" i="8"/>
  <c r="R3597" i="8"/>
  <c r="Q3597" i="8"/>
  <c r="N3597" i="8"/>
  <c r="M3597" i="8"/>
  <c r="L3596" i="8"/>
  <c r="AT3596" i="8"/>
  <c r="O3596" i="8"/>
  <c r="P3596" i="8"/>
  <c r="S3596" i="8"/>
  <c r="R3596" i="8"/>
  <c r="Q3596" i="8"/>
  <c r="N3596" i="8"/>
  <c r="M3596" i="8"/>
  <c r="L3595" i="8"/>
  <c r="AT3595" i="8"/>
  <c r="O3595" i="8"/>
  <c r="P3595" i="8"/>
  <c r="S3595" i="8"/>
  <c r="R3595" i="8"/>
  <c r="Q3595" i="8"/>
  <c r="N3595" i="8"/>
  <c r="M3595" i="8"/>
  <c r="L3594" i="8"/>
  <c r="AT3594" i="8"/>
  <c r="O3594" i="8"/>
  <c r="P3594" i="8"/>
  <c r="S3594" i="8"/>
  <c r="R3594" i="8"/>
  <c r="Q3594" i="8"/>
  <c r="N3594" i="8"/>
  <c r="M3594" i="8"/>
  <c r="L3593" i="8"/>
  <c r="AT3593" i="8"/>
  <c r="O3593" i="8"/>
  <c r="P3593" i="8"/>
  <c r="S3593" i="8"/>
  <c r="R3593" i="8"/>
  <c r="Q3593" i="8"/>
  <c r="N3593" i="8"/>
  <c r="M3593" i="8"/>
  <c r="L3592" i="8"/>
  <c r="AT3592" i="8"/>
  <c r="O3592" i="8"/>
  <c r="P3592" i="8"/>
  <c r="S3592" i="8"/>
  <c r="R3592" i="8"/>
  <c r="Q3592" i="8"/>
  <c r="N3592" i="8"/>
  <c r="M3592" i="8"/>
  <c r="L3591" i="8"/>
  <c r="AT3591" i="8"/>
  <c r="O3591" i="8"/>
  <c r="P3591" i="8"/>
  <c r="S3591" i="8"/>
  <c r="R3591" i="8"/>
  <c r="Q3591" i="8"/>
  <c r="N3591" i="8"/>
  <c r="M3591" i="8"/>
  <c r="L3590" i="8"/>
  <c r="AT3590" i="8"/>
  <c r="O3590" i="8"/>
  <c r="P3590" i="8"/>
  <c r="S3590" i="8"/>
  <c r="R3590" i="8"/>
  <c r="Q3590" i="8"/>
  <c r="N3590" i="8"/>
  <c r="M3590" i="8"/>
  <c r="L3589" i="8"/>
  <c r="AT3589" i="8"/>
  <c r="O3589" i="8"/>
  <c r="P3589" i="8"/>
  <c r="S3589" i="8"/>
  <c r="R3589" i="8"/>
  <c r="Q3589" i="8"/>
  <c r="N3589" i="8"/>
  <c r="M3589" i="8"/>
  <c r="L3588" i="8"/>
  <c r="AT3588" i="8"/>
  <c r="O3588" i="8"/>
  <c r="P3588" i="8"/>
  <c r="S3588" i="8"/>
  <c r="R3588" i="8"/>
  <c r="Q3588" i="8"/>
  <c r="N3588" i="8"/>
  <c r="M3588" i="8"/>
  <c r="L3587" i="8"/>
  <c r="AT3587" i="8"/>
  <c r="O3587" i="8"/>
  <c r="P3587" i="8"/>
  <c r="S3587" i="8"/>
  <c r="R3587" i="8"/>
  <c r="Q3587" i="8"/>
  <c r="N3587" i="8"/>
  <c r="M3587" i="8"/>
  <c r="L3586" i="8"/>
  <c r="AT3586" i="8"/>
  <c r="O3586" i="8"/>
  <c r="P3586" i="8"/>
  <c r="S3586" i="8"/>
  <c r="R3586" i="8"/>
  <c r="Q3586" i="8"/>
  <c r="N3586" i="8"/>
  <c r="M3586" i="8"/>
  <c r="L3585" i="8"/>
  <c r="AT3585" i="8"/>
  <c r="O3585" i="8"/>
  <c r="P3585" i="8"/>
  <c r="S3585" i="8"/>
  <c r="R3585" i="8"/>
  <c r="Q3585" i="8"/>
  <c r="N3585" i="8"/>
  <c r="M3585" i="8"/>
  <c r="L3584" i="8"/>
  <c r="AT3584" i="8"/>
  <c r="O3584" i="8"/>
  <c r="P3584" i="8"/>
  <c r="S3584" i="8"/>
  <c r="R3584" i="8"/>
  <c r="Q3584" i="8"/>
  <c r="N3584" i="8"/>
  <c r="M3584" i="8"/>
  <c r="L3583" i="8"/>
  <c r="AT3583" i="8"/>
  <c r="O3583" i="8"/>
  <c r="P3583" i="8"/>
  <c r="S3583" i="8"/>
  <c r="R3583" i="8"/>
  <c r="Q3583" i="8"/>
  <c r="N3583" i="8"/>
  <c r="M3583" i="8"/>
  <c r="L3582" i="8"/>
  <c r="AT3582" i="8"/>
  <c r="O3582" i="8"/>
  <c r="P3582" i="8"/>
  <c r="S3582" i="8"/>
  <c r="R3582" i="8"/>
  <c r="Q3582" i="8"/>
  <c r="N3582" i="8"/>
  <c r="M3582" i="8"/>
  <c r="L3581" i="8"/>
  <c r="AT3581" i="8"/>
  <c r="O3581" i="8"/>
  <c r="P3581" i="8"/>
  <c r="S3581" i="8"/>
  <c r="R3581" i="8"/>
  <c r="Q3581" i="8"/>
  <c r="N3581" i="8"/>
  <c r="M3581" i="8"/>
  <c r="L3580" i="8"/>
  <c r="AT3580" i="8"/>
  <c r="O3580" i="8"/>
  <c r="P3580" i="8"/>
  <c r="S3580" i="8"/>
  <c r="R3580" i="8"/>
  <c r="Q3580" i="8"/>
  <c r="N3580" i="8"/>
  <c r="M3580" i="8"/>
  <c r="L3579" i="8"/>
  <c r="AT3579" i="8"/>
  <c r="O3579" i="8"/>
  <c r="P3579" i="8"/>
  <c r="S3579" i="8"/>
  <c r="R3579" i="8"/>
  <c r="Q3579" i="8"/>
  <c r="N3579" i="8"/>
  <c r="M3579" i="8"/>
  <c r="L3578" i="8"/>
  <c r="AT3578" i="8"/>
  <c r="O3578" i="8"/>
  <c r="P3578" i="8"/>
  <c r="S3578" i="8"/>
  <c r="R3578" i="8"/>
  <c r="Q3578" i="8"/>
  <c r="N3578" i="8"/>
  <c r="M3578" i="8"/>
  <c r="L3577" i="8"/>
  <c r="AT3577" i="8"/>
  <c r="O3577" i="8"/>
  <c r="P3577" i="8"/>
  <c r="S3577" i="8"/>
  <c r="R3577" i="8"/>
  <c r="Q3577" i="8"/>
  <c r="N3577" i="8"/>
  <c r="M3577" i="8"/>
  <c r="L3576" i="8"/>
  <c r="AT3576" i="8"/>
  <c r="O3576" i="8"/>
  <c r="P3576" i="8"/>
  <c r="S3576" i="8"/>
  <c r="R3576" i="8"/>
  <c r="Q3576" i="8"/>
  <c r="N3576" i="8"/>
  <c r="M3576" i="8"/>
  <c r="L3575" i="8"/>
  <c r="AT3575" i="8"/>
  <c r="O3575" i="8"/>
  <c r="P3575" i="8"/>
  <c r="S3575" i="8"/>
  <c r="R3575" i="8"/>
  <c r="Q3575" i="8"/>
  <c r="N3575" i="8"/>
  <c r="M3575" i="8"/>
  <c r="L3574" i="8"/>
  <c r="AT3574" i="8"/>
  <c r="O3574" i="8"/>
  <c r="P3574" i="8"/>
  <c r="S3574" i="8"/>
  <c r="R3574" i="8"/>
  <c r="Q3574" i="8"/>
  <c r="N3574" i="8"/>
  <c r="M3574" i="8"/>
  <c r="L3573" i="8"/>
  <c r="AT3573" i="8"/>
  <c r="O3573" i="8"/>
  <c r="P3573" i="8"/>
  <c r="S3573" i="8"/>
  <c r="R3573" i="8"/>
  <c r="Q3573" i="8"/>
  <c r="N3573" i="8"/>
  <c r="M3573" i="8"/>
  <c r="L3572" i="8"/>
  <c r="AT3572" i="8"/>
  <c r="O3572" i="8"/>
  <c r="P3572" i="8"/>
  <c r="S3572" i="8"/>
  <c r="R3572" i="8"/>
  <c r="Q3572" i="8"/>
  <c r="N3572" i="8"/>
  <c r="M3572" i="8"/>
  <c r="L3571" i="8"/>
  <c r="AT3571" i="8"/>
  <c r="O3571" i="8"/>
  <c r="P3571" i="8"/>
  <c r="S3571" i="8"/>
  <c r="R3571" i="8"/>
  <c r="Q3571" i="8"/>
  <c r="N3571" i="8"/>
  <c r="M3571" i="8"/>
  <c r="L3570" i="8"/>
  <c r="AT3570" i="8"/>
  <c r="O3570" i="8"/>
  <c r="P3570" i="8"/>
  <c r="S3570" i="8"/>
  <c r="R3570" i="8"/>
  <c r="Q3570" i="8"/>
  <c r="N3570" i="8"/>
  <c r="M3570" i="8"/>
  <c r="L3569" i="8"/>
  <c r="AT3569" i="8"/>
  <c r="O3569" i="8"/>
  <c r="P3569" i="8"/>
  <c r="S3569" i="8"/>
  <c r="R3569" i="8"/>
  <c r="Q3569" i="8"/>
  <c r="N3569" i="8"/>
  <c r="M3569" i="8"/>
  <c r="L3568" i="8"/>
  <c r="AT3568" i="8"/>
  <c r="O3568" i="8"/>
  <c r="P3568" i="8"/>
  <c r="S3568" i="8"/>
  <c r="R3568" i="8"/>
  <c r="Q3568" i="8"/>
  <c r="N3568" i="8"/>
  <c r="M3568" i="8"/>
  <c r="L3567" i="8"/>
  <c r="AT3567" i="8"/>
  <c r="O3567" i="8"/>
  <c r="P3567" i="8"/>
  <c r="S3567" i="8"/>
  <c r="R3567" i="8"/>
  <c r="Q3567" i="8"/>
  <c r="N3567" i="8"/>
  <c r="M3567" i="8"/>
  <c r="L3566" i="8"/>
  <c r="AT3566" i="8"/>
  <c r="O3566" i="8"/>
  <c r="P3566" i="8"/>
  <c r="S3566" i="8"/>
  <c r="R3566" i="8"/>
  <c r="Q3566" i="8"/>
  <c r="N3566" i="8"/>
  <c r="M3566" i="8"/>
  <c r="L3565" i="8"/>
  <c r="AT3565" i="8"/>
  <c r="O3565" i="8"/>
  <c r="P3565" i="8"/>
  <c r="S3565" i="8"/>
  <c r="R3565" i="8"/>
  <c r="Q3565" i="8"/>
  <c r="N3565" i="8"/>
  <c r="M3565" i="8"/>
  <c r="L3564" i="8"/>
  <c r="AT3564" i="8"/>
  <c r="O3564" i="8"/>
  <c r="P3564" i="8"/>
  <c r="S3564" i="8"/>
  <c r="R3564" i="8"/>
  <c r="Q3564" i="8"/>
  <c r="N3564" i="8"/>
  <c r="M3564" i="8"/>
  <c r="L3563" i="8"/>
  <c r="AT3563" i="8"/>
  <c r="O3563" i="8"/>
  <c r="P3563" i="8"/>
  <c r="S3563" i="8"/>
  <c r="R3563" i="8"/>
  <c r="Q3563" i="8"/>
  <c r="N3563" i="8"/>
  <c r="M3563" i="8"/>
  <c r="L3562" i="8"/>
  <c r="AT3562" i="8"/>
  <c r="O3562" i="8"/>
  <c r="P3562" i="8"/>
  <c r="S3562" i="8"/>
  <c r="R3562" i="8"/>
  <c r="Q3562" i="8"/>
  <c r="N3562" i="8"/>
  <c r="M3562" i="8"/>
  <c r="L3561" i="8"/>
  <c r="AT3561" i="8"/>
  <c r="O3561" i="8"/>
  <c r="P3561" i="8"/>
  <c r="S3561" i="8"/>
  <c r="R3561" i="8"/>
  <c r="Q3561" i="8"/>
  <c r="N3561" i="8"/>
  <c r="M3561" i="8"/>
  <c r="L3560" i="8"/>
  <c r="AT3560" i="8"/>
  <c r="O3560" i="8"/>
  <c r="P3560" i="8"/>
  <c r="S3560" i="8"/>
  <c r="R3560" i="8"/>
  <c r="Q3560" i="8"/>
  <c r="N3560" i="8"/>
  <c r="M3560" i="8"/>
  <c r="L3559" i="8"/>
  <c r="AT3559" i="8"/>
  <c r="O3559" i="8"/>
  <c r="P3559" i="8"/>
  <c r="S3559" i="8"/>
  <c r="R3559" i="8"/>
  <c r="Q3559" i="8"/>
  <c r="N3559" i="8"/>
  <c r="M3559" i="8"/>
  <c r="L3558" i="8"/>
  <c r="AT3558" i="8"/>
  <c r="O3558" i="8"/>
  <c r="P3558" i="8"/>
  <c r="S3558" i="8"/>
  <c r="R3558" i="8"/>
  <c r="Q3558" i="8"/>
  <c r="N3558" i="8"/>
  <c r="M3558" i="8"/>
  <c r="L3557" i="8"/>
  <c r="AT3557" i="8"/>
  <c r="O3557" i="8"/>
  <c r="P3557" i="8"/>
  <c r="S3557" i="8"/>
  <c r="R3557" i="8"/>
  <c r="Q3557" i="8"/>
  <c r="N3557" i="8"/>
  <c r="M3557" i="8"/>
  <c r="L3556" i="8"/>
  <c r="AT3556" i="8"/>
  <c r="O3556" i="8"/>
  <c r="P3556" i="8"/>
  <c r="S3556" i="8"/>
  <c r="R3556" i="8"/>
  <c r="Q3556" i="8"/>
  <c r="N3556" i="8"/>
  <c r="M3556" i="8"/>
  <c r="L3555" i="8"/>
  <c r="AT3555" i="8"/>
  <c r="O3555" i="8"/>
  <c r="P3555" i="8"/>
  <c r="S3555" i="8"/>
  <c r="R3555" i="8"/>
  <c r="Q3555" i="8"/>
  <c r="N3555" i="8"/>
  <c r="M3555" i="8"/>
  <c r="L3554" i="8"/>
  <c r="AT3554" i="8"/>
  <c r="O3554" i="8"/>
  <c r="P3554" i="8"/>
  <c r="S3554" i="8"/>
  <c r="R3554" i="8"/>
  <c r="Q3554" i="8"/>
  <c r="N3554" i="8"/>
  <c r="M3554" i="8"/>
  <c r="L3553" i="8"/>
  <c r="AT3553" i="8"/>
  <c r="O3553" i="8"/>
  <c r="P3553" i="8"/>
  <c r="S3553" i="8"/>
  <c r="R3553" i="8"/>
  <c r="Q3553" i="8"/>
  <c r="N3553" i="8"/>
  <c r="M3553" i="8"/>
  <c r="L3552" i="8"/>
  <c r="AT3552" i="8"/>
  <c r="O3552" i="8"/>
  <c r="P3552" i="8"/>
  <c r="S3552" i="8"/>
  <c r="R3552" i="8"/>
  <c r="Q3552" i="8"/>
  <c r="N3552" i="8"/>
  <c r="M3552" i="8"/>
  <c r="L3551" i="8"/>
  <c r="AT3551" i="8"/>
  <c r="O3551" i="8"/>
  <c r="P3551" i="8"/>
  <c r="S3551" i="8"/>
  <c r="R3551" i="8"/>
  <c r="Q3551" i="8"/>
  <c r="N3551" i="8"/>
  <c r="M3551" i="8"/>
  <c r="L3550" i="8"/>
  <c r="AT3550" i="8"/>
  <c r="O3550" i="8"/>
  <c r="P3550" i="8"/>
  <c r="S3550" i="8"/>
  <c r="R3550" i="8"/>
  <c r="Q3550" i="8"/>
  <c r="N3550" i="8"/>
  <c r="M3550" i="8"/>
  <c r="L3549" i="8"/>
  <c r="AT3549" i="8"/>
  <c r="O3549" i="8"/>
  <c r="P3549" i="8"/>
  <c r="S3549" i="8"/>
  <c r="R3549" i="8"/>
  <c r="Q3549" i="8"/>
  <c r="N3549" i="8"/>
  <c r="M3549" i="8"/>
  <c r="L3548" i="8"/>
  <c r="AT3548" i="8"/>
  <c r="O3548" i="8"/>
  <c r="P3548" i="8"/>
  <c r="S3548" i="8"/>
  <c r="R3548" i="8"/>
  <c r="Q3548" i="8"/>
  <c r="N3548" i="8"/>
  <c r="M3548" i="8"/>
  <c r="L3547" i="8"/>
  <c r="AT3547" i="8"/>
  <c r="O3547" i="8"/>
  <c r="P3547" i="8"/>
  <c r="S3547" i="8"/>
  <c r="R3547" i="8"/>
  <c r="Q3547" i="8"/>
  <c r="N3547" i="8"/>
  <c r="M3547" i="8"/>
  <c r="L3546" i="8"/>
  <c r="AT3546" i="8"/>
  <c r="O3546" i="8"/>
  <c r="P3546" i="8"/>
  <c r="S3546" i="8"/>
  <c r="R3546" i="8"/>
  <c r="Q3546" i="8"/>
  <c r="N3546" i="8"/>
  <c r="M3546" i="8"/>
  <c r="L3545" i="8"/>
  <c r="AT3545" i="8"/>
  <c r="O3545" i="8"/>
  <c r="P3545" i="8"/>
  <c r="S3545" i="8"/>
  <c r="R3545" i="8"/>
  <c r="Q3545" i="8"/>
  <c r="N3545" i="8"/>
  <c r="M3545" i="8"/>
  <c r="L3544" i="8"/>
  <c r="AT3544" i="8"/>
  <c r="O3544" i="8"/>
  <c r="P3544" i="8"/>
  <c r="S3544" i="8"/>
  <c r="R3544" i="8"/>
  <c r="Q3544" i="8"/>
  <c r="N3544" i="8"/>
  <c r="M3544" i="8"/>
  <c r="L3543" i="8"/>
  <c r="AT3543" i="8"/>
  <c r="O3543" i="8"/>
  <c r="P3543" i="8"/>
  <c r="S3543" i="8"/>
  <c r="R3543" i="8"/>
  <c r="Q3543" i="8"/>
  <c r="N3543" i="8"/>
  <c r="M3543" i="8"/>
  <c r="L3542" i="8"/>
  <c r="AT3542" i="8"/>
  <c r="O3542" i="8"/>
  <c r="P3542" i="8"/>
  <c r="S3542" i="8"/>
  <c r="R3542" i="8"/>
  <c r="Q3542" i="8"/>
  <c r="N3542" i="8"/>
  <c r="M3542" i="8"/>
  <c r="L3541" i="8"/>
  <c r="AT3541" i="8"/>
  <c r="O3541" i="8"/>
  <c r="P3541" i="8"/>
  <c r="S3541" i="8"/>
  <c r="R3541" i="8"/>
  <c r="Q3541" i="8"/>
  <c r="N3541" i="8"/>
  <c r="M3541" i="8"/>
  <c r="L3540" i="8"/>
  <c r="AT3540" i="8"/>
  <c r="O3540" i="8"/>
  <c r="P3540" i="8"/>
  <c r="S3540" i="8"/>
  <c r="R3540" i="8"/>
  <c r="Q3540" i="8"/>
  <c r="N3540" i="8"/>
  <c r="M3540" i="8"/>
  <c r="L3539" i="8"/>
  <c r="AT3539" i="8"/>
  <c r="O3539" i="8"/>
  <c r="P3539" i="8"/>
  <c r="S3539" i="8"/>
  <c r="R3539" i="8"/>
  <c r="Q3539" i="8"/>
  <c r="N3539" i="8"/>
  <c r="M3539" i="8"/>
  <c r="L3538" i="8"/>
  <c r="AT3538" i="8"/>
  <c r="O3538" i="8"/>
  <c r="P3538" i="8"/>
  <c r="S3538" i="8"/>
  <c r="R3538" i="8"/>
  <c r="Q3538" i="8"/>
  <c r="N3538" i="8"/>
  <c r="M3538" i="8"/>
  <c r="L3537" i="8"/>
  <c r="AT3537" i="8"/>
  <c r="O3537" i="8"/>
  <c r="P3537" i="8"/>
  <c r="S3537" i="8"/>
  <c r="R3537" i="8"/>
  <c r="Q3537" i="8"/>
  <c r="N3537" i="8"/>
  <c r="M3537" i="8"/>
  <c r="L3536" i="8"/>
  <c r="AT3536" i="8"/>
  <c r="O3536" i="8"/>
  <c r="P3536" i="8"/>
  <c r="S3536" i="8"/>
  <c r="R3536" i="8"/>
  <c r="Q3536" i="8"/>
  <c r="N3536" i="8"/>
  <c r="M3536" i="8"/>
  <c r="L3535" i="8"/>
  <c r="AT3535" i="8"/>
  <c r="O3535" i="8"/>
  <c r="P3535" i="8"/>
  <c r="S3535" i="8"/>
  <c r="R3535" i="8"/>
  <c r="Q3535" i="8"/>
  <c r="N3535" i="8"/>
  <c r="M3535" i="8"/>
  <c r="L3534" i="8"/>
  <c r="AT3534" i="8"/>
  <c r="O3534" i="8"/>
  <c r="P3534" i="8"/>
  <c r="S3534" i="8"/>
  <c r="R3534" i="8"/>
  <c r="Q3534" i="8"/>
  <c r="N3534" i="8"/>
  <c r="M3534" i="8"/>
  <c r="L3533" i="8"/>
  <c r="AT3533" i="8"/>
  <c r="O3533" i="8"/>
  <c r="P3533" i="8"/>
  <c r="S3533" i="8"/>
  <c r="R3533" i="8"/>
  <c r="Q3533" i="8"/>
  <c r="N3533" i="8"/>
  <c r="M3533" i="8"/>
  <c r="L3532" i="8"/>
  <c r="AT3532" i="8"/>
  <c r="O3532" i="8"/>
  <c r="P3532" i="8"/>
  <c r="S3532" i="8"/>
  <c r="R3532" i="8"/>
  <c r="Q3532" i="8"/>
  <c r="N3532" i="8"/>
  <c r="M3532" i="8"/>
  <c r="L3531" i="8"/>
  <c r="AT3531" i="8"/>
  <c r="O3531" i="8"/>
  <c r="P3531" i="8"/>
  <c r="S3531" i="8"/>
  <c r="R3531" i="8"/>
  <c r="Q3531" i="8"/>
  <c r="N3531" i="8"/>
  <c r="M3531" i="8"/>
  <c r="L3530" i="8"/>
  <c r="AT3530" i="8"/>
  <c r="O3530" i="8"/>
  <c r="P3530" i="8"/>
  <c r="S3530" i="8"/>
  <c r="R3530" i="8"/>
  <c r="Q3530" i="8"/>
  <c r="N3530" i="8"/>
  <c r="M3530" i="8"/>
  <c r="L3529" i="8"/>
  <c r="AT3529" i="8"/>
  <c r="O3529" i="8"/>
  <c r="P3529" i="8"/>
  <c r="S3529" i="8"/>
  <c r="R3529" i="8"/>
  <c r="Q3529" i="8"/>
  <c r="N3529" i="8"/>
  <c r="M3529" i="8"/>
  <c r="L3528" i="8"/>
  <c r="AT3528" i="8"/>
  <c r="O3528" i="8"/>
  <c r="P3528" i="8"/>
  <c r="S3528" i="8"/>
  <c r="R3528" i="8"/>
  <c r="Q3528" i="8"/>
  <c r="N3528" i="8"/>
  <c r="M3528" i="8"/>
  <c r="L3527" i="8"/>
  <c r="AT3527" i="8"/>
  <c r="O3527" i="8"/>
  <c r="P3527" i="8"/>
  <c r="S3527" i="8"/>
  <c r="R3527" i="8"/>
  <c r="Q3527" i="8"/>
  <c r="N3527" i="8"/>
  <c r="M3527" i="8"/>
  <c r="L3526" i="8"/>
  <c r="AT3526" i="8"/>
  <c r="O3526" i="8"/>
  <c r="P3526" i="8"/>
  <c r="S3526" i="8"/>
  <c r="R3526" i="8"/>
  <c r="Q3526" i="8"/>
  <c r="N3526" i="8"/>
  <c r="M3526" i="8"/>
  <c r="L3525" i="8"/>
  <c r="AT3525" i="8"/>
  <c r="O3525" i="8"/>
  <c r="P3525" i="8"/>
  <c r="S3525" i="8"/>
  <c r="R3525" i="8"/>
  <c r="Q3525" i="8"/>
  <c r="N3525" i="8"/>
  <c r="M3525" i="8"/>
  <c r="L3524" i="8"/>
  <c r="AT3524" i="8"/>
  <c r="O3524" i="8"/>
  <c r="P3524" i="8"/>
  <c r="S3524" i="8"/>
  <c r="R3524" i="8"/>
  <c r="Q3524" i="8"/>
  <c r="N3524" i="8"/>
  <c r="M3524" i="8"/>
  <c r="L3523" i="8"/>
  <c r="AT3523" i="8"/>
  <c r="O3523" i="8"/>
  <c r="P3523" i="8"/>
  <c r="S3523" i="8"/>
  <c r="R3523" i="8"/>
  <c r="Q3523" i="8"/>
  <c r="N3523" i="8"/>
  <c r="M3523" i="8"/>
  <c r="L3522" i="8"/>
  <c r="AT3522" i="8"/>
  <c r="O3522" i="8"/>
  <c r="P3522" i="8"/>
  <c r="S3522" i="8"/>
  <c r="R3522" i="8"/>
  <c r="Q3522" i="8"/>
  <c r="N3522" i="8"/>
  <c r="M3522" i="8"/>
  <c r="L3521" i="8"/>
  <c r="AT3521" i="8"/>
  <c r="O3521" i="8"/>
  <c r="P3521" i="8"/>
  <c r="S3521" i="8"/>
  <c r="R3521" i="8"/>
  <c r="Q3521" i="8"/>
  <c r="N3521" i="8"/>
  <c r="M3521" i="8"/>
  <c r="L3520" i="8"/>
  <c r="AT3520" i="8"/>
  <c r="O3520" i="8"/>
  <c r="P3520" i="8"/>
  <c r="S3520" i="8"/>
  <c r="R3520" i="8"/>
  <c r="Q3520" i="8"/>
  <c r="N3520" i="8"/>
  <c r="M3520" i="8"/>
  <c r="L3519" i="8"/>
  <c r="AT3519" i="8"/>
  <c r="O3519" i="8"/>
  <c r="P3519" i="8"/>
  <c r="S3519" i="8"/>
  <c r="R3519" i="8"/>
  <c r="Q3519" i="8"/>
  <c r="N3519" i="8"/>
  <c r="M3519" i="8"/>
  <c r="L3518" i="8"/>
  <c r="AT3518" i="8"/>
  <c r="O3518" i="8"/>
  <c r="P3518" i="8"/>
  <c r="S3518" i="8"/>
  <c r="R3518" i="8"/>
  <c r="Q3518" i="8"/>
  <c r="N3518" i="8"/>
  <c r="M3518" i="8"/>
  <c r="L3517" i="8"/>
  <c r="AT3517" i="8"/>
  <c r="O3517" i="8"/>
  <c r="P3517" i="8"/>
  <c r="S3517" i="8"/>
  <c r="R3517" i="8"/>
  <c r="Q3517" i="8"/>
  <c r="N3517" i="8"/>
  <c r="M3517" i="8"/>
  <c r="L3516" i="8"/>
  <c r="AT3516" i="8"/>
  <c r="O3516" i="8"/>
  <c r="P3516" i="8"/>
  <c r="S3516" i="8"/>
  <c r="R3516" i="8"/>
  <c r="Q3516" i="8"/>
  <c r="N3516" i="8"/>
  <c r="M3516" i="8"/>
  <c r="L3515" i="8"/>
  <c r="AT3515" i="8"/>
  <c r="O3515" i="8"/>
  <c r="P3515" i="8"/>
  <c r="S3515" i="8"/>
  <c r="R3515" i="8"/>
  <c r="Q3515" i="8"/>
  <c r="N3515" i="8"/>
  <c r="M3515" i="8"/>
  <c r="L3514" i="8"/>
  <c r="AT3514" i="8"/>
  <c r="O3514" i="8"/>
  <c r="P3514" i="8"/>
  <c r="S3514" i="8"/>
  <c r="R3514" i="8"/>
  <c r="Q3514" i="8"/>
  <c r="N3514" i="8"/>
  <c r="M3514" i="8"/>
  <c r="L3513" i="8"/>
  <c r="AT3513" i="8"/>
  <c r="O3513" i="8"/>
  <c r="P3513" i="8"/>
  <c r="S3513" i="8"/>
  <c r="R3513" i="8"/>
  <c r="Q3513" i="8"/>
  <c r="N3513" i="8"/>
  <c r="M3513" i="8"/>
  <c r="L3512" i="8"/>
  <c r="AT3512" i="8"/>
  <c r="O3512" i="8"/>
  <c r="P3512" i="8"/>
  <c r="S3512" i="8"/>
  <c r="R3512" i="8"/>
  <c r="Q3512" i="8"/>
  <c r="N3512" i="8"/>
  <c r="M3512" i="8"/>
  <c r="L3511" i="8"/>
  <c r="AT3511" i="8"/>
  <c r="O3511" i="8"/>
  <c r="P3511" i="8"/>
  <c r="S3511" i="8"/>
  <c r="R3511" i="8"/>
  <c r="Q3511" i="8"/>
  <c r="N3511" i="8"/>
  <c r="M3511" i="8"/>
  <c r="L3510" i="8"/>
  <c r="AT3510" i="8"/>
  <c r="O3510" i="8"/>
  <c r="P3510" i="8"/>
  <c r="S3510" i="8"/>
  <c r="R3510" i="8"/>
  <c r="Q3510" i="8"/>
  <c r="N3510" i="8"/>
  <c r="M3510" i="8"/>
  <c r="L3509" i="8"/>
  <c r="AT3509" i="8"/>
  <c r="O3509" i="8"/>
  <c r="P3509" i="8"/>
  <c r="S3509" i="8"/>
  <c r="R3509" i="8"/>
  <c r="Q3509" i="8"/>
  <c r="N3509" i="8"/>
  <c r="M3509" i="8"/>
  <c r="L3508" i="8"/>
  <c r="AT3508" i="8"/>
  <c r="O3508" i="8"/>
  <c r="P3508" i="8"/>
  <c r="S3508" i="8"/>
  <c r="R3508" i="8"/>
  <c r="Q3508" i="8"/>
  <c r="N3508" i="8"/>
  <c r="M3508" i="8"/>
  <c r="L3507" i="8"/>
  <c r="AT3507" i="8"/>
  <c r="O3507" i="8"/>
  <c r="P3507" i="8"/>
  <c r="S3507" i="8"/>
  <c r="R3507" i="8"/>
  <c r="Q3507" i="8"/>
  <c r="N3507" i="8"/>
  <c r="M3507" i="8"/>
  <c r="L3506" i="8"/>
  <c r="AT3506" i="8"/>
  <c r="O3506" i="8"/>
  <c r="P3506" i="8"/>
  <c r="S3506" i="8"/>
  <c r="R3506" i="8"/>
  <c r="Q3506" i="8"/>
  <c r="N3506" i="8"/>
  <c r="M3506" i="8"/>
  <c r="L3505" i="8"/>
  <c r="AT3505" i="8"/>
  <c r="O3505" i="8"/>
  <c r="P3505" i="8"/>
  <c r="S3505" i="8"/>
  <c r="R3505" i="8"/>
  <c r="Q3505" i="8"/>
  <c r="N3505" i="8"/>
  <c r="M3505" i="8"/>
  <c r="L3504" i="8"/>
  <c r="AT3504" i="8"/>
  <c r="O3504" i="8"/>
  <c r="P3504" i="8"/>
  <c r="S3504" i="8"/>
  <c r="R3504" i="8"/>
  <c r="Q3504" i="8"/>
  <c r="N3504" i="8"/>
  <c r="M3504" i="8"/>
  <c r="L3503" i="8"/>
  <c r="AT3503" i="8"/>
  <c r="O3503" i="8"/>
  <c r="P3503" i="8"/>
  <c r="S3503" i="8"/>
  <c r="R3503" i="8"/>
  <c r="Q3503" i="8"/>
  <c r="N3503" i="8"/>
  <c r="M3503" i="8"/>
  <c r="L3502" i="8"/>
  <c r="AT3502" i="8"/>
  <c r="O3502" i="8"/>
  <c r="P3502" i="8"/>
  <c r="S3502" i="8"/>
  <c r="R3502" i="8"/>
  <c r="Q3502" i="8"/>
  <c r="N3502" i="8"/>
  <c r="M3502" i="8"/>
  <c r="L3501" i="8"/>
  <c r="AT3501" i="8"/>
  <c r="O3501" i="8"/>
  <c r="P3501" i="8"/>
  <c r="S3501" i="8"/>
  <c r="R3501" i="8"/>
  <c r="Q3501" i="8"/>
  <c r="N3501" i="8"/>
  <c r="M3501" i="8"/>
  <c r="L3500" i="8"/>
  <c r="AT3500" i="8"/>
  <c r="O3500" i="8"/>
  <c r="P3500" i="8"/>
  <c r="S3500" i="8"/>
  <c r="R3500" i="8"/>
  <c r="Q3500" i="8"/>
  <c r="N3500" i="8"/>
  <c r="M3500" i="8"/>
  <c r="L3499" i="8"/>
  <c r="AT3499" i="8"/>
  <c r="O3499" i="8"/>
  <c r="P3499" i="8"/>
  <c r="S3499" i="8"/>
  <c r="R3499" i="8"/>
  <c r="Q3499" i="8"/>
  <c r="N3499" i="8"/>
  <c r="M3499" i="8"/>
  <c r="L3498" i="8"/>
  <c r="AT3498" i="8"/>
  <c r="O3498" i="8"/>
  <c r="P3498" i="8"/>
  <c r="S3498" i="8"/>
  <c r="R3498" i="8"/>
  <c r="Q3498" i="8"/>
  <c r="N3498" i="8"/>
  <c r="M3498" i="8"/>
  <c r="L3497" i="8"/>
  <c r="AT3497" i="8"/>
  <c r="O3497" i="8"/>
  <c r="P3497" i="8"/>
  <c r="S3497" i="8"/>
  <c r="R3497" i="8"/>
  <c r="Q3497" i="8"/>
  <c r="N3497" i="8"/>
  <c r="M3497" i="8"/>
  <c r="L3496" i="8"/>
  <c r="AT3496" i="8"/>
  <c r="O3496" i="8"/>
  <c r="P3496" i="8"/>
  <c r="S3496" i="8"/>
  <c r="R3496" i="8"/>
  <c r="Q3496" i="8"/>
  <c r="N3496" i="8"/>
  <c r="M3496" i="8"/>
  <c r="L3495" i="8"/>
  <c r="AT3495" i="8"/>
  <c r="O3495" i="8"/>
  <c r="P3495" i="8"/>
  <c r="S3495" i="8"/>
  <c r="R3495" i="8"/>
  <c r="Q3495" i="8"/>
  <c r="N3495" i="8"/>
  <c r="M3495" i="8"/>
  <c r="L3494" i="8"/>
  <c r="AT3494" i="8"/>
  <c r="O3494" i="8"/>
  <c r="P3494" i="8"/>
  <c r="S3494" i="8"/>
  <c r="R3494" i="8"/>
  <c r="Q3494" i="8"/>
  <c r="N3494" i="8"/>
  <c r="M3494" i="8"/>
  <c r="L3493" i="8"/>
  <c r="AT3493" i="8"/>
  <c r="O3493" i="8"/>
  <c r="P3493" i="8"/>
  <c r="S3493" i="8"/>
  <c r="R3493" i="8"/>
  <c r="Q3493" i="8"/>
  <c r="N3493" i="8"/>
  <c r="M3493" i="8"/>
  <c r="L3492" i="8"/>
  <c r="AT3492" i="8"/>
  <c r="O3492" i="8"/>
  <c r="P3492" i="8"/>
  <c r="S3492" i="8"/>
  <c r="R3492" i="8"/>
  <c r="Q3492" i="8"/>
  <c r="N3492" i="8"/>
  <c r="M3492" i="8"/>
  <c r="L3491" i="8"/>
  <c r="AT3491" i="8"/>
  <c r="O3491" i="8"/>
  <c r="P3491" i="8"/>
  <c r="S3491" i="8"/>
  <c r="R3491" i="8"/>
  <c r="Q3491" i="8"/>
  <c r="N3491" i="8"/>
  <c r="M3491" i="8"/>
  <c r="L3490" i="8"/>
  <c r="AT3490" i="8"/>
  <c r="O3490" i="8"/>
  <c r="P3490" i="8"/>
  <c r="S3490" i="8"/>
  <c r="R3490" i="8"/>
  <c r="Q3490" i="8"/>
  <c r="N3490" i="8"/>
  <c r="M3490" i="8"/>
  <c r="L3489" i="8"/>
  <c r="AT3489" i="8"/>
  <c r="O3489" i="8"/>
  <c r="P3489" i="8"/>
  <c r="S3489" i="8"/>
  <c r="R3489" i="8"/>
  <c r="Q3489" i="8"/>
  <c r="N3489" i="8"/>
  <c r="M3489" i="8"/>
  <c r="L3488" i="8"/>
  <c r="AT3488" i="8"/>
  <c r="O3488" i="8"/>
  <c r="P3488" i="8"/>
  <c r="S3488" i="8"/>
  <c r="R3488" i="8"/>
  <c r="Q3488" i="8"/>
  <c r="N3488" i="8"/>
  <c r="M3488" i="8"/>
  <c r="L3487" i="8"/>
  <c r="AT3487" i="8"/>
  <c r="O3487" i="8"/>
  <c r="P3487" i="8"/>
  <c r="S3487" i="8"/>
  <c r="R3487" i="8"/>
  <c r="Q3487" i="8"/>
  <c r="N3487" i="8"/>
  <c r="M3487" i="8"/>
  <c r="L3486" i="8"/>
  <c r="AT3486" i="8"/>
  <c r="O3486" i="8"/>
  <c r="P3486" i="8"/>
  <c r="S3486" i="8"/>
  <c r="R3486" i="8"/>
  <c r="Q3486" i="8"/>
  <c r="N3486" i="8"/>
  <c r="M3486" i="8"/>
  <c r="L3485" i="8"/>
  <c r="AT3485" i="8"/>
  <c r="O3485" i="8"/>
  <c r="P3485" i="8"/>
  <c r="S3485" i="8"/>
  <c r="R3485" i="8"/>
  <c r="Q3485" i="8"/>
  <c r="N3485" i="8"/>
  <c r="M3485" i="8"/>
  <c r="L3484" i="8"/>
  <c r="AT3484" i="8"/>
  <c r="O3484" i="8"/>
  <c r="P3484" i="8"/>
  <c r="S3484" i="8"/>
  <c r="R3484" i="8"/>
  <c r="Q3484" i="8"/>
  <c r="N3484" i="8"/>
  <c r="M3484" i="8"/>
  <c r="L3483" i="8"/>
  <c r="AT3483" i="8"/>
  <c r="O3483" i="8"/>
  <c r="P3483" i="8"/>
  <c r="S3483" i="8"/>
  <c r="R3483" i="8"/>
  <c r="Q3483" i="8"/>
  <c r="N3483" i="8"/>
  <c r="M3483" i="8"/>
  <c r="L3482" i="8"/>
  <c r="AT3482" i="8"/>
  <c r="O3482" i="8"/>
  <c r="P3482" i="8"/>
  <c r="S3482" i="8"/>
  <c r="R3482" i="8"/>
  <c r="Q3482" i="8"/>
  <c r="N3482" i="8"/>
  <c r="M3482" i="8"/>
  <c r="L3481" i="8"/>
  <c r="AT3481" i="8"/>
  <c r="O3481" i="8"/>
  <c r="P3481" i="8"/>
  <c r="S3481" i="8"/>
  <c r="R3481" i="8"/>
  <c r="Q3481" i="8"/>
  <c r="N3481" i="8"/>
  <c r="M3481" i="8"/>
  <c r="L3480" i="8"/>
  <c r="AT3480" i="8"/>
  <c r="O3480" i="8"/>
  <c r="P3480" i="8"/>
  <c r="S3480" i="8"/>
  <c r="R3480" i="8"/>
  <c r="Q3480" i="8"/>
  <c r="N3480" i="8"/>
  <c r="M3480" i="8"/>
  <c r="L3479" i="8"/>
  <c r="AT3479" i="8"/>
  <c r="O3479" i="8"/>
  <c r="P3479" i="8"/>
  <c r="S3479" i="8"/>
  <c r="R3479" i="8"/>
  <c r="Q3479" i="8"/>
  <c r="N3479" i="8"/>
  <c r="M3479" i="8"/>
  <c r="L3478" i="8"/>
  <c r="AT3478" i="8"/>
  <c r="O3478" i="8"/>
  <c r="P3478" i="8"/>
  <c r="S3478" i="8"/>
  <c r="R3478" i="8"/>
  <c r="Q3478" i="8"/>
  <c r="N3478" i="8"/>
  <c r="M3478" i="8"/>
  <c r="L3477" i="8"/>
  <c r="AT3477" i="8"/>
  <c r="O3477" i="8"/>
  <c r="P3477" i="8"/>
  <c r="S3477" i="8"/>
  <c r="R3477" i="8"/>
  <c r="Q3477" i="8"/>
  <c r="N3477" i="8"/>
  <c r="M3477" i="8"/>
  <c r="L3476" i="8"/>
  <c r="AT3476" i="8"/>
  <c r="O3476" i="8"/>
  <c r="P3476" i="8"/>
  <c r="S3476" i="8"/>
  <c r="R3476" i="8"/>
  <c r="Q3476" i="8"/>
  <c r="N3476" i="8"/>
  <c r="M3476" i="8"/>
  <c r="L3475" i="8"/>
  <c r="AT3475" i="8"/>
  <c r="O3475" i="8"/>
  <c r="P3475" i="8"/>
  <c r="S3475" i="8"/>
  <c r="R3475" i="8"/>
  <c r="Q3475" i="8"/>
  <c r="N3475" i="8"/>
  <c r="M3475" i="8"/>
  <c r="L3474" i="8"/>
  <c r="AT3474" i="8"/>
  <c r="O3474" i="8"/>
  <c r="P3474" i="8"/>
  <c r="S3474" i="8"/>
  <c r="R3474" i="8"/>
  <c r="Q3474" i="8"/>
  <c r="N3474" i="8"/>
  <c r="M3474" i="8"/>
  <c r="L3473" i="8"/>
  <c r="AT3473" i="8"/>
  <c r="O3473" i="8"/>
  <c r="P3473" i="8"/>
  <c r="S3473" i="8"/>
  <c r="R3473" i="8"/>
  <c r="Q3473" i="8"/>
  <c r="N3473" i="8"/>
  <c r="M3473" i="8"/>
  <c r="L3472" i="8"/>
  <c r="AT3472" i="8"/>
  <c r="O3472" i="8"/>
  <c r="P3472" i="8"/>
  <c r="S3472" i="8"/>
  <c r="R3472" i="8"/>
  <c r="Q3472" i="8"/>
  <c r="N3472" i="8"/>
  <c r="M3472" i="8"/>
  <c r="L3471" i="8"/>
  <c r="AT3471" i="8"/>
  <c r="O3471" i="8"/>
  <c r="P3471" i="8"/>
  <c r="S3471" i="8"/>
  <c r="R3471" i="8"/>
  <c r="Q3471" i="8"/>
  <c r="N3471" i="8"/>
  <c r="M3471" i="8"/>
  <c r="L3470" i="8"/>
  <c r="AT3470" i="8"/>
  <c r="O3470" i="8"/>
  <c r="P3470" i="8"/>
  <c r="S3470" i="8"/>
  <c r="R3470" i="8"/>
  <c r="Q3470" i="8"/>
  <c r="N3470" i="8"/>
  <c r="M3470" i="8"/>
  <c r="L3469" i="8"/>
  <c r="AT3469" i="8"/>
  <c r="O3469" i="8"/>
  <c r="P3469" i="8"/>
  <c r="S3469" i="8"/>
  <c r="R3469" i="8"/>
  <c r="Q3469" i="8"/>
  <c r="N3469" i="8"/>
  <c r="M3469" i="8"/>
  <c r="L3468" i="8"/>
  <c r="AT3468" i="8"/>
  <c r="O3468" i="8"/>
  <c r="P3468" i="8"/>
  <c r="S3468" i="8"/>
  <c r="R3468" i="8"/>
  <c r="Q3468" i="8"/>
  <c r="N3468" i="8"/>
  <c r="M3468" i="8"/>
  <c r="L3467" i="8"/>
  <c r="AT3467" i="8"/>
  <c r="O3467" i="8"/>
  <c r="P3467" i="8"/>
  <c r="S3467" i="8"/>
  <c r="R3467" i="8"/>
  <c r="Q3467" i="8"/>
  <c r="N3467" i="8"/>
  <c r="M3467" i="8"/>
  <c r="L3466" i="8"/>
  <c r="AT3466" i="8"/>
  <c r="O3466" i="8"/>
  <c r="P3466" i="8"/>
  <c r="S3466" i="8"/>
  <c r="R3466" i="8"/>
  <c r="Q3466" i="8"/>
  <c r="N3466" i="8"/>
  <c r="M3466" i="8"/>
  <c r="L3465" i="8"/>
  <c r="AT3465" i="8"/>
  <c r="O3465" i="8"/>
  <c r="P3465" i="8"/>
  <c r="S3465" i="8"/>
  <c r="R3465" i="8"/>
  <c r="Q3465" i="8"/>
  <c r="N3465" i="8"/>
  <c r="M3465" i="8"/>
  <c r="L3464" i="8"/>
  <c r="AT3464" i="8"/>
  <c r="O3464" i="8"/>
  <c r="P3464" i="8"/>
  <c r="S3464" i="8"/>
  <c r="R3464" i="8"/>
  <c r="Q3464" i="8"/>
  <c r="N3464" i="8"/>
  <c r="M3464" i="8"/>
  <c r="L3463" i="8"/>
  <c r="AT3463" i="8"/>
  <c r="O3463" i="8"/>
  <c r="P3463" i="8"/>
  <c r="S3463" i="8"/>
  <c r="R3463" i="8"/>
  <c r="Q3463" i="8"/>
  <c r="N3463" i="8"/>
  <c r="M3463" i="8"/>
  <c r="L3462" i="8"/>
  <c r="AT3462" i="8"/>
  <c r="O3462" i="8"/>
  <c r="P3462" i="8"/>
  <c r="S3462" i="8"/>
  <c r="R3462" i="8"/>
  <c r="Q3462" i="8"/>
  <c r="N3462" i="8"/>
  <c r="M3462" i="8"/>
  <c r="L3461" i="8"/>
  <c r="AT3461" i="8"/>
  <c r="O3461" i="8"/>
  <c r="P3461" i="8"/>
  <c r="S3461" i="8"/>
  <c r="R3461" i="8"/>
  <c r="Q3461" i="8"/>
  <c r="N3461" i="8"/>
  <c r="M3461" i="8"/>
  <c r="L3460" i="8"/>
  <c r="AT3460" i="8"/>
  <c r="O3460" i="8"/>
  <c r="P3460" i="8"/>
  <c r="S3460" i="8"/>
  <c r="R3460" i="8"/>
  <c r="Q3460" i="8"/>
  <c r="N3460" i="8"/>
  <c r="M3460" i="8"/>
  <c r="L3459" i="8"/>
  <c r="AT3459" i="8"/>
  <c r="O3459" i="8"/>
  <c r="P3459" i="8"/>
  <c r="S3459" i="8"/>
  <c r="R3459" i="8"/>
  <c r="Q3459" i="8"/>
  <c r="N3459" i="8"/>
  <c r="M3459" i="8"/>
  <c r="L3458" i="8"/>
  <c r="AT3458" i="8"/>
  <c r="O3458" i="8"/>
  <c r="P3458" i="8"/>
  <c r="S3458" i="8"/>
  <c r="R3458" i="8"/>
  <c r="Q3458" i="8"/>
  <c r="N3458" i="8"/>
  <c r="M3458" i="8"/>
  <c r="L3457" i="8"/>
  <c r="AT3457" i="8"/>
  <c r="O3457" i="8"/>
  <c r="P3457" i="8"/>
  <c r="S3457" i="8"/>
  <c r="R3457" i="8"/>
  <c r="Q3457" i="8"/>
  <c r="N3457" i="8"/>
  <c r="M3457" i="8"/>
  <c r="L3456" i="8"/>
  <c r="AT3456" i="8"/>
  <c r="O3456" i="8"/>
  <c r="P3456" i="8"/>
  <c r="S3456" i="8"/>
  <c r="R3456" i="8"/>
  <c r="Q3456" i="8"/>
  <c r="N3456" i="8"/>
  <c r="M3456" i="8"/>
  <c r="L3455" i="8"/>
  <c r="AT3455" i="8"/>
  <c r="O3455" i="8"/>
  <c r="P3455" i="8"/>
  <c r="S3455" i="8"/>
  <c r="R3455" i="8"/>
  <c r="Q3455" i="8"/>
  <c r="N3455" i="8"/>
  <c r="M3455" i="8"/>
  <c r="L3454" i="8"/>
  <c r="AT3454" i="8"/>
  <c r="O3454" i="8"/>
  <c r="P3454" i="8"/>
  <c r="S3454" i="8"/>
  <c r="R3454" i="8"/>
  <c r="Q3454" i="8"/>
  <c r="N3454" i="8"/>
  <c r="M3454" i="8"/>
  <c r="L3453" i="8"/>
  <c r="AT3453" i="8"/>
  <c r="O3453" i="8"/>
  <c r="P3453" i="8"/>
  <c r="S3453" i="8"/>
  <c r="R3453" i="8"/>
  <c r="Q3453" i="8"/>
  <c r="N3453" i="8"/>
  <c r="M3453" i="8"/>
  <c r="L3452" i="8"/>
  <c r="AT3452" i="8"/>
  <c r="O3452" i="8"/>
  <c r="P3452" i="8"/>
  <c r="S3452" i="8"/>
  <c r="R3452" i="8"/>
  <c r="Q3452" i="8"/>
  <c r="N3452" i="8"/>
  <c r="M3452" i="8"/>
  <c r="L3451" i="8"/>
  <c r="AT3451" i="8"/>
  <c r="O3451" i="8"/>
  <c r="P3451" i="8"/>
  <c r="S3451" i="8"/>
  <c r="R3451" i="8"/>
  <c r="Q3451" i="8"/>
  <c r="N3451" i="8"/>
  <c r="M3451" i="8"/>
  <c r="L3450" i="8"/>
  <c r="AT3450" i="8"/>
  <c r="O3450" i="8"/>
  <c r="P3450" i="8"/>
  <c r="S3450" i="8"/>
  <c r="R3450" i="8"/>
  <c r="Q3450" i="8"/>
  <c r="N3450" i="8"/>
  <c r="M3450" i="8"/>
  <c r="L3449" i="8"/>
  <c r="AT3449" i="8"/>
  <c r="O3449" i="8"/>
  <c r="P3449" i="8"/>
  <c r="S3449" i="8"/>
  <c r="R3449" i="8"/>
  <c r="Q3449" i="8"/>
  <c r="N3449" i="8"/>
  <c r="M3449" i="8"/>
  <c r="L3448" i="8"/>
  <c r="AT3448" i="8"/>
  <c r="O3448" i="8"/>
  <c r="P3448" i="8"/>
  <c r="S3448" i="8"/>
  <c r="R3448" i="8"/>
  <c r="Q3448" i="8"/>
  <c r="N3448" i="8"/>
  <c r="M3448" i="8"/>
  <c r="L3447" i="8"/>
  <c r="AT3447" i="8"/>
  <c r="O3447" i="8"/>
  <c r="P3447" i="8"/>
  <c r="S3447" i="8"/>
  <c r="R3447" i="8"/>
  <c r="Q3447" i="8"/>
  <c r="N3447" i="8"/>
  <c r="M3447" i="8"/>
  <c r="L3446" i="8"/>
  <c r="AT3446" i="8"/>
  <c r="O3446" i="8"/>
  <c r="P3446" i="8"/>
  <c r="S3446" i="8"/>
  <c r="R3446" i="8"/>
  <c r="Q3446" i="8"/>
  <c r="N3446" i="8"/>
  <c r="M3446" i="8"/>
  <c r="L3445" i="8"/>
  <c r="AT3445" i="8"/>
  <c r="O3445" i="8"/>
  <c r="P3445" i="8"/>
  <c r="S3445" i="8"/>
  <c r="R3445" i="8"/>
  <c r="Q3445" i="8"/>
  <c r="N3445" i="8"/>
  <c r="M3445" i="8"/>
  <c r="L3444" i="8"/>
  <c r="AT3444" i="8"/>
  <c r="O3444" i="8"/>
  <c r="P3444" i="8"/>
  <c r="S3444" i="8"/>
  <c r="R3444" i="8"/>
  <c r="Q3444" i="8"/>
  <c r="N3444" i="8"/>
  <c r="M3444" i="8"/>
  <c r="L3443" i="8"/>
  <c r="AT3443" i="8"/>
  <c r="O3443" i="8"/>
  <c r="P3443" i="8"/>
  <c r="S3443" i="8"/>
  <c r="R3443" i="8"/>
  <c r="Q3443" i="8"/>
  <c r="N3443" i="8"/>
  <c r="M3443" i="8"/>
  <c r="L3442" i="8"/>
  <c r="AT3442" i="8"/>
  <c r="O3442" i="8"/>
  <c r="P3442" i="8"/>
  <c r="S3442" i="8"/>
  <c r="R3442" i="8"/>
  <c r="Q3442" i="8"/>
  <c r="N3442" i="8"/>
  <c r="M3442" i="8"/>
  <c r="L3441" i="8"/>
  <c r="AT3441" i="8"/>
  <c r="O3441" i="8"/>
  <c r="P3441" i="8"/>
  <c r="S3441" i="8"/>
  <c r="R3441" i="8"/>
  <c r="Q3441" i="8"/>
  <c r="N3441" i="8"/>
  <c r="M3441" i="8"/>
  <c r="L3440" i="8"/>
  <c r="AT3440" i="8"/>
  <c r="O3440" i="8"/>
  <c r="P3440" i="8"/>
  <c r="S3440" i="8"/>
  <c r="R3440" i="8"/>
  <c r="Q3440" i="8"/>
  <c r="N3440" i="8"/>
  <c r="M3440" i="8"/>
  <c r="L3439" i="8"/>
  <c r="AT3439" i="8"/>
  <c r="O3439" i="8"/>
  <c r="P3439" i="8"/>
  <c r="S3439" i="8"/>
  <c r="R3439" i="8"/>
  <c r="Q3439" i="8"/>
  <c r="N3439" i="8"/>
  <c r="M3439" i="8"/>
  <c r="L3438" i="8"/>
  <c r="AT3438" i="8"/>
  <c r="O3438" i="8"/>
  <c r="P3438" i="8"/>
  <c r="S3438" i="8"/>
  <c r="R3438" i="8"/>
  <c r="Q3438" i="8"/>
  <c r="N3438" i="8"/>
  <c r="M3438" i="8"/>
  <c r="L3437" i="8"/>
  <c r="AT3437" i="8"/>
  <c r="O3437" i="8"/>
  <c r="P3437" i="8"/>
  <c r="S3437" i="8"/>
  <c r="R3437" i="8"/>
  <c r="Q3437" i="8"/>
  <c r="N3437" i="8"/>
  <c r="M3437" i="8"/>
  <c r="L3436" i="8"/>
  <c r="AT3436" i="8"/>
  <c r="O3436" i="8"/>
  <c r="P3436" i="8"/>
  <c r="S3436" i="8"/>
  <c r="R3436" i="8"/>
  <c r="Q3436" i="8"/>
  <c r="N3436" i="8"/>
  <c r="M3436" i="8"/>
  <c r="L3435" i="8"/>
  <c r="AT3435" i="8"/>
  <c r="O3435" i="8"/>
  <c r="P3435" i="8"/>
  <c r="S3435" i="8"/>
  <c r="R3435" i="8"/>
  <c r="Q3435" i="8"/>
  <c r="N3435" i="8"/>
  <c r="M3435" i="8"/>
  <c r="L3434" i="8"/>
  <c r="AT3434" i="8"/>
  <c r="O3434" i="8"/>
  <c r="P3434" i="8"/>
  <c r="S3434" i="8"/>
  <c r="R3434" i="8"/>
  <c r="Q3434" i="8"/>
  <c r="N3434" i="8"/>
  <c r="M3434" i="8"/>
  <c r="L3433" i="8"/>
  <c r="AT3433" i="8"/>
  <c r="O3433" i="8"/>
  <c r="P3433" i="8"/>
  <c r="S3433" i="8"/>
  <c r="R3433" i="8"/>
  <c r="Q3433" i="8"/>
  <c r="N3433" i="8"/>
  <c r="M3433" i="8"/>
  <c r="L3432" i="8"/>
  <c r="AT3432" i="8"/>
  <c r="O3432" i="8"/>
  <c r="P3432" i="8"/>
  <c r="S3432" i="8"/>
  <c r="R3432" i="8"/>
  <c r="Q3432" i="8"/>
  <c r="N3432" i="8"/>
  <c r="M3432" i="8"/>
  <c r="L3431" i="8"/>
  <c r="AT3431" i="8"/>
  <c r="O3431" i="8"/>
  <c r="P3431" i="8"/>
  <c r="S3431" i="8"/>
  <c r="R3431" i="8"/>
  <c r="Q3431" i="8"/>
  <c r="N3431" i="8"/>
  <c r="M3431" i="8"/>
  <c r="L3430" i="8"/>
  <c r="AT3430" i="8"/>
  <c r="O3430" i="8"/>
  <c r="P3430" i="8"/>
  <c r="S3430" i="8"/>
  <c r="R3430" i="8"/>
  <c r="Q3430" i="8"/>
  <c r="N3430" i="8"/>
  <c r="M3430" i="8"/>
  <c r="L3429" i="8"/>
  <c r="AT3429" i="8"/>
  <c r="O3429" i="8"/>
  <c r="P3429" i="8"/>
  <c r="S3429" i="8"/>
  <c r="R3429" i="8"/>
  <c r="Q3429" i="8"/>
  <c r="N3429" i="8"/>
  <c r="M3429" i="8"/>
  <c r="L3428" i="8"/>
  <c r="AT3428" i="8"/>
  <c r="O3428" i="8"/>
  <c r="P3428" i="8"/>
  <c r="S3428" i="8"/>
  <c r="R3428" i="8"/>
  <c r="Q3428" i="8"/>
  <c r="N3428" i="8"/>
  <c r="M3428" i="8"/>
  <c r="L3427" i="8"/>
  <c r="AT3427" i="8"/>
  <c r="O3427" i="8"/>
  <c r="P3427" i="8"/>
  <c r="S3427" i="8"/>
  <c r="R3427" i="8"/>
  <c r="Q3427" i="8"/>
  <c r="N3427" i="8"/>
  <c r="M3427" i="8"/>
  <c r="L3426" i="8"/>
  <c r="AT3426" i="8"/>
  <c r="O3426" i="8"/>
  <c r="P3426" i="8"/>
  <c r="S3426" i="8"/>
  <c r="R3426" i="8"/>
  <c r="Q3426" i="8"/>
  <c r="N3426" i="8"/>
  <c r="M3426" i="8"/>
  <c r="L3425" i="8"/>
  <c r="AT3425" i="8"/>
  <c r="O3425" i="8"/>
  <c r="P3425" i="8"/>
  <c r="S3425" i="8"/>
  <c r="R3425" i="8"/>
  <c r="Q3425" i="8"/>
  <c r="N3425" i="8"/>
  <c r="M3425" i="8"/>
  <c r="L3424" i="8"/>
  <c r="AT3424" i="8"/>
  <c r="O3424" i="8"/>
  <c r="P3424" i="8"/>
  <c r="S3424" i="8"/>
  <c r="R3424" i="8"/>
  <c r="Q3424" i="8"/>
  <c r="N3424" i="8"/>
  <c r="M3424" i="8"/>
  <c r="L3423" i="8"/>
  <c r="AT3423" i="8"/>
  <c r="O3423" i="8"/>
  <c r="P3423" i="8"/>
  <c r="S3423" i="8"/>
  <c r="R3423" i="8"/>
  <c r="Q3423" i="8"/>
  <c r="N3423" i="8"/>
  <c r="M3423" i="8"/>
  <c r="L3422" i="8"/>
  <c r="AT3422" i="8"/>
  <c r="O3422" i="8"/>
  <c r="P3422" i="8"/>
  <c r="S3422" i="8"/>
  <c r="R3422" i="8"/>
  <c r="Q3422" i="8"/>
  <c r="N3422" i="8"/>
  <c r="M3422" i="8"/>
  <c r="L3421" i="8"/>
  <c r="AT3421" i="8"/>
  <c r="O3421" i="8"/>
  <c r="P3421" i="8"/>
  <c r="S3421" i="8"/>
  <c r="R3421" i="8"/>
  <c r="Q3421" i="8"/>
  <c r="N3421" i="8"/>
  <c r="M3421" i="8"/>
  <c r="L3420" i="8"/>
  <c r="AT3420" i="8"/>
  <c r="O3420" i="8"/>
  <c r="P3420" i="8"/>
  <c r="S3420" i="8"/>
  <c r="R3420" i="8"/>
  <c r="Q3420" i="8"/>
  <c r="N3420" i="8"/>
  <c r="M3420" i="8"/>
  <c r="L3419" i="8"/>
  <c r="AT3419" i="8"/>
  <c r="O3419" i="8"/>
  <c r="P3419" i="8"/>
  <c r="S3419" i="8"/>
  <c r="R3419" i="8"/>
  <c r="Q3419" i="8"/>
  <c r="N3419" i="8"/>
  <c r="M3419" i="8"/>
  <c r="L3418" i="8"/>
  <c r="AT3418" i="8"/>
  <c r="O3418" i="8"/>
  <c r="P3418" i="8"/>
  <c r="S3418" i="8"/>
  <c r="R3418" i="8"/>
  <c r="Q3418" i="8"/>
  <c r="N3418" i="8"/>
  <c r="M3418" i="8"/>
  <c r="L3417" i="8"/>
  <c r="AT3417" i="8"/>
  <c r="O3417" i="8"/>
  <c r="P3417" i="8"/>
  <c r="S3417" i="8"/>
  <c r="R3417" i="8"/>
  <c r="Q3417" i="8"/>
  <c r="N3417" i="8"/>
  <c r="M3417" i="8"/>
  <c r="L3416" i="8"/>
  <c r="AT3416" i="8"/>
  <c r="O3416" i="8"/>
  <c r="P3416" i="8"/>
  <c r="S3416" i="8"/>
  <c r="R3416" i="8"/>
  <c r="Q3416" i="8"/>
  <c r="N3416" i="8"/>
  <c r="M3416" i="8"/>
  <c r="L3415" i="8"/>
  <c r="AT3415" i="8"/>
  <c r="O3415" i="8"/>
  <c r="P3415" i="8"/>
  <c r="S3415" i="8"/>
  <c r="R3415" i="8"/>
  <c r="Q3415" i="8"/>
  <c r="N3415" i="8"/>
  <c r="M3415" i="8"/>
  <c r="L3414" i="8"/>
  <c r="AT3414" i="8"/>
  <c r="O3414" i="8"/>
  <c r="P3414" i="8"/>
  <c r="S3414" i="8"/>
  <c r="R3414" i="8"/>
  <c r="Q3414" i="8"/>
  <c r="N3414" i="8"/>
  <c r="M3414" i="8"/>
  <c r="L3413" i="8"/>
  <c r="AT3413" i="8"/>
  <c r="O3413" i="8"/>
  <c r="P3413" i="8"/>
  <c r="S3413" i="8"/>
  <c r="R3413" i="8"/>
  <c r="Q3413" i="8"/>
  <c r="N3413" i="8"/>
  <c r="M3413" i="8"/>
  <c r="L3412" i="8"/>
  <c r="AT3412" i="8"/>
  <c r="O3412" i="8"/>
  <c r="P3412" i="8"/>
  <c r="S3412" i="8"/>
  <c r="R3412" i="8"/>
  <c r="Q3412" i="8"/>
  <c r="N3412" i="8"/>
  <c r="M3412" i="8"/>
  <c r="L3411" i="8"/>
  <c r="AT3411" i="8"/>
  <c r="O3411" i="8"/>
  <c r="P3411" i="8"/>
  <c r="S3411" i="8"/>
  <c r="R3411" i="8"/>
  <c r="Q3411" i="8"/>
  <c r="N3411" i="8"/>
  <c r="M3411" i="8"/>
  <c r="L3410" i="8"/>
  <c r="AT3410" i="8"/>
  <c r="O3410" i="8"/>
  <c r="P3410" i="8"/>
  <c r="S3410" i="8"/>
  <c r="R3410" i="8"/>
  <c r="Q3410" i="8"/>
  <c r="N3410" i="8"/>
  <c r="M3410" i="8"/>
  <c r="L3409" i="8"/>
  <c r="AT3409" i="8"/>
  <c r="O3409" i="8"/>
  <c r="P3409" i="8"/>
  <c r="S3409" i="8"/>
  <c r="R3409" i="8"/>
  <c r="Q3409" i="8"/>
  <c r="N3409" i="8"/>
  <c r="M3409" i="8"/>
  <c r="L3408" i="8"/>
  <c r="AT3408" i="8"/>
  <c r="O3408" i="8"/>
  <c r="P3408" i="8"/>
  <c r="S3408" i="8"/>
  <c r="R3408" i="8"/>
  <c r="Q3408" i="8"/>
  <c r="N3408" i="8"/>
  <c r="M3408" i="8"/>
  <c r="L3407" i="8"/>
  <c r="AT3407" i="8"/>
  <c r="O3407" i="8"/>
  <c r="P3407" i="8"/>
  <c r="S3407" i="8"/>
  <c r="R3407" i="8"/>
  <c r="Q3407" i="8"/>
  <c r="N3407" i="8"/>
  <c r="M3407" i="8"/>
  <c r="L3406" i="8"/>
  <c r="AT3406" i="8"/>
  <c r="O3406" i="8"/>
  <c r="P3406" i="8"/>
  <c r="S3406" i="8"/>
  <c r="R3406" i="8"/>
  <c r="Q3406" i="8"/>
  <c r="N3406" i="8"/>
  <c r="M3406" i="8"/>
  <c r="L3405" i="8"/>
  <c r="AT3405" i="8"/>
  <c r="O3405" i="8"/>
  <c r="P3405" i="8"/>
  <c r="S3405" i="8"/>
  <c r="R3405" i="8"/>
  <c r="Q3405" i="8"/>
  <c r="N3405" i="8"/>
  <c r="M3405" i="8"/>
  <c r="L3404" i="8"/>
  <c r="AT3404" i="8"/>
  <c r="O3404" i="8"/>
  <c r="P3404" i="8"/>
  <c r="S3404" i="8"/>
  <c r="R3404" i="8"/>
  <c r="Q3404" i="8"/>
  <c r="N3404" i="8"/>
  <c r="M3404" i="8"/>
  <c r="L3403" i="8"/>
  <c r="AT3403" i="8"/>
  <c r="O3403" i="8"/>
  <c r="P3403" i="8"/>
  <c r="S3403" i="8"/>
  <c r="R3403" i="8"/>
  <c r="Q3403" i="8"/>
  <c r="N3403" i="8"/>
  <c r="M3403" i="8"/>
  <c r="L3402" i="8"/>
  <c r="AT3402" i="8"/>
  <c r="O3402" i="8"/>
  <c r="P3402" i="8"/>
  <c r="S3402" i="8"/>
  <c r="R3402" i="8"/>
  <c r="Q3402" i="8"/>
  <c r="N3402" i="8"/>
  <c r="M3402" i="8"/>
  <c r="L3401" i="8"/>
  <c r="AT3401" i="8"/>
  <c r="O3401" i="8"/>
  <c r="P3401" i="8"/>
  <c r="S3401" i="8"/>
  <c r="R3401" i="8"/>
  <c r="Q3401" i="8"/>
  <c r="N3401" i="8"/>
  <c r="M3401" i="8"/>
  <c r="L3400" i="8"/>
  <c r="AT3400" i="8"/>
  <c r="O3400" i="8"/>
  <c r="P3400" i="8"/>
  <c r="S3400" i="8"/>
  <c r="R3400" i="8"/>
  <c r="Q3400" i="8"/>
  <c r="N3400" i="8"/>
  <c r="M3400" i="8"/>
  <c r="L3399" i="8"/>
  <c r="AT3399" i="8"/>
  <c r="O3399" i="8"/>
  <c r="P3399" i="8"/>
  <c r="S3399" i="8"/>
  <c r="R3399" i="8"/>
  <c r="Q3399" i="8"/>
  <c r="N3399" i="8"/>
  <c r="M3399" i="8"/>
  <c r="L3398" i="8"/>
  <c r="AT3398" i="8"/>
  <c r="O3398" i="8"/>
  <c r="P3398" i="8"/>
  <c r="S3398" i="8"/>
  <c r="R3398" i="8"/>
  <c r="Q3398" i="8"/>
  <c r="N3398" i="8"/>
  <c r="M3398" i="8"/>
  <c r="L3397" i="8"/>
  <c r="AT3397" i="8"/>
  <c r="O3397" i="8"/>
  <c r="P3397" i="8"/>
  <c r="S3397" i="8"/>
  <c r="R3397" i="8"/>
  <c r="Q3397" i="8"/>
  <c r="N3397" i="8"/>
  <c r="M3397" i="8"/>
  <c r="L3396" i="8"/>
  <c r="AT3396" i="8"/>
  <c r="O3396" i="8"/>
  <c r="P3396" i="8"/>
  <c r="S3396" i="8"/>
  <c r="R3396" i="8"/>
  <c r="Q3396" i="8"/>
  <c r="N3396" i="8"/>
  <c r="M3396" i="8"/>
  <c r="L3395" i="8"/>
  <c r="AT3395" i="8"/>
  <c r="O3395" i="8"/>
  <c r="P3395" i="8"/>
  <c r="S3395" i="8"/>
  <c r="R3395" i="8"/>
  <c r="Q3395" i="8"/>
  <c r="N3395" i="8"/>
  <c r="M3395" i="8"/>
  <c r="L3394" i="8"/>
  <c r="AT3394" i="8"/>
  <c r="O3394" i="8"/>
  <c r="P3394" i="8"/>
  <c r="S3394" i="8"/>
  <c r="R3394" i="8"/>
  <c r="Q3394" i="8"/>
  <c r="N3394" i="8"/>
  <c r="M3394" i="8"/>
  <c r="L3393" i="8"/>
  <c r="AT3393" i="8"/>
  <c r="O3393" i="8"/>
  <c r="P3393" i="8"/>
  <c r="S3393" i="8"/>
  <c r="R3393" i="8"/>
  <c r="Q3393" i="8"/>
  <c r="N3393" i="8"/>
  <c r="M3393" i="8"/>
  <c r="L3392" i="8"/>
  <c r="AT3392" i="8"/>
  <c r="O3392" i="8"/>
  <c r="P3392" i="8"/>
  <c r="S3392" i="8"/>
  <c r="R3392" i="8"/>
  <c r="Q3392" i="8"/>
  <c r="N3392" i="8"/>
  <c r="M3392" i="8"/>
  <c r="L3391" i="8"/>
  <c r="AT3391" i="8"/>
  <c r="O3391" i="8"/>
  <c r="P3391" i="8"/>
  <c r="S3391" i="8"/>
  <c r="R3391" i="8"/>
  <c r="Q3391" i="8"/>
  <c r="N3391" i="8"/>
  <c r="M3391" i="8"/>
  <c r="L3390" i="8"/>
  <c r="AT3390" i="8"/>
  <c r="O3390" i="8"/>
  <c r="P3390" i="8"/>
  <c r="S3390" i="8"/>
  <c r="R3390" i="8"/>
  <c r="Q3390" i="8"/>
  <c r="N3390" i="8"/>
  <c r="M3390" i="8"/>
  <c r="L3389" i="8"/>
  <c r="AT3389" i="8"/>
  <c r="O3389" i="8"/>
  <c r="P3389" i="8"/>
  <c r="S3389" i="8"/>
  <c r="R3389" i="8"/>
  <c r="Q3389" i="8"/>
  <c r="N3389" i="8"/>
  <c r="M3389" i="8"/>
  <c r="L3388" i="8"/>
  <c r="AT3388" i="8"/>
  <c r="O3388" i="8"/>
  <c r="P3388" i="8"/>
  <c r="S3388" i="8"/>
  <c r="R3388" i="8"/>
  <c r="Q3388" i="8"/>
  <c r="N3388" i="8"/>
  <c r="M3388" i="8"/>
  <c r="L3387" i="8"/>
  <c r="AT3387" i="8"/>
  <c r="O3387" i="8"/>
  <c r="P3387" i="8"/>
  <c r="S3387" i="8"/>
  <c r="R3387" i="8"/>
  <c r="Q3387" i="8"/>
  <c r="N3387" i="8"/>
  <c r="M3387" i="8"/>
  <c r="L3386" i="8"/>
  <c r="AT3386" i="8"/>
  <c r="O3386" i="8"/>
  <c r="P3386" i="8"/>
  <c r="S3386" i="8"/>
  <c r="R3386" i="8"/>
  <c r="Q3386" i="8"/>
  <c r="N3386" i="8"/>
  <c r="M3386" i="8"/>
  <c r="L3385" i="8"/>
  <c r="AT3385" i="8"/>
  <c r="O3385" i="8"/>
  <c r="P3385" i="8"/>
  <c r="S3385" i="8"/>
  <c r="R3385" i="8"/>
  <c r="Q3385" i="8"/>
  <c r="N3385" i="8"/>
  <c r="M3385" i="8"/>
  <c r="L3384" i="8"/>
  <c r="AT3384" i="8"/>
  <c r="O3384" i="8"/>
  <c r="P3384" i="8"/>
  <c r="S3384" i="8"/>
  <c r="R3384" i="8"/>
  <c r="Q3384" i="8"/>
  <c r="N3384" i="8"/>
  <c r="M3384" i="8"/>
  <c r="L3383" i="8"/>
  <c r="AT3383" i="8"/>
  <c r="O3383" i="8"/>
  <c r="P3383" i="8"/>
  <c r="S3383" i="8"/>
  <c r="R3383" i="8"/>
  <c r="Q3383" i="8"/>
  <c r="N3383" i="8"/>
  <c r="M3383" i="8"/>
  <c r="L3382" i="8"/>
  <c r="AT3382" i="8"/>
  <c r="O3382" i="8"/>
  <c r="P3382" i="8"/>
  <c r="S3382" i="8"/>
  <c r="R3382" i="8"/>
  <c r="Q3382" i="8"/>
  <c r="N3382" i="8"/>
  <c r="M3382" i="8"/>
  <c r="L3381" i="8"/>
  <c r="AT3381" i="8"/>
  <c r="O3381" i="8"/>
  <c r="P3381" i="8"/>
  <c r="S3381" i="8"/>
  <c r="R3381" i="8"/>
  <c r="Q3381" i="8"/>
  <c r="N3381" i="8"/>
  <c r="M3381" i="8"/>
  <c r="L3380" i="8"/>
  <c r="AT3380" i="8"/>
  <c r="O3380" i="8"/>
  <c r="P3380" i="8"/>
  <c r="S3380" i="8"/>
  <c r="R3380" i="8"/>
  <c r="Q3380" i="8"/>
  <c r="N3380" i="8"/>
  <c r="M3380" i="8"/>
  <c r="L3379" i="8"/>
  <c r="AT3379" i="8"/>
  <c r="O3379" i="8"/>
  <c r="P3379" i="8"/>
  <c r="S3379" i="8"/>
  <c r="R3379" i="8"/>
  <c r="Q3379" i="8"/>
  <c r="N3379" i="8"/>
  <c r="M3379" i="8"/>
  <c r="L3378" i="8"/>
  <c r="AT3378" i="8"/>
  <c r="O3378" i="8"/>
  <c r="P3378" i="8"/>
  <c r="S3378" i="8"/>
  <c r="R3378" i="8"/>
  <c r="Q3378" i="8"/>
  <c r="N3378" i="8"/>
  <c r="M3378" i="8"/>
  <c r="L3377" i="8"/>
  <c r="AT3377" i="8"/>
  <c r="O3377" i="8"/>
  <c r="P3377" i="8"/>
  <c r="S3377" i="8"/>
  <c r="R3377" i="8"/>
  <c r="Q3377" i="8"/>
  <c r="N3377" i="8"/>
  <c r="M3377" i="8"/>
  <c r="L3376" i="8"/>
  <c r="AT3376" i="8"/>
  <c r="O3376" i="8"/>
  <c r="P3376" i="8"/>
  <c r="S3376" i="8"/>
  <c r="R3376" i="8"/>
  <c r="Q3376" i="8"/>
  <c r="N3376" i="8"/>
  <c r="M3376" i="8"/>
  <c r="L3375" i="8"/>
  <c r="AT3375" i="8"/>
  <c r="O3375" i="8"/>
  <c r="P3375" i="8"/>
  <c r="S3375" i="8"/>
  <c r="R3375" i="8"/>
  <c r="Q3375" i="8"/>
  <c r="N3375" i="8"/>
  <c r="M3375" i="8"/>
  <c r="L3374" i="8"/>
  <c r="AT3374" i="8"/>
  <c r="O3374" i="8"/>
  <c r="P3374" i="8"/>
  <c r="S3374" i="8"/>
  <c r="R3374" i="8"/>
  <c r="Q3374" i="8"/>
  <c r="N3374" i="8"/>
  <c r="M3374" i="8"/>
  <c r="L3373" i="8"/>
  <c r="AT3373" i="8"/>
  <c r="O3373" i="8"/>
  <c r="P3373" i="8"/>
  <c r="S3373" i="8"/>
  <c r="R3373" i="8"/>
  <c r="Q3373" i="8"/>
  <c r="N3373" i="8"/>
  <c r="M3373" i="8"/>
  <c r="L3372" i="8"/>
  <c r="AT3372" i="8"/>
  <c r="O3372" i="8"/>
  <c r="P3372" i="8"/>
  <c r="S3372" i="8"/>
  <c r="R3372" i="8"/>
  <c r="Q3372" i="8"/>
  <c r="N3372" i="8"/>
  <c r="M3372" i="8"/>
  <c r="L3371" i="8"/>
  <c r="AT3371" i="8"/>
  <c r="O3371" i="8"/>
  <c r="P3371" i="8"/>
  <c r="S3371" i="8"/>
  <c r="R3371" i="8"/>
  <c r="Q3371" i="8"/>
  <c r="N3371" i="8"/>
  <c r="M3371" i="8"/>
  <c r="L3370" i="8"/>
  <c r="AT3370" i="8"/>
  <c r="O3370" i="8"/>
  <c r="P3370" i="8"/>
  <c r="S3370" i="8"/>
  <c r="R3370" i="8"/>
  <c r="Q3370" i="8"/>
  <c r="N3370" i="8"/>
  <c r="M3370" i="8"/>
  <c r="L3369" i="8"/>
  <c r="AT3369" i="8"/>
  <c r="O3369" i="8"/>
  <c r="P3369" i="8"/>
  <c r="S3369" i="8"/>
  <c r="R3369" i="8"/>
  <c r="Q3369" i="8"/>
  <c r="N3369" i="8"/>
  <c r="M3369" i="8"/>
  <c r="L3368" i="8"/>
  <c r="AT3368" i="8"/>
  <c r="O3368" i="8"/>
  <c r="P3368" i="8"/>
  <c r="S3368" i="8"/>
  <c r="R3368" i="8"/>
  <c r="Q3368" i="8"/>
  <c r="N3368" i="8"/>
  <c r="M3368" i="8"/>
  <c r="L3367" i="8"/>
  <c r="AT3367" i="8"/>
  <c r="O3367" i="8"/>
  <c r="P3367" i="8"/>
  <c r="S3367" i="8"/>
  <c r="R3367" i="8"/>
  <c r="Q3367" i="8"/>
  <c r="N3367" i="8"/>
  <c r="M3367" i="8"/>
  <c r="L3366" i="8"/>
  <c r="AT3366" i="8"/>
  <c r="O3366" i="8"/>
  <c r="P3366" i="8"/>
  <c r="S3366" i="8"/>
  <c r="R3366" i="8"/>
  <c r="Q3366" i="8"/>
  <c r="N3366" i="8"/>
  <c r="M3366" i="8"/>
  <c r="L3365" i="8"/>
  <c r="AT3365" i="8"/>
  <c r="O3365" i="8"/>
  <c r="P3365" i="8"/>
  <c r="S3365" i="8"/>
  <c r="R3365" i="8"/>
  <c r="Q3365" i="8"/>
  <c r="N3365" i="8"/>
  <c r="M3365" i="8"/>
  <c r="L3364" i="8"/>
  <c r="AT3364" i="8"/>
  <c r="O3364" i="8"/>
  <c r="P3364" i="8"/>
  <c r="S3364" i="8"/>
  <c r="R3364" i="8"/>
  <c r="Q3364" i="8"/>
  <c r="N3364" i="8"/>
  <c r="M3364" i="8"/>
  <c r="L3363" i="8"/>
  <c r="AT3363" i="8"/>
  <c r="O3363" i="8"/>
  <c r="P3363" i="8"/>
  <c r="S3363" i="8"/>
  <c r="R3363" i="8"/>
  <c r="Q3363" i="8"/>
  <c r="N3363" i="8"/>
  <c r="M3363" i="8"/>
  <c r="L3362" i="8"/>
  <c r="AT3362" i="8"/>
  <c r="O3362" i="8"/>
  <c r="P3362" i="8"/>
  <c r="S3362" i="8"/>
  <c r="R3362" i="8"/>
  <c r="Q3362" i="8"/>
  <c r="N3362" i="8"/>
  <c r="M3362" i="8"/>
  <c r="L3361" i="8"/>
  <c r="AT3361" i="8"/>
  <c r="O3361" i="8"/>
  <c r="P3361" i="8"/>
  <c r="S3361" i="8"/>
  <c r="R3361" i="8"/>
  <c r="Q3361" i="8"/>
  <c r="N3361" i="8"/>
  <c r="M3361" i="8"/>
  <c r="L3360" i="8"/>
  <c r="AT3360" i="8"/>
  <c r="O3360" i="8"/>
  <c r="P3360" i="8"/>
  <c r="S3360" i="8"/>
  <c r="R3360" i="8"/>
  <c r="Q3360" i="8"/>
  <c r="N3360" i="8"/>
  <c r="M3360" i="8"/>
  <c r="L3359" i="8"/>
  <c r="AT3359" i="8"/>
  <c r="O3359" i="8"/>
  <c r="P3359" i="8"/>
  <c r="S3359" i="8"/>
  <c r="R3359" i="8"/>
  <c r="Q3359" i="8"/>
  <c r="N3359" i="8"/>
  <c r="M3359" i="8"/>
  <c r="L3358" i="8"/>
  <c r="AT3358" i="8"/>
  <c r="O3358" i="8"/>
  <c r="P3358" i="8"/>
  <c r="S3358" i="8"/>
  <c r="R3358" i="8"/>
  <c r="Q3358" i="8"/>
  <c r="N3358" i="8"/>
  <c r="M3358" i="8"/>
  <c r="L3357" i="8"/>
  <c r="AT3357" i="8"/>
  <c r="O3357" i="8"/>
  <c r="P3357" i="8"/>
  <c r="S3357" i="8"/>
  <c r="R3357" i="8"/>
  <c r="Q3357" i="8"/>
  <c r="N3357" i="8"/>
  <c r="M3357" i="8"/>
  <c r="L3356" i="8"/>
  <c r="AT3356" i="8"/>
  <c r="O3356" i="8"/>
  <c r="P3356" i="8"/>
  <c r="S3356" i="8"/>
  <c r="R3356" i="8"/>
  <c r="Q3356" i="8"/>
  <c r="N3356" i="8"/>
  <c r="M3356" i="8"/>
  <c r="L3355" i="8"/>
  <c r="AT3355" i="8"/>
  <c r="O3355" i="8"/>
  <c r="P3355" i="8"/>
  <c r="S3355" i="8"/>
  <c r="R3355" i="8"/>
  <c r="Q3355" i="8"/>
  <c r="N3355" i="8"/>
  <c r="M3355" i="8"/>
  <c r="L3354" i="8"/>
  <c r="AT3354" i="8"/>
  <c r="O3354" i="8"/>
  <c r="P3354" i="8"/>
  <c r="S3354" i="8"/>
  <c r="R3354" i="8"/>
  <c r="Q3354" i="8"/>
  <c r="N3354" i="8"/>
  <c r="M3354" i="8"/>
  <c r="L3353" i="8"/>
  <c r="AT3353" i="8"/>
  <c r="O3353" i="8"/>
  <c r="P3353" i="8"/>
  <c r="S3353" i="8"/>
  <c r="R3353" i="8"/>
  <c r="Q3353" i="8"/>
  <c r="N3353" i="8"/>
  <c r="M3353" i="8"/>
  <c r="L3352" i="8"/>
  <c r="AT3352" i="8"/>
  <c r="O3352" i="8"/>
  <c r="P3352" i="8"/>
  <c r="S3352" i="8"/>
  <c r="R3352" i="8"/>
  <c r="Q3352" i="8"/>
  <c r="N3352" i="8"/>
  <c r="M3352" i="8"/>
  <c r="L3351" i="8"/>
  <c r="AT3351" i="8"/>
  <c r="O3351" i="8"/>
  <c r="P3351" i="8"/>
  <c r="S3351" i="8"/>
  <c r="R3351" i="8"/>
  <c r="Q3351" i="8"/>
  <c r="N3351" i="8"/>
  <c r="M3351" i="8"/>
  <c r="L3350" i="8"/>
  <c r="AT3350" i="8"/>
  <c r="O3350" i="8"/>
  <c r="P3350" i="8"/>
  <c r="S3350" i="8"/>
  <c r="R3350" i="8"/>
  <c r="Q3350" i="8"/>
  <c r="N3350" i="8"/>
  <c r="M3350" i="8"/>
  <c r="L3349" i="8"/>
  <c r="AT3349" i="8"/>
  <c r="O3349" i="8"/>
  <c r="P3349" i="8"/>
  <c r="S3349" i="8"/>
  <c r="R3349" i="8"/>
  <c r="Q3349" i="8"/>
  <c r="N3349" i="8"/>
  <c r="M3349" i="8"/>
  <c r="L3348" i="8"/>
  <c r="AT3348" i="8"/>
  <c r="O3348" i="8"/>
  <c r="P3348" i="8"/>
  <c r="S3348" i="8"/>
  <c r="R3348" i="8"/>
  <c r="Q3348" i="8"/>
  <c r="N3348" i="8"/>
  <c r="M3348" i="8"/>
  <c r="L3347" i="8"/>
  <c r="AT3347" i="8"/>
  <c r="O3347" i="8"/>
  <c r="P3347" i="8"/>
  <c r="S3347" i="8"/>
  <c r="R3347" i="8"/>
  <c r="Q3347" i="8"/>
  <c r="N3347" i="8"/>
  <c r="M3347" i="8"/>
  <c r="L3346" i="8"/>
  <c r="AT3346" i="8"/>
  <c r="O3346" i="8"/>
  <c r="P3346" i="8"/>
  <c r="S3346" i="8"/>
  <c r="R3346" i="8"/>
  <c r="Q3346" i="8"/>
  <c r="N3346" i="8"/>
  <c r="M3346" i="8"/>
  <c r="L3345" i="8"/>
  <c r="AT3345" i="8"/>
  <c r="O3345" i="8"/>
  <c r="P3345" i="8"/>
  <c r="S3345" i="8"/>
  <c r="R3345" i="8"/>
  <c r="Q3345" i="8"/>
  <c r="N3345" i="8"/>
  <c r="M3345" i="8"/>
  <c r="L3344" i="8"/>
  <c r="AT3344" i="8"/>
  <c r="O3344" i="8"/>
  <c r="P3344" i="8"/>
  <c r="S3344" i="8"/>
  <c r="R3344" i="8"/>
  <c r="Q3344" i="8"/>
  <c r="N3344" i="8"/>
  <c r="M3344" i="8"/>
  <c r="L3343" i="8"/>
  <c r="AT3343" i="8"/>
  <c r="O3343" i="8"/>
  <c r="P3343" i="8"/>
  <c r="S3343" i="8"/>
  <c r="R3343" i="8"/>
  <c r="Q3343" i="8"/>
  <c r="N3343" i="8"/>
  <c r="M3343" i="8"/>
  <c r="L3342" i="8"/>
  <c r="AT3342" i="8"/>
  <c r="O3342" i="8"/>
  <c r="P3342" i="8"/>
  <c r="S3342" i="8"/>
  <c r="R3342" i="8"/>
  <c r="Q3342" i="8"/>
  <c r="N3342" i="8"/>
  <c r="M3342" i="8"/>
  <c r="L3341" i="8"/>
  <c r="AT3341" i="8"/>
  <c r="O3341" i="8"/>
  <c r="P3341" i="8"/>
  <c r="S3341" i="8"/>
  <c r="R3341" i="8"/>
  <c r="Q3341" i="8"/>
  <c r="N3341" i="8"/>
  <c r="M3341" i="8"/>
  <c r="L3340" i="8"/>
  <c r="AT3340" i="8"/>
  <c r="O3340" i="8"/>
  <c r="P3340" i="8"/>
  <c r="S3340" i="8"/>
  <c r="R3340" i="8"/>
  <c r="Q3340" i="8"/>
  <c r="N3340" i="8"/>
  <c r="M3340" i="8"/>
  <c r="L3339" i="8"/>
  <c r="AT3339" i="8"/>
  <c r="O3339" i="8"/>
  <c r="P3339" i="8"/>
  <c r="S3339" i="8"/>
  <c r="R3339" i="8"/>
  <c r="Q3339" i="8"/>
  <c r="N3339" i="8"/>
  <c r="M3339" i="8"/>
  <c r="L3338" i="8"/>
  <c r="AT3338" i="8"/>
  <c r="O3338" i="8"/>
  <c r="P3338" i="8"/>
  <c r="S3338" i="8"/>
  <c r="R3338" i="8"/>
  <c r="Q3338" i="8"/>
  <c r="N3338" i="8"/>
  <c r="M3338" i="8"/>
  <c r="L3337" i="8"/>
  <c r="AT3337" i="8"/>
  <c r="O3337" i="8"/>
  <c r="P3337" i="8"/>
  <c r="S3337" i="8"/>
  <c r="R3337" i="8"/>
  <c r="Q3337" i="8"/>
  <c r="N3337" i="8"/>
  <c r="M3337" i="8"/>
  <c r="L3336" i="8"/>
  <c r="AT3336" i="8"/>
  <c r="O3336" i="8"/>
  <c r="P3336" i="8"/>
  <c r="S3336" i="8"/>
  <c r="R3336" i="8"/>
  <c r="Q3336" i="8"/>
  <c r="N3336" i="8"/>
  <c r="M3336" i="8"/>
  <c r="L3335" i="8"/>
  <c r="AT3335" i="8"/>
  <c r="O3335" i="8"/>
  <c r="P3335" i="8"/>
  <c r="S3335" i="8"/>
  <c r="R3335" i="8"/>
  <c r="Q3335" i="8"/>
  <c r="N3335" i="8"/>
  <c r="M3335" i="8"/>
  <c r="L3334" i="8"/>
  <c r="AT3334" i="8"/>
  <c r="O3334" i="8"/>
  <c r="P3334" i="8"/>
  <c r="S3334" i="8"/>
  <c r="R3334" i="8"/>
  <c r="Q3334" i="8"/>
  <c r="N3334" i="8"/>
  <c r="M3334" i="8"/>
  <c r="L3333" i="8"/>
  <c r="AT3333" i="8"/>
  <c r="O3333" i="8"/>
  <c r="P3333" i="8"/>
  <c r="S3333" i="8"/>
  <c r="R3333" i="8"/>
  <c r="Q3333" i="8"/>
  <c r="N3333" i="8"/>
  <c r="M3333" i="8"/>
  <c r="L3332" i="8"/>
  <c r="AT3332" i="8"/>
  <c r="O3332" i="8"/>
  <c r="P3332" i="8"/>
  <c r="S3332" i="8"/>
  <c r="R3332" i="8"/>
  <c r="Q3332" i="8"/>
  <c r="N3332" i="8"/>
  <c r="M3332" i="8"/>
  <c r="L3331" i="8"/>
  <c r="AT3331" i="8"/>
  <c r="O3331" i="8"/>
  <c r="P3331" i="8"/>
  <c r="S3331" i="8"/>
  <c r="R3331" i="8"/>
  <c r="Q3331" i="8"/>
  <c r="N3331" i="8"/>
  <c r="M3331" i="8"/>
  <c r="L3330" i="8"/>
  <c r="AT3330" i="8"/>
  <c r="O3330" i="8"/>
  <c r="P3330" i="8"/>
  <c r="S3330" i="8"/>
  <c r="R3330" i="8"/>
  <c r="Q3330" i="8"/>
  <c r="N3330" i="8"/>
  <c r="M3330" i="8"/>
  <c r="L3329" i="8"/>
  <c r="AT3329" i="8"/>
  <c r="O3329" i="8"/>
  <c r="P3329" i="8"/>
  <c r="S3329" i="8"/>
  <c r="R3329" i="8"/>
  <c r="Q3329" i="8"/>
  <c r="N3329" i="8"/>
  <c r="M3329" i="8"/>
  <c r="L3328" i="8"/>
  <c r="AT3328" i="8"/>
  <c r="O3328" i="8"/>
  <c r="P3328" i="8"/>
  <c r="S3328" i="8"/>
  <c r="R3328" i="8"/>
  <c r="Q3328" i="8"/>
  <c r="N3328" i="8"/>
  <c r="M3328" i="8"/>
  <c r="L3327" i="8"/>
  <c r="AT3327" i="8"/>
  <c r="O3327" i="8"/>
  <c r="P3327" i="8"/>
  <c r="S3327" i="8"/>
  <c r="R3327" i="8"/>
  <c r="Q3327" i="8"/>
  <c r="N3327" i="8"/>
  <c r="M3327" i="8"/>
  <c r="L3326" i="8"/>
  <c r="AT3326" i="8"/>
  <c r="O3326" i="8"/>
  <c r="P3326" i="8"/>
  <c r="S3326" i="8"/>
  <c r="R3326" i="8"/>
  <c r="Q3326" i="8"/>
  <c r="N3326" i="8"/>
  <c r="M3326" i="8"/>
  <c r="L3325" i="8"/>
  <c r="AT3325" i="8"/>
  <c r="O3325" i="8"/>
  <c r="P3325" i="8"/>
  <c r="S3325" i="8"/>
  <c r="R3325" i="8"/>
  <c r="Q3325" i="8"/>
  <c r="N3325" i="8"/>
  <c r="M3325" i="8"/>
  <c r="L3324" i="8"/>
  <c r="AT3324" i="8"/>
  <c r="O3324" i="8"/>
  <c r="P3324" i="8"/>
  <c r="S3324" i="8"/>
  <c r="R3324" i="8"/>
  <c r="Q3324" i="8"/>
  <c r="N3324" i="8"/>
  <c r="M3324" i="8"/>
  <c r="L3323" i="8"/>
  <c r="AT3323" i="8"/>
  <c r="O3323" i="8"/>
  <c r="P3323" i="8"/>
  <c r="S3323" i="8"/>
  <c r="R3323" i="8"/>
  <c r="Q3323" i="8"/>
  <c r="N3323" i="8"/>
  <c r="M3323" i="8"/>
  <c r="L3322" i="8"/>
  <c r="AT3322" i="8"/>
  <c r="O3322" i="8"/>
  <c r="P3322" i="8"/>
  <c r="S3322" i="8"/>
  <c r="R3322" i="8"/>
  <c r="Q3322" i="8"/>
  <c r="N3322" i="8"/>
  <c r="M3322" i="8"/>
  <c r="L3321" i="8"/>
  <c r="AT3321" i="8"/>
  <c r="O3321" i="8"/>
  <c r="P3321" i="8"/>
  <c r="S3321" i="8"/>
  <c r="R3321" i="8"/>
  <c r="Q3321" i="8"/>
  <c r="N3321" i="8"/>
  <c r="M3321" i="8"/>
  <c r="L3320" i="8"/>
  <c r="AT3320" i="8"/>
  <c r="O3320" i="8"/>
  <c r="P3320" i="8"/>
  <c r="S3320" i="8"/>
  <c r="R3320" i="8"/>
  <c r="Q3320" i="8"/>
  <c r="N3320" i="8"/>
  <c r="M3320" i="8"/>
  <c r="L3319" i="8"/>
  <c r="AT3319" i="8"/>
  <c r="O3319" i="8"/>
  <c r="P3319" i="8"/>
  <c r="S3319" i="8"/>
  <c r="R3319" i="8"/>
  <c r="Q3319" i="8"/>
  <c r="N3319" i="8"/>
  <c r="M3319" i="8"/>
  <c r="L3318" i="8"/>
  <c r="AT3318" i="8"/>
  <c r="O3318" i="8"/>
  <c r="P3318" i="8"/>
  <c r="S3318" i="8"/>
  <c r="R3318" i="8"/>
  <c r="Q3318" i="8"/>
  <c r="N3318" i="8"/>
  <c r="M3318" i="8"/>
  <c r="L3317" i="8"/>
  <c r="AT3317" i="8"/>
  <c r="O3317" i="8"/>
  <c r="P3317" i="8"/>
  <c r="S3317" i="8"/>
  <c r="R3317" i="8"/>
  <c r="Q3317" i="8"/>
  <c r="N3317" i="8"/>
  <c r="M3317" i="8"/>
  <c r="L3316" i="8"/>
  <c r="AT3316" i="8"/>
  <c r="O3316" i="8"/>
  <c r="P3316" i="8"/>
  <c r="S3316" i="8"/>
  <c r="R3316" i="8"/>
  <c r="Q3316" i="8"/>
  <c r="N3316" i="8"/>
  <c r="M3316" i="8"/>
  <c r="L3315" i="8"/>
  <c r="AT3315" i="8"/>
  <c r="O3315" i="8"/>
  <c r="P3315" i="8"/>
  <c r="S3315" i="8"/>
  <c r="R3315" i="8"/>
  <c r="Q3315" i="8"/>
  <c r="N3315" i="8"/>
  <c r="M3315" i="8"/>
  <c r="L3314" i="8"/>
  <c r="AT3314" i="8"/>
  <c r="O3314" i="8"/>
  <c r="P3314" i="8"/>
  <c r="S3314" i="8"/>
  <c r="R3314" i="8"/>
  <c r="Q3314" i="8"/>
  <c r="N3314" i="8"/>
  <c r="M3314" i="8"/>
  <c r="L3313" i="8"/>
  <c r="AT3313" i="8"/>
  <c r="O3313" i="8"/>
  <c r="P3313" i="8"/>
  <c r="S3313" i="8"/>
  <c r="R3313" i="8"/>
  <c r="Q3313" i="8"/>
  <c r="N3313" i="8"/>
  <c r="M3313" i="8"/>
  <c r="L3312" i="8"/>
  <c r="AT3312" i="8"/>
  <c r="O3312" i="8"/>
  <c r="P3312" i="8"/>
  <c r="S3312" i="8"/>
  <c r="R3312" i="8"/>
  <c r="Q3312" i="8"/>
  <c r="N3312" i="8"/>
  <c r="M3312" i="8"/>
  <c r="L3311" i="8"/>
  <c r="AT3311" i="8"/>
  <c r="O3311" i="8"/>
  <c r="P3311" i="8"/>
  <c r="S3311" i="8"/>
  <c r="R3311" i="8"/>
  <c r="Q3311" i="8"/>
  <c r="N3311" i="8"/>
  <c r="M3311" i="8"/>
  <c r="L3310" i="8"/>
  <c r="AT3310" i="8"/>
  <c r="O3310" i="8"/>
  <c r="P3310" i="8"/>
  <c r="S3310" i="8"/>
  <c r="R3310" i="8"/>
  <c r="Q3310" i="8"/>
  <c r="N3310" i="8"/>
  <c r="M3310" i="8"/>
  <c r="L3309" i="8"/>
  <c r="AT3309" i="8"/>
  <c r="O3309" i="8"/>
  <c r="P3309" i="8"/>
  <c r="S3309" i="8"/>
  <c r="R3309" i="8"/>
  <c r="Q3309" i="8"/>
  <c r="N3309" i="8"/>
  <c r="M3309" i="8"/>
  <c r="L3308" i="8"/>
  <c r="AT3308" i="8"/>
  <c r="O3308" i="8"/>
  <c r="P3308" i="8"/>
  <c r="S3308" i="8"/>
  <c r="R3308" i="8"/>
  <c r="Q3308" i="8"/>
  <c r="N3308" i="8"/>
  <c r="M3308" i="8"/>
  <c r="L3307" i="8"/>
  <c r="AT3307" i="8"/>
  <c r="O3307" i="8"/>
  <c r="P3307" i="8"/>
  <c r="S3307" i="8"/>
  <c r="R3307" i="8"/>
  <c r="Q3307" i="8"/>
  <c r="N3307" i="8"/>
  <c r="M3307" i="8"/>
  <c r="L3306" i="8"/>
  <c r="AT3306" i="8"/>
  <c r="O3306" i="8"/>
  <c r="P3306" i="8"/>
  <c r="S3306" i="8"/>
  <c r="R3306" i="8"/>
  <c r="Q3306" i="8"/>
  <c r="N3306" i="8"/>
  <c r="M3306" i="8"/>
  <c r="L3305" i="8"/>
  <c r="AT3305" i="8"/>
  <c r="O3305" i="8"/>
  <c r="P3305" i="8"/>
  <c r="S3305" i="8"/>
  <c r="R3305" i="8"/>
  <c r="Q3305" i="8"/>
  <c r="N3305" i="8"/>
  <c r="M3305" i="8"/>
  <c r="L3304" i="8"/>
  <c r="AT3304" i="8"/>
  <c r="O3304" i="8"/>
  <c r="P3304" i="8"/>
  <c r="S3304" i="8"/>
  <c r="R3304" i="8"/>
  <c r="Q3304" i="8"/>
  <c r="N3304" i="8"/>
  <c r="M3304" i="8"/>
  <c r="L3303" i="8"/>
  <c r="AT3303" i="8"/>
  <c r="O3303" i="8"/>
  <c r="P3303" i="8"/>
  <c r="S3303" i="8"/>
  <c r="R3303" i="8"/>
  <c r="Q3303" i="8"/>
  <c r="N3303" i="8"/>
  <c r="M3303" i="8"/>
  <c r="L3302" i="8"/>
  <c r="AT3302" i="8"/>
  <c r="O3302" i="8"/>
  <c r="P3302" i="8"/>
  <c r="S3302" i="8"/>
  <c r="R3302" i="8"/>
  <c r="Q3302" i="8"/>
  <c r="N3302" i="8"/>
  <c r="M3302" i="8"/>
  <c r="L3301" i="8"/>
  <c r="AT3301" i="8"/>
  <c r="O3301" i="8"/>
  <c r="P3301" i="8"/>
  <c r="S3301" i="8"/>
  <c r="R3301" i="8"/>
  <c r="Q3301" i="8"/>
  <c r="N3301" i="8"/>
  <c r="M3301" i="8"/>
  <c r="L3300" i="8"/>
  <c r="AT3300" i="8"/>
  <c r="O3300" i="8"/>
  <c r="P3300" i="8"/>
  <c r="S3300" i="8"/>
  <c r="R3300" i="8"/>
  <c r="Q3300" i="8"/>
  <c r="N3300" i="8"/>
  <c r="M3300" i="8"/>
  <c r="L3299" i="8"/>
  <c r="AT3299" i="8"/>
  <c r="O3299" i="8"/>
  <c r="P3299" i="8"/>
  <c r="S3299" i="8"/>
  <c r="R3299" i="8"/>
  <c r="Q3299" i="8"/>
  <c r="N3299" i="8"/>
  <c r="M3299" i="8"/>
  <c r="L3298" i="8"/>
  <c r="AT3298" i="8"/>
  <c r="O3298" i="8"/>
  <c r="P3298" i="8"/>
  <c r="S3298" i="8"/>
  <c r="R3298" i="8"/>
  <c r="Q3298" i="8"/>
  <c r="N3298" i="8"/>
  <c r="M3298" i="8"/>
  <c r="L3297" i="8"/>
  <c r="AT3297" i="8"/>
  <c r="O3297" i="8"/>
  <c r="P3297" i="8"/>
  <c r="S3297" i="8"/>
  <c r="R3297" i="8"/>
  <c r="Q3297" i="8"/>
  <c r="N3297" i="8"/>
  <c r="M3297" i="8"/>
  <c r="L3296" i="8"/>
  <c r="AT3296" i="8"/>
  <c r="O3296" i="8"/>
  <c r="P3296" i="8"/>
  <c r="S3296" i="8"/>
  <c r="R3296" i="8"/>
  <c r="Q3296" i="8"/>
  <c r="N3296" i="8"/>
  <c r="M3296" i="8"/>
  <c r="L3295" i="8"/>
  <c r="AT3295" i="8"/>
  <c r="O3295" i="8"/>
  <c r="P3295" i="8"/>
  <c r="S3295" i="8"/>
  <c r="R3295" i="8"/>
  <c r="Q3295" i="8"/>
  <c r="N3295" i="8"/>
  <c r="M3295" i="8"/>
  <c r="L3294" i="8"/>
  <c r="AT3294" i="8"/>
  <c r="O3294" i="8"/>
  <c r="P3294" i="8"/>
  <c r="S3294" i="8"/>
  <c r="R3294" i="8"/>
  <c r="Q3294" i="8"/>
  <c r="N3294" i="8"/>
  <c r="M3294" i="8"/>
  <c r="L3293" i="8"/>
  <c r="AT3293" i="8"/>
  <c r="O3293" i="8"/>
  <c r="P3293" i="8"/>
  <c r="S3293" i="8"/>
  <c r="R3293" i="8"/>
  <c r="Q3293" i="8"/>
  <c r="N3293" i="8"/>
  <c r="M3293" i="8"/>
  <c r="L3292" i="8"/>
  <c r="AT3292" i="8"/>
  <c r="O3292" i="8"/>
  <c r="P3292" i="8"/>
  <c r="S3292" i="8"/>
  <c r="R3292" i="8"/>
  <c r="Q3292" i="8"/>
  <c r="N3292" i="8"/>
  <c r="M3292" i="8"/>
  <c r="L3291" i="8"/>
  <c r="AT3291" i="8"/>
  <c r="O3291" i="8"/>
  <c r="P3291" i="8"/>
  <c r="S3291" i="8"/>
  <c r="R3291" i="8"/>
  <c r="Q3291" i="8"/>
  <c r="N3291" i="8"/>
  <c r="M3291" i="8"/>
  <c r="L3290" i="8"/>
  <c r="AT3290" i="8"/>
  <c r="O3290" i="8"/>
  <c r="P3290" i="8"/>
  <c r="S3290" i="8"/>
  <c r="R3290" i="8"/>
  <c r="Q3290" i="8"/>
  <c r="N3290" i="8"/>
  <c r="M3290" i="8"/>
  <c r="L3289" i="8"/>
  <c r="AT3289" i="8"/>
  <c r="O3289" i="8"/>
  <c r="P3289" i="8"/>
  <c r="S3289" i="8"/>
  <c r="R3289" i="8"/>
  <c r="Q3289" i="8"/>
  <c r="N3289" i="8"/>
  <c r="M3289" i="8"/>
  <c r="L3288" i="8"/>
  <c r="AT3288" i="8"/>
  <c r="O3288" i="8"/>
  <c r="P3288" i="8"/>
  <c r="S3288" i="8"/>
  <c r="R3288" i="8"/>
  <c r="Q3288" i="8"/>
  <c r="N3288" i="8"/>
  <c r="M3288" i="8"/>
  <c r="L3287" i="8"/>
  <c r="AT3287" i="8"/>
  <c r="O3287" i="8"/>
  <c r="P3287" i="8"/>
  <c r="S3287" i="8"/>
  <c r="R3287" i="8"/>
  <c r="Q3287" i="8"/>
  <c r="N3287" i="8"/>
  <c r="M3287" i="8"/>
  <c r="L3286" i="8"/>
  <c r="AT3286" i="8"/>
  <c r="O3286" i="8"/>
  <c r="P3286" i="8"/>
  <c r="S3286" i="8"/>
  <c r="R3286" i="8"/>
  <c r="Q3286" i="8"/>
  <c r="N3286" i="8"/>
  <c r="M3286" i="8"/>
  <c r="L3285" i="8"/>
  <c r="AT3285" i="8"/>
  <c r="O3285" i="8"/>
  <c r="P3285" i="8"/>
  <c r="S3285" i="8"/>
  <c r="R3285" i="8"/>
  <c r="Q3285" i="8"/>
  <c r="N3285" i="8"/>
  <c r="M3285" i="8"/>
  <c r="L3284" i="8"/>
  <c r="AT3284" i="8"/>
  <c r="O3284" i="8"/>
  <c r="P3284" i="8"/>
  <c r="S3284" i="8"/>
  <c r="R3284" i="8"/>
  <c r="Q3284" i="8"/>
  <c r="N3284" i="8"/>
  <c r="M3284" i="8"/>
  <c r="L3283" i="8"/>
  <c r="AT3283" i="8"/>
  <c r="O3283" i="8"/>
  <c r="P3283" i="8"/>
  <c r="S3283" i="8"/>
  <c r="R3283" i="8"/>
  <c r="Q3283" i="8"/>
  <c r="N3283" i="8"/>
  <c r="M3283" i="8"/>
  <c r="L3282" i="8"/>
  <c r="AT3282" i="8"/>
  <c r="O3282" i="8"/>
  <c r="P3282" i="8"/>
  <c r="S3282" i="8"/>
  <c r="R3282" i="8"/>
  <c r="Q3282" i="8"/>
  <c r="N3282" i="8"/>
  <c r="M3282" i="8"/>
  <c r="L3281" i="8"/>
  <c r="AT3281" i="8"/>
  <c r="O3281" i="8"/>
  <c r="P3281" i="8"/>
  <c r="S3281" i="8"/>
  <c r="R3281" i="8"/>
  <c r="Q3281" i="8"/>
  <c r="N3281" i="8"/>
  <c r="M3281" i="8"/>
  <c r="L3280" i="8"/>
  <c r="AT3280" i="8"/>
  <c r="O3280" i="8"/>
  <c r="P3280" i="8"/>
  <c r="S3280" i="8"/>
  <c r="R3280" i="8"/>
  <c r="Q3280" i="8"/>
  <c r="N3280" i="8"/>
  <c r="M3280" i="8"/>
  <c r="L3279" i="8"/>
  <c r="AT3279" i="8"/>
  <c r="O3279" i="8"/>
  <c r="P3279" i="8"/>
  <c r="S3279" i="8"/>
  <c r="R3279" i="8"/>
  <c r="Q3279" i="8"/>
  <c r="N3279" i="8"/>
  <c r="M3279" i="8"/>
  <c r="L3278" i="8"/>
  <c r="AT3278" i="8"/>
  <c r="O3278" i="8"/>
  <c r="P3278" i="8"/>
  <c r="S3278" i="8"/>
  <c r="R3278" i="8"/>
  <c r="Q3278" i="8"/>
  <c r="N3278" i="8"/>
  <c r="M3278" i="8"/>
  <c r="L3277" i="8"/>
  <c r="AT3277" i="8"/>
  <c r="O3277" i="8"/>
  <c r="P3277" i="8"/>
  <c r="S3277" i="8"/>
  <c r="R3277" i="8"/>
  <c r="Q3277" i="8"/>
  <c r="N3277" i="8"/>
  <c r="M3277" i="8"/>
  <c r="L3276" i="8"/>
  <c r="AT3276" i="8"/>
  <c r="O3276" i="8"/>
  <c r="P3276" i="8"/>
  <c r="S3276" i="8"/>
  <c r="R3276" i="8"/>
  <c r="Q3276" i="8"/>
  <c r="N3276" i="8"/>
  <c r="M3276" i="8"/>
  <c r="L3275" i="8"/>
  <c r="AT3275" i="8"/>
  <c r="O3275" i="8"/>
  <c r="P3275" i="8"/>
  <c r="S3275" i="8"/>
  <c r="R3275" i="8"/>
  <c r="Q3275" i="8"/>
  <c r="N3275" i="8"/>
  <c r="M3275" i="8"/>
  <c r="L3274" i="8"/>
  <c r="AT3274" i="8"/>
  <c r="O3274" i="8"/>
  <c r="P3274" i="8"/>
  <c r="S3274" i="8"/>
  <c r="R3274" i="8"/>
  <c r="Q3274" i="8"/>
  <c r="N3274" i="8"/>
  <c r="M3274" i="8"/>
  <c r="L3273" i="8"/>
  <c r="AT3273" i="8"/>
  <c r="O3273" i="8"/>
  <c r="P3273" i="8"/>
  <c r="S3273" i="8"/>
  <c r="R3273" i="8"/>
  <c r="Q3273" i="8"/>
  <c r="N3273" i="8"/>
  <c r="M3273" i="8"/>
  <c r="L3272" i="8"/>
  <c r="AT3272" i="8"/>
  <c r="O3272" i="8"/>
  <c r="P3272" i="8"/>
  <c r="S3272" i="8"/>
  <c r="R3272" i="8"/>
  <c r="Q3272" i="8"/>
  <c r="N3272" i="8"/>
  <c r="M3272" i="8"/>
  <c r="L3271" i="8"/>
  <c r="AT3271" i="8"/>
  <c r="O3271" i="8"/>
  <c r="P3271" i="8"/>
  <c r="S3271" i="8"/>
  <c r="R3271" i="8"/>
  <c r="Q3271" i="8"/>
  <c r="N3271" i="8"/>
  <c r="M3271" i="8"/>
  <c r="L3270" i="8"/>
  <c r="AT3270" i="8"/>
  <c r="O3270" i="8"/>
  <c r="P3270" i="8"/>
  <c r="S3270" i="8"/>
  <c r="R3270" i="8"/>
  <c r="Q3270" i="8"/>
  <c r="N3270" i="8"/>
  <c r="M3270" i="8"/>
  <c r="L3269" i="8"/>
  <c r="AT3269" i="8"/>
  <c r="O3269" i="8"/>
  <c r="P3269" i="8"/>
  <c r="S3269" i="8"/>
  <c r="R3269" i="8"/>
  <c r="Q3269" i="8"/>
  <c r="N3269" i="8"/>
  <c r="M3269" i="8"/>
  <c r="L3268" i="8"/>
  <c r="AT3268" i="8"/>
  <c r="O3268" i="8"/>
  <c r="P3268" i="8"/>
  <c r="S3268" i="8"/>
  <c r="R3268" i="8"/>
  <c r="Q3268" i="8"/>
  <c r="N3268" i="8"/>
  <c r="M3268" i="8"/>
  <c r="L3267" i="8"/>
  <c r="AT3267" i="8"/>
  <c r="O3267" i="8"/>
  <c r="P3267" i="8"/>
  <c r="S3267" i="8"/>
  <c r="R3267" i="8"/>
  <c r="Q3267" i="8"/>
  <c r="N3267" i="8"/>
  <c r="M3267" i="8"/>
  <c r="L3266" i="8"/>
  <c r="AT3266" i="8"/>
  <c r="O3266" i="8"/>
  <c r="P3266" i="8"/>
  <c r="S3266" i="8"/>
  <c r="R3266" i="8"/>
  <c r="Q3266" i="8"/>
  <c r="N3266" i="8"/>
  <c r="M3266" i="8"/>
  <c r="L3265" i="8"/>
  <c r="AT3265" i="8"/>
  <c r="O3265" i="8"/>
  <c r="P3265" i="8"/>
  <c r="S3265" i="8"/>
  <c r="R3265" i="8"/>
  <c r="Q3265" i="8"/>
  <c r="N3265" i="8"/>
  <c r="M3265" i="8"/>
  <c r="L3264" i="8"/>
  <c r="AT3264" i="8"/>
  <c r="O3264" i="8"/>
  <c r="P3264" i="8"/>
  <c r="S3264" i="8"/>
  <c r="R3264" i="8"/>
  <c r="Q3264" i="8"/>
  <c r="N3264" i="8"/>
  <c r="M3264" i="8"/>
  <c r="L3263" i="8"/>
  <c r="AT3263" i="8"/>
  <c r="O3263" i="8"/>
  <c r="P3263" i="8"/>
  <c r="S3263" i="8"/>
  <c r="R3263" i="8"/>
  <c r="Q3263" i="8"/>
  <c r="N3263" i="8"/>
  <c r="M3263" i="8"/>
  <c r="L3262" i="8"/>
  <c r="AT3262" i="8"/>
  <c r="O3262" i="8"/>
  <c r="P3262" i="8"/>
  <c r="S3262" i="8"/>
  <c r="R3262" i="8"/>
  <c r="Q3262" i="8"/>
  <c r="N3262" i="8"/>
  <c r="M3262" i="8"/>
  <c r="L3261" i="8"/>
  <c r="AT3261" i="8"/>
  <c r="O3261" i="8"/>
  <c r="P3261" i="8"/>
  <c r="S3261" i="8"/>
  <c r="R3261" i="8"/>
  <c r="Q3261" i="8"/>
  <c r="N3261" i="8"/>
  <c r="M3261" i="8"/>
  <c r="L3260" i="8"/>
  <c r="AT3260" i="8"/>
  <c r="O3260" i="8"/>
  <c r="P3260" i="8"/>
  <c r="S3260" i="8"/>
  <c r="R3260" i="8"/>
  <c r="Q3260" i="8"/>
  <c r="N3260" i="8"/>
  <c r="M3260" i="8"/>
  <c r="L3259" i="8"/>
  <c r="AT3259" i="8"/>
  <c r="O3259" i="8"/>
  <c r="P3259" i="8"/>
  <c r="S3259" i="8"/>
  <c r="R3259" i="8"/>
  <c r="Q3259" i="8"/>
  <c r="N3259" i="8"/>
  <c r="M3259" i="8"/>
  <c r="L3258" i="8"/>
  <c r="AT3258" i="8"/>
  <c r="O3258" i="8"/>
  <c r="P3258" i="8"/>
  <c r="S3258" i="8"/>
  <c r="R3258" i="8"/>
  <c r="Q3258" i="8"/>
  <c r="N3258" i="8"/>
  <c r="M3258" i="8"/>
  <c r="L3257" i="8"/>
  <c r="AT3257" i="8"/>
  <c r="O3257" i="8"/>
  <c r="P3257" i="8"/>
  <c r="S3257" i="8"/>
  <c r="R3257" i="8"/>
  <c r="Q3257" i="8"/>
  <c r="N3257" i="8"/>
  <c r="M3257" i="8"/>
  <c r="L3256" i="8"/>
  <c r="AT3256" i="8"/>
  <c r="O3256" i="8"/>
  <c r="P3256" i="8"/>
  <c r="S3256" i="8"/>
  <c r="R3256" i="8"/>
  <c r="Q3256" i="8"/>
  <c r="N3256" i="8"/>
  <c r="M3256" i="8"/>
  <c r="L3255" i="8"/>
  <c r="AT3255" i="8"/>
  <c r="O3255" i="8"/>
  <c r="P3255" i="8"/>
  <c r="S3255" i="8"/>
  <c r="R3255" i="8"/>
  <c r="Q3255" i="8"/>
  <c r="N3255" i="8"/>
  <c r="M3255" i="8"/>
  <c r="L3254" i="8"/>
  <c r="AT3254" i="8"/>
  <c r="O3254" i="8"/>
  <c r="P3254" i="8"/>
  <c r="S3254" i="8"/>
  <c r="R3254" i="8"/>
  <c r="Q3254" i="8"/>
  <c r="N3254" i="8"/>
  <c r="M3254" i="8"/>
  <c r="L3253" i="8"/>
  <c r="AT3253" i="8"/>
  <c r="O3253" i="8"/>
  <c r="P3253" i="8"/>
  <c r="S3253" i="8"/>
  <c r="R3253" i="8"/>
  <c r="Q3253" i="8"/>
  <c r="N3253" i="8"/>
  <c r="M3253" i="8"/>
  <c r="L3252" i="8"/>
  <c r="AT3252" i="8"/>
  <c r="O3252" i="8"/>
  <c r="P3252" i="8"/>
  <c r="S3252" i="8"/>
  <c r="R3252" i="8"/>
  <c r="Q3252" i="8"/>
  <c r="N3252" i="8"/>
  <c r="M3252" i="8"/>
  <c r="L3251" i="8"/>
  <c r="AT3251" i="8"/>
  <c r="O3251" i="8"/>
  <c r="P3251" i="8"/>
  <c r="S3251" i="8"/>
  <c r="R3251" i="8"/>
  <c r="Q3251" i="8"/>
  <c r="N3251" i="8"/>
  <c r="M3251" i="8"/>
  <c r="L3250" i="8"/>
  <c r="AT3250" i="8"/>
  <c r="O3250" i="8"/>
  <c r="P3250" i="8"/>
  <c r="S3250" i="8"/>
  <c r="R3250" i="8"/>
  <c r="Q3250" i="8"/>
  <c r="N3250" i="8"/>
  <c r="M3250" i="8"/>
  <c r="L3249" i="8"/>
  <c r="AT3249" i="8"/>
  <c r="O3249" i="8"/>
  <c r="P3249" i="8"/>
  <c r="S3249" i="8"/>
  <c r="R3249" i="8"/>
  <c r="Q3249" i="8"/>
  <c r="N3249" i="8"/>
  <c r="M3249" i="8"/>
  <c r="L3248" i="8"/>
  <c r="AT3248" i="8"/>
  <c r="O3248" i="8"/>
  <c r="P3248" i="8"/>
  <c r="S3248" i="8"/>
  <c r="R3248" i="8"/>
  <c r="Q3248" i="8"/>
  <c r="N3248" i="8"/>
  <c r="M3248" i="8"/>
  <c r="L3247" i="8"/>
  <c r="AT3247" i="8"/>
  <c r="O3247" i="8"/>
  <c r="P3247" i="8"/>
  <c r="S3247" i="8"/>
  <c r="R3247" i="8"/>
  <c r="Q3247" i="8"/>
  <c r="N3247" i="8"/>
  <c r="M3247" i="8"/>
  <c r="L3246" i="8"/>
  <c r="AT3246" i="8"/>
  <c r="O3246" i="8"/>
  <c r="P3246" i="8"/>
  <c r="S3246" i="8"/>
  <c r="R3246" i="8"/>
  <c r="Q3246" i="8"/>
  <c r="N3246" i="8"/>
  <c r="M3246" i="8"/>
  <c r="L3245" i="8"/>
  <c r="AT3245" i="8"/>
  <c r="O3245" i="8"/>
  <c r="P3245" i="8"/>
  <c r="S3245" i="8"/>
  <c r="R3245" i="8"/>
  <c r="Q3245" i="8"/>
  <c r="N3245" i="8"/>
  <c r="M3245" i="8"/>
  <c r="L3244" i="8"/>
  <c r="AT3244" i="8"/>
  <c r="O3244" i="8"/>
  <c r="P3244" i="8"/>
  <c r="S3244" i="8"/>
  <c r="R3244" i="8"/>
  <c r="Q3244" i="8"/>
  <c r="N3244" i="8"/>
  <c r="M3244" i="8"/>
  <c r="L3243" i="8"/>
  <c r="AT3243" i="8"/>
  <c r="O3243" i="8"/>
  <c r="P3243" i="8"/>
  <c r="S3243" i="8"/>
  <c r="R3243" i="8"/>
  <c r="Q3243" i="8"/>
  <c r="N3243" i="8"/>
  <c r="M3243" i="8"/>
  <c r="L3242" i="8"/>
  <c r="AT3242" i="8"/>
  <c r="O3242" i="8"/>
  <c r="P3242" i="8"/>
  <c r="S3242" i="8"/>
  <c r="R3242" i="8"/>
  <c r="Q3242" i="8"/>
  <c r="N3242" i="8"/>
  <c r="M3242" i="8"/>
  <c r="L3241" i="8"/>
  <c r="AT3241" i="8"/>
  <c r="O3241" i="8"/>
  <c r="P3241" i="8"/>
  <c r="S3241" i="8"/>
  <c r="R3241" i="8"/>
  <c r="Q3241" i="8"/>
  <c r="N3241" i="8"/>
  <c r="M3241" i="8"/>
  <c r="L3240" i="8"/>
  <c r="AT3240" i="8"/>
  <c r="O3240" i="8"/>
  <c r="P3240" i="8"/>
  <c r="S3240" i="8"/>
  <c r="R3240" i="8"/>
  <c r="Q3240" i="8"/>
  <c r="N3240" i="8"/>
  <c r="M3240" i="8"/>
  <c r="L3239" i="8"/>
  <c r="AT3239" i="8"/>
  <c r="O3239" i="8"/>
  <c r="P3239" i="8"/>
  <c r="S3239" i="8"/>
  <c r="R3239" i="8"/>
  <c r="Q3239" i="8"/>
  <c r="N3239" i="8"/>
  <c r="M3239" i="8"/>
  <c r="L3238" i="8"/>
  <c r="AT3238" i="8"/>
  <c r="O3238" i="8"/>
  <c r="P3238" i="8"/>
  <c r="S3238" i="8"/>
  <c r="R3238" i="8"/>
  <c r="Q3238" i="8"/>
  <c r="N3238" i="8"/>
  <c r="M3238" i="8"/>
  <c r="L3237" i="8"/>
  <c r="AT3237" i="8"/>
  <c r="O3237" i="8"/>
  <c r="P3237" i="8"/>
  <c r="S3237" i="8"/>
  <c r="R3237" i="8"/>
  <c r="Q3237" i="8"/>
  <c r="N3237" i="8"/>
  <c r="M3237" i="8"/>
  <c r="L3236" i="8"/>
  <c r="AT3236" i="8"/>
  <c r="O3236" i="8"/>
  <c r="P3236" i="8"/>
  <c r="S3236" i="8"/>
  <c r="R3236" i="8"/>
  <c r="Q3236" i="8"/>
  <c r="N3236" i="8"/>
  <c r="M3236" i="8"/>
  <c r="L3235" i="8"/>
  <c r="AT3235" i="8"/>
  <c r="O3235" i="8"/>
  <c r="P3235" i="8"/>
  <c r="S3235" i="8"/>
  <c r="R3235" i="8"/>
  <c r="Q3235" i="8"/>
  <c r="N3235" i="8"/>
  <c r="M3235" i="8"/>
  <c r="L3234" i="8"/>
  <c r="AT3234" i="8"/>
  <c r="O3234" i="8"/>
  <c r="P3234" i="8"/>
  <c r="S3234" i="8"/>
  <c r="R3234" i="8"/>
  <c r="Q3234" i="8"/>
  <c r="N3234" i="8"/>
  <c r="M3234" i="8"/>
  <c r="L3233" i="8"/>
  <c r="AT3233" i="8"/>
  <c r="O3233" i="8"/>
  <c r="P3233" i="8"/>
  <c r="S3233" i="8"/>
  <c r="R3233" i="8"/>
  <c r="Q3233" i="8"/>
  <c r="N3233" i="8"/>
  <c r="M3233" i="8"/>
  <c r="L3232" i="8"/>
  <c r="AT3232" i="8"/>
  <c r="O3232" i="8"/>
  <c r="P3232" i="8"/>
  <c r="S3232" i="8"/>
  <c r="R3232" i="8"/>
  <c r="Q3232" i="8"/>
  <c r="N3232" i="8"/>
  <c r="M3232" i="8"/>
  <c r="L3231" i="8"/>
  <c r="AT3231" i="8"/>
  <c r="O3231" i="8"/>
  <c r="P3231" i="8"/>
  <c r="S3231" i="8"/>
  <c r="R3231" i="8"/>
  <c r="Q3231" i="8"/>
  <c r="N3231" i="8"/>
  <c r="M3231" i="8"/>
  <c r="L3230" i="8"/>
  <c r="AT3230" i="8"/>
  <c r="O3230" i="8"/>
  <c r="P3230" i="8"/>
  <c r="S3230" i="8"/>
  <c r="R3230" i="8"/>
  <c r="Q3230" i="8"/>
  <c r="N3230" i="8"/>
  <c r="M3230" i="8"/>
  <c r="L3229" i="8"/>
  <c r="AT3229" i="8"/>
  <c r="O3229" i="8"/>
  <c r="P3229" i="8"/>
  <c r="S3229" i="8"/>
  <c r="R3229" i="8"/>
  <c r="Q3229" i="8"/>
  <c r="N3229" i="8"/>
  <c r="M3229" i="8"/>
  <c r="L3228" i="8"/>
  <c r="AT3228" i="8"/>
  <c r="O3228" i="8"/>
  <c r="P3228" i="8"/>
  <c r="S3228" i="8"/>
  <c r="R3228" i="8"/>
  <c r="Q3228" i="8"/>
  <c r="N3228" i="8"/>
  <c r="M3228" i="8"/>
  <c r="L3227" i="8"/>
  <c r="AT3227" i="8"/>
  <c r="O3227" i="8"/>
  <c r="P3227" i="8"/>
  <c r="S3227" i="8"/>
  <c r="R3227" i="8"/>
  <c r="Q3227" i="8"/>
  <c r="N3227" i="8"/>
  <c r="M3227" i="8"/>
  <c r="L3226" i="8"/>
  <c r="AT3226" i="8"/>
  <c r="O3226" i="8"/>
  <c r="P3226" i="8"/>
  <c r="S3226" i="8"/>
  <c r="R3226" i="8"/>
  <c r="Q3226" i="8"/>
  <c r="N3226" i="8"/>
  <c r="M3226" i="8"/>
  <c r="L3225" i="8"/>
  <c r="AT3225" i="8"/>
  <c r="O3225" i="8"/>
  <c r="P3225" i="8"/>
  <c r="S3225" i="8"/>
  <c r="R3225" i="8"/>
  <c r="Q3225" i="8"/>
  <c r="N3225" i="8"/>
  <c r="M3225" i="8"/>
  <c r="L3224" i="8"/>
  <c r="AT3224" i="8"/>
  <c r="O3224" i="8"/>
  <c r="P3224" i="8"/>
  <c r="S3224" i="8"/>
  <c r="R3224" i="8"/>
  <c r="Q3224" i="8"/>
  <c r="N3224" i="8"/>
  <c r="M3224" i="8"/>
  <c r="L3223" i="8"/>
  <c r="AT3223" i="8"/>
  <c r="O3223" i="8"/>
  <c r="P3223" i="8"/>
  <c r="S3223" i="8"/>
  <c r="R3223" i="8"/>
  <c r="Q3223" i="8"/>
  <c r="N3223" i="8"/>
  <c r="M3223" i="8"/>
  <c r="L3222" i="8"/>
  <c r="AT3222" i="8"/>
  <c r="O3222" i="8"/>
  <c r="P3222" i="8"/>
  <c r="S3222" i="8"/>
  <c r="R3222" i="8"/>
  <c r="Q3222" i="8"/>
  <c r="N3222" i="8"/>
  <c r="M3222" i="8"/>
  <c r="L3221" i="8"/>
  <c r="AT3221" i="8"/>
  <c r="O3221" i="8"/>
  <c r="P3221" i="8"/>
  <c r="S3221" i="8"/>
  <c r="R3221" i="8"/>
  <c r="Q3221" i="8"/>
  <c r="N3221" i="8"/>
  <c r="M3221" i="8"/>
  <c r="L3220" i="8"/>
  <c r="AT3220" i="8"/>
  <c r="O3220" i="8"/>
  <c r="P3220" i="8"/>
  <c r="S3220" i="8"/>
  <c r="R3220" i="8"/>
  <c r="Q3220" i="8"/>
  <c r="N3220" i="8"/>
  <c r="M3220" i="8"/>
  <c r="L3219" i="8"/>
  <c r="AT3219" i="8"/>
  <c r="O3219" i="8"/>
  <c r="P3219" i="8"/>
  <c r="S3219" i="8"/>
  <c r="R3219" i="8"/>
  <c r="Q3219" i="8"/>
  <c r="N3219" i="8"/>
  <c r="M3219" i="8"/>
  <c r="L3218" i="8"/>
  <c r="AT3218" i="8"/>
  <c r="O3218" i="8"/>
  <c r="P3218" i="8"/>
  <c r="S3218" i="8"/>
  <c r="R3218" i="8"/>
  <c r="Q3218" i="8"/>
  <c r="N3218" i="8"/>
  <c r="M3218" i="8"/>
  <c r="L3217" i="8"/>
  <c r="AT3217" i="8"/>
  <c r="O3217" i="8"/>
  <c r="P3217" i="8"/>
  <c r="S3217" i="8"/>
  <c r="R3217" i="8"/>
  <c r="Q3217" i="8"/>
  <c r="N3217" i="8"/>
  <c r="M3217" i="8"/>
  <c r="L3216" i="8"/>
  <c r="AT3216" i="8"/>
  <c r="O3216" i="8"/>
  <c r="P3216" i="8"/>
  <c r="S3216" i="8"/>
  <c r="R3216" i="8"/>
  <c r="Q3216" i="8"/>
  <c r="N3216" i="8"/>
  <c r="M3216" i="8"/>
  <c r="L3215" i="8"/>
  <c r="AT3215" i="8"/>
  <c r="O3215" i="8"/>
  <c r="P3215" i="8"/>
  <c r="S3215" i="8"/>
  <c r="R3215" i="8"/>
  <c r="Q3215" i="8"/>
  <c r="N3215" i="8"/>
  <c r="M3215" i="8"/>
  <c r="L3214" i="8"/>
  <c r="AT3214" i="8"/>
  <c r="O3214" i="8"/>
  <c r="P3214" i="8"/>
  <c r="S3214" i="8"/>
  <c r="R3214" i="8"/>
  <c r="Q3214" i="8"/>
  <c r="N3214" i="8"/>
  <c r="M3214" i="8"/>
  <c r="L3213" i="8"/>
  <c r="AT3213" i="8"/>
  <c r="O3213" i="8"/>
  <c r="P3213" i="8"/>
  <c r="S3213" i="8"/>
  <c r="R3213" i="8"/>
  <c r="Q3213" i="8"/>
  <c r="N3213" i="8"/>
  <c r="M3213" i="8"/>
  <c r="L3212" i="8"/>
  <c r="AT3212" i="8"/>
  <c r="O3212" i="8"/>
  <c r="P3212" i="8"/>
  <c r="S3212" i="8"/>
  <c r="R3212" i="8"/>
  <c r="Q3212" i="8"/>
  <c r="N3212" i="8"/>
  <c r="M3212" i="8"/>
  <c r="L3211" i="8"/>
  <c r="AT3211" i="8"/>
  <c r="O3211" i="8"/>
  <c r="P3211" i="8"/>
  <c r="S3211" i="8"/>
  <c r="R3211" i="8"/>
  <c r="Q3211" i="8"/>
  <c r="N3211" i="8"/>
  <c r="M3211" i="8"/>
  <c r="L3210" i="8"/>
  <c r="AT3210" i="8"/>
  <c r="O3210" i="8"/>
  <c r="P3210" i="8"/>
  <c r="S3210" i="8"/>
  <c r="R3210" i="8"/>
  <c r="Q3210" i="8"/>
  <c r="N3210" i="8"/>
  <c r="M3210" i="8"/>
  <c r="L3209" i="8"/>
  <c r="AT3209" i="8"/>
  <c r="O3209" i="8"/>
  <c r="P3209" i="8"/>
  <c r="S3209" i="8"/>
  <c r="R3209" i="8"/>
  <c r="Q3209" i="8"/>
  <c r="N3209" i="8"/>
  <c r="M3209" i="8"/>
  <c r="L3208" i="8"/>
  <c r="AT3208" i="8"/>
  <c r="O3208" i="8"/>
  <c r="P3208" i="8"/>
  <c r="S3208" i="8"/>
  <c r="R3208" i="8"/>
  <c r="Q3208" i="8"/>
  <c r="N3208" i="8"/>
  <c r="M3208" i="8"/>
  <c r="L3207" i="8"/>
  <c r="AT3207" i="8"/>
  <c r="O3207" i="8"/>
  <c r="P3207" i="8"/>
  <c r="S3207" i="8"/>
  <c r="R3207" i="8"/>
  <c r="Q3207" i="8"/>
  <c r="N3207" i="8"/>
  <c r="M3207" i="8"/>
  <c r="L3206" i="8"/>
  <c r="AT3206" i="8"/>
  <c r="O3206" i="8"/>
  <c r="P3206" i="8"/>
  <c r="S3206" i="8"/>
  <c r="R3206" i="8"/>
  <c r="Q3206" i="8"/>
  <c r="N3206" i="8"/>
  <c r="M3206" i="8"/>
  <c r="L3205" i="8"/>
  <c r="AT3205" i="8"/>
  <c r="O3205" i="8"/>
  <c r="P3205" i="8"/>
  <c r="S3205" i="8"/>
  <c r="R3205" i="8"/>
  <c r="Q3205" i="8"/>
  <c r="N3205" i="8"/>
  <c r="M3205" i="8"/>
  <c r="L3204" i="8"/>
  <c r="AT3204" i="8"/>
  <c r="O3204" i="8"/>
  <c r="P3204" i="8"/>
  <c r="S3204" i="8"/>
  <c r="R3204" i="8"/>
  <c r="Q3204" i="8"/>
  <c r="N3204" i="8"/>
  <c r="M3204" i="8"/>
  <c r="L3203" i="8"/>
  <c r="AT3203" i="8"/>
  <c r="O3203" i="8"/>
  <c r="P3203" i="8"/>
  <c r="S3203" i="8"/>
  <c r="R3203" i="8"/>
  <c r="Q3203" i="8"/>
  <c r="N3203" i="8"/>
  <c r="M3203" i="8"/>
  <c r="L3202" i="8"/>
  <c r="AT3202" i="8"/>
  <c r="O3202" i="8"/>
  <c r="P3202" i="8"/>
  <c r="S3202" i="8"/>
  <c r="R3202" i="8"/>
  <c r="Q3202" i="8"/>
  <c r="N3202" i="8"/>
  <c r="M3202" i="8"/>
  <c r="L3201" i="8"/>
  <c r="AT3201" i="8"/>
  <c r="O3201" i="8"/>
  <c r="P3201" i="8"/>
  <c r="S3201" i="8"/>
  <c r="R3201" i="8"/>
  <c r="Q3201" i="8"/>
  <c r="N3201" i="8"/>
  <c r="M3201" i="8"/>
  <c r="L3200" i="8"/>
  <c r="AT3200" i="8"/>
  <c r="O3200" i="8"/>
  <c r="P3200" i="8"/>
  <c r="S3200" i="8"/>
  <c r="R3200" i="8"/>
  <c r="Q3200" i="8"/>
  <c r="N3200" i="8"/>
  <c r="M3200" i="8"/>
  <c r="L3199" i="8"/>
  <c r="AT3199" i="8"/>
  <c r="O3199" i="8"/>
  <c r="P3199" i="8"/>
  <c r="S3199" i="8"/>
  <c r="R3199" i="8"/>
  <c r="Q3199" i="8"/>
  <c r="N3199" i="8"/>
  <c r="M3199" i="8"/>
  <c r="L3198" i="8"/>
  <c r="AT3198" i="8"/>
  <c r="O3198" i="8"/>
  <c r="P3198" i="8"/>
  <c r="S3198" i="8"/>
  <c r="R3198" i="8"/>
  <c r="Q3198" i="8"/>
  <c r="N3198" i="8"/>
  <c r="M3198" i="8"/>
  <c r="L3197" i="8"/>
  <c r="AT3197" i="8"/>
  <c r="O3197" i="8"/>
  <c r="P3197" i="8"/>
  <c r="S3197" i="8"/>
  <c r="R3197" i="8"/>
  <c r="Q3197" i="8"/>
  <c r="N3197" i="8"/>
  <c r="M3197" i="8"/>
  <c r="L3196" i="8"/>
  <c r="AT3196" i="8"/>
  <c r="O3196" i="8"/>
  <c r="P3196" i="8"/>
  <c r="S3196" i="8"/>
  <c r="R3196" i="8"/>
  <c r="Q3196" i="8"/>
  <c r="N3196" i="8"/>
  <c r="M3196" i="8"/>
  <c r="L3195" i="8"/>
  <c r="AT3195" i="8"/>
  <c r="O3195" i="8"/>
  <c r="P3195" i="8"/>
  <c r="S3195" i="8"/>
  <c r="R3195" i="8"/>
  <c r="Q3195" i="8"/>
  <c r="N3195" i="8"/>
  <c r="M3195" i="8"/>
  <c r="L3194" i="8"/>
  <c r="AT3194" i="8"/>
  <c r="O3194" i="8"/>
  <c r="P3194" i="8"/>
  <c r="S3194" i="8"/>
  <c r="R3194" i="8"/>
  <c r="Q3194" i="8"/>
  <c r="N3194" i="8"/>
  <c r="M3194" i="8"/>
  <c r="L3193" i="8"/>
  <c r="AT3193" i="8"/>
  <c r="O3193" i="8"/>
  <c r="P3193" i="8"/>
  <c r="S3193" i="8"/>
  <c r="R3193" i="8"/>
  <c r="Q3193" i="8"/>
  <c r="N3193" i="8"/>
  <c r="M3193" i="8"/>
  <c r="L3192" i="8"/>
  <c r="AT3192" i="8"/>
  <c r="O3192" i="8"/>
  <c r="P3192" i="8"/>
  <c r="S3192" i="8"/>
  <c r="R3192" i="8"/>
  <c r="Q3192" i="8"/>
  <c r="N3192" i="8"/>
  <c r="M3192" i="8"/>
  <c r="L3191" i="8"/>
  <c r="AT3191" i="8"/>
  <c r="O3191" i="8"/>
  <c r="P3191" i="8"/>
  <c r="S3191" i="8"/>
  <c r="R3191" i="8"/>
  <c r="Q3191" i="8"/>
  <c r="N3191" i="8"/>
  <c r="M3191" i="8"/>
  <c r="L3190" i="8"/>
  <c r="AT3190" i="8"/>
  <c r="O3190" i="8"/>
  <c r="P3190" i="8"/>
  <c r="S3190" i="8"/>
  <c r="R3190" i="8"/>
  <c r="Q3190" i="8"/>
  <c r="N3190" i="8"/>
  <c r="M3190" i="8"/>
  <c r="L3189" i="8"/>
  <c r="AT3189" i="8"/>
  <c r="O3189" i="8"/>
  <c r="P3189" i="8"/>
  <c r="S3189" i="8"/>
  <c r="R3189" i="8"/>
  <c r="Q3189" i="8"/>
  <c r="N3189" i="8"/>
  <c r="M3189" i="8"/>
  <c r="L3188" i="8"/>
  <c r="AT3188" i="8"/>
  <c r="O3188" i="8"/>
  <c r="P3188" i="8"/>
  <c r="S3188" i="8"/>
  <c r="R3188" i="8"/>
  <c r="Q3188" i="8"/>
  <c r="N3188" i="8"/>
  <c r="M3188" i="8"/>
  <c r="L3187" i="8"/>
  <c r="AT3187" i="8"/>
  <c r="O3187" i="8"/>
  <c r="P3187" i="8"/>
  <c r="S3187" i="8"/>
  <c r="R3187" i="8"/>
  <c r="Q3187" i="8"/>
  <c r="N3187" i="8"/>
  <c r="M3187" i="8"/>
  <c r="L3186" i="8"/>
  <c r="AT3186" i="8"/>
  <c r="O3186" i="8"/>
  <c r="P3186" i="8"/>
  <c r="S3186" i="8"/>
  <c r="R3186" i="8"/>
  <c r="Q3186" i="8"/>
  <c r="N3186" i="8"/>
  <c r="M3186" i="8"/>
  <c r="L3185" i="8"/>
  <c r="AT3185" i="8"/>
  <c r="O3185" i="8"/>
  <c r="P3185" i="8"/>
  <c r="S3185" i="8"/>
  <c r="R3185" i="8"/>
  <c r="Q3185" i="8"/>
  <c r="N3185" i="8"/>
  <c r="M3185" i="8"/>
  <c r="L3184" i="8"/>
  <c r="AT3184" i="8"/>
  <c r="O3184" i="8"/>
  <c r="P3184" i="8"/>
  <c r="S3184" i="8"/>
  <c r="R3184" i="8"/>
  <c r="Q3184" i="8"/>
  <c r="N3184" i="8"/>
  <c r="M3184" i="8"/>
  <c r="L3183" i="8"/>
  <c r="AT3183" i="8"/>
  <c r="O3183" i="8"/>
  <c r="P3183" i="8"/>
  <c r="S3183" i="8"/>
  <c r="R3183" i="8"/>
  <c r="Q3183" i="8"/>
  <c r="N3183" i="8"/>
  <c r="M3183" i="8"/>
  <c r="L3182" i="8"/>
  <c r="AT3182" i="8"/>
  <c r="O3182" i="8"/>
  <c r="P3182" i="8"/>
  <c r="S3182" i="8"/>
  <c r="R3182" i="8"/>
  <c r="Q3182" i="8"/>
  <c r="N3182" i="8"/>
  <c r="M3182" i="8"/>
  <c r="L3181" i="8"/>
  <c r="AT3181" i="8"/>
  <c r="O3181" i="8"/>
  <c r="P3181" i="8"/>
  <c r="S3181" i="8"/>
  <c r="R3181" i="8"/>
  <c r="Q3181" i="8"/>
  <c r="N3181" i="8"/>
  <c r="M3181" i="8"/>
  <c r="L3180" i="8"/>
  <c r="AT3180" i="8"/>
  <c r="O3180" i="8"/>
  <c r="P3180" i="8"/>
  <c r="S3180" i="8"/>
  <c r="R3180" i="8"/>
  <c r="Q3180" i="8"/>
  <c r="N3180" i="8"/>
  <c r="M3180" i="8"/>
  <c r="L3179" i="8"/>
  <c r="AT3179" i="8"/>
  <c r="O3179" i="8"/>
  <c r="P3179" i="8"/>
  <c r="S3179" i="8"/>
  <c r="R3179" i="8"/>
  <c r="Q3179" i="8"/>
  <c r="N3179" i="8"/>
  <c r="M3179" i="8"/>
  <c r="L3178" i="8"/>
  <c r="AT3178" i="8"/>
  <c r="O3178" i="8"/>
  <c r="P3178" i="8"/>
  <c r="S3178" i="8"/>
  <c r="R3178" i="8"/>
  <c r="Q3178" i="8"/>
  <c r="N3178" i="8"/>
  <c r="M3178" i="8"/>
  <c r="L3177" i="8"/>
  <c r="AT3177" i="8"/>
  <c r="O3177" i="8"/>
  <c r="P3177" i="8"/>
  <c r="S3177" i="8"/>
  <c r="R3177" i="8"/>
  <c r="Q3177" i="8"/>
  <c r="N3177" i="8"/>
  <c r="M3177" i="8"/>
  <c r="L3176" i="8"/>
  <c r="AT3176" i="8"/>
  <c r="O3176" i="8"/>
  <c r="P3176" i="8"/>
  <c r="S3176" i="8"/>
  <c r="R3176" i="8"/>
  <c r="Q3176" i="8"/>
  <c r="N3176" i="8"/>
  <c r="M3176" i="8"/>
  <c r="L3175" i="8"/>
  <c r="AT3175" i="8"/>
  <c r="O3175" i="8"/>
  <c r="P3175" i="8"/>
  <c r="S3175" i="8"/>
  <c r="R3175" i="8"/>
  <c r="Q3175" i="8"/>
  <c r="N3175" i="8"/>
  <c r="M3175" i="8"/>
  <c r="L3174" i="8"/>
  <c r="AT3174" i="8"/>
  <c r="O3174" i="8"/>
  <c r="P3174" i="8"/>
  <c r="S3174" i="8"/>
  <c r="R3174" i="8"/>
  <c r="Q3174" i="8"/>
  <c r="N3174" i="8"/>
  <c r="M3174" i="8"/>
  <c r="L3173" i="8"/>
  <c r="AT3173" i="8"/>
  <c r="O3173" i="8"/>
  <c r="P3173" i="8"/>
  <c r="S3173" i="8"/>
  <c r="R3173" i="8"/>
  <c r="Q3173" i="8"/>
  <c r="N3173" i="8"/>
  <c r="M3173" i="8"/>
  <c r="L3172" i="8"/>
  <c r="AT3172" i="8"/>
  <c r="O3172" i="8"/>
  <c r="P3172" i="8"/>
  <c r="S3172" i="8"/>
  <c r="R3172" i="8"/>
  <c r="Q3172" i="8"/>
  <c r="N3172" i="8"/>
  <c r="M3172" i="8"/>
  <c r="L3171" i="8"/>
  <c r="AT3171" i="8"/>
  <c r="O3171" i="8"/>
  <c r="P3171" i="8"/>
  <c r="S3171" i="8"/>
  <c r="R3171" i="8"/>
  <c r="Q3171" i="8"/>
  <c r="N3171" i="8"/>
  <c r="M3171" i="8"/>
  <c r="L3170" i="8"/>
  <c r="AT3170" i="8"/>
  <c r="O3170" i="8"/>
  <c r="P3170" i="8"/>
  <c r="S3170" i="8"/>
  <c r="R3170" i="8"/>
  <c r="Q3170" i="8"/>
  <c r="N3170" i="8"/>
  <c r="M3170" i="8"/>
  <c r="L3169" i="8"/>
  <c r="AT3169" i="8"/>
  <c r="O3169" i="8"/>
  <c r="P3169" i="8"/>
  <c r="S3169" i="8"/>
  <c r="R3169" i="8"/>
  <c r="Q3169" i="8"/>
  <c r="N3169" i="8"/>
  <c r="M3169" i="8"/>
  <c r="L3168" i="8"/>
  <c r="AT3168" i="8"/>
  <c r="O3168" i="8"/>
  <c r="P3168" i="8"/>
  <c r="S3168" i="8"/>
  <c r="R3168" i="8"/>
  <c r="Q3168" i="8"/>
  <c r="N3168" i="8"/>
  <c r="M3168" i="8"/>
  <c r="L3167" i="8"/>
  <c r="AT3167" i="8"/>
  <c r="O3167" i="8"/>
  <c r="P3167" i="8"/>
  <c r="S3167" i="8"/>
  <c r="R3167" i="8"/>
  <c r="Q3167" i="8"/>
  <c r="N3167" i="8"/>
  <c r="M3167" i="8"/>
  <c r="L3166" i="8"/>
  <c r="AT3166" i="8"/>
  <c r="O3166" i="8"/>
  <c r="P3166" i="8"/>
  <c r="S3166" i="8"/>
  <c r="R3166" i="8"/>
  <c r="Q3166" i="8"/>
  <c r="N3166" i="8"/>
  <c r="M3166" i="8"/>
  <c r="L3165" i="8"/>
  <c r="AT3165" i="8"/>
  <c r="O3165" i="8"/>
  <c r="P3165" i="8"/>
  <c r="S3165" i="8"/>
  <c r="R3165" i="8"/>
  <c r="Q3165" i="8"/>
  <c r="N3165" i="8"/>
  <c r="M3165" i="8"/>
  <c r="L3164" i="8"/>
  <c r="AT3164" i="8"/>
  <c r="O3164" i="8"/>
  <c r="P3164" i="8"/>
  <c r="S3164" i="8"/>
  <c r="R3164" i="8"/>
  <c r="Q3164" i="8"/>
  <c r="N3164" i="8"/>
  <c r="M3164" i="8"/>
  <c r="L3163" i="8"/>
  <c r="AT3163" i="8"/>
  <c r="O3163" i="8"/>
  <c r="P3163" i="8"/>
  <c r="S3163" i="8"/>
  <c r="R3163" i="8"/>
  <c r="Q3163" i="8"/>
  <c r="N3163" i="8"/>
  <c r="M3163" i="8"/>
  <c r="L3162" i="8"/>
  <c r="AT3162" i="8"/>
  <c r="O3162" i="8"/>
  <c r="P3162" i="8"/>
  <c r="S3162" i="8"/>
  <c r="R3162" i="8"/>
  <c r="Q3162" i="8"/>
  <c r="N3162" i="8"/>
  <c r="M3162" i="8"/>
  <c r="L3161" i="8"/>
  <c r="AT3161" i="8"/>
  <c r="O3161" i="8"/>
  <c r="P3161" i="8"/>
  <c r="S3161" i="8"/>
  <c r="R3161" i="8"/>
  <c r="Q3161" i="8"/>
  <c r="N3161" i="8"/>
  <c r="M3161" i="8"/>
  <c r="L3160" i="8"/>
  <c r="AT3160" i="8"/>
  <c r="O3160" i="8"/>
  <c r="P3160" i="8"/>
  <c r="S3160" i="8"/>
  <c r="R3160" i="8"/>
  <c r="Q3160" i="8"/>
  <c r="N3160" i="8"/>
  <c r="M3160" i="8"/>
  <c r="L3159" i="8"/>
  <c r="AT3159" i="8"/>
  <c r="O3159" i="8"/>
  <c r="P3159" i="8"/>
  <c r="S3159" i="8"/>
  <c r="R3159" i="8"/>
  <c r="Q3159" i="8"/>
  <c r="N3159" i="8"/>
  <c r="M3159" i="8"/>
  <c r="L3158" i="8"/>
  <c r="AT3158" i="8"/>
  <c r="O3158" i="8"/>
  <c r="P3158" i="8"/>
  <c r="S3158" i="8"/>
  <c r="R3158" i="8"/>
  <c r="Q3158" i="8"/>
  <c r="N3158" i="8"/>
  <c r="M3158" i="8"/>
  <c r="L3157" i="8"/>
  <c r="AT3157" i="8"/>
  <c r="O3157" i="8"/>
  <c r="P3157" i="8"/>
  <c r="S3157" i="8"/>
  <c r="R3157" i="8"/>
  <c r="Q3157" i="8"/>
  <c r="N3157" i="8"/>
  <c r="M3157" i="8"/>
  <c r="L3156" i="8"/>
  <c r="AT3156" i="8"/>
  <c r="O3156" i="8"/>
  <c r="P3156" i="8"/>
  <c r="S3156" i="8"/>
  <c r="R3156" i="8"/>
  <c r="Q3156" i="8"/>
  <c r="N3156" i="8"/>
  <c r="M3156" i="8"/>
  <c r="L3155" i="8"/>
  <c r="AT3155" i="8"/>
  <c r="O3155" i="8"/>
  <c r="P3155" i="8"/>
  <c r="S3155" i="8"/>
  <c r="R3155" i="8"/>
  <c r="Q3155" i="8"/>
  <c r="N3155" i="8"/>
  <c r="M3155" i="8"/>
  <c r="L3154" i="8"/>
  <c r="AT3154" i="8"/>
  <c r="O3154" i="8"/>
  <c r="P3154" i="8"/>
  <c r="S3154" i="8"/>
  <c r="R3154" i="8"/>
  <c r="Q3154" i="8"/>
  <c r="N3154" i="8"/>
  <c r="M3154" i="8"/>
  <c r="L3153" i="8"/>
  <c r="AT3153" i="8"/>
  <c r="O3153" i="8"/>
  <c r="P3153" i="8"/>
  <c r="S3153" i="8"/>
  <c r="R3153" i="8"/>
  <c r="Q3153" i="8"/>
  <c r="N3153" i="8"/>
  <c r="M3153" i="8"/>
  <c r="L3152" i="8"/>
  <c r="AT3152" i="8"/>
  <c r="O3152" i="8"/>
  <c r="P3152" i="8"/>
  <c r="S3152" i="8"/>
  <c r="R3152" i="8"/>
  <c r="Q3152" i="8"/>
  <c r="N3152" i="8"/>
  <c r="M3152" i="8"/>
  <c r="L3151" i="8"/>
  <c r="AT3151" i="8"/>
  <c r="O3151" i="8"/>
  <c r="P3151" i="8"/>
  <c r="S3151" i="8"/>
  <c r="R3151" i="8"/>
  <c r="Q3151" i="8"/>
  <c r="N3151" i="8"/>
  <c r="M3151" i="8"/>
  <c r="L3150" i="8"/>
  <c r="AT3150" i="8"/>
  <c r="O3150" i="8"/>
  <c r="P3150" i="8"/>
  <c r="S3150" i="8"/>
  <c r="R3150" i="8"/>
  <c r="Q3150" i="8"/>
  <c r="N3150" i="8"/>
  <c r="M3150" i="8"/>
  <c r="L3149" i="8"/>
  <c r="AT3149" i="8"/>
  <c r="O3149" i="8"/>
  <c r="P3149" i="8"/>
  <c r="S3149" i="8"/>
  <c r="R3149" i="8"/>
  <c r="Q3149" i="8"/>
  <c r="N3149" i="8"/>
  <c r="M3149" i="8"/>
  <c r="L3148" i="8"/>
  <c r="AT3148" i="8"/>
  <c r="O3148" i="8"/>
  <c r="P3148" i="8"/>
  <c r="S3148" i="8"/>
  <c r="R3148" i="8"/>
  <c r="Q3148" i="8"/>
  <c r="N3148" i="8"/>
  <c r="M3148" i="8"/>
  <c r="L3147" i="8"/>
  <c r="AT3147" i="8"/>
  <c r="O3147" i="8"/>
  <c r="P3147" i="8"/>
  <c r="S3147" i="8"/>
  <c r="R3147" i="8"/>
  <c r="Q3147" i="8"/>
  <c r="N3147" i="8"/>
  <c r="M3147" i="8"/>
  <c r="L3146" i="8"/>
  <c r="AT3146" i="8"/>
  <c r="O3146" i="8"/>
  <c r="P3146" i="8"/>
  <c r="S3146" i="8"/>
  <c r="R3146" i="8"/>
  <c r="Q3146" i="8"/>
  <c r="N3146" i="8"/>
  <c r="M3146" i="8"/>
  <c r="L3145" i="8"/>
  <c r="AT3145" i="8"/>
  <c r="O3145" i="8"/>
  <c r="P3145" i="8"/>
  <c r="S3145" i="8"/>
  <c r="R3145" i="8"/>
  <c r="Q3145" i="8"/>
  <c r="N3145" i="8"/>
  <c r="M3145" i="8"/>
  <c r="L3144" i="8"/>
  <c r="AT3144" i="8"/>
  <c r="O3144" i="8"/>
  <c r="P3144" i="8"/>
  <c r="S3144" i="8"/>
  <c r="R3144" i="8"/>
  <c r="Q3144" i="8"/>
  <c r="N3144" i="8"/>
  <c r="M3144" i="8"/>
  <c r="L3143" i="8"/>
  <c r="AT3143" i="8"/>
  <c r="O3143" i="8"/>
  <c r="P3143" i="8"/>
  <c r="S3143" i="8"/>
  <c r="R3143" i="8"/>
  <c r="Q3143" i="8"/>
  <c r="N3143" i="8"/>
  <c r="M3143" i="8"/>
  <c r="L3142" i="8"/>
  <c r="AT3142" i="8"/>
  <c r="O3142" i="8"/>
  <c r="P3142" i="8"/>
  <c r="S3142" i="8"/>
  <c r="R3142" i="8"/>
  <c r="Q3142" i="8"/>
  <c r="N3142" i="8"/>
  <c r="M3142" i="8"/>
  <c r="L3141" i="8"/>
  <c r="AT3141" i="8"/>
  <c r="O3141" i="8"/>
  <c r="P3141" i="8"/>
  <c r="S3141" i="8"/>
  <c r="R3141" i="8"/>
  <c r="Q3141" i="8"/>
  <c r="N3141" i="8"/>
  <c r="M3141" i="8"/>
  <c r="L3140" i="8"/>
  <c r="AT3140" i="8"/>
  <c r="O3140" i="8"/>
  <c r="P3140" i="8"/>
  <c r="S3140" i="8"/>
  <c r="R3140" i="8"/>
  <c r="Q3140" i="8"/>
  <c r="N3140" i="8"/>
  <c r="M3140" i="8"/>
  <c r="L3139" i="8"/>
  <c r="AT3139" i="8"/>
  <c r="O3139" i="8"/>
  <c r="P3139" i="8"/>
  <c r="S3139" i="8"/>
  <c r="R3139" i="8"/>
  <c r="Q3139" i="8"/>
  <c r="N3139" i="8"/>
  <c r="M3139" i="8"/>
  <c r="L3138" i="8"/>
  <c r="AT3138" i="8"/>
  <c r="O3138" i="8"/>
  <c r="P3138" i="8"/>
  <c r="S3138" i="8"/>
  <c r="R3138" i="8"/>
  <c r="Q3138" i="8"/>
  <c r="N3138" i="8"/>
  <c r="M3138" i="8"/>
  <c r="L3137" i="8"/>
  <c r="AT3137" i="8"/>
  <c r="O3137" i="8"/>
  <c r="P3137" i="8"/>
  <c r="S3137" i="8"/>
  <c r="R3137" i="8"/>
  <c r="Q3137" i="8"/>
  <c r="N3137" i="8"/>
  <c r="M3137" i="8"/>
  <c r="L3136" i="8"/>
  <c r="AT3136" i="8"/>
  <c r="O3136" i="8"/>
  <c r="P3136" i="8"/>
  <c r="S3136" i="8"/>
  <c r="R3136" i="8"/>
  <c r="Q3136" i="8"/>
  <c r="N3136" i="8"/>
  <c r="M3136" i="8"/>
  <c r="L3135" i="8"/>
  <c r="AT3135" i="8"/>
  <c r="O3135" i="8"/>
  <c r="P3135" i="8"/>
  <c r="S3135" i="8"/>
  <c r="R3135" i="8"/>
  <c r="Q3135" i="8"/>
  <c r="N3135" i="8"/>
  <c r="M3135" i="8"/>
  <c r="L3134" i="8"/>
  <c r="AT3134" i="8"/>
  <c r="O3134" i="8"/>
  <c r="P3134" i="8"/>
  <c r="S3134" i="8"/>
  <c r="R3134" i="8"/>
  <c r="Q3134" i="8"/>
  <c r="N3134" i="8"/>
  <c r="M3134" i="8"/>
  <c r="L3133" i="8"/>
  <c r="AT3133" i="8"/>
  <c r="O3133" i="8"/>
  <c r="P3133" i="8"/>
  <c r="S3133" i="8"/>
  <c r="R3133" i="8"/>
  <c r="Q3133" i="8"/>
  <c r="N3133" i="8"/>
  <c r="M3133" i="8"/>
  <c r="L3132" i="8"/>
  <c r="AT3132" i="8"/>
  <c r="O3132" i="8"/>
  <c r="P3132" i="8"/>
  <c r="S3132" i="8"/>
  <c r="R3132" i="8"/>
  <c r="Q3132" i="8"/>
  <c r="N3132" i="8"/>
  <c r="M3132" i="8"/>
  <c r="L3131" i="8"/>
  <c r="AT3131" i="8"/>
  <c r="O3131" i="8"/>
  <c r="P3131" i="8"/>
  <c r="S3131" i="8"/>
  <c r="R3131" i="8"/>
  <c r="Q3131" i="8"/>
  <c r="N3131" i="8"/>
  <c r="M3131" i="8"/>
  <c r="L3130" i="8"/>
  <c r="AT3130" i="8"/>
  <c r="O3130" i="8"/>
  <c r="P3130" i="8"/>
  <c r="S3130" i="8"/>
  <c r="R3130" i="8"/>
  <c r="Q3130" i="8"/>
  <c r="N3130" i="8"/>
  <c r="M3130" i="8"/>
  <c r="L3129" i="8"/>
  <c r="AT3129" i="8"/>
  <c r="O3129" i="8"/>
  <c r="P3129" i="8"/>
  <c r="S3129" i="8"/>
  <c r="R3129" i="8"/>
  <c r="Q3129" i="8"/>
  <c r="N3129" i="8"/>
  <c r="M3129" i="8"/>
  <c r="L3128" i="8"/>
  <c r="AT3128" i="8"/>
  <c r="O3128" i="8"/>
  <c r="P3128" i="8"/>
  <c r="S3128" i="8"/>
  <c r="R3128" i="8"/>
  <c r="Q3128" i="8"/>
  <c r="N3128" i="8"/>
  <c r="M3128" i="8"/>
  <c r="L3127" i="8"/>
  <c r="AT3127" i="8"/>
  <c r="O3127" i="8"/>
  <c r="P3127" i="8"/>
  <c r="S3127" i="8"/>
  <c r="R3127" i="8"/>
  <c r="Q3127" i="8"/>
  <c r="N3127" i="8"/>
  <c r="M3127" i="8"/>
  <c r="L3126" i="8"/>
  <c r="AT3126" i="8"/>
  <c r="O3126" i="8"/>
  <c r="P3126" i="8"/>
  <c r="S3126" i="8"/>
  <c r="R3126" i="8"/>
  <c r="Q3126" i="8"/>
  <c r="N3126" i="8"/>
  <c r="M3126" i="8"/>
  <c r="L3125" i="8"/>
  <c r="AT3125" i="8"/>
  <c r="O3125" i="8"/>
  <c r="P3125" i="8"/>
  <c r="S3125" i="8"/>
  <c r="R3125" i="8"/>
  <c r="Q3125" i="8"/>
  <c r="N3125" i="8"/>
  <c r="M3125" i="8"/>
  <c r="L3124" i="8"/>
  <c r="AT3124" i="8"/>
  <c r="O3124" i="8"/>
  <c r="P3124" i="8"/>
  <c r="S3124" i="8"/>
  <c r="R3124" i="8"/>
  <c r="Q3124" i="8"/>
  <c r="N3124" i="8"/>
  <c r="M3124" i="8"/>
  <c r="L3123" i="8"/>
  <c r="AT3123" i="8"/>
  <c r="O3123" i="8"/>
  <c r="P3123" i="8"/>
  <c r="S3123" i="8"/>
  <c r="R3123" i="8"/>
  <c r="Q3123" i="8"/>
  <c r="N3123" i="8"/>
  <c r="M3123" i="8"/>
  <c r="L3122" i="8"/>
  <c r="AT3122" i="8"/>
  <c r="O3122" i="8"/>
  <c r="P3122" i="8"/>
  <c r="S3122" i="8"/>
  <c r="R3122" i="8"/>
  <c r="Q3122" i="8"/>
  <c r="N3122" i="8"/>
  <c r="M3122" i="8"/>
  <c r="L3121" i="8"/>
  <c r="AT3121" i="8"/>
  <c r="O3121" i="8"/>
  <c r="P3121" i="8"/>
  <c r="S3121" i="8"/>
  <c r="R3121" i="8"/>
  <c r="Q3121" i="8"/>
  <c r="N3121" i="8"/>
  <c r="M3121" i="8"/>
  <c r="L3120" i="8"/>
  <c r="AT3120" i="8"/>
  <c r="O3120" i="8"/>
  <c r="P3120" i="8"/>
  <c r="S3120" i="8"/>
  <c r="R3120" i="8"/>
  <c r="Q3120" i="8"/>
  <c r="N3120" i="8"/>
  <c r="M3120" i="8"/>
  <c r="L3119" i="8"/>
  <c r="AT3119" i="8"/>
  <c r="O3119" i="8"/>
  <c r="P3119" i="8"/>
  <c r="S3119" i="8"/>
  <c r="R3119" i="8"/>
  <c r="Q3119" i="8"/>
  <c r="N3119" i="8"/>
  <c r="M3119" i="8"/>
  <c r="L3118" i="8"/>
  <c r="AT3118" i="8"/>
  <c r="O3118" i="8"/>
  <c r="P3118" i="8"/>
  <c r="S3118" i="8"/>
  <c r="R3118" i="8"/>
  <c r="Q3118" i="8"/>
  <c r="N3118" i="8"/>
  <c r="M3118" i="8"/>
  <c r="L3117" i="8"/>
  <c r="AT3117" i="8"/>
  <c r="O3117" i="8"/>
  <c r="P3117" i="8"/>
  <c r="S3117" i="8"/>
  <c r="R3117" i="8"/>
  <c r="Q3117" i="8"/>
  <c r="N3117" i="8"/>
  <c r="M3117" i="8"/>
  <c r="L3116" i="8"/>
  <c r="AT3116" i="8"/>
  <c r="O3116" i="8"/>
  <c r="P3116" i="8"/>
  <c r="S3116" i="8"/>
  <c r="R3116" i="8"/>
  <c r="Q3116" i="8"/>
  <c r="N3116" i="8"/>
  <c r="M3116" i="8"/>
  <c r="L3115" i="8"/>
  <c r="AT3115" i="8"/>
  <c r="O3115" i="8"/>
  <c r="P3115" i="8"/>
  <c r="S3115" i="8"/>
  <c r="R3115" i="8"/>
  <c r="Q3115" i="8"/>
  <c r="N3115" i="8"/>
  <c r="M3115" i="8"/>
  <c r="L3114" i="8"/>
  <c r="AT3114" i="8"/>
  <c r="O3114" i="8"/>
  <c r="P3114" i="8"/>
  <c r="S3114" i="8"/>
  <c r="R3114" i="8"/>
  <c r="Q3114" i="8"/>
  <c r="N3114" i="8"/>
  <c r="M3114" i="8"/>
  <c r="L3113" i="8"/>
  <c r="AT3113" i="8"/>
  <c r="O3113" i="8"/>
  <c r="P3113" i="8"/>
  <c r="S3113" i="8"/>
  <c r="R3113" i="8"/>
  <c r="Q3113" i="8"/>
  <c r="N3113" i="8"/>
  <c r="M3113" i="8"/>
  <c r="L3112" i="8"/>
  <c r="AT3112" i="8"/>
  <c r="O3112" i="8"/>
  <c r="P3112" i="8"/>
  <c r="S3112" i="8"/>
  <c r="R3112" i="8"/>
  <c r="Q3112" i="8"/>
  <c r="N3112" i="8"/>
  <c r="M3112" i="8"/>
  <c r="L3111" i="8"/>
  <c r="AT3111" i="8"/>
  <c r="O3111" i="8"/>
  <c r="P3111" i="8"/>
  <c r="S3111" i="8"/>
  <c r="R3111" i="8"/>
  <c r="Q3111" i="8"/>
  <c r="N3111" i="8"/>
  <c r="M3111" i="8"/>
  <c r="L3110" i="8"/>
  <c r="AT3110" i="8"/>
  <c r="O3110" i="8"/>
  <c r="P3110" i="8"/>
  <c r="S3110" i="8"/>
  <c r="R3110" i="8"/>
  <c r="Q3110" i="8"/>
  <c r="N3110" i="8"/>
  <c r="M3110" i="8"/>
  <c r="L3109" i="8"/>
  <c r="AT3109" i="8"/>
  <c r="O3109" i="8"/>
  <c r="P3109" i="8"/>
  <c r="S3109" i="8"/>
  <c r="R3109" i="8"/>
  <c r="Q3109" i="8"/>
  <c r="N3109" i="8"/>
  <c r="M3109" i="8"/>
  <c r="L3108" i="8"/>
  <c r="AT3108" i="8"/>
  <c r="O3108" i="8"/>
  <c r="P3108" i="8"/>
  <c r="S3108" i="8"/>
  <c r="R3108" i="8"/>
  <c r="Q3108" i="8"/>
  <c r="N3108" i="8"/>
  <c r="M3108" i="8"/>
  <c r="L3107" i="8"/>
  <c r="AT3107" i="8"/>
  <c r="O3107" i="8"/>
  <c r="P3107" i="8"/>
  <c r="S3107" i="8"/>
  <c r="R3107" i="8"/>
  <c r="Q3107" i="8"/>
  <c r="N3107" i="8"/>
  <c r="M3107" i="8"/>
  <c r="L3106" i="8"/>
  <c r="AT3106" i="8"/>
  <c r="O3106" i="8"/>
  <c r="P3106" i="8"/>
  <c r="S3106" i="8"/>
  <c r="R3106" i="8"/>
  <c r="Q3106" i="8"/>
  <c r="N3106" i="8"/>
  <c r="M3106" i="8"/>
  <c r="L3105" i="8"/>
  <c r="AT3105" i="8"/>
  <c r="O3105" i="8"/>
  <c r="P3105" i="8"/>
  <c r="S3105" i="8"/>
  <c r="R3105" i="8"/>
  <c r="Q3105" i="8"/>
  <c r="N3105" i="8"/>
  <c r="M3105" i="8"/>
  <c r="L3104" i="8"/>
  <c r="AT3104" i="8"/>
  <c r="O3104" i="8"/>
  <c r="P3104" i="8"/>
  <c r="S3104" i="8"/>
  <c r="R3104" i="8"/>
  <c r="Q3104" i="8"/>
  <c r="N3104" i="8"/>
  <c r="M3104" i="8"/>
  <c r="L3103" i="8"/>
  <c r="AT3103" i="8"/>
  <c r="O3103" i="8"/>
  <c r="P3103" i="8"/>
  <c r="S3103" i="8"/>
  <c r="R3103" i="8"/>
  <c r="Q3103" i="8"/>
  <c r="N3103" i="8"/>
  <c r="M3103" i="8"/>
  <c r="L3102" i="8"/>
  <c r="AT3102" i="8"/>
  <c r="O3102" i="8"/>
  <c r="P3102" i="8"/>
  <c r="S3102" i="8"/>
  <c r="R3102" i="8"/>
  <c r="Q3102" i="8"/>
  <c r="N3102" i="8"/>
  <c r="M3102" i="8"/>
  <c r="L3101" i="8"/>
  <c r="AT3101" i="8"/>
  <c r="O3101" i="8"/>
  <c r="P3101" i="8"/>
  <c r="S3101" i="8"/>
  <c r="R3101" i="8"/>
  <c r="Q3101" i="8"/>
  <c r="N3101" i="8"/>
  <c r="M3101" i="8"/>
  <c r="L3100" i="8"/>
  <c r="AT3100" i="8"/>
  <c r="O3100" i="8"/>
  <c r="P3100" i="8"/>
  <c r="S3100" i="8"/>
  <c r="R3100" i="8"/>
  <c r="Q3100" i="8"/>
  <c r="N3100" i="8"/>
  <c r="M3100" i="8"/>
  <c r="L3099" i="8"/>
  <c r="AT3099" i="8"/>
  <c r="O3099" i="8"/>
  <c r="P3099" i="8"/>
  <c r="S3099" i="8"/>
  <c r="R3099" i="8"/>
  <c r="Q3099" i="8"/>
  <c r="N3099" i="8"/>
  <c r="M3099" i="8"/>
  <c r="L3098" i="8"/>
  <c r="AT3098" i="8"/>
  <c r="O3098" i="8"/>
  <c r="P3098" i="8"/>
  <c r="S3098" i="8"/>
  <c r="R3098" i="8"/>
  <c r="Q3098" i="8"/>
  <c r="N3098" i="8"/>
  <c r="M3098" i="8"/>
  <c r="L3097" i="8"/>
  <c r="AT3097" i="8"/>
  <c r="O3097" i="8"/>
  <c r="P3097" i="8"/>
  <c r="S3097" i="8"/>
  <c r="R3097" i="8"/>
  <c r="Q3097" i="8"/>
  <c r="N3097" i="8"/>
  <c r="M3097" i="8"/>
  <c r="L3096" i="8"/>
  <c r="AT3096" i="8"/>
  <c r="O3096" i="8"/>
  <c r="P3096" i="8"/>
  <c r="S3096" i="8"/>
  <c r="R3096" i="8"/>
  <c r="Q3096" i="8"/>
  <c r="N3096" i="8"/>
  <c r="M3096" i="8"/>
  <c r="L3095" i="8"/>
  <c r="AT3095" i="8"/>
  <c r="O3095" i="8"/>
  <c r="P3095" i="8"/>
  <c r="S3095" i="8"/>
  <c r="R3095" i="8"/>
  <c r="Q3095" i="8"/>
  <c r="N3095" i="8"/>
  <c r="M3095" i="8"/>
  <c r="L3094" i="8"/>
  <c r="AT3094" i="8"/>
  <c r="O3094" i="8"/>
  <c r="P3094" i="8"/>
  <c r="S3094" i="8"/>
  <c r="R3094" i="8"/>
  <c r="Q3094" i="8"/>
  <c r="N3094" i="8"/>
  <c r="M3094" i="8"/>
  <c r="L3093" i="8"/>
  <c r="AT3093" i="8"/>
  <c r="O3093" i="8"/>
  <c r="P3093" i="8"/>
  <c r="S3093" i="8"/>
  <c r="R3093" i="8"/>
  <c r="Q3093" i="8"/>
  <c r="N3093" i="8"/>
  <c r="M3093" i="8"/>
  <c r="L3092" i="8"/>
  <c r="AT3092" i="8"/>
  <c r="O3092" i="8"/>
  <c r="P3092" i="8"/>
  <c r="S3092" i="8"/>
  <c r="R3092" i="8"/>
  <c r="Q3092" i="8"/>
  <c r="N3092" i="8"/>
  <c r="M3092" i="8"/>
  <c r="L3091" i="8"/>
  <c r="AT3091" i="8"/>
  <c r="O3091" i="8"/>
  <c r="P3091" i="8"/>
  <c r="S3091" i="8"/>
  <c r="R3091" i="8"/>
  <c r="Q3091" i="8"/>
  <c r="N3091" i="8"/>
  <c r="M3091" i="8"/>
  <c r="L3090" i="8"/>
  <c r="AT3090" i="8"/>
  <c r="O3090" i="8"/>
  <c r="P3090" i="8"/>
  <c r="S3090" i="8"/>
  <c r="R3090" i="8"/>
  <c r="Q3090" i="8"/>
  <c r="N3090" i="8"/>
  <c r="M3090" i="8"/>
  <c r="L3089" i="8"/>
  <c r="AT3089" i="8"/>
  <c r="O3089" i="8"/>
  <c r="P3089" i="8"/>
  <c r="S3089" i="8"/>
  <c r="R3089" i="8"/>
  <c r="Q3089" i="8"/>
  <c r="N3089" i="8"/>
  <c r="M3089" i="8"/>
  <c r="L3088" i="8"/>
  <c r="AT3088" i="8"/>
  <c r="O3088" i="8"/>
  <c r="P3088" i="8"/>
  <c r="S3088" i="8"/>
  <c r="R3088" i="8"/>
  <c r="Q3088" i="8"/>
  <c r="N3088" i="8"/>
  <c r="M3088" i="8"/>
  <c r="L3087" i="8"/>
  <c r="AT3087" i="8"/>
  <c r="O3087" i="8"/>
  <c r="P3087" i="8"/>
  <c r="S3087" i="8"/>
  <c r="R3087" i="8"/>
  <c r="Q3087" i="8"/>
  <c r="N3087" i="8"/>
  <c r="M3087" i="8"/>
  <c r="L3086" i="8"/>
  <c r="AT3086" i="8"/>
  <c r="O3086" i="8"/>
  <c r="P3086" i="8"/>
  <c r="S3086" i="8"/>
  <c r="R3086" i="8"/>
  <c r="Q3086" i="8"/>
  <c r="N3086" i="8"/>
  <c r="M3086" i="8"/>
  <c r="L3085" i="8"/>
  <c r="AT3085" i="8"/>
  <c r="O3085" i="8"/>
  <c r="P3085" i="8"/>
  <c r="S3085" i="8"/>
  <c r="R3085" i="8"/>
  <c r="Q3085" i="8"/>
  <c r="N3085" i="8"/>
  <c r="M3085" i="8"/>
  <c r="L3084" i="8"/>
  <c r="AT3084" i="8"/>
  <c r="O3084" i="8"/>
  <c r="P3084" i="8"/>
  <c r="S3084" i="8"/>
  <c r="R3084" i="8"/>
  <c r="Q3084" i="8"/>
  <c r="N3084" i="8"/>
  <c r="M3084" i="8"/>
  <c r="L3083" i="8"/>
  <c r="AT3083" i="8"/>
  <c r="O3083" i="8"/>
  <c r="P3083" i="8"/>
  <c r="S3083" i="8"/>
  <c r="R3083" i="8"/>
  <c r="Q3083" i="8"/>
  <c r="N3083" i="8"/>
  <c r="M3083" i="8"/>
  <c r="L3082" i="8"/>
  <c r="AT3082" i="8"/>
  <c r="O3082" i="8"/>
  <c r="P3082" i="8"/>
  <c r="S3082" i="8"/>
  <c r="R3082" i="8"/>
  <c r="Q3082" i="8"/>
  <c r="N3082" i="8"/>
  <c r="M3082" i="8"/>
  <c r="L3081" i="8"/>
  <c r="AT3081" i="8"/>
  <c r="O3081" i="8"/>
  <c r="P3081" i="8"/>
  <c r="S3081" i="8"/>
  <c r="R3081" i="8"/>
  <c r="Q3081" i="8"/>
  <c r="N3081" i="8"/>
  <c r="M3081" i="8"/>
  <c r="L3080" i="8"/>
  <c r="AT3080" i="8"/>
  <c r="O3080" i="8"/>
  <c r="P3080" i="8"/>
  <c r="S3080" i="8"/>
  <c r="R3080" i="8"/>
  <c r="Q3080" i="8"/>
  <c r="N3080" i="8"/>
  <c r="M3080" i="8"/>
  <c r="L3079" i="8"/>
  <c r="AT3079" i="8"/>
  <c r="O3079" i="8"/>
  <c r="P3079" i="8"/>
  <c r="S3079" i="8"/>
  <c r="R3079" i="8"/>
  <c r="Q3079" i="8"/>
  <c r="N3079" i="8"/>
  <c r="M3079" i="8"/>
  <c r="L3078" i="8"/>
  <c r="AT3078" i="8"/>
  <c r="O3078" i="8"/>
  <c r="P3078" i="8"/>
  <c r="S3078" i="8"/>
  <c r="R3078" i="8"/>
  <c r="Q3078" i="8"/>
  <c r="N3078" i="8"/>
  <c r="M3078" i="8"/>
  <c r="L3077" i="8"/>
  <c r="AT3077" i="8"/>
  <c r="O3077" i="8"/>
  <c r="P3077" i="8"/>
  <c r="S3077" i="8"/>
  <c r="R3077" i="8"/>
  <c r="Q3077" i="8"/>
  <c r="N3077" i="8"/>
  <c r="M3077" i="8"/>
  <c r="L3076" i="8"/>
  <c r="AT3076" i="8"/>
  <c r="O3076" i="8"/>
  <c r="P3076" i="8"/>
  <c r="S3076" i="8"/>
  <c r="R3076" i="8"/>
  <c r="Q3076" i="8"/>
  <c r="N3076" i="8"/>
  <c r="M3076" i="8"/>
  <c r="L3075" i="8"/>
  <c r="AT3075" i="8"/>
  <c r="O3075" i="8"/>
  <c r="P3075" i="8"/>
  <c r="S3075" i="8"/>
  <c r="R3075" i="8"/>
  <c r="Q3075" i="8"/>
  <c r="N3075" i="8"/>
  <c r="M3075" i="8"/>
  <c r="L3074" i="8"/>
  <c r="AT3074" i="8"/>
  <c r="O3074" i="8"/>
  <c r="P3074" i="8"/>
  <c r="S3074" i="8"/>
  <c r="R3074" i="8"/>
  <c r="Q3074" i="8"/>
  <c r="N3074" i="8"/>
  <c r="M3074" i="8"/>
  <c r="L3073" i="8"/>
  <c r="AT3073" i="8"/>
  <c r="O3073" i="8"/>
  <c r="P3073" i="8"/>
  <c r="S3073" i="8"/>
  <c r="R3073" i="8"/>
  <c r="Q3073" i="8"/>
  <c r="N3073" i="8"/>
  <c r="M3073" i="8"/>
  <c r="L3072" i="8"/>
  <c r="AT3072" i="8"/>
  <c r="O3072" i="8"/>
  <c r="P3072" i="8"/>
  <c r="S3072" i="8"/>
  <c r="R3072" i="8"/>
  <c r="Q3072" i="8"/>
  <c r="N3072" i="8"/>
  <c r="M3072" i="8"/>
  <c r="L3071" i="8"/>
  <c r="AT3071" i="8"/>
  <c r="O3071" i="8"/>
  <c r="P3071" i="8"/>
  <c r="S3071" i="8"/>
  <c r="R3071" i="8"/>
  <c r="Q3071" i="8"/>
  <c r="N3071" i="8"/>
  <c r="M3071" i="8"/>
  <c r="L3070" i="8"/>
  <c r="AT3070" i="8"/>
  <c r="O3070" i="8"/>
  <c r="P3070" i="8"/>
  <c r="S3070" i="8"/>
  <c r="R3070" i="8"/>
  <c r="Q3070" i="8"/>
  <c r="N3070" i="8"/>
  <c r="M3070" i="8"/>
  <c r="L3069" i="8"/>
  <c r="AT3069" i="8"/>
  <c r="O3069" i="8"/>
  <c r="P3069" i="8"/>
  <c r="S3069" i="8"/>
  <c r="R3069" i="8"/>
  <c r="Q3069" i="8"/>
  <c r="N3069" i="8"/>
  <c r="M3069" i="8"/>
  <c r="L3068" i="8"/>
  <c r="AT3068" i="8"/>
  <c r="O3068" i="8"/>
  <c r="P3068" i="8"/>
  <c r="S3068" i="8"/>
  <c r="R3068" i="8"/>
  <c r="Q3068" i="8"/>
  <c r="N3068" i="8"/>
  <c r="M3068" i="8"/>
  <c r="L3067" i="8"/>
  <c r="AT3067" i="8"/>
  <c r="O3067" i="8"/>
  <c r="P3067" i="8"/>
  <c r="S3067" i="8"/>
  <c r="R3067" i="8"/>
  <c r="Q3067" i="8"/>
  <c r="N3067" i="8"/>
  <c r="M3067" i="8"/>
  <c r="L3066" i="8"/>
  <c r="AT3066" i="8"/>
  <c r="O3066" i="8"/>
  <c r="P3066" i="8"/>
  <c r="S3066" i="8"/>
  <c r="R3066" i="8"/>
  <c r="Q3066" i="8"/>
  <c r="N3066" i="8"/>
  <c r="M3066" i="8"/>
  <c r="L3065" i="8"/>
  <c r="AT3065" i="8"/>
  <c r="O3065" i="8"/>
  <c r="P3065" i="8"/>
  <c r="S3065" i="8"/>
  <c r="R3065" i="8"/>
  <c r="Q3065" i="8"/>
  <c r="N3065" i="8"/>
  <c r="M3065" i="8"/>
  <c r="L3064" i="8"/>
  <c r="AT3064" i="8"/>
  <c r="O3064" i="8"/>
  <c r="P3064" i="8"/>
  <c r="S3064" i="8"/>
  <c r="R3064" i="8"/>
  <c r="Q3064" i="8"/>
  <c r="N3064" i="8"/>
  <c r="M3064" i="8"/>
  <c r="L3063" i="8"/>
  <c r="AT3063" i="8"/>
  <c r="O3063" i="8"/>
  <c r="P3063" i="8"/>
  <c r="S3063" i="8"/>
  <c r="R3063" i="8"/>
  <c r="Q3063" i="8"/>
  <c r="N3063" i="8"/>
  <c r="M3063" i="8"/>
  <c r="L3062" i="8"/>
  <c r="AT3062" i="8"/>
  <c r="O3062" i="8"/>
  <c r="P3062" i="8"/>
  <c r="S3062" i="8"/>
  <c r="R3062" i="8"/>
  <c r="Q3062" i="8"/>
  <c r="N3062" i="8"/>
  <c r="M3062" i="8"/>
  <c r="L3061" i="8"/>
  <c r="AT3061" i="8"/>
  <c r="O3061" i="8"/>
  <c r="P3061" i="8"/>
  <c r="S3061" i="8"/>
  <c r="R3061" i="8"/>
  <c r="Q3061" i="8"/>
  <c r="N3061" i="8"/>
  <c r="M3061" i="8"/>
  <c r="L3060" i="8"/>
  <c r="AT3060" i="8"/>
  <c r="O3060" i="8"/>
  <c r="P3060" i="8"/>
  <c r="S3060" i="8"/>
  <c r="R3060" i="8"/>
  <c r="Q3060" i="8"/>
  <c r="N3060" i="8"/>
  <c r="M3060" i="8"/>
  <c r="L3059" i="8"/>
  <c r="AT3059" i="8"/>
  <c r="O3059" i="8"/>
  <c r="P3059" i="8"/>
  <c r="S3059" i="8"/>
  <c r="R3059" i="8"/>
  <c r="Q3059" i="8"/>
  <c r="N3059" i="8"/>
  <c r="M3059" i="8"/>
  <c r="L3058" i="8"/>
  <c r="AT3058" i="8"/>
  <c r="O3058" i="8"/>
  <c r="P3058" i="8"/>
  <c r="S3058" i="8"/>
  <c r="R3058" i="8"/>
  <c r="Q3058" i="8"/>
  <c r="N3058" i="8"/>
  <c r="M3058" i="8"/>
  <c r="L3057" i="8"/>
  <c r="AT3057" i="8"/>
  <c r="O3057" i="8"/>
  <c r="P3057" i="8"/>
  <c r="S3057" i="8"/>
  <c r="R3057" i="8"/>
  <c r="Q3057" i="8"/>
  <c r="N3057" i="8"/>
  <c r="M3057" i="8"/>
  <c r="L3056" i="8"/>
  <c r="AT3056" i="8"/>
  <c r="O3056" i="8"/>
  <c r="P3056" i="8"/>
  <c r="S3056" i="8"/>
  <c r="R3056" i="8"/>
  <c r="Q3056" i="8"/>
  <c r="N3056" i="8"/>
  <c r="M3056" i="8"/>
  <c r="L3055" i="8"/>
  <c r="AT3055" i="8"/>
  <c r="O3055" i="8"/>
  <c r="P3055" i="8"/>
  <c r="S3055" i="8"/>
  <c r="R3055" i="8"/>
  <c r="Q3055" i="8"/>
  <c r="N3055" i="8"/>
  <c r="M3055" i="8"/>
  <c r="L3054" i="8"/>
  <c r="AT3054" i="8"/>
  <c r="O3054" i="8"/>
  <c r="P3054" i="8"/>
  <c r="S3054" i="8"/>
  <c r="R3054" i="8"/>
  <c r="Q3054" i="8"/>
  <c r="N3054" i="8"/>
  <c r="M3054" i="8"/>
  <c r="L3053" i="8"/>
  <c r="AT3053" i="8"/>
  <c r="O3053" i="8"/>
  <c r="P3053" i="8"/>
  <c r="S3053" i="8"/>
  <c r="R3053" i="8"/>
  <c r="Q3053" i="8"/>
  <c r="N3053" i="8"/>
  <c r="M3053" i="8"/>
  <c r="L3052" i="8"/>
  <c r="AT3052" i="8"/>
  <c r="O3052" i="8"/>
  <c r="P3052" i="8"/>
  <c r="S3052" i="8"/>
  <c r="R3052" i="8"/>
  <c r="Q3052" i="8"/>
  <c r="N3052" i="8"/>
  <c r="M3052" i="8"/>
  <c r="L3051" i="8"/>
  <c r="AT3051" i="8"/>
  <c r="O3051" i="8"/>
  <c r="P3051" i="8"/>
  <c r="S3051" i="8"/>
  <c r="R3051" i="8"/>
  <c r="Q3051" i="8"/>
  <c r="N3051" i="8"/>
  <c r="M3051" i="8"/>
  <c r="L3050" i="8"/>
  <c r="AT3050" i="8"/>
  <c r="O3050" i="8"/>
  <c r="P3050" i="8"/>
  <c r="S3050" i="8"/>
  <c r="R3050" i="8"/>
  <c r="Q3050" i="8"/>
  <c r="N3050" i="8"/>
  <c r="M3050" i="8"/>
  <c r="L3049" i="8"/>
  <c r="AT3049" i="8"/>
  <c r="O3049" i="8"/>
  <c r="P3049" i="8"/>
  <c r="S3049" i="8"/>
  <c r="R3049" i="8"/>
  <c r="Q3049" i="8"/>
  <c r="N3049" i="8"/>
  <c r="M3049" i="8"/>
  <c r="L3048" i="8"/>
  <c r="AT3048" i="8"/>
  <c r="O3048" i="8"/>
  <c r="P3048" i="8"/>
  <c r="S3048" i="8"/>
  <c r="R3048" i="8"/>
  <c r="Q3048" i="8"/>
  <c r="N3048" i="8"/>
  <c r="M3048" i="8"/>
  <c r="L3047" i="8"/>
  <c r="AT3047" i="8"/>
  <c r="O3047" i="8"/>
  <c r="P3047" i="8"/>
  <c r="S3047" i="8"/>
  <c r="R3047" i="8"/>
  <c r="Q3047" i="8"/>
  <c r="N3047" i="8"/>
  <c r="M3047" i="8"/>
  <c r="L3046" i="8"/>
  <c r="AT3046" i="8"/>
  <c r="O3046" i="8"/>
  <c r="P3046" i="8"/>
  <c r="S3046" i="8"/>
  <c r="R3046" i="8"/>
  <c r="Q3046" i="8"/>
  <c r="N3046" i="8"/>
  <c r="M3046" i="8"/>
  <c r="L3045" i="8"/>
  <c r="AT3045" i="8"/>
  <c r="O3045" i="8"/>
  <c r="P3045" i="8"/>
  <c r="S3045" i="8"/>
  <c r="R3045" i="8"/>
  <c r="Q3045" i="8"/>
  <c r="N3045" i="8"/>
  <c r="M3045" i="8"/>
  <c r="L3044" i="8"/>
  <c r="AT3044" i="8"/>
  <c r="O3044" i="8"/>
  <c r="P3044" i="8"/>
  <c r="S3044" i="8"/>
  <c r="R3044" i="8"/>
  <c r="Q3044" i="8"/>
  <c r="N3044" i="8"/>
  <c r="M3044" i="8"/>
  <c r="L3043" i="8"/>
  <c r="AT3043" i="8"/>
  <c r="O3043" i="8"/>
  <c r="P3043" i="8"/>
  <c r="S3043" i="8"/>
  <c r="R3043" i="8"/>
  <c r="Q3043" i="8"/>
  <c r="N3043" i="8"/>
  <c r="M3043" i="8"/>
  <c r="L3042" i="8"/>
  <c r="AT3042" i="8"/>
  <c r="O3042" i="8"/>
  <c r="P3042" i="8"/>
  <c r="S3042" i="8"/>
  <c r="R3042" i="8"/>
  <c r="Q3042" i="8"/>
  <c r="N3042" i="8"/>
  <c r="M3042" i="8"/>
  <c r="L3041" i="8"/>
  <c r="AT3041" i="8"/>
  <c r="O3041" i="8"/>
  <c r="P3041" i="8"/>
  <c r="S3041" i="8"/>
  <c r="R3041" i="8"/>
  <c r="Q3041" i="8"/>
  <c r="N3041" i="8"/>
  <c r="M3041" i="8"/>
  <c r="L3040" i="8"/>
  <c r="AT3040" i="8"/>
  <c r="O3040" i="8"/>
  <c r="P3040" i="8"/>
  <c r="S3040" i="8"/>
  <c r="R3040" i="8"/>
  <c r="Q3040" i="8"/>
  <c r="N3040" i="8"/>
  <c r="M3040" i="8"/>
  <c r="L3039" i="8"/>
  <c r="AT3039" i="8"/>
  <c r="O3039" i="8"/>
  <c r="P3039" i="8"/>
  <c r="S3039" i="8"/>
  <c r="R3039" i="8"/>
  <c r="Q3039" i="8"/>
  <c r="N3039" i="8"/>
  <c r="M3039" i="8"/>
  <c r="L3038" i="8"/>
  <c r="AT3038" i="8"/>
  <c r="O3038" i="8"/>
  <c r="P3038" i="8"/>
  <c r="S3038" i="8"/>
  <c r="R3038" i="8"/>
  <c r="Q3038" i="8"/>
  <c r="N3038" i="8"/>
  <c r="M3038" i="8"/>
  <c r="L3037" i="8"/>
  <c r="AT3037" i="8"/>
  <c r="O3037" i="8"/>
  <c r="P3037" i="8"/>
  <c r="S3037" i="8"/>
  <c r="R3037" i="8"/>
  <c r="Q3037" i="8"/>
  <c r="N3037" i="8"/>
  <c r="M3037" i="8"/>
  <c r="L3036" i="8"/>
  <c r="AT3036" i="8"/>
  <c r="O3036" i="8"/>
  <c r="P3036" i="8"/>
  <c r="S3036" i="8"/>
  <c r="R3036" i="8"/>
  <c r="Q3036" i="8"/>
  <c r="N3036" i="8"/>
  <c r="M3036" i="8"/>
  <c r="L3035" i="8"/>
  <c r="AT3035" i="8"/>
  <c r="O3035" i="8"/>
  <c r="P3035" i="8"/>
  <c r="S3035" i="8"/>
  <c r="R3035" i="8"/>
  <c r="Q3035" i="8"/>
  <c r="N3035" i="8"/>
  <c r="M3035" i="8"/>
  <c r="L3034" i="8"/>
  <c r="AT3034" i="8"/>
  <c r="O3034" i="8"/>
  <c r="P3034" i="8"/>
  <c r="S3034" i="8"/>
  <c r="R3034" i="8"/>
  <c r="Q3034" i="8"/>
  <c r="N3034" i="8"/>
  <c r="M3034" i="8"/>
  <c r="L3033" i="8"/>
  <c r="AT3033" i="8"/>
  <c r="O3033" i="8"/>
  <c r="P3033" i="8"/>
  <c r="S3033" i="8"/>
  <c r="R3033" i="8"/>
  <c r="Q3033" i="8"/>
  <c r="N3033" i="8"/>
  <c r="M3033" i="8"/>
  <c r="L3032" i="8"/>
  <c r="AT3032" i="8"/>
  <c r="O3032" i="8"/>
  <c r="P3032" i="8"/>
  <c r="S3032" i="8"/>
  <c r="R3032" i="8"/>
  <c r="Q3032" i="8"/>
  <c r="N3032" i="8"/>
  <c r="M3032" i="8"/>
  <c r="L3031" i="8"/>
  <c r="AT3031" i="8"/>
  <c r="O3031" i="8"/>
  <c r="P3031" i="8"/>
  <c r="S3031" i="8"/>
  <c r="R3031" i="8"/>
  <c r="Q3031" i="8"/>
  <c r="N3031" i="8"/>
  <c r="M3031" i="8"/>
  <c r="L3030" i="8"/>
  <c r="AT3030" i="8"/>
  <c r="O3030" i="8"/>
  <c r="P3030" i="8"/>
  <c r="S3030" i="8"/>
  <c r="R3030" i="8"/>
  <c r="Q3030" i="8"/>
  <c r="N3030" i="8"/>
  <c r="M3030" i="8"/>
  <c r="L3029" i="8"/>
  <c r="AT3029" i="8"/>
  <c r="O3029" i="8"/>
  <c r="P3029" i="8"/>
  <c r="S3029" i="8"/>
  <c r="R3029" i="8"/>
  <c r="Q3029" i="8"/>
  <c r="N3029" i="8"/>
  <c r="M3029" i="8"/>
  <c r="L3028" i="8"/>
  <c r="AT3028" i="8"/>
  <c r="O3028" i="8"/>
  <c r="P3028" i="8"/>
  <c r="S3028" i="8"/>
  <c r="R3028" i="8"/>
  <c r="Q3028" i="8"/>
  <c r="N3028" i="8"/>
  <c r="M3028" i="8"/>
  <c r="L3027" i="8"/>
  <c r="AT3027" i="8"/>
  <c r="O3027" i="8"/>
  <c r="P3027" i="8"/>
  <c r="S3027" i="8"/>
  <c r="R3027" i="8"/>
  <c r="Q3027" i="8"/>
  <c r="N3027" i="8"/>
  <c r="M3027" i="8"/>
  <c r="L3026" i="8"/>
  <c r="AT3026" i="8"/>
  <c r="O3026" i="8"/>
  <c r="P3026" i="8"/>
  <c r="S3026" i="8"/>
  <c r="R3026" i="8"/>
  <c r="Q3026" i="8"/>
  <c r="N3026" i="8"/>
  <c r="M3026" i="8"/>
  <c r="L3025" i="8"/>
  <c r="AT3025" i="8"/>
  <c r="O3025" i="8"/>
  <c r="P3025" i="8"/>
  <c r="S3025" i="8"/>
  <c r="R3025" i="8"/>
  <c r="Q3025" i="8"/>
  <c r="N3025" i="8"/>
  <c r="M3025" i="8"/>
  <c r="L3024" i="8"/>
  <c r="AT3024" i="8"/>
  <c r="O3024" i="8"/>
  <c r="P3024" i="8"/>
  <c r="S3024" i="8"/>
  <c r="R3024" i="8"/>
  <c r="Q3024" i="8"/>
  <c r="N3024" i="8"/>
  <c r="M3024" i="8"/>
  <c r="L3023" i="8"/>
  <c r="AT3023" i="8"/>
  <c r="O3023" i="8"/>
  <c r="P3023" i="8"/>
  <c r="S3023" i="8"/>
  <c r="R3023" i="8"/>
  <c r="Q3023" i="8"/>
  <c r="N3023" i="8"/>
  <c r="M3023" i="8"/>
  <c r="L3022" i="8"/>
  <c r="AT3022" i="8"/>
  <c r="O3022" i="8"/>
  <c r="P3022" i="8"/>
  <c r="S3022" i="8"/>
  <c r="R3022" i="8"/>
  <c r="Q3022" i="8"/>
  <c r="N3022" i="8"/>
  <c r="M3022" i="8"/>
  <c r="L3021" i="8"/>
  <c r="AT3021" i="8"/>
  <c r="O3021" i="8"/>
  <c r="P3021" i="8"/>
  <c r="S3021" i="8"/>
  <c r="R3021" i="8"/>
  <c r="Q3021" i="8"/>
  <c r="N3021" i="8"/>
  <c r="M3021" i="8"/>
  <c r="L3020" i="8"/>
  <c r="AT3020" i="8"/>
  <c r="O3020" i="8"/>
  <c r="P3020" i="8"/>
  <c r="S3020" i="8"/>
  <c r="R3020" i="8"/>
  <c r="Q3020" i="8"/>
  <c r="N3020" i="8"/>
  <c r="M3020" i="8"/>
  <c r="L3019" i="8"/>
  <c r="AT3019" i="8"/>
  <c r="O3019" i="8"/>
  <c r="P3019" i="8"/>
  <c r="S3019" i="8"/>
  <c r="R3019" i="8"/>
  <c r="Q3019" i="8"/>
  <c r="N3019" i="8"/>
  <c r="M3019" i="8"/>
  <c r="L3018" i="8"/>
  <c r="AT3018" i="8"/>
  <c r="O3018" i="8"/>
  <c r="P3018" i="8"/>
  <c r="S3018" i="8"/>
  <c r="R3018" i="8"/>
  <c r="Q3018" i="8"/>
  <c r="N3018" i="8"/>
  <c r="M3018" i="8"/>
  <c r="L3017" i="8"/>
  <c r="AT3017" i="8"/>
  <c r="O3017" i="8"/>
  <c r="P3017" i="8"/>
  <c r="S3017" i="8"/>
  <c r="R3017" i="8"/>
  <c r="Q3017" i="8"/>
  <c r="N3017" i="8"/>
  <c r="M3017" i="8"/>
  <c r="L3016" i="8"/>
  <c r="AT3016" i="8"/>
  <c r="O3016" i="8"/>
  <c r="P3016" i="8"/>
  <c r="S3016" i="8"/>
  <c r="R3016" i="8"/>
  <c r="Q3016" i="8"/>
  <c r="N3016" i="8"/>
  <c r="M3016" i="8"/>
  <c r="L3015" i="8"/>
  <c r="AT3015" i="8"/>
  <c r="O3015" i="8"/>
  <c r="P3015" i="8"/>
  <c r="S3015" i="8"/>
  <c r="R3015" i="8"/>
  <c r="Q3015" i="8"/>
  <c r="N3015" i="8"/>
  <c r="M3015" i="8"/>
  <c r="L3014" i="8"/>
  <c r="AT3014" i="8"/>
  <c r="O3014" i="8"/>
  <c r="P3014" i="8"/>
  <c r="S3014" i="8"/>
  <c r="R3014" i="8"/>
  <c r="Q3014" i="8"/>
  <c r="N3014" i="8"/>
  <c r="M3014" i="8"/>
  <c r="L3013" i="8"/>
  <c r="AT3013" i="8"/>
  <c r="O3013" i="8"/>
  <c r="P3013" i="8"/>
  <c r="S3013" i="8"/>
  <c r="R3013" i="8"/>
  <c r="Q3013" i="8"/>
  <c r="N3013" i="8"/>
  <c r="M3013" i="8"/>
  <c r="L3012" i="8"/>
  <c r="AT3012" i="8"/>
  <c r="O3012" i="8"/>
  <c r="P3012" i="8"/>
  <c r="S3012" i="8"/>
  <c r="R3012" i="8"/>
  <c r="Q3012" i="8"/>
  <c r="N3012" i="8"/>
  <c r="M3012" i="8"/>
  <c r="L3011" i="8"/>
  <c r="AT3011" i="8"/>
  <c r="O3011" i="8"/>
  <c r="P3011" i="8"/>
  <c r="S3011" i="8"/>
  <c r="R3011" i="8"/>
  <c r="Q3011" i="8"/>
  <c r="N3011" i="8"/>
  <c r="M3011" i="8"/>
  <c r="L3010" i="8"/>
  <c r="AT3010" i="8"/>
  <c r="O3010" i="8"/>
  <c r="P3010" i="8"/>
  <c r="S3010" i="8"/>
  <c r="R3010" i="8"/>
  <c r="Q3010" i="8"/>
  <c r="N3010" i="8"/>
  <c r="M3010" i="8"/>
  <c r="L3009" i="8"/>
  <c r="AT3009" i="8"/>
  <c r="O3009" i="8"/>
  <c r="P3009" i="8"/>
  <c r="S3009" i="8"/>
  <c r="R3009" i="8"/>
  <c r="Q3009" i="8"/>
  <c r="N3009" i="8"/>
  <c r="M3009" i="8"/>
  <c r="L3008" i="8"/>
  <c r="AT3008" i="8"/>
  <c r="O3008" i="8"/>
  <c r="P3008" i="8"/>
  <c r="S3008" i="8"/>
  <c r="R3008" i="8"/>
  <c r="Q3008" i="8"/>
  <c r="N3008" i="8"/>
  <c r="M3008" i="8"/>
  <c r="L3007" i="8"/>
  <c r="AT3007" i="8"/>
  <c r="O3007" i="8"/>
  <c r="P3007" i="8"/>
  <c r="S3007" i="8"/>
  <c r="R3007" i="8"/>
  <c r="Q3007" i="8"/>
  <c r="N3007" i="8"/>
  <c r="M3007" i="8"/>
  <c r="L3006" i="8"/>
  <c r="AT3006" i="8"/>
  <c r="O3006" i="8"/>
  <c r="P3006" i="8"/>
  <c r="S3006" i="8"/>
  <c r="R3006" i="8"/>
  <c r="Q3006" i="8"/>
  <c r="N3006" i="8"/>
  <c r="M3006" i="8"/>
  <c r="L3005" i="8"/>
  <c r="AT3005" i="8"/>
  <c r="O3005" i="8"/>
  <c r="P3005" i="8"/>
  <c r="S3005" i="8"/>
  <c r="R3005" i="8"/>
  <c r="Q3005" i="8"/>
  <c r="N3005" i="8"/>
  <c r="M3005" i="8"/>
  <c r="L3004" i="8"/>
  <c r="AT3004" i="8"/>
  <c r="O3004" i="8"/>
  <c r="P3004" i="8"/>
  <c r="S3004" i="8"/>
  <c r="R3004" i="8"/>
  <c r="Q3004" i="8"/>
  <c r="N3004" i="8"/>
  <c r="M3004" i="8"/>
  <c r="L3003" i="8"/>
  <c r="AT3003" i="8"/>
  <c r="O3003" i="8"/>
  <c r="P3003" i="8"/>
  <c r="S3003" i="8"/>
  <c r="R3003" i="8"/>
  <c r="Q3003" i="8"/>
  <c r="N3003" i="8"/>
  <c r="M3003" i="8"/>
  <c r="L3002" i="8"/>
  <c r="AT3002" i="8"/>
  <c r="O3002" i="8"/>
  <c r="P3002" i="8"/>
  <c r="S3002" i="8"/>
  <c r="R3002" i="8"/>
  <c r="Q3002" i="8"/>
  <c r="N3002" i="8"/>
  <c r="M3002" i="8"/>
  <c r="L3001" i="8"/>
  <c r="AT3001" i="8"/>
  <c r="O3001" i="8"/>
  <c r="P3001" i="8"/>
  <c r="S3001" i="8"/>
  <c r="R3001" i="8"/>
  <c r="Q3001" i="8"/>
  <c r="N3001" i="8"/>
  <c r="M3001" i="8"/>
  <c r="L3000" i="8"/>
  <c r="AT3000" i="8"/>
  <c r="O3000" i="8"/>
  <c r="P3000" i="8"/>
  <c r="S3000" i="8"/>
  <c r="R3000" i="8"/>
  <c r="Q3000" i="8"/>
  <c r="N3000" i="8"/>
  <c r="M3000" i="8"/>
  <c r="L2999" i="8"/>
  <c r="AT2999" i="8"/>
  <c r="O2999" i="8"/>
  <c r="P2999" i="8"/>
  <c r="S2999" i="8"/>
  <c r="R2999" i="8"/>
  <c r="Q2999" i="8"/>
  <c r="N2999" i="8"/>
  <c r="M2999" i="8"/>
  <c r="L2998" i="8"/>
  <c r="AT2998" i="8"/>
  <c r="O2998" i="8"/>
  <c r="P2998" i="8"/>
  <c r="S2998" i="8"/>
  <c r="R2998" i="8"/>
  <c r="Q2998" i="8"/>
  <c r="N2998" i="8"/>
  <c r="M2998" i="8"/>
  <c r="L2997" i="8"/>
  <c r="AT2997" i="8"/>
  <c r="O2997" i="8"/>
  <c r="P2997" i="8"/>
  <c r="S2997" i="8"/>
  <c r="R2997" i="8"/>
  <c r="Q2997" i="8"/>
  <c r="N2997" i="8"/>
  <c r="M2997" i="8"/>
  <c r="L2996" i="8"/>
  <c r="AT2996" i="8"/>
  <c r="O2996" i="8"/>
  <c r="P2996" i="8"/>
  <c r="S2996" i="8"/>
  <c r="R2996" i="8"/>
  <c r="Q2996" i="8"/>
  <c r="N2996" i="8"/>
  <c r="M2996" i="8"/>
  <c r="L2995" i="8"/>
  <c r="AT2995" i="8"/>
  <c r="O2995" i="8"/>
  <c r="P2995" i="8"/>
  <c r="S2995" i="8"/>
  <c r="R2995" i="8"/>
  <c r="Q2995" i="8"/>
  <c r="N2995" i="8"/>
  <c r="M2995" i="8"/>
  <c r="L2994" i="8"/>
  <c r="AT2994" i="8"/>
  <c r="O2994" i="8"/>
  <c r="P2994" i="8"/>
  <c r="S2994" i="8"/>
  <c r="R2994" i="8"/>
  <c r="Q2994" i="8"/>
  <c r="N2994" i="8"/>
  <c r="M2994" i="8"/>
  <c r="L2993" i="8"/>
  <c r="AT2993" i="8"/>
  <c r="O2993" i="8"/>
  <c r="P2993" i="8"/>
  <c r="S2993" i="8"/>
  <c r="R2993" i="8"/>
  <c r="Q2993" i="8"/>
  <c r="N2993" i="8"/>
  <c r="M2993" i="8"/>
  <c r="L2992" i="8"/>
  <c r="AT2992" i="8"/>
  <c r="O2992" i="8"/>
  <c r="P2992" i="8"/>
  <c r="S2992" i="8"/>
  <c r="R2992" i="8"/>
  <c r="Q2992" i="8"/>
  <c r="N2992" i="8"/>
  <c r="M2992" i="8"/>
  <c r="L2991" i="8"/>
  <c r="AT2991" i="8"/>
  <c r="O2991" i="8"/>
  <c r="P2991" i="8"/>
  <c r="S2991" i="8"/>
  <c r="R2991" i="8"/>
  <c r="Q2991" i="8"/>
  <c r="N2991" i="8"/>
  <c r="M2991" i="8"/>
  <c r="L2990" i="8"/>
  <c r="AT2990" i="8"/>
  <c r="O2990" i="8"/>
  <c r="P2990" i="8"/>
  <c r="S2990" i="8"/>
  <c r="R2990" i="8"/>
  <c r="Q2990" i="8"/>
  <c r="N2990" i="8"/>
  <c r="M2990" i="8"/>
  <c r="L2989" i="8"/>
  <c r="AT2989" i="8"/>
  <c r="O2989" i="8"/>
  <c r="P2989" i="8"/>
  <c r="S2989" i="8"/>
  <c r="R2989" i="8"/>
  <c r="Q2989" i="8"/>
  <c r="N2989" i="8"/>
  <c r="M2989" i="8"/>
  <c r="L2988" i="8"/>
  <c r="AT2988" i="8"/>
  <c r="O2988" i="8"/>
  <c r="P2988" i="8"/>
  <c r="S2988" i="8"/>
  <c r="R2988" i="8"/>
  <c r="Q2988" i="8"/>
  <c r="N2988" i="8"/>
  <c r="M2988" i="8"/>
  <c r="L2987" i="8"/>
  <c r="AT2987" i="8"/>
  <c r="O2987" i="8"/>
  <c r="P2987" i="8"/>
  <c r="S2987" i="8"/>
  <c r="R2987" i="8"/>
  <c r="Q2987" i="8"/>
  <c r="N2987" i="8"/>
  <c r="M2987" i="8"/>
  <c r="L2986" i="8"/>
  <c r="AT2986" i="8"/>
  <c r="O2986" i="8"/>
  <c r="P2986" i="8"/>
  <c r="S2986" i="8"/>
  <c r="R2986" i="8"/>
  <c r="Q2986" i="8"/>
  <c r="N2986" i="8"/>
  <c r="M2986" i="8"/>
  <c r="L2985" i="8"/>
  <c r="AT2985" i="8"/>
  <c r="O2985" i="8"/>
  <c r="P2985" i="8"/>
  <c r="S2985" i="8"/>
  <c r="R2985" i="8"/>
  <c r="Q2985" i="8"/>
  <c r="N2985" i="8"/>
  <c r="M2985" i="8"/>
  <c r="L2984" i="8"/>
  <c r="AT2984" i="8"/>
  <c r="O2984" i="8"/>
  <c r="P2984" i="8"/>
  <c r="S2984" i="8"/>
  <c r="R2984" i="8"/>
  <c r="Q2984" i="8"/>
  <c r="N2984" i="8"/>
  <c r="M2984" i="8"/>
  <c r="L2983" i="8"/>
  <c r="AT2983" i="8"/>
  <c r="O2983" i="8"/>
  <c r="P2983" i="8"/>
  <c r="S2983" i="8"/>
  <c r="R2983" i="8"/>
  <c r="Q2983" i="8"/>
  <c r="N2983" i="8"/>
  <c r="M2983" i="8"/>
  <c r="L2982" i="8"/>
  <c r="AT2982" i="8"/>
  <c r="O2982" i="8"/>
  <c r="P2982" i="8"/>
  <c r="S2982" i="8"/>
  <c r="R2982" i="8"/>
  <c r="Q2982" i="8"/>
  <c r="N2982" i="8"/>
  <c r="M2982" i="8"/>
  <c r="L2981" i="8"/>
  <c r="AT2981" i="8"/>
  <c r="O2981" i="8"/>
  <c r="P2981" i="8"/>
  <c r="S2981" i="8"/>
  <c r="R2981" i="8"/>
  <c r="Q2981" i="8"/>
  <c r="N2981" i="8"/>
  <c r="M2981" i="8"/>
  <c r="L2980" i="8"/>
  <c r="AT2980" i="8"/>
  <c r="O2980" i="8"/>
  <c r="P2980" i="8"/>
  <c r="S2980" i="8"/>
  <c r="R2980" i="8"/>
  <c r="Q2980" i="8"/>
  <c r="N2980" i="8"/>
  <c r="M2980" i="8"/>
  <c r="L2979" i="8"/>
  <c r="AT2979" i="8"/>
  <c r="O2979" i="8"/>
  <c r="P2979" i="8"/>
  <c r="S2979" i="8"/>
  <c r="R2979" i="8"/>
  <c r="Q2979" i="8"/>
  <c r="N2979" i="8"/>
  <c r="M2979" i="8"/>
  <c r="L2978" i="8"/>
  <c r="AT2978" i="8"/>
  <c r="O2978" i="8"/>
  <c r="P2978" i="8"/>
  <c r="S2978" i="8"/>
  <c r="R2978" i="8"/>
  <c r="Q2978" i="8"/>
  <c r="N2978" i="8"/>
  <c r="M2978" i="8"/>
  <c r="L2977" i="8"/>
  <c r="AT2977" i="8"/>
  <c r="O2977" i="8"/>
  <c r="P2977" i="8"/>
  <c r="S2977" i="8"/>
  <c r="R2977" i="8"/>
  <c r="Q2977" i="8"/>
  <c r="N2977" i="8"/>
  <c r="M2977" i="8"/>
  <c r="L2976" i="8"/>
  <c r="AT2976" i="8"/>
  <c r="O2976" i="8"/>
  <c r="P2976" i="8"/>
  <c r="S2976" i="8"/>
  <c r="R2976" i="8"/>
  <c r="Q2976" i="8"/>
  <c r="N2976" i="8"/>
  <c r="M2976" i="8"/>
  <c r="L2975" i="8"/>
  <c r="AT2975" i="8"/>
  <c r="O2975" i="8"/>
  <c r="P2975" i="8"/>
  <c r="S2975" i="8"/>
  <c r="R2975" i="8"/>
  <c r="Q2975" i="8"/>
  <c r="N2975" i="8"/>
  <c r="M2975" i="8"/>
  <c r="L2974" i="8"/>
  <c r="AT2974" i="8"/>
  <c r="O2974" i="8"/>
  <c r="P2974" i="8"/>
  <c r="S2974" i="8"/>
  <c r="R2974" i="8"/>
  <c r="Q2974" i="8"/>
  <c r="N2974" i="8"/>
  <c r="M2974" i="8"/>
  <c r="L2973" i="8"/>
  <c r="AT2973" i="8"/>
  <c r="O2973" i="8"/>
  <c r="P2973" i="8"/>
  <c r="S2973" i="8"/>
  <c r="R2973" i="8"/>
  <c r="Q2973" i="8"/>
  <c r="N2973" i="8"/>
  <c r="M2973" i="8"/>
  <c r="L2972" i="8"/>
  <c r="AT2972" i="8"/>
  <c r="O2972" i="8"/>
  <c r="P2972" i="8"/>
  <c r="S2972" i="8"/>
  <c r="R2972" i="8"/>
  <c r="Q2972" i="8"/>
  <c r="N2972" i="8"/>
  <c r="M2972" i="8"/>
  <c r="L2971" i="8"/>
  <c r="AT2971" i="8"/>
  <c r="O2971" i="8"/>
  <c r="P2971" i="8"/>
  <c r="S2971" i="8"/>
  <c r="R2971" i="8"/>
  <c r="Q2971" i="8"/>
  <c r="N2971" i="8"/>
  <c r="M2971" i="8"/>
  <c r="L2970" i="8"/>
  <c r="AT2970" i="8"/>
  <c r="O2970" i="8"/>
  <c r="P2970" i="8"/>
  <c r="S2970" i="8"/>
  <c r="R2970" i="8"/>
  <c r="Q2970" i="8"/>
  <c r="N2970" i="8"/>
  <c r="M2970" i="8"/>
  <c r="L2969" i="8"/>
  <c r="AT2969" i="8"/>
  <c r="O2969" i="8"/>
  <c r="P2969" i="8"/>
  <c r="S2969" i="8"/>
  <c r="R2969" i="8"/>
  <c r="Q2969" i="8"/>
  <c r="N2969" i="8"/>
  <c r="M2969" i="8"/>
  <c r="L2968" i="8"/>
  <c r="AT2968" i="8"/>
  <c r="O2968" i="8"/>
  <c r="P2968" i="8"/>
  <c r="S2968" i="8"/>
  <c r="R2968" i="8"/>
  <c r="Q2968" i="8"/>
  <c r="N2968" i="8"/>
  <c r="M2968" i="8"/>
  <c r="L2967" i="8"/>
  <c r="AT2967" i="8"/>
  <c r="O2967" i="8"/>
  <c r="P2967" i="8"/>
  <c r="S2967" i="8"/>
  <c r="R2967" i="8"/>
  <c r="Q2967" i="8"/>
  <c r="N2967" i="8"/>
  <c r="M2967" i="8"/>
  <c r="L2966" i="8"/>
  <c r="AT2966" i="8"/>
  <c r="O2966" i="8"/>
  <c r="P2966" i="8"/>
  <c r="S2966" i="8"/>
  <c r="R2966" i="8"/>
  <c r="Q2966" i="8"/>
  <c r="N2966" i="8"/>
  <c r="M2966" i="8"/>
  <c r="L2965" i="8"/>
  <c r="AT2965" i="8"/>
  <c r="O2965" i="8"/>
  <c r="P2965" i="8"/>
  <c r="S2965" i="8"/>
  <c r="R2965" i="8"/>
  <c r="Q2965" i="8"/>
  <c r="N2965" i="8"/>
  <c r="M2965" i="8"/>
  <c r="L2964" i="8"/>
  <c r="AT2964" i="8"/>
  <c r="O2964" i="8"/>
  <c r="P2964" i="8"/>
  <c r="S2964" i="8"/>
  <c r="R2964" i="8"/>
  <c r="Q2964" i="8"/>
  <c r="N2964" i="8"/>
  <c r="M2964" i="8"/>
  <c r="L2963" i="8"/>
  <c r="AT2963" i="8"/>
  <c r="O2963" i="8"/>
  <c r="P2963" i="8"/>
  <c r="S2963" i="8"/>
  <c r="R2963" i="8"/>
  <c r="Q2963" i="8"/>
  <c r="N2963" i="8"/>
  <c r="M2963" i="8"/>
  <c r="L2962" i="8"/>
  <c r="AT2962" i="8"/>
  <c r="O2962" i="8"/>
  <c r="P2962" i="8"/>
  <c r="S2962" i="8"/>
  <c r="R2962" i="8"/>
  <c r="Q2962" i="8"/>
  <c r="N2962" i="8"/>
  <c r="M2962" i="8"/>
  <c r="L2961" i="8"/>
  <c r="AT2961" i="8"/>
  <c r="O2961" i="8"/>
  <c r="P2961" i="8"/>
  <c r="S2961" i="8"/>
  <c r="R2961" i="8"/>
  <c r="Q2961" i="8"/>
  <c r="N2961" i="8"/>
  <c r="M2961" i="8"/>
  <c r="L2960" i="8"/>
  <c r="AT2960" i="8"/>
  <c r="O2960" i="8"/>
  <c r="P2960" i="8"/>
  <c r="S2960" i="8"/>
  <c r="R2960" i="8"/>
  <c r="Q2960" i="8"/>
  <c r="N2960" i="8"/>
  <c r="M2960" i="8"/>
  <c r="L2959" i="8"/>
  <c r="AT2959" i="8"/>
  <c r="O2959" i="8"/>
  <c r="P2959" i="8"/>
  <c r="S2959" i="8"/>
  <c r="R2959" i="8"/>
  <c r="Q2959" i="8"/>
  <c r="N2959" i="8"/>
  <c r="M2959" i="8"/>
  <c r="L2958" i="8"/>
  <c r="AT2958" i="8"/>
  <c r="O2958" i="8"/>
  <c r="P2958" i="8"/>
  <c r="S2958" i="8"/>
  <c r="R2958" i="8"/>
  <c r="Q2958" i="8"/>
  <c r="N2958" i="8"/>
  <c r="M2958" i="8"/>
  <c r="L2957" i="8"/>
  <c r="AT2957" i="8"/>
  <c r="O2957" i="8"/>
  <c r="P2957" i="8"/>
  <c r="S2957" i="8"/>
  <c r="R2957" i="8"/>
  <c r="Q2957" i="8"/>
  <c r="N2957" i="8"/>
  <c r="M2957" i="8"/>
  <c r="L2956" i="8"/>
  <c r="AT2956" i="8"/>
  <c r="O2956" i="8"/>
  <c r="P2956" i="8"/>
  <c r="S2956" i="8"/>
  <c r="R2956" i="8"/>
  <c r="Q2956" i="8"/>
  <c r="N2956" i="8"/>
  <c r="M2956" i="8"/>
  <c r="L2955" i="8"/>
  <c r="AT2955" i="8"/>
  <c r="O2955" i="8"/>
  <c r="P2955" i="8"/>
  <c r="S2955" i="8"/>
  <c r="R2955" i="8"/>
  <c r="Q2955" i="8"/>
  <c r="N2955" i="8"/>
  <c r="M2955" i="8"/>
  <c r="L2954" i="8"/>
  <c r="AT2954" i="8"/>
  <c r="O2954" i="8"/>
  <c r="P2954" i="8"/>
  <c r="S2954" i="8"/>
  <c r="R2954" i="8"/>
  <c r="Q2954" i="8"/>
  <c r="N2954" i="8"/>
  <c r="M2954" i="8"/>
  <c r="L2953" i="8"/>
  <c r="AT2953" i="8"/>
  <c r="O2953" i="8"/>
  <c r="P2953" i="8"/>
  <c r="S2953" i="8"/>
  <c r="R2953" i="8"/>
  <c r="Q2953" i="8"/>
  <c r="N2953" i="8"/>
  <c r="M2953" i="8"/>
  <c r="L2952" i="8"/>
  <c r="AT2952" i="8"/>
  <c r="O2952" i="8"/>
  <c r="P2952" i="8"/>
  <c r="S2952" i="8"/>
  <c r="R2952" i="8"/>
  <c r="Q2952" i="8"/>
  <c r="N2952" i="8"/>
  <c r="M2952" i="8"/>
  <c r="L2951" i="8"/>
  <c r="AT2951" i="8"/>
  <c r="O2951" i="8"/>
  <c r="P2951" i="8"/>
  <c r="S2951" i="8"/>
  <c r="R2951" i="8"/>
  <c r="Q2951" i="8"/>
  <c r="N2951" i="8"/>
  <c r="M2951" i="8"/>
  <c r="L2950" i="8"/>
  <c r="AT2950" i="8"/>
  <c r="O2950" i="8"/>
  <c r="P2950" i="8"/>
  <c r="S2950" i="8"/>
  <c r="R2950" i="8"/>
  <c r="Q2950" i="8"/>
  <c r="N2950" i="8"/>
  <c r="M2950" i="8"/>
  <c r="L2949" i="8"/>
  <c r="AT2949" i="8"/>
  <c r="O2949" i="8"/>
  <c r="P2949" i="8"/>
  <c r="S2949" i="8"/>
  <c r="R2949" i="8"/>
  <c r="Q2949" i="8"/>
  <c r="N2949" i="8"/>
  <c r="M2949" i="8"/>
  <c r="L2948" i="8"/>
  <c r="AT2948" i="8"/>
  <c r="O2948" i="8"/>
  <c r="P2948" i="8"/>
  <c r="S2948" i="8"/>
  <c r="R2948" i="8"/>
  <c r="Q2948" i="8"/>
  <c r="N2948" i="8"/>
  <c r="M2948" i="8"/>
  <c r="L2947" i="8"/>
  <c r="AT2947" i="8"/>
  <c r="O2947" i="8"/>
  <c r="P2947" i="8"/>
  <c r="S2947" i="8"/>
  <c r="R2947" i="8"/>
  <c r="Q2947" i="8"/>
  <c r="N2947" i="8"/>
  <c r="M2947" i="8"/>
  <c r="L2946" i="8"/>
  <c r="AT2946" i="8"/>
  <c r="O2946" i="8"/>
  <c r="P2946" i="8"/>
  <c r="S2946" i="8"/>
  <c r="R2946" i="8"/>
  <c r="Q2946" i="8"/>
  <c r="N2946" i="8"/>
  <c r="M2946" i="8"/>
  <c r="L2945" i="8"/>
  <c r="AT2945" i="8"/>
  <c r="O2945" i="8"/>
  <c r="P2945" i="8"/>
  <c r="S2945" i="8"/>
  <c r="R2945" i="8"/>
  <c r="Q2945" i="8"/>
  <c r="N2945" i="8"/>
  <c r="M2945" i="8"/>
  <c r="L2944" i="8"/>
  <c r="AT2944" i="8"/>
  <c r="O2944" i="8"/>
  <c r="P2944" i="8"/>
  <c r="S2944" i="8"/>
  <c r="R2944" i="8"/>
  <c r="Q2944" i="8"/>
  <c r="N2944" i="8"/>
  <c r="M2944" i="8"/>
  <c r="L2943" i="8"/>
  <c r="AT2943" i="8"/>
  <c r="O2943" i="8"/>
  <c r="P2943" i="8"/>
  <c r="S2943" i="8"/>
  <c r="R2943" i="8"/>
  <c r="Q2943" i="8"/>
  <c r="N2943" i="8"/>
  <c r="M2943" i="8"/>
  <c r="L2942" i="8"/>
  <c r="AT2942" i="8"/>
  <c r="O2942" i="8"/>
  <c r="P2942" i="8"/>
  <c r="S2942" i="8"/>
  <c r="R2942" i="8"/>
  <c r="Q2942" i="8"/>
  <c r="N2942" i="8"/>
  <c r="M2942" i="8"/>
  <c r="L2941" i="8"/>
  <c r="AT2941" i="8"/>
  <c r="O2941" i="8"/>
  <c r="P2941" i="8"/>
  <c r="S2941" i="8"/>
  <c r="R2941" i="8"/>
  <c r="Q2941" i="8"/>
  <c r="N2941" i="8"/>
  <c r="M2941" i="8"/>
  <c r="L2940" i="8"/>
  <c r="AT2940" i="8"/>
  <c r="O2940" i="8"/>
  <c r="P2940" i="8"/>
  <c r="S2940" i="8"/>
  <c r="R2940" i="8"/>
  <c r="Q2940" i="8"/>
  <c r="N2940" i="8"/>
  <c r="M2940" i="8"/>
  <c r="L2939" i="8"/>
  <c r="AT2939" i="8"/>
  <c r="O2939" i="8"/>
  <c r="P2939" i="8"/>
  <c r="S2939" i="8"/>
  <c r="R2939" i="8"/>
  <c r="Q2939" i="8"/>
  <c r="N2939" i="8"/>
  <c r="M2939" i="8"/>
  <c r="L2938" i="8"/>
  <c r="AT2938" i="8"/>
  <c r="O2938" i="8"/>
  <c r="P2938" i="8"/>
  <c r="S2938" i="8"/>
  <c r="R2938" i="8"/>
  <c r="Q2938" i="8"/>
  <c r="N2938" i="8"/>
  <c r="M2938" i="8"/>
  <c r="L2937" i="8"/>
  <c r="AT2937" i="8"/>
  <c r="O2937" i="8"/>
  <c r="P2937" i="8"/>
  <c r="S2937" i="8"/>
  <c r="R2937" i="8"/>
  <c r="Q2937" i="8"/>
  <c r="N2937" i="8"/>
  <c r="M2937" i="8"/>
  <c r="L2936" i="8"/>
  <c r="AT2936" i="8"/>
  <c r="O2936" i="8"/>
  <c r="P2936" i="8"/>
  <c r="S2936" i="8"/>
  <c r="R2936" i="8"/>
  <c r="Q2936" i="8"/>
  <c r="N2936" i="8"/>
  <c r="M2936" i="8"/>
  <c r="L2935" i="8"/>
  <c r="AT2935" i="8"/>
  <c r="O2935" i="8"/>
  <c r="P2935" i="8"/>
  <c r="S2935" i="8"/>
  <c r="R2935" i="8"/>
  <c r="Q2935" i="8"/>
  <c r="N2935" i="8"/>
  <c r="M2935" i="8"/>
  <c r="L2934" i="8"/>
  <c r="AT2934" i="8"/>
  <c r="O2934" i="8"/>
  <c r="P2934" i="8"/>
  <c r="S2934" i="8"/>
  <c r="R2934" i="8"/>
  <c r="Q2934" i="8"/>
  <c r="N2934" i="8"/>
  <c r="M2934" i="8"/>
  <c r="L2933" i="8"/>
  <c r="AT2933" i="8"/>
  <c r="O2933" i="8"/>
  <c r="P2933" i="8"/>
  <c r="S2933" i="8"/>
  <c r="R2933" i="8"/>
  <c r="Q2933" i="8"/>
  <c r="N2933" i="8"/>
  <c r="M2933" i="8"/>
  <c r="L2932" i="8"/>
  <c r="AT2932" i="8"/>
  <c r="O2932" i="8"/>
  <c r="P2932" i="8"/>
  <c r="S2932" i="8"/>
  <c r="R2932" i="8"/>
  <c r="Q2932" i="8"/>
  <c r="N2932" i="8"/>
  <c r="M2932" i="8"/>
  <c r="L2931" i="8"/>
  <c r="AT2931" i="8"/>
  <c r="O2931" i="8"/>
  <c r="P2931" i="8"/>
  <c r="S2931" i="8"/>
  <c r="R2931" i="8"/>
  <c r="Q2931" i="8"/>
  <c r="N2931" i="8"/>
  <c r="M2931" i="8"/>
  <c r="L2930" i="8"/>
  <c r="AT2930" i="8"/>
  <c r="O2930" i="8"/>
  <c r="P2930" i="8"/>
  <c r="S2930" i="8"/>
  <c r="R2930" i="8"/>
  <c r="Q2930" i="8"/>
  <c r="N2930" i="8"/>
  <c r="M2930" i="8"/>
  <c r="L2929" i="8"/>
  <c r="AT2929" i="8"/>
  <c r="O2929" i="8"/>
  <c r="P2929" i="8"/>
  <c r="S2929" i="8"/>
  <c r="R2929" i="8"/>
  <c r="Q2929" i="8"/>
  <c r="N2929" i="8"/>
  <c r="M2929" i="8"/>
  <c r="L2928" i="8"/>
  <c r="AT2928" i="8"/>
  <c r="O2928" i="8"/>
  <c r="P2928" i="8"/>
  <c r="S2928" i="8"/>
  <c r="R2928" i="8"/>
  <c r="Q2928" i="8"/>
  <c r="N2928" i="8"/>
  <c r="M2928" i="8"/>
  <c r="L2927" i="8"/>
  <c r="AT2927" i="8"/>
  <c r="O2927" i="8"/>
  <c r="P2927" i="8"/>
  <c r="S2927" i="8"/>
  <c r="R2927" i="8"/>
  <c r="Q2927" i="8"/>
  <c r="N2927" i="8"/>
  <c r="M2927" i="8"/>
  <c r="L2926" i="8"/>
  <c r="AT2926" i="8"/>
  <c r="O2926" i="8"/>
  <c r="P2926" i="8"/>
  <c r="S2926" i="8"/>
  <c r="R2926" i="8"/>
  <c r="Q2926" i="8"/>
  <c r="N2926" i="8"/>
  <c r="M2926" i="8"/>
  <c r="L2925" i="8"/>
  <c r="AT2925" i="8"/>
  <c r="O2925" i="8"/>
  <c r="P2925" i="8"/>
  <c r="S2925" i="8"/>
  <c r="R2925" i="8"/>
  <c r="Q2925" i="8"/>
  <c r="N2925" i="8"/>
  <c r="M2925" i="8"/>
  <c r="L2924" i="8"/>
  <c r="AT2924" i="8"/>
  <c r="O2924" i="8"/>
  <c r="P2924" i="8"/>
  <c r="S2924" i="8"/>
  <c r="R2924" i="8"/>
  <c r="Q2924" i="8"/>
  <c r="N2924" i="8"/>
  <c r="M2924" i="8"/>
  <c r="L2923" i="8"/>
  <c r="AT2923" i="8"/>
  <c r="O2923" i="8"/>
  <c r="P2923" i="8"/>
  <c r="S2923" i="8"/>
  <c r="R2923" i="8"/>
  <c r="Q2923" i="8"/>
  <c r="N2923" i="8"/>
  <c r="M2923" i="8"/>
  <c r="L2922" i="8"/>
  <c r="AT2922" i="8"/>
  <c r="O2922" i="8"/>
  <c r="P2922" i="8"/>
  <c r="S2922" i="8"/>
  <c r="R2922" i="8"/>
  <c r="Q2922" i="8"/>
  <c r="N2922" i="8"/>
  <c r="M2922" i="8"/>
  <c r="L2921" i="8"/>
  <c r="AT2921" i="8"/>
  <c r="O2921" i="8"/>
  <c r="P2921" i="8"/>
  <c r="S2921" i="8"/>
  <c r="R2921" i="8"/>
  <c r="Q2921" i="8"/>
  <c r="N2921" i="8"/>
  <c r="M2921" i="8"/>
  <c r="L2920" i="8"/>
  <c r="AT2920" i="8"/>
  <c r="O2920" i="8"/>
  <c r="P2920" i="8"/>
  <c r="S2920" i="8"/>
  <c r="R2920" i="8"/>
  <c r="Q2920" i="8"/>
  <c r="N2920" i="8"/>
  <c r="M2920" i="8"/>
  <c r="L2919" i="8"/>
  <c r="AT2919" i="8"/>
  <c r="O2919" i="8"/>
  <c r="P2919" i="8"/>
  <c r="S2919" i="8"/>
  <c r="R2919" i="8"/>
  <c r="Q2919" i="8"/>
  <c r="N2919" i="8"/>
  <c r="M2919" i="8"/>
  <c r="L2918" i="8"/>
  <c r="AT2918" i="8"/>
  <c r="O2918" i="8"/>
  <c r="P2918" i="8"/>
  <c r="S2918" i="8"/>
  <c r="R2918" i="8"/>
  <c r="Q2918" i="8"/>
  <c r="N2918" i="8"/>
  <c r="M2918" i="8"/>
  <c r="L2917" i="8"/>
  <c r="AT2917" i="8"/>
  <c r="O2917" i="8"/>
  <c r="P2917" i="8"/>
  <c r="S2917" i="8"/>
  <c r="R2917" i="8"/>
  <c r="Q2917" i="8"/>
  <c r="N2917" i="8"/>
  <c r="M2917" i="8"/>
  <c r="L2916" i="8"/>
  <c r="AT2916" i="8"/>
  <c r="O2916" i="8"/>
  <c r="P2916" i="8"/>
  <c r="S2916" i="8"/>
  <c r="R2916" i="8"/>
  <c r="Q2916" i="8"/>
  <c r="N2916" i="8"/>
  <c r="M2916" i="8"/>
  <c r="L2915" i="8"/>
  <c r="AT2915" i="8"/>
  <c r="O2915" i="8"/>
  <c r="P2915" i="8"/>
  <c r="S2915" i="8"/>
  <c r="R2915" i="8"/>
  <c r="Q2915" i="8"/>
  <c r="N2915" i="8"/>
  <c r="M2915" i="8"/>
  <c r="L2914" i="8"/>
  <c r="AT2914" i="8"/>
  <c r="O2914" i="8"/>
  <c r="P2914" i="8"/>
  <c r="S2914" i="8"/>
  <c r="R2914" i="8"/>
  <c r="Q2914" i="8"/>
  <c r="N2914" i="8"/>
  <c r="M2914" i="8"/>
  <c r="L2913" i="8"/>
  <c r="AT2913" i="8"/>
  <c r="O2913" i="8"/>
  <c r="P2913" i="8"/>
  <c r="S2913" i="8"/>
  <c r="R2913" i="8"/>
  <c r="Q2913" i="8"/>
  <c r="N2913" i="8"/>
  <c r="M2913" i="8"/>
  <c r="L2912" i="8"/>
  <c r="AT2912" i="8"/>
  <c r="O2912" i="8"/>
  <c r="P2912" i="8"/>
  <c r="S2912" i="8"/>
  <c r="R2912" i="8"/>
  <c r="Q2912" i="8"/>
  <c r="N2912" i="8"/>
  <c r="M2912" i="8"/>
  <c r="L2911" i="8"/>
  <c r="AT2911" i="8"/>
  <c r="O2911" i="8"/>
  <c r="P2911" i="8"/>
  <c r="S2911" i="8"/>
  <c r="R2911" i="8"/>
  <c r="Q2911" i="8"/>
  <c r="N2911" i="8"/>
  <c r="M2911" i="8"/>
  <c r="L2910" i="8"/>
  <c r="AT2910" i="8"/>
  <c r="O2910" i="8"/>
  <c r="P2910" i="8"/>
  <c r="S2910" i="8"/>
  <c r="R2910" i="8"/>
  <c r="Q2910" i="8"/>
  <c r="N2910" i="8"/>
  <c r="M2910" i="8"/>
  <c r="L2909" i="8"/>
  <c r="AT2909" i="8"/>
  <c r="O2909" i="8"/>
  <c r="P2909" i="8"/>
  <c r="S2909" i="8"/>
  <c r="R2909" i="8"/>
  <c r="Q2909" i="8"/>
  <c r="N2909" i="8"/>
  <c r="M2909" i="8"/>
  <c r="L2908" i="8"/>
  <c r="AT2908" i="8"/>
  <c r="O2908" i="8"/>
  <c r="P2908" i="8"/>
  <c r="S2908" i="8"/>
  <c r="R2908" i="8"/>
  <c r="Q2908" i="8"/>
  <c r="N2908" i="8"/>
  <c r="M2908" i="8"/>
  <c r="L2907" i="8"/>
  <c r="AT2907" i="8"/>
  <c r="O2907" i="8"/>
  <c r="P2907" i="8"/>
  <c r="S2907" i="8"/>
  <c r="R2907" i="8"/>
  <c r="Q2907" i="8"/>
  <c r="N2907" i="8"/>
  <c r="M2907" i="8"/>
  <c r="L2906" i="8"/>
  <c r="AT2906" i="8"/>
  <c r="O2906" i="8"/>
  <c r="P2906" i="8"/>
  <c r="S2906" i="8"/>
  <c r="R2906" i="8"/>
  <c r="Q2906" i="8"/>
  <c r="N2906" i="8"/>
  <c r="M2906" i="8"/>
  <c r="L2905" i="8"/>
  <c r="AT2905" i="8"/>
  <c r="O2905" i="8"/>
  <c r="P2905" i="8"/>
  <c r="S2905" i="8"/>
  <c r="R2905" i="8"/>
  <c r="Q2905" i="8"/>
  <c r="N2905" i="8"/>
  <c r="M2905" i="8"/>
  <c r="L2904" i="8"/>
  <c r="AT2904" i="8"/>
  <c r="O2904" i="8"/>
  <c r="P2904" i="8"/>
  <c r="S2904" i="8"/>
  <c r="R2904" i="8"/>
  <c r="Q2904" i="8"/>
  <c r="N2904" i="8"/>
  <c r="M2904" i="8"/>
  <c r="L2903" i="8"/>
  <c r="AT2903" i="8"/>
  <c r="O2903" i="8"/>
  <c r="P2903" i="8"/>
  <c r="S2903" i="8"/>
  <c r="R2903" i="8"/>
  <c r="Q2903" i="8"/>
  <c r="N2903" i="8"/>
  <c r="M2903" i="8"/>
  <c r="L2902" i="8"/>
  <c r="AT2902" i="8"/>
  <c r="O2902" i="8"/>
  <c r="P2902" i="8"/>
  <c r="S2902" i="8"/>
  <c r="R2902" i="8"/>
  <c r="Q2902" i="8"/>
  <c r="N2902" i="8"/>
  <c r="M2902" i="8"/>
  <c r="L2901" i="8"/>
  <c r="AT2901" i="8"/>
  <c r="O2901" i="8"/>
  <c r="P2901" i="8"/>
  <c r="S2901" i="8"/>
  <c r="R2901" i="8"/>
  <c r="Q2901" i="8"/>
  <c r="N2901" i="8"/>
  <c r="M2901" i="8"/>
  <c r="L2900" i="8"/>
  <c r="AT2900" i="8"/>
  <c r="O2900" i="8"/>
  <c r="P2900" i="8"/>
  <c r="S2900" i="8"/>
  <c r="R2900" i="8"/>
  <c r="Q2900" i="8"/>
  <c r="N2900" i="8"/>
  <c r="M2900" i="8"/>
  <c r="L2899" i="8"/>
  <c r="AT2899" i="8"/>
  <c r="O2899" i="8"/>
  <c r="P2899" i="8"/>
  <c r="S2899" i="8"/>
  <c r="R2899" i="8"/>
  <c r="Q2899" i="8"/>
  <c r="N2899" i="8"/>
  <c r="M2899" i="8"/>
  <c r="L2898" i="8"/>
  <c r="AT2898" i="8"/>
  <c r="O2898" i="8"/>
  <c r="P2898" i="8"/>
  <c r="S2898" i="8"/>
  <c r="R2898" i="8"/>
  <c r="Q2898" i="8"/>
  <c r="N2898" i="8"/>
  <c r="M2898" i="8"/>
  <c r="L2897" i="8"/>
  <c r="AT2897" i="8"/>
  <c r="O2897" i="8"/>
  <c r="P2897" i="8"/>
  <c r="S2897" i="8"/>
  <c r="R2897" i="8"/>
  <c r="Q2897" i="8"/>
  <c r="N2897" i="8"/>
  <c r="M2897" i="8"/>
  <c r="L2896" i="8"/>
  <c r="AT2896" i="8"/>
  <c r="O2896" i="8"/>
  <c r="P2896" i="8"/>
  <c r="S2896" i="8"/>
  <c r="R2896" i="8"/>
  <c r="Q2896" i="8"/>
  <c r="N2896" i="8"/>
  <c r="M2896" i="8"/>
  <c r="L2895" i="8"/>
  <c r="AT2895" i="8"/>
  <c r="O2895" i="8"/>
  <c r="P2895" i="8"/>
  <c r="S2895" i="8"/>
  <c r="R2895" i="8"/>
  <c r="Q2895" i="8"/>
  <c r="N2895" i="8"/>
  <c r="M2895" i="8"/>
  <c r="L2894" i="8"/>
  <c r="AT2894" i="8"/>
  <c r="O2894" i="8"/>
  <c r="P2894" i="8"/>
  <c r="S2894" i="8"/>
  <c r="R2894" i="8"/>
  <c r="Q2894" i="8"/>
  <c r="N2894" i="8"/>
  <c r="M2894" i="8"/>
  <c r="L2893" i="8"/>
  <c r="AT2893" i="8"/>
  <c r="O2893" i="8"/>
  <c r="P2893" i="8"/>
  <c r="S2893" i="8"/>
  <c r="R2893" i="8"/>
  <c r="Q2893" i="8"/>
  <c r="N2893" i="8"/>
  <c r="M2893" i="8"/>
  <c r="L2892" i="8"/>
  <c r="AT2892" i="8"/>
  <c r="O2892" i="8"/>
  <c r="P2892" i="8"/>
  <c r="S2892" i="8"/>
  <c r="R2892" i="8"/>
  <c r="Q2892" i="8"/>
  <c r="N2892" i="8"/>
  <c r="M2892" i="8"/>
  <c r="L2891" i="8"/>
  <c r="AT2891" i="8"/>
  <c r="O2891" i="8"/>
  <c r="P2891" i="8"/>
  <c r="S2891" i="8"/>
  <c r="R2891" i="8"/>
  <c r="Q2891" i="8"/>
  <c r="N2891" i="8"/>
  <c r="M2891" i="8"/>
  <c r="L2890" i="8"/>
  <c r="AT2890" i="8"/>
  <c r="O2890" i="8"/>
  <c r="P2890" i="8"/>
  <c r="S2890" i="8"/>
  <c r="R2890" i="8"/>
  <c r="Q2890" i="8"/>
  <c r="N2890" i="8"/>
  <c r="M2890" i="8"/>
  <c r="L2889" i="8"/>
  <c r="AT2889" i="8"/>
  <c r="O2889" i="8"/>
  <c r="P2889" i="8"/>
  <c r="S2889" i="8"/>
  <c r="R2889" i="8"/>
  <c r="Q2889" i="8"/>
  <c r="N2889" i="8"/>
  <c r="M2889" i="8"/>
  <c r="L2888" i="8"/>
  <c r="AT2888" i="8"/>
  <c r="O2888" i="8"/>
  <c r="P2888" i="8"/>
  <c r="S2888" i="8"/>
  <c r="R2888" i="8"/>
  <c r="Q2888" i="8"/>
  <c r="N2888" i="8"/>
  <c r="M2888" i="8"/>
  <c r="L2887" i="8"/>
  <c r="AT2887" i="8"/>
  <c r="O2887" i="8"/>
  <c r="P2887" i="8"/>
  <c r="S2887" i="8"/>
  <c r="R2887" i="8"/>
  <c r="Q2887" i="8"/>
  <c r="N2887" i="8"/>
  <c r="M2887" i="8"/>
  <c r="L2886" i="8"/>
  <c r="AT2886" i="8"/>
  <c r="O2886" i="8"/>
  <c r="P2886" i="8"/>
  <c r="S2886" i="8"/>
  <c r="R2886" i="8"/>
  <c r="Q2886" i="8"/>
  <c r="N2886" i="8"/>
  <c r="M2886" i="8"/>
  <c r="L2885" i="8"/>
  <c r="AT2885" i="8"/>
  <c r="O2885" i="8"/>
  <c r="P2885" i="8"/>
  <c r="S2885" i="8"/>
  <c r="R2885" i="8"/>
  <c r="Q2885" i="8"/>
  <c r="N2885" i="8"/>
  <c r="M2885" i="8"/>
  <c r="L2884" i="8"/>
  <c r="AT2884" i="8"/>
  <c r="O2884" i="8"/>
  <c r="P2884" i="8"/>
  <c r="S2884" i="8"/>
  <c r="R2884" i="8"/>
  <c r="Q2884" i="8"/>
  <c r="N2884" i="8"/>
  <c r="M2884" i="8"/>
  <c r="L2883" i="8"/>
  <c r="AT2883" i="8"/>
  <c r="O2883" i="8"/>
  <c r="P2883" i="8"/>
  <c r="S2883" i="8"/>
  <c r="R2883" i="8"/>
  <c r="Q2883" i="8"/>
  <c r="N2883" i="8"/>
  <c r="M2883" i="8"/>
  <c r="L2882" i="8"/>
  <c r="AT2882" i="8"/>
  <c r="O2882" i="8"/>
  <c r="P2882" i="8"/>
  <c r="S2882" i="8"/>
  <c r="R2882" i="8"/>
  <c r="Q2882" i="8"/>
  <c r="N2882" i="8"/>
  <c r="M2882" i="8"/>
  <c r="L2881" i="8"/>
  <c r="AT2881" i="8"/>
  <c r="O2881" i="8"/>
  <c r="P2881" i="8"/>
  <c r="S2881" i="8"/>
  <c r="R2881" i="8"/>
  <c r="Q2881" i="8"/>
  <c r="N2881" i="8"/>
  <c r="M2881" i="8"/>
  <c r="L2880" i="8"/>
  <c r="AT2880" i="8"/>
  <c r="O2880" i="8"/>
  <c r="P2880" i="8"/>
  <c r="S2880" i="8"/>
  <c r="R2880" i="8"/>
  <c r="Q2880" i="8"/>
  <c r="N2880" i="8"/>
  <c r="M2880" i="8"/>
  <c r="L2879" i="8"/>
  <c r="AT2879" i="8"/>
  <c r="O2879" i="8"/>
  <c r="P2879" i="8"/>
  <c r="S2879" i="8"/>
  <c r="R2879" i="8"/>
  <c r="Q2879" i="8"/>
  <c r="N2879" i="8"/>
  <c r="M2879" i="8"/>
  <c r="L2878" i="8"/>
  <c r="AT2878" i="8"/>
  <c r="O2878" i="8"/>
  <c r="P2878" i="8"/>
  <c r="S2878" i="8"/>
  <c r="R2878" i="8"/>
  <c r="Q2878" i="8"/>
  <c r="N2878" i="8"/>
  <c r="M2878" i="8"/>
  <c r="L2877" i="8"/>
  <c r="AT2877" i="8"/>
  <c r="O2877" i="8"/>
  <c r="P2877" i="8"/>
  <c r="S2877" i="8"/>
  <c r="R2877" i="8"/>
  <c r="Q2877" i="8"/>
  <c r="N2877" i="8"/>
  <c r="M2877" i="8"/>
  <c r="L2876" i="8"/>
  <c r="AT2876" i="8"/>
  <c r="O2876" i="8"/>
  <c r="P2876" i="8"/>
  <c r="S2876" i="8"/>
  <c r="R2876" i="8"/>
  <c r="Q2876" i="8"/>
  <c r="N2876" i="8"/>
  <c r="M2876" i="8"/>
  <c r="L2875" i="8"/>
  <c r="AT2875" i="8"/>
  <c r="O2875" i="8"/>
  <c r="P2875" i="8"/>
  <c r="S2875" i="8"/>
  <c r="R2875" i="8"/>
  <c r="Q2875" i="8"/>
  <c r="N2875" i="8"/>
  <c r="M2875" i="8"/>
  <c r="L2874" i="8"/>
  <c r="AT2874" i="8"/>
  <c r="O2874" i="8"/>
  <c r="P2874" i="8"/>
  <c r="S2874" i="8"/>
  <c r="R2874" i="8"/>
  <c r="Q2874" i="8"/>
  <c r="N2874" i="8"/>
  <c r="M2874" i="8"/>
  <c r="L2873" i="8"/>
  <c r="AT2873" i="8"/>
  <c r="O2873" i="8"/>
  <c r="P2873" i="8"/>
  <c r="S2873" i="8"/>
  <c r="R2873" i="8"/>
  <c r="Q2873" i="8"/>
  <c r="N2873" i="8"/>
  <c r="M2873" i="8"/>
  <c r="L2872" i="8"/>
  <c r="AT2872" i="8"/>
  <c r="O2872" i="8"/>
  <c r="P2872" i="8"/>
  <c r="S2872" i="8"/>
  <c r="R2872" i="8"/>
  <c r="Q2872" i="8"/>
  <c r="N2872" i="8"/>
  <c r="M2872" i="8"/>
  <c r="L2871" i="8"/>
  <c r="AT2871" i="8"/>
  <c r="O2871" i="8"/>
  <c r="P2871" i="8"/>
  <c r="S2871" i="8"/>
  <c r="R2871" i="8"/>
  <c r="Q2871" i="8"/>
  <c r="N2871" i="8"/>
  <c r="M2871" i="8"/>
  <c r="L2870" i="8"/>
  <c r="AT2870" i="8"/>
  <c r="O2870" i="8"/>
  <c r="P2870" i="8"/>
  <c r="S2870" i="8"/>
  <c r="R2870" i="8"/>
  <c r="Q2870" i="8"/>
  <c r="N2870" i="8"/>
  <c r="M2870" i="8"/>
  <c r="L2869" i="8"/>
  <c r="AT2869" i="8"/>
  <c r="O2869" i="8"/>
  <c r="P2869" i="8"/>
  <c r="S2869" i="8"/>
  <c r="R2869" i="8"/>
  <c r="Q2869" i="8"/>
  <c r="N2869" i="8"/>
  <c r="M2869" i="8"/>
  <c r="L2868" i="8"/>
  <c r="AT2868" i="8"/>
  <c r="O2868" i="8"/>
  <c r="P2868" i="8"/>
  <c r="S2868" i="8"/>
  <c r="R2868" i="8"/>
  <c r="Q2868" i="8"/>
  <c r="N2868" i="8"/>
  <c r="M2868" i="8"/>
  <c r="L2867" i="8"/>
  <c r="AT2867" i="8"/>
  <c r="O2867" i="8"/>
  <c r="P2867" i="8"/>
  <c r="S2867" i="8"/>
  <c r="R2867" i="8"/>
  <c r="Q2867" i="8"/>
  <c r="N2867" i="8"/>
  <c r="M2867" i="8"/>
  <c r="L2866" i="8"/>
  <c r="AT2866" i="8"/>
  <c r="O2866" i="8"/>
  <c r="P2866" i="8"/>
  <c r="S2866" i="8"/>
  <c r="R2866" i="8"/>
  <c r="Q2866" i="8"/>
  <c r="N2866" i="8"/>
  <c r="M2866" i="8"/>
  <c r="L2865" i="8"/>
  <c r="AT2865" i="8"/>
  <c r="O2865" i="8"/>
  <c r="P2865" i="8"/>
  <c r="S2865" i="8"/>
  <c r="R2865" i="8"/>
  <c r="Q2865" i="8"/>
  <c r="N2865" i="8"/>
  <c r="M2865" i="8"/>
  <c r="L2864" i="8"/>
  <c r="AT2864" i="8"/>
  <c r="O2864" i="8"/>
  <c r="P2864" i="8"/>
  <c r="S2864" i="8"/>
  <c r="R2864" i="8"/>
  <c r="Q2864" i="8"/>
  <c r="N2864" i="8"/>
  <c r="M2864" i="8"/>
  <c r="L2863" i="8"/>
  <c r="AT2863" i="8"/>
  <c r="O2863" i="8"/>
  <c r="P2863" i="8"/>
  <c r="S2863" i="8"/>
  <c r="R2863" i="8"/>
  <c r="Q2863" i="8"/>
  <c r="N2863" i="8"/>
  <c r="M2863" i="8"/>
  <c r="L2862" i="8"/>
  <c r="AT2862" i="8"/>
  <c r="O2862" i="8"/>
  <c r="P2862" i="8"/>
  <c r="S2862" i="8"/>
  <c r="R2862" i="8"/>
  <c r="Q2862" i="8"/>
  <c r="N2862" i="8"/>
  <c r="M2862" i="8"/>
  <c r="L2861" i="8"/>
  <c r="AT2861" i="8"/>
  <c r="O2861" i="8"/>
  <c r="P2861" i="8"/>
  <c r="S2861" i="8"/>
  <c r="R2861" i="8"/>
  <c r="Q2861" i="8"/>
  <c r="N2861" i="8"/>
  <c r="M2861" i="8"/>
  <c r="L2860" i="8"/>
  <c r="AT2860" i="8"/>
  <c r="O2860" i="8"/>
  <c r="P2860" i="8"/>
  <c r="S2860" i="8"/>
  <c r="R2860" i="8"/>
  <c r="Q2860" i="8"/>
  <c r="N2860" i="8"/>
  <c r="M2860" i="8"/>
  <c r="L2859" i="8"/>
  <c r="AT2859" i="8"/>
  <c r="O2859" i="8"/>
  <c r="P2859" i="8"/>
  <c r="S2859" i="8"/>
  <c r="R2859" i="8"/>
  <c r="Q2859" i="8"/>
  <c r="N2859" i="8"/>
  <c r="M2859" i="8"/>
  <c r="L2858" i="8"/>
  <c r="AT2858" i="8"/>
  <c r="O2858" i="8"/>
  <c r="P2858" i="8"/>
  <c r="S2858" i="8"/>
  <c r="R2858" i="8"/>
  <c r="Q2858" i="8"/>
  <c r="N2858" i="8"/>
  <c r="M2858" i="8"/>
  <c r="L2857" i="8"/>
  <c r="AT2857" i="8"/>
  <c r="O2857" i="8"/>
  <c r="P2857" i="8"/>
  <c r="S2857" i="8"/>
  <c r="R2857" i="8"/>
  <c r="Q2857" i="8"/>
  <c r="N2857" i="8"/>
  <c r="M2857" i="8"/>
  <c r="L2856" i="8"/>
  <c r="AT2856" i="8"/>
  <c r="O2856" i="8"/>
  <c r="P2856" i="8"/>
  <c r="S2856" i="8"/>
  <c r="R2856" i="8"/>
  <c r="Q2856" i="8"/>
  <c r="N2856" i="8"/>
  <c r="M2856" i="8"/>
  <c r="L2855" i="8"/>
  <c r="AT2855" i="8"/>
  <c r="O2855" i="8"/>
  <c r="P2855" i="8"/>
  <c r="S2855" i="8"/>
  <c r="R2855" i="8"/>
  <c r="Q2855" i="8"/>
  <c r="N2855" i="8"/>
  <c r="M2855" i="8"/>
  <c r="L2854" i="8"/>
  <c r="AT2854" i="8"/>
  <c r="O2854" i="8"/>
  <c r="P2854" i="8"/>
  <c r="S2854" i="8"/>
  <c r="R2854" i="8"/>
  <c r="Q2854" i="8"/>
  <c r="N2854" i="8"/>
  <c r="M2854" i="8"/>
  <c r="L2853" i="8"/>
  <c r="AT2853" i="8"/>
  <c r="O2853" i="8"/>
  <c r="P2853" i="8"/>
  <c r="S2853" i="8"/>
  <c r="R2853" i="8"/>
  <c r="Q2853" i="8"/>
  <c r="N2853" i="8"/>
  <c r="M2853" i="8"/>
  <c r="L2852" i="8"/>
  <c r="AT2852" i="8"/>
  <c r="O2852" i="8"/>
  <c r="P2852" i="8"/>
  <c r="S2852" i="8"/>
  <c r="R2852" i="8"/>
  <c r="Q2852" i="8"/>
  <c r="N2852" i="8"/>
  <c r="M2852" i="8"/>
  <c r="L2851" i="8"/>
  <c r="AT2851" i="8"/>
  <c r="O2851" i="8"/>
  <c r="P2851" i="8"/>
  <c r="S2851" i="8"/>
  <c r="R2851" i="8"/>
  <c r="Q2851" i="8"/>
  <c r="N2851" i="8"/>
  <c r="M2851" i="8"/>
  <c r="L2850" i="8"/>
  <c r="AT2850" i="8"/>
  <c r="O2850" i="8"/>
  <c r="P2850" i="8"/>
  <c r="S2850" i="8"/>
  <c r="R2850" i="8"/>
  <c r="Q2850" i="8"/>
  <c r="N2850" i="8"/>
  <c r="M2850" i="8"/>
  <c r="L2849" i="8"/>
  <c r="AT2849" i="8"/>
  <c r="O2849" i="8"/>
  <c r="P2849" i="8"/>
  <c r="S2849" i="8"/>
  <c r="R2849" i="8"/>
  <c r="Q2849" i="8"/>
  <c r="N2849" i="8"/>
  <c r="M2849" i="8"/>
  <c r="L2848" i="8"/>
  <c r="AT2848" i="8"/>
  <c r="O2848" i="8"/>
  <c r="P2848" i="8"/>
  <c r="S2848" i="8"/>
  <c r="R2848" i="8"/>
  <c r="Q2848" i="8"/>
  <c r="N2848" i="8"/>
  <c r="M2848" i="8"/>
  <c r="L2847" i="8"/>
  <c r="AT2847" i="8"/>
  <c r="O2847" i="8"/>
  <c r="P2847" i="8"/>
  <c r="S2847" i="8"/>
  <c r="R2847" i="8"/>
  <c r="Q2847" i="8"/>
  <c r="N2847" i="8"/>
  <c r="M2847" i="8"/>
  <c r="L2846" i="8"/>
  <c r="AT2846" i="8"/>
  <c r="O2846" i="8"/>
  <c r="P2846" i="8"/>
  <c r="S2846" i="8"/>
  <c r="R2846" i="8"/>
  <c r="Q2846" i="8"/>
  <c r="N2846" i="8"/>
  <c r="M2846" i="8"/>
  <c r="L2845" i="8"/>
  <c r="AT2845" i="8"/>
  <c r="O2845" i="8"/>
  <c r="P2845" i="8"/>
  <c r="S2845" i="8"/>
  <c r="R2845" i="8"/>
  <c r="Q2845" i="8"/>
  <c r="N2845" i="8"/>
  <c r="M2845" i="8"/>
  <c r="L2844" i="8"/>
  <c r="AT2844" i="8"/>
  <c r="O2844" i="8"/>
  <c r="P2844" i="8"/>
  <c r="S2844" i="8"/>
  <c r="R2844" i="8"/>
  <c r="Q2844" i="8"/>
  <c r="N2844" i="8"/>
  <c r="M2844" i="8"/>
  <c r="L2843" i="8"/>
  <c r="AT2843" i="8"/>
  <c r="O2843" i="8"/>
  <c r="P2843" i="8"/>
  <c r="S2843" i="8"/>
  <c r="R2843" i="8"/>
  <c r="Q2843" i="8"/>
  <c r="N2843" i="8"/>
  <c r="M2843" i="8"/>
  <c r="L2842" i="8"/>
  <c r="AT2842" i="8"/>
  <c r="O2842" i="8"/>
  <c r="P2842" i="8"/>
  <c r="S2842" i="8"/>
  <c r="R2842" i="8"/>
  <c r="Q2842" i="8"/>
  <c r="N2842" i="8"/>
  <c r="M2842" i="8"/>
  <c r="L2841" i="8"/>
  <c r="AT2841" i="8"/>
  <c r="O2841" i="8"/>
  <c r="P2841" i="8"/>
  <c r="S2841" i="8"/>
  <c r="R2841" i="8"/>
  <c r="Q2841" i="8"/>
  <c r="N2841" i="8"/>
  <c r="M2841" i="8"/>
  <c r="L2840" i="8"/>
  <c r="AT2840" i="8"/>
  <c r="O2840" i="8"/>
  <c r="P2840" i="8"/>
  <c r="S2840" i="8"/>
  <c r="R2840" i="8"/>
  <c r="Q2840" i="8"/>
  <c r="N2840" i="8"/>
  <c r="M2840" i="8"/>
  <c r="L2839" i="8"/>
  <c r="AT2839" i="8"/>
  <c r="O2839" i="8"/>
  <c r="P2839" i="8"/>
  <c r="S2839" i="8"/>
  <c r="R2839" i="8"/>
  <c r="Q2839" i="8"/>
  <c r="N2839" i="8"/>
  <c r="M2839" i="8"/>
  <c r="L2838" i="8"/>
  <c r="AT2838" i="8"/>
  <c r="O2838" i="8"/>
  <c r="P2838" i="8"/>
  <c r="S2838" i="8"/>
  <c r="R2838" i="8"/>
  <c r="Q2838" i="8"/>
  <c r="N2838" i="8"/>
  <c r="M2838" i="8"/>
  <c r="L2837" i="8"/>
  <c r="AT2837" i="8"/>
  <c r="O2837" i="8"/>
  <c r="P2837" i="8"/>
  <c r="S2837" i="8"/>
  <c r="R2837" i="8"/>
  <c r="Q2837" i="8"/>
  <c r="N2837" i="8"/>
  <c r="M2837" i="8"/>
  <c r="L2836" i="8"/>
  <c r="AT2836" i="8"/>
  <c r="O2836" i="8"/>
  <c r="P2836" i="8"/>
  <c r="S2836" i="8"/>
  <c r="R2836" i="8"/>
  <c r="Q2836" i="8"/>
  <c r="N2836" i="8"/>
  <c r="M2836" i="8"/>
  <c r="L2835" i="8"/>
  <c r="AT2835" i="8"/>
  <c r="O2835" i="8"/>
  <c r="P2835" i="8"/>
  <c r="S2835" i="8"/>
  <c r="R2835" i="8"/>
  <c r="Q2835" i="8"/>
  <c r="N2835" i="8"/>
  <c r="M2835" i="8"/>
  <c r="L2834" i="8"/>
  <c r="AT2834" i="8"/>
  <c r="O2834" i="8"/>
  <c r="P2834" i="8"/>
  <c r="S2834" i="8"/>
  <c r="R2834" i="8"/>
  <c r="Q2834" i="8"/>
  <c r="N2834" i="8"/>
  <c r="M2834" i="8"/>
  <c r="L2833" i="8"/>
  <c r="AT2833" i="8"/>
  <c r="O2833" i="8"/>
  <c r="P2833" i="8"/>
  <c r="S2833" i="8"/>
  <c r="R2833" i="8"/>
  <c r="Q2833" i="8"/>
  <c r="N2833" i="8"/>
  <c r="M2833" i="8"/>
  <c r="L2832" i="8"/>
  <c r="AT2832" i="8"/>
  <c r="O2832" i="8"/>
  <c r="P2832" i="8"/>
  <c r="S2832" i="8"/>
  <c r="R2832" i="8"/>
  <c r="Q2832" i="8"/>
  <c r="N2832" i="8"/>
  <c r="M2832" i="8"/>
  <c r="L2831" i="8"/>
  <c r="AT2831" i="8"/>
  <c r="O2831" i="8"/>
  <c r="P2831" i="8"/>
  <c r="S2831" i="8"/>
  <c r="R2831" i="8"/>
  <c r="Q2831" i="8"/>
  <c r="N2831" i="8"/>
  <c r="M2831" i="8"/>
  <c r="L2830" i="8"/>
  <c r="AT2830" i="8"/>
  <c r="O2830" i="8"/>
  <c r="P2830" i="8"/>
  <c r="S2830" i="8"/>
  <c r="R2830" i="8"/>
  <c r="Q2830" i="8"/>
  <c r="N2830" i="8"/>
  <c r="M2830" i="8"/>
  <c r="L2829" i="8"/>
  <c r="AT2829" i="8"/>
  <c r="O2829" i="8"/>
  <c r="P2829" i="8"/>
  <c r="S2829" i="8"/>
  <c r="R2829" i="8"/>
  <c r="Q2829" i="8"/>
  <c r="N2829" i="8"/>
  <c r="M2829" i="8"/>
  <c r="L2828" i="8"/>
  <c r="AT2828" i="8"/>
  <c r="O2828" i="8"/>
  <c r="P2828" i="8"/>
  <c r="S2828" i="8"/>
  <c r="R2828" i="8"/>
  <c r="Q2828" i="8"/>
  <c r="N2828" i="8"/>
  <c r="M2828" i="8"/>
  <c r="L2827" i="8"/>
  <c r="AT2827" i="8"/>
  <c r="O2827" i="8"/>
  <c r="P2827" i="8"/>
  <c r="S2827" i="8"/>
  <c r="R2827" i="8"/>
  <c r="Q2827" i="8"/>
  <c r="N2827" i="8"/>
  <c r="M2827" i="8"/>
  <c r="L2826" i="8"/>
  <c r="AT2826" i="8"/>
  <c r="O2826" i="8"/>
  <c r="P2826" i="8"/>
  <c r="S2826" i="8"/>
  <c r="R2826" i="8"/>
  <c r="Q2826" i="8"/>
  <c r="N2826" i="8"/>
  <c r="M2826" i="8"/>
  <c r="L2825" i="8"/>
  <c r="AT2825" i="8"/>
  <c r="O2825" i="8"/>
  <c r="P2825" i="8"/>
  <c r="S2825" i="8"/>
  <c r="R2825" i="8"/>
  <c r="Q2825" i="8"/>
  <c r="N2825" i="8"/>
  <c r="M2825" i="8"/>
  <c r="L2824" i="8"/>
  <c r="AT2824" i="8"/>
  <c r="O2824" i="8"/>
  <c r="P2824" i="8"/>
  <c r="S2824" i="8"/>
  <c r="R2824" i="8"/>
  <c r="Q2824" i="8"/>
  <c r="N2824" i="8"/>
  <c r="M2824" i="8"/>
  <c r="L2823" i="8"/>
  <c r="AT2823" i="8"/>
  <c r="O2823" i="8"/>
  <c r="P2823" i="8"/>
  <c r="S2823" i="8"/>
  <c r="R2823" i="8"/>
  <c r="Q2823" i="8"/>
  <c r="N2823" i="8"/>
  <c r="M2823" i="8"/>
  <c r="L2822" i="8"/>
  <c r="AT2822" i="8"/>
  <c r="O2822" i="8"/>
  <c r="P2822" i="8"/>
  <c r="S2822" i="8"/>
  <c r="R2822" i="8"/>
  <c r="Q2822" i="8"/>
  <c r="N2822" i="8"/>
  <c r="M2822" i="8"/>
  <c r="L2821" i="8"/>
  <c r="AT2821" i="8"/>
  <c r="O2821" i="8"/>
  <c r="P2821" i="8"/>
  <c r="S2821" i="8"/>
  <c r="R2821" i="8"/>
  <c r="Q2821" i="8"/>
  <c r="N2821" i="8"/>
  <c r="M2821" i="8"/>
  <c r="L2820" i="8"/>
  <c r="AT2820" i="8"/>
  <c r="O2820" i="8"/>
  <c r="P2820" i="8"/>
  <c r="S2820" i="8"/>
  <c r="R2820" i="8"/>
  <c r="Q2820" i="8"/>
  <c r="N2820" i="8"/>
  <c r="M2820" i="8"/>
  <c r="L2819" i="8"/>
  <c r="AT2819" i="8"/>
  <c r="O2819" i="8"/>
  <c r="P2819" i="8"/>
  <c r="S2819" i="8"/>
  <c r="R2819" i="8"/>
  <c r="Q2819" i="8"/>
  <c r="N2819" i="8"/>
  <c r="M2819" i="8"/>
  <c r="L2818" i="8"/>
  <c r="AT2818" i="8"/>
  <c r="O2818" i="8"/>
  <c r="P2818" i="8"/>
  <c r="S2818" i="8"/>
  <c r="R2818" i="8"/>
  <c r="Q2818" i="8"/>
  <c r="N2818" i="8"/>
  <c r="M2818" i="8"/>
  <c r="L2817" i="8"/>
  <c r="AT2817" i="8"/>
  <c r="O2817" i="8"/>
  <c r="P2817" i="8"/>
  <c r="S2817" i="8"/>
  <c r="R2817" i="8"/>
  <c r="Q2817" i="8"/>
  <c r="N2817" i="8"/>
  <c r="M2817" i="8"/>
  <c r="L2816" i="8"/>
  <c r="AT2816" i="8"/>
  <c r="O2816" i="8"/>
  <c r="P2816" i="8"/>
  <c r="S2816" i="8"/>
  <c r="R2816" i="8"/>
  <c r="Q2816" i="8"/>
  <c r="N2816" i="8"/>
  <c r="M2816" i="8"/>
  <c r="L2815" i="8"/>
  <c r="AT2815" i="8"/>
  <c r="O2815" i="8"/>
  <c r="P2815" i="8"/>
  <c r="S2815" i="8"/>
  <c r="R2815" i="8"/>
  <c r="Q2815" i="8"/>
  <c r="N2815" i="8"/>
  <c r="M2815" i="8"/>
  <c r="L2814" i="8"/>
  <c r="AT2814" i="8"/>
  <c r="O2814" i="8"/>
  <c r="P2814" i="8"/>
  <c r="S2814" i="8"/>
  <c r="R2814" i="8"/>
  <c r="Q2814" i="8"/>
  <c r="N2814" i="8"/>
  <c r="M2814" i="8"/>
  <c r="L2813" i="8"/>
  <c r="AT2813" i="8"/>
  <c r="O2813" i="8"/>
  <c r="P2813" i="8"/>
  <c r="S2813" i="8"/>
  <c r="R2813" i="8"/>
  <c r="Q2813" i="8"/>
  <c r="N2813" i="8"/>
  <c r="M2813" i="8"/>
  <c r="L2812" i="8"/>
  <c r="AT2812" i="8"/>
  <c r="O2812" i="8"/>
  <c r="P2812" i="8"/>
  <c r="S2812" i="8"/>
  <c r="R2812" i="8"/>
  <c r="Q2812" i="8"/>
  <c r="N2812" i="8"/>
  <c r="M2812" i="8"/>
  <c r="L2811" i="8"/>
  <c r="AT2811" i="8"/>
  <c r="O2811" i="8"/>
  <c r="P2811" i="8"/>
  <c r="S2811" i="8"/>
  <c r="R2811" i="8"/>
  <c r="Q2811" i="8"/>
  <c r="N2811" i="8"/>
  <c r="M2811" i="8"/>
  <c r="L2810" i="8"/>
  <c r="AT2810" i="8"/>
  <c r="O2810" i="8"/>
  <c r="P2810" i="8"/>
  <c r="S2810" i="8"/>
  <c r="R2810" i="8"/>
  <c r="Q2810" i="8"/>
  <c r="N2810" i="8"/>
  <c r="M2810" i="8"/>
  <c r="L2809" i="8"/>
  <c r="AT2809" i="8"/>
  <c r="O2809" i="8"/>
  <c r="P2809" i="8"/>
  <c r="S2809" i="8"/>
  <c r="R2809" i="8"/>
  <c r="Q2809" i="8"/>
  <c r="N2809" i="8"/>
  <c r="M2809" i="8"/>
  <c r="L2808" i="8"/>
  <c r="AT2808" i="8"/>
  <c r="O2808" i="8"/>
  <c r="P2808" i="8"/>
  <c r="S2808" i="8"/>
  <c r="R2808" i="8"/>
  <c r="Q2808" i="8"/>
  <c r="N2808" i="8"/>
  <c r="M2808" i="8"/>
  <c r="L2807" i="8"/>
  <c r="AT2807" i="8"/>
  <c r="O2807" i="8"/>
  <c r="P2807" i="8"/>
  <c r="S2807" i="8"/>
  <c r="R2807" i="8"/>
  <c r="Q2807" i="8"/>
  <c r="N2807" i="8"/>
  <c r="M2807" i="8"/>
  <c r="L2806" i="8"/>
  <c r="AT2806" i="8"/>
  <c r="O2806" i="8"/>
  <c r="P2806" i="8"/>
  <c r="S2806" i="8"/>
  <c r="R2806" i="8"/>
  <c r="Q2806" i="8"/>
  <c r="N2806" i="8"/>
  <c r="M2806" i="8"/>
  <c r="L2805" i="8"/>
  <c r="AT2805" i="8"/>
  <c r="O2805" i="8"/>
  <c r="P2805" i="8"/>
  <c r="S2805" i="8"/>
  <c r="R2805" i="8"/>
  <c r="Q2805" i="8"/>
  <c r="N2805" i="8"/>
  <c r="M2805" i="8"/>
  <c r="L2804" i="8"/>
  <c r="AT2804" i="8"/>
  <c r="O2804" i="8"/>
  <c r="P2804" i="8"/>
  <c r="S2804" i="8"/>
  <c r="R2804" i="8"/>
  <c r="Q2804" i="8"/>
  <c r="N2804" i="8"/>
  <c r="M2804" i="8"/>
  <c r="L2803" i="8"/>
  <c r="AT2803" i="8"/>
  <c r="O2803" i="8"/>
  <c r="P2803" i="8"/>
  <c r="S2803" i="8"/>
  <c r="R2803" i="8"/>
  <c r="Q2803" i="8"/>
  <c r="N2803" i="8"/>
  <c r="M2803" i="8"/>
  <c r="L2802" i="8"/>
  <c r="AT2802" i="8"/>
  <c r="O2802" i="8"/>
  <c r="P2802" i="8"/>
  <c r="S2802" i="8"/>
  <c r="R2802" i="8"/>
  <c r="Q2802" i="8"/>
  <c r="N2802" i="8"/>
  <c r="M2802" i="8"/>
  <c r="L2801" i="8"/>
  <c r="AT2801" i="8"/>
  <c r="O2801" i="8"/>
  <c r="P2801" i="8"/>
  <c r="S2801" i="8"/>
  <c r="R2801" i="8"/>
  <c r="Q2801" i="8"/>
  <c r="N2801" i="8"/>
  <c r="M2801" i="8"/>
  <c r="L2800" i="8"/>
  <c r="AT2800" i="8"/>
  <c r="O2800" i="8"/>
  <c r="P2800" i="8"/>
  <c r="S2800" i="8"/>
  <c r="R2800" i="8"/>
  <c r="Q2800" i="8"/>
  <c r="N2800" i="8"/>
  <c r="M2800" i="8"/>
  <c r="L2799" i="8"/>
  <c r="AT2799" i="8"/>
  <c r="O2799" i="8"/>
  <c r="P2799" i="8"/>
  <c r="S2799" i="8"/>
  <c r="R2799" i="8"/>
  <c r="Q2799" i="8"/>
  <c r="N2799" i="8"/>
  <c r="M2799" i="8"/>
  <c r="L2798" i="8"/>
  <c r="AT2798" i="8"/>
  <c r="O2798" i="8"/>
  <c r="P2798" i="8"/>
  <c r="S2798" i="8"/>
  <c r="R2798" i="8"/>
  <c r="Q2798" i="8"/>
  <c r="N2798" i="8"/>
  <c r="M2798" i="8"/>
  <c r="L2797" i="8"/>
  <c r="AT2797" i="8"/>
  <c r="O2797" i="8"/>
  <c r="P2797" i="8"/>
  <c r="S2797" i="8"/>
  <c r="R2797" i="8"/>
  <c r="Q2797" i="8"/>
  <c r="N2797" i="8"/>
  <c r="M2797" i="8"/>
  <c r="L2796" i="8"/>
  <c r="AT2796" i="8"/>
  <c r="O2796" i="8"/>
  <c r="P2796" i="8"/>
  <c r="S2796" i="8"/>
  <c r="R2796" i="8"/>
  <c r="Q2796" i="8"/>
  <c r="N2796" i="8"/>
  <c r="M2796" i="8"/>
  <c r="L2795" i="8"/>
  <c r="AT2795" i="8"/>
  <c r="O2795" i="8"/>
  <c r="P2795" i="8"/>
  <c r="S2795" i="8"/>
  <c r="R2795" i="8"/>
  <c r="Q2795" i="8"/>
  <c r="N2795" i="8"/>
  <c r="M2795" i="8"/>
  <c r="L2794" i="8"/>
  <c r="AT2794" i="8"/>
  <c r="O2794" i="8"/>
  <c r="P2794" i="8"/>
  <c r="S2794" i="8"/>
  <c r="R2794" i="8"/>
  <c r="Q2794" i="8"/>
  <c r="N2794" i="8"/>
  <c r="M2794" i="8"/>
  <c r="L2793" i="8"/>
  <c r="AT2793" i="8"/>
  <c r="O2793" i="8"/>
  <c r="P2793" i="8"/>
  <c r="S2793" i="8"/>
  <c r="R2793" i="8"/>
  <c r="Q2793" i="8"/>
  <c r="N2793" i="8"/>
  <c r="M2793" i="8"/>
  <c r="L2792" i="8"/>
  <c r="AT2792" i="8"/>
  <c r="O2792" i="8"/>
  <c r="P2792" i="8"/>
  <c r="S2792" i="8"/>
  <c r="R2792" i="8"/>
  <c r="Q2792" i="8"/>
  <c r="N2792" i="8"/>
  <c r="M2792" i="8"/>
  <c r="L2791" i="8"/>
  <c r="AT2791" i="8"/>
  <c r="O2791" i="8"/>
  <c r="P2791" i="8"/>
  <c r="S2791" i="8"/>
  <c r="R2791" i="8"/>
  <c r="Q2791" i="8"/>
  <c r="N2791" i="8"/>
  <c r="M2791" i="8"/>
  <c r="L2790" i="8"/>
  <c r="AT2790" i="8"/>
  <c r="O2790" i="8"/>
  <c r="P2790" i="8"/>
  <c r="S2790" i="8"/>
  <c r="R2790" i="8"/>
  <c r="Q2790" i="8"/>
  <c r="N2790" i="8"/>
  <c r="M2790" i="8"/>
  <c r="L2789" i="8"/>
  <c r="AT2789" i="8"/>
  <c r="O2789" i="8"/>
  <c r="P2789" i="8"/>
  <c r="S2789" i="8"/>
  <c r="R2789" i="8"/>
  <c r="Q2789" i="8"/>
  <c r="N2789" i="8"/>
  <c r="M2789" i="8"/>
  <c r="L2788" i="8"/>
  <c r="AT2788" i="8"/>
  <c r="O2788" i="8"/>
  <c r="P2788" i="8"/>
  <c r="S2788" i="8"/>
  <c r="R2788" i="8"/>
  <c r="Q2788" i="8"/>
  <c r="N2788" i="8"/>
  <c r="M2788" i="8"/>
  <c r="L2787" i="8"/>
  <c r="AT2787" i="8"/>
  <c r="O2787" i="8"/>
  <c r="P2787" i="8"/>
  <c r="S2787" i="8"/>
  <c r="R2787" i="8"/>
  <c r="Q2787" i="8"/>
  <c r="N2787" i="8"/>
  <c r="M2787" i="8"/>
  <c r="L2786" i="8"/>
  <c r="AT2786" i="8"/>
  <c r="O2786" i="8"/>
  <c r="P2786" i="8"/>
  <c r="S2786" i="8"/>
  <c r="R2786" i="8"/>
  <c r="Q2786" i="8"/>
  <c r="N2786" i="8"/>
  <c r="M2786" i="8"/>
  <c r="L2785" i="8"/>
  <c r="AT2785" i="8"/>
  <c r="O2785" i="8"/>
  <c r="P2785" i="8"/>
  <c r="S2785" i="8"/>
  <c r="R2785" i="8"/>
  <c r="Q2785" i="8"/>
  <c r="N2785" i="8"/>
  <c r="M2785" i="8"/>
  <c r="L2784" i="8"/>
  <c r="AT2784" i="8"/>
  <c r="O2784" i="8"/>
  <c r="P2784" i="8"/>
  <c r="S2784" i="8"/>
  <c r="R2784" i="8"/>
  <c r="Q2784" i="8"/>
  <c r="N2784" i="8"/>
  <c r="M2784" i="8"/>
  <c r="L2783" i="8"/>
  <c r="AT2783" i="8"/>
  <c r="O2783" i="8"/>
  <c r="P2783" i="8"/>
  <c r="S2783" i="8"/>
  <c r="R2783" i="8"/>
  <c r="Q2783" i="8"/>
  <c r="N2783" i="8"/>
  <c r="M2783" i="8"/>
  <c r="L2782" i="8"/>
  <c r="AT2782" i="8"/>
  <c r="O2782" i="8"/>
  <c r="P2782" i="8"/>
  <c r="S2782" i="8"/>
  <c r="R2782" i="8"/>
  <c r="Q2782" i="8"/>
  <c r="N2782" i="8"/>
  <c r="M2782" i="8"/>
  <c r="L2781" i="8"/>
  <c r="AT2781" i="8"/>
  <c r="O2781" i="8"/>
  <c r="P2781" i="8"/>
  <c r="S2781" i="8"/>
  <c r="R2781" i="8"/>
  <c r="Q2781" i="8"/>
  <c r="N2781" i="8"/>
  <c r="M2781" i="8"/>
  <c r="L2780" i="8"/>
  <c r="AT2780" i="8"/>
  <c r="O2780" i="8"/>
  <c r="P2780" i="8"/>
  <c r="S2780" i="8"/>
  <c r="R2780" i="8"/>
  <c r="Q2780" i="8"/>
  <c r="N2780" i="8"/>
  <c r="M2780" i="8"/>
  <c r="L2779" i="8"/>
  <c r="AT2779" i="8"/>
  <c r="O2779" i="8"/>
  <c r="P2779" i="8"/>
  <c r="S2779" i="8"/>
  <c r="R2779" i="8"/>
  <c r="Q2779" i="8"/>
  <c r="N2779" i="8"/>
  <c r="M2779" i="8"/>
  <c r="L2778" i="8"/>
  <c r="AT2778" i="8"/>
  <c r="O2778" i="8"/>
  <c r="P2778" i="8"/>
  <c r="S2778" i="8"/>
  <c r="R2778" i="8"/>
  <c r="Q2778" i="8"/>
  <c r="N2778" i="8"/>
  <c r="M2778" i="8"/>
  <c r="L2777" i="8"/>
  <c r="AT2777" i="8"/>
  <c r="O2777" i="8"/>
  <c r="P2777" i="8"/>
  <c r="S2777" i="8"/>
  <c r="R2777" i="8"/>
  <c r="Q2777" i="8"/>
  <c r="N2777" i="8"/>
  <c r="M2777" i="8"/>
  <c r="L2776" i="8"/>
  <c r="AT2776" i="8"/>
  <c r="O2776" i="8"/>
  <c r="P2776" i="8"/>
  <c r="S2776" i="8"/>
  <c r="R2776" i="8"/>
  <c r="Q2776" i="8"/>
  <c r="N2776" i="8"/>
  <c r="M2776" i="8"/>
  <c r="L2775" i="8"/>
  <c r="AT2775" i="8"/>
  <c r="O2775" i="8"/>
  <c r="P2775" i="8"/>
  <c r="S2775" i="8"/>
  <c r="R2775" i="8"/>
  <c r="Q2775" i="8"/>
  <c r="N2775" i="8"/>
  <c r="M2775" i="8"/>
  <c r="L2774" i="8"/>
  <c r="AT2774" i="8"/>
  <c r="O2774" i="8"/>
  <c r="P2774" i="8"/>
  <c r="S2774" i="8"/>
  <c r="R2774" i="8"/>
  <c r="Q2774" i="8"/>
  <c r="N2774" i="8"/>
  <c r="M2774" i="8"/>
  <c r="L2773" i="8"/>
  <c r="AT2773" i="8"/>
  <c r="O2773" i="8"/>
  <c r="P2773" i="8"/>
  <c r="S2773" i="8"/>
  <c r="R2773" i="8"/>
  <c r="Q2773" i="8"/>
  <c r="N2773" i="8"/>
  <c r="M2773" i="8"/>
  <c r="L2772" i="8"/>
  <c r="AT2772" i="8"/>
  <c r="O2772" i="8"/>
  <c r="P2772" i="8"/>
  <c r="S2772" i="8"/>
  <c r="R2772" i="8"/>
  <c r="Q2772" i="8"/>
  <c r="N2772" i="8"/>
  <c r="M2772" i="8"/>
  <c r="L2771" i="8"/>
  <c r="AT2771" i="8"/>
  <c r="O2771" i="8"/>
  <c r="P2771" i="8"/>
  <c r="S2771" i="8"/>
  <c r="R2771" i="8"/>
  <c r="Q2771" i="8"/>
  <c r="N2771" i="8"/>
  <c r="M2771" i="8"/>
  <c r="L2770" i="8"/>
  <c r="AT2770" i="8"/>
  <c r="O2770" i="8"/>
  <c r="P2770" i="8"/>
  <c r="S2770" i="8"/>
  <c r="R2770" i="8"/>
  <c r="Q2770" i="8"/>
  <c r="N2770" i="8"/>
  <c r="M2770" i="8"/>
  <c r="L2769" i="8"/>
  <c r="AT2769" i="8"/>
  <c r="O2769" i="8"/>
  <c r="P2769" i="8"/>
  <c r="S2769" i="8"/>
  <c r="R2769" i="8"/>
  <c r="Q2769" i="8"/>
  <c r="N2769" i="8"/>
  <c r="M2769" i="8"/>
  <c r="L2768" i="8"/>
  <c r="AT2768" i="8"/>
  <c r="O2768" i="8"/>
  <c r="P2768" i="8"/>
  <c r="S2768" i="8"/>
  <c r="R2768" i="8"/>
  <c r="Q2768" i="8"/>
  <c r="N2768" i="8"/>
  <c r="M2768" i="8"/>
  <c r="L2767" i="8"/>
  <c r="AT2767" i="8"/>
  <c r="O2767" i="8"/>
  <c r="P2767" i="8"/>
  <c r="S2767" i="8"/>
  <c r="R2767" i="8"/>
  <c r="Q2767" i="8"/>
  <c r="N2767" i="8"/>
  <c r="M2767" i="8"/>
  <c r="L2766" i="8"/>
  <c r="AT2766" i="8"/>
  <c r="O2766" i="8"/>
  <c r="P2766" i="8"/>
  <c r="S2766" i="8"/>
  <c r="R2766" i="8"/>
  <c r="Q2766" i="8"/>
  <c r="N2766" i="8"/>
  <c r="M2766" i="8"/>
  <c r="L2765" i="8"/>
  <c r="AT2765" i="8"/>
  <c r="O2765" i="8"/>
  <c r="P2765" i="8"/>
  <c r="S2765" i="8"/>
  <c r="R2765" i="8"/>
  <c r="Q2765" i="8"/>
  <c r="N2765" i="8"/>
  <c r="M2765" i="8"/>
  <c r="L2764" i="8"/>
  <c r="AT2764" i="8"/>
  <c r="O2764" i="8"/>
  <c r="P2764" i="8"/>
  <c r="S2764" i="8"/>
  <c r="R2764" i="8"/>
  <c r="Q2764" i="8"/>
  <c r="N2764" i="8"/>
  <c r="M2764" i="8"/>
  <c r="L2763" i="8"/>
  <c r="AT2763" i="8"/>
  <c r="O2763" i="8"/>
  <c r="P2763" i="8"/>
  <c r="S2763" i="8"/>
  <c r="R2763" i="8"/>
  <c r="Q2763" i="8"/>
  <c r="N2763" i="8"/>
  <c r="M2763" i="8"/>
  <c r="L2762" i="8"/>
  <c r="AT2762" i="8"/>
  <c r="O2762" i="8"/>
  <c r="P2762" i="8"/>
  <c r="S2762" i="8"/>
  <c r="R2762" i="8"/>
  <c r="Q2762" i="8"/>
  <c r="N2762" i="8"/>
  <c r="M2762" i="8"/>
  <c r="L2761" i="8"/>
  <c r="AT2761" i="8"/>
  <c r="O2761" i="8"/>
  <c r="P2761" i="8"/>
  <c r="S2761" i="8"/>
  <c r="R2761" i="8"/>
  <c r="Q2761" i="8"/>
  <c r="N2761" i="8"/>
  <c r="M2761" i="8"/>
  <c r="L2760" i="8"/>
  <c r="AT2760" i="8"/>
  <c r="O2760" i="8"/>
  <c r="P2760" i="8"/>
  <c r="S2760" i="8"/>
  <c r="R2760" i="8"/>
  <c r="Q2760" i="8"/>
  <c r="N2760" i="8"/>
  <c r="M2760" i="8"/>
  <c r="L2759" i="8"/>
  <c r="AT2759" i="8"/>
  <c r="O2759" i="8"/>
  <c r="P2759" i="8"/>
  <c r="S2759" i="8"/>
  <c r="R2759" i="8"/>
  <c r="Q2759" i="8"/>
  <c r="N2759" i="8"/>
  <c r="M2759" i="8"/>
  <c r="L2758" i="8"/>
  <c r="AT2758" i="8"/>
  <c r="O2758" i="8"/>
  <c r="P2758" i="8"/>
  <c r="S2758" i="8"/>
  <c r="R2758" i="8"/>
  <c r="Q2758" i="8"/>
  <c r="N2758" i="8"/>
  <c r="M2758" i="8"/>
  <c r="L2757" i="8"/>
  <c r="AT2757" i="8"/>
  <c r="O2757" i="8"/>
  <c r="P2757" i="8"/>
  <c r="S2757" i="8"/>
  <c r="R2757" i="8"/>
  <c r="Q2757" i="8"/>
  <c r="N2757" i="8"/>
  <c r="M2757" i="8"/>
  <c r="L2756" i="8"/>
  <c r="AT2756" i="8"/>
  <c r="O2756" i="8"/>
  <c r="P2756" i="8"/>
  <c r="S2756" i="8"/>
  <c r="R2756" i="8"/>
  <c r="Q2756" i="8"/>
  <c r="N2756" i="8"/>
  <c r="M2756" i="8"/>
  <c r="L2755" i="8"/>
  <c r="AT2755" i="8"/>
  <c r="O2755" i="8"/>
  <c r="P2755" i="8"/>
  <c r="S2755" i="8"/>
  <c r="R2755" i="8"/>
  <c r="Q2755" i="8"/>
  <c r="N2755" i="8"/>
  <c r="M2755" i="8"/>
  <c r="L2754" i="8"/>
  <c r="AT2754" i="8"/>
  <c r="O2754" i="8"/>
  <c r="P2754" i="8"/>
  <c r="S2754" i="8"/>
  <c r="R2754" i="8"/>
  <c r="Q2754" i="8"/>
  <c r="N2754" i="8"/>
  <c r="M2754" i="8"/>
  <c r="L2753" i="8"/>
  <c r="AT2753" i="8"/>
  <c r="O2753" i="8"/>
  <c r="P2753" i="8"/>
  <c r="S2753" i="8"/>
  <c r="R2753" i="8"/>
  <c r="Q2753" i="8"/>
  <c r="N2753" i="8"/>
  <c r="M2753" i="8"/>
  <c r="L2752" i="8"/>
  <c r="AT2752" i="8"/>
  <c r="O2752" i="8"/>
  <c r="P2752" i="8"/>
  <c r="S2752" i="8"/>
  <c r="R2752" i="8"/>
  <c r="Q2752" i="8"/>
  <c r="N2752" i="8"/>
  <c r="M2752" i="8"/>
  <c r="L2751" i="8"/>
  <c r="AT2751" i="8"/>
  <c r="O2751" i="8"/>
  <c r="P2751" i="8"/>
  <c r="S2751" i="8"/>
  <c r="R2751" i="8"/>
  <c r="Q2751" i="8"/>
  <c r="N2751" i="8"/>
  <c r="M2751" i="8"/>
  <c r="L2750" i="8"/>
  <c r="AT2750" i="8"/>
  <c r="O2750" i="8"/>
  <c r="P2750" i="8"/>
  <c r="S2750" i="8"/>
  <c r="R2750" i="8"/>
  <c r="Q2750" i="8"/>
  <c r="N2750" i="8"/>
  <c r="M2750" i="8"/>
  <c r="L2749" i="8"/>
  <c r="AT2749" i="8"/>
  <c r="O2749" i="8"/>
  <c r="P2749" i="8"/>
  <c r="S2749" i="8"/>
  <c r="R2749" i="8"/>
  <c r="Q2749" i="8"/>
  <c r="N2749" i="8"/>
  <c r="M2749" i="8"/>
  <c r="L2748" i="8"/>
  <c r="AT2748" i="8"/>
  <c r="O2748" i="8"/>
  <c r="P2748" i="8"/>
  <c r="S2748" i="8"/>
  <c r="R2748" i="8"/>
  <c r="Q2748" i="8"/>
  <c r="N2748" i="8"/>
  <c r="M2748" i="8"/>
  <c r="L2747" i="8"/>
  <c r="AT2747" i="8"/>
  <c r="O2747" i="8"/>
  <c r="P2747" i="8"/>
  <c r="S2747" i="8"/>
  <c r="R2747" i="8"/>
  <c r="Q2747" i="8"/>
  <c r="N2747" i="8"/>
  <c r="M2747" i="8"/>
  <c r="L2746" i="8"/>
  <c r="AT2746" i="8"/>
  <c r="O2746" i="8"/>
  <c r="P2746" i="8"/>
  <c r="S2746" i="8"/>
  <c r="R2746" i="8"/>
  <c r="Q2746" i="8"/>
  <c r="N2746" i="8"/>
  <c r="M2746" i="8"/>
  <c r="L2745" i="8"/>
  <c r="AT2745" i="8"/>
  <c r="O2745" i="8"/>
  <c r="P2745" i="8"/>
  <c r="S2745" i="8"/>
  <c r="R2745" i="8"/>
  <c r="Q2745" i="8"/>
  <c r="N2745" i="8"/>
  <c r="M2745" i="8"/>
  <c r="L2744" i="8"/>
  <c r="AT2744" i="8"/>
  <c r="O2744" i="8"/>
  <c r="P2744" i="8"/>
  <c r="S2744" i="8"/>
  <c r="R2744" i="8"/>
  <c r="Q2744" i="8"/>
  <c r="N2744" i="8"/>
  <c r="M2744" i="8"/>
  <c r="L2743" i="8"/>
  <c r="AT2743" i="8"/>
  <c r="O2743" i="8"/>
  <c r="P2743" i="8"/>
  <c r="S2743" i="8"/>
  <c r="R2743" i="8"/>
  <c r="Q2743" i="8"/>
  <c r="N2743" i="8"/>
  <c r="M2743" i="8"/>
  <c r="L2742" i="8"/>
  <c r="AT2742" i="8"/>
  <c r="O2742" i="8"/>
  <c r="P2742" i="8"/>
  <c r="S2742" i="8"/>
  <c r="R2742" i="8"/>
  <c r="Q2742" i="8"/>
  <c r="N2742" i="8"/>
  <c r="M2742" i="8"/>
  <c r="L2741" i="8"/>
  <c r="AT2741" i="8"/>
  <c r="O2741" i="8"/>
  <c r="P2741" i="8"/>
  <c r="S2741" i="8"/>
  <c r="R2741" i="8"/>
  <c r="Q2741" i="8"/>
  <c r="N2741" i="8"/>
  <c r="M2741" i="8"/>
  <c r="L2740" i="8"/>
  <c r="AT2740" i="8"/>
  <c r="O2740" i="8"/>
  <c r="P2740" i="8"/>
  <c r="S2740" i="8"/>
  <c r="R2740" i="8"/>
  <c r="Q2740" i="8"/>
  <c r="N2740" i="8"/>
  <c r="M2740" i="8"/>
  <c r="L2739" i="8"/>
  <c r="AT2739" i="8"/>
  <c r="O2739" i="8"/>
  <c r="P2739" i="8"/>
  <c r="S2739" i="8"/>
  <c r="R2739" i="8"/>
  <c r="Q2739" i="8"/>
  <c r="N2739" i="8"/>
  <c r="M2739" i="8"/>
  <c r="L2738" i="8"/>
  <c r="AT2738" i="8"/>
  <c r="O2738" i="8"/>
  <c r="P2738" i="8"/>
  <c r="S2738" i="8"/>
  <c r="R2738" i="8"/>
  <c r="Q2738" i="8"/>
  <c r="N2738" i="8"/>
  <c r="M2738" i="8"/>
  <c r="L2737" i="8"/>
  <c r="AT2737" i="8"/>
  <c r="O2737" i="8"/>
  <c r="P2737" i="8"/>
  <c r="S2737" i="8"/>
  <c r="R2737" i="8"/>
  <c r="Q2737" i="8"/>
  <c r="N2737" i="8"/>
  <c r="M2737" i="8"/>
  <c r="L2736" i="8"/>
  <c r="AT2736" i="8"/>
  <c r="O2736" i="8"/>
  <c r="P2736" i="8"/>
  <c r="S2736" i="8"/>
  <c r="R2736" i="8"/>
  <c r="Q2736" i="8"/>
  <c r="N2736" i="8"/>
  <c r="M2736" i="8"/>
  <c r="L2735" i="8"/>
  <c r="AT2735" i="8"/>
  <c r="O2735" i="8"/>
  <c r="P2735" i="8"/>
  <c r="S2735" i="8"/>
  <c r="R2735" i="8"/>
  <c r="Q2735" i="8"/>
  <c r="N2735" i="8"/>
  <c r="M2735" i="8"/>
  <c r="L2734" i="8"/>
  <c r="AT2734" i="8"/>
  <c r="O2734" i="8"/>
  <c r="P2734" i="8"/>
  <c r="S2734" i="8"/>
  <c r="R2734" i="8"/>
  <c r="Q2734" i="8"/>
  <c r="N2734" i="8"/>
  <c r="M2734" i="8"/>
  <c r="L2733" i="8"/>
  <c r="AT2733" i="8"/>
  <c r="O2733" i="8"/>
  <c r="P2733" i="8"/>
  <c r="S2733" i="8"/>
  <c r="R2733" i="8"/>
  <c r="Q2733" i="8"/>
  <c r="N2733" i="8"/>
  <c r="M2733" i="8"/>
  <c r="L2732" i="8"/>
  <c r="AT2732" i="8"/>
  <c r="O2732" i="8"/>
  <c r="P2732" i="8"/>
  <c r="S2732" i="8"/>
  <c r="R2732" i="8"/>
  <c r="Q2732" i="8"/>
  <c r="N2732" i="8"/>
  <c r="M2732" i="8"/>
  <c r="L2731" i="8"/>
  <c r="AT2731" i="8"/>
  <c r="O2731" i="8"/>
  <c r="P2731" i="8"/>
  <c r="S2731" i="8"/>
  <c r="R2731" i="8"/>
  <c r="Q2731" i="8"/>
  <c r="N2731" i="8"/>
  <c r="M2731" i="8"/>
  <c r="L2730" i="8"/>
  <c r="AT2730" i="8"/>
  <c r="O2730" i="8"/>
  <c r="P2730" i="8"/>
  <c r="S2730" i="8"/>
  <c r="R2730" i="8"/>
  <c r="Q2730" i="8"/>
  <c r="N2730" i="8"/>
  <c r="M2730" i="8"/>
  <c r="L2729" i="8"/>
  <c r="AT2729" i="8"/>
  <c r="O2729" i="8"/>
  <c r="P2729" i="8"/>
  <c r="S2729" i="8"/>
  <c r="R2729" i="8"/>
  <c r="Q2729" i="8"/>
  <c r="N2729" i="8"/>
  <c r="M2729" i="8"/>
  <c r="L2728" i="8"/>
  <c r="AT2728" i="8"/>
  <c r="O2728" i="8"/>
  <c r="P2728" i="8"/>
  <c r="S2728" i="8"/>
  <c r="R2728" i="8"/>
  <c r="Q2728" i="8"/>
  <c r="N2728" i="8"/>
  <c r="M2728" i="8"/>
  <c r="L2727" i="8"/>
  <c r="AT2727" i="8"/>
  <c r="O2727" i="8"/>
  <c r="P2727" i="8"/>
  <c r="S2727" i="8"/>
  <c r="R2727" i="8"/>
  <c r="Q2727" i="8"/>
  <c r="N2727" i="8"/>
  <c r="M2727" i="8"/>
  <c r="L2726" i="8"/>
  <c r="AT2726" i="8"/>
  <c r="O2726" i="8"/>
  <c r="P2726" i="8"/>
  <c r="S2726" i="8"/>
  <c r="R2726" i="8"/>
  <c r="Q2726" i="8"/>
  <c r="N2726" i="8"/>
  <c r="M2726" i="8"/>
  <c r="L2725" i="8"/>
  <c r="AT2725" i="8"/>
  <c r="O2725" i="8"/>
  <c r="P2725" i="8"/>
  <c r="S2725" i="8"/>
  <c r="R2725" i="8"/>
  <c r="Q2725" i="8"/>
  <c r="N2725" i="8"/>
  <c r="M2725" i="8"/>
  <c r="L2724" i="8"/>
  <c r="AT2724" i="8"/>
  <c r="O2724" i="8"/>
  <c r="P2724" i="8"/>
  <c r="S2724" i="8"/>
  <c r="R2724" i="8"/>
  <c r="Q2724" i="8"/>
  <c r="N2724" i="8"/>
  <c r="M2724" i="8"/>
  <c r="L2723" i="8"/>
  <c r="AT2723" i="8"/>
  <c r="O2723" i="8"/>
  <c r="P2723" i="8"/>
  <c r="S2723" i="8"/>
  <c r="R2723" i="8"/>
  <c r="Q2723" i="8"/>
  <c r="N2723" i="8"/>
  <c r="M2723" i="8"/>
  <c r="L2722" i="8"/>
  <c r="AT2722" i="8"/>
  <c r="O2722" i="8"/>
  <c r="P2722" i="8"/>
  <c r="S2722" i="8"/>
  <c r="R2722" i="8"/>
  <c r="Q2722" i="8"/>
  <c r="N2722" i="8"/>
  <c r="M2722" i="8"/>
  <c r="L2721" i="8"/>
  <c r="AT2721" i="8"/>
  <c r="O2721" i="8"/>
  <c r="P2721" i="8"/>
  <c r="S2721" i="8"/>
  <c r="R2721" i="8"/>
  <c r="Q2721" i="8"/>
  <c r="N2721" i="8"/>
  <c r="M2721" i="8"/>
  <c r="L2720" i="8"/>
  <c r="AT2720" i="8"/>
  <c r="O2720" i="8"/>
  <c r="P2720" i="8"/>
  <c r="S2720" i="8"/>
  <c r="R2720" i="8"/>
  <c r="Q2720" i="8"/>
  <c r="N2720" i="8"/>
  <c r="M2720" i="8"/>
  <c r="L2719" i="8"/>
  <c r="AT2719" i="8"/>
  <c r="O2719" i="8"/>
  <c r="P2719" i="8"/>
  <c r="S2719" i="8"/>
  <c r="R2719" i="8"/>
  <c r="Q2719" i="8"/>
  <c r="N2719" i="8"/>
  <c r="M2719" i="8"/>
  <c r="L2718" i="8"/>
  <c r="AT2718" i="8"/>
  <c r="O2718" i="8"/>
  <c r="P2718" i="8"/>
  <c r="S2718" i="8"/>
  <c r="R2718" i="8"/>
  <c r="Q2718" i="8"/>
  <c r="N2718" i="8"/>
  <c r="M2718" i="8"/>
  <c r="L2717" i="8"/>
  <c r="AT2717" i="8"/>
  <c r="O2717" i="8"/>
  <c r="P2717" i="8"/>
  <c r="S2717" i="8"/>
  <c r="R2717" i="8"/>
  <c r="Q2717" i="8"/>
  <c r="N2717" i="8"/>
  <c r="M2717" i="8"/>
  <c r="L2716" i="8"/>
  <c r="AT2716" i="8"/>
  <c r="O2716" i="8"/>
  <c r="P2716" i="8"/>
  <c r="S2716" i="8"/>
  <c r="R2716" i="8"/>
  <c r="Q2716" i="8"/>
  <c r="N2716" i="8"/>
  <c r="M2716" i="8"/>
  <c r="L2715" i="8"/>
  <c r="AT2715" i="8"/>
  <c r="O2715" i="8"/>
  <c r="P2715" i="8"/>
  <c r="S2715" i="8"/>
  <c r="R2715" i="8"/>
  <c r="Q2715" i="8"/>
  <c r="N2715" i="8"/>
  <c r="M2715" i="8"/>
  <c r="L2714" i="8"/>
  <c r="AT2714" i="8"/>
  <c r="O2714" i="8"/>
  <c r="P2714" i="8"/>
  <c r="S2714" i="8"/>
  <c r="R2714" i="8"/>
  <c r="Q2714" i="8"/>
  <c r="N2714" i="8"/>
  <c r="M2714" i="8"/>
  <c r="L2713" i="8"/>
  <c r="AT2713" i="8"/>
  <c r="O2713" i="8"/>
  <c r="P2713" i="8"/>
  <c r="S2713" i="8"/>
  <c r="R2713" i="8"/>
  <c r="Q2713" i="8"/>
  <c r="N2713" i="8"/>
  <c r="M2713" i="8"/>
  <c r="L2712" i="8"/>
  <c r="AT2712" i="8"/>
  <c r="O2712" i="8"/>
  <c r="P2712" i="8"/>
  <c r="S2712" i="8"/>
  <c r="R2712" i="8"/>
  <c r="Q2712" i="8"/>
  <c r="N2712" i="8"/>
  <c r="M2712" i="8"/>
  <c r="L2711" i="8"/>
  <c r="AT2711" i="8"/>
  <c r="O2711" i="8"/>
  <c r="P2711" i="8"/>
  <c r="S2711" i="8"/>
  <c r="R2711" i="8"/>
  <c r="Q2711" i="8"/>
  <c r="N2711" i="8"/>
  <c r="M2711" i="8"/>
  <c r="L2710" i="8"/>
  <c r="AT2710" i="8"/>
  <c r="O2710" i="8"/>
  <c r="P2710" i="8"/>
  <c r="S2710" i="8"/>
  <c r="R2710" i="8"/>
  <c r="Q2710" i="8"/>
  <c r="N2710" i="8"/>
  <c r="M2710" i="8"/>
  <c r="L2709" i="8"/>
  <c r="AT2709" i="8"/>
  <c r="O2709" i="8"/>
  <c r="P2709" i="8"/>
  <c r="S2709" i="8"/>
  <c r="R2709" i="8"/>
  <c r="Q2709" i="8"/>
  <c r="N2709" i="8"/>
  <c r="M2709" i="8"/>
  <c r="L2708" i="8"/>
  <c r="AT2708" i="8"/>
  <c r="O2708" i="8"/>
  <c r="P2708" i="8"/>
  <c r="S2708" i="8"/>
  <c r="R2708" i="8"/>
  <c r="Q2708" i="8"/>
  <c r="N2708" i="8"/>
  <c r="M2708" i="8"/>
  <c r="L2707" i="8"/>
  <c r="AT2707" i="8"/>
  <c r="O2707" i="8"/>
  <c r="P2707" i="8"/>
  <c r="S2707" i="8"/>
  <c r="R2707" i="8"/>
  <c r="Q2707" i="8"/>
  <c r="N2707" i="8"/>
  <c r="M2707" i="8"/>
  <c r="L2706" i="8"/>
  <c r="AT2706" i="8"/>
  <c r="O2706" i="8"/>
  <c r="P2706" i="8"/>
  <c r="S2706" i="8"/>
  <c r="R2706" i="8"/>
  <c r="Q2706" i="8"/>
  <c r="N2706" i="8"/>
  <c r="M2706" i="8"/>
  <c r="L2705" i="8"/>
  <c r="AT2705" i="8"/>
  <c r="O2705" i="8"/>
  <c r="P2705" i="8"/>
  <c r="S2705" i="8"/>
  <c r="R2705" i="8"/>
  <c r="Q2705" i="8"/>
  <c r="N2705" i="8"/>
  <c r="M2705" i="8"/>
  <c r="L2704" i="8"/>
  <c r="AT2704" i="8"/>
  <c r="O2704" i="8"/>
  <c r="P2704" i="8"/>
  <c r="S2704" i="8"/>
  <c r="R2704" i="8"/>
  <c r="Q2704" i="8"/>
  <c r="N2704" i="8"/>
  <c r="M2704" i="8"/>
  <c r="L2703" i="8"/>
  <c r="AT2703" i="8"/>
  <c r="O2703" i="8"/>
  <c r="P2703" i="8"/>
  <c r="S2703" i="8"/>
  <c r="R2703" i="8"/>
  <c r="Q2703" i="8"/>
  <c r="N2703" i="8"/>
  <c r="M2703" i="8"/>
  <c r="L2702" i="8"/>
  <c r="AT2702" i="8"/>
  <c r="O2702" i="8"/>
  <c r="P2702" i="8"/>
  <c r="S2702" i="8"/>
  <c r="R2702" i="8"/>
  <c r="Q2702" i="8"/>
  <c r="N2702" i="8"/>
  <c r="M2702" i="8"/>
  <c r="L2701" i="8"/>
  <c r="AT2701" i="8"/>
  <c r="O2701" i="8"/>
  <c r="P2701" i="8"/>
  <c r="S2701" i="8"/>
  <c r="R2701" i="8"/>
  <c r="Q2701" i="8"/>
  <c r="N2701" i="8"/>
  <c r="M2701" i="8"/>
  <c r="L2700" i="8"/>
  <c r="AT2700" i="8"/>
  <c r="O2700" i="8"/>
  <c r="P2700" i="8"/>
  <c r="S2700" i="8"/>
  <c r="R2700" i="8"/>
  <c r="Q2700" i="8"/>
  <c r="N2700" i="8"/>
  <c r="M2700" i="8"/>
  <c r="L2699" i="8"/>
  <c r="AT2699" i="8"/>
  <c r="O2699" i="8"/>
  <c r="P2699" i="8"/>
  <c r="S2699" i="8"/>
  <c r="R2699" i="8"/>
  <c r="Q2699" i="8"/>
  <c r="N2699" i="8"/>
  <c r="M2699" i="8"/>
  <c r="L2698" i="8"/>
  <c r="AT2698" i="8"/>
  <c r="O2698" i="8"/>
  <c r="P2698" i="8"/>
  <c r="S2698" i="8"/>
  <c r="R2698" i="8"/>
  <c r="Q2698" i="8"/>
  <c r="N2698" i="8"/>
  <c r="M2698" i="8"/>
  <c r="L2697" i="8"/>
  <c r="AT2697" i="8"/>
  <c r="O2697" i="8"/>
  <c r="P2697" i="8"/>
  <c r="S2697" i="8"/>
  <c r="R2697" i="8"/>
  <c r="Q2697" i="8"/>
  <c r="N2697" i="8"/>
  <c r="M2697" i="8"/>
  <c r="L2696" i="8"/>
  <c r="AT2696" i="8"/>
  <c r="O2696" i="8"/>
  <c r="P2696" i="8"/>
  <c r="S2696" i="8"/>
  <c r="R2696" i="8"/>
  <c r="Q2696" i="8"/>
  <c r="N2696" i="8"/>
  <c r="M2696" i="8"/>
  <c r="L2695" i="8"/>
  <c r="AT2695" i="8"/>
  <c r="O2695" i="8"/>
  <c r="P2695" i="8"/>
  <c r="S2695" i="8"/>
  <c r="R2695" i="8"/>
  <c r="Q2695" i="8"/>
  <c r="N2695" i="8"/>
  <c r="M2695" i="8"/>
  <c r="L2694" i="8"/>
  <c r="AT2694" i="8"/>
  <c r="O2694" i="8"/>
  <c r="P2694" i="8"/>
  <c r="S2694" i="8"/>
  <c r="R2694" i="8"/>
  <c r="Q2694" i="8"/>
  <c r="N2694" i="8"/>
  <c r="M2694" i="8"/>
  <c r="L2693" i="8"/>
  <c r="AT2693" i="8"/>
  <c r="O2693" i="8"/>
  <c r="P2693" i="8"/>
  <c r="S2693" i="8"/>
  <c r="R2693" i="8"/>
  <c r="Q2693" i="8"/>
  <c r="N2693" i="8"/>
  <c r="M2693" i="8"/>
  <c r="L2692" i="8"/>
  <c r="AT2692" i="8"/>
  <c r="O2692" i="8"/>
  <c r="P2692" i="8"/>
  <c r="S2692" i="8"/>
  <c r="R2692" i="8"/>
  <c r="Q2692" i="8"/>
  <c r="N2692" i="8"/>
  <c r="M2692" i="8"/>
  <c r="L2691" i="8"/>
  <c r="AT2691" i="8"/>
  <c r="O2691" i="8"/>
  <c r="P2691" i="8"/>
  <c r="S2691" i="8"/>
  <c r="R2691" i="8"/>
  <c r="Q2691" i="8"/>
  <c r="N2691" i="8"/>
  <c r="M2691" i="8"/>
  <c r="L2690" i="8"/>
  <c r="AT2690" i="8"/>
  <c r="O2690" i="8"/>
  <c r="P2690" i="8"/>
  <c r="S2690" i="8"/>
  <c r="R2690" i="8"/>
  <c r="Q2690" i="8"/>
  <c r="N2690" i="8"/>
  <c r="M2690" i="8"/>
  <c r="L2689" i="8"/>
  <c r="AT2689" i="8"/>
  <c r="O2689" i="8"/>
  <c r="P2689" i="8"/>
  <c r="S2689" i="8"/>
  <c r="R2689" i="8"/>
  <c r="Q2689" i="8"/>
  <c r="N2689" i="8"/>
  <c r="M2689" i="8"/>
  <c r="L2688" i="8"/>
  <c r="AT2688" i="8"/>
  <c r="O2688" i="8"/>
  <c r="P2688" i="8"/>
  <c r="S2688" i="8"/>
  <c r="R2688" i="8"/>
  <c r="Q2688" i="8"/>
  <c r="N2688" i="8"/>
  <c r="M2688" i="8"/>
  <c r="L2687" i="8"/>
  <c r="AT2687" i="8"/>
  <c r="O2687" i="8"/>
  <c r="P2687" i="8"/>
  <c r="S2687" i="8"/>
  <c r="R2687" i="8"/>
  <c r="Q2687" i="8"/>
  <c r="N2687" i="8"/>
  <c r="M2687" i="8"/>
  <c r="L2686" i="8"/>
  <c r="AT2686" i="8"/>
  <c r="O2686" i="8"/>
  <c r="P2686" i="8"/>
  <c r="S2686" i="8"/>
  <c r="R2686" i="8"/>
  <c r="Q2686" i="8"/>
  <c r="N2686" i="8"/>
  <c r="M2686" i="8"/>
  <c r="L2685" i="8"/>
  <c r="AT2685" i="8"/>
  <c r="O2685" i="8"/>
  <c r="P2685" i="8"/>
  <c r="S2685" i="8"/>
  <c r="R2685" i="8"/>
  <c r="Q2685" i="8"/>
  <c r="N2685" i="8"/>
  <c r="M2685" i="8"/>
  <c r="L2684" i="8"/>
  <c r="AT2684" i="8"/>
  <c r="O2684" i="8"/>
  <c r="P2684" i="8"/>
  <c r="S2684" i="8"/>
  <c r="R2684" i="8"/>
  <c r="Q2684" i="8"/>
  <c r="N2684" i="8"/>
  <c r="M2684" i="8"/>
  <c r="L2683" i="8"/>
  <c r="AT2683" i="8"/>
  <c r="O2683" i="8"/>
  <c r="P2683" i="8"/>
  <c r="S2683" i="8"/>
  <c r="R2683" i="8"/>
  <c r="Q2683" i="8"/>
  <c r="N2683" i="8"/>
  <c r="M2683" i="8"/>
  <c r="L2682" i="8"/>
  <c r="AT2682" i="8"/>
  <c r="O2682" i="8"/>
  <c r="P2682" i="8"/>
  <c r="S2682" i="8"/>
  <c r="R2682" i="8"/>
  <c r="Q2682" i="8"/>
  <c r="N2682" i="8"/>
  <c r="M2682" i="8"/>
  <c r="L2681" i="8"/>
  <c r="AT2681" i="8"/>
  <c r="O2681" i="8"/>
  <c r="P2681" i="8"/>
  <c r="S2681" i="8"/>
  <c r="R2681" i="8"/>
  <c r="Q2681" i="8"/>
  <c r="N2681" i="8"/>
  <c r="M2681" i="8"/>
  <c r="L2680" i="8"/>
  <c r="AT2680" i="8"/>
  <c r="O2680" i="8"/>
  <c r="P2680" i="8"/>
  <c r="S2680" i="8"/>
  <c r="R2680" i="8"/>
  <c r="Q2680" i="8"/>
  <c r="N2680" i="8"/>
  <c r="M2680" i="8"/>
  <c r="L2679" i="8"/>
  <c r="AT2679" i="8"/>
  <c r="O2679" i="8"/>
  <c r="P2679" i="8"/>
  <c r="S2679" i="8"/>
  <c r="R2679" i="8"/>
  <c r="Q2679" i="8"/>
  <c r="N2679" i="8"/>
  <c r="M2679" i="8"/>
  <c r="L2678" i="8"/>
  <c r="AT2678" i="8"/>
  <c r="O2678" i="8"/>
  <c r="P2678" i="8"/>
  <c r="S2678" i="8"/>
  <c r="R2678" i="8"/>
  <c r="Q2678" i="8"/>
  <c r="N2678" i="8"/>
  <c r="M2678" i="8"/>
  <c r="L2677" i="8"/>
  <c r="AT2677" i="8"/>
  <c r="O2677" i="8"/>
  <c r="P2677" i="8"/>
  <c r="S2677" i="8"/>
  <c r="R2677" i="8"/>
  <c r="Q2677" i="8"/>
  <c r="N2677" i="8"/>
  <c r="M2677" i="8"/>
  <c r="L2676" i="8"/>
  <c r="AT2676" i="8"/>
  <c r="O2676" i="8"/>
  <c r="P2676" i="8"/>
  <c r="S2676" i="8"/>
  <c r="R2676" i="8"/>
  <c r="Q2676" i="8"/>
  <c r="N2676" i="8"/>
  <c r="M2676" i="8"/>
  <c r="L2675" i="8"/>
  <c r="AT2675" i="8"/>
  <c r="O2675" i="8"/>
  <c r="P2675" i="8"/>
  <c r="S2675" i="8"/>
  <c r="R2675" i="8"/>
  <c r="Q2675" i="8"/>
  <c r="N2675" i="8"/>
  <c r="M2675" i="8"/>
  <c r="L2674" i="8"/>
  <c r="AT2674" i="8"/>
  <c r="O2674" i="8"/>
  <c r="P2674" i="8"/>
  <c r="S2674" i="8"/>
  <c r="R2674" i="8"/>
  <c r="Q2674" i="8"/>
  <c r="N2674" i="8"/>
  <c r="M2674" i="8"/>
  <c r="L2673" i="8"/>
  <c r="AT2673" i="8"/>
  <c r="O2673" i="8"/>
  <c r="P2673" i="8"/>
  <c r="S2673" i="8"/>
  <c r="R2673" i="8"/>
  <c r="Q2673" i="8"/>
  <c r="N2673" i="8"/>
  <c r="M2673" i="8"/>
  <c r="L2672" i="8"/>
  <c r="AT2672" i="8"/>
  <c r="O2672" i="8"/>
  <c r="P2672" i="8"/>
  <c r="S2672" i="8"/>
  <c r="R2672" i="8"/>
  <c r="Q2672" i="8"/>
  <c r="N2672" i="8"/>
  <c r="M2672" i="8"/>
  <c r="L2671" i="8"/>
  <c r="AT2671" i="8"/>
  <c r="O2671" i="8"/>
  <c r="P2671" i="8"/>
  <c r="S2671" i="8"/>
  <c r="R2671" i="8"/>
  <c r="Q2671" i="8"/>
  <c r="N2671" i="8"/>
  <c r="M2671" i="8"/>
  <c r="L2670" i="8"/>
  <c r="AT2670" i="8"/>
  <c r="O2670" i="8"/>
  <c r="P2670" i="8"/>
  <c r="S2670" i="8"/>
  <c r="R2670" i="8"/>
  <c r="Q2670" i="8"/>
  <c r="N2670" i="8"/>
  <c r="M2670" i="8"/>
  <c r="L2669" i="8"/>
  <c r="AT2669" i="8"/>
  <c r="O2669" i="8"/>
  <c r="P2669" i="8"/>
  <c r="S2669" i="8"/>
  <c r="R2669" i="8"/>
  <c r="Q2669" i="8"/>
  <c r="N2669" i="8"/>
  <c r="M2669" i="8"/>
  <c r="L2668" i="8"/>
  <c r="AT2668" i="8"/>
  <c r="O2668" i="8"/>
  <c r="P2668" i="8"/>
  <c r="S2668" i="8"/>
  <c r="R2668" i="8"/>
  <c r="Q2668" i="8"/>
  <c r="N2668" i="8"/>
  <c r="M2668" i="8"/>
  <c r="L2667" i="8"/>
  <c r="AT2667" i="8"/>
  <c r="O2667" i="8"/>
  <c r="P2667" i="8"/>
  <c r="S2667" i="8"/>
  <c r="R2667" i="8"/>
  <c r="Q2667" i="8"/>
  <c r="N2667" i="8"/>
  <c r="M2667" i="8"/>
  <c r="L2666" i="8"/>
  <c r="AT2666" i="8"/>
  <c r="O2666" i="8"/>
  <c r="P2666" i="8"/>
  <c r="S2666" i="8"/>
  <c r="R2666" i="8"/>
  <c r="Q2666" i="8"/>
  <c r="N2666" i="8"/>
  <c r="M2666" i="8"/>
  <c r="L2665" i="8"/>
  <c r="AT2665" i="8"/>
  <c r="O2665" i="8"/>
  <c r="P2665" i="8"/>
  <c r="S2665" i="8"/>
  <c r="R2665" i="8"/>
  <c r="Q2665" i="8"/>
  <c r="N2665" i="8"/>
  <c r="M2665" i="8"/>
  <c r="L2664" i="8"/>
  <c r="AT2664" i="8"/>
  <c r="O2664" i="8"/>
  <c r="P2664" i="8"/>
  <c r="S2664" i="8"/>
  <c r="R2664" i="8"/>
  <c r="Q2664" i="8"/>
  <c r="N2664" i="8"/>
  <c r="M2664" i="8"/>
  <c r="L2663" i="8"/>
  <c r="AT2663" i="8"/>
  <c r="O2663" i="8"/>
  <c r="P2663" i="8"/>
  <c r="S2663" i="8"/>
  <c r="R2663" i="8"/>
  <c r="Q2663" i="8"/>
  <c r="N2663" i="8"/>
  <c r="M2663" i="8"/>
  <c r="L2662" i="8"/>
  <c r="AT2662" i="8"/>
  <c r="O2662" i="8"/>
  <c r="P2662" i="8"/>
  <c r="S2662" i="8"/>
  <c r="R2662" i="8"/>
  <c r="Q2662" i="8"/>
  <c r="N2662" i="8"/>
  <c r="M2662" i="8"/>
  <c r="L2661" i="8"/>
  <c r="AT2661" i="8"/>
  <c r="O2661" i="8"/>
  <c r="P2661" i="8"/>
  <c r="S2661" i="8"/>
  <c r="R2661" i="8"/>
  <c r="Q2661" i="8"/>
  <c r="N2661" i="8"/>
  <c r="M2661" i="8"/>
  <c r="L2660" i="8"/>
  <c r="AT2660" i="8"/>
  <c r="O2660" i="8"/>
  <c r="P2660" i="8"/>
  <c r="S2660" i="8"/>
  <c r="R2660" i="8"/>
  <c r="Q2660" i="8"/>
  <c r="N2660" i="8"/>
  <c r="M2660" i="8"/>
  <c r="L2659" i="8"/>
  <c r="AT2659" i="8"/>
  <c r="O2659" i="8"/>
  <c r="P2659" i="8"/>
  <c r="S2659" i="8"/>
  <c r="R2659" i="8"/>
  <c r="Q2659" i="8"/>
  <c r="N2659" i="8"/>
  <c r="M2659" i="8"/>
  <c r="L2658" i="8"/>
  <c r="AT2658" i="8"/>
  <c r="O2658" i="8"/>
  <c r="P2658" i="8"/>
  <c r="S2658" i="8"/>
  <c r="R2658" i="8"/>
  <c r="Q2658" i="8"/>
  <c r="N2658" i="8"/>
  <c r="M2658" i="8"/>
  <c r="L2657" i="8"/>
  <c r="AT2657" i="8"/>
  <c r="O2657" i="8"/>
  <c r="P2657" i="8"/>
  <c r="S2657" i="8"/>
  <c r="R2657" i="8"/>
  <c r="Q2657" i="8"/>
  <c r="N2657" i="8"/>
  <c r="M2657" i="8"/>
  <c r="L2656" i="8"/>
  <c r="AT2656" i="8"/>
  <c r="O2656" i="8"/>
  <c r="P2656" i="8"/>
  <c r="S2656" i="8"/>
  <c r="R2656" i="8"/>
  <c r="Q2656" i="8"/>
  <c r="N2656" i="8"/>
  <c r="M2656" i="8"/>
  <c r="L2655" i="8"/>
  <c r="AT2655" i="8"/>
  <c r="O2655" i="8"/>
  <c r="P2655" i="8"/>
  <c r="S2655" i="8"/>
  <c r="R2655" i="8"/>
  <c r="Q2655" i="8"/>
  <c r="N2655" i="8"/>
  <c r="M2655" i="8"/>
  <c r="L2654" i="8"/>
  <c r="AT2654" i="8"/>
  <c r="O2654" i="8"/>
  <c r="P2654" i="8"/>
  <c r="S2654" i="8"/>
  <c r="R2654" i="8"/>
  <c r="Q2654" i="8"/>
  <c r="N2654" i="8"/>
  <c r="M2654" i="8"/>
  <c r="L2653" i="8"/>
  <c r="AT2653" i="8"/>
  <c r="O2653" i="8"/>
  <c r="P2653" i="8"/>
  <c r="S2653" i="8"/>
  <c r="R2653" i="8"/>
  <c r="Q2653" i="8"/>
  <c r="N2653" i="8"/>
  <c r="M2653" i="8"/>
  <c r="L2652" i="8"/>
  <c r="AT2652" i="8"/>
  <c r="O2652" i="8"/>
  <c r="P2652" i="8"/>
  <c r="S2652" i="8"/>
  <c r="R2652" i="8"/>
  <c r="Q2652" i="8"/>
  <c r="N2652" i="8"/>
  <c r="M2652" i="8"/>
  <c r="L2651" i="8"/>
  <c r="AT2651" i="8"/>
  <c r="O2651" i="8"/>
  <c r="P2651" i="8"/>
  <c r="S2651" i="8"/>
  <c r="R2651" i="8"/>
  <c r="Q2651" i="8"/>
  <c r="N2651" i="8"/>
  <c r="M2651" i="8"/>
  <c r="L2650" i="8"/>
  <c r="AT2650" i="8"/>
  <c r="O2650" i="8"/>
  <c r="P2650" i="8"/>
  <c r="S2650" i="8"/>
  <c r="R2650" i="8"/>
  <c r="Q2650" i="8"/>
  <c r="N2650" i="8"/>
  <c r="M2650" i="8"/>
  <c r="L2649" i="8"/>
  <c r="AT2649" i="8"/>
  <c r="O2649" i="8"/>
  <c r="P2649" i="8"/>
  <c r="S2649" i="8"/>
  <c r="R2649" i="8"/>
  <c r="Q2649" i="8"/>
  <c r="N2649" i="8"/>
  <c r="M2649" i="8"/>
  <c r="L2648" i="8"/>
  <c r="AT2648" i="8"/>
  <c r="O2648" i="8"/>
  <c r="P2648" i="8"/>
  <c r="S2648" i="8"/>
  <c r="R2648" i="8"/>
  <c r="Q2648" i="8"/>
  <c r="N2648" i="8"/>
  <c r="M2648" i="8"/>
  <c r="L2647" i="8"/>
  <c r="AT2647" i="8"/>
  <c r="O2647" i="8"/>
  <c r="P2647" i="8"/>
  <c r="S2647" i="8"/>
  <c r="R2647" i="8"/>
  <c r="Q2647" i="8"/>
  <c r="N2647" i="8"/>
  <c r="M2647" i="8"/>
  <c r="L2646" i="8"/>
  <c r="AT2646" i="8"/>
  <c r="O2646" i="8"/>
  <c r="P2646" i="8"/>
  <c r="S2646" i="8"/>
  <c r="R2646" i="8"/>
  <c r="Q2646" i="8"/>
  <c r="N2646" i="8"/>
  <c r="M2646" i="8"/>
  <c r="L2645" i="8"/>
  <c r="AT2645" i="8"/>
  <c r="O2645" i="8"/>
  <c r="P2645" i="8"/>
  <c r="S2645" i="8"/>
  <c r="R2645" i="8"/>
  <c r="Q2645" i="8"/>
  <c r="N2645" i="8"/>
  <c r="M2645" i="8"/>
  <c r="L2644" i="8"/>
  <c r="AT2644" i="8"/>
  <c r="O2644" i="8"/>
  <c r="P2644" i="8"/>
  <c r="S2644" i="8"/>
  <c r="R2644" i="8"/>
  <c r="Q2644" i="8"/>
  <c r="N2644" i="8"/>
  <c r="M2644" i="8"/>
  <c r="L2643" i="8"/>
  <c r="AT2643" i="8"/>
  <c r="O2643" i="8"/>
  <c r="P2643" i="8"/>
  <c r="S2643" i="8"/>
  <c r="R2643" i="8"/>
  <c r="Q2643" i="8"/>
  <c r="N2643" i="8"/>
  <c r="M2643" i="8"/>
  <c r="L2642" i="8"/>
  <c r="AT2642" i="8"/>
  <c r="O2642" i="8"/>
  <c r="P2642" i="8"/>
  <c r="S2642" i="8"/>
  <c r="R2642" i="8"/>
  <c r="Q2642" i="8"/>
  <c r="N2642" i="8"/>
  <c r="M2642" i="8"/>
  <c r="L2641" i="8"/>
  <c r="AT2641" i="8"/>
  <c r="O2641" i="8"/>
  <c r="P2641" i="8"/>
  <c r="S2641" i="8"/>
  <c r="R2641" i="8"/>
  <c r="Q2641" i="8"/>
  <c r="N2641" i="8"/>
  <c r="M2641" i="8"/>
  <c r="L2640" i="8"/>
  <c r="AT2640" i="8"/>
  <c r="O2640" i="8"/>
  <c r="P2640" i="8"/>
  <c r="S2640" i="8"/>
  <c r="R2640" i="8"/>
  <c r="Q2640" i="8"/>
  <c r="N2640" i="8"/>
  <c r="M2640" i="8"/>
  <c r="L2639" i="8"/>
  <c r="AT2639" i="8"/>
  <c r="O2639" i="8"/>
  <c r="P2639" i="8"/>
  <c r="S2639" i="8"/>
  <c r="R2639" i="8"/>
  <c r="Q2639" i="8"/>
  <c r="N2639" i="8"/>
  <c r="M2639" i="8"/>
  <c r="L2638" i="8"/>
  <c r="AT2638" i="8"/>
  <c r="O2638" i="8"/>
  <c r="P2638" i="8"/>
  <c r="S2638" i="8"/>
  <c r="R2638" i="8"/>
  <c r="Q2638" i="8"/>
  <c r="N2638" i="8"/>
  <c r="M2638" i="8"/>
  <c r="L2637" i="8"/>
  <c r="AT2637" i="8"/>
  <c r="O2637" i="8"/>
  <c r="P2637" i="8"/>
  <c r="S2637" i="8"/>
  <c r="R2637" i="8"/>
  <c r="Q2637" i="8"/>
  <c r="N2637" i="8"/>
  <c r="M2637" i="8"/>
  <c r="L2636" i="8"/>
  <c r="AT2636" i="8"/>
  <c r="O2636" i="8"/>
  <c r="P2636" i="8"/>
  <c r="S2636" i="8"/>
  <c r="R2636" i="8"/>
  <c r="Q2636" i="8"/>
  <c r="N2636" i="8"/>
  <c r="M2636" i="8"/>
  <c r="L2635" i="8"/>
  <c r="AT2635" i="8"/>
  <c r="O2635" i="8"/>
  <c r="P2635" i="8"/>
  <c r="S2635" i="8"/>
  <c r="R2635" i="8"/>
  <c r="Q2635" i="8"/>
  <c r="N2635" i="8"/>
  <c r="M2635" i="8"/>
  <c r="L2634" i="8"/>
  <c r="AT2634" i="8"/>
  <c r="O2634" i="8"/>
  <c r="P2634" i="8"/>
  <c r="S2634" i="8"/>
  <c r="R2634" i="8"/>
  <c r="Q2634" i="8"/>
  <c r="N2634" i="8"/>
  <c r="M2634" i="8"/>
  <c r="L2633" i="8"/>
  <c r="AT2633" i="8"/>
  <c r="O2633" i="8"/>
  <c r="P2633" i="8"/>
  <c r="S2633" i="8"/>
  <c r="R2633" i="8"/>
  <c r="Q2633" i="8"/>
  <c r="N2633" i="8"/>
  <c r="M2633" i="8"/>
  <c r="L2632" i="8"/>
  <c r="AT2632" i="8"/>
  <c r="O2632" i="8"/>
  <c r="P2632" i="8"/>
  <c r="S2632" i="8"/>
  <c r="R2632" i="8"/>
  <c r="Q2632" i="8"/>
  <c r="N2632" i="8"/>
  <c r="M2632" i="8"/>
  <c r="L2631" i="8"/>
  <c r="AT2631" i="8"/>
  <c r="O2631" i="8"/>
  <c r="P2631" i="8"/>
  <c r="S2631" i="8"/>
  <c r="R2631" i="8"/>
  <c r="Q2631" i="8"/>
  <c r="N2631" i="8"/>
  <c r="M2631" i="8"/>
  <c r="L2630" i="8"/>
  <c r="AT2630" i="8"/>
  <c r="O2630" i="8"/>
  <c r="P2630" i="8"/>
  <c r="S2630" i="8"/>
  <c r="R2630" i="8"/>
  <c r="Q2630" i="8"/>
  <c r="N2630" i="8"/>
  <c r="M2630" i="8"/>
  <c r="L2629" i="8"/>
  <c r="AT2629" i="8"/>
  <c r="O2629" i="8"/>
  <c r="P2629" i="8"/>
  <c r="S2629" i="8"/>
  <c r="R2629" i="8"/>
  <c r="Q2629" i="8"/>
  <c r="N2629" i="8"/>
  <c r="M2629" i="8"/>
  <c r="L2628" i="8"/>
  <c r="AT2628" i="8"/>
  <c r="O2628" i="8"/>
  <c r="P2628" i="8"/>
  <c r="S2628" i="8"/>
  <c r="R2628" i="8"/>
  <c r="Q2628" i="8"/>
  <c r="N2628" i="8"/>
  <c r="M2628" i="8"/>
  <c r="L2627" i="8"/>
  <c r="AT2627" i="8"/>
  <c r="O2627" i="8"/>
  <c r="P2627" i="8"/>
  <c r="S2627" i="8"/>
  <c r="R2627" i="8"/>
  <c r="Q2627" i="8"/>
  <c r="N2627" i="8"/>
  <c r="M2627" i="8"/>
  <c r="L2626" i="8"/>
  <c r="AT2626" i="8"/>
  <c r="O2626" i="8"/>
  <c r="P2626" i="8"/>
  <c r="S2626" i="8"/>
  <c r="R2626" i="8"/>
  <c r="Q2626" i="8"/>
  <c r="N2626" i="8"/>
  <c r="M2626" i="8"/>
  <c r="L2625" i="8"/>
  <c r="AT2625" i="8"/>
  <c r="O2625" i="8"/>
  <c r="P2625" i="8"/>
  <c r="S2625" i="8"/>
  <c r="R2625" i="8"/>
  <c r="Q2625" i="8"/>
  <c r="N2625" i="8"/>
  <c r="M2625" i="8"/>
  <c r="L2624" i="8"/>
  <c r="AT2624" i="8"/>
  <c r="O2624" i="8"/>
  <c r="P2624" i="8"/>
  <c r="S2624" i="8"/>
  <c r="R2624" i="8"/>
  <c r="Q2624" i="8"/>
  <c r="N2624" i="8"/>
  <c r="M2624" i="8"/>
  <c r="L2623" i="8"/>
  <c r="AT2623" i="8"/>
  <c r="O2623" i="8"/>
  <c r="P2623" i="8"/>
  <c r="S2623" i="8"/>
  <c r="R2623" i="8"/>
  <c r="Q2623" i="8"/>
  <c r="N2623" i="8"/>
  <c r="M2623" i="8"/>
  <c r="L2622" i="8"/>
  <c r="AT2622" i="8"/>
  <c r="O2622" i="8"/>
  <c r="P2622" i="8"/>
  <c r="S2622" i="8"/>
  <c r="R2622" i="8"/>
  <c r="Q2622" i="8"/>
  <c r="N2622" i="8"/>
  <c r="M2622" i="8"/>
  <c r="L2621" i="8"/>
  <c r="AT2621" i="8"/>
  <c r="O2621" i="8"/>
  <c r="P2621" i="8"/>
  <c r="S2621" i="8"/>
  <c r="R2621" i="8"/>
  <c r="Q2621" i="8"/>
  <c r="N2621" i="8"/>
  <c r="M2621" i="8"/>
  <c r="L2620" i="8"/>
  <c r="AT2620" i="8"/>
  <c r="O2620" i="8"/>
  <c r="P2620" i="8"/>
  <c r="S2620" i="8"/>
  <c r="R2620" i="8"/>
  <c r="Q2620" i="8"/>
  <c r="N2620" i="8"/>
  <c r="M2620" i="8"/>
  <c r="L2619" i="8"/>
  <c r="AT2619" i="8"/>
  <c r="O2619" i="8"/>
  <c r="P2619" i="8"/>
  <c r="S2619" i="8"/>
  <c r="R2619" i="8"/>
  <c r="Q2619" i="8"/>
  <c r="N2619" i="8"/>
  <c r="M2619" i="8"/>
  <c r="L2618" i="8"/>
  <c r="AT2618" i="8"/>
  <c r="O2618" i="8"/>
  <c r="P2618" i="8"/>
  <c r="S2618" i="8"/>
  <c r="R2618" i="8"/>
  <c r="Q2618" i="8"/>
  <c r="N2618" i="8"/>
  <c r="M2618" i="8"/>
  <c r="L2617" i="8"/>
  <c r="AT2617" i="8"/>
  <c r="O2617" i="8"/>
  <c r="P2617" i="8"/>
  <c r="S2617" i="8"/>
  <c r="R2617" i="8"/>
  <c r="Q2617" i="8"/>
  <c r="N2617" i="8"/>
  <c r="M2617" i="8"/>
  <c r="L2616" i="8"/>
  <c r="AT2616" i="8"/>
  <c r="O2616" i="8"/>
  <c r="P2616" i="8"/>
  <c r="S2616" i="8"/>
  <c r="R2616" i="8"/>
  <c r="Q2616" i="8"/>
  <c r="N2616" i="8"/>
  <c r="M2616" i="8"/>
  <c r="L2615" i="8"/>
  <c r="AT2615" i="8"/>
  <c r="O2615" i="8"/>
  <c r="P2615" i="8"/>
  <c r="S2615" i="8"/>
  <c r="R2615" i="8"/>
  <c r="Q2615" i="8"/>
  <c r="N2615" i="8"/>
  <c r="M2615" i="8"/>
  <c r="L2614" i="8"/>
  <c r="AT2614" i="8"/>
  <c r="O2614" i="8"/>
  <c r="P2614" i="8"/>
  <c r="S2614" i="8"/>
  <c r="R2614" i="8"/>
  <c r="Q2614" i="8"/>
  <c r="N2614" i="8"/>
  <c r="M2614" i="8"/>
  <c r="L2613" i="8"/>
  <c r="AT2613" i="8"/>
  <c r="O2613" i="8"/>
  <c r="P2613" i="8"/>
  <c r="S2613" i="8"/>
  <c r="R2613" i="8"/>
  <c r="Q2613" i="8"/>
  <c r="N2613" i="8"/>
  <c r="M2613" i="8"/>
  <c r="L2612" i="8"/>
  <c r="AT2612" i="8"/>
  <c r="O2612" i="8"/>
  <c r="P2612" i="8"/>
  <c r="S2612" i="8"/>
  <c r="R2612" i="8"/>
  <c r="Q2612" i="8"/>
  <c r="N2612" i="8"/>
  <c r="M2612" i="8"/>
  <c r="L2611" i="8"/>
  <c r="AT2611" i="8"/>
  <c r="O2611" i="8"/>
  <c r="P2611" i="8"/>
  <c r="S2611" i="8"/>
  <c r="R2611" i="8"/>
  <c r="Q2611" i="8"/>
  <c r="N2611" i="8"/>
  <c r="M2611" i="8"/>
  <c r="L2610" i="8"/>
  <c r="AT2610" i="8"/>
  <c r="O2610" i="8"/>
  <c r="P2610" i="8"/>
  <c r="S2610" i="8"/>
  <c r="R2610" i="8"/>
  <c r="Q2610" i="8"/>
  <c r="N2610" i="8"/>
  <c r="M2610" i="8"/>
  <c r="L2609" i="8"/>
  <c r="AT2609" i="8"/>
  <c r="O2609" i="8"/>
  <c r="P2609" i="8"/>
  <c r="S2609" i="8"/>
  <c r="R2609" i="8"/>
  <c r="Q2609" i="8"/>
  <c r="N2609" i="8"/>
  <c r="M2609" i="8"/>
  <c r="L2608" i="8"/>
  <c r="AT2608" i="8"/>
  <c r="O2608" i="8"/>
  <c r="P2608" i="8"/>
  <c r="S2608" i="8"/>
  <c r="R2608" i="8"/>
  <c r="Q2608" i="8"/>
  <c r="N2608" i="8"/>
  <c r="M2608" i="8"/>
  <c r="L2607" i="8"/>
  <c r="AT2607" i="8"/>
  <c r="O2607" i="8"/>
  <c r="P2607" i="8"/>
  <c r="S2607" i="8"/>
  <c r="R2607" i="8"/>
  <c r="Q2607" i="8"/>
  <c r="N2607" i="8"/>
  <c r="M2607" i="8"/>
  <c r="L2606" i="8"/>
  <c r="AT2606" i="8"/>
  <c r="O2606" i="8"/>
  <c r="P2606" i="8"/>
  <c r="S2606" i="8"/>
  <c r="R2606" i="8"/>
  <c r="Q2606" i="8"/>
  <c r="N2606" i="8"/>
  <c r="M2606" i="8"/>
  <c r="L2605" i="8"/>
  <c r="AT2605" i="8"/>
  <c r="O2605" i="8"/>
  <c r="P2605" i="8"/>
  <c r="S2605" i="8"/>
  <c r="R2605" i="8"/>
  <c r="Q2605" i="8"/>
  <c r="N2605" i="8"/>
  <c r="M2605" i="8"/>
  <c r="L2604" i="8"/>
  <c r="AT2604" i="8"/>
  <c r="O2604" i="8"/>
  <c r="P2604" i="8"/>
  <c r="S2604" i="8"/>
  <c r="R2604" i="8"/>
  <c r="Q2604" i="8"/>
  <c r="N2604" i="8"/>
  <c r="M2604" i="8"/>
  <c r="L2603" i="8"/>
  <c r="AT2603" i="8"/>
  <c r="O2603" i="8"/>
  <c r="P2603" i="8"/>
  <c r="S2603" i="8"/>
  <c r="R2603" i="8"/>
  <c r="Q2603" i="8"/>
  <c r="N2603" i="8"/>
  <c r="M2603" i="8"/>
  <c r="L2602" i="8"/>
  <c r="AT2602" i="8"/>
  <c r="O2602" i="8"/>
  <c r="P2602" i="8"/>
  <c r="S2602" i="8"/>
  <c r="R2602" i="8"/>
  <c r="Q2602" i="8"/>
  <c r="N2602" i="8"/>
  <c r="M2602" i="8"/>
  <c r="L2601" i="8"/>
  <c r="AT2601" i="8"/>
  <c r="O2601" i="8"/>
  <c r="P2601" i="8"/>
  <c r="S2601" i="8"/>
  <c r="R2601" i="8"/>
  <c r="Q2601" i="8"/>
  <c r="N2601" i="8"/>
  <c r="M2601" i="8"/>
  <c r="L2600" i="8"/>
  <c r="AT2600" i="8"/>
  <c r="O2600" i="8"/>
  <c r="P2600" i="8"/>
  <c r="S2600" i="8"/>
  <c r="R2600" i="8"/>
  <c r="Q2600" i="8"/>
  <c r="N2600" i="8"/>
  <c r="M2600" i="8"/>
  <c r="L2599" i="8"/>
  <c r="AT2599" i="8"/>
  <c r="O2599" i="8"/>
  <c r="P2599" i="8"/>
  <c r="S2599" i="8"/>
  <c r="R2599" i="8"/>
  <c r="Q2599" i="8"/>
  <c r="N2599" i="8"/>
  <c r="M2599" i="8"/>
  <c r="L2598" i="8"/>
  <c r="AT2598" i="8"/>
  <c r="O2598" i="8"/>
  <c r="P2598" i="8"/>
  <c r="S2598" i="8"/>
  <c r="R2598" i="8"/>
  <c r="Q2598" i="8"/>
  <c r="N2598" i="8"/>
  <c r="M2598" i="8"/>
  <c r="L2597" i="8"/>
  <c r="AT2597" i="8"/>
  <c r="O2597" i="8"/>
  <c r="P2597" i="8"/>
  <c r="S2597" i="8"/>
  <c r="R2597" i="8"/>
  <c r="Q2597" i="8"/>
  <c r="N2597" i="8"/>
  <c r="M2597" i="8"/>
  <c r="L2596" i="8"/>
  <c r="AT2596" i="8"/>
  <c r="O2596" i="8"/>
  <c r="P2596" i="8"/>
  <c r="S2596" i="8"/>
  <c r="R2596" i="8"/>
  <c r="Q2596" i="8"/>
  <c r="N2596" i="8"/>
  <c r="M2596" i="8"/>
  <c r="L2595" i="8"/>
  <c r="AT2595" i="8"/>
  <c r="O2595" i="8"/>
  <c r="P2595" i="8"/>
  <c r="S2595" i="8"/>
  <c r="R2595" i="8"/>
  <c r="Q2595" i="8"/>
  <c r="N2595" i="8"/>
  <c r="M2595" i="8"/>
  <c r="L2594" i="8"/>
  <c r="AT2594" i="8"/>
  <c r="O2594" i="8"/>
  <c r="P2594" i="8"/>
  <c r="S2594" i="8"/>
  <c r="R2594" i="8"/>
  <c r="Q2594" i="8"/>
  <c r="N2594" i="8"/>
  <c r="M2594" i="8"/>
  <c r="L2593" i="8"/>
  <c r="AT2593" i="8"/>
  <c r="O2593" i="8"/>
  <c r="P2593" i="8"/>
  <c r="S2593" i="8"/>
  <c r="R2593" i="8"/>
  <c r="Q2593" i="8"/>
  <c r="N2593" i="8"/>
  <c r="M2593" i="8"/>
  <c r="L2592" i="8"/>
  <c r="AT2592" i="8"/>
  <c r="O2592" i="8"/>
  <c r="P2592" i="8"/>
  <c r="S2592" i="8"/>
  <c r="R2592" i="8"/>
  <c r="Q2592" i="8"/>
  <c r="N2592" i="8"/>
  <c r="M2592" i="8"/>
  <c r="L2591" i="8"/>
  <c r="AT2591" i="8"/>
  <c r="O2591" i="8"/>
  <c r="P2591" i="8"/>
  <c r="S2591" i="8"/>
  <c r="R2591" i="8"/>
  <c r="Q2591" i="8"/>
  <c r="N2591" i="8"/>
  <c r="M2591" i="8"/>
  <c r="L2590" i="8"/>
  <c r="AT2590" i="8"/>
  <c r="O2590" i="8"/>
  <c r="P2590" i="8"/>
  <c r="S2590" i="8"/>
  <c r="R2590" i="8"/>
  <c r="Q2590" i="8"/>
  <c r="N2590" i="8"/>
  <c r="M2590" i="8"/>
  <c r="L2589" i="8"/>
  <c r="AT2589" i="8"/>
  <c r="O2589" i="8"/>
  <c r="P2589" i="8"/>
  <c r="S2589" i="8"/>
  <c r="R2589" i="8"/>
  <c r="Q2589" i="8"/>
  <c r="N2589" i="8"/>
  <c r="M2589" i="8"/>
  <c r="L2588" i="8"/>
  <c r="AT2588" i="8"/>
  <c r="O2588" i="8"/>
  <c r="P2588" i="8"/>
  <c r="S2588" i="8"/>
  <c r="R2588" i="8"/>
  <c r="Q2588" i="8"/>
  <c r="N2588" i="8"/>
  <c r="M2588" i="8"/>
  <c r="L2587" i="8"/>
  <c r="AT2587" i="8"/>
  <c r="O2587" i="8"/>
  <c r="P2587" i="8"/>
  <c r="S2587" i="8"/>
  <c r="R2587" i="8"/>
  <c r="Q2587" i="8"/>
  <c r="N2587" i="8"/>
  <c r="M2587" i="8"/>
  <c r="L2586" i="8"/>
  <c r="AT2586" i="8"/>
  <c r="O2586" i="8"/>
  <c r="P2586" i="8"/>
  <c r="S2586" i="8"/>
  <c r="R2586" i="8"/>
  <c r="Q2586" i="8"/>
  <c r="N2586" i="8"/>
  <c r="M2586" i="8"/>
  <c r="L2585" i="8"/>
  <c r="AT2585" i="8"/>
  <c r="O2585" i="8"/>
  <c r="P2585" i="8"/>
  <c r="S2585" i="8"/>
  <c r="R2585" i="8"/>
  <c r="Q2585" i="8"/>
  <c r="N2585" i="8"/>
  <c r="M2585" i="8"/>
  <c r="L2584" i="8"/>
  <c r="AT2584" i="8"/>
  <c r="O2584" i="8"/>
  <c r="P2584" i="8"/>
  <c r="S2584" i="8"/>
  <c r="R2584" i="8"/>
  <c r="Q2584" i="8"/>
  <c r="N2584" i="8"/>
  <c r="M2584" i="8"/>
  <c r="L2583" i="8"/>
  <c r="AT2583" i="8"/>
  <c r="O2583" i="8"/>
  <c r="P2583" i="8"/>
  <c r="S2583" i="8"/>
  <c r="R2583" i="8"/>
  <c r="Q2583" i="8"/>
  <c r="N2583" i="8"/>
  <c r="M2583" i="8"/>
  <c r="L2582" i="8"/>
  <c r="AT2582" i="8"/>
  <c r="O2582" i="8"/>
  <c r="P2582" i="8"/>
  <c r="S2582" i="8"/>
  <c r="R2582" i="8"/>
  <c r="Q2582" i="8"/>
  <c r="N2582" i="8"/>
  <c r="M2582" i="8"/>
  <c r="L2581" i="8"/>
  <c r="AT2581" i="8"/>
  <c r="O2581" i="8"/>
  <c r="P2581" i="8"/>
  <c r="S2581" i="8"/>
  <c r="R2581" i="8"/>
  <c r="Q2581" i="8"/>
  <c r="N2581" i="8"/>
  <c r="M2581" i="8"/>
  <c r="L2580" i="8"/>
  <c r="AT2580" i="8"/>
  <c r="O2580" i="8"/>
  <c r="P2580" i="8"/>
  <c r="S2580" i="8"/>
  <c r="R2580" i="8"/>
  <c r="Q2580" i="8"/>
  <c r="N2580" i="8"/>
  <c r="M2580" i="8"/>
  <c r="L2579" i="8"/>
  <c r="AT2579" i="8"/>
  <c r="O2579" i="8"/>
  <c r="P2579" i="8"/>
  <c r="S2579" i="8"/>
  <c r="R2579" i="8"/>
  <c r="Q2579" i="8"/>
  <c r="N2579" i="8"/>
  <c r="M2579" i="8"/>
  <c r="L2578" i="8"/>
  <c r="AT2578" i="8"/>
  <c r="O2578" i="8"/>
  <c r="P2578" i="8"/>
  <c r="S2578" i="8"/>
  <c r="R2578" i="8"/>
  <c r="Q2578" i="8"/>
  <c r="N2578" i="8"/>
  <c r="M2578" i="8"/>
  <c r="L2577" i="8"/>
  <c r="AT2577" i="8"/>
  <c r="O2577" i="8"/>
  <c r="P2577" i="8"/>
  <c r="S2577" i="8"/>
  <c r="R2577" i="8"/>
  <c r="Q2577" i="8"/>
  <c r="N2577" i="8"/>
  <c r="M2577" i="8"/>
  <c r="L2576" i="8"/>
  <c r="AT2576" i="8"/>
  <c r="O2576" i="8"/>
  <c r="P2576" i="8"/>
  <c r="S2576" i="8"/>
  <c r="R2576" i="8"/>
  <c r="Q2576" i="8"/>
  <c r="N2576" i="8"/>
  <c r="M2576" i="8"/>
  <c r="L2575" i="8"/>
  <c r="AT2575" i="8"/>
  <c r="O2575" i="8"/>
  <c r="P2575" i="8"/>
  <c r="S2575" i="8"/>
  <c r="R2575" i="8"/>
  <c r="Q2575" i="8"/>
  <c r="N2575" i="8"/>
  <c r="M2575" i="8"/>
  <c r="L2574" i="8"/>
  <c r="AT2574" i="8"/>
  <c r="O2574" i="8"/>
  <c r="P2574" i="8"/>
  <c r="S2574" i="8"/>
  <c r="R2574" i="8"/>
  <c r="Q2574" i="8"/>
  <c r="N2574" i="8"/>
  <c r="M2574" i="8"/>
  <c r="L2573" i="8"/>
  <c r="AT2573" i="8"/>
  <c r="O2573" i="8"/>
  <c r="P2573" i="8"/>
  <c r="S2573" i="8"/>
  <c r="R2573" i="8"/>
  <c r="Q2573" i="8"/>
  <c r="N2573" i="8"/>
  <c r="M2573" i="8"/>
  <c r="L2572" i="8"/>
  <c r="AT2572" i="8"/>
  <c r="O2572" i="8"/>
  <c r="P2572" i="8"/>
  <c r="S2572" i="8"/>
  <c r="R2572" i="8"/>
  <c r="Q2572" i="8"/>
  <c r="N2572" i="8"/>
  <c r="M2572" i="8"/>
  <c r="L2571" i="8"/>
  <c r="AT2571" i="8"/>
  <c r="O2571" i="8"/>
  <c r="P2571" i="8"/>
  <c r="S2571" i="8"/>
  <c r="R2571" i="8"/>
  <c r="Q2571" i="8"/>
  <c r="N2571" i="8"/>
  <c r="M2571" i="8"/>
  <c r="L2570" i="8"/>
  <c r="AT2570" i="8"/>
  <c r="O2570" i="8"/>
  <c r="P2570" i="8"/>
  <c r="S2570" i="8"/>
  <c r="R2570" i="8"/>
  <c r="Q2570" i="8"/>
  <c r="N2570" i="8"/>
  <c r="M2570" i="8"/>
  <c r="L2569" i="8"/>
  <c r="AT2569" i="8"/>
  <c r="O2569" i="8"/>
  <c r="P2569" i="8"/>
  <c r="S2569" i="8"/>
  <c r="R2569" i="8"/>
  <c r="Q2569" i="8"/>
  <c r="N2569" i="8"/>
  <c r="M2569" i="8"/>
  <c r="L2568" i="8"/>
  <c r="AT2568" i="8"/>
  <c r="O2568" i="8"/>
  <c r="P2568" i="8"/>
  <c r="S2568" i="8"/>
  <c r="R2568" i="8"/>
  <c r="Q2568" i="8"/>
  <c r="N2568" i="8"/>
  <c r="M2568" i="8"/>
  <c r="L2567" i="8"/>
  <c r="AT2567" i="8"/>
  <c r="O2567" i="8"/>
  <c r="P2567" i="8"/>
  <c r="S2567" i="8"/>
  <c r="R2567" i="8"/>
  <c r="Q2567" i="8"/>
  <c r="N2567" i="8"/>
  <c r="M2567" i="8"/>
  <c r="L2566" i="8"/>
  <c r="AT2566" i="8"/>
  <c r="O2566" i="8"/>
  <c r="P2566" i="8"/>
  <c r="S2566" i="8"/>
  <c r="R2566" i="8"/>
  <c r="Q2566" i="8"/>
  <c r="N2566" i="8"/>
  <c r="M2566" i="8"/>
  <c r="L2565" i="8"/>
  <c r="AT2565" i="8"/>
  <c r="O2565" i="8"/>
  <c r="P2565" i="8"/>
  <c r="S2565" i="8"/>
  <c r="R2565" i="8"/>
  <c r="Q2565" i="8"/>
  <c r="N2565" i="8"/>
  <c r="M2565" i="8"/>
  <c r="L2564" i="8"/>
  <c r="AT2564" i="8"/>
  <c r="O2564" i="8"/>
  <c r="P2564" i="8"/>
  <c r="S2564" i="8"/>
  <c r="R2564" i="8"/>
  <c r="Q2564" i="8"/>
  <c r="N2564" i="8"/>
  <c r="M2564" i="8"/>
  <c r="L2563" i="8"/>
  <c r="AT2563" i="8"/>
  <c r="O2563" i="8"/>
  <c r="P2563" i="8"/>
  <c r="S2563" i="8"/>
  <c r="R2563" i="8"/>
  <c r="Q2563" i="8"/>
  <c r="N2563" i="8"/>
  <c r="M2563" i="8"/>
  <c r="L2562" i="8"/>
  <c r="AT2562" i="8"/>
  <c r="O2562" i="8"/>
  <c r="P2562" i="8"/>
  <c r="S2562" i="8"/>
  <c r="R2562" i="8"/>
  <c r="Q2562" i="8"/>
  <c r="N2562" i="8"/>
  <c r="M2562" i="8"/>
  <c r="L2561" i="8"/>
  <c r="AT2561" i="8"/>
  <c r="O2561" i="8"/>
  <c r="P2561" i="8"/>
  <c r="S2561" i="8"/>
  <c r="R2561" i="8"/>
  <c r="Q2561" i="8"/>
  <c r="N2561" i="8"/>
  <c r="M2561" i="8"/>
  <c r="L2560" i="8"/>
  <c r="AT2560" i="8"/>
  <c r="O2560" i="8"/>
  <c r="P2560" i="8"/>
  <c r="S2560" i="8"/>
  <c r="R2560" i="8"/>
  <c r="Q2560" i="8"/>
  <c r="N2560" i="8"/>
  <c r="M2560" i="8"/>
  <c r="L2559" i="8"/>
  <c r="AT2559" i="8"/>
  <c r="O2559" i="8"/>
  <c r="P2559" i="8"/>
  <c r="S2559" i="8"/>
  <c r="R2559" i="8"/>
  <c r="Q2559" i="8"/>
  <c r="N2559" i="8"/>
  <c r="M2559" i="8"/>
  <c r="L2558" i="8"/>
  <c r="AT2558" i="8"/>
  <c r="O2558" i="8"/>
  <c r="P2558" i="8"/>
  <c r="S2558" i="8"/>
  <c r="R2558" i="8"/>
  <c r="Q2558" i="8"/>
  <c r="N2558" i="8"/>
  <c r="M2558" i="8"/>
  <c r="L2557" i="8"/>
  <c r="AT2557" i="8"/>
  <c r="O2557" i="8"/>
  <c r="P2557" i="8"/>
  <c r="S2557" i="8"/>
  <c r="R2557" i="8"/>
  <c r="Q2557" i="8"/>
  <c r="N2557" i="8"/>
  <c r="M2557" i="8"/>
  <c r="L2556" i="8"/>
  <c r="AT2556" i="8"/>
  <c r="O2556" i="8"/>
  <c r="P2556" i="8"/>
  <c r="S2556" i="8"/>
  <c r="R2556" i="8"/>
  <c r="Q2556" i="8"/>
  <c r="N2556" i="8"/>
  <c r="M2556" i="8"/>
  <c r="L2555" i="8"/>
  <c r="AT2555" i="8"/>
  <c r="O2555" i="8"/>
  <c r="P2555" i="8"/>
  <c r="S2555" i="8"/>
  <c r="R2555" i="8"/>
  <c r="Q2555" i="8"/>
  <c r="N2555" i="8"/>
  <c r="M2555" i="8"/>
  <c r="L2554" i="8"/>
  <c r="AT2554" i="8"/>
  <c r="O2554" i="8"/>
  <c r="P2554" i="8"/>
  <c r="S2554" i="8"/>
  <c r="R2554" i="8"/>
  <c r="Q2554" i="8"/>
  <c r="N2554" i="8"/>
  <c r="M2554" i="8"/>
  <c r="L2553" i="8"/>
  <c r="AT2553" i="8"/>
  <c r="O2553" i="8"/>
  <c r="P2553" i="8"/>
  <c r="S2553" i="8"/>
  <c r="R2553" i="8"/>
  <c r="Q2553" i="8"/>
  <c r="N2553" i="8"/>
  <c r="M2553" i="8"/>
  <c r="L2552" i="8"/>
  <c r="AT2552" i="8"/>
  <c r="O2552" i="8"/>
  <c r="P2552" i="8"/>
  <c r="S2552" i="8"/>
  <c r="R2552" i="8"/>
  <c r="Q2552" i="8"/>
  <c r="N2552" i="8"/>
  <c r="M2552" i="8"/>
  <c r="L2551" i="8"/>
  <c r="AT2551" i="8"/>
  <c r="O2551" i="8"/>
  <c r="P2551" i="8"/>
  <c r="S2551" i="8"/>
  <c r="R2551" i="8"/>
  <c r="Q2551" i="8"/>
  <c r="N2551" i="8"/>
  <c r="M2551" i="8"/>
  <c r="L2550" i="8"/>
  <c r="AT2550" i="8"/>
  <c r="O2550" i="8"/>
  <c r="P2550" i="8"/>
  <c r="S2550" i="8"/>
  <c r="R2550" i="8"/>
  <c r="Q2550" i="8"/>
  <c r="N2550" i="8"/>
  <c r="M2550" i="8"/>
  <c r="L2549" i="8"/>
  <c r="AT2549" i="8"/>
  <c r="O2549" i="8"/>
  <c r="P2549" i="8"/>
  <c r="S2549" i="8"/>
  <c r="R2549" i="8"/>
  <c r="Q2549" i="8"/>
  <c r="N2549" i="8"/>
  <c r="M2549" i="8"/>
  <c r="L2548" i="8"/>
  <c r="AT2548" i="8"/>
  <c r="O2548" i="8"/>
  <c r="P2548" i="8"/>
  <c r="S2548" i="8"/>
  <c r="R2548" i="8"/>
  <c r="Q2548" i="8"/>
  <c r="N2548" i="8"/>
  <c r="M2548" i="8"/>
  <c r="L2547" i="8"/>
  <c r="AT2547" i="8"/>
  <c r="O2547" i="8"/>
  <c r="P2547" i="8"/>
  <c r="S2547" i="8"/>
  <c r="R2547" i="8"/>
  <c r="Q2547" i="8"/>
  <c r="N2547" i="8"/>
  <c r="M2547" i="8"/>
  <c r="L2546" i="8"/>
  <c r="AT2546" i="8"/>
  <c r="O2546" i="8"/>
  <c r="P2546" i="8"/>
  <c r="S2546" i="8"/>
  <c r="R2546" i="8"/>
  <c r="Q2546" i="8"/>
  <c r="N2546" i="8"/>
  <c r="M2546" i="8"/>
  <c r="L2545" i="8"/>
  <c r="AT2545" i="8"/>
  <c r="O2545" i="8"/>
  <c r="P2545" i="8"/>
  <c r="S2545" i="8"/>
  <c r="R2545" i="8"/>
  <c r="Q2545" i="8"/>
  <c r="N2545" i="8"/>
  <c r="M2545" i="8"/>
  <c r="L2544" i="8"/>
  <c r="AT2544" i="8"/>
  <c r="O2544" i="8"/>
  <c r="P2544" i="8"/>
  <c r="S2544" i="8"/>
  <c r="R2544" i="8"/>
  <c r="Q2544" i="8"/>
  <c r="N2544" i="8"/>
  <c r="M2544" i="8"/>
  <c r="L2543" i="8"/>
  <c r="AT2543" i="8"/>
  <c r="O2543" i="8"/>
  <c r="P2543" i="8"/>
  <c r="S2543" i="8"/>
  <c r="R2543" i="8"/>
  <c r="Q2543" i="8"/>
  <c r="N2543" i="8"/>
  <c r="M2543" i="8"/>
  <c r="L2542" i="8"/>
  <c r="AT2542" i="8"/>
  <c r="O2542" i="8"/>
  <c r="P2542" i="8"/>
  <c r="S2542" i="8"/>
  <c r="R2542" i="8"/>
  <c r="Q2542" i="8"/>
  <c r="N2542" i="8"/>
  <c r="M2542" i="8"/>
  <c r="L2541" i="8"/>
  <c r="AT2541" i="8"/>
  <c r="O2541" i="8"/>
  <c r="P2541" i="8"/>
  <c r="S2541" i="8"/>
  <c r="R2541" i="8"/>
  <c r="Q2541" i="8"/>
  <c r="N2541" i="8"/>
  <c r="M2541" i="8"/>
  <c r="L2540" i="8"/>
  <c r="AT2540" i="8"/>
  <c r="O2540" i="8"/>
  <c r="P2540" i="8"/>
  <c r="S2540" i="8"/>
  <c r="R2540" i="8"/>
  <c r="Q2540" i="8"/>
  <c r="N2540" i="8"/>
  <c r="M2540" i="8"/>
  <c r="L2539" i="8"/>
  <c r="AT2539" i="8"/>
  <c r="O2539" i="8"/>
  <c r="P2539" i="8"/>
  <c r="S2539" i="8"/>
  <c r="R2539" i="8"/>
  <c r="Q2539" i="8"/>
  <c r="N2539" i="8"/>
  <c r="M2539" i="8"/>
  <c r="L2538" i="8"/>
  <c r="AT2538" i="8"/>
  <c r="O2538" i="8"/>
  <c r="P2538" i="8"/>
  <c r="S2538" i="8"/>
  <c r="R2538" i="8"/>
  <c r="Q2538" i="8"/>
  <c r="N2538" i="8"/>
  <c r="M2538" i="8"/>
  <c r="L2537" i="8"/>
  <c r="AT2537" i="8"/>
  <c r="O2537" i="8"/>
  <c r="P2537" i="8"/>
  <c r="S2537" i="8"/>
  <c r="R2537" i="8"/>
  <c r="Q2537" i="8"/>
  <c r="N2537" i="8"/>
  <c r="M2537" i="8"/>
  <c r="L2536" i="8"/>
  <c r="AT2536" i="8"/>
  <c r="O2536" i="8"/>
  <c r="P2536" i="8"/>
  <c r="S2536" i="8"/>
  <c r="R2536" i="8"/>
  <c r="Q2536" i="8"/>
  <c r="N2536" i="8"/>
  <c r="M2536" i="8"/>
  <c r="L2535" i="8"/>
  <c r="AT2535" i="8"/>
  <c r="O2535" i="8"/>
  <c r="P2535" i="8"/>
  <c r="S2535" i="8"/>
  <c r="R2535" i="8"/>
  <c r="Q2535" i="8"/>
  <c r="N2535" i="8"/>
  <c r="M2535" i="8"/>
  <c r="L2534" i="8"/>
  <c r="AT2534" i="8"/>
  <c r="O2534" i="8"/>
  <c r="P2534" i="8"/>
  <c r="S2534" i="8"/>
  <c r="R2534" i="8"/>
  <c r="Q2534" i="8"/>
  <c r="N2534" i="8"/>
  <c r="M2534" i="8"/>
  <c r="L2533" i="8"/>
  <c r="AT2533" i="8"/>
  <c r="O2533" i="8"/>
  <c r="P2533" i="8"/>
  <c r="S2533" i="8"/>
  <c r="R2533" i="8"/>
  <c r="Q2533" i="8"/>
  <c r="N2533" i="8"/>
  <c r="M2533" i="8"/>
  <c r="L2532" i="8"/>
  <c r="AT2532" i="8"/>
  <c r="O2532" i="8"/>
  <c r="P2532" i="8"/>
  <c r="S2532" i="8"/>
  <c r="R2532" i="8"/>
  <c r="Q2532" i="8"/>
  <c r="N2532" i="8"/>
  <c r="M2532" i="8"/>
  <c r="L2531" i="8"/>
  <c r="AT2531" i="8"/>
  <c r="O2531" i="8"/>
  <c r="P2531" i="8"/>
  <c r="S2531" i="8"/>
  <c r="R2531" i="8"/>
  <c r="Q2531" i="8"/>
  <c r="N2531" i="8"/>
  <c r="M2531" i="8"/>
  <c r="L2530" i="8"/>
  <c r="AT2530" i="8"/>
  <c r="O2530" i="8"/>
  <c r="P2530" i="8"/>
  <c r="S2530" i="8"/>
  <c r="R2530" i="8"/>
  <c r="Q2530" i="8"/>
  <c r="N2530" i="8"/>
  <c r="M2530" i="8"/>
  <c r="L2529" i="8"/>
  <c r="AT2529" i="8"/>
  <c r="O2529" i="8"/>
  <c r="P2529" i="8"/>
  <c r="S2529" i="8"/>
  <c r="R2529" i="8"/>
  <c r="Q2529" i="8"/>
  <c r="N2529" i="8"/>
  <c r="M2529" i="8"/>
  <c r="L2528" i="8"/>
  <c r="AT2528" i="8"/>
  <c r="O2528" i="8"/>
  <c r="P2528" i="8"/>
  <c r="S2528" i="8"/>
  <c r="R2528" i="8"/>
  <c r="Q2528" i="8"/>
  <c r="N2528" i="8"/>
  <c r="M2528" i="8"/>
  <c r="L2527" i="8"/>
  <c r="AT2527" i="8"/>
  <c r="O2527" i="8"/>
  <c r="P2527" i="8"/>
  <c r="S2527" i="8"/>
  <c r="R2527" i="8"/>
  <c r="Q2527" i="8"/>
  <c r="N2527" i="8"/>
  <c r="M2527" i="8"/>
  <c r="L2526" i="8"/>
  <c r="AT2526" i="8"/>
  <c r="O2526" i="8"/>
  <c r="P2526" i="8"/>
  <c r="S2526" i="8"/>
  <c r="R2526" i="8"/>
  <c r="Q2526" i="8"/>
  <c r="N2526" i="8"/>
  <c r="M2526" i="8"/>
  <c r="L2525" i="8"/>
  <c r="AT2525" i="8"/>
  <c r="O2525" i="8"/>
  <c r="P2525" i="8"/>
  <c r="S2525" i="8"/>
  <c r="R2525" i="8"/>
  <c r="Q2525" i="8"/>
  <c r="N2525" i="8"/>
  <c r="M2525" i="8"/>
  <c r="L2524" i="8"/>
  <c r="AT2524" i="8"/>
  <c r="O2524" i="8"/>
  <c r="P2524" i="8"/>
  <c r="S2524" i="8"/>
  <c r="R2524" i="8"/>
  <c r="Q2524" i="8"/>
  <c r="N2524" i="8"/>
  <c r="M2524" i="8"/>
  <c r="L2523" i="8"/>
  <c r="AT2523" i="8"/>
  <c r="O2523" i="8"/>
  <c r="P2523" i="8"/>
  <c r="S2523" i="8"/>
  <c r="R2523" i="8"/>
  <c r="Q2523" i="8"/>
  <c r="N2523" i="8"/>
  <c r="M2523" i="8"/>
  <c r="L2522" i="8"/>
  <c r="AT2522" i="8"/>
  <c r="O2522" i="8"/>
  <c r="P2522" i="8"/>
  <c r="S2522" i="8"/>
  <c r="R2522" i="8"/>
  <c r="Q2522" i="8"/>
  <c r="N2522" i="8"/>
  <c r="M2522" i="8"/>
  <c r="L2521" i="8"/>
  <c r="AT2521" i="8"/>
  <c r="O2521" i="8"/>
  <c r="P2521" i="8"/>
  <c r="S2521" i="8"/>
  <c r="R2521" i="8"/>
  <c r="Q2521" i="8"/>
  <c r="N2521" i="8"/>
  <c r="M2521" i="8"/>
  <c r="L2520" i="8"/>
  <c r="AT2520" i="8"/>
  <c r="O2520" i="8"/>
  <c r="P2520" i="8"/>
  <c r="S2520" i="8"/>
  <c r="R2520" i="8"/>
  <c r="Q2520" i="8"/>
  <c r="N2520" i="8"/>
  <c r="M2520" i="8"/>
  <c r="L2519" i="8"/>
  <c r="AT2519" i="8"/>
  <c r="O2519" i="8"/>
  <c r="P2519" i="8"/>
  <c r="S2519" i="8"/>
  <c r="R2519" i="8"/>
  <c r="Q2519" i="8"/>
  <c r="N2519" i="8"/>
  <c r="M2519" i="8"/>
  <c r="L2518" i="8"/>
  <c r="AT2518" i="8"/>
  <c r="O2518" i="8"/>
  <c r="P2518" i="8"/>
  <c r="S2518" i="8"/>
  <c r="R2518" i="8"/>
  <c r="Q2518" i="8"/>
  <c r="N2518" i="8"/>
  <c r="M2518" i="8"/>
  <c r="L2517" i="8"/>
  <c r="AT2517" i="8"/>
  <c r="O2517" i="8"/>
  <c r="P2517" i="8"/>
  <c r="S2517" i="8"/>
  <c r="R2517" i="8"/>
  <c r="Q2517" i="8"/>
  <c r="N2517" i="8"/>
  <c r="M2517" i="8"/>
  <c r="L2516" i="8"/>
  <c r="AT2516" i="8"/>
  <c r="O2516" i="8"/>
  <c r="P2516" i="8"/>
  <c r="S2516" i="8"/>
  <c r="R2516" i="8"/>
  <c r="Q2516" i="8"/>
  <c r="N2516" i="8"/>
  <c r="M2516" i="8"/>
  <c r="L2515" i="8"/>
  <c r="AT2515" i="8"/>
  <c r="O2515" i="8"/>
  <c r="P2515" i="8"/>
  <c r="S2515" i="8"/>
  <c r="R2515" i="8"/>
  <c r="Q2515" i="8"/>
  <c r="N2515" i="8"/>
  <c r="M2515" i="8"/>
  <c r="L2514" i="8"/>
  <c r="AT2514" i="8"/>
  <c r="O2514" i="8"/>
  <c r="P2514" i="8"/>
  <c r="S2514" i="8"/>
  <c r="R2514" i="8"/>
  <c r="Q2514" i="8"/>
  <c r="N2514" i="8"/>
  <c r="M2514" i="8"/>
  <c r="L2513" i="8"/>
  <c r="AT2513" i="8"/>
  <c r="O2513" i="8"/>
  <c r="P2513" i="8"/>
  <c r="S2513" i="8"/>
  <c r="R2513" i="8"/>
  <c r="Q2513" i="8"/>
  <c r="N2513" i="8"/>
  <c r="M2513" i="8"/>
  <c r="L2512" i="8"/>
  <c r="AT2512" i="8"/>
  <c r="O2512" i="8"/>
  <c r="P2512" i="8"/>
  <c r="S2512" i="8"/>
  <c r="R2512" i="8"/>
  <c r="Q2512" i="8"/>
  <c r="N2512" i="8"/>
  <c r="M2512" i="8"/>
  <c r="L2511" i="8"/>
  <c r="AT2511" i="8"/>
  <c r="O2511" i="8"/>
  <c r="P2511" i="8"/>
  <c r="S2511" i="8"/>
  <c r="R2511" i="8"/>
  <c r="Q2511" i="8"/>
  <c r="N2511" i="8"/>
  <c r="M2511" i="8"/>
  <c r="L2510" i="8"/>
  <c r="AT2510" i="8"/>
  <c r="O2510" i="8"/>
  <c r="P2510" i="8"/>
  <c r="S2510" i="8"/>
  <c r="R2510" i="8"/>
  <c r="Q2510" i="8"/>
  <c r="N2510" i="8"/>
  <c r="M2510" i="8"/>
  <c r="L2509" i="8"/>
  <c r="AT2509" i="8"/>
  <c r="O2509" i="8"/>
  <c r="P2509" i="8"/>
  <c r="S2509" i="8"/>
  <c r="R2509" i="8"/>
  <c r="Q2509" i="8"/>
  <c r="N2509" i="8"/>
  <c r="M2509" i="8"/>
  <c r="L2508" i="8"/>
  <c r="AT2508" i="8"/>
  <c r="O2508" i="8"/>
  <c r="P2508" i="8"/>
  <c r="S2508" i="8"/>
  <c r="R2508" i="8"/>
  <c r="Q2508" i="8"/>
  <c r="N2508" i="8"/>
  <c r="M2508" i="8"/>
  <c r="L2507" i="8"/>
  <c r="AT2507" i="8"/>
  <c r="O2507" i="8"/>
  <c r="P2507" i="8"/>
  <c r="S2507" i="8"/>
  <c r="R2507" i="8"/>
  <c r="Q2507" i="8"/>
  <c r="N2507" i="8"/>
  <c r="M2507" i="8"/>
  <c r="L2506" i="8"/>
  <c r="AT2506" i="8"/>
  <c r="O2506" i="8"/>
  <c r="P2506" i="8"/>
  <c r="S2506" i="8"/>
  <c r="R2506" i="8"/>
  <c r="Q2506" i="8"/>
  <c r="N2506" i="8"/>
  <c r="M2506" i="8"/>
  <c r="L2505" i="8"/>
  <c r="AT2505" i="8"/>
  <c r="O2505" i="8"/>
  <c r="P2505" i="8"/>
  <c r="S2505" i="8"/>
  <c r="R2505" i="8"/>
  <c r="Q2505" i="8"/>
  <c r="N2505" i="8"/>
  <c r="M2505" i="8"/>
  <c r="L2504" i="8"/>
  <c r="AT2504" i="8"/>
  <c r="O2504" i="8"/>
  <c r="P2504" i="8"/>
  <c r="S2504" i="8"/>
  <c r="R2504" i="8"/>
  <c r="Q2504" i="8"/>
  <c r="N2504" i="8"/>
  <c r="M2504" i="8"/>
  <c r="L2503" i="8"/>
  <c r="AT2503" i="8"/>
  <c r="O2503" i="8"/>
  <c r="P2503" i="8"/>
  <c r="S2503" i="8"/>
  <c r="R2503" i="8"/>
  <c r="Q2503" i="8"/>
  <c r="N2503" i="8"/>
  <c r="M2503" i="8"/>
  <c r="L2502" i="8"/>
  <c r="AT2502" i="8"/>
  <c r="O2502" i="8"/>
  <c r="P2502" i="8"/>
  <c r="S2502" i="8"/>
  <c r="R2502" i="8"/>
  <c r="Q2502" i="8"/>
  <c r="N2502" i="8"/>
  <c r="M2502" i="8"/>
  <c r="L2501" i="8"/>
  <c r="AT2501" i="8"/>
  <c r="O2501" i="8"/>
  <c r="P2501" i="8"/>
  <c r="S2501" i="8"/>
  <c r="R2501" i="8"/>
  <c r="Q2501" i="8"/>
  <c r="N2501" i="8"/>
  <c r="M2501" i="8"/>
  <c r="L2500" i="8"/>
  <c r="AT2500" i="8"/>
  <c r="O2500" i="8"/>
  <c r="P2500" i="8"/>
  <c r="S2500" i="8"/>
  <c r="R2500" i="8"/>
  <c r="Q2500" i="8"/>
  <c r="N2500" i="8"/>
  <c r="M2500" i="8"/>
  <c r="L2499" i="8"/>
  <c r="AT2499" i="8"/>
  <c r="O2499" i="8"/>
  <c r="P2499" i="8"/>
  <c r="S2499" i="8"/>
  <c r="R2499" i="8"/>
  <c r="Q2499" i="8"/>
  <c r="N2499" i="8"/>
  <c r="M2499" i="8"/>
  <c r="L2498" i="8"/>
  <c r="AT2498" i="8"/>
  <c r="O2498" i="8"/>
  <c r="P2498" i="8"/>
  <c r="S2498" i="8"/>
  <c r="R2498" i="8"/>
  <c r="Q2498" i="8"/>
  <c r="N2498" i="8"/>
  <c r="M2498" i="8"/>
  <c r="L2497" i="8"/>
  <c r="AT2497" i="8"/>
  <c r="O2497" i="8"/>
  <c r="P2497" i="8"/>
  <c r="S2497" i="8"/>
  <c r="R2497" i="8"/>
  <c r="Q2497" i="8"/>
  <c r="N2497" i="8"/>
  <c r="M2497" i="8"/>
  <c r="L2496" i="8"/>
  <c r="AT2496" i="8"/>
  <c r="O2496" i="8"/>
  <c r="P2496" i="8"/>
  <c r="S2496" i="8"/>
  <c r="R2496" i="8"/>
  <c r="Q2496" i="8"/>
  <c r="N2496" i="8"/>
  <c r="M2496" i="8"/>
  <c r="L2495" i="8"/>
  <c r="AT2495" i="8"/>
  <c r="O2495" i="8"/>
  <c r="P2495" i="8"/>
  <c r="S2495" i="8"/>
  <c r="R2495" i="8"/>
  <c r="Q2495" i="8"/>
  <c r="N2495" i="8"/>
  <c r="M2495" i="8"/>
  <c r="L2494" i="8"/>
  <c r="AT2494" i="8"/>
  <c r="O2494" i="8"/>
  <c r="P2494" i="8"/>
  <c r="S2494" i="8"/>
  <c r="R2494" i="8"/>
  <c r="Q2494" i="8"/>
  <c r="N2494" i="8"/>
  <c r="M2494" i="8"/>
  <c r="L2493" i="8"/>
  <c r="AT2493" i="8"/>
  <c r="O2493" i="8"/>
  <c r="P2493" i="8"/>
  <c r="S2493" i="8"/>
  <c r="R2493" i="8"/>
  <c r="Q2493" i="8"/>
  <c r="N2493" i="8"/>
  <c r="M2493" i="8"/>
  <c r="L2492" i="8"/>
  <c r="AT2492" i="8"/>
  <c r="O2492" i="8"/>
  <c r="P2492" i="8"/>
  <c r="S2492" i="8"/>
  <c r="R2492" i="8"/>
  <c r="Q2492" i="8"/>
  <c r="N2492" i="8"/>
  <c r="M2492" i="8"/>
  <c r="L2491" i="8"/>
  <c r="AT2491" i="8"/>
  <c r="O2491" i="8"/>
  <c r="P2491" i="8"/>
  <c r="S2491" i="8"/>
  <c r="R2491" i="8"/>
  <c r="Q2491" i="8"/>
  <c r="N2491" i="8"/>
  <c r="M2491" i="8"/>
  <c r="L2490" i="8"/>
  <c r="AT2490" i="8"/>
  <c r="O2490" i="8"/>
  <c r="P2490" i="8"/>
  <c r="S2490" i="8"/>
  <c r="R2490" i="8"/>
  <c r="Q2490" i="8"/>
  <c r="N2490" i="8"/>
  <c r="M2490" i="8"/>
  <c r="L2489" i="8"/>
  <c r="AT2489" i="8"/>
  <c r="O2489" i="8"/>
  <c r="P2489" i="8"/>
  <c r="S2489" i="8"/>
  <c r="R2489" i="8"/>
  <c r="Q2489" i="8"/>
  <c r="N2489" i="8"/>
  <c r="M2489" i="8"/>
  <c r="L2488" i="8"/>
  <c r="AT2488" i="8"/>
  <c r="O2488" i="8"/>
  <c r="P2488" i="8"/>
  <c r="S2488" i="8"/>
  <c r="R2488" i="8"/>
  <c r="Q2488" i="8"/>
  <c r="N2488" i="8"/>
  <c r="M2488" i="8"/>
  <c r="L2487" i="8"/>
  <c r="AT2487" i="8"/>
  <c r="O2487" i="8"/>
  <c r="P2487" i="8"/>
  <c r="S2487" i="8"/>
  <c r="R2487" i="8"/>
  <c r="Q2487" i="8"/>
  <c r="N2487" i="8"/>
  <c r="M2487" i="8"/>
  <c r="L2486" i="8"/>
  <c r="AT2486" i="8"/>
  <c r="O2486" i="8"/>
  <c r="P2486" i="8"/>
  <c r="S2486" i="8"/>
  <c r="R2486" i="8"/>
  <c r="Q2486" i="8"/>
  <c r="N2486" i="8"/>
  <c r="M2486" i="8"/>
  <c r="L2485" i="8"/>
  <c r="AT2485" i="8"/>
  <c r="O2485" i="8"/>
  <c r="P2485" i="8"/>
  <c r="S2485" i="8"/>
  <c r="R2485" i="8"/>
  <c r="Q2485" i="8"/>
  <c r="N2485" i="8"/>
  <c r="M2485" i="8"/>
  <c r="L2484" i="8"/>
  <c r="AT2484" i="8"/>
  <c r="O2484" i="8"/>
  <c r="P2484" i="8"/>
  <c r="S2484" i="8"/>
  <c r="R2484" i="8"/>
  <c r="Q2484" i="8"/>
  <c r="N2484" i="8"/>
  <c r="M2484" i="8"/>
  <c r="L2483" i="8"/>
  <c r="AT2483" i="8"/>
  <c r="O2483" i="8"/>
  <c r="P2483" i="8"/>
  <c r="S2483" i="8"/>
  <c r="R2483" i="8"/>
  <c r="Q2483" i="8"/>
  <c r="N2483" i="8"/>
  <c r="M2483" i="8"/>
  <c r="L2482" i="8"/>
  <c r="AT2482" i="8"/>
  <c r="O2482" i="8"/>
  <c r="P2482" i="8"/>
  <c r="S2482" i="8"/>
  <c r="R2482" i="8"/>
  <c r="Q2482" i="8"/>
  <c r="N2482" i="8"/>
  <c r="M2482" i="8"/>
  <c r="L2481" i="8"/>
  <c r="AT2481" i="8"/>
  <c r="O2481" i="8"/>
  <c r="P2481" i="8"/>
  <c r="S2481" i="8"/>
  <c r="R2481" i="8"/>
  <c r="Q2481" i="8"/>
  <c r="N2481" i="8"/>
  <c r="M2481" i="8"/>
  <c r="L2480" i="8"/>
  <c r="AT2480" i="8"/>
  <c r="O2480" i="8"/>
  <c r="P2480" i="8"/>
  <c r="S2480" i="8"/>
  <c r="R2480" i="8"/>
  <c r="Q2480" i="8"/>
  <c r="N2480" i="8"/>
  <c r="M2480" i="8"/>
  <c r="L2479" i="8"/>
  <c r="AT2479" i="8"/>
  <c r="O2479" i="8"/>
  <c r="P2479" i="8"/>
  <c r="S2479" i="8"/>
  <c r="R2479" i="8"/>
  <c r="Q2479" i="8"/>
  <c r="N2479" i="8"/>
  <c r="M2479" i="8"/>
  <c r="L2478" i="8"/>
  <c r="AT2478" i="8"/>
  <c r="O2478" i="8"/>
  <c r="P2478" i="8"/>
  <c r="S2478" i="8"/>
  <c r="R2478" i="8"/>
  <c r="Q2478" i="8"/>
  <c r="N2478" i="8"/>
  <c r="M2478" i="8"/>
  <c r="L2477" i="8"/>
  <c r="AT2477" i="8"/>
  <c r="O2477" i="8"/>
  <c r="P2477" i="8"/>
  <c r="S2477" i="8"/>
  <c r="R2477" i="8"/>
  <c r="Q2477" i="8"/>
  <c r="N2477" i="8"/>
  <c r="M2477" i="8"/>
  <c r="L2476" i="8"/>
  <c r="AT2476" i="8"/>
  <c r="O2476" i="8"/>
  <c r="P2476" i="8"/>
  <c r="S2476" i="8"/>
  <c r="R2476" i="8"/>
  <c r="Q2476" i="8"/>
  <c r="N2476" i="8"/>
  <c r="M2476" i="8"/>
  <c r="L2475" i="8"/>
  <c r="AT2475" i="8"/>
  <c r="O2475" i="8"/>
  <c r="P2475" i="8"/>
  <c r="S2475" i="8"/>
  <c r="R2475" i="8"/>
  <c r="Q2475" i="8"/>
  <c r="N2475" i="8"/>
  <c r="M2475" i="8"/>
  <c r="L2474" i="8"/>
  <c r="AT2474" i="8"/>
  <c r="O2474" i="8"/>
  <c r="P2474" i="8"/>
  <c r="S2474" i="8"/>
  <c r="R2474" i="8"/>
  <c r="Q2474" i="8"/>
  <c r="N2474" i="8"/>
  <c r="M2474" i="8"/>
  <c r="L2473" i="8"/>
  <c r="AT2473" i="8"/>
  <c r="O2473" i="8"/>
  <c r="P2473" i="8"/>
  <c r="S2473" i="8"/>
  <c r="R2473" i="8"/>
  <c r="Q2473" i="8"/>
  <c r="N2473" i="8"/>
  <c r="M2473" i="8"/>
  <c r="L2472" i="8"/>
  <c r="AT2472" i="8"/>
  <c r="O2472" i="8"/>
  <c r="P2472" i="8"/>
  <c r="S2472" i="8"/>
  <c r="R2472" i="8"/>
  <c r="Q2472" i="8"/>
  <c r="N2472" i="8"/>
  <c r="M2472" i="8"/>
  <c r="L2471" i="8"/>
  <c r="AT2471" i="8"/>
  <c r="O2471" i="8"/>
  <c r="P2471" i="8"/>
  <c r="S2471" i="8"/>
  <c r="R2471" i="8"/>
  <c r="Q2471" i="8"/>
  <c r="N2471" i="8"/>
  <c r="M2471" i="8"/>
  <c r="L2470" i="8"/>
  <c r="AT2470" i="8"/>
  <c r="O2470" i="8"/>
  <c r="P2470" i="8"/>
  <c r="S2470" i="8"/>
  <c r="R2470" i="8"/>
  <c r="Q2470" i="8"/>
  <c r="N2470" i="8"/>
  <c r="M2470" i="8"/>
  <c r="L2469" i="8"/>
  <c r="AT2469" i="8"/>
  <c r="O2469" i="8"/>
  <c r="P2469" i="8"/>
  <c r="S2469" i="8"/>
  <c r="R2469" i="8"/>
  <c r="Q2469" i="8"/>
  <c r="N2469" i="8"/>
  <c r="M2469" i="8"/>
  <c r="L2468" i="8"/>
  <c r="AT2468" i="8"/>
  <c r="O2468" i="8"/>
  <c r="P2468" i="8"/>
  <c r="S2468" i="8"/>
  <c r="R2468" i="8"/>
  <c r="Q2468" i="8"/>
  <c r="N2468" i="8"/>
  <c r="M2468" i="8"/>
  <c r="L2467" i="8"/>
  <c r="AT2467" i="8"/>
  <c r="O2467" i="8"/>
  <c r="P2467" i="8"/>
  <c r="S2467" i="8"/>
  <c r="R2467" i="8"/>
  <c r="Q2467" i="8"/>
  <c r="N2467" i="8"/>
  <c r="M2467" i="8"/>
  <c r="L2466" i="8"/>
  <c r="AT2466" i="8"/>
  <c r="O2466" i="8"/>
  <c r="P2466" i="8"/>
  <c r="S2466" i="8"/>
  <c r="R2466" i="8"/>
  <c r="Q2466" i="8"/>
  <c r="N2466" i="8"/>
  <c r="M2466" i="8"/>
  <c r="L2465" i="8"/>
  <c r="AT2465" i="8"/>
  <c r="O2465" i="8"/>
  <c r="P2465" i="8"/>
  <c r="S2465" i="8"/>
  <c r="R2465" i="8"/>
  <c r="Q2465" i="8"/>
  <c r="N2465" i="8"/>
  <c r="M2465" i="8"/>
  <c r="L2464" i="8"/>
  <c r="AT2464" i="8"/>
  <c r="O2464" i="8"/>
  <c r="P2464" i="8"/>
  <c r="S2464" i="8"/>
  <c r="R2464" i="8"/>
  <c r="Q2464" i="8"/>
  <c r="N2464" i="8"/>
  <c r="M2464" i="8"/>
  <c r="L2463" i="8"/>
  <c r="AT2463" i="8"/>
  <c r="O2463" i="8"/>
  <c r="P2463" i="8"/>
  <c r="S2463" i="8"/>
  <c r="R2463" i="8"/>
  <c r="Q2463" i="8"/>
  <c r="N2463" i="8"/>
  <c r="M2463" i="8"/>
  <c r="L2462" i="8"/>
  <c r="AT2462" i="8"/>
  <c r="O2462" i="8"/>
  <c r="P2462" i="8"/>
  <c r="S2462" i="8"/>
  <c r="R2462" i="8"/>
  <c r="Q2462" i="8"/>
  <c r="N2462" i="8"/>
  <c r="M2462" i="8"/>
  <c r="L2461" i="8"/>
  <c r="AT2461" i="8"/>
  <c r="O2461" i="8"/>
  <c r="P2461" i="8"/>
  <c r="S2461" i="8"/>
  <c r="R2461" i="8"/>
  <c r="Q2461" i="8"/>
  <c r="N2461" i="8"/>
  <c r="M2461" i="8"/>
  <c r="L2460" i="8"/>
  <c r="AT2460" i="8"/>
  <c r="O2460" i="8"/>
  <c r="P2460" i="8"/>
  <c r="S2460" i="8"/>
  <c r="R2460" i="8"/>
  <c r="Q2460" i="8"/>
  <c r="N2460" i="8"/>
  <c r="M2460" i="8"/>
  <c r="L2459" i="8"/>
  <c r="AT2459" i="8"/>
  <c r="O2459" i="8"/>
  <c r="P2459" i="8"/>
  <c r="S2459" i="8"/>
  <c r="R2459" i="8"/>
  <c r="Q2459" i="8"/>
  <c r="N2459" i="8"/>
  <c r="M2459" i="8"/>
  <c r="L2458" i="8"/>
  <c r="AT2458" i="8"/>
  <c r="O2458" i="8"/>
  <c r="P2458" i="8"/>
  <c r="S2458" i="8"/>
  <c r="R2458" i="8"/>
  <c r="Q2458" i="8"/>
  <c r="N2458" i="8"/>
  <c r="M2458" i="8"/>
  <c r="L2457" i="8"/>
  <c r="AT2457" i="8"/>
  <c r="O2457" i="8"/>
  <c r="P2457" i="8"/>
  <c r="S2457" i="8"/>
  <c r="R2457" i="8"/>
  <c r="Q2457" i="8"/>
  <c r="N2457" i="8"/>
  <c r="M2457" i="8"/>
  <c r="L2456" i="8"/>
  <c r="AT2456" i="8"/>
  <c r="O2456" i="8"/>
  <c r="P2456" i="8"/>
  <c r="S2456" i="8"/>
  <c r="R2456" i="8"/>
  <c r="Q2456" i="8"/>
  <c r="N2456" i="8"/>
  <c r="M2456" i="8"/>
  <c r="L2455" i="8"/>
  <c r="AT2455" i="8"/>
  <c r="O2455" i="8"/>
  <c r="P2455" i="8"/>
  <c r="S2455" i="8"/>
  <c r="R2455" i="8"/>
  <c r="Q2455" i="8"/>
  <c r="N2455" i="8"/>
  <c r="M2455" i="8"/>
  <c r="L2454" i="8"/>
  <c r="AT2454" i="8"/>
  <c r="O2454" i="8"/>
  <c r="P2454" i="8"/>
  <c r="S2454" i="8"/>
  <c r="R2454" i="8"/>
  <c r="Q2454" i="8"/>
  <c r="N2454" i="8"/>
  <c r="M2454" i="8"/>
  <c r="L2453" i="8"/>
  <c r="AT2453" i="8"/>
  <c r="O2453" i="8"/>
  <c r="P2453" i="8"/>
  <c r="S2453" i="8"/>
  <c r="R2453" i="8"/>
  <c r="Q2453" i="8"/>
  <c r="N2453" i="8"/>
  <c r="M2453" i="8"/>
  <c r="L2452" i="8"/>
  <c r="AT2452" i="8"/>
  <c r="O2452" i="8"/>
  <c r="P2452" i="8"/>
  <c r="S2452" i="8"/>
  <c r="R2452" i="8"/>
  <c r="Q2452" i="8"/>
  <c r="N2452" i="8"/>
  <c r="M2452" i="8"/>
  <c r="L2451" i="8"/>
  <c r="AT2451" i="8"/>
  <c r="O2451" i="8"/>
  <c r="P2451" i="8"/>
  <c r="S2451" i="8"/>
  <c r="R2451" i="8"/>
  <c r="Q2451" i="8"/>
  <c r="N2451" i="8"/>
  <c r="M2451" i="8"/>
  <c r="L2450" i="8"/>
  <c r="AT2450" i="8"/>
  <c r="O2450" i="8"/>
  <c r="P2450" i="8"/>
  <c r="S2450" i="8"/>
  <c r="R2450" i="8"/>
  <c r="Q2450" i="8"/>
  <c r="N2450" i="8"/>
  <c r="M2450" i="8"/>
  <c r="L2449" i="8"/>
  <c r="AT2449" i="8"/>
  <c r="O2449" i="8"/>
  <c r="P2449" i="8"/>
  <c r="S2449" i="8"/>
  <c r="R2449" i="8"/>
  <c r="Q2449" i="8"/>
  <c r="N2449" i="8"/>
  <c r="M2449" i="8"/>
  <c r="L2448" i="8"/>
  <c r="AT2448" i="8"/>
  <c r="O2448" i="8"/>
  <c r="P2448" i="8"/>
  <c r="S2448" i="8"/>
  <c r="R2448" i="8"/>
  <c r="Q2448" i="8"/>
  <c r="N2448" i="8"/>
  <c r="M2448" i="8"/>
  <c r="L2447" i="8"/>
  <c r="AT2447" i="8"/>
  <c r="O2447" i="8"/>
  <c r="P2447" i="8"/>
  <c r="S2447" i="8"/>
  <c r="R2447" i="8"/>
  <c r="Q2447" i="8"/>
  <c r="N2447" i="8"/>
  <c r="M2447" i="8"/>
  <c r="L2446" i="8"/>
  <c r="AT2446" i="8"/>
  <c r="O2446" i="8"/>
  <c r="P2446" i="8"/>
  <c r="S2446" i="8"/>
  <c r="R2446" i="8"/>
  <c r="Q2446" i="8"/>
  <c r="N2446" i="8"/>
  <c r="M2446" i="8"/>
  <c r="L2445" i="8"/>
  <c r="AT2445" i="8"/>
  <c r="O2445" i="8"/>
  <c r="P2445" i="8"/>
  <c r="S2445" i="8"/>
  <c r="R2445" i="8"/>
  <c r="Q2445" i="8"/>
  <c r="N2445" i="8"/>
  <c r="M2445" i="8"/>
  <c r="L2444" i="8"/>
  <c r="AT2444" i="8"/>
  <c r="O2444" i="8"/>
  <c r="P2444" i="8"/>
  <c r="S2444" i="8"/>
  <c r="R2444" i="8"/>
  <c r="Q2444" i="8"/>
  <c r="N2444" i="8"/>
  <c r="M2444" i="8"/>
  <c r="L2443" i="8"/>
  <c r="AT2443" i="8"/>
  <c r="O2443" i="8"/>
  <c r="P2443" i="8"/>
  <c r="S2443" i="8"/>
  <c r="R2443" i="8"/>
  <c r="Q2443" i="8"/>
  <c r="N2443" i="8"/>
  <c r="M2443" i="8"/>
  <c r="L2442" i="8"/>
  <c r="AT2442" i="8"/>
  <c r="O2442" i="8"/>
  <c r="P2442" i="8"/>
  <c r="S2442" i="8"/>
  <c r="R2442" i="8"/>
  <c r="Q2442" i="8"/>
  <c r="N2442" i="8"/>
  <c r="M2442" i="8"/>
  <c r="L2441" i="8"/>
  <c r="AT2441" i="8"/>
  <c r="O2441" i="8"/>
  <c r="P2441" i="8"/>
  <c r="S2441" i="8"/>
  <c r="R2441" i="8"/>
  <c r="Q2441" i="8"/>
  <c r="N2441" i="8"/>
  <c r="M2441" i="8"/>
  <c r="L2440" i="8"/>
  <c r="AT2440" i="8"/>
  <c r="O2440" i="8"/>
  <c r="P2440" i="8"/>
  <c r="S2440" i="8"/>
  <c r="R2440" i="8"/>
  <c r="Q2440" i="8"/>
  <c r="N2440" i="8"/>
  <c r="M2440" i="8"/>
  <c r="L2439" i="8"/>
  <c r="AT2439" i="8"/>
  <c r="O2439" i="8"/>
  <c r="P2439" i="8"/>
  <c r="S2439" i="8"/>
  <c r="R2439" i="8"/>
  <c r="Q2439" i="8"/>
  <c r="N2439" i="8"/>
  <c r="M2439" i="8"/>
  <c r="L2438" i="8"/>
  <c r="AT2438" i="8"/>
  <c r="O2438" i="8"/>
  <c r="P2438" i="8"/>
  <c r="S2438" i="8"/>
  <c r="R2438" i="8"/>
  <c r="Q2438" i="8"/>
  <c r="N2438" i="8"/>
  <c r="M2438" i="8"/>
  <c r="L2437" i="8"/>
  <c r="AT2437" i="8"/>
  <c r="O2437" i="8"/>
  <c r="P2437" i="8"/>
  <c r="S2437" i="8"/>
  <c r="R2437" i="8"/>
  <c r="Q2437" i="8"/>
  <c r="N2437" i="8"/>
  <c r="M2437" i="8"/>
  <c r="L2436" i="8"/>
  <c r="AT2436" i="8"/>
  <c r="O2436" i="8"/>
  <c r="P2436" i="8"/>
  <c r="S2436" i="8"/>
  <c r="R2436" i="8"/>
  <c r="Q2436" i="8"/>
  <c r="N2436" i="8"/>
  <c r="M2436" i="8"/>
  <c r="L2435" i="8"/>
  <c r="AT2435" i="8"/>
  <c r="O2435" i="8"/>
  <c r="P2435" i="8"/>
  <c r="S2435" i="8"/>
  <c r="R2435" i="8"/>
  <c r="Q2435" i="8"/>
  <c r="N2435" i="8"/>
  <c r="M2435" i="8"/>
  <c r="L2434" i="8"/>
  <c r="AT2434" i="8"/>
  <c r="O2434" i="8"/>
  <c r="P2434" i="8"/>
  <c r="S2434" i="8"/>
  <c r="R2434" i="8"/>
  <c r="Q2434" i="8"/>
  <c r="N2434" i="8"/>
  <c r="M2434" i="8"/>
  <c r="L2433" i="8"/>
  <c r="AT2433" i="8"/>
  <c r="O2433" i="8"/>
  <c r="P2433" i="8"/>
  <c r="S2433" i="8"/>
  <c r="R2433" i="8"/>
  <c r="Q2433" i="8"/>
  <c r="N2433" i="8"/>
  <c r="M2433" i="8"/>
  <c r="L2432" i="8"/>
  <c r="AT2432" i="8"/>
  <c r="O2432" i="8"/>
  <c r="P2432" i="8"/>
  <c r="S2432" i="8"/>
  <c r="R2432" i="8"/>
  <c r="Q2432" i="8"/>
  <c r="N2432" i="8"/>
  <c r="M2432" i="8"/>
  <c r="L2431" i="8"/>
  <c r="AT2431" i="8"/>
  <c r="O2431" i="8"/>
  <c r="P2431" i="8"/>
  <c r="S2431" i="8"/>
  <c r="R2431" i="8"/>
  <c r="Q2431" i="8"/>
  <c r="N2431" i="8"/>
  <c r="M2431" i="8"/>
  <c r="L2430" i="8"/>
  <c r="AT2430" i="8"/>
  <c r="O2430" i="8"/>
  <c r="P2430" i="8"/>
  <c r="S2430" i="8"/>
  <c r="R2430" i="8"/>
  <c r="Q2430" i="8"/>
  <c r="N2430" i="8"/>
  <c r="M2430" i="8"/>
  <c r="L2429" i="8"/>
  <c r="AT2429" i="8"/>
  <c r="O2429" i="8"/>
  <c r="P2429" i="8"/>
  <c r="S2429" i="8"/>
  <c r="R2429" i="8"/>
  <c r="Q2429" i="8"/>
  <c r="N2429" i="8"/>
  <c r="M2429" i="8"/>
  <c r="L2428" i="8"/>
  <c r="AT2428" i="8"/>
  <c r="O2428" i="8"/>
  <c r="P2428" i="8"/>
  <c r="S2428" i="8"/>
  <c r="R2428" i="8"/>
  <c r="Q2428" i="8"/>
  <c r="N2428" i="8"/>
  <c r="M2428" i="8"/>
  <c r="L2427" i="8"/>
  <c r="AT2427" i="8"/>
  <c r="O2427" i="8"/>
  <c r="P2427" i="8"/>
  <c r="S2427" i="8"/>
  <c r="R2427" i="8"/>
  <c r="Q2427" i="8"/>
  <c r="N2427" i="8"/>
  <c r="M2427" i="8"/>
  <c r="L2426" i="8"/>
  <c r="AT2426" i="8"/>
  <c r="O2426" i="8"/>
  <c r="P2426" i="8"/>
  <c r="S2426" i="8"/>
  <c r="R2426" i="8"/>
  <c r="Q2426" i="8"/>
  <c r="N2426" i="8"/>
  <c r="M2426" i="8"/>
  <c r="L2425" i="8"/>
  <c r="AT2425" i="8"/>
  <c r="O2425" i="8"/>
  <c r="P2425" i="8"/>
  <c r="S2425" i="8"/>
  <c r="R2425" i="8"/>
  <c r="Q2425" i="8"/>
  <c r="N2425" i="8"/>
  <c r="M2425" i="8"/>
  <c r="L2424" i="8"/>
  <c r="AT2424" i="8"/>
  <c r="O2424" i="8"/>
  <c r="P2424" i="8"/>
  <c r="S2424" i="8"/>
  <c r="R2424" i="8"/>
  <c r="Q2424" i="8"/>
  <c r="N2424" i="8"/>
  <c r="M2424" i="8"/>
  <c r="L2423" i="8"/>
  <c r="AT2423" i="8"/>
  <c r="O2423" i="8"/>
  <c r="P2423" i="8"/>
  <c r="S2423" i="8"/>
  <c r="R2423" i="8"/>
  <c r="Q2423" i="8"/>
  <c r="N2423" i="8"/>
  <c r="M2423" i="8"/>
  <c r="L2422" i="8"/>
  <c r="AT2422" i="8"/>
  <c r="O2422" i="8"/>
  <c r="P2422" i="8"/>
  <c r="S2422" i="8"/>
  <c r="R2422" i="8"/>
  <c r="Q2422" i="8"/>
  <c r="N2422" i="8"/>
  <c r="M2422" i="8"/>
  <c r="L2421" i="8"/>
  <c r="AT2421" i="8"/>
  <c r="O2421" i="8"/>
  <c r="P2421" i="8"/>
  <c r="S2421" i="8"/>
  <c r="R2421" i="8"/>
  <c r="Q2421" i="8"/>
  <c r="N2421" i="8"/>
  <c r="M2421" i="8"/>
  <c r="L2420" i="8"/>
  <c r="AT2420" i="8"/>
  <c r="O2420" i="8"/>
  <c r="P2420" i="8"/>
  <c r="S2420" i="8"/>
  <c r="R2420" i="8"/>
  <c r="Q2420" i="8"/>
  <c r="N2420" i="8"/>
  <c r="M2420" i="8"/>
  <c r="L2419" i="8"/>
  <c r="AT2419" i="8"/>
  <c r="O2419" i="8"/>
  <c r="P2419" i="8"/>
  <c r="S2419" i="8"/>
  <c r="R2419" i="8"/>
  <c r="Q2419" i="8"/>
  <c r="N2419" i="8"/>
  <c r="M2419" i="8"/>
  <c r="L2418" i="8"/>
  <c r="AT2418" i="8"/>
  <c r="O2418" i="8"/>
  <c r="P2418" i="8"/>
  <c r="S2418" i="8"/>
  <c r="R2418" i="8"/>
  <c r="Q2418" i="8"/>
  <c r="N2418" i="8"/>
  <c r="M2418" i="8"/>
  <c r="L2417" i="8"/>
  <c r="AT2417" i="8"/>
  <c r="O2417" i="8"/>
  <c r="P2417" i="8"/>
  <c r="S2417" i="8"/>
  <c r="R2417" i="8"/>
  <c r="Q2417" i="8"/>
  <c r="N2417" i="8"/>
  <c r="M2417" i="8"/>
  <c r="L2416" i="8"/>
  <c r="AT2416" i="8"/>
  <c r="O2416" i="8"/>
  <c r="P2416" i="8"/>
  <c r="S2416" i="8"/>
  <c r="R2416" i="8"/>
  <c r="Q2416" i="8"/>
  <c r="N2416" i="8"/>
  <c r="M2416" i="8"/>
  <c r="L2415" i="8"/>
  <c r="AT2415" i="8"/>
  <c r="O2415" i="8"/>
  <c r="P2415" i="8"/>
  <c r="S2415" i="8"/>
  <c r="R2415" i="8"/>
  <c r="Q2415" i="8"/>
  <c r="N2415" i="8"/>
  <c r="M2415" i="8"/>
  <c r="L2414" i="8"/>
  <c r="AT2414" i="8"/>
  <c r="O2414" i="8"/>
  <c r="P2414" i="8"/>
  <c r="S2414" i="8"/>
  <c r="R2414" i="8"/>
  <c r="Q2414" i="8"/>
  <c r="N2414" i="8"/>
  <c r="M2414" i="8"/>
  <c r="L2413" i="8"/>
  <c r="AT2413" i="8"/>
  <c r="O2413" i="8"/>
  <c r="P2413" i="8"/>
  <c r="S2413" i="8"/>
  <c r="R2413" i="8"/>
  <c r="Q2413" i="8"/>
  <c r="N2413" i="8"/>
  <c r="M2413" i="8"/>
  <c r="L2412" i="8"/>
  <c r="AT2412" i="8"/>
  <c r="O2412" i="8"/>
  <c r="P2412" i="8"/>
  <c r="S2412" i="8"/>
  <c r="R2412" i="8"/>
  <c r="Q2412" i="8"/>
  <c r="N2412" i="8"/>
  <c r="M2412" i="8"/>
  <c r="L2411" i="8"/>
  <c r="AT2411" i="8"/>
  <c r="O2411" i="8"/>
  <c r="P2411" i="8"/>
  <c r="S2411" i="8"/>
  <c r="R2411" i="8"/>
  <c r="Q2411" i="8"/>
  <c r="N2411" i="8"/>
  <c r="M2411" i="8"/>
  <c r="L2410" i="8"/>
  <c r="AT2410" i="8"/>
  <c r="O2410" i="8"/>
  <c r="P2410" i="8"/>
  <c r="S2410" i="8"/>
  <c r="R2410" i="8"/>
  <c r="Q2410" i="8"/>
  <c r="N2410" i="8"/>
  <c r="M2410" i="8"/>
  <c r="L2409" i="8"/>
  <c r="AT2409" i="8"/>
  <c r="O2409" i="8"/>
  <c r="P2409" i="8"/>
  <c r="S2409" i="8"/>
  <c r="R2409" i="8"/>
  <c r="Q2409" i="8"/>
  <c r="N2409" i="8"/>
  <c r="M2409" i="8"/>
  <c r="L2408" i="8"/>
  <c r="AT2408" i="8"/>
  <c r="O2408" i="8"/>
  <c r="P2408" i="8"/>
  <c r="S2408" i="8"/>
  <c r="R2408" i="8"/>
  <c r="Q2408" i="8"/>
  <c r="N2408" i="8"/>
  <c r="M2408" i="8"/>
  <c r="L2407" i="8"/>
  <c r="AT2407" i="8"/>
  <c r="O2407" i="8"/>
  <c r="P2407" i="8"/>
  <c r="S2407" i="8"/>
  <c r="R2407" i="8"/>
  <c r="Q2407" i="8"/>
  <c r="N2407" i="8"/>
  <c r="M2407" i="8"/>
  <c r="L2406" i="8"/>
  <c r="AT2406" i="8"/>
  <c r="O2406" i="8"/>
  <c r="P2406" i="8"/>
  <c r="S2406" i="8"/>
  <c r="R2406" i="8"/>
  <c r="Q2406" i="8"/>
  <c r="N2406" i="8"/>
  <c r="M2406" i="8"/>
  <c r="L2405" i="8"/>
  <c r="AT2405" i="8"/>
  <c r="O2405" i="8"/>
  <c r="P2405" i="8"/>
  <c r="S2405" i="8"/>
  <c r="R2405" i="8"/>
  <c r="Q2405" i="8"/>
  <c r="N2405" i="8"/>
  <c r="M2405" i="8"/>
  <c r="L2404" i="8"/>
  <c r="AT2404" i="8"/>
  <c r="O2404" i="8"/>
  <c r="P2404" i="8"/>
  <c r="S2404" i="8"/>
  <c r="R2404" i="8"/>
  <c r="Q2404" i="8"/>
  <c r="N2404" i="8"/>
  <c r="M2404" i="8"/>
  <c r="L2403" i="8"/>
  <c r="AT2403" i="8"/>
  <c r="O2403" i="8"/>
  <c r="P2403" i="8"/>
  <c r="S2403" i="8"/>
  <c r="R2403" i="8"/>
  <c r="Q2403" i="8"/>
  <c r="N2403" i="8"/>
  <c r="M2403" i="8"/>
  <c r="L2402" i="8"/>
  <c r="AT2402" i="8"/>
  <c r="O2402" i="8"/>
  <c r="P2402" i="8"/>
  <c r="S2402" i="8"/>
  <c r="R2402" i="8"/>
  <c r="Q2402" i="8"/>
  <c r="N2402" i="8"/>
  <c r="M2402" i="8"/>
  <c r="L2401" i="8"/>
  <c r="AT2401" i="8"/>
  <c r="O2401" i="8"/>
  <c r="P2401" i="8"/>
  <c r="S2401" i="8"/>
  <c r="R2401" i="8"/>
  <c r="Q2401" i="8"/>
  <c r="N2401" i="8"/>
  <c r="M2401" i="8"/>
  <c r="L2400" i="8"/>
  <c r="AT2400" i="8"/>
  <c r="O2400" i="8"/>
  <c r="P2400" i="8"/>
  <c r="S2400" i="8"/>
  <c r="R2400" i="8"/>
  <c r="Q2400" i="8"/>
  <c r="N2400" i="8"/>
  <c r="M2400" i="8"/>
  <c r="L2399" i="8"/>
  <c r="AT2399" i="8"/>
  <c r="O2399" i="8"/>
  <c r="P2399" i="8"/>
  <c r="S2399" i="8"/>
  <c r="R2399" i="8"/>
  <c r="Q2399" i="8"/>
  <c r="N2399" i="8"/>
  <c r="M2399" i="8"/>
  <c r="L2398" i="8"/>
  <c r="AT2398" i="8"/>
  <c r="O2398" i="8"/>
  <c r="P2398" i="8"/>
  <c r="S2398" i="8"/>
  <c r="R2398" i="8"/>
  <c r="Q2398" i="8"/>
  <c r="N2398" i="8"/>
  <c r="M2398" i="8"/>
  <c r="L2397" i="8"/>
  <c r="AT2397" i="8"/>
  <c r="O2397" i="8"/>
  <c r="P2397" i="8"/>
  <c r="S2397" i="8"/>
  <c r="R2397" i="8"/>
  <c r="Q2397" i="8"/>
  <c r="N2397" i="8"/>
  <c r="M2397" i="8"/>
  <c r="L2396" i="8"/>
  <c r="AT2396" i="8"/>
  <c r="O2396" i="8"/>
  <c r="P2396" i="8"/>
  <c r="S2396" i="8"/>
  <c r="R2396" i="8"/>
  <c r="Q2396" i="8"/>
  <c r="N2396" i="8"/>
  <c r="M2396" i="8"/>
  <c r="L2395" i="8"/>
  <c r="AT2395" i="8"/>
  <c r="O2395" i="8"/>
  <c r="P2395" i="8"/>
  <c r="S2395" i="8"/>
  <c r="R2395" i="8"/>
  <c r="Q2395" i="8"/>
  <c r="N2395" i="8"/>
  <c r="M2395" i="8"/>
  <c r="L2394" i="8"/>
  <c r="AT2394" i="8"/>
  <c r="O2394" i="8"/>
  <c r="P2394" i="8"/>
  <c r="S2394" i="8"/>
  <c r="R2394" i="8"/>
  <c r="Q2394" i="8"/>
  <c r="N2394" i="8"/>
  <c r="M2394" i="8"/>
  <c r="L2393" i="8"/>
  <c r="AT2393" i="8"/>
  <c r="O2393" i="8"/>
  <c r="P2393" i="8"/>
  <c r="S2393" i="8"/>
  <c r="R2393" i="8"/>
  <c r="Q2393" i="8"/>
  <c r="N2393" i="8"/>
  <c r="M2393" i="8"/>
  <c r="L2392" i="8"/>
  <c r="AT2392" i="8"/>
  <c r="O2392" i="8"/>
  <c r="P2392" i="8"/>
  <c r="S2392" i="8"/>
  <c r="R2392" i="8"/>
  <c r="Q2392" i="8"/>
  <c r="N2392" i="8"/>
  <c r="M2392" i="8"/>
  <c r="L2391" i="8"/>
  <c r="AT2391" i="8"/>
  <c r="O2391" i="8"/>
  <c r="P2391" i="8"/>
  <c r="S2391" i="8"/>
  <c r="R2391" i="8"/>
  <c r="Q2391" i="8"/>
  <c r="N2391" i="8"/>
  <c r="M2391" i="8"/>
  <c r="L2390" i="8"/>
  <c r="AT2390" i="8"/>
  <c r="O2390" i="8"/>
  <c r="P2390" i="8"/>
  <c r="S2390" i="8"/>
  <c r="R2390" i="8"/>
  <c r="Q2390" i="8"/>
  <c r="N2390" i="8"/>
  <c r="M2390" i="8"/>
  <c r="L2389" i="8"/>
  <c r="AT2389" i="8"/>
  <c r="O2389" i="8"/>
  <c r="P2389" i="8"/>
  <c r="S2389" i="8"/>
  <c r="R2389" i="8"/>
  <c r="Q2389" i="8"/>
  <c r="N2389" i="8"/>
  <c r="M2389" i="8"/>
  <c r="L2388" i="8"/>
  <c r="AT2388" i="8"/>
  <c r="O2388" i="8"/>
  <c r="P2388" i="8"/>
  <c r="S2388" i="8"/>
  <c r="R2388" i="8"/>
  <c r="Q2388" i="8"/>
  <c r="N2388" i="8"/>
  <c r="M2388" i="8"/>
  <c r="L2387" i="8"/>
  <c r="AT2387" i="8"/>
  <c r="O2387" i="8"/>
  <c r="P2387" i="8"/>
  <c r="S2387" i="8"/>
  <c r="R2387" i="8"/>
  <c r="Q2387" i="8"/>
  <c r="N2387" i="8"/>
  <c r="M2387" i="8"/>
  <c r="L2386" i="8"/>
  <c r="AT2386" i="8"/>
  <c r="O2386" i="8"/>
  <c r="P2386" i="8"/>
  <c r="S2386" i="8"/>
  <c r="R2386" i="8"/>
  <c r="Q2386" i="8"/>
  <c r="N2386" i="8"/>
  <c r="M2386" i="8"/>
  <c r="L2385" i="8"/>
  <c r="AT2385" i="8"/>
  <c r="O2385" i="8"/>
  <c r="P2385" i="8"/>
  <c r="S2385" i="8"/>
  <c r="R2385" i="8"/>
  <c r="Q2385" i="8"/>
  <c r="N2385" i="8"/>
  <c r="M2385" i="8"/>
  <c r="L2384" i="8"/>
  <c r="AT2384" i="8"/>
  <c r="O2384" i="8"/>
  <c r="P2384" i="8"/>
  <c r="S2384" i="8"/>
  <c r="R2384" i="8"/>
  <c r="Q2384" i="8"/>
  <c r="N2384" i="8"/>
  <c r="M2384" i="8"/>
  <c r="L2383" i="8"/>
  <c r="AT2383" i="8"/>
  <c r="O2383" i="8"/>
  <c r="P2383" i="8"/>
  <c r="S2383" i="8"/>
  <c r="R2383" i="8"/>
  <c r="Q2383" i="8"/>
  <c r="N2383" i="8"/>
  <c r="M2383" i="8"/>
  <c r="L2382" i="8"/>
  <c r="AT2382" i="8"/>
  <c r="O2382" i="8"/>
  <c r="P2382" i="8"/>
  <c r="S2382" i="8"/>
  <c r="R2382" i="8"/>
  <c r="Q2382" i="8"/>
  <c r="N2382" i="8"/>
  <c r="M2382" i="8"/>
  <c r="L2381" i="8"/>
  <c r="AT2381" i="8"/>
  <c r="O2381" i="8"/>
  <c r="P2381" i="8"/>
  <c r="S2381" i="8"/>
  <c r="R2381" i="8"/>
  <c r="Q2381" i="8"/>
  <c r="N2381" i="8"/>
  <c r="M2381" i="8"/>
  <c r="L2380" i="8"/>
  <c r="AT2380" i="8"/>
  <c r="O2380" i="8"/>
  <c r="P2380" i="8"/>
  <c r="S2380" i="8"/>
  <c r="R2380" i="8"/>
  <c r="Q2380" i="8"/>
  <c r="N2380" i="8"/>
  <c r="M2380" i="8"/>
  <c r="L2379" i="8"/>
  <c r="AT2379" i="8"/>
  <c r="O2379" i="8"/>
  <c r="P2379" i="8"/>
  <c r="S2379" i="8"/>
  <c r="R2379" i="8"/>
  <c r="Q2379" i="8"/>
  <c r="N2379" i="8"/>
  <c r="M2379" i="8"/>
  <c r="L2378" i="8"/>
  <c r="AT2378" i="8"/>
  <c r="O2378" i="8"/>
  <c r="P2378" i="8"/>
  <c r="S2378" i="8"/>
  <c r="R2378" i="8"/>
  <c r="Q2378" i="8"/>
  <c r="N2378" i="8"/>
  <c r="M2378" i="8"/>
  <c r="L2377" i="8"/>
  <c r="AT2377" i="8"/>
  <c r="O2377" i="8"/>
  <c r="P2377" i="8"/>
  <c r="S2377" i="8"/>
  <c r="R2377" i="8"/>
  <c r="Q2377" i="8"/>
  <c r="N2377" i="8"/>
  <c r="M2377" i="8"/>
  <c r="L2376" i="8"/>
  <c r="AT2376" i="8"/>
  <c r="O2376" i="8"/>
  <c r="P2376" i="8"/>
  <c r="S2376" i="8"/>
  <c r="R2376" i="8"/>
  <c r="Q2376" i="8"/>
  <c r="N2376" i="8"/>
  <c r="M2376" i="8"/>
  <c r="L2375" i="8"/>
  <c r="AT2375" i="8"/>
  <c r="O2375" i="8"/>
  <c r="P2375" i="8"/>
  <c r="S2375" i="8"/>
  <c r="R2375" i="8"/>
  <c r="Q2375" i="8"/>
  <c r="N2375" i="8"/>
  <c r="M2375" i="8"/>
  <c r="L2374" i="8"/>
  <c r="AT2374" i="8"/>
  <c r="O2374" i="8"/>
  <c r="P2374" i="8"/>
  <c r="S2374" i="8"/>
  <c r="R2374" i="8"/>
  <c r="Q2374" i="8"/>
  <c r="N2374" i="8"/>
  <c r="M2374" i="8"/>
  <c r="L2373" i="8"/>
  <c r="AT2373" i="8"/>
  <c r="O2373" i="8"/>
  <c r="P2373" i="8"/>
  <c r="S2373" i="8"/>
  <c r="R2373" i="8"/>
  <c r="Q2373" i="8"/>
  <c r="N2373" i="8"/>
  <c r="M2373" i="8"/>
  <c r="L2372" i="8"/>
  <c r="AT2372" i="8"/>
  <c r="O2372" i="8"/>
  <c r="P2372" i="8"/>
  <c r="S2372" i="8"/>
  <c r="R2372" i="8"/>
  <c r="Q2372" i="8"/>
  <c r="N2372" i="8"/>
  <c r="M2372" i="8"/>
  <c r="L2371" i="8"/>
  <c r="AT2371" i="8"/>
  <c r="O2371" i="8"/>
  <c r="P2371" i="8"/>
  <c r="S2371" i="8"/>
  <c r="R2371" i="8"/>
  <c r="Q2371" i="8"/>
  <c r="N2371" i="8"/>
  <c r="M2371" i="8"/>
  <c r="L2370" i="8"/>
  <c r="AT2370" i="8"/>
  <c r="O2370" i="8"/>
  <c r="P2370" i="8"/>
  <c r="S2370" i="8"/>
  <c r="R2370" i="8"/>
  <c r="Q2370" i="8"/>
  <c r="N2370" i="8"/>
  <c r="M2370" i="8"/>
  <c r="L2369" i="8"/>
  <c r="AT2369" i="8"/>
  <c r="O2369" i="8"/>
  <c r="P2369" i="8"/>
  <c r="S2369" i="8"/>
  <c r="R2369" i="8"/>
  <c r="Q2369" i="8"/>
  <c r="N2369" i="8"/>
  <c r="M2369" i="8"/>
  <c r="L2368" i="8"/>
  <c r="AT2368" i="8"/>
  <c r="O2368" i="8"/>
  <c r="P2368" i="8"/>
  <c r="S2368" i="8"/>
  <c r="R2368" i="8"/>
  <c r="Q2368" i="8"/>
  <c r="N2368" i="8"/>
  <c r="M2368" i="8"/>
  <c r="L2367" i="8"/>
  <c r="AT2367" i="8"/>
  <c r="O2367" i="8"/>
  <c r="P2367" i="8"/>
  <c r="S2367" i="8"/>
  <c r="R2367" i="8"/>
  <c r="Q2367" i="8"/>
  <c r="N2367" i="8"/>
  <c r="M2367" i="8"/>
  <c r="L2366" i="8"/>
  <c r="AT2366" i="8"/>
  <c r="O2366" i="8"/>
  <c r="P2366" i="8"/>
  <c r="S2366" i="8"/>
  <c r="R2366" i="8"/>
  <c r="Q2366" i="8"/>
  <c r="N2366" i="8"/>
  <c r="M2366" i="8"/>
  <c r="L2365" i="8"/>
  <c r="AT2365" i="8"/>
  <c r="O2365" i="8"/>
  <c r="P2365" i="8"/>
  <c r="S2365" i="8"/>
  <c r="R2365" i="8"/>
  <c r="Q2365" i="8"/>
  <c r="N2365" i="8"/>
  <c r="M2365" i="8"/>
  <c r="L2364" i="8"/>
  <c r="AT2364" i="8"/>
  <c r="O2364" i="8"/>
  <c r="P2364" i="8"/>
  <c r="S2364" i="8"/>
  <c r="R2364" i="8"/>
  <c r="Q2364" i="8"/>
  <c r="N2364" i="8"/>
  <c r="M2364" i="8"/>
  <c r="L2363" i="8"/>
  <c r="AT2363" i="8"/>
  <c r="O2363" i="8"/>
  <c r="P2363" i="8"/>
  <c r="S2363" i="8"/>
  <c r="R2363" i="8"/>
  <c r="Q2363" i="8"/>
  <c r="N2363" i="8"/>
  <c r="M2363" i="8"/>
  <c r="L2362" i="8"/>
  <c r="AT2362" i="8"/>
  <c r="O2362" i="8"/>
  <c r="P2362" i="8"/>
  <c r="S2362" i="8"/>
  <c r="R2362" i="8"/>
  <c r="Q2362" i="8"/>
  <c r="N2362" i="8"/>
  <c r="M2362" i="8"/>
  <c r="L2361" i="8"/>
  <c r="AT2361" i="8"/>
  <c r="O2361" i="8"/>
  <c r="P2361" i="8"/>
  <c r="S2361" i="8"/>
  <c r="R2361" i="8"/>
  <c r="Q2361" i="8"/>
  <c r="N2361" i="8"/>
  <c r="M2361" i="8"/>
  <c r="L2360" i="8"/>
  <c r="AT2360" i="8"/>
  <c r="O2360" i="8"/>
  <c r="P2360" i="8"/>
  <c r="S2360" i="8"/>
  <c r="R2360" i="8"/>
  <c r="Q2360" i="8"/>
  <c r="N2360" i="8"/>
  <c r="M2360" i="8"/>
  <c r="L2359" i="8"/>
  <c r="AT2359" i="8"/>
  <c r="O2359" i="8"/>
  <c r="P2359" i="8"/>
  <c r="S2359" i="8"/>
  <c r="R2359" i="8"/>
  <c r="Q2359" i="8"/>
  <c r="N2359" i="8"/>
  <c r="M2359" i="8"/>
  <c r="L2358" i="8"/>
  <c r="AT2358" i="8"/>
  <c r="O2358" i="8"/>
  <c r="P2358" i="8"/>
  <c r="S2358" i="8"/>
  <c r="R2358" i="8"/>
  <c r="Q2358" i="8"/>
  <c r="N2358" i="8"/>
  <c r="M2358" i="8"/>
  <c r="L2357" i="8"/>
  <c r="AT2357" i="8"/>
  <c r="O2357" i="8"/>
  <c r="P2357" i="8"/>
  <c r="S2357" i="8"/>
  <c r="R2357" i="8"/>
  <c r="Q2357" i="8"/>
  <c r="N2357" i="8"/>
  <c r="M2357" i="8"/>
  <c r="L2356" i="8"/>
  <c r="AT2356" i="8"/>
  <c r="O2356" i="8"/>
  <c r="P2356" i="8"/>
  <c r="S2356" i="8"/>
  <c r="R2356" i="8"/>
  <c r="Q2356" i="8"/>
  <c r="N2356" i="8"/>
  <c r="M2356" i="8"/>
  <c r="L2355" i="8"/>
  <c r="AT2355" i="8"/>
  <c r="O2355" i="8"/>
  <c r="P2355" i="8"/>
  <c r="S2355" i="8"/>
  <c r="R2355" i="8"/>
  <c r="Q2355" i="8"/>
  <c r="N2355" i="8"/>
  <c r="M2355" i="8"/>
  <c r="L2354" i="8"/>
  <c r="AT2354" i="8"/>
  <c r="O2354" i="8"/>
  <c r="P2354" i="8"/>
  <c r="S2354" i="8"/>
  <c r="R2354" i="8"/>
  <c r="Q2354" i="8"/>
  <c r="N2354" i="8"/>
  <c r="M2354" i="8"/>
  <c r="L2353" i="8"/>
  <c r="AT2353" i="8"/>
  <c r="O2353" i="8"/>
  <c r="P2353" i="8"/>
  <c r="S2353" i="8"/>
  <c r="R2353" i="8"/>
  <c r="Q2353" i="8"/>
  <c r="N2353" i="8"/>
  <c r="M2353" i="8"/>
  <c r="L2352" i="8"/>
  <c r="AT2352" i="8"/>
  <c r="O2352" i="8"/>
  <c r="P2352" i="8"/>
  <c r="S2352" i="8"/>
  <c r="R2352" i="8"/>
  <c r="Q2352" i="8"/>
  <c r="N2352" i="8"/>
  <c r="M2352" i="8"/>
  <c r="L2351" i="8"/>
  <c r="AT2351" i="8"/>
  <c r="O2351" i="8"/>
  <c r="P2351" i="8"/>
  <c r="S2351" i="8"/>
  <c r="R2351" i="8"/>
  <c r="Q2351" i="8"/>
  <c r="N2351" i="8"/>
  <c r="M2351" i="8"/>
  <c r="L2350" i="8"/>
  <c r="AT2350" i="8"/>
  <c r="O2350" i="8"/>
  <c r="P2350" i="8"/>
  <c r="S2350" i="8"/>
  <c r="R2350" i="8"/>
  <c r="Q2350" i="8"/>
  <c r="N2350" i="8"/>
  <c r="M2350" i="8"/>
  <c r="L2349" i="8"/>
  <c r="AT2349" i="8"/>
  <c r="O2349" i="8"/>
  <c r="P2349" i="8"/>
  <c r="S2349" i="8"/>
  <c r="R2349" i="8"/>
  <c r="Q2349" i="8"/>
  <c r="N2349" i="8"/>
  <c r="M2349" i="8"/>
  <c r="L2348" i="8"/>
  <c r="AT2348" i="8"/>
  <c r="O2348" i="8"/>
  <c r="P2348" i="8"/>
  <c r="S2348" i="8"/>
  <c r="R2348" i="8"/>
  <c r="Q2348" i="8"/>
  <c r="N2348" i="8"/>
  <c r="M2348" i="8"/>
  <c r="L2347" i="8"/>
  <c r="AT2347" i="8"/>
  <c r="O2347" i="8"/>
  <c r="P2347" i="8"/>
  <c r="S2347" i="8"/>
  <c r="R2347" i="8"/>
  <c r="Q2347" i="8"/>
  <c r="N2347" i="8"/>
  <c r="M2347" i="8"/>
  <c r="L2346" i="8"/>
  <c r="AT2346" i="8"/>
  <c r="O2346" i="8"/>
  <c r="P2346" i="8"/>
  <c r="S2346" i="8"/>
  <c r="R2346" i="8"/>
  <c r="Q2346" i="8"/>
  <c r="N2346" i="8"/>
  <c r="M2346" i="8"/>
  <c r="L2345" i="8"/>
  <c r="AT2345" i="8"/>
  <c r="O2345" i="8"/>
  <c r="P2345" i="8"/>
  <c r="S2345" i="8"/>
  <c r="R2345" i="8"/>
  <c r="Q2345" i="8"/>
  <c r="N2345" i="8"/>
  <c r="M2345" i="8"/>
  <c r="L2344" i="8"/>
  <c r="AT2344" i="8"/>
  <c r="O2344" i="8"/>
  <c r="P2344" i="8"/>
  <c r="S2344" i="8"/>
  <c r="R2344" i="8"/>
  <c r="Q2344" i="8"/>
  <c r="N2344" i="8"/>
  <c r="M2344" i="8"/>
  <c r="L2343" i="8"/>
  <c r="AT2343" i="8"/>
  <c r="O2343" i="8"/>
  <c r="P2343" i="8"/>
  <c r="S2343" i="8"/>
  <c r="R2343" i="8"/>
  <c r="Q2343" i="8"/>
  <c r="N2343" i="8"/>
  <c r="M2343" i="8"/>
  <c r="L2342" i="8"/>
  <c r="AT2342" i="8"/>
  <c r="O2342" i="8"/>
  <c r="P2342" i="8"/>
  <c r="S2342" i="8"/>
  <c r="R2342" i="8"/>
  <c r="Q2342" i="8"/>
  <c r="N2342" i="8"/>
  <c r="M2342" i="8"/>
  <c r="L2341" i="8"/>
  <c r="AT2341" i="8"/>
  <c r="O2341" i="8"/>
  <c r="P2341" i="8"/>
  <c r="S2341" i="8"/>
  <c r="R2341" i="8"/>
  <c r="Q2341" i="8"/>
  <c r="N2341" i="8"/>
  <c r="M2341" i="8"/>
  <c r="L2340" i="8"/>
  <c r="AT2340" i="8"/>
  <c r="O2340" i="8"/>
  <c r="P2340" i="8"/>
  <c r="S2340" i="8"/>
  <c r="R2340" i="8"/>
  <c r="Q2340" i="8"/>
  <c r="N2340" i="8"/>
  <c r="M2340" i="8"/>
  <c r="L2339" i="8"/>
  <c r="AT2339" i="8"/>
  <c r="O2339" i="8"/>
  <c r="P2339" i="8"/>
  <c r="S2339" i="8"/>
  <c r="R2339" i="8"/>
  <c r="Q2339" i="8"/>
  <c r="N2339" i="8"/>
  <c r="M2339" i="8"/>
  <c r="L2338" i="8"/>
  <c r="AT2338" i="8"/>
  <c r="O2338" i="8"/>
  <c r="P2338" i="8"/>
  <c r="S2338" i="8"/>
  <c r="R2338" i="8"/>
  <c r="Q2338" i="8"/>
  <c r="N2338" i="8"/>
  <c r="M2338" i="8"/>
  <c r="L2337" i="8"/>
  <c r="AT2337" i="8"/>
  <c r="O2337" i="8"/>
  <c r="P2337" i="8"/>
  <c r="S2337" i="8"/>
  <c r="R2337" i="8"/>
  <c r="Q2337" i="8"/>
  <c r="N2337" i="8"/>
  <c r="M2337" i="8"/>
  <c r="L2336" i="8"/>
  <c r="AT2336" i="8"/>
  <c r="O2336" i="8"/>
  <c r="P2336" i="8"/>
  <c r="S2336" i="8"/>
  <c r="R2336" i="8"/>
  <c r="Q2336" i="8"/>
  <c r="N2336" i="8"/>
  <c r="M2336" i="8"/>
  <c r="L2335" i="8"/>
  <c r="AT2335" i="8"/>
  <c r="O2335" i="8"/>
  <c r="P2335" i="8"/>
  <c r="S2335" i="8"/>
  <c r="R2335" i="8"/>
  <c r="Q2335" i="8"/>
  <c r="N2335" i="8"/>
  <c r="M2335" i="8"/>
  <c r="L2334" i="8"/>
  <c r="AT2334" i="8"/>
  <c r="O2334" i="8"/>
  <c r="P2334" i="8"/>
  <c r="S2334" i="8"/>
  <c r="R2334" i="8"/>
  <c r="Q2334" i="8"/>
  <c r="N2334" i="8"/>
  <c r="M2334" i="8"/>
  <c r="L2333" i="8"/>
  <c r="AT2333" i="8"/>
  <c r="O2333" i="8"/>
  <c r="P2333" i="8"/>
  <c r="S2333" i="8"/>
  <c r="R2333" i="8"/>
  <c r="Q2333" i="8"/>
  <c r="N2333" i="8"/>
  <c r="M2333" i="8"/>
  <c r="L2332" i="8"/>
  <c r="AT2332" i="8"/>
  <c r="O2332" i="8"/>
  <c r="P2332" i="8"/>
  <c r="S2332" i="8"/>
  <c r="R2332" i="8"/>
  <c r="Q2332" i="8"/>
  <c r="N2332" i="8"/>
  <c r="M2332" i="8"/>
  <c r="L2331" i="8"/>
  <c r="AT2331" i="8"/>
  <c r="O2331" i="8"/>
  <c r="P2331" i="8"/>
  <c r="S2331" i="8"/>
  <c r="R2331" i="8"/>
  <c r="Q2331" i="8"/>
  <c r="N2331" i="8"/>
  <c r="M2331" i="8"/>
  <c r="L2330" i="8"/>
  <c r="AT2330" i="8"/>
  <c r="O2330" i="8"/>
  <c r="P2330" i="8"/>
  <c r="S2330" i="8"/>
  <c r="R2330" i="8"/>
  <c r="Q2330" i="8"/>
  <c r="N2330" i="8"/>
  <c r="M2330" i="8"/>
  <c r="L2329" i="8"/>
  <c r="AT2329" i="8"/>
  <c r="O2329" i="8"/>
  <c r="P2329" i="8"/>
  <c r="S2329" i="8"/>
  <c r="R2329" i="8"/>
  <c r="Q2329" i="8"/>
  <c r="N2329" i="8"/>
  <c r="M2329" i="8"/>
  <c r="L2328" i="8"/>
  <c r="AT2328" i="8"/>
  <c r="O2328" i="8"/>
  <c r="P2328" i="8"/>
  <c r="S2328" i="8"/>
  <c r="R2328" i="8"/>
  <c r="Q2328" i="8"/>
  <c r="N2328" i="8"/>
  <c r="M2328" i="8"/>
  <c r="L2327" i="8"/>
  <c r="AT2327" i="8"/>
  <c r="O2327" i="8"/>
  <c r="P2327" i="8"/>
  <c r="S2327" i="8"/>
  <c r="R2327" i="8"/>
  <c r="Q2327" i="8"/>
  <c r="N2327" i="8"/>
  <c r="M2327" i="8"/>
  <c r="L2326" i="8"/>
  <c r="AT2326" i="8"/>
  <c r="O2326" i="8"/>
  <c r="P2326" i="8"/>
  <c r="S2326" i="8"/>
  <c r="R2326" i="8"/>
  <c r="Q2326" i="8"/>
  <c r="N2326" i="8"/>
  <c r="M2326" i="8"/>
  <c r="L2325" i="8"/>
  <c r="AT2325" i="8"/>
  <c r="O2325" i="8"/>
  <c r="P2325" i="8"/>
  <c r="S2325" i="8"/>
  <c r="R2325" i="8"/>
  <c r="Q2325" i="8"/>
  <c r="N2325" i="8"/>
  <c r="M2325" i="8"/>
  <c r="L2324" i="8"/>
  <c r="AT2324" i="8"/>
  <c r="O2324" i="8"/>
  <c r="P2324" i="8"/>
  <c r="S2324" i="8"/>
  <c r="R2324" i="8"/>
  <c r="Q2324" i="8"/>
  <c r="N2324" i="8"/>
  <c r="M2324" i="8"/>
  <c r="L2323" i="8"/>
  <c r="AT2323" i="8"/>
  <c r="O2323" i="8"/>
  <c r="P2323" i="8"/>
  <c r="S2323" i="8"/>
  <c r="R2323" i="8"/>
  <c r="Q2323" i="8"/>
  <c r="N2323" i="8"/>
  <c r="M2323" i="8"/>
  <c r="L2322" i="8"/>
  <c r="AT2322" i="8"/>
  <c r="O2322" i="8"/>
  <c r="P2322" i="8"/>
  <c r="S2322" i="8"/>
  <c r="R2322" i="8"/>
  <c r="Q2322" i="8"/>
  <c r="N2322" i="8"/>
  <c r="M2322" i="8"/>
  <c r="L2321" i="8"/>
  <c r="AT2321" i="8"/>
  <c r="O2321" i="8"/>
  <c r="P2321" i="8"/>
  <c r="S2321" i="8"/>
  <c r="R2321" i="8"/>
  <c r="Q2321" i="8"/>
  <c r="N2321" i="8"/>
  <c r="M2321" i="8"/>
  <c r="L2320" i="8"/>
  <c r="AT2320" i="8"/>
  <c r="O2320" i="8"/>
  <c r="P2320" i="8"/>
  <c r="S2320" i="8"/>
  <c r="R2320" i="8"/>
  <c r="Q2320" i="8"/>
  <c r="N2320" i="8"/>
  <c r="M2320" i="8"/>
  <c r="L2319" i="8"/>
  <c r="AT2319" i="8"/>
  <c r="O2319" i="8"/>
  <c r="P2319" i="8"/>
  <c r="S2319" i="8"/>
  <c r="R2319" i="8"/>
  <c r="Q2319" i="8"/>
  <c r="N2319" i="8"/>
  <c r="M2319" i="8"/>
  <c r="L2318" i="8"/>
  <c r="AT2318" i="8"/>
  <c r="O2318" i="8"/>
  <c r="P2318" i="8"/>
  <c r="S2318" i="8"/>
  <c r="R2318" i="8"/>
  <c r="Q2318" i="8"/>
  <c r="N2318" i="8"/>
  <c r="M2318" i="8"/>
  <c r="L2317" i="8"/>
  <c r="AT2317" i="8"/>
  <c r="O2317" i="8"/>
  <c r="P2317" i="8"/>
  <c r="S2317" i="8"/>
  <c r="R2317" i="8"/>
  <c r="Q2317" i="8"/>
  <c r="N2317" i="8"/>
  <c r="M2317" i="8"/>
  <c r="L2316" i="8"/>
  <c r="AT2316" i="8"/>
  <c r="O2316" i="8"/>
  <c r="P2316" i="8"/>
  <c r="S2316" i="8"/>
  <c r="R2316" i="8"/>
  <c r="Q2316" i="8"/>
  <c r="N2316" i="8"/>
  <c r="M2316" i="8"/>
  <c r="L2315" i="8"/>
  <c r="AT2315" i="8"/>
  <c r="O2315" i="8"/>
  <c r="P2315" i="8"/>
  <c r="S2315" i="8"/>
  <c r="R2315" i="8"/>
  <c r="Q2315" i="8"/>
  <c r="N2315" i="8"/>
  <c r="M2315" i="8"/>
  <c r="L2314" i="8"/>
  <c r="AT2314" i="8"/>
  <c r="O2314" i="8"/>
  <c r="P2314" i="8"/>
  <c r="S2314" i="8"/>
  <c r="R2314" i="8"/>
  <c r="Q2314" i="8"/>
  <c r="N2314" i="8"/>
  <c r="M2314" i="8"/>
  <c r="L2313" i="8"/>
  <c r="AT2313" i="8"/>
  <c r="O2313" i="8"/>
  <c r="P2313" i="8"/>
  <c r="S2313" i="8"/>
  <c r="R2313" i="8"/>
  <c r="Q2313" i="8"/>
  <c r="N2313" i="8"/>
  <c r="M2313" i="8"/>
  <c r="L2312" i="8"/>
  <c r="AT2312" i="8"/>
  <c r="O2312" i="8"/>
  <c r="P2312" i="8"/>
  <c r="S2312" i="8"/>
  <c r="R2312" i="8"/>
  <c r="Q2312" i="8"/>
  <c r="N2312" i="8"/>
  <c r="M2312" i="8"/>
  <c r="L2311" i="8"/>
  <c r="AT2311" i="8"/>
  <c r="O2311" i="8"/>
  <c r="P2311" i="8"/>
  <c r="S2311" i="8"/>
  <c r="R2311" i="8"/>
  <c r="Q2311" i="8"/>
  <c r="N2311" i="8"/>
  <c r="M2311" i="8"/>
  <c r="L2310" i="8"/>
  <c r="AT2310" i="8"/>
  <c r="O2310" i="8"/>
  <c r="P2310" i="8"/>
  <c r="S2310" i="8"/>
  <c r="R2310" i="8"/>
  <c r="Q2310" i="8"/>
  <c r="N2310" i="8"/>
  <c r="M2310" i="8"/>
  <c r="L2309" i="8"/>
  <c r="AT2309" i="8"/>
  <c r="O2309" i="8"/>
  <c r="P2309" i="8"/>
  <c r="S2309" i="8"/>
  <c r="R2309" i="8"/>
  <c r="Q2309" i="8"/>
  <c r="N2309" i="8"/>
  <c r="M2309" i="8"/>
  <c r="L2308" i="8"/>
  <c r="AT2308" i="8"/>
  <c r="O2308" i="8"/>
  <c r="P2308" i="8"/>
  <c r="S2308" i="8"/>
  <c r="R2308" i="8"/>
  <c r="Q2308" i="8"/>
  <c r="N2308" i="8"/>
  <c r="M2308" i="8"/>
  <c r="L2307" i="8"/>
  <c r="AT2307" i="8"/>
  <c r="O2307" i="8"/>
  <c r="P2307" i="8"/>
  <c r="S2307" i="8"/>
  <c r="R2307" i="8"/>
  <c r="Q2307" i="8"/>
  <c r="N2307" i="8"/>
  <c r="M2307" i="8"/>
  <c r="L2306" i="8"/>
  <c r="AT2306" i="8"/>
  <c r="O2306" i="8"/>
  <c r="P2306" i="8"/>
  <c r="S2306" i="8"/>
  <c r="R2306" i="8"/>
  <c r="Q2306" i="8"/>
  <c r="N2306" i="8"/>
  <c r="M2306" i="8"/>
  <c r="L2305" i="8"/>
  <c r="AT2305" i="8"/>
  <c r="O2305" i="8"/>
  <c r="P2305" i="8"/>
  <c r="S2305" i="8"/>
  <c r="R2305" i="8"/>
  <c r="Q2305" i="8"/>
  <c r="N2305" i="8"/>
  <c r="M2305" i="8"/>
  <c r="L2304" i="8"/>
  <c r="AT2304" i="8"/>
  <c r="O2304" i="8"/>
  <c r="P2304" i="8"/>
  <c r="S2304" i="8"/>
  <c r="R2304" i="8"/>
  <c r="Q2304" i="8"/>
  <c r="N2304" i="8"/>
  <c r="M2304" i="8"/>
  <c r="L2303" i="8"/>
  <c r="AT2303" i="8"/>
  <c r="O2303" i="8"/>
  <c r="P2303" i="8"/>
  <c r="S2303" i="8"/>
  <c r="R2303" i="8"/>
  <c r="Q2303" i="8"/>
  <c r="N2303" i="8"/>
  <c r="M2303" i="8"/>
  <c r="L2302" i="8"/>
  <c r="AT2302" i="8"/>
  <c r="O2302" i="8"/>
  <c r="P2302" i="8"/>
  <c r="S2302" i="8"/>
  <c r="R2302" i="8"/>
  <c r="Q2302" i="8"/>
  <c r="N2302" i="8"/>
  <c r="M2302" i="8"/>
  <c r="L2301" i="8"/>
  <c r="AT2301" i="8"/>
  <c r="O2301" i="8"/>
  <c r="P2301" i="8"/>
  <c r="S2301" i="8"/>
  <c r="R2301" i="8"/>
  <c r="Q2301" i="8"/>
  <c r="N2301" i="8"/>
  <c r="M2301" i="8"/>
  <c r="L2300" i="8"/>
  <c r="AT2300" i="8"/>
  <c r="O2300" i="8"/>
  <c r="P2300" i="8"/>
  <c r="S2300" i="8"/>
  <c r="R2300" i="8"/>
  <c r="Q2300" i="8"/>
  <c r="N2300" i="8"/>
  <c r="M2300" i="8"/>
  <c r="L2299" i="8"/>
  <c r="AT2299" i="8"/>
  <c r="O2299" i="8"/>
  <c r="P2299" i="8"/>
  <c r="S2299" i="8"/>
  <c r="R2299" i="8"/>
  <c r="Q2299" i="8"/>
  <c r="N2299" i="8"/>
  <c r="M2299" i="8"/>
  <c r="L2298" i="8"/>
  <c r="AT2298" i="8"/>
  <c r="O2298" i="8"/>
  <c r="P2298" i="8"/>
  <c r="S2298" i="8"/>
  <c r="R2298" i="8"/>
  <c r="Q2298" i="8"/>
  <c r="N2298" i="8"/>
  <c r="M2298" i="8"/>
  <c r="L2297" i="8"/>
  <c r="AT2297" i="8"/>
  <c r="O2297" i="8"/>
  <c r="P2297" i="8"/>
  <c r="S2297" i="8"/>
  <c r="R2297" i="8"/>
  <c r="Q2297" i="8"/>
  <c r="N2297" i="8"/>
  <c r="M2297" i="8"/>
  <c r="L2296" i="8"/>
  <c r="AT2296" i="8"/>
  <c r="O2296" i="8"/>
  <c r="P2296" i="8"/>
  <c r="S2296" i="8"/>
  <c r="R2296" i="8"/>
  <c r="Q2296" i="8"/>
  <c r="N2296" i="8"/>
  <c r="M2296" i="8"/>
  <c r="L2295" i="8"/>
  <c r="AT2295" i="8"/>
  <c r="O2295" i="8"/>
  <c r="P2295" i="8"/>
  <c r="S2295" i="8"/>
  <c r="R2295" i="8"/>
  <c r="Q2295" i="8"/>
  <c r="N2295" i="8"/>
  <c r="M2295" i="8"/>
  <c r="L2294" i="8"/>
  <c r="AT2294" i="8"/>
  <c r="O2294" i="8"/>
  <c r="P2294" i="8"/>
  <c r="S2294" i="8"/>
  <c r="R2294" i="8"/>
  <c r="Q2294" i="8"/>
  <c r="N2294" i="8"/>
  <c r="M2294" i="8"/>
  <c r="L2293" i="8"/>
  <c r="AT2293" i="8"/>
  <c r="O2293" i="8"/>
  <c r="P2293" i="8"/>
  <c r="S2293" i="8"/>
  <c r="R2293" i="8"/>
  <c r="Q2293" i="8"/>
  <c r="N2293" i="8"/>
  <c r="M2293" i="8"/>
  <c r="L2292" i="8"/>
  <c r="AT2292" i="8"/>
  <c r="O2292" i="8"/>
  <c r="P2292" i="8"/>
  <c r="S2292" i="8"/>
  <c r="R2292" i="8"/>
  <c r="Q2292" i="8"/>
  <c r="N2292" i="8"/>
  <c r="M2292" i="8"/>
  <c r="L2291" i="8"/>
  <c r="AT2291" i="8"/>
  <c r="O2291" i="8"/>
  <c r="P2291" i="8"/>
  <c r="S2291" i="8"/>
  <c r="R2291" i="8"/>
  <c r="Q2291" i="8"/>
  <c r="N2291" i="8"/>
  <c r="M2291" i="8"/>
  <c r="L2290" i="8"/>
  <c r="AT2290" i="8"/>
  <c r="O2290" i="8"/>
  <c r="P2290" i="8"/>
  <c r="S2290" i="8"/>
  <c r="R2290" i="8"/>
  <c r="Q2290" i="8"/>
  <c r="N2290" i="8"/>
  <c r="M2290" i="8"/>
  <c r="L2289" i="8"/>
  <c r="AT2289" i="8"/>
  <c r="O2289" i="8"/>
  <c r="P2289" i="8"/>
  <c r="S2289" i="8"/>
  <c r="R2289" i="8"/>
  <c r="Q2289" i="8"/>
  <c r="N2289" i="8"/>
  <c r="M2289" i="8"/>
  <c r="L2288" i="8"/>
  <c r="AT2288" i="8"/>
  <c r="O2288" i="8"/>
  <c r="P2288" i="8"/>
  <c r="S2288" i="8"/>
  <c r="R2288" i="8"/>
  <c r="Q2288" i="8"/>
  <c r="N2288" i="8"/>
  <c r="M2288" i="8"/>
  <c r="L2287" i="8"/>
  <c r="AT2287" i="8"/>
  <c r="O2287" i="8"/>
  <c r="P2287" i="8"/>
  <c r="S2287" i="8"/>
  <c r="R2287" i="8"/>
  <c r="Q2287" i="8"/>
  <c r="N2287" i="8"/>
  <c r="M2287" i="8"/>
  <c r="L2286" i="8"/>
  <c r="AT2286" i="8"/>
  <c r="O2286" i="8"/>
  <c r="P2286" i="8"/>
  <c r="S2286" i="8"/>
  <c r="R2286" i="8"/>
  <c r="Q2286" i="8"/>
  <c r="N2286" i="8"/>
  <c r="M2286" i="8"/>
  <c r="L2285" i="8"/>
  <c r="AT2285" i="8"/>
  <c r="O2285" i="8"/>
  <c r="P2285" i="8"/>
  <c r="S2285" i="8"/>
  <c r="R2285" i="8"/>
  <c r="Q2285" i="8"/>
  <c r="N2285" i="8"/>
  <c r="M2285" i="8"/>
  <c r="L2284" i="8"/>
  <c r="AT2284" i="8"/>
  <c r="O2284" i="8"/>
  <c r="P2284" i="8"/>
  <c r="S2284" i="8"/>
  <c r="R2284" i="8"/>
  <c r="Q2284" i="8"/>
  <c r="N2284" i="8"/>
  <c r="M2284" i="8"/>
  <c r="L2283" i="8"/>
  <c r="AT2283" i="8"/>
  <c r="O2283" i="8"/>
  <c r="P2283" i="8"/>
  <c r="S2283" i="8"/>
  <c r="R2283" i="8"/>
  <c r="Q2283" i="8"/>
  <c r="N2283" i="8"/>
  <c r="M2283" i="8"/>
  <c r="L2282" i="8"/>
  <c r="AT2282" i="8"/>
  <c r="O2282" i="8"/>
  <c r="P2282" i="8"/>
  <c r="S2282" i="8"/>
  <c r="R2282" i="8"/>
  <c r="Q2282" i="8"/>
  <c r="N2282" i="8"/>
  <c r="M2282" i="8"/>
  <c r="L2281" i="8"/>
  <c r="AT2281" i="8"/>
  <c r="O2281" i="8"/>
  <c r="P2281" i="8"/>
  <c r="S2281" i="8"/>
  <c r="R2281" i="8"/>
  <c r="Q2281" i="8"/>
  <c r="N2281" i="8"/>
  <c r="M2281" i="8"/>
  <c r="L2280" i="8"/>
  <c r="AT2280" i="8"/>
  <c r="O2280" i="8"/>
  <c r="P2280" i="8"/>
  <c r="S2280" i="8"/>
  <c r="R2280" i="8"/>
  <c r="Q2280" i="8"/>
  <c r="N2280" i="8"/>
  <c r="M2280" i="8"/>
  <c r="L2279" i="8"/>
  <c r="AT2279" i="8"/>
  <c r="O2279" i="8"/>
  <c r="P2279" i="8"/>
  <c r="S2279" i="8"/>
  <c r="R2279" i="8"/>
  <c r="Q2279" i="8"/>
  <c r="N2279" i="8"/>
  <c r="M2279" i="8"/>
  <c r="L2278" i="8"/>
  <c r="AT2278" i="8"/>
  <c r="O2278" i="8"/>
  <c r="P2278" i="8"/>
  <c r="S2278" i="8"/>
  <c r="R2278" i="8"/>
  <c r="Q2278" i="8"/>
  <c r="N2278" i="8"/>
  <c r="M2278" i="8"/>
  <c r="L2277" i="8"/>
  <c r="AT2277" i="8"/>
  <c r="O2277" i="8"/>
  <c r="P2277" i="8"/>
  <c r="S2277" i="8"/>
  <c r="R2277" i="8"/>
  <c r="Q2277" i="8"/>
  <c r="N2277" i="8"/>
  <c r="M2277" i="8"/>
  <c r="L2276" i="8"/>
  <c r="AT2276" i="8"/>
  <c r="O2276" i="8"/>
  <c r="P2276" i="8"/>
  <c r="S2276" i="8"/>
  <c r="R2276" i="8"/>
  <c r="Q2276" i="8"/>
  <c r="N2276" i="8"/>
  <c r="M2276" i="8"/>
  <c r="L2275" i="8"/>
  <c r="AT2275" i="8"/>
  <c r="O2275" i="8"/>
  <c r="P2275" i="8"/>
  <c r="S2275" i="8"/>
  <c r="R2275" i="8"/>
  <c r="Q2275" i="8"/>
  <c r="N2275" i="8"/>
  <c r="M2275" i="8"/>
  <c r="L2274" i="8"/>
  <c r="AT2274" i="8"/>
  <c r="O2274" i="8"/>
  <c r="P2274" i="8"/>
  <c r="S2274" i="8"/>
  <c r="R2274" i="8"/>
  <c r="Q2274" i="8"/>
  <c r="N2274" i="8"/>
  <c r="M2274" i="8"/>
  <c r="L2273" i="8"/>
  <c r="AT2273" i="8"/>
  <c r="O2273" i="8"/>
  <c r="P2273" i="8"/>
  <c r="S2273" i="8"/>
  <c r="R2273" i="8"/>
  <c r="Q2273" i="8"/>
  <c r="N2273" i="8"/>
  <c r="M2273" i="8"/>
  <c r="L2272" i="8"/>
  <c r="AT2272" i="8"/>
  <c r="O2272" i="8"/>
  <c r="P2272" i="8"/>
  <c r="S2272" i="8"/>
  <c r="R2272" i="8"/>
  <c r="Q2272" i="8"/>
  <c r="N2272" i="8"/>
  <c r="M2272" i="8"/>
  <c r="L2271" i="8"/>
  <c r="AT2271" i="8"/>
  <c r="O2271" i="8"/>
  <c r="P2271" i="8"/>
  <c r="S2271" i="8"/>
  <c r="R2271" i="8"/>
  <c r="Q2271" i="8"/>
  <c r="N2271" i="8"/>
  <c r="M2271" i="8"/>
  <c r="L2270" i="8"/>
  <c r="AT2270" i="8"/>
  <c r="O2270" i="8"/>
  <c r="P2270" i="8"/>
  <c r="S2270" i="8"/>
  <c r="R2270" i="8"/>
  <c r="Q2270" i="8"/>
  <c r="N2270" i="8"/>
  <c r="M2270" i="8"/>
  <c r="L2269" i="8"/>
  <c r="AT2269" i="8"/>
  <c r="O2269" i="8"/>
  <c r="P2269" i="8"/>
  <c r="S2269" i="8"/>
  <c r="R2269" i="8"/>
  <c r="Q2269" i="8"/>
  <c r="N2269" i="8"/>
  <c r="M2269" i="8"/>
  <c r="L2268" i="8"/>
  <c r="AT2268" i="8"/>
  <c r="O2268" i="8"/>
  <c r="P2268" i="8"/>
  <c r="S2268" i="8"/>
  <c r="R2268" i="8"/>
  <c r="Q2268" i="8"/>
  <c r="N2268" i="8"/>
  <c r="M2268" i="8"/>
  <c r="L2267" i="8"/>
  <c r="AT2267" i="8"/>
  <c r="O2267" i="8"/>
  <c r="P2267" i="8"/>
  <c r="S2267" i="8"/>
  <c r="R2267" i="8"/>
  <c r="Q2267" i="8"/>
  <c r="N2267" i="8"/>
  <c r="M2267" i="8"/>
  <c r="L2266" i="8"/>
  <c r="AT2266" i="8"/>
  <c r="O2266" i="8"/>
  <c r="P2266" i="8"/>
  <c r="S2266" i="8"/>
  <c r="R2266" i="8"/>
  <c r="Q2266" i="8"/>
  <c r="N2266" i="8"/>
  <c r="M2266" i="8"/>
  <c r="L2265" i="8"/>
  <c r="AT2265" i="8"/>
  <c r="O2265" i="8"/>
  <c r="P2265" i="8"/>
  <c r="S2265" i="8"/>
  <c r="R2265" i="8"/>
  <c r="Q2265" i="8"/>
  <c r="N2265" i="8"/>
  <c r="M2265" i="8"/>
  <c r="L2264" i="8"/>
  <c r="AT2264" i="8"/>
  <c r="O2264" i="8"/>
  <c r="P2264" i="8"/>
  <c r="S2264" i="8"/>
  <c r="R2264" i="8"/>
  <c r="Q2264" i="8"/>
  <c r="N2264" i="8"/>
  <c r="M2264" i="8"/>
  <c r="L2263" i="8"/>
  <c r="AT2263" i="8"/>
  <c r="O2263" i="8"/>
  <c r="P2263" i="8"/>
  <c r="S2263" i="8"/>
  <c r="R2263" i="8"/>
  <c r="Q2263" i="8"/>
  <c r="N2263" i="8"/>
  <c r="M2263" i="8"/>
  <c r="L2262" i="8"/>
  <c r="AT2262" i="8"/>
  <c r="O2262" i="8"/>
  <c r="P2262" i="8"/>
  <c r="S2262" i="8"/>
  <c r="R2262" i="8"/>
  <c r="Q2262" i="8"/>
  <c r="N2262" i="8"/>
  <c r="M2262" i="8"/>
  <c r="L2261" i="8"/>
  <c r="AT2261" i="8"/>
  <c r="O2261" i="8"/>
  <c r="P2261" i="8"/>
  <c r="S2261" i="8"/>
  <c r="R2261" i="8"/>
  <c r="Q2261" i="8"/>
  <c r="N2261" i="8"/>
  <c r="M2261" i="8"/>
  <c r="L2260" i="8"/>
  <c r="AT2260" i="8"/>
  <c r="O2260" i="8"/>
  <c r="P2260" i="8"/>
  <c r="S2260" i="8"/>
  <c r="R2260" i="8"/>
  <c r="Q2260" i="8"/>
  <c r="N2260" i="8"/>
  <c r="M2260" i="8"/>
  <c r="L2259" i="8"/>
  <c r="AT2259" i="8"/>
  <c r="O2259" i="8"/>
  <c r="P2259" i="8"/>
  <c r="S2259" i="8"/>
  <c r="R2259" i="8"/>
  <c r="Q2259" i="8"/>
  <c r="N2259" i="8"/>
  <c r="M2259" i="8"/>
  <c r="L2258" i="8"/>
  <c r="AT2258" i="8"/>
  <c r="O2258" i="8"/>
  <c r="P2258" i="8"/>
  <c r="S2258" i="8"/>
  <c r="R2258" i="8"/>
  <c r="Q2258" i="8"/>
  <c r="N2258" i="8"/>
  <c r="M2258" i="8"/>
  <c r="L2257" i="8"/>
  <c r="AT2257" i="8"/>
  <c r="O2257" i="8"/>
  <c r="P2257" i="8"/>
  <c r="S2257" i="8"/>
  <c r="R2257" i="8"/>
  <c r="Q2257" i="8"/>
  <c r="N2257" i="8"/>
  <c r="M2257" i="8"/>
  <c r="L2256" i="8"/>
  <c r="AT2256" i="8"/>
  <c r="O2256" i="8"/>
  <c r="P2256" i="8"/>
  <c r="S2256" i="8"/>
  <c r="R2256" i="8"/>
  <c r="Q2256" i="8"/>
  <c r="N2256" i="8"/>
  <c r="M2256" i="8"/>
  <c r="L2255" i="8"/>
  <c r="AT2255" i="8"/>
  <c r="O2255" i="8"/>
  <c r="P2255" i="8"/>
  <c r="S2255" i="8"/>
  <c r="R2255" i="8"/>
  <c r="Q2255" i="8"/>
  <c r="N2255" i="8"/>
  <c r="M2255" i="8"/>
  <c r="L2254" i="8"/>
  <c r="AT2254" i="8"/>
  <c r="O2254" i="8"/>
  <c r="P2254" i="8"/>
  <c r="S2254" i="8"/>
  <c r="R2254" i="8"/>
  <c r="Q2254" i="8"/>
  <c r="N2254" i="8"/>
  <c r="M2254" i="8"/>
  <c r="L2253" i="8"/>
  <c r="AT2253" i="8"/>
  <c r="O2253" i="8"/>
  <c r="P2253" i="8"/>
  <c r="S2253" i="8"/>
  <c r="R2253" i="8"/>
  <c r="Q2253" i="8"/>
  <c r="N2253" i="8"/>
  <c r="M2253" i="8"/>
  <c r="L2252" i="8"/>
  <c r="AT2252" i="8"/>
  <c r="O2252" i="8"/>
  <c r="P2252" i="8"/>
  <c r="S2252" i="8"/>
  <c r="R2252" i="8"/>
  <c r="Q2252" i="8"/>
  <c r="N2252" i="8"/>
  <c r="M2252" i="8"/>
  <c r="L2251" i="8"/>
  <c r="AT2251" i="8"/>
  <c r="O2251" i="8"/>
  <c r="P2251" i="8"/>
  <c r="S2251" i="8"/>
  <c r="R2251" i="8"/>
  <c r="Q2251" i="8"/>
  <c r="N2251" i="8"/>
  <c r="M2251" i="8"/>
  <c r="L2250" i="8"/>
  <c r="AT2250" i="8"/>
  <c r="O2250" i="8"/>
  <c r="P2250" i="8"/>
  <c r="S2250" i="8"/>
  <c r="R2250" i="8"/>
  <c r="Q2250" i="8"/>
  <c r="N2250" i="8"/>
  <c r="M2250" i="8"/>
  <c r="L2249" i="8"/>
  <c r="AT2249" i="8"/>
  <c r="O2249" i="8"/>
  <c r="P2249" i="8"/>
  <c r="S2249" i="8"/>
  <c r="R2249" i="8"/>
  <c r="Q2249" i="8"/>
  <c r="N2249" i="8"/>
  <c r="M2249" i="8"/>
  <c r="L2248" i="8"/>
  <c r="AT2248" i="8"/>
  <c r="O2248" i="8"/>
  <c r="P2248" i="8"/>
  <c r="S2248" i="8"/>
  <c r="R2248" i="8"/>
  <c r="Q2248" i="8"/>
  <c r="N2248" i="8"/>
  <c r="M2248" i="8"/>
  <c r="L2247" i="8"/>
  <c r="AT2247" i="8"/>
  <c r="O2247" i="8"/>
  <c r="P2247" i="8"/>
  <c r="S2247" i="8"/>
  <c r="R2247" i="8"/>
  <c r="Q2247" i="8"/>
  <c r="N2247" i="8"/>
  <c r="M2247" i="8"/>
  <c r="L2246" i="8"/>
  <c r="AT2246" i="8"/>
  <c r="O2246" i="8"/>
  <c r="P2246" i="8"/>
  <c r="S2246" i="8"/>
  <c r="R2246" i="8"/>
  <c r="Q2246" i="8"/>
  <c r="N2246" i="8"/>
  <c r="M2246" i="8"/>
  <c r="L2245" i="8"/>
  <c r="AT2245" i="8"/>
  <c r="O2245" i="8"/>
  <c r="P2245" i="8"/>
  <c r="S2245" i="8"/>
  <c r="R2245" i="8"/>
  <c r="Q2245" i="8"/>
  <c r="N2245" i="8"/>
  <c r="M2245" i="8"/>
  <c r="L2244" i="8"/>
  <c r="AT2244" i="8"/>
  <c r="O2244" i="8"/>
  <c r="P2244" i="8"/>
  <c r="S2244" i="8"/>
  <c r="R2244" i="8"/>
  <c r="Q2244" i="8"/>
  <c r="N2244" i="8"/>
  <c r="M2244" i="8"/>
  <c r="L2243" i="8"/>
  <c r="AT2243" i="8"/>
  <c r="O2243" i="8"/>
  <c r="P2243" i="8"/>
  <c r="S2243" i="8"/>
  <c r="R2243" i="8"/>
  <c r="Q2243" i="8"/>
  <c r="N2243" i="8"/>
  <c r="M2243" i="8"/>
  <c r="L2242" i="8"/>
  <c r="AT2242" i="8"/>
  <c r="O2242" i="8"/>
  <c r="P2242" i="8"/>
  <c r="S2242" i="8"/>
  <c r="R2242" i="8"/>
  <c r="Q2242" i="8"/>
  <c r="N2242" i="8"/>
  <c r="M2242" i="8"/>
  <c r="L2241" i="8"/>
  <c r="AT2241" i="8"/>
  <c r="O2241" i="8"/>
  <c r="P2241" i="8"/>
  <c r="S2241" i="8"/>
  <c r="R2241" i="8"/>
  <c r="Q2241" i="8"/>
  <c r="N2241" i="8"/>
  <c r="M2241" i="8"/>
  <c r="L2240" i="8"/>
  <c r="AT2240" i="8"/>
  <c r="O2240" i="8"/>
  <c r="P2240" i="8"/>
  <c r="S2240" i="8"/>
  <c r="R2240" i="8"/>
  <c r="Q2240" i="8"/>
  <c r="N2240" i="8"/>
  <c r="M2240" i="8"/>
  <c r="L2239" i="8"/>
  <c r="AT2239" i="8"/>
  <c r="O2239" i="8"/>
  <c r="P2239" i="8"/>
  <c r="S2239" i="8"/>
  <c r="R2239" i="8"/>
  <c r="Q2239" i="8"/>
  <c r="N2239" i="8"/>
  <c r="M2239" i="8"/>
  <c r="L2238" i="8"/>
  <c r="AT2238" i="8"/>
  <c r="O2238" i="8"/>
  <c r="P2238" i="8"/>
  <c r="S2238" i="8"/>
  <c r="R2238" i="8"/>
  <c r="Q2238" i="8"/>
  <c r="N2238" i="8"/>
  <c r="M2238" i="8"/>
  <c r="L2237" i="8"/>
  <c r="AT2237" i="8"/>
  <c r="O2237" i="8"/>
  <c r="P2237" i="8"/>
  <c r="S2237" i="8"/>
  <c r="R2237" i="8"/>
  <c r="Q2237" i="8"/>
  <c r="N2237" i="8"/>
  <c r="M2237" i="8"/>
  <c r="L2236" i="8"/>
  <c r="AT2236" i="8"/>
  <c r="O2236" i="8"/>
  <c r="P2236" i="8"/>
  <c r="S2236" i="8"/>
  <c r="R2236" i="8"/>
  <c r="Q2236" i="8"/>
  <c r="N2236" i="8"/>
  <c r="M2236" i="8"/>
  <c r="L2235" i="8"/>
  <c r="AT2235" i="8"/>
  <c r="O2235" i="8"/>
  <c r="P2235" i="8"/>
  <c r="S2235" i="8"/>
  <c r="R2235" i="8"/>
  <c r="Q2235" i="8"/>
  <c r="N2235" i="8"/>
  <c r="M2235" i="8"/>
  <c r="L2234" i="8"/>
  <c r="AT2234" i="8"/>
  <c r="O2234" i="8"/>
  <c r="P2234" i="8"/>
  <c r="S2234" i="8"/>
  <c r="R2234" i="8"/>
  <c r="Q2234" i="8"/>
  <c r="N2234" i="8"/>
  <c r="M2234" i="8"/>
  <c r="L2233" i="8"/>
  <c r="AT2233" i="8"/>
  <c r="O2233" i="8"/>
  <c r="P2233" i="8"/>
  <c r="S2233" i="8"/>
  <c r="R2233" i="8"/>
  <c r="Q2233" i="8"/>
  <c r="N2233" i="8"/>
  <c r="M2233" i="8"/>
  <c r="L2232" i="8"/>
  <c r="AT2232" i="8"/>
  <c r="O2232" i="8"/>
  <c r="P2232" i="8"/>
  <c r="S2232" i="8"/>
  <c r="R2232" i="8"/>
  <c r="Q2232" i="8"/>
  <c r="N2232" i="8"/>
  <c r="M2232" i="8"/>
  <c r="L2231" i="8"/>
  <c r="AT2231" i="8"/>
  <c r="O2231" i="8"/>
  <c r="P2231" i="8"/>
  <c r="S2231" i="8"/>
  <c r="R2231" i="8"/>
  <c r="Q2231" i="8"/>
  <c r="N2231" i="8"/>
  <c r="M2231" i="8"/>
  <c r="L2230" i="8"/>
  <c r="AT2230" i="8"/>
  <c r="O2230" i="8"/>
  <c r="P2230" i="8"/>
  <c r="S2230" i="8"/>
  <c r="R2230" i="8"/>
  <c r="Q2230" i="8"/>
  <c r="N2230" i="8"/>
  <c r="M2230" i="8"/>
  <c r="L2229" i="8"/>
  <c r="AT2229" i="8"/>
  <c r="O2229" i="8"/>
  <c r="P2229" i="8"/>
  <c r="S2229" i="8"/>
  <c r="R2229" i="8"/>
  <c r="Q2229" i="8"/>
  <c r="N2229" i="8"/>
  <c r="M2229" i="8"/>
  <c r="L2228" i="8"/>
  <c r="AT2228" i="8"/>
  <c r="O2228" i="8"/>
  <c r="P2228" i="8"/>
  <c r="S2228" i="8"/>
  <c r="R2228" i="8"/>
  <c r="Q2228" i="8"/>
  <c r="N2228" i="8"/>
  <c r="M2228" i="8"/>
  <c r="L2227" i="8"/>
  <c r="AT2227" i="8"/>
  <c r="O2227" i="8"/>
  <c r="P2227" i="8"/>
  <c r="S2227" i="8"/>
  <c r="R2227" i="8"/>
  <c r="Q2227" i="8"/>
  <c r="N2227" i="8"/>
  <c r="M2227" i="8"/>
  <c r="L2226" i="8"/>
  <c r="AT2226" i="8"/>
  <c r="O2226" i="8"/>
  <c r="P2226" i="8"/>
  <c r="S2226" i="8"/>
  <c r="R2226" i="8"/>
  <c r="Q2226" i="8"/>
  <c r="N2226" i="8"/>
  <c r="M2226" i="8"/>
  <c r="L2225" i="8"/>
  <c r="AT2225" i="8"/>
  <c r="O2225" i="8"/>
  <c r="P2225" i="8"/>
  <c r="S2225" i="8"/>
  <c r="R2225" i="8"/>
  <c r="Q2225" i="8"/>
  <c r="N2225" i="8"/>
  <c r="M2225" i="8"/>
  <c r="L2224" i="8"/>
  <c r="AT2224" i="8"/>
  <c r="O2224" i="8"/>
  <c r="P2224" i="8"/>
  <c r="S2224" i="8"/>
  <c r="R2224" i="8"/>
  <c r="Q2224" i="8"/>
  <c r="N2224" i="8"/>
  <c r="M2224" i="8"/>
  <c r="L2223" i="8"/>
  <c r="AT2223" i="8"/>
  <c r="O2223" i="8"/>
  <c r="P2223" i="8"/>
  <c r="S2223" i="8"/>
  <c r="R2223" i="8"/>
  <c r="Q2223" i="8"/>
  <c r="N2223" i="8"/>
  <c r="M2223" i="8"/>
  <c r="L2222" i="8"/>
  <c r="AT2222" i="8"/>
  <c r="O2222" i="8"/>
  <c r="P2222" i="8"/>
  <c r="S2222" i="8"/>
  <c r="R2222" i="8"/>
  <c r="Q2222" i="8"/>
  <c r="N2222" i="8"/>
  <c r="M2222" i="8"/>
  <c r="L2221" i="8"/>
  <c r="AT2221" i="8"/>
  <c r="O2221" i="8"/>
  <c r="P2221" i="8"/>
  <c r="S2221" i="8"/>
  <c r="R2221" i="8"/>
  <c r="Q2221" i="8"/>
  <c r="N2221" i="8"/>
  <c r="M2221" i="8"/>
  <c r="L2220" i="8"/>
  <c r="AT2220" i="8"/>
  <c r="O2220" i="8"/>
  <c r="P2220" i="8"/>
  <c r="S2220" i="8"/>
  <c r="R2220" i="8"/>
  <c r="Q2220" i="8"/>
  <c r="N2220" i="8"/>
  <c r="M2220" i="8"/>
  <c r="L2219" i="8"/>
  <c r="AT2219" i="8"/>
  <c r="O2219" i="8"/>
  <c r="P2219" i="8"/>
  <c r="S2219" i="8"/>
  <c r="R2219" i="8"/>
  <c r="Q2219" i="8"/>
  <c r="N2219" i="8"/>
  <c r="M2219" i="8"/>
  <c r="L2218" i="8"/>
  <c r="AT2218" i="8"/>
  <c r="O2218" i="8"/>
  <c r="P2218" i="8"/>
  <c r="S2218" i="8"/>
  <c r="R2218" i="8"/>
  <c r="Q2218" i="8"/>
  <c r="N2218" i="8"/>
  <c r="M2218" i="8"/>
  <c r="L2217" i="8"/>
  <c r="AT2217" i="8"/>
  <c r="O2217" i="8"/>
  <c r="P2217" i="8"/>
  <c r="S2217" i="8"/>
  <c r="R2217" i="8"/>
  <c r="Q2217" i="8"/>
  <c r="N2217" i="8"/>
  <c r="M2217" i="8"/>
  <c r="L2216" i="8"/>
  <c r="AT2216" i="8"/>
  <c r="O2216" i="8"/>
  <c r="P2216" i="8"/>
  <c r="S2216" i="8"/>
  <c r="R2216" i="8"/>
  <c r="Q2216" i="8"/>
  <c r="N2216" i="8"/>
  <c r="M2216" i="8"/>
  <c r="L2215" i="8"/>
  <c r="AT2215" i="8"/>
  <c r="O2215" i="8"/>
  <c r="P2215" i="8"/>
  <c r="S2215" i="8"/>
  <c r="R2215" i="8"/>
  <c r="Q2215" i="8"/>
  <c r="N2215" i="8"/>
  <c r="M2215" i="8"/>
  <c r="L2214" i="8"/>
  <c r="AT2214" i="8"/>
  <c r="O2214" i="8"/>
  <c r="P2214" i="8"/>
  <c r="S2214" i="8"/>
  <c r="R2214" i="8"/>
  <c r="Q2214" i="8"/>
  <c r="N2214" i="8"/>
  <c r="M2214" i="8"/>
  <c r="L2213" i="8"/>
  <c r="AT2213" i="8"/>
  <c r="O2213" i="8"/>
  <c r="P2213" i="8"/>
  <c r="S2213" i="8"/>
  <c r="R2213" i="8"/>
  <c r="Q2213" i="8"/>
  <c r="N2213" i="8"/>
  <c r="M2213" i="8"/>
  <c r="L2212" i="8"/>
  <c r="AT2212" i="8"/>
  <c r="O2212" i="8"/>
  <c r="P2212" i="8"/>
  <c r="S2212" i="8"/>
  <c r="R2212" i="8"/>
  <c r="Q2212" i="8"/>
  <c r="N2212" i="8"/>
  <c r="M2212" i="8"/>
  <c r="L2211" i="8"/>
  <c r="AT2211" i="8"/>
  <c r="O2211" i="8"/>
  <c r="P2211" i="8"/>
  <c r="S2211" i="8"/>
  <c r="R2211" i="8"/>
  <c r="Q2211" i="8"/>
  <c r="N2211" i="8"/>
  <c r="M2211" i="8"/>
  <c r="L2210" i="8"/>
  <c r="AT2210" i="8"/>
  <c r="O2210" i="8"/>
  <c r="P2210" i="8"/>
  <c r="S2210" i="8"/>
  <c r="R2210" i="8"/>
  <c r="Q2210" i="8"/>
  <c r="N2210" i="8"/>
  <c r="M2210" i="8"/>
  <c r="L2209" i="8"/>
  <c r="AT2209" i="8"/>
  <c r="O2209" i="8"/>
  <c r="P2209" i="8"/>
  <c r="S2209" i="8"/>
  <c r="R2209" i="8"/>
  <c r="Q2209" i="8"/>
  <c r="N2209" i="8"/>
  <c r="M2209" i="8"/>
  <c r="L2208" i="8"/>
  <c r="AT2208" i="8"/>
  <c r="O2208" i="8"/>
  <c r="P2208" i="8"/>
  <c r="S2208" i="8"/>
  <c r="R2208" i="8"/>
  <c r="Q2208" i="8"/>
  <c r="N2208" i="8"/>
  <c r="M2208" i="8"/>
  <c r="L2207" i="8"/>
  <c r="AT2207" i="8"/>
  <c r="O2207" i="8"/>
  <c r="P2207" i="8"/>
  <c r="S2207" i="8"/>
  <c r="R2207" i="8"/>
  <c r="Q2207" i="8"/>
  <c r="N2207" i="8"/>
  <c r="M2207" i="8"/>
  <c r="L2206" i="8"/>
  <c r="AT2206" i="8"/>
  <c r="O2206" i="8"/>
  <c r="P2206" i="8"/>
  <c r="S2206" i="8"/>
  <c r="R2206" i="8"/>
  <c r="Q2206" i="8"/>
  <c r="N2206" i="8"/>
  <c r="M2206" i="8"/>
  <c r="L2205" i="8"/>
  <c r="AT2205" i="8"/>
  <c r="O2205" i="8"/>
  <c r="P2205" i="8"/>
  <c r="S2205" i="8"/>
  <c r="R2205" i="8"/>
  <c r="Q2205" i="8"/>
  <c r="N2205" i="8"/>
  <c r="M2205" i="8"/>
  <c r="L2204" i="8"/>
  <c r="AT2204" i="8"/>
  <c r="O2204" i="8"/>
  <c r="P2204" i="8"/>
  <c r="S2204" i="8"/>
  <c r="R2204" i="8"/>
  <c r="Q2204" i="8"/>
  <c r="N2204" i="8"/>
  <c r="M2204" i="8"/>
  <c r="L2203" i="8"/>
  <c r="AT2203" i="8"/>
  <c r="O2203" i="8"/>
  <c r="P2203" i="8"/>
  <c r="S2203" i="8"/>
  <c r="R2203" i="8"/>
  <c r="Q2203" i="8"/>
  <c r="N2203" i="8"/>
  <c r="M2203" i="8"/>
  <c r="L2202" i="8"/>
  <c r="AT2202" i="8"/>
  <c r="O2202" i="8"/>
  <c r="P2202" i="8"/>
  <c r="S2202" i="8"/>
  <c r="R2202" i="8"/>
  <c r="Q2202" i="8"/>
  <c r="N2202" i="8"/>
  <c r="M2202" i="8"/>
  <c r="L2201" i="8"/>
  <c r="AT2201" i="8"/>
  <c r="O2201" i="8"/>
  <c r="P2201" i="8"/>
  <c r="S2201" i="8"/>
  <c r="R2201" i="8"/>
  <c r="Q2201" i="8"/>
  <c r="N2201" i="8"/>
  <c r="M2201" i="8"/>
  <c r="L2200" i="8"/>
  <c r="AT2200" i="8"/>
  <c r="O2200" i="8"/>
  <c r="P2200" i="8"/>
  <c r="S2200" i="8"/>
  <c r="R2200" i="8"/>
  <c r="Q2200" i="8"/>
  <c r="N2200" i="8"/>
  <c r="M2200" i="8"/>
  <c r="L2199" i="8"/>
  <c r="AT2199" i="8"/>
  <c r="O2199" i="8"/>
  <c r="P2199" i="8"/>
  <c r="S2199" i="8"/>
  <c r="R2199" i="8"/>
  <c r="Q2199" i="8"/>
  <c r="N2199" i="8"/>
  <c r="M2199" i="8"/>
  <c r="L2198" i="8"/>
  <c r="AT2198" i="8"/>
  <c r="O2198" i="8"/>
  <c r="P2198" i="8"/>
  <c r="S2198" i="8"/>
  <c r="R2198" i="8"/>
  <c r="Q2198" i="8"/>
  <c r="N2198" i="8"/>
  <c r="M2198" i="8"/>
  <c r="L2197" i="8"/>
  <c r="AT2197" i="8"/>
  <c r="O2197" i="8"/>
  <c r="P2197" i="8"/>
  <c r="S2197" i="8"/>
  <c r="R2197" i="8"/>
  <c r="Q2197" i="8"/>
  <c r="N2197" i="8"/>
  <c r="M2197" i="8"/>
  <c r="L2196" i="8"/>
  <c r="AT2196" i="8"/>
  <c r="O2196" i="8"/>
  <c r="P2196" i="8"/>
  <c r="S2196" i="8"/>
  <c r="R2196" i="8"/>
  <c r="Q2196" i="8"/>
  <c r="N2196" i="8"/>
  <c r="M2196" i="8"/>
  <c r="L2195" i="8"/>
  <c r="AT2195" i="8"/>
  <c r="O2195" i="8"/>
  <c r="P2195" i="8"/>
  <c r="S2195" i="8"/>
  <c r="R2195" i="8"/>
  <c r="Q2195" i="8"/>
  <c r="N2195" i="8"/>
  <c r="M2195" i="8"/>
  <c r="L2194" i="8"/>
  <c r="AT2194" i="8"/>
  <c r="O2194" i="8"/>
  <c r="P2194" i="8"/>
  <c r="S2194" i="8"/>
  <c r="R2194" i="8"/>
  <c r="Q2194" i="8"/>
  <c r="N2194" i="8"/>
  <c r="M2194" i="8"/>
  <c r="L2193" i="8"/>
  <c r="AT2193" i="8"/>
  <c r="O2193" i="8"/>
  <c r="P2193" i="8"/>
  <c r="S2193" i="8"/>
  <c r="R2193" i="8"/>
  <c r="Q2193" i="8"/>
  <c r="N2193" i="8"/>
  <c r="M2193" i="8"/>
  <c r="L2192" i="8"/>
  <c r="AT2192" i="8"/>
  <c r="O2192" i="8"/>
  <c r="P2192" i="8"/>
  <c r="S2192" i="8"/>
  <c r="R2192" i="8"/>
  <c r="Q2192" i="8"/>
  <c r="N2192" i="8"/>
  <c r="M2192" i="8"/>
  <c r="L2191" i="8"/>
  <c r="AT2191" i="8"/>
  <c r="O2191" i="8"/>
  <c r="P2191" i="8"/>
  <c r="S2191" i="8"/>
  <c r="R2191" i="8"/>
  <c r="Q2191" i="8"/>
  <c r="N2191" i="8"/>
  <c r="M2191" i="8"/>
  <c r="L2190" i="8"/>
  <c r="AT2190" i="8"/>
  <c r="O2190" i="8"/>
  <c r="P2190" i="8"/>
  <c r="S2190" i="8"/>
  <c r="R2190" i="8"/>
  <c r="Q2190" i="8"/>
  <c r="N2190" i="8"/>
  <c r="M2190" i="8"/>
  <c r="L2189" i="8"/>
  <c r="AT2189" i="8"/>
  <c r="O2189" i="8"/>
  <c r="P2189" i="8"/>
  <c r="S2189" i="8"/>
  <c r="R2189" i="8"/>
  <c r="Q2189" i="8"/>
  <c r="N2189" i="8"/>
  <c r="M2189" i="8"/>
  <c r="L2188" i="8"/>
  <c r="AT2188" i="8"/>
  <c r="O2188" i="8"/>
  <c r="P2188" i="8"/>
  <c r="S2188" i="8"/>
  <c r="R2188" i="8"/>
  <c r="Q2188" i="8"/>
  <c r="N2188" i="8"/>
  <c r="M2188" i="8"/>
  <c r="L2187" i="8"/>
  <c r="AT2187" i="8"/>
  <c r="O2187" i="8"/>
  <c r="P2187" i="8"/>
  <c r="S2187" i="8"/>
  <c r="R2187" i="8"/>
  <c r="Q2187" i="8"/>
  <c r="N2187" i="8"/>
  <c r="M2187" i="8"/>
  <c r="L2186" i="8"/>
  <c r="AT2186" i="8"/>
  <c r="O2186" i="8"/>
  <c r="P2186" i="8"/>
  <c r="S2186" i="8"/>
  <c r="R2186" i="8"/>
  <c r="Q2186" i="8"/>
  <c r="N2186" i="8"/>
  <c r="M2186" i="8"/>
  <c r="L2185" i="8"/>
  <c r="AT2185" i="8"/>
  <c r="O2185" i="8"/>
  <c r="P2185" i="8"/>
  <c r="S2185" i="8"/>
  <c r="R2185" i="8"/>
  <c r="Q2185" i="8"/>
  <c r="N2185" i="8"/>
  <c r="M2185" i="8"/>
  <c r="L2184" i="8"/>
  <c r="AT2184" i="8"/>
  <c r="O2184" i="8"/>
  <c r="P2184" i="8"/>
  <c r="S2184" i="8"/>
  <c r="R2184" i="8"/>
  <c r="Q2184" i="8"/>
  <c r="N2184" i="8"/>
  <c r="M2184" i="8"/>
  <c r="L2183" i="8"/>
  <c r="AT2183" i="8"/>
  <c r="O2183" i="8"/>
  <c r="P2183" i="8"/>
  <c r="S2183" i="8"/>
  <c r="R2183" i="8"/>
  <c r="Q2183" i="8"/>
  <c r="N2183" i="8"/>
  <c r="M2183" i="8"/>
  <c r="L2182" i="8"/>
  <c r="AT2182" i="8"/>
  <c r="O2182" i="8"/>
  <c r="P2182" i="8"/>
  <c r="S2182" i="8"/>
  <c r="R2182" i="8"/>
  <c r="Q2182" i="8"/>
  <c r="N2182" i="8"/>
  <c r="M2182" i="8"/>
  <c r="L2181" i="8"/>
  <c r="AT2181" i="8"/>
  <c r="O2181" i="8"/>
  <c r="P2181" i="8"/>
  <c r="S2181" i="8"/>
  <c r="R2181" i="8"/>
  <c r="Q2181" i="8"/>
  <c r="N2181" i="8"/>
  <c r="M2181" i="8"/>
  <c r="L2180" i="8"/>
  <c r="AT2180" i="8"/>
  <c r="O2180" i="8"/>
  <c r="P2180" i="8"/>
  <c r="S2180" i="8"/>
  <c r="R2180" i="8"/>
  <c r="Q2180" i="8"/>
  <c r="N2180" i="8"/>
  <c r="M2180" i="8"/>
  <c r="L2179" i="8"/>
  <c r="AT2179" i="8"/>
  <c r="O2179" i="8"/>
  <c r="P2179" i="8"/>
  <c r="S2179" i="8"/>
  <c r="R2179" i="8"/>
  <c r="Q2179" i="8"/>
  <c r="N2179" i="8"/>
  <c r="M2179" i="8"/>
  <c r="L2178" i="8"/>
  <c r="AT2178" i="8"/>
  <c r="O2178" i="8"/>
  <c r="P2178" i="8"/>
  <c r="S2178" i="8"/>
  <c r="R2178" i="8"/>
  <c r="Q2178" i="8"/>
  <c r="N2178" i="8"/>
  <c r="M2178" i="8"/>
  <c r="L2177" i="8"/>
  <c r="AT2177" i="8"/>
  <c r="O2177" i="8"/>
  <c r="P2177" i="8"/>
  <c r="S2177" i="8"/>
  <c r="R2177" i="8"/>
  <c r="Q2177" i="8"/>
  <c r="N2177" i="8"/>
  <c r="M2177" i="8"/>
  <c r="L2176" i="8"/>
  <c r="AT2176" i="8"/>
  <c r="O2176" i="8"/>
  <c r="P2176" i="8"/>
  <c r="S2176" i="8"/>
  <c r="R2176" i="8"/>
  <c r="Q2176" i="8"/>
  <c r="N2176" i="8"/>
  <c r="M2176" i="8"/>
  <c r="L2175" i="8"/>
  <c r="AT2175" i="8"/>
  <c r="O2175" i="8"/>
  <c r="P2175" i="8"/>
  <c r="S2175" i="8"/>
  <c r="R2175" i="8"/>
  <c r="Q2175" i="8"/>
  <c r="N2175" i="8"/>
  <c r="M2175" i="8"/>
  <c r="L2174" i="8"/>
  <c r="AT2174" i="8"/>
  <c r="O2174" i="8"/>
  <c r="P2174" i="8"/>
  <c r="S2174" i="8"/>
  <c r="R2174" i="8"/>
  <c r="Q2174" i="8"/>
  <c r="N2174" i="8"/>
  <c r="M2174" i="8"/>
  <c r="L2173" i="8"/>
  <c r="AT2173" i="8"/>
  <c r="O2173" i="8"/>
  <c r="P2173" i="8"/>
  <c r="S2173" i="8"/>
  <c r="R2173" i="8"/>
  <c r="Q2173" i="8"/>
  <c r="N2173" i="8"/>
  <c r="M2173" i="8"/>
  <c r="L2172" i="8"/>
  <c r="AT2172" i="8"/>
  <c r="O2172" i="8"/>
  <c r="P2172" i="8"/>
  <c r="S2172" i="8"/>
  <c r="R2172" i="8"/>
  <c r="Q2172" i="8"/>
  <c r="N2172" i="8"/>
  <c r="M2172" i="8"/>
  <c r="L2171" i="8"/>
  <c r="AT2171" i="8"/>
  <c r="O2171" i="8"/>
  <c r="P2171" i="8"/>
  <c r="S2171" i="8"/>
  <c r="R2171" i="8"/>
  <c r="Q2171" i="8"/>
  <c r="N2171" i="8"/>
  <c r="M2171" i="8"/>
  <c r="L2170" i="8"/>
  <c r="AT2170" i="8"/>
  <c r="O2170" i="8"/>
  <c r="P2170" i="8"/>
  <c r="S2170" i="8"/>
  <c r="R2170" i="8"/>
  <c r="Q2170" i="8"/>
  <c r="N2170" i="8"/>
  <c r="M2170" i="8"/>
  <c r="L2169" i="8"/>
  <c r="AT2169" i="8"/>
  <c r="O2169" i="8"/>
  <c r="P2169" i="8"/>
  <c r="S2169" i="8"/>
  <c r="R2169" i="8"/>
  <c r="Q2169" i="8"/>
  <c r="N2169" i="8"/>
  <c r="M2169" i="8"/>
  <c r="L2168" i="8"/>
  <c r="AT2168" i="8"/>
  <c r="O2168" i="8"/>
  <c r="P2168" i="8"/>
  <c r="S2168" i="8"/>
  <c r="R2168" i="8"/>
  <c r="Q2168" i="8"/>
  <c r="N2168" i="8"/>
  <c r="M2168" i="8"/>
  <c r="L2167" i="8"/>
  <c r="AT2167" i="8"/>
  <c r="O2167" i="8"/>
  <c r="P2167" i="8"/>
  <c r="S2167" i="8"/>
  <c r="R2167" i="8"/>
  <c r="Q2167" i="8"/>
  <c r="N2167" i="8"/>
  <c r="M2167" i="8"/>
  <c r="L2166" i="8"/>
  <c r="AT2166" i="8"/>
  <c r="O2166" i="8"/>
  <c r="P2166" i="8"/>
  <c r="S2166" i="8"/>
  <c r="R2166" i="8"/>
  <c r="Q2166" i="8"/>
  <c r="N2166" i="8"/>
  <c r="M2166" i="8"/>
  <c r="L2165" i="8"/>
  <c r="AT2165" i="8"/>
  <c r="O2165" i="8"/>
  <c r="P2165" i="8"/>
  <c r="S2165" i="8"/>
  <c r="R2165" i="8"/>
  <c r="Q2165" i="8"/>
  <c r="N2165" i="8"/>
  <c r="M2165" i="8"/>
  <c r="L2164" i="8"/>
  <c r="AT2164" i="8"/>
  <c r="O2164" i="8"/>
  <c r="P2164" i="8"/>
  <c r="S2164" i="8"/>
  <c r="R2164" i="8"/>
  <c r="Q2164" i="8"/>
  <c r="N2164" i="8"/>
  <c r="M2164" i="8"/>
  <c r="L2163" i="8"/>
  <c r="AT2163" i="8"/>
  <c r="O2163" i="8"/>
  <c r="P2163" i="8"/>
  <c r="S2163" i="8"/>
  <c r="R2163" i="8"/>
  <c r="Q2163" i="8"/>
  <c r="N2163" i="8"/>
  <c r="M2163" i="8"/>
  <c r="L2162" i="8"/>
  <c r="AT2162" i="8"/>
  <c r="O2162" i="8"/>
  <c r="P2162" i="8"/>
  <c r="S2162" i="8"/>
  <c r="R2162" i="8"/>
  <c r="Q2162" i="8"/>
  <c r="N2162" i="8"/>
  <c r="M2162" i="8"/>
  <c r="L2161" i="8"/>
  <c r="AT2161" i="8"/>
  <c r="O2161" i="8"/>
  <c r="P2161" i="8"/>
  <c r="S2161" i="8"/>
  <c r="R2161" i="8"/>
  <c r="Q2161" i="8"/>
  <c r="N2161" i="8"/>
  <c r="M2161" i="8"/>
  <c r="L2160" i="8"/>
  <c r="AT2160" i="8"/>
  <c r="O2160" i="8"/>
  <c r="P2160" i="8"/>
  <c r="S2160" i="8"/>
  <c r="R2160" i="8"/>
  <c r="Q2160" i="8"/>
  <c r="N2160" i="8"/>
  <c r="M2160" i="8"/>
  <c r="L2159" i="8"/>
  <c r="AT2159" i="8"/>
  <c r="O2159" i="8"/>
  <c r="P2159" i="8"/>
  <c r="S2159" i="8"/>
  <c r="R2159" i="8"/>
  <c r="Q2159" i="8"/>
  <c r="N2159" i="8"/>
  <c r="M2159" i="8"/>
  <c r="L2158" i="8"/>
  <c r="AT2158" i="8"/>
  <c r="O2158" i="8"/>
  <c r="P2158" i="8"/>
  <c r="S2158" i="8"/>
  <c r="R2158" i="8"/>
  <c r="Q2158" i="8"/>
  <c r="N2158" i="8"/>
  <c r="M2158" i="8"/>
  <c r="L2157" i="8"/>
  <c r="AT2157" i="8"/>
  <c r="O2157" i="8"/>
  <c r="P2157" i="8"/>
  <c r="S2157" i="8"/>
  <c r="R2157" i="8"/>
  <c r="Q2157" i="8"/>
  <c r="N2157" i="8"/>
  <c r="M2157" i="8"/>
  <c r="L2156" i="8"/>
  <c r="AT2156" i="8"/>
  <c r="O2156" i="8"/>
  <c r="P2156" i="8"/>
  <c r="S2156" i="8"/>
  <c r="R2156" i="8"/>
  <c r="Q2156" i="8"/>
  <c r="N2156" i="8"/>
  <c r="M2156" i="8"/>
  <c r="L2155" i="8"/>
  <c r="AT2155" i="8"/>
  <c r="O2155" i="8"/>
  <c r="P2155" i="8"/>
  <c r="S2155" i="8"/>
  <c r="R2155" i="8"/>
  <c r="Q2155" i="8"/>
  <c r="N2155" i="8"/>
  <c r="M2155" i="8"/>
  <c r="L2154" i="8"/>
  <c r="AT2154" i="8"/>
  <c r="O2154" i="8"/>
  <c r="P2154" i="8"/>
  <c r="S2154" i="8"/>
  <c r="R2154" i="8"/>
  <c r="Q2154" i="8"/>
  <c r="N2154" i="8"/>
  <c r="M2154" i="8"/>
  <c r="L2153" i="8"/>
  <c r="AT2153" i="8"/>
  <c r="O2153" i="8"/>
  <c r="P2153" i="8"/>
  <c r="S2153" i="8"/>
  <c r="R2153" i="8"/>
  <c r="Q2153" i="8"/>
  <c r="N2153" i="8"/>
  <c r="M2153" i="8"/>
  <c r="L2152" i="8"/>
  <c r="AT2152" i="8"/>
  <c r="O2152" i="8"/>
  <c r="P2152" i="8"/>
  <c r="S2152" i="8"/>
  <c r="R2152" i="8"/>
  <c r="Q2152" i="8"/>
  <c r="N2152" i="8"/>
  <c r="M2152" i="8"/>
  <c r="L2151" i="8"/>
  <c r="AT2151" i="8"/>
  <c r="O2151" i="8"/>
  <c r="P2151" i="8"/>
  <c r="S2151" i="8"/>
  <c r="R2151" i="8"/>
  <c r="Q2151" i="8"/>
  <c r="N2151" i="8"/>
  <c r="M2151" i="8"/>
  <c r="L2150" i="8"/>
  <c r="AT2150" i="8"/>
  <c r="O2150" i="8"/>
  <c r="P2150" i="8"/>
  <c r="S2150" i="8"/>
  <c r="R2150" i="8"/>
  <c r="Q2150" i="8"/>
  <c r="N2150" i="8"/>
  <c r="M2150" i="8"/>
  <c r="L2149" i="8"/>
  <c r="AT2149" i="8"/>
  <c r="O2149" i="8"/>
  <c r="P2149" i="8"/>
  <c r="S2149" i="8"/>
  <c r="R2149" i="8"/>
  <c r="Q2149" i="8"/>
  <c r="N2149" i="8"/>
  <c r="M2149" i="8"/>
  <c r="L2148" i="8"/>
  <c r="AT2148" i="8"/>
  <c r="O2148" i="8"/>
  <c r="P2148" i="8"/>
  <c r="S2148" i="8"/>
  <c r="R2148" i="8"/>
  <c r="Q2148" i="8"/>
  <c r="N2148" i="8"/>
  <c r="M2148" i="8"/>
  <c r="L2147" i="8"/>
  <c r="AT2147" i="8"/>
  <c r="O2147" i="8"/>
  <c r="P2147" i="8"/>
  <c r="S2147" i="8"/>
  <c r="R2147" i="8"/>
  <c r="Q2147" i="8"/>
  <c r="N2147" i="8"/>
  <c r="M2147" i="8"/>
  <c r="L2146" i="8"/>
  <c r="AT2146" i="8"/>
  <c r="O2146" i="8"/>
  <c r="P2146" i="8"/>
  <c r="S2146" i="8"/>
  <c r="R2146" i="8"/>
  <c r="Q2146" i="8"/>
  <c r="N2146" i="8"/>
  <c r="M2146" i="8"/>
  <c r="L2145" i="8"/>
  <c r="AT2145" i="8"/>
  <c r="O2145" i="8"/>
  <c r="P2145" i="8"/>
  <c r="S2145" i="8"/>
  <c r="R2145" i="8"/>
  <c r="Q2145" i="8"/>
  <c r="N2145" i="8"/>
  <c r="M2145" i="8"/>
  <c r="L2144" i="8"/>
  <c r="AT2144" i="8"/>
  <c r="O2144" i="8"/>
  <c r="P2144" i="8"/>
  <c r="S2144" i="8"/>
  <c r="R2144" i="8"/>
  <c r="Q2144" i="8"/>
  <c r="N2144" i="8"/>
  <c r="M2144" i="8"/>
  <c r="L2143" i="8"/>
  <c r="AT2143" i="8"/>
  <c r="O2143" i="8"/>
  <c r="P2143" i="8"/>
  <c r="S2143" i="8"/>
  <c r="R2143" i="8"/>
  <c r="Q2143" i="8"/>
  <c r="N2143" i="8"/>
  <c r="M2143" i="8"/>
  <c r="L2142" i="8"/>
  <c r="AT2142" i="8"/>
  <c r="O2142" i="8"/>
  <c r="P2142" i="8"/>
  <c r="S2142" i="8"/>
  <c r="R2142" i="8"/>
  <c r="Q2142" i="8"/>
  <c r="N2142" i="8"/>
  <c r="M2142" i="8"/>
  <c r="L2141" i="8"/>
  <c r="AT2141" i="8"/>
  <c r="O2141" i="8"/>
  <c r="P2141" i="8"/>
  <c r="S2141" i="8"/>
  <c r="R2141" i="8"/>
  <c r="Q2141" i="8"/>
  <c r="N2141" i="8"/>
  <c r="M2141" i="8"/>
  <c r="L2140" i="8"/>
  <c r="AT2140" i="8"/>
  <c r="O2140" i="8"/>
  <c r="P2140" i="8"/>
  <c r="S2140" i="8"/>
  <c r="R2140" i="8"/>
  <c r="Q2140" i="8"/>
  <c r="N2140" i="8"/>
  <c r="M2140" i="8"/>
  <c r="L2139" i="8"/>
  <c r="AT2139" i="8"/>
  <c r="O2139" i="8"/>
  <c r="P2139" i="8"/>
  <c r="S2139" i="8"/>
  <c r="R2139" i="8"/>
  <c r="Q2139" i="8"/>
  <c r="N2139" i="8"/>
  <c r="M2139" i="8"/>
  <c r="L2138" i="8"/>
  <c r="AT2138" i="8"/>
  <c r="O2138" i="8"/>
  <c r="P2138" i="8"/>
  <c r="S2138" i="8"/>
  <c r="R2138" i="8"/>
  <c r="Q2138" i="8"/>
  <c r="N2138" i="8"/>
  <c r="M2138" i="8"/>
  <c r="L2137" i="8"/>
  <c r="AT2137" i="8"/>
  <c r="O2137" i="8"/>
  <c r="P2137" i="8"/>
  <c r="S2137" i="8"/>
  <c r="R2137" i="8"/>
  <c r="Q2137" i="8"/>
  <c r="N2137" i="8"/>
  <c r="M2137" i="8"/>
  <c r="L2136" i="8"/>
  <c r="AT2136" i="8"/>
  <c r="O2136" i="8"/>
  <c r="P2136" i="8"/>
  <c r="S2136" i="8"/>
  <c r="R2136" i="8"/>
  <c r="Q2136" i="8"/>
  <c r="N2136" i="8"/>
  <c r="M2136" i="8"/>
  <c r="L2135" i="8"/>
  <c r="AT2135" i="8"/>
  <c r="O2135" i="8"/>
  <c r="P2135" i="8"/>
  <c r="S2135" i="8"/>
  <c r="R2135" i="8"/>
  <c r="Q2135" i="8"/>
  <c r="N2135" i="8"/>
  <c r="M2135" i="8"/>
  <c r="L2134" i="8"/>
  <c r="AT2134" i="8"/>
  <c r="O2134" i="8"/>
  <c r="P2134" i="8"/>
  <c r="S2134" i="8"/>
  <c r="R2134" i="8"/>
  <c r="Q2134" i="8"/>
  <c r="N2134" i="8"/>
  <c r="M2134" i="8"/>
  <c r="L2133" i="8"/>
  <c r="AT2133" i="8"/>
  <c r="O2133" i="8"/>
  <c r="P2133" i="8"/>
  <c r="S2133" i="8"/>
  <c r="R2133" i="8"/>
  <c r="Q2133" i="8"/>
  <c r="N2133" i="8"/>
  <c r="M2133" i="8"/>
  <c r="L2132" i="8"/>
  <c r="AT2132" i="8"/>
  <c r="O2132" i="8"/>
  <c r="P2132" i="8"/>
  <c r="S2132" i="8"/>
  <c r="R2132" i="8"/>
  <c r="Q2132" i="8"/>
  <c r="N2132" i="8"/>
  <c r="M2132" i="8"/>
  <c r="L2131" i="8"/>
  <c r="AT2131" i="8"/>
  <c r="O2131" i="8"/>
  <c r="P2131" i="8"/>
  <c r="S2131" i="8"/>
  <c r="R2131" i="8"/>
  <c r="Q2131" i="8"/>
  <c r="N2131" i="8"/>
  <c r="M2131" i="8"/>
  <c r="L2130" i="8"/>
  <c r="AT2130" i="8"/>
  <c r="O2130" i="8"/>
  <c r="P2130" i="8"/>
  <c r="S2130" i="8"/>
  <c r="R2130" i="8"/>
  <c r="Q2130" i="8"/>
  <c r="N2130" i="8"/>
  <c r="M2130" i="8"/>
  <c r="L2129" i="8"/>
  <c r="AT2129" i="8"/>
  <c r="O2129" i="8"/>
  <c r="P2129" i="8"/>
  <c r="S2129" i="8"/>
  <c r="R2129" i="8"/>
  <c r="Q2129" i="8"/>
  <c r="N2129" i="8"/>
  <c r="M2129" i="8"/>
  <c r="L2128" i="8"/>
  <c r="AT2128" i="8"/>
  <c r="O2128" i="8"/>
  <c r="P2128" i="8"/>
  <c r="S2128" i="8"/>
  <c r="R2128" i="8"/>
  <c r="Q2128" i="8"/>
  <c r="N2128" i="8"/>
  <c r="M2128" i="8"/>
  <c r="L2127" i="8"/>
  <c r="AT2127" i="8"/>
  <c r="O2127" i="8"/>
  <c r="P2127" i="8"/>
  <c r="S2127" i="8"/>
  <c r="R2127" i="8"/>
  <c r="Q2127" i="8"/>
  <c r="N2127" i="8"/>
  <c r="M2127" i="8"/>
  <c r="L2126" i="8"/>
  <c r="AT2126" i="8"/>
  <c r="O2126" i="8"/>
  <c r="P2126" i="8"/>
  <c r="S2126" i="8"/>
  <c r="R2126" i="8"/>
  <c r="Q2126" i="8"/>
  <c r="N2126" i="8"/>
  <c r="M2126" i="8"/>
  <c r="L2125" i="8"/>
  <c r="AT2125" i="8"/>
  <c r="O2125" i="8"/>
  <c r="P2125" i="8"/>
  <c r="S2125" i="8"/>
  <c r="R2125" i="8"/>
  <c r="Q2125" i="8"/>
  <c r="N2125" i="8"/>
  <c r="M2125" i="8"/>
  <c r="L2124" i="8"/>
  <c r="AT2124" i="8"/>
  <c r="O2124" i="8"/>
  <c r="P2124" i="8"/>
  <c r="S2124" i="8"/>
  <c r="R2124" i="8"/>
  <c r="Q2124" i="8"/>
  <c r="N2124" i="8"/>
  <c r="M2124" i="8"/>
  <c r="L2123" i="8"/>
  <c r="AT2123" i="8"/>
  <c r="O2123" i="8"/>
  <c r="P2123" i="8"/>
  <c r="S2123" i="8"/>
  <c r="R2123" i="8"/>
  <c r="Q2123" i="8"/>
  <c r="N2123" i="8"/>
  <c r="M2123" i="8"/>
  <c r="L2122" i="8"/>
  <c r="AT2122" i="8"/>
  <c r="O2122" i="8"/>
  <c r="P2122" i="8"/>
  <c r="S2122" i="8"/>
  <c r="R2122" i="8"/>
  <c r="Q2122" i="8"/>
  <c r="N2122" i="8"/>
  <c r="M2122" i="8"/>
  <c r="L2121" i="8"/>
  <c r="AT2121" i="8"/>
  <c r="O2121" i="8"/>
  <c r="P2121" i="8"/>
  <c r="S2121" i="8"/>
  <c r="R2121" i="8"/>
  <c r="Q2121" i="8"/>
  <c r="N2121" i="8"/>
  <c r="M2121" i="8"/>
  <c r="L2120" i="8"/>
  <c r="AT2120" i="8"/>
  <c r="O2120" i="8"/>
  <c r="P2120" i="8"/>
  <c r="S2120" i="8"/>
  <c r="R2120" i="8"/>
  <c r="Q2120" i="8"/>
  <c r="N2120" i="8"/>
  <c r="M2120" i="8"/>
  <c r="L2119" i="8"/>
  <c r="AT2119" i="8"/>
  <c r="O2119" i="8"/>
  <c r="P2119" i="8"/>
  <c r="S2119" i="8"/>
  <c r="R2119" i="8"/>
  <c r="Q2119" i="8"/>
  <c r="N2119" i="8"/>
  <c r="M2119" i="8"/>
  <c r="L2118" i="8"/>
  <c r="AT2118" i="8"/>
  <c r="O2118" i="8"/>
  <c r="P2118" i="8"/>
  <c r="S2118" i="8"/>
  <c r="R2118" i="8"/>
  <c r="Q2118" i="8"/>
  <c r="N2118" i="8"/>
  <c r="M2118" i="8"/>
  <c r="L2117" i="8"/>
  <c r="AT2117" i="8"/>
  <c r="O2117" i="8"/>
  <c r="P2117" i="8"/>
  <c r="S2117" i="8"/>
  <c r="R2117" i="8"/>
  <c r="Q2117" i="8"/>
  <c r="N2117" i="8"/>
  <c r="M2117" i="8"/>
  <c r="L2116" i="8"/>
  <c r="AT2116" i="8"/>
  <c r="O2116" i="8"/>
  <c r="P2116" i="8"/>
  <c r="S2116" i="8"/>
  <c r="R2116" i="8"/>
  <c r="Q2116" i="8"/>
  <c r="N2116" i="8"/>
  <c r="M2116" i="8"/>
  <c r="L2115" i="8"/>
  <c r="AT2115" i="8"/>
  <c r="O2115" i="8"/>
  <c r="P2115" i="8"/>
  <c r="S2115" i="8"/>
  <c r="R2115" i="8"/>
  <c r="Q2115" i="8"/>
  <c r="N2115" i="8"/>
  <c r="M2115" i="8"/>
  <c r="L2114" i="8"/>
  <c r="AT2114" i="8"/>
  <c r="O2114" i="8"/>
  <c r="P2114" i="8"/>
  <c r="S2114" i="8"/>
  <c r="R2114" i="8"/>
  <c r="Q2114" i="8"/>
  <c r="N2114" i="8"/>
  <c r="M2114" i="8"/>
  <c r="L2113" i="8"/>
  <c r="AT2113" i="8"/>
  <c r="O2113" i="8"/>
  <c r="P2113" i="8"/>
  <c r="S2113" i="8"/>
  <c r="R2113" i="8"/>
  <c r="Q2113" i="8"/>
  <c r="N2113" i="8"/>
  <c r="M2113" i="8"/>
  <c r="L2112" i="8"/>
  <c r="AT2112" i="8"/>
  <c r="O2112" i="8"/>
  <c r="P2112" i="8"/>
  <c r="S2112" i="8"/>
  <c r="R2112" i="8"/>
  <c r="Q2112" i="8"/>
  <c r="N2112" i="8"/>
  <c r="M2112" i="8"/>
  <c r="L2111" i="8"/>
  <c r="AT2111" i="8"/>
  <c r="O2111" i="8"/>
  <c r="P2111" i="8"/>
  <c r="S2111" i="8"/>
  <c r="R2111" i="8"/>
  <c r="Q2111" i="8"/>
  <c r="N2111" i="8"/>
  <c r="M2111" i="8"/>
  <c r="L2110" i="8"/>
  <c r="AT2110" i="8"/>
  <c r="O2110" i="8"/>
  <c r="P2110" i="8"/>
  <c r="S2110" i="8"/>
  <c r="R2110" i="8"/>
  <c r="Q2110" i="8"/>
  <c r="N2110" i="8"/>
  <c r="M2110" i="8"/>
  <c r="L2109" i="8"/>
  <c r="AT2109" i="8"/>
  <c r="O2109" i="8"/>
  <c r="P2109" i="8"/>
  <c r="S2109" i="8"/>
  <c r="R2109" i="8"/>
  <c r="Q2109" i="8"/>
  <c r="N2109" i="8"/>
  <c r="M2109" i="8"/>
  <c r="L2108" i="8"/>
  <c r="AT2108" i="8"/>
  <c r="O2108" i="8"/>
  <c r="P2108" i="8"/>
  <c r="S2108" i="8"/>
  <c r="R2108" i="8"/>
  <c r="Q2108" i="8"/>
  <c r="N2108" i="8"/>
  <c r="M2108" i="8"/>
  <c r="L2107" i="8"/>
  <c r="AT2107" i="8"/>
  <c r="O2107" i="8"/>
  <c r="P2107" i="8"/>
  <c r="S2107" i="8"/>
  <c r="R2107" i="8"/>
  <c r="Q2107" i="8"/>
  <c r="N2107" i="8"/>
  <c r="M2107" i="8"/>
  <c r="L2106" i="8"/>
  <c r="AT2106" i="8"/>
  <c r="O2106" i="8"/>
  <c r="P2106" i="8"/>
  <c r="S2106" i="8"/>
  <c r="R2106" i="8"/>
  <c r="Q2106" i="8"/>
  <c r="N2106" i="8"/>
  <c r="M2106" i="8"/>
  <c r="L2105" i="8"/>
  <c r="AT2105" i="8"/>
  <c r="O2105" i="8"/>
  <c r="P2105" i="8"/>
  <c r="S2105" i="8"/>
  <c r="R2105" i="8"/>
  <c r="Q2105" i="8"/>
  <c r="N2105" i="8"/>
  <c r="M2105" i="8"/>
  <c r="L2104" i="8"/>
  <c r="AT2104" i="8"/>
  <c r="O2104" i="8"/>
  <c r="P2104" i="8"/>
  <c r="S2104" i="8"/>
  <c r="R2104" i="8"/>
  <c r="Q2104" i="8"/>
  <c r="N2104" i="8"/>
  <c r="M2104" i="8"/>
  <c r="L2103" i="8"/>
  <c r="AT2103" i="8"/>
  <c r="O2103" i="8"/>
  <c r="P2103" i="8"/>
  <c r="S2103" i="8"/>
  <c r="R2103" i="8"/>
  <c r="Q2103" i="8"/>
  <c r="N2103" i="8"/>
  <c r="M2103" i="8"/>
  <c r="L2102" i="8"/>
  <c r="AT2102" i="8"/>
  <c r="O2102" i="8"/>
  <c r="P2102" i="8"/>
  <c r="S2102" i="8"/>
  <c r="R2102" i="8"/>
  <c r="Q2102" i="8"/>
  <c r="N2102" i="8"/>
  <c r="M2102" i="8"/>
  <c r="L2101" i="8"/>
  <c r="AT2101" i="8"/>
  <c r="O2101" i="8"/>
  <c r="P2101" i="8"/>
  <c r="S2101" i="8"/>
  <c r="R2101" i="8"/>
  <c r="Q2101" i="8"/>
  <c r="N2101" i="8"/>
  <c r="M2101" i="8"/>
  <c r="L2100" i="8"/>
  <c r="AT2100" i="8"/>
  <c r="O2100" i="8"/>
  <c r="P2100" i="8"/>
  <c r="S2100" i="8"/>
  <c r="R2100" i="8"/>
  <c r="Q2100" i="8"/>
  <c r="N2100" i="8"/>
  <c r="M2100" i="8"/>
  <c r="L2099" i="8"/>
  <c r="AT2099" i="8"/>
  <c r="O2099" i="8"/>
  <c r="P2099" i="8"/>
  <c r="S2099" i="8"/>
  <c r="R2099" i="8"/>
  <c r="Q2099" i="8"/>
  <c r="N2099" i="8"/>
  <c r="M2099" i="8"/>
  <c r="L2098" i="8"/>
  <c r="AT2098" i="8"/>
  <c r="O2098" i="8"/>
  <c r="P2098" i="8"/>
  <c r="S2098" i="8"/>
  <c r="R2098" i="8"/>
  <c r="Q2098" i="8"/>
  <c r="N2098" i="8"/>
  <c r="M2098" i="8"/>
  <c r="L2097" i="8"/>
  <c r="AT2097" i="8"/>
  <c r="O2097" i="8"/>
  <c r="P2097" i="8"/>
  <c r="S2097" i="8"/>
  <c r="R2097" i="8"/>
  <c r="Q2097" i="8"/>
  <c r="N2097" i="8"/>
  <c r="M2097" i="8"/>
  <c r="L2096" i="8"/>
  <c r="AT2096" i="8"/>
  <c r="O2096" i="8"/>
  <c r="P2096" i="8"/>
  <c r="S2096" i="8"/>
  <c r="R2096" i="8"/>
  <c r="Q2096" i="8"/>
  <c r="N2096" i="8"/>
  <c r="M2096" i="8"/>
  <c r="L2095" i="8"/>
  <c r="AT2095" i="8"/>
  <c r="O2095" i="8"/>
  <c r="P2095" i="8"/>
  <c r="S2095" i="8"/>
  <c r="R2095" i="8"/>
  <c r="Q2095" i="8"/>
  <c r="N2095" i="8"/>
  <c r="M2095" i="8"/>
  <c r="L2094" i="8"/>
  <c r="AT2094" i="8"/>
  <c r="O2094" i="8"/>
  <c r="P2094" i="8"/>
  <c r="S2094" i="8"/>
  <c r="R2094" i="8"/>
  <c r="Q2094" i="8"/>
  <c r="N2094" i="8"/>
  <c r="M2094" i="8"/>
  <c r="L2093" i="8"/>
  <c r="AT2093" i="8"/>
  <c r="O2093" i="8"/>
  <c r="P2093" i="8"/>
  <c r="S2093" i="8"/>
  <c r="R2093" i="8"/>
  <c r="Q2093" i="8"/>
  <c r="N2093" i="8"/>
  <c r="M2093" i="8"/>
  <c r="L2092" i="8"/>
  <c r="AT2092" i="8"/>
  <c r="O2092" i="8"/>
  <c r="P2092" i="8"/>
  <c r="S2092" i="8"/>
  <c r="R2092" i="8"/>
  <c r="Q2092" i="8"/>
  <c r="N2092" i="8"/>
  <c r="M2092" i="8"/>
  <c r="L2091" i="8"/>
  <c r="AT2091" i="8"/>
  <c r="O2091" i="8"/>
  <c r="P2091" i="8"/>
  <c r="S2091" i="8"/>
  <c r="R2091" i="8"/>
  <c r="Q2091" i="8"/>
  <c r="N2091" i="8"/>
  <c r="M2091" i="8"/>
  <c r="L2090" i="8"/>
  <c r="AT2090" i="8"/>
  <c r="O2090" i="8"/>
  <c r="P2090" i="8"/>
  <c r="S2090" i="8"/>
  <c r="R2090" i="8"/>
  <c r="Q2090" i="8"/>
  <c r="N2090" i="8"/>
  <c r="M2090" i="8"/>
  <c r="L2089" i="8"/>
  <c r="AT2089" i="8"/>
  <c r="O2089" i="8"/>
  <c r="P2089" i="8"/>
  <c r="S2089" i="8"/>
  <c r="R2089" i="8"/>
  <c r="Q2089" i="8"/>
  <c r="N2089" i="8"/>
  <c r="M2089" i="8"/>
  <c r="L2088" i="8"/>
  <c r="AT2088" i="8"/>
  <c r="O2088" i="8"/>
  <c r="P2088" i="8"/>
  <c r="S2088" i="8"/>
  <c r="R2088" i="8"/>
  <c r="Q2088" i="8"/>
  <c r="N2088" i="8"/>
  <c r="M2088" i="8"/>
  <c r="L2087" i="8"/>
  <c r="AT2087" i="8"/>
  <c r="O2087" i="8"/>
  <c r="P2087" i="8"/>
  <c r="S2087" i="8"/>
  <c r="R2087" i="8"/>
  <c r="Q2087" i="8"/>
  <c r="N2087" i="8"/>
  <c r="M2087" i="8"/>
  <c r="L2086" i="8"/>
  <c r="AT2086" i="8"/>
  <c r="O2086" i="8"/>
  <c r="P2086" i="8"/>
  <c r="S2086" i="8"/>
  <c r="R2086" i="8"/>
  <c r="Q2086" i="8"/>
  <c r="N2086" i="8"/>
  <c r="M2086" i="8"/>
  <c r="L2085" i="8"/>
  <c r="AT2085" i="8"/>
  <c r="O2085" i="8"/>
  <c r="P2085" i="8"/>
  <c r="S2085" i="8"/>
  <c r="R2085" i="8"/>
  <c r="Q2085" i="8"/>
  <c r="N2085" i="8"/>
  <c r="M2085" i="8"/>
  <c r="L2084" i="8"/>
  <c r="AT2084" i="8"/>
  <c r="O2084" i="8"/>
  <c r="P2084" i="8"/>
  <c r="S2084" i="8"/>
  <c r="R2084" i="8"/>
  <c r="Q2084" i="8"/>
  <c r="N2084" i="8"/>
  <c r="M2084" i="8"/>
  <c r="L2083" i="8"/>
  <c r="AT2083" i="8"/>
  <c r="O2083" i="8"/>
  <c r="P2083" i="8"/>
  <c r="S2083" i="8"/>
  <c r="R2083" i="8"/>
  <c r="Q2083" i="8"/>
  <c r="N2083" i="8"/>
  <c r="M2083" i="8"/>
  <c r="L2082" i="8"/>
  <c r="AT2082" i="8"/>
  <c r="O2082" i="8"/>
  <c r="P2082" i="8"/>
  <c r="S2082" i="8"/>
  <c r="R2082" i="8"/>
  <c r="Q2082" i="8"/>
  <c r="N2082" i="8"/>
  <c r="M2082" i="8"/>
  <c r="L2081" i="8"/>
  <c r="AT2081" i="8"/>
  <c r="O2081" i="8"/>
  <c r="P2081" i="8"/>
  <c r="S2081" i="8"/>
  <c r="R2081" i="8"/>
  <c r="Q2081" i="8"/>
  <c r="N2081" i="8"/>
  <c r="M2081" i="8"/>
  <c r="L2080" i="8"/>
  <c r="AT2080" i="8"/>
  <c r="O2080" i="8"/>
  <c r="P2080" i="8"/>
  <c r="S2080" i="8"/>
  <c r="R2080" i="8"/>
  <c r="Q2080" i="8"/>
  <c r="N2080" i="8"/>
  <c r="M2080" i="8"/>
  <c r="L2079" i="8"/>
  <c r="AT2079" i="8"/>
  <c r="O2079" i="8"/>
  <c r="P2079" i="8"/>
  <c r="S2079" i="8"/>
  <c r="R2079" i="8"/>
  <c r="Q2079" i="8"/>
  <c r="N2079" i="8"/>
  <c r="M2079" i="8"/>
  <c r="L2078" i="8"/>
  <c r="AT2078" i="8"/>
  <c r="O2078" i="8"/>
  <c r="P2078" i="8"/>
  <c r="S2078" i="8"/>
  <c r="R2078" i="8"/>
  <c r="Q2078" i="8"/>
  <c r="N2078" i="8"/>
  <c r="M2078" i="8"/>
  <c r="L2077" i="8"/>
  <c r="AT2077" i="8"/>
  <c r="O2077" i="8"/>
  <c r="P2077" i="8"/>
  <c r="S2077" i="8"/>
  <c r="R2077" i="8"/>
  <c r="Q2077" i="8"/>
  <c r="N2077" i="8"/>
  <c r="M2077" i="8"/>
  <c r="L2076" i="8"/>
  <c r="AT2076" i="8"/>
  <c r="O2076" i="8"/>
  <c r="P2076" i="8"/>
  <c r="S2076" i="8"/>
  <c r="R2076" i="8"/>
  <c r="Q2076" i="8"/>
  <c r="N2076" i="8"/>
  <c r="M2076" i="8"/>
  <c r="L2075" i="8"/>
  <c r="AT2075" i="8"/>
  <c r="O2075" i="8"/>
  <c r="P2075" i="8"/>
  <c r="S2075" i="8"/>
  <c r="R2075" i="8"/>
  <c r="Q2075" i="8"/>
  <c r="N2075" i="8"/>
  <c r="M2075" i="8"/>
  <c r="L2074" i="8"/>
  <c r="AT2074" i="8"/>
  <c r="O2074" i="8"/>
  <c r="P2074" i="8"/>
  <c r="S2074" i="8"/>
  <c r="R2074" i="8"/>
  <c r="Q2074" i="8"/>
  <c r="N2074" i="8"/>
  <c r="M2074" i="8"/>
  <c r="L2073" i="8"/>
  <c r="AT2073" i="8"/>
  <c r="O2073" i="8"/>
  <c r="P2073" i="8"/>
  <c r="S2073" i="8"/>
  <c r="R2073" i="8"/>
  <c r="Q2073" i="8"/>
  <c r="N2073" i="8"/>
  <c r="M2073" i="8"/>
  <c r="L2072" i="8"/>
  <c r="AT2072" i="8"/>
  <c r="O2072" i="8"/>
  <c r="P2072" i="8"/>
  <c r="S2072" i="8"/>
  <c r="R2072" i="8"/>
  <c r="Q2072" i="8"/>
  <c r="N2072" i="8"/>
  <c r="M2072" i="8"/>
  <c r="L2071" i="8"/>
  <c r="AT2071" i="8"/>
  <c r="O2071" i="8"/>
  <c r="P2071" i="8"/>
  <c r="S2071" i="8"/>
  <c r="R2071" i="8"/>
  <c r="Q2071" i="8"/>
  <c r="N2071" i="8"/>
  <c r="M2071" i="8"/>
  <c r="L2070" i="8"/>
  <c r="AT2070" i="8"/>
  <c r="O2070" i="8"/>
  <c r="P2070" i="8"/>
  <c r="S2070" i="8"/>
  <c r="R2070" i="8"/>
  <c r="Q2070" i="8"/>
  <c r="N2070" i="8"/>
  <c r="M2070" i="8"/>
  <c r="L2069" i="8"/>
  <c r="AT2069" i="8"/>
  <c r="O2069" i="8"/>
  <c r="P2069" i="8"/>
  <c r="S2069" i="8"/>
  <c r="R2069" i="8"/>
  <c r="Q2069" i="8"/>
  <c r="N2069" i="8"/>
  <c r="M2069" i="8"/>
  <c r="L2068" i="8"/>
  <c r="AT2068" i="8"/>
  <c r="O2068" i="8"/>
  <c r="P2068" i="8"/>
  <c r="S2068" i="8"/>
  <c r="R2068" i="8"/>
  <c r="Q2068" i="8"/>
  <c r="N2068" i="8"/>
  <c r="M2068" i="8"/>
  <c r="L2067" i="8"/>
  <c r="AT2067" i="8"/>
  <c r="O2067" i="8"/>
  <c r="P2067" i="8"/>
  <c r="S2067" i="8"/>
  <c r="R2067" i="8"/>
  <c r="Q2067" i="8"/>
  <c r="N2067" i="8"/>
  <c r="M2067" i="8"/>
  <c r="L2066" i="8"/>
  <c r="AT2066" i="8"/>
  <c r="O2066" i="8"/>
  <c r="P2066" i="8"/>
  <c r="S2066" i="8"/>
  <c r="R2066" i="8"/>
  <c r="Q2066" i="8"/>
  <c r="N2066" i="8"/>
  <c r="M2066" i="8"/>
  <c r="L2065" i="8"/>
  <c r="AT2065" i="8"/>
  <c r="O2065" i="8"/>
  <c r="P2065" i="8"/>
  <c r="S2065" i="8"/>
  <c r="R2065" i="8"/>
  <c r="Q2065" i="8"/>
  <c r="N2065" i="8"/>
  <c r="M2065" i="8"/>
  <c r="L2064" i="8"/>
  <c r="AT2064" i="8"/>
  <c r="O2064" i="8"/>
  <c r="P2064" i="8"/>
  <c r="S2064" i="8"/>
  <c r="R2064" i="8"/>
  <c r="Q2064" i="8"/>
  <c r="N2064" i="8"/>
  <c r="M2064" i="8"/>
  <c r="L2063" i="8"/>
  <c r="AT2063" i="8"/>
  <c r="O2063" i="8"/>
  <c r="P2063" i="8"/>
  <c r="S2063" i="8"/>
  <c r="R2063" i="8"/>
  <c r="Q2063" i="8"/>
  <c r="N2063" i="8"/>
  <c r="M2063" i="8"/>
  <c r="L2062" i="8"/>
  <c r="AT2062" i="8"/>
  <c r="O2062" i="8"/>
  <c r="P2062" i="8"/>
  <c r="S2062" i="8"/>
  <c r="R2062" i="8"/>
  <c r="Q2062" i="8"/>
  <c r="N2062" i="8"/>
  <c r="M2062" i="8"/>
  <c r="L2061" i="8"/>
  <c r="AT2061" i="8"/>
  <c r="O2061" i="8"/>
  <c r="P2061" i="8"/>
  <c r="S2061" i="8"/>
  <c r="R2061" i="8"/>
  <c r="Q2061" i="8"/>
  <c r="N2061" i="8"/>
  <c r="M2061" i="8"/>
  <c r="L2060" i="8"/>
  <c r="AT2060" i="8"/>
  <c r="O2060" i="8"/>
  <c r="P2060" i="8"/>
  <c r="S2060" i="8"/>
  <c r="R2060" i="8"/>
  <c r="Q2060" i="8"/>
  <c r="N2060" i="8"/>
  <c r="M2060" i="8"/>
  <c r="L2059" i="8"/>
  <c r="AT2059" i="8"/>
  <c r="O2059" i="8"/>
  <c r="P2059" i="8"/>
  <c r="S2059" i="8"/>
  <c r="R2059" i="8"/>
  <c r="Q2059" i="8"/>
  <c r="N2059" i="8"/>
  <c r="M2059" i="8"/>
  <c r="L2058" i="8"/>
  <c r="AT2058" i="8"/>
  <c r="O2058" i="8"/>
  <c r="P2058" i="8"/>
  <c r="S2058" i="8"/>
  <c r="R2058" i="8"/>
  <c r="Q2058" i="8"/>
  <c r="N2058" i="8"/>
  <c r="M2058" i="8"/>
  <c r="L2057" i="8"/>
  <c r="AT2057" i="8"/>
  <c r="O2057" i="8"/>
  <c r="P2057" i="8"/>
  <c r="S2057" i="8"/>
  <c r="R2057" i="8"/>
  <c r="Q2057" i="8"/>
  <c r="N2057" i="8"/>
  <c r="M2057" i="8"/>
  <c r="L2056" i="8"/>
  <c r="AT2056" i="8"/>
  <c r="O2056" i="8"/>
  <c r="P2056" i="8"/>
  <c r="S2056" i="8"/>
  <c r="R2056" i="8"/>
  <c r="Q2056" i="8"/>
  <c r="N2056" i="8"/>
  <c r="M2056" i="8"/>
  <c r="L2055" i="8"/>
  <c r="AT2055" i="8"/>
  <c r="O2055" i="8"/>
  <c r="P2055" i="8"/>
  <c r="S2055" i="8"/>
  <c r="R2055" i="8"/>
  <c r="Q2055" i="8"/>
  <c r="N2055" i="8"/>
  <c r="M2055" i="8"/>
  <c r="L2054" i="8"/>
  <c r="AT2054" i="8"/>
  <c r="O2054" i="8"/>
  <c r="P2054" i="8"/>
  <c r="S2054" i="8"/>
  <c r="R2054" i="8"/>
  <c r="Q2054" i="8"/>
  <c r="N2054" i="8"/>
  <c r="M2054" i="8"/>
  <c r="L2053" i="8"/>
  <c r="AT2053" i="8"/>
  <c r="O2053" i="8"/>
  <c r="P2053" i="8"/>
  <c r="S2053" i="8"/>
  <c r="R2053" i="8"/>
  <c r="Q2053" i="8"/>
  <c r="N2053" i="8"/>
  <c r="M2053" i="8"/>
  <c r="L2052" i="8"/>
  <c r="AT2052" i="8"/>
  <c r="O2052" i="8"/>
  <c r="P2052" i="8"/>
  <c r="S2052" i="8"/>
  <c r="R2052" i="8"/>
  <c r="Q2052" i="8"/>
  <c r="N2052" i="8"/>
  <c r="M2052" i="8"/>
  <c r="L2051" i="8"/>
  <c r="AT2051" i="8"/>
  <c r="O2051" i="8"/>
  <c r="P2051" i="8"/>
  <c r="S2051" i="8"/>
  <c r="R2051" i="8"/>
  <c r="Q2051" i="8"/>
  <c r="N2051" i="8"/>
  <c r="M2051" i="8"/>
  <c r="L2050" i="8"/>
  <c r="AT2050" i="8"/>
  <c r="O2050" i="8"/>
  <c r="P2050" i="8"/>
  <c r="S2050" i="8"/>
  <c r="R2050" i="8"/>
  <c r="Q2050" i="8"/>
  <c r="N2050" i="8"/>
  <c r="M2050" i="8"/>
  <c r="L2049" i="8"/>
  <c r="AT2049" i="8"/>
  <c r="O2049" i="8"/>
  <c r="P2049" i="8"/>
  <c r="S2049" i="8"/>
  <c r="R2049" i="8"/>
  <c r="Q2049" i="8"/>
  <c r="N2049" i="8"/>
  <c r="M2049" i="8"/>
  <c r="L2048" i="8"/>
  <c r="AT2048" i="8"/>
  <c r="O2048" i="8"/>
  <c r="P2048" i="8"/>
  <c r="S2048" i="8"/>
  <c r="R2048" i="8"/>
  <c r="Q2048" i="8"/>
  <c r="N2048" i="8"/>
  <c r="M2048" i="8"/>
  <c r="L2047" i="8"/>
  <c r="AT2047" i="8"/>
  <c r="O2047" i="8"/>
  <c r="P2047" i="8"/>
  <c r="S2047" i="8"/>
  <c r="R2047" i="8"/>
  <c r="Q2047" i="8"/>
  <c r="N2047" i="8"/>
  <c r="M2047" i="8"/>
  <c r="L2046" i="8"/>
  <c r="AT2046" i="8"/>
  <c r="O2046" i="8"/>
  <c r="P2046" i="8"/>
  <c r="S2046" i="8"/>
  <c r="R2046" i="8"/>
  <c r="Q2046" i="8"/>
  <c r="N2046" i="8"/>
  <c r="M2046" i="8"/>
  <c r="L2045" i="8"/>
  <c r="AT2045" i="8"/>
  <c r="O2045" i="8"/>
  <c r="P2045" i="8"/>
  <c r="S2045" i="8"/>
  <c r="R2045" i="8"/>
  <c r="Q2045" i="8"/>
  <c r="N2045" i="8"/>
  <c r="M2045" i="8"/>
  <c r="L2044" i="8"/>
  <c r="AT2044" i="8"/>
  <c r="O2044" i="8"/>
  <c r="P2044" i="8"/>
  <c r="S2044" i="8"/>
  <c r="R2044" i="8"/>
  <c r="Q2044" i="8"/>
  <c r="N2044" i="8"/>
  <c r="M2044" i="8"/>
  <c r="L2043" i="8"/>
  <c r="AT2043" i="8"/>
  <c r="O2043" i="8"/>
  <c r="P2043" i="8"/>
  <c r="S2043" i="8"/>
  <c r="R2043" i="8"/>
  <c r="Q2043" i="8"/>
  <c r="N2043" i="8"/>
  <c r="M2043" i="8"/>
  <c r="L2042" i="8"/>
  <c r="AT2042" i="8"/>
  <c r="O2042" i="8"/>
  <c r="P2042" i="8"/>
  <c r="S2042" i="8"/>
  <c r="R2042" i="8"/>
  <c r="Q2042" i="8"/>
  <c r="N2042" i="8"/>
  <c r="M2042" i="8"/>
  <c r="L2041" i="8"/>
  <c r="AT2041" i="8"/>
  <c r="O2041" i="8"/>
  <c r="P2041" i="8"/>
  <c r="S2041" i="8"/>
  <c r="R2041" i="8"/>
  <c r="Q2041" i="8"/>
  <c r="N2041" i="8"/>
  <c r="M2041" i="8"/>
  <c r="L2040" i="8"/>
  <c r="AT2040" i="8"/>
  <c r="O2040" i="8"/>
  <c r="P2040" i="8"/>
  <c r="S2040" i="8"/>
  <c r="R2040" i="8"/>
  <c r="Q2040" i="8"/>
  <c r="N2040" i="8"/>
  <c r="M2040" i="8"/>
  <c r="L2039" i="8"/>
  <c r="AT2039" i="8"/>
  <c r="O2039" i="8"/>
  <c r="P2039" i="8"/>
  <c r="S2039" i="8"/>
  <c r="R2039" i="8"/>
  <c r="Q2039" i="8"/>
  <c r="N2039" i="8"/>
  <c r="M2039" i="8"/>
  <c r="L2038" i="8"/>
  <c r="AT2038" i="8"/>
  <c r="O2038" i="8"/>
  <c r="P2038" i="8"/>
  <c r="S2038" i="8"/>
  <c r="R2038" i="8"/>
  <c r="Q2038" i="8"/>
  <c r="N2038" i="8"/>
  <c r="M2038" i="8"/>
  <c r="L2037" i="8"/>
  <c r="AT2037" i="8"/>
  <c r="O2037" i="8"/>
  <c r="P2037" i="8"/>
  <c r="S2037" i="8"/>
  <c r="R2037" i="8"/>
  <c r="Q2037" i="8"/>
  <c r="N2037" i="8"/>
  <c r="M2037" i="8"/>
  <c r="L2036" i="8"/>
  <c r="AT2036" i="8"/>
  <c r="O2036" i="8"/>
  <c r="P2036" i="8"/>
  <c r="S2036" i="8"/>
  <c r="R2036" i="8"/>
  <c r="Q2036" i="8"/>
  <c r="N2036" i="8"/>
  <c r="M2036" i="8"/>
  <c r="L2035" i="8"/>
  <c r="AT2035" i="8"/>
  <c r="O2035" i="8"/>
  <c r="P2035" i="8"/>
  <c r="S2035" i="8"/>
  <c r="R2035" i="8"/>
  <c r="Q2035" i="8"/>
  <c r="N2035" i="8"/>
  <c r="M2035" i="8"/>
  <c r="L2034" i="8"/>
  <c r="AT2034" i="8"/>
  <c r="O2034" i="8"/>
  <c r="P2034" i="8"/>
  <c r="S2034" i="8"/>
  <c r="R2034" i="8"/>
  <c r="Q2034" i="8"/>
  <c r="N2034" i="8"/>
  <c r="M2034" i="8"/>
  <c r="L2033" i="8"/>
  <c r="AT2033" i="8"/>
  <c r="O2033" i="8"/>
  <c r="P2033" i="8"/>
  <c r="S2033" i="8"/>
  <c r="R2033" i="8"/>
  <c r="Q2033" i="8"/>
  <c r="N2033" i="8"/>
  <c r="M2033" i="8"/>
  <c r="L2032" i="8"/>
  <c r="AT2032" i="8"/>
  <c r="O2032" i="8"/>
  <c r="P2032" i="8"/>
  <c r="S2032" i="8"/>
  <c r="R2032" i="8"/>
  <c r="Q2032" i="8"/>
  <c r="N2032" i="8"/>
  <c r="M2032" i="8"/>
  <c r="L2031" i="8"/>
  <c r="AT2031" i="8"/>
  <c r="O2031" i="8"/>
  <c r="P2031" i="8"/>
  <c r="S2031" i="8"/>
  <c r="R2031" i="8"/>
  <c r="Q2031" i="8"/>
  <c r="N2031" i="8"/>
  <c r="M2031" i="8"/>
  <c r="L2030" i="8"/>
  <c r="AT2030" i="8"/>
  <c r="O2030" i="8"/>
  <c r="P2030" i="8"/>
  <c r="S2030" i="8"/>
  <c r="R2030" i="8"/>
  <c r="Q2030" i="8"/>
  <c r="N2030" i="8"/>
  <c r="M2030" i="8"/>
  <c r="L2029" i="8"/>
  <c r="AT2029" i="8"/>
  <c r="O2029" i="8"/>
  <c r="P2029" i="8"/>
  <c r="S2029" i="8"/>
  <c r="R2029" i="8"/>
  <c r="Q2029" i="8"/>
  <c r="N2029" i="8"/>
  <c r="M2029" i="8"/>
  <c r="L2028" i="8"/>
  <c r="AT2028" i="8"/>
  <c r="O2028" i="8"/>
  <c r="P2028" i="8"/>
  <c r="S2028" i="8"/>
  <c r="R2028" i="8"/>
  <c r="Q2028" i="8"/>
  <c r="N2028" i="8"/>
  <c r="M2028" i="8"/>
  <c r="L2027" i="8"/>
  <c r="AT2027" i="8"/>
  <c r="O2027" i="8"/>
  <c r="P2027" i="8"/>
  <c r="S2027" i="8"/>
  <c r="R2027" i="8"/>
  <c r="Q2027" i="8"/>
  <c r="N2027" i="8"/>
  <c r="M2027" i="8"/>
  <c r="L2026" i="8"/>
  <c r="AT2026" i="8"/>
  <c r="O2026" i="8"/>
  <c r="P2026" i="8"/>
  <c r="S2026" i="8"/>
  <c r="R2026" i="8"/>
  <c r="Q2026" i="8"/>
  <c r="N2026" i="8"/>
  <c r="M2026" i="8"/>
  <c r="L2025" i="8"/>
  <c r="AT2025" i="8"/>
  <c r="O2025" i="8"/>
  <c r="P2025" i="8"/>
  <c r="S2025" i="8"/>
  <c r="R2025" i="8"/>
  <c r="Q2025" i="8"/>
  <c r="N2025" i="8"/>
  <c r="M2025" i="8"/>
  <c r="L2024" i="8"/>
  <c r="AT2024" i="8"/>
  <c r="O2024" i="8"/>
  <c r="P2024" i="8"/>
  <c r="S2024" i="8"/>
  <c r="R2024" i="8"/>
  <c r="Q2024" i="8"/>
  <c r="N2024" i="8"/>
  <c r="M2024" i="8"/>
  <c r="L2023" i="8"/>
  <c r="AT2023" i="8"/>
  <c r="O2023" i="8"/>
  <c r="P2023" i="8"/>
  <c r="S2023" i="8"/>
  <c r="R2023" i="8"/>
  <c r="Q2023" i="8"/>
  <c r="N2023" i="8"/>
  <c r="M2023" i="8"/>
  <c r="L2022" i="8"/>
  <c r="AT2022" i="8"/>
  <c r="O2022" i="8"/>
  <c r="P2022" i="8"/>
  <c r="S2022" i="8"/>
  <c r="R2022" i="8"/>
  <c r="Q2022" i="8"/>
  <c r="N2022" i="8"/>
  <c r="M2022" i="8"/>
  <c r="L2021" i="8"/>
  <c r="AT2021" i="8"/>
  <c r="O2021" i="8"/>
  <c r="P2021" i="8"/>
  <c r="S2021" i="8"/>
  <c r="R2021" i="8"/>
  <c r="Q2021" i="8"/>
  <c r="N2021" i="8"/>
  <c r="M2021" i="8"/>
  <c r="L2020" i="8"/>
  <c r="AT2020" i="8"/>
  <c r="O2020" i="8"/>
  <c r="P2020" i="8"/>
  <c r="S2020" i="8"/>
  <c r="R2020" i="8"/>
  <c r="Q2020" i="8"/>
  <c r="N2020" i="8"/>
  <c r="M2020" i="8"/>
  <c r="L2019" i="8"/>
  <c r="AT2019" i="8"/>
  <c r="O2019" i="8"/>
  <c r="P2019" i="8"/>
  <c r="S2019" i="8"/>
  <c r="R2019" i="8"/>
  <c r="Q2019" i="8"/>
  <c r="N2019" i="8"/>
  <c r="M2019" i="8"/>
  <c r="L2018" i="8"/>
  <c r="AT2018" i="8"/>
  <c r="O2018" i="8"/>
  <c r="P2018" i="8"/>
  <c r="S2018" i="8"/>
  <c r="R2018" i="8"/>
  <c r="Q2018" i="8"/>
  <c r="N2018" i="8"/>
  <c r="M2018" i="8"/>
  <c r="L2017" i="8"/>
  <c r="AT2017" i="8"/>
  <c r="O2017" i="8"/>
  <c r="P2017" i="8"/>
  <c r="S2017" i="8"/>
  <c r="R2017" i="8"/>
  <c r="Q2017" i="8"/>
  <c r="N2017" i="8"/>
  <c r="M2017" i="8"/>
  <c r="L2016" i="8"/>
  <c r="AT2016" i="8"/>
  <c r="O2016" i="8"/>
  <c r="P2016" i="8"/>
  <c r="S2016" i="8"/>
  <c r="R2016" i="8"/>
  <c r="Q2016" i="8"/>
  <c r="N2016" i="8"/>
  <c r="M2016" i="8"/>
  <c r="L2015" i="8"/>
  <c r="AT2015" i="8"/>
  <c r="O2015" i="8"/>
  <c r="P2015" i="8"/>
  <c r="S2015" i="8"/>
  <c r="R2015" i="8"/>
  <c r="Q2015" i="8"/>
  <c r="N2015" i="8"/>
  <c r="M2015" i="8"/>
  <c r="L2014" i="8"/>
  <c r="AT2014" i="8"/>
  <c r="O2014" i="8"/>
  <c r="P2014" i="8"/>
  <c r="S2014" i="8"/>
  <c r="R2014" i="8"/>
  <c r="Q2014" i="8"/>
  <c r="N2014" i="8"/>
  <c r="M2014" i="8"/>
  <c r="L2013" i="8"/>
  <c r="AT2013" i="8"/>
  <c r="O2013" i="8"/>
  <c r="P2013" i="8"/>
  <c r="S2013" i="8"/>
  <c r="R2013" i="8"/>
  <c r="Q2013" i="8"/>
  <c r="N2013" i="8"/>
  <c r="M2013" i="8"/>
  <c r="L2012" i="8"/>
  <c r="AT2012" i="8"/>
  <c r="O2012" i="8"/>
  <c r="P2012" i="8"/>
  <c r="S2012" i="8"/>
  <c r="R2012" i="8"/>
  <c r="Q2012" i="8"/>
  <c r="N2012" i="8"/>
  <c r="M2012" i="8"/>
  <c r="L2011" i="8"/>
  <c r="AT2011" i="8"/>
  <c r="O2011" i="8"/>
  <c r="P2011" i="8"/>
  <c r="S2011" i="8"/>
  <c r="R2011" i="8"/>
  <c r="Q2011" i="8"/>
  <c r="N2011" i="8"/>
  <c r="M2011" i="8"/>
  <c r="L2010" i="8"/>
  <c r="AT2010" i="8"/>
  <c r="O2010" i="8"/>
  <c r="P2010" i="8"/>
  <c r="S2010" i="8"/>
  <c r="R2010" i="8"/>
  <c r="Q2010" i="8"/>
  <c r="N2010" i="8"/>
  <c r="M2010" i="8"/>
  <c r="L2009" i="8"/>
  <c r="AT2009" i="8"/>
  <c r="O2009" i="8"/>
  <c r="P2009" i="8"/>
  <c r="S2009" i="8"/>
  <c r="R2009" i="8"/>
  <c r="Q2009" i="8"/>
  <c r="N2009" i="8"/>
  <c r="M2009" i="8"/>
  <c r="L2008" i="8"/>
  <c r="AT2008" i="8"/>
  <c r="O2008" i="8"/>
  <c r="P2008" i="8"/>
  <c r="S2008" i="8"/>
  <c r="R2008" i="8"/>
  <c r="Q2008" i="8"/>
  <c r="N2008" i="8"/>
  <c r="M2008" i="8"/>
  <c r="L2007" i="8"/>
  <c r="AT2007" i="8"/>
  <c r="O2007" i="8"/>
  <c r="P2007" i="8"/>
  <c r="S2007" i="8"/>
  <c r="R2007" i="8"/>
  <c r="Q2007" i="8"/>
  <c r="N2007" i="8"/>
  <c r="M2007" i="8"/>
  <c r="L2006" i="8"/>
  <c r="AT2006" i="8"/>
  <c r="O2006" i="8"/>
  <c r="P2006" i="8"/>
  <c r="S2006" i="8"/>
  <c r="R2006" i="8"/>
  <c r="Q2006" i="8"/>
  <c r="N2006" i="8"/>
  <c r="M2006" i="8"/>
  <c r="L2005" i="8"/>
  <c r="AT2005" i="8"/>
  <c r="O2005" i="8"/>
  <c r="P2005" i="8"/>
  <c r="S2005" i="8"/>
  <c r="R2005" i="8"/>
  <c r="Q2005" i="8"/>
  <c r="N2005" i="8"/>
  <c r="M2005" i="8"/>
  <c r="L2004" i="8"/>
  <c r="AT2004" i="8"/>
  <c r="O2004" i="8"/>
  <c r="P2004" i="8"/>
  <c r="S2004" i="8"/>
  <c r="R2004" i="8"/>
  <c r="Q2004" i="8"/>
  <c r="N2004" i="8"/>
  <c r="M2004" i="8"/>
  <c r="L2003" i="8"/>
  <c r="AT2003" i="8"/>
  <c r="O2003" i="8"/>
  <c r="P2003" i="8"/>
  <c r="S2003" i="8"/>
  <c r="R2003" i="8"/>
  <c r="Q2003" i="8"/>
  <c r="N2003" i="8"/>
  <c r="M2003" i="8"/>
  <c r="L2002" i="8"/>
  <c r="AT2002" i="8"/>
  <c r="O2002" i="8"/>
  <c r="P2002" i="8"/>
  <c r="S2002" i="8"/>
  <c r="R2002" i="8"/>
  <c r="Q2002" i="8"/>
  <c r="N2002" i="8"/>
  <c r="M2002" i="8"/>
  <c r="L2001" i="8"/>
  <c r="AT2001" i="8"/>
  <c r="O2001" i="8"/>
  <c r="P2001" i="8"/>
  <c r="S2001" i="8"/>
  <c r="R2001" i="8"/>
  <c r="Q2001" i="8"/>
  <c r="N2001" i="8"/>
  <c r="M2001" i="8"/>
  <c r="L2000" i="8"/>
  <c r="AT2000" i="8"/>
  <c r="O2000" i="8"/>
  <c r="P2000" i="8"/>
  <c r="S2000" i="8"/>
  <c r="R2000" i="8"/>
  <c r="Q2000" i="8"/>
  <c r="N2000" i="8"/>
  <c r="M2000" i="8"/>
  <c r="L1999" i="8"/>
  <c r="AT1999" i="8"/>
  <c r="O1999" i="8"/>
  <c r="P1999" i="8"/>
  <c r="S1999" i="8"/>
  <c r="R1999" i="8"/>
  <c r="Q1999" i="8"/>
  <c r="N1999" i="8"/>
  <c r="M1999" i="8"/>
  <c r="L1998" i="8"/>
  <c r="AT1998" i="8"/>
  <c r="O1998" i="8"/>
  <c r="P1998" i="8"/>
  <c r="S1998" i="8"/>
  <c r="R1998" i="8"/>
  <c r="Q1998" i="8"/>
  <c r="N1998" i="8"/>
  <c r="M1998" i="8"/>
  <c r="L1997" i="8"/>
  <c r="AT1997" i="8"/>
  <c r="O1997" i="8"/>
  <c r="P1997" i="8"/>
  <c r="S1997" i="8"/>
  <c r="R1997" i="8"/>
  <c r="Q1997" i="8"/>
  <c r="N1997" i="8"/>
  <c r="M1997" i="8"/>
  <c r="L1996" i="8"/>
  <c r="AT1996" i="8"/>
  <c r="O1996" i="8"/>
  <c r="P1996" i="8"/>
  <c r="S1996" i="8"/>
  <c r="R1996" i="8"/>
  <c r="Q1996" i="8"/>
  <c r="N1996" i="8"/>
  <c r="M1996" i="8"/>
  <c r="L1995" i="8"/>
  <c r="AT1995" i="8"/>
  <c r="O1995" i="8"/>
  <c r="P1995" i="8"/>
  <c r="S1995" i="8"/>
  <c r="R1995" i="8"/>
  <c r="Q1995" i="8"/>
  <c r="N1995" i="8"/>
  <c r="M1995" i="8"/>
  <c r="L1994" i="8"/>
  <c r="AT1994" i="8"/>
  <c r="O1994" i="8"/>
  <c r="P1994" i="8"/>
  <c r="S1994" i="8"/>
  <c r="R1994" i="8"/>
  <c r="Q1994" i="8"/>
  <c r="N1994" i="8"/>
  <c r="M1994" i="8"/>
  <c r="L1993" i="8"/>
  <c r="AT1993" i="8"/>
  <c r="O1993" i="8"/>
  <c r="P1993" i="8"/>
  <c r="S1993" i="8"/>
  <c r="R1993" i="8"/>
  <c r="Q1993" i="8"/>
  <c r="N1993" i="8"/>
  <c r="M1993" i="8"/>
  <c r="L1992" i="8"/>
  <c r="AT1992" i="8"/>
  <c r="O1992" i="8"/>
  <c r="P1992" i="8"/>
  <c r="S1992" i="8"/>
  <c r="R1992" i="8"/>
  <c r="Q1992" i="8"/>
  <c r="N1992" i="8"/>
  <c r="M1992" i="8"/>
  <c r="L1991" i="8"/>
  <c r="AT1991" i="8"/>
  <c r="O1991" i="8"/>
  <c r="P1991" i="8"/>
  <c r="S1991" i="8"/>
  <c r="R1991" i="8"/>
  <c r="Q1991" i="8"/>
  <c r="N1991" i="8"/>
  <c r="M1991" i="8"/>
  <c r="L1990" i="8"/>
  <c r="AT1990" i="8"/>
  <c r="O1990" i="8"/>
  <c r="P1990" i="8"/>
  <c r="S1990" i="8"/>
  <c r="R1990" i="8"/>
  <c r="Q1990" i="8"/>
  <c r="N1990" i="8"/>
  <c r="M1990" i="8"/>
  <c r="L1989" i="8"/>
  <c r="AT1989" i="8"/>
  <c r="O1989" i="8"/>
  <c r="P1989" i="8"/>
  <c r="S1989" i="8"/>
  <c r="R1989" i="8"/>
  <c r="Q1989" i="8"/>
  <c r="N1989" i="8"/>
  <c r="M1989" i="8"/>
  <c r="L1988" i="8"/>
  <c r="AT1988" i="8"/>
  <c r="O1988" i="8"/>
  <c r="P1988" i="8"/>
  <c r="S1988" i="8"/>
  <c r="R1988" i="8"/>
  <c r="Q1988" i="8"/>
  <c r="N1988" i="8"/>
  <c r="M1988" i="8"/>
  <c r="L1987" i="8"/>
  <c r="AT1987" i="8"/>
  <c r="O1987" i="8"/>
  <c r="P1987" i="8"/>
  <c r="S1987" i="8"/>
  <c r="R1987" i="8"/>
  <c r="Q1987" i="8"/>
  <c r="N1987" i="8"/>
  <c r="M1987" i="8"/>
  <c r="L1986" i="8"/>
  <c r="AT1986" i="8"/>
  <c r="O1986" i="8"/>
  <c r="P1986" i="8"/>
  <c r="S1986" i="8"/>
  <c r="R1986" i="8"/>
  <c r="Q1986" i="8"/>
  <c r="N1986" i="8"/>
  <c r="M1986" i="8"/>
  <c r="L1985" i="8"/>
  <c r="AT1985" i="8"/>
  <c r="O1985" i="8"/>
  <c r="P1985" i="8"/>
  <c r="S1985" i="8"/>
  <c r="R1985" i="8"/>
  <c r="Q1985" i="8"/>
  <c r="N1985" i="8"/>
  <c r="M1985" i="8"/>
  <c r="L1984" i="8"/>
  <c r="AT1984" i="8"/>
  <c r="O1984" i="8"/>
  <c r="P1984" i="8"/>
  <c r="S1984" i="8"/>
  <c r="R1984" i="8"/>
  <c r="Q1984" i="8"/>
  <c r="N1984" i="8"/>
  <c r="M1984" i="8"/>
  <c r="L1983" i="8"/>
  <c r="AT1983" i="8"/>
  <c r="O1983" i="8"/>
  <c r="P1983" i="8"/>
  <c r="S1983" i="8"/>
  <c r="R1983" i="8"/>
  <c r="Q1983" i="8"/>
  <c r="N1983" i="8"/>
  <c r="M1983" i="8"/>
  <c r="L1982" i="8"/>
  <c r="AT1982" i="8"/>
  <c r="O1982" i="8"/>
  <c r="P1982" i="8"/>
  <c r="S1982" i="8"/>
  <c r="R1982" i="8"/>
  <c r="Q1982" i="8"/>
  <c r="N1982" i="8"/>
  <c r="M1982" i="8"/>
  <c r="L1981" i="8"/>
  <c r="AT1981" i="8"/>
  <c r="O1981" i="8"/>
  <c r="P1981" i="8"/>
  <c r="S1981" i="8"/>
  <c r="R1981" i="8"/>
  <c r="Q1981" i="8"/>
  <c r="N1981" i="8"/>
  <c r="M1981" i="8"/>
  <c r="L1980" i="8"/>
  <c r="AT1980" i="8"/>
  <c r="O1980" i="8"/>
  <c r="P1980" i="8"/>
  <c r="S1980" i="8"/>
  <c r="R1980" i="8"/>
  <c r="Q1980" i="8"/>
  <c r="N1980" i="8"/>
  <c r="M1980" i="8"/>
  <c r="L1979" i="8"/>
  <c r="AT1979" i="8"/>
  <c r="O1979" i="8"/>
  <c r="P1979" i="8"/>
  <c r="S1979" i="8"/>
  <c r="R1979" i="8"/>
  <c r="Q1979" i="8"/>
  <c r="N1979" i="8"/>
  <c r="M1979" i="8"/>
  <c r="L1978" i="8"/>
  <c r="AT1978" i="8"/>
  <c r="O1978" i="8"/>
  <c r="P1978" i="8"/>
  <c r="S1978" i="8"/>
  <c r="R1978" i="8"/>
  <c r="Q1978" i="8"/>
  <c r="N1978" i="8"/>
  <c r="M1978" i="8"/>
  <c r="L1977" i="8"/>
  <c r="AT1977" i="8"/>
  <c r="O1977" i="8"/>
  <c r="P1977" i="8"/>
  <c r="S1977" i="8"/>
  <c r="R1977" i="8"/>
  <c r="Q1977" i="8"/>
  <c r="N1977" i="8"/>
  <c r="M1977" i="8"/>
  <c r="L1976" i="8"/>
  <c r="AT1976" i="8"/>
  <c r="O1976" i="8"/>
  <c r="P1976" i="8"/>
  <c r="S1976" i="8"/>
  <c r="R1976" i="8"/>
  <c r="Q1976" i="8"/>
  <c r="N1976" i="8"/>
  <c r="M1976" i="8"/>
  <c r="L1975" i="8"/>
  <c r="AT1975" i="8"/>
  <c r="O1975" i="8"/>
  <c r="P1975" i="8"/>
  <c r="S1975" i="8"/>
  <c r="R1975" i="8"/>
  <c r="Q1975" i="8"/>
  <c r="N1975" i="8"/>
  <c r="M1975" i="8"/>
  <c r="L1974" i="8"/>
  <c r="AT1974" i="8"/>
  <c r="O1974" i="8"/>
  <c r="P1974" i="8"/>
  <c r="S1974" i="8"/>
  <c r="R1974" i="8"/>
  <c r="Q1974" i="8"/>
  <c r="N1974" i="8"/>
  <c r="M1974" i="8"/>
  <c r="L1973" i="8"/>
  <c r="AT1973" i="8"/>
  <c r="O1973" i="8"/>
  <c r="P1973" i="8"/>
  <c r="S1973" i="8"/>
  <c r="R1973" i="8"/>
  <c r="Q1973" i="8"/>
  <c r="N1973" i="8"/>
  <c r="M1973" i="8"/>
  <c r="L1972" i="8"/>
  <c r="AT1972" i="8"/>
  <c r="O1972" i="8"/>
  <c r="P1972" i="8"/>
  <c r="S1972" i="8"/>
  <c r="R1972" i="8"/>
  <c r="Q1972" i="8"/>
  <c r="N1972" i="8"/>
  <c r="M1972" i="8"/>
  <c r="L1971" i="8"/>
  <c r="AT1971" i="8"/>
  <c r="O1971" i="8"/>
  <c r="P1971" i="8"/>
  <c r="S1971" i="8"/>
  <c r="R1971" i="8"/>
  <c r="Q1971" i="8"/>
  <c r="N1971" i="8"/>
  <c r="M1971" i="8"/>
  <c r="L1970" i="8"/>
  <c r="AT1970" i="8"/>
  <c r="O1970" i="8"/>
  <c r="P1970" i="8"/>
  <c r="S1970" i="8"/>
  <c r="R1970" i="8"/>
  <c r="Q1970" i="8"/>
  <c r="N1970" i="8"/>
  <c r="M1970" i="8"/>
  <c r="L1969" i="8"/>
  <c r="AT1969" i="8"/>
  <c r="O1969" i="8"/>
  <c r="P1969" i="8"/>
  <c r="S1969" i="8"/>
  <c r="R1969" i="8"/>
  <c r="Q1969" i="8"/>
  <c r="N1969" i="8"/>
  <c r="M1969" i="8"/>
  <c r="L1968" i="8"/>
  <c r="AT1968" i="8"/>
  <c r="O1968" i="8"/>
  <c r="P1968" i="8"/>
  <c r="S1968" i="8"/>
  <c r="R1968" i="8"/>
  <c r="Q1968" i="8"/>
  <c r="N1968" i="8"/>
  <c r="M1968" i="8"/>
  <c r="L1967" i="8"/>
  <c r="AT1967" i="8"/>
  <c r="O1967" i="8"/>
  <c r="P1967" i="8"/>
  <c r="S1967" i="8"/>
  <c r="R1967" i="8"/>
  <c r="Q1967" i="8"/>
  <c r="N1967" i="8"/>
  <c r="M1967" i="8"/>
  <c r="L1966" i="8"/>
  <c r="AT1966" i="8"/>
  <c r="O1966" i="8"/>
  <c r="P1966" i="8"/>
  <c r="S1966" i="8"/>
  <c r="R1966" i="8"/>
  <c r="Q1966" i="8"/>
  <c r="N1966" i="8"/>
  <c r="M1966" i="8"/>
  <c r="L1965" i="8"/>
  <c r="AT1965" i="8"/>
  <c r="O1965" i="8"/>
  <c r="P1965" i="8"/>
  <c r="S1965" i="8"/>
  <c r="R1965" i="8"/>
  <c r="Q1965" i="8"/>
  <c r="N1965" i="8"/>
  <c r="M1965" i="8"/>
  <c r="L1964" i="8"/>
  <c r="AT1964" i="8"/>
  <c r="O1964" i="8"/>
  <c r="P1964" i="8"/>
  <c r="S1964" i="8"/>
  <c r="R1964" i="8"/>
  <c r="Q1964" i="8"/>
  <c r="N1964" i="8"/>
  <c r="M1964" i="8"/>
  <c r="L1963" i="8"/>
  <c r="AT1963" i="8"/>
  <c r="O1963" i="8"/>
  <c r="P1963" i="8"/>
  <c r="S1963" i="8"/>
  <c r="R1963" i="8"/>
  <c r="Q1963" i="8"/>
  <c r="N1963" i="8"/>
  <c r="M1963" i="8"/>
  <c r="L1962" i="8"/>
  <c r="AT1962" i="8"/>
  <c r="O1962" i="8"/>
  <c r="P1962" i="8"/>
  <c r="S1962" i="8"/>
  <c r="R1962" i="8"/>
  <c r="Q1962" i="8"/>
  <c r="N1962" i="8"/>
  <c r="M1962" i="8"/>
  <c r="L1961" i="8"/>
  <c r="AT1961" i="8"/>
  <c r="O1961" i="8"/>
  <c r="P1961" i="8"/>
  <c r="S1961" i="8"/>
  <c r="R1961" i="8"/>
  <c r="Q1961" i="8"/>
  <c r="N1961" i="8"/>
  <c r="M1961" i="8"/>
  <c r="L1960" i="8"/>
  <c r="AT1960" i="8"/>
  <c r="O1960" i="8"/>
  <c r="P1960" i="8"/>
  <c r="S1960" i="8"/>
  <c r="R1960" i="8"/>
  <c r="Q1960" i="8"/>
  <c r="N1960" i="8"/>
  <c r="M1960" i="8"/>
  <c r="L1959" i="8"/>
  <c r="AT1959" i="8"/>
  <c r="O1959" i="8"/>
  <c r="P1959" i="8"/>
  <c r="S1959" i="8"/>
  <c r="R1959" i="8"/>
  <c r="Q1959" i="8"/>
  <c r="N1959" i="8"/>
  <c r="M1959" i="8"/>
  <c r="L1958" i="8"/>
  <c r="AT1958" i="8"/>
  <c r="O1958" i="8"/>
  <c r="P1958" i="8"/>
  <c r="S1958" i="8"/>
  <c r="R1958" i="8"/>
  <c r="Q1958" i="8"/>
  <c r="N1958" i="8"/>
  <c r="M1958" i="8"/>
  <c r="L1957" i="8"/>
  <c r="AT1957" i="8"/>
  <c r="O1957" i="8"/>
  <c r="P1957" i="8"/>
  <c r="S1957" i="8"/>
  <c r="R1957" i="8"/>
  <c r="Q1957" i="8"/>
  <c r="N1957" i="8"/>
  <c r="M1957" i="8"/>
  <c r="L1956" i="8"/>
  <c r="AT1956" i="8"/>
  <c r="O1956" i="8"/>
  <c r="P1956" i="8"/>
  <c r="S1956" i="8"/>
  <c r="R1956" i="8"/>
  <c r="Q1956" i="8"/>
  <c r="N1956" i="8"/>
  <c r="M1956" i="8"/>
  <c r="L1955" i="8"/>
  <c r="AT1955" i="8"/>
  <c r="O1955" i="8"/>
  <c r="P1955" i="8"/>
  <c r="S1955" i="8"/>
  <c r="R1955" i="8"/>
  <c r="Q1955" i="8"/>
  <c r="N1955" i="8"/>
  <c r="M1955" i="8"/>
  <c r="L1954" i="8"/>
  <c r="AT1954" i="8"/>
  <c r="O1954" i="8"/>
  <c r="P1954" i="8"/>
  <c r="S1954" i="8"/>
  <c r="R1954" i="8"/>
  <c r="Q1954" i="8"/>
  <c r="N1954" i="8"/>
  <c r="M1954" i="8"/>
  <c r="L1953" i="8"/>
  <c r="AT1953" i="8"/>
  <c r="O1953" i="8"/>
  <c r="P1953" i="8"/>
  <c r="S1953" i="8"/>
  <c r="R1953" i="8"/>
  <c r="Q1953" i="8"/>
  <c r="N1953" i="8"/>
  <c r="M1953" i="8"/>
  <c r="L1952" i="8"/>
  <c r="AT1952" i="8"/>
  <c r="O1952" i="8"/>
  <c r="P1952" i="8"/>
  <c r="S1952" i="8"/>
  <c r="R1952" i="8"/>
  <c r="Q1952" i="8"/>
  <c r="N1952" i="8"/>
  <c r="M1952" i="8"/>
  <c r="L1951" i="8"/>
  <c r="AT1951" i="8"/>
  <c r="O1951" i="8"/>
  <c r="P1951" i="8"/>
  <c r="S1951" i="8"/>
  <c r="R1951" i="8"/>
  <c r="Q1951" i="8"/>
  <c r="N1951" i="8"/>
  <c r="M1951" i="8"/>
  <c r="L1950" i="8"/>
  <c r="AT1950" i="8"/>
  <c r="O1950" i="8"/>
  <c r="P1950" i="8"/>
  <c r="S1950" i="8"/>
  <c r="R1950" i="8"/>
  <c r="Q1950" i="8"/>
  <c r="N1950" i="8"/>
  <c r="M1950" i="8"/>
  <c r="L1949" i="8"/>
  <c r="AT1949" i="8"/>
  <c r="O1949" i="8"/>
  <c r="P1949" i="8"/>
  <c r="S1949" i="8"/>
  <c r="R1949" i="8"/>
  <c r="Q1949" i="8"/>
  <c r="N1949" i="8"/>
  <c r="M1949" i="8"/>
  <c r="L1948" i="8"/>
  <c r="AT1948" i="8"/>
  <c r="O1948" i="8"/>
  <c r="P1948" i="8"/>
  <c r="S1948" i="8"/>
  <c r="R1948" i="8"/>
  <c r="Q1948" i="8"/>
  <c r="N1948" i="8"/>
  <c r="M1948" i="8"/>
  <c r="L1947" i="8"/>
  <c r="AT1947" i="8"/>
  <c r="O1947" i="8"/>
  <c r="P1947" i="8"/>
  <c r="S1947" i="8"/>
  <c r="R1947" i="8"/>
  <c r="Q1947" i="8"/>
  <c r="N1947" i="8"/>
  <c r="M1947" i="8"/>
  <c r="L1946" i="8"/>
  <c r="AT1946" i="8"/>
  <c r="O1946" i="8"/>
  <c r="P1946" i="8"/>
  <c r="S1946" i="8"/>
  <c r="R1946" i="8"/>
  <c r="Q1946" i="8"/>
  <c r="N1946" i="8"/>
  <c r="M1946" i="8"/>
  <c r="L1945" i="8"/>
  <c r="AT1945" i="8"/>
  <c r="O1945" i="8"/>
  <c r="P1945" i="8"/>
  <c r="S1945" i="8"/>
  <c r="R1945" i="8"/>
  <c r="Q1945" i="8"/>
  <c r="N1945" i="8"/>
  <c r="M1945" i="8"/>
  <c r="L1944" i="8"/>
  <c r="AT1944" i="8"/>
  <c r="O1944" i="8"/>
  <c r="P1944" i="8"/>
  <c r="S1944" i="8"/>
  <c r="R1944" i="8"/>
  <c r="Q1944" i="8"/>
  <c r="N1944" i="8"/>
  <c r="M1944" i="8"/>
  <c r="L1943" i="8"/>
  <c r="AT1943" i="8"/>
  <c r="O1943" i="8"/>
  <c r="P1943" i="8"/>
  <c r="S1943" i="8"/>
  <c r="R1943" i="8"/>
  <c r="Q1943" i="8"/>
  <c r="N1943" i="8"/>
  <c r="M1943" i="8"/>
  <c r="L1942" i="8"/>
  <c r="AT1942" i="8"/>
  <c r="O1942" i="8"/>
  <c r="P1942" i="8"/>
  <c r="S1942" i="8"/>
  <c r="R1942" i="8"/>
  <c r="Q1942" i="8"/>
  <c r="N1942" i="8"/>
  <c r="M1942" i="8"/>
  <c r="L1941" i="8"/>
  <c r="AT1941" i="8"/>
  <c r="O1941" i="8"/>
  <c r="P1941" i="8"/>
  <c r="S1941" i="8"/>
  <c r="R1941" i="8"/>
  <c r="Q1941" i="8"/>
  <c r="N1941" i="8"/>
  <c r="M1941" i="8"/>
  <c r="L1940" i="8"/>
  <c r="AT1940" i="8"/>
  <c r="O1940" i="8"/>
  <c r="P1940" i="8"/>
  <c r="S1940" i="8"/>
  <c r="R1940" i="8"/>
  <c r="Q1940" i="8"/>
  <c r="N1940" i="8"/>
  <c r="M1940" i="8"/>
  <c r="L1939" i="8"/>
  <c r="AT1939" i="8"/>
  <c r="O1939" i="8"/>
  <c r="P1939" i="8"/>
  <c r="S1939" i="8"/>
  <c r="R1939" i="8"/>
  <c r="Q1939" i="8"/>
  <c r="N1939" i="8"/>
  <c r="M1939" i="8"/>
  <c r="L1938" i="8"/>
  <c r="AT1938" i="8"/>
  <c r="O1938" i="8"/>
  <c r="P1938" i="8"/>
  <c r="S1938" i="8"/>
  <c r="R1938" i="8"/>
  <c r="Q1938" i="8"/>
  <c r="N1938" i="8"/>
  <c r="M1938" i="8"/>
  <c r="L1937" i="8"/>
  <c r="AT1937" i="8"/>
  <c r="O1937" i="8"/>
  <c r="P1937" i="8"/>
  <c r="S1937" i="8"/>
  <c r="R1937" i="8"/>
  <c r="Q1937" i="8"/>
  <c r="N1937" i="8"/>
  <c r="M1937" i="8"/>
  <c r="L1936" i="8"/>
  <c r="AT1936" i="8"/>
  <c r="O1936" i="8"/>
  <c r="P1936" i="8"/>
  <c r="S1936" i="8"/>
  <c r="R1936" i="8"/>
  <c r="Q1936" i="8"/>
  <c r="N1936" i="8"/>
  <c r="M1936" i="8"/>
  <c r="L1935" i="8"/>
  <c r="AT1935" i="8"/>
  <c r="O1935" i="8"/>
  <c r="P1935" i="8"/>
  <c r="S1935" i="8"/>
  <c r="R1935" i="8"/>
  <c r="Q1935" i="8"/>
  <c r="N1935" i="8"/>
  <c r="M1935" i="8"/>
  <c r="L1934" i="8"/>
  <c r="AT1934" i="8"/>
  <c r="O1934" i="8"/>
  <c r="P1934" i="8"/>
  <c r="S1934" i="8"/>
  <c r="R1934" i="8"/>
  <c r="Q1934" i="8"/>
  <c r="N1934" i="8"/>
  <c r="M1934" i="8"/>
  <c r="L1933" i="8"/>
  <c r="AT1933" i="8"/>
  <c r="O1933" i="8"/>
  <c r="P1933" i="8"/>
  <c r="S1933" i="8"/>
  <c r="R1933" i="8"/>
  <c r="Q1933" i="8"/>
  <c r="N1933" i="8"/>
  <c r="M1933" i="8"/>
  <c r="L1932" i="8"/>
  <c r="AT1932" i="8"/>
  <c r="O1932" i="8"/>
  <c r="P1932" i="8"/>
  <c r="S1932" i="8"/>
  <c r="R1932" i="8"/>
  <c r="Q1932" i="8"/>
  <c r="N1932" i="8"/>
  <c r="M1932" i="8"/>
  <c r="L1931" i="8"/>
  <c r="AT1931" i="8"/>
  <c r="O1931" i="8"/>
  <c r="P1931" i="8"/>
  <c r="S1931" i="8"/>
  <c r="R1931" i="8"/>
  <c r="Q1931" i="8"/>
  <c r="N1931" i="8"/>
  <c r="M1931" i="8"/>
  <c r="L1930" i="8"/>
  <c r="AT1930" i="8"/>
  <c r="O1930" i="8"/>
  <c r="P1930" i="8"/>
  <c r="S1930" i="8"/>
  <c r="R1930" i="8"/>
  <c r="Q1930" i="8"/>
  <c r="N1930" i="8"/>
  <c r="M1930" i="8"/>
  <c r="L1929" i="8"/>
  <c r="AT1929" i="8"/>
  <c r="O1929" i="8"/>
  <c r="P1929" i="8"/>
  <c r="S1929" i="8"/>
  <c r="R1929" i="8"/>
  <c r="Q1929" i="8"/>
  <c r="N1929" i="8"/>
  <c r="M1929" i="8"/>
  <c r="L1928" i="8"/>
  <c r="AT1928" i="8"/>
  <c r="O1928" i="8"/>
  <c r="P1928" i="8"/>
  <c r="S1928" i="8"/>
  <c r="R1928" i="8"/>
  <c r="Q1928" i="8"/>
  <c r="N1928" i="8"/>
  <c r="M1928" i="8"/>
  <c r="L1927" i="8"/>
  <c r="AT1927" i="8"/>
  <c r="O1927" i="8"/>
  <c r="P1927" i="8"/>
  <c r="S1927" i="8"/>
  <c r="R1927" i="8"/>
  <c r="Q1927" i="8"/>
  <c r="N1927" i="8"/>
  <c r="M1927" i="8"/>
  <c r="L1926" i="8"/>
  <c r="AT1926" i="8"/>
  <c r="O1926" i="8"/>
  <c r="P1926" i="8"/>
  <c r="S1926" i="8"/>
  <c r="R1926" i="8"/>
  <c r="Q1926" i="8"/>
  <c r="N1926" i="8"/>
  <c r="M1926" i="8"/>
  <c r="L1925" i="8"/>
  <c r="AT1925" i="8"/>
  <c r="O1925" i="8"/>
  <c r="P1925" i="8"/>
  <c r="S1925" i="8"/>
  <c r="R1925" i="8"/>
  <c r="Q1925" i="8"/>
  <c r="N1925" i="8"/>
  <c r="M1925" i="8"/>
  <c r="L1924" i="8"/>
  <c r="AT1924" i="8"/>
  <c r="O1924" i="8"/>
  <c r="P1924" i="8"/>
  <c r="S1924" i="8"/>
  <c r="R1924" i="8"/>
  <c r="Q1924" i="8"/>
  <c r="N1924" i="8"/>
  <c r="M1924" i="8"/>
  <c r="L1923" i="8"/>
  <c r="AT1923" i="8"/>
  <c r="O1923" i="8"/>
  <c r="P1923" i="8"/>
  <c r="S1923" i="8"/>
  <c r="R1923" i="8"/>
  <c r="Q1923" i="8"/>
  <c r="N1923" i="8"/>
  <c r="M1923" i="8"/>
  <c r="L1922" i="8"/>
  <c r="AT1922" i="8"/>
  <c r="O1922" i="8"/>
  <c r="P1922" i="8"/>
  <c r="S1922" i="8"/>
  <c r="R1922" i="8"/>
  <c r="Q1922" i="8"/>
  <c r="N1922" i="8"/>
  <c r="M1922" i="8"/>
  <c r="L1921" i="8"/>
  <c r="AT1921" i="8"/>
  <c r="O1921" i="8"/>
  <c r="P1921" i="8"/>
  <c r="S1921" i="8"/>
  <c r="R1921" i="8"/>
  <c r="Q1921" i="8"/>
  <c r="N1921" i="8"/>
  <c r="M1921" i="8"/>
  <c r="L1920" i="8"/>
  <c r="AT1920" i="8"/>
  <c r="O1920" i="8"/>
  <c r="P1920" i="8"/>
  <c r="S1920" i="8"/>
  <c r="R1920" i="8"/>
  <c r="Q1920" i="8"/>
  <c r="N1920" i="8"/>
  <c r="M1920" i="8"/>
  <c r="L1919" i="8"/>
  <c r="AT1919" i="8"/>
  <c r="O1919" i="8"/>
  <c r="P1919" i="8"/>
  <c r="S1919" i="8"/>
  <c r="R1919" i="8"/>
  <c r="Q1919" i="8"/>
  <c r="N1919" i="8"/>
  <c r="M1919" i="8"/>
  <c r="L1918" i="8"/>
  <c r="AT1918" i="8"/>
  <c r="O1918" i="8"/>
  <c r="P1918" i="8"/>
  <c r="S1918" i="8"/>
  <c r="R1918" i="8"/>
  <c r="Q1918" i="8"/>
  <c r="N1918" i="8"/>
  <c r="M1918" i="8"/>
  <c r="L1917" i="8"/>
  <c r="AT1917" i="8"/>
  <c r="O1917" i="8"/>
  <c r="P1917" i="8"/>
  <c r="S1917" i="8"/>
  <c r="R1917" i="8"/>
  <c r="Q1917" i="8"/>
  <c r="N1917" i="8"/>
  <c r="M1917" i="8"/>
  <c r="L1916" i="8"/>
  <c r="AT1916" i="8"/>
  <c r="O1916" i="8"/>
  <c r="P1916" i="8"/>
  <c r="S1916" i="8"/>
  <c r="R1916" i="8"/>
  <c r="Q1916" i="8"/>
  <c r="N1916" i="8"/>
  <c r="M1916" i="8"/>
  <c r="L1915" i="8"/>
  <c r="AT1915" i="8"/>
  <c r="O1915" i="8"/>
  <c r="P1915" i="8"/>
  <c r="S1915" i="8"/>
  <c r="R1915" i="8"/>
  <c r="Q1915" i="8"/>
  <c r="N1915" i="8"/>
  <c r="M1915" i="8"/>
  <c r="L1914" i="8"/>
  <c r="AT1914" i="8"/>
  <c r="O1914" i="8"/>
  <c r="P1914" i="8"/>
  <c r="S1914" i="8"/>
  <c r="R1914" i="8"/>
  <c r="Q1914" i="8"/>
  <c r="N1914" i="8"/>
  <c r="M1914" i="8"/>
  <c r="L1913" i="8"/>
  <c r="AT1913" i="8"/>
  <c r="O1913" i="8"/>
  <c r="P1913" i="8"/>
  <c r="S1913" i="8"/>
  <c r="R1913" i="8"/>
  <c r="Q1913" i="8"/>
  <c r="N1913" i="8"/>
  <c r="M1913" i="8"/>
  <c r="L1912" i="8"/>
  <c r="AT1912" i="8"/>
  <c r="O1912" i="8"/>
  <c r="P1912" i="8"/>
  <c r="S1912" i="8"/>
  <c r="R1912" i="8"/>
  <c r="Q1912" i="8"/>
  <c r="N1912" i="8"/>
  <c r="M1912" i="8"/>
  <c r="L1911" i="8"/>
  <c r="AT1911" i="8"/>
  <c r="O1911" i="8"/>
  <c r="P1911" i="8"/>
  <c r="S1911" i="8"/>
  <c r="R1911" i="8"/>
  <c r="Q1911" i="8"/>
  <c r="N1911" i="8"/>
  <c r="M1911" i="8"/>
  <c r="L1910" i="8"/>
  <c r="AT1910" i="8"/>
  <c r="O1910" i="8"/>
  <c r="P1910" i="8"/>
  <c r="S1910" i="8"/>
  <c r="R1910" i="8"/>
  <c r="Q1910" i="8"/>
  <c r="N1910" i="8"/>
  <c r="M1910" i="8"/>
  <c r="L1909" i="8"/>
  <c r="AT1909" i="8"/>
  <c r="O1909" i="8"/>
  <c r="P1909" i="8"/>
  <c r="S1909" i="8"/>
  <c r="R1909" i="8"/>
  <c r="Q1909" i="8"/>
  <c r="N1909" i="8"/>
  <c r="M1909" i="8"/>
  <c r="L1908" i="8"/>
  <c r="AT1908" i="8"/>
  <c r="O1908" i="8"/>
  <c r="P1908" i="8"/>
  <c r="S1908" i="8"/>
  <c r="R1908" i="8"/>
  <c r="Q1908" i="8"/>
  <c r="N1908" i="8"/>
  <c r="M1908" i="8"/>
  <c r="L1907" i="8"/>
  <c r="AT1907" i="8"/>
  <c r="O1907" i="8"/>
  <c r="P1907" i="8"/>
  <c r="S1907" i="8"/>
  <c r="R1907" i="8"/>
  <c r="Q1907" i="8"/>
  <c r="N1907" i="8"/>
  <c r="M1907" i="8"/>
  <c r="L1906" i="8"/>
  <c r="AT1906" i="8"/>
  <c r="O1906" i="8"/>
  <c r="P1906" i="8"/>
  <c r="S1906" i="8"/>
  <c r="R1906" i="8"/>
  <c r="Q1906" i="8"/>
  <c r="N1906" i="8"/>
  <c r="M1906" i="8"/>
  <c r="L1905" i="8"/>
  <c r="AT1905" i="8"/>
  <c r="O1905" i="8"/>
  <c r="P1905" i="8"/>
  <c r="S1905" i="8"/>
  <c r="R1905" i="8"/>
  <c r="Q1905" i="8"/>
  <c r="N1905" i="8"/>
  <c r="M1905" i="8"/>
  <c r="L1904" i="8"/>
  <c r="AT1904" i="8"/>
  <c r="O1904" i="8"/>
  <c r="P1904" i="8"/>
  <c r="S1904" i="8"/>
  <c r="R1904" i="8"/>
  <c r="Q1904" i="8"/>
  <c r="N1904" i="8"/>
  <c r="M1904" i="8"/>
  <c r="L1903" i="8"/>
  <c r="AT1903" i="8"/>
  <c r="O1903" i="8"/>
  <c r="P1903" i="8"/>
  <c r="S1903" i="8"/>
  <c r="R1903" i="8"/>
  <c r="Q1903" i="8"/>
  <c r="N1903" i="8"/>
  <c r="M1903" i="8"/>
  <c r="L1902" i="8"/>
  <c r="AT1902" i="8"/>
  <c r="O1902" i="8"/>
  <c r="P1902" i="8"/>
  <c r="S1902" i="8"/>
  <c r="R1902" i="8"/>
  <c r="Q1902" i="8"/>
  <c r="N1902" i="8"/>
  <c r="M1902" i="8"/>
  <c r="L1901" i="8"/>
  <c r="AT1901" i="8"/>
  <c r="O1901" i="8"/>
  <c r="P1901" i="8"/>
  <c r="S1901" i="8"/>
  <c r="R1901" i="8"/>
  <c r="Q1901" i="8"/>
  <c r="N1901" i="8"/>
  <c r="M1901" i="8"/>
  <c r="L1900" i="8"/>
  <c r="AT1900" i="8"/>
  <c r="O1900" i="8"/>
  <c r="P1900" i="8"/>
  <c r="S1900" i="8"/>
  <c r="R1900" i="8"/>
  <c r="Q1900" i="8"/>
  <c r="N1900" i="8"/>
  <c r="M1900" i="8"/>
  <c r="L1899" i="8"/>
  <c r="AT1899" i="8"/>
  <c r="O1899" i="8"/>
  <c r="P1899" i="8"/>
  <c r="S1899" i="8"/>
  <c r="R1899" i="8"/>
  <c r="Q1899" i="8"/>
  <c r="N1899" i="8"/>
  <c r="M1899" i="8"/>
  <c r="L1898" i="8"/>
  <c r="AT1898" i="8"/>
  <c r="O1898" i="8"/>
  <c r="P1898" i="8"/>
  <c r="S1898" i="8"/>
  <c r="R1898" i="8"/>
  <c r="Q1898" i="8"/>
  <c r="N1898" i="8"/>
  <c r="M1898" i="8"/>
  <c r="L1897" i="8"/>
  <c r="AT1897" i="8"/>
  <c r="O1897" i="8"/>
  <c r="P1897" i="8"/>
  <c r="S1897" i="8"/>
  <c r="R1897" i="8"/>
  <c r="Q1897" i="8"/>
  <c r="N1897" i="8"/>
  <c r="M1897" i="8"/>
  <c r="L1896" i="8"/>
  <c r="AT1896" i="8"/>
  <c r="O1896" i="8"/>
  <c r="P1896" i="8"/>
  <c r="S1896" i="8"/>
  <c r="R1896" i="8"/>
  <c r="Q1896" i="8"/>
  <c r="N1896" i="8"/>
  <c r="M1896" i="8"/>
  <c r="L1895" i="8"/>
  <c r="AT1895" i="8"/>
  <c r="O1895" i="8"/>
  <c r="P1895" i="8"/>
  <c r="S1895" i="8"/>
  <c r="R1895" i="8"/>
  <c r="Q1895" i="8"/>
  <c r="N1895" i="8"/>
  <c r="M1895" i="8"/>
  <c r="L1894" i="8"/>
  <c r="AT1894" i="8"/>
  <c r="O1894" i="8"/>
  <c r="P1894" i="8"/>
  <c r="S1894" i="8"/>
  <c r="R1894" i="8"/>
  <c r="Q1894" i="8"/>
  <c r="N1894" i="8"/>
  <c r="M1894" i="8"/>
  <c r="L1893" i="8"/>
  <c r="AT1893" i="8"/>
  <c r="O1893" i="8"/>
  <c r="P1893" i="8"/>
  <c r="S1893" i="8"/>
  <c r="R1893" i="8"/>
  <c r="Q1893" i="8"/>
  <c r="N1893" i="8"/>
  <c r="M1893" i="8"/>
  <c r="L1892" i="8"/>
  <c r="AT1892" i="8"/>
  <c r="O1892" i="8"/>
  <c r="P1892" i="8"/>
  <c r="S1892" i="8"/>
  <c r="R1892" i="8"/>
  <c r="Q1892" i="8"/>
  <c r="N1892" i="8"/>
  <c r="M1892" i="8"/>
  <c r="L1891" i="8"/>
  <c r="AT1891" i="8"/>
  <c r="O1891" i="8"/>
  <c r="P1891" i="8"/>
  <c r="S1891" i="8"/>
  <c r="R1891" i="8"/>
  <c r="Q1891" i="8"/>
  <c r="N1891" i="8"/>
  <c r="M1891" i="8"/>
  <c r="L1890" i="8"/>
  <c r="AT1890" i="8"/>
  <c r="O1890" i="8"/>
  <c r="P1890" i="8"/>
  <c r="S1890" i="8"/>
  <c r="R1890" i="8"/>
  <c r="Q1890" i="8"/>
  <c r="N1890" i="8"/>
  <c r="M1890" i="8"/>
  <c r="L1889" i="8"/>
  <c r="AT1889" i="8"/>
  <c r="O1889" i="8"/>
  <c r="P1889" i="8"/>
  <c r="S1889" i="8"/>
  <c r="R1889" i="8"/>
  <c r="Q1889" i="8"/>
  <c r="N1889" i="8"/>
  <c r="M1889" i="8"/>
  <c r="L1888" i="8"/>
  <c r="AT1888" i="8"/>
  <c r="O1888" i="8"/>
  <c r="P1888" i="8"/>
  <c r="S1888" i="8"/>
  <c r="R1888" i="8"/>
  <c r="Q1888" i="8"/>
  <c r="N1888" i="8"/>
  <c r="M1888" i="8"/>
  <c r="L1887" i="8"/>
  <c r="AT1887" i="8"/>
  <c r="O1887" i="8"/>
  <c r="P1887" i="8"/>
  <c r="S1887" i="8"/>
  <c r="R1887" i="8"/>
  <c r="Q1887" i="8"/>
  <c r="N1887" i="8"/>
  <c r="M1887" i="8"/>
  <c r="L1886" i="8"/>
  <c r="AT1886" i="8"/>
  <c r="O1886" i="8"/>
  <c r="P1886" i="8"/>
  <c r="S1886" i="8"/>
  <c r="R1886" i="8"/>
  <c r="Q1886" i="8"/>
  <c r="N1886" i="8"/>
  <c r="M1886" i="8"/>
  <c r="L1885" i="8"/>
  <c r="AT1885" i="8"/>
  <c r="O1885" i="8"/>
  <c r="P1885" i="8"/>
  <c r="S1885" i="8"/>
  <c r="R1885" i="8"/>
  <c r="Q1885" i="8"/>
  <c r="N1885" i="8"/>
  <c r="M1885" i="8"/>
  <c r="L1884" i="8"/>
  <c r="AT1884" i="8"/>
  <c r="O1884" i="8"/>
  <c r="P1884" i="8"/>
  <c r="S1884" i="8"/>
  <c r="R1884" i="8"/>
  <c r="Q1884" i="8"/>
  <c r="N1884" i="8"/>
  <c r="M1884" i="8"/>
  <c r="L1883" i="8"/>
  <c r="AT1883" i="8"/>
  <c r="O1883" i="8"/>
  <c r="P1883" i="8"/>
  <c r="S1883" i="8"/>
  <c r="R1883" i="8"/>
  <c r="Q1883" i="8"/>
  <c r="N1883" i="8"/>
  <c r="M1883" i="8"/>
  <c r="L1882" i="8"/>
  <c r="AT1882" i="8"/>
  <c r="O1882" i="8"/>
  <c r="P1882" i="8"/>
  <c r="S1882" i="8"/>
  <c r="R1882" i="8"/>
  <c r="Q1882" i="8"/>
  <c r="N1882" i="8"/>
  <c r="M1882" i="8"/>
  <c r="L1881" i="8"/>
  <c r="AT1881" i="8"/>
  <c r="O1881" i="8"/>
  <c r="P1881" i="8"/>
  <c r="S1881" i="8"/>
  <c r="R1881" i="8"/>
  <c r="Q1881" i="8"/>
  <c r="N1881" i="8"/>
  <c r="M1881" i="8"/>
  <c r="L1880" i="8"/>
  <c r="AT1880" i="8"/>
  <c r="O1880" i="8"/>
  <c r="P1880" i="8"/>
  <c r="S1880" i="8"/>
  <c r="R1880" i="8"/>
  <c r="Q1880" i="8"/>
  <c r="N1880" i="8"/>
  <c r="M1880" i="8"/>
  <c r="L1879" i="8"/>
  <c r="AT1879" i="8"/>
  <c r="O1879" i="8"/>
  <c r="P1879" i="8"/>
  <c r="S1879" i="8"/>
  <c r="R1879" i="8"/>
  <c r="Q1879" i="8"/>
  <c r="N1879" i="8"/>
  <c r="M1879" i="8"/>
  <c r="L1878" i="8"/>
  <c r="AT1878" i="8"/>
  <c r="O1878" i="8"/>
  <c r="P1878" i="8"/>
  <c r="S1878" i="8"/>
  <c r="R1878" i="8"/>
  <c r="Q1878" i="8"/>
  <c r="N1878" i="8"/>
  <c r="M1878" i="8"/>
  <c r="L1877" i="8"/>
  <c r="AT1877" i="8"/>
  <c r="O1877" i="8"/>
  <c r="P1877" i="8"/>
  <c r="S1877" i="8"/>
  <c r="R1877" i="8"/>
  <c r="Q1877" i="8"/>
  <c r="N1877" i="8"/>
  <c r="M1877" i="8"/>
  <c r="L1876" i="8"/>
  <c r="AT1876" i="8"/>
  <c r="O1876" i="8"/>
  <c r="P1876" i="8"/>
  <c r="S1876" i="8"/>
  <c r="R1876" i="8"/>
  <c r="Q1876" i="8"/>
  <c r="N1876" i="8"/>
  <c r="M1876" i="8"/>
  <c r="L1875" i="8"/>
  <c r="AT1875" i="8"/>
  <c r="O1875" i="8"/>
  <c r="P1875" i="8"/>
  <c r="S1875" i="8"/>
  <c r="R1875" i="8"/>
  <c r="Q1875" i="8"/>
  <c r="N1875" i="8"/>
  <c r="M1875" i="8"/>
  <c r="L1874" i="8"/>
  <c r="AT1874" i="8"/>
  <c r="O1874" i="8"/>
  <c r="P1874" i="8"/>
  <c r="S1874" i="8"/>
  <c r="R1874" i="8"/>
  <c r="Q1874" i="8"/>
  <c r="N1874" i="8"/>
  <c r="M1874" i="8"/>
  <c r="L1873" i="8"/>
  <c r="AT1873" i="8"/>
  <c r="O1873" i="8"/>
  <c r="P1873" i="8"/>
  <c r="S1873" i="8"/>
  <c r="R1873" i="8"/>
  <c r="Q1873" i="8"/>
  <c r="N1873" i="8"/>
  <c r="M1873" i="8"/>
  <c r="L1872" i="8"/>
  <c r="AT1872" i="8"/>
  <c r="O1872" i="8"/>
  <c r="P1872" i="8"/>
  <c r="S1872" i="8"/>
  <c r="R1872" i="8"/>
  <c r="Q1872" i="8"/>
  <c r="N1872" i="8"/>
  <c r="M1872" i="8"/>
  <c r="L1871" i="8"/>
  <c r="AT1871" i="8"/>
  <c r="O1871" i="8"/>
  <c r="P1871" i="8"/>
  <c r="S1871" i="8"/>
  <c r="R1871" i="8"/>
  <c r="Q1871" i="8"/>
  <c r="N1871" i="8"/>
  <c r="M1871" i="8"/>
  <c r="L1870" i="8"/>
  <c r="AT1870" i="8"/>
  <c r="O1870" i="8"/>
  <c r="P1870" i="8"/>
  <c r="S1870" i="8"/>
  <c r="R1870" i="8"/>
  <c r="Q1870" i="8"/>
  <c r="N1870" i="8"/>
  <c r="M1870" i="8"/>
  <c r="L1869" i="8"/>
  <c r="AT1869" i="8"/>
  <c r="O1869" i="8"/>
  <c r="P1869" i="8"/>
  <c r="S1869" i="8"/>
  <c r="R1869" i="8"/>
  <c r="Q1869" i="8"/>
  <c r="N1869" i="8"/>
  <c r="M1869" i="8"/>
  <c r="L1868" i="8"/>
  <c r="AT1868" i="8"/>
  <c r="O1868" i="8"/>
  <c r="P1868" i="8"/>
  <c r="S1868" i="8"/>
  <c r="R1868" i="8"/>
  <c r="Q1868" i="8"/>
  <c r="N1868" i="8"/>
  <c r="M1868" i="8"/>
  <c r="L1867" i="8"/>
  <c r="AT1867" i="8"/>
  <c r="O1867" i="8"/>
  <c r="P1867" i="8"/>
  <c r="S1867" i="8"/>
  <c r="R1867" i="8"/>
  <c r="Q1867" i="8"/>
  <c r="N1867" i="8"/>
  <c r="M1867" i="8"/>
  <c r="L1866" i="8"/>
  <c r="AT1866" i="8"/>
  <c r="O1866" i="8"/>
  <c r="P1866" i="8"/>
  <c r="S1866" i="8"/>
  <c r="R1866" i="8"/>
  <c r="Q1866" i="8"/>
  <c r="N1866" i="8"/>
  <c r="M1866" i="8"/>
  <c r="L1865" i="8"/>
  <c r="AT1865" i="8"/>
  <c r="O1865" i="8"/>
  <c r="P1865" i="8"/>
  <c r="S1865" i="8"/>
  <c r="R1865" i="8"/>
  <c r="Q1865" i="8"/>
  <c r="N1865" i="8"/>
  <c r="M1865" i="8"/>
  <c r="L1864" i="8"/>
  <c r="AT1864" i="8"/>
  <c r="O1864" i="8"/>
  <c r="P1864" i="8"/>
  <c r="S1864" i="8"/>
  <c r="R1864" i="8"/>
  <c r="Q1864" i="8"/>
  <c r="N1864" i="8"/>
  <c r="M1864" i="8"/>
  <c r="L1863" i="8"/>
  <c r="AT1863" i="8"/>
  <c r="O1863" i="8"/>
  <c r="P1863" i="8"/>
  <c r="S1863" i="8"/>
  <c r="R1863" i="8"/>
  <c r="Q1863" i="8"/>
  <c r="N1863" i="8"/>
  <c r="M1863" i="8"/>
  <c r="L1862" i="8"/>
  <c r="AT1862" i="8"/>
  <c r="O1862" i="8"/>
  <c r="P1862" i="8"/>
  <c r="S1862" i="8"/>
  <c r="R1862" i="8"/>
  <c r="Q1862" i="8"/>
  <c r="N1862" i="8"/>
  <c r="M1862" i="8"/>
  <c r="L1861" i="8"/>
  <c r="AT1861" i="8"/>
  <c r="O1861" i="8"/>
  <c r="P1861" i="8"/>
  <c r="S1861" i="8"/>
  <c r="R1861" i="8"/>
  <c r="Q1861" i="8"/>
  <c r="N1861" i="8"/>
  <c r="M1861" i="8"/>
  <c r="L1860" i="8"/>
  <c r="AT1860" i="8"/>
  <c r="O1860" i="8"/>
  <c r="P1860" i="8"/>
  <c r="S1860" i="8"/>
  <c r="R1860" i="8"/>
  <c r="Q1860" i="8"/>
  <c r="N1860" i="8"/>
  <c r="M1860" i="8"/>
  <c r="L1859" i="8"/>
  <c r="AT1859" i="8"/>
  <c r="O1859" i="8"/>
  <c r="P1859" i="8"/>
  <c r="S1859" i="8"/>
  <c r="R1859" i="8"/>
  <c r="Q1859" i="8"/>
  <c r="N1859" i="8"/>
  <c r="M1859" i="8"/>
  <c r="L1858" i="8"/>
  <c r="AT1858" i="8"/>
  <c r="O1858" i="8"/>
  <c r="P1858" i="8"/>
  <c r="S1858" i="8"/>
  <c r="R1858" i="8"/>
  <c r="Q1858" i="8"/>
  <c r="N1858" i="8"/>
  <c r="M1858" i="8"/>
  <c r="L1857" i="8"/>
  <c r="AT1857" i="8"/>
  <c r="O1857" i="8"/>
  <c r="P1857" i="8"/>
  <c r="S1857" i="8"/>
  <c r="R1857" i="8"/>
  <c r="Q1857" i="8"/>
  <c r="N1857" i="8"/>
  <c r="M1857" i="8"/>
  <c r="L1856" i="8"/>
  <c r="AT1856" i="8"/>
  <c r="O1856" i="8"/>
  <c r="P1856" i="8"/>
  <c r="S1856" i="8"/>
  <c r="R1856" i="8"/>
  <c r="Q1856" i="8"/>
  <c r="N1856" i="8"/>
  <c r="M1856" i="8"/>
  <c r="L1855" i="8"/>
  <c r="AT1855" i="8"/>
  <c r="O1855" i="8"/>
  <c r="P1855" i="8"/>
  <c r="S1855" i="8"/>
  <c r="R1855" i="8"/>
  <c r="Q1855" i="8"/>
  <c r="N1855" i="8"/>
  <c r="M1855" i="8"/>
  <c r="L1854" i="8"/>
  <c r="AT1854" i="8"/>
  <c r="O1854" i="8"/>
  <c r="P1854" i="8"/>
  <c r="S1854" i="8"/>
  <c r="R1854" i="8"/>
  <c r="Q1854" i="8"/>
  <c r="N1854" i="8"/>
  <c r="M1854" i="8"/>
  <c r="L1853" i="8"/>
  <c r="AT1853" i="8"/>
  <c r="O1853" i="8"/>
  <c r="P1853" i="8"/>
  <c r="S1853" i="8"/>
  <c r="R1853" i="8"/>
  <c r="Q1853" i="8"/>
  <c r="N1853" i="8"/>
  <c r="M1853" i="8"/>
  <c r="L1852" i="8"/>
  <c r="AT1852" i="8"/>
  <c r="O1852" i="8"/>
  <c r="P1852" i="8"/>
  <c r="S1852" i="8"/>
  <c r="R1852" i="8"/>
  <c r="Q1852" i="8"/>
  <c r="N1852" i="8"/>
  <c r="M1852" i="8"/>
  <c r="L1851" i="8"/>
  <c r="AT1851" i="8"/>
  <c r="O1851" i="8"/>
  <c r="P1851" i="8"/>
  <c r="S1851" i="8"/>
  <c r="R1851" i="8"/>
  <c r="Q1851" i="8"/>
  <c r="N1851" i="8"/>
  <c r="M1851" i="8"/>
  <c r="L1850" i="8"/>
  <c r="AT1850" i="8"/>
  <c r="O1850" i="8"/>
  <c r="P1850" i="8"/>
  <c r="S1850" i="8"/>
  <c r="R1850" i="8"/>
  <c r="Q1850" i="8"/>
  <c r="N1850" i="8"/>
  <c r="M1850" i="8"/>
  <c r="L1849" i="8"/>
  <c r="AT1849" i="8"/>
  <c r="O1849" i="8"/>
  <c r="P1849" i="8"/>
  <c r="S1849" i="8"/>
  <c r="R1849" i="8"/>
  <c r="Q1849" i="8"/>
  <c r="N1849" i="8"/>
  <c r="M1849" i="8"/>
  <c r="L1848" i="8"/>
  <c r="AT1848" i="8"/>
  <c r="O1848" i="8"/>
  <c r="P1848" i="8"/>
  <c r="S1848" i="8"/>
  <c r="R1848" i="8"/>
  <c r="Q1848" i="8"/>
  <c r="N1848" i="8"/>
  <c r="M1848" i="8"/>
  <c r="L1847" i="8"/>
  <c r="AT1847" i="8"/>
  <c r="O1847" i="8"/>
  <c r="P1847" i="8"/>
  <c r="S1847" i="8"/>
  <c r="R1847" i="8"/>
  <c r="Q1847" i="8"/>
  <c r="N1847" i="8"/>
  <c r="M1847" i="8"/>
  <c r="L1846" i="8"/>
  <c r="AT1846" i="8"/>
  <c r="O1846" i="8"/>
  <c r="P1846" i="8"/>
  <c r="S1846" i="8"/>
  <c r="R1846" i="8"/>
  <c r="Q1846" i="8"/>
  <c r="N1846" i="8"/>
  <c r="M1846" i="8"/>
  <c r="L1845" i="8"/>
  <c r="AT1845" i="8"/>
  <c r="O1845" i="8"/>
  <c r="P1845" i="8"/>
  <c r="S1845" i="8"/>
  <c r="R1845" i="8"/>
  <c r="Q1845" i="8"/>
  <c r="N1845" i="8"/>
  <c r="M1845" i="8"/>
  <c r="L1844" i="8"/>
  <c r="AT1844" i="8"/>
  <c r="O1844" i="8"/>
  <c r="P1844" i="8"/>
  <c r="S1844" i="8"/>
  <c r="R1844" i="8"/>
  <c r="Q1844" i="8"/>
  <c r="N1844" i="8"/>
  <c r="M1844" i="8"/>
  <c r="L1843" i="8"/>
  <c r="AT1843" i="8"/>
  <c r="O1843" i="8"/>
  <c r="P1843" i="8"/>
  <c r="S1843" i="8"/>
  <c r="R1843" i="8"/>
  <c r="Q1843" i="8"/>
  <c r="N1843" i="8"/>
  <c r="M1843" i="8"/>
  <c r="L1842" i="8"/>
  <c r="AT1842" i="8"/>
  <c r="O1842" i="8"/>
  <c r="P1842" i="8"/>
  <c r="S1842" i="8"/>
  <c r="R1842" i="8"/>
  <c r="Q1842" i="8"/>
  <c r="N1842" i="8"/>
  <c r="M1842" i="8"/>
  <c r="L1841" i="8"/>
  <c r="AT1841" i="8"/>
  <c r="O1841" i="8"/>
  <c r="P1841" i="8"/>
  <c r="S1841" i="8"/>
  <c r="R1841" i="8"/>
  <c r="Q1841" i="8"/>
  <c r="N1841" i="8"/>
  <c r="M1841" i="8"/>
  <c r="L1840" i="8"/>
  <c r="AT1840" i="8"/>
  <c r="O1840" i="8"/>
  <c r="P1840" i="8"/>
  <c r="S1840" i="8"/>
  <c r="R1840" i="8"/>
  <c r="Q1840" i="8"/>
  <c r="N1840" i="8"/>
  <c r="M1840" i="8"/>
  <c r="L1839" i="8"/>
  <c r="AT1839" i="8"/>
  <c r="O1839" i="8"/>
  <c r="P1839" i="8"/>
  <c r="S1839" i="8"/>
  <c r="R1839" i="8"/>
  <c r="Q1839" i="8"/>
  <c r="N1839" i="8"/>
  <c r="M1839" i="8"/>
  <c r="L1838" i="8"/>
  <c r="AT1838" i="8"/>
  <c r="O1838" i="8"/>
  <c r="P1838" i="8"/>
  <c r="S1838" i="8"/>
  <c r="R1838" i="8"/>
  <c r="Q1838" i="8"/>
  <c r="N1838" i="8"/>
  <c r="M1838" i="8"/>
  <c r="L1837" i="8"/>
  <c r="AT1837" i="8"/>
  <c r="O1837" i="8"/>
  <c r="P1837" i="8"/>
  <c r="S1837" i="8"/>
  <c r="R1837" i="8"/>
  <c r="Q1837" i="8"/>
  <c r="N1837" i="8"/>
  <c r="M1837" i="8"/>
  <c r="L1836" i="8"/>
  <c r="AT1836" i="8"/>
  <c r="O1836" i="8"/>
  <c r="P1836" i="8"/>
  <c r="S1836" i="8"/>
  <c r="R1836" i="8"/>
  <c r="Q1836" i="8"/>
  <c r="N1836" i="8"/>
  <c r="M1836" i="8"/>
  <c r="L1835" i="8"/>
  <c r="AT1835" i="8"/>
  <c r="O1835" i="8"/>
  <c r="P1835" i="8"/>
  <c r="S1835" i="8"/>
  <c r="R1835" i="8"/>
  <c r="Q1835" i="8"/>
  <c r="N1835" i="8"/>
  <c r="M1835" i="8"/>
  <c r="L1834" i="8"/>
  <c r="AT1834" i="8"/>
  <c r="O1834" i="8"/>
  <c r="P1834" i="8"/>
  <c r="S1834" i="8"/>
  <c r="R1834" i="8"/>
  <c r="Q1834" i="8"/>
  <c r="N1834" i="8"/>
  <c r="M1834" i="8"/>
  <c r="L1833" i="8"/>
  <c r="AT1833" i="8"/>
  <c r="O1833" i="8"/>
  <c r="P1833" i="8"/>
  <c r="S1833" i="8"/>
  <c r="R1833" i="8"/>
  <c r="Q1833" i="8"/>
  <c r="N1833" i="8"/>
  <c r="M1833" i="8"/>
  <c r="L1832" i="8"/>
  <c r="AT1832" i="8"/>
  <c r="O1832" i="8"/>
  <c r="P1832" i="8"/>
  <c r="S1832" i="8"/>
  <c r="R1832" i="8"/>
  <c r="Q1832" i="8"/>
  <c r="N1832" i="8"/>
  <c r="M1832" i="8"/>
  <c r="L1831" i="8"/>
  <c r="AT1831" i="8"/>
  <c r="O1831" i="8"/>
  <c r="P1831" i="8"/>
  <c r="S1831" i="8"/>
  <c r="R1831" i="8"/>
  <c r="Q1831" i="8"/>
  <c r="N1831" i="8"/>
  <c r="M1831" i="8"/>
  <c r="L1830" i="8"/>
  <c r="AT1830" i="8"/>
  <c r="O1830" i="8"/>
  <c r="P1830" i="8"/>
  <c r="S1830" i="8"/>
  <c r="R1830" i="8"/>
  <c r="Q1830" i="8"/>
  <c r="N1830" i="8"/>
  <c r="M1830" i="8"/>
  <c r="L1829" i="8"/>
  <c r="AT1829" i="8"/>
  <c r="O1829" i="8"/>
  <c r="P1829" i="8"/>
  <c r="S1829" i="8"/>
  <c r="R1829" i="8"/>
  <c r="Q1829" i="8"/>
  <c r="N1829" i="8"/>
  <c r="M1829" i="8"/>
  <c r="L1828" i="8"/>
  <c r="AT1828" i="8"/>
  <c r="O1828" i="8"/>
  <c r="P1828" i="8"/>
  <c r="S1828" i="8"/>
  <c r="R1828" i="8"/>
  <c r="Q1828" i="8"/>
  <c r="N1828" i="8"/>
  <c r="M1828" i="8"/>
  <c r="L1827" i="8"/>
  <c r="AT1827" i="8"/>
  <c r="O1827" i="8"/>
  <c r="P1827" i="8"/>
  <c r="S1827" i="8"/>
  <c r="R1827" i="8"/>
  <c r="Q1827" i="8"/>
  <c r="N1827" i="8"/>
  <c r="M1827" i="8"/>
  <c r="L1826" i="8"/>
  <c r="AT1826" i="8"/>
  <c r="O1826" i="8"/>
  <c r="P1826" i="8"/>
  <c r="S1826" i="8"/>
  <c r="R1826" i="8"/>
  <c r="Q1826" i="8"/>
  <c r="N1826" i="8"/>
  <c r="M1826" i="8"/>
  <c r="L1825" i="8"/>
  <c r="AT1825" i="8"/>
  <c r="O1825" i="8"/>
  <c r="P1825" i="8"/>
  <c r="S1825" i="8"/>
  <c r="R1825" i="8"/>
  <c r="Q1825" i="8"/>
  <c r="N1825" i="8"/>
  <c r="M1825" i="8"/>
  <c r="L1824" i="8"/>
  <c r="AT1824" i="8"/>
  <c r="O1824" i="8"/>
  <c r="P1824" i="8"/>
  <c r="S1824" i="8"/>
  <c r="R1824" i="8"/>
  <c r="Q1824" i="8"/>
  <c r="N1824" i="8"/>
  <c r="M1824" i="8"/>
  <c r="L1823" i="8"/>
  <c r="AT1823" i="8"/>
  <c r="O1823" i="8"/>
  <c r="P1823" i="8"/>
  <c r="S1823" i="8"/>
  <c r="R1823" i="8"/>
  <c r="Q1823" i="8"/>
  <c r="N1823" i="8"/>
  <c r="M1823" i="8"/>
  <c r="L1822" i="8"/>
  <c r="AT1822" i="8"/>
  <c r="O1822" i="8"/>
  <c r="P1822" i="8"/>
  <c r="S1822" i="8"/>
  <c r="R1822" i="8"/>
  <c r="Q1822" i="8"/>
  <c r="N1822" i="8"/>
  <c r="M1822" i="8"/>
  <c r="L1821" i="8"/>
  <c r="AT1821" i="8"/>
  <c r="O1821" i="8"/>
  <c r="P1821" i="8"/>
  <c r="S1821" i="8"/>
  <c r="R1821" i="8"/>
  <c r="Q1821" i="8"/>
  <c r="N1821" i="8"/>
  <c r="M1821" i="8"/>
  <c r="L1820" i="8"/>
  <c r="AT1820" i="8"/>
  <c r="O1820" i="8"/>
  <c r="P1820" i="8"/>
  <c r="S1820" i="8"/>
  <c r="R1820" i="8"/>
  <c r="Q1820" i="8"/>
  <c r="N1820" i="8"/>
  <c r="M1820" i="8"/>
  <c r="L1819" i="8"/>
  <c r="AT1819" i="8"/>
  <c r="O1819" i="8"/>
  <c r="P1819" i="8"/>
  <c r="S1819" i="8"/>
  <c r="R1819" i="8"/>
  <c r="Q1819" i="8"/>
  <c r="N1819" i="8"/>
  <c r="M1819" i="8"/>
  <c r="L1818" i="8"/>
  <c r="AT1818" i="8"/>
  <c r="O1818" i="8"/>
  <c r="P1818" i="8"/>
  <c r="S1818" i="8"/>
  <c r="R1818" i="8"/>
  <c r="Q1818" i="8"/>
  <c r="N1818" i="8"/>
  <c r="M1818" i="8"/>
  <c r="L1817" i="8"/>
  <c r="AT1817" i="8"/>
  <c r="O1817" i="8"/>
  <c r="P1817" i="8"/>
  <c r="S1817" i="8"/>
  <c r="R1817" i="8"/>
  <c r="Q1817" i="8"/>
  <c r="N1817" i="8"/>
  <c r="M1817" i="8"/>
  <c r="L1816" i="8"/>
  <c r="AT1816" i="8"/>
  <c r="O1816" i="8"/>
  <c r="P1816" i="8"/>
  <c r="S1816" i="8"/>
  <c r="R1816" i="8"/>
  <c r="Q1816" i="8"/>
  <c r="N1816" i="8"/>
  <c r="M1816" i="8"/>
  <c r="L1815" i="8"/>
  <c r="AT1815" i="8"/>
  <c r="O1815" i="8"/>
  <c r="P1815" i="8"/>
  <c r="S1815" i="8"/>
  <c r="R1815" i="8"/>
  <c r="Q1815" i="8"/>
  <c r="N1815" i="8"/>
  <c r="M1815" i="8"/>
  <c r="L1814" i="8"/>
  <c r="AT1814" i="8"/>
  <c r="O1814" i="8"/>
  <c r="P1814" i="8"/>
  <c r="S1814" i="8"/>
  <c r="R1814" i="8"/>
  <c r="Q1814" i="8"/>
  <c r="N1814" i="8"/>
  <c r="M1814" i="8"/>
  <c r="L1813" i="8"/>
  <c r="AT1813" i="8"/>
  <c r="O1813" i="8"/>
  <c r="P1813" i="8"/>
  <c r="S1813" i="8"/>
  <c r="R1813" i="8"/>
  <c r="Q1813" i="8"/>
  <c r="N1813" i="8"/>
  <c r="M1813" i="8"/>
  <c r="L1812" i="8"/>
  <c r="AT1812" i="8"/>
  <c r="O1812" i="8"/>
  <c r="P1812" i="8"/>
  <c r="S1812" i="8"/>
  <c r="R1812" i="8"/>
  <c r="Q1812" i="8"/>
  <c r="N1812" i="8"/>
  <c r="M1812" i="8"/>
  <c r="L1811" i="8"/>
  <c r="AT1811" i="8"/>
  <c r="O1811" i="8"/>
  <c r="P1811" i="8"/>
  <c r="S1811" i="8"/>
  <c r="R1811" i="8"/>
  <c r="Q1811" i="8"/>
  <c r="N1811" i="8"/>
  <c r="M1811" i="8"/>
  <c r="L1810" i="8"/>
  <c r="AT1810" i="8"/>
  <c r="O1810" i="8"/>
  <c r="P1810" i="8"/>
  <c r="S1810" i="8"/>
  <c r="R1810" i="8"/>
  <c r="Q1810" i="8"/>
  <c r="N1810" i="8"/>
  <c r="M1810" i="8"/>
  <c r="L1809" i="8"/>
  <c r="AT1809" i="8"/>
  <c r="O1809" i="8"/>
  <c r="P1809" i="8"/>
  <c r="S1809" i="8"/>
  <c r="R1809" i="8"/>
  <c r="Q1809" i="8"/>
  <c r="N1809" i="8"/>
  <c r="M1809" i="8"/>
  <c r="L1808" i="8"/>
  <c r="AT1808" i="8"/>
  <c r="O1808" i="8"/>
  <c r="P1808" i="8"/>
  <c r="S1808" i="8"/>
  <c r="R1808" i="8"/>
  <c r="Q1808" i="8"/>
  <c r="N1808" i="8"/>
  <c r="M1808" i="8"/>
  <c r="L1807" i="8"/>
  <c r="AT1807" i="8"/>
  <c r="O1807" i="8"/>
  <c r="P1807" i="8"/>
  <c r="S1807" i="8"/>
  <c r="R1807" i="8"/>
  <c r="Q1807" i="8"/>
  <c r="N1807" i="8"/>
  <c r="M1807" i="8"/>
  <c r="L1806" i="8"/>
  <c r="AT1806" i="8"/>
  <c r="O1806" i="8"/>
  <c r="P1806" i="8"/>
  <c r="S1806" i="8"/>
  <c r="R1806" i="8"/>
  <c r="Q1806" i="8"/>
  <c r="N1806" i="8"/>
  <c r="M1806" i="8"/>
  <c r="L1805" i="8"/>
  <c r="AT1805" i="8"/>
  <c r="O1805" i="8"/>
  <c r="P1805" i="8"/>
  <c r="S1805" i="8"/>
  <c r="R1805" i="8"/>
  <c r="Q1805" i="8"/>
  <c r="N1805" i="8"/>
  <c r="M1805" i="8"/>
  <c r="L1804" i="8"/>
  <c r="AT1804" i="8"/>
  <c r="O1804" i="8"/>
  <c r="P1804" i="8"/>
  <c r="S1804" i="8"/>
  <c r="R1804" i="8"/>
  <c r="Q1804" i="8"/>
  <c r="N1804" i="8"/>
  <c r="M1804" i="8"/>
  <c r="L1803" i="8"/>
  <c r="AT1803" i="8"/>
  <c r="O1803" i="8"/>
  <c r="P1803" i="8"/>
  <c r="S1803" i="8"/>
  <c r="R1803" i="8"/>
  <c r="Q1803" i="8"/>
  <c r="N1803" i="8"/>
  <c r="M1803" i="8"/>
  <c r="L1802" i="8"/>
  <c r="AT1802" i="8"/>
  <c r="O1802" i="8"/>
  <c r="P1802" i="8"/>
  <c r="S1802" i="8"/>
  <c r="R1802" i="8"/>
  <c r="Q1802" i="8"/>
  <c r="N1802" i="8"/>
  <c r="M1802" i="8"/>
  <c r="L1801" i="8"/>
  <c r="AT1801" i="8"/>
  <c r="O1801" i="8"/>
  <c r="P1801" i="8"/>
  <c r="S1801" i="8"/>
  <c r="R1801" i="8"/>
  <c r="Q1801" i="8"/>
  <c r="N1801" i="8"/>
  <c r="M1801" i="8"/>
  <c r="L1800" i="8"/>
  <c r="AT1800" i="8"/>
  <c r="O1800" i="8"/>
  <c r="P1800" i="8"/>
  <c r="S1800" i="8"/>
  <c r="R1800" i="8"/>
  <c r="Q1800" i="8"/>
  <c r="N1800" i="8"/>
  <c r="M1800" i="8"/>
  <c r="L1799" i="8"/>
  <c r="AT1799" i="8"/>
  <c r="O1799" i="8"/>
  <c r="P1799" i="8"/>
  <c r="S1799" i="8"/>
  <c r="R1799" i="8"/>
  <c r="Q1799" i="8"/>
  <c r="N1799" i="8"/>
  <c r="M1799" i="8"/>
  <c r="L1798" i="8"/>
  <c r="AT1798" i="8"/>
  <c r="O1798" i="8"/>
  <c r="P1798" i="8"/>
  <c r="S1798" i="8"/>
  <c r="R1798" i="8"/>
  <c r="Q1798" i="8"/>
  <c r="N1798" i="8"/>
  <c r="M1798" i="8"/>
  <c r="L1797" i="8"/>
  <c r="AT1797" i="8"/>
  <c r="O1797" i="8"/>
  <c r="P1797" i="8"/>
  <c r="S1797" i="8"/>
  <c r="R1797" i="8"/>
  <c r="Q1797" i="8"/>
  <c r="N1797" i="8"/>
  <c r="M1797" i="8"/>
  <c r="L1796" i="8"/>
  <c r="AT1796" i="8"/>
  <c r="O1796" i="8"/>
  <c r="P1796" i="8"/>
  <c r="S1796" i="8"/>
  <c r="R1796" i="8"/>
  <c r="Q1796" i="8"/>
  <c r="N1796" i="8"/>
  <c r="M1796" i="8"/>
  <c r="L1795" i="8"/>
  <c r="AT1795" i="8"/>
  <c r="O1795" i="8"/>
  <c r="P1795" i="8"/>
  <c r="S1795" i="8"/>
  <c r="R1795" i="8"/>
  <c r="Q1795" i="8"/>
  <c r="N1795" i="8"/>
  <c r="M1795" i="8"/>
  <c r="L1794" i="8"/>
  <c r="AT1794" i="8"/>
  <c r="O1794" i="8"/>
  <c r="P1794" i="8"/>
  <c r="S1794" i="8"/>
  <c r="R1794" i="8"/>
  <c r="Q1794" i="8"/>
  <c r="N1794" i="8"/>
  <c r="M1794" i="8"/>
  <c r="L1793" i="8"/>
  <c r="AT1793" i="8"/>
  <c r="O1793" i="8"/>
  <c r="P1793" i="8"/>
  <c r="S1793" i="8"/>
  <c r="R1793" i="8"/>
  <c r="Q1793" i="8"/>
  <c r="N1793" i="8"/>
  <c r="M1793" i="8"/>
  <c r="L1792" i="8"/>
  <c r="AT1792" i="8"/>
  <c r="O1792" i="8"/>
  <c r="P1792" i="8"/>
  <c r="S1792" i="8"/>
  <c r="R1792" i="8"/>
  <c r="Q1792" i="8"/>
  <c r="N1792" i="8"/>
  <c r="M1792" i="8"/>
  <c r="L1791" i="8"/>
  <c r="AT1791" i="8"/>
  <c r="O1791" i="8"/>
  <c r="P1791" i="8"/>
  <c r="S1791" i="8"/>
  <c r="R1791" i="8"/>
  <c r="Q1791" i="8"/>
  <c r="N1791" i="8"/>
  <c r="M1791" i="8"/>
  <c r="L1790" i="8"/>
  <c r="AT1790" i="8"/>
  <c r="O1790" i="8"/>
  <c r="P1790" i="8"/>
  <c r="S1790" i="8"/>
  <c r="R1790" i="8"/>
  <c r="Q1790" i="8"/>
  <c r="N1790" i="8"/>
  <c r="M1790" i="8"/>
  <c r="L1789" i="8"/>
  <c r="AT1789" i="8"/>
  <c r="O1789" i="8"/>
  <c r="P1789" i="8"/>
  <c r="S1789" i="8"/>
  <c r="R1789" i="8"/>
  <c r="Q1789" i="8"/>
  <c r="N1789" i="8"/>
  <c r="M1789" i="8"/>
  <c r="L1788" i="8"/>
  <c r="AT1788" i="8"/>
  <c r="O1788" i="8"/>
  <c r="P1788" i="8"/>
  <c r="S1788" i="8"/>
  <c r="R1788" i="8"/>
  <c r="Q1788" i="8"/>
  <c r="N1788" i="8"/>
  <c r="M1788" i="8"/>
  <c r="L1787" i="8"/>
  <c r="AT1787" i="8"/>
  <c r="O1787" i="8"/>
  <c r="P1787" i="8"/>
  <c r="S1787" i="8"/>
  <c r="R1787" i="8"/>
  <c r="Q1787" i="8"/>
  <c r="N1787" i="8"/>
  <c r="M1787" i="8"/>
  <c r="L1786" i="8"/>
  <c r="AT1786" i="8"/>
  <c r="O1786" i="8"/>
  <c r="P1786" i="8"/>
  <c r="S1786" i="8"/>
  <c r="R1786" i="8"/>
  <c r="Q1786" i="8"/>
  <c r="N1786" i="8"/>
  <c r="M1786" i="8"/>
  <c r="L1785" i="8"/>
  <c r="AT1785" i="8"/>
  <c r="O1785" i="8"/>
  <c r="P1785" i="8"/>
  <c r="S1785" i="8"/>
  <c r="R1785" i="8"/>
  <c r="Q1785" i="8"/>
  <c r="N1785" i="8"/>
  <c r="M1785" i="8"/>
  <c r="L1784" i="8"/>
  <c r="AT1784" i="8"/>
  <c r="O1784" i="8"/>
  <c r="P1784" i="8"/>
  <c r="S1784" i="8"/>
  <c r="R1784" i="8"/>
  <c r="Q1784" i="8"/>
  <c r="N1784" i="8"/>
  <c r="M1784" i="8"/>
  <c r="L1783" i="8"/>
  <c r="AT1783" i="8"/>
  <c r="O1783" i="8"/>
  <c r="P1783" i="8"/>
  <c r="S1783" i="8"/>
  <c r="R1783" i="8"/>
  <c r="Q1783" i="8"/>
  <c r="N1783" i="8"/>
  <c r="M1783" i="8"/>
  <c r="L1782" i="8"/>
  <c r="AT1782" i="8"/>
  <c r="O1782" i="8"/>
  <c r="P1782" i="8"/>
  <c r="S1782" i="8"/>
  <c r="R1782" i="8"/>
  <c r="Q1782" i="8"/>
  <c r="N1782" i="8"/>
  <c r="M1782" i="8"/>
  <c r="L1781" i="8"/>
  <c r="AT1781" i="8"/>
  <c r="O1781" i="8"/>
  <c r="P1781" i="8"/>
  <c r="S1781" i="8"/>
  <c r="R1781" i="8"/>
  <c r="Q1781" i="8"/>
  <c r="N1781" i="8"/>
  <c r="M1781" i="8"/>
  <c r="L1780" i="8"/>
  <c r="AT1780" i="8"/>
  <c r="O1780" i="8"/>
  <c r="P1780" i="8"/>
  <c r="S1780" i="8"/>
  <c r="R1780" i="8"/>
  <c r="Q1780" i="8"/>
  <c r="N1780" i="8"/>
  <c r="M1780" i="8"/>
  <c r="L1779" i="8"/>
  <c r="AT1779" i="8"/>
  <c r="O1779" i="8"/>
  <c r="P1779" i="8"/>
  <c r="S1779" i="8"/>
  <c r="R1779" i="8"/>
  <c r="Q1779" i="8"/>
  <c r="N1779" i="8"/>
  <c r="M1779" i="8"/>
  <c r="L1778" i="8"/>
  <c r="AT1778" i="8"/>
  <c r="O1778" i="8"/>
  <c r="P1778" i="8"/>
  <c r="S1778" i="8"/>
  <c r="R1778" i="8"/>
  <c r="Q1778" i="8"/>
  <c r="N1778" i="8"/>
  <c r="M1778" i="8"/>
  <c r="L1777" i="8"/>
  <c r="AT1777" i="8"/>
  <c r="O1777" i="8"/>
  <c r="P1777" i="8"/>
  <c r="S1777" i="8"/>
  <c r="R1777" i="8"/>
  <c r="Q1777" i="8"/>
  <c r="N1777" i="8"/>
  <c r="M1777" i="8"/>
  <c r="L1776" i="8"/>
  <c r="AT1776" i="8"/>
  <c r="O1776" i="8"/>
  <c r="P1776" i="8"/>
  <c r="S1776" i="8"/>
  <c r="R1776" i="8"/>
  <c r="Q1776" i="8"/>
  <c r="N1776" i="8"/>
  <c r="M1776" i="8"/>
  <c r="L1775" i="8"/>
  <c r="AT1775" i="8"/>
  <c r="O1775" i="8"/>
  <c r="P1775" i="8"/>
  <c r="S1775" i="8"/>
  <c r="R1775" i="8"/>
  <c r="Q1775" i="8"/>
  <c r="N1775" i="8"/>
  <c r="M1775" i="8"/>
  <c r="L1774" i="8"/>
  <c r="AT1774" i="8"/>
  <c r="O1774" i="8"/>
  <c r="P1774" i="8"/>
  <c r="S1774" i="8"/>
  <c r="R1774" i="8"/>
  <c r="Q1774" i="8"/>
  <c r="N1774" i="8"/>
  <c r="M1774" i="8"/>
  <c r="L1773" i="8"/>
  <c r="AT1773" i="8"/>
  <c r="O1773" i="8"/>
  <c r="P1773" i="8"/>
  <c r="S1773" i="8"/>
  <c r="R1773" i="8"/>
  <c r="Q1773" i="8"/>
  <c r="N1773" i="8"/>
  <c r="M1773" i="8"/>
  <c r="L1772" i="8"/>
  <c r="AT1772" i="8"/>
  <c r="O1772" i="8"/>
  <c r="P1772" i="8"/>
  <c r="S1772" i="8"/>
  <c r="R1772" i="8"/>
  <c r="Q1772" i="8"/>
  <c r="N1772" i="8"/>
  <c r="M1772" i="8"/>
  <c r="L1771" i="8"/>
  <c r="AT1771" i="8"/>
  <c r="O1771" i="8"/>
  <c r="P1771" i="8"/>
  <c r="S1771" i="8"/>
  <c r="R1771" i="8"/>
  <c r="Q1771" i="8"/>
  <c r="N1771" i="8"/>
  <c r="M1771" i="8"/>
  <c r="L1770" i="8"/>
  <c r="AT1770" i="8"/>
  <c r="O1770" i="8"/>
  <c r="P1770" i="8"/>
  <c r="S1770" i="8"/>
  <c r="R1770" i="8"/>
  <c r="Q1770" i="8"/>
  <c r="N1770" i="8"/>
  <c r="M1770" i="8"/>
  <c r="L1769" i="8"/>
  <c r="AT1769" i="8"/>
  <c r="O1769" i="8"/>
  <c r="P1769" i="8"/>
  <c r="S1769" i="8"/>
  <c r="R1769" i="8"/>
  <c r="Q1769" i="8"/>
  <c r="N1769" i="8"/>
  <c r="M1769" i="8"/>
  <c r="L1768" i="8"/>
  <c r="AT1768" i="8"/>
  <c r="O1768" i="8"/>
  <c r="P1768" i="8"/>
  <c r="S1768" i="8"/>
  <c r="R1768" i="8"/>
  <c r="Q1768" i="8"/>
  <c r="N1768" i="8"/>
  <c r="M1768" i="8"/>
  <c r="L1767" i="8"/>
  <c r="AT1767" i="8"/>
  <c r="O1767" i="8"/>
  <c r="P1767" i="8"/>
  <c r="S1767" i="8"/>
  <c r="R1767" i="8"/>
  <c r="Q1767" i="8"/>
  <c r="N1767" i="8"/>
  <c r="M1767" i="8"/>
  <c r="L1766" i="8"/>
  <c r="AT1766" i="8"/>
  <c r="O1766" i="8"/>
  <c r="P1766" i="8"/>
  <c r="S1766" i="8"/>
  <c r="R1766" i="8"/>
  <c r="Q1766" i="8"/>
  <c r="N1766" i="8"/>
  <c r="M1766" i="8"/>
  <c r="L1765" i="8"/>
  <c r="AT1765" i="8"/>
  <c r="O1765" i="8"/>
  <c r="P1765" i="8"/>
  <c r="S1765" i="8"/>
  <c r="R1765" i="8"/>
  <c r="Q1765" i="8"/>
  <c r="N1765" i="8"/>
  <c r="M1765" i="8"/>
  <c r="L1764" i="8"/>
  <c r="AT1764" i="8"/>
  <c r="O1764" i="8"/>
  <c r="P1764" i="8"/>
  <c r="S1764" i="8"/>
  <c r="R1764" i="8"/>
  <c r="Q1764" i="8"/>
  <c r="N1764" i="8"/>
  <c r="M1764" i="8"/>
  <c r="L1763" i="8"/>
  <c r="AT1763" i="8"/>
  <c r="O1763" i="8"/>
  <c r="P1763" i="8"/>
  <c r="S1763" i="8"/>
  <c r="R1763" i="8"/>
  <c r="Q1763" i="8"/>
  <c r="N1763" i="8"/>
  <c r="M1763" i="8"/>
  <c r="L1762" i="8"/>
  <c r="AT1762" i="8"/>
  <c r="O1762" i="8"/>
  <c r="P1762" i="8"/>
  <c r="S1762" i="8"/>
  <c r="R1762" i="8"/>
  <c r="Q1762" i="8"/>
  <c r="N1762" i="8"/>
  <c r="M1762" i="8"/>
  <c r="L1761" i="8"/>
  <c r="AT1761" i="8"/>
  <c r="O1761" i="8"/>
  <c r="P1761" i="8"/>
  <c r="S1761" i="8"/>
  <c r="R1761" i="8"/>
  <c r="Q1761" i="8"/>
  <c r="N1761" i="8"/>
  <c r="M1761" i="8"/>
  <c r="L1760" i="8"/>
  <c r="AT1760" i="8"/>
  <c r="O1760" i="8"/>
  <c r="P1760" i="8"/>
  <c r="S1760" i="8"/>
  <c r="R1760" i="8"/>
  <c r="Q1760" i="8"/>
  <c r="N1760" i="8"/>
  <c r="M1760" i="8"/>
  <c r="L1759" i="8"/>
  <c r="AT1759" i="8"/>
  <c r="O1759" i="8"/>
  <c r="P1759" i="8"/>
  <c r="S1759" i="8"/>
  <c r="R1759" i="8"/>
  <c r="Q1759" i="8"/>
  <c r="N1759" i="8"/>
  <c r="M1759" i="8"/>
  <c r="L1758" i="8"/>
  <c r="AT1758" i="8"/>
  <c r="O1758" i="8"/>
  <c r="P1758" i="8"/>
  <c r="S1758" i="8"/>
  <c r="R1758" i="8"/>
  <c r="Q1758" i="8"/>
  <c r="N1758" i="8"/>
  <c r="M1758" i="8"/>
  <c r="L1757" i="8"/>
  <c r="AT1757" i="8"/>
  <c r="O1757" i="8"/>
  <c r="P1757" i="8"/>
  <c r="S1757" i="8"/>
  <c r="R1757" i="8"/>
  <c r="Q1757" i="8"/>
  <c r="N1757" i="8"/>
  <c r="M1757" i="8"/>
  <c r="L1756" i="8"/>
  <c r="AT1756" i="8"/>
  <c r="O1756" i="8"/>
  <c r="P1756" i="8"/>
  <c r="S1756" i="8"/>
  <c r="R1756" i="8"/>
  <c r="Q1756" i="8"/>
  <c r="N1756" i="8"/>
  <c r="M1756" i="8"/>
  <c r="L1755" i="8"/>
  <c r="AT1755" i="8"/>
  <c r="O1755" i="8"/>
  <c r="P1755" i="8"/>
  <c r="S1755" i="8"/>
  <c r="R1755" i="8"/>
  <c r="Q1755" i="8"/>
  <c r="N1755" i="8"/>
  <c r="M1755" i="8"/>
  <c r="L1754" i="8"/>
  <c r="AT1754" i="8"/>
  <c r="O1754" i="8"/>
  <c r="P1754" i="8"/>
  <c r="S1754" i="8"/>
  <c r="R1754" i="8"/>
  <c r="Q1754" i="8"/>
  <c r="N1754" i="8"/>
  <c r="M1754" i="8"/>
  <c r="L1753" i="8"/>
  <c r="AT1753" i="8"/>
  <c r="O1753" i="8"/>
  <c r="P1753" i="8"/>
  <c r="S1753" i="8"/>
  <c r="R1753" i="8"/>
  <c r="Q1753" i="8"/>
  <c r="N1753" i="8"/>
  <c r="M1753" i="8"/>
  <c r="L1752" i="8"/>
  <c r="AT1752" i="8"/>
  <c r="O1752" i="8"/>
  <c r="P1752" i="8"/>
  <c r="S1752" i="8"/>
  <c r="R1752" i="8"/>
  <c r="Q1752" i="8"/>
  <c r="N1752" i="8"/>
  <c r="M1752" i="8"/>
  <c r="L1751" i="8"/>
  <c r="AT1751" i="8"/>
  <c r="O1751" i="8"/>
  <c r="P1751" i="8"/>
  <c r="S1751" i="8"/>
  <c r="R1751" i="8"/>
  <c r="Q1751" i="8"/>
  <c r="N1751" i="8"/>
  <c r="M1751" i="8"/>
  <c r="L1750" i="8"/>
  <c r="AT1750" i="8"/>
  <c r="O1750" i="8"/>
  <c r="P1750" i="8"/>
  <c r="S1750" i="8"/>
  <c r="R1750" i="8"/>
  <c r="Q1750" i="8"/>
  <c r="N1750" i="8"/>
  <c r="M1750" i="8"/>
  <c r="L1749" i="8"/>
  <c r="AT1749" i="8"/>
  <c r="O1749" i="8"/>
  <c r="P1749" i="8"/>
  <c r="S1749" i="8"/>
  <c r="R1749" i="8"/>
  <c r="Q1749" i="8"/>
  <c r="N1749" i="8"/>
  <c r="M1749" i="8"/>
  <c r="L1748" i="8"/>
  <c r="AT1748" i="8"/>
  <c r="O1748" i="8"/>
  <c r="P1748" i="8"/>
  <c r="S1748" i="8"/>
  <c r="R1748" i="8"/>
  <c r="Q1748" i="8"/>
  <c r="N1748" i="8"/>
  <c r="M1748" i="8"/>
  <c r="L1747" i="8"/>
  <c r="AT1747" i="8"/>
  <c r="O1747" i="8"/>
  <c r="P1747" i="8"/>
  <c r="S1747" i="8"/>
  <c r="R1747" i="8"/>
  <c r="Q1747" i="8"/>
  <c r="N1747" i="8"/>
  <c r="M1747" i="8"/>
  <c r="L1746" i="8"/>
  <c r="AT1746" i="8"/>
  <c r="O1746" i="8"/>
  <c r="P1746" i="8"/>
  <c r="S1746" i="8"/>
  <c r="R1746" i="8"/>
  <c r="Q1746" i="8"/>
  <c r="N1746" i="8"/>
  <c r="M1746" i="8"/>
  <c r="L1745" i="8"/>
  <c r="AT1745" i="8"/>
  <c r="O1745" i="8"/>
  <c r="P1745" i="8"/>
  <c r="S1745" i="8"/>
  <c r="R1745" i="8"/>
  <c r="Q1745" i="8"/>
  <c r="N1745" i="8"/>
  <c r="M1745" i="8"/>
  <c r="L1744" i="8"/>
  <c r="AT1744" i="8"/>
  <c r="O1744" i="8"/>
  <c r="P1744" i="8"/>
  <c r="S1744" i="8"/>
  <c r="R1744" i="8"/>
  <c r="Q1744" i="8"/>
  <c r="N1744" i="8"/>
  <c r="M1744" i="8"/>
  <c r="L1743" i="8"/>
  <c r="AT1743" i="8"/>
  <c r="O1743" i="8"/>
  <c r="P1743" i="8"/>
  <c r="S1743" i="8"/>
  <c r="R1743" i="8"/>
  <c r="Q1743" i="8"/>
  <c r="N1743" i="8"/>
  <c r="M1743" i="8"/>
  <c r="L1742" i="8"/>
  <c r="AT1742" i="8"/>
  <c r="O1742" i="8"/>
  <c r="P1742" i="8"/>
  <c r="S1742" i="8"/>
  <c r="R1742" i="8"/>
  <c r="Q1742" i="8"/>
  <c r="N1742" i="8"/>
  <c r="M1742" i="8"/>
  <c r="L1741" i="8"/>
  <c r="AT1741" i="8"/>
  <c r="O1741" i="8"/>
  <c r="P1741" i="8"/>
  <c r="S1741" i="8"/>
  <c r="R1741" i="8"/>
  <c r="Q1741" i="8"/>
  <c r="N1741" i="8"/>
  <c r="M1741" i="8"/>
  <c r="L1740" i="8"/>
  <c r="AT1740" i="8"/>
  <c r="O1740" i="8"/>
  <c r="P1740" i="8"/>
  <c r="S1740" i="8"/>
  <c r="R1740" i="8"/>
  <c r="Q1740" i="8"/>
  <c r="N1740" i="8"/>
  <c r="M1740" i="8"/>
  <c r="L1739" i="8"/>
  <c r="AT1739" i="8"/>
  <c r="O1739" i="8"/>
  <c r="P1739" i="8"/>
  <c r="S1739" i="8"/>
  <c r="R1739" i="8"/>
  <c r="Q1739" i="8"/>
  <c r="N1739" i="8"/>
  <c r="M1739" i="8"/>
  <c r="L1738" i="8"/>
  <c r="AT1738" i="8"/>
  <c r="O1738" i="8"/>
  <c r="P1738" i="8"/>
  <c r="S1738" i="8"/>
  <c r="R1738" i="8"/>
  <c r="Q1738" i="8"/>
  <c r="N1738" i="8"/>
  <c r="M1738" i="8"/>
  <c r="L1737" i="8"/>
  <c r="AT1737" i="8"/>
  <c r="O1737" i="8"/>
  <c r="P1737" i="8"/>
  <c r="S1737" i="8"/>
  <c r="R1737" i="8"/>
  <c r="Q1737" i="8"/>
  <c r="N1737" i="8"/>
  <c r="M1737" i="8"/>
  <c r="L1736" i="8"/>
  <c r="AT1736" i="8"/>
  <c r="O1736" i="8"/>
  <c r="P1736" i="8"/>
  <c r="S1736" i="8"/>
  <c r="R1736" i="8"/>
  <c r="Q1736" i="8"/>
  <c r="N1736" i="8"/>
  <c r="M1736" i="8"/>
  <c r="L1735" i="8"/>
  <c r="AT1735" i="8"/>
  <c r="O1735" i="8"/>
  <c r="P1735" i="8"/>
  <c r="S1735" i="8"/>
  <c r="R1735" i="8"/>
  <c r="Q1735" i="8"/>
  <c r="N1735" i="8"/>
  <c r="M1735" i="8"/>
  <c r="L1734" i="8"/>
  <c r="AT1734" i="8"/>
  <c r="O1734" i="8"/>
  <c r="P1734" i="8"/>
  <c r="S1734" i="8"/>
  <c r="R1734" i="8"/>
  <c r="Q1734" i="8"/>
  <c r="N1734" i="8"/>
  <c r="M1734" i="8"/>
  <c r="L1733" i="8"/>
  <c r="AT1733" i="8"/>
  <c r="O1733" i="8"/>
  <c r="P1733" i="8"/>
  <c r="S1733" i="8"/>
  <c r="R1733" i="8"/>
  <c r="Q1733" i="8"/>
  <c r="N1733" i="8"/>
  <c r="M1733" i="8"/>
  <c r="L1732" i="8"/>
  <c r="AT1732" i="8"/>
  <c r="O1732" i="8"/>
  <c r="P1732" i="8"/>
  <c r="S1732" i="8"/>
  <c r="R1732" i="8"/>
  <c r="Q1732" i="8"/>
  <c r="N1732" i="8"/>
  <c r="M1732" i="8"/>
  <c r="L1731" i="8"/>
  <c r="AT1731" i="8"/>
  <c r="O1731" i="8"/>
  <c r="P1731" i="8"/>
  <c r="S1731" i="8"/>
  <c r="R1731" i="8"/>
  <c r="Q1731" i="8"/>
  <c r="N1731" i="8"/>
  <c r="M1731" i="8"/>
  <c r="L1730" i="8"/>
  <c r="AT1730" i="8"/>
  <c r="O1730" i="8"/>
  <c r="P1730" i="8"/>
  <c r="S1730" i="8"/>
  <c r="R1730" i="8"/>
  <c r="Q1730" i="8"/>
  <c r="N1730" i="8"/>
  <c r="M1730" i="8"/>
  <c r="L1729" i="8"/>
  <c r="AT1729" i="8"/>
  <c r="O1729" i="8"/>
  <c r="P1729" i="8"/>
  <c r="S1729" i="8"/>
  <c r="R1729" i="8"/>
  <c r="Q1729" i="8"/>
  <c r="N1729" i="8"/>
  <c r="M1729" i="8"/>
  <c r="L1728" i="8"/>
  <c r="AT1728" i="8"/>
  <c r="O1728" i="8"/>
  <c r="P1728" i="8"/>
  <c r="S1728" i="8"/>
  <c r="R1728" i="8"/>
  <c r="Q1728" i="8"/>
  <c r="N1728" i="8"/>
  <c r="M1728" i="8"/>
  <c r="L1727" i="8"/>
  <c r="AT1727" i="8"/>
  <c r="O1727" i="8"/>
  <c r="P1727" i="8"/>
  <c r="S1727" i="8"/>
  <c r="R1727" i="8"/>
  <c r="Q1727" i="8"/>
  <c r="N1727" i="8"/>
  <c r="M1727" i="8"/>
  <c r="L1726" i="8"/>
  <c r="AT1726" i="8"/>
  <c r="O1726" i="8"/>
  <c r="P1726" i="8"/>
  <c r="S1726" i="8"/>
  <c r="R1726" i="8"/>
  <c r="Q1726" i="8"/>
  <c r="N1726" i="8"/>
  <c r="M1726" i="8"/>
  <c r="L1725" i="8"/>
  <c r="AT1725" i="8"/>
  <c r="O1725" i="8"/>
  <c r="P1725" i="8"/>
  <c r="S1725" i="8"/>
  <c r="R1725" i="8"/>
  <c r="Q1725" i="8"/>
  <c r="N1725" i="8"/>
  <c r="M1725" i="8"/>
  <c r="L1724" i="8"/>
  <c r="AT1724" i="8"/>
  <c r="O1724" i="8"/>
  <c r="P1724" i="8"/>
  <c r="S1724" i="8"/>
  <c r="R1724" i="8"/>
  <c r="Q1724" i="8"/>
  <c r="N1724" i="8"/>
  <c r="M1724" i="8"/>
  <c r="L1723" i="8"/>
  <c r="AT1723" i="8"/>
  <c r="O1723" i="8"/>
  <c r="P1723" i="8"/>
  <c r="S1723" i="8"/>
  <c r="R1723" i="8"/>
  <c r="Q1723" i="8"/>
  <c r="N1723" i="8"/>
  <c r="M1723" i="8"/>
  <c r="L1722" i="8"/>
  <c r="AT1722" i="8"/>
  <c r="O1722" i="8"/>
  <c r="P1722" i="8"/>
  <c r="S1722" i="8"/>
  <c r="R1722" i="8"/>
  <c r="Q1722" i="8"/>
  <c r="N1722" i="8"/>
  <c r="M1722" i="8"/>
  <c r="L1721" i="8"/>
  <c r="AT1721" i="8"/>
  <c r="O1721" i="8"/>
  <c r="P1721" i="8"/>
  <c r="S1721" i="8"/>
  <c r="R1721" i="8"/>
  <c r="Q1721" i="8"/>
  <c r="N1721" i="8"/>
  <c r="M1721" i="8"/>
  <c r="L1720" i="8"/>
  <c r="AT1720" i="8"/>
  <c r="O1720" i="8"/>
  <c r="P1720" i="8"/>
  <c r="S1720" i="8"/>
  <c r="R1720" i="8"/>
  <c r="Q1720" i="8"/>
  <c r="N1720" i="8"/>
  <c r="M1720" i="8"/>
  <c r="L1719" i="8"/>
  <c r="AT1719" i="8"/>
  <c r="O1719" i="8"/>
  <c r="P1719" i="8"/>
  <c r="S1719" i="8"/>
  <c r="R1719" i="8"/>
  <c r="Q1719" i="8"/>
  <c r="N1719" i="8"/>
  <c r="M1719" i="8"/>
  <c r="L1718" i="8"/>
  <c r="AT1718" i="8"/>
  <c r="O1718" i="8"/>
  <c r="P1718" i="8"/>
  <c r="S1718" i="8"/>
  <c r="R1718" i="8"/>
  <c r="Q1718" i="8"/>
  <c r="N1718" i="8"/>
  <c r="M1718" i="8"/>
  <c r="L1717" i="8"/>
  <c r="AT1717" i="8"/>
  <c r="O1717" i="8"/>
  <c r="P1717" i="8"/>
  <c r="S1717" i="8"/>
  <c r="R1717" i="8"/>
  <c r="Q1717" i="8"/>
  <c r="N1717" i="8"/>
  <c r="M1717" i="8"/>
  <c r="L1716" i="8"/>
  <c r="AT1716" i="8"/>
  <c r="O1716" i="8"/>
  <c r="P1716" i="8"/>
  <c r="S1716" i="8"/>
  <c r="R1716" i="8"/>
  <c r="Q1716" i="8"/>
  <c r="N1716" i="8"/>
  <c r="M1716" i="8"/>
  <c r="L1715" i="8"/>
  <c r="AT1715" i="8"/>
  <c r="O1715" i="8"/>
  <c r="P1715" i="8"/>
  <c r="S1715" i="8"/>
  <c r="R1715" i="8"/>
  <c r="Q1715" i="8"/>
  <c r="N1715" i="8"/>
  <c r="M1715" i="8"/>
  <c r="L1714" i="8"/>
  <c r="AT1714" i="8"/>
  <c r="O1714" i="8"/>
  <c r="P1714" i="8"/>
  <c r="S1714" i="8"/>
  <c r="R1714" i="8"/>
  <c r="Q1714" i="8"/>
  <c r="N1714" i="8"/>
  <c r="M1714" i="8"/>
  <c r="L1713" i="8"/>
  <c r="AT1713" i="8"/>
  <c r="O1713" i="8"/>
  <c r="P1713" i="8"/>
  <c r="S1713" i="8"/>
  <c r="R1713" i="8"/>
  <c r="Q1713" i="8"/>
  <c r="N1713" i="8"/>
  <c r="M1713" i="8"/>
  <c r="L1712" i="8"/>
  <c r="AT1712" i="8"/>
  <c r="O1712" i="8"/>
  <c r="P1712" i="8"/>
  <c r="S1712" i="8"/>
  <c r="R1712" i="8"/>
  <c r="Q1712" i="8"/>
  <c r="N1712" i="8"/>
  <c r="M1712" i="8"/>
  <c r="L1711" i="8"/>
  <c r="AT1711" i="8"/>
  <c r="O1711" i="8"/>
  <c r="P1711" i="8"/>
  <c r="S1711" i="8"/>
  <c r="R1711" i="8"/>
  <c r="Q1711" i="8"/>
  <c r="N1711" i="8"/>
  <c r="M1711" i="8"/>
  <c r="L1710" i="8"/>
  <c r="AT1710" i="8"/>
  <c r="O1710" i="8"/>
  <c r="P1710" i="8"/>
  <c r="S1710" i="8"/>
  <c r="R1710" i="8"/>
  <c r="Q1710" i="8"/>
  <c r="N1710" i="8"/>
  <c r="M1710" i="8"/>
  <c r="L1709" i="8"/>
  <c r="AT1709" i="8"/>
  <c r="O1709" i="8"/>
  <c r="P1709" i="8"/>
  <c r="S1709" i="8"/>
  <c r="R1709" i="8"/>
  <c r="Q1709" i="8"/>
  <c r="N1709" i="8"/>
  <c r="M1709" i="8"/>
  <c r="L1708" i="8"/>
  <c r="AT1708" i="8"/>
  <c r="O1708" i="8"/>
  <c r="P1708" i="8"/>
  <c r="S1708" i="8"/>
  <c r="R1708" i="8"/>
  <c r="Q1708" i="8"/>
  <c r="N1708" i="8"/>
  <c r="M1708" i="8"/>
  <c r="L1707" i="8"/>
  <c r="AT1707" i="8"/>
  <c r="O1707" i="8"/>
  <c r="P1707" i="8"/>
  <c r="S1707" i="8"/>
  <c r="R1707" i="8"/>
  <c r="Q1707" i="8"/>
  <c r="N1707" i="8"/>
  <c r="M1707" i="8"/>
  <c r="L1706" i="8"/>
  <c r="AT1706" i="8"/>
  <c r="O1706" i="8"/>
  <c r="P1706" i="8"/>
  <c r="S1706" i="8"/>
  <c r="R1706" i="8"/>
  <c r="Q1706" i="8"/>
  <c r="N1706" i="8"/>
  <c r="M1706" i="8"/>
  <c r="L1705" i="8"/>
  <c r="AT1705" i="8"/>
  <c r="O1705" i="8"/>
  <c r="P1705" i="8"/>
  <c r="S1705" i="8"/>
  <c r="R1705" i="8"/>
  <c r="Q1705" i="8"/>
  <c r="N1705" i="8"/>
  <c r="M1705" i="8"/>
  <c r="L1704" i="8"/>
  <c r="AT1704" i="8"/>
  <c r="O1704" i="8"/>
  <c r="P1704" i="8"/>
  <c r="S1704" i="8"/>
  <c r="R1704" i="8"/>
  <c r="Q1704" i="8"/>
  <c r="N1704" i="8"/>
  <c r="M1704" i="8"/>
  <c r="L1703" i="8"/>
  <c r="AT1703" i="8"/>
  <c r="O1703" i="8"/>
  <c r="P1703" i="8"/>
  <c r="S1703" i="8"/>
  <c r="R1703" i="8"/>
  <c r="Q1703" i="8"/>
  <c r="N1703" i="8"/>
  <c r="M1703" i="8"/>
  <c r="L1702" i="8"/>
  <c r="AT1702" i="8"/>
  <c r="O1702" i="8"/>
  <c r="P1702" i="8"/>
  <c r="S1702" i="8"/>
  <c r="R1702" i="8"/>
  <c r="Q1702" i="8"/>
  <c r="N1702" i="8"/>
  <c r="M1702" i="8"/>
  <c r="L1701" i="8"/>
  <c r="AT1701" i="8"/>
  <c r="O1701" i="8"/>
  <c r="P1701" i="8"/>
  <c r="S1701" i="8"/>
  <c r="R1701" i="8"/>
  <c r="Q1701" i="8"/>
  <c r="N1701" i="8"/>
  <c r="M1701" i="8"/>
  <c r="L1700" i="8"/>
  <c r="AT1700" i="8"/>
  <c r="O1700" i="8"/>
  <c r="P1700" i="8"/>
  <c r="S1700" i="8"/>
  <c r="R1700" i="8"/>
  <c r="Q1700" i="8"/>
  <c r="N1700" i="8"/>
  <c r="M1700" i="8"/>
  <c r="L1699" i="8"/>
  <c r="AT1699" i="8"/>
  <c r="O1699" i="8"/>
  <c r="P1699" i="8"/>
  <c r="S1699" i="8"/>
  <c r="R1699" i="8"/>
  <c r="Q1699" i="8"/>
  <c r="N1699" i="8"/>
  <c r="M1699" i="8"/>
  <c r="L1698" i="8"/>
  <c r="AT1698" i="8"/>
  <c r="O1698" i="8"/>
  <c r="P1698" i="8"/>
  <c r="S1698" i="8"/>
  <c r="R1698" i="8"/>
  <c r="Q1698" i="8"/>
  <c r="N1698" i="8"/>
  <c r="M1698" i="8"/>
  <c r="L1697" i="8"/>
  <c r="AT1697" i="8"/>
  <c r="O1697" i="8"/>
  <c r="P1697" i="8"/>
  <c r="S1697" i="8"/>
  <c r="R1697" i="8"/>
  <c r="Q1697" i="8"/>
  <c r="N1697" i="8"/>
  <c r="M1697" i="8"/>
  <c r="L1696" i="8"/>
  <c r="AT1696" i="8"/>
  <c r="O1696" i="8"/>
  <c r="P1696" i="8"/>
  <c r="S1696" i="8"/>
  <c r="R1696" i="8"/>
  <c r="Q1696" i="8"/>
  <c r="N1696" i="8"/>
  <c r="M1696" i="8"/>
  <c r="L1695" i="8"/>
  <c r="AT1695" i="8"/>
  <c r="O1695" i="8"/>
  <c r="P1695" i="8"/>
  <c r="S1695" i="8"/>
  <c r="R1695" i="8"/>
  <c r="Q1695" i="8"/>
  <c r="N1695" i="8"/>
  <c r="M1695" i="8"/>
  <c r="L1694" i="8"/>
  <c r="AT1694" i="8"/>
  <c r="O1694" i="8"/>
  <c r="P1694" i="8"/>
  <c r="S1694" i="8"/>
  <c r="R1694" i="8"/>
  <c r="Q1694" i="8"/>
  <c r="N1694" i="8"/>
  <c r="M1694" i="8"/>
  <c r="L1693" i="8"/>
  <c r="AT1693" i="8"/>
  <c r="O1693" i="8"/>
  <c r="P1693" i="8"/>
  <c r="S1693" i="8"/>
  <c r="R1693" i="8"/>
  <c r="Q1693" i="8"/>
  <c r="N1693" i="8"/>
  <c r="M1693" i="8"/>
  <c r="L1692" i="8"/>
  <c r="AT1692" i="8"/>
  <c r="O1692" i="8"/>
  <c r="P1692" i="8"/>
  <c r="S1692" i="8"/>
  <c r="R1692" i="8"/>
  <c r="Q1692" i="8"/>
  <c r="N1692" i="8"/>
  <c r="M1692" i="8"/>
  <c r="L1691" i="8"/>
  <c r="AT1691" i="8"/>
  <c r="O1691" i="8"/>
  <c r="P1691" i="8"/>
  <c r="S1691" i="8"/>
  <c r="R1691" i="8"/>
  <c r="Q1691" i="8"/>
  <c r="N1691" i="8"/>
  <c r="M1691" i="8"/>
  <c r="L1690" i="8"/>
  <c r="AT1690" i="8"/>
  <c r="O1690" i="8"/>
  <c r="P1690" i="8"/>
  <c r="S1690" i="8"/>
  <c r="R1690" i="8"/>
  <c r="Q1690" i="8"/>
  <c r="N1690" i="8"/>
  <c r="M1690" i="8"/>
  <c r="L1689" i="8"/>
  <c r="AT1689" i="8"/>
  <c r="O1689" i="8"/>
  <c r="P1689" i="8"/>
  <c r="S1689" i="8"/>
  <c r="R1689" i="8"/>
  <c r="Q1689" i="8"/>
  <c r="N1689" i="8"/>
  <c r="M1689" i="8"/>
  <c r="L1688" i="8"/>
  <c r="AT1688" i="8"/>
  <c r="O1688" i="8"/>
  <c r="P1688" i="8"/>
  <c r="S1688" i="8"/>
  <c r="R1688" i="8"/>
  <c r="Q1688" i="8"/>
  <c r="N1688" i="8"/>
  <c r="M1688" i="8"/>
  <c r="L1687" i="8"/>
  <c r="AT1687" i="8"/>
  <c r="O1687" i="8"/>
  <c r="P1687" i="8"/>
  <c r="S1687" i="8"/>
  <c r="R1687" i="8"/>
  <c r="Q1687" i="8"/>
  <c r="N1687" i="8"/>
  <c r="M1687" i="8"/>
  <c r="L1686" i="8"/>
  <c r="AT1686" i="8"/>
  <c r="O1686" i="8"/>
  <c r="P1686" i="8"/>
  <c r="S1686" i="8"/>
  <c r="R1686" i="8"/>
  <c r="Q1686" i="8"/>
  <c r="N1686" i="8"/>
  <c r="M1686" i="8"/>
  <c r="L1685" i="8"/>
  <c r="AT1685" i="8"/>
  <c r="O1685" i="8"/>
  <c r="P1685" i="8"/>
  <c r="S1685" i="8"/>
  <c r="R1685" i="8"/>
  <c r="Q1685" i="8"/>
  <c r="N1685" i="8"/>
  <c r="M1685" i="8"/>
  <c r="L1684" i="8"/>
  <c r="AT1684" i="8"/>
  <c r="O1684" i="8"/>
  <c r="P1684" i="8"/>
  <c r="S1684" i="8"/>
  <c r="R1684" i="8"/>
  <c r="Q1684" i="8"/>
  <c r="N1684" i="8"/>
  <c r="M1684" i="8"/>
  <c r="L1683" i="8"/>
  <c r="AT1683" i="8"/>
  <c r="O1683" i="8"/>
  <c r="P1683" i="8"/>
  <c r="S1683" i="8"/>
  <c r="R1683" i="8"/>
  <c r="Q1683" i="8"/>
  <c r="N1683" i="8"/>
  <c r="M1683" i="8"/>
  <c r="L1682" i="8"/>
  <c r="AT1682" i="8"/>
  <c r="O1682" i="8"/>
  <c r="P1682" i="8"/>
  <c r="S1682" i="8"/>
  <c r="R1682" i="8"/>
  <c r="Q1682" i="8"/>
  <c r="N1682" i="8"/>
  <c r="M1682" i="8"/>
  <c r="L1681" i="8"/>
  <c r="AT1681" i="8"/>
  <c r="O1681" i="8"/>
  <c r="P1681" i="8"/>
  <c r="S1681" i="8"/>
  <c r="R1681" i="8"/>
  <c r="Q1681" i="8"/>
  <c r="N1681" i="8"/>
  <c r="M1681" i="8"/>
  <c r="L1680" i="8"/>
  <c r="AT1680" i="8"/>
  <c r="O1680" i="8"/>
  <c r="P1680" i="8"/>
  <c r="S1680" i="8"/>
  <c r="R1680" i="8"/>
  <c r="Q1680" i="8"/>
  <c r="N1680" i="8"/>
  <c r="M1680" i="8"/>
  <c r="L1679" i="8"/>
  <c r="AT1679" i="8"/>
  <c r="O1679" i="8"/>
  <c r="P1679" i="8"/>
  <c r="S1679" i="8"/>
  <c r="R1679" i="8"/>
  <c r="Q1679" i="8"/>
  <c r="N1679" i="8"/>
  <c r="M1679" i="8"/>
  <c r="L1678" i="8"/>
  <c r="AT1678" i="8"/>
  <c r="O1678" i="8"/>
  <c r="P1678" i="8"/>
  <c r="S1678" i="8"/>
  <c r="R1678" i="8"/>
  <c r="Q1678" i="8"/>
  <c r="N1678" i="8"/>
  <c r="M1678" i="8"/>
  <c r="L1677" i="8"/>
  <c r="AT1677" i="8"/>
  <c r="O1677" i="8"/>
  <c r="P1677" i="8"/>
  <c r="S1677" i="8"/>
  <c r="R1677" i="8"/>
  <c r="Q1677" i="8"/>
  <c r="N1677" i="8"/>
  <c r="M1677" i="8"/>
  <c r="L1676" i="8"/>
  <c r="AT1676" i="8"/>
  <c r="O1676" i="8"/>
  <c r="P1676" i="8"/>
  <c r="S1676" i="8"/>
  <c r="R1676" i="8"/>
  <c r="Q1676" i="8"/>
  <c r="N1676" i="8"/>
  <c r="M1676" i="8"/>
  <c r="L1675" i="8"/>
  <c r="AT1675" i="8"/>
  <c r="O1675" i="8"/>
  <c r="P1675" i="8"/>
  <c r="S1675" i="8"/>
  <c r="R1675" i="8"/>
  <c r="Q1675" i="8"/>
  <c r="N1675" i="8"/>
  <c r="M1675" i="8"/>
  <c r="L1674" i="8"/>
  <c r="AT1674" i="8"/>
  <c r="O1674" i="8"/>
  <c r="P1674" i="8"/>
  <c r="S1674" i="8"/>
  <c r="R1674" i="8"/>
  <c r="Q1674" i="8"/>
  <c r="N1674" i="8"/>
  <c r="M1674" i="8"/>
  <c r="L1673" i="8"/>
  <c r="AT1673" i="8"/>
  <c r="O1673" i="8"/>
  <c r="P1673" i="8"/>
  <c r="S1673" i="8"/>
  <c r="R1673" i="8"/>
  <c r="Q1673" i="8"/>
  <c r="N1673" i="8"/>
  <c r="M1673" i="8"/>
  <c r="L1672" i="8"/>
  <c r="AT1672" i="8"/>
  <c r="O1672" i="8"/>
  <c r="P1672" i="8"/>
  <c r="S1672" i="8"/>
  <c r="R1672" i="8"/>
  <c r="Q1672" i="8"/>
  <c r="N1672" i="8"/>
  <c r="M1672" i="8"/>
  <c r="L1671" i="8"/>
  <c r="AT1671" i="8"/>
  <c r="O1671" i="8"/>
  <c r="P1671" i="8"/>
  <c r="S1671" i="8"/>
  <c r="R1671" i="8"/>
  <c r="Q1671" i="8"/>
  <c r="N1671" i="8"/>
  <c r="M1671" i="8"/>
  <c r="L1670" i="8"/>
  <c r="AT1670" i="8"/>
  <c r="O1670" i="8"/>
  <c r="P1670" i="8"/>
  <c r="S1670" i="8"/>
  <c r="R1670" i="8"/>
  <c r="Q1670" i="8"/>
  <c r="N1670" i="8"/>
  <c r="M1670" i="8"/>
  <c r="L1669" i="8"/>
  <c r="AT1669" i="8"/>
  <c r="O1669" i="8"/>
  <c r="P1669" i="8"/>
  <c r="S1669" i="8"/>
  <c r="R1669" i="8"/>
  <c r="Q1669" i="8"/>
  <c r="N1669" i="8"/>
  <c r="M1669" i="8"/>
  <c r="L1668" i="8"/>
  <c r="AT1668" i="8"/>
  <c r="O1668" i="8"/>
  <c r="P1668" i="8"/>
  <c r="S1668" i="8"/>
  <c r="R1668" i="8"/>
  <c r="Q1668" i="8"/>
  <c r="N1668" i="8"/>
  <c r="M1668" i="8"/>
  <c r="L1667" i="8"/>
  <c r="AT1667" i="8"/>
  <c r="O1667" i="8"/>
  <c r="P1667" i="8"/>
  <c r="S1667" i="8"/>
  <c r="R1667" i="8"/>
  <c r="Q1667" i="8"/>
  <c r="N1667" i="8"/>
  <c r="M1667" i="8"/>
  <c r="L1666" i="8"/>
  <c r="AT1666" i="8"/>
  <c r="O1666" i="8"/>
  <c r="P1666" i="8"/>
  <c r="S1666" i="8"/>
  <c r="R1666" i="8"/>
  <c r="Q1666" i="8"/>
  <c r="N1666" i="8"/>
  <c r="M1666" i="8"/>
  <c r="L1665" i="8"/>
  <c r="AT1665" i="8"/>
  <c r="O1665" i="8"/>
  <c r="P1665" i="8"/>
  <c r="S1665" i="8"/>
  <c r="R1665" i="8"/>
  <c r="Q1665" i="8"/>
  <c r="N1665" i="8"/>
  <c r="M1665" i="8"/>
  <c r="L1664" i="8"/>
  <c r="AT1664" i="8"/>
  <c r="O1664" i="8"/>
  <c r="P1664" i="8"/>
  <c r="S1664" i="8"/>
  <c r="R1664" i="8"/>
  <c r="Q1664" i="8"/>
  <c r="N1664" i="8"/>
  <c r="M1664" i="8"/>
  <c r="L1663" i="8"/>
  <c r="AT1663" i="8"/>
  <c r="O1663" i="8"/>
  <c r="P1663" i="8"/>
  <c r="S1663" i="8"/>
  <c r="R1663" i="8"/>
  <c r="Q1663" i="8"/>
  <c r="N1663" i="8"/>
  <c r="M1663" i="8"/>
  <c r="L1662" i="8"/>
  <c r="AT1662" i="8"/>
  <c r="O1662" i="8"/>
  <c r="P1662" i="8"/>
  <c r="S1662" i="8"/>
  <c r="R1662" i="8"/>
  <c r="Q1662" i="8"/>
  <c r="N1662" i="8"/>
  <c r="M1662" i="8"/>
  <c r="L1661" i="8"/>
  <c r="AT1661" i="8"/>
  <c r="O1661" i="8"/>
  <c r="P1661" i="8"/>
  <c r="S1661" i="8"/>
  <c r="R1661" i="8"/>
  <c r="Q1661" i="8"/>
  <c r="N1661" i="8"/>
  <c r="M1661" i="8"/>
  <c r="L1660" i="8"/>
  <c r="AT1660" i="8"/>
  <c r="O1660" i="8"/>
  <c r="P1660" i="8"/>
  <c r="S1660" i="8"/>
  <c r="R1660" i="8"/>
  <c r="Q1660" i="8"/>
  <c r="N1660" i="8"/>
  <c r="M1660" i="8"/>
  <c r="L1659" i="8"/>
  <c r="AT1659" i="8"/>
  <c r="O1659" i="8"/>
  <c r="P1659" i="8"/>
  <c r="S1659" i="8"/>
  <c r="R1659" i="8"/>
  <c r="Q1659" i="8"/>
  <c r="N1659" i="8"/>
  <c r="M1659" i="8"/>
  <c r="L1658" i="8"/>
  <c r="AT1658" i="8"/>
  <c r="O1658" i="8"/>
  <c r="P1658" i="8"/>
  <c r="S1658" i="8"/>
  <c r="R1658" i="8"/>
  <c r="Q1658" i="8"/>
  <c r="N1658" i="8"/>
  <c r="M1658" i="8"/>
  <c r="L1657" i="8"/>
  <c r="AT1657" i="8"/>
  <c r="O1657" i="8"/>
  <c r="P1657" i="8"/>
  <c r="S1657" i="8"/>
  <c r="R1657" i="8"/>
  <c r="Q1657" i="8"/>
  <c r="N1657" i="8"/>
  <c r="M1657" i="8"/>
  <c r="L1656" i="8"/>
  <c r="AT1656" i="8"/>
  <c r="O1656" i="8"/>
  <c r="P1656" i="8"/>
  <c r="S1656" i="8"/>
  <c r="R1656" i="8"/>
  <c r="Q1656" i="8"/>
  <c r="N1656" i="8"/>
  <c r="M1656" i="8"/>
  <c r="L1655" i="8"/>
  <c r="AT1655" i="8"/>
  <c r="O1655" i="8"/>
  <c r="P1655" i="8"/>
  <c r="S1655" i="8"/>
  <c r="R1655" i="8"/>
  <c r="Q1655" i="8"/>
  <c r="N1655" i="8"/>
  <c r="M1655" i="8"/>
  <c r="L1654" i="8"/>
  <c r="AT1654" i="8"/>
  <c r="O1654" i="8"/>
  <c r="P1654" i="8"/>
  <c r="S1654" i="8"/>
  <c r="R1654" i="8"/>
  <c r="Q1654" i="8"/>
  <c r="N1654" i="8"/>
  <c r="M1654" i="8"/>
  <c r="L1653" i="8"/>
  <c r="AT1653" i="8"/>
  <c r="O1653" i="8"/>
  <c r="P1653" i="8"/>
  <c r="S1653" i="8"/>
  <c r="R1653" i="8"/>
  <c r="Q1653" i="8"/>
  <c r="N1653" i="8"/>
  <c r="M1653" i="8"/>
  <c r="L1652" i="8"/>
  <c r="AT1652" i="8"/>
  <c r="O1652" i="8"/>
  <c r="P1652" i="8"/>
  <c r="S1652" i="8"/>
  <c r="R1652" i="8"/>
  <c r="Q1652" i="8"/>
  <c r="N1652" i="8"/>
  <c r="M1652" i="8"/>
  <c r="L1651" i="8"/>
  <c r="AT1651" i="8"/>
  <c r="O1651" i="8"/>
  <c r="P1651" i="8"/>
  <c r="S1651" i="8"/>
  <c r="R1651" i="8"/>
  <c r="Q1651" i="8"/>
  <c r="N1651" i="8"/>
  <c r="M1651" i="8"/>
  <c r="L1650" i="8"/>
  <c r="AT1650" i="8"/>
  <c r="O1650" i="8"/>
  <c r="P1650" i="8"/>
  <c r="S1650" i="8"/>
  <c r="R1650" i="8"/>
  <c r="Q1650" i="8"/>
  <c r="N1650" i="8"/>
  <c r="M1650" i="8"/>
  <c r="L1649" i="8"/>
  <c r="AT1649" i="8"/>
  <c r="O1649" i="8"/>
  <c r="P1649" i="8"/>
  <c r="S1649" i="8"/>
  <c r="R1649" i="8"/>
  <c r="Q1649" i="8"/>
  <c r="N1649" i="8"/>
  <c r="M1649" i="8"/>
  <c r="L1648" i="8"/>
  <c r="AT1648" i="8"/>
  <c r="O1648" i="8"/>
  <c r="P1648" i="8"/>
  <c r="S1648" i="8"/>
  <c r="R1648" i="8"/>
  <c r="Q1648" i="8"/>
  <c r="N1648" i="8"/>
  <c r="M1648" i="8"/>
  <c r="L1647" i="8"/>
  <c r="AT1647" i="8"/>
  <c r="O1647" i="8"/>
  <c r="P1647" i="8"/>
  <c r="S1647" i="8"/>
  <c r="R1647" i="8"/>
  <c r="Q1647" i="8"/>
  <c r="N1647" i="8"/>
  <c r="M1647" i="8"/>
  <c r="L1646" i="8"/>
  <c r="AT1646" i="8"/>
  <c r="O1646" i="8"/>
  <c r="P1646" i="8"/>
  <c r="S1646" i="8"/>
  <c r="R1646" i="8"/>
  <c r="Q1646" i="8"/>
  <c r="N1646" i="8"/>
  <c r="M1646" i="8"/>
  <c r="L1645" i="8"/>
  <c r="AT1645" i="8"/>
  <c r="O1645" i="8"/>
  <c r="P1645" i="8"/>
  <c r="S1645" i="8"/>
  <c r="R1645" i="8"/>
  <c r="Q1645" i="8"/>
  <c r="N1645" i="8"/>
  <c r="M1645" i="8"/>
  <c r="L1644" i="8"/>
  <c r="AT1644" i="8"/>
  <c r="O1644" i="8"/>
  <c r="P1644" i="8"/>
  <c r="S1644" i="8"/>
  <c r="R1644" i="8"/>
  <c r="Q1644" i="8"/>
  <c r="N1644" i="8"/>
  <c r="M1644" i="8"/>
  <c r="L1643" i="8"/>
  <c r="AT1643" i="8"/>
  <c r="O1643" i="8"/>
  <c r="P1643" i="8"/>
  <c r="S1643" i="8"/>
  <c r="R1643" i="8"/>
  <c r="Q1643" i="8"/>
  <c r="N1643" i="8"/>
  <c r="M1643" i="8"/>
  <c r="L1642" i="8"/>
  <c r="AT1642" i="8"/>
  <c r="O1642" i="8"/>
  <c r="P1642" i="8"/>
  <c r="S1642" i="8"/>
  <c r="R1642" i="8"/>
  <c r="Q1642" i="8"/>
  <c r="N1642" i="8"/>
  <c r="M1642" i="8"/>
  <c r="L1641" i="8"/>
  <c r="AT1641" i="8"/>
  <c r="O1641" i="8"/>
  <c r="P1641" i="8"/>
  <c r="S1641" i="8"/>
  <c r="R1641" i="8"/>
  <c r="Q1641" i="8"/>
  <c r="N1641" i="8"/>
  <c r="M1641" i="8"/>
  <c r="L1640" i="8"/>
  <c r="AT1640" i="8"/>
  <c r="O1640" i="8"/>
  <c r="P1640" i="8"/>
  <c r="S1640" i="8"/>
  <c r="R1640" i="8"/>
  <c r="Q1640" i="8"/>
  <c r="N1640" i="8"/>
  <c r="M1640" i="8"/>
  <c r="L1639" i="8"/>
  <c r="AT1639" i="8"/>
  <c r="O1639" i="8"/>
  <c r="P1639" i="8"/>
  <c r="S1639" i="8"/>
  <c r="R1639" i="8"/>
  <c r="Q1639" i="8"/>
  <c r="N1639" i="8"/>
  <c r="M1639" i="8"/>
  <c r="L1638" i="8"/>
  <c r="AT1638" i="8"/>
  <c r="O1638" i="8"/>
  <c r="P1638" i="8"/>
  <c r="S1638" i="8"/>
  <c r="R1638" i="8"/>
  <c r="Q1638" i="8"/>
  <c r="N1638" i="8"/>
  <c r="M1638" i="8"/>
  <c r="L1637" i="8"/>
  <c r="AT1637" i="8"/>
  <c r="O1637" i="8"/>
  <c r="P1637" i="8"/>
  <c r="S1637" i="8"/>
  <c r="R1637" i="8"/>
  <c r="Q1637" i="8"/>
  <c r="N1637" i="8"/>
  <c r="M1637" i="8"/>
  <c r="L1636" i="8"/>
  <c r="AT1636" i="8"/>
  <c r="O1636" i="8"/>
  <c r="P1636" i="8"/>
  <c r="S1636" i="8"/>
  <c r="R1636" i="8"/>
  <c r="Q1636" i="8"/>
  <c r="N1636" i="8"/>
  <c r="M1636" i="8"/>
  <c r="L1635" i="8"/>
  <c r="AT1635" i="8"/>
  <c r="O1635" i="8"/>
  <c r="P1635" i="8"/>
  <c r="S1635" i="8"/>
  <c r="R1635" i="8"/>
  <c r="Q1635" i="8"/>
  <c r="N1635" i="8"/>
  <c r="M1635" i="8"/>
  <c r="L1634" i="8"/>
  <c r="AT1634" i="8"/>
  <c r="O1634" i="8"/>
  <c r="P1634" i="8"/>
  <c r="S1634" i="8"/>
  <c r="R1634" i="8"/>
  <c r="Q1634" i="8"/>
  <c r="N1634" i="8"/>
  <c r="M1634" i="8"/>
  <c r="L1633" i="8"/>
  <c r="AT1633" i="8"/>
  <c r="O1633" i="8"/>
  <c r="P1633" i="8"/>
  <c r="S1633" i="8"/>
  <c r="R1633" i="8"/>
  <c r="Q1633" i="8"/>
  <c r="N1633" i="8"/>
  <c r="M1633" i="8"/>
  <c r="L1632" i="8"/>
  <c r="AT1632" i="8"/>
  <c r="O1632" i="8"/>
  <c r="P1632" i="8"/>
  <c r="S1632" i="8"/>
  <c r="R1632" i="8"/>
  <c r="Q1632" i="8"/>
  <c r="N1632" i="8"/>
  <c r="M1632" i="8"/>
  <c r="L1631" i="8"/>
  <c r="AT1631" i="8"/>
  <c r="O1631" i="8"/>
  <c r="P1631" i="8"/>
  <c r="S1631" i="8"/>
  <c r="R1631" i="8"/>
  <c r="Q1631" i="8"/>
  <c r="N1631" i="8"/>
  <c r="M1631" i="8"/>
  <c r="L1630" i="8"/>
  <c r="AT1630" i="8"/>
  <c r="O1630" i="8"/>
  <c r="P1630" i="8"/>
  <c r="S1630" i="8"/>
  <c r="R1630" i="8"/>
  <c r="Q1630" i="8"/>
  <c r="N1630" i="8"/>
  <c r="M1630" i="8"/>
  <c r="L1629" i="8"/>
  <c r="AT1629" i="8"/>
  <c r="O1629" i="8"/>
  <c r="P1629" i="8"/>
  <c r="S1629" i="8"/>
  <c r="R1629" i="8"/>
  <c r="Q1629" i="8"/>
  <c r="N1629" i="8"/>
  <c r="M1629" i="8"/>
  <c r="L1628" i="8"/>
  <c r="AT1628" i="8"/>
  <c r="O1628" i="8"/>
  <c r="P1628" i="8"/>
  <c r="S1628" i="8"/>
  <c r="R1628" i="8"/>
  <c r="Q1628" i="8"/>
  <c r="N1628" i="8"/>
  <c r="M1628" i="8"/>
  <c r="L1627" i="8"/>
  <c r="AT1627" i="8"/>
  <c r="O1627" i="8"/>
  <c r="P1627" i="8"/>
  <c r="S1627" i="8"/>
  <c r="R1627" i="8"/>
  <c r="Q1627" i="8"/>
  <c r="N1627" i="8"/>
  <c r="M1627" i="8"/>
  <c r="L1626" i="8"/>
  <c r="AT1626" i="8"/>
  <c r="O1626" i="8"/>
  <c r="P1626" i="8"/>
  <c r="S1626" i="8"/>
  <c r="R1626" i="8"/>
  <c r="Q1626" i="8"/>
  <c r="N1626" i="8"/>
  <c r="M1626" i="8"/>
  <c r="L1625" i="8"/>
  <c r="AT1625" i="8"/>
  <c r="O1625" i="8"/>
  <c r="P1625" i="8"/>
  <c r="S1625" i="8"/>
  <c r="R1625" i="8"/>
  <c r="Q1625" i="8"/>
  <c r="N1625" i="8"/>
  <c r="M1625" i="8"/>
  <c r="L1624" i="8"/>
  <c r="AT1624" i="8"/>
  <c r="O1624" i="8"/>
  <c r="P1624" i="8"/>
  <c r="S1624" i="8"/>
  <c r="R1624" i="8"/>
  <c r="Q1624" i="8"/>
  <c r="N1624" i="8"/>
  <c r="M1624" i="8"/>
  <c r="L1623" i="8"/>
  <c r="AT1623" i="8"/>
  <c r="O1623" i="8"/>
  <c r="P1623" i="8"/>
  <c r="S1623" i="8"/>
  <c r="R1623" i="8"/>
  <c r="Q1623" i="8"/>
  <c r="N1623" i="8"/>
  <c r="M1623" i="8"/>
  <c r="L1622" i="8"/>
  <c r="AT1622" i="8"/>
  <c r="O1622" i="8"/>
  <c r="P1622" i="8"/>
  <c r="S1622" i="8"/>
  <c r="R1622" i="8"/>
  <c r="Q1622" i="8"/>
  <c r="N1622" i="8"/>
  <c r="M1622" i="8"/>
  <c r="L1621" i="8"/>
  <c r="AT1621" i="8"/>
  <c r="O1621" i="8"/>
  <c r="P1621" i="8"/>
  <c r="S1621" i="8"/>
  <c r="R1621" i="8"/>
  <c r="Q1621" i="8"/>
  <c r="N1621" i="8"/>
  <c r="M1621" i="8"/>
  <c r="L1620" i="8"/>
  <c r="AT1620" i="8"/>
  <c r="O1620" i="8"/>
  <c r="P1620" i="8"/>
  <c r="S1620" i="8"/>
  <c r="R1620" i="8"/>
  <c r="Q1620" i="8"/>
  <c r="N1620" i="8"/>
  <c r="M1620" i="8"/>
  <c r="L1619" i="8"/>
  <c r="AT1619" i="8"/>
  <c r="O1619" i="8"/>
  <c r="P1619" i="8"/>
  <c r="S1619" i="8"/>
  <c r="R1619" i="8"/>
  <c r="Q1619" i="8"/>
  <c r="N1619" i="8"/>
  <c r="M1619" i="8"/>
  <c r="L1618" i="8"/>
  <c r="AT1618" i="8"/>
  <c r="O1618" i="8"/>
  <c r="P1618" i="8"/>
  <c r="S1618" i="8"/>
  <c r="R1618" i="8"/>
  <c r="Q1618" i="8"/>
  <c r="N1618" i="8"/>
  <c r="M1618" i="8"/>
  <c r="L1617" i="8"/>
  <c r="AT1617" i="8"/>
  <c r="O1617" i="8"/>
  <c r="P1617" i="8"/>
  <c r="S1617" i="8"/>
  <c r="R1617" i="8"/>
  <c r="Q1617" i="8"/>
  <c r="N1617" i="8"/>
  <c r="M1617" i="8"/>
  <c r="L1616" i="8"/>
  <c r="AT1616" i="8"/>
  <c r="O1616" i="8"/>
  <c r="P1616" i="8"/>
  <c r="S1616" i="8"/>
  <c r="R1616" i="8"/>
  <c r="Q1616" i="8"/>
  <c r="N1616" i="8"/>
  <c r="M1616" i="8"/>
  <c r="L1615" i="8"/>
  <c r="AT1615" i="8"/>
  <c r="O1615" i="8"/>
  <c r="P1615" i="8"/>
  <c r="S1615" i="8"/>
  <c r="R1615" i="8"/>
  <c r="Q1615" i="8"/>
  <c r="N1615" i="8"/>
  <c r="M1615" i="8"/>
  <c r="L1614" i="8"/>
  <c r="AT1614" i="8"/>
  <c r="O1614" i="8"/>
  <c r="P1614" i="8"/>
  <c r="S1614" i="8"/>
  <c r="R1614" i="8"/>
  <c r="Q1614" i="8"/>
  <c r="N1614" i="8"/>
  <c r="M1614" i="8"/>
  <c r="L1613" i="8"/>
  <c r="AT1613" i="8"/>
  <c r="O1613" i="8"/>
  <c r="P1613" i="8"/>
  <c r="S1613" i="8"/>
  <c r="R1613" i="8"/>
  <c r="Q1613" i="8"/>
  <c r="N1613" i="8"/>
  <c r="M1613" i="8"/>
  <c r="L1612" i="8"/>
  <c r="AT1612" i="8"/>
  <c r="O1612" i="8"/>
  <c r="P1612" i="8"/>
  <c r="S1612" i="8"/>
  <c r="R1612" i="8"/>
  <c r="Q1612" i="8"/>
  <c r="N1612" i="8"/>
  <c r="M1612" i="8"/>
  <c r="L1611" i="8"/>
  <c r="AT1611" i="8"/>
  <c r="O1611" i="8"/>
  <c r="P1611" i="8"/>
  <c r="S1611" i="8"/>
  <c r="R1611" i="8"/>
  <c r="Q1611" i="8"/>
  <c r="N1611" i="8"/>
  <c r="M1611" i="8"/>
  <c r="L1610" i="8"/>
  <c r="AT1610" i="8"/>
  <c r="O1610" i="8"/>
  <c r="P1610" i="8"/>
  <c r="S1610" i="8"/>
  <c r="R1610" i="8"/>
  <c r="Q1610" i="8"/>
  <c r="N1610" i="8"/>
  <c r="M1610" i="8"/>
  <c r="L1609" i="8"/>
  <c r="AT1609" i="8"/>
  <c r="O1609" i="8"/>
  <c r="P1609" i="8"/>
  <c r="S1609" i="8"/>
  <c r="R1609" i="8"/>
  <c r="Q1609" i="8"/>
  <c r="N1609" i="8"/>
  <c r="M1609" i="8"/>
  <c r="L1608" i="8"/>
  <c r="AT1608" i="8"/>
  <c r="O1608" i="8"/>
  <c r="P1608" i="8"/>
  <c r="S1608" i="8"/>
  <c r="R1608" i="8"/>
  <c r="Q1608" i="8"/>
  <c r="N1608" i="8"/>
  <c r="M1608" i="8"/>
  <c r="L1607" i="8"/>
  <c r="AT1607" i="8"/>
  <c r="O1607" i="8"/>
  <c r="P1607" i="8"/>
  <c r="S1607" i="8"/>
  <c r="R1607" i="8"/>
  <c r="Q1607" i="8"/>
  <c r="N1607" i="8"/>
  <c r="M1607" i="8"/>
  <c r="L1606" i="8"/>
  <c r="AT1606" i="8"/>
  <c r="O1606" i="8"/>
  <c r="P1606" i="8"/>
  <c r="S1606" i="8"/>
  <c r="R1606" i="8"/>
  <c r="Q1606" i="8"/>
  <c r="N1606" i="8"/>
  <c r="M1606" i="8"/>
  <c r="L1605" i="8"/>
  <c r="AT1605" i="8"/>
  <c r="O1605" i="8"/>
  <c r="P1605" i="8"/>
  <c r="S1605" i="8"/>
  <c r="R1605" i="8"/>
  <c r="Q1605" i="8"/>
  <c r="N1605" i="8"/>
  <c r="M1605" i="8"/>
  <c r="L1604" i="8"/>
  <c r="AT1604" i="8"/>
  <c r="O1604" i="8"/>
  <c r="P1604" i="8"/>
  <c r="S1604" i="8"/>
  <c r="R1604" i="8"/>
  <c r="Q1604" i="8"/>
  <c r="N1604" i="8"/>
  <c r="M1604" i="8"/>
  <c r="L1603" i="8"/>
  <c r="AT1603" i="8"/>
  <c r="O1603" i="8"/>
  <c r="P1603" i="8"/>
  <c r="S1603" i="8"/>
  <c r="R1603" i="8"/>
  <c r="Q1603" i="8"/>
  <c r="N1603" i="8"/>
  <c r="M1603" i="8"/>
  <c r="L1602" i="8"/>
  <c r="AT1602" i="8"/>
  <c r="O1602" i="8"/>
  <c r="P1602" i="8"/>
  <c r="S1602" i="8"/>
  <c r="R1602" i="8"/>
  <c r="Q1602" i="8"/>
  <c r="N1602" i="8"/>
  <c r="M1602" i="8"/>
  <c r="L1601" i="8"/>
  <c r="AT1601" i="8"/>
  <c r="O1601" i="8"/>
  <c r="P1601" i="8"/>
  <c r="S1601" i="8"/>
  <c r="R1601" i="8"/>
  <c r="Q1601" i="8"/>
  <c r="N1601" i="8"/>
  <c r="M1601" i="8"/>
  <c r="L1600" i="8"/>
  <c r="AT1600" i="8"/>
  <c r="O1600" i="8"/>
  <c r="P1600" i="8"/>
  <c r="S1600" i="8"/>
  <c r="R1600" i="8"/>
  <c r="Q1600" i="8"/>
  <c r="N1600" i="8"/>
  <c r="M1600" i="8"/>
  <c r="L1599" i="8"/>
  <c r="AT1599" i="8"/>
  <c r="O1599" i="8"/>
  <c r="P1599" i="8"/>
  <c r="S1599" i="8"/>
  <c r="R1599" i="8"/>
  <c r="Q1599" i="8"/>
  <c r="N1599" i="8"/>
  <c r="M1599" i="8"/>
  <c r="L1598" i="8"/>
  <c r="AT1598" i="8"/>
  <c r="O1598" i="8"/>
  <c r="P1598" i="8"/>
  <c r="S1598" i="8"/>
  <c r="R1598" i="8"/>
  <c r="Q1598" i="8"/>
  <c r="N1598" i="8"/>
  <c r="M1598" i="8"/>
  <c r="L1597" i="8"/>
  <c r="AT1597" i="8"/>
  <c r="O1597" i="8"/>
  <c r="P1597" i="8"/>
  <c r="S1597" i="8"/>
  <c r="R1597" i="8"/>
  <c r="Q1597" i="8"/>
  <c r="N1597" i="8"/>
  <c r="M1597" i="8"/>
  <c r="L1596" i="8"/>
  <c r="AT1596" i="8"/>
  <c r="O1596" i="8"/>
  <c r="P1596" i="8"/>
  <c r="S1596" i="8"/>
  <c r="R1596" i="8"/>
  <c r="Q1596" i="8"/>
  <c r="N1596" i="8"/>
  <c r="M1596" i="8"/>
  <c r="L1595" i="8"/>
  <c r="AT1595" i="8"/>
  <c r="O1595" i="8"/>
  <c r="P1595" i="8"/>
  <c r="S1595" i="8"/>
  <c r="R1595" i="8"/>
  <c r="Q1595" i="8"/>
  <c r="N1595" i="8"/>
  <c r="M1595" i="8"/>
  <c r="L1594" i="8"/>
  <c r="AT1594" i="8"/>
  <c r="O1594" i="8"/>
  <c r="P1594" i="8"/>
  <c r="S1594" i="8"/>
  <c r="R1594" i="8"/>
  <c r="Q1594" i="8"/>
  <c r="N1594" i="8"/>
  <c r="M1594" i="8"/>
  <c r="L1593" i="8"/>
  <c r="AT1593" i="8"/>
  <c r="O1593" i="8"/>
  <c r="P1593" i="8"/>
  <c r="S1593" i="8"/>
  <c r="R1593" i="8"/>
  <c r="Q1593" i="8"/>
  <c r="N1593" i="8"/>
  <c r="M1593" i="8"/>
  <c r="L1592" i="8"/>
  <c r="AT1592" i="8"/>
  <c r="O1592" i="8"/>
  <c r="P1592" i="8"/>
  <c r="S1592" i="8"/>
  <c r="R1592" i="8"/>
  <c r="Q1592" i="8"/>
  <c r="N1592" i="8"/>
  <c r="M1592" i="8"/>
  <c r="L1591" i="8"/>
  <c r="AT1591" i="8"/>
  <c r="O1591" i="8"/>
  <c r="P1591" i="8"/>
  <c r="S1591" i="8"/>
  <c r="R1591" i="8"/>
  <c r="Q1591" i="8"/>
  <c r="N1591" i="8"/>
  <c r="M1591" i="8"/>
  <c r="L1590" i="8"/>
  <c r="AT1590" i="8"/>
  <c r="O1590" i="8"/>
  <c r="P1590" i="8"/>
  <c r="S1590" i="8"/>
  <c r="R1590" i="8"/>
  <c r="Q1590" i="8"/>
  <c r="N1590" i="8"/>
  <c r="M1590" i="8"/>
  <c r="L1589" i="8"/>
  <c r="AT1589" i="8"/>
  <c r="O1589" i="8"/>
  <c r="P1589" i="8"/>
  <c r="S1589" i="8"/>
  <c r="R1589" i="8"/>
  <c r="Q1589" i="8"/>
  <c r="N1589" i="8"/>
  <c r="M1589" i="8"/>
  <c r="L1588" i="8"/>
  <c r="AT1588" i="8"/>
  <c r="O1588" i="8"/>
  <c r="P1588" i="8"/>
  <c r="S1588" i="8"/>
  <c r="R1588" i="8"/>
  <c r="Q1588" i="8"/>
  <c r="N1588" i="8"/>
  <c r="M1588" i="8"/>
  <c r="L1587" i="8"/>
  <c r="AT1587" i="8"/>
  <c r="O1587" i="8"/>
  <c r="P1587" i="8"/>
  <c r="S1587" i="8"/>
  <c r="R1587" i="8"/>
  <c r="Q1587" i="8"/>
  <c r="N1587" i="8"/>
  <c r="M1587" i="8"/>
  <c r="L1586" i="8"/>
  <c r="AT1586" i="8"/>
  <c r="O1586" i="8"/>
  <c r="P1586" i="8"/>
  <c r="S1586" i="8"/>
  <c r="R1586" i="8"/>
  <c r="Q1586" i="8"/>
  <c r="N1586" i="8"/>
  <c r="M1586" i="8"/>
  <c r="L1585" i="8"/>
  <c r="AT1585" i="8"/>
  <c r="O1585" i="8"/>
  <c r="P1585" i="8"/>
  <c r="S1585" i="8"/>
  <c r="R1585" i="8"/>
  <c r="Q1585" i="8"/>
  <c r="N1585" i="8"/>
  <c r="M1585" i="8"/>
  <c r="L1584" i="8"/>
  <c r="AT1584" i="8"/>
  <c r="O1584" i="8"/>
  <c r="P1584" i="8"/>
  <c r="S1584" i="8"/>
  <c r="R1584" i="8"/>
  <c r="Q1584" i="8"/>
  <c r="N1584" i="8"/>
  <c r="M1584" i="8"/>
  <c r="L1583" i="8"/>
  <c r="AT1583" i="8"/>
  <c r="O1583" i="8"/>
  <c r="P1583" i="8"/>
  <c r="S1583" i="8"/>
  <c r="R1583" i="8"/>
  <c r="Q1583" i="8"/>
  <c r="N1583" i="8"/>
  <c r="M1583" i="8"/>
  <c r="L1582" i="8"/>
  <c r="AT1582" i="8"/>
  <c r="O1582" i="8"/>
  <c r="P1582" i="8"/>
  <c r="S1582" i="8"/>
  <c r="R1582" i="8"/>
  <c r="Q1582" i="8"/>
  <c r="N1582" i="8"/>
  <c r="M1582" i="8"/>
  <c r="L1581" i="8"/>
  <c r="AT1581" i="8"/>
  <c r="O1581" i="8"/>
  <c r="P1581" i="8"/>
  <c r="S1581" i="8"/>
  <c r="R1581" i="8"/>
  <c r="Q1581" i="8"/>
  <c r="N1581" i="8"/>
  <c r="M1581" i="8"/>
  <c r="L1580" i="8"/>
  <c r="AT1580" i="8"/>
  <c r="O1580" i="8"/>
  <c r="P1580" i="8"/>
  <c r="S1580" i="8"/>
  <c r="R1580" i="8"/>
  <c r="Q1580" i="8"/>
  <c r="N1580" i="8"/>
  <c r="M1580" i="8"/>
  <c r="L1579" i="8"/>
  <c r="AT1579" i="8"/>
  <c r="O1579" i="8"/>
  <c r="P1579" i="8"/>
  <c r="S1579" i="8"/>
  <c r="R1579" i="8"/>
  <c r="Q1579" i="8"/>
  <c r="N1579" i="8"/>
  <c r="M1579" i="8"/>
  <c r="L1578" i="8"/>
  <c r="AT1578" i="8"/>
  <c r="O1578" i="8"/>
  <c r="P1578" i="8"/>
  <c r="S1578" i="8"/>
  <c r="R1578" i="8"/>
  <c r="Q1578" i="8"/>
  <c r="N1578" i="8"/>
  <c r="M1578" i="8"/>
  <c r="L1577" i="8"/>
  <c r="AT1577" i="8"/>
  <c r="O1577" i="8"/>
  <c r="P1577" i="8"/>
  <c r="S1577" i="8"/>
  <c r="R1577" i="8"/>
  <c r="Q1577" i="8"/>
  <c r="N1577" i="8"/>
  <c r="M1577" i="8"/>
  <c r="L1576" i="8"/>
  <c r="AT1576" i="8"/>
  <c r="O1576" i="8"/>
  <c r="P1576" i="8"/>
  <c r="S1576" i="8"/>
  <c r="R1576" i="8"/>
  <c r="Q1576" i="8"/>
  <c r="N1576" i="8"/>
  <c r="M1576" i="8"/>
  <c r="L1575" i="8"/>
  <c r="AT1575" i="8"/>
  <c r="O1575" i="8"/>
  <c r="P1575" i="8"/>
  <c r="S1575" i="8"/>
  <c r="R1575" i="8"/>
  <c r="Q1575" i="8"/>
  <c r="N1575" i="8"/>
  <c r="M1575" i="8"/>
  <c r="L1574" i="8"/>
  <c r="AT1574" i="8"/>
  <c r="O1574" i="8"/>
  <c r="P1574" i="8"/>
  <c r="S1574" i="8"/>
  <c r="R1574" i="8"/>
  <c r="Q1574" i="8"/>
  <c r="N1574" i="8"/>
  <c r="M1574" i="8"/>
  <c r="L1573" i="8"/>
  <c r="AT1573" i="8"/>
  <c r="O1573" i="8"/>
  <c r="P1573" i="8"/>
  <c r="S1573" i="8"/>
  <c r="R1573" i="8"/>
  <c r="Q1573" i="8"/>
  <c r="N1573" i="8"/>
  <c r="M1573" i="8"/>
  <c r="L1572" i="8"/>
  <c r="AT1572" i="8"/>
  <c r="O1572" i="8"/>
  <c r="P1572" i="8"/>
  <c r="S1572" i="8"/>
  <c r="R1572" i="8"/>
  <c r="Q1572" i="8"/>
  <c r="N1572" i="8"/>
  <c r="M1572" i="8"/>
  <c r="L1571" i="8"/>
  <c r="AT1571" i="8"/>
  <c r="O1571" i="8"/>
  <c r="P1571" i="8"/>
  <c r="S1571" i="8"/>
  <c r="R1571" i="8"/>
  <c r="Q1571" i="8"/>
  <c r="N1571" i="8"/>
  <c r="M1571" i="8"/>
  <c r="L1570" i="8"/>
  <c r="AT1570" i="8"/>
  <c r="O1570" i="8"/>
  <c r="P1570" i="8"/>
  <c r="S1570" i="8"/>
  <c r="R1570" i="8"/>
  <c r="Q1570" i="8"/>
  <c r="N1570" i="8"/>
  <c r="M1570" i="8"/>
  <c r="L1569" i="8"/>
  <c r="AT1569" i="8"/>
  <c r="O1569" i="8"/>
  <c r="P1569" i="8"/>
  <c r="S1569" i="8"/>
  <c r="R1569" i="8"/>
  <c r="Q1569" i="8"/>
  <c r="N1569" i="8"/>
  <c r="M1569" i="8"/>
  <c r="L1568" i="8"/>
  <c r="AT1568" i="8"/>
  <c r="O1568" i="8"/>
  <c r="P1568" i="8"/>
  <c r="S1568" i="8"/>
  <c r="R1568" i="8"/>
  <c r="Q1568" i="8"/>
  <c r="N1568" i="8"/>
  <c r="M1568" i="8"/>
  <c r="L1567" i="8"/>
  <c r="AT1567" i="8"/>
  <c r="O1567" i="8"/>
  <c r="P1567" i="8"/>
  <c r="S1567" i="8"/>
  <c r="R1567" i="8"/>
  <c r="Q1567" i="8"/>
  <c r="N1567" i="8"/>
  <c r="M1567" i="8"/>
  <c r="L1566" i="8"/>
  <c r="AT1566" i="8"/>
  <c r="O1566" i="8"/>
  <c r="P1566" i="8"/>
  <c r="S1566" i="8"/>
  <c r="R1566" i="8"/>
  <c r="Q1566" i="8"/>
  <c r="N1566" i="8"/>
  <c r="M1566" i="8"/>
  <c r="L1565" i="8"/>
  <c r="AT1565" i="8"/>
  <c r="O1565" i="8"/>
  <c r="P1565" i="8"/>
  <c r="S1565" i="8"/>
  <c r="R1565" i="8"/>
  <c r="Q1565" i="8"/>
  <c r="N1565" i="8"/>
  <c r="M1565" i="8"/>
  <c r="L1564" i="8"/>
  <c r="AT1564" i="8"/>
  <c r="O1564" i="8"/>
  <c r="P1564" i="8"/>
  <c r="S1564" i="8"/>
  <c r="R1564" i="8"/>
  <c r="Q1564" i="8"/>
  <c r="N1564" i="8"/>
  <c r="M1564" i="8"/>
  <c r="L1563" i="8"/>
  <c r="AT1563" i="8"/>
  <c r="O1563" i="8"/>
  <c r="P1563" i="8"/>
  <c r="S1563" i="8"/>
  <c r="R1563" i="8"/>
  <c r="Q1563" i="8"/>
  <c r="N1563" i="8"/>
  <c r="M1563" i="8"/>
  <c r="L1562" i="8"/>
  <c r="AT1562" i="8"/>
  <c r="O1562" i="8"/>
  <c r="P1562" i="8"/>
  <c r="S1562" i="8"/>
  <c r="R1562" i="8"/>
  <c r="Q1562" i="8"/>
  <c r="N1562" i="8"/>
  <c r="M1562" i="8"/>
  <c r="L1561" i="8"/>
  <c r="AT1561" i="8"/>
  <c r="O1561" i="8"/>
  <c r="P1561" i="8"/>
  <c r="S1561" i="8"/>
  <c r="R1561" i="8"/>
  <c r="Q1561" i="8"/>
  <c r="N1561" i="8"/>
  <c r="M1561" i="8"/>
  <c r="L1560" i="8"/>
  <c r="AT1560" i="8"/>
  <c r="O1560" i="8"/>
  <c r="P1560" i="8"/>
  <c r="S1560" i="8"/>
  <c r="R1560" i="8"/>
  <c r="Q1560" i="8"/>
  <c r="N1560" i="8"/>
  <c r="M1560" i="8"/>
  <c r="L1559" i="8"/>
  <c r="AT1559" i="8"/>
  <c r="O1559" i="8"/>
  <c r="P1559" i="8"/>
  <c r="S1559" i="8"/>
  <c r="R1559" i="8"/>
  <c r="Q1559" i="8"/>
  <c r="N1559" i="8"/>
  <c r="M1559" i="8"/>
  <c r="L1558" i="8"/>
  <c r="AT1558" i="8"/>
  <c r="O1558" i="8"/>
  <c r="P1558" i="8"/>
  <c r="S1558" i="8"/>
  <c r="R1558" i="8"/>
  <c r="Q1558" i="8"/>
  <c r="N1558" i="8"/>
  <c r="M1558" i="8"/>
  <c r="L1557" i="8"/>
  <c r="AT1557" i="8"/>
  <c r="O1557" i="8"/>
  <c r="P1557" i="8"/>
  <c r="S1557" i="8"/>
  <c r="R1557" i="8"/>
  <c r="Q1557" i="8"/>
  <c r="N1557" i="8"/>
  <c r="M1557" i="8"/>
  <c r="L1556" i="8"/>
  <c r="AT1556" i="8"/>
  <c r="O1556" i="8"/>
  <c r="P1556" i="8"/>
  <c r="S1556" i="8"/>
  <c r="R1556" i="8"/>
  <c r="Q1556" i="8"/>
  <c r="N1556" i="8"/>
  <c r="M1556" i="8"/>
  <c r="L1555" i="8"/>
  <c r="AT1555" i="8"/>
  <c r="O1555" i="8"/>
  <c r="P1555" i="8"/>
  <c r="S1555" i="8"/>
  <c r="R1555" i="8"/>
  <c r="Q1555" i="8"/>
  <c r="N1555" i="8"/>
  <c r="M1555" i="8"/>
  <c r="L1554" i="8"/>
  <c r="AT1554" i="8"/>
  <c r="O1554" i="8"/>
  <c r="P1554" i="8"/>
  <c r="S1554" i="8"/>
  <c r="R1554" i="8"/>
  <c r="Q1554" i="8"/>
  <c r="N1554" i="8"/>
  <c r="M1554" i="8"/>
  <c r="L1553" i="8"/>
  <c r="AT1553" i="8"/>
  <c r="O1553" i="8"/>
  <c r="P1553" i="8"/>
  <c r="S1553" i="8"/>
  <c r="R1553" i="8"/>
  <c r="Q1553" i="8"/>
  <c r="N1553" i="8"/>
  <c r="M1553" i="8"/>
  <c r="L1552" i="8"/>
  <c r="AT1552" i="8"/>
  <c r="O1552" i="8"/>
  <c r="P1552" i="8"/>
  <c r="S1552" i="8"/>
  <c r="R1552" i="8"/>
  <c r="Q1552" i="8"/>
  <c r="N1552" i="8"/>
  <c r="M1552" i="8"/>
  <c r="L1551" i="8"/>
  <c r="AT1551" i="8"/>
  <c r="O1551" i="8"/>
  <c r="P1551" i="8"/>
  <c r="S1551" i="8"/>
  <c r="R1551" i="8"/>
  <c r="Q1551" i="8"/>
  <c r="N1551" i="8"/>
  <c r="M1551" i="8"/>
  <c r="L1550" i="8"/>
  <c r="AT1550" i="8"/>
  <c r="O1550" i="8"/>
  <c r="P1550" i="8"/>
  <c r="S1550" i="8"/>
  <c r="R1550" i="8"/>
  <c r="Q1550" i="8"/>
  <c r="N1550" i="8"/>
  <c r="M1550" i="8"/>
  <c r="L1549" i="8"/>
  <c r="AT1549" i="8"/>
  <c r="O1549" i="8"/>
  <c r="P1549" i="8"/>
  <c r="S1549" i="8"/>
  <c r="R1549" i="8"/>
  <c r="Q1549" i="8"/>
  <c r="N1549" i="8"/>
  <c r="M1549" i="8"/>
  <c r="L1548" i="8"/>
  <c r="AT1548" i="8"/>
  <c r="O1548" i="8"/>
  <c r="P1548" i="8"/>
  <c r="S1548" i="8"/>
  <c r="R1548" i="8"/>
  <c r="Q1548" i="8"/>
  <c r="N1548" i="8"/>
  <c r="M1548" i="8"/>
  <c r="L1547" i="8"/>
  <c r="AT1547" i="8"/>
  <c r="O1547" i="8"/>
  <c r="P1547" i="8"/>
  <c r="S1547" i="8"/>
  <c r="R1547" i="8"/>
  <c r="Q1547" i="8"/>
  <c r="N1547" i="8"/>
  <c r="M1547" i="8"/>
  <c r="L1546" i="8"/>
  <c r="AT1546" i="8"/>
  <c r="O1546" i="8"/>
  <c r="P1546" i="8"/>
  <c r="S1546" i="8"/>
  <c r="R1546" i="8"/>
  <c r="Q1546" i="8"/>
  <c r="N1546" i="8"/>
  <c r="M1546" i="8"/>
  <c r="L1545" i="8"/>
  <c r="AT1545" i="8"/>
  <c r="O1545" i="8"/>
  <c r="P1545" i="8"/>
  <c r="S1545" i="8"/>
  <c r="R1545" i="8"/>
  <c r="Q1545" i="8"/>
  <c r="N1545" i="8"/>
  <c r="M1545" i="8"/>
  <c r="L1544" i="8"/>
  <c r="AT1544" i="8"/>
  <c r="O1544" i="8"/>
  <c r="P1544" i="8"/>
  <c r="S1544" i="8"/>
  <c r="R1544" i="8"/>
  <c r="Q1544" i="8"/>
  <c r="N1544" i="8"/>
  <c r="M1544" i="8"/>
  <c r="L1543" i="8"/>
  <c r="AT1543" i="8"/>
  <c r="O1543" i="8"/>
  <c r="P1543" i="8"/>
  <c r="S1543" i="8"/>
  <c r="R1543" i="8"/>
  <c r="Q1543" i="8"/>
  <c r="N1543" i="8"/>
  <c r="M1543" i="8"/>
  <c r="L1542" i="8"/>
  <c r="AT1542" i="8"/>
  <c r="O1542" i="8"/>
  <c r="P1542" i="8"/>
  <c r="S1542" i="8"/>
  <c r="R1542" i="8"/>
  <c r="Q1542" i="8"/>
  <c r="N1542" i="8"/>
  <c r="M1542" i="8"/>
  <c r="L1541" i="8"/>
  <c r="AT1541" i="8"/>
  <c r="O1541" i="8"/>
  <c r="P1541" i="8"/>
  <c r="S1541" i="8"/>
  <c r="R1541" i="8"/>
  <c r="Q1541" i="8"/>
  <c r="N1541" i="8"/>
  <c r="M1541" i="8"/>
  <c r="L1540" i="8"/>
  <c r="AT1540" i="8"/>
  <c r="O1540" i="8"/>
  <c r="P1540" i="8"/>
  <c r="S1540" i="8"/>
  <c r="R1540" i="8"/>
  <c r="Q1540" i="8"/>
  <c r="N1540" i="8"/>
  <c r="M1540" i="8"/>
  <c r="L1539" i="8"/>
  <c r="AT1539" i="8"/>
  <c r="O1539" i="8"/>
  <c r="P1539" i="8"/>
  <c r="S1539" i="8"/>
  <c r="R1539" i="8"/>
  <c r="Q1539" i="8"/>
  <c r="N1539" i="8"/>
  <c r="M1539" i="8"/>
  <c r="L1538" i="8"/>
  <c r="AT1538" i="8"/>
  <c r="O1538" i="8"/>
  <c r="P1538" i="8"/>
  <c r="S1538" i="8"/>
  <c r="R1538" i="8"/>
  <c r="Q1538" i="8"/>
  <c r="N1538" i="8"/>
  <c r="M1538" i="8"/>
  <c r="L1537" i="8"/>
  <c r="AT1537" i="8"/>
  <c r="O1537" i="8"/>
  <c r="P1537" i="8"/>
  <c r="S1537" i="8"/>
  <c r="R1537" i="8"/>
  <c r="Q1537" i="8"/>
  <c r="N1537" i="8"/>
  <c r="M1537" i="8"/>
  <c r="L1536" i="8"/>
  <c r="AT1536" i="8"/>
  <c r="O1536" i="8"/>
  <c r="P1536" i="8"/>
  <c r="S1536" i="8"/>
  <c r="R1536" i="8"/>
  <c r="Q1536" i="8"/>
  <c r="N1536" i="8"/>
  <c r="M1536" i="8"/>
  <c r="L1535" i="8"/>
  <c r="AT1535" i="8"/>
  <c r="O1535" i="8"/>
  <c r="P1535" i="8"/>
  <c r="S1535" i="8"/>
  <c r="R1535" i="8"/>
  <c r="Q1535" i="8"/>
  <c r="N1535" i="8"/>
  <c r="M1535" i="8"/>
  <c r="L1534" i="8"/>
  <c r="AT1534" i="8"/>
  <c r="O1534" i="8"/>
  <c r="P1534" i="8"/>
  <c r="S1534" i="8"/>
  <c r="R1534" i="8"/>
  <c r="Q1534" i="8"/>
  <c r="N1534" i="8"/>
  <c r="M1534" i="8"/>
  <c r="L1533" i="8"/>
  <c r="AT1533" i="8"/>
  <c r="O1533" i="8"/>
  <c r="P1533" i="8"/>
  <c r="S1533" i="8"/>
  <c r="R1533" i="8"/>
  <c r="Q1533" i="8"/>
  <c r="N1533" i="8"/>
  <c r="M1533" i="8"/>
  <c r="L1532" i="8"/>
  <c r="AT1532" i="8"/>
  <c r="O1532" i="8"/>
  <c r="P1532" i="8"/>
  <c r="S1532" i="8"/>
  <c r="R1532" i="8"/>
  <c r="Q1532" i="8"/>
  <c r="N1532" i="8"/>
  <c r="M1532" i="8"/>
  <c r="L1531" i="8"/>
  <c r="AT1531" i="8"/>
  <c r="O1531" i="8"/>
  <c r="P1531" i="8"/>
  <c r="S1531" i="8"/>
  <c r="R1531" i="8"/>
  <c r="Q1531" i="8"/>
  <c r="N1531" i="8"/>
  <c r="M1531" i="8"/>
  <c r="L1530" i="8"/>
  <c r="AT1530" i="8"/>
  <c r="O1530" i="8"/>
  <c r="P1530" i="8"/>
  <c r="S1530" i="8"/>
  <c r="R1530" i="8"/>
  <c r="Q1530" i="8"/>
  <c r="N1530" i="8"/>
  <c r="M1530" i="8"/>
  <c r="L1529" i="8"/>
  <c r="AT1529" i="8"/>
  <c r="O1529" i="8"/>
  <c r="P1529" i="8"/>
  <c r="S1529" i="8"/>
  <c r="R1529" i="8"/>
  <c r="Q1529" i="8"/>
  <c r="N1529" i="8"/>
  <c r="M1529" i="8"/>
  <c r="L1528" i="8"/>
  <c r="AT1528" i="8"/>
  <c r="O1528" i="8"/>
  <c r="P1528" i="8"/>
  <c r="S1528" i="8"/>
  <c r="R1528" i="8"/>
  <c r="Q1528" i="8"/>
  <c r="N1528" i="8"/>
  <c r="M1528" i="8"/>
  <c r="L1527" i="8"/>
  <c r="AT1527" i="8"/>
  <c r="O1527" i="8"/>
  <c r="P1527" i="8"/>
  <c r="S1527" i="8"/>
  <c r="R1527" i="8"/>
  <c r="Q1527" i="8"/>
  <c r="N1527" i="8"/>
  <c r="M1527" i="8"/>
  <c r="L1526" i="8"/>
  <c r="AT1526" i="8"/>
  <c r="O1526" i="8"/>
  <c r="P1526" i="8"/>
  <c r="S1526" i="8"/>
  <c r="R1526" i="8"/>
  <c r="Q1526" i="8"/>
  <c r="N1526" i="8"/>
  <c r="M1526" i="8"/>
  <c r="L1525" i="8"/>
  <c r="AT1525" i="8"/>
  <c r="O1525" i="8"/>
  <c r="P1525" i="8"/>
  <c r="S1525" i="8"/>
  <c r="R1525" i="8"/>
  <c r="Q1525" i="8"/>
  <c r="N1525" i="8"/>
  <c r="M1525" i="8"/>
  <c r="L1524" i="8"/>
  <c r="AT1524" i="8"/>
  <c r="O1524" i="8"/>
  <c r="P1524" i="8"/>
  <c r="S1524" i="8"/>
  <c r="R1524" i="8"/>
  <c r="Q1524" i="8"/>
  <c r="N1524" i="8"/>
  <c r="M1524" i="8"/>
  <c r="L1523" i="8"/>
  <c r="AT1523" i="8"/>
  <c r="O1523" i="8"/>
  <c r="P1523" i="8"/>
  <c r="S1523" i="8"/>
  <c r="R1523" i="8"/>
  <c r="Q1523" i="8"/>
  <c r="N1523" i="8"/>
  <c r="M1523" i="8"/>
  <c r="L1522" i="8"/>
  <c r="AT1522" i="8"/>
  <c r="O1522" i="8"/>
  <c r="P1522" i="8"/>
  <c r="S1522" i="8"/>
  <c r="R1522" i="8"/>
  <c r="Q1522" i="8"/>
  <c r="N1522" i="8"/>
  <c r="M1522" i="8"/>
  <c r="L1521" i="8"/>
  <c r="AT1521" i="8"/>
  <c r="O1521" i="8"/>
  <c r="P1521" i="8"/>
  <c r="S1521" i="8"/>
  <c r="R1521" i="8"/>
  <c r="Q1521" i="8"/>
  <c r="N1521" i="8"/>
  <c r="M1521" i="8"/>
  <c r="L1520" i="8"/>
  <c r="AT1520" i="8"/>
  <c r="O1520" i="8"/>
  <c r="P1520" i="8"/>
  <c r="S1520" i="8"/>
  <c r="R1520" i="8"/>
  <c r="Q1520" i="8"/>
  <c r="N1520" i="8"/>
  <c r="M1520" i="8"/>
  <c r="L1519" i="8"/>
  <c r="AT1519" i="8"/>
  <c r="O1519" i="8"/>
  <c r="P1519" i="8"/>
  <c r="S1519" i="8"/>
  <c r="R1519" i="8"/>
  <c r="Q1519" i="8"/>
  <c r="N1519" i="8"/>
  <c r="M1519" i="8"/>
  <c r="L1518" i="8"/>
  <c r="AT1518" i="8"/>
  <c r="O1518" i="8"/>
  <c r="P1518" i="8"/>
  <c r="S1518" i="8"/>
  <c r="R1518" i="8"/>
  <c r="Q1518" i="8"/>
  <c r="N1518" i="8"/>
  <c r="M1518" i="8"/>
  <c r="L1517" i="8"/>
  <c r="AT1517" i="8"/>
  <c r="O1517" i="8"/>
  <c r="P1517" i="8"/>
  <c r="S1517" i="8"/>
  <c r="R1517" i="8"/>
  <c r="Q1517" i="8"/>
  <c r="N1517" i="8"/>
  <c r="M1517" i="8"/>
  <c r="L1516" i="8"/>
  <c r="AT1516" i="8"/>
  <c r="O1516" i="8"/>
  <c r="P1516" i="8"/>
  <c r="S1516" i="8"/>
  <c r="R1516" i="8"/>
  <c r="Q1516" i="8"/>
  <c r="N1516" i="8"/>
  <c r="M1516" i="8"/>
  <c r="L1515" i="8"/>
  <c r="AT1515" i="8"/>
  <c r="O1515" i="8"/>
  <c r="P1515" i="8"/>
  <c r="S1515" i="8"/>
  <c r="R1515" i="8"/>
  <c r="Q1515" i="8"/>
  <c r="N1515" i="8"/>
  <c r="M1515" i="8"/>
  <c r="L1514" i="8"/>
  <c r="AT1514" i="8"/>
  <c r="O1514" i="8"/>
  <c r="P1514" i="8"/>
  <c r="S1514" i="8"/>
  <c r="R1514" i="8"/>
  <c r="Q1514" i="8"/>
  <c r="N1514" i="8"/>
  <c r="M1514" i="8"/>
  <c r="L1513" i="8"/>
  <c r="AT1513" i="8"/>
  <c r="O1513" i="8"/>
  <c r="P1513" i="8"/>
  <c r="S1513" i="8"/>
  <c r="R1513" i="8"/>
  <c r="Q1513" i="8"/>
  <c r="N1513" i="8"/>
  <c r="M1513" i="8"/>
  <c r="L1512" i="8"/>
  <c r="AT1512" i="8"/>
  <c r="O1512" i="8"/>
  <c r="P1512" i="8"/>
  <c r="S1512" i="8"/>
  <c r="R1512" i="8"/>
  <c r="Q1512" i="8"/>
  <c r="N1512" i="8"/>
  <c r="M1512" i="8"/>
  <c r="L1511" i="8"/>
  <c r="AT1511" i="8"/>
  <c r="O1511" i="8"/>
  <c r="P1511" i="8"/>
  <c r="S1511" i="8"/>
  <c r="R1511" i="8"/>
  <c r="Q1511" i="8"/>
  <c r="N1511" i="8"/>
  <c r="M1511" i="8"/>
  <c r="L1510" i="8"/>
  <c r="AT1510" i="8"/>
  <c r="O1510" i="8"/>
  <c r="P1510" i="8"/>
  <c r="S1510" i="8"/>
  <c r="R1510" i="8"/>
  <c r="Q1510" i="8"/>
  <c r="N1510" i="8"/>
  <c r="M1510" i="8"/>
  <c r="L1509" i="8"/>
  <c r="AT1509" i="8"/>
  <c r="O1509" i="8"/>
  <c r="P1509" i="8"/>
  <c r="S1509" i="8"/>
  <c r="R1509" i="8"/>
  <c r="Q1509" i="8"/>
  <c r="N1509" i="8"/>
  <c r="M1509" i="8"/>
  <c r="L1508" i="8"/>
  <c r="AT1508" i="8"/>
  <c r="O1508" i="8"/>
  <c r="P1508" i="8"/>
  <c r="S1508" i="8"/>
  <c r="R1508" i="8"/>
  <c r="Q1508" i="8"/>
  <c r="N1508" i="8"/>
  <c r="M1508" i="8"/>
  <c r="L1507" i="8"/>
  <c r="AT1507" i="8"/>
  <c r="O1507" i="8"/>
  <c r="P1507" i="8"/>
  <c r="S1507" i="8"/>
  <c r="R1507" i="8"/>
  <c r="Q1507" i="8"/>
  <c r="N1507" i="8"/>
  <c r="M1507" i="8"/>
  <c r="L1506" i="8"/>
  <c r="AT1506" i="8"/>
  <c r="O1506" i="8"/>
  <c r="P1506" i="8"/>
  <c r="S1506" i="8"/>
  <c r="R1506" i="8"/>
  <c r="Q1506" i="8"/>
  <c r="N1506" i="8"/>
  <c r="M1506" i="8"/>
  <c r="L1505" i="8"/>
  <c r="AT1505" i="8"/>
  <c r="O1505" i="8"/>
  <c r="P1505" i="8"/>
  <c r="S1505" i="8"/>
  <c r="R1505" i="8"/>
  <c r="Q1505" i="8"/>
  <c r="N1505" i="8"/>
  <c r="M1505" i="8"/>
  <c r="L1504" i="8"/>
  <c r="AT1504" i="8"/>
  <c r="O1504" i="8"/>
  <c r="P1504" i="8"/>
  <c r="S1504" i="8"/>
  <c r="R1504" i="8"/>
  <c r="Q1504" i="8"/>
  <c r="N1504" i="8"/>
  <c r="M1504" i="8"/>
  <c r="L1503" i="8"/>
  <c r="AT1503" i="8"/>
  <c r="O1503" i="8"/>
  <c r="P1503" i="8"/>
  <c r="S1503" i="8"/>
  <c r="R1503" i="8"/>
  <c r="Q1503" i="8"/>
  <c r="N1503" i="8"/>
  <c r="M1503" i="8"/>
  <c r="L1502" i="8"/>
  <c r="AT1502" i="8"/>
  <c r="O1502" i="8"/>
  <c r="P1502" i="8"/>
  <c r="S1502" i="8"/>
  <c r="R1502" i="8"/>
  <c r="Q1502" i="8"/>
  <c r="N1502" i="8"/>
  <c r="M1502" i="8"/>
  <c r="L1501" i="8"/>
  <c r="AT1501" i="8"/>
  <c r="O1501" i="8"/>
  <c r="P1501" i="8"/>
  <c r="S1501" i="8"/>
  <c r="R1501" i="8"/>
  <c r="Q1501" i="8"/>
  <c r="N1501" i="8"/>
  <c r="M1501" i="8"/>
  <c r="L1500" i="8"/>
  <c r="AT1500" i="8"/>
  <c r="O1500" i="8"/>
  <c r="P1500" i="8"/>
  <c r="S1500" i="8"/>
  <c r="R1500" i="8"/>
  <c r="Q1500" i="8"/>
  <c r="N1500" i="8"/>
  <c r="M1500" i="8"/>
  <c r="L1499" i="8"/>
  <c r="AT1499" i="8"/>
  <c r="O1499" i="8"/>
  <c r="P1499" i="8"/>
  <c r="S1499" i="8"/>
  <c r="R1499" i="8"/>
  <c r="Q1499" i="8"/>
  <c r="N1499" i="8"/>
  <c r="M1499" i="8"/>
  <c r="L1498" i="8"/>
  <c r="AT1498" i="8"/>
  <c r="O1498" i="8"/>
  <c r="P1498" i="8"/>
  <c r="S1498" i="8"/>
  <c r="R1498" i="8"/>
  <c r="Q1498" i="8"/>
  <c r="N1498" i="8"/>
  <c r="M1498" i="8"/>
  <c r="L1497" i="8"/>
  <c r="AT1497" i="8"/>
  <c r="O1497" i="8"/>
  <c r="P1497" i="8"/>
  <c r="S1497" i="8"/>
  <c r="R1497" i="8"/>
  <c r="Q1497" i="8"/>
  <c r="N1497" i="8"/>
  <c r="M1497" i="8"/>
  <c r="L1496" i="8"/>
  <c r="AT1496" i="8"/>
  <c r="O1496" i="8"/>
  <c r="P1496" i="8"/>
  <c r="S1496" i="8"/>
  <c r="R1496" i="8"/>
  <c r="Q1496" i="8"/>
  <c r="N1496" i="8"/>
  <c r="M1496" i="8"/>
  <c r="L1495" i="8"/>
  <c r="AT1495" i="8"/>
  <c r="O1495" i="8"/>
  <c r="P1495" i="8"/>
  <c r="S1495" i="8"/>
  <c r="R1495" i="8"/>
  <c r="Q1495" i="8"/>
  <c r="N1495" i="8"/>
  <c r="M1495" i="8"/>
  <c r="L1494" i="8"/>
  <c r="AT1494" i="8"/>
  <c r="O1494" i="8"/>
  <c r="P1494" i="8"/>
  <c r="S1494" i="8"/>
  <c r="R1494" i="8"/>
  <c r="Q1494" i="8"/>
  <c r="N1494" i="8"/>
  <c r="M1494" i="8"/>
  <c r="L1493" i="8"/>
  <c r="AT1493" i="8"/>
  <c r="O1493" i="8"/>
  <c r="P1493" i="8"/>
  <c r="S1493" i="8"/>
  <c r="R1493" i="8"/>
  <c r="Q1493" i="8"/>
  <c r="N1493" i="8"/>
  <c r="M1493" i="8"/>
  <c r="L1492" i="8"/>
  <c r="AT1492" i="8"/>
  <c r="O1492" i="8"/>
  <c r="P1492" i="8"/>
  <c r="S1492" i="8"/>
  <c r="R1492" i="8"/>
  <c r="Q1492" i="8"/>
  <c r="N1492" i="8"/>
  <c r="M1492" i="8"/>
  <c r="L1491" i="8"/>
  <c r="AT1491" i="8"/>
  <c r="O1491" i="8"/>
  <c r="P1491" i="8"/>
  <c r="S1491" i="8"/>
  <c r="R1491" i="8"/>
  <c r="Q1491" i="8"/>
  <c r="N1491" i="8"/>
  <c r="M1491" i="8"/>
  <c r="L1490" i="8"/>
  <c r="AT1490" i="8"/>
  <c r="O1490" i="8"/>
  <c r="P1490" i="8"/>
  <c r="S1490" i="8"/>
  <c r="R1490" i="8"/>
  <c r="Q1490" i="8"/>
  <c r="N1490" i="8"/>
  <c r="M1490" i="8"/>
  <c r="L1489" i="8"/>
  <c r="AT1489" i="8"/>
  <c r="O1489" i="8"/>
  <c r="P1489" i="8"/>
  <c r="S1489" i="8"/>
  <c r="R1489" i="8"/>
  <c r="Q1489" i="8"/>
  <c r="N1489" i="8"/>
  <c r="M1489" i="8"/>
  <c r="L1488" i="8"/>
  <c r="AT1488" i="8"/>
  <c r="O1488" i="8"/>
  <c r="P1488" i="8"/>
  <c r="S1488" i="8"/>
  <c r="R1488" i="8"/>
  <c r="Q1488" i="8"/>
  <c r="N1488" i="8"/>
  <c r="M1488" i="8"/>
  <c r="L1487" i="8"/>
  <c r="AT1487" i="8"/>
  <c r="O1487" i="8"/>
  <c r="P1487" i="8"/>
  <c r="S1487" i="8"/>
  <c r="R1487" i="8"/>
  <c r="Q1487" i="8"/>
  <c r="N1487" i="8"/>
  <c r="M1487" i="8"/>
  <c r="L1486" i="8"/>
  <c r="AT1486" i="8"/>
  <c r="O1486" i="8"/>
  <c r="P1486" i="8"/>
  <c r="S1486" i="8"/>
  <c r="R1486" i="8"/>
  <c r="Q1486" i="8"/>
  <c r="N1486" i="8"/>
  <c r="M1486" i="8"/>
  <c r="L1485" i="8"/>
  <c r="AT1485" i="8"/>
  <c r="O1485" i="8"/>
  <c r="P1485" i="8"/>
  <c r="S1485" i="8"/>
  <c r="R1485" i="8"/>
  <c r="Q1485" i="8"/>
  <c r="N1485" i="8"/>
  <c r="M1485" i="8"/>
  <c r="L1484" i="8"/>
  <c r="AT1484" i="8"/>
  <c r="O1484" i="8"/>
  <c r="P1484" i="8"/>
  <c r="S1484" i="8"/>
  <c r="R1484" i="8"/>
  <c r="Q1484" i="8"/>
  <c r="N1484" i="8"/>
  <c r="M1484" i="8"/>
  <c r="L1483" i="8"/>
  <c r="AT1483" i="8"/>
  <c r="O1483" i="8"/>
  <c r="P1483" i="8"/>
  <c r="S1483" i="8"/>
  <c r="R1483" i="8"/>
  <c r="Q1483" i="8"/>
  <c r="N1483" i="8"/>
  <c r="M1483" i="8"/>
  <c r="L1482" i="8"/>
  <c r="AT1482" i="8"/>
  <c r="O1482" i="8"/>
  <c r="P1482" i="8"/>
  <c r="S1482" i="8"/>
  <c r="R1482" i="8"/>
  <c r="Q1482" i="8"/>
  <c r="N1482" i="8"/>
  <c r="M1482" i="8"/>
  <c r="L1481" i="8"/>
  <c r="AT1481" i="8"/>
  <c r="O1481" i="8"/>
  <c r="P1481" i="8"/>
  <c r="S1481" i="8"/>
  <c r="R1481" i="8"/>
  <c r="Q1481" i="8"/>
  <c r="N1481" i="8"/>
  <c r="M1481" i="8"/>
  <c r="L1480" i="8"/>
  <c r="AT1480" i="8"/>
  <c r="O1480" i="8"/>
  <c r="P1480" i="8"/>
  <c r="S1480" i="8"/>
  <c r="R1480" i="8"/>
  <c r="Q1480" i="8"/>
  <c r="N1480" i="8"/>
  <c r="M1480" i="8"/>
  <c r="L1479" i="8"/>
  <c r="AT1479" i="8"/>
  <c r="O1479" i="8"/>
  <c r="P1479" i="8"/>
  <c r="S1479" i="8"/>
  <c r="R1479" i="8"/>
  <c r="Q1479" i="8"/>
  <c r="N1479" i="8"/>
  <c r="M1479" i="8"/>
  <c r="L1478" i="8"/>
  <c r="AT1478" i="8"/>
  <c r="O1478" i="8"/>
  <c r="P1478" i="8"/>
  <c r="S1478" i="8"/>
  <c r="R1478" i="8"/>
  <c r="Q1478" i="8"/>
  <c r="N1478" i="8"/>
  <c r="M1478" i="8"/>
  <c r="L1477" i="8"/>
  <c r="AT1477" i="8"/>
  <c r="O1477" i="8"/>
  <c r="P1477" i="8"/>
  <c r="S1477" i="8"/>
  <c r="R1477" i="8"/>
  <c r="Q1477" i="8"/>
  <c r="N1477" i="8"/>
  <c r="M1477" i="8"/>
  <c r="L1476" i="8"/>
  <c r="AT1476" i="8"/>
  <c r="O1476" i="8"/>
  <c r="P1476" i="8"/>
  <c r="S1476" i="8"/>
  <c r="R1476" i="8"/>
  <c r="Q1476" i="8"/>
  <c r="N1476" i="8"/>
  <c r="M1476" i="8"/>
  <c r="L1475" i="8"/>
  <c r="AT1475" i="8"/>
  <c r="O1475" i="8"/>
  <c r="P1475" i="8"/>
  <c r="S1475" i="8"/>
  <c r="R1475" i="8"/>
  <c r="Q1475" i="8"/>
  <c r="N1475" i="8"/>
  <c r="M1475" i="8"/>
  <c r="L1474" i="8"/>
  <c r="AT1474" i="8"/>
  <c r="O1474" i="8"/>
  <c r="P1474" i="8"/>
  <c r="S1474" i="8"/>
  <c r="R1474" i="8"/>
  <c r="Q1474" i="8"/>
  <c r="N1474" i="8"/>
  <c r="M1474" i="8"/>
  <c r="L1473" i="8"/>
  <c r="AT1473" i="8"/>
  <c r="O1473" i="8"/>
  <c r="P1473" i="8"/>
  <c r="S1473" i="8"/>
  <c r="R1473" i="8"/>
  <c r="Q1473" i="8"/>
  <c r="N1473" i="8"/>
  <c r="M1473" i="8"/>
  <c r="L1472" i="8"/>
  <c r="AT1472" i="8"/>
  <c r="O1472" i="8"/>
  <c r="P1472" i="8"/>
  <c r="S1472" i="8"/>
  <c r="R1472" i="8"/>
  <c r="Q1472" i="8"/>
  <c r="N1472" i="8"/>
  <c r="M1472" i="8"/>
  <c r="L1471" i="8"/>
  <c r="AT1471" i="8"/>
  <c r="O1471" i="8"/>
  <c r="P1471" i="8"/>
  <c r="S1471" i="8"/>
  <c r="R1471" i="8"/>
  <c r="Q1471" i="8"/>
  <c r="N1471" i="8"/>
  <c r="M1471" i="8"/>
  <c r="L1470" i="8"/>
  <c r="AT1470" i="8"/>
  <c r="O1470" i="8"/>
  <c r="P1470" i="8"/>
  <c r="S1470" i="8"/>
  <c r="R1470" i="8"/>
  <c r="Q1470" i="8"/>
  <c r="N1470" i="8"/>
  <c r="M1470" i="8"/>
  <c r="L1469" i="8"/>
  <c r="AT1469" i="8"/>
  <c r="O1469" i="8"/>
  <c r="P1469" i="8"/>
  <c r="S1469" i="8"/>
  <c r="R1469" i="8"/>
  <c r="Q1469" i="8"/>
  <c r="N1469" i="8"/>
  <c r="M1469" i="8"/>
  <c r="L1468" i="8"/>
  <c r="AT1468" i="8"/>
  <c r="O1468" i="8"/>
  <c r="P1468" i="8"/>
  <c r="S1468" i="8"/>
  <c r="R1468" i="8"/>
  <c r="Q1468" i="8"/>
  <c r="N1468" i="8"/>
  <c r="M1468" i="8"/>
  <c r="L1467" i="8"/>
  <c r="AT1467" i="8"/>
  <c r="O1467" i="8"/>
  <c r="P1467" i="8"/>
  <c r="S1467" i="8"/>
  <c r="R1467" i="8"/>
  <c r="Q1467" i="8"/>
  <c r="N1467" i="8"/>
  <c r="M1467" i="8"/>
  <c r="L1466" i="8"/>
  <c r="AT1466" i="8"/>
  <c r="O1466" i="8"/>
  <c r="P1466" i="8"/>
  <c r="S1466" i="8"/>
  <c r="R1466" i="8"/>
  <c r="Q1466" i="8"/>
  <c r="N1466" i="8"/>
  <c r="M1466" i="8"/>
  <c r="L1465" i="8"/>
  <c r="AT1465" i="8"/>
  <c r="O1465" i="8"/>
  <c r="P1465" i="8"/>
  <c r="S1465" i="8"/>
  <c r="R1465" i="8"/>
  <c r="Q1465" i="8"/>
  <c r="N1465" i="8"/>
  <c r="M1465" i="8"/>
  <c r="L1464" i="8"/>
  <c r="AT1464" i="8"/>
  <c r="O1464" i="8"/>
  <c r="P1464" i="8"/>
  <c r="S1464" i="8"/>
  <c r="R1464" i="8"/>
  <c r="Q1464" i="8"/>
  <c r="N1464" i="8"/>
  <c r="M1464" i="8"/>
  <c r="L1463" i="8"/>
  <c r="AT1463" i="8"/>
  <c r="O1463" i="8"/>
  <c r="P1463" i="8"/>
  <c r="S1463" i="8"/>
  <c r="R1463" i="8"/>
  <c r="Q1463" i="8"/>
  <c r="N1463" i="8"/>
  <c r="M1463" i="8"/>
  <c r="L1462" i="8"/>
  <c r="AT1462" i="8"/>
  <c r="O1462" i="8"/>
  <c r="P1462" i="8"/>
  <c r="S1462" i="8"/>
  <c r="R1462" i="8"/>
  <c r="Q1462" i="8"/>
  <c r="N1462" i="8"/>
  <c r="M1462" i="8"/>
  <c r="L1461" i="8"/>
  <c r="AT1461" i="8"/>
  <c r="O1461" i="8"/>
  <c r="P1461" i="8"/>
  <c r="S1461" i="8"/>
  <c r="R1461" i="8"/>
  <c r="Q1461" i="8"/>
  <c r="N1461" i="8"/>
  <c r="M1461" i="8"/>
  <c r="L1460" i="8"/>
  <c r="AT1460" i="8"/>
  <c r="O1460" i="8"/>
  <c r="P1460" i="8"/>
  <c r="S1460" i="8"/>
  <c r="R1460" i="8"/>
  <c r="Q1460" i="8"/>
  <c r="N1460" i="8"/>
  <c r="M1460" i="8"/>
  <c r="L1459" i="8"/>
  <c r="AT1459" i="8"/>
  <c r="O1459" i="8"/>
  <c r="P1459" i="8"/>
  <c r="S1459" i="8"/>
  <c r="R1459" i="8"/>
  <c r="Q1459" i="8"/>
  <c r="N1459" i="8"/>
  <c r="M1459" i="8"/>
  <c r="L1458" i="8"/>
  <c r="AT1458" i="8"/>
  <c r="O1458" i="8"/>
  <c r="P1458" i="8"/>
  <c r="S1458" i="8"/>
  <c r="R1458" i="8"/>
  <c r="Q1458" i="8"/>
  <c r="N1458" i="8"/>
  <c r="M1458" i="8"/>
  <c r="L1457" i="8"/>
  <c r="AT1457" i="8"/>
  <c r="O1457" i="8"/>
  <c r="P1457" i="8"/>
  <c r="S1457" i="8"/>
  <c r="R1457" i="8"/>
  <c r="Q1457" i="8"/>
  <c r="N1457" i="8"/>
  <c r="M1457" i="8"/>
  <c r="L1456" i="8"/>
  <c r="AT1456" i="8"/>
  <c r="O1456" i="8"/>
  <c r="P1456" i="8"/>
  <c r="S1456" i="8"/>
  <c r="R1456" i="8"/>
  <c r="Q1456" i="8"/>
  <c r="N1456" i="8"/>
  <c r="M1456" i="8"/>
  <c r="L1455" i="8"/>
  <c r="AT1455" i="8"/>
  <c r="O1455" i="8"/>
  <c r="P1455" i="8"/>
  <c r="S1455" i="8"/>
  <c r="R1455" i="8"/>
  <c r="Q1455" i="8"/>
  <c r="N1455" i="8"/>
  <c r="M1455" i="8"/>
  <c r="L1454" i="8"/>
  <c r="AT1454" i="8"/>
  <c r="O1454" i="8"/>
  <c r="P1454" i="8"/>
  <c r="S1454" i="8"/>
  <c r="R1454" i="8"/>
  <c r="Q1454" i="8"/>
  <c r="N1454" i="8"/>
  <c r="M1454" i="8"/>
  <c r="L1453" i="8"/>
  <c r="AT1453" i="8"/>
  <c r="O1453" i="8"/>
  <c r="P1453" i="8"/>
  <c r="S1453" i="8"/>
  <c r="R1453" i="8"/>
  <c r="Q1453" i="8"/>
  <c r="N1453" i="8"/>
  <c r="M1453" i="8"/>
  <c r="L1452" i="8"/>
  <c r="AT1452" i="8"/>
  <c r="O1452" i="8"/>
  <c r="P1452" i="8"/>
  <c r="S1452" i="8"/>
  <c r="R1452" i="8"/>
  <c r="Q1452" i="8"/>
  <c r="N1452" i="8"/>
  <c r="M1452" i="8"/>
  <c r="L1451" i="8"/>
  <c r="AT1451" i="8"/>
  <c r="O1451" i="8"/>
  <c r="P1451" i="8"/>
  <c r="S1451" i="8"/>
  <c r="R1451" i="8"/>
  <c r="Q1451" i="8"/>
  <c r="N1451" i="8"/>
  <c r="M1451" i="8"/>
  <c r="L1450" i="8"/>
  <c r="AT1450" i="8"/>
  <c r="O1450" i="8"/>
  <c r="P1450" i="8"/>
  <c r="S1450" i="8"/>
  <c r="R1450" i="8"/>
  <c r="Q1450" i="8"/>
  <c r="N1450" i="8"/>
  <c r="M1450" i="8"/>
  <c r="L1449" i="8"/>
  <c r="AT1449" i="8"/>
  <c r="O1449" i="8"/>
  <c r="P1449" i="8"/>
  <c r="S1449" i="8"/>
  <c r="R1449" i="8"/>
  <c r="Q1449" i="8"/>
  <c r="N1449" i="8"/>
  <c r="M1449" i="8"/>
  <c r="L1448" i="8"/>
  <c r="AT1448" i="8"/>
  <c r="O1448" i="8"/>
  <c r="P1448" i="8"/>
  <c r="S1448" i="8"/>
  <c r="R1448" i="8"/>
  <c r="Q1448" i="8"/>
  <c r="N1448" i="8"/>
  <c r="M1448" i="8"/>
  <c r="L1447" i="8"/>
  <c r="AT1447" i="8"/>
  <c r="O1447" i="8"/>
  <c r="P1447" i="8"/>
  <c r="S1447" i="8"/>
  <c r="R1447" i="8"/>
  <c r="Q1447" i="8"/>
  <c r="N1447" i="8"/>
  <c r="M1447" i="8"/>
  <c r="L1446" i="8"/>
  <c r="AT1446" i="8"/>
  <c r="O1446" i="8"/>
  <c r="P1446" i="8"/>
  <c r="S1446" i="8"/>
  <c r="R1446" i="8"/>
  <c r="Q1446" i="8"/>
  <c r="N1446" i="8"/>
  <c r="M1446" i="8"/>
  <c r="L1445" i="8"/>
  <c r="AT1445" i="8"/>
  <c r="O1445" i="8"/>
  <c r="P1445" i="8"/>
  <c r="S1445" i="8"/>
  <c r="R1445" i="8"/>
  <c r="Q1445" i="8"/>
  <c r="N1445" i="8"/>
  <c r="M1445" i="8"/>
  <c r="L1444" i="8"/>
  <c r="AT1444" i="8"/>
  <c r="O1444" i="8"/>
  <c r="P1444" i="8"/>
  <c r="S1444" i="8"/>
  <c r="R1444" i="8"/>
  <c r="Q1444" i="8"/>
  <c r="N1444" i="8"/>
  <c r="M1444" i="8"/>
  <c r="L1443" i="8"/>
  <c r="AT1443" i="8"/>
  <c r="O1443" i="8"/>
  <c r="P1443" i="8"/>
  <c r="S1443" i="8"/>
  <c r="R1443" i="8"/>
  <c r="Q1443" i="8"/>
  <c r="N1443" i="8"/>
  <c r="M1443" i="8"/>
  <c r="L1442" i="8"/>
  <c r="AT1442" i="8"/>
  <c r="O1442" i="8"/>
  <c r="P1442" i="8"/>
  <c r="S1442" i="8"/>
  <c r="R1442" i="8"/>
  <c r="Q1442" i="8"/>
  <c r="N1442" i="8"/>
  <c r="M1442" i="8"/>
  <c r="L1441" i="8"/>
  <c r="AT1441" i="8"/>
  <c r="O1441" i="8"/>
  <c r="P1441" i="8"/>
  <c r="S1441" i="8"/>
  <c r="R1441" i="8"/>
  <c r="Q1441" i="8"/>
  <c r="N1441" i="8"/>
  <c r="M1441" i="8"/>
  <c r="L1440" i="8"/>
  <c r="AT1440" i="8"/>
  <c r="O1440" i="8"/>
  <c r="P1440" i="8"/>
  <c r="S1440" i="8"/>
  <c r="R1440" i="8"/>
  <c r="Q1440" i="8"/>
  <c r="N1440" i="8"/>
  <c r="M1440" i="8"/>
  <c r="L1439" i="8"/>
  <c r="AT1439" i="8"/>
  <c r="O1439" i="8"/>
  <c r="P1439" i="8"/>
  <c r="S1439" i="8"/>
  <c r="R1439" i="8"/>
  <c r="Q1439" i="8"/>
  <c r="N1439" i="8"/>
  <c r="M1439" i="8"/>
  <c r="L1438" i="8"/>
  <c r="AT1438" i="8"/>
  <c r="O1438" i="8"/>
  <c r="P1438" i="8"/>
  <c r="S1438" i="8"/>
  <c r="R1438" i="8"/>
  <c r="Q1438" i="8"/>
  <c r="N1438" i="8"/>
  <c r="M1438" i="8"/>
  <c r="L1437" i="8"/>
  <c r="AT1437" i="8"/>
  <c r="O1437" i="8"/>
  <c r="P1437" i="8"/>
  <c r="S1437" i="8"/>
  <c r="R1437" i="8"/>
  <c r="Q1437" i="8"/>
  <c r="N1437" i="8"/>
  <c r="M1437" i="8"/>
  <c r="L1436" i="8"/>
  <c r="AT1436" i="8"/>
  <c r="O1436" i="8"/>
  <c r="P1436" i="8"/>
  <c r="S1436" i="8"/>
  <c r="R1436" i="8"/>
  <c r="Q1436" i="8"/>
  <c r="N1436" i="8"/>
  <c r="M1436" i="8"/>
  <c r="L1435" i="8"/>
  <c r="AT1435" i="8"/>
  <c r="O1435" i="8"/>
  <c r="P1435" i="8"/>
  <c r="S1435" i="8"/>
  <c r="R1435" i="8"/>
  <c r="Q1435" i="8"/>
  <c r="N1435" i="8"/>
  <c r="M1435" i="8"/>
  <c r="L1434" i="8"/>
  <c r="AT1434" i="8"/>
  <c r="O1434" i="8"/>
  <c r="P1434" i="8"/>
  <c r="S1434" i="8"/>
  <c r="R1434" i="8"/>
  <c r="Q1434" i="8"/>
  <c r="N1434" i="8"/>
  <c r="M1434" i="8"/>
  <c r="L1433" i="8"/>
  <c r="AT1433" i="8"/>
  <c r="O1433" i="8"/>
  <c r="P1433" i="8"/>
  <c r="S1433" i="8"/>
  <c r="R1433" i="8"/>
  <c r="Q1433" i="8"/>
  <c r="N1433" i="8"/>
  <c r="M1433" i="8"/>
  <c r="L1432" i="8"/>
  <c r="AT1432" i="8"/>
  <c r="O1432" i="8"/>
  <c r="P1432" i="8"/>
  <c r="S1432" i="8"/>
  <c r="R1432" i="8"/>
  <c r="Q1432" i="8"/>
  <c r="N1432" i="8"/>
  <c r="M1432" i="8"/>
  <c r="L1431" i="8"/>
  <c r="AT1431" i="8"/>
  <c r="O1431" i="8"/>
  <c r="P1431" i="8"/>
  <c r="S1431" i="8"/>
  <c r="R1431" i="8"/>
  <c r="Q1431" i="8"/>
  <c r="N1431" i="8"/>
  <c r="M1431" i="8"/>
  <c r="L1430" i="8"/>
  <c r="AT1430" i="8"/>
  <c r="O1430" i="8"/>
  <c r="P1430" i="8"/>
  <c r="S1430" i="8"/>
  <c r="R1430" i="8"/>
  <c r="Q1430" i="8"/>
  <c r="N1430" i="8"/>
  <c r="M1430" i="8"/>
  <c r="L1429" i="8"/>
  <c r="AT1429" i="8"/>
  <c r="O1429" i="8"/>
  <c r="P1429" i="8"/>
  <c r="S1429" i="8"/>
  <c r="R1429" i="8"/>
  <c r="Q1429" i="8"/>
  <c r="N1429" i="8"/>
  <c r="M1429" i="8"/>
  <c r="L1428" i="8"/>
  <c r="AT1428" i="8"/>
  <c r="O1428" i="8"/>
  <c r="P1428" i="8"/>
  <c r="S1428" i="8"/>
  <c r="R1428" i="8"/>
  <c r="Q1428" i="8"/>
  <c r="N1428" i="8"/>
  <c r="M1428" i="8"/>
  <c r="L1427" i="8"/>
  <c r="AT1427" i="8"/>
  <c r="O1427" i="8"/>
  <c r="P1427" i="8"/>
  <c r="S1427" i="8"/>
  <c r="R1427" i="8"/>
  <c r="Q1427" i="8"/>
  <c r="N1427" i="8"/>
  <c r="M1427" i="8"/>
  <c r="L1426" i="8"/>
  <c r="AT1426" i="8"/>
  <c r="O1426" i="8"/>
  <c r="P1426" i="8"/>
  <c r="S1426" i="8"/>
  <c r="R1426" i="8"/>
  <c r="Q1426" i="8"/>
  <c r="N1426" i="8"/>
  <c r="M1426" i="8"/>
  <c r="L1425" i="8"/>
  <c r="AT1425" i="8"/>
  <c r="O1425" i="8"/>
  <c r="P1425" i="8"/>
  <c r="S1425" i="8"/>
  <c r="R1425" i="8"/>
  <c r="Q1425" i="8"/>
  <c r="N1425" i="8"/>
  <c r="M1425" i="8"/>
  <c r="L1424" i="8"/>
  <c r="AT1424" i="8"/>
  <c r="O1424" i="8"/>
  <c r="P1424" i="8"/>
  <c r="S1424" i="8"/>
  <c r="R1424" i="8"/>
  <c r="Q1424" i="8"/>
  <c r="N1424" i="8"/>
  <c r="M1424" i="8"/>
  <c r="L1423" i="8"/>
  <c r="AT1423" i="8"/>
  <c r="O1423" i="8"/>
  <c r="P1423" i="8"/>
  <c r="S1423" i="8"/>
  <c r="R1423" i="8"/>
  <c r="Q1423" i="8"/>
  <c r="N1423" i="8"/>
  <c r="M1423" i="8"/>
  <c r="L1422" i="8"/>
  <c r="AT1422" i="8"/>
  <c r="O1422" i="8"/>
  <c r="P1422" i="8"/>
  <c r="S1422" i="8"/>
  <c r="R1422" i="8"/>
  <c r="Q1422" i="8"/>
  <c r="N1422" i="8"/>
  <c r="M1422" i="8"/>
  <c r="L1421" i="8"/>
  <c r="AT1421" i="8"/>
  <c r="O1421" i="8"/>
  <c r="P1421" i="8"/>
  <c r="S1421" i="8"/>
  <c r="R1421" i="8"/>
  <c r="Q1421" i="8"/>
  <c r="N1421" i="8"/>
  <c r="M1421" i="8"/>
  <c r="L1420" i="8"/>
  <c r="AT1420" i="8"/>
  <c r="O1420" i="8"/>
  <c r="P1420" i="8"/>
  <c r="S1420" i="8"/>
  <c r="R1420" i="8"/>
  <c r="Q1420" i="8"/>
  <c r="N1420" i="8"/>
  <c r="M1420" i="8"/>
  <c r="L1419" i="8"/>
  <c r="AT1419" i="8"/>
  <c r="O1419" i="8"/>
  <c r="P1419" i="8"/>
  <c r="S1419" i="8"/>
  <c r="R1419" i="8"/>
  <c r="Q1419" i="8"/>
  <c r="N1419" i="8"/>
  <c r="M1419" i="8"/>
  <c r="O1418" i="8"/>
  <c r="P1418" i="8"/>
  <c r="S1418" i="8"/>
  <c r="R1418" i="8"/>
  <c r="Q1418" i="8"/>
  <c r="N1418" i="8"/>
  <c r="M1418" i="8"/>
  <c r="L1418" i="8"/>
  <c r="O1417" i="8"/>
  <c r="P1417" i="8"/>
  <c r="S1417" i="8"/>
  <c r="R1417" i="8"/>
  <c r="Q1417" i="8"/>
  <c r="N1417" i="8"/>
  <c r="M1417" i="8"/>
  <c r="L1417" i="8"/>
  <c r="O1416" i="8"/>
  <c r="P1416" i="8"/>
  <c r="S1416" i="8"/>
  <c r="R1416" i="8"/>
  <c r="Q1416" i="8"/>
  <c r="N1416" i="8"/>
  <c r="M1416" i="8"/>
  <c r="L1416" i="8"/>
  <c r="O1415" i="8"/>
  <c r="P1415" i="8"/>
  <c r="S1415" i="8"/>
  <c r="R1415" i="8"/>
  <c r="Q1415" i="8"/>
  <c r="N1415" i="8"/>
  <c r="M1415" i="8"/>
  <c r="L1415" i="8"/>
  <c r="O1414" i="8"/>
  <c r="P1414" i="8"/>
  <c r="S1414" i="8"/>
  <c r="R1414" i="8"/>
  <c r="Q1414" i="8"/>
  <c r="N1414" i="8"/>
  <c r="M1414" i="8"/>
  <c r="L1414" i="8"/>
  <c r="O1413" i="8"/>
  <c r="P1413" i="8"/>
  <c r="S1413" i="8"/>
  <c r="R1413" i="8"/>
  <c r="Q1413" i="8"/>
  <c r="N1413" i="8"/>
  <c r="M1413" i="8"/>
  <c r="L1413" i="8"/>
  <c r="O1412" i="8"/>
  <c r="P1412" i="8"/>
  <c r="S1412" i="8"/>
  <c r="R1412" i="8"/>
  <c r="Q1412" i="8"/>
  <c r="N1412" i="8"/>
  <c r="M1412" i="8"/>
  <c r="L1412" i="8"/>
  <c r="O1411" i="8"/>
  <c r="P1411" i="8"/>
  <c r="S1411" i="8"/>
  <c r="R1411" i="8"/>
  <c r="Q1411" i="8"/>
  <c r="N1411" i="8"/>
  <c r="M1411" i="8"/>
  <c r="L1411" i="8"/>
  <c r="O1410" i="8"/>
  <c r="P1410" i="8"/>
  <c r="S1410" i="8"/>
  <c r="R1410" i="8"/>
  <c r="Q1410" i="8"/>
  <c r="N1410" i="8"/>
  <c r="M1410" i="8"/>
  <c r="L1410" i="8"/>
  <c r="O1409" i="8"/>
  <c r="P1409" i="8"/>
  <c r="S1409" i="8"/>
  <c r="R1409" i="8"/>
  <c r="Q1409" i="8"/>
  <c r="N1409" i="8"/>
  <c r="M1409" i="8"/>
  <c r="L1409" i="8"/>
  <c r="O1408" i="8"/>
  <c r="P1408" i="8"/>
  <c r="S1408" i="8"/>
  <c r="R1408" i="8"/>
  <c r="Q1408" i="8"/>
  <c r="N1408" i="8"/>
  <c r="M1408" i="8"/>
  <c r="L1408" i="8"/>
  <c r="O1407" i="8"/>
  <c r="P1407" i="8"/>
  <c r="S1407" i="8"/>
  <c r="R1407" i="8"/>
  <c r="Q1407" i="8"/>
  <c r="N1407" i="8"/>
  <c r="M1407" i="8"/>
  <c r="L1407" i="8"/>
  <c r="O1406" i="8"/>
  <c r="P1406" i="8"/>
  <c r="S1406" i="8"/>
  <c r="R1406" i="8"/>
  <c r="Q1406" i="8"/>
  <c r="N1406" i="8"/>
  <c r="M1406" i="8"/>
  <c r="L1406" i="8"/>
  <c r="O1405" i="8"/>
  <c r="P1405" i="8"/>
  <c r="S1405" i="8"/>
  <c r="R1405" i="8"/>
  <c r="Q1405" i="8"/>
  <c r="N1405" i="8"/>
  <c r="M1405" i="8"/>
  <c r="L1405" i="8"/>
  <c r="O1404" i="8"/>
  <c r="P1404" i="8"/>
  <c r="S1404" i="8"/>
  <c r="R1404" i="8"/>
  <c r="Q1404" i="8"/>
  <c r="N1404" i="8"/>
  <c r="M1404" i="8"/>
  <c r="L1404" i="8"/>
  <c r="O1403" i="8"/>
  <c r="P1403" i="8"/>
  <c r="S1403" i="8"/>
  <c r="R1403" i="8"/>
  <c r="Q1403" i="8"/>
  <c r="N1403" i="8"/>
  <c r="M1403" i="8"/>
  <c r="L1403" i="8"/>
  <c r="O1402" i="8"/>
  <c r="P1402" i="8"/>
  <c r="S1402" i="8"/>
  <c r="R1402" i="8"/>
  <c r="Q1402" i="8"/>
  <c r="N1402" i="8"/>
  <c r="M1402" i="8"/>
  <c r="L1402" i="8"/>
  <c r="O1401" i="8"/>
  <c r="P1401" i="8"/>
  <c r="S1401" i="8"/>
  <c r="R1401" i="8"/>
  <c r="Q1401" i="8"/>
  <c r="N1401" i="8"/>
  <c r="M1401" i="8"/>
  <c r="L1401" i="8"/>
  <c r="O1400" i="8"/>
  <c r="P1400" i="8"/>
  <c r="S1400" i="8"/>
  <c r="R1400" i="8"/>
  <c r="Q1400" i="8"/>
  <c r="N1400" i="8"/>
  <c r="M1400" i="8"/>
  <c r="L1400" i="8"/>
  <c r="O1399" i="8"/>
  <c r="P1399" i="8"/>
  <c r="S1399" i="8"/>
  <c r="R1399" i="8"/>
  <c r="Q1399" i="8"/>
  <c r="N1399" i="8"/>
  <c r="M1399" i="8"/>
  <c r="L1399" i="8"/>
  <c r="O1398" i="8"/>
  <c r="P1398" i="8"/>
  <c r="S1398" i="8"/>
  <c r="R1398" i="8"/>
  <c r="Q1398" i="8"/>
  <c r="N1398" i="8"/>
  <c r="M1398" i="8"/>
  <c r="L1398" i="8"/>
  <c r="O1397" i="8"/>
  <c r="P1397" i="8"/>
  <c r="S1397" i="8"/>
  <c r="R1397" i="8"/>
  <c r="Q1397" i="8"/>
  <c r="N1397" i="8"/>
  <c r="M1397" i="8"/>
  <c r="L1397" i="8"/>
  <c r="O1396" i="8"/>
  <c r="P1396" i="8"/>
  <c r="S1396" i="8"/>
  <c r="R1396" i="8"/>
  <c r="Q1396" i="8"/>
  <c r="N1396" i="8"/>
  <c r="M1396" i="8"/>
  <c r="L1396" i="8"/>
  <c r="O1395" i="8"/>
  <c r="P1395" i="8"/>
  <c r="S1395" i="8"/>
  <c r="R1395" i="8"/>
  <c r="Q1395" i="8"/>
  <c r="N1395" i="8"/>
  <c r="M1395" i="8"/>
  <c r="L1395" i="8"/>
  <c r="O1394" i="8"/>
  <c r="P1394" i="8"/>
  <c r="S1394" i="8"/>
  <c r="R1394" i="8"/>
  <c r="Q1394" i="8"/>
  <c r="N1394" i="8"/>
  <c r="M1394" i="8"/>
  <c r="L1394" i="8"/>
  <c r="O1393" i="8"/>
  <c r="P1393" i="8"/>
  <c r="S1393" i="8"/>
  <c r="R1393" i="8"/>
  <c r="Q1393" i="8"/>
  <c r="N1393" i="8"/>
  <c r="M1393" i="8"/>
  <c r="L1393" i="8"/>
  <c r="O1392" i="8"/>
  <c r="P1392" i="8"/>
  <c r="S1392" i="8"/>
  <c r="R1392" i="8"/>
  <c r="Q1392" i="8"/>
  <c r="N1392" i="8"/>
  <c r="M1392" i="8"/>
  <c r="L1392" i="8"/>
  <c r="O1391" i="8"/>
  <c r="P1391" i="8"/>
  <c r="S1391" i="8"/>
  <c r="R1391" i="8"/>
  <c r="Q1391" i="8"/>
  <c r="N1391" i="8"/>
  <c r="M1391" i="8"/>
  <c r="L1391" i="8"/>
  <c r="O1390" i="8"/>
  <c r="P1390" i="8"/>
  <c r="S1390" i="8"/>
  <c r="R1390" i="8"/>
  <c r="Q1390" i="8"/>
  <c r="N1390" i="8"/>
  <c r="M1390" i="8"/>
  <c r="L1390" i="8"/>
  <c r="O1389" i="8"/>
  <c r="P1389" i="8"/>
  <c r="S1389" i="8"/>
  <c r="R1389" i="8"/>
  <c r="Q1389" i="8"/>
  <c r="N1389" i="8"/>
  <c r="M1389" i="8"/>
  <c r="L1389" i="8"/>
  <c r="O1388" i="8"/>
  <c r="P1388" i="8"/>
  <c r="S1388" i="8"/>
  <c r="R1388" i="8"/>
  <c r="Q1388" i="8"/>
  <c r="N1388" i="8"/>
  <c r="M1388" i="8"/>
  <c r="L1388" i="8"/>
  <c r="O1387" i="8"/>
  <c r="P1387" i="8"/>
  <c r="S1387" i="8"/>
  <c r="R1387" i="8"/>
  <c r="Q1387" i="8"/>
  <c r="N1387" i="8"/>
  <c r="M1387" i="8"/>
  <c r="L1387" i="8"/>
  <c r="O1386" i="8"/>
  <c r="P1386" i="8"/>
  <c r="S1386" i="8"/>
  <c r="R1386" i="8"/>
  <c r="Q1386" i="8"/>
  <c r="N1386" i="8"/>
  <c r="M1386" i="8"/>
  <c r="L1386" i="8"/>
  <c r="O1385" i="8"/>
  <c r="P1385" i="8"/>
  <c r="S1385" i="8"/>
  <c r="R1385" i="8"/>
  <c r="Q1385" i="8"/>
  <c r="N1385" i="8"/>
  <c r="M1385" i="8"/>
  <c r="L1385" i="8"/>
  <c r="O1384" i="8"/>
  <c r="P1384" i="8"/>
  <c r="S1384" i="8"/>
  <c r="R1384" i="8"/>
  <c r="Q1384" i="8"/>
  <c r="N1384" i="8"/>
  <c r="M1384" i="8"/>
  <c r="L1384" i="8"/>
  <c r="O1383" i="8"/>
  <c r="P1383" i="8"/>
  <c r="S1383" i="8"/>
  <c r="R1383" i="8"/>
  <c r="Q1383" i="8"/>
  <c r="N1383" i="8"/>
  <c r="M1383" i="8"/>
  <c r="L1383" i="8"/>
  <c r="O1382" i="8"/>
  <c r="P1382" i="8"/>
  <c r="S1382" i="8"/>
  <c r="R1382" i="8"/>
  <c r="Q1382" i="8"/>
  <c r="N1382" i="8"/>
  <c r="M1382" i="8"/>
  <c r="L1382" i="8"/>
  <c r="O1381" i="8"/>
  <c r="P1381" i="8"/>
  <c r="S1381" i="8"/>
  <c r="R1381" i="8"/>
  <c r="Q1381" i="8"/>
  <c r="N1381" i="8"/>
  <c r="M1381" i="8"/>
  <c r="L1381" i="8"/>
  <c r="O1380" i="8"/>
  <c r="P1380" i="8"/>
  <c r="S1380" i="8"/>
  <c r="R1380" i="8"/>
  <c r="Q1380" i="8"/>
  <c r="N1380" i="8"/>
  <c r="M1380" i="8"/>
  <c r="L1380" i="8"/>
  <c r="O1379" i="8"/>
  <c r="P1379" i="8"/>
  <c r="S1379" i="8"/>
  <c r="R1379" i="8"/>
  <c r="Q1379" i="8"/>
  <c r="N1379" i="8"/>
  <c r="M1379" i="8"/>
  <c r="L1379" i="8"/>
  <c r="O1378" i="8"/>
  <c r="P1378" i="8"/>
  <c r="S1378" i="8"/>
  <c r="R1378" i="8"/>
  <c r="Q1378" i="8"/>
  <c r="N1378" i="8"/>
  <c r="M1378" i="8"/>
  <c r="L1378" i="8"/>
  <c r="O1377" i="8"/>
  <c r="P1377" i="8"/>
  <c r="S1377" i="8"/>
  <c r="R1377" i="8"/>
  <c r="Q1377" i="8"/>
  <c r="N1377" i="8"/>
  <c r="M1377" i="8"/>
  <c r="L1377" i="8"/>
  <c r="O1376" i="8"/>
  <c r="P1376" i="8"/>
  <c r="S1376" i="8"/>
  <c r="R1376" i="8"/>
  <c r="Q1376" i="8"/>
  <c r="N1376" i="8"/>
  <c r="M1376" i="8"/>
  <c r="L1376" i="8"/>
  <c r="O1375" i="8"/>
  <c r="P1375" i="8"/>
  <c r="S1375" i="8"/>
  <c r="R1375" i="8"/>
  <c r="Q1375" i="8"/>
  <c r="N1375" i="8"/>
  <c r="M1375" i="8"/>
  <c r="L1375" i="8"/>
  <c r="O1374" i="8"/>
  <c r="P1374" i="8"/>
  <c r="S1374" i="8"/>
  <c r="R1374" i="8"/>
  <c r="Q1374" i="8"/>
  <c r="N1374" i="8"/>
  <c r="M1374" i="8"/>
  <c r="L1374" i="8"/>
  <c r="O1373" i="8"/>
  <c r="P1373" i="8"/>
  <c r="S1373" i="8"/>
  <c r="R1373" i="8"/>
  <c r="Q1373" i="8"/>
  <c r="N1373" i="8"/>
  <c r="M1373" i="8"/>
  <c r="L1373" i="8"/>
  <c r="O1372" i="8"/>
  <c r="P1372" i="8"/>
  <c r="S1372" i="8"/>
  <c r="R1372" i="8"/>
  <c r="Q1372" i="8"/>
  <c r="N1372" i="8"/>
  <c r="M1372" i="8"/>
  <c r="L1372" i="8"/>
  <c r="O1371" i="8"/>
  <c r="P1371" i="8"/>
  <c r="S1371" i="8"/>
  <c r="R1371" i="8"/>
  <c r="Q1371" i="8"/>
  <c r="N1371" i="8"/>
  <c r="M1371" i="8"/>
  <c r="L1371" i="8"/>
  <c r="O1370" i="8"/>
  <c r="P1370" i="8"/>
  <c r="S1370" i="8"/>
  <c r="R1370" i="8"/>
  <c r="Q1370" i="8"/>
  <c r="N1370" i="8"/>
  <c r="M1370" i="8"/>
  <c r="L1370" i="8"/>
  <c r="O1369" i="8"/>
  <c r="P1369" i="8"/>
  <c r="S1369" i="8"/>
  <c r="R1369" i="8"/>
  <c r="Q1369" i="8"/>
  <c r="N1369" i="8"/>
  <c r="M1369" i="8"/>
  <c r="L1369" i="8"/>
  <c r="O1368" i="8"/>
  <c r="P1368" i="8"/>
  <c r="S1368" i="8"/>
  <c r="R1368" i="8"/>
  <c r="Q1368" i="8"/>
  <c r="N1368" i="8"/>
  <c r="M1368" i="8"/>
  <c r="L1368" i="8"/>
  <c r="O1367" i="8"/>
  <c r="P1367" i="8"/>
  <c r="S1367" i="8"/>
  <c r="R1367" i="8"/>
  <c r="Q1367" i="8"/>
  <c r="N1367" i="8"/>
  <c r="M1367" i="8"/>
  <c r="L1367" i="8"/>
  <c r="O1366" i="8"/>
  <c r="P1366" i="8"/>
  <c r="S1366" i="8"/>
  <c r="R1366" i="8"/>
  <c r="Q1366" i="8"/>
  <c r="N1366" i="8"/>
  <c r="M1366" i="8"/>
  <c r="L1366" i="8"/>
  <c r="O1365" i="8"/>
  <c r="P1365" i="8"/>
  <c r="S1365" i="8"/>
  <c r="R1365" i="8"/>
  <c r="Q1365" i="8"/>
  <c r="N1365" i="8"/>
  <c r="M1365" i="8"/>
  <c r="L1365" i="8"/>
  <c r="O1364" i="8"/>
  <c r="P1364" i="8"/>
  <c r="S1364" i="8"/>
  <c r="R1364" i="8"/>
  <c r="Q1364" i="8"/>
  <c r="N1364" i="8"/>
  <c r="M1364" i="8"/>
  <c r="L1364" i="8"/>
  <c r="O1363" i="8"/>
  <c r="P1363" i="8"/>
  <c r="S1363" i="8"/>
  <c r="R1363" i="8"/>
  <c r="Q1363" i="8"/>
  <c r="N1363" i="8"/>
  <c r="M1363" i="8"/>
  <c r="L1363" i="8"/>
  <c r="O1362" i="8"/>
  <c r="P1362" i="8"/>
  <c r="S1362" i="8"/>
  <c r="R1362" i="8"/>
  <c r="Q1362" i="8"/>
  <c r="N1362" i="8"/>
  <c r="M1362" i="8"/>
  <c r="L1362" i="8"/>
  <c r="O1361" i="8"/>
  <c r="P1361" i="8"/>
  <c r="S1361" i="8"/>
  <c r="R1361" i="8"/>
  <c r="Q1361" i="8"/>
  <c r="N1361" i="8"/>
  <c r="M1361" i="8"/>
  <c r="L1361" i="8"/>
  <c r="O1360" i="8"/>
  <c r="P1360" i="8"/>
  <c r="S1360" i="8"/>
  <c r="R1360" i="8"/>
  <c r="Q1360" i="8"/>
  <c r="N1360" i="8"/>
  <c r="M1360" i="8"/>
  <c r="L1360" i="8"/>
  <c r="O1359" i="8"/>
  <c r="P1359" i="8"/>
  <c r="S1359" i="8"/>
  <c r="R1359" i="8"/>
  <c r="Q1359" i="8"/>
  <c r="N1359" i="8"/>
  <c r="M1359" i="8"/>
  <c r="L1359" i="8"/>
  <c r="O1358" i="8"/>
  <c r="P1358" i="8"/>
  <c r="S1358" i="8"/>
  <c r="R1358" i="8"/>
  <c r="Q1358" i="8"/>
  <c r="N1358" i="8"/>
  <c r="M1358" i="8"/>
  <c r="L1358" i="8"/>
  <c r="O1357" i="8"/>
  <c r="P1357" i="8"/>
  <c r="S1357" i="8"/>
  <c r="R1357" i="8"/>
  <c r="Q1357" i="8"/>
  <c r="N1357" i="8"/>
  <c r="M1357" i="8"/>
  <c r="L1357" i="8"/>
  <c r="O1356" i="8"/>
  <c r="P1356" i="8"/>
  <c r="S1356" i="8"/>
  <c r="R1356" i="8"/>
  <c r="Q1356" i="8"/>
  <c r="N1356" i="8"/>
  <c r="M1356" i="8"/>
  <c r="L1356" i="8"/>
  <c r="O1355" i="8"/>
  <c r="P1355" i="8"/>
  <c r="S1355" i="8"/>
  <c r="R1355" i="8"/>
  <c r="Q1355" i="8"/>
  <c r="N1355" i="8"/>
  <c r="M1355" i="8"/>
  <c r="L1355" i="8"/>
  <c r="O1354" i="8"/>
  <c r="P1354" i="8"/>
  <c r="S1354" i="8"/>
  <c r="R1354" i="8"/>
  <c r="Q1354" i="8"/>
  <c r="N1354" i="8"/>
  <c r="M1354" i="8"/>
  <c r="L1354" i="8"/>
  <c r="O1353" i="8"/>
  <c r="P1353" i="8"/>
  <c r="S1353" i="8"/>
  <c r="R1353" i="8"/>
  <c r="Q1353" i="8"/>
  <c r="N1353" i="8"/>
  <c r="M1353" i="8"/>
  <c r="L1353" i="8"/>
  <c r="O1352" i="8"/>
  <c r="P1352" i="8"/>
  <c r="S1352" i="8"/>
  <c r="R1352" i="8"/>
  <c r="Q1352" i="8"/>
  <c r="N1352" i="8"/>
  <c r="M1352" i="8"/>
  <c r="L1352" i="8"/>
  <c r="O1351" i="8"/>
  <c r="P1351" i="8"/>
  <c r="S1351" i="8"/>
  <c r="R1351" i="8"/>
  <c r="Q1351" i="8"/>
  <c r="N1351" i="8"/>
  <c r="M1351" i="8"/>
  <c r="L1351" i="8"/>
  <c r="O1350" i="8"/>
  <c r="P1350" i="8"/>
  <c r="S1350" i="8"/>
  <c r="R1350" i="8"/>
  <c r="Q1350" i="8"/>
  <c r="N1350" i="8"/>
  <c r="M1350" i="8"/>
  <c r="L1350" i="8"/>
  <c r="O1349" i="8"/>
  <c r="P1349" i="8"/>
  <c r="S1349" i="8"/>
  <c r="R1349" i="8"/>
  <c r="Q1349" i="8"/>
  <c r="N1349" i="8"/>
  <c r="M1349" i="8"/>
  <c r="L1349" i="8"/>
  <c r="O1348" i="8"/>
  <c r="P1348" i="8"/>
  <c r="S1348" i="8"/>
  <c r="R1348" i="8"/>
  <c r="Q1348" i="8"/>
  <c r="N1348" i="8"/>
  <c r="M1348" i="8"/>
  <c r="L1348" i="8"/>
  <c r="O1347" i="8"/>
  <c r="P1347" i="8"/>
  <c r="S1347" i="8"/>
  <c r="R1347" i="8"/>
  <c r="Q1347" i="8"/>
  <c r="N1347" i="8"/>
  <c r="M1347" i="8"/>
  <c r="L1347" i="8"/>
  <c r="O1346" i="8"/>
  <c r="P1346" i="8"/>
  <c r="S1346" i="8"/>
  <c r="R1346" i="8"/>
  <c r="Q1346" i="8"/>
  <c r="N1346" i="8"/>
  <c r="M1346" i="8"/>
  <c r="L1346" i="8"/>
  <c r="O1345" i="8"/>
  <c r="P1345" i="8"/>
  <c r="S1345" i="8"/>
  <c r="R1345" i="8"/>
  <c r="Q1345" i="8"/>
  <c r="N1345" i="8"/>
  <c r="M1345" i="8"/>
  <c r="L1345" i="8"/>
  <c r="O1344" i="8"/>
  <c r="P1344" i="8"/>
  <c r="S1344" i="8"/>
  <c r="R1344" i="8"/>
  <c r="Q1344" i="8"/>
  <c r="N1344" i="8"/>
  <c r="M1344" i="8"/>
  <c r="L1344" i="8"/>
  <c r="O1343" i="8"/>
  <c r="P1343" i="8"/>
  <c r="S1343" i="8"/>
  <c r="R1343" i="8"/>
  <c r="Q1343" i="8"/>
  <c r="N1343" i="8"/>
  <c r="M1343" i="8"/>
  <c r="L1343" i="8"/>
  <c r="O1342" i="8"/>
  <c r="P1342" i="8"/>
  <c r="S1342" i="8"/>
  <c r="R1342" i="8"/>
  <c r="Q1342" i="8"/>
  <c r="N1342" i="8"/>
  <c r="M1342" i="8"/>
  <c r="L1342" i="8"/>
  <c r="O1341" i="8"/>
  <c r="P1341" i="8"/>
  <c r="S1341" i="8"/>
  <c r="R1341" i="8"/>
  <c r="Q1341" i="8"/>
  <c r="N1341" i="8"/>
  <c r="M1341" i="8"/>
  <c r="L1341" i="8"/>
  <c r="O1340" i="8"/>
  <c r="P1340" i="8"/>
  <c r="S1340" i="8"/>
  <c r="R1340" i="8"/>
  <c r="Q1340" i="8"/>
  <c r="N1340" i="8"/>
  <c r="M1340" i="8"/>
  <c r="L1340" i="8"/>
  <c r="O1339" i="8"/>
  <c r="P1339" i="8"/>
  <c r="S1339" i="8"/>
  <c r="R1339" i="8"/>
  <c r="Q1339" i="8"/>
  <c r="N1339" i="8"/>
  <c r="M1339" i="8"/>
  <c r="L1339" i="8"/>
  <c r="O1338" i="8"/>
  <c r="P1338" i="8"/>
  <c r="S1338" i="8"/>
  <c r="R1338" i="8"/>
  <c r="Q1338" i="8"/>
  <c r="N1338" i="8"/>
  <c r="M1338" i="8"/>
  <c r="L1338" i="8"/>
  <c r="O1337" i="8"/>
  <c r="P1337" i="8"/>
  <c r="S1337" i="8"/>
  <c r="R1337" i="8"/>
  <c r="Q1337" i="8"/>
  <c r="N1337" i="8"/>
  <c r="M1337" i="8"/>
  <c r="L1337" i="8"/>
  <c r="O1336" i="8"/>
  <c r="P1336" i="8"/>
  <c r="S1336" i="8"/>
  <c r="R1336" i="8"/>
  <c r="Q1336" i="8"/>
  <c r="N1336" i="8"/>
  <c r="M1336" i="8"/>
  <c r="L1336" i="8"/>
  <c r="O1335" i="8"/>
  <c r="P1335" i="8"/>
  <c r="S1335" i="8"/>
  <c r="R1335" i="8"/>
  <c r="Q1335" i="8"/>
  <c r="N1335" i="8"/>
  <c r="M1335" i="8"/>
  <c r="L1335" i="8"/>
  <c r="O1334" i="8"/>
  <c r="P1334" i="8"/>
  <c r="S1334" i="8"/>
  <c r="R1334" i="8"/>
  <c r="Q1334" i="8"/>
  <c r="N1334" i="8"/>
  <c r="M1334" i="8"/>
  <c r="L1334" i="8"/>
  <c r="O1333" i="8"/>
  <c r="P1333" i="8"/>
  <c r="S1333" i="8"/>
  <c r="R1333" i="8"/>
  <c r="Q1333" i="8"/>
  <c r="N1333" i="8"/>
  <c r="M1333" i="8"/>
  <c r="L1333" i="8"/>
  <c r="O1332" i="8"/>
  <c r="P1332" i="8"/>
  <c r="S1332" i="8"/>
  <c r="R1332" i="8"/>
  <c r="Q1332" i="8"/>
  <c r="N1332" i="8"/>
  <c r="M1332" i="8"/>
  <c r="L1332" i="8"/>
  <c r="O1331" i="8"/>
  <c r="P1331" i="8"/>
  <c r="S1331" i="8"/>
  <c r="R1331" i="8"/>
  <c r="Q1331" i="8"/>
  <c r="N1331" i="8"/>
  <c r="M1331" i="8"/>
  <c r="L1331" i="8"/>
  <c r="O1330" i="8"/>
  <c r="P1330" i="8"/>
  <c r="S1330" i="8"/>
  <c r="R1330" i="8"/>
  <c r="Q1330" i="8"/>
  <c r="N1330" i="8"/>
  <c r="M1330" i="8"/>
  <c r="L1330" i="8"/>
  <c r="O1329" i="8"/>
  <c r="P1329" i="8"/>
  <c r="S1329" i="8"/>
  <c r="R1329" i="8"/>
  <c r="Q1329" i="8"/>
  <c r="N1329" i="8"/>
  <c r="M1329" i="8"/>
  <c r="L1329" i="8"/>
  <c r="O1328" i="8"/>
  <c r="P1328" i="8"/>
  <c r="S1328" i="8"/>
  <c r="R1328" i="8"/>
  <c r="Q1328" i="8"/>
  <c r="N1328" i="8"/>
  <c r="M1328" i="8"/>
  <c r="L1328" i="8"/>
  <c r="O1327" i="8"/>
  <c r="P1327" i="8"/>
  <c r="S1327" i="8"/>
  <c r="R1327" i="8"/>
  <c r="Q1327" i="8"/>
  <c r="N1327" i="8"/>
  <c r="M1327" i="8"/>
  <c r="L1327" i="8"/>
  <c r="O1326" i="8"/>
  <c r="P1326" i="8"/>
  <c r="S1326" i="8"/>
  <c r="R1326" i="8"/>
  <c r="Q1326" i="8"/>
  <c r="N1326" i="8"/>
  <c r="M1326" i="8"/>
  <c r="L1326" i="8"/>
  <c r="AU1325" i="8"/>
  <c r="O1325" i="8"/>
  <c r="P1325" i="8"/>
  <c r="AS1325" i="8"/>
  <c r="L1325" i="8"/>
  <c r="AR1325" i="8"/>
  <c r="AQ1325" i="8"/>
  <c r="AP1325" i="8"/>
  <c r="AO1325" i="8"/>
  <c r="AN1325" i="8"/>
  <c r="AM1325" i="8"/>
  <c r="S1325" i="8"/>
  <c r="R1325" i="8"/>
  <c r="Q1325" i="8"/>
  <c r="N1325" i="8"/>
  <c r="M1325" i="8"/>
  <c r="AU1324" i="8"/>
  <c r="O1324" i="8"/>
  <c r="P1324" i="8"/>
  <c r="AS1324" i="8"/>
  <c r="L1324" i="8"/>
  <c r="AR1324" i="8"/>
  <c r="AQ1324" i="8"/>
  <c r="AP1324" i="8"/>
  <c r="AO1324" i="8"/>
  <c r="AN1324" i="8"/>
  <c r="Q1324" i="8"/>
  <c r="R1324" i="8"/>
  <c r="S1324" i="8"/>
  <c r="AM1324" i="8"/>
  <c r="N1324" i="8"/>
  <c r="M1324" i="8"/>
  <c r="AU1323" i="8"/>
  <c r="AJ1323" i="8" s="1"/>
  <c r="AK1323" i="8" s="1"/>
  <c r="O1323" i="8"/>
  <c r="P1323" i="8"/>
  <c r="AS1323" i="8"/>
  <c r="L1323" i="8"/>
  <c r="AR1323" i="8"/>
  <c r="AQ1323" i="8"/>
  <c r="AP1323" i="8"/>
  <c r="AO1323" i="8"/>
  <c r="AN1323" i="8"/>
  <c r="AM1323" i="8"/>
  <c r="S1323" i="8"/>
  <c r="R1323" i="8"/>
  <c r="Q1323" i="8"/>
  <c r="N1323" i="8"/>
  <c r="M1323" i="8"/>
  <c r="AU1322" i="8"/>
  <c r="O1322" i="8"/>
  <c r="P1322" i="8"/>
  <c r="AS1322" i="8"/>
  <c r="L1322" i="8"/>
  <c r="AR1322" i="8"/>
  <c r="AQ1322" i="8"/>
  <c r="AP1322" i="8"/>
  <c r="AO1322" i="8"/>
  <c r="AN1322" i="8"/>
  <c r="AM1322" i="8"/>
  <c r="AJ1322" i="8" s="1"/>
  <c r="AK1322" i="8" s="1"/>
  <c r="S1322" i="8"/>
  <c r="R1322" i="8"/>
  <c r="Q1322" i="8"/>
  <c r="N1322" i="8"/>
  <c r="M1322" i="8"/>
  <c r="O1321" i="8"/>
  <c r="P1321" i="8"/>
  <c r="L1321" i="8"/>
  <c r="AR1321" i="8"/>
  <c r="AQ1321" i="8"/>
  <c r="AP1321" i="8"/>
  <c r="AN1321" i="8"/>
  <c r="S1321" i="8"/>
  <c r="R1321" i="8"/>
  <c r="Q1321" i="8"/>
  <c r="N1321" i="8"/>
  <c r="M1321" i="8"/>
  <c r="AU1320" i="8"/>
  <c r="O1320" i="8"/>
  <c r="P1320" i="8"/>
  <c r="AS1320" i="8"/>
  <c r="L1320" i="8"/>
  <c r="AR1320" i="8"/>
  <c r="AQ1320" i="8"/>
  <c r="AP1320" i="8"/>
  <c r="AO1320" i="8"/>
  <c r="AN1320" i="8"/>
  <c r="AM1320" i="8"/>
  <c r="AJ1320" i="8" s="1"/>
  <c r="AK1320" i="8" s="1"/>
  <c r="S1320" i="8"/>
  <c r="R1320" i="8"/>
  <c r="Q1320" i="8"/>
  <c r="N1320" i="8"/>
  <c r="M1320" i="8"/>
  <c r="O1319" i="8"/>
  <c r="P1319" i="8"/>
  <c r="L1319" i="8"/>
  <c r="AR1319" i="8"/>
  <c r="AQ1319" i="8"/>
  <c r="AP1319" i="8"/>
  <c r="AN1319" i="8"/>
  <c r="S1319" i="8"/>
  <c r="R1319" i="8"/>
  <c r="Q1319" i="8"/>
  <c r="N1319" i="8"/>
  <c r="M1319" i="8"/>
  <c r="O1318" i="8"/>
  <c r="P1318" i="8"/>
  <c r="L1318" i="8"/>
  <c r="AR1318" i="8"/>
  <c r="AQ1318" i="8"/>
  <c r="AP1318" i="8"/>
  <c r="AN1318" i="8"/>
  <c r="S1318" i="8"/>
  <c r="R1318" i="8"/>
  <c r="Q1318" i="8"/>
  <c r="N1318" i="8"/>
  <c r="M1318" i="8"/>
  <c r="AU1317" i="8"/>
  <c r="O1317" i="8"/>
  <c r="P1317" i="8"/>
  <c r="AS1317" i="8"/>
  <c r="L1317" i="8"/>
  <c r="AR1317" i="8"/>
  <c r="AQ1317" i="8"/>
  <c r="AP1317" i="8"/>
  <c r="AO1317" i="8"/>
  <c r="AN1317" i="8"/>
  <c r="Q1317" i="8"/>
  <c r="R1317" i="8"/>
  <c r="S1317" i="8"/>
  <c r="AM1317" i="8"/>
  <c r="AJ1317" i="8"/>
  <c r="AK1317" i="8" s="1"/>
  <c r="N1317" i="8"/>
  <c r="M1317" i="8"/>
  <c r="AU1316" i="8"/>
  <c r="O1316" i="8"/>
  <c r="P1316" i="8"/>
  <c r="AS1316" i="8"/>
  <c r="L1316" i="8"/>
  <c r="AR1316" i="8"/>
  <c r="AQ1316" i="8"/>
  <c r="AP1316" i="8"/>
  <c r="AO1316" i="8"/>
  <c r="AN1316" i="8"/>
  <c r="AM1316" i="8"/>
  <c r="AJ1316" i="8" s="1"/>
  <c r="AK1316" i="8" s="1"/>
  <c r="S1316" i="8"/>
  <c r="R1316" i="8"/>
  <c r="Q1316" i="8"/>
  <c r="N1316" i="8"/>
  <c r="M1316" i="8"/>
  <c r="AU1315" i="8"/>
  <c r="O1315" i="8"/>
  <c r="P1315" i="8"/>
  <c r="AS1315" i="8"/>
  <c r="L1315" i="8"/>
  <c r="AR1315" i="8"/>
  <c r="AQ1315" i="8"/>
  <c r="AP1315" i="8"/>
  <c r="AO1315" i="8"/>
  <c r="AN1315" i="8"/>
  <c r="Q1315" i="8"/>
  <c r="R1315" i="8"/>
  <c r="AM1315" i="8"/>
  <c r="S1315" i="8"/>
  <c r="N1315" i="8"/>
  <c r="M1315" i="8"/>
  <c r="AU1314" i="8"/>
  <c r="O1314" i="8"/>
  <c r="P1314" i="8"/>
  <c r="AS1314" i="8"/>
  <c r="L1314" i="8"/>
  <c r="AR1314" i="8"/>
  <c r="AQ1314" i="8"/>
  <c r="AP1314" i="8"/>
  <c r="AO1314" i="8"/>
  <c r="AN1314" i="8"/>
  <c r="AM1314" i="8"/>
  <c r="AJ1314" i="8" s="1"/>
  <c r="AK1314" i="8" s="1"/>
  <c r="S1314" i="8"/>
  <c r="R1314" i="8"/>
  <c r="Q1314" i="8"/>
  <c r="N1314" i="8"/>
  <c r="M1314" i="8"/>
  <c r="O1313" i="8"/>
  <c r="P1313" i="8"/>
  <c r="L1313" i="8"/>
  <c r="AR1313" i="8"/>
  <c r="AQ1313" i="8"/>
  <c r="AP1313" i="8"/>
  <c r="AN1313" i="8"/>
  <c r="Q1313" i="8"/>
  <c r="R1313" i="8"/>
  <c r="S1313" i="8"/>
  <c r="N1313" i="8"/>
  <c r="M1313" i="8"/>
  <c r="AU1312" i="8"/>
  <c r="O1312" i="8"/>
  <c r="P1312" i="8"/>
  <c r="AS1312" i="8"/>
  <c r="L1312" i="8"/>
  <c r="AR1312" i="8"/>
  <c r="AQ1312" i="8"/>
  <c r="AP1312" i="8"/>
  <c r="AO1312" i="8"/>
  <c r="AN1312" i="8"/>
  <c r="AM1312" i="8"/>
  <c r="AJ1312" i="8" s="1"/>
  <c r="AK1312" i="8" s="1"/>
  <c r="S1312" i="8"/>
  <c r="R1312" i="8"/>
  <c r="Q1312" i="8"/>
  <c r="N1312" i="8"/>
  <c r="M1312" i="8"/>
  <c r="AU1311" i="8"/>
  <c r="O1311" i="8"/>
  <c r="P1311" i="8"/>
  <c r="L1311" i="8"/>
  <c r="AR1311" i="8"/>
  <c r="AQ1311" i="8"/>
  <c r="AP1311" i="8"/>
  <c r="AO1311" i="8"/>
  <c r="AN1311" i="8"/>
  <c r="Q1311" i="8"/>
  <c r="R1311" i="8"/>
  <c r="S1311" i="8"/>
  <c r="N1311" i="8"/>
  <c r="M1311" i="8"/>
  <c r="O1310" i="8"/>
  <c r="P1310" i="8"/>
  <c r="L1310" i="8"/>
  <c r="AR1310" i="8"/>
  <c r="AQ1310" i="8"/>
  <c r="AP1310" i="8"/>
  <c r="AN1310" i="8"/>
  <c r="S1310" i="8"/>
  <c r="R1310" i="8"/>
  <c r="Q1310" i="8"/>
  <c r="N1310" i="8"/>
  <c r="M1310" i="8"/>
  <c r="AU1309" i="8"/>
  <c r="O1309" i="8"/>
  <c r="P1309" i="8"/>
  <c r="AS1309" i="8"/>
  <c r="L1309" i="8"/>
  <c r="AR1309" i="8"/>
  <c r="AQ1309" i="8"/>
  <c r="AP1309" i="8"/>
  <c r="AO1309" i="8"/>
  <c r="AN1309" i="8"/>
  <c r="AM1309" i="8"/>
  <c r="S1309" i="8"/>
  <c r="R1309" i="8"/>
  <c r="Q1309" i="8"/>
  <c r="N1309" i="8"/>
  <c r="M1309" i="8"/>
  <c r="AU1308" i="8"/>
  <c r="O1308" i="8"/>
  <c r="P1308" i="8"/>
  <c r="AS1308" i="8"/>
  <c r="L1308" i="8"/>
  <c r="AR1308" i="8"/>
  <c r="AQ1308" i="8"/>
  <c r="AP1308" i="8"/>
  <c r="AO1308" i="8"/>
  <c r="AN1308" i="8"/>
  <c r="Q1308" i="8"/>
  <c r="R1308" i="8"/>
  <c r="S1308" i="8"/>
  <c r="AM1308" i="8"/>
  <c r="AJ1308" i="8" s="1"/>
  <c r="AK1308" i="8" s="1"/>
  <c r="N1308" i="8"/>
  <c r="M1308" i="8"/>
  <c r="AU1307" i="8"/>
  <c r="O1307" i="8"/>
  <c r="P1307" i="8"/>
  <c r="AS1307" i="8"/>
  <c r="L1307" i="8"/>
  <c r="AR1307" i="8"/>
  <c r="AQ1307" i="8"/>
  <c r="AP1307" i="8"/>
  <c r="AO1307" i="8"/>
  <c r="AN1307" i="8"/>
  <c r="AM1307" i="8"/>
  <c r="S1307" i="8"/>
  <c r="R1307" i="8"/>
  <c r="Q1307" i="8"/>
  <c r="N1307" i="8"/>
  <c r="M1307" i="8"/>
  <c r="AU1306" i="8"/>
  <c r="O1306" i="8"/>
  <c r="P1306" i="8"/>
  <c r="AS1306" i="8"/>
  <c r="L1306" i="8"/>
  <c r="AR1306" i="8"/>
  <c r="AQ1306" i="8"/>
  <c r="AP1306" i="8"/>
  <c r="AO1306" i="8"/>
  <c r="AN1306" i="8"/>
  <c r="Q1306" i="8"/>
  <c r="R1306" i="8"/>
  <c r="S1306" i="8"/>
  <c r="AM1306" i="8"/>
  <c r="AJ1306" i="8" s="1"/>
  <c r="AK1306" i="8" s="1"/>
  <c r="N1306" i="8"/>
  <c r="M1306" i="8"/>
  <c r="O1305" i="8"/>
  <c r="P1305" i="8"/>
  <c r="L1305" i="8"/>
  <c r="AR1305" i="8"/>
  <c r="AQ1305" i="8"/>
  <c r="AP1305" i="8"/>
  <c r="AN1305" i="8"/>
  <c r="S1305" i="8"/>
  <c r="R1305" i="8"/>
  <c r="Q1305" i="8"/>
  <c r="N1305" i="8"/>
  <c r="M1305" i="8"/>
  <c r="AU1304" i="8"/>
  <c r="O1304" i="8"/>
  <c r="P1304" i="8"/>
  <c r="AS1304" i="8"/>
  <c r="L1304" i="8"/>
  <c r="AR1304" i="8"/>
  <c r="AQ1304" i="8"/>
  <c r="AP1304" i="8"/>
  <c r="AO1304" i="8"/>
  <c r="AN1304" i="8"/>
  <c r="Q1304" i="8"/>
  <c r="R1304" i="8"/>
  <c r="S1304" i="8"/>
  <c r="AM1304" i="8"/>
  <c r="AJ1304" i="8" s="1"/>
  <c r="AK1304" i="8" s="1"/>
  <c r="N1304" i="8"/>
  <c r="M1304" i="8"/>
  <c r="O1303" i="8"/>
  <c r="P1303" i="8"/>
  <c r="AS1303" i="8"/>
  <c r="L1303" i="8"/>
  <c r="AR1303" i="8"/>
  <c r="AQ1303" i="8"/>
  <c r="AP1303" i="8"/>
  <c r="AN1303" i="8"/>
  <c r="S1303" i="8"/>
  <c r="R1303" i="8"/>
  <c r="Q1303" i="8"/>
  <c r="N1303" i="8"/>
  <c r="M1303" i="8"/>
  <c r="O1302" i="8"/>
  <c r="P1302" i="8"/>
  <c r="L1302" i="8"/>
  <c r="AR1302" i="8"/>
  <c r="AQ1302" i="8"/>
  <c r="AP1302" i="8"/>
  <c r="AN1302" i="8"/>
  <c r="S1302" i="8"/>
  <c r="R1302" i="8"/>
  <c r="Q1302" i="8"/>
  <c r="N1302" i="8"/>
  <c r="M1302" i="8"/>
  <c r="AU1301" i="8"/>
  <c r="O1301" i="8"/>
  <c r="P1301" i="8"/>
  <c r="AS1301" i="8"/>
  <c r="L1301" i="8"/>
  <c r="AR1301" i="8"/>
  <c r="AQ1301" i="8"/>
  <c r="AP1301" i="8"/>
  <c r="AO1301" i="8"/>
  <c r="AN1301" i="8"/>
  <c r="AM1301" i="8"/>
  <c r="AJ1301" i="8" s="1"/>
  <c r="AK1301" i="8" s="1"/>
  <c r="S1301" i="8"/>
  <c r="R1301" i="8"/>
  <c r="Q1301" i="8"/>
  <c r="N1301" i="8"/>
  <c r="M1301" i="8"/>
  <c r="AU1300" i="8"/>
  <c r="O1300" i="8"/>
  <c r="P1300" i="8"/>
  <c r="AS1300" i="8"/>
  <c r="L1300" i="8"/>
  <c r="AR1300" i="8"/>
  <c r="AQ1300" i="8"/>
  <c r="AP1300" i="8"/>
  <c r="AO1300" i="8"/>
  <c r="AN1300" i="8"/>
  <c r="Q1300" i="8"/>
  <c r="R1300" i="8"/>
  <c r="AM1300" i="8"/>
  <c r="AJ1300" i="8" s="1"/>
  <c r="AK1300" i="8" s="1"/>
  <c r="S1300" i="8"/>
  <c r="N1300" i="8"/>
  <c r="M1300" i="8"/>
  <c r="AU1299" i="8"/>
  <c r="O1299" i="8"/>
  <c r="P1299" i="8"/>
  <c r="AS1299" i="8"/>
  <c r="L1299" i="8"/>
  <c r="AR1299" i="8"/>
  <c r="AQ1299" i="8"/>
  <c r="AP1299" i="8"/>
  <c r="AO1299" i="8"/>
  <c r="AN1299" i="8"/>
  <c r="Q1299" i="8"/>
  <c r="R1299" i="8"/>
  <c r="AM1299" i="8"/>
  <c r="AJ1299" i="8" s="1"/>
  <c r="AK1299" i="8" s="1"/>
  <c r="S1299" i="8"/>
  <c r="N1299" i="8"/>
  <c r="M1299" i="8"/>
  <c r="AU1298" i="8"/>
  <c r="O1298" i="8"/>
  <c r="P1298" i="8"/>
  <c r="AS1298" i="8"/>
  <c r="L1298" i="8"/>
  <c r="AR1298" i="8"/>
  <c r="AQ1298" i="8"/>
  <c r="AP1298" i="8"/>
  <c r="AO1298" i="8"/>
  <c r="AN1298" i="8"/>
  <c r="Q1298" i="8"/>
  <c r="R1298" i="8"/>
  <c r="S1298" i="8"/>
  <c r="AM1298" i="8"/>
  <c r="N1298" i="8"/>
  <c r="M1298" i="8"/>
  <c r="O1297" i="8"/>
  <c r="P1297" i="8"/>
  <c r="L1297" i="8"/>
  <c r="AR1297" i="8"/>
  <c r="AQ1297" i="8"/>
  <c r="AP1297" i="8"/>
  <c r="AN1297" i="8"/>
  <c r="S1297" i="8"/>
  <c r="R1297" i="8"/>
  <c r="Q1297" i="8"/>
  <c r="N1297" i="8"/>
  <c r="M1297" i="8"/>
  <c r="AU1296" i="8"/>
  <c r="O1296" i="8"/>
  <c r="P1296" i="8"/>
  <c r="AS1296" i="8"/>
  <c r="L1296" i="8"/>
  <c r="AR1296" i="8"/>
  <c r="AQ1296" i="8"/>
  <c r="AP1296" i="8"/>
  <c r="AO1296" i="8"/>
  <c r="AN1296" i="8"/>
  <c r="AM1296" i="8"/>
  <c r="S1296" i="8"/>
  <c r="R1296" i="8"/>
  <c r="Q1296" i="8"/>
  <c r="N1296" i="8"/>
  <c r="M1296" i="8"/>
  <c r="O1295" i="8"/>
  <c r="P1295" i="8"/>
  <c r="L1295" i="8"/>
  <c r="AR1295" i="8"/>
  <c r="AQ1295" i="8"/>
  <c r="AP1295" i="8"/>
  <c r="AN1295" i="8"/>
  <c r="S1295" i="8"/>
  <c r="R1295" i="8"/>
  <c r="Q1295" i="8"/>
  <c r="N1295" i="8"/>
  <c r="M1295" i="8"/>
  <c r="O1294" i="8"/>
  <c r="P1294" i="8"/>
  <c r="L1294" i="8"/>
  <c r="AR1294" i="8"/>
  <c r="AQ1294" i="8"/>
  <c r="AP1294" i="8"/>
  <c r="AN1294" i="8"/>
  <c r="S1294" i="8"/>
  <c r="R1294" i="8"/>
  <c r="Q1294" i="8"/>
  <c r="N1294" i="8"/>
  <c r="M1294" i="8"/>
  <c r="AU1293" i="8"/>
  <c r="O1293" i="8"/>
  <c r="P1293" i="8"/>
  <c r="AS1293" i="8"/>
  <c r="L1293" i="8"/>
  <c r="AR1293" i="8"/>
  <c r="AQ1293" i="8"/>
  <c r="AP1293" i="8"/>
  <c r="AO1293" i="8"/>
  <c r="AN1293" i="8"/>
  <c r="AM1293" i="8"/>
  <c r="S1293" i="8"/>
  <c r="R1293" i="8"/>
  <c r="Q1293" i="8"/>
  <c r="N1293" i="8"/>
  <c r="M1293" i="8"/>
  <c r="AU1292" i="8"/>
  <c r="O1292" i="8"/>
  <c r="P1292" i="8"/>
  <c r="AS1292" i="8"/>
  <c r="L1292" i="8"/>
  <c r="AR1292" i="8"/>
  <c r="AQ1292" i="8"/>
  <c r="AP1292" i="8"/>
  <c r="AO1292" i="8"/>
  <c r="AN1292" i="8"/>
  <c r="AM1292" i="8"/>
  <c r="S1292" i="8"/>
  <c r="R1292" i="8"/>
  <c r="Q1292" i="8"/>
  <c r="N1292" i="8"/>
  <c r="M1292" i="8"/>
  <c r="AU1291" i="8"/>
  <c r="O1291" i="8"/>
  <c r="P1291" i="8"/>
  <c r="AS1291" i="8"/>
  <c r="L1291" i="8"/>
  <c r="AR1291" i="8"/>
  <c r="AQ1291" i="8"/>
  <c r="AP1291" i="8"/>
  <c r="AO1291" i="8"/>
  <c r="AN1291" i="8"/>
  <c r="AM1291" i="8"/>
  <c r="S1291" i="8"/>
  <c r="R1291" i="8"/>
  <c r="Q1291" i="8"/>
  <c r="N1291" i="8"/>
  <c r="M1291" i="8"/>
  <c r="AU1290" i="8"/>
  <c r="O1290" i="8"/>
  <c r="P1290" i="8"/>
  <c r="AS1290" i="8"/>
  <c r="L1290" i="8"/>
  <c r="AR1290" i="8"/>
  <c r="AQ1290" i="8"/>
  <c r="AP1290" i="8"/>
  <c r="AO1290" i="8"/>
  <c r="AN1290" i="8"/>
  <c r="AM1290" i="8"/>
  <c r="S1290" i="8"/>
  <c r="R1290" i="8"/>
  <c r="Q1290" i="8"/>
  <c r="N1290" i="8"/>
  <c r="M1290" i="8"/>
  <c r="O1289" i="8"/>
  <c r="P1289" i="8"/>
  <c r="L1289" i="8"/>
  <c r="AR1289" i="8"/>
  <c r="AQ1289" i="8"/>
  <c r="AP1289" i="8"/>
  <c r="AN1289" i="8"/>
  <c r="Q1289" i="8"/>
  <c r="R1289" i="8"/>
  <c r="S1289" i="8"/>
  <c r="N1289" i="8"/>
  <c r="M1289" i="8"/>
  <c r="AU1288" i="8"/>
  <c r="O1288" i="8"/>
  <c r="P1288" i="8"/>
  <c r="AS1288" i="8"/>
  <c r="L1288" i="8"/>
  <c r="AR1288" i="8"/>
  <c r="AQ1288" i="8"/>
  <c r="AP1288" i="8"/>
  <c r="AO1288" i="8"/>
  <c r="AN1288" i="8"/>
  <c r="AM1288" i="8"/>
  <c r="S1288" i="8"/>
  <c r="R1288" i="8"/>
  <c r="Q1288" i="8"/>
  <c r="N1288" i="8"/>
  <c r="M1288" i="8"/>
  <c r="O1287" i="8"/>
  <c r="P1287" i="8"/>
  <c r="AS1287" i="8"/>
  <c r="L1287" i="8"/>
  <c r="AR1287" i="8"/>
  <c r="AQ1287" i="8"/>
  <c r="AP1287" i="8"/>
  <c r="AN1287" i="8"/>
  <c r="Q1287" i="8"/>
  <c r="R1287" i="8"/>
  <c r="S1287" i="8"/>
  <c r="N1287" i="8"/>
  <c r="M1287" i="8"/>
  <c r="O1286" i="8"/>
  <c r="P1286" i="8"/>
  <c r="L1286" i="8"/>
  <c r="AR1286" i="8"/>
  <c r="AQ1286" i="8"/>
  <c r="AP1286" i="8"/>
  <c r="AN1286" i="8"/>
  <c r="S1286" i="8"/>
  <c r="R1286" i="8"/>
  <c r="Q1286" i="8"/>
  <c r="N1286" i="8"/>
  <c r="M1286" i="8"/>
  <c r="AU1285" i="8"/>
  <c r="O1285" i="8"/>
  <c r="P1285" i="8"/>
  <c r="AS1285" i="8"/>
  <c r="L1285" i="8"/>
  <c r="AR1285" i="8"/>
  <c r="AQ1285" i="8"/>
  <c r="AP1285" i="8"/>
  <c r="AO1285" i="8"/>
  <c r="AN1285" i="8"/>
  <c r="Q1285" i="8"/>
  <c r="R1285" i="8"/>
  <c r="AM1285" i="8"/>
  <c r="AJ1285" i="8" s="1"/>
  <c r="AK1285" i="8" s="1"/>
  <c r="S1285" i="8"/>
  <c r="N1285" i="8"/>
  <c r="M1285" i="8"/>
  <c r="AU1284" i="8"/>
  <c r="AJ1284" i="8" s="1"/>
  <c r="AK1284" i="8" s="1"/>
  <c r="O1284" i="8"/>
  <c r="P1284" i="8"/>
  <c r="AS1284" i="8"/>
  <c r="L1284" i="8"/>
  <c r="AR1284" i="8"/>
  <c r="AQ1284" i="8"/>
  <c r="AP1284" i="8"/>
  <c r="AO1284" i="8"/>
  <c r="AN1284" i="8"/>
  <c r="AM1284" i="8"/>
  <c r="S1284" i="8"/>
  <c r="R1284" i="8"/>
  <c r="Q1284" i="8"/>
  <c r="N1284" i="8"/>
  <c r="M1284" i="8"/>
  <c r="AU1283" i="8"/>
  <c r="O1283" i="8"/>
  <c r="P1283" i="8"/>
  <c r="AS1283" i="8"/>
  <c r="L1283" i="8"/>
  <c r="AR1283" i="8"/>
  <c r="AQ1283" i="8"/>
  <c r="AP1283" i="8"/>
  <c r="AO1283" i="8"/>
  <c r="AN1283" i="8"/>
  <c r="AM1283" i="8"/>
  <c r="S1283" i="8"/>
  <c r="R1283" i="8"/>
  <c r="Q1283" i="8"/>
  <c r="N1283" i="8"/>
  <c r="AU1282" i="8"/>
  <c r="O1282" i="8"/>
  <c r="P1282" i="8"/>
  <c r="AS1282" i="8"/>
  <c r="L1282" i="8"/>
  <c r="AR1282" i="8"/>
  <c r="AQ1282" i="8"/>
  <c r="AP1282" i="8"/>
  <c r="AO1282" i="8"/>
  <c r="AN1282" i="8"/>
  <c r="AM1282" i="8"/>
  <c r="AJ1282" i="8" s="1"/>
  <c r="AK1282" i="8" s="1"/>
  <c r="S1282" i="8"/>
  <c r="R1282" i="8"/>
  <c r="Q1282" i="8"/>
  <c r="N1282" i="8"/>
  <c r="O1281" i="8"/>
  <c r="P1281" i="8"/>
  <c r="L1281" i="8"/>
  <c r="AR1281" i="8"/>
  <c r="AQ1281" i="8"/>
  <c r="AP1281" i="8"/>
  <c r="AN1281" i="8"/>
  <c r="S1281" i="8"/>
  <c r="R1281" i="8"/>
  <c r="Q1281" i="8"/>
  <c r="N1281" i="8"/>
  <c r="AU1280" i="8"/>
  <c r="O1280" i="8"/>
  <c r="P1280" i="8"/>
  <c r="AS1280" i="8"/>
  <c r="L1280" i="8"/>
  <c r="AR1280" i="8"/>
  <c r="AQ1280" i="8"/>
  <c r="AP1280" i="8"/>
  <c r="AO1280" i="8"/>
  <c r="AN1280" i="8"/>
  <c r="AM1280" i="8"/>
  <c r="AJ1280" i="8" s="1"/>
  <c r="AK1280" i="8" s="1"/>
  <c r="S1280" i="8"/>
  <c r="R1280" i="8"/>
  <c r="Q1280" i="8"/>
  <c r="N1280" i="8"/>
  <c r="O1279" i="8"/>
  <c r="P1279" i="8"/>
  <c r="L1279" i="8"/>
  <c r="AR1279" i="8"/>
  <c r="AQ1279" i="8"/>
  <c r="AP1279" i="8"/>
  <c r="AN1279" i="8"/>
  <c r="AM1279" i="8"/>
  <c r="S1279" i="8"/>
  <c r="R1279" i="8"/>
  <c r="Q1279" i="8"/>
  <c r="N1279" i="8"/>
  <c r="O1278" i="8"/>
  <c r="P1278" i="8"/>
  <c r="L1278" i="8"/>
  <c r="AR1278" i="8"/>
  <c r="AQ1278" i="8"/>
  <c r="AP1278" i="8"/>
  <c r="AN1278" i="8"/>
  <c r="S1278" i="8"/>
  <c r="R1278" i="8"/>
  <c r="Q1278" i="8"/>
  <c r="N1278" i="8"/>
  <c r="AU1277" i="8"/>
  <c r="O1277" i="8"/>
  <c r="P1277" i="8"/>
  <c r="AS1277" i="8"/>
  <c r="L1277" i="8"/>
  <c r="AR1277" i="8"/>
  <c r="AQ1277" i="8"/>
  <c r="AP1277" i="8"/>
  <c r="AO1277" i="8"/>
  <c r="AN1277" i="8"/>
  <c r="AM1277" i="8"/>
  <c r="AJ1277" i="8" s="1"/>
  <c r="AK1277" i="8" s="1"/>
  <c r="S1277" i="8"/>
  <c r="R1277" i="8"/>
  <c r="Q1277" i="8"/>
  <c r="N1277" i="8"/>
  <c r="AU1276" i="8"/>
  <c r="O1276" i="8"/>
  <c r="P1276" i="8"/>
  <c r="AS1276" i="8"/>
  <c r="L1276" i="8"/>
  <c r="AR1276" i="8"/>
  <c r="AQ1276" i="8"/>
  <c r="AP1276" i="8"/>
  <c r="AO1276" i="8"/>
  <c r="AN1276" i="8"/>
  <c r="AM1276" i="8"/>
  <c r="S1276" i="8"/>
  <c r="R1276" i="8"/>
  <c r="Q1276" i="8"/>
  <c r="N1276" i="8"/>
  <c r="AU1275" i="8"/>
  <c r="O1275" i="8"/>
  <c r="P1275" i="8"/>
  <c r="AS1275" i="8"/>
  <c r="L1275" i="8"/>
  <c r="AR1275" i="8"/>
  <c r="AQ1275" i="8"/>
  <c r="AP1275" i="8"/>
  <c r="AO1275" i="8"/>
  <c r="AN1275" i="8"/>
  <c r="AM1275" i="8"/>
  <c r="S1275" i="8"/>
  <c r="R1275" i="8"/>
  <c r="Q1275" i="8"/>
  <c r="N1275" i="8"/>
  <c r="AU1274" i="8"/>
  <c r="O1274" i="8"/>
  <c r="P1274" i="8"/>
  <c r="AS1274" i="8"/>
  <c r="L1274" i="8"/>
  <c r="AR1274" i="8"/>
  <c r="AQ1274" i="8"/>
  <c r="AP1274" i="8"/>
  <c r="AO1274" i="8"/>
  <c r="AN1274" i="8"/>
  <c r="AM1274" i="8"/>
  <c r="S1274" i="8"/>
  <c r="R1274" i="8"/>
  <c r="Q1274" i="8"/>
  <c r="N1274" i="8"/>
  <c r="O1273" i="8"/>
  <c r="P1273" i="8"/>
  <c r="L1273" i="8"/>
  <c r="AR1273" i="8"/>
  <c r="AQ1273" i="8"/>
  <c r="AP1273" i="8"/>
  <c r="AN1273" i="8"/>
  <c r="S1273" i="8"/>
  <c r="R1273" i="8"/>
  <c r="Q1273" i="8"/>
  <c r="N1273" i="8"/>
  <c r="AU1272" i="8"/>
  <c r="O1272" i="8"/>
  <c r="P1272" i="8"/>
  <c r="AS1272" i="8"/>
  <c r="L1272" i="8"/>
  <c r="AR1272" i="8"/>
  <c r="AQ1272" i="8"/>
  <c r="AP1272" i="8"/>
  <c r="AO1272" i="8"/>
  <c r="AN1272" i="8"/>
  <c r="AM1272" i="8"/>
  <c r="AJ1272" i="8" s="1"/>
  <c r="AK1272" i="8" s="1"/>
  <c r="S1272" i="8"/>
  <c r="R1272" i="8"/>
  <c r="Q1272" i="8"/>
  <c r="N1272" i="8"/>
  <c r="O1271" i="8"/>
  <c r="P1271" i="8"/>
  <c r="L1271" i="8"/>
  <c r="AR1271" i="8"/>
  <c r="AQ1271" i="8"/>
  <c r="AP1271" i="8"/>
  <c r="AN1271" i="8"/>
  <c r="S1271" i="8"/>
  <c r="R1271" i="8"/>
  <c r="Q1271" i="8"/>
  <c r="N1271" i="8"/>
  <c r="O1270" i="8"/>
  <c r="P1270" i="8"/>
  <c r="L1270" i="8"/>
  <c r="AR1270" i="8"/>
  <c r="AQ1270" i="8"/>
  <c r="AP1270" i="8"/>
  <c r="AN1270" i="8"/>
  <c r="S1270" i="8"/>
  <c r="R1270" i="8"/>
  <c r="Q1270" i="8"/>
  <c r="N1270" i="8"/>
  <c r="AU1269" i="8"/>
  <c r="O1269" i="8"/>
  <c r="P1269" i="8"/>
  <c r="AS1269" i="8"/>
  <c r="L1269" i="8"/>
  <c r="AR1269" i="8"/>
  <c r="AQ1269" i="8"/>
  <c r="AP1269" i="8"/>
  <c r="AO1269" i="8"/>
  <c r="AN1269" i="8"/>
  <c r="AM1269" i="8"/>
  <c r="S1269" i="8"/>
  <c r="R1269" i="8"/>
  <c r="Q1269" i="8"/>
  <c r="N1269" i="8"/>
  <c r="AU1268" i="8"/>
  <c r="O1268" i="8"/>
  <c r="P1268" i="8"/>
  <c r="AS1268" i="8"/>
  <c r="L1268" i="8"/>
  <c r="AR1268" i="8"/>
  <c r="AQ1268" i="8"/>
  <c r="AP1268" i="8"/>
  <c r="AO1268" i="8"/>
  <c r="AN1268" i="8"/>
  <c r="AM1268" i="8"/>
  <c r="AJ1268" i="8" s="1"/>
  <c r="AK1268" i="8" s="1"/>
  <c r="S1268" i="8"/>
  <c r="R1268" i="8"/>
  <c r="Q1268" i="8"/>
  <c r="N1268" i="8"/>
  <c r="AU1267" i="8"/>
  <c r="O1267" i="8"/>
  <c r="P1267" i="8"/>
  <c r="AS1267" i="8"/>
  <c r="L1267" i="8"/>
  <c r="AR1267" i="8"/>
  <c r="AQ1267" i="8"/>
  <c r="AP1267" i="8"/>
  <c r="AO1267" i="8"/>
  <c r="AN1267" i="8"/>
  <c r="AM1267" i="8"/>
  <c r="AJ1267" i="8" s="1"/>
  <c r="AK1267" i="8" s="1"/>
  <c r="S1267" i="8"/>
  <c r="R1267" i="8"/>
  <c r="Q1267" i="8"/>
  <c r="N1267" i="8"/>
  <c r="AU1266" i="8"/>
  <c r="O1266" i="8"/>
  <c r="P1266" i="8"/>
  <c r="AS1266" i="8"/>
  <c r="L1266" i="8"/>
  <c r="AR1266" i="8"/>
  <c r="AQ1266" i="8"/>
  <c r="AP1266" i="8"/>
  <c r="AO1266" i="8"/>
  <c r="AN1266" i="8"/>
  <c r="AM1266" i="8"/>
  <c r="S1266" i="8"/>
  <c r="R1266" i="8"/>
  <c r="Q1266" i="8"/>
  <c r="N1266" i="8"/>
  <c r="O1265" i="8"/>
  <c r="P1265" i="8"/>
  <c r="L1265" i="8"/>
  <c r="AR1265" i="8"/>
  <c r="AQ1265" i="8"/>
  <c r="AP1265" i="8"/>
  <c r="AN1265" i="8"/>
  <c r="S1265" i="8"/>
  <c r="R1265" i="8"/>
  <c r="Q1265" i="8"/>
  <c r="N1265" i="8"/>
  <c r="M1265" i="8"/>
  <c r="AU1264" i="8"/>
  <c r="O1264" i="8"/>
  <c r="P1264" i="8"/>
  <c r="AS1264" i="8"/>
  <c r="L1264" i="8"/>
  <c r="AR1264" i="8"/>
  <c r="AQ1264" i="8"/>
  <c r="AP1264" i="8"/>
  <c r="AO1264" i="8"/>
  <c r="AN1264" i="8"/>
  <c r="AM1264" i="8"/>
  <c r="S1264" i="8"/>
  <c r="R1264" i="8"/>
  <c r="Q1264" i="8"/>
  <c r="N1264" i="8"/>
  <c r="M1264" i="8"/>
  <c r="O1263" i="8"/>
  <c r="P1263" i="8"/>
  <c r="L1263" i="8"/>
  <c r="AR1263" i="8"/>
  <c r="AQ1263" i="8"/>
  <c r="AP1263" i="8"/>
  <c r="AN1263" i="8"/>
  <c r="S1263" i="8"/>
  <c r="R1263" i="8"/>
  <c r="Q1263" i="8"/>
  <c r="N1263" i="8"/>
  <c r="M1263" i="8"/>
  <c r="O1262" i="8"/>
  <c r="P1262" i="8"/>
  <c r="L1262" i="8"/>
  <c r="AR1262" i="8"/>
  <c r="AQ1262" i="8"/>
  <c r="AP1262" i="8"/>
  <c r="AN1262" i="8"/>
  <c r="S1262" i="8"/>
  <c r="R1262" i="8"/>
  <c r="Q1262" i="8"/>
  <c r="N1262" i="8"/>
  <c r="M1262" i="8"/>
  <c r="AU1261" i="8"/>
  <c r="O1261" i="8"/>
  <c r="P1261" i="8"/>
  <c r="AS1261" i="8"/>
  <c r="L1261" i="8"/>
  <c r="AR1261" i="8"/>
  <c r="AQ1261" i="8"/>
  <c r="AP1261" i="8"/>
  <c r="AO1261" i="8"/>
  <c r="AN1261" i="8"/>
  <c r="AM1261" i="8"/>
  <c r="S1261" i="8"/>
  <c r="R1261" i="8"/>
  <c r="Q1261" i="8"/>
  <c r="N1261" i="8"/>
  <c r="M1261" i="8"/>
  <c r="AU1260" i="8"/>
  <c r="O1260" i="8"/>
  <c r="P1260" i="8"/>
  <c r="AS1260" i="8"/>
  <c r="L1260" i="8"/>
  <c r="AR1260" i="8"/>
  <c r="AQ1260" i="8"/>
  <c r="AP1260" i="8"/>
  <c r="AO1260" i="8"/>
  <c r="AN1260" i="8"/>
  <c r="AM1260" i="8"/>
  <c r="S1260" i="8"/>
  <c r="R1260" i="8"/>
  <c r="Q1260" i="8"/>
  <c r="N1260" i="8"/>
  <c r="M1260" i="8"/>
  <c r="AU1259" i="8"/>
  <c r="O1259" i="8"/>
  <c r="P1259" i="8"/>
  <c r="AS1259" i="8"/>
  <c r="L1259" i="8"/>
  <c r="AR1259" i="8"/>
  <c r="AQ1259" i="8"/>
  <c r="AP1259" i="8"/>
  <c r="AO1259" i="8"/>
  <c r="AN1259" i="8"/>
  <c r="Q1259" i="8"/>
  <c r="R1259" i="8"/>
  <c r="S1259" i="8"/>
  <c r="AM1259" i="8"/>
  <c r="N1259" i="8"/>
  <c r="M1259" i="8"/>
  <c r="AU1258" i="8"/>
  <c r="O1258" i="8"/>
  <c r="P1258" i="8"/>
  <c r="AS1258" i="8"/>
  <c r="L1258" i="8"/>
  <c r="AR1258" i="8"/>
  <c r="AQ1258" i="8"/>
  <c r="AP1258" i="8"/>
  <c r="AO1258" i="8"/>
  <c r="AN1258" i="8"/>
  <c r="AM1258" i="8"/>
  <c r="S1258" i="8"/>
  <c r="R1258" i="8"/>
  <c r="Q1258" i="8"/>
  <c r="N1258" i="8"/>
  <c r="M1258" i="8"/>
  <c r="O1257" i="8"/>
  <c r="P1257" i="8"/>
  <c r="L1257" i="8"/>
  <c r="AR1257" i="8"/>
  <c r="AQ1257" i="8"/>
  <c r="AP1257" i="8"/>
  <c r="AN1257" i="8"/>
  <c r="S1257" i="8"/>
  <c r="R1257" i="8"/>
  <c r="Q1257" i="8"/>
  <c r="N1257" i="8"/>
  <c r="M1257" i="8"/>
  <c r="AU1256" i="8"/>
  <c r="O1256" i="8"/>
  <c r="P1256" i="8"/>
  <c r="AS1256" i="8"/>
  <c r="L1256" i="8"/>
  <c r="AR1256" i="8"/>
  <c r="AQ1256" i="8"/>
  <c r="AP1256" i="8"/>
  <c r="AO1256" i="8"/>
  <c r="AN1256" i="8"/>
  <c r="AM1256" i="8"/>
  <c r="AJ1256" i="8" s="1"/>
  <c r="AK1256" i="8" s="1"/>
  <c r="S1256" i="8"/>
  <c r="R1256" i="8"/>
  <c r="Q1256" i="8"/>
  <c r="N1256" i="8"/>
  <c r="M1256" i="8"/>
  <c r="O1255" i="8"/>
  <c r="P1255" i="8"/>
  <c r="L1255" i="8"/>
  <c r="AR1255" i="8"/>
  <c r="AQ1255" i="8"/>
  <c r="AP1255" i="8"/>
  <c r="AN1255" i="8"/>
  <c r="Q1255" i="8"/>
  <c r="R1255" i="8"/>
  <c r="AM1255" i="8"/>
  <c r="S1255" i="8"/>
  <c r="N1255" i="8"/>
  <c r="M1255" i="8"/>
  <c r="O1254" i="8"/>
  <c r="P1254" i="8"/>
  <c r="L1254" i="8"/>
  <c r="AR1254" i="8"/>
  <c r="AQ1254" i="8"/>
  <c r="AP1254" i="8"/>
  <c r="AN1254" i="8"/>
  <c r="Q1254" i="8"/>
  <c r="S1254" i="8"/>
  <c r="R1254" i="8"/>
  <c r="N1254" i="8"/>
  <c r="M1254" i="8"/>
  <c r="AU1253" i="8"/>
  <c r="O1253" i="8"/>
  <c r="P1253" i="8"/>
  <c r="AS1253" i="8"/>
  <c r="L1253" i="8"/>
  <c r="AR1253" i="8"/>
  <c r="AQ1253" i="8"/>
  <c r="AP1253" i="8"/>
  <c r="AO1253" i="8"/>
  <c r="AN1253" i="8"/>
  <c r="Q1253" i="8"/>
  <c r="R1253" i="8"/>
  <c r="AM1253" i="8"/>
  <c r="S1253" i="8"/>
  <c r="N1253" i="8"/>
  <c r="M1253" i="8"/>
  <c r="AU1252" i="8"/>
  <c r="O1252" i="8"/>
  <c r="P1252" i="8"/>
  <c r="AS1252" i="8"/>
  <c r="L1252" i="8"/>
  <c r="AR1252" i="8"/>
  <c r="AQ1252" i="8"/>
  <c r="AP1252" i="8"/>
  <c r="AO1252" i="8"/>
  <c r="AN1252" i="8"/>
  <c r="AM1252" i="8"/>
  <c r="S1252" i="8"/>
  <c r="R1252" i="8"/>
  <c r="Q1252" i="8"/>
  <c r="N1252" i="8"/>
  <c r="M1252" i="8"/>
  <c r="AU1251" i="8"/>
  <c r="O1251" i="8"/>
  <c r="P1251" i="8"/>
  <c r="AS1251" i="8"/>
  <c r="L1251" i="8"/>
  <c r="AR1251" i="8"/>
  <c r="AQ1251" i="8"/>
  <c r="AP1251" i="8"/>
  <c r="AO1251" i="8"/>
  <c r="AN1251" i="8"/>
  <c r="AM1251" i="8"/>
  <c r="S1251" i="8"/>
  <c r="R1251" i="8"/>
  <c r="Q1251" i="8"/>
  <c r="N1251" i="8"/>
  <c r="M1251" i="8"/>
  <c r="AU1250" i="8"/>
  <c r="O1250" i="8"/>
  <c r="P1250" i="8"/>
  <c r="AS1250" i="8"/>
  <c r="L1250" i="8"/>
  <c r="AR1250" i="8"/>
  <c r="AQ1250" i="8"/>
  <c r="AP1250" i="8"/>
  <c r="AO1250" i="8"/>
  <c r="AN1250" i="8"/>
  <c r="Q1250" i="8"/>
  <c r="R1250" i="8"/>
  <c r="AM1250" i="8"/>
  <c r="S1250" i="8"/>
  <c r="N1250" i="8"/>
  <c r="M1250" i="8"/>
  <c r="O1249" i="8"/>
  <c r="P1249" i="8"/>
  <c r="L1249" i="8"/>
  <c r="AR1249" i="8"/>
  <c r="AQ1249" i="8"/>
  <c r="AP1249" i="8"/>
  <c r="AN1249" i="8"/>
  <c r="Q1249" i="8"/>
  <c r="R1249" i="8"/>
  <c r="S1249" i="8"/>
  <c r="N1249" i="8"/>
  <c r="M1249" i="8"/>
  <c r="AU1248" i="8"/>
  <c r="O1248" i="8"/>
  <c r="P1248" i="8"/>
  <c r="AS1248" i="8"/>
  <c r="L1248" i="8"/>
  <c r="AR1248" i="8"/>
  <c r="AQ1248" i="8"/>
  <c r="AP1248" i="8"/>
  <c r="AO1248" i="8"/>
  <c r="AN1248" i="8"/>
  <c r="AM1248" i="8"/>
  <c r="S1248" i="8"/>
  <c r="R1248" i="8"/>
  <c r="Q1248" i="8"/>
  <c r="N1248" i="8"/>
  <c r="M1248" i="8"/>
  <c r="AU1247" i="8"/>
  <c r="O1247" i="8"/>
  <c r="P1247" i="8"/>
  <c r="L1247" i="8"/>
  <c r="AR1247" i="8"/>
  <c r="AQ1247" i="8"/>
  <c r="AP1247" i="8"/>
  <c r="AO1247" i="8"/>
  <c r="AN1247" i="8"/>
  <c r="S1247" i="8"/>
  <c r="R1247" i="8"/>
  <c r="Q1247" i="8"/>
  <c r="N1247" i="8"/>
  <c r="M1247" i="8"/>
  <c r="O1246" i="8"/>
  <c r="P1246" i="8"/>
  <c r="L1246" i="8"/>
  <c r="AR1246" i="8"/>
  <c r="AQ1246" i="8"/>
  <c r="AP1246" i="8"/>
  <c r="AN1246" i="8"/>
  <c r="S1246" i="8"/>
  <c r="R1246" i="8"/>
  <c r="Q1246" i="8"/>
  <c r="N1246" i="8"/>
  <c r="M1246" i="8"/>
  <c r="AU1245" i="8"/>
  <c r="O1245" i="8"/>
  <c r="P1245" i="8"/>
  <c r="AS1245" i="8"/>
  <c r="L1245" i="8"/>
  <c r="AR1245" i="8"/>
  <c r="AQ1245" i="8"/>
  <c r="AP1245" i="8"/>
  <c r="AO1245" i="8"/>
  <c r="AN1245" i="8"/>
  <c r="AM1245" i="8"/>
  <c r="AJ1245" i="8" s="1"/>
  <c r="AK1245" i="8" s="1"/>
  <c r="S1245" i="8"/>
  <c r="R1245" i="8"/>
  <c r="Q1245" i="8"/>
  <c r="N1245" i="8"/>
  <c r="M1245" i="8"/>
  <c r="AU1244" i="8"/>
  <c r="AJ1244" i="8" s="1"/>
  <c r="AK1244" i="8" s="1"/>
  <c r="O1244" i="8"/>
  <c r="P1244" i="8"/>
  <c r="AS1244" i="8"/>
  <c r="L1244" i="8"/>
  <c r="AR1244" i="8"/>
  <c r="AQ1244" i="8"/>
  <c r="AP1244" i="8"/>
  <c r="AO1244" i="8"/>
  <c r="AN1244" i="8"/>
  <c r="AM1244" i="8"/>
  <c r="S1244" i="8"/>
  <c r="R1244" i="8"/>
  <c r="Q1244" i="8"/>
  <c r="N1244" i="8"/>
  <c r="M1244" i="8"/>
  <c r="AU1243" i="8"/>
  <c r="AJ1243" i="8" s="1"/>
  <c r="AK1243" i="8" s="1"/>
  <c r="O1243" i="8"/>
  <c r="P1243" i="8"/>
  <c r="AS1243" i="8"/>
  <c r="L1243" i="8"/>
  <c r="AR1243" i="8"/>
  <c r="AQ1243" i="8"/>
  <c r="AP1243" i="8"/>
  <c r="AO1243" i="8"/>
  <c r="AN1243" i="8"/>
  <c r="AM1243" i="8"/>
  <c r="S1243" i="8"/>
  <c r="R1243" i="8"/>
  <c r="Q1243" i="8"/>
  <c r="N1243" i="8"/>
  <c r="M1243" i="8"/>
  <c r="AU1242" i="8"/>
  <c r="O1242" i="8"/>
  <c r="P1242" i="8"/>
  <c r="AS1242" i="8"/>
  <c r="L1242" i="8"/>
  <c r="AR1242" i="8"/>
  <c r="AQ1242" i="8"/>
  <c r="AP1242" i="8"/>
  <c r="AO1242" i="8"/>
  <c r="AN1242" i="8"/>
  <c r="AM1242" i="8"/>
  <c r="AJ1242" i="8" s="1"/>
  <c r="AK1242" i="8" s="1"/>
  <c r="S1242" i="8"/>
  <c r="R1242" i="8"/>
  <c r="Q1242" i="8"/>
  <c r="N1242" i="8"/>
  <c r="M1242" i="8"/>
  <c r="O1241" i="8"/>
  <c r="P1241" i="8"/>
  <c r="L1241" i="8"/>
  <c r="AR1241" i="8"/>
  <c r="AQ1241" i="8"/>
  <c r="AP1241" i="8"/>
  <c r="AN1241" i="8"/>
  <c r="S1241" i="8"/>
  <c r="R1241" i="8"/>
  <c r="Q1241" i="8"/>
  <c r="N1241" i="8"/>
  <c r="M1241" i="8"/>
  <c r="AU1240" i="8"/>
  <c r="O1240" i="8"/>
  <c r="P1240" i="8"/>
  <c r="AS1240" i="8"/>
  <c r="L1240" i="8"/>
  <c r="AR1240" i="8"/>
  <c r="AQ1240" i="8"/>
  <c r="AP1240" i="8"/>
  <c r="AO1240" i="8"/>
  <c r="AN1240" i="8"/>
  <c r="AM1240" i="8"/>
  <c r="AJ1240" i="8" s="1"/>
  <c r="AK1240" i="8" s="1"/>
  <c r="S1240" i="8"/>
  <c r="R1240" i="8"/>
  <c r="Q1240" i="8"/>
  <c r="N1240" i="8"/>
  <c r="M1240" i="8"/>
  <c r="O1239" i="8"/>
  <c r="P1239" i="8"/>
  <c r="L1239" i="8"/>
  <c r="AR1239" i="8"/>
  <c r="AQ1239" i="8"/>
  <c r="AP1239" i="8"/>
  <c r="AN1239" i="8"/>
  <c r="Q1239" i="8"/>
  <c r="R1239" i="8"/>
  <c r="AM1239" i="8"/>
  <c r="S1239" i="8"/>
  <c r="N1239" i="8"/>
  <c r="M1239" i="8"/>
  <c r="O1238" i="8"/>
  <c r="P1238" i="8"/>
  <c r="L1238" i="8"/>
  <c r="AR1238" i="8"/>
  <c r="AQ1238" i="8"/>
  <c r="AP1238" i="8"/>
  <c r="AN1238" i="8"/>
  <c r="S1238" i="8"/>
  <c r="R1238" i="8"/>
  <c r="Q1238" i="8"/>
  <c r="N1238" i="8"/>
  <c r="M1238" i="8"/>
  <c r="AU1237" i="8"/>
  <c r="O1237" i="8"/>
  <c r="P1237" i="8"/>
  <c r="AS1237" i="8"/>
  <c r="L1237" i="8"/>
  <c r="AR1237" i="8"/>
  <c r="AQ1237" i="8"/>
  <c r="AP1237" i="8"/>
  <c r="AO1237" i="8"/>
  <c r="AN1237" i="8"/>
  <c r="Q1237" i="8"/>
  <c r="R1237" i="8"/>
  <c r="S1237" i="8"/>
  <c r="AM1237" i="8"/>
  <c r="N1237" i="8"/>
  <c r="M1237" i="8"/>
  <c r="AU1236" i="8"/>
  <c r="O1236" i="8"/>
  <c r="P1236" i="8"/>
  <c r="AS1236" i="8"/>
  <c r="L1236" i="8"/>
  <c r="AR1236" i="8"/>
  <c r="AQ1236" i="8"/>
  <c r="AP1236" i="8"/>
  <c r="AO1236" i="8"/>
  <c r="AN1236" i="8"/>
  <c r="AM1236" i="8"/>
  <c r="S1236" i="8"/>
  <c r="R1236" i="8"/>
  <c r="Q1236" i="8"/>
  <c r="N1236" i="8"/>
  <c r="M1236" i="8"/>
  <c r="AU1235" i="8"/>
  <c r="O1235" i="8"/>
  <c r="P1235" i="8"/>
  <c r="AS1235" i="8"/>
  <c r="L1235" i="8"/>
  <c r="AR1235" i="8"/>
  <c r="AQ1235" i="8"/>
  <c r="AP1235" i="8"/>
  <c r="AO1235" i="8"/>
  <c r="AN1235" i="8"/>
  <c r="AM1235" i="8"/>
  <c r="S1235" i="8"/>
  <c r="R1235" i="8"/>
  <c r="Q1235" i="8"/>
  <c r="N1235" i="8"/>
  <c r="M1235" i="8"/>
  <c r="AU1234" i="8"/>
  <c r="O1234" i="8"/>
  <c r="P1234" i="8"/>
  <c r="AS1234" i="8"/>
  <c r="L1234" i="8"/>
  <c r="AR1234" i="8"/>
  <c r="AQ1234" i="8"/>
  <c r="AP1234" i="8"/>
  <c r="AO1234" i="8"/>
  <c r="AN1234" i="8"/>
  <c r="AM1234" i="8"/>
  <c r="S1234" i="8"/>
  <c r="R1234" i="8"/>
  <c r="Q1234" i="8"/>
  <c r="N1234" i="8"/>
  <c r="M1234" i="8"/>
  <c r="O1233" i="8"/>
  <c r="P1233" i="8"/>
  <c r="L1233" i="8"/>
  <c r="AR1233" i="8"/>
  <c r="AQ1233" i="8"/>
  <c r="AP1233" i="8"/>
  <c r="AN1233" i="8"/>
  <c r="Q1233" i="8"/>
  <c r="R1233" i="8"/>
  <c r="S1233" i="8"/>
  <c r="N1233" i="8"/>
  <c r="M1233" i="8"/>
  <c r="AU1232" i="8"/>
  <c r="O1232" i="8"/>
  <c r="P1232" i="8"/>
  <c r="AS1232" i="8"/>
  <c r="L1232" i="8"/>
  <c r="AR1232" i="8"/>
  <c r="AQ1232" i="8"/>
  <c r="AP1232" i="8"/>
  <c r="AO1232" i="8"/>
  <c r="AN1232" i="8"/>
  <c r="Q1232" i="8"/>
  <c r="R1232" i="8"/>
  <c r="AM1232" i="8"/>
  <c r="S1232" i="8"/>
  <c r="N1232" i="8"/>
  <c r="M1232" i="8"/>
  <c r="AU1231" i="8"/>
  <c r="O1231" i="8"/>
  <c r="P1231" i="8"/>
  <c r="L1231" i="8"/>
  <c r="AR1231" i="8"/>
  <c r="AQ1231" i="8"/>
  <c r="AP1231" i="8"/>
  <c r="AO1231" i="8"/>
  <c r="AN1231" i="8"/>
  <c r="Q1231" i="8"/>
  <c r="R1231" i="8"/>
  <c r="S1231" i="8"/>
  <c r="N1231" i="8"/>
  <c r="M1231" i="8"/>
  <c r="O1230" i="8"/>
  <c r="P1230" i="8"/>
  <c r="L1230" i="8"/>
  <c r="AR1230" i="8"/>
  <c r="AQ1230" i="8"/>
  <c r="AP1230" i="8"/>
  <c r="AN1230" i="8"/>
  <c r="S1230" i="8"/>
  <c r="R1230" i="8"/>
  <c r="Q1230" i="8"/>
  <c r="N1230" i="8"/>
  <c r="M1230" i="8"/>
  <c r="AU1229" i="8"/>
  <c r="O1229" i="8"/>
  <c r="P1229" i="8"/>
  <c r="AS1229" i="8"/>
  <c r="L1229" i="8"/>
  <c r="AR1229" i="8"/>
  <c r="AQ1229" i="8"/>
  <c r="AP1229" i="8"/>
  <c r="AO1229" i="8"/>
  <c r="AN1229" i="8"/>
  <c r="AM1229" i="8"/>
  <c r="AJ1229" i="8" s="1"/>
  <c r="AK1229" i="8" s="1"/>
  <c r="S1229" i="8"/>
  <c r="R1229" i="8"/>
  <c r="Q1229" i="8"/>
  <c r="N1229" i="8"/>
  <c r="M1229" i="8"/>
  <c r="AU1228" i="8"/>
  <c r="O1228" i="8"/>
  <c r="P1228" i="8"/>
  <c r="AS1228" i="8"/>
  <c r="L1228" i="8"/>
  <c r="AR1228" i="8"/>
  <c r="AQ1228" i="8"/>
  <c r="AP1228" i="8"/>
  <c r="AO1228" i="8"/>
  <c r="AN1228" i="8"/>
  <c r="AM1228" i="8"/>
  <c r="AJ1228" i="8" s="1"/>
  <c r="AK1228" i="8" s="1"/>
  <c r="Q1228" i="8"/>
  <c r="S1228" i="8"/>
  <c r="R1228" i="8"/>
  <c r="N1228" i="8"/>
  <c r="M1228" i="8"/>
  <c r="AU1227" i="8"/>
  <c r="O1227" i="8"/>
  <c r="P1227" i="8"/>
  <c r="AS1227" i="8"/>
  <c r="L1227" i="8"/>
  <c r="AR1227" i="8"/>
  <c r="AQ1227" i="8"/>
  <c r="AP1227" i="8"/>
  <c r="AO1227" i="8"/>
  <c r="AN1227" i="8"/>
  <c r="AM1227" i="8"/>
  <c r="AJ1227" i="8" s="1"/>
  <c r="AK1227" i="8" s="1"/>
  <c r="Q1227" i="8"/>
  <c r="S1227" i="8"/>
  <c r="R1227" i="8"/>
  <c r="N1227" i="8"/>
  <c r="M1227" i="8"/>
  <c r="AU1226" i="8"/>
  <c r="AJ1226" i="8" s="1"/>
  <c r="AK1226" i="8" s="1"/>
  <c r="O1226" i="8"/>
  <c r="P1226" i="8"/>
  <c r="AS1226" i="8"/>
  <c r="L1226" i="8"/>
  <c r="AR1226" i="8"/>
  <c r="AQ1226" i="8"/>
  <c r="AP1226" i="8"/>
  <c r="AO1226" i="8"/>
  <c r="AN1226" i="8"/>
  <c r="AM1226" i="8"/>
  <c r="S1226" i="8"/>
  <c r="R1226" i="8"/>
  <c r="Q1226" i="8"/>
  <c r="N1226" i="8"/>
  <c r="M1226" i="8"/>
  <c r="O1225" i="8"/>
  <c r="P1225" i="8"/>
  <c r="L1225" i="8"/>
  <c r="AR1225" i="8"/>
  <c r="AQ1225" i="8"/>
  <c r="AP1225" i="8"/>
  <c r="AN1225" i="8"/>
  <c r="Q1225" i="8"/>
  <c r="R1225" i="8"/>
  <c r="S1225" i="8"/>
  <c r="N1225" i="8"/>
  <c r="M1225" i="8"/>
  <c r="AU1224" i="8"/>
  <c r="O1224" i="8"/>
  <c r="P1224" i="8"/>
  <c r="AS1224" i="8"/>
  <c r="L1224" i="8"/>
  <c r="AR1224" i="8"/>
  <c r="AQ1224" i="8"/>
  <c r="AP1224" i="8"/>
  <c r="AO1224" i="8"/>
  <c r="AJ1224" i="8" s="1"/>
  <c r="AK1224" i="8" s="1"/>
  <c r="AN1224" i="8"/>
  <c r="Q1224" i="8"/>
  <c r="R1224" i="8"/>
  <c r="S1224" i="8"/>
  <c r="AM1224" i="8"/>
  <c r="N1224" i="8"/>
  <c r="M1224" i="8"/>
  <c r="O1223" i="8"/>
  <c r="P1223" i="8"/>
  <c r="AS1223" i="8"/>
  <c r="L1223" i="8"/>
  <c r="AR1223" i="8"/>
  <c r="AQ1223" i="8"/>
  <c r="AP1223" i="8"/>
  <c r="AN1223" i="8"/>
  <c r="Q1223" i="8"/>
  <c r="R1223" i="8"/>
  <c r="S1223" i="8"/>
  <c r="N1223" i="8"/>
  <c r="M1223" i="8"/>
  <c r="O1222" i="8"/>
  <c r="P1222" i="8"/>
  <c r="L1222" i="8"/>
  <c r="AR1222" i="8"/>
  <c r="AQ1222" i="8"/>
  <c r="AP1222" i="8"/>
  <c r="AN1222" i="8"/>
  <c r="Q1222" i="8"/>
  <c r="R1222" i="8"/>
  <c r="S1222" i="8"/>
  <c r="N1222" i="8"/>
  <c r="M1222" i="8"/>
  <c r="AU1221" i="8"/>
  <c r="O1221" i="8"/>
  <c r="P1221" i="8"/>
  <c r="L1221" i="8"/>
  <c r="AR1221" i="8"/>
  <c r="AQ1221" i="8"/>
  <c r="AP1221" i="8"/>
  <c r="AN1221" i="8"/>
  <c r="AK1221" i="8"/>
  <c r="Q1221" i="8"/>
  <c r="S1221" i="8"/>
  <c r="R1221" i="8"/>
  <c r="N1221" i="8"/>
  <c r="M1221" i="8"/>
  <c r="AU1220" i="8"/>
  <c r="O1220" i="8"/>
  <c r="P1220" i="8"/>
  <c r="AS1220" i="8"/>
  <c r="L1220" i="8"/>
  <c r="AR1220" i="8"/>
  <c r="AQ1220" i="8"/>
  <c r="AP1220" i="8"/>
  <c r="AO1220" i="8"/>
  <c r="AN1220" i="8"/>
  <c r="AM1220" i="8"/>
  <c r="Q1220" i="8"/>
  <c r="S1220" i="8"/>
  <c r="R1220" i="8"/>
  <c r="N1220" i="8"/>
  <c r="M1220" i="8"/>
  <c r="AU1219" i="8"/>
  <c r="O1219" i="8"/>
  <c r="P1219" i="8"/>
  <c r="AS1219" i="8"/>
  <c r="L1219" i="8"/>
  <c r="AR1219" i="8"/>
  <c r="AQ1219" i="8"/>
  <c r="AP1219" i="8"/>
  <c r="AO1219" i="8"/>
  <c r="AN1219" i="8"/>
  <c r="AM1219" i="8"/>
  <c r="Q1219" i="8"/>
  <c r="S1219" i="8"/>
  <c r="R1219" i="8"/>
  <c r="N1219" i="8"/>
  <c r="M1219" i="8"/>
  <c r="AU1218" i="8"/>
  <c r="O1218" i="8"/>
  <c r="P1218" i="8"/>
  <c r="AS1218" i="8"/>
  <c r="L1218" i="8"/>
  <c r="AR1218" i="8"/>
  <c r="AQ1218" i="8"/>
  <c r="AP1218" i="8"/>
  <c r="AO1218" i="8"/>
  <c r="AN1218" i="8"/>
  <c r="AM1218" i="8"/>
  <c r="Q1218" i="8"/>
  <c r="S1218" i="8"/>
  <c r="R1218" i="8"/>
  <c r="N1218" i="8"/>
  <c r="M1218" i="8"/>
  <c r="O1217" i="8"/>
  <c r="P1217" i="8"/>
  <c r="L1217" i="8"/>
  <c r="AR1217" i="8"/>
  <c r="AQ1217" i="8"/>
  <c r="AP1217" i="8"/>
  <c r="AN1217" i="8"/>
  <c r="S1217" i="8"/>
  <c r="R1217" i="8"/>
  <c r="Q1217" i="8"/>
  <c r="N1217" i="8"/>
  <c r="M1217" i="8"/>
  <c r="AU1216" i="8"/>
  <c r="AJ1216" i="8" s="1"/>
  <c r="AK1216" i="8" s="1"/>
  <c r="O1216" i="8"/>
  <c r="P1216" i="8"/>
  <c r="AS1216" i="8"/>
  <c r="L1216" i="8"/>
  <c r="AR1216" i="8"/>
  <c r="AQ1216" i="8"/>
  <c r="AP1216" i="8"/>
  <c r="AO1216" i="8"/>
  <c r="AN1216" i="8"/>
  <c r="AM1216" i="8"/>
  <c r="S1216" i="8"/>
  <c r="R1216" i="8"/>
  <c r="Q1216" i="8"/>
  <c r="N1216" i="8"/>
  <c r="M1216" i="8"/>
  <c r="O1215" i="8"/>
  <c r="P1215" i="8"/>
  <c r="L1215" i="8"/>
  <c r="AR1215" i="8"/>
  <c r="AQ1215" i="8"/>
  <c r="AP1215" i="8"/>
  <c r="AN1215" i="8"/>
  <c r="S1215" i="8"/>
  <c r="R1215" i="8"/>
  <c r="Q1215" i="8"/>
  <c r="N1215" i="8"/>
  <c r="M1215" i="8"/>
  <c r="O1214" i="8"/>
  <c r="P1214" i="8"/>
  <c r="L1214" i="8"/>
  <c r="AR1214" i="8"/>
  <c r="AQ1214" i="8"/>
  <c r="AP1214" i="8"/>
  <c r="AN1214" i="8"/>
  <c r="S1214" i="8"/>
  <c r="R1214" i="8"/>
  <c r="Q1214" i="8"/>
  <c r="N1214" i="8"/>
  <c r="M1214" i="8"/>
  <c r="AU1213" i="8"/>
  <c r="O1213" i="8"/>
  <c r="P1213" i="8"/>
  <c r="AS1213" i="8"/>
  <c r="L1213" i="8"/>
  <c r="AR1213" i="8"/>
  <c r="AQ1213" i="8"/>
  <c r="AP1213" i="8"/>
  <c r="AO1213" i="8"/>
  <c r="AN1213" i="8"/>
  <c r="AM1213" i="8"/>
  <c r="S1213" i="8"/>
  <c r="R1213" i="8"/>
  <c r="Q1213" i="8"/>
  <c r="N1213" i="8"/>
  <c r="M1213" i="8"/>
  <c r="AU1212" i="8"/>
  <c r="O1212" i="8"/>
  <c r="P1212" i="8"/>
  <c r="AS1212" i="8"/>
  <c r="L1212" i="8"/>
  <c r="AR1212" i="8"/>
  <c r="AQ1212" i="8"/>
  <c r="AP1212" i="8"/>
  <c r="AO1212" i="8"/>
  <c r="AN1212" i="8"/>
  <c r="AM1212" i="8"/>
  <c r="S1212" i="8"/>
  <c r="R1212" i="8"/>
  <c r="Q1212" i="8"/>
  <c r="N1212" i="8"/>
  <c r="M1212" i="8"/>
  <c r="AU1211" i="8"/>
  <c r="O1211" i="8"/>
  <c r="P1211" i="8"/>
  <c r="AS1211" i="8"/>
  <c r="L1211" i="8"/>
  <c r="AR1211" i="8"/>
  <c r="AQ1211" i="8"/>
  <c r="AP1211" i="8"/>
  <c r="AO1211" i="8"/>
  <c r="AN1211" i="8"/>
  <c r="Q1211" i="8"/>
  <c r="R1211" i="8"/>
  <c r="S1211" i="8"/>
  <c r="AM1211" i="8"/>
  <c r="N1211" i="8"/>
  <c r="M1211" i="8"/>
  <c r="AU1210" i="8"/>
  <c r="O1210" i="8"/>
  <c r="P1210" i="8"/>
  <c r="AS1210" i="8"/>
  <c r="L1210" i="8"/>
  <c r="AR1210" i="8"/>
  <c r="AQ1210" i="8"/>
  <c r="AP1210" i="8"/>
  <c r="AO1210" i="8"/>
  <c r="AN1210" i="8"/>
  <c r="AM1210" i="8"/>
  <c r="S1210" i="8"/>
  <c r="R1210" i="8"/>
  <c r="Q1210" i="8"/>
  <c r="N1210" i="8"/>
  <c r="M1210" i="8"/>
  <c r="O1209" i="8"/>
  <c r="P1209" i="8"/>
  <c r="L1209" i="8"/>
  <c r="AR1209" i="8"/>
  <c r="AQ1209" i="8"/>
  <c r="AP1209" i="8"/>
  <c r="AN1209" i="8"/>
  <c r="Q1209" i="8"/>
  <c r="R1209" i="8"/>
  <c r="S1209" i="8"/>
  <c r="N1209" i="8"/>
  <c r="M1209" i="8"/>
  <c r="AU1208" i="8"/>
  <c r="O1208" i="8"/>
  <c r="P1208" i="8"/>
  <c r="AS1208" i="8"/>
  <c r="L1208" i="8"/>
  <c r="AR1208" i="8"/>
  <c r="AQ1208" i="8"/>
  <c r="AP1208" i="8"/>
  <c r="AO1208" i="8"/>
  <c r="AN1208" i="8"/>
  <c r="Q1208" i="8"/>
  <c r="R1208" i="8"/>
  <c r="AM1208" i="8"/>
  <c r="S1208" i="8"/>
  <c r="N1208" i="8"/>
  <c r="M1208" i="8"/>
  <c r="O1207" i="8"/>
  <c r="P1207" i="8"/>
  <c r="AS1207" i="8"/>
  <c r="L1207" i="8"/>
  <c r="AR1207" i="8"/>
  <c r="AQ1207" i="8"/>
  <c r="AP1207" i="8"/>
  <c r="AN1207" i="8"/>
  <c r="Q1207" i="8"/>
  <c r="R1207" i="8"/>
  <c r="S1207" i="8"/>
  <c r="AM1207" i="8"/>
  <c r="N1207" i="8"/>
  <c r="M1207" i="8"/>
  <c r="O1206" i="8"/>
  <c r="P1206" i="8"/>
  <c r="L1206" i="8"/>
  <c r="AR1206" i="8"/>
  <c r="AQ1206" i="8"/>
  <c r="AP1206" i="8"/>
  <c r="AN1206" i="8"/>
  <c r="S1206" i="8"/>
  <c r="R1206" i="8"/>
  <c r="Q1206" i="8"/>
  <c r="N1206" i="8"/>
  <c r="M1206" i="8"/>
  <c r="AU1205" i="8"/>
  <c r="O1205" i="8"/>
  <c r="P1205" i="8"/>
  <c r="AS1205" i="8"/>
  <c r="L1205" i="8"/>
  <c r="AR1205" i="8"/>
  <c r="AQ1205" i="8"/>
  <c r="AP1205" i="8"/>
  <c r="AO1205" i="8"/>
  <c r="AN1205" i="8"/>
  <c r="AM1205" i="8"/>
  <c r="S1205" i="8"/>
  <c r="R1205" i="8"/>
  <c r="Q1205" i="8"/>
  <c r="N1205" i="8"/>
  <c r="M1205" i="8"/>
  <c r="AU1204" i="8"/>
  <c r="O1204" i="8"/>
  <c r="P1204" i="8"/>
  <c r="AS1204" i="8"/>
  <c r="L1204" i="8"/>
  <c r="AR1204" i="8"/>
  <c r="AQ1204" i="8"/>
  <c r="AP1204" i="8"/>
  <c r="AO1204" i="8"/>
  <c r="AN1204" i="8"/>
  <c r="AM1204" i="8"/>
  <c r="S1204" i="8"/>
  <c r="R1204" i="8"/>
  <c r="Q1204" i="8"/>
  <c r="N1204" i="8"/>
  <c r="M1204" i="8"/>
  <c r="AU1203" i="8"/>
  <c r="AJ1203" i="8" s="1"/>
  <c r="AK1203" i="8" s="1"/>
  <c r="O1203" i="8"/>
  <c r="P1203" i="8"/>
  <c r="AS1203" i="8"/>
  <c r="L1203" i="8"/>
  <c r="AR1203" i="8"/>
  <c r="AQ1203" i="8"/>
  <c r="AP1203" i="8"/>
  <c r="AO1203" i="8"/>
  <c r="AN1203" i="8"/>
  <c r="AM1203" i="8"/>
  <c r="S1203" i="8"/>
  <c r="R1203" i="8"/>
  <c r="Q1203" i="8"/>
  <c r="N1203" i="8"/>
  <c r="M1203" i="8"/>
  <c r="AU1202" i="8"/>
  <c r="O1202" i="8"/>
  <c r="P1202" i="8"/>
  <c r="AS1202" i="8"/>
  <c r="L1202" i="8"/>
  <c r="AR1202" i="8"/>
  <c r="AQ1202" i="8"/>
  <c r="AP1202" i="8"/>
  <c r="AO1202" i="8"/>
  <c r="AN1202" i="8"/>
  <c r="AM1202" i="8"/>
  <c r="S1202" i="8"/>
  <c r="R1202" i="8"/>
  <c r="Q1202" i="8"/>
  <c r="N1202" i="8"/>
  <c r="M1202" i="8"/>
  <c r="O1201" i="8"/>
  <c r="P1201" i="8"/>
  <c r="L1201" i="8"/>
  <c r="AR1201" i="8"/>
  <c r="AQ1201" i="8"/>
  <c r="AP1201" i="8"/>
  <c r="AN1201" i="8"/>
  <c r="S1201" i="8"/>
  <c r="R1201" i="8"/>
  <c r="Q1201" i="8"/>
  <c r="N1201" i="8"/>
  <c r="M1201" i="8"/>
  <c r="AU1200" i="8"/>
  <c r="O1200" i="8"/>
  <c r="P1200" i="8"/>
  <c r="AS1200" i="8"/>
  <c r="L1200" i="8"/>
  <c r="AR1200" i="8"/>
  <c r="AQ1200" i="8"/>
  <c r="AP1200" i="8"/>
  <c r="AO1200" i="8"/>
  <c r="AN1200" i="8"/>
  <c r="AM1200" i="8"/>
  <c r="AJ1200" i="8" s="1"/>
  <c r="AK1200" i="8" s="1"/>
  <c r="S1200" i="8"/>
  <c r="R1200" i="8"/>
  <c r="Q1200" i="8"/>
  <c r="N1200" i="8"/>
  <c r="M1200" i="8"/>
  <c r="O1199" i="8"/>
  <c r="P1199" i="8"/>
  <c r="L1199" i="8"/>
  <c r="AR1199" i="8"/>
  <c r="AQ1199" i="8"/>
  <c r="AP1199" i="8"/>
  <c r="AN1199" i="8"/>
  <c r="S1199" i="8"/>
  <c r="R1199" i="8"/>
  <c r="Q1199" i="8"/>
  <c r="N1199" i="8"/>
  <c r="M1199" i="8"/>
  <c r="O1198" i="8"/>
  <c r="P1198" i="8"/>
  <c r="L1198" i="8"/>
  <c r="AR1198" i="8"/>
  <c r="AQ1198" i="8"/>
  <c r="AP1198" i="8"/>
  <c r="AN1198" i="8"/>
  <c r="S1198" i="8"/>
  <c r="R1198" i="8"/>
  <c r="Q1198" i="8"/>
  <c r="N1198" i="8"/>
  <c r="M1198" i="8"/>
  <c r="AU1197" i="8"/>
  <c r="O1197" i="8"/>
  <c r="P1197" i="8"/>
  <c r="AS1197" i="8"/>
  <c r="L1197" i="8"/>
  <c r="AR1197" i="8"/>
  <c r="AQ1197" i="8"/>
  <c r="AP1197" i="8"/>
  <c r="AO1197" i="8"/>
  <c r="AN1197" i="8"/>
  <c r="AM1197" i="8"/>
  <c r="S1197" i="8"/>
  <c r="R1197" i="8"/>
  <c r="Q1197" i="8"/>
  <c r="N1197" i="8"/>
  <c r="M1197" i="8"/>
  <c r="AU1196" i="8"/>
  <c r="O1196" i="8"/>
  <c r="P1196" i="8"/>
  <c r="AS1196" i="8"/>
  <c r="L1196" i="8"/>
  <c r="AR1196" i="8"/>
  <c r="AQ1196" i="8"/>
  <c r="AP1196" i="8"/>
  <c r="AO1196" i="8"/>
  <c r="AN1196" i="8"/>
  <c r="AM1196" i="8"/>
  <c r="S1196" i="8"/>
  <c r="R1196" i="8"/>
  <c r="Q1196" i="8"/>
  <c r="N1196" i="8"/>
  <c r="M1196" i="8"/>
  <c r="AU1195" i="8"/>
  <c r="O1195" i="8"/>
  <c r="P1195" i="8"/>
  <c r="AS1195" i="8"/>
  <c r="L1195" i="8"/>
  <c r="AR1195" i="8"/>
  <c r="AQ1195" i="8"/>
  <c r="AP1195" i="8"/>
  <c r="AO1195" i="8"/>
  <c r="AN1195" i="8"/>
  <c r="AM1195" i="8"/>
  <c r="AJ1195" i="8" s="1"/>
  <c r="AK1195" i="8" s="1"/>
  <c r="S1195" i="8"/>
  <c r="R1195" i="8"/>
  <c r="Q1195" i="8"/>
  <c r="N1195" i="8"/>
  <c r="M1195" i="8"/>
  <c r="AU1194" i="8"/>
  <c r="O1194" i="8"/>
  <c r="P1194" i="8"/>
  <c r="AS1194" i="8"/>
  <c r="L1194" i="8"/>
  <c r="AR1194" i="8"/>
  <c r="AQ1194" i="8"/>
  <c r="AP1194" i="8"/>
  <c r="AO1194" i="8"/>
  <c r="AN1194" i="8"/>
  <c r="AM1194" i="8"/>
  <c r="AJ1194" i="8" s="1"/>
  <c r="AK1194" i="8" s="1"/>
  <c r="S1194" i="8"/>
  <c r="R1194" i="8"/>
  <c r="Q1194" i="8"/>
  <c r="N1194" i="8"/>
  <c r="M1194" i="8"/>
  <c r="O1193" i="8"/>
  <c r="P1193" i="8"/>
  <c r="L1193" i="8"/>
  <c r="AR1193" i="8"/>
  <c r="AQ1193" i="8"/>
  <c r="AP1193" i="8"/>
  <c r="AN1193" i="8"/>
  <c r="Q1193" i="8"/>
  <c r="R1193" i="8"/>
  <c r="S1193" i="8"/>
  <c r="N1193" i="8"/>
  <c r="M1193" i="8"/>
  <c r="AU1192" i="8"/>
  <c r="O1192" i="8"/>
  <c r="P1192" i="8"/>
  <c r="AS1192" i="8"/>
  <c r="L1192" i="8"/>
  <c r="AR1192" i="8"/>
  <c r="AQ1192" i="8"/>
  <c r="AP1192" i="8"/>
  <c r="AO1192" i="8"/>
  <c r="AN1192" i="8"/>
  <c r="AM1192" i="8"/>
  <c r="AJ1192" i="8" s="1"/>
  <c r="AK1192" i="8" s="1"/>
  <c r="S1192" i="8"/>
  <c r="R1192" i="8"/>
  <c r="Q1192" i="8"/>
  <c r="N1192" i="8"/>
  <c r="M1192" i="8"/>
  <c r="O1191" i="8"/>
  <c r="P1191" i="8"/>
  <c r="AS1191" i="8"/>
  <c r="L1191" i="8"/>
  <c r="AR1191" i="8"/>
  <c r="AQ1191" i="8"/>
  <c r="AP1191" i="8"/>
  <c r="AN1191" i="8"/>
  <c r="Q1191" i="8"/>
  <c r="R1191" i="8"/>
  <c r="S1191" i="8"/>
  <c r="AM1191" i="8"/>
  <c r="N1191" i="8"/>
  <c r="M1191" i="8"/>
  <c r="O1190" i="8"/>
  <c r="P1190" i="8"/>
  <c r="L1190" i="8"/>
  <c r="AR1190" i="8"/>
  <c r="AQ1190" i="8"/>
  <c r="AP1190" i="8"/>
  <c r="AN1190" i="8"/>
  <c r="S1190" i="8"/>
  <c r="R1190" i="8"/>
  <c r="Q1190" i="8"/>
  <c r="N1190" i="8"/>
  <c r="M1190" i="8"/>
  <c r="AU1189" i="8"/>
  <c r="O1189" i="8"/>
  <c r="P1189" i="8"/>
  <c r="AS1189" i="8"/>
  <c r="L1189" i="8"/>
  <c r="AR1189" i="8"/>
  <c r="AQ1189" i="8"/>
  <c r="AP1189" i="8"/>
  <c r="AO1189" i="8"/>
  <c r="AN1189" i="8"/>
  <c r="AM1189" i="8"/>
  <c r="S1189" i="8"/>
  <c r="R1189" i="8"/>
  <c r="Q1189" i="8"/>
  <c r="N1189" i="8"/>
  <c r="M1189" i="8"/>
  <c r="AU1188" i="8"/>
  <c r="O1188" i="8"/>
  <c r="P1188" i="8"/>
  <c r="AS1188" i="8"/>
  <c r="L1188" i="8"/>
  <c r="AR1188" i="8"/>
  <c r="AQ1188" i="8"/>
  <c r="AP1188" i="8"/>
  <c r="AO1188" i="8"/>
  <c r="AN1188" i="8"/>
  <c r="AM1188" i="8"/>
  <c r="S1188" i="8"/>
  <c r="R1188" i="8"/>
  <c r="Q1188" i="8"/>
  <c r="N1188" i="8"/>
  <c r="M1188" i="8"/>
  <c r="AU1187" i="8"/>
  <c r="O1187" i="8"/>
  <c r="P1187" i="8"/>
  <c r="AS1187" i="8"/>
  <c r="L1187" i="8"/>
  <c r="AR1187" i="8"/>
  <c r="AQ1187" i="8"/>
  <c r="AP1187" i="8"/>
  <c r="AO1187" i="8"/>
  <c r="AN1187" i="8"/>
  <c r="AM1187" i="8"/>
  <c r="S1187" i="8"/>
  <c r="R1187" i="8"/>
  <c r="Q1187" i="8"/>
  <c r="N1187" i="8"/>
  <c r="M1187" i="8"/>
  <c r="AU1186" i="8"/>
  <c r="O1186" i="8"/>
  <c r="P1186" i="8"/>
  <c r="AS1186" i="8"/>
  <c r="L1186" i="8"/>
  <c r="AR1186" i="8"/>
  <c r="AQ1186" i="8"/>
  <c r="AP1186" i="8"/>
  <c r="AO1186" i="8"/>
  <c r="AN1186" i="8"/>
  <c r="AM1186" i="8"/>
  <c r="S1186" i="8"/>
  <c r="R1186" i="8"/>
  <c r="Q1186" i="8"/>
  <c r="N1186" i="8"/>
  <c r="M1186" i="8"/>
  <c r="O1185" i="8"/>
  <c r="P1185" i="8"/>
  <c r="L1185" i="8"/>
  <c r="AR1185" i="8"/>
  <c r="AQ1185" i="8"/>
  <c r="AP1185" i="8"/>
  <c r="AN1185" i="8"/>
  <c r="S1185" i="8"/>
  <c r="R1185" i="8"/>
  <c r="Q1185" i="8"/>
  <c r="N1185" i="8"/>
  <c r="M1185" i="8"/>
  <c r="AU1184" i="8"/>
  <c r="O1184" i="8"/>
  <c r="P1184" i="8"/>
  <c r="AS1184" i="8"/>
  <c r="L1184" i="8"/>
  <c r="AR1184" i="8"/>
  <c r="AQ1184" i="8"/>
  <c r="AP1184" i="8"/>
  <c r="AO1184" i="8"/>
  <c r="AN1184" i="8"/>
  <c r="AM1184" i="8"/>
  <c r="S1184" i="8"/>
  <c r="R1184" i="8"/>
  <c r="Q1184" i="8"/>
  <c r="N1184" i="8"/>
  <c r="M1184" i="8"/>
  <c r="O1183" i="8"/>
  <c r="P1183" i="8"/>
  <c r="L1183" i="8"/>
  <c r="AR1183" i="8"/>
  <c r="AQ1183" i="8"/>
  <c r="AP1183" i="8"/>
  <c r="AN1183" i="8"/>
  <c r="S1183" i="8"/>
  <c r="R1183" i="8"/>
  <c r="Q1183" i="8"/>
  <c r="N1183" i="8"/>
  <c r="M1183" i="8"/>
  <c r="O1182" i="8"/>
  <c r="P1182" i="8"/>
  <c r="L1182" i="8"/>
  <c r="AR1182" i="8"/>
  <c r="AQ1182" i="8"/>
  <c r="AP1182" i="8"/>
  <c r="AN1182" i="8"/>
  <c r="S1182" i="8"/>
  <c r="R1182" i="8"/>
  <c r="Q1182" i="8"/>
  <c r="N1182" i="8"/>
  <c r="M1182" i="8"/>
  <c r="AU1181" i="8"/>
  <c r="O1181" i="8"/>
  <c r="P1181" i="8"/>
  <c r="AS1181" i="8"/>
  <c r="L1181" i="8"/>
  <c r="AR1181" i="8"/>
  <c r="AQ1181" i="8"/>
  <c r="AP1181" i="8"/>
  <c r="AO1181" i="8"/>
  <c r="AN1181" i="8"/>
  <c r="Q1181" i="8"/>
  <c r="R1181" i="8"/>
  <c r="S1181" i="8"/>
  <c r="AM1181" i="8"/>
  <c r="N1181" i="8"/>
  <c r="M1181" i="8"/>
  <c r="AU1180" i="8"/>
  <c r="O1180" i="8"/>
  <c r="P1180" i="8"/>
  <c r="AS1180" i="8"/>
  <c r="L1180" i="8"/>
  <c r="AR1180" i="8"/>
  <c r="AQ1180" i="8"/>
  <c r="AP1180" i="8"/>
  <c r="AO1180" i="8"/>
  <c r="AN1180" i="8"/>
  <c r="Q1180" i="8"/>
  <c r="R1180" i="8"/>
  <c r="S1180" i="8"/>
  <c r="AM1180" i="8"/>
  <c r="N1180" i="8"/>
  <c r="M1180" i="8"/>
  <c r="AU1179" i="8"/>
  <c r="O1179" i="8"/>
  <c r="P1179" i="8"/>
  <c r="AS1179" i="8"/>
  <c r="L1179" i="8"/>
  <c r="AR1179" i="8"/>
  <c r="AQ1179" i="8"/>
  <c r="AP1179" i="8"/>
  <c r="AO1179" i="8"/>
  <c r="AN1179" i="8"/>
  <c r="Q1179" i="8"/>
  <c r="R1179" i="8"/>
  <c r="S1179" i="8"/>
  <c r="AM1179" i="8"/>
  <c r="N1179" i="8"/>
  <c r="M1179" i="8"/>
  <c r="AU1178" i="8"/>
  <c r="O1178" i="8"/>
  <c r="P1178" i="8"/>
  <c r="AS1178" i="8"/>
  <c r="L1178" i="8"/>
  <c r="AR1178" i="8"/>
  <c r="AQ1178" i="8"/>
  <c r="AP1178" i="8"/>
  <c r="AO1178" i="8"/>
  <c r="AN1178" i="8"/>
  <c r="Q1178" i="8"/>
  <c r="R1178" i="8"/>
  <c r="S1178" i="8"/>
  <c r="AM1178" i="8"/>
  <c r="AJ1178" i="8" s="1"/>
  <c r="AK1178" i="8" s="1"/>
  <c r="N1178" i="8"/>
  <c r="M1178" i="8"/>
  <c r="O1177" i="8"/>
  <c r="P1177" i="8"/>
  <c r="L1177" i="8"/>
  <c r="AR1177" i="8"/>
  <c r="AQ1177" i="8"/>
  <c r="AP1177" i="8"/>
  <c r="AN1177" i="8"/>
  <c r="S1177" i="8"/>
  <c r="R1177" i="8"/>
  <c r="Q1177" i="8"/>
  <c r="N1177" i="8"/>
  <c r="M1177" i="8"/>
  <c r="AU1176" i="8"/>
  <c r="O1176" i="8"/>
  <c r="P1176" i="8"/>
  <c r="AS1176" i="8"/>
  <c r="L1176" i="8"/>
  <c r="AR1176" i="8"/>
  <c r="AQ1176" i="8"/>
  <c r="AP1176" i="8"/>
  <c r="AO1176" i="8"/>
  <c r="AN1176" i="8"/>
  <c r="AM1176" i="8"/>
  <c r="S1176" i="8"/>
  <c r="R1176" i="8"/>
  <c r="Q1176" i="8"/>
  <c r="N1176" i="8"/>
  <c r="M1176" i="8"/>
  <c r="O1175" i="8"/>
  <c r="P1175" i="8"/>
  <c r="L1175" i="8"/>
  <c r="AR1175" i="8"/>
  <c r="AQ1175" i="8"/>
  <c r="AP1175" i="8"/>
  <c r="AN1175" i="8"/>
  <c r="AM1175" i="8"/>
  <c r="S1175" i="8"/>
  <c r="R1175" i="8"/>
  <c r="Q1175" i="8"/>
  <c r="N1175" i="8"/>
  <c r="M1175" i="8"/>
  <c r="O1174" i="8"/>
  <c r="P1174" i="8"/>
  <c r="L1174" i="8"/>
  <c r="AR1174" i="8"/>
  <c r="AQ1174" i="8"/>
  <c r="AP1174" i="8"/>
  <c r="AN1174" i="8"/>
  <c r="S1174" i="8"/>
  <c r="R1174" i="8"/>
  <c r="Q1174" i="8"/>
  <c r="N1174" i="8"/>
  <c r="M1174" i="8"/>
  <c r="AU1173" i="8"/>
  <c r="O1173" i="8"/>
  <c r="P1173" i="8"/>
  <c r="AS1173" i="8"/>
  <c r="L1173" i="8"/>
  <c r="AR1173" i="8"/>
  <c r="AQ1173" i="8"/>
  <c r="AP1173" i="8"/>
  <c r="AO1173" i="8"/>
  <c r="AN1173" i="8"/>
  <c r="AM1173" i="8"/>
  <c r="S1173" i="8"/>
  <c r="R1173" i="8"/>
  <c r="Q1173" i="8"/>
  <c r="N1173" i="8"/>
  <c r="M1173" i="8"/>
  <c r="AU1172" i="8"/>
  <c r="AJ1172" i="8" s="1"/>
  <c r="AK1172" i="8" s="1"/>
  <c r="O1172" i="8"/>
  <c r="P1172" i="8"/>
  <c r="AS1172" i="8"/>
  <c r="L1172" i="8"/>
  <c r="AR1172" i="8"/>
  <c r="AQ1172" i="8"/>
  <c r="AP1172" i="8"/>
  <c r="AO1172" i="8"/>
  <c r="AN1172" i="8"/>
  <c r="AM1172" i="8"/>
  <c r="S1172" i="8"/>
  <c r="R1172" i="8"/>
  <c r="Q1172" i="8"/>
  <c r="N1172" i="8"/>
  <c r="M1172" i="8"/>
  <c r="AU1171" i="8"/>
  <c r="O1171" i="8"/>
  <c r="P1171" i="8"/>
  <c r="AS1171" i="8"/>
  <c r="L1171" i="8"/>
  <c r="AR1171" i="8"/>
  <c r="AQ1171" i="8"/>
  <c r="AP1171" i="8"/>
  <c r="AO1171" i="8"/>
  <c r="AN1171" i="8"/>
  <c r="AM1171" i="8"/>
  <c r="S1171" i="8"/>
  <c r="R1171" i="8"/>
  <c r="Q1171" i="8"/>
  <c r="N1171" i="8"/>
  <c r="M1171" i="8"/>
  <c r="AU1170" i="8"/>
  <c r="O1170" i="8"/>
  <c r="P1170" i="8"/>
  <c r="AS1170" i="8"/>
  <c r="L1170" i="8"/>
  <c r="AR1170" i="8"/>
  <c r="AQ1170" i="8"/>
  <c r="AP1170" i="8"/>
  <c r="AO1170" i="8"/>
  <c r="AN1170" i="8"/>
  <c r="AM1170" i="8"/>
  <c r="S1170" i="8"/>
  <c r="R1170" i="8"/>
  <c r="Q1170" i="8"/>
  <c r="N1170" i="8"/>
  <c r="M1170" i="8"/>
  <c r="O1169" i="8"/>
  <c r="P1169" i="8"/>
  <c r="L1169" i="8"/>
  <c r="AR1169" i="8"/>
  <c r="AQ1169" i="8"/>
  <c r="AP1169" i="8"/>
  <c r="AN1169" i="8"/>
  <c r="S1169" i="8"/>
  <c r="R1169" i="8"/>
  <c r="Q1169" i="8"/>
  <c r="N1169" i="8"/>
  <c r="M1169" i="8"/>
  <c r="AU1168" i="8"/>
  <c r="O1168" i="8"/>
  <c r="P1168" i="8"/>
  <c r="AS1168" i="8"/>
  <c r="L1168" i="8"/>
  <c r="AR1168" i="8"/>
  <c r="AQ1168" i="8"/>
  <c r="AP1168" i="8"/>
  <c r="AO1168" i="8"/>
  <c r="AN1168" i="8"/>
  <c r="AM1168" i="8"/>
  <c r="S1168" i="8"/>
  <c r="R1168" i="8"/>
  <c r="Q1168" i="8"/>
  <c r="N1168" i="8"/>
  <c r="M1168" i="8"/>
  <c r="AU1167" i="8"/>
  <c r="O1167" i="8"/>
  <c r="P1167" i="8"/>
  <c r="L1167" i="8"/>
  <c r="AR1167" i="8"/>
  <c r="AQ1167" i="8"/>
  <c r="AP1167" i="8"/>
  <c r="AO1167" i="8"/>
  <c r="AN1167" i="8"/>
  <c r="S1167" i="8"/>
  <c r="R1167" i="8"/>
  <c r="Q1167" i="8"/>
  <c r="N1167" i="8"/>
  <c r="M1167" i="8"/>
  <c r="O1166" i="8"/>
  <c r="P1166" i="8"/>
  <c r="L1166" i="8"/>
  <c r="AR1166" i="8"/>
  <c r="AQ1166" i="8"/>
  <c r="AP1166" i="8"/>
  <c r="AN1166" i="8"/>
  <c r="S1166" i="8"/>
  <c r="R1166" i="8"/>
  <c r="Q1166" i="8"/>
  <c r="N1166" i="8"/>
  <c r="M1166" i="8"/>
  <c r="AU1165" i="8"/>
  <c r="O1165" i="8"/>
  <c r="P1165" i="8"/>
  <c r="AS1165" i="8"/>
  <c r="L1165" i="8"/>
  <c r="AR1165" i="8"/>
  <c r="AQ1165" i="8"/>
  <c r="AP1165" i="8"/>
  <c r="AO1165" i="8"/>
  <c r="AN1165" i="8"/>
  <c r="AM1165" i="8"/>
  <c r="AJ1165" i="8" s="1"/>
  <c r="AK1165" i="8" s="1"/>
  <c r="S1165" i="8"/>
  <c r="R1165" i="8"/>
  <c r="Q1165" i="8"/>
  <c r="N1165" i="8"/>
  <c r="M1165" i="8"/>
  <c r="AU1164" i="8"/>
  <c r="O1164" i="8"/>
  <c r="P1164" i="8"/>
  <c r="AS1164" i="8"/>
  <c r="L1164" i="8"/>
  <c r="AR1164" i="8"/>
  <c r="AQ1164" i="8"/>
  <c r="AP1164" i="8"/>
  <c r="AO1164" i="8"/>
  <c r="AN1164" i="8"/>
  <c r="AM1164" i="8"/>
  <c r="AJ1164" i="8" s="1"/>
  <c r="AK1164" i="8" s="1"/>
  <c r="S1164" i="8"/>
  <c r="R1164" i="8"/>
  <c r="Q1164" i="8"/>
  <c r="N1164" i="8"/>
  <c r="M1164" i="8"/>
  <c r="AU1163" i="8"/>
  <c r="O1163" i="8"/>
  <c r="P1163" i="8"/>
  <c r="AS1163" i="8"/>
  <c r="L1163" i="8"/>
  <c r="AR1163" i="8"/>
  <c r="AQ1163" i="8"/>
  <c r="AP1163" i="8"/>
  <c r="AO1163" i="8"/>
  <c r="AN1163" i="8"/>
  <c r="AM1163" i="8"/>
  <c r="AJ1163" i="8" s="1"/>
  <c r="AK1163" i="8" s="1"/>
  <c r="S1163" i="8"/>
  <c r="R1163" i="8"/>
  <c r="Q1163" i="8"/>
  <c r="N1163" i="8"/>
  <c r="M1163" i="8"/>
  <c r="AU1162" i="8"/>
  <c r="O1162" i="8"/>
  <c r="P1162" i="8"/>
  <c r="AS1162" i="8"/>
  <c r="L1162" i="8"/>
  <c r="AR1162" i="8"/>
  <c r="AQ1162" i="8"/>
  <c r="AP1162" i="8"/>
  <c r="AO1162" i="8"/>
  <c r="AN1162" i="8"/>
  <c r="Q1162" i="8"/>
  <c r="R1162" i="8"/>
  <c r="AM1162" i="8"/>
  <c r="AJ1162" i="8" s="1"/>
  <c r="AK1162" i="8" s="1"/>
  <c r="S1162" i="8"/>
  <c r="N1162" i="8"/>
  <c r="M1162" i="8"/>
  <c r="O1161" i="8"/>
  <c r="P1161" i="8"/>
  <c r="L1161" i="8"/>
  <c r="AR1161" i="8"/>
  <c r="AQ1161" i="8"/>
  <c r="AP1161" i="8"/>
  <c r="AN1161" i="8"/>
  <c r="S1161" i="8"/>
  <c r="R1161" i="8"/>
  <c r="Q1161" i="8"/>
  <c r="N1161" i="8"/>
  <c r="M1161" i="8"/>
  <c r="AU1160" i="8"/>
  <c r="O1160" i="8"/>
  <c r="P1160" i="8"/>
  <c r="AS1160" i="8"/>
  <c r="L1160" i="8"/>
  <c r="AR1160" i="8"/>
  <c r="AQ1160" i="8"/>
  <c r="AP1160" i="8"/>
  <c r="AO1160" i="8"/>
  <c r="AN1160" i="8"/>
  <c r="Q1160" i="8"/>
  <c r="R1160" i="8"/>
  <c r="S1160" i="8"/>
  <c r="AM1160" i="8"/>
  <c r="N1160" i="8"/>
  <c r="M1160" i="8"/>
  <c r="O1159" i="8"/>
  <c r="P1159" i="8"/>
  <c r="L1159" i="8"/>
  <c r="AR1159" i="8"/>
  <c r="AQ1159" i="8"/>
  <c r="AP1159" i="8"/>
  <c r="AN1159" i="8"/>
  <c r="AM1159" i="8"/>
  <c r="S1159" i="8"/>
  <c r="R1159" i="8"/>
  <c r="Q1159" i="8"/>
  <c r="N1159" i="8"/>
  <c r="M1159" i="8"/>
  <c r="O1158" i="8"/>
  <c r="P1158" i="8"/>
  <c r="L1158" i="8"/>
  <c r="AR1158" i="8"/>
  <c r="AQ1158" i="8"/>
  <c r="AP1158" i="8"/>
  <c r="AN1158" i="8"/>
  <c r="S1158" i="8"/>
  <c r="R1158" i="8"/>
  <c r="Q1158" i="8"/>
  <c r="N1158" i="8"/>
  <c r="M1158" i="8"/>
  <c r="AU1157" i="8"/>
  <c r="O1157" i="8"/>
  <c r="P1157" i="8"/>
  <c r="AS1157" i="8"/>
  <c r="L1157" i="8"/>
  <c r="AR1157" i="8"/>
  <c r="AQ1157" i="8"/>
  <c r="AP1157" i="8"/>
  <c r="AO1157" i="8"/>
  <c r="AN1157" i="8"/>
  <c r="AM1157" i="8"/>
  <c r="S1157" i="8"/>
  <c r="R1157" i="8"/>
  <c r="Q1157" i="8"/>
  <c r="N1157" i="8"/>
  <c r="M1157" i="8"/>
  <c r="AU1156" i="8"/>
  <c r="O1156" i="8"/>
  <c r="P1156" i="8"/>
  <c r="AS1156" i="8"/>
  <c r="L1156" i="8"/>
  <c r="AR1156" i="8"/>
  <c r="AQ1156" i="8"/>
  <c r="AP1156" i="8"/>
  <c r="AO1156" i="8"/>
  <c r="AN1156" i="8"/>
  <c r="AM1156" i="8"/>
  <c r="S1156" i="8"/>
  <c r="R1156" i="8"/>
  <c r="Q1156" i="8"/>
  <c r="N1156" i="8"/>
  <c r="M1156" i="8"/>
  <c r="AU1155" i="8"/>
  <c r="O1155" i="8"/>
  <c r="P1155" i="8"/>
  <c r="AS1155" i="8"/>
  <c r="L1155" i="8"/>
  <c r="AR1155" i="8"/>
  <c r="AQ1155" i="8"/>
  <c r="AP1155" i="8"/>
  <c r="AO1155" i="8"/>
  <c r="AN1155" i="8"/>
  <c r="AM1155" i="8"/>
  <c r="S1155" i="8"/>
  <c r="R1155" i="8"/>
  <c r="Q1155" i="8"/>
  <c r="N1155" i="8"/>
  <c r="M1155" i="8"/>
  <c r="AU1154" i="8"/>
  <c r="O1154" i="8"/>
  <c r="P1154" i="8"/>
  <c r="AS1154" i="8"/>
  <c r="L1154" i="8"/>
  <c r="AR1154" i="8"/>
  <c r="AQ1154" i="8"/>
  <c r="AP1154" i="8"/>
  <c r="AO1154" i="8"/>
  <c r="AN1154" i="8"/>
  <c r="AM1154" i="8"/>
  <c r="S1154" i="8"/>
  <c r="R1154" i="8"/>
  <c r="Q1154" i="8"/>
  <c r="N1154" i="8"/>
  <c r="M1154" i="8"/>
  <c r="O1153" i="8"/>
  <c r="P1153" i="8"/>
  <c r="L1153" i="8"/>
  <c r="AR1153" i="8"/>
  <c r="AQ1153" i="8"/>
  <c r="AP1153" i="8"/>
  <c r="AN1153" i="8"/>
  <c r="S1153" i="8"/>
  <c r="R1153" i="8"/>
  <c r="Q1153" i="8"/>
  <c r="N1153" i="8"/>
  <c r="M1153" i="8"/>
  <c r="AU1152" i="8"/>
  <c r="O1152" i="8"/>
  <c r="P1152" i="8"/>
  <c r="AS1152" i="8"/>
  <c r="L1152" i="8"/>
  <c r="AR1152" i="8"/>
  <c r="AQ1152" i="8"/>
  <c r="AP1152" i="8"/>
  <c r="AO1152" i="8"/>
  <c r="AN1152" i="8"/>
  <c r="AM1152" i="8"/>
  <c r="S1152" i="8"/>
  <c r="R1152" i="8"/>
  <c r="Q1152" i="8"/>
  <c r="N1152" i="8"/>
  <c r="M1152" i="8"/>
  <c r="AU1151" i="8"/>
  <c r="O1151" i="8"/>
  <c r="P1151" i="8"/>
  <c r="L1151" i="8"/>
  <c r="AR1151" i="8"/>
  <c r="AQ1151" i="8"/>
  <c r="AP1151" i="8"/>
  <c r="AO1151" i="8"/>
  <c r="AN1151" i="8"/>
  <c r="AM1151" i="8"/>
  <c r="AJ1151" i="8" s="1"/>
  <c r="AK1151" i="8" s="1"/>
  <c r="S1151" i="8"/>
  <c r="R1151" i="8"/>
  <c r="Q1151" i="8"/>
  <c r="N1151" i="8"/>
  <c r="M1151" i="8"/>
  <c r="O1150" i="8"/>
  <c r="P1150" i="8"/>
  <c r="L1150" i="8"/>
  <c r="AR1150" i="8"/>
  <c r="AQ1150" i="8"/>
  <c r="AP1150" i="8"/>
  <c r="AN1150" i="8"/>
  <c r="S1150" i="8"/>
  <c r="R1150" i="8"/>
  <c r="Q1150" i="8"/>
  <c r="N1150" i="8"/>
  <c r="M1150" i="8"/>
  <c r="AU1149" i="8"/>
  <c r="O1149" i="8"/>
  <c r="P1149" i="8"/>
  <c r="AS1149" i="8"/>
  <c r="L1149" i="8"/>
  <c r="AR1149" i="8"/>
  <c r="AQ1149" i="8"/>
  <c r="AP1149" i="8"/>
  <c r="AO1149" i="8"/>
  <c r="AN1149" i="8"/>
  <c r="AM1149" i="8"/>
  <c r="S1149" i="8"/>
  <c r="R1149" i="8"/>
  <c r="Q1149" i="8"/>
  <c r="N1149" i="8"/>
  <c r="M1149" i="8"/>
  <c r="AU1148" i="8"/>
  <c r="O1148" i="8"/>
  <c r="P1148" i="8"/>
  <c r="AS1148" i="8"/>
  <c r="L1148" i="8"/>
  <c r="AR1148" i="8"/>
  <c r="AQ1148" i="8"/>
  <c r="AP1148" i="8"/>
  <c r="AO1148" i="8"/>
  <c r="AN1148" i="8"/>
  <c r="AM1148" i="8"/>
  <c r="S1148" i="8"/>
  <c r="R1148" i="8"/>
  <c r="Q1148" i="8"/>
  <c r="N1148" i="8"/>
  <c r="M1148" i="8"/>
  <c r="AU1147" i="8"/>
  <c r="O1147" i="8"/>
  <c r="P1147" i="8"/>
  <c r="AS1147" i="8"/>
  <c r="L1147" i="8"/>
  <c r="AR1147" i="8"/>
  <c r="AQ1147" i="8"/>
  <c r="AP1147" i="8"/>
  <c r="AO1147" i="8"/>
  <c r="AN1147" i="8"/>
  <c r="AM1147" i="8"/>
  <c r="S1147" i="8"/>
  <c r="R1147" i="8"/>
  <c r="Q1147" i="8"/>
  <c r="N1147" i="8"/>
  <c r="M1147" i="8"/>
  <c r="AU1146" i="8"/>
  <c r="AJ1146" i="8" s="1"/>
  <c r="AK1146" i="8" s="1"/>
  <c r="O1146" i="8"/>
  <c r="P1146" i="8"/>
  <c r="AS1146" i="8"/>
  <c r="L1146" i="8"/>
  <c r="AR1146" i="8"/>
  <c r="AQ1146" i="8"/>
  <c r="AP1146" i="8"/>
  <c r="AO1146" i="8"/>
  <c r="AN1146" i="8"/>
  <c r="AM1146" i="8"/>
  <c r="S1146" i="8"/>
  <c r="R1146" i="8"/>
  <c r="Q1146" i="8"/>
  <c r="N1146" i="8"/>
  <c r="M1146" i="8"/>
  <c r="O1145" i="8"/>
  <c r="P1145" i="8"/>
  <c r="L1145" i="8"/>
  <c r="AR1145" i="8"/>
  <c r="AQ1145" i="8"/>
  <c r="AP1145" i="8"/>
  <c r="AN1145" i="8"/>
  <c r="S1145" i="8"/>
  <c r="R1145" i="8"/>
  <c r="Q1145" i="8"/>
  <c r="N1145" i="8"/>
  <c r="M1145" i="8"/>
  <c r="AU1144" i="8"/>
  <c r="O1144" i="8"/>
  <c r="P1144" i="8"/>
  <c r="AS1144" i="8"/>
  <c r="L1144" i="8"/>
  <c r="AR1144" i="8"/>
  <c r="AQ1144" i="8"/>
  <c r="AP1144" i="8"/>
  <c r="AO1144" i="8"/>
  <c r="AN1144" i="8"/>
  <c r="AM1144" i="8"/>
  <c r="AJ1144" i="8" s="1"/>
  <c r="AK1144" i="8" s="1"/>
  <c r="S1144" i="8"/>
  <c r="R1144" i="8"/>
  <c r="Q1144" i="8"/>
  <c r="N1144" i="8"/>
  <c r="M1144" i="8"/>
  <c r="O1143" i="8"/>
  <c r="P1143" i="8"/>
  <c r="L1143" i="8"/>
  <c r="AR1143" i="8"/>
  <c r="AQ1143" i="8"/>
  <c r="AP1143" i="8"/>
  <c r="AO1143" i="8"/>
  <c r="AN1143" i="8"/>
  <c r="AM1143" i="8"/>
  <c r="S1143" i="8"/>
  <c r="R1143" i="8"/>
  <c r="Q1143" i="8"/>
  <c r="N1143" i="8"/>
  <c r="M1143" i="8"/>
  <c r="O1142" i="8"/>
  <c r="P1142" i="8"/>
  <c r="L1142" i="8"/>
  <c r="AR1142" i="8"/>
  <c r="AQ1142" i="8"/>
  <c r="AP1142" i="8"/>
  <c r="AN1142" i="8"/>
  <c r="S1142" i="8"/>
  <c r="R1142" i="8"/>
  <c r="Q1142" i="8"/>
  <c r="N1142" i="8"/>
  <c r="M1142" i="8"/>
  <c r="AU1141" i="8"/>
  <c r="AJ1141" i="8" s="1"/>
  <c r="AK1141" i="8" s="1"/>
  <c r="O1141" i="8"/>
  <c r="P1141" i="8"/>
  <c r="AS1141" i="8"/>
  <c r="L1141" i="8"/>
  <c r="AR1141" i="8"/>
  <c r="AQ1141" i="8"/>
  <c r="AP1141" i="8"/>
  <c r="AO1141" i="8"/>
  <c r="AN1141" i="8"/>
  <c r="AM1141" i="8"/>
  <c r="S1141" i="8"/>
  <c r="R1141" i="8"/>
  <c r="Q1141" i="8"/>
  <c r="N1141" i="8"/>
  <c r="M1141" i="8"/>
  <c r="AU1140" i="8"/>
  <c r="O1140" i="8"/>
  <c r="P1140" i="8"/>
  <c r="AS1140" i="8"/>
  <c r="L1140" i="8"/>
  <c r="AR1140" i="8"/>
  <c r="AQ1140" i="8"/>
  <c r="AP1140" i="8"/>
  <c r="AO1140" i="8"/>
  <c r="AN1140" i="8"/>
  <c r="AM1140" i="8"/>
  <c r="S1140" i="8"/>
  <c r="R1140" i="8"/>
  <c r="Q1140" i="8"/>
  <c r="N1140" i="8"/>
  <c r="M1140" i="8"/>
  <c r="AU1139" i="8"/>
  <c r="O1139" i="8"/>
  <c r="P1139" i="8"/>
  <c r="AS1139" i="8"/>
  <c r="L1139" i="8"/>
  <c r="AR1139" i="8"/>
  <c r="AQ1139" i="8"/>
  <c r="AP1139" i="8"/>
  <c r="AO1139" i="8"/>
  <c r="AN1139" i="8"/>
  <c r="AM1139" i="8"/>
  <c r="AJ1139" i="8" s="1"/>
  <c r="AK1139" i="8" s="1"/>
  <c r="S1139" i="8"/>
  <c r="R1139" i="8"/>
  <c r="Q1139" i="8"/>
  <c r="N1139" i="8"/>
  <c r="M1139" i="8"/>
  <c r="AU1138" i="8"/>
  <c r="O1138" i="8"/>
  <c r="P1138" i="8"/>
  <c r="AS1138" i="8"/>
  <c r="L1138" i="8"/>
  <c r="AR1138" i="8"/>
  <c r="AQ1138" i="8"/>
  <c r="AP1138" i="8"/>
  <c r="AO1138" i="8"/>
  <c r="AN1138" i="8"/>
  <c r="AM1138" i="8"/>
  <c r="AJ1138" i="8" s="1"/>
  <c r="AK1138" i="8" s="1"/>
  <c r="S1138" i="8"/>
  <c r="R1138" i="8"/>
  <c r="Q1138" i="8"/>
  <c r="N1138" i="8"/>
  <c r="M1138" i="8"/>
  <c r="O1137" i="8"/>
  <c r="P1137" i="8"/>
  <c r="L1137" i="8"/>
  <c r="AR1137" i="8"/>
  <c r="AQ1137" i="8"/>
  <c r="AP1137" i="8"/>
  <c r="AN1137" i="8"/>
  <c r="Q1137" i="8"/>
  <c r="R1137" i="8"/>
  <c r="S1137" i="8"/>
  <c r="N1137" i="8"/>
  <c r="M1137" i="8"/>
  <c r="AU1136" i="8"/>
  <c r="AJ1136" i="8" s="1"/>
  <c r="AK1136" i="8" s="1"/>
  <c r="O1136" i="8"/>
  <c r="P1136" i="8"/>
  <c r="AS1136" i="8"/>
  <c r="L1136" i="8"/>
  <c r="AR1136" i="8"/>
  <c r="AQ1136" i="8"/>
  <c r="AP1136" i="8"/>
  <c r="AO1136" i="8"/>
  <c r="AN1136" i="8"/>
  <c r="AM1136" i="8"/>
  <c r="S1136" i="8"/>
  <c r="R1136" i="8"/>
  <c r="Q1136" i="8"/>
  <c r="N1136" i="8"/>
  <c r="M1136" i="8"/>
  <c r="AU1135" i="8"/>
  <c r="O1135" i="8"/>
  <c r="P1135" i="8"/>
  <c r="AS1135" i="8"/>
  <c r="L1135" i="8"/>
  <c r="AR1135" i="8"/>
  <c r="AQ1135" i="8"/>
  <c r="AP1135" i="8"/>
  <c r="AO1135" i="8"/>
  <c r="AN1135" i="8"/>
  <c r="AM1135" i="8"/>
  <c r="S1135" i="8"/>
  <c r="R1135" i="8"/>
  <c r="Q1135" i="8"/>
  <c r="N1135" i="8"/>
  <c r="M1135" i="8"/>
  <c r="O1134" i="8"/>
  <c r="P1134" i="8"/>
  <c r="L1134" i="8"/>
  <c r="AR1134" i="8"/>
  <c r="AQ1134" i="8"/>
  <c r="AP1134" i="8"/>
  <c r="AN1134" i="8"/>
  <c r="Q1134" i="8"/>
  <c r="R1134" i="8"/>
  <c r="S1134" i="8"/>
  <c r="N1134" i="8"/>
  <c r="M1134" i="8"/>
  <c r="AU1133" i="8"/>
  <c r="O1133" i="8"/>
  <c r="P1133" i="8"/>
  <c r="AS1133" i="8"/>
  <c r="L1133" i="8"/>
  <c r="AR1133" i="8"/>
  <c r="AQ1133" i="8"/>
  <c r="AP1133" i="8"/>
  <c r="AO1133" i="8"/>
  <c r="AN1133" i="8"/>
  <c r="AM1133" i="8"/>
  <c r="AJ1133" i="8" s="1"/>
  <c r="AK1133" i="8" s="1"/>
  <c r="S1133" i="8"/>
  <c r="R1133" i="8"/>
  <c r="Q1133" i="8"/>
  <c r="N1133" i="8"/>
  <c r="M1133" i="8"/>
  <c r="AU1132" i="8"/>
  <c r="O1132" i="8"/>
  <c r="P1132" i="8"/>
  <c r="AS1132" i="8"/>
  <c r="L1132" i="8"/>
  <c r="AR1132" i="8"/>
  <c r="AQ1132" i="8"/>
  <c r="AP1132" i="8"/>
  <c r="AO1132" i="8"/>
  <c r="AN1132" i="8"/>
  <c r="Q1132" i="8"/>
  <c r="R1132" i="8"/>
  <c r="S1132" i="8"/>
  <c r="AM1132" i="8"/>
  <c r="N1132" i="8"/>
  <c r="M1132" i="8"/>
  <c r="AU1131" i="8"/>
  <c r="O1131" i="8"/>
  <c r="P1131" i="8"/>
  <c r="AS1131" i="8"/>
  <c r="L1131" i="8"/>
  <c r="AR1131" i="8"/>
  <c r="AQ1131" i="8"/>
  <c r="AP1131" i="8"/>
  <c r="AO1131" i="8"/>
  <c r="AN1131" i="8"/>
  <c r="AM1131" i="8"/>
  <c r="AJ1131" i="8" s="1"/>
  <c r="AK1131" i="8" s="1"/>
  <c r="S1131" i="8"/>
  <c r="R1131" i="8"/>
  <c r="Q1131" i="8"/>
  <c r="N1131" i="8"/>
  <c r="M1131" i="8"/>
  <c r="AU1130" i="8"/>
  <c r="O1130" i="8"/>
  <c r="P1130" i="8"/>
  <c r="AS1130" i="8"/>
  <c r="L1130" i="8"/>
  <c r="AR1130" i="8"/>
  <c r="AQ1130" i="8"/>
  <c r="AP1130" i="8"/>
  <c r="AO1130" i="8"/>
  <c r="AN1130" i="8"/>
  <c r="Q1130" i="8"/>
  <c r="R1130" i="8"/>
  <c r="S1130" i="8"/>
  <c r="AM1130" i="8"/>
  <c r="N1130" i="8"/>
  <c r="M1130" i="8"/>
  <c r="O1129" i="8"/>
  <c r="P1129" i="8"/>
  <c r="L1129" i="8"/>
  <c r="AR1129" i="8"/>
  <c r="AQ1129" i="8"/>
  <c r="AP1129" i="8"/>
  <c r="AN1129" i="8"/>
  <c r="S1129" i="8"/>
  <c r="R1129" i="8"/>
  <c r="Q1129" i="8"/>
  <c r="N1129" i="8"/>
  <c r="M1129" i="8"/>
  <c r="AU1128" i="8"/>
  <c r="O1128" i="8"/>
  <c r="P1128" i="8"/>
  <c r="AS1128" i="8"/>
  <c r="L1128" i="8"/>
  <c r="AR1128" i="8"/>
  <c r="AQ1128" i="8"/>
  <c r="AP1128" i="8"/>
  <c r="AO1128" i="8"/>
  <c r="AN1128" i="8"/>
  <c r="Q1128" i="8"/>
  <c r="R1128" i="8"/>
  <c r="S1128" i="8"/>
  <c r="AM1128" i="8"/>
  <c r="N1128" i="8"/>
  <c r="M1128" i="8"/>
  <c r="AU1127" i="8"/>
  <c r="O1127" i="8"/>
  <c r="P1127" i="8"/>
  <c r="AS1127" i="8"/>
  <c r="L1127" i="8"/>
  <c r="AR1127" i="8"/>
  <c r="AQ1127" i="8"/>
  <c r="AP1127" i="8"/>
  <c r="AO1127" i="8"/>
  <c r="AN1127" i="8"/>
  <c r="AM1127" i="8"/>
  <c r="S1127" i="8"/>
  <c r="R1127" i="8"/>
  <c r="Q1127" i="8"/>
  <c r="N1127" i="8"/>
  <c r="M1127" i="8"/>
  <c r="O1126" i="8"/>
  <c r="P1126" i="8"/>
  <c r="L1126" i="8"/>
  <c r="AR1126" i="8"/>
  <c r="AQ1126" i="8"/>
  <c r="AP1126" i="8"/>
  <c r="AN1126" i="8"/>
  <c r="Q1126" i="8"/>
  <c r="R1126" i="8"/>
  <c r="S1126" i="8"/>
  <c r="N1126" i="8"/>
  <c r="M1126" i="8"/>
  <c r="AU1125" i="8"/>
  <c r="O1125" i="8"/>
  <c r="P1125" i="8"/>
  <c r="AS1125" i="8"/>
  <c r="L1125" i="8"/>
  <c r="AR1125" i="8"/>
  <c r="AQ1125" i="8"/>
  <c r="AP1125" i="8"/>
  <c r="AO1125" i="8"/>
  <c r="AN1125" i="8"/>
  <c r="Q1125" i="8"/>
  <c r="R1125" i="8"/>
  <c r="S1125" i="8"/>
  <c r="AM1125" i="8"/>
  <c r="N1125" i="8"/>
  <c r="M1125" i="8"/>
  <c r="AU1124" i="8"/>
  <c r="O1124" i="8"/>
  <c r="P1124" i="8"/>
  <c r="AS1124" i="8"/>
  <c r="L1124" i="8"/>
  <c r="AR1124" i="8"/>
  <c r="AQ1124" i="8"/>
  <c r="AP1124" i="8"/>
  <c r="AO1124" i="8"/>
  <c r="AN1124" i="8"/>
  <c r="Q1124" i="8"/>
  <c r="R1124" i="8"/>
  <c r="S1124" i="8"/>
  <c r="AM1124" i="8"/>
  <c r="N1124" i="8"/>
  <c r="M1124" i="8"/>
  <c r="AU1123" i="8"/>
  <c r="AJ1123" i="8" s="1"/>
  <c r="AK1123" i="8" s="1"/>
  <c r="O1123" i="8"/>
  <c r="P1123" i="8"/>
  <c r="AS1123" i="8"/>
  <c r="L1123" i="8"/>
  <c r="AR1123" i="8"/>
  <c r="AQ1123" i="8"/>
  <c r="AP1123" i="8"/>
  <c r="AO1123" i="8"/>
  <c r="AN1123" i="8"/>
  <c r="AM1123" i="8"/>
  <c r="S1123" i="8"/>
  <c r="R1123" i="8"/>
  <c r="Q1123" i="8"/>
  <c r="N1123" i="8"/>
  <c r="M1123" i="8"/>
  <c r="AU1122" i="8"/>
  <c r="O1122" i="8"/>
  <c r="P1122" i="8"/>
  <c r="AS1122" i="8"/>
  <c r="L1122" i="8"/>
  <c r="AR1122" i="8"/>
  <c r="AQ1122" i="8"/>
  <c r="AP1122" i="8"/>
  <c r="AO1122" i="8"/>
  <c r="AN1122" i="8"/>
  <c r="AM1122" i="8"/>
  <c r="AJ1122" i="8" s="1"/>
  <c r="AK1122" i="8" s="1"/>
  <c r="S1122" i="8"/>
  <c r="R1122" i="8"/>
  <c r="Q1122" i="8"/>
  <c r="N1122" i="8"/>
  <c r="M1122" i="8"/>
  <c r="O1121" i="8"/>
  <c r="P1121" i="8"/>
  <c r="L1121" i="8"/>
  <c r="AR1121" i="8"/>
  <c r="AQ1121" i="8"/>
  <c r="AP1121" i="8"/>
  <c r="AN1121" i="8"/>
  <c r="S1121" i="8"/>
  <c r="R1121" i="8"/>
  <c r="Q1121" i="8"/>
  <c r="N1121" i="8"/>
  <c r="M1121" i="8"/>
  <c r="AU1120" i="8"/>
  <c r="O1120" i="8"/>
  <c r="P1120" i="8"/>
  <c r="AS1120" i="8"/>
  <c r="L1120" i="8"/>
  <c r="AR1120" i="8"/>
  <c r="AQ1120" i="8"/>
  <c r="AP1120" i="8"/>
  <c r="AO1120" i="8"/>
  <c r="AN1120" i="8"/>
  <c r="AM1120" i="8"/>
  <c r="S1120" i="8"/>
  <c r="R1120" i="8"/>
  <c r="Q1120" i="8"/>
  <c r="N1120" i="8"/>
  <c r="M1120" i="8"/>
  <c r="AU1119" i="8"/>
  <c r="O1119" i="8"/>
  <c r="P1119" i="8"/>
  <c r="AS1119" i="8"/>
  <c r="L1119" i="8"/>
  <c r="AR1119" i="8"/>
  <c r="AQ1119" i="8"/>
  <c r="AP1119" i="8"/>
  <c r="AO1119" i="8"/>
  <c r="AN1119" i="8"/>
  <c r="AM1119" i="8"/>
  <c r="S1119" i="8"/>
  <c r="R1119" i="8"/>
  <c r="Q1119" i="8"/>
  <c r="N1119" i="8"/>
  <c r="M1119" i="8"/>
  <c r="O1118" i="8"/>
  <c r="P1118" i="8"/>
  <c r="L1118" i="8"/>
  <c r="AR1118" i="8"/>
  <c r="AQ1118" i="8"/>
  <c r="AP1118" i="8"/>
  <c r="AN1118" i="8"/>
  <c r="AM1118" i="8"/>
  <c r="S1118" i="8"/>
  <c r="R1118" i="8"/>
  <c r="Q1118" i="8"/>
  <c r="N1118" i="8"/>
  <c r="M1118" i="8"/>
  <c r="AU1117" i="8"/>
  <c r="O1117" i="8"/>
  <c r="P1117" i="8"/>
  <c r="AS1117" i="8"/>
  <c r="L1117" i="8"/>
  <c r="AR1117" i="8"/>
  <c r="AQ1117" i="8"/>
  <c r="AP1117" i="8"/>
  <c r="AO1117" i="8"/>
  <c r="AN1117" i="8"/>
  <c r="Q1117" i="8"/>
  <c r="R1117" i="8"/>
  <c r="AM1117" i="8"/>
  <c r="AJ1117" i="8" s="1"/>
  <c r="AK1117" i="8" s="1"/>
  <c r="S1117" i="8"/>
  <c r="N1117" i="8"/>
  <c r="M1117" i="8"/>
  <c r="AU1116" i="8"/>
  <c r="O1116" i="8"/>
  <c r="P1116" i="8"/>
  <c r="AS1116" i="8"/>
  <c r="L1116" i="8"/>
  <c r="AR1116" i="8"/>
  <c r="AQ1116" i="8"/>
  <c r="AP1116" i="8"/>
  <c r="AO1116" i="8"/>
  <c r="AN1116" i="8"/>
  <c r="AM1116" i="8"/>
  <c r="AJ1116" i="8" s="1"/>
  <c r="AK1116" i="8" s="1"/>
  <c r="S1116" i="8"/>
  <c r="R1116" i="8"/>
  <c r="Q1116" i="8"/>
  <c r="N1116" i="8"/>
  <c r="M1116" i="8"/>
  <c r="AU1115" i="8"/>
  <c r="O1115" i="8"/>
  <c r="P1115" i="8"/>
  <c r="AS1115" i="8"/>
  <c r="L1115" i="8"/>
  <c r="AR1115" i="8"/>
  <c r="AQ1115" i="8"/>
  <c r="AP1115" i="8"/>
  <c r="AO1115" i="8"/>
  <c r="AN1115" i="8"/>
  <c r="Q1115" i="8"/>
  <c r="R1115" i="8"/>
  <c r="S1115" i="8"/>
  <c r="AM1115" i="8"/>
  <c r="N1115" i="8"/>
  <c r="M1115" i="8"/>
  <c r="AU1114" i="8"/>
  <c r="AJ1114" i="8" s="1"/>
  <c r="AK1114" i="8" s="1"/>
  <c r="O1114" i="8"/>
  <c r="P1114" i="8"/>
  <c r="AS1114" i="8"/>
  <c r="L1114" i="8"/>
  <c r="AR1114" i="8"/>
  <c r="AQ1114" i="8"/>
  <c r="AP1114" i="8"/>
  <c r="AO1114" i="8"/>
  <c r="AN1114" i="8"/>
  <c r="AM1114" i="8"/>
  <c r="S1114" i="8"/>
  <c r="R1114" i="8"/>
  <c r="Q1114" i="8"/>
  <c r="N1114" i="8"/>
  <c r="M1114" i="8"/>
  <c r="O1113" i="8"/>
  <c r="P1113" i="8"/>
  <c r="L1113" i="8"/>
  <c r="AR1113" i="8"/>
  <c r="AQ1113" i="8"/>
  <c r="AP1113" i="8"/>
  <c r="AN1113" i="8"/>
  <c r="S1113" i="8"/>
  <c r="R1113" i="8"/>
  <c r="Q1113" i="8"/>
  <c r="N1113" i="8"/>
  <c r="M1113" i="8"/>
  <c r="AU1112" i="8"/>
  <c r="O1112" i="8"/>
  <c r="P1112" i="8"/>
  <c r="AS1112" i="8"/>
  <c r="L1112" i="8"/>
  <c r="AR1112" i="8"/>
  <c r="AQ1112" i="8"/>
  <c r="AP1112" i="8"/>
  <c r="AO1112" i="8"/>
  <c r="AN1112" i="8"/>
  <c r="AM1112" i="8"/>
  <c r="S1112" i="8"/>
  <c r="R1112" i="8"/>
  <c r="Q1112" i="8"/>
  <c r="N1112" i="8"/>
  <c r="M1112" i="8"/>
  <c r="AU1111" i="8"/>
  <c r="O1111" i="8"/>
  <c r="P1111" i="8"/>
  <c r="AS1111" i="8"/>
  <c r="L1111" i="8"/>
  <c r="AR1111" i="8"/>
  <c r="AQ1111" i="8"/>
  <c r="AP1111" i="8"/>
  <c r="AO1111" i="8"/>
  <c r="AN1111" i="8"/>
  <c r="Q1111" i="8"/>
  <c r="R1111" i="8"/>
  <c r="S1111" i="8"/>
  <c r="AM1111" i="8"/>
  <c r="AJ1111" i="8" s="1"/>
  <c r="AK1111" i="8" s="1"/>
  <c r="N1111" i="8"/>
  <c r="M1111" i="8"/>
  <c r="O1110" i="8"/>
  <c r="P1110" i="8"/>
  <c r="L1110" i="8"/>
  <c r="AR1110" i="8"/>
  <c r="AQ1110" i="8"/>
  <c r="AP1110" i="8"/>
  <c r="AN1110" i="8"/>
  <c r="Q1110" i="8"/>
  <c r="R1110" i="8"/>
  <c r="S1110" i="8"/>
  <c r="N1110" i="8"/>
  <c r="M1110" i="8"/>
  <c r="AU1109" i="8"/>
  <c r="O1109" i="8"/>
  <c r="P1109" i="8"/>
  <c r="AS1109" i="8"/>
  <c r="L1109" i="8"/>
  <c r="AR1109" i="8"/>
  <c r="AQ1109" i="8"/>
  <c r="AP1109" i="8"/>
  <c r="AO1109" i="8"/>
  <c r="AN1109" i="8"/>
  <c r="AM1109" i="8"/>
  <c r="AJ1109" i="8" s="1"/>
  <c r="AK1109" i="8" s="1"/>
  <c r="S1109" i="8"/>
  <c r="R1109" i="8"/>
  <c r="Q1109" i="8"/>
  <c r="N1109" i="8"/>
  <c r="M1109" i="8"/>
  <c r="AU1108" i="8"/>
  <c r="O1108" i="8"/>
  <c r="P1108" i="8"/>
  <c r="AS1108" i="8"/>
  <c r="L1108" i="8"/>
  <c r="AR1108" i="8"/>
  <c r="AQ1108" i="8"/>
  <c r="AP1108" i="8"/>
  <c r="AO1108" i="8"/>
  <c r="AN1108" i="8"/>
  <c r="AM1108" i="8"/>
  <c r="AJ1108" i="8" s="1"/>
  <c r="AK1108" i="8" s="1"/>
  <c r="S1108" i="8"/>
  <c r="R1108" i="8"/>
  <c r="Q1108" i="8"/>
  <c r="N1108" i="8"/>
  <c r="M1108" i="8"/>
  <c r="AU1107" i="8"/>
  <c r="O1107" i="8"/>
  <c r="P1107" i="8"/>
  <c r="AS1107" i="8"/>
  <c r="L1107" i="8"/>
  <c r="AR1107" i="8"/>
  <c r="AQ1107" i="8"/>
  <c r="AP1107" i="8"/>
  <c r="AO1107" i="8"/>
  <c r="AN1107" i="8"/>
  <c r="AM1107" i="8"/>
  <c r="AJ1107" i="8" s="1"/>
  <c r="AK1107" i="8" s="1"/>
  <c r="S1107" i="8"/>
  <c r="R1107" i="8"/>
  <c r="Q1107" i="8"/>
  <c r="N1107" i="8"/>
  <c r="M1107" i="8"/>
  <c r="AU1106" i="8"/>
  <c r="O1106" i="8"/>
  <c r="P1106" i="8"/>
  <c r="AS1106" i="8"/>
  <c r="L1106" i="8"/>
  <c r="AR1106" i="8"/>
  <c r="AQ1106" i="8"/>
  <c r="AP1106" i="8"/>
  <c r="AO1106" i="8"/>
  <c r="AJ1106" i="8" s="1"/>
  <c r="AK1106" i="8" s="1"/>
  <c r="AN1106" i="8"/>
  <c r="Q1106" i="8"/>
  <c r="R1106" i="8"/>
  <c r="S1106" i="8"/>
  <c r="AM1106" i="8"/>
  <c r="N1106" i="8"/>
  <c r="M1106" i="8"/>
  <c r="O1105" i="8"/>
  <c r="P1105" i="8"/>
  <c r="L1105" i="8"/>
  <c r="AR1105" i="8"/>
  <c r="AQ1105" i="8"/>
  <c r="AP1105" i="8"/>
  <c r="AN1105" i="8"/>
  <c r="S1105" i="8"/>
  <c r="R1105" i="8"/>
  <c r="Q1105" i="8"/>
  <c r="N1105" i="8"/>
  <c r="M1105" i="8"/>
  <c r="AU1104" i="8"/>
  <c r="O1104" i="8"/>
  <c r="P1104" i="8"/>
  <c r="AS1104" i="8"/>
  <c r="L1104" i="8"/>
  <c r="AR1104" i="8"/>
  <c r="AQ1104" i="8"/>
  <c r="AP1104" i="8"/>
  <c r="AO1104" i="8"/>
  <c r="AN1104" i="8"/>
  <c r="AM1104" i="8"/>
  <c r="S1104" i="8"/>
  <c r="R1104" i="8"/>
  <c r="Q1104" i="8"/>
  <c r="N1104" i="8"/>
  <c r="M1104" i="8"/>
  <c r="AU1103" i="8"/>
  <c r="O1103" i="8"/>
  <c r="P1103" i="8"/>
  <c r="AS1103" i="8"/>
  <c r="L1103" i="8"/>
  <c r="AR1103" i="8"/>
  <c r="AQ1103" i="8"/>
  <c r="AP1103" i="8"/>
  <c r="AO1103" i="8"/>
  <c r="AN1103" i="8"/>
  <c r="AM1103" i="8"/>
  <c r="S1103" i="8"/>
  <c r="R1103" i="8"/>
  <c r="Q1103" i="8"/>
  <c r="N1103" i="8"/>
  <c r="M1103" i="8"/>
  <c r="O1102" i="8"/>
  <c r="P1102" i="8"/>
  <c r="L1102" i="8"/>
  <c r="AR1102" i="8"/>
  <c r="AQ1102" i="8"/>
  <c r="AP1102" i="8"/>
  <c r="AN1102" i="8"/>
  <c r="S1102" i="8"/>
  <c r="R1102" i="8"/>
  <c r="Q1102" i="8"/>
  <c r="N1102" i="8"/>
  <c r="M1102" i="8"/>
  <c r="AU1101" i="8"/>
  <c r="AJ1101" i="8" s="1"/>
  <c r="AK1101" i="8" s="1"/>
  <c r="O1101" i="8"/>
  <c r="P1101" i="8"/>
  <c r="AS1101" i="8"/>
  <c r="L1101" i="8"/>
  <c r="AR1101" i="8"/>
  <c r="AQ1101" i="8"/>
  <c r="AP1101" i="8"/>
  <c r="AO1101" i="8"/>
  <c r="AN1101" i="8"/>
  <c r="AM1101" i="8"/>
  <c r="S1101" i="8"/>
  <c r="R1101" i="8"/>
  <c r="Q1101" i="8"/>
  <c r="N1101" i="8"/>
  <c r="M1101" i="8"/>
  <c r="AU1100" i="8"/>
  <c r="O1100" i="8"/>
  <c r="P1100" i="8"/>
  <c r="AS1100" i="8"/>
  <c r="L1100" i="8"/>
  <c r="AR1100" i="8"/>
  <c r="AQ1100" i="8"/>
  <c r="AP1100" i="8"/>
  <c r="AO1100" i="8"/>
  <c r="AN1100" i="8"/>
  <c r="AM1100" i="8"/>
  <c r="S1100" i="8"/>
  <c r="R1100" i="8"/>
  <c r="Q1100" i="8"/>
  <c r="N1100" i="8"/>
  <c r="M1100" i="8"/>
  <c r="AU1099" i="8"/>
  <c r="O1099" i="8"/>
  <c r="P1099" i="8"/>
  <c r="AS1099" i="8"/>
  <c r="L1099" i="8"/>
  <c r="AR1099" i="8"/>
  <c r="AQ1099" i="8"/>
  <c r="AP1099" i="8"/>
  <c r="AO1099" i="8"/>
  <c r="AN1099" i="8"/>
  <c r="AM1099" i="8"/>
  <c r="AJ1099" i="8" s="1"/>
  <c r="AK1099" i="8" s="1"/>
  <c r="S1099" i="8"/>
  <c r="R1099" i="8"/>
  <c r="Q1099" i="8"/>
  <c r="N1099" i="8"/>
  <c r="M1099" i="8"/>
  <c r="AU1098" i="8"/>
  <c r="O1098" i="8"/>
  <c r="P1098" i="8"/>
  <c r="AS1098" i="8"/>
  <c r="L1098" i="8"/>
  <c r="AR1098" i="8"/>
  <c r="AQ1098" i="8"/>
  <c r="AP1098" i="8"/>
  <c r="AO1098" i="8"/>
  <c r="AN1098" i="8"/>
  <c r="AM1098" i="8"/>
  <c r="AJ1098" i="8" s="1"/>
  <c r="AK1098" i="8" s="1"/>
  <c r="S1098" i="8"/>
  <c r="R1098" i="8"/>
  <c r="Q1098" i="8"/>
  <c r="N1098" i="8"/>
  <c r="M1098" i="8"/>
  <c r="O1097" i="8"/>
  <c r="P1097" i="8"/>
  <c r="L1097" i="8"/>
  <c r="AR1097" i="8"/>
  <c r="AQ1097" i="8"/>
  <c r="AP1097" i="8"/>
  <c r="AN1097" i="8"/>
  <c r="Q1097" i="8"/>
  <c r="R1097" i="8"/>
  <c r="S1097" i="8"/>
  <c r="N1097" i="8"/>
  <c r="M1097" i="8"/>
  <c r="AU1096" i="8"/>
  <c r="O1096" i="8"/>
  <c r="P1096" i="8"/>
  <c r="AS1096" i="8"/>
  <c r="L1096" i="8"/>
  <c r="AR1096" i="8"/>
  <c r="AQ1096" i="8"/>
  <c r="AP1096" i="8"/>
  <c r="AO1096" i="8"/>
  <c r="AN1096" i="8"/>
  <c r="AM1096" i="8"/>
  <c r="S1096" i="8"/>
  <c r="R1096" i="8"/>
  <c r="Q1096" i="8"/>
  <c r="N1096" i="8"/>
  <c r="M1096" i="8"/>
  <c r="AU1095" i="8"/>
  <c r="O1095" i="8"/>
  <c r="P1095" i="8"/>
  <c r="AS1095" i="8"/>
  <c r="L1095" i="8"/>
  <c r="AR1095" i="8"/>
  <c r="AQ1095" i="8"/>
  <c r="AP1095" i="8"/>
  <c r="AO1095" i="8"/>
  <c r="AN1095" i="8"/>
  <c r="AM1095" i="8"/>
  <c r="AJ1095" i="8" s="1"/>
  <c r="AK1095" i="8" s="1"/>
  <c r="S1095" i="8"/>
  <c r="R1095" i="8"/>
  <c r="Q1095" i="8"/>
  <c r="N1095" i="8"/>
  <c r="M1095" i="8"/>
  <c r="O1094" i="8"/>
  <c r="P1094" i="8"/>
  <c r="L1094" i="8"/>
  <c r="AR1094" i="8"/>
  <c r="AQ1094" i="8"/>
  <c r="AP1094" i="8"/>
  <c r="AN1094" i="8"/>
  <c r="S1094" i="8"/>
  <c r="R1094" i="8"/>
  <c r="Q1094" i="8"/>
  <c r="N1094" i="8"/>
  <c r="M1094" i="8"/>
  <c r="AU1093" i="8"/>
  <c r="O1093" i="8"/>
  <c r="P1093" i="8"/>
  <c r="AS1093" i="8"/>
  <c r="L1093" i="8"/>
  <c r="AR1093" i="8"/>
  <c r="AQ1093" i="8"/>
  <c r="AP1093" i="8"/>
  <c r="AO1093" i="8"/>
  <c r="AN1093" i="8"/>
  <c r="Q1093" i="8"/>
  <c r="R1093" i="8"/>
  <c r="AM1093" i="8"/>
  <c r="S1093" i="8"/>
  <c r="N1093" i="8"/>
  <c r="M1093" i="8"/>
  <c r="AU1092" i="8"/>
  <c r="O1092" i="8"/>
  <c r="P1092" i="8"/>
  <c r="AS1092" i="8"/>
  <c r="L1092" i="8"/>
  <c r="AR1092" i="8"/>
  <c r="AQ1092" i="8"/>
  <c r="AP1092" i="8"/>
  <c r="AO1092" i="8"/>
  <c r="AN1092" i="8"/>
  <c r="AM1092" i="8"/>
  <c r="S1092" i="8"/>
  <c r="R1092" i="8"/>
  <c r="Q1092" i="8"/>
  <c r="N1092" i="8"/>
  <c r="M1092" i="8"/>
  <c r="AU1091" i="8"/>
  <c r="O1091" i="8"/>
  <c r="P1091" i="8"/>
  <c r="AS1091" i="8"/>
  <c r="L1091" i="8"/>
  <c r="AR1091" i="8"/>
  <c r="AQ1091" i="8"/>
  <c r="AP1091" i="8"/>
  <c r="AO1091" i="8"/>
  <c r="AN1091" i="8"/>
  <c r="Q1091" i="8"/>
  <c r="R1091" i="8"/>
  <c r="AM1091" i="8"/>
  <c r="S1091" i="8"/>
  <c r="N1091" i="8"/>
  <c r="M1091" i="8"/>
  <c r="AU1090" i="8"/>
  <c r="O1090" i="8"/>
  <c r="P1090" i="8"/>
  <c r="AS1090" i="8"/>
  <c r="L1090" i="8"/>
  <c r="AR1090" i="8"/>
  <c r="AQ1090" i="8"/>
  <c r="AP1090" i="8"/>
  <c r="AO1090" i="8"/>
  <c r="AN1090" i="8"/>
  <c r="Q1090" i="8"/>
  <c r="R1090" i="8"/>
  <c r="AM1090" i="8"/>
  <c r="S1090" i="8"/>
  <c r="N1090" i="8"/>
  <c r="M1090" i="8"/>
  <c r="O1089" i="8"/>
  <c r="P1089" i="8"/>
  <c r="L1089" i="8"/>
  <c r="AR1089" i="8"/>
  <c r="AQ1089" i="8"/>
  <c r="AP1089" i="8"/>
  <c r="AN1089" i="8"/>
  <c r="Q1089" i="8"/>
  <c r="R1089" i="8"/>
  <c r="S1089" i="8"/>
  <c r="N1089" i="8"/>
  <c r="M1089" i="8"/>
  <c r="AU1088" i="8"/>
  <c r="O1088" i="8"/>
  <c r="P1088" i="8"/>
  <c r="AS1088" i="8"/>
  <c r="L1088" i="8"/>
  <c r="AR1088" i="8"/>
  <c r="AQ1088" i="8"/>
  <c r="AP1088" i="8"/>
  <c r="AO1088" i="8"/>
  <c r="AN1088" i="8"/>
  <c r="AM1088" i="8"/>
  <c r="S1088" i="8"/>
  <c r="R1088" i="8"/>
  <c r="Q1088" i="8"/>
  <c r="N1088" i="8"/>
  <c r="M1088" i="8"/>
  <c r="AU1087" i="8"/>
  <c r="O1087" i="8"/>
  <c r="P1087" i="8"/>
  <c r="AS1087" i="8"/>
  <c r="L1087" i="8"/>
  <c r="AR1087" i="8"/>
  <c r="AQ1087" i="8"/>
  <c r="AP1087" i="8"/>
  <c r="AO1087" i="8"/>
  <c r="AN1087" i="8"/>
  <c r="AM1087" i="8"/>
  <c r="S1087" i="8"/>
  <c r="R1087" i="8"/>
  <c r="Q1087" i="8"/>
  <c r="N1087" i="8"/>
  <c r="M1087" i="8"/>
  <c r="O1086" i="8"/>
  <c r="P1086" i="8"/>
  <c r="L1086" i="8"/>
  <c r="AR1086" i="8"/>
  <c r="AQ1086" i="8"/>
  <c r="AP1086" i="8"/>
  <c r="AN1086" i="8"/>
  <c r="S1086" i="8"/>
  <c r="R1086" i="8"/>
  <c r="Q1086" i="8"/>
  <c r="N1086" i="8"/>
  <c r="M1086" i="8"/>
  <c r="AU1085" i="8"/>
  <c r="O1085" i="8"/>
  <c r="P1085" i="8"/>
  <c r="AS1085" i="8"/>
  <c r="L1085" i="8"/>
  <c r="AR1085" i="8"/>
  <c r="AQ1085" i="8"/>
  <c r="AP1085" i="8"/>
  <c r="AO1085" i="8"/>
  <c r="AN1085" i="8"/>
  <c r="AM1085" i="8"/>
  <c r="AJ1085" i="8" s="1"/>
  <c r="AK1085" i="8" s="1"/>
  <c r="S1085" i="8"/>
  <c r="R1085" i="8"/>
  <c r="Q1085" i="8"/>
  <c r="N1085" i="8"/>
  <c r="M1085" i="8"/>
  <c r="AU1084" i="8"/>
  <c r="AJ1084" i="8" s="1"/>
  <c r="AK1084" i="8" s="1"/>
  <c r="O1084" i="8"/>
  <c r="P1084" i="8"/>
  <c r="AS1084" i="8"/>
  <c r="L1084" i="8"/>
  <c r="AR1084" i="8"/>
  <c r="AQ1084" i="8"/>
  <c r="AP1084" i="8"/>
  <c r="AO1084" i="8"/>
  <c r="AN1084" i="8"/>
  <c r="AM1084" i="8"/>
  <c r="S1084" i="8"/>
  <c r="R1084" i="8"/>
  <c r="Q1084" i="8"/>
  <c r="N1084" i="8"/>
  <c r="M1084" i="8"/>
  <c r="AU1083" i="8"/>
  <c r="AJ1083" i="8" s="1"/>
  <c r="AK1083" i="8" s="1"/>
  <c r="O1083" i="8"/>
  <c r="P1083" i="8"/>
  <c r="AS1083" i="8"/>
  <c r="L1083" i="8"/>
  <c r="AR1083" i="8"/>
  <c r="AQ1083" i="8"/>
  <c r="AP1083" i="8"/>
  <c r="AO1083" i="8"/>
  <c r="AN1083" i="8"/>
  <c r="AM1083" i="8"/>
  <c r="S1083" i="8"/>
  <c r="R1083" i="8"/>
  <c r="Q1083" i="8"/>
  <c r="N1083" i="8"/>
  <c r="M1083" i="8"/>
  <c r="AU1082" i="8"/>
  <c r="AJ1082" i="8" s="1"/>
  <c r="AK1082" i="8" s="1"/>
  <c r="O1082" i="8"/>
  <c r="P1082" i="8"/>
  <c r="AS1082" i="8"/>
  <c r="L1082" i="8"/>
  <c r="AR1082" i="8"/>
  <c r="AQ1082" i="8"/>
  <c r="AP1082" i="8"/>
  <c r="AO1082" i="8"/>
  <c r="AN1082" i="8"/>
  <c r="AM1082" i="8"/>
  <c r="S1082" i="8"/>
  <c r="R1082" i="8"/>
  <c r="Q1082" i="8"/>
  <c r="N1082" i="8"/>
  <c r="M1082" i="8"/>
  <c r="O1081" i="8"/>
  <c r="P1081" i="8"/>
  <c r="L1081" i="8"/>
  <c r="AR1081" i="8"/>
  <c r="AQ1081" i="8"/>
  <c r="AP1081" i="8"/>
  <c r="AN1081" i="8"/>
  <c r="S1081" i="8"/>
  <c r="R1081" i="8"/>
  <c r="Q1081" i="8"/>
  <c r="N1081" i="8"/>
  <c r="M1081" i="8"/>
  <c r="AU1080" i="8"/>
  <c r="O1080" i="8"/>
  <c r="P1080" i="8"/>
  <c r="AS1080" i="8"/>
  <c r="L1080" i="8"/>
  <c r="AR1080" i="8"/>
  <c r="AQ1080" i="8"/>
  <c r="AP1080" i="8"/>
  <c r="AO1080" i="8"/>
  <c r="AN1080" i="8"/>
  <c r="AM1080" i="8"/>
  <c r="AJ1080" i="8" s="1"/>
  <c r="AK1080" i="8" s="1"/>
  <c r="S1080" i="8"/>
  <c r="R1080" i="8"/>
  <c r="Q1080" i="8"/>
  <c r="N1080" i="8"/>
  <c r="M1080" i="8"/>
  <c r="AU1079" i="8"/>
  <c r="O1079" i="8"/>
  <c r="P1079" i="8"/>
  <c r="AS1079" i="8"/>
  <c r="L1079" i="8"/>
  <c r="AR1079" i="8"/>
  <c r="AQ1079" i="8"/>
  <c r="AP1079" i="8"/>
  <c r="AO1079" i="8"/>
  <c r="AN1079" i="8"/>
  <c r="AM1079" i="8"/>
  <c r="AJ1079" i="8" s="1"/>
  <c r="AK1079" i="8" s="1"/>
  <c r="S1079" i="8"/>
  <c r="R1079" i="8"/>
  <c r="Q1079" i="8"/>
  <c r="N1079" i="8"/>
  <c r="M1079" i="8"/>
  <c r="O1078" i="8"/>
  <c r="P1078" i="8"/>
  <c r="L1078" i="8"/>
  <c r="AR1078" i="8"/>
  <c r="AQ1078" i="8"/>
  <c r="AP1078" i="8"/>
  <c r="AN1078" i="8"/>
  <c r="S1078" i="8"/>
  <c r="R1078" i="8"/>
  <c r="Q1078" i="8"/>
  <c r="N1078" i="8"/>
  <c r="M1078" i="8"/>
  <c r="AU1077" i="8"/>
  <c r="O1077" i="8"/>
  <c r="P1077" i="8"/>
  <c r="AS1077" i="8"/>
  <c r="L1077" i="8"/>
  <c r="AR1077" i="8"/>
  <c r="AQ1077" i="8"/>
  <c r="AP1077" i="8"/>
  <c r="AO1077" i="8"/>
  <c r="AN1077" i="8"/>
  <c r="Q1077" i="8"/>
  <c r="R1077" i="8"/>
  <c r="S1077" i="8"/>
  <c r="AM1077" i="8"/>
  <c r="N1077" i="8"/>
  <c r="M1077" i="8"/>
  <c r="AU1076" i="8"/>
  <c r="O1076" i="8"/>
  <c r="P1076" i="8"/>
  <c r="AS1076" i="8"/>
  <c r="L1076" i="8"/>
  <c r="AR1076" i="8"/>
  <c r="AQ1076" i="8"/>
  <c r="AP1076" i="8"/>
  <c r="AO1076" i="8"/>
  <c r="AN1076" i="8"/>
  <c r="AM1076" i="8"/>
  <c r="S1076" i="8"/>
  <c r="R1076" i="8"/>
  <c r="Q1076" i="8"/>
  <c r="N1076" i="8"/>
  <c r="M1076" i="8"/>
  <c r="AU1075" i="8"/>
  <c r="O1075" i="8"/>
  <c r="P1075" i="8"/>
  <c r="AS1075" i="8"/>
  <c r="L1075" i="8"/>
  <c r="AR1075" i="8"/>
  <c r="AQ1075" i="8"/>
  <c r="AP1075" i="8"/>
  <c r="AO1075" i="8"/>
  <c r="AN1075" i="8"/>
  <c r="Q1075" i="8"/>
  <c r="R1075" i="8"/>
  <c r="AM1075" i="8"/>
  <c r="S1075" i="8"/>
  <c r="N1075" i="8"/>
  <c r="M1075" i="8"/>
  <c r="AU1074" i="8"/>
  <c r="O1074" i="8"/>
  <c r="P1074" i="8"/>
  <c r="AS1074" i="8"/>
  <c r="L1074" i="8"/>
  <c r="AR1074" i="8"/>
  <c r="AQ1074" i="8"/>
  <c r="AP1074" i="8"/>
  <c r="AO1074" i="8"/>
  <c r="AN1074" i="8"/>
  <c r="AM1074" i="8"/>
  <c r="S1074" i="8"/>
  <c r="R1074" i="8"/>
  <c r="Q1074" i="8"/>
  <c r="N1074" i="8"/>
  <c r="M1074" i="8"/>
  <c r="O1073" i="8"/>
  <c r="P1073" i="8"/>
  <c r="L1073" i="8"/>
  <c r="AR1073" i="8"/>
  <c r="AQ1073" i="8"/>
  <c r="AP1073" i="8"/>
  <c r="AN1073" i="8"/>
  <c r="Q1073" i="8"/>
  <c r="R1073" i="8"/>
  <c r="S1073" i="8"/>
  <c r="N1073" i="8"/>
  <c r="M1073" i="8"/>
  <c r="AU1072" i="8"/>
  <c r="O1072" i="8"/>
  <c r="P1072" i="8"/>
  <c r="AS1072" i="8"/>
  <c r="L1072" i="8"/>
  <c r="AR1072" i="8"/>
  <c r="AQ1072" i="8"/>
  <c r="AP1072" i="8"/>
  <c r="AO1072" i="8"/>
  <c r="AN1072" i="8"/>
  <c r="AM1072" i="8"/>
  <c r="S1072" i="8"/>
  <c r="R1072" i="8"/>
  <c r="Q1072" i="8"/>
  <c r="N1072" i="8"/>
  <c r="M1072" i="8"/>
  <c r="AU1071" i="8"/>
  <c r="O1071" i="8"/>
  <c r="P1071" i="8"/>
  <c r="AS1071" i="8"/>
  <c r="L1071" i="8"/>
  <c r="AR1071" i="8"/>
  <c r="AQ1071" i="8"/>
  <c r="AP1071" i="8"/>
  <c r="AO1071" i="8"/>
  <c r="AN1071" i="8"/>
  <c r="AM1071" i="8"/>
  <c r="S1071" i="8"/>
  <c r="R1071" i="8"/>
  <c r="Q1071" i="8"/>
  <c r="N1071" i="8"/>
  <c r="M1071" i="8"/>
  <c r="O1070" i="8"/>
  <c r="P1070" i="8"/>
  <c r="AS1070" i="8"/>
  <c r="L1070" i="8"/>
  <c r="AR1070" i="8"/>
  <c r="AQ1070" i="8"/>
  <c r="AP1070" i="8"/>
  <c r="AN1070" i="8"/>
  <c r="Q1070" i="8"/>
  <c r="R1070" i="8"/>
  <c r="S1070" i="8"/>
  <c r="N1070" i="8"/>
  <c r="M1070" i="8"/>
  <c r="AU1069" i="8"/>
  <c r="O1069" i="8"/>
  <c r="P1069" i="8"/>
  <c r="AS1069" i="8"/>
  <c r="L1069" i="8"/>
  <c r="AR1069" i="8"/>
  <c r="AQ1069" i="8"/>
  <c r="AP1069" i="8"/>
  <c r="AO1069" i="8"/>
  <c r="AN1069" i="8"/>
  <c r="Q1069" i="8"/>
  <c r="R1069" i="8"/>
  <c r="S1069" i="8"/>
  <c r="AM1069" i="8"/>
  <c r="N1069" i="8"/>
  <c r="M1069" i="8"/>
  <c r="AU1068" i="8"/>
  <c r="O1068" i="8"/>
  <c r="P1068" i="8"/>
  <c r="AS1068" i="8"/>
  <c r="L1068" i="8"/>
  <c r="AR1068" i="8"/>
  <c r="AQ1068" i="8"/>
  <c r="AP1068" i="8"/>
  <c r="AO1068" i="8"/>
  <c r="AN1068" i="8"/>
  <c r="AM1068" i="8"/>
  <c r="S1068" i="8"/>
  <c r="R1068" i="8"/>
  <c r="Q1068" i="8"/>
  <c r="N1068" i="8"/>
  <c r="M1068" i="8"/>
  <c r="AU1067" i="8"/>
  <c r="O1067" i="8"/>
  <c r="P1067" i="8"/>
  <c r="AS1067" i="8"/>
  <c r="L1067" i="8"/>
  <c r="AR1067" i="8"/>
  <c r="AQ1067" i="8"/>
  <c r="AP1067" i="8"/>
  <c r="AO1067" i="8"/>
  <c r="AN1067" i="8"/>
  <c r="AM1067" i="8"/>
  <c r="S1067" i="8"/>
  <c r="R1067" i="8"/>
  <c r="Q1067" i="8"/>
  <c r="N1067" i="8"/>
  <c r="M1067" i="8"/>
  <c r="AU1066" i="8"/>
  <c r="O1066" i="8"/>
  <c r="P1066" i="8"/>
  <c r="AS1066" i="8"/>
  <c r="L1066" i="8"/>
  <c r="AR1066" i="8"/>
  <c r="AQ1066" i="8"/>
  <c r="AP1066" i="8"/>
  <c r="AO1066" i="8"/>
  <c r="AN1066" i="8"/>
  <c r="AM1066" i="8"/>
  <c r="S1066" i="8"/>
  <c r="R1066" i="8"/>
  <c r="Q1066" i="8"/>
  <c r="N1066" i="8"/>
  <c r="M1066" i="8"/>
  <c r="O1065" i="8"/>
  <c r="P1065" i="8"/>
  <c r="L1065" i="8"/>
  <c r="AR1065" i="8"/>
  <c r="AQ1065" i="8"/>
  <c r="AP1065" i="8"/>
  <c r="AN1065" i="8"/>
  <c r="S1065" i="8"/>
  <c r="R1065" i="8"/>
  <c r="Q1065" i="8"/>
  <c r="N1065" i="8"/>
  <c r="M1065" i="8"/>
  <c r="AU1064" i="8"/>
  <c r="AJ1064" i="8" s="1"/>
  <c r="AK1064" i="8" s="1"/>
  <c r="O1064" i="8"/>
  <c r="P1064" i="8"/>
  <c r="AS1064" i="8"/>
  <c r="L1064" i="8"/>
  <c r="AR1064" i="8"/>
  <c r="AQ1064" i="8"/>
  <c r="AP1064" i="8"/>
  <c r="AO1064" i="8"/>
  <c r="AN1064" i="8"/>
  <c r="AM1064" i="8"/>
  <c r="S1064" i="8"/>
  <c r="R1064" i="8"/>
  <c r="Q1064" i="8"/>
  <c r="N1064" i="8"/>
  <c r="M1064" i="8"/>
  <c r="AU1063" i="8"/>
  <c r="AJ1063" i="8" s="1"/>
  <c r="AK1063" i="8" s="1"/>
  <c r="O1063" i="8"/>
  <c r="P1063" i="8"/>
  <c r="AS1063" i="8"/>
  <c r="L1063" i="8"/>
  <c r="AR1063" i="8"/>
  <c r="AQ1063" i="8"/>
  <c r="AP1063" i="8"/>
  <c r="AO1063" i="8"/>
  <c r="AN1063" i="8"/>
  <c r="AM1063" i="8"/>
  <c r="S1063" i="8"/>
  <c r="R1063" i="8"/>
  <c r="Q1063" i="8"/>
  <c r="N1063" i="8"/>
  <c r="M1063" i="8"/>
  <c r="O1062" i="8"/>
  <c r="P1062" i="8"/>
  <c r="L1062" i="8"/>
  <c r="AR1062" i="8"/>
  <c r="AQ1062" i="8"/>
  <c r="AP1062" i="8"/>
  <c r="AN1062" i="8"/>
  <c r="S1062" i="8"/>
  <c r="R1062" i="8"/>
  <c r="Q1062" i="8"/>
  <c r="N1062" i="8"/>
  <c r="M1062" i="8"/>
  <c r="AU1061" i="8"/>
  <c r="O1061" i="8"/>
  <c r="P1061" i="8"/>
  <c r="AS1061" i="8"/>
  <c r="L1061" i="8"/>
  <c r="AR1061" i="8"/>
  <c r="AQ1061" i="8"/>
  <c r="AP1061" i="8"/>
  <c r="AO1061" i="8"/>
  <c r="AN1061" i="8"/>
  <c r="AM1061" i="8"/>
  <c r="S1061" i="8"/>
  <c r="R1061" i="8"/>
  <c r="Q1061" i="8"/>
  <c r="N1061" i="8"/>
  <c r="M1061" i="8"/>
  <c r="AU1060" i="8"/>
  <c r="O1060" i="8"/>
  <c r="P1060" i="8"/>
  <c r="AS1060" i="8"/>
  <c r="L1060" i="8"/>
  <c r="AR1060" i="8"/>
  <c r="AQ1060" i="8"/>
  <c r="AP1060" i="8"/>
  <c r="AO1060" i="8"/>
  <c r="AN1060" i="8"/>
  <c r="AM1060" i="8"/>
  <c r="S1060" i="8"/>
  <c r="R1060" i="8"/>
  <c r="Q1060" i="8"/>
  <c r="N1060" i="8"/>
  <c r="M1060" i="8"/>
  <c r="AU1059" i="8"/>
  <c r="O1059" i="8"/>
  <c r="P1059" i="8"/>
  <c r="AS1059" i="8"/>
  <c r="L1059" i="8"/>
  <c r="AR1059" i="8"/>
  <c r="AQ1059" i="8"/>
  <c r="AP1059" i="8"/>
  <c r="AO1059" i="8"/>
  <c r="AN1059" i="8"/>
  <c r="AM1059" i="8"/>
  <c r="S1059" i="8"/>
  <c r="R1059" i="8"/>
  <c r="Q1059" i="8"/>
  <c r="N1059" i="8"/>
  <c r="M1059" i="8"/>
  <c r="AU1058" i="8"/>
  <c r="AJ1058" i="8" s="1"/>
  <c r="AK1058" i="8" s="1"/>
  <c r="O1058" i="8"/>
  <c r="P1058" i="8"/>
  <c r="AS1058" i="8"/>
  <c r="L1058" i="8"/>
  <c r="AR1058" i="8"/>
  <c r="AQ1058" i="8"/>
  <c r="AP1058" i="8"/>
  <c r="AO1058" i="8"/>
  <c r="AN1058" i="8"/>
  <c r="AM1058" i="8"/>
  <c r="S1058" i="8"/>
  <c r="R1058" i="8"/>
  <c r="Q1058" i="8"/>
  <c r="N1058" i="8"/>
  <c r="M1058" i="8"/>
  <c r="O1057" i="8"/>
  <c r="P1057" i="8"/>
  <c r="L1057" i="8"/>
  <c r="AR1057" i="8"/>
  <c r="AQ1057" i="8"/>
  <c r="AP1057" i="8"/>
  <c r="AN1057" i="8"/>
  <c r="S1057" i="8"/>
  <c r="R1057" i="8"/>
  <c r="Q1057" i="8"/>
  <c r="N1057" i="8"/>
  <c r="M1057" i="8"/>
  <c r="AU1056" i="8"/>
  <c r="O1056" i="8"/>
  <c r="P1056" i="8"/>
  <c r="AS1056" i="8"/>
  <c r="L1056" i="8"/>
  <c r="AR1056" i="8"/>
  <c r="AQ1056" i="8"/>
  <c r="AP1056" i="8"/>
  <c r="AO1056" i="8"/>
  <c r="AN1056" i="8"/>
  <c r="AM1056" i="8"/>
  <c r="S1056" i="8"/>
  <c r="R1056" i="8"/>
  <c r="Q1056" i="8"/>
  <c r="N1056" i="8"/>
  <c r="M1056" i="8"/>
  <c r="AU1055" i="8"/>
  <c r="O1055" i="8"/>
  <c r="P1055" i="8"/>
  <c r="AS1055" i="8"/>
  <c r="L1055" i="8"/>
  <c r="AR1055" i="8"/>
  <c r="AQ1055" i="8"/>
  <c r="AP1055" i="8"/>
  <c r="AO1055" i="8"/>
  <c r="AN1055" i="8"/>
  <c r="AM1055" i="8"/>
  <c r="S1055" i="8"/>
  <c r="R1055" i="8"/>
  <c r="Q1055" i="8"/>
  <c r="N1055" i="8"/>
  <c r="M1055" i="8"/>
  <c r="O1054" i="8"/>
  <c r="P1054" i="8"/>
  <c r="L1054" i="8"/>
  <c r="AR1054" i="8"/>
  <c r="AQ1054" i="8"/>
  <c r="AP1054" i="8"/>
  <c r="AN1054" i="8"/>
  <c r="S1054" i="8"/>
  <c r="R1054" i="8"/>
  <c r="Q1054" i="8"/>
  <c r="N1054" i="8"/>
  <c r="M1054" i="8"/>
  <c r="AU1053" i="8"/>
  <c r="O1053" i="8"/>
  <c r="P1053" i="8"/>
  <c r="AS1053" i="8"/>
  <c r="L1053" i="8"/>
  <c r="AR1053" i="8"/>
  <c r="AQ1053" i="8"/>
  <c r="AP1053" i="8"/>
  <c r="AO1053" i="8"/>
  <c r="AN1053" i="8"/>
  <c r="AM1053" i="8"/>
  <c r="AJ1053" i="8" s="1"/>
  <c r="AK1053" i="8" s="1"/>
  <c r="S1053" i="8"/>
  <c r="R1053" i="8"/>
  <c r="Q1053" i="8"/>
  <c r="N1053" i="8"/>
  <c r="M1053" i="8"/>
  <c r="AU1052" i="8"/>
  <c r="O1052" i="8"/>
  <c r="P1052" i="8"/>
  <c r="AS1052" i="8"/>
  <c r="L1052" i="8"/>
  <c r="AR1052" i="8"/>
  <c r="AQ1052" i="8"/>
  <c r="AP1052" i="8"/>
  <c r="AO1052" i="8"/>
  <c r="AN1052" i="8"/>
  <c r="AM1052" i="8"/>
  <c r="AJ1052" i="8" s="1"/>
  <c r="AK1052" i="8" s="1"/>
  <c r="S1052" i="8"/>
  <c r="R1052" i="8"/>
  <c r="Q1052" i="8"/>
  <c r="N1052" i="8"/>
  <c r="M1052" i="8"/>
  <c r="AU1051" i="8"/>
  <c r="O1051" i="8"/>
  <c r="P1051" i="8"/>
  <c r="AS1051" i="8"/>
  <c r="L1051" i="8"/>
  <c r="AR1051" i="8"/>
  <c r="AQ1051" i="8"/>
  <c r="AP1051" i="8"/>
  <c r="AO1051" i="8"/>
  <c r="AN1051" i="8"/>
  <c r="AM1051" i="8"/>
  <c r="AJ1051" i="8" s="1"/>
  <c r="AK1051" i="8" s="1"/>
  <c r="S1051" i="8"/>
  <c r="R1051" i="8"/>
  <c r="Q1051" i="8"/>
  <c r="N1051" i="8"/>
  <c r="M1051" i="8"/>
  <c r="AU1050" i="8"/>
  <c r="O1050" i="8"/>
  <c r="P1050" i="8"/>
  <c r="AS1050" i="8"/>
  <c r="L1050" i="8"/>
  <c r="AR1050" i="8"/>
  <c r="AQ1050" i="8"/>
  <c r="AP1050" i="8"/>
  <c r="AO1050" i="8"/>
  <c r="AN1050" i="8"/>
  <c r="AM1050" i="8"/>
  <c r="AJ1050" i="8" s="1"/>
  <c r="AK1050" i="8" s="1"/>
  <c r="S1050" i="8"/>
  <c r="R1050" i="8"/>
  <c r="Q1050" i="8"/>
  <c r="N1050" i="8"/>
  <c r="M1050" i="8"/>
  <c r="O1049" i="8"/>
  <c r="P1049" i="8"/>
  <c r="L1049" i="8"/>
  <c r="AR1049" i="8"/>
  <c r="AQ1049" i="8"/>
  <c r="AP1049" i="8"/>
  <c r="AN1049" i="8"/>
  <c r="S1049" i="8"/>
  <c r="R1049" i="8"/>
  <c r="Q1049" i="8"/>
  <c r="N1049" i="8"/>
  <c r="M1049" i="8"/>
  <c r="AU1048" i="8"/>
  <c r="O1048" i="8"/>
  <c r="P1048" i="8"/>
  <c r="AS1048" i="8"/>
  <c r="L1048" i="8"/>
  <c r="AR1048" i="8"/>
  <c r="AQ1048" i="8"/>
  <c r="AP1048" i="8"/>
  <c r="AO1048" i="8"/>
  <c r="AN1048" i="8"/>
  <c r="Q1048" i="8"/>
  <c r="R1048" i="8"/>
  <c r="AM1048" i="8"/>
  <c r="AJ1048" i="8" s="1"/>
  <c r="AK1048" i="8" s="1"/>
  <c r="S1048" i="8"/>
  <c r="N1048" i="8"/>
  <c r="M1048" i="8"/>
  <c r="AU1047" i="8"/>
  <c r="O1047" i="8"/>
  <c r="P1047" i="8"/>
  <c r="AS1047" i="8"/>
  <c r="L1047" i="8"/>
  <c r="AR1047" i="8"/>
  <c r="AQ1047" i="8"/>
  <c r="AP1047" i="8"/>
  <c r="AO1047" i="8"/>
  <c r="AN1047" i="8"/>
  <c r="AM1047" i="8"/>
  <c r="AJ1047" i="8" s="1"/>
  <c r="AK1047" i="8" s="1"/>
  <c r="S1047" i="8"/>
  <c r="R1047" i="8"/>
  <c r="Q1047" i="8"/>
  <c r="N1047" i="8"/>
  <c r="M1047" i="8"/>
  <c r="O1046" i="8"/>
  <c r="P1046" i="8"/>
  <c r="L1046" i="8"/>
  <c r="AR1046" i="8"/>
  <c r="AQ1046" i="8"/>
  <c r="AP1046" i="8"/>
  <c r="AN1046" i="8"/>
  <c r="Q1046" i="8"/>
  <c r="R1046" i="8"/>
  <c r="S1046" i="8"/>
  <c r="N1046" i="8"/>
  <c r="M1046" i="8"/>
  <c r="AU1045" i="8"/>
  <c r="AJ1045" i="8" s="1"/>
  <c r="AK1045" i="8" s="1"/>
  <c r="O1045" i="8"/>
  <c r="P1045" i="8"/>
  <c r="AS1045" i="8"/>
  <c r="L1045" i="8"/>
  <c r="AR1045" i="8"/>
  <c r="AQ1045" i="8"/>
  <c r="AP1045" i="8"/>
  <c r="AO1045" i="8"/>
  <c r="AN1045" i="8"/>
  <c r="AM1045" i="8"/>
  <c r="S1045" i="8"/>
  <c r="R1045" i="8"/>
  <c r="Q1045" i="8"/>
  <c r="N1045" i="8"/>
  <c r="M1045" i="8"/>
  <c r="AU1044" i="8"/>
  <c r="O1044" i="8"/>
  <c r="P1044" i="8"/>
  <c r="AS1044" i="8"/>
  <c r="L1044" i="8"/>
  <c r="AR1044" i="8"/>
  <c r="AQ1044" i="8"/>
  <c r="AP1044" i="8"/>
  <c r="AO1044" i="8"/>
  <c r="AN1044" i="8"/>
  <c r="AM1044" i="8"/>
  <c r="S1044" i="8"/>
  <c r="R1044" i="8"/>
  <c r="Q1044" i="8"/>
  <c r="N1044" i="8"/>
  <c r="M1044" i="8"/>
  <c r="AU1043" i="8"/>
  <c r="O1043" i="8"/>
  <c r="P1043" i="8"/>
  <c r="AS1043" i="8"/>
  <c r="L1043" i="8"/>
  <c r="AR1043" i="8"/>
  <c r="AQ1043" i="8"/>
  <c r="AP1043" i="8"/>
  <c r="AO1043" i="8"/>
  <c r="AN1043" i="8"/>
  <c r="Q1043" i="8"/>
  <c r="R1043" i="8"/>
  <c r="S1043" i="8"/>
  <c r="AM1043" i="8"/>
  <c r="N1043" i="8"/>
  <c r="M1043" i="8"/>
  <c r="AU1042" i="8"/>
  <c r="O1042" i="8"/>
  <c r="P1042" i="8"/>
  <c r="AS1042" i="8"/>
  <c r="L1042" i="8"/>
  <c r="AR1042" i="8"/>
  <c r="AQ1042" i="8"/>
  <c r="AP1042" i="8"/>
  <c r="AO1042" i="8"/>
  <c r="AN1042" i="8"/>
  <c r="AM1042" i="8"/>
  <c r="S1042" i="8"/>
  <c r="R1042" i="8"/>
  <c r="Q1042" i="8"/>
  <c r="N1042" i="8"/>
  <c r="M1042" i="8"/>
  <c r="O1041" i="8"/>
  <c r="P1041" i="8"/>
  <c r="L1041" i="8"/>
  <c r="AR1041" i="8"/>
  <c r="AQ1041" i="8"/>
  <c r="AP1041" i="8"/>
  <c r="AN1041" i="8"/>
  <c r="Q1041" i="8"/>
  <c r="R1041" i="8"/>
  <c r="S1041" i="8"/>
  <c r="N1041" i="8"/>
  <c r="M1041" i="8"/>
  <c r="AU1040" i="8"/>
  <c r="O1040" i="8"/>
  <c r="P1040" i="8"/>
  <c r="AS1040" i="8"/>
  <c r="L1040" i="8"/>
  <c r="AR1040" i="8"/>
  <c r="AQ1040" i="8"/>
  <c r="AP1040" i="8"/>
  <c r="AO1040" i="8"/>
  <c r="AN1040" i="8"/>
  <c r="AM1040" i="8"/>
  <c r="S1040" i="8"/>
  <c r="R1040" i="8"/>
  <c r="Q1040" i="8"/>
  <c r="N1040" i="8"/>
  <c r="M1040" i="8"/>
  <c r="AU1039" i="8"/>
  <c r="O1039" i="8"/>
  <c r="P1039" i="8"/>
  <c r="AS1039" i="8"/>
  <c r="L1039" i="8"/>
  <c r="AR1039" i="8"/>
  <c r="AQ1039" i="8"/>
  <c r="AP1039" i="8"/>
  <c r="AO1039" i="8"/>
  <c r="AN1039" i="8"/>
  <c r="Q1039" i="8"/>
  <c r="R1039" i="8"/>
  <c r="AM1039" i="8"/>
  <c r="S1039" i="8"/>
  <c r="N1039" i="8"/>
  <c r="M1039" i="8"/>
  <c r="O1038" i="8"/>
  <c r="P1038" i="8"/>
  <c r="AS1038" i="8"/>
  <c r="L1038" i="8"/>
  <c r="AR1038" i="8"/>
  <c r="AQ1038" i="8"/>
  <c r="AP1038" i="8"/>
  <c r="AN1038" i="8"/>
  <c r="S1038" i="8"/>
  <c r="R1038" i="8"/>
  <c r="Q1038" i="8"/>
  <c r="N1038" i="8"/>
  <c r="M1038" i="8"/>
  <c r="AU1037" i="8"/>
  <c r="O1037" i="8"/>
  <c r="P1037" i="8"/>
  <c r="AS1037" i="8"/>
  <c r="L1037" i="8"/>
  <c r="AR1037" i="8"/>
  <c r="AQ1037" i="8"/>
  <c r="AP1037" i="8"/>
  <c r="AO1037" i="8"/>
  <c r="AN1037" i="8"/>
  <c r="Q1037" i="8"/>
  <c r="R1037" i="8"/>
  <c r="S1037" i="8"/>
  <c r="AM1037" i="8"/>
  <c r="AJ1037" i="8" s="1"/>
  <c r="AK1037" i="8" s="1"/>
  <c r="N1037" i="8"/>
  <c r="M1037" i="8"/>
  <c r="AU1036" i="8"/>
  <c r="AJ1036" i="8" s="1"/>
  <c r="AK1036" i="8" s="1"/>
  <c r="O1036" i="8"/>
  <c r="P1036" i="8"/>
  <c r="AS1036" i="8"/>
  <c r="L1036" i="8"/>
  <c r="AR1036" i="8"/>
  <c r="AQ1036" i="8"/>
  <c r="AP1036" i="8"/>
  <c r="AO1036" i="8"/>
  <c r="AN1036" i="8"/>
  <c r="AM1036" i="8"/>
  <c r="S1036" i="8"/>
  <c r="R1036" i="8"/>
  <c r="Q1036" i="8"/>
  <c r="N1036" i="8"/>
  <c r="M1036" i="8"/>
  <c r="AU1035" i="8"/>
  <c r="O1035" i="8"/>
  <c r="P1035" i="8"/>
  <c r="AS1035" i="8"/>
  <c r="L1035" i="8"/>
  <c r="AR1035" i="8"/>
  <c r="AQ1035" i="8"/>
  <c r="AP1035" i="8"/>
  <c r="AO1035" i="8"/>
  <c r="AN1035" i="8"/>
  <c r="AM1035" i="8"/>
  <c r="AJ1035" i="8" s="1"/>
  <c r="AK1035" i="8" s="1"/>
  <c r="S1035" i="8"/>
  <c r="R1035" i="8"/>
  <c r="Q1035" i="8"/>
  <c r="N1035" i="8"/>
  <c r="M1035" i="8"/>
  <c r="AU1034" i="8"/>
  <c r="O1034" i="8"/>
  <c r="P1034" i="8"/>
  <c r="AS1034" i="8"/>
  <c r="L1034" i="8"/>
  <c r="AR1034" i="8"/>
  <c r="AQ1034" i="8"/>
  <c r="AP1034" i="8"/>
  <c r="AO1034" i="8"/>
  <c r="AN1034" i="8"/>
  <c r="AM1034" i="8"/>
  <c r="AJ1034" i="8" s="1"/>
  <c r="AK1034" i="8" s="1"/>
  <c r="S1034" i="8"/>
  <c r="R1034" i="8"/>
  <c r="Q1034" i="8"/>
  <c r="N1034" i="8"/>
  <c r="M1034" i="8"/>
  <c r="O1033" i="8"/>
  <c r="P1033" i="8"/>
  <c r="L1033" i="8"/>
  <c r="AR1033" i="8"/>
  <c r="AQ1033" i="8"/>
  <c r="AP1033" i="8"/>
  <c r="AN1033" i="8"/>
  <c r="S1033" i="8"/>
  <c r="R1033" i="8"/>
  <c r="Q1033" i="8"/>
  <c r="N1033" i="8"/>
  <c r="M1033" i="8"/>
  <c r="AU1032" i="8"/>
  <c r="O1032" i="8"/>
  <c r="P1032" i="8"/>
  <c r="AS1032" i="8"/>
  <c r="L1032" i="8"/>
  <c r="AR1032" i="8"/>
  <c r="AQ1032" i="8"/>
  <c r="AP1032" i="8"/>
  <c r="AO1032" i="8"/>
  <c r="AN1032" i="8"/>
  <c r="AM1032" i="8"/>
  <c r="AJ1032" i="8" s="1"/>
  <c r="AK1032" i="8" s="1"/>
  <c r="S1032" i="8"/>
  <c r="R1032" i="8"/>
  <c r="Q1032" i="8"/>
  <c r="N1032" i="8"/>
  <c r="M1032" i="8"/>
  <c r="AU1031" i="8"/>
  <c r="O1031" i="8"/>
  <c r="P1031" i="8"/>
  <c r="AS1031" i="8"/>
  <c r="L1031" i="8"/>
  <c r="AR1031" i="8"/>
  <c r="AQ1031" i="8"/>
  <c r="AP1031" i="8"/>
  <c r="AO1031" i="8"/>
  <c r="AN1031" i="8"/>
  <c r="AM1031" i="8"/>
  <c r="AJ1031" i="8" s="1"/>
  <c r="AK1031" i="8" s="1"/>
  <c r="S1031" i="8"/>
  <c r="R1031" i="8"/>
  <c r="Q1031" i="8"/>
  <c r="N1031" i="8"/>
  <c r="M1031" i="8"/>
  <c r="AU1030" i="8"/>
  <c r="O1030" i="8"/>
  <c r="P1030" i="8"/>
  <c r="L1030" i="8"/>
  <c r="AR1030" i="8"/>
  <c r="AQ1030" i="8"/>
  <c r="AP1030" i="8"/>
  <c r="AO1030" i="8"/>
  <c r="AN1030" i="8"/>
  <c r="S1030" i="8"/>
  <c r="R1030" i="8"/>
  <c r="Q1030" i="8"/>
  <c r="N1030" i="8"/>
  <c r="M1030" i="8"/>
  <c r="AU1029" i="8"/>
  <c r="O1029" i="8"/>
  <c r="P1029" i="8"/>
  <c r="AS1029" i="8"/>
  <c r="L1029" i="8"/>
  <c r="AR1029" i="8"/>
  <c r="AQ1029" i="8"/>
  <c r="AP1029" i="8"/>
  <c r="AO1029" i="8"/>
  <c r="AN1029" i="8"/>
  <c r="AM1029" i="8"/>
  <c r="S1029" i="8"/>
  <c r="R1029" i="8"/>
  <c r="Q1029" i="8"/>
  <c r="N1029" i="8"/>
  <c r="M1029" i="8"/>
  <c r="AU1028" i="8"/>
  <c r="O1028" i="8"/>
  <c r="P1028" i="8"/>
  <c r="AS1028" i="8"/>
  <c r="L1028" i="8"/>
  <c r="AR1028" i="8"/>
  <c r="AQ1028" i="8"/>
  <c r="AP1028" i="8"/>
  <c r="AO1028" i="8"/>
  <c r="AN1028" i="8"/>
  <c r="AM1028" i="8"/>
  <c r="S1028" i="8"/>
  <c r="R1028" i="8"/>
  <c r="Q1028" i="8"/>
  <c r="N1028" i="8"/>
  <c r="M1028" i="8"/>
  <c r="AU1027" i="8"/>
  <c r="AJ1027" i="8" s="1"/>
  <c r="AK1027" i="8" s="1"/>
  <c r="O1027" i="8"/>
  <c r="P1027" i="8"/>
  <c r="AS1027" i="8"/>
  <c r="L1027" i="8"/>
  <c r="AR1027" i="8"/>
  <c r="AQ1027" i="8"/>
  <c r="AP1027" i="8"/>
  <c r="AO1027" i="8"/>
  <c r="AN1027" i="8"/>
  <c r="AM1027" i="8"/>
  <c r="S1027" i="8"/>
  <c r="R1027" i="8"/>
  <c r="Q1027" i="8"/>
  <c r="N1027" i="8"/>
  <c r="M1027" i="8"/>
  <c r="AU1026" i="8"/>
  <c r="O1026" i="8"/>
  <c r="P1026" i="8"/>
  <c r="AS1026" i="8"/>
  <c r="L1026" i="8"/>
  <c r="AR1026" i="8"/>
  <c r="AQ1026" i="8"/>
  <c r="AP1026" i="8"/>
  <c r="AO1026" i="8"/>
  <c r="AN1026" i="8"/>
  <c r="AM1026" i="8"/>
  <c r="S1026" i="8"/>
  <c r="R1026" i="8"/>
  <c r="Q1026" i="8"/>
  <c r="N1026" i="8"/>
  <c r="M1026" i="8"/>
  <c r="O1025" i="8"/>
  <c r="P1025" i="8"/>
  <c r="L1025" i="8"/>
  <c r="AR1025" i="8"/>
  <c r="AQ1025" i="8"/>
  <c r="AP1025" i="8"/>
  <c r="AN1025" i="8"/>
  <c r="S1025" i="8"/>
  <c r="R1025" i="8"/>
  <c r="Q1025" i="8"/>
  <c r="N1025" i="8"/>
  <c r="M1025" i="8"/>
  <c r="AU1024" i="8"/>
  <c r="O1024" i="8"/>
  <c r="P1024" i="8"/>
  <c r="AS1024" i="8"/>
  <c r="L1024" i="8"/>
  <c r="AR1024" i="8"/>
  <c r="AQ1024" i="8"/>
  <c r="AP1024" i="8"/>
  <c r="AO1024" i="8"/>
  <c r="AN1024" i="8"/>
  <c r="AM1024" i="8"/>
  <c r="AJ1024" i="8" s="1"/>
  <c r="AK1024" i="8" s="1"/>
  <c r="S1024" i="8"/>
  <c r="R1024" i="8"/>
  <c r="Q1024" i="8"/>
  <c r="N1024" i="8"/>
  <c r="M1024" i="8"/>
  <c r="AU1023" i="8"/>
  <c r="O1023" i="8"/>
  <c r="P1023" i="8"/>
  <c r="AS1023" i="8"/>
  <c r="L1023" i="8"/>
  <c r="AR1023" i="8"/>
  <c r="AQ1023" i="8"/>
  <c r="AP1023" i="8"/>
  <c r="AO1023" i="8"/>
  <c r="AN1023" i="8"/>
  <c r="AM1023" i="8"/>
  <c r="AJ1023" i="8" s="1"/>
  <c r="AK1023" i="8" s="1"/>
  <c r="S1023" i="8"/>
  <c r="R1023" i="8"/>
  <c r="Q1023" i="8"/>
  <c r="N1023" i="8"/>
  <c r="M1023" i="8"/>
  <c r="O1022" i="8"/>
  <c r="P1022" i="8"/>
  <c r="AS1022" i="8"/>
  <c r="L1022" i="8"/>
  <c r="AR1022" i="8"/>
  <c r="AQ1022" i="8"/>
  <c r="AP1022" i="8"/>
  <c r="AN1022" i="8"/>
  <c r="S1022" i="8"/>
  <c r="R1022" i="8"/>
  <c r="Q1022" i="8"/>
  <c r="N1022" i="8"/>
  <c r="M1022" i="8"/>
  <c r="AU1021" i="8"/>
  <c r="O1021" i="8"/>
  <c r="P1021" i="8"/>
  <c r="AS1021" i="8"/>
  <c r="L1021" i="8"/>
  <c r="AR1021" i="8"/>
  <c r="AQ1021" i="8"/>
  <c r="AP1021" i="8"/>
  <c r="AO1021" i="8"/>
  <c r="AN1021" i="8"/>
  <c r="AM1021" i="8"/>
  <c r="S1021" i="8"/>
  <c r="R1021" i="8"/>
  <c r="Q1021" i="8"/>
  <c r="N1021" i="8"/>
  <c r="M1021" i="8"/>
  <c r="AU1020" i="8"/>
  <c r="O1020" i="8"/>
  <c r="P1020" i="8"/>
  <c r="AS1020" i="8"/>
  <c r="L1020" i="8"/>
  <c r="AR1020" i="8"/>
  <c r="AQ1020" i="8"/>
  <c r="AP1020" i="8"/>
  <c r="AO1020" i="8"/>
  <c r="AN1020" i="8"/>
  <c r="AM1020" i="8"/>
  <c r="S1020" i="8"/>
  <c r="R1020" i="8"/>
  <c r="Q1020" i="8"/>
  <c r="N1020" i="8"/>
  <c r="M1020" i="8"/>
  <c r="AU1019" i="8"/>
  <c r="O1019" i="8"/>
  <c r="P1019" i="8"/>
  <c r="AS1019" i="8"/>
  <c r="L1019" i="8"/>
  <c r="AR1019" i="8"/>
  <c r="AQ1019" i="8"/>
  <c r="AP1019" i="8"/>
  <c r="AO1019" i="8"/>
  <c r="AN1019" i="8"/>
  <c r="AM1019" i="8"/>
  <c r="S1019" i="8"/>
  <c r="R1019" i="8"/>
  <c r="Q1019" i="8"/>
  <c r="N1019" i="8"/>
  <c r="M1019" i="8"/>
  <c r="AU1018" i="8"/>
  <c r="AJ1018" i="8" s="1"/>
  <c r="AK1018" i="8" s="1"/>
  <c r="O1018" i="8"/>
  <c r="P1018" i="8"/>
  <c r="AS1018" i="8"/>
  <c r="L1018" i="8"/>
  <c r="AR1018" i="8"/>
  <c r="AQ1018" i="8"/>
  <c r="AP1018" i="8"/>
  <c r="AO1018" i="8"/>
  <c r="AN1018" i="8"/>
  <c r="AM1018" i="8"/>
  <c r="S1018" i="8"/>
  <c r="R1018" i="8"/>
  <c r="Q1018" i="8"/>
  <c r="N1018" i="8"/>
  <c r="M1018" i="8"/>
  <c r="O1017" i="8"/>
  <c r="P1017" i="8"/>
  <c r="L1017" i="8"/>
  <c r="AR1017" i="8"/>
  <c r="AQ1017" i="8"/>
  <c r="AP1017" i="8"/>
  <c r="AN1017" i="8"/>
  <c r="S1017" i="8"/>
  <c r="R1017" i="8"/>
  <c r="Q1017" i="8"/>
  <c r="N1017" i="8"/>
  <c r="M1017" i="8"/>
  <c r="AU1016" i="8"/>
  <c r="O1016" i="8"/>
  <c r="P1016" i="8"/>
  <c r="AS1016" i="8"/>
  <c r="L1016" i="8"/>
  <c r="AR1016" i="8"/>
  <c r="AQ1016" i="8"/>
  <c r="AP1016" i="8"/>
  <c r="AO1016" i="8"/>
  <c r="AN1016" i="8"/>
  <c r="AM1016" i="8"/>
  <c r="AJ1016" i="8" s="1"/>
  <c r="AK1016" i="8" s="1"/>
  <c r="S1016" i="8"/>
  <c r="R1016" i="8"/>
  <c r="Q1016" i="8"/>
  <c r="N1016" i="8"/>
  <c r="M1016" i="8"/>
  <c r="AU1015" i="8"/>
  <c r="O1015" i="8"/>
  <c r="P1015" i="8"/>
  <c r="AS1015" i="8"/>
  <c r="L1015" i="8"/>
  <c r="AR1015" i="8"/>
  <c r="AQ1015" i="8"/>
  <c r="AP1015" i="8"/>
  <c r="AO1015" i="8"/>
  <c r="AN1015" i="8"/>
  <c r="AM1015" i="8"/>
  <c r="AJ1015" i="8" s="1"/>
  <c r="AK1015" i="8" s="1"/>
  <c r="S1015" i="8"/>
  <c r="R1015" i="8"/>
  <c r="Q1015" i="8"/>
  <c r="N1015" i="8"/>
  <c r="M1015" i="8"/>
  <c r="O1014" i="8"/>
  <c r="P1014" i="8"/>
  <c r="L1014" i="8"/>
  <c r="AR1014" i="8"/>
  <c r="AQ1014" i="8"/>
  <c r="AP1014" i="8"/>
  <c r="AN1014" i="8"/>
  <c r="Q1014" i="8"/>
  <c r="R1014" i="8"/>
  <c r="S1014" i="8"/>
  <c r="N1014" i="8"/>
  <c r="M1014" i="8"/>
  <c r="AU1013" i="8"/>
  <c r="O1013" i="8"/>
  <c r="P1013" i="8"/>
  <c r="AS1013" i="8"/>
  <c r="L1013" i="8"/>
  <c r="AR1013" i="8"/>
  <c r="AQ1013" i="8"/>
  <c r="AP1013" i="8"/>
  <c r="AO1013" i="8"/>
  <c r="AN1013" i="8"/>
  <c r="AM1013" i="8"/>
  <c r="AJ1013" i="8" s="1"/>
  <c r="AK1013" i="8" s="1"/>
  <c r="S1013" i="8"/>
  <c r="R1013" i="8"/>
  <c r="Q1013" i="8"/>
  <c r="N1013" i="8"/>
  <c r="M1013" i="8"/>
  <c r="AU1012" i="8"/>
  <c r="O1012" i="8"/>
  <c r="P1012" i="8"/>
  <c r="AS1012" i="8"/>
  <c r="L1012" i="8"/>
  <c r="AR1012" i="8"/>
  <c r="AQ1012" i="8"/>
  <c r="AP1012" i="8"/>
  <c r="AO1012" i="8"/>
  <c r="AN1012" i="8"/>
  <c r="AM1012" i="8"/>
  <c r="AJ1012" i="8" s="1"/>
  <c r="AK1012" i="8" s="1"/>
  <c r="S1012" i="8"/>
  <c r="R1012" i="8"/>
  <c r="Q1012" i="8"/>
  <c r="N1012" i="8"/>
  <c r="M1012" i="8"/>
  <c r="AU1011" i="8"/>
  <c r="O1011" i="8"/>
  <c r="P1011" i="8"/>
  <c r="AS1011" i="8"/>
  <c r="L1011" i="8"/>
  <c r="AR1011" i="8"/>
  <c r="AQ1011" i="8"/>
  <c r="AP1011" i="8"/>
  <c r="AO1011" i="8"/>
  <c r="AN1011" i="8"/>
  <c r="AM1011" i="8"/>
  <c r="AJ1011" i="8" s="1"/>
  <c r="AK1011" i="8" s="1"/>
  <c r="S1011" i="8"/>
  <c r="R1011" i="8"/>
  <c r="Q1011" i="8"/>
  <c r="N1011" i="8"/>
  <c r="M1011" i="8"/>
  <c r="AU1010" i="8"/>
  <c r="O1010" i="8"/>
  <c r="P1010" i="8"/>
  <c r="AS1010" i="8"/>
  <c r="L1010" i="8"/>
  <c r="AR1010" i="8"/>
  <c r="AQ1010" i="8"/>
  <c r="AP1010" i="8"/>
  <c r="AO1010" i="8"/>
  <c r="AN1010" i="8"/>
  <c r="AM1010" i="8"/>
  <c r="AJ1010" i="8" s="1"/>
  <c r="AK1010" i="8" s="1"/>
  <c r="S1010" i="8"/>
  <c r="R1010" i="8"/>
  <c r="Q1010" i="8"/>
  <c r="N1010" i="8"/>
  <c r="M1010" i="8"/>
  <c r="O1009" i="8"/>
  <c r="P1009" i="8"/>
  <c r="L1009" i="8"/>
  <c r="AR1009" i="8"/>
  <c r="AQ1009" i="8"/>
  <c r="AP1009" i="8"/>
  <c r="AN1009" i="8"/>
  <c r="S1009" i="8"/>
  <c r="R1009" i="8"/>
  <c r="Q1009" i="8"/>
  <c r="N1009" i="8"/>
  <c r="M1009" i="8"/>
  <c r="AU1008" i="8"/>
  <c r="AJ1008" i="8" s="1"/>
  <c r="AK1008" i="8" s="1"/>
  <c r="O1008" i="8"/>
  <c r="P1008" i="8"/>
  <c r="AS1008" i="8"/>
  <c r="L1008" i="8"/>
  <c r="AR1008" i="8"/>
  <c r="AQ1008" i="8"/>
  <c r="AP1008" i="8"/>
  <c r="AO1008" i="8"/>
  <c r="AN1008" i="8"/>
  <c r="AM1008" i="8"/>
  <c r="S1008" i="8"/>
  <c r="R1008" i="8"/>
  <c r="Q1008" i="8"/>
  <c r="N1008" i="8"/>
  <c r="M1008" i="8"/>
  <c r="AU1007" i="8"/>
  <c r="O1007" i="8"/>
  <c r="P1007" i="8"/>
  <c r="AS1007" i="8"/>
  <c r="L1007" i="8"/>
  <c r="AR1007" i="8"/>
  <c r="AQ1007" i="8"/>
  <c r="AP1007" i="8"/>
  <c r="AO1007" i="8"/>
  <c r="AN1007" i="8"/>
  <c r="AM1007" i="8"/>
  <c r="AJ1007" i="8" s="1"/>
  <c r="AK1007" i="8" s="1"/>
  <c r="S1007" i="8"/>
  <c r="R1007" i="8"/>
  <c r="Q1007" i="8"/>
  <c r="N1007" i="8"/>
  <c r="M1007" i="8"/>
  <c r="O1006" i="8"/>
  <c r="P1006" i="8"/>
  <c r="L1006" i="8"/>
  <c r="AR1006" i="8"/>
  <c r="AQ1006" i="8"/>
  <c r="AP1006" i="8"/>
  <c r="AN1006" i="8"/>
  <c r="AM1006" i="8"/>
  <c r="S1006" i="8"/>
  <c r="R1006" i="8"/>
  <c r="Q1006" i="8"/>
  <c r="N1006" i="8"/>
  <c r="M1006" i="8"/>
  <c r="AU1005" i="8"/>
  <c r="O1005" i="8"/>
  <c r="P1005" i="8"/>
  <c r="AS1005" i="8"/>
  <c r="L1005" i="8"/>
  <c r="AR1005" i="8"/>
  <c r="AQ1005" i="8"/>
  <c r="AP1005" i="8"/>
  <c r="AO1005" i="8"/>
  <c r="AN1005" i="8"/>
  <c r="AM1005" i="8"/>
  <c r="AJ1005" i="8" s="1"/>
  <c r="AK1005" i="8" s="1"/>
  <c r="S1005" i="8"/>
  <c r="R1005" i="8"/>
  <c r="Q1005" i="8"/>
  <c r="N1005" i="8"/>
  <c r="M1005" i="8"/>
  <c r="AU1004" i="8"/>
  <c r="O1004" i="8"/>
  <c r="P1004" i="8"/>
  <c r="AS1004" i="8"/>
  <c r="L1004" i="8"/>
  <c r="AR1004" i="8"/>
  <c r="AQ1004" i="8"/>
  <c r="AP1004" i="8"/>
  <c r="AO1004" i="8"/>
  <c r="AN1004" i="8"/>
  <c r="Q1004" i="8"/>
  <c r="R1004" i="8"/>
  <c r="S1004" i="8"/>
  <c r="AM1004" i="8"/>
  <c r="N1004" i="8"/>
  <c r="M1004" i="8"/>
  <c r="AU1003" i="8"/>
  <c r="O1003" i="8"/>
  <c r="P1003" i="8"/>
  <c r="AS1003" i="8"/>
  <c r="L1003" i="8"/>
  <c r="AR1003" i="8"/>
  <c r="AQ1003" i="8"/>
  <c r="AP1003" i="8"/>
  <c r="AO1003" i="8"/>
  <c r="AN1003" i="8"/>
  <c r="AM1003" i="8"/>
  <c r="AJ1003" i="8" s="1"/>
  <c r="AK1003" i="8" s="1"/>
  <c r="S1003" i="8"/>
  <c r="R1003" i="8"/>
  <c r="Q1003" i="8"/>
  <c r="N1003" i="8"/>
  <c r="M1003" i="8"/>
  <c r="AU1002" i="8"/>
  <c r="O1002" i="8"/>
  <c r="P1002" i="8"/>
  <c r="AS1002" i="8"/>
  <c r="L1002" i="8"/>
  <c r="AR1002" i="8"/>
  <c r="AQ1002" i="8"/>
  <c r="AP1002" i="8"/>
  <c r="AO1002" i="8"/>
  <c r="AN1002" i="8"/>
  <c r="Q1002" i="8"/>
  <c r="R1002" i="8"/>
  <c r="S1002" i="8"/>
  <c r="AM1002" i="8"/>
  <c r="AJ1002" i="8" s="1"/>
  <c r="AK1002" i="8" s="1"/>
  <c r="N1002" i="8"/>
  <c r="M1002" i="8"/>
  <c r="O1001" i="8"/>
  <c r="P1001" i="8"/>
  <c r="L1001" i="8"/>
  <c r="AR1001" i="8"/>
  <c r="AQ1001" i="8"/>
  <c r="AP1001" i="8"/>
  <c r="AN1001" i="8"/>
  <c r="S1001" i="8"/>
  <c r="R1001" i="8"/>
  <c r="Q1001" i="8"/>
  <c r="N1001" i="8"/>
  <c r="M1001" i="8"/>
  <c r="AU1000" i="8"/>
  <c r="O1000" i="8"/>
  <c r="P1000" i="8"/>
  <c r="AS1000" i="8"/>
  <c r="L1000" i="8"/>
  <c r="AR1000" i="8"/>
  <c r="AQ1000" i="8"/>
  <c r="AP1000" i="8"/>
  <c r="AO1000" i="8"/>
  <c r="AN1000" i="8"/>
  <c r="Q1000" i="8"/>
  <c r="R1000" i="8"/>
  <c r="AM1000" i="8"/>
  <c r="S1000" i="8"/>
  <c r="N1000" i="8"/>
  <c r="M1000" i="8"/>
  <c r="AU999" i="8"/>
  <c r="O999" i="8"/>
  <c r="P999" i="8"/>
  <c r="AS999" i="8"/>
  <c r="L999" i="8"/>
  <c r="AR999" i="8"/>
  <c r="AQ999" i="8"/>
  <c r="AP999" i="8"/>
  <c r="AO999" i="8"/>
  <c r="AN999" i="8"/>
  <c r="AM999" i="8"/>
  <c r="AJ999" i="8" s="1"/>
  <c r="AK999" i="8" s="1"/>
  <c r="S999" i="8"/>
  <c r="R999" i="8"/>
  <c r="Q999" i="8"/>
  <c r="N999" i="8"/>
  <c r="M999" i="8"/>
  <c r="O998" i="8"/>
  <c r="P998" i="8"/>
  <c r="L998" i="8"/>
  <c r="AR998" i="8"/>
  <c r="AQ998" i="8"/>
  <c r="AP998" i="8"/>
  <c r="AN998" i="8"/>
  <c r="Q998" i="8"/>
  <c r="R998" i="8"/>
  <c r="S998" i="8"/>
  <c r="N998" i="8"/>
  <c r="M998" i="8"/>
  <c r="AU997" i="8"/>
  <c r="O997" i="8"/>
  <c r="P997" i="8"/>
  <c r="AS997" i="8"/>
  <c r="L997" i="8"/>
  <c r="AR997" i="8"/>
  <c r="AQ997" i="8"/>
  <c r="AP997" i="8"/>
  <c r="AO997" i="8"/>
  <c r="AN997" i="8"/>
  <c r="AM997" i="8"/>
  <c r="S997" i="8"/>
  <c r="R997" i="8"/>
  <c r="Q997" i="8"/>
  <c r="N997" i="8"/>
  <c r="M997" i="8"/>
  <c r="AU996" i="8"/>
  <c r="O996" i="8"/>
  <c r="P996" i="8"/>
  <c r="AS996" i="8"/>
  <c r="L996" i="8"/>
  <c r="AR996" i="8"/>
  <c r="AQ996" i="8"/>
  <c r="AP996" i="8"/>
  <c r="AO996" i="8"/>
  <c r="AN996" i="8"/>
  <c r="Q996" i="8"/>
  <c r="R996" i="8"/>
  <c r="AM996" i="8"/>
  <c r="S996" i="8"/>
  <c r="N996" i="8"/>
  <c r="M996" i="8"/>
  <c r="AU995" i="8"/>
  <c r="O995" i="8"/>
  <c r="P995" i="8"/>
  <c r="AS995" i="8"/>
  <c r="L995" i="8"/>
  <c r="AR995" i="8"/>
  <c r="AQ995" i="8"/>
  <c r="AP995" i="8"/>
  <c r="AO995" i="8"/>
  <c r="AN995" i="8"/>
  <c r="AM995" i="8"/>
  <c r="S995" i="8"/>
  <c r="R995" i="8"/>
  <c r="Q995" i="8"/>
  <c r="N995" i="8"/>
  <c r="M995" i="8"/>
  <c r="AU994" i="8"/>
  <c r="O994" i="8"/>
  <c r="P994" i="8"/>
  <c r="AS994" i="8"/>
  <c r="L994" i="8"/>
  <c r="AR994" i="8"/>
  <c r="AQ994" i="8"/>
  <c r="AP994" i="8"/>
  <c r="AO994" i="8"/>
  <c r="AN994" i="8"/>
  <c r="AM994" i="8"/>
  <c r="S994" i="8"/>
  <c r="R994" i="8"/>
  <c r="Q994" i="8"/>
  <c r="N994" i="8"/>
  <c r="M994" i="8"/>
  <c r="O993" i="8"/>
  <c r="P993" i="8"/>
  <c r="L993" i="8"/>
  <c r="AR993" i="8"/>
  <c r="AQ993" i="8"/>
  <c r="AP993" i="8"/>
  <c r="AN993" i="8"/>
  <c r="S993" i="8"/>
  <c r="R993" i="8"/>
  <c r="Q993" i="8"/>
  <c r="N993" i="8"/>
  <c r="M993" i="8"/>
  <c r="AU992" i="8"/>
  <c r="O992" i="8"/>
  <c r="P992" i="8"/>
  <c r="AS992" i="8"/>
  <c r="L992" i="8"/>
  <c r="AR992" i="8"/>
  <c r="AQ992" i="8"/>
  <c r="AP992" i="8"/>
  <c r="AO992" i="8"/>
  <c r="AN992" i="8"/>
  <c r="Q992" i="8"/>
  <c r="R992" i="8"/>
  <c r="AM992" i="8"/>
  <c r="S992" i="8"/>
  <c r="N992" i="8"/>
  <c r="M992" i="8"/>
  <c r="AU991" i="8"/>
  <c r="O991" i="8"/>
  <c r="P991" i="8"/>
  <c r="AS991" i="8"/>
  <c r="L991" i="8"/>
  <c r="AR991" i="8"/>
  <c r="AQ991" i="8"/>
  <c r="AP991" i="8"/>
  <c r="AO991" i="8"/>
  <c r="AN991" i="8"/>
  <c r="AM991" i="8"/>
  <c r="S991" i="8"/>
  <c r="R991" i="8"/>
  <c r="Q991" i="8"/>
  <c r="N991" i="8"/>
  <c r="M991" i="8"/>
  <c r="O990" i="8"/>
  <c r="P990" i="8"/>
  <c r="AS990" i="8"/>
  <c r="L990" i="8"/>
  <c r="AR990" i="8"/>
  <c r="AQ990" i="8"/>
  <c r="AP990" i="8"/>
  <c r="AN990" i="8"/>
  <c r="Q990" i="8"/>
  <c r="R990" i="8"/>
  <c r="S990" i="8"/>
  <c r="N990" i="8"/>
  <c r="M990" i="8"/>
  <c r="AU989" i="8"/>
  <c r="O989" i="8"/>
  <c r="P989" i="8"/>
  <c r="AS989" i="8"/>
  <c r="L989" i="8"/>
  <c r="AR989" i="8"/>
  <c r="AQ989" i="8"/>
  <c r="AP989" i="8"/>
  <c r="AO989" i="8"/>
  <c r="AN989" i="8"/>
  <c r="AM989" i="8"/>
  <c r="S989" i="8"/>
  <c r="R989" i="8"/>
  <c r="Q989" i="8"/>
  <c r="N989" i="8"/>
  <c r="M989" i="8"/>
  <c r="AU988" i="8"/>
  <c r="O988" i="8"/>
  <c r="P988" i="8"/>
  <c r="AS988" i="8"/>
  <c r="L988" i="8"/>
  <c r="AR988" i="8"/>
  <c r="AQ988" i="8"/>
  <c r="AP988" i="8"/>
  <c r="AO988" i="8"/>
  <c r="AN988" i="8"/>
  <c r="AM988" i="8"/>
  <c r="AJ988" i="8" s="1"/>
  <c r="AK988" i="8" s="1"/>
  <c r="S988" i="8"/>
  <c r="R988" i="8"/>
  <c r="Q988" i="8"/>
  <c r="N988" i="8"/>
  <c r="M988" i="8"/>
  <c r="AU987" i="8"/>
  <c r="O987" i="8"/>
  <c r="P987" i="8"/>
  <c r="AS987" i="8"/>
  <c r="L987" i="8"/>
  <c r="AR987" i="8"/>
  <c r="AQ987" i="8"/>
  <c r="AP987" i="8"/>
  <c r="AO987" i="8"/>
  <c r="AN987" i="8"/>
  <c r="AM987" i="8"/>
  <c r="AJ987" i="8" s="1"/>
  <c r="AK987" i="8" s="1"/>
  <c r="S987" i="8"/>
  <c r="R987" i="8"/>
  <c r="Q987" i="8"/>
  <c r="N987" i="8"/>
  <c r="M987" i="8"/>
  <c r="AU986" i="8"/>
  <c r="O986" i="8"/>
  <c r="P986" i="8"/>
  <c r="AS986" i="8"/>
  <c r="L986" i="8"/>
  <c r="AR986" i="8"/>
  <c r="AQ986" i="8"/>
  <c r="AP986" i="8"/>
  <c r="AO986" i="8"/>
  <c r="AN986" i="8"/>
  <c r="AM986" i="8"/>
  <c r="AJ986" i="8" s="1"/>
  <c r="AK986" i="8" s="1"/>
  <c r="S986" i="8"/>
  <c r="R986" i="8"/>
  <c r="Q986" i="8"/>
  <c r="N986" i="8"/>
  <c r="M986" i="8"/>
  <c r="O985" i="8"/>
  <c r="P985" i="8"/>
  <c r="L985" i="8"/>
  <c r="AR985" i="8"/>
  <c r="AQ985" i="8"/>
  <c r="AP985" i="8"/>
  <c r="AN985" i="8"/>
  <c r="S985" i="8"/>
  <c r="R985" i="8"/>
  <c r="Q985" i="8"/>
  <c r="N985" i="8"/>
  <c r="M985" i="8"/>
  <c r="AU984" i="8"/>
  <c r="O984" i="8"/>
  <c r="P984" i="8"/>
  <c r="AS984" i="8"/>
  <c r="L984" i="8"/>
  <c r="AR984" i="8"/>
  <c r="AQ984" i="8"/>
  <c r="AP984" i="8"/>
  <c r="AO984" i="8"/>
  <c r="AN984" i="8"/>
  <c r="AM984" i="8"/>
  <c r="S984" i="8"/>
  <c r="R984" i="8"/>
  <c r="Q984" i="8"/>
  <c r="N984" i="8"/>
  <c r="M984" i="8"/>
  <c r="AU983" i="8"/>
  <c r="AJ983" i="8" s="1"/>
  <c r="AK983" i="8" s="1"/>
  <c r="O983" i="8"/>
  <c r="P983" i="8"/>
  <c r="AS983" i="8"/>
  <c r="L983" i="8"/>
  <c r="AR983" i="8"/>
  <c r="AQ983" i="8"/>
  <c r="AP983" i="8"/>
  <c r="AO983" i="8"/>
  <c r="AN983" i="8"/>
  <c r="AM983" i="8"/>
  <c r="S983" i="8"/>
  <c r="R983" i="8"/>
  <c r="Q983" i="8"/>
  <c r="N983" i="8"/>
  <c r="M983" i="8"/>
  <c r="O982" i="8"/>
  <c r="P982" i="8"/>
  <c r="AS982" i="8"/>
  <c r="L982" i="8"/>
  <c r="AR982" i="8"/>
  <c r="AQ982" i="8"/>
  <c r="AP982" i="8"/>
  <c r="AN982" i="8"/>
  <c r="S982" i="8"/>
  <c r="R982" i="8"/>
  <c r="Q982" i="8"/>
  <c r="N982" i="8"/>
  <c r="M982" i="8"/>
  <c r="AU981" i="8"/>
  <c r="AJ981" i="8" s="1"/>
  <c r="AK981" i="8" s="1"/>
  <c r="O981" i="8"/>
  <c r="P981" i="8"/>
  <c r="AS981" i="8"/>
  <c r="L981" i="8"/>
  <c r="AR981" i="8"/>
  <c r="AQ981" i="8"/>
  <c r="AP981" i="8"/>
  <c r="AO981" i="8"/>
  <c r="AN981" i="8"/>
  <c r="AM981" i="8"/>
  <c r="S981" i="8"/>
  <c r="R981" i="8"/>
  <c r="Q981" i="8"/>
  <c r="N981" i="8"/>
  <c r="M981" i="8"/>
  <c r="AU980" i="8"/>
  <c r="AJ980" i="8" s="1"/>
  <c r="AK980" i="8" s="1"/>
  <c r="O980" i="8"/>
  <c r="P980" i="8"/>
  <c r="AS980" i="8"/>
  <c r="L980" i="8"/>
  <c r="AR980" i="8"/>
  <c r="AQ980" i="8"/>
  <c r="AP980" i="8"/>
  <c r="AO980" i="8"/>
  <c r="AN980" i="8"/>
  <c r="AM980" i="8"/>
  <c r="S980" i="8"/>
  <c r="R980" i="8"/>
  <c r="Q980" i="8"/>
  <c r="N980" i="8"/>
  <c r="M980" i="8"/>
  <c r="AU979" i="8"/>
  <c r="O979" i="8"/>
  <c r="P979" i="8"/>
  <c r="AS979" i="8"/>
  <c r="L979" i="8"/>
  <c r="AR979" i="8"/>
  <c r="AQ979" i="8"/>
  <c r="AP979" i="8"/>
  <c r="AO979" i="8"/>
  <c r="AN979" i="8"/>
  <c r="AM979" i="8"/>
  <c r="S979" i="8"/>
  <c r="R979" i="8"/>
  <c r="Q979" i="8"/>
  <c r="N979" i="8"/>
  <c r="M979" i="8"/>
  <c r="AU978" i="8"/>
  <c r="O978" i="8"/>
  <c r="P978" i="8"/>
  <c r="AS978" i="8"/>
  <c r="L978" i="8"/>
  <c r="AR978" i="8"/>
  <c r="AQ978" i="8"/>
  <c r="AP978" i="8"/>
  <c r="AO978" i="8"/>
  <c r="AN978" i="8"/>
  <c r="AM978" i="8"/>
  <c r="S978" i="8"/>
  <c r="R978" i="8"/>
  <c r="Q978" i="8"/>
  <c r="N978" i="8"/>
  <c r="M978" i="8"/>
  <c r="O977" i="8"/>
  <c r="P977" i="8"/>
  <c r="L977" i="8"/>
  <c r="AR977" i="8"/>
  <c r="AQ977" i="8"/>
  <c r="AP977" i="8"/>
  <c r="AN977" i="8"/>
  <c r="S977" i="8"/>
  <c r="R977" i="8"/>
  <c r="Q977" i="8"/>
  <c r="N977" i="8"/>
  <c r="M977" i="8"/>
  <c r="AU976" i="8"/>
  <c r="O976" i="8"/>
  <c r="P976" i="8"/>
  <c r="AS976" i="8"/>
  <c r="L976" i="8"/>
  <c r="AR976" i="8"/>
  <c r="AQ976" i="8"/>
  <c r="AP976" i="8"/>
  <c r="AO976" i="8"/>
  <c r="AN976" i="8"/>
  <c r="Q976" i="8"/>
  <c r="R976" i="8"/>
  <c r="S976" i="8"/>
  <c r="AM976" i="8"/>
  <c r="AJ976" i="8" s="1"/>
  <c r="AK976" i="8" s="1"/>
  <c r="N976" i="8"/>
  <c r="M976" i="8"/>
  <c r="AU975" i="8"/>
  <c r="O975" i="8"/>
  <c r="P975" i="8"/>
  <c r="AS975" i="8"/>
  <c r="L975" i="8"/>
  <c r="AR975" i="8"/>
  <c r="AQ975" i="8"/>
  <c r="AP975" i="8"/>
  <c r="AO975" i="8"/>
  <c r="AN975" i="8"/>
  <c r="AM975" i="8"/>
  <c r="S975" i="8"/>
  <c r="R975" i="8"/>
  <c r="Q975" i="8"/>
  <c r="N975" i="8"/>
  <c r="M975" i="8"/>
  <c r="O974" i="8"/>
  <c r="P974" i="8"/>
  <c r="AS974" i="8"/>
  <c r="L974" i="8"/>
  <c r="AR974" i="8"/>
  <c r="AQ974" i="8"/>
  <c r="AP974" i="8"/>
  <c r="AN974" i="8"/>
  <c r="Q974" i="8"/>
  <c r="R974" i="8"/>
  <c r="S974" i="8"/>
  <c r="AM974" i="8"/>
  <c r="N974" i="8"/>
  <c r="M974" i="8"/>
  <c r="AU973" i="8"/>
  <c r="O973" i="8"/>
  <c r="P973" i="8"/>
  <c r="AS973" i="8"/>
  <c r="L973" i="8"/>
  <c r="AR973" i="8"/>
  <c r="AQ973" i="8"/>
  <c r="AP973" i="8"/>
  <c r="AO973" i="8"/>
  <c r="AN973" i="8"/>
  <c r="AM973" i="8"/>
  <c r="S973" i="8"/>
  <c r="R973" i="8"/>
  <c r="Q973" i="8"/>
  <c r="N973" i="8"/>
  <c r="M973" i="8"/>
  <c r="AU972" i="8"/>
  <c r="O972" i="8"/>
  <c r="P972" i="8"/>
  <c r="AS972" i="8"/>
  <c r="L972" i="8"/>
  <c r="AR972" i="8"/>
  <c r="AQ972" i="8"/>
  <c r="AP972" i="8"/>
  <c r="AO972" i="8"/>
  <c r="AN972" i="8"/>
  <c r="AM972" i="8"/>
  <c r="S972" i="8"/>
  <c r="R972" i="8"/>
  <c r="Q972" i="8"/>
  <c r="N972" i="8"/>
  <c r="M972" i="8"/>
  <c r="AU971" i="8"/>
  <c r="O971" i="8"/>
  <c r="P971" i="8"/>
  <c r="AS971" i="8"/>
  <c r="L971" i="8"/>
  <c r="AR971" i="8"/>
  <c r="AQ971" i="8"/>
  <c r="AP971" i="8"/>
  <c r="AO971" i="8"/>
  <c r="AN971" i="8"/>
  <c r="Q971" i="8"/>
  <c r="R971" i="8"/>
  <c r="AM971" i="8"/>
  <c r="S971" i="8"/>
  <c r="N971" i="8"/>
  <c r="M971" i="8"/>
  <c r="AU970" i="8"/>
  <c r="O970" i="8"/>
  <c r="P970" i="8"/>
  <c r="AS970" i="8"/>
  <c r="L970" i="8"/>
  <c r="AR970" i="8"/>
  <c r="AQ970" i="8"/>
  <c r="AP970" i="8"/>
  <c r="AO970" i="8"/>
  <c r="AN970" i="8"/>
  <c r="Q970" i="8"/>
  <c r="R970" i="8"/>
  <c r="AM970" i="8"/>
  <c r="S970" i="8"/>
  <c r="N970" i="8"/>
  <c r="M970" i="8"/>
  <c r="O969" i="8"/>
  <c r="P969" i="8"/>
  <c r="L969" i="8"/>
  <c r="AR969" i="8"/>
  <c r="AQ969" i="8"/>
  <c r="AP969" i="8"/>
  <c r="AN969" i="8"/>
  <c r="Q969" i="8"/>
  <c r="R969" i="8"/>
  <c r="S969" i="8"/>
  <c r="N969" i="8"/>
  <c r="M969" i="8"/>
  <c r="AU968" i="8"/>
  <c r="O968" i="8"/>
  <c r="P968" i="8"/>
  <c r="AS968" i="8"/>
  <c r="L968" i="8"/>
  <c r="AR968" i="8"/>
  <c r="AQ968" i="8"/>
  <c r="AP968" i="8"/>
  <c r="AO968" i="8"/>
  <c r="AN968" i="8"/>
  <c r="Q968" i="8"/>
  <c r="R968" i="8"/>
  <c r="AM968" i="8"/>
  <c r="AJ968" i="8" s="1"/>
  <c r="AK968" i="8" s="1"/>
  <c r="S968" i="8"/>
  <c r="N968" i="8"/>
  <c r="M968" i="8"/>
  <c r="AU967" i="8"/>
  <c r="O967" i="8"/>
  <c r="P967" i="8"/>
  <c r="AS967" i="8"/>
  <c r="L967" i="8"/>
  <c r="AR967" i="8"/>
  <c r="AQ967" i="8"/>
  <c r="AP967" i="8"/>
  <c r="AO967" i="8"/>
  <c r="AN967" i="8"/>
  <c r="AM967" i="8"/>
  <c r="S967" i="8"/>
  <c r="R967" i="8"/>
  <c r="Q967" i="8"/>
  <c r="N967" i="8"/>
  <c r="M967" i="8"/>
  <c r="O966" i="8"/>
  <c r="P966" i="8"/>
  <c r="L966" i="8"/>
  <c r="AR966" i="8"/>
  <c r="AQ966" i="8"/>
  <c r="AP966" i="8"/>
  <c r="AN966" i="8"/>
  <c r="S966" i="8"/>
  <c r="R966" i="8"/>
  <c r="Q966" i="8"/>
  <c r="N966" i="8"/>
  <c r="M966" i="8"/>
  <c r="AU965" i="8"/>
  <c r="O965" i="8"/>
  <c r="P965" i="8"/>
  <c r="AS965" i="8"/>
  <c r="L965" i="8"/>
  <c r="AR965" i="8"/>
  <c r="AQ965" i="8"/>
  <c r="AP965" i="8"/>
  <c r="AO965" i="8"/>
  <c r="AN965" i="8"/>
  <c r="Q965" i="8"/>
  <c r="R965" i="8"/>
  <c r="AM965" i="8"/>
  <c r="S965" i="8"/>
  <c r="N965" i="8"/>
  <c r="M965" i="8"/>
  <c r="AU964" i="8"/>
  <c r="O964" i="8"/>
  <c r="P964" i="8"/>
  <c r="AS964" i="8"/>
  <c r="L964" i="8"/>
  <c r="AR964" i="8"/>
  <c r="AQ964" i="8"/>
  <c r="AP964" i="8"/>
  <c r="AO964" i="8"/>
  <c r="AN964" i="8"/>
  <c r="Q964" i="8"/>
  <c r="R964" i="8"/>
  <c r="AM964" i="8"/>
  <c r="AJ964" i="8" s="1"/>
  <c r="AK964" i="8" s="1"/>
  <c r="S964" i="8"/>
  <c r="N964" i="8"/>
  <c r="M964" i="8"/>
  <c r="AU963" i="8"/>
  <c r="O963" i="8"/>
  <c r="P963" i="8"/>
  <c r="AS963" i="8"/>
  <c r="L963" i="8"/>
  <c r="AR963" i="8"/>
  <c r="AQ963" i="8"/>
  <c r="AP963" i="8"/>
  <c r="AO963" i="8"/>
  <c r="AN963" i="8"/>
  <c r="Q963" i="8"/>
  <c r="R963" i="8"/>
  <c r="AM963" i="8"/>
  <c r="AJ963" i="8" s="1"/>
  <c r="AK963" i="8" s="1"/>
  <c r="S963" i="8"/>
  <c r="N963" i="8"/>
  <c r="M963" i="8"/>
  <c r="AU962" i="8"/>
  <c r="O962" i="8"/>
  <c r="P962" i="8"/>
  <c r="AS962" i="8"/>
  <c r="L962" i="8"/>
  <c r="AR962" i="8"/>
  <c r="AQ962" i="8"/>
  <c r="AP962" i="8"/>
  <c r="AO962" i="8"/>
  <c r="AN962" i="8"/>
  <c r="Q962" i="8"/>
  <c r="R962" i="8"/>
  <c r="AM962" i="8"/>
  <c r="AJ962" i="8" s="1"/>
  <c r="AK962" i="8" s="1"/>
  <c r="S962" i="8"/>
  <c r="N962" i="8"/>
  <c r="M962" i="8"/>
  <c r="O961" i="8"/>
  <c r="P961" i="8"/>
  <c r="L961" i="8"/>
  <c r="AR961" i="8"/>
  <c r="AQ961" i="8"/>
  <c r="AP961" i="8"/>
  <c r="AN961" i="8"/>
  <c r="S961" i="8"/>
  <c r="R961" i="8"/>
  <c r="Q961" i="8"/>
  <c r="N961" i="8"/>
  <c r="M961" i="8"/>
  <c r="AU960" i="8"/>
  <c r="AJ960" i="8" s="1"/>
  <c r="AK960" i="8" s="1"/>
  <c r="O960" i="8"/>
  <c r="P960" i="8"/>
  <c r="AS960" i="8"/>
  <c r="L960" i="8"/>
  <c r="AR960" i="8"/>
  <c r="AQ960" i="8"/>
  <c r="AP960" i="8"/>
  <c r="AO960" i="8"/>
  <c r="AN960" i="8"/>
  <c r="AM960" i="8"/>
  <c r="S960" i="8"/>
  <c r="R960" i="8"/>
  <c r="Q960" i="8"/>
  <c r="N960" i="8"/>
  <c r="M960" i="8"/>
  <c r="AU959" i="8"/>
  <c r="AJ959" i="8" s="1"/>
  <c r="AK959" i="8" s="1"/>
  <c r="O959" i="8"/>
  <c r="P959" i="8"/>
  <c r="AS959" i="8"/>
  <c r="L959" i="8"/>
  <c r="AR959" i="8"/>
  <c r="AQ959" i="8"/>
  <c r="AP959" i="8"/>
  <c r="AO959" i="8"/>
  <c r="AN959" i="8"/>
  <c r="AM959" i="8"/>
  <c r="S959" i="8"/>
  <c r="R959" i="8"/>
  <c r="Q959" i="8"/>
  <c r="N959" i="8"/>
  <c r="M959" i="8"/>
  <c r="AU958" i="8"/>
  <c r="O958" i="8"/>
  <c r="P958" i="8"/>
  <c r="L958" i="8"/>
  <c r="AR958" i="8"/>
  <c r="AQ958" i="8"/>
  <c r="AP958" i="8"/>
  <c r="AO958" i="8"/>
  <c r="AN958" i="8"/>
  <c r="S958" i="8"/>
  <c r="R958" i="8"/>
  <c r="Q958" i="8"/>
  <c r="N958" i="8"/>
  <c r="M958" i="8"/>
  <c r="AU957" i="8"/>
  <c r="O957" i="8"/>
  <c r="P957" i="8"/>
  <c r="AS957" i="8"/>
  <c r="L957" i="8"/>
  <c r="AR957" i="8"/>
  <c r="AQ957" i="8"/>
  <c r="AP957" i="8"/>
  <c r="AO957" i="8"/>
  <c r="AN957" i="8"/>
  <c r="Q957" i="8"/>
  <c r="R957" i="8"/>
  <c r="S957" i="8"/>
  <c r="AM957" i="8"/>
  <c r="AJ957" i="8" s="1"/>
  <c r="AK957" i="8" s="1"/>
  <c r="N957" i="8"/>
  <c r="M957" i="8"/>
  <c r="AU956" i="8"/>
  <c r="O956" i="8"/>
  <c r="P956" i="8"/>
  <c r="AS956" i="8"/>
  <c r="L956" i="8"/>
  <c r="AR956" i="8"/>
  <c r="AQ956" i="8"/>
  <c r="AP956" i="8"/>
  <c r="AO956" i="8"/>
  <c r="AN956" i="8"/>
  <c r="AM956" i="8"/>
  <c r="AJ956" i="8" s="1"/>
  <c r="AK956" i="8" s="1"/>
  <c r="S956" i="8"/>
  <c r="R956" i="8"/>
  <c r="Q956" i="8"/>
  <c r="N956" i="8"/>
  <c r="M956" i="8"/>
  <c r="AU955" i="8"/>
  <c r="O955" i="8"/>
  <c r="P955" i="8"/>
  <c r="AS955" i="8"/>
  <c r="L955" i="8"/>
  <c r="AR955" i="8"/>
  <c r="AQ955" i="8"/>
  <c r="AP955" i="8"/>
  <c r="AO955" i="8"/>
  <c r="AN955" i="8"/>
  <c r="Q955" i="8"/>
  <c r="R955" i="8"/>
  <c r="S955" i="8"/>
  <c r="AM955" i="8"/>
  <c r="AJ955" i="8" s="1"/>
  <c r="AK955" i="8" s="1"/>
  <c r="N955" i="8"/>
  <c r="M955" i="8"/>
  <c r="AU954" i="8"/>
  <c r="O954" i="8"/>
  <c r="P954" i="8"/>
  <c r="AS954" i="8"/>
  <c r="L954" i="8"/>
  <c r="AR954" i="8"/>
  <c r="AQ954" i="8"/>
  <c r="AP954" i="8"/>
  <c r="AO954" i="8"/>
  <c r="AN954" i="8"/>
  <c r="AM954" i="8"/>
  <c r="AJ954" i="8" s="1"/>
  <c r="AK954" i="8" s="1"/>
  <c r="S954" i="8"/>
  <c r="R954" i="8"/>
  <c r="Q954" i="8"/>
  <c r="N954" i="8"/>
  <c r="M954" i="8"/>
  <c r="O953" i="8"/>
  <c r="P953" i="8"/>
  <c r="L953" i="8"/>
  <c r="AR953" i="8"/>
  <c r="AQ953" i="8"/>
  <c r="AP953" i="8"/>
  <c r="AN953" i="8"/>
  <c r="Q953" i="8"/>
  <c r="R953" i="8"/>
  <c r="S953" i="8"/>
  <c r="N953" i="8"/>
  <c r="M953" i="8"/>
  <c r="AU952" i="8"/>
  <c r="O952" i="8"/>
  <c r="P952" i="8"/>
  <c r="AS952" i="8"/>
  <c r="L952" i="8"/>
  <c r="AR952" i="8"/>
  <c r="AQ952" i="8"/>
  <c r="AP952" i="8"/>
  <c r="AO952" i="8"/>
  <c r="AN952" i="8"/>
  <c r="AM952" i="8"/>
  <c r="S952" i="8"/>
  <c r="R952" i="8"/>
  <c r="Q952" i="8"/>
  <c r="N952" i="8"/>
  <c r="M952" i="8"/>
  <c r="AU951" i="8"/>
  <c r="O951" i="8"/>
  <c r="P951" i="8"/>
  <c r="AS951" i="8"/>
  <c r="L951" i="8"/>
  <c r="AR951" i="8"/>
  <c r="AQ951" i="8"/>
  <c r="AP951" i="8"/>
  <c r="AO951" i="8"/>
  <c r="AN951" i="8"/>
  <c r="Q951" i="8"/>
  <c r="R951" i="8"/>
  <c r="AM951" i="8"/>
  <c r="S951" i="8"/>
  <c r="N951" i="8"/>
  <c r="M951" i="8"/>
  <c r="O950" i="8"/>
  <c r="P950" i="8"/>
  <c r="L950" i="8"/>
  <c r="AR950" i="8"/>
  <c r="AQ950" i="8"/>
  <c r="AP950" i="8"/>
  <c r="AN950" i="8"/>
  <c r="Q950" i="8"/>
  <c r="R950" i="8"/>
  <c r="S950" i="8"/>
  <c r="N950" i="8"/>
  <c r="M950" i="8"/>
  <c r="AU949" i="8"/>
  <c r="O949" i="8"/>
  <c r="P949" i="8"/>
  <c r="AS949" i="8"/>
  <c r="L949" i="8"/>
  <c r="AR949" i="8"/>
  <c r="AQ949" i="8"/>
  <c r="AP949" i="8"/>
  <c r="AO949" i="8"/>
  <c r="AN949" i="8"/>
  <c r="Q949" i="8"/>
  <c r="R949" i="8"/>
  <c r="AM949" i="8"/>
  <c r="S949" i="8"/>
  <c r="N949" i="8"/>
  <c r="M949" i="8"/>
  <c r="AU948" i="8"/>
  <c r="O948" i="8"/>
  <c r="P948" i="8"/>
  <c r="AS948" i="8"/>
  <c r="L948" i="8"/>
  <c r="AR948" i="8"/>
  <c r="AQ948" i="8"/>
  <c r="AP948" i="8"/>
  <c r="AO948" i="8"/>
  <c r="AN948" i="8"/>
  <c r="Q948" i="8"/>
  <c r="R948" i="8"/>
  <c r="AM948" i="8"/>
  <c r="S948" i="8"/>
  <c r="N948" i="8"/>
  <c r="M948" i="8"/>
  <c r="AU947" i="8"/>
  <c r="O947" i="8"/>
  <c r="P947" i="8"/>
  <c r="AS947" i="8"/>
  <c r="L947" i="8"/>
  <c r="AR947" i="8"/>
  <c r="AQ947" i="8"/>
  <c r="AP947" i="8"/>
  <c r="AO947" i="8"/>
  <c r="AN947" i="8"/>
  <c r="Q947" i="8"/>
  <c r="R947" i="8"/>
  <c r="S947" i="8"/>
  <c r="AM947" i="8"/>
  <c r="N947" i="8"/>
  <c r="M947" i="8"/>
  <c r="AU946" i="8"/>
  <c r="O946" i="8"/>
  <c r="P946" i="8"/>
  <c r="AS946" i="8"/>
  <c r="L946" i="8"/>
  <c r="AR946" i="8"/>
  <c r="AQ946" i="8"/>
  <c r="AP946" i="8"/>
  <c r="AO946" i="8"/>
  <c r="AN946" i="8"/>
  <c r="AM946" i="8"/>
  <c r="S946" i="8"/>
  <c r="R946" i="8"/>
  <c r="Q946" i="8"/>
  <c r="N946" i="8"/>
  <c r="M946" i="8"/>
  <c r="O945" i="8"/>
  <c r="P945" i="8"/>
  <c r="L945" i="8"/>
  <c r="AR945" i="8"/>
  <c r="AQ945" i="8"/>
  <c r="AP945" i="8"/>
  <c r="AN945" i="8"/>
  <c r="S945" i="8"/>
  <c r="R945" i="8"/>
  <c r="Q945" i="8"/>
  <c r="N945" i="8"/>
  <c r="M945" i="8"/>
  <c r="AU944" i="8"/>
  <c r="O944" i="8"/>
  <c r="P944" i="8"/>
  <c r="AS944" i="8"/>
  <c r="L944" i="8"/>
  <c r="AR944" i="8"/>
  <c r="AQ944" i="8"/>
  <c r="AP944" i="8"/>
  <c r="AO944" i="8"/>
  <c r="AN944" i="8"/>
  <c r="Q944" i="8"/>
  <c r="R944" i="8"/>
  <c r="AM944" i="8"/>
  <c r="S944" i="8"/>
  <c r="N944" i="8"/>
  <c r="M944" i="8"/>
  <c r="AU943" i="8"/>
  <c r="O943" i="8"/>
  <c r="P943" i="8"/>
  <c r="AS943" i="8"/>
  <c r="L943" i="8"/>
  <c r="AR943" i="8"/>
  <c r="AQ943" i="8"/>
  <c r="AP943" i="8"/>
  <c r="AO943" i="8"/>
  <c r="AN943" i="8"/>
  <c r="Q943" i="8"/>
  <c r="R943" i="8"/>
  <c r="AM943" i="8"/>
  <c r="S943" i="8"/>
  <c r="N943" i="8"/>
  <c r="M943" i="8"/>
  <c r="O942" i="8"/>
  <c r="P942" i="8"/>
  <c r="L942" i="8"/>
  <c r="AR942" i="8"/>
  <c r="AQ942" i="8"/>
  <c r="AP942" i="8"/>
  <c r="AN942" i="8"/>
  <c r="Q942" i="8"/>
  <c r="R942" i="8"/>
  <c r="S942" i="8"/>
  <c r="N942" i="8"/>
  <c r="M942" i="8"/>
  <c r="AU941" i="8"/>
  <c r="O941" i="8"/>
  <c r="P941" i="8"/>
  <c r="AS941" i="8"/>
  <c r="L941" i="8"/>
  <c r="AR941" i="8"/>
  <c r="AQ941" i="8"/>
  <c r="AP941" i="8"/>
  <c r="AO941" i="8"/>
  <c r="AN941" i="8"/>
  <c r="Q941" i="8"/>
  <c r="R941" i="8"/>
  <c r="AM941" i="8"/>
  <c r="S941" i="8"/>
  <c r="N941" i="8"/>
  <c r="M941" i="8"/>
  <c r="AU940" i="8"/>
  <c r="O940" i="8"/>
  <c r="P940" i="8"/>
  <c r="AS940" i="8"/>
  <c r="L940" i="8"/>
  <c r="AR940" i="8"/>
  <c r="AQ940" i="8"/>
  <c r="AP940" i="8"/>
  <c r="AO940" i="8"/>
  <c r="AN940" i="8"/>
  <c r="AM940" i="8"/>
  <c r="S940" i="8"/>
  <c r="R940" i="8"/>
  <c r="Q940" i="8"/>
  <c r="N940" i="8"/>
  <c r="M940" i="8"/>
  <c r="AU939" i="8"/>
  <c r="O939" i="8"/>
  <c r="P939" i="8"/>
  <c r="AS939" i="8"/>
  <c r="L939" i="8"/>
  <c r="AR939" i="8"/>
  <c r="AQ939" i="8"/>
  <c r="AP939" i="8"/>
  <c r="AO939" i="8"/>
  <c r="AN939" i="8"/>
  <c r="AM939" i="8"/>
  <c r="AJ939" i="8" s="1"/>
  <c r="AK939" i="8" s="1"/>
  <c r="S939" i="8"/>
  <c r="R939" i="8"/>
  <c r="Q939" i="8"/>
  <c r="N939" i="8"/>
  <c r="M939" i="8"/>
  <c r="AU938" i="8"/>
  <c r="O938" i="8"/>
  <c r="P938" i="8"/>
  <c r="AS938" i="8"/>
  <c r="L938" i="8"/>
  <c r="AR938" i="8"/>
  <c r="AQ938" i="8"/>
  <c r="AP938" i="8"/>
  <c r="AO938" i="8"/>
  <c r="AN938" i="8"/>
  <c r="AM938" i="8"/>
  <c r="AJ938" i="8" s="1"/>
  <c r="AK938" i="8" s="1"/>
  <c r="S938" i="8"/>
  <c r="R938" i="8"/>
  <c r="Q938" i="8"/>
  <c r="N938" i="8"/>
  <c r="M938" i="8"/>
  <c r="O937" i="8"/>
  <c r="P937" i="8"/>
  <c r="L937" i="8"/>
  <c r="AR937" i="8"/>
  <c r="AQ937" i="8"/>
  <c r="AP937" i="8"/>
  <c r="AN937" i="8"/>
  <c r="S937" i="8"/>
  <c r="R937" i="8"/>
  <c r="Q937" i="8"/>
  <c r="N937" i="8"/>
  <c r="M937" i="8"/>
  <c r="AU936" i="8"/>
  <c r="O936" i="8"/>
  <c r="P936" i="8"/>
  <c r="AS936" i="8"/>
  <c r="L936" i="8"/>
  <c r="AR936" i="8"/>
  <c r="AQ936" i="8"/>
  <c r="AP936" i="8"/>
  <c r="AO936" i="8"/>
  <c r="AN936" i="8"/>
  <c r="AM936" i="8"/>
  <c r="S936" i="8"/>
  <c r="R936" i="8"/>
  <c r="Q936" i="8"/>
  <c r="N936" i="8"/>
  <c r="M936" i="8"/>
  <c r="AU935" i="8"/>
  <c r="O935" i="8"/>
  <c r="P935" i="8"/>
  <c r="AS935" i="8"/>
  <c r="L935" i="8"/>
  <c r="AR935" i="8"/>
  <c r="AQ935" i="8"/>
  <c r="AP935" i="8"/>
  <c r="AO935" i="8"/>
  <c r="AN935" i="8"/>
  <c r="AM935" i="8"/>
  <c r="S935" i="8"/>
  <c r="R935" i="8"/>
  <c r="Q935" i="8"/>
  <c r="N935" i="8"/>
  <c r="M935" i="8"/>
  <c r="AU934" i="8"/>
  <c r="AJ934" i="8" s="1"/>
  <c r="AK934" i="8" s="1"/>
  <c r="O934" i="8"/>
  <c r="P934" i="8"/>
  <c r="L934" i="8"/>
  <c r="AR934" i="8"/>
  <c r="AQ934" i="8"/>
  <c r="AP934" i="8"/>
  <c r="AO934" i="8"/>
  <c r="AN934" i="8"/>
  <c r="S934" i="8"/>
  <c r="R934" i="8"/>
  <c r="Q934" i="8"/>
  <c r="N934" i="8"/>
  <c r="M934" i="8"/>
  <c r="AU933" i="8"/>
  <c r="AJ933" i="8" s="1"/>
  <c r="AK933" i="8" s="1"/>
  <c r="O933" i="8"/>
  <c r="P933" i="8"/>
  <c r="AS933" i="8"/>
  <c r="L933" i="8"/>
  <c r="AR933" i="8"/>
  <c r="AQ933" i="8"/>
  <c r="AP933" i="8"/>
  <c r="AO933" i="8"/>
  <c r="AN933" i="8"/>
  <c r="AM933" i="8"/>
  <c r="S933" i="8"/>
  <c r="R933" i="8"/>
  <c r="Q933" i="8"/>
  <c r="N933" i="8"/>
  <c r="M933" i="8"/>
  <c r="AU932" i="8"/>
  <c r="AJ932" i="8" s="1"/>
  <c r="AK932" i="8" s="1"/>
  <c r="O932" i="8"/>
  <c r="P932" i="8"/>
  <c r="AS932" i="8"/>
  <c r="L932" i="8"/>
  <c r="AR932" i="8"/>
  <c r="AQ932" i="8"/>
  <c r="AP932" i="8"/>
  <c r="AO932" i="8"/>
  <c r="AN932" i="8"/>
  <c r="AM932" i="8"/>
  <c r="S932" i="8"/>
  <c r="R932" i="8"/>
  <c r="Q932" i="8"/>
  <c r="N932" i="8"/>
  <c r="M932" i="8"/>
  <c r="AU931" i="8"/>
  <c r="AJ931" i="8" s="1"/>
  <c r="AK931" i="8" s="1"/>
  <c r="O931" i="8"/>
  <c r="P931" i="8"/>
  <c r="AS931" i="8"/>
  <c r="L931" i="8"/>
  <c r="AR931" i="8"/>
  <c r="AQ931" i="8"/>
  <c r="AP931" i="8"/>
  <c r="AO931" i="8"/>
  <c r="AN931" i="8"/>
  <c r="AM931" i="8"/>
  <c r="S931" i="8"/>
  <c r="R931" i="8"/>
  <c r="Q931" i="8"/>
  <c r="N931" i="8"/>
  <c r="M931" i="8"/>
  <c r="AU930" i="8"/>
  <c r="O930" i="8"/>
  <c r="P930" i="8"/>
  <c r="AS930" i="8"/>
  <c r="L930" i="8"/>
  <c r="AR930" i="8"/>
  <c r="AQ930" i="8"/>
  <c r="AP930" i="8"/>
  <c r="AO930" i="8"/>
  <c r="AN930" i="8"/>
  <c r="AM930" i="8"/>
  <c r="AJ930" i="8" s="1"/>
  <c r="AK930" i="8" s="1"/>
  <c r="S930" i="8"/>
  <c r="R930" i="8"/>
  <c r="Q930" i="8"/>
  <c r="N930" i="8"/>
  <c r="M930" i="8"/>
  <c r="O929" i="8"/>
  <c r="P929" i="8"/>
  <c r="L929" i="8"/>
  <c r="AR929" i="8"/>
  <c r="AQ929" i="8"/>
  <c r="AP929" i="8"/>
  <c r="AN929" i="8"/>
  <c r="Q929" i="8"/>
  <c r="R929" i="8"/>
  <c r="S929" i="8"/>
  <c r="N929" i="8"/>
  <c r="M929" i="8"/>
  <c r="AU928" i="8"/>
  <c r="O928" i="8"/>
  <c r="P928" i="8"/>
  <c r="AS928" i="8"/>
  <c r="L928" i="8"/>
  <c r="AR928" i="8"/>
  <c r="AQ928" i="8"/>
  <c r="AP928" i="8"/>
  <c r="AO928" i="8"/>
  <c r="AN928" i="8"/>
  <c r="AM928" i="8"/>
  <c r="AJ928" i="8" s="1"/>
  <c r="AK928" i="8" s="1"/>
  <c r="S928" i="8"/>
  <c r="R928" i="8"/>
  <c r="Q928" i="8"/>
  <c r="N928" i="8"/>
  <c r="M928" i="8"/>
  <c r="AU927" i="8"/>
  <c r="O927" i="8"/>
  <c r="P927" i="8"/>
  <c r="AS927" i="8"/>
  <c r="L927" i="8"/>
  <c r="AR927" i="8"/>
  <c r="AQ927" i="8"/>
  <c r="AP927" i="8"/>
  <c r="AO927" i="8"/>
  <c r="AN927" i="8"/>
  <c r="Q927" i="8"/>
  <c r="R927" i="8"/>
  <c r="S927" i="8"/>
  <c r="AM927" i="8"/>
  <c r="N927" i="8"/>
  <c r="M927" i="8"/>
  <c r="AU926" i="8"/>
  <c r="O926" i="8"/>
  <c r="P926" i="8"/>
  <c r="L926" i="8"/>
  <c r="AR926" i="8"/>
  <c r="AQ926" i="8"/>
  <c r="AP926" i="8"/>
  <c r="AO926" i="8"/>
  <c r="AN926" i="8"/>
  <c r="S926" i="8"/>
  <c r="R926" i="8"/>
  <c r="Q926" i="8"/>
  <c r="N926" i="8"/>
  <c r="M926" i="8"/>
  <c r="AU925" i="8"/>
  <c r="O925" i="8"/>
  <c r="P925" i="8"/>
  <c r="AS925" i="8"/>
  <c r="L925" i="8"/>
  <c r="AR925" i="8"/>
  <c r="AQ925" i="8"/>
  <c r="AP925" i="8"/>
  <c r="AO925" i="8"/>
  <c r="AN925" i="8"/>
  <c r="Q925" i="8"/>
  <c r="R925" i="8"/>
  <c r="S925" i="8"/>
  <c r="AM925" i="8"/>
  <c r="AJ925" i="8" s="1"/>
  <c r="AK925" i="8" s="1"/>
  <c r="N925" i="8"/>
  <c r="M925" i="8"/>
  <c r="AU924" i="8"/>
  <c r="O924" i="8"/>
  <c r="P924" i="8"/>
  <c r="AS924" i="8"/>
  <c r="L924" i="8"/>
  <c r="AR924" i="8"/>
  <c r="AQ924" i="8"/>
  <c r="AP924" i="8"/>
  <c r="AO924" i="8"/>
  <c r="AN924" i="8"/>
  <c r="AM924" i="8"/>
  <c r="S924" i="8"/>
  <c r="R924" i="8"/>
  <c r="Q924" i="8"/>
  <c r="N924" i="8"/>
  <c r="M924" i="8"/>
  <c r="AU923" i="8"/>
  <c r="O923" i="8"/>
  <c r="P923" i="8"/>
  <c r="AS923" i="8"/>
  <c r="L923" i="8"/>
  <c r="AR923" i="8"/>
  <c r="AQ923" i="8"/>
  <c r="AP923" i="8"/>
  <c r="AO923" i="8"/>
  <c r="AN923" i="8"/>
  <c r="AM923" i="8"/>
  <c r="S923" i="8"/>
  <c r="R923" i="8"/>
  <c r="Q923" i="8"/>
  <c r="N923" i="8"/>
  <c r="M923" i="8"/>
  <c r="AU922" i="8"/>
  <c r="O922" i="8"/>
  <c r="P922" i="8"/>
  <c r="AS922" i="8"/>
  <c r="L922" i="8"/>
  <c r="AR922" i="8"/>
  <c r="AQ922" i="8"/>
  <c r="AP922" i="8"/>
  <c r="AO922" i="8"/>
  <c r="AN922" i="8"/>
  <c r="Q922" i="8"/>
  <c r="R922" i="8"/>
  <c r="AM922" i="8"/>
  <c r="AJ922" i="8" s="1"/>
  <c r="AK922" i="8" s="1"/>
  <c r="S922" i="8"/>
  <c r="N922" i="8"/>
  <c r="M922" i="8"/>
  <c r="O921" i="8"/>
  <c r="P921" i="8"/>
  <c r="L921" i="8"/>
  <c r="AR921" i="8"/>
  <c r="AQ921" i="8"/>
  <c r="AP921" i="8"/>
  <c r="AN921" i="8"/>
  <c r="Q921" i="8"/>
  <c r="R921" i="8"/>
  <c r="S921" i="8"/>
  <c r="N921" i="8"/>
  <c r="M921" i="8"/>
  <c r="AU920" i="8"/>
  <c r="O920" i="8"/>
  <c r="P920" i="8"/>
  <c r="AS920" i="8"/>
  <c r="L920" i="8"/>
  <c r="AR920" i="8"/>
  <c r="AQ920" i="8"/>
  <c r="AP920" i="8"/>
  <c r="AO920" i="8"/>
  <c r="AN920" i="8"/>
  <c r="Q920" i="8"/>
  <c r="R920" i="8"/>
  <c r="S920" i="8"/>
  <c r="AM920" i="8"/>
  <c r="N920" i="8"/>
  <c r="M920" i="8"/>
  <c r="AU919" i="8"/>
  <c r="O919" i="8"/>
  <c r="P919" i="8"/>
  <c r="AS919" i="8"/>
  <c r="L919" i="8"/>
  <c r="AR919" i="8"/>
  <c r="AQ919" i="8"/>
  <c r="AP919" i="8"/>
  <c r="AO919" i="8"/>
  <c r="AN919" i="8"/>
  <c r="Q919" i="8"/>
  <c r="R919" i="8"/>
  <c r="S919" i="8"/>
  <c r="AM919" i="8"/>
  <c r="AJ919" i="8" s="1"/>
  <c r="AK919" i="8" s="1"/>
  <c r="N919" i="8"/>
  <c r="M919" i="8"/>
  <c r="O918" i="8"/>
  <c r="P918" i="8"/>
  <c r="L918" i="8"/>
  <c r="AR918" i="8"/>
  <c r="AQ918" i="8"/>
  <c r="AP918" i="8"/>
  <c r="AN918" i="8"/>
  <c r="S918" i="8"/>
  <c r="R918" i="8"/>
  <c r="Q918" i="8"/>
  <c r="N918" i="8"/>
  <c r="M918" i="8"/>
  <c r="AU917" i="8"/>
  <c r="O917" i="8"/>
  <c r="P917" i="8"/>
  <c r="AS917" i="8"/>
  <c r="L917" i="8"/>
  <c r="AR917" i="8"/>
  <c r="AQ917" i="8"/>
  <c r="AP917" i="8"/>
  <c r="AO917" i="8"/>
  <c r="AN917" i="8"/>
  <c r="Q917" i="8"/>
  <c r="R917" i="8"/>
  <c r="AM917" i="8"/>
  <c r="S917" i="8"/>
  <c r="N917" i="8"/>
  <c r="M917" i="8"/>
  <c r="AU916" i="8"/>
  <c r="O916" i="8"/>
  <c r="P916" i="8"/>
  <c r="AS916" i="8"/>
  <c r="L916" i="8"/>
  <c r="AR916" i="8"/>
  <c r="AQ916" i="8"/>
  <c r="AP916" i="8"/>
  <c r="AO916" i="8"/>
  <c r="AN916" i="8"/>
  <c r="Q916" i="8"/>
  <c r="R916" i="8"/>
  <c r="AM916" i="8"/>
  <c r="S916" i="8"/>
  <c r="N916" i="8"/>
  <c r="M916" i="8"/>
  <c r="AU915" i="8"/>
  <c r="O915" i="8"/>
  <c r="P915" i="8"/>
  <c r="AS915" i="8"/>
  <c r="L915" i="8"/>
  <c r="AR915" i="8"/>
  <c r="AQ915" i="8"/>
  <c r="AP915" i="8"/>
  <c r="AO915" i="8"/>
  <c r="AN915" i="8"/>
  <c r="Q915" i="8"/>
  <c r="R915" i="8"/>
  <c r="AM915" i="8"/>
  <c r="S915" i="8"/>
  <c r="N915" i="8"/>
  <c r="M915" i="8"/>
  <c r="AU914" i="8"/>
  <c r="O914" i="8"/>
  <c r="P914" i="8"/>
  <c r="AS914" i="8"/>
  <c r="L914" i="8"/>
  <c r="AR914" i="8"/>
  <c r="AQ914" i="8"/>
  <c r="AP914" i="8"/>
  <c r="AO914" i="8"/>
  <c r="AN914" i="8"/>
  <c r="Q914" i="8"/>
  <c r="R914" i="8"/>
  <c r="AM914" i="8"/>
  <c r="S914" i="8"/>
  <c r="N914" i="8"/>
  <c r="M914" i="8"/>
  <c r="O913" i="8"/>
  <c r="P913" i="8"/>
  <c r="L913" i="8"/>
  <c r="AR913" i="8"/>
  <c r="AQ913" i="8"/>
  <c r="AP913" i="8"/>
  <c r="AN913" i="8"/>
  <c r="Q913" i="8"/>
  <c r="R913" i="8"/>
  <c r="S913" i="8"/>
  <c r="N913" i="8"/>
  <c r="M913" i="8"/>
  <c r="AU912" i="8"/>
  <c r="AJ912" i="8" s="1"/>
  <c r="AK912" i="8" s="1"/>
  <c r="O912" i="8"/>
  <c r="P912" i="8"/>
  <c r="AS912" i="8"/>
  <c r="L912" i="8"/>
  <c r="AR912" i="8"/>
  <c r="AQ912" i="8"/>
  <c r="AP912" i="8"/>
  <c r="AO912" i="8"/>
  <c r="AN912" i="8"/>
  <c r="AM912" i="8"/>
  <c r="S912" i="8"/>
  <c r="R912" i="8"/>
  <c r="Q912" i="8"/>
  <c r="N912" i="8"/>
  <c r="M912" i="8"/>
  <c r="AU911" i="8"/>
  <c r="AJ911" i="8" s="1"/>
  <c r="AK911" i="8" s="1"/>
  <c r="O911" i="8"/>
  <c r="P911" i="8"/>
  <c r="AS911" i="8"/>
  <c r="L911" i="8"/>
  <c r="AR911" i="8"/>
  <c r="AQ911" i="8"/>
  <c r="AP911" i="8"/>
  <c r="AO911" i="8"/>
  <c r="AN911" i="8"/>
  <c r="AM911" i="8"/>
  <c r="S911" i="8"/>
  <c r="R911" i="8"/>
  <c r="Q911" i="8"/>
  <c r="N911" i="8"/>
  <c r="M911" i="8"/>
  <c r="O910" i="8"/>
  <c r="P910" i="8"/>
  <c r="L910" i="8"/>
  <c r="AR910" i="8"/>
  <c r="AQ910" i="8"/>
  <c r="AP910" i="8"/>
  <c r="AN910" i="8"/>
  <c r="S910" i="8"/>
  <c r="R910" i="8"/>
  <c r="Q910" i="8"/>
  <c r="N910" i="8"/>
  <c r="M910" i="8"/>
  <c r="AU909" i="8"/>
  <c r="O909" i="8"/>
  <c r="P909" i="8"/>
  <c r="AS909" i="8"/>
  <c r="L909" i="8"/>
  <c r="AR909" i="8"/>
  <c r="AQ909" i="8"/>
  <c r="AP909" i="8"/>
  <c r="AO909" i="8"/>
  <c r="AN909" i="8"/>
  <c r="AM909" i="8"/>
  <c r="S909" i="8"/>
  <c r="R909" i="8"/>
  <c r="Q909" i="8"/>
  <c r="N909" i="8"/>
  <c r="M909" i="8"/>
  <c r="AU908" i="8"/>
  <c r="O908" i="8"/>
  <c r="P908" i="8"/>
  <c r="AS908" i="8"/>
  <c r="L908" i="8"/>
  <c r="AR908" i="8"/>
  <c r="AQ908" i="8"/>
  <c r="AP908" i="8"/>
  <c r="AO908" i="8"/>
  <c r="AN908" i="8"/>
  <c r="Q908" i="8"/>
  <c r="R908" i="8"/>
  <c r="S908" i="8"/>
  <c r="AM908" i="8"/>
  <c r="N908" i="8"/>
  <c r="M908" i="8"/>
  <c r="AU907" i="8"/>
  <c r="O907" i="8"/>
  <c r="P907" i="8"/>
  <c r="AS907" i="8"/>
  <c r="L907" i="8"/>
  <c r="AR907" i="8"/>
  <c r="AQ907" i="8"/>
  <c r="AP907" i="8"/>
  <c r="AO907" i="8"/>
  <c r="AN907" i="8"/>
  <c r="AM907" i="8"/>
  <c r="S907" i="8"/>
  <c r="R907" i="8"/>
  <c r="Q907" i="8"/>
  <c r="N907" i="8"/>
  <c r="M907" i="8"/>
  <c r="AU906" i="8"/>
  <c r="O906" i="8"/>
  <c r="P906" i="8"/>
  <c r="AS906" i="8"/>
  <c r="L906" i="8"/>
  <c r="AR906" i="8"/>
  <c r="AQ906" i="8"/>
  <c r="AP906" i="8"/>
  <c r="AO906" i="8"/>
  <c r="AN906" i="8"/>
  <c r="Q906" i="8"/>
  <c r="R906" i="8"/>
  <c r="S906" i="8"/>
  <c r="AM906" i="8"/>
  <c r="AJ906" i="8" s="1"/>
  <c r="AK906" i="8" s="1"/>
  <c r="N906" i="8"/>
  <c r="M906" i="8"/>
  <c r="O905" i="8"/>
  <c r="P905" i="8"/>
  <c r="L905" i="8"/>
  <c r="AR905" i="8"/>
  <c r="AQ905" i="8"/>
  <c r="AP905" i="8"/>
  <c r="AN905" i="8"/>
  <c r="S905" i="8"/>
  <c r="R905" i="8"/>
  <c r="Q905" i="8"/>
  <c r="N905" i="8"/>
  <c r="M905" i="8"/>
  <c r="AU904" i="8"/>
  <c r="O904" i="8"/>
  <c r="P904" i="8"/>
  <c r="AS904" i="8"/>
  <c r="L904" i="8"/>
  <c r="AR904" i="8"/>
  <c r="AQ904" i="8"/>
  <c r="AP904" i="8"/>
  <c r="AO904" i="8"/>
  <c r="AN904" i="8"/>
  <c r="Q904" i="8"/>
  <c r="R904" i="8"/>
  <c r="S904" i="8"/>
  <c r="AM904" i="8"/>
  <c r="N904" i="8"/>
  <c r="M904" i="8"/>
  <c r="AU903" i="8"/>
  <c r="O903" i="8"/>
  <c r="P903" i="8"/>
  <c r="AS903" i="8"/>
  <c r="L903" i="8"/>
  <c r="AR903" i="8"/>
  <c r="AQ903" i="8"/>
  <c r="AP903" i="8"/>
  <c r="AO903" i="8"/>
  <c r="AN903" i="8"/>
  <c r="AM903" i="8"/>
  <c r="S903" i="8"/>
  <c r="R903" i="8"/>
  <c r="Q903" i="8"/>
  <c r="N903" i="8"/>
  <c r="M903" i="8"/>
  <c r="O902" i="8"/>
  <c r="P902" i="8"/>
  <c r="AS902" i="8"/>
  <c r="L902" i="8"/>
  <c r="AR902" i="8"/>
  <c r="AQ902" i="8"/>
  <c r="AP902" i="8"/>
  <c r="AN902" i="8"/>
  <c r="S902" i="8"/>
  <c r="R902" i="8"/>
  <c r="Q902" i="8"/>
  <c r="N902" i="8"/>
  <c r="M902" i="8"/>
  <c r="AU901" i="8"/>
  <c r="O901" i="8"/>
  <c r="P901" i="8"/>
  <c r="AS901" i="8"/>
  <c r="L901" i="8"/>
  <c r="AR901" i="8"/>
  <c r="AQ901" i="8"/>
  <c r="AP901" i="8"/>
  <c r="AO901" i="8"/>
  <c r="AN901" i="8"/>
  <c r="AM901" i="8"/>
  <c r="S901" i="8"/>
  <c r="R901" i="8"/>
  <c r="Q901" i="8"/>
  <c r="N901" i="8"/>
  <c r="M901" i="8"/>
  <c r="AU900" i="8"/>
  <c r="O900" i="8"/>
  <c r="P900" i="8"/>
  <c r="AS900" i="8"/>
  <c r="L900" i="8"/>
  <c r="AR900" i="8"/>
  <c r="AQ900" i="8"/>
  <c r="AP900" i="8"/>
  <c r="AO900" i="8"/>
  <c r="AN900" i="8"/>
  <c r="Q900" i="8"/>
  <c r="R900" i="8"/>
  <c r="AM900" i="8"/>
  <c r="AJ900" i="8" s="1"/>
  <c r="AK900" i="8" s="1"/>
  <c r="S900" i="8"/>
  <c r="N900" i="8"/>
  <c r="M900" i="8"/>
  <c r="AU899" i="8"/>
  <c r="O899" i="8"/>
  <c r="P899" i="8"/>
  <c r="AS899" i="8"/>
  <c r="L899" i="8"/>
  <c r="AR899" i="8"/>
  <c r="AQ899" i="8"/>
  <c r="AP899" i="8"/>
  <c r="AO899" i="8"/>
  <c r="AN899" i="8"/>
  <c r="Q899" i="8"/>
  <c r="R899" i="8"/>
  <c r="AM899" i="8"/>
  <c r="AJ899" i="8" s="1"/>
  <c r="AK899" i="8" s="1"/>
  <c r="S899" i="8"/>
  <c r="N899" i="8"/>
  <c r="M899" i="8"/>
  <c r="AU898" i="8"/>
  <c r="O898" i="8"/>
  <c r="P898" i="8"/>
  <c r="AS898" i="8"/>
  <c r="L898" i="8"/>
  <c r="AR898" i="8"/>
  <c r="AQ898" i="8"/>
  <c r="AP898" i="8"/>
  <c r="AO898" i="8"/>
  <c r="AN898" i="8"/>
  <c r="Q898" i="8"/>
  <c r="R898" i="8"/>
  <c r="AM898" i="8"/>
  <c r="AJ898" i="8" s="1"/>
  <c r="AK898" i="8" s="1"/>
  <c r="S898" i="8"/>
  <c r="N898" i="8"/>
  <c r="M898" i="8"/>
  <c r="O897" i="8"/>
  <c r="P897" i="8"/>
  <c r="L897" i="8"/>
  <c r="AR897" i="8"/>
  <c r="AQ897" i="8"/>
  <c r="AP897" i="8"/>
  <c r="AN897" i="8"/>
  <c r="S897" i="8"/>
  <c r="R897" i="8"/>
  <c r="Q897" i="8"/>
  <c r="N897" i="8"/>
  <c r="M897" i="8"/>
  <c r="AU896" i="8"/>
  <c r="O896" i="8"/>
  <c r="P896" i="8"/>
  <c r="AS896" i="8"/>
  <c r="L896" i="8"/>
  <c r="AR896" i="8"/>
  <c r="AQ896" i="8"/>
  <c r="AP896" i="8"/>
  <c r="AO896" i="8"/>
  <c r="AN896" i="8"/>
  <c r="AM896" i="8"/>
  <c r="S896" i="8"/>
  <c r="R896" i="8"/>
  <c r="Q896" i="8"/>
  <c r="N896" i="8"/>
  <c r="M896" i="8"/>
  <c r="AU895" i="8"/>
  <c r="O895" i="8"/>
  <c r="P895" i="8"/>
  <c r="AS895" i="8"/>
  <c r="L895" i="8"/>
  <c r="AR895" i="8"/>
  <c r="AQ895" i="8"/>
  <c r="AP895" i="8"/>
  <c r="AO895" i="8"/>
  <c r="AN895" i="8"/>
  <c r="AM895" i="8"/>
  <c r="AJ895" i="8" s="1"/>
  <c r="AK895" i="8" s="1"/>
  <c r="S895" i="8"/>
  <c r="R895" i="8"/>
  <c r="Q895" i="8"/>
  <c r="N895" i="8"/>
  <c r="M895" i="8"/>
  <c r="O894" i="8"/>
  <c r="P894" i="8"/>
  <c r="AS894" i="8"/>
  <c r="L894" i="8"/>
  <c r="AR894" i="8"/>
  <c r="AQ894" i="8"/>
  <c r="AP894" i="8"/>
  <c r="AN894" i="8"/>
  <c r="Q894" i="8"/>
  <c r="S894" i="8"/>
  <c r="R894" i="8"/>
  <c r="N894" i="8"/>
  <c r="M894" i="8"/>
  <c r="AU893" i="8"/>
  <c r="O893" i="8"/>
  <c r="P893" i="8"/>
  <c r="AS893" i="8"/>
  <c r="L893" i="8"/>
  <c r="AR893" i="8"/>
  <c r="AQ893" i="8"/>
  <c r="AP893" i="8"/>
  <c r="AO893" i="8"/>
  <c r="AN893" i="8"/>
  <c r="AM893" i="8"/>
  <c r="S893" i="8"/>
  <c r="R893" i="8"/>
  <c r="Q893" i="8"/>
  <c r="N893" i="8"/>
  <c r="M893" i="8"/>
  <c r="AU892" i="8"/>
  <c r="O892" i="8"/>
  <c r="P892" i="8"/>
  <c r="AS892" i="8"/>
  <c r="L892" i="8"/>
  <c r="AR892" i="8"/>
  <c r="AQ892" i="8"/>
  <c r="AP892" i="8"/>
  <c r="AO892" i="8"/>
  <c r="AN892" i="8"/>
  <c r="Q892" i="8"/>
  <c r="R892" i="8"/>
  <c r="AM892" i="8"/>
  <c r="S892" i="8"/>
  <c r="N892" i="8"/>
  <c r="M892" i="8"/>
  <c r="AU891" i="8"/>
  <c r="AJ891" i="8" s="1"/>
  <c r="AK891" i="8" s="1"/>
  <c r="O891" i="8"/>
  <c r="P891" i="8"/>
  <c r="AS891" i="8"/>
  <c r="L891" i="8"/>
  <c r="AR891" i="8"/>
  <c r="AQ891" i="8"/>
  <c r="AP891" i="8"/>
  <c r="AO891" i="8"/>
  <c r="AN891" i="8"/>
  <c r="AM891" i="8"/>
  <c r="S891" i="8"/>
  <c r="R891" i="8"/>
  <c r="Q891" i="8"/>
  <c r="N891" i="8"/>
  <c r="M891" i="8"/>
  <c r="AU890" i="8"/>
  <c r="O890" i="8"/>
  <c r="P890" i="8"/>
  <c r="AS890" i="8"/>
  <c r="L890" i="8"/>
  <c r="AR890" i="8"/>
  <c r="AQ890" i="8"/>
  <c r="AP890" i="8"/>
  <c r="AO890" i="8"/>
  <c r="AN890" i="8"/>
  <c r="AM890" i="8"/>
  <c r="S890" i="8"/>
  <c r="R890" i="8"/>
  <c r="Q890" i="8"/>
  <c r="N890" i="8"/>
  <c r="M890" i="8"/>
  <c r="O889" i="8"/>
  <c r="P889" i="8"/>
  <c r="L889" i="8"/>
  <c r="AR889" i="8"/>
  <c r="AQ889" i="8"/>
  <c r="AP889" i="8"/>
  <c r="AN889" i="8"/>
  <c r="S889" i="8"/>
  <c r="R889" i="8"/>
  <c r="Q889" i="8"/>
  <c r="N889" i="8"/>
  <c r="M889" i="8"/>
  <c r="AU888" i="8"/>
  <c r="O888" i="8"/>
  <c r="P888" i="8"/>
  <c r="AS888" i="8"/>
  <c r="L888" i="8"/>
  <c r="AR888" i="8"/>
  <c r="AQ888" i="8"/>
  <c r="AP888" i="8"/>
  <c r="AO888" i="8"/>
  <c r="AN888" i="8"/>
  <c r="AM888" i="8"/>
  <c r="S888" i="8"/>
  <c r="R888" i="8"/>
  <c r="Q888" i="8"/>
  <c r="N888" i="8"/>
  <c r="M888" i="8"/>
  <c r="AU887" i="8"/>
  <c r="O887" i="8"/>
  <c r="P887" i="8"/>
  <c r="AS887" i="8"/>
  <c r="L887" i="8"/>
  <c r="AR887" i="8"/>
  <c r="AQ887" i="8"/>
  <c r="AP887" i="8"/>
  <c r="AO887" i="8"/>
  <c r="AN887" i="8"/>
  <c r="AM887" i="8"/>
  <c r="S887" i="8"/>
  <c r="R887" i="8"/>
  <c r="Q887" i="8"/>
  <c r="N887" i="8"/>
  <c r="M887" i="8"/>
  <c r="O886" i="8"/>
  <c r="P886" i="8"/>
  <c r="AS886" i="8"/>
  <c r="L886" i="8"/>
  <c r="AR886" i="8"/>
  <c r="AQ886" i="8"/>
  <c r="AP886" i="8"/>
  <c r="AN886" i="8"/>
  <c r="S886" i="8"/>
  <c r="R886" i="8"/>
  <c r="Q886" i="8"/>
  <c r="N886" i="8"/>
  <c r="M886" i="8"/>
  <c r="AU885" i="8"/>
  <c r="O885" i="8"/>
  <c r="P885" i="8"/>
  <c r="AS885" i="8"/>
  <c r="L885" i="8"/>
  <c r="AR885" i="8"/>
  <c r="AQ885" i="8"/>
  <c r="AP885" i="8"/>
  <c r="AO885" i="8"/>
  <c r="AN885" i="8"/>
  <c r="AM885" i="8"/>
  <c r="AJ885" i="8" s="1"/>
  <c r="AK885" i="8" s="1"/>
  <c r="S885" i="8"/>
  <c r="R885" i="8"/>
  <c r="Q885" i="8"/>
  <c r="N885" i="8"/>
  <c r="M885" i="8"/>
  <c r="AU884" i="8"/>
  <c r="O884" i="8"/>
  <c r="P884" i="8"/>
  <c r="AS884" i="8"/>
  <c r="L884" i="8"/>
  <c r="AR884" i="8"/>
  <c r="AQ884" i="8"/>
  <c r="AP884" i="8"/>
  <c r="AO884" i="8"/>
  <c r="AN884" i="8"/>
  <c r="AM884" i="8"/>
  <c r="AJ884" i="8" s="1"/>
  <c r="AK884" i="8" s="1"/>
  <c r="S884" i="8"/>
  <c r="R884" i="8"/>
  <c r="Q884" i="8"/>
  <c r="N884" i="8"/>
  <c r="M884" i="8"/>
  <c r="AU883" i="8"/>
  <c r="O883" i="8"/>
  <c r="P883" i="8"/>
  <c r="AS883" i="8"/>
  <c r="L883" i="8"/>
  <c r="AR883" i="8"/>
  <c r="AQ883" i="8"/>
  <c r="AP883" i="8"/>
  <c r="AO883" i="8"/>
  <c r="AN883" i="8"/>
  <c r="AM883" i="8"/>
  <c r="AJ883" i="8" s="1"/>
  <c r="AK883" i="8" s="1"/>
  <c r="S883" i="8"/>
  <c r="R883" i="8"/>
  <c r="Q883" i="8"/>
  <c r="N883" i="8"/>
  <c r="M883" i="8"/>
  <c r="AU882" i="8"/>
  <c r="O882" i="8"/>
  <c r="P882" i="8"/>
  <c r="AS882" i="8"/>
  <c r="L882" i="8"/>
  <c r="AR882" i="8"/>
  <c r="AQ882" i="8"/>
  <c r="AP882" i="8"/>
  <c r="AO882" i="8"/>
  <c r="AN882" i="8"/>
  <c r="AM882" i="8"/>
  <c r="AJ882" i="8" s="1"/>
  <c r="AK882" i="8" s="1"/>
  <c r="S882" i="8"/>
  <c r="R882" i="8"/>
  <c r="Q882" i="8"/>
  <c r="N882" i="8"/>
  <c r="M882" i="8"/>
  <c r="O881" i="8"/>
  <c r="P881" i="8"/>
  <c r="L881" i="8"/>
  <c r="AR881" i="8"/>
  <c r="AQ881" i="8"/>
  <c r="AP881" i="8"/>
  <c r="AN881" i="8"/>
  <c r="S881" i="8"/>
  <c r="R881" i="8"/>
  <c r="Q881" i="8"/>
  <c r="N881" i="8"/>
  <c r="M881" i="8"/>
  <c r="AU880" i="8"/>
  <c r="O880" i="8"/>
  <c r="P880" i="8"/>
  <c r="AS880" i="8"/>
  <c r="L880" i="8"/>
  <c r="AR880" i="8"/>
  <c r="AQ880" i="8"/>
  <c r="AP880" i="8"/>
  <c r="AO880" i="8"/>
  <c r="AN880" i="8"/>
  <c r="AM880" i="8"/>
  <c r="S880" i="8"/>
  <c r="R880" i="8"/>
  <c r="Q880" i="8"/>
  <c r="N880" i="8"/>
  <c r="M880" i="8"/>
  <c r="AU879" i="8"/>
  <c r="O879" i="8"/>
  <c r="P879" i="8"/>
  <c r="AS879" i="8"/>
  <c r="L879" i="8"/>
  <c r="AR879" i="8"/>
  <c r="AQ879" i="8"/>
  <c r="AP879" i="8"/>
  <c r="AO879" i="8"/>
  <c r="AN879" i="8"/>
  <c r="AM879" i="8"/>
  <c r="S879" i="8"/>
  <c r="R879" i="8"/>
  <c r="Q879" i="8"/>
  <c r="N879" i="8"/>
  <c r="M879" i="8"/>
  <c r="O878" i="8"/>
  <c r="P878" i="8"/>
  <c r="L878" i="8"/>
  <c r="AR878" i="8"/>
  <c r="AQ878" i="8"/>
  <c r="AP878" i="8"/>
  <c r="AN878" i="8"/>
  <c r="S878" i="8"/>
  <c r="R878" i="8"/>
  <c r="Q878" i="8"/>
  <c r="N878" i="8"/>
  <c r="M878" i="8"/>
  <c r="AU877" i="8"/>
  <c r="O877" i="8"/>
  <c r="P877" i="8"/>
  <c r="AS877" i="8"/>
  <c r="L877" i="8"/>
  <c r="AR877" i="8"/>
  <c r="AQ877" i="8"/>
  <c r="AP877" i="8"/>
  <c r="AO877" i="8"/>
  <c r="AN877" i="8"/>
  <c r="AM877" i="8"/>
  <c r="AJ877" i="8" s="1"/>
  <c r="AK877" i="8" s="1"/>
  <c r="S877" i="8"/>
  <c r="R877" i="8"/>
  <c r="Q877" i="8"/>
  <c r="N877" i="8"/>
  <c r="M877" i="8"/>
  <c r="AU876" i="8"/>
  <c r="O876" i="8"/>
  <c r="P876" i="8"/>
  <c r="AS876" i="8"/>
  <c r="L876" i="8"/>
  <c r="AR876" i="8"/>
  <c r="AQ876" i="8"/>
  <c r="AP876" i="8"/>
  <c r="AO876" i="8"/>
  <c r="AN876" i="8"/>
  <c r="Q876" i="8"/>
  <c r="R876" i="8"/>
  <c r="S876" i="8"/>
  <c r="AM876" i="8"/>
  <c r="N876" i="8"/>
  <c r="M876" i="8"/>
  <c r="AU875" i="8"/>
  <c r="O875" i="8"/>
  <c r="P875" i="8"/>
  <c r="AS875" i="8"/>
  <c r="L875" i="8"/>
  <c r="AR875" i="8"/>
  <c r="AQ875" i="8"/>
  <c r="AP875" i="8"/>
  <c r="AO875" i="8"/>
  <c r="AN875" i="8"/>
  <c r="AM875" i="8"/>
  <c r="AJ875" i="8" s="1"/>
  <c r="AK875" i="8" s="1"/>
  <c r="S875" i="8"/>
  <c r="R875" i="8"/>
  <c r="Q875" i="8"/>
  <c r="N875" i="8"/>
  <c r="M875" i="8"/>
  <c r="AU874" i="8"/>
  <c r="O874" i="8"/>
  <c r="P874" i="8"/>
  <c r="AS874" i="8"/>
  <c r="L874" i="8"/>
  <c r="AR874" i="8"/>
  <c r="AQ874" i="8"/>
  <c r="AP874" i="8"/>
  <c r="AO874" i="8"/>
  <c r="AN874" i="8"/>
  <c r="Q874" i="8"/>
  <c r="R874" i="8"/>
  <c r="S874" i="8"/>
  <c r="AM874" i="8"/>
  <c r="AJ874" i="8" s="1"/>
  <c r="AK874" i="8" s="1"/>
  <c r="N874" i="8"/>
  <c r="M874" i="8"/>
  <c r="O873" i="8"/>
  <c r="P873" i="8"/>
  <c r="L873" i="8"/>
  <c r="AR873" i="8"/>
  <c r="AQ873" i="8"/>
  <c r="AP873" i="8"/>
  <c r="AN873" i="8"/>
  <c r="S873" i="8"/>
  <c r="R873" i="8"/>
  <c r="Q873" i="8"/>
  <c r="N873" i="8"/>
  <c r="M873" i="8"/>
  <c r="AU872" i="8"/>
  <c r="O872" i="8"/>
  <c r="P872" i="8"/>
  <c r="AS872" i="8"/>
  <c r="L872" i="8"/>
  <c r="AR872" i="8"/>
  <c r="AQ872" i="8"/>
  <c r="AP872" i="8"/>
  <c r="AO872" i="8"/>
  <c r="AN872" i="8"/>
  <c r="Q872" i="8"/>
  <c r="R872" i="8"/>
  <c r="S872" i="8"/>
  <c r="AM872" i="8"/>
  <c r="N872" i="8"/>
  <c r="M872" i="8"/>
  <c r="AU871" i="8"/>
  <c r="O871" i="8"/>
  <c r="P871" i="8"/>
  <c r="AS871" i="8"/>
  <c r="L871" i="8"/>
  <c r="AR871" i="8"/>
  <c r="AQ871" i="8"/>
  <c r="AP871" i="8"/>
  <c r="AO871" i="8"/>
  <c r="AN871" i="8"/>
  <c r="AM871" i="8"/>
  <c r="S871" i="8"/>
  <c r="R871" i="8"/>
  <c r="Q871" i="8"/>
  <c r="N871" i="8"/>
  <c r="M871" i="8"/>
  <c r="O870" i="8"/>
  <c r="P870" i="8"/>
  <c r="AS870" i="8"/>
  <c r="L870" i="8"/>
  <c r="AR870" i="8"/>
  <c r="AQ870" i="8"/>
  <c r="AP870" i="8"/>
  <c r="AN870" i="8"/>
  <c r="S870" i="8"/>
  <c r="R870" i="8"/>
  <c r="Q870" i="8"/>
  <c r="N870" i="8"/>
  <c r="M870" i="8"/>
  <c r="AU869" i="8"/>
  <c r="O869" i="8"/>
  <c r="P869" i="8"/>
  <c r="AS869" i="8"/>
  <c r="L869" i="8"/>
  <c r="AR869" i="8"/>
  <c r="AQ869" i="8"/>
  <c r="AP869" i="8"/>
  <c r="AO869" i="8"/>
  <c r="AN869" i="8"/>
  <c r="AM869" i="8"/>
  <c r="S869" i="8"/>
  <c r="R869" i="8"/>
  <c r="Q869" i="8"/>
  <c r="N869" i="8"/>
  <c r="M869" i="8"/>
  <c r="AU868" i="8"/>
  <c r="O868" i="8"/>
  <c r="P868" i="8"/>
  <c r="AS868" i="8"/>
  <c r="L868" i="8"/>
  <c r="AR868" i="8"/>
  <c r="AQ868" i="8"/>
  <c r="AP868" i="8"/>
  <c r="AO868" i="8"/>
  <c r="AN868" i="8"/>
  <c r="Q868" i="8"/>
  <c r="R868" i="8"/>
  <c r="AM868" i="8"/>
  <c r="S868" i="8"/>
  <c r="N868" i="8"/>
  <c r="M868" i="8"/>
  <c r="AU867" i="8"/>
  <c r="O867" i="8"/>
  <c r="P867" i="8"/>
  <c r="AS867" i="8"/>
  <c r="L867" i="8"/>
  <c r="AR867" i="8"/>
  <c r="AQ867" i="8"/>
  <c r="AP867" i="8"/>
  <c r="AO867" i="8"/>
  <c r="AN867" i="8"/>
  <c r="AM867" i="8"/>
  <c r="S867" i="8"/>
  <c r="R867" i="8"/>
  <c r="Q867" i="8"/>
  <c r="N867" i="8"/>
  <c r="M867" i="8"/>
  <c r="AU866" i="8"/>
  <c r="O866" i="8"/>
  <c r="P866" i="8"/>
  <c r="AS866" i="8"/>
  <c r="L866" i="8"/>
  <c r="AR866" i="8"/>
  <c r="AQ866" i="8"/>
  <c r="AP866" i="8"/>
  <c r="AO866" i="8"/>
  <c r="AN866" i="8"/>
  <c r="Q866" i="8"/>
  <c r="R866" i="8"/>
  <c r="AM866" i="8"/>
  <c r="S866" i="8"/>
  <c r="N866" i="8"/>
  <c r="M866" i="8"/>
  <c r="O865" i="8"/>
  <c r="P865" i="8"/>
  <c r="L865" i="8"/>
  <c r="AR865" i="8"/>
  <c r="AQ865" i="8"/>
  <c r="AP865" i="8"/>
  <c r="AN865" i="8"/>
  <c r="S865" i="8"/>
  <c r="R865" i="8"/>
  <c r="Q865" i="8"/>
  <c r="N865" i="8"/>
  <c r="M865" i="8"/>
  <c r="AU864" i="8"/>
  <c r="O864" i="8"/>
  <c r="P864" i="8"/>
  <c r="AS864" i="8"/>
  <c r="L864" i="8"/>
  <c r="AR864" i="8"/>
  <c r="AQ864" i="8"/>
  <c r="AP864" i="8"/>
  <c r="AO864" i="8"/>
  <c r="AN864" i="8"/>
  <c r="AM864" i="8"/>
  <c r="S864" i="8"/>
  <c r="R864" i="8"/>
  <c r="Q864" i="8"/>
  <c r="N864" i="8"/>
  <c r="M864" i="8"/>
  <c r="AU863" i="8"/>
  <c r="O863" i="8"/>
  <c r="P863" i="8"/>
  <c r="AS863" i="8"/>
  <c r="L863" i="8"/>
  <c r="AR863" i="8"/>
  <c r="AQ863" i="8"/>
  <c r="AP863" i="8"/>
  <c r="AO863" i="8"/>
  <c r="AN863" i="8"/>
  <c r="AM863" i="8"/>
  <c r="S863" i="8"/>
  <c r="R863" i="8"/>
  <c r="Q863" i="8"/>
  <c r="N863" i="8"/>
  <c r="M863" i="8"/>
  <c r="O862" i="8"/>
  <c r="P862" i="8"/>
  <c r="AS862" i="8"/>
  <c r="L862" i="8"/>
  <c r="AR862" i="8"/>
  <c r="AQ862" i="8"/>
  <c r="AP862" i="8"/>
  <c r="AN862" i="8"/>
  <c r="Q862" i="8"/>
  <c r="S862" i="8"/>
  <c r="R862" i="8"/>
  <c r="N862" i="8"/>
  <c r="M862" i="8"/>
  <c r="AU861" i="8"/>
  <c r="O861" i="8"/>
  <c r="P861" i="8"/>
  <c r="AS861" i="8"/>
  <c r="L861" i="8"/>
  <c r="AR861" i="8"/>
  <c r="AQ861" i="8"/>
  <c r="AP861" i="8"/>
  <c r="AO861" i="8"/>
  <c r="AN861" i="8"/>
  <c r="AM861" i="8"/>
  <c r="Q861" i="8"/>
  <c r="S861" i="8"/>
  <c r="R861" i="8"/>
  <c r="N861" i="8"/>
  <c r="M861" i="8"/>
  <c r="AU860" i="8"/>
  <c r="O860" i="8"/>
  <c r="P860" i="8"/>
  <c r="AS860" i="8"/>
  <c r="L860" i="8"/>
  <c r="AR860" i="8"/>
  <c r="AQ860" i="8"/>
  <c r="AP860" i="8"/>
  <c r="AO860" i="8"/>
  <c r="AN860" i="8"/>
  <c r="AM860" i="8"/>
  <c r="Q860" i="8"/>
  <c r="S860" i="8"/>
  <c r="R860" i="8"/>
  <c r="N860" i="8"/>
  <c r="M860" i="8"/>
  <c r="AU859" i="8"/>
  <c r="AJ859" i="8" s="1"/>
  <c r="AK859" i="8" s="1"/>
  <c r="O859" i="8"/>
  <c r="P859" i="8"/>
  <c r="AS859" i="8"/>
  <c r="L859" i="8"/>
  <c r="AR859" i="8"/>
  <c r="AQ859" i="8"/>
  <c r="AP859" i="8"/>
  <c r="AO859" i="8"/>
  <c r="AN859" i="8"/>
  <c r="AM859" i="8"/>
  <c r="S859" i="8"/>
  <c r="R859" i="8"/>
  <c r="Q859" i="8"/>
  <c r="N859" i="8"/>
  <c r="M859" i="8"/>
  <c r="AU858" i="8"/>
  <c r="O858" i="8"/>
  <c r="P858" i="8"/>
  <c r="AS858" i="8"/>
  <c r="L858" i="8"/>
  <c r="AR858" i="8"/>
  <c r="AQ858" i="8"/>
  <c r="AP858" i="8"/>
  <c r="AO858" i="8"/>
  <c r="AN858" i="8"/>
  <c r="AM858" i="8"/>
  <c r="S858" i="8"/>
  <c r="R858" i="8"/>
  <c r="Q858" i="8"/>
  <c r="N858" i="8"/>
  <c r="M858" i="8"/>
  <c r="O857" i="8"/>
  <c r="P857" i="8"/>
  <c r="L857" i="8"/>
  <c r="AR857" i="8"/>
  <c r="AQ857" i="8"/>
  <c r="AP857" i="8"/>
  <c r="AN857" i="8"/>
  <c r="S857" i="8"/>
  <c r="R857" i="8"/>
  <c r="Q857" i="8"/>
  <c r="N857" i="8"/>
  <c r="M857" i="8"/>
  <c r="AU856" i="8"/>
  <c r="O856" i="8"/>
  <c r="P856" i="8"/>
  <c r="AS856" i="8"/>
  <c r="L856" i="8"/>
  <c r="AR856" i="8"/>
  <c r="AQ856" i="8"/>
  <c r="AP856" i="8"/>
  <c r="AO856" i="8"/>
  <c r="AN856" i="8"/>
  <c r="AM856" i="8"/>
  <c r="S856" i="8"/>
  <c r="R856" i="8"/>
  <c r="Q856" i="8"/>
  <c r="N856" i="8"/>
  <c r="M856" i="8"/>
  <c r="AU855" i="8"/>
  <c r="O855" i="8"/>
  <c r="P855" i="8"/>
  <c r="AS855" i="8"/>
  <c r="L855" i="8"/>
  <c r="AR855" i="8"/>
  <c r="AQ855" i="8"/>
  <c r="AP855" i="8"/>
  <c r="AO855" i="8"/>
  <c r="AN855" i="8"/>
  <c r="AM855" i="8"/>
  <c r="S855" i="8"/>
  <c r="R855" i="8"/>
  <c r="Q855" i="8"/>
  <c r="N855" i="8"/>
  <c r="M855" i="8"/>
  <c r="O854" i="8"/>
  <c r="P854" i="8"/>
  <c r="L854" i="8"/>
  <c r="AR854" i="8"/>
  <c r="AQ854" i="8"/>
  <c r="AP854" i="8"/>
  <c r="AN854" i="8"/>
  <c r="S854" i="8"/>
  <c r="R854" i="8"/>
  <c r="Q854" i="8"/>
  <c r="N854" i="8"/>
  <c r="M854" i="8"/>
  <c r="AU853" i="8"/>
  <c r="O853" i="8"/>
  <c r="P853" i="8"/>
  <c r="AS853" i="8"/>
  <c r="L853" i="8"/>
  <c r="AR853" i="8"/>
  <c r="AQ853" i="8"/>
  <c r="AP853" i="8"/>
  <c r="AO853" i="8"/>
  <c r="AN853" i="8"/>
  <c r="AM853" i="8"/>
  <c r="S853" i="8"/>
  <c r="R853" i="8"/>
  <c r="Q853" i="8"/>
  <c r="N853" i="8"/>
  <c r="M853" i="8"/>
  <c r="AU852" i="8"/>
  <c r="O852" i="8"/>
  <c r="P852" i="8"/>
  <c r="AS852" i="8"/>
  <c r="L852" i="8"/>
  <c r="AR852" i="8"/>
  <c r="AQ852" i="8"/>
  <c r="AP852" i="8"/>
  <c r="AO852" i="8"/>
  <c r="AN852" i="8"/>
  <c r="AM852" i="8"/>
  <c r="S852" i="8"/>
  <c r="R852" i="8"/>
  <c r="Q852" i="8"/>
  <c r="N852" i="8"/>
  <c r="M852" i="8"/>
  <c r="AU851" i="8"/>
  <c r="O851" i="8"/>
  <c r="P851" i="8"/>
  <c r="AS851" i="8"/>
  <c r="L851" i="8"/>
  <c r="AR851" i="8"/>
  <c r="AQ851" i="8"/>
  <c r="AP851" i="8"/>
  <c r="AO851" i="8"/>
  <c r="AN851" i="8"/>
  <c r="AM851" i="8"/>
  <c r="S851" i="8"/>
  <c r="R851" i="8"/>
  <c r="Q851" i="8"/>
  <c r="N851" i="8"/>
  <c r="M851" i="8"/>
  <c r="AU850" i="8"/>
  <c r="O850" i="8"/>
  <c r="P850" i="8"/>
  <c r="AS850" i="8"/>
  <c r="L850" i="8"/>
  <c r="AR850" i="8"/>
  <c r="AQ850" i="8"/>
  <c r="AP850" i="8"/>
  <c r="AO850" i="8"/>
  <c r="AN850" i="8"/>
  <c r="AM850" i="8"/>
  <c r="S850" i="8"/>
  <c r="R850" i="8"/>
  <c r="Q850" i="8"/>
  <c r="N850" i="8"/>
  <c r="M850" i="8"/>
  <c r="O849" i="8"/>
  <c r="P849" i="8"/>
  <c r="L849" i="8"/>
  <c r="AR849" i="8"/>
  <c r="AQ849" i="8"/>
  <c r="AP849" i="8"/>
  <c r="AN849" i="8"/>
  <c r="S849" i="8"/>
  <c r="R849" i="8"/>
  <c r="Q849" i="8"/>
  <c r="N849" i="8"/>
  <c r="M849" i="8"/>
  <c r="AU848" i="8"/>
  <c r="O848" i="8"/>
  <c r="P848" i="8"/>
  <c r="AS848" i="8"/>
  <c r="L848" i="8"/>
  <c r="AR848" i="8"/>
  <c r="AQ848" i="8"/>
  <c r="AP848" i="8"/>
  <c r="AO848" i="8"/>
  <c r="AN848" i="8"/>
  <c r="AM848" i="8"/>
  <c r="S848" i="8"/>
  <c r="R848" i="8"/>
  <c r="Q848" i="8"/>
  <c r="N848" i="8"/>
  <c r="M848" i="8"/>
  <c r="AU847" i="8"/>
  <c r="O847" i="8"/>
  <c r="P847" i="8"/>
  <c r="AS847" i="8"/>
  <c r="L847" i="8"/>
  <c r="AR847" i="8"/>
  <c r="AQ847" i="8"/>
  <c r="AP847" i="8"/>
  <c r="AO847" i="8"/>
  <c r="AN847" i="8"/>
  <c r="AM847" i="8"/>
  <c r="S847" i="8"/>
  <c r="R847" i="8"/>
  <c r="Q847" i="8"/>
  <c r="N847" i="8"/>
  <c r="M847" i="8"/>
  <c r="O846" i="8"/>
  <c r="P846" i="8"/>
  <c r="AS846" i="8"/>
  <c r="L846" i="8"/>
  <c r="AR846" i="8"/>
  <c r="AQ846" i="8"/>
  <c r="AP846" i="8"/>
  <c r="AN846" i="8"/>
  <c r="S846" i="8"/>
  <c r="R846" i="8"/>
  <c r="Q846" i="8"/>
  <c r="N846" i="8"/>
  <c r="M846" i="8"/>
  <c r="AU845" i="8"/>
  <c r="O845" i="8"/>
  <c r="P845" i="8"/>
  <c r="AS845" i="8"/>
  <c r="L845" i="8"/>
  <c r="AR845" i="8"/>
  <c r="AQ845" i="8"/>
  <c r="AP845" i="8"/>
  <c r="AO845" i="8"/>
  <c r="AN845" i="8"/>
  <c r="AM845" i="8"/>
  <c r="AJ845" i="8" s="1"/>
  <c r="AK845" i="8" s="1"/>
  <c r="S845" i="8"/>
  <c r="R845" i="8"/>
  <c r="Q845" i="8"/>
  <c r="N845" i="8"/>
  <c r="M845" i="8"/>
  <c r="AU844" i="8"/>
  <c r="O844" i="8"/>
  <c r="P844" i="8"/>
  <c r="AS844" i="8"/>
  <c r="L844" i="8"/>
  <c r="AR844" i="8"/>
  <c r="AQ844" i="8"/>
  <c r="AP844" i="8"/>
  <c r="AO844" i="8"/>
  <c r="AN844" i="8"/>
  <c r="AM844" i="8"/>
  <c r="AJ844" i="8" s="1"/>
  <c r="AK844" i="8" s="1"/>
  <c r="S844" i="8"/>
  <c r="R844" i="8"/>
  <c r="Q844" i="8"/>
  <c r="N844" i="8"/>
  <c r="M844" i="8"/>
  <c r="AU843" i="8"/>
  <c r="O843" i="8"/>
  <c r="P843" i="8"/>
  <c r="AS843" i="8"/>
  <c r="L843" i="8"/>
  <c r="AR843" i="8"/>
  <c r="AQ843" i="8"/>
  <c r="AP843" i="8"/>
  <c r="AO843" i="8"/>
  <c r="AN843" i="8"/>
  <c r="AM843" i="8"/>
  <c r="AJ843" i="8" s="1"/>
  <c r="AK843" i="8" s="1"/>
  <c r="S843" i="8"/>
  <c r="R843" i="8"/>
  <c r="Q843" i="8"/>
  <c r="N843" i="8"/>
  <c r="M843" i="8"/>
  <c r="AU842" i="8"/>
  <c r="O842" i="8"/>
  <c r="P842" i="8"/>
  <c r="AS842" i="8"/>
  <c r="L842" i="8"/>
  <c r="AR842" i="8"/>
  <c r="AQ842" i="8"/>
  <c r="AP842" i="8"/>
  <c r="AO842" i="8"/>
  <c r="AN842" i="8"/>
  <c r="AM842" i="8"/>
  <c r="AJ842" i="8" s="1"/>
  <c r="AK842" i="8" s="1"/>
  <c r="S842" i="8"/>
  <c r="R842" i="8"/>
  <c r="Q842" i="8"/>
  <c r="N842" i="8"/>
  <c r="M842" i="8"/>
  <c r="O841" i="8"/>
  <c r="P841" i="8"/>
  <c r="L841" i="8"/>
  <c r="AR841" i="8"/>
  <c r="AQ841" i="8"/>
  <c r="AP841" i="8"/>
  <c r="AN841" i="8"/>
  <c r="Q841" i="8"/>
  <c r="R841" i="8"/>
  <c r="S841" i="8"/>
  <c r="N841" i="8"/>
  <c r="M841" i="8"/>
  <c r="AU840" i="8"/>
  <c r="AJ840" i="8" s="1"/>
  <c r="AK840" i="8" s="1"/>
  <c r="O840" i="8"/>
  <c r="P840" i="8"/>
  <c r="AS840" i="8"/>
  <c r="L840" i="8"/>
  <c r="AR840" i="8"/>
  <c r="AQ840" i="8"/>
  <c r="AP840" i="8"/>
  <c r="AO840" i="8"/>
  <c r="AN840" i="8"/>
  <c r="AM840" i="8"/>
  <c r="S840" i="8"/>
  <c r="R840" i="8"/>
  <c r="Q840" i="8"/>
  <c r="N840" i="8"/>
  <c r="M840" i="8"/>
  <c r="AU839" i="8"/>
  <c r="AJ839" i="8" s="1"/>
  <c r="AK839" i="8" s="1"/>
  <c r="O839" i="8"/>
  <c r="P839" i="8"/>
  <c r="AS839" i="8"/>
  <c r="L839" i="8"/>
  <c r="AR839" i="8"/>
  <c r="AQ839" i="8"/>
  <c r="AP839" i="8"/>
  <c r="AO839" i="8"/>
  <c r="AN839" i="8"/>
  <c r="AM839" i="8"/>
  <c r="S839" i="8"/>
  <c r="R839" i="8"/>
  <c r="Q839" i="8"/>
  <c r="N839" i="8"/>
  <c r="M839" i="8"/>
  <c r="O838" i="8"/>
  <c r="P838" i="8"/>
  <c r="L838" i="8"/>
  <c r="AR838" i="8"/>
  <c r="AQ838" i="8"/>
  <c r="AP838" i="8"/>
  <c r="AN838" i="8"/>
  <c r="S838" i="8"/>
  <c r="R838" i="8"/>
  <c r="Q838" i="8"/>
  <c r="N838" i="8"/>
  <c r="M838" i="8"/>
  <c r="AU837" i="8"/>
  <c r="O837" i="8"/>
  <c r="P837" i="8"/>
  <c r="AS837" i="8"/>
  <c r="L837" i="8"/>
  <c r="AR837" i="8"/>
  <c r="AQ837" i="8"/>
  <c r="AP837" i="8"/>
  <c r="AO837" i="8"/>
  <c r="AN837" i="8"/>
  <c r="AM837" i="8"/>
  <c r="AJ837" i="8" s="1"/>
  <c r="AK837" i="8" s="1"/>
  <c r="S837" i="8"/>
  <c r="R837" i="8"/>
  <c r="Q837" i="8"/>
  <c r="N837" i="8"/>
  <c r="M837" i="8"/>
  <c r="AU836" i="8"/>
  <c r="O836" i="8"/>
  <c r="P836" i="8"/>
  <c r="AS836" i="8"/>
  <c r="L836" i="8"/>
  <c r="AR836" i="8"/>
  <c r="AQ836" i="8"/>
  <c r="AP836" i="8"/>
  <c r="AO836" i="8"/>
  <c r="AN836" i="8"/>
  <c r="AM836" i="8"/>
  <c r="AJ836" i="8" s="1"/>
  <c r="AK836" i="8" s="1"/>
  <c r="S836" i="8"/>
  <c r="R836" i="8"/>
  <c r="Q836" i="8"/>
  <c r="N836" i="8"/>
  <c r="M836" i="8"/>
  <c r="AU835" i="8"/>
  <c r="O835" i="8"/>
  <c r="P835" i="8"/>
  <c r="AS835" i="8"/>
  <c r="L835" i="8"/>
  <c r="AR835" i="8"/>
  <c r="AQ835" i="8"/>
  <c r="AP835" i="8"/>
  <c r="AO835" i="8"/>
  <c r="AN835" i="8"/>
  <c r="AM835" i="8"/>
  <c r="AJ835" i="8" s="1"/>
  <c r="AK835" i="8" s="1"/>
  <c r="S835" i="8"/>
  <c r="R835" i="8"/>
  <c r="Q835" i="8"/>
  <c r="N835" i="8"/>
  <c r="M835" i="8"/>
  <c r="AU834" i="8"/>
  <c r="O834" i="8"/>
  <c r="P834" i="8"/>
  <c r="AS834" i="8"/>
  <c r="L834" i="8"/>
  <c r="AR834" i="8"/>
  <c r="AQ834" i="8"/>
  <c r="AP834" i="8"/>
  <c r="AO834" i="8"/>
  <c r="AN834" i="8"/>
  <c r="AM834" i="8"/>
  <c r="AJ834" i="8" s="1"/>
  <c r="AK834" i="8" s="1"/>
  <c r="S834" i="8"/>
  <c r="R834" i="8"/>
  <c r="Q834" i="8"/>
  <c r="N834" i="8"/>
  <c r="M834" i="8"/>
  <c r="O833" i="8"/>
  <c r="P833" i="8"/>
  <c r="L833" i="8"/>
  <c r="AR833" i="8"/>
  <c r="AQ833" i="8"/>
  <c r="AP833" i="8"/>
  <c r="AN833" i="8"/>
  <c r="S833" i="8"/>
  <c r="R833" i="8"/>
  <c r="Q833" i="8"/>
  <c r="N833" i="8"/>
  <c r="M833" i="8"/>
  <c r="AU832" i="8"/>
  <c r="O832" i="8"/>
  <c r="P832" i="8"/>
  <c r="AS832" i="8"/>
  <c r="L832" i="8"/>
  <c r="AR832" i="8"/>
  <c r="AQ832" i="8"/>
  <c r="AP832" i="8"/>
  <c r="AO832" i="8"/>
  <c r="AN832" i="8"/>
  <c r="AM832" i="8"/>
  <c r="AJ832" i="8" s="1"/>
  <c r="AK832" i="8" s="1"/>
  <c r="S832" i="8"/>
  <c r="R832" i="8"/>
  <c r="Q832" i="8"/>
  <c r="N832" i="8"/>
  <c r="M832" i="8"/>
  <c r="AU831" i="8"/>
  <c r="O831" i="8"/>
  <c r="P831" i="8"/>
  <c r="AS831" i="8"/>
  <c r="L831" i="8"/>
  <c r="AR831" i="8"/>
  <c r="AQ831" i="8"/>
  <c r="AP831" i="8"/>
  <c r="AO831" i="8"/>
  <c r="AN831" i="8"/>
  <c r="AM831" i="8"/>
  <c r="AJ831" i="8" s="1"/>
  <c r="AK831" i="8" s="1"/>
  <c r="S831" i="8"/>
  <c r="R831" i="8"/>
  <c r="Q831" i="8"/>
  <c r="N831" i="8"/>
  <c r="M831" i="8"/>
  <c r="O830" i="8"/>
  <c r="P830" i="8"/>
  <c r="AS830" i="8"/>
  <c r="L830" i="8"/>
  <c r="AR830" i="8"/>
  <c r="AQ830" i="8"/>
  <c r="AP830" i="8"/>
  <c r="AN830" i="8"/>
  <c r="S830" i="8"/>
  <c r="R830" i="8"/>
  <c r="Q830" i="8"/>
  <c r="N830" i="8"/>
  <c r="M830" i="8"/>
  <c r="AU829" i="8"/>
  <c r="O829" i="8"/>
  <c r="P829" i="8"/>
  <c r="AS829" i="8"/>
  <c r="L829" i="8"/>
  <c r="AR829" i="8"/>
  <c r="AQ829" i="8"/>
  <c r="AP829" i="8"/>
  <c r="AO829" i="8"/>
  <c r="AN829" i="8"/>
  <c r="AM829" i="8"/>
  <c r="S829" i="8"/>
  <c r="R829" i="8"/>
  <c r="Q829" i="8"/>
  <c r="N829" i="8"/>
  <c r="M829" i="8"/>
  <c r="AU828" i="8"/>
  <c r="O828" i="8"/>
  <c r="P828" i="8"/>
  <c r="AS828" i="8"/>
  <c r="L828" i="8"/>
  <c r="AR828" i="8"/>
  <c r="AQ828" i="8"/>
  <c r="AP828" i="8"/>
  <c r="AO828" i="8"/>
  <c r="AN828" i="8"/>
  <c r="AM828" i="8"/>
  <c r="S828" i="8"/>
  <c r="R828" i="8"/>
  <c r="Q828" i="8"/>
  <c r="N828" i="8"/>
  <c r="M828" i="8"/>
  <c r="AU827" i="8"/>
  <c r="O827" i="8"/>
  <c r="P827" i="8"/>
  <c r="AS827" i="8"/>
  <c r="L827" i="8"/>
  <c r="AR827" i="8"/>
  <c r="AQ827" i="8"/>
  <c r="AP827" i="8"/>
  <c r="AO827" i="8"/>
  <c r="AN827" i="8"/>
  <c r="AM827" i="8"/>
  <c r="S827" i="8"/>
  <c r="R827" i="8"/>
  <c r="Q827" i="8"/>
  <c r="N827" i="8"/>
  <c r="M827" i="8"/>
  <c r="AU826" i="8"/>
  <c r="O826" i="8"/>
  <c r="P826" i="8"/>
  <c r="AS826" i="8"/>
  <c r="L826" i="8"/>
  <c r="AR826" i="8"/>
  <c r="AQ826" i="8"/>
  <c r="AP826" i="8"/>
  <c r="AO826" i="8"/>
  <c r="AN826" i="8"/>
  <c r="AM826" i="8"/>
  <c r="S826" i="8"/>
  <c r="R826" i="8"/>
  <c r="Q826" i="8"/>
  <c r="N826" i="8"/>
  <c r="M826" i="8"/>
  <c r="O825" i="8"/>
  <c r="P825" i="8"/>
  <c r="L825" i="8"/>
  <c r="AR825" i="8"/>
  <c r="AQ825" i="8"/>
  <c r="AP825" i="8"/>
  <c r="AN825" i="8"/>
  <c r="S825" i="8"/>
  <c r="R825" i="8"/>
  <c r="Q825" i="8"/>
  <c r="N825" i="8"/>
  <c r="M825" i="8"/>
  <c r="AU824" i="8"/>
  <c r="O824" i="8"/>
  <c r="P824" i="8"/>
  <c r="AS824" i="8"/>
  <c r="L824" i="8"/>
  <c r="AR824" i="8"/>
  <c r="AQ824" i="8"/>
  <c r="AP824" i="8"/>
  <c r="AO824" i="8"/>
  <c r="AN824" i="8"/>
  <c r="AM824" i="8"/>
  <c r="S824" i="8"/>
  <c r="R824" i="8"/>
  <c r="Q824" i="8"/>
  <c r="N824" i="8"/>
  <c r="M824" i="8"/>
  <c r="AU823" i="8"/>
  <c r="O823" i="8"/>
  <c r="P823" i="8"/>
  <c r="AS823" i="8"/>
  <c r="L823" i="8"/>
  <c r="AR823" i="8"/>
  <c r="AQ823" i="8"/>
  <c r="AP823" i="8"/>
  <c r="AO823" i="8"/>
  <c r="AN823" i="8"/>
  <c r="AM823" i="8"/>
  <c r="S823" i="8"/>
  <c r="R823" i="8"/>
  <c r="Q823" i="8"/>
  <c r="N823" i="8"/>
  <c r="M823" i="8"/>
  <c r="O822" i="8"/>
  <c r="P822" i="8"/>
  <c r="L822" i="8"/>
  <c r="AR822" i="8"/>
  <c r="AQ822" i="8"/>
  <c r="AP822" i="8"/>
  <c r="AN822" i="8"/>
  <c r="S822" i="8"/>
  <c r="R822" i="8"/>
  <c r="Q822" i="8"/>
  <c r="N822" i="8"/>
  <c r="M822" i="8"/>
  <c r="AU821" i="8"/>
  <c r="O821" i="8"/>
  <c r="P821" i="8"/>
  <c r="AS821" i="8"/>
  <c r="L821" i="8"/>
  <c r="AR821" i="8"/>
  <c r="AQ821" i="8"/>
  <c r="AP821" i="8"/>
  <c r="AO821" i="8"/>
  <c r="AN821" i="8"/>
  <c r="AM821" i="8"/>
  <c r="S821" i="8"/>
  <c r="R821" i="8"/>
  <c r="Q821" i="8"/>
  <c r="N821" i="8"/>
  <c r="M821" i="8"/>
  <c r="AU820" i="8"/>
  <c r="O820" i="8"/>
  <c r="P820" i="8"/>
  <c r="AS820" i="8"/>
  <c r="L820" i="8"/>
  <c r="AR820" i="8"/>
  <c r="AQ820" i="8"/>
  <c r="AP820" i="8"/>
  <c r="AO820" i="8"/>
  <c r="AN820" i="8"/>
  <c r="Q820" i="8"/>
  <c r="R820" i="8"/>
  <c r="AM820" i="8"/>
  <c r="S820" i="8"/>
  <c r="N820" i="8"/>
  <c r="M820" i="8"/>
  <c r="AU819" i="8"/>
  <c r="AJ819" i="8" s="1"/>
  <c r="AK819" i="8" s="1"/>
  <c r="O819" i="8"/>
  <c r="P819" i="8"/>
  <c r="AS819" i="8"/>
  <c r="L819" i="8"/>
  <c r="AR819" i="8"/>
  <c r="AQ819" i="8"/>
  <c r="AP819" i="8"/>
  <c r="AO819" i="8"/>
  <c r="AN819" i="8"/>
  <c r="AM819" i="8"/>
  <c r="S819" i="8"/>
  <c r="R819" i="8"/>
  <c r="Q819" i="8"/>
  <c r="N819" i="8"/>
  <c r="M819" i="8"/>
  <c r="AU818" i="8"/>
  <c r="O818" i="8"/>
  <c r="P818" i="8"/>
  <c r="AS818" i="8"/>
  <c r="L818" i="8"/>
  <c r="AR818" i="8"/>
  <c r="AQ818" i="8"/>
  <c r="AP818" i="8"/>
  <c r="AO818" i="8"/>
  <c r="AN818" i="8"/>
  <c r="AM818" i="8"/>
  <c r="S818" i="8"/>
  <c r="R818" i="8"/>
  <c r="Q818" i="8"/>
  <c r="N818" i="8"/>
  <c r="M818" i="8"/>
  <c r="O817" i="8"/>
  <c r="P817" i="8"/>
  <c r="L817" i="8"/>
  <c r="AR817" i="8"/>
  <c r="AQ817" i="8"/>
  <c r="AP817" i="8"/>
  <c r="AN817" i="8"/>
  <c r="S817" i="8"/>
  <c r="R817" i="8"/>
  <c r="Q817" i="8"/>
  <c r="N817" i="8"/>
  <c r="M817" i="8"/>
  <c r="AU816" i="8"/>
  <c r="O816" i="8"/>
  <c r="P816" i="8"/>
  <c r="AS816" i="8"/>
  <c r="L816" i="8"/>
  <c r="AR816" i="8"/>
  <c r="AQ816" i="8"/>
  <c r="AP816" i="8"/>
  <c r="AO816" i="8"/>
  <c r="AN816" i="8"/>
  <c r="AM816" i="8"/>
  <c r="AJ816" i="8" s="1"/>
  <c r="AK816" i="8" s="1"/>
  <c r="S816" i="8"/>
  <c r="R816" i="8"/>
  <c r="Q816" i="8"/>
  <c r="N816" i="8"/>
  <c r="M816" i="8"/>
  <c r="AU815" i="8"/>
  <c r="O815" i="8"/>
  <c r="P815" i="8"/>
  <c r="AS815" i="8"/>
  <c r="L815" i="8"/>
  <c r="AR815" i="8"/>
  <c r="AQ815" i="8"/>
  <c r="AP815" i="8"/>
  <c r="AO815" i="8"/>
  <c r="AN815" i="8"/>
  <c r="AM815" i="8"/>
  <c r="AJ815" i="8" s="1"/>
  <c r="AK815" i="8" s="1"/>
  <c r="S815" i="8"/>
  <c r="R815" i="8"/>
  <c r="Q815" i="8"/>
  <c r="N815" i="8"/>
  <c r="M815" i="8"/>
  <c r="O814" i="8"/>
  <c r="P814" i="8"/>
  <c r="L814" i="8"/>
  <c r="AR814" i="8"/>
  <c r="AQ814" i="8"/>
  <c r="AP814" i="8"/>
  <c r="AN814" i="8"/>
  <c r="S814" i="8"/>
  <c r="R814" i="8"/>
  <c r="Q814" i="8"/>
  <c r="N814" i="8"/>
  <c r="M814" i="8"/>
  <c r="AU813" i="8"/>
  <c r="O813" i="8"/>
  <c r="P813" i="8"/>
  <c r="AS813" i="8"/>
  <c r="L813" i="8"/>
  <c r="AR813" i="8"/>
  <c r="AQ813" i="8"/>
  <c r="AP813" i="8"/>
  <c r="AO813" i="8"/>
  <c r="AN813" i="8"/>
  <c r="Q813" i="8"/>
  <c r="R813" i="8"/>
  <c r="S813" i="8"/>
  <c r="AM813" i="8"/>
  <c r="N813" i="8"/>
  <c r="M813" i="8"/>
  <c r="AU812" i="8"/>
  <c r="O812" i="8"/>
  <c r="P812" i="8"/>
  <c r="AS812" i="8"/>
  <c r="L812" i="8"/>
  <c r="AR812" i="8"/>
  <c r="AQ812" i="8"/>
  <c r="AP812" i="8"/>
  <c r="AO812" i="8"/>
  <c r="AN812" i="8"/>
  <c r="AM812" i="8"/>
  <c r="S812" i="8"/>
  <c r="R812" i="8"/>
  <c r="Q812" i="8"/>
  <c r="N812" i="8"/>
  <c r="M812" i="8"/>
  <c r="AU811" i="8"/>
  <c r="O811" i="8"/>
  <c r="P811" i="8"/>
  <c r="AS811" i="8"/>
  <c r="L811" i="8"/>
  <c r="AR811" i="8"/>
  <c r="AQ811" i="8"/>
  <c r="AP811" i="8"/>
  <c r="AO811" i="8"/>
  <c r="AN811" i="8"/>
  <c r="AM811" i="8"/>
  <c r="S811" i="8"/>
  <c r="R811" i="8"/>
  <c r="Q811" i="8"/>
  <c r="N811" i="8"/>
  <c r="M811" i="8"/>
  <c r="AU810" i="8"/>
  <c r="O810" i="8"/>
  <c r="P810" i="8"/>
  <c r="AS810" i="8"/>
  <c r="L810" i="8"/>
  <c r="AR810" i="8"/>
  <c r="AQ810" i="8"/>
  <c r="AP810" i="8"/>
  <c r="AO810" i="8"/>
  <c r="AN810" i="8"/>
  <c r="AM810" i="8"/>
  <c r="S810" i="8"/>
  <c r="R810" i="8"/>
  <c r="Q810" i="8"/>
  <c r="N810" i="8"/>
  <c r="M810" i="8"/>
  <c r="O809" i="8"/>
  <c r="P809" i="8"/>
  <c r="L809" i="8"/>
  <c r="AR809" i="8"/>
  <c r="AQ809" i="8"/>
  <c r="AP809" i="8"/>
  <c r="AN809" i="8"/>
  <c r="Q809" i="8"/>
  <c r="R809" i="8"/>
  <c r="S809" i="8"/>
  <c r="N809" i="8"/>
  <c r="M809" i="8"/>
  <c r="AU808" i="8"/>
  <c r="O808" i="8"/>
  <c r="P808" i="8"/>
  <c r="AS808" i="8"/>
  <c r="L808" i="8"/>
  <c r="AR808" i="8"/>
  <c r="AQ808" i="8"/>
  <c r="AP808" i="8"/>
  <c r="AO808" i="8"/>
  <c r="AN808" i="8"/>
  <c r="AM808" i="8"/>
  <c r="S808" i="8"/>
  <c r="R808" i="8"/>
  <c r="Q808" i="8"/>
  <c r="N808" i="8"/>
  <c r="M808" i="8"/>
  <c r="AU807" i="8"/>
  <c r="O807" i="8"/>
  <c r="P807" i="8"/>
  <c r="AS807" i="8"/>
  <c r="L807" i="8"/>
  <c r="AR807" i="8"/>
  <c r="AQ807" i="8"/>
  <c r="AP807" i="8"/>
  <c r="AO807" i="8"/>
  <c r="AN807" i="8"/>
  <c r="Q807" i="8"/>
  <c r="R807" i="8"/>
  <c r="S807" i="8"/>
  <c r="AM807" i="8"/>
  <c r="N807" i="8"/>
  <c r="M807" i="8"/>
  <c r="O806" i="8"/>
  <c r="P806" i="8"/>
  <c r="L806" i="8"/>
  <c r="AR806" i="8"/>
  <c r="AQ806" i="8"/>
  <c r="AP806" i="8"/>
  <c r="AN806" i="8"/>
  <c r="S806" i="8"/>
  <c r="R806" i="8"/>
  <c r="Q806" i="8"/>
  <c r="N806" i="8"/>
  <c r="M806" i="8"/>
  <c r="AU805" i="8"/>
  <c r="O805" i="8"/>
  <c r="P805" i="8"/>
  <c r="AS805" i="8"/>
  <c r="L805" i="8"/>
  <c r="AR805" i="8"/>
  <c r="AQ805" i="8"/>
  <c r="AP805" i="8"/>
  <c r="AO805" i="8"/>
  <c r="AN805" i="8"/>
  <c r="AM805" i="8"/>
  <c r="AJ805" i="8" s="1"/>
  <c r="AK805" i="8" s="1"/>
  <c r="S805" i="8"/>
  <c r="R805" i="8"/>
  <c r="Q805" i="8"/>
  <c r="N805" i="8"/>
  <c r="M805" i="8"/>
  <c r="AU804" i="8"/>
  <c r="O804" i="8"/>
  <c r="P804" i="8"/>
  <c r="AS804" i="8"/>
  <c r="L804" i="8"/>
  <c r="AR804" i="8"/>
  <c r="AQ804" i="8"/>
  <c r="AP804" i="8"/>
  <c r="AO804" i="8"/>
  <c r="AN804" i="8"/>
  <c r="Q804" i="8"/>
  <c r="R804" i="8"/>
  <c r="AM804" i="8"/>
  <c r="S804" i="8"/>
  <c r="N804" i="8"/>
  <c r="M804" i="8"/>
  <c r="AU803" i="8"/>
  <c r="O803" i="8"/>
  <c r="P803" i="8"/>
  <c r="AS803" i="8"/>
  <c r="L803" i="8"/>
  <c r="AR803" i="8"/>
  <c r="AQ803" i="8"/>
  <c r="AP803" i="8"/>
  <c r="AO803" i="8"/>
  <c r="AN803" i="8"/>
  <c r="Q803" i="8"/>
  <c r="R803" i="8"/>
  <c r="AM803" i="8"/>
  <c r="S803" i="8"/>
  <c r="N803" i="8"/>
  <c r="M803" i="8"/>
  <c r="AU802" i="8"/>
  <c r="O802" i="8"/>
  <c r="P802" i="8"/>
  <c r="AS802" i="8"/>
  <c r="L802" i="8"/>
  <c r="AR802" i="8"/>
  <c r="AQ802" i="8"/>
  <c r="AP802" i="8"/>
  <c r="AO802" i="8"/>
  <c r="AN802" i="8"/>
  <c r="Q802" i="8"/>
  <c r="R802" i="8"/>
  <c r="AM802" i="8"/>
  <c r="S802" i="8"/>
  <c r="N802" i="8"/>
  <c r="M802" i="8"/>
  <c r="O801" i="8"/>
  <c r="P801" i="8"/>
  <c r="L801" i="8"/>
  <c r="AR801" i="8"/>
  <c r="AQ801" i="8"/>
  <c r="AP801" i="8"/>
  <c r="AN801" i="8"/>
  <c r="Q801" i="8"/>
  <c r="R801" i="8"/>
  <c r="S801" i="8"/>
  <c r="N801" i="8"/>
  <c r="M801" i="8"/>
  <c r="AU800" i="8"/>
  <c r="AJ800" i="8" s="1"/>
  <c r="AK800" i="8" s="1"/>
  <c r="O800" i="8"/>
  <c r="P800" i="8"/>
  <c r="AS800" i="8"/>
  <c r="L800" i="8"/>
  <c r="AR800" i="8"/>
  <c r="AQ800" i="8"/>
  <c r="AP800" i="8"/>
  <c r="AO800" i="8"/>
  <c r="AN800" i="8"/>
  <c r="AM800" i="8"/>
  <c r="S800" i="8"/>
  <c r="R800" i="8"/>
  <c r="Q800" i="8"/>
  <c r="N800" i="8"/>
  <c r="M800" i="8"/>
  <c r="AU799" i="8"/>
  <c r="AJ799" i="8" s="1"/>
  <c r="AK799" i="8" s="1"/>
  <c r="O799" i="8"/>
  <c r="P799" i="8"/>
  <c r="AS799" i="8"/>
  <c r="L799" i="8"/>
  <c r="AR799" i="8"/>
  <c r="AQ799" i="8"/>
  <c r="AP799" i="8"/>
  <c r="AO799" i="8"/>
  <c r="AN799" i="8"/>
  <c r="AM799" i="8"/>
  <c r="S799" i="8"/>
  <c r="R799" i="8"/>
  <c r="Q799" i="8"/>
  <c r="N799" i="8"/>
  <c r="M799" i="8"/>
  <c r="O798" i="8"/>
  <c r="P798" i="8"/>
  <c r="L798" i="8"/>
  <c r="AR798" i="8"/>
  <c r="AQ798" i="8"/>
  <c r="AP798" i="8"/>
  <c r="AN798" i="8"/>
  <c r="S798" i="8"/>
  <c r="R798" i="8"/>
  <c r="Q798" i="8"/>
  <c r="N798" i="8"/>
  <c r="M798" i="8"/>
  <c r="AU797" i="8"/>
  <c r="O797" i="8"/>
  <c r="P797" i="8"/>
  <c r="AS797" i="8"/>
  <c r="L797" i="8"/>
  <c r="AR797" i="8"/>
  <c r="AQ797" i="8"/>
  <c r="AP797" i="8"/>
  <c r="AO797" i="8"/>
  <c r="AN797" i="8"/>
  <c r="AM797" i="8"/>
  <c r="S797" i="8"/>
  <c r="R797" i="8"/>
  <c r="Q797" i="8"/>
  <c r="N797" i="8"/>
  <c r="M797" i="8"/>
  <c r="AU796" i="8"/>
  <c r="O796" i="8"/>
  <c r="P796" i="8"/>
  <c r="AS796" i="8"/>
  <c r="L796" i="8"/>
  <c r="AR796" i="8"/>
  <c r="AQ796" i="8"/>
  <c r="AP796" i="8"/>
  <c r="AO796" i="8"/>
  <c r="AN796" i="8"/>
  <c r="Q796" i="8"/>
  <c r="R796" i="8"/>
  <c r="AM796" i="8"/>
  <c r="S796" i="8"/>
  <c r="N796" i="8"/>
  <c r="M796" i="8"/>
  <c r="AU795" i="8"/>
  <c r="O795" i="8"/>
  <c r="P795" i="8"/>
  <c r="AS795" i="8"/>
  <c r="L795" i="8"/>
  <c r="AR795" i="8"/>
  <c r="AQ795" i="8"/>
  <c r="AP795" i="8"/>
  <c r="AO795" i="8"/>
  <c r="AN795" i="8"/>
  <c r="AM795" i="8"/>
  <c r="S795" i="8"/>
  <c r="R795" i="8"/>
  <c r="Q795" i="8"/>
  <c r="N795" i="8"/>
  <c r="M795" i="8"/>
  <c r="AU794" i="8"/>
  <c r="O794" i="8"/>
  <c r="P794" i="8"/>
  <c r="AS794" i="8"/>
  <c r="L794" i="8"/>
  <c r="AR794" i="8"/>
  <c r="AQ794" i="8"/>
  <c r="AP794" i="8"/>
  <c r="AO794" i="8"/>
  <c r="AN794" i="8"/>
  <c r="Q794" i="8"/>
  <c r="R794" i="8"/>
  <c r="S794" i="8"/>
  <c r="AM794" i="8"/>
  <c r="N794" i="8"/>
  <c r="M794" i="8"/>
  <c r="O793" i="8"/>
  <c r="P793" i="8"/>
  <c r="L793" i="8"/>
  <c r="AR793" i="8"/>
  <c r="AQ793" i="8"/>
  <c r="AP793" i="8"/>
  <c r="AN793" i="8"/>
  <c r="S793" i="8"/>
  <c r="R793" i="8"/>
  <c r="Q793" i="8"/>
  <c r="N793" i="8"/>
  <c r="M793" i="8"/>
  <c r="AU792" i="8"/>
  <c r="O792" i="8"/>
  <c r="P792" i="8"/>
  <c r="AS792" i="8"/>
  <c r="L792" i="8"/>
  <c r="AR792" i="8"/>
  <c r="AQ792" i="8"/>
  <c r="AP792" i="8"/>
  <c r="AO792" i="8"/>
  <c r="AN792" i="8"/>
  <c r="AM792" i="8"/>
  <c r="Q792" i="8"/>
  <c r="S792" i="8"/>
  <c r="R792" i="8"/>
  <c r="N792" i="8"/>
  <c r="M792" i="8"/>
  <c r="AU791" i="8"/>
  <c r="O791" i="8"/>
  <c r="P791" i="8"/>
  <c r="AS791" i="8"/>
  <c r="L791" i="8"/>
  <c r="AR791" i="8"/>
  <c r="AQ791" i="8"/>
  <c r="AP791" i="8"/>
  <c r="AO791" i="8"/>
  <c r="AN791" i="8"/>
  <c r="AM791" i="8"/>
  <c r="Q791" i="8"/>
  <c r="S791" i="8"/>
  <c r="R791" i="8"/>
  <c r="N791" i="8"/>
  <c r="M791" i="8"/>
  <c r="O790" i="8"/>
  <c r="P790" i="8"/>
  <c r="AS790" i="8"/>
  <c r="L790" i="8"/>
  <c r="AR790" i="8"/>
  <c r="AQ790" i="8"/>
  <c r="AP790" i="8"/>
  <c r="AN790" i="8"/>
  <c r="Q790" i="8"/>
  <c r="S790" i="8"/>
  <c r="R790" i="8"/>
  <c r="N790" i="8"/>
  <c r="M790" i="8"/>
  <c r="AU789" i="8"/>
  <c r="AJ789" i="8" s="1"/>
  <c r="AK789" i="8" s="1"/>
  <c r="O789" i="8"/>
  <c r="P789" i="8"/>
  <c r="AS789" i="8"/>
  <c r="L789" i="8"/>
  <c r="AR789" i="8"/>
  <c r="AQ789" i="8"/>
  <c r="AP789" i="8"/>
  <c r="AO789" i="8"/>
  <c r="AN789" i="8"/>
  <c r="AM789" i="8"/>
  <c r="S789" i="8"/>
  <c r="R789" i="8"/>
  <c r="Q789" i="8"/>
  <c r="N789" i="8"/>
  <c r="M789" i="8"/>
  <c r="AU788" i="8"/>
  <c r="AJ788" i="8" s="1"/>
  <c r="AK788" i="8" s="1"/>
  <c r="O788" i="8"/>
  <c r="P788" i="8"/>
  <c r="AS788" i="8"/>
  <c r="L788" i="8"/>
  <c r="AR788" i="8"/>
  <c r="AQ788" i="8"/>
  <c r="AP788" i="8"/>
  <c r="AO788" i="8"/>
  <c r="AN788" i="8"/>
  <c r="AM788" i="8"/>
  <c r="S788" i="8"/>
  <c r="R788" i="8"/>
  <c r="Q788" i="8"/>
  <c r="N788" i="8"/>
  <c r="M788" i="8"/>
  <c r="AU787" i="8"/>
  <c r="AJ787" i="8" s="1"/>
  <c r="AK787" i="8" s="1"/>
  <c r="O787" i="8"/>
  <c r="P787" i="8"/>
  <c r="AS787" i="8"/>
  <c r="L787" i="8"/>
  <c r="AR787" i="8"/>
  <c r="AQ787" i="8"/>
  <c r="AP787" i="8"/>
  <c r="AO787" i="8"/>
  <c r="AN787" i="8"/>
  <c r="AM787" i="8"/>
  <c r="S787" i="8"/>
  <c r="R787" i="8"/>
  <c r="Q787" i="8"/>
  <c r="N787" i="8"/>
  <c r="M787" i="8"/>
  <c r="AU786" i="8"/>
  <c r="O786" i="8"/>
  <c r="P786" i="8"/>
  <c r="AS786" i="8"/>
  <c r="L786" i="8"/>
  <c r="AR786" i="8"/>
  <c r="AQ786" i="8"/>
  <c r="AP786" i="8"/>
  <c r="AO786" i="8"/>
  <c r="AN786" i="8"/>
  <c r="AM786" i="8"/>
  <c r="S786" i="8"/>
  <c r="R786" i="8"/>
  <c r="Q786" i="8"/>
  <c r="N786" i="8"/>
  <c r="M786" i="8"/>
  <c r="O785" i="8"/>
  <c r="P785" i="8"/>
  <c r="L785" i="8"/>
  <c r="AR785" i="8"/>
  <c r="AQ785" i="8"/>
  <c r="AP785" i="8"/>
  <c r="AN785" i="8"/>
  <c r="Q785" i="8"/>
  <c r="R785" i="8"/>
  <c r="S785" i="8"/>
  <c r="N785" i="8"/>
  <c r="M785" i="8"/>
  <c r="AU784" i="8"/>
  <c r="O784" i="8"/>
  <c r="P784" i="8"/>
  <c r="AS784" i="8"/>
  <c r="L784" i="8"/>
  <c r="AR784" i="8"/>
  <c r="AQ784" i="8"/>
  <c r="AP784" i="8"/>
  <c r="AO784" i="8"/>
  <c r="AN784" i="8"/>
  <c r="Q784" i="8"/>
  <c r="R784" i="8"/>
  <c r="S784" i="8"/>
  <c r="AM784" i="8"/>
  <c r="N784" i="8"/>
  <c r="M784" i="8"/>
  <c r="AU783" i="8"/>
  <c r="O783" i="8"/>
  <c r="P783" i="8"/>
  <c r="AS783" i="8"/>
  <c r="L783" i="8"/>
  <c r="AR783" i="8"/>
  <c r="AQ783" i="8"/>
  <c r="AP783" i="8"/>
  <c r="AO783" i="8"/>
  <c r="AN783" i="8"/>
  <c r="Q783" i="8"/>
  <c r="R783" i="8"/>
  <c r="S783" i="8"/>
  <c r="AM783" i="8"/>
  <c r="AJ783" i="8" s="1"/>
  <c r="AK783" i="8" s="1"/>
  <c r="N783" i="8"/>
  <c r="M783" i="8"/>
  <c r="AU782" i="8"/>
  <c r="O782" i="8"/>
  <c r="P782" i="8"/>
  <c r="L782" i="8"/>
  <c r="AR782" i="8"/>
  <c r="AQ782" i="8"/>
  <c r="AP782" i="8"/>
  <c r="AO782" i="8"/>
  <c r="AN782" i="8"/>
  <c r="Q782" i="8"/>
  <c r="R782" i="8"/>
  <c r="S782" i="8"/>
  <c r="N782" i="8"/>
  <c r="M782" i="8"/>
  <c r="AU781" i="8"/>
  <c r="O781" i="8"/>
  <c r="P781" i="8"/>
  <c r="AS781" i="8"/>
  <c r="L781" i="8"/>
  <c r="AR781" i="8"/>
  <c r="AQ781" i="8"/>
  <c r="AP781" i="8"/>
  <c r="AO781" i="8"/>
  <c r="AN781" i="8"/>
  <c r="Q781" i="8"/>
  <c r="R781" i="8"/>
  <c r="S781" i="8"/>
  <c r="AM781" i="8"/>
  <c r="AJ781" i="8" s="1"/>
  <c r="AK781" i="8" s="1"/>
  <c r="N781" i="8"/>
  <c r="M781" i="8"/>
  <c r="AU780" i="8"/>
  <c r="O780" i="8"/>
  <c r="P780" i="8"/>
  <c r="AS780" i="8"/>
  <c r="L780" i="8"/>
  <c r="AR780" i="8"/>
  <c r="AQ780" i="8"/>
  <c r="AP780" i="8"/>
  <c r="AO780" i="8"/>
  <c r="AN780" i="8"/>
  <c r="AM780" i="8"/>
  <c r="AJ780" i="8" s="1"/>
  <c r="AK780" i="8" s="1"/>
  <c r="S780" i="8"/>
  <c r="R780" i="8"/>
  <c r="Q780" i="8"/>
  <c r="N780" i="8"/>
  <c r="M780" i="8"/>
  <c r="AU779" i="8"/>
  <c r="O779" i="8"/>
  <c r="P779" i="8"/>
  <c r="AS779" i="8"/>
  <c r="L779" i="8"/>
  <c r="AR779" i="8"/>
  <c r="AQ779" i="8"/>
  <c r="AP779" i="8"/>
  <c r="AO779" i="8"/>
  <c r="AN779" i="8"/>
  <c r="Q779" i="8"/>
  <c r="R779" i="8"/>
  <c r="AM779" i="8"/>
  <c r="S779" i="8"/>
  <c r="N779" i="8"/>
  <c r="M779" i="8"/>
  <c r="AU778" i="8"/>
  <c r="O778" i="8"/>
  <c r="P778" i="8"/>
  <c r="AS778" i="8"/>
  <c r="L778" i="8"/>
  <c r="AR778" i="8"/>
  <c r="AQ778" i="8"/>
  <c r="AP778" i="8"/>
  <c r="AO778" i="8"/>
  <c r="AN778" i="8"/>
  <c r="Q778" i="8"/>
  <c r="R778" i="8"/>
  <c r="AM778" i="8"/>
  <c r="S778" i="8"/>
  <c r="N778" i="8"/>
  <c r="M778" i="8"/>
  <c r="O777" i="8"/>
  <c r="P777" i="8"/>
  <c r="L777" i="8"/>
  <c r="AR777" i="8"/>
  <c r="AQ777" i="8"/>
  <c r="AP777" i="8"/>
  <c r="AN777" i="8"/>
  <c r="Q777" i="8"/>
  <c r="R777" i="8"/>
  <c r="S777" i="8"/>
  <c r="N777" i="8"/>
  <c r="M777" i="8"/>
  <c r="AU776" i="8"/>
  <c r="O776" i="8"/>
  <c r="P776" i="8"/>
  <c r="AS776" i="8"/>
  <c r="L776" i="8"/>
  <c r="AR776" i="8"/>
  <c r="AQ776" i="8"/>
  <c r="AP776" i="8"/>
  <c r="AO776" i="8"/>
  <c r="AN776" i="8"/>
  <c r="Q776" i="8"/>
  <c r="R776" i="8"/>
  <c r="AM776" i="8"/>
  <c r="AJ776" i="8" s="1"/>
  <c r="AK776" i="8" s="1"/>
  <c r="S776" i="8"/>
  <c r="N776" i="8"/>
  <c r="M776" i="8"/>
  <c r="AU775" i="8"/>
  <c r="O775" i="8"/>
  <c r="P775" i="8"/>
  <c r="AS775" i="8"/>
  <c r="L775" i="8"/>
  <c r="AR775" i="8"/>
  <c r="AQ775" i="8"/>
  <c r="AP775" i="8"/>
  <c r="AO775" i="8"/>
  <c r="AN775" i="8"/>
  <c r="Q775" i="8"/>
  <c r="R775" i="8"/>
  <c r="S775" i="8"/>
  <c r="AM775" i="8"/>
  <c r="N775" i="8"/>
  <c r="M775" i="8"/>
  <c r="O774" i="8"/>
  <c r="P774" i="8"/>
  <c r="L774" i="8"/>
  <c r="AR774" i="8"/>
  <c r="AQ774" i="8"/>
  <c r="AP774" i="8"/>
  <c r="AN774" i="8"/>
  <c r="Q774" i="8"/>
  <c r="R774" i="8"/>
  <c r="S774" i="8"/>
  <c r="N774" i="8"/>
  <c r="M774" i="8"/>
  <c r="AU773" i="8"/>
  <c r="O773" i="8"/>
  <c r="P773" i="8"/>
  <c r="AS773" i="8"/>
  <c r="L773" i="8"/>
  <c r="AR773" i="8"/>
  <c r="AQ773" i="8"/>
  <c r="AP773" i="8"/>
  <c r="AO773" i="8"/>
  <c r="AN773" i="8"/>
  <c r="Q773" i="8"/>
  <c r="R773" i="8"/>
  <c r="AM773" i="8"/>
  <c r="S773" i="8"/>
  <c r="N773" i="8"/>
  <c r="M773" i="8"/>
  <c r="AU772" i="8"/>
  <c r="O772" i="8"/>
  <c r="P772" i="8"/>
  <c r="L772" i="8"/>
  <c r="AR772" i="8"/>
  <c r="AQ772" i="8"/>
  <c r="AP772" i="8"/>
  <c r="AN772" i="8"/>
  <c r="Q772" i="8"/>
  <c r="R772" i="8"/>
  <c r="S772" i="8"/>
  <c r="N772" i="8"/>
  <c r="M772" i="8"/>
  <c r="AU771" i="8"/>
  <c r="O771" i="8"/>
  <c r="P771" i="8"/>
  <c r="AS771" i="8"/>
  <c r="L771" i="8"/>
  <c r="AR771" i="8"/>
  <c r="AQ771" i="8"/>
  <c r="AP771" i="8"/>
  <c r="AO771" i="8"/>
  <c r="AN771" i="8"/>
  <c r="Q771" i="8"/>
  <c r="R771" i="8"/>
  <c r="AM771" i="8"/>
  <c r="S771" i="8"/>
  <c r="N771" i="8"/>
  <c r="M771" i="8"/>
  <c r="AU770" i="8"/>
  <c r="O770" i="8"/>
  <c r="P770" i="8"/>
  <c r="AS770" i="8"/>
  <c r="L770" i="8"/>
  <c r="AR770" i="8"/>
  <c r="AQ770" i="8"/>
  <c r="AP770" i="8"/>
  <c r="AO770" i="8"/>
  <c r="AN770" i="8"/>
  <c r="Q770" i="8"/>
  <c r="R770" i="8"/>
  <c r="AM770" i="8"/>
  <c r="S770" i="8"/>
  <c r="N770" i="8"/>
  <c r="M770" i="8"/>
  <c r="O769" i="8"/>
  <c r="P769" i="8"/>
  <c r="L769" i="8"/>
  <c r="AR769" i="8"/>
  <c r="AQ769" i="8"/>
  <c r="AP769" i="8"/>
  <c r="AN769" i="8"/>
  <c r="Q769" i="8"/>
  <c r="R769" i="8"/>
  <c r="S769" i="8"/>
  <c r="N769" i="8"/>
  <c r="M769" i="8"/>
  <c r="AU768" i="8"/>
  <c r="AJ768" i="8" s="1"/>
  <c r="AK768" i="8" s="1"/>
  <c r="O768" i="8"/>
  <c r="P768" i="8"/>
  <c r="AS768" i="8"/>
  <c r="L768" i="8"/>
  <c r="AR768" i="8"/>
  <c r="AQ768" i="8"/>
  <c r="AP768" i="8"/>
  <c r="AO768" i="8"/>
  <c r="AN768" i="8"/>
  <c r="AM768" i="8"/>
  <c r="S768" i="8"/>
  <c r="R768" i="8"/>
  <c r="Q768" i="8"/>
  <c r="N768" i="8"/>
  <c r="M768" i="8"/>
  <c r="AU767" i="8"/>
  <c r="AJ767" i="8" s="1"/>
  <c r="AK767" i="8" s="1"/>
  <c r="O767" i="8"/>
  <c r="P767" i="8"/>
  <c r="AS767" i="8"/>
  <c r="L767" i="8"/>
  <c r="AR767" i="8"/>
  <c r="AQ767" i="8"/>
  <c r="AP767" i="8"/>
  <c r="AO767" i="8"/>
  <c r="AN767" i="8"/>
  <c r="AM767" i="8"/>
  <c r="S767" i="8"/>
  <c r="R767" i="8"/>
  <c r="Q767" i="8"/>
  <c r="N767" i="8"/>
  <c r="M767" i="8"/>
  <c r="O766" i="8"/>
  <c r="P766" i="8"/>
  <c r="L766" i="8"/>
  <c r="AR766" i="8"/>
  <c r="AQ766" i="8"/>
  <c r="AP766" i="8"/>
  <c r="AN766" i="8"/>
  <c r="S766" i="8"/>
  <c r="R766" i="8"/>
  <c r="Q766" i="8"/>
  <c r="N766" i="8"/>
  <c r="M766" i="8"/>
  <c r="AU765" i="8"/>
  <c r="O765" i="8"/>
  <c r="P765" i="8"/>
  <c r="AS765" i="8"/>
  <c r="L765" i="8"/>
  <c r="AR765" i="8"/>
  <c r="AQ765" i="8"/>
  <c r="AP765" i="8"/>
  <c r="AO765" i="8"/>
  <c r="AN765" i="8"/>
  <c r="AM765" i="8"/>
  <c r="S765" i="8"/>
  <c r="R765" i="8"/>
  <c r="Q765" i="8"/>
  <c r="N765" i="8"/>
  <c r="M765" i="8"/>
  <c r="AU764" i="8"/>
  <c r="O764" i="8"/>
  <c r="P764" i="8"/>
  <c r="AS764" i="8"/>
  <c r="L764" i="8"/>
  <c r="AR764" i="8"/>
  <c r="AQ764" i="8"/>
  <c r="AP764" i="8"/>
  <c r="AO764" i="8"/>
  <c r="AN764" i="8"/>
  <c r="Q764" i="8"/>
  <c r="R764" i="8"/>
  <c r="AM764" i="8"/>
  <c r="S764" i="8"/>
  <c r="N764" i="8"/>
  <c r="M764" i="8"/>
  <c r="AU763" i="8"/>
  <c r="O763" i="8"/>
  <c r="P763" i="8"/>
  <c r="AS763" i="8"/>
  <c r="L763" i="8"/>
  <c r="AR763" i="8"/>
  <c r="AQ763" i="8"/>
  <c r="AP763" i="8"/>
  <c r="AO763" i="8"/>
  <c r="AN763" i="8"/>
  <c r="Q763" i="8"/>
  <c r="R763" i="8"/>
  <c r="AM763" i="8"/>
  <c r="S763" i="8"/>
  <c r="N763" i="8"/>
  <c r="M763" i="8"/>
  <c r="AU762" i="8"/>
  <c r="O762" i="8"/>
  <c r="P762" i="8"/>
  <c r="AS762" i="8"/>
  <c r="L762" i="8"/>
  <c r="AR762" i="8"/>
  <c r="AQ762" i="8"/>
  <c r="AP762" i="8"/>
  <c r="AO762" i="8"/>
  <c r="AN762" i="8"/>
  <c r="Q762" i="8"/>
  <c r="R762" i="8"/>
  <c r="S762" i="8"/>
  <c r="AM762" i="8"/>
  <c r="AJ762" i="8"/>
  <c r="AK762" i="8" s="1"/>
  <c r="N762" i="8"/>
  <c r="M762" i="8"/>
  <c r="O761" i="8"/>
  <c r="P761" i="8"/>
  <c r="L761" i="8"/>
  <c r="AR761" i="8"/>
  <c r="AQ761" i="8"/>
  <c r="AP761" i="8"/>
  <c r="AN761" i="8"/>
  <c r="Q761" i="8"/>
  <c r="R761" i="8"/>
  <c r="S761" i="8"/>
  <c r="N761" i="8"/>
  <c r="M761" i="8"/>
  <c r="AU760" i="8"/>
  <c r="O760" i="8"/>
  <c r="P760" i="8"/>
  <c r="AS760" i="8"/>
  <c r="L760" i="8"/>
  <c r="AR760" i="8"/>
  <c r="AQ760" i="8"/>
  <c r="AP760" i="8"/>
  <c r="AO760" i="8"/>
  <c r="AN760" i="8"/>
  <c r="Q760" i="8"/>
  <c r="R760" i="8"/>
  <c r="S760" i="8"/>
  <c r="AM760" i="8"/>
  <c r="AJ760" i="8" s="1"/>
  <c r="AK760" i="8" s="1"/>
  <c r="N760" i="8"/>
  <c r="M760" i="8"/>
  <c r="AU759" i="8"/>
  <c r="O759" i="8"/>
  <c r="P759" i="8"/>
  <c r="AS759" i="8"/>
  <c r="L759" i="8"/>
  <c r="AR759" i="8"/>
  <c r="AQ759" i="8"/>
  <c r="AP759" i="8"/>
  <c r="AO759" i="8"/>
  <c r="AN759" i="8"/>
  <c r="Q759" i="8"/>
  <c r="R759" i="8"/>
  <c r="AM759" i="8"/>
  <c r="AJ759" i="8" s="1"/>
  <c r="AK759" i="8" s="1"/>
  <c r="S759" i="8"/>
  <c r="N759" i="8"/>
  <c r="M759" i="8"/>
  <c r="O758" i="8"/>
  <c r="P758" i="8"/>
  <c r="L758" i="8"/>
  <c r="AR758" i="8"/>
  <c r="AQ758" i="8"/>
  <c r="AP758" i="8"/>
  <c r="AN758" i="8"/>
  <c r="Q758" i="8"/>
  <c r="R758" i="8"/>
  <c r="AM758" i="8"/>
  <c r="S758" i="8"/>
  <c r="N758" i="8"/>
  <c r="M758" i="8"/>
  <c r="AU757" i="8"/>
  <c r="O757" i="8"/>
  <c r="P757" i="8"/>
  <c r="AS757" i="8"/>
  <c r="L757" i="8"/>
  <c r="AR757" i="8"/>
  <c r="AQ757" i="8"/>
  <c r="AP757" i="8"/>
  <c r="AO757" i="8"/>
  <c r="AN757" i="8"/>
  <c r="Q757" i="8"/>
  <c r="R757" i="8"/>
  <c r="AM757" i="8"/>
  <c r="S757" i="8"/>
  <c r="N757" i="8"/>
  <c r="M757" i="8"/>
  <c r="AU756" i="8"/>
  <c r="O756" i="8"/>
  <c r="P756" i="8"/>
  <c r="AS756" i="8"/>
  <c r="L756" i="8"/>
  <c r="AR756" i="8"/>
  <c r="AQ756" i="8"/>
  <c r="AP756" i="8"/>
  <c r="AO756" i="8"/>
  <c r="AN756" i="8"/>
  <c r="Q756" i="8"/>
  <c r="R756" i="8"/>
  <c r="AM756" i="8"/>
  <c r="S756" i="8"/>
  <c r="N756" i="8"/>
  <c r="M756" i="8"/>
  <c r="AU755" i="8"/>
  <c r="O755" i="8"/>
  <c r="P755" i="8"/>
  <c r="AS755" i="8"/>
  <c r="L755" i="8"/>
  <c r="AR755" i="8"/>
  <c r="AQ755" i="8"/>
  <c r="AP755" i="8"/>
  <c r="AO755" i="8"/>
  <c r="AJ755" i="8" s="1"/>
  <c r="AK755" i="8" s="1"/>
  <c r="AN755" i="8"/>
  <c r="Q755" i="8"/>
  <c r="R755" i="8"/>
  <c r="S755" i="8"/>
  <c r="AM755" i="8"/>
  <c r="N755" i="8"/>
  <c r="M755" i="8"/>
  <c r="AU754" i="8"/>
  <c r="O754" i="8"/>
  <c r="P754" i="8"/>
  <c r="AS754" i="8"/>
  <c r="L754" i="8"/>
  <c r="AR754" i="8"/>
  <c r="AQ754" i="8"/>
  <c r="AP754" i="8"/>
  <c r="AO754" i="8"/>
  <c r="AN754" i="8"/>
  <c r="Q754" i="8"/>
  <c r="R754" i="8"/>
  <c r="S754" i="8"/>
  <c r="AM754" i="8"/>
  <c r="N754" i="8"/>
  <c r="M754" i="8"/>
  <c r="O753" i="8"/>
  <c r="P753" i="8"/>
  <c r="L753" i="8"/>
  <c r="AR753" i="8"/>
  <c r="AQ753" i="8"/>
  <c r="AP753" i="8"/>
  <c r="AN753" i="8"/>
  <c r="Q753" i="8"/>
  <c r="R753" i="8"/>
  <c r="S753" i="8"/>
  <c r="N753" i="8"/>
  <c r="M753" i="8"/>
  <c r="AU752" i="8"/>
  <c r="O752" i="8"/>
  <c r="P752" i="8"/>
  <c r="AS752" i="8"/>
  <c r="L752" i="8"/>
  <c r="AR752" i="8"/>
  <c r="AQ752" i="8"/>
  <c r="AP752" i="8"/>
  <c r="AO752" i="8"/>
  <c r="AN752" i="8"/>
  <c r="Q752" i="8"/>
  <c r="R752" i="8"/>
  <c r="AM752" i="8"/>
  <c r="S752" i="8"/>
  <c r="N752" i="8"/>
  <c r="M752" i="8"/>
  <c r="AU751" i="8"/>
  <c r="O751" i="8"/>
  <c r="P751" i="8"/>
  <c r="AS751" i="8"/>
  <c r="L751" i="8"/>
  <c r="AR751" i="8"/>
  <c r="AQ751" i="8"/>
  <c r="AP751" i="8"/>
  <c r="AO751" i="8"/>
  <c r="AN751" i="8"/>
  <c r="Q751" i="8"/>
  <c r="R751" i="8"/>
  <c r="AM751" i="8"/>
  <c r="S751" i="8"/>
  <c r="N751" i="8"/>
  <c r="M751" i="8"/>
  <c r="AU750" i="8"/>
  <c r="O750" i="8"/>
  <c r="P750" i="8"/>
  <c r="L750" i="8"/>
  <c r="AR750" i="8"/>
  <c r="AQ750" i="8"/>
  <c r="AP750" i="8"/>
  <c r="AO750" i="8"/>
  <c r="AN750" i="8"/>
  <c r="Q750" i="8"/>
  <c r="R750" i="8"/>
  <c r="S750" i="8"/>
  <c r="N750" i="8"/>
  <c r="M750" i="8"/>
  <c r="AU749" i="8"/>
  <c r="O749" i="8"/>
  <c r="P749" i="8"/>
  <c r="AS749" i="8"/>
  <c r="L749" i="8"/>
  <c r="AR749" i="8"/>
  <c r="AQ749" i="8"/>
  <c r="AP749" i="8"/>
  <c r="AO749" i="8"/>
  <c r="AN749" i="8"/>
  <c r="Q749" i="8"/>
  <c r="R749" i="8"/>
  <c r="S749" i="8"/>
  <c r="AM749" i="8"/>
  <c r="AJ749" i="8" s="1"/>
  <c r="AK749" i="8" s="1"/>
  <c r="N749" i="8"/>
  <c r="M749" i="8"/>
  <c r="AU748" i="8"/>
  <c r="O748" i="8"/>
  <c r="P748" i="8"/>
  <c r="AS748" i="8"/>
  <c r="L748" i="8"/>
  <c r="AR748" i="8"/>
  <c r="AQ748" i="8"/>
  <c r="AP748" i="8"/>
  <c r="AO748" i="8"/>
  <c r="AN748" i="8"/>
  <c r="Q748" i="8"/>
  <c r="R748" i="8"/>
  <c r="S748" i="8"/>
  <c r="AM748" i="8"/>
  <c r="AJ748" i="8"/>
  <c r="AK748" i="8" s="1"/>
  <c r="N748" i="8"/>
  <c r="M748" i="8"/>
  <c r="AU747" i="8"/>
  <c r="AJ747" i="8" s="1"/>
  <c r="AK747" i="8" s="1"/>
  <c r="O747" i="8"/>
  <c r="P747" i="8"/>
  <c r="AS747" i="8"/>
  <c r="L747" i="8"/>
  <c r="AR747" i="8"/>
  <c r="AQ747" i="8"/>
  <c r="AP747" i="8"/>
  <c r="AO747" i="8"/>
  <c r="AN747" i="8"/>
  <c r="AM747" i="8"/>
  <c r="S747" i="8"/>
  <c r="R747" i="8"/>
  <c r="Q747" i="8"/>
  <c r="N747" i="8"/>
  <c r="M747" i="8"/>
  <c r="AU746" i="8"/>
  <c r="AJ746" i="8" s="1"/>
  <c r="AK746" i="8" s="1"/>
  <c r="O746" i="8"/>
  <c r="P746" i="8"/>
  <c r="AS746" i="8"/>
  <c r="L746" i="8"/>
  <c r="AR746" i="8"/>
  <c r="AQ746" i="8"/>
  <c r="AP746" i="8"/>
  <c r="AO746" i="8"/>
  <c r="AN746" i="8"/>
  <c r="AM746" i="8"/>
  <c r="S746" i="8"/>
  <c r="R746" i="8"/>
  <c r="Q746" i="8"/>
  <c r="N746" i="8"/>
  <c r="M746" i="8"/>
  <c r="O745" i="8"/>
  <c r="P745" i="8"/>
  <c r="L745" i="8"/>
  <c r="AR745" i="8"/>
  <c r="AQ745" i="8"/>
  <c r="AP745" i="8"/>
  <c r="AN745" i="8"/>
  <c r="S745" i="8"/>
  <c r="R745" i="8"/>
  <c r="Q745" i="8"/>
  <c r="N745" i="8"/>
  <c r="M745" i="8"/>
  <c r="AU744" i="8"/>
  <c r="O744" i="8"/>
  <c r="P744" i="8"/>
  <c r="AS744" i="8"/>
  <c r="L744" i="8"/>
  <c r="AR744" i="8"/>
  <c r="AQ744" i="8"/>
  <c r="AP744" i="8"/>
  <c r="AO744" i="8"/>
  <c r="AN744" i="8"/>
  <c r="AM744" i="8"/>
  <c r="S744" i="8"/>
  <c r="R744" i="8"/>
  <c r="Q744" i="8"/>
  <c r="N744" i="8"/>
  <c r="M744" i="8"/>
  <c r="AU743" i="8"/>
  <c r="O743" i="8"/>
  <c r="P743" i="8"/>
  <c r="AS743" i="8"/>
  <c r="L743" i="8"/>
  <c r="AR743" i="8"/>
  <c r="AQ743" i="8"/>
  <c r="AP743" i="8"/>
  <c r="AO743" i="8"/>
  <c r="AN743" i="8"/>
  <c r="AM743" i="8"/>
  <c r="S743" i="8"/>
  <c r="R743" i="8"/>
  <c r="Q743" i="8"/>
  <c r="N743" i="8"/>
  <c r="M743" i="8"/>
  <c r="O742" i="8"/>
  <c r="P742" i="8"/>
  <c r="AS742" i="8"/>
  <c r="L742" i="8"/>
  <c r="AR742" i="8"/>
  <c r="AQ742" i="8"/>
  <c r="AP742" i="8"/>
  <c r="AN742" i="8"/>
  <c r="S742" i="8"/>
  <c r="R742" i="8"/>
  <c r="Q742" i="8"/>
  <c r="N742" i="8"/>
  <c r="M742" i="8"/>
  <c r="AU741" i="8"/>
  <c r="O741" i="8"/>
  <c r="P741" i="8"/>
  <c r="AS741" i="8"/>
  <c r="L741" i="8"/>
  <c r="AR741" i="8"/>
  <c r="AQ741" i="8"/>
  <c r="AP741" i="8"/>
  <c r="AO741" i="8"/>
  <c r="AN741" i="8"/>
  <c r="AM741" i="8"/>
  <c r="S741" i="8"/>
  <c r="R741" i="8"/>
  <c r="Q741" i="8"/>
  <c r="N741" i="8"/>
  <c r="M741" i="8"/>
  <c r="AU740" i="8"/>
  <c r="O740" i="8"/>
  <c r="P740" i="8"/>
  <c r="AS740" i="8"/>
  <c r="L740" i="8"/>
  <c r="AR740" i="8"/>
  <c r="AQ740" i="8"/>
  <c r="AP740" i="8"/>
  <c r="AO740" i="8"/>
  <c r="AN740" i="8"/>
  <c r="AM740" i="8"/>
  <c r="S740" i="8"/>
  <c r="R740" i="8"/>
  <c r="Q740" i="8"/>
  <c r="N740" i="8"/>
  <c r="M740" i="8"/>
  <c r="AU739" i="8"/>
  <c r="O739" i="8"/>
  <c r="P739" i="8"/>
  <c r="AS739" i="8"/>
  <c r="L739" i="8"/>
  <c r="AR739" i="8"/>
  <c r="AQ739" i="8"/>
  <c r="AP739" i="8"/>
  <c r="AO739" i="8"/>
  <c r="AN739" i="8"/>
  <c r="AM739" i="8"/>
  <c r="S739" i="8"/>
  <c r="R739" i="8"/>
  <c r="Q739" i="8"/>
  <c r="N739" i="8"/>
  <c r="M739" i="8"/>
  <c r="AU738" i="8"/>
  <c r="O738" i="8"/>
  <c r="P738" i="8"/>
  <c r="AS738" i="8"/>
  <c r="L738" i="8"/>
  <c r="AR738" i="8"/>
  <c r="AQ738" i="8"/>
  <c r="AP738" i="8"/>
  <c r="AO738" i="8"/>
  <c r="AN738" i="8"/>
  <c r="AM738" i="8"/>
  <c r="S738" i="8"/>
  <c r="R738" i="8"/>
  <c r="Q738" i="8"/>
  <c r="N738" i="8"/>
  <c r="M738" i="8"/>
  <c r="O737" i="8"/>
  <c r="P737" i="8"/>
  <c r="L737" i="8"/>
  <c r="AR737" i="8"/>
  <c r="AQ737" i="8"/>
  <c r="AP737" i="8"/>
  <c r="AN737" i="8"/>
  <c r="Q737" i="8"/>
  <c r="R737" i="8"/>
  <c r="S737" i="8"/>
  <c r="N737" i="8"/>
  <c r="M737" i="8"/>
  <c r="AU736" i="8"/>
  <c r="O736" i="8"/>
  <c r="P736" i="8"/>
  <c r="AS736" i="8"/>
  <c r="L736" i="8"/>
  <c r="AR736" i="8"/>
  <c r="AQ736" i="8"/>
  <c r="AP736" i="8"/>
  <c r="AO736" i="8"/>
  <c r="AN736" i="8"/>
  <c r="AM736" i="8"/>
  <c r="S736" i="8"/>
  <c r="R736" i="8"/>
  <c r="Q736" i="8"/>
  <c r="N736" i="8"/>
  <c r="M736" i="8"/>
  <c r="AU735" i="8"/>
  <c r="O735" i="8"/>
  <c r="P735" i="8"/>
  <c r="AS735" i="8"/>
  <c r="L735" i="8"/>
  <c r="AR735" i="8"/>
  <c r="AQ735" i="8"/>
  <c r="AP735" i="8"/>
  <c r="AO735" i="8"/>
  <c r="AN735" i="8"/>
  <c r="Q735" i="8"/>
  <c r="R735" i="8"/>
  <c r="S735" i="8"/>
  <c r="AM735" i="8"/>
  <c r="N735" i="8"/>
  <c r="M735" i="8"/>
  <c r="O734" i="8"/>
  <c r="P734" i="8"/>
  <c r="L734" i="8"/>
  <c r="AR734" i="8"/>
  <c r="AQ734" i="8"/>
  <c r="AP734" i="8"/>
  <c r="AN734" i="8"/>
  <c r="S734" i="8"/>
  <c r="R734" i="8"/>
  <c r="Q734" i="8"/>
  <c r="N734" i="8"/>
  <c r="M734" i="8"/>
  <c r="AU733" i="8"/>
  <c r="O733" i="8"/>
  <c r="P733" i="8"/>
  <c r="AS733" i="8"/>
  <c r="L733" i="8"/>
  <c r="AR733" i="8"/>
  <c r="AQ733" i="8"/>
  <c r="AP733" i="8"/>
  <c r="AO733" i="8"/>
  <c r="AN733" i="8"/>
  <c r="Q733" i="8"/>
  <c r="R733" i="8"/>
  <c r="S733" i="8"/>
  <c r="AM733" i="8"/>
  <c r="N733" i="8"/>
  <c r="M733" i="8"/>
  <c r="AU732" i="8"/>
  <c r="AJ732" i="8" s="1"/>
  <c r="AK732" i="8" s="1"/>
  <c r="O732" i="8"/>
  <c r="P732" i="8"/>
  <c r="AS732" i="8"/>
  <c r="L732" i="8"/>
  <c r="AR732" i="8"/>
  <c r="AQ732" i="8"/>
  <c r="AP732" i="8"/>
  <c r="AO732" i="8"/>
  <c r="AN732" i="8"/>
  <c r="AM732" i="8"/>
  <c r="S732" i="8"/>
  <c r="R732" i="8"/>
  <c r="Q732" i="8"/>
  <c r="N732" i="8"/>
  <c r="M732" i="8"/>
  <c r="AU731" i="8"/>
  <c r="AJ731" i="8" s="1"/>
  <c r="AK731" i="8" s="1"/>
  <c r="O731" i="8"/>
  <c r="P731" i="8"/>
  <c r="AS731" i="8"/>
  <c r="L731" i="8"/>
  <c r="AR731" i="8"/>
  <c r="AQ731" i="8"/>
  <c r="AP731" i="8"/>
  <c r="AO731" i="8"/>
  <c r="AN731" i="8"/>
  <c r="AM731" i="8"/>
  <c r="S731" i="8"/>
  <c r="R731" i="8"/>
  <c r="Q731" i="8"/>
  <c r="N731" i="8"/>
  <c r="M731" i="8"/>
  <c r="AU730" i="8"/>
  <c r="AJ730" i="8" s="1"/>
  <c r="AK730" i="8" s="1"/>
  <c r="O730" i="8"/>
  <c r="P730" i="8"/>
  <c r="AS730" i="8"/>
  <c r="L730" i="8"/>
  <c r="AR730" i="8"/>
  <c r="AQ730" i="8"/>
  <c r="AP730" i="8"/>
  <c r="AO730" i="8"/>
  <c r="AN730" i="8"/>
  <c r="AM730" i="8"/>
  <c r="S730" i="8"/>
  <c r="R730" i="8"/>
  <c r="Q730" i="8"/>
  <c r="N730" i="8"/>
  <c r="M730" i="8"/>
  <c r="O729" i="8"/>
  <c r="P729" i="8"/>
  <c r="L729" i="8"/>
  <c r="AR729" i="8"/>
  <c r="AQ729" i="8"/>
  <c r="AP729" i="8"/>
  <c r="AN729" i="8"/>
  <c r="S729" i="8"/>
  <c r="R729" i="8"/>
  <c r="Q729" i="8"/>
  <c r="N729" i="8"/>
  <c r="M729" i="8"/>
  <c r="AU728" i="8"/>
  <c r="O728" i="8"/>
  <c r="P728" i="8"/>
  <c r="AS728" i="8"/>
  <c r="L728" i="8"/>
  <c r="AR728" i="8"/>
  <c r="AQ728" i="8"/>
  <c r="AP728" i="8"/>
  <c r="AO728" i="8"/>
  <c r="AN728" i="8"/>
  <c r="AM728" i="8"/>
  <c r="S728" i="8"/>
  <c r="R728" i="8"/>
  <c r="Q728" i="8"/>
  <c r="N728" i="8"/>
  <c r="M728" i="8"/>
  <c r="AU727" i="8"/>
  <c r="O727" i="8"/>
  <c r="P727" i="8"/>
  <c r="AS727" i="8"/>
  <c r="L727" i="8"/>
  <c r="AR727" i="8"/>
  <c r="AQ727" i="8"/>
  <c r="AP727" i="8"/>
  <c r="AO727" i="8"/>
  <c r="AN727" i="8"/>
  <c r="AM727" i="8"/>
  <c r="S727" i="8"/>
  <c r="R727" i="8"/>
  <c r="Q727" i="8"/>
  <c r="N727" i="8"/>
  <c r="M727" i="8"/>
  <c r="AU726" i="8"/>
  <c r="O726" i="8"/>
  <c r="P726" i="8"/>
  <c r="L726" i="8"/>
  <c r="AR726" i="8"/>
  <c r="AQ726" i="8"/>
  <c r="AP726" i="8"/>
  <c r="AO726" i="8"/>
  <c r="AN726" i="8"/>
  <c r="AM726" i="8"/>
  <c r="S726" i="8"/>
  <c r="R726" i="8"/>
  <c r="Q726" i="8"/>
  <c r="N726" i="8"/>
  <c r="M726" i="8"/>
  <c r="AU725" i="8"/>
  <c r="O725" i="8"/>
  <c r="P725" i="8"/>
  <c r="AS725" i="8"/>
  <c r="L725" i="8"/>
  <c r="AR725" i="8"/>
  <c r="AQ725" i="8"/>
  <c r="AP725" i="8"/>
  <c r="AO725" i="8"/>
  <c r="AN725" i="8"/>
  <c r="AM725" i="8"/>
  <c r="S725" i="8"/>
  <c r="R725" i="8"/>
  <c r="Q725" i="8"/>
  <c r="N725" i="8"/>
  <c r="M725" i="8"/>
  <c r="AU724" i="8"/>
  <c r="O724" i="8"/>
  <c r="P724" i="8"/>
  <c r="AS724" i="8"/>
  <c r="L724" i="8"/>
  <c r="AR724" i="8"/>
  <c r="AQ724" i="8"/>
  <c r="AP724" i="8"/>
  <c r="AO724" i="8"/>
  <c r="AN724" i="8"/>
  <c r="AM724" i="8"/>
  <c r="S724" i="8"/>
  <c r="R724" i="8"/>
  <c r="Q724" i="8"/>
  <c r="N724" i="8"/>
  <c r="M724" i="8"/>
  <c r="AU723" i="8"/>
  <c r="O723" i="8"/>
  <c r="P723" i="8"/>
  <c r="AS723" i="8"/>
  <c r="L723" i="8"/>
  <c r="AR723" i="8"/>
  <c r="AQ723" i="8"/>
  <c r="AP723" i="8"/>
  <c r="AO723" i="8"/>
  <c r="AN723" i="8"/>
  <c r="AM723" i="8"/>
  <c r="S723" i="8"/>
  <c r="R723" i="8"/>
  <c r="Q723" i="8"/>
  <c r="N723" i="8"/>
  <c r="M723" i="8"/>
  <c r="AU722" i="8"/>
  <c r="O722" i="8"/>
  <c r="P722" i="8"/>
  <c r="AS722" i="8"/>
  <c r="L722" i="8"/>
  <c r="AR722" i="8"/>
  <c r="AQ722" i="8"/>
  <c r="AP722" i="8"/>
  <c r="AO722" i="8"/>
  <c r="AN722" i="8"/>
  <c r="AM722" i="8"/>
  <c r="S722" i="8"/>
  <c r="R722" i="8"/>
  <c r="Q722" i="8"/>
  <c r="N722" i="8"/>
  <c r="M722" i="8"/>
  <c r="O721" i="8"/>
  <c r="P721" i="8"/>
  <c r="L721" i="8"/>
  <c r="AR721" i="8"/>
  <c r="AQ721" i="8"/>
  <c r="AP721" i="8"/>
  <c r="AN721" i="8"/>
  <c r="S721" i="8"/>
  <c r="R721" i="8"/>
  <c r="Q721" i="8"/>
  <c r="N721" i="8"/>
  <c r="M721" i="8"/>
  <c r="AU720" i="8"/>
  <c r="O720" i="8"/>
  <c r="P720" i="8"/>
  <c r="AS720" i="8"/>
  <c r="L720" i="8"/>
  <c r="AR720" i="8"/>
  <c r="AQ720" i="8"/>
  <c r="AP720" i="8"/>
  <c r="AO720" i="8"/>
  <c r="AN720" i="8"/>
  <c r="AM720" i="8"/>
  <c r="S720" i="8"/>
  <c r="R720" i="8"/>
  <c r="Q720" i="8"/>
  <c r="N720" i="8"/>
  <c r="M720" i="8"/>
  <c r="AU719" i="8"/>
  <c r="O719" i="8"/>
  <c r="P719" i="8"/>
  <c r="AS719" i="8"/>
  <c r="L719" i="8"/>
  <c r="AR719" i="8"/>
  <c r="AQ719" i="8"/>
  <c r="AP719" i="8"/>
  <c r="AO719" i="8"/>
  <c r="AN719" i="8"/>
  <c r="Q719" i="8"/>
  <c r="R719" i="8"/>
  <c r="AM719" i="8"/>
  <c r="S719" i="8"/>
  <c r="N719" i="8"/>
  <c r="M719" i="8"/>
  <c r="O718" i="8"/>
  <c r="P718" i="8"/>
  <c r="L718" i="8"/>
  <c r="AR718" i="8"/>
  <c r="AQ718" i="8"/>
  <c r="AP718" i="8"/>
  <c r="AN718" i="8"/>
  <c r="Q718" i="8"/>
  <c r="R718" i="8"/>
  <c r="AM718" i="8"/>
  <c r="S718" i="8"/>
  <c r="N718" i="8"/>
  <c r="M718" i="8"/>
  <c r="AU717" i="8"/>
  <c r="AJ717" i="8" s="1"/>
  <c r="AK717" i="8" s="1"/>
  <c r="O717" i="8"/>
  <c r="P717" i="8"/>
  <c r="AS717" i="8"/>
  <c r="L717" i="8"/>
  <c r="AR717" i="8"/>
  <c r="AQ717" i="8"/>
  <c r="AP717" i="8"/>
  <c r="AO717" i="8"/>
  <c r="AN717" i="8"/>
  <c r="AM717" i="8"/>
  <c r="S717" i="8"/>
  <c r="R717" i="8"/>
  <c r="Q717" i="8"/>
  <c r="N717" i="8"/>
  <c r="M717" i="8"/>
  <c r="AU716" i="8"/>
  <c r="AJ716" i="8" s="1"/>
  <c r="AK716" i="8" s="1"/>
  <c r="O716" i="8"/>
  <c r="P716" i="8"/>
  <c r="AS716" i="8"/>
  <c r="L716" i="8"/>
  <c r="AR716" i="8"/>
  <c r="AQ716" i="8"/>
  <c r="AP716" i="8"/>
  <c r="AO716" i="8"/>
  <c r="AN716" i="8"/>
  <c r="AM716" i="8"/>
  <c r="S716" i="8"/>
  <c r="R716" i="8"/>
  <c r="Q716" i="8"/>
  <c r="N716" i="8"/>
  <c r="M716" i="8"/>
  <c r="AU715" i="8"/>
  <c r="AJ715" i="8" s="1"/>
  <c r="AK715" i="8" s="1"/>
  <c r="O715" i="8"/>
  <c r="P715" i="8"/>
  <c r="AS715" i="8"/>
  <c r="L715" i="8"/>
  <c r="AR715" i="8"/>
  <c r="AQ715" i="8"/>
  <c r="AP715" i="8"/>
  <c r="AO715" i="8"/>
  <c r="AN715" i="8"/>
  <c r="AM715" i="8"/>
  <c r="S715" i="8"/>
  <c r="R715" i="8"/>
  <c r="Q715" i="8"/>
  <c r="N715" i="8"/>
  <c r="M715" i="8"/>
  <c r="AU714" i="8"/>
  <c r="O714" i="8"/>
  <c r="P714" i="8"/>
  <c r="AS714" i="8"/>
  <c r="L714" i="8"/>
  <c r="AR714" i="8"/>
  <c r="AQ714" i="8"/>
  <c r="AP714" i="8"/>
  <c r="AO714" i="8"/>
  <c r="AN714" i="8"/>
  <c r="AM714" i="8"/>
  <c r="S714" i="8"/>
  <c r="R714" i="8"/>
  <c r="Q714" i="8"/>
  <c r="N714" i="8"/>
  <c r="M714" i="8"/>
  <c r="O713" i="8"/>
  <c r="P713" i="8"/>
  <c r="L713" i="8"/>
  <c r="AR713" i="8"/>
  <c r="AQ713" i="8"/>
  <c r="AP713" i="8"/>
  <c r="AN713" i="8"/>
  <c r="S713" i="8"/>
  <c r="R713" i="8"/>
  <c r="Q713" i="8"/>
  <c r="N713" i="8"/>
  <c r="M713" i="8"/>
  <c r="AU712" i="8"/>
  <c r="O712" i="8"/>
  <c r="P712" i="8"/>
  <c r="AS712" i="8"/>
  <c r="L712" i="8"/>
  <c r="AR712" i="8"/>
  <c r="AQ712" i="8"/>
  <c r="AP712" i="8"/>
  <c r="AO712" i="8"/>
  <c r="AN712" i="8"/>
  <c r="AM712" i="8"/>
  <c r="S712" i="8"/>
  <c r="R712" i="8"/>
  <c r="Q712" i="8"/>
  <c r="N712" i="8"/>
  <c r="M712" i="8"/>
  <c r="AU711" i="8"/>
  <c r="O711" i="8"/>
  <c r="P711" i="8"/>
  <c r="AS711" i="8"/>
  <c r="L711" i="8"/>
  <c r="AR711" i="8"/>
  <c r="AQ711" i="8"/>
  <c r="AP711" i="8"/>
  <c r="AO711" i="8"/>
  <c r="AN711" i="8"/>
  <c r="Q711" i="8"/>
  <c r="R711" i="8"/>
  <c r="AM711" i="8"/>
  <c r="S711" i="8"/>
  <c r="N711" i="8"/>
  <c r="M711" i="8"/>
  <c r="O710" i="8"/>
  <c r="P710" i="8"/>
  <c r="AS710" i="8"/>
  <c r="L710" i="8"/>
  <c r="AR710" i="8"/>
  <c r="AQ710" i="8"/>
  <c r="AP710" i="8"/>
  <c r="AN710" i="8"/>
  <c r="S710" i="8"/>
  <c r="R710" i="8"/>
  <c r="Q710" i="8"/>
  <c r="N710" i="8"/>
  <c r="M710" i="8"/>
  <c r="AU709" i="8"/>
  <c r="O709" i="8"/>
  <c r="P709" i="8"/>
  <c r="AS709" i="8"/>
  <c r="L709" i="8"/>
  <c r="AR709" i="8"/>
  <c r="AQ709" i="8"/>
  <c r="AP709" i="8"/>
  <c r="AO709" i="8"/>
  <c r="AN709" i="8"/>
  <c r="Q709" i="8"/>
  <c r="R709" i="8"/>
  <c r="S709" i="8"/>
  <c r="AM709" i="8"/>
  <c r="AJ709" i="8" s="1"/>
  <c r="AK709" i="8" s="1"/>
  <c r="N709" i="8"/>
  <c r="M709" i="8"/>
  <c r="AU708" i="8"/>
  <c r="O708" i="8"/>
  <c r="P708" i="8"/>
  <c r="AS708" i="8"/>
  <c r="L708" i="8"/>
  <c r="AR708" i="8"/>
  <c r="AQ708" i="8"/>
  <c r="AP708" i="8"/>
  <c r="AO708" i="8"/>
  <c r="AN708" i="8"/>
  <c r="AM708" i="8"/>
  <c r="S708" i="8"/>
  <c r="R708" i="8"/>
  <c r="Q708" i="8"/>
  <c r="N708" i="8"/>
  <c r="M708" i="8"/>
  <c r="AU707" i="8"/>
  <c r="O707" i="8"/>
  <c r="P707" i="8"/>
  <c r="AS707" i="8"/>
  <c r="L707" i="8"/>
  <c r="AR707" i="8"/>
  <c r="AQ707" i="8"/>
  <c r="AP707" i="8"/>
  <c r="AO707" i="8"/>
  <c r="AN707" i="8"/>
  <c r="AM707" i="8"/>
  <c r="S707" i="8"/>
  <c r="R707" i="8"/>
  <c r="Q707" i="8"/>
  <c r="N707" i="8"/>
  <c r="M707" i="8"/>
  <c r="AU706" i="8"/>
  <c r="O706" i="8"/>
  <c r="P706" i="8"/>
  <c r="AS706" i="8"/>
  <c r="L706" i="8"/>
  <c r="AR706" i="8"/>
  <c r="AQ706" i="8"/>
  <c r="AP706" i="8"/>
  <c r="AO706" i="8"/>
  <c r="AN706" i="8"/>
  <c r="AM706" i="8"/>
  <c r="AJ706" i="8"/>
  <c r="AK706" i="8" s="1"/>
  <c r="S706" i="8"/>
  <c r="R706" i="8"/>
  <c r="Q706" i="8"/>
  <c r="N706" i="8"/>
  <c r="M706" i="8"/>
  <c r="O705" i="8"/>
  <c r="P705" i="8"/>
  <c r="L705" i="8"/>
  <c r="AR705" i="8"/>
  <c r="AQ705" i="8"/>
  <c r="AP705" i="8"/>
  <c r="AN705" i="8"/>
  <c r="S705" i="8"/>
  <c r="R705" i="8"/>
  <c r="Q705" i="8"/>
  <c r="N705" i="8"/>
  <c r="M705" i="8"/>
  <c r="AU704" i="8"/>
  <c r="O704" i="8"/>
  <c r="P704" i="8"/>
  <c r="AS704" i="8"/>
  <c r="L704" i="8"/>
  <c r="AR704" i="8"/>
  <c r="AQ704" i="8"/>
  <c r="AP704" i="8"/>
  <c r="AO704" i="8"/>
  <c r="AN704" i="8"/>
  <c r="AM704" i="8"/>
  <c r="AJ704" i="8" s="1"/>
  <c r="AK704" i="8" s="1"/>
  <c r="S704" i="8"/>
  <c r="R704" i="8"/>
  <c r="Q704" i="8"/>
  <c r="N704" i="8"/>
  <c r="M704" i="8"/>
  <c r="AU703" i="8"/>
  <c r="O703" i="8"/>
  <c r="P703" i="8"/>
  <c r="AS703" i="8"/>
  <c r="L703" i="8"/>
  <c r="AR703" i="8"/>
  <c r="AQ703" i="8"/>
  <c r="AP703" i="8"/>
  <c r="AO703" i="8"/>
  <c r="AN703" i="8"/>
  <c r="AM703" i="8"/>
  <c r="AJ703" i="8" s="1"/>
  <c r="AK703" i="8" s="1"/>
  <c r="S703" i="8"/>
  <c r="R703" i="8"/>
  <c r="Q703" i="8"/>
  <c r="N703" i="8"/>
  <c r="M703" i="8"/>
  <c r="AU702" i="8"/>
  <c r="O702" i="8"/>
  <c r="P702" i="8"/>
  <c r="L702" i="8"/>
  <c r="AR702" i="8"/>
  <c r="AQ702" i="8"/>
  <c r="AP702" i="8"/>
  <c r="AO702" i="8"/>
  <c r="AN702" i="8"/>
  <c r="S702" i="8"/>
  <c r="R702" i="8"/>
  <c r="Q702" i="8"/>
  <c r="N702" i="8"/>
  <c r="M702" i="8"/>
  <c r="AU701" i="8"/>
  <c r="O701" i="8"/>
  <c r="P701" i="8"/>
  <c r="AS701" i="8"/>
  <c r="L701" i="8"/>
  <c r="AR701" i="8"/>
  <c r="AQ701" i="8"/>
  <c r="AP701" i="8"/>
  <c r="AO701" i="8"/>
  <c r="AN701" i="8"/>
  <c r="AM701" i="8"/>
  <c r="S701" i="8"/>
  <c r="R701" i="8"/>
  <c r="Q701" i="8"/>
  <c r="N701" i="8"/>
  <c r="M701" i="8"/>
  <c r="AU700" i="8"/>
  <c r="O700" i="8"/>
  <c r="P700" i="8"/>
  <c r="AS700" i="8"/>
  <c r="L700" i="8"/>
  <c r="AR700" i="8"/>
  <c r="AQ700" i="8"/>
  <c r="AP700" i="8"/>
  <c r="AO700" i="8"/>
  <c r="AN700" i="8"/>
  <c r="AM700" i="8"/>
  <c r="S700" i="8"/>
  <c r="R700" i="8"/>
  <c r="Q700" i="8"/>
  <c r="N700" i="8"/>
  <c r="M700" i="8"/>
  <c r="AU699" i="8"/>
  <c r="O699" i="8"/>
  <c r="P699" i="8"/>
  <c r="AS699" i="8"/>
  <c r="L699" i="8"/>
  <c r="AR699" i="8"/>
  <c r="AQ699" i="8"/>
  <c r="AP699" i="8"/>
  <c r="AO699" i="8"/>
  <c r="AN699" i="8"/>
  <c r="Q699" i="8"/>
  <c r="R699" i="8"/>
  <c r="AM699" i="8"/>
  <c r="S699" i="8"/>
  <c r="N699" i="8"/>
  <c r="M699" i="8"/>
  <c r="AU698" i="8"/>
  <c r="O698" i="8"/>
  <c r="P698" i="8"/>
  <c r="AS698" i="8"/>
  <c r="L698" i="8"/>
  <c r="AR698" i="8"/>
  <c r="AQ698" i="8"/>
  <c r="AP698" i="8"/>
  <c r="AO698" i="8"/>
  <c r="AN698" i="8"/>
  <c r="AM698" i="8"/>
  <c r="S698" i="8"/>
  <c r="R698" i="8"/>
  <c r="Q698" i="8"/>
  <c r="N698" i="8"/>
  <c r="M698" i="8"/>
  <c r="O697" i="8"/>
  <c r="P697" i="8"/>
  <c r="L697" i="8"/>
  <c r="AR697" i="8"/>
  <c r="AQ697" i="8"/>
  <c r="AP697" i="8"/>
  <c r="AN697" i="8"/>
  <c r="Q697" i="8"/>
  <c r="R697" i="8"/>
  <c r="S697" i="8"/>
  <c r="N697" i="8"/>
  <c r="M697" i="8"/>
  <c r="AU696" i="8"/>
  <c r="AJ696" i="8" s="1"/>
  <c r="AK696" i="8" s="1"/>
  <c r="O696" i="8"/>
  <c r="P696" i="8"/>
  <c r="AS696" i="8"/>
  <c r="L696" i="8"/>
  <c r="AR696" i="8"/>
  <c r="AQ696" i="8"/>
  <c r="AP696" i="8"/>
  <c r="AO696" i="8"/>
  <c r="AN696" i="8"/>
  <c r="AM696" i="8"/>
  <c r="S696" i="8"/>
  <c r="R696" i="8"/>
  <c r="Q696" i="8"/>
  <c r="N696" i="8"/>
  <c r="M696" i="8"/>
  <c r="AU695" i="8"/>
  <c r="AJ695" i="8" s="1"/>
  <c r="AK695" i="8" s="1"/>
  <c r="O695" i="8"/>
  <c r="P695" i="8"/>
  <c r="AS695" i="8"/>
  <c r="L695" i="8"/>
  <c r="AR695" i="8"/>
  <c r="AQ695" i="8"/>
  <c r="AP695" i="8"/>
  <c r="AO695" i="8"/>
  <c r="AN695" i="8"/>
  <c r="AM695" i="8"/>
  <c r="S695" i="8"/>
  <c r="R695" i="8"/>
  <c r="Q695" i="8"/>
  <c r="N695" i="8"/>
  <c r="M695" i="8"/>
  <c r="AU694" i="8"/>
  <c r="AJ694" i="8" s="1"/>
  <c r="AK694" i="8" s="1"/>
  <c r="O694" i="8"/>
  <c r="P694" i="8"/>
  <c r="L694" i="8"/>
  <c r="AR694" i="8"/>
  <c r="AQ694" i="8"/>
  <c r="AP694" i="8"/>
  <c r="AO694" i="8"/>
  <c r="AN694" i="8"/>
  <c r="AM694" i="8"/>
  <c r="S694" i="8"/>
  <c r="R694" i="8"/>
  <c r="Q694" i="8"/>
  <c r="N694" i="8"/>
  <c r="M694" i="8"/>
  <c r="AU693" i="8"/>
  <c r="O693" i="8"/>
  <c r="P693" i="8"/>
  <c r="AS693" i="8"/>
  <c r="L693" i="8"/>
  <c r="AR693" i="8"/>
  <c r="AQ693" i="8"/>
  <c r="AP693" i="8"/>
  <c r="AO693" i="8"/>
  <c r="AN693" i="8"/>
  <c r="AM693" i="8"/>
  <c r="S693" i="8"/>
  <c r="R693" i="8"/>
  <c r="Q693" i="8"/>
  <c r="N693" i="8"/>
  <c r="M693" i="8"/>
  <c r="AU692" i="8"/>
  <c r="O692" i="8"/>
  <c r="P692" i="8"/>
  <c r="AS692" i="8"/>
  <c r="L692" i="8"/>
  <c r="AR692" i="8"/>
  <c r="AQ692" i="8"/>
  <c r="AP692" i="8"/>
  <c r="AO692" i="8"/>
  <c r="AN692" i="8"/>
  <c r="AM692" i="8"/>
  <c r="S692" i="8"/>
  <c r="R692" i="8"/>
  <c r="Q692" i="8"/>
  <c r="N692" i="8"/>
  <c r="M692" i="8"/>
  <c r="AU691" i="8"/>
  <c r="O691" i="8"/>
  <c r="P691" i="8"/>
  <c r="AS691" i="8"/>
  <c r="L691" i="8"/>
  <c r="AR691" i="8"/>
  <c r="AQ691" i="8"/>
  <c r="AP691" i="8"/>
  <c r="AO691" i="8"/>
  <c r="AN691" i="8"/>
  <c r="AM691" i="8"/>
  <c r="S691" i="8"/>
  <c r="R691" i="8"/>
  <c r="Q691" i="8"/>
  <c r="N691" i="8"/>
  <c r="M691" i="8"/>
  <c r="AU690" i="8"/>
  <c r="O690" i="8"/>
  <c r="P690" i="8"/>
  <c r="AS690" i="8"/>
  <c r="L690" i="8"/>
  <c r="AR690" i="8"/>
  <c r="AQ690" i="8"/>
  <c r="AP690" i="8"/>
  <c r="AO690" i="8"/>
  <c r="AN690" i="8"/>
  <c r="Q690" i="8"/>
  <c r="R690" i="8"/>
  <c r="S690" i="8"/>
  <c r="AM690" i="8"/>
  <c r="N690" i="8"/>
  <c r="M690" i="8"/>
  <c r="O689" i="8"/>
  <c r="P689" i="8"/>
  <c r="L689" i="8"/>
  <c r="AR689" i="8"/>
  <c r="AQ689" i="8"/>
  <c r="AP689" i="8"/>
  <c r="AN689" i="8"/>
  <c r="S689" i="8"/>
  <c r="R689" i="8"/>
  <c r="Q689" i="8"/>
  <c r="N689" i="8"/>
  <c r="M689" i="8"/>
  <c r="AU688" i="8"/>
  <c r="O688" i="8"/>
  <c r="P688" i="8"/>
  <c r="AS688" i="8"/>
  <c r="L688" i="8"/>
  <c r="AR688" i="8"/>
  <c r="AQ688" i="8"/>
  <c r="AP688" i="8"/>
  <c r="AO688" i="8"/>
  <c r="AN688" i="8"/>
  <c r="Q688" i="8"/>
  <c r="R688" i="8"/>
  <c r="S688" i="8"/>
  <c r="AM688" i="8"/>
  <c r="N688" i="8"/>
  <c r="M688" i="8"/>
  <c r="AU687" i="8"/>
  <c r="O687" i="8"/>
  <c r="P687" i="8"/>
  <c r="AS687" i="8"/>
  <c r="L687" i="8"/>
  <c r="AR687" i="8"/>
  <c r="AQ687" i="8"/>
  <c r="AP687" i="8"/>
  <c r="AO687" i="8"/>
  <c r="AN687" i="8"/>
  <c r="AM687" i="8"/>
  <c r="S687" i="8"/>
  <c r="R687" i="8"/>
  <c r="Q687" i="8"/>
  <c r="N687" i="8"/>
  <c r="M687" i="8"/>
  <c r="O686" i="8"/>
  <c r="P686" i="8"/>
  <c r="AS686" i="8"/>
  <c r="L686" i="8"/>
  <c r="AR686" i="8"/>
  <c r="AQ686" i="8"/>
  <c r="AP686" i="8"/>
  <c r="AN686" i="8"/>
  <c r="S686" i="8"/>
  <c r="R686" i="8"/>
  <c r="Q686" i="8"/>
  <c r="N686" i="8"/>
  <c r="M686" i="8"/>
  <c r="AU685" i="8"/>
  <c r="O685" i="8"/>
  <c r="P685" i="8"/>
  <c r="AS685" i="8"/>
  <c r="L685" i="8"/>
  <c r="AR685" i="8"/>
  <c r="AQ685" i="8"/>
  <c r="AP685" i="8"/>
  <c r="AO685" i="8"/>
  <c r="AN685" i="8"/>
  <c r="AM685" i="8"/>
  <c r="S685" i="8"/>
  <c r="R685" i="8"/>
  <c r="Q685" i="8"/>
  <c r="N685" i="8"/>
  <c r="M685" i="8"/>
  <c r="AU684" i="8"/>
  <c r="O684" i="8"/>
  <c r="P684" i="8"/>
  <c r="AS684" i="8"/>
  <c r="L684" i="8"/>
  <c r="AR684" i="8"/>
  <c r="AQ684" i="8"/>
  <c r="AP684" i="8"/>
  <c r="AO684" i="8"/>
  <c r="AN684" i="8"/>
  <c r="AM684" i="8"/>
  <c r="S684" i="8"/>
  <c r="R684" i="8"/>
  <c r="Q684" i="8"/>
  <c r="N684" i="8"/>
  <c r="M684" i="8"/>
  <c r="AU683" i="8"/>
  <c r="O683" i="8"/>
  <c r="P683" i="8"/>
  <c r="AS683" i="8"/>
  <c r="L683" i="8"/>
  <c r="AR683" i="8"/>
  <c r="AQ683" i="8"/>
  <c r="AP683" i="8"/>
  <c r="AO683" i="8"/>
  <c r="AN683" i="8"/>
  <c r="AM683" i="8"/>
  <c r="S683" i="8"/>
  <c r="R683" i="8"/>
  <c r="Q683" i="8"/>
  <c r="N683" i="8"/>
  <c r="M683" i="8"/>
  <c r="AU682" i="8"/>
  <c r="O682" i="8"/>
  <c r="P682" i="8"/>
  <c r="AS682" i="8"/>
  <c r="L682" i="8"/>
  <c r="AR682" i="8"/>
  <c r="AQ682" i="8"/>
  <c r="AP682" i="8"/>
  <c r="AO682" i="8"/>
  <c r="AN682" i="8"/>
  <c r="Q682" i="8"/>
  <c r="R682" i="8"/>
  <c r="AM682" i="8"/>
  <c r="S682" i="8"/>
  <c r="N682" i="8"/>
  <c r="M682" i="8"/>
  <c r="O681" i="8"/>
  <c r="P681" i="8"/>
  <c r="L681" i="8"/>
  <c r="AR681" i="8"/>
  <c r="AQ681" i="8"/>
  <c r="AP681" i="8"/>
  <c r="AN681" i="8"/>
  <c r="S681" i="8"/>
  <c r="R681" i="8"/>
  <c r="Q681" i="8"/>
  <c r="N681" i="8"/>
  <c r="M681" i="8"/>
  <c r="AU680" i="8"/>
  <c r="O680" i="8"/>
  <c r="P680" i="8"/>
  <c r="AS680" i="8"/>
  <c r="L680" i="8"/>
  <c r="AR680" i="8"/>
  <c r="AQ680" i="8"/>
  <c r="AP680" i="8"/>
  <c r="AO680" i="8"/>
  <c r="AN680" i="8"/>
  <c r="AM680" i="8"/>
  <c r="S680" i="8"/>
  <c r="R680" i="8"/>
  <c r="Q680" i="8"/>
  <c r="N680" i="8"/>
  <c r="M680" i="8"/>
  <c r="AU679" i="8"/>
  <c r="O679" i="8"/>
  <c r="P679" i="8"/>
  <c r="AS679" i="8"/>
  <c r="L679" i="8"/>
  <c r="AR679" i="8"/>
  <c r="AQ679" i="8"/>
  <c r="AP679" i="8"/>
  <c r="AO679" i="8"/>
  <c r="AN679" i="8"/>
  <c r="AM679" i="8"/>
  <c r="S679" i="8"/>
  <c r="R679" i="8"/>
  <c r="Q679" i="8"/>
  <c r="N679" i="8"/>
  <c r="M679" i="8"/>
  <c r="AU678" i="8"/>
  <c r="O678" i="8"/>
  <c r="P678" i="8"/>
  <c r="L678" i="8"/>
  <c r="AR678" i="8"/>
  <c r="AQ678" i="8"/>
  <c r="AP678" i="8"/>
  <c r="AO678" i="8"/>
  <c r="AN678" i="8"/>
  <c r="S678" i="8"/>
  <c r="R678" i="8"/>
  <c r="Q678" i="8"/>
  <c r="N678" i="8"/>
  <c r="M678" i="8"/>
  <c r="AU677" i="8"/>
  <c r="O677" i="8"/>
  <c r="P677" i="8"/>
  <c r="AS677" i="8"/>
  <c r="L677" i="8"/>
  <c r="AR677" i="8"/>
  <c r="AQ677" i="8"/>
  <c r="AP677" i="8"/>
  <c r="AO677" i="8"/>
  <c r="AN677" i="8"/>
  <c r="AM677" i="8"/>
  <c r="AJ677" i="8" s="1"/>
  <c r="AK677" i="8" s="1"/>
  <c r="S677" i="8"/>
  <c r="R677" i="8"/>
  <c r="Q677" i="8"/>
  <c r="N677" i="8"/>
  <c r="M677" i="8"/>
  <c r="AU676" i="8"/>
  <c r="O676" i="8"/>
  <c r="P676" i="8"/>
  <c r="AS676" i="8"/>
  <c r="L676" i="8"/>
  <c r="AR676" i="8"/>
  <c r="AQ676" i="8"/>
  <c r="AP676" i="8"/>
  <c r="AO676" i="8"/>
  <c r="AN676" i="8"/>
  <c r="AM676" i="8"/>
  <c r="AJ676" i="8" s="1"/>
  <c r="AK676" i="8" s="1"/>
  <c r="S676" i="8"/>
  <c r="R676" i="8"/>
  <c r="Q676" i="8"/>
  <c r="N676" i="8"/>
  <c r="M676" i="8"/>
  <c r="AU675" i="8"/>
  <c r="AJ675" i="8" s="1"/>
  <c r="AK675" i="8" s="1"/>
  <c r="O675" i="8"/>
  <c r="P675" i="8"/>
  <c r="AS675" i="8"/>
  <c r="L675" i="8"/>
  <c r="AR675" i="8"/>
  <c r="AQ675" i="8"/>
  <c r="AP675" i="8"/>
  <c r="AO675" i="8"/>
  <c r="AN675" i="8"/>
  <c r="AM675" i="8"/>
  <c r="S675" i="8"/>
  <c r="R675" i="8"/>
  <c r="Q675" i="8"/>
  <c r="N675" i="8"/>
  <c r="M675" i="8"/>
  <c r="AU674" i="8"/>
  <c r="AJ674" i="8" s="1"/>
  <c r="AK674" i="8" s="1"/>
  <c r="O674" i="8"/>
  <c r="P674" i="8"/>
  <c r="AS674" i="8"/>
  <c r="L674" i="8"/>
  <c r="AR674" i="8"/>
  <c r="AQ674" i="8"/>
  <c r="AP674" i="8"/>
  <c r="AO674" i="8"/>
  <c r="AN674" i="8"/>
  <c r="AM674" i="8"/>
  <c r="S674" i="8"/>
  <c r="R674" i="8"/>
  <c r="Q674" i="8"/>
  <c r="N674" i="8"/>
  <c r="M674" i="8"/>
  <c r="O673" i="8"/>
  <c r="P673" i="8"/>
  <c r="L673" i="8"/>
  <c r="AR673" i="8"/>
  <c r="AQ673" i="8"/>
  <c r="AP673" i="8"/>
  <c r="AN673" i="8"/>
  <c r="S673" i="8"/>
  <c r="R673" i="8"/>
  <c r="Q673" i="8"/>
  <c r="N673" i="8"/>
  <c r="M673" i="8"/>
  <c r="AU672" i="8"/>
  <c r="O672" i="8"/>
  <c r="P672" i="8"/>
  <c r="AS672" i="8"/>
  <c r="L672" i="8"/>
  <c r="AR672" i="8"/>
  <c r="AQ672" i="8"/>
  <c r="AP672" i="8"/>
  <c r="AO672" i="8"/>
  <c r="AN672" i="8"/>
  <c r="AM672" i="8"/>
  <c r="S672" i="8"/>
  <c r="R672" i="8"/>
  <c r="Q672" i="8"/>
  <c r="N672" i="8"/>
  <c r="M672" i="8"/>
  <c r="AU671" i="8"/>
  <c r="O671" i="8"/>
  <c r="P671" i="8"/>
  <c r="AS671" i="8"/>
  <c r="L671" i="8"/>
  <c r="AR671" i="8"/>
  <c r="AQ671" i="8"/>
  <c r="AP671" i="8"/>
  <c r="AO671" i="8"/>
  <c r="AN671" i="8"/>
  <c r="AM671" i="8"/>
  <c r="S671" i="8"/>
  <c r="R671" i="8"/>
  <c r="Q671" i="8"/>
  <c r="N671" i="8"/>
  <c r="M671" i="8"/>
  <c r="O670" i="8"/>
  <c r="P670" i="8"/>
  <c r="AS670" i="8"/>
  <c r="L670" i="8"/>
  <c r="AR670" i="8"/>
  <c r="AQ670" i="8"/>
  <c r="AP670" i="8"/>
  <c r="AN670" i="8"/>
  <c r="S670" i="8"/>
  <c r="R670" i="8"/>
  <c r="Q670" i="8"/>
  <c r="N670" i="8"/>
  <c r="M670" i="8"/>
  <c r="AU669" i="8"/>
  <c r="O669" i="8"/>
  <c r="P669" i="8"/>
  <c r="AS669" i="8"/>
  <c r="L669" i="8"/>
  <c r="AR669" i="8"/>
  <c r="AQ669" i="8"/>
  <c r="AP669" i="8"/>
  <c r="AO669" i="8"/>
  <c r="AN669" i="8"/>
  <c r="Q669" i="8"/>
  <c r="R669" i="8"/>
  <c r="S669" i="8"/>
  <c r="AM669" i="8"/>
  <c r="N669" i="8"/>
  <c r="M669" i="8"/>
  <c r="AU668" i="8"/>
  <c r="O668" i="8"/>
  <c r="P668" i="8"/>
  <c r="AS668" i="8"/>
  <c r="L668" i="8"/>
  <c r="AR668" i="8"/>
  <c r="AQ668" i="8"/>
  <c r="AP668" i="8"/>
  <c r="AO668" i="8"/>
  <c r="AN668" i="8"/>
  <c r="AM668" i="8"/>
  <c r="S668" i="8"/>
  <c r="R668" i="8"/>
  <c r="Q668" i="8"/>
  <c r="N668" i="8"/>
  <c r="M668" i="8"/>
  <c r="AU667" i="8"/>
  <c r="O667" i="8"/>
  <c r="P667" i="8"/>
  <c r="AS667" i="8"/>
  <c r="L667" i="8"/>
  <c r="AR667" i="8"/>
  <c r="AQ667" i="8"/>
  <c r="AP667" i="8"/>
  <c r="AO667" i="8"/>
  <c r="AN667" i="8"/>
  <c r="Q667" i="8"/>
  <c r="R667" i="8"/>
  <c r="S667" i="8"/>
  <c r="AM667" i="8"/>
  <c r="N667" i="8"/>
  <c r="M667" i="8"/>
  <c r="AU666" i="8"/>
  <c r="O666" i="8"/>
  <c r="P666" i="8"/>
  <c r="AS666" i="8"/>
  <c r="L666" i="8"/>
  <c r="AR666" i="8"/>
  <c r="AQ666" i="8"/>
  <c r="AP666" i="8"/>
  <c r="AO666" i="8"/>
  <c r="AN666" i="8"/>
  <c r="AM666" i="8"/>
  <c r="S666" i="8"/>
  <c r="R666" i="8"/>
  <c r="Q666" i="8"/>
  <c r="N666" i="8"/>
  <c r="M666" i="8"/>
  <c r="O665" i="8"/>
  <c r="P665" i="8"/>
  <c r="L665" i="8"/>
  <c r="AR665" i="8"/>
  <c r="AQ665" i="8"/>
  <c r="AP665" i="8"/>
  <c r="AN665" i="8"/>
  <c r="S665" i="8"/>
  <c r="R665" i="8"/>
  <c r="Q665" i="8"/>
  <c r="N665" i="8"/>
  <c r="M665" i="8"/>
  <c r="AU664" i="8"/>
  <c r="O664" i="8"/>
  <c r="P664" i="8"/>
  <c r="AS664" i="8"/>
  <c r="L664" i="8"/>
  <c r="AR664" i="8"/>
  <c r="AQ664" i="8"/>
  <c r="AP664" i="8"/>
  <c r="AO664" i="8"/>
  <c r="AN664" i="8"/>
  <c r="AM664" i="8"/>
  <c r="S664" i="8"/>
  <c r="R664" i="8"/>
  <c r="Q664" i="8"/>
  <c r="N664" i="8"/>
  <c r="M664" i="8"/>
  <c r="AU663" i="8"/>
  <c r="O663" i="8"/>
  <c r="P663" i="8"/>
  <c r="AS663" i="8"/>
  <c r="L663" i="8"/>
  <c r="AR663" i="8"/>
  <c r="AQ663" i="8"/>
  <c r="AP663" i="8"/>
  <c r="AO663" i="8"/>
  <c r="AN663" i="8"/>
  <c r="AM663" i="8"/>
  <c r="S663" i="8"/>
  <c r="R663" i="8"/>
  <c r="Q663" i="8"/>
  <c r="N663" i="8"/>
  <c r="M663" i="8"/>
  <c r="AU662" i="8"/>
  <c r="O662" i="8"/>
  <c r="P662" i="8"/>
  <c r="L662" i="8"/>
  <c r="AR662" i="8"/>
  <c r="AQ662" i="8"/>
  <c r="AP662" i="8"/>
  <c r="AO662" i="8"/>
  <c r="AN662" i="8"/>
  <c r="S662" i="8"/>
  <c r="R662" i="8"/>
  <c r="Q662" i="8"/>
  <c r="N662" i="8"/>
  <c r="M662" i="8"/>
  <c r="AU661" i="8"/>
  <c r="O661" i="8"/>
  <c r="P661" i="8"/>
  <c r="AS661" i="8"/>
  <c r="L661" i="8"/>
  <c r="AR661" i="8"/>
  <c r="AQ661" i="8"/>
  <c r="AP661" i="8"/>
  <c r="AO661" i="8"/>
  <c r="AN661" i="8"/>
  <c r="AM661" i="8"/>
  <c r="S661" i="8"/>
  <c r="R661" i="8"/>
  <c r="Q661" i="8"/>
  <c r="N661" i="8"/>
  <c r="M661" i="8"/>
  <c r="AU660" i="8"/>
  <c r="O660" i="8"/>
  <c r="P660" i="8"/>
  <c r="AS660" i="8"/>
  <c r="L660" i="8"/>
  <c r="AR660" i="8"/>
  <c r="AQ660" i="8"/>
  <c r="AP660" i="8"/>
  <c r="AO660" i="8"/>
  <c r="AN660" i="8"/>
  <c r="AM660" i="8"/>
  <c r="S660" i="8"/>
  <c r="R660" i="8"/>
  <c r="Q660" i="8"/>
  <c r="N660" i="8"/>
  <c r="M660" i="8"/>
  <c r="AU659" i="8"/>
  <c r="O659" i="8"/>
  <c r="P659" i="8"/>
  <c r="AS659" i="8"/>
  <c r="L659" i="8"/>
  <c r="AR659" i="8"/>
  <c r="AQ659" i="8"/>
  <c r="AP659" i="8"/>
  <c r="AO659" i="8"/>
  <c r="AN659" i="8"/>
  <c r="AM659" i="8"/>
  <c r="S659" i="8"/>
  <c r="R659" i="8"/>
  <c r="Q659" i="8"/>
  <c r="N659" i="8"/>
  <c r="M659" i="8"/>
  <c r="AU658" i="8"/>
  <c r="O658" i="8"/>
  <c r="P658" i="8"/>
  <c r="AS658" i="8"/>
  <c r="L658" i="8"/>
  <c r="AR658" i="8"/>
  <c r="AQ658" i="8"/>
  <c r="AP658" i="8"/>
  <c r="AO658" i="8"/>
  <c r="AN658" i="8"/>
  <c r="AM658" i="8"/>
  <c r="S658" i="8"/>
  <c r="R658" i="8"/>
  <c r="Q658" i="8"/>
  <c r="N658" i="8"/>
  <c r="M658" i="8"/>
  <c r="O657" i="8"/>
  <c r="P657" i="8"/>
  <c r="L657" i="8"/>
  <c r="AR657" i="8"/>
  <c r="AQ657" i="8"/>
  <c r="AP657" i="8"/>
  <c r="AN657" i="8"/>
  <c r="S657" i="8"/>
  <c r="R657" i="8"/>
  <c r="Q657" i="8"/>
  <c r="N657" i="8"/>
  <c r="M657" i="8"/>
  <c r="AU656" i="8"/>
  <c r="O656" i="8"/>
  <c r="P656" i="8"/>
  <c r="AS656" i="8"/>
  <c r="L656" i="8"/>
  <c r="AR656" i="8"/>
  <c r="AQ656" i="8"/>
  <c r="AP656" i="8"/>
  <c r="AO656" i="8"/>
  <c r="AN656" i="8"/>
  <c r="AM656" i="8"/>
  <c r="AJ656" i="8" s="1"/>
  <c r="AK656" i="8" s="1"/>
  <c r="S656" i="8"/>
  <c r="R656" i="8"/>
  <c r="Q656" i="8"/>
  <c r="N656" i="8"/>
  <c r="M656" i="8"/>
  <c r="AU655" i="8"/>
  <c r="O655" i="8"/>
  <c r="P655" i="8"/>
  <c r="AS655" i="8"/>
  <c r="L655" i="8"/>
  <c r="AR655" i="8"/>
  <c r="AQ655" i="8"/>
  <c r="AP655" i="8"/>
  <c r="AO655" i="8"/>
  <c r="AN655" i="8"/>
  <c r="AM655" i="8"/>
  <c r="S655" i="8"/>
  <c r="R655" i="8"/>
  <c r="Q655" i="8"/>
  <c r="N655" i="8"/>
  <c r="M655" i="8"/>
  <c r="O654" i="8"/>
  <c r="P654" i="8"/>
  <c r="L654" i="8"/>
  <c r="AR654" i="8"/>
  <c r="AQ654" i="8"/>
  <c r="AP654" i="8"/>
  <c r="AN654" i="8"/>
  <c r="AM654" i="8"/>
  <c r="S654" i="8"/>
  <c r="R654" i="8"/>
  <c r="Q654" i="8"/>
  <c r="N654" i="8"/>
  <c r="M654" i="8"/>
  <c r="AU653" i="8"/>
  <c r="AJ653" i="8" s="1"/>
  <c r="AK653" i="8" s="1"/>
  <c r="O653" i="8"/>
  <c r="P653" i="8"/>
  <c r="AS653" i="8"/>
  <c r="L653" i="8"/>
  <c r="AR653" i="8"/>
  <c r="AQ653" i="8"/>
  <c r="AP653" i="8"/>
  <c r="AO653" i="8"/>
  <c r="AN653" i="8"/>
  <c r="AM653" i="8"/>
  <c r="S653" i="8"/>
  <c r="R653" i="8"/>
  <c r="Q653" i="8"/>
  <c r="N653" i="8"/>
  <c r="M653" i="8"/>
  <c r="AU652" i="8"/>
  <c r="AJ652" i="8" s="1"/>
  <c r="AK652" i="8" s="1"/>
  <c r="O652" i="8"/>
  <c r="P652" i="8"/>
  <c r="AS652" i="8"/>
  <c r="L652" i="8"/>
  <c r="AR652" i="8"/>
  <c r="AQ652" i="8"/>
  <c r="AP652" i="8"/>
  <c r="AO652" i="8"/>
  <c r="AN652" i="8"/>
  <c r="AM652" i="8"/>
  <c r="S652" i="8"/>
  <c r="R652" i="8"/>
  <c r="Q652" i="8"/>
  <c r="N652" i="8"/>
  <c r="M652" i="8"/>
  <c r="AU651" i="8"/>
  <c r="O651" i="8"/>
  <c r="P651" i="8"/>
  <c r="AS651" i="8"/>
  <c r="L651" i="8"/>
  <c r="AR651" i="8"/>
  <c r="AQ651" i="8"/>
  <c r="AP651" i="8"/>
  <c r="AO651" i="8"/>
  <c r="AN651" i="8"/>
  <c r="AM651" i="8"/>
  <c r="S651" i="8"/>
  <c r="R651" i="8"/>
  <c r="Q651" i="8"/>
  <c r="N651" i="8"/>
  <c r="M651" i="8"/>
  <c r="AU650" i="8"/>
  <c r="O650" i="8"/>
  <c r="P650" i="8"/>
  <c r="AS650" i="8"/>
  <c r="L650" i="8"/>
  <c r="AR650" i="8"/>
  <c r="AQ650" i="8"/>
  <c r="AP650" i="8"/>
  <c r="AO650" i="8"/>
  <c r="AN650" i="8"/>
  <c r="Q650" i="8"/>
  <c r="R650" i="8"/>
  <c r="S650" i="8"/>
  <c r="AM650" i="8"/>
  <c r="AJ650" i="8" s="1"/>
  <c r="AK650" i="8" s="1"/>
  <c r="N650" i="8"/>
  <c r="M650" i="8"/>
  <c r="O649" i="8"/>
  <c r="P649" i="8"/>
  <c r="L649" i="8"/>
  <c r="AR649" i="8"/>
  <c r="AQ649" i="8"/>
  <c r="AP649" i="8"/>
  <c r="AN649" i="8"/>
  <c r="S649" i="8"/>
  <c r="R649" i="8"/>
  <c r="Q649" i="8"/>
  <c r="N649" i="8"/>
  <c r="M649" i="8"/>
  <c r="AU648" i="8"/>
  <c r="O648" i="8"/>
  <c r="P648" i="8"/>
  <c r="AS648" i="8"/>
  <c r="L648" i="8"/>
  <c r="AR648" i="8"/>
  <c r="AQ648" i="8"/>
  <c r="AP648" i="8"/>
  <c r="AO648" i="8"/>
  <c r="AN648" i="8"/>
  <c r="Q648" i="8"/>
  <c r="R648" i="8"/>
  <c r="S648" i="8"/>
  <c r="AM648" i="8"/>
  <c r="AJ648" i="8" s="1"/>
  <c r="AK648" i="8" s="1"/>
  <c r="N648" i="8"/>
  <c r="M648" i="8"/>
  <c r="AU647" i="8"/>
  <c r="O647" i="8"/>
  <c r="P647" i="8"/>
  <c r="AS647" i="8"/>
  <c r="L647" i="8"/>
  <c r="AR647" i="8"/>
  <c r="AQ647" i="8"/>
  <c r="AP647" i="8"/>
  <c r="AO647" i="8"/>
  <c r="AN647" i="8"/>
  <c r="AM647" i="8"/>
  <c r="S647" i="8"/>
  <c r="R647" i="8"/>
  <c r="Q647" i="8"/>
  <c r="N647" i="8"/>
  <c r="M647" i="8"/>
  <c r="AU646" i="8"/>
  <c r="O646" i="8"/>
  <c r="P646" i="8"/>
  <c r="L646" i="8"/>
  <c r="AR646" i="8"/>
  <c r="AQ646" i="8"/>
  <c r="AP646" i="8"/>
  <c r="AO646" i="8"/>
  <c r="AN646" i="8"/>
  <c r="Q646" i="8"/>
  <c r="R646" i="8"/>
  <c r="S646" i="8"/>
  <c r="N646" i="8"/>
  <c r="M646" i="8"/>
  <c r="AU645" i="8"/>
  <c r="O645" i="8"/>
  <c r="P645" i="8"/>
  <c r="AS645" i="8"/>
  <c r="L645" i="8"/>
  <c r="AR645" i="8"/>
  <c r="AQ645" i="8"/>
  <c r="AP645" i="8"/>
  <c r="AO645" i="8"/>
  <c r="AN645" i="8"/>
  <c r="AM645" i="8"/>
  <c r="S645" i="8"/>
  <c r="R645" i="8"/>
  <c r="Q645" i="8"/>
  <c r="N645" i="8"/>
  <c r="M645" i="8"/>
  <c r="AU644" i="8"/>
  <c r="O644" i="8"/>
  <c r="P644" i="8"/>
  <c r="AS644" i="8"/>
  <c r="L644" i="8"/>
  <c r="AR644" i="8"/>
  <c r="AQ644" i="8"/>
  <c r="AP644" i="8"/>
  <c r="AO644" i="8"/>
  <c r="AN644" i="8"/>
  <c r="AM644" i="8"/>
  <c r="S644" i="8"/>
  <c r="R644" i="8"/>
  <c r="Q644" i="8"/>
  <c r="N644" i="8"/>
  <c r="M644" i="8"/>
  <c r="AU643" i="8"/>
  <c r="O643" i="8"/>
  <c r="P643" i="8"/>
  <c r="AS643" i="8"/>
  <c r="L643" i="8"/>
  <c r="AR643" i="8"/>
  <c r="AQ643" i="8"/>
  <c r="AP643" i="8"/>
  <c r="AO643" i="8"/>
  <c r="AN643" i="8"/>
  <c r="AM643" i="8"/>
  <c r="S643" i="8"/>
  <c r="R643" i="8"/>
  <c r="Q643" i="8"/>
  <c r="N643" i="8"/>
  <c r="M643" i="8"/>
  <c r="AU642" i="8"/>
  <c r="O642" i="8"/>
  <c r="P642" i="8"/>
  <c r="AS642" i="8"/>
  <c r="L642" i="8"/>
  <c r="AR642" i="8"/>
  <c r="AQ642" i="8"/>
  <c r="AP642" i="8"/>
  <c r="AO642" i="8"/>
  <c r="AN642" i="8"/>
  <c r="Q642" i="8"/>
  <c r="R642" i="8"/>
  <c r="AM642" i="8"/>
  <c r="S642" i="8"/>
  <c r="N642" i="8"/>
  <c r="M642" i="8"/>
  <c r="O641" i="8"/>
  <c r="P641" i="8"/>
  <c r="L641" i="8"/>
  <c r="AR641" i="8"/>
  <c r="AQ641" i="8"/>
  <c r="AP641" i="8"/>
  <c r="AN641" i="8"/>
  <c r="Q641" i="8"/>
  <c r="R641" i="8"/>
  <c r="S641" i="8"/>
  <c r="N641" i="8"/>
  <c r="M641" i="8"/>
  <c r="AU640" i="8"/>
  <c r="O640" i="8"/>
  <c r="P640" i="8"/>
  <c r="AS640" i="8"/>
  <c r="L640" i="8"/>
  <c r="AR640" i="8"/>
  <c r="AQ640" i="8"/>
  <c r="AP640" i="8"/>
  <c r="AO640" i="8"/>
  <c r="AN640" i="8"/>
  <c r="Q640" i="8"/>
  <c r="R640" i="8"/>
  <c r="AM640" i="8"/>
  <c r="AJ640" i="8" s="1"/>
  <c r="AK640" i="8" s="1"/>
  <c r="S640" i="8"/>
  <c r="N640" i="8"/>
  <c r="M640" i="8"/>
  <c r="AU639" i="8"/>
  <c r="O639" i="8"/>
  <c r="P639" i="8"/>
  <c r="AS639" i="8"/>
  <c r="L639" i="8"/>
  <c r="AR639" i="8"/>
  <c r="AQ639" i="8"/>
  <c r="AP639" i="8"/>
  <c r="AO639" i="8"/>
  <c r="AN639" i="8"/>
  <c r="AM639" i="8"/>
  <c r="AJ639" i="8" s="1"/>
  <c r="AK639" i="8" s="1"/>
  <c r="S639" i="8"/>
  <c r="R639" i="8"/>
  <c r="Q639" i="8"/>
  <c r="N639" i="8"/>
  <c r="M639" i="8"/>
  <c r="O638" i="8"/>
  <c r="P638" i="8"/>
  <c r="L638" i="8"/>
  <c r="AR638" i="8"/>
  <c r="AQ638" i="8"/>
  <c r="AP638" i="8"/>
  <c r="AN638" i="8"/>
  <c r="AM638" i="8"/>
  <c r="Q638" i="8"/>
  <c r="S638" i="8"/>
  <c r="R638" i="8"/>
  <c r="N638" i="8"/>
  <c r="M638" i="8"/>
  <c r="AU637" i="8"/>
  <c r="O637" i="8"/>
  <c r="P637" i="8"/>
  <c r="AS637" i="8"/>
  <c r="L637" i="8"/>
  <c r="AR637" i="8"/>
  <c r="AQ637" i="8"/>
  <c r="AP637" i="8"/>
  <c r="AO637" i="8"/>
  <c r="AN637" i="8"/>
  <c r="AM637" i="8"/>
  <c r="Q637" i="8"/>
  <c r="S637" i="8"/>
  <c r="R637" i="8"/>
  <c r="N637" i="8"/>
  <c r="M637" i="8"/>
  <c r="AU636" i="8"/>
  <c r="O636" i="8"/>
  <c r="P636" i="8"/>
  <c r="AS636" i="8"/>
  <c r="L636" i="8"/>
  <c r="AR636" i="8"/>
  <c r="AQ636" i="8"/>
  <c r="AP636" i="8"/>
  <c r="AO636" i="8"/>
  <c r="AN636" i="8"/>
  <c r="AM636" i="8"/>
  <c r="Q636" i="8"/>
  <c r="S636" i="8"/>
  <c r="R636" i="8"/>
  <c r="N636" i="8"/>
  <c r="M636" i="8"/>
  <c r="AU635" i="8"/>
  <c r="O635" i="8"/>
  <c r="P635" i="8"/>
  <c r="AS635" i="8"/>
  <c r="L635" i="8"/>
  <c r="AR635" i="8"/>
  <c r="AQ635" i="8"/>
  <c r="AP635" i="8"/>
  <c r="AO635" i="8"/>
  <c r="AN635" i="8"/>
  <c r="AM635" i="8"/>
  <c r="Q635" i="8"/>
  <c r="S635" i="8"/>
  <c r="R635" i="8"/>
  <c r="N635" i="8"/>
  <c r="M635" i="8"/>
  <c r="AU634" i="8"/>
  <c r="O634" i="8"/>
  <c r="P634" i="8"/>
  <c r="AS634" i="8"/>
  <c r="L634" i="8"/>
  <c r="AR634" i="8"/>
  <c r="AQ634" i="8"/>
  <c r="AP634" i="8"/>
  <c r="AO634" i="8"/>
  <c r="AN634" i="8"/>
  <c r="Q634" i="8"/>
  <c r="R634" i="8"/>
  <c r="AM634" i="8"/>
  <c r="S634" i="8"/>
  <c r="N634" i="8"/>
  <c r="M634" i="8"/>
  <c r="O633" i="8"/>
  <c r="P633" i="8"/>
  <c r="L633" i="8"/>
  <c r="AR633" i="8"/>
  <c r="AQ633" i="8"/>
  <c r="AP633" i="8"/>
  <c r="AN633" i="8"/>
  <c r="S633" i="8"/>
  <c r="R633" i="8"/>
  <c r="Q633" i="8"/>
  <c r="N633" i="8"/>
  <c r="M633" i="8"/>
  <c r="AU632" i="8"/>
  <c r="O632" i="8"/>
  <c r="P632" i="8"/>
  <c r="AS632" i="8"/>
  <c r="L632" i="8"/>
  <c r="AR632" i="8"/>
  <c r="AQ632" i="8"/>
  <c r="AP632" i="8"/>
  <c r="AO632" i="8"/>
  <c r="AN632" i="8"/>
  <c r="AM632" i="8"/>
  <c r="AJ632" i="8" s="1"/>
  <c r="AK632" i="8" s="1"/>
  <c r="S632" i="8"/>
  <c r="R632" i="8"/>
  <c r="Q632" i="8"/>
  <c r="N632" i="8"/>
  <c r="M632" i="8"/>
  <c r="AU631" i="8"/>
  <c r="O631" i="8"/>
  <c r="P631" i="8"/>
  <c r="AS631" i="8"/>
  <c r="L631" i="8"/>
  <c r="AR631" i="8"/>
  <c r="AQ631" i="8"/>
  <c r="AP631" i="8"/>
  <c r="AO631" i="8"/>
  <c r="AN631" i="8"/>
  <c r="Q631" i="8"/>
  <c r="R631" i="8"/>
  <c r="S631" i="8"/>
  <c r="AM631" i="8"/>
  <c r="N631" i="8"/>
  <c r="M631" i="8"/>
  <c r="O630" i="8"/>
  <c r="P630" i="8"/>
  <c r="AS630" i="8"/>
  <c r="L630" i="8"/>
  <c r="AR630" i="8"/>
  <c r="AQ630" i="8"/>
  <c r="AP630" i="8"/>
  <c r="AN630" i="8"/>
  <c r="S630" i="8"/>
  <c r="R630" i="8"/>
  <c r="Q630" i="8"/>
  <c r="N630" i="8"/>
  <c r="M630" i="8"/>
  <c r="AU629" i="8"/>
  <c r="O629" i="8"/>
  <c r="P629" i="8"/>
  <c r="AS629" i="8"/>
  <c r="L629" i="8"/>
  <c r="AR629" i="8"/>
  <c r="AQ629" i="8"/>
  <c r="AP629" i="8"/>
  <c r="AO629" i="8"/>
  <c r="AN629" i="8"/>
  <c r="Q629" i="8"/>
  <c r="R629" i="8"/>
  <c r="S629" i="8"/>
  <c r="AM629" i="8"/>
  <c r="AJ629" i="8" s="1"/>
  <c r="AK629" i="8" s="1"/>
  <c r="N629" i="8"/>
  <c r="M629" i="8"/>
  <c r="AU628" i="8"/>
  <c r="O628" i="8"/>
  <c r="P628" i="8"/>
  <c r="AS628" i="8"/>
  <c r="L628" i="8"/>
  <c r="AR628" i="8"/>
  <c r="AQ628" i="8"/>
  <c r="AP628" i="8"/>
  <c r="AO628" i="8"/>
  <c r="AN628" i="8"/>
  <c r="AM628" i="8"/>
  <c r="S628" i="8"/>
  <c r="R628" i="8"/>
  <c r="Q628" i="8"/>
  <c r="N628" i="8"/>
  <c r="M628" i="8"/>
  <c r="AU627" i="8"/>
  <c r="O627" i="8"/>
  <c r="P627" i="8"/>
  <c r="AS627" i="8"/>
  <c r="L627" i="8"/>
  <c r="AR627" i="8"/>
  <c r="AQ627" i="8"/>
  <c r="AP627" i="8"/>
  <c r="AO627" i="8"/>
  <c r="AN627" i="8"/>
  <c r="Q627" i="8"/>
  <c r="R627" i="8"/>
  <c r="S627" i="8"/>
  <c r="AM627" i="8"/>
  <c r="N627" i="8"/>
  <c r="M627" i="8"/>
  <c r="AU626" i="8"/>
  <c r="O626" i="8"/>
  <c r="P626" i="8"/>
  <c r="AS626" i="8"/>
  <c r="L626" i="8"/>
  <c r="AR626" i="8"/>
  <c r="AQ626" i="8"/>
  <c r="AP626" i="8"/>
  <c r="AO626" i="8"/>
  <c r="AN626" i="8"/>
  <c r="AM626" i="8"/>
  <c r="S626" i="8"/>
  <c r="R626" i="8"/>
  <c r="Q626" i="8"/>
  <c r="N626" i="8"/>
  <c r="M626" i="8"/>
  <c r="O625" i="8"/>
  <c r="P625" i="8"/>
  <c r="L625" i="8"/>
  <c r="AR625" i="8"/>
  <c r="AQ625" i="8"/>
  <c r="AP625" i="8"/>
  <c r="AN625" i="8"/>
  <c r="S625" i="8"/>
  <c r="R625" i="8"/>
  <c r="Q625" i="8"/>
  <c r="N625" i="8"/>
  <c r="M625" i="8"/>
  <c r="AU624" i="8"/>
  <c r="O624" i="8"/>
  <c r="P624" i="8"/>
  <c r="AS624" i="8"/>
  <c r="L624" i="8"/>
  <c r="AR624" i="8"/>
  <c r="AQ624" i="8"/>
  <c r="AP624" i="8"/>
  <c r="AO624" i="8"/>
  <c r="AN624" i="8"/>
  <c r="AM624" i="8"/>
  <c r="S624" i="8"/>
  <c r="R624" i="8"/>
  <c r="Q624" i="8"/>
  <c r="N624" i="8"/>
  <c r="M624" i="8"/>
  <c r="AU623" i="8"/>
  <c r="O623" i="8"/>
  <c r="P623" i="8"/>
  <c r="AS623" i="8"/>
  <c r="L623" i="8"/>
  <c r="AR623" i="8"/>
  <c r="AQ623" i="8"/>
  <c r="AP623" i="8"/>
  <c r="AO623" i="8"/>
  <c r="AN623" i="8"/>
  <c r="Q623" i="8"/>
  <c r="R623" i="8"/>
  <c r="AM623" i="8"/>
  <c r="S623" i="8"/>
  <c r="N623" i="8"/>
  <c r="M623" i="8"/>
  <c r="AU622" i="8"/>
  <c r="O622" i="8"/>
  <c r="P622" i="8"/>
  <c r="L622" i="8"/>
  <c r="AR622" i="8"/>
  <c r="AQ622" i="8"/>
  <c r="AP622" i="8"/>
  <c r="AO622" i="8"/>
  <c r="AN622" i="8"/>
  <c r="S622" i="8"/>
  <c r="R622" i="8"/>
  <c r="Q622" i="8"/>
  <c r="N622" i="8"/>
  <c r="M622" i="8"/>
  <c r="AU621" i="8"/>
  <c r="O621" i="8"/>
  <c r="P621" i="8"/>
  <c r="AS621" i="8"/>
  <c r="L621" i="8"/>
  <c r="AR621" i="8"/>
  <c r="AQ621" i="8"/>
  <c r="AP621" i="8"/>
  <c r="AO621" i="8"/>
  <c r="AN621" i="8"/>
  <c r="Q621" i="8"/>
  <c r="R621" i="8"/>
  <c r="S621" i="8"/>
  <c r="AM621" i="8"/>
  <c r="AJ621" i="8" s="1"/>
  <c r="AK621" i="8" s="1"/>
  <c r="N621" i="8"/>
  <c r="M621" i="8"/>
  <c r="AU620" i="8"/>
  <c r="O620" i="8"/>
  <c r="P620" i="8"/>
  <c r="AS620" i="8"/>
  <c r="L620" i="8"/>
  <c r="AR620" i="8"/>
  <c r="AQ620" i="8"/>
  <c r="AP620" i="8"/>
  <c r="AO620" i="8"/>
  <c r="AN620" i="8"/>
  <c r="AM620" i="8"/>
  <c r="AJ620" i="8" s="1"/>
  <c r="AK620" i="8" s="1"/>
  <c r="S620" i="8"/>
  <c r="R620" i="8"/>
  <c r="Q620" i="8"/>
  <c r="N620" i="8"/>
  <c r="M620" i="8"/>
  <c r="AU619" i="8"/>
  <c r="O619" i="8"/>
  <c r="P619" i="8"/>
  <c r="AS619" i="8"/>
  <c r="L619" i="8"/>
  <c r="AR619" i="8"/>
  <c r="AQ619" i="8"/>
  <c r="AP619" i="8"/>
  <c r="AO619" i="8"/>
  <c r="AN619" i="8"/>
  <c r="AM619" i="8"/>
  <c r="AJ619" i="8" s="1"/>
  <c r="AK619" i="8" s="1"/>
  <c r="S619" i="8"/>
  <c r="R619" i="8"/>
  <c r="Q619" i="8"/>
  <c r="N619" i="8"/>
  <c r="M619" i="8"/>
  <c r="AU618" i="8"/>
  <c r="O618" i="8"/>
  <c r="P618" i="8"/>
  <c r="AS618" i="8"/>
  <c r="L618" i="8"/>
  <c r="AR618" i="8"/>
  <c r="AQ618" i="8"/>
  <c r="AP618" i="8"/>
  <c r="AO618" i="8"/>
  <c r="AN618" i="8"/>
  <c r="AM618" i="8"/>
  <c r="AJ618" i="8" s="1"/>
  <c r="AK618" i="8" s="1"/>
  <c r="S618" i="8"/>
  <c r="R618" i="8"/>
  <c r="Q618" i="8"/>
  <c r="N618" i="8"/>
  <c r="M618" i="8"/>
  <c r="O617" i="8"/>
  <c r="P617" i="8"/>
  <c r="L617" i="8"/>
  <c r="AR617" i="8"/>
  <c r="AQ617" i="8"/>
  <c r="AP617" i="8"/>
  <c r="AN617" i="8"/>
  <c r="Q617" i="8"/>
  <c r="R617" i="8"/>
  <c r="S617" i="8"/>
  <c r="N617" i="8"/>
  <c r="M617" i="8"/>
  <c r="AU616" i="8"/>
  <c r="O616" i="8"/>
  <c r="P616" i="8"/>
  <c r="AS616" i="8"/>
  <c r="L616" i="8"/>
  <c r="AR616" i="8"/>
  <c r="AQ616" i="8"/>
  <c r="AP616" i="8"/>
  <c r="AO616" i="8"/>
  <c r="AN616" i="8"/>
  <c r="Q616" i="8"/>
  <c r="R616" i="8"/>
  <c r="AM616" i="8"/>
  <c r="S616" i="8"/>
  <c r="N616" i="8"/>
  <c r="M616" i="8"/>
  <c r="AU615" i="8"/>
  <c r="O615" i="8"/>
  <c r="P615" i="8"/>
  <c r="AS615" i="8"/>
  <c r="L615" i="8"/>
  <c r="AR615" i="8"/>
  <c r="AQ615" i="8"/>
  <c r="AP615" i="8"/>
  <c r="AO615" i="8"/>
  <c r="AN615" i="8"/>
  <c r="Q615" i="8"/>
  <c r="R615" i="8"/>
  <c r="AM615" i="8"/>
  <c r="S615" i="8"/>
  <c r="N615" i="8"/>
  <c r="M615" i="8"/>
  <c r="O614" i="8"/>
  <c r="P614" i="8"/>
  <c r="L614" i="8"/>
  <c r="AR614" i="8"/>
  <c r="AQ614" i="8"/>
  <c r="AP614" i="8"/>
  <c r="AN614" i="8"/>
  <c r="S614" i="8"/>
  <c r="R614" i="8"/>
  <c r="Q614" i="8"/>
  <c r="N614" i="8"/>
  <c r="M614" i="8"/>
  <c r="AU613" i="8"/>
  <c r="AJ613" i="8" s="1"/>
  <c r="AK613" i="8" s="1"/>
  <c r="O613" i="8"/>
  <c r="P613" i="8"/>
  <c r="AS613" i="8"/>
  <c r="L613" i="8"/>
  <c r="AR613" i="8"/>
  <c r="AQ613" i="8"/>
  <c r="AP613" i="8"/>
  <c r="AO613" i="8"/>
  <c r="AN613" i="8"/>
  <c r="AM613" i="8"/>
  <c r="S613" i="8"/>
  <c r="R613" i="8"/>
  <c r="Q613" i="8"/>
  <c r="N613" i="8"/>
  <c r="M613" i="8"/>
  <c r="AU612" i="8"/>
  <c r="AJ612" i="8" s="1"/>
  <c r="AK612" i="8" s="1"/>
  <c r="O612" i="8"/>
  <c r="P612" i="8"/>
  <c r="AS612" i="8"/>
  <c r="L612" i="8"/>
  <c r="AR612" i="8"/>
  <c r="AQ612" i="8"/>
  <c r="AP612" i="8"/>
  <c r="AO612" i="8"/>
  <c r="AN612" i="8"/>
  <c r="AM612" i="8"/>
  <c r="S612" i="8"/>
  <c r="R612" i="8"/>
  <c r="Q612" i="8"/>
  <c r="N612" i="8"/>
  <c r="M612" i="8"/>
  <c r="AU611" i="8"/>
  <c r="O611" i="8"/>
  <c r="P611" i="8"/>
  <c r="AS611" i="8"/>
  <c r="L611" i="8"/>
  <c r="AR611" i="8"/>
  <c r="AQ611" i="8"/>
  <c r="AP611" i="8"/>
  <c r="AO611" i="8"/>
  <c r="AN611" i="8"/>
  <c r="AM611" i="8"/>
  <c r="AJ611" i="8" s="1"/>
  <c r="AK611" i="8" s="1"/>
  <c r="S611" i="8"/>
  <c r="R611" i="8"/>
  <c r="Q611" i="8"/>
  <c r="N611" i="8"/>
  <c r="M611" i="8"/>
  <c r="AU610" i="8"/>
  <c r="O610" i="8"/>
  <c r="P610" i="8"/>
  <c r="AS610" i="8"/>
  <c r="L610" i="8"/>
  <c r="AR610" i="8"/>
  <c r="AQ610" i="8"/>
  <c r="AP610" i="8"/>
  <c r="AO610" i="8"/>
  <c r="AN610" i="8"/>
  <c r="Q610" i="8"/>
  <c r="R610" i="8"/>
  <c r="S610" i="8"/>
  <c r="AM610" i="8"/>
  <c r="N610" i="8"/>
  <c r="M610" i="8"/>
  <c r="O609" i="8"/>
  <c r="P609" i="8"/>
  <c r="L609" i="8"/>
  <c r="AR609" i="8"/>
  <c r="AQ609" i="8"/>
  <c r="AP609" i="8"/>
  <c r="AN609" i="8"/>
  <c r="S609" i="8"/>
  <c r="R609" i="8"/>
  <c r="Q609" i="8"/>
  <c r="N609" i="8"/>
  <c r="M609" i="8"/>
  <c r="AU608" i="8"/>
  <c r="O608" i="8"/>
  <c r="P608" i="8"/>
  <c r="AS608" i="8"/>
  <c r="L608" i="8"/>
  <c r="AR608" i="8"/>
  <c r="AQ608" i="8"/>
  <c r="AP608" i="8"/>
  <c r="AO608" i="8"/>
  <c r="AN608" i="8"/>
  <c r="Q608" i="8"/>
  <c r="R608" i="8"/>
  <c r="S608" i="8"/>
  <c r="AM608" i="8"/>
  <c r="AJ608" i="8" s="1"/>
  <c r="AK608" i="8" s="1"/>
  <c r="N608" i="8"/>
  <c r="M608" i="8"/>
  <c r="AU607" i="8"/>
  <c r="O607" i="8"/>
  <c r="P607" i="8"/>
  <c r="AS607" i="8"/>
  <c r="L607" i="8"/>
  <c r="AR607" i="8"/>
  <c r="AQ607" i="8"/>
  <c r="AP607" i="8"/>
  <c r="AO607" i="8"/>
  <c r="AN607" i="8"/>
  <c r="AM607" i="8"/>
  <c r="S607" i="8"/>
  <c r="R607" i="8"/>
  <c r="Q607" i="8"/>
  <c r="N607" i="8"/>
  <c r="M607" i="8"/>
  <c r="O606" i="8"/>
  <c r="P606" i="8"/>
  <c r="AS606" i="8"/>
  <c r="L606" i="8"/>
  <c r="AR606" i="8"/>
  <c r="AQ606" i="8"/>
  <c r="AP606" i="8"/>
  <c r="AN606" i="8"/>
  <c r="S606" i="8"/>
  <c r="R606" i="8"/>
  <c r="Q606" i="8"/>
  <c r="N606" i="8"/>
  <c r="M606" i="8"/>
  <c r="AU605" i="8"/>
  <c r="O605" i="8"/>
  <c r="P605" i="8"/>
  <c r="AS605" i="8"/>
  <c r="L605" i="8"/>
  <c r="AR605" i="8"/>
  <c r="AQ605" i="8"/>
  <c r="AP605" i="8"/>
  <c r="AO605" i="8"/>
  <c r="AN605" i="8"/>
  <c r="AM605" i="8"/>
  <c r="AJ605" i="8" s="1"/>
  <c r="AK605" i="8" s="1"/>
  <c r="S605" i="8"/>
  <c r="R605" i="8"/>
  <c r="Q605" i="8"/>
  <c r="N605" i="8"/>
  <c r="M605" i="8"/>
  <c r="AU604" i="8"/>
  <c r="O604" i="8"/>
  <c r="P604" i="8"/>
  <c r="AS604" i="8"/>
  <c r="L604" i="8"/>
  <c r="AR604" i="8"/>
  <c r="AQ604" i="8"/>
  <c r="AP604" i="8"/>
  <c r="AO604" i="8"/>
  <c r="AN604" i="8"/>
  <c r="AM604" i="8"/>
  <c r="AJ604" i="8" s="1"/>
  <c r="AK604" i="8" s="1"/>
  <c r="S604" i="8"/>
  <c r="R604" i="8"/>
  <c r="Q604" i="8"/>
  <c r="N604" i="8"/>
  <c r="M604" i="8"/>
  <c r="AU603" i="8"/>
  <c r="AJ603" i="8" s="1"/>
  <c r="AK603" i="8" s="1"/>
  <c r="O603" i="8"/>
  <c r="P603" i="8"/>
  <c r="AS603" i="8"/>
  <c r="L603" i="8"/>
  <c r="AR603" i="8"/>
  <c r="AQ603" i="8"/>
  <c r="AP603" i="8"/>
  <c r="AO603" i="8"/>
  <c r="AN603" i="8"/>
  <c r="AM603" i="8"/>
  <c r="S603" i="8"/>
  <c r="R603" i="8"/>
  <c r="Q603" i="8"/>
  <c r="N603" i="8"/>
  <c r="M603" i="8"/>
  <c r="AU602" i="8"/>
  <c r="O602" i="8"/>
  <c r="P602" i="8"/>
  <c r="AS602" i="8"/>
  <c r="L602" i="8"/>
  <c r="AR602" i="8"/>
  <c r="AQ602" i="8"/>
  <c r="AP602" i="8"/>
  <c r="AO602" i="8"/>
  <c r="AN602" i="8"/>
  <c r="AM602" i="8"/>
  <c r="AJ602" i="8" s="1"/>
  <c r="AK602" i="8" s="1"/>
  <c r="S602" i="8"/>
  <c r="R602" i="8"/>
  <c r="Q602" i="8"/>
  <c r="N602" i="8"/>
  <c r="M602" i="8"/>
  <c r="O601" i="8"/>
  <c r="P601" i="8"/>
  <c r="L601" i="8"/>
  <c r="AR601" i="8"/>
  <c r="AQ601" i="8"/>
  <c r="AP601" i="8"/>
  <c r="AN601" i="8"/>
  <c r="Q601" i="8"/>
  <c r="R601" i="8"/>
  <c r="S601" i="8"/>
  <c r="N601" i="8"/>
  <c r="M601" i="8"/>
  <c r="AU600" i="8"/>
  <c r="O600" i="8"/>
  <c r="P600" i="8"/>
  <c r="AS600" i="8"/>
  <c r="L600" i="8"/>
  <c r="AR600" i="8"/>
  <c r="AQ600" i="8"/>
  <c r="AP600" i="8"/>
  <c r="AO600" i="8"/>
  <c r="AN600" i="8"/>
  <c r="AM600" i="8"/>
  <c r="AJ600" i="8" s="1"/>
  <c r="AK600" i="8" s="1"/>
  <c r="S600" i="8"/>
  <c r="R600" i="8"/>
  <c r="Q600" i="8"/>
  <c r="N600" i="8"/>
  <c r="M600" i="8"/>
  <c r="AU599" i="8"/>
  <c r="O599" i="8"/>
  <c r="P599" i="8"/>
  <c r="AS599" i="8"/>
  <c r="L599" i="8"/>
  <c r="AR599" i="8"/>
  <c r="AQ599" i="8"/>
  <c r="AP599" i="8"/>
  <c r="AO599" i="8"/>
  <c r="AN599" i="8"/>
  <c r="Q599" i="8"/>
  <c r="R599" i="8"/>
  <c r="S599" i="8"/>
  <c r="AM599" i="8"/>
  <c r="AJ599" i="8" s="1"/>
  <c r="AK599" i="8" s="1"/>
  <c r="N599" i="8"/>
  <c r="M599" i="8"/>
  <c r="O598" i="8"/>
  <c r="P598" i="8"/>
  <c r="L598" i="8"/>
  <c r="AR598" i="8"/>
  <c r="AQ598" i="8"/>
  <c r="AP598" i="8"/>
  <c r="AN598" i="8"/>
  <c r="S598" i="8"/>
  <c r="R598" i="8"/>
  <c r="Q598" i="8"/>
  <c r="N598" i="8"/>
  <c r="M598" i="8"/>
  <c r="AU597" i="8"/>
  <c r="O597" i="8"/>
  <c r="P597" i="8"/>
  <c r="AS597" i="8"/>
  <c r="L597" i="8"/>
  <c r="AR597" i="8"/>
  <c r="AQ597" i="8"/>
  <c r="AP597" i="8"/>
  <c r="AO597" i="8"/>
  <c r="AN597" i="8"/>
  <c r="Q597" i="8"/>
  <c r="R597" i="8"/>
  <c r="S597" i="8"/>
  <c r="AM597" i="8"/>
  <c r="N597" i="8"/>
  <c r="M597" i="8"/>
  <c r="AU596" i="8"/>
  <c r="O596" i="8"/>
  <c r="P596" i="8"/>
  <c r="AS596" i="8"/>
  <c r="L596" i="8"/>
  <c r="AR596" i="8"/>
  <c r="AQ596" i="8"/>
  <c r="AP596" i="8"/>
  <c r="AO596" i="8"/>
  <c r="AN596" i="8"/>
  <c r="AM596" i="8"/>
  <c r="S596" i="8"/>
  <c r="R596" i="8"/>
  <c r="Q596" i="8"/>
  <c r="N596" i="8"/>
  <c r="M596" i="8"/>
  <c r="AU595" i="8"/>
  <c r="O595" i="8"/>
  <c r="P595" i="8"/>
  <c r="AS595" i="8"/>
  <c r="L595" i="8"/>
  <c r="AR595" i="8"/>
  <c r="AQ595" i="8"/>
  <c r="AP595" i="8"/>
  <c r="AO595" i="8"/>
  <c r="AN595" i="8"/>
  <c r="AM595" i="8"/>
  <c r="S595" i="8"/>
  <c r="R595" i="8"/>
  <c r="Q595" i="8"/>
  <c r="N595" i="8"/>
  <c r="M595" i="8"/>
  <c r="AU594" i="8"/>
  <c r="O594" i="8"/>
  <c r="P594" i="8"/>
  <c r="AS594" i="8"/>
  <c r="L594" i="8"/>
  <c r="AR594" i="8"/>
  <c r="AQ594" i="8"/>
  <c r="AP594" i="8"/>
  <c r="AO594" i="8"/>
  <c r="AN594" i="8"/>
  <c r="AM594" i="8"/>
  <c r="S594" i="8"/>
  <c r="R594" i="8"/>
  <c r="Q594" i="8"/>
  <c r="N594" i="8"/>
  <c r="M594" i="8"/>
  <c r="O593" i="8"/>
  <c r="P593" i="8"/>
  <c r="L593" i="8"/>
  <c r="AR593" i="8"/>
  <c r="AQ593" i="8"/>
  <c r="AP593" i="8"/>
  <c r="AN593" i="8"/>
  <c r="Q593" i="8"/>
  <c r="R593" i="8"/>
  <c r="S593" i="8"/>
  <c r="N593" i="8"/>
  <c r="M593" i="8"/>
  <c r="AU592" i="8"/>
  <c r="O592" i="8"/>
  <c r="P592" i="8"/>
  <c r="AS592" i="8"/>
  <c r="L592" i="8"/>
  <c r="AR592" i="8"/>
  <c r="AQ592" i="8"/>
  <c r="AP592" i="8"/>
  <c r="AO592" i="8"/>
  <c r="AN592" i="8"/>
  <c r="AM592" i="8"/>
  <c r="S592" i="8"/>
  <c r="R592" i="8"/>
  <c r="Q592" i="8"/>
  <c r="N592" i="8"/>
  <c r="M592" i="8"/>
  <c r="AU591" i="8"/>
  <c r="O591" i="8"/>
  <c r="P591" i="8"/>
  <c r="AS591" i="8"/>
  <c r="L591" i="8"/>
  <c r="AR591" i="8"/>
  <c r="AQ591" i="8"/>
  <c r="AP591" i="8"/>
  <c r="AO591" i="8"/>
  <c r="AN591" i="8"/>
  <c r="Q591" i="8"/>
  <c r="R591" i="8"/>
  <c r="S591" i="8"/>
  <c r="AM591" i="8"/>
  <c r="N591" i="8"/>
  <c r="M591" i="8"/>
  <c r="O590" i="8"/>
  <c r="P590" i="8"/>
  <c r="L590" i="8"/>
  <c r="AR590" i="8"/>
  <c r="AQ590" i="8"/>
  <c r="AP590" i="8"/>
  <c r="AN590" i="8"/>
  <c r="S590" i="8"/>
  <c r="R590" i="8"/>
  <c r="Q590" i="8"/>
  <c r="N590" i="8"/>
  <c r="M590" i="8"/>
  <c r="AU589" i="8"/>
  <c r="O589" i="8"/>
  <c r="P589" i="8"/>
  <c r="AS589" i="8"/>
  <c r="L589" i="8"/>
  <c r="AR589" i="8"/>
  <c r="AQ589" i="8"/>
  <c r="AP589" i="8"/>
  <c r="AO589" i="8"/>
  <c r="AN589" i="8"/>
  <c r="AM589" i="8"/>
  <c r="S589" i="8"/>
  <c r="R589" i="8"/>
  <c r="Q589" i="8"/>
  <c r="N589" i="8"/>
  <c r="M589" i="8"/>
  <c r="AU588" i="8"/>
  <c r="O588" i="8"/>
  <c r="P588" i="8"/>
  <c r="AS588" i="8"/>
  <c r="L588" i="8"/>
  <c r="AR588" i="8"/>
  <c r="AQ588" i="8"/>
  <c r="AP588" i="8"/>
  <c r="AO588" i="8"/>
  <c r="AN588" i="8"/>
  <c r="AM588" i="8"/>
  <c r="S588" i="8"/>
  <c r="R588" i="8"/>
  <c r="Q588" i="8"/>
  <c r="N588" i="8"/>
  <c r="M588" i="8"/>
  <c r="AU587" i="8"/>
  <c r="O587" i="8"/>
  <c r="P587" i="8"/>
  <c r="AS587" i="8"/>
  <c r="L587" i="8"/>
  <c r="AR587" i="8"/>
  <c r="AQ587" i="8"/>
  <c r="AP587" i="8"/>
  <c r="AO587" i="8"/>
  <c r="AN587" i="8"/>
  <c r="AM587" i="8"/>
  <c r="Q587" i="8"/>
  <c r="S587" i="8"/>
  <c r="R587" i="8"/>
  <c r="N587" i="8"/>
  <c r="M587" i="8"/>
  <c r="AU586" i="8"/>
  <c r="O586" i="8"/>
  <c r="P586" i="8"/>
  <c r="AS586" i="8"/>
  <c r="L586" i="8"/>
  <c r="AR586" i="8"/>
  <c r="AQ586" i="8"/>
  <c r="AP586" i="8"/>
  <c r="AO586" i="8"/>
  <c r="AN586" i="8"/>
  <c r="AM586" i="8"/>
  <c r="S586" i="8"/>
  <c r="R586" i="8"/>
  <c r="Q586" i="8"/>
  <c r="N586" i="8"/>
  <c r="M586" i="8"/>
  <c r="O585" i="8"/>
  <c r="P585" i="8"/>
  <c r="L585" i="8"/>
  <c r="AR585" i="8"/>
  <c r="AQ585" i="8"/>
  <c r="AP585" i="8"/>
  <c r="AN585" i="8"/>
  <c r="Q585" i="8"/>
  <c r="R585" i="8"/>
  <c r="S585" i="8"/>
  <c r="N585" i="8"/>
  <c r="M585" i="8"/>
  <c r="AU584" i="8"/>
  <c r="AJ584" i="8" s="1"/>
  <c r="AK584" i="8" s="1"/>
  <c r="O584" i="8"/>
  <c r="P584" i="8"/>
  <c r="AS584" i="8"/>
  <c r="L584" i="8"/>
  <c r="AR584" i="8"/>
  <c r="AQ584" i="8"/>
  <c r="AP584" i="8"/>
  <c r="AO584" i="8"/>
  <c r="AN584" i="8"/>
  <c r="AM584" i="8"/>
  <c r="S584" i="8"/>
  <c r="R584" i="8"/>
  <c r="Q584" i="8"/>
  <c r="N584" i="8"/>
  <c r="M584" i="8"/>
  <c r="AU583" i="8"/>
  <c r="O583" i="8"/>
  <c r="P583" i="8"/>
  <c r="AS583" i="8"/>
  <c r="L583" i="8"/>
  <c r="AR583" i="8"/>
  <c r="AQ583" i="8"/>
  <c r="AP583" i="8"/>
  <c r="AO583" i="8"/>
  <c r="AN583" i="8"/>
  <c r="AM583" i="8"/>
  <c r="S583" i="8"/>
  <c r="R583" i="8"/>
  <c r="Q583" i="8"/>
  <c r="N583" i="8"/>
  <c r="M583" i="8"/>
  <c r="O582" i="8"/>
  <c r="P582" i="8"/>
  <c r="L582" i="8"/>
  <c r="AR582" i="8"/>
  <c r="AQ582" i="8"/>
  <c r="AP582" i="8"/>
  <c r="AN582" i="8"/>
  <c r="AM582" i="8"/>
  <c r="S582" i="8"/>
  <c r="R582" i="8"/>
  <c r="Q582" i="8"/>
  <c r="N582" i="8"/>
  <c r="M582" i="8"/>
  <c r="AU581" i="8"/>
  <c r="O581" i="8"/>
  <c r="P581" i="8"/>
  <c r="AS581" i="8"/>
  <c r="L581" i="8"/>
  <c r="AR581" i="8"/>
  <c r="AQ581" i="8"/>
  <c r="AP581" i="8"/>
  <c r="AO581" i="8"/>
  <c r="AN581" i="8"/>
  <c r="AM581" i="8"/>
  <c r="S581" i="8"/>
  <c r="R581" i="8"/>
  <c r="Q581" i="8"/>
  <c r="N581" i="8"/>
  <c r="M581" i="8"/>
  <c r="AU580" i="8"/>
  <c r="O580" i="8"/>
  <c r="P580" i="8"/>
  <c r="AS580" i="8"/>
  <c r="L580" i="8"/>
  <c r="AR580" i="8"/>
  <c r="AQ580" i="8"/>
  <c r="AP580" i="8"/>
  <c r="AO580" i="8"/>
  <c r="AN580" i="8"/>
  <c r="AM580" i="8"/>
  <c r="S580" i="8"/>
  <c r="R580" i="8"/>
  <c r="Q580" i="8"/>
  <c r="N580" i="8"/>
  <c r="M580" i="8"/>
  <c r="AU579" i="8"/>
  <c r="O579" i="8"/>
  <c r="P579" i="8"/>
  <c r="AS579" i="8"/>
  <c r="L579" i="8"/>
  <c r="AR579" i="8"/>
  <c r="AQ579" i="8"/>
  <c r="AP579" i="8"/>
  <c r="AO579" i="8"/>
  <c r="AN579" i="8"/>
  <c r="AM579" i="8"/>
  <c r="S579" i="8"/>
  <c r="R579" i="8"/>
  <c r="Q579" i="8"/>
  <c r="N579" i="8"/>
  <c r="M579" i="8"/>
  <c r="AU578" i="8"/>
  <c r="O578" i="8"/>
  <c r="P578" i="8"/>
  <c r="AS578" i="8"/>
  <c r="L578" i="8"/>
  <c r="AR578" i="8"/>
  <c r="AQ578" i="8"/>
  <c r="AP578" i="8"/>
  <c r="AO578" i="8"/>
  <c r="AN578" i="8"/>
  <c r="AM578" i="8"/>
  <c r="S578" i="8"/>
  <c r="R578" i="8"/>
  <c r="Q578" i="8"/>
  <c r="N578" i="8"/>
  <c r="M578" i="8"/>
  <c r="O577" i="8"/>
  <c r="P577" i="8"/>
  <c r="L577" i="8"/>
  <c r="AR577" i="8"/>
  <c r="AQ577" i="8"/>
  <c r="AP577" i="8"/>
  <c r="AN577" i="8"/>
  <c r="S577" i="8"/>
  <c r="R577" i="8"/>
  <c r="Q577" i="8"/>
  <c r="N577" i="8"/>
  <c r="M577" i="8"/>
  <c r="AU576" i="8"/>
  <c r="O576" i="8"/>
  <c r="P576" i="8"/>
  <c r="AS576" i="8"/>
  <c r="L576" i="8"/>
  <c r="AR576" i="8"/>
  <c r="AQ576" i="8"/>
  <c r="AP576" i="8"/>
  <c r="AO576" i="8"/>
  <c r="AN576" i="8"/>
  <c r="AM576" i="8"/>
  <c r="S576" i="8"/>
  <c r="R576" i="8"/>
  <c r="Q576" i="8"/>
  <c r="N576" i="8"/>
  <c r="M576" i="8"/>
  <c r="AU575" i="8"/>
  <c r="O575" i="8"/>
  <c r="P575" i="8"/>
  <c r="AS575" i="8"/>
  <c r="L575" i="8"/>
  <c r="AR575" i="8"/>
  <c r="AQ575" i="8"/>
  <c r="AP575" i="8"/>
  <c r="AO575" i="8"/>
  <c r="AN575" i="8"/>
  <c r="AM575" i="8"/>
  <c r="S575" i="8"/>
  <c r="R575" i="8"/>
  <c r="Q575" i="8"/>
  <c r="N575" i="8"/>
  <c r="M575" i="8"/>
  <c r="AU574" i="8"/>
  <c r="O574" i="8"/>
  <c r="P574" i="8"/>
  <c r="L574" i="8"/>
  <c r="AR574" i="8"/>
  <c r="AQ574" i="8"/>
  <c r="AP574" i="8"/>
  <c r="AO574" i="8"/>
  <c r="AN574" i="8"/>
  <c r="AM574" i="8"/>
  <c r="S574" i="8"/>
  <c r="R574" i="8"/>
  <c r="Q574" i="8"/>
  <c r="N574" i="8"/>
  <c r="M574" i="8"/>
  <c r="AU573" i="8"/>
  <c r="O573" i="8"/>
  <c r="P573" i="8"/>
  <c r="AS573" i="8"/>
  <c r="L573" i="8"/>
  <c r="AR573" i="8"/>
  <c r="AQ573" i="8"/>
  <c r="AP573" i="8"/>
  <c r="AO573" i="8"/>
  <c r="AN573" i="8"/>
  <c r="AM573" i="8"/>
  <c r="S573" i="8"/>
  <c r="R573" i="8"/>
  <c r="Q573" i="8"/>
  <c r="N573" i="8"/>
  <c r="M573" i="8"/>
  <c r="AU572" i="8"/>
  <c r="O572" i="8"/>
  <c r="P572" i="8"/>
  <c r="AS572" i="8"/>
  <c r="L572" i="8"/>
  <c r="AR572" i="8"/>
  <c r="AQ572" i="8"/>
  <c r="AP572" i="8"/>
  <c r="AO572" i="8"/>
  <c r="AN572" i="8"/>
  <c r="AM572" i="8"/>
  <c r="S572" i="8"/>
  <c r="R572" i="8"/>
  <c r="Q572" i="8"/>
  <c r="N572" i="8"/>
  <c r="M572" i="8"/>
  <c r="AU571" i="8"/>
  <c r="O571" i="8"/>
  <c r="P571" i="8"/>
  <c r="AS571" i="8"/>
  <c r="L571" i="8"/>
  <c r="AR571" i="8"/>
  <c r="AQ571" i="8"/>
  <c r="AP571" i="8"/>
  <c r="AO571" i="8"/>
  <c r="AN571" i="8"/>
  <c r="AM571" i="8"/>
  <c r="S571" i="8"/>
  <c r="R571" i="8"/>
  <c r="Q571" i="8"/>
  <c r="N571" i="8"/>
  <c r="M571" i="8"/>
  <c r="AU570" i="8"/>
  <c r="O570" i="8"/>
  <c r="P570" i="8"/>
  <c r="AS570" i="8"/>
  <c r="L570" i="8"/>
  <c r="AR570" i="8"/>
  <c r="AQ570" i="8"/>
  <c r="AP570" i="8"/>
  <c r="AO570" i="8"/>
  <c r="AN570" i="8"/>
  <c r="AM570" i="8"/>
  <c r="S570" i="8"/>
  <c r="R570" i="8"/>
  <c r="Q570" i="8"/>
  <c r="N570" i="8"/>
  <c r="M570" i="8"/>
  <c r="O569" i="8"/>
  <c r="P569" i="8"/>
  <c r="L569" i="8"/>
  <c r="AR569" i="8"/>
  <c r="AQ569" i="8"/>
  <c r="AP569" i="8"/>
  <c r="AN569" i="8"/>
  <c r="S569" i="8"/>
  <c r="R569" i="8"/>
  <c r="Q569" i="8"/>
  <c r="N569" i="8"/>
  <c r="M569" i="8"/>
  <c r="AU568" i="8"/>
  <c r="O568" i="8"/>
  <c r="P568" i="8"/>
  <c r="AS568" i="8"/>
  <c r="L568" i="8"/>
  <c r="AR568" i="8"/>
  <c r="AQ568" i="8"/>
  <c r="AP568" i="8"/>
  <c r="AO568" i="8"/>
  <c r="AN568" i="8"/>
  <c r="AM568" i="8"/>
  <c r="S568" i="8"/>
  <c r="R568" i="8"/>
  <c r="Q568" i="8"/>
  <c r="N568" i="8"/>
  <c r="M568" i="8"/>
  <c r="AU567" i="8"/>
  <c r="O567" i="8"/>
  <c r="P567" i="8"/>
  <c r="AS567" i="8"/>
  <c r="L567" i="8"/>
  <c r="AR567" i="8"/>
  <c r="AQ567" i="8"/>
  <c r="AP567" i="8"/>
  <c r="AO567" i="8"/>
  <c r="AN567" i="8"/>
  <c r="AM567" i="8"/>
  <c r="S567" i="8"/>
  <c r="R567" i="8"/>
  <c r="Q567" i="8"/>
  <c r="N567" i="8"/>
  <c r="M567" i="8"/>
  <c r="AU566" i="8"/>
  <c r="O566" i="8"/>
  <c r="P566" i="8"/>
  <c r="L566" i="8"/>
  <c r="AR566" i="8"/>
  <c r="AQ566" i="8"/>
  <c r="AP566" i="8"/>
  <c r="AO566" i="8"/>
  <c r="AN566" i="8"/>
  <c r="S566" i="8"/>
  <c r="R566" i="8"/>
  <c r="Q566" i="8"/>
  <c r="N566" i="8"/>
  <c r="M566" i="8"/>
  <c r="AU565" i="8"/>
  <c r="AJ565" i="8" s="1"/>
  <c r="AK565" i="8" s="1"/>
  <c r="O565" i="8"/>
  <c r="P565" i="8"/>
  <c r="AS565" i="8"/>
  <c r="L565" i="8"/>
  <c r="AR565" i="8"/>
  <c r="AQ565" i="8"/>
  <c r="AP565" i="8"/>
  <c r="AO565" i="8"/>
  <c r="AN565" i="8"/>
  <c r="AM565" i="8"/>
  <c r="S565" i="8"/>
  <c r="R565" i="8"/>
  <c r="Q565" i="8"/>
  <c r="N565" i="8"/>
  <c r="M565" i="8"/>
  <c r="AU564" i="8"/>
  <c r="AJ564" i="8" s="1"/>
  <c r="AK564" i="8" s="1"/>
  <c r="O564" i="8"/>
  <c r="P564" i="8"/>
  <c r="AS564" i="8"/>
  <c r="L564" i="8"/>
  <c r="AR564" i="8"/>
  <c r="AQ564" i="8"/>
  <c r="AP564" i="8"/>
  <c r="AO564" i="8"/>
  <c r="AN564" i="8"/>
  <c r="AM564" i="8"/>
  <c r="S564" i="8"/>
  <c r="R564" i="8"/>
  <c r="Q564" i="8"/>
  <c r="N564" i="8"/>
  <c r="M564" i="8"/>
  <c r="AU563" i="8"/>
  <c r="AJ563" i="8" s="1"/>
  <c r="AK563" i="8" s="1"/>
  <c r="O563" i="8"/>
  <c r="P563" i="8"/>
  <c r="AS563" i="8"/>
  <c r="L563" i="8"/>
  <c r="AR563" i="8"/>
  <c r="AQ563" i="8"/>
  <c r="AP563" i="8"/>
  <c r="AO563" i="8"/>
  <c r="AN563" i="8"/>
  <c r="AM563" i="8"/>
  <c r="S563" i="8"/>
  <c r="R563" i="8"/>
  <c r="Q563" i="8"/>
  <c r="N563" i="8"/>
  <c r="M563" i="8"/>
  <c r="AU562" i="8"/>
  <c r="O562" i="8"/>
  <c r="P562" i="8"/>
  <c r="AS562" i="8"/>
  <c r="L562" i="8"/>
  <c r="AR562" i="8"/>
  <c r="AQ562" i="8"/>
  <c r="AP562" i="8"/>
  <c r="AO562" i="8"/>
  <c r="AN562" i="8"/>
  <c r="AM562" i="8"/>
  <c r="S562" i="8"/>
  <c r="R562" i="8"/>
  <c r="Q562" i="8"/>
  <c r="N562" i="8"/>
  <c r="M562" i="8"/>
  <c r="O561" i="8"/>
  <c r="P561" i="8"/>
  <c r="L561" i="8"/>
  <c r="AR561" i="8"/>
  <c r="AQ561" i="8"/>
  <c r="AP561" i="8"/>
  <c r="AN561" i="8"/>
  <c r="AM561" i="8"/>
  <c r="S561" i="8"/>
  <c r="R561" i="8"/>
  <c r="Q561" i="8"/>
  <c r="N561" i="8"/>
  <c r="M561" i="8"/>
  <c r="AU560" i="8"/>
  <c r="O560" i="8"/>
  <c r="P560" i="8"/>
  <c r="AS560" i="8"/>
  <c r="L560" i="8"/>
  <c r="AR560" i="8"/>
  <c r="AQ560" i="8"/>
  <c r="AP560" i="8"/>
  <c r="AO560" i="8"/>
  <c r="AN560" i="8"/>
  <c r="AM560" i="8"/>
  <c r="S560" i="8"/>
  <c r="R560" i="8"/>
  <c r="Q560" i="8"/>
  <c r="N560" i="8"/>
  <c r="M560" i="8"/>
  <c r="AU559" i="8"/>
  <c r="O559" i="8"/>
  <c r="P559" i="8"/>
  <c r="AS559" i="8"/>
  <c r="L559" i="8"/>
  <c r="AR559" i="8"/>
  <c r="AQ559" i="8"/>
  <c r="AP559" i="8"/>
  <c r="AO559" i="8"/>
  <c r="AN559" i="8"/>
  <c r="Q559" i="8"/>
  <c r="R559" i="8"/>
  <c r="S559" i="8"/>
  <c r="AM559" i="8"/>
  <c r="AJ559" i="8" s="1"/>
  <c r="AK559" i="8" s="1"/>
  <c r="N559" i="8"/>
  <c r="M559" i="8"/>
  <c r="O558" i="8"/>
  <c r="P558" i="8"/>
  <c r="AS558" i="8"/>
  <c r="L558" i="8"/>
  <c r="AR558" i="8"/>
  <c r="AQ558" i="8"/>
  <c r="AP558" i="8"/>
  <c r="AN558" i="8"/>
  <c r="S558" i="8"/>
  <c r="R558" i="8"/>
  <c r="Q558" i="8"/>
  <c r="N558" i="8"/>
  <c r="M558" i="8"/>
  <c r="AU557" i="8"/>
  <c r="O557" i="8"/>
  <c r="P557" i="8"/>
  <c r="AS557" i="8"/>
  <c r="L557" i="8"/>
  <c r="AR557" i="8"/>
  <c r="AQ557" i="8"/>
  <c r="AP557" i="8"/>
  <c r="AO557" i="8"/>
  <c r="AN557" i="8"/>
  <c r="Q557" i="8"/>
  <c r="R557" i="8"/>
  <c r="S557" i="8"/>
  <c r="AM557" i="8"/>
  <c r="N557" i="8"/>
  <c r="M557" i="8"/>
  <c r="AU556" i="8"/>
  <c r="O556" i="8"/>
  <c r="P556" i="8"/>
  <c r="AS556" i="8"/>
  <c r="L556" i="8"/>
  <c r="AR556" i="8"/>
  <c r="AQ556" i="8"/>
  <c r="AP556" i="8"/>
  <c r="AO556" i="8"/>
  <c r="AN556" i="8"/>
  <c r="AM556" i="8"/>
  <c r="S556" i="8"/>
  <c r="R556" i="8"/>
  <c r="Q556" i="8"/>
  <c r="N556" i="8"/>
  <c r="M556" i="8"/>
  <c r="AU555" i="8"/>
  <c r="O555" i="8"/>
  <c r="P555" i="8"/>
  <c r="AS555" i="8"/>
  <c r="L555" i="8"/>
  <c r="AR555" i="8"/>
  <c r="AQ555" i="8"/>
  <c r="AP555" i="8"/>
  <c r="AO555" i="8"/>
  <c r="AN555" i="8"/>
  <c r="Q555" i="8"/>
  <c r="R555" i="8"/>
  <c r="AM555" i="8"/>
  <c r="S555" i="8"/>
  <c r="N555" i="8"/>
  <c r="M555" i="8"/>
  <c r="AU554" i="8"/>
  <c r="O554" i="8"/>
  <c r="P554" i="8"/>
  <c r="AS554" i="8"/>
  <c r="L554" i="8"/>
  <c r="AR554" i="8"/>
  <c r="AQ554" i="8"/>
  <c r="AP554" i="8"/>
  <c r="AO554" i="8"/>
  <c r="AN554" i="8"/>
  <c r="Q554" i="8"/>
  <c r="R554" i="8"/>
  <c r="AM554" i="8"/>
  <c r="S554" i="8"/>
  <c r="N554" i="8"/>
  <c r="M554" i="8"/>
  <c r="O553" i="8"/>
  <c r="P553" i="8"/>
  <c r="L553" i="8"/>
  <c r="AR553" i="8"/>
  <c r="AQ553" i="8"/>
  <c r="AP553" i="8"/>
  <c r="AN553" i="8"/>
  <c r="Q553" i="8"/>
  <c r="R553" i="8"/>
  <c r="S553" i="8"/>
  <c r="N553" i="8"/>
  <c r="M553" i="8"/>
  <c r="AU552" i="8"/>
  <c r="O552" i="8"/>
  <c r="P552" i="8"/>
  <c r="AS552" i="8"/>
  <c r="L552" i="8"/>
  <c r="AR552" i="8"/>
  <c r="AQ552" i="8"/>
  <c r="AP552" i="8"/>
  <c r="AO552" i="8"/>
  <c r="AN552" i="8"/>
  <c r="Q552" i="8"/>
  <c r="R552" i="8"/>
  <c r="S552" i="8"/>
  <c r="AM552" i="8"/>
  <c r="AJ552" i="8" s="1"/>
  <c r="AK552" i="8" s="1"/>
  <c r="N552" i="8"/>
  <c r="M552" i="8"/>
  <c r="AU551" i="8"/>
  <c r="O551" i="8"/>
  <c r="P551" i="8"/>
  <c r="AS551" i="8"/>
  <c r="L551" i="8"/>
  <c r="AR551" i="8"/>
  <c r="AQ551" i="8"/>
  <c r="AP551" i="8"/>
  <c r="AO551" i="8"/>
  <c r="AN551" i="8"/>
  <c r="Q551" i="8"/>
  <c r="R551" i="8"/>
  <c r="S551" i="8"/>
  <c r="AM551" i="8"/>
  <c r="AJ551" i="8" s="1"/>
  <c r="AK551" i="8" s="1"/>
  <c r="N551" i="8"/>
  <c r="M551" i="8"/>
  <c r="O550" i="8"/>
  <c r="P550" i="8"/>
  <c r="L550" i="8"/>
  <c r="AR550" i="8"/>
  <c r="AQ550" i="8"/>
  <c r="AP550" i="8"/>
  <c r="AN550" i="8"/>
  <c r="S550" i="8"/>
  <c r="R550" i="8"/>
  <c r="Q550" i="8"/>
  <c r="N550" i="8"/>
  <c r="M550" i="8"/>
  <c r="AU549" i="8"/>
  <c r="O549" i="8"/>
  <c r="P549" i="8"/>
  <c r="AS549" i="8"/>
  <c r="L549" i="8"/>
  <c r="AR549" i="8"/>
  <c r="AQ549" i="8"/>
  <c r="AP549" i="8"/>
  <c r="AO549" i="8"/>
  <c r="AN549" i="8"/>
  <c r="AM549" i="8"/>
  <c r="AJ549" i="8" s="1"/>
  <c r="AK549" i="8" s="1"/>
  <c r="S549" i="8"/>
  <c r="R549" i="8"/>
  <c r="Q549" i="8"/>
  <c r="N549" i="8"/>
  <c r="M549" i="8"/>
  <c r="AU548" i="8"/>
  <c r="O548" i="8"/>
  <c r="P548" i="8"/>
  <c r="AS548" i="8"/>
  <c r="L548" i="8"/>
  <c r="AR548" i="8"/>
  <c r="AQ548" i="8"/>
  <c r="AP548" i="8"/>
  <c r="AO548" i="8"/>
  <c r="AN548" i="8"/>
  <c r="AM548" i="8"/>
  <c r="AJ548" i="8" s="1"/>
  <c r="AK548" i="8" s="1"/>
  <c r="S548" i="8"/>
  <c r="R548" i="8"/>
  <c r="Q548" i="8"/>
  <c r="N548" i="8"/>
  <c r="M548" i="8"/>
  <c r="AU547" i="8"/>
  <c r="O547" i="8"/>
  <c r="P547" i="8"/>
  <c r="AS547" i="8"/>
  <c r="L547" i="8"/>
  <c r="AR547" i="8"/>
  <c r="AQ547" i="8"/>
  <c r="AP547" i="8"/>
  <c r="AO547" i="8"/>
  <c r="AN547" i="8"/>
  <c r="AM547" i="8"/>
  <c r="AJ547" i="8" s="1"/>
  <c r="AK547" i="8" s="1"/>
  <c r="S547" i="8"/>
  <c r="R547" i="8"/>
  <c r="Q547" i="8"/>
  <c r="N547" i="8"/>
  <c r="M547" i="8"/>
  <c r="AU546" i="8"/>
  <c r="O546" i="8"/>
  <c r="P546" i="8"/>
  <c r="AS546" i="8"/>
  <c r="L546" i="8"/>
  <c r="AR546" i="8"/>
  <c r="AQ546" i="8"/>
  <c r="AP546" i="8"/>
  <c r="AO546" i="8"/>
  <c r="AN546" i="8"/>
  <c r="Q546" i="8"/>
  <c r="R546" i="8"/>
  <c r="S546" i="8"/>
  <c r="AM546" i="8"/>
  <c r="N546" i="8"/>
  <c r="M546" i="8"/>
  <c r="O545" i="8"/>
  <c r="P545" i="8"/>
  <c r="L545" i="8"/>
  <c r="AR545" i="8"/>
  <c r="AQ545" i="8"/>
  <c r="AP545" i="8"/>
  <c r="AN545" i="8"/>
  <c r="S545" i="8"/>
  <c r="R545" i="8"/>
  <c r="Q545" i="8"/>
  <c r="N545" i="8"/>
  <c r="M545" i="8"/>
  <c r="AU544" i="8"/>
  <c r="O544" i="8"/>
  <c r="P544" i="8"/>
  <c r="AS544" i="8"/>
  <c r="L544" i="8"/>
  <c r="AR544" i="8"/>
  <c r="AQ544" i="8"/>
  <c r="AP544" i="8"/>
  <c r="AO544" i="8"/>
  <c r="AN544" i="8"/>
  <c r="AM544" i="8"/>
  <c r="AJ544" i="8" s="1"/>
  <c r="AK544" i="8" s="1"/>
  <c r="S544" i="8"/>
  <c r="R544" i="8"/>
  <c r="Q544" i="8"/>
  <c r="N544" i="8"/>
  <c r="M544" i="8"/>
  <c r="AU543" i="8"/>
  <c r="O543" i="8"/>
  <c r="P543" i="8"/>
  <c r="AS543" i="8"/>
  <c r="L543" i="8"/>
  <c r="AR543" i="8"/>
  <c r="AQ543" i="8"/>
  <c r="AP543" i="8"/>
  <c r="AO543" i="8"/>
  <c r="AN543" i="8"/>
  <c r="AM543" i="8"/>
  <c r="AJ543" i="8" s="1"/>
  <c r="AK543" i="8" s="1"/>
  <c r="S543" i="8"/>
  <c r="R543" i="8"/>
  <c r="Q543" i="8"/>
  <c r="N543" i="8"/>
  <c r="M543" i="8"/>
  <c r="O542" i="8"/>
  <c r="P542" i="8"/>
  <c r="AS542" i="8"/>
  <c r="L542" i="8"/>
  <c r="AR542" i="8"/>
  <c r="AQ542" i="8"/>
  <c r="AP542" i="8"/>
  <c r="AN542" i="8"/>
  <c r="S542" i="8"/>
  <c r="R542" i="8"/>
  <c r="Q542" i="8"/>
  <c r="N542" i="8"/>
  <c r="M542" i="8"/>
  <c r="AU541" i="8"/>
  <c r="O541" i="8"/>
  <c r="P541" i="8"/>
  <c r="AS541" i="8"/>
  <c r="L541" i="8"/>
  <c r="AR541" i="8"/>
  <c r="AQ541" i="8"/>
  <c r="AP541" i="8"/>
  <c r="AO541" i="8"/>
  <c r="AN541" i="8"/>
  <c r="Q541" i="8"/>
  <c r="R541" i="8"/>
  <c r="S541" i="8"/>
  <c r="AM541" i="8"/>
  <c r="AJ541" i="8" s="1"/>
  <c r="AK541" i="8" s="1"/>
  <c r="N541" i="8"/>
  <c r="M541" i="8"/>
  <c r="AU540" i="8"/>
  <c r="O540" i="8"/>
  <c r="P540" i="8"/>
  <c r="AS540" i="8"/>
  <c r="L540" i="8"/>
  <c r="AR540" i="8"/>
  <c r="AQ540" i="8"/>
  <c r="AP540" i="8"/>
  <c r="AO540" i="8"/>
  <c r="AN540" i="8"/>
  <c r="AM540" i="8"/>
  <c r="S540" i="8"/>
  <c r="R540" i="8"/>
  <c r="Q540" i="8"/>
  <c r="N540" i="8"/>
  <c r="M540" i="8"/>
  <c r="AU539" i="8"/>
  <c r="O539" i="8"/>
  <c r="P539" i="8"/>
  <c r="AS539" i="8"/>
  <c r="L539" i="8"/>
  <c r="AR539" i="8"/>
  <c r="AQ539" i="8"/>
  <c r="AP539" i="8"/>
  <c r="AO539" i="8"/>
  <c r="AN539" i="8"/>
  <c r="Q539" i="8"/>
  <c r="R539" i="8"/>
  <c r="S539" i="8"/>
  <c r="AM539" i="8"/>
  <c r="AJ539" i="8" s="1"/>
  <c r="AK539" i="8" s="1"/>
  <c r="N539" i="8"/>
  <c r="M539" i="8"/>
  <c r="AU538" i="8"/>
  <c r="O538" i="8"/>
  <c r="P538" i="8"/>
  <c r="AS538" i="8"/>
  <c r="L538" i="8"/>
  <c r="AR538" i="8"/>
  <c r="AQ538" i="8"/>
  <c r="AP538" i="8"/>
  <c r="AO538" i="8"/>
  <c r="AN538" i="8"/>
  <c r="AM538" i="8"/>
  <c r="S538" i="8"/>
  <c r="R538" i="8"/>
  <c r="Q538" i="8"/>
  <c r="N538" i="8"/>
  <c r="M538" i="8"/>
  <c r="O537" i="8"/>
  <c r="P537" i="8"/>
  <c r="L537" i="8"/>
  <c r="AR537" i="8"/>
  <c r="AQ537" i="8"/>
  <c r="AP537" i="8"/>
  <c r="AN537" i="8"/>
  <c r="S537" i="8"/>
  <c r="R537" i="8"/>
  <c r="Q537" i="8"/>
  <c r="N537" i="8"/>
  <c r="M537" i="8"/>
  <c r="AU536" i="8"/>
  <c r="O536" i="8"/>
  <c r="P536" i="8"/>
  <c r="AS536" i="8"/>
  <c r="L536" i="8"/>
  <c r="AR536" i="8"/>
  <c r="AQ536" i="8"/>
  <c r="AP536" i="8"/>
  <c r="AO536" i="8"/>
  <c r="AN536" i="8"/>
  <c r="Q536" i="8"/>
  <c r="R536" i="8"/>
  <c r="AM536" i="8"/>
  <c r="AJ536" i="8" s="1"/>
  <c r="AK536" i="8" s="1"/>
  <c r="S536" i="8"/>
  <c r="N536" i="8"/>
  <c r="M536" i="8"/>
  <c r="AU535" i="8"/>
  <c r="O535" i="8"/>
  <c r="P535" i="8"/>
  <c r="AS535" i="8"/>
  <c r="L535" i="8"/>
  <c r="AR535" i="8"/>
  <c r="AQ535" i="8"/>
  <c r="AP535" i="8"/>
  <c r="AO535" i="8"/>
  <c r="AN535" i="8"/>
  <c r="Q535" i="8"/>
  <c r="R535" i="8"/>
  <c r="AM535" i="8"/>
  <c r="AJ535" i="8" s="1"/>
  <c r="AK535" i="8" s="1"/>
  <c r="S535" i="8"/>
  <c r="N535" i="8"/>
  <c r="M535" i="8"/>
  <c r="O534" i="8"/>
  <c r="P534" i="8"/>
  <c r="AS534" i="8"/>
  <c r="L534" i="8"/>
  <c r="AR534" i="8"/>
  <c r="AQ534" i="8"/>
  <c r="AP534" i="8"/>
  <c r="AN534" i="8"/>
  <c r="Q534" i="8"/>
  <c r="R534" i="8"/>
  <c r="S534" i="8"/>
  <c r="N534" i="8"/>
  <c r="M534" i="8"/>
  <c r="AU533" i="8"/>
  <c r="O533" i="8"/>
  <c r="P533" i="8"/>
  <c r="AS533" i="8"/>
  <c r="L533" i="8"/>
  <c r="AR533" i="8"/>
  <c r="AQ533" i="8"/>
  <c r="AP533" i="8"/>
  <c r="AO533" i="8"/>
  <c r="AN533" i="8"/>
  <c r="Q533" i="8"/>
  <c r="R533" i="8"/>
  <c r="S533" i="8"/>
  <c r="AM533" i="8"/>
  <c r="N533" i="8"/>
  <c r="M533" i="8"/>
  <c r="AU532" i="8"/>
  <c r="AJ532" i="8" s="1"/>
  <c r="AK532" i="8" s="1"/>
  <c r="O532" i="8"/>
  <c r="P532" i="8"/>
  <c r="AS532" i="8"/>
  <c r="L532" i="8"/>
  <c r="AR532" i="8"/>
  <c r="AQ532" i="8"/>
  <c r="AP532" i="8"/>
  <c r="AO532" i="8"/>
  <c r="AN532" i="8"/>
  <c r="AM532" i="8"/>
  <c r="S532" i="8"/>
  <c r="R532" i="8"/>
  <c r="Q532" i="8"/>
  <c r="N532" i="8"/>
  <c r="M532" i="8"/>
  <c r="AU531" i="8"/>
  <c r="O531" i="8"/>
  <c r="P531" i="8"/>
  <c r="AS531" i="8"/>
  <c r="L531" i="8"/>
  <c r="AR531" i="8"/>
  <c r="AQ531" i="8"/>
  <c r="AP531" i="8"/>
  <c r="AO531" i="8"/>
  <c r="AN531" i="8"/>
  <c r="AM531" i="8"/>
  <c r="S531" i="8"/>
  <c r="R531" i="8"/>
  <c r="Q531" i="8"/>
  <c r="N531" i="8"/>
  <c r="M531" i="8"/>
  <c r="AU530" i="8"/>
  <c r="O530" i="8"/>
  <c r="P530" i="8"/>
  <c r="AS530" i="8"/>
  <c r="L530" i="8"/>
  <c r="AR530" i="8"/>
  <c r="AQ530" i="8"/>
  <c r="AP530" i="8"/>
  <c r="AO530" i="8"/>
  <c r="AN530" i="8"/>
  <c r="AM530" i="8"/>
  <c r="S530" i="8"/>
  <c r="R530" i="8"/>
  <c r="Q530" i="8"/>
  <c r="N530" i="8"/>
  <c r="M530" i="8"/>
  <c r="O529" i="8"/>
  <c r="P529" i="8"/>
  <c r="L529" i="8"/>
  <c r="AR529" i="8"/>
  <c r="AQ529" i="8"/>
  <c r="AP529" i="8"/>
  <c r="AN529" i="8"/>
  <c r="S529" i="8"/>
  <c r="R529" i="8"/>
  <c r="Q529" i="8"/>
  <c r="N529" i="8"/>
  <c r="M529" i="8"/>
  <c r="AU528" i="8"/>
  <c r="O528" i="8"/>
  <c r="P528" i="8"/>
  <c r="AS528" i="8"/>
  <c r="L528" i="8"/>
  <c r="AR528" i="8"/>
  <c r="AQ528" i="8"/>
  <c r="AP528" i="8"/>
  <c r="AO528" i="8"/>
  <c r="AN528" i="8"/>
  <c r="AM528" i="8"/>
  <c r="S528" i="8"/>
  <c r="R528" i="8"/>
  <c r="Q528" i="8"/>
  <c r="N528" i="8"/>
  <c r="M528" i="8"/>
  <c r="AU527" i="8"/>
  <c r="O527" i="8"/>
  <c r="P527" i="8"/>
  <c r="AS527" i="8"/>
  <c r="L527" i="8"/>
  <c r="AR527" i="8"/>
  <c r="AQ527" i="8"/>
  <c r="AP527" i="8"/>
  <c r="AO527" i="8"/>
  <c r="AN527" i="8"/>
  <c r="AM527" i="8"/>
  <c r="S527" i="8"/>
  <c r="R527" i="8"/>
  <c r="Q527" i="8"/>
  <c r="N527" i="8"/>
  <c r="M527" i="8"/>
  <c r="O526" i="8"/>
  <c r="P526" i="8"/>
  <c r="L526" i="8"/>
  <c r="AR526" i="8"/>
  <c r="AQ526" i="8"/>
  <c r="AP526" i="8"/>
  <c r="AN526" i="8"/>
  <c r="S526" i="8"/>
  <c r="R526" i="8"/>
  <c r="Q526" i="8"/>
  <c r="N526" i="8"/>
  <c r="M526" i="8"/>
  <c r="AU525" i="8"/>
  <c r="O525" i="8"/>
  <c r="P525" i="8"/>
  <c r="AS525" i="8"/>
  <c r="L525" i="8"/>
  <c r="AR525" i="8"/>
  <c r="AQ525" i="8"/>
  <c r="AP525" i="8"/>
  <c r="AO525" i="8"/>
  <c r="AN525" i="8"/>
  <c r="AM525" i="8"/>
  <c r="S525" i="8"/>
  <c r="R525" i="8"/>
  <c r="Q525" i="8"/>
  <c r="N525" i="8"/>
  <c r="M525" i="8"/>
  <c r="AU524" i="8"/>
  <c r="O524" i="8"/>
  <c r="P524" i="8"/>
  <c r="AS524" i="8"/>
  <c r="L524" i="8"/>
  <c r="AR524" i="8"/>
  <c r="AQ524" i="8"/>
  <c r="AP524" i="8"/>
  <c r="AO524" i="8"/>
  <c r="AN524" i="8"/>
  <c r="AM524" i="8"/>
  <c r="S524" i="8"/>
  <c r="R524" i="8"/>
  <c r="Q524" i="8"/>
  <c r="N524" i="8"/>
  <c r="M524" i="8"/>
  <c r="AU523" i="8"/>
  <c r="O523" i="8"/>
  <c r="P523" i="8"/>
  <c r="AS523" i="8"/>
  <c r="L523" i="8"/>
  <c r="AR523" i="8"/>
  <c r="AQ523" i="8"/>
  <c r="AP523" i="8"/>
  <c r="AO523" i="8"/>
  <c r="AN523" i="8"/>
  <c r="AM523" i="8"/>
  <c r="S523" i="8"/>
  <c r="R523" i="8"/>
  <c r="Q523" i="8"/>
  <c r="N523" i="8"/>
  <c r="M523" i="8"/>
  <c r="AU522" i="8"/>
  <c r="O522" i="8"/>
  <c r="P522" i="8"/>
  <c r="AS522" i="8"/>
  <c r="L522" i="8"/>
  <c r="AR522" i="8"/>
  <c r="AQ522" i="8"/>
  <c r="AP522" i="8"/>
  <c r="AO522" i="8"/>
  <c r="AN522" i="8"/>
  <c r="AM522" i="8"/>
  <c r="S522" i="8"/>
  <c r="R522" i="8"/>
  <c r="Q522" i="8"/>
  <c r="N522" i="8"/>
  <c r="M522" i="8"/>
  <c r="O521" i="8"/>
  <c r="P521" i="8"/>
  <c r="L521" i="8"/>
  <c r="AR521" i="8"/>
  <c r="AQ521" i="8"/>
  <c r="AP521" i="8"/>
  <c r="AN521" i="8"/>
  <c r="S521" i="8"/>
  <c r="R521" i="8"/>
  <c r="Q521" i="8"/>
  <c r="N521" i="8"/>
  <c r="M521" i="8"/>
  <c r="AU520" i="8"/>
  <c r="O520" i="8"/>
  <c r="P520" i="8"/>
  <c r="AS520" i="8"/>
  <c r="L520" i="8"/>
  <c r="AR520" i="8"/>
  <c r="AQ520" i="8"/>
  <c r="AP520" i="8"/>
  <c r="AO520" i="8"/>
  <c r="AN520" i="8"/>
  <c r="AM520" i="8"/>
  <c r="S520" i="8"/>
  <c r="R520" i="8"/>
  <c r="Q520" i="8"/>
  <c r="N520" i="8"/>
  <c r="M520" i="8"/>
  <c r="AU519" i="8"/>
  <c r="AJ519" i="8" s="1"/>
  <c r="AK519" i="8" s="1"/>
  <c r="O519" i="8"/>
  <c r="P519" i="8"/>
  <c r="AS519" i="8"/>
  <c r="L519" i="8"/>
  <c r="AR519" i="8"/>
  <c r="AQ519" i="8"/>
  <c r="AP519" i="8"/>
  <c r="AO519" i="8"/>
  <c r="AN519" i="8"/>
  <c r="AM519" i="8"/>
  <c r="S519" i="8"/>
  <c r="R519" i="8"/>
  <c r="Q519" i="8"/>
  <c r="N519" i="8"/>
  <c r="M519" i="8"/>
  <c r="O518" i="8"/>
  <c r="P518" i="8"/>
  <c r="L518" i="8"/>
  <c r="AR518" i="8"/>
  <c r="AQ518" i="8"/>
  <c r="AP518" i="8"/>
  <c r="AN518" i="8"/>
  <c r="S518" i="8"/>
  <c r="R518" i="8"/>
  <c r="Q518" i="8"/>
  <c r="N518" i="8"/>
  <c r="M518" i="8"/>
  <c r="AU517" i="8"/>
  <c r="O517" i="8"/>
  <c r="P517" i="8"/>
  <c r="AS517" i="8"/>
  <c r="L517" i="8"/>
  <c r="AR517" i="8"/>
  <c r="AQ517" i="8"/>
  <c r="AP517" i="8"/>
  <c r="AO517" i="8"/>
  <c r="AN517" i="8"/>
  <c r="AM517" i="8"/>
  <c r="S517" i="8"/>
  <c r="R517" i="8"/>
  <c r="Q517" i="8"/>
  <c r="N517" i="8"/>
  <c r="M517" i="8"/>
  <c r="AU516" i="8"/>
  <c r="O516" i="8"/>
  <c r="P516" i="8"/>
  <c r="AS516" i="8"/>
  <c r="L516" i="8"/>
  <c r="AR516" i="8"/>
  <c r="AQ516" i="8"/>
  <c r="AP516" i="8"/>
  <c r="AO516" i="8"/>
  <c r="AN516" i="8"/>
  <c r="AM516" i="8"/>
  <c r="S516" i="8"/>
  <c r="R516" i="8"/>
  <c r="Q516" i="8"/>
  <c r="N516" i="8"/>
  <c r="M516" i="8"/>
  <c r="AU515" i="8"/>
  <c r="O515" i="8"/>
  <c r="P515" i="8"/>
  <c r="AS515" i="8"/>
  <c r="L515" i="8"/>
  <c r="AR515" i="8"/>
  <c r="AQ515" i="8"/>
  <c r="AP515" i="8"/>
  <c r="AO515" i="8"/>
  <c r="AN515" i="8"/>
  <c r="AM515" i="8"/>
  <c r="S515" i="8"/>
  <c r="R515" i="8"/>
  <c r="Q515" i="8"/>
  <c r="N515" i="8"/>
  <c r="M515" i="8"/>
  <c r="AU514" i="8"/>
  <c r="O514" i="8"/>
  <c r="P514" i="8"/>
  <c r="AS514" i="8"/>
  <c r="L514" i="8"/>
  <c r="AR514" i="8"/>
  <c r="AQ514" i="8"/>
  <c r="AP514" i="8"/>
  <c r="AO514" i="8"/>
  <c r="AN514" i="8"/>
  <c r="AM514" i="8"/>
  <c r="S514" i="8"/>
  <c r="R514" i="8"/>
  <c r="Q514" i="8"/>
  <c r="N514" i="8"/>
  <c r="M514" i="8"/>
  <c r="O513" i="8"/>
  <c r="P513" i="8"/>
  <c r="L513" i="8"/>
  <c r="AR513" i="8"/>
  <c r="AQ513" i="8"/>
  <c r="AP513" i="8"/>
  <c r="AN513" i="8"/>
  <c r="Q513" i="8"/>
  <c r="R513" i="8"/>
  <c r="S513" i="8"/>
  <c r="N513" i="8"/>
  <c r="M513" i="8"/>
  <c r="AU512" i="8"/>
  <c r="O512" i="8"/>
  <c r="P512" i="8"/>
  <c r="AS512" i="8"/>
  <c r="L512" i="8"/>
  <c r="AR512" i="8"/>
  <c r="AQ512" i="8"/>
  <c r="AP512" i="8"/>
  <c r="AO512" i="8"/>
  <c r="AN512" i="8"/>
  <c r="AM512" i="8"/>
  <c r="S512" i="8"/>
  <c r="R512" i="8"/>
  <c r="Q512" i="8"/>
  <c r="N512" i="8"/>
  <c r="M512" i="8"/>
  <c r="AU511" i="8"/>
  <c r="O511" i="8"/>
  <c r="P511" i="8"/>
  <c r="AS511" i="8"/>
  <c r="L511" i="8"/>
  <c r="AR511" i="8"/>
  <c r="AQ511" i="8"/>
  <c r="AP511" i="8"/>
  <c r="AO511" i="8"/>
  <c r="AN511" i="8"/>
  <c r="Q511" i="8"/>
  <c r="R511" i="8"/>
  <c r="S511" i="8"/>
  <c r="AM511" i="8"/>
  <c r="N511" i="8"/>
  <c r="M511" i="8"/>
  <c r="O510" i="8"/>
  <c r="P510" i="8"/>
  <c r="L510" i="8"/>
  <c r="AR510" i="8"/>
  <c r="AQ510" i="8"/>
  <c r="AP510" i="8"/>
  <c r="AN510" i="8"/>
  <c r="S510" i="8"/>
  <c r="R510" i="8"/>
  <c r="Q510" i="8"/>
  <c r="N510" i="8"/>
  <c r="M510" i="8"/>
  <c r="AU509" i="8"/>
  <c r="O509" i="8"/>
  <c r="P509" i="8"/>
  <c r="AS509" i="8"/>
  <c r="L509" i="8"/>
  <c r="AR509" i="8"/>
  <c r="AQ509" i="8"/>
  <c r="AP509" i="8"/>
  <c r="AO509" i="8"/>
  <c r="AN509" i="8"/>
  <c r="AM509" i="8"/>
  <c r="S509" i="8"/>
  <c r="R509" i="8"/>
  <c r="Q509" i="8"/>
  <c r="N509" i="8"/>
  <c r="M509" i="8"/>
  <c r="AU508" i="8"/>
  <c r="O508" i="8"/>
  <c r="P508" i="8"/>
  <c r="AS508" i="8"/>
  <c r="L508" i="8"/>
  <c r="AR508" i="8"/>
  <c r="AQ508" i="8"/>
  <c r="AP508" i="8"/>
  <c r="AO508" i="8"/>
  <c r="AN508" i="8"/>
  <c r="Q508" i="8"/>
  <c r="R508" i="8"/>
  <c r="S508" i="8"/>
  <c r="AM508" i="8"/>
  <c r="N508" i="8"/>
  <c r="M508" i="8"/>
  <c r="AU507" i="8"/>
  <c r="O507" i="8"/>
  <c r="P507" i="8"/>
  <c r="AS507" i="8"/>
  <c r="L507" i="8"/>
  <c r="AR507" i="8"/>
  <c r="AQ507" i="8"/>
  <c r="AP507" i="8"/>
  <c r="AO507" i="8"/>
  <c r="AN507" i="8"/>
  <c r="AM507" i="8"/>
  <c r="S507" i="8"/>
  <c r="R507" i="8"/>
  <c r="Q507" i="8"/>
  <c r="N507" i="8"/>
  <c r="M507" i="8"/>
  <c r="AU506" i="8"/>
  <c r="O506" i="8"/>
  <c r="P506" i="8"/>
  <c r="AS506" i="8"/>
  <c r="L506" i="8"/>
  <c r="AR506" i="8"/>
  <c r="AQ506" i="8"/>
  <c r="AP506" i="8"/>
  <c r="AO506" i="8"/>
  <c r="AN506" i="8"/>
  <c r="Q506" i="8"/>
  <c r="R506" i="8"/>
  <c r="S506" i="8"/>
  <c r="AM506" i="8"/>
  <c r="N506" i="8"/>
  <c r="M506" i="8"/>
  <c r="O505" i="8"/>
  <c r="P505" i="8"/>
  <c r="L505" i="8"/>
  <c r="AR505" i="8"/>
  <c r="AQ505" i="8"/>
  <c r="AP505" i="8"/>
  <c r="AN505" i="8"/>
  <c r="Q505" i="8"/>
  <c r="R505" i="8"/>
  <c r="S505" i="8"/>
  <c r="N505" i="8"/>
  <c r="M505" i="8"/>
  <c r="AU504" i="8"/>
  <c r="O504" i="8"/>
  <c r="P504" i="8"/>
  <c r="AS504" i="8"/>
  <c r="L504" i="8"/>
  <c r="AR504" i="8"/>
  <c r="AQ504" i="8"/>
  <c r="AP504" i="8"/>
  <c r="AO504" i="8"/>
  <c r="AN504" i="8"/>
  <c r="Q504" i="8"/>
  <c r="R504" i="8"/>
  <c r="S504" i="8"/>
  <c r="AM504" i="8"/>
  <c r="N504" i="8"/>
  <c r="M504" i="8"/>
  <c r="AU503" i="8"/>
  <c r="O503" i="8"/>
  <c r="P503" i="8"/>
  <c r="AS503" i="8"/>
  <c r="L503" i="8"/>
  <c r="AR503" i="8"/>
  <c r="AQ503" i="8"/>
  <c r="AP503" i="8"/>
  <c r="AO503" i="8"/>
  <c r="AN503" i="8"/>
  <c r="AM503" i="8"/>
  <c r="S503" i="8"/>
  <c r="R503" i="8"/>
  <c r="Q503" i="8"/>
  <c r="N503" i="8"/>
  <c r="M503" i="8"/>
  <c r="O502" i="8"/>
  <c r="P502" i="8"/>
  <c r="AS502" i="8"/>
  <c r="L502" i="8"/>
  <c r="AR502" i="8"/>
  <c r="AQ502" i="8"/>
  <c r="AP502" i="8"/>
  <c r="AN502" i="8"/>
  <c r="Q502" i="8"/>
  <c r="R502" i="8"/>
  <c r="S502" i="8"/>
  <c r="N502" i="8"/>
  <c r="M502" i="8"/>
  <c r="AU501" i="8"/>
  <c r="O501" i="8"/>
  <c r="P501" i="8"/>
  <c r="AS501" i="8"/>
  <c r="L501" i="8"/>
  <c r="AR501" i="8"/>
  <c r="AQ501" i="8"/>
  <c r="AP501" i="8"/>
  <c r="AO501" i="8"/>
  <c r="AN501" i="8"/>
  <c r="Q501" i="8"/>
  <c r="R501" i="8"/>
  <c r="AM501" i="8"/>
  <c r="S501" i="8"/>
  <c r="N501" i="8"/>
  <c r="M501" i="8"/>
  <c r="AU500" i="8"/>
  <c r="O500" i="8"/>
  <c r="P500" i="8"/>
  <c r="AS500" i="8"/>
  <c r="L500" i="8"/>
  <c r="AR500" i="8"/>
  <c r="AQ500" i="8"/>
  <c r="AP500" i="8"/>
  <c r="AO500" i="8"/>
  <c r="AN500" i="8"/>
  <c r="Q500" i="8"/>
  <c r="R500" i="8"/>
  <c r="S500" i="8"/>
  <c r="AM500" i="8"/>
  <c r="AJ500" i="8" s="1"/>
  <c r="AK500" i="8" s="1"/>
  <c r="N500" i="8"/>
  <c r="M500" i="8"/>
  <c r="AU499" i="8"/>
  <c r="O499" i="8"/>
  <c r="P499" i="8"/>
  <c r="AS499" i="8"/>
  <c r="L499" i="8"/>
  <c r="AR499" i="8"/>
  <c r="AQ499" i="8"/>
  <c r="AP499" i="8"/>
  <c r="AO499" i="8"/>
  <c r="AN499" i="8"/>
  <c r="Q499" i="8"/>
  <c r="R499" i="8"/>
  <c r="S499" i="8"/>
  <c r="AM499" i="8"/>
  <c r="AJ499" i="8" s="1"/>
  <c r="AK499" i="8" s="1"/>
  <c r="N499" i="8"/>
  <c r="M499" i="8"/>
  <c r="AU498" i="8"/>
  <c r="O498" i="8"/>
  <c r="P498" i="8"/>
  <c r="AS498" i="8"/>
  <c r="L498" i="8"/>
  <c r="AR498" i="8"/>
  <c r="AQ498" i="8"/>
  <c r="AP498" i="8"/>
  <c r="AO498" i="8"/>
  <c r="AN498" i="8"/>
  <c r="Q498" i="8"/>
  <c r="R498" i="8"/>
  <c r="S498" i="8"/>
  <c r="AM498" i="8"/>
  <c r="AJ498" i="8" s="1"/>
  <c r="AK498" i="8" s="1"/>
  <c r="N498" i="8"/>
  <c r="M498" i="8"/>
  <c r="O497" i="8"/>
  <c r="P497" i="8"/>
  <c r="L497" i="8"/>
  <c r="AR497" i="8"/>
  <c r="AQ497" i="8"/>
  <c r="AP497" i="8"/>
  <c r="AN497" i="8"/>
  <c r="S497" i="8"/>
  <c r="R497" i="8"/>
  <c r="Q497" i="8"/>
  <c r="N497" i="8"/>
  <c r="M497" i="8"/>
  <c r="AU496" i="8"/>
  <c r="O496" i="8"/>
  <c r="P496" i="8"/>
  <c r="AS496" i="8"/>
  <c r="L496" i="8"/>
  <c r="AR496" i="8"/>
  <c r="AQ496" i="8"/>
  <c r="AP496" i="8"/>
  <c r="AO496" i="8"/>
  <c r="AN496" i="8"/>
  <c r="AM496" i="8"/>
  <c r="S496" i="8"/>
  <c r="R496" i="8"/>
  <c r="Q496" i="8"/>
  <c r="N496" i="8"/>
  <c r="M496" i="8"/>
  <c r="AU495" i="8"/>
  <c r="O495" i="8"/>
  <c r="P495" i="8"/>
  <c r="AS495" i="8"/>
  <c r="L495" i="8"/>
  <c r="AR495" i="8"/>
  <c r="AQ495" i="8"/>
  <c r="AP495" i="8"/>
  <c r="AO495" i="8"/>
  <c r="AN495" i="8"/>
  <c r="AM495" i="8"/>
  <c r="S495" i="8"/>
  <c r="R495" i="8"/>
  <c r="Q495" i="8"/>
  <c r="N495" i="8"/>
  <c r="M495" i="8"/>
  <c r="O494" i="8"/>
  <c r="P494" i="8"/>
  <c r="L494" i="8"/>
  <c r="AR494" i="8"/>
  <c r="AQ494" i="8"/>
  <c r="AP494" i="8"/>
  <c r="AN494" i="8"/>
  <c r="S494" i="8"/>
  <c r="R494" i="8"/>
  <c r="Q494" i="8"/>
  <c r="N494" i="8"/>
  <c r="M494" i="8"/>
  <c r="AU493" i="8"/>
  <c r="O493" i="8"/>
  <c r="P493" i="8"/>
  <c r="AS493" i="8"/>
  <c r="L493" i="8"/>
  <c r="AR493" i="8"/>
  <c r="AQ493" i="8"/>
  <c r="AP493" i="8"/>
  <c r="AO493" i="8"/>
  <c r="AN493" i="8"/>
  <c r="AM493" i="8"/>
  <c r="S493" i="8"/>
  <c r="R493" i="8"/>
  <c r="Q493" i="8"/>
  <c r="N493" i="8"/>
  <c r="M493" i="8"/>
  <c r="AU492" i="8"/>
  <c r="O492" i="8"/>
  <c r="P492" i="8"/>
  <c r="AS492" i="8"/>
  <c r="L492" i="8"/>
  <c r="AR492" i="8"/>
  <c r="AQ492" i="8"/>
  <c r="AP492" i="8"/>
  <c r="AO492" i="8"/>
  <c r="AN492" i="8"/>
  <c r="AM492" i="8"/>
  <c r="S492" i="8"/>
  <c r="R492" i="8"/>
  <c r="Q492" i="8"/>
  <c r="N492" i="8"/>
  <c r="M492" i="8"/>
  <c r="AU491" i="8"/>
  <c r="O491" i="8"/>
  <c r="P491" i="8"/>
  <c r="AS491" i="8"/>
  <c r="L491" i="8"/>
  <c r="AR491" i="8"/>
  <c r="AQ491" i="8"/>
  <c r="AP491" i="8"/>
  <c r="AO491" i="8"/>
  <c r="AN491" i="8"/>
  <c r="Q491" i="8"/>
  <c r="R491" i="8"/>
  <c r="S491" i="8"/>
  <c r="AM491" i="8"/>
  <c r="AJ491" i="8" s="1"/>
  <c r="AK491" i="8" s="1"/>
  <c r="N491" i="8"/>
  <c r="M491" i="8"/>
  <c r="AU490" i="8"/>
  <c r="O490" i="8"/>
  <c r="P490" i="8"/>
  <c r="AS490" i="8"/>
  <c r="L490" i="8"/>
  <c r="AR490" i="8"/>
  <c r="AQ490" i="8"/>
  <c r="AP490" i="8"/>
  <c r="AO490" i="8"/>
  <c r="AN490" i="8"/>
  <c r="AM490" i="8"/>
  <c r="S490" i="8"/>
  <c r="R490" i="8"/>
  <c r="Q490" i="8"/>
  <c r="N490" i="8"/>
  <c r="M490" i="8"/>
  <c r="O489" i="8"/>
  <c r="P489" i="8"/>
  <c r="L489" i="8"/>
  <c r="AR489" i="8"/>
  <c r="AQ489" i="8"/>
  <c r="AP489" i="8"/>
  <c r="AN489" i="8"/>
  <c r="S489" i="8"/>
  <c r="R489" i="8"/>
  <c r="Q489" i="8"/>
  <c r="N489" i="8"/>
  <c r="M489" i="8"/>
  <c r="AU488" i="8"/>
  <c r="O488" i="8"/>
  <c r="P488" i="8"/>
  <c r="AS488" i="8"/>
  <c r="L488" i="8"/>
  <c r="AR488" i="8"/>
  <c r="AQ488" i="8"/>
  <c r="AP488" i="8"/>
  <c r="AO488" i="8"/>
  <c r="AN488" i="8"/>
  <c r="AM488" i="8"/>
  <c r="AJ488" i="8" s="1"/>
  <c r="AK488" i="8" s="1"/>
  <c r="S488" i="8"/>
  <c r="R488" i="8"/>
  <c r="Q488" i="8"/>
  <c r="N488" i="8"/>
  <c r="M488" i="8"/>
  <c r="AU487" i="8"/>
  <c r="O487" i="8"/>
  <c r="P487" i="8"/>
  <c r="AS487" i="8"/>
  <c r="L487" i="8"/>
  <c r="AR487" i="8"/>
  <c r="AQ487" i="8"/>
  <c r="AP487" i="8"/>
  <c r="AO487" i="8"/>
  <c r="AN487" i="8"/>
  <c r="Q487" i="8"/>
  <c r="R487" i="8"/>
  <c r="AM487" i="8"/>
  <c r="AJ487" i="8" s="1"/>
  <c r="AK487" i="8" s="1"/>
  <c r="S487" i="8"/>
  <c r="N487" i="8"/>
  <c r="M487" i="8"/>
  <c r="O486" i="8"/>
  <c r="P486" i="8"/>
  <c r="L486" i="8"/>
  <c r="AR486" i="8"/>
  <c r="AQ486" i="8"/>
  <c r="AP486" i="8"/>
  <c r="AN486" i="8"/>
  <c r="Q486" i="8"/>
  <c r="R486" i="8"/>
  <c r="AM486" i="8"/>
  <c r="S486" i="8"/>
  <c r="N486" i="8"/>
  <c r="M486" i="8"/>
  <c r="AU485" i="8"/>
  <c r="O485" i="8"/>
  <c r="P485" i="8"/>
  <c r="AS485" i="8"/>
  <c r="L485" i="8"/>
  <c r="AR485" i="8"/>
  <c r="AQ485" i="8"/>
  <c r="AP485" i="8"/>
  <c r="AO485" i="8"/>
  <c r="AN485" i="8"/>
  <c r="Q485" i="8"/>
  <c r="R485" i="8"/>
  <c r="AM485" i="8"/>
  <c r="AJ485" i="8" s="1"/>
  <c r="AK485" i="8" s="1"/>
  <c r="S485" i="8"/>
  <c r="N485" i="8"/>
  <c r="M485" i="8"/>
  <c r="AU484" i="8"/>
  <c r="AJ484" i="8" s="1"/>
  <c r="AK484" i="8" s="1"/>
  <c r="O484" i="8"/>
  <c r="P484" i="8"/>
  <c r="AS484" i="8"/>
  <c r="L484" i="8"/>
  <c r="AR484" i="8"/>
  <c r="AQ484" i="8"/>
  <c r="AP484" i="8"/>
  <c r="AO484" i="8"/>
  <c r="AN484" i="8"/>
  <c r="AM484" i="8"/>
  <c r="S484" i="8"/>
  <c r="R484" i="8"/>
  <c r="Q484" i="8"/>
  <c r="N484" i="8"/>
  <c r="M484" i="8"/>
  <c r="AU483" i="8"/>
  <c r="O483" i="8"/>
  <c r="P483" i="8"/>
  <c r="AS483" i="8"/>
  <c r="L483" i="8"/>
  <c r="AR483" i="8"/>
  <c r="AQ483" i="8"/>
  <c r="AP483" i="8"/>
  <c r="AO483" i="8"/>
  <c r="AN483" i="8"/>
  <c r="AM483" i="8"/>
  <c r="S483" i="8"/>
  <c r="R483" i="8"/>
  <c r="Q483" i="8"/>
  <c r="N483" i="8"/>
  <c r="M483" i="8"/>
  <c r="AU482" i="8"/>
  <c r="O482" i="8"/>
  <c r="P482" i="8"/>
  <c r="AS482" i="8"/>
  <c r="L482" i="8"/>
  <c r="AR482" i="8"/>
  <c r="AQ482" i="8"/>
  <c r="AP482" i="8"/>
  <c r="AO482" i="8"/>
  <c r="AN482" i="8"/>
  <c r="Q482" i="8"/>
  <c r="R482" i="8"/>
  <c r="S482" i="8"/>
  <c r="AM482" i="8"/>
  <c r="AJ482" i="8" s="1"/>
  <c r="AK482" i="8" s="1"/>
  <c r="N482" i="8"/>
  <c r="M482" i="8"/>
  <c r="O481" i="8"/>
  <c r="P481" i="8"/>
  <c r="L481" i="8"/>
  <c r="AR481" i="8"/>
  <c r="AQ481" i="8"/>
  <c r="AP481" i="8"/>
  <c r="AN481" i="8"/>
  <c r="S481" i="8"/>
  <c r="R481" i="8"/>
  <c r="Q481" i="8"/>
  <c r="N481" i="8"/>
  <c r="M481" i="8"/>
  <c r="AU480" i="8"/>
  <c r="O480" i="8"/>
  <c r="P480" i="8"/>
  <c r="AS480" i="8"/>
  <c r="L480" i="8"/>
  <c r="AR480" i="8"/>
  <c r="AQ480" i="8"/>
  <c r="AP480" i="8"/>
  <c r="AO480" i="8"/>
  <c r="AN480" i="8"/>
  <c r="Q480" i="8"/>
  <c r="R480" i="8"/>
  <c r="S480" i="8"/>
  <c r="AM480" i="8"/>
  <c r="N480" i="8"/>
  <c r="M480" i="8"/>
  <c r="AU479" i="8"/>
  <c r="O479" i="8"/>
  <c r="P479" i="8"/>
  <c r="AS479" i="8"/>
  <c r="L479" i="8"/>
  <c r="AR479" i="8"/>
  <c r="AQ479" i="8"/>
  <c r="AP479" i="8"/>
  <c r="AO479" i="8"/>
  <c r="AN479" i="8"/>
  <c r="AM479" i="8"/>
  <c r="S479" i="8"/>
  <c r="R479" i="8"/>
  <c r="Q479" i="8"/>
  <c r="N479" i="8"/>
  <c r="M479" i="8"/>
  <c r="O478" i="8"/>
  <c r="P478" i="8"/>
  <c r="L478" i="8"/>
  <c r="AR478" i="8"/>
  <c r="AQ478" i="8"/>
  <c r="AP478" i="8"/>
  <c r="AN478" i="8"/>
  <c r="Q478" i="8"/>
  <c r="R478" i="8"/>
  <c r="S478" i="8"/>
  <c r="N478" i="8"/>
  <c r="M478" i="8"/>
  <c r="AU477" i="8"/>
  <c r="O477" i="8"/>
  <c r="P477" i="8"/>
  <c r="AS477" i="8"/>
  <c r="L477" i="8"/>
  <c r="AR477" i="8"/>
  <c r="AQ477" i="8"/>
  <c r="AP477" i="8"/>
  <c r="AO477" i="8"/>
  <c r="AN477" i="8"/>
  <c r="AM477" i="8"/>
  <c r="S477" i="8"/>
  <c r="R477" i="8"/>
  <c r="Q477" i="8"/>
  <c r="N477" i="8"/>
  <c r="M477" i="8"/>
  <c r="AU476" i="8"/>
  <c r="O476" i="8"/>
  <c r="P476" i="8"/>
  <c r="AS476" i="8"/>
  <c r="L476" i="8"/>
  <c r="AR476" i="8"/>
  <c r="AQ476" i="8"/>
  <c r="AP476" i="8"/>
  <c r="AO476" i="8"/>
  <c r="AN476" i="8"/>
  <c r="AM476" i="8"/>
  <c r="S476" i="8"/>
  <c r="R476" i="8"/>
  <c r="Q476" i="8"/>
  <c r="N476" i="8"/>
  <c r="M476" i="8"/>
  <c r="AU475" i="8"/>
  <c r="O475" i="8"/>
  <c r="P475" i="8"/>
  <c r="AS475" i="8"/>
  <c r="L475" i="8"/>
  <c r="AR475" i="8"/>
  <c r="AQ475" i="8"/>
  <c r="AP475" i="8"/>
  <c r="AO475" i="8"/>
  <c r="AN475" i="8"/>
  <c r="AM475" i="8"/>
  <c r="S475" i="8"/>
  <c r="R475" i="8"/>
  <c r="Q475" i="8"/>
  <c r="N475" i="8"/>
  <c r="M475" i="8"/>
  <c r="AU474" i="8"/>
  <c r="O474" i="8"/>
  <c r="P474" i="8"/>
  <c r="AS474" i="8"/>
  <c r="L474" i="8"/>
  <c r="AR474" i="8"/>
  <c r="AQ474" i="8"/>
  <c r="AP474" i="8"/>
  <c r="AO474" i="8"/>
  <c r="AN474" i="8"/>
  <c r="Q474" i="8"/>
  <c r="R474" i="8"/>
  <c r="AM474" i="8"/>
  <c r="S474" i="8"/>
  <c r="N474" i="8"/>
  <c r="M474" i="8"/>
  <c r="O473" i="8"/>
  <c r="P473" i="8"/>
  <c r="L473" i="8"/>
  <c r="AR473" i="8"/>
  <c r="AQ473" i="8"/>
  <c r="AP473" i="8"/>
  <c r="AN473" i="8"/>
  <c r="S473" i="8"/>
  <c r="R473" i="8"/>
  <c r="Q473" i="8"/>
  <c r="N473" i="8"/>
  <c r="M473" i="8"/>
  <c r="AU472" i="8"/>
  <c r="O472" i="8"/>
  <c r="P472" i="8"/>
  <c r="AS472" i="8"/>
  <c r="L472" i="8"/>
  <c r="AR472" i="8"/>
  <c r="AQ472" i="8"/>
  <c r="AP472" i="8"/>
  <c r="AO472" i="8"/>
  <c r="AN472" i="8"/>
  <c r="Q472" i="8"/>
  <c r="R472" i="8"/>
  <c r="S472" i="8"/>
  <c r="AM472" i="8"/>
  <c r="N472" i="8"/>
  <c r="M472" i="8"/>
  <c r="AU471" i="8"/>
  <c r="O471" i="8"/>
  <c r="P471" i="8"/>
  <c r="AS471" i="8"/>
  <c r="L471" i="8"/>
  <c r="AR471" i="8"/>
  <c r="AQ471" i="8"/>
  <c r="AP471" i="8"/>
  <c r="AO471" i="8"/>
  <c r="AN471" i="8"/>
  <c r="AM471" i="8"/>
  <c r="S471" i="8"/>
  <c r="R471" i="8"/>
  <c r="Q471" i="8"/>
  <c r="N471" i="8"/>
  <c r="M471" i="8"/>
  <c r="AU470" i="8"/>
  <c r="O470" i="8"/>
  <c r="P470" i="8"/>
  <c r="L470" i="8"/>
  <c r="AR470" i="8"/>
  <c r="AQ470" i="8"/>
  <c r="AP470" i="8"/>
  <c r="AO470" i="8"/>
  <c r="AN470" i="8"/>
  <c r="Q470" i="8"/>
  <c r="R470" i="8"/>
  <c r="S470" i="8"/>
  <c r="N470" i="8"/>
  <c r="M470" i="8"/>
  <c r="AU469" i="8"/>
  <c r="O469" i="8"/>
  <c r="P469" i="8"/>
  <c r="AS469" i="8"/>
  <c r="L469" i="8"/>
  <c r="AR469" i="8"/>
  <c r="AQ469" i="8"/>
  <c r="AP469" i="8"/>
  <c r="AO469" i="8"/>
  <c r="AN469" i="8"/>
  <c r="Q469" i="8"/>
  <c r="R469" i="8"/>
  <c r="AM469" i="8"/>
  <c r="S469" i="8"/>
  <c r="N469" i="8"/>
  <c r="M469" i="8"/>
  <c r="AU468" i="8"/>
  <c r="O468" i="8"/>
  <c r="P468" i="8"/>
  <c r="AS468" i="8"/>
  <c r="L468" i="8"/>
  <c r="AR468" i="8"/>
  <c r="AQ468" i="8"/>
  <c r="AP468" i="8"/>
  <c r="AO468" i="8"/>
  <c r="AN468" i="8"/>
  <c r="Q468" i="8"/>
  <c r="R468" i="8"/>
  <c r="S468" i="8"/>
  <c r="AM468" i="8"/>
  <c r="N468" i="8"/>
  <c r="M468" i="8"/>
  <c r="AU467" i="8"/>
  <c r="AJ467" i="8" s="1"/>
  <c r="AK467" i="8" s="1"/>
  <c r="O467" i="8"/>
  <c r="P467" i="8"/>
  <c r="AS467" i="8"/>
  <c r="L467" i="8"/>
  <c r="AR467" i="8"/>
  <c r="AQ467" i="8"/>
  <c r="AP467" i="8"/>
  <c r="AO467" i="8"/>
  <c r="AN467" i="8"/>
  <c r="AM467" i="8"/>
  <c r="S467" i="8"/>
  <c r="R467" i="8"/>
  <c r="Q467" i="8"/>
  <c r="N467" i="8"/>
  <c r="M467" i="8"/>
  <c r="AU466" i="8"/>
  <c r="AJ466" i="8" s="1"/>
  <c r="AK466" i="8" s="1"/>
  <c r="O466" i="8"/>
  <c r="P466" i="8"/>
  <c r="AS466" i="8"/>
  <c r="L466" i="8"/>
  <c r="AR466" i="8"/>
  <c r="AQ466" i="8"/>
  <c r="AP466" i="8"/>
  <c r="AO466" i="8"/>
  <c r="AN466" i="8"/>
  <c r="AM466" i="8"/>
  <c r="S466" i="8"/>
  <c r="R466" i="8"/>
  <c r="Q466" i="8"/>
  <c r="N466" i="8"/>
  <c r="M466" i="8"/>
  <c r="O465" i="8"/>
  <c r="P465" i="8"/>
  <c r="L465" i="8"/>
  <c r="AR465" i="8"/>
  <c r="AQ465" i="8"/>
  <c r="AP465" i="8"/>
  <c r="AN465" i="8"/>
  <c r="S465" i="8"/>
  <c r="R465" i="8"/>
  <c r="Q465" i="8"/>
  <c r="N465" i="8"/>
  <c r="M465" i="8"/>
  <c r="AU464" i="8"/>
  <c r="O464" i="8"/>
  <c r="P464" i="8"/>
  <c r="AS464" i="8"/>
  <c r="L464" i="8"/>
  <c r="AR464" i="8"/>
  <c r="AQ464" i="8"/>
  <c r="AP464" i="8"/>
  <c r="AO464" i="8"/>
  <c r="AN464" i="8"/>
  <c r="AM464" i="8"/>
  <c r="S464" i="8"/>
  <c r="R464" i="8"/>
  <c r="Q464" i="8"/>
  <c r="N464" i="8"/>
  <c r="M464" i="8"/>
  <c r="AU463" i="8"/>
  <c r="O463" i="8"/>
  <c r="P463" i="8"/>
  <c r="AS463" i="8"/>
  <c r="L463" i="8"/>
  <c r="AR463" i="8"/>
  <c r="AQ463" i="8"/>
  <c r="AP463" i="8"/>
  <c r="AO463" i="8"/>
  <c r="AN463" i="8"/>
  <c r="Q463" i="8"/>
  <c r="R463" i="8"/>
  <c r="S463" i="8"/>
  <c r="AM463" i="8"/>
  <c r="N463" i="8"/>
  <c r="M463" i="8"/>
  <c r="AU462" i="8"/>
  <c r="O462" i="8"/>
  <c r="P462" i="8"/>
  <c r="L462" i="8"/>
  <c r="AR462" i="8"/>
  <c r="AQ462" i="8"/>
  <c r="AP462" i="8"/>
  <c r="AO462" i="8"/>
  <c r="AN462" i="8"/>
  <c r="S462" i="8"/>
  <c r="R462" i="8"/>
  <c r="Q462" i="8"/>
  <c r="N462" i="8"/>
  <c r="M462" i="8"/>
  <c r="AU461" i="8"/>
  <c r="O461" i="8"/>
  <c r="P461" i="8"/>
  <c r="AS461" i="8"/>
  <c r="L461" i="8"/>
  <c r="AR461" i="8"/>
  <c r="AQ461" i="8"/>
  <c r="AP461" i="8"/>
  <c r="AO461" i="8"/>
  <c r="AN461" i="8"/>
  <c r="Q461" i="8"/>
  <c r="R461" i="8"/>
  <c r="S461" i="8"/>
  <c r="AM461" i="8"/>
  <c r="N461" i="8"/>
  <c r="M461" i="8"/>
  <c r="AU460" i="8"/>
  <c r="O460" i="8"/>
  <c r="P460" i="8"/>
  <c r="AS460" i="8"/>
  <c r="L460" i="8"/>
  <c r="AR460" i="8"/>
  <c r="AQ460" i="8"/>
  <c r="AP460" i="8"/>
  <c r="AO460" i="8"/>
  <c r="AN460" i="8"/>
  <c r="AM460" i="8"/>
  <c r="S460" i="8"/>
  <c r="R460" i="8"/>
  <c r="Q460" i="8"/>
  <c r="N460" i="8"/>
  <c r="M460" i="8"/>
  <c r="AU459" i="8"/>
  <c r="O459" i="8"/>
  <c r="P459" i="8"/>
  <c r="AS459" i="8"/>
  <c r="L459" i="8"/>
  <c r="AR459" i="8"/>
  <c r="AQ459" i="8"/>
  <c r="AP459" i="8"/>
  <c r="AO459" i="8"/>
  <c r="AN459" i="8"/>
  <c r="Q459" i="8"/>
  <c r="R459" i="8"/>
  <c r="AM459" i="8"/>
  <c r="S459" i="8"/>
  <c r="N459" i="8"/>
  <c r="M459" i="8"/>
  <c r="AU458" i="8"/>
  <c r="O458" i="8"/>
  <c r="P458" i="8"/>
  <c r="AS458" i="8"/>
  <c r="L458" i="8"/>
  <c r="AR458" i="8"/>
  <c r="AQ458" i="8"/>
  <c r="AP458" i="8"/>
  <c r="AO458" i="8"/>
  <c r="AN458" i="8"/>
  <c r="Q458" i="8"/>
  <c r="R458" i="8"/>
  <c r="S458" i="8"/>
  <c r="AM458" i="8"/>
  <c r="N458" i="8"/>
  <c r="M458" i="8"/>
  <c r="O457" i="8"/>
  <c r="P457" i="8"/>
  <c r="L457" i="8"/>
  <c r="AR457" i="8"/>
  <c r="AQ457" i="8"/>
  <c r="AP457" i="8"/>
  <c r="AN457" i="8"/>
  <c r="Q457" i="8"/>
  <c r="R457" i="8"/>
  <c r="S457" i="8"/>
  <c r="N457" i="8"/>
  <c r="M457" i="8"/>
  <c r="AU456" i="8"/>
  <c r="O456" i="8"/>
  <c r="P456" i="8"/>
  <c r="AS456" i="8"/>
  <c r="L456" i="8"/>
  <c r="AR456" i="8"/>
  <c r="AQ456" i="8"/>
  <c r="AP456" i="8"/>
  <c r="AO456" i="8"/>
  <c r="AN456" i="8"/>
  <c r="AM456" i="8"/>
  <c r="S456" i="8"/>
  <c r="R456" i="8"/>
  <c r="Q456" i="8"/>
  <c r="N456" i="8"/>
  <c r="M456" i="8"/>
  <c r="AU455" i="8"/>
  <c r="O455" i="8"/>
  <c r="P455" i="8"/>
  <c r="AS455" i="8"/>
  <c r="L455" i="8"/>
  <c r="AR455" i="8"/>
  <c r="AQ455" i="8"/>
  <c r="AP455" i="8"/>
  <c r="AO455" i="8"/>
  <c r="AN455" i="8"/>
  <c r="Q455" i="8"/>
  <c r="R455" i="8"/>
  <c r="AM455" i="8"/>
  <c r="AJ455" i="8" s="1"/>
  <c r="AK455" i="8" s="1"/>
  <c r="S455" i="8"/>
  <c r="N455" i="8"/>
  <c r="M455" i="8"/>
  <c r="O454" i="8"/>
  <c r="P454" i="8"/>
  <c r="AS454" i="8"/>
  <c r="L454" i="8"/>
  <c r="AR454" i="8"/>
  <c r="AQ454" i="8"/>
  <c r="AP454" i="8"/>
  <c r="AN454" i="8"/>
  <c r="Q454" i="8"/>
  <c r="R454" i="8"/>
  <c r="S454" i="8"/>
  <c r="N454" i="8"/>
  <c r="M454" i="8"/>
  <c r="AU453" i="8"/>
  <c r="O453" i="8"/>
  <c r="P453" i="8"/>
  <c r="AS453" i="8"/>
  <c r="L453" i="8"/>
  <c r="AR453" i="8"/>
  <c r="AQ453" i="8"/>
  <c r="AP453" i="8"/>
  <c r="AO453" i="8"/>
  <c r="AN453" i="8"/>
  <c r="Q453" i="8"/>
  <c r="R453" i="8"/>
  <c r="S453" i="8"/>
  <c r="AM453" i="8"/>
  <c r="N453" i="8"/>
  <c r="M453" i="8"/>
  <c r="AU452" i="8"/>
  <c r="AJ452" i="8" s="1"/>
  <c r="AK452" i="8" s="1"/>
  <c r="O452" i="8"/>
  <c r="P452" i="8"/>
  <c r="AS452" i="8"/>
  <c r="L452" i="8"/>
  <c r="AR452" i="8"/>
  <c r="AQ452" i="8"/>
  <c r="AP452" i="8"/>
  <c r="AO452" i="8"/>
  <c r="AN452" i="8"/>
  <c r="AM452" i="8"/>
  <c r="S452" i="8"/>
  <c r="R452" i="8"/>
  <c r="Q452" i="8"/>
  <c r="N452" i="8"/>
  <c r="M452" i="8"/>
  <c r="AU451" i="8"/>
  <c r="O451" i="8"/>
  <c r="P451" i="8"/>
  <c r="AS451" i="8"/>
  <c r="L451" i="8"/>
  <c r="AR451" i="8"/>
  <c r="AQ451" i="8"/>
  <c r="AP451" i="8"/>
  <c r="AO451" i="8"/>
  <c r="AN451" i="8"/>
  <c r="AM451" i="8"/>
  <c r="S451" i="8"/>
  <c r="R451" i="8"/>
  <c r="Q451" i="8"/>
  <c r="N451" i="8"/>
  <c r="M451" i="8"/>
  <c r="AU450" i="8"/>
  <c r="O450" i="8"/>
  <c r="P450" i="8"/>
  <c r="AS450" i="8"/>
  <c r="L450" i="8"/>
  <c r="AR450" i="8"/>
  <c r="AQ450" i="8"/>
  <c r="AP450" i="8"/>
  <c r="AO450" i="8"/>
  <c r="AN450" i="8"/>
  <c r="Q450" i="8"/>
  <c r="R450" i="8"/>
  <c r="S450" i="8"/>
  <c r="AM450" i="8"/>
  <c r="N450" i="8"/>
  <c r="M450" i="8"/>
  <c r="O449" i="8"/>
  <c r="P449" i="8"/>
  <c r="L449" i="8"/>
  <c r="AR449" i="8"/>
  <c r="AQ449" i="8"/>
  <c r="AP449" i="8"/>
  <c r="AN449" i="8"/>
  <c r="S449" i="8"/>
  <c r="R449" i="8"/>
  <c r="Q449" i="8"/>
  <c r="N449" i="8"/>
  <c r="M449" i="8"/>
  <c r="AU448" i="8"/>
  <c r="O448" i="8"/>
  <c r="P448" i="8"/>
  <c r="AS448" i="8"/>
  <c r="L448" i="8"/>
  <c r="AR448" i="8"/>
  <c r="AQ448" i="8"/>
  <c r="AP448" i="8"/>
  <c r="AO448" i="8"/>
  <c r="AN448" i="8"/>
  <c r="Q448" i="8"/>
  <c r="R448" i="8"/>
  <c r="S448" i="8"/>
  <c r="AM448" i="8"/>
  <c r="N448" i="8"/>
  <c r="M448" i="8"/>
  <c r="AU447" i="8"/>
  <c r="O447" i="8"/>
  <c r="P447" i="8"/>
  <c r="AS447" i="8"/>
  <c r="L447" i="8"/>
  <c r="AR447" i="8"/>
  <c r="AQ447" i="8"/>
  <c r="AP447" i="8"/>
  <c r="AO447" i="8"/>
  <c r="AN447" i="8"/>
  <c r="Q447" i="8"/>
  <c r="R447" i="8"/>
  <c r="S447" i="8"/>
  <c r="AM447" i="8"/>
  <c r="N447" i="8"/>
  <c r="M447" i="8"/>
  <c r="O446" i="8"/>
  <c r="P446" i="8"/>
  <c r="L446" i="8"/>
  <c r="AR446" i="8"/>
  <c r="AQ446" i="8"/>
  <c r="AP446" i="8"/>
  <c r="AO446" i="8"/>
  <c r="AN446" i="8"/>
  <c r="Q446" i="8"/>
  <c r="R446" i="8"/>
  <c r="S446" i="8"/>
  <c r="N446" i="8"/>
  <c r="M446" i="8"/>
  <c r="AU445" i="8"/>
  <c r="O445" i="8"/>
  <c r="P445" i="8"/>
  <c r="AS445" i="8"/>
  <c r="L445" i="8"/>
  <c r="AR445" i="8"/>
  <c r="AQ445" i="8"/>
  <c r="AP445" i="8"/>
  <c r="AO445" i="8"/>
  <c r="AN445" i="8"/>
  <c r="AM445" i="8"/>
  <c r="S445" i="8"/>
  <c r="R445" i="8"/>
  <c r="Q445" i="8"/>
  <c r="N445" i="8"/>
  <c r="M445" i="8"/>
  <c r="AU444" i="8"/>
  <c r="O444" i="8"/>
  <c r="P444" i="8"/>
  <c r="AS444" i="8"/>
  <c r="L444" i="8"/>
  <c r="AR444" i="8"/>
  <c r="AQ444" i="8"/>
  <c r="AP444" i="8"/>
  <c r="AO444" i="8"/>
  <c r="AN444" i="8"/>
  <c r="Q444" i="8"/>
  <c r="R444" i="8"/>
  <c r="AM444" i="8"/>
  <c r="S444" i="8"/>
  <c r="N444" i="8"/>
  <c r="M444" i="8"/>
  <c r="AU443" i="8"/>
  <c r="O443" i="8"/>
  <c r="P443" i="8"/>
  <c r="AS443" i="8"/>
  <c r="L443" i="8"/>
  <c r="AR443" i="8"/>
  <c r="AQ443" i="8"/>
  <c r="AP443" i="8"/>
  <c r="AO443" i="8"/>
  <c r="AN443" i="8"/>
  <c r="Q443" i="8"/>
  <c r="R443" i="8"/>
  <c r="AM443" i="8"/>
  <c r="S443" i="8"/>
  <c r="N443" i="8"/>
  <c r="M443" i="8"/>
  <c r="AU442" i="8"/>
  <c r="O442" i="8"/>
  <c r="P442" i="8"/>
  <c r="AS442" i="8"/>
  <c r="L442" i="8"/>
  <c r="AR442" i="8"/>
  <c r="AQ442" i="8"/>
  <c r="AP442" i="8"/>
  <c r="AO442" i="8"/>
  <c r="AN442" i="8"/>
  <c r="Q442" i="8"/>
  <c r="R442" i="8"/>
  <c r="S442" i="8"/>
  <c r="AM442" i="8"/>
  <c r="N442" i="8"/>
  <c r="M442" i="8"/>
  <c r="O441" i="8"/>
  <c r="P441" i="8"/>
  <c r="L441" i="8"/>
  <c r="AR441" i="8"/>
  <c r="AQ441" i="8"/>
  <c r="AP441" i="8"/>
  <c r="AN441" i="8"/>
  <c r="Q441" i="8"/>
  <c r="R441" i="8"/>
  <c r="S441" i="8"/>
  <c r="N441" i="8"/>
  <c r="M441" i="8"/>
  <c r="AU440" i="8"/>
  <c r="O440" i="8"/>
  <c r="P440" i="8"/>
  <c r="AS440" i="8"/>
  <c r="L440" i="8"/>
  <c r="AR440" i="8"/>
  <c r="AQ440" i="8"/>
  <c r="AP440" i="8"/>
  <c r="AO440" i="8"/>
  <c r="AN440" i="8"/>
  <c r="Q440" i="8"/>
  <c r="R440" i="8"/>
  <c r="S440" i="8"/>
  <c r="AM440" i="8"/>
  <c r="N440" i="8"/>
  <c r="M440" i="8"/>
  <c r="AU439" i="8"/>
  <c r="O439" i="8"/>
  <c r="P439" i="8"/>
  <c r="AS439" i="8"/>
  <c r="L439" i="8"/>
  <c r="AR439" i="8"/>
  <c r="AQ439" i="8"/>
  <c r="AP439" i="8"/>
  <c r="AO439" i="8"/>
  <c r="AN439" i="8"/>
  <c r="AM439" i="8"/>
  <c r="AJ439" i="8" s="1"/>
  <c r="AK439" i="8" s="1"/>
  <c r="S439" i="8"/>
  <c r="R439" i="8"/>
  <c r="Q439" i="8"/>
  <c r="N439" i="8"/>
  <c r="M439" i="8"/>
  <c r="O438" i="8"/>
  <c r="P438" i="8"/>
  <c r="L438" i="8"/>
  <c r="AR438" i="8"/>
  <c r="AQ438" i="8"/>
  <c r="AP438" i="8"/>
  <c r="AN438" i="8"/>
  <c r="Q438" i="8"/>
  <c r="R438" i="8"/>
  <c r="AM438" i="8"/>
  <c r="S438" i="8"/>
  <c r="N438" i="8"/>
  <c r="M438" i="8"/>
  <c r="AU437" i="8"/>
  <c r="O437" i="8"/>
  <c r="P437" i="8"/>
  <c r="AS437" i="8"/>
  <c r="L437" i="8"/>
  <c r="AR437" i="8"/>
  <c r="AQ437" i="8"/>
  <c r="AP437" i="8"/>
  <c r="AO437" i="8"/>
  <c r="AN437" i="8"/>
  <c r="Q437" i="8"/>
  <c r="R437" i="8"/>
  <c r="AM437" i="8"/>
  <c r="S437" i="8"/>
  <c r="N437" i="8"/>
  <c r="M437" i="8"/>
  <c r="AU436" i="8"/>
  <c r="O436" i="8"/>
  <c r="P436" i="8"/>
  <c r="AS436" i="8"/>
  <c r="L436" i="8"/>
  <c r="AR436" i="8"/>
  <c r="AQ436" i="8"/>
  <c r="AP436" i="8"/>
  <c r="AO436" i="8"/>
  <c r="AN436" i="8"/>
  <c r="Q436" i="8"/>
  <c r="R436" i="8"/>
  <c r="AM436" i="8"/>
  <c r="S436" i="8"/>
  <c r="N436" i="8"/>
  <c r="M436" i="8"/>
  <c r="AU435" i="8"/>
  <c r="O435" i="8"/>
  <c r="P435" i="8"/>
  <c r="AS435" i="8"/>
  <c r="L435" i="8"/>
  <c r="AR435" i="8"/>
  <c r="AQ435" i="8"/>
  <c r="AP435" i="8"/>
  <c r="AO435" i="8"/>
  <c r="AN435" i="8"/>
  <c r="Q435" i="8"/>
  <c r="R435" i="8"/>
  <c r="AM435" i="8"/>
  <c r="S435" i="8"/>
  <c r="N435" i="8"/>
  <c r="M435" i="8"/>
  <c r="AU434" i="8"/>
  <c r="O434" i="8"/>
  <c r="P434" i="8"/>
  <c r="AS434" i="8"/>
  <c r="L434" i="8"/>
  <c r="AR434" i="8"/>
  <c r="AQ434" i="8"/>
  <c r="AP434" i="8"/>
  <c r="AO434" i="8"/>
  <c r="AN434" i="8"/>
  <c r="Q434" i="8"/>
  <c r="R434" i="8"/>
  <c r="AM434" i="8"/>
  <c r="S434" i="8"/>
  <c r="N434" i="8"/>
  <c r="M434" i="8"/>
  <c r="O433" i="8"/>
  <c r="P433" i="8"/>
  <c r="L433" i="8"/>
  <c r="AR433" i="8"/>
  <c r="AQ433" i="8"/>
  <c r="AP433" i="8"/>
  <c r="AN433" i="8"/>
  <c r="S433" i="8"/>
  <c r="R433" i="8"/>
  <c r="Q433" i="8"/>
  <c r="N433" i="8"/>
  <c r="M433" i="8"/>
  <c r="AU432" i="8"/>
  <c r="AJ432" i="8" s="1"/>
  <c r="AK432" i="8" s="1"/>
  <c r="O432" i="8"/>
  <c r="P432" i="8"/>
  <c r="AS432" i="8"/>
  <c r="L432" i="8"/>
  <c r="AR432" i="8"/>
  <c r="AQ432" i="8"/>
  <c r="AP432" i="8"/>
  <c r="AO432" i="8"/>
  <c r="AN432" i="8"/>
  <c r="AM432" i="8"/>
  <c r="S432" i="8"/>
  <c r="R432" i="8"/>
  <c r="Q432" i="8"/>
  <c r="N432" i="8"/>
  <c r="M432" i="8"/>
  <c r="AU431" i="8"/>
  <c r="AJ431" i="8" s="1"/>
  <c r="AK431" i="8" s="1"/>
  <c r="O431" i="8"/>
  <c r="P431" i="8"/>
  <c r="AS431" i="8"/>
  <c r="L431" i="8"/>
  <c r="AR431" i="8"/>
  <c r="AQ431" i="8"/>
  <c r="AP431" i="8"/>
  <c r="AO431" i="8"/>
  <c r="AN431" i="8"/>
  <c r="AM431" i="8"/>
  <c r="S431" i="8"/>
  <c r="R431" i="8"/>
  <c r="Q431" i="8"/>
  <c r="N431" i="8"/>
  <c r="M431" i="8"/>
  <c r="AU430" i="8"/>
  <c r="O430" i="8"/>
  <c r="P430" i="8"/>
  <c r="AS430" i="8"/>
  <c r="L430" i="8"/>
  <c r="AR430" i="8"/>
  <c r="AQ430" i="8"/>
  <c r="AP430" i="8"/>
  <c r="AO430" i="8"/>
  <c r="AN430" i="8"/>
  <c r="AM430" i="8"/>
  <c r="S430" i="8"/>
  <c r="R430" i="8"/>
  <c r="Q430" i="8"/>
  <c r="N430" i="8"/>
  <c r="M430" i="8"/>
  <c r="AU429" i="8"/>
  <c r="O429" i="8"/>
  <c r="P429" i="8"/>
  <c r="AS429" i="8"/>
  <c r="L429" i="8"/>
  <c r="AR429" i="8"/>
  <c r="AQ429" i="8"/>
  <c r="AP429" i="8"/>
  <c r="AO429" i="8"/>
  <c r="AN429" i="8"/>
  <c r="AM429" i="8"/>
  <c r="S429" i="8"/>
  <c r="R429" i="8"/>
  <c r="Q429" i="8"/>
  <c r="N429" i="8"/>
  <c r="M429" i="8"/>
  <c r="AU428" i="8"/>
  <c r="O428" i="8"/>
  <c r="P428" i="8"/>
  <c r="AS428" i="8"/>
  <c r="L428" i="8"/>
  <c r="AR428" i="8"/>
  <c r="AQ428" i="8"/>
  <c r="AP428" i="8"/>
  <c r="AO428" i="8"/>
  <c r="AN428" i="8"/>
  <c r="AM428" i="8"/>
  <c r="S428" i="8"/>
  <c r="R428" i="8"/>
  <c r="Q428" i="8"/>
  <c r="N428" i="8"/>
  <c r="M428" i="8"/>
  <c r="AU427" i="8"/>
  <c r="O427" i="8"/>
  <c r="P427" i="8"/>
  <c r="AS427" i="8"/>
  <c r="L427" i="8"/>
  <c r="AR427" i="8"/>
  <c r="AQ427" i="8"/>
  <c r="AP427" i="8"/>
  <c r="AO427" i="8"/>
  <c r="AN427" i="8"/>
  <c r="AM427" i="8"/>
  <c r="S427" i="8"/>
  <c r="R427" i="8"/>
  <c r="Q427" i="8"/>
  <c r="N427" i="8"/>
  <c r="M427" i="8"/>
  <c r="AU426" i="8"/>
  <c r="O426" i="8"/>
  <c r="P426" i="8"/>
  <c r="AS426" i="8"/>
  <c r="L426" i="8"/>
  <c r="AR426" i="8"/>
  <c r="AQ426" i="8"/>
  <c r="AP426" i="8"/>
  <c r="AO426" i="8"/>
  <c r="AN426" i="8"/>
  <c r="AM426" i="8"/>
  <c r="S426" i="8"/>
  <c r="R426" i="8"/>
  <c r="Q426" i="8"/>
  <c r="N426" i="8"/>
  <c r="M426" i="8"/>
  <c r="O425" i="8"/>
  <c r="P425" i="8"/>
  <c r="L425" i="8"/>
  <c r="AR425" i="8"/>
  <c r="AQ425" i="8"/>
  <c r="AP425" i="8"/>
  <c r="AN425" i="8"/>
  <c r="S425" i="8"/>
  <c r="R425" i="8"/>
  <c r="Q425" i="8"/>
  <c r="N425" i="8"/>
  <c r="M425" i="8"/>
  <c r="AU424" i="8"/>
  <c r="O424" i="8"/>
  <c r="P424" i="8"/>
  <c r="AS424" i="8"/>
  <c r="L424" i="8"/>
  <c r="AR424" i="8"/>
  <c r="AQ424" i="8"/>
  <c r="AP424" i="8"/>
  <c r="AO424" i="8"/>
  <c r="AN424" i="8"/>
  <c r="AM424" i="8"/>
  <c r="S424" i="8"/>
  <c r="R424" i="8"/>
  <c r="Q424" i="8"/>
  <c r="N424" i="8"/>
  <c r="M424" i="8"/>
  <c r="AU423" i="8"/>
  <c r="O423" i="8"/>
  <c r="P423" i="8"/>
  <c r="AS423" i="8"/>
  <c r="L423" i="8"/>
  <c r="AR423" i="8"/>
  <c r="AQ423" i="8"/>
  <c r="AP423" i="8"/>
  <c r="AO423" i="8"/>
  <c r="AN423" i="8"/>
  <c r="Q423" i="8"/>
  <c r="R423" i="8"/>
  <c r="AM423" i="8"/>
  <c r="S423" i="8"/>
  <c r="N423" i="8"/>
  <c r="M423" i="8"/>
  <c r="AU422" i="8"/>
  <c r="O422" i="8"/>
  <c r="P422" i="8"/>
  <c r="AS422" i="8"/>
  <c r="L422" i="8"/>
  <c r="AR422" i="8"/>
  <c r="AQ422" i="8"/>
  <c r="AP422" i="8"/>
  <c r="AO422" i="8"/>
  <c r="AN422" i="8"/>
  <c r="AM422" i="8"/>
  <c r="S422" i="8"/>
  <c r="R422" i="8"/>
  <c r="Q422" i="8"/>
  <c r="N422" i="8"/>
  <c r="M422" i="8"/>
  <c r="AU421" i="8"/>
  <c r="O421" i="8"/>
  <c r="P421" i="8"/>
  <c r="AS421" i="8"/>
  <c r="L421" i="8"/>
  <c r="AR421" i="8"/>
  <c r="AQ421" i="8"/>
  <c r="AP421" i="8"/>
  <c r="AO421" i="8"/>
  <c r="AN421" i="8"/>
  <c r="Q421" i="8"/>
  <c r="R421" i="8"/>
  <c r="S421" i="8"/>
  <c r="AM421" i="8"/>
  <c r="AJ421" i="8" s="1"/>
  <c r="AK421" i="8" s="1"/>
  <c r="N421" i="8"/>
  <c r="M421" i="8"/>
  <c r="AU420" i="8"/>
  <c r="O420" i="8"/>
  <c r="P420" i="8"/>
  <c r="AS420" i="8"/>
  <c r="L420" i="8"/>
  <c r="AR420" i="8"/>
  <c r="AQ420" i="8"/>
  <c r="AP420" i="8"/>
  <c r="AO420" i="8"/>
  <c r="AN420" i="8"/>
  <c r="AM420" i="8"/>
  <c r="S420" i="8"/>
  <c r="R420" i="8"/>
  <c r="Q420" i="8"/>
  <c r="N420" i="8"/>
  <c r="M420" i="8"/>
  <c r="AU419" i="8"/>
  <c r="O419" i="8"/>
  <c r="P419" i="8"/>
  <c r="AS419" i="8"/>
  <c r="L419" i="8"/>
  <c r="AR419" i="8"/>
  <c r="AQ419" i="8"/>
  <c r="AP419" i="8"/>
  <c r="AO419" i="8"/>
  <c r="AN419" i="8"/>
  <c r="Q419" i="8"/>
  <c r="R419" i="8"/>
  <c r="S419" i="8"/>
  <c r="AM419" i="8"/>
  <c r="AJ419" i="8" s="1"/>
  <c r="AK419" i="8" s="1"/>
  <c r="N419" i="8"/>
  <c r="M419" i="8"/>
  <c r="AU418" i="8"/>
  <c r="O418" i="8"/>
  <c r="P418" i="8"/>
  <c r="AS418" i="8"/>
  <c r="L418" i="8"/>
  <c r="AR418" i="8"/>
  <c r="AQ418" i="8"/>
  <c r="AP418" i="8"/>
  <c r="AO418" i="8"/>
  <c r="AN418" i="8"/>
  <c r="Q418" i="8"/>
  <c r="R418" i="8"/>
  <c r="AM418" i="8"/>
  <c r="S418" i="8"/>
  <c r="N418" i="8"/>
  <c r="M418" i="8"/>
  <c r="O417" i="8"/>
  <c r="P417" i="8"/>
  <c r="L417" i="8"/>
  <c r="AR417" i="8"/>
  <c r="AQ417" i="8"/>
  <c r="AP417" i="8"/>
  <c r="AN417" i="8"/>
  <c r="Q417" i="8"/>
  <c r="R417" i="8"/>
  <c r="S417" i="8"/>
  <c r="N417" i="8"/>
  <c r="M417" i="8"/>
  <c r="AU416" i="8"/>
  <c r="O416" i="8"/>
  <c r="P416" i="8"/>
  <c r="AS416" i="8"/>
  <c r="L416" i="8"/>
  <c r="AR416" i="8"/>
  <c r="AQ416" i="8"/>
  <c r="AP416" i="8"/>
  <c r="AO416" i="8"/>
  <c r="AN416" i="8"/>
  <c r="Q416" i="8"/>
  <c r="R416" i="8"/>
  <c r="AM416" i="8"/>
  <c r="S416" i="8"/>
  <c r="N416" i="8"/>
  <c r="M416" i="8"/>
  <c r="AU415" i="8"/>
  <c r="O415" i="8"/>
  <c r="P415" i="8"/>
  <c r="AS415" i="8"/>
  <c r="L415" i="8"/>
  <c r="AR415" i="8"/>
  <c r="AQ415" i="8"/>
  <c r="AP415" i="8"/>
  <c r="AO415" i="8"/>
  <c r="AN415" i="8"/>
  <c r="Q415" i="8"/>
  <c r="R415" i="8"/>
  <c r="S415" i="8"/>
  <c r="AM415" i="8"/>
  <c r="AJ415" i="8" s="1"/>
  <c r="AK415" i="8" s="1"/>
  <c r="N415" i="8"/>
  <c r="M415" i="8"/>
  <c r="AU414" i="8"/>
  <c r="AJ414" i="8" s="1"/>
  <c r="AK414" i="8" s="1"/>
  <c r="O414" i="8"/>
  <c r="P414" i="8"/>
  <c r="AS414" i="8"/>
  <c r="L414" i="8"/>
  <c r="AR414" i="8"/>
  <c r="AQ414" i="8"/>
  <c r="AP414" i="8"/>
  <c r="AO414" i="8"/>
  <c r="AN414" i="8"/>
  <c r="AM414" i="8"/>
  <c r="S414" i="8"/>
  <c r="R414" i="8"/>
  <c r="Q414" i="8"/>
  <c r="N414" i="8"/>
  <c r="M414" i="8"/>
  <c r="AU413" i="8"/>
  <c r="AJ413" i="8" s="1"/>
  <c r="AK413" i="8" s="1"/>
  <c r="O413" i="8"/>
  <c r="P413" i="8"/>
  <c r="AS413" i="8"/>
  <c r="L413" i="8"/>
  <c r="AR413" i="8"/>
  <c r="AQ413" i="8"/>
  <c r="AP413" i="8"/>
  <c r="AO413" i="8"/>
  <c r="AN413" i="8"/>
  <c r="AM413" i="8"/>
  <c r="S413" i="8"/>
  <c r="R413" i="8"/>
  <c r="Q413" i="8"/>
  <c r="N413" i="8"/>
  <c r="M413" i="8"/>
  <c r="AU412" i="8"/>
  <c r="AJ412" i="8" s="1"/>
  <c r="AK412" i="8" s="1"/>
  <c r="O412" i="8"/>
  <c r="P412" i="8"/>
  <c r="AS412" i="8"/>
  <c r="L412" i="8"/>
  <c r="AR412" i="8"/>
  <c r="AQ412" i="8"/>
  <c r="AP412" i="8"/>
  <c r="AO412" i="8"/>
  <c r="AN412" i="8"/>
  <c r="AM412" i="8"/>
  <c r="S412" i="8"/>
  <c r="R412" i="8"/>
  <c r="Q412" i="8"/>
  <c r="N412" i="8"/>
  <c r="M412" i="8"/>
  <c r="AU411" i="8"/>
  <c r="O411" i="8"/>
  <c r="P411" i="8"/>
  <c r="AS411" i="8"/>
  <c r="L411" i="8"/>
  <c r="AR411" i="8"/>
  <c r="AQ411" i="8"/>
  <c r="AP411" i="8"/>
  <c r="AO411" i="8"/>
  <c r="AN411" i="8"/>
  <c r="AM411" i="8"/>
  <c r="S411" i="8"/>
  <c r="R411" i="8"/>
  <c r="Q411" i="8"/>
  <c r="N411" i="8"/>
  <c r="M411" i="8"/>
  <c r="AU410" i="8"/>
  <c r="O410" i="8"/>
  <c r="P410" i="8"/>
  <c r="AS410" i="8"/>
  <c r="L410" i="8"/>
  <c r="AR410" i="8"/>
  <c r="AQ410" i="8"/>
  <c r="AP410" i="8"/>
  <c r="AO410" i="8"/>
  <c r="AN410" i="8"/>
  <c r="Q410" i="8"/>
  <c r="R410" i="8"/>
  <c r="S410" i="8"/>
  <c r="AM410" i="8"/>
  <c r="AJ410" i="8" s="1"/>
  <c r="AK410" i="8" s="1"/>
  <c r="N410" i="8"/>
  <c r="M410" i="8"/>
  <c r="O409" i="8"/>
  <c r="P409" i="8"/>
  <c r="L409" i="8"/>
  <c r="AR409" i="8"/>
  <c r="AQ409" i="8"/>
  <c r="AP409" i="8"/>
  <c r="AN409" i="8"/>
  <c r="S409" i="8"/>
  <c r="R409" i="8"/>
  <c r="Q409" i="8"/>
  <c r="N409" i="8"/>
  <c r="M409" i="8"/>
  <c r="AU408" i="8"/>
  <c r="O408" i="8"/>
  <c r="P408" i="8"/>
  <c r="AS408" i="8"/>
  <c r="L408" i="8"/>
  <c r="AR408" i="8"/>
  <c r="AQ408" i="8"/>
  <c r="AP408" i="8"/>
  <c r="AO408" i="8"/>
  <c r="AN408" i="8"/>
  <c r="Q408" i="8"/>
  <c r="R408" i="8"/>
  <c r="S408" i="8"/>
  <c r="AM408" i="8"/>
  <c r="AJ408" i="8" s="1"/>
  <c r="AK408" i="8" s="1"/>
  <c r="N408" i="8"/>
  <c r="M408" i="8"/>
  <c r="AU407" i="8"/>
  <c r="O407" i="8"/>
  <c r="P407" i="8"/>
  <c r="AS407" i="8"/>
  <c r="L407" i="8"/>
  <c r="AR407" i="8"/>
  <c r="AQ407" i="8"/>
  <c r="AP407" i="8"/>
  <c r="AO407" i="8"/>
  <c r="AN407" i="8"/>
  <c r="Q407" i="8"/>
  <c r="R407" i="8"/>
  <c r="AM407" i="8"/>
  <c r="S407" i="8"/>
  <c r="N407" i="8"/>
  <c r="M407" i="8"/>
  <c r="AU406" i="8"/>
  <c r="O406" i="8"/>
  <c r="P406" i="8"/>
  <c r="AS406" i="8"/>
  <c r="L406" i="8"/>
  <c r="AR406" i="8"/>
  <c r="AQ406" i="8"/>
  <c r="AP406" i="8"/>
  <c r="AO406" i="8"/>
  <c r="AN406" i="8"/>
  <c r="Q406" i="8"/>
  <c r="R406" i="8"/>
  <c r="S406" i="8"/>
  <c r="AM406" i="8"/>
  <c r="AJ406" i="8" s="1"/>
  <c r="AK406" i="8" s="1"/>
  <c r="N406" i="8"/>
  <c r="M406" i="8"/>
  <c r="AU405" i="8"/>
  <c r="O405" i="8"/>
  <c r="P405" i="8"/>
  <c r="AS405" i="8"/>
  <c r="L405" i="8"/>
  <c r="AR405" i="8"/>
  <c r="AQ405" i="8"/>
  <c r="AP405" i="8"/>
  <c r="AO405" i="8"/>
  <c r="AN405" i="8"/>
  <c r="Q405" i="8"/>
  <c r="R405" i="8"/>
  <c r="S405" i="8"/>
  <c r="AM405" i="8"/>
  <c r="AJ405" i="8" s="1"/>
  <c r="AK405" i="8" s="1"/>
  <c r="N405" i="8"/>
  <c r="M405" i="8"/>
  <c r="AU404" i="8"/>
  <c r="O404" i="8"/>
  <c r="P404" i="8"/>
  <c r="AS404" i="8"/>
  <c r="L404" i="8"/>
  <c r="AR404" i="8"/>
  <c r="AQ404" i="8"/>
  <c r="AP404" i="8"/>
  <c r="AO404" i="8"/>
  <c r="AN404" i="8"/>
  <c r="Q404" i="8"/>
  <c r="R404" i="8"/>
  <c r="S404" i="8"/>
  <c r="AM404" i="8"/>
  <c r="AJ404" i="8" s="1"/>
  <c r="AK404" i="8" s="1"/>
  <c r="N404" i="8"/>
  <c r="M404" i="8"/>
  <c r="AU403" i="8"/>
  <c r="AJ403" i="8" s="1"/>
  <c r="AK403" i="8" s="1"/>
  <c r="O403" i="8"/>
  <c r="P403" i="8"/>
  <c r="AS403" i="8"/>
  <c r="L403" i="8"/>
  <c r="AR403" i="8"/>
  <c r="AQ403" i="8"/>
  <c r="AP403" i="8"/>
  <c r="AO403" i="8"/>
  <c r="AN403" i="8"/>
  <c r="AM403" i="8"/>
  <c r="S403" i="8"/>
  <c r="R403" i="8"/>
  <c r="Q403" i="8"/>
  <c r="N403" i="8"/>
  <c r="M403" i="8"/>
  <c r="AU402" i="8"/>
  <c r="AJ402" i="8" s="1"/>
  <c r="AK402" i="8" s="1"/>
  <c r="O402" i="8"/>
  <c r="P402" i="8"/>
  <c r="AS402" i="8"/>
  <c r="L402" i="8"/>
  <c r="AR402" i="8"/>
  <c r="AQ402" i="8"/>
  <c r="AP402" i="8"/>
  <c r="AO402" i="8"/>
  <c r="AN402" i="8"/>
  <c r="AM402" i="8"/>
  <c r="S402" i="8"/>
  <c r="R402" i="8"/>
  <c r="Q402" i="8"/>
  <c r="N402" i="8"/>
  <c r="M402" i="8"/>
  <c r="O401" i="8"/>
  <c r="P401" i="8"/>
  <c r="L401" i="8"/>
  <c r="AR401" i="8"/>
  <c r="AQ401" i="8"/>
  <c r="AP401" i="8"/>
  <c r="AN401" i="8"/>
  <c r="S401" i="8"/>
  <c r="R401" i="8"/>
  <c r="Q401" i="8"/>
  <c r="N401" i="8"/>
  <c r="M401" i="8"/>
  <c r="AU400" i="8"/>
  <c r="O400" i="8"/>
  <c r="P400" i="8"/>
  <c r="AS400" i="8"/>
  <c r="L400" i="8"/>
  <c r="AR400" i="8"/>
  <c r="AQ400" i="8"/>
  <c r="AP400" i="8"/>
  <c r="AO400" i="8"/>
  <c r="AN400" i="8"/>
  <c r="AM400" i="8"/>
  <c r="S400" i="8"/>
  <c r="R400" i="8"/>
  <c r="Q400" i="8"/>
  <c r="N400" i="8"/>
  <c r="M400" i="8"/>
  <c r="AU399" i="8"/>
  <c r="O399" i="8"/>
  <c r="P399" i="8"/>
  <c r="AS399" i="8"/>
  <c r="L399" i="8"/>
  <c r="AR399" i="8"/>
  <c r="AQ399" i="8"/>
  <c r="AP399" i="8"/>
  <c r="AO399" i="8"/>
  <c r="AN399" i="8"/>
  <c r="Q399" i="8"/>
  <c r="R399" i="8"/>
  <c r="S399" i="8"/>
  <c r="AM399" i="8"/>
  <c r="AJ399" i="8" s="1"/>
  <c r="AK399" i="8" s="1"/>
  <c r="N399" i="8"/>
  <c r="M399" i="8"/>
  <c r="AU398" i="8"/>
  <c r="O398" i="8"/>
  <c r="P398" i="8"/>
  <c r="AS398" i="8"/>
  <c r="L398" i="8"/>
  <c r="AR398" i="8"/>
  <c r="AQ398" i="8"/>
  <c r="AP398" i="8"/>
  <c r="AO398" i="8"/>
  <c r="AN398" i="8"/>
  <c r="AM398" i="8"/>
  <c r="S398" i="8"/>
  <c r="R398" i="8"/>
  <c r="Q398" i="8"/>
  <c r="N398" i="8"/>
  <c r="M398" i="8"/>
  <c r="AU397" i="8"/>
  <c r="O397" i="8"/>
  <c r="P397" i="8"/>
  <c r="AS397" i="8"/>
  <c r="L397" i="8"/>
  <c r="AR397" i="8"/>
  <c r="AQ397" i="8"/>
  <c r="AP397" i="8"/>
  <c r="AO397" i="8"/>
  <c r="AN397" i="8"/>
  <c r="Q397" i="8"/>
  <c r="R397" i="8"/>
  <c r="S397" i="8"/>
  <c r="AM397" i="8"/>
  <c r="AJ397" i="8" s="1"/>
  <c r="AK397" i="8" s="1"/>
  <c r="N397" i="8"/>
  <c r="M397" i="8"/>
  <c r="AU396" i="8"/>
  <c r="O396" i="8"/>
  <c r="P396" i="8"/>
  <c r="AS396" i="8"/>
  <c r="L396" i="8"/>
  <c r="AR396" i="8"/>
  <c r="AQ396" i="8"/>
  <c r="AP396" i="8"/>
  <c r="AO396" i="8"/>
  <c r="AN396" i="8"/>
  <c r="AM396" i="8"/>
  <c r="AJ396" i="8" s="1"/>
  <c r="AK396" i="8" s="1"/>
  <c r="S396" i="8"/>
  <c r="R396" i="8"/>
  <c r="Q396" i="8"/>
  <c r="N396" i="8"/>
  <c r="M396" i="8"/>
  <c r="AU395" i="8"/>
  <c r="O395" i="8"/>
  <c r="P395" i="8"/>
  <c r="AS395" i="8"/>
  <c r="L395" i="8"/>
  <c r="AR395" i="8"/>
  <c r="AQ395" i="8"/>
  <c r="AP395" i="8"/>
  <c r="AO395" i="8"/>
  <c r="AN395" i="8"/>
  <c r="Q395" i="8"/>
  <c r="R395" i="8"/>
  <c r="S395" i="8"/>
  <c r="AM395" i="8"/>
  <c r="AJ395" i="8" s="1"/>
  <c r="AK395" i="8" s="1"/>
  <c r="N395" i="8"/>
  <c r="M395" i="8"/>
  <c r="AU394" i="8"/>
  <c r="O394" i="8"/>
  <c r="P394" i="8"/>
  <c r="AS394" i="8"/>
  <c r="L394" i="8"/>
  <c r="AR394" i="8"/>
  <c r="AQ394" i="8"/>
  <c r="AP394" i="8"/>
  <c r="AO394" i="8"/>
  <c r="AN394" i="8"/>
  <c r="AM394" i="8"/>
  <c r="AJ394" i="8" s="1"/>
  <c r="AK394" i="8" s="1"/>
  <c r="S394" i="8"/>
  <c r="R394" i="8"/>
  <c r="Q394" i="8"/>
  <c r="N394" i="8"/>
  <c r="M394" i="8"/>
  <c r="O393" i="8"/>
  <c r="P393" i="8"/>
  <c r="L393" i="8"/>
  <c r="AR393" i="8"/>
  <c r="AQ393" i="8"/>
  <c r="AP393" i="8"/>
  <c r="AN393" i="8"/>
  <c r="Q393" i="8"/>
  <c r="R393" i="8"/>
  <c r="S393" i="8"/>
  <c r="N393" i="8"/>
  <c r="M393" i="8"/>
  <c r="AU392" i="8"/>
  <c r="O392" i="8"/>
  <c r="P392" i="8"/>
  <c r="AS392" i="8"/>
  <c r="L392" i="8"/>
  <c r="AR392" i="8"/>
  <c r="AQ392" i="8"/>
  <c r="AP392" i="8"/>
  <c r="AO392" i="8"/>
  <c r="AN392" i="8"/>
  <c r="Q392" i="8"/>
  <c r="R392" i="8"/>
  <c r="AM392" i="8"/>
  <c r="S392" i="8"/>
  <c r="N392" i="8"/>
  <c r="M392" i="8"/>
  <c r="AU391" i="8"/>
  <c r="O391" i="8"/>
  <c r="P391" i="8"/>
  <c r="AS391" i="8"/>
  <c r="L391" i="8"/>
  <c r="AR391" i="8"/>
  <c r="AQ391" i="8"/>
  <c r="AP391" i="8"/>
  <c r="AO391" i="8"/>
  <c r="AN391" i="8"/>
  <c r="Q391" i="8"/>
  <c r="R391" i="8"/>
  <c r="S391" i="8"/>
  <c r="AM391" i="8"/>
  <c r="AJ391" i="8" s="1"/>
  <c r="AK391" i="8" s="1"/>
  <c r="N391" i="8"/>
  <c r="M391" i="8"/>
  <c r="AU390" i="8"/>
  <c r="O390" i="8"/>
  <c r="P390" i="8"/>
  <c r="AS390" i="8"/>
  <c r="L390" i="8"/>
  <c r="AR390" i="8"/>
  <c r="AQ390" i="8"/>
  <c r="AP390" i="8"/>
  <c r="AO390" i="8"/>
  <c r="AN390" i="8"/>
  <c r="Q390" i="8"/>
  <c r="R390" i="8"/>
  <c r="S390" i="8"/>
  <c r="AM390" i="8"/>
  <c r="AJ390" i="8" s="1"/>
  <c r="AK390" i="8" s="1"/>
  <c r="N390" i="8"/>
  <c r="M390" i="8"/>
  <c r="AU389" i="8"/>
  <c r="O389" i="8"/>
  <c r="P389" i="8"/>
  <c r="AS389" i="8"/>
  <c r="L389" i="8"/>
  <c r="AR389" i="8"/>
  <c r="AQ389" i="8"/>
  <c r="AP389" i="8"/>
  <c r="AO389" i="8"/>
  <c r="AN389" i="8"/>
  <c r="Q389" i="8"/>
  <c r="R389" i="8"/>
  <c r="S389" i="8"/>
  <c r="AM389" i="8"/>
  <c r="AJ389" i="8" s="1"/>
  <c r="AK389" i="8" s="1"/>
  <c r="N389" i="8"/>
  <c r="M389" i="8"/>
  <c r="AU388" i="8"/>
  <c r="AJ388" i="8" s="1"/>
  <c r="AK388" i="8" s="1"/>
  <c r="O388" i="8"/>
  <c r="P388" i="8"/>
  <c r="AS388" i="8"/>
  <c r="L388" i="8"/>
  <c r="AR388" i="8"/>
  <c r="AQ388" i="8"/>
  <c r="AP388" i="8"/>
  <c r="AO388" i="8"/>
  <c r="AN388" i="8"/>
  <c r="AM388" i="8"/>
  <c r="S388" i="8"/>
  <c r="R388" i="8"/>
  <c r="Q388" i="8"/>
  <c r="N388" i="8"/>
  <c r="M388" i="8"/>
  <c r="AU387" i="8"/>
  <c r="AJ387" i="8" s="1"/>
  <c r="AK387" i="8" s="1"/>
  <c r="O387" i="8"/>
  <c r="P387" i="8"/>
  <c r="AS387" i="8"/>
  <c r="L387" i="8"/>
  <c r="AR387" i="8"/>
  <c r="AQ387" i="8"/>
  <c r="AP387" i="8"/>
  <c r="AO387" i="8"/>
  <c r="AN387" i="8"/>
  <c r="AM387" i="8"/>
  <c r="S387" i="8"/>
  <c r="R387" i="8"/>
  <c r="Q387" i="8"/>
  <c r="N387" i="8"/>
  <c r="M387" i="8"/>
  <c r="AU386" i="8"/>
  <c r="AJ386" i="8" s="1"/>
  <c r="AK386" i="8" s="1"/>
  <c r="O386" i="8"/>
  <c r="P386" i="8"/>
  <c r="AS386" i="8"/>
  <c r="L386" i="8"/>
  <c r="AR386" i="8"/>
  <c r="AQ386" i="8"/>
  <c r="AP386" i="8"/>
  <c r="AO386" i="8"/>
  <c r="AN386" i="8"/>
  <c r="AM386" i="8"/>
  <c r="S386" i="8"/>
  <c r="R386" i="8"/>
  <c r="Q386" i="8"/>
  <c r="N386" i="8"/>
  <c r="M386" i="8"/>
  <c r="O385" i="8"/>
  <c r="P385" i="8"/>
  <c r="L385" i="8"/>
  <c r="AR385" i="8"/>
  <c r="AQ385" i="8"/>
  <c r="AP385" i="8"/>
  <c r="AN385" i="8"/>
  <c r="S385" i="8"/>
  <c r="R385" i="8"/>
  <c r="Q385" i="8"/>
  <c r="N385" i="8"/>
  <c r="M385" i="8"/>
  <c r="AU384" i="8"/>
  <c r="O384" i="8"/>
  <c r="P384" i="8"/>
  <c r="AS384" i="8"/>
  <c r="L384" i="8"/>
  <c r="AR384" i="8"/>
  <c r="AQ384" i="8"/>
  <c r="AP384" i="8"/>
  <c r="AO384" i="8"/>
  <c r="AN384" i="8"/>
  <c r="AM384" i="8"/>
  <c r="S384" i="8"/>
  <c r="R384" i="8"/>
  <c r="Q384" i="8"/>
  <c r="N384" i="8"/>
  <c r="M384" i="8"/>
  <c r="AU383" i="8"/>
  <c r="O383" i="8"/>
  <c r="P383" i="8"/>
  <c r="AS383" i="8"/>
  <c r="L383" i="8"/>
  <c r="AR383" i="8"/>
  <c r="AQ383" i="8"/>
  <c r="AP383" i="8"/>
  <c r="AO383" i="8"/>
  <c r="AN383" i="8"/>
  <c r="AM383" i="8"/>
  <c r="S383" i="8"/>
  <c r="R383" i="8"/>
  <c r="Q383" i="8"/>
  <c r="N383" i="8"/>
  <c r="M383" i="8"/>
  <c r="AU382" i="8"/>
  <c r="O382" i="8"/>
  <c r="P382" i="8"/>
  <c r="AS382" i="8"/>
  <c r="L382" i="8"/>
  <c r="AR382" i="8"/>
  <c r="AQ382" i="8"/>
  <c r="AP382" i="8"/>
  <c r="AO382" i="8"/>
  <c r="AN382" i="8"/>
  <c r="AM382" i="8"/>
  <c r="S382" i="8"/>
  <c r="R382" i="8"/>
  <c r="Q382" i="8"/>
  <c r="N382" i="8"/>
  <c r="M382" i="8"/>
  <c r="AU381" i="8"/>
  <c r="O381" i="8"/>
  <c r="P381" i="8"/>
  <c r="AS381" i="8"/>
  <c r="L381" i="8"/>
  <c r="AR381" i="8"/>
  <c r="AQ381" i="8"/>
  <c r="AP381" i="8"/>
  <c r="AO381" i="8"/>
  <c r="AN381" i="8"/>
  <c r="AM381" i="8"/>
  <c r="S381" i="8"/>
  <c r="R381" i="8"/>
  <c r="Q381" i="8"/>
  <c r="N381" i="8"/>
  <c r="M381" i="8"/>
  <c r="AU380" i="8"/>
  <c r="O380" i="8"/>
  <c r="P380" i="8"/>
  <c r="AS380" i="8"/>
  <c r="L380" i="8"/>
  <c r="AR380" i="8"/>
  <c r="AQ380" i="8"/>
  <c r="AP380" i="8"/>
  <c r="AO380" i="8"/>
  <c r="AN380" i="8"/>
  <c r="AM380" i="8"/>
  <c r="S380" i="8"/>
  <c r="R380" i="8"/>
  <c r="Q380" i="8"/>
  <c r="N380" i="8"/>
  <c r="M380" i="8"/>
  <c r="AU379" i="8"/>
  <c r="O379" i="8"/>
  <c r="P379" i="8"/>
  <c r="AS379" i="8"/>
  <c r="L379" i="8"/>
  <c r="AR379" i="8"/>
  <c r="AQ379" i="8"/>
  <c r="AP379" i="8"/>
  <c r="AO379" i="8"/>
  <c r="AN379" i="8"/>
  <c r="AM379" i="8"/>
  <c r="S379" i="8"/>
  <c r="R379" i="8"/>
  <c r="Q379" i="8"/>
  <c r="N379" i="8"/>
  <c r="M379" i="8"/>
  <c r="AU378" i="8"/>
  <c r="O378" i="8"/>
  <c r="P378" i="8"/>
  <c r="AS378" i="8"/>
  <c r="L378" i="8"/>
  <c r="AR378" i="8"/>
  <c r="AQ378" i="8"/>
  <c r="AP378" i="8"/>
  <c r="AO378" i="8"/>
  <c r="AN378" i="8"/>
  <c r="AM378" i="8"/>
  <c r="S378" i="8"/>
  <c r="R378" i="8"/>
  <c r="Q378" i="8"/>
  <c r="N378" i="8"/>
  <c r="M378" i="8"/>
  <c r="O377" i="8"/>
  <c r="P377" i="8"/>
  <c r="L377" i="8"/>
  <c r="AR377" i="8"/>
  <c r="AQ377" i="8"/>
  <c r="AP377" i="8"/>
  <c r="AN377" i="8"/>
  <c r="S377" i="8"/>
  <c r="R377" i="8"/>
  <c r="Q377" i="8"/>
  <c r="N377" i="8"/>
  <c r="M377" i="8"/>
  <c r="AU376" i="8"/>
  <c r="O376" i="8"/>
  <c r="P376" i="8"/>
  <c r="AS376" i="8"/>
  <c r="L376" i="8"/>
  <c r="AR376" i="8"/>
  <c r="AQ376" i="8"/>
  <c r="AP376" i="8"/>
  <c r="AO376" i="8"/>
  <c r="AN376" i="8"/>
  <c r="Q376" i="8"/>
  <c r="R376" i="8"/>
  <c r="AM376" i="8"/>
  <c r="S376" i="8"/>
  <c r="N376" i="8"/>
  <c r="M376" i="8"/>
  <c r="AU375" i="8"/>
  <c r="O375" i="8"/>
  <c r="P375" i="8"/>
  <c r="AS375" i="8"/>
  <c r="L375" i="8"/>
  <c r="AR375" i="8"/>
  <c r="AQ375" i="8"/>
  <c r="AP375" i="8"/>
  <c r="AO375" i="8"/>
  <c r="AN375" i="8"/>
  <c r="AM375" i="8"/>
  <c r="Q375" i="8"/>
  <c r="S375" i="8"/>
  <c r="R375" i="8"/>
  <c r="N375" i="8"/>
  <c r="M375" i="8"/>
  <c r="AU374" i="8"/>
  <c r="O374" i="8"/>
  <c r="P374" i="8"/>
  <c r="AS374" i="8"/>
  <c r="L374" i="8"/>
  <c r="AR374" i="8"/>
  <c r="AQ374" i="8"/>
  <c r="AP374" i="8"/>
  <c r="AO374" i="8"/>
  <c r="AN374" i="8"/>
  <c r="Q374" i="8"/>
  <c r="R374" i="8"/>
  <c r="AM374" i="8"/>
  <c r="S374" i="8"/>
  <c r="N374" i="8"/>
  <c r="M374" i="8"/>
  <c r="AU373" i="8"/>
  <c r="AJ373" i="8" s="1"/>
  <c r="AK373" i="8" s="1"/>
  <c r="O373" i="8"/>
  <c r="P373" i="8"/>
  <c r="AS373" i="8"/>
  <c r="L373" i="8"/>
  <c r="AR373" i="8"/>
  <c r="AQ373" i="8"/>
  <c r="AP373" i="8"/>
  <c r="AO373" i="8"/>
  <c r="AN373" i="8"/>
  <c r="AM373" i="8"/>
  <c r="S373" i="8"/>
  <c r="R373" i="8"/>
  <c r="Q373" i="8"/>
  <c r="N373" i="8"/>
  <c r="M373" i="8"/>
  <c r="AU372" i="8"/>
  <c r="O372" i="8"/>
  <c r="P372" i="8"/>
  <c r="AS372" i="8"/>
  <c r="L372" i="8"/>
  <c r="AR372" i="8"/>
  <c r="AQ372" i="8"/>
  <c r="AP372" i="8"/>
  <c r="AO372" i="8"/>
  <c r="AN372" i="8"/>
  <c r="AM372" i="8"/>
  <c r="S372" i="8"/>
  <c r="R372" i="8"/>
  <c r="Q372" i="8"/>
  <c r="N372" i="8"/>
  <c r="M372" i="8"/>
  <c r="AU371" i="8"/>
  <c r="O371" i="8"/>
  <c r="P371" i="8"/>
  <c r="AS371" i="8"/>
  <c r="L371" i="8"/>
  <c r="AR371" i="8"/>
  <c r="AQ371" i="8"/>
  <c r="AP371" i="8"/>
  <c r="AO371" i="8"/>
  <c r="AN371" i="8"/>
  <c r="AM371" i="8"/>
  <c r="S371" i="8"/>
  <c r="R371" i="8"/>
  <c r="Q371" i="8"/>
  <c r="N371" i="8"/>
  <c r="M371" i="8"/>
  <c r="AU370" i="8"/>
  <c r="O370" i="8"/>
  <c r="P370" i="8"/>
  <c r="AS370" i="8"/>
  <c r="L370" i="8"/>
  <c r="AR370" i="8"/>
  <c r="AQ370" i="8"/>
  <c r="AP370" i="8"/>
  <c r="AO370" i="8"/>
  <c r="AN370" i="8"/>
  <c r="AM370" i="8"/>
  <c r="S370" i="8"/>
  <c r="R370" i="8"/>
  <c r="Q370" i="8"/>
  <c r="N370" i="8"/>
  <c r="M370" i="8"/>
  <c r="O369" i="8"/>
  <c r="P369" i="8"/>
  <c r="L369" i="8"/>
  <c r="AR369" i="8"/>
  <c r="AQ369" i="8"/>
  <c r="AP369" i="8"/>
  <c r="AN369" i="8"/>
  <c r="S369" i="8"/>
  <c r="R369" i="8"/>
  <c r="Q369" i="8"/>
  <c r="N369" i="8"/>
  <c r="M369" i="8"/>
  <c r="AU368" i="8"/>
  <c r="O368" i="8"/>
  <c r="P368" i="8"/>
  <c r="AS368" i="8"/>
  <c r="L368" i="8"/>
  <c r="AR368" i="8"/>
  <c r="AQ368" i="8"/>
  <c r="AP368" i="8"/>
  <c r="AO368" i="8"/>
  <c r="AN368" i="8"/>
  <c r="AM368" i="8"/>
  <c r="S368" i="8"/>
  <c r="R368" i="8"/>
  <c r="Q368" i="8"/>
  <c r="N368" i="8"/>
  <c r="M368" i="8"/>
  <c r="AU367" i="8"/>
  <c r="O367" i="8"/>
  <c r="P367" i="8"/>
  <c r="AS367" i="8"/>
  <c r="L367" i="8"/>
  <c r="AR367" i="8"/>
  <c r="AQ367" i="8"/>
  <c r="AP367" i="8"/>
  <c r="AO367" i="8"/>
  <c r="AN367" i="8"/>
  <c r="AM367" i="8"/>
  <c r="S367" i="8"/>
  <c r="R367" i="8"/>
  <c r="Q367" i="8"/>
  <c r="N367" i="8"/>
  <c r="M367" i="8"/>
  <c r="AU366" i="8"/>
  <c r="O366" i="8"/>
  <c r="P366" i="8"/>
  <c r="AS366" i="8"/>
  <c r="L366" i="8"/>
  <c r="AR366" i="8"/>
  <c r="AQ366" i="8"/>
  <c r="AP366" i="8"/>
  <c r="AO366" i="8"/>
  <c r="AN366" i="8"/>
  <c r="AM366" i="8"/>
  <c r="S366" i="8"/>
  <c r="R366" i="8"/>
  <c r="Q366" i="8"/>
  <c r="N366" i="8"/>
  <c r="M366" i="8"/>
  <c r="AU365" i="8"/>
  <c r="O365" i="8"/>
  <c r="P365" i="8"/>
  <c r="AS365" i="8"/>
  <c r="L365" i="8"/>
  <c r="AR365" i="8"/>
  <c r="AQ365" i="8"/>
  <c r="AP365" i="8"/>
  <c r="AO365" i="8"/>
  <c r="AN365" i="8"/>
  <c r="AM365" i="8"/>
  <c r="S365" i="8"/>
  <c r="R365" i="8"/>
  <c r="Q365" i="8"/>
  <c r="N365" i="8"/>
  <c r="M365" i="8"/>
  <c r="AU364" i="8"/>
  <c r="O364" i="8"/>
  <c r="P364" i="8"/>
  <c r="AS364" i="8"/>
  <c r="L364" i="8"/>
  <c r="AR364" i="8"/>
  <c r="AQ364" i="8"/>
  <c r="AP364" i="8"/>
  <c r="AO364" i="8"/>
  <c r="AN364" i="8"/>
  <c r="AM364" i="8"/>
  <c r="S364" i="8"/>
  <c r="R364" i="8"/>
  <c r="Q364" i="8"/>
  <c r="N364" i="8"/>
  <c r="M364" i="8"/>
  <c r="AU363" i="8"/>
  <c r="O363" i="8"/>
  <c r="P363" i="8"/>
  <c r="AS363" i="8"/>
  <c r="L363" i="8"/>
  <c r="AR363" i="8"/>
  <c r="AQ363" i="8"/>
  <c r="AP363" i="8"/>
  <c r="AO363" i="8"/>
  <c r="AN363" i="8"/>
  <c r="Q363" i="8"/>
  <c r="R363" i="8"/>
  <c r="AM363" i="8"/>
  <c r="AJ363" i="8" s="1"/>
  <c r="AK363" i="8" s="1"/>
  <c r="S363" i="8"/>
  <c r="N363" i="8"/>
  <c r="M363" i="8"/>
  <c r="AU362" i="8"/>
  <c r="O362" i="8"/>
  <c r="P362" i="8"/>
  <c r="AS362" i="8"/>
  <c r="L362" i="8"/>
  <c r="AR362" i="8"/>
  <c r="AQ362" i="8"/>
  <c r="AP362" i="8"/>
  <c r="AO362" i="8"/>
  <c r="AN362" i="8"/>
  <c r="AM362" i="8"/>
  <c r="S362" i="8"/>
  <c r="R362" i="8"/>
  <c r="Q362" i="8"/>
  <c r="N362" i="8"/>
  <c r="M362" i="8"/>
  <c r="O361" i="8"/>
  <c r="P361" i="8"/>
  <c r="L361" i="8"/>
  <c r="AR361" i="8"/>
  <c r="AQ361" i="8"/>
  <c r="AP361" i="8"/>
  <c r="AO361" i="8"/>
  <c r="AN361" i="8"/>
  <c r="Q361" i="8"/>
  <c r="R361" i="8"/>
  <c r="S361" i="8"/>
  <c r="N361" i="8"/>
  <c r="M361" i="8"/>
  <c r="AU360" i="8"/>
  <c r="AJ360" i="8" s="1"/>
  <c r="AK360" i="8" s="1"/>
  <c r="O360" i="8"/>
  <c r="P360" i="8"/>
  <c r="AS360" i="8"/>
  <c r="L360" i="8"/>
  <c r="AR360" i="8"/>
  <c r="AQ360" i="8"/>
  <c r="AP360" i="8"/>
  <c r="AO360" i="8"/>
  <c r="AN360" i="8"/>
  <c r="AM360" i="8"/>
  <c r="S360" i="8"/>
  <c r="R360" i="8"/>
  <c r="Q360" i="8"/>
  <c r="N360" i="8"/>
  <c r="M360" i="8"/>
  <c r="AU359" i="8"/>
  <c r="O359" i="8"/>
  <c r="P359" i="8"/>
  <c r="AS359" i="8"/>
  <c r="L359" i="8"/>
  <c r="AR359" i="8"/>
  <c r="AQ359" i="8"/>
  <c r="AP359" i="8"/>
  <c r="AO359" i="8"/>
  <c r="AN359" i="8"/>
  <c r="AM359" i="8"/>
  <c r="S359" i="8"/>
  <c r="R359" i="8"/>
  <c r="Q359" i="8"/>
  <c r="N359" i="8"/>
  <c r="M359" i="8"/>
  <c r="AU358" i="8"/>
  <c r="O358" i="8"/>
  <c r="P358" i="8"/>
  <c r="AS358" i="8"/>
  <c r="L358" i="8"/>
  <c r="AR358" i="8"/>
  <c r="AQ358" i="8"/>
  <c r="AP358" i="8"/>
  <c r="AO358" i="8"/>
  <c r="AN358" i="8"/>
  <c r="Q358" i="8"/>
  <c r="R358" i="8"/>
  <c r="S358" i="8"/>
  <c r="AM358" i="8"/>
  <c r="N358" i="8"/>
  <c r="M358" i="8"/>
  <c r="AU357" i="8"/>
  <c r="O357" i="8"/>
  <c r="P357" i="8"/>
  <c r="AS357" i="8"/>
  <c r="L357" i="8"/>
  <c r="AR357" i="8"/>
  <c r="AQ357" i="8"/>
  <c r="AP357" i="8"/>
  <c r="AO357" i="8"/>
  <c r="AN357" i="8"/>
  <c r="Q357" i="8"/>
  <c r="R357" i="8"/>
  <c r="S357" i="8"/>
  <c r="AM357" i="8"/>
  <c r="N357" i="8"/>
  <c r="M357" i="8"/>
  <c r="AU356" i="8"/>
  <c r="O356" i="8"/>
  <c r="P356" i="8"/>
  <c r="AS356" i="8"/>
  <c r="L356" i="8"/>
  <c r="AR356" i="8"/>
  <c r="AQ356" i="8"/>
  <c r="AP356" i="8"/>
  <c r="AO356" i="8"/>
  <c r="AN356" i="8"/>
  <c r="Q356" i="8"/>
  <c r="R356" i="8"/>
  <c r="S356" i="8"/>
  <c r="AM356" i="8"/>
  <c r="N356" i="8"/>
  <c r="M356" i="8"/>
  <c r="AU355" i="8"/>
  <c r="O355" i="8"/>
  <c r="P355" i="8"/>
  <c r="AS355" i="8"/>
  <c r="L355" i="8"/>
  <c r="AR355" i="8"/>
  <c r="AQ355" i="8"/>
  <c r="AP355" i="8"/>
  <c r="AO355" i="8"/>
  <c r="AN355" i="8"/>
  <c r="Q355" i="8"/>
  <c r="R355" i="8"/>
  <c r="S355" i="8"/>
  <c r="AM355" i="8"/>
  <c r="N355" i="8"/>
  <c r="M355" i="8"/>
  <c r="AU354" i="8"/>
  <c r="O354" i="8"/>
  <c r="P354" i="8"/>
  <c r="AS354" i="8"/>
  <c r="L354" i="8"/>
  <c r="AR354" i="8"/>
  <c r="AQ354" i="8"/>
  <c r="AP354" i="8"/>
  <c r="AO354" i="8"/>
  <c r="AN354" i="8"/>
  <c r="Q354" i="8"/>
  <c r="R354" i="8"/>
  <c r="S354" i="8"/>
  <c r="AM354" i="8"/>
  <c r="N354" i="8"/>
  <c r="M354" i="8"/>
  <c r="AU353" i="8"/>
  <c r="O353" i="8"/>
  <c r="P353" i="8"/>
  <c r="L353" i="8"/>
  <c r="AR353" i="8"/>
  <c r="AQ353" i="8"/>
  <c r="AP353" i="8"/>
  <c r="AN353" i="8"/>
  <c r="S353" i="8"/>
  <c r="R353" i="8"/>
  <c r="Q353" i="8"/>
  <c r="N353" i="8"/>
  <c r="M353" i="8"/>
  <c r="AU352" i="8"/>
  <c r="O352" i="8"/>
  <c r="P352" i="8"/>
  <c r="AS352" i="8"/>
  <c r="L352" i="8"/>
  <c r="AR352" i="8"/>
  <c r="AQ352" i="8"/>
  <c r="AP352" i="8"/>
  <c r="AO352" i="8"/>
  <c r="AN352" i="8"/>
  <c r="Q352" i="8"/>
  <c r="R352" i="8"/>
  <c r="AM352" i="8"/>
  <c r="S352" i="8"/>
  <c r="N352" i="8"/>
  <c r="M352" i="8"/>
  <c r="AU351" i="8"/>
  <c r="O351" i="8"/>
  <c r="P351" i="8"/>
  <c r="AS351" i="8"/>
  <c r="L351" i="8"/>
  <c r="AR351" i="8"/>
  <c r="AQ351" i="8"/>
  <c r="AP351" i="8"/>
  <c r="AO351" i="8"/>
  <c r="AN351" i="8"/>
  <c r="Q351" i="8"/>
  <c r="R351" i="8"/>
  <c r="AM351" i="8"/>
  <c r="S351" i="8"/>
  <c r="N351" i="8"/>
  <c r="M351" i="8"/>
  <c r="AU350" i="8"/>
  <c r="O350" i="8"/>
  <c r="P350" i="8"/>
  <c r="AS350" i="8"/>
  <c r="L350" i="8"/>
  <c r="AR350" i="8"/>
  <c r="AQ350" i="8"/>
  <c r="AP350" i="8"/>
  <c r="AO350" i="8"/>
  <c r="AN350" i="8"/>
  <c r="Q350" i="8"/>
  <c r="R350" i="8"/>
  <c r="AM350" i="8"/>
  <c r="S350" i="8"/>
  <c r="N350" i="8"/>
  <c r="M350" i="8"/>
  <c r="AU349" i="8"/>
  <c r="O349" i="8"/>
  <c r="P349" i="8"/>
  <c r="AS349" i="8"/>
  <c r="L349" i="8"/>
  <c r="AR349" i="8"/>
  <c r="AQ349" i="8"/>
  <c r="AP349" i="8"/>
  <c r="AO349" i="8"/>
  <c r="AN349" i="8"/>
  <c r="Q349" i="8"/>
  <c r="R349" i="8"/>
  <c r="S349" i="8"/>
  <c r="AM349" i="8"/>
  <c r="AJ349" i="8" s="1"/>
  <c r="AK349" i="8" s="1"/>
  <c r="N349" i="8"/>
  <c r="M349" i="8"/>
  <c r="AU348" i="8"/>
  <c r="O348" i="8"/>
  <c r="P348" i="8"/>
  <c r="AS348" i="8"/>
  <c r="L348" i="8"/>
  <c r="AR348" i="8"/>
  <c r="AQ348" i="8"/>
  <c r="AP348" i="8"/>
  <c r="AO348" i="8"/>
  <c r="AN348" i="8"/>
  <c r="Q348" i="8"/>
  <c r="R348" i="8"/>
  <c r="S348" i="8"/>
  <c r="AM348" i="8"/>
  <c r="AJ348" i="8" s="1"/>
  <c r="AK348" i="8" s="1"/>
  <c r="N348" i="8"/>
  <c r="M348" i="8"/>
  <c r="AU347" i="8"/>
  <c r="AJ347" i="8" s="1"/>
  <c r="AK347" i="8" s="1"/>
  <c r="O347" i="8"/>
  <c r="P347" i="8"/>
  <c r="AS347" i="8"/>
  <c r="L347" i="8"/>
  <c r="AR347" i="8"/>
  <c r="AQ347" i="8"/>
  <c r="AP347" i="8"/>
  <c r="AO347" i="8"/>
  <c r="AN347" i="8"/>
  <c r="AM347" i="8"/>
  <c r="S347" i="8"/>
  <c r="R347" i="8"/>
  <c r="Q347" i="8"/>
  <c r="N347" i="8"/>
  <c r="M347" i="8"/>
  <c r="AU346" i="8"/>
  <c r="O346" i="8"/>
  <c r="P346" i="8"/>
  <c r="AS346" i="8"/>
  <c r="L346" i="8"/>
  <c r="AR346" i="8"/>
  <c r="AQ346" i="8"/>
  <c r="AP346" i="8"/>
  <c r="AO346" i="8"/>
  <c r="AN346" i="8"/>
  <c r="AM346" i="8"/>
  <c r="S346" i="8"/>
  <c r="R346" i="8"/>
  <c r="Q346" i="8"/>
  <c r="N346" i="8"/>
  <c r="M346" i="8"/>
  <c r="O345" i="8"/>
  <c r="P345" i="8"/>
  <c r="L345" i="8"/>
  <c r="AR345" i="8"/>
  <c r="AQ345" i="8"/>
  <c r="AP345" i="8"/>
  <c r="AN345" i="8"/>
  <c r="S345" i="8"/>
  <c r="R345" i="8"/>
  <c r="Q345" i="8"/>
  <c r="N345" i="8"/>
  <c r="M345" i="8"/>
  <c r="AU344" i="8"/>
  <c r="AJ344" i="8" s="1"/>
  <c r="AK344" i="8" s="1"/>
  <c r="O344" i="8"/>
  <c r="P344" i="8"/>
  <c r="AS344" i="8"/>
  <c r="L344" i="8"/>
  <c r="AR344" i="8"/>
  <c r="AQ344" i="8"/>
  <c r="AP344" i="8"/>
  <c r="AO344" i="8"/>
  <c r="AN344" i="8"/>
  <c r="AM344" i="8"/>
  <c r="S344" i="8"/>
  <c r="R344" i="8"/>
  <c r="Q344" i="8"/>
  <c r="N344" i="8"/>
  <c r="M344" i="8"/>
  <c r="AU343" i="8"/>
  <c r="O343" i="8"/>
  <c r="P343" i="8"/>
  <c r="AS343" i="8"/>
  <c r="L343" i="8"/>
  <c r="AR343" i="8"/>
  <c r="AQ343" i="8"/>
  <c r="AP343" i="8"/>
  <c r="AO343" i="8"/>
  <c r="AN343" i="8"/>
  <c r="AM343" i="8"/>
  <c r="S343" i="8"/>
  <c r="R343" i="8"/>
  <c r="Q343" i="8"/>
  <c r="N343" i="8"/>
  <c r="M343" i="8"/>
  <c r="AU342" i="8"/>
  <c r="O342" i="8"/>
  <c r="P342" i="8"/>
  <c r="AS342" i="8"/>
  <c r="L342" i="8"/>
  <c r="AR342" i="8"/>
  <c r="AQ342" i="8"/>
  <c r="AP342" i="8"/>
  <c r="AO342" i="8"/>
  <c r="AN342" i="8"/>
  <c r="AM342" i="8"/>
  <c r="S342" i="8"/>
  <c r="R342" i="8"/>
  <c r="Q342" i="8"/>
  <c r="N342" i="8"/>
  <c r="M342" i="8"/>
  <c r="AU341" i="8"/>
  <c r="O341" i="8"/>
  <c r="P341" i="8"/>
  <c r="AS341" i="8"/>
  <c r="L341" i="8"/>
  <c r="AR341" i="8"/>
  <c r="AQ341" i="8"/>
  <c r="AP341" i="8"/>
  <c r="AO341" i="8"/>
  <c r="AN341" i="8"/>
  <c r="AM341" i="8"/>
  <c r="Q341" i="8"/>
  <c r="S341" i="8"/>
  <c r="R341" i="8"/>
  <c r="N341" i="8"/>
  <c r="M341" i="8"/>
  <c r="AU340" i="8"/>
  <c r="O340" i="8"/>
  <c r="P340" i="8"/>
  <c r="AS340" i="8"/>
  <c r="L340" i="8"/>
  <c r="AR340" i="8"/>
  <c r="AQ340" i="8"/>
  <c r="AP340" i="8"/>
  <c r="AO340" i="8"/>
  <c r="AN340" i="8"/>
  <c r="AM340" i="8"/>
  <c r="Q340" i="8"/>
  <c r="S340" i="8"/>
  <c r="R340" i="8"/>
  <c r="N340" i="8"/>
  <c r="M340" i="8"/>
  <c r="AU339" i="8"/>
  <c r="O339" i="8"/>
  <c r="P339" i="8"/>
  <c r="AS339" i="8"/>
  <c r="L339" i="8"/>
  <c r="AR339" i="8"/>
  <c r="AQ339" i="8"/>
  <c r="AP339" i="8"/>
  <c r="AO339" i="8"/>
  <c r="AN339" i="8"/>
  <c r="AM339" i="8"/>
  <c r="S339" i="8"/>
  <c r="R339" i="8"/>
  <c r="Q339" i="8"/>
  <c r="N339" i="8"/>
  <c r="M339" i="8"/>
  <c r="AU338" i="8"/>
  <c r="O338" i="8"/>
  <c r="P338" i="8"/>
  <c r="AS338" i="8"/>
  <c r="L338" i="8"/>
  <c r="AR338" i="8"/>
  <c r="AQ338" i="8"/>
  <c r="AP338" i="8"/>
  <c r="AO338" i="8"/>
  <c r="AN338" i="8"/>
  <c r="AM338" i="8"/>
  <c r="S338" i="8"/>
  <c r="R338" i="8"/>
  <c r="Q338" i="8"/>
  <c r="N338" i="8"/>
  <c r="M338" i="8"/>
  <c r="O337" i="8"/>
  <c r="P337" i="8"/>
  <c r="L337" i="8"/>
  <c r="AR337" i="8"/>
  <c r="AQ337" i="8"/>
  <c r="AP337" i="8"/>
  <c r="AN337" i="8"/>
  <c r="S337" i="8"/>
  <c r="R337" i="8"/>
  <c r="Q337" i="8"/>
  <c r="N337" i="8"/>
  <c r="M337" i="8"/>
  <c r="AU336" i="8"/>
  <c r="O336" i="8"/>
  <c r="P336" i="8"/>
  <c r="AS336" i="8"/>
  <c r="L336" i="8"/>
  <c r="AR336" i="8"/>
  <c r="AQ336" i="8"/>
  <c r="AP336" i="8"/>
  <c r="AO336" i="8"/>
  <c r="AN336" i="8"/>
  <c r="AM336" i="8"/>
  <c r="S336" i="8"/>
  <c r="R336" i="8"/>
  <c r="Q336" i="8"/>
  <c r="N336" i="8"/>
  <c r="M336" i="8"/>
  <c r="AU335" i="8"/>
  <c r="AJ335" i="8" s="1"/>
  <c r="AK335" i="8" s="1"/>
  <c r="O335" i="8"/>
  <c r="P335" i="8"/>
  <c r="AS335" i="8"/>
  <c r="L335" i="8"/>
  <c r="AR335" i="8"/>
  <c r="AQ335" i="8"/>
  <c r="AP335" i="8"/>
  <c r="AO335" i="8"/>
  <c r="AN335" i="8"/>
  <c r="AM335" i="8"/>
  <c r="S335" i="8"/>
  <c r="R335" i="8"/>
  <c r="Q335" i="8"/>
  <c r="N335" i="8"/>
  <c r="M335" i="8"/>
  <c r="AU334" i="8"/>
  <c r="AJ334" i="8" s="1"/>
  <c r="AK334" i="8" s="1"/>
  <c r="O334" i="8"/>
  <c r="P334" i="8"/>
  <c r="AS334" i="8"/>
  <c r="L334" i="8"/>
  <c r="AR334" i="8"/>
  <c r="AQ334" i="8"/>
  <c r="AP334" i="8"/>
  <c r="AO334" i="8"/>
  <c r="AN334" i="8"/>
  <c r="AM334" i="8"/>
  <c r="S334" i="8"/>
  <c r="R334" i="8"/>
  <c r="Q334" i="8"/>
  <c r="N334" i="8"/>
  <c r="M334" i="8"/>
  <c r="AU333" i="8"/>
  <c r="O333" i="8"/>
  <c r="P333" i="8"/>
  <c r="AS333" i="8"/>
  <c r="L333" i="8"/>
  <c r="AR333" i="8"/>
  <c r="AQ333" i="8"/>
  <c r="AP333" i="8"/>
  <c r="AO333" i="8"/>
  <c r="AN333" i="8"/>
  <c r="AM333" i="8"/>
  <c r="S333" i="8"/>
  <c r="R333" i="8"/>
  <c r="Q333" i="8"/>
  <c r="N333" i="8"/>
  <c r="M333" i="8"/>
  <c r="AU332" i="8"/>
  <c r="O332" i="8"/>
  <c r="P332" i="8"/>
  <c r="AS332" i="8"/>
  <c r="L332" i="8"/>
  <c r="AR332" i="8"/>
  <c r="AQ332" i="8"/>
  <c r="AP332" i="8"/>
  <c r="AO332" i="8"/>
  <c r="AN332" i="8"/>
  <c r="AM332" i="8"/>
  <c r="S332" i="8"/>
  <c r="R332" i="8"/>
  <c r="Q332" i="8"/>
  <c r="N332" i="8"/>
  <c r="M332" i="8"/>
  <c r="AU331" i="8"/>
  <c r="O331" i="8"/>
  <c r="P331" i="8"/>
  <c r="AS331" i="8"/>
  <c r="L331" i="8"/>
  <c r="AR331" i="8"/>
  <c r="AQ331" i="8"/>
  <c r="AP331" i="8"/>
  <c r="AO331" i="8"/>
  <c r="AN331" i="8"/>
  <c r="AM331" i="8"/>
  <c r="S331" i="8"/>
  <c r="R331" i="8"/>
  <c r="Q331" i="8"/>
  <c r="N331" i="8"/>
  <c r="M331" i="8"/>
  <c r="AU330" i="8"/>
  <c r="O330" i="8"/>
  <c r="P330" i="8"/>
  <c r="AS330" i="8"/>
  <c r="L330" i="8"/>
  <c r="AR330" i="8"/>
  <c r="AQ330" i="8"/>
  <c r="AP330" i="8"/>
  <c r="AO330" i="8"/>
  <c r="AN330" i="8"/>
  <c r="AM330" i="8"/>
  <c r="S330" i="8"/>
  <c r="R330" i="8"/>
  <c r="Q330" i="8"/>
  <c r="N330" i="8"/>
  <c r="M330" i="8"/>
  <c r="O329" i="8"/>
  <c r="P329" i="8"/>
  <c r="L329" i="8"/>
  <c r="AR329" i="8"/>
  <c r="AQ329" i="8"/>
  <c r="AP329" i="8"/>
  <c r="AN329" i="8"/>
  <c r="S329" i="8"/>
  <c r="R329" i="8"/>
  <c r="Q329" i="8"/>
  <c r="N329" i="8"/>
  <c r="M329" i="8"/>
  <c r="AU328" i="8"/>
  <c r="O328" i="8"/>
  <c r="P328" i="8"/>
  <c r="AS328" i="8"/>
  <c r="L328" i="8"/>
  <c r="AR328" i="8"/>
  <c r="AQ328" i="8"/>
  <c r="AP328" i="8"/>
  <c r="AO328" i="8"/>
  <c r="AN328" i="8"/>
  <c r="Q328" i="8"/>
  <c r="R328" i="8"/>
  <c r="S328" i="8"/>
  <c r="AM328" i="8"/>
  <c r="N328" i="8"/>
  <c r="M328" i="8"/>
  <c r="AU327" i="8"/>
  <c r="O327" i="8"/>
  <c r="P327" i="8"/>
  <c r="AS327" i="8"/>
  <c r="L327" i="8"/>
  <c r="AR327" i="8"/>
  <c r="AQ327" i="8"/>
  <c r="AP327" i="8"/>
  <c r="AO327" i="8"/>
  <c r="AN327" i="8"/>
  <c r="AM327" i="8"/>
  <c r="AJ327" i="8" s="1"/>
  <c r="AK327" i="8" s="1"/>
  <c r="S327" i="8"/>
  <c r="R327" i="8"/>
  <c r="Q327" i="8"/>
  <c r="N327" i="8"/>
  <c r="M327" i="8"/>
  <c r="AU326" i="8"/>
  <c r="O326" i="8"/>
  <c r="P326" i="8"/>
  <c r="AS326" i="8"/>
  <c r="L326" i="8"/>
  <c r="AR326" i="8"/>
  <c r="AQ326" i="8"/>
  <c r="AP326" i="8"/>
  <c r="AO326" i="8"/>
  <c r="AN326" i="8"/>
  <c r="AM326" i="8"/>
  <c r="AJ326" i="8" s="1"/>
  <c r="AK326" i="8" s="1"/>
  <c r="S326" i="8"/>
  <c r="R326" i="8"/>
  <c r="Q326" i="8"/>
  <c r="N326" i="8"/>
  <c r="M326" i="8"/>
  <c r="AU325" i="8"/>
  <c r="O325" i="8"/>
  <c r="P325" i="8"/>
  <c r="AS325" i="8"/>
  <c r="L325" i="8"/>
  <c r="AR325" i="8"/>
  <c r="AQ325" i="8"/>
  <c r="AP325" i="8"/>
  <c r="AO325" i="8"/>
  <c r="AN325" i="8"/>
  <c r="AM325" i="8"/>
  <c r="AJ325" i="8" s="1"/>
  <c r="AK325" i="8" s="1"/>
  <c r="S325" i="8"/>
  <c r="R325" i="8"/>
  <c r="Q325" i="8"/>
  <c r="N325" i="8"/>
  <c r="M325" i="8"/>
  <c r="AU324" i="8"/>
  <c r="O324" i="8"/>
  <c r="P324" i="8"/>
  <c r="AS324" i="8"/>
  <c r="L324" i="8"/>
  <c r="AR324" i="8"/>
  <c r="AQ324" i="8"/>
  <c r="AP324" i="8"/>
  <c r="AO324" i="8"/>
  <c r="AN324" i="8"/>
  <c r="Q324" i="8"/>
  <c r="R324" i="8"/>
  <c r="AM324" i="8"/>
  <c r="AJ324" i="8" s="1"/>
  <c r="AK324" i="8" s="1"/>
  <c r="S324" i="8"/>
  <c r="N324" i="8"/>
  <c r="M324" i="8"/>
  <c r="AU323" i="8"/>
  <c r="O323" i="8"/>
  <c r="P323" i="8"/>
  <c r="AS323" i="8"/>
  <c r="L323" i="8"/>
  <c r="AR323" i="8"/>
  <c r="AQ323" i="8"/>
  <c r="AP323" i="8"/>
  <c r="AO323" i="8"/>
  <c r="AN323" i="8"/>
  <c r="Q323" i="8"/>
  <c r="R323" i="8"/>
  <c r="AM323" i="8"/>
  <c r="AJ323" i="8" s="1"/>
  <c r="AK323" i="8" s="1"/>
  <c r="S323" i="8"/>
  <c r="N323" i="8"/>
  <c r="M323" i="8"/>
  <c r="AU322" i="8"/>
  <c r="O322" i="8"/>
  <c r="P322" i="8"/>
  <c r="AS322" i="8"/>
  <c r="L322" i="8"/>
  <c r="AR322" i="8"/>
  <c r="AQ322" i="8"/>
  <c r="AP322" i="8"/>
  <c r="AO322" i="8"/>
  <c r="AN322" i="8"/>
  <c r="Q322" i="8"/>
  <c r="R322" i="8"/>
  <c r="AM322" i="8"/>
  <c r="AJ322" i="8" s="1"/>
  <c r="AK322" i="8" s="1"/>
  <c r="S322" i="8"/>
  <c r="N322" i="8"/>
  <c r="M322" i="8"/>
  <c r="O321" i="8"/>
  <c r="P321" i="8"/>
  <c r="L321" i="8"/>
  <c r="AR321" i="8"/>
  <c r="AQ321" i="8"/>
  <c r="AP321" i="8"/>
  <c r="AN321" i="8"/>
  <c r="S321" i="8"/>
  <c r="R321" i="8"/>
  <c r="Q321" i="8"/>
  <c r="N321" i="8"/>
  <c r="M321" i="8"/>
  <c r="AU320" i="8"/>
  <c r="O320" i="8"/>
  <c r="P320" i="8"/>
  <c r="AS320" i="8"/>
  <c r="L320" i="8"/>
  <c r="AR320" i="8"/>
  <c r="AQ320" i="8"/>
  <c r="AP320" i="8"/>
  <c r="AO320" i="8"/>
  <c r="AN320" i="8"/>
  <c r="AM320" i="8"/>
  <c r="S320" i="8"/>
  <c r="R320" i="8"/>
  <c r="Q320" i="8"/>
  <c r="N320" i="8"/>
  <c r="M320" i="8"/>
  <c r="AU319" i="8"/>
  <c r="O319" i="8"/>
  <c r="P319" i="8"/>
  <c r="AS319" i="8"/>
  <c r="L319" i="8"/>
  <c r="AR319" i="8"/>
  <c r="AQ319" i="8"/>
  <c r="AP319" i="8"/>
  <c r="AO319" i="8"/>
  <c r="AN319" i="8"/>
  <c r="AM319" i="8"/>
  <c r="S319" i="8"/>
  <c r="R319" i="8"/>
  <c r="Q319" i="8"/>
  <c r="N319" i="8"/>
  <c r="M319" i="8"/>
  <c r="AU318" i="8"/>
  <c r="O318" i="8"/>
  <c r="P318" i="8"/>
  <c r="AS318" i="8"/>
  <c r="L318" i="8"/>
  <c r="AR318" i="8"/>
  <c r="AQ318" i="8"/>
  <c r="AP318" i="8"/>
  <c r="AO318" i="8"/>
  <c r="AN318" i="8"/>
  <c r="Q318" i="8"/>
  <c r="R318" i="8"/>
  <c r="AM318" i="8"/>
  <c r="S318" i="8"/>
  <c r="N318" i="8"/>
  <c r="M318" i="8"/>
  <c r="AU317" i="8"/>
  <c r="O317" i="8"/>
  <c r="P317" i="8"/>
  <c r="AS317" i="8"/>
  <c r="L317" i="8"/>
  <c r="AR317" i="8"/>
  <c r="AQ317" i="8"/>
  <c r="AP317" i="8"/>
  <c r="AO317" i="8"/>
  <c r="AN317" i="8"/>
  <c r="AM317" i="8"/>
  <c r="Q317" i="8"/>
  <c r="S317" i="8"/>
  <c r="R317" i="8"/>
  <c r="N317" i="8"/>
  <c r="M317" i="8"/>
  <c r="AU316" i="8"/>
  <c r="O316" i="8"/>
  <c r="P316" i="8"/>
  <c r="AS316" i="8"/>
  <c r="L316" i="8"/>
  <c r="AR316" i="8"/>
  <c r="AQ316" i="8"/>
  <c r="AP316" i="8"/>
  <c r="AO316" i="8"/>
  <c r="AN316" i="8"/>
  <c r="Q316" i="8"/>
  <c r="R316" i="8"/>
  <c r="AM316" i="8"/>
  <c r="S316" i="8"/>
  <c r="N316" i="8"/>
  <c r="M316" i="8"/>
  <c r="AU315" i="8"/>
  <c r="O315" i="8"/>
  <c r="P315" i="8"/>
  <c r="AS315" i="8"/>
  <c r="L315" i="8"/>
  <c r="AR315" i="8"/>
  <c r="AQ315" i="8"/>
  <c r="AP315" i="8"/>
  <c r="AO315" i="8"/>
  <c r="AN315" i="8"/>
  <c r="AM315" i="8"/>
  <c r="S315" i="8"/>
  <c r="R315" i="8"/>
  <c r="Q315" i="8"/>
  <c r="N315" i="8"/>
  <c r="M315" i="8"/>
  <c r="AU314" i="8"/>
  <c r="O314" i="8"/>
  <c r="P314" i="8"/>
  <c r="AS314" i="8"/>
  <c r="L314" i="8"/>
  <c r="AR314" i="8"/>
  <c r="AQ314" i="8"/>
  <c r="AP314" i="8"/>
  <c r="AO314" i="8"/>
  <c r="AN314" i="8"/>
  <c r="AM314" i="8"/>
  <c r="S314" i="8"/>
  <c r="R314" i="8"/>
  <c r="Q314" i="8"/>
  <c r="N314" i="8"/>
  <c r="M314" i="8"/>
  <c r="O313" i="8"/>
  <c r="P313" i="8"/>
  <c r="L313" i="8"/>
  <c r="AR313" i="8"/>
  <c r="AQ313" i="8"/>
  <c r="AP313" i="8"/>
  <c r="AN313" i="8"/>
  <c r="S313" i="8"/>
  <c r="R313" i="8"/>
  <c r="Q313" i="8"/>
  <c r="N313" i="8"/>
  <c r="M313" i="8"/>
  <c r="AU312" i="8"/>
  <c r="AJ312" i="8" s="1"/>
  <c r="AK312" i="8" s="1"/>
  <c r="O312" i="8"/>
  <c r="P312" i="8"/>
  <c r="AS312" i="8"/>
  <c r="L312" i="8"/>
  <c r="AR312" i="8"/>
  <c r="AQ312" i="8"/>
  <c r="AP312" i="8"/>
  <c r="AO312" i="8"/>
  <c r="AN312" i="8"/>
  <c r="AM312" i="8"/>
  <c r="S312" i="8"/>
  <c r="R312" i="8"/>
  <c r="Q312" i="8"/>
  <c r="N312" i="8"/>
  <c r="M312" i="8"/>
  <c r="AU311" i="8"/>
  <c r="AJ311" i="8" s="1"/>
  <c r="AK311" i="8" s="1"/>
  <c r="O311" i="8"/>
  <c r="P311" i="8"/>
  <c r="AS311" i="8"/>
  <c r="L311" i="8"/>
  <c r="AR311" i="8"/>
  <c r="AQ311" i="8"/>
  <c r="AP311" i="8"/>
  <c r="AO311" i="8"/>
  <c r="AN311" i="8"/>
  <c r="AM311" i="8"/>
  <c r="S311" i="8"/>
  <c r="R311" i="8"/>
  <c r="Q311" i="8"/>
  <c r="N311" i="8"/>
  <c r="M311" i="8"/>
  <c r="AU310" i="8"/>
  <c r="AJ310" i="8" s="1"/>
  <c r="AK310" i="8" s="1"/>
  <c r="O310" i="8"/>
  <c r="P310" i="8"/>
  <c r="AS310" i="8"/>
  <c r="L310" i="8"/>
  <c r="AR310" i="8"/>
  <c r="AQ310" i="8"/>
  <c r="AP310" i="8"/>
  <c r="AO310" i="8"/>
  <c r="AN310" i="8"/>
  <c r="AM310" i="8"/>
  <c r="S310" i="8"/>
  <c r="R310" i="8"/>
  <c r="Q310" i="8"/>
  <c r="N310" i="8"/>
  <c r="M310" i="8"/>
  <c r="AU309" i="8"/>
  <c r="O309" i="8"/>
  <c r="P309" i="8"/>
  <c r="AS309" i="8"/>
  <c r="L309" i="8"/>
  <c r="AR309" i="8"/>
  <c r="AQ309" i="8"/>
  <c r="AP309" i="8"/>
  <c r="AO309" i="8"/>
  <c r="AN309" i="8"/>
  <c r="AM309" i="8"/>
  <c r="S309" i="8"/>
  <c r="R309" i="8"/>
  <c r="Q309" i="8"/>
  <c r="N309" i="8"/>
  <c r="M309" i="8"/>
  <c r="AU308" i="8"/>
  <c r="O308" i="8"/>
  <c r="P308" i="8"/>
  <c r="AS308" i="8"/>
  <c r="L308" i="8"/>
  <c r="AR308" i="8"/>
  <c r="AQ308" i="8"/>
  <c r="AP308" i="8"/>
  <c r="AO308" i="8"/>
  <c r="AN308" i="8"/>
  <c r="Q308" i="8"/>
  <c r="R308" i="8"/>
  <c r="S308" i="8"/>
  <c r="AM308" i="8"/>
  <c r="N308" i="8"/>
  <c r="M308" i="8"/>
  <c r="AU307" i="8"/>
  <c r="O307" i="8"/>
  <c r="P307" i="8"/>
  <c r="AS307" i="8"/>
  <c r="L307" i="8"/>
  <c r="AR307" i="8"/>
  <c r="AQ307" i="8"/>
  <c r="AP307" i="8"/>
  <c r="AO307" i="8"/>
  <c r="AN307" i="8"/>
  <c r="Q307" i="8"/>
  <c r="R307" i="8"/>
  <c r="S307" i="8"/>
  <c r="AM307" i="8"/>
  <c r="N307" i="8"/>
  <c r="M307" i="8"/>
  <c r="AU306" i="8"/>
  <c r="O306" i="8"/>
  <c r="P306" i="8"/>
  <c r="AS306" i="8"/>
  <c r="L306" i="8"/>
  <c r="AR306" i="8"/>
  <c r="AQ306" i="8"/>
  <c r="AP306" i="8"/>
  <c r="AO306" i="8"/>
  <c r="AN306" i="8"/>
  <c r="Q306" i="8"/>
  <c r="R306" i="8"/>
  <c r="S306" i="8"/>
  <c r="AM306" i="8"/>
  <c r="N306" i="8"/>
  <c r="M306" i="8"/>
  <c r="O305" i="8"/>
  <c r="P305" i="8"/>
  <c r="L305" i="8"/>
  <c r="AR305" i="8"/>
  <c r="AQ305" i="8"/>
  <c r="AP305" i="8"/>
  <c r="AN305" i="8"/>
  <c r="S305" i="8"/>
  <c r="R305" i="8"/>
  <c r="Q305" i="8"/>
  <c r="N305" i="8"/>
  <c r="M305" i="8"/>
  <c r="AU304" i="8"/>
  <c r="O304" i="8"/>
  <c r="P304" i="8"/>
  <c r="AS304" i="8"/>
  <c r="L304" i="8"/>
  <c r="AR304" i="8"/>
  <c r="AQ304" i="8"/>
  <c r="AP304" i="8"/>
  <c r="AO304" i="8"/>
  <c r="AN304" i="8"/>
  <c r="Q304" i="8"/>
  <c r="R304" i="8"/>
  <c r="S304" i="8"/>
  <c r="AM304" i="8"/>
  <c r="N304" i="8"/>
  <c r="M304" i="8"/>
  <c r="AU303" i="8"/>
  <c r="O303" i="8"/>
  <c r="P303" i="8"/>
  <c r="AS303" i="8"/>
  <c r="L303" i="8"/>
  <c r="AR303" i="8"/>
  <c r="AQ303" i="8"/>
  <c r="AP303" i="8"/>
  <c r="AO303" i="8"/>
  <c r="AN303" i="8"/>
  <c r="Q303" i="8"/>
  <c r="R303" i="8"/>
  <c r="S303" i="8"/>
  <c r="AM303" i="8"/>
  <c r="N303" i="8"/>
  <c r="M303" i="8"/>
  <c r="AU302" i="8"/>
  <c r="O302" i="8"/>
  <c r="P302" i="8"/>
  <c r="AS302" i="8"/>
  <c r="L302" i="8"/>
  <c r="AR302" i="8"/>
  <c r="AQ302" i="8"/>
  <c r="AP302" i="8"/>
  <c r="AO302" i="8"/>
  <c r="AN302" i="8"/>
  <c r="Q302" i="8"/>
  <c r="R302" i="8"/>
  <c r="S302" i="8"/>
  <c r="AM302" i="8"/>
  <c r="N302" i="8"/>
  <c r="M302" i="8"/>
  <c r="AU301" i="8"/>
  <c r="O301" i="8"/>
  <c r="P301" i="8"/>
  <c r="AS301" i="8"/>
  <c r="L301" i="8"/>
  <c r="AR301" i="8"/>
  <c r="AQ301" i="8"/>
  <c r="AP301" i="8"/>
  <c r="AO301" i="8"/>
  <c r="AN301" i="8"/>
  <c r="AM301" i="8"/>
  <c r="S301" i="8"/>
  <c r="R301" i="8"/>
  <c r="Q301" i="8"/>
  <c r="N301" i="8"/>
  <c r="M301" i="8"/>
  <c r="AU300" i="8"/>
  <c r="O300" i="8"/>
  <c r="P300" i="8"/>
  <c r="AS300" i="8"/>
  <c r="L300" i="8"/>
  <c r="AR300" i="8"/>
  <c r="AQ300" i="8"/>
  <c r="AP300" i="8"/>
  <c r="AO300" i="8"/>
  <c r="AN300" i="8"/>
  <c r="AM300" i="8"/>
  <c r="S300" i="8"/>
  <c r="R300" i="8"/>
  <c r="Q300" i="8"/>
  <c r="N300" i="8"/>
  <c r="M300" i="8"/>
  <c r="AU299" i="8"/>
  <c r="O299" i="8"/>
  <c r="P299" i="8"/>
  <c r="AS299" i="8"/>
  <c r="L299" i="8"/>
  <c r="AR299" i="8"/>
  <c r="AQ299" i="8"/>
  <c r="AP299" i="8"/>
  <c r="AO299" i="8"/>
  <c r="AN299" i="8"/>
  <c r="Q299" i="8"/>
  <c r="R299" i="8"/>
  <c r="AM299" i="8"/>
  <c r="S299" i="8"/>
  <c r="N299" i="8"/>
  <c r="M299" i="8"/>
  <c r="AU298" i="8"/>
  <c r="O298" i="8"/>
  <c r="P298" i="8"/>
  <c r="AS298" i="8"/>
  <c r="L298" i="8"/>
  <c r="AR298" i="8"/>
  <c r="AQ298" i="8"/>
  <c r="AP298" i="8"/>
  <c r="AO298" i="8"/>
  <c r="AN298" i="8"/>
  <c r="Q298" i="8"/>
  <c r="R298" i="8"/>
  <c r="S298" i="8"/>
  <c r="AM298" i="8"/>
  <c r="N298" i="8"/>
  <c r="M298" i="8"/>
  <c r="O297" i="8"/>
  <c r="P297" i="8"/>
  <c r="L297" i="8"/>
  <c r="AR297" i="8"/>
  <c r="AQ297" i="8"/>
  <c r="AP297" i="8"/>
  <c r="AN297" i="8"/>
  <c r="S297" i="8"/>
  <c r="R297" i="8"/>
  <c r="Q297" i="8"/>
  <c r="N297" i="8"/>
  <c r="M297" i="8"/>
  <c r="AU296" i="8"/>
  <c r="O296" i="8"/>
  <c r="P296" i="8"/>
  <c r="AS296" i="8"/>
  <c r="L296" i="8"/>
  <c r="AR296" i="8"/>
  <c r="AQ296" i="8"/>
  <c r="AP296" i="8"/>
  <c r="AO296" i="8"/>
  <c r="AN296" i="8"/>
  <c r="AM296" i="8"/>
  <c r="S296" i="8"/>
  <c r="R296" i="8"/>
  <c r="Q296" i="8"/>
  <c r="N296" i="8"/>
  <c r="M296" i="8"/>
  <c r="AU295" i="8"/>
  <c r="O295" i="8"/>
  <c r="P295" i="8"/>
  <c r="AS295" i="8"/>
  <c r="L295" i="8"/>
  <c r="AR295" i="8"/>
  <c r="AQ295" i="8"/>
  <c r="AP295" i="8"/>
  <c r="AO295" i="8"/>
  <c r="AN295" i="8"/>
  <c r="AM295" i="8"/>
  <c r="AJ295" i="8" s="1"/>
  <c r="AK295" i="8" s="1"/>
  <c r="S295" i="8"/>
  <c r="R295" i="8"/>
  <c r="Q295" i="8"/>
  <c r="N295" i="8"/>
  <c r="M295" i="8"/>
  <c r="AU294" i="8"/>
  <c r="O294" i="8"/>
  <c r="P294" i="8"/>
  <c r="AS294" i="8"/>
  <c r="L294" i="8"/>
  <c r="AR294" i="8"/>
  <c r="AQ294" i="8"/>
  <c r="AP294" i="8"/>
  <c r="AO294" i="8"/>
  <c r="AN294" i="8"/>
  <c r="AM294" i="8"/>
  <c r="AJ294" i="8" s="1"/>
  <c r="AK294" i="8" s="1"/>
  <c r="S294" i="8"/>
  <c r="R294" i="8"/>
  <c r="Q294" i="8"/>
  <c r="N294" i="8"/>
  <c r="M294" i="8"/>
  <c r="AU293" i="8"/>
  <c r="O293" i="8"/>
  <c r="P293" i="8"/>
  <c r="AS293" i="8"/>
  <c r="L293" i="8"/>
  <c r="AR293" i="8"/>
  <c r="AQ293" i="8"/>
  <c r="AP293" i="8"/>
  <c r="AO293" i="8"/>
  <c r="AN293" i="8"/>
  <c r="AM293" i="8"/>
  <c r="AJ293" i="8" s="1"/>
  <c r="AK293" i="8" s="1"/>
  <c r="S293" i="8"/>
  <c r="R293" i="8"/>
  <c r="Q293" i="8"/>
  <c r="N293" i="8"/>
  <c r="M293" i="8"/>
  <c r="AU292" i="8"/>
  <c r="O292" i="8"/>
  <c r="P292" i="8"/>
  <c r="AS292" i="8"/>
  <c r="L292" i="8"/>
  <c r="AR292" i="8"/>
  <c r="AQ292" i="8"/>
  <c r="AP292" i="8"/>
  <c r="AO292" i="8"/>
  <c r="AN292" i="8"/>
  <c r="AM292" i="8"/>
  <c r="AJ292" i="8" s="1"/>
  <c r="AK292" i="8" s="1"/>
  <c r="S292" i="8"/>
  <c r="R292" i="8"/>
  <c r="Q292" i="8"/>
  <c r="N292" i="8"/>
  <c r="M292" i="8"/>
  <c r="AU291" i="8"/>
  <c r="O291" i="8"/>
  <c r="P291" i="8"/>
  <c r="AS291" i="8"/>
  <c r="L291" i="8"/>
  <c r="AR291" i="8"/>
  <c r="AQ291" i="8"/>
  <c r="AP291" i="8"/>
  <c r="AO291" i="8"/>
  <c r="AN291" i="8"/>
  <c r="AM291" i="8"/>
  <c r="AJ291" i="8" s="1"/>
  <c r="AK291" i="8" s="1"/>
  <c r="S291" i="8"/>
  <c r="R291" i="8"/>
  <c r="Q291" i="8"/>
  <c r="N291" i="8"/>
  <c r="M291" i="8"/>
  <c r="AU290" i="8"/>
  <c r="O290" i="8"/>
  <c r="P290" i="8"/>
  <c r="AS290" i="8"/>
  <c r="L290" i="8"/>
  <c r="AR290" i="8"/>
  <c r="AQ290" i="8"/>
  <c r="AP290" i="8"/>
  <c r="AO290" i="8"/>
  <c r="AN290" i="8"/>
  <c r="AM290" i="8"/>
  <c r="AJ290" i="8" s="1"/>
  <c r="AK290" i="8" s="1"/>
  <c r="S290" i="8"/>
  <c r="R290" i="8"/>
  <c r="Q290" i="8"/>
  <c r="N290" i="8"/>
  <c r="M290" i="8"/>
  <c r="O289" i="8"/>
  <c r="P289" i="8"/>
  <c r="L289" i="8"/>
  <c r="AR289" i="8"/>
  <c r="AQ289" i="8"/>
  <c r="AP289" i="8"/>
  <c r="AN289" i="8"/>
  <c r="S289" i="8"/>
  <c r="R289" i="8"/>
  <c r="Q289" i="8"/>
  <c r="N289" i="8"/>
  <c r="M289" i="8"/>
  <c r="AU288" i="8"/>
  <c r="AJ288" i="8" s="1"/>
  <c r="AK288" i="8" s="1"/>
  <c r="O288" i="8"/>
  <c r="P288" i="8"/>
  <c r="AS288" i="8"/>
  <c r="L288" i="8"/>
  <c r="AR288" i="8"/>
  <c r="AQ288" i="8"/>
  <c r="AP288" i="8"/>
  <c r="AO288" i="8"/>
  <c r="AN288" i="8"/>
  <c r="AM288" i="8"/>
  <c r="S288" i="8"/>
  <c r="R288" i="8"/>
  <c r="Q288" i="8"/>
  <c r="N288" i="8"/>
  <c r="M288" i="8"/>
  <c r="AU287" i="8"/>
  <c r="O287" i="8"/>
  <c r="P287" i="8"/>
  <c r="AS287" i="8"/>
  <c r="L287" i="8"/>
  <c r="AR287" i="8"/>
  <c r="AQ287" i="8"/>
  <c r="AP287" i="8"/>
  <c r="AO287" i="8"/>
  <c r="AN287" i="8"/>
  <c r="AM287" i="8"/>
  <c r="S287" i="8"/>
  <c r="R287" i="8"/>
  <c r="Q287" i="8"/>
  <c r="N287" i="8"/>
  <c r="M287" i="8"/>
  <c r="AU286" i="8"/>
  <c r="O286" i="8"/>
  <c r="P286" i="8"/>
  <c r="AS286" i="8"/>
  <c r="L286" i="8"/>
  <c r="AR286" i="8"/>
  <c r="AQ286" i="8"/>
  <c r="AP286" i="8"/>
  <c r="AO286" i="8"/>
  <c r="AN286" i="8"/>
  <c r="AM286" i="8"/>
  <c r="S286" i="8"/>
  <c r="R286" i="8"/>
  <c r="Q286" i="8"/>
  <c r="N286" i="8"/>
  <c r="M286" i="8"/>
  <c r="AU285" i="8"/>
  <c r="O285" i="8"/>
  <c r="P285" i="8"/>
  <c r="AS285" i="8"/>
  <c r="L285" i="8"/>
  <c r="AR285" i="8"/>
  <c r="AQ285" i="8"/>
  <c r="AP285" i="8"/>
  <c r="AO285" i="8"/>
  <c r="AN285" i="8"/>
  <c r="AM285" i="8"/>
  <c r="S285" i="8"/>
  <c r="R285" i="8"/>
  <c r="Q285" i="8"/>
  <c r="N285" i="8"/>
  <c r="M285" i="8"/>
  <c r="AU284" i="8"/>
  <c r="O284" i="8"/>
  <c r="P284" i="8"/>
  <c r="AS284" i="8"/>
  <c r="L284" i="8"/>
  <c r="AR284" i="8"/>
  <c r="AQ284" i="8"/>
  <c r="AP284" i="8"/>
  <c r="AO284" i="8"/>
  <c r="AN284" i="8"/>
  <c r="AM284" i="8"/>
  <c r="S284" i="8"/>
  <c r="R284" i="8"/>
  <c r="Q284" i="8"/>
  <c r="N284" i="8"/>
  <c r="M284" i="8"/>
  <c r="AU283" i="8"/>
  <c r="O283" i="8"/>
  <c r="P283" i="8"/>
  <c r="AS283" i="8"/>
  <c r="L283" i="8"/>
  <c r="AR283" i="8"/>
  <c r="AQ283" i="8"/>
  <c r="AP283" i="8"/>
  <c r="AO283" i="8"/>
  <c r="AN283" i="8"/>
  <c r="AM283" i="8"/>
  <c r="S283" i="8"/>
  <c r="R283" i="8"/>
  <c r="Q283" i="8"/>
  <c r="N283" i="8"/>
  <c r="M283" i="8"/>
  <c r="AU282" i="8"/>
  <c r="O282" i="8"/>
  <c r="P282" i="8"/>
  <c r="AS282" i="8"/>
  <c r="L282" i="8"/>
  <c r="AR282" i="8"/>
  <c r="AQ282" i="8"/>
  <c r="AP282" i="8"/>
  <c r="AO282" i="8"/>
  <c r="AN282" i="8"/>
  <c r="AM282" i="8"/>
  <c r="S282" i="8"/>
  <c r="R282" i="8"/>
  <c r="Q282" i="8"/>
  <c r="N282" i="8"/>
  <c r="M282" i="8"/>
  <c r="O281" i="8"/>
  <c r="P281" i="8"/>
  <c r="L281" i="8"/>
  <c r="AR281" i="8"/>
  <c r="AQ281" i="8"/>
  <c r="AP281" i="8"/>
  <c r="AN281" i="8"/>
  <c r="S281" i="8"/>
  <c r="R281" i="8"/>
  <c r="Q281" i="8"/>
  <c r="N281" i="8"/>
  <c r="M281" i="8"/>
  <c r="AU280" i="8"/>
  <c r="O280" i="8"/>
  <c r="P280" i="8"/>
  <c r="AS280" i="8"/>
  <c r="L280" i="8"/>
  <c r="AR280" i="8"/>
  <c r="AQ280" i="8"/>
  <c r="AP280" i="8"/>
  <c r="AO280" i="8"/>
  <c r="AN280" i="8"/>
  <c r="AM280" i="8"/>
  <c r="AJ280" i="8" s="1"/>
  <c r="AK280" i="8" s="1"/>
  <c r="S280" i="8"/>
  <c r="R280" i="8"/>
  <c r="Q280" i="8"/>
  <c r="N280" i="8"/>
  <c r="M280" i="8"/>
  <c r="AU279" i="8"/>
  <c r="AJ279" i="8" s="1"/>
  <c r="AK279" i="8" s="1"/>
  <c r="O279" i="8"/>
  <c r="P279" i="8"/>
  <c r="AS279" i="8"/>
  <c r="L279" i="8"/>
  <c r="AR279" i="8"/>
  <c r="AQ279" i="8"/>
  <c r="AP279" i="8"/>
  <c r="AO279" i="8"/>
  <c r="AN279" i="8"/>
  <c r="AM279" i="8"/>
  <c r="S279" i="8"/>
  <c r="R279" i="8"/>
  <c r="Q279" i="8"/>
  <c r="N279" i="8"/>
  <c r="M279" i="8"/>
  <c r="AU278" i="8"/>
  <c r="O278" i="8"/>
  <c r="P278" i="8"/>
  <c r="AS278" i="8"/>
  <c r="L278" i="8"/>
  <c r="AR278" i="8"/>
  <c r="AQ278" i="8"/>
  <c r="AP278" i="8"/>
  <c r="AO278" i="8"/>
  <c r="AN278" i="8"/>
  <c r="AM278" i="8"/>
  <c r="AJ278" i="8" s="1"/>
  <c r="AK278" i="8" s="1"/>
  <c r="S278" i="8"/>
  <c r="R278" i="8"/>
  <c r="Q278" i="8"/>
  <c r="N278" i="8"/>
  <c r="M278" i="8"/>
  <c r="AU277" i="8"/>
  <c r="O277" i="8"/>
  <c r="P277" i="8"/>
  <c r="AS277" i="8"/>
  <c r="L277" i="8"/>
  <c r="AR277" i="8"/>
  <c r="AQ277" i="8"/>
  <c r="AP277" i="8"/>
  <c r="AO277" i="8"/>
  <c r="AN277" i="8"/>
  <c r="AM277" i="8"/>
  <c r="AJ277" i="8" s="1"/>
  <c r="AK277" i="8" s="1"/>
  <c r="S277" i="8"/>
  <c r="R277" i="8"/>
  <c r="Q277" i="8"/>
  <c r="N277" i="8"/>
  <c r="M277" i="8"/>
  <c r="AU276" i="8"/>
  <c r="O276" i="8"/>
  <c r="P276" i="8"/>
  <c r="AS276" i="8"/>
  <c r="L276" i="8"/>
  <c r="AR276" i="8"/>
  <c r="AQ276" i="8"/>
  <c r="AP276" i="8"/>
  <c r="AO276" i="8"/>
  <c r="AN276" i="8"/>
  <c r="AM276" i="8"/>
  <c r="AJ276" i="8" s="1"/>
  <c r="AK276" i="8" s="1"/>
  <c r="S276" i="8"/>
  <c r="R276" i="8"/>
  <c r="Q276" i="8"/>
  <c r="N276" i="8"/>
  <c r="M276" i="8"/>
  <c r="AU275" i="8"/>
  <c r="O275" i="8"/>
  <c r="P275" i="8"/>
  <c r="AS275" i="8"/>
  <c r="L275" i="8"/>
  <c r="AR275" i="8"/>
  <c r="AQ275" i="8"/>
  <c r="AP275" i="8"/>
  <c r="AO275" i="8"/>
  <c r="AN275" i="8"/>
  <c r="AM275" i="8"/>
  <c r="AJ275" i="8" s="1"/>
  <c r="AK275" i="8" s="1"/>
  <c r="S275" i="8"/>
  <c r="R275" i="8"/>
  <c r="Q275" i="8"/>
  <c r="N275" i="8"/>
  <c r="M275" i="8"/>
  <c r="AU274" i="8"/>
  <c r="O274" i="8"/>
  <c r="P274" i="8"/>
  <c r="AS274" i="8"/>
  <c r="L274" i="8"/>
  <c r="AR274" i="8"/>
  <c r="AQ274" i="8"/>
  <c r="AP274" i="8"/>
  <c r="AO274" i="8"/>
  <c r="AN274" i="8"/>
  <c r="AM274" i="8"/>
  <c r="AJ274" i="8" s="1"/>
  <c r="AK274" i="8" s="1"/>
  <c r="S274" i="8"/>
  <c r="R274" i="8"/>
  <c r="Q274" i="8"/>
  <c r="N274" i="8"/>
  <c r="M274" i="8"/>
  <c r="O273" i="8"/>
  <c r="P273" i="8"/>
  <c r="L273" i="8"/>
  <c r="AR273" i="8"/>
  <c r="AQ273" i="8"/>
  <c r="AP273" i="8"/>
  <c r="AN273" i="8"/>
  <c r="S273" i="8"/>
  <c r="R273" i="8"/>
  <c r="Q273" i="8"/>
  <c r="N273" i="8"/>
  <c r="M273" i="8"/>
  <c r="AU272" i="8"/>
  <c r="AJ272" i="8" s="1"/>
  <c r="AK272" i="8" s="1"/>
  <c r="O272" i="8"/>
  <c r="P272" i="8"/>
  <c r="AS272" i="8"/>
  <c r="L272" i="8"/>
  <c r="AR272" i="8"/>
  <c r="AQ272" i="8"/>
  <c r="AP272" i="8"/>
  <c r="AO272" i="8"/>
  <c r="AN272" i="8"/>
  <c r="AM272" i="8"/>
  <c r="S272" i="8"/>
  <c r="R272" i="8"/>
  <c r="Q272" i="8"/>
  <c r="N272" i="8"/>
  <c r="M272" i="8"/>
  <c r="AU271" i="8"/>
  <c r="O271" i="8"/>
  <c r="P271" i="8"/>
  <c r="AS271" i="8"/>
  <c r="L271" i="8"/>
  <c r="AR271" i="8"/>
  <c r="AQ271" i="8"/>
  <c r="AP271" i="8"/>
  <c r="AO271" i="8"/>
  <c r="AN271" i="8"/>
  <c r="AM271" i="8"/>
  <c r="S271" i="8"/>
  <c r="R271" i="8"/>
  <c r="Q271" i="8"/>
  <c r="N271" i="8"/>
  <c r="M271" i="8"/>
  <c r="AU270" i="8"/>
  <c r="O270" i="8"/>
  <c r="P270" i="8"/>
  <c r="AS270" i="8"/>
  <c r="L270" i="8"/>
  <c r="AR270" i="8"/>
  <c r="AQ270" i="8"/>
  <c r="AP270" i="8"/>
  <c r="AO270" i="8"/>
  <c r="AN270" i="8"/>
  <c r="Q270" i="8"/>
  <c r="R270" i="8"/>
  <c r="S270" i="8"/>
  <c r="AM270" i="8"/>
  <c r="N270" i="8"/>
  <c r="M270" i="8"/>
  <c r="AU269" i="8"/>
  <c r="O269" i="8"/>
  <c r="P269" i="8"/>
  <c r="AS269" i="8"/>
  <c r="L269" i="8"/>
  <c r="AR269" i="8"/>
  <c r="AQ269" i="8"/>
  <c r="AP269" i="8"/>
  <c r="AO269" i="8"/>
  <c r="AN269" i="8"/>
  <c r="AM269" i="8"/>
  <c r="S269" i="8"/>
  <c r="R269" i="8"/>
  <c r="Q269" i="8"/>
  <c r="N269" i="8"/>
  <c r="M269" i="8"/>
  <c r="AU268" i="8"/>
  <c r="O268" i="8"/>
  <c r="P268" i="8"/>
  <c r="AS268" i="8"/>
  <c r="L268" i="8"/>
  <c r="AR268" i="8"/>
  <c r="AQ268" i="8"/>
  <c r="AP268" i="8"/>
  <c r="AO268" i="8"/>
  <c r="AN268" i="8"/>
  <c r="Q268" i="8"/>
  <c r="R268" i="8"/>
  <c r="S268" i="8"/>
  <c r="AM268" i="8"/>
  <c r="N268" i="8"/>
  <c r="M268" i="8"/>
  <c r="AU267" i="8"/>
  <c r="O267" i="8"/>
  <c r="P267" i="8"/>
  <c r="AS267" i="8"/>
  <c r="L267" i="8"/>
  <c r="AR267" i="8"/>
  <c r="AQ267" i="8"/>
  <c r="AP267" i="8"/>
  <c r="AO267" i="8"/>
  <c r="AN267" i="8"/>
  <c r="AM267" i="8"/>
  <c r="AJ267" i="8" s="1"/>
  <c r="AK267" i="8" s="1"/>
  <c r="S267" i="8"/>
  <c r="R267" i="8"/>
  <c r="Q267" i="8"/>
  <c r="N267" i="8"/>
  <c r="M267" i="8"/>
  <c r="AU266" i="8"/>
  <c r="O266" i="8"/>
  <c r="P266" i="8"/>
  <c r="AS266" i="8"/>
  <c r="L266" i="8"/>
  <c r="AR266" i="8"/>
  <c r="AQ266" i="8"/>
  <c r="AP266" i="8"/>
  <c r="AO266" i="8"/>
  <c r="AN266" i="8"/>
  <c r="Q266" i="8"/>
  <c r="R266" i="8"/>
  <c r="S266" i="8"/>
  <c r="AM266" i="8"/>
  <c r="N266" i="8"/>
  <c r="M266" i="8"/>
  <c r="O265" i="8"/>
  <c r="P265" i="8"/>
  <c r="L265" i="8"/>
  <c r="AR265" i="8"/>
  <c r="AQ265" i="8"/>
  <c r="AP265" i="8"/>
  <c r="AN265" i="8"/>
  <c r="S265" i="8"/>
  <c r="R265" i="8"/>
  <c r="Q265" i="8"/>
  <c r="N265" i="8"/>
  <c r="M265" i="8"/>
  <c r="AU264" i="8"/>
  <c r="O264" i="8"/>
  <c r="P264" i="8"/>
  <c r="AS264" i="8"/>
  <c r="L264" i="8"/>
  <c r="AR264" i="8"/>
  <c r="AQ264" i="8"/>
  <c r="AP264" i="8"/>
  <c r="AO264" i="8"/>
  <c r="AN264" i="8"/>
  <c r="AM264" i="8"/>
  <c r="AJ264" i="8" s="1"/>
  <c r="AK264" i="8" s="1"/>
  <c r="S264" i="8"/>
  <c r="R264" i="8"/>
  <c r="Q264" i="8"/>
  <c r="N264" i="8"/>
  <c r="M264" i="8"/>
  <c r="AU263" i="8"/>
  <c r="O263" i="8"/>
  <c r="P263" i="8"/>
  <c r="AS263" i="8"/>
  <c r="L263" i="8"/>
  <c r="AR263" i="8"/>
  <c r="AQ263" i="8"/>
  <c r="AP263" i="8"/>
  <c r="AO263" i="8"/>
  <c r="AN263" i="8"/>
  <c r="AM263" i="8"/>
  <c r="AJ263" i="8" s="1"/>
  <c r="AK263" i="8" s="1"/>
  <c r="S263" i="8"/>
  <c r="R263" i="8"/>
  <c r="Q263" i="8"/>
  <c r="N263" i="8"/>
  <c r="M263" i="8"/>
  <c r="AU262" i="8"/>
  <c r="O262" i="8"/>
  <c r="P262" i="8"/>
  <c r="AS262" i="8"/>
  <c r="L262" i="8"/>
  <c r="AR262" i="8"/>
  <c r="AQ262" i="8"/>
  <c r="AP262" i="8"/>
  <c r="AO262" i="8"/>
  <c r="AN262" i="8"/>
  <c r="Q262" i="8"/>
  <c r="R262" i="8"/>
  <c r="AM262" i="8"/>
  <c r="S262" i="8"/>
  <c r="N262" i="8"/>
  <c r="M262" i="8"/>
  <c r="AU261" i="8"/>
  <c r="O261" i="8"/>
  <c r="P261" i="8"/>
  <c r="AS261" i="8"/>
  <c r="L261" i="8"/>
  <c r="AR261" i="8"/>
  <c r="AQ261" i="8"/>
  <c r="AP261" i="8"/>
  <c r="AO261" i="8"/>
  <c r="AN261" i="8"/>
  <c r="Q261" i="8"/>
  <c r="R261" i="8"/>
  <c r="S261" i="8"/>
  <c r="AM261" i="8"/>
  <c r="N261" i="8"/>
  <c r="M261" i="8"/>
  <c r="AU260" i="8"/>
  <c r="O260" i="8"/>
  <c r="P260" i="8"/>
  <c r="AS260" i="8"/>
  <c r="L260" i="8"/>
  <c r="AR260" i="8"/>
  <c r="AQ260" i="8"/>
  <c r="AP260" i="8"/>
  <c r="AO260" i="8"/>
  <c r="AN260" i="8"/>
  <c r="Q260" i="8"/>
  <c r="R260" i="8"/>
  <c r="S260" i="8"/>
  <c r="AM260" i="8"/>
  <c r="N260" i="8"/>
  <c r="M260" i="8"/>
  <c r="AU259" i="8"/>
  <c r="O259" i="8"/>
  <c r="P259" i="8"/>
  <c r="AS259" i="8"/>
  <c r="L259" i="8"/>
  <c r="AR259" i="8"/>
  <c r="AQ259" i="8"/>
  <c r="AP259" i="8"/>
  <c r="AO259" i="8"/>
  <c r="AN259" i="8"/>
  <c r="AM259" i="8"/>
  <c r="AJ259" i="8" s="1"/>
  <c r="AK259" i="8" s="1"/>
  <c r="S259" i="8"/>
  <c r="R259" i="8"/>
  <c r="Q259" i="8"/>
  <c r="N259" i="8"/>
  <c r="M259" i="8"/>
  <c r="AU258" i="8"/>
  <c r="O258" i="8"/>
  <c r="P258" i="8"/>
  <c r="AS258" i="8"/>
  <c r="L258" i="8"/>
  <c r="AR258" i="8"/>
  <c r="AQ258" i="8"/>
  <c r="AP258" i="8"/>
  <c r="AO258" i="8"/>
  <c r="AN258" i="8"/>
  <c r="AM258" i="8"/>
  <c r="AJ258" i="8" s="1"/>
  <c r="AK258" i="8" s="1"/>
  <c r="S258" i="8"/>
  <c r="R258" i="8"/>
  <c r="Q258" i="8"/>
  <c r="N258" i="8"/>
  <c r="M258" i="8"/>
  <c r="O257" i="8"/>
  <c r="P257" i="8"/>
  <c r="L257" i="8"/>
  <c r="AR257" i="8"/>
  <c r="AQ257" i="8"/>
  <c r="AP257" i="8"/>
  <c r="AN257" i="8"/>
  <c r="S257" i="8"/>
  <c r="R257" i="8"/>
  <c r="Q257" i="8"/>
  <c r="N257" i="8"/>
  <c r="M257" i="8"/>
  <c r="AU256" i="8"/>
  <c r="O256" i="8"/>
  <c r="P256" i="8"/>
  <c r="AS256" i="8"/>
  <c r="L256" i="8"/>
  <c r="AR256" i="8"/>
  <c r="AQ256" i="8"/>
  <c r="AP256" i="8"/>
  <c r="AO256" i="8"/>
  <c r="AN256" i="8"/>
  <c r="AM256" i="8"/>
  <c r="AJ256" i="8" s="1"/>
  <c r="AK256" i="8" s="1"/>
  <c r="S256" i="8"/>
  <c r="R256" i="8"/>
  <c r="Q256" i="8"/>
  <c r="N256" i="8"/>
  <c r="M256" i="8"/>
  <c r="AU255" i="8"/>
  <c r="O255" i="8"/>
  <c r="P255" i="8"/>
  <c r="AS255" i="8"/>
  <c r="L255" i="8"/>
  <c r="AR255" i="8"/>
  <c r="AQ255" i="8"/>
  <c r="AP255" i="8"/>
  <c r="AO255" i="8"/>
  <c r="AN255" i="8"/>
  <c r="Q255" i="8"/>
  <c r="R255" i="8"/>
  <c r="AM255" i="8"/>
  <c r="S255" i="8"/>
  <c r="N255" i="8"/>
  <c r="M255" i="8"/>
  <c r="AU254" i="8"/>
  <c r="O254" i="8"/>
  <c r="P254" i="8"/>
  <c r="AS254" i="8"/>
  <c r="L254" i="8"/>
  <c r="AR254" i="8"/>
  <c r="AQ254" i="8"/>
  <c r="AP254" i="8"/>
  <c r="AO254" i="8"/>
  <c r="AN254" i="8"/>
  <c r="Q254" i="8"/>
  <c r="R254" i="8"/>
  <c r="AM254" i="8"/>
  <c r="S254" i="8"/>
  <c r="N254" i="8"/>
  <c r="M254" i="8"/>
  <c r="AU253" i="8"/>
  <c r="AJ253" i="8" s="1"/>
  <c r="AK253" i="8" s="1"/>
  <c r="O253" i="8"/>
  <c r="P253" i="8"/>
  <c r="AS253" i="8"/>
  <c r="L253" i="8"/>
  <c r="AR253" i="8"/>
  <c r="AQ253" i="8"/>
  <c r="AP253" i="8"/>
  <c r="AO253" i="8"/>
  <c r="AN253" i="8"/>
  <c r="AM253" i="8"/>
  <c r="S253" i="8"/>
  <c r="R253" i="8"/>
  <c r="Q253" i="8"/>
  <c r="N253" i="8"/>
  <c r="M253" i="8"/>
  <c r="AU252" i="8"/>
  <c r="AJ252" i="8" s="1"/>
  <c r="AK252" i="8" s="1"/>
  <c r="O252" i="8"/>
  <c r="P252" i="8"/>
  <c r="AS252" i="8"/>
  <c r="L252" i="8"/>
  <c r="AR252" i="8"/>
  <c r="AQ252" i="8"/>
  <c r="AP252" i="8"/>
  <c r="AO252" i="8"/>
  <c r="AN252" i="8"/>
  <c r="AM252" i="8"/>
  <c r="S252" i="8"/>
  <c r="R252" i="8"/>
  <c r="Q252" i="8"/>
  <c r="N252" i="8"/>
  <c r="M252" i="8"/>
  <c r="AU251" i="8"/>
  <c r="AJ251" i="8" s="1"/>
  <c r="AK251" i="8" s="1"/>
  <c r="O251" i="8"/>
  <c r="P251" i="8"/>
  <c r="AS251" i="8"/>
  <c r="L251" i="8"/>
  <c r="AR251" i="8"/>
  <c r="AQ251" i="8"/>
  <c r="AP251" i="8"/>
  <c r="AO251" i="8"/>
  <c r="AN251" i="8"/>
  <c r="AM251" i="8"/>
  <c r="S251" i="8"/>
  <c r="R251" i="8"/>
  <c r="Q251" i="8"/>
  <c r="N251" i="8"/>
  <c r="M251" i="8"/>
  <c r="AU250" i="8"/>
  <c r="O250" i="8"/>
  <c r="P250" i="8"/>
  <c r="AR250" i="8"/>
  <c r="AQ250" i="8"/>
  <c r="AP250" i="8"/>
  <c r="AN250" i="8"/>
  <c r="S250" i="8"/>
  <c r="R250" i="8"/>
  <c r="Q250" i="8"/>
  <c r="N250" i="8"/>
  <c r="M250" i="8"/>
  <c r="O249" i="8"/>
  <c r="P249" i="8"/>
  <c r="L249" i="8"/>
  <c r="AR249" i="8"/>
  <c r="AQ249" i="8"/>
  <c r="AP249" i="8"/>
  <c r="AN249" i="8"/>
  <c r="S249" i="8"/>
  <c r="R249" i="8"/>
  <c r="Q249" i="8"/>
  <c r="N249" i="8"/>
  <c r="M249" i="8"/>
  <c r="AU248" i="8"/>
  <c r="O248" i="8"/>
  <c r="P248" i="8"/>
  <c r="AS248" i="8"/>
  <c r="L248" i="8"/>
  <c r="AR248" i="8"/>
  <c r="AQ248" i="8"/>
  <c r="AP248" i="8"/>
  <c r="AO248" i="8"/>
  <c r="AN248" i="8"/>
  <c r="AM248" i="8"/>
  <c r="AJ248" i="8" s="1"/>
  <c r="AK248" i="8" s="1"/>
  <c r="S248" i="8"/>
  <c r="R248" i="8"/>
  <c r="Q248" i="8"/>
  <c r="N248" i="8"/>
  <c r="M248" i="8"/>
  <c r="AU247" i="8"/>
  <c r="O247" i="8"/>
  <c r="P247" i="8"/>
  <c r="AS247" i="8"/>
  <c r="L247" i="8"/>
  <c r="AR247" i="8"/>
  <c r="AQ247" i="8"/>
  <c r="AP247" i="8"/>
  <c r="AO247" i="8"/>
  <c r="AN247" i="8"/>
  <c r="AM247" i="8"/>
  <c r="AJ247" i="8" s="1"/>
  <c r="AK247" i="8" s="1"/>
  <c r="S247" i="8"/>
  <c r="R247" i="8"/>
  <c r="Q247" i="8"/>
  <c r="N247" i="8"/>
  <c r="M247" i="8"/>
  <c r="AU246" i="8"/>
  <c r="O246" i="8"/>
  <c r="P246" i="8"/>
  <c r="AS246" i="8"/>
  <c r="L246" i="8"/>
  <c r="AR246" i="8"/>
  <c r="AQ246" i="8"/>
  <c r="AP246" i="8"/>
  <c r="AO246" i="8"/>
  <c r="AN246" i="8"/>
  <c r="AM246" i="8"/>
  <c r="AJ246" i="8" s="1"/>
  <c r="AK246" i="8" s="1"/>
  <c r="S246" i="8"/>
  <c r="R246" i="8"/>
  <c r="Q246" i="8"/>
  <c r="N246" i="8"/>
  <c r="M246" i="8"/>
  <c r="AU245" i="8"/>
  <c r="O245" i="8"/>
  <c r="P245" i="8"/>
  <c r="AS245" i="8"/>
  <c r="L245" i="8"/>
  <c r="AR245" i="8"/>
  <c r="AQ245" i="8"/>
  <c r="AP245" i="8"/>
  <c r="AO245" i="8"/>
  <c r="AN245" i="8"/>
  <c r="AM245" i="8"/>
  <c r="S245" i="8"/>
  <c r="R245" i="8"/>
  <c r="Q245" i="8"/>
  <c r="N245" i="8"/>
  <c r="M245" i="8"/>
  <c r="AU244" i="8"/>
  <c r="O244" i="8"/>
  <c r="P244" i="8"/>
  <c r="AS244" i="8"/>
  <c r="L244" i="8"/>
  <c r="AR244" i="8"/>
  <c r="AQ244" i="8"/>
  <c r="AP244" i="8"/>
  <c r="AO244" i="8"/>
  <c r="AN244" i="8"/>
  <c r="AM244" i="8"/>
  <c r="S244" i="8"/>
  <c r="R244" i="8"/>
  <c r="Q244" i="8"/>
  <c r="N244" i="8"/>
  <c r="M244" i="8"/>
  <c r="AU243" i="8"/>
  <c r="O243" i="8"/>
  <c r="P243" i="8"/>
  <c r="AS243" i="8"/>
  <c r="L243" i="8"/>
  <c r="AR243" i="8"/>
  <c r="AQ243" i="8"/>
  <c r="AP243" i="8"/>
  <c r="AO243" i="8"/>
  <c r="AN243" i="8"/>
  <c r="AM243" i="8"/>
  <c r="S243" i="8"/>
  <c r="R243" i="8"/>
  <c r="Q243" i="8"/>
  <c r="N243" i="8"/>
  <c r="M243" i="8"/>
  <c r="AU242" i="8"/>
  <c r="O242" i="8"/>
  <c r="P242" i="8"/>
  <c r="AS242" i="8"/>
  <c r="L242" i="8"/>
  <c r="AR242" i="8"/>
  <c r="AQ242" i="8"/>
  <c r="AP242" i="8"/>
  <c r="AO242" i="8"/>
  <c r="AN242" i="8"/>
  <c r="AM242" i="8"/>
  <c r="S242" i="8"/>
  <c r="R242" i="8"/>
  <c r="Q242" i="8"/>
  <c r="N242" i="8"/>
  <c r="M242" i="8"/>
  <c r="O241" i="8"/>
  <c r="P241" i="8"/>
  <c r="L241" i="8"/>
  <c r="AR241" i="8"/>
  <c r="AQ241" i="8"/>
  <c r="AP241" i="8"/>
  <c r="AN241" i="8"/>
  <c r="S241" i="8"/>
  <c r="R241" i="8"/>
  <c r="Q241" i="8"/>
  <c r="N241" i="8"/>
  <c r="M241" i="8"/>
  <c r="AU240" i="8"/>
  <c r="O240" i="8"/>
  <c r="P240" i="8"/>
  <c r="AS240" i="8"/>
  <c r="L240" i="8"/>
  <c r="AR240" i="8"/>
  <c r="AQ240" i="8"/>
  <c r="AP240" i="8"/>
  <c r="AO240" i="8"/>
  <c r="AN240" i="8"/>
  <c r="AM240" i="8"/>
  <c r="S240" i="8"/>
  <c r="R240" i="8"/>
  <c r="Q240" i="8"/>
  <c r="N240" i="8"/>
  <c r="M240" i="8"/>
  <c r="AU239" i="8"/>
  <c r="O239" i="8"/>
  <c r="P239" i="8"/>
  <c r="AS239" i="8"/>
  <c r="L239" i="8"/>
  <c r="AR239" i="8"/>
  <c r="AQ239" i="8"/>
  <c r="AP239" i="8"/>
  <c r="AO239" i="8"/>
  <c r="AN239" i="8"/>
  <c r="AM239" i="8"/>
  <c r="AJ239" i="8" s="1"/>
  <c r="AK239" i="8" s="1"/>
  <c r="S239" i="8"/>
  <c r="R239" i="8"/>
  <c r="Q239" i="8"/>
  <c r="N239" i="8"/>
  <c r="M239" i="8"/>
  <c r="AU238" i="8"/>
  <c r="O238" i="8"/>
  <c r="P238" i="8"/>
  <c r="L238" i="8"/>
  <c r="AR238" i="8"/>
  <c r="AQ238" i="8"/>
  <c r="AP238" i="8"/>
  <c r="AN238" i="8"/>
  <c r="S238" i="8"/>
  <c r="R238" i="8"/>
  <c r="Q238" i="8"/>
  <c r="N238" i="8"/>
  <c r="M238" i="8"/>
  <c r="AU237" i="8"/>
  <c r="O237" i="8"/>
  <c r="P237" i="8"/>
  <c r="AS237" i="8"/>
  <c r="L237" i="8"/>
  <c r="AR237" i="8"/>
  <c r="AQ237" i="8"/>
  <c r="AP237" i="8"/>
  <c r="AO237" i="8"/>
  <c r="AN237" i="8"/>
  <c r="AM237" i="8"/>
  <c r="S237" i="8"/>
  <c r="R237" i="8"/>
  <c r="Q237" i="8"/>
  <c r="N237" i="8"/>
  <c r="M237" i="8"/>
  <c r="AU236" i="8"/>
  <c r="O236" i="8"/>
  <c r="P236" i="8"/>
  <c r="AS236" i="8"/>
  <c r="L236" i="8"/>
  <c r="AR236" i="8"/>
  <c r="AQ236" i="8"/>
  <c r="AP236" i="8"/>
  <c r="AO236" i="8"/>
  <c r="AN236" i="8"/>
  <c r="AM236" i="8"/>
  <c r="S236" i="8"/>
  <c r="R236" i="8"/>
  <c r="Q236" i="8"/>
  <c r="N236" i="8"/>
  <c r="M236" i="8"/>
  <c r="AU235" i="8"/>
  <c r="O235" i="8"/>
  <c r="P235" i="8"/>
  <c r="AS235" i="8"/>
  <c r="L235" i="8"/>
  <c r="AR235" i="8"/>
  <c r="AQ235" i="8"/>
  <c r="AP235" i="8"/>
  <c r="AO235" i="8"/>
  <c r="AN235" i="8"/>
  <c r="AM235" i="8"/>
  <c r="S235" i="8"/>
  <c r="R235" i="8"/>
  <c r="Q235" i="8"/>
  <c r="N235" i="8"/>
  <c r="M235" i="8"/>
  <c r="AU234" i="8"/>
  <c r="O234" i="8"/>
  <c r="P234" i="8"/>
  <c r="AS234" i="8"/>
  <c r="L234" i="8"/>
  <c r="AR234" i="8"/>
  <c r="AQ234" i="8"/>
  <c r="AP234" i="8"/>
  <c r="AO234" i="8"/>
  <c r="AN234" i="8"/>
  <c r="AM234" i="8"/>
  <c r="S234" i="8"/>
  <c r="R234" i="8"/>
  <c r="Q234" i="8"/>
  <c r="N234" i="8"/>
  <c r="M234" i="8"/>
  <c r="O233" i="8"/>
  <c r="P233" i="8"/>
  <c r="L233" i="8"/>
  <c r="AR233" i="8"/>
  <c r="AQ233" i="8"/>
  <c r="AP233" i="8"/>
  <c r="AN233" i="8"/>
  <c r="Q233" i="8"/>
  <c r="R233" i="8"/>
  <c r="S233" i="8"/>
  <c r="N233" i="8"/>
  <c r="M233" i="8"/>
  <c r="AU232" i="8"/>
  <c r="AJ232" i="8" s="1"/>
  <c r="AK232" i="8" s="1"/>
  <c r="O232" i="8"/>
  <c r="P232" i="8"/>
  <c r="AS232" i="8"/>
  <c r="L232" i="8"/>
  <c r="AR232" i="8"/>
  <c r="AQ232" i="8"/>
  <c r="AP232" i="8"/>
  <c r="AO232" i="8"/>
  <c r="AN232" i="8"/>
  <c r="AM232" i="8"/>
  <c r="S232" i="8"/>
  <c r="R232" i="8"/>
  <c r="Q232" i="8"/>
  <c r="N232" i="8"/>
  <c r="M232" i="8"/>
  <c r="AU231" i="8"/>
  <c r="AJ231" i="8" s="1"/>
  <c r="AK231" i="8" s="1"/>
  <c r="O231" i="8"/>
  <c r="P231" i="8"/>
  <c r="AS231" i="8"/>
  <c r="L231" i="8"/>
  <c r="AR231" i="8"/>
  <c r="AQ231" i="8"/>
  <c r="AP231" i="8"/>
  <c r="AO231" i="8"/>
  <c r="AN231" i="8"/>
  <c r="AM231" i="8"/>
  <c r="S231" i="8"/>
  <c r="R231" i="8"/>
  <c r="Q231" i="8"/>
  <c r="N231" i="8"/>
  <c r="M231" i="8"/>
  <c r="AU230" i="8"/>
  <c r="AJ230" i="8" s="1"/>
  <c r="AK230" i="8" s="1"/>
  <c r="O230" i="8"/>
  <c r="P230" i="8"/>
  <c r="AS230" i="8"/>
  <c r="L230" i="8"/>
  <c r="AR230" i="8"/>
  <c r="AQ230" i="8"/>
  <c r="AP230" i="8"/>
  <c r="AO230" i="8"/>
  <c r="AN230" i="8"/>
  <c r="AM230" i="8"/>
  <c r="S230" i="8"/>
  <c r="R230" i="8"/>
  <c r="Q230" i="8"/>
  <c r="N230" i="8"/>
  <c r="M230" i="8"/>
  <c r="AU229" i="8"/>
  <c r="O229" i="8"/>
  <c r="P229" i="8"/>
  <c r="AS229" i="8"/>
  <c r="L229" i="8"/>
  <c r="AR229" i="8"/>
  <c r="AQ229" i="8"/>
  <c r="AP229" i="8"/>
  <c r="AO229" i="8"/>
  <c r="AN229" i="8"/>
  <c r="AM229" i="8"/>
  <c r="S229" i="8"/>
  <c r="R229" i="8"/>
  <c r="Q229" i="8"/>
  <c r="N229" i="8"/>
  <c r="M229" i="8"/>
  <c r="AU228" i="8"/>
  <c r="O228" i="8"/>
  <c r="P228" i="8"/>
  <c r="AS228" i="8"/>
  <c r="L228" i="8"/>
  <c r="AR228" i="8"/>
  <c r="AQ228" i="8"/>
  <c r="AP228" i="8"/>
  <c r="AO228" i="8"/>
  <c r="AN228" i="8"/>
  <c r="AM228" i="8"/>
  <c r="S228" i="8"/>
  <c r="R228" i="8"/>
  <c r="Q228" i="8"/>
  <c r="N228" i="8"/>
  <c r="M228" i="8"/>
  <c r="AU227" i="8"/>
  <c r="AJ227" i="8" s="1"/>
  <c r="AK227" i="8" s="1"/>
  <c r="O227" i="8"/>
  <c r="P227" i="8"/>
  <c r="AS227" i="8"/>
  <c r="L227" i="8"/>
  <c r="AR227" i="8"/>
  <c r="AQ227" i="8"/>
  <c r="AP227" i="8"/>
  <c r="AO227" i="8"/>
  <c r="AN227" i="8"/>
  <c r="AM227" i="8"/>
  <c r="S227" i="8"/>
  <c r="R227" i="8"/>
  <c r="Q227" i="8"/>
  <c r="N227" i="8"/>
  <c r="M227" i="8"/>
  <c r="AU226" i="8"/>
  <c r="O226" i="8"/>
  <c r="P226" i="8"/>
  <c r="AS226" i="8"/>
  <c r="L226" i="8"/>
  <c r="AR226" i="8"/>
  <c r="AQ226" i="8"/>
  <c r="AP226" i="8"/>
  <c r="AO226" i="8"/>
  <c r="AN226" i="8"/>
  <c r="AM226" i="8"/>
  <c r="S226" i="8"/>
  <c r="R226" i="8"/>
  <c r="Q226" i="8"/>
  <c r="N226" i="8"/>
  <c r="M226" i="8"/>
  <c r="O225" i="8"/>
  <c r="P225" i="8"/>
  <c r="L225" i="8"/>
  <c r="AR225" i="8"/>
  <c r="AQ225" i="8"/>
  <c r="AP225" i="8"/>
  <c r="AN225" i="8"/>
  <c r="Q225" i="8"/>
  <c r="R225" i="8"/>
  <c r="S225" i="8"/>
  <c r="N225" i="8"/>
  <c r="M225" i="8"/>
  <c r="AU224" i="8"/>
  <c r="O224" i="8"/>
  <c r="P224" i="8"/>
  <c r="AS224" i="8"/>
  <c r="L224" i="8"/>
  <c r="AR224" i="8"/>
  <c r="AQ224" i="8"/>
  <c r="AP224" i="8"/>
  <c r="AO224" i="8"/>
  <c r="AN224" i="8"/>
  <c r="AM224" i="8"/>
  <c r="S224" i="8"/>
  <c r="R224" i="8"/>
  <c r="Q224" i="8"/>
  <c r="N224" i="8"/>
  <c r="M224" i="8"/>
  <c r="AU223" i="8"/>
  <c r="O223" i="8"/>
  <c r="P223" i="8"/>
  <c r="AS223" i="8"/>
  <c r="L223" i="8"/>
  <c r="AR223" i="8"/>
  <c r="AQ223" i="8"/>
  <c r="AP223" i="8"/>
  <c r="AO223" i="8"/>
  <c r="AN223" i="8"/>
  <c r="Q223" i="8"/>
  <c r="R223" i="8"/>
  <c r="S223" i="8"/>
  <c r="AM223" i="8"/>
  <c r="N223" i="8"/>
  <c r="M223" i="8"/>
  <c r="AU222" i="8"/>
  <c r="O222" i="8"/>
  <c r="P222" i="8"/>
  <c r="AS222" i="8"/>
  <c r="L222" i="8"/>
  <c r="AR222" i="8"/>
  <c r="AQ222" i="8"/>
  <c r="AP222" i="8"/>
  <c r="AO222" i="8"/>
  <c r="AN222" i="8"/>
  <c r="AM222" i="8"/>
  <c r="S222" i="8"/>
  <c r="R222" i="8"/>
  <c r="Q222" i="8"/>
  <c r="N222" i="8"/>
  <c r="M222" i="8"/>
  <c r="AU221" i="8"/>
  <c r="O221" i="8"/>
  <c r="P221" i="8"/>
  <c r="AS221" i="8"/>
  <c r="L221" i="8"/>
  <c r="AR221" i="8"/>
  <c r="AQ221" i="8"/>
  <c r="AP221" i="8"/>
  <c r="AO221" i="8"/>
  <c r="AN221" i="8"/>
  <c r="Q221" i="8"/>
  <c r="R221" i="8"/>
  <c r="S221" i="8"/>
  <c r="AM221" i="8"/>
  <c r="N221" i="8"/>
  <c r="M221" i="8"/>
  <c r="AU220" i="8"/>
  <c r="O220" i="8"/>
  <c r="P220" i="8"/>
  <c r="AS220" i="8"/>
  <c r="L220" i="8"/>
  <c r="AR220" i="8"/>
  <c r="AQ220" i="8"/>
  <c r="AP220" i="8"/>
  <c r="AO220" i="8"/>
  <c r="AN220" i="8"/>
  <c r="AM220" i="8"/>
  <c r="S220" i="8"/>
  <c r="R220" i="8"/>
  <c r="Q220" i="8"/>
  <c r="N220" i="8"/>
  <c r="M220" i="8"/>
  <c r="AU219" i="8"/>
  <c r="O219" i="8"/>
  <c r="P219" i="8"/>
  <c r="AS219" i="8"/>
  <c r="L219" i="8"/>
  <c r="AR219" i="8"/>
  <c r="AQ219" i="8"/>
  <c r="AP219" i="8"/>
  <c r="AO219" i="8"/>
  <c r="AN219" i="8"/>
  <c r="Q219" i="8"/>
  <c r="R219" i="8"/>
  <c r="AM219" i="8"/>
  <c r="AJ219" i="8" s="1"/>
  <c r="AK219" i="8" s="1"/>
  <c r="S219" i="8"/>
  <c r="N219" i="8"/>
  <c r="M219" i="8"/>
  <c r="AU218" i="8"/>
  <c r="O218" i="8"/>
  <c r="P218" i="8"/>
  <c r="AS218" i="8"/>
  <c r="L218" i="8"/>
  <c r="AR218" i="8"/>
  <c r="AQ218" i="8"/>
  <c r="AP218" i="8"/>
  <c r="AO218" i="8"/>
  <c r="AN218" i="8"/>
  <c r="AM218" i="8"/>
  <c r="S218" i="8"/>
  <c r="R218" i="8"/>
  <c r="Q218" i="8"/>
  <c r="N218" i="8"/>
  <c r="M218" i="8"/>
  <c r="O217" i="8"/>
  <c r="P217" i="8"/>
  <c r="L217" i="8"/>
  <c r="AR217" i="8"/>
  <c r="AQ217" i="8"/>
  <c r="AP217" i="8"/>
  <c r="AN217" i="8"/>
  <c r="Q217" i="8"/>
  <c r="R217" i="8"/>
  <c r="S217" i="8"/>
  <c r="N217" i="8"/>
  <c r="M217" i="8"/>
  <c r="AU216" i="8"/>
  <c r="O216" i="8"/>
  <c r="P216" i="8"/>
  <c r="AS216" i="8"/>
  <c r="L216" i="8"/>
  <c r="AR216" i="8"/>
  <c r="AQ216" i="8"/>
  <c r="AP216" i="8"/>
  <c r="AO216" i="8"/>
  <c r="AN216" i="8"/>
  <c r="AM216" i="8"/>
  <c r="S216" i="8"/>
  <c r="R216" i="8"/>
  <c r="Q216" i="8"/>
  <c r="N216" i="8"/>
  <c r="M216" i="8"/>
  <c r="AU215" i="8"/>
  <c r="O215" i="8"/>
  <c r="P215" i="8"/>
  <c r="AS215" i="8"/>
  <c r="L215" i="8"/>
  <c r="AR215" i="8"/>
  <c r="AQ215" i="8"/>
  <c r="AP215" i="8"/>
  <c r="AO215" i="8"/>
  <c r="AN215" i="8"/>
  <c r="Q215" i="8"/>
  <c r="R215" i="8"/>
  <c r="AM215" i="8"/>
  <c r="S215" i="8"/>
  <c r="N215" i="8"/>
  <c r="M215" i="8"/>
  <c r="AU214" i="8"/>
  <c r="O214" i="8"/>
  <c r="P214" i="8"/>
  <c r="AS214" i="8"/>
  <c r="L214" i="8"/>
  <c r="AR214" i="8"/>
  <c r="AQ214" i="8"/>
  <c r="AP214" i="8"/>
  <c r="AO214" i="8"/>
  <c r="AN214" i="8"/>
  <c r="AM214" i="8"/>
  <c r="S214" i="8"/>
  <c r="R214" i="8"/>
  <c r="Q214" i="8"/>
  <c r="N214" i="8"/>
  <c r="M214" i="8"/>
  <c r="AU213" i="8"/>
  <c r="O213" i="8"/>
  <c r="P213" i="8"/>
  <c r="AS213" i="8"/>
  <c r="L213" i="8"/>
  <c r="AR213" i="8"/>
  <c r="AQ213" i="8"/>
  <c r="AP213" i="8"/>
  <c r="AO213" i="8"/>
  <c r="AN213" i="8"/>
  <c r="AM213" i="8"/>
  <c r="S213" i="8"/>
  <c r="R213" i="8"/>
  <c r="Q213" i="8"/>
  <c r="N213" i="8"/>
  <c r="M213" i="8"/>
  <c r="AU212" i="8"/>
  <c r="O212" i="8"/>
  <c r="P212" i="8"/>
  <c r="AS212" i="8"/>
  <c r="L212" i="8"/>
  <c r="AR212" i="8"/>
  <c r="AQ212" i="8"/>
  <c r="AP212" i="8"/>
  <c r="AO212" i="8"/>
  <c r="AN212" i="8"/>
  <c r="AM212" i="8"/>
  <c r="AJ212" i="8" s="1"/>
  <c r="AK212" i="8" s="1"/>
  <c r="S212" i="8"/>
  <c r="R212" i="8"/>
  <c r="Q212" i="8"/>
  <c r="N212" i="8"/>
  <c r="M212" i="8"/>
  <c r="AU211" i="8"/>
  <c r="O211" i="8"/>
  <c r="P211" i="8"/>
  <c r="AS211" i="8"/>
  <c r="L211" i="8"/>
  <c r="AR211" i="8"/>
  <c r="AQ211" i="8"/>
  <c r="AP211" i="8"/>
  <c r="AO211" i="8"/>
  <c r="AN211" i="8"/>
  <c r="Q211" i="8"/>
  <c r="R211" i="8"/>
  <c r="AM211" i="8"/>
  <c r="AJ211" i="8"/>
  <c r="AK211" i="8" s="1"/>
  <c r="S211" i="8"/>
  <c r="N211" i="8"/>
  <c r="M211" i="8"/>
  <c r="AU210" i="8"/>
  <c r="O210" i="8"/>
  <c r="P210" i="8"/>
  <c r="AS210" i="8"/>
  <c r="L210" i="8"/>
  <c r="AR210" i="8"/>
  <c r="AQ210" i="8"/>
  <c r="AP210" i="8"/>
  <c r="AO210" i="8"/>
  <c r="AN210" i="8"/>
  <c r="Q210" i="8"/>
  <c r="R210" i="8"/>
  <c r="AM210" i="8"/>
  <c r="AJ210" i="8" s="1"/>
  <c r="AK210" i="8" s="1"/>
  <c r="S210" i="8"/>
  <c r="N210" i="8"/>
  <c r="M210" i="8"/>
  <c r="O209" i="8"/>
  <c r="P209" i="8"/>
  <c r="L209" i="8"/>
  <c r="AR209" i="8"/>
  <c r="AQ209" i="8"/>
  <c r="AP209" i="8"/>
  <c r="AN209" i="8"/>
  <c r="Q209" i="8"/>
  <c r="R209" i="8"/>
  <c r="S209" i="8"/>
  <c r="N209" i="8"/>
  <c r="M209" i="8"/>
  <c r="AU208" i="8"/>
  <c r="O208" i="8"/>
  <c r="P208" i="8"/>
  <c r="AS208" i="8"/>
  <c r="L208" i="8"/>
  <c r="AR208" i="8"/>
  <c r="AQ208" i="8"/>
  <c r="AP208" i="8"/>
  <c r="AO208" i="8"/>
  <c r="AN208" i="8"/>
  <c r="AM208" i="8"/>
  <c r="S208" i="8"/>
  <c r="R208" i="8"/>
  <c r="Q208" i="8"/>
  <c r="N208" i="8"/>
  <c r="M208" i="8"/>
  <c r="AU207" i="8"/>
  <c r="O207" i="8"/>
  <c r="P207" i="8"/>
  <c r="AS207" i="8"/>
  <c r="L207" i="8"/>
  <c r="AR207" i="8"/>
  <c r="AQ207" i="8"/>
  <c r="AP207" i="8"/>
  <c r="AO207" i="8"/>
  <c r="AN207" i="8"/>
  <c r="AM207" i="8"/>
  <c r="S207" i="8"/>
  <c r="R207" i="8"/>
  <c r="Q207" i="8"/>
  <c r="N207" i="8"/>
  <c r="M207" i="8"/>
  <c r="AU206" i="8"/>
  <c r="O206" i="8"/>
  <c r="P206" i="8"/>
  <c r="AS206" i="8"/>
  <c r="L206" i="8"/>
  <c r="AR206" i="8"/>
  <c r="AQ206" i="8"/>
  <c r="AP206" i="8"/>
  <c r="AO206" i="8"/>
  <c r="AN206" i="8"/>
  <c r="AM206" i="8"/>
  <c r="S206" i="8"/>
  <c r="R206" i="8"/>
  <c r="Q206" i="8"/>
  <c r="N206" i="8"/>
  <c r="M206" i="8"/>
  <c r="AU205" i="8"/>
  <c r="O205" i="8"/>
  <c r="P205" i="8"/>
  <c r="AS205" i="8"/>
  <c r="L205" i="8"/>
  <c r="AR205" i="8"/>
  <c r="AQ205" i="8"/>
  <c r="AP205" i="8"/>
  <c r="AO205" i="8"/>
  <c r="AN205" i="8"/>
  <c r="AM205" i="8"/>
  <c r="S205" i="8"/>
  <c r="R205" i="8"/>
  <c r="Q205" i="8"/>
  <c r="N205" i="8"/>
  <c r="M205" i="8"/>
  <c r="AU204" i="8"/>
  <c r="AJ204" i="8" s="1"/>
  <c r="AK204" i="8" s="1"/>
  <c r="O204" i="8"/>
  <c r="P204" i="8"/>
  <c r="AS204" i="8"/>
  <c r="L204" i="8"/>
  <c r="AR204" i="8"/>
  <c r="AQ204" i="8"/>
  <c r="AP204" i="8"/>
  <c r="AO204" i="8"/>
  <c r="AN204" i="8"/>
  <c r="AM204" i="8"/>
  <c r="S204" i="8"/>
  <c r="R204" i="8"/>
  <c r="Q204" i="8"/>
  <c r="N204" i="8"/>
  <c r="M204" i="8"/>
  <c r="AU203" i="8"/>
  <c r="AJ203" i="8" s="1"/>
  <c r="AK203" i="8" s="1"/>
  <c r="O203" i="8"/>
  <c r="P203" i="8"/>
  <c r="AS203" i="8"/>
  <c r="L203" i="8"/>
  <c r="AR203" i="8"/>
  <c r="AQ203" i="8"/>
  <c r="AP203" i="8"/>
  <c r="AO203" i="8"/>
  <c r="AN203" i="8"/>
  <c r="AM203" i="8"/>
  <c r="S203" i="8"/>
  <c r="R203" i="8"/>
  <c r="Q203" i="8"/>
  <c r="N203" i="8"/>
  <c r="M203" i="8"/>
  <c r="AU202" i="8"/>
  <c r="AJ202" i="8" s="1"/>
  <c r="AK202" i="8" s="1"/>
  <c r="O202" i="8"/>
  <c r="P202" i="8"/>
  <c r="AS202" i="8"/>
  <c r="L202" i="8"/>
  <c r="AR202" i="8"/>
  <c r="AQ202" i="8"/>
  <c r="AP202" i="8"/>
  <c r="AO202" i="8"/>
  <c r="AN202" i="8"/>
  <c r="AM202" i="8"/>
  <c r="S202" i="8"/>
  <c r="R202" i="8"/>
  <c r="Q202" i="8"/>
  <c r="N202" i="8"/>
  <c r="M202" i="8"/>
  <c r="O201" i="8"/>
  <c r="P201" i="8"/>
  <c r="L201" i="8"/>
  <c r="AR201" i="8"/>
  <c r="AQ201" i="8"/>
  <c r="AP201" i="8"/>
  <c r="AO201" i="8"/>
  <c r="AN201" i="8"/>
  <c r="S201" i="8"/>
  <c r="R201" i="8"/>
  <c r="Q201" i="8"/>
  <c r="N201" i="8"/>
  <c r="M201" i="8"/>
  <c r="AU200" i="8"/>
  <c r="O200" i="8"/>
  <c r="P200" i="8"/>
  <c r="AS200" i="8"/>
  <c r="L200" i="8"/>
  <c r="AR200" i="8"/>
  <c r="AQ200" i="8"/>
  <c r="AP200" i="8"/>
  <c r="AO200" i="8"/>
  <c r="AN200" i="8"/>
  <c r="AM200" i="8"/>
  <c r="S200" i="8"/>
  <c r="R200" i="8"/>
  <c r="Q200" i="8"/>
  <c r="N200" i="8"/>
  <c r="M200" i="8"/>
  <c r="AU199" i="8"/>
  <c r="O199" i="8"/>
  <c r="P199" i="8"/>
  <c r="AS199" i="8"/>
  <c r="L199" i="8"/>
  <c r="AR199" i="8"/>
  <c r="AQ199" i="8"/>
  <c r="AP199" i="8"/>
  <c r="AO199" i="8"/>
  <c r="AN199" i="8"/>
  <c r="AM199" i="8"/>
  <c r="S199" i="8"/>
  <c r="R199" i="8"/>
  <c r="Q199" i="8"/>
  <c r="N199" i="8"/>
  <c r="M199" i="8"/>
  <c r="AU198" i="8"/>
  <c r="O198" i="8"/>
  <c r="P198" i="8"/>
  <c r="AS198" i="8"/>
  <c r="L198" i="8"/>
  <c r="AR198" i="8"/>
  <c r="AQ198" i="8"/>
  <c r="AP198" i="8"/>
  <c r="AO198" i="8"/>
  <c r="AN198" i="8"/>
  <c r="AM198" i="8"/>
  <c r="S198" i="8"/>
  <c r="R198" i="8"/>
  <c r="Q198" i="8"/>
  <c r="N198" i="8"/>
  <c r="M198" i="8"/>
  <c r="AU197" i="8"/>
  <c r="O197" i="8"/>
  <c r="P197" i="8"/>
  <c r="AS197" i="8"/>
  <c r="L197" i="8"/>
  <c r="AR197" i="8"/>
  <c r="AQ197" i="8"/>
  <c r="AP197" i="8"/>
  <c r="AO197" i="8"/>
  <c r="AN197" i="8"/>
  <c r="AM197" i="8"/>
  <c r="S197" i="8"/>
  <c r="R197" i="8"/>
  <c r="Q197" i="8"/>
  <c r="N197" i="8"/>
  <c r="M197" i="8"/>
  <c r="AU196" i="8"/>
  <c r="O196" i="8"/>
  <c r="P196" i="8"/>
  <c r="AS196" i="8"/>
  <c r="L196" i="8"/>
  <c r="AR196" i="8"/>
  <c r="AQ196" i="8"/>
  <c r="AP196" i="8"/>
  <c r="AO196" i="8"/>
  <c r="AN196" i="8"/>
  <c r="AM196" i="8"/>
  <c r="S196" i="8"/>
  <c r="R196" i="8"/>
  <c r="Q196" i="8"/>
  <c r="N196" i="8"/>
  <c r="M196" i="8"/>
  <c r="AU195" i="8"/>
  <c r="O195" i="8"/>
  <c r="P195" i="8"/>
  <c r="AS195" i="8"/>
  <c r="L195" i="8"/>
  <c r="AR195" i="8"/>
  <c r="AQ195" i="8"/>
  <c r="AP195" i="8"/>
  <c r="AO195" i="8"/>
  <c r="AN195" i="8"/>
  <c r="AM195" i="8"/>
  <c r="S195" i="8"/>
  <c r="R195" i="8"/>
  <c r="Q195" i="8"/>
  <c r="N195" i="8"/>
  <c r="M195" i="8"/>
  <c r="AU194" i="8"/>
  <c r="AJ194" i="8" s="1"/>
  <c r="AK194" i="8" s="1"/>
  <c r="O194" i="8"/>
  <c r="P194" i="8"/>
  <c r="AS194" i="8"/>
  <c r="L194" i="8"/>
  <c r="AR194" i="8"/>
  <c r="AQ194" i="8"/>
  <c r="AP194" i="8"/>
  <c r="AO194" i="8"/>
  <c r="AN194" i="8"/>
  <c r="AM194" i="8"/>
  <c r="S194" i="8"/>
  <c r="R194" i="8"/>
  <c r="Q194" i="8"/>
  <c r="N194" i="8"/>
  <c r="M194" i="8"/>
  <c r="AU193" i="8"/>
  <c r="O193" i="8"/>
  <c r="P193" i="8"/>
  <c r="L193" i="8"/>
  <c r="AR193" i="8"/>
  <c r="AQ193" i="8"/>
  <c r="AP193" i="8"/>
  <c r="AO193" i="8"/>
  <c r="AN193" i="8"/>
  <c r="S193" i="8"/>
  <c r="R193" i="8"/>
  <c r="Q193" i="8"/>
  <c r="N193" i="8"/>
  <c r="M193" i="8"/>
  <c r="AU192" i="8"/>
  <c r="O192" i="8"/>
  <c r="P192" i="8"/>
  <c r="AS192" i="8"/>
  <c r="L192" i="8"/>
  <c r="AR192" i="8"/>
  <c r="AQ192" i="8"/>
  <c r="AP192" i="8"/>
  <c r="AO192" i="8"/>
  <c r="AN192" i="8"/>
  <c r="AM192" i="8"/>
  <c r="S192" i="8"/>
  <c r="R192" i="8"/>
  <c r="Q192" i="8"/>
  <c r="N192" i="8"/>
  <c r="M192" i="8"/>
  <c r="AU191" i="8"/>
  <c r="O191" i="8"/>
  <c r="P191" i="8"/>
  <c r="AS191" i="8"/>
  <c r="L191" i="8"/>
  <c r="AR191" i="8"/>
  <c r="AQ191" i="8"/>
  <c r="AP191" i="8"/>
  <c r="AO191" i="8"/>
  <c r="AN191" i="8"/>
  <c r="AM191" i="8"/>
  <c r="S191" i="8"/>
  <c r="R191" i="8"/>
  <c r="Q191" i="8"/>
  <c r="N191" i="8"/>
  <c r="M191" i="8"/>
  <c r="AU190" i="8"/>
  <c r="O190" i="8"/>
  <c r="P190" i="8"/>
  <c r="AS190" i="8"/>
  <c r="L190" i="8"/>
  <c r="AR190" i="8"/>
  <c r="AQ190" i="8"/>
  <c r="AP190" i="8"/>
  <c r="AO190" i="8"/>
  <c r="AN190" i="8"/>
  <c r="AM190" i="8"/>
  <c r="S190" i="8"/>
  <c r="R190" i="8"/>
  <c r="Q190" i="8"/>
  <c r="N190" i="8"/>
  <c r="M190" i="8"/>
  <c r="AU189" i="8"/>
  <c r="O189" i="8"/>
  <c r="P189" i="8"/>
  <c r="AS189" i="8"/>
  <c r="L189" i="8"/>
  <c r="AR189" i="8"/>
  <c r="AQ189" i="8"/>
  <c r="AP189" i="8"/>
  <c r="AO189" i="8"/>
  <c r="AN189" i="8"/>
  <c r="AM189" i="8"/>
  <c r="S189" i="8"/>
  <c r="R189" i="8"/>
  <c r="Q189" i="8"/>
  <c r="N189" i="8"/>
  <c r="M189" i="8"/>
  <c r="AU188" i="8"/>
  <c r="O188" i="8"/>
  <c r="P188" i="8"/>
  <c r="AS188" i="8"/>
  <c r="L188" i="8"/>
  <c r="AR188" i="8"/>
  <c r="AQ188" i="8"/>
  <c r="AP188" i="8"/>
  <c r="AO188" i="8"/>
  <c r="AN188" i="8"/>
  <c r="AM188" i="8"/>
  <c r="S188" i="8"/>
  <c r="R188" i="8"/>
  <c r="Q188" i="8"/>
  <c r="N188" i="8"/>
  <c r="M188" i="8"/>
  <c r="AU187" i="8"/>
  <c r="O187" i="8"/>
  <c r="P187" i="8"/>
  <c r="AS187" i="8"/>
  <c r="L187" i="8"/>
  <c r="AR187" i="8"/>
  <c r="AQ187" i="8"/>
  <c r="AP187" i="8"/>
  <c r="AO187" i="8"/>
  <c r="AN187" i="8"/>
  <c r="AM187" i="8"/>
  <c r="S187" i="8"/>
  <c r="R187" i="8"/>
  <c r="Q187" i="8"/>
  <c r="N187" i="8"/>
  <c r="M187" i="8"/>
  <c r="AU186" i="8"/>
  <c r="O186" i="8"/>
  <c r="P186" i="8"/>
  <c r="AS186" i="8"/>
  <c r="L186" i="8"/>
  <c r="AR186" i="8"/>
  <c r="AQ186" i="8"/>
  <c r="AP186" i="8"/>
  <c r="AO186" i="8"/>
  <c r="AN186" i="8"/>
  <c r="AM186" i="8"/>
  <c r="S186" i="8"/>
  <c r="R186" i="8"/>
  <c r="Q186" i="8"/>
  <c r="N186" i="8"/>
  <c r="M186" i="8"/>
  <c r="AU185" i="8"/>
  <c r="O185" i="8"/>
  <c r="P185" i="8"/>
  <c r="L185" i="8"/>
  <c r="AR185" i="8"/>
  <c r="AQ185" i="8"/>
  <c r="AP185" i="8"/>
  <c r="AO185" i="8"/>
  <c r="AN185" i="8"/>
  <c r="S185" i="8"/>
  <c r="R185" i="8"/>
  <c r="Q185" i="8"/>
  <c r="N185" i="8"/>
  <c r="M185" i="8"/>
  <c r="AU184" i="8"/>
  <c r="O184" i="8"/>
  <c r="P184" i="8"/>
  <c r="AS184" i="8"/>
  <c r="L184" i="8"/>
  <c r="AR184" i="8"/>
  <c r="AQ184" i="8"/>
  <c r="AP184" i="8"/>
  <c r="AO184" i="8"/>
  <c r="AN184" i="8"/>
  <c r="AM184" i="8"/>
  <c r="S184" i="8"/>
  <c r="R184" i="8"/>
  <c r="Q184" i="8"/>
  <c r="N184" i="8"/>
  <c r="M184" i="8"/>
  <c r="AU183" i="8"/>
  <c r="O183" i="8"/>
  <c r="P183" i="8"/>
  <c r="AS183" i="8"/>
  <c r="L183" i="8"/>
  <c r="AR183" i="8"/>
  <c r="AQ183" i="8"/>
  <c r="AP183" i="8"/>
  <c r="AO183" i="8"/>
  <c r="AN183" i="8"/>
  <c r="AM183" i="8"/>
  <c r="S183" i="8"/>
  <c r="R183" i="8"/>
  <c r="Q183" i="8"/>
  <c r="N183" i="8"/>
  <c r="M183" i="8"/>
  <c r="AU182" i="8"/>
  <c r="O182" i="8"/>
  <c r="P182" i="8"/>
  <c r="AS182" i="8"/>
  <c r="L182" i="8"/>
  <c r="AR182" i="8"/>
  <c r="AQ182" i="8"/>
  <c r="AP182" i="8"/>
  <c r="AO182" i="8"/>
  <c r="AN182" i="8"/>
  <c r="AM182" i="8"/>
  <c r="S182" i="8"/>
  <c r="R182" i="8"/>
  <c r="Q182" i="8"/>
  <c r="N182" i="8"/>
  <c r="M182" i="8"/>
  <c r="AU181" i="8"/>
  <c r="AJ181" i="8" s="1"/>
  <c r="AK181" i="8" s="1"/>
  <c r="O181" i="8"/>
  <c r="P181" i="8"/>
  <c r="AS181" i="8"/>
  <c r="L181" i="8"/>
  <c r="AR181" i="8"/>
  <c r="AQ181" i="8"/>
  <c r="AP181" i="8"/>
  <c r="AO181" i="8"/>
  <c r="AN181" i="8"/>
  <c r="AM181" i="8"/>
  <c r="S181" i="8"/>
  <c r="R181" i="8"/>
  <c r="Q181" i="8"/>
  <c r="N181" i="8"/>
  <c r="M181" i="8"/>
  <c r="AU180" i="8"/>
  <c r="O180" i="8"/>
  <c r="P180" i="8"/>
  <c r="AS180" i="8"/>
  <c r="L180" i="8"/>
  <c r="AR180" i="8"/>
  <c r="AQ180" i="8"/>
  <c r="AP180" i="8"/>
  <c r="AO180" i="8"/>
  <c r="AN180" i="8"/>
  <c r="AM180" i="8"/>
  <c r="S180" i="8"/>
  <c r="R180" i="8"/>
  <c r="Q180" i="8"/>
  <c r="N180" i="8"/>
  <c r="M180" i="8"/>
  <c r="AU179" i="8"/>
  <c r="O179" i="8"/>
  <c r="P179" i="8"/>
  <c r="AS179" i="8"/>
  <c r="L179" i="8"/>
  <c r="AR179" i="8"/>
  <c r="AQ179" i="8"/>
  <c r="AP179" i="8"/>
  <c r="AO179" i="8"/>
  <c r="AN179" i="8"/>
  <c r="AM179" i="8"/>
  <c r="S179" i="8"/>
  <c r="R179" i="8"/>
  <c r="Q179" i="8"/>
  <c r="N179" i="8"/>
  <c r="M179" i="8"/>
  <c r="AU178" i="8"/>
  <c r="O178" i="8"/>
  <c r="P178" i="8"/>
  <c r="AS178" i="8"/>
  <c r="L178" i="8"/>
  <c r="AR178" i="8"/>
  <c r="AQ178" i="8"/>
  <c r="AP178" i="8"/>
  <c r="AO178" i="8"/>
  <c r="AN178" i="8"/>
  <c r="AM178" i="8"/>
  <c r="S178" i="8"/>
  <c r="R178" i="8"/>
  <c r="Q178" i="8"/>
  <c r="N178" i="8"/>
  <c r="M178" i="8"/>
  <c r="AU177" i="8"/>
  <c r="O177" i="8"/>
  <c r="P177" i="8"/>
  <c r="L177" i="8"/>
  <c r="AR177" i="8"/>
  <c r="AQ177" i="8"/>
  <c r="AP177" i="8"/>
  <c r="AO177" i="8"/>
  <c r="AN177" i="8"/>
  <c r="S177" i="8"/>
  <c r="R177" i="8"/>
  <c r="Q177" i="8"/>
  <c r="N177" i="8"/>
  <c r="M177" i="8"/>
  <c r="AU176" i="8"/>
  <c r="O176" i="8"/>
  <c r="P176" i="8"/>
  <c r="AS176" i="8"/>
  <c r="L176" i="8"/>
  <c r="AR176" i="8"/>
  <c r="AQ176" i="8"/>
  <c r="AP176" i="8"/>
  <c r="AO176" i="8"/>
  <c r="AN176" i="8"/>
  <c r="AM176" i="8"/>
  <c r="AJ176" i="8" s="1"/>
  <c r="AK176" i="8" s="1"/>
  <c r="S176" i="8"/>
  <c r="R176" i="8"/>
  <c r="Q176" i="8"/>
  <c r="N176" i="8"/>
  <c r="M176" i="8"/>
  <c r="AU175" i="8"/>
  <c r="O175" i="8"/>
  <c r="P175" i="8"/>
  <c r="AS175" i="8"/>
  <c r="L175" i="8"/>
  <c r="AR175" i="8"/>
  <c r="AQ175" i="8"/>
  <c r="AP175" i="8"/>
  <c r="AO175" i="8"/>
  <c r="AN175" i="8"/>
  <c r="AM175" i="8"/>
  <c r="AJ175" i="8" s="1"/>
  <c r="AK175" i="8" s="1"/>
  <c r="S175" i="8"/>
  <c r="R175" i="8"/>
  <c r="Q175" i="8"/>
  <c r="N175" i="8"/>
  <c r="M175" i="8"/>
  <c r="AU174" i="8"/>
  <c r="AJ174" i="8" s="1"/>
  <c r="AK174" i="8" s="1"/>
  <c r="O174" i="8"/>
  <c r="P174" i="8"/>
  <c r="AS174" i="8"/>
  <c r="L174" i="8"/>
  <c r="AR174" i="8"/>
  <c r="AQ174" i="8"/>
  <c r="AP174" i="8"/>
  <c r="AO174" i="8"/>
  <c r="AN174" i="8"/>
  <c r="AM174" i="8"/>
  <c r="S174" i="8"/>
  <c r="R174" i="8"/>
  <c r="Q174" i="8"/>
  <c r="N174" i="8"/>
  <c r="M174" i="8"/>
  <c r="AU173" i="8"/>
  <c r="O173" i="8"/>
  <c r="P173" i="8"/>
  <c r="AS173" i="8"/>
  <c r="L173" i="8"/>
  <c r="AR173" i="8"/>
  <c r="AQ173" i="8"/>
  <c r="AP173" i="8"/>
  <c r="AO173" i="8"/>
  <c r="AN173" i="8"/>
  <c r="AM173" i="8"/>
  <c r="AJ173" i="8" s="1"/>
  <c r="AK173" i="8" s="1"/>
  <c r="S173" i="8"/>
  <c r="R173" i="8"/>
  <c r="Q173" i="8"/>
  <c r="N173" i="8"/>
  <c r="M173" i="8"/>
  <c r="AU172" i="8"/>
  <c r="O172" i="8"/>
  <c r="P172" i="8"/>
  <c r="AS172" i="8"/>
  <c r="L172" i="8"/>
  <c r="AR172" i="8"/>
  <c r="AQ172" i="8"/>
  <c r="AP172" i="8"/>
  <c r="AO172" i="8"/>
  <c r="AN172" i="8"/>
  <c r="AM172" i="8"/>
  <c r="AJ172" i="8" s="1"/>
  <c r="AK172" i="8" s="1"/>
  <c r="S172" i="8"/>
  <c r="R172" i="8"/>
  <c r="Q172" i="8"/>
  <c r="N172" i="8"/>
  <c r="M172" i="8"/>
  <c r="AU171" i="8"/>
  <c r="O171" i="8"/>
  <c r="P171" i="8"/>
  <c r="AS171" i="8"/>
  <c r="L171" i="8"/>
  <c r="AR171" i="8"/>
  <c r="AQ171" i="8"/>
  <c r="AP171" i="8"/>
  <c r="AO171" i="8"/>
  <c r="AN171" i="8"/>
  <c r="AM171" i="8"/>
  <c r="AJ171" i="8" s="1"/>
  <c r="AK171" i="8" s="1"/>
  <c r="S171" i="8"/>
  <c r="R171" i="8"/>
  <c r="Q171" i="8"/>
  <c r="N171" i="8"/>
  <c r="M171" i="8"/>
  <c r="AU170" i="8"/>
  <c r="O170" i="8"/>
  <c r="P170" i="8"/>
  <c r="AS170" i="8"/>
  <c r="L170" i="8"/>
  <c r="AR170" i="8"/>
  <c r="AQ170" i="8"/>
  <c r="AP170" i="8"/>
  <c r="AO170" i="8"/>
  <c r="AN170" i="8"/>
  <c r="AM170" i="8"/>
  <c r="AJ170" i="8" s="1"/>
  <c r="AK170" i="8" s="1"/>
  <c r="S170" i="8"/>
  <c r="R170" i="8"/>
  <c r="Q170" i="8"/>
  <c r="N170" i="8"/>
  <c r="M170" i="8"/>
  <c r="O169" i="8"/>
  <c r="P169" i="8"/>
  <c r="L169" i="8"/>
  <c r="AR169" i="8"/>
  <c r="AQ169" i="8"/>
  <c r="AP169" i="8"/>
  <c r="AN169" i="8"/>
  <c r="S169" i="8"/>
  <c r="R169" i="8"/>
  <c r="Q169" i="8"/>
  <c r="N169" i="8"/>
  <c r="M169" i="8"/>
  <c r="AU168" i="8"/>
  <c r="O168" i="8"/>
  <c r="P168" i="8"/>
  <c r="AS168" i="8"/>
  <c r="L168" i="8"/>
  <c r="AR168" i="8"/>
  <c r="AQ168" i="8"/>
  <c r="AP168" i="8"/>
  <c r="AO168" i="8"/>
  <c r="AN168" i="8"/>
  <c r="AM168" i="8"/>
  <c r="AJ168" i="8" s="1"/>
  <c r="AK168" i="8" s="1"/>
  <c r="S168" i="8"/>
  <c r="R168" i="8"/>
  <c r="Q168" i="8"/>
  <c r="N168" i="8"/>
  <c r="M168" i="8"/>
  <c r="AU167" i="8"/>
  <c r="O167" i="8"/>
  <c r="P167" i="8"/>
  <c r="AS167" i="8"/>
  <c r="L167" i="8"/>
  <c r="AR167" i="8"/>
  <c r="AQ167" i="8"/>
  <c r="AP167" i="8"/>
  <c r="AO167" i="8"/>
  <c r="AN167" i="8"/>
  <c r="AM167" i="8"/>
  <c r="AJ167" i="8" s="1"/>
  <c r="AK167" i="8" s="1"/>
  <c r="S167" i="8"/>
  <c r="R167" i="8"/>
  <c r="Q167" i="8"/>
  <c r="N167" i="8"/>
  <c r="M167" i="8"/>
  <c r="AU166" i="8"/>
  <c r="O166" i="8"/>
  <c r="P166" i="8"/>
  <c r="AS166" i="8"/>
  <c r="L166" i="8"/>
  <c r="AR166" i="8"/>
  <c r="AQ166" i="8"/>
  <c r="AP166" i="8"/>
  <c r="AO166" i="8"/>
  <c r="AN166" i="8"/>
  <c r="AM166" i="8"/>
  <c r="AJ166" i="8" s="1"/>
  <c r="AK166" i="8" s="1"/>
  <c r="S166" i="8"/>
  <c r="R166" i="8"/>
  <c r="Q166" i="8"/>
  <c r="N166" i="8"/>
  <c r="M166" i="8"/>
  <c r="AU165" i="8"/>
  <c r="AJ165" i="8" s="1"/>
  <c r="AK165" i="8" s="1"/>
  <c r="O165" i="8"/>
  <c r="P165" i="8"/>
  <c r="AS165" i="8"/>
  <c r="L165" i="8"/>
  <c r="AR165" i="8"/>
  <c r="AQ165" i="8"/>
  <c r="AP165" i="8"/>
  <c r="AO165" i="8"/>
  <c r="AN165" i="8"/>
  <c r="AM165" i="8"/>
  <c r="S165" i="8"/>
  <c r="R165" i="8"/>
  <c r="Q165" i="8"/>
  <c r="N165" i="8"/>
  <c r="M165" i="8"/>
  <c r="AU164" i="8"/>
  <c r="O164" i="8"/>
  <c r="P164" i="8"/>
  <c r="AS164" i="8"/>
  <c r="L164" i="8"/>
  <c r="AR164" i="8"/>
  <c r="AQ164" i="8"/>
  <c r="AP164" i="8"/>
  <c r="AO164" i="8"/>
  <c r="AN164" i="8"/>
  <c r="AM164" i="8"/>
  <c r="AJ164" i="8" s="1"/>
  <c r="AK164" i="8" s="1"/>
  <c r="S164" i="8"/>
  <c r="R164" i="8"/>
  <c r="Q164" i="8"/>
  <c r="N164" i="8"/>
  <c r="M164" i="8"/>
  <c r="AU163" i="8"/>
  <c r="O163" i="8"/>
  <c r="P163" i="8"/>
  <c r="AS163" i="8"/>
  <c r="L163" i="8"/>
  <c r="AR163" i="8"/>
  <c r="AQ163" i="8"/>
  <c r="AP163" i="8"/>
  <c r="AO163" i="8"/>
  <c r="AN163" i="8"/>
  <c r="AM163" i="8"/>
  <c r="AJ163" i="8" s="1"/>
  <c r="AK163" i="8" s="1"/>
  <c r="S163" i="8"/>
  <c r="R163" i="8"/>
  <c r="Q163" i="8"/>
  <c r="N163" i="8"/>
  <c r="M163" i="8"/>
  <c r="AU162" i="8"/>
  <c r="O162" i="8"/>
  <c r="P162" i="8"/>
  <c r="AS162" i="8"/>
  <c r="L162" i="8"/>
  <c r="AR162" i="8"/>
  <c r="AQ162" i="8"/>
  <c r="AP162" i="8"/>
  <c r="AO162" i="8"/>
  <c r="AN162" i="8"/>
  <c r="AM162" i="8"/>
  <c r="AJ162" i="8" s="1"/>
  <c r="AK162" i="8" s="1"/>
  <c r="S162" i="8"/>
  <c r="R162" i="8"/>
  <c r="Q162" i="8"/>
  <c r="N162" i="8"/>
  <c r="M162" i="8"/>
  <c r="O161" i="8"/>
  <c r="P161" i="8"/>
  <c r="L161" i="8"/>
  <c r="AR161" i="8"/>
  <c r="AQ161" i="8"/>
  <c r="AP161" i="8"/>
  <c r="AN161" i="8"/>
  <c r="S161" i="8"/>
  <c r="R161" i="8"/>
  <c r="Q161" i="8"/>
  <c r="N161" i="8"/>
  <c r="M161" i="8"/>
  <c r="AU160" i="8"/>
  <c r="AJ160" i="8" s="1"/>
  <c r="AK160" i="8" s="1"/>
  <c r="O160" i="8"/>
  <c r="P160" i="8"/>
  <c r="AS160" i="8"/>
  <c r="L160" i="8"/>
  <c r="AR160" i="8"/>
  <c r="AQ160" i="8"/>
  <c r="AP160" i="8"/>
  <c r="AO160" i="8"/>
  <c r="AN160" i="8"/>
  <c r="AM160" i="8"/>
  <c r="S160" i="8"/>
  <c r="R160" i="8"/>
  <c r="Q160" i="8"/>
  <c r="N160" i="8"/>
  <c r="M160" i="8"/>
  <c r="AU159" i="8"/>
  <c r="O159" i="8"/>
  <c r="P159" i="8"/>
  <c r="AS159" i="8"/>
  <c r="L159" i="8"/>
  <c r="AR159" i="8"/>
  <c r="AQ159" i="8"/>
  <c r="AP159" i="8"/>
  <c r="AO159" i="8"/>
  <c r="AN159" i="8"/>
  <c r="AM159" i="8"/>
  <c r="AJ159" i="8" s="1"/>
  <c r="AK159" i="8" s="1"/>
  <c r="S159" i="8"/>
  <c r="R159" i="8"/>
  <c r="Q159" i="8"/>
  <c r="N159" i="8"/>
  <c r="M159" i="8"/>
  <c r="AU158" i="8"/>
  <c r="O158" i="8"/>
  <c r="P158" i="8"/>
  <c r="AS158" i="8"/>
  <c r="L158" i="8"/>
  <c r="AR158" i="8"/>
  <c r="AQ158" i="8"/>
  <c r="AP158" i="8"/>
  <c r="AO158" i="8"/>
  <c r="AN158" i="8"/>
  <c r="AM158" i="8"/>
  <c r="AJ158" i="8" s="1"/>
  <c r="AK158" i="8" s="1"/>
  <c r="S158" i="8"/>
  <c r="R158" i="8"/>
  <c r="Q158" i="8"/>
  <c r="N158" i="8"/>
  <c r="M158" i="8"/>
  <c r="AU157" i="8"/>
  <c r="O157" i="8"/>
  <c r="P157" i="8"/>
  <c r="AS157" i="8"/>
  <c r="L157" i="8"/>
  <c r="AR157" i="8"/>
  <c r="AQ157" i="8"/>
  <c r="AP157" i="8"/>
  <c r="AO157" i="8"/>
  <c r="AN157" i="8"/>
  <c r="AM157" i="8"/>
  <c r="AJ157" i="8" s="1"/>
  <c r="AK157" i="8" s="1"/>
  <c r="S157" i="8"/>
  <c r="R157" i="8"/>
  <c r="Q157" i="8"/>
  <c r="N157" i="8"/>
  <c r="M157" i="8"/>
  <c r="AU156" i="8"/>
  <c r="O156" i="8"/>
  <c r="P156" i="8"/>
  <c r="AS156" i="8"/>
  <c r="L156" i="8"/>
  <c r="AR156" i="8"/>
  <c r="AQ156" i="8"/>
  <c r="AP156" i="8"/>
  <c r="AO156" i="8"/>
  <c r="AN156" i="8"/>
  <c r="AM156" i="8"/>
  <c r="AJ156" i="8" s="1"/>
  <c r="AK156" i="8" s="1"/>
  <c r="S156" i="8"/>
  <c r="R156" i="8"/>
  <c r="Q156" i="8"/>
  <c r="N156" i="8"/>
  <c r="M156" i="8"/>
  <c r="AU155" i="8"/>
  <c r="O155" i="8"/>
  <c r="P155" i="8"/>
  <c r="AS155" i="8"/>
  <c r="L155" i="8"/>
  <c r="AR155" i="8"/>
  <c r="AQ155" i="8"/>
  <c r="AP155" i="8"/>
  <c r="AO155" i="8"/>
  <c r="AN155" i="8"/>
  <c r="AM155" i="8"/>
  <c r="AJ155" i="8" s="1"/>
  <c r="AK155" i="8" s="1"/>
  <c r="S155" i="8"/>
  <c r="R155" i="8"/>
  <c r="Q155" i="8"/>
  <c r="N155" i="8"/>
  <c r="M155" i="8"/>
  <c r="AU154" i="8"/>
  <c r="O154" i="8"/>
  <c r="P154" i="8"/>
  <c r="AS154" i="8"/>
  <c r="L154" i="8"/>
  <c r="AR154" i="8"/>
  <c r="AQ154" i="8"/>
  <c r="AP154" i="8"/>
  <c r="AO154" i="8"/>
  <c r="AN154" i="8"/>
  <c r="AM154" i="8"/>
  <c r="AJ154" i="8" s="1"/>
  <c r="AK154" i="8" s="1"/>
  <c r="S154" i="8"/>
  <c r="R154" i="8"/>
  <c r="Q154" i="8"/>
  <c r="N154" i="8"/>
  <c r="M154" i="8"/>
  <c r="O153" i="8"/>
  <c r="P153" i="8"/>
  <c r="L153" i="8"/>
  <c r="AR153" i="8"/>
  <c r="AQ153" i="8"/>
  <c r="AP153" i="8"/>
  <c r="AN153" i="8"/>
  <c r="S153" i="8"/>
  <c r="R153" i="8"/>
  <c r="Q153" i="8"/>
  <c r="N153" i="8"/>
  <c r="M153" i="8"/>
  <c r="AU152" i="8"/>
  <c r="O152" i="8"/>
  <c r="P152" i="8"/>
  <c r="AS152" i="8"/>
  <c r="L152" i="8"/>
  <c r="AR152" i="8"/>
  <c r="AQ152" i="8"/>
  <c r="AP152" i="8"/>
  <c r="AO152" i="8"/>
  <c r="AN152" i="8"/>
  <c r="AM152" i="8"/>
  <c r="AJ152" i="8" s="1"/>
  <c r="AK152" i="8" s="1"/>
  <c r="S152" i="8"/>
  <c r="R152" i="8"/>
  <c r="Q152" i="8"/>
  <c r="N152" i="8"/>
  <c r="M152" i="8"/>
  <c r="AU151" i="8"/>
  <c r="O151" i="8"/>
  <c r="P151" i="8"/>
  <c r="AS151" i="8"/>
  <c r="L151" i="8"/>
  <c r="AR151" i="8"/>
  <c r="AQ151" i="8"/>
  <c r="AP151" i="8"/>
  <c r="AO151" i="8"/>
  <c r="AN151" i="8"/>
  <c r="AM151" i="8"/>
  <c r="AJ151" i="8" s="1"/>
  <c r="AK151" i="8" s="1"/>
  <c r="S151" i="8"/>
  <c r="R151" i="8"/>
  <c r="Q151" i="8"/>
  <c r="N151" i="8"/>
  <c r="M151" i="8"/>
  <c r="AU150" i="8"/>
  <c r="O150" i="8"/>
  <c r="P150" i="8"/>
  <c r="AS150" i="8"/>
  <c r="L150" i="8"/>
  <c r="AR150" i="8"/>
  <c r="AQ150" i="8"/>
  <c r="AP150" i="8"/>
  <c r="AO150" i="8"/>
  <c r="AN150" i="8"/>
  <c r="AM150" i="8"/>
  <c r="AJ150" i="8" s="1"/>
  <c r="AK150" i="8" s="1"/>
  <c r="S150" i="8"/>
  <c r="R150" i="8"/>
  <c r="Q150" i="8"/>
  <c r="N150" i="8"/>
  <c r="M150" i="8"/>
  <c r="AU149" i="8"/>
  <c r="O149" i="8"/>
  <c r="P149" i="8"/>
  <c r="AS149" i="8"/>
  <c r="L149" i="8"/>
  <c r="AR149" i="8"/>
  <c r="AQ149" i="8"/>
  <c r="AP149" i="8"/>
  <c r="AO149" i="8"/>
  <c r="AN149" i="8"/>
  <c r="AM149" i="8"/>
  <c r="AJ149" i="8" s="1"/>
  <c r="AK149" i="8" s="1"/>
  <c r="S149" i="8"/>
  <c r="R149" i="8"/>
  <c r="Q149" i="8"/>
  <c r="N149" i="8"/>
  <c r="M149" i="8"/>
  <c r="AU148" i="8"/>
  <c r="O148" i="8"/>
  <c r="P148" i="8"/>
  <c r="AS148" i="8"/>
  <c r="L148" i="8"/>
  <c r="AR148" i="8"/>
  <c r="AQ148" i="8"/>
  <c r="AP148" i="8"/>
  <c r="AO148" i="8"/>
  <c r="AN148" i="8"/>
  <c r="AM148" i="8"/>
  <c r="AJ148" i="8" s="1"/>
  <c r="AK148" i="8" s="1"/>
  <c r="S148" i="8"/>
  <c r="R148" i="8"/>
  <c r="Q148" i="8"/>
  <c r="N148" i="8"/>
  <c r="M148" i="8"/>
  <c r="AU147" i="8"/>
  <c r="O147" i="8"/>
  <c r="P147" i="8"/>
  <c r="AS147" i="8"/>
  <c r="L147" i="8"/>
  <c r="AR147" i="8"/>
  <c r="AQ147" i="8"/>
  <c r="AP147" i="8"/>
  <c r="AO147" i="8"/>
  <c r="AN147" i="8"/>
  <c r="AM147" i="8"/>
  <c r="AJ147" i="8" s="1"/>
  <c r="AK147" i="8" s="1"/>
  <c r="S147" i="8"/>
  <c r="R147" i="8"/>
  <c r="Q147" i="8"/>
  <c r="N147" i="8"/>
  <c r="M147" i="8"/>
  <c r="AU146" i="8"/>
  <c r="O146" i="8"/>
  <c r="P146" i="8"/>
  <c r="AS146" i="8"/>
  <c r="L146" i="8"/>
  <c r="AR146" i="8"/>
  <c r="AQ146" i="8"/>
  <c r="AP146" i="8"/>
  <c r="AO146" i="8"/>
  <c r="AN146" i="8"/>
  <c r="AM146" i="8"/>
  <c r="AJ146" i="8" s="1"/>
  <c r="AK146" i="8" s="1"/>
  <c r="S146" i="8"/>
  <c r="R146" i="8"/>
  <c r="Q146" i="8"/>
  <c r="N146" i="8"/>
  <c r="M146" i="8"/>
  <c r="O145" i="8"/>
  <c r="P145" i="8"/>
  <c r="L145" i="8"/>
  <c r="AR145" i="8"/>
  <c r="AQ145" i="8"/>
  <c r="AP145" i="8"/>
  <c r="AN145" i="8"/>
  <c r="Q145" i="8"/>
  <c r="S145" i="8"/>
  <c r="R145" i="8"/>
  <c r="N145" i="8"/>
  <c r="M145" i="8"/>
  <c r="AU144" i="8"/>
  <c r="O144" i="8"/>
  <c r="P144" i="8"/>
  <c r="AS144" i="8"/>
  <c r="L144" i="8"/>
  <c r="AR144" i="8"/>
  <c r="AQ144" i="8"/>
  <c r="AP144" i="8"/>
  <c r="AO144" i="8"/>
  <c r="AN144" i="8"/>
  <c r="Q144" i="8"/>
  <c r="R144" i="8"/>
  <c r="AM144" i="8"/>
  <c r="S144" i="8"/>
  <c r="N144" i="8"/>
  <c r="M144" i="8"/>
  <c r="AU143" i="8"/>
  <c r="O143" i="8"/>
  <c r="P143" i="8"/>
  <c r="AS143" i="8"/>
  <c r="L143" i="8"/>
  <c r="AR143" i="8"/>
  <c r="AQ143" i="8"/>
  <c r="AP143" i="8"/>
  <c r="AO143" i="8"/>
  <c r="AN143" i="8"/>
  <c r="AM143" i="8"/>
  <c r="AJ143" i="8" s="1"/>
  <c r="AK143" i="8" s="1"/>
  <c r="Q143" i="8"/>
  <c r="S143" i="8"/>
  <c r="R143" i="8"/>
  <c r="N143" i="8"/>
  <c r="M143" i="8"/>
  <c r="AU142" i="8"/>
  <c r="O142" i="8"/>
  <c r="P142" i="8"/>
  <c r="AS142" i="8"/>
  <c r="L142" i="8"/>
  <c r="AR142" i="8"/>
  <c r="AQ142" i="8"/>
  <c r="AP142" i="8"/>
  <c r="AO142" i="8"/>
  <c r="AN142" i="8"/>
  <c r="Q142" i="8"/>
  <c r="R142" i="8"/>
  <c r="AM142" i="8"/>
  <c r="S142" i="8"/>
  <c r="N142" i="8"/>
  <c r="M142" i="8"/>
  <c r="AU141" i="8"/>
  <c r="AJ141" i="8" s="1"/>
  <c r="AK141" i="8" s="1"/>
  <c r="O141" i="8"/>
  <c r="P141" i="8"/>
  <c r="AS141" i="8"/>
  <c r="L141" i="8"/>
  <c r="AR141" i="8"/>
  <c r="AQ141" i="8"/>
  <c r="AP141" i="8"/>
  <c r="AO141" i="8"/>
  <c r="AN141" i="8"/>
  <c r="AM141" i="8"/>
  <c r="S141" i="8"/>
  <c r="R141" i="8"/>
  <c r="Q141" i="8"/>
  <c r="N141" i="8"/>
  <c r="M141" i="8"/>
  <c r="AU140" i="8"/>
  <c r="AJ140" i="8" s="1"/>
  <c r="AK140" i="8" s="1"/>
  <c r="O140" i="8"/>
  <c r="P140" i="8"/>
  <c r="AS140" i="8"/>
  <c r="L140" i="8"/>
  <c r="AR140" i="8"/>
  <c r="AQ140" i="8"/>
  <c r="AP140" i="8"/>
  <c r="AO140" i="8"/>
  <c r="AN140" i="8"/>
  <c r="AM140" i="8"/>
  <c r="S140" i="8"/>
  <c r="R140" i="8"/>
  <c r="Q140" i="8"/>
  <c r="N140" i="8"/>
  <c r="M140" i="8"/>
  <c r="AU139" i="8"/>
  <c r="AJ139" i="8" s="1"/>
  <c r="AK139" i="8" s="1"/>
  <c r="O139" i="8"/>
  <c r="P139" i="8"/>
  <c r="AS139" i="8"/>
  <c r="L139" i="8"/>
  <c r="AR139" i="8"/>
  <c r="AQ139" i="8"/>
  <c r="AP139" i="8"/>
  <c r="AO139" i="8"/>
  <c r="AN139" i="8"/>
  <c r="AM139" i="8"/>
  <c r="S139" i="8"/>
  <c r="R139" i="8"/>
  <c r="Q139" i="8"/>
  <c r="N139" i="8"/>
  <c r="M139" i="8"/>
  <c r="AU138" i="8"/>
  <c r="O138" i="8"/>
  <c r="P138" i="8"/>
  <c r="AS138" i="8"/>
  <c r="L138" i="8"/>
  <c r="AR138" i="8"/>
  <c r="AQ138" i="8"/>
  <c r="AP138" i="8"/>
  <c r="AO138" i="8"/>
  <c r="AN138" i="8"/>
  <c r="AM138" i="8"/>
  <c r="AJ138" i="8" s="1"/>
  <c r="AK138" i="8" s="1"/>
  <c r="S138" i="8"/>
  <c r="R138" i="8"/>
  <c r="Q138" i="8"/>
  <c r="N138" i="8"/>
  <c r="M138" i="8"/>
  <c r="O137" i="8"/>
  <c r="P137" i="8"/>
  <c r="L137" i="8"/>
  <c r="AR137" i="8"/>
  <c r="AQ137" i="8"/>
  <c r="AP137" i="8"/>
  <c r="AN137" i="8"/>
  <c r="Q137" i="8"/>
  <c r="R137" i="8"/>
  <c r="S137" i="8"/>
  <c r="N137" i="8"/>
  <c r="M137" i="8"/>
  <c r="AU136" i="8"/>
  <c r="O136" i="8"/>
  <c r="P136" i="8"/>
  <c r="AS136" i="8"/>
  <c r="L136" i="8"/>
  <c r="AR136" i="8"/>
  <c r="AQ136" i="8"/>
  <c r="AP136" i="8"/>
  <c r="AO136" i="8"/>
  <c r="AN136" i="8"/>
  <c r="Q136" i="8"/>
  <c r="R136" i="8"/>
  <c r="S136" i="8"/>
  <c r="AM136" i="8"/>
  <c r="AJ136" i="8" s="1"/>
  <c r="AK136" i="8" s="1"/>
  <c r="N136" i="8"/>
  <c r="M136" i="8"/>
  <c r="AU135" i="8"/>
  <c r="O135" i="8"/>
  <c r="P135" i="8"/>
  <c r="AS135" i="8"/>
  <c r="L135" i="8"/>
  <c r="AR135" i="8"/>
  <c r="AQ135" i="8"/>
  <c r="AP135" i="8"/>
  <c r="AO135" i="8"/>
  <c r="AN135" i="8"/>
  <c r="Q135" i="8"/>
  <c r="R135" i="8"/>
  <c r="S135" i="8"/>
  <c r="AM135" i="8"/>
  <c r="AJ135" i="8" s="1"/>
  <c r="AK135" i="8" s="1"/>
  <c r="N135" i="8"/>
  <c r="M135" i="8"/>
  <c r="AU134" i="8"/>
  <c r="O134" i="8"/>
  <c r="P134" i="8"/>
  <c r="AS134" i="8"/>
  <c r="L134" i="8"/>
  <c r="AR134" i="8"/>
  <c r="AQ134" i="8"/>
  <c r="AP134" i="8"/>
  <c r="AO134" i="8"/>
  <c r="AN134" i="8"/>
  <c r="AM134" i="8"/>
  <c r="AJ134" i="8" s="1"/>
  <c r="AK134" i="8" s="1"/>
  <c r="S134" i="8"/>
  <c r="R134" i="8"/>
  <c r="Q134" i="8"/>
  <c r="N134" i="8"/>
  <c r="M134" i="8"/>
  <c r="AU133" i="8"/>
  <c r="O133" i="8"/>
  <c r="P133" i="8"/>
  <c r="AS133" i="8"/>
  <c r="L133" i="8"/>
  <c r="AR133" i="8"/>
  <c r="AQ133" i="8"/>
  <c r="AP133" i="8"/>
  <c r="AO133" i="8"/>
  <c r="AN133" i="8"/>
  <c r="Q133" i="8"/>
  <c r="R133" i="8"/>
  <c r="AM133" i="8"/>
  <c r="S133" i="8"/>
  <c r="N133" i="8"/>
  <c r="M133" i="8"/>
  <c r="AU132" i="8"/>
  <c r="O132" i="8"/>
  <c r="P132" i="8"/>
  <c r="AS132" i="8"/>
  <c r="L132" i="8"/>
  <c r="AR132" i="8"/>
  <c r="AQ132" i="8"/>
  <c r="AP132" i="8"/>
  <c r="AO132" i="8"/>
  <c r="AN132" i="8"/>
  <c r="AM132" i="8"/>
  <c r="AJ132" i="8" s="1"/>
  <c r="AK132" i="8" s="1"/>
  <c r="S132" i="8"/>
  <c r="R132" i="8"/>
  <c r="Q132" i="8"/>
  <c r="N132" i="8"/>
  <c r="M132" i="8"/>
  <c r="AU131" i="8"/>
  <c r="O131" i="8"/>
  <c r="P131" i="8"/>
  <c r="AS131" i="8"/>
  <c r="L131" i="8"/>
  <c r="AR131" i="8"/>
  <c r="AQ131" i="8"/>
  <c r="AP131" i="8"/>
  <c r="AO131" i="8"/>
  <c r="AN131" i="8"/>
  <c r="Q131" i="8"/>
  <c r="R131" i="8"/>
  <c r="AM131" i="8"/>
  <c r="S131" i="8"/>
  <c r="N131" i="8"/>
  <c r="M131" i="8"/>
  <c r="AU130" i="8"/>
  <c r="O130" i="8"/>
  <c r="P130" i="8"/>
  <c r="AS130" i="8"/>
  <c r="L130" i="8"/>
  <c r="AR130" i="8"/>
  <c r="AQ130" i="8"/>
  <c r="AP130" i="8"/>
  <c r="AO130" i="8"/>
  <c r="AN130" i="8"/>
  <c r="AM130" i="8"/>
  <c r="AJ130" i="8" s="1"/>
  <c r="AK130" i="8" s="1"/>
  <c r="S130" i="8"/>
  <c r="R130" i="8"/>
  <c r="Q130" i="8"/>
  <c r="N130" i="8"/>
  <c r="M130" i="8"/>
  <c r="O129" i="8"/>
  <c r="P129" i="8"/>
  <c r="L129" i="8"/>
  <c r="AR129" i="8"/>
  <c r="AQ129" i="8"/>
  <c r="AP129" i="8"/>
  <c r="AN129" i="8"/>
  <c r="S129" i="8"/>
  <c r="R129" i="8"/>
  <c r="Q129" i="8"/>
  <c r="N129" i="8"/>
  <c r="M129" i="8"/>
  <c r="AU128" i="8"/>
  <c r="O128" i="8"/>
  <c r="P128" i="8"/>
  <c r="AS128" i="8"/>
  <c r="L128" i="8"/>
  <c r="AR128" i="8"/>
  <c r="AQ128" i="8"/>
  <c r="AP128" i="8"/>
  <c r="AO128" i="8"/>
  <c r="AN128" i="8"/>
  <c r="AM128" i="8"/>
  <c r="AJ128" i="8" s="1"/>
  <c r="AK128" i="8" s="1"/>
  <c r="S128" i="8"/>
  <c r="R128" i="8"/>
  <c r="Q128" i="8"/>
  <c r="N128" i="8"/>
  <c r="M128" i="8"/>
  <c r="AU127" i="8"/>
  <c r="O127" i="8"/>
  <c r="P127" i="8"/>
  <c r="AS127" i="8"/>
  <c r="L127" i="8"/>
  <c r="AR127" i="8"/>
  <c r="AQ127" i="8"/>
  <c r="AP127" i="8"/>
  <c r="AO127" i="8"/>
  <c r="AN127" i="8"/>
  <c r="AM127" i="8"/>
  <c r="AJ127" i="8" s="1"/>
  <c r="AK127" i="8" s="1"/>
  <c r="S127" i="8"/>
  <c r="R127" i="8"/>
  <c r="Q127" i="8"/>
  <c r="N127" i="8"/>
  <c r="M127" i="8"/>
  <c r="AU126" i="8"/>
  <c r="AJ126" i="8" s="1"/>
  <c r="AK126" i="8" s="1"/>
  <c r="O126" i="8"/>
  <c r="P126" i="8"/>
  <c r="AS126" i="8"/>
  <c r="L126" i="8"/>
  <c r="AR126" i="8"/>
  <c r="AQ126" i="8"/>
  <c r="AP126" i="8"/>
  <c r="AO126" i="8"/>
  <c r="AN126" i="8"/>
  <c r="AM126" i="8"/>
  <c r="S126" i="8"/>
  <c r="R126" i="8"/>
  <c r="Q126" i="8"/>
  <c r="N126" i="8"/>
  <c r="M126" i="8"/>
  <c r="AU125" i="8"/>
  <c r="AJ125" i="8" s="1"/>
  <c r="AK125" i="8" s="1"/>
  <c r="O125" i="8"/>
  <c r="P125" i="8"/>
  <c r="AS125" i="8"/>
  <c r="L125" i="8"/>
  <c r="AR125" i="8"/>
  <c r="AQ125" i="8"/>
  <c r="AP125" i="8"/>
  <c r="AO125" i="8"/>
  <c r="AN125" i="8"/>
  <c r="AM125" i="8"/>
  <c r="S125" i="8"/>
  <c r="R125" i="8"/>
  <c r="Q125" i="8"/>
  <c r="N125" i="8"/>
  <c r="M125" i="8"/>
  <c r="AU124" i="8"/>
  <c r="AJ124" i="8" s="1"/>
  <c r="AK124" i="8" s="1"/>
  <c r="O124" i="8"/>
  <c r="P124" i="8"/>
  <c r="AS124" i="8"/>
  <c r="L124" i="8"/>
  <c r="AR124" i="8"/>
  <c r="AQ124" i="8"/>
  <c r="AP124" i="8"/>
  <c r="AO124" i="8"/>
  <c r="AN124" i="8"/>
  <c r="AM124" i="8"/>
  <c r="S124" i="8"/>
  <c r="R124" i="8"/>
  <c r="Q124" i="8"/>
  <c r="N124" i="8"/>
  <c r="M124" i="8"/>
  <c r="AU123" i="8"/>
  <c r="O123" i="8"/>
  <c r="P123" i="8"/>
  <c r="AS123" i="8"/>
  <c r="L123" i="8"/>
  <c r="AR123" i="8"/>
  <c r="AQ123" i="8"/>
  <c r="AP123" i="8"/>
  <c r="AO123" i="8"/>
  <c r="AN123" i="8"/>
  <c r="AM123" i="8"/>
  <c r="AJ123" i="8" s="1"/>
  <c r="AK123" i="8" s="1"/>
  <c r="S123" i="8"/>
  <c r="R123" i="8"/>
  <c r="Q123" i="8"/>
  <c r="N123" i="8"/>
  <c r="M123" i="8"/>
  <c r="AU122" i="8"/>
  <c r="O122" i="8"/>
  <c r="P122" i="8"/>
  <c r="AS122" i="8"/>
  <c r="L122" i="8"/>
  <c r="AR122" i="8"/>
  <c r="AQ122" i="8"/>
  <c r="AP122" i="8"/>
  <c r="AO122" i="8"/>
  <c r="AN122" i="8"/>
  <c r="AM122" i="8"/>
  <c r="AJ122" i="8" s="1"/>
  <c r="AK122" i="8" s="1"/>
  <c r="S122" i="8"/>
  <c r="R122" i="8"/>
  <c r="Q122" i="8"/>
  <c r="N122" i="8"/>
  <c r="M122" i="8"/>
  <c r="O121" i="8"/>
  <c r="P121" i="8"/>
  <c r="L121" i="8"/>
  <c r="AR121" i="8"/>
  <c r="AQ121" i="8"/>
  <c r="AP121" i="8"/>
  <c r="AN121" i="8"/>
  <c r="S121" i="8"/>
  <c r="R121" i="8"/>
  <c r="Q121" i="8"/>
  <c r="N121" i="8"/>
  <c r="M121" i="8"/>
  <c r="AU120" i="8"/>
  <c r="O120" i="8"/>
  <c r="P120" i="8"/>
  <c r="AS120" i="8"/>
  <c r="L120" i="8"/>
  <c r="AR120" i="8"/>
  <c r="AQ120" i="8"/>
  <c r="AP120" i="8"/>
  <c r="AO120" i="8"/>
  <c r="AN120" i="8"/>
  <c r="AM120" i="8"/>
  <c r="AJ120" i="8" s="1"/>
  <c r="AK120" i="8" s="1"/>
  <c r="S120" i="8"/>
  <c r="R120" i="8"/>
  <c r="Q120" i="8"/>
  <c r="N120" i="8"/>
  <c r="M120" i="8"/>
  <c r="AU119" i="8"/>
  <c r="O119" i="8"/>
  <c r="P119" i="8"/>
  <c r="AS119" i="8"/>
  <c r="L119" i="8"/>
  <c r="AR119" i="8"/>
  <c r="AQ119" i="8"/>
  <c r="AP119" i="8"/>
  <c r="AO119" i="8"/>
  <c r="AN119" i="8"/>
  <c r="AM119" i="8"/>
  <c r="AJ119" i="8" s="1"/>
  <c r="AK119" i="8" s="1"/>
  <c r="S119" i="8"/>
  <c r="R119" i="8"/>
  <c r="Q119" i="8"/>
  <c r="N119" i="8"/>
  <c r="M119" i="8"/>
  <c r="AU118" i="8"/>
  <c r="O118" i="8"/>
  <c r="P118" i="8"/>
  <c r="AS118" i="8"/>
  <c r="L118" i="8"/>
  <c r="AR118" i="8"/>
  <c r="AQ118" i="8"/>
  <c r="AP118" i="8"/>
  <c r="AO118" i="8"/>
  <c r="AN118" i="8"/>
  <c r="Q118" i="8"/>
  <c r="R118" i="8"/>
  <c r="S118" i="8"/>
  <c r="AM118" i="8"/>
  <c r="N118" i="8"/>
  <c r="M118" i="8"/>
  <c r="AU117" i="8"/>
  <c r="O117" i="8"/>
  <c r="P117" i="8"/>
  <c r="AS117" i="8"/>
  <c r="L117" i="8"/>
  <c r="AR117" i="8"/>
  <c r="AQ117" i="8"/>
  <c r="AP117" i="8"/>
  <c r="AO117" i="8"/>
  <c r="AN117" i="8"/>
  <c r="AM117" i="8"/>
  <c r="AJ117" i="8" s="1"/>
  <c r="AK117" i="8" s="1"/>
  <c r="S117" i="8"/>
  <c r="R117" i="8"/>
  <c r="Q117" i="8"/>
  <c r="N117" i="8"/>
  <c r="M117" i="8"/>
  <c r="AU116" i="8"/>
  <c r="O116" i="8"/>
  <c r="P116" i="8"/>
  <c r="AS116" i="8"/>
  <c r="L116" i="8"/>
  <c r="AR116" i="8"/>
  <c r="AQ116" i="8"/>
  <c r="AP116" i="8"/>
  <c r="AO116" i="8"/>
  <c r="AN116" i="8"/>
  <c r="AM116" i="8"/>
  <c r="AJ116" i="8" s="1"/>
  <c r="AK116" i="8" s="1"/>
  <c r="S116" i="8"/>
  <c r="R116" i="8"/>
  <c r="Q116" i="8"/>
  <c r="N116" i="8"/>
  <c r="M116" i="8"/>
  <c r="AU115" i="8"/>
  <c r="O115" i="8"/>
  <c r="P115" i="8"/>
  <c r="AS115" i="8"/>
  <c r="L115" i="8"/>
  <c r="AR115" i="8"/>
  <c r="AQ115" i="8"/>
  <c r="AP115" i="8"/>
  <c r="AO115" i="8"/>
  <c r="AN115" i="8"/>
  <c r="AM115" i="8"/>
  <c r="AJ115" i="8" s="1"/>
  <c r="AK115" i="8" s="1"/>
  <c r="S115" i="8"/>
  <c r="R115" i="8"/>
  <c r="Q115" i="8"/>
  <c r="N115" i="8"/>
  <c r="M115" i="8"/>
  <c r="AU114" i="8"/>
  <c r="O114" i="8"/>
  <c r="P114" i="8"/>
  <c r="AS114" i="8"/>
  <c r="L114" i="8"/>
  <c r="AR114" i="8"/>
  <c r="AQ114" i="8"/>
  <c r="AP114" i="8"/>
  <c r="AO114" i="8"/>
  <c r="AN114" i="8"/>
  <c r="AM114" i="8"/>
  <c r="AJ114" i="8" s="1"/>
  <c r="AK114" i="8" s="1"/>
  <c r="S114" i="8"/>
  <c r="R114" i="8"/>
  <c r="Q114" i="8"/>
  <c r="N114" i="8"/>
  <c r="M114" i="8"/>
  <c r="O113" i="8"/>
  <c r="P113" i="8"/>
  <c r="L113" i="8"/>
  <c r="AR113" i="8"/>
  <c r="AQ113" i="8"/>
  <c r="AP113" i="8"/>
  <c r="AN113" i="8"/>
  <c r="S113" i="8"/>
  <c r="R113" i="8"/>
  <c r="Q113" i="8"/>
  <c r="N113" i="8"/>
  <c r="M113" i="8"/>
  <c r="AU112" i="8"/>
  <c r="O112" i="8"/>
  <c r="P112" i="8"/>
  <c r="AS112" i="8"/>
  <c r="L112" i="8"/>
  <c r="AR112" i="8"/>
  <c r="AQ112" i="8"/>
  <c r="AP112" i="8"/>
  <c r="AO112" i="8"/>
  <c r="AN112" i="8"/>
  <c r="AM112" i="8"/>
  <c r="AJ112" i="8" s="1"/>
  <c r="AK112" i="8" s="1"/>
  <c r="S112" i="8"/>
  <c r="R112" i="8"/>
  <c r="Q112" i="8"/>
  <c r="N112" i="8"/>
  <c r="M112" i="8"/>
  <c r="AU111" i="8"/>
  <c r="O111" i="8"/>
  <c r="P111" i="8"/>
  <c r="AS111" i="8"/>
  <c r="L111" i="8"/>
  <c r="AR111" i="8"/>
  <c r="AQ111" i="8"/>
  <c r="AP111" i="8"/>
  <c r="AO111" i="8"/>
  <c r="AN111" i="8"/>
  <c r="AM111" i="8"/>
  <c r="AJ111" i="8" s="1"/>
  <c r="AK111" i="8" s="1"/>
  <c r="S111" i="8"/>
  <c r="R111" i="8"/>
  <c r="Q111" i="8"/>
  <c r="N111" i="8"/>
  <c r="M111" i="8"/>
  <c r="AU110" i="8"/>
  <c r="O110" i="8"/>
  <c r="P110" i="8"/>
  <c r="AS110" i="8"/>
  <c r="L110" i="8"/>
  <c r="AR110" i="8"/>
  <c r="AQ110" i="8"/>
  <c r="AP110" i="8"/>
  <c r="AO110" i="8"/>
  <c r="AN110" i="8"/>
  <c r="AM110" i="8"/>
  <c r="AJ110" i="8" s="1"/>
  <c r="AK110" i="8" s="1"/>
  <c r="S110" i="8"/>
  <c r="R110" i="8"/>
  <c r="Q110" i="8"/>
  <c r="N110" i="8"/>
  <c r="M110" i="8"/>
  <c r="AU109" i="8"/>
  <c r="O109" i="8"/>
  <c r="P109" i="8"/>
  <c r="AS109" i="8"/>
  <c r="L109" i="8"/>
  <c r="AR109" i="8"/>
  <c r="AQ109" i="8"/>
  <c r="AP109" i="8"/>
  <c r="AO109" i="8"/>
  <c r="AN109" i="8"/>
  <c r="AM109" i="8"/>
  <c r="AJ109" i="8" s="1"/>
  <c r="AK109" i="8" s="1"/>
  <c r="S109" i="8"/>
  <c r="R109" i="8"/>
  <c r="Q109" i="8"/>
  <c r="N109" i="8"/>
  <c r="M109" i="8"/>
  <c r="AU108" i="8"/>
  <c r="O108" i="8"/>
  <c r="P108" i="8"/>
  <c r="AS108" i="8"/>
  <c r="L108" i="8"/>
  <c r="AR108" i="8"/>
  <c r="AQ108" i="8"/>
  <c r="AP108" i="8"/>
  <c r="AO108" i="8"/>
  <c r="AN108" i="8"/>
  <c r="AM108" i="8"/>
  <c r="AJ108" i="8" s="1"/>
  <c r="AK108" i="8" s="1"/>
  <c r="S108" i="8"/>
  <c r="R108" i="8"/>
  <c r="Q108" i="8"/>
  <c r="N108" i="8"/>
  <c r="M108" i="8"/>
  <c r="AU107" i="8"/>
  <c r="O107" i="8"/>
  <c r="P107" i="8"/>
  <c r="AS107" i="8"/>
  <c r="L107" i="8"/>
  <c r="AR107" i="8"/>
  <c r="AQ107" i="8"/>
  <c r="AP107" i="8"/>
  <c r="AO107" i="8"/>
  <c r="AN107" i="8"/>
  <c r="AM107" i="8"/>
  <c r="AJ107" i="8" s="1"/>
  <c r="AK107" i="8" s="1"/>
  <c r="S107" i="8"/>
  <c r="R107" i="8"/>
  <c r="Q107" i="8"/>
  <c r="N107" i="8"/>
  <c r="M107" i="8"/>
  <c r="AU106" i="8"/>
  <c r="O106" i="8"/>
  <c r="P106" i="8"/>
  <c r="AS106" i="8"/>
  <c r="L106" i="8"/>
  <c r="AR106" i="8"/>
  <c r="AQ106" i="8"/>
  <c r="AP106" i="8"/>
  <c r="AO106" i="8"/>
  <c r="AN106" i="8"/>
  <c r="Q106" i="8"/>
  <c r="R106" i="8"/>
  <c r="AM106" i="8"/>
  <c r="S106" i="8"/>
  <c r="N106" i="8"/>
  <c r="M106" i="8"/>
  <c r="O105" i="8"/>
  <c r="P105" i="8"/>
  <c r="L105" i="8"/>
  <c r="AR105" i="8"/>
  <c r="AQ105" i="8"/>
  <c r="AP105" i="8"/>
  <c r="AN105" i="8"/>
  <c r="S105" i="8"/>
  <c r="R105" i="8"/>
  <c r="Q105" i="8"/>
  <c r="N105" i="8"/>
  <c r="M105" i="8"/>
  <c r="AU104" i="8"/>
  <c r="AJ104" i="8" s="1"/>
  <c r="AK104" i="8" s="1"/>
  <c r="O104" i="8"/>
  <c r="P104" i="8"/>
  <c r="AS104" i="8"/>
  <c r="L104" i="8"/>
  <c r="AR104" i="8"/>
  <c r="AQ104" i="8"/>
  <c r="AP104" i="8"/>
  <c r="AO104" i="8"/>
  <c r="AN104" i="8"/>
  <c r="AM104" i="8"/>
  <c r="S104" i="8"/>
  <c r="R104" i="8"/>
  <c r="Q104" i="8"/>
  <c r="N104" i="8"/>
  <c r="M104" i="8"/>
  <c r="AU103" i="8"/>
  <c r="AJ103" i="8" s="1"/>
  <c r="AK103" i="8" s="1"/>
  <c r="O103" i="8"/>
  <c r="P103" i="8"/>
  <c r="AS103" i="8"/>
  <c r="L103" i="8"/>
  <c r="AR103" i="8"/>
  <c r="AQ103" i="8"/>
  <c r="AP103" i="8"/>
  <c r="AO103" i="8"/>
  <c r="AN103" i="8"/>
  <c r="AM103" i="8"/>
  <c r="S103" i="8"/>
  <c r="R103" i="8"/>
  <c r="Q103" i="8"/>
  <c r="N103" i="8"/>
  <c r="M103" i="8"/>
  <c r="AU102" i="8"/>
  <c r="O102" i="8"/>
  <c r="P102" i="8"/>
  <c r="AS102" i="8"/>
  <c r="L102" i="8"/>
  <c r="AR102" i="8"/>
  <c r="AQ102" i="8"/>
  <c r="AP102" i="8"/>
  <c r="AO102" i="8"/>
  <c r="AN102" i="8"/>
  <c r="AM102" i="8"/>
  <c r="AJ102" i="8" s="1"/>
  <c r="AK102" i="8" s="1"/>
  <c r="S102" i="8"/>
  <c r="R102" i="8"/>
  <c r="Q102" i="8"/>
  <c r="N102" i="8"/>
  <c r="M102" i="8"/>
  <c r="AU101" i="8"/>
  <c r="O101" i="8"/>
  <c r="P101" i="8"/>
  <c r="AS101" i="8"/>
  <c r="L101" i="8"/>
  <c r="AR101" i="8"/>
  <c r="AQ101" i="8"/>
  <c r="AP101" i="8"/>
  <c r="AO101" i="8"/>
  <c r="AN101" i="8"/>
  <c r="AM101" i="8"/>
  <c r="AJ101" i="8" s="1"/>
  <c r="AK101" i="8" s="1"/>
  <c r="S101" i="8"/>
  <c r="R101" i="8"/>
  <c r="Q101" i="8"/>
  <c r="N101" i="8"/>
  <c r="M101" i="8"/>
  <c r="AU100" i="8"/>
  <c r="O100" i="8"/>
  <c r="P100" i="8"/>
  <c r="AS100" i="8"/>
  <c r="L100" i="8"/>
  <c r="AR100" i="8"/>
  <c r="AQ100" i="8"/>
  <c r="AP100" i="8"/>
  <c r="AO100" i="8"/>
  <c r="AN100" i="8"/>
  <c r="AM100" i="8"/>
  <c r="AJ100" i="8" s="1"/>
  <c r="AK100" i="8" s="1"/>
  <c r="S100" i="8"/>
  <c r="R100" i="8"/>
  <c r="Q100" i="8"/>
  <c r="N100" i="8"/>
  <c r="M100" i="8"/>
  <c r="AU99" i="8"/>
  <c r="O99" i="8"/>
  <c r="P99" i="8"/>
  <c r="AS99" i="8"/>
  <c r="L99" i="8"/>
  <c r="AR99" i="8"/>
  <c r="AQ99" i="8"/>
  <c r="AP99" i="8"/>
  <c r="AO99" i="8"/>
  <c r="AN99" i="8"/>
  <c r="AM99" i="8"/>
  <c r="AJ99" i="8" s="1"/>
  <c r="AK99" i="8" s="1"/>
  <c r="S99" i="8"/>
  <c r="R99" i="8"/>
  <c r="Q99" i="8"/>
  <c r="N99" i="8"/>
  <c r="M99" i="8"/>
  <c r="AU98" i="8"/>
  <c r="O98" i="8"/>
  <c r="P98" i="8"/>
  <c r="AS98" i="8"/>
  <c r="L98" i="8"/>
  <c r="AR98" i="8"/>
  <c r="AQ98" i="8"/>
  <c r="AP98" i="8"/>
  <c r="AO98" i="8"/>
  <c r="AN98" i="8"/>
  <c r="AM98" i="8"/>
  <c r="AJ98" i="8" s="1"/>
  <c r="AK98" i="8" s="1"/>
  <c r="S98" i="8"/>
  <c r="R98" i="8"/>
  <c r="Q98" i="8"/>
  <c r="N98" i="8"/>
  <c r="M98" i="8"/>
  <c r="O97" i="8"/>
  <c r="P97" i="8"/>
  <c r="L97" i="8"/>
  <c r="AR97" i="8"/>
  <c r="AQ97" i="8"/>
  <c r="AP97" i="8"/>
  <c r="AN97" i="8"/>
  <c r="S97" i="8"/>
  <c r="R97" i="8"/>
  <c r="Q97" i="8"/>
  <c r="N97" i="8"/>
  <c r="M97" i="8"/>
  <c r="AU96" i="8"/>
  <c r="O96" i="8"/>
  <c r="P96" i="8"/>
  <c r="AS96" i="8"/>
  <c r="L96" i="8"/>
  <c r="AR96" i="8"/>
  <c r="AQ96" i="8"/>
  <c r="AP96" i="8"/>
  <c r="AO96" i="8"/>
  <c r="AN96" i="8"/>
  <c r="AM96" i="8"/>
  <c r="AJ96" i="8" s="1"/>
  <c r="AK96" i="8" s="1"/>
  <c r="S96" i="8"/>
  <c r="R96" i="8"/>
  <c r="Q96" i="8"/>
  <c r="N96" i="8"/>
  <c r="M96" i="8"/>
  <c r="AU95" i="8"/>
  <c r="O95" i="8"/>
  <c r="P95" i="8"/>
  <c r="AS95" i="8"/>
  <c r="L95" i="8"/>
  <c r="AR95" i="8"/>
  <c r="AQ95" i="8"/>
  <c r="AP95" i="8"/>
  <c r="AO95" i="8"/>
  <c r="AN95" i="8"/>
  <c r="AM95" i="8"/>
  <c r="AJ95" i="8" s="1"/>
  <c r="AK95" i="8" s="1"/>
  <c r="S95" i="8"/>
  <c r="R95" i="8"/>
  <c r="Q95" i="8"/>
  <c r="N95" i="8"/>
  <c r="M95" i="8"/>
  <c r="AU94" i="8"/>
  <c r="O94" i="8"/>
  <c r="P94" i="8"/>
  <c r="AS94" i="8"/>
  <c r="L94" i="8"/>
  <c r="AR94" i="8"/>
  <c r="AQ94" i="8"/>
  <c r="AP94" i="8"/>
  <c r="AO94" i="8"/>
  <c r="AN94" i="8"/>
  <c r="AM94" i="8"/>
  <c r="AJ94" i="8" s="1"/>
  <c r="AK94" i="8" s="1"/>
  <c r="S94" i="8"/>
  <c r="R94" i="8"/>
  <c r="Q94" i="8"/>
  <c r="N94" i="8"/>
  <c r="M94" i="8"/>
  <c r="AU93" i="8"/>
  <c r="O93" i="8"/>
  <c r="P93" i="8"/>
  <c r="AS93" i="8"/>
  <c r="L93" i="8"/>
  <c r="AR93" i="8"/>
  <c r="AQ93" i="8"/>
  <c r="AP93" i="8"/>
  <c r="AO93" i="8"/>
  <c r="AN93" i="8"/>
  <c r="AM93" i="8"/>
  <c r="AJ93" i="8" s="1"/>
  <c r="AK93" i="8" s="1"/>
  <c r="S93" i="8"/>
  <c r="R93" i="8"/>
  <c r="Q93" i="8"/>
  <c r="N93" i="8"/>
  <c r="M93" i="8"/>
  <c r="AU92" i="8"/>
  <c r="O92" i="8"/>
  <c r="P92" i="8"/>
  <c r="AS92" i="8"/>
  <c r="L92" i="8"/>
  <c r="AR92" i="8"/>
  <c r="AQ92" i="8"/>
  <c r="AP92" i="8"/>
  <c r="AO92" i="8"/>
  <c r="AN92" i="8"/>
  <c r="AM92" i="8"/>
  <c r="AJ92" i="8" s="1"/>
  <c r="AK92" i="8" s="1"/>
  <c r="S92" i="8"/>
  <c r="R92" i="8"/>
  <c r="Q92" i="8"/>
  <c r="N92" i="8"/>
  <c r="M92" i="8"/>
  <c r="AU91" i="8"/>
  <c r="O91" i="8"/>
  <c r="P91" i="8"/>
  <c r="AS91" i="8"/>
  <c r="L91" i="8"/>
  <c r="AR91" i="8"/>
  <c r="AQ91" i="8"/>
  <c r="AP91" i="8"/>
  <c r="AO91" i="8"/>
  <c r="AN91" i="8"/>
  <c r="AM91" i="8"/>
  <c r="AJ91" i="8" s="1"/>
  <c r="AK91" i="8" s="1"/>
  <c r="S91" i="8"/>
  <c r="R91" i="8"/>
  <c r="Q91" i="8"/>
  <c r="N91" i="8"/>
  <c r="M91" i="8"/>
  <c r="AU90" i="8"/>
  <c r="O90" i="8"/>
  <c r="P90" i="8"/>
  <c r="AS90" i="8"/>
  <c r="L90" i="8"/>
  <c r="AR90" i="8"/>
  <c r="AQ90" i="8"/>
  <c r="AP90" i="8"/>
  <c r="AO90" i="8"/>
  <c r="AN90" i="8"/>
  <c r="AM90" i="8"/>
  <c r="AJ90" i="8" s="1"/>
  <c r="AK90" i="8" s="1"/>
  <c r="S90" i="8"/>
  <c r="R90" i="8"/>
  <c r="Q90" i="8"/>
  <c r="N90" i="8"/>
  <c r="M90" i="8"/>
  <c r="O89" i="8"/>
  <c r="P89" i="8"/>
  <c r="L89" i="8"/>
  <c r="AR89" i="8"/>
  <c r="AQ89" i="8"/>
  <c r="AP89" i="8"/>
  <c r="AN89" i="8"/>
  <c r="S89" i="8"/>
  <c r="R89" i="8"/>
  <c r="Q89" i="8"/>
  <c r="N89" i="8"/>
  <c r="M89" i="8"/>
  <c r="AU88" i="8"/>
  <c r="O88" i="8"/>
  <c r="P88" i="8"/>
  <c r="AS88" i="8"/>
  <c r="L88" i="8"/>
  <c r="AR88" i="8"/>
  <c r="AQ88" i="8"/>
  <c r="AP88" i="8"/>
  <c r="AO88" i="8"/>
  <c r="AN88" i="8"/>
  <c r="AM88" i="8"/>
  <c r="AJ88" i="8" s="1"/>
  <c r="AK88" i="8" s="1"/>
  <c r="S88" i="8"/>
  <c r="R88" i="8"/>
  <c r="Q88" i="8"/>
  <c r="N88" i="8"/>
  <c r="M88" i="8"/>
  <c r="AU87" i="8"/>
  <c r="O87" i="8"/>
  <c r="P87" i="8"/>
  <c r="AS87" i="8"/>
  <c r="L87" i="8"/>
  <c r="AR87" i="8"/>
  <c r="AQ87" i="8"/>
  <c r="AP87" i="8"/>
  <c r="AO87" i="8"/>
  <c r="AN87" i="8"/>
  <c r="AM87" i="8"/>
  <c r="AJ87" i="8" s="1"/>
  <c r="AK87" i="8" s="1"/>
  <c r="S87" i="8"/>
  <c r="R87" i="8"/>
  <c r="Q87" i="8"/>
  <c r="N87" i="8"/>
  <c r="M87" i="8"/>
  <c r="AU86" i="8"/>
  <c r="O86" i="8"/>
  <c r="P86" i="8"/>
  <c r="AS86" i="8"/>
  <c r="L86" i="8"/>
  <c r="AR86" i="8"/>
  <c r="AQ86" i="8"/>
  <c r="AP86" i="8"/>
  <c r="AO86" i="8"/>
  <c r="AN86" i="8"/>
  <c r="AM86" i="8"/>
  <c r="AJ86" i="8" s="1"/>
  <c r="AK86" i="8" s="1"/>
  <c r="S86" i="8"/>
  <c r="R86" i="8"/>
  <c r="Q86" i="8"/>
  <c r="N86" i="8"/>
  <c r="M86" i="8"/>
  <c r="AU85" i="8"/>
  <c r="O85" i="8"/>
  <c r="P85" i="8"/>
  <c r="AS85" i="8"/>
  <c r="L85" i="8"/>
  <c r="AR85" i="8"/>
  <c r="AQ85" i="8"/>
  <c r="AP85" i="8"/>
  <c r="AO85" i="8"/>
  <c r="AN85" i="8"/>
  <c r="AM85" i="8"/>
  <c r="AJ85" i="8" s="1"/>
  <c r="AK85" i="8" s="1"/>
  <c r="S85" i="8"/>
  <c r="R85" i="8"/>
  <c r="Q85" i="8"/>
  <c r="N85" i="8"/>
  <c r="M85" i="8"/>
  <c r="AU84" i="8"/>
  <c r="AJ84" i="8" s="1"/>
  <c r="AK84" i="8" s="1"/>
  <c r="O84" i="8"/>
  <c r="P84" i="8"/>
  <c r="AS84" i="8"/>
  <c r="L84" i="8"/>
  <c r="AR84" i="8"/>
  <c r="AQ84" i="8"/>
  <c r="AP84" i="8"/>
  <c r="AO84" i="8"/>
  <c r="AN84" i="8"/>
  <c r="AM84" i="8"/>
  <c r="S84" i="8"/>
  <c r="R84" i="8"/>
  <c r="Q84" i="8"/>
  <c r="N84" i="8"/>
  <c r="M84" i="8"/>
  <c r="AU83" i="8"/>
  <c r="AJ83" i="8" s="1"/>
  <c r="AK83" i="8" s="1"/>
  <c r="O83" i="8"/>
  <c r="P83" i="8"/>
  <c r="AS83" i="8"/>
  <c r="L83" i="8"/>
  <c r="AR83" i="8"/>
  <c r="AQ83" i="8"/>
  <c r="AP83" i="8"/>
  <c r="AO83" i="8"/>
  <c r="AN83" i="8"/>
  <c r="AM83" i="8"/>
  <c r="S83" i="8"/>
  <c r="R83" i="8"/>
  <c r="Q83" i="8"/>
  <c r="N83" i="8"/>
  <c r="M83" i="8"/>
  <c r="AU82" i="8"/>
  <c r="AJ82" i="8" s="1"/>
  <c r="AK82" i="8" s="1"/>
  <c r="O82" i="8"/>
  <c r="P82" i="8"/>
  <c r="AS82" i="8"/>
  <c r="L82" i="8"/>
  <c r="AR82" i="8"/>
  <c r="AQ82" i="8"/>
  <c r="AP82" i="8"/>
  <c r="AO82" i="8"/>
  <c r="AN82" i="8"/>
  <c r="AM82" i="8"/>
  <c r="S82" i="8"/>
  <c r="R82" i="8"/>
  <c r="Q82" i="8"/>
  <c r="N82" i="8"/>
  <c r="M82" i="8"/>
  <c r="O81" i="8"/>
  <c r="P81" i="8"/>
  <c r="L81" i="8"/>
  <c r="AR81" i="8"/>
  <c r="AQ81" i="8"/>
  <c r="AP81" i="8"/>
  <c r="AN81" i="8"/>
  <c r="S81" i="8"/>
  <c r="R81" i="8"/>
  <c r="Q81" i="8"/>
  <c r="N81" i="8"/>
  <c r="M81" i="8"/>
  <c r="AU80" i="8"/>
  <c r="O80" i="8"/>
  <c r="P80" i="8"/>
  <c r="AS80" i="8"/>
  <c r="L80" i="8"/>
  <c r="AR80" i="8"/>
  <c r="AQ80" i="8"/>
  <c r="AP80" i="8"/>
  <c r="AO80" i="8"/>
  <c r="AN80" i="8"/>
  <c r="AM80" i="8"/>
  <c r="AJ80" i="8" s="1"/>
  <c r="AK80" i="8" s="1"/>
  <c r="S80" i="8"/>
  <c r="R80" i="8"/>
  <c r="Q80" i="8"/>
  <c r="N80" i="8"/>
  <c r="M80" i="8"/>
  <c r="AU79" i="8"/>
  <c r="O79" i="8"/>
  <c r="P79" i="8"/>
  <c r="AS79" i="8"/>
  <c r="L79" i="8"/>
  <c r="AR79" i="8"/>
  <c r="AQ79" i="8"/>
  <c r="AP79" i="8"/>
  <c r="AO79" i="8"/>
  <c r="AN79" i="8"/>
  <c r="AM79" i="8"/>
  <c r="AJ79" i="8" s="1"/>
  <c r="AK79" i="8" s="1"/>
  <c r="S79" i="8"/>
  <c r="R79" i="8"/>
  <c r="Q79" i="8"/>
  <c r="N79" i="8"/>
  <c r="M79" i="8"/>
  <c r="AU78" i="8"/>
  <c r="O78" i="8"/>
  <c r="P78" i="8"/>
  <c r="AS78" i="8"/>
  <c r="L78" i="8"/>
  <c r="AR78" i="8"/>
  <c r="AQ78" i="8"/>
  <c r="AP78" i="8"/>
  <c r="AO78" i="8"/>
  <c r="AN78" i="8"/>
  <c r="AM78" i="8"/>
  <c r="AJ78" i="8" s="1"/>
  <c r="AK78" i="8" s="1"/>
  <c r="S78" i="8"/>
  <c r="R78" i="8"/>
  <c r="Q78" i="8"/>
  <c r="N78" i="8"/>
  <c r="M78" i="8"/>
  <c r="AU77" i="8"/>
  <c r="O77" i="8"/>
  <c r="P77" i="8"/>
  <c r="AS77" i="8"/>
  <c r="L77" i="8"/>
  <c r="AR77" i="8"/>
  <c r="AQ77" i="8"/>
  <c r="AP77" i="8"/>
  <c r="AO77" i="8"/>
  <c r="AN77" i="8"/>
  <c r="AM77" i="8"/>
  <c r="AJ77" i="8" s="1"/>
  <c r="AK77" i="8" s="1"/>
  <c r="S77" i="8"/>
  <c r="R77" i="8"/>
  <c r="Q77" i="8"/>
  <c r="N77" i="8"/>
  <c r="M77" i="8"/>
  <c r="AU76" i="8"/>
  <c r="O76" i="8"/>
  <c r="P76" i="8"/>
  <c r="AS76" i="8"/>
  <c r="L76" i="8"/>
  <c r="AR76" i="8"/>
  <c r="AQ76" i="8"/>
  <c r="AP76" i="8"/>
  <c r="AO76" i="8"/>
  <c r="AN76" i="8"/>
  <c r="AM76" i="8"/>
  <c r="AJ76" i="8" s="1"/>
  <c r="AK76" i="8" s="1"/>
  <c r="S76" i="8"/>
  <c r="R76" i="8"/>
  <c r="Q76" i="8"/>
  <c r="N76" i="8"/>
  <c r="M76" i="8"/>
  <c r="AU75" i="8"/>
  <c r="O75" i="8"/>
  <c r="P75" i="8"/>
  <c r="AS75" i="8"/>
  <c r="L75" i="8"/>
  <c r="AR75" i="8"/>
  <c r="AQ75" i="8"/>
  <c r="AP75" i="8"/>
  <c r="AO75" i="8"/>
  <c r="AN75" i="8"/>
  <c r="AM75" i="8"/>
  <c r="AJ75" i="8" s="1"/>
  <c r="AK75" i="8" s="1"/>
  <c r="S75" i="8"/>
  <c r="R75" i="8"/>
  <c r="Q75" i="8"/>
  <c r="N75" i="8"/>
  <c r="M75" i="8"/>
  <c r="AU74" i="8"/>
  <c r="O74" i="8"/>
  <c r="P74" i="8"/>
  <c r="AS74" i="8"/>
  <c r="L74" i="8"/>
  <c r="AR74" i="8"/>
  <c r="AQ74" i="8"/>
  <c r="AP74" i="8"/>
  <c r="AO74" i="8"/>
  <c r="AN74" i="8"/>
  <c r="AM74" i="8"/>
  <c r="AJ74" i="8" s="1"/>
  <c r="AK74" i="8" s="1"/>
  <c r="S74" i="8"/>
  <c r="R74" i="8"/>
  <c r="Q74" i="8"/>
  <c r="N74" i="8"/>
  <c r="M74" i="8"/>
  <c r="O73" i="8"/>
  <c r="P73" i="8"/>
  <c r="L73" i="8"/>
  <c r="AR73" i="8"/>
  <c r="AQ73" i="8"/>
  <c r="AP73" i="8"/>
  <c r="AN73" i="8"/>
  <c r="S73" i="8"/>
  <c r="R73" i="8"/>
  <c r="Q73" i="8"/>
  <c r="N73" i="8"/>
  <c r="M73" i="8"/>
  <c r="AU72" i="8"/>
  <c r="AJ72" i="8" s="1"/>
  <c r="AK72" i="8" s="1"/>
  <c r="O72" i="8"/>
  <c r="P72" i="8"/>
  <c r="AS72" i="8"/>
  <c r="L72" i="8"/>
  <c r="AR72" i="8"/>
  <c r="AQ72" i="8"/>
  <c r="AP72" i="8"/>
  <c r="AO72" i="8"/>
  <c r="AN72" i="8"/>
  <c r="AM72" i="8"/>
  <c r="S72" i="8"/>
  <c r="R72" i="8"/>
  <c r="Q72" i="8"/>
  <c r="N72" i="8"/>
  <c r="M72" i="8"/>
  <c r="AU71" i="8"/>
  <c r="O71" i="8"/>
  <c r="P71" i="8"/>
  <c r="AS71" i="8"/>
  <c r="L71" i="8"/>
  <c r="AR71" i="8"/>
  <c r="AQ71" i="8"/>
  <c r="AP71" i="8"/>
  <c r="AO71" i="8"/>
  <c r="AN71" i="8"/>
  <c r="AM71" i="8"/>
  <c r="AJ71" i="8" s="1"/>
  <c r="AK71" i="8" s="1"/>
  <c r="S71" i="8"/>
  <c r="R71" i="8"/>
  <c r="Q71" i="8"/>
  <c r="N71" i="8"/>
  <c r="M71" i="8"/>
  <c r="AU70" i="8"/>
  <c r="O70" i="8"/>
  <c r="P70" i="8"/>
  <c r="AS70" i="8"/>
  <c r="L70" i="8"/>
  <c r="AR70" i="8"/>
  <c r="AQ70" i="8"/>
  <c r="AP70" i="8"/>
  <c r="AO70" i="8"/>
  <c r="AN70" i="8"/>
  <c r="AM70" i="8"/>
  <c r="AJ70" i="8" s="1"/>
  <c r="AK70" i="8" s="1"/>
  <c r="S70" i="8"/>
  <c r="R70" i="8"/>
  <c r="Q70" i="8"/>
  <c r="N70" i="8"/>
  <c r="M70" i="8"/>
  <c r="AU69" i="8"/>
  <c r="O69" i="8"/>
  <c r="P69" i="8"/>
  <c r="AS69" i="8"/>
  <c r="L69" i="8"/>
  <c r="AR69" i="8"/>
  <c r="AQ69" i="8"/>
  <c r="AP69" i="8"/>
  <c r="AO69" i="8"/>
  <c r="AN69" i="8"/>
  <c r="AM69" i="8"/>
  <c r="AJ69" i="8" s="1"/>
  <c r="AK69" i="8" s="1"/>
  <c r="S69" i="8"/>
  <c r="R69" i="8"/>
  <c r="Q69" i="8"/>
  <c r="N69" i="8"/>
  <c r="M69" i="8"/>
  <c r="AU68" i="8"/>
  <c r="O68" i="8"/>
  <c r="P68" i="8"/>
  <c r="AS68" i="8"/>
  <c r="L68" i="8"/>
  <c r="AR68" i="8"/>
  <c r="AQ68" i="8"/>
  <c r="AP68" i="8"/>
  <c r="AO68" i="8"/>
  <c r="AN68" i="8"/>
  <c r="AM68" i="8"/>
  <c r="AJ68" i="8" s="1"/>
  <c r="AK68" i="8" s="1"/>
  <c r="S68" i="8"/>
  <c r="R68" i="8"/>
  <c r="Q68" i="8"/>
  <c r="N68" i="8"/>
  <c r="M68" i="8"/>
  <c r="AU67" i="8"/>
  <c r="O67" i="8"/>
  <c r="P67" i="8"/>
  <c r="AS67" i="8"/>
  <c r="L67" i="8"/>
  <c r="AR67" i="8"/>
  <c r="AQ67" i="8"/>
  <c r="AP67" i="8"/>
  <c r="AO67" i="8"/>
  <c r="AN67" i="8"/>
  <c r="AM67" i="8"/>
  <c r="AJ67" i="8" s="1"/>
  <c r="AK67" i="8" s="1"/>
  <c r="S67" i="8"/>
  <c r="R67" i="8"/>
  <c r="Q67" i="8"/>
  <c r="N67" i="8"/>
  <c r="M67" i="8"/>
  <c r="AU66" i="8"/>
  <c r="O66" i="8"/>
  <c r="P66" i="8"/>
  <c r="AS66" i="8"/>
  <c r="L66" i="8"/>
  <c r="AR66" i="8"/>
  <c r="AQ66" i="8"/>
  <c r="AP66" i="8"/>
  <c r="AO66" i="8"/>
  <c r="AN66" i="8"/>
  <c r="AM66" i="8"/>
  <c r="AJ66" i="8" s="1"/>
  <c r="AK66" i="8" s="1"/>
  <c r="S66" i="8"/>
  <c r="R66" i="8"/>
  <c r="Q66" i="8"/>
  <c r="N66" i="8"/>
  <c r="M66" i="8"/>
  <c r="O65" i="8"/>
  <c r="P65" i="8"/>
  <c r="L65" i="8"/>
  <c r="AR65" i="8"/>
  <c r="AQ65" i="8"/>
  <c r="AP65" i="8"/>
  <c r="AN65" i="8"/>
  <c r="S65" i="8"/>
  <c r="R65" i="8"/>
  <c r="Q65" i="8"/>
  <c r="N65" i="8"/>
  <c r="M65" i="8"/>
  <c r="AU64" i="8"/>
  <c r="O64" i="8"/>
  <c r="P64" i="8"/>
  <c r="AS64" i="8"/>
  <c r="L64" i="8"/>
  <c r="AR64" i="8"/>
  <c r="AQ64" i="8"/>
  <c r="AP64" i="8"/>
  <c r="AO64" i="8"/>
  <c r="AN64" i="8"/>
  <c r="AM64" i="8"/>
  <c r="AJ64" i="8" s="1"/>
  <c r="AK64" i="8" s="1"/>
  <c r="S64" i="8"/>
  <c r="R64" i="8"/>
  <c r="Q64" i="8"/>
  <c r="N64" i="8"/>
  <c r="M64" i="8"/>
  <c r="AU63" i="8"/>
  <c r="O63" i="8"/>
  <c r="P63" i="8"/>
  <c r="AS63" i="8"/>
  <c r="L63" i="8"/>
  <c r="AR63" i="8"/>
  <c r="AQ63" i="8"/>
  <c r="AP63" i="8"/>
  <c r="AO63" i="8"/>
  <c r="AN63" i="8"/>
  <c r="AM63" i="8"/>
  <c r="AJ63" i="8" s="1"/>
  <c r="AK63" i="8" s="1"/>
  <c r="S63" i="8"/>
  <c r="R63" i="8"/>
  <c r="Q63" i="8"/>
  <c r="N63" i="8"/>
  <c r="M63" i="8"/>
  <c r="AU62" i="8"/>
  <c r="O62" i="8"/>
  <c r="P62" i="8"/>
  <c r="AS62" i="8"/>
  <c r="L62" i="8"/>
  <c r="AR62" i="8"/>
  <c r="AQ62" i="8"/>
  <c r="AP62" i="8"/>
  <c r="AO62" i="8"/>
  <c r="AN62" i="8"/>
  <c r="AM62" i="8"/>
  <c r="AJ62" i="8" s="1"/>
  <c r="AK62" i="8" s="1"/>
  <c r="S62" i="8"/>
  <c r="R62" i="8"/>
  <c r="Q62" i="8"/>
  <c r="N62" i="8"/>
  <c r="M62" i="8"/>
  <c r="AU61" i="8"/>
  <c r="O61" i="8"/>
  <c r="P61" i="8"/>
  <c r="AS61" i="8"/>
  <c r="L61" i="8"/>
  <c r="AR61" i="8"/>
  <c r="AQ61" i="8"/>
  <c r="AP61" i="8"/>
  <c r="AO61" i="8"/>
  <c r="AN61" i="8"/>
  <c r="AM61" i="8"/>
  <c r="AJ61" i="8" s="1"/>
  <c r="AK61" i="8" s="1"/>
  <c r="S61" i="8"/>
  <c r="R61" i="8"/>
  <c r="Q61" i="8"/>
  <c r="N61" i="8"/>
  <c r="M61" i="8"/>
  <c r="AU60" i="8"/>
  <c r="O60" i="8"/>
  <c r="P60" i="8"/>
  <c r="AS60" i="8"/>
  <c r="L60" i="8"/>
  <c r="AR60" i="8"/>
  <c r="AQ60" i="8"/>
  <c r="AP60" i="8"/>
  <c r="AO60" i="8"/>
  <c r="AN60" i="8"/>
  <c r="AM60" i="8"/>
  <c r="AJ60" i="8" s="1"/>
  <c r="AK60" i="8" s="1"/>
  <c r="S60" i="8"/>
  <c r="R60" i="8"/>
  <c r="Q60" i="8"/>
  <c r="N60" i="8"/>
  <c r="M60" i="8"/>
  <c r="AU59" i="8"/>
  <c r="O59" i="8"/>
  <c r="P59" i="8"/>
  <c r="AS59" i="8"/>
  <c r="L59" i="8"/>
  <c r="AR59" i="8"/>
  <c r="AQ59" i="8"/>
  <c r="AP59" i="8"/>
  <c r="AO59" i="8"/>
  <c r="AN59" i="8"/>
  <c r="AM59" i="8"/>
  <c r="S59" i="8"/>
  <c r="R59" i="8"/>
  <c r="Q59" i="8"/>
  <c r="N59" i="8"/>
  <c r="M59" i="8"/>
  <c r="AU58" i="8"/>
  <c r="O58" i="8"/>
  <c r="P58" i="8"/>
  <c r="AS58" i="8"/>
  <c r="L58" i="8"/>
  <c r="AR58" i="8"/>
  <c r="AQ58" i="8"/>
  <c r="AP58" i="8"/>
  <c r="AO58" i="8"/>
  <c r="AN58" i="8"/>
  <c r="AM58" i="8"/>
  <c r="AJ58" i="8" s="1"/>
  <c r="AK58" i="8" s="1"/>
  <c r="S58" i="8"/>
  <c r="R58" i="8"/>
  <c r="Q58" i="8"/>
  <c r="N58" i="8"/>
  <c r="M58" i="8"/>
  <c r="AU57" i="8"/>
  <c r="O57" i="8"/>
  <c r="P57" i="8"/>
  <c r="L57" i="8"/>
  <c r="AR57" i="8"/>
  <c r="AQ57" i="8"/>
  <c r="AP57" i="8"/>
  <c r="AO57" i="8"/>
  <c r="AN57" i="8"/>
  <c r="AM57" i="8"/>
  <c r="S57" i="8"/>
  <c r="R57" i="8"/>
  <c r="Q57" i="8"/>
  <c r="N57" i="8"/>
  <c r="M57" i="8"/>
  <c r="AU56" i="8"/>
  <c r="O56" i="8"/>
  <c r="P56" i="8"/>
  <c r="AS56" i="8"/>
  <c r="L56" i="8"/>
  <c r="AR56" i="8"/>
  <c r="AQ56" i="8"/>
  <c r="AP56" i="8"/>
  <c r="AO56" i="8"/>
  <c r="AN56" i="8"/>
  <c r="AM56" i="8"/>
  <c r="S56" i="8"/>
  <c r="R56" i="8"/>
  <c r="Q56" i="8"/>
  <c r="N56" i="8"/>
  <c r="M56" i="8"/>
  <c r="AU55" i="8"/>
  <c r="O55" i="8"/>
  <c r="P55" i="8"/>
  <c r="AS55" i="8"/>
  <c r="L55" i="8"/>
  <c r="AR55" i="8"/>
  <c r="AQ55" i="8"/>
  <c r="AP55" i="8"/>
  <c r="AO55" i="8"/>
  <c r="AN55" i="8"/>
  <c r="AM55" i="8"/>
  <c r="S55" i="8"/>
  <c r="R55" i="8"/>
  <c r="Q55" i="8"/>
  <c r="N55" i="8"/>
  <c r="M55" i="8"/>
  <c r="AU54" i="8"/>
  <c r="O54" i="8"/>
  <c r="P54" i="8"/>
  <c r="AS54" i="8"/>
  <c r="L54" i="8"/>
  <c r="AR54" i="8"/>
  <c r="AQ54" i="8"/>
  <c r="AP54" i="8"/>
  <c r="AO54" i="8"/>
  <c r="AN54" i="8"/>
  <c r="AM54" i="8"/>
  <c r="S54" i="8"/>
  <c r="R54" i="8"/>
  <c r="Q54" i="8"/>
  <c r="N54" i="8"/>
  <c r="M54" i="8"/>
  <c r="AU53" i="8"/>
  <c r="O53" i="8"/>
  <c r="P53" i="8"/>
  <c r="AS53" i="8"/>
  <c r="L53" i="8"/>
  <c r="AR53" i="8"/>
  <c r="AQ53" i="8"/>
  <c r="AP53" i="8"/>
  <c r="AO53" i="8"/>
  <c r="AN53" i="8"/>
  <c r="AM53" i="8"/>
  <c r="S53" i="8"/>
  <c r="R53" i="8"/>
  <c r="Q53" i="8"/>
  <c r="N53" i="8"/>
  <c r="M53" i="8"/>
  <c r="AU52" i="8"/>
  <c r="O52" i="8"/>
  <c r="P52" i="8"/>
  <c r="AS52" i="8"/>
  <c r="L52" i="8"/>
  <c r="AR52" i="8"/>
  <c r="AQ52" i="8"/>
  <c r="AP52" i="8"/>
  <c r="AO52" i="8"/>
  <c r="AN52" i="8"/>
  <c r="AM52" i="8"/>
  <c r="AJ52" i="8" s="1"/>
  <c r="AK52" i="8" s="1"/>
  <c r="S52" i="8"/>
  <c r="R52" i="8"/>
  <c r="Q52" i="8"/>
  <c r="N52" i="8"/>
  <c r="M52" i="8"/>
  <c r="AU51" i="8"/>
  <c r="AJ51" i="8" s="1"/>
  <c r="AK51" i="8" s="1"/>
  <c r="O51" i="8"/>
  <c r="P51" i="8"/>
  <c r="AS51" i="8"/>
  <c r="L51" i="8"/>
  <c r="AR51" i="8"/>
  <c r="AQ51" i="8"/>
  <c r="AP51" i="8"/>
  <c r="AO51" i="8"/>
  <c r="AN51" i="8"/>
  <c r="AM51" i="8"/>
  <c r="S51" i="8"/>
  <c r="R51" i="8"/>
  <c r="Q51" i="8"/>
  <c r="N51" i="8"/>
  <c r="M51" i="8"/>
  <c r="AU50" i="8"/>
  <c r="AJ50" i="8" s="1"/>
  <c r="AK50" i="8" s="1"/>
  <c r="O50" i="8"/>
  <c r="P50" i="8"/>
  <c r="AS50" i="8"/>
  <c r="L50" i="8"/>
  <c r="AR50" i="8"/>
  <c r="AQ50" i="8"/>
  <c r="AP50" i="8"/>
  <c r="AO50" i="8"/>
  <c r="AN50" i="8"/>
  <c r="AM50" i="8"/>
  <c r="S50" i="8"/>
  <c r="R50" i="8"/>
  <c r="Q50" i="8"/>
  <c r="N50" i="8"/>
  <c r="M50" i="8"/>
  <c r="AU49" i="8"/>
  <c r="AJ49" i="8" s="1"/>
  <c r="AK49" i="8" s="1"/>
  <c r="O49" i="8"/>
  <c r="P49" i="8"/>
  <c r="L49" i="8"/>
  <c r="AR49" i="8"/>
  <c r="AQ49" i="8"/>
  <c r="AP49" i="8"/>
  <c r="AO49" i="8"/>
  <c r="AN49" i="8"/>
  <c r="AM49" i="8"/>
  <c r="S49" i="8"/>
  <c r="R49" i="8"/>
  <c r="Q49" i="8"/>
  <c r="N49" i="8"/>
  <c r="M49" i="8"/>
  <c r="AU48" i="8"/>
  <c r="AJ48" i="8" s="1"/>
  <c r="AK48" i="8" s="1"/>
  <c r="O48" i="8"/>
  <c r="P48" i="8"/>
  <c r="AS48" i="8"/>
  <c r="L48" i="8"/>
  <c r="AR48" i="8"/>
  <c r="AQ48" i="8"/>
  <c r="AP48" i="8"/>
  <c r="AO48" i="8"/>
  <c r="AN48" i="8"/>
  <c r="AM48" i="8"/>
  <c r="S48" i="8"/>
  <c r="R48" i="8"/>
  <c r="Q48" i="8"/>
  <c r="N48" i="8"/>
  <c r="M48" i="8"/>
  <c r="AU47" i="8"/>
  <c r="O47" i="8"/>
  <c r="P47" i="8"/>
  <c r="AS47" i="8"/>
  <c r="L47" i="8"/>
  <c r="AR47" i="8"/>
  <c r="AQ47" i="8"/>
  <c r="AP47" i="8"/>
  <c r="AO47" i="8"/>
  <c r="AN47" i="8"/>
  <c r="AM47" i="8"/>
  <c r="S47" i="8"/>
  <c r="R47" i="8"/>
  <c r="Q47" i="8"/>
  <c r="N47" i="8"/>
  <c r="M47" i="8"/>
  <c r="AU46" i="8"/>
  <c r="O46" i="8"/>
  <c r="P46" i="8"/>
  <c r="AS46" i="8"/>
  <c r="L46" i="8"/>
  <c r="AR46" i="8"/>
  <c r="AQ46" i="8"/>
  <c r="AP46" i="8"/>
  <c r="AO46" i="8"/>
  <c r="AN46" i="8"/>
  <c r="AM46" i="8"/>
  <c r="S46" i="8"/>
  <c r="R46" i="8"/>
  <c r="Q46" i="8"/>
  <c r="N46" i="8"/>
  <c r="M46" i="8"/>
  <c r="AU45" i="8"/>
  <c r="O45" i="8"/>
  <c r="P45" i="8"/>
  <c r="AS45" i="8"/>
  <c r="L45" i="8"/>
  <c r="AR45" i="8"/>
  <c r="AQ45" i="8"/>
  <c r="AP45" i="8"/>
  <c r="AO45" i="8"/>
  <c r="AN45" i="8"/>
  <c r="AM45" i="8"/>
  <c r="S45" i="8"/>
  <c r="R45" i="8"/>
  <c r="Q45" i="8"/>
  <c r="N45" i="8"/>
  <c r="M45" i="8"/>
  <c r="AU44" i="8"/>
  <c r="O44" i="8"/>
  <c r="P44" i="8"/>
  <c r="AS44" i="8"/>
  <c r="L44" i="8"/>
  <c r="AR44" i="8"/>
  <c r="AQ44" i="8"/>
  <c r="AP44" i="8"/>
  <c r="AO44" i="8"/>
  <c r="AN44" i="8"/>
  <c r="AM44" i="8"/>
  <c r="S44" i="8"/>
  <c r="R44" i="8"/>
  <c r="Q44" i="8"/>
  <c r="N44" i="8"/>
  <c r="M44" i="8"/>
  <c r="AU43" i="8"/>
  <c r="O43" i="8"/>
  <c r="P43" i="8"/>
  <c r="AS43" i="8"/>
  <c r="L43" i="8"/>
  <c r="AR43" i="8"/>
  <c r="AQ43" i="8"/>
  <c r="AP43" i="8"/>
  <c r="AO43" i="8"/>
  <c r="AN43" i="8"/>
  <c r="AM43" i="8"/>
  <c r="S43" i="8"/>
  <c r="R43" i="8"/>
  <c r="Q43" i="8"/>
  <c r="N43" i="8"/>
  <c r="M43" i="8"/>
  <c r="AU42" i="8"/>
  <c r="O42" i="8"/>
  <c r="P42" i="8"/>
  <c r="AS42" i="8"/>
  <c r="L42" i="8"/>
  <c r="AR42" i="8"/>
  <c r="AQ42" i="8"/>
  <c r="AP42" i="8"/>
  <c r="AO42" i="8"/>
  <c r="AN42" i="8"/>
  <c r="AM42" i="8"/>
  <c r="S42" i="8"/>
  <c r="R42" i="8"/>
  <c r="Q42" i="8"/>
  <c r="N42" i="8"/>
  <c r="M42" i="8"/>
  <c r="AU41" i="8"/>
  <c r="O41" i="8"/>
  <c r="P41" i="8"/>
  <c r="L41" i="8"/>
  <c r="AR41" i="8"/>
  <c r="AQ41" i="8"/>
  <c r="AP41" i="8"/>
  <c r="AO41" i="8"/>
  <c r="AN41" i="8"/>
  <c r="AM41" i="8"/>
  <c r="AJ41" i="8" s="1"/>
  <c r="AK41" i="8" s="1"/>
  <c r="S41" i="8"/>
  <c r="R41" i="8"/>
  <c r="Q41" i="8"/>
  <c r="N41" i="8"/>
  <c r="M41" i="8"/>
  <c r="AU40" i="8"/>
  <c r="O40" i="8"/>
  <c r="P40" i="8"/>
  <c r="AS40" i="8"/>
  <c r="L40" i="8"/>
  <c r="AR40" i="8"/>
  <c r="AQ40" i="8"/>
  <c r="AP40" i="8"/>
  <c r="AO40" i="8"/>
  <c r="AN40" i="8"/>
  <c r="AM40" i="8"/>
  <c r="AJ40" i="8" s="1"/>
  <c r="AK40" i="8" s="1"/>
  <c r="S40" i="8"/>
  <c r="R40" i="8"/>
  <c r="Q40" i="8"/>
  <c r="N40" i="8"/>
  <c r="M40" i="8"/>
  <c r="AU39" i="8"/>
  <c r="O39" i="8"/>
  <c r="P39" i="8"/>
  <c r="AS39" i="8"/>
  <c r="L39" i="8"/>
  <c r="AR39" i="8"/>
  <c r="AQ39" i="8"/>
  <c r="AP39" i="8"/>
  <c r="AO39" i="8"/>
  <c r="AN39" i="8"/>
  <c r="AM39" i="8"/>
  <c r="AJ39" i="8" s="1"/>
  <c r="AK39" i="8" s="1"/>
  <c r="S39" i="8"/>
  <c r="R39" i="8"/>
  <c r="Q39" i="8"/>
  <c r="N39" i="8"/>
  <c r="M39" i="8"/>
  <c r="AU38" i="8"/>
  <c r="O38" i="8"/>
  <c r="P38" i="8"/>
  <c r="AS38" i="8"/>
  <c r="L38" i="8"/>
  <c r="AR38" i="8"/>
  <c r="AQ38" i="8"/>
  <c r="AP38" i="8"/>
  <c r="AO38" i="8"/>
  <c r="AN38" i="8"/>
  <c r="Q38" i="8"/>
  <c r="R38" i="8"/>
  <c r="AM38" i="8"/>
  <c r="S38" i="8"/>
  <c r="N38" i="8"/>
  <c r="M38" i="8"/>
  <c r="AU37" i="8"/>
  <c r="O37" i="8"/>
  <c r="P37" i="8"/>
  <c r="AS37" i="8"/>
  <c r="L37" i="8"/>
  <c r="AR37" i="8"/>
  <c r="AQ37" i="8"/>
  <c r="AP37" i="8"/>
  <c r="AO37" i="8"/>
  <c r="AN37" i="8"/>
  <c r="Q37" i="8"/>
  <c r="R37" i="8"/>
  <c r="AM37" i="8"/>
  <c r="AJ37" i="8"/>
  <c r="AK37" i="8" s="1"/>
  <c r="S37" i="8"/>
  <c r="N37" i="8"/>
  <c r="M37" i="8"/>
  <c r="AU36" i="8"/>
  <c r="O36" i="8"/>
  <c r="P36" i="8"/>
  <c r="AS36" i="8"/>
  <c r="L36" i="8"/>
  <c r="AR36" i="8"/>
  <c r="AQ36" i="8"/>
  <c r="AP36" i="8"/>
  <c r="AO36" i="8"/>
  <c r="AN36" i="8"/>
  <c r="Q36" i="8"/>
  <c r="R36" i="8"/>
  <c r="AM36" i="8"/>
  <c r="AJ36" i="8" s="1"/>
  <c r="AK36" i="8" s="1"/>
  <c r="S36" i="8"/>
  <c r="N36" i="8"/>
  <c r="M36" i="8"/>
  <c r="AU35" i="8"/>
  <c r="O35" i="8"/>
  <c r="P35" i="8"/>
  <c r="AS35" i="8"/>
  <c r="L35" i="8"/>
  <c r="AR35" i="8"/>
  <c r="AQ35" i="8"/>
  <c r="AP35" i="8"/>
  <c r="AO35" i="8"/>
  <c r="AN35" i="8"/>
  <c r="AM35" i="8"/>
  <c r="S35" i="8"/>
  <c r="R35" i="8"/>
  <c r="Q35" i="8"/>
  <c r="N35" i="8"/>
  <c r="M35" i="8"/>
  <c r="AU34" i="8"/>
  <c r="O34" i="8"/>
  <c r="P34" i="8"/>
  <c r="AS34" i="8"/>
  <c r="L34" i="8"/>
  <c r="AR34" i="8"/>
  <c r="AQ34" i="8"/>
  <c r="AP34" i="8"/>
  <c r="AO34" i="8"/>
  <c r="AN34" i="8"/>
  <c r="AM34" i="8"/>
  <c r="S34" i="8"/>
  <c r="R34" i="8"/>
  <c r="Q34" i="8"/>
  <c r="N34" i="8"/>
  <c r="M34" i="8"/>
  <c r="O33" i="8"/>
  <c r="P33" i="8"/>
  <c r="L33" i="8"/>
  <c r="AR33" i="8"/>
  <c r="AQ33" i="8"/>
  <c r="AP33" i="8"/>
  <c r="AN33" i="8"/>
  <c r="S33" i="8"/>
  <c r="R33" i="8"/>
  <c r="Q33" i="8"/>
  <c r="N33" i="8"/>
  <c r="M33" i="8"/>
  <c r="AU32" i="8"/>
  <c r="O32" i="8"/>
  <c r="P32" i="8"/>
  <c r="AS32" i="8"/>
  <c r="L32" i="8"/>
  <c r="AR32" i="8"/>
  <c r="AQ32" i="8"/>
  <c r="AP32" i="8"/>
  <c r="AO32" i="8"/>
  <c r="AN32" i="8"/>
  <c r="AM32" i="8"/>
  <c r="S32" i="8"/>
  <c r="R32" i="8"/>
  <c r="Q32" i="8"/>
  <c r="N32" i="8"/>
  <c r="M32" i="8"/>
  <c r="AU31" i="8"/>
  <c r="O31" i="8"/>
  <c r="P31" i="8"/>
  <c r="AS31" i="8"/>
  <c r="L31" i="8"/>
  <c r="AR31" i="8"/>
  <c r="AQ31" i="8"/>
  <c r="AP31" i="8"/>
  <c r="AO31" i="8"/>
  <c r="AN31" i="8"/>
  <c r="AM31" i="8"/>
  <c r="S31" i="8"/>
  <c r="R31" i="8"/>
  <c r="Q31" i="8"/>
  <c r="N31" i="8"/>
  <c r="M31" i="8"/>
  <c r="AU30" i="8"/>
  <c r="O30" i="8"/>
  <c r="P30" i="8"/>
  <c r="AS30" i="8"/>
  <c r="L30" i="8"/>
  <c r="AR30" i="8"/>
  <c r="AQ30" i="8"/>
  <c r="AP30" i="8"/>
  <c r="AO30" i="8"/>
  <c r="AN30" i="8"/>
  <c r="AM30" i="8"/>
  <c r="Q30" i="8"/>
  <c r="S30" i="8"/>
  <c r="R30" i="8"/>
  <c r="N30" i="8"/>
  <c r="M30" i="8"/>
  <c r="AU29" i="8"/>
  <c r="O29" i="8"/>
  <c r="P29" i="8"/>
  <c r="AS29" i="8"/>
  <c r="L29" i="8"/>
  <c r="AR29" i="8"/>
  <c r="AQ29" i="8"/>
  <c r="AP29" i="8"/>
  <c r="AO29" i="8"/>
  <c r="AN29" i="8"/>
  <c r="AM29" i="8"/>
  <c r="S29" i="8"/>
  <c r="R29" i="8"/>
  <c r="Q29" i="8"/>
  <c r="N29" i="8"/>
  <c r="M29" i="8"/>
  <c r="AU28" i="8"/>
  <c r="O28" i="8"/>
  <c r="P28" i="8"/>
  <c r="AS28" i="8"/>
  <c r="L28" i="8"/>
  <c r="AR28" i="8"/>
  <c r="AQ28" i="8"/>
  <c r="AP28" i="8"/>
  <c r="AO28" i="8"/>
  <c r="AN28" i="8"/>
  <c r="AM28" i="8"/>
  <c r="S28" i="8"/>
  <c r="R28" i="8"/>
  <c r="Q28" i="8"/>
  <c r="N28" i="8"/>
  <c r="M28" i="8"/>
  <c r="AU27" i="8"/>
  <c r="O27" i="8"/>
  <c r="P27" i="8"/>
  <c r="AS27" i="8"/>
  <c r="L27" i="8"/>
  <c r="AR27" i="8"/>
  <c r="AQ27" i="8"/>
  <c r="AP27" i="8"/>
  <c r="AO27" i="8"/>
  <c r="AN27" i="8"/>
  <c r="AM27" i="8"/>
  <c r="S27" i="8"/>
  <c r="R27" i="8"/>
  <c r="Q27" i="8"/>
  <c r="N27" i="8"/>
  <c r="M27" i="8"/>
  <c r="AU26" i="8"/>
  <c r="O26" i="8"/>
  <c r="P26" i="8"/>
  <c r="AS26" i="8"/>
  <c r="L26" i="8"/>
  <c r="AR26" i="8"/>
  <c r="AQ26" i="8"/>
  <c r="AP26" i="8"/>
  <c r="AO26" i="8"/>
  <c r="AN26" i="8"/>
  <c r="AM26" i="8"/>
  <c r="S26" i="8"/>
  <c r="R26" i="8"/>
  <c r="Q26" i="8"/>
  <c r="N26" i="8"/>
  <c r="M26" i="8"/>
  <c r="O25" i="8"/>
  <c r="P25" i="8"/>
  <c r="L25" i="8"/>
  <c r="AR25" i="8"/>
  <c r="AQ25" i="8"/>
  <c r="AP25" i="8"/>
  <c r="AN25" i="8"/>
  <c r="S25" i="8"/>
  <c r="R25" i="8"/>
  <c r="Q25" i="8"/>
  <c r="N25" i="8"/>
  <c r="M25" i="8"/>
  <c r="AU24" i="8"/>
  <c r="AJ24" i="8" s="1"/>
  <c r="AK24" i="8" s="1"/>
  <c r="O24" i="8"/>
  <c r="P24" i="8"/>
  <c r="AS24" i="8"/>
  <c r="L24" i="8"/>
  <c r="AR24" i="8"/>
  <c r="AQ24" i="8"/>
  <c r="AP24" i="8"/>
  <c r="AO24" i="8"/>
  <c r="AN24" i="8"/>
  <c r="AM24" i="8"/>
  <c r="S24" i="8"/>
  <c r="R24" i="8"/>
  <c r="Q24" i="8"/>
  <c r="N24" i="8"/>
  <c r="M24" i="8"/>
  <c r="AU23" i="8"/>
  <c r="AJ23" i="8" s="1"/>
  <c r="AK23" i="8" s="1"/>
  <c r="O23" i="8"/>
  <c r="P23" i="8"/>
  <c r="AS23" i="8"/>
  <c r="L23" i="8"/>
  <c r="AR23" i="8"/>
  <c r="AQ23" i="8"/>
  <c r="AP23" i="8"/>
  <c r="AO23" i="8"/>
  <c r="AN23" i="8"/>
  <c r="AM23" i="8"/>
  <c r="S23" i="8"/>
  <c r="R23" i="8"/>
  <c r="Q23" i="8"/>
  <c r="N23" i="8"/>
  <c r="M23" i="8"/>
  <c r="AU22" i="8"/>
  <c r="AJ22" i="8" s="1"/>
  <c r="AK22" i="8" s="1"/>
  <c r="O22" i="8"/>
  <c r="P22" i="8"/>
  <c r="AS22" i="8"/>
  <c r="L22" i="8"/>
  <c r="AR22" i="8"/>
  <c r="AQ22" i="8"/>
  <c r="AP22" i="8"/>
  <c r="AO22" i="8"/>
  <c r="AN22" i="8"/>
  <c r="AM22" i="8"/>
  <c r="S22" i="8"/>
  <c r="R22" i="8"/>
  <c r="Q22" i="8"/>
  <c r="N22" i="8"/>
  <c r="M22" i="8"/>
  <c r="AU21" i="8"/>
  <c r="O21" i="8"/>
  <c r="P21" i="8"/>
  <c r="AS21" i="8"/>
  <c r="L21" i="8"/>
  <c r="AR21" i="8"/>
  <c r="AQ21" i="8"/>
  <c r="AP21" i="8"/>
  <c r="AO21" i="8"/>
  <c r="AN21" i="8"/>
  <c r="AM21" i="8"/>
  <c r="S21" i="8"/>
  <c r="R21" i="8"/>
  <c r="Q21" i="8"/>
  <c r="N21" i="8"/>
  <c r="M21" i="8"/>
  <c r="AU20" i="8"/>
  <c r="O20" i="8"/>
  <c r="P20" i="8"/>
  <c r="AS20" i="8"/>
  <c r="L20" i="8"/>
  <c r="AR20" i="8"/>
  <c r="AQ20" i="8"/>
  <c r="AP20" i="8"/>
  <c r="AO20" i="8"/>
  <c r="AN20" i="8"/>
  <c r="AM20" i="8"/>
  <c r="S20" i="8"/>
  <c r="R20" i="8"/>
  <c r="Q20" i="8"/>
  <c r="N20" i="8"/>
  <c r="M20" i="8"/>
  <c r="AU19" i="8"/>
  <c r="O19" i="8"/>
  <c r="P19" i="8"/>
  <c r="AS19" i="8"/>
  <c r="L19" i="8"/>
  <c r="AR19" i="8"/>
  <c r="AQ19" i="8"/>
  <c r="AP19" i="8"/>
  <c r="AO19" i="8"/>
  <c r="AN19" i="8"/>
  <c r="AM19" i="8"/>
  <c r="S19" i="8"/>
  <c r="R19" i="8"/>
  <c r="Q19" i="8"/>
  <c r="N19" i="8"/>
  <c r="M19" i="8"/>
  <c r="AU18" i="8"/>
  <c r="O18" i="8"/>
  <c r="P18" i="8"/>
  <c r="AS18" i="8"/>
  <c r="L18" i="8"/>
  <c r="AR18" i="8"/>
  <c r="AQ18" i="8"/>
  <c r="AP18" i="8"/>
  <c r="AO18" i="8"/>
  <c r="AN18" i="8"/>
  <c r="AM18" i="8"/>
  <c r="S18" i="8"/>
  <c r="R18" i="8"/>
  <c r="Q18" i="8"/>
  <c r="N18" i="8"/>
  <c r="M18" i="8"/>
  <c r="O17" i="8"/>
  <c r="P17" i="8"/>
  <c r="L17" i="8"/>
  <c r="AR17" i="8"/>
  <c r="AQ17" i="8"/>
  <c r="AP17" i="8"/>
  <c r="AN17" i="8"/>
  <c r="S17" i="8"/>
  <c r="R17" i="8"/>
  <c r="Q17" i="8"/>
  <c r="N17" i="8"/>
  <c r="M17" i="8"/>
  <c r="AU16" i="8"/>
  <c r="O16" i="8"/>
  <c r="P16" i="8"/>
  <c r="AS16" i="8"/>
  <c r="L16" i="8"/>
  <c r="AR16" i="8"/>
  <c r="AQ16" i="8"/>
  <c r="AP16" i="8"/>
  <c r="AO16" i="8"/>
  <c r="AN16" i="8"/>
  <c r="AM16" i="8"/>
  <c r="S16" i="8"/>
  <c r="R16" i="8"/>
  <c r="Q16" i="8"/>
  <c r="N16" i="8"/>
  <c r="M16" i="8"/>
  <c r="AU15" i="8"/>
  <c r="O15" i="8"/>
  <c r="P15" i="8"/>
  <c r="AS15" i="8"/>
  <c r="L15" i="8"/>
  <c r="AR15" i="8"/>
  <c r="AQ15" i="8"/>
  <c r="AP15" i="8"/>
  <c r="AO15" i="8"/>
  <c r="AN15" i="8"/>
  <c r="AM15" i="8"/>
  <c r="S15" i="8"/>
  <c r="R15" i="8"/>
  <c r="Q15" i="8"/>
  <c r="N15" i="8"/>
  <c r="M15" i="8"/>
  <c r="AU14" i="8"/>
  <c r="O14" i="8"/>
  <c r="P14" i="8"/>
  <c r="AS14" i="8"/>
  <c r="L14" i="8"/>
  <c r="AR14" i="8"/>
  <c r="AQ14" i="8"/>
  <c r="AP14" i="8"/>
  <c r="AO14" i="8"/>
  <c r="AN14" i="8"/>
  <c r="AM14" i="8"/>
  <c r="S14" i="8"/>
  <c r="R14" i="8"/>
  <c r="Q14" i="8"/>
  <c r="N14" i="8"/>
  <c r="M14" i="8"/>
  <c r="AU13" i="8"/>
  <c r="O13" i="8"/>
  <c r="P13" i="8"/>
  <c r="AS13" i="8"/>
  <c r="L13" i="8"/>
  <c r="AR13" i="8"/>
  <c r="AQ13" i="8"/>
  <c r="AP13" i="8"/>
  <c r="AO13" i="8"/>
  <c r="AN13" i="8"/>
  <c r="AM13" i="8"/>
  <c r="S13" i="8"/>
  <c r="R13" i="8"/>
  <c r="Q13" i="8"/>
  <c r="N13" i="8"/>
  <c r="M13" i="8"/>
  <c r="AU12" i="8"/>
  <c r="O12" i="8"/>
  <c r="P12" i="8"/>
  <c r="AS12" i="8"/>
  <c r="L12" i="8"/>
  <c r="AR12" i="8"/>
  <c r="AQ12" i="8"/>
  <c r="AP12" i="8"/>
  <c r="AO12" i="8"/>
  <c r="AN12" i="8"/>
  <c r="AM12" i="8"/>
  <c r="S12" i="8"/>
  <c r="R12" i="8"/>
  <c r="Q12" i="8"/>
  <c r="N12" i="8"/>
  <c r="M12" i="8"/>
  <c r="AU11" i="8"/>
  <c r="O11" i="8"/>
  <c r="P11" i="8"/>
  <c r="AS11" i="8"/>
  <c r="L11" i="8"/>
  <c r="AR11" i="8"/>
  <c r="AQ11" i="8"/>
  <c r="AP11" i="8"/>
  <c r="AO11" i="8"/>
  <c r="AN11" i="8"/>
  <c r="AM11" i="8"/>
  <c r="S11" i="8"/>
  <c r="R11" i="8"/>
  <c r="Q11" i="8"/>
  <c r="N11" i="8"/>
  <c r="M11" i="8"/>
  <c r="AU10" i="8"/>
  <c r="O10" i="8"/>
  <c r="P10" i="8"/>
  <c r="AS10" i="8"/>
  <c r="L10" i="8"/>
  <c r="AR10" i="8"/>
  <c r="AQ10" i="8"/>
  <c r="AP10" i="8"/>
  <c r="AO10" i="8"/>
  <c r="AN10" i="8"/>
  <c r="AM10" i="8"/>
  <c r="S10" i="8"/>
  <c r="R10" i="8"/>
  <c r="Q10" i="8"/>
  <c r="N10" i="8"/>
  <c r="M10" i="8"/>
  <c r="O9" i="8"/>
  <c r="P9" i="8"/>
  <c r="L9" i="8"/>
  <c r="AR9" i="8"/>
  <c r="AQ9" i="8"/>
  <c r="AP9" i="8"/>
  <c r="AN9" i="8"/>
  <c r="S9" i="8"/>
  <c r="R9" i="8"/>
  <c r="Q9" i="8"/>
  <c r="N9" i="8"/>
  <c r="M9" i="8"/>
  <c r="AU8" i="8"/>
  <c r="O8" i="8"/>
  <c r="P8" i="8"/>
  <c r="AS8" i="8"/>
  <c r="L8" i="8"/>
  <c r="AR8" i="8"/>
  <c r="AQ8" i="8"/>
  <c r="AP8" i="8"/>
  <c r="AO8" i="8"/>
  <c r="AN8" i="8"/>
  <c r="AM8" i="8"/>
  <c r="S8" i="8"/>
  <c r="R8" i="8"/>
  <c r="Q8" i="8"/>
  <c r="N8" i="8"/>
  <c r="M8" i="8"/>
  <c r="AU7" i="8"/>
  <c r="O7" i="8"/>
  <c r="P7" i="8"/>
  <c r="AS7" i="8"/>
  <c r="L7" i="8"/>
  <c r="AR7" i="8"/>
  <c r="AQ7" i="8"/>
  <c r="AP7" i="8"/>
  <c r="AO7" i="8"/>
  <c r="AN7" i="8"/>
  <c r="AM7" i="8"/>
  <c r="S7" i="8"/>
  <c r="R7" i="8"/>
  <c r="Q7" i="8"/>
  <c r="N7" i="8"/>
  <c r="M7" i="8"/>
  <c r="AU6" i="8"/>
  <c r="O6" i="8"/>
  <c r="P6" i="8"/>
  <c r="AS6" i="8"/>
  <c r="L6" i="8"/>
  <c r="AR6" i="8"/>
  <c r="AQ6" i="8"/>
  <c r="AP6" i="8"/>
  <c r="AO6" i="8"/>
  <c r="AN6" i="8"/>
  <c r="AM6" i="8"/>
  <c r="S6" i="8"/>
  <c r="R6" i="8"/>
  <c r="Q6" i="8"/>
  <c r="N6" i="8"/>
  <c r="M6" i="8"/>
  <c r="AU5" i="8"/>
  <c r="O5" i="8"/>
  <c r="P5" i="8"/>
  <c r="AS5" i="8"/>
  <c r="L5" i="8"/>
  <c r="AR5" i="8"/>
  <c r="AQ5" i="8"/>
  <c r="AP5" i="8"/>
  <c r="AO5" i="8"/>
  <c r="AN5" i="8"/>
  <c r="AM5" i="8"/>
  <c r="S5" i="8"/>
  <c r="R5" i="8"/>
  <c r="Q5" i="8"/>
  <c r="N5" i="8"/>
  <c r="M5" i="8"/>
  <c r="AU4" i="8"/>
  <c r="O4" i="8"/>
  <c r="P4" i="8"/>
  <c r="L4" i="8"/>
  <c r="AR4" i="8"/>
  <c r="AQ4" i="8"/>
  <c r="AP4" i="8"/>
  <c r="AO4" i="8"/>
  <c r="AN4" i="8"/>
  <c r="AM4" i="8"/>
  <c r="AJ4" i="8" s="1"/>
  <c r="AK4" i="8" s="1"/>
  <c r="S4" i="8"/>
  <c r="R4" i="8"/>
  <c r="Q4" i="8"/>
  <c r="N4" i="8"/>
  <c r="M4" i="8"/>
  <c r="AU3" i="8"/>
  <c r="AJ3" i="8" s="1"/>
  <c r="AK3" i="8" s="1"/>
  <c r="O3" i="8"/>
  <c r="P3" i="8"/>
  <c r="AS3" i="8"/>
  <c r="L3" i="8"/>
  <c r="AR3" i="8"/>
  <c r="AQ3" i="8"/>
  <c r="AP3" i="8"/>
  <c r="AO3" i="8"/>
  <c r="AN3" i="8"/>
  <c r="AM3" i="8"/>
  <c r="S3" i="8"/>
  <c r="R3" i="8"/>
  <c r="Q3" i="8"/>
  <c r="N3" i="8"/>
  <c r="M3" i="8"/>
  <c r="C30" i="5"/>
  <c r="AU1084" i="1"/>
  <c r="AJ1084" i="1" s="1"/>
  <c r="AK1084" i="1" s="1"/>
  <c r="AN1084" i="1"/>
  <c r="C29" i="5"/>
  <c r="AN1083" i="1"/>
  <c r="C28" i="5"/>
  <c r="AU1082" i="1"/>
  <c r="AJ1082" i="1" s="1"/>
  <c r="AN1082" i="1"/>
  <c r="C27" i="5"/>
  <c r="I23" i="5"/>
  <c r="AP774" i="1"/>
  <c r="AQ1225" i="1"/>
  <c r="AM1100" i="1"/>
  <c r="AO1100" i="1"/>
  <c r="AN1100" i="1"/>
  <c r="AS1100" i="1"/>
  <c r="AQ784" i="1"/>
  <c r="O1096" i="1"/>
  <c r="P1096" i="1"/>
  <c r="AM1096" i="1"/>
  <c r="AO1096" i="1"/>
  <c r="AN1096" i="1"/>
  <c r="AS1096" i="1"/>
  <c r="AP778" i="1"/>
  <c r="O1092" i="1"/>
  <c r="P1092" i="1"/>
  <c r="AN1092" i="1"/>
  <c r="AP772" i="1"/>
  <c r="I15" i="5"/>
  <c r="AQ1223" i="1"/>
  <c r="AM1098" i="1"/>
  <c r="AO1098" i="1"/>
  <c r="AN1098" i="1"/>
  <c r="AS1098" i="1"/>
  <c r="AQ782" i="1"/>
  <c r="I11" i="5"/>
  <c r="O1094" i="1"/>
  <c r="P1094" i="1"/>
  <c r="AM1094" i="1"/>
  <c r="AS1094" i="1"/>
  <c r="AO1094" i="1"/>
  <c r="AN1094" i="1"/>
  <c r="AP1094" i="1"/>
  <c r="AP776" i="1"/>
  <c r="I10" i="5"/>
  <c r="AN1090" i="1"/>
  <c r="AP1090" i="1"/>
  <c r="AP770" i="1"/>
  <c r="I9" i="5"/>
  <c r="AQ785" i="1"/>
  <c r="AP779" i="1"/>
  <c r="C22" i="5"/>
  <c r="AP773" i="1"/>
  <c r="C21" i="5"/>
  <c r="AQ1224" i="1"/>
  <c r="AN1099" i="1"/>
  <c r="AQ783" i="1"/>
  <c r="C17" i="5"/>
  <c r="AN1095" i="1"/>
  <c r="AP1095" i="1"/>
  <c r="AP777" i="1"/>
  <c r="C16" i="5"/>
  <c r="O1091" i="1"/>
  <c r="P1091" i="1"/>
  <c r="Q1091" i="1"/>
  <c r="R1091" i="1"/>
  <c r="S1091" i="1"/>
  <c r="AN1091" i="1"/>
  <c r="AP1091" i="1"/>
  <c r="AP771" i="1"/>
  <c r="C15" i="5"/>
  <c r="AQ1222" i="1"/>
  <c r="AN1097" i="1"/>
  <c r="AP1097" i="1"/>
  <c r="AQ781" i="1"/>
  <c r="C11" i="5"/>
  <c r="AO1093" i="1"/>
  <c r="AN1093" i="1"/>
  <c r="AP1093" i="1"/>
  <c r="AQ775" i="1"/>
  <c r="O233" i="1"/>
  <c r="P233" i="1"/>
  <c r="Q233" i="1"/>
  <c r="R233" i="1"/>
  <c r="S233" i="1"/>
  <c r="AN233" i="1"/>
  <c r="AP233" i="1"/>
  <c r="AS1089" i="1"/>
  <c r="AN1089" i="1"/>
  <c r="AP1089" i="1"/>
  <c r="AP769" i="1"/>
  <c r="C9" i="5"/>
  <c r="F38" i="5" s="1"/>
  <c r="AN4" i="1"/>
  <c r="O4" i="1"/>
  <c r="P4" i="1"/>
  <c r="AO4" i="1"/>
  <c r="AS4" i="1"/>
  <c r="AP4" i="1"/>
  <c r="AQ4" i="1"/>
  <c r="AR4" i="1"/>
  <c r="L4" i="1"/>
  <c r="AN5" i="1"/>
  <c r="O5" i="1"/>
  <c r="P5" i="1"/>
  <c r="AP5" i="1"/>
  <c r="AQ5" i="1"/>
  <c r="AR5" i="1"/>
  <c r="L5" i="1"/>
  <c r="AN6" i="1"/>
  <c r="O6" i="1"/>
  <c r="P6" i="1"/>
  <c r="AM6" i="1"/>
  <c r="AP6" i="1"/>
  <c r="AQ6" i="1"/>
  <c r="AR6" i="1"/>
  <c r="L6" i="1"/>
  <c r="AU6" i="1"/>
  <c r="AN7" i="1"/>
  <c r="AP7" i="1"/>
  <c r="AQ7" i="1"/>
  <c r="AR7" i="1"/>
  <c r="AN8" i="1"/>
  <c r="O8" i="1"/>
  <c r="P8" i="1"/>
  <c r="AM8" i="1"/>
  <c r="AO8" i="1"/>
  <c r="AS8" i="1"/>
  <c r="AP8" i="1"/>
  <c r="AQ8" i="1"/>
  <c r="AR8" i="1"/>
  <c r="L8" i="1"/>
  <c r="AU8" i="1"/>
  <c r="AN9" i="1"/>
  <c r="AP9" i="1"/>
  <c r="AQ9" i="1"/>
  <c r="AR9" i="1"/>
  <c r="AN10" i="1"/>
  <c r="O10" i="1"/>
  <c r="P10" i="1"/>
  <c r="AO10" i="1"/>
  <c r="AP10" i="1"/>
  <c r="AQ10" i="1"/>
  <c r="AR10" i="1"/>
  <c r="L10" i="1"/>
  <c r="AN11" i="1"/>
  <c r="AP11" i="1"/>
  <c r="AQ11" i="1"/>
  <c r="AR11" i="1"/>
  <c r="AN12" i="1"/>
  <c r="AM12" i="1"/>
  <c r="AP12" i="1"/>
  <c r="AQ12" i="1"/>
  <c r="AR12" i="1"/>
  <c r="AU12" i="1"/>
  <c r="AN13" i="1"/>
  <c r="AP13" i="1"/>
  <c r="AQ13" i="1"/>
  <c r="AR13" i="1"/>
  <c r="AS14" i="1"/>
  <c r="AN14" i="1"/>
  <c r="AM14" i="1"/>
  <c r="AO14" i="1"/>
  <c r="AP14" i="1"/>
  <c r="AQ14" i="1"/>
  <c r="AR14" i="1"/>
  <c r="AU14" i="1"/>
  <c r="AN15" i="1"/>
  <c r="AP15" i="1"/>
  <c r="AQ15" i="1"/>
  <c r="AR15" i="1"/>
  <c r="AO16" i="1"/>
  <c r="AN16" i="1"/>
  <c r="AP16" i="1"/>
  <c r="AQ16" i="1"/>
  <c r="AR16" i="1"/>
  <c r="AO17" i="1"/>
  <c r="AN17" i="1"/>
  <c r="AM17" i="1"/>
  <c r="AS17" i="1"/>
  <c r="AP17" i="1"/>
  <c r="AQ17" i="1"/>
  <c r="AR17" i="1"/>
  <c r="AU17" i="1"/>
  <c r="AU18" i="1"/>
  <c r="AN18" i="1"/>
  <c r="O18" i="1"/>
  <c r="P18" i="1"/>
  <c r="AS18" i="1"/>
  <c r="AP18" i="1"/>
  <c r="AQ18" i="1"/>
  <c r="AR18" i="1"/>
  <c r="L18" i="1"/>
  <c r="AN19" i="1"/>
  <c r="AP19" i="1"/>
  <c r="AQ19" i="1"/>
  <c r="AR19" i="1"/>
  <c r="AM20" i="1"/>
  <c r="AN20" i="1"/>
  <c r="O20" i="1"/>
  <c r="P20" i="1"/>
  <c r="AO20" i="1"/>
  <c r="AS20" i="1"/>
  <c r="AP20" i="1"/>
  <c r="AQ20" i="1"/>
  <c r="AR20" i="1"/>
  <c r="L20" i="1"/>
  <c r="AU20" i="1"/>
  <c r="AN21" i="1"/>
  <c r="O21" i="1"/>
  <c r="P21" i="1"/>
  <c r="AP21" i="1"/>
  <c r="AQ21" i="1"/>
  <c r="AR21" i="1"/>
  <c r="L21" i="1"/>
  <c r="AN22" i="1"/>
  <c r="O22" i="1"/>
  <c r="P22" i="1"/>
  <c r="AP22" i="1"/>
  <c r="AQ22" i="1"/>
  <c r="AR22" i="1"/>
  <c r="L22" i="1"/>
  <c r="AN23" i="1"/>
  <c r="O23" i="1"/>
  <c r="P23" i="1"/>
  <c r="AP23" i="1"/>
  <c r="AQ23" i="1"/>
  <c r="AR23" i="1"/>
  <c r="L23" i="1"/>
  <c r="AN24" i="1"/>
  <c r="O24" i="1"/>
  <c r="P24" i="1"/>
  <c r="AP24" i="1"/>
  <c r="AQ24" i="1"/>
  <c r="AR24" i="1"/>
  <c r="L24" i="1"/>
  <c r="AS25" i="1"/>
  <c r="AN25" i="1"/>
  <c r="O25" i="1"/>
  <c r="P25" i="1"/>
  <c r="AP25" i="1"/>
  <c r="AQ25" i="1"/>
  <c r="AR25" i="1"/>
  <c r="L25" i="1"/>
  <c r="AM26" i="1"/>
  <c r="AN26" i="1"/>
  <c r="O26" i="1"/>
  <c r="P26" i="1"/>
  <c r="AS26" i="1"/>
  <c r="AP26" i="1"/>
  <c r="AQ26" i="1"/>
  <c r="AR26" i="1"/>
  <c r="L26" i="1"/>
  <c r="AN27" i="1"/>
  <c r="O27" i="1"/>
  <c r="P27" i="1"/>
  <c r="AP27" i="1"/>
  <c r="AQ27" i="1"/>
  <c r="AR27" i="1"/>
  <c r="L27" i="1"/>
  <c r="AN28" i="1"/>
  <c r="O28" i="1"/>
  <c r="P28" i="1"/>
  <c r="AP28" i="1"/>
  <c r="AQ28" i="1"/>
  <c r="AR28" i="1"/>
  <c r="L28" i="1"/>
  <c r="AN29" i="1"/>
  <c r="O29" i="1"/>
  <c r="P29" i="1"/>
  <c r="AP29" i="1"/>
  <c r="AQ29" i="1"/>
  <c r="AR29" i="1"/>
  <c r="L29" i="1"/>
  <c r="AN30" i="1"/>
  <c r="O30" i="1"/>
  <c r="P30" i="1"/>
  <c r="Q30" i="1"/>
  <c r="R30" i="1"/>
  <c r="S30" i="1"/>
  <c r="AR30" i="1"/>
  <c r="AP30" i="1"/>
  <c r="AQ30" i="1"/>
  <c r="L30" i="1"/>
  <c r="AN31" i="1"/>
  <c r="O31" i="1"/>
  <c r="P31" i="1"/>
  <c r="AP31" i="1"/>
  <c r="AQ31" i="1"/>
  <c r="AR31" i="1"/>
  <c r="L31" i="1"/>
  <c r="AN32" i="1"/>
  <c r="O32" i="1"/>
  <c r="P32" i="1"/>
  <c r="AP32" i="1"/>
  <c r="AQ32" i="1"/>
  <c r="AR32" i="1"/>
  <c r="L32" i="1"/>
  <c r="AN33" i="1"/>
  <c r="AS33" i="1"/>
  <c r="AP33" i="1"/>
  <c r="AQ33" i="1"/>
  <c r="AR33" i="1"/>
  <c r="AM34" i="1"/>
  <c r="AN34" i="1"/>
  <c r="O34" i="1"/>
  <c r="P34" i="1"/>
  <c r="AO34" i="1"/>
  <c r="AS34" i="1"/>
  <c r="AP34" i="1"/>
  <c r="AQ34" i="1"/>
  <c r="AR34" i="1"/>
  <c r="L34" i="1"/>
  <c r="AU34" i="1"/>
  <c r="AN35" i="1"/>
  <c r="O35" i="1"/>
  <c r="P35" i="1"/>
  <c r="AP35" i="1"/>
  <c r="AQ35" i="1"/>
  <c r="AR35" i="1"/>
  <c r="L35" i="1"/>
  <c r="AN36" i="1"/>
  <c r="AP36" i="1"/>
  <c r="AQ36" i="1"/>
  <c r="AR36" i="1"/>
  <c r="AN37" i="1"/>
  <c r="O37" i="1"/>
  <c r="P37" i="1"/>
  <c r="Q37" i="1"/>
  <c r="R37" i="1"/>
  <c r="S37" i="1"/>
  <c r="AP37" i="1"/>
  <c r="AQ37" i="1"/>
  <c r="AR37" i="1"/>
  <c r="L37" i="1"/>
  <c r="AU38" i="1"/>
  <c r="AN38" i="1"/>
  <c r="AM38" i="1"/>
  <c r="AS38" i="1"/>
  <c r="AP38" i="1"/>
  <c r="AO38" i="1"/>
  <c r="AQ38" i="1"/>
  <c r="AR38" i="1"/>
  <c r="AN39" i="1"/>
  <c r="O39" i="1"/>
  <c r="P39" i="1"/>
  <c r="AP39" i="1"/>
  <c r="AQ39" i="1"/>
  <c r="AR39" i="1"/>
  <c r="L39" i="1"/>
  <c r="AN40" i="1"/>
  <c r="O40" i="1"/>
  <c r="P40" i="1"/>
  <c r="AM40" i="1"/>
  <c r="AP40" i="1"/>
  <c r="AQ40" i="1"/>
  <c r="AR40" i="1"/>
  <c r="L40" i="1"/>
  <c r="AU40" i="1"/>
  <c r="AN41" i="1"/>
  <c r="O41" i="1"/>
  <c r="P41" i="1"/>
  <c r="AM41" i="1"/>
  <c r="AP41" i="1"/>
  <c r="AQ41" i="1"/>
  <c r="AR41" i="1"/>
  <c r="L41" i="1"/>
  <c r="AM42" i="1"/>
  <c r="AS42" i="1"/>
  <c r="AN42" i="1"/>
  <c r="AP42" i="1"/>
  <c r="AO42" i="1"/>
  <c r="AQ42" i="1"/>
  <c r="AR42" i="1"/>
  <c r="AU42" i="1"/>
  <c r="AN43" i="1"/>
  <c r="O43" i="1"/>
  <c r="P43" i="1"/>
  <c r="AP43" i="1"/>
  <c r="AQ43" i="1"/>
  <c r="AR43" i="1"/>
  <c r="L43" i="1"/>
  <c r="AN44" i="1"/>
  <c r="O44" i="1"/>
  <c r="P44" i="1"/>
  <c r="AP44" i="1"/>
  <c r="AQ44" i="1"/>
  <c r="AR44" i="1"/>
  <c r="L44" i="1"/>
  <c r="AN45" i="1"/>
  <c r="O45" i="1"/>
  <c r="P45" i="1"/>
  <c r="AP45" i="1"/>
  <c r="AQ45" i="1"/>
  <c r="AR45" i="1"/>
  <c r="L45" i="1"/>
  <c r="AO46" i="1"/>
  <c r="AN46" i="1"/>
  <c r="O46" i="1"/>
  <c r="P46" i="1"/>
  <c r="AP46" i="1"/>
  <c r="AQ46" i="1"/>
  <c r="AR46" i="1"/>
  <c r="L46" i="1"/>
  <c r="AU46" i="1"/>
  <c r="AN47" i="1"/>
  <c r="O47" i="1"/>
  <c r="P47" i="1"/>
  <c r="AP47" i="1"/>
  <c r="AQ47" i="1"/>
  <c r="AR47" i="1"/>
  <c r="L47" i="1"/>
  <c r="AN48" i="1"/>
  <c r="AU48" i="1"/>
  <c r="AJ48" i="1" s="1"/>
  <c r="AK48" i="1" s="1"/>
  <c r="O48" i="1"/>
  <c r="P48" i="1"/>
  <c r="AM48" i="1"/>
  <c r="AO48" i="1"/>
  <c r="AP48" i="1"/>
  <c r="AQ48" i="1"/>
  <c r="AR48" i="1"/>
  <c r="AS48" i="1"/>
  <c r="L48" i="1"/>
  <c r="AN49" i="1"/>
  <c r="O49" i="1"/>
  <c r="P49" i="1"/>
  <c r="AP49" i="1"/>
  <c r="AQ49" i="1"/>
  <c r="AR49" i="1"/>
  <c r="L49" i="1"/>
  <c r="AN50" i="1"/>
  <c r="O50" i="1"/>
  <c r="P50" i="1"/>
  <c r="AP50" i="1"/>
  <c r="AQ50" i="1"/>
  <c r="AR50" i="1"/>
  <c r="L50" i="1"/>
  <c r="AN51" i="1"/>
  <c r="O51" i="1"/>
  <c r="P51" i="1"/>
  <c r="AP51" i="1"/>
  <c r="AQ51" i="1"/>
  <c r="AR51" i="1"/>
  <c r="L51" i="1"/>
  <c r="AN52" i="1"/>
  <c r="O52" i="1"/>
  <c r="P52" i="1"/>
  <c r="AP52" i="1"/>
  <c r="AQ52" i="1"/>
  <c r="AR52" i="1"/>
  <c r="L52" i="1"/>
  <c r="AN53" i="1"/>
  <c r="O53" i="1"/>
  <c r="P53" i="1"/>
  <c r="AP53" i="1"/>
  <c r="AQ53" i="1"/>
  <c r="AR53" i="1"/>
  <c r="L53" i="1"/>
  <c r="AN54" i="1"/>
  <c r="O54" i="1"/>
  <c r="P54" i="1"/>
  <c r="AP54" i="1"/>
  <c r="AQ54" i="1"/>
  <c r="AR54" i="1"/>
  <c r="L54" i="1"/>
  <c r="AN55" i="1"/>
  <c r="O55" i="1"/>
  <c r="P55" i="1"/>
  <c r="AP55" i="1"/>
  <c r="AQ55" i="1"/>
  <c r="AR55" i="1"/>
  <c r="L55" i="1"/>
  <c r="AM56" i="1"/>
  <c r="AN56" i="1"/>
  <c r="O56" i="1"/>
  <c r="P56" i="1"/>
  <c r="AP56" i="1"/>
  <c r="AQ56" i="1"/>
  <c r="AR56" i="1"/>
  <c r="L56" i="1"/>
  <c r="AN57" i="1"/>
  <c r="O57" i="1"/>
  <c r="P57" i="1"/>
  <c r="AS57" i="1"/>
  <c r="AP57" i="1"/>
  <c r="AQ57" i="1"/>
  <c r="AR57" i="1"/>
  <c r="L57" i="1"/>
  <c r="AU58" i="1"/>
  <c r="AN58" i="1"/>
  <c r="O58" i="1"/>
  <c r="P58" i="1"/>
  <c r="AP58" i="1"/>
  <c r="AQ58" i="1"/>
  <c r="AR58" i="1"/>
  <c r="L58" i="1"/>
  <c r="AN59" i="1"/>
  <c r="O59" i="1"/>
  <c r="P59" i="1"/>
  <c r="AP59" i="1"/>
  <c r="AQ59" i="1"/>
  <c r="AR59" i="1"/>
  <c r="L59" i="1"/>
  <c r="AU60" i="1"/>
  <c r="AN60" i="1"/>
  <c r="AM60" i="1"/>
  <c r="AO60" i="1"/>
  <c r="AS60" i="1"/>
  <c r="AP60" i="1"/>
  <c r="AQ60" i="1"/>
  <c r="AR60" i="1"/>
  <c r="AN61" i="1"/>
  <c r="O61" i="1"/>
  <c r="P61" i="1"/>
  <c r="AP61" i="1"/>
  <c r="AQ61" i="1"/>
  <c r="AR61" i="1"/>
  <c r="L61" i="1"/>
  <c r="AN62" i="1"/>
  <c r="O62" i="1"/>
  <c r="P62" i="1"/>
  <c r="AP62" i="1"/>
  <c r="AQ62" i="1"/>
  <c r="AR62" i="1"/>
  <c r="L62" i="1"/>
  <c r="AN63" i="1"/>
  <c r="O63" i="1"/>
  <c r="P63" i="1"/>
  <c r="AP63" i="1"/>
  <c r="AQ63" i="1"/>
  <c r="AR63" i="1"/>
  <c r="L63" i="1"/>
  <c r="AO64" i="1"/>
  <c r="AN64" i="1"/>
  <c r="O64" i="1"/>
  <c r="P64" i="1"/>
  <c r="AM64" i="1"/>
  <c r="AS64" i="1"/>
  <c r="AP64" i="1"/>
  <c r="AQ64" i="1"/>
  <c r="AR64" i="1"/>
  <c r="L64" i="1"/>
  <c r="AN65" i="1"/>
  <c r="O65" i="1"/>
  <c r="P65" i="1"/>
  <c r="AP65" i="1"/>
  <c r="AQ65" i="1"/>
  <c r="AR65" i="1"/>
  <c r="L65" i="1"/>
  <c r="AS66" i="1"/>
  <c r="AN66" i="1"/>
  <c r="AM66" i="1"/>
  <c r="AO66" i="1"/>
  <c r="AP66" i="1"/>
  <c r="AQ66" i="1"/>
  <c r="AR66" i="1"/>
  <c r="AU66" i="1"/>
  <c r="AN67" i="1"/>
  <c r="O67" i="1"/>
  <c r="P67" i="1"/>
  <c r="AP67" i="1"/>
  <c r="AQ67" i="1"/>
  <c r="AR67" i="1"/>
  <c r="L67" i="1"/>
  <c r="AN68" i="1"/>
  <c r="O68" i="1"/>
  <c r="P68" i="1"/>
  <c r="AM68" i="1"/>
  <c r="AP68" i="1"/>
  <c r="AQ68" i="1"/>
  <c r="AR68" i="1"/>
  <c r="L68" i="1"/>
  <c r="AN69" i="1"/>
  <c r="O69" i="1"/>
  <c r="P69" i="1"/>
  <c r="AO69" i="1"/>
  <c r="AP69" i="1"/>
  <c r="AQ69" i="1"/>
  <c r="AR69" i="1"/>
  <c r="L69" i="1"/>
  <c r="AN70" i="1"/>
  <c r="O70" i="1"/>
  <c r="P70" i="1"/>
  <c r="AM70" i="1"/>
  <c r="AO70" i="1"/>
  <c r="AS70" i="1"/>
  <c r="AP70" i="1"/>
  <c r="AQ70" i="1"/>
  <c r="AR70" i="1"/>
  <c r="L70" i="1"/>
  <c r="AN71" i="1"/>
  <c r="O71" i="1"/>
  <c r="P71" i="1"/>
  <c r="AP71" i="1"/>
  <c r="AQ71" i="1"/>
  <c r="AR71" i="1"/>
  <c r="L71" i="1"/>
  <c r="AN72" i="1"/>
  <c r="O72" i="1"/>
  <c r="P72" i="1"/>
  <c r="AP72" i="1"/>
  <c r="AQ72" i="1"/>
  <c r="AR72" i="1"/>
  <c r="AS72" i="1"/>
  <c r="L72" i="1"/>
  <c r="AN73" i="1"/>
  <c r="O73" i="1"/>
  <c r="P73" i="1"/>
  <c r="AM73" i="1"/>
  <c r="AP73" i="1"/>
  <c r="AQ73" i="1"/>
  <c r="AR73" i="1"/>
  <c r="AS73" i="1"/>
  <c r="L73" i="1"/>
  <c r="AN74" i="1"/>
  <c r="O74" i="1"/>
  <c r="P74" i="1"/>
  <c r="AP74" i="1"/>
  <c r="AQ74" i="1"/>
  <c r="AR74" i="1"/>
  <c r="L74" i="1"/>
  <c r="AU74" i="1"/>
  <c r="AN75" i="1"/>
  <c r="O75" i="1"/>
  <c r="P75" i="1"/>
  <c r="AP75" i="1"/>
  <c r="AQ75" i="1"/>
  <c r="AR75" i="1"/>
  <c r="L75" i="1"/>
  <c r="AN76" i="1"/>
  <c r="O76" i="1"/>
  <c r="P76" i="1"/>
  <c r="AP76" i="1"/>
  <c r="AQ76" i="1"/>
  <c r="AR76" i="1"/>
  <c r="L76" i="1"/>
  <c r="AN77" i="1"/>
  <c r="O77" i="1"/>
  <c r="P77" i="1"/>
  <c r="AP77" i="1"/>
  <c r="AQ77" i="1"/>
  <c r="AR77" i="1"/>
  <c r="L77" i="1"/>
  <c r="AM78" i="1"/>
  <c r="AN78" i="1"/>
  <c r="O78" i="1"/>
  <c r="P78" i="1"/>
  <c r="AP78" i="1"/>
  <c r="AQ78" i="1"/>
  <c r="AR78" i="1"/>
  <c r="L78" i="1"/>
  <c r="AN79" i="1"/>
  <c r="O79" i="1"/>
  <c r="P79" i="1"/>
  <c r="AP79" i="1"/>
  <c r="AQ79" i="1"/>
  <c r="AR79" i="1"/>
  <c r="L79" i="1"/>
  <c r="AN80" i="1"/>
  <c r="O80" i="1"/>
  <c r="P80" i="1"/>
  <c r="AP80" i="1"/>
  <c r="AQ80" i="1"/>
  <c r="AR80" i="1"/>
  <c r="L80" i="1"/>
  <c r="AN81" i="1"/>
  <c r="O81" i="1"/>
  <c r="P81" i="1"/>
  <c r="AM81" i="1"/>
  <c r="AO81" i="1"/>
  <c r="AS81" i="1"/>
  <c r="AP81" i="1"/>
  <c r="AQ81" i="1"/>
  <c r="AR81" i="1"/>
  <c r="L81" i="1"/>
  <c r="AU81" i="1"/>
  <c r="AN82" i="1"/>
  <c r="O82" i="1"/>
  <c r="P82" i="1"/>
  <c r="AP82" i="1"/>
  <c r="AQ82" i="1"/>
  <c r="AR82" i="1"/>
  <c r="L82" i="1"/>
  <c r="AN83" i="1"/>
  <c r="O83" i="1"/>
  <c r="P83" i="1"/>
  <c r="AP83" i="1"/>
  <c r="AQ83" i="1"/>
  <c r="AR83" i="1"/>
  <c r="L83" i="1"/>
  <c r="AN84" i="1"/>
  <c r="O84" i="1"/>
  <c r="P84" i="1"/>
  <c r="AP84" i="1"/>
  <c r="AQ84" i="1"/>
  <c r="AR84" i="1"/>
  <c r="L84" i="1"/>
  <c r="AN85" i="1"/>
  <c r="O85" i="1"/>
  <c r="P85" i="1"/>
  <c r="AP85" i="1"/>
  <c r="AQ85" i="1"/>
  <c r="AR85" i="1"/>
  <c r="L85" i="1"/>
  <c r="AN86" i="1"/>
  <c r="O86" i="1"/>
  <c r="P86" i="1"/>
  <c r="AP86" i="1"/>
  <c r="AQ86" i="1"/>
  <c r="AR86" i="1"/>
  <c r="L86" i="1"/>
  <c r="AU86" i="1"/>
  <c r="AN87" i="1"/>
  <c r="O87" i="1"/>
  <c r="P87" i="1"/>
  <c r="AP87" i="1"/>
  <c r="AQ87" i="1"/>
  <c r="AR87" i="1"/>
  <c r="L87" i="1"/>
  <c r="AN88" i="1"/>
  <c r="O88" i="1"/>
  <c r="P88" i="1"/>
  <c r="AO88" i="1"/>
  <c r="AS88" i="1"/>
  <c r="AP88" i="1"/>
  <c r="AQ88" i="1"/>
  <c r="AR88" i="1"/>
  <c r="L88" i="1"/>
  <c r="AN89" i="1"/>
  <c r="AO89" i="1"/>
  <c r="AS89" i="1"/>
  <c r="AP89" i="1"/>
  <c r="AQ89" i="1"/>
  <c r="AR89" i="1"/>
  <c r="AO90" i="1"/>
  <c r="AN90" i="1"/>
  <c r="O90" i="1"/>
  <c r="P90" i="1"/>
  <c r="AM90" i="1"/>
  <c r="AP90" i="1"/>
  <c r="AQ90" i="1"/>
  <c r="AR90" i="1"/>
  <c r="L90" i="1"/>
  <c r="AN91" i="1"/>
  <c r="AP91" i="1"/>
  <c r="AQ91" i="1"/>
  <c r="AR91" i="1"/>
  <c r="AO92" i="1"/>
  <c r="AN92" i="1"/>
  <c r="O92" i="1"/>
  <c r="P92" i="1"/>
  <c r="AM92" i="1"/>
  <c r="AS92" i="1"/>
  <c r="AP92" i="1"/>
  <c r="AQ92" i="1"/>
  <c r="AR92" i="1"/>
  <c r="L92" i="1"/>
  <c r="AU92" i="1"/>
  <c r="AN93" i="1"/>
  <c r="O93" i="1"/>
  <c r="P93" i="1"/>
  <c r="AP93" i="1"/>
  <c r="AQ93" i="1"/>
  <c r="AR93" i="1"/>
  <c r="L93" i="1"/>
  <c r="AN94" i="1"/>
  <c r="O94" i="1"/>
  <c r="P94" i="1"/>
  <c r="AP94" i="1"/>
  <c r="AQ94" i="1"/>
  <c r="AR94" i="1"/>
  <c r="L94" i="1"/>
  <c r="AN95" i="1"/>
  <c r="AP95" i="1"/>
  <c r="AQ95" i="1"/>
  <c r="AR95" i="1"/>
  <c r="AM96" i="1"/>
  <c r="AN96" i="1"/>
  <c r="AO96" i="1"/>
  <c r="AS96" i="1"/>
  <c r="AP96" i="1"/>
  <c r="AQ96" i="1"/>
  <c r="AR96" i="1"/>
  <c r="AU96" i="1"/>
  <c r="AM97" i="1"/>
  <c r="AN97" i="1"/>
  <c r="O97" i="1"/>
  <c r="P97" i="1"/>
  <c r="AO97" i="1"/>
  <c r="AP97" i="1"/>
  <c r="AQ97" i="1"/>
  <c r="AR97" i="1"/>
  <c r="L97" i="1"/>
  <c r="AN98" i="1"/>
  <c r="O98" i="1"/>
  <c r="P98" i="1"/>
  <c r="AS98" i="1"/>
  <c r="AP98" i="1"/>
  <c r="AQ98" i="1"/>
  <c r="AR98" i="1"/>
  <c r="L98" i="1"/>
  <c r="AU98" i="1"/>
  <c r="AN99" i="1"/>
  <c r="O99" i="1"/>
  <c r="P99" i="1"/>
  <c r="AP99" i="1"/>
  <c r="AQ99" i="1"/>
  <c r="AR99" i="1"/>
  <c r="L99" i="1"/>
  <c r="AN100" i="1"/>
  <c r="O100" i="1"/>
  <c r="P100" i="1"/>
  <c r="AP100" i="1"/>
  <c r="AQ100" i="1"/>
  <c r="AR100" i="1"/>
  <c r="L100" i="1"/>
  <c r="AO101" i="1"/>
  <c r="AN101" i="1"/>
  <c r="AP101" i="1"/>
  <c r="AQ101" i="1"/>
  <c r="AR101" i="1"/>
  <c r="AN102" i="1"/>
  <c r="AP102" i="1"/>
  <c r="AQ102" i="1"/>
  <c r="AR102" i="1"/>
  <c r="AN103" i="1"/>
  <c r="O103" i="1"/>
  <c r="P103" i="1"/>
  <c r="AP103" i="1"/>
  <c r="AQ103" i="1"/>
  <c r="AR103" i="1"/>
  <c r="L103" i="1"/>
  <c r="AN104" i="1"/>
  <c r="O104" i="1"/>
  <c r="P104" i="1"/>
  <c r="AP104" i="1"/>
  <c r="AQ104" i="1"/>
  <c r="AR104" i="1"/>
  <c r="L104" i="1"/>
  <c r="AN105" i="1"/>
  <c r="AU105" i="1"/>
  <c r="AJ105" i="1" s="1"/>
  <c r="AK105" i="1" s="1"/>
  <c r="O105" i="1"/>
  <c r="P105" i="1"/>
  <c r="AP105" i="1"/>
  <c r="AQ105" i="1"/>
  <c r="AR105" i="1"/>
  <c r="AS105" i="1"/>
  <c r="L105" i="1"/>
  <c r="AU106" i="1"/>
  <c r="AN106" i="1"/>
  <c r="O106" i="1"/>
  <c r="P106" i="1"/>
  <c r="Q106" i="1"/>
  <c r="R106" i="1"/>
  <c r="S106" i="1"/>
  <c r="AP106" i="1"/>
  <c r="AQ106" i="1"/>
  <c r="AR106" i="1"/>
  <c r="L106" i="1"/>
  <c r="AN107" i="1"/>
  <c r="O107" i="1"/>
  <c r="P107" i="1"/>
  <c r="AP107" i="1"/>
  <c r="AQ107" i="1"/>
  <c r="AR107" i="1"/>
  <c r="L107" i="1"/>
  <c r="AO108" i="1"/>
  <c r="AN108" i="1"/>
  <c r="O108" i="1"/>
  <c r="P108" i="1"/>
  <c r="AP108" i="1"/>
  <c r="AQ108" i="1"/>
  <c r="AR108" i="1"/>
  <c r="L108" i="1"/>
  <c r="AN109" i="1"/>
  <c r="O109" i="1"/>
  <c r="P109" i="1"/>
  <c r="AP109" i="1"/>
  <c r="AQ109" i="1"/>
  <c r="AR109" i="1"/>
  <c r="L109" i="1"/>
  <c r="AU110" i="1"/>
  <c r="AN110" i="1"/>
  <c r="O110" i="1"/>
  <c r="P110" i="1"/>
  <c r="AM110" i="1"/>
  <c r="AO110" i="1"/>
  <c r="AS110" i="1"/>
  <c r="AP110" i="1"/>
  <c r="AQ110" i="1"/>
  <c r="AR110" i="1"/>
  <c r="L110" i="1"/>
  <c r="AN111" i="1"/>
  <c r="O111" i="1"/>
  <c r="P111" i="1"/>
  <c r="AP111" i="1"/>
  <c r="AQ111" i="1"/>
  <c r="AR111" i="1"/>
  <c r="L111" i="1"/>
  <c r="AM112" i="1"/>
  <c r="AN112" i="1"/>
  <c r="O112" i="1"/>
  <c r="P112" i="1"/>
  <c r="AO112" i="1"/>
  <c r="AS112" i="1"/>
  <c r="AP112" i="1"/>
  <c r="AQ112" i="1"/>
  <c r="AR112" i="1"/>
  <c r="L112" i="1"/>
  <c r="AU112" i="1"/>
  <c r="AN113" i="1"/>
  <c r="O113" i="1"/>
  <c r="P113" i="1"/>
  <c r="AP113" i="1"/>
  <c r="AQ113" i="1"/>
  <c r="AR113" i="1"/>
  <c r="L113" i="1"/>
  <c r="AU113" i="1"/>
  <c r="AM114" i="1"/>
  <c r="AN114" i="1"/>
  <c r="O114" i="1"/>
  <c r="P114" i="1"/>
  <c r="AO114" i="1"/>
  <c r="AS114" i="1"/>
  <c r="AP114" i="1"/>
  <c r="AQ114" i="1"/>
  <c r="AR114" i="1"/>
  <c r="L114" i="1"/>
  <c r="AN115" i="1"/>
  <c r="O115" i="1"/>
  <c r="P115" i="1"/>
  <c r="AP115" i="1"/>
  <c r="AQ115" i="1"/>
  <c r="AR115" i="1"/>
  <c r="L115" i="1"/>
  <c r="AM116" i="1"/>
  <c r="AN116" i="1"/>
  <c r="O116" i="1"/>
  <c r="P116" i="1"/>
  <c r="AP116" i="1"/>
  <c r="AQ116" i="1"/>
  <c r="AR116" i="1"/>
  <c r="L116" i="1"/>
  <c r="AN117" i="1"/>
  <c r="O117" i="1"/>
  <c r="P117" i="1"/>
  <c r="AP117" i="1"/>
  <c r="AQ117" i="1"/>
  <c r="AR117" i="1"/>
  <c r="L117" i="1"/>
  <c r="AN118" i="1"/>
  <c r="O118" i="1"/>
  <c r="P118" i="1"/>
  <c r="Q118" i="1"/>
  <c r="R118" i="1"/>
  <c r="S118" i="1"/>
  <c r="AQ118" i="1"/>
  <c r="AS118" i="1"/>
  <c r="AP118" i="1"/>
  <c r="AR118" i="1"/>
  <c r="L118" i="1"/>
  <c r="AU118" i="1"/>
  <c r="AN119" i="1"/>
  <c r="O119" i="1"/>
  <c r="P119" i="1"/>
  <c r="AP119" i="1"/>
  <c r="AQ119" i="1"/>
  <c r="AR119" i="1"/>
  <c r="L119" i="1"/>
  <c r="AN120" i="1"/>
  <c r="O120" i="1"/>
  <c r="P120" i="1"/>
  <c r="AP120" i="1"/>
  <c r="AQ120" i="1"/>
  <c r="AR120" i="1"/>
  <c r="L120" i="1"/>
  <c r="AN121" i="1"/>
  <c r="O121" i="1"/>
  <c r="P121" i="1"/>
  <c r="AP121" i="1"/>
  <c r="AQ121" i="1"/>
  <c r="AR121" i="1"/>
  <c r="L121" i="1"/>
  <c r="AN122" i="1"/>
  <c r="O122" i="1"/>
  <c r="P122" i="1"/>
  <c r="AO122" i="1"/>
  <c r="AS122" i="1"/>
  <c r="AP122" i="1"/>
  <c r="AQ122" i="1"/>
  <c r="AR122" i="1"/>
  <c r="L122" i="1"/>
  <c r="AN123" i="1"/>
  <c r="O123" i="1"/>
  <c r="P123" i="1"/>
  <c r="AP123" i="1"/>
  <c r="AQ123" i="1"/>
  <c r="AR123" i="1"/>
  <c r="L123" i="1"/>
  <c r="AU124" i="1"/>
  <c r="AJ124" i="1" s="1"/>
  <c r="AK124" i="1" s="1"/>
  <c r="AN124" i="1"/>
  <c r="O124" i="1"/>
  <c r="P124" i="1"/>
  <c r="AM124" i="1"/>
  <c r="AO124" i="1"/>
  <c r="AP124" i="1"/>
  <c r="AQ124" i="1"/>
  <c r="AR124" i="1"/>
  <c r="AS124" i="1"/>
  <c r="L124" i="1"/>
  <c r="AN125" i="1"/>
  <c r="AU125" i="1"/>
  <c r="AJ125" i="1" s="1"/>
  <c r="AK125" i="1" s="1"/>
  <c r="O125" i="1"/>
  <c r="P125" i="1"/>
  <c r="AP125" i="1"/>
  <c r="AQ125" i="1"/>
  <c r="AR125" i="1"/>
  <c r="L125" i="1"/>
  <c r="AN126" i="1"/>
  <c r="O126" i="1"/>
  <c r="P126" i="1"/>
  <c r="AP126" i="1"/>
  <c r="AQ126" i="1"/>
  <c r="AR126" i="1"/>
  <c r="L126" i="1"/>
  <c r="AN127" i="1"/>
  <c r="O127" i="1"/>
  <c r="P127" i="1"/>
  <c r="AP127" i="1"/>
  <c r="AQ127" i="1"/>
  <c r="AR127" i="1"/>
  <c r="L127" i="1"/>
  <c r="AU128" i="1"/>
  <c r="AN128" i="1"/>
  <c r="O128" i="1"/>
  <c r="P128" i="1"/>
  <c r="AP128" i="1"/>
  <c r="AQ128" i="1"/>
  <c r="AR128" i="1"/>
  <c r="L128" i="1"/>
  <c r="AN129" i="1"/>
  <c r="O129" i="1"/>
  <c r="P129" i="1"/>
  <c r="AP129" i="1"/>
  <c r="AQ129" i="1"/>
  <c r="AR129" i="1"/>
  <c r="L129" i="1"/>
  <c r="AO130" i="1"/>
  <c r="AN130" i="1"/>
  <c r="O130" i="1"/>
  <c r="P130" i="1"/>
  <c r="AP130" i="1"/>
  <c r="AQ130" i="1"/>
  <c r="AR130" i="1"/>
  <c r="L130" i="1"/>
  <c r="AN131" i="1"/>
  <c r="O131" i="1"/>
  <c r="P131" i="1"/>
  <c r="Q131" i="1"/>
  <c r="R131" i="1"/>
  <c r="S131" i="1"/>
  <c r="AP131" i="1"/>
  <c r="AQ131" i="1"/>
  <c r="AR131" i="1"/>
  <c r="L131" i="1"/>
  <c r="AS132" i="1"/>
  <c r="AN132" i="1"/>
  <c r="O132" i="1"/>
  <c r="P132" i="1"/>
  <c r="AP132" i="1"/>
  <c r="AQ132" i="1"/>
  <c r="AR132" i="1"/>
  <c r="L132" i="1"/>
  <c r="AN133" i="1"/>
  <c r="O133" i="1"/>
  <c r="P133" i="1"/>
  <c r="Q133" i="1"/>
  <c r="R133" i="1"/>
  <c r="S133" i="1"/>
  <c r="AP133" i="1"/>
  <c r="AQ133" i="1"/>
  <c r="AR133" i="1"/>
  <c r="L133" i="1"/>
  <c r="AN134" i="1"/>
  <c r="O134" i="1"/>
  <c r="P134" i="1"/>
  <c r="AM134" i="1"/>
  <c r="AP134" i="1"/>
  <c r="AQ134" i="1"/>
  <c r="AR134" i="1"/>
  <c r="L134" i="1"/>
  <c r="AN135" i="1"/>
  <c r="O135" i="1"/>
  <c r="P135" i="1"/>
  <c r="Q135" i="1"/>
  <c r="R135" i="1"/>
  <c r="S135" i="1"/>
  <c r="AQ135" i="1"/>
  <c r="AP135" i="1"/>
  <c r="AR135" i="1"/>
  <c r="L135" i="1"/>
  <c r="AN136" i="1"/>
  <c r="O136" i="1"/>
  <c r="P136" i="1"/>
  <c r="Q136" i="1"/>
  <c r="R136" i="1"/>
  <c r="S136" i="1"/>
  <c r="AQ136" i="1"/>
  <c r="AS136" i="1"/>
  <c r="AP136" i="1"/>
  <c r="AR136" i="1"/>
  <c r="L136" i="1"/>
  <c r="AN137" i="1"/>
  <c r="O137" i="1"/>
  <c r="P137" i="1"/>
  <c r="Q137" i="1"/>
  <c r="R137" i="1"/>
  <c r="S137" i="1"/>
  <c r="AQ137" i="1"/>
  <c r="AO137" i="1"/>
  <c r="AP137" i="1"/>
  <c r="AR137" i="1"/>
  <c r="L137" i="1"/>
  <c r="AN138" i="1"/>
  <c r="O138" i="1"/>
  <c r="P138" i="1"/>
  <c r="AO138" i="1"/>
  <c r="AS138" i="1"/>
  <c r="AP138" i="1"/>
  <c r="AQ138" i="1"/>
  <c r="AR138" i="1"/>
  <c r="L138" i="1"/>
  <c r="AN139" i="1"/>
  <c r="O139" i="1"/>
  <c r="P139" i="1"/>
  <c r="AP139" i="1"/>
  <c r="AQ139" i="1"/>
  <c r="AR139" i="1"/>
  <c r="L139" i="1"/>
  <c r="AN140" i="1"/>
  <c r="O140" i="1"/>
  <c r="P140" i="1"/>
  <c r="AO140" i="1"/>
  <c r="AP140" i="1"/>
  <c r="AQ140" i="1"/>
  <c r="AR140" i="1"/>
  <c r="L140" i="1"/>
  <c r="AN141" i="1"/>
  <c r="O141" i="1"/>
  <c r="P141" i="1"/>
  <c r="AM141" i="1"/>
  <c r="AP141" i="1"/>
  <c r="AQ141" i="1"/>
  <c r="AR141" i="1"/>
  <c r="L141" i="1"/>
  <c r="AN142" i="1"/>
  <c r="O142" i="1"/>
  <c r="P142" i="1"/>
  <c r="Q142" i="1"/>
  <c r="R142" i="1"/>
  <c r="S142" i="1"/>
  <c r="AP142" i="1"/>
  <c r="AS142" i="1"/>
  <c r="AQ142" i="1"/>
  <c r="AR142" i="1"/>
  <c r="L142" i="1"/>
  <c r="AN143" i="1"/>
  <c r="O143" i="1"/>
  <c r="P143" i="1"/>
  <c r="Q143" i="1"/>
  <c r="R143" i="1"/>
  <c r="S143" i="1"/>
  <c r="AR143" i="1"/>
  <c r="AP143" i="1"/>
  <c r="AQ143" i="1"/>
  <c r="L143" i="1"/>
  <c r="AN144" i="1"/>
  <c r="O144" i="1"/>
  <c r="P144" i="1"/>
  <c r="Q144" i="1"/>
  <c r="R144" i="1"/>
  <c r="S144" i="1"/>
  <c r="AP144" i="1"/>
  <c r="AS144" i="1"/>
  <c r="AO144" i="1"/>
  <c r="AQ144" i="1"/>
  <c r="AR144" i="1"/>
  <c r="L144" i="1"/>
  <c r="AN145" i="1"/>
  <c r="O145" i="1"/>
  <c r="P145" i="1"/>
  <c r="Q145" i="1"/>
  <c r="R145" i="1"/>
  <c r="S145" i="1"/>
  <c r="AR145" i="1"/>
  <c r="AP145" i="1"/>
  <c r="AQ145" i="1"/>
  <c r="L145" i="1"/>
  <c r="AN146" i="1"/>
  <c r="O146" i="1"/>
  <c r="P146" i="1"/>
  <c r="AP146" i="1"/>
  <c r="AQ146" i="1"/>
  <c r="AR146" i="1"/>
  <c r="L146" i="1"/>
  <c r="AN147" i="1"/>
  <c r="O147" i="1"/>
  <c r="P147" i="1"/>
  <c r="AP147" i="1"/>
  <c r="AQ147" i="1"/>
  <c r="AR147" i="1"/>
  <c r="L147" i="1"/>
  <c r="AO148" i="1"/>
  <c r="AN148" i="1"/>
  <c r="AP148" i="1"/>
  <c r="AQ148" i="1"/>
  <c r="AR148" i="1"/>
  <c r="AN149" i="1"/>
  <c r="O149" i="1"/>
  <c r="P149" i="1"/>
  <c r="AP149" i="1"/>
  <c r="AQ149" i="1"/>
  <c r="AR149" i="1"/>
  <c r="L149" i="1"/>
  <c r="AS150" i="1"/>
  <c r="AN150" i="1"/>
  <c r="AM150" i="1"/>
  <c r="AP150" i="1"/>
  <c r="AQ150" i="1"/>
  <c r="AR150" i="1"/>
  <c r="AU150" i="1"/>
  <c r="AN151" i="1"/>
  <c r="O151" i="1"/>
  <c r="P151" i="1"/>
  <c r="AP151" i="1"/>
  <c r="AQ151" i="1"/>
  <c r="AR151" i="1"/>
  <c r="L151" i="1"/>
  <c r="AN152" i="1"/>
  <c r="O152" i="1"/>
  <c r="P152" i="1"/>
  <c r="AP152" i="1"/>
  <c r="AQ152" i="1"/>
  <c r="AR152" i="1"/>
  <c r="L152" i="1"/>
  <c r="AN153" i="1"/>
  <c r="AP153" i="1"/>
  <c r="AQ153" i="1"/>
  <c r="AR153" i="1"/>
  <c r="AU153" i="1"/>
  <c r="AN154" i="1"/>
  <c r="O154" i="1"/>
  <c r="P154" i="1"/>
  <c r="AP154" i="1"/>
  <c r="AQ154" i="1"/>
  <c r="AR154" i="1"/>
  <c r="L154" i="1"/>
  <c r="AN155" i="1"/>
  <c r="O155" i="1"/>
  <c r="P155" i="1"/>
  <c r="AP155" i="1"/>
  <c r="AQ155" i="1"/>
  <c r="AR155" i="1"/>
  <c r="L155" i="1"/>
  <c r="AU156" i="1"/>
  <c r="AN156" i="1"/>
  <c r="O156" i="1"/>
  <c r="P156" i="1"/>
  <c r="AM156" i="1"/>
  <c r="AO156" i="1"/>
  <c r="AS156" i="1"/>
  <c r="AP156" i="1"/>
  <c r="AQ156" i="1"/>
  <c r="AR156" i="1"/>
  <c r="L156" i="1"/>
  <c r="AN157" i="1"/>
  <c r="O157" i="1"/>
  <c r="P157" i="1"/>
  <c r="AP157" i="1"/>
  <c r="AQ157" i="1"/>
  <c r="AR157" i="1"/>
  <c r="L157" i="1"/>
  <c r="AO158" i="1"/>
  <c r="AN158" i="1"/>
  <c r="O158" i="1"/>
  <c r="P158" i="1"/>
  <c r="AP158" i="1"/>
  <c r="AQ158" i="1"/>
  <c r="AR158" i="1"/>
  <c r="L158" i="1"/>
  <c r="AN159" i="1"/>
  <c r="O159" i="1"/>
  <c r="P159" i="1"/>
  <c r="AP159" i="1"/>
  <c r="AQ159" i="1"/>
  <c r="AR159" i="1"/>
  <c r="L159" i="1"/>
  <c r="AU160" i="1"/>
  <c r="AJ160" i="1" s="1"/>
  <c r="AK160" i="1" s="1"/>
  <c r="AN160" i="1"/>
  <c r="O160" i="1"/>
  <c r="P160" i="1"/>
  <c r="AP160" i="1"/>
  <c r="AQ160" i="1"/>
  <c r="AR160" i="1"/>
  <c r="L160" i="1"/>
  <c r="AN161" i="1"/>
  <c r="O161" i="1"/>
  <c r="P161" i="1"/>
  <c r="AP161" i="1"/>
  <c r="AQ161" i="1"/>
  <c r="AR161" i="1"/>
  <c r="L161" i="1"/>
  <c r="AN162" i="1"/>
  <c r="O162" i="1"/>
  <c r="P162" i="1"/>
  <c r="AP162" i="1"/>
  <c r="AQ162" i="1"/>
  <c r="AR162" i="1"/>
  <c r="L162" i="1"/>
  <c r="AN163" i="1"/>
  <c r="O163" i="1"/>
  <c r="P163" i="1"/>
  <c r="AP163" i="1"/>
  <c r="AQ163" i="1"/>
  <c r="AR163" i="1"/>
  <c r="L163" i="1"/>
  <c r="AS164" i="1"/>
  <c r="AN164" i="1"/>
  <c r="O164" i="1"/>
  <c r="P164" i="1"/>
  <c r="AM164" i="1"/>
  <c r="AP164" i="1"/>
  <c r="AQ164" i="1"/>
  <c r="AR164" i="1"/>
  <c r="L164" i="1"/>
  <c r="AU164" i="1"/>
  <c r="AN165" i="1"/>
  <c r="O165" i="1"/>
  <c r="P165" i="1"/>
  <c r="AP165" i="1"/>
  <c r="AQ165" i="1"/>
  <c r="AR165" i="1"/>
  <c r="L165" i="1"/>
  <c r="AN166" i="1"/>
  <c r="O166" i="1"/>
  <c r="P166" i="1"/>
  <c r="AP166" i="1"/>
  <c r="AQ166" i="1"/>
  <c r="AR166" i="1"/>
  <c r="L166" i="1"/>
  <c r="AN167" i="1"/>
  <c r="O167" i="1"/>
  <c r="P167" i="1"/>
  <c r="AP167" i="1"/>
  <c r="AQ167" i="1"/>
  <c r="AR167" i="1"/>
  <c r="L167" i="1"/>
  <c r="AM168" i="1"/>
  <c r="AN168" i="1"/>
  <c r="O168" i="1"/>
  <c r="P168" i="1"/>
  <c r="AS168" i="1"/>
  <c r="AP168" i="1"/>
  <c r="AQ168" i="1"/>
  <c r="AR168" i="1"/>
  <c r="L168" i="1"/>
  <c r="AO169" i="1"/>
  <c r="AN169" i="1"/>
  <c r="O169" i="1"/>
  <c r="P169" i="1"/>
  <c r="AM169" i="1"/>
  <c r="AS169" i="1"/>
  <c r="AP169" i="1"/>
  <c r="AQ169" i="1"/>
  <c r="AR169" i="1"/>
  <c r="L169" i="1"/>
  <c r="AU169" i="1"/>
  <c r="AN170" i="1"/>
  <c r="O170" i="1"/>
  <c r="P170" i="1"/>
  <c r="AP170" i="1"/>
  <c r="AQ170" i="1"/>
  <c r="AR170" i="1"/>
  <c r="L170" i="1"/>
  <c r="AN171" i="1"/>
  <c r="O171" i="1"/>
  <c r="P171" i="1"/>
  <c r="AP171" i="1"/>
  <c r="AQ171" i="1"/>
  <c r="AR171" i="1"/>
  <c r="L171" i="1"/>
  <c r="AN172" i="1"/>
  <c r="O172" i="1"/>
  <c r="P172" i="1"/>
  <c r="AM172" i="1"/>
  <c r="AO172" i="1"/>
  <c r="AS172" i="1"/>
  <c r="AP172" i="1"/>
  <c r="AQ172" i="1"/>
  <c r="AR172" i="1"/>
  <c r="L172" i="1"/>
  <c r="AU172" i="1"/>
  <c r="AN173" i="1"/>
  <c r="O173" i="1"/>
  <c r="P173" i="1"/>
  <c r="AP173" i="1"/>
  <c r="AQ173" i="1"/>
  <c r="AR173" i="1"/>
  <c r="L173" i="1"/>
  <c r="AO174" i="1"/>
  <c r="AN174" i="1"/>
  <c r="O174" i="1"/>
  <c r="P174" i="1"/>
  <c r="AP174" i="1"/>
  <c r="AQ174" i="1"/>
  <c r="AR174" i="1"/>
  <c r="AS174" i="1"/>
  <c r="L174" i="1"/>
  <c r="AN175" i="1"/>
  <c r="O175" i="1"/>
  <c r="P175" i="1"/>
  <c r="AP175" i="1"/>
  <c r="AQ175" i="1"/>
  <c r="AR175" i="1"/>
  <c r="L175" i="1"/>
  <c r="AM176" i="1"/>
  <c r="AN176" i="1"/>
  <c r="O176" i="1"/>
  <c r="P176" i="1"/>
  <c r="AP176" i="1"/>
  <c r="AQ176" i="1"/>
  <c r="AR176" i="1"/>
  <c r="L176" i="1"/>
  <c r="AN177" i="1"/>
  <c r="O177" i="1"/>
  <c r="P177" i="1"/>
  <c r="AS177" i="1"/>
  <c r="AP177" i="1"/>
  <c r="AQ177" i="1"/>
  <c r="AR177" i="1"/>
  <c r="L177" i="1"/>
  <c r="AU177" i="1"/>
  <c r="AN178" i="1"/>
  <c r="O178" i="1"/>
  <c r="P178" i="1"/>
  <c r="AP178" i="1"/>
  <c r="AQ178" i="1"/>
  <c r="AR178" i="1"/>
  <c r="L178" i="1"/>
  <c r="AN179" i="1"/>
  <c r="O179" i="1"/>
  <c r="P179" i="1"/>
  <c r="AP179" i="1"/>
  <c r="AQ179" i="1"/>
  <c r="AR179" i="1"/>
  <c r="L179" i="1"/>
  <c r="AN180" i="1"/>
  <c r="O180" i="1"/>
  <c r="P180" i="1"/>
  <c r="AM180" i="1"/>
  <c r="AO180" i="1"/>
  <c r="AS180" i="1"/>
  <c r="AP180" i="1"/>
  <c r="AQ180" i="1"/>
  <c r="AR180" i="1"/>
  <c r="L180" i="1"/>
  <c r="AU180" i="1"/>
  <c r="AN181" i="1"/>
  <c r="O181" i="1"/>
  <c r="P181" i="1"/>
  <c r="AP181" i="1"/>
  <c r="AQ181" i="1"/>
  <c r="AR181" i="1"/>
  <c r="L181" i="1"/>
  <c r="AN182" i="1"/>
  <c r="O182" i="1"/>
  <c r="P182" i="1"/>
  <c r="AM182" i="1"/>
  <c r="AP182" i="1"/>
  <c r="AQ182" i="1"/>
  <c r="AR182" i="1"/>
  <c r="L182" i="1"/>
  <c r="AU182" i="1"/>
  <c r="AN183" i="1"/>
  <c r="O183" i="1"/>
  <c r="P183" i="1"/>
  <c r="AP183" i="1"/>
  <c r="AQ183" i="1"/>
  <c r="AR183" i="1"/>
  <c r="L183" i="1"/>
  <c r="AN184" i="1"/>
  <c r="O184" i="1"/>
  <c r="P184" i="1"/>
  <c r="AS184" i="1"/>
  <c r="AP184" i="1"/>
  <c r="AQ184" i="1"/>
  <c r="AR184" i="1"/>
  <c r="L184" i="1"/>
  <c r="AN185" i="1"/>
  <c r="O185" i="1"/>
  <c r="P185" i="1"/>
  <c r="AS185" i="1"/>
  <c r="AP185" i="1"/>
  <c r="AQ185" i="1"/>
  <c r="AR185" i="1"/>
  <c r="L185" i="1"/>
  <c r="AN186" i="1"/>
  <c r="O186" i="1"/>
  <c r="P186" i="1"/>
  <c r="AP186" i="1"/>
  <c r="AQ186" i="1"/>
  <c r="AR186" i="1"/>
  <c r="L186" i="1"/>
  <c r="AN187" i="1"/>
  <c r="AP187" i="1"/>
  <c r="AQ187" i="1"/>
  <c r="AR187" i="1"/>
  <c r="AN188" i="1"/>
  <c r="O188" i="1"/>
  <c r="P188" i="1"/>
  <c r="AM188" i="1"/>
  <c r="AP188" i="1"/>
  <c r="AQ188" i="1"/>
  <c r="AR188" i="1"/>
  <c r="L188" i="1"/>
  <c r="AN189" i="1"/>
  <c r="O189" i="1"/>
  <c r="P189" i="1"/>
  <c r="AS189" i="1"/>
  <c r="AP189" i="1"/>
  <c r="AQ189" i="1"/>
  <c r="AR189" i="1"/>
  <c r="L189" i="1"/>
  <c r="AN190" i="1"/>
  <c r="AM190" i="1"/>
  <c r="AO190" i="1"/>
  <c r="AS190" i="1"/>
  <c r="AP190" i="1"/>
  <c r="AQ190" i="1"/>
  <c r="AR190" i="1"/>
  <c r="AU190" i="1"/>
  <c r="AN191" i="1"/>
  <c r="O191" i="1"/>
  <c r="P191" i="1"/>
  <c r="AP191" i="1"/>
  <c r="AQ191" i="1"/>
  <c r="AR191" i="1"/>
  <c r="L191" i="1"/>
  <c r="AN192" i="1"/>
  <c r="AP192" i="1"/>
  <c r="AQ192" i="1"/>
  <c r="AR192" i="1"/>
  <c r="AN193" i="1"/>
  <c r="O193" i="1"/>
  <c r="P193" i="1"/>
  <c r="AP193" i="1"/>
  <c r="AQ193" i="1"/>
  <c r="AR193" i="1"/>
  <c r="L193" i="1"/>
  <c r="AN194" i="1"/>
  <c r="O194" i="1"/>
  <c r="P194" i="1"/>
  <c r="AP194" i="1"/>
  <c r="AQ194" i="1"/>
  <c r="AR194" i="1"/>
  <c r="L194" i="1"/>
  <c r="AN195" i="1"/>
  <c r="O195" i="1"/>
  <c r="P195" i="1"/>
  <c r="AP195" i="1"/>
  <c r="AQ195" i="1"/>
  <c r="AR195" i="1"/>
  <c r="L195" i="1"/>
  <c r="AN196" i="1"/>
  <c r="O196" i="1"/>
  <c r="P196" i="1"/>
  <c r="AP196" i="1"/>
  <c r="AQ196" i="1"/>
  <c r="AR196" i="1"/>
  <c r="L196" i="1"/>
  <c r="AN197" i="1"/>
  <c r="O197" i="1"/>
  <c r="P197" i="1"/>
  <c r="AP197" i="1"/>
  <c r="AQ197" i="1"/>
  <c r="AR197" i="1"/>
  <c r="L197" i="1"/>
  <c r="AN198" i="1"/>
  <c r="AM198" i="1"/>
  <c r="AP198" i="1"/>
  <c r="AQ198" i="1"/>
  <c r="AR198" i="1"/>
  <c r="AN199" i="1"/>
  <c r="O199" i="1"/>
  <c r="P199" i="1"/>
  <c r="AP199" i="1"/>
  <c r="AQ199" i="1"/>
  <c r="AR199" i="1"/>
  <c r="L199" i="1"/>
  <c r="AN200" i="1"/>
  <c r="O200" i="1"/>
  <c r="P200" i="1"/>
  <c r="AP200" i="1"/>
  <c r="AQ200" i="1"/>
  <c r="AR200" i="1"/>
  <c r="L200" i="1"/>
  <c r="AN201" i="1"/>
  <c r="AU201" i="1"/>
  <c r="AJ201" i="1" s="1"/>
  <c r="AK201" i="1" s="1"/>
  <c r="O201" i="1"/>
  <c r="P201" i="1"/>
  <c r="AM201" i="1"/>
  <c r="AP201" i="1"/>
  <c r="AQ201" i="1"/>
  <c r="AR201" i="1"/>
  <c r="L201" i="1"/>
  <c r="AN202" i="1"/>
  <c r="O202" i="1"/>
  <c r="P202" i="1"/>
  <c r="AP202" i="1"/>
  <c r="AQ202" i="1"/>
  <c r="AR202" i="1"/>
  <c r="AS202" i="1"/>
  <c r="L202" i="1"/>
  <c r="AN203" i="1"/>
  <c r="O203" i="1"/>
  <c r="P203" i="1"/>
  <c r="AP203" i="1"/>
  <c r="AQ203" i="1"/>
  <c r="AR203" i="1"/>
  <c r="L203" i="1"/>
  <c r="AN204" i="1"/>
  <c r="AP204" i="1"/>
  <c r="AQ204" i="1"/>
  <c r="AR204" i="1"/>
  <c r="AN205" i="1"/>
  <c r="O205" i="1"/>
  <c r="P205" i="1"/>
  <c r="AP205" i="1"/>
  <c r="AQ205" i="1"/>
  <c r="AR205" i="1"/>
  <c r="L205" i="1"/>
  <c r="AN206" i="1"/>
  <c r="O206" i="1"/>
  <c r="P206" i="1"/>
  <c r="AP206" i="1"/>
  <c r="AQ206" i="1"/>
  <c r="AR206" i="1"/>
  <c r="L206" i="1"/>
  <c r="AN207" i="1"/>
  <c r="O207" i="1"/>
  <c r="P207" i="1"/>
  <c r="AP207" i="1"/>
  <c r="AQ207" i="1"/>
  <c r="AR207" i="1"/>
  <c r="L207" i="1"/>
  <c r="AN208" i="1"/>
  <c r="O208" i="1"/>
  <c r="P208" i="1"/>
  <c r="AP208" i="1"/>
  <c r="AQ208" i="1"/>
  <c r="AR208" i="1"/>
  <c r="L208" i="1"/>
  <c r="AN209" i="1"/>
  <c r="O209" i="1"/>
  <c r="P209" i="1"/>
  <c r="Q209" i="1"/>
  <c r="R209" i="1"/>
  <c r="S209" i="1"/>
  <c r="AP209" i="1"/>
  <c r="AO209" i="1"/>
  <c r="AQ209" i="1"/>
  <c r="AR209" i="1"/>
  <c r="L209" i="1"/>
  <c r="AN210" i="1"/>
  <c r="AP210" i="1"/>
  <c r="AQ210" i="1"/>
  <c r="AR210" i="1"/>
  <c r="AN211" i="1"/>
  <c r="AP211" i="1"/>
  <c r="AQ211" i="1"/>
  <c r="AR211" i="1"/>
  <c r="AN212" i="1"/>
  <c r="O212" i="1"/>
  <c r="P212" i="1"/>
  <c r="AS212" i="1"/>
  <c r="AP212" i="1"/>
  <c r="AQ212" i="1"/>
  <c r="AR212" i="1"/>
  <c r="L212" i="1"/>
  <c r="AN213" i="1"/>
  <c r="AP213" i="1"/>
  <c r="AQ213" i="1"/>
  <c r="AR213" i="1"/>
  <c r="AM214" i="1"/>
  <c r="AN214" i="1"/>
  <c r="O214" i="1"/>
  <c r="P214" i="1"/>
  <c r="AS214" i="1"/>
  <c r="AP214" i="1"/>
  <c r="AQ214" i="1"/>
  <c r="AR214" i="1"/>
  <c r="L214" i="1"/>
  <c r="AN215" i="1"/>
  <c r="AP215" i="1"/>
  <c r="AQ215" i="1"/>
  <c r="AR215" i="1"/>
  <c r="AM216" i="1"/>
  <c r="AN216" i="1"/>
  <c r="O216" i="1"/>
  <c r="P216" i="1"/>
  <c r="AS216" i="1"/>
  <c r="AP216" i="1"/>
  <c r="AQ216" i="1"/>
  <c r="AR216" i="1"/>
  <c r="L216" i="1"/>
  <c r="AN217" i="1"/>
  <c r="AM217" i="1"/>
  <c r="AS217" i="1"/>
  <c r="AP217" i="1"/>
  <c r="AO217" i="1"/>
  <c r="AQ217" i="1"/>
  <c r="AR217" i="1"/>
  <c r="AU217" i="1"/>
  <c r="AS218" i="1"/>
  <c r="AN218" i="1"/>
  <c r="AP218" i="1"/>
  <c r="AQ218" i="1"/>
  <c r="AR218" i="1"/>
  <c r="AN219" i="1"/>
  <c r="AP219" i="1"/>
  <c r="AQ219" i="1"/>
  <c r="AR219" i="1"/>
  <c r="AN220" i="1"/>
  <c r="O220" i="1"/>
  <c r="P220" i="1"/>
  <c r="AO220" i="1"/>
  <c r="AP220" i="1"/>
  <c r="AQ220" i="1"/>
  <c r="AR220" i="1"/>
  <c r="L220" i="1"/>
  <c r="AN221" i="1"/>
  <c r="O221" i="1"/>
  <c r="P221" i="1"/>
  <c r="Q221" i="1"/>
  <c r="R221" i="1"/>
  <c r="S221" i="1"/>
  <c r="AQ221" i="1"/>
  <c r="AS221" i="1"/>
  <c r="AP221" i="1"/>
  <c r="AR221" i="1"/>
  <c r="L221" i="1"/>
  <c r="AS222" i="1"/>
  <c r="AN222" i="1"/>
  <c r="O222" i="1"/>
  <c r="P222" i="1"/>
  <c r="AO222" i="1"/>
  <c r="AP222" i="1"/>
  <c r="AQ222" i="1"/>
  <c r="AR222" i="1"/>
  <c r="L222" i="1"/>
  <c r="AN223" i="1"/>
  <c r="AQ223" i="1"/>
  <c r="AP223" i="1"/>
  <c r="AR223" i="1"/>
  <c r="AN224" i="1"/>
  <c r="O224" i="1"/>
  <c r="P224" i="1"/>
  <c r="AS224" i="1"/>
  <c r="AP224" i="1"/>
  <c r="AQ224" i="1"/>
  <c r="AR224" i="1"/>
  <c r="L224" i="1"/>
  <c r="AU224" i="1"/>
  <c r="AM225" i="1"/>
  <c r="AS225" i="1"/>
  <c r="AN225" i="1"/>
  <c r="AQ225" i="1"/>
  <c r="AO225" i="1"/>
  <c r="AP225" i="1"/>
  <c r="AR225" i="1"/>
  <c r="AN226" i="1"/>
  <c r="O226" i="1"/>
  <c r="P226" i="1"/>
  <c r="AM226" i="1"/>
  <c r="AS226" i="1"/>
  <c r="AP226" i="1"/>
  <c r="AQ226" i="1"/>
  <c r="AR226" i="1"/>
  <c r="L226" i="1"/>
  <c r="AN227" i="1"/>
  <c r="O227" i="1"/>
  <c r="P227" i="1"/>
  <c r="AP227" i="1"/>
  <c r="AQ227" i="1"/>
  <c r="AR227" i="1"/>
  <c r="L227" i="1"/>
  <c r="AM228" i="1"/>
  <c r="AN228" i="1"/>
  <c r="O228" i="1"/>
  <c r="P228" i="1"/>
  <c r="AP228" i="1"/>
  <c r="AQ228" i="1"/>
  <c r="AR228" i="1"/>
  <c r="L228" i="1"/>
  <c r="AN229" i="1"/>
  <c r="O229" i="1"/>
  <c r="P229" i="1"/>
  <c r="AP229" i="1"/>
  <c r="AQ229" i="1"/>
  <c r="AR229" i="1"/>
  <c r="L229" i="1"/>
  <c r="AM230" i="1"/>
  <c r="AN230" i="1"/>
  <c r="O230" i="1"/>
  <c r="P230" i="1"/>
  <c r="AP230" i="1"/>
  <c r="AQ230" i="1"/>
  <c r="AR230" i="1"/>
  <c r="L230" i="1"/>
  <c r="AN231" i="1"/>
  <c r="AP231" i="1"/>
  <c r="AQ231" i="1"/>
  <c r="AR231" i="1"/>
  <c r="AO232" i="1"/>
  <c r="AN232" i="1"/>
  <c r="O232" i="1"/>
  <c r="P232" i="1"/>
  <c r="AP232" i="1"/>
  <c r="AQ232" i="1"/>
  <c r="AR232" i="1"/>
  <c r="L232" i="1"/>
  <c r="AQ233" i="1"/>
  <c r="AR233" i="1"/>
  <c r="L233" i="1"/>
  <c r="AU233" i="1"/>
  <c r="AN234" i="1"/>
  <c r="O234" i="1"/>
  <c r="P234" i="1"/>
  <c r="AP234" i="1"/>
  <c r="AQ234" i="1"/>
  <c r="AR234" i="1"/>
  <c r="L234" i="1"/>
  <c r="AN235" i="1"/>
  <c r="AP235" i="1"/>
  <c r="AQ235" i="1"/>
  <c r="AR235" i="1"/>
  <c r="AN236" i="1"/>
  <c r="AP236" i="1"/>
  <c r="AQ236" i="1"/>
  <c r="AR236" i="1"/>
  <c r="AN237" i="1"/>
  <c r="AP237" i="1"/>
  <c r="AQ237" i="1"/>
  <c r="AR237" i="1"/>
  <c r="AN238" i="1"/>
  <c r="O238" i="1"/>
  <c r="P238" i="1"/>
  <c r="AP238" i="1"/>
  <c r="AQ238" i="1"/>
  <c r="AR238" i="1"/>
  <c r="L238" i="1"/>
  <c r="AN239" i="1"/>
  <c r="O239" i="1"/>
  <c r="P239" i="1"/>
  <c r="AP239" i="1"/>
  <c r="AQ239" i="1"/>
  <c r="AR239" i="1"/>
  <c r="L239" i="1"/>
  <c r="AN240" i="1"/>
  <c r="O240" i="1"/>
  <c r="P240" i="1"/>
  <c r="AM240" i="1"/>
  <c r="AP240" i="1"/>
  <c r="AQ240" i="1"/>
  <c r="AR240" i="1"/>
  <c r="L240" i="1"/>
  <c r="AM241" i="1"/>
  <c r="AN241" i="1"/>
  <c r="O241" i="1"/>
  <c r="P241" i="1"/>
  <c r="AO241" i="1"/>
  <c r="AS241" i="1"/>
  <c r="AP241" i="1"/>
  <c r="AQ241" i="1"/>
  <c r="AR241" i="1"/>
  <c r="L241" i="1"/>
  <c r="AO242" i="1"/>
  <c r="AN242" i="1"/>
  <c r="AP242" i="1"/>
  <c r="AQ242" i="1"/>
  <c r="AR242" i="1"/>
  <c r="AN243" i="1"/>
  <c r="O243" i="1"/>
  <c r="P243" i="1"/>
  <c r="AP243" i="1"/>
  <c r="AQ243" i="1"/>
  <c r="AR243" i="1"/>
  <c r="L243" i="1"/>
  <c r="AN244" i="1"/>
  <c r="O244" i="1"/>
  <c r="P244" i="1"/>
  <c r="AO244" i="1"/>
  <c r="AP244" i="1"/>
  <c r="AQ244" i="1"/>
  <c r="AR244" i="1"/>
  <c r="L244" i="1"/>
  <c r="AN245" i="1"/>
  <c r="AP245" i="1"/>
  <c r="AQ245" i="1"/>
  <c r="AR245" i="1"/>
  <c r="AN246" i="1"/>
  <c r="O246" i="1"/>
  <c r="P246" i="1"/>
  <c r="AO246" i="1"/>
  <c r="AP246" i="1"/>
  <c r="AQ246" i="1"/>
  <c r="AR246" i="1"/>
  <c r="L246" i="1"/>
  <c r="AU246" i="1"/>
  <c r="AN247" i="1"/>
  <c r="O247" i="1"/>
  <c r="P247" i="1"/>
  <c r="AP247" i="1"/>
  <c r="AQ247" i="1"/>
  <c r="AR247" i="1"/>
  <c r="L247" i="1"/>
  <c r="AM248" i="1"/>
  <c r="AN248" i="1"/>
  <c r="O248" i="1"/>
  <c r="P248" i="1"/>
  <c r="AO248" i="1"/>
  <c r="AP248" i="1"/>
  <c r="AQ248" i="1"/>
  <c r="AR248" i="1"/>
  <c r="L248" i="1"/>
  <c r="AN249" i="1"/>
  <c r="AP249" i="1"/>
  <c r="AQ249" i="1"/>
  <c r="AR249" i="1"/>
  <c r="AU249" i="1"/>
  <c r="AS250" i="1"/>
  <c r="AN250" i="1"/>
  <c r="O250" i="1"/>
  <c r="P250" i="1"/>
  <c r="AM250" i="1"/>
  <c r="AO250" i="1"/>
  <c r="AP250" i="1"/>
  <c r="AQ250" i="1"/>
  <c r="AR250" i="1"/>
  <c r="L250" i="1"/>
  <c r="AU250" i="1"/>
  <c r="AN251" i="1"/>
  <c r="O251" i="1"/>
  <c r="P251" i="1"/>
  <c r="AP251" i="1"/>
  <c r="AQ251" i="1"/>
  <c r="AR251" i="1"/>
  <c r="L251" i="1"/>
  <c r="AN252" i="1"/>
  <c r="O252" i="1"/>
  <c r="P252" i="1"/>
  <c r="AP252" i="1"/>
  <c r="AQ252" i="1"/>
  <c r="AR252" i="1"/>
  <c r="L252" i="1"/>
  <c r="AN253" i="1"/>
  <c r="O253" i="1"/>
  <c r="P253" i="1"/>
  <c r="AP253" i="1"/>
  <c r="AQ253" i="1"/>
  <c r="AR253" i="1"/>
  <c r="L253" i="1"/>
  <c r="AN254" i="1"/>
  <c r="O254" i="1"/>
  <c r="P254" i="1"/>
  <c r="Q254" i="1"/>
  <c r="R254" i="1"/>
  <c r="S254" i="1"/>
  <c r="AP254" i="1"/>
  <c r="AS254" i="1"/>
  <c r="AO254" i="1"/>
  <c r="AQ254" i="1"/>
  <c r="AR254" i="1"/>
  <c r="L254" i="1"/>
  <c r="AN255" i="1"/>
  <c r="O255" i="1"/>
  <c r="P255" i="1"/>
  <c r="Q255" i="1"/>
  <c r="R255" i="1"/>
  <c r="S255" i="1"/>
  <c r="AP255" i="1"/>
  <c r="AQ255" i="1"/>
  <c r="AR255" i="1"/>
  <c r="L255" i="1"/>
  <c r="AM256" i="1"/>
  <c r="AN256" i="1"/>
  <c r="AO256" i="1"/>
  <c r="AS256" i="1"/>
  <c r="AP256" i="1"/>
  <c r="AQ256" i="1"/>
  <c r="AR256" i="1"/>
  <c r="AU256" i="1"/>
  <c r="AM257" i="1"/>
  <c r="AN257" i="1"/>
  <c r="O257" i="1"/>
  <c r="P257" i="1"/>
  <c r="AO257" i="1"/>
  <c r="AS257" i="1"/>
  <c r="AP257" i="1"/>
  <c r="AQ257" i="1"/>
  <c r="AR257" i="1"/>
  <c r="L257" i="1"/>
  <c r="AU257" i="1"/>
  <c r="AN258" i="1"/>
  <c r="O258" i="1"/>
  <c r="P258" i="1"/>
  <c r="AP258" i="1"/>
  <c r="AQ258" i="1"/>
  <c r="AR258" i="1"/>
  <c r="L258" i="1"/>
  <c r="AN259" i="1"/>
  <c r="O259" i="1"/>
  <c r="P259" i="1"/>
  <c r="AP259" i="1"/>
  <c r="AQ259" i="1"/>
  <c r="AR259" i="1"/>
  <c r="L259" i="1"/>
  <c r="AN260" i="1"/>
  <c r="O260" i="1"/>
  <c r="P260" i="1"/>
  <c r="Q260" i="1"/>
  <c r="R260" i="1"/>
  <c r="S260" i="1"/>
  <c r="AQ260" i="1"/>
  <c r="AS260" i="1"/>
  <c r="AP260" i="1"/>
  <c r="AR260" i="1"/>
  <c r="L260" i="1"/>
  <c r="AN261" i="1"/>
  <c r="O261" i="1"/>
  <c r="P261" i="1"/>
  <c r="Q261" i="1"/>
  <c r="R261" i="1"/>
  <c r="S261" i="1"/>
  <c r="AQ261" i="1"/>
  <c r="AP261" i="1"/>
  <c r="AR261" i="1"/>
  <c r="L261" i="1"/>
  <c r="AM262" i="1"/>
  <c r="AS262" i="1"/>
  <c r="AN262" i="1"/>
  <c r="O262" i="1"/>
  <c r="P262" i="1"/>
  <c r="Q262" i="1"/>
  <c r="R262" i="1"/>
  <c r="S262" i="1"/>
  <c r="AP262" i="1"/>
  <c r="AO262" i="1"/>
  <c r="AQ262" i="1"/>
  <c r="AR262" i="1"/>
  <c r="L262" i="1"/>
  <c r="AN263" i="1"/>
  <c r="AP263" i="1"/>
  <c r="AQ263" i="1"/>
  <c r="AR263" i="1"/>
  <c r="AN264" i="1"/>
  <c r="AO264" i="1"/>
  <c r="AS264" i="1"/>
  <c r="AP264" i="1"/>
  <c r="AQ264" i="1"/>
  <c r="AR264" i="1"/>
  <c r="AN265" i="1"/>
  <c r="O265" i="1"/>
  <c r="P265" i="1"/>
  <c r="AP265" i="1"/>
  <c r="AQ265" i="1"/>
  <c r="AR265" i="1"/>
  <c r="L265" i="1"/>
  <c r="AO266" i="1"/>
  <c r="AN266" i="1"/>
  <c r="O266" i="1"/>
  <c r="P266" i="1"/>
  <c r="Q266" i="1"/>
  <c r="R266" i="1"/>
  <c r="S266" i="1"/>
  <c r="AQ266" i="1"/>
  <c r="AS266" i="1"/>
  <c r="AP266" i="1"/>
  <c r="AR266" i="1"/>
  <c r="L266" i="1"/>
  <c r="AN267" i="1"/>
  <c r="O267" i="1"/>
  <c r="P267" i="1"/>
  <c r="AP267" i="1"/>
  <c r="AQ267" i="1"/>
  <c r="AR267" i="1"/>
  <c r="L267" i="1"/>
  <c r="AN268" i="1"/>
  <c r="AQ268" i="1"/>
  <c r="AP268" i="1"/>
  <c r="AR268" i="1"/>
  <c r="AN269" i="1"/>
  <c r="O269" i="1"/>
  <c r="P269" i="1"/>
  <c r="AP269" i="1"/>
  <c r="AQ269" i="1"/>
  <c r="AR269" i="1"/>
  <c r="L269" i="1"/>
  <c r="AU269" i="1"/>
  <c r="AN270" i="1"/>
  <c r="AQ270" i="1"/>
  <c r="AS270" i="1"/>
  <c r="AP270" i="1"/>
  <c r="AR270" i="1"/>
  <c r="AN271" i="1"/>
  <c r="O271" i="1"/>
  <c r="P271" i="1"/>
  <c r="AP271" i="1"/>
  <c r="AQ271" i="1"/>
  <c r="AR271" i="1"/>
  <c r="L271" i="1"/>
  <c r="AN272" i="1"/>
  <c r="O272" i="1"/>
  <c r="P272" i="1"/>
  <c r="AP272" i="1"/>
  <c r="AQ272" i="1"/>
  <c r="AR272" i="1"/>
  <c r="L272" i="1"/>
  <c r="AM273" i="1"/>
  <c r="AN273" i="1"/>
  <c r="O273" i="1"/>
  <c r="P273" i="1"/>
  <c r="AO273" i="1"/>
  <c r="AS273" i="1"/>
  <c r="AP273" i="1"/>
  <c r="AQ273" i="1"/>
  <c r="AR273" i="1"/>
  <c r="L273" i="1"/>
  <c r="AU273" i="1"/>
  <c r="AN274" i="1"/>
  <c r="O274" i="1"/>
  <c r="P274" i="1"/>
  <c r="AM274" i="1"/>
  <c r="AP274" i="1"/>
  <c r="AQ274" i="1"/>
  <c r="AR274" i="1"/>
  <c r="L274" i="1"/>
  <c r="AN275" i="1"/>
  <c r="O275" i="1"/>
  <c r="P275" i="1"/>
  <c r="AP275" i="1"/>
  <c r="AQ275" i="1"/>
  <c r="AR275" i="1"/>
  <c r="L275" i="1"/>
  <c r="AN276" i="1"/>
  <c r="O276" i="1"/>
  <c r="P276" i="1"/>
  <c r="AP276" i="1"/>
  <c r="AQ276" i="1"/>
  <c r="AR276" i="1"/>
  <c r="L276" i="1"/>
  <c r="AU276" i="1"/>
  <c r="AN277" i="1"/>
  <c r="O277" i="1"/>
  <c r="P277" i="1"/>
  <c r="AP277" i="1"/>
  <c r="AQ277" i="1"/>
  <c r="AR277" i="1"/>
  <c r="L277" i="1"/>
  <c r="AN278" i="1"/>
  <c r="AO278" i="1"/>
  <c r="AP278" i="1"/>
  <c r="AQ278" i="1"/>
  <c r="AR278" i="1"/>
  <c r="AU278" i="1"/>
  <c r="AN279" i="1"/>
  <c r="O279" i="1"/>
  <c r="P279" i="1"/>
  <c r="AP279" i="1"/>
  <c r="AQ279" i="1"/>
  <c r="AR279" i="1"/>
  <c r="L279" i="1"/>
  <c r="AN280" i="1"/>
  <c r="O280" i="1"/>
  <c r="P280" i="1"/>
  <c r="AP280" i="1"/>
  <c r="AQ280" i="1"/>
  <c r="AR280" i="1"/>
  <c r="L280" i="1"/>
  <c r="AN281" i="1"/>
  <c r="O281" i="1"/>
  <c r="P281" i="1"/>
  <c r="AM281" i="1"/>
  <c r="AO281" i="1"/>
  <c r="AP281" i="1"/>
  <c r="AQ281" i="1"/>
  <c r="AR281" i="1"/>
  <c r="L281" i="1"/>
  <c r="AN282" i="1"/>
  <c r="O282" i="1"/>
  <c r="P282" i="1"/>
  <c r="AM282" i="1"/>
  <c r="AJ282" i="1" s="1"/>
  <c r="AK282" i="1" s="1"/>
  <c r="AO282" i="1"/>
  <c r="AS282" i="1"/>
  <c r="AP282" i="1"/>
  <c r="AQ282" i="1"/>
  <c r="AR282" i="1"/>
  <c r="L282" i="1"/>
  <c r="AU282" i="1"/>
  <c r="AN283" i="1"/>
  <c r="AP283" i="1"/>
  <c r="AQ283" i="1"/>
  <c r="AR283" i="1"/>
  <c r="AN284" i="1"/>
  <c r="O284" i="1"/>
  <c r="P284" i="1"/>
  <c r="AP284" i="1"/>
  <c r="AQ284" i="1"/>
  <c r="AR284" i="1"/>
  <c r="L284" i="1"/>
  <c r="AU284" i="1"/>
  <c r="AN285" i="1"/>
  <c r="O285" i="1"/>
  <c r="P285" i="1"/>
  <c r="AP285" i="1"/>
  <c r="AQ285" i="1"/>
  <c r="AR285" i="1"/>
  <c r="L285" i="1"/>
  <c r="AN286" i="1"/>
  <c r="O286" i="1"/>
  <c r="P286" i="1"/>
  <c r="AP286" i="1"/>
  <c r="AQ286" i="1"/>
  <c r="AR286" i="1"/>
  <c r="L286" i="1"/>
  <c r="AN287" i="1"/>
  <c r="O287" i="1"/>
  <c r="P287" i="1"/>
  <c r="AP287" i="1"/>
  <c r="AQ287" i="1"/>
  <c r="AR287" i="1"/>
  <c r="L287" i="1"/>
  <c r="AO288" i="1"/>
  <c r="AN288" i="1"/>
  <c r="O288" i="1"/>
  <c r="P288" i="1"/>
  <c r="AP288" i="1"/>
  <c r="AQ288" i="1"/>
  <c r="AR288" i="1"/>
  <c r="L288" i="1"/>
  <c r="AN289" i="1"/>
  <c r="O289" i="1"/>
  <c r="P289" i="1"/>
  <c r="AO289" i="1"/>
  <c r="AS289" i="1"/>
  <c r="AP289" i="1"/>
  <c r="AQ289" i="1"/>
  <c r="AR289" i="1"/>
  <c r="L289" i="1"/>
  <c r="AM290" i="1"/>
  <c r="AN290" i="1"/>
  <c r="O290" i="1"/>
  <c r="P290" i="1"/>
  <c r="AS290" i="1"/>
  <c r="AP290" i="1"/>
  <c r="AQ290" i="1"/>
  <c r="AR290" i="1"/>
  <c r="L290" i="1"/>
  <c r="AU290" i="1"/>
  <c r="AN291" i="1"/>
  <c r="O291" i="1"/>
  <c r="P291" i="1"/>
  <c r="AP291" i="1"/>
  <c r="AQ291" i="1"/>
  <c r="AR291" i="1"/>
  <c r="L291" i="1"/>
  <c r="AN292" i="1"/>
  <c r="O292" i="1"/>
  <c r="P292" i="1"/>
  <c r="AP292" i="1"/>
  <c r="AQ292" i="1"/>
  <c r="AR292" i="1"/>
  <c r="L292" i="1"/>
  <c r="AN293" i="1"/>
  <c r="O293" i="1"/>
  <c r="P293" i="1"/>
  <c r="AP293" i="1"/>
  <c r="AQ293" i="1"/>
  <c r="AR293" i="1"/>
  <c r="L293" i="1"/>
  <c r="AN294" i="1"/>
  <c r="O294" i="1"/>
  <c r="P294" i="1"/>
  <c r="AM294" i="1"/>
  <c r="AO294" i="1"/>
  <c r="AS294" i="1"/>
  <c r="AP294" i="1"/>
  <c r="AQ294" i="1"/>
  <c r="AR294" i="1"/>
  <c r="L294" i="1"/>
  <c r="AU294" i="1"/>
  <c r="AN295" i="1"/>
  <c r="O295" i="1"/>
  <c r="P295" i="1"/>
  <c r="AP295" i="1"/>
  <c r="AQ295" i="1"/>
  <c r="AR295" i="1"/>
  <c r="L295" i="1"/>
  <c r="AN296" i="1"/>
  <c r="O296" i="1"/>
  <c r="P296" i="1"/>
  <c r="AP296" i="1"/>
  <c r="AQ296" i="1"/>
  <c r="AR296" i="1"/>
  <c r="L296" i="1"/>
  <c r="AN297" i="1"/>
  <c r="O297" i="1"/>
  <c r="P297" i="1"/>
  <c r="AM297" i="1"/>
  <c r="AP297" i="1"/>
  <c r="AQ297" i="1"/>
  <c r="AR297" i="1"/>
  <c r="L297" i="1"/>
  <c r="AN298" i="1"/>
  <c r="O298" i="1"/>
  <c r="P298" i="1"/>
  <c r="Q298" i="1"/>
  <c r="R298" i="1"/>
  <c r="S298" i="1"/>
  <c r="AM298" i="1"/>
  <c r="AS298" i="1"/>
  <c r="AQ298" i="1"/>
  <c r="AP298" i="1"/>
  <c r="AR298" i="1"/>
  <c r="L298" i="1"/>
  <c r="AN299" i="1"/>
  <c r="O299" i="1"/>
  <c r="P299" i="1"/>
  <c r="Q299" i="1"/>
  <c r="R299" i="1"/>
  <c r="S299" i="1"/>
  <c r="AP299" i="1"/>
  <c r="AQ299" i="1"/>
  <c r="AR299" i="1"/>
  <c r="L299" i="1"/>
  <c r="AO300" i="1"/>
  <c r="AN300" i="1"/>
  <c r="AP300" i="1"/>
  <c r="AQ300" i="1"/>
  <c r="AR300" i="1"/>
  <c r="AU300" i="1"/>
  <c r="AN301" i="1"/>
  <c r="O301" i="1"/>
  <c r="P301" i="1"/>
  <c r="AS301" i="1"/>
  <c r="AP301" i="1"/>
  <c r="AQ301" i="1"/>
  <c r="AR301" i="1"/>
  <c r="L301" i="1"/>
  <c r="AS302" i="1"/>
  <c r="AN302" i="1"/>
  <c r="AQ302" i="1"/>
  <c r="AP302" i="1"/>
  <c r="AR302" i="1"/>
  <c r="AU302" i="1"/>
  <c r="AN303" i="1"/>
  <c r="O303" i="1"/>
  <c r="P303" i="1"/>
  <c r="Q303" i="1"/>
  <c r="R303" i="1"/>
  <c r="S303" i="1"/>
  <c r="AQ303" i="1"/>
  <c r="AP303" i="1"/>
  <c r="AR303" i="1"/>
  <c r="L303" i="1"/>
  <c r="AN304" i="1"/>
  <c r="AM304" i="1"/>
  <c r="AS304" i="1"/>
  <c r="AQ304" i="1"/>
  <c r="AP304" i="1"/>
  <c r="AR304" i="1"/>
  <c r="AU304" i="1"/>
  <c r="AM305" i="1"/>
  <c r="AN305" i="1"/>
  <c r="AP305" i="1"/>
  <c r="AQ305" i="1"/>
  <c r="AR305" i="1"/>
  <c r="AN306" i="1"/>
  <c r="O306" i="1"/>
  <c r="P306" i="1"/>
  <c r="Q306" i="1"/>
  <c r="R306" i="1"/>
  <c r="S306" i="1"/>
  <c r="AQ306" i="1"/>
  <c r="AS306" i="1"/>
  <c r="AO306" i="1"/>
  <c r="AP306" i="1"/>
  <c r="AR306" i="1"/>
  <c r="L306" i="1"/>
  <c r="AN307" i="1"/>
  <c r="O307" i="1"/>
  <c r="P307" i="1"/>
  <c r="Q307" i="1"/>
  <c r="R307" i="1"/>
  <c r="S307" i="1"/>
  <c r="AQ307" i="1"/>
  <c r="AP307" i="1"/>
  <c r="AR307" i="1"/>
  <c r="L307" i="1"/>
  <c r="AN308" i="1"/>
  <c r="AQ308" i="1"/>
  <c r="AP308" i="1"/>
  <c r="AR308" i="1"/>
  <c r="AN309" i="1"/>
  <c r="AP309" i="1"/>
  <c r="AQ309" i="1"/>
  <c r="AR309" i="1"/>
  <c r="AU310" i="1"/>
  <c r="AJ310" i="1" s="1"/>
  <c r="AK310" i="1" s="1"/>
  <c r="AN310" i="1"/>
  <c r="O310" i="1"/>
  <c r="P310" i="1"/>
  <c r="AM310" i="1"/>
  <c r="AP310" i="1"/>
  <c r="AQ310" i="1"/>
  <c r="AR310" i="1"/>
  <c r="L310" i="1"/>
  <c r="AN311" i="1"/>
  <c r="O311" i="1"/>
  <c r="P311" i="1"/>
  <c r="AP311" i="1"/>
  <c r="AQ311" i="1"/>
  <c r="AR311" i="1"/>
  <c r="L311" i="1"/>
  <c r="AN312" i="1"/>
  <c r="O312" i="1"/>
  <c r="P312" i="1"/>
  <c r="AM312" i="1"/>
  <c r="AP312" i="1"/>
  <c r="AQ312" i="1"/>
  <c r="AR312" i="1"/>
  <c r="L312" i="1"/>
  <c r="AM313" i="1"/>
  <c r="AN313" i="1"/>
  <c r="O313" i="1"/>
  <c r="P313" i="1"/>
  <c r="AO313" i="1"/>
  <c r="AP313" i="1"/>
  <c r="AQ313" i="1"/>
  <c r="AR313" i="1"/>
  <c r="AS313" i="1"/>
  <c r="L313" i="1"/>
  <c r="AS314" i="1"/>
  <c r="AN314" i="1"/>
  <c r="O314" i="1"/>
  <c r="P314" i="1"/>
  <c r="AM314" i="1"/>
  <c r="AP314" i="1"/>
  <c r="AQ314" i="1"/>
  <c r="AR314" i="1"/>
  <c r="L314" i="1"/>
  <c r="AN315" i="1"/>
  <c r="O315" i="1"/>
  <c r="P315" i="1"/>
  <c r="AP315" i="1"/>
  <c r="AQ315" i="1"/>
  <c r="AR315" i="1"/>
  <c r="L315" i="1"/>
  <c r="AN316" i="1"/>
  <c r="O316" i="1"/>
  <c r="P316" i="1"/>
  <c r="Q316" i="1"/>
  <c r="R316" i="1"/>
  <c r="S316" i="1"/>
  <c r="AP316" i="1"/>
  <c r="AQ316" i="1"/>
  <c r="AR316" i="1"/>
  <c r="L316" i="1"/>
  <c r="AN317" i="1"/>
  <c r="O317" i="1"/>
  <c r="P317" i="1"/>
  <c r="Q317" i="1"/>
  <c r="R317" i="1"/>
  <c r="S317" i="1"/>
  <c r="AR317" i="1"/>
  <c r="AP317" i="1"/>
  <c r="AQ317" i="1"/>
  <c r="L317" i="1"/>
  <c r="AS318" i="1"/>
  <c r="AN318" i="1"/>
  <c r="AP318" i="1"/>
  <c r="AQ318" i="1"/>
  <c r="AR318" i="1"/>
  <c r="AU318" i="1"/>
  <c r="AN319" i="1"/>
  <c r="O319" i="1"/>
  <c r="P319" i="1"/>
  <c r="AP319" i="1"/>
  <c r="AQ319" i="1"/>
  <c r="AR319" i="1"/>
  <c r="L319" i="1"/>
  <c r="AM320" i="1"/>
  <c r="AN320" i="1"/>
  <c r="O320" i="1"/>
  <c r="P320" i="1"/>
  <c r="AP320" i="1"/>
  <c r="AQ320" i="1"/>
  <c r="AR320" i="1"/>
  <c r="L320" i="1"/>
  <c r="AM321" i="1"/>
  <c r="AN321" i="1"/>
  <c r="AP321" i="1"/>
  <c r="AQ321" i="1"/>
  <c r="AR321" i="1"/>
  <c r="AO322" i="1"/>
  <c r="AN322" i="1"/>
  <c r="O322" i="1"/>
  <c r="P322" i="1"/>
  <c r="Q322" i="1"/>
  <c r="R322" i="1"/>
  <c r="S322" i="1"/>
  <c r="AP322" i="1"/>
  <c r="AS322" i="1"/>
  <c r="AQ322" i="1"/>
  <c r="AR322" i="1"/>
  <c r="L322" i="1"/>
  <c r="AN323" i="1"/>
  <c r="O323" i="1"/>
  <c r="P323" i="1"/>
  <c r="Q323" i="1"/>
  <c r="R323" i="1"/>
  <c r="S323" i="1"/>
  <c r="AP323" i="1"/>
  <c r="AQ323" i="1"/>
  <c r="AR323" i="1"/>
  <c r="L323" i="1"/>
  <c r="AN324" i="1"/>
  <c r="O324" i="1"/>
  <c r="P324" i="1"/>
  <c r="Q324" i="1"/>
  <c r="R324" i="1"/>
  <c r="S324" i="1"/>
  <c r="AM324" i="1"/>
  <c r="AS324" i="1"/>
  <c r="AP324" i="1"/>
  <c r="AQ324" i="1"/>
  <c r="AR324" i="1"/>
  <c r="L324" i="1"/>
  <c r="AU324" i="1"/>
  <c r="AN325" i="1"/>
  <c r="AP325" i="1"/>
  <c r="AQ325" i="1"/>
  <c r="AR325" i="1"/>
  <c r="AO326" i="1"/>
  <c r="AN326" i="1"/>
  <c r="AP326" i="1"/>
  <c r="AQ326" i="1"/>
  <c r="AR326" i="1"/>
  <c r="AN327" i="1"/>
  <c r="AP327" i="1"/>
  <c r="AQ327" i="1"/>
  <c r="AR327" i="1"/>
  <c r="AU328" i="1"/>
  <c r="AN328" i="1"/>
  <c r="AQ328" i="1"/>
  <c r="AP328" i="1"/>
  <c r="AR328" i="1"/>
  <c r="AS329" i="1"/>
  <c r="AN329" i="1"/>
  <c r="O329" i="1"/>
  <c r="P329" i="1"/>
  <c r="AM329" i="1"/>
  <c r="AO329" i="1"/>
  <c r="AP329" i="1"/>
  <c r="AQ329" i="1"/>
  <c r="AR329" i="1"/>
  <c r="L329" i="1"/>
  <c r="AU329" i="1"/>
  <c r="AN330" i="1"/>
  <c r="AS330" i="1"/>
  <c r="AP330" i="1"/>
  <c r="AQ330" i="1"/>
  <c r="AR330" i="1"/>
  <c r="AN331" i="1"/>
  <c r="AP331" i="1"/>
  <c r="AQ331" i="1"/>
  <c r="AR331" i="1"/>
  <c r="AN332" i="1"/>
  <c r="AP332" i="1"/>
  <c r="AQ332" i="1"/>
  <c r="AR332" i="1"/>
  <c r="AN333" i="1"/>
  <c r="O333" i="1"/>
  <c r="P333" i="1"/>
  <c r="AP333" i="1"/>
  <c r="AQ333" i="1"/>
  <c r="AR333" i="1"/>
  <c r="L333" i="1"/>
  <c r="AS334" i="1"/>
  <c r="AN334" i="1"/>
  <c r="O334" i="1"/>
  <c r="P334" i="1"/>
  <c r="AP334" i="1"/>
  <c r="AQ334" i="1"/>
  <c r="AR334" i="1"/>
  <c r="L334" i="1"/>
  <c r="AN335" i="1"/>
  <c r="O335" i="1"/>
  <c r="P335" i="1"/>
  <c r="AP335" i="1"/>
  <c r="AQ335" i="1"/>
  <c r="AR335" i="1"/>
  <c r="L335" i="1"/>
  <c r="AU336" i="1"/>
  <c r="AN336" i="1"/>
  <c r="O336" i="1"/>
  <c r="P336" i="1"/>
  <c r="AM336" i="1"/>
  <c r="AP336" i="1"/>
  <c r="AQ336" i="1"/>
  <c r="AR336" i="1"/>
  <c r="L336" i="1"/>
  <c r="AN337" i="1"/>
  <c r="O337" i="1"/>
  <c r="P337" i="1"/>
  <c r="AM337" i="1"/>
  <c r="AO337" i="1"/>
  <c r="AS337" i="1"/>
  <c r="AP337" i="1"/>
  <c r="AQ337" i="1"/>
  <c r="AR337" i="1"/>
  <c r="L337" i="1"/>
  <c r="AU337" i="1"/>
  <c r="AN338" i="1"/>
  <c r="O338" i="1"/>
  <c r="P338" i="1"/>
  <c r="AP338" i="1"/>
  <c r="AQ338" i="1"/>
  <c r="AR338" i="1"/>
  <c r="L338" i="1"/>
  <c r="AN339" i="1"/>
  <c r="O339" i="1"/>
  <c r="P339" i="1"/>
  <c r="AP339" i="1"/>
  <c r="AQ339" i="1"/>
  <c r="AR339" i="1"/>
  <c r="L339" i="1"/>
  <c r="AN340" i="1"/>
  <c r="O340" i="1"/>
  <c r="P340" i="1"/>
  <c r="Q340" i="1"/>
  <c r="R340" i="1"/>
  <c r="S340" i="1"/>
  <c r="AR340" i="1"/>
  <c r="AP340" i="1"/>
  <c r="AQ340" i="1"/>
  <c r="L340" i="1"/>
  <c r="AU340" i="1"/>
  <c r="AN341" i="1"/>
  <c r="O341" i="1"/>
  <c r="P341" i="1"/>
  <c r="Q341" i="1"/>
  <c r="R341" i="1"/>
  <c r="S341" i="1"/>
  <c r="AR341" i="1"/>
  <c r="AP341" i="1"/>
  <c r="AQ341" i="1"/>
  <c r="L341" i="1"/>
  <c r="AU341" i="1"/>
  <c r="AN342" i="1"/>
  <c r="O342" i="1"/>
  <c r="P342" i="1"/>
  <c r="AP342" i="1"/>
  <c r="AQ342" i="1"/>
  <c r="AR342" i="1"/>
  <c r="L342" i="1"/>
  <c r="AN343" i="1"/>
  <c r="AP343" i="1"/>
  <c r="AQ343" i="1"/>
  <c r="AR343" i="1"/>
  <c r="AM344" i="1"/>
  <c r="AN344" i="1"/>
  <c r="AU344" i="1"/>
  <c r="AJ344" i="1" s="1"/>
  <c r="AK344" i="1" s="1"/>
  <c r="O344" i="1"/>
  <c r="P344" i="1"/>
  <c r="AO344" i="1"/>
  <c r="AP344" i="1"/>
  <c r="AQ344" i="1"/>
  <c r="AR344" i="1"/>
  <c r="L344" i="1"/>
  <c r="AN345" i="1"/>
  <c r="O345" i="1"/>
  <c r="P345" i="1"/>
  <c r="AP345" i="1"/>
  <c r="AQ345" i="1"/>
  <c r="AR345" i="1"/>
  <c r="L345" i="1"/>
  <c r="AM346" i="1"/>
  <c r="AN346" i="1"/>
  <c r="O346" i="1"/>
  <c r="P346" i="1"/>
  <c r="AO346" i="1"/>
  <c r="AP346" i="1"/>
  <c r="AQ346" i="1"/>
  <c r="AR346" i="1"/>
  <c r="L346" i="1"/>
  <c r="AU346" i="1"/>
  <c r="AN347" i="1"/>
  <c r="O347" i="1"/>
  <c r="P347" i="1"/>
  <c r="AP347" i="1"/>
  <c r="AQ347" i="1"/>
  <c r="AR347" i="1"/>
  <c r="L347" i="1"/>
  <c r="AN348" i="1"/>
  <c r="O348" i="1"/>
  <c r="P348" i="1"/>
  <c r="Q348" i="1"/>
  <c r="R348" i="1"/>
  <c r="S348" i="1"/>
  <c r="AQ348" i="1"/>
  <c r="AP348" i="1"/>
  <c r="AR348" i="1"/>
  <c r="L348" i="1"/>
  <c r="AN349" i="1"/>
  <c r="AQ349" i="1"/>
  <c r="AP349" i="1"/>
  <c r="AR349" i="1"/>
  <c r="AM350" i="1"/>
  <c r="AS350" i="1"/>
  <c r="AN350" i="1"/>
  <c r="AP350" i="1"/>
  <c r="AQ350" i="1"/>
  <c r="AR350" i="1"/>
  <c r="AN351" i="1"/>
  <c r="AP351" i="1"/>
  <c r="AQ351" i="1"/>
  <c r="AR351" i="1"/>
  <c r="AM352" i="1"/>
  <c r="AS352" i="1"/>
  <c r="AN352" i="1"/>
  <c r="AP352" i="1"/>
  <c r="AQ352" i="1"/>
  <c r="AR352" i="1"/>
  <c r="AN353" i="1"/>
  <c r="AM353" i="1"/>
  <c r="AO353" i="1"/>
  <c r="AS353" i="1"/>
  <c r="AP353" i="1"/>
  <c r="AQ353" i="1"/>
  <c r="AR353" i="1"/>
  <c r="AN354" i="1"/>
  <c r="O354" i="1"/>
  <c r="P354" i="1"/>
  <c r="Q354" i="1"/>
  <c r="R354" i="1"/>
  <c r="S354" i="1"/>
  <c r="AQ354" i="1"/>
  <c r="AP354" i="1"/>
  <c r="AR354" i="1"/>
  <c r="L354" i="1"/>
  <c r="AN355" i="1"/>
  <c r="O355" i="1"/>
  <c r="P355" i="1"/>
  <c r="Q355" i="1"/>
  <c r="R355" i="1"/>
  <c r="S355" i="1"/>
  <c r="AQ355" i="1"/>
  <c r="AP355" i="1"/>
  <c r="AR355" i="1"/>
  <c r="L355" i="1"/>
  <c r="AO356" i="1"/>
  <c r="AN356" i="1"/>
  <c r="AQ356" i="1"/>
  <c r="AS356" i="1"/>
  <c r="AP356" i="1"/>
  <c r="AR356" i="1"/>
  <c r="AU356" i="1"/>
  <c r="AN357" i="1"/>
  <c r="O357" i="1"/>
  <c r="P357" i="1"/>
  <c r="Q357" i="1"/>
  <c r="R357" i="1"/>
  <c r="S357" i="1"/>
  <c r="AQ357" i="1"/>
  <c r="AP357" i="1"/>
  <c r="AR357" i="1"/>
  <c r="L357" i="1"/>
  <c r="AN358" i="1"/>
  <c r="AQ358" i="1"/>
  <c r="AP358" i="1"/>
  <c r="AR358" i="1"/>
  <c r="AN359" i="1"/>
  <c r="AP359" i="1"/>
  <c r="AQ359" i="1"/>
  <c r="AR359" i="1"/>
  <c r="AS360" i="1"/>
  <c r="AN360" i="1"/>
  <c r="O360" i="1"/>
  <c r="P360" i="1"/>
  <c r="AO360" i="1"/>
  <c r="AP360" i="1"/>
  <c r="AQ360" i="1"/>
  <c r="AR360" i="1"/>
  <c r="L360" i="1"/>
  <c r="AN361" i="1"/>
  <c r="AQ361" i="1"/>
  <c r="AP361" i="1"/>
  <c r="AR361" i="1"/>
  <c r="AU361" i="1"/>
  <c r="AN362" i="1"/>
  <c r="O362" i="1"/>
  <c r="P362" i="1"/>
  <c r="AP362" i="1"/>
  <c r="AQ362" i="1"/>
  <c r="AR362" i="1"/>
  <c r="L362" i="1"/>
  <c r="AN363" i="1"/>
  <c r="O363" i="1"/>
  <c r="P363" i="1"/>
  <c r="Q363" i="1"/>
  <c r="R363" i="1"/>
  <c r="S363" i="1"/>
  <c r="AP363" i="1"/>
  <c r="AQ363" i="1"/>
  <c r="AR363" i="1"/>
  <c r="L363" i="1"/>
  <c r="AN364" i="1"/>
  <c r="O364" i="1"/>
  <c r="P364" i="1"/>
  <c r="AP364" i="1"/>
  <c r="AQ364" i="1"/>
  <c r="AR364" i="1"/>
  <c r="L364" i="1"/>
  <c r="AN365" i="1"/>
  <c r="O365" i="1"/>
  <c r="P365" i="1"/>
  <c r="AP365" i="1"/>
  <c r="AQ365" i="1"/>
  <c r="AR365" i="1"/>
  <c r="L365" i="1"/>
  <c r="AM366" i="1"/>
  <c r="AN366" i="1"/>
  <c r="O366" i="1"/>
  <c r="P366" i="1"/>
  <c r="AP366" i="1"/>
  <c r="AQ366" i="1"/>
  <c r="AR366" i="1"/>
  <c r="L366" i="1"/>
  <c r="AN367" i="1"/>
  <c r="O367" i="1"/>
  <c r="P367" i="1"/>
  <c r="AP367" i="1"/>
  <c r="AQ367" i="1"/>
  <c r="AR367" i="1"/>
  <c r="L367" i="1"/>
  <c r="AM368" i="1"/>
  <c r="AN368" i="1"/>
  <c r="O368" i="1"/>
  <c r="P368" i="1"/>
  <c r="AS368" i="1"/>
  <c r="AP368" i="1"/>
  <c r="AQ368" i="1"/>
  <c r="AR368" i="1"/>
  <c r="L368" i="1"/>
  <c r="AU368" i="1"/>
  <c r="AN369" i="1"/>
  <c r="O369" i="1"/>
  <c r="P369" i="1"/>
  <c r="AO369" i="1"/>
  <c r="AP369" i="1"/>
  <c r="AQ369" i="1"/>
  <c r="AR369" i="1"/>
  <c r="L369" i="1"/>
  <c r="AU369" i="1"/>
  <c r="AO370" i="1"/>
  <c r="AN370" i="1"/>
  <c r="O370" i="1"/>
  <c r="P370" i="1"/>
  <c r="AM370" i="1"/>
  <c r="AP370" i="1"/>
  <c r="AQ370" i="1"/>
  <c r="AR370" i="1"/>
  <c r="L370" i="1"/>
  <c r="AN371" i="1"/>
  <c r="O371" i="1"/>
  <c r="P371" i="1"/>
  <c r="AP371" i="1"/>
  <c r="AQ371" i="1"/>
  <c r="AR371" i="1"/>
  <c r="L371" i="1"/>
  <c r="AN372" i="1"/>
  <c r="O372" i="1"/>
  <c r="P372" i="1"/>
  <c r="AS372" i="1"/>
  <c r="AP372" i="1"/>
  <c r="AQ372" i="1"/>
  <c r="AR372" i="1"/>
  <c r="L372" i="1"/>
  <c r="AN373" i="1"/>
  <c r="O373" i="1"/>
  <c r="P373" i="1"/>
  <c r="AP373" i="1"/>
  <c r="AQ373" i="1"/>
  <c r="AR373" i="1"/>
  <c r="L373" i="1"/>
  <c r="AN374" i="1"/>
  <c r="O374" i="1"/>
  <c r="P374" i="1"/>
  <c r="Q374" i="1"/>
  <c r="R374" i="1"/>
  <c r="S374" i="1"/>
  <c r="AP374" i="1"/>
  <c r="AQ374" i="1"/>
  <c r="AR374" i="1"/>
  <c r="L374" i="1"/>
  <c r="AN375" i="1"/>
  <c r="O375" i="1"/>
  <c r="P375" i="1"/>
  <c r="Q375" i="1"/>
  <c r="R375" i="1"/>
  <c r="S375" i="1"/>
  <c r="AR375" i="1"/>
  <c r="AP375" i="1"/>
  <c r="AQ375" i="1"/>
  <c r="L375" i="1"/>
  <c r="AM376" i="1"/>
  <c r="AN376" i="1"/>
  <c r="O376" i="1"/>
  <c r="P376" i="1"/>
  <c r="Q376" i="1"/>
  <c r="R376" i="1"/>
  <c r="S376" i="1"/>
  <c r="AP376" i="1"/>
  <c r="AS376" i="1"/>
  <c r="AQ376" i="1"/>
  <c r="AR376" i="1"/>
  <c r="L376" i="1"/>
  <c r="AS377" i="1"/>
  <c r="AN377" i="1"/>
  <c r="AM377" i="1"/>
  <c r="AO377" i="1"/>
  <c r="AP377" i="1"/>
  <c r="AQ377" i="1"/>
  <c r="AR377" i="1"/>
  <c r="AU377" i="1"/>
  <c r="AN378" i="1"/>
  <c r="O378" i="1"/>
  <c r="P378" i="1"/>
  <c r="AO378" i="1"/>
  <c r="AS378" i="1"/>
  <c r="AP378" i="1"/>
  <c r="AQ378" i="1"/>
  <c r="AR378" i="1"/>
  <c r="L378" i="1"/>
  <c r="AN379" i="1"/>
  <c r="O379" i="1"/>
  <c r="P379" i="1"/>
  <c r="AP379" i="1"/>
  <c r="AQ379" i="1"/>
  <c r="AR379" i="1"/>
  <c r="L379" i="1"/>
  <c r="AM380" i="1"/>
  <c r="AN380" i="1"/>
  <c r="AP380" i="1"/>
  <c r="AQ380" i="1"/>
  <c r="AR380" i="1"/>
  <c r="AN381" i="1"/>
  <c r="AP381" i="1"/>
  <c r="AQ381" i="1"/>
  <c r="AR381" i="1"/>
  <c r="AM382" i="1"/>
  <c r="AN382" i="1"/>
  <c r="O382" i="1"/>
  <c r="P382" i="1"/>
  <c r="AP382" i="1"/>
  <c r="AQ382" i="1"/>
  <c r="AR382" i="1"/>
  <c r="L382" i="1"/>
  <c r="AN383" i="1"/>
  <c r="O383" i="1"/>
  <c r="P383" i="1"/>
  <c r="AP383" i="1"/>
  <c r="AQ383" i="1"/>
  <c r="AR383" i="1"/>
  <c r="L383" i="1"/>
  <c r="AN384" i="1"/>
  <c r="O384" i="1"/>
  <c r="P384" i="1"/>
  <c r="AP384" i="1"/>
  <c r="AQ384" i="1"/>
  <c r="AR384" i="1"/>
  <c r="L384" i="1"/>
  <c r="AU384" i="1"/>
  <c r="AN385" i="1"/>
  <c r="O385" i="1"/>
  <c r="P385" i="1"/>
  <c r="AP385" i="1"/>
  <c r="AQ385" i="1"/>
  <c r="AR385" i="1"/>
  <c r="L385" i="1"/>
  <c r="AM386" i="1"/>
  <c r="AN386" i="1"/>
  <c r="O386" i="1"/>
  <c r="P386" i="1"/>
  <c r="AO386" i="1"/>
  <c r="AP386" i="1"/>
  <c r="AQ386" i="1"/>
  <c r="AR386" i="1"/>
  <c r="AS386" i="1"/>
  <c r="L386" i="1"/>
  <c r="AN387" i="1"/>
  <c r="O387" i="1"/>
  <c r="P387" i="1"/>
  <c r="AP387" i="1"/>
  <c r="AQ387" i="1"/>
  <c r="AR387" i="1"/>
  <c r="L387" i="1"/>
  <c r="AN388" i="1"/>
  <c r="O388" i="1"/>
  <c r="P388" i="1"/>
  <c r="AP388" i="1"/>
  <c r="AQ388" i="1"/>
  <c r="AR388" i="1"/>
  <c r="L388" i="1"/>
  <c r="AN389" i="1"/>
  <c r="O389" i="1"/>
  <c r="P389" i="1"/>
  <c r="Q389" i="1"/>
  <c r="R389" i="1"/>
  <c r="S389" i="1"/>
  <c r="AM389" i="1"/>
  <c r="AQ389" i="1"/>
  <c r="AP389" i="1"/>
  <c r="AR389" i="1"/>
  <c r="L389" i="1"/>
  <c r="AM390" i="1"/>
  <c r="AS390" i="1"/>
  <c r="AN390" i="1"/>
  <c r="O390" i="1"/>
  <c r="P390" i="1"/>
  <c r="Q390" i="1"/>
  <c r="R390" i="1"/>
  <c r="S390" i="1"/>
  <c r="AQ390" i="1"/>
  <c r="AP390" i="1"/>
  <c r="AR390" i="1"/>
  <c r="L390" i="1"/>
  <c r="AN391" i="1"/>
  <c r="AQ391" i="1"/>
  <c r="AP391" i="1"/>
  <c r="AR391" i="1"/>
  <c r="AM392" i="1"/>
  <c r="AS392" i="1"/>
  <c r="AN392" i="1"/>
  <c r="AP392" i="1"/>
  <c r="AQ392" i="1"/>
  <c r="AR392" i="1"/>
  <c r="AN393" i="1"/>
  <c r="O393" i="1"/>
  <c r="P393" i="1"/>
  <c r="Q393" i="1"/>
  <c r="R393" i="1"/>
  <c r="S393" i="1"/>
  <c r="AQ393" i="1"/>
  <c r="AS393" i="1"/>
  <c r="AP393" i="1"/>
  <c r="AR393" i="1"/>
  <c r="L393" i="1"/>
  <c r="AN394" i="1"/>
  <c r="O394" i="1"/>
  <c r="P394" i="1"/>
  <c r="AP394" i="1"/>
  <c r="AQ394" i="1"/>
  <c r="AR394" i="1"/>
  <c r="L394" i="1"/>
  <c r="AN395" i="1"/>
  <c r="AQ395" i="1"/>
  <c r="AP395" i="1"/>
  <c r="AR395" i="1"/>
  <c r="AO396" i="1"/>
  <c r="AN396" i="1"/>
  <c r="AM396" i="1"/>
  <c r="AS396" i="1"/>
  <c r="AP396" i="1"/>
  <c r="AQ396" i="1"/>
  <c r="AR396" i="1"/>
  <c r="AN397" i="1"/>
  <c r="O397" i="1"/>
  <c r="P397" i="1"/>
  <c r="Q397" i="1"/>
  <c r="R397" i="1"/>
  <c r="S397" i="1"/>
  <c r="AQ397" i="1"/>
  <c r="AP397" i="1"/>
  <c r="AR397" i="1"/>
  <c r="L397" i="1"/>
  <c r="AM398" i="1"/>
  <c r="AN398" i="1"/>
  <c r="O398" i="1"/>
  <c r="P398" i="1"/>
  <c r="AP398" i="1"/>
  <c r="AQ398" i="1"/>
  <c r="AR398" i="1"/>
  <c r="L398" i="1"/>
  <c r="AN399" i="1"/>
  <c r="AQ399" i="1"/>
  <c r="AP399" i="1"/>
  <c r="AR399" i="1"/>
  <c r="AS400" i="1"/>
  <c r="AN400" i="1"/>
  <c r="O400" i="1"/>
  <c r="P400" i="1"/>
  <c r="AP400" i="1"/>
  <c r="AQ400" i="1"/>
  <c r="AR400" i="1"/>
  <c r="L400" i="1"/>
  <c r="AM401" i="1"/>
  <c r="AN401" i="1"/>
  <c r="AU401" i="1"/>
  <c r="AJ401" i="1" s="1"/>
  <c r="AK401" i="1" s="1"/>
  <c r="O401" i="1"/>
  <c r="P401" i="1"/>
  <c r="AO401" i="1"/>
  <c r="AP401" i="1"/>
  <c r="AQ401" i="1"/>
  <c r="AR401" i="1"/>
  <c r="AS401" i="1"/>
  <c r="L401" i="1"/>
  <c r="AU402" i="1"/>
  <c r="AJ402" i="1" s="1"/>
  <c r="AK402" i="1" s="1"/>
  <c r="AN402" i="1"/>
  <c r="O402" i="1"/>
  <c r="P402" i="1"/>
  <c r="AM402" i="1"/>
  <c r="AO402" i="1"/>
  <c r="AP402" i="1"/>
  <c r="AQ402" i="1"/>
  <c r="AR402" i="1"/>
  <c r="L402" i="1"/>
  <c r="AN403" i="1"/>
  <c r="O403" i="1"/>
  <c r="P403" i="1"/>
  <c r="AP403" i="1"/>
  <c r="AQ403" i="1"/>
  <c r="AR403" i="1"/>
  <c r="L403" i="1"/>
  <c r="AN404" i="1"/>
  <c r="O404" i="1"/>
  <c r="P404" i="1"/>
  <c r="Q404" i="1"/>
  <c r="R404" i="1"/>
  <c r="S404" i="1"/>
  <c r="AQ404" i="1"/>
  <c r="AP404" i="1"/>
  <c r="AR404" i="1"/>
  <c r="L404" i="1"/>
  <c r="AN405" i="1"/>
  <c r="O405" i="1"/>
  <c r="P405" i="1"/>
  <c r="Q405" i="1"/>
  <c r="R405" i="1"/>
  <c r="S405" i="1"/>
  <c r="AQ405" i="1"/>
  <c r="AP405" i="1"/>
  <c r="AR405" i="1"/>
  <c r="L405" i="1"/>
  <c r="AM406" i="1"/>
  <c r="AS406" i="1"/>
  <c r="AN406" i="1"/>
  <c r="O406" i="1"/>
  <c r="P406" i="1"/>
  <c r="Q406" i="1"/>
  <c r="R406" i="1"/>
  <c r="S406" i="1"/>
  <c r="AQ406" i="1"/>
  <c r="AP406" i="1"/>
  <c r="AR406" i="1"/>
  <c r="L406" i="1"/>
  <c r="AU406" i="1"/>
  <c r="AN407" i="1"/>
  <c r="O407" i="1"/>
  <c r="P407" i="1"/>
  <c r="Q407" i="1"/>
  <c r="R407" i="1"/>
  <c r="S407" i="1"/>
  <c r="AP407" i="1"/>
  <c r="AQ407" i="1"/>
  <c r="AR407" i="1"/>
  <c r="L407" i="1"/>
  <c r="AN408" i="1"/>
  <c r="O408" i="1"/>
  <c r="P408" i="1"/>
  <c r="Q408" i="1"/>
  <c r="R408" i="1"/>
  <c r="S408" i="1"/>
  <c r="AQ408" i="1"/>
  <c r="AP408" i="1"/>
  <c r="AR408" i="1"/>
  <c r="L408" i="1"/>
  <c r="AM409" i="1"/>
  <c r="AN409" i="1"/>
  <c r="O409" i="1"/>
  <c r="P409" i="1"/>
  <c r="AS409" i="1"/>
  <c r="AP409" i="1"/>
  <c r="AQ409" i="1"/>
  <c r="AR409" i="1"/>
  <c r="L409" i="1"/>
  <c r="AU409" i="1"/>
  <c r="AS410" i="1"/>
  <c r="AN410" i="1"/>
  <c r="O410" i="1"/>
  <c r="P410" i="1"/>
  <c r="Q410" i="1"/>
  <c r="R410" i="1"/>
  <c r="S410" i="1"/>
  <c r="AQ410" i="1"/>
  <c r="AP410" i="1"/>
  <c r="AR410" i="1"/>
  <c r="L410" i="1"/>
  <c r="AN411" i="1"/>
  <c r="O411" i="1"/>
  <c r="P411" i="1"/>
  <c r="AP411" i="1"/>
  <c r="AQ411" i="1"/>
  <c r="AR411" i="1"/>
  <c r="L411" i="1"/>
  <c r="AN412" i="1"/>
  <c r="O412" i="1"/>
  <c r="P412" i="1"/>
  <c r="AP412" i="1"/>
  <c r="AQ412" i="1"/>
  <c r="AR412" i="1"/>
  <c r="L412" i="1"/>
  <c r="AN413" i="1"/>
  <c r="O413" i="1"/>
  <c r="P413" i="1"/>
  <c r="AP413" i="1"/>
  <c r="AQ413" i="1"/>
  <c r="AR413" i="1"/>
  <c r="L413" i="1"/>
  <c r="AO414" i="1"/>
  <c r="AN414" i="1"/>
  <c r="O414" i="1"/>
  <c r="P414" i="1"/>
  <c r="AP414" i="1"/>
  <c r="AQ414" i="1"/>
  <c r="AR414" i="1"/>
  <c r="L414" i="1"/>
  <c r="AN415" i="1"/>
  <c r="O415" i="1"/>
  <c r="P415" i="1"/>
  <c r="Q415" i="1"/>
  <c r="R415" i="1"/>
  <c r="S415" i="1"/>
  <c r="AQ415" i="1"/>
  <c r="AP415" i="1"/>
  <c r="AR415" i="1"/>
  <c r="L415" i="1"/>
  <c r="AN416" i="1"/>
  <c r="O416" i="1"/>
  <c r="P416" i="1"/>
  <c r="Q416" i="1"/>
  <c r="R416" i="1"/>
  <c r="S416" i="1"/>
  <c r="AP416" i="1"/>
  <c r="AQ416" i="1"/>
  <c r="AR416" i="1"/>
  <c r="L416" i="1"/>
  <c r="AU417" i="1"/>
  <c r="AN417" i="1"/>
  <c r="AP417" i="1"/>
  <c r="AS417" i="1"/>
  <c r="AQ417" i="1"/>
  <c r="AR417" i="1"/>
  <c r="AN418" i="1"/>
  <c r="O418" i="1"/>
  <c r="P418" i="1"/>
  <c r="Q418" i="1"/>
  <c r="R418" i="1"/>
  <c r="S418" i="1"/>
  <c r="AP418" i="1"/>
  <c r="AS418" i="1"/>
  <c r="AQ418" i="1"/>
  <c r="AR418" i="1"/>
  <c r="L418" i="1"/>
  <c r="AU418" i="1"/>
  <c r="AN419" i="1"/>
  <c r="AQ419" i="1"/>
  <c r="AP419" i="1"/>
  <c r="AR419" i="1"/>
  <c r="AO420" i="1"/>
  <c r="AN420" i="1"/>
  <c r="AP420" i="1"/>
  <c r="AQ420" i="1"/>
  <c r="AR420" i="1"/>
  <c r="AN421" i="1"/>
  <c r="AQ421" i="1"/>
  <c r="AP421" i="1"/>
  <c r="AR421" i="1"/>
  <c r="AM422" i="1"/>
  <c r="AN422" i="1"/>
  <c r="AO422" i="1"/>
  <c r="AS422" i="1"/>
  <c r="AP422" i="1"/>
  <c r="AQ422" i="1"/>
  <c r="AR422" i="1"/>
  <c r="AU422" i="1"/>
  <c r="AN423" i="1"/>
  <c r="O423" i="1"/>
  <c r="P423" i="1"/>
  <c r="Q423" i="1"/>
  <c r="R423" i="1"/>
  <c r="S423" i="1"/>
  <c r="AP423" i="1"/>
  <c r="AQ423" i="1"/>
  <c r="AR423" i="1"/>
  <c r="L423" i="1"/>
  <c r="AO424" i="1"/>
  <c r="AN424" i="1"/>
  <c r="AM424" i="1"/>
  <c r="AS424" i="1"/>
  <c r="AP424" i="1"/>
  <c r="AQ424" i="1"/>
  <c r="AR424" i="1"/>
  <c r="AS425" i="1"/>
  <c r="AN425" i="1"/>
  <c r="AM425" i="1"/>
  <c r="AO425" i="1"/>
  <c r="AP425" i="1"/>
  <c r="AQ425" i="1"/>
  <c r="AR425" i="1"/>
  <c r="AU425" i="1"/>
  <c r="AN426" i="1"/>
  <c r="O426" i="1"/>
  <c r="P426" i="1"/>
  <c r="AO426" i="1"/>
  <c r="AP426" i="1"/>
  <c r="AQ426" i="1"/>
  <c r="AR426" i="1"/>
  <c r="L426" i="1"/>
  <c r="AN427" i="1"/>
  <c r="AP427" i="1"/>
  <c r="AQ427" i="1"/>
  <c r="AR427" i="1"/>
  <c r="AM428" i="1"/>
  <c r="AN428" i="1"/>
  <c r="AO428" i="1"/>
  <c r="AS428" i="1"/>
  <c r="AP428" i="1"/>
  <c r="AQ428" i="1"/>
  <c r="AR428" i="1"/>
  <c r="AU428" i="1"/>
  <c r="AN429" i="1"/>
  <c r="AP429" i="1"/>
  <c r="AQ429" i="1"/>
  <c r="AR429" i="1"/>
  <c r="AO430" i="1"/>
  <c r="AN430" i="1"/>
  <c r="AS430" i="1"/>
  <c r="AP430" i="1"/>
  <c r="AQ430" i="1"/>
  <c r="AR430" i="1"/>
  <c r="AU430" i="1"/>
  <c r="AN431" i="1"/>
  <c r="O431" i="1"/>
  <c r="P431" i="1"/>
  <c r="AP431" i="1"/>
  <c r="AQ431" i="1"/>
  <c r="AR431" i="1"/>
  <c r="L431" i="1"/>
  <c r="AN432" i="1"/>
  <c r="O432" i="1"/>
  <c r="P432" i="1"/>
  <c r="AP432" i="1"/>
  <c r="AQ432" i="1"/>
  <c r="AR432" i="1"/>
  <c r="L432" i="1"/>
  <c r="AO433" i="1"/>
  <c r="AN433" i="1"/>
  <c r="O433" i="1"/>
  <c r="P433" i="1"/>
  <c r="AP433" i="1"/>
  <c r="AQ433" i="1"/>
  <c r="AR433" i="1"/>
  <c r="L433" i="1"/>
  <c r="AO434" i="1"/>
  <c r="AN434" i="1"/>
  <c r="O434" i="1"/>
  <c r="P434" i="1"/>
  <c r="Q434" i="1"/>
  <c r="R434" i="1"/>
  <c r="S434" i="1"/>
  <c r="AP434" i="1"/>
  <c r="AS434" i="1"/>
  <c r="AQ434" i="1"/>
  <c r="AR434" i="1"/>
  <c r="L434" i="1"/>
  <c r="AN435" i="1"/>
  <c r="O435" i="1"/>
  <c r="P435" i="1"/>
  <c r="Q435" i="1"/>
  <c r="R435" i="1"/>
  <c r="S435" i="1"/>
  <c r="AP435" i="1"/>
  <c r="AQ435" i="1"/>
  <c r="AR435" i="1"/>
  <c r="L435" i="1"/>
  <c r="AU436" i="1"/>
  <c r="AN436" i="1"/>
  <c r="AP436" i="1"/>
  <c r="AS436" i="1"/>
  <c r="AQ436" i="1"/>
  <c r="AR436" i="1"/>
  <c r="AN437" i="1"/>
  <c r="AP437" i="1"/>
  <c r="AQ437" i="1"/>
  <c r="AR437" i="1"/>
  <c r="AU438" i="1"/>
  <c r="AN438" i="1"/>
  <c r="AM438" i="1"/>
  <c r="AS438" i="1"/>
  <c r="AP438" i="1"/>
  <c r="AO438" i="1"/>
  <c r="AQ438" i="1"/>
  <c r="AR438" i="1"/>
  <c r="AN439" i="1"/>
  <c r="AP439" i="1"/>
  <c r="AQ439" i="1"/>
  <c r="AR439" i="1"/>
  <c r="AU440" i="1"/>
  <c r="AN440" i="1"/>
  <c r="AM440" i="1"/>
  <c r="AS440" i="1"/>
  <c r="AQ440" i="1"/>
  <c r="AO440" i="1"/>
  <c r="AP440" i="1"/>
  <c r="AR440" i="1"/>
  <c r="AN441" i="1"/>
  <c r="O441" i="1"/>
  <c r="P441" i="1"/>
  <c r="Q441" i="1"/>
  <c r="R441" i="1"/>
  <c r="S441" i="1"/>
  <c r="AP441" i="1"/>
  <c r="AS441" i="1"/>
  <c r="AQ441" i="1"/>
  <c r="AR441" i="1"/>
  <c r="L441" i="1"/>
  <c r="AN442" i="1"/>
  <c r="AQ442" i="1"/>
  <c r="AP442" i="1"/>
  <c r="AR442" i="1"/>
  <c r="AN443" i="1"/>
  <c r="AP443" i="1"/>
  <c r="AQ443" i="1"/>
  <c r="AR443" i="1"/>
  <c r="AN444" i="1"/>
  <c r="O444" i="1"/>
  <c r="P444" i="1"/>
  <c r="Q444" i="1"/>
  <c r="R444" i="1"/>
  <c r="S444" i="1"/>
  <c r="AP444" i="1"/>
  <c r="AQ444" i="1"/>
  <c r="AR444" i="1"/>
  <c r="L444" i="1"/>
  <c r="AN445" i="1"/>
  <c r="AP445" i="1"/>
  <c r="AQ445" i="1"/>
  <c r="AR445" i="1"/>
  <c r="AS446" i="1"/>
  <c r="AN446" i="1"/>
  <c r="AQ446" i="1"/>
  <c r="AP446" i="1"/>
  <c r="AR446" i="1"/>
  <c r="AU446" i="1"/>
  <c r="AN447" i="1"/>
  <c r="AQ447" i="1"/>
  <c r="AP447" i="1"/>
  <c r="AR447" i="1"/>
  <c r="AS448" i="1"/>
  <c r="AN448" i="1"/>
  <c r="AM448" i="1"/>
  <c r="AQ448" i="1"/>
  <c r="AP448" i="1"/>
  <c r="AR448" i="1"/>
  <c r="AU448" i="1"/>
  <c r="AO449" i="1"/>
  <c r="AN449" i="1"/>
  <c r="AS449" i="1"/>
  <c r="AP449" i="1"/>
  <c r="AQ449" i="1"/>
  <c r="AR449" i="1"/>
  <c r="AS450" i="1"/>
  <c r="AN450" i="1"/>
  <c r="AM450" i="1"/>
  <c r="AQ450" i="1"/>
  <c r="AP450" i="1"/>
  <c r="AR450" i="1"/>
  <c r="AU450" i="1"/>
  <c r="AN451" i="1"/>
  <c r="AP451" i="1"/>
  <c r="AQ451" i="1"/>
  <c r="AR451" i="1"/>
  <c r="AS452" i="1"/>
  <c r="AN452" i="1"/>
  <c r="AU452" i="1"/>
  <c r="AJ452" i="1" s="1"/>
  <c r="AK452" i="1" s="1"/>
  <c r="O452" i="1"/>
  <c r="P452" i="1"/>
  <c r="AO452" i="1"/>
  <c r="AP452" i="1"/>
  <c r="AQ452" i="1"/>
  <c r="AR452" i="1"/>
  <c r="L452" i="1"/>
  <c r="AN453" i="1"/>
  <c r="O453" i="1"/>
  <c r="P453" i="1"/>
  <c r="Q453" i="1"/>
  <c r="R453" i="1"/>
  <c r="S453" i="1"/>
  <c r="AQ453" i="1"/>
  <c r="AP453" i="1"/>
  <c r="AR453" i="1"/>
  <c r="L453" i="1"/>
  <c r="AN454" i="1"/>
  <c r="O454" i="1"/>
  <c r="P454" i="1"/>
  <c r="Q454" i="1"/>
  <c r="R454" i="1"/>
  <c r="S454" i="1"/>
  <c r="AP454" i="1"/>
  <c r="AS454" i="1"/>
  <c r="AQ454" i="1"/>
  <c r="AR454" i="1"/>
  <c r="L454" i="1"/>
  <c r="AN455" i="1"/>
  <c r="O455" i="1"/>
  <c r="P455" i="1"/>
  <c r="Q455" i="1"/>
  <c r="R455" i="1"/>
  <c r="S455" i="1"/>
  <c r="AP455" i="1"/>
  <c r="AQ455" i="1"/>
  <c r="AR455" i="1"/>
  <c r="L455" i="1"/>
  <c r="AN456" i="1"/>
  <c r="O456" i="1"/>
  <c r="P456" i="1"/>
  <c r="AP456" i="1"/>
  <c r="AQ456" i="1"/>
  <c r="AR456" i="1"/>
  <c r="L456" i="1"/>
  <c r="AU457" i="1"/>
  <c r="AN457" i="1"/>
  <c r="AQ457" i="1"/>
  <c r="AO457" i="1"/>
  <c r="AP457" i="1"/>
  <c r="AR457" i="1"/>
  <c r="AM458" i="1"/>
  <c r="AS458" i="1"/>
  <c r="AN458" i="1"/>
  <c r="O458" i="1"/>
  <c r="P458" i="1"/>
  <c r="Q458" i="1"/>
  <c r="R458" i="1"/>
  <c r="S458" i="1"/>
  <c r="AQ458" i="1"/>
  <c r="AO458" i="1"/>
  <c r="AP458" i="1"/>
  <c r="AR458" i="1"/>
  <c r="L458" i="1"/>
  <c r="AU458" i="1"/>
  <c r="AN459" i="1"/>
  <c r="O459" i="1"/>
  <c r="P459" i="1"/>
  <c r="Q459" i="1"/>
  <c r="R459" i="1"/>
  <c r="S459" i="1"/>
  <c r="AP459" i="1"/>
  <c r="AQ459" i="1"/>
  <c r="AR459" i="1"/>
  <c r="L459" i="1"/>
  <c r="AN460" i="1"/>
  <c r="O460" i="1"/>
  <c r="P460" i="1"/>
  <c r="AP460" i="1"/>
  <c r="AQ460" i="1"/>
  <c r="AR460" i="1"/>
  <c r="L460" i="1"/>
  <c r="AN461" i="1"/>
  <c r="O461" i="1"/>
  <c r="P461" i="1"/>
  <c r="Q461" i="1"/>
  <c r="R461" i="1"/>
  <c r="S461" i="1"/>
  <c r="AQ461" i="1"/>
  <c r="AP461" i="1"/>
  <c r="AR461" i="1"/>
  <c r="L461" i="1"/>
  <c r="AO462" i="1"/>
  <c r="AN462" i="1"/>
  <c r="O462" i="1"/>
  <c r="P462" i="1"/>
  <c r="AM462" i="1"/>
  <c r="AS462" i="1"/>
  <c r="AP462" i="1"/>
  <c r="AQ462" i="1"/>
  <c r="AR462" i="1"/>
  <c r="L462" i="1"/>
  <c r="AU462" i="1"/>
  <c r="AN463" i="1"/>
  <c r="AQ463" i="1"/>
  <c r="AP463" i="1"/>
  <c r="AR463" i="1"/>
  <c r="AN464" i="1"/>
  <c r="O464" i="1"/>
  <c r="P464" i="1"/>
  <c r="AP464" i="1"/>
  <c r="AQ464" i="1"/>
  <c r="AR464" i="1"/>
  <c r="L464" i="1"/>
  <c r="AN465" i="1"/>
  <c r="O465" i="1"/>
  <c r="P465" i="1"/>
  <c r="AO465" i="1"/>
  <c r="AP465" i="1"/>
  <c r="AQ465" i="1"/>
  <c r="AR465" i="1"/>
  <c r="L465" i="1"/>
  <c r="AM466" i="1"/>
  <c r="AN466" i="1"/>
  <c r="O466" i="1"/>
  <c r="P466" i="1"/>
  <c r="AO466" i="1"/>
  <c r="AP466" i="1"/>
  <c r="AQ466" i="1"/>
  <c r="AR466" i="1"/>
  <c r="AS466" i="1"/>
  <c r="L466" i="1"/>
  <c r="AN467" i="1"/>
  <c r="O467" i="1"/>
  <c r="P467" i="1"/>
  <c r="AP467" i="1"/>
  <c r="AQ467" i="1"/>
  <c r="AR467" i="1"/>
  <c r="L467" i="1"/>
  <c r="AN468" i="1"/>
  <c r="AQ468" i="1"/>
  <c r="AO468" i="1"/>
  <c r="AP468" i="1"/>
  <c r="AR468" i="1"/>
  <c r="AM469" i="1"/>
  <c r="AN469" i="1"/>
  <c r="O469" i="1"/>
  <c r="P469" i="1"/>
  <c r="Q469" i="1"/>
  <c r="R469" i="1"/>
  <c r="S469" i="1"/>
  <c r="AP469" i="1"/>
  <c r="AQ469" i="1"/>
  <c r="AR469" i="1"/>
  <c r="L469" i="1"/>
  <c r="AN470" i="1"/>
  <c r="AP470" i="1"/>
  <c r="AQ470" i="1"/>
  <c r="AR470" i="1"/>
  <c r="AN471" i="1"/>
  <c r="O471" i="1"/>
  <c r="P471" i="1"/>
  <c r="AP471" i="1"/>
  <c r="AQ471" i="1"/>
  <c r="AR471" i="1"/>
  <c r="L471" i="1"/>
  <c r="AM472" i="1"/>
  <c r="AS472" i="1"/>
  <c r="AN472" i="1"/>
  <c r="AQ472" i="1"/>
  <c r="AO472" i="1"/>
  <c r="AP472" i="1"/>
  <c r="AR472" i="1"/>
  <c r="AU472" i="1"/>
  <c r="AN473" i="1"/>
  <c r="O473" i="1"/>
  <c r="P473" i="1"/>
  <c r="AP473" i="1"/>
  <c r="AQ473" i="1"/>
  <c r="AR473" i="1"/>
  <c r="L473" i="1"/>
  <c r="AS474" i="1"/>
  <c r="AN474" i="1"/>
  <c r="AM474" i="1"/>
  <c r="AP474" i="1"/>
  <c r="AQ474" i="1"/>
  <c r="AR474" i="1"/>
  <c r="AU474" i="1"/>
  <c r="AN475" i="1"/>
  <c r="AP475" i="1"/>
  <c r="AQ475" i="1"/>
  <c r="AR475" i="1"/>
  <c r="AN476" i="1"/>
  <c r="AP476" i="1"/>
  <c r="AQ476" i="1"/>
  <c r="AR476" i="1"/>
  <c r="AN477" i="1"/>
  <c r="AP477" i="1"/>
  <c r="AQ477" i="1"/>
  <c r="AR477" i="1"/>
  <c r="AN478" i="1"/>
  <c r="AQ478" i="1"/>
  <c r="AP478" i="1"/>
  <c r="AR478" i="1"/>
  <c r="AN479" i="1"/>
  <c r="O479" i="1"/>
  <c r="P479" i="1"/>
  <c r="AP479" i="1"/>
  <c r="AQ479" i="1"/>
  <c r="AR479" i="1"/>
  <c r="L479" i="1"/>
  <c r="AM480" i="1"/>
  <c r="AN480" i="1"/>
  <c r="AQ480" i="1"/>
  <c r="AS480" i="1"/>
  <c r="AP480" i="1"/>
  <c r="AR480" i="1"/>
  <c r="AU480" i="1"/>
  <c r="AU481" i="1"/>
  <c r="AN481" i="1"/>
  <c r="AO481" i="1"/>
  <c r="AP481" i="1"/>
  <c r="AQ481" i="1"/>
  <c r="AR481" i="1"/>
  <c r="AM482" i="1"/>
  <c r="AS482" i="1"/>
  <c r="AN482" i="1"/>
  <c r="AQ482" i="1"/>
  <c r="AP482" i="1"/>
  <c r="AR482" i="1"/>
  <c r="AU482" i="1"/>
  <c r="AN483" i="1"/>
  <c r="AP483" i="1"/>
  <c r="AQ483" i="1"/>
  <c r="AR483" i="1"/>
  <c r="AU484" i="1"/>
  <c r="AJ484" i="1" s="1"/>
  <c r="AK484" i="1" s="1"/>
  <c r="AN484" i="1"/>
  <c r="O484" i="1"/>
  <c r="P484" i="1"/>
  <c r="AM484" i="1"/>
  <c r="AO484" i="1"/>
  <c r="AP484" i="1"/>
  <c r="AQ484" i="1"/>
  <c r="AR484" i="1"/>
  <c r="L484" i="1"/>
  <c r="AN485" i="1"/>
  <c r="O485" i="1"/>
  <c r="P485" i="1"/>
  <c r="Q485" i="1"/>
  <c r="R485" i="1"/>
  <c r="S485" i="1"/>
  <c r="AP485" i="1"/>
  <c r="AQ485" i="1"/>
  <c r="AR485" i="1"/>
  <c r="L485" i="1"/>
  <c r="AS486" i="1"/>
  <c r="AN486" i="1"/>
  <c r="O486" i="1"/>
  <c r="P486" i="1"/>
  <c r="Q486" i="1"/>
  <c r="R486" i="1"/>
  <c r="S486" i="1"/>
  <c r="AM486" i="1"/>
  <c r="AP486" i="1"/>
  <c r="AQ486" i="1"/>
  <c r="AR486" i="1"/>
  <c r="L486" i="1"/>
  <c r="AN487" i="1"/>
  <c r="AP487" i="1"/>
  <c r="AQ487" i="1"/>
  <c r="AR487" i="1"/>
  <c r="AN488" i="1"/>
  <c r="O488" i="1"/>
  <c r="P488" i="1"/>
  <c r="AM488" i="1"/>
  <c r="AP488" i="1"/>
  <c r="AQ488" i="1"/>
  <c r="AR488" i="1"/>
  <c r="L488" i="1"/>
  <c r="AN489" i="1"/>
  <c r="AP489" i="1"/>
  <c r="AQ489" i="1"/>
  <c r="AR489" i="1"/>
  <c r="AM490" i="1"/>
  <c r="AN490" i="1"/>
  <c r="AP490" i="1"/>
  <c r="AQ490" i="1"/>
  <c r="AR490" i="1"/>
  <c r="AU490" i="1"/>
  <c r="AN491" i="1"/>
  <c r="O491" i="1"/>
  <c r="P491" i="1"/>
  <c r="Q491" i="1"/>
  <c r="R491" i="1"/>
  <c r="S491" i="1"/>
  <c r="AQ491" i="1"/>
  <c r="AP491" i="1"/>
  <c r="AR491" i="1"/>
  <c r="L491" i="1"/>
  <c r="AN492" i="1"/>
  <c r="O492" i="1"/>
  <c r="P492" i="1"/>
  <c r="AP492" i="1"/>
  <c r="AQ492" i="1"/>
  <c r="AR492" i="1"/>
  <c r="L492" i="1"/>
  <c r="AN493" i="1"/>
  <c r="O493" i="1"/>
  <c r="P493" i="1"/>
  <c r="AP493" i="1"/>
  <c r="AQ493" i="1"/>
  <c r="AR493" i="1"/>
  <c r="L493" i="1"/>
  <c r="AO494" i="1"/>
  <c r="AN494" i="1"/>
  <c r="O494" i="1"/>
  <c r="P494" i="1"/>
  <c r="AP494" i="1"/>
  <c r="AQ494" i="1"/>
  <c r="AR494" i="1"/>
  <c r="L494" i="1"/>
  <c r="AN495" i="1"/>
  <c r="O495" i="1"/>
  <c r="P495" i="1"/>
  <c r="AP495" i="1"/>
  <c r="AQ495" i="1"/>
  <c r="AR495" i="1"/>
  <c r="L495" i="1"/>
  <c r="AS496" i="1"/>
  <c r="AN496" i="1"/>
  <c r="O496" i="1"/>
  <c r="P496" i="1"/>
  <c r="AM496" i="1"/>
  <c r="AO496" i="1"/>
  <c r="AP496" i="1"/>
  <c r="AQ496" i="1"/>
  <c r="AR496" i="1"/>
  <c r="L496" i="1"/>
  <c r="AS497" i="1"/>
  <c r="AN497" i="1"/>
  <c r="O497" i="1"/>
  <c r="P497" i="1"/>
  <c r="AO497" i="1"/>
  <c r="AP497" i="1"/>
  <c r="AQ497" i="1"/>
  <c r="AR497" i="1"/>
  <c r="L497" i="1"/>
  <c r="AU498" i="1"/>
  <c r="AN498" i="1"/>
  <c r="AQ498" i="1"/>
  <c r="AP498" i="1"/>
  <c r="AR498" i="1"/>
  <c r="AN499" i="1"/>
  <c r="AQ499" i="1"/>
  <c r="AP499" i="1"/>
  <c r="AR499" i="1"/>
  <c r="AN500" i="1"/>
  <c r="AQ500" i="1"/>
  <c r="AP500" i="1"/>
  <c r="AR500" i="1"/>
  <c r="AN501" i="1"/>
  <c r="AP501" i="1"/>
  <c r="AQ501" i="1"/>
  <c r="AR501" i="1"/>
  <c r="AO502" i="1"/>
  <c r="AN502" i="1"/>
  <c r="AM502" i="1"/>
  <c r="AS502" i="1"/>
  <c r="AQ502" i="1"/>
  <c r="AP502" i="1"/>
  <c r="AR502" i="1"/>
  <c r="AU502" i="1"/>
  <c r="AN503" i="1"/>
  <c r="AP503" i="1"/>
  <c r="AQ503" i="1"/>
  <c r="AR503" i="1"/>
  <c r="AN504" i="1"/>
  <c r="AM504" i="1"/>
  <c r="AS504" i="1"/>
  <c r="AQ504" i="1"/>
  <c r="AP504" i="1"/>
  <c r="AR504" i="1"/>
  <c r="AN505" i="1"/>
  <c r="AQ505" i="1"/>
  <c r="AP505" i="1"/>
  <c r="AR505" i="1"/>
  <c r="AO506" i="1"/>
  <c r="AN506" i="1"/>
  <c r="AM506" i="1"/>
  <c r="AS506" i="1"/>
  <c r="AQ506" i="1"/>
  <c r="AP506" i="1"/>
  <c r="AR506" i="1"/>
  <c r="AU506" i="1"/>
  <c r="AN507" i="1"/>
  <c r="AP507" i="1"/>
  <c r="AQ507" i="1"/>
  <c r="AR507" i="1"/>
  <c r="AN508" i="1"/>
  <c r="AM508" i="1"/>
  <c r="AS508" i="1"/>
  <c r="AQ508" i="1"/>
  <c r="AP508" i="1"/>
  <c r="AR508" i="1"/>
  <c r="AN509" i="1"/>
  <c r="AP509" i="1"/>
  <c r="AQ509" i="1"/>
  <c r="AR509" i="1"/>
  <c r="AM510" i="1"/>
  <c r="AN510" i="1"/>
  <c r="AU510" i="1"/>
  <c r="AJ510" i="1" s="1"/>
  <c r="AK510" i="1" s="1"/>
  <c r="O510" i="1"/>
  <c r="P510" i="1"/>
  <c r="AO510" i="1"/>
  <c r="AP510" i="1"/>
  <c r="AQ510" i="1"/>
  <c r="AR510" i="1"/>
  <c r="AS510" i="1"/>
  <c r="L510" i="1"/>
  <c r="AN511" i="1"/>
  <c r="AQ511" i="1"/>
  <c r="AP511" i="1"/>
  <c r="AR511" i="1"/>
  <c r="AN512" i="1"/>
  <c r="O512" i="1"/>
  <c r="P512" i="1"/>
  <c r="AP512" i="1"/>
  <c r="AQ512" i="1"/>
  <c r="AR512" i="1"/>
  <c r="L512" i="1"/>
  <c r="AU512" i="1"/>
  <c r="AS513" i="1"/>
  <c r="AN513" i="1"/>
  <c r="O513" i="1"/>
  <c r="P513" i="1"/>
  <c r="Q513" i="1"/>
  <c r="R513" i="1"/>
  <c r="S513" i="1"/>
  <c r="AM513" i="1"/>
  <c r="AQ513" i="1"/>
  <c r="AP513" i="1"/>
  <c r="AR513" i="1"/>
  <c r="L513" i="1"/>
  <c r="AU513" i="1"/>
  <c r="AN514" i="1"/>
  <c r="AP514" i="1"/>
  <c r="AQ514" i="1"/>
  <c r="AR514" i="1"/>
  <c r="AN515" i="1"/>
  <c r="AP515" i="1"/>
  <c r="AQ515" i="1"/>
  <c r="AR515" i="1"/>
  <c r="AO516" i="1"/>
  <c r="AN516" i="1"/>
  <c r="O516" i="1"/>
  <c r="P516" i="1"/>
  <c r="AP516" i="1"/>
  <c r="AQ516" i="1"/>
  <c r="AR516" i="1"/>
  <c r="L516" i="1"/>
  <c r="AN517" i="1"/>
  <c r="AP517" i="1"/>
  <c r="AQ517" i="1"/>
  <c r="AR517" i="1"/>
  <c r="AO518" i="1"/>
  <c r="AN518" i="1"/>
  <c r="O518" i="1"/>
  <c r="P518" i="1"/>
  <c r="AM518" i="1"/>
  <c r="AS518" i="1"/>
  <c r="AP518" i="1"/>
  <c r="AQ518" i="1"/>
  <c r="AR518" i="1"/>
  <c r="L518" i="1"/>
  <c r="AU518" i="1"/>
  <c r="AN519" i="1"/>
  <c r="O519" i="1"/>
  <c r="P519" i="1"/>
  <c r="AP519" i="1"/>
  <c r="AQ519" i="1"/>
  <c r="AR519" i="1"/>
  <c r="L519" i="1"/>
  <c r="AN520" i="1"/>
  <c r="O520" i="1"/>
  <c r="P520" i="1"/>
  <c r="AM520" i="1"/>
  <c r="AP520" i="1"/>
  <c r="AQ520" i="1"/>
  <c r="AR520" i="1"/>
  <c r="L520" i="1"/>
  <c r="AO521" i="1"/>
  <c r="AN521" i="1"/>
  <c r="O521" i="1"/>
  <c r="P521" i="1"/>
  <c r="AP521" i="1"/>
  <c r="AQ521" i="1"/>
  <c r="AR521" i="1"/>
  <c r="L521" i="1"/>
  <c r="AN522" i="1"/>
  <c r="O522" i="1"/>
  <c r="P522" i="1"/>
  <c r="AP522" i="1"/>
  <c r="AQ522" i="1"/>
  <c r="AR522" i="1"/>
  <c r="L522" i="1"/>
  <c r="AN523" i="1"/>
  <c r="O523" i="1"/>
  <c r="P523" i="1"/>
  <c r="AP523" i="1"/>
  <c r="AQ523" i="1"/>
  <c r="AR523" i="1"/>
  <c r="L523" i="1"/>
  <c r="AM524" i="1"/>
  <c r="AJ524" i="1" s="1"/>
  <c r="AK524" i="1" s="1"/>
  <c r="AN524" i="1"/>
  <c r="AO524" i="1"/>
  <c r="AS524" i="1"/>
  <c r="AP524" i="1"/>
  <c r="AQ524" i="1"/>
  <c r="AR524" i="1"/>
  <c r="AN525" i="1"/>
  <c r="O525" i="1"/>
  <c r="P525" i="1"/>
  <c r="AP525" i="1"/>
  <c r="AQ525" i="1"/>
  <c r="AR525" i="1"/>
  <c r="L525" i="1"/>
  <c r="AN526" i="1"/>
  <c r="O526" i="1"/>
  <c r="P526" i="1"/>
  <c r="AP526" i="1"/>
  <c r="AQ526" i="1"/>
  <c r="AR526" i="1"/>
  <c r="L526" i="1"/>
  <c r="AN527" i="1"/>
  <c r="O527" i="1"/>
  <c r="P527" i="1"/>
  <c r="AP527" i="1"/>
  <c r="AQ527" i="1"/>
  <c r="AR527" i="1"/>
  <c r="L527" i="1"/>
  <c r="AO528" i="1"/>
  <c r="AN528" i="1"/>
  <c r="O528" i="1"/>
  <c r="P528" i="1"/>
  <c r="AM528" i="1"/>
  <c r="AS528" i="1"/>
  <c r="AP528" i="1"/>
  <c r="AQ528" i="1"/>
  <c r="AR528" i="1"/>
  <c r="L528" i="1"/>
  <c r="AN529" i="1"/>
  <c r="O529" i="1"/>
  <c r="P529" i="1"/>
  <c r="AP529" i="1"/>
  <c r="AQ529" i="1"/>
  <c r="AR529" i="1"/>
  <c r="L529" i="1"/>
  <c r="AU530" i="1"/>
  <c r="AN530" i="1"/>
  <c r="AM530" i="1"/>
  <c r="AO530" i="1"/>
  <c r="AS530" i="1"/>
  <c r="AP530" i="1"/>
  <c r="AQ530" i="1"/>
  <c r="AR530" i="1"/>
  <c r="AN531" i="1"/>
  <c r="O531" i="1"/>
  <c r="P531" i="1"/>
  <c r="AP531" i="1"/>
  <c r="AQ531" i="1"/>
  <c r="AR531" i="1"/>
  <c r="L531" i="1"/>
  <c r="AN532" i="1"/>
  <c r="AU532" i="1"/>
  <c r="AJ532" i="1" s="1"/>
  <c r="AK532" i="1" s="1"/>
  <c r="O532" i="1"/>
  <c r="P532" i="1"/>
  <c r="AP532" i="1"/>
  <c r="AQ532" i="1"/>
  <c r="AR532" i="1"/>
  <c r="L532" i="1"/>
  <c r="AN533" i="1"/>
  <c r="AQ533" i="1"/>
  <c r="AP533" i="1"/>
  <c r="AR533" i="1"/>
  <c r="AN534" i="1"/>
  <c r="O534" i="1"/>
  <c r="P534" i="1"/>
  <c r="Q534" i="1"/>
  <c r="R534" i="1"/>
  <c r="S534" i="1"/>
  <c r="AM534" i="1"/>
  <c r="AS534" i="1"/>
  <c r="AP534" i="1"/>
  <c r="AQ534" i="1"/>
  <c r="AR534" i="1"/>
  <c r="L534" i="1"/>
  <c r="AN535" i="1"/>
  <c r="AP535" i="1"/>
  <c r="AQ535" i="1"/>
  <c r="AR535" i="1"/>
  <c r="AN536" i="1"/>
  <c r="AP536" i="1"/>
  <c r="AQ536" i="1"/>
  <c r="AR536" i="1"/>
  <c r="AU537" i="1"/>
  <c r="AN537" i="1"/>
  <c r="AM537" i="1"/>
  <c r="AO537" i="1"/>
  <c r="AS537" i="1"/>
  <c r="AP537" i="1"/>
  <c r="AQ537" i="1"/>
  <c r="AR537" i="1"/>
  <c r="AN538" i="1"/>
  <c r="AM538" i="1"/>
  <c r="AP538" i="1"/>
  <c r="AQ538" i="1"/>
  <c r="AR538" i="1"/>
  <c r="AN539" i="1"/>
  <c r="AQ539" i="1"/>
  <c r="AP539" i="1"/>
  <c r="AR539" i="1"/>
  <c r="AN540" i="1"/>
  <c r="O540" i="1"/>
  <c r="P540" i="1"/>
  <c r="AP540" i="1"/>
  <c r="AQ540" i="1"/>
  <c r="AR540" i="1"/>
  <c r="L540" i="1"/>
  <c r="AN541" i="1"/>
  <c r="O541" i="1"/>
  <c r="P541" i="1"/>
  <c r="Q541" i="1"/>
  <c r="R541" i="1"/>
  <c r="S541" i="1"/>
  <c r="AQ541" i="1"/>
  <c r="AP541" i="1"/>
  <c r="AR541" i="1"/>
  <c r="L541" i="1"/>
  <c r="AN542" i="1"/>
  <c r="AP542" i="1"/>
  <c r="AQ542" i="1"/>
  <c r="AR542" i="1"/>
  <c r="AN543" i="1"/>
  <c r="O543" i="1"/>
  <c r="P543" i="1"/>
  <c r="AP543" i="1"/>
  <c r="AQ543" i="1"/>
  <c r="AR543" i="1"/>
  <c r="L543" i="1"/>
  <c r="AM544" i="1"/>
  <c r="AO544" i="1"/>
  <c r="AS544" i="1"/>
  <c r="AN544" i="1"/>
  <c r="O544" i="1"/>
  <c r="P544" i="1"/>
  <c r="AP544" i="1"/>
  <c r="AQ544" i="1"/>
  <c r="AR544" i="1"/>
  <c r="L544" i="1"/>
  <c r="AU545" i="1"/>
  <c r="AJ545" i="1" s="1"/>
  <c r="AK545" i="1" s="1"/>
  <c r="AN545" i="1"/>
  <c r="O545" i="1"/>
  <c r="P545" i="1"/>
  <c r="AP545" i="1"/>
  <c r="AQ545" i="1"/>
  <c r="AR545" i="1"/>
  <c r="L545" i="1"/>
  <c r="AM546" i="1"/>
  <c r="AS546" i="1"/>
  <c r="AN546" i="1"/>
  <c r="O546" i="1"/>
  <c r="P546" i="1"/>
  <c r="Q546" i="1"/>
  <c r="R546" i="1"/>
  <c r="S546" i="1"/>
  <c r="AQ546" i="1"/>
  <c r="AP546" i="1"/>
  <c r="AR546" i="1"/>
  <c r="L546" i="1"/>
  <c r="AN547" i="1"/>
  <c r="O547" i="1"/>
  <c r="P547" i="1"/>
  <c r="AP547" i="1"/>
  <c r="AQ547" i="1"/>
  <c r="AR547" i="1"/>
  <c r="L547" i="1"/>
  <c r="AN548" i="1"/>
  <c r="O548" i="1"/>
  <c r="P548" i="1"/>
  <c r="AP548" i="1"/>
  <c r="AQ548" i="1"/>
  <c r="AR548" i="1"/>
  <c r="L548" i="1"/>
  <c r="AN549" i="1"/>
  <c r="O549" i="1"/>
  <c r="P549" i="1"/>
  <c r="AP549" i="1"/>
  <c r="AQ549" i="1"/>
  <c r="AR549" i="1"/>
  <c r="L549" i="1"/>
  <c r="AN550" i="1"/>
  <c r="O550" i="1"/>
  <c r="P550" i="1"/>
  <c r="AP550" i="1"/>
  <c r="AQ550" i="1"/>
  <c r="AR550" i="1"/>
  <c r="L550" i="1"/>
  <c r="AN551" i="1"/>
  <c r="AQ551" i="1"/>
  <c r="AP551" i="1"/>
  <c r="AR551" i="1"/>
  <c r="AN552" i="1"/>
  <c r="O552" i="1"/>
  <c r="P552" i="1"/>
  <c r="Q552" i="1"/>
  <c r="R552" i="1"/>
  <c r="S552" i="1"/>
  <c r="AM552" i="1"/>
  <c r="AQ552" i="1"/>
  <c r="AS552" i="1"/>
  <c r="AO552" i="1"/>
  <c r="AP552" i="1"/>
  <c r="AR552" i="1"/>
  <c r="L552" i="1"/>
  <c r="AU552" i="1"/>
  <c r="AO553" i="1"/>
  <c r="AN553" i="1"/>
  <c r="AP553" i="1"/>
  <c r="AQ553" i="1"/>
  <c r="AR553" i="1"/>
  <c r="AN554" i="1"/>
  <c r="O554" i="1"/>
  <c r="P554" i="1"/>
  <c r="Q554" i="1"/>
  <c r="R554" i="1"/>
  <c r="S554" i="1"/>
  <c r="AP554" i="1"/>
  <c r="AQ554" i="1"/>
  <c r="AR554" i="1"/>
  <c r="L554" i="1"/>
  <c r="AN555" i="1"/>
  <c r="AP555" i="1"/>
  <c r="AQ555" i="1"/>
  <c r="AR555" i="1"/>
  <c r="AN556" i="1"/>
  <c r="O556" i="1"/>
  <c r="P556" i="1"/>
  <c r="AP556" i="1"/>
  <c r="AQ556" i="1"/>
  <c r="AR556" i="1"/>
  <c r="L556" i="1"/>
  <c r="AN557" i="1"/>
  <c r="AQ557" i="1"/>
  <c r="AP557" i="1"/>
  <c r="AR557" i="1"/>
  <c r="AN558" i="1"/>
  <c r="O558" i="1"/>
  <c r="P558" i="1"/>
  <c r="AP558" i="1"/>
  <c r="AQ558" i="1"/>
  <c r="AR558" i="1"/>
  <c r="L558" i="1"/>
  <c r="AU558" i="1"/>
  <c r="AN559" i="1"/>
  <c r="O559" i="1"/>
  <c r="P559" i="1"/>
  <c r="Q559" i="1"/>
  <c r="R559" i="1"/>
  <c r="S559" i="1"/>
  <c r="AQ559" i="1"/>
  <c r="AP559" i="1"/>
  <c r="AR559" i="1"/>
  <c r="L559" i="1"/>
  <c r="AN560" i="1"/>
  <c r="AM560" i="1"/>
  <c r="AO560" i="1"/>
  <c r="AS560" i="1"/>
  <c r="AP560" i="1"/>
  <c r="AQ560" i="1"/>
  <c r="AR560" i="1"/>
  <c r="AU560" i="1"/>
  <c r="AN561" i="1"/>
  <c r="O561" i="1"/>
  <c r="P561" i="1"/>
  <c r="AP561" i="1"/>
  <c r="AQ561" i="1"/>
  <c r="AR561" i="1"/>
  <c r="L561" i="1"/>
  <c r="AU561" i="1"/>
  <c r="AN562" i="1"/>
  <c r="O562" i="1"/>
  <c r="P562" i="1"/>
  <c r="AP562" i="1"/>
  <c r="AQ562" i="1"/>
  <c r="AR562" i="1"/>
  <c r="L562" i="1"/>
  <c r="AN563" i="1"/>
  <c r="O563" i="1"/>
  <c r="P563" i="1"/>
  <c r="AP563" i="1"/>
  <c r="AQ563" i="1"/>
  <c r="AR563" i="1"/>
  <c r="L563" i="1"/>
  <c r="AM564" i="1"/>
  <c r="AN564" i="1"/>
  <c r="AU564" i="1"/>
  <c r="AJ564" i="1" s="1"/>
  <c r="AK564" i="1" s="1"/>
  <c r="AO564" i="1"/>
  <c r="AP564" i="1"/>
  <c r="AQ564" i="1"/>
  <c r="AR564" i="1"/>
  <c r="AS564" i="1"/>
  <c r="AN565" i="1"/>
  <c r="O565" i="1"/>
  <c r="P565" i="1"/>
  <c r="AP565" i="1"/>
  <c r="AQ565" i="1"/>
  <c r="AR565" i="1"/>
  <c r="L565" i="1"/>
  <c r="AN566" i="1"/>
  <c r="O566" i="1"/>
  <c r="P566" i="1"/>
  <c r="AP566" i="1"/>
  <c r="AQ566" i="1"/>
  <c r="AR566" i="1"/>
  <c r="L566" i="1"/>
  <c r="AN567" i="1"/>
  <c r="O567" i="1"/>
  <c r="P567" i="1"/>
  <c r="AP567" i="1"/>
  <c r="AQ567" i="1"/>
  <c r="AR567" i="1"/>
  <c r="L567" i="1"/>
  <c r="AN568" i="1"/>
  <c r="O568" i="1"/>
  <c r="P568" i="1"/>
  <c r="AP568" i="1"/>
  <c r="AQ568" i="1"/>
  <c r="AR568" i="1"/>
  <c r="L568" i="1"/>
  <c r="AN569" i="1"/>
  <c r="O569" i="1"/>
  <c r="P569" i="1"/>
  <c r="AS569" i="1"/>
  <c r="AP569" i="1"/>
  <c r="AQ569" i="1"/>
  <c r="AR569" i="1"/>
  <c r="L569" i="1"/>
  <c r="AM570" i="1"/>
  <c r="AN570" i="1"/>
  <c r="O570" i="1"/>
  <c r="P570" i="1"/>
  <c r="AP570" i="1"/>
  <c r="AQ570" i="1"/>
  <c r="AR570" i="1"/>
  <c r="L570" i="1"/>
  <c r="AN571" i="1"/>
  <c r="AP571" i="1"/>
  <c r="AQ571" i="1"/>
  <c r="AR571" i="1"/>
  <c r="AN572" i="1"/>
  <c r="O572" i="1"/>
  <c r="P572" i="1"/>
  <c r="AP572" i="1"/>
  <c r="AQ572" i="1"/>
  <c r="AR572" i="1"/>
  <c r="L572" i="1"/>
  <c r="AN573" i="1"/>
  <c r="O573" i="1"/>
  <c r="P573" i="1"/>
  <c r="AP573" i="1"/>
  <c r="AQ573" i="1"/>
  <c r="AR573" i="1"/>
  <c r="L573" i="1"/>
  <c r="AU574" i="1"/>
  <c r="AN574" i="1"/>
  <c r="AM574" i="1"/>
  <c r="AO574" i="1"/>
  <c r="AS574" i="1"/>
  <c r="AP574" i="1"/>
  <c r="AQ574" i="1"/>
  <c r="AR574" i="1"/>
  <c r="AN575" i="1"/>
  <c r="O575" i="1"/>
  <c r="P575" i="1"/>
  <c r="AP575" i="1"/>
  <c r="AQ575" i="1"/>
  <c r="AR575" i="1"/>
  <c r="L575" i="1"/>
  <c r="AN576" i="1"/>
  <c r="AP576" i="1"/>
  <c r="AQ576" i="1"/>
  <c r="AR576" i="1"/>
  <c r="AS577" i="1"/>
  <c r="AN577" i="1"/>
  <c r="AM577" i="1"/>
  <c r="AO577" i="1"/>
  <c r="AP577" i="1"/>
  <c r="AQ577" i="1"/>
  <c r="AR577" i="1"/>
  <c r="AU577" i="1"/>
  <c r="AO578" i="1"/>
  <c r="AN578" i="1"/>
  <c r="O578" i="1"/>
  <c r="P578" i="1"/>
  <c r="AM578" i="1"/>
  <c r="AP578" i="1"/>
  <c r="AQ578" i="1"/>
  <c r="AR578" i="1"/>
  <c r="L578" i="1"/>
  <c r="AU578" i="1"/>
  <c r="AN579" i="1"/>
  <c r="O579" i="1"/>
  <c r="P579" i="1"/>
  <c r="AP579" i="1"/>
  <c r="AQ579" i="1"/>
  <c r="AR579" i="1"/>
  <c r="L579" i="1"/>
  <c r="AN580" i="1"/>
  <c r="O580" i="1"/>
  <c r="P580" i="1"/>
  <c r="AP580" i="1"/>
  <c r="AQ580" i="1"/>
  <c r="AR580" i="1"/>
  <c r="L580" i="1"/>
  <c r="AN581" i="1"/>
  <c r="O581" i="1"/>
  <c r="P581" i="1"/>
  <c r="AP581" i="1"/>
  <c r="AQ581" i="1"/>
  <c r="AR581" i="1"/>
  <c r="L581" i="1"/>
  <c r="AS582" i="1"/>
  <c r="AN582" i="1"/>
  <c r="AM582" i="1"/>
  <c r="AO582" i="1"/>
  <c r="AP582" i="1"/>
  <c r="AQ582" i="1"/>
  <c r="AR582" i="1"/>
  <c r="AU582" i="1"/>
  <c r="AN583" i="1"/>
  <c r="AP583" i="1"/>
  <c r="AQ583" i="1"/>
  <c r="AR583" i="1"/>
  <c r="AS584" i="1"/>
  <c r="AN584" i="1"/>
  <c r="O584" i="1"/>
  <c r="P584" i="1"/>
  <c r="AO584" i="1"/>
  <c r="AP584" i="1"/>
  <c r="AQ584" i="1"/>
  <c r="AR584" i="1"/>
  <c r="L584" i="1"/>
  <c r="AM585" i="1"/>
  <c r="AS585" i="1"/>
  <c r="AN585" i="1"/>
  <c r="O585" i="1"/>
  <c r="P585" i="1"/>
  <c r="Q585" i="1"/>
  <c r="R585" i="1"/>
  <c r="S585" i="1"/>
  <c r="AP585" i="1"/>
  <c r="AQ585" i="1"/>
  <c r="AR585" i="1"/>
  <c r="L585" i="1"/>
  <c r="AU585" i="1"/>
  <c r="AN586" i="1"/>
  <c r="O586" i="1"/>
  <c r="P586" i="1"/>
  <c r="AM586" i="1"/>
  <c r="AP586" i="1"/>
  <c r="AQ586" i="1"/>
  <c r="AR586" i="1"/>
  <c r="L586" i="1"/>
  <c r="AN587" i="1"/>
  <c r="AR587" i="1"/>
  <c r="AP587" i="1"/>
  <c r="AQ587" i="1"/>
  <c r="AM588" i="1"/>
  <c r="AN588" i="1"/>
  <c r="AS588" i="1"/>
  <c r="AP588" i="1"/>
  <c r="AQ588" i="1"/>
  <c r="AR588" i="1"/>
  <c r="AM589" i="1"/>
  <c r="AN589" i="1"/>
  <c r="O589" i="1"/>
  <c r="P589" i="1"/>
  <c r="AP589" i="1"/>
  <c r="AQ589" i="1"/>
  <c r="AR589" i="1"/>
  <c r="L589" i="1"/>
  <c r="AN590" i="1"/>
  <c r="AS590" i="1"/>
  <c r="AP590" i="1"/>
  <c r="AQ590" i="1"/>
  <c r="AR590" i="1"/>
  <c r="AU590" i="1"/>
  <c r="AN591" i="1"/>
  <c r="O591" i="1"/>
  <c r="P591" i="1"/>
  <c r="Q591" i="1"/>
  <c r="R591" i="1"/>
  <c r="S591" i="1"/>
  <c r="AQ591" i="1"/>
  <c r="AP591" i="1"/>
  <c r="AR591" i="1"/>
  <c r="L591" i="1"/>
  <c r="AM592" i="1"/>
  <c r="AN592" i="1"/>
  <c r="O592" i="1"/>
  <c r="P592" i="1"/>
  <c r="AO592" i="1"/>
  <c r="AP592" i="1"/>
  <c r="AQ592" i="1"/>
  <c r="AR592" i="1"/>
  <c r="L592" i="1"/>
  <c r="AU592" i="1"/>
  <c r="AN593" i="1"/>
  <c r="AP593" i="1"/>
  <c r="AQ593" i="1"/>
  <c r="AR593" i="1"/>
  <c r="AS594" i="1"/>
  <c r="AN594" i="1"/>
  <c r="AP594" i="1"/>
  <c r="AQ594" i="1"/>
  <c r="AR594" i="1"/>
  <c r="AU594" i="1"/>
  <c r="AN595" i="1"/>
  <c r="O595" i="1"/>
  <c r="P595" i="1"/>
  <c r="AP595" i="1"/>
  <c r="AQ595" i="1"/>
  <c r="AR595" i="1"/>
  <c r="L595" i="1"/>
  <c r="AN596" i="1"/>
  <c r="AP596" i="1"/>
  <c r="AQ596" i="1"/>
  <c r="AR596" i="1"/>
  <c r="AN597" i="1"/>
  <c r="O597" i="1"/>
  <c r="P597" i="1"/>
  <c r="Q597" i="1"/>
  <c r="R597" i="1"/>
  <c r="S597" i="1"/>
  <c r="AQ597" i="1"/>
  <c r="AP597" i="1"/>
  <c r="AR597" i="1"/>
  <c r="L597" i="1"/>
  <c r="AN598" i="1"/>
  <c r="O598" i="1"/>
  <c r="P598" i="1"/>
  <c r="AP598" i="1"/>
  <c r="AQ598" i="1"/>
  <c r="AR598" i="1"/>
  <c r="L598" i="1"/>
  <c r="AU598" i="1"/>
  <c r="AN599" i="1"/>
  <c r="AQ599" i="1"/>
  <c r="AP599" i="1"/>
  <c r="AR599" i="1"/>
  <c r="AN600" i="1"/>
  <c r="AP600" i="1"/>
  <c r="AQ600" i="1"/>
  <c r="AR600" i="1"/>
  <c r="AM601" i="1"/>
  <c r="AS601" i="1"/>
  <c r="AN601" i="1"/>
  <c r="O601" i="1"/>
  <c r="P601" i="1"/>
  <c r="Q601" i="1"/>
  <c r="R601" i="1"/>
  <c r="S601" i="1"/>
  <c r="AQ601" i="1"/>
  <c r="AO601" i="1"/>
  <c r="AP601" i="1"/>
  <c r="AR601" i="1"/>
  <c r="L601" i="1"/>
  <c r="AN602" i="1"/>
  <c r="O602" i="1"/>
  <c r="P602" i="1"/>
  <c r="AP602" i="1"/>
  <c r="AQ602" i="1"/>
  <c r="AR602" i="1"/>
  <c r="L602" i="1"/>
  <c r="AN603" i="1"/>
  <c r="O603" i="1"/>
  <c r="P603" i="1"/>
  <c r="AP603" i="1"/>
  <c r="AQ603" i="1"/>
  <c r="AR603" i="1"/>
  <c r="L603" i="1"/>
  <c r="AN604" i="1"/>
  <c r="AP604" i="1"/>
  <c r="AQ604" i="1"/>
  <c r="AR604" i="1"/>
  <c r="AN605" i="1"/>
  <c r="AP605" i="1"/>
  <c r="AQ605" i="1"/>
  <c r="AR605" i="1"/>
  <c r="AS606" i="1"/>
  <c r="AN606" i="1"/>
  <c r="AO606" i="1"/>
  <c r="AP606" i="1"/>
  <c r="AQ606" i="1"/>
  <c r="AR606" i="1"/>
  <c r="AU606" i="1"/>
  <c r="AN607" i="1"/>
  <c r="AP607" i="1"/>
  <c r="AQ607" i="1"/>
  <c r="AR607" i="1"/>
  <c r="AM608" i="1"/>
  <c r="AS608" i="1"/>
  <c r="AN608" i="1"/>
  <c r="O608" i="1"/>
  <c r="P608" i="1"/>
  <c r="Q608" i="1"/>
  <c r="R608" i="1"/>
  <c r="S608" i="1"/>
  <c r="AQ608" i="1"/>
  <c r="AO608" i="1"/>
  <c r="AP608" i="1"/>
  <c r="AR608" i="1"/>
  <c r="L608" i="1"/>
  <c r="AN609" i="1"/>
  <c r="O609" i="1"/>
  <c r="P609" i="1"/>
  <c r="AP609" i="1"/>
  <c r="AQ609" i="1"/>
  <c r="AR609" i="1"/>
  <c r="L609" i="1"/>
  <c r="AN610" i="1"/>
  <c r="AQ610" i="1"/>
  <c r="AP610" i="1"/>
  <c r="AR610" i="1"/>
  <c r="AN611" i="1"/>
  <c r="AP611" i="1"/>
  <c r="AQ611" i="1"/>
  <c r="AR611" i="1"/>
  <c r="AU612" i="1"/>
  <c r="AJ612" i="1" s="1"/>
  <c r="AK612" i="1" s="1"/>
  <c r="AN612" i="1"/>
  <c r="O612" i="1"/>
  <c r="P612" i="1"/>
  <c r="AM612" i="1"/>
  <c r="AO612" i="1"/>
  <c r="AP612" i="1"/>
  <c r="AQ612" i="1"/>
  <c r="AR612" i="1"/>
  <c r="AS612" i="1"/>
  <c r="L612" i="1"/>
  <c r="AN613" i="1"/>
  <c r="O613" i="1"/>
  <c r="P613" i="1"/>
  <c r="AP613" i="1"/>
  <c r="AQ613" i="1"/>
  <c r="AR613" i="1"/>
  <c r="L613" i="1"/>
  <c r="AN614" i="1"/>
  <c r="O614" i="1"/>
  <c r="P614" i="1"/>
  <c r="AP614" i="1"/>
  <c r="AQ614" i="1"/>
  <c r="AR614" i="1"/>
  <c r="L614" i="1"/>
  <c r="AN615" i="1"/>
  <c r="O615" i="1"/>
  <c r="P615" i="1"/>
  <c r="Q615" i="1"/>
  <c r="R615" i="1"/>
  <c r="S615" i="1"/>
  <c r="AP615" i="1"/>
  <c r="AQ615" i="1"/>
  <c r="AR615" i="1"/>
  <c r="L615" i="1"/>
  <c r="AM616" i="1"/>
  <c r="AN616" i="1"/>
  <c r="O616" i="1"/>
  <c r="P616" i="1"/>
  <c r="Q616" i="1"/>
  <c r="R616" i="1"/>
  <c r="S616" i="1"/>
  <c r="AP616" i="1"/>
  <c r="AO616" i="1"/>
  <c r="AS616" i="1"/>
  <c r="AQ616" i="1"/>
  <c r="AR616" i="1"/>
  <c r="L616" i="1"/>
  <c r="AN617" i="1"/>
  <c r="O617" i="1"/>
  <c r="P617" i="1"/>
  <c r="Q617" i="1"/>
  <c r="R617" i="1"/>
  <c r="S617" i="1"/>
  <c r="AP617" i="1"/>
  <c r="AS617" i="1"/>
  <c r="AQ617" i="1"/>
  <c r="AR617" i="1"/>
  <c r="L617" i="1"/>
  <c r="AU617" i="1"/>
  <c r="AO618" i="1"/>
  <c r="AN618" i="1"/>
  <c r="O618" i="1"/>
  <c r="P618" i="1"/>
  <c r="AM618" i="1"/>
  <c r="AP618" i="1"/>
  <c r="AQ618" i="1"/>
  <c r="AR618" i="1"/>
  <c r="L618" i="1"/>
  <c r="AN619" i="1"/>
  <c r="O619" i="1"/>
  <c r="P619" i="1"/>
  <c r="AP619" i="1"/>
  <c r="AQ619" i="1"/>
  <c r="AR619" i="1"/>
  <c r="L619" i="1"/>
  <c r="AN620" i="1"/>
  <c r="O620" i="1"/>
  <c r="P620" i="1"/>
  <c r="AP620" i="1"/>
  <c r="AQ620" i="1"/>
  <c r="AR620" i="1"/>
  <c r="L620" i="1"/>
  <c r="AO621" i="1"/>
  <c r="AN621" i="1"/>
  <c r="AQ621" i="1"/>
  <c r="AP621" i="1"/>
  <c r="AR621" i="1"/>
  <c r="AM622" i="1"/>
  <c r="AN622" i="1"/>
  <c r="O622" i="1"/>
  <c r="P622" i="1"/>
  <c r="AS622" i="1"/>
  <c r="AP622" i="1"/>
  <c r="AQ622" i="1"/>
  <c r="AR622" i="1"/>
  <c r="L622" i="1"/>
  <c r="AU622" i="1"/>
  <c r="AN623" i="1"/>
  <c r="AP623" i="1"/>
  <c r="AQ623" i="1"/>
  <c r="AR623" i="1"/>
  <c r="AM624" i="1"/>
  <c r="AN624" i="1"/>
  <c r="O624" i="1"/>
  <c r="P624" i="1"/>
  <c r="AP624" i="1"/>
  <c r="AQ624" i="1"/>
  <c r="AR624" i="1"/>
  <c r="L624" i="1"/>
  <c r="AO625" i="1"/>
  <c r="AN625" i="1"/>
  <c r="O625" i="1"/>
  <c r="P625" i="1"/>
  <c r="AM625" i="1"/>
  <c r="AS625" i="1"/>
  <c r="AP625" i="1"/>
  <c r="AQ625" i="1"/>
  <c r="AR625" i="1"/>
  <c r="L625" i="1"/>
  <c r="AN626" i="1"/>
  <c r="AM626" i="1"/>
  <c r="AO626" i="1"/>
  <c r="AS626" i="1"/>
  <c r="AP626" i="1"/>
  <c r="AQ626" i="1"/>
  <c r="AR626" i="1"/>
  <c r="AU626" i="1"/>
  <c r="AN627" i="1"/>
  <c r="AQ627" i="1"/>
  <c r="AP627" i="1"/>
  <c r="AR627" i="1"/>
  <c r="AM628" i="1"/>
  <c r="AO628" i="1"/>
  <c r="AS628" i="1"/>
  <c r="AN628" i="1"/>
  <c r="O628" i="1"/>
  <c r="P628" i="1"/>
  <c r="AP628" i="1"/>
  <c r="AQ628" i="1"/>
  <c r="AR628" i="1"/>
  <c r="L628" i="1"/>
  <c r="AS629" i="1"/>
  <c r="AN629" i="1"/>
  <c r="O629" i="1"/>
  <c r="P629" i="1"/>
  <c r="Q629" i="1"/>
  <c r="R629" i="1"/>
  <c r="S629" i="1"/>
  <c r="AQ629" i="1"/>
  <c r="AP629" i="1"/>
  <c r="AR629" i="1"/>
  <c r="L629" i="1"/>
  <c r="AM630" i="1"/>
  <c r="AN630" i="1"/>
  <c r="O630" i="1"/>
  <c r="P630" i="1"/>
  <c r="AO630" i="1"/>
  <c r="AS630" i="1"/>
  <c r="AP630" i="1"/>
  <c r="AQ630" i="1"/>
  <c r="AR630" i="1"/>
  <c r="L630" i="1"/>
  <c r="AU630" i="1"/>
  <c r="AN631" i="1"/>
  <c r="O631" i="1"/>
  <c r="P631" i="1"/>
  <c r="Q631" i="1"/>
  <c r="R631" i="1"/>
  <c r="S631" i="1"/>
  <c r="AQ631" i="1"/>
  <c r="AP631" i="1"/>
  <c r="AR631" i="1"/>
  <c r="L631" i="1"/>
  <c r="AM632" i="1"/>
  <c r="AN632" i="1"/>
  <c r="O632" i="1"/>
  <c r="P632" i="1"/>
  <c r="AP632" i="1"/>
  <c r="AQ632" i="1"/>
  <c r="AR632" i="1"/>
  <c r="L632" i="1"/>
  <c r="AM633" i="1"/>
  <c r="AN633" i="1"/>
  <c r="O633" i="1"/>
  <c r="P633" i="1"/>
  <c r="AO633" i="1"/>
  <c r="AP633" i="1"/>
  <c r="AQ633" i="1"/>
  <c r="AR633" i="1"/>
  <c r="AS633" i="1"/>
  <c r="L633" i="1"/>
  <c r="AM634" i="1"/>
  <c r="AS634" i="1"/>
  <c r="AN634" i="1"/>
  <c r="AP634" i="1"/>
  <c r="AQ634" i="1"/>
  <c r="AR634" i="1"/>
  <c r="AU634" i="1"/>
  <c r="AN635" i="1"/>
  <c r="O635" i="1"/>
  <c r="P635" i="1"/>
  <c r="Q635" i="1"/>
  <c r="R635" i="1"/>
  <c r="S635" i="1"/>
  <c r="AR635" i="1"/>
  <c r="AP635" i="1"/>
  <c r="AQ635" i="1"/>
  <c r="L635" i="1"/>
  <c r="AM636" i="1"/>
  <c r="AN636" i="1"/>
  <c r="AS636" i="1"/>
  <c r="AR636" i="1"/>
  <c r="AP636" i="1"/>
  <c r="AQ636" i="1"/>
  <c r="AN637" i="1"/>
  <c r="AR637" i="1"/>
  <c r="AP637" i="1"/>
  <c r="AQ637" i="1"/>
  <c r="AN638" i="1"/>
  <c r="AR638" i="1"/>
  <c r="AP638" i="1"/>
  <c r="AQ638" i="1"/>
  <c r="AN639" i="1"/>
  <c r="AP639" i="1"/>
  <c r="AQ639" i="1"/>
  <c r="AR639" i="1"/>
  <c r="AM640" i="1"/>
  <c r="AS640" i="1"/>
  <c r="AN640" i="1"/>
  <c r="AP640" i="1"/>
  <c r="AQ640" i="1"/>
  <c r="AR640" i="1"/>
  <c r="AU640" i="1"/>
  <c r="AM641" i="1"/>
  <c r="AS641" i="1"/>
  <c r="AN641" i="1"/>
  <c r="O641" i="1"/>
  <c r="P641" i="1"/>
  <c r="Q641" i="1"/>
  <c r="R641" i="1"/>
  <c r="S641" i="1"/>
  <c r="AP641" i="1"/>
  <c r="AO641" i="1"/>
  <c r="AQ641" i="1"/>
  <c r="AR641" i="1"/>
  <c r="L641" i="1"/>
  <c r="AN642" i="1"/>
  <c r="AP642" i="1"/>
  <c r="AQ642" i="1"/>
  <c r="AR642" i="1"/>
  <c r="AN643" i="1"/>
  <c r="AP643" i="1"/>
  <c r="AQ643" i="1"/>
  <c r="AR643" i="1"/>
  <c r="AN644" i="1"/>
  <c r="AP644" i="1"/>
  <c r="AQ644" i="1"/>
  <c r="AR644" i="1"/>
  <c r="AU645" i="1"/>
  <c r="AN645" i="1"/>
  <c r="AP645" i="1"/>
  <c r="AQ645" i="1"/>
  <c r="AR645" i="1"/>
  <c r="AN646" i="1"/>
  <c r="O646" i="1"/>
  <c r="P646" i="1"/>
  <c r="Q646" i="1"/>
  <c r="R646" i="1"/>
  <c r="S646" i="1"/>
  <c r="AQ646" i="1"/>
  <c r="AS646" i="1"/>
  <c r="AP646" i="1"/>
  <c r="AR646" i="1"/>
  <c r="L646" i="1"/>
  <c r="AU646" i="1"/>
  <c r="AN647" i="1"/>
  <c r="O647" i="1"/>
  <c r="P647" i="1"/>
  <c r="AP647" i="1"/>
  <c r="AQ647" i="1"/>
  <c r="AR647" i="1"/>
  <c r="L647" i="1"/>
  <c r="AN648" i="1"/>
  <c r="AQ648" i="1"/>
  <c r="AP648" i="1"/>
  <c r="AR648" i="1"/>
  <c r="AO649" i="1"/>
  <c r="AN649" i="1"/>
  <c r="O649" i="1"/>
  <c r="P649" i="1"/>
  <c r="AP649" i="1"/>
  <c r="AQ649" i="1"/>
  <c r="AR649" i="1"/>
  <c r="L649" i="1"/>
  <c r="AM650" i="1"/>
  <c r="AS650" i="1"/>
  <c r="AN650" i="1"/>
  <c r="AQ650" i="1"/>
  <c r="AO650" i="1"/>
  <c r="AP650" i="1"/>
  <c r="AR650" i="1"/>
  <c r="AU650" i="1"/>
  <c r="AN651" i="1"/>
  <c r="AP651" i="1"/>
  <c r="AQ651" i="1"/>
  <c r="AR651" i="1"/>
  <c r="AN652" i="1"/>
  <c r="O652" i="1"/>
  <c r="P652" i="1"/>
  <c r="AP652" i="1"/>
  <c r="AQ652" i="1"/>
  <c r="AR652" i="1"/>
  <c r="L652" i="1"/>
  <c r="AN653" i="1"/>
  <c r="O653" i="1"/>
  <c r="P653" i="1"/>
  <c r="AP653" i="1"/>
  <c r="AQ653" i="1"/>
  <c r="AR653" i="1"/>
  <c r="L653" i="1"/>
  <c r="AU654" i="1"/>
  <c r="AJ654" i="1" s="1"/>
  <c r="AK654" i="1" s="1"/>
  <c r="AN654" i="1"/>
  <c r="O654" i="1"/>
  <c r="P654" i="1"/>
  <c r="AP654" i="1"/>
  <c r="AQ654" i="1"/>
  <c r="AR654" i="1"/>
  <c r="L654" i="1"/>
  <c r="AN655" i="1"/>
  <c r="O655" i="1"/>
  <c r="P655" i="1"/>
  <c r="AP655" i="1"/>
  <c r="AQ655" i="1"/>
  <c r="AR655" i="1"/>
  <c r="L655" i="1"/>
  <c r="AN656" i="1"/>
  <c r="O656" i="1"/>
  <c r="P656" i="1"/>
  <c r="AP656" i="1"/>
  <c r="AQ656" i="1"/>
  <c r="AR656" i="1"/>
  <c r="L656" i="1"/>
  <c r="AM657" i="1"/>
  <c r="AO657" i="1"/>
  <c r="AN657" i="1"/>
  <c r="AS657" i="1"/>
  <c r="AP657" i="1"/>
  <c r="AQ657" i="1"/>
  <c r="AR657" i="1"/>
  <c r="AU657" i="1"/>
  <c r="AM658" i="1"/>
  <c r="AN658" i="1"/>
  <c r="AO658" i="1"/>
  <c r="AP658" i="1"/>
  <c r="AQ658" i="1"/>
  <c r="AR658" i="1"/>
  <c r="AU658" i="1"/>
  <c r="AN659" i="1"/>
  <c r="AP659" i="1"/>
  <c r="AQ659" i="1"/>
  <c r="AR659" i="1"/>
  <c r="AM660" i="1"/>
  <c r="AN660" i="1"/>
  <c r="AP660" i="1"/>
  <c r="AQ660" i="1"/>
  <c r="AR660" i="1"/>
  <c r="AN661" i="1"/>
  <c r="O661" i="1"/>
  <c r="P661" i="1"/>
  <c r="AP661" i="1"/>
  <c r="AQ661" i="1"/>
  <c r="AR661" i="1"/>
  <c r="L661" i="1"/>
  <c r="AM662" i="1"/>
  <c r="AN662" i="1"/>
  <c r="O662" i="1"/>
  <c r="P662" i="1"/>
  <c r="AP662" i="1"/>
  <c r="AQ662" i="1"/>
  <c r="AR662" i="1"/>
  <c r="L662" i="1"/>
  <c r="AN663" i="1"/>
  <c r="O663" i="1"/>
  <c r="P663" i="1"/>
  <c r="AP663" i="1"/>
  <c r="AQ663" i="1"/>
  <c r="AR663" i="1"/>
  <c r="L663" i="1"/>
  <c r="AM664" i="1"/>
  <c r="AO664" i="1"/>
  <c r="AN664" i="1"/>
  <c r="O664" i="1"/>
  <c r="P664" i="1"/>
  <c r="AS664" i="1"/>
  <c r="AP664" i="1"/>
  <c r="AQ664" i="1"/>
  <c r="AR664" i="1"/>
  <c r="L664" i="1"/>
  <c r="AN665" i="1"/>
  <c r="AP665" i="1"/>
  <c r="AQ665" i="1"/>
  <c r="AR665" i="1"/>
  <c r="AO666" i="1"/>
  <c r="AN666" i="1"/>
  <c r="AM666" i="1"/>
  <c r="AS666" i="1"/>
  <c r="AP666" i="1"/>
  <c r="AQ666" i="1"/>
  <c r="AR666" i="1"/>
  <c r="AU666" i="1"/>
  <c r="AN667" i="1"/>
  <c r="O667" i="1"/>
  <c r="P667" i="1"/>
  <c r="Q667" i="1"/>
  <c r="R667" i="1"/>
  <c r="S667" i="1"/>
  <c r="AQ667" i="1"/>
  <c r="AP667" i="1"/>
  <c r="AR667" i="1"/>
  <c r="L667" i="1"/>
  <c r="AO668" i="1"/>
  <c r="AN668" i="1"/>
  <c r="O668" i="1"/>
  <c r="P668" i="1"/>
  <c r="AM668" i="1"/>
  <c r="AS668" i="1"/>
  <c r="AP668" i="1"/>
  <c r="AQ668" i="1"/>
  <c r="AR668" i="1"/>
  <c r="L668" i="1"/>
  <c r="AU668" i="1"/>
  <c r="AN669" i="1"/>
  <c r="AS669" i="1"/>
  <c r="AQ669" i="1"/>
  <c r="AP669" i="1"/>
  <c r="AR669" i="1"/>
  <c r="AU669" i="1"/>
  <c r="AN670" i="1"/>
  <c r="AP670" i="1"/>
  <c r="AQ670" i="1"/>
  <c r="AR670" i="1"/>
  <c r="AN671" i="1"/>
  <c r="AP671" i="1"/>
  <c r="AQ671" i="1"/>
  <c r="AR671" i="1"/>
  <c r="AN672" i="1"/>
  <c r="AP672" i="1"/>
  <c r="AQ672" i="1"/>
  <c r="AR672" i="1"/>
  <c r="AN673" i="1"/>
  <c r="AU673" i="1"/>
  <c r="AJ673" i="1" s="1"/>
  <c r="AK673" i="1" s="1"/>
  <c r="O673" i="1"/>
  <c r="P673" i="1"/>
  <c r="AM673" i="1"/>
  <c r="AO673" i="1"/>
  <c r="AP673" i="1"/>
  <c r="AQ673" i="1"/>
  <c r="AR673" i="1"/>
  <c r="AS673" i="1"/>
  <c r="L673" i="1"/>
  <c r="AM674" i="1"/>
  <c r="AN674" i="1"/>
  <c r="O674" i="1"/>
  <c r="P674" i="1"/>
  <c r="AP674" i="1"/>
  <c r="AQ674" i="1"/>
  <c r="AR674" i="1"/>
  <c r="L674" i="1"/>
  <c r="AN675" i="1"/>
  <c r="O675" i="1"/>
  <c r="P675" i="1"/>
  <c r="AP675" i="1"/>
  <c r="AQ675" i="1"/>
  <c r="AR675" i="1"/>
  <c r="L675" i="1"/>
  <c r="AN676" i="1"/>
  <c r="AP676" i="1"/>
  <c r="AQ676" i="1"/>
  <c r="AR676" i="1"/>
  <c r="AN677" i="1"/>
  <c r="O677" i="1"/>
  <c r="P677" i="1"/>
  <c r="AP677" i="1"/>
  <c r="AQ677" i="1"/>
  <c r="AR677" i="1"/>
  <c r="L677" i="1"/>
  <c r="AU677" i="1"/>
  <c r="AO678" i="1"/>
  <c r="AN678" i="1"/>
  <c r="AM678" i="1"/>
  <c r="AP678" i="1"/>
  <c r="AQ678" i="1"/>
  <c r="AR678" i="1"/>
  <c r="AU678" i="1"/>
  <c r="AN679" i="1"/>
  <c r="O679" i="1"/>
  <c r="P679" i="1"/>
  <c r="AP679" i="1"/>
  <c r="AQ679" i="1"/>
  <c r="AR679" i="1"/>
  <c r="L679" i="1"/>
  <c r="AO680" i="1"/>
  <c r="AN680" i="1"/>
  <c r="O680" i="1"/>
  <c r="P680" i="1"/>
  <c r="AM680" i="1"/>
  <c r="AS680" i="1"/>
  <c r="AP680" i="1"/>
  <c r="AQ680" i="1"/>
  <c r="AR680" i="1"/>
  <c r="L680" i="1"/>
  <c r="AU680" i="1"/>
  <c r="AN681" i="1"/>
  <c r="AP681" i="1"/>
  <c r="AQ681" i="1"/>
  <c r="AR681" i="1"/>
  <c r="AO682" i="1"/>
  <c r="AN682" i="1"/>
  <c r="O682" i="1"/>
  <c r="P682" i="1"/>
  <c r="Q682" i="1"/>
  <c r="R682" i="1"/>
  <c r="S682" i="1"/>
  <c r="AM682" i="1"/>
  <c r="AS682" i="1"/>
  <c r="AP682" i="1"/>
  <c r="AQ682" i="1"/>
  <c r="AR682" i="1"/>
  <c r="L682" i="1"/>
  <c r="AU682" i="1"/>
  <c r="AN683" i="1"/>
  <c r="O683" i="1"/>
  <c r="P683" i="1"/>
  <c r="AP683" i="1"/>
  <c r="AQ683" i="1"/>
  <c r="AR683" i="1"/>
  <c r="L683" i="1"/>
  <c r="AM684" i="1"/>
  <c r="AN684" i="1"/>
  <c r="O684" i="1"/>
  <c r="P684" i="1"/>
  <c r="AO684" i="1"/>
  <c r="AS684" i="1"/>
  <c r="AP684" i="1"/>
  <c r="AQ684" i="1"/>
  <c r="AR684" i="1"/>
  <c r="L684" i="1"/>
  <c r="AU684" i="1"/>
  <c r="AO685" i="1"/>
  <c r="AN685" i="1"/>
  <c r="O685" i="1"/>
  <c r="P685" i="1"/>
  <c r="AP685" i="1"/>
  <c r="AQ685" i="1"/>
  <c r="AR685" i="1"/>
  <c r="L685" i="1"/>
  <c r="AU685" i="1"/>
  <c r="AN686" i="1"/>
  <c r="AP686" i="1"/>
  <c r="AQ686" i="1"/>
  <c r="AR686" i="1"/>
  <c r="AN687" i="1"/>
  <c r="O687" i="1"/>
  <c r="P687" i="1"/>
  <c r="AP687" i="1"/>
  <c r="AQ687" i="1"/>
  <c r="AR687" i="1"/>
  <c r="L687" i="1"/>
  <c r="AM688" i="1"/>
  <c r="AS688" i="1"/>
  <c r="AN688" i="1"/>
  <c r="O688" i="1"/>
  <c r="P688" i="1"/>
  <c r="Q688" i="1"/>
  <c r="R688" i="1"/>
  <c r="S688" i="1"/>
  <c r="AQ688" i="1"/>
  <c r="AO688" i="1"/>
  <c r="AP688" i="1"/>
  <c r="AR688" i="1"/>
  <c r="L688" i="1"/>
  <c r="AU688" i="1"/>
  <c r="AN689" i="1"/>
  <c r="O689" i="1"/>
  <c r="P689" i="1"/>
  <c r="AP689" i="1"/>
  <c r="AQ689" i="1"/>
  <c r="AR689" i="1"/>
  <c r="L689" i="1"/>
  <c r="AM690" i="1"/>
  <c r="AS690" i="1"/>
  <c r="AN690" i="1"/>
  <c r="O690" i="1"/>
  <c r="P690" i="1"/>
  <c r="Q690" i="1"/>
  <c r="R690" i="1"/>
  <c r="S690" i="1"/>
  <c r="AQ690" i="1"/>
  <c r="AP690" i="1"/>
  <c r="AR690" i="1"/>
  <c r="L690" i="1"/>
  <c r="AU690" i="1"/>
  <c r="AN691" i="1"/>
  <c r="AP691" i="1"/>
  <c r="AQ691" i="1"/>
  <c r="AR691" i="1"/>
  <c r="AM692" i="1"/>
  <c r="AN692" i="1"/>
  <c r="O692" i="1"/>
  <c r="P692" i="1"/>
  <c r="AO692" i="1"/>
  <c r="AS692" i="1"/>
  <c r="AP692" i="1"/>
  <c r="AQ692" i="1"/>
  <c r="AR692" i="1"/>
  <c r="L692" i="1"/>
  <c r="AN693" i="1"/>
  <c r="O693" i="1"/>
  <c r="P693" i="1"/>
  <c r="AP693" i="1"/>
  <c r="AQ693" i="1"/>
  <c r="AR693" i="1"/>
  <c r="L693" i="1"/>
  <c r="AO694" i="1"/>
  <c r="AN694" i="1"/>
  <c r="O694" i="1"/>
  <c r="P694" i="1"/>
  <c r="AP694" i="1"/>
  <c r="AQ694" i="1"/>
  <c r="AR694" i="1"/>
  <c r="L694" i="1"/>
  <c r="AN695" i="1"/>
  <c r="O695" i="1"/>
  <c r="P695" i="1"/>
  <c r="AP695" i="1"/>
  <c r="AQ695" i="1"/>
  <c r="AR695" i="1"/>
  <c r="L695" i="1"/>
  <c r="AU696" i="1"/>
  <c r="AJ696" i="1" s="1"/>
  <c r="AK696" i="1" s="1"/>
  <c r="AN696" i="1"/>
  <c r="O696" i="1"/>
  <c r="P696" i="1"/>
  <c r="AO696" i="1"/>
  <c r="AP696" i="1"/>
  <c r="AQ696" i="1"/>
  <c r="AR696" i="1"/>
  <c r="L696" i="1"/>
  <c r="AN697" i="1"/>
  <c r="O697" i="1"/>
  <c r="P697" i="1"/>
  <c r="Q697" i="1"/>
  <c r="R697" i="1"/>
  <c r="S697" i="1"/>
  <c r="AQ697" i="1"/>
  <c r="AO697" i="1"/>
  <c r="AP697" i="1"/>
  <c r="AR697" i="1"/>
  <c r="L697" i="1"/>
  <c r="AU698" i="1"/>
  <c r="AN698" i="1"/>
  <c r="O698" i="1"/>
  <c r="P698" i="1"/>
  <c r="AP698" i="1"/>
  <c r="AQ698" i="1"/>
  <c r="AR698" i="1"/>
  <c r="L698" i="1"/>
  <c r="AN699" i="1"/>
  <c r="O699" i="1"/>
  <c r="P699" i="1"/>
  <c r="Q699" i="1"/>
  <c r="R699" i="1"/>
  <c r="S699" i="1"/>
  <c r="AP699" i="1"/>
  <c r="AQ699" i="1"/>
  <c r="AR699" i="1"/>
  <c r="L699" i="1"/>
  <c r="AN700" i="1"/>
  <c r="O700" i="1"/>
  <c r="P700" i="1"/>
  <c r="AP700" i="1"/>
  <c r="AQ700" i="1"/>
  <c r="AR700" i="1"/>
  <c r="L700" i="1"/>
  <c r="AN701" i="1"/>
  <c r="O701" i="1"/>
  <c r="P701" i="1"/>
  <c r="AP701" i="1"/>
  <c r="AQ701" i="1"/>
  <c r="AR701" i="1"/>
  <c r="L701" i="1"/>
  <c r="AO702" i="1"/>
  <c r="AN702" i="1"/>
  <c r="O702" i="1"/>
  <c r="P702" i="1"/>
  <c r="AM702" i="1"/>
  <c r="AS702" i="1"/>
  <c r="AP702" i="1"/>
  <c r="AQ702" i="1"/>
  <c r="AR702" i="1"/>
  <c r="L702" i="1"/>
  <c r="AU702" i="1"/>
  <c r="AN703" i="1"/>
  <c r="AP703" i="1"/>
  <c r="AQ703" i="1"/>
  <c r="AR703" i="1"/>
  <c r="AO704" i="1"/>
  <c r="AN704" i="1"/>
  <c r="O704" i="1"/>
  <c r="P704" i="1"/>
  <c r="AM704" i="1"/>
  <c r="AS704" i="1"/>
  <c r="AP704" i="1"/>
  <c r="AQ704" i="1"/>
  <c r="AR704" i="1"/>
  <c r="L704" i="1"/>
  <c r="AU704" i="1"/>
  <c r="AN705" i="1"/>
  <c r="AP705" i="1"/>
  <c r="AQ705" i="1"/>
  <c r="AR705" i="1"/>
  <c r="AM706" i="1"/>
  <c r="AN706" i="1"/>
  <c r="AO706" i="1"/>
  <c r="AS706" i="1"/>
  <c r="AP706" i="1"/>
  <c r="AQ706" i="1"/>
  <c r="AR706" i="1"/>
  <c r="AU706" i="1"/>
  <c r="AN707" i="1"/>
  <c r="O707" i="1"/>
  <c r="P707" i="1"/>
  <c r="AP707" i="1"/>
  <c r="AQ707" i="1"/>
  <c r="AR707" i="1"/>
  <c r="L707" i="1"/>
  <c r="AU708" i="1"/>
  <c r="AN708" i="1"/>
  <c r="O708" i="1"/>
  <c r="P708" i="1"/>
  <c r="AP708" i="1"/>
  <c r="AQ708" i="1"/>
  <c r="AR708" i="1"/>
  <c r="L708" i="1"/>
  <c r="AN709" i="1"/>
  <c r="O709" i="1"/>
  <c r="P709" i="1"/>
  <c r="Q709" i="1"/>
  <c r="R709" i="1"/>
  <c r="S709" i="1"/>
  <c r="AQ709" i="1"/>
  <c r="AP709" i="1"/>
  <c r="AR709" i="1"/>
  <c r="L709" i="1"/>
  <c r="AN710" i="1"/>
  <c r="O710" i="1"/>
  <c r="P710" i="1"/>
  <c r="AO710" i="1"/>
  <c r="AP710" i="1"/>
  <c r="AQ710" i="1"/>
  <c r="AR710" i="1"/>
  <c r="L710" i="1"/>
  <c r="AN711" i="1"/>
  <c r="O711" i="1"/>
  <c r="P711" i="1"/>
  <c r="Q711" i="1"/>
  <c r="R711" i="1"/>
  <c r="S711" i="1"/>
  <c r="AP711" i="1"/>
  <c r="AQ711" i="1"/>
  <c r="AR711" i="1"/>
  <c r="L711" i="1"/>
  <c r="AO712" i="1"/>
  <c r="AN712" i="1"/>
  <c r="O712" i="1"/>
  <c r="P712" i="1"/>
  <c r="AM712" i="1"/>
  <c r="AS712" i="1"/>
  <c r="AP712" i="1"/>
  <c r="AQ712" i="1"/>
  <c r="AR712" i="1"/>
  <c r="L712" i="1"/>
  <c r="AO713" i="1"/>
  <c r="AN713" i="1"/>
  <c r="O713" i="1"/>
  <c r="P713" i="1"/>
  <c r="AP713" i="1"/>
  <c r="AQ713" i="1"/>
  <c r="AR713" i="1"/>
  <c r="L713" i="1"/>
  <c r="AN714" i="1"/>
  <c r="O714" i="1"/>
  <c r="P714" i="1"/>
  <c r="AP714" i="1"/>
  <c r="AQ714" i="1"/>
  <c r="AR714" i="1"/>
  <c r="L714" i="1"/>
  <c r="AU714" i="1"/>
  <c r="AN715" i="1"/>
  <c r="O715" i="1"/>
  <c r="P715" i="1"/>
  <c r="AP715" i="1"/>
  <c r="AQ715" i="1"/>
  <c r="AR715" i="1"/>
  <c r="L715" i="1"/>
  <c r="AU716" i="1"/>
  <c r="AJ716" i="1" s="1"/>
  <c r="AK716" i="1" s="1"/>
  <c r="AN716" i="1"/>
  <c r="O716" i="1"/>
  <c r="P716" i="1"/>
  <c r="AO716" i="1"/>
  <c r="AP716" i="1"/>
  <c r="AQ716" i="1"/>
  <c r="AR716" i="1"/>
  <c r="L716" i="1"/>
  <c r="AM717" i="1"/>
  <c r="AN717" i="1"/>
  <c r="O717" i="1"/>
  <c r="P717" i="1"/>
  <c r="AP717" i="1"/>
  <c r="AQ717" i="1"/>
  <c r="AR717" i="1"/>
  <c r="L717" i="1"/>
  <c r="AN718" i="1"/>
  <c r="O718" i="1"/>
  <c r="P718" i="1"/>
  <c r="Q718" i="1"/>
  <c r="R718" i="1"/>
  <c r="S718" i="1"/>
  <c r="AP718" i="1"/>
  <c r="AQ718" i="1"/>
  <c r="AR718" i="1"/>
  <c r="L718" i="1"/>
  <c r="AN719" i="1"/>
  <c r="O719" i="1"/>
  <c r="P719" i="1"/>
  <c r="Q719" i="1"/>
  <c r="R719" i="1"/>
  <c r="S719" i="1"/>
  <c r="AP719" i="1"/>
  <c r="AQ719" i="1"/>
  <c r="AR719" i="1"/>
  <c r="L719" i="1"/>
  <c r="AN720" i="1"/>
  <c r="AP720" i="1"/>
  <c r="AQ720" i="1"/>
  <c r="AR720" i="1"/>
  <c r="AM721" i="1"/>
  <c r="AN721" i="1"/>
  <c r="O721" i="1"/>
  <c r="P721" i="1"/>
  <c r="AP721" i="1"/>
  <c r="AQ721" i="1"/>
  <c r="AR721" i="1"/>
  <c r="L721" i="1"/>
  <c r="AM722" i="1"/>
  <c r="AN722" i="1"/>
  <c r="O722" i="1"/>
  <c r="P722" i="1"/>
  <c r="AP722" i="1"/>
  <c r="AQ722" i="1"/>
  <c r="AR722" i="1"/>
  <c r="L722" i="1"/>
  <c r="AU722" i="1"/>
  <c r="AN723" i="1"/>
  <c r="O723" i="1"/>
  <c r="P723" i="1"/>
  <c r="AP723" i="1"/>
  <c r="AQ723" i="1"/>
  <c r="AR723" i="1"/>
  <c r="L723" i="1"/>
  <c r="AN724" i="1"/>
  <c r="AP724" i="1"/>
  <c r="AQ724" i="1"/>
  <c r="AR724" i="1"/>
  <c r="AN725" i="1"/>
  <c r="O725" i="1"/>
  <c r="P725" i="1"/>
  <c r="AO725" i="1"/>
  <c r="AP725" i="1"/>
  <c r="AQ725" i="1"/>
  <c r="AR725" i="1"/>
  <c r="L725" i="1"/>
  <c r="AM726" i="1"/>
  <c r="AN726" i="1"/>
  <c r="O726" i="1"/>
  <c r="P726" i="1"/>
  <c r="AP726" i="1"/>
  <c r="AQ726" i="1"/>
  <c r="AR726" i="1"/>
  <c r="L726" i="1"/>
  <c r="AN727" i="1"/>
  <c r="O727" i="1"/>
  <c r="P727" i="1"/>
  <c r="AP727" i="1"/>
  <c r="AQ727" i="1"/>
  <c r="AR727" i="1"/>
  <c r="L727" i="1"/>
  <c r="AO728" i="1"/>
  <c r="AN728" i="1"/>
  <c r="O728" i="1"/>
  <c r="P728" i="1"/>
  <c r="AP728" i="1"/>
  <c r="AQ728" i="1"/>
  <c r="AR728" i="1"/>
  <c r="L728" i="1"/>
  <c r="AU728" i="1"/>
  <c r="AN729" i="1"/>
  <c r="O729" i="1"/>
  <c r="P729" i="1"/>
  <c r="AP729" i="1"/>
  <c r="AQ729" i="1"/>
  <c r="AR729" i="1"/>
  <c r="L729" i="1"/>
  <c r="AN730" i="1"/>
  <c r="O730" i="1"/>
  <c r="P730" i="1"/>
  <c r="AO730" i="1"/>
  <c r="AP730" i="1"/>
  <c r="AQ730" i="1"/>
  <c r="AR730" i="1"/>
  <c r="L730" i="1"/>
  <c r="AN731" i="1"/>
  <c r="O731" i="1"/>
  <c r="P731" i="1"/>
  <c r="AP731" i="1"/>
  <c r="AQ731" i="1"/>
  <c r="AR731" i="1"/>
  <c r="L731" i="1"/>
  <c r="AM732" i="1"/>
  <c r="AN732" i="1"/>
  <c r="AU732" i="1"/>
  <c r="AJ732" i="1" s="1"/>
  <c r="AK732" i="1" s="1"/>
  <c r="O732" i="1"/>
  <c r="P732" i="1"/>
  <c r="AP732" i="1"/>
  <c r="AQ732" i="1"/>
  <c r="AR732" i="1"/>
  <c r="AS732" i="1"/>
  <c r="L732" i="1"/>
  <c r="AS733" i="1"/>
  <c r="AN733" i="1"/>
  <c r="O733" i="1"/>
  <c r="P733" i="1"/>
  <c r="Q733" i="1"/>
  <c r="R733" i="1"/>
  <c r="S733" i="1"/>
  <c r="AQ733" i="1"/>
  <c r="AP733" i="1"/>
  <c r="AR733" i="1"/>
  <c r="L733" i="1"/>
  <c r="AO734" i="1"/>
  <c r="AN734" i="1"/>
  <c r="O734" i="1"/>
  <c r="P734" i="1"/>
  <c r="AP734" i="1"/>
  <c r="AQ734" i="1"/>
  <c r="AR734" i="1"/>
  <c r="L734" i="1"/>
  <c r="AN735" i="1"/>
  <c r="O735" i="1"/>
  <c r="P735" i="1"/>
  <c r="Q735" i="1"/>
  <c r="R735" i="1"/>
  <c r="S735" i="1"/>
  <c r="AQ735" i="1"/>
  <c r="AP735" i="1"/>
  <c r="AR735" i="1"/>
  <c r="L735" i="1"/>
  <c r="AS736" i="1"/>
  <c r="AN736" i="1"/>
  <c r="O736" i="1"/>
  <c r="P736" i="1"/>
  <c r="AP736" i="1"/>
  <c r="AQ736" i="1"/>
  <c r="AR736" i="1"/>
  <c r="L736" i="1"/>
  <c r="AU736" i="1"/>
  <c r="AM737" i="1"/>
  <c r="AS737" i="1"/>
  <c r="AN737" i="1"/>
  <c r="O737" i="1"/>
  <c r="P737" i="1"/>
  <c r="Q737" i="1"/>
  <c r="R737" i="1"/>
  <c r="S737" i="1"/>
  <c r="AP737" i="1"/>
  <c r="AQ737" i="1"/>
  <c r="AR737" i="1"/>
  <c r="L737" i="1"/>
  <c r="AM738" i="1"/>
  <c r="AN738" i="1"/>
  <c r="O738" i="1"/>
  <c r="P738" i="1"/>
  <c r="AP738" i="1"/>
  <c r="AQ738" i="1"/>
  <c r="AR738" i="1"/>
  <c r="L738" i="1"/>
  <c r="AN739" i="1"/>
  <c r="O739" i="1"/>
  <c r="P739" i="1"/>
  <c r="AP739" i="1"/>
  <c r="AQ739" i="1"/>
  <c r="AR739" i="1"/>
  <c r="L739" i="1"/>
  <c r="AN740" i="1"/>
  <c r="O740" i="1"/>
  <c r="P740" i="1"/>
  <c r="AM740" i="1"/>
  <c r="AP740" i="1"/>
  <c r="AQ740" i="1"/>
  <c r="AR740" i="1"/>
  <c r="L740" i="1"/>
  <c r="AN741" i="1"/>
  <c r="O741" i="1"/>
  <c r="P741" i="1"/>
  <c r="AP741" i="1"/>
  <c r="AQ741" i="1"/>
  <c r="AR741" i="1"/>
  <c r="L741" i="1"/>
  <c r="AM742" i="1"/>
  <c r="AN742" i="1"/>
  <c r="O742" i="1"/>
  <c r="P742" i="1"/>
  <c r="AP742" i="1"/>
  <c r="AQ742" i="1"/>
  <c r="AR742" i="1"/>
  <c r="L742" i="1"/>
  <c r="AN743" i="1"/>
  <c r="AP743" i="1"/>
  <c r="AQ743" i="1"/>
  <c r="AR743" i="1"/>
  <c r="AS744" i="1"/>
  <c r="AN744" i="1"/>
  <c r="AO744" i="1"/>
  <c r="AP744" i="1"/>
  <c r="AQ744" i="1"/>
  <c r="AR744" i="1"/>
  <c r="AU745" i="1"/>
  <c r="AJ745" i="1" s="1"/>
  <c r="AK745" i="1" s="1"/>
  <c r="AN745" i="1"/>
  <c r="O745" i="1"/>
  <c r="P745" i="1"/>
  <c r="AM745" i="1"/>
  <c r="AO745" i="1"/>
  <c r="AP745" i="1"/>
  <c r="AQ745" i="1"/>
  <c r="AR745" i="1"/>
  <c r="L745" i="1"/>
  <c r="AS746" i="1"/>
  <c r="AN746" i="1"/>
  <c r="O746" i="1"/>
  <c r="P746" i="1"/>
  <c r="AP746" i="1"/>
  <c r="AQ746" i="1"/>
  <c r="AR746" i="1"/>
  <c r="L746" i="1"/>
  <c r="AN747" i="1"/>
  <c r="O747" i="1"/>
  <c r="P747" i="1"/>
  <c r="AP747" i="1"/>
  <c r="AQ747" i="1"/>
  <c r="AR747" i="1"/>
  <c r="L747" i="1"/>
  <c r="AU748" i="1"/>
  <c r="AN748" i="1"/>
  <c r="AQ748" i="1"/>
  <c r="AS748" i="1"/>
  <c r="AP748" i="1"/>
  <c r="AR748" i="1"/>
  <c r="AN749" i="1"/>
  <c r="O749" i="1"/>
  <c r="P749" i="1"/>
  <c r="Q749" i="1"/>
  <c r="R749" i="1"/>
  <c r="S749" i="1"/>
  <c r="AQ749" i="1"/>
  <c r="AS749" i="1"/>
  <c r="AP749" i="1"/>
  <c r="AR749" i="1"/>
  <c r="L749" i="1"/>
  <c r="AU750" i="1"/>
  <c r="AN750" i="1"/>
  <c r="AP750" i="1"/>
  <c r="AQ750" i="1"/>
  <c r="AR750" i="1"/>
  <c r="AN751" i="1"/>
  <c r="O751" i="1"/>
  <c r="P751" i="1"/>
  <c r="Q751" i="1"/>
  <c r="R751" i="1"/>
  <c r="S751" i="1"/>
  <c r="AP751" i="1"/>
  <c r="AQ751" i="1"/>
  <c r="AR751" i="1"/>
  <c r="L751" i="1"/>
  <c r="AM752" i="1"/>
  <c r="AS752" i="1"/>
  <c r="AN752" i="1"/>
  <c r="AP752" i="1"/>
  <c r="AQ752" i="1"/>
  <c r="AR752" i="1"/>
  <c r="AU752" i="1"/>
  <c r="AS753" i="1"/>
  <c r="AN753" i="1"/>
  <c r="O753" i="1"/>
  <c r="P753" i="1"/>
  <c r="Q753" i="1"/>
  <c r="R753" i="1"/>
  <c r="S753" i="1"/>
  <c r="AM753" i="1"/>
  <c r="AP753" i="1"/>
  <c r="AQ753" i="1"/>
  <c r="AR753" i="1"/>
  <c r="L753" i="1"/>
  <c r="AU753" i="1"/>
  <c r="AS754" i="1"/>
  <c r="AN754" i="1"/>
  <c r="AQ754" i="1"/>
  <c r="AP754" i="1"/>
  <c r="AR754" i="1"/>
  <c r="AU754" i="1"/>
  <c r="AN755" i="1"/>
  <c r="O755" i="1"/>
  <c r="P755" i="1"/>
  <c r="Q755" i="1"/>
  <c r="R755" i="1"/>
  <c r="S755" i="1"/>
  <c r="AQ755" i="1"/>
  <c r="AP755" i="1"/>
  <c r="AR755" i="1"/>
  <c r="L755" i="1"/>
  <c r="AU756" i="1"/>
  <c r="AN756" i="1"/>
  <c r="AP756" i="1"/>
  <c r="AQ756" i="1"/>
  <c r="AR756" i="1"/>
  <c r="AN757" i="1"/>
  <c r="O757" i="1"/>
  <c r="P757" i="1"/>
  <c r="Q757" i="1"/>
  <c r="R757" i="1"/>
  <c r="S757" i="1"/>
  <c r="AP757" i="1"/>
  <c r="AQ757" i="1"/>
  <c r="AR757" i="1"/>
  <c r="L757" i="1"/>
  <c r="AO758" i="1"/>
  <c r="AN758" i="1"/>
  <c r="O758" i="1"/>
  <c r="P758" i="1"/>
  <c r="Q758" i="1"/>
  <c r="R758" i="1"/>
  <c r="S758" i="1"/>
  <c r="AM758" i="1"/>
  <c r="AS758" i="1"/>
  <c r="AP758" i="1"/>
  <c r="AQ758" i="1"/>
  <c r="AR758" i="1"/>
  <c r="L758" i="1"/>
  <c r="AN759" i="1"/>
  <c r="O759" i="1"/>
  <c r="P759" i="1"/>
  <c r="Q759" i="1"/>
  <c r="R759" i="1"/>
  <c r="S759" i="1"/>
  <c r="AP759" i="1"/>
  <c r="AQ759" i="1"/>
  <c r="AR759" i="1"/>
  <c r="L759" i="1"/>
  <c r="AN760" i="1"/>
  <c r="O760" i="1"/>
  <c r="P760" i="1"/>
  <c r="Q760" i="1"/>
  <c r="R760" i="1"/>
  <c r="S760" i="1"/>
  <c r="AQ760" i="1"/>
  <c r="AO760" i="1"/>
  <c r="AP760" i="1"/>
  <c r="AR760" i="1"/>
  <c r="L760" i="1"/>
  <c r="AM761" i="1"/>
  <c r="AS761" i="1"/>
  <c r="AN761" i="1"/>
  <c r="O761" i="1"/>
  <c r="P761" i="1"/>
  <c r="Q761" i="1"/>
  <c r="R761" i="1"/>
  <c r="S761" i="1"/>
  <c r="AQ761" i="1"/>
  <c r="AO761" i="1"/>
  <c r="AP761" i="1"/>
  <c r="AR761" i="1"/>
  <c r="L761" i="1"/>
  <c r="AU761" i="1"/>
  <c r="AO762" i="1"/>
  <c r="AN762" i="1"/>
  <c r="AQ762" i="1"/>
  <c r="AP762" i="1"/>
  <c r="AR762" i="1"/>
  <c r="AN763" i="1"/>
  <c r="O763" i="1"/>
  <c r="P763" i="1"/>
  <c r="Q763" i="1"/>
  <c r="R763" i="1"/>
  <c r="S763" i="1"/>
  <c r="AP763" i="1"/>
  <c r="AQ763" i="1"/>
  <c r="AR763" i="1"/>
  <c r="L763" i="1"/>
  <c r="AU764" i="1"/>
  <c r="AN764" i="1"/>
  <c r="O764" i="1"/>
  <c r="P764" i="1"/>
  <c r="Q764" i="1"/>
  <c r="R764" i="1"/>
  <c r="S764" i="1"/>
  <c r="AP764" i="1"/>
  <c r="AS764" i="1"/>
  <c r="AQ764" i="1"/>
  <c r="AR764" i="1"/>
  <c r="L764" i="1"/>
  <c r="AN765" i="1"/>
  <c r="O765" i="1"/>
  <c r="P765" i="1"/>
  <c r="AP765" i="1"/>
  <c r="AQ765" i="1"/>
  <c r="AR765" i="1"/>
  <c r="L765" i="1"/>
  <c r="O766" i="1"/>
  <c r="P766" i="1"/>
  <c r="AM766" i="1"/>
  <c r="AO766" i="1"/>
  <c r="AP766" i="1"/>
  <c r="AQ766" i="1"/>
  <c r="AR766" i="1"/>
  <c r="AS766" i="1"/>
  <c r="L766" i="1"/>
  <c r="O767" i="1"/>
  <c r="P767" i="1"/>
  <c r="AP767" i="1"/>
  <c r="AQ767" i="1"/>
  <c r="AR767" i="1"/>
  <c r="L767" i="1"/>
  <c r="O768" i="1"/>
  <c r="P768" i="1"/>
  <c r="AP768" i="1"/>
  <c r="AQ768" i="1"/>
  <c r="AR768" i="1"/>
  <c r="L768" i="1"/>
  <c r="AQ769" i="1"/>
  <c r="AR769" i="1"/>
  <c r="AU769" i="1"/>
  <c r="AQ770" i="1"/>
  <c r="AR770" i="1"/>
  <c r="L770" i="1"/>
  <c r="AU770" i="1"/>
  <c r="AQ771" i="1"/>
  <c r="AR771" i="1"/>
  <c r="AQ772" i="1"/>
  <c r="AR772" i="1"/>
  <c r="AU772" i="1"/>
  <c r="AQ773" i="1"/>
  <c r="AR773" i="1"/>
  <c r="AQ774" i="1"/>
  <c r="AR774" i="1"/>
  <c r="L774" i="1"/>
  <c r="AU774" i="1"/>
  <c r="AP775" i="1"/>
  <c r="AR775" i="1"/>
  <c r="L775" i="1"/>
  <c r="AQ776" i="1"/>
  <c r="AR776" i="1"/>
  <c r="L776" i="1"/>
  <c r="AU776" i="1"/>
  <c r="AQ777" i="1"/>
  <c r="AR777" i="1"/>
  <c r="AU777" i="1"/>
  <c r="AQ778" i="1"/>
  <c r="AR778" i="1"/>
  <c r="L778" i="1"/>
  <c r="AU778" i="1"/>
  <c r="AQ779" i="1"/>
  <c r="AR779" i="1"/>
  <c r="AP780" i="1"/>
  <c r="AQ780" i="1"/>
  <c r="AR780" i="1"/>
  <c r="L780" i="1"/>
  <c r="AU780" i="1"/>
  <c r="AP781" i="1"/>
  <c r="AR781" i="1"/>
  <c r="AU781" i="1"/>
  <c r="AP782" i="1"/>
  <c r="AR782" i="1"/>
  <c r="L782" i="1"/>
  <c r="AU782" i="1"/>
  <c r="AP783" i="1"/>
  <c r="AR783" i="1"/>
  <c r="L783" i="1"/>
  <c r="AP784" i="1"/>
  <c r="AR784" i="1"/>
  <c r="L784" i="1"/>
  <c r="AU784" i="1"/>
  <c r="AP785" i="1"/>
  <c r="AR785" i="1"/>
  <c r="L785" i="1"/>
  <c r="AU785" i="1"/>
  <c r="AP786" i="1"/>
  <c r="AQ786" i="1"/>
  <c r="AR786" i="1"/>
  <c r="L786" i="1"/>
  <c r="AU786" i="1"/>
  <c r="AN787" i="1"/>
  <c r="O787" i="1"/>
  <c r="P787" i="1"/>
  <c r="AP787" i="1"/>
  <c r="AQ787" i="1"/>
  <c r="AR787" i="1"/>
  <c r="L787" i="1"/>
  <c r="AN788" i="1"/>
  <c r="AU788" i="1"/>
  <c r="AJ788" i="1" s="1"/>
  <c r="AK788" i="1" s="1"/>
  <c r="O788" i="1"/>
  <c r="P788" i="1"/>
  <c r="AM788" i="1"/>
  <c r="AO788" i="1"/>
  <c r="AP788" i="1"/>
  <c r="AQ788" i="1"/>
  <c r="AR788" i="1"/>
  <c r="AS788" i="1"/>
  <c r="L788" i="1"/>
  <c r="AM789" i="1"/>
  <c r="AN789" i="1"/>
  <c r="O789" i="1"/>
  <c r="P789" i="1"/>
  <c r="AP789" i="1"/>
  <c r="AQ789" i="1"/>
  <c r="AR789" i="1"/>
  <c r="L789" i="1"/>
  <c r="AM790" i="1"/>
  <c r="AN790" i="1"/>
  <c r="AS790" i="1"/>
  <c r="AR790" i="1"/>
  <c r="AP790" i="1"/>
  <c r="AQ790" i="1"/>
  <c r="AU790" i="1"/>
  <c r="AN791" i="1"/>
  <c r="O791" i="1"/>
  <c r="P791" i="1"/>
  <c r="Q791" i="1"/>
  <c r="R791" i="1"/>
  <c r="S791" i="1"/>
  <c r="AR791" i="1"/>
  <c r="AP791" i="1"/>
  <c r="AQ791" i="1"/>
  <c r="L791" i="1"/>
  <c r="AN792" i="1"/>
  <c r="O792" i="1"/>
  <c r="P792" i="1"/>
  <c r="Q792" i="1"/>
  <c r="R792" i="1"/>
  <c r="S792" i="1"/>
  <c r="AR792" i="1"/>
  <c r="AP792" i="1"/>
  <c r="AQ792" i="1"/>
  <c r="L792" i="1"/>
  <c r="AU793" i="1"/>
  <c r="AN793" i="1"/>
  <c r="O793" i="1"/>
  <c r="P793" i="1"/>
  <c r="AP793" i="1"/>
  <c r="AQ793" i="1"/>
  <c r="AR793" i="1"/>
  <c r="L793" i="1"/>
  <c r="AU794" i="1"/>
  <c r="AN794" i="1"/>
  <c r="O794" i="1"/>
  <c r="P794" i="1"/>
  <c r="Q794" i="1"/>
  <c r="R794" i="1"/>
  <c r="S794" i="1"/>
  <c r="AQ794" i="1"/>
  <c r="AS794" i="1"/>
  <c r="AO794" i="1"/>
  <c r="AP794" i="1"/>
  <c r="AR794" i="1"/>
  <c r="L794" i="1"/>
  <c r="AN795" i="1"/>
  <c r="O795" i="1"/>
  <c r="P795" i="1"/>
  <c r="AP795" i="1"/>
  <c r="AQ795" i="1"/>
  <c r="AR795" i="1"/>
  <c r="L795" i="1"/>
  <c r="AM796" i="1"/>
  <c r="AS796" i="1"/>
  <c r="AN796" i="1"/>
  <c r="O796" i="1"/>
  <c r="P796" i="1"/>
  <c r="Q796" i="1"/>
  <c r="R796" i="1"/>
  <c r="S796" i="1"/>
  <c r="AP796" i="1"/>
  <c r="AQ796" i="1"/>
  <c r="AR796" i="1"/>
  <c r="L796" i="1"/>
  <c r="AU796" i="1"/>
  <c r="AN797" i="1"/>
  <c r="O797" i="1"/>
  <c r="P797" i="1"/>
  <c r="AM797" i="1"/>
  <c r="AP797" i="1"/>
  <c r="AQ797" i="1"/>
  <c r="AR797" i="1"/>
  <c r="L797" i="1"/>
  <c r="AM798" i="1"/>
  <c r="AN798" i="1"/>
  <c r="O798" i="1"/>
  <c r="P798" i="1"/>
  <c r="AP798" i="1"/>
  <c r="AQ798" i="1"/>
  <c r="AR798" i="1"/>
  <c r="L798" i="1"/>
  <c r="AN799" i="1"/>
  <c r="O799" i="1"/>
  <c r="P799" i="1"/>
  <c r="AP799" i="1"/>
  <c r="AQ799" i="1"/>
  <c r="AR799" i="1"/>
  <c r="L799" i="1"/>
  <c r="AU800" i="1"/>
  <c r="AJ800" i="1" s="1"/>
  <c r="AK800" i="1" s="1"/>
  <c r="AN800" i="1"/>
  <c r="O800" i="1"/>
  <c r="P800" i="1"/>
  <c r="AP800" i="1"/>
  <c r="AQ800" i="1"/>
  <c r="AR800" i="1"/>
  <c r="L800" i="1"/>
  <c r="AN801" i="1"/>
  <c r="O801" i="1"/>
  <c r="P801" i="1"/>
  <c r="Q801" i="1"/>
  <c r="R801" i="1"/>
  <c r="S801" i="1"/>
  <c r="AQ801" i="1"/>
  <c r="AP801" i="1"/>
  <c r="AR801" i="1"/>
  <c r="L801" i="1"/>
  <c r="AN802" i="1"/>
  <c r="O802" i="1"/>
  <c r="P802" i="1"/>
  <c r="Q802" i="1"/>
  <c r="R802" i="1"/>
  <c r="S802" i="1"/>
  <c r="AP802" i="1"/>
  <c r="AS802" i="1"/>
  <c r="AQ802" i="1"/>
  <c r="AR802" i="1"/>
  <c r="L802" i="1"/>
  <c r="AN803" i="1"/>
  <c r="AP803" i="1"/>
  <c r="AQ803" i="1"/>
  <c r="AR803" i="1"/>
  <c r="AN804" i="1"/>
  <c r="O804" i="1"/>
  <c r="P804" i="1"/>
  <c r="Q804" i="1"/>
  <c r="R804" i="1"/>
  <c r="S804" i="1"/>
  <c r="AP804" i="1"/>
  <c r="AQ804" i="1"/>
  <c r="AR804" i="1"/>
  <c r="L804" i="1"/>
  <c r="AO805" i="1"/>
  <c r="AN805" i="1"/>
  <c r="O805" i="1"/>
  <c r="P805" i="1"/>
  <c r="AM805" i="1"/>
  <c r="AP805" i="1"/>
  <c r="AQ805" i="1"/>
  <c r="AR805" i="1"/>
  <c r="L805" i="1"/>
  <c r="AO806" i="1"/>
  <c r="AN806" i="1"/>
  <c r="AM806" i="1"/>
  <c r="AS806" i="1"/>
  <c r="AP806" i="1"/>
  <c r="AQ806" i="1"/>
  <c r="AR806" i="1"/>
  <c r="AN807" i="1"/>
  <c r="O807" i="1"/>
  <c r="P807" i="1"/>
  <c r="Q807" i="1"/>
  <c r="R807" i="1"/>
  <c r="S807" i="1"/>
  <c r="AQ807" i="1"/>
  <c r="AP807" i="1"/>
  <c r="AR807" i="1"/>
  <c r="L807" i="1"/>
  <c r="AO808" i="1"/>
  <c r="AN808" i="1"/>
  <c r="O808" i="1"/>
  <c r="P808" i="1"/>
  <c r="AM808" i="1"/>
  <c r="AJ808" i="1" s="1"/>
  <c r="AK808" i="1" s="1"/>
  <c r="AS808" i="1"/>
  <c r="AP808" i="1"/>
  <c r="AQ808" i="1"/>
  <c r="AR808" i="1"/>
  <c r="L808" i="1"/>
  <c r="AU808" i="1"/>
  <c r="AN809" i="1"/>
  <c r="O809" i="1"/>
  <c r="P809" i="1"/>
  <c r="Q809" i="1"/>
  <c r="R809" i="1"/>
  <c r="S809" i="1"/>
  <c r="AP809" i="1"/>
  <c r="AO809" i="1"/>
  <c r="AQ809" i="1"/>
  <c r="AR809" i="1"/>
  <c r="L809" i="1"/>
  <c r="AN810" i="1"/>
  <c r="O810" i="1"/>
  <c r="P810" i="1"/>
  <c r="AS810" i="1"/>
  <c r="AP810" i="1"/>
  <c r="AQ810" i="1"/>
  <c r="AR810" i="1"/>
  <c r="L810" i="1"/>
  <c r="AN811" i="1"/>
  <c r="O811" i="1"/>
  <c r="P811" i="1"/>
  <c r="AP811" i="1"/>
  <c r="AQ811" i="1"/>
  <c r="AR811" i="1"/>
  <c r="L811" i="1"/>
  <c r="AN812" i="1"/>
  <c r="O812" i="1"/>
  <c r="P812" i="1"/>
  <c r="AP812" i="1"/>
  <c r="AQ812" i="1"/>
  <c r="AR812" i="1"/>
  <c r="L812" i="1"/>
  <c r="AN813" i="1"/>
  <c r="AQ813" i="1"/>
  <c r="AP813" i="1"/>
  <c r="AR813" i="1"/>
  <c r="AN814" i="1"/>
  <c r="O814" i="1"/>
  <c r="P814" i="1"/>
  <c r="AM814" i="1"/>
  <c r="AJ814" i="1" s="1"/>
  <c r="AK814" i="1" s="1"/>
  <c r="AO814" i="1"/>
  <c r="AS814" i="1"/>
  <c r="AP814" i="1"/>
  <c r="AQ814" i="1"/>
  <c r="AR814" i="1"/>
  <c r="L814" i="1"/>
  <c r="AU814" i="1"/>
  <c r="AN815" i="1"/>
  <c r="AP815" i="1"/>
  <c r="AQ815" i="1"/>
  <c r="AR815" i="1"/>
  <c r="AM816" i="1"/>
  <c r="AN816" i="1"/>
  <c r="O816" i="1"/>
  <c r="P816" i="1"/>
  <c r="AP816" i="1"/>
  <c r="AQ816" i="1"/>
  <c r="AR816" i="1"/>
  <c r="L816" i="1"/>
  <c r="AU816" i="1"/>
  <c r="AS817" i="1"/>
  <c r="AN817" i="1"/>
  <c r="O817" i="1"/>
  <c r="P817" i="1"/>
  <c r="AO817" i="1"/>
  <c r="AP817" i="1"/>
  <c r="AQ817" i="1"/>
  <c r="AR817" i="1"/>
  <c r="L817" i="1"/>
  <c r="AO818" i="1"/>
  <c r="AN818" i="1"/>
  <c r="O818" i="1"/>
  <c r="P818" i="1"/>
  <c r="AM818" i="1"/>
  <c r="AS818" i="1"/>
  <c r="AP818" i="1"/>
  <c r="AQ818" i="1"/>
  <c r="AR818" i="1"/>
  <c r="L818" i="1"/>
  <c r="AU818" i="1"/>
  <c r="AN819" i="1"/>
  <c r="O819" i="1"/>
  <c r="P819" i="1"/>
  <c r="AP819" i="1"/>
  <c r="AQ819" i="1"/>
  <c r="AR819" i="1"/>
  <c r="L819" i="1"/>
  <c r="AN820" i="1"/>
  <c r="O820" i="1"/>
  <c r="P820" i="1"/>
  <c r="Q820" i="1"/>
  <c r="R820" i="1"/>
  <c r="S820" i="1"/>
  <c r="AP820" i="1"/>
  <c r="AQ820" i="1"/>
  <c r="AR820" i="1"/>
  <c r="L820" i="1"/>
  <c r="AN821" i="1"/>
  <c r="O821" i="1"/>
  <c r="P821" i="1"/>
  <c r="AP821" i="1"/>
  <c r="AQ821" i="1"/>
  <c r="AR821" i="1"/>
  <c r="L821" i="1"/>
  <c r="AN822" i="1"/>
  <c r="AP822" i="1"/>
  <c r="AQ822" i="1"/>
  <c r="AR822" i="1"/>
  <c r="AN823" i="1"/>
  <c r="AP823" i="1"/>
  <c r="AQ823" i="1"/>
  <c r="AR823" i="1"/>
  <c r="AN824" i="1"/>
  <c r="AP824" i="1"/>
  <c r="AQ824" i="1"/>
  <c r="AR824" i="1"/>
  <c r="AS825" i="1"/>
  <c r="AN825" i="1"/>
  <c r="AP825" i="1"/>
  <c r="AQ825" i="1"/>
  <c r="AR825" i="1"/>
  <c r="AU825" i="1"/>
  <c r="AN826" i="1"/>
  <c r="O826" i="1"/>
  <c r="P826" i="1"/>
  <c r="AP826" i="1"/>
  <c r="AQ826" i="1"/>
  <c r="AR826" i="1"/>
  <c r="L826" i="1"/>
  <c r="AN827" i="1"/>
  <c r="O827" i="1"/>
  <c r="P827" i="1"/>
  <c r="AP827" i="1"/>
  <c r="AQ827" i="1"/>
  <c r="AR827" i="1"/>
  <c r="L827" i="1"/>
  <c r="AN828" i="1"/>
  <c r="AM828" i="1"/>
  <c r="AO828" i="1"/>
  <c r="AS828" i="1"/>
  <c r="AP828" i="1"/>
  <c r="AQ828" i="1"/>
  <c r="AR828" i="1"/>
  <c r="AU828" i="1"/>
  <c r="AN829" i="1"/>
  <c r="AO829" i="1"/>
  <c r="AP829" i="1"/>
  <c r="AQ829" i="1"/>
  <c r="AR829" i="1"/>
  <c r="AN830" i="1"/>
  <c r="AM830" i="1"/>
  <c r="AO830" i="1"/>
  <c r="AS830" i="1"/>
  <c r="AP830" i="1"/>
  <c r="AQ830" i="1"/>
  <c r="AR830" i="1"/>
  <c r="AU830" i="1"/>
  <c r="AN831" i="1"/>
  <c r="AP831" i="1"/>
  <c r="AQ831" i="1"/>
  <c r="AR831" i="1"/>
  <c r="AO832" i="1"/>
  <c r="AN832" i="1"/>
  <c r="O832" i="1"/>
  <c r="P832" i="1"/>
  <c r="AM832" i="1"/>
  <c r="AP832" i="1"/>
  <c r="AQ832" i="1"/>
  <c r="AR832" i="1"/>
  <c r="L832" i="1"/>
  <c r="AU832" i="1"/>
  <c r="AN833" i="1"/>
  <c r="O833" i="1"/>
  <c r="P833" i="1"/>
  <c r="AP833" i="1"/>
  <c r="AQ833" i="1"/>
  <c r="AR833" i="1"/>
  <c r="L833" i="1"/>
  <c r="AN834" i="1"/>
  <c r="O834" i="1"/>
  <c r="P834" i="1"/>
  <c r="AP834" i="1"/>
  <c r="AQ834" i="1"/>
  <c r="AR834" i="1"/>
  <c r="L834" i="1"/>
  <c r="AU834" i="1"/>
  <c r="AN835" i="1"/>
  <c r="AP835" i="1"/>
  <c r="AQ835" i="1"/>
  <c r="AR835" i="1"/>
  <c r="AN836" i="1"/>
  <c r="O836" i="1"/>
  <c r="P836" i="1"/>
  <c r="AP836" i="1"/>
  <c r="AQ836" i="1"/>
  <c r="AR836" i="1"/>
  <c r="L836" i="1"/>
  <c r="AU836" i="1"/>
  <c r="AN837" i="1"/>
  <c r="AP837" i="1"/>
  <c r="AQ837" i="1"/>
  <c r="AR837" i="1"/>
  <c r="AM838" i="1"/>
  <c r="AN838" i="1"/>
  <c r="O838" i="1"/>
  <c r="P838" i="1"/>
  <c r="AO838" i="1"/>
  <c r="AP838" i="1"/>
  <c r="AQ838" i="1"/>
  <c r="AR838" i="1"/>
  <c r="L838" i="1"/>
  <c r="AN839" i="1"/>
  <c r="O839" i="1"/>
  <c r="P839" i="1"/>
  <c r="AP839" i="1"/>
  <c r="AQ839" i="1"/>
  <c r="AR839" i="1"/>
  <c r="L839" i="1"/>
  <c r="AN840" i="1"/>
  <c r="O840" i="1"/>
  <c r="P840" i="1"/>
  <c r="AM840" i="1"/>
  <c r="AP840" i="1"/>
  <c r="AQ840" i="1"/>
  <c r="AR840" i="1"/>
  <c r="L840" i="1"/>
  <c r="AN841" i="1"/>
  <c r="O841" i="1"/>
  <c r="P841" i="1"/>
  <c r="Q841" i="1"/>
  <c r="R841" i="1"/>
  <c r="S841" i="1"/>
  <c r="AP841" i="1"/>
  <c r="AQ841" i="1"/>
  <c r="AR841" i="1"/>
  <c r="L841" i="1"/>
  <c r="AN842" i="1"/>
  <c r="O842" i="1"/>
  <c r="P842" i="1"/>
  <c r="AP842" i="1"/>
  <c r="AQ842" i="1"/>
  <c r="AR842" i="1"/>
  <c r="L842" i="1"/>
  <c r="AN843" i="1"/>
  <c r="AP843" i="1"/>
  <c r="AQ843" i="1"/>
  <c r="AR843" i="1"/>
  <c r="AS844" i="1"/>
  <c r="AN844" i="1"/>
  <c r="AO844" i="1"/>
  <c r="AP844" i="1"/>
  <c r="AQ844" i="1"/>
  <c r="AR844" i="1"/>
  <c r="AU844" i="1"/>
  <c r="AN845" i="1"/>
  <c r="AP845" i="1"/>
  <c r="AQ845" i="1"/>
  <c r="AR845" i="1"/>
  <c r="AS846" i="1"/>
  <c r="AN846" i="1"/>
  <c r="AP846" i="1"/>
  <c r="AQ846" i="1"/>
  <c r="AR846" i="1"/>
  <c r="AU846" i="1"/>
  <c r="AN847" i="1"/>
  <c r="O847" i="1"/>
  <c r="P847" i="1"/>
  <c r="AP847" i="1"/>
  <c r="AQ847" i="1"/>
  <c r="AR847" i="1"/>
  <c r="L847" i="1"/>
  <c r="AN848" i="1"/>
  <c r="O848" i="1"/>
  <c r="P848" i="1"/>
  <c r="AS848" i="1"/>
  <c r="AP848" i="1"/>
  <c r="AQ848" i="1"/>
  <c r="AR848" i="1"/>
  <c r="L848" i="1"/>
  <c r="AO849" i="1"/>
  <c r="AN849" i="1"/>
  <c r="O849" i="1"/>
  <c r="P849" i="1"/>
  <c r="AM849" i="1"/>
  <c r="AS849" i="1"/>
  <c r="AP849" i="1"/>
  <c r="AQ849" i="1"/>
  <c r="AR849" i="1"/>
  <c r="L849" i="1"/>
  <c r="AU849" i="1"/>
  <c r="AN850" i="1"/>
  <c r="AP850" i="1"/>
  <c r="AQ850" i="1"/>
  <c r="AR850" i="1"/>
  <c r="AN851" i="1"/>
  <c r="AP851" i="1"/>
  <c r="AQ851" i="1"/>
  <c r="AR851" i="1"/>
  <c r="AN852" i="1"/>
  <c r="AM852" i="1"/>
  <c r="AP852" i="1"/>
  <c r="AQ852" i="1"/>
  <c r="AR852" i="1"/>
  <c r="AN853" i="1"/>
  <c r="O853" i="1"/>
  <c r="P853" i="1"/>
  <c r="AP853" i="1"/>
  <c r="AQ853" i="1"/>
  <c r="AR853" i="1"/>
  <c r="L853" i="1"/>
  <c r="AS854" i="1"/>
  <c r="AN854" i="1"/>
  <c r="O854" i="1"/>
  <c r="P854" i="1"/>
  <c r="AP854" i="1"/>
  <c r="AQ854" i="1"/>
  <c r="AR854" i="1"/>
  <c r="L854" i="1"/>
  <c r="AN855" i="1"/>
  <c r="O855" i="1"/>
  <c r="P855" i="1"/>
  <c r="AP855" i="1"/>
  <c r="AQ855" i="1"/>
  <c r="AR855" i="1"/>
  <c r="L855" i="1"/>
  <c r="AO856" i="1"/>
  <c r="AN856" i="1"/>
  <c r="O856" i="1"/>
  <c r="P856" i="1"/>
  <c r="AM856" i="1"/>
  <c r="AS856" i="1"/>
  <c r="AJ856" i="1" s="1"/>
  <c r="AK856" i="1" s="1"/>
  <c r="AP856" i="1"/>
  <c r="AQ856" i="1"/>
  <c r="AR856" i="1"/>
  <c r="L856" i="1"/>
  <c r="AN857" i="1"/>
  <c r="AM857" i="1"/>
  <c r="AP857" i="1"/>
  <c r="AQ857" i="1"/>
  <c r="AR857" i="1"/>
  <c r="AN858" i="1"/>
  <c r="O858" i="1"/>
  <c r="P858" i="1"/>
  <c r="AM858" i="1"/>
  <c r="AO858" i="1"/>
  <c r="AS858" i="1"/>
  <c r="AP858" i="1"/>
  <c r="AQ858" i="1"/>
  <c r="AR858" i="1"/>
  <c r="L858" i="1"/>
  <c r="AU858" i="1"/>
  <c r="AN859" i="1"/>
  <c r="O859" i="1"/>
  <c r="P859" i="1"/>
  <c r="AP859" i="1"/>
  <c r="AQ859" i="1"/>
  <c r="AR859" i="1"/>
  <c r="L859" i="1"/>
  <c r="AN860" i="1"/>
  <c r="O860" i="1"/>
  <c r="P860" i="1"/>
  <c r="Q860" i="1"/>
  <c r="R860" i="1"/>
  <c r="S860" i="1"/>
  <c r="AO860" i="1"/>
  <c r="AR860" i="1"/>
  <c r="AP860" i="1"/>
  <c r="AQ860" i="1"/>
  <c r="L860" i="1"/>
  <c r="AN861" i="1"/>
  <c r="O861" i="1"/>
  <c r="P861" i="1"/>
  <c r="Q861" i="1"/>
  <c r="R861" i="1"/>
  <c r="S861" i="1"/>
  <c r="AO861" i="1"/>
  <c r="AR861" i="1"/>
  <c r="AP861" i="1"/>
  <c r="AQ861" i="1"/>
  <c r="L861" i="1"/>
  <c r="AU862" i="1"/>
  <c r="AN862" i="1"/>
  <c r="AR862" i="1"/>
  <c r="AP862" i="1"/>
  <c r="AQ862" i="1"/>
  <c r="AN863" i="1"/>
  <c r="AP863" i="1"/>
  <c r="AQ863" i="1"/>
  <c r="AR863" i="1"/>
  <c r="AS864" i="1"/>
  <c r="AN864" i="1"/>
  <c r="AP864" i="1"/>
  <c r="AQ864" i="1"/>
  <c r="AR864" i="1"/>
  <c r="AN865" i="1"/>
  <c r="AP865" i="1"/>
  <c r="AQ865" i="1"/>
  <c r="AR865" i="1"/>
  <c r="AN866" i="1"/>
  <c r="O866" i="1"/>
  <c r="P866" i="1"/>
  <c r="Q866" i="1"/>
  <c r="R866" i="1"/>
  <c r="S866" i="1"/>
  <c r="AM866" i="1"/>
  <c r="AS866" i="1"/>
  <c r="AP866" i="1"/>
  <c r="AO866" i="1"/>
  <c r="AQ866" i="1"/>
  <c r="AR866" i="1"/>
  <c r="L866" i="1"/>
  <c r="AU866" i="1"/>
  <c r="AN867" i="1"/>
  <c r="O867" i="1"/>
  <c r="P867" i="1"/>
  <c r="AP867" i="1"/>
  <c r="AQ867" i="1"/>
  <c r="AR867" i="1"/>
  <c r="L867" i="1"/>
  <c r="AS868" i="1"/>
  <c r="AN868" i="1"/>
  <c r="AP868" i="1"/>
  <c r="AQ868" i="1"/>
  <c r="AR868" i="1"/>
  <c r="AU868" i="1"/>
  <c r="AN869" i="1"/>
  <c r="AP869" i="1"/>
  <c r="AQ869" i="1"/>
  <c r="AR869" i="1"/>
  <c r="AN870" i="1"/>
  <c r="AP870" i="1"/>
  <c r="AQ870" i="1"/>
  <c r="AR870" i="1"/>
  <c r="AN871" i="1"/>
  <c r="AP871" i="1"/>
  <c r="AQ871" i="1"/>
  <c r="AR871" i="1"/>
  <c r="AN872" i="1"/>
  <c r="O872" i="1"/>
  <c r="P872" i="1"/>
  <c r="Q872" i="1"/>
  <c r="R872" i="1"/>
  <c r="S872" i="1"/>
  <c r="AQ872" i="1"/>
  <c r="AS872" i="1"/>
  <c r="AP872" i="1"/>
  <c r="AR872" i="1"/>
  <c r="L872" i="1"/>
  <c r="AN873" i="1"/>
  <c r="O873" i="1"/>
  <c r="P873" i="1"/>
  <c r="AP873" i="1"/>
  <c r="AQ873" i="1"/>
  <c r="AR873" i="1"/>
  <c r="L873" i="1"/>
  <c r="AU873" i="1"/>
  <c r="AN874" i="1"/>
  <c r="AQ874" i="1"/>
  <c r="AP874" i="1"/>
  <c r="AR874" i="1"/>
  <c r="AN875" i="1"/>
  <c r="AP875" i="1"/>
  <c r="AQ875" i="1"/>
  <c r="AR875" i="1"/>
  <c r="AN876" i="1"/>
  <c r="AQ876" i="1"/>
  <c r="AP876" i="1"/>
  <c r="AR876" i="1"/>
  <c r="AN877" i="1"/>
  <c r="AP877" i="1"/>
  <c r="AQ877" i="1"/>
  <c r="AR877" i="1"/>
  <c r="AU878" i="1"/>
  <c r="AJ878" i="1" s="1"/>
  <c r="AK878" i="1" s="1"/>
  <c r="AN878" i="1"/>
  <c r="O878" i="1"/>
  <c r="P878" i="1"/>
  <c r="AP878" i="1"/>
  <c r="AQ878" i="1"/>
  <c r="AR878" i="1"/>
  <c r="L878" i="1"/>
  <c r="AN879" i="1"/>
  <c r="O879" i="1"/>
  <c r="P879" i="1"/>
  <c r="AP879" i="1"/>
  <c r="AQ879" i="1"/>
  <c r="AR879" i="1"/>
  <c r="L879" i="1"/>
  <c r="AN880" i="1"/>
  <c r="AM880" i="1"/>
  <c r="AO880" i="1"/>
  <c r="AS880" i="1"/>
  <c r="AP880" i="1"/>
  <c r="AQ880" i="1"/>
  <c r="AR880" i="1"/>
  <c r="AU880" i="1"/>
  <c r="AO881" i="1"/>
  <c r="AN881" i="1"/>
  <c r="AP881" i="1"/>
  <c r="AQ881" i="1"/>
  <c r="AR881" i="1"/>
  <c r="AS882" i="1"/>
  <c r="AN882" i="1"/>
  <c r="O882" i="1"/>
  <c r="P882" i="1"/>
  <c r="AM882" i="1"/>
  <c r="AO882" i="1"/>
  <c r="AP882" i="1"/>
  <c r="AQ882" i="1"/>
  <c r="AR882" i="1"/>
  <c r="L882" i="1"/>
  <c r="AN883" i="1"/>
  <c r="AP883" i="1"/>
  <c r="AQ883" i="1"/>
  <c r="AR883" i="1"/>
  <c r="AO884" i="1"/>
  <c r="AN884" i="1"/>
  <c r="O884" i="1"/>
  <c r="P884" i="1"/>
  <c r="AM884" i="1"/>
  <c r="AS884" i="1"/>
  <c r="AP884" i="1"/>
  <c r="AQ884" i="1"/>
  <c r="AR884" i="1"/>
  <c r="L884" i="1"/>
  <c r="AU884" i="1"/>
  <c r="AN885" i="1"/>
  <c r="AP885" i="1"/>
  <c r="AQ885" i="1"/>
  <c r="AR885" i="1"/>
  <c r="AN886" i="1"/>
  <c r="O886" i="1"/>
  <c r="P886" i="1"/>
  <c r="AM886" i="1"/>
  <c r="AO886" i="1"/>
  <c r="AS886" i="1"/>
  <c r="AP886" i="1"/>
  <c r="AQ886" i="1"/>
  <c r="AR886" i="1"/>
  <c r="L886" i="1"/>
  <c r="AU886" i="1"/>
  <c r="AN887" i="1"/>
  <c r="AP887" i="1"/>
  <c r="AQ887" i="1"/>
  <c r="AR887" i="1"/>
  <c r="AN888" i="1"/>
  <c r="O888" i="1"/>
  <c r="P888" i="1"/>
  <c r="AP888" i="1"/>
  <c r="AQ888" i="1"/>
  <c r="AR888" i="1"/>
  <c r="L888" i="1"/>
  <c r="AU888" i="1"/>
  <c r="AM889" i="1"/>
  <c r="AO889" i="1"/>
  <c r="AS889" i="1"/>
  <c r="AN889" i="1"/>
  <c r="AP889" i="1"/>
  <c r="AQ889" i="1"/>
  <c r="AR889" i="1"/>
  <c r="AU889" i="1"/>
  <c r="AN890" i="1"/>
  <c r="O890" i="1"/>
  <c r="P890" i="1"/>
  <c r="AS890" i="1"/>
  <c r="AP890" i="1"/>
  <c r="AQ890" i="1"/>
  <c r="AR890" i="1"/>
  <c r="L890" i="1"/>
  <c r="AU890" i="1"/>
  <c r="AN891" i="1"/>
  <c r="O891" i="1"/>
  <c r="P891" i="1"/>
  <c r="AP891" i="1"/>
  <c r="AQ891" i="1"/>
  <c r="AR891" i="1"/>
  <c r="L891" i="1"/>
  <c r="AN892" i="1"/>
  <c r="O892" i="1"/>
  <c r="P892" i="1"/>
  <c r="Q892" i="1"/>
  <c r="R892" i="1"/>
  <c r="S892" i="1"/>
  <c r="AP892" i="1"/>
  <c r="AO892" i="1"/>
  <c r="AQ892" i="1"/>
  <c r="AR892" i="1"/>
  <c r="L892" i="1"/>
  <c r="AN893" i="1"/>
  <c r="O893" i="1"/>
  <c r="P893" i="1"/>
  <c r="AP893" i="1"/>
  <c r="AQ893" i="1"/>
  <c r="AR893" i="1"/>
  <c r="L893" i="1"/>
  <c r="AN894" i="1"/>
  <c r="AR894" i="1"/>
  <c r="AP894" i="1"/>
  <c r="AQ894" i="1"/>
  <c r="AN895" i="1"/>
  <c r="O895" i="1"/>
  <c r="P895" i="1"/>
  <c r="AP895" i="1"/>
  <c r="AQ895" i="1"/>
  <c r="AR895" i="1"/>
  <c r="L895" i="1"/>
  <c r="AO896" i="1"/>
  <c r="AN896" i="1"/>
  <c r="AP896" i="1"/>
  <c r="AQ896" i="1"/>
  <c r="AR896" i="1"/>
  <c r="AU896" i="1"/>
  <c r="AN897" i="1"/>
  <c r="AP897" i="1"/>
  <c r="AQ897" i="1"/>
  <c r="AR897" i="1"/>
  <c r="AO898" i="1"/>
  <c r="AN898" i="1"/>
  <c r="O898" i="1"/>
  <c r="P898" i="1"/>
  <c r="Q898" i="1"/>
  <c r="R898" i="1"/>
  <c r="S898" i="1"/>
  <c r="AP898" i="1"/>
  <c r="AS898" i="1"/>
  <c r="AQ898" i="1"/>
  <c r="AR898" i="1"/>
  <c r="L898" i="1"/>
  <c r="AN899" i="1"/>
  <c r="O899" i="1"/>
  <c r="P899" i="1"/>
  <c r="Q899" i="1"/>
  <c r="R899" i="1"/>
  <c r="S899" i="1"/>
  <c r="AP899" i="1"/>
  <c r="AQ899" i="1"/>
  <c r="AR899" i="1"/>
  <c r="L899" i="1"/>
  <c r="AN900" i="1"/>
  <c r="AP900" i="1"/>
  <c r="AQ900" i="1"/>
  <c r="AR900" i="1"/>
  <c r="AN901" i="1"/>
  <c r="AP901" i="1"/>
  <c r="AQ901" i="1"/>
  <c r="AR901" i="1"/>
  <c r="AM902" i="1"/>
  <c r="AN902" i="1"/>
  <c r="AP902" i="1"/>
  <c r="AQ902" i="1"/>
  <c r="AR902" i="1"/>
  <c r="AN903" i="1"/>
  <c r="AP903" i="1"/>
  <c r="AQ903" i="1"/>
  <c r="AR903" i="1"/>
  <c r="AN904" i="1"/>
  <c r="O904" i="1"/>
  <c r="P904" i="1"/>
  <c r="Q904" i="1"/>
  <c r="R904" i="1"/>
  <c r="S904" i="1"/>
  <c r="AQ904" i="1"/>
  <c r="AO904" i="1"/>
  <c r="AP904" i="1"/>
  <c r="AR904" i="1"/>
  <c r="L904" i="1"/>
  <c r="AN905" i="1"/>
  <c r="O905" i="1"/>
  <c r="P905" i="1"/>
  <c r="AS905" i="1"/>
  <c r="AP905" i="1"/>
  <c r="AQ905" i="1"/>
  <c r="AR905" i="1"/>
  <c r="L905" i="1"/>
  <c r="AU905" i="1"/>
  <c r="AN906" i="1"/>
  <c r="AQ906" i="1"/>
  <c r="AP906" i="1"/>
  <c r="AR906" i="1"/>
  <c r="AN907" i="1"/>
  <c r="O907" i="1"/>
  <c r="P907" i="1"/>
  <c r="AP907" i="1"/>
  <c r="AQ907" i="1"/>
  <c r="AR907" i="1"/>
  <c r="L907" i="1"/>
  <c r="AM908" i="1"/>
  <c r="AS908" i="1"/>
  <c r="AN908" i="1"/>
  <c r="AQ908" i="1"/>
  <c r="AP908" i="1"/>
  <c r="AR908" i="1"/>
  <c r="AU908" i="1"/>
  <c r="AN909" i="1"/>
  <c r="O909" i="1"/>
  <c r="P909" i="1"/>
  <c r="AP909" i="1"/>
  <c r="AQ909" i="1"/>
  <c r="AR909" i="1"/>
  <c r="L909" i="1"/>
  <c r="AN910" i="1"/>
  <c r="AP910" i="1"/>
  <c r="AQ910" i="1"/>
  <c r="AR910" i="1"/>
  <c r="AN911" i="1"/>
  <c r="AP911" i="1"/>
  <c r="AQ911" i="1"/>
  <c r="AR911" i="1"/>
  <c r="AN912" i="1"/>
  <c r="AP912" i="1"/>
  <c r="AQ912" i="1"/>
  <c r="AR912" i="1"/>
  <c r="AN913" i="1"/>
  <c r="AP913" i="1"/>
  <c r="AQ913" i="1"/>
  <c r="AR913" i="1"/>
  <c r="AN914" i="1"/>
  <c r="AP914" i="1"/>
  <c r="AQ914" i="1"/>
  <c r="AR914" i="1"/>
  <c r="AU914" i="1"/>
  <c r="AN915" i="1"/>
  <c r="AP915" i="1"/>
  <c r="AQ915" i="1"/>
  <c r="AR915" i="1"/>
  <c r="AS916" i="1"/>
  <c r="AN916" i="1"/>
  <c r="AP916" i="1"/>
  <c r="AQ916" i="1"/>
  <c r="AR916" i="1"/>
  <c r="AU916" i="1"/>
  <c r="AN917" i="1"/>
  <c r="O917" i="1"/>
  <c r="P917" i="1"/>
  <c r="Q917" i="1"/>
  <c r="R917" i="1"/>
  <c r="S917" i="1"/>
  <c r="AP917" i="1"/>
  <c r="AQ917" i="1"/>
  <c r="AR917" i="1"/>
  <c r="L917" i="1"/>
  <c r="AN918" i="1"/>
  <c r="O918" i="1"/>
  <c r="P918" i="1"/>
  <c r="AP918" i="1"/>
  <c r="AQ918" i="1"/>
  <c r="AR918" i="1"/>
  <c r="L918" i="1"/>
  <c r="AN919" i="1"/>
  <c r="AQ919" i="1"/>
  <c r="AP919" i="1"/>
  <c r="AR919" i="1"/>
  <c r="AM920" i="1"/>
  <c r="AS920" i="1"/>
  <c r="AN920" i="1"/>
  <c r="O920" i="1"/>
  <c r="P920" i="1"/>
  <c r="Q920" i="1"/>
  <c r="R920" i="1"/>
  <c r="S920" i="1"/>
  <c r="AQ920" i="1"/>
  <c r="AP920" i="1"/>
  <c r="AR920" i="1"/>
  <c r="L920" i="1"/>
  <c r="AU920" i="1"/>
  <c r="AU921" i="1"/>
  <c r="AN921" i="1"/>
  <c r="AP921" i="1"/>
  <c r="AQ921" i="1"/>
  <c r="AR921" i="1"/>
  <c r="AN922" i="1"/>
  <c r="O922" i="1"/>
  <c r="P922" i="1"/>
  <c r="Q922" i="1"/>
  <c r="R922" i="1"/>
  <c r="S922" i="1"/>
  <c r="AM922" i="1"/>
  <c r="AS922" i="1"/>
  <c r="AP922" i="1"/>
  <c r="AO922" i="1"/>
  <c r="AQ922" i="1"/>
  <c r="AR922" i="1"/>
  <c r="L922" i="1"/>
  <c r="AU922" i="1"/>
  <c r="AN923" i="1"/>
  <c r="AP923" i="1"/>
  <c r="AQ923" i="1"/>
  <c r="AR923" i="1"/>
  <c r="AU924" i="1"/>
  <c r="AN924" i="1"/>
  <c r="O924" i="1"/>
  <c r="P924" i="1"/>
  <c r="AM924" i="1"/>
  <c r="AO924" i="1"/>
  <c r="AS924" i="1"/>
  <c r="AP924" i="1"/>
  <c r="AQ924" i="1"/>
  <c r="AR924" i="1"/>
  <c r="L924" i="1"/>
  <c r="AN925" i="1"/>
  <c r="O925" i="1"/>
  <c r="P925" i="1"/>
  <c r="Q925" i="1"/>
  <c r="R925" i="1"/>
  <c r="S925" i="1"/>
  <c r="AQ925" i="1"/>
  <c r="AP925" i="1"/>
  <c r="AR925" i="1"/>
  <c r="L925" i="1"/>
  <c r="AM926" i="1"/>
  <c r="AN926" i="1"/>
  <c r="O926" i="1"/>
  <c r="P926" i="1"/>
  <c r="AP926" i="1"/>
  <c r="AQ926" i="1"/>
  <c r="AR926" i="1"/>
  <c r="L926" i="1"/>
  <c r="AN927" i="1"/>
  <c r="AQ927" i="1"/>
  <c r="AP927" i="1"/>
  <c r="AR927" i="1"/>
  <c r="AN928" i="1"/>
  <c r="O928" i="1"/>
  <c r="P928" i="1"/>
  <c r="AO928" i="1"/>
  <c r="AP928" i="1"/>
  <c r="AQ928" i="1"/>
  <c r="AR928" i="1"/>
  <c r="L928" i="1"/>
  <c r="AN929" i="1"/>
  <c r="O929" i="1"/>
  <c r="P929" i="1"/>
  <c r="Q929" i="1"/>
  <c r="R929" i="1"/>
  <c r="S929" i="1"/>
  <c r="AQ929" i="1"/>
  <c r="AS929" i="1"/>
  <c r="AO929" i="1"/>
  <c r="AP929" i="1"/>
  <c r="AR929" i="1"/>
  <c r="L929" i="1"/>
  <c r="AN930" i="1"/>
  <c r="O930" i="1"/>
  <c r="P930" i="1"/>
  <c r="AP930" i="1"/>
  <c r="AQ930" i="1"/>
  <c r="AR930" i="1"/>
  <c r="L930" i="1"/>
  <c r="AN931" i="1"/>
  <c r="O931" i="1"/>
  <c r="P931" i="1"/>
  <c r="AP931" i="1"/>
  <c r="AQ931" i="1"/>
  <c r="AR931" i="1"/>
  <c r="L931" i="1"/>
  <c r="AN932" i="1"/>
  <c r="AP932" i="1"/>
  <c r="AQ932" i="1"/>
  <c r="AR932" i="1"/>
  <c r="AS932" i="1"/>
  <c r="AN933" i="1"/>
  <c r="AP933" i="1"/>
  <c r="AQ933" i="1"/>
  <c r="AR933" i="1"/>
  <c r="AM934" i="1"/>
  <c r="AN934" i="1"/>
  <c r="AP934" i="1"/>
  <c r="AQ934" i="1"/>
  <c r="AR934" i="1"/>
  <c r="AS934" i="1"/>
  <c r="AN935" i="1"/>
  <c r="O935" i="1"/>
  <c r="P935" i="1"/>
  <c r="AP935" i="1"/>
  <c r="AQ935" i="1"/>
  <c r="AR935" i="1"/>
  <c r="L935" i="1"/>
  <c r="AM936" i="1"/>
  <c r="AN936" i="1"/>
  <c r="O936" i="1"/>
  <c r="P936" i="1"/>
  <c r="AP936" i="1"/>
  <c r="AQ936" i="1"/>
  <c r="AR936" i="1"/>
  <c r="L936" i="1"/>
  <c r="AO937" i="1"/>
  <c r="AN937" i="1"/>
  <c r="O937" i="1"/>
  <c r="P937" i="1"/>
  <c r="AS937" i="1"/>
  <c r="AP937" i="1"/>
  <c r="AQ937" i="1"/>
  <c r="AR937" i="1"/>
  <c r="L937" i="1"/>
  <c r="AN938" i="1"/>
  <c r="O938" i="1"/>
  <c r="P938" i="1"/>
  <c r="AO938" i="1"/>
  <c r="AP938" i="1"/>
  <c r="AQ938" i="1"/>
  <c r="AR938" i="1"/>
  <c r="L938" i="1"/>
  <c r="AN939" i="1"/>
  <c r="O939" i="1"/>
  <c r="P939" i="1"/>
  <c r="AP939" i="1"/>
  <c r="AQ939" i="1"/>
  <c r="AR939" i="1"/>
  <c r="L939" i="1"/>
  <c r="AS940" i="1"/>
  <c r="AN940" i="1"/>
  <c r="O940" i="1"/>
  <c r="P940" i="1"/>
  <c r="AP940" i="1"/>
  <c r="AQ940" i="1"/>
  <c r="AR940" i="1"/>
  <c r="L940" i="1"/>
  <c r="AN941" i="1"/>
  <c r="AP941" i="1"/>
  <c r="AQ941" i="1"/>
  <c r="AR941" i="1"/>
  <c r="AN942" i="1"/>
  <c r="AP942" i="1"/>
  <c r="AQ942" i="1"/>
  <c r="AR942" i="1"/>
  <c r="AN943" i="1"/>
  <c r="AP943" i="1"/>
  <c r="AQ943" i="1"/>
  <c r="AR943" i="1"/>
  <c r="AM944" i="1"/>
  <c r="AS944" i="1"/>
  <c r="AN944" i="1"/>
  <c r="O944" i="1"/>
  <c r="P944" i="1"/>
  <c r="Q944" i="1"/>
  <c r="R944" i="1"/>
  <c r="S944" i="1"/>
  <c r="AP944" i="1"/>
  <c r="AO944" i="1"/>
  <c r="AQ944" i="1"/>
  <c r="AR944" i="1"/>
  <c r="L944" i="1"/>
  <c r="AU944" i="1"/>
  <c r="AM945" i="1"/>
  <c r="AN945" i="1"/>
  <c r="O945" i="1"/>
  <c r="P945" i="1"/>
  <c r="AO945" i="1"/>
  <c r="AP945" i="1"/>
  <c r="AQ945" i="1"/>
  <c r="AR945" i="1"/>
  <c r="L945" i="1"/>
  <c r="AU945" i="1"/>
  <c r="AN946" i="1"/>
  <c r="AP946" i="1"/>
  <c r="AQ946" i="1"/>
  <c r="AR946" i="1"/>
  <c r="AN947" i="1"/>
  <c r="O947" i="1"/>
  <c r="P947" i="1"/>
  <c r="Q947" i="1"/>
  <c r="R947" i="1"/>
  <c r="S947" i="1"/>
  <c r="AQ947" i="1"/>
  <c r="AP947" i="1"/>
  <c r="AR947" i="1"/>
  <c r="L947" i="1"/>
  <c r="AN948" i="1"/>
  <c r="O948" i="1"/>
  <c r="P948" i="1"/>
  <c r="Q948" i="1"/>
  <c r="R948" i="1"/>
  <c r="S948" i="1"/>
  <c r="AP948" i="1"/>
  <c r="AQ948" i="1"/>
  <c r="AR948" i="1"/>
  <c r="L948" i="1"/>
  <c r="AN949" i="1"/>
  <c r="AP949" i="1"/>
  <c r="AQ949" i="1"/>
  <c r="AR949" i="1"/>
  <c r="AM950" i="1"/>
  <c r="AS950" i="1"/>
  <c r="AN950" i="1"/>
  <c r="O950" i="1"/>
  <c r="P950" i="1"/>
  <c r="Q950" i="1"/>
  <c r="R950" i="1"/>
  <c r="S950" i="1"/>
  <c r="AP950" i="1"/>
  <c r="AO950" i="1"/>
  <c r="AQ950" i="1"/>
  <c r="AR950" i="1"/>
  <c r="L950" i="1"/>
  <c r="AN951" i="1"/>
  <c r="O951" i="1"/>
  <c r="P951" i="1"/>
  <c r="Q951" i="1"/>
  <c r="R951" i="1"/>
  <c r="S951" i="1"/>
  <c r="AP951" i="1"/>
  <c r="AQ951" i="1"/>
  <c r="AR951" i="1"/>
  <c r="L951" i="1"/>
  <c r="AN952" i="1"/>
  <c r="AO952" i="1"/>
  <c r="AP952" i="1"/>
  <c r="AQ952" i="1"/>
  <c r="AR952" i="1"/>
  <c r="AU952" i="1"/>
  <c r="AU953" i="1"/>
  <c r="AN953" i="1"/>
  <c r="AQ953" i="1"/>
  <c r="AP953" i="1"/>
  <c r="AR953" i="1"/>
  <c r="AM954" i="1"/>
  <c r="AN954" i="1"/>
  <c r="O954" i="1"/>
  <c r="P954" i="1"/>
  <c r="AP954" i="1"/>
  <c r="AQ954" i="1"/>
  <c r="AR954" i="1"/>
  <c r="L954" i="1"/>
  <c r="AU954" i="1"/>
  <c r="AN955" i="1"/>
  <c r="AQ955" i="1"/>
  <c r="AP955" i="1"/>
  <c r="AR955" i="1"/>
  <c r="AM956" i="1"/>
  <c r="AN956" i="1"/>
  <c r="O956" i="1"/>
  <c r="P956" i="1"/>
  <c r="AS956" i="1"/>
  <c r="AP956" i="1"/>
  <c r="AQ956" i="1"/>
  <c r="AR956" i="1"/>
  <c r="L956" i="1"/>
  <c r="AU956" i="1"/>
  <c r="AN957" i="1"/>
  <c r="O957" i="1"/>
  <c r="P957" i="1"/>
  <c r="Q957" i="1"/>
  <c r="R957" i="1"/>
  <c r="S957" i="1"/>
  <c r="AQ957" i="1"/>
  <c r="AS957" i="1"/>
  <c r="AP957" i="1"/>
  <c r="AR957" i="1"/>
  <c r="L957" i="1"/>
  <c r="AO958" i="1"/>
  <c r="AN958" i="1"/>
  <c r="O958" i="1"/>
  <c r="P958" i="1"/>
  <c r="AM958" i="1"/>
  <c r="AP958" i="1"/>
  <c r="AQ958" i="1"/>
  <c r="AR958" i="1"/>
  <c r="L958" i="1"/>
  <c r="AN959" i="1"/>
  <c r="O959" i="1"/>
  <c r="P959" i="1"/>
  <c r="AP959" i="1"/>
  <c r="AQ959" i="1"/>
  <c r="AR959" i="1"/>
  <c r="L959" i="1"/>
  <c r="AN960" i="1"/>
  <c r="O960" i="1"/>
  <c r="P960" i="1"/>
  <c r="AP960" i="1"/>
  <c r="AQ960" i="1"/>
  <c r="AR960" i="1"/>
  <c r="L960" i="1"/>
  <c r="AU961" i="1"/>
  <c r="AJ961" i="1" s="1"/>
  <c r="AK961" i="1" s="1"/>
  <c r="AN961" i="1"/>
  <c r="O961" i="1"/>
  <c r="P961" i="1"/>
  <c r="AO961" i="1"/>
  <c r="AP961" i="1"/>
  <c r="AQ961" i="1"/>
  <c r="AR961" i="1"/>
  <c r="L961" i="1"/>
  <c r="AN962" i="1"/>
  <c r="AP962" i="1"/>
  <c r="AQ962" i="1"/>
  <c r="AR962" i="1"/>
  <c r="AN963" i="1"/>
  <c r="O963" i="1"/>
  <c r="P963" i="1"/>
  <c r="Q963" i="1"/>
  <c r="R963" i="1"/>
  <c r="S963" i="1"/>
  <c r="AP963" i="1"/>
  <c r="AQ963" i="1"/>
  <c r="AR963" i="1"/>
  <c r="L963" i="1"/>
  <c r="AN964" i="1"/>
  <c r="AM964" i="1"/>
  <c r="AS964" i="1"/>
  <c r="AP964" i="1"/>
  <c r="AQ964" i="1"/>
  <c r="AR964" i="1"/>
  <c r="AN965" i="1"/>
  <c r="O965" i="1"/>
  <c r="P965" i="1"/>
  <c r="Q965" i="1"/>
  <c r="R965" i="1"/>
  <c r="S965" i="1"/>
  <c r="AP965" i="1"/>
  <c r="AQ965" i="1"/>
  <c r="AR965" i="1"/>
  <c r="L965" i="1"/>
  <c r="AO966" i="1"/>
  <c r="AN966" i="1"/>
  <c r="O966" i="1"/>
  <c r="P966" i="1"/>
  <c r="AP966" i="1"/>
  <c r="AQ966" i="1"/>
  <c r="AR966" i="1"/>
  <c r="L966" i="1"/>
  <c r="AN967" i="1"/>
  <c r="AP967" i="1"/>
  <c r="AQ967" i="1"/>
  <c r="AR967" i="1"/>
  <c r="AO968" i="1"/>
  <c r="AN968" i="1"/>
  <c r="O968" i="1"/>
  <c r="P968" i="1"/>
  <c r="Q968" i="1"/>
  <c r="R968" i="1"/>
  <c r="S968" i="1"/>
  <c r="AM968" i="1"/>
  <c r="AS968" i="1"/>
  <c r="AP968" i="1"/>
  <c r="AQ968" i="1"/>
  <c r="AR968" i="1"/>
  <c r="L968" i="1"/>
  <c r="AU968" i="1"/>
  <c r="AO969" i="1"/>
  <c r="AN969" i="1"/>
  <c r="O969" i="1"/>
  <c r="P969" i="1"/>
  <c r="Q969" i="1"/>
  <c r="R969" i="1"/>
  <c r="S969" i="1"/>
  <c r="AP969" i="1"/>
  <c r="AQ969" i="1"/>
  <c r="AR969" i="1"/>
  <c r="L969" i="1"/>
  <c r="AN970" i="1"/>
  <c r="O970" i="1"/>
  <c r="P970" i="1"/>
  <c r="Q970" i="1"/>
  <c r="R970" i="1"/>
  <c r="S970" i="1"/>
  <c r="AM970" i="1"/>
  <c r="AS970" i="1"/>
  <c r="AP970" i="1"/>
  <c r="AO970" i="1"/>
  <c r="AQ970" i="1"/>
  <c r="AR970" i="1"/>
  <c r="L970" i="1"/>
  <c r="AU970" i="1"/>
  <c r="AN971" i="1"/>
  <c r="O971" i="1"/>
  <c r="P971" i="1"/>
  <c r="Q971" i="1"/>
  <c r="R971" i="1"/>
  <c r="S971" i="1"/>
  <c r="AP971" i="1"/>
  <c r="AQ971" i="1"/>
  <c r="AR971" i="1"/>
  <c r="L971" i="1"/>
  <c r="AO972" i="1"/>
  <c r="AN972" i="1"/>
  <c r="AM972" i="1"/>
  <c r="AP972" i="1"/>
  <c r="AQ972" i="1"/>
  <c r="AR972" i="1"/>
  <c r="AM973" i="1"/>
  <c r="AN973" i="1"/>
  <c r="O973" i="1"/>
  <c r="P973" i="1"/>
  <c r="AO973" i="1"/>
  <c r="AP973" i="1"/>
  <c r="AQ973" i="1"/>
  <c r="AR973" i="1"/>
  <c r="L973" i="1"/>
  <c r="AM974" i="1"/>
  <c r="AN974" i="1"/>
  <c r="O974" i="1"/>
  <c r="P974" i="1"/>
  <c r="Q974" i="1"/>
  <c r="R974" i="1"/>
  <c r="S974" i="1"/>
  <c r="AQ974" i="1"/>
  <c r="AS974" i="1"/>
  <c r="AP974" i="1"/>
  <c r="AR974" i="1"/>
  <c r="L974" i="1"/>
  <c r="AN975" i="1"/>
  <c r="O975" i="1"/>
  <c r="P975" i="1"/>
  <c r="AP975" i="1"/>
  <c r="AQ975" i="1"/>
  <c r="AR975" i="1"/>
  <c r="L975" i="1"/>
  <c r="AM976" i="1"/>
  <c r="AS976" i="1"/>
  <c r="AN976" i="1"/>
  <c r="O976" i="1"/>
  <c r="P976" i="1"/>
  <c r="Q976" i="1"/>
  <c r="R976" i="1"/>
  <c r="S976" i="1"/>
  <c r="AQ976" i="1"/>
  <c r="AO976" i="1"/>
  <c r="AP976" i="1"/>
  <c r="AR976" i="1"/>
  <c r="L976" i="1"/>
  <c r="AN977" i="1"/>
  <c r="AO977" i="1"/>
  <c r="AP977" i="1"/>
  <c r="AQ977" i="1"/>
  <c r="AR977" i="1"/>
  <c r="AM978" i="1"/>
  <c r="AN978" i="1"/>
  <c r="AO978" i="1"/>
  <c r="AS978" i="1"/>
  <c r="AP978" i="1"/>
  <c r="AQ978" i="1"/>
  <c r="AR978" i="1"/>
  <c r="AU978" i="1"/>
  <c r="AN979" i="1"/>
  <c r="O979" i="1"/>
  <c r="P979" i="1"/>
  <c r="AP979" i="1"/>
  <c r="AQ979" i="1"/>
  <c r="AR979" i="1"/>
  <c r="L979" i="1"/>
  <c r="AM980" i="1"/>
  <c r="AN980" i="1"/>
  <c r="O980" i="1"/>
  <c r="P980" i="1"/>
  <c r="AO980" i="1"/>
  <c r="AP980" i="1"/>
  <c r="AQ980" i="1"/>
  <c r="AR980" i="1"/>
  <c r="L980" i="1"/>
  <c r="AN981" i="1"/>
  <c r="AU981" i="1"/>
  <c r="AJ981" i="1" s="1"/>
  <c r="AK981" i="1" s="1"/>
  <c r="O981" i="1"/>
  <c r="P981" i="1"/>
  <c r="AP981" i="1"/>
  <c r="AQ981" i="1"/>
  <c r="AR981" i="1"/>
  <c r="L981" i="1"/>
  <c r="AM982" i="1"/>
  <c r="AN982" i="1"/>
  <c r="O982" i="1"/>
  <c r="P982" i="1"/>
  <c r="AO982" i="1"/>
  <c r="AP982" i="1"/>
  <c r="AQ982" i="1"/>
  <c r="AR982" i="1"/>
  <c r="AS982" i="1"/>
  <c r="L982" i="1"/>
  <c r="AN983" i="1"/>
  <c r="O983" i="1"/>
  <c r="P983" i="1"/>
  <c r="AP983" i="1"/>
  <c r="AQ983" i="1"/>
  <c r="AR983" i="1"/>
  <c r="L983" i="1"/>
  <c r="AM984" i="1"/>
  <c r="AN984" i="1"/>
  <c r="O984" i="1"/>
  <c r="P984" i="1"/>
  <c r="AP984" i="1"/>
  <c r="AQ984" i="1"/>
  <c r="AR984" i="1"/>
  <c r="L984" i="1"/>
  <c r="AS985" i="1"/>
  <c r="AN985" i="1"/>
  <c r="O985" i="1"/>
  <c r="P985" i="1"/>
  <c r="AO985" i="1"/>
  <c r="AP985" i="1"/>
  <c r="AQ985" i="1"/>
  <c r="AR985" i="1"/>
  <c r="L985" i="1"/>
  <c r="AN986" i="1"/>
  <c r="O986" i="1"/>
  <c r="P986" i="1"/>
  <c r="AP986" i="1"/>
  <c r="AQ986" i="1"/>
  <c r="AR986" i="1"/>
  <c r="L986" i="1"/>
  <c r="AN987" i="1"/>
  <c r="O987" i="1"/>
  <c r="P987" i="1"/>
  <c r="AP987" i="1"/>
  <c r="AQ987" i="1"/>
  <c r="AR987" i="1"/>
  <c r="L987" i="1"/>
  <c r="AN988" i="1"/>
  <c r="O988" i="1"/>
  <c r="P988" i="1"/>
  <c r="AP988" i="1"/>
  <c r="AQ988" i="1"/>
  <c r="AR988" i="1"/>
  <c r="L988" i="1"/>
  <c r="AN989" i="1"/>
  <c r="O989" i="1"/>
  <c r="P989" i="1"/>
  <c r="AP989" i="1"/>
  <c r="AQ989" i="1"/>
  <c r="AR989" i="1"/>
  <c r="L989" i="1"/>
  <c r="AM990" i="1"/>
  <c r="AN990" i="1"/>
  <c r="AP990" i="1"/>
  <c r="AS990" i="1"/>
  <c r="AQ990" i="1"/>
  <c r="AR990" i="1"/>
  <c r="AU990" i="1"/>
  <c r="AN991" i="1"/>
  <c r="AP991" i="1"/>
  <c r="AQ991" i="1"/>
  <c r="AR991" i="1"/>
  <c r="AM992" i="1"/>
  <c r="AN992" i="1"/>
  <c r="AP992" i="1"/>
  <c r="AS992" i="1"/>
  <c r="AQ992" i="1"/>
  <c r="AR992" i="1"/>
  <c r="AU992" i="1"/>
  <c r="AN993" i="1"/>
  <c r="O993" i="1"/>
  <c r="P993" i="1"/>
  <c r="AP993" i="1"/>
  <c r="AQ993" i="1"/>
  <c r="AR993" i="1"/>
  <c r="L993" i="1"/>
  <c r="AN994" i="1"/>
  <c r="O994" i="1"/>
  <c r="P994" i="1"/>
  <c r="AP994" i="1"/>
  <c r="AQ994" i="1"/>
  <c r="AR994" i="1"/>
  <c r="L994" i="1"/>
  <c r="AN995" i="1"/>
  <c r="O995" i="1"/>
  <c r="P995" i="1"/>
  <c r="AP995" i="1"/>
  <c r="AQ995" i="1"/>
  <c r="AR995" i="1"/>
  <c r="L995" i="1"/>
  <c r="AN996" i="1"/>
  <c r="O996" i="1"/>
  <c r="P996" i="1"/>
  <c r="Q996" i="1"/>
  <c r="R996" i="1"/>
  <c r="S996" i="1"/>
  <c r="AP996" i="1"/>
  <c r="AQ996" i="1"/>
  <c r="AR996" i="1"/>
  <c r="L996" i="1"/>
  <c r="AN997" i="1"/>
  <c r="O997" i="1"/>
  <c r="P997" i="1"/>
  <c r="AP997" i="1"/>
  <c r="AQ997" i="1"/>
  <c r="AR997" i="1"/>
  <c r="L997" i="1"/>
  <c r="AN998" i="1"/>
  <c r="AP998" i="1"/>
  <c r="AQ998" i="1"/>
  <c r="AR998" i="1"/>
  <c r="AN999" i="1"/>
  <c r="O999" i="1"/>
  <c r="P999" i="1"/>
  <c r="AP999" i="1"/>
  <c r="AQ999" i="1"/>
  <c r="AR999" i="1"/>
  <c r="L999" i="1"/>
  <c r="AU1000" i="1"/>
  <c r="AN1000" i="1"/>
  <c r="O1000" i="1"/>
  <c r="P1000" i="1"/>
  <c r="Q1000" i="1"/>
  <c r="R1000" i="1"/>
  <c r="S1000" i="1"/>
  <c r="AP1000" i="1"/>
  <c r="AQ1000" i="1"/>
  <c r="AR1000" i="1"/>
  <c r="L1000" i="1"/>
  <c r="AM1001" i="1"/>
  <c r="AN1001" i="1"/>
  <c r="AO1001" i="1"/>
  <c r="AS1001" i="1"/>
  <c r="AP1001" i="1"/>
  <c r="AQ1001" i="1"/>
  <c r="AR1001" i="1"/>
  <c r="AU1001" i="1"/>
  <c r="AN1002" i="1"/>
  <c r="AQ1002" i="1"/>
  <c r="AP1002" i="1"/>
  <c r="AR1002" i="1"/>
  <c r="AN1003" i="1"/>
  <c r="O1003" i="1"/>
  <c r="P1003" i="1"/>
  <c r="AP1003" i="1"/>
  <c r="AQ1003" i="1"/>
  <c r="AR1003" i="1"/>
  <c r="L1003" i="1"/>
  <c r="AN1004" i="1"/>
  <c r="O1004" i="1"/>
  <c r="P1004" i="1"/>
  <c r="Q1004" i="1"/>
  <c r="R1004" i="1"/>
  <c r="S1004" i="1"/>
  <c r="AQ1004" i="1"/>
  <c r="AP1004" i="1"/>
  <c r="AR1004" i="1"/>
  <c r="L1004" i="1"/>
  <c r="AO1005" i="1"/>
  <c r="AN1005" i="1"/>
  <c r="O1005" i="1"/>
  <c r="P1005" i="1"/>
  <c r="AM1005" i="1"/>
  <c r="AP1005" i="1"/>
  <c r="AQ1005" i="1"/>
  <c r="AR1005" i="1"/>
  <c r="L1005" i="1"/>
  <c r="AN1006" i="1"/>
  <c r="O1006" i="1"/>
  <c r="P1006" i="1"/>
  <c r="AP1006" i="1"/>
  <c r="AQ1006" i="1"/>
  <c r="AR1006" i="1"/>
  <c r="L1006" i="1"/>
  <c r="AN1007" i="1"/>
  <c r="AP1007" i="1"/>
  <c r="AQ1007" i="1"/>
  <c r="AR1007" i="1"/>
  <c r="AN1008" i="1"/>
  <c r="O1008" i="1"/>
  <c r="P1008" i="1"/>
  <c r="AP1008" i="1"/>
  <c r="AQ1008" i="1"/>
  <c r="AR1008" i="1"/>
  <c r="L1008" i="1"/>
  <c r="AS1009" i="1"/>
  <c r="AN1009" i="1"/>
  <c r="O1009" i="1"/>
  <c r="P1009" i="1"/>
  <c r="AO1009" i="1"/>
  <c r="AP1009" i="1"/>
  <c r="AQ1009" i="1"/>
  <c r="AR1009" i="1"/>
  <c r="L1009" i="1"/>
  <c r="AN1010" i="1"/>
  <c r="O1010" i="1"/>
  <c r="P1010" i="1"/>
  <c r="AP1010" i="1"/>
  <c r="AQ1010" i="1"/>
  <c r="AR1010" i="1"/>
  <c r="L1010" i="1"/>
  <c r="AN1011" i="1"/>
  <c r="O1011" i="1"/>
  <c r="P1011" i="1"/>
  <c r="AP1011" i="1"/>
  <c r="AQ1011" i="1"/>
  <c r="AR1011" i="1"/>
  <c r="L1011" i="1"/>
  <c r="AM1012" i="1"/>
  <c r="AN1012" i="1"/>
  <c r="O1012" i="1"/>
  <c r="P1012" i="1"/>
  <c r="AP1012" i="1"/>
  <c r="AQ1012" i="1"/>
  <c r="AR1012" i="1"/>
  <c r="L1012" i="1"/>
  <c r="AN1013" i="1"/>
  <c r="O1013" i="1"/>
  <c r="P1013" i="1"/>
  <c r="AP1013" i="1"/>
  <c r="AQ1013" i="1"/>
  <c r="AR1013" i="1"/>
  <c r="L1013" i="1"/>
  <c r="AO1014" i="1"/>
  <c r="AN1014" i="1"/>
  <c r="O1014" i="1"/>
  <c r="P1014" i="1"/>
  <c r="Q1014" i="1"/>
  <c r="R1014" i="1"/>
  <c r="S1014" i="1"/>
  <c r="AP1014" i="1"/>
  <c r="AQ1014" i="1"/>
  <c r="AR1014" i="1"/>
  <c r="L1014" i="1"/>
  <c r="AN1015" i="1"/>
  <c r="O1015" i="1"/>
  <c r="P1015" i="1"/>
  <c r="AP1015" i="1"/>
  <c r="AQ1015" i="1"/>
  <c r="AR1015" i="1"/>
  <c r="L1015" i="1"/>
  <c r="AN1016" i="1"/>
  <c r="O1016" i="1"/>
  <c r="P1016" i="1"/>
  <c r="AM1016" i="1"/>
  <c r="AO1016" i="1"/>
  <c r="AS1016" i="1"/>
  <c r="AP1016" i="1"/>
  <c r="AQ1016" i="1"/>
  <c r="AR1016" i="1"/>
  <c r="L1016" i="1"/>
  <c r="AU1016" i="1"/>
  <c r="AN1017" i="1"/>
  <c r="O1017" i="1"/>
  <c r="P1017" i="1"/>
  <c r="AP1017" i="1"/>
  <c r="AQ1017" i="1"/>
  <c r="AR1017" i="1"/>
  <c r="L1017" i="1"/>
  <c r="AN1018" i="1"/>
  <c r="O1018" i="1"/>
  <c r="P1018" i="1"/>
  <c r="AP1018" i="1"/>
  <c r="AQ1018" i="1"/>
  <c r="AR1018" i="1"/>
  <c r="L1018" i="1"/>
  <c r="AN1019" i="1"/>
  <c r="O1019" i="1"/>
  <c r="P1019" i="1"/>
  <c r="AP1019" i="1"/>
  <c r="AQ1019" i="1"/>
  <c r="AR1019" i="1"/>
  <c r="L1019" i="1"/>
  <c r="AM1020" i="1"/>
  <c r="AN1020" i="1"/>
  <c r="O1020" i="1"/>
  <c r="P1020" i="1"/>
  <c r="AO1020" i="1"/>
  <c r="AS1020" i="1"/>
  <c r="AP1020" i="1"/>
  <c r="AQ1020" i="1"/>
  <c r="AR1020" i="1"/>
  <c r="L1020" i="1"/>
  <c r="AN1021" i="1"/>
  <c r="O1021" i="1"/>
  <c r="P1021" i="1"/>
  <c r="AP1021" i="1"/>
  <c r="AQ1021" i="1"/>
  <c r="AR1021" i="1"/>
  <c r="L1021" i="1"/>
  <c r="AS1022" i="1"/>
  <c r="AN1022" i="1"/>
  <c r="O1022" i="1"/>
  <c r="P1022" i="1"/>
  <c r="AO1022" i="1"/>
  <c r="AP1022" i="1"/>
  <c r="AQ1022" i="1"/>
  <c r="AR1022" i="1"/>
  <c r="L1022" i="1"/>
  <c r="AN1023" i="1"/>
  <c r="O1023" i="1"/>
  <c r="P1023" i="1"/>
  <c r="AP1023" i="1"/>
  <c r="AQ1023" i="1"/>
  <c r="AR1023" i="1"/>
  <c r="L1023" i="1"/>
  <c r="AS1024" i="1"/>
  <c r="AN1024" i="1"/>
  <c r="O1024" i="1"/>
  <c r="P1024" i="1"/>
  <c r="AO1024" i="1"/>
  <c r="AP1024" i="1"/>
  <c r="AQ1024" i="1"/>
  <c r="AR1024" i="1"/>
  <c r="L1024" i="1"/>
  <c r="AN1025" i="1"/>
  <c r="O1025" i="1"/>
  <c r="P1025" i="1"/>
  <c r="AP1025" i="1"/>
  <c r="AQ1025" i="1"/>
  <c r="AR1025" i="1"/>
  <c r="L1025" i="1"/>
  <c r="AN1026" i="1"/>
  <c r="O1026" i="1"/>
  <c r="P1026" i="1"/>
  <c r="AP1026" i="1"/>
  <c r="AQ1026" i="1"/>
  <c r="AR1026" i="1"/>
  <c r="L1026" i="1"/>
  <c r="AN1027" i="1"/>
  <c r="O1027" i="1"/>
  <c r="P1027" i="1"/>
  <c r="AP1027" i="1"/>
  <c r="AQ1027" i="1"/>
  <c r="AR1027" i="1"/>
  <c r="L1027" i="1"/>
  <c r="AM1028" i="1"/>
  <c r="AJ1028" i="1" s="1"/>
  <c r="AK1028" i="1" s="1"/>
  <c r="AN1028" i="1"/>
  <c r="O1028" i="1"/>
  <c r="P1028" i="1"/>
  <c r="AS1028" i="1"/>
  <c r="AP1028" i="1"/>
  <c r="AQ1028" i="1"/>
  <c r="AR1028" i="1"/>
  <c r="L1028" i="1"/>
  <c r="AN1029" i="1"/>
  <c r="O1029" i="1"/>
  <c r="P1029" i="1"/>
  <c r="AP1029" i="1"/>
  <c r="AQ1029" i="1"/>
  <c r="AR1029" i="1"/>
  <c r="L1029" i="1"/>
  <c r="AU1029" i="1"/>
  <c r="AM1030" i="1"/>
  <c r="AN1030" i="1"/>
  <c r="AO1030" i="1"/>
  <c r="AS1030" i="1"/>
  <c r="AP1030" i="1"/>
  <c r="AQ1030" i="1"/>
  <c r="AR1030" i="1"/>
  <c r="AU1030" i="1"/>
  <c r="AN1031" i="1"/>
  <c r="O1031" i="1"/>
  <c r="P1031" i="1"/>
  <c r="AP1031" i="1"/>
  <c r="AQ1031" i="1"/>
  <c r="AR1031" i="1"/>
  <c r="L1031" i="1"/>
  <c r="AO1032" i="1"/>
  <c r="AN1032" i="1"/>
  <c r="AP1032" i="1"/>
  <c r="AQ1032" i="1"/>
  <c r="AR1032" i="1"/>
  <c r="AM1033" i="1"/>
  <c r="AN1033" i="1"/>
  <c r="O1033" i="1"/>
  <c r="P1033" i="1"/>
  <c r="AP1033" i="1"/>
  <c r="AQ1033" i="1"/>
  <c r="AR1033" i="1"/>
  <c r="L1033" i="1"/>
  <c r="AN1034" i="1"/>
  <c r="AM1034" i="1"/>
  <c r="AO1034" i="1"/>
  <c r="AS1034" i="1"/>
  <c r="AP1034" i="1"/>
  <c r="AQ1034" i="1"/>
  <c r="AR1034" i="1"/>
  <c r="AU1034" i="1"/>
  <c r="AN1035" i="1"/>
  <c r="O1035" i="1"/>
  <c r="P1035" i="1"/>
  <c r="AP1035" i="1"/>
  <c r="AQ1035" i="1"/>
  <c r="AR1035" i="1"/>
  <c r="L1035" i="1"/>
  <c r="AM1036" i="1"/>
  <c r="AN1036" i="1"/>
  <c r="AU1036" i="1"/>
  <c r="AJ1036" i="1" s="1"/>
  <c r="AK1036" i="1" s="1"/>
  <c r="O1036" i="1"/>
  <c r="P1036" i="1"/>
  <c r="AO1036" i="1"/>
  <c r="AP1036" i="1"/>
  <c r="AQ1036" i="1"/>
  <c r="AR1036" i="1"/>
  <c r="AS1036" i="1"/>
  <c r="L1036" i="1"/>
  <c r="AN1037" i="1"/>
  <c r="O1037" i="1"/>
  <c r="P1037" i="1"/>
  <c r="Q1037" i="1"/>
  <c r="R1037" i="1"/>
  <c r="S1037" i="1"/>
  <c r="AQ1037" i="1"/>
  <c r="AP1037" i="1"/>
  <c r="AR1037" i="1"/>
  <c r="L1037" i="1"/>
  <c r="AU1037" i="1"/>
  <c r="AM1038" i="1"/>
  <c r="AO1038" i="1"/>
  <c r="AS1038" i="1"/>
  <c r="AN1038" i="1"/>
  <c r="O1038" i="1"/>
  <c r="P1038" i="1"/>
  <c r="AP1038" i="1"/>
  <c r="AQ1038" i="1"/>
  <c r="AR1038" i="1"/>
  <c r="L1038" i="1"/>
  <c r="AU1038" i="1"/>
  <c r="AN1039" i="1"/>
  <c r="O1039" i="1"/>
  <c r="P1039" i="1"/>
  <c r="Q1039" i="1"/>
  <c r="R1039" i="1"/>
  <c r="S1039" i="1"/>
  <c r="AP1039" i="1"/>
  <c r="AQ1039" i="1"/>
  <c r="AR1039" i="1"/>
  <c r="L1039" i="1"/>
  <c r="AO1040" i="1"/>
  <c r="AN1040" i="1"/>
  <c r="O1040" i="1"/>
  <c r="P1040" i="1"/>
  <c r="AM1040" i="1"/>
  <c r="AS1040" i="1"/>
  <c r="AP1040" i="1"/>
  <c r="AQ1040" i="1"/>
  <c r="AR1040" i="1"/>
  <c r="L1040" i="1"/>
  <c r="AN1041" i="1"/>
  <c r="O1041" i="1"/>
  <c r="P1041" i="1"/>
  <c r="Q1041" i="1"/>
  <c r="R1041" i="1"/>
  <c r="S1041" i="1"/>
  <c r="AQ1041" i="1"/>
  <c r="AP1041" i="1"/>
  <c r="AR1041" i="1"/>
  <c r="L1041" i="1"/>
  <c r="AN1042" i="1"/>
  <c r="O1042" i="1"/>
  <c r="P1042" i="1"/>
  <c r="AP1042" i="1"/>
  <c r="AQ1042" i="1"/>
  <c r="AR1042" i="1"/>
  <c r="L1042" i="1"/>
  <c r="AN1043" i="1"/>
  <c r="O1043" i="1"/>
  <c r="P1043" i="1"/>
  <c r="Q1043" i="1"/>
  <c r="R1043" i="1"/>
  <c r="S1043" i="1"/>
  <c r="AQ1043" i="1"/>
  <c r="AP1043" i="1"/>
  <c r="AR1043" i="1"/>
  <c r="L1043" i="1"/>
  <c r="AN1044" i="1"/>
  <c r="O1044" i="1"/>
  <c r="P1044" i="1"/>
  <c r="AP1044" i="1"/>
  <c r="AQ1044" i="1"/>
  <c r="AR1044" i="1"/>
  <c r="L1044" i="1"/>
  <c r="AN1045" i="1"/>
  <c r="O1045" i="1"/>
  <c r="P1045" i="1"/>
  <c r="AP1045" i="1"/>
  <c r="AQ1045" i="1"/>
  <c r="AR1045" i="1"/>
  <c r="L1045" i="1"/>
  <c r="AO1046" i="1"/>
  <c r="AN1046" i="1"/>
  <c r="AM1046" i="1"/>
  <c r="AS1046" i="1"/>
  <c r="AQ1046" i="1"/>
  <c r="AP1046" i="1"/>
  <c r="AR1046" i="1"/>
  <c r="AN1047" i="1"/>
  <c r="O1047" i="1"/>
  <c r="P1047" i="1"/>
  <c r="AP1047" i="1"/>
  <c r="AQ1047" i="1"/>
  <c r="AR1047" i="1"/>
  <c r="L1047" i="1"/>
  <c r="AN1048" i="1"/>
  <c r="O1048" i="1"/>
  <c r="P1048" i="1"/>
  <c r="Q1048" i="1"/>
  <c r="R1048" i="1"/>
  <c r="S1048" i="1"/>
  <c r="AM1048" i="1"/>
  <c r="AS1048" i="1"/>
  <c r="AP1048" i="1"/>
  <c r="AO1048" i="1"/>
  <c r="AQ1048" i="1"/>
  <c r="AR1048" i="1"/>
  <c r="L1048" i="1"/>
  <c r="AU1048" i="1"/>
  <c r="AS1049" i="1"/>
  <c r="AN1049" i="1"/>
  <c r="O1049" i="1"/>
  <c r="P1049" i="1"/>
  <c r="AO1049" i="1"/>
  <c r="AP1049" i="1"/>
  <c r="AQ1049" i="1"/>
  <c r="AR1049" i="1"/>
  <c r="L1049" i="1"/>
  <c r="AM1050" i="1"/>
  <c r="AN1050" i="1"/>
  <c r="O1050" i="1"/>
  <c r="P1050" i="1"/>
  <c r="AP1050" i="1"/>
  <c r="AQ1050" i="1"/>
  <c r="AR1050" i="1"/>
  <c r="L1050" i="1"/>
  <c r="AN1051" i="1"/>
  <c r="O1051" i="1"/>
  <c r="P1051" i="1"/>
  <c r="AP1051" i="1"/>
  <c r="AQ1051" i="1"/>
  <c r="AR1051" i="1"/>
  <c r="L1051" i="1"/>
  <c r="AN1052" i="1"/>
  <c r="O1052" i="1"/>
  <c r="P1052" i="1"/>
  <c r="AP1052" i="1"/>
  <c r="AQ1052" i="1"/>
  <c r="AR1052" i="1"/>
  <c r="L1052" i="1"/>
  <c r="AN1053" i="1"/>
  <c r="O1053" i="1"/>
  <c r="P1053" i="1"/>
  <c r="AP1053" i="1"/>
  <c r="AQ1053" i="1"/>
  <c r="AR1053" i="1"/>
  <c r="L1053" i="1"/>
  <c r="AO1054" i="1"/>
  <c r="AN1054" i="1"/>
  <c r="O1054" i="1"/>
  <c r="P1054" i="1"/>
  <c r="AP1054" i="1"/>
  <c r="AQ1054" i="1"/>
  <c r="AR1054" i="1"/>
  <c r="L1054" i="1"/>
  <c r="AN1055" i="1"/>
  <c r="O1055" i="1"/>
  <c r="P1055" i="1"/>
  <c r="AP1055" i="1"/>
  <c r="AQ1055" i="1"/>
  <c r="AR1055" i="1"/>
  <c r="L1055" i="1"/>
  <c r="AO1056" i="1"/>
  <c r="AN1056" i="1"/>
  <c r="O1056" i="1"/>
  <c r="P1056" i="1"/>
  <c r="AM1056" i="1"/>
  <c r="AS1056" i="1"/>
  <c r="AP1056" i="1"/>
  <c r="AQ1056" i="1"/>
  <c r="AR1056" i="1"/>
  <c r="L1056" i="1"/>
  <c r="AU1056" i="1"/>
  <c r="AM1057" i="1"/>
  <c r="AN1057" i="1"/>
  <c r="AO1057" i="1"/>
  <c r="AP1057" i="1"/>
  <c r="AQ1057" i="1"/>
  <c r="AR1057" i="1"/>
  <c r="AU1057" i="1"/>
  <c r="AN1058" i="1"/>
  <c r="O1058" i="1"/>
  <c r="P1058" i="1"/>
  <c r="AP1058" i="1"/>
  <c r="AQ1058" i="1"/>
  <c r="AR1058" i="1"/>
  <c r="L1058" i="1"/>
  <c r="AN1059" i="1"/>
  <c r="O1059" i="1"/>
  <c r="P1059" i="1"/>
  <c r="AP1059" i="1"/>
  <c r="AQ1059" i="1"/>
  <c r="AR1059" i="1"/>
  <c r="L1059" i="1"/>
  <c r="AM1060" i="1"/>
  <c r="AN1060" i="1"/>
  <c r="O1060" i="1"/>
  <c r="P1060" i="1"/>
  <c r="AS1060" i="1"/>
  <c r="AP1060" i="1"/>
  <c r="AQ1060" i="1"/>
  <c r="AR1060" i="1"/>
  <c r="L1060" i="1"/>
  <c r="AN1061" i="1"/>
  <c r="O1061" i="1"/>
  <c r="P1061" i="1"/>
  <c r="AS1061" i="1"/>
  <c r="AP1061" i="1"/>
  <c r="AQ1061" i="1"/>
  <c r="AR1061" i="1"/>
  <c r="L1061" i="1"/>
  <c r="AS1062" i="1"/>
  <c r="AN1062" i="1"/>
  <c r="O1062" i="1"/>
  <c r="P1062" i="1"/>
  <c r="AM1062" i="1"/>
  <c r="AO1062" i="1"/>
  <c r="AP1062" i="1"/>
  <c r="AQ1062" i="1"/>
  <c r="AR1062" i="1"/>
  <c r="L1062" i="1"/>
  <c r="AN1063" i="1"/>
  <c r="O1063" i="1"/>
  <c r="P1063" i="1"/>
  <c r="AP1063" i="1"/>
  <c r="AQ1063" i="1"/>
  <c r="AR1063" i="1"/>
  <c r="L1063" i="1"/>
  <c r="AO1064" i="1"/>
  <c r="AN1064" i="1"/>
  <c r="O1064" i="1"/>
  <c r="P1064" i="1"/>
  <c r="AM1064" i="1"/>
  <c r="AP1064" i="1"/>
  <c r="AQ1064" i="1"/>
  <c r="AR1064" i="1"/>
  <c r="AS1064" i="1"/>
  <c r="L1064" i="1"/>
  <c r="AN1065" i="1"/>
  <c r="O1065" i="1"/>
  <c r="P1065" i="1"/>
  <c r="AP1065" i="1"/>
  <c r="AQ1065" i="1"/>
  <c r="AR1065" i="1"/>
  <c r="L1065" i="1"/>
  <c r="AN1066" i="1"/>
  <c r="O1066" i="1"/>
  <c r="P1066" i="1"/>
  <c r="AP1066" i="1"/>
  <c r="AQ1066" i="1"/>
  <c r="AR1066" i="1"/>
  <c r="L1066" i="1"/>
  <c r="AN1067" i="1"/>
  <c r="O1067" i="1"/>
  <c r="P1067" i="1"/>
  <c r="AP1067" i="1"/>
  <c r="AQ1067" i="1"/>
  <c r="AR1067" i="1"/>
  <c r="L1067" i="1"/>
  <c r="AM1068" i="1"/>
  <c r="AN1068" i="1"/>
  <c r="O1068" i="1"/>
  <c r="P1068" i="1"/>
  <c r="AS1068" i="1"/>
  <c r="AP1068" i="1"/>
  <c r="AQ1068" i="1"/>
  <c r="AR1068" i="1"/>
  <c r="L1068" i="1"/>
  <c r="AU1068" i="1"/>
  <c r="AM1069" i="1"/>
  <c r="AN1069" i="1"/>
  <c r="O1069" i="1"/>
  <c r="P1069" i="1"/>
  <c r="Q1069" i="1"/>
  <c r="R1069" i="1"/>
  <c r="S1069" i="1"/>
  <c r="AQ1069" i="1"/>
  <c r="AS1069" i="1"/>
  <c r="AP1069" i="1"/>
  <c r="AR1069" i="1"/>
  <c r="L1069" i="1"/>
  <c r="AM1070" i="1"/>
  <c r="AS1070" i="1"/>
  <c r="AN1070" i="1"/>
  <c r="O1070" i="1"/>
  <c r="P1070" i="1"/>
  <c r="Q1070" i="1"/>
  <c r="R1070" i="1"/>
  <c r="S1070" i="1"/>
  <c r="AQ1070" i="1"/>
  <c r="AO1070" i="1"/>
  <c r="AP1070" i="1"/>
  <c r="AR1070" i="1"/>
  <c r="L1070" i="1"/>
  <c r="AU1070" i="1"/>
  <c r="AN1071" i="1"/>
  <c r="O1071" i="1"/>
  <c r="P1071" i="1"/>
  <c r="AP1071" i="1"/>
  <c r="AQ1071" i="1"/>
  <c r="AR1071" i="1"/>
  <c r="L1071" i="1"/>
  <c r="AN1072" i="1"/>
  <c r="O1072" i="1"/>
  <c r="P1072" i="1"/>
  <c r="AP1072" i="1"/>
  <c r="AQ1072" i="1"/>
  <c r="AR1072" i="1"/>
  <c r="L1072" i="1"/>
  <c r="AM1073" i="1"/>
  <c r="AS1073" i="1"/>
  <c r="AN1073" i="1"/>
  <c r="O1073" i="1"/>
  <c r="P1073" i="1"/>
  <c r="Q1073" i="1"/>
  <c r="R1073" i="1"/>
  <c r="S1073" i="1"/>
  <c r="AP1073" i="1"/>
  <c r="AQ1073" i="1"/>
  <c r="AR1073" i="1"/>
  <c r="L1073" i="1"/>
  <c r="AU1073" i="1"/>
  <c r="AN1074" i="1"/>
  <c r="O1074" i="1"/>
  <c r="P1074" i="1"/>
  <c r="AP1074" i="1"/>
  <c r="AQ1074" i="1"/>
  <c r="AR1074" i="1"/>
  <c r="L1074" i="1"/>
  <c r="AN1075" i="1"/>
  <c r="AP1075" i="1"/>
  <c r="AQ1075" i="1"/>
  <c r="AR1075" i="1"/>
  <c r="AU1076" i="1"/>
  <c r="AN1076" i="1"/>
  <c r="AM1076" i="1"/>
  <c r="AP1076" i="1"/>
  <c r="AQ1076" i="1"/>
  <c r="AR1076" i="1"/>
  <c r="AN1077" i="1"/>
  <c r="AQ1077" i="1"/>
  <c r="AP1077" i="1"/>
  <c r="AR1077" i="1"/>
  <c r="AN1078" i="1"/>
  <c r="O1078" i="1"/>
  <c r="P1078" i="1"/>
  <c r="AP1078" i="1"/>
  <c r="AQ1078" i="1"/>
  <c r="AR1078" i="1"/>
  <c r="L1078" i="1"/>
  <c r="AN1079" i="1"/>
  <c r="AP1079" i="1"/>
  <c r="AQ1079" i="1"/>
  <c r="AR1079" i="1"/>
  <c r="AN1080" i="1"/>
  <c r="O1080" i="1"/>
  <c r="P1080" i="1"/>
  <c r="AP1080" i="1"/>
  <c r="AQ1080" i="1"/>
  <c r="AR1080" i="1"/>
  <c r="L1080" i="1"/>
  <c r="AS1081" i="1"/>
  <c r="AN1081" i="1"/>
  <c r="O1081" i="1"/>
  <c r="P1081" i="1"/>
  <c r="AM1081" i="1"/>
  <c r="AP1081" i="1"/>
  <c r="AQ1081" i="1"/>
  <c r="AR1081" i="1"/>
  <c r="L1081" i="1"/>
  <c r="O1082" i="1"/>
  <c r="P1082" i="1"/>
  <c r="AM1082" i="1"/>
  <c r="AO1082" i="1"/>
  <c r="AP1082" i="1"/>
  <c r="AQ1082" i="1"/>
  <c r="AR1082" i="1"/>
  <c r="AS1082" i="1"/>
  <c r="L1082" i="1"/>
  <c r="O1083" i="1"/>
  <c r="P1083" i="1"/>
  <c r="AP1083" i="1"/>
  <c r="AQ1083" i="1"/>
  <c r="AR1083" i="1"/>
  <c r="L1083" i="1"/>
  <c r="O1084" i="1"/>
  <c r="P1084" i="1"/>
  <c r="AM1084" i="1"/>
  <c r="AO1084" i="1"/>
  <c r="AP1084" i="1"/>
  <c r="AQ1084" i="1"/>
  <c r="AR1084" i="1"/>
  <c r="AS1084" i="1"/>
  <c r="L1084" i="1"/>
  <c r="AN1085" i="1"/>
  <c r="O1085" i="1"/>
  <c r="P1085" i="1"/>
  <c r="AP1085" i="1"/>
  <c r="AQ1085" i="1"/>
  <c r="AR1085" i="1"/>
  <c r="L1085" i="1"/>
  <c r="AO1086" i="1"/>
  <c r="AN1086" i="1"/>
  <c r="O1086" i="1"/>
  <c r="P1086" i="1"/>
  <c r="AM1086" i="1"/>
  <c r="AS1086" i="1"/>
  <c r="AP1086" i="1"/>
  <c r="AQ1086" i="1"/>
  <c r="AR1086" i="1"/>
  <c r="L1086" i="1"/>
  <c r="AN1087" i="1"/>
  <c r="O1087" i="1"/>
  <c r="P1087" i="1"/>
  <c r="AP1087" i="1"/>
  <c r="AQ1087" i="1"/>
  <c r="AR1087" i="1"/>
  <c r="L1087" i="1"/>
  <c r="AM1088" i="1"/>
  <c r="AN1088" i="1"/>
  <c r="O1088" i="1"/>
  <c r="P1088" i="1"/>
  <c r="AS1088" i="1"/>
  <c r="AP1088" i="1"/>
  <c r="AQ1088" i="1"/>
  <c r="AR1088" i="1"/>
  <c r="L1088" i="1"/>
  <c r="AQ1089" i="1"/>
  <c r="AR1089" i="1"/>
  <c r="AU1089" i="1"/>
  <c r="AQ1090" i="1"/>
  <c r="AR1090" i="1"/>
  <c r="AU1090" i="1"/>
  <c r="AQ1091" i="1"/>
  <c r="AR1091" i="1"/>
  <c r="L1091" i="1"/>
  <c r="AP1092" i="1"/>
  <c r="AQ1092" i="1"/>
  <c r="AR1092" i="1"/>
  <c r="L1092" i="1"/>
  <c r="AU1092" i="1"/>
  <c r="AQ1093" i="1"/>
  <c r="AR1093" i="1"/>
  <c r="AQ1094" i="1"/>
  <c r="AR1094" i="1"/>
  <c r="L1094" i="1"/>
  <c r="AU1094" i="1"/>
  <c r="AQ1095" i="1"/>
  <c r="AR1095" i="1"/>
  <c r="AP1096" i="1"/>
  <c r="AQ1096" i="1"/>
  <c r="AR1096" i="1"/>
  <c r="L1096" i="1"/>
  <c r="AU1096" i="1"/>
  <c r="AQ1097" i="1"/>
  <c r="AR1097" i="1"/>
  <c r="AP1098" i="1"/>
  <c r="AQ1098" i="1"/>
  <c r="AR1098" i="1"/>
  <c r="AU1098" i="1"/>
  <c r="AP1099" i="1"/>
  <c r="AQ1099" i="1"/>
  <c r="AR1099" i="1"/>
  <c r="AP1100" i="1"/>
  <c r="AQ1100" i="1"/>
  <c r="AR1100" i="1"/>
  <c r="AU1100" i="1"/>
  <c r="AN1101" i="1"/>
  <c r="O1101" i="1"/>
  <c r="P1101" i="1"/>
  <c r="AP1101" i="1"/>
  <c r="AQ1101" i="1"/>
  <c r="AR1101" i="1"/>
  <c r="L1101" i="1"/>
  <c r="AS1102" i="1"/>
  <c r="AN1102" i="1"/>
  <c r="O1102" i="1"/>
  <c r="P1102" i="1"/>
  <c r="AO1102" i="1"/>
  <c r="AP1102" i="1"/>
  <c r="AQ1102" i="1"/>
  <c r="AR1102" i="1"/>
  <c r="L1102" i="1"/>
  <c r="AN1103" i="1"/>
  <c r="O1103" i="1"/>
  <c r="P1103" i="1"/>
  <c r="AP1103" i="1"/>
  <c r="AQ1103" i="1"/>
  <c r="AR1103" i="1"/>
  <c r="L1103" i="1"/>
  <c r="AS1104" i="1"/>
  <c r="AN1104" i="1"/>
  <c r="O1104" i="1"/>
  <c r="P1104" i="1"/>
  <c r="AO1104" i="1"/>
  <c r="AP1104" i="1"/>
  <c r="AQ1104" i="1"/>
  <c r="AR1104" i="1"/>
  <c r="L1104" i="1"/>
  <c r="AM1105" i="1"/>
  <c r="AN1105" i="1"/>
  <c r="O1105" i="1"/>
  <c r="P1105" i="1"/>
  <c r="AS1105" i="1"/>
  <c r="AP1105" i="1"/>
  <c r="AQ1105" i="1"/>
  <c r="AR1105" i="1"/>
  <c r="L1105" i="1"/>
  <c r="AU1105" i="1"/>
  <c r="AN1106" i="1"/>
  <c r="O1106" i="1"/>
  <c r="P1106" i="1"/>
  <c r="Q1106" i="1"/>
  <c r="R1106" i="1"/>
  <c r="S1106" i="1"/>
  <c r="AM1106" i="1"/>
  <c r="AS1106" i="1"/>
  <c r="AQ1106" i="1"/>
  <c r="AO1106" i="1"/>
  <c r="AP1106" i="1"/>
  <c r="AR1106" i="1"/>
  <c r="L1106" i="1"/>
  <c r="AU1106" i="1"/>
  <c r="AN1107" i="1"/>
  <c r="AP1107" i="1"/>
  <c r="AQ1107" i="1"/>
  <c r="AR1107" i="1"/>
  <c r="AN1108" i="1"/>
  <c r="O1108" i="1"/>
  <c r="P1108" i="1"/>
  <c r="AP1108" i="1"/>
  <c r="AQ1108" i="1"/>
  <c r="AR1108" i="1"/>
  <c r="L1108" i="1"/>
  <c r="AN1109" i="1"/>
  <c r="AP1109" i="1"/>
  <c r="AQ1109" i="1"/>
  <c r="AR1109" i="1"/>
  <c r="AN1110" i="1"/>
  <c r="AQ1110" i="1"/>
  <c r="AP1110" i="1"/>
  <c r="AR1110" i="1"/>
  <c r="AN1111" i="1"/>
  <c r="AQ1111" i="1"/>
  <c r="AP1111" i="1"/>
  <c r="AR1111" i="1"/>
  <c r="AN1112" i="1"/>
  <c r="AP1112" i="1"/>
  <c r="AQ1112" i="1"/>
  <c r="AR1112" i="1"/>
  <c r="AO1113" i="1"/>
  <c r="AN1113" i="1"/>
  <c r="O1113" i="1"/>
  <c r="P1113" i="1"/>
  <c r="AM1113" i="1"/>
  <c r="AP1113" i="1"/>
  <c r="AQ1113" i="1"/>
  <c r="AR1113" i="1"/>
  <c r="L1113" i="1"/>
  <c r="AU1113" i="1"/>
  <c r="AS1114" i="1"/>
  <c r="AN1114" i="1"/>
  <c r="O1114" i="1"/>
  <c r="P1114" i="1"/>
  <c r="AM1114" i="1"/>
  <c r="AO1114" i="1"/>
  <c r="AP1114" i="1"/>
  <c r="AQ1114" i="1"/>
  <c r="AR1114" i="1"/>
  <c r="L1114" i="1"/>
  <c r="AN1115" i="1"/>
  <c r="O1115" i="1"/>
  <c r="P1115" i="1"/>
  <c r="Q1115" i="1"/>
  <c r="R1115" i="1"/>
  <c r="S1115" i="1"/>
  <c r="AQ1115" i="1"/>
  <c r="AP1115" i="1"/>
  <c r="AR1115" i="1"/>
  <c r="L1115" i="1"/>
  <c r="AN1116" i="1"/>
  <c r="O1116" i="1"/>
  <c r="P1116" i="1"/>
  <c r="AS1116" i="1"/>
  <c r="AP1116" i="1"/>
  <c r="AQ1116" i="1"/>
  <c r="AR1116" i="1"/>
  <c r="L1116" i="1"/>
  <c r="AN1117" i="1"/>
  <c r="O1117" i="1"/>
  <c r="P1117" i="1"/>
  <c r="Q1117" i="1"/>
  <c r="R1117" i="1"/>
  <c r="S1117" i="1"/>
  <c r="AP1117" i="1"/>
  <c r="AQ1117" i="1"/>
  <c r="AR1117" i="1"/>
  <c r="L1117" i="1"/>
  <c r="AN1118" i="1"/>
  <c r="O1118" i="1"/>
  <c r="P1118" i="1"/>
  <c r="AP1118" i="1"/>
  <c r="AQ1118" i="1"/>
  <c r="AR1118" i="1"/>
  <c r="L1118" i="1"/>
  <c r="AN1119" i="1"/>
  <c r="O1119" i="1"/>
  <c r="P1119" i="1"/>
  <c r="AP1119" i="1"/>
  <c r="AQ1119" i="1"/>
  <c r="AR1119" i="1"/>
  <c r="L1119" i="1"/>
  <c r="AS1120" i="1"/>
  <c r="AN1120" i="1"/>
  <c r="O1120" i="1"/>
  <c r="P1120" i="1"/>
  <c r="AP1120" i="1"/>
  <c r="AQ1120" i="1"/>
  <c r="AR1120" i="1"/>
  <c r="L1120" i="1"/>
  <c r="AO1121" i="1"/>
  <c r="AN1121" i="1"/>
  <c r="O1121" i="1"/>
  <c r="P1121" i="1"/>
  <c r="AM1121" i="1"/>
  <c r="AS1121" i="1"/>
  <c r="AP1121" i="1"/>
  <c r="AQ1121" i="1"/>
  <c r="AR1121" i="1"/>
  <c r="L1121" i="1"/>
  <c r="AS1122" i="1"/>
  <c r="AN1122" i="1"/>
  <c r="O1122" i="1"/>
  <c r="P1122" i="1"/>
  <c r="AM1122" i="1"/>
  <c r="AO1122" i="1"/>
  <c r="AP1122" i="1"/>
  <c r="AQ1122" i="1"/>
  <c r="AR1122" i="1"/>
  <c r="L1122" i="1"/>
  <c r="AN1123" i="1"/>
  <c r="O1123" i="1"/>
  <c r="P1123" i="1"/>
  <c r="AP1123" i="1"/>
  <c r="AQ1123" i="1"/>
  <c r="AR1123" i="1"/>
  <c r="L1123" i="1"/>
  <c r="AS1124" i="1"/>
  <c r="AN1124" i="1"/>
  <c r="O1124" i="1"/>
  <c r="P1124" i="1"/>
  <c r="Q1124" i="1"/>
  <c r="R1124" i="1"/>
  <c r="S1124" i="1"/>
  <c r="AM1124" i="1"/>
  <c r="AQ1124" i="1"/>
  <c r="AO1124" i="1"/>
  <c r="AP1124" i="1"/>
  <c r="AR1124" i="1"/>
  <c r="L1124" i="1"/>
  <c r="AN1125" i="1"/>
  <c r="AQ1125" i="1"/>
  <c r="AP1125" i="1"/>
  <c r="AR1125" i="1"/>
  <c r="AN1126" i="1"/>
  <c r="AQ1126" i="1"/>
  <c r="AP1126" i="1"/>
  <c r="AR1126" i="1"/>
  <c r="AN1127" i="1"/>
  <c r="AP1127" i="1"/>
  <c r="AQ1127" i="1"/>
  <c r="AR1127" i="1"/>
  <c r="AN1128" i="1"/>
  <c r="AQ1128" i="1"/>
  <c r="AP1128" i="1"/>
  <c r="AR1128" i="1"/>
  <c r="AN1129" i="1"/>
  <c r="AM1129" i="1"/>
  <c r="AO1129" i="1"/>
  <c r="AS1129" i="1"/>
  <c r="AP1129" i="1"/>
  <c r="AQ1129" i="1"/>
  <c r="AR1129" i="1"/>
  <c r="AU1129" i="1"/>
  <c r="AN1130" i="1"/>
  <c r="AQ1130" i="1"/>
  <c r="AP1130" i="1"/>
  <c r="AR1130" i="1"/>
  <c r="AN1131" i="1"/>
  <c r="O1131" i="1"/>
  <c r="P1131" i="1"/>
  <c r="AP1131" i="1"/>
  <c r="AQ1131" i="1"/>
  <c r="AR1131" i="1"/>
  <c r="L1131" i="1"/>
  <c r="AN1132" i="1"/>
  <c r="AQ1132" i="1"/>
  <c r="AP1132" i="1"/>
  <c r="AR1132" i="1"/>
  <c r="AN1133" i="1"/>
  <c r="O1133" i="1"/>
  <c r="P1133" i="1"/>
  <c r="AP1133" i="1"/>
  <c r="AQ1133" i="1"/>
  <c r="AR1133" i="1"/>
  <c r="L1133" i="1"/>
  <c r="AN1134" i="1"/>
  <c r="O1134" i="1"/>
  <c r="P1134" i="1"/>
  <c r="Q1134" i="1"/>
  <c r="R1134" i="1"/>
  <c r="S1134" i="1"/>
  <c r="AQ1134" i="1"/>
  <c r="AO1134" i="1"/>
  <c r="AP1134" i="1"/>
  <c r="AR1134" i="1"/>
  <c r="L1134" i="1"/>
  <c r="AN1135" i="1"/>
  <c r="AP1135" i="1"/>
  <c r="AQ1135" i="1"/>
  <c r="AR1135" i="1"/>
  <c r="AM1136" i="1"/>
  <c r="AN1136" i="1"/>
  <c r="O1136" i="1"/>
  <c r="P1136" i="1"/>
  <c r="AO1136" i="1"/>
  <c r="AP1136" i="1"/>
  <c r="AQ1136" i="1"/>
  <c r="AR1136" i="1"/>
  <c r="AS1136" i="1"/>
  <c r="L1136" i="1"/>
  <c r="AN1137" i="1"/>
  <c r="O1137" i="1"/>
  <c r="P1137" i="1"/>
  <c r="Q1137" i="1"/>
  <c r="R1137" i="1"/>
  <c r="S1137" i="1"/>
  <c r="AQ1137" i="1"/>
  <c r="AP1137" i="1"/>
  <c r="AR1137" i="1"/>
  <c r="L1137" i="1"/>
  <c r="AN1138" i="1"/>
  <c r="O1138" i="1"/>
  <c r="P1138" i="1"/>
  <c r="AP1138" i="1"/>
  <c r="AQ1138" i="1"/>
  <c r="AR1138" i="1"/>
  <c r="L1138" i="1"/>
  <c r="AU1138" i="1"/>
  <c r="AN1139" i="1"/>
  <c r="O1139" i="1"/>
  <c r="P1139" i="1"/>
  <c r="AP1139" i="1"/>
  <c r="AQ1139" i="1"/>
  <c r="AR1139" i="1"/>
  <c r="L1139" i="1"/>
  <c r="AM1140" i="1"/>
  <c r="AN1140" i="1"/>
  <c r="O1140" i="1"/>
  <c r="P1140" i="1"/>
  <c r="AO1140" i="1"/>
  <c r="AS1140" i="1"/>
  <c r="AP1140" i="1"/>
  <c r="AQ1140" i="1"/>
  <c r="AR1140" i="1"/>
  <c r="L1140" i="1"/>
  <c r="AU1140" i="1"/>
  <c r="AN1141" i="1"/>
  <c r="O1141" i="1"/>
  <c r="P1141" i="1"/>
  <c r="AP1141" i="1"/>
  <c r="AQ1141" i="1"/>
  <c r="AR1141" i="1"/>
  <c r="L1141" i="1"/>
  <c r="AN1142" i="1"/>
  <c r="O1142" i="1"/>
  <c r="P1142" i="1"/>
  <c r="AP1142" i="1"/>
  <c r="AQ1142" i="1"/>
  <c r="AR1142" i="1"/>
  <c r="L1142" i="1"/>
  <c r="AN1143" i="1"/>
  <c r="O1143" i="1"/>
  <c r="P1143" i="1"/>
  <c r="AP1143" i="1"/>
  <c r="AQ1143" i="1"/>
  <c r="AR1143" i="1"/>
  <c r="L1143" i="1"/>
  <c r="AU1144" i="1"/>
  <c r="AN1144" i="1"/>
  <c r="O1144" i="1"/>
  <c r="P1144" i="1"/>
  <c r="AS1144" i="1"/>
  <c r="AP1144" i="1"/>
  <c r="AQ1144" i="1"/>
  <c r="AR1144" i="1"/>
  <c r="L1144" i="1"/>
  <c r="AN1145" i="1"/>
  <c r="O1145" i="1"/>
  <c r="P1145" i="1"/>
  <c r="AP1145" i="1"/>
  <c r="AQ1145" i="1"/>
  <c r="AR1145" i="1"/>
  <c r="L1145" i="1"/>
  <c r="AN1146" i="1"/>
  <c r="O1146" i="1"/>
  <c r="P1146" i="1"/>
  <c r="AP1146" i="1"/>
  <c r="AQ1146" i="1"/>
  <c r="AR1146" i="1"/>
  <c r="AS1146" i="1"/>
  <c r="L1146" i="1"/>
  <c r="AN1147" i="1"/>
  <c r="AP1147" i="1"/>
  <c r="AQ1147" i="1"/>
  <c r="AR1147" i="1"/>
  <c r="AN1148" i="1"/>
  <c r="AO1148" i="1"/>
  <c r="AP1148" i="1"/>
  <c r="AQ1148" i="1"/>
  <c r="AR1148" i="1"/>
  <c r="AN1149" i="1"/>
  <c r="AP1149" i="1"/>
  <c r="AQ1149" i="1"/>
  <c r="AR1149" i="1"/>
  <c r="AU1149" i="1"/>
  <c r="AN1150" i="1"/>
  <c r="O1150" i="1"/>
  <c r="P1150" i="1"/>
  <c r="AP1150" i="1"/>
  <c r="AQ1150" i="1"/>
  <c r="AR1150" i="1"/>
  <c r="L1150" i="1"/>
  <c r="AN1151" i="1"/>
  <c r="O1151" i="1"/>
  <c r="P1151" i="1"/>
  <c r="AP1151" i="1"/>
  <c r="AQ1151" i="1"/>
  <c r="AR1151" i="1"/>
  <c r="L1151" i="1"/>
  <c r="AS1152" i="1"/>
  <c r="AN1152" i="1"/>
  <c r="AO1152" i="1"/>
  <c r="AP1152" i="1"/>
  <c r="AQ1152" i="1"/>
  <c r="AR1152" i="1"/>
  <c r="AU1152" i="1"/>
  <c r="AN1153" i="1"/>
  <c r="O1153" i="1"/>
  <c r="P1153" i="1"/>
  <c r="AM1153" i="1"/>
  <c r="AO1153" i="1"/>
  <c r="AS1153" i="1"/>
  <c r="AP1153" i="1"/>
  <c r="AQ1153" i="1"/>
  <c r="AR1153" i="1"/>
  <c r="L1153" i="1"/>
  <c r="AU1153" i="1"/>
  <c r="AN1154" i="1"/>
  <c r="O1154" i="1"/>
  <c r="P1154" i="1"/>
  <c r="AP1154" i="1"/>
  <c r="AQ1154" i="1"/>
  <c r="AR1154" i="1"/>
  <c r="L1154" i="1"/>
  <c r="AN1155" i="1"/>
  <c r="O1155" i="1"/>
  <c r="P1155" i="1"/>
  <c r="AP1155" i="1"/>
  <c r="AQ1155" i="1"/>
  <c r="AR1155" i="1"/>
  <c r="L1155" i="1"/>
  <c r="AM1156" i="1"/>
  <c r="AN1156" i="1"/>
  <c r="AP1156" i="1"/>
  <c r="AQ1156" i="1"/>
  <c r="AR1156" i="1"/>
  <c r="AN1157" i="1"/>
  <c r="O1157" i="1"/>
  <c r="P1157" i="1"/>
  <c r="AP1157" i="1"/>
  <c r="AQ1157" i="1"/>
  <c r="AR1157" i="1"/>
  <c r="L1157" i="1"/>
  <c r="AO1158" i="1"/>
  <c r="AN1158" i="1"/>
  <c r="O1158" i="1"/>
  <c r="P1158" i="1"/>
  <c r="AM1158" i="1"/>
  <c r="AS1158" i="1"/>
  <c r="AP1158" i="1"/>
  <c r="AQ1158" i="1"/>
  <c r="AR1158" i="1"/>
  <c r="L1158" i="1"/>
  <c r="AU1158" i="1"/>
  <c r="AN1159" i="1"/>
  <c r="O1159" i="1"/>
  <c r="P1159" i="1"/>
  <c r="AP1159" i="1"/>
  <c r="AQ1159" i="1"/>
  <c r="AR1159" i="1"/>
  <c r="L1159" i="1"/>
  <c r="AU1160" i="1"/>
  <c r="AN1160" i="1"/>
  <c r="AQ1160" i="1"/>
  <c r="AP1160" i="1"/>
  <c r="AR1160" i="1"/>
  <c r="AN1161" i="1"/>
  <c r="O1161" i="1"/>
  <c r="P1161" i="1"/>
  <c r="AO1161" i="1"/>
  <c r="AP1161" i="1"/>
  <c r="AQ1161" i="1"/>
  <c r="AR1161" i="1"/>
  <c r="L1161" i="1"/>
  <c r="AN1162" i="1"/>
  <c r="AP1162" i="1"/>
  <c r="AO1162" i="1"/>
  <c r="AQ1162" i="1"/>
  <c r="AR1162" i="1"/>
  <c r="AN1163" i="1"/>
  <c r="AP1163" i="1"/>
  <c r="AQ1163" i="1"/>
  <c r="AR1163" i="1"/>
  <c r="AN1164" i="1"/>
  <c r="O1164" i="1"/>
  <c r="P1164" i="1"/>
  <c r="AS1164" i="1"/>
  <c r="AP1164" i="1"/>
  <c r="AQ1164" i="1"/>
  <c r="AR1164" i="1"/>
  <c r="L1164" i="1"/>
  <c r="AU1164" i="1"/>
  <c r="AN1165" i="1"/>
  <c r="AS1165" i="1"/>
  <c r="AP1165" i="1"/>
  <c r="AQ1165" i="1"/>
  <c r="AR1165" i="1"/>
  <c r="AU1165" i="1"/>
  <c r="AS1166" i="1"/>
  <c r="AN1166" i="1"/>
  <c r="O1166" i="1"/>
  <c r="P1166" i="1"/>
  <c r="AP1166" i="1"/>
  <c r="AO1166" i="1"/>
  <c r="AQ1166" i="1"/>
  <c r="AR1166" i="1"/>
  <c r="L1166" i="1"/>
  <c r="AN1167" i="1"/>
  <c r="O1167" i="1"/>
  <c r="P1167" i="1"/>
  <c r="AP1167" i="1"/>
  <c r="AQ1167" i="1"/>
  <c r="AR1167" i="1"/>
  <c r="L1167" i="1"/>
  <c r="AS1168" i="1"/>
  <c r="AN1168" i="1"/>
  <c r="O1168" i="1"/>
  <c r="P1168" i="1"/>
  <c r="AM1168" i="1"/>
  <c r="AP1168" i="1"/>
  <c r="AO1168" i="1"/>
  <c r="AQ1168" i="1"/>
  <c r="AR1168" i="1"/>
  <c r="L1168" i="1"/>
  <c r="AN1169" i="1"/>
  <c r="O1169" i="1"/>
  <c r="P1169" i="1"/>
  <c r="AO1169" i="1"/>
  <c r="AP1169" i="1"/>
  <c r="AQ1169" i="1"/>
  <c r="AR1169" i="1"/>
  <c r="L1169" i="1"/>
  <c r="AO1170" i="1"/>
  <c r="AN1170" i="1"/>
  <c r="O1170" i="1"/>
  <c r="P1170" i="1"/>
  <c r="AM1170" i="1"/>
  <c r="AP1170" i="1"/>
  <c r="AQ1170" i="1"/>
  <c r="AR1170" i="1"/>
  <c r="L1170" i="1"/>
  <c r="AU1170" i="1"/>
  <c r="AN1171" i="1"/>
  <c r="O1171" i="1"/>
  <c r="P1171" i="1"/>
  <c r="AP1171" i="1"/>
  <c r="AQ1171" i="1"/>
  <c r="AR1171" i="1"/>
  <c r="L1171" i="1"/>
  <c r="AN1172" i="1"/>
  <c r="O1172" i="1"/>
  <c r="P1172" i="1"/>
  <c r="AP1172" i="1"/>
  <c r="AQ1172" i="1"/>
  <c r="AR1172" i="1"/>
  <c r="L1172" i="1"/>
  <c r="AN1173" i="1"/>
  <c r="O1173" i="1"/>
  <c r="P1173" i="1"/>
  <c r="AP1173" i="1"/>
  <c r="AQ1173" i="1"/>
  <c r="AR1173" i="1"/>
  <c r="L1173" i="1"/>
  <c r="AS1174" i="1"/>
  <c r="AN1174" i="1"/>
  <c r="O1174" i="1"/>
  <c r="P1174" i="1"/>
  <c r="AP1174" i="1"/>
  <c r="AQ1174" i="1"/>
  <c r="AR1174" i="1"/>
  <c r="L1174" i="1"/>
  <c r="AN1175" i="1"/>
  <c r="O1175" i="1"/>
  <c r="P1175" i="1"/>
  <c r="AP1175" i="1"/>
  <c r="AQ1175" i="1"/>
  <c r="AR1175" i="1"/>
  <c r="L1175" i="1"/>
  <c r="AN1176" i="1"/>
  <c r="AM1176" i="1"/>
  <c r="AO1176" i="1"/>
  <c r="AS1176" i="1"/>
  <c r="AP1176" i="1"/>
  <c r="AQ1176" i="1"/>
  <c r="AR1176" i="1"/>
  <c r="AU1176" i="1"/>
  <c r="AN1177" i="1"/>
  <c r="O1177" i="1"/>
  <c r="P1177" i="1"/>
  <c r="AP1177" i="1"/>
  <c r="AQ1177" i="1"/>
  <c r="AR1177" i="1"/>
  <c r="L1177" i="1"/>
  <c r="AO1178" i="1"/>
  <c r="AN1178" i="1"/>
  <c r="AM1178" i="1"/>
  <c r="AS1178" i="1"/>
  <c r="AQ1178" i="1"/>
  <c r="AP1178" i="1"/>
  <c r="AR1178" i="1"/>
  <c r="AN1179" i="1"/>
  <c r="O1179" i="1"/>
  <c r="P1179" i="1"/>
  <c r="Q1179" i="1"/>
  <c r="R1179" i="1"/>
  <c r="S1179" i="1"/>
  <c r="AQ1179" i="1"/>
  <c r="AP1179" i="1"/>
  <c r="AR1179" i="1"/>
  <c r="L1179" i="1"/>
  <c r="AS1180" i="1"/>
  <c r="AN1180" i="1"/>
  <c r="AQ1180" i="1"/>
  <c r="AP1180" i="1"/>
  <c r="AR1180" i="1"/>
  <c r="AS1181" i="1"/>
  <c r="AN1181" i="1"/>
  <c r="AQ1181" i="1"/>
  <c r="AP1181" i="1"/>
  <c r="AR1181" i="1"/>
  <c r="AN1182" i="1"/>
  <c r="AS1182" i="1"/>
  <c r="AP1182" i="1"/>
  <c r="AQ1182" i="1"/>
  <c r="AR1182" i="1"/>
  <c r="AN1183" i="1"/>
  <c r="AP1183" i="1"/>
  <c r="AQ1183" i="1"/>
  <c r="AR1183" i="1"/>
  <c r="AO1184" i="1"/>
  <c r="AN1184" i="1"/>
  <c r="O1184" i="1"/>
  <c r="P1184" i="1"/>
  <c r="AP1184" i="1"/>
  <c r="AQ1184" i="1"/>
  <c r="AR1184" i="1"/>
  <c r="L1184" i="1"/>
  <c r="AS1185" i="1"/>
  <c r="AN1185" i="1"/>
  <c r="O1185" i="1"/>
  <c r="P1185" i="1"/>
  <c r="AP1185" i="1"/>
  <c r="AQ1185" i="1"/>
  <c r="AR1185" i="1"/>
  <c r="L1185" i="1"/>
  <c r="AN1186" i="1"/>
  <c r="O1186" i="1"/>
  <c r="P1186" i="1"/>
  <c r="AP1186" i="1"/>
  <c r="AQ1186" i="1"/>
  <c r="AR1186" i="1"/>
  <c r="L1186" i="1"/>
  <c r="AN1187" i="1"/>
  <c r="AP1187" i="1"/>
  <c r="AQ1187" i="1"/>
  <c r="AR1187" i="1"/>
  <c r="AN1188" i="1"/>
  <c r="AO1188" i="1"/>
  <c r="AP1188" i="1"/>
  <c r="AQ1188" i="1"/>
  <c r="AR1188" i="1"/>
  <c r="AU1188" i="1"/>
  <c r="AN1189" i="1"/>
  <c r="AP1189" i="1"/>
  <c r="AS1189" i="1"/>
  <c r="AQ1189" i="1"/>
  <c r="AR1189" i="1"/>
  <c r="AN1190" i="1"/>
  <c r="O1190" i="1"/>
  <c r="P1190" i="1"/>
  <c r="AM1190" i="1"/>
  <c r="AP1190" i="1"/>
  <c r="AQ1190" i="1"/>
  <c r="AR1190" i="1"/>
  <c r="L1190" i="1"/>
  <c r="AN1191" i="1"/>
  <c r="AQ1191" i="1"/>
  <c r="AP1191" i="1"/>
  <c r="AR1191" i="1"/>
  <c r="AN1192" i="1"/>
  <c r="O1192" i="1"/>
  <c r="P1192" i="1"/>
  <c r="AP1192" i="1"/>
  <c r="AQ1192" i="1"/>
  <c r="AR1192" i="1"/>
  <c r="L1192" i="1"/>
  <c r="AN1193" i="1"/>
  <c r="O1193" i="1"/>
  <c r="P1193" i="1"/>
  <c r="Q1193" i="1"/>
  <c r="R1193" i="1"/>
  <c r="S1193" i="1"/>
  <c r="AP1193" i="1"/>
  <c r="AS1193" i="1"/>
  <c r="AQ1193" i="1"/>
  <c r="AR1193" i="1"/>
  <c r="L1193" i="1"/>
  <c r="AU1193" i="1"/>
  <c r="AU1194" i="1"/>
  <c r="AN1194" i="1"/>
  <c r="O1194" i="1"/>
  <c r="P1194" i="1"/>
  <c r="AP1194" i="1"/>
  <c r="AQ1194" i="1"/>
  <c r="AR1194" i="1"/>
  <c r="L1194" i="1"/>
  <c r="AN1195" i="1"/>
  <c r="O1195" i="1"/>
  <c r="P1195" i="1"/>
  <c r="AP1195" i="1"/>
  <c r="AQ1195" i="1"/>
  <c r="AR1195" i="1"/>
  <c r="L1195" i="1"/>
  <c r="AN1196" i="1"/>
  <c r="O1196" i="1"/>
  <c r="P1196" i="1"/>
  <c r="AO1196" i="1"/>
  <c r="AP1196" i="1"/>
  <c r="AQ1196" i="1"/>
  <c r="AR1196" i="1"/>
  <c r="L1196" i="1"/>
  <c r="AN1197" i="1"/>
  <c r="O1197" i="1"/>
  <c r="P1197" i="1"/>
  <c r="AP1197" i="1"/>
  <c r="AQ1197" i="1"/>
  <c r="AR1197" i="1"/>
  <c r="L1197" i="1"/>
  <c r="AS1198" i="1"/>
  <c r="AN1198" i="1"/>
  <c r="O1198" i="1"/>
  <c r="P1198" i="1"/>
  <c r="AP1198" i="1"/>
  <c r="AQ1198" i="1"/>
  <c r="AR1198" i="1"/>
  <c r="L1198" i="1"/>
  <c r="AN1199" i="1"/>
  <c r="AP1199" i="1"/>
  <c r="AQ1199" i="1"/>
  <c r="AR1199" i="1"/>
  <c r="AM1200" i="1"/>
  <c r="AN1200" i="1"/>
  <c r="AS1200" i="1"/>
  <c r="AP1200" i="1"/>
  <c r="AQ1200" i="1"/>
  <c r="AR1200" i="1"/>
  <c r="AO1201" i="1"/>
  <c r="AN1201" i="1"/>
  <c r="AS1201" i="1"/>
  <c r="AP1201" i="1"/>
  <c r="AQ1201" i="1"/>
  <c r="AR1201" i="1"/>
  <c r="AU1201" i="1"/>
  <c r="AO1202" i="1"/>
  <c r="AN1202" i="1"/>
  <c r="O1202" i="1"/>
  <c r="P1202" i="1"/>
  <c r="AP1202" i="1"/>
  <c r="AQ1202" i="1"/>
  <c r="AR1202" i="1"/>
  <c r="L1202" i="1"/>
  <c r="AN1203" i="1"/>
  <c r="O1203" i="1"/>
  <c r="P1203" i="1"/>
  <c r="AP1203" i="1"/>
  <c r="AQ1203" i="1"/>
  <c r="AR1203" i="1"/>
  <c r="L1203" i="1"/>
  <c r="AO1204" i="1"/>
  <c r="AN1204" i="1"/>
  <c r="O1204" i="1"/>
  <c r="P1204" i="1"/>
  <c r="AP1204" i="1"/>
  <c r="AQ1204" i="1"/>
  <c r="AR1204" i="1"/>
  <c r="L1204" i="1"/>
  <c r="AS1205" i="1"/>
  <c r="AN1205" i="1"/>
  <c r="O1205" i="1"/>
  <c r="P1205" i="1"/>
  <c r="AP1205" i="1"/>
  <c r="AQ1205" i="1"/>
  <c r="AR1205" i="1"/>
  <c r="L1205" i="1"/>
  <c r="AM1206" i="1"/>
  <c r="AN1206" i="1"/>
  <c r="AU1206" i="1"/>
  <c r="AJ1206" i="1" s="1"/>
  <c r="AK1206" i="1" s="1"/>
  <c r="O1206" i="1"/>
  <c r="P1206" i="1"/>
  <c r="AP1206" i="1"/>
  <c r="AQ1206" i="1"/>
  <c r="AR1206" i="1"/>
  <c r="L1206" i="1"/>
  <c r="AN1207" i="1"/>
  <c r="O1207" i="1"/>
  <c r="P1207" i="1"/>
  <c r="Q1207" i="1"/>
  <c r="R1207" i="1"/>
  <c r="S1207" i="1"/>
  <c r="AQ1207" i="1"/>
  <c r="AP1207" i="1"/>
  <c r="AR1207" i="1"/>
  <c r="L1207" i="1"/>
  <c r="AM1208" i="1"/>
  <c r="AS1208" i="1"/>
  <c r="AN1208" i="1"/>
  <c r="O1208" i="1"/>
  <c r="P1208" i="1"/>
  <c r="Q1208" i="1"/>
  <c r="R1208" i="1"/>
  <c r="S1208" i="1"/>
  <c r="AP1208" i="1"/>
  <c r="AO1208" i="1"/>
  <c r="AQ1208" i="1"/>
  <c r="AR1208" i="1"/>
  <c r="L1208" i="1"/>
  <c r="AO1209" i="1"/>
  <c r="AN1209" i="1"/>
  <c r="O1209" i="1"/>
  <c r="P1209" i="1"/>
  <c r="Q1209" i="1"/>
  <c r="R1209" i="1"/>
  <c r="S1209" i="1"/>
  <c r="AP1209" i="1"/>
  <c r="AS1209" i="1"/>
  <c r="AQ1209" i="1"/>
  <c r="AR1209" i="1"/>
  <c r="L1209" i="1"/>
  <c r="AN1210" i="1"/>
  <c r="O1210" i="1"/>
  <c r="P1210" i="1"/>
  <c r="AM1210" i="1"/>
  <c r="AO1210" i="1"/>
  <c r="AS1210" i="1"/>
  <c r="AP1210" i="1"/>
  <c r="AQ1210" i="1"/>
  <c r="AR1210" i="1"/>
  <c r="L1210" i="1"/>
  <c r="AU1210" i="1"/>
  <c r="AN1211" i="1"/>
  <c r="AQ1211" i="1"/>
  <c r="AP1211" i="1"/>
  <c r="AR1211" i="1"/>
  <c r="AO1212" i="1"/>
  <c r="AN1212" i="1"/>
  <c r="O1212" i="1"/>
  <c r="P1212" i="1"/>
  <c r="AP1212" i="1"/>
  <c r="AQ1212" i="1"/>
  <c r="AR1212" i="1"/>
  <c r="L1212" i="1"/>
  <c r="AU1212" i="1"/>
  <c r="AO1213" i="1"/>
  <c r="AN1213" i="1"/>
  <c r="AP1213" i="1"/>
  <c r="AQ1213" i="1"/>
  <c r="AR1213" i="1"/>
  <c r="AO1214" i="1"/>
  <c r="AN1214" i="1"/>
  <c r="AP1214" i="1"/>
  <c r="AQ1214" i="1"/>
  <c r="AR1214" i="1"/>
  <c r="O1215" i="1"/>
  <c r="P1215" i="1"/>
  <c r="AP1215" i="1"/>
  <c r="AQ1215" i="1"/>
  <c r="AR1215" i="1"/>
  <c r="L1215" i="1"/>
  <c r="O1216" i="1"/>
  <c r="P1216" i="1"/>
  <c r="AM1216" i="1"/>
  <c r="AO1216" i="1"/>
  <c r="AP1216" i="1"/>
  <c r="AQ1216" i="1"/>
  <c r="AR1216" i="1"/>
  <c r="AS1216" i="1"/>
  <c r="L1216" i="1"/>
  <c r="O1217" i="1"/>
  <c r="P1217" i="1"/>
  <c r="AM1217" i="1"/>
  <c r="AO1217" i="1"/>
  <c r="AP1217" i="1"/>
  <c r="AQ1217" i="1"/>
  <c r="AR1217" i="1"/>
  <c r="AS1217" i="1"/>
  <c r="L1217" i="1"/>
  <c r="AP1218" i="1"/>
  <c r="AQ1218" i="1"/>
  <c r="L1218" i="1"/>
  <c r="AU1218" i="1"/>
  <c r="AP1219" i="1"/>
  <c r="AR1219" i="1"/>
  <c r="L1219" i="1"/>
  <c r="AP1220" i="1"/>
  <c r="AQ1220" i="1"/>
  <c r="AU1220" i="1"/>
  <c r="AP1221" i="1"/>
  <c r="AR1221" i="1"/>
  <c r="AU1221" i="1"/>
  <c r="AP1222" i="1"/>
  <c r="AR1222" i="1"/>
  <c r="L1222" i="1"/>
  <c r="AU1222" i="1"/>
  <c r="AP1223" i="1"/>
  <c r="AR1223" i="1"/>
  <c r="L1223" i="1"/>
  <c r="AP1224" i="1"/>
  <c r="AR1224" i="1"/>
  <c r="L1224" i="1"/>
  <c r="AU1224" i="1"/>
  <c r="AP1225" i="1"/>
  <c r="AR1225" i="1"/>
  <c r="L1225" i="1"/>
  <c r="AU1225" i="1"/>
  <c r="AM1226" i="1"/>
  <c r="AN1226" i="1"/>
  <c r="O1226" i="1"/>
  <c r="P1226" i="1"/>
  <c r="AP1226" i="1"/>
  <c r="AQ1226" i="1"/>
  <c r="AR1226" i="1"/>
  <c r="AS1226" i="1"/>
  <c r="L1226" i="1"/>
  <c r="AN1227" i="1"/>
  <c r="O1227" i="1"/>
  <c r="P1227" i="1"/>
  <c r="Q1227" i="1"/>
  <c r="R1227" i="1"/>
  <c r="S1227" i="1"/>
  <c r="AR1227" i="1"/>
  <c r="AP1227" i="1"/>
  <c r="AQ1227" i="1"/>
  <c r="L1227" i="1"/>
  <c r="AM1228" i="1"/>
  <c r="AO1228" i="1"/>
  <c r="AS1228" i="1"/>
  <c r="AN1228" i="1"/>
  <c r="O1228" i="1"/>
  <c r="P1228" i="1"/>
  <c r="Q1228" i="1"/>
  <c r="R1228" i="1"/>
  <c r="S1228" i="1"/>
  <c r="AR1228" i="1"/>
  <c r="AP1228" i="1"/>
  <c r="AQ1228" i="1"/>
  <c r="L1228" i="1"/>
  <c r="AU1228" i="1"/>
  <c r="AN1229" i="1"/>
  <c r="O1229" i="1"/>
  <c r="P1229" i="1"/>
  <c r="AP1229" i="1"/>
  <c r="AQ1229" i="1"/>
  <c r="AR1229" i="1"/>
  <c r="L1229" i="1"/>
  <c r="AO1230" i="1"/>
  <c r="AN1230" i="1"/>
  <c r="O1230" i="1"/>
  <c r="P1230" i="1"/>
  <c r="AM1230" i="1"/>
  <c r="AS1230" i="1"/>
  <c r="AP1230" i="1"/>
  <c r="AQ1230" i="1"/>
  <c r="AR1230" i="1"/>
  <c r="L1230" i="1"/>
  <c r="AU1230" i="1"/>
  <c r="AN1231" i="1"/>
  <c r="O1231" i="1"/>
  <c r="P1231" i="1"/>
  <c r="Q1231" i="1"/>
  <c r="R1231" i="1"/>
  <c r="S1231" i="1"/>
  <c r="AP1231" i="1"/>
  <c r="AQ1231" i="1"/>
  <c r="AR1231" i="1"/>
  <c r="L1231" i="1"/>
  <c r="AN1232" i="1"/>
  <c r="O1232" i="1"/>
  <c r="P1232" i="1"/>
  <c r="Q1232" i="1"/>
  <c r="R1232" i="1"/>
  <c r="S1232" i="1"/>
  <c r="AM1232" i="1"/>
  <c r="AS1232" i="1"/>
  <c r="AP1232" i="1"/>
  <c r="AO1232" i="1"/>
  <c r="AQ1232" i="1"/>
  <c r="AR1232" i="1"/>
  <c r="L1232" i="1"/>
  <c r="AU1232" i="1"/>
  <c r="AO1233" i="1"/>
  <c r="AN1233" i="1"/>
  <c r="O1233" i="1"/>
  <c r="P1233" i="1"/>
  <c r="Q1233" i="1"/>
  <c r="R1233" i="1"/>
  <c r="S1233" i="1"/>
  <c r="AP1233" i="1"/>
  <c r="AS1233" i="1"/>
  <c r="AQ1233" i="1"/>
  <c r="AR1233" i="1"/>
  <c r="L1233" i="1"/>
  <c r="AM1234" i="1"/>
  <c r="AN1234" i="1"/>
  <c r="O1234" i="1"/>
  <c r="P1234" i="1"/>
  <c r="AP1234" i="1"/>
  <c r="AQ1234" i="1"/>
  <c r="AR1234" i="1"/>
  <c r="L1234" i="1"/>
  <c r="AN1235" i="1"/>
  <c r="O1235" i="1"/>
  <c r="P1235" i="1"/>
  <c r="AP1235" i="1"/>
  <c r="AQ1235" i="1"/>
  <c r="AR1235" i="1"/>
  <c r="L1235" i="1"/>
  <c r="AM1236" i="1"/>
  <c r="AN1236" i="1"/>
  <c r="O1236" i="1"/>
  <c r="P1236" i="1"/>
  <c r="AP1236" i="1"/>
  <c r="AQ1236" i="1"/>
  <c r="AR1236" i="1"/>
  <c r="L1236" i="1"/>
  <c r="AN1237" i="1"/>
  <c r="O1237" i="1"/>
  <c r="P1237" i="1"/>
  <c r="Q1237" i="1"/>
  <c r="R1237" i="1"/>
  <c r="S1237" i="1"/>
  <c r="AQ1237" i="1"/>
  <c r="AP1237" i="1"/>
  <c r="AR1237" i="1"/>
  <c r="L1237" i="1"/>
  <c r="AN1238" i="1"/>
  <c r="O1238" i="1"/>
  <c r="P1238" i="1"/>
  <c r="AM1238" i="1"/>
  <c r="AO1238" i="1"/>
  <c r="AS1238" i="1"/>
  <c r="AP1238" i="1"/>
  <c r="AQ1238" i="1"/>
  <c r="AR1238" i="1"/>
  <c r="L1238" i="1"/>
  <c r="AU1238" i="1"/>
  <c r="AN1239" i="1"/>
  <c r="O1239" i="1"/>
  <c r="P1239" i="1"/>
  <c r="Q1239" i="1"/>
  <c r="R1239" i="1"/>
  <c r="S1239" i="1"/>
  <c r="AP1239" i="1"/>
  <c r="AQ1239" i="1"/>
  <c r="AR1239" i="1"/>
  <c r="L1239" i="1"/>
  <c r="AN1240" i="1"/>
  <c r="O1240" i="1"/>
  <c r="P1240" i="1"/>
  <c r="AM1240" i="1"/>
  <c r="AO1240" i="1"/>
  <c r="AS1240" i="1"/>
  <c r="AP1240" i="1"/>
  <c r="AQ1240" i="1"/>
  <c r="AR1240" i="1"/>
  <c r="L1240" i="1"/>
  <c r="AU1240" i="1"/>
  <c r="AO1241" i="1"/>
  <c r="AN1241" i="1"/>
  <c r="O1241" i="1"/>
  <c r="P1241" i="1"/>
  <c r="AM1241" i="1"/>
  <c r="AS1241" i="1"/>
  <c r="AP1241" i="1"/>
  <c r="AQ1241" i="1"/>
  <c r="AR1241" i="1"/>
  <c r="L1241" i="1"/>
  <c r="AM1242" i="1"/>
  <c r="AN1242" i="1"/>
  <c r="O1242" i="1"/>
  <c r="P1242" i="1"/>
  <c r="AP1242" i="1"/>
  <c r="AQ1242" i="1"/>
  <c r="AR1242" i="1"/>
  <c r="L1242" i="1"/>
  <c r="AN1243" i="1"/>
  <c r="O1243" i="1"/>
  <c r="P1243" i="1"/>
  <c r="AP1243" i="1"/>
  <c r="AQ1243" i="1"/>
  <c r="AR1243" i="1"/>
  <c r="L1243" i="1"/>
  <c r="AU1244" i="1"/>
  <c r="AJ1244" i="1" s="1"/>
  <c r="AK1244" i="1" s="1"/>
  <c r="AN1244" i="1"/>
  <c r="O1244" i="1"/>
  <c r="P1244" i="1"/>
  <c r="AM1244" i="1"/>
  <c r="AO1244" i="1"/>
  <c r="AP1244" i="1"/>
  <c r="AQ1244" i="1"/>
  <c r="AR1244" i="1"/>
  <c r="L1244" i="1"/>
  <c r="AM1245" i="1"/>
  <c r="AN1245" i="1"/>
  <c r="O1245" i="1"/>
  <c r="P1245" i="1"/>
  <c r="AP1245" i="1"/>
  <c r="AQ1245" i="1"/>
  <c r="AR1245" i="1"/>
  <c r="L1245" i="1"/>
  <c r="AM1246" i="1"/>
  <c r="AN1246" i="1"/>
  <c r="O1246" i="1"/>
  <c r="P1246" i="1"/>
  <c r="AP1246" i="1"/>
  <c r="AQ1246" i="1"/>
  <c r="AR1246" i="1"/>
  <c r="L1246" i="1"/>
  <c r="AN1247" i="1"/>
  <c r="O1247" i="1"/>
  <c r="P1247" i="1"/>
  <c r="AP1247" i="1"/>
  <c r="AQ1247" i="1"/>
  <c r="AR1247" i="1"/>
  <c r="L1247" i="1"/>
  <c r="AO1248" i="1"/>
  <c r="AN1248" i="1"/>
  <c r="O1248" i="1"/>
  <c r="P1248" i="1"/>
  <c r="AM1248" i="1"/>
  <c r="AS1248" i="1"/>
  <c r="AP1248" i="1"/>
  <c r="AQ1248" i="1"/>
  <c r="AR1248" i="1"/>
  <c r="L1248" i="1"/>
  <c r="AU1248" i="1"/>
  <c r="AN1249" i="1"/>
  <c r="O1249" i="1"/>
  <c r="P1249" i="1"/>
  <c r="Q1249" i="1"/>
  <c r="R1249" i="1"/>
  <c r="S1249" i="1"/>
  <c r="AM1249" i="1"/>
  <c r="AS1249" i="1"/>
  <c r="AP1249" i="1"/>
  <c r="AO1249" i="1"/>
  <c r="AQ1249" i="1"/>
  <c r="AR1249" i="1"/>
  <c r="L1249" i="1"/>
  <c r="AU1249" i="1"/>
  <c r="AM1250" i="1"/>
  <c r="AS1250" i="1"/>
  <c r="AN1250" i="1"/>
  <c r="O1250" i="1"/>
  <c r="P1250" i="1"/>
  <c r="Q1250" i="1"/>
  <c r="R1250" i="1"/>
  <c r="S1250" i="1"/>
  <c r="AP1250" i="1"/>
  <c r="AQ1250" i="1"/>
  <c r="AR1250" i="1"/>
  <c r="L1250" i="1"/>
  <c r="AN1251" i="1"/>
  <c r="O1251" i="1"/>
  <c r="P1251" i="1"/>
  <c r="AP1251" i="1"/>
  <c r="AQ1251" i="1"/>
  <c r="AR1251" i="1"/>
  <c r="L1251" i="1"/>
  <c r="AM1252" i="1"/>
  <c r="AN1252" i="1"/>
  <c r="O1252" i="1"/>
  <c r="P1252" i="1"/>
  <c r="AP1252" i="1"/>
  <c r="AQ1252" i="1"/>
  <c r="AR1252" i="1"/>
  <c r="L1252" i="1"/>
  <c r="AN1253" i="1"/>
  <c r="O1253" i="1"/>
  <c r="P1253" i="1"/>
  <c r="Q1253" i="1"/>
  <c r="R1253" i="1"/>
  <c r="S1253" i="1"/>
  <c r="AP1253" i="1"/>
  <c r="AQ1253" i="1"/>
  <c r="AR1253" i="1"/>
  <c r="L1253" i="1"/>
  <c r="AM1254" i="1"/>
  <c r="AN1254" i="1"/>
  <c r="O1254" i="1"/>
  <c r="P1254" i="1"/>
  <c r="Q1254" i="1"/>
  <c r="R1254" i="1"/>
  <c r="S1254" i="1"/>
  <c r="AO1254" i="1"/>
  <c r="AR1254" i="1"/>
  <c r="AP1254" i="1"/>
  <c r="AQ1254" i="1"/>
  <c r="L1254" i="1"/>
  <c r="AN1255" i="1"/>
  <c r="O1255" i="1"/>
  <c r="P1255" i="1"/>
  <c r="Q1255" i="1"/>
  <c r="R1255" i="1"/>
  <c r="S1255" i="1"/>
  <c r="AP1255" i="1"/>
  <c r="AQ1255" i="1"/>
  <c r="AR1255" i="1"/>
  <c r="L1255" i="1"/>
  <c r="AS1256" i="1"/>
  <c r="AN1256" i="1"/>
  <c r="O1256" i="1"/>
  <c r="P1256" i="1"/>
  <c r="AO1256" i="1"/>
  <c r="AP1256" i="1"/>
  <c r="AQ1256" i="1"/>
  <c r="AR1256" i="1"/>
  <c r="L1256" i="1"/>
  <c r="AU1256" i="1"/>
  <c r="AN1257" i="1"/>
  <c r="O1257" i="1"/>
  <c r="P1257" i="1"/>
  <c r="AM1257" i="1"/>
  <c r="AO1257" i="1"/>
  <c r="AS1257" i="1"/>
  <c r="AP1257" i="1"/>
  <c r="AQ1257" i="1"/>
  <c r="AR1257" i="1"/>
  <c r="L1257" i="1"/>
  <c r="AU1257" i="1"/>
  <c r="AM1258" i="1"/>
  <c r="AN1258" i="1"/>
  <c r="O1258" i="1"/>
  <c r="P1258" i="1"/>
  <c r="AP1258" i="1"/>
  <c r="AQ1258" i="1"/>
  <c r="AR1258" i="1"/>
  <c r="L1258" i="1"/>
  <c r="AN1259" i="1"/>
  <c r="O1259" i="1"/>
  <c r="P1259" i="1"/>
  <c r="Q1259" i="1"/>
  <c r="R1259" i="1"/>
  <c r="S1259" i="1"/>
  <c r="AQ1259" i="1"/>
  <c r="AP1259" i="1"/>
  <c r="AR1259" i="1"/>
  <c r="L1259" i="1"/>
  <c r="AS1260" i="1"/>
  <c r="AN1260" i="1"/>
  <c r="O1260" i="1"/>
  <c r="P1260" i="1"/>
  <c r="AO1260" i="1"/>
  <c r="AP1260" i="1"/>
  <c r="AQ1260" i="1"/>
  <c r="AR1260" i="1"/>
  <c r="L1260" i="1"/>
  <c r="AN1261" i="1"/>
  <c r="O1261" i="1"/>
  <c r="P1261" i="1"/>
  <c r="AP1261" i="1"/>
  <c r="AQ1261" i="1"/>
  <c r="AR1261" i="1"/>
  <c r="L1261" i="1"/>
  <c r="AM1262" i="1"/>
  <c r="AN1262" i="1"/>
  <c r="O1262" i="1"/>
  <c r="P1262" i="1"/>
  <c r="AP1262" i="1"/>
  <c r="AQ1262" i="1"/>
  <c r="AR1262" i="1"/>
  <c r="L1262" i="1"/>
  <c r="AN1263" i="1"/>
  <c r="O1263" i="1"/>
  <c r="P1263" i="1"/>
  <c r="AP1263" i="1"/>
  <c r="AQ1263" i="1"/>
  <c r="AR1263" i="1"/>
  <c r="L1263" i="1"/>
  <c r="AM1264" i="1"/>
  <c r="AN1264" i="1"/>
  <c r="O1264" i="1"/>
  <c r="P1264" i="1"/>
  <c r="AP1264" i="1"/>
  <c r="AQ1264" i="1"/>
  <c r="AR1264" i="1"/>
  <c r="L1264" i="1"/>
  <c r="O1265" i="1"/>
  <c r="P1265" i="1"/>
  <c r="AM1265" i="1"/>
  <c r="AO1265" i="1"/>
  <c r="AP1265" i="1"/>
  <c r="AQ1265" i="1"/>
  <c r="AR1265" i="1"/>
  <c r="AS1265" i="1"/>
  <c r="L1265" i="1"/>
  <c r="AS1266" i="1"/>
  <c r="AP1266" i="1"/>
  <c r="AQ1266" i="1"/>
  <c r="AR1266" i="1"/>
  <c r="AU1266" i="1"/>
  <c r="AN1267" i="1"/>
  <c r="O1267" i="1"/>
  <c r="P1267" i="1"/>
  <c r="AP1267" i="1"/>
  <c r="AQ1267" i="1"/>
  <c r="AR1267" i="1"/>
  <c r="L1267" i="1"/>
  <c r="AM1268" i="1"/>
  <c r="AN1268" i="1"/>
  <c r="O1268" i="1"/>
  <c r="P1268" i="1"/>
  <c r="AP1268" i="1"/>
  <c r="AQ1268" i="1"/>
  <c r="AR1268" i="1"/>
  <c r="L1268" i="1"/>
  <c r="AP1269" i="1"/>
  <c r="AQ1269" i="1"/>
  <c r="AR1269" i="1"/>
  <c r="AN1270" i="1"/>
  <c r="O1270" i="1"/>
  <c r="P1270" i="1"/>
  <c r="AM1270" i="1"/>
  <c r="AO1270" i="1"/>
  <c r="AS1270" i="1"/>
  <c r="AP1270" i="1"/>
  <c r="AQ1270" i="1"/>
  <c r="AR1270" i="1"/>
  <c r="L1270" i="1"/>
  <c r="AU1270" i="1"/>
  <c r="AN1271" i="1"/>
  <c r="O1271" i="1"/>
  <c r="P1271" i="1"/>
  <c r="AP1271" i="1"/>
  <c r="AQ1271" i="1"/>
  <c r="AR1271" i="1"/>
  <c r="L1271" i="1"/>
  <c r="AS1272" i="1"/>
  <c r="AP1272" i="1"/>
  <c r="AQ1272" i="1"/>
  <c r="AR1272" i="1"/>
  <c r="AU1272" i="1"/>
  <c r="AM1273" i="1"/>
  <c r="AN1273" i="1"/>
  <c r="O1273" i="1"/>
  <c r="P1273" i="1"/>
  <c r="AP1273" i="1"/>
  <c r="AQ1273" i="1"/>
  <c r="AR1273" i="1"/>
  <c r="L1273" i="1"/>
  <c r="AM1274" i="1"/>
  <c r="AN1274" i="1"/>
  <c r="O1274" i="1"/>
  <c r="P1274" i="1"/>
  <c r="AP1274" i="1"/>
  <c r="AQ1274" i="1"/>
  <c r="AR1274" i="1"/>
  <c r="L1274" i="1"/>
  <c r="AP1275" i="1"/>
  <c r="AQ1275" i="1"/>
  <c r="AR1275" i="1"/>
  <c r="L1275" i="1"/>
  <c r="AM1276" i="1"/>
  <c r="AN1276" i="1"/>
  <c r="O1276" i="1"/>
  <c r="P1276" i="1"/>
  <c r="AP1276" i="1"/>
  <c r="AQ1276" i="1"/>
  <c r="AR1276" i="1"/>
  <c r="L1276" i="1"/>
  <c r="AM1277" i="1"/>
  <c r="AN1277" i="1"/>
  <c r="O1277" i="1"/>
  <c r="P1277" i="1"/>
  <c r="AP1277" i="1"/>
  <c r="AQ1277" i="1"/>
  <c r="AR1277" i="1"/>
  <c r="L1277" i="1"/>
  <c r="AS1278" i="1"/>
  <c r="AP1278" i="1"/>
  <c r="AQ1278" i="1"/>
  <c r="AR1278" i="1"/>
  <c r="AU1278" i="1"/>
  <c r="AN1279" i="1"/>
  <c r="O1279" i="1"/>
  <c r="P1279" i="1"/>
  <c r="AP1279" i="1"/>
  <c r="AQ1279" i="1"/>
  <c r="AR1279" i="1"/>
  <c r="L1279" i="1"/>
  <c r="AS1280" i="1"/>
  <c r="AN1280" i="1"/>
  <c r="O1280" i="1"/>
  <c r="P1280" i="1"/>
  <c r="AO1280" i="1"/>
  <c r="AP1280" i="1"/>
  <c r="AQ1280" i="1"/>
  <c r="AR1280" i="1"/>
  <c r="L1280" i="1"/>
  <c r="AU1280" i="1"/>
  <c r="AS1281" i="1"/>
  <c r="AP1281" i="1"/>
  <c r="AQ1281" i="1"/>
  <c r="AR1281" i="1"/>
  <c r="L1281" i="1"/>
  <c r="AU1281" i="1"/>
  <c r="AN1282" i="1"/>
  <c r="O1282" i="1"/>
  <c r="P1282" i="1"/>
  <c r="AM1282" i="1"/>
  <c r="AO1282" i="1"/>
  <c r="AS1282" i="1"/>
  <c r="AP1282" i="1"/>
  <c r="AQ1282" i="1"/>
  <c r="AR1282" i="1"/>
  <c r="L1282" i="1"/>
  <c r="AU1282" i="1"/>
  <c r="AN1283" i="1"/>
  <c r="O1283" i="1"/>
  <c r="P1283" i="1"/>
  <c r="AP1283" i="1"/>
  <c r="AQ1283" i="1"/>
  <c r="AR1283" i="1"/>
  <c r="L1283" i="1"/>
  <c r="AU1284" i="1"/>
  <c r="AJ1284" i="1" s="1"/>
  <c r="AK1284" i="1" s="1"/>
  <c r="AN1284" i="1"/>
  <c r="O1284" i="1"/>
  <c r="P1284" i="1"/>
  <c r="AP1284" i="1"/>
  <c r="AQ1284" i="1"/>
  <c r="AR1284" i="1"/>
  <c r="L1284" i="1"/>
  <c r="AS1285" i="1"/>
  <c r="AN1285" i="1"/>
  <c r="O1285" i="1"/>
  <c r="P1285" i="1"/>
  <c r="Q1285" i="1"/>
  <c r="R1285" i="1"/>
  <c r="S1285" i="1"/>
  <c r="AP1285" i="1"/>
  <c r="AO1285" i="1"/>
  <c r="AQ1285" i="1"/>
  <c r="AR1285" i="1"/>
  <c r="L1285" i="1"/>
  <c r="AM1286" i="1"/>
  <c r="AN1286" i="1"/>
  <c r="O1286" i="1"/>
  <c r="P1286" i="1"/>
  <c r="AP1286" i="1"/>
  <c r="AQ1286" i="1"/>
  <c r="AR1286" i="1"/>
  <c r="L1286" i="1"/>
  <c r="AN1287" i="1"/>
  <c r="O1287" i="1"/>
  <c r="P1287" i="1"/>
  <c r="Q1287" i="1"/>
  <c r="R1287" i="1"/>
  <c r="S1287" i="1"/>
  <c r="AP1287" i="1"/>
  <c r="AQ1287" i="1"/>
  <c r="AR1287" i="1"/>
  <c r="L1287" i="1"/>
  <c r="AN1288" i="1"/>
  <c r="O1288" i="1"/>
  <c r="P1288" i="1"/>
  <c r="AM1288" i="1"/>
  <c r="AO1288" i="1"/>
  <c r="AS1288" i="1"/>
  <c r="AP1288" i="1"/>
  <c r="AQ1288" i="1"/>
  <c r="AR1288" i="1"/>
  <c r="L1288" i="1"/>
  <c r="AU1288" i="1"/>
  <c r="AS1289" i="1"/>
  <c r="AN1289" i="1"/>
  <c r="O1289" i="1"/>
  <c r="P1289" i="1"/>
  <c r="Q1289" i="1"/>
  <c r="R1289" i="1"/>
  <c r="S1289" i="1"/>
  <c r="AP1289" i="1"/>
  <c r="AQ1289" i="1"/>
  <c r="AR1289" i="1"/>
  <c r="L1289" i="1"/>
  <c r="AN1290" i="1"/>
  <c r="O1290" i="1"/>
  <c r="P1290" i="1"/>
  <c r="AM1290" i="1"/>
  <c r="AO1290" i="1"/>
  <c r="AS1290" i="1"/>
  <c r="AP1290" i="1"/>
  <c r="AQ1290" i="1"/>
  <c r="AR1290" i="1"/>
  <c r="L1290" i="1"/>
  <c r="AU1290" i="1"/>
  <c r="AN1291" i="1"/>
  <c r="O1291" i="1"/>
  <c r="P1291" i="1"/>
  <c r="AP1291" i="1"/>
  <c r="AQ1291" i="1"/>
  <c r="AR1291" i="1"/>
  <c r="L1291" i="1"/>
  <c r="AM1292" i="1"/>
  <c r="AN1292" i="1"/>
  <c r="O1292" i="1"/>
  <c r="P1292" i="1"/>
  <c r="AP1292" i="1"/>
  <c r="AQ1292" i="1"/>
  <c r="AR1292" i="1"/>
  <c r="L1292" i="1"/>
  <c r="AM1293" i="1"/>
  <c r="AN1293" i="1"/>
  <c r="O1293" i="1"/>
  <c r="P1293" i="1"/>
  <c r="AS1293" i="1"/>
  <c r="AP1293" i="1"/>
  <c r="AQ1293" i="1"/>
  <c r="AR1293" i="1"/>
  <c r="L1293" i="1"/>
  <c r="AM1294" i="1"/>
  <c r="AN1294" i="1"/>
  <c r="O1294" i="1"/>
  <c r="P1294" i="1"/>
  <c r="AP1294" i="1"/>
  <c r="AQ1294" i="1"/>
  <c r="AR1294" i="1"/>
  <c r="L1294" i="1"/>
  <c r="AN1295" i="1"/>
  <c r="O1295" i="1"/>
  <c r="P1295" i="1"/>
  <c r="AP1295" i="1"/>
  <c r="AQ1295" i="1"/>
  <c r="AR1295" i="1"/>
  <c r="L1295" i="1"/>
  <c r="AO1296" i="1"/>
  <c r="AN1296" i="1"/>
  <c r="O1296" i="1"/>
  <c r="P1296" i="1"/>
  <c r="AP1296" i="1"/>
  <c r="AQ1296" i="1"/>
  <c r="AR1296" i="1"/>
  <c r="L1296" i="1"/>
  <c r="AM1297" i="1"/>
  <c r="AN1297" i="1"/>
  <c r="O1297" i="1"/>
  <c r="P1297" i="1"/>
  <c r="AO1297" i="1"/>
  <c r="AP1297" i="1"/>
  <c r="AQ1297" i="1"/>
  <c r="AR1297" i="1"/>
  <c r="L1297" i="1"/>
  <c r="AM1298" i="1"/>
  <c r="AS1298" i="1"/>
  <c r="AN1298" i="1"/>
  <c r="O1298" i="1"/>
  <c r="P1298" i="1"/>
  <c r="Q1298" i="1"/>
  <c r="R1298" i="1"/>
  <c r="S1298" i="1"/>
  <c r="AQ1298" i="1"/>
  <c r="AO1298" i="1"/>
  <c r="AP1298" i="1"/>
  <c r="AR1298" i="1"/>
  <c r="L1298" i="1"/>
  <c r="AU1298" i="1"/>
  <c r="AN1299" i="1"/>
  <c r="O1299" i="1"/>
  <c r="P1299" i="1"/>
  <c r="Q1299" i="1"/>
  <c r="R1299" i="1"/>
  <c r="S1299" i="1"/>
  <c r="AP1299" i="1"/>
  <c r="AQ1299" i="1"/>
  <c r="AR1299" i="1"/>
  <c r="L1299" i="1"/>
  <c r="AU1300" i="1"/>
  <c r="AN1300" i="1"/>
  <c r="AM1300" i="1"/>
  <c r="AS1300" i="1"/>
  <c r="AP1300" i="1"/>
  <c r="AQ1300" i="1"/>
  <c r="AR1300" i="1"/>
  <c r="AN1301" i="1"/>
  <c r="AP1301" i="1"/>
  <c r="AQ1301" i="1"/>
  <c r="AR1301" i="1"/>
  <c r="AO1302" i="1"/>
  <c r="AN1302" i="1"/>
  <c r="AM1302" i="1"/>
  <c r="AS1302" i="1"/>
  <c r="AP1302" i="1"/>
  <c r="AQ1302" i="1"/>
  <c r="AR1302" i="1"/>
  <c r="AN1303" i="1"/>
  <c r="AP1303" i="1"/>
  <c r="AQ1303" i="1"/>
  <c r="AR1303" i="1"/>
  <c r="AM1304" i="1"/>
  <c r="AS1304" i="1"/>
  <c r="AN1304" i="1"/>
  <c r="O1304" i="1"/>
  <c r="P1304" i="1"/>
  <c r="Q1304" i="1"/>
  <c r="R1304" i="1"/>
  <c r="S1304" i="1"/>
  <c r="AQ1304" i="1"/>
  <c r="AP1304" i="1"/>
  <c r="AR1304" i="1"/>
  <c r="L1304" i="1"/>
  <c r="AM1305" i="1"/>
  <c r="AN1305" i="1"/>
  <c r="O1305" i="1"/>
  <c r="P1305" i="1"/>
  <c r="AP1305" i="1"/>
  <c r="AQ1305" i="1"/>
  <c r="AR1305" i="1"/>
  <c r="L1305" i="1"/>
  <c r="AM1306" i="1"/>
  <c r="AS1306" i="1"/>
  <c r="AN1306" i="1"/>
  <c r="AQ1306" i="1"/>
  <c r="AP1306" i="1"/>
  <c r="AR1306" i="1"/>
  <c r="AN1307" i="1"/>
  <c r="AP1307" i="1"/>
  <c r="AQ1307" i="1"/>
  <c r="AR1307" i="1"/>
  <c r="AM1308" i="1"/>
  <c r="AS1308" i="1"/>
  <c r="AN1308" i="1"/>
  <c r="AQ1308" i="1"/>
  <c r="AP1308" i="1"/>
  <c r="AR1308" i="1"/>
  <c r="AN1309" i="1"/>
  <c r="O1309" i="1"/>
  <c r="P1309" i="1"/>
  <c r="AM1309" i="1"/>
  <c r="AP1309" i="1"/>
  <c r="AQ1309" i="1"/>
  <c r="AR1309" i="1"/>
  <c r="L1309" i="1"/>
  <c r="AS1310" i="1"/>
  <c r="AN1310" i="1"/>
  <c r="AU1310" i="1"/>
  <c r="AJ1310" i="1" s="1"/>
  <c r="AK1310" i="1" s="1"/>
  <c r="O1310" i="1"/>
  <c r="P1310" i="1"/>
  <c r="AO1310" i="1"/>
  <c r="AP1310" i="1"/>
  <c r="AQ1310" i="1"/>
  <c r="AR1310" i="1"/>
  <c r="L1310" i="1"/>
  <c r="AN1311" i="1"/>
  <c r="O1311" i="1"/>
  <c r="P1311" i="1"/>
  <c r="Q1311" i="1"/>
  <c r="R1311" i="1"/>
  <c r="S1311" i="1"/>
  <c r="AP1311" i="1"/>
  <c r="AQ1311" i="1"/>
  <c r="AR1311" i="1"/>
  <c r="L1311" i="1"/>
  <c r="AN1312" i="1"/>
  <c r="O1312" i="1"/>
  <c r="P1312" i="1"/>
  <c r="AM1312" i="1"/>
  <c r="AO1312" i="1"/>
  <c r="AS1312" i="1"/>
  <c r="AP1312" i="1"/>
  <c r="AQ1312" i="1"/>
  <c r="AR1312" i="1"/>
  <c r="L1312" i="1"/>
  <c r="AU1312" i="1"/>
  <c r="AS1313" i="1"/>
  <c r="AN1313" i="1"/>
  <c r="AM1313" i="1"/>
  <c r="AP1313" i="1"/>
  <c r="AQ1313" i="1"/>
  <c r="AR1313" i="1"/>
  <c r="AO1314" i="1"/>
  <c r="AN1314" i="1"/>
  <c r="AP1314" i="1"/>
  <c r="AQ1314" i="1"/>
  <c r="AR1314" i="1"/>
  <c r="AN1315" i="1"/>
  <c r="AP1315" i="1"/>
  <c r="AQ1315" i="1"/>
  <c r="AR1315" i="1"/>
  <c r="AO1316" i="1"/>
  <c r="AN1316" i="1"/>
  <c r="AP1316" i="1"/>
  <c r="AQ1316" i="1"/>
  <c r="AR1316" i="1"/>
  <c r="AS1317" i="1"/>
  <c r="AN1317" i="1"/>
  <c r="AQ1317" i="1"/>
  <c r="AP1317" i="1"/>
  <c r="AR1317" i="1"/>
  <c r="AM1318" i="1"/>
  <c r="AN1318" i="1"/>
  <c r="O1318" i="1"/>
  <c r="P1318" i="1"/>
  <c r="AP1318" i="1"/>
  <c r="AQ1318" i="1"/>
  <c r="AR1318" i="1"/>
  <c r="L1318" i="1"/>
  <c r="AN1319" i="1"/>
  <c r="AP1319" i="1"/>
  <c r="AQ1319" i="1"/>
  <c r="AR1319" i="1"/>
  <c r="AM1320" i="1"/>
  <c r="AN1320" i="1"/>
  <c r="AS1320" i="1"/>
  <c r="AP1320" i="1"/>
  <c r="AQ1320" i="1"/>
  <c r="AR1320" i="1"/>
  <c r="AU1320" i="1"/>
  <c r="AS1321" i="1"/>
  <c r="AN1321" i="1"/>
  <c r="AP1321" i="1"/>
  <c r="AQ1321" i="1"/>
  <c r="AR1321" i="1"/>
  <c r="AU1321" i="1"/>
  <c r="AM1322" i="1"/>
  <c r="AN1322" i="1"/>
  <c r="O1322" i="1"/>
  <c r="P1322" i="1"/>
  <c r="AP1322" i="1"/>
  <c r="AQ1322" i="1"/>
  <c r="AR1322" i="1"/>
  <c r="L1322" i="1"/>
  <c r="AN1323" i="1"/>
  <c r="O1323" i="1"/>
  <c r="P1323" i="1"/>
  <c r="AP1323" i="1"/>
  <c r="AQ1323" i="1"/>
  <c r="AR1323" i="1"/>
  <c r="L1323" i="1"/>
  <c r="AO1324" i="1"/>
  <c r="AN1324" i="1"/>
  <c r="O1324" i="1"/>
  <c r="P1324" i="1"/>
  <c r="Q1324" i="1"/>
  <c r="R1324" i="1"/>
  <c r="S1324" i="1"/>
  <c r="AQ1324" i="1"/>
  <c r="AS1324" i="1"/>
  <c r="AP1324" i="1"/>
  <c r="AR1324" i="1"/>
  <c r="L1324" i="1"/>
  <c r="AN1325" i="1"/>
  <c r="O1325" i="1"/>
  <c r="P1325" i="1"/>
  <c r="AP1325" i="1"/>
  <c r="AQ1325" i="1"/>
  <c r="AR1325" i="1"/>
  <c r="L1325" i="1"/>
  <c r="AU1325" i="1"/>
  <c r="AN3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O3" i="1"/>
  <c r="P3" i="1"/>
  <c r="L3" i="1"/>
  <c r="AR3" i="1"/>
  <c r="AQ3" i="1"/>
  <c r="AP3" i="1"/>
  <c r="Q4" i="1"/>
  <c r="R4" i="1"/>
  <c r="S4" i="1"/>
  <c r="Q5" i="1"/>
  <c r="R5" i="1"/>
  <c r="S5" i="1"/>
  <c r="Q6" i="1"/>
  <c r="R6" i="1"/>
  <c r="S6" i="1"/>
  <c r="Q8" i="1"/>
  <c r="R8" i="1"/>
  <c r="S8" i="1"/>
  <c r="Q10" i="1"/>
  <c r="R10" i="1"/>
  <c r="S10" i="1"/>
  <c r="Q18" i="1"/>
  <c r="R18" i="1"/>
  <c r="S18" i="1"/>
  <c r="Q20" i="1"/>
  <c r="R20" i="1"/>
  <c r="S20" i="1"/>
  <c r="Q21" i="1"/>
  <c r="R21" i="1"/>
  <c r="S21" i="1"/>
  <c r="Q22" i="1"/>
  <c r="R22" i="1"/>
  <c r="S22" i="1"/>
  <c r="Q23" i="1"/>
  <c r="R23" i="1"/>
  <c r="S23" i="1"/>
  <c r="Q24" i="1"/>
  <c r="R24" i="1"/>
  <c r="S24" i="1"/>
  <c r="Q25" i="1"/>
  <c r="R25" i="1"/>
  <c r="S25" i="1"/>
  <c r="Q26" i="1"/>
  <c r="R26" i="1"/>
  <c r="S26" i="1"/>
  <c r="Q27" i="1"/>
  <c r="R27" i="1"/>
  <c r="S27" i="1"/>
  <c r="Q28" i="1"/>
  <c r="R28" i="1"/>
  <c r="S28" i="1"/>
  <c r="Q29" i="1"/>
  <c r="R29" i="1"/>
  <c r="S29" i="1"/>
  <c r="Q31" i="1"/>
  <c r="R31" i="1"/>
  <c r="S31" i="1"/>
  <c r="Q32" i="1"/>
  <c r="R32" i="1"/>
  <c r="S32" i="1"/>
  <c r="Q34" i="1"/>
  <c r="R34" i="1"/>
  <c r="S34" i="1"/>
  <c r="Q35" i="1"/>
  <c r="R35" i="1"/>
  <c r="S35" i="1"/>
  <c r="Q39" i="1"/>
  <c r="R39" i="1"/>
  <c r="S39" i="1"/>
  <c r="Q40" i="1"/>
  <c r="R40" i="1"/>
  <c r="S40" i="1"/>
  <c r="Q41" i="1"/>
  <c r="R41" i="1"/>
  <c r="S41" i="1"/>
  <c r="Q43" i="1"/>
  <c r="R43" i="1"/>
  <c r="S43" i="1"/>
  <c r="Q44" i="1"/>
  <c r="R44" i="1"/>
  <c r="S44" i="1"/>
  <c r="Q45" i="1"/>
  <c r="R45" i="1"/>
  <c r="S45" i="1"/>
  <c r="Q46" i="1"/>
  <c r="R46" i="1"/>
  <c r="S46" i="1"/>
  <c r="Q47" i="1"/>
  <c r="R47" i="1"/>
  <c r="S47" i="1"/>
  <c r="Q48" i="1"/>
  <c r="R48" i="1"/>
  <c r="S48" i="1"/>
  <c r="Q49" i="1"/>
  <c r="R49" i="1"/>
  <c r="S49" i="1"/>
  <c r="Q50" i="1"/>
  <c r="R50" i="1"/>
  <c r="S50" i="1"/>
  <c r="Q51" i="1"/>
  <c r="R51" i="1"/>
  <c r="S51" i="1"/>
  <c r="Q52" i="1"/>
  <c r="R52" i="1"/>
  <c r="S52" i="1"/>
  <c r="Q53" i="1"/>
  <c r="R53" i="1"/>
  <c r="S53" i="1"/>
  <c r="Q54" i="1"/>
  <c r="R54" i="1"/>
  <c r="S54" i="1"/>
  <c r="Q55" i="1"/>
  <c r="R55" i="1"/>
  <c r="S55" i="1"/>
  <c r="Q56" i="1"/>
  <c r="R56" i="1"/>
  <c r="S56" i="1"/>
  <c r="Q57" i="1"/>
  <c r="R57" i="1"/>
  <c r="S57" i="1"/>
  <c r="Q58" i="1"/>
  <c r="R58" i="1"/>
  <c r="S58" i="1"/>
  <c r="Q59" i="1"/>
  <c r="R59" i="1"/>
  <c r="S59" i="1"/>
  <c r="Q61" i="1"/>
  <c r="R61" i="1"/>
  <c r="S61" i="1"/>
  <c r="Q62" i="1"/>
  <c r="R62" i="1"/>
  <c r="S62" i="1"/>
  <c r="Q63" i="1"/>
  <c r="R63" i="1"/>
  <c r="S63" i="1"/>
  <c r="Q64" i="1"/>
  <c r="R64" i="1"/>
  <c r="S64" i="1"/>
  <c r="Q65" i="1"/>
  <c r="R65" i="1"/>
  <c r="S65" i="1"/>
  <c r="Q67" i="1"/>
  <c r="R67" i="1"/>
  <c r="S67" i="1"/>
  <c r="Q68" i="1"/>
  <c r="R68" i="1"/>
  <c r="S68" i="1"/>
  <c r="Q69" i="1"/>
  <c r="R69" i="1"/>
  <c r="S69" i="1"/>
  <c r="Q70" i="1"/>
  <c r="R70" i="1"/>
  <c r="S70" i="1"/>
  <c r="Q71" i="1"/>
  <c r="R71" i="1"/>
  <c r="S71" i="1"/>
  <c r="Q72" i="1"/>
  <c r="R72" i="1"/>
  <c r="S72" i="1"/>
  <c r="Q73" i="1"/>
  <c r="R73" i="1"/>
  <c r="S73" i="1"/>
  <c r="Q74" i="1"/>
  <c r="R74" i="1"/>
  <c r="S74" i="1"/>
  <c r="Q75" i="1"/>
  <c r="R75" i="1"/>
  <c r="S75" i="1"/>
  <c r="Q76" i="1"/>
  <c r="R76" i="1"/>
  <c r="S76" i="1"/>
  <c r="Q77" i="1"/>
  <c r="R77" i="1"/>
  <c r="S77" i="1"/>
  <c r="Q78" i="1"/>
  <c r="R78" i="1"/>
  <c r="S78" i="1"/>
  <c r="Q79" i="1"/>
  <c r="R79" i="1"/>
  <c r="S79" i="1"/>
  <c r="Q80" i="1"/>
  <c r="R80" i="1"/>
  <c r="S80" i="1"/>
  <c r="Q81" i="1"/>
  <c r="R81" i="1"/>
  <c r="S81" i="1"/>
  <c r="Q82" i="1"/>
  <c r="R82" i="1"/>
  <c r="S82" i="1"/>
  <c r="Q83" i="1"/>
  <c r="R83" i="1"/>
  <c r="S83" i="1"/>
  <c r="Q84" i="1"/>
  <c r="R84" i="1"/>
  <c r="S84" i="1"/>
  <c r="Q85" i="1"/>
  <c r="R85" i="1"/>
  <c r="S85" i="1"/>
  <c r="Q86" i="1"/>
  <c r="R86" i="1"/>
  <c r="S86" i="1"/>
  <c r="Q87" i="1"/>
  <c r="R87" i="1"/>
  <c r="S87" i="1"/>
  <c r="Q88" i="1"/>
  <c r="R88" i="1"/>
  <c r="S88" i="1"/>
  <c r="Q90" i="1"/>
  <c r="R90" i="1"/>
  <c r="S90" i="1"/>
  <c r="Q92" i="1"/>
  <c r="R92" i="1"/>
  <c r="S92" i="1"/>
  <c r="Q93" i="1"/>
  <c r="R93" i="1"/>
  <c r="S93" i="1"/>
  <c r="Q94" i="1"/>
  <c r="R94" i="1"/>
  <c r="S94" i="1"/>
  <c r="Q97" i="1"/>
  <c r="R97" i="1"/>
  <c r="S97" i="1"/>
  <c r="Q98" i="1"/>
  <c r="R98" i="1"/>
  <c r="S98" i="1"/>
  <c r="Q99" i="1"/>
  <c r="R99" i="1"/>
  <c r="S99" i="1"/>
  <c r="Q100" i="1"/>
  <c r="R100" i="1"/>
  <c r="S100" i="1"/>
  <c r="Q103" i="1"/>
  <c r="R103" i="1"/>
  <c r="S103" i="1"/>
  <c r="Q104" i="1"/>
  <c r="R104" i="1"/>
  <c r="S104" i="1"/>
  <c r="Q105" i="1"/>
  <c r="R105" i="1"/>
  <c r="S105" i="1"/>
  <c r="Q107" i="1"/>
  <c r="R107" i="1"/>
  <c r="S107" i="1"/>
  <c r="Q108" i="1"/>
  <c r="R108" i="1"/>
  <c r="S108" i="1"/>
  <c r="Q109" i="1"/>
  <c r="R109" i="1"/>
  <c r="S109" i="1"/>
  <c r="Q110" i="1"/>
  <c r="R110" i="1"/>
  <c r="S110" i="1"/>
  <c r="Q111" i="1"/>
  <c r="R111" i="1"/>
  <c r="S111" i="1"/>
  <c r="Q112" i="1"/>
  <c r="R112" i="1"/>
  <c r="S112" i="1"/>
  <c r="Q113" i="1"/>
  <c r="R113" i="1"/>
  <c r="S113" i="1"/>
  <c r="Q114" i="1"/>
  <c r="R114" i="1"/>
  <c r="S114" i="1"/>
  <c r="Q115" i="1"/>
  <c r="R115" i="1"/>
  <c r="S115" i="1"/>
  <c r="Q116" i="1"/>
  <c r="R116" i="1"/>
  <c r="S116" i="1"/>
  <c r="Q117" i="1"/>
  <c r="R117" i="1"/>
  <c r="S117" i="1"/>
  <c r="Q119" i="1"/>
  <c r="R119" i="1"/>
  <c r="S119" i="1"/>
  <c r="Q120" i="1"/>
  <c r="R120" i="1"/>
  <c r="S120" i="1"/>
  <c r="Q121" i="1"/>
  <c r="R121" i="1"/>
  <c r="S121" i="1"/>
  <c r="Q122" i="1"/>
  <c r="R122" i="1"/>
  <c r="S122" i="1"/>
  <c r="Q123" i="1"/>
  <c r="R123" i="1"/>
  <c r="S123" i="1"/>
  <c r="Q124" i="1"/>
  <c r="R124" i="1"/>
  <c r="S124" i="1"/>
  <c r="Q125" i="1"/>
  <c r="R125" i="1"/>
  <c r="S125" i="1"/>
  <c r="Q126" i="1"/>
  <c r="R126" i="1"/>
  <c r="S126" i="1"/>
  <c r="Q127" i="1"/>
  <c r="R127" i="1"/>
  <c r="S127" i="1"/>
  <c r="Q128" i="1"/>
  <c r="R128" i="1"/>
  <c r="S128" i="1"/>
  <c r="Q129" i="1"/>
  <c r="R129" i="1"/>
  <c r="S129" i="1"/>
  <c r="Q130" i="1"/>
  <c r="R130" i="1"/>
  <c r="S130" i="1"/>
  <c r="Q132" i="1"/>
  <c r="R132" i="1"/>
  <c r="S132" i="1"/>
  <c r="Q134" i="1"/>
  <c r="R134" i="1"/>
  <c r="S134" i="1"/>
  <c r="Q138" i="1"/>
  <c r="R138" i="1"/>
  <c r="S138" i="1"/>
  <c r="Q139" i="1"/>
  <c r="R139" i="1"/>
  <c r="S139" i="1"/>
  <c r="Q140" i="1"/>
  <c r="R140" i="1"/>
  <c r="S140" i="1"/>
  <c r="Q141" i="1"/>
  <c r="R141" i="1"/>
  <c r="S141" i="1"/>
  <c r="Q146" i="1"/>
  <c r="R146" i="1"/>
  <c r="S146" i="1"/>
  <c r="Q147" i="1"/>
  <c r="R147" i="1"/>
  <c r="S147" i="1"/>
  <c r="Q149" i="1"/>
  <c r="R149" i="1"/>
  <c r="S149" i="1"/>
  <c r="Q151" i="1"/>
  <c r="R151" i="1"/>
  <c r="S151" i="1"/>
  <c r="Q152" i="1"/>
  <c r="R152" i="1"/>
  <c r="S152" i="1"/>
  <c r="Q154" i="1"/>
  <c r="R154" i="1"/>
  <c r="S154" i="1"/>
  <c r="Q155" i="1"/>
  <c r="R155" i="1"/>
  <c r="S155" i="1"/>
  <c r="Q156" i="1"/>
  <c r="R156" i="1"/>
  <c r="S156" i="1"/>
  <c r="Q157" i="1"/>
  <c r="R157" i="1"/>
  <c r="S157" i="1"/>
  <c r="Q158" i="1"/>
  <c r="R158" i="1"/>
  <c r="S158" i="1"/>
  <c r="Q159" i="1"/>
  <c r="R159" i="1"/>
  <c r="S159" i="1"/>
  <c r="Q160" i="1"/>
  <c r="R160" i="1"/>
  <c r="S160" i="1"/>
  <c r="Q161" i="1"/>
  <c r="R161" i="1"/>
  <c r="S161" i="1"/>
  <c r="Q162" i="1"/>
  <c r="R162" i="1"/>
  <c r="S162" i="1"/>
  <c r="Q163" i="1"/>
  <c r="R163" i="1"/>
  <c r="S163" i="1"/>
  <c r="Q164" i="1"/>
  <c r="R164" i="1"/>
  <c r="S164" i="1"/>
  <c r="Q165" i="1"/>
  <c r="R165" i="1"/>
  <c r="S165" i="1"/>
  <c r="Q166" i="1"/>
  <c r="R166" i="1"/>
  <c r="S166" i="1"/>
  <c r="Q167" i="1"/>
  <c r="R167" i="1"/>
  <c r="S167" i="1"/>
  <c r="Q168" i="1"/>
  <c r="R168" i="1"/>
  <c r="S168" i="1"/>
  <c r="Q169" i="1"/>
  <c r="R169" i="1"/>
  <c r="S169" i="1"/>
  <c r="Q170" i="1"/>
  <c r="R170" i="1"/>
  <c r="S170" i="1"/>
  <c r="Q171" i="1"/>
  <c r="R171" i="1"/>
  <c r="S171" i="1"/>
  <c r="Q172" i="1"/>
  <c r="R172" i="1"/>
  <c r="S172" i="1"/>
  <c r="Q173" i="1"/>
  <c r="R173" i="1"/>
  <c r="S173" i="1"/>
  <c r="Q174" i="1"/>
  <c r="R174" i="1"/>
  <c r="S174" i="1"/>
  <c r="Q175" i="1"/>
  <c r="R175" i="1"/>
  <c r="S175" i="1"/>
  <c r="Q176" i="1"/>
  <c r="R176" i="1"/>
  <c r="S176" i="1"/>
  <c r="Q177" i="1"/>
  <c r="R177" i="1"/>
  <c r="S177" i="1"/>
  <c r="Q178" i="1"/>
  <c r="R178" i="1"/>
  <c r="S178" i="1"/>
  <c r="Q179" i="1"/>
  <c r="R179" i="1"/>
  <c r="S179" i="1"/>
  <c r="Q180" i="1"/>
  <c r="R180" i="1"/>
  <c r="S180" i="1"/>
  <c r="Q181" i="1"/>
  <c r="R181" i="1"/>
  <c r="S181" i="1"/>
  <c r="Q182" i="1"/>
  <c r="R182" i="1"/>
  <c r="S182" i="1"/>
  <c r="Q183" i="1"/>
  <c r="R183" i="1"/>
  <c r="S183" i="1"/>
  <c r="Q184" i="1"/>
  <c r="R184" i="1"/>
  <c r="S184" i="1"/>
  <c r="Q185" i="1"/>
  <c r="R185" i="1"/>
  <c r="S185" i="1"/>
  <c r="Q186" i="1"/>
  <c r="R186" i="1"/>
  <c r="S186" i="1"/>
  <c r="Q188" i="1"/>
  <c r="R188" i="1"/>
  <c r="S188" i="1"/>
  <c r="Q189" i="1"/>
  <c r="R189" i="1"/>
  <c r="S189" i="1"/>
  <c r="Q191" i="1"/>
  <c r="R191" i="1"/>
  <c r="S191" i="1"/>
  <c r="Q193" i="1"/>
  <c r="R193" i="1"/>
  <c r="S193" i="1"/>
  <c r="Q194" i="1"/>
  <c r="R194" i="1"/>
  <c r="S194" i="1"/>
  <c r="Q195" i="1"/>
  <c r="R195" i="1"/>
  <c r="S195" i="1"/>
  <c r="Q196" i="1"/>
  <c r="R196" i="1"/>
  <c r="S196" i="1"/>
  <c r="Q197" i="1"/>
  <c r="R197" i="1"/>
  <c r="S197" i="1"/>
  <c r="Q199" i="1"/>
  <c r="R199" i="1"/>
  <c r="S199" i="1"/>
  <c r="Q200" i="1"/>
  <c r="R200" i="1"/>
  <c r="S200" i="1"/>
  <c r="Q201" i="1"/>
  <c r="R201" i="1"/>
  <c r="S201" i="1"/>
  <c r="Q202" i="1"/>
  <c r="R202" i="1"/>
  <c r="S202" i="1"/>
  <c r="Q203" i="1"/>
  <c r="R203" i="1"/>
  <c r="S203" i="1"/>
  <c r="Q205" i="1"/>
  <c r="R205" i="1"/>
  <c r="S205" i="1"/>
  <c r="Q206" i="1"/>
  <c r="R206" i="1"/>
  <c r="S206" i="1"/>
  <c r="Q207" i="1"/>
  <c r="R207" i="1"/>
  <c r="S207" i="1"/>
  <c r="Q208" i="1"/>
  <c r="R208" i="1"/>
  <c r="S208" i="1"/>
  <c r="Q212" i="1"/>
  <c r="R212" i="1"/>
  <c r="S212" i="1"/>
  <c r="Q214" i="1"/>
  <c r="R214" i="1"/>
  <c r="S214" i="1"/>
  <c r="Q216" i="1"/>
  <c r="R216" i="1"/>
  <c r="S216" i="1"/>
  <c r="Q220" i="1"/>
  <c r="R220" i="1"/>
  <c r="S220" i="1"/>
  <c r="Q222" i="1"/>
  <c r="R222" i="1"/>
  <c r="S222" i="1"/>
  <c r="Q224" i="1"/>
  <c r="R224" i="1"/>
  <c r="S224" i="1"/>
  <c r="Q226" i="1"/>
  <c r="R226" i="1"/>
  <c r="S226" i="1"/>
  <c r="Q227" i="1"/>
  <c r="R227" i="1"/>
  <c r="S227" i="1"/>
  <c r="Q228" i="1"/>
  <c r="R228" i="1"/>
  <c r="S228" i="1"/>
  <c r="Q229" i="1"/>
  <c r="R229" i="1"/>
  <c r="S229" i="1"/>
  <c r="Q230" i="1"/>
  <c r="R230" i="1"/>
  <c r="S230" i="1"/>
  <c r="Q232" i="1"/>
  <c r="R232" i="1"/>
  <c r="S232" i="1"/>
  <c r="Q234" i="1"/>
  <c r="R234" i="1"/>
  <c r="S234" i="1"/>
  <c r="Q238" i="1"/>
  <c r="R238" i="1"/>
  <c r="S238" i="1"/>
  <c r="Q239" i="1"/>
  <c r="R239" i="1"/>
  <c r="S239" i="1"/>
  <c r="Q240" i="1"/>
  <c r="R240" i="1"/>
  <c r="S240" i="1"/>
  <c r="Q241" i="1"/>
  <c r="R241" i="1"/>
  <c r="S241" i="1"/>
  <c r="Q243" i="1"/>
  <c r="R243" i="1"/>
  <c r="S243" i="1"/>
  <c r="Q244" i="1"/>
  <c r="R244" i="1"/>
  <c r="S244" i="1"/>
  <c r="Q246" i="1"/>
  <c r="R246" i="1"/>
  <c r="S246" i="1"/>
  <c r="Q247" i="1"/>
  <c r="R247" i="1"/>
  <c r="S247" i="1"/>
  <c r="Q248" i="1"/>
  <c r="R248" i="1"/>
  <c r="S248" i="1"/>
  <c r="Q250" i="1"/>
  <c r="R250" i="1"/>
  <c r="S250" i="1"/>
  <c r="Q251" i="1"/>
  <c r="R251" i="1"/>
  <c r="S251" i="1"/>
  <c r="Q252" i="1"/>
  <c r="R252" i="1"/>
  <c r="S252" i="1"/>
  <c r="Q253" i="1"/>
  <c r="R253" i="1"/>
  <c r="S253" i="1"/>
  <c r="Q257" i="1"/>
  <c r="R257" i="1"/>
  <c r="S257" i="1"/>
  <c r="Q258" i="1"/>
  <c r="R258" i="1"/>
  <c r="S258" i="1"/>
  <c r="Q259" i="1"/>
  <c r="R259" i="1"/>
  <c r="S259" i="1"/>
  <c r="Q265" i="1"/>
  <c r="R265" i="1"/>
  <c r="S265" i="1"/>
  <c r="Q267" i="1"/>
  <c r="R267" i="1"/>
  <c r="S267" i="1"/>
  <c r="Q269" i="1"/>
  <c r="R269" i="1"/>
  <c r="S269" i="1"/>
  <c r="Q271" i="1"/>
  <c r="R271" i="1"/>
  <c r="S271" i="1"/>
  <c r="Q272" i="1"/>
  <c r="R272" i="1"/>
  <c r="S272" i="1"/>
  <c r="Q273" i="1"/>
  <c r="R273" i="1"/>
  <c r="S273" i="1"/>
  <c r="Q274" i="1"/>
  <c r="R274" i="1"/>
  <c r="S274" i="1"/>
  <c r="Q275" i="1"/>
  <c r="R275" i="1"/>
  <c r="S275" i="1"/>
  <c r="Q276" i="1"/>
  <c r="R276" i="1"/>
  <c r="S276" i="1"/>
  <c r="Q277" i="1"/>
  <c r="R277" i="1"/>
  <c r="S277" i="1"/>
  <c r="Q279" i="1"/>
  <c r="R279" i="1"/>
  <c r="S279" i="1"/>
  <c r="Q280" i="1"/>
  <c r="R280" i="1"/>
  <c r="S280" i="1"/>
  <c r="Q281" i="1"/>
  <c r="R281" i="1"/>
  <c r="S281" i="1"/>
  <c r="Q282" i="1"/>
  <c r="R282" i="1"/>
  <c r="S282" i="1"/>
  <c r="Q284" i="1"/>
  <c r="R284" i="1"/>
  <c r="S284" i="1"/>
  <c r="Q285" i="1"/>
  <c r="R285" i="1"/>
  <c r="S285" i="1"/>
  <c r="Q286" i="1"/>
  <c r="R286" i="1"/>
  <c r="S286" i="1"/>
  <c r="Q287" i="1"/>
  <c r="R287" i="1"/>
  <c r="S287" i="1"/>
  <c r="Q288" i="1"/>
  <c r="R288" i="1"/>
  <c r="S288" i="1"/>
  <c r="Q289" i="1"/>
  <c r="R289" i="1"/>
  <c r="S289" i="1"/>
  <c r="Q290" i="1"/>
  <c r="R290" i="1"/>
  <c r="S290" i="1"/>
  <c r="Q291" i="1"/>
  <c r="R291" i="1"/>
  <c r="S291" i="1"/>
  <c r="Q292" i="1"/>
  <c r="R292" i="1"/>
  <c r="S292" i="1"/>
  <c r="Q293" i="1"/>
  <c r="R293" i="1"/>
  <c r="S293" i="1"/>
  <c r="Q294" i="1"/>
  <c r="R294" i="1"/>
  <c r="S294" i="1"/>
  <c r="Q295" i="1"/>
  <c r="R295" i="1"/>
  <c r="S295" i="1"/>
  <c r="Q296" i="1"/>
  <c r="R296" i="1"/>
  <c r="S296" i="1"/>
  <c r="Q297" i="1"/>
  <c r="R297" i="1"/>
  <c r="S297" i="1"/>
  <c r="Q301" i="1"/>
  <c r="R301" i="1"/>
  <c r="S301" i="1"/>
  <c r="Q310" i="1"/>
  <c r="R310" i="1"/>
  <c r="S310" i="1"/>
  <c r="Q311" i="1"/>
  <c r="R311" i="1"/>
  <c r="S311" i="1"/>
  <c r="Q312" i="1"/>
  <c r="R312" i="1"/>
  <c r="S312" i="1"/>
  <c r="Q313" i="1"/>
  <c r="R313" i="1"/>
  <c r="S313" i="1"/>
  <c r="Q314" i="1"/>
  <c r="R314" i="1"/>
  <c r="S314" i="1"/>
  <c r="Q315" i="1"/>
  <c r="R315" i="1"/>
  <c r="S315" i="1"/>
  <c r="Q319" i="1"/>
  <c r="R319" i="1"/>
  <c r="S319" i="1"/>
  <c r="Q320" i="1"/>
  <c r="R320" i="1"/>
  <c r="S320" i="1"/>
  <c r="Q329" i="1"/>
  <c r="R329" i="1"/>
  <c r="S329" i="1"/>
  <c r="Q333" i="1"/>
  <c r="R333" i="1"/>
  <c r="S333" i="1"/>
  <c r="Q334" i="1"/>
  <c r="R334" i="1"/>
  <c r="S334" i="1"/>
  <c r="Q335" i="1"/>
  <c r="R335" i="1"/>
  <c r="S335" i="1"/>
  <c r="Q336" i="1"/>
  <c r="R336" i="1"/>
  <c r="S336" i="1"/>
  <c r="Q337" i="1"/>
  <c r="R337" i="1"/>
  <c r="S337" i="1"/>
  <c r="Q338" i="1"/>
  <c r="R338" i="1"/>
  <c r="S338" i="1"/>
  <c r="Q339" i="1"/>
  <c r="R339" i="1"/>
  <c r="S339" i="1"/>
  <c r="Q342" i="1"/>
  <c r="R342" i="1"/>
  <c r="S342" i="1"/>
  <c r="Q344" i="1"/>
  <c r="R344" i="1"/>
  <c r="S344" i="1"/>
  <c r="Q345" i="1"/>
  <c r="R345" i="1"/>
  <c r="S345" i="1"/>
  <c r="Q346" i="1"/>
  <c r="R346" i="1"/>
  <c r="S346" i="1"/>
  <c r="Q347" i="1"/>
  <c r="R347" i="1"/>
  <c r="S347" i="1"/>
  <c r="Q360" i="1"/>
  <c r="R360" i="1"/>
  <c r="S360" i="1"/>
  <c r="Q362" i="1"/>
  <c r="R362" i="1"/>
  <c r="S362" i="1"/>
  <c r="Q364" i="1"/>
  <c r="R364" i="1"/>
  <c r="S364" i="1"/>
  <c r="Q365" i="1"/>
  <c r="R365" i="1"/>
  <c r="S365" i="1"/>
  <c r="Q366" i="1"/>
  <c r="R366" i="1"/>
  <c r="S366" i="1"/>
  <c r="Q367" i="1"/>
  <c r="R367" i="1"/>
  <c r="S367" i="1"/>
  <c r="Q368" i="1"/>
  <c r="R368" i="1"/>
  <c r="S368" i="1"/>
  <c r="Q369" i="1"/>
  <c r="R369" i="1"/>
  <c r="S369" i="1"/>
  <c r="Q370" i="1"/>
  <c r="R370" i="1"/>
  <c r="S370" i="1"/>
  <c r="Q371" i="1"/>
  <c r="R371" i="1"/>
  <c r="S371" i="1"/>
  <c r="Q372" i="1"/>
  <c r="R372" i="1"/>
  <c r="S372" i="1"/>
  <c r="Q373" i="1"/>
  <c r="R373" i="1"/>
  <c r="S373" i="1"/>
  <c r="Q378" i="1"/>
  <c r="R378" i="1"/>
  <c r="S378" i="1"/>
  <c r="Q379" i="1"/>
  <c r="R379" i="1"/>
  <c r="S379" i="1"/>
  <c r="Q382" i="1"/>
  <c r="R382" i="1"/>
  <c r="S382" i="1"/>
  <c r="Q383" i="1"/>
  <c r="R383" i="1"/>
  <c r="S383" i="1"/>
  <c r="Q384" i="1"/>
  <c r="R384" i="1"/>
  <c r="S384" i="1"/>
  <c r="Q385" i="1"/>
  <c r="R385" i="1"/>
  <c r="S385" i="1"/>
  <c r="Q386" i="1"/>
  <c r="R386" i="1"/>
  <c r="S386" i="1"/>
  <c r="Q387" i="1"/>
  <c r="R387" i="1"/>
  <c r="S387" i="1"/>
  <c r="Q388" i="1"/>
  <c r="R388" i="1"/>
  <c r="S388" i="1"/>
  <c r="Q394" i="1"/>
  <c r="R394" i="1"/>
  <c r="S394" i="1"/>
  <c r="Q398" i="1"/>
  <c r="R398" i="1"/>
  <c r="S398" i="1"/>
  <c r="Q400" i="1"/>
  <c r="R400" i="1"/>
  <c r="S400" i="1"/>
  <c r="Q401" i="1"/>
  <c r="R401" i="1"/>
  <c r="S401" i="1"/>
  <c r="Q402" i="1"/>
  <c r="R402" i="1"/>
  <c r="S402" i="1"/>
  <c r="Q403" i="1"/>
  <c r="R403" i="1"/>
  <c r="S403" i="1"/>
  <c r="Q409" i="1"/>
  <c r="R409" i="1"/>
  <c r="S409" i="1"/>
  <c r="Q411" i="1"/>
  <c r="R411" i="1"/>
  <c r="S411" i="1"/>
  <c r="Q412" i="1"/>
  <c r="R412" i="1"/>
  <c r="S412" i="1"/>
  <c r="Q413" i="1"/>
  <c r="R413" i="1"/>
  <c r="S413" i="1"/>
  <c r="Q414" i="1"/>
  <c r="R414" i="1"/>
  <c r="S414" i="1"/>
  <c r="Q426" i="1"/>
  <c r="R426" i="1"/>
  <c r="S426" i="1"/>
  <c r="Q431" i="1"/>
  <c r="R431" i="1"/>
  <c r="S431" i="1"/>
  <c r="Q432" i="1"/>
  <c r="R432" i="1"/>
  <c r="S432" i="1"/>
  <c r="Q433" i="1"/>
  <c r="R433" i="1"/>
  <c r="S433" i="1"/>
  <c r="Q452" i="1"/>
  <c r="R452" i="1"/>
  <c r="S452" i="1"/>
  <c r="Q456" i="1"/>
  <c r="R456" i="1"/>
  <c r="S456" i="1"/>
  <c r="Q460" i="1"/>
  <c r="R460" i="1"/>
  <c r="S460" i="1"/>
  <c r="Q462" i="1"/>
  <c r="R462" i="1"/>
  <c r="S462" i="1"/>
  <c r="Q464" i="1"/>
  <c r="R464" i="1"/>
  <c r="S464" i="1"/>
  <c r="Q465" i="1"/>
  <c r="R465" i="1"/>
  <c r="S465" i="1"/>
  <c r="Q466" i="1"/>
  <c r="R466" i="1"/>
  <c r="S466" i="1"/>
  <c r="Q467" i="1"/>
  <c r="R467" i="1"/>
  <c r="S467" i="1"/>
  <c r="Q471" i="1"/>
  <c r="R471" i="1"/>
  <c r="S471" i="1"/>
  <c r="Q473" i="1"/>
  <c r="R473" i="1"/>
  <c r="S473" i="1"/>
  <c r="Q479" i="1"/>
  <c r="R479" i="1"/>
  <c r="S479" i="1"/>
  <c r="Q484" i="1"/>
  <c r="R484" i="1"/>
  <c r="S484" i="1"/>
  <c r="Q488" i="1"/>
  <c r="R488" i="1"/>
  <c r="S488" i="1"/>
  <c r="Q492" i="1"/>
  <c r="R492" i="1"/>
  <c r="S492" i="1"/>
  <c r="Q493" i="1"/>
  <c r="R493" i="1"/>
  <c r="S493" i="1"/>
  <c r="Q494" i="1"/>
  <c r="R494" i="1"/>
  <c r="S494" i="1"/>
  <c r="Q495" i="1"/>
  <c r="R495" i="1"/>
  <c r="S495" i="1"/>
  <c r="Q496" i="1"/>
  <c r="R496" i="1"/>
  <c r="S496" i="1"/>
  <c r="Q497" i="1"/>
  <c r="R497" i="1"/>
  <c r="S497" i="1"/>
  <c r="Q510" i="1"/>
  <c r="R510" i="1"/>
  <c r="S510" i="1"/>
  <c r="Q512" i="1"/>
  <c r="R512" i="1"/>
  <c r="S512" i="1"/>
  <c r="Q516" i="1"/>
  <c r="R516" i="1"/>
  <c r="S516" i="1"/>
  <c r="Q518" i="1"/>
  <c r="R518" i="1"/>
  <c r="S518" i="1"/>
  <c r="Q519" i="1"/>
  <c r="R519" i="1"/>
  <c r="S519" i="1"/>
  <c r="Q520" i="1"/>
  <c r="R520" i="1"/>
  <c r="S520" i="1"/>
  <c r="Q521" i="1"/>
  <c r="R521" i="1"/>
  <c r="S521" i="1"/>
  <c r="Q522" i="1"/>
  <c r="R522" i="1"/>
  <c r="S522" i="1"/>
  <c r="Q523" i="1"/>
  <c r="R523" i="1"/>
  <c r="S523" i="1"/>
  <c r="Q525" i="1"/>
  <c r="R525" i="1"/>
  <c r="S525" i="1"/>
  <c r="Q526" i="1"/>
  <c r="R526" i="1"/>
  <c r="S526" i="1"/>
  <c r="Q527" i="1"/>
  <c r="R527" i="1"/>
  <c r="S527" i="1"/>
  <c r="Q528" i="1"/>
  <c r="R528" i="1"/>
  <c r="S528" i="1"/>
  <c r="Q529" i="1"/>
  <c r="R529" i="1"/>
  <c r="S529" i="1"/>
  <c r="Q531" i="1"/>
  <c r="R531" i="1"/>
  <c r="S531" i="1"/>
  <c r="Q532" i="1"/>
  <c r="R532" i="1"/>
  <c r="S532" i="1"/>
  <c r="Q540" i="1"/>
  <c r="R540" i="1"/>
  <c r="S540" i="1"/>
  <c r="Q543" i="1"/>
  <c r="R543" i="1"/>
  <c r="S543" i="1"/>
  <c r="Q544" i="1"/>
  <c r="R544" i="1"/>
  <c r="S544" i="1"/>
  <c r="Q545" i="1"/>
  <c r="R545" i="1"/>
  <c r="S545" i="1"/>
  <c r="Q547" i="1"/>
  <c r="R547" i="1"/>
  <c r="S547" i="1"/>
  <c r="Q548" i="1"/>
  <c r="R548" i="1"/>
  <c r="S548" i="1"/>
  <c r="Q549" i="1"/>
  <c r="R549" i="1"/>
  <c r="S549" i="1"/>
  <c r="Q550" i="1"/>
  <c r="R550" i="1"/>
  <c r="S550" i="1"/>
  <c r="Q556" i="1"/>
  <c r="R556" i="1"/>
  <c r="S556" i="1"/>
  <c r="Q558" i="1"/>
  <c r="R558" i="1"/>
  <c r="S558" i="1"/>
  <c r="Q561" i="1"/>
  <c r="R561" i="1"/>
  <c r="S561" i="1"/>
  <c r="Q562" i="1"/>
  <c r="R562" i="1"/>
  <c r="S562" i="1"/>
  <c r="Q563" i="1"/>
  <c r="R563" i="1"/>
  <c r="S563" i="1"/>
  <c r="Q565" i="1"/>
  <c r="R565" i="1"/>
  <c r="S565" i="1"/>
  <c r="Q566" i="1"/>
  <c r="R566" i="1"/>
  <c r="S566" i="1"/>
  <c r="Q567" i="1"/>
  <c r="R567" i="1"/>
  <c r="S567" i="1"/>
  <c r="Q568" i="1"/>
  <c r="R568" i="1"/>
  <c r="S568" i="1"/>
  <c r="Q569" i="1"/>
  <c r="R569" i="1"/>
  <c r="S569" i="1"/>
  <c r="Q570" i="1"/>
  <c r="R570" i="1"/>
  <c r="S570" i="1"/>
  <c r="Q572" i="1"/>
  <c r="R572" i="1"/>
  <c r="S572" i="1"/>
  <c r="Q573" i="1"/>
  <c r="R573" i="1"/>
  <c r="S573" i="1"/>
  <c r="Q575" i="1"/>
  <c r="R575" i="1"/>
  <c r="S575" i="1"/>
  <c r="Q578" i="1"/>
  <c r="R578" i="1"/>
  <c r="S578" i="1"/>
  <c r="Q579" i="1"/>
  <c r="R579" i="1"/>
  <c r="S579" i="1"/>
  <c r="Q580" i="1"/>
  <c r="R580" i="1"/>
  <c r="S580" i="1"/>
  <c r="Q581" i="1"/>
  <c r="R581" i="1"/>
  <c r="S581" i="1"/>
  <c r="Q584" i="1"/>
  <c r="R584" i="1"/>
  <c r="S584" i="1"/>
  <c r="Q586" i="1"/>
  <c r="R586" i="1"/>
  <c r="S586" i="1"/>
  <c r="Q589" i="1"/>
  <c r="R589" i="1"/>
  <c r="S589" i="1"/>
  <c r="Q592" i="1"/>
  <c r="R592" i="1"/>
  <c r="S592" i="1"/>
  <c r="Q595" i="1"/>
  <c r="R595" i="1"/>
  <c r="S595" i="1"/>
  <c r="Q598" i="1"/>
  <c r="R598" i="1"/>
  <c r="S598" i="1"/>
  <c r="Q602" i="1"/>
  <c r="R602" i="1"/>
  <c r="S602" i="1"/>
  <c r="Q603" i="1"/>
  <c r="R603" i="1"/>
  <c r="S603" i="1"/>
  <c r="Q609" i="1"/>
  <c r="R609" i="1"/>
  <c r="S609" i="1"/>
  <c r="Q612" i="1"/>
  <c r="R612" i="1"/>
  <c r="S612" i="1"/>
  <c r="Q613" i="1"/>
  <c r="R613" i="1"/>
  <c r="S613" i="1"/>
  <c r="Q614" i="1"/>
  <c r="R614" i="1"/>
  <c r="S614" i="1"/>
  <c r="Q618" i="1"/>
  <c r="R618" i="1"/>
  <c r="S618" i="1"/>
  <c r="Q619" i="1"/>
  <c r="R619" i="1"/>
  <c r="S619" i="1"/>
  <c r="Q620" i="1"/>
  <c r="R620" i="1"/>
  <c r="S620" i="1"/>
  <c r="Q622" i="1"/>
  <c r="R622" i="1"/>
  <c r="S622" i="1"/>
  <c r="Q624" i="1"/>
  <c r="R624" i="1"/>
  <c r="S624" i="1"/>
  <c r="Q625" i="1"/>
  <c r="R625" i="1"/>
  <c r="S625" i="1"/>
  <c r="Q628" i="1"/>
  <c r="R628" i="1"/>
  <c r="S628" i="1"/>
  <c r="Q630" i="1"/>
  <c r="R630" i="1"/>
  <c r="S630" i="1"/>
  <c r="Q632" i="1"/>
  <c r="R632" i="1"/>
  <c r="S632" i="1"/>
  <c r="Q633" i="1"/>
  <c r="R633" i="1"/>
  <c r="S633" i="1"/>
  <c r="Q647" i="1"/>
  <c r="R647" i="1"/>
  <c r="S647" i="1"/>
  <c r="Q649" i="1"/>
  <c r="R649" i="1"/>
  <c r="S649" i="1"/>
  <c r="Q652" i="1"/>
  <c r="R652" i="1"/>
  <c r="S652" i="1"/>
  <c r="Q653" i="1"/>
  <c r="R653" i="1"/>
  <c r="S653" i="1"/>
  <c r="Q654" i="1"/>
  <c r="R654" i="1"/>
  <c r="S654" i="1"/>
  <c r="Q655" i="1"/>
  <c r="R655" i="1"/>
  <c r="S655" i="1"/>
  <c r="Q656" i="1"/>
  <c r="R656" i="1"/>
  <c r="S656" i="1"/>
  <c r="Q661" i="1"/>
  <c r="R661" i="1"/>
  <c r="S661" i="1"/>
  <c r="Q662" i="1"/>
  <c r="R662" i="1"/>
  <c r="S662" i="1"/>
  <c r="Q663" i="1"/>
  <c r="R663" i="1"/>
  <c r="S663" i="1"/>
  <c r="Q664" i="1"/>
  <c r="R664" i="1"/>
  <c r="S664" i="1"/>
  <c r="Q668" i="1"/>
  <c r="R668" i="1"/>
  <c r="S668" i="1"/>
  <c r="Q673" i="1"/>
  <c r="R673" i="1"/>
  <c r="S673" i="1"/>
  <c r="Q674" i="1"/>
  <c r="R674" i="1"/>
  <c r="S674" i="1"/>
  <c r="Q675" i="1"/>
  <c r="R675" i="1"/>
  <c r="S675" i="1"/>
  <c r="Q677" i="1"/>
  <c r="R677" i="1"/>
  <c r="S677" i="1"/>
  <c r="Q679" i="1"/>
  <c r="R679" i="1"/>
  <c r="S679" i="1"/>
  <c r="Q680" i="1"/>
  <c r="R680" i="1"/>
  <c r="S680" i="1"/>
  <c r="Q683" i="1"/>
  <c r="R683" i="1"/>
  <c r="S683" i="1"/>
  <c r="Q684" i="1"/>
  <c r="R684" i="1"/>
  <c r="S684" i="1"/>
  <c r="Q685" i="1"/>
  <c r="R685" i="1"/>
  <c r="S685" i="1"/>
  <c r="Q687" i="1"/>
  <c r="R687" i="1"/>
  <c r="S687" i="1"/>
  <c r="Q689" i="1"/>
  <c r="R689" i="1"/>
  <c r="S689" i="1"/>
  <c r="Q692" i="1"/>
  <c r="R692" i="1"/>
  <c r="S692" i="1"/>
  <c r="Q693" i="1"/>
  <c r="R693" i="1"/>
  <c r="S693" i="1"/>
  <c r="Q694" i="1"/>
  <c r="R694" i="1"/>
  <c r="S694" i="1"/>
  <c r="Q695" i="1"/>
  <c r="R695" i="1"/>
  <c r="S695" i="1"/>
  <c r="Q696" i="1"/>
  <c r="R696" i="1"/>
  <c r="S696" i="1"/>
  <c r="Q698" i="1"/>
  <c r="R698" i="1"/>
  <c r="S698" i="1"/>
  <c r="Q700" i="1"/>
  <c r="R700" i="1"/>
  <c r="S700" i="1"/>
  <c r="Q701" i="1"/>
  <c r="R701" i="1"/>
  <c r="S701" i="1"/>
  <c r="Q702" i="1"/>
  <c r="R702" i="1"/>
  <c r="S702" i="1"/>
  <c r="Q704" i="1"/>
  <c r="R704" i="1"/>
  <c r="S704" i="1"/>
  <c r="Q707" i="1"/>
  <c r="R707" i="1"/>
  <c r="S707" i="1"/>
  <c r="Q708" i="1"/>
  <c r="R708" i="1"/>
  <c r="S708" i="1"/>
  <c r="Q710" i="1"/>
  <c r="R710" i="1"/>
  <c r="S710" i="1"/>
  <c r="Q712" i="1"/>
  <c r="R712" i="1"/>
  <c r="S712" i="1"/>
  <c r="Q713" i="1"/>
  <c r="R713" i="1"/>
  <c r="S713" i="1"/>
  <c r="Q714" i="1"/>
  <c r="R714" i="1"/>
  <c r="S714" i="1"/>
  <c r="Q715" i="1"/>
  <c r="R715" i="1"/>
  <c r="S715" i="1"/>
  <c r="Q716" i="1"/>
  <c r="R716" i="1"/>
  <c r="S716" i="1"/>
  <c r="Q717" i="1"/>
  <c r="R717" i="1"/>
  <c r="S717" i="1"/>
  <c r="Q721" i="1"/>
  <c r="R721" i="1"/>
  <c r="S721" i="1"/>
  <c r="Q722" i="1"/>
  <c r="R722" i="1"/>
  <c r="S722" i="1"/>
  <c r="Q723" i="1"/>
  <c r="R723" i="1"/>
  <c r="S723" i="1"/>
  <c r="Q725" i="1"/>
  <c r="R725" i="1"/>
  <c r="S725" i="1"/>
  <c r="Q726" i="1"/>
  <c r="R726" i="1"/>
  <c r="S726" i="1"/>
  <c r="Q727" i="1"/>
  <c r="R727" i="1"/>
  <c r="S727" i="1"/>
  <c r="Q728" i="1"/>
  <c r="R728" i="1"/>
  <c r="S728" i="1"/>
  <c r="Q729" i="1"/>
  <c r="R729" i="1"/>
  <c r="S729" i="1"/>
  <c r="Q730" i="1"/>
  <c r="R730" i="1"/>
  <c r="S730" i="1"/>
  <c r="Q731" i="1"/>
  <c r="R731" i="1"/>
  <c r="S731" i="1"/>
  <c r="Q732" i="1"/>
  <c r="R732" i="1"/>
  <c r="S732" i="1"/>
  <c r="Q734" i="1"/>
  <c r="R734" i="1"/>
  <c r="S734" i="1"/>
  <c r="Q736" i="1"/>
  <c r="R736" i="1"/>
  <c r="S736" i="1"/>
  <c r="Q738" i="1"/>
  <c r="R738" i="1"/>
  <c r="S738" i="1"/>
  <c r="Q739" i="1"/>
  <c r="R739" i="1"/>
  <c r="S739" i="1"/>
  <c r="Q740" i="1"/>
  <c r="R740" i="1"/>
  <c r="S740" i="1"/>
  <c r="Q741" i="1"/>
  <c r="R741" i="1"/>
  <c r="S741" i="1"/>
  <c r="Q742" i="1"/>
  <c r="R742" i="1"/>
  <c r="S742" i="1"/>
  <c r="Q745" i="1"/>
  <c r="R745" i="1"/>
  <c r="S745" i="1"/>
  <c r="Q746" i="1"/>
  <c r="R746" i="1"/>
  <c r="S746" i="1"/>
  <c r="Q747" i="1"/>
  <c r="R747" i="1"/>
  <c r="S747" i="1"/>
  <c r="Q765" i="1"/>
  <c r="R765" i="1"/>
  <c r="S765" i="1"/>
  <c r="Q766" i="1"/>
  <c r="R766" i="1"/>
  <c r="S766" i="1"/>
  <c r="Q767" i="1"/>
  <c r="R767" i="1"/>
  <c r="S767" i="1"/>
  <c r="Q768" i="1"/>
  <c r="R768" i="1"/>
  <c r="S768" i="1"/>
  <c r="Q780" i="1"/>
  <c r="R780" i="1"/>
  <c r="S780" i="1"/>
  <c r="Q786" i="1"/>
  <c r="R786" i="1"/>
  <c r="S786" i="1"/>
  <c r="Q787" i="1"/>
  <c r="R787" i="1"/>
  <c r="S787" i="1"/>
  <c r="Q788" i="1"/>
  <c r="R788" i="1"/>
  <c r="S788" i="1"/>
  <c r="Q789" i="1"/>
  <c r="R789" i="1"/>
  <c r="S789" i="1"/>
  <c r="Q793" i="1"/>
  <c r="R793" i="1"/>
  <c r="S793" i="1"/>
  <c r="Q795" i="1"/>
  <c r="R795" i="1"/>
  <c r="S795" i="1"/>
  <c r="Q797" i="1"/>
  <c r="R797" i="1"/>
  <c r="S797" i="1"/>
  <c r="Q798" i="1"/>
  <c r="R798" i="1"/>
  <c r="S798" i="1"/>
  <c r="Q799" i="1"/>
  <c r="R799" i="1"/>
  <c r="S799" i="1"/>
  <c r="Q800" i="1"/>
  <c r="R800" i="1"/>
  <c r="S800" i="1"/>
  <c r="Q805" i="1"/>
  <c r="R805" i="1"/>
  <c r="S805" i="1"/>
  <c r="Q808" i="1"/>
  <c r="R808" i="1"/>
  <c r="S808" i="1"/>
  <c r="Q810" i="1"/>
  <c r="R810" i="1"/>
  <c r="S810" i="1"/>
  <c r="Q811" i="1"/>
  <c r="R811" i="1"/>
  <c r="S811" i="1"/>
  <c r="Q812" i="1"/>
  <c r="R812" i="1"/>
  <c r="S812" i="1"/>
  <c r="Q814" i="1"/>
  <c r="R814" i="1"/>
  <c r="S814" i="1"/>
  <c r="Q816" i="1"/>
  <c r="R816" i="1"/>
  <c r="S816" i="1"/>
  <c r="Q817" i="1"/>
  <c r="R817" i="1"/>
  <c r="S817" i="1"/>
  <c r="Q818" i="1"/>
  <c r="R818" i="1"/>
  <c r="S818" i="1"/>
  <c r="Q819" i="1"/>
  <c r="R819" i="1"/>
  <c r="S819" i="1"/>
  <c r="Q821" i="1"/>
  <c r="R821" i="1"/>
  <c r="S821" i="1"/>
  <c r="Q826" i="1"/>
  <c r="R826" i="1"/>
  <c r="S826" i="1"/>
  <c r="Q827" i="1"/>
  <c r="R827" i="1"/>
  <c r="S827" i="1"/>
  <c r="Q832" i="1"/>
  <c r="R832" i="1"/>
  <c r="S832" i="1"/>
  <c r="Q833" i="1"/>
  <c r="R833" i="1"/>
  <c r="S833" i="1"/>
  <c r="Q834" i="1"/>
  <c r="R834" i="1"/>
  <c r="S834" i="1"/>
  <c r="Q836" i="1"/>
  <c r="R836" i="1"/>
  <c r="S836" i="1"/>
  <c r="Q838" i="1"/>
  <c r="R838" i="1"/>
  <c r="S838" i="1"/>
  <c r="Q839" i="1"/>
  <c r="R839" i="1"/>
  <c r="S839" i="1"/>
  <c r="Q840" i="1"/>
  <c r="R840" i="1"/>
  <c r="S840" i="1"/>
  <c r="Q842" i="1"/>
  <c r="R842" i="1"/>
  <c r="S842" i="1"/>
  <c r="Q847" i="1"/>
  <c r="R847" i="1"/>
  <c r="S847" i="1"/>
  <c r="Q848" i="1"/>
  <c r="R848" i="1"/>
  <c r="S848" i="1"/>
  <c r="Q849" i="1"/>
  <c r="R849" i="1"/>
  <c r="S849" i="1"/>
  <c r="Q853" i="1"/>
  <c r="R853" i="1"/>
  <c r="S853" i="1"/>
  <c r="Q854" i="1"/>
  <c r="R854" i="1"/>
  <c r="S854" i="1"/>
  <c r="Q855" i="1"/>
  <c r="R855" i="1"/>
  <c r="S855" i="1"/>
  <c r="Q856" i="1"/>
  <c r="R856" i="1"/>
  <c r="S856" i="1"/>
  <c r="Q858" i="1"/>
  <c r="R858" i="1"/>
  <c r="S858" i="1"/>
  <c r="Q859" i="1"/>
  <c r="R859" i="1"/>
  <c r="S859" i="1"/>
  <c r="Q867" i="1"/>
  <c r="R867" i="1"/>
  <c r="S867" i="1"/>
  <c r="Q873" i="1"/>
  <c r="R873" i="1"/>
  <c r="S873" i="1"/>
  <c r="Q878" i="1"/>
  <c r="R878" i="1"/>
  <c r="S878" i="1"/>
  <c r="Q879" i="1"/>
  <c r="R879" i="1"/>
  <c r="S879" i="1"/>
  <c r="Q882" i="1"/>
  <c r="R882" i="1"/>
  <c r="S882" i="1"/>
  <c r="Q884" i="1"/>
  <c r="R884" i="1"/>
  <c r="S884" i="1"/>
  <c r="Q886" i="1"/>
  <c r="R886" i="1"/>
  <c r="S886" i="1"/>
  <c r="Q888" i="1"/>
  <c r="R888" i="1"/>
  <c r="S888" i="1"/>
  <c r="Q890" i="1"/>
  <c r="R890" i="1"/>
  <c r="S890" i="1"/>
  <c r="Q891" i="1"/>
  <c r="R891" i="1"/>
  <c r="S891" i="1"/>
  <c r="Q893" i="1"/>
  <c r="R893" i="1"/>
  <c r="S893" i="1"/>
  <c r="Q895" i="1"/>
  <c r="R895" i="1"/>
  <c r="S895" i="1"/>
  <c r="Q905" i="1"/>
  <c r="R905" i="1"/>
  <c r="S905" i="1"/>
  <c r="Q907" i="1"/>
  <c r="R907" i="1"/>
  <c r="S907" i="1"/>
  <c r="Q909" i="1"/>
  <c r="R909" i="1"/>
  <c r="S909" i="1"/>
  <c r="Q918" i="1"/>
  <c r="R918" i="1"/>
  <c r="S918" i="1"/>
  <c r="Q924" i="1"/>
  <c r="R924" i="1"/>
  <c r="S924" i="1"/>
  <c r="Q926" i="1"/>
  <c r="R926" i="1"/>
  <c r="S926" i="1"/>
  <c r="Q928" i="1"/>
  <c r="R928" i="1"/>
  <c r="S928" i="1"/>
  <c r="Q930" i="1"/>
  <c r="R930" i="1"/>
  <c r="S930" i="1"/>
  <c r="Q931" i="1"/>
  <c r="R931" i="1"/>
  <c r="S931" i="1"/>
  <c r="Q935" i="1"/>
  <c r="R935" i="1"/>
  <c r="S935" i="1"/>
  <c r="Q936" i="1"/>
  <c r="R936" i="1"/>
  <c r="S936" i="1"/>
  <c r="Q937" i="1"/>
  <c r="R937" i="1"/>
  <c r="S937" i="1"/>
  <c r="Q938" i="1"/>
  <c r="R938" i="1"/>
  <c r="S938" i="1"/>
  <c r="Q939" i="1"/>
  <c r="R939" i="1"/>
  <c r="S939" i="1"/>
  <c r="Q940" i="1"/>
  <c r="R940" i="1"/>
  <c r="S940" i="1"/>
  <c r="Q945" i="1"/>
  <c r="R945" i="1"/>
  <c r="S945" i="1"/>
  <c r="Q954" i="1"/>
  <c r="R954" i="1"/>
  <c r="S954" i="1"/>
  <c r="Q956" i="1"/>
  <c r="R956" i="1"/>
  <c r="S956" i="1"/>
  <c r="Q958" i="1"/>
  <c r="R958" i="1"/>
  <c r="S958" i="1"/>
  <c r="Q959" i="1"/>
  <c r="R959" i="1"/>
  <c r="S959" i="1"/>
  <c r="Q960" i="1"/>
  <c r="R960" i="1"/>
  <c r="S960" i="1"/>
  <c r="Q961" i="1"/>
  <c r="R961" i="1"/>
  <c r="S961" i="1"/>
  <c r="Q966" i="1"/>
  <c r="R966" i="1"/>
  <c r="S966" i="1"/>
  <c r="Q973" i="1"/>
  <c r="R973" i="1"/>
  <c r="S973" i="1"/>
  <c r="Q975" i="1"/>
  <c r="R975" i="1"/>
  <c r="S975" i="1"/>
  <c r="Q979" i="1"/>
  <c r="R979" i="1"/>
  <c r="S979" i="1"/>
  <c r="Q980" i="1"/>
  <c r="R980" i="1"/>
  <c r="S980" i="1"/>
  <c r="Q981" i="1"/>
  <c r="R981" i="1"/>
  <c r="S981" i="1"/>
  <c r="Q982" i="1"/>
  <c r="R982" i="1"/>
  <c r="S982" i="1"/>
  <c r="Q983" i="1"/>
  <c r="R983" i="1"/>
  <c r="S983" i="1"/>
  <c r="Q984" i="1"/>
  <c r="R984" i="1"/>
  <c r="S984" i="1"/>
  <c r="Q985" i="1"/>
  <c r="R985" i="1"/>
  <c r="S985" i="1"/>
  <c r="Q986" i="1"/>
  <c r="R986" i="1"/>
  <c r="S986" i="1"/>
  <c r="Q987" i="1"/>
  <c r="R987" i="1"/>
  <c r="S987" i="1"/>
  <c r="Q988" i="1"/>
  <c r="R988" i="1"/>
  <c r="S988" i="1"/>
  <c r="Q989" i="1"/>
  <c r="R989" i="1"/>
  <c r="S989" i="1"/>
  <c r="Q993" i="1"/>
  <c r="R993" i="1"/>
  <c r="S993" i="1"/>
  <c r="Q994" i="1"/>
  <c r="R994" i="1"/>
  <c r="S994" i="1"/>
  <c r="Q995" i="1"/>
  <c r="R995" i="1"/>
  <c r="S995" i="1"/>
  <c r="Q997" i="1"/>
  <c r="R997" i="1"/>
  <c r="S997" i="1"/>
  <c r="Q999" i="1"/>
  <c r="R999" i="1"/>
  <c r="S999" i="1"/>
  <c r="Q1003" i="1"/>
  <c r="R1003" i="1"/>
  <c r="S1003" i="1"/>
  <c r="Q1005" i="1"/>
  <c r="R1005" i="1"/>
  <c r="S1005" i="1"/>
  <c r="Q1006" i="1"/>
  <c r="R1006" i="1"/>
  <c r="S1006" i="1"/>
  <c r="Q1008" i="1"/>
  <c r="R1008" i="1"/>
  <c r="S1008" i="1"/>
  <c r="Q1009" i="1"/>
  <c r="R1009" i="1"/>
  <c r="S1009" i="1"/>
  <c r="Q1010" i="1"/>
  <c r="R1010" i="1"/>
  <c r="S1010" i="1"/>
  <c r="Q1011" i="1"/>
  <c r="R1011" i="1"/>
  <c r="S1011" i="1"/>
  <c r="Q1012" i="1"/>
  <c r="R1012" i="1"/>
  <c r="S1012" i="1"/>
  <c r="Q1013" i="1"/>
  <c r="R1013" i="1"/>
  <c r="S1013" i="1"/>
  <c r="Q1015" i="1"/>
  <c r="R1015" i="1"/>
  <c r="S1015" i="1"/>
  <c r="Q1016" i="1"/>
  <c r="R1016" i="1"/>
  <c r="S1016" i="1"/>
  <c r="Q1017" i="1"/>
  <c r="R1017" i="1"/>
  <c r="S1017" i="1"/>
  <c r="Q1018" i="1"/>
  <c r="R1018" i="1"/>
  <c r="S1018" i="1"/>
  <c r="Q1019" i="1"/>
  <c r="R1019" i="1"/>
  <c r="S1019" i="1"/>
  <c r="Q1020" i="1"/>
  <c r="R1020" i="1"/>
  <c r="S1020" i="1"/>
  <c r="Q1021" i="1"/>
  <c r="R1021" i="1"/>
  <c r="S1021" i="1"/>
  <c r="Q1022" i="1"/>
  <c r="R1022" i="1"/>
  <c r="S1022" i="1"/>
  <c r="Q1023" i="1"/>
  <c r="R1023" i="1"/>
  <c r="S1023" i="1"/>
  <c r="Q1024" i="1"/>
  <c r="R1024" i="1"/>
  <c r="S1024" i="1"/>
  <c r="Q1025" i="1"/>
  <c r="R1025" i="1"/>
  <c r="S1025" i="1"/>
  <c r="Q1026" i="1"/>
  <c r="R1026" i="1"/>
  <c r="S1026" i="1"/>
  <c r="Q1027" i="1"/>
  <c r="R1027" i="1"/>
  <c r="S1027" i="1"/>
  <c r="Q1028" i="1"/>
  <c r="R1028" i="1"/>
  <c r="S1028" i="1"/>
  <c r="Q1029" i="1"/>
  <c r="R1029" i="1"/>
  <c r="S1029" i="1"/>
  <c r="Q1031" i="1"/>
  <c r="R1031" i="1"/>
  <c r="S1031" i="1"/>
  <c r="Q1033" i="1"/>
  <c r="R1033" i="1"/>
  <c r="S1033" i="1"/>
  <c r="Q1035" i="1"/>
  <c r="R1035" i="1"/>
  <c r="S1035" i="1"/>
  <c r="Q1036" i="1"/>
  <c r="R1036" i="1"/>
  <c r="S1036" i="1"/>
  <c r="Q1038" i="1"/>
  <c r="R1038" i="1"/>
  <c r="S1038" i="1"/>
  <c r="Q1040" i="1"/>
  <c r="R1040" i="1"/>
  <c r="S1040" i="1"/>
  <c r="Q1042" i="1"/>
  <c r="R1042" i="1"/>
  <c r="S1042" i="1"/>
  <c r="Q1044" i="1"/>
  <c r="R1044" i="1"/>
  <c r="S1044" i="1"/>
  <c r="Q1045" i="1"/>
  <c r="R1045" i="1"/>
  <c r="S1045" i="1"/>
  <c r="Q1047" i="1"/>
  <c r="R1047" i="1"/>
  <c r="S1047" i="1"/>
  <c r="Q1049" i="1"/>
  <c r="R1049" i="1"/>
  <c r="S1049" i="1"/>
  <c r="Q1050" i="1"/>
  <c r="R1050" i="1"/>
  <c r="S1050" i="1"/>
  <c r="Q1051" i="1"/>
  <c r="R1051" i="1"/>
  <c r="S1051" i="1"/>
  <c r="Q1052" i="1"/>
  <c r="R1052" i="1"/>
  <c r="S1052" i="1"/>
  <c r="Q1053" i="1"/>
  <c r="R1053" i="1"/>
  <c r="S1053" i="1"/>
  <c r="Q1054" i="1"/>
  <c r="R1054" i="1"/>
  <c r="S1054" i="1"/>
  <c r="Q1055" i="1"/>
  <c r="R1055" i="1"/>
  <c r="S1055" i="1"/>
  <c r="Q1056" i="1"/>
  <c r="R1056" i="1"/>
  <c r="S1056" i="1"/>
  <c r="Q1058" i="1"/>
  <c r="R1058" i="1"/>
  <c r="S1058" i="1"/>
  <c r="Q1059" i="1"/>
  <c r="R1059" i="1"/>
  <c r="S1059" i="1"/>
  <c r="Q1060" i="1"/>
  <c r="R1060" i="1"/>
  <c r="S1060" i="1"/>
  <c r="Q1061" i="1"/>
  <c r="R1061" i="1"/>
  <c r="S1061" i="1"/>
  <c r="Q1062" i="1"/>
  <c r="R1062" i="1"/>
  <c r="S1062" i="1"/>
  <c r="Q1063" i="1"/>
  <c r="R1063" i="1"/>
  <c r="S1063" i="1"/>
  <c r="Q1064" i="1"/>
  <c r="R1064" i="1"/>
  <c r="S1064" i="1"/>
  <c r="Q1065" i="1"/>
  <c r="R1065" i="1"/>
  <c r="S1065" i="1"/>
  <c r="Q1066" i="1"/>
  <c r="R1066" i="1"/>
  <c r="S1066" i="1"/>
  <c r="Q1067" i="1"/>
  <c r="R1067" i="1"/>
  <c r="S1067" i="1"/>
  <c r="Q1068" i="1"/>
  <c r="R1068" i="1"/>
  <c r="S1068" i="1"/>
  <c r="Q1071" i="1"/>
  <c r="R1071" i="1"/>
  <c r="S1071" i="1"/>
  <c r="Q1072" i="1"/>
  <c r="R1072" i="1"/>
  <c r="S1072" i="1"/>
  <c r="Q1074" i="1"/>
  <c r="R1074" i="1"/>
  <c r="S1074" i="1"/>
  <c r="Q1078" i="1"/>
  <c r="R1078" i="1"/>
  <c r="S1078" i="1"/>
  <c r="Q1080" i="1"/>
  <c r="R1080" i="1"/>
  <c r="S1080" i="1"/>
  <c r="Q1081" i="1"/>
  <c r="R1081" i="1"/>
  <c r="S1081" i="1"/>
  <c r="Q1082" i="1"/>
  <c r="R1082" i="1"/>
  <c r="S1082" i="1"/>
  <c r="Q1083" i="1"/>
  <c r="R1083" i="1"/>
  <c r="S1083" i="1"/>
  <c r="Q1084" i="1"/>
  <c r="R1084" i="1"/>
  <c r="S1084" i="1"/>
  <c r="Q1085" i="1"/>
  <c r="R1085" i="1"/>
  <c r="S1085" i="1"/>
  <c r="Q1086" i="1"/>
  <c r="R1086" i="1"/>
  <c r="S1086" i="1"/>
  <c r="Q1087" i="1"/>
  <c r="R1087" i="1"/>
  <c r="S1087" i="1"/>
  <c r="Q1088" i="1"/>
  <c r="R1088" i="1"/>
  <c r="S1088" i="1"/>
  <c r="Q1092" i="1"/>
  <c r="R1092" i="1"/>
  <c r="S1092" i="1"/>
  <c r="Q1094" i="1"/>
  <c r="R1094" i="1"/>
  <c r="S1094" i="1"/>
  <c r="Q1096" i="1"/>
  <c r="R1096" i="1"/>
  <c r="S1096" i="1"/>
  <c r="Q1101" i="1"/>
  <c r="R1101" i="1"/>
  <c r="S1101" i="1"/>
  <c r="Q1102" i="1"/>
  <c r="R1102" i="1"/>
  <c r="S1102" i="1"/>
  <c r="Q1103" i="1"/>
  <c r="R1103" i="1"/>
  <c r="S1103" i="1"/>
  <c r="Q1104" i="1"/>
  <c r="R1104" i="1"/>
  <c r="S1104" i="1"/>
  <c r="Q1105" i="1"/>
  <c r="R1105" i="1"/>
  <c r="S1105" i="1"/>
  <c r="Q1108" i="1"/>
  <c r="R1108" i="1"/>
  <c r="S1108" i="1"/>
  <c r="Q1113" i="1"/>
  <c r="R1113" i="1"/>
  <c r="S1113" i="1"/>
  <c r="Q1114" i="1"/>
  <c r="R1114" i="1"/>
  <c r="S1114" i="1"/>
  <c r="Q1116" i="1"/>
  <c r="R1116" i="1"/>
  <c r="S1116" i="1"/>
  <c r="Q1118" i="1"/>
  <c r="R1118" i="1"/>
  <c r="S1118" i="1"/>
  <c r="Q1119" i="1"/>
  <c r="R1119" i="1"/>
  <c r="S1119" i="1"/>
  <c r="Q1120" i="1"/>
  <c r="R1120" i="1"/>
  <c r="S1120" i="1"/>
  <c r="Q1121" i="1"/>
  <c r="R1121" i="1"/>
  <c r="S1121" i="1"/>
  <c r="Q1122" i="1"/>
  <c r="R1122" i="1"/>
  <c r="S1122" i="1"/>
  <c r="Q1123" i="1"/>
  <c r="R1123" i="1"/>
  <c r="S1123" i="1"/>
  <c r="Q1131" i="1"/>
  <c r="R1131" i="1"/>
  <c r="S1131" i="1"/>
  <c r="Q1133" i="1"/>
  <c r="R1133" i="1"/>
  <c r="S1133" i="1"/>
  <c r="Q1136" i="1"/>
  <c r="R1136" i="1"/>
  <c r="S1136" i="1"/>
  <c r="Q1138" i="1"/>
  <c r="R1138" i="1"/>
  <c r="S1138" i="1"/>
  <c r="Q1139" i="1"/>
  <c r="R1139" i="1"/>
  <c r="S1139" i="1"/>
  <c r="Q1140" i="1"/>
  <c r="R1140" i="1"/>
  <c r="S1140" i="1"/>
  <c r="Q1141" i="1"/>
  <c r="R1141" i="1"/>
  <c r="S1141" i="1"/>
  <c r="Q1142" i="1"/>
  <c r="R1142" i="1"/>
  <c r="S1142" i="1"/>
  <c r="Q1143" i="1"/>
  <c r="R1143" i="1"/>
  <c r="S1143" i="1"/>
  <c r="Q1144" i="1"/>
  <c r="R1144" i="1"/>
  <c r="S1144" i="1"/>
  <c r="Q1145" i="1"/>
  <c r="R1145" i="1"/>
  <c r="S1145" i="1"/>
  <c r="Q1146" i="1"/>
  <c r="R1146" i="1"/>
  <c r="S1146" i="1"/>
  <c r="Q1150" i="1"/>
  <c r="R1150" i="1"/>
  <c r="S1150" i="1"/>
  <c r="Q1151" i="1"/>
  <c r="R1151" i="1"/>
  <c r="S1151" i="1"/>
  <c r="Q1153" i="1"/>
  <c r="R1153" i="1"/>
  <c r="S1153" i="1"/>
  <c r="Q1154" i="1"/>
  <c r="R1154" i="1"/>
  <c r="S1154" i="1"/>
  <c r="Q1155" i="1"/>
  <c r="R1155" i="1"/>
  <c r="S1155" i="1"/>
  <c r="Q1157" i="1"/>
  <c r="R1157" i="1"/>
  <c r="S1157" i="1"/>
  <c r="Q1158" i="1"/>
  <c r="R1158" i="1"/>
  <c r="S1158" i="1"/>
  <c r="Q1159" i="1"/>
  <c r="R1159" i="1"/>
  <c r="S1159" i="1"/>
  <c r="Q1161" i="1"/>
  <c r="R1161" i="1"/>
  <c r="S1161" i="1"/>
  <c r="Q1164" i="1"/>
  <c r="R1164" i="1"/>
  <c r="S1164" i="1"/>
  <c r="Q1166" i="1"/>
  <c r="R1166" i="1"/>
  <c r="S1166" i="1"/>
  <c r="Q1167" i="1"/>
  <c r="R1167" i="1"/>
  <c r="S1167" i="1"/>
  <c r="Q1168" i="1"/>
  <c r="R1168" i="1"/>
  <c r="S1168" i="1"/>
  <c r="Q1169" i="1"/>
  <c r="R1169" i="1"/>
  <c r="S1169" i="1"/>
  <c r="Q1170" i="1"/>
  <c r="R1170" i="1"/>
  <c r="S1170" i="1"/>
  <c r="Q1171" i="1"/>
  <c r="R1171" i="1"/>
  <c r="S1171" i="1"/>
  <c r="Q1172" i="1"/>
  <c r="R1172" i="1"/>
  <c r="S1172" i="1"/>
  <c r="Q1173" i="1"/>
  <c r="R1173" i="1"/>
  <c r="S1173" i="1"/>
  <c r="Q1174" i="1"/>
  <c r="R1174" i="1"/>
  <c r="S1174" i="1"/>
  <c r="Q1175" i="1"/>
  <c r="R1175" i="1"/>
  <c r="S1175" i="1"/>
  <c r="Q1177" i="1"/>
  <c r="R1177" i="1"/>
  <c r="S1177" i="1"/>
  <c r="Q1184" i="1"/>
  <c r="R1184" i="1"/>
  <c r="S1184" i="1"/>
  <c r="Q1185" i="1"/>
  <c r="R1185" i="1"/>
  <c r="S1185" i="1"/>
  <c r="Q1186" i="1"/>
  <c r="R1186" i="1"/>
  <c r="S1186" i="1"/>
  <c r="Q1190" i="1"/>
  <c r="R1190" i="1"/>
  <c r="S1190" i="1"/>
  <c r="Q1192" i="1"/>
  <c r="R1192" i="1"/>
  <c r="S1192" i="1"/>
  <c r="Q1194" i="1"/>
  <c r="R1194" i="1"/>
  <c r="S1194" i="1"/>
  <c r="Q1195" i="1"/>
  <c r="R1195" i="1"/>
  <c r="S1195" i="1"/>
  <c r="Q1196" i="1"/>
  <c r="R1196" i="1"/>
  <c r="S1196" i="1"/>
  <c r="Q1197" i="1"/>
  <c r="R1197" i="1"/>
  <c r="S1197" i="1"/>
  <c r="Q1198" i="1"/>
  <c r="R1198" i="1"/>
  <c r="S1198" i="1"/>
  <c r="Q1202" i="1"/>
  <c r="R1202" i="1"/>
  <c r="S1202" i="1"/>
  <c r="Q1203" i="1"/>
  <c r="R1203" i="1"/>
  <c r="S1203" i="1"/>
  <c r="Q1204" i="1"/>
  <c r="R1204" i="1"/>
  <c r="S1204" i="1"/>
  <c r="Q1205" i="1"/>
  <c r="R1205" i="1"/>
  <c r="S1205" i="1"/>
  <c r="Q1206" i="1"/>
  <c r="R1206" i="1"/>
  <c r="S1206" i="1"/>
  <c r="Q1210" i="1"/>
  <c r="R1210" i="1"/>
  <c r="S1210" i="1"/>
  <c r="Q1212" i="1"/>
  <c r="R1212" i="1"/>
  <c r="S1212" i="1"/>
  <c r="Q1215" i="1"/>
  <c r="R1215" i="1"/>
  <c r="S1215" i="1"/>
  <c r="Q1216" i="1"/>
  <c r="R1216" i="1"/>
  <c r="S1216" i="1"/>
  <c r="Q1217" i="1"/>
  <c r="R1217" i="1"/>
  <c r="S1217" i="1"/>
  <c r="Q1226" i="1"/>
  <c r="R1226" i="1"/>
  <c r="S1226" i="1"/>
  <c r="Q1229" i="1"/>
  <c r="R1229" i="1"/>
  <c r="S1229" i="1"/>
  <c r="Q1230" i="1"/>
  <c r="R1230" i="1"/>
  <c r="S1230" i="1"/>
  <c r="Q1234" i="1"/>
  <c r="R1234" i="1"/>
  <c r="S1234" i="1"/>
  <c r="Q1235" i="1"/>
  <c r="R1235" i="1"/>
  <c r="S1235" i="1"/>
  <c r="Q1236" i="1"/>
  <c r="R1236" i="1"/>
  <c r="S1236" i="1"/>
  <c r="Q1238" i="1"/>
  <c r="R1238" i="1"/>
  <c r="S1238" i="1"/>
  <c r="Q1240" i="1"/>
  <c r="R1240" i="1"/>
  <c r="S1240" i="1"/>
  <c r="Q1241" i="1"/>
  <c r="R1241" i="1"/>
  <c r="S1241" i="1"/>
  <c r="Q1242" i="1"/>
  <c r="R1242" i="1"/>
  <c r="S1242" i="1"/>
  <c r="Q1243" i="1"/>
  <c r="R1243" i="1"/>
  <c r="S1243" i="1"/>
  <c r="Q1244" i="1"/>
  <c r="R1244" i="1"/>
  <c r="S1244" i="1"/>
  <c r="Q1245" i="1"/>
  <c r="R1245" i="1"/>
  <c r="S1245" i="1"/>
  <c r="Q1246" i="1"/>
  <c r="R1246" i="1"/>
  <c r="S1246" i="1"/>
  <c r="Q1247" i="1"/>
  <c r="R1247" i="1"/>
  <c r="S1247" i="1"/>
  <c r="Q1248" i="1"/>
  <c r="R1248" i="1"/>
  <c r="S1248" i="1"/>
  <c r="Q1251" i="1"/>
  <c r="R1251" i="1"/>
  <c r="S1251" i="1"/>
  <c r="Q1252" i="1"/>
  <c r="R1252" i="1"/>
  <c r="S1252" i="1"/>
  <c r="Q1256" i="1"/>
  <c r="R1256" i="1"/>
  <c r="S1256" i="1"/>
  <c r="Q1257" i="1"/>
  <c r="R1257" i="1"/>
  <c r="S1257" i="1"/>
  <c r="Q1258" i="1"/>
  <c r="R1258" i="1"/>
  <c r="S1258" i="1"/>
  <c r="Q1260" i="1"/>
  <c r="R1260" i="1"/>
  <c r="S1260" i="1"/>
  <c r="Q1261" i="1"/>
  <c r="R1261" i="1"/>
  <c r="S1261" i="1"/>
  <c r="Q1262" i="1"/>
  <c r="R1262" i="1"/>
  <c r="S1262" i="1"/>
  <c r="Q1263" i="1"/>
  <c r="R1263" i="1"/>
  <c r="S1263" i="1"/>
  <c r="Q1264" i="1"/>
  <c r="R1264" i="1"/>
  <c r="S1264" i="1"/>
  <c r="Q1265" i="1"/>
  <c r="R1265" i="1"/>
  <c r="S1265" i="1"/>
  <c r="Q1267" i="1"/>
  <c r="R1267" i="1"/>
  <c r="S1267" i="1"/>
  <c r="Q1268" i="1"/>
  <c r="R1268" i="1"/>
  <c r="S1268" i="1"/>
  <c r="Q1270" i="1"/>
  <c r="R1270" i="1"/>
  <c r="S1270" i="1"/>
  <c r="Q1271" i="1"/>
  <c r="R1271" i="1"/>
  <c r="S1271" i="1"/>
  <c r="Q1273" i="1"/>
  <c r="R1273" i="1"/>
  <c r="S1273" i="1"/>
  <c r="Q1274" i="1"/>
  <c r="R1274" i="1"/>
  <c r="S1274" i="1"/>
  <c r="Q1275" i="1"/>
  <c r="R1275" i="1"/>
  <c r="S1275" i="1"/>
  <c r="Q1276" i="1"/>
  <c r="R1276" i="1"/>
  <c r="S1276" i="1"/>
  <c r="Q1277" i="1"/>
  <c r="R1277" i="1"/>
  <c r="S1277" i="1"/>
  <c r="Q1279" i="1"/>
  <c r="R1279" i="1"/>
  <c r="S1279" i="1"/>
  <c r="Q1280" i="1"/>
  <c r="R1280" i="1"/>
  <c r="S1280" i="1"/>
  <c r="Q1281" i="1"/>
  <c r="R1281" i="1"/>
  <c r="S1281" i="1"/>
  <c r="Q1282" i="1"/>
  <c r="R1282" i="1"/>
  <c r="S1282" i="1"/>
  <c r="Q1283" i="1"/>
  <c r="R1283" i="1"/>
  <c r="S1283" i="1"/>
  <c r="Q1284" i="1"/>
  <c r="R1284" i="1"/>
  <c r="S1284" i="1"/>
  <c r="Q1286" i="1"/>
  <c r="R1286" i="1"/>
  <c r="S1286" i="1"/>
  <c r="Q1288" i="1"/>
  <c r="R1288" i="1"/>
  <c r="S1288" i="1"/>
  <c r="Q1290" i="1"/>
  <c r="R1290" i="1"/>
  <c r="S1290" i="1"/>
  <c r="Q1291" i="1"/>
  <c r="R1291" i="1"/>
  <c r="S1291" i="1"/>
  <c r="Q1292" i="1"/>
  <c r="R1292" i="1"/>
  <c r="S1292" i="1"/>
  <c r="Q1293" i="1"/>
  <c r="R1293" i="1"/>
  <c r="S1293" i="1"/>
  <c r="Q1294" i="1"/>
  <c r="R1294" i="1"/>
  <c r="S1294" i="1"/>
  <c r="Q1295" i="1"/>
  <c r="R1295" i="1"/>
  <c r="S1295" i="1"/>
  <c r="Q1296" i="1"/>
  <c r="R1296" i="1"/>
  <c r="S1296" i="1"/>
  <c r="Q1297" i="1"/>
  <c r="R1297" i="1"/>
  <c r="S1297" i="1"/>
  <c r="Q1305" i="1"/>
  <c r="R1305" i="1"/>
  <c r="S1305" i="1"/>
  <c r="Q1309" i="1"/>
  <c r="R1309" i="1"/>
  <c r="S1309" i="1"/>
  <c r="Q1310" i="1"/>
  <c r="R1310" i="1"/>
  <c r="S1310" i="1"/>
  <c r="Q1312" i="1"/>
  <c r="R1312" i="1"/>
  <c r="S1312" i="1"/>
  <c r="Q1318" i="1"/>
  <c r="R1318" i="1"/>
  <c r="S1318" i="1"/>
  <c r="Q1322" i="1"/>
  <c r="R1322" i="1"/>
  <c r="S1322" i="1"/>
  <c r="Q1323" i="1"/>
  <c r="R1323" i="1"/>
  <c r="S1323" i="1"/>
  <c r="Q1325" i="1"/>
  <c r="R1325" i="1"/>
  <c r="S1325" i="1"/>
  <c r="Q1326" i="1"/>
  <c r="O1326" i="1"/>
  <c r="P1326" i="1"/>
  <c r="R1326" i="1"/>
  <c r="S1326" i="1"/>
  <c r="Q1327" i="1"/>
  <c r="O1327" i="1"/>
  <c r="P1327" i="1"/>
  <c r="R1327" i="1"/>
  <c r="S1327" i="1"/>
  <c r="Q1328" i="1"/>
  <c r="O1328" i="1"/>
  <c r="P1328" i="1"/>
  <c r="R1328" i="1"/>
  <c r="S1328" i="1"/>
  <c r="Q1329" i="1"/>
  <c r="O1329" i="1"/>
  <c r="P1329" i="1"/>
  <c r="R1329" i="1"/>
  <c r="S1329" i="1"/>
  <c r="Q1330" i="1"/>
  <c r="O1330" i="1"/>
  <c r="P1330" i="1"/>
  <c r="R1330" i="1"/>
  <c r="S1330" i="1"/>
  <c r="Q1331" i="1"/>
  <c r="O1331" i="1"/>
  <c r="P1331" i="1"/>
  <c r="R1331" i="1"/>
  <c r="S1331" i="1"/>
  <c r="Q1332" i="1"/>
  <c r="O1332" i="1"/>
  <c r="P1332" i="1"/>
  <c r="R1332" i="1"/>
  <c r="S1332" i="1"/>
  <c r="Q1333" i="1"/>
  <c r="O1333" i="1"/>
  <c r="P1333" i="1"/>
  <c r="R1333" i="1"/>
  <c r="S1333" i="1"/>
  <c r="Q1334" i="1"/>
  <c r="O1334" i="1"/>
  <c r="P1334" i="1"/>
  <c r="R1334" i="1"/>
  <c r="S1334" i="1"/>
  <c r="Q1335" i="1"/>
  <c r="O1335" i="1"/>
  <c r="P1335" i="1"/>
  <c r="R1335" i="1"/>
  <c r="S1335" i="1"/>
  <c r="Q1336" i="1"/>
  <c r="O1336" i="1"/>
  <c r="P1336" i="1"/>
  <c r="R1336" i="1"/>
  <c r="S1336" i="1"/>
  <c r="Q1337" i="1"/>
  <c r="O1337" i="1"/>
  <c r="P1337" i="1"/>
  <c r="R1337" i="1"/>
  <c r="S1337" i="1"/>
  <c r="Q1338" i="1"/>
  <c r="O1338" i="1"/>
  <c r="P1338" i="1"/>
  <c r="R1338" i="1"/>
  <c r="S1338" i="1"/>
  <c r="Q1339" i="1"/>
  <c r="O1339" i="1"/>
  <c r="P1339" i="1"/>
  <c r="R1339" i="1"/>
  <c r="S1339" i="1"/>
  <c r="Q1340" i="1"/>
  <c r="O1340" i="1"/>
  <c r="P1340" i="1"/>
  <c r="R1340" i="1"/>
  <c r="S1340" i="1"/>
  <c r="Q1341" i="1"/>
  <c r="O1341" i="1"/>
  <c r="P1341" i="1"/>
  <c r="R1341" i="1"/>
  <c r="S1341" i="1"/>
  <c r="Q1342" i="1"/>
  <c r="O1342" i="1"/>
  <c r="P1342" i="1"/>
  <c r="R1342" i="1"/>
  <c r="S1342" i="1"/>
  <c r="Q1343" i="1"/>
  <c r="O1343" i="1"/>
  <c r="P1343" i="1"/>
  <c r="R1343" i="1"/>
  <c r="S1343" i="1"/>
  <c r="Q1344" i="1"/>
  <c r="O1344" i="1"/>
  <c r="P1344" i="1"/>
  <c r="R1344" i="1"/>
  <c r="S1344" i="1"/>
  <c r="Q1345" i="1"/>
  <c r="O1345" i="1"/>
  <c r="P1345" i="1"/>
  <c r="R1345" i="1"/>
  <c r="S1345" i="1"/>
  <c r="Q1346" i="1"/>
  <c r="O1346" i="1"/>
  <c r="P1346" i="1"/>
  <c r="R1346" i="1"/>
  <c r="S1346" i="1"/>
  <c r="Q1347" i="1"/>
  <c r="O1347" i="1"/>
  <c r="P1347" i="1"/>
  <c r="R1347" i="1"/>
  <c r="S1347" i="1"/>
  <c r="Q1348" i="1"/>
  <c r="O1348" i="1"/>
  <c r="P1348" i="1"/>
  <c r="R1348" i="1"/>
  <c r="S1348" i="1"/>
  <c r="Q1349" i="1"/>
  <c r="O1349" i="1"/>
  <c r="P1349" i="1"/>
  <c r="R1349" i="1"/>
  <c r="S1349" i="1"/>
  <c r="Q1350" i="1"/>
  <c r="O1350" i="1"/>
  <c r="P1350" i="1"/>
  <c r="R1350" i="1"/>
  <c r="S1350" i="1"/>
  <c r="Q1351" i="1"/>
  <c r="O1351" i="1"/>
  <c r="P1351" i="1"/>
  <c r="R1351" i="1"/>
  <c r="S1351" i="1"/>
  <c r="Q1352" i="1"/>
  <c r="O1352" i="1"/>
  <c r="P1352" i="1"/>
  <c r="R1352" i="1"/>
  <c r="S1352" i="1"/>
  <c r="Q1353" i="1"/>
  <c r="O1353" i="1"/>
  <c r="P1353" i="1"/>
  <c r="R1353" i="1"/>
  <c r="S1353" i="1"/>
  <c r="Q1354" i="1"/>
  <c r="O1354" i="1"/>
  <c r="P1354" i="1"/>
  <c r="R1354" i="1"/>
  <c r="S1354" i="1"/>
  <c r="Q1355" i="1"/>
  <c r="O1355" i="1"/>
  <c r="P1355" i="1"/>
  <c r="R1355" i="1"/>
  <c r="S1355" i="1"/>
  <c r="Q1356" i="1"/>
  <c r="O1356" i="1"/>
  <c r="P1356" i="1"/>
  <c r="R1356" i="1"/>
  <c r="S1356" i="1"/>
  <c r="Q1357" i="1"/>
  <c r="O1357" i="1"/>
  <c r="P1357" i="1"/>
  <c r="R1357" i="1"/>
  <c r="S1357" i="1"/>
  <c r="Q1358" i="1"/>
  <c r="O1358" i="1"/>
  <c r="P1358" i="1"/>
  <c r="R1358" i="1"/>
  <c r="S1358" i="1"/>
  <c r="Q1359" i="1"/>
  <c r="O1359" i="1"/>
  <c r="P1359" i="1"/>
  <c r="R1359" i="1"/>
  <c r="S1359" i="1"/>
  <c r="Q1360" i="1"/>
  <c r="O1360" i="1"/>
  <c r="P1360" i="1"/>
  <c r="R1360" i="1"/>
  <c r="S1360" i="1"/>
  <c r="Q1361" i="1"/>
  <c r="O1361" i="1"/>
  <c r="P1361" i="1"/>
  <c r="R1361" i="1"/>
  <c r="S1361" i="1"/>
  <c r="Q1362" i="1"/>
  <c r="O1362" i="1"/>
  <c r="P1362" i="1"/>
  <c r="R1362" i="1"/>
  <c r="S1362" i="1"/>
  <c r="Q1363" i="1"/>
  <c r="O1363" i="1"/>
  <c r="P1363" i="1"/>
  <c r="R1363" i="1"/>
  <c r="S1363" i="1"/>
  <c r="Q1364" i="1"/>
  <c r="O1364" i="1"/>
  <c r="P1364" i="1"/>
  <c r="R1364" i="1"/>
  <c r="S1364" i="1"/>
  <c r="Q1365" i="1"/>
  <c r="O1365" i="1"/>
  <c r="P1365" i="1"/>
  <c r="R1365" i="1"/>
  <c r="S1365" i="1"/>
  <c r="Q1366" i="1"/>
  <c r="O1366" i="1"/>
  <c r="P1366" i="1"/>
  <c r="R1366" i="1"/>
  <c r="S1366" i="1"/>
  <c r="Q1367" i="1"/>
  <c r="O1367" i="1"/>
  <c r="P1367" i="1"/>
  <c r="R1367" i="1"/>
  <c r="S1367" i="1"/>
  <c r="Q1368" i="1"/>
  <c r="O1368" i="1"/>
  <c r="P1368" i="1"/>
  <c r="R1368" i="1"/>
  <c r="S1368" i="1"/>
  <c r="Q1369" i="1"/>
  <c r="O1369" i="1"/>
  <c r="P1369" i="1"/>
  <c r="R1369" i="1"/>
  <c r="S1369" i="1"/>
  <c r="Q1370" i="1"/>
  <c r="O1370" i="1"/>
  <c r="P1370" i="1"/>
  <c r="R1370" i="1"/>
  <c r="S1370" i="1"/>
  <c r="Q1371" i="1"/>
  <c r="O1371" i="1"/>
  <c r="P1371" i="1"/>
  <c r="R1371" i="1"/>
  <c r="S1371" i="1"/>
  <c r="Q1372" i="1"/>
  <c r="O1372" i="1"/>
  <c r="P1372" i="1"/>
  <c r="R1372" i="1"/>
  <c r="S1372" i="1"/>
  <c r="Q1373" i="1"/>
  <c r="O1373" i="1"/>
  <c r="P1373" i="1"/>
  <c r="R1373" i="1"/>
  <c r="S1373" i="1"/>
  <c r="Q1374" i="1"/>
  <c r="O1374" i="1"/>
  <c r="P1374" i="1"/>
  <c r="R1374" i="1"/>
  <c r="S1374" i="1"/>
  <c r="Q1375" i="1"/>
  <c r="O1375" i="1"/>
  <c r="P1375" i="1"/>
  <c r="R1375" i="1"/>
  <c r="S1375" i="1"/>
  <c r="Q1376" i="1"/>
  <c r="O1376" i="1"/>
  <c r="P1376" i="1"/>
  <c r="R1376" i="1"/>
  <c r="S1376" i="1"/>
  <c r="Q1377" i="1"/>
  <c r="O1377" i="1"/>
  <c r="P1377" i="1"/>
  <c r="R1377" i="1"/>
  <c r="S1377" i="1"/>
  <c r="Q1378" i="1"/>
  <c r="O1378" i="1"/>
  <c r="P1378" i="1"/>
  <c r="R1378" i="1"/>
  <c r="S1378" i="1"/>
  <c r="Q1379" i="1"/>
  <c r="O1379" i="1"/>
  <c r="P1379" i="1"/>
  <c r="R1379" i="1"/>
  <c r="S1379" i="1"/>
  <c r="Q1380" i="1"/>
  <c r="O1380" i="1"/>
  <c r="P1380" i="1"/>
  <c r="R1380" i="1"/>
  <c r="S1380" i="1"/>
  <c r="Q1381" i="1"/>
  <c r="O1381" i="1"/>
  <c r="P1381" i="1"/>
  <c r="R1381" i="1"/>
  <c r="S1381" i="1"/>
  <c r="Q1382" i="1"/>
  <c r="O1382" i="1"/>
  <c r="P1382" i="1"/>
  <c r="R1382" i="1"/>
  <c r="S1382" i="1"/>
  <c r="Q1383" i="1"/>
  <c r="O1383" i="1"/>
  <c r="P1383" i="1"/>
  <c r="R1383" i="1"/>
  <c r="S1383" i="1"/>
  <c r="Q1384" i="1"/>
  <c r="O1384" i="1"/>
  <c r="P1384" i="1"/>
  <c r="R1384" i="1"/>
  <c r="S1384" i="1"/>
  <c r="Q1385" i="1"/>
  <c r="O1385" i="1"/>
  <c r="P1385" i="1"/>
  <c r="R1385" i="1"/>
  <c r="S1385" i="1"/>
  <c r="Q1386" i="1"/>
  <c r="O1386" i="1"/>
  <c r="P1386" i="1"/>
  <c r="R1386" i="1"/>
  <c r="S1386" i="1"/>
  <c r="Q1387" i="1"/>
  <c r="O1387" i="1"/>
  <c r="P1387" i="1"/>
  <c r="R1387" i="1"/>
  <c r="S1387" i="1"/>
  <c r="Q1388" i="1"/>
  <c r="O1388" i="1"/>
  <c r="P1388" i="1"/>
  <c r="R1388" i="1"/>
  <c r="S1388" i="1"/>
  <c r="Q1389" i="1"/>
  <c r="O1389" i="1"/>
  <c r="P1389" i="1"/>
  <c r="R1389" i="1"/>
  <c r="S1389" i="1"/>
  <c r="Q1390" i="1"/>
  <c r="O1390" i="1"/>
  <c r="P1390" i="1"/>
  <c r="R1390" i="1"/>
  <c r="S1390" i="1"/>
  <c r="Q1391" i="1"/>
  <c r="O1391" i="1"/>
  <c r="P1391" i="1"/>
  <c r="R1391" i="1"/>
  <c r="S1391" i="1"/>
  <c r="Q1392" i="1"/>
  <c r="O1392" i="1"/>
  <c r="P1392" i="1"/>
  <c r="R1392" i="1"/>
  <c r="S1392" i="1"/>
  <c r="Q1393" i="1"/>
  <c r="O1393" i="1"/>
  <c r="P1393" i="1"/>
  <c r="R1393" i="1"/>
  <c r="S1393" i="1"/>
  <c r="Q1394" i="1"/>
  <c r="O1394" i="1"/>
  <c r="P1394" i="1"/>
  <c r="R1394" i="1"/>
  <c r="S1394" i="1"/>
  <c r="Q1395" i="1"/>
  <c r="O1395" i="1"/>
  <c r="P1395" i="1"/>
  <c r="R1395" i="1"/>
  <c r="S1395" i="1"/>
  <c r="Q1396" i="1"/>
  <c r="O1396" i="1"/>
  <c r="P1396" i="1"/>
  <c r="R1396" i="1"/>
  <c r="S1396" i="1"/>
  <c r="Q1397" i="1"/>
  <c r="O1397" i="1"/>
  <c r="P1397" i="1"/>
  <c r="R1397" i="1"/>
  <c r="S1397" i="1"/>
  <c r="Q1398" i="1"/>
  <c r="O1398" i="1"/>
  <c r="P1398" i="1"/>
  <c r="R1398" i="1"/>
  <c r="S1398" i="1"/>
  <c r="Q1399" i="1"/>
  <c r="O1399" i="1"/>
  <c r="P1399" i="1"/>
  <c r="R1399" i="1"/>
  <c r="S1399" i="1"/>
  <c r="Q1400" i="1"/>
  <c r="O1400" i="1"/>
  <c r="P1400" i="1"/>
  <c r="R1400" i="1"/>
  <c r="S1400" i="1"/>
  <c r="Q1401" i="1"/>
  <c r="O1401" i="1"/>
  <c r="P1401" i="1"/>
  <c r="R1401" i="1"/>
  <c r="S1401" i="1"/>
  <c r="Q1402" i="1"/>
  <c r="O1402" i="1"/>
  <c r="P1402" i="1"/>
  <c r="R1402" i="1"/>
  <c r="S1402" i="1"/>
  <c r="Q1403" i="1"/>
  <c r="O1403" i="1"/>
  <c r="P1403" i="1"/>
  <c r="R1403" i="1"/>
  <c r="S1403" i="1"/>
  <c r="Q1404" i="1"/>
  <c r="O1404" i="1"/>
  <c r="P1404" i="1"/>
  <c r="R1404" i="1"/>
  <c r="S1404" i="1"/>
  <c r="Q1405" i="1"/>
  <c r="O1405" i="1"/>
  <c r="P1405" i="1"/>
  <c r="R1405" i="1"/>
  <c r="S1405" i="1"/>
  <c r="Q1406" i="1"/>
  <c r="O1406" i="1"/>
  <c r="P1406" i="1"/>
  <c r="R1406" i="1"/>
  <c r="S1406" i="1"/>
  <c r="Q1407" i="1"/>
  <c r="O1407" i="1"/>
  <c r="P1407" i="1"/>
  <c r="R1407" i="1"/>
  <c r="S1407" i="1"/>
  <c r="Q1408" i="1"/>
  <c r="O1408" i="1"/>
  <c r="P1408" i="1"/>
  <c r="R1408" i="1"/>
  <c r="S1408" i="1"/>
  <c r="Q1409" i="1"/>
  <c r="O1409" i="1"/>
  <c r="P1409" i="1"/>
  <c r="R1409" i="1"/>
  <c r="S1409" i="1"/>
  <c r="Q1410" i="1"/>
  <c r="O1410" i="1"/>
  <c r="P1410" i="1"/>
  <c r="R1410" i="1"/>
  <c r="S1410" i="1"/>
  <c r="Q1411" i="1"/>
  <c r="O1411" i="1"/>
  <c r="P1411" i="1"/>
  <c r="R1411" i="1"/>
  <c r="S1411" i="1"/>
  <c r="Q1412" i="1"/>
  <c r="O1412" i="1"/>
  <c r="P1412" i="1"/>
  <c r="R1412" i="1"/>
  <c r="S1412" i="1"/>
  <c r="Q1413" i="1"/>
  <c r="O1413" i="1"/>
  <c r="P1413" i="1"/>
  <c r="R1413" i="1"/>
  <c r="S1413" i="1"/>
  <c r="Q1414" i="1"/>
  <c r="O1414" i="1"/>
  <c r="P1414" i="1"/>
  <c r="R1414" i="1"/>
  <c r="S1414" i="1"/>
  <c r="Q1415" i="1"/>
  <c r="O1415" i="1"/>
  <c r="P1415" i="1"/>
  <c r="R1415" i="1"/>
  <c r="S1415" i="1"/>
  <c r="Q1416" i="1"/>
  <c r="O1416" i="1"/>
  <c r="P1416" i="1"/>
  <c r="R1416" i="1"/>
  <c r="S1416" i="1"/>
  <c r="Q1417" i="1"/>
  <c r="O1417" i="1"/>
  <c r="P1417" i="1"/>
  <c r="R1417" i="1"/>
  <c r="S1417" i="1"/>
  <c r="Q1418" i="1"/>
  <c r="O1418" i="1"/>
  <c r="P1418" i="1"/>
  <c r="R1418" i="1"/>
  <c r="S1418" i="1"/>
  <c r="Q1419" i="1"/>
  <c r="O1419" i="1"/>
  <c r="P1419" i="1"/>
  <c r="R1419" i="1"/>
  <c r="S1419" i="1"/>
  <c r="Q1420" i="1"/>
  <c r="O1420" i="1"/>
  <c r="P1420" i="1"/>
  <c r="R1420" i="1"/>
  <c r="S1420" i="1"/>
  <c r="Q1421" i="1"/>
  <c r="O1421" i="1"/>
  <c r="P1421" i="1"/>
  <c r="R1421" i="1"/>
  <c r="S1421" i="1"/>
  <c r="Q1422" i="1"/>
  <c r="O1422" i="1"/>
  <c r="P1422" i="1"/>
  <c r="R1422" i="1"/>
  <c r="S1422" i="1"/>
  <c r="Q1423" i="1"/>
  <c r="O1423" i="1"/>
  <c r="P1423" i="1"/>
  <c r="R1423" i="1"/>
  <c r="S1423" i="1"/>
  <c r="Q1424" i="1"/>
  <c r="O1424" i="1"/>
  <c r="P1424" i="1"/>
  <c r="R1424" i="1"/>
  <c r="S1424" i="1"/>
  <c r="Q1425" i="1"/>
  <c r="O1425" i="1"/>
  <c r="P1425" i="1"/>
  <c r="R1425" i="1"/>
  <c r="S1425" i="1"/>
  <c r="Q1426" i="1"/>
  <c r="O1426" i="1"/>
  <c r="P1426" i="1"/>
  <c r="R1426" i="1"/>
  <c r="S1426" i="1"/>
  <c r="Q1427" i="1"/>
  <c r="O1427" i="1"/>
  <c r="P1427" i="1"/>
  <c r="R1427" i="1"/>
  <c r="S1427" i="1"/>
  <c r="Q1428" i="1"/>
  <c r="O1428" i="1"/>
  <c r="P1428" i="1"/>
  <c r="R1428" i="1"/>
  <c r="S1428" i="1"/>
  <c r="Q1429" i="1"/>
  <c r="O1429" i="1"/>
  <c r="P1429" i="1"/>
  <c r="R1429" i="1"/>
  <c r="S1429" i="1"/>
  <c r="Q1430" i="1"/>
  <c r="O1430" i="1"/>
  <c r="P1430" i="1"/>
  <c r="R1430" i="1"/>
  <c r="S1430" i="1"/>
  <c r="Q1431" i="1"/>
  <c r="O1431" i="1"/>
  <c r="P1431" i="1"/>
  <c r="R1431" i="1"/>
  <c r="S1431" i="1"/>
  <c r="Q1432" i="1"/>
  <c r="O1432" i="1"/>
  <c r="P1432" i="1"/>
  <c r="R1432" i="1"/>
  <c r="S1432" i="1"/>
  <c r="Q1433" i="1"/>
  <c r="O1433" i="1"/>
  <c r="P1433" i="1"/>
  <c r="R1433" i="1"/>
  <c r="S1433" i="1"/>
  <c r="Q1434" i="1"/>
  <c r="O1434" i="1"/>
  <c r="P1434" i="1"/>
  <c r="R1434" i="1"/>
  <c r="S1434" i="1"/>
  <c r="Q1435" i="1"/>
  <c r="O1435" i="1"/>
  <c r="P1435" i="1"/>
  <c r="R1435" i="1"/>
  <c r="S1435" i="1"/>
  <c r="Q1436" i="1"/>
  <c r="O1436" i="1"/>
  <c r="P1436" i="1"/>
  <c r="R1436" i="1"/>
  <c r="S1436" i="1"/>
  <c r="Q1437" i="1"/>
  <c r="O1437" i="1"/>
  <c r="P1437" i="1"/>
  <c r="R1437" i="1"/>
  <c r="S1437" i="1"/>
  <c r="Q1438" i="1"/>
  <c r="O1438" i="1"/>
  <c r="P1438" i="1"/>
  <c r="R1438" i="1"/>
  <c r="S1438" i="1"/>
  <c r="Q1439" i="1"/>
  <c r="O1439" i="1"/>
  <c r="P1439" i="1"/>
  <c r="R1439" i="1"/>
  <c r="S1439" i="1"/>
  <c r="Q1440" i="1"/>
  <c r="O1440" i="1"/>
  <c r="P1440" i="1"/>
  <c r="R1440" i="1"/>
  <c r="S1440" i="1"/>
  <c r="Q1441" i="1"/>
  <c r="O1441" i="1"/>
  <c r="P1441" i="1"/>
  <c r="R1441" i="1"/>
  <c r="S1441" i="1"/>
  <c r="Q1442" i="1"/>
  <c r="O1442" i="1"/>
  <c r="P1442" i="1"/>
  <c r="R1442" i="1"/>
  <c r="S1442" i="1"/>
  <c r="Q1443" i="1"/>
  <c r="O1443" i="1"/>
  <c r="P1443" i="1"/>
  <c r="R1443" i="1"/>
  <c r="S1443" i="1"/>
  <c r="Q1444" i="1"/>
  <c r="O1444" i="1"/>
  <c r="P1444" i="1"/>
  <c r="R1444" i="1"/>
  <c r="S1444" i="1"/>
  <c r="Q1445" i="1"/>
  <c r="O1445" i="1"/>
  <c r="P1445" i="1"/>
  <c r="R1445" i="1"/>
  <c r="S1445" i="1"/>
  <c r="Q1446" i="1"/>
  <c r="O1446" i="1"/>
  <c r="P1446" i="1"/>
  <c r="R1446" i="1"/>
  <c r="S1446" i="1"/>
  <c r="Q1447" i="1"/>
  <c r="O1447" i="1"/>
  <c r="P1447" i="1"/>
  <c r="R1447" i="1"/>
  <c r="S1447" i="1"/>
  <c r="Q1448" i="1"/>
  <c r="O1448" i="1"/>
  <c r="P1448" i="1"/>
  <c r="R1448" i="1"/>
  <c r="S1448" i="1"/>
  <c r="Q1449" i="1"/>
  <c r="O1449" i="1"/>
  <c r="P1449" i="1"/>
  <c r="R1449" i="1"/>
  <c r="S1449" i="1"/>
  <c r="Q1450" i="1"/>
  <c r="O1450" i="1"/>
  <c r="P1450" i="1"/>
  <c r="R1450" i="1"/>
  <c r="S1450" i="1"/>
  <c r="Q1451" i="1"/>
  <c r="O1451" i="1"/>
  <c r="P1451" i="1"/>
  <c r="R1451" i="1"/>
  <c r="S1451" i="1"/>
  <c r="Q1452" i="1"/>
  <c r="O1452" i="1"/>
  <c r="P1452" i="1"/>
  <c r="R1452" i="1"/>
  <c r="S1452" i="1"/>
  <c r="Q1453" i="1"/>
  <c r="O1453" i="1"/>
  <c r="P1453" i="1"/>
  <c r="R1453" i="1"/>
  <c r="S1453" i="1"/>
  <c r="Q1454" i="1"/>
  <c r="O1454" i="1"/>
  <c r="P1454" i="1"/>
  <c r="R1454" i="1"/>
  <c r="S1454" i="1"/>
  <c r="Q1455" i="1"/>
  <c r="O1455" i="1"/>
  <c r="P1455" i="1"/>
  <c r="R1455" i="1"/>
  <c r="S1455" i="1"/>
  <c r="Q1456" i="1"/>
  <c r="O1456" i="1"/>
  <c r="P1456" i="1"/>
  <c r="R1456" i="1"/>
  <c r="S1456" i="1"/>
  <c r="Q1457" i="1"/>
  <c r="O1457" i="1"/>
  <c r="P1457" i="1"/>
  <c r="R1457" i="1"/>
  <c r="S1457" i="1"/>
  <c r="Q1458" i="1"/>
  <c r="O1458" i="1"/>
  <c r="P1458" i="1"/>
  <c r="R1458" i="1"/>
  <c r="S1458" i="1"/>
  <c r="Q1459" i="1"/>
  <c r="O1459" i="1"/>
  <c r="P1459" i="1"/>
  <c r="R1459" i="1"/>
  <c r="S1459" i="1"/>
  <c r="Q1460" i="1"/>
  <c r="O1460" i="1"/>
  <c r="P1460" i="1"/>
  <c r="R1460" i="1"/>
  <c r="S1460" i="1"/>
  <c r="Q1461" i="1"/>
  <c r="O1461" i="1"/>
  <c r="P1461" i="1"/>
  <c r="R1461" i="1"/>
  <c r="S1461" i="1"/>
  <c r="Q1462" i="1"/>
  <c r="O1462" i="1"/>
  <c r="P1462" i="1"/>
  <c r="R1462" i="1"/>
  <c r="S1462" i="1"/>
  <c r="Q1463" i="1"/>
  <c r="O1463" i="1"/>
  <c r="P1463" i="1"/>
  <c r="R1463" i="1"/>
  <c r="S1463" i="1"/>
  <c r="Q1464" i="1"/>
  <c r="O1464" i="1"/>
  <c r="P1464" i="1"/>
  <c r="R1464" i="1"/>
  <c r="S1464" i="1"/>
  <c r="Q1465" i="1"/>
  <c r="O1465" i="1"/>
  <c r="P1465" i="1"/>
  <c r="R1465" i="1"/>
  <c r="S1465" i="1"/>
  <c r="Q1466" i="1"/>
  <c r="O1466" i="1"/>
  <c r="P1466" i="1"/>
  <c r="R1466" i="1"/>
  <c r="S1466" i="1"/>
  <c r="Q1467" i="1"/>
  <c r="O1467" i="1"/>
  <c r="P1467" i="1"/>
  <c r="R1467" i="1"/>
  <c r="S1467" i="1"/>
  <c r="Q1468" i="1"/>
  <c r="O1468" i="1"/>
  <c r="P1468" i="1"/>
  <c r="R1468" i="1"/>
  <c r="S1468" i="1"/>
  <c r="Q1469" i="1"/>
  <c r="O1469" i="1"/>
  <c r="P1469" i="1"/>
  <c r="R1469" i="1"/>
  <c r="S1469" i="1"/>
  <c r="Q1470" i="1"/>
  <c r="O1470" i="1"/>
  <c r="P1470" i="1"/>
  <c r="R1470" i="1"/>
  <c r="S1470" i="1"/>
  <c r="Q1471" i="1"/>
  <c r="O1471" i="1"/>
  <c r="P1471" i="1"/>
  <c r="R1471" i="1"/>
  <c r="S1471" i="1"/>
  <c r="Q1472" i="1"/>
  <c r="O1472" i="1"/>
  <c r="P1472" i="1"/>
  <c r="R1472" i="1"/>
  <c r="S1472" i="1"/>
  <c r="Q1473" i="1"/>
  <c r="O1473" i="1"/>
  <c r="P1473" i="1"/>
  <c r="R1473" i="1"/>
  <c r="S1473" i="1"/>
  <c r="Q1474" i="1"/>
  <c r="O1474" i="1"/>
  <c r="P1474" i="1"/>
  <c r="R1474" i="1"/>
  <c r="S1474" i="1"/>
  <c r="Q1475" i="1"/>
  <c r="O1475" i="1"/>
  <c r="P1475" i="1"/>
  <c r="R1475" i="1"/>
  <c r="S1475" i="1"/>
  <c r="Q1476" i="1"/>
  <c r="O1476" i="1"/>
  <c r="P1476" i="1"/>
  <c r="R1476" i="1"/>
  <c r="S1476" i="1"/>
  <c r="Q1477" i="1"/>
  <c r="O1477" i="1"/>
  <c r="P1477" i="1"/>
  <c r="R1477" i="1"/>
  <c r="S1477" i="1"/>
  <c r="Q1478" i="1"/>
  <c r="O1478" i="1"/>
  <c r="P1478" i="1"/>
  <c r="R1478" i="1"/>
  <c r="S1478" i="1"/>
  <c r="Q1479" i="1"/>
  <c r="O1479" i="1"/>
  <c r="P1479" i="1"/>
  <c r="R1479" i="1"/>
  <c r="S1479" i="1"/>
  <c r="Q1480" i="1"/>
  <c r="O1480" i="1"/>
  <c r="P1480" i="1"/>
  <c r="R1480" i="1"/>
  <c r="S1480" i="1"/>
  <c r="Q1481" i="1"/>
  <c r="O1481" i="1"/>
  <c r="P1481" i="1"/>
  <c r="R1481" i="1"/>
  <c r="S1481" i="1"/>
  <c r="Q1482" i="1"/>
  <c r="O1482" i="1"/>
  <c r="P1482" i="1"/>
  <c r="R1482" i="1"/>
  <c r="S1482" i="1"/>
  <c r="Q1483" i="1"/>
  <c r="O1483" i="1"/>
  <c r="P1483" i="1"/>
  <c r="R1483" i="1"/>
  <c r="S1483" i="1"/>
  <c r="Q1484" i="1"/>
  <c r="O1484" i="1"/>
  <c r="P1484" i="1"/>
  <c r="R1484" i="1"/>
  <c r="S1484" i="1"/>
  <c r="Q1485" i="1"/>
  <c r="O1485" i="1"/>
  <c r="P1485" i="1"/>
  <c r="R1485" i="1"/>
  <c r="S1485" i="1"/>
  <c r="Q1486" i="1"/>
  <c r="O1486" i="1"/>
  <c r="P1486" i="1"/>
  <c r="R1486" i="1"/>
  <c r="S1486" i="1"/>
  <c r="Q1487" i="1"/>
  <c r="O1487" i="1"/>
  <c r="P1487" i="1"/>
  <c r="R1487" i="1"/>
  <c r="S1487" i="1"/>
  <c r="Q1488" i="1"/>
  <c r="O1488" i="1"/>
  <c r="P1488" i="1"/>
  <c r="R1488" i="1"/>
  <c r="S1488" i="1"/>
  <c r="Q1489" i="1"/>
  <c r="O1489" i="1"/>
  <c r="P1489" i="1"/>
  <c r="R1489" i="1"/>
  <c r="S1489" i="1"/>
  <c r="Q1490" i="1"/>
  <c r="O1490" i="1"/>
  <c r="P1490" i="1"/>
  <c r="R1490" i="1"/>
  <c r="S1490" i="1"/>
  <c r="Q1491" i="1"/>
  <c r="O1491" i="1"/>
  <c r="P1491" i="1"/>
  <c r="R1491" i="1"/>
  <c r="S1491" i="1"/>
  <c r="Q1492" i="1"/>
  <c r="O1492" i="1"/>
  <c r="P1492" i="1"/>
  <c r="R1492" i="1"/>
  <c r="S1492" i="1"/>
  <c r="Q1493" i="1"/>
  <c r="O1493" i="1"/>
  <c r="P1493" i="1"/>
  <c r="R1493" i="1"/>
  <c r="S1493" i="1"/>
  <c r="Q1494" i="1"/>
  <c r="O1494" i="1"/>
  <c r="P1494" i="1"/>
  <c r="R1494" i="1"/>
  <c r="S1494" i="1"/>
  <c r="Q1495" i="1"/>
  <c r="O1495" i="1"/>
  <c r="P1495" i="1"/>
  <c r="R1495" i="1"/>
  <c r="S1495" i="1"/>
  <c r="Q1496" i="1"/>
  <c r="O1496" i="1"/>
  <c r="P1496" i="1"/>
  <c r="R1496" i="1"/>
  <c r="S1496" i="1"/>
  <c r="Q1497" i="1"/>
  <c r="O1497" i="1"/>
  <c r="P1497" i="1"/>
  <c r="R1497" i="1"/>
  <c r="S1497" i="1"/>
  <c r="Q1498" i="1"/>
  <c r="O1498" i="1"/>
  <c r="P1498" i="1"/>
  <c r="R1498" i="1"/>
  <c r="S1498" i="1"/>
  <c r="Q1499" i="1"/>
  <c r="O1499" i="1"/>
  <c r="P1499" i="1"/>
  <c r="R1499" i="1"/>
  <c r="S1499" i="1"/>
  <c r="Q1500" i="1"/>
  <c r="O1500" i="1"/>
  <c r="P1500" i="1"/>
  <c r="R1500" i="1"/>
  <c r="S1500" i="1"/>
  <c r="Q1501" i="1"/>
  <c r="O1501" i="1"/>
  <c r="P1501" i="1"/>
  <c r="R1501" i="1"/>
  <c r="S1501" i="1"/>
  <c r="Q1502" i="1"/>
  <c r="O1502" i="1"/>
  <c r="P1502" i="1"/>
  <c r="R1502" i="1"/>
  <c r="S1502" i="1"/>
  <c r="Q1503" i="1"/>
  <c r="O1503" i="1"/>
  <c r="P1503" i="1"/>
  <c r="R1503" i="1"/>
  <c r="S1503" i="1"/>
  <c r="Q1504" i="1"/>
  <c r="O1504" i="1"/>
  <c r="P1504" i="1"/>
  <c r="R1504" i="1"/>
  <c r="S1504" i="1"/>
  <c r="Q1505" i="1"/>
  <c r="O1505" i="1"/>
  <c r="P1505" i="1"/>
  <c r="R1505" i="1"/>
  <c r="S1505" i="1"/>
  <c r="Q1506" i="1"/>
  <c r="O1506" i="1"/>
  <c r="P1506" i="1"/>
  <c r="R1506" i="1"/>
  <c r="S1506" i="1"/>
  <c r="Q1507" i="1"/>
  <c r="O1507" i="1"/>
  <c r="P1507" i="1"/>
  <c r="R1507" i="1"/>
  <c r="S1507" i="1"/>
  <c r="Q1508" i="1"/>
  <c r="O1508" i="1"/>
  <c r="P1508" i="1"/>
  <c r="R1508" i="1"/>
  <c r="S1508" i="1"/>
  <c r="Q1509" i="1"/>
  <c r="O1509" i="1"/>
  <c r="P1509" i="1"/>
  <c r="R1509" i="1"/>
  <c r="S1509" i="1"/>
  <c r="Q1510" i="1"/>
  <c r="O1510" i="1"/>
  <c r="P1510" i="1"/>
  <c r="R1510" i="1"/>
  <c r="S1510" i="1"/>
  <c r="Q1511" i="1"/>
  <c r="O1511" i="1"/>
  <c r="P1511" i="1"/>
  <c r="R1511" i="1"/>
  <c r="S1511" i="1"/>
  <c r="Q1512" i="1"/>
  <c r="O1512" i="1"/>
  <c r="P1512" i="1"/>
  <c r="R1512" i="1"/>
  <c r="S1512" i="1"/>
  <c r="Q1513" i="1"/>
  <c r="O1513" i="1"/>
  <c r="P1513" i="1"/>
  <c r="R1513" i="1"/>
  <c r="S1513" i="1"/>
  <c r="Q1514" i="1"/>
  <c r="O1514" i="1"/>
  <c r="P1514" i="1"/>
  <c r="R1514" i="1"/>
  <c r="S1514" i="1"/>
  <c r="Q1515" i="1"/>
  <c r="O1515" i="1"/>
  <c r="P1515" i="1"/>
  <c r="R1515" i="1"/>
  <c r="S1515" i="1"/>
  <c r="Q1516" i="1"/>
  <c r="O1516" i="1"/>
  <c r="P1516" i="1"/>
  <c r="R1516" i="1"/>
  <c r="S1516" i="1"/>
  <c r="Q1517" i="1"/>
  <c r="O1517" i="1"/>
  <c r="P1517" i="1"/>
  <c r="R1517" i="1"/>
  <c r="S1517" i="1"/>
  <c r="Q1518" i="1"/>
  <c r="O1518" i="1"/>
  <c r="P1518" i="1"/>
  <c r="R1518" i="1"/>
  <c r="S1518" i="1"/>
  <c r="Q1519" i="1"/>
  <c r="O1519" i="1"/>
  <c r="P1519" i="1"/>
  <c r="R1519" i="1"/>
  <c r="S1519" i="1"/>
  <c r="Q1520" i="1"/>
  <c r="O1520" i="1"/>
  <c r="P1520" i="1"/>
  <c r="R1520" i="1"/>
  <c r="S1520" i="1"/>
  <c r="Q1521" i="1"/>
  <c r="O1521" i="1"/>
  <c r="P1521" i="1"/>
  <c r="R1521" i="1"/>
  <c r="S1521" i="1"/>
  <c r="Q1522" i="1"/>
  <c r="O1522" i="1"/>
  <c r="P1522" i="1"/>
  <c r="R1522" i="1"/>
  <c r="S1522" i="1"/>
  <c r="Q1523" i="1"/>
  <c r="O1523" i="1"/>
  <c r="P1523" i="1"/>
  <c r="R1523" i="1"/>
  <c r="S1523" i="1"/>
  <c r="Q1524" i="1"/>
  <c r="O1524" i="1"/>
  <c r="P1524" i="1"/>
  <c r="R1524" i="1"/>
  <c r="S1524" i="1"/>
  <c r="Q1525" i="1"/>
  <c r="O1525" i="1"/>
  <c r="P1525" i="1"/>
  <c r="R1525" i="1"/>
  <c r="S1525" i="1"/>
  <c r="Q1526" i="1"/>
  <c r="O1526" i="1"/>
  <c r="P1526" i="1"/>
  <c r="R1526" i="1"/>
  <c r="S1526" i="1"/>
  <c r="Q1527" i="1"/>
  <c r="O1527" i="1"/>
  <c r="P1527" i="1"/>
  <c r="R1527" i="1"/>
  <c r="S1527" i="1"/>
  <c r="Q1528" i="1"/>
  <c r="O1528" i="1"/>
  <c r="P1528" i="1"/>
  <c r="R1528" i="1"/>
  <c r="S1528" i="1"/>
  <c r="Q1529" i="1"/>
  <c r="O1529" i="1"/>
  <c r="P1529" i="1"/>
  <c r="R1529" i="1"/>
  <c r="S1529" i="1"/>
  <c r="Q1530" i="1"/>
  <c r="O1530" i="1"/>
  <c r="P1530" i="1"/>
  <c r="R1530" i="1"/>
  <c r="S1530" i="1"/>
  <c r="Q1531" i="1"/>
  <c r="O1531" i="1"/>
  <c r="P1531" i="1"/>
  <c r="R1531" i="1"/>
  <c r="S1531" i="1"/>
  <c r="Q1532" i="1"/>
  <c r="O1532" i="1"/>
  <c r="P1532" i="1"/>
  <c r="R1532" i="1"/>
  <c r="S1532" i="1"/>
  <c r="Q1533" i="1"/>
  <c r="O1533" i="1"/>
  <c r="P1533" i="1"/>
  <c r="R1533" i="1"/>
  <c r="S1533" i="1"/>
  <c r="Q1534" i="1"/>
  <c r="O1534" i="1"/>
  <c r="P1534" i="1"/>
  <c r="R1534" i="1"/>
  <c r="S1534" i="1"/>
  <c r="Q1535" i="1"/>
  <c r="O1535" i="1"/>
  <c r="P1535" i="1"/>
  <c r="R1535" i="1"/>
  <c r="S1535" i="1"/>
  <c r="Q1536" i="1"/>
  <c r="O1536" i="1"/>
  <c r="P1536" i="1"/>
  <c r="R1536" i="1"/>
  <c r="S1536" i="1"/>
  <c r="Q1537" i="1"/>
  <c r="O1537" i="1"/>
  <c r="P1537" i="1"/>
  <c r="R1537" i="1"/>
  <c r="S1537" i="1"/>
  <c r="Q1538" i="1"/>
  <c r="O1538" i="1"/>
  <c r="P1538" i="1"/>
  <c r="R1538" i="1"/>
  <c r="S1538" i="1"/>
  <c r="Q1539" i="1"/>
  <c r="O1539" i="1"/>
  <c r="P1539" i="1"/>
  <c r="R1539" i="1"/>
  <c r="S1539" i="1"/>
  <c r="Q1540" i="1"/>
  <c r="O1540" i="1"/>
  <c r="P1540" i="1"/>
  <c r="R1540" i="1"/>
  <c r="S1540" i="1"/>
  <c r="Q1541" i="1"/>
  <c r="O1541" i="1"/>
  <c r="P1541" i="1"/>
  <c r="R1541" i="1"/>
  <c r="S1541" i="1"/>
  <c r="Q1542" i="1"/>
  <c r="O1542" i="1"/>
  <c r="P1542" i="1"/>
  <c r="R1542" i="1"/>
  <c r="S1542" i="1"/>
  <c r="Q1543" i="1"/>
  <c r="O1543" i="1"/>
  <c r="P1543" i="1"/>
  <c r="R1543" i="1"/>
  <c r="S1543" i="1"/>
  <c r="Q1544" i="1"/>
  <c r="O1544" i="1"/>
  <c r="P1544" i="1"/>
  <c r="R1544" i="1"/>
  <c r="S1544" i="1"/>
  <c r="Q1545" i="1"/>
  <c r="O1545" i="1"/>
  <c r="P1545" i="1"/>
  <c r="R1545" i="1"/>
  <c r="S1545" i="1"/>
  <c r="Q1546" i="1"/>
  <c r="O1546" i="1"/>
  <c r="P1546" i="1"/>
  <c r="R1546" i="1"/>
  <c r="S1546" i="1"/>
  <c r="Q1547" i="1"/>
  <c r="O1547" i="1"/>
  <c r="P1547" i="1"/>
  <c r="R1547" i="1"/>
  <c r="S1547" i="1"/>
  <c r="Q1548" i="1"/>
  <c r="O1548" i="1"/>
  <c r="P1548" i="1"/>
  <c r="R1548" i="1"/>
  <c r="S1548" i="1"/>
  <c r="Q1549" i="1"/>
  <c r="O1549" i="1"/>
  <c r="P1549" i="1"/>
  <c r="R1549" i="1"/>
  <c r="S1549" i="1"/>
  <c r="Q1550" i="1"/>
  <c r="O1550" i="1"/>
  <c r="P1550" i="1"/>
  <c r="R1550" i="1"/>
  <c r="S1550" i="1"/>
  <c r="Q1551" i="1"/>
  <c r="O1551" i="1"/>
  <c r="P1551" i="1"/>
  <c r="R1551" i="1"/>
  <c r="S1551" i="1"/>
  <c r="Q1552" i="1"/>
  <c r="O1552" i="1"/>
  <c r="P1552" i="1"/>
  <c r="R1552" i="1"/>
  <c r="S1552" i="1"/>
  <c r="Q1553" i="1"/>
  <c r="O1553" i="1"/>
  <c r="P1553" i="1"/>
  <c r="R1553" i="1"/>
  <c r="S1553" i="1"/>
  <c r="Q1554" i="1"/>
  <c r="O1554" i="1"/>
  <c r="P1554" i="1"/>
  <c r="R1554" i="1"/>
  <c r="S1554" i="1"/>
  <c r="Q1555" i="1"/>
  <c r="O1555" i="1"/>
  <c r="P1555" i="1"/>
  <c r="R1555" i="1"/>
  <c r="S1555" i="1"/>
  <c r="Q1556" i="1"/>
  <c r="O1556" i="1"/>
  <c r="P1556" i="1"/>
  <c r="R1556" i="1"/>
  <c r="S1556" i="1"/>
  <c r="Q1557" i="1"/>
  <c r="O1557" i="1"/>
  <c r="P1557" i="1"/>
  <c r="R1557" i="1"/>
  <c r="S1557" i="1"/>
  <c r="Q1558" i="1"/>
  <c r="O1558" i="1"/>
  <c r="P1558" i="1"/>
  <c r="R1558" i="1"/>
  <c r="S1558" i="1"/>
  <c r="Q1559" i="1"/>
  <c r="O1559" i="1"/>
  <c r="P1559" i="1"/>
  <c r="R1559" i="1"/>
  <c r="S1559" i="1"/>
  <c r="Q1560" i="1"/>
  <c r="O1560" i="1"/>
  <c r="P1560" i="1"/>
  <c r="R1560" i="1"/>
  <c r="S1560" i="1"/>
  <c r="Q1561" i="1"/>
  <c r="O1561" i="1"/>
  <c r="P1561" i="1"/>
  <c r="R1561" i="1"/>
  <c r="S1561" i="1"/>
  <c r="Q1562" i="1"/>
  <c r="O1562" i="1"/>
  <c r="P1562" i="1"/>
  <c r="R1562" i="1"/>
  <c r="S1562" i="1"/>
  <c r="Q1563" i="1"/>
  <c r="O1563" i="1"/>
  <c r="P1563" i="1"/>
  <c r="R1563" i="1"/>
  <c r="S1563" i="1"/>
  <c r="Q1564" i="1"/>
  <c r="O1564" i="1"/>
  <c r="P1564" i="1"/>
  <c r="R1564" i="1"/>
  <c r="S1564" i="1"/>
  <c r="Q1565" i="1"/>
  <c r="O1565" i="1"/>
  <c r="P1565" i="1"/>
  <c r="R1565" i="1"/>
  <c r="S1565" i="1"/>
  <c r="Q1566" i="1"/>
  <c r="O1566" i="1"/>
  <c r="P1566" i="1"/>
  <c r="R1566" i="1"/>
  <c r="S1566" i="1"/>
  <c r="Q1567" i="1"/>
  <c r="O1567" i="1"/>
  <c r="P1567" i="1"/>
  <c r="R1567" i="1"/>
  <c r="S1567" i="1"/>
  <c r="Q1568" i="1"/>
  <c r="O1568" i="1"/>
  <c r="P1568" i="1"/>
  <c r="R1568" i="1"/>
  <c r="S1568" i="1"/>
  <c r="Q1569" i="1"/>
  <c r="O1569" i="1"/>
  <c r="P1569" i="1"/>
  <c r="R1569" i="1"/>
  <c r="S1569" i="1"/>
  <c r="Q1570" i="1"/>
  <c r="O1570" i="1"/>
  <c r="P1570" i="1"/>
  <c r="R1570" i="1"/>
  <c r="S1570" i="1"/>
  <c r="Q1571" i="1"/>
  <c r="O1571" i="1"/>
  <c r="P1571" i="1"/>
  <c r="R1571" i="1"/>
  <c r="S1571" i="1"/>
  <c r="Q1572" i="1"/>
  <c r="O1572" i="1"/>
  <c r="P1572" i="1"/>
  <c r="R1572" i="1"/>
  <c r="S1572" i="1"/>
  <c r="Q1573" i="1"/>
  <c r="O1573" i="1"/>
  <c r="P1573" i="1"/>
  <c r="R1573" i="1"/>
  <c r="S1573" i="1"/>
  <c r="Q1574" i="1"/>
  <c r="O1574" i="1"/>
  <c r="P1574" i="1"/>
  <c r="R1574" i="1"/>
  <c r="S1574" i="1"/>
  <c r="Q1575" i="1"/>
  <c r="O1575" i="1"/>
  <c r="P1575" i="1"/>
  <c r="R1575" i="1"/>
  <c r="S1575" i="1"/>
  <c r="Q1576" i="1"/>
  <c r="O1576" i="1"/>
  <c r="P1576" i="1"/>
  <c r="R1576" i="1"/>
  <c r="S1576" i="1"/>
  <c r="Q1577" i="1"/>
  <c r="O1577" i="1"/>
  <c r="P1577" i="1"/>
  <c r="R1577" i="1"/>
  <c r="S1577" i="1"/>
  <c r="Q1578" i="1"/>
  <c r="O1578" i="1"/>
  <c r="P1578" i="1"/>
  <c r="R1578" i="1"/>
  <c r="S1578" i="1"/>
  <c r="Q1579" i="1"/>
  <c r="O1579" i="1"/>
  <c r="P1579" i="1"/>
  <c r="R1579" i="1"/>
  <c r="S1579" i="1"/>
  <c r="Q1580" i="1"/>
  <c r="O1580" i="1"/>
  <c r="P1580" i="1"/>
  <c r="R1580" i="1"/>
  <c r="S1580" i="1"/>
  <c r="Q1581" i="1"/>
  <c r="O1581" i="1"/>
  <c r="P1581" i="1"/>
  <c r="R1581" i="1"/>
  <c r="S1581" i="1"/>
  <c r="Q1582" i="1"/>
  <c r="O1582" i="1"/>
  <c r="P1582" i="1"/>
  <c r="R1582" i="1"/>
  <c r="S1582" i="1"/>
  <c r="Q1583" i="1"/>
  <c r="O1583" i="1"/>
  <c r="P1583" i="1"/>
  <c r="R1583" i="1"/>
  <c r="S1583" i="1"/>
  <c r="Q1584" i="1"/>
  <c r="O1584" i="1"/>
  <c r="P1584" i="1"/>
  <c r="R1584" i="1"/>
  <c r="S1584" i="1"/>
  <c r="Q1585" i="1"/>
  <c r="O1585" i="1"/>
  <c r="P1585" i="1"/>
  <c r="R1585" i="1"/>
  <c r="S1585" i="1"/>
  <c r="Q1586" i="1"/>
  <c r="O1586" i="1"/>
  <c r="P1586" i="1"/>
  <c r="R1586" i="1"/>
  <c r="S1586" i="1"/>
  <c r="Q1587" i="1"/>
  <c r="O1587" i="1"/>
  <c r="P1587" i="1"/>
  <c r="R1587" i="1"/>
  <c r="S1587" i="1"/>
  <c r="Q1588" i="1"/>
  <c r="O1588" i="1"/>
  <c r="P1588" i="1"/>
  <c r="R1588" i="1"/>
  <c r="S1588" i="1"/>
  <c r="Q1589" i="1"/>
  <c r="O1589" i="1"/>
  <c r="P1589" i="1"/>
  <c r="R1589" i="1"/>
  <c r="S1589" i="1"/>
  <c r="Q1590" i="1"/>
  <c r="O1590" i="1"/>
  <c r="P1590" i="1"/>
  <c r="R1590" i="1"/>
  <c r="S1590" i="1"/>
  <c r="Q1591" i="1"/>
  <c r="O1591" i="1"/>
  <c r="P1591" i="1"/>
  <c r="R1591" i="1"/>
  <c r="S1591" i="1"/>
  <c r="Q1592" i="1"/>
  <c r="O1592" i="1"/>
  <c r="P1592" i="1"/>
  <c r="R1592" i="1"/>
  <c r="S1592" i="1"/>
  <c r="Q1593" i="1"/>
  <c r="O1593" i="1"/>
  <c r="P1593" i="1"/>
  <c r="R1593" i="1"/>
  <c r="S1593" i="1"/>
  <c r="Q1594" i="1"/>
  <c r="O1594" i="1"/>
  <c r="P1594" i="1"/>
  <c r="R1594" i="1"/>
  <c r="S1594" i="1"/>
  <c r="Q1595" i="1"/>
  <c r="O1595" i="1"/>
  <c r="P1595" i="1"/>
  <c r="R1595" i="1"/>
  <c r="S1595" i="1"/>
  <c r="Q1596" i="1"/>
  <c r="O1596" i="1"/>
  <c r="P1596" i="1"/>
  <c r="R1596" i="1"/>
  <c r="S1596" i="1"/>
  <c r="Q1597" i="1"/>
  <c r="O1597" i="1"/>
  <c r="P1597" i="1"/>
  <c r="R1597" i="1"/>
  <c r="S1597" i="1"/>
  <c r="Q1598" i="1"/>
  <c r="O1598" i="1"/>
  <c r="P1598" i="1"/>
  <c r="R1598" i="1"/>
  <c r="S1598" i="1"/>
  <c r="Q1599" i="1"/>
  <c r="O1599" i="1"/>
  <c r="P1599" i="1"/>
  <c r="R1599" i="1"/>
  <c r="S1599" i="1"/>
  <c r="Q1600" i="1"/>
  <c r="O1600" i="1"/>
  <c r="P1600" i="1"/>
  <c r="R1600" i="1"/>
  <c r="S1600" i="1"/>
  <c r="Q1601" i="1"/>
  <c r="O1601" i="1"/>
  <c r="P1601" i="1"/>
  <c r="R1601" i="1"/>
  <c r="S1601" i="1"/>
  <c r="Q1602" i="1"/>
  <c r="O1602" i="1"/>
  <c r="P1602" i="1"/>
  <c r="R1602" i="1"/>
  <c r="S1602" i="1"/>
  <c r="Q1603" i="1"/>
  <c r="O1603" i="1"/>
  <c r="P1603" i="1"/>
  <c r="R1603" i="1"/>
  <c r="S1603" i="1"/>
  <c r="Q1604" i="1"/>
  <c r="O1604" i="1"/>
  <c r="P1604" i="1"/>
  <c r="R1604" i="1"/>
  <c r="S1604" i="1"/>
  <c r="Q1605" i="1"/>
  <c r="O1605" i="1"/>
  <c r="P1605" i="1"/>
  <c r="R1605" i="1"/>
  <c r="S1605" i="1"/>
  <c r="Q1606" i="1"/>
  <c r="O1606" i="1"/>
  <c r="P1606" i="1"/>
  <c r="R1606" i="1"/>
  <c r="S1606" i="1"/>
  <c r="Q1607" i="1"/>
  <c r="O1607" i="1"/>
  <c r="P1607" i="1"/>
  <c r="R1607" i="1"/>
  <c r="S1607" i="1"/>
  <c r="Q1608" i="1"/>
  <c r="O1608" i="1"/>
  <c r="P1608" i="1"/>
  <c r="R1608" i="1"/>
  <c r="S1608" i="1"/>
  <c r="Q1609" i="1"/>
  <c r="O1609" i="1"/>
  <c r="P1609" i="1"/>
  <c r="R1609" i="1"/>
  <c r="S1609" i="1"/>
  <c r="Q1610" i="1"/>
  <c r="O1610" i="1"/>
  <c r="P1610" i="1"/>
  <c r="R1610" i="1"/>
  <c r="S1610" i="1"/>
  <c r="Q1611" i="1"/>
  <c r="O1611" i="1"/>
  <c r="P1611" i="1"/>
  <c r="R1611" i="1"/>
  <c r="S1611" i="1"/>
  <c r="Q1612" i="1"/>
  <c r="O1612" i="1"/>
  <c r="P1612" i="1"/>
  <c r="R1612" i="1"/>
  <c r="S1612" i="1"/>
  <c r="Q1613" i="1"/>
  <c r="O1613" i="1"/>
  <c r="P1613" i="1"/>
  <c r="R1613" i="1"/>
  <c r="S1613" i="1"/>
  <c r="Q1614" i="1"/>
  <c r="O1614" i="1"/>
  <c r="P1614" i="1"/>
  <c r="R1614" i="1"/>
  <c r="S1614" i="1"/>
  <c r="Q1615" i="1"/>
  <c r="O1615" i="1"/>
  <c r="P1615" i="1"/>
  <c r="R1615" i="1"/>
  <c r="S1615" i="1"/>
  <c r="Q1616" i="1"/>
  <c r="O1616" i="1"/>
  <c r="P1616" i="1"/>
  <c r="R1616" i="1"/>
  <c r="S1616" i="1"/>
  <c r="Q1617" i="1"/>
  <c r="O1617" i="1"/>
  <c r="P1617" i="1"/>
  <c r="R1617" i="1"/>
  <c r="S1617" i="1"/>
  <c r="Q1618" i="1"/>
  <c r="O1618" i="1"/>
  <c r="P1618" i="1"/>
  <c r="R1618" i="1"/>
  <c r="S1618" i="1"/>
  <c r="Q1619" i="1"/>
  <c r="O1619" i="1"/>
  <c r="P1619" i="1"/>
  <c r="R1619" i="1"/>
  <c r="S1619" i="1"/>
  <c r="Q1620" i="1"/>
  <c r="O1620" i="1"/>
  <c r="P1620" i="1"/>
  <c r="R1620" i="1"/>
  <c r="S1620" i="1"/>
  <c r="Q1621" i="1"/>
  <c r="O1621" i="1"/>
  <c r="P1621" i="1"/>
  <c r="R1621" i="1"/>
  <c r="S1621" i="1"/>
  <c r="Q1622" i="1"/>
  <c r="O1622" i="1"/>
  <c r="P1622" i="1"/>
  <c r="R1622" i="1"/>
  <c r="S1622" i="1"/>
  <c r="Q1623" i="1"/>
  <c r="O1623" i="1"/>
  <c r="P1623" i="1"/>
  <c r="R1623" i="1"/>
  <c r="S1623" i="1"/>
  <c r="Q1624" i="1"/>
  <c r="O1624" i="1"/>
  <c r="P1624" i="1"/>
  <c r="R1624" i="1"/>
  <c r="S1624" i="1"/>
  <c r="Q1625" i="1"/>
  <c r="O1625" i="1"/>
  <c r="P1625" i="1"/>
  <c r="R1625" i="1"/>
  <c r="S1625" i="1"/>
  <c r="Q1626" i="1"/>
  <c r="O1626" i="1"/>
  <c r="P1626" i="1"/>
  <c r="R1626" i="1"/>
  <c r="S1626" i="1"/>
  <c r="Q1627" i="1"/>
  <c r="O1627" i="1"/>
  <c r="P1627" i="1"/>
  <c r="R1627" i="1"/>
  <c r="S1627" i="1"/>
  <c r="Q1628" i="1"/>
  <c r="O1628" i="1"/>
  <c r="P1628" i="1"/>
  <c r="R1628" i="1"/>
  <c r="S1628" i="1"/>
  <c r="Q1629" i="1"/>
  <c r="O1629" i="1"/>
  <c r="P1629" i="1"/>
  <c r="R1629" i="1"/>
  <c r="S1629" i="1"/>
  <c r="Q1630" i="1"/>
  <c r="O1630" i="1"/>
  <c r="P1630" i="1"/>
  <c r="R1630" i="1"/>
  <c r="S1630" i="1"/>
  <c r="Q1631" i="1"/>
  <c r="O1631" i="1"/>
  <c r="P1631" i="1"/>
  <c r="R1631" i="1"/>
  <c r="S1631" i="1"/>
  <c r="Q1632" i="1"/>
  <c r="O1632" i="1"/>
  <c r="P1632" i="1"/>
  <c r="R1632" i="1"/>
  <c r="S1632" i="1"/>
  <c r="Q1633" i="1"/>
  <c r="O1633" i="1"/>
  <c r="P1633" i="1"/>
  <c r="R1633" i="1"/>
  <c r="S1633" i="1"/>
  <c r="Q1634" i="1"/>
  <c r="O1634" i="1"/>
  <c r="P1634" i="1"/>
  <c r="R1634" i="1"/>
  <c r="S1634" i="1"/>
  <c r="Q1635" i="1"/>
  <c r="O1635" i="1"/>
  <c r="P1635" i="1"/>
  <c r="R1635" i="1"/>
  <c r="S1635" i="1"/>
  <c r="Q1636" i="1"/>
  <c r="O1636" i="1"/>
  <c r="P1636" i="1"/>
  <c r="R1636" i="1"/>
  <c r="S1636" i="1"/>
  <c r="Q1637" i="1"/>
  <c r="O1637" i="1"/>
  <c r="P1637" i="1"/>
  <c r="R1637" i="1"/>
  <c r="S1637" i="1"/>
  <c r="Q1638" i="1"/>
  <c r="O1638" i="1"/>
  <c r="P1638" i="1"/>
  <c r="R1638" i="1"/>
  <c r="S1638" i="1"/>
  <c r="Q1639" i="1"/>
  <c r="O1639" i="1"/>
  <c r="P1639" i="1"/>
  <c r="R1639" i="1"/>
  <c r="S1639" i="1"/>
  <c r="Q1640" i="1"/>
  <c r="O1640" i="1"/>
  <c r="P1640" i="1"/>
  <c r="R1640" i="1"/>
  <c r="S1640" i="1"/>
  <c r="Q1641" i="1"/>
  <c r="O1641" i="1"/>
  <c r="P1641" i="1"/>
  <c r="R1641" i="1"/>
  <c r="S1641" i="1"/>
  <c r="Q1642" i="1"/>
  <c r="O1642" i="1"/>
  <c r="P1642" i="1"/>
  <c r="R1642" i="1"/>
  <c r="S1642" i="1"/>
  <c r="Q1643" i="1"/>
  <c r="O1643" i="1"/>
  <c r="P1643" i="1"/>
  <c r="R1643" i="1"/>
  <c r="S1643" i="1"/>
  <c r="Q1644" i="1"/>
  <c r="O1644" i="1"/>
  <c r="P1644" i="1"/>
  <c r="R1644" i="1"/>
  <c r="S1644" i="1"/>
  <c r="Q1645" i="1"/>
  <c r="O1645" i="1"/>
  <c r="P1645" i="1"/>
  <c r="R1645" i="1"/>
  <c r="S1645" i="1"/>
  <c r="Q1646" i="1"/>
  <c r="O1646" i="1"/>
  <c r="P1646" i="1"/>
  <c r="R1646" i="1"/>
  <c r="S1646" i="1"/>
  <c r="Q1647" i="1"/>
  <c r="O1647" i="1"/>
  <c r="P1647" i="1"/>
  <c r="R1647" i="1"/>
  <c r="S1647" i="1"/>
  <c r="Q1648" i="1"/>
  <c r="O1648" i="1"/>
  <c r="P1648" i="1"/>
  <c r="R1648" i="1"/>
  <c r="S1648" i="1"/>
  <c r="Q1649" i="1"/>
  <c r="O1649" i="1"/>
  <c r="P1649" i="1"/>
  <c r="R1649" i="1"/>
  <c r="S1649" i="1"/>
  <c r="Q1650" i="1"/>
  <c r="O1650" i="1"/>
  <c r="P1650" i="1"/>
  <c r="R1650" i="1"/>
  <c r="S1650" i="1"/>
  <c r="Q1651" i="1"/>
  <c r="O1651" i="1"/>
  <c r="P1651" i="1"/>
  <c r="R1651" i="1"/>
  <c r="S1651" i="1"/>
  <c r="Q1652" i="1"/>
  <c r="O1652" i="1"/>
  <c r="P1652" i="1"/>
  <c r="R1652" i="1"/>
  <c r="S1652" i="1"/>
  <c r="Q1653" i="1"/>
  <c r="O1653" i="1"/>
  <c r="P1653" i="1"/>
  <c r="R1653" i="1"/>
  <c r="S1653" i="1"/>
  <c r="Q1654" i="1"/>
  <c r="O1654" i="1"/>
  <c r="P1654" i="1"/>
  <c r="R1654" i="1"/>
  <c r="S1654" i="1"/>
  <c r="Q1655" i="1"/>
  <c r="O1655" i="1"/>
  <c r="P1655" i="1"/>
  <c r="R1655" i="1"/>
  <c r="S1655" i="1"/>
  <c r="Q1656" i="1"/>
  <c r="O1656" i="1"/>
  <c r="P1656" i="1"/>
  <c r="R1656" i="1"/>
  <c r="S1656" i="1"/>
  <c r="Q1657" i="1"/>
  <c r="O1657" i="1"/>
  <c r="P1657" i="1"/>
  <c r="R1657" i="1"/>
  <c r="S1657" i="1"/>
  <c r="Q1658" i="1"/>
  <c r="O1658" i="1"/>
  <c r="P1658" i="1"/>
  <c r="R1658" i="1"/>
  <c r="S1658" i="1"/>
  <c r="Q1659" i="1"/>
  <c r="O1659" i="1"/>
  <c r="P1659" i="1"/>
  <c r="R1659" i="1"/>
  <c r="S1659" i="1"/>
  <c r="Q1660" i="1"/>
  <c r="O1660" i="1"/>
  <c r="P1660" i="1"/>
  <c r="R1660" i="1"/>
  <c r="S1660" i="1"/>
  <c r="Q1661" i="1"/>
  <c r="O1661" i="1"/>
  <c r="P1661" i="1"/>
  <c r="R1661" i="1"/>
  <c r="S1661" i="1"/>
  <c r="Q1662" i="1"/>
  <c r="O1662" i="1"/>
  <c r="P1662" i="1"/>
  <c r="R1662" i="1"/>
  <c r="S1662" i="1"/>
  <c r="Q1663" i="1"/>
  <c r="O1663" i="1"/>
  <c r="P1663" i="1"/>
  <c r="R1663" i="1"/>
  <c r="S1663" i="1"/>
  <c r="Q1664" i="1"/>
  <c r="O1664" i="1"/>
  <c r="P1664" i="1"/>
  <c r="R1664" i="1"/>
  <c r="S1664" i="1"/>
  <c r="Q1665" i="1"/>
  <c r="O1665" i="1"/>
  <c r="P1665" i="1"/>
  <c r="R1665" i="1"/>
  <c r="S1665" i="1"/>
  <c r="Q1666" i="1"/>
  <c r="O1666" i="1"/>
  <c r="P1666" i="1"/>
  <c r="R1666" i="1"/>
  <c r="S1666" i="1"/>
  <c r="Q1667" i="1"/>
  <c r="O1667" i="1"/>
  <c r="P1667" i="1"/>
  <c r="R1667" i="1"/>
  <c r="S1667" i="1"/>
  <c r="Q1668" i="1"/>
  <c r="O1668" i="1"/>
  <c r="P1668" i="1"/>
  <c r="R1668" i="1"/>
  <c r="S1668" i="1"/>
  <c r="Q1669" i="1"/>
  <c r="O1669" i="1"/>
  <c r="P1669" i="1"/>
  <c r="R1669" i="1"/>
  <c r="S1669" i="1"/>
  <c r="Q1670" i="1"/>
  <c r="O1670" i="1"/>
  <c r="P1670" i="1"/>
  <c r="R1670" i="1"/>
  <c r="S1670" i="1"/>
  <c r="Q1671" i="1"/>
  <c r="O1671" i="1"/>
  <c r="P1671" i="1"/>
  <c r="R1671" i="1"/>
  <c r="S1671" i="1"/>
  <c r="Q1672" i="1"/>
  <c r="O1672" i="1"/>
  <c r="P1672" i="1"/>
  <c r="R1672" i="1"/>
  <c r="S1672" i="1"/>
  <c r="Q1673" i="1"/>
  <c r="O1673" i="1"/>
  <c r="P1673" i="1"/>
  <c r="R1673" i="1"/>
  <c r="S1673" i="1"/>
  <c r="Q1674" i="1"/>
  <c r="O1674" i="1"/>
  <c r="P1674" i="1"/>
  <c r="R1674" i="1"/>
  <c r="S1674" i="1"/>
  <c r="Q1675" i="1"/>
  <c r="O1675" i="1"/>
  <c r="P1675" i="1"/>
  <c r="R1675" i="1"/>
  <c r="S1675" i="1"/>
  <c r="Q1676" i="1"/>
  <c r="O1676" i="1"/>
  <c r="P1676" i="1"/>
  <c r="R1676" i="1"/>
  <c r="S1676" i="1"/>
  <c r="Q1677" i="1"/>
  <c r="O1677" i="1"/>
  <c r="P1677" i="1"/>
  <c r="R1677" i="1"/>
  <c r="S1677" i="1"/>
  <c r="Q1678" i="1"/>
  <c r="O1678" i="1"/>
  <c r="P1678" i="1"/>
  <c r="R1678" i="1"/>
  <c r="S1678" i="1"/>
  <c r="Q1679" i="1"/>
  <c r="O1679" i="1"/>
  <c r="P1679" i="1"/>
  <c r="R1679" i="1"/>
  <c r="S1679" i="1"/>
  <c r="Q1680" i="1"/>
  <c r="O1680" i="1"/>
  <c r="P1680" i="1"/>
  <c r="R1680" i="1"/>
  <c r="S1680" i="1"/>
  <c r="Q1681" i="1"/>
  <c r="O1681" i="1"/>
  <c r="P1681" i="1"/>
  <c r="R1681" i="1"/>
  <c r="S1681" i="1"/>
  <c r="Q1682" i="1"/>
  <c r="O1682" i="1"/>
  <c r="P1682" i="1"/>
  <c r="R1682" i="1"/>
  <c r="S1682" i="1"/>
  <c r="Q1683" i="1"/>
  <c r="O1683" i="1"/>
  <c r="P1683" i="1"/>
  <c r="R1683" i="1"/>
  <c r="S1683" i="1"/>
  <c r="Q1684" i="1"/>
  <c r="O1684" i="1"/>
  <c r="P1684" i="1"/>
  <c r="R1684" i="1"/>
  <c r="S1684" i="1"/>
  <c r="Q1685" i="1"/>
  <c r="O1685" i="1"/>
  <c r="P1685" i="1"/>
  <c r="R1685" i="1"/>
  <c r="S1685" i="1"/>
  <c r="Q1686" i="1"/>
  <c r="O1686" i="1"/>
  <c r="P1686" i="1"/>
  <c r="R1686" i="1"/>
  <c r="S1686" i="1"/>
  <c r="Q1687" i="1"/>
  <c r="O1687" i="1"/>
  <c r="P1687" i="1"/>
  <c r="R1687" i="1"/>
  <c r="S1687" i="1"/>
  <c r="Q1688" i="1"/>
  <c r="O1688" i="1"/>
  <c r="P1688" i="1"/>
  <c r="R1688" i="1"/>
  <c r="S1688" i="1"/>
  <c r="Q1689" i="1"/>
  <c r="O1689" i="1"/>
  <c r="P1689" i="1"/>
  <c r="R1689" i="1"/>
  <c r="S1689" i="1"/>
  <c r="Q1690" i="1"/>
  <c r="O1690" i="1"/>
  <c r="P1690" i="1"/>
  <c r="R1690" i="1"/>
  <c r="S1690" i="1"/>
  <c r="Q1691" i="1"/>
  <c r="O1691" i="1"/>
  <c r="P1691" i="1"/>
  <c r="R1691" i="1"/>
  <c r="S1691" i="1"/>
  <c r="Q1692" i="1"/>
  <c r="O1692" i="1"/>
  <c r="P1692" i="1"/>
  <c r="R1692" i="1"/>
  <c r="S1692" i="1"/>
  <c r="Q1693" i="1"/>
  <c r="O1693" i="1"/>
  <c r="P1693" i="1"/>
  <c r="R1693" i="1"/>
  <c r="S1693" i="1"/>
  <c r="Q1694" i="1"/>
  <c r="O1694" i="1"/>
  <c r="P1694" i="1"/>
  <c r="R1694" i="1"/>
  <c r="S1694" i="1"/>
  <c r="Q1695" i="1"/>
  <c r="O1695" i="1"/>
  <c r="P1695" i="1"/>
  <c r="R1695" i="1"/>
  <c r="S1695" i="1"/>
  <c r="Q1696" i="1"/>
  <c r="O1696" i="1"/>
  <c r="P1696" i="1"/>
  <c r="R1696" i="1"/>
  <c r="S1696" i="1"/>
  <c r="Q1697" i="1"/>
  <c r="O1697" i="1"/>
  <c r="P1697" i="1"/>
  <c r="R1697" i="1"/>
  <c r="S1697" i="1"/>
  <c r="Q1698" i="1"/>
  <c r="O1698" i="1"/>
  <c r="P1698" i="1"/>
  <c r="R1698" i="1"/>
  <c r="S1698" i="1"/>
  <c r="Q1699" i="1"/>
  <c r="O1699" i="1"/>
  <c r="P1699" i="1"/>
  <c r="R1699" i="1"/>
  <c r="S1699" i="1"/>
  <c r="Q1700" i="1"/>
  <c r="O1700" i="1"/>
  <c r="P1700" i="1"/>
  <c r="R1700" i="1"/>
  <c r="S1700" i="1"/>
  <c r="Q1701" i="1"/>
  <c r="O1701" i="1"/>
  <c r="P1701" i="1"/>
  <c r="R1701" i="1"/>
  <c r="S1701" i="1"/>
  <c r="Q1702" i="1"/>
  <c r="O1702" i="1"/>
  <c r="P1702" i="1"/>
  <c r="R1702" i="1"/>
  <c r="S1702" i="1"/>
  <c r="Q1703" i="1"/>
  <c r="O1703" i="1"/>
  <c r="P1703" i="1"/>
  <c r="R1703" i="1"/>
  <c r="S1703" i="1"/>
  <c r="Q1704" i="1"/>
  <c r="O1704" i="1"/>
  <c r="P1704" i="1"/>
  <c r="R1704" i="1"/>
  <c r="S1704" i="1"/>
  <c r="Q1705" i="1"/>
  <c r="O1705" i="1"/>
  <c r="P1705" i="1"/>
  <c r="R1705" i="1"/>
  <c r="S1705" i="1"/>
  <c r="Q1706" i="1"/>
  <c r="O1706" i="1"/>
  <c r="P1706" i="1"/>
  <c r="R1706" i="1"/>
  <c r="S1706" i="1"/>
  <c r="Q1707" i="1"/>
  <c r="O1707" i="1"/>
  <c r="P1707" i="1"/>
  <c r="R1707" i="1"/>
  <c r="S1707" i="1"/>
  <c r="Q1708" i="1"/>
  <c r="O1708" i="1"/>
  <c r="P1708" i="1"/>
  <c r="R1708" i="1"/>
  <c r="S1708" i="1"/>
  <c r="Q1709" i="1"/>
  <c r="O1709" i="1"/>
  <c r="P1709" i="1"/>
  <c r="R1709" i="1"/>
  <c r="S1709" i="1"/>
  <c r="Q1710" i="1"/>
  <c r="O1710" i="1"/>
  <c r="P1710" i="1"/>
  <c r="R1710" i="1"/>
  <c r="S1710" i="1"/>
  <c r="Q1711" i="1"/>
  <c r="O1711" i="1"/>
  <c r="P1711" i="1"/>
  <c r="R1711" i="1"/>
  <c r="S1711" i="1"/>
  <c r="Q1712" i="1"/>
  <c r="O1712" i="1"/>
  <c r="P1712" i="1"/>
  <c r="R1712" i="1"/>
  <c r="S1712" i="1"/>
  <c r="Q1713" i="1"/>
  <c r="O1713" i="1"/>
  <c r="P1713" i="1"/>
  <c r="R1713" i="1"/>
  <c r="S1713" i="1"/>
  <c r="Q1714" i="1"/>
  <c r="O1714" i="1"/>
  <c r="P1714" i="1"/>
  <c r="R1714" i="1"/>
  <c r="S1714" i="1"/>
  <c r="Q1715" i="1"/>
  <c r="O1715" i="1"/>
  <c r="P1715" i="1"/>
  <c r="R1715" i="1"/>
  <c r="S1715" i="1"/>
  <c r="Q1716" i="1"/>
  <c r="O1716" i="1"/>
  <c r="P1716" i="1"/>
  <c r="R1716" i="1"/>
  <c r="S1716" i="1"/>
  <c r="Q1717" i="1"/>
  <c r="O1717" i="1"/>
  <c r="P1717" i="1"/>
  <c r="R1717" i="1"/>
  <c r="S1717" i="1"/>
  <c r="Q1718" i="1"/>
  <c r="O1718" i="1"/>
  <c r="P1718" i="1"/>
  <c r="R1718" i="1"/>
  <c r="S1718" i="1"/>
  <c r="Q1719" i="1"/>
  <c r="O1719" i="1"/>
  <c r="P1719" i="1"/>
  <c r="R1719" i="1"/>
  <c r="S1719" i="1"/>
  <c r="Q1720" i="1"/>
  <c r="O1720" i="1"/>
  <c r="P1720" i="1"/>
  <c r="R1720" i="1"/>
  <c r="S1720" i="1"/>
  <c r="Q1721" i="1"/>
  <c r="O1721" i="1"/>
  <c r="P1721" i="1"/>
  <c r="R1721" i="1"/>
  <c r="S1721" i="1"/>
  <c r="Q1722" i="1"/>
  <c r="O1722" i="1"/>
  <c r="P1722" i="1"/>
  <c r="R1722" i="1"/>
  <c r="S1722" i="1"/>
  <c r="Q1723" i="1"/>
  <c r="O1723" i="1"/>
  <c r="P1723" i="1"/>
  <c r="R1723" i="1"/>
  <c r="S1723" i="1"/>
  <c r="Q1724" i="1"/>
  <c r="O1724" i="1"/>
  <c r="P1724" i="1"/>
  <c r="R1724" i="1"/>
  <c r="S1724" i="1"/>
  <c r="Q1725" i="1"/>
  <c r="O1725" i="1"/>
  <c r="P1725" i="1"/>
  <c r="R1725" i="1"/>
  <c r="S1725" i="1"/>
  <c r="Q1726" i="1"/>
  <c r="O1726" i="1"/>
  <c r="P1726" i="1"/>
  <c r="R1726" i="1"/>
  <c r="S1726" i="1"/>
  <c r="Q1727" i="1"/>
  <c r="O1727" i="1"/>
  <c r="P1727" i="1"/>
  <c r="R1727" i="1"/>
  <c r="S1727" i="1"/>
  <c r="Q1728" i="1"/>
  <c r="O1728" i="1"/>
  <c r="P1728" i="1"/>
  <c r="R1728" i="1"/>
  <c r="S1728" i="1"/>
  <c r="Q1729" i="1"/>
  <c r="O1729" i="1"/>
  <c r="P1729" i="1"/>
  <c r="R1729" i="1"/>
  <c r="S1729" i="1"/>
  <c r="Q1730" i="1"/>
  <c r="O1730" i="1"/>
  <c r="P1730" i="1"/>
  <c r="R1730" i="1"/>
  <c r="S1730" i="1"/>
  <c r="Q1731" i="1"/>
  <c r="O1731" i="1"/>
  <c r="P1731" i="1"/>
  <c r="R1731" i="1"/>
  <c r="S1731" i="1"/>
  <c r="Q1732" i="1"/>
  <c r="O1732" i="1"/>
  <c r="P1732" i="1"/>
  <c r="R1732" i="1"/>
  <c r="S1732" i="1"/>
  <c r="Q1733" i="1"/>
  <c r="O1733" i="1"/>
  <c r="P1733" i="1"/>
  <c r="R1733" i="1"/>
  <c r="S1733" i="1"/>
  <c r="Q1734" i="1"/>
  <c r="O1734" i="1"/>
  <c r="P1734" i="1"/>
  <c r="R1734" i="1"/>
  <c r="S1734" i="1"/>
  <c r="Q1735" i="1"/>
  <c r="O1735" i="1"/>
  <c r="P1735" i="1"/>
  <c r="R1735" i="1"/>
  <c r="S1735" i="1"/>
  <c r="Q1736" i="1"/>
  <c r="O1736" i="1"/>
  <c r="P1736" i="1"/>
  <c r="R1736" i="1"/>
  <c r="S1736" i="1"/>
  <c r="Q1737" i="1"/>
  <c r="O1737" i="1"/>
  <c r="P1737" i="1"/>
  <c r="R1737" i="1"/>
  <c r="S1737" i="1"/>
  <c r="Q1738" i="1"/>
  <c r="O1738" i="1"/>
  <c r="P1738" i="1"/>
  <c r="R1738" i="1"/>
  <c r="S1738" i="1"/>
  <c r="Q1739" i="1"/>
  <c r="O1739" i="1"/>
  <c r="P1739" i="1"/>
  <c r="R1739" i="1"/>
  <c r="S1739" i="1"/>
  <c r="Q1740" i="1"/>
  <c r="O1740" i="1"/>
  <c r="P1740" i="1"/>
  <c r="R1740" i="1"/>
  <c r="S1740" i="1"/>
  <c r="Q1741" i="1"/>
  <c r="O1741" i="1"/>
  <c r="P1741" i="1"/>
  <c r="R1741" i="1"/>
  <c r="S1741" i="1"/>
  <c r="Q1742" i="1"/>
  <c r="O1742" i="1"/>
  <c r="P1742" i="1"/>
  <c r="R1742" i="1"/>
  <c r="S1742" i="1"/>
  <c r="Q1743" i="1"/>
  <c r="O1743" i="1"/>
  <c r="P1743" i="1"/>
  <c r="R1743" i="1"/>
  <c r="S1743" i="1"/>
  <c r="Q1744" i="1"/>
  <c r="O1744" i="1"/>
  <c r="P1744" i="1"/>
  <c r="R1744" i="1"/>
  <c r="S1744" i="1"/>
  <c r="Q1745" i="1"/>
  <c r="O1745" i="1"/>
  <c r="P1745" i="1"/>
  <c r="R1745" i="1"/>
  <c r="S1745" i="1"/>
  <c r="Q1746" i="1"/>
  <c r="O1746" i="1"/>
  <c r="P1746" i="1"/>
  <c r="R1746" i="1"/>
  <c r="S1746" i="1"/>
  <c r="Q1747" i="1"/>
  <c r="O1747" i="1"/>
  <c r="P1747" i="1"/>
  <c r="R1747" i="1"/>
  <c r="S1747" i="1"/>
  <c r="Q1748" i="1"/>
  <c r="O1748" i="1"/>
  <c r="P1748" i="1"/>
  <c r="R1748" i="1"/>
  <c r="S1748" i="1"/>
  <c r="Q1749" i="1"/>
  <c r="O1749" i="1"/>
  <c r="P1749" i="1"/>
  <c r="R1749" i="1"/>
  <c r="S1749" i="1"/>
  <c r="Q1750" i="1"/>
  <c r="O1750" i="1"/>
  <c r="P1750" i="1"/>
  <c r="R1750" i="1"/>
  <c r="S1750" i="1"/>
  <c r="Q1751" i="1"/>
  <c r="O1751" i="1"/>
  <c r="P1751" i="1"/>
  <c r="R1751" i="1"/>
  <c r="S1751" i="1"/>
  <c r="Q1752" i="1"/>
  <c r="O1752" i="1"/>
  <c r="P1752" i="1"/>
  <c r="R1752" i="1"/>
  <c r="S1752" i="1"/>
  <c r="Q1753" i="1"/>
  <c r="O1753" i="1"/>
  <c r="P1753" i="1"/>
  <c r="R1753" i="1"/>
  <c r="S1753" i="1"/>
  <c r="Q1754" i="1"/>
  <c r="O1754" i="1"/>
  <c r="P1754" i="1"/>
  <c r="R1754" i="1"/>
  <c r="S1754" i="1"/>
  <c r="Q1755" i="1"/>
  <c r="O1755" i="1"/>
  <c r="P1755" i="1"/>
  <c r="R1755" i="1"/>
  <c r="S1755" i="1"/>
  <c r="Q1756" i="1"/>
  <c r="O1756" i="1"/>
  <c r="P1756" i="1"/>
  <c r="R1756" i="1"/>
  <c r="S1756" i="1"/>
  <c r="Q1757" i="1"/>
  <c r="O1757" i="1"/>
  <c r="P1757" i="1"/>
  <c r="R1757" i="1"/>
  <c r="S1757" i="1"/>
  <c r="Q1758" i="1"/>
  <c r="O1758" i="1"/>
  <c r="P1758" i="1"/>
  <c r="R1758" i="1"/>
  <c r="S1758" i="1"/>
  <c r="Q1759" i="1"/>
  <c r="O1759" i="1"/>
  <c r="P1759" i="1"/>
  <c r="R1759" i="1"/>
  <c r="S1759" i="1"/>
  <c r="Q1760" i="1"/>
  <c r="O1760" i="1"/>
  <c r="P1760" i="1"/>
  <c r="R1760" i="1"/>
  <c r="S1760" i="1"/>
  <c r="Q1761" i="1"/>
  <c r="O1761" i="1"/>
  <c r="P1761" i="1"/>
  <c r="R1761" i="1"/>
  <c r="S1761" i="1"/>
  <c r="Q1762" i="1"/>
  <c r="O1762" i="1"/>
  <c r="P1762" i="1"/>
  <c r="R1762" i="1"/>
  <c r="S1762" i="1"/>
  <c r="Q1763" i="1"/>
  <c r="O1763" i="1"/>
  <c r="P1763" i="1"/>
  <c r="R1763" i="1"/>
  <c r="S1763" i="1"/>
  <c r="Q1764" i="1"/>
  <c r="O1764" i="1"/>
  <c r="P1764" i="1"/>
  <c r="R1764" i="1"/>
  <c r="S1764" i="1"/>
  <c r="Q1765" i="1"/>
  <c r="O1765" i="1"/>
  <c r="P1765" i="1"/>
  <c r="R1765" i="1"/>
  <c r="S1765" i="1"/>
  <c r="Q1766" i="1"/>
  <c r="O1766" i="1"/>
  <c r="P1766" i="1"/>
  <c r="R1766" i="1"/>
  <c r="S1766" i="1"/>
  <c r="Q1767" i="1"/>
  <c r="O1767" i="1"/>
  <c r="P1767" i="1"/>
  <c r="R1767" i="1"/>
  <c r="S1767" i="1"/>
  <c r="Q1768" i="1"/>
  <c r="O1768" i="1"/>
  <c r="P1768" i="1"/>
  <c r="R1768" i="1"/>
  <c r="S1768" i="1"/>
  <c r="Q1769" i="1"/>
  <c r="O1769" i="1"/>
  <c r="P1769" i="1"/>
  <c r="R1769" i="1"/>
  <c r="S1769" i="1"/>
  <c r="Q1770" i="1"/>
  <c r="O1770" i="1"/>
  <c r="P1770" i="1"/>
  <c r="R1770" i="1"/>
  <c r="S1770" i="1"/>
  <c r="Q1771" i="1"/>
  <c r="O1771" i="1"/>
  <c r="P1771" i="1"/>
  <c r="R1771" i="1"/>
  <c r="S1771" i="1"/>
  <c r="Q1772" i="1"/>
  <c r="O1772" i="1"/>
  <c r="P1772" i="1"/>
  <c r="R1772" i="1"/>
  <c r="S1772" i="1"/>
  <c r="Q1773" i="1"/>
  <c r="O1773" i="1"/>
  <c r="P1773" i="1"/>
  <c r="R1773" i="1"/>
  <c r="S1773" i="1"/>
  <c r="Q1774" i="1"/>
  <c r="O1774" i="1"/>
  <c r="P1774" i="1"/>
  <c r="R1774" i="1"/>
  <c r="S1774" i="1"/>
  <c r="Q1775" i="1"/>
  <c r="O1775" i="1"/>
  <c r="P1775" i="1"/>
  <c r="R1775" i="1"/>
  <c r="S1775" i="1"/>
  <c r="Q1776" i="1"/>
  <c r="O1776" i="1"/>
  <c r="P1776" i="1"/>
  <c r="R1776" i="1"/>
  <c r="S1776" i="1"/>
  <c r="Q1777" i="1"/>
  <c r="O1777" i="1"/>
  <c r="P1777" i="1"/>
  <c r="R1777" i="1"/>
  <c r="S1777" i="1"/>
  <c r="Q1778" i="1"/>
  <c r="O1778" i="1"/>
  <c r="P1778" i="1"/>
  <c r="R1778" i="1"/>
  <c r="S1778" i="1"/>
  <c r="Q1779" i="1"/>
  <c r="O1779" i="1"/>
  <c r="P1779" i="1"/>
  <c r="R1779" i="1"/>
  <c r="S1779" i="1"/>
  <c r="Q1780" i="1"/>
  <c r="O1780" i="1"/>
  <c r="P1780" i="1"/>
  <c r="R1780" i="1"/>
  <c r="S1780" i="1"/>
  <c r="Q1781" i="1"/>
  <c r="O1781" i="1"/>
  <c r="P1781" i="1"/>
  <c r="R1781" i="1"/>
  <c r="S1781" i="1"/>
  <c r="Q1782" i="1"/>
  <c r="O1782" i="1"/>
  <c r="P1782" i="1"/>
  <c r="R1782" i="1"/>
  <c r="S1782" i="1"/>
  <c r="Q1783" i="1"/>
  <c r="O1783" i="1"/>
  <c r="P1783" i="1"/>
  <c r="R1783" i="1"/>
  <c r="S1783" i="1"/>
  <c r="Q1784" i="1"/>
  <c r="O1784" i="1"/>
  <c r="P1784" i="1"/>
  <c r="R1784" i="1"/>
  <c r="S1784" i="1"/>
  <c r="Q1785" i="1"/>
  <c r="O1785" i="1"/>
  <c r="P1785" i="1"/>
  <c r="R1785" i="1"/>
  <c r="S1785" i="1"/>
  <c r="Q1786" i="1"/>
  <c r="O1786" i="1"/>
  <c r="P1786" i="1"/>
  <c r="R1786" i="1"/>
  <c r="S1786" i="1"/>
  <c r="Q1787" i="1"/>
  <c r="O1787" i="1"/>
  <c r="P1787" i="1"/>
  <c r="R1787" i="1"/>
  <c r="S1787" i="1"/>
  <c r="Q1788" i="1"/>
  <c r="O1788" i="1"/>
  <c r="P1788" i="1"/>
  <c r="R1788" i="1"/>
  <c r="S1788" i="1"/>
  <c r="Q1789" i="1"/>
  <c r="O1789" i="1"/>
  <c r="P1789" i="1"/>
  <c r="R1789" i="1"/>
  <c r="S1789" i="1"/>
  <c r="Q1790" i="1"/>
  <c r="O1790" i="1"/>
  <c r="P1790" i="1"/>
  <c r="R1790" i="1"/>
  <c r="S1790" i="1"/>
  <c r="Q1791" i="1"/>
  <c r="O1791" i="1"/>
  <c r="P1791" i="1"/>
  <c r="R1791" i="1"/>
  <c r="S1791" i="1"/>
  <c r="Q1792" i="1"/>
  <c r="O1792" i="1"/>
  <c r="P1792" i="1"/>
  <c r="R1792" i="1"/>
  <c r="S1792" i="1"/>
  <c r="Q1793" i="1"/>
  <c r="O1793" i="1"/>
  <c r="P1793" i="1"/>
  <c r="R1793" i="1"/>
  <c r="S1793" i="1"/>
  <c r="Q1794" i="1"/>
  <c r="O1794" i="1"/>
  <c r="P1794" i="1"/>
  <c r="R1794" i="1"/>
  <c r="S1794" i="1"/>
  <c r="Q1795" i="1"/>
  <c r="O1795" i="1"/>
  <c r="P1795" i="1"/>
  <c r="R1795" i="1"/>
  <c r="S1795" i="1"/>
  <c r="Q1796" i="1"/>
  <c r="O1796" i="1"/>
  <c r="P1796" i="1"/>
  <c r="R1796" i="1"/>
  <c r="S1796" i="1"/>
  <c r="Q1797" i="1"/>
  <c r="O1797" i="1"/>
  <c r="P1797" i="1"/>
  <c r="R1797" i="1"/>
  <c r="S1797" i="1"/>
  <c r="Q1798" i="1"/>
  <c r="O1798" i="1"/>
  <c r="P1798" i="1"/>
  <c r="R1798" i="1"/>
  <c r="S1798" i="1"/>
  <c r="Q1799" i="1"/>
  <c r="O1799" i="1"/>
  <c r="P1799" i="1"/>
  <c r="R1799" i="1"/>
  <c r="S1799" i="1"/>
  <c r="Q1800" i="1"/>
  <c r="O1800" i="1"/>
  <c r="P1800" i="1"/>
  <c r="R1800" i="1"/>
  <c r="S1800" i="1"/>
  <c r="Q1801" i="1"/>
  <c r="O1801" i="1"/>
  <c r="P1801" i="1"/>
  <c r="R1801" i="1"/>
  <c r="S1801" i="1"/>
  <c r="Q1802" i="1"/>
  <c r="O1802" i="1"/>
  <c r="P1802" i="1"/>
  <c r="R1802" i="1"/>
  <c r="S1802" i="1"/>
  <c r="Q1803" i="1"/>
  <c r="O1803" i="1"/>
  <c r="P1803" i="1"/>
  <c r="R1803" i="1"/>
  <c r="S1803" i="1"/>
  <c r="Q1804" i="1"/>
  <c r="O1804" i="1"/>
  <c r="P1804" i="1"/>
  <c r="R1804" i="1"/>
  <c r="S1804" i="1"/>
  <c r="Q1805" i="1"/>
  <c r="O1805" i="1"/>
  <c r="P1805" i="1"/>
  <c r="R1805" i="1"/>
  <c r="S1805" i="1"/>
  <c r="Q1806" i="1"/>
  <c r="O1806" i="1"/>
  <c r="P1806" i="1"/>
  <c r="R1806" i="1"/>
  <c r="S1806" i="1"/>
  <c r="Q1807" i="1"/>
  <c r="O1807" i="1"/>
  <c r="P1807" i="1"/>
  <c r="R1807" i="1"/>
  <c r="S1807" i="1"/>
  <c r="Q1808" i="1"/>
  <c r="O1808" i="1"/>
  <c r="P1808" i="1"/>
  <c r="R1808" i="1"/>
  <c r="S1808" i="1"/>
  <c r="Q1809" i="1"/>
  <c r="O1809" i="1"/>
  <c r="P1809" i="1"/>
  <c r="R1809" i="1"/>
  <c r="S1809" i="1"/>
  <c r="Q1810" i="1"/>
  <c r="O1810" i="1"/>
  <c r="P1810" i="1"/>
  <c r="R1810" i="1"/>
  <c r="S1810" i="1"/>
  <c r="Q1811" i="1"/>
  <c r="O1811" i="1"/>
  <c r="P1811" i="1"/>
  <c r="R1811" i="1"/>
  <c r="S1811" i="1"/>
  <c r="Q1812" i="1"/>
  <c r="O1812" i="1"/>
  <c r="P1812" i="1"/>
  <c r="R1812" i="1"/>
  <c r="S1812" i="1"/>
  <c r="Q1813" i="1"/>
  <c r="O1813" i="1"/>
  <c r="P1813" i="1"/>
  <c r="R1813" i="1"/>
  <c r="S1813" i="1"/>
  <c r="Q1814" i="1"/>
  <c r="O1814" i="1"/>
  <c r="P1814" i="1"/>
  <c r="R1814" i="1"/>
  <c r="S1814" i="1"/>
  <c r="Q1815" i="1"/>
  <c r="O1815" i="1"/>
  <c r="P1815" i="1"/>
  <c r="R1815" i="1"/>
  <c r="S1815" i="1"/>
  <c r="Q1816" i="1"/>
  <c r="O1816" i="1"/>
  <c r="P1816" i="1"/>
  <c r="R1816" i="1"/>
  <c r="S1816" i="1"/>
  <c r="Q1817" i="1"/>
  <c r="O1817" i="1"/>
  <c r="P1817" i="1"/>
  <c r="R1817" i="1"/>
  <c r="S1817" i="1"/>
  <c r="Q1818" i="1"/>
  <c r="O1818" i="1"/>
  <c r="P1818" i="1"/>
  <c r="R1818" i="1"/>
  <c r="S1818" i="1"/>
  <c r="Q1819" i="1"/>
  <c r="O1819" i="1"/>
  <c r="P1819" i="1"/>
  <c r="R1819" i="1"/>
  <c r="S1819" i="1"/>
  <c r="Q1820" i="1"/>
  <c r="O1820" i="1"/>
  <c r="P1820" i="1"/>
  <c r="R1820" i="1"/>
  <c r="S1820" i="1"/>
  <c r="Q1821" i="1"/>
  <c r="O1821" i="1"/>
  <c r="P1821" i="1"/>
  <c r="R1821" i="1"/>
  <c r="S1821" i="1"/>
  <c r="Q1822" i="1"/>
  <c r="O1822" i="1"/>
  <c r="P1822" i="1"/>
  <c r="R1822" i="1"/>
  <c r="S1822" i="1"/>
  <c r="Q1823" i="1"/>
  <c r="O1823" i="1"/>
  <c r="P1823" i="1"/>
  <c r="R1823" i="1"/>
  <c r="S1823" i="1"/>
  <c r="Q1824" i="1"/>
  <c r="O1824" i="1"/>
  <c r="P1824" i="1"/>
  <c r="R1824" i="1"/>
  <c r="S1824" i="1"/>
  <c r="Q1825" i="1"/>
  <c r="O1825" i="1"/>
  <c r="P1825" i="1"/>
  <c r="R1825" i="1"/>
  <c r="S1825" i="1"/>
  <c r="Q1826" i="1"/>
  <c r="O1826" i="1"/>
  <c r="P1826" i="1"/>
  <c r="R1826" i="1"/>
  <c r="S1826" i="1"/>
  <c r="Q1827" i="1"/>
  <c r="O1827" i="1"/>
  <c r="P1827" i="1"/>
  <c r="R1827" i="1"/>
  <c r="S1827" i="1"/>
  <c r="Q1828" i="1"/>
  <c r="O1828" i="1"/>
  <c r="P1828" i="1"/>
  <c r="R1828" i="1"/>
  <c r="S1828" i="1"/>
  <c r="Q1829" i="1"/>
  <c r="O1829" i="1"/>
  <c r="P1829" i="1"/>
  <c r="R1829" i="1"/>
  <c r="S1829" i="1"/>
  <c r="Q1830" i="1"/>
  <c r="O1830" i="1"/>
  <c r="P1830" i="1"/>
  <c r="R1830" i="1"/>
  <c r="S1830" i="1"/>
  <c r="Q1831" i="1"/>
  <c r="O1831" i="1"/>
  <c r="P1831" i="1"/>
  <c r="R1831" i="1"/>
  <c r="S1831" i="1"/>
  <c r="Q1832" i="1"/>
  <c r="O1832" i="1"/>
  <c r="P1832" i="1"/>
  <c r="R1832" i="1"/>
  <c r="S1832" i="1"/>
  <c r="Q1833" i="1"/>
  <c r="O1833" i="1"/>
  <c r="P1833" i="1"/>
  <c r="R1833" i="1"/>
  <c r="S1833" i="1"/>
  <c r="Q1834" i="1"/>
  <c r="O1834" i="1"/>
  <c r="P1834" i="1"/>
  <c r="R1834" i="1"/>
  <c r="S1834" i="1"/>
  <c r="Q1835" i="1"/>
  <c r="O1835" i="1"/>
  <c r="P1835" i="1"/>
  <c r="R1835" i="1"/>
  <c r="S1835" i="1"/>
  <c r="Q1836" i="1"/>
  <c r="O1836" i="1"/>
  <c r="P1836" i="1"/>
  <c r="R1836" i="1"/>
  <c r="S1836" i="1"/>
  <c r="Q1837" i="1"/>
  <c r="O1837" i="1"/>
  <c r="P1837" i="1"/>
  <c r="R1837" i="1"/>
  <c r="S1837" i="1"/>
  <c r="Q1838" i="1"/>
  <c r="O1838" i="1"/>
  <c r="P1838" i="1"/>
  <c r="R1838" i="1"/>
  <c r="S1838" i="1"/>
  <c r="Q1839" i="1"/>
  <c r="O1839" i="1"/>
  <c r="P1839" i="1"/>
  <c r="R1839" i="1"/>
  <c r="S1839" i="1"/>
  <c r="Q1840" i="1"/>
  <c r="O1840" i="1"/>
  <c r="P1840" i="1"/>
  <c r="R1840" i="1"/>
  <c r="S1840" i="1"/>
  <c r="Q1841" i="1"/>
  <c r="O1841" i="1"/>
  <c r="P1841" i="1"/>
  <c r="R1841" i="1"/>
  <c r="S1841" i="1"/>
  <c r="Q1842" i="1"/>
  <c r="O1842" i="1"/>
  <c r="P1842" i="1"/>
  <c r="R1842" i="1"/>
  <c r="S1842" i="1"/>
  <c r="Q1843" i="1"/>
  <c r="O1843" i="1"/>
  <c r="P1843" i="1"/>
  <c r="R1843" i="1"/>
  <c r="S1843" i="1"/>
  <c r="Q1844" i="1"/>
  <c r="O1844" i="1"/>
  <c r="P1844" i="1"/>
  <c r="R1844" i="1"/>
  <c r="S1844" i="1"/>
  <c r="Q1845" i="1"/>
  <c r="O1845" i="1"/>
  <c r="P1845" i="1"/>
  <c r="R1845" i="1"/>
  <c r="S1845" i="1"/>
  <c r="Q1846" i="1"/>
  <c r="O1846" i="1"/>
  <c r="P1846" i="1"/>
  <c r="R1846" i="1"/>
  <c r="S1846" i="1"/>
  <c r="Q1847" i="1"/>
  <c r="O1847" i="1"/>
  <c r="P1847" i="1"/>
  <c r="R1847" i="1"/>
  <c r="S1847" i="1"/>
  <c r="Q1848" i="1"/>
  <c r="O1848" i="1"/>
  <c r="P1848" i="1"/>
  <c r="R1848" i="1"/>
  <c r="S1848" i="1"/>
  <c r="Q1849" i="1"/>
  <c r="O1849" i="1"/>
  <c r="P1849" i="1"/>
  <c r="R1849" i="1"/>
  <c r="S1849" i="1"/>
  <c r="Q1850" i="1"/>
  <c r="O1850" i="1"/>
  <c r="P1850" i="1"/>
  <c r="R1850" i="1"/>
  <c r="S1850" i="1"/>
  <c r="Q1851" i="1"/>
  <c r="O1851" i="1"/>
  <c r="P1851" i="1"/>
  <c r="R1851" i="1"/>
  <c r="S1851" i="1"/>
  <c r="Q1852" i="1"/>
  <c r="O1852" i="1"/>
  <c r="P1852" i="1"/>
  <c r="R1852" i="1"/>
  <c r="S1852" i="1"/>
  <c r="Q1853" i="1"/>
  <c r="O1853" i="1"/>
  <c r="P1853" i="1"/>
  <c r="R1853" i="1"/>
  <c r="S1853" i="1"/>
  <c r="Q1854" i="1"/>
  <c r="O1854" i="1"/>
  <c r="P1854" i="1"/>
  <c r="R1854" i="1"/>
  <c r="S1854" i="1"/>
  <c r="Q1855" i="1"/>
  <c r="O1855" i="1"/>
  <c r="P1855" i="1"/>
  <c r="R1855" i="1"/>
  <c r="S1855" i="1"/>
  <c r="Q1856" i="1"/>
  <c r="O1856" i="1"/>
  <c r="P1856" i="1"/>
  <c r="R1856" i="1"/>
  <c r="S1856" i="1"/>
  <c r="Q1857" i="1"/>
  <c r="O1857" i="1"/>
  <c r="P1857" i="1"/>
  <c r="R1857" i="1"/>
  <c r="S1857" i="1"/>
  <c r="Q1858" i="1"/>
  <c r="O1858" i="1"/>
  <c r="P1858" i="1"/>
  <c r="R1858" i="1"/>
  <c r="S1858" i="1"/>
  <c r="Q1859" i="1"/>
  <c r="O1859" i="1"/>
  <c r="P1859" i="1"/>
  <c r="R1859" i="1"/>
  <c r="S1859" i="1"/>
  <c r="Q1860" i="1"/>
  <c r="O1860" i="1"/>
  <c r="P1860" i="1"/>
  <c r="R1860" i="1"/>
  <c r="S1860" i="1"/>
  <c r="Q1861" i="1"/>
  <c r="O1861" i="1"/>
  <c r="P1861" i="1"/>
  <c r="R1861" i="1"/>
  <c r="S1861" i="1"/>
  <c r="Q1862" i="1"/>
  <c r="O1862" i="1"/>
  <c r="P1862" i="1"/>
  <c r="R1862" i="1"/>
  <c r="S1862" i="1"/>
  <c r="Q1863" i="1"/>
  <c r="O1863" i="1"/>
  <c r="P1863" i="1"/>
  <c r="R1863" i="1"/>
  <c r="S1863" i="1"/>
  <c r="Q1864" i="1"/>
  <c r="O1864" i="1"/>
  <c r="P1864" i="1"/>
  <c r="R1864" i="1"/>
  <c r="S1864" i="1"/>
  <c r="Q1865" i="1"/>
  <c r="O1865" i="1"/>
  <c r="P1865" i="1"/>
  <c r="R1865" i="1"/>
  <c r="S1865" i="1"/>
  <c r="Q1866" i="1"/>
  <c r="O1866" i="1"/>
  <c r="P1866" i="1"/>
  <c r="R1866" i="1"/>
  <c r="S1866" i="1"/>
  <c r="Q1867" i="1"/>
  <c r="O1867" i="1"/>
  <c r="P1867" i="1"/>
  <c r="R1867" i="1"/>
  <c r="S1867" i="1"/>
  <c r="Q1868" i="1"/>
  <c r="O1868" i="1"/>
  <c r="P1868" i="1"/>
  <c r="R1868" i="1"/>
  <c r="S1868" i="1"/>
  <c r="Q1869" i="1"/>
  <c r="O1869" i="1"/>
  <c r="P1869" i="1"/>
  <c r="R1869" i="1"/>
  <c r="S1869" i="1"/>
  <c r="Q1870" i="1"/>
  <c r="O1870" i="1"/>
  <c r="P1870" i="1"/>
  <c r="R1870" i="1"/>
  <c r="S1870" i="1"/>
  <c r="Q1871" i="1"/>
  <c r="O1871" i="1"/>
  <c r="P1871" i="1"/>
  <c r="R1871" i="1"/>
  <c r="S1871" i="1"/>
  <c r="Q1872" i="1"/>
  <c r="O1872" i="1"/>
  <c r="P1872" i="1"/>
  <c r="R1872" i="1"/>
  <c r="S1872" i="1"/>
  <c r="Q1873" i="1"/>
  <c r="O1873" i="1"/>
  <c r="P1873" i="1"/>
  <c r="R1873" i="1"/>
  <c r="S1873" i="1"/>
  <c r="Q1874" i="1"/>
  <c r="O1874" i="1"/>
  <c r="P1874" i="1"/>
  <c r="R1874" i="1"/>
  <c r="S1874" i="1"/>
  <c r="Q1875" i="1"/>
  <c r="O1875" i="1"/>
  <c r="P1875" i="1"/>
  <c r="R1875" i="1"/>
  <c r="S1875" i="1"/>
  <c r="Q1876" i="1"/>
  <c r="O1876" i="1"/>
  <c r="P1876" i="1"/>
  <c r="R1876" i="1"/>
  <c r="S1876" i="1"/>
  <c r="Q1877" i="1"/>
  <c r="O1877" i="1"/>
  <c r="P1877" i="1"/>
  <c r="R1877" i="1"/>
  <c r="S1877" i="1"/>
  <c r="Q1878" i="1"/>
  <c r="O1878" i="1"/>
  <c r="P1878" i="1"/>
  <c r="R1878" i="1"/>
  <c r="S1878" i="1"/>
  <c r="Q1879" i="1"/>
  <c r="O1879" i="1"/>
  <c r="P1879" i="1"/>
  <c r="R1879" i="1"/>
  <c r="S1879" i="1"/>
  <c r="Q1880" i="1"/>
  <c r="O1880" i="1"/>
  <c r="P1880" i="1"/>
  <c r="R1880" i="1"/>
  <c r="S1880" i="1"/>
  <c r="Q1881" i="1"/>
  <c r="O1881" i="1"/>
  <c r="P1881" i="1"/>
  <c r="R1881" i="1"/>
  <c r="S1881" i="1"/>
  <c r="Q1882" i="1"/>
  <c r="O1882" i="1"/>
  <c r="P1882" i="1"/>
  <c r="R1882" i="1"/>
  <c r="S1882" i="1"/>
  <c r="Q1883" i="1"/>
  <c r="O1883" i="1"/>
  <c r="P1883" i="1"/>
  <c r="R1883" i="1"/>
  <c r="S1883" i="1"/>
  <c r="Q1884" i="1"/>
  <c r="O1884" i="1"/>
  <c r="P1884" i="1"/>
  <c r="R1884" i="1"/>
  <c r="S1884" i="1"/>
  <c r="Q1885" i="1"/>
  <c r="O1885" i="1"/>
  <c r="P1885" i="1"/>
  <c r="R1885" i="1"/>
  <c r="S1885" i="1"/>
  <c r="Q1886" i="1"/>
  <c r="O1886" i="1"/>
  <c r="P1886" i="1"/>
  <c r="R1886" i="1"/>
  <c r="S1886" i="1"/>
  <c r="Q1887" i="1"/>
  <c r="O1887" i="1"/>
  <c r="P1887" i="1"/>
  <c r="R1887" i="1"/>
  <c r="S1887" i="1"/>
  <c r="Q1888" i="1"/>
  <c r="O1888" i="1"/>
  <c r="P1888" i="1"/>
  <c r="R1888" i="1"/>
  <c r="S1888" i="1"/>
  <c r="Q1889" i="1"/>
  <c r="O1889" i="1"/>
  <c r="P1889" i="1"/>
  <c r="R1889" i="1"/>
  <c r="S1889" i="1"/>
  <c r="Q1890" i="1"/>
  <c r="O1890" i="1"/>
  <c r="P1890" i="1"/>
  <c r="R1890" i="1"/>
  <c r="S1890" i="1"/>
  <c r="Q1891" i="1"/>
  <c r="O1891" i="1"/>
  <c r="P1891" i="1"/>
  <c r="R1891" i="1"/>
  <c r="S1891" i="1"/>
  <c r="Q1892" i="1"/>
  <c r="O1892" i="1"/>
  <c r="P1892" i="1"/>
  <c r="R1892" i="1"/>
  <c r="S1892" i="1"/>
  <c r="Q1893" i="1"/>
  <c r="O1893" i="1"/>
  <c r="P1893" i="1"/>
  <c r="R1893" i="1"/>
  <c r="S1893" i="1"/>
  <c r="Q1894" i="1"/>
  <c r="O1894" i="1"/>
  <c r="P1894" i="1"/>
  <c r="R1894" i="1"/>
  <c r="S1894" i="1"/>
  <c r="Q1895" i="1"/>
  <c r="O1895" i="1"/>
  <c r="P1895" i="1"/>
  <c r="R1895" i="1"/>
  <c r="S1895" i="1"/>
  <c r="Q1896" i="1"/>
  <c r="O1896" i="1"/>
  <c r="P1896" i="1"/>
  <c r="R1896" i="1"/>
  <c r="S1896" i="1"/>
  <c r="Q1897" i="1"/>
  <c r="O1897" i="1"/>
  <c r="P1897" i="1"/>
  <c r="R1897" i="1"/>
  <c r="S1897" i="1"/>
  <c r="Q1898" i="1"/>
  <c r="O1898" i="1"/>
  <c r="P1898" i="1"/>
  <c r="R1898" i="1"/>
  <c r="S1898" i="1"/>
  <c r="Q1899" i="1"/>
  <c r="O1899" i="1"/>
  <c r="P1899" i="1"/>
  <c r="R1899" i="1"/>
  <c r="S1899" i="1"/>
  <c r="Q1900" i="1"/>
  <c r="O1900" i="1"/>
  <c r="P1900" i="1"/>
  <c r="R1900" i="1"/>
  <c r="S1900" i="1"/>
  <c r="Q1901" i="1"/>
  <c r="O1901" i="1"/>
  <c r="P1901" i="1"/>
  <c r="R1901" i="1"/>
  <c r="S1901" i="1"/>
  <c r="Q1902" i="1"/>
  <c r="O1902" i="1"/>
  <c r="P1902" i="1"/>
  <c r="R1902" i="1"/>
  <c r="S1902" i="1"/>
  <c r="Q1903" i="1"/>
  <c r="O1903" i="1"/>
  <c r="P1903" i="1"/>
  <c r="R1903" i="1"/>
  <c r="S1903" i="1"/>
  <c r="Q1904" i="1"/>
  <c r="O1904" i="1"/>
  <c r="P1904" i="1"/>
  <c r="R1904" i="1"/>
  <c r="S1904" i="1"/>
  <c r="Q1905" i="1"/>
  <c r="O1905" i="1"/>
  <c r="P1905" i="1"/>
  <c r="R1905" i="1"/>
  <c r="S1905" i="1"/>
  <c r="Q1906" i="1"/>
  <c r="O1906" i="1"/>
  <c r="P1906" i="1"/>
  <c r="R1906" i="1"/>
  <c r="S1906" i="1"/>
  <c r="Q1907" i="1"/>
  <c r="O1907" i="1"/>
  <c r="P1907" i="1"/>
  <c r="R1907" i="1"/>
  <c r="S1907" i="1"/>
  <c r="Q1908" i="1"/>
  <c r="O1908" i="1"/>
  <c r="P1908" i="1"/>
  <c r="R1908" i="1"/>
  <c r="S1908" i="1"/>
  <c r="Q1909" i="1"/>
  <c r="O1909" i="1"/>
  <c r="P1909" i="1"/>
  <c r="R1909" i="1"/>
  <c r="S1909" i="1"/>
  <c r="Q1910" i="1"/>
  <c r="O1910" i="1"/>
  <c r="P1910" i="1"/>
  <c r="R1910" i="1"/>
  <c r="S1910" i="1"/>
  <c r="Q1911" i="1"/>
  <c r="O1911" i="1"/>
  <c r="P1911" i="1"/>
  <c r="R1911" i="1"/>
  <c r="S1911" i="1"/>
  <c r="Q1912" i="1"/>
  <c r="O1912" i="1"/>
  <c r="P1912" i="1"/>
  <c r="R1912" i="1"/>
  <c r="S1912" i="1"/>
  <c r="Q1913" i="1"/>
  <c r="O1913" i="1"/>
  <c r="P1913" i="1"/>
  <c r="R1913" i="1"/>
  <c r="S1913" i="1"/>
  <c r="Q1914" i="1"/>
  <c r="O1914" i="1"/>
  <c r="P1914" i="1"/>
  <c r="R1914" i="1"/>
  <c r="S1914" i="1"/>
  <c r="Q1915" i="1"/>
  <c r="O1915" i="1"/>
  <c r="P1915" i="1"/>
  <c r="R1915" i="1"/>
  <c r="S1915" i="1"/>
  <c r="Q1916" i="1"/>
  <c r="O1916" i="1"/>
  <c r="P1916" i="1"/>
  <c r="R1916" i="1"/>
  <c r="S1916" i="1"/>
  <c r="Q1917" i="1"/>
  <c r="O1917" i="1"/>
  <c r="P1917" i="1"/>
  <c r="R1917" i="1"/>
  <c r="S1917" i="1"/>
  <c r="Q1918" i="1"/>
  <c r="O1918" i="1"/>
  <c r="P1918" i="1"/>
  <c r="R1918" i="1"/>
  <c r="S1918" i="1"/>
  <c r="Q1919" i="1"/>
  <c r="O1919" i="1"/>
  <c r="P1919" i="1"/>
  <c r="R1919" i="1"/>
  <c r="S1919" i="1"/>
  <c r="Q1920" i="1"/>
  <c r="O1920" i="1"/>
  <c r="P1920" i="1"/>
  <c r="R1920" i="1"/>
  <c r="S1920" i="1"/>
  <c r="Q1921" i="1"/>
  <c r="O1921" i="1"/>
  <c r="P1921" i="1"/>
  <c r="R1921" i="1"/>
  <c r="S1921" i="1"/>
  <c r="Q1922" i="1"/>
  <c r="O1922" i="1"/>
  <c r="P1922" i="1"/>
  <c r="R1922" i="1"/>
  <c r="S1922" i="1"/>
  <c r="Q1923" i="1"/>
  <c r="O1923" i="1"/>
  <c r="P1923" i="1"/>
  <c r="R1923" i="1"/>
  <c r="S1923" i="1"/>
  <c r="Q1924" i="1"/>
  <c r="O1924" i="1"/>
  <c r="P1924" i="1"/>
  <c r="R1924" i="1"/>
  <c r="S1924" i="1"/>
  <c r="Q1925" i="1"/>
  <c r="O1925" i="1"/>
  <c r="P1925" i="1"/>
  <c r="R1925" i="1"/>
  <c r="S1925" i="1"/>
  <c r="Q1926" i="1"/>
  <c r="O1926" i="1"/>
  <c r="P1926" i="1"/>
  <c r="R1926" i="1"/>
  <c r="S1926" i="1"/>
  <c r="Q1927" i="1"/>
  <c r="O1927" i="1"/>
  <c r="P1927" i="1"/>
  <c r="R1927" i="1"/>
  <c r="S1927" i="1"/>
  <c r="Q1928" i="1"/>
  <c r="O1928" i="1"/>
  <c r="P1928" i="1"/>
  <c r="R1928" i="1"/>
  <c r="S1928" i="1"/>
  <c r="Q1929" i="1"/>
  <c r="O1929" i="1"/>
  <c r="P1929" i="1"/>
  <c r="R1929" i="1"/>
  <c r="S1929" i="1"/>
  <c r="Q1930" i="1"/>
  <c r="O1930" i="1"/>
  <c r="P1930" i="1"/>
  <c r="R1930" i="1"/>
  <c r="S1930" i="1"/>
  <c r="Q1931" i="1"/>
  <c r="O1931" i="1"/>
  <c r="P1931" i="1"/>
  <c r="R1931" i="1"/>
  <c r="S1931" i="1"/>
  <c r="Q1932" i="1"/>
  <c r="O1932" i="1"/>
  <c r="P1932" i="1"/>
  <c r="R1932" i="1"/>
  <c r="S1932" i="1"/>
  <c r="Q1933" i="1"/>
  <c r="O1933" i="1"/>
  <c r="P1933" i="1"/>
  <c r="R1933" i="1"/>
  <c r="S1933" i="1"/>
  <c r="Q1934" i="1"/>
  <c r="O1934" i="1"/>
  <c r="P1934" i="1"/>
  <c r="R1934" i="1"/>
  <c r="S1934" i="1"/>
  <c r="Q1935" i="1"/>
  <c r="O1935" i="1"/>
  <c r="P1935" i="1"/>
  <c r="R1935" i="1"/>
  <c r="S1935" i="1"/>
  <c r="Q1936" i="1"/>
  <c r="O1936" i="1"/>
  <c r="P1936" i="1"/>
  <c r="R1936" i="1"/>
  <c r="S1936" i="1"/>
  <c r="Q1937" i="1"/>
  <c r="O1937" i="1"/>
  <c r="P1937" i="1"/>
  <c r="R1937" i="1"/>
  <c r="S1937" i="1"/>
  <c r="Q1938" i="1"/>
  <c r="O1938" i="1"/>
  <c r="P1938" i="1"/>
  <c r="R1938" i="1"/>
  <c r="S1938" i="1"/>
  <c r="Q1939" i="1"/>
  <c r="O1939" i="1"/>
  <c r="P1939" i="1"/>
  <c r="R1939" i="1"/>
  <c r="S1939" i="1"/>
  <c r="Q1940" i="1"/>
  <c r="O1940" i="1"/>
  <c r="P1940" i="1"/>
  <c r="R1940" i="1"/>
  <c r="S1940" i="1"/>
  <c r="Q1941" i="1"/>
  <c r="O1941" i="1"/>
  <c r="P1941" i="1"/>
  <c r="R1941" i="1"/>
  <c r="S1941" i="1"/>
  <c r="Q1942" i="1"/>
  <c r="O1942" i="1"/>
  <c r="P1942" i="1"/>
  <c r="R1942" i="1"/>
  <c r="S1942" i="1"/>
  <c r="Q1943" i="1"/>
  <c r="O1943" i="1"/>
  <c r="P1943" i="1"/>
  <c r="R1943" i="1"/>
  <c r="S1943" i="1"/>
  <c r="Q1944" i="1"/>
  <c r="O1944" i="1"/>
  <c r="P1944" i="1"/>
  <c r="R1944" i="1"/>
  <c r="S1944" i="1"/>
  <c r="Q1945" i="1"/>
  <c r="O1945" i="1"/>
  <c r="P1945" i="1"/>
  <c r="R1945" i="1"/>
  <c r="S1945" i="1"/>
  <c r="Q1946" i="1"/>
  <c r="O1946" i="1"/>
  <c r="P1946" i="1"/>
  <c r="R1946" i="1"/>
  <c r="S1946" i="1"/>
  <c r="Q1947" i="1"/>
  <c r="O1947" i="1"/>
  <c r="P1947" i="1"/>
  <c r="R1947" i="1"/>
  <c r="S1947" i="1"/>
  <c r="Q1948" i="1"/>
  <c r="O1948" i="1"/>
  <c r="P1948" i="1"/>
  <c r="R1948" i="1"/>
  <c r="S1948" i="1"/>
  <c r="Q1949" i="1"/>
  <c r="O1949" i="1"/>
  <c r="P1949" i="1"/>
  <c r="R1949" i="1"/>
  <c r="S1949" i="1"/>
  <c r="Q1950" i="1"/>
  <c r="O1950" i="1"/>
  <c r="P1950" i="1"/>
  <c r="R1950" i="1"/>
  <c r="S1950" i="1"/>
  <c r="Q1951" i="1"/>
  <c r="O1951" i="1"/>
  <c r="P1951" i="1"/>
  <c r="R1951" i="1"/>
  <c r="S1951" i="1"/>
  <c r="Q1952" i="1"/>
  <c r="O1952" i="1"/>
  <c r="P1952" i="1"/>
  <c r="R1952" i="1"/>
  <c r="S1952" i="1"/>
  <c r="Q1953" i="1"/>
  <c r="O1953" i="1"/>
  <c r="P1953" i="1"/>
  <c r="R1953" i="1"/>
  <c r="S1953" i="1"/>
  <c r="Q1954" i="1"/>
  <c r="O1954" i="1"/>
  <c r="P1954" i="1"/>
  <c r="R1954" i="1"/>
  <c r="S1954" i="1"/>
  <c r="Q1955" i="1"/>
  <c r="O1955" i="1"/>
  <c r="P1955" i="1"/>
  <c r="R1955" i="1"/>
  <c r="S1955" i="1"/>
  <c r="Q1956" i="1"/>
  <c r="O1956" i="1"/>
  <c r="P1956" i="1"/>
  <c r="R1956" i="1"/>
  <c r="S1956" i="1"/>
  <c r="Q1957" i="1"/>
  <c r="O1957" i="1"/>
  <c r="P1957" i="1"/>
  <c r="R1957" i="1"/>
  <c r="S1957" i="1"/>
  <c r="Q1958" i="1"/>
  <c r="O1958" i="1"/>
  <c r="P1958" i="1"/>
  <c r="R1958" i="1"/>
  <c r="S1958" i="1"/>
  <c r="Q1959" i="1"/>
  <c r="O1959" i="1"/>
  <c r="P1959" i="1"/>
  <c r="R1959" i="1"/>
  <c r="S1959" i="1"/>
  <c r="Q1960" i="1"/>
  <c r="O1960" i="1"/>
  <c r="P1960" i="1"/>
  <c r="R1960" i="1"/>
  <c r="S1960" i="1"/>
  <c r="Q1961" i="1"/>
  <c r="O1961" i="1"/>
  <c r="P1961" i="1"/>
  <c r="R1961" i="1"/>
  <c r="S1961" i="1"/>
  <c r="Q1962" i="1"/>
  <c r="O1962" i="1"/>
  <c r="P1962" i="1"/>
  <c r="R1962" i="1"/>
  <c r="S1962" i="1"/>
  <c r="Q1963" i="1"/>
  <c r="O1963" i="1"/>
  <c r="P1963" i="1"/>
  <c r="R1963" i="1"/>
  <c r="S1963" i="1"/>
  <c r="Q1964" i="1"/>
  <c r="O1964" i="1"/>
  <c r="P1964" i="1"/>
  <c r="R1964" i="1"/>
  <c r="S1964" i="1"/>
  <c r="Q1965" i="1"/>
  <c r="O1965" i="1"/>
  <c r="P1965" i="1"/>
  <c r="R1965" i="1"/>
  <c r="S1965" i="1"/>
  <c r="Q1966" i="1"/>
  <c r="O1966" i="1"/>
  <c r="P1966" i="1"/>
  <c r="R1966" i="1"/>
  <c r="S1966" i="1"/>
  <c r="Q1967" i="1"/>
  <c r="O1967" i="1"/>
  <c r="P1967" i="1"/>
  <c r="R1967" i="1"/>
  <c r="S1967" i="1"/>
  <c r="Q1968" i="1"/>
  <c r="O1968" i="1"/>
  <c r="P1968" i="1"/>
  <c r="R1968" i="1"/>
  <c r="S1968" i="1"/>
  <c r="Q1969" i="1"/>
  <c r="O1969" i="1"/>
  <c r="P1969" i="1"/>
  <c r="R1969" i="1"/>
  <c r="S1969" i="1"/>
  <c r="Q1970" i="1"/>
  <c r="O1970" i="1"/>
  <c r="P1970" i="1"/>
  <c r="R1970" i="1"/>
  <c r="S1970" i="1"/>
  <c r="Q1971" i="1"/>
  <c r="O1971" i="1"/>
  <c r="P1971" i="1"/>
  <c r="R1971" i="1"/>
  <c r="S1971" i="1"/>
  <c r="Q1972" i="1"/>
  <c r="O1972" i="1"/>
  <c r="P1972" i="1"/>
  <c r="R1972" i="1"/>
  <c r="S1972" i="1"/>
  <c r="Q1973" i="1"/>
  <c r="O1973" i="1"/>
  <c r="P1973" i="1"/>
  <c r="R1973" i="1"/>
  <c r="S1973" i="1"/>
  <c r="Q1974" i="1"/>
  <c r="O1974" i="1"/>
  <c r="P1974" i="1"/>
  <c r="R1974" i="1"/>
  <c r="S1974" i="1"/>
  <c r="Q1975" i="1"/>
  <c r="O1975" i="1"/>
  <c r="P1975" i="1"/>
  <c r="R1975" i="1"/>
  <c r="S1975" i="1"/>
  <c r="Q1976" i="1"/>
  <c r="O1976" i="1"/>
  <c r="P1976" i="1"/>
  <c r="R1976" i="1"/>
  <c r="S1976" i="1"/>
  <c r="Q1977" i="1"/>
  <c r="O1977" i="1"/>
  <c r="P1977" i="1"/>
  <c r="R1977" i="1"/>
  <c r="S1977" i="1"/>
  <c r="Q1978" i="1"/>
  <c r="O1978" i="1"/>
  <c r="P1978" i="1"/>
  <c r="R1978" i="1"/>
  <c r="S1978" i="1"/>
  <c r="Q1979" i="1"/>
  <c r="O1979" i="1"/>
  <c r="P1979" i="1"/>
  <c r="R1979" i="1"/>
  <c r="S1979" i="1"/>
  <c r="Q1980" i="1"/>
  <c r="O1980" i="1"/>
  <c r="P1980" i="1"/>
  <c r="R1980" i="1"/>
  <c r="S1980" i="1"/>
  <c r="Q1981" i="1"/>
  <c r="O1981" i="1"/>
  <c r="P1981" i="1"/>
  <c r="R1981" i="1"/>
  <c r="S1981" i="1"/>
  <c r="Q1982" i="1"/>
  <c r="O1982" i="1"/>
  <c r="P1982" i="1"/>
  <c r="R1982" i="1"/>
  <c r="S1982" i="1"/>
  <c r="Q1983" i="1"/>
  <c r="O1983" i="1"/>
  <c r="P1983" i="1"/>
  <c r="R1983" i="1"/>
  <c r="S1983" i="1"/>
  <c r="Q1984" i="1"/>
  <c r="O1984" i="1"/>
  <c r="P1984" i="1"/>
  <c r="R1984" i="1"/>
  <c r="S1984" i="1"/>
  <c r="Q1985" i="1"/>
  <c r="O1985" i="1"/>
  <c r="P1985" i="1"/>
  <c r="R1985" i="1"/>
  <c r="S1985" i="1"/>
  <c r="Q1986" i="1"/>
  <c r="O1986" i="1"/>
  <c r="P1986" i="1"/>
  <c r="R1986" i="1"/>
  <c r="S1986" i="1"/>
  <c r="Q1987" i="1"/>
  <c r="O1987" i="1"/>
  <c r="P1987" i="1"/>
  <c r="R1987" i="1"/>
  <c r="S1987" i="1"/>
  <c r="Q1988" i="1"/>
  <c r="O1988" i="1"/>
  <c r="P1988" i="1"/>
  <c r="R1988" i="1"/>
  <c r="S1988" i="1"/>
  <c r="Q1989" i="1"/>
  <c r="O1989" i="1"/>
  <c r="P1989" i="1"/>
  <c r="R1989" i="1"/>
  <c r="S1989" i="1"/>
  <c r="Q1990" i="1"/>
  <c r="O1990" i="1"/>
  <c r="P1990" i="1"/>
  <c r="R1990" i="1"/>
  <c r="S1990" i="1"/>
  <c r="Q1991" i="1"/>
  <c r="O1991" i="1"/>
  <c r="P1991" i="1"/>
  <c r="R1991" i="1"/>
  <c r="S1991" i="1"/>
  <c r="Q1992" i="1"/>
  <c r="O1992" i="1"/>
  <c r="P1992" i="1"/>
  <c r="R1992" i="1"/>
  <c r="S1992" i="1"/>
  <c r="Q1993" i="1"/>
  <c r="O1993" i="1"/>
  <c r="P1993" i="1"/>
  <c r="R1993" i="1"/>
  <c r="S1993" i="1"/>
  <c r="Q1994" i="1"/>
  <c r="O1994" i="1"/>
  <c r="P1994" i="1"/>
  <c r="R1994" i="1"/>
  <c r="S1994" i="1"/>
  <c r="Q1995" i="1"/>
  <c r="O1995" i="1"/>
  <c r="P1995" i="1"/>
  <c r="R1995" i="1"/>
  <c r="S1995" i="1"/>
  <c r="Q1996" i="1"/>
  <c r="O1996" i="1"/>
  <c r="P1996" i="1"/>
  <c r="R1996" i="1"/>
  <c r="S1996" i="1"/>
  <c r="Q1997" i="1"/>
  <c r="O1997" i="1"/>
  <c r="P1997" i="1"/>
  <c r="R1997" i="1"/>
  <c r="S1997" i="1"/>
  <c r="Q1998" i="1"/>
  <c r="O1998" i="1"/>
  <c r="P1998" i="1"/>
  <c r="R1998" i="1"/>
  <c r="S1998" i="1"/>
  <c r="Q1999" i="1"/>
  <c r="O1999" i="1"/>
  <c r="P1999" i="1"/>
  <c r="R1999" i="1"/>
  <c r="S1999" i="1"/>
  <c r="Q2000" i="1"/>
  <c r="O2000" i="1"/>
  <c r="P2000" i="1"/>
  <c r="R2000" i="1"/>
  <c r="S2000" i="1"/>
  <c r="Q2001" i="1"/>
  <c r="O2001" i="1"/>
  <c r="P2001" i="1"/>
  <c r="R2001" i="1"/>
  <c r="S2001" i="1"/>
  <c r="Q2002" i="1"/>
  <c r="O2002" i="1"/>
  <c r="P2002" i="1"/>
  <c r="R2002" i="1"/>
  <c r="S2002" i="1"/>
  <c r="Q2003" i="1"/>
  <c r="O2003" i="1"/>
  <c r="P2003" i="1"/>
  <c r="R2003" i="1"/>
  <c r="S2003" i="1"/>
  <c r="Q2004" i="1"/>
  <c r="O2004" i="1"/>
  <c r="P2004" i="1"/>
  <c r="R2004" i="1"/>
  <c r="S2004" i="1"/>
  <c r="Q2005" i="1"/>
  <c r="O2005" i="1"/>
  <c r="P2005" i="1"/>
  <c r="R2005" i="1"/>
  <c r="S2005" i="1"/>
  <c r="Q2006" i="1"/>
  <c r="O2006" i="1"/>
  <c r="P2006" i="1"/>
  <c r="R2006" i="1"/>
  <c r="S2006" i="1"/>
  <c r="Q2007" i="1"/>
  <c r="O2007" i="1"/>
  <c r="P2007" i="1"/>
  <c r="R2007" i="1"/>
  <c r="S2007" i="1"/>
  <c r="Q2008" i="1"/>
  <c r="O2008" i="1"/>
  <c r="P2008" i="1"/>
  <c r="R2008" i="1"/>
  <c r="S2008" i="1"/>
  <c r="Q2009" i="1"/>
  <c r="O2009" i="1"/>
  <c r="P2009" i="1"/>
  <c r="R2009" i="1"/>
  <c r="S2009" i="1"/>
  <c r="Q2010" i="1"/>
  <c r="O2010" i="1"/>
  <c r="P2010" i="1"/>
  <c r="R2010" i="1"/>
  <c r="S2010" i="1"/>
  <c r="Q2011" i="1"/>
  <c r="O2011" i="1"/>
  <c r="P2011" i="1"/>
  <c r="R2011" i="1"/>
  <c r="S2011" i="1"/>
  <c r="Q2012" i="1"/>
  <c r="O2012" i="1"/>
  <c r="P2012" i="1"/>
  <c r="R2012" i="1"/>
  <c r="S2012" i="1"/>
  <c r="Q2013" i="1"/>
  <c r="O2013" i="1"/>
  <c r="P2013" i="1"/>
  <c r="R2013" i="1"/>
  <c r="S2013" i="1"/>
  <c r="Q2014" i="1"/>
  <c r="O2014" i="1"/>
  <c r="P2014" i="1"/>
  <c r="R2014" i="1"/>
  <c r="S2014" i="1"/>
  <c r="Q2015" i="1"/>
  <c r="O2015" i="1"/>
  <c r="P2015" i="1"/>
  <c r="R2015" i="1"/>
  <c r="S2015" i="1"/>
  <c r="Q2016" i="1"/>
  <c r="O2016" i="1"/>
  <c r="P2016" i="1"/>
  <c r="R2016" i="1"/>
  <c r="S2016" i="1"/>
  <c r="Q2017" i="1"/>
  <c r="O2017" i="1"/>
  <c r="P2017" i="1"/>
  <c r="R2017" i="1"/>
  <c r="S2017" i="1"/>
  <c r="Q2018" i="1"/>
  <c r="O2018" i="1"/>
  <c r="P2018" i="1"/>
  <c r="R2018" i="1"/>
  <c r="S2018" i="1"/>
  <c r="Q2019" i="1"/>
  <c r="O2019" i="1"/>
  <c r="P2019" i="1"/>
  <c r="R2019" i="1"/>
  <c r="S2019" i="1"/>
  <c r="Q2020" i="1"/>
  <c r="O2020" i="1"/>
  <c r="P2020" i="1"/>
  <c r="R2020" i="1"/>
  <c r="S2020" i="1"/>
  <c r="Q2021" i="1"/>
  <c r="O2021" i="1"/>
  <c r="P2021" i="1"/>
  <c r="R2021" i="1"/>
  <c r="S2021" i="1"/>
  <c r="Q2022" i="1"/>
  <c r="O2022" i="1"/>
  <c r="P2022" i="1"/>
  <c r="R2022" i="1"/>
  <c r="S2022" i="1"/>
  <c r="Q2023" i="1"/>
  <c r="O2023" i="1"/>
  <c r="P2023" i="1"/>
  <c r="R2023" i="1"/>
  <c r="S2023" i="1"/>
  <c r="Q2024" i="1"/>
  <c r="O2024" i="1"/>
  <c r="P2024" i="1"/>
  <c r="R2024" i="1"/>
  <c r="S2024" i="1"/>
  <c r="Q2025" i="1"/>
  <c r="O2025" i="1"/>
  <c r="P2025" i="1"/>
  <c r="R2025" i="1"/>
  <c r="S2025" i="1"/>
  <c r="Q2026" i="1"/>
  <c r="O2026" i="1"/>
  <c r="P2026" i="1"/>
  <c r="R2026" i="1"/>
  <c r="S2026" i="1"/>
  <c r="Q2027" i="1"/>
  <c r="O2027" i="1"/>
  <c r="P2027" i="1"/>
  <c r="R2027" i="1"/>
  <c r="S2027" i="1"/>
  <c r="Q2028" i="1"/>
  <c r="O2028" i="1"/>
  <c r="P2028" i="1"/>
  <c r="R2028" i="1"/>
  <c r="S2028" i="1"/>
  <c r="Q2029" i="1"/>
  <c r="O2029" i="1"/>
  <c r="P2029" i="1"/>
  <c r="R2029" i="1"/>
  <c r="S2029" i="1"/>
  <c r="Q2030" i="1"/>
  <c r="O2030" i="1"/>
  <c r="P2030" i="1"/>
  <c r="R2030" i="1"/>
  <c r="S2030" i="1"/>
  <c r="Q2031" i="1"/>
  <c r="O2031" i="1"/>
  <c r="P2031" i="1"/>
  <c r="R2031" i="1"/>
  <c r="S2031" i="1"/>
  <c r="Q2032" i="1"/>
  <c r="O2032" i="1"/>
  <c r="P2032" i="1"/>
  <c r="R2032" i="1"/>
  <c r="S2032" i="1"/>
  <c r="Q2033" i="1"/>
  <c r="O2033" i="1"/>
  <c r="P2033" i="1"/>
  <c r="R2033" i="1"/>
  <c r="S2033" i="1"/>
  <c r="Q2034" i="1"/>
  <c r="O2034" i="1"/>
  <c r="P2034" i="1"/>
  <c r="R2034" i="1"/>
  <c r="S2034" i="1"/>
  <c r="Q2035" i="1"/>
  <c r="O2035" i="1"/>
  <c r="P2035" i="1"/>
  <c r="R2035" i="1"/>
  <c r="S2035" i="1"/>
  <c r="Q2036" i="1"/>
  <c r="O2036" i="1"/>
  <c r="P2036" i="1"/>
  <c r="R2036" i="1"/>
  <c r="S2036" i="1"/>
  <c r="Q2037" i="1"/>
  <c r="O2037" i="1"/>
  <c r="P2037" i="1"/>
  <c r="R2037" i="1"/>
  <c r="S2037" i="1"/>
  <c r="Q2038" i="1"/>
  <c r="O2038" i="1"/>
  <c r="P2038" i="1"/>
  <c r="R2038" i="1"/>
  <c r="S2038" i="1"/>
  <c r="Q2039" i="1"/>
  <c r="O2039" i="1"/>
  <c r="P2039" i="1"/>
  <c r="R2039" i="1"/>
  <c r="S2039" i="1"/>
  <c r="Q2040" i="1"/>
  <c r="O2040" i="1"/>
  <c r="P2040" i="1"/>
  <c r="R2040" i="1"/>
  <c r="S2040" i="1"/>
  <c r="Q2041" i="1"/>
  <c r="O2041" i="1"/>
  <c r="P2041" i="1"/>
  <c r="R2041" i="1"/>
  <c r="S2041" i="1"/>
  <c r="Q2042" i="1"/>
  <c r="O2042" i="1"/>
  <c r="P2042" i="1"/>
  <c r="R2042" i="1"/>
  <c r="S2042" i="1"/>
  <c r="Q2043" i="1"/>
  <c r="O2043" i="1"/>
  <c r="P2043" i="1"/>
  <c r="R2043" i="1"/>
  <c r="S2043" i="1"/>
  <c r="Q2044" i="1"/>
  <c r="O2044" i="1"/>
  <c r="P2044" i="1"/>
  <c r="R2044" i="1"/>
  <c r="S2044" i="1"/>
  <c r="Q2045" i="1"/>
  <c r="O2045" i="1"/>
  <c r="P2045" i="1"/>
  <c r="R2045" i="1"/>
  <c r="S2045" i="1"/>
  <c r="Q2046" i="1"/>
  <c r="O2046" i="1"/>
  <c r="P2046" i="1"/>
  <c r="R2046" i="1"/>
  <c r="S2046" i="1"/>
  <c r="Q2047" i="1"/>
  <c r="O2047" i="1"/>
  <c r="P2047" i="1"/>
  <c r="R2047" i="1"/>
  <c r="S2047" i="1"/>
  <c r="Q2048" i="1"/>
  <c r="O2048" i="1"/>
  <c r="P2048" i="1"/>
  <c r="R2048" i="1"/>
  <c r="S2048" i="1"/>
  <c r="Q2049" i="1"/>
  <c r="O2049" i="1"/>
  <c r="P2049" i="1"/>
  <c r="R2049" i="1"/>
  <c r="S2049" i="1"/>
  <c r="Q2050" i="1"/>
  <c r="O2050" i="1"/>
  <c r="P2050" i="1"/>
  <c r="R2050" i="1"/>
  <c r="S2050" i="1"/>
  <c r="Q2051" i="1"/>
  <c r="O2051" i="1"/>
  <c r="P2051" i="1"/>
  <c r="R2051" i="1"/>
  <c r="S2051" i="1"/>
  <c r="Q2052" i="1"/>
  <c r="O2052" i="1"/>
  <c r="P2052" i="1"/>
  <c r="R2052" i="1"/>
  <c r="S2052" i="1"/>
  <c r="Q2053" i="1"/>
  <c r="O2053" i="1"/>
  <c r="P2053" i="1"/>
  <c r="R2053" i="1"/>
  <c r="S2053" i="1"/>
  <c r="Q2054" i="1"/>
  <c r="O2054" i="1"/>
  <c r="P2054" i="1"/>
  <c r="R2054" i="1"/>
  <c r="S2054" i="1"/>
  <c r="Q2055" i="1"/>
  <c r="O2055" i="1"/>
  <c r="P2055" i="1"/>
  <c r="R2055" i="1"/>
  <c r="S2055" i="1"/>
  <c r="Q2056" i="1"/>
  <c r="O2056" i="1"/>
  <c r="P2056" i="1"/>
  <c r="R2056" i="1"/>
  <c r="S2056" i="1"/>
  <c r="Q2057" i="1"/>
  <c r="O2057" i="1"/>
  <c r="P2057" i="1"/>
  <c r="R2057" i="1"/>
  <c r="S2057" i="1"/>
  <c r="Q2058" i="1"/>
  <c r="O2058" i="1"/>
  <c r="P2058" i="1"/>
  <c r="R2058" i="1"/>
  <c r="S2058" i="1"/>
  <c r="Q2059" i="1"/>
  <c r="O2059" i="1"/>
  <c r="P2059" i="1"/>
  <c r="R2059" i="1"/>
  <c r="S2059" i="1"/>
  <c r="Q2060" i="1"/>
  <c r="O2060" i="1"/>
  <c r="P2060" i="1"/>
  <c r="R2060" i="1"/>
  <c r="S2060" i="1"/>
  <c r="Q2061" i="1"/>
  <c r="O2061" i="1"/>
  <c r="P2061" i="1"/>
  <c r="R2061" i="1"/>
  <c r="S2061" i="1"/>
  <c r="Q2062" i="1"/>
  <c r="O2062" i="1"/>
  <c r="P2062" i="1"/>
  <c r="R2062" i="1"/>
  <c r="S2062" i="1"/>
  <c r="Q2063" i="1"/>
  <c r="O2063" i="1"/>
  <c r="P2063" i="1"/>
  <c r="R2063" i="1"/>
  <c r="S2063" i="1"/>
  <c r="Q2064" i="1"/>
  <c r="O2064" i="1"/>
  <c r="P2064" i="1"/>
  <c r="R2064" i="1"/>
  <c r="S2064" i="1"/>
  <c r="Q2065" i="1"/>
  <c r="O2065" i="1"/>
  <c r="P2065" i="1"/>
  <c r="R2065" i="1"/>
  <c r="S2065" i="1"/>
  <c r="Q2066" i="1"/>
  <c r="O2066" i="1"/>
  <c r="P2066" i="1"/>
  <c r="R2066" i="1"/>
  <c r="S2066" i="1"/>
  <c r="Q2067" i="1"/>
  <c r="O2067" i="1"/>
  <c r="P2067" i="1"/>
  <c r="R2067" i="1"/>
  <c r="S2067" i="1"/>
  <c r="Q2068" i="1"/>
  <c r="O2068" i="1"/>
  <c r="P2068" i="1"/>
  <c r="R2068" i="1"/>
  <c r="S2068" i="1"/>
  <c r="Q2069" i="1"/>
  <c r="O2069" i="1"/>
  <c r="P2069" i="1"/>
  <c r="R2069" i="1"/>
  <c r="S2069" i="1"/>
  <c r="Q2070" i="1"/>
  <c r="O2070" i="1"/>
  <c r="P2070" i="1"/>
  <c r="R2070" i="1"/>
  <c r="S2070" i="1"/>
  <c r="Q2071" i="1"/>
  <c r="O2071" i="1"/>
  <c r="P2071" i="1"/>
  <c r="R2071" i="1"/>
  <c r="S2071" i="1"/>
  <c r="Q2072" i="1"/>
  <c r="O2072" i="1"/>
  <c r="P2072" i="1"/>
  <c r="R2072" i="1"/>
  <c r="S2072" i="1"/>
  <c r="Q2073" i="1"/>
  <c r="O2073" i="1"/>
  <c r="P2073" i="1"/>
  <c r="R2073" i="1"/>
  <c r="S2073" i="1"/>
  <c r="Q2074" i="1"/>
  <c r="O2074" i="1"/>
  <c r="P2074" i="1"/>
  <c r="R2074" i="1"/>
  <c r="S2074" i="1"/>
  <c r="Q2075" i="1"/>
  <c r="O2075" i="1"/>
  <c r="P2075" i="1"/>
  <c r="R2075" i="1"/>
  <c r="S2075" i="1"/>
  <c r="Q2076" i="1"/>
  <c r="O2076" i="1"/>
  <c r="P2076" i="1"/>
  <c r="R2076" i="1"/>
  <c r="S2076" i="1"/>
  <c r="Q2077" i="1"/>
  <c r="O2077" i="1"/>
  <c r="P2077" i="1"/>
  <c r="R2077" i="1"/>
  <c r="S2077" i="1"/>
  <c r="Q2078" i="1"/>
  <c r="O2078" i="1"/>
  <c r="P2078" i="1"/>
  <c r="R2078" i="1"/>
  <c r="S2078" i="1"/>
  <c r="Q2079" i="1"/>
  <c r="O2079" i="1"/>
  <c r="P2079" i="1"/>
  <c r="R2079" i="1"/>
  <c r="S2079" i="1"/>
  <c r="Q2080" i="1"/>
  <c r="O2080" i="1"/>
  <c r="P2080" i="1"/>
  <c r="R2080" i="1"/>
  <c r="S2080" i="1"/>
  <c r="Q2081" i="1"/>
  <c r="O2081" i="1"/>
  <c r="P2081" i="1"/>
  <c r="R2081" i="1"/>
  <c r="S2081" i="1"/>
  <c r="Q2082" i="1"/>
  <c r="O2082" i="1"/>
  <c r="P2082" i="1"/>
  <c r="R2082" i="1"/>
  <c r="S2082" i="1"/>
  <c r="Q2083" i="1"/>
  <c r="O2083" i="1"/>
  <c r="P2083" i="1"/>
  <c r="R2083" i="1"/>
  <c r="S2083" i="1"/>
  <c r="Q2084" i="1"/>
  <c r="O2084" i="1"/>
  <c r="P2084" i="1"/>
  <c r="R2084" i="1"/>
  <c r="S2084" i="1"/>
  <c r="Q2085" i="1"/>
  <c r="O2085" i="1"/>
  <c r="P2085" i="1"/>
  <c r="R2085" i="1"/>
  <c r="S2085" i="1"/>
  <c r="Q2086" i="1"/>
  <c r="O2086" i="1"/>
  <c r="P2086" i="1"/>
  <c r="R2086" i="1"/>
  <c r="S2086" i="1"/>
  <c r="Q2087" i="1"/>
  <c r="O2087" i="1"/>
  <c r="P2087" i="1"/>
  <c r="R2087" i="1"/>
  <c r="S2087" i="1"/>
  <c r="Q2088" i="1"/>
  <c r="O2088" i="1"/>
  <c r="P2088" i="1"/>
  <c r="R2088" i="1"/>
  <c r="S2088" i="1"/>
  <c r="Q2089" i="1"/>
  <c r="O2089" i="1"/>
  <c r="P2089" i="1"/>
  <c r="R2089" i="1"/>
  <c r="S2089" i="1"/>
  <c r="Q2090" i="1"/>
  <c r="O2090" i="1"/>
  <c r="P2090" i="1"/>
  <c r="R2090" i="1"/>
  <c r="S2090" i="1"/>
  <c r="Q2091" i="1"/>
  <c r="O2091" i="1"/>
  <c r="P2091" i="1"/>
  <c r="R2091" i="1"/>
  <c r="S2091" i="1"/>
  <c r="Q2092" i="1"/>
  <c r="O2092" i="1"/>
  <c r="P2092" i="1"/>
  <c r="R2092" i="1"/>
  <c r="S2092" i="1"/>
  <c r="Q2093" i="1"/>
  <c r="O2093" i="1"/>
  <c r="P2093" i="1"/>
  <c r="R2093" i="1"/>
  <c r="S2093" i="1"/>
  <c r="Q2094" i="1"/>
  <c r="O2094" i="1"/>
  <c r="P2094" i="1"/>
  <c r="R2094" i="1"/>
  <c r="S2094" i="1"/>
  <c r="Q2095" i="1"/>
  <c r="O2095" i="1"/>
  <c r="P2095" i="1"/>
  <c r="R2095" i="1"/>
  <c r="S2095" i="1"/>
  <c r="Q2096" i="1"/>
  <c r="O2096" i="1"/>
  <c r="P2096" i="1"/>
  <c r="R2096" i="1"/>
  <c r="S2096" i="1"/>
  <c r="Q2097" i="1"/>
  <c r="O2097" i="1"/>
  <c r="P2097" i="1"/>
  <c r="R2097" i="1"/>
  <c r="S2097" i="1"/>
  <c r="Q2098" i="1"/>
  <c r="O2098" i="1"/>
  <c r="P2098" i="1"/>
  <c r="R2098" i="1"/>
  <c r="S2098" i="1"/>
  <c r="Q2099" i="1"/>
  <c r="O2099" i="1"/>
  <c r="P2099" i="1"/>
  <c r="R2099" i="1"/>
  <c r="S2099" i="1"/>
  <c r="Q2100" i="1"/>
  <c r="O2100" i="1"/>
  <c r="P2100" i="1"/>
  <c r="R2100" i="1"/>
  <c r="S2100" i="1"/>
  <c r="Q2101" i="1"/>
  <c r="O2101" i="1"/>
  <c r="P2101" i="1"/>
  <c r="R2101" i="1"/>
  <c r="S2101" i="1"/>
  <c r="Q2102" i="1"/>
  <c r="O2102" i="1"/>
  <c r="P2102" i="1"/>
  <c r="R2102" i="1"/>
  <c r="S2102" i="1"/>
  <c r="Q2103" i="1"/>
  <c r="O2103" i="1"/>
  <c r="P2103" i="1"/>
  <c r="R2103" i="1"/>
  <c r="S2103" i="1"/>
  <c r="Q2104" i="1"/>
  <c r="O2104" i="1"/>
  <c r="P2104" i="1"/>
  <c r="R2104" i="1"/>
  <c r="S2104" i="1"/>
  <c r="Q2105" i="1"/>
  <c r="O2105" i="1"/>
  <c r="P2105" i="1"/>
  <c r="R2105" i="1"/>
  <c r="S2105" i="1"/>
  <c r="Q2106" i="1"/>
  <c r="O2106" i="1"/>
  <c r="P2106" i="1"/>
  <c r="R2106" i="1"/>
  <c r="S2106" i="1"/>
  <c r="Q2107" i="1"/>
  <c r="O2107" i="1"/>
  <c r="P2107" i="1"/>
  <c r="R2107" i="1"/>
  <c r="S2107" i="1"/>
  <c r="Q2108" i="1"/>
  <c r="O2108" i="1"/>
  <c r="P2108" i="1"/>
  <c r="R2108" i="1"/>
  <c r="S2108" i="1"/>
  <c r="Q2109" i="1"/>
  <c r="O2109" i="1"/>
  <c r="P2109" i="1"/>
  <c r="R2109" i="1"/>
  <c r="S2109" i="1"/>
  <c r="Q2110" i="1"/>
  <c r="O2110" i="1"/>
  <c r="P2110" i="1"/>
  <c r="R2110" i="1"/>
  <c r="S2110" i="1"/>
  <c r="Q2111" i="1"/>
  <c r="O2111" i="1"/>
  <c r="P2111" i="1"/>
  <c r="R2111" i="1"/>
  <c r="S2111" i="1"/>
  <c r="Q2112" i="1"/>
  <c r="O2112" i="1"/>
  <c r="P2112" i="1"/>
  <c r="R2112" i="1"/>
  <c r="S2112" i="1"/>
  <c r="Q2113" i="1"/>
  <c r="O2113" i="1"/>
  <c r="P2113" i="1"/>
  <c r="R2113" i="1"/>
  <c r="S2113" i="1"/>
  <c r="Q2114" i="1"/>
  <c r="O2114" i="1"/>
  <c r="P2114" i="1"/>
  <c r="R2114" i="1"/>
  <c r="S2114" i="1"/>
  <c r="Q2115" i="1"/>
  <c r="O2115" i="1"/>
  <c r="P2115" i="1"/>
  <c r="R2115" i="1"/>
  <c r="S2115" i="1"/>
  <c r="Q2116" i="1"/>
  <c r="O2116" i="1"/>
  <c r="P2116" i="1"/>
  <c r="R2116" i="1"/>
  <c r="S2116" i="1"/>
  <c r="Q2117" i="1"/>
  <c r="O2117" i="1"/>
  <c r="P2117" i="1"/>
  <c r="R2117" i="1"/>
  <c r="S2117" i="1"/>
  <c r="Q2118" i="1"/>
  <c r="O2118" i="1"/>
  <c r="P2118" i="1"/>
  <c r="R2118" i="1"/>
  <c r="S2118" i="1"/>
  <c r="Q2119" i="1"/>
  <c r="O2119" i="1"/>
  <c r="P2119" i="1"/>
  <c r="R2119" i="1"/>
  <c r="S2119" i="1"/>
  <c r="Q2120" i="1"/>
  <c r="O2120" i="1"/>
  <c r="P2120" i="1"/>
  <c r="R2120" i="1"/>
  <c r="S2120" i="1"/>
  <c r="Q2121" i="1"/>
  <c r="O2121" i="1"/>
  <c r="P2121" i="1"/>
  <c r="R2121" i="1"/>
  <c r="S2121" i="1"/>
  <c r="Q2122" i="1"/>
  <c r="O2122" i="1"/>
  <c r="P2122" i="1"/>
  <c r="R2122" i="1"/>
  <c r="S2122" i="1"/>
  <c r="Q2123" i="1"/>
  <c r="O2123" i="1"/>
  <c r="P2123" i="1"/>
  <c r="R2123" i="1"/>
  <c r="S2123" i="1"/>
  <c r="Q2124" i="1"/>
  <c r="O2124" i="1"/>
  <c r="P2124" i="1"/>
  <c r="R2124" i="1"/>
  <c r="S2124" i="1"/>
  <c r="Q2125" i="1"/>
  <c r="O2125" i="1"/>
  <c r="P2125" i="1"/>
  <c r="R2125" i="1"/>
  <c r="S2125" i="1"/>
  <c r="Q2126" i="1"/>
  <c r="O2126" i="1"/>
  <c r="P2126" i="1"/>
  <c r="R2126" i="1"/>
  <c r="S2126" i="1"/>
  <c r="Q2127" i="1"/>
  <c r="O2127" i="1"/>
  <c r="P2127" i="1"/>
  <c r="R2127" i="1"/>
  <c r="S2127" i="1"/>
  <c r="Q2128" i="1"/>
  <c r="O2128" i="1"/>
  <c r="P2128" i="1"/>
  <c r="R2128" i="1"/>
  <c r="S2128" i="1"/>
  <c r="Q2129" i="1"/>
  <c r="O2129" i="1"/>
  <c r="P2129" i="1"/>
  <c r="R2129" i="1"/>
  <c r="S2129" i="1"/>
  <c r="Q2130" i="1"/>
  <c r="O2130" i="1"/>
  <c r="P2130" i="1"/>
  <c r="R2130" i="1"/>
  <c r="S2130" i="1"/>
  <c r="Q2131" i="1"/>
  <c r="O2131" i="1"/>
  <c r="P2131" i="1"/>
  <c r="R2131" i="1"/>
  <c r="S2131" i="1"/>
  <c r="Q2132" i="1"/>
  <c r="O2132" i="1"/>
  <c r="P2132" i="1"/>
  <c r="R2132" i="1"/>
  <c r="S2132" i="1"/>
  <c r="Q2133" i="1"/>
  <c r="O2133" i="1"/>
  <c r="P2133" i="1"/>
  <c r="R2133" i="1"/>
  <c r="S2133" i="1"/>
  <c r="Q2134" i="1"/>
  <c r="O2134" i="1"/>
  <c r="P2134" i="1"/>
  <c r="R2134" i="1"/>
  <c r="S2134" i="1"/>
  <c r="Q2135" i="1"/>
  <c r="O2135" i="1"/>
  <c r="P2135" i="1"/>
  <c r="R2135" i="1"/>
  <c r="S2135" i="1"/>
  <c r="Q2136" i="1"/>
  <c r="O2136" i="1"/>
  <c r="P2136" i="1"/>
  <c r="R2136" i="1"/>
  <c r="S2136" i="1"/>
  <c r="Q2137" i="1"/>
  <c r="O2137" i="1"/>
  <c r="P2137" i="1"/>
  <c r="R2137" i="1"/>
  <c r="S2137" i="1"/>
  <c r="Q2138" i="1"/>
  <c r="O2138" i="1"/>
  <c r="P2138" i="1"/>
  <c r="R2138" i="1"/>
  <c r="S2138" i="1"/>
  <c r="Q2139" i="1"/>
  <c r="O2139" i="1"/>
  <c r="P2139" i="1"/>
  <c r="R2139" i="1"/>
  <c r="S2139" i="1"/>
  <c r="Q2140" i="1"/>
  <c r="O2140" i="1"/>
  <c r="P2140" i="1"/>
  <c r="R2140" i="1"/>
  <c r="S2140" i="1"/>
  <c r="Q2141" i="1"/>
  <c r="O2141" i="1"/>
  <c r="P2141" i="1"/>
  <c r="R2141" i="1"/>
  <c r="S2141" i="1"/>
  <c r="Q2142" i="1"/>
  <c r="O2142" i="1"/>
  <c r="P2142" i="1"/>
  <c r="R2142" i="1"/>
  <c r="S2142" i="1"/>
  <c r="Q2143" i="1"/>
  <c r="O2143" i="1"/>
  <c r="P2143" i="1"/>
  <c r="R2143" i="1"/>
  <c r="S2143" i="1"/>
  <c r="Q2144" i="1"/>
  <c r="O2144" i="1"/>
  <c r="P2144" i="1"/>
  <c r="R2144" i="1"/>
  <c r="S2144" i="1"/>
  <c r="Q2145" i="1"/>
  <c r="O2145" i="1"/>
  <c r="P2145" i="1"/>
  <c r="R2145" i="1"/>
  <c r="S2145" i="1"/>
  <c r="Q2146" i="1"/>
  <c r="O2146" i="1"/>
  <c r="P2146" i="1"/>
  <c r="R2146" i="1"/>
  <c r="S2146" i="1"/>
  <c r="Q2147" i="1"/>
  <c r="O2147" i="1"/>
  <c r="P2147" i="1"/>
  <c r="R2147" i="1"/>
  <c r="S2147" i="1"/>
  <c r="Q2148" i="1"/>
  <c r="O2148" i="1"/>
  <c r="P2148" i="1"/>
  <c r="R2148" i="1"/>
  <c r="S2148" i="1"/>
  <c r="Q2149" i="1"/>
  <c r="O2149" i="1"/>
  <c r="P2149" i="1"/>
  <c r="R2149" i="1"/>
  <c r="S2149" i="1"/>
  <c r="Q2150" i="1"/>
  <c r="O2150" i="1"/>
  <c r="P2150" i="1"/>
  <c r="R2150" i="1"/>
  <c r="S2150" i="1"/>
  <c r="Q2151" i="1"/>
  <c r="O2151" i="1"/>
  <c r="P2151" i="1"/>
  <c r="R2151" i="1"/>
  <c r="S2151" i="1"/>
  <c r="Q2152" i="1"/>
  <c r="O2152" i="1"/>
  <c r="P2152" i="1"/>
  <c r="R2152" i="1"/>
  <c r="S2152" i="1"/>
  <c r="Q2153" i="1"/>
  <c r="O2153" i="1"/>
  <c r="P2153" i="1"/>
  <c r="R2153" i="1"/>
  <c r="S2153" i="1"/>
  <c r="Q2154" i="1"/>
  <c r="O2154" i="1"/>
  <c r="P2154" i="1"/>
  <c r="R2154" i="1"/>
  <c r="S2154" i="1"/>
  <c r="Q2155" i="1"/>
  <c r="O2155" i="1"/>
  <c r="P2155" i="1"/>
  <c r="R2155" i="1"/>
  <c r="S2155" i="1"/>
  <c r="Q2156" i="1"/>
  <c r="O2156" i="1"/>
  <c r="P2156" i="1"/>
  <c r="R2156" i="1"/>
  <c r="S2156" i="1"/>
  <c r="Q2157" i="1"/>
  <c r="O2157" i="1"/>
  <c r="P2157" i="1"/>
  <c r="R2157" i="1"/>
  <c r="S2157" i="1"/>
  <c r="Q2158" i="1"/>
  <c r="O2158" i="1"/>
  <c r="P2158" i="1"/>
  <c r="R2158" i="1"/>
  <c r="S2158" i="1"/>
  <c r="Q2159" i="1"/>
  <c r="O2159" i="1"/>
  <c r="P2159" i="1"/>
  <c r="R2159" i="1"/>
  <c r="S2159" i="1"/>
  <c r="Q2160" i="1"/>
  <c r="O2160" i="1"/>
  <c r="P2160" i="1"/>
  <c r="R2160" i="1"/>
  <c r="S2160" i="1"/>
  <c r="Q2161" i="1"/>
  <c r="O2161" i="1"/>
  <c r="P2161" i="1"/>
  <c r="R2161" i="1"/>
  <c r="S2161" i="1"/>
  <c r="Q2162" i="1"/>
  <c r="O2162" i="1"/>
  <c r="P2162" i="1"/>
  <c r="R2162" i="1"/>
  <c r="S2162" i="1"/>
  <c r="Q2163" i="1"/>
  <c r="O2163" i="1"/>
  <c r="P2163" i="1"/>
  <c r="R2163" i="1"/>
  <c r="S2163" i="1"/>
  <c r="Q2164" i="1"/>
  <c r="O2164" i="1"/>
  <c r="P2164" i="1"/>
  <c r="R2164" i="1"/>
  <c r="S2164" i="1"/>
  <c r="Q2165" i="1"/>
  <c r="O2165" i="1"/>
  <c r="P2165" i="1"/>
  <c r="R2165" i="1"/>
  <c r="S2165" i="1"/>
  <c r="Q2166" i="1"/>
  <c r="O2166" i="1"/>
  <c r="P2166" i="1"/>
  <c r="R2166" i="1"/>
  <c r="S2166" i="1"/>
  <c r="Q2167" i="1"/>
  <c r="O2167" i="1"/>
  <c r="P2167" i="1"/>
  <c r="R2167" i="1"/>
  <c r="S2167" i="1"/>
  <c r="Q2168" i="1"/>
  <c r="O2168" i="1"/>
  <c r="P2168" i="1"/>
  <c r="R2168" i="1"/>
  <c r="S2168" i="1"/>
  <c r="Q2169" i="1"/>
  <c r="O2169" i="1"/>
  <c r="P2169" i="1"/>
  <c r="R2169" i="1"/>
  <c r="S2169" i="1"/>
  <c r="Q2170" i="1"/>
  <c r="O2170" i="1"/>
  <c r="P2170" i="1"/>
  <c r="R2170" i="1"/>
  <c r="S2170" i="1"/>
  <c r="Q2171" i="1"/>
  <c r="O2171" i="1"/>
  <c r="P2171" i="1"/>
  <c r="R2171" i="1"/>
  <c r="S2171" i="1"/>
  <c r="Q2172" i="1"/>
  <c r="O2172" i="1"/>
  <c r="P2172" i="1"/>
  <c r="R2172" i="1"/>
  <c r="S2172" i="1"/>
  <c r="Q2173" i="1"/>
  <c r="O2173" i="1"/>
  <c r="P2173" i="1"/>
  <c r="R2173" i="1"/>
  <c r="S2173" i="1"/>
  <c r="Q2174" i="1"/>
  <c r="O2174" i="1"/>
  <c r="P2174" i="1"/>
  <c r="R2174" i="1"/>
  <c r="S2174" i="1"/>
  <c r="Q2175" i="1"/>
  <c r="O2175" i="1"/>
  <c r="P2175" i="1"/>
  <c r="R2175" i="1"/>
  <c r="S2175" i="1"/>
  <c r="Q2176" i="1"/>
  <c r="O2176" i="1"/>
  <c r="P2176" i="1"/>
  <c r="R2176" i="1"/>
  <c r="S2176" i="1"/>
  <c r="Q2177" i="1"/>
  <c r="O2177" i="1"/>
  <c r="P2177" i="1"/>
  <c r="R2177" i="1"/>
  <c r="S2177" i="1"/>
  <c r="Q2178" i="1"/>
  <c r="O2178" i="1"/>
  <c r="P2178" i="1"/>
  <c r="R2178" i="1"/>
  <c r="S2178" i="1"/>
  <c r="Q2179" i="1"/>
  <c r="O2179" i="1"/>
  <c r="P2179" i="1"/>
  <c r="R2179" i="1"/>
  <c r="S2179" i="1"/>
  <c r="Q2180" i="1"/>
  <c r="O2180" i="1"/>
  <c r="P2180" i="1"/>
  <c r="R2180" i="1"/>
  <c r="S2180" i="1"/>
  <c r="Q2181" i="1"/>
  <c r="O2181" i="1"/>
  <c r="P2181" i="1"/>
  <c r="R2181" i="1"/>
  <c r="S2181" i="1"/>
  <c r="Q2182" i="1"/>
  <c r="O2182" i="1"/>
  <c r="P2182" i="1"/>
  <c r="R2182" i="1"/>
  <c r="S2182" i="1"/>
  <c r="Q2183" i="1"/>
  <c r="O2183" i="1"/>
  <c r="P2183" i="1"/>
  <c r="R2183" i="1"/>
  <c r="S2183" i="1"/>
  <c r="Q2184" i="1"/>
  <c r="O2184" i="1"/>
  <c r="P2184" i="1"/>
  <c r="R2184" i="1"/>
  <c r="S2184" i="1"/>
  <c r="Q2185" i="1"/>
  <c r="O2185" i="1"/>
  <c r="P2185" i="1"/>
  <c r="R2185" i="1"/>
  <c r="S2185" i="1"/>
  <c r="Q2186" i="1"/>
  <c r="O2186" i="1"/>
  <c r="P2186" i="1"/>
  <c r="R2186" i="1"/>
  <c r="S2186" i="1"/>
  <c r="Q2187" i="1"/>
  <c r="O2187" i="1"/>
  <c r="P2187" i="1"/>
  <c r="R2187" i="1"/>
  <c r="S2187" i="1"/>
  <c r="Q2188" i="1"/>
  <c r="O2188" i="1"/>
  <c r="P2188" i="1"/>
  <c r="R2188" i="1"/>
  <c r="S2188" i="1"/>
  <c r="Q2189" i="1"/>
  <c r="O2189" i="1"/>
  <c r="P2189" i="1"/>
  <c r="R2189" i="1"/>
  <c r="S2189" i="1"/>
  <c r="Q2190" i="1"/>
  <c r="O2190" i="1"/>
  <c r="P2190" i="1"/>
  <c r="R2190" i="1"/>
  <c r="S2190" i="1"/>
  <c r="Q2191" i="1"/>
  <c r="O2191" i="1"/>
  <c r="P2191" i="1"/>
  <c r="R2191" i="1"/>
  <c r="S2191" i="1"/>
  <c r="Q2192" i="1"/>
  <c r="O2192" i="1"/>
  <c r="P2192" i="1"/>
  <c r="R2192" i="1"/>
  <c r="S2192" i="1"/>
  <c r="Q2193" i="1"/>
  <c r="O2193" i="1"/>
  <c r="P2193" i="1"/>
  <c r="R2193" i="1"/>
  <c r="S2193" i="1"/>
  <c r="Q2194" i="1"/>
  <c r="O2194" i="1"/>
  <c r="P2194" i="1"/>
  <c r="R2194" i="1"/>
  <c r="S2194" i="1"/>
  <c r="Q2195" i="1"/>
  <c r="O2195" i="1"/>
  <c r="P2195" i="1"/>
  <c r="R2195" i="1"/>
  <c r="S2195" i="1"/>
  <c r="Q2196" i="1"/>
  <c r="O2196" i="1"/>
  <c r="P2196" i="1"/>
  <c r="R2196" i="1"/>
  <c r="S2196" i="1"/>
  <c r="Q2197" i="1"/>
  <c r="O2197" i="1"/>
  <c r="P2197" i="1"/>
  <c r="R2197" i="1"/>
  <c r="S2197" i="1"/>
  <c r="Q2198" i="1"/>
  <c r="O2198" i="1"/>
  <c r="P2198" i="1"/>
  <c r="R2198" i="1"/>
  <c r="S2198" i="1"/>
  <c r="Q2199" i="1"/>
  <c r="O2199" i="1"/>
  <c r="P2199" i="1"/>
  <c r="R2199" i="1"/>
  <c r="S2199" i="1"/>
  <c r="Q2200" i="1"/>
  <c r="O2200" i="1"/>
  <c r="P2200" i="1"/>
  <c r="R2200" i="1"/>
  <c r="S2200" i="1"/>
  <c r="Q2201" i="1"/>
  <c r="O2201" i="1"/>
  <c r="P2201" i="1"/>
  <c r="R2201" i="1"/>
  <c r="S2201" i="1"/>
  <c r="Q2202" i="1"/>
  <c r="O2202" i="1"/>
  <c r="P2202" i="1"/>
  <c r="R2202" i="1"/>
  <c r="S2202" i="1"/>
  <c r="Q2203" i="1"/>
  <c r="O2203" i="1"/>
  <c r="P2203" i="1"/>
  <c r="R2203" i="1"/>
  <c r="S2203" i="1"/>
  <c r="Q2204" i="1"/>
  <c r="O2204" i="1"/>
  <c r="P2204" i="1"/>
  <c r="R2204" i="1"/>
  <c r="S2204" i="1"/>
  <c r="Q2205" i="1"/>
  <c r="O2205" i="1"/>
  <c r="P2205" i="1"/>
  <c r="R2205" i="1"/>
  <c r="S2205" i="1"/>
  <c r="Q2206" i="1"/>
  <c r="O2206" i="1"/>
  <c r="P2206" i="1"/>
  <c r="R2206" i="1"/>
  <c r="S2206" i="1"/>
  <c r="Q2207" i="1"/>
  <c r="O2207" i="1"/>
  <c r="P2207" i="1"/>
  <c r="R2207" i="1"/>
  <c r="S2207" i="1"/>
  <c r="Q2208" i="1"/>
  <c r="O2208" i="1"/>
  <c r="P2208" i="1"/>
  <c r="R2208" i="1"/>
  <c r="S2208" i="1"/>
  <c r="Q2209" i="1"/>
  <c r="O2209" i="1"/>
  <c r="P2209" i="1"/>
  <c r="R2209" i="1"/>
  <c r="S2209" i="1"/>
  <c r="Q2210" i="1"/>
  <c r="O2210" i="1"/>
  <c r="P2210" i="1"/>
  <c r="R2210" i="1"/>
  <c r="S2210" i="1"/>
  <c r="Q2211" i="1"/>
  <c r="O2211" i="1"/>
  <c r="P2211" i="1"/>
  <c r="R2211" i="1"/>
  <c r="S2211" i="1"/>
  <c r="Q2212" i="1"/>
  <c r="O2212" i="1"/>
  <c r="P2212" i="1"/>
  <c r="R2212" i="1"/>
  <c r="S2212" i="1"/>
  <c r="Q2213" i="1"/>
  <c r="O2213" i="1"/>
  <c r="P2213" i="1"/>
  <c r="R2213" i="1"/>
  <c r="S2213" i="1"/>
  <c r="Q2214" i="1"/>
  <c r="O2214" i="1"/>
  <c r="P2214" i="1"/>
  <c r="R2214" i="1"/>
  <c r="S2214" i="1"/>
  <c r="Q2215" i="1"/>
  <c r="O2215" i="1"/>
  <c r="P2215" i="1"/>
  <c r="R2215" i="1"/>
  <c r="S2215" i="1"/>
  <c r="Q2216" i="1"/>
  <c r="O2216" i="1"/>
  <c r="P2216" i="1"/>
  <c r="R2216" i="1"/>
  <c r="S2216" i="1"/>
  <c r="Q2217" i="1"/>
  <c r="O2217" i="1"/>
  <c r="P2217" i="1"/>
  <c r="R2217" i="1"/>
  <c r="S2217" i="1"/>
  <c r="Q2218" i="1"/>
  <c r="O2218" i="1"/>
  <c r="P2218" i="1"/>
  <c r="R2218" i="1"/>
  <c r="S2218" i="1"/>
  <c r="Q2219" i="1"/>
  <c r="O2219" i="1"/>
  <c r="P2219" i="1"/>
  <c r="R2219" i="1"/>
  <c r="S2219" i="1"/>
  <c r="Q2220" i="1"/>
  <c r="O2220" i="1"/>
  <c r="P2220" i="1"/>
  <c r="R2220" i="1"/>
  <c r="S2220" i="1"/>
  <c r="Q2221" i="1"/>
  <c r="O2221" i="1"/>
  <c r="P2221" i="1"/>
  <c r="R2221" i="1"/>
  <c r="S2221" i="1"/>
  <c r="Q2222" i="1"/>
  <c r="O2222" i="1"/>
  <c r="P2222" i="1"/>
  <c r="R2222" i="1"/>
  <c r="S2222" i="1"/>
  <c r="Q2223" i="1"/>
  <c r="O2223" i="1"/>
  <c r="P2223" i="1"/>
  <c r="R2223" i="1"/>
  <c r="S2223" i="1"/>
  <c r="Q2224" i="1"/>
  <c r="O2224" i="1"/>
  <c r="P2224" i="1"/>
  <c r="R2224" i="1"/>
  <c r="S2224" i="1"/>
  <c r="Q2225" i="1"/>
  <c r="O2225" i="1"/>
  <c r="P2225" i="1"/>
  <c r="R2225" i="1"/>
  <c r="S2225" i="1"/>
  <c r="Q2226" i="1"/>
  <c r="O2226" i="1"/>
  <c r="P2226" i="1"/>
  <c r="R2226" i="1"/>
  <c r="S2226" i="1"/>
  <c r="Q2227" i="1"/>
  <c r="O2227" i="1"/>
  <c r="P2227" i="1"/>
  <c r="R2227" i="1"/>
  <c r="S2227" i="1"/>
  <c r="Q2228" i="1"/>
  <c r="O2228" i="1"/>
  <c r="P2228" i="1"/>
  <c r="R2228" i="1"/>
  <c r="S2228" i="1"/>
  <c r="Q2229" i="1"/>
  <c r="O2229" i="1"/>
  <c r="P2229" i="1"/>
  <c r="R2229" i="1"/>
  <c r="S2229" i="1"/>
  <c r="Q2230" i="1"/>
  <c r="O2230" i="1"/>
  <c r="P2230" i="1"/>
  <c r="R2230" i="1"/>
  <c r="S2230" i="1"/>
  <c r="Q2231" i="1"/>
  <c r="O2231" i="1"/>
  <c r="P2231" i="1"/>
  <c r="R2231" i="1"/>
  <c r="S2231" i="1"/>
  <c r="Q2232" i="1"/>
  <c r="O2232" i="1"/>
  <c r="P2232" i="1"/>
  <c r="R2232" i="1"/>
  <c r="S2232" i="1"/>
  <c r="Q2233" i="1"/>
  <c r="O2233" i="1"/>
  <c r="P2233" i="1"/>
  <c r="R2233" i="1"/>
  <c r="S2233" i="1"/>
  <c r="Q2234" i="1"/>
  <c r="O2234" i="1"/>
  <c r="P2234" i="1"/>
  <c r="R2234" i="1"/>
  <c r="S2234" i="1"/>
  <c r="Q2235" i="1"/>
  <c r="O2235" i="1"/>
  <c r="P2235" i="1"/>
  <c r="R2235" i="1"/>
  <c r="S2235" i="1"/>
  <c r="Q2236" i="1"/>
  <c r="O2236" i="1"/>
  <c r="P2236" i="1"/>
  <c r="R2236" i="1"/>
  <c r="S2236" i="1"/>
  <c r="Q2237" i="1"/>
  <c r="O2237" i="1"/>
  <c r="P2237" i="1"/>
  <c r="R2237" i="1"/>
  <c r="S2237" i="1"/>
  <c r="Q2238" i="1"/>
  <c r="O2238" i="1"/>
  <c r="P2238" i="1"/>
  <c r="R2238" i="1"/>
  <c r="S2238" i="1"/>
  <c r="Q2239" i="1"/>
  <c r="O2239" i="1"/>
  <c r="P2239" i="1"/>
  <c r="R2239" i="1"/>
  <c r="S2239" i="1"/>
  <c r="Q2240" i="1"/>
  <c r="O2240" i="1"/>
  <c r="P2240" i="1"/>
  <c r="R2240" i="1"/>
  <c r="S2240" i="1"/>
  <c r="Q2241" i="1"/>
  <c r="O2241" i="1"/>
  <c r="P2241" i="1"/>
  <c r="R2241" i="1"/>
  <c r="S2241" i="1"/>
  <c r="Q2242" i="1"/>
  <c r="O2242" i="1"/>
  <c r="P2242" i="1"/>
  <c r="R2242" i="1"/>
  <c r="S2242" i="1"/>
  <c r="Q2243" i="1"/>
  <c r="O2243" i="1"/>
  <c r="P2243" i="1"/>
  <c r="R2243" i="1"/>
  <c r="S2243" i="1"/>
  <c r="Q2244" i="1"/>
  <c r="O2244" i="1"/>
  <c r="P2244" i="1"/>
  <c r="R2244" i="1"/>
  <c r="S2244" i="1"/>
  <c r="Q2245" i="1"/>
  <c r="O2245" i="1"/>
  <c r="P2245" i="1"/>
  <c r="R2245" i="1"/>
  <c r="S2245" i="1"/>
  <c r="Q2246" i="1"/>
  <c r="O2246" i="1"/>
  <c r="P2246" i="1"/>
  <c r="R2246" i="1"/>
  <c r="S2246" i="1"/>
  <c r="Q2247" i="1"/>
  <c r="O2247" i="1"/>
  <c r="P2247" i="1"/>
  <c r="R2247" i="1"/>
  <c r="S2247" i="1"/>
  <c r="Q2248" i="1"/>
  <c r="O2248" i="1"/>
  <c r="P2248" i="1"/>
  <c r="R2248" i="1"/>
  <c r="S2248" i="1"/>
  <c r="Q2249" i="1"/>
  <c r="O2249" i="1"/>
  <c r="P2249" i="1"/>
  <c r="R2249" i="1"/>
  <c r="S2249" i="1"/>
  <c r="Q2250" i="1"/>
  <c r="O2250" i="1"/>
  <c r="P2250" i="1"/>
  <c r="R2250" i="1"/>
  <c r="S2250" i="1"/>
  <c r="Q2251" i="1"/>
  <c r="O2251" i="1"/>
  <c r="P2251" i="1"/>
  <c r="R2251" i="1"/>
  <c r="S2251" i="1"/>
  <c r="Q2252" i="1"/>
  <c r="O2252" i="1"/>
  <c r="P2252" i="1"/>
  <c r="R2252" i="1"/>
  <c r="S2252" i="1"/>
  <c r="Q2253" i="1"/>
  <c r="O2253" i="1"/>
  <c r="P2253" i="1"/>
  <c r="R2253" i="1"/>
  <c r="S2253" i="1"/>
  <c r="Q2254" i="1"/>
  <c r="O2254" i="1"/>
  <c r="P2254" i="1"/>
  <c r="R2254" i="1"/>
  <c r="S2254" i="1"/>
  <c r="Q2255" i="1"/>
  <c r="O2255" i="1"/>
  <c r="P2255" i="1"/>
  <c r="R2255" i="1"/>
  <c r="S2255" i="1"/>
  <c r="Q2256" i="1"/>
  <c r="O2256" i="1"/>
  <c r="P2256" i="1"/>
  <c r="R2256" i="1"/>
  <c r="S2256" i="1"/>
  <c r="Q2257" i="1"/>
  <c r="O2257" i="1"/>
  <c r="P2257" i="1"/>
  <c r="R2257" i="1"/>
  <c r="S2257" i="1"/>
  <c r="Q2258" i="1"/>
  <c r="O2258" i="1"/>
  <c r="P2258" i="1"/>
  <c r="R2258" i="1"/>
  <c r="S2258" i="1"/>
  <c r="Q2259" i="1"/>
  <c r="O2259" i="1"/>
  <c r="P2259" i="1"/>
  <c r="R2259" i="1"/>
  <c r="S2259" i="1"/>
  <c r="Q2260" i="1"/>
  <c r="O2260" i="1"/>
  <c r="P2260" i="1"/>
  <c r="R2260" i="1"/>
  <c r="S2260" i="1"/>
  <c r="Q2261" i="1"/>
  <c r="O2261" i="1"/>
  <c r="P2261" i="1"/>
  <c r="R2261" i="1"/>
  <c r="S2261" i="1"/>
  <c r="Q2262" i="1"/>
  <c r="O2262" i="1"/>
  <c r="P2262" i="1"/>
  <c r="R2262" i="1"/>
  <c r="S2262" i="1"/>
  <c r="Q2263" i="1"/>
  <c r="O2263" i="1"/>
  <c r="P2263" i="1"/>
  <c r="R2263" i="1"/>
  <c r="S2263" i="1"/>
  <c r="Q2264" i="1"/>
  <c r="O2264" i="1"/>
  <c r="P2264" i="1"/>
  <c r="R2264" i="1"/>
  <c r="S2264" i="1"/>
  <c r="Q2265" i="1"/>
  <c r="O2265" i="1"/>
  <c r="P2265" i="1"/>
  <c r="R2265" i="1"/>
  <c r="S2265" i="1"/>
  <c r="Q2266" i="1"/>
  <c r="O2266" i="1"/>
  <c r="P2266" i="1"/>
  <c r="R2266" i="1"/>
  <c r="S2266" i="1"/>
  <c r="Q2267" i="1"/>
  <c r="O2267" i="1"/>
  <c r="P2267" i="1"/>
  <c r="R2267" i="1"/>
  <c r="S2267" i="1"/>
  <c r="Q2268" i="1"/>
  <c r="O2268" i="1"/>
  <c r="P2268" i="1"/>
  <c r="R2268" i="1"/>
  <c r="S2268" i="1"/>
  <c r="Q2269" i="1"/>
  <c r="O2269" i="1"/>
  <c r="P2269" i="1"/>
  <c r="R2269" i="1"/>
  <c r="S2269" i="1"/>
  <c r="Q2270" i="1"/>
  <c r="O2270" i="1"/>
  <c r="P2270" i="1"/>
  <c r="R2270" i="1"/>
  <c r="S2270" i="1"/>
  <c r="Q2271" i="1"/>
  <c r="O2271" i="1"/>
  <c r="P2271" i="1"/>
  <c r="R2271" i="1"/>
  <c r="S2271" i="1"/>
  <c r="Q2272" i="1"/>
  <c r="O2272" i="1"/>
  <c r="P2272" i="1"/>
  <c r="R2272" i="1"/>
  <c r="S2272" i="1"/>
  <c r="Q2273" i="1"/>
  <c r="O2273" i="1"/>
  <c r="P2273" i="1"/>
  <c r="R2273" i="1"/>
  <c r="S2273" i="1"/>
  <c r="Q2274" i="1"/>
  <c r="O2274" i="1"/>
  <c r="P2274" i="1"/>
  <c r="R2274" i="1"/>
  <c r="S2274" i="1"/>
  <c r="Q2275" i="1"/>
  <c r="O2275" i="1"/>
  <c r="P2275" i="1"/>
  <c r="R2275" i="1"/>
  <c r="S2275" i="1"/>
  <c r="Q2276" i="1"/>
  <c r="O2276" i="1"/>
  <c r="P2276" i="1"/>
  <c r="R2276" i="1"/>
  <c r="S2276" i="1"/>
  <c r="Q2277" i="1"/>
  <c r="O2277" i="1"/>
  <c r="P2277" i="1"/>
  <c r="R2277" i="1"/>
  <c r="S2277" i="1"/>
  <c r="Q2278" i="1"/>
  <c r="O2278" i="1"/>
  <c r="P2278" i="1"/>
  <c r="R2278" i="1"/>
  <c r="S2278" i="1"/>
  <c r="Q2279" i="1"/>
  <c r="O2279" i="1"/>
  <c r="P2279" i="1"/>
  <c r="R2279" i="1"/>
  <c r="S2279" i="1"/>
  <c r="Q2280" i="1"/>
  <c r="O2280" i="1"/>
  <c r="P2280" i="1"/>
  <c r="R2280" i="1"/>
  <c r="S2280" i="1"/>
  <c r="Q2281" i="1"/>
  <c r="O2281" i="1"/>
  <c r="P2281" i="1"/>
  <c r="R2281" i="1"/>
  <c r="S2281" i="1"/>
  <c r="Q2282" i="1"/>
  <c r="O2282" i="1"/>
  <c r="P2282" i="1"/>
  <c r="R2282" i="1"/>
  <c r="S2282" i="1"/>
  <c r="Q2283" i="1"/>
  <c r="O2283" i="1"/>
  <c r="P2283" i="1"/>
  <c r="R2283" i="1"/>
  <c r="S2283" i="1"/>
  <c r="Q2284" i="1"/>
  <c r="O2284" i="1"/>
  <c r="P2284" i="1"/>
  <c r="R2284" i="1"/>
  <c r="S2284" i="1"/>
  <c r="Q2285" i="1"/>
  <c r="O2285" i="1"/>
  <c r="P2285" i="1"/>
  <c r="R2285" i="1"/>
  <c r="S2285" i="1"/>
  <c r="Q2286" i="1"/>
  <c r="O2286" i="1"/>
  <c r="P2286" i="1"/>
  <c r="R2286" i="1"/>
  <c r="S2286" i="1"/>
  <c r="Q2287" i="1"/>
  <c r="O2287" i="1"/>
  <c r="P2287" i="1"/>
  <c r="R2287" i="1"/>
  <c r="S2287" i="1"/>
  <c r="Q2288" i="1"/>
  <c r="O2288" i="1"/>
  <c r="P2288" i="1"/>
  <c r="R2288" i="1"/>
  <c r="S2288" i="1"/>
  <c r="Q2289" i="1"/>
  <c r="O2289" i="1"/>
  <c r="P2289" i="1"/>
  <c r="R2289" i="1"/>
  <c r="S2289" i="1"/>
  <c r="Q2290" i="1"/>
  <c r="O2290" i="1"/>
  <c r="P2290" i="1"/>
  <c r="R2290" i="1"/>
  <c r="S2290" i="1"/>
  <c r="Q2291" i="1"/>
  <c r="O2291" i="1"/>
  <c r="P2291" i="1"/>
  <c r="R2291" i="1"/>
  <c r="S2291" i="1"/>
  <c r="Q2292" i="1"/>
  <c r="O2292" i="1"/>
  <c r="P2292" i="1"/>
  <c r="R2292" i="1"/>
  <c r="S2292" i="1"/>
  <c r="Q2293" i="1"/>
  <c r="O2293" i="1"/>
  <c r="P2293" i="1"/>
  <c r="R2293" i="1"/>
  <c r="S2293" i="1"/>
  <c r="Q2294" i="1"/>
  <c r="O2294" i="1"/>
  <c r="P2294" i="1"/>
  <c r="R2294" i="1"/>
  <c r="S2294" i="1"/>
  <c r="Q2295" i="1"/>
  <c r="O2295" i="1"/>
  <c r="P2295" i="1"/>
  <c r="R2295" i="1"/>
  <c r="S2295" i="1"/>
  <c r="Q2296" i="1"/>
  <c r="O2296" i="1"/>
  <c r="P2296" i="1"/>
  <c r="R2296" i="1"/>
  <c r="S2296" i="1"/>
  <c r="Q2297" i="1"/>
  <c r="O2297" i="1"/>
  <c r="P2297" i="1"/>
  <c r="R2297" i="1"/>
  <c r="S2297" i="1"/>
  <c r="Q2298" i="1"/>
  <c r="O2298" i="1"/>
  <c r="P2298" i="1"/>
  <c r="R2298" i="1"/>
  <c r="S2298" i="1"/>
  <c r="Q2299" i="1"/>
  <c r="O2299" i="1"/>
  <c r="P2299" i="1"/>
  <c r="R2299" i="1"/>
  <c r="S2299" i="1"/>
  <c r="Q2300" i="1"/>
  <c r="O2300" i="1"/>
  <c r="P2300" i="1"/>
  <c r="R2300" i="1"/>
  <c r="S2300" i="1"/>
  <c r="Q2301" i="1"/>
  <c r="O2301" i="1"/>
  <c r="P2301" i="1"/>
  <c r="R2301" i="1"/>
  <c r="S2301" i="1"/>
  <c r="Q2302" i="1"/>
  <c r="O2302" i="1"/>
  <c r="P2302" i="1"/>
  <c r="R2302" i="1"/>
  <c r="S2302" i="1"/>
  <c r="Q2303" i="1"/>
  <c r="O2303" i="1"/>
  <c r="P2303" i="1"/>
  <c r="R2303" i="1"/>
  <c r="S2303" i="1"/>
  <c r="Q2304" i="1"/>
  <c r="O2304" i="1"/>
  <c r="P2304" i="1"/>
  <c r="R2304" i="1"/>
  <c r="S2304" i="1"/>
  <c r="Q2305" i="1"/>
  <c r="O2305" i="1"/>
  <c r="P2305" i="1"/>
  <c r="R2305" i="1"/>
  <c r="S2305" i="1"/>
  <c r="Q2306" i="1"/>
  <c r="O2306" i="1"/>
  <c r="P2306" i="1"/>
  <c r="R2306" i="1"/>
  <c r="S2306" i="1"/>
  <c r="Q2307" i="1"/>
  <c r="O2307" i="1"/>
  <c r="P2307" i="1"/>
  <c r="R2307" i="1"/>
  <c r="S2307" i="1"/>
  <c r="Q2308" i="1"/>
  <c r="O2308" i="1"/>
  <c r="P2308" i="1"/>
  <c r="R2308" i="1"/>
  <c r="S2308" i="1"/>
  <c r="Q2309" i="1"/>
  <c r="O2309" i="1"/>
  <c r="P2309" i="1"/>
  <c r="R2309" i="1"/>
  <c r="S2309" i="1"/>
  <c r="Q2310" i="1"/>
  <c r="O2310" i="1"/>
  <c r="P2310" i="1"/>
  <c r="R2310" i="1"/>
  <c r="S2310" i="1"/>
  <c r="Q2311" i="1"/>
  <c r="O2311" i="1"/>
  <c r="P2311" i="1"/>
  <c r="R2311" i="1"/>
  <c r="S2311" i="1"/>
  <c r="Q2312" i="1"/>
  <c r="O2312" i="1"/>
  <c r="P2312" i="1"/>
  <c r="R2312" i="1"/>
  <c r="S2312" i="1"/>
  <c r="Q2313" i="1"/>
  <c r="O2313" i="1"/>
  <c r="P2313" i="1"/>
  <c r="R2313" i="1"/>
  <c r="S2313" i="1"/>
  <c r="Q2314" i="1"/>
  <c r="O2314" i="1"/>
  <c r="P2314" i="1"/>
  <c r="R2314" i="1"/>
  <c r="S2314" i="1"/>
  <c r="Q2315" i="1"/>
  <c r="O2315" i="1"/>
  <c r="P2315" i="1"/>
  <c r="R2315" i="1"/>
  <c r="S2315" i="1"/>
  <c r="Q2316" i="1"/>
  <c r="O2316" i="1"/>
  <c r="P2316" i="1"/>
  <c r="R2316" i="1"/>
  <c r="S2316" i="1"/>
  <c r="Q2317" i="1"/>
  <c r="O2317" i="1"/>
  <c r="P2317" i="1"/>
  <c r="R2317" i="1"/>
  <c r="S2317" i="1"/>
  <c r="Q2318" i="1"/>
  <c r="O2318" i="1"/>
  <c r="P2318" i="1"/>
  <c r="R2318" i="1"/>
  <c r="S2318" i="1"/>
  <c r="Q2319" i="1"/>
  <c r="O2319" i="1"/>
  <c r="P2319" i="1"/>
  <c r="R2319" i="1"/>
  <c r="S2319" i="1"/>
  <c r="Q2320" i="1"/>
  <c r="O2320" i="1"/>
  <c r="P2320" i="1"/>
  <c r="R2320" i="1"/>
  <c r="S2320" i="1"/>
  <c r="Q2321" i="1"/>
  <c r="O2321" i="1"/>
  <c r="P2321" i="1"/>
  <c r="R2321" i="1"/>
  <c r="S2321" i="1"/>
  <c r="Q2322" i="1"/>
  <c r="O2322" i="1"/>
  <c r="P2322" i="1"/>
  <c r="R2322" i="1"/>
  <c r="S2322" i="1"/>
  <c r="Q2323" i="1"/>
  <c r="O2323" i="1"/>
  <c r="P2323" i="1"/>
  <c r="R2323" i="1"/>
  <c r="S2323" i="1"/>
  <c r="Q2324" i="1"/>
  <c r="O2324" i="1"/>
  <c r="P2324" i="1"/>
  <c r="R2324" i="1"/>
  <c r="S2324" i="1"/>
  <c r="Q2325" i="1"/>
  <c r="O2325" i="1"/>
  <c r="P2325" i="1"/>
  <c r="R2325" i="1"/>
  <c r="S2325" i="1"/>
  <c r="Q2326" i="1"/>
  <c r="O2326" i="1"/>
  <c r="P2326" i="1"/>
  <c r="R2326" i="1"/>
  <c r="S2326" i="1"/>
  <c r="Q2327" i="1"/>
  <c r="O2327" i="1"/>
  <c r="P2327" i="1"/>
  <c r="R2327" i="1"/>
  <c r="S2327" i="1"/>
  <c r="Q2328" i="1"/>
  <c r="O2328" i="1"/>
  <c r="P2328" i="1"/>
  <c r="R2328" i="1"/>
  <c r="S2328" i="1"/>
  <c r="Q2329" i="1"/>
  <c r="O2329" i="1"/>
  <c r="P2329" i="1"/>
  <c r="R2329" i="1"/>
  <c r="S2329" i="1"/>
  <c r="Q2330" i="1"/>
  <c r="O2330" i="1"/>
  <c r="P2330" i="1"/>
  <c r="R2330" i="1"/>
  <c r="S2330" i="1"/>
  <c r="Q2331" i="1"/>
  <c r="O2331" i="1"/>
  <c r="P2331" i="1"/>
  <c r="R2331" i="1"/>
  <c r="S2331" i="1"/>
  <c r="Q2332" i="1"/>
  <c r="O2332" i="1"/>
  <c r="P2332" i="1"/>
  <c r="R2332" i="1"/>
  <c r="S2332" i="1"/>
  <c r="Q2333" i="1"/>
  <c r="O2333" i="1"/>
  <c r="P2333" i="1"/>
  <c r="R2333" i="1"/>
  <c r="S2333" i="1"/>
  <c r="Q2334" i="1"/>
  <c r="O2334" i="1"/>
  <c r="P2334" i="1"/>
  <c r="R2334" i="1"/>
  <c r="S2334" i="1"/>
  <c r="Q2335" i="1"/>
  <c r="O2335" i="1"/>
  <c r="P2335" i="1"/>
  <c r="R2335" i="1"/>
  <c r="S2335" i="1"/>
  <c r="Q2336" i="1"/>
  <c r="O2336" i="1"/>
  <c r="P2336" i="1"/>
  <c r="R2336" i="1"/>
  <c r="S2336" i="1"/>
  <c r="Q2337" i="1"/>
  <c r="O2337" i="1"/>
  <c r="P2337" i="1"/>
  <c r="R2337" i="1"/>
  <c r="S2337" i="1"/>
  <c r="Q2338" i="1"/>
  <c r="O2338" i="1"/>
  <c r="P2338" i="1"/>
  <c r="R2338" i="1"/>
  <c r="S2338" i="1"/>
  <c r="Q2339" i="1"/>
  <c r="O2339" i="1"/>
  <c r="P2339" i="1"/>
  <c r="R2339" i="1"/>
  <c r="S2339" i="1"/>
  <c r="Q2340" i="1"/>
  <c r="O2340" i="1"/>
  <c r="P2340" i="1"/>
  <c r="R2340" i="1"/>
  <c r="S2340" i="1"/>
  <c r="Q2341" i="1"/>
  <c r="O2341" i="1"/>
  <c r="P2341" i="1"/>
  <c r="R2341" i="1"/>
  <c r="S2341" i="1"/>
  <c r="Q2342" i="1"/>
  <c r="O2342" i="1"/>
  <c r="P2342" i="1"/>
  <c r="R2342" i="1"/>
  <c r="S2342" i="1"/>
  <c r="Q2343" i="1"/>
  <c r="O2343" i="1"/>
  <c r="P2343" i="1"/>
  <c r="R2343" i="1"/>
  <c r="S2343" i="1"/>
  <c r="Q2344" i="1"/>
  <c r="O2344" i="1"/>
  <c r="P2344" i="1"/>
  <c r="R2344" i="1"/>
  <c r="S2344" i="1"/>
  <c r="Q2345" i="1"/>
  <c r="O2345" i="1"/>
  <c r="P2345" i="1"/>
  <c r="R2345" i="1"/>
  <c r="S2345" i="1"/>
  <c r="Q2346" i="1"/>
  <c r="O2346" i="1"/>
  <c r="P2346" i="1"/>
  <c r="R2346" i="1"/>
  <c r="S2346" i="1"/>
  <c r="Q2347" i="1"/>
  <c r="O2347" i="1"/>
  <c r="P2347" i="1"/>
  <c r="R2347" i="1"/>
  <c r="S2347" i="1"/>
  <c r="Q2348" i="1"/>
  <c r="O2348" i="1"/>
  <c r="P2348" i="1"/>
  <c r="R2348" i="1"/>
  <c r="S2348" i="1"/>
  <c r="Q2349" i="1"/>
  <c r="O2349" i="1"/>
  <c r="P2349" i="1"/>
  <c r="R2349" i="1"/>
  <c r="S2349" i="1"/>
  <c r="Q2350" i="1"/>
  <c r="O2350" i="1"/>
  <c r="P2350" i="1"/>
  <c r="R2350" i="1"/>
  <c r="S2350" i="1"/>
  <c r="Q2351" i="1"/>
  <c r="O2351" i="1"/>
  <c r="P2351" i="1"/>
  <c r="R2351" i="1"/>
  <c r="S2351" i="1"/>
  <c r="Q2352" i="1"/>
  <c r="O2352" i="1"/>
  <c r="P2352" i="1"/>
  <c r="R2352" i="1"/>
  <c r="S2352" i="1"/>
  <c r="Q2353" i="1"/>
  <c r="O2353" i="1"/>
  <c r="P2353" i="1"/>
  <c r="R2353" i="1"/>
  <c r="S2353" i="1"/>
  <c r="Q2354" i="1"/>
  <c r="O2354" i="1"/>
  <c r="P2354" i="1"/>
  <c r="R2354" i="1"/>
  <c r="S2354" i="1"/>
  <c r="Q2355" i="1"/>
  <c r="O2355" i="1"/>
  <c r="P2355" i="1"/>
  <c r="R2355" i="1"/>
  <c r="S2355" i="1"/>
  <c r="Q2356" i="1"/>
  <c r="O2356" i="1"/>
  <c r="P2356" i="1"/>
  <c r="R2356" i="1"/>
  <c r="S2356" i="1"/>
  <c r="Q2357" i="1"/>
  <c r="O2357" i="1"/>
  <c r="P2357" i="1"/>
  <c r="R2357" i="1"/>
  <c r="S2357" i="1"/>
  <c r="Q2358" i="1"/>
  <c r="O2358" i="1"/>
  <c r="P2358" i="1"/>
  <c r="R2358" i="1"/>
  <c r="S2358" i="1"/>
  <c r="Q2359" i="1"/>
  <c r="O2359" i="1"/>
  <c r="P2359" i="1"/>
  <c r="R2359" i="1"/>
  <c r="S2359" i="1"/>
  <c r="Q2360" i="1"/>
  <c r="O2360" i="1"/>
  <c r="P2360" i="1"/>
  <c r="R2360" i="1"/>
  <c r="S2360" i="1"/>
  <c r="Q2361" i="1"/>
  <c r="O2361" i="1"/>
  <c r="P2361" i="1"/>
  <c r="R2361" i="1"/>
  <c r="S2361" i="1"/>
  <c r="Q2362" i="1"/>
  <c r="O2362" i="1"/>
  <c r="P2362" i="1"/>
  <c r="R2362" i="1"/>
  <c r="S2362" i="1"/>
  <c r="Q2363" i="1"/>
  <c r="O2363" i="1"/>
  <c r="P2363" i="1"/>
  <c r="R2363" i="1"/>
  <c r="S2363" i="1"/>
  <c r="Q2364" i="1"/>
  <c r="O2364" i="1"/>
  <c r="P2364" i="1"/>
  <c r="R2364" i="1"/>
  <c r="S2364" i="1"/>
  <c r="Q2365" i="1"/>
  <c r="O2365" i="1"/>
  <c r="P2365" i="1"/>
  <c r="R2365" i="1"/>
  <c r="S2365" i="1"/>
  <c r="Q2366" i="1"/>
  <c r="O2366" i="1"/>
  <c r="P2366" i="1"/>
  <c r="R2366" i="1"/>
  <c r="S2366" i="1"/>
  <c r="Q2367" i="1"/>
  <c r="O2367" i="1"/>
  <c r="P2367" i="1"/>
  <c r="R2367" i="1"/>
  <c r="S2367" i="1"/>
  <c r="Q2368" i="1"/>
  <c r="O2368" i="1"/>
  <c r="P2368" i="1"/>
  <c r="R2368" i="1"/>
  <c r="S2368" i="1"/>
  <c r="Q2369" i="1"/>
  <c r="O2369" i="1"/>
  <c r="P2369" i="1"/>
  <c r="R2369" i="1"/>
  <c r="S2369" i="1"/>
  <c r="Q2370" i="1"/>
  <c r="O2370" i="1"/>
  <c r="P2370" i="1"/>
  <c r="R2370" i="1"/>
  <c r="S2370" i="1"/>
  <c r="Q2371" i="1"/>
  <c r="O2371" i="1"/>
  <c r="P2371" i="1"/>
  <c r="R2371" i="1"/>
  <c r="S2371" i="1"/>
  <c r="Q2372" i="1"/>
  <c r="O2372" i="1"/>
  <c r="P2372" i="1"/>
  <c r="R2372" i="1"/>
  <c r="S2372" i="1"/>
  <c r="Q2373" i="1"/>
  <c r="O2373" i="1"/>
  <c r="P2373" i="1"/>
  <c r="R2373" i="1"/>
  <c r="S2373" i="1"/>
  <c r="Q2374" i="1"/>
  <c r="O2374" i="1"/>
  <c r="P2374" i="1"/>
  <c r="R2374" i="1"/>
  <c r="S2374" i="1"/>
  <c r="Q2375" i="1"/>
  <c r="O2375" i="1"/>
  <c r="P2375" i="1"/>
  <c r="R2375" i="1"/>
  <c r="S2375" i="1"/>
  <c r="Q2376" i="1"/>
  <c r="O2376" i="1"/>
  <c r="P2376" i="1"/>
  <c r="R2376" i="1"/>
  <c r="S2376" i="1"/>
  <c r="Q2377" i="1"/>
  <c r="O2377" i="1"/>
  <c r="P2377" i="1"/>
  <c r="R2377" i="1"/>
  <c r="S2377" i="1"/>
  <c r="Q2378" i="1"/>
  <c r="O2378" i="1"/>
  <c r="P2378" i="1"/>
  <c r="R2378" i="1"/>
  <c r="S2378" i="1"/>
  <c r="Q2379" i="1"/>
  <c r="O2379" i="1"/>
  <c r="P2379" i="1"/>
  <c r="R2379" i="1"/>
  <c r="S2379" i="1"/>
  <c r="Q2380" i="1"/>
  <c r="O2380" i="1"/>
  <c r="P2380" i="1"/>
  <c r="R2380" i="1"/>
  <c r="S2380" i="1"/>
  <c r="Q2381" i="1"/>
  <c r="O2381" i="1"/>
  <c r="P2381" i="1"/>
  <c r="R2381" i="1"/>
  <c r="S2381" i="1"/>
  <c r="Q2382" i="1"/>
  <c r="O2382" i="1"/>
  <c r="P2382" i="1"/>
  <c r="R2382" i="1"/>
  <c r="S2382" i="1"/>
  <c r="Q2383" i="1"/>
  <c r="O2383" i="1"/>
  <c r="P2383" i="1"/>
  <c r="R2383" i="1"/>
  <c r="S2383" i="1"/>
  <c r="Q2384" i="1"/>
  <c r="O2384" i="1"/>
  <c r="P2384" i="1"/>
  <c r="R2384" i="1"/>
  <c r="S2384" i="1"/>
  <c r="Q2385" i="1"/>
  <c r="O2385" i="1"/>
  <c r="P2385" i="1"/>
  <c r="R2385" i="1"/>
  <c r="S2385" i="1"/>
  <c r="Q2386" i="1"/>
  <c r="O2386" i="1"/>
  <c r="P2386" i="1"/>
  <c r="R2386" i="1"/>
  <c r="S2386" i="1"/>
  <c r="Q2387" i="1"/>
  <c r="O2387" i="1"/>
  <c r="P2387" i="1"/>
  <c r="R2387" i="1"/>
  <c r="S2387" i="1"/>
  <c r="Q2388" i="1"/>
  <c r="O2388" i="1"/>
  <c r="P2388" i="1"/>
  <c r="R2388" i="1"/>
  <c r="S2388" i="1"/>
  <c r="Q2389" i="1"/>
  <c r="O2389" i="1"/>
  <c r="P2389" i="1"/>
  <c r="R2389" i="1"/>
  <c r="S2389" i="1"/>
  <c r="Q2390" i="1"/>
  <c r="O2390" i="1"/>
  <c r="P2390" i="1"/>
  <c r="R2390" i="1"/>
  <c r="S2390" i="1"/>
  <c r="Q2391" i="1"/>
  <c r="O2391" i="1"/>
  <c r="P2391" i="1"/>
  <c r="R2391" i="1"/>
  <c r="S2391" i="1"/>
  <c r="Q2392" i="1"/>
  <c r="O2392" i="1"/>
  <c r="P2392" i="1"/>
  <c r="R2392" i="1"/>
  <c r="S2392" i="1"/>
  <c r="Q2393" i="1"/>
  <c r="O2393" i="1"/>
  <c r="P2393" i="1"/>
  <c r="R2393" i="1"/>
  <c r="S2393" i="1"/>
  <c r="Q2394" i="1"/>
  <c r="O2394" i="1"/>
  <c r="P2394" i="1"/>
  <c r="R2394" i="1"/>
  <c r="S2394" i="1"/>
  <c r="Q2395" i="1"/>
  <c r="O2395" i="1"/>
  <c r="P2395" i="1"/>
  <c r="R2395" i="1"/>
  <c r="S2395" i="1"/>
  <c r="Q2396" i="1"/>
  <c r="O2396" i="1"/>
  <c r="P2396" i="1"/>
  <c r="R2396" i="1"/>
  <c r="S2396" i="1"/>
  <c r="Q2397" i="1"/>
  <c r="O2397" i="1"/>
  <c r="P2397" i="1"/>
  <c r="R2397" i="1"/>
  <c r="S2397" i="1"/>
  <c r="Q2398" i="1"/>
  <c r="O2398" i="1"/>
  <c r="P2398" i="1"/>
  <c r="R2398" i="1"/>
  <c r="S2398" i="1"/>
  <c r="Q2399" i="1"/>
  <c r="O2399" i="1"/>
  <c r="P2399" i="1"/>
  <c r="R2399" i="1"/>
  <c r="S2399" i="1"/>
  <c r="Q2400" i="1"/>
  <c r="O2400" i="1"/>
  <c r="P2400" i="1"/>
  <c r="R2400" i="1"/>
  <c r="S2400" i="1"/>
  <c r="Q2401" i="1"/>
  <c r="O2401" i="1"/>
  <c r="P2401" i="1"/>
  <c r="R2401" i="1"/>
  <c r="S2401" i="1"/>
  <c r="Q2402" i="1"/>
  <c r="O2402" i="1"/>
  <c r="P2402" i="1"/>
  <c r="R2402" i="1"/>
  <c r="S2402" i="1"/>
  <c r="Q2403" i="1"/>
  <c r="O2403" i="1"/>
  <c r="P2403" i="1"/>
  <c r="R2403" i="1"/>
  <c r="S2403" i="1"/>
  <c r="Q2404" i="1"/>
  <c r="O2404" i="1"/>
  <c r="P2404" i="1"/>
  <c r="R2404" i="1"/>
  <c r="S2404" i="1"/>
  <c r="Q2405" i="1"/>
  <c r="O2405" i="1"/>
  <c r="P2405" i="1"/>
  <c r="R2405" i="1"/>
  <c r="S2405" i="1"/>
  <c r="Q2406" i="1"/>
  <c r="O2406" i="1"/>
  <c r="P2406" i="1"/>
  <c r="R2406" i="1"/>
  <c r="S2406" i="1"/>
  <c r="Q2407" i="1"/>
  <c r="O2407" i="1"/>
  <c r="P2407" i="1"/>
  <c r="R2407" i="1"/>
  <c r="S2407" i="1"/>
  <c r="Q2408" i="1"/>
  <c r="O2408" i="1"/>
  <c r="P2408" i="1"/>
  <c r="R2408" i="1"/>
  <c r="S2408" i="1"/>
  <c r="Q2409" i="1"/>
  <c r="O2409" i="1"/>
  <c r="P2409" i="1"/>
  <c r="R2409" i="1"/>
  <c r="S2409" i="1"/>
  <c r="Q2410" i="1"/>
  <c r="O2410" i="1"/>
  <c r="P2410" i="1"/>
  <c r="R2410" i="1"/>
  <c r="S2410" i="1"/>
  <c r="Q2411" i="1"/>
  <c r="O2411" i="1"/>
  <c r="P2411" i="1"/>
  <c r="R2411" i="1"/>
  <c r="S2411" i="1"/>
  <c r="Q2412" i="1"/>
  <c r="O2412" i="1"/>
  <c r="P2412" i="1"/>
  <c r="R2412" i="1"/>
  <c r="S2412" i="1"/>
  <c r="Q2413" i="1"/>
  <c r="O2413" i="1"/>
  <c r="P2413" i="1"/>
  <c r="R2413" i="1"/>
  <c r="S2413" i="1"/>
  <c r="Q2414" i="1"/>
  <c r="O2414" i="1"/>
  <c r="P2414" i="1"/>
  <c r="R2414" i="1"/>
  <c r="S2414" i="1"/>
  <c r="Q2415" i="1"/>
  <c r="O2415" i="1"/>
  <c r="P2415" i="1"/>
  <c r="R2415" i="1"/>
  <c r="S2415" i="1"/>
  <c r="Q2416" i="1"/>
  <c r="O2416" i="1"/>
  <c r="P2416" i="1"/>
  <c r="R2416" i="1"/>
  <c r="S2416" i="1"/>
  <c r="Q2417" i="1"/>
  <c r="O2417" i="1"/>
  <c r="P2417" i="1"/>
  <c r="R2417" i="1"/>
  <c r="S2417" i="1"/>
  <c r="Q2418" i="1"/>
  <c r="O2418" i="1"/>
  <c r="P2418" i="1"/>
  <c r="R2418" i="1"/>
  <c r="S2418" i="1"/>
  <c r="Q2419" i="1"/>
  <c r="O2419" i="1"/>
  <c r="P2419" i="1"/>
  <c r="R2419" i="1"/>
  <c r="S2419" i="1"/>
  <c r="Q2420" i="1"/>
  <c r="O2420" i="1"/>
  <c r="P2420" i="1"/>
  <c r="R2420" i="1"/>
  <c r="S2420" i="1"/>
  <c r="Q2421" i="1"/>
  <c r="O2421" i="1"/>
  <c r="P2421" i="1"/>
  <c r="R2421" i="1"/>
  <c r="S2421" i="1"/>
  <c r="Q2422" i="1"/>
  <c r="O2422" i="1"/>
  <c r="P2422" i="1"/>
  <c r="R2422" i="1"/>
  <c r="S2422" i="1"/>
  <c r="Q2423" i="1"/>
  <c r="O2423" i="1"/>
  <c r="P2423" i="1"/>
  <c r="R2423" i="1"/>
  <c r="S2423" i="1"/>
  <c r="Q2424" i="1"/>
  <c r="O2424" i="1"/>
  <c r="P2424" i="1"/>
  <c r="R2424" i="1"/>
  <c r="S2424" i="1"/>
  <c r="Q2425" i="1"/>
  <c r="O2425" i="1"/>
  <c r="P2425" i="1"/>
  <c r="R2425" i="1"/>
  <c r="S2425" i="1"/>
  <c r="Q2426" i="1"/>
  <c r="O2426" i="1"/>
  <c r="P2426" i="1"/>
  <c r="R2426" i="1"/>
  <c r="S2426" i="1"/>
  <c r="Q2427" i="1"/>
  <c r="O2427" i="1"/>
  <c r="P2427" i="1"/>
  <c r="R2427" i="1"/>
  <c r="S2427" i="1"/>
  <c r="Q2428" i="1"/>
  <c r="O2428" i="1"/>
  <c r="P2428" i="1"/>
  <c r="R2428" i="1"/>
  <c r="S2428" i="1"/>
  <c r="Q2429" i="1"/>
  <c r="O2429" i="1"/>
  <c r="P2429" i="1"/>
  <c r="R2429" i="1"/>
  <c r="S2429" i="1"/>
  <c r="Q2430" i="1"/>
  <c r="O2430" i="1"/>
  <c r="P2430" i="1"/>
  <c r="R2430" i="1"/>
  <c r="S2430" i="1"/>
  <c r="Q2431" i="1"/>
  <c r="O2431" i="1"/>
  <c r="P2431" i="1"/>
  <c r="R2431" i="1"/>
  <c r="S2431" i="1"/>
  <c r="Q2432" i="1"/>
  <c r="O2432" i="1"/>
  <c r="P2432" i="1"/>
  <c r="R2432" i="1"/>
  <c r="S2432" i="1"/>
  <c r="Q2433" i="1"/>
  <c r="O2433" i="1"/>
  <c r="P2433" i="1"/>
  <c r="R2433" i="1"/>
  <c r="S2433" i="1"/>
  <c r="Q2434" i="1"/>
  <c r="O2434" i="1"/>
  <c r="P2434" i="1"/>
  <c r="R2434" i="1"/>
  <c r="S2434" i="1"/>
  <c r="Q2435" i="1"/>
  <c r="O2435" i="1"/>
  <c r="P2435" i="1"/>
  <c r="R2435" i="1"/>
  <c r="S2435" i="1"/>
  <c r="Q2436" i="1"/>
  <c r="O2436" i="1"/>
  <c r="P2436" i="1"/>
  <c r="R2436" i="1"/>
  <c r="S2436" i="1"/>
  <c r="Q2437" i="1"/>
  <c r="O2437" i="1"/>
  <c r="P2437" i="1"/>
  <c r="R2437" i="1"/>
  <c r="S2437" i="1"/>
  <c r="Q2438" i="1"/>
  <c r="O2438" i="1"/>
  <c r="P2438" i="1"/>
  <c r="R2438" i="1"/>
  <c r="S2438" i="1"/>
  <c r="Q2439" i="1"/>
  <c r="O2439" i="1"/>
  <c r="P2439" i="1"/>
  <c r="R2439" i="1"/>
  <c r="S2439" i="1"/>
  <c r="Q2440" i="1"/>
  <c r="O2440" i="1"/>
  <c r="P2440" i="1"/>
  <c r="R2440" i="1"/>
  <c r="S2440" i="1"/>
  <c r="Q2441" i="1"/>
  <c r="O2441" i="1"/>
  <c r="P2441" i="1"/>
  <c r="R2441" i="1"/>
  <c r="S2441" i="1"/>
  <c r="Q2442" i="1"/>
  <c r="O2442" i="1"/>
  <c r="P2442" i="1"/>
  <c r="R2442" i="1"/>
  <c r="S2442" i="1"/>
  <c r="Q2443" i="1"/>
  <c r="O2443" i="1"/>
  <c r="P2443" i="1"/>
  <c r="R2443" i="1"/>
  <c r="S2443" i="1"/>
  <c r="Q2444" i="1"/>
  <c r="O2444" i="1"/>
  <c r="P2444" i="1"/>
  <c r="R2444" i="1"/>
  <c r="S2444" i="1"/>
  <c r="Q2445" i="1"/>
  <c r="O2445" i="1"/>
  <c r="P2445" i="1"/>
  <c r="R2445" i="1"/>
  <c r="S2445" i="1"/>
  <c r="Q2446" i="1"/>
  <c r="O2446" i="1"/>
  <c r="P2446" i="1"/>
  <c r="R2446" i="1"/>
  <c r="S2446" i="1"/>
  <c r="Q2447" i="1"/>
  <c r="O2447" i="1"/>
  <c r="P2447" i="1"/>
  <c r="R2447" i="1"/>
  <c r="S2447" i="1"/>
  <c r="Q2448" i="1"/>
  <c r="O2448" i="1"/>
  <c r="P2448" i="1"/>
  <c r="R2448" i="1"/>
  <c r="S2448" i="1"/>
  <c r="Q2449" i="1"/>
  <c r="O2449" i="1"/>
  <c r="P2449" i="1"/>
  <c r="R2449" i="1"/>
  <c r="S2449" i="1"/>
  <c r="Q2450" i="1"/>
  <c r="O2450" i="1"/>
  <c r="P2450" i="1"/>
  <c r="R2450" i="1"/>
  <c r="S2450" i="1"/>
  <c r="Q2451" i="1"/>
  <c r="O2451" i="1"/>
  <c r="P2451" i="1"/>
  <c r="R2451" i="1"/>
  <c r="S2451" i="1"/>
  <c r="Q2452" i="1"/>
  <c r="O2452" i="1"/>
  <c r="P2452" i="1"/>
  <c r="R2452" i="1"/>
  <c r="S2452" i="1"/>
  <c r="Q2453" i="1"/>
  <c r="O2453" i="1"/>
  <c r="P2453" i="1"/>
  <c r="R2453" i="1"/>
  <c r="S2453" i="1"/>
  <c r="Q2454" i="1"/>
  <c r="O2454" i="1"/>
  <c r="P2454" i="1"/>
  <c r="R2454" i="1"/>
  <c r="S2454" i="1"/>
  <c r="Q2455" i="1"/>
  <c r="O2455" i="1"/>
  <c r="P2455" i="1"/>
  <c r="R2455" i="1"/>
  <c r="S2455" i="1"/>
  <c r="Q2456" i="1"/>
  <c r="O2456" i="1"/>
  <c r="P2456" i="1"/>
  <c r="R2456" i="1"/>
  <c r="S2456" i="1"/>
  <c r="Q2457" i="1"/>
  <c r="O2457" i="1"/>
  <c r="P2457" i="1"/>
  <c r="R2457" i="1"/>
  <c r="S2457" i="1"/>
  <c r="Q2458" i="1"/>
  <c r="O2458" i="1"/>
  <c r="P2458" i="1"/>
  <c r="R2458" i="1"/>
  <c r="S2458" i="1"/>
  <c r="Q2459" i="1"/>
  <c r="O2459" i="1"/>
  <c r="P2459" i="1"/>
  <c r="R2459" i="1"/>
  <c r="S2459" i="1"/>
  <c r="Q2460" i="1"/>
  <c r="O2460" i="1"/>
  <c r="P2460" i="1"/>
  <c r="R2460" i="1"/>
  <c r="S2460" i="1"/>
  <c r="Q2461" i="1"/>
  <c r="O2461" i="1"/>
  <c r="P2461" i="1"/>
  <c r="R2461" i="1"/>
  <c r="S2461" i="1"/>
  <c r="Q2462" i="1"/>
  <c r="O2462" i="1"/>
  <c r="P2462" i="1"/>
  <c r="R2462" i="1"/>
  <c r="S2462" i="1"/>
  <c r="Q2463" i="1"/>
  <c r="O2463" i="1"/>
  <c r="P2463" i="1"/>
  <c r="R2463" i="1"/>
  <c r="S2463" i="1"/>
  <c r="Q2464" i="1"/>
  <c r="O2464" i="1"/>
  <c r="P2464" i="1"/>
  <c r="R2464" i="1"/>
  <c r="S2464" i="1"/>
  <c r="Q2465" i="1"/>
  <c r="O2465" i="1"/>
  <c r="P2465" i="1"/>
  <c r="R2465" i="1"/>
  <c r="S2465" i="1"/>
  <c r="Q2466" i="1"/>
  <c r="O2466" i="1"/>
  <c r="P2466" i="1"/>
  <c r="R2466" i="1"/>
  <c r="S2466" i="1"/>
  <c r="Q2467" i="1"/>
  <c r="O2467" i="1"/>
  <c r="P2467" i="1"/>
  <c r="R2467" i="1"/>
  <c r="S2467" i="1"/>
  <c r="Q2468" i="1"/>
  <c r="O2468" i="1"/>
  <c r="P2468" i="1"/>
  <c r="R2468" i="1"/>
  <c r="S2468" i="1"/>
  <c r="Q2469" i="1"/>
  <c r="O2469" i="1"/>
  <c r="P2469" i="1"/>
  <c r="R2469" i="1"/>
  <c r="S2469" i="1"/>
  <c r="Q2470" i="1"/>
  <c r="O2470" i="1"/>
  <c r="P2470" i="1"/>
  <c r="R2470" i="1"/>
  <c r="S2470" i="1"/>
  <c r="Q2471" i="1"/>
  <c r="O2471" i="1"/>
  <c r="P2471" i="1"/>
  <c r="R2471" i="1"/>
  <c r="S2471" i="1"/>
  <c r="Q2472" i="1"/>
  <c r="O2472" i="1"/>
  <c r="P2472" i="1"/>
  <c r="R2472" i="1"/>
  <c r="S2472" i="1"/>
  <c r="Q2473" i="1"/>
  <c r="O2473" i="1"/>
  <c r="P2473" i="1"/>
  <c r="R2473" i="1"/>
  <c r="S2473" i="1"/>
  <c r="Q2474" i="1"/>
  <c r="O2474" i="1"/>
  <c r="P2474" i="1"/>
  <c r="R2474" i="1"/>
  <c r="S2474" i="1"/>
  <c r="Q2475" i="1"/>
  <c r="O2475" i="1"/>
  <c r="P2475" i="1"/>
  <c r="R2475" i="1"/>
  <c r="S2475" i="1"/>
  <c r="Q2476" i="1"/>
  <c r="O2476" i="1"/>
  <c r="P2476" i="1"/>
  <c r="R2476" i="1"/>
  <c r="S2476" i="1"/>
  <c r="Q2477" i="1"/>
  <c r="O2477" i="1"/>
  <c r="P2477" i="1"/>
  <c r="R2477" i="1"/>
  <c r="S2477" i="1"/>
  <c r="Q2478" i="1"/>
  <c r="O2478" i="1"/>
  <c r="P2478" i="1"/>
  <c r="R2478" i="1"/>
  <c r="S2478" i="1"/>
  <c r="Q2479" i="1"/>
  <c r="O2479" i="1"/>
  <c r="P2479" i="1"/>
  <c r="R2479" i="1"/>
  <c r="S2479" i="1"/>
  <c r="Q2480" i="1"/>
  <c r="O2480" i="1"/>
  <c r="P2480" i="1"/>
  <c r="R2480" i="1"/>
  <c r="S2480" i="1"/>
  <c r="Q2481" i="1"/>
  <c r="O2481" i="1"/>
  <c r="P2481" i="1"/>
  <c r="R2481" i="1"/>
  <c r="S2481" i="1"/>
  <c r="Q2482" i="1"/>
  <c r="O2482" i="1"/>
  <c r="P2482" i="1"/>
  <c r="R2482" i="1"/>
  <c r="S2482" i="1"/>
  <c r="Q2483" i="1"/>
  <c r="O2483" i="1"/>
  <c r="P2483" i="1"/>
  <c r="R2483" i="1"/>
  <c r="S2483" i="1"/>
  <c r="Q2484" i="1"/>
  <c r="O2484" i="1"/>
  <c r="P2484" i="1"/>
  <c r="R2484" i="1"/>
  <c r="S2484" i="1"/>
  <c r="Q2485" i="1"/>
  <c r="O2485" i="1"/>
  <c r="P2485" i="1"/>
  <c r="R2485" i="1"/>
  <c r="S2485" i="1"/>
  <c r="Q2486" i="1"/>
  <c r="O2486" i="1"/>
  <c r="P2486" i="1"/>
  <c r="R2486" i="1"/>
  <c r="S2486" i="1"/>
  <c r="Q2487" i="1"/>
  <c r="O2487" i="1"/>
  <c r="P2487" i="1"/>
  <c r="R2487" i="1"/>
  <c r="S2487" i="1"/>
  <c r="Q2488" i="1"/>
  <c r="O2488" i="1"/>
  <c r="P2488" i="1"/>
  <c r="R2488" i="1"/>
  <c r="S2488" i="1"/>
  <c r="Q2489" i="1"/>
  <c r="O2489" i="1"/>
  <c r="P2489" i="1"/>
  <c r="R2489" i="1"/>
  <c r="S2489" i="1"/>
  <c r="Q2490" i="1"/>
  <c r="O2490" i="1"/>
  <c r="P2490" i="1"/>
  <c r="R2490" i="1"/>
  <c r="S2490" i="1"/>
  <c r="Q2491" i="1"/>
  <c r="O2491" i="1"/>
  <c r="P2491" i="1"/>
  <c r="R2491" i="1"/>
  <c r="S2491" i="1"/>
  <c r="Q2492" i="1"/>
  <c r="O2492" i="1"/>
  <c r="P2492" i="1"/>
  <c r="R2492" i="1"/>
  <c r="S2492" i="1"/>
  <c r="Q2493" i="1"/>
  <c r="O2493" i="1"/>
  <c r="P2493" i="1"/>
  <c r="R2493" i="1"/>
  <c r="S2493" i="1"/>
  <c r="Q2494" i="1"/>
  <c r="O2494" i="1"/>
  <c r="P2494" i="1"/>
  <c r="R2494" i="1"/>
  <c r="S2494" i="1"/>
  <c r="Q2495" i="1"/>
  <c r="O2495" i="1"/>
  <c r="P2495" i="1"/>
  <c r="R2495" i="1"/>
  <c r="S2495" i="1"/>
  <c r="Q2496" i="1"/>
  <c r="O2496" i="1"/>
  <c r="P2496" i="1"/>
  <c r="R2496" i="1"/>
  <c r="S2496" i="1"/>
  <c r="Q2497" i="1"/>
  <c r="O2497" i="1"/>
  <c r="P2497" i="1"/>
  <c r="R2497" i="1"/>
  <c r="S2497" i="1"/>
  <c r="Q2498" i="1"/>
  <c r="O2498" i="1"/>
  <c r="P2498" i="1"/>
  <c r="R2498" i="1"/>
  <c r="S2498" i="1"/>
  <c r="Q2499" i="1"/>
  <c r="O2499" i="1"/>
  <c r="P2499" i="1"/>
  <c r="R2499" i="1"/>
  <c r="S2499" i="1"/>
  <c r="Q2500" i="1"/>
  <c r="O2500" i="1"/>
  <c r="P2500" i="1"/>
  <c r="R2500" i="1"/>
  <c r="S2500" i="1"/>
  <c r="Q2501" i="1"/>
  <c r="O2501" i="1"/>
  <c r="P2501" i="1"/>
  <c r="R2501" i="1"/>
  <c r="S2501" i="1"/>
  <c r="Q2502" i="1"/>
  <c r="O2502" i="1"/>
  <c r="P2502" i="1"/>
  <c r="R2502" i="1"/>
  <c r="S2502" i="1"/>
  <c r="Q2503" i="1"/>
  <c r="O2503" i="1"/>
  <c r="P2503" i="1"/>
  <c r="R2503" i="1"/>
  <c r="S2503" i="1"/>
  <c r="Q2504" i="1"/>
  <c r="O2504" i="1"/>
  <c r="P2504" i="1"/>
  <c r="R2504" i="1"/>
  <c r="S2504" i="1"/>
  <c r="Q2505" i="1"/>
  <c r="O2505" i="1"/>
  <c r="P2505" i="1"/>
  <c r="R2505" i="1"/>
  <c r="S2505" i="1"/>
  <c r="Q2506" i="1"/>
  <c r="O2506" i="1"/>
  <c r="P2506" i="1"/>
  <c r="R2506" i="1"/>
  <c r="S2506" i="1"/>
  <c r="Q2507" i="1"/>
  <c r="O2507" i="1"/>
  <c r="P2507" i="1"/>
  <c r="R2507" i="1"/>
  <c r="S2507" i="1"/>
  <c r="Q2508" i="1"/>
  <c r="O2508" i="1"/>
  <c r="P2508" i="1"/>
  <c r="R2508" i="1"/>
  <c r="S2508" i="1"/>
  <c r="Q2509" i="1"/>
  <c r="O2509" i="1"/>
  <c r="P2509" i="1"/>
  <c r="R2509" i="1"/>
  <c r="S2509" i="1"/>
  <c r="Q2510" i="1"/>
  <c r="O2510" i="1"/>
  <c r="P2510" i="1"/>
  <c r="R2510" i="1"/>
  <c r="S2510" i="1"/>
  <c r="Q2511" i="1"/>
  <c r="O2511" i="1"/>
  <c r="P2511" i="1"/>
  <c r="R2511" i="1"/>
  <c r="S2511" i="1"/>
  <c r="Q2512" i="1"/>
  <c r="O2512" i="1"/>
  <c r="P2512" i="1"/>
  <c r="R2512" i="1"/>
  <c r="S2512" i="1"/>
  <c r="Q2513" i="1"/>
  <c r="O2513" i="1"/>
  <c r="P2513" i="1"/>
  <c r="R2513" i="1"/>
  <c r="S2513" i="1"/>
  <c r="Q2514" i="1"/>
  <c r="O2514" i="1"/>
  <c r="P2514" i="1"/>
  <c r="R2514" i="1"/>
  <c r="S2514" i="1"/>
  <c r="Q2515" i="1"/>
  <c r="O2515" i="1"/>
  <c r="P2515" i="1"/>
  <c r="R2515" i="1"/>
  <c r="S2515" i="1"/>
  <c r="Q2516" i="1"/>
  <c r="O2516" i="1"/>
  <c r="P2516" i="1"/>
  <c r="R2516" i="1"/>
  <c r="S2516" i="1"/>
  <c r="Q2517" i="1"/>
  <c r="O2517" i="1"/>
  <c r="P2517" i="1"/>
  <c r="R2517" i="1"/>
  <c r="S2517" i="1"/>
  <c r="Q2518" i="1"/>
  <c r="O2518" i="1"/>
  <c r="P2518" i="1"/>
  <c r="R2518" i="1"/>
  <c r="S2518" i="1"/>
  <c r="Q2519" i="1"/>
  <c r="O2519" i="1"/>
  <c r="P2519" i="1"/>
  <c r="R2519" i="1"/>
  <c r="S2519" i="1"/>
  <c r="Q2520" i="1"/>
  <c r="O2520" i="1"/>
  <c r="P2520" i="1"/>
  <c r="R2520" i="1"/>
  <c r="S2520" i="1"/>
  <c r="Q2521" i="1"/>
  <c r="O2521" i="1"/>
  <c r="P2521" i="1"/>
  <c r="R2521" i="1"/>
  <c r="S2521" i="1"/>
  <c r="Q2522" i="1"/>
  <c r="O2522" i="1"/>
  <c r="P2522" i="1"/>
  <c r="R2522" i="1"/>
  <c r="S2522" i="1"/>
  <c r="Q2523" i="1"/>
  <c r="O2523" i="1"/>
  <c r="P2523" i="1"/>
  <c r="R2523" i="1"/>
  <c r="S2523" i="1"/>
  <c r="Q2524" i="1"/>
  <c r="O2524" i="1"/>
  <c r="P2524" i="1"/>
  <c r="R2524" i="1"/>
  <c r="S2524" i="1"/>
  <c r="Q2525" i="1"/>
  <c r="O2525" i="1"/>
  <c r="P2525" i="1"/>
  <c r="R2525" i="1"/>
  <c r="S2525" i="1"/>
  <c r="Q2526" i="1"/>
  <c r="O2526" i="1"/>
  <c r="P2526" i="1"/>
  <c r="R2526" i="1"/>
  <c r="S2526" i="1"/>
  <c r="Q2527" i="1"/>
  <c r="O2527" i="1"/>
  <c r="P2527" i="1"/>
  <c r="R2527" i="1"/>
  <c r="S2527" i="1"/>
  <c r="Q2528" i="1"/>
  <c r="O2528" i="1"/>
  <c r="P2528" i="1"/>
  <c r="R2528" i="1"/>
  <c r="S2528" i="1"/>
  <c r="Q2529" i="1"/>
  <c r="O2529" i="1"/>
  <c r="P2529" i="1"/>
  <c r="R2529" i="1"/>
  <c r="S2529" i="1"/>
  <c r="Q2530" i="1"/>
  <c r="O2530" i="1"/>
  <c r="P2530" i="1"/>
  <c r="R2530" i="1"/>
  <c r="S2530" i="1"/>
  <c r="Q2531" i="1"/>
  <c r="O2531" i="1"/>
  <c r="P2531" i="1"/>
  <c r="R2531" i="1"/>
  <c r="S2531" i="1"/>
  <c r="Q2532" i="1"/>
  <c r="O2532" i="1"/>
  <c r="P2532" i="1"/>
  <c r="R2532" i="1"/>
  <c r="S2532" i="1"/>
  <c r="Q2533" i="1"/>
  <c r="O2533" i="1"/>
  <c r="P2533" i="1"/>
  <c r="R2533" i="1"/>
  <c r="S2533" i="1"/>
  <c r="Q2534" i="1"/>
  <c r="O2534" i="1"/>
  <c r="P2534" i="1"/>
  <c r="R2534" i="1"/>
  <c r="S2534" i="1"/>
  <c r="Q2535" i="1"/>
  <c r="O2535" i="1"/>
  <c r="P2535" i="1"/>
  <c r="R2535" i="1"/>
  <c r="S2535" i="1"/>
  <c r="Q2536" i="1"/>
  <c r="O2536" i="1"/>
  <c r="P2536" i="1"/>
  <c r="R2536" i="1"/>
  <c r="S2536" i="1"/>
  <c r="Q2537" i="1"/>
  <c r="O2537" i="1"/>
  <c r="P2537" i="1"/>
  <c r="R2537" i="1"/>
  <c r="S2537" i="1"/>
  <c r="Q2538" i="1"/>
  <c r="O2538" i="1"/>
  <c r="P2538" i="1"/>
  <c r="R2538" i="1"/>
  <c r="S2538" i="1"/>
  <c r="Q2539" i="1"/>
  <c r="O2539" i="1"/>
  <c r="P2539" i="1"/>
  <c r="R2539" i="1"/>
  <c r="S2539" i="1"/>
  <c r="Q2540" i="1"/>
  <c r="O2540" i="1"/>
  <c r="P2540" i="1"/>
  <c r="R2540" i="1"/>
  <c r="S2540" i="1"/>
  <c r="Q2541" i="1"/>
  <c r="O2541" i="1"/>
  <c r="P2541" i="1"/>
  <c r="R2541" i="1"/>
  <c r="S2541" i="1"/>
  <c r="Q2542" i="1"/>
  <c r="O2542" i="1"/>
  <c r="P2542" i="1"/>
  <c r="R2542" i="1"/>
  <c r="S2542" i="1"/>
  <c r="Q2543" i="1"/>
  <c r="O2543" i="1"/>
  <c r="P2543" i="1"/>
  <c r="R2543" i="1"/>
  <c r="S2543" i="1"/>
  <c r="Q2544" i="1"/>
  <c r="O2544" i="1"/>
  <c r="P2544" i="1"/>
  <c r="R2544" i="1"/>
  <c r="S2544" i="1"/>
  <c r="Q2545" i="1"/>
  <c r="O2545" i="1"/>
  <c r="P2545" i="1"/>
  <c r="R2545" i="1"/>
  <c r="S2545" i="1"/>
  <c r="Q2546" i="1"/>
  <c r="O2546" i="1"/>
  <c r="P2546" i="1"/>
  <c r="R2546" i="1"/>
  <c r="S2546" i="1"/>
  <c r="Q2547" i="1"/>
  <c r="O2547" i="1"/>
  <c r="P2547" i="1"/>
  <c r="R2547" i="1"/>
  <c r="S2547" i="1"/>
  <c r="Q2548" i="1"/>
  <c r="O2548" i="1"/>
  <c r="P2548" i="1"/>
  <c r="R2548" i="1"/>
  <c r="S2548" i="1"/>
  <c r="Q2549" i="1"/>
  <c r="O2549" i="1"/>
  <c r="P2549" i="1"/>
  <c r="R2549" i="1"/>
  <c r="S2549" i="1"/>
  <c r="Q2550" i="1"/>
  <c r="O2550" i="1"/>
  <c r="P2550" i="1"/>
  <c r="R2550" i="1"/>
  <c r="S2550" i="1"/>
  <c r="Q2551" i="1"/>
  <c r="O2551" i="1"/>
  <c r="P2551" i="1"/>
  <c r="R2551" i="1"/>
  <c r="S2551" i="1"/>
  <c r="Q2552" i="1"/>
  <c r="O2552" i="1"/>
  <c r="P2552" i="1"/>
  <c r="R2552" i="1"/>
  <c r="S2552" i="1"/>
  <c r="Q2553" i="1"/>
  <c r="O2553" i="1"/>
  <c r="P2553" i="1"/>
  <c r="R2553" i="1"/>
  <c r="S2553" i="1"/>
  <c r="Q2554" i="1"/>
  <c r="O2554" i="1"/>
  <c r="P2554" i="1"/>
  <c r="R2554" i="1"/>
  <c r="S2554" i="1"/>
  <c r="Q2555" i="1"/>
  <c r="O2555" i="1"/>
  <c r="P2555" i="1"/>
  <c r="R2555" i="1"/>
  <c r="S2555" i="1"/>
  <c r="Q2556" i="1"/>
  <c r="O2556" i="1"/>
  <c r="P2556" i="1"/>
  <c r="R2556" i="1"/>
  <c r="S2556" i="1"/>
  <c r="Q2557" i="1"/>
  <c r="O2557" i="1"/>
  <c r="P2557" i="1"/>
  <c r="R2557" i="1"/>
  <c r="S2557" i="1"/>
  <c r="Q2558" i="1"/>
  <c r="O2558" i="1"/>
  <c r="P2558" i="1"/>
  <c r="R2558" i="1"/>
  <c r="S2558" i="1"/>
  <c r="Q2559" i="1"/>
  <c r="O2559" i="1"/>
  <c r="P2559" i="1"/>
  <c r="R2559" i="1"/>
  <c r="S2559" i="1"/>
  <c r="Q2560" i="1"/>
  <c r="O2560" i="1"/>
  <c r="P2560" i="1"/>
  <c r="R2560" i="1"/>
  <c r="S2560" i="1"/>
  <c r="Q2561" i="1"/>
  <c r="O2561" i="1"/>
  <c r="P2561" i="1"/>
  <c r="R2561" i="1"/>
  <c r="S2561" i="1"/>
  <c r="Q2562" i="1"/>
  <c r="O2562" i="1"/>
  <c r="P2562" i="1"/>
  <c r="R2562" i="1"/>
  <c r="S2562" i="1"/>
  <c r="Q2563" i="1"/>
  <c r="O2563" i="1"/>
  <c r="P2563" i="1"/>
  <c r="R2563" i="1"/>
  <c r="S2563" i="1"/>
  <c r="Q2564" i="1"/>
  <c r="O2564" i="1"/>
  <c r="P2564" i="1"/>
  <c r="R2564" i="1"/>
  <c r="S2564" i="1"/>
  <c r="Q2565" i="1"/>
  <c r="O2565" i="1"/>
  <c r="P2565" i="1"/>
  <c r="R2565" i="1"/>
  <c r="S2565" i="1"/>
  <c r="Q2566" i="1"/>
  <c r="O2566" i="1"/>
  <c r="P2566" i="1"/>
  <c r="R2566" i="1"/>
  <c r="S2566" i="1"/>
  <c r="Q2567" i="1"/>
  <c r="O2567" i="1"/>
  <c r="P2567" i="1"/>
  <c r="R2567" i="1"/>
  <c r="S2567" i="1"/>
  <c r="Q2568" i="1"/>
  <c r="O2568" i="1"/>
  <c r="P2568" i="1"/>
  <c r="R2568" i="1"/>
  <c r="S2568" i="1"/>
  <c r="Q2569" i="1"/>
  <c r="O2569" i="1"/>
  <c r="P2569" i="1"/>
  <c r="R2569" i="1"/>
  <c r="S2569" i="1"/>
  <c r="Q2570" i="1"/>
  <c r="O2570" i="1"/>
  <c r="P2570" i="1"/>
  <c r="R2570" i="1"/>
  <c r="S2570" i="1"/>
  <c r="Q2571" i="1"/>
  <c r="O2571" i="1"/>
  <c r="P2571" i="1"/>
  <c r="R2571" i="1"/>
  <c r="S2571" i="1"/>
  <c r="Q2572" i="1"/>
  <c r="O2572" i="1"/>
  <c r="P2572" i="1"/>
  <c r="R2572" i="1"/>
  <c r="S2572" i="1"/>
  <c r="Q2573" i="1"/>
  <c r="O2573" i="1"/>
  <c r="P2573" i="1"/>
  <c r="R2573" i="1"/>
  <c r="S2573" i="1"/>
  <c r="Q2574" i="1"/>
  <c r="O2574" i="1"/>
  <c r="P2574" i="1"/>
  <c r="R2574" i="1"/>
  <c r="S2574" i="1"/>
  <c r="Q2575" i="1"/>
  <c r="O2575" i="1"/>
  <c r="P2575" i="1"/>
  <c r="R2575" i="1"/>
  <c r="S2575" i="1"/>
  <c r="Q2576" i="1"/>
  <c r="O2576" i="1"/>
  <c r="P2576" i="1"/>
  <c r="R2576" i="1"/>
  <c r="S2576" i="1"/>
  <c r="Q2577" i="1"/>
  <c r="O2577" i="1"/>
  <c r="P2577" i="1"/>
  <c r="R2577" i="1"/>
  <c r="S2577" i="1"/>
  <c r="Q2578" i="1"/>
  <c r="O2578" i="1"/>
  <c r="P2578" i="1"/>
  <c r="R2578" i="1"/>
  <c r="S2578" i="1"/>
  <c r="Q2579" i="1"/>
  <c r="O2579" i="1"/>
  <c r="P2579" i="1"/>
  <c r="R2579" i="1"/>
  <c r="S2579" i="1"/>
  <c r="Q2580" i="1"/>
  <c r="O2580" i="1"/>
  <c r="P2580" i="1"/>
  <c r="R2580" i="1"/>
  <c r="S2580" i="1"/>
  <c r="Q2581" i="1"/>
  <c r="O2581" i="1"/>
  <c r="P2581" i="1"/>
  <c r="R2581" i="1"/>
  <c r="S2581" i="1"/>
  <c r="Q2582" i="1"/>
  <c r="O2582" i="1"/>
  <c r="P2582" i="1"/>
  <c r="R2582" i="1"/>
  <c r="S2582" i="1"/>
  <c r="Q2583" i="1"/>
  <c r="O2583" i="1"/>
  <c r="P2583" i="1"/>
  <c r="R2583" i="1"/>
  <c r="S2583" i="1"/>
  <c r="Q2584" i="1"/>
  <c r="O2584" i="1"/>
  <c r="P2584" i="1"/>
  <c r="R2584" i="1"/>
  <c r="S2584" i="1"/>
  <c r="Q2585" i="1"/>
  <c r="O2585" i="1"/>
  <c r="P2585" i="1"/>
  <c r="R2585" i="1"/>
  <c r="S2585" i="1"/>
  <c r="Q2586" i="1"/>
  <c r="O2586" i="1"/>
  <c r="P2586" i="1"/>
  <c r="R2586" i="1"/>
  <c r="S2586" i="1"/>
  <c r="Q2587" i="1"/>
  <c r="O2587" i="1"/>
  <c r="P2587" i="1"/>
  <c r="R2587" i="1"/>
  <c r="S2587" i="1"/>
  <c r="Q2588" i="1"/>
  <c r="O2588" i="1"/>
  <c r="P2588" i="1"/>
  <c r="R2588" i="1"/>
  <c r="S2588" i="1"/>
  <c r="Q2589" i="1"/>
  <c r="O2589" i="1"/>
  <c r="P2589" i="1"/>
  <c r="R2589" i="1"/>
  <c r="S2589" i="1"/>
  <c r="Q2590" i="1"/>
  <c r="O2590" i="1"/>
  <c r="P2590" i="1"/>
  <c r="R2590" i="1"/>
  <c r="S2590" i="1"/>
  <c r="Q2591" i="1"/>
  <c r="O2591" i="1"/>
  <c r="P2591" i="1"/>
  <c r="R2591" i="1"/>
  <c r="S2591" i="1"/>
  <c r="Q2592" i="1"/>
  <c r="O2592" i="1"/>
  <c r="P2592" i="1"/>
  <c r="R2592" i="1"/>
  <c r="S2592" i="1"/>
  <c r="Q2593" i="1"/>
  <c r="O2593" i="1"/>
  <c r="P2593" i="1"/>
  <c r="R2593" i="1"/>
  <c r="S2593" i="1"/>
  <c r="Q2594" i="1"/>
  <c r="O2594" i="1"/>
  <c r="P2594" i="1"/>
  <c r="R2594" i="1"/>
  <c r="S2594" i="1"/>
  <c r="Q2595" i="1"/>
  <c r="O2595" i="1"/>
  <c r="P2595" i="1"/>
  <c r="R2595" i="1"/>
  <c r="S2595" i="1"/>
  <c r="Q2596" i="1"/>
  <c r="O2596" i="1"/>
  <c r="P2596" i="1"/>
  <c r="R2596" i="1"/>
  <c r="S2596" i="1"/>
  <c r="Q2597" i="1"/>
  <c r="O2597" i="1"/>
  <c r="P2597" i="1"/>
  <c r="R2597" i="1"/>
  <c r="S2597" i="1"/>
  <c r="Q2598" i="1"/>
  <c r="O2598" i="1"/>
  <c r="P2598" i="1"/>
  <c r="R2598" i="1"/>
  <c r="S2598" i="1"/>
  <c r="Q2599" i="1"/>
  <c r="O2599" i="1"/>
  <c r="P2599" i="1"/>
  <c r="R2599" i="1"/>
  <c r="S2599" i="1"/>
  <c r="Q2600" i="1"/>
  <c r="O2600" i="1"/>
  <c r="P2600" i="1"/>
  <c r="R2600" i="1"/>
  <c r="S2600" i="1"/>
  <c r="Q2601" i="1"/>
  <c r="O2601" i="1"/>
  <c r="P2601" i="1"/>
  <c r="R2601" i="1"/>
  <c r="S2601" i="1"/>
  <c r="Q2602" i="1"/>
  <c r="O2602" i="1"/>
  <c r="P2602" i="1"/>
  <c r="R2602" i="1"/>
  <c r="S2602" i="1"/>
  <c r="Q2603" i="1"/>
  <c r="O2603" i="1"/>
  <c r="P2603" i="1"/>
  <c r="R2603" i="1"/>
  <c r="S2603" i="1"/>
  <c r="Q2604" i="1"/>
  <c r="O2604" i="1"/>
  <c r="P2604" i="1"/>
  <c r="R2604" i="1"/>
  <c r="S2604" i="1"/>
  <c r="Q2605" i="1"/>
  <c r="O2605" i="1"/>
  <c r="P2605" i="1"/>
  <c r="R2605" i="1"/>
  <c r="S2605" i="1"/>
  <c r="Q2606" i="1"/>
  <c r="O2606" i="1"/>
  <c r="P2606" i="1"/>
  <c r="R2606" i="1"/>
  <c r="S2606" i="1"/>
  <c r="Q2607" i="1"/>
  <c r="O2607" i="1"/>
  <c r="P2607" i="1"/>
  <c r="R2607" i="1"/>
  <c r="S2607" i="1"/>
  <c r="Q2608" i="1"/>
  <c r="O2608" i="1"/>
  <c r="P2608" i="1"/>
  <c r="R2608" i="1"/>
  <c r="S2608" i="1"/>
  <c r="Q2609" i="1"/>
  <c r="O2609" i="1"/>
  <c r="P2609" i="1"/>
  <c r="R2609" i="1"/>
  <c r="S2609" i="1"/>
  <c r="Q2610" i="1"/>
  <c r="O2610" i="1"/>
  <c r="P2610" i="1"/>
  <c r="R2610" i="1"/>
  <c r="S2610" i="1"/>
  <c r="Q2611" i="1"/>
  <c r="O2611" i="1"/>
  <c r="P2611" i="1"/>
  <c r="R2611" i="1"/>
  <c r="S2611" i="1"/>
  <c r="Q2612" i="1"/>
  <c r="O2612" i="1"/>
  <c r="P2612" i="1"/>
  <c r="R2612" i="1"/>
  <c r="S2612" i="1"/>
  <c r="Q2613" i="1"/>
  <c r="O2613" i="1"/>
  <c r="P2613" i="1"/>
  <c r="R2613" i="1"/>
  <c r="S2613" i="1"/>
  <c r="Q2614" i="1"/>
  <c r="O2614" i="1"/>
  <c r="P2614" i="1"/>
  <c r="R2614" i="1"/>
  <c r="S2614" i="1"/>
  <c r="Q2615" i="1"/>
  <c r="O2615" i="1"/>
  <c r="P2615" i="1"/>
  <c r="R2615" i="1"/>
  <c r="S2615" i="1"/>
  <c r="Q2616" i="1"/>
  <c r="O2616" i="1"/>
  <c r="P2616" i="1"/>
  <c r="R2616" i="1"/>
  <c r="S2616" i="1"/>
  <c r="Q2617" i="1"/>
  <c r="O2617" i="1"/>
  <c r="P2617" i="1"/>
  <c r="R2617" i="1"/>
  <c r="S2617" i="1"/>
  <c r="Q2618" i="1"/>
  <c r="O2618" i="1"/>
  <c r="P2618" i="1"/>
  <c r="R2618" i="1"/>
  <c r="S2618" i="1"/>
  <c r="Q2619" i="1"/>
  <c r="O2619" i="1"/>
  <c r="P2619" i="1"/>
  <c r="R2619" i="1"/>
  <c r="S2619" i="1"/>
  <c r="Q2620" i="1"/>
  <c r="O2620" i="1"/>
  <c r="P2620" i="1"/>
  <c r="R2620" i="1"/>
  <c r="S2620" i="1"/>
  <c r="Q2621" i="1"/>
  <c r="O2621" i="1"/>
  <c r="P2621" i="1"/>
  <c r="R2621" i="1"/>
  <c r="S2621" i="1"/>
  <c r="Q2622" i="1"/>
  <c r="O2622" i="1"/>
  <c r="P2622" i="1"/>
  <c r="R2622" i="1"/>
  <c r="S2622" i="1"/>
  <c r="Q2623" i="1"/>
  <c r="O2623" i="1"/>
  <c r="P2623" i="1"/>
  <c r="R2623" i="1"/>
  <c r="S2623" i="1"/>
  <c r="Q2624" i="1"/>
  <c r="O2624" i="1"/>
  <c r="P2624" i="1"/>
  <c r="R2624" i="1"/>
  <c r="S2624" i="1"/>
  <c r="Q2625" i="1"/>
  <c r="O2625" i="1"/>
  <c r="P2625" i="1"/>
  <c r="R2625" i="1"/>
  <c r="S2625" i="1"/>
  <c r="Q2626" i="1"/>
  <c r="O2626" i="1"/>
  <c r="P2626" i="1"/>
  <c r="R2626" i="1"/>
  <c r="S2626" i="1"/>
  <c r="Q2627" i="1"/>
  <c r="O2627" i="1"/>
  <c r="P2627" i="1"/>
  <c r="R2627" i="1"/>
  <c r="S2627" i="1"/>
  <c r="Q2628" i="1"/>
  <c r="O2628" i="1"/>
  <c r="P2628" i="1"/>
  <c r="R2628" i="1"/>
  <c r="S2628" i="1"/>
  <c r="Q2629" i="1"/>
  <c r="O2629" i="1"/>
  <c r="P2629" i="1"/>
  <c r="R2629" i="1"/>
  <c r="S2629" i="1"/>
  <c r="Q2630" i="1"/>
  <c r="O2630" i="1"/>
  <c r="P2630" i="1"/>
  <c r="R2630" i="1"/>
  <c r="S2630" i="1"/>
  <c r="Q2631" i="1"/>
  <c r="O2631" i="1"/>
  <c r="P2631" i="1"/>
  <c r="R2631" i="1"/>
  <c r="S2631" i="1"/>
  <c r="Q2632" i="1"/>
  <c r="O2632" i="1"/>
  <c r="P2632" i="1"/>
  <c r="R2632" i="1"/>
  <c r="S2632" i="1"/>
  <c r="Q2633" i="1"/>
  <c r="O2633" i="1"/>
  <c r="P2633" i="1"/>
  <c r="R2633" i="1"/>
  <c r="S2633" i="1"/>
  <c r="Q2634" i="1"/>
  <c r="O2634" i="1"/>
  <c r="P2634" i="1"/>
  <c r="R2634" i="1"/>
  <c r="S2634" i="1"/>
  <c r="Q2635" i="1"/>
  <c r="O2635" i="1"/>
  <c r="P2635" i="1"/>
  <c r="R2635" i="1"/>
  <c r="S2635" i="1"/>
  <c r="Q2636" i="1"/>
  <c r="O2636" i="1"/>
  <c r="P2636" i="1"/>
  <c r="R2636" i="1"/>
  <c r="S2636" i="1"/>
  <c r="Q2637" i="1"/>
  <c r="O2637" i="1"/>
  <c r="P2637" i="1"/>
  <c r="R2637" i="1"/>
  <c r="S2637" i="1"/>
  <c r="Q2638" i="1"/>
  <c r="O2638" i="1"/>
  <c r="P2638" i="1"/>
  <c r="R2638" i="1"/>
  <c r="S2638" i="1"/>
  <c r="Q2639" i="1"/>
  <c r="O2639" i="1"/>
  <c r="P2639" i="1"/>
  <c r="R2639" i="1"/>
  <c r="S2639" i="1"/>
  <c r="Q2640" i="1"/>
  <c r="O2640" i="1"/>
  <c r="P2640" i="1"/>
  <c r="R2640" i="1"/>
  <c r="S2640" i="1"/>
  <c r="Q2641" i="1"/>
  <c r="O2641" i="1"/>
  <c r="P2641" i="1"/>
  <c r="R2641" i="1"/>
  <c r="S2641" i="1"/>
  <c r="Q2642" i="1"/>
  <c r="O2642" i="1"/>
  <c r="P2642" i="1"/>
  <c r="R2642" i="1"/>
  <c r="S2642" i="1"/>
  <c r="Q2643" i="1"/>
  <c r="O2643" i="1"/>
  <c r="P2643" i="1"/>
  <c r="R2643" i="1"/>
  <c r="S2643" i="1"/>
  <c r="Q2644" i="1"/>
  <c r="O2644" i="1"/>
  <c r="P2644" i="1"/>
  <c r="R2644" i="1"/>
  <c r="S2644" i="1"/>
  <c r="Q2645" i="1"/>
  <c r="O2645" i="1"/>
  <c r="P2645" i="1"/>
  <c r="R2645" i="1"/>
  <c r="S2645" i="1"/>
  <c r="Q2646" i="1"/>
  <c r="O2646" i="1"/>
  <c r="P2646" i="1"/>
  <c r="R2646" i="1"/>
  <c r="S2646" i="1"/>
  <c r="Q2647" i="1"/>
  <c r="O2647" i="1"/>
  <c r="P2647" i="1"/>
  <c r="R2647" i="1"/>
  <c r="S2647" i="1"/>
  <c r="Q2648" i="1"/>
  <c r="O2648" i="1"/>
  <c r="P2648" i="1"/>
  <c r="R2648" i="1"/>
  <c r="S2648" i="1"/>
  <c r="Q2649" i="1"/>
  <c r="O2649" i="1"/>
  <c r="P2649" i="1"/>
  <c r="R2649" i="1"/>
  <c r="S2649" i="1"/>
  <c r="Q2650" i="1"/>
  <c r="O2650" i="1"/>
  <c r="P2650" i="1"/>
  <c r="R2650" i="1"/>
  <c r="S2650" i="1"/>
  <c r="Q2651" i="1"/>
  <c r="O2651" i="1"/>
  <c r="P2651" i="1"/>
  <c r="R2651" i="1"/>
  <c r="S2651" i="1"/>
  <c r="Q2652" i="1"/>
  <c r="O2652" i="1"/>
  <c r="P2652" i="1"/>
  <c r="R2652" i="1"/>
  <c r="S2652" i="1"/>
  <c r="Q2653" i="1"/>
  <c r="O2653" i="1"/>
  <c r="P2653" i="1"/>
  <c r="R2653" i="1"/>
  <c r="S2653" i="1"/>
  <c r="Q2654" i="1"/>
  <c r="O2654" i="1"/>
  <c r="P2654" i="1"/>
  <c r="R2654" i="1"/>
  <c r="S2654" i="1"/>
  <c r="Q2655" i="1"/>
  <c r="O2655" i="1"/>
  <c r="P2655" i="1"/>
  <c r="R2655" i="1"/>
  <c r="S2655" i="1"/>
  <c r="Q2656" i="1"/>
  <c r="O2656" i="1"/>
  <c r="P2656" i="1"/>
  <c r="R2656" i="1"/>
  <c r="S2656" i="1"/>
  <c r="Q2657" i="1"/>
  <c r="O2657" i="1"/>
  <c r="P2657" i="1"/>
  <c r="R2657" i="1"/>
  <c r="S2657" i="1"/>
  <c r="Q2658" i="1"/>
  <c r="O2658" i="1"/>
  <c r="P2658" i="1"/>
  <c r="R2658" i="1"/>
  <c r="S2658" i="1"/>
  <c r="Q2659" i="1"/>
  <c r="O2659" i="1"/>
  <c r="P2659" i="1"/>
  <c r="R2659" i="1"/>
  <c r="S2659" i="1"/>
  <c r="Q2660" i="1"/>
  <c r="O2660" i="1"/>
  <c r="P2660" i="1"/>
  <c r="R2660" i="1"/>
  <c r="S2660" i="1"/>
  <c r="Q2661" i="1"/>
  <c r="O2661" i="1"/>
  <c r="P2661" i="1"/>
  <c r="R2661" i="1"/>
  <c r="S2661" i="1"/>
  <c r="Q2662" i="1"/>
  <c r="O2662" i="1"/>
  <c r="P2662" i="1"/>
  <c r="R2662" i="1"/>
  <c r="S2662" i="1"/>
  <c r="Q2663" i="1"/>
  <c r="O2663" i="1"/>
  <c r="P2663" i="1"/>
  <c r="R2663" i="1"/>
  <c r="S2663" i="1"/>
  <c r="Q2664" i="1"/>
  <c r="O2664" i="1"/>
  <c r="P2664" i="1"/>
  <c r="R2664" i="1"/>
  <c r="S2664" i="1"/>
  <c r="Q2665" i="1"/>
  <c r="O2665" i="1"/>
  <c r="P2665" i="1"/>
  <c r="R2665" i="1"/>
  <c r="S2665" i="1"/>
  <c r="Q2666" i="1"/>
  <c r="O2666" i="1"/>
  <c r="P2666" i="1"/>
  <c r="R2666" i="1"/>
  <c r="S2666" i="1"/>
  <c r="Q2667" i="1"/>
  <c r="O2667" i="1"/>
  <c r="P2667" i="1"/>
  <c r="R2667" i="1"/>
  <c r="S2667" i="1"/>
  <c r="Q2668" i="1"/>
  <c r="O2668" i="1"/>
  <c r="P2668" i="1"/>
  <c r="R2668" i="1"/>
  <c r="S2668" i="1"/>
  <c r="Q2669" i="1"/>
  <c r="O2669" i="1"/>
  <c r="P2669" i="1"/>
  <c r="R2669" i="1"/>
  <c r="S2669" i="1"/>
  <c r="Q2670" i="1"/>
  <c r="O2670" i="1"/>
  <c r="P2670" i="1"/>
  <c r="R2670" i="1"/>
  <c r="S2670" i="1"/>
  <c r="Q2671" i="1"/>
  <c r="O2671" i="1"/>
  <c r="P2671" i="1"/>
  <c r="R2671" i="1"/>
  <c r="S2671" i="1"/>
  <c r="Q2672" i="1"/>
  <c r="O2672" i="1"/>
  <c r="P2672" i="1"/>
  <c r="R2672" i="1"/>
  <c r="S2672" i="1"/>
  <c r="Q2673" i="1"/>
  <c r="O2673" i="1"/>
  <c r="P2673" i="1"/>
  <c r="R2673" i="1"/>
  <c r="S2673" i="1"/>
  <c r="Q2674" i="1"/>
  <c r="O2674" i="1"/>
  <c r="P2674" i="1"/>
  <c r="R2674" i="1"/>
  <c r="S2674" i="1"/>
  <c r="Q2675" i="1"/>
  <c r="O2675" i="1"/>
  <c r="P2675" i="1"/>
  <c r="R2675" i="1"/>
  <c r="S2675" i="1"/>
  <c r="Q2676" i="1"/>
  <c r="O2676" i="1"/>
  <c r="P2676" i="1"/>
  <c r="R2676" i="1"/>
  <c r="S2676" i="1"/>
  <c r="Q2677" i="1"/>
  <c r="O2677" i="1"/>
  <c r="P2677" i="1"/>
  <c r="R2677" i="1"/>
  <c r="S2677" i="1"/>
  <c r="Q2678" i="1"/>
  <c r="O2678" i="1"/>
  <c r="P2678" i="1"/>
  <c r="R2678" i="1"/>
  <c r="S2678" i="1"/>
  <c r="Q2679" i="1"/>
  <c r="O2679" i="1"/>
  <c r="P2679" i="1"/>
  <c r="R2679" i="1"/>
  <c r="S2679" i="1"/>
  <c r="Q2680" i="1"/>
  <c r="O2680" i="1"/>
  <c r="P2680" i="1"/>
  <c r="R2680" i="1"/>
  <c r="S2680" i="1"/>
  <c r="Q2681" i="1"/>
  <c r="O2681" i="1"/>
  <c r="P2681" i="1"/>
  <c r="R2681" i="1"/>
  <c r="S2681" i="1"/>
  <c r="Q2682" i="1"/>
  <c r="O2682" i="1"/>
  <c r="P2682" i="1"/>
  <c r="R2682" i="1"/>
  <c r="S2682" i="1"/>
  <c r="Q2683" i="1"/>
  <c r="O2683" i="1"/>
  <c r="P2683" i="1"/>
  <c r="R2683" i="1"/>
  <c r="S2683" i="1"/>
  <c r="Q2684" i="1"/>
  <c r="O2684" i="1"/>
  <c r="P2684" i="1"/>
  <c r="R2684" i="1"/>
  <c r="S2684" i="1"/>
  <c r="Q2685" i="1"/>
  <c r="O2685" i="1"/>
  <c r="P2685" i="1"/>
  <c r="R2685" i="1"/>
  <c r="S2685" i="1"/>
  <c r="Q2686" i="1"/>
  <c r="O2686" i="1"/>
  <c r="P2686" i="1"/>
  <c r="R2686" i="1"/>
  <c r="S2686" i="1"/>
  <c r="Q2687" i="1"/>
  <c r="O2687" i="1"/>
  <c r="P2687" i="1"/>
  <c r="R2687" i="1"/>
  <c r="S2687" i="1"/>
  <c r="Q2688" i="1"/>
  <c r="O2688" i="1"/>
  <c r="P2688" i="1"/>
  <c r="R2688" i="1"/>
  <c r="S2688" i="1"/>
  <c r="Q2689" i="1"/>
  <c r="O2689" i="1"/>
  <c r="P2689" i="1"/>
  <c r="R2689" i="1"/>
  <c r="S2689" i="1"/>
  <c r="Q2690" i="1"/>
  <c r="O2690" i="1"/>
  <c r="P2690" i="1"/>
  <c r="R2690" i="1"/>
  <c r="S2690" i="1"/>
  <c r="Q2691" i="1"/>
  <c r="O2691" i="1"/>
  <c r="P2691" i="1"/>
  <c r="R2691" i="1"/>
  <c r="S2691" i="1"/>
  <c r="Q2692" i="1"/>
  <c r="O2692" i="1"/>
  <c r="P2692" i="1"/>
  <c r="R2692" i="1"/>
  <c r="S2692" i="1"/>
  <c r="Q2693" i="1"/>
  <c r="O2693" i="1"/>
  <c r="P2693" i="1"/>
  <c r="R2693" i="1"/>
  <c r="S2693" i="1"/>
  <c r="Q2694" i="1"/>
  <c r="O2694" i="1"/>
  <c r="P2694" i="1"/>
  <c r="R2694" i="1"/>
  <c r="S2694" i="1"/>
  <c r="Q2695" i="1"/>
  <c r="O2695" i="1"/>
  <c r="P2695" i="1"/>
  <c r="R2695" i="1"/>
  <c r="S2695" i="1"/>
  <c r="Q2696" i="1"/>
  <c r="O2696" i="1"/>
  <c r="P2696" i="1"/>
  <c r="R2696" i="1"/>
  <c r="S2696" i="1"/>
  <c r="Q2697" i="1"/>
  <c r="O2697" i="1"/>
  <c r="P2697" i="1"/>
  <c r="R2697" i="1"/>
  <c r="S2697" i="1"/>
  <c r="Q2698" i="1"/>
  <c r="O2698" i="1"/>
  <c r="P2698" i="1"/>
  <c r="R2698" i="1"/>
  <c r="S2698" i="1"/>
  <c r="Q2699" i="1"/>
  <c r="O2699" i="1"/>
  <c r="P2699" i="1"/>
  <c r="R2699" i="1"/>
  <c r="S2699" i="1"/>
  <c r="Q2700" i="1"/>
  <c r="O2700" i="1"/>
  <c r="P2700" i="1"/>
  <c r="R2700" i="1"/>
  <c r="S2700" i="1"/>
  <c r="Q2701" i="1"/>
  <c r="O2701" i="1"/>
  <c r="P2701" i="1"/>
  <c r="R2701" i="1"/>
  <c r="S2701" i="1"/>
  <c r="Q2702" i="1"/>
  <c r="O2702" i="1"/>
  <c r="P2702" i="1"/>
  <c r="R2702" i="1"/>
  <c r="S2702" i="1"/>
  <c r="Q2703" i="1"/>
  <c r="O2703" i="1"/>
  <c r="P2703" i="1"/>
  <c r="R2703" i="1"/>
  <c r="S2703" i="1"/>
  <c r="Q2704" i="1"/>
  <c r="O2704" i="1"/>
  <c r="P2704" i="1"/>
  <c r="R2704" i="1"/>
  <c r="S2704" i="1"/>
  <c r="Q2705" i="1"/>
  <c r="O2705" i="1"/>
  <c r="P2705" i="1"/>
  <c r="R2705" i="1"/>
  <c r="S2705" i="1"/>
  <c r="Q2706" i="1"/>
  <c r="O2706" i="1"/>
  <c r="P2706" i="1"/>
  <c r="R2706" i="1"/>
  <c r="S2706" i="1"/>
  <c r="Q2707" i="1"/>
  <c r="O2707" i="1"/>
  <c r="P2707" i="1"/>
  <c r="R2707" i="1"/>
  <c r="S2707" i="1"/>
  <c r="Q2708" i="1"/>
  <c r="O2708" i="1"/>
  <c r="P2708" i="1"/>
  <c r="R2708" i="1"/>
  <c r="S2708" i="1"/>
  <c r="Q2709" i="1"/>
  <c r="O2709" i="1"/>
  <c r="P2709" i="1"/>
  <c r="R2709" i="1"/>
  <c r="S2709" i="1"/>
  <c r="Q2710" i="1"/>
  <c r="O2710" i="1"/>
  <c r="P2710" i="1"/>
  <c r="R2710" i="1"/>
  <c r="S2710" i="1"/>
  <c r="Q2711" i="1"/>
  <c r="O2711" i="1"/>
  <c r="P2711" i="1"/>
  <c r="R2711" i="1"/>
  <c r="S2711" i="1"/>
  <c r="Q2712" i="1"/>
  <c r="O2712" i="1"/>
  <c r="P2712" i="1"/>
  <c r="R2712" i="1"/>
  <c r="S2712" i="1"/>
  <c r="Q2713" i="1"/>
  <c r="O2713" i="1"/>
  <c r="P2713" i="1"/>
  <c r="R2713" i="1"/>
  <c r="S2713" i="1"/>
  <c r="Q2714" i="1"/>
  <c r="O2714" i="1"/>
  <c r="P2714" i="1"/>
  <c r="R2714" i="1"/>
  <c r="S2714" i="1"/>
  <c r="Q2715" i="1"/>
  <c r="O2715" i="1"/>
  <c r="P2715" i="1"/>
  <c r="R2715" i="1"/>
  <c r="S2715" i="1"/>
  <c r="Q2716" i="1"/>
  <c r="O2716" i="1"/>
  <c r="P2716" i="1"/>
  <c r="R2716" i="1"/>
  <c r="S2716" i="1"/>
  <c r="Q2717" i="1"/>
  <c r="O2717" i="1"/>
  <c r="P2717" i="1"/>
  <c r="R2717" i="1"/>
  <c r="S2717" i="1"/>
  <c r="Q2718" i="1"/>
  <c r="O2718" i="1"/>
  <c r="P2718" i="1"/>
  <c r="R2718" i="1"/>
  <c r="S2718" i="1"/>
  <c r="Q2719" i="1"/>
  <c r="O2719" i="1"/>
  <c r="P2719" i="1"/>
  <c r="R2719" i="1"/>
  <c r="S2719" i="1"/>
  <c r="Q2720" i="1"/>
  <c r="O2720" i="1"/>
  <c r="P2720" i="1"/>
  <c r="R2720" i="1"/>
  <c r="S2720" i="1"/>
  <c r="Q2721" i="1"/>
  <c r="O2721" i="1"/>
  <c r="P2721" i="1"/>
  <c r="R2721" i="1"/>
  <c r="S2721" i="1"/>
  <c r="Q2722" i="1"/>
  <c r="O2722" i="1"/>
  <c r="P2722" i="1"/>
  <c r="R2722" i="1"/>
  <c r="S2722" i="1"/>
  <c r="Q2723" i="1"/>
  <c r="O2723" i="1"/>
  <c r="P2723" i="1"/>
  <c r="R2723" i="1"/>
  <c r="S2723" i="1"/>
  <c r="Q2724" i="1"/>
  <c r="O2724" i="1"/>
  <c r="P2724" i="1"/>
  <c r="R2724" i="1"/>
  <c r="S2724" i="1"/>
  <c r="Q2725" i="1"/>
  <c r="O2725" i="1"/>
  <c r="P2725" i="1"/>
  <c r="R2725" i="1"/>
  <c r="S2725" i="1"/>
  <c r="Q2726" i="1"/>
  <c r="O2726" i="1"/>
  <c r="P2726" i="1"/>
  <c r="R2726" i="1"/>
  <c r="S2726" i="1"/>
  <c r="Q2727" i="1"/>
  <c r="O2727" i="1"/>
  <c r="P2727" i="1"/>
  <c r="R2727" i="1"/>
  <c r="S2727" i="1"/>
  <c r="Q2728" i="1"/>
  <c r="O2728" i="1"/>
  <c r="P2728" i="1"/>
  <c r="R2728" i="1"/>
  <c r="S2728" i="1"/>
  <c r="Q2729" i="1"/>
  <c r="O2729" i="1"/>
  <c r="P2729" i="1"/>
  <c r="R2729" i="1"/>
  <c r="S2729" i="1"/>
  <c r="Q2730" i="1"/>
  <c r="O2730" i="1"/>
  <c r="P2730" i="1"/>
  <c r="R2730" i="1"/>
  <c r="S2730" i="1"/>
  <c r="Q2731" i="1"/>
  <c r="O2731" i="1"/>
  <c r="P2731" i="1"/>
  <c r="R2731" i="1"/>
  <c r="S2731" i="1"/>
  <c r="Q2732" i="1"/>
  <c r="O2732" i="1"/>
  <c r="P2732" i="1"/>
  <c r="R2732" i="1"/>
  <c r="S2732" i="1"/>
  <c r="Q2733" i="1"/>
  <c r="O2733" i="1"/>
  <c r="P2733" i="1"/>
  <c r="R2733" i="1"/>
  <c r="S2733" i="1"/>
  <c r="Q2734" i="1"/>
  <c r="O2734" i="1"/>
  <c r="P2734" i="1"/>
  <c r="R2734" i="1"/>
  <c r="S2734" i="1"/>
  <c r="Q2735" i="1"/>
  <c r="O2735" i="1"/>
  <c r="P2735" i="1"/>
  <c r="R2735" i="1"/>
  <c r="S2735" i="1"/>
  <c r="Q2736" i="1"/>
  <c r="O2736" i="1"/>
  <c r="P2736" i="1"/>
  <c r="R2736" i="1"/>
  <c r="S2736" i="1"/>
  <c r="Q2737" i="1"/>
  <c r="O2737" i="1"/>
  <c r="P2737" i="1"/>
  <c r="R2737" i="1"/>
  <c r="S2737" i="1"/>
  <c r="Q2738" i="1"/>
  <c r="O2738" i="1"/>
  <c r="P2738" i="1"/>
  <c r="R2738" i="1"/>
  <c r="S2738" i="1"/>
  <c r="Q2739" i="1"/>
  <c r="O2739" i="1"/>
  <c r="P2739" i="1"/>
  <c r="R2739" i="1"/>
  <c r="S2739" i="1"/>
  <c r="Q2740" i="1"/>
  <c r="O2740" i="1"/>
  <c r="P2740" i="1"/>
  <c r="R2740" i="1"/>
  <c r="S2740" i="1"/>
  <c r="Q2741" i="1"/>
  <c r="O2741" i="1"/>
  <c r="P2741" i="1"/>
  <c r="R2741" i="1"/>
  <c r="S2741" i="1"/>
  <c r="Q2742" i="1"/>
  <c r="O2742" i="1"/>
  <c r="P2742" i="1"/>
  <c r="R2742" i="1"/>
  <c r="S2742" i="1"/>
  <c r="Q2743" i="1"/>
  <c r="O2743" i="1"/>
  <c r="P2743" i="1"/>
  <c r="R2743" i="1"/>
  <c r="S2743" i="1"/>
  <c r="Q2744" i="1"/>
  <c r="O2744" i="1"/>
  <c r="P2744" i="1"/>
  <c r="R2744" i="1"/>
  <c r="S2744" i="1"/>
  <c r="Q2745" i="1"/>
  <c r="O2745" i="1"/>
  <c r="P2745" i="1"/>
  <c r="R2745" i="1"/>
  <c r="S2745" i="1"/>
  <c r="Q2746" i="1"/>
  <c r="O2746" i="1"/>
  <c r="P2746" i="1"/>
  <c r="R2746" i="1"/>
  <c r="S2746" i="1"/>
  <c r="Q2747" i="1"/>
  <c r="O2747" i="1"/>
  <c r="P2747" i="1"/>
  <c r="R2747" i="1"/>
  <c r="S2747" i="1"/>
  <c r="Q2748" i="1"/>
  <c r="O2748" i="1"/>
  <c r="P2748" i="1"/>
  <c r="R2748" i="1"/>
  <c r="S2748" i="1"/>
  <c r="Q2749" i="1"/>
  <c r="O2749" i="1"/>
  <c r="P2749" i="1"/>
  <c r="R2749" i="1"/>
  <c r="S2749" i="1"/>
  <c r="Q2750" i="1"/>
  <c r="O2750" i="1"/>
  <c r="P2750" i="1"/>
  <c r="R2750" i="1"/>
  <c r="S2750" i="1"/>
  <c r="Q2751" i="1"/>
  <c r="O2751" i="1"/>
  <c r="P2751" i="1"/>
  <c r="R2751" i="1"/>
  <c r="S2751" i="1"/>
  <c r="Q2752" i="1"/>
  <c r="O2752" i="1"/>
  <c r="P2752" i="1"/>
  <c r="R2752" i="1"/>
  <c r="S2752" i="1"/>
  <c r="Q2753" i="1"/>
  <c r="O2753" i="1"/>
  <c r="P2753" i="1"/>
  <c r="R2753" i="1"/>
  <c r="S2753" i="1"/>
  <c r="Q2754" i="1"/>
  <c r="O2754" i="1"/>
  <c r="P2754" i="1"/>
  <c r="R2754" i="1"/>
  <c r="S2754" i="1"/>
  <c r="Q2755" i="1"/>
  <c r="O2755" i="1"/>
  <c r="P2755" i="1"/>
  <c r="R2755" i="1"/>
  <c r="S2755" i="1"/>
  <c r="Q2756" i="1"/>
  <c r="O2756" i="1"/>
  <c r="P2756" i="1"/>
  <c r="R2756" i="1"/>
  <c r="S2756" i="1"/>
  <c r="Q2757" i="1"/>
  <c r="O2757" i="1"/>
  <c r="P2757" i="1"/>
  <c r="R2757" i="1"/>
  <c r="S2757" i="1"/>
  <c r="Q2758" i="1"/>
  <c r="O2758" i="1"/>
  <c r="P2758" i="1"/>
  <c r="R2758" i="1"/>
  <c r="S2758" i="1"/>
  <c r="Q2759" i="1"/>
  <c r="O2759" i="1"/>
  <c r="P2759" i="1"/>
  <c r="R2759" i="1"/>
  <c r="S2759" i="1"/>
  <c r="Q2760" i="1"/>
  <c r="O2760" i="1"/>
  <c r="P2760" i="1"/>
  <c r="R2760" i="1"/>
  <c r="S2760" i="1"/>
  <c r="Q2761" i="1"/>
  <c r="O2761" i="1"/>
  <c r="P2761" i="1"/>
  <c r="R2761" i="1"/>
  <c r="S2761" i="1"/>
  <c r="Q2762" i="1"/>
  <c r="O2762" i="1"/>
  <c r="P2762" i="1"/>
  <c r="R2762" i="1"/>
  <c r="S2762" i="1"/>
  <c r="Q2763" i="1"/>
  <c r="O2763" i="1"/>
  <c r="P2763" i="1"/>
  <c r="R2763" i="1"/>
  <c r="S2763" i="1"/>
  <c r="Q2764" i="1"/>
  <c r="O2764" i="1"/>
  <c r="P2764" i="1"/>
  <c r="R2764" i="1"/>
  <c r="S2764" i="1"/>
  <c r="Q2765" i="1"/>
  <c r="O2765" i="1"/>
  <c r="P2765" i="1"/>
  <c r="R2765" i="1"/>
  <c r="S2765" i="1"/>
  <c r="Q2766" i="1"/>
  <c r="O2766" i="1"/>
  <c r="P2766" i="1"/>
  <c r="R2766" i="1"/>
  <c r="S2766" i="1"/>
  <c r="Q2767" i="1"/>
  <c r="O2767" i="1"/>
  <c r="P2767" i="1"/>
  <c r="R2767" i="1"/>
  <c r="S2767" i="1"/>
  <c r="Q2768" i="1"/>
  <c r="O2768" i="1"/>
  <c r="P2768" i="1"/>
  <c r="R2768" i="1"/>
  <c r="S2768" i="1"/>
  <c r="Q2769" i="1"/>
  <c r="O2769" i="1"/>
  <c r="P2769" i="1"/>
  <c r="R2769" i="1"/>
  <c r="S2769" i="1"/>
  <c r="Q2770" i="1"/>
  <c r="O2770" i="1"/>
  <c r="P2770" i="1"/>
  <c r="R2770" i="1"/>
  <c r="S2770" i="1"/>
  <c r="Q2771" i="1"/>
  <c r="O2771" i="1"/>
  <c r="P2771" i="1"/>
  <c r="R2771" i="1"/>
  <c r="S2771" i="1"/>
  <c r="Q2772" i="1"/>
  <c r="O2772" i="1"/>
  <c r="P2772" i="1"/>
  <c r="R2772" i="1"/>
  <c r="S2772" i="1"/>
  <c r="Q2773" i="1"/>
  <c r="O2773" i="1"/>
  <c r="P2773" i="1"/>
  <c r="R2773" i="1"/>
  <c r="S2773" i="1"/>
  <c r="Q2774" i="1"/>
  <c r="O2774" i="1"/>
  <c r="P2774" i="1"/>
  <c r="R2774" i="1"/>
  <c r="S2774" i="1"/>
  <c r="Q2775" i="1"/>
  <c r="O2775" i="1"/>
  <c r="P2775" i="1"/>
  <c r="R2775" i="1"/>
  <c r="S2775" i="1"/>
  <c r="Q2776" i="1"/>
  <c r="O2776" i="1"/>
  <c r="P2776" i="1"/>
  <c r="R2776" i="1"/>
  <c r="S2776" i="1"/>
  <c r="Q2777" i="1"/>
  <c r="O2777" i="1"/>
  <c r="P2777" i="1"/>
  <c r="R2777" i="1"/>
  <c r="S2777" i="1"/>
  <c r="Q2778" i="1"/>
  <c r="O2778" i="1"/>
  <c r="P2778" i="1"/>
  <c r="R2778" i="1"/>
  <c r="S2778" i="1"/>
  <c r="Q2779" i="1"/>
  <c r="O2779" i="1"/>
  <c r="P2779" i="1"/>
  <c r="R2779" i="1"/>
  <c r="S2779" i="1"/>
  <c r="Q2780" i="1"/>
  <c r="O2780" i="1"/>
  <c r="P2780" i="1"/>
  <c r="R2780" i="1"/>
  <c r="S2780" i="1"/>
  <c r="Q2781" i="1"/>
  <c r="O2781" i="1"/>
  <c r="P2781" i="1"/>
  <c r="R2781" i="1"/>
  <c r="S2781" i="1"/>
  <c r="Q2782" i="1"/>
  <c r="O2782" i="1"/>
  <c r="P2782" i="1"/>
  <c r="R2782" i="1"/>
  <c r="S2782" i="1"/>
  <c r="Q2783" i="1"/>
  <c r="O2783" i="1"/>
  <c r="P2783" i="1"/>
  <c r="R2783" i="1"/>
  <c r="S2783" i="1"/>
  <c r="Q2784" i="1"/>
  <c r="O2784" i="1"/>
  <c r="P2784" i="1"/>
  <c r="R2784" i="1"/>
  <c r="S2784" i="1"/>
  <c r="Q2785" i="1"/>
  <c r="O2785" i="1"/>
  <c r="P2785" i="1"/>
  <c r="R2785" i="1"/>
  <c r="S2785" i="1"/>
  <c r="Q2786" i="1"/>
  <c r="O2786" i="1"/>
  <c r="P2786" i="1"/>
  <c r="R2786" i="1"/>
  <c r="S2786" i="1"/>
  <c r="Q2787" i="1"/>
  <c r="O2787" i="1"/>
  <c r="P2787" i="1"/>
  <c r="R2787" i="1"/>
  <c r="S2787" i="1"/>
  <c r="Q2788" i="1"/>
  <c r="O2788" i="1"/>
  <c r="P2788" i="1"/>
  <c r="R2788" i="1"/>
  <c r="S2788" i="1"/>
  <c r="Q2789" i="1"/>
  <c r="O2789" i="1"/>
  <c r="P2789" i="1"/>
  <c r="R2789" i="1"/>
  <c r="S2789" i="1"/>
  <c r="Q2790" i="1"/>
  <c r="O2790" i="1"/>
  <c r="P2790" i="1"/>
  <c r="R2790" i="1"/>
  <c r="S2790" i="1"/>
  <c r="Q2791" i="1"/>
  <c r="O2791" i="1"/>
  <c r="P2791" i="1"/>
  <c r="R2791" i="1"/>
  <c r="S2791" i="1"/>
  <c r="Q2792" i="1"/>
  <c r="O2792" i="1"/>
  <c r="P2792" i="1"/>
  <c r="R2792" i="1"/>
  <c r="S2792" i="1"/>
  <c r="Q2793" i="1"/>
  <c r="O2793" i="1"/>
  <c r="P2793" i="1"/>
  <c r="R2793" i="1"/>
  <c r="S2793" i="1"/>
  <c r="Q2794" i="1"/>
  <c r="O2794" i="1"/>
  <c r="P2794" i="1"/>
  <c r="R2794" i="1"/>
  <c r="S2794" i="1"/>
  <c r="Q2795" i="1"/>
  <c r="O2795" i="1"/>
  <c r="P2795" i="1"/>
  <c r="R2795" i="1"/>
  <c r="S2795" i="1"/>
  <c r="Q2796" i="1"/>
  <c r="O2796" i="1"/>
  <c r="P2796" i="1"/>
  <c r="R2796" i="1"/>
  <c r="S2796" i="1"/>
  <c r="Q2797" i="1"/>
  <c r="O2797" i="1"/>
  <c r="P2797" i="1"/>
  <c r="R2797" i="1"/>
  <c r="S2797" i="1"/>
  <c r="Q2798" i="1"/>
  <c r="O2798" i="1"/>
  <c r="P2798" i="1"/>
  <c r="R2798" i="1"/>
  <c r="S2798" i="1"/>
  <c r="Q2799" i="1"/>
  <c r="O2799" i="1"/>
  <c r="P2799" i="1"/>
  <c r="R2799" i="1"/>
  <c r="S2799" i="1"/>
  <c r="Q2800" i="1"/>
  <c r="O2800" i="1"/>
  <c r="P2800" i="1"/>
  <c r="R2800" i="1"/>
  <c r="S2800" i="1"/>
  <c r="Q2801" i="1"/>
  <c r="O2801" i="1"/>
  <c r="P2801" i="1"/>
  <c r="R2801" i="1"/>
  <c r="S2801" i="1"/>
  <c r="Q2802" i="1"/>
  <c r="O2802" i="1"/>
  <c r="P2802" i="1"/>
  <c r="R2802" i="1"/>
  <c r="S2802" i="1"/>
  <c r="Q2803" i="1"/>
  <c r="O2803" i="1"/>
  <c r="P2803" i="1"/>
  <c r="R2803" i="1"/>
  <c r="S2803" i="1"/>
  <c r="Q2804" i="1"/>
  <c r="O2804" i="1"/>
  <c r="P2804" i="1"/>
  <c r="R2804" i="1"/>
  <c r="S2804" i="1"/>
  <c r="Q2805" i="1"/>
  <c r="O2805" i="1"/>
  <c r="P2805" i="1"/>
  <c r="R2805" i="1"/>
  <c r="S2805" i="1"/>
  <c r="Q2806" i="1"/>
  <c r="O2806" i="1"/>
  <c r="P2806" i="1"/>
  <c r="R2806" i="1"/>
  <c r="S2806" i="1"/>
  <c r="Q2807" i="1"/>
  <c r="O2807" i="1"/>
  <c r="P2807" i="1"/>
  <c r="R2807" i="1"/>
  <c r="S2807" i="1"/>
  <c r="Q2808" i="1"/>
  <c r="O2808" i="1"/>
  <c r="P2808" i="1"/>
  <c r="R2808" i="1"/>
  <c r="S2808" i="1"/>
  <c r="Q2809" i="1"/>
  <c r="O2809" i="1"/>
  <c r="P2809" i="1"/>
  <c r="R2809" i="1"/>
  <c r="S2809" i="1"/>
  <c r="Q2810" i="1"/>
  <c r="O2810" i="1"/>
  <c r="P2810" i="1"/>
  <c r="R2810" i="1"/>
  <c r="S2810" i="1"/>
  <c r="Q2811" i="1"/>
  <c r="O2811" i="1"/>
  <c r="P2811" i="1"/>
  <c r="R2811" i="1"/>
  <c r="S2811" i="1"/>
  <c r="Q2812" i="1"/>
  <c r="O2812" i="1"/>
  <c r="P2812" i="1"/>
  <c r="R2812" i="1"/>
  <c r="S2812" i="1"/>
  <c r="Q2813" i="1"/>
  <c r="O2813" i="1"/>
  <c r="P2813" i="1"/>
  <c r="R2813" i="1"/>
  <c r="S2813" i="1"/>
  <c r="Q2814" i="1"/>
  <c r="O2814" i="1"/>
  <c r="P2814" i="1"/>
  <c r="R2814" i="1"/>
  <c r="S2814" i="1"/>
  <c r="Q2815" i="1"/>
  <c r="O2815" i="1"/>
  <c r="P2815" i="1"/>
  <c r="R2815" i="1"/>
  <c r="S2815" i="1"/>
  <c r="Q2816" i="1"/>
  <c r="O2816" i="1"/>
  <c r="P2816" i="1"/>
  <c r="R2816" i="1"/>
  <c r="S2816" i="1"/>
  <c r="Q2817" i="1"/>
  <c r="O2817" i="1"/>
  <c r="P2817" i="1"/>
  <c r="R2817" i="1"/>
  <c r="S2817" i="1"/>
  <c r="Q2818" i="1"/>
  <c r="O2818" i="1"/>
  <c r="P2818" i="1"/>
  <c r="R2818" i="1"/>
  <c r="S2818" i="1"/>
  <c r="Q2819" i="1"/>
  <c r="O2819" i="1"/>
  <c r="P2819" i="1"/>
  <c r="R2819" i="1"/>
  <c r="S2819" i="1"/>
  <c r="Q2820" i="1"/>
  <c r="O2820" i="1"/>
  <c r="P2820" i="1"/>
  <c r="R2820" i="1"/>
  <c r="S2820" i="1"/>
  <c r="Q2821" i="1"/>
  <c r="O2821" i="1"/>
  <c r="P2821" i="1"/>
  <c r="R2821" i="1"/>
  <c r="S2821" i="1"/>
  <c r="Q2822" i="1"/>
  <c r="O2822" i="1"/>
  <c r="P2822" i="1"/>
  <c r="R2822" i="1"/>
  <c r="S2822" i="1"/>
  <c r="Q2823" i="1"/>
  <c r="O2823" i="1"/>
  <c r="P2823" i="1"/>
  <c r="R2823" i="1"/>
  <c r="S2823" i="1"/>
  <c r="Q2824" i="1"/>
  <c r="O2824" i="1"/>
  <c r="P2824" i="1"/>
  <c r="R2824" i="1"/>
  <c r="S2824" i="1"/>
  <c r="Q2825" i="1"/>
  <c r="O2825" i="1"/>
  <c r="P2825" i="1"/>
  <c r="R2825" i="1"/>
  <c r="S2825" i="1"/>
  <c r="Q2826" i="1"/>
  <c r="O2826" i="1"/>
  <c r="P2826" i="1"/>
  <c r="R2826" i="1"/>
  <c r="S2826" i="1"/>
  <c r="Q2827" i="1"/>
  <c r="O2827" i="1"/>
  <c r="P2827" i="1"/>
  <c r="R2827" i="1"/>
  <c r="S2827" i="1"/>
  <c r="Q2828" i="1"/>
  <c r="O2828" i="1"/>
  <c r="P2828" i="1"/>
  <c r="R2828" i="1"/>
  <c r="S2828" i="1"/>
  <c r="Q2829" i="1"/>
  <c r="O2829" i="1"/>
  <c r="P2829" i="1"/>
  <c r="R2829" i="1"/>
  <c r="S2829" i="1"/>
  <c r="Q2830" i="1"/>
  <c r="O2830" i="1"/>
  <c r="P2830" i="1"/>
  <c r="R2830" i="1"/>
  <c r="S2830" i="1"/>
  <c r="Q2831" i="1"/>
  <c r="O2831" i="1"/>
  <c r="P2831" i="1"/>
  <c r="R2831" i="1"/>
  <c r="S2831" i="1"/>
  <c r="Q2832" i="1"/>
  <c r="O2832" i="1"/>
  <c r="P2832" i="1"/>
  <c r="R2832" i="1"/>
  <c r="S2832" i="1"/>
  <c r="Q2833" i="1"/>
  <c r="O2833" i="1"/>
  <c r="P2833" i="1"/>
  <c r="R2833" i="1"/>
  <c r="S2833" i="1"/>
  <c r="Q2834" i="1"/>
  <c r="O2834" i="1"/>
  <c r="P2834" i="1"/>
  <c r="R2834" i="1"/>
  <c r="S2834" i="1"/>
  <c r="Q2835" i="1"/>
  <c r="O2835" i="1"/>
  <c r="P2835" i="1"/>
  <c r="R2835" i="1"/>
  <c r="S2835" i="1"/>
  <c r="Q2836" i="1"/>
  <c r="O2836" i="1"/>
  <c r="P2836" i="1"/>
  <c r="R2836" i="1"/>
  <c r="S2836" i="1"/>
  <c r="Q2837" i="1"/>
  <c r="O2837" i="1"/>
  <c r="P2837" i="1"/>
  <c r="R2837" i="1"/>
  <c r="S2837" i="1"/>
  <c r="Q2838" i="1"/>
  <c r="O2838" i="1"/>
  <c r="P2838" i="1"/>
  <c r="R2838" i="1"/>
  <c r="S2838" i="1"/>
  <c r="Q2839" i="1"/>
  <c r="O2839" i="1"/>
  <c r="P2839" i="1"/>
  <c r="R2839" i="1"/>
  <c r="S2839" i="1"/>
  <c r="Q2840" i="1"/>
  <c r="O2840" i="1"/>
  <c r="P2840" i="1"/>
  <c r="R2840" i="1"/>
  <c r="S2840" i="1"/>
  <c r="Q2841" i="1"/>
  <c r="O2841" i="1"/>
  <c r="P2841" i="1"/>
  <c r="R2841" i="1"/>
  <c r="S2841" i="1"/>
  <c r="Q2842" i="1"/>
  <c r="O2842" i="1"/>
  <c r="P2842" i="1"/>
  <c r="R2842" i="1"/>
  <c r="S2842" i="1"/>
  <c r="Q2843" i="1"/>
  <c r="O2843" i="1"/>
  <c r="P2843" i="1"/>
  <c r="R2843" i="1"/>
  <c r="S2843" i="1"/>
  <c r="Q2844" i="1"/>
  <c r="O2844" i="1"/>
  <c r="P2844" i="1"/>
  <c r="R2844" i="1"/>
  <c r="S2844" i="1"/>
  <c r="Q2845" i="1"/>
  <c r="O2845" i="1"/>
  <c r="P2845" i="1"/>
  <c r="R2845" i="1"/>
  <c r="S2845" i="1"/>
  <c r="Q2846" i="1"/>
  <c r="O2846" i="1"/>
  <c r="P2846" i="1"/>
  <c r="R2846" i="1"/>
  <c r="S2846" i="1"/>
  <c r="Q2847" i="1"/>
  <c r="O2847" i="1"/>
  <c r="P2847" i="1"/>
  <c r="R2847" i="1"/>
  <c r="S2847" i="1"/>
  <c r="Q2848" i="1"/>
  <c r="O2848" i="1"/>
  <c r="P2848" i="1"/>
  <c r="R2848" i="1"/>
  <c r="S2848" i="1"/>
  <c r="Q2849" i="1"/>
  <c r="O2849" i="1"/>
  <c r="P2849" i="1"/>
  <c r="R2849" i="1"/>
  <c r="S2849" i="1"/>
  <c r="Q2850" i="1"/>
  <c r="O2850" i="1"/>
  <c r="P2850" i="1"/>
  <c r="R2850" i="1"/>
  <c r="S2850" i="1"/>
  <c r="Q2851" i="1"/>
  <c r="O2851" i="1"/>
  <c r="P2851" i="1"/>
  <c r="R2851" i="1"/>
  <c r="S2851" i="1"/>
  <c r="Q2852" i="1"/>
  <c r="O2852" i="1"/>
  <c r="P2852" i="1"/>
  <c r="R2852" i="1"/>
  <c r="S2852" i="1"/>
  <c r="Q2853" i="1"/>
  <c r="O2853" i="1"/>
  <c r="P2853" i="1"/>
  <c r="R2853" i="1"/>
  <c r="S2853" i="1"/>
  <c r="Q2854" i="1"/>
  <c r="O2854" i="1"/>
  <c r="P2854" i="1"/>
  <c r="R2854" i="1"/>
  <c r="S2854" i="1"/>
  <c r="Q2855" i="1"/>
  <c r="O2855" i="1"/>
  <c r="P2855" i="1"/>
  <c r="R2855" i="1"/>
  <c r="S2855" i="1"/>
  <c r="Q2856" i="1"/>
  <c r="O2856" i="1"/>
  <c r="P2856" i="1"/>
  <c r="R2856" i="1"/>
  <c r="S2856" i="1"/>
  <c r="Q2857" i="1"/>
  <c r="O2857" i="1"/>
  <c r="P2857" i="1"/>
  <c r="R2857" i="1"/>
  <c r="S2857" i="1"/>
  <c r="Q2858" i="1"/>
  <c r="O2858" i="1"/>
  <c r="P2858" i="1"/>
  <c r="R2858" i="1"/>
  <c r="S2858" i="1"/>
  <c r="Q2859" i="1"/>
  <c r="O2859" i="1"/>
  <c r="P2859" i="1"/>
  <c r="R2859" i="1"/>
  <c r="S2859" i="1"/>
  <c r="Q2860" i="1"/>
  <c r="O2860" i="1"/>
  <c r="P2860" i="1"/>
  <c r="R2860" i="1"/>
  <c r="S2860" i="1"/>
  <c r="Q2861" i="1"/>
  <c r="O2861" i="1"/>
  <c r="P2861" i="1"/>
  <c r="R2861" i="1"/>
  <c r="S2861" i="1"/>
  <c r="Q2862" i="1"/>
  <c r="O2862" i="1"/>
  <c r="P2862" i="1"/>
  <c r="R2862" i="1"/>
  <c r="S2862" i="1"/>
  <c r="Q2863" i="1"/>
  <c r="O2863" i="1"/>
  <c r="P2863" i="1"/>
  <c r="R2863" i="1"/>
  <c r="S2863" i="1"/>
  <c r="Q2864" i="1"/>
  <c r="O2864" i="1"/>
  <c r="P2864" i="1"/>
  <c r="R2864" i="1"/>
  <c r="S2864" i="1"/>
  <c r="Q2865" i="1"/>
  <c r="O2865" i="1"/>
  <c r="P2865" i="1"/>
  <c r="R2865" i="1"/>
  <c r="S2865" i="1"/>
  <c r="Q2866" i="1"/>
  <c r="O2866" i="1"/>
  <c r="P2866" i="1"/>
  <c r="R2866" i="1"/>
  <c r="S2866" i="1"/>
  <c r="Q2867" i="1"/>
  <c r="O2867" i="1"/>
  <c r="P2867" i="1"/>
  <c r="R2867" i="1"/>
  <c r="S2867" i="1"/>
  <c r="Q2868" i="1"/>
  <c r="O2868" i="1"/>
  <c r="P2868" i="1"/>
  <c r="R2868" i="1"/>
  <c r="S2868" i="1"/>
  <c r="Q2869" i="1"/>
  <c r="O2869" i="1"/>
  <c r="P2869" i="1"/>
  <c r="R2869" i="1"/>
  <c r="S2869" i="1"/>
  <c r="Q2870" i="1"/>
  <c r="O2870" i="1"/>
  <c r="P2870" i="1"/>
  <c r="R2870" i="1"/>
  <c r="S2870" i="1"/>
  <c r="Q2871" i="1"/>
  <c r="O2871" i="1"/>
  <c r="P2871" i="1"/>
  <c r="R2871" i="1"/>
  <c r="S2871" i="1"/>
  <c r="Q2872" i="1"/>
  <c r="O2872" i="1"/>
  <c r="P2872" i="1"/>
  <c r="R2872" i="1"/>
  <c r="S2872" i="1"/>
  <c r="Q2873" i="1"/>
  <c r="O2873" i="1"/>
  <c r="P2873" i="1"/>
  <c r="R2873" i="1"/>
  <c r="S2873" i="1"/>
  <c r="Q2874" i="1"/>
  <c r="O2874" i="1"/>
  <c r="P2874" i="1"/>
  <c r="R2874" i="1"/>
  <c r="S2874" i="1"/>
  <c r="Q2875" i="1"/>
  <c r="O2875" i="1"/>
  <c r="P2875" i="1"/>
  <c r="R2875" i="1"/>
  <c r="S2875" i="1"/>
  <c r="Q2876" i="1"/>
  <c r="O2876" i="1"/>
  <c r="P2876" i="1"/>
  <c r="R2876" i="1"/>
  <c r="S2876" i="1"/>
  <c r="Q2877" i="1"/>
  <c r="O2877" i="1"/>
  <c r="P2877" i="1"/>
  <c r="R2877" i="1"/>
  <c r="S2877" i="1"/>
  <c r="Q2878" i="1"/>
  <c r="O2878" i="1"/>
  <c r="P2878" i="1"/>
  <c r="R2878" i="1"/>
  <c r="S2878" i="1"/>
  <c r="Q2879" i="1"/>
  <c r="O2879" i="1"/>
  <c r="P2879" i="1"/>
  <c r="R2879" i="1"/>
  <c r="S2879" i="1"/>
  <c r="Q2880" i="1"/>
  <c r="O2880" i="1"/>
  <c r="P2880" i="1"/>
  <c r="R2880" i="1"/>
  <c r="S2880" i="1"/>
  <c r="Q2881" i="1"/>
  <c r="O2881" i="1"/>
  <c r="P2881" i="1"/>
  <c r="R2881" i="1"/>
  <c r="S2881" i="1"/>
  <c r="Q2882" i="1"/>
  <c r="O2882" i="1"/>
  <c r="P2882" i="1"/>
  <c r="R2882" i="1"/>
  <c r="S2882" i="1"/>
  <c r="Q2883" i="1"/>
  <c r="O2883" i="1"/>
  <c r="P2883" i="1"/>
  <c r="R2883" i="1"/>
  <c r="S2883" i="1"/>
  <c r="Q2884" i="1"/>
  <c r="O2884" i="1"/>
  <c r="P2884" i="1"/>
  <c r="R2884" i="1"/>
  <c r="S2884" i="1"/>
  <c r="Q2885" i="1"/>
  <c r="O2885" i="1"/>
  <c r="P2885" i="1"/>
  <c r="R2885" i="1"/>
  <c r="S2885" i="1"/>
  <c r="Q2886" i="1"/>
  <c r="O2886" i="1"/>
  <c r="P2886" i="1"/>
  <c r="R2886" i="1"/>
  <c r="S2886" i="1"/>
  <c r="Q2887" i="1"/>
  <c r="O2887" i="1"/>
  <c r="P2887" i="1"/>
  <c r="R2887" i="1"/>
  <c r="S2887" i="1"/>
  <c r="Q2888" i="1"/>
  <c r="O2888" i="1"/>
  <c r="P2888" i="1"/>
  <c r="R2888" i="1"/>
  <c r="S2888" i="1"/>
  <c r="Q2889" i="1"/>
  <c r="O2889" i="1"/>
  <c r="P2889" i="1"/>
  <c r="R2889" i="1"/>
  <c r="S2889" i="1"/>
  <c r="Q2890" i="1"/>
  <c r="O2890" i="1"/>
  <c r="P2890" i="1"/>
  <c r="R2890" i="1"/>
  <c r="S2890" i="1"/>
  <c r="Q2891" i="1"/>
  <c r="O2891" i="1"/>
  <c r="P2891" i="1"/>
  <c r="R2891" i="1"/>
  <c r="S2891" i="1"/>
  <c r="Q2892" i="1"/>
  <c r="O2892" i="1"/>
  <c r="P2892" i="1"/>
  <c r="R2892" i="1"/>
  <c r="S2892" i="1"/>
  <c r="Q2893" i="1"/>
  <c r="O2893" i="1"/>
  <c r="P2893" i="1"/>
  <c r="R2893" i="1"/>
  <c r="S2893" i="1"/>
  <c r="Q2894" i="1"/>
  <c r="O2894" i="1"/>
  <c r="P2894" i="1"/>
  <c r="R2894" i="1"/>
  <c r="S2894" i="1"/>
  <c r="Q2895" i="1"/>
  <c r="O2895" i="1"/>
  <c r="P2895" i="1"/>
  <c r="R2895" i="1"/>
  <c r="S2895" i="1"/>
  <c r="Q2896" i="1"/>
  <c r="O2896" i="1"/>
  <c r="P2896" i="1"/>
  <c r="R2896" i="1"/>
  <c r="S2896" i="1"/>
  <c r="Q2897" i="1"/>
  <c r="O2897" i="1"/>
  <c r="P2897" i="1"/>
  <c r="R2897" i="1"/>
  <c r="S2897" i="1"/>
  <c r="Q2898" i="1"/>
  <c r="O2898" i="1"/>
  <c r="P2898" i="1"/>
  <c r="R2898" i="1"/>
  <c r="S2898" i="1"/>
  <c r="Q2899" i="1"/>
  <c r="O2899" i="1"/>
  <c r="P2899" i="1"/>
  <c r="R2899" i="1"/>
  <c r="S2899" i="1"/>
  <c r="Q2900" i="1"/>
  <c r="O2900" i="1"/>
  <c r="P2900" i="1"/>
  <c r="R2900" i="1"/>
  <c r="S2900" i="1"/>
  <c r="Q2901" i="1"/>
  <c r="O2901" i="1"/>
  <c r="P2901" i="1"/>
  <c r="R2901" i="1"/>
  <c r="S2901" i="1"/>
  <c r="Q2902" i="1"/>
  <c r="O2902" i="1"/>
  <c r="P2902" i="1"/>
  <c r="R2902" i="1"/>
  <c r="S2902" i="1"/>
  <c r="Q2903" i="1"/>
  <c r="O2903" i="1"/>
  <c r="P2903" i="1"/>
  <c r="R2903" i="1"/>
  <c r="S2903" i="1"/>
  <c r="Q2904" i="1"/>
  <c r="O2904" i="1"/>
  <c r="P2904" i="1"/>
  <c r="R2904" i="1"/>
  <c r="S2904" i="1"/>
  <c r="Q2905" i="1"/>
  <c r="O2905" i="1"/>
  <c r="P2905" i="1"/>
  <c r="R2905" i="1"/>
  <c r="S2905" i="1"/>
  <c r="Q2906" i="1"/>
  <c r="O2906" i="1"/>
  <c r="P2906" i="1"/>
  <c r="R2906" i="1"/>
  <c r="S2906" i="1"/>
  <c r="Q2907" i="1"/>
  <c r="O2907" i="1"/>
  <c r="P2907" i="1"/>
  <c r="R2907" i="1"/>
  <c r="S2907" i="1"/>
  <c r="Q2908" i="1"/>
  <c r="O2908" i="1"/>
  <c r="P2908" i="1"/>
  <c r="R2908" i="1"/>
  <c r="S2908" i="1"/>
  <c r="Q2909" i="1"/>
  <c r="O2909" i="1"/>
  <c r="P2909" i="1"/>
  <c r="R2909" i="1"/>
  <c r="S2909" i="1"/>
  <c r="Q2910" i="1"/>
  <c r="O2910" i="1"/>
  <c r="P2910" i="1"/>
  <c r="R2910" i="1"/>
  <c r="S2910" i="1"/>
  <c r="Q2911" i="1"/>
  <c r="O2911" i="1"/>
  <c r="P2911" i="1"/>
  <c r="R2911" i="1"/>
  <c r="S2911" i="1"/>
  <c r="Q2912" i="1"/>
  <c r="O2912" i="1"/>
  <c r="P2912" i="1"/>
  <c r="R2912" i="1"/>
  <c r="S2912" i="1"/>
  <c r="Q2913" i="1"/>
  <c r="O2913" i="1"/>
  <c r="P2913" i="1"/>
  <c r="R2913" i="1"/>
  <c r="S2913" i="1"/>
  <c r="Q2914" i="1"/>
  <c r="O2914" i="1"/>
  <c r="P2914" i="1"/>
  <c r="R2914" i="1"/>
  <c r="S2914" i="1"/>
  <c r="Q2915" i="1"/>
  <c r="O2915" i="1"/>
  <c r="P2915" i="1"/>
  <c r="R2915" i="1"/>
  <c r="S2915" i="1"/>
  <c r="Q2916" i="1"/>
  <c r="O2916" i="1"/>
  <c r="P2916" i="1"/>
  <c r="R2916" i="1"/>
  <c r="S2916" i="1"/>
  <c r="Q2917" i="1"/>
  <c r="O2917" i="1"/>
  <c r="P2917" i="1"/>
  <c r="R2917" i="1"/>
  <c r="S2917" i="1"/>
  <c r="Q2918" i="1"/>
  <c r="O2918" i="1"/>
  <c r="P2918" i="1"/>
  <c r="R2918" i="1"/>
  <c r="S2918" i="1"/>
  <c r="Q2919" i="1"/>
  <c r="O2919" i="1"/>
  <c r="P2919" i="1"/>
  <c r="R2919" i="1"/>
  <c r="S2919" i="1"/>
  <c r="Q2920" i="1"/>
  <c r="O2920" i="1"/>
  <c r="P2920" i="1"/>
  <c r="R2920" i="1"/>
  <c r="S2920" i="1"/>
  <c r="Q2921" i="1"/>
  <c r="O2921" i="1"/>
  <c r="P2921" i="1"/>
  <c r="R2921" i="1"/>
  <c r="S2921" i="1"/>
  <c r="Q2922" i="1"/>
  <c r="O2922" i="1"/>
  <c r="P2922" i="1"/>
  <c r="R2922" i="1"/>
  <c r="S2922" i="1"/>
  <c r="Q2923" i="1"/>
  <c r="O2923" i="1"/>
  <c r="P2923" i="1"/>
  <c r="R2923" i="1"/>
  <c r="S2923" i="1"/>
  <c r="Q2924" i="1"/>
  <c r="O2924" i="1"/>
  <c r="P2924" i="1"/>
  <c r="R2924" i="1"/>
  <c r="S2924" i="1"/>
  <c r="Q2925" i="1"/>
  <c r="O2925" i="1"/>
  <c r="P2925" i="1"/>
  <c r="R2925" i="1"/>
  <c r="S2925" i="1"/>
  <c r="Q2926" i="1"/>
  <c r="O2926" i="1"/>
  <c r="P2926" i="1"/>
  <c r="R2926" i="1"/>
  <c r="S2926" i="1"/>
  <c r="Q2927" i="1"/>
  <c r="O2927" i="1"/>
  <c r="P2927" i="1"/>
  <c r="R2927" i="1"/>
  <c r="S2927" i="1"/>
  <c r="Q2928" i="1"/>
  <c r="O2928" i="1"/>
  <c r="P2928" i="1"/>
  <c r="R2928" i="1"/>
  <c r="S2928" i="1"/>
  <c r="Q2929" i="1"/>
  <c r="O2929" i="1"/>
  <c r="P2929" i="1"/>
  <c r="R2929" i="1"/>
  <c r="S2929" i="1"/>
  <c r="Q2930" i="1"/>
  <c r="O2930" i="1"/>
  <c r="P2930" i="1"/>
  <c r="R2930" i="1"/>
  <c r="S2930" i="1"/>
  <c r="Q2931" i="1"/>
  <c r="O2931" i="1"/>
  <c r="P2931" i="1"/>
  <c r="R2931" i="1"/>
  <c r="S2931" i="1"/>
  <c r="Q2932" i="1"/>
  <c r="O2932" i="1"/>
  <c r="P2932" i="1"/>
  <c r="R2932" i="1"/>
  <c r="S2932" i="1"/>
  <c r="Q2933" i="1"/>
  <c r="O2933" i="1"/>
  <c r="P2933" i="1"/>
  <c r="R2933" i="1"/>
  <c r="S2933" i="1"/>
  <c r="Q2934" i="1"/>
  <c r="O2934" i="1"/>
  <c r="P2934" i="1"/>
  <c r="R2934" i="1"/>
  <c r="S2934" i="1"/>
  <c r="Q2935" i="1"/>
  <c r="O2935" i="1"/>
  <c r="P2935" i="1"/>
  <c r="R2935" i="1"/>
  <c r="S2935" i="1"/>
  <c r="Q2936" i="1"/>
  <c r="O2936" i="1"/>
  <c r="P2936" i="1"/>
  <c r="R2936" i="1"/>
  <c r="S2936" i="1"/>
  <c r="Q2937" i="1"/>
  <c r="O2937" i="1"/>
  <c r="P2937" i="1"/>
  <c r="R2937" i="1"/>
  <c r="S2937" i="1"/>
  <c r="Q2938" i="1"/>
  <c r="O2938" i="1"/>
  <c r="P2938" i="1"/>
  <c r="R2938" i="1"/>
  <c r="S2938" i="1"/>
  <c r="Q2939" i="1"/>
  <c r="O2939" i="1"/>
  <c r="P2939" i="1"/>
  <c r="R2939" i="1"/>
  <c r="S2939" i="1"/>
  <c r="Q2940" i="1"/>
  <c r="O2940" i="1"/>
  <c r="P2940" i="1"/>
  <c r="R2940" i="1"/>
  <c r="S2940" i="1"/>
  <c r="Q2941" i="1"/>
  <c r="O2941" i="1"/>
  <c r="P2941" i="1"/>
  <c r="R2941" i="1"/>
  <c r="S2941" i="1"/>
  <c r="Q2942" i="1"/>
  <c r="O2942" i="1"/>
  <c r="P2942" i="1"/>
  <c r="R2942" i="1"/>
  <c r="S2942" i="1"/>
  <c r="Q2943" i="1"/>
  <c r="O2943" i="1"/>
  <c r="P2943" i="1"/>
  <c r="R2943" i="1"/>
  <c r="S2943" i="1"/>
  <c r="Q2944" i="1"/>
  <c r="O2944" i="1"/>
  <c r="P2944" i="1"/>
  <c r="R2944" i="1"/>
  <c r="S2944" i="1"/>
  <c r="Q2945" i="1"/>
  <c r="O2945" i="1"/>
  <c r="P2945" i="1"/>
  <c r="R2945" i="1"/>
  <c r="S2945" i="1"/>
  <c r="Q2946" i="1"/>
  <c r="O2946" i="1"/>
  <c r="P2946" i="1"/>
  <c r="R2946" i="1"/>
  <c r="S2946" i="1"/>
  <c r="Q2947" i="1"/>
  <c r="O2947" i="1"/>
  <c r="P2947" i="1"/>
  <c r="R2947" i="1"/>
  <c r="S2947" i="1"/>
  <c r="Q2948" i="1"/>
  <c r="O2948" i="1"/>
  <c r="P2948" i="1"/>
  <c r="R2948" i="1"/>
  <c r="S2948" i="1"/>
  <c r="Q2949" i="1"/>
  <c r="O2949" i="1"/>
  <c r="P2949" i="1"/>
  <c r="R2949" i="1"/>
  <c r="S2949" i="1"/>
  <c r="Q2950" i="1"/>
  <c r="O2950" i="1"/>
  <c r="P2950" i="1"/>
  <c r="R2950" i="1"/>
  <c r="S2950" i="1"/>
  <c r="Q2951" i="1"/>
  <c r="O2951" i="1"/>
  <c r="P2951" i="1"/>
  <c r="R2951" i="1"/>
  <c r="S2951" i="1"/>
  <c r="Q2952" i="1"/>
  <c r="O2952" i="1"/>
  <c r="P2952" i="1"/>
  <c r="R2952" i="1"/>
  <c r="S2952" i="1"/>
  <c r="Q2953" i="1"/>
  <c r="O2953" i="1"/>
  <c r="P2953" i="1"/>
  <c r="R2953" i="1"/>
  <c r="S2953" i="1"/>
  <c r="Q2954" i="1"/>
  <c r="O2954" i="1"/>
  <c r="P2954" i="1"/>
  <c r="R2954" i="1"/>
  <c r="S2954" i="1"/>
  <c r="Q2955" i="1"/>
  <c r="O2955" i="1"/>
  <c r="P2955" i="1"/>
  <c r="R2955" i="1"/>
  <c r="S2955" i="1"/>
  <c r="Q2956" i="1"/>
  <c r="O2956" i="1"/>
  <c r="P2956" i="1"/>
  <c r="R2956" i="1"/>
  <c r="S2956" i="1"/>
  <c r="Q2957" i="1"/>
  <c r="O2957" i="1"/>
  <c r="P2957" i="1"/>
  <c r="R2957" i="1"/>
  <c r="S2957" i="1"/>
  <c r="Q2958" i="1"/>
  <c r="O2958" i="1"/>
  <c r="P2958" i="1"/>
  <c r="R2958" i="1"/>
  <c r="S2958" i="1"/>
  <c r="Q2959" i="1"/>
  <c r="O2959" i="1"/>
  <c r="P2959" i="1"/>
  <c r="R2959" i="1"/>
  <c r="S2959" i="1"/>
  <c r="Q2960" i="1"/>
  <c r="O2960" i="1"/>
  <c r="P2960" i="1"/>
  <c r="R2960" i="1"/>
  <c r="S2960" i="1"/>
  <c r="Q2961" i="1"/>
  <c r="O2961" i="1"/>
  <c r="P2961" i="1"/>
  <c r="R2961" i="1"/>
  <c r="S2961" i="1"/>
  <c r="Q2962" i="1"/>
  <c r="O2962" i="1"/>
  <c r="P2962" i="1"/>
  <c r="R2962" i="1"/>
  <c r="S2962" i="1"/>
  <c r="Q2963" i="1"/>
  <c r="O2963" i="1"/>
  <c r="P2963" i="1"/>
  <c r="R2963" i="1"/>
  <c r="S2963" i="1"/>
  <c r="Q2964" i="1"/>
  <c r="O2964" i="1"/>
  <c r="P2964" i="1"/>
  <c r="R2964" i="1"/>
  <c r="S2964" i="1"/>
  <c r="Q2965" i="1"/>
  <c r="O2965" i="1"/>
  <c r="P2965" i="1"/>
  <c r="R2965" i="1"/>
  <c r="S2965" i="1"/>
  <c r="Q2966" i="1"/>
  <c r="O2966" i="1"/>
  <c r="P2966" i="1"/>
  <c r="R2966" i="1"/>
  <c r="S2966" i="1"/>
  <c r="Q2967" i="1"/>
  <c r="O2967" i="1"/>
  <c r="P2967" i="1"/>
  <c r="R2967" i="1"/>
  <c r="S2967" i="1"/>
  <c r="Q2968" i="1"/>
  <c r="O2968" i="1"/>
  <c r="P2968" i="1"/>
  <c r="R2968" i="1"/>
  <c r="S2968" i="1"/>
  <c r="Q2969" i="1"/>
  <c r="O2969" i="1"/>
  <c r="P2969" i="1"/>
  <c r="R2969" i="1"/>
  <c r="S2969" i="1"/>
  <c r="Q2970" i="1"/>
  <c r="O2970" i="1"/>
  <c r="P2970" i="1"/>
  <c r="R2970" i="1"/>
  <c r="S2970" i="1"/>
  <c r="Q2971" i="1"/>
  <c r="O2971" i="1"/>
  <c r="P2971" i="1"/>
  <c r="R2971" i="1"/>
  <c r="S2971" i="1"/>
  <c r="Q2972" i="1"/>
  <c r="O2972" i="1"/>
  <c r="P2972" i="1"/>
  <c r="R2972" i="1"/>
  <c r="S2972" i="1"/>
  <c r="Q2973" i="1"/>
  <c r="O2973" i="1"/>
  <c r="P2973" i="1"/>
  <c r="R2973" i="1"/>
  <c r="S2973" i="1"/>
  <c r="Q2974" i="1"/>
  <c r="O2974" i="1"/>
  <c r="P2974" i="1"/>
  <c r="R2974" i="1"/>
  <c r="S2974" i="1"/>
  <c r="Q2975" i="1"/>
  <c r="O2975" i="1"/>
  <c r="P2975" i="1"/>
  <c r="R2975" i="1"/>
  <c r="S2975" i="1"/>
  <c r="Q2976" i="1"/>
  <c r="O2976" i="1"/>
  <c r="P2976" i="1"/>
  <c r="R2976" i="1"/>
  <c r="S2976" i="1"/>
  <c r="Q2977" i="1"/>
  <c r="O2977" i="1"/>
  <c r="P2977" i="1"/>
  <c r="R2977" i="1"/>
  <c r="S2977" i="1"/>
  <c r="Q2978" i="1"/>
  <c r="O2978" i="1"/>
  <c r="P2978" i="1"/>
  <c r="R2978" i="1"/>
  <c r="S2978" i="1"/>
  <c r="Q2979" i="1"/>
  <c r="O2979" i="1"/>
  <c r="P2979" i="1"/>
  <c r="R2979" i="1"/>
  <c r="S2979" i="1"/>
  <c r="Q2980" i="1"/>
  <c r="O2980" i="1"/>
  <c r="P2980" i="1"/>
  <c r="R2980" i="1"/>
  <c r="S2980" i="1"/>
  <c r="Q2981" i="1"/>
  <c r="O2981" i="1"/>
  <c r="P2981" i="1"/>
  <c r="R2981" i="1"/>
  <c r="S2981" i="1"/>
  <c r="Q2982" i="1"/>
  <c r="O2982" i="1"/>
  <c r="P2982" i="1"/>
  <c r="R2982" i="1"/>
  <c r="S2982" i="1"/>
  <c r="Q2983" i="1"/>
  <c r="O2983" i="1"/>
  <c r="P2983" i="1"/>
  <c r="R2983" i="1"/>
  <c r="S2983" i="1"/>
  <c r="Q2984" i="1"/>
  <c r="O2984" i="1"/>
  <c r="P2984" i="1"/>
  <c r="R2984" i="1"/>
  <c r="S2984" i="1"/>
  <c r="Q2985" i="1"/>
  <c r="O2985" i="1"/>
  <c r="P2985" i="1"/>
  <c r="R2985" i="1"/>
  <c r="S2985" i="1"/>
  <c r="Q2986" i="1"/>
  <c r="O2986" i="1"/>
  <c r="P2986" i="1"/>
  <c r="R2986" i="1"/>
  <c r="S2986" i="1"/>
  <c r="Q2987" i="1"/>
  <c r="O2987" i="1"/>
  <c r="P2987" i="1"/>
  <c r="R2987" i="1"/>
  <c r="S2987" i="1"/>
  <c r="Q2988" i="1"/>
  <c r="O2988" i="1"/>
  <c r="P2988" i="1"/>
  <c r="R2988" i="1"/>
  <c r="S2988" i="1"/>
  <c r="Q2989" i="1"/>
  <c r="O2989" i="1"/>
  <c r="P2989" i="1"/>
  <c r="R2989" i="1"/>
  <c r="S2989" i="1"/>
  <c r="Q2990" i="1"/>
  <c r="O2990" i="1"/>
  <c r="P2990" i="1"/>
  <c r="R2990" i="1"/>
  <c r="S2990" i="1"/>
  <c r="Q2991" i="1"/>
  <c r="O2991" i="1"/>
  <c r="P2991" i="1"/>
  <c r="R2991" i="1"/>
  <c r="S2991" i="1"/>
  <c r="Q2992" i="1"/>
  <c r="O2992" i="1"/>
  <c r="P2992" i="1"/>
  <c r="R2992" i="1"/>
  <c r="S2992" i="1"/>
  <c r="Q2993" i="1"/>
  <c r="O2993" i="1"/>
  <c r="P2993" i="1"/>
  <c r="R2993" i="1"/>
  <c r="S2993" i="1"/>
  <c r="Q2994" i="1"/>
  <c r="O2994" i="1"/>
  <c r="P2994" i="1"/>
  <c r="R2994" i="1"/>
  <c r="S2994" i="1"/>
  <c r="Q2995" i="1"/>
  <c r="O2995" i="1"/>
  <c r="P2995" i="1"/>
  <c r="R2995" i="1"/>
  <c r="S2995" i="1"/>
  <c r="Q2996" i="1"/>
  <c r="O2996" i="1"/>
  <c r="P2996" i="1"/>
  <c r="R2996" i="1"/>
  <c r="S2996" i="1"/>
  <c r="Q2997" i="1"/>
  <c r="O2997" i="1"/>
  <c r="P2997" i="1"/>
  <c r="R2997" i="1"/>
  <c r="S2997" i="1"/>
  <c r="Q2998" i="1"/>
  <c r="O2998" i="1"/>
  <c r="P2998" i="1"/>
  <c r="R2998" i="1"/>
  <c r="S2998" i="1"/>
  <c r="Q2999" i="1"/>
  <c r="O2999" i="1"/>
  <c r="P2999" i="1"/>
  <c r="R2999" i="1"/>
  <c r="S2999" i="1"/>
  <c r="Q3000" i="1"/>
  <c r="O3000" i="1"/>
  <c r="P3000" i="1"/>
  <c r="R3000" i="1"/>
  <c r="S3000" i="1"/>
  <c r="Q3001" i="1"/>
  <c r="O3001" i="1"/>
  <c r="P3001" i="1"/>
  <c r="R3001" i="1"/>
  <c r="S3001" i="1"/>
  <c r="Q3002" i="1"/>
  <c r="O3002" i="1"/>
  <c r="P3002" i="1"/>
  <c r="R3002" i="1"/>
  <c r="S3002" i="1"/>
  <c r="Q3003" i="1"/>
  <c r="O3003" i="1"/>
  <c r="P3003" i="1"/>
  <c r="R3003" i="1"/>
  <c r="S3003" i="1"/>
  <c r="Q3004" i="1"/>
  <c r="O3004" i="1"/>
  <c r="P3004" i="1"/>
  <c r="R3004" i="1"/>
  <c r="S3004" i="1"/>
  <c r="Q3005" i="1"/>
  <c r="O3005" i="1"/>
  <c r="P3005" i="1"/>
  <c r="R3005" i="1"/>
  <c r="S3005" i="1"/>
  <c r="Q3006" i="1"/>
  <c r="O3006" i="1"/>
  <c r="P3006" i="1"/>
  <c r="R3006" i="1"/>
  <c r="S3006" i="1"/>
  <c r="Q3007" i="1"/>
  <c r="O3007" i="1"/>
  <c r="P3007" i="1"/>
  <c r="R3007" i="1"/>
  <c r="S3007" i="1"/>
  <c r="Q3008" i="1"/>
  <c r="O3008" i="1"/>
  <c r="P3008" i="1"/>
  <c r="R3008" i="1"/>
  <c r="S3008" i="1"/>
  <c r="Q3009" i="1"/>
  <c r="O3009" i="1"/>
  <c r="P3009" i="1"/>
  <c r="R3009" i="1"/>
  <c r="S3009" i="1"/>
  <c r="Q3010" i="1"/>
  <c r="O3010" i="1"/>
  <c r="P3010" i="1"/>
  <c r="R3010" i="1"/>
  <c r="S3010" i="1"/>
  <c r="Q3011" i="1"/>
  <c r="O3011" i="1"/>
  <c r="P3011" i="1"/>
  <c r="R3011" i="1"/>
  <c r="S3011" i="1"/>
  <c r="Q3012" i="1"/>
  <c r="O3012" i="1"/>
  <c r="P3012" i="1"/>
  <c r="R3012" i="1"/>
  <c r="S3012" i="1"/>
  <c r="Q3013" i="1"/>
  <c r="O3013" i="1"/>
  <c r="P3013" i="1"/>
  <c r="R3013" i="1"/>
  <c r="S3013" i="1"/>
  <c r="Q3014" i="1"/>
  <c r="O3014" i="1"/>
  <c r="P3014" i="1"/>
  <c r="R3014" i="1"/>
  <c r="S3014" i="1"/>
  <c r="Q3015" i="1"/>
  <c r="O3015" i="1"/>
  <c r="P3015" i="1"/>
  <c r="R3015" i="1"/>
  <c r="S3015" i="1"/>
  <c r="Q3016" i="1"/>
  <c r="O3016" i="1"/>
  <c r="P3016" i="1"/>
  <c r="R3016" i="1"/>
  <c r="S3016" i="1"/>
  <c r="Q3017" i="1"/>
  <c r="O3017" i="1"/>
  <c r="P3017" i="1"/>
  <c r="R3017" i="1"/>
  <c r="S3017" i="1"/>
  <c r="Q3018" i="1"/>
  <c r="O3018" i="1"/>
  <c r="P3018" i="1"/>
  <c r="R3018" i="1"/>
  <c r="S3018" i="1"/>
  <c r="Q3019" i="1"/>
  <c r="O3019" i="1"/>
  <c r="P3019" i="1"/>
  <c r="R3019" i="1"/>
  <c r="S3019" i="1"/>
  <c r="Q3020" i="1"/>
  <c r="O3020" i="1"/>
  <c r="P3020" i="1"/>
  <c r="R3020" i="1"/>
  <c r="S3020" i="1"/>
  <c r="Q3021" i="1"/>
  <c r="O3021" i="1"/>
  <c r="P3021" i="1"/>
  <c r="R3021" i="1"/>
  <c r="S3021" i="1"/>
  <c r="Q3022" i="1"/>
  <c r="O3022" i="1"/>
  <c r="P3022" i="1"/>
  <c r="R3022" i="1"/>
  <c r="S3022" i="1"/>
  <c r="Q3023" i="1"/>
  <c r="O3023" i="1"/>
  <c r="P3023" i="1"/>
  <c r="R3023" i="1"/>
  <c r="S3023" i="1"/>
  <c r="Q3024" i="1"/>
  <c r="O3024" i="1"/>
  <c r="P3024" i="1"/>
  <c r="R3024" i="1"/>
  <c r="S3024" i="1"/>
  <c r="Q3025" i="1"/>
  <c r="O3025" i="1"/>
  <c r="P3025" i="1"/>
  <c r="R3025" i="1"/>
  <c r="S3025" i="1"/>
  <c r="Q3026" i="1"/>
  <c r="O3026" i="1"/>
  <c r="P3026" i="1"/>
  <c r="R3026" i="1"/>
  <c r="S3026" i="1"/>
  <c r="Q3027" i="1"/>
  <c r="O3027" i="1"/>
  <c r="P3027" i="1"/>
  <c r="R3027" i="1"/>
  <c r="S3027" i="1"/>
  <c r="Q3028" i="1"/>
  <c r="O3028" i="1"/>
  <c r="P3028" i="1"/>
  <c r="R3028" i="1"/>
  <c r="S3028" i="1"/>
  <c r="Q3029" i="1"/>
  <c r="O3029" i="1"/>
  <c r="P3029" i="1"/>
  <c r="R3029" i="1"/>
  <c r="S3029" i="1"/>
  <c r="Q3030" i="1"/>
  <c r="O3030" i="1"/>
  <c r="P3030" i="1"/>
  <c r="R3030" i="1"/>
  <c r="S3030" i="1"/>
  <c r="Q3031" i="1"/>
  <c r="O3031" i="1"/>
  <c r="P3031" i="1"/>
  <c r="R3031" i="1"/>
  <c r="S3031" i="1"/>
  <c r="Q3032" i="1"/>
  <c r="O3032" i="1"/>
  <c r="P3032" i="1"/>
  <c r="R3032" i="1"/>
  <c r="S3032" i="1"/>
  <c r="Q3033" i="1"/>
  <c r="O3033" i="1"/>
  <c r="P3033" i="1"/>
  <c r="R3033" i="1"/>
  <c r="S3033" i="1"/>
  <c r="Q3034" i="1"/>
  <c r="O3034" i="1"/>
  <c r="P3034" i="1"/>
  <c r="R3034" i="1"/>
  <c r="S3034" i="1"/>
  <c r="Q3035" i="1"/>
  <c r="O3035" i="1"/>
  <c r="P3035" i="1"/>
  <c r="R3035" i="1"/>
  <c r="S3035" i="1"/>
  <c r="Q3036" i="1"/>
  <c r="O3036" i="1"/>
  <c r="P3036" i="1"/>
  <c r="R3036" i="1"/>
  <c r="S3036" i="1"/>
  <c r="Q3037" i="1"/>
  <c r="O3037" i="1"/>
  <c r="P3037" i="1"/>
  <c r="R3037" i="1"/>
  <c r="S3037" i="1"/>
  <c r="Q3038" i="1"/>
  <c r="O3038" i="1"/>
  <c r="P3038" i="1"/>
  <c r="R3038" i="1"/>
  <c r="S3038" i="1"/>
  <c r="Q3039" i="1"/>
  <c r="O3039" i="1"/>
  <c r="P3039" i="1"/>
  <c r="R3039" i="1"/>
  <c r="S3039" i="1"/>
  <c r="Q3040" i="1"/>
  <c r="O3040" i="1"/>
  <c r="P3040" i="1"/>
  <c r="R3040" i="1"/>
  <c r="S3040" i="1"/>
  <c r="Q3041" i="1"/>
  <c r="O3041" i="1"/>
  <c r="P3041" i="1"/>
  <c r="R3041" i="1"/>
  <c r="S3041" i="1"/>
  <c r="Q3042" i="1"/>
  <c r="O3042" i="1"/>
  <c r="P3042" i="1"/>
  <c r="R3042" i="1"/>
  <c r="S3042" i="1"/>
  <c r="Q3043" i="1"/>
  <c r="O3043" i="1"/>
  <c r="P3043" i="1"/>
  <c r="R3043" i="1"/>
  <c r="S3043" i="1"/>
  <c r="Q3044" i="1"/>
  <c r="O3044" i="1"/>
  <c r="P3044" i="1"/>
  <c r="R3044" i="1"/>
  <c r="S3044" i="1"/>
  <c r="Q3045" i="1"/>
  <c r="O3045" i="1"/>
  <c r="P3045" i="1"/>
  <c r="R3045" i="1"/>
  <c r="S3045" i="1"/>
  <c r="Q3046" i="1"/>
  <c r="O3046" i="1"/>
  <c r="P3046" i="1"/>
  <c r="R3046" i="1"/>
  <c r="S3046" i="1"/>
  <c r="Q3047" i="1"/>
  <c r="O3047" i="1"/>
  <c r="P3047" i="1"/>
  <c r="R3047" i="1"/>
  <c r="S3047" i="1"/>
  <c r="Q3048" i="1"/>
  <c r="O3048" i="1"/>
  <c r="P3048" i="1"/>
  <c r="R3048" i="1"/>
  <c r="S3048" i="1"/>
  <c r="Q3049" i="1"/>
  <c r="O3049" i="1"/>
  <c r="P3049" i="1"/>
  <c r="R3049" i="1"/>
  <c r="S3049" i="1"/>
  <c r="Q3050" i="1"/>
  <c r="O3050" i="1"/>
  <c r="P3050" i="1"/>
  <c r="R3050" i="1"/>
  <c r="S3050" i="1"/>
  <c r="Q3051" i="1"/>
  <c r="O3051" i="1"/>
  <c r="P3051" i="1"/>
  <c r="R3051" i="1"/>
  <c r="S3051" i="1"/>
  <c r="Q3052" i="1"/>
  <c r="O3052" i="1"/>
  <c r="P3052" i="1"/>
  <c r="R3052" i="1"/>
  <c r="S3052" i="1"/>
  <c r="Q3053" i="1"/>
  <c r="O3053" i="1"/>
  <c r="P3053" i="1"/>
  <c r="R3053" i="1"/>
  <c r="S3053" i="1"/>
  <c r="Q3054" i="1"/>
  <c r="O3054" i="1"/>
  <c r="P3054" i="1"/>
  <c r="R3054" i="1"/>
  <c r="S3054" i="1"/>
  <c r="Q3055" i="1"/>
  <c r="O3055" i="1"/>
  <c r="P3055" i="1"/>
  <c r="R3055" i="1"/>
  <c r="S3055" i="1"/>
  <c r="Q3056" i="1"/>
  <c r="O3056" i="1"/>
  <c r="P3056" i="1"/>
  <c r="R3056" i="1"/>
  <c r="S3056" i="1"/>
  <c r="Q3057" i="1"/>
  <c r="O3057" i="1"/>
  <c r="P3057" i="1"/>
  <c r="R3057" i="1"/>
  <c r="S3057" i="1"/>
  <c r="Q3058" i="1"/>
  <c r="O3058" i="1"/>
  <c r="P3058" i="1"/>
  <c r="R3058" i="1"/>
  <c r="S3058" i="1"/>
  <c r="Q3059" i="1"/>
  <c r="O3059" i="1"/>
  <c r="P3059" i="1"/>
  <c r="R3059" i="1"/>
  <c r="S3059" i="1"/>
  <c r="Q3060" i="1"/>
  <c r="O3060" i="1"/>
  <c r="P3060" i="1"/>
  <c r="R3060" i="1"/>
  <c r="S3060" i="1"/>
  <c r="Q3061" i="1"/>
  <c r="O3061" i="1"/>
  <c r="P3061" i="1"/>
  <c r="R3061" i="1"/>
  <c r="S3061" i="1"/>
  <c r="Q3062" i="1"/>
  <c r="O3062" i="1"/>
  <c r="P3062" i="1"/>
  <c r="R3062" i="1"/>
  <c r="S3062" i="1"/>
  <c r="Q3063" i="1"/>
  <c r="O3063" i="1"/>
  <c r="P3063" i="1"/>
  <c r="R3063" i="1"/>
  <c r="S3063" i="1"/>
  <c r="Q3064" i="1"/>
  <c r="O3064" i="1"/>
  <c r="P3064" i="1"/>
  <c r="R3064" i="1"/>
  <c r="S3064" i="1"/>
  <c r="Q3065" i="1"/>
  <c r="O3065" i="1"/>
  <c r="P3065" i="1"/>
  <c r="R3065" i="1"/>
  <c r="S3065" i="1"/>
  <c r="Q3066" i="1"/>
  <c r="O3066" i="1"/>
  <c r="P3066" i="1"/>
  <c r="R3066" i="1"/>
  <c r="S3066" i="1"/>
  <c r="Q3067" i="1"/>
  <c r="O3067" i="1"/>
  <c r="P3067" i="1"/>
  <c r="R3067" i="1"/>
  <c r="S3067" i="1"/>
  <c r="Q3068" i="1"/>
  <c r="O3068" i="1"/>
  <c r="P3068" i="1"/>
  <c r="R3068" i="1"/>
  <c r="S3068" i="1"/>
  <c r="Q3069" i="1"/>
  <c r="O3069" i="1"/>
  <c r="P3069" i="1"/>
  <c r="R3069" i="1"/>
  <c r="S3069" i="1"/>
  <c r="Q3070" i="1"/>
  <c r="O3070" i="1"/>
  <c r="P3070" i="1"/>
  <c r="R3070" i="1"/>
  <c r="S3070" i="1"/>
  <c r="Q3071" i="1"/>
  <c r="O3071" i="1"/>
  <c r="P3071" i="1"/>
  <c r="R3071" i="1"/>
  <c r="S3071" i="1"/>
  <c r="Q3072" i="1"/>
  <c r="O3072" i="1"/>
  <c r="P3072" i="1"/>
  <c r="R3072" i="1"/>
  <c r="S3072" i="1"/>
  <c r="Q3073" i="1"/>
  <c r="O3073" i="1"/>
  <c r="P3073" i="1"/>
  <c r="R3073" i="1"/>
  <c r="S3073" i="1"/>
  <c r="Q3074" i="1"/>
  <c r="O3074" i="1"/>
  <c r="P3074" i="1"/>
  <c r="R3074" i="1"/>
  <c r="S3074" i="1"/>
  <c r="Q3075" i="1"/>
  <c r="O3075" i="1"/>
  <c r="P3075" i="1"/>
  <c r="R3075" i="1"/>
  <c r="S3075" i="1"/>
  <c r="Q3076" i="1"/>
  <c r="O3076" i="1"/>
  <c r="P3076" i="1"/>
  <c r="R3076" i="1"/>
  <c r="S3076" i="1"/>
  <c r="Q3077" i="1"/>
  <c r="O3077" i="1"/>
  <c r="P3077" i="1"/>
  <c r="R3077" i="1"/>
  <c r="S3077" i="1"/>
  <c r="Q3078" i="1"/>
  <c r="O3078" i="1"/>
  <c r="P3078" i="1"/>
  <c r="R3078" i="1"/>
  <c r="S3078" i="1"/>
  <c r="Q3079" i="1"/>
  <c r="O3079" i="1"/>
  <c r="P3079" i="1"/>
  <c r="R3079" i="1"/>
  <c r="S3079" i="1"/>
  <c r="Q3080" i="1"/>
  <c r="O3080" i="1"/>
  <c r="P3080" i="1"/>
  <c r="R3080" i="1"/>
  <c r="S3080" i="1"/>
  <c r="Q3081" i="1"/>
  <c r="O3081" i="1"/>
  <c r="P3081" i="1"/>
  <c r="R3081" i="1"/>
  <c r="S3081" i="1"/>
  <c r="Q3082" i="1"/>
  <c r="O3082" i="1"/>
  <c r="P3082" i="1"/>
  <c r="R3082" i="1"/>
  <c r="S3082" i="1"/>
  <c r="Q3083" i="1"/>
  <c r="O3083" i="1"/>
  <c r="P3083" i="1"/>
  <c r="R3083" i="1"/>
  <c r="S3083" i="1"/>
  <c r="Q3084" i="1"/>
  <c r="O3084" i="1"/>
  <c r="P3084" i="1"/>
  <c r="R3084" i="1"/>
  <c r="S3084" i="1"/>
  <c r="Q3085" i="1"/>
  <c r="O3085" i="1"/>
  <c r="P3085" i="1"/>
  <c r="R3085" i="1"/>
  <c r="S3085" i="1"/>
  <c r="Q3086" i="1"/>
  <c r="O3086" i="1"/>
  <c r="P3086" i="1"/>
  <c r="R3086" i="1"/>
  <c r="S3086" i="1"/>
  <c r="Q3087" i="1"/>
  <c r="O3087" i="1"/>
  <c r="P3087" i="1"/>
  <c r="R3087" i="1"/>
  <c r="S3087" i="1"/>
  <c r="Q3088" i="1"/>
  <c r="O3088" i="1"/>
  <c r="P3088" i="1"/>
  <c r="R3088" i="1"/>
  <c r="S3088" i="1"/>
  <c r="Q3089" i="1"/>
  <c r="O3089" i="1"/>
  <c r="P3089" i="1"/>
  <c r="R3089" i="1"/>
  <c r="S3089" i="1"/>
  <c r="Q3090" i="1"/>
  <c r="O3090" i="1"/>
  <c r="P3090" i="1"/>
  <c r="R3090" i="1"/>
  <c r="S3090" i="1"/>
  <c r="Q3091" i="1"/>
  <c r="O3091" i="1"/>
  <c r="P3091" i="1"/>
  <c r="R3091" i="1"/>
  <c r="S3091" i="1"/>
  <c r="Q3092" i="1"/>
  <c r="O3092" i="1"/>
  <c r="P3092" i="1"/>
  <c r="R3092" i="1"/>
  <c r="S3092" i="1"/>
  <c r="Q3093" i="1"/>
  <c r="O3093" i="1"/>
  <c r="P3093" i="1"/>
  <c r="R3093" i="1"/>
  <c r="S3093" i="1"/>
  <c r="Q3094" i="1"/>
  <c r="O3094" i="1"/>
  <c r="P3094" i="1"/>
  <c r="R3094" i="1"/>
  <c r="S3094" i="1"/>
  <c r="Q3095" i="1"/>
  <c r="O3095" i="1"/>
  <c r="P3095" i="1"/>
  <c r="R3095" i="1"/>
  <c r="S3095" i="1"/>
  <c r="Q3096" i="1"/>
  <c r="O3096" i="1"/>
  <c r="P3096" i="1"/>
  <c r="R3096" i="1"/>
  <c r="S3096" i="1"/>
  <c r="Q3097" i="1"/>
  <c r="O3097" i="1"/>
  <c r="P3097" i="1"/>
  <c r="R3097" i="1"/>
  <c r="S3097" i="1"/>
  <c r="Q3098" i="1"/>
  <c r="O3098" i="1"/>
  <c r="P3098" i="1"/>
  <c r="R3098" i="1"/>
  <c r="S3098" i="1"/>
  <c r="Q3099" i="1"/>
  <c r="O3099" i="1"/>
  <c r="P3099" i="1"/>
  <c r="R3099" i="1"/>
  <c r="S3099" i="1"/>
  <c r="Q3100" i="1"/>
  <c r="O3100" i="1"/>
  <c r="P3100" i="1"/>
  <c r="R3100" i="1"/>
  <c r="S3100" i="1"/>
  <c r="Q3101" i="1"/>
  <c r="O3101" i="1"/>
  <c r="P3101" i="1"/>
  <c r="R3101" i="1"/>
  <c r="S3101" i="1"/>
  <c r="Q3102" i="1"/>
  <c r="O3102" i="1"/>
  <c r="P3102" i="1"/>
  <c r="R3102" i="1"/>
  <c r="S3102" i="1"/>
  <c r="Q3103" i="1"/>
  <c r="O3103" i="1"/>
  <c r="P3103" i="1"/>
  <c r="R3103" i="1"/>
  <c r="S3103" i="1"/>
  <c r="Q3104" i="1"/>
  <c r="O3104" i="1"/>
  <c r="P3104" i="1"/>
  <c r="R3104" i="1"/>
  <c r="S3104" i="1"/>
  <c r="Q3105" i="1"/>
  <c r="O3105" i="1"/>
  <c r="P3105" i="1"/>
  <c r="R3105" i="1"/>
  <c r="S3105" i="1"/>
  <c r="Q3106" i="1"/>
  <c r="O3106" i="1"/>
  <c r="P3106" i="1"/>
  <c r="R3106" i="1"/>
  <c r="S3106" i="1"/>
  <c r="Q3107" i="1"/>
  <c r="O3107" i="1"/>
  <c r="P3107" i="1"/>
  <c r="R3107" i="1"/>
  <c r="S3107" i="1"/>
  <c r="Q3108" i="1"/>
  <c r="O3108" i="1"/>
  <c r="P3108" i="1"/>
  <c r="R3108" i="1"/>
  <c r="S3108" i="1"/>
  <c r="Q3109" i="1"/>
  <c r="O3109" i="1"/>
  <c r="P3109" i="1"/>
  <c r="R3109" i="1"/>
  <c r="S3109" i="1"/>
  <c r="Q3110" i="1"/>
  <c r="O3110" i="1"/>
  <c r="P3110" i="1"/>
  <c r="R3110" i="1"/>
  <c r="S3110" i="1"/>
  <c r="Q3111" i="1"/>
  <c r="O3111" i="1"/>
  <c r="P3111" i="1"/>
  <c r="R3111" i="1"/>
  <c r="S3111" i="1"/>
  <c r="Q3112" i="1"/>
  <c r="O3112" i="1"/>
  <c r="P3112" i="1"/>
  <c r="R3112" i="1"/>
  <c r="S3112" i="1"/>
  <c r="Q3113" i="1"/>
  <c r="O3113" i="1"/>
  <c r="P3113" i="1"/>
  <c r="R3113" i="1"/>
  <c r="S3113" i="1"/>
  <c r="Q3114" i="1"/>
  <c r="O3114" i="1"/>
  <c r="P3114" i="1"/>
  <c r="R3114" i="1"/>
  <c r="S3114" i="1"/>
  <c r="Q3115" i="1"/>
  <c r="O3115" i="1"/>
  <c r="P3115" i="1"/>
  <c r="R3115" i="1"/>
  <c r="S3115" i="1"/>
  <c r="Q3116" i="1"/>
  <c r="O3116" i="1"/>
  <c r="P3116" i="1"/>
  <c r="R3116" i="1"/>
  <c r="S3116" i="1"/>
  <c r="Q3117" i="1"/>
  <c r="O3117" i="1"/>
  <c r="P3117" i="1"/>
  <c r="R3117" i="1"/>
  <c r="S3117" i="1"/>
  <c r="Q3118" i="1"/>
  <c r="O3118" i="1"/>
  <c r="P3118" i="1"/>
  <c r="R3118" i="1"/>
  <c r="S3118" i="1"/>
  <c r="Q3119" i="1"/>
  <c r="O3119" i="1"/>
  <c r="P3119" i="1"/>
  <c r="R3119" i="1"/>
  <c r="S3119" i="1"/>
  <c r="Q3120" i="1"/>
  <c r="O3120" i="1"/>
  <c r="P3120" i="1"/>
  <c r="R3120" i="1"/>
  <c r="S3120" i="1"/>
  <c r="Q3121" i="1"/>
  <c r="O3121" i="1"/>
  <c r="P3121" i="1"/>
  <c r="R3121" i="1"/>
  <c r="S3121" i="1"/>
  <c r="Q3122" i="1"/>
  <c r="O3122" i="1"/>
  <c r="P3122" i="1"/>
  <c r="R3122" i="1"/>
  <c r="S3122" i="1"/>
  <c r="Q3123" i="1"/>
  <c r="O3123" i="1"/>
  <c r="P3123" i="1"/>
  <c r="R3123" i="1"/>
  <c r="S3123" i="1"/>
  <c r="Q3124" i="1"/>
  <c r="O3124" i="1"/>
  <c r="P3124" i="1"/>
  <c r="R3124" i="1"/>
  <c r="S3124" i="1"/>
  <c r="Q3125" i="1"/>
  <c r="O3125" i="1"/>
  <c r="P3125" i="1"/>
  <c r="R3125" i="1"/>
  <c r="S3125" i="1"/>
  <c r="Q3126" i="1"/>
  <c r="O3126" i="1"/>
  <c r="P3126" i="1"/>
  <c r="R3126" i="1"/>
  <c r="S3126" i="1"/>
  <c r="Q3127" i="1"/>
  <c r="O3127" i="1"/>
  <c r="P3127" i="1"/>
  <c r="R3127" i="1"/>
  <c r="S3127" i="1"/>
  <c r="Q3128" i="1"/>
  <c r="O3128" i="1"/>
  <c r="P3128" i="1"/>
  <c r="R3128" i="1"/>
  <c r="S3128" i="1"/>
  <c r="Q3129" i="1"/>
  <c r="O3129" i="1"/>
  <c r="P3129" i="1"/>
  <c r="R3129" i="1"/>
  <c r="S3129" i="1"/>
  <c r="Q3130" i="1"/>
  <c r="O3130" i="1"/>
  <c r="P3130" i="1"/>
  <c r="R3130" i="1"/>
  <c r="S3130" i="1"/>
  <c r="Q3131" i="1"/>
  <c r="O3131" i="1"/>
  <c r="P3131" i="1"/>
  <c r="R3131" i="1"/>
  <c r="S3131" i="1"/>
  <c r="Q3132" i="1"/>
  <c r="O3132" i="1"/>
  <c r="P3132" i="1"/>
  <c r="R3132" i="1"/>
  <c r="S3132" i="1"/>
  <c r="Q3133" i="1"/>
  <c r="O3133" i="1"/>
  <c r="P3133" i="1"/>
  <c r="R3133" i="1"/>
  <c r="S3133" i="1"/>
  <c r="Q3134" i="1"/>
  <c r="O3134" i="1"/>
  <c r="P3134" i="1"/>
  <c r="R3134" i="1"/>
  <c r="S3134" i="1"/>
  <c r="Q3135" i="1"/>
  <c r="O3135" i="1"/>
  <c r="P3135" i="1"/>
  <c r="R3135" i="1"/>
  <c r="S3135" i="1"/>
  <c r="Q3136" i="1"/>
  <c r="O3136" i="1"/>
  <c r="P3136" i="1"/>
  <c r="R3136" i="1"/>
  <c r="S3136" i="1"/>
  <c r="Q3137" i="1"/>
  <c r="O3137" i="1"/>
  <c r="P3137" i="1"/>
  <c r="R3137" i="1"/>
  <c r="S3137" i="1"/>
  <c r="Q3138" i="1"/>
  <c r="O3138" i="1"/>
  <c r="P3138" i="1"/>
  <c r="R3138" i="1"/>
  <c r="S3138" i="1"/>
  <c r="Q3139" i="1"/>
  <c r="O3139" i="1"/>
  <c r="P3139" i="1"/>
  <c r="R3139" i="1"/>
  <c r="S3139" i="1"/>
  <c r="Q3140" i="1"/>
  <c r="O3140" i="1"/>
  <c r="P3140" i="1"/>
  <c r="R3140" i="1"/>
  <c r="S3140" i="1"/>
  <c r="Q3141" i="1"/>
  <c r="O3141" i="1"/>
  <c r="P3141" i="1"/>
  <c r="R3141" i="1"/>
  <c r="S3141" i="1"/>
  <c r="Q3142" i="1"/>
  <c r="O3142" i="1"/>
  <c r="P3142" i="1"/>
  <c r="R3142" i="1"/>
  <c r="S3142" i="1"/>
  <c r="Q3143" i="1"/>
  <c r="O3143" i="1"/>
  <c r="P3143" i="1"/>
  <c r="R3143" i="1"/>
  <c r="S3143" i="1"/>
  <c r="Q3144" i="1"/>
  <c r="O3144" i="1"/>
  <c r="P3144" i="1"/>
  <c r="R3144" i="1"/>
  <c r="S3144" i="1"/>
  <c r="Q3145" i="1"/>
  <c r="O3145" i="1"/>
  <c r="P3145" i="1"/>
  <c r="R3145" i="1"/>
  <c r="S3145" i="1"/>
  <c r="Q3146" i="1"/>
  <c r="O3146" i="1"/>
  <c r="P3146" i="1"/>
  <c r="R3146" i="1"/>
  <c r="S3146" i="1"/>
  <c r="Q3147" i="1"/>
  <c r="O3147" i="1"/>
  <c r="P3147" i="1"/>
  <c r="R3147" i="1"/>
  <c r="S3147" i="1"/>
  <c r="Q3148" i="1"/>
  <c r="O3148" i="1"/>
  <c r="P3148" i="1"/>
  <c r="R3148" i="1"/>
  <c r="S3148" i="1"/>
  <c r="Q3149" i="1"/>
  <c r="O3149" i="1"/>
  <c r="P3149" i="1"/>
  <c r="R3149" i="1"/>
  <c r="S3149" i="1"/>
  <c r="Q3150" i="1"/>
  <c r="O3150" i="1"/>
  <c r="P3150" i="1"/>
  <c r="R3150" i="1"/>
  <c r="S3150" i="1"/>
  <c r="Q3151" i="1"/>
  <c r="O3151" i="1"/>
  <c r="P3151" i="1"/>
  <c r="R3151" i="1"/>
  <c r="S3151" i="1"/>
  <c r="Q3152" i="1"/>
  <c r="O3152" i="1"/>
  <c r="P3152" i="1"/>
  <c r="R3152" i="1"/>
  <c r="S3152" i="1"/>
  <c r="Q3153" i="1"/>
  <c r="O3153" i="1"/>
  <c r="P3153" i="1"/>
  <c r="R3153" i="1"/>
  <c r="S3153" i="1"/>
  <c r="Q3154" i="1"/>
  <c r="O3154" i="1"/>
  <c r="P3154" i="1"/>
  <c r="R3154" i="1"/>
  <c r="S3154" i="1"/>
  <c r="Q3155" i="1"/>
  <c r="O3155" i="1"/>
  <c r="P3155" i="1"/>
  <c r="R3155" i="1"/>
  <c r="S3155" i="1"/>
  <c r="Q3156" i="1"/>
  <c r="O3156" i="1"/>
  <c r="P3156" i="1"/>
  <c r="R3156" i="1"/>
  <c r="S3156" i="1"/>
  <c r="Q3157" i="1"/>
  <c r="O3157" i="1"/>
  <c r="P3157" i="1"/>
  <c r="R3157" i="1"/>
  <c r="S3157" i="1"/>
  <c r="Q3158" i="1"/>
  <c r="O3158" i="1"/>
  <c r="P3158" i="1"/>
  <c r="R3158" i="1"/>
  <c r="S3158" i="1"/>
  <c r="Q3159" i="1"/>
  <c r="O3159" i="1"/>
  <c r="P3159" i="1"/>
  <c r="R3159" i="1"/>
  <c r="S3159" i="1"/>
  <c r="Q3160" i="1"/>
  <c r="O3160" i="1"/>
  <c r="P3160" i="1"/>
  <c r="R3160" i="1"/>
  <c r="S3160" i="1"/>
  <c r="Q3161" i="1"/>
  <c r="O3161" i="1"/>
  <c r="P3161" i="1"/>
  <c r="R3161" i="1"/>
  <c r="S3161" i="1"/>
  <c r="Q3162" i="1"/>
  <c r="O3162" i="1"/>
  <c r="P3162" i="1"/>
  <c r="R3162" i="1"/>
  <c r="S3162" i="1"/>
  <c r="Q3163" i="1"/>
  <c r="O3163" i="1"/>
  <c r="P3163" i="1"/>
  <c r="R3163" i="1"/>
  <c r="S3163" i="1"/>
  <c r="Q3164" i="1"/>
  <c r="O3164" i="1"/>
  <c r="P3164" i="1"/>
  <c r="R3164" i="1"/>
  <c r="S3164" i="1"/>
  <c r="Q3165" i="1"/>
  <c r="O3165" i="1"/>
  <c r="P3165" i="1"/>
  <c r="R3165" i="1"/>
  <c r="S3165" i="1"/>
  <c r="Q3166" i="1"/>
  <c r="O3166" i="1"/>
  <c r="P3166" i="1"/>
  <c r="R3166" i="1"/>
  <c r="S3166" i="1"/>
  <c r="Q3167" i="1"/>
  <c r="O3167" i="1"/>
  <c r="P3167" i="1"/>
  <c r="R3167" i="1"/>
  <c r="S3167" i="1"/>
  <c r="Q3168" i="1"/>
  <c r="O3168" i="1"/>
  <c r="P3168" i="1"/>
  <c r="R3168" i="1"/>
  <c r="S3168" i="1"/>
  <c r="Q3169" i="1"/>
  <c r="O3169" i="1"/>
  <c r="P3169" i="1"/>
  <c r="R3169" i="1"/>
  <c r="S3169" i="1"/>
  <c r="Q3170" i="1"/>
  <c r="O3170" i="1"/>
  <c r="P3170" i="1"/>
  <c r="R3170" i="1"/>
  <c r="S3170" i="1"/>
  <c r="Q3171" i="1"/>
  <c r="O3171" i="1"/>
  <c r="P3171" i="1"/>
  <c r="R3171" i="1"/>
  <c r="S3171" i="1"/>
  <c r="Q3172" i="1"/>
  <c r="O3172" i="1"/>
  <c r="P3172" i="1"/>
  <c r="R3172" i="1"/>
  <c r="S3172" i="1"/>
  <c r="Q3173" i="1"/>
  <c r="O3173" i="1"/>
  <c r="P3173" i="1"/>
  <c r="R3173" i="1"/>
  <c r="S3173" i="1"/>
  <c r="Q3174" i="1"/>
  <c r="O3174" i="1"/>
  <c r="P3174" i="1"/>
  <c r="R3174" i="1"/>
  <c r="S3174" i="1"/>
  <c r="Q3175" i="1"/>
  <c r="O3175" i="1"/>
  <c r="P3175" i="1"/>
  <c r="R3175" i="1"/>
  <c r="S3175" i="1"/>
  <c r="Q3176" i="1"/>
  <c r="O3176" i="1"/>
  <c r="P3176" i="1"/>
  <c r="R3176" i="1"/>
  <c r="S3176" i="1"/>
  <c r="Q3177" i="1"/>
  <c r="O3177" i="1"/>
  <c r="P3177" i="1"/>
  <c r="R3177" i="1"/>
  <c r="S3177" i="1"/>
  <c r="Q3178" i="1"/>
  <c r="O3178" i="1"/>
  <c r="P3178" i="1"/>
  <c r="R3178" i="1"/>
  <c r="S3178" i="1"/>
  <c r="Q3179" i="1"/>
  <c r="O3179" i="1"/>
  <c r="P3179" i="1"/>
  <c r="R3179" i="1"/>
  <c r="S3179" i="1"/>
  <c r="Q3180" i="1"/>
  <c r="O3180" i="1"/>
  <c r="P3180" i="1"/>
  <c r="R3180" i="1"/>
  <c r="S3180" i="1"/>
  <c r="Q3181" i="1"/>
  <c r="O3181" i="1"/>
  <c r="P3181" i="1"/>
  <c r="R3181" i="1"/>
  <c r="S3181" i="1"/>
  <c r="Q3182" i="1"/>
  <c r="O3182" i="1"/>
  <c r="P3182" i="1"/>
  <c r="R3182" i="1"/>
  <c r="S3182" i="1"/>
  <c r="Q3183" i="1"/>
  <c r="O3183" i="1"/>
  <c r="P3183" i="1"/>
  <c r="R3183" i="1"/>
  <c r="S3183" i="1"/>
  <c r="Q3184" i="1"/>
  <c r="O3184" i="1"/>
  <c r="P3184" i="1"/>
  <c r="R3184" i="1"/>
  <c r="S3184" i="1"/>
  <c r="Q3185" i="1"/>
  <c r="O3185" i="1"/>
  <c r="P3185" i="1"/>
  <c r="R3185" i="1"/>
  <c r="S3185" i="1"/>
  <c r="Q3186" i="1"/>
  <c r="O3186" i="1"/>
  <c r="P3186" i="1"/>
  <c r="R3186" i="1"/>
  <c r="S3186" i="1"/>
  <c r="Q3187" i="1"/>
  <c r="O3187" i="1"/>
  <c r="P3187" i="1"/>
  <c r="R3187" i="1"/>
  <c r="S3187" i="1"/>
  <c r="Q3188" i="1"/>
  <c r="O3188" i="1"/>
  <c r="P3188" i="1"/>
  <c r="R3188" i="1"/>
  <c r="S3188" i="1"/>
  <c r="Q3189" i="1"/>
  <c r="O3189" i="1"/>
  <c r="P3189" i="1"/>
  <c r="R3189" i="1"/>
  <c r="S3189" i="1"/>
  <c r="Q3190" i="1"/>
  <c r="O3190" i="1"/>
  <c r="P3190" i="1"/>
  <c r="R3190" i="1"/>
  <c r="S3190" i="1"/>
  <c r="Q3191" i="1"/>
  <c r="O3191" i="1"/>
  <c r="P3191" i="1"/>
  <c r="R3191" i="1"/>
  <c r="S3191" i="1"/>
  <c r="Q3192" i="1"/>
  <c r="O3192" i="1"/>
  <c r="P3192" i="1"/>
  <c r="R3192" i="1"/>
  <c r="S3192" i="1"/>
  <c r="Q3193" i="1"/>
  <c r="O3193" i="1"/>
  <c r="P3193" i="1"/>
  <c r="R3193" i="1"/>
  <c r="S3193" i="1"/>
  <c r="Q3194" i="1"/>
  <c r="O3194" i="1"/>
  <c r="P3194" i="1"/>
  <c r="R3194" i="1"/>
  <c r="S3194" i="1"/>
  <c r="Q3195" i="1"/>
  <c r="O3195" i="1"/>
  <c r="P3195" i="1"/>
  <c r="R3195" i="1"/>
  <c r="S3195" i="1"/>
  <c r="Q3196" i="1"/>
  <c r="O3196" i="1"/>
  <c r="P3196" i="1"/>
  <c r="R3196" i="1"/>
  <c r="S3196" i="1"/>
  <c r="Q3197" i="1"/>
  <c r="O3197" i="1"/>
  <c r="P3197" i="1"/>
  <c r="R3197" i="1"/>
  <c r="S3197" i="1"/>
  <c r="Q3198" i="1"/>
  <c r="O3198" i="1"/>
  <c r="P3198" i="1"/>
  <c r="R3198" i="1"/>
  <c r="S3198" i="1"/>
  <c r="Q3199" i="1"/>
  <c r="O3199" i="1"/>
  <c r="P3199" i="1"/>
  <c r="R3199" i="1"/>
  <c r="S3199" i="1"/>
  <c r="Q3200" i="1"/>
  <c r="O3200" i="1"/>
  <c r="P3200" i="1"/>
  <c r="R3200" i="1"/>
  <c r="S3200" i="1"/>
  <c r="Q3201" i="1"/>
  <c r="O3201" i="1"/>
  <c r="P3201" i="1"/>
  <c r="R3201" i="1"/>
  <c r="S3201" i="1"/>
  <c r="Q3202" i="1"/>
  <c r="O3202" i="1"/>
  <c r="P3202" i="1"/>
  <c r="R3202" i="1"/>
  <c r="S3202" i="1"/>
  <c r="Q3203" i="1"/>
  <c r="O3203" i="1"/>
  <c r="P3203" i="1"/>
  <c r="R3203" i="1"/>
  <c r="S3203" i="1"/>
  <c r="Q3204" i="1"/>
  <c r="O3204" i="1"/>
  <c r="P3204" i="1"/>
  <c r="R3204" i="1"/>
  <c r="S3204" i="1"/>
  <c r="Q3205" i="1"/>
  <c r="O3205" i="1"/>
  <c r="P3205" i="1"/>
  <c r="R3205" i="1"/>
  <c r="S3205" i="1"/>
  <c r="Q3206" i="1"/>
  <c r="O3206" i="1"/>
  <c r="P3206" i="1"/>
  <c r="R3206" i="1"/>
  <c r="S3206" i="1"/>
  <c r="Q3207" i="1"/>
  <c r="O3207" i="1"/>
  <c r="P3207" i="1"/>
  <c r="R3207" i="1"/>
  <c r="S3207" i="1"/>
  <c r="Q3208" i="1"/>
  <c r="O3208" i="1"/>
  <c r="P3208" i="1"/>
  <c r="R3208" i="1"/>
  <c r="S3208" i="1"/>
  <c r="Q3209" i="1"/>
  <c r="O3209" i="1"/>
  <c r="P3209" i="1"/>
  <c r="R3209" i="1"/>
  <c r="S3209" i="1"/>
  <c r="Q3210" i="1"/>
  <c r="O3210" i="1"/>
  <c r="P3210" i="1"/>
  <c r="R3210" i="1"/>
  <c r="S3210" i="1"/>
  <c r="Q3211" i="1"/>
  <c r="O3211" i="1"/>
  <c r="P3211" i="1"/>
  <c r="R3211" i="1"/>
  <c r="S3211" i="1"/>
  <c r="Q3212" i="1"/>
  <c r="O3212" i="1"/>
  <c r="P3212" i="1"/>
  <c r="R3212" i="1"/>
  <c r="S3212" i="1"/>
  <c r="Q3213" i="1"/>
  <c r="O3213" i="1"/>
  <c r="P3213" i="1"/>
  <c r="R3213" i="1"/>
  <c r="S3213" i="1"/>
  <c r="Q3214" i="1"/>
  <c r="O3214" i="1"/>
  <c r="P3214" i="1"/>
  <c r="R3214" i="1"/>
  <c r="S3214" i="1"/>
  <c r="Q3215" i="1"/>
  <c r="O3215" i="1"/>
  <c r="P3215" i="1"/>
  <c r="R3215" i="1"/>
  <c r="S3215" i="1"/>
  <c r="Q3216" i="1"/>
  <c r="O3216" i="1"/>
  <c r="P3216" i="1"/>
  <c r="R3216" i="1"/>
  <c r="S3216" i="1"/>
  <c r="Q3217" i="1"/>
  <c r="O3217" i="1"/>
  <c r="P3217" i="1"/>
  <c r="R3217" i="1"/>
  <c r="S3217" i="1"/>
  <c r="Q3218" i="1"/>
  <c r="O3218" i="1"/>
  <c r="P3218" i="1"/>
  <c r="R3218" i="1"/>
  <c r="S3218" i="1"/>
  <c r="Q3219" i="1"/>
  <c r="O3219" i="1"/>
  <c r="P3219" i="1"/>
  <c r="R3219" i="1"/>
  <c r="S3219" i="1"/>
  <c r="Q3220" i="1"/>
  <c r="O3220" i="1"/>
  <c r="P3220" i="1"/>
  <c r="R3220" i="1"/>
  <c r="S3220" i="1"/>
  <c r="Q3221" i="1"/>
  <c r="O3221" i="1"/>
  <c r="P3221" i="1"/>
  <c r="R3221" i="1"/>
  <c r="S3221" i="1"/>
  <c r="Q3222" i="1"/>
  <c r="O3222" i="1"/>
  <c r="P3222" i="1"/>
  <c r="R3222" i="1"/>
  <c r="S3222" i="1"/>
  <c r="Q3223" i="1"/>
  <c r="O3223" i="1"/>
  <c r="P3223" i="1"/>
  <c r="R3223" i="1"/>
  <c r="S3223" i="1"/>
  <c r="Q3224" i="1"/>
  <c r="O3224" i="1"/>
  <c r="P3224" i="1"/>
  <c r="R3224" i="1"/>
  <c r="S3224" i="1"/>
  <c r="Q3225" i="1"/>
  <c r="O3225" i="1"/>
  <c r="P3225" i="1"/>
  <c r="R3225" i="1"/>
  <c r="S3225" i="1"/>
  <c r="Q3226" i="1"/>
  <c r="O3226" i="1"/>
  <c r="P3226" i="1"/>
  <c r="R3226" i="1"/>
  <c r="S3226" i="1"/>
  <c r="Q3227" i="1"/>
  <c r="O3227" i="1"/>
  <c r="P3227" i="1"/>
  <c r="R3227" i="1"/>
  <c r="S3227" i="1"/>
  <c r="Q3228" i="1"/>
  <c r="O3228" i="1"/>
  <c r="P3228" i="1"/>
  <c r="R3228" i="1"/>
  <c r="S3228" i="1"/>
  <c r="Q3229" i="1"/>
  <c r="O3229" i="1"/>
  <c r="P3229" i="1"/>
  <c r="R3229" i="1"/>
  <c r="S3229" i="1"/>
  <c r="Q3230" i="1"/>
  <c r="O3230" i="1"/>
  <c r="P3230" i="1"/>
  <c r="R3230" i="1"/>
  <c r="S3230" i="1"/>
  <c r="Q3231" i="1"/>
  <c r="O3231" i="1"/>
  <c r="P3231" i="1"/>
  <c r="R3231" i="1"/>
  <c r="S3231" i="1"/>
  <c r="Q3232" i="1"/>
  <c r="O3232" i="1"/>
  <c r="P3232" i="1"/>
  <c r="R3232" i="1"/>
  <c r="S3232" i="1"/>
  <c r="Q3233" i="1"/>
  <c r="O3233" i="1"/>
  <c r="P3233" i="1"/>
  <c r="R3233" i="1"/>
  <c r="S3233" i="1"/>
  <c r="Q3234" i="1"/>
  <c r="O3234" i="1"/>
  <c r="P3234" i="1"/>
  <c r="R3234" i="1"/>
  <c r="S3234" i="1"/>
  <c r="Q3235" i="1"/>
  <c r="O3235" i="1"/>
  <c r="P3235" i="1"/>
  <c r="R3235" i="1"/>
  <c r="S3235" i="1"/>
  <c r="Q3236" i="1"/>
  <c r="O3236" i="1"/>
  <c r="P3236" i="1"/>
  <c r="R3236" i="1"/>
  <c r="S3236" i="1"/>
  <c r="Q3237" i="1"/>
  <c r="O3237" i="1"/>
  <c r="P3237" i="1"/>
  <c r="R3237" i="1"/>
  <c r="S3237" i="1"/>
  <c r="Q3238" i="1"/>
  <c r="O3238" i="1"/>
  <c r="P3238" i="1"/>
  <c r="R3238" i="1"/>
  <c r="S3238" i="1"/>
  <c r="Q3239" i="1"/>
  <c r="O3239" i="1"/>
  <c r="P3239" i="1"/>
  <c r="R3239" i="1"/>
  <c r="S3239" i="1"/>
  <c r="Q3240" i="1"/>
  <c r="O3240" i="1"/>
  <c r="P3240" i="1"/>
  <c r="R3240" i="1"/>
  <c r="S3240" i="1"/>
  <c r="Q3241" i="1"/>
  <c r="O3241" i="1"/>
  <c r="P3241" i="1"/>
  <c r="R3241" i="1"/>
  <c r="S3241" i="1"/>
  <c r="Q3242" i="1"/>
  <c r="O3242" i="1"/>
  <c r="P3242" i="1"/>
  <c r="R3242" i="1"/>
  <c r="S3242" i="1"/>
  <c r="Q3243" i="1"/>
  <c r="O3243" i="1"/>
  <c r="P3243" i="1"/>
  <c r="R3243" i="1"/>
  <c r="S3243" i="1"/>
  <c r="Q3244" i="1"/>
  <c r="O3244" i="1"/>
  <c r="P3244" i="1"/>
  <c r="R3244" i="1"/>
  <c r="S3244" i="1"/>
  <c r="Q3245" i="1"/>
  <c r="O3245" i="1"/>
  <c r="P3245" i="1"/>
  <c r="R3245" i="1"/>
  <c r="S3245" i="1"/>
  <c r="Q3246" i="1"/>
  <c r="O3246" i="1"/>
  <c r="P3246" i="1"/>
  <c r="R3246" i="1"/>
  <c r="S3246" i="1"/>
  <c r="Q3247" i="1"/>
  <c r="O3247" i="1"/>
  <c r="P3247" i="1"/>
  <c r="R3247" i="1"/>
  <c r="S3247" i="1"/>
  <c r="Q3248" i="1"/>
  <c r="O3248" i="1"/>
  <c r="P3248" i="1"/>
  <c r="R3248" i="1"/>
  <c r="S3248" i="1"/>
  <c r="Q3249" i="1"/>
  <c r="O3249" i="1"/>
  <c r="P3249" i="1"/>
  <c r="R3249" i="1"/>
  <c r="S3249" i="1"/>
  <c r="Q3250" i="1"/>
  <c r="O3250" i="1"/>
  <c r="P3250" i="1"/>
  <c r="R3250" i="1"/>
  <c r="S3250" i="1"/>
  <c r="Q3251" i="1"/>
  <c r="O3251" i="1"/>
  <c r="P3251" i="1"/>
  <c r="R3251" i="1"/>
  <c r="S3251" i="1"/>
  <c r="Q3252" i="1"/>
  <c r="O3252" i="1"/>
  <c r="P3252" i="1"/>
  <c r="R3252" i="1"/>
  <c r="S3252" i="1"/>
  <c r="Q3253" i="1"/>
  <c r="O3253" i="1"/>
  <c r="P3253" i="1"/>
  <c r="R3253" i="1"/>
  <c r="S3253" i="1"/>
  <c r="Q3254" i="1"/>
  <c r="O3254" i="1"/>
  <c r="P3254" i="1"/>
  <c r="R3254" i="1"/>
  <c r="S3254" i="1"/>
  <c r="Q3255" i="1"/>
  <c r="O3255" i="1"/>
  <c r="P3255" i="1"/>
  <c r="R3255" i="1"/>
  <c r="S3255" i="1"/>
  <c r="Q3256" i="1"/>
  <c r="O3256" i="1"/>
  <c r="P3256" i="1"/>
  <c r="R3256" i="1"/>
  <c r="S3256" i="1"/>
  <c r="Q3257" i="1"/>
  <c r="O3257" i="1"/>
  <c r="P3257" i="1"/>
  <c r="R3257" i="1"/>
  <c r="S3257" i="1"/>
  <c r="Q3258" i="1"/>
  <c r="O3258" i="1"/>
  <c r="P3258" i="1"/>
  <c r="R3258" i="1"/>
  <c r="S3258" i="1"/>
  <c r="Q3259" i="1"/>
  <c r="O3259" i="1"/>
  <c r="P3259" i="1"/>
  <c r="R3259" i="1"/>
  <c r="S3259" i="1"/>
  <c r="Q3260" i="1"/>
  <c r="O3260" i="1"/>
  <c r="P3260" i="1"/>
  <c r="R3260" i="1"/>
  <c r="S3260" i="1"/>
  <c r="Q3261" i="1"/>
  <c r="O3261" i="1"/>
  <c r="P3261" i="1"/>
  <c r="R3261" i="1"/>
  <c r="S3261" i="1"/>
  <c r="Q3262" i="1"/>
  <c r="O3262" i="1"/>
  <c r="P3262" i="1"/>
  <c r="R3262" i="1"/>
  <c r="S3262" i="1"/>
  <c r="Q3263" i="1"/>
  <c r="O3263" i="1"/>
  <c r="P3263" i="1"/>
  <c r="R3263" i="1"/>
  <c r="S3263" i="1"/>
  <c r="Q3264" i="1"/>
  <c r="O3264" i="1"/>
  <c r="P3264" i="1"/>
  <c r="R3264" i="1"/>
  <c r="S3264" i="1"/>
  <c r="Q3265" i="1"/>
  <c r="O3265" i="1"/>
  <c r="P3265" i="1"/>
  <c r="R3265" i="1"/>
  <c r="S3265" i="1"/>
  <c r="Q3266" i="1"/>
  <c r="O3266" i="1"/>
  <c r="P3266" i="1"/>
  <c r="R3266" i="1"/>
  <c r="S3266" i="1"/>
  <c r="Q3267" i="1"/>
  <c r="O3267" i="1"/>
  <c r="P3267" i="1"/>
  <c r="R3267" i="1"/>
  <c r="S3267" i="1"/>
  <c r="Q3268" i="1"/>
  <c r="O3268" i="1"/>
  <c r="P3268" i="1"/>
  <c r="R3268" i="1"/>
  <c r="S3268" i="1"/>
  <c r="Q3269" i="1"/>
  <c r="O3269" i="1"/>
  <c r="P3269" i="1"/>
  <c r="R3269" i="1"/>
  <c r="S3269" i="1"/>
  <c r="Q3270" i="1"/>
  <c r="O3270" i="1"/>
  <c r="P3270" i="1"/>
  <c r="R3270" i="1"/>
  <c r="S3270" i="1"/>
  <c r="Q3271" i="1"/>
  <c r="O3271" i="1"/>
  <c r="P3271" i="1"/>
  <c r="R3271" i="1"/>
  <c r="S3271" i="1"/>
  <c r="Q3272" i="1"/>
  <c r="O3272" i="1"/>
  <c r="P3272" i="1"/>
  <c r="R3272" i="1"/>
  <c r="S3272" i="1"/>
  <c r="Q3273" i="1"/>
  <c r="O3273" i="1"/>
  <c r="P3273" i="1"/>
  <c r="R3273" i="1"/>
  <c r="S3273" i="1"/>
  <c r="Q3274" i="1"/>
  <c r="O3274" i="1"/>
  <c r="P3274" i="1"/>
  <c r="R3274" i="1"/>
  <c r="S3274" i="1"/>
  <c r="Q3275" i="1"/>
  <c r="O3275" i="1"/>
  <c r="P3275" i="1"/>
  <c r="R3275" i="1"/>
  <c r="S3275" i="1"/>
  <c r="Q3276" i="1"/>
  <c r="O3276" i="1"/>
  <c r="P3276" i="1"/>
  <c r="R3276" i="1"/>
  <c r="S3276" i="1"/>
  <c r="Q3277" i="1"/>
  <c r="O3277" i="1"/>
  <c r="P3277" i="1"/>
  <c r="R3277" i="1"/>
  <c r="S3277" i="1"/>
  <c r="Q3278" i="1"/>
  <c r="O3278" i="1"/>
  <c r="P3278" i="1"/>
  <c r="R3278" i="1"/>
  <c r="S3278" i="1"/>
  <c r="Q3279" i="1"/>
  <c r="O3279" i="1"/>
  <c r="P3279" i="1"/>
  <c r="R3279" i="1"/>
  <c r="S3279" i="1"/>
  <c r="Q3280" i="1"/>
  <c r="O3280" i="1"/>
  <c r="P3280" i="1"/>
  <c r="R3280" i="1"/>
  <c r="S3280" i="1"/>
  <c r="Q3281" i="1"/>
  <c r="O3281" i="1"/>
  <c r="P3281" i="1"/>
  <c r="R3281" i="1"/>
  <c r="S3281" i="1"/>
  <c r="Q3282" i="1"/>
  <c r="O3282" i="1"/>
  <c r="P3282" i="1"/>
  <c r="R3282" i="1"/>
  <c r="S3282" i="1"/>
  <c r="Q3283" i="1"/>
  <c r="O3283" i="1"/>
  <c r="P3283" i="1"/>
  <c r="R3283" i="1"/>
  <c r="S3283" i="1"/>
  <c r="Q3284" i="1"/>
  <c r="O3284" i="1"/>
  <c r="P3284" i="1"/>
  <c r="R3284" i="1"/>
  <c r="S3284" i="1"/>
  <c r="Q3285" i="1"/>
  <c r="O3285" i="1"/>
  <c r="P3285" i="1"/>
  <c r="R3285" i="1"/>
  <c r="S3285" i="1"/>
  <c r="Q3286" i="1"/>
  <c r="O3286" i="1"/>
  <c r="P3286" i="1"/>
  <c r="R3286" i="1"/>
  <c r="S3286" i="1"/>
  <c r="Q3287" i="1"/>
  <c r="O3287" i="1"/>
  <c r="P3287" i="1"/>
  <c r="R3287" i="1"/>
  <c r="S3287" i="1"/>
  <c r="Q3288" i="1"/>
  <c r="O3288" i="1"/>
  <c r="P3288" i="1"/>
  <c r="R3288" i="1"/>
  <c r="S3288" i="1"/>
  <c r="Q3289" i="1"/>
  <c r="O3289" i="1"/>
  <c r="P3289" i="1"/>
  <c r="R3289" i="1"/>
  <c r="S3289" i="1"/>
  <c r="Q3290" i="1"/>
  <c r="O3290" i="1"/>
  <c r="P3290" i="1"/>
  <c r="R3290" i="1"/>
  <c r="S3290" i="1"/>
  <c r="Q3291" i="1"/>
  <c r="O3291" i="1"/>
  <c r="P3291" i="1"/>
  <c r="R3291" i="1"/>
  <c r="S3291" i="1"/>
  <c r="Q3292" i="1"/>
  <c r="O3292" i="1"/>
  <c r="P3292" i="1"/>
  <c r="R3292" i="1"/>
  <c r="S3292" i="1"/>
  <c r="Q3293" i="1"/>
  <c r="O3293" i="1"/>
  <c r="P3293" i="1"/>
  <c r="R3293" i="1"/>
  <c r="S3293" i="1"/>
  <c r="Q3294" i="1"/>
  <c r="O3294" i="1"/>
  <c r="P3294" i="1"/>
  <c r="R3294" i="1"/>
  <c r="S3294" i="1"/>
  <c r="Q3295" i="1"/>
  <c r="O3295" i="1"/>
  <c r="P3295" i="1"/>
  <c r="R3295" i="1"/>
  <c r="S3295" i="1"/>
  <c r="Q3296" i="1"/>
  <c r="O3296" i="1"/>
  <c r="P3296" i="1"/>
  <c r="R3296" i="1"/>
  <c r="S3296" i="1"/>
  <c r="Q3297" i="1"/>
  <c r="O3297" i="1"/>
  <c r="P3297" i="1"/>
  <c r="R3297" i="1"/>
  <c r="S3297" i="1"/>
  <c r="Q3298" i="1"/>
  <c r="O3298" i="1"/>
  <c r="P3298" i="1"/>
  <c r="R3298" i="1"/>
  <c r="S3298" i="1"/>
  <c r="Q3299" i="1"/>
  <c r="O3299" i="1"/>
  <c r="P3299" i="1"/>
  <c r="R3299" i="1"/>
  <c r="S3299" i="1"/>
  <c r="Q3300" i="1"/>
  <c r="O3300" i="1"/>
  <c r="P3300" i="1"/>
  <c r="R3300" i="1"/>
  <c r="S3300" i="1"/>
  <c r="Q3301" i="1"/>
  <c r="O3301" i="1"/>
  <c r="P3301" i="1"/>
  <c r="R3301" i="1"/>
  <c r="S3301" i="1"/>
  <c r="Q3302" i="1"/>
  <c r="O3302" i="1"/>
  <c r="P3302" i="1"/>
  <c r="R3302" i="1"/>
  <c r="S3302" i="1"/>
  <c r="Q3303" i="1"/>
  <c r="O3303" i="1"/>
  <c r="P3303" i="1"/>
  <c r="R3303" i="1"/>
  <c r="S3303" i="1"/>
  <c r="Q3304" i="1"/>
  <c r="O3304" i="1"/>
  <c r="P3304" i="1"/>
  <c r="R3304" i="1"/>
  <c r="S3304" i="1"/>
  <c r="Q3305" i="1"/>
  <c r="O3305" i="1"/>
  <c r="P3305" i="1"/>
  <c r="R3305" i="1"/>
  <c r="S3305" i="1"/>
  <c r="Q3306" i="1"/>
  <c r="O3306" i="1"/>
  <c r="P3306" i="1"/>
  <c r="R3306" i="1"/>
  <c r="S3306" i="1"/>
  <c r="Q3307" i="1"/>
  <c r="O3307" i="1"/>
  <c r="P3307" i="1"/>
  <c r="R3307" i="1"/>
  <c r="S3307" i="1"/>
  <c r="Q3308" i="1"/>
  <c r="O3308" i="1"/>
  <c r="P3308" i="1"/>
  <c r="R3308" i="1"/>
  <c r="S3308" i="1"/>
  <c r="Q3309" i="1"/>
  <c r="O3309" i="1"/>
  <c r="P3309" i="1"/>
  <c r="R3309" i="1"/>
  <c r="S3309" i="1"/>
  <c r="Q3310" i="1"/>
  <c r="O3310" i="1"/>
  <c r="P3310" i="1"/>
  <c r="R3310" i="1"/>
  <c r="S3310" i="1"/>
  <c r="Q3311" i="1"/>
  <c r="O3311" i="1"/>
  <c r="P3311" i="1"/>
  <c r="R3311" i="1"/>
  <c r="S3311" i="1"/>
  <c r="Q3312" i="1"/>
  <c r="O3312" i="1"/>
  <c r="P3312" i="1"/>
  <c r="R3312" i="1"/>
  <c r="S3312" i="1"/>
  <c r="Q3313" i="1"/>
  <c r="O3313" i="1"/>
  <c r="P3313" i="1"/>
  <c r="R3313" i="1"/>
  <c r="S3313" i="1"/>
  <c r="Q3314" i="1"/>
  <c r="O3314" i="1"/>
  <c r="P3314" i="1"/>
  <c r="R3314" i="1"/>
  <c r="S3314" i="1"/>
  <c r="Q3315" i="1"/>
  <c r="O3315" i="1"/>
  <c r="P3315" i="1"/>
  <c r="R3315" i="1"/>
  <c r="S3315" i="1"/>
  <c r="Q3316" i="1"/>
  <c r="O3316" i="1"/>
  <c r="P3316" i="1"/>
  <c r="R3316" i="1"/>
  <c r="S3316" i="1"/>
  <c r="Q3317" i="1"/>
  <c r="O3317" i="1"/>
  <c r="P3317" i="1"/>
  <c r="R3317" i="1"/>
  <c r="S3317" i="1"/>
  <c r="Q3318" i="1"/>
  <c r="O3318" i="1"/>
  <c r="P3318" i="1"/>
  <c r="R3318" i="1"/>
  <c r="S3318" i="1"/>
  <c r="Q3319" i="1"/>
  <c r="O3319" i="1"/>
  <c r="P3319" i="1"/>
  <c r="R3319" i="1"/>
  <c r="S3319" i="1"/>
  <c r="Q3320" i="1"/>
  <c r="O3320" i="1"/>
  <c r="P3320" i="1"/>
  <c r="R3320" i="1"/>
  <c r="S3320" i="1"/>
  <c r="Q3321" i="1"/>
  <c r="O3321" i="1"/>
  <c r="P3321" i="1"/>
  <c r="R3321" i="1"/>
  <c r="S3321" i="1"/>
  <c r="Q3322" i="1"/>
  <c r="O3322" i="1"/>
  <c r="P3322" i="1"/>
  <c r="R3322" i="1"/>
  <c r="S3322" i="1"/>
  <c r="Q3323" i="1"/>
  <c r="O3323" i="1"/>
  <c r="P3323" i="1"/>
  <c r="R3323" i="1"/>
  <c r="S3323" i="1"/>
  <c r="Q3324" i="1"/>
  <c r="O3324" i="1"/>
  <c r="P3324" i="1"/>
  <c r="R3324" i="1"/>
  <c r="S3324" i="1"/>
  <c r="Q3325" i="1"/>
  <c r="O3325" i="1"/>
  <c r="P3325" i="1"/>
  <c r="R3325" i="1"/>
  <c r="S3325" i="1"/>
  <c r="Q3326" i="1"/>
  <c r="O3326" i="1"/>
  <c r="P3326" i="1"/>
  <c r="R3326" i="1"/>
  <c r="S3326" i="1"/>
  <c r="Q3327" i="1"/>
  <c r="O3327" i="1"/>
  <c r="P3327" i="1"/>
  <c r="R3327" i="1"/>
  <c r="S3327" i="1"/>
  <c r="Q3328" i="1"/>
  <c r="O3328" i="1"/>
  <c r="P3328" i="1"/>
  <c r="R3328" i="1"/>
  <c r="S3328" i="1"/>
  <c r="Q3329" i="1"/>
  <c r="O3329" i="1"/>
  <c r="P3329" i="1"/>
  <c r="R3329" i="1"/>
  <c r="S3329" i="1"/>
  <c r="Q3330" i="1"/>
  <c r="O3330" i="1"/>
  <c r="P3330" i="1"/>
  <c r="R3330" i="1"/>
  <c r="S3330" i="1"/>
  <c r="Q3331" i="1"/>
  <c r="O3331" i="1"/>
  <c r="P3331" i="1"/>
  <c r="R3331" i="1"/>
  <c r="S3331" i="1"/>
  <c r="Q3332" i="1"/>
  <c r="O3332" i="1"/>
  <c r="P3332" i="1"/>
  <c r="R3332" i="1"/>
  <c r="S3332" i="1"/>
  <c r="Q3333" i="1"/>
  <c r="O3333" i="1"/>
  <c r="P3333" i="1"/>
  <c r="R3333" i="1"/>
  <c r="S3333" i="1"/>
  <c r="Q3334" i="1"/>
  <c r="O3334" i="1"/>
  <c r="P3334" i="1"/>
  <c r="R3334" i="1"/>
  <c r="S3334" i="1"/>
  <c r="Q3335" i="1"/>
  <c r="O3335" i="1"/>
  <c r="P3335" i="1"/>
  <c r="R3335" i="1"/>
  <c r="S3335" i="1"/>
  <c r="Q3336" i="1"/>
  <c r="O3336" i="1"/>
  <c r="P3336" i="1"/>
  <c r="R3336" i="1"/>
  <c r="S3336" i="1"/>
  <c r="Q3337" i="1"/>
  <c r="O3337" i="1"/>
  <c r="P3337" i="1"/>
  <c r="R3337" i="1"/>
  <c r="S3337" i="1"/>
  <c r="Q3338" i="1"/>
  <c r="O3338" i="1"/>
  <c r="P3338" i="1"/>
  <c r="R3338" i="1"/>
  <c r="S3338" i="1"/>
  <c r="Q3339" i="1"/>
  <c r="O3339" i="1"/>
  <c r="P3339" i="1"/>
  <c r="R3339" i="1"/>
  <c r="S3339" i="1"/>
  <c r="Q3340" i="1"/>
  <c r="O3340" i="1"/>
  <c r="P3340" i="1"/>
  <c r="R3340" i="1"/>
  <c r="S3340" i="1"/>
  <c r="Q3341" i="1"/>
  <c r="O3341" i="1"/>
  <c r="P3341" i="1"/>
  <c r="R3341" i="1"/>
  <c r="S3341" i="1"/>
  <c r="Q3342" i="1"/>
  <c r="O3342" i="1"/>
  <c r="P3342" i="1"/>
  <c r="R3342" i="1"/>
  <c r="S3342" i="1"/>
  <c r="Q3343" i="1"/>
  <c r="O3343" i="1"/>
  <c r="P3343" i="1"/>
  <c r="R3343" i="1"/>
  <c r="S3343" i="1"/>
  <c r="Q3344" i="1"/>
  <c r="O3344" i="1"/>
  <c r="P3344" i="1"/>
  <c r="R3344" i="1"/>
  <c r="S3344" i="1"/>
  <c r="Q3345" i="1"/>
  <c r="O3345" i="1"/>
  <c r="P3345" i="1"/>
  <c r="R3345" i="1"/>
  <c r="S3345" i="1"/>
  <c r="Q3346" i="1"/>
  <c r="O3346" i="1"/>
  <c r="P3346" i="1"/>
  <c r="R3346" i="1"/>
  <c r="S3346" i="1"/>
  <c r="Q3347" i="1"/>
  <c r="O3347" i="1"/>
  <c r="P3347" i="1"/>
  <c r="R3347" i="1"/>
  <c r="S3347" i="1"/>
  <c r="Q3348" i="1"/>
  <c r="O3348" i="1"/>
  <c r="P3348" i="1"/>
  <c r="R3348" i="1"/>
  <c r="S3348" i="1"/>
  <c r="Q3349" i="1"/>
  <c r="O3349" i="1"/>
  <c r="P3349" i="1"/>
  <c r="R3349" i="1"/>
  <c r="S3349" i="1"/>
  <c r="Q3350" i="1"/>
  <c r="O3350" i="1"/>
  <c r="P3350" i="1"/>
  <c r="R3350" i="1"/>
  <c r="S3350" i="1"/>
  <c r="Q3351" i="1"/>
  <c r="O3351" i="1"/>
  <c r="P3351" i="1"/>
  <c r="R3351" i="1"/>
  <c r="S3351" i="1"/>
  <c r="Q3352" i="1"/>
  <c r="O3352" i="1"/>
  <c r="P3352" i="1"/>
  <c r="R3352" i="1"/>
  <c r="S3352" i="1"/>
  <c r="Q3353" i="1"/>
  <c r="O3353" i="1"/>
  <c r="P3353" i="1"/>
  <c r="R3353" i="1"/>
  <c r="S3353" i="1"/>
  <c r="Q3354" i="1"/>
  <c r="O3354" i="1"/>
  <c r="P3354" i="1"/>
  <c r="R3354" i="1"/>
  <c r="S3354" i="1"/>
  <c r="Q3355" i="1"/>
  <c r="O3355" i="1"/>
  <c r="P3355" i="1"/>
  <c r="R3355" i="1"/>
  <c r="S3355" i="1"/>
  <c r="Q3356" i="1"/>
  <c r="O3356" i="1"/>
  <c r="P3356" i="1"/>
  <c r="R3356" i="1"/>
  <c r="S3356" i="1"/>
  <c r="Q3357" i="1"/>
  <c r="O3357" i="1"/>
  <c r="P3357" i="1"/>
  <c r="R3357" i="1"/>
  <c r="S3357" i="1"/>
  <c r="Q3358" i="1"/>
  <c r="O3358" i="1"/>
  <c r="P3358" i="1"/>
  <c r="R3358" i="1"/>
  <c r="S3358" i="1"/>
  <c r="Q3359" i="1"/>
  <c r="O3359" i="1"/>
  <c r="P3359" i="1"/>
  <c r="R3359" i="1"/>
  <c r="S3359" i="1"/>
  <c r="Q3360" i="1"/>
  <c r="O3360" i="1"/>
  <c r="P3360" i="1"/>
  <c r="R3360" i="1"/>
  <c r="S3360" i="1"/>
  <c r="Q3361" i="1"/>
  <c r="O3361" i="1"/>
  <c r="P3361" i="1"/>
  <c r="R3361" i="1"/>
  <c r="S3361" i="1"/>
  <c r="Q3362" i="1"/>
  <c r="O3362" i="1"/>
  <c r="P3362" i="1"/>
  <c r="R3362" i="1"/>
  <c r="S3362" i="1"/>
  <c r="Q3363" i="1"/>
  <c r="O3363" i="1"/>
  <c r="P3363" i="1"/>
  <c r="R3363" i="1"/>
  <c r="S3363" i="1"/>
  <c r="Q3364" i="1"/>
  <c r="O3364" i="1"/>
  <c r="P3364" i="1"/>
  <c r="R3364" i="1"/>
  <c r="S3364" i="1"/>
  <c r="Q3365" i="1"/>
  <c r="O3365" i="1"/>
  <c r="P3365" i="1"/>
  <c r="R3365" i="1"/>
  <c r="S3365" i="1"/>
  <c r="Q3366" i="1"/>
  <c r="O3366" i="1"/>
  <c r="P3366" i="1"/>
  <c r="R3366" i="1"/>
  <c r="S3366" i="1"/>
  <c r="Q3367" i="1"/>
  <c r="O3367" i="1"/>
  <c r="P3367" i="1"/>
  <c r="R3367" i="1"/>
  <c r="S3367" i="1"/>
  <c r="Q3368" i="1"/>
  <c r="O3368" i="1"/>
  <c r="P3368" i="1"/>
  <c r="R3368" i="1"/>
  <c r="S3368" i="1"/>
  <c r="Q3369" i="1"/>
  <c r="O3369" i="1"/>
  <c r="P3369" i="1"/>
  <c r="R3369" i="1"/>
  <c r="S3369" i="1"/>
  <c r="Q3370" i="1"/>
  <c r="O3370" i="1"/>
  <c r="P3370" i="1"/>
  <c r="R3370" i="1"/>
  <c r="S3370" i="1"/>
  <c r="Q3371" i="1"/>
  <c r="O3371" i="1"/>
  <c r="P3371" i="1"/>
  <c r="R3371" i="1"/>
  <c r="S3371" i="1"/>
  <c r="Q3372" i="1"/>
  <c r="O3372" i="1"/>
  <c r="P3372" i="1"/>
  <c r="R3372" i="1"/>
  <c r="S3372" i="1"/>
  <c r="Q3373" i="1"/>
  <c r="O3373" i="1"/>
  <c r="P3373" i="1"/>
  <c r="R3373" i="1"/>
  <c r="S3373" i="1"/>
  <c r="Q3374" i="1"/>
  <c r="O3374" i="1"/>
  <c r="P3374" i="1"/>
  <c r="R3374" i="1"/>
  <c r="S3374" i="1"/>
  <c r="Q3375" i="1"/>
  <c r="O3375" i="1"/>
  <c r="P3375" i="1"/>
  <c r="R3375" i="1"/>
  <c r="S3375" i="1"/>
  <c r="Q3376" i="1"/>
  <c r="O3376" i="1"/>
  <c r="P3376" i="1"/>
  <c r="R3376" i="1"/>
  <c r="S3376" i="1"/>
  <c r="Q3377" i="1"/>
  <c r="O3377" i="1"/>
  <c r="P3377" i="1"/>
  <c r="R3377" i="1"/>
  <c r="S3377" i="1"/>
  <c r="Q3378" i="1"/>
  <c r="O3378" i="1"/>
  <c r="P3378" i="1"/>
  <c r="R3378" i="1"/>
  <c r="S3378" i="1"/>
  <c r="Q3379" i="1"/>
  <c r="O3379" i="1"/>
  <c r="P3379" i="1"/>
  <c r="R3379" i="1"/>
  <c r="S3379" i="1"/>
  <c r="Q3380" i="1"/>
  <c r="O3380" i="1"/>
  <c r="P3380" i="1"/>
  <c r="R3380" i="1"/>
  <c r="S3380" i="1"/>
  <c r="Q3381" i="1"/>
  <c r="O3381" i="1"/>
  <c r="P3381" i="1"/>
  <c r="R3381" i="1"/>
  <c r="S3381" i="1"/>
  <c r="Q3382" i="1"/>
  <c r="O3382" i="1"/>
  <c r="P3382" i="1"/>
  <c r="R3382" i="1"/>
  <c r="S3382" i="1"/>
  <c r="Q3383" i="1"/>
  <c r="O3383" i="1"/>
  <c r="P3383" i="1"/>
  <c r="R3383" i="1"/>
  <c r="S3383" i="1"/>
  <c r="Q3384" i="1"/>
  <c r="O3384" i="1"/>
  <c r="P3384" i="1"/>
  <c r="R3384" i="1"/>
  <c r="S3384" i="1"/>
  <c r="Q3385" i="1"/>
  <c r="O3385" i="1"/>
  <c r="P3385" i="1"/>
  <c r="R3385" i="1"/>
  <c r="S3385" i="1"/>
  <c r="Q3386" i="1"/>
  <c r="O3386" i="1"/>
  <c r="P3386" i="1"/>
  <c r="R3386" i="1"/>
  <c r="S3386" i="1"/>
  <c r="Q3387" i="1"/>
  <c r="O3387" i="1"/>
  <c r="P3387" i="1"/>
  <c r="R3387" i="1"/>
  <c r="S3387" i="1"/>
  <c r="Q3388" i="1"/>
  <c r="O3388" i="1"/>
  <c r="P3388" i="1"/>
  <c r="R3388" i="1"/>
  <c r="S3388" i="1"/>
  <c r="Q3389" i="1"/>
  <c r="O3389" i="1"/>
  <c r="P3389" i="1"/>
  <c r="R3389" i="1"/>
  <c r="S3389" i="1"/>
  <c r="Q3390" i="1"/>
  <c r="O3390" i="1"/>
  <c r="P3390" i="1"/>
  <c r="R3390" i="1"/>
  <c r="S3390" i="1"/>
  <c r="Q3391" i="1"/>
  <c r="O3391" i="1"/>
  <c r="P3391" i="1"/>
  <c r="R3391" i="1"/>
  <c r="S3391" i="1"/>
  <c r="Q3392" i="1"/>
  <c r="O3392" i="1"/>
  <c r="P3392" i="1"/>
  <c r="R3392" i="1"/>
  <c r="S3392" i="1"/>
  <c r="Q3393" i="1"/>
  <c r="O3393" i="1"/>
  <c r="P3393" i="1"/>
  <c r="R3393" i="1"/>
  <c r="S3393" i="1"/>
  <c r="Q3394" i="1"/>
  <c r="O3394" i="1"/>
  <c r="P3394" i="1"/>
  <c r="R3394" i="1"/>
  <c r="S3394" i="1"/>
  <c r="Q3395" i="1"/>
  <c r="O3395" i="1"/>
  <c r="P3395" i="1"/>
  <c r="R3395" i="1"/>
  <c r="S3395" i="1"/>
  <c r="Q3396" i="1"/>
  <c r="O3396" i="1"/>
  <c r="P3396" i="1"/>
  <c r="R3396" i="1"/>
  <c r="S3396" i="1"/>
  <c r="Q3397" i="1"/>
  <c r="O3397" i="1"/>
  <c r="P3397" i="1"/>
  <c r="R3397" i="1"/>
  <c r="S3397" i="1"/>
  <c r="Q3398" i="1"/>
  <c r="O3398" i="1"/>
  <c r="P3398" i="1"/>
  <c r="R3398" i="1"/>
  <c r="S3398" i="1"/>
  <c r="Q3399" i="1"/>
  <c r="O3399" i="1"/>
  <c r="P3399" i="1"/>
  <c r="R3399" i="1"/>
  <c r="S3399" i="1"/>
  <c r="Q3400" i="1"/>
  <c r="O3400" i="1"/>
  <c r="P3400" i="1"/>
  <c r="R3400" i="1"/>
  <c r="S3400" i="1"/>
  <c r="Q3401" i="1"/>
  <c r="O3401" i="1"/>
  <c r="P3401" i="1"/>
  <c r="R3401" i="1"/>
  <c r="S3401" i="1"/>
  <c r="Q3402" i="1"/>
  <c r="O3402" i="1"/>
  <c r="P3402" i="1"/>
  <c r="R3402" i="1"/>
  <c r="S3402" i="1"/>
  <c r="Q3403" i="1"/>
  <c r="O3403" i="1"/>
  <c r="P3403" i="1"/>
  <c r="R3403" i="1"/>
  <c r="S3403" i="1"/>
  <c r="Q3404" i="1"/>
  <c r="O3404" i="1"/>
  <c r="P3404" i="1"/>
  <c r="R3404" i="1"/>
  <c r="S3404" i="1"/>
  <c r="Q3405" i="1"/>
  <c r="O3405" i="1"/>
  <c r="P3405" i="1"/>
  <c r="R3405" i="1"/>
  <c r="S3405" i="1"/>
  <c r="Q3406" i="1"/>
  <c r="O3406" i="1"/>
  <c r="P3406" i="1"/>
  <c r="R3406" i="1"/>
  <c r="S3406" i="1"/>
  <c r="Q3407" i="1"/>
  <c r="O3407" i="1"/>
  <c r="P3407" i="1"/>
  <c r="R3407" i="1"/>
  <c r="S3407" i="1"/>
  <c r="Q3408" i="1"/>
  <c r="O3408" i="1"/>
  <c r="P3408" i="1"/>
  <c r="R3408" i="1"/>
  <c r="S3408" i="1"/>
  <c r="Q3409" i="1"/>
  <c r="O3409" i="1"/>
  <c r="P3409" i="1"/>
  <c r="R3409" i="1"/>
  <c r="S3409" i="1"/>
  <c r="Q3410" i="1"/>
  <c r="O3410" i="1"/>
  <c r="P3410" i="1"/>
  <c r="R3410" i="1"/>
  <c r="S3410" i="1"/>
  <c r="Q3411" i="1"/>
  <c r="O3411" i="1"/>
  <c r="P3411" i="1"/>
  <c r="R3411" i="1"/>
  <c r="S3411" i="1"/>
  <c r="Q3412" i="1"/>
  <c r="O3412" i="1"/>
  <c r="P3412" i="1"/>
  <c r="R3412" i="1"/>
  <c r="S3412" i="1"/>
  <c r="Q3413" i="1"/>
  <c r="O3413" i="1"/>
  <c r="P3413" i="1"/>
  <c r="R3413" i="1"/>
  <c r="S3413" i="1"/>
  <c r="Q3414" i="1"/>
  <c r="O3414" i="1"/>
  <c r="P3414" i="1"/>
  <c r="R3414" i="1"/>
  <c r="S3414" i="1"/>
  <c r="Q3415" i="1"/>
  <c r="O3415" i="1"/>
  <c r="P3415" i="1"/>
  <c r="R3415" i="1"/>
  <c r="S3415" i="1"/>
  <c r="Q3416" i="1"/>
  <c r="O3416" i="1"/>
  <c r="P3416" i="1"/>
  <c r="R3416" i="1"/>
  <c r="S3416" i="1"/>
  <c r="Q3417" i="1"/>
  <c r="O3417" i="1"/>
  <c r="P3417" i="1"/>
  <c r="R3417" i="1"/>
  <c r="S3417" i="1"/>
  <c r="Q3418" i="1"/>
  <c r="O3418" i="1"/>
  <c r="P3418" i="1"/>
  <c r="R3418" i="1"/>
  <c r="S3418" i="1"/>
  <c r="Q3419" i="1"/>
  <c r="O3419" i="1"/>
  <c r="P3419" i="1"/>
  <c r="R3419" i="1"/>
  <c r="S3419" i="1"/>
  <c r="Q3420" i="1"/>
  <c r="O3420" i="1"/>
  <c r="P3420" i="1"/>
  <c r="R3420" i="1"/>
  <c r="S3420" i="1"/>
  <c r="Q3421" i="1"/>
  <c r="O3421" i="1"/>
  <c r="P3421" i="1"/>
  <c r="R3421" i="1"/>
  <c r="S3421" i="1"/>
  <c r="Q3422" i="1"/>
  <c r="O3422" i="1"/>
  <c r="P3422" i="1"/>
  <c r="R3422" i="1"/>
  <c r="S3422" i="1"/>
  <c r="Q3423" i="1"/>
  <c r="O3423" i="1"/>
  <c r="P3423" i="1"/>
  <c r="R3423" i="1"/>
  <c r="S3423" i="1"/>
  <c r="Q3424" i="1"/>
  <c r="O3424" i="1"/>
  <c r="P3424" i="1"/>
  <c r="R3424" i="1"/>
  <c r="S3424" i="1"/>
  <c r="Q3425" i="1"/>
  <c r="O3425" i="1"/>
  <c r="P3425" i="1"/>
  <c r="R3425" i="1"/>
  <c r="S3425" i="1"/>
  <c r="Q3426" i="1"/>
  <c r="O3426" i="1"/>
  <c r="P3426" i="1"/>
  <c r="R3426" i="1"/>
  <c r="S3426" i="1"/>
  <c r="Q3427" i="1"/>
  <c r="O3427" i="1"/>
  <c r="P3427" i="1"/>
  <c r="R3427" i="1"/>
  <c r="S3427" i="1"/>
  <c r="Q3428" i="1"/>
  <c r="O3428" i="1"/>
  <c r="P3428" i="1"/>
  <c r="R3428" i="1"/>
  <c r="S3428" i="1"/>
  <c r="Q3429" i="1"/>
  <c r="O3429" i="1"/>
  <c r="P3429" i="1"/>
  <c r="R3429" i="1"/>
  <c r="S3429" i="1"/>
  <c r="Q3430" i="1"/>
  <c r="O3430" i="1"/>
  <c r="P3430" i="1"/>
  <c r="R3430" i="1"/>
  <c r="S3430" i="1"/>
  <c r="Q3431" i="1"/>
  <c r="O3431" i="1"/>
  <c r="P3431" i="1"/>
  <c r="R3431" i="1"/>
  <c r="S3431" i="1"/>
  <c r="Q3432" i="1"/>
  <c r="O3432" i="1"/>
  <c r="P3432" i="1"/>
  <c r="R3432" i="1"/>
  <c r="S3432" i="1"/>
  <c r="Q3433" i="1"/>
  <c r="O3433" i="1"/>
  <c r="P3433" i="1"/>
  <c r="R3433" i="1"/>
  <c r="S3433" i="1"/>
  <c r="Q3434" i="1"/>
  <c r="O3434" i="1"/>
  <c r="P3434" i="1"/>
  <c r="R3434" i="1"/>
  <c r="S3434" i="1"/>
  <c r="Q3435" i="1"/>
  <c r="O3435" i="1"/>
  <c r="P3435" i="1"/>
  <c r="R3435" i="1"/>
  <c r="S3435" i="1"/>
  <c r="Q3436" i="1"/>
  <c r="O3436" i="1"/>
  <c r="P3436" i="1"/>
  <c r="R3436" i="1"/>
  <c r="S3436" i="1"/>
  <c r="Q3437" i="1"/>
  <c r="O3437" i="1"/>
  <c r="P3437" i="1"/>
  <c r="R3437" i="1"/>
  <c r="S3437" i="1"/>
  <c r="Q3438" i="1"/>
  <c r="O3438" i="1"/>
  <c r="P3438" i="1"/>
  <c r="R3438" i="1"/>
  <c r="S3438" i="1"/>
  <c r="Q3439" i="1"/>
  <c r="O3439" i="1"/>
  <c r="P3439" i="1"/>
  <c r="R3439" i="1"/>
  <c r="S3439" i="1"/>
  <c r="Q3440" i="1"/>
  <c r="O3440" i="1"/>
  <c r="P3440" i="1"/>
  <c r="R3440" i="1"/>
  <c r="S3440" i="1"/>
  <c r="Q3441" i="1"/>
  <c r="O3441" i="1"/>
  <c r="P3441" i="1"/>
  <c r="R3441" i="1"/>
  <c r="S3441" i="1"/>
  <c r="Q3442" i="1"/>
  <c r="O3442" i="1"/>
  <c r="P3442" i="1"/>
  <c r="R3442" i="1"/>
  <c r="S3442" i="1"/>
  <c r="Q3443" i="1"/>
  <c r="O3443" i="1"/>
  <c r="P3443" i="1"/>
  <c r="R3443" i="1"/>
  <c r="S3443" i="1"/>
  <c r="Q3444" i="1"/>
  <c r="O3444" i="1"/>
  <c r="P3444" i="1"/>
  <c r="R3444" i="1"/>
  <c r="S3444" i="1"/>
  <c r="Q3445" i="1"/>
  <c r="O3445" i="1"/>
  <c r="P3445" i="1"/>
  <c r="R3445" i="1"/>
  <c r="S3445" i="1"/>
  <c r="Q3446" i="1"/>
  <c r="O3446" i="1"/>
  <c r="P3446" i="1"/>
  <c r="R3446" i="1"/>
  <c r="S3446" i="1"/>
  <c r="Q3447" i="1"/>
  <c r="O3447" i="1"/>
  <c r="P3447" i="1"/>
  <c r="R3447" i="1"/>
  <c r="S3447" i="1"/>
  <c r="Q3448" i="1"/>
  <c r="O3448" i="1"/>
  <c r="P3448" i="1"/>
  <c r="R3448" i="1"/>
  <c r="S3448" i="1"/>
  <c r="Q3449" i="1"/>
  <c r="O3449" i="1"/>
  <c r="P3449" i="1"/>
  <c r="R3449" i="1"/>
  <c r="S3449" i="1"/>
  <c r="Q3450" i="1"/>
  <c r="O3450" i="1"/>
  <c r="P3450" i="1"/>
  <c r="R3450" i="1"/>
  <c r="S3450" i="1"/>
  <c r="Q3451" i="1"/>
  <c r="O3451" i="1"/>
  <c r="P3451" i="1"/>
  <c r="R3451" i="1"/>
  <c r="S3451" i="1"/>
  <c r="Q3452" i="1"/>
  <c r="O3452" i="1"/>
  <c r="P3452" i="1"/>
  <c r="R3452" i="1"/>
  <c r="S3452" i="1"/>
  <c r="Q3453" i="1"/>
  <c r="O3453" i="1"/>
  <c r="P3453" i="1"/>
  <c r="R3453" i="1"/>
  <c r="S3453" i="1"/>
  <c r="Q3454" i="1"/>
  <c r="O3454" i="1"/>
  <c r="P3454" i="1"/>
  <c r="R3454" i="1"/>
  <c r="S3454" i="1"/>
  <c r="Q3455" i="1"/>
  <c r="O3455" i="1"/>
  <c r="P3455" i="1"/>
  <c r="R3455" i="1"/>
  <c r="S3455" i="1"/>
  <c r="Q3456" i="1"/>
  <c r="O3456" i="1"/>
  <c r="P3456" i="1"/>
  <c r="R3456" i="1"/>
  <c r="S3456" i="1"/>
  <c r="Q3457" i="1"/>
  <c r="O3457" i="1"/>
  <c r="P3457" i="1"/>
  <c r="R3457" i="1"/>
  <c r="S3457" i="1"/>
  <c r="Q3458" i="1"/>
  <c r="O3458" i="1"/>
  <c r="P3458" i="1"/>
  <c r="R3458" i="1"/>
  <c r="S3458" i="1"/>
  <c r="Q3459" i="1"/>
  <c r="O3459" i="1"/>
  <c r="P3459" i="1"/>
  <c r="R3459" i="1"/>
  <c r="S3459" i="1"/>
  <c r="Q3460" i="1"/>
  <c r="O3460" i="1"/>
  <c r="P3460" i="1"/>
  <c r="R3460" i="1"/>
  <c r="S3460" i="1"/>
  <c r="Q3461" i="1"/>
  <c r="O3461" i="1"/>
  <c r="P3461" i="1"/>
  <c r="R3461" i="1"/>
  <c r="S3461" i="1"/>
  <c r="Q3462" i="1"/>
  <c r="O3462" i="1"/>
  <c r="P3462" i="1"/>
  <c r="R3462" i="1"/>
  <c r="S3462" i="1"/>
  <c r="Q3463" i="1"/>
  <c r="O3463" i="1"/>
  <c r="P3463" i="1"/>
  <c r="R3463" i="1"/>
  <c r="S3463" i="1"/>
  <c r="Q3464" i="1"/>
  <c r="O3464" i="1"/>
  <c r="P3464" i="1"/>
  <c r="R3464" i="1"/>
  <c r="S3464" i="1"/>
  <c r="Q3465" i="1"/>
  <c r="O3465" i="1"/>
  <c r="P3465" i="1"/>
  <c r="R3465" i="1"/>
  <c r="S3465" i="1"/>
  <c r="Q3466" i="1"/>
  <c r="O3466" i="1"/>
  <c r="P3466" i="1"/>
  <c r="R3466" i="1"/>
  <c r="S3466" i="1"/>
  <c r="Q3467" i="1"/>
  <c r="O3467" i="1"/>
  <c r="P3467" i="1"/>
  <c r="R3467" i="1"/>
  <c r="S3467" i="1"/>
  <c r="Q3468" i="1"/>
  <c r="O3468" i="1"/>
  <c r="P3468" i="1"/>
  <c r="R3468" i="1"/>
  <c r="S3468" i="1"/>
  <c r="Q3469" i="1"/>
  <c r="O3469" i="1"/>
  <c r="P3469" i="1"/>
  <c r="R3469" i="1"/>
  <c r="S3469" i="1"/>
  <c r="Q3470" i="1"/>
  <c r="O3470" i="1"/>
  <c r="P3470" i="1"/>
  <c r="R3470" i="1"/>
  <c r="S3470" i="1"/>
  <c r="Q3471" i="1"/>
  <c r="O3471" i="1"/>
  <c r="P3471" i="1"/>
  <c r="R3471" i="1"/>
  <c r="S3471" i="1"/>
  <c r="Q3472" i="1"/>
  <c r="O3472" i="1"/>
  <c r="P3472" i="1"/>
  <c r="R3472" i="1"/>
  <c r="S3472" i="1"/>
  <c r="Q3473" i="1"/>
  <c r="O3473" i="1"/>
  <c r="P3473" i="1"/>
  <c r="R3473" i="1"/>
  <c r="S3473" i="1"/>
  <c r="Q3474" i="1"/>
  <c r="O3474" i="1"/>
  <c r="P3474" i="1"/>
  <c r="R3474" i="1"/>
  <c r="S3474" i="1"/>
  <c r="Q3475" i="1"/>
  <c r="O3475" i="1"/>
  <c r="P3475" i="1"/>
  <c r="R3475" i="1"/>
  <c r="S3475" i="1"/>
  <c r="Q3476" i="1"/>
  <c r="O3476" i="1"/>
  <c r="P3476" i="1"/>
  <c r="R3476" i="1"/>
  <c r="S3476" i="1"/>
  <c r="Q3477" i="1"/>
  <c r="O3477" i="1"/>
  <c r="P3477" i="1"/>
  <c r="R3477" i="1"/>
  <c r="S3477" i="1"/>
  <c r="Q3478" i="1"/>
  <c r="O3478" i="1"/>
  <c r="P3478" i="1"/>
  <c r="R3478" i="1"/>
  <c r="S3478" i="1"/>
  <c r="Q3479" i="1"/>
  <c r="O3479" i="1"/>
  <c r="P3479" i="1"/>
  <c r="R3479" i="1"/>
  <c r="S3479" i="1"/>
  <c r="Q3480" i="1"/>
  <c r="O3480" i="1"/>
  <c r="P3480" i="1"/>
  <c r="R3480" i="1"/>
  <c r="S3480" i="1"/>
  <c r="Q3481" i="1"/>
  <c r="O3481" i="1"/>
  <c r="P3481" i="1"/>
  <c r="R3481" i="1"/>
  <c r="S3481" i="1"/>
  <c r="Q3482" i="1"/>
  <c r="O3482" i="1"/>
  <c r="P3482" i="1"/>
  <c r="R3482" i="1"/>
  <c r="S3482" i="1"/>
  <c r="Q3483" i="1"/>
  <c r="O3483" i="1"/>
  <c r="P3483" i="1"/>
  <c r="R3483" i="1"/>
  <c r="S3483" i="1"/>
  <c r="Q3484" i="1"/>
  <c r="O3484" i="1"/>
  <c r="P3484" i="1"/>
  <c r="R3484" i="1"/>
  <c r="S3484" i="1"/>
  <c r="Q3485" i="1"/>
  <c r="O3485" i="1"/>
  <c r="P3485" i="1"/>
  <c r="R3485" i="1"/>
  <c r="S3485" i="1"/>
  <c r="Q3486" i="1"/>
  <c r="O3486" i="1"/>
  <c r="P3486" i="1"/>
  <c r="R3486" i="1"/>
  <c r="S3486" i="1"/>
  <c r="Q3487" i="1"/>
  <c r="O3487" i="1"/>
  <c r="P3487" i="1"/>
  <c r="R3487" i="1"/>
  <c r="S3487" i="1"/>
  <c r="Q3488" i="1"/>
  <c r="O3488" i="1"/>
  <c r="P3488" i="1"/>
  <c r="R3488" i="1"/>
  <c r="S3488" i="1"/>
  <c r="Q3489" i="1"/>
  <c r="O3489" i="1"/>
  <c r="P3489" i="1"/>
  <c r="R3489" i="1"/>
  <c r="S3489" i="1"/>
  <c r="Q3490" i="1"/>
  <c r="O3490" i="1"/>
  <c r="P3490" i="1"/>
  <c r="R3490" i="1"/>
  <c r="S3490" i="1"/>
  <c r="Q3491" i="1"/>
  <c r="O3491" i="1"/>
  <c r="P3491" i="1"/>
  <c r="R3491" i="1"/>
  <c r="S3491" i="1"/>
  <c r="Q3492" i="1"/>
  <c r="O3492" i="1"/>
  <c r="P3492" i="1"/>
  <c r="R3492" i="1"/>
  <c r="S3492" i="1"/>
  <c r="Q3493" i="1"/>
  <c r="O3493" i="1"/>
  <c r="P3493" i="1"/>
  <c r="R3493" i="1"/>
  <c r="S3493" i="1"/>
  <c r="Q3494" i="1"/>
  <c r="O3494" i="1"/>
  <c r="P3494" i="1"/>
  <c r="R3494" i="1"/>
  <c r="S3494" i="1"/>
  <c r="Q3495" i="1"/>
  <c r="O3495" i="1"/>
  <c r="P3495" i="1"/>
  <c r="R3495" i="1"/>
  <c r="S3495" i="1"/>
  <c r="Q3496" i="1"/>
  <c r="O3496" i="1"/>
  <c r="P3496" i="1"/>
  <c r="R3496" i="1"/>
  <c r="S3496" i="1"/>
  <c r="Q3497" i="1"/>
  <c r="O3497" i="1"/>
  <c r="P3497" i="1"/>
  <c r="R3497" i="1"/>
  <c r="S3497" i="1"/>
  <c r="Q3498" i="1"/>
  <c r="O3498" i="1"/>
  <c r="P3498" i="1"/>
  <c r="R3498" i="1"/>
  <c r="S3498" i="1"/>
  <c r="Q3499" i="1"/>
  <c r="O3499" i="1"/>
  <c r="P3499" i="1"/>
  <c r="R3499" i="1"/>
  <c r="S3499" i="1"/>
  <c r="Q3500" i="1"/>
  <c r="O3500" i="1"/>
  <c r="P3500" i="1"/>
  <c r="R3500" i="1"/>
  <c r="S3500" i="1"/>
  <c r="Q3501" i="1"/>
  <c r="O3501" i="1"/>
  <c r="P3501" i="1"/>
  <c r="R3501" i="1"/>
  <c r="S3501" i="1"/>
  <c r="Q3502" i="1"/>
  <c r="O3502" i="1"/>
  <c r="P3502" i="1"/>
  <c r="R3502" i="1"/>
  <c r="S3502" i="1"/>
  <c r="Q3503" i="1"/>
  <c r="O3503" i="1"/>
  <c r="P3503" i="1"/>
  <c r="R3503" i="1"/>
  <c r="S3503" i="1"/>
  <c r="Q3504" i="1"/>
  <c r="O3504" i="1"/>
  <c r="P3504" i="1"/>
  <c r="R3504" i="1"/>
  <c r="S3504" i="1"/>
  <c r="Q3505" i="1"/>
  <c r="O3505" i="1"/>
  <c r="P3505" i="1"/>
  <c r="R3505" i="1"/>
  <c r="S3505" i="1"/>
  <c r="Q3506" i="1"/>
  <c r="O3506" i="1"/>
  <c r="P3506" i="1"/>
  <c r="R3506" i="1"/>
  <c r="S3506" i="1"/>
  <c r="Q3507" i="1"/>
  <c r="O3507" i="1"/>
  <c r="P3507" i="1"/>
  <c r="R3507" i="1"/>
  <c r="S3507" i="1"/>
  <c r="Q3508" i="1"/>
  <c r="O3508" i="1"/>
  <c r="P3508" i="1"/>
  <c r="R3508" i="1"/>
  <c r="S3508" i="1"/>
  <c r="Q3509" i="1"/>
  <c r="O3509" i="1"/>
  <c r="P3509" i="1"/>
  <c r="R3509" i="1"/>
  <c r="S3509" i="1"/>
  <c r="Q3510" i="1"/>
  <c r="O3510" i="1"/>
  <c r="P3510" i="1"/>
  <c r="R3510" i="1"/>
  <c r="S3510" i="1"/>
  <c r="Q3511" i="1"/>
  <c r="O3511" i="1"/>
  <c r="P3511" i="1"/>
  <c r="R3511" i="1"/>
  <c r="S3511" i="1"/>
  <c r="Q3512" i="1"/>
  <c r="O3512" i="1"/>
  <c r="P3512" i="1"/>
  <c r="R3512" i="1"/>
  <c r="S3512" i="1"/>
  <c r="Q3513" i="1"/>
  <c r="O3513" i="1"/>
  <c r="P3513" i="1"/>
  <c r="R3513" i="1"/>
  <c r="S3513" i="1"/>
  <c r="Q3514" i="1"/>
  <c r="O3514" i="1"/>
  <c r="P3514" i="1"/>
  <c r="R3514" i="1"/>
  <c r="S3514" i="1"/>
  <c r="Q3515" i="1"/>
  <c r="O3515" i="1"/>
  <c r="P3515" i="1"/>
  <c r="R3515" i="1"/>
  <c r="S3515" i="1"/>
  <c r="Q3516" i="1"/>
  <c r="O3516" i="1"/>
  <c r="P3516" i="1"/>
  <c r="R3516" i="1"/>
  <c r="S3516" i="1"/>
  <c r="Q3517" i="1"/>
  <c r="O3517" i="1"/>
  <c r="P3517" i="1"/>
  <c r="R3517" i="1"/>
  <c r="S3517" i="1"/>
  <c r="Q3518" i="1"/>
  <c r="O3518" i="1"/>
  <c r="P3518" i="1"/>
  <c r="R3518" i="1"/>
  <c r="S3518" i="1"/>
  <c r="Q3519" i="1"/>
  <c r="O3519" i="1"/>
  <c r="P3519" i="1"/>
  <c r="R3519" i="1"/>
  <c r="S3519" i="1"/>
  <c r="Q3520" i="1"/>
  <c r="O3520" i="1"/>
  <c r="P3520" i="1"/>
  <c r="R3520" i="1"/>
  <c r="S3520" i="1"/>
  <c r="Q3521" i="1"/>
  <c r="O3521" i="1"/>
  <c r="P3521" i="1"/>
  <c r="R3521" i="1"/>
  <c r="S3521" i="1"/>
  <c r="Q3522" i="1"/>
  <c r="O3522" i="1"/>
  <c r="P3522" i="1"/>
  <c r="R3522" i="1"/>
  <c r="S3522" i="1"/>
  <c r="Q3523" i="1"/>
  <c r="O3523" i="1"/>
  <c r="P3523" i="1"/>
  <c r="R3523" i="1"/>
  <c r="S3523" i="1"/>
  <c r="Q3524" i="1"/>
  <c r="O3524" i="1"/>
  <c r="P3524" i="1"/>
  <c r="R3524" i="1"/>
  <c r="S3524" i="1"/>
  <c r="Q3525" i="1"/>
  <c r="O3525" i="1"/>
  <c r="P3525" i="1"/>
  <c r="R3525" i="1"/>
  <c r="S3525" i="1"/>
  <c r="Q3526" i="1"/>
  <c r="O3526" i="1"/>
  <c r="P3526" i="1"/>
  <c r="R3526" i="1"/>
  <c r="S3526" i="1"/>
  <c r="Q3527" i="1"/>
  <c r="O3527" i="1"/>
  <c r="P3527" i="1"/>
  <c r="R3527" i="1"/>
  <c r="S3527" i="1"/>
  <c r="Q3528" i="1"/>
  <c r="O3528" i="1"/>
  <c r="P3528" i="1"/>
  <c r="R3528" i="1"/>
  <c r="S3528" i="1"/>
  <c r="Q3529" i="1"/>
  <c r="O3529" i="1"/>
  <c r="P3529" i="1"/>
  <c r="R3529" i="1"/>
  <c r="S3529" i="1"/>
  <c r="Q3530" i="1"/>
  <c r="O3530" i="1"/>
  <c r="P3530" i="1"/>
  <c r="R3530" i="1"/>
  <c r="S3530" i="1"/>
  <c r="Q3531" i="1"/>
  <c r="O3531" i="1"/>
  <c r="P3531" i="1"/>
  <c r="R3531" i="1"/>
  <c r="S3531" i="1"/>
  <c r="Q3532" i="1"/>
  <c r="O3532" i="1"/>
  <c r="P3532" i="1"/>
  <c r="R3532" i="1"/>
  <c r="S3532" i="1"/>
  <c r="Q3533" i="1"/>
  <c r="O3533" i="1"/>
  <c r="P3533" i="1"/>
  <c r="R3533" i="1"/>
  <c r="S3533" i="1"/>
  <c r="Q3534" i="1"/>
  <c r="O3534" i="1"/>
  <c r="P3534" i="1"/>
  <c r="R3534" i="1"/>
  <c r="S3534" i="1"/>
  <c r="Q3535" i="1"/>
  <c r="O3535" i="1"/>
  <c r="P3535" i="1"/>
  <c r="R3535" i="1"/>
  <c r="S3535" i="1"/>
  <c r="Q3536" i="1"/>
  <c r="O3536" i="1"/>
  <c r="P3536" i="1"/>
  <c r="R3536" i="1"/>
  <c r="S3536" i="1"/>
  <c r="Q3537" i="1"/>
  <c r="O3537" i="1"/>
  <c r="P3537" i="1"/>
  <c r="R3537" i="1"/>
  <c r="S3537" i="1"/>
  <c r="Q3538" i="1"/>
  <c r="O3538" i="1"/>
  <c r="P3538" i="1"/>
  <c r="R3538" i="1"/>
  <c r="S3538" i="1"/>
  <c r="Q3539" i="1"/>
  <c r="O3539" i="1"/>
  <c r="P3539" i="1"/>
  <c r="R3539" i="1"/>
  <c r="S3539" i="1"/>
  <c r="Q3540" i="1"/>
  <c r="O3540" i="1"/>
  <c r="P3540" i="1"/>
  <c r="R3540" i="1"/>
  <c r="S3540" i="1"/>
  <c r="Q3541" i="1"/>
  <c r="O3541" i="1"/>
  <c r="P3541" i="1"/>
  <c r="R3541" i="1"/>
  <c r="S3541" i="1"/>
  <c r="Q3542" i="1"/>
  <c r="O3542" i="1"/>
  <c r="P3542" i="1"/>
  <c r="R3542" i="1"/>
  <c r="S3542" i="1"/>
  <c r="Q3543" i="1"/>
  <c r="O3543" i="1"/>
  <c r="P3543" i="1"/>
  <c r="R3543" i="1"/>
  <c r="S3543" i="1"/>
  <c r="Q3544" i="1"/>
  <c r="O3544" i="1"/>
  <c r="P3544" i="1"/>
  <c r="R3544" i="1"/>
  <c r="S3544" i="1"/>
  <c r="Q3545" i="1"/>
  <c r="O3545" i="1"/>
  <c r="P3545" i="1"/>
  <c r="R3545" i="1"/>
  <c r="S3545" i="1"/>
  <c r="Q3546" i="1"/>
  <c r="O3546" i="1"/>
  <c r="P3546" i="1"/>
  <c r="R3546" i="1"/>
  <c r="S3546" i="1"/>
  <c r="Q3547" i="1"/>
  <c r="O3547" i="1"/>
  <c r="P3547" i="1"/>
  <c r="R3547" i="1"/>
  <c r="S3547" i="1"/>
  <c r="Q3548" i="1"/>
  <c r="O3548" i="1"/>
  <c r="P3548" i="1"/>
  <c r="R3548" i="1"/>
  <c r="S3548" i="1"/>
  <c r="Q3549" i="1"/>
  <c r="O3549" i="1"/>
  <c r="P3549" i="1"/>
  <c r="R3549" i="1"/>
  <c r="S3549" i="1"/>
  <c r="Q3550" i="1"/>
  <c r="O3550" i="1"/>
  <c r="P3550" i="1"/>
  <c r="R3550" i="1"/>
  <c r="S3550" i="1"/>
  <c r="Q3551" i="1"/>
  <c r="O3551" i="1"/>
  <c r="P3551" i="1"/>
  <c r="R3551" i="1"/>
  <c r="S3551" i="1"/>
  <c r="Q3552" i="1"/>
  <c r="O3552" i="1"/>
  <c r="P3552" i="1"/>
  <c r="R3552" i="1"/>
  <c r="S3552" i="1"/>
  <c r="Q3553" i="1"/>
  <c r="O3553" i="1"/>
  <c r="P3553" i="1"/>
  <c r="R3553" i="1"/>
  <c r="S3553" i="1"/>
  <c r="Q3554" i="1"/>
  <c r="O3554" i="1"/>
  <c r="P3554" i="1"/>
  <c r="R3554" i="1"/>
  <c r="S3554" i="1"/>
  <c r="Q3555" i="1"/>
  <c r="O3555" i="1"/>
  <c r="P3555" i="1"/>
  <c r="R3555" i="1"/>
  <c r="S3555" i="1"/>
  <c r="Q3556" i="1"/>
  <c r="O3556" i="1"/>
  <c r="P3556" i="1"/>
  <c r="R3556" i="1"/>
  <c r="S3556" i="1"/>
  <c r="Q3557" i="1"/>
  <c r="O3557" i="1"/>
  <c r="P3557" i="1"/>
  <c r="R3557" i="1"/>
  <c r="S3557" i="1"/>
  <c r="Q3558" i="1"/>
  <c r="O3558" i="1"/>
  <c r="P3558" i="1"/>
  <c r="R3558" i="1"/>
  <c r="S3558" i="1"/>
  <c r="Q3559" i="1"/>
  <c r="O3559" i="1"/>
  <c r="P3559" i="1"/>
  <c r="R3559" i="1"/>
  <c r="S3559" i="1"/>
  <c r="Q3560" i="1"/>
  <c r="O3560" i="1"/>
  <c r="P3560" i="1"/>
  <c r="R3560" i="1"/>
  <c r="S3560" i="1"/>
  <c r="Q3561" i="1"/>
  <c r="O3561" i="1"/>
  <c r="P3561" i="1"/>
  <c r="R3561" i="1"/>
  <c r="S3561" i="1"/>
  <c r="Q3562" i="1"/>
  <c r="O3562" i="1"/>
  <c r="P3562" i="1"/>
  <c r="R3562" i="1"/>
  <c r="S3562" i="1"/>
  <c r="Q3563" i="1"/>
  <c r="O3563" i="1"/>
  <c r="P3563" i="1"/>
  <c r="R3563" i="1"/>
  <c r="S3563" i="1"/>
  <c r="Q3564" i="1"/>
  <c r="O3564" i="1"/>
  <c r="P3564" i="1"/>
  <c r="R3564" i="1"/>
  <c r="S3564" i="1"/>
  <c r="Q3565" i="1"/>
  <c r="O3565" i="1"/>
  <c r="P3565" i="1"/>
  <c r="R3565" i="1"/>
  <c r="S3565" i="1"/>
  <c r="Q3566" i="1"/>
  <c r="O3566" i="1"/>
  <c r="P3566" i="1"/>
  <c r="R3566" i="1"/>
  <c r="S3566" i="1"/>
  <c r="Q3567" i="1"/>
  <c r="O3567" i="1"/>
  <c r="P3567" i="1"/>
  <c r="R3567" i="1"/>
  <c r="S3567" i="1"/>
  <c r="Q3568" i="1"/>
  <c r="O3568" i="1"/>
  <c r="P3568" i="1"/>
  <c r="R3568" i="1"/>
  <c r="S3568" i="1"/>
  <c r="Q3569" i="1"/>
  <c r="O3569" i="1"/>
  <c r="P3569" i="1"/>
  <c r="R3569" i="1"/>
  <c r="S3569" i="1"/>
  <c r="Q3570" i="1"/>
  <c r="O3570" i="1"/>
  <c r="P3570" i="1"/>
  <c r="R3570" i="1"/>
  <c r="S3570" i="1"/>
  <c r="Q3571" i="1"/>
  <c r="O3571" i="1"/>
  <c r="P3571" i="1"/>
  <c r="R3571" i="1"/>
  <c r="S3571" i="1"/>
  <c r="Q3572" i="1"/>
  <c r="O3572" i="1"/>
  <c r="P3572" i="1"/>
  <c r="R3572" i="1"/>
  <c r="S3572" i="1"/>
  <c r="Q3573" i="1"/>
  <c r="O3573" i="1"/>
  <c r="P3573" i="1"/>
  <c r="R3573" i="1"/>
  <c r="S3573" i="1"/>
  <c r="Q3574" i="1"/>
  <c r="O3574" i="1"/>
  <c r="P3574" i="1"/>
  <c r="R3574" i="1"/>
  <c r="S3574" i="1"/>
  <c r="Q3575" i="1"/>
  <c r="O3575" i="1"/>
  <c r="P3575" i="1"/>
  <c r="R3575" i="1"/>
  <c r="S3575" i="1"/>
  <c r="Q3576" i="1"/>
  <c r="O3576" i="1"/>
  <c r="P3576" i="1"/>
  <c r="R3576" i="1"/>
  <c r="S3576" i="1"/>
  <c r="Q3577" i="1"/>
  <c r="O3577" i="1"/>
  <c r="P3577" i="1"/>
  <c r="R3577" i="1"/>
  <c r="S3577" i="1"/>
  <c r="Q3578" i="1"/>
  <c r="O3578" i="1"/>
  <c r="P3578" i="1"/>
  <c r="R3578" i="1"/>
  <c r="S3578" i="1"/>
  <c r="Q3579" i="1"/>
  <c r="O3579" i="1"/>
  <c r="P3579" i="1"/>
  <c r="R3579" i="1"/>
  <c r="S3579" i="1"/>
  <c r="Q3580" i="1"/>
  <c r="O3580" i="1"/>
  <c r="P3580" i="1"/>
  <c r="R3580" i="1"/>
  <c r="S3580" i="1"/>
  <c r="Q3581" i="1"/>
  <c r="O3581" i="1"/>
  <c r="P3581" i="1"/>
  <c r="R3581" i="1"/>
  <c r="S3581" i="1"/>
  <c r="Q3582" i="1"/>
  <c r="O3582" i="1"/>
  <c r="P3582" i="1"/>
  <c r="R3582" i="1"/>
  <c r="S3582" i="1"/>
  <c r="Q3583" i="1"/>
  <c r="O3583" i="1"/>
  <c r="P3583" i="1"/>
  <c r="R3583" i="1"/>
  <c r="S3583" i="1"/>
  <c r="Q3584" i="1"/>
  <c r="O3584" i="1"/>
  <c r="P3584" i="1"/>
  <c r="R3584" i="1"/>
  <c r="S3584" i="1"/>
  <c r="Q3585" i="1"/>
  <c r="O3585" i="1"/>
  <c r="P3585" i="1"/>
  <c r="R3585" i="1"/>
  <c r="S3585" i="1"/>
  <c r="Q3586" i="1"/>
  <c r="O3586" i="1"/>
  <c r="P3586" i="1"/>
  <c r="R3586" i="1"/>
  <c r="S3586" i="1"/>
  <c r="Q3587" i="1"/>
  <c r="O3587" i="1"/>
  <c r="P3587" i="1"/>
  <c r="R3587" i="1"/>
  <c r="S3587" i="1"/>
  <c r="Q3588" i="1"/>
  <c r="O3588" i="1"/>
  <c r="P3588" i="1"/>
  <c r="R3588" i="1"/>
  <c r="S3588" i="1"/>
  <c r="Q3589" i="1"/>
  <c r="O3589" i="1"/>
  <c r="P3589" i="1"/>
  <c r="R3589" i="1"/>
  <c r="S3589" i="1"/>
  <c r="Q3590" i="1"/>
  <c r="O3590" i="1"/>
  <c r="P3590" i="1"/>
  <c r="R3590" i="1"/>
  <c r="S3590" i="1"/>
  <c r="Q3591" i="1"/>
  <c r="O3591" i="1"/>
  <c r="P3591" i="1"/>
  <c r="R3591" i="1"/>
  <c r="S3591" i="1"/>
  <c r="Q3592" i="1"/>
  <c r="O3592" i="1"/>
  <c r="P3592" i="1"/>
  <c r="R3592" i="1"/>
  <c r="S3592" i="1"/>
  <c r="Q3593" i="1"/>
  <c r="O3593" i="1"/>
  <c r="P3593" i="1"/>
  <c r="R3593" i="1"/>
  <c r="S3593" i="1"/>
  <c r="Q3594" i="1"/>
  <c r="O3594" i="1"/>
  <c r="P3594" i="1"/>
  <c r="R3594" i="1"/>
  <c r="S3594" i="1"/>
  <c r="Q3595" i="1"/>
  <c r="O3595" i="1"/>
  <c r="P3595" i="1"/>
  <c r="R3595" i="1"/>
  <c r="S3595" i="1"/>
  <c r="Q3596" i="1"/>
  <c r="O3596" i="1"/>
  <c r="P3596" i="1"/>
  <c r="R3596" i="1"/>
  <c r="S3596" i="1"/>
  <c r="Q3597" i="1"/>
  <c r="O3597" i="1"/>
  <c r="P3597" i="1"/>
  <c r="R3597" i="1"/>
  <c r="S3597" i="1"/>
  <c r="Q3598" i="1"/>
  <c r="O3598" i="1"/>
  <c r="P3598" i="1"/>
  <c r="R3598" i="1"/>
  <c r="S3598" i="1"/>
  <c r="Q3599" i="1"/>
  <c r="O3599" i="1"/>
  <c r="P3599" i="1"/>
  <c r="R3599" i="1"/>
  <c r="S3599" i="1"/>
  <c r="Q3600" i="1"/>
  <c r="O3600" i="1"/>
  <c r="P3600" i="1"/>
  <c r="R3600" i="1"/>
  <c r="S3600" i="1"/>
  <c r="Q3601" i="1"/>
  <c r="O3601" i="1"/>
  <c r="P3601" i="1"/>
  <c r="R3601" i="1"/>
  <c r="S3601" i="1"/>
  <c r="Q3602" i="1"/>
  <c r="O3602" i="1"/>
  <c r="P3602" i="1"/>
  <c r="R3602" i="1"/>
  <c r="S3602" i="1"/>
  <c r="Q3603" i="1"/>
  <c r="O3603" i="1"/>
  <c r="P3603" i="1"/>
  <c r="R3603" i="1"/>
  <c r="S3603" i="1"/>
  <c r="S3" i="1"/>
  <c r="R3" i="1"/>
  <c r="Q3" i="1"/>
  <c r="N4" i="1"/>
  <c r="N5" i="1"/>
  <c r="N6" i="1"/>
  <c r="N8" i="1"/>
  <c r="N10" i="1"/>
  <c r="N18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4" i="1"/>
  <c r="N35" i="1"/>
  <c r="N37" i="1"/>
  <c r="N39" i="1"/>
  <c r="N40" i="1"/>
  <c r="N41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1" i="1"/>
  <c r="N62" i="1"/>
  <c r="N63" i="1"/>
  <c r="N64" i="1"/>
  <c r="N65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90" i="1"/>
  <c r="N92" i="1"/>
  <c r="N93" i="1"/>
  <c r="N94" i="1"/>
  <c r="N97" i="1"/>
  <c r="N98" i="1"/>
  <c r="N99" i="1"/>
  <c r="N100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9" i="1"/>
  <c r="N151" i="1"/>
  <c r="N152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8" i="1"/>
  <c r="N189" i="1"/>
  <c r="N191" i="1"/>
  <c r="N193" i="1"/>
  <c r="N194" i="1"/>
  <c r="N195" i="1"/>
  <c r="N196" i="1"/>
  <c r="N197" i="1"/>
  <c r="N199" i="1"/>
  <c r="N200" i="1"/>
  <c r="N201" i="1"/>
  <c r="N202" i="1"/>
  <c r="N203" i="1"/>
  <c r="N205" i="1"/>
  <c r="N206" i="1"/>
  <c r="N207" i="1"/>
  <c r="N208" i="1"/>
  <c r="N209" i="1"/>
  <c r="N212" i="1"/>
  <c r="N214" i="1"/>
  <c r="N216" i="1"/>
  <c r="N220" i="1"/>
  <c r="N221" i="1"/>
  <c r="N222" i="1"/>
  <c r="N224" i="1"/>
  <c r="N226" i="1"/>
  <c r="N227" i="1"/>
  <c r="N228" i="1"/>
  <c r="N229" i="1"/>
  <c r="N230" i="1"/>
  <c r="N232" i="1"/>
  <c r="N233" i="1"/>
  <c r="N234" i="1"/>
  <c r="N238" i="1"/>
  <c r="N239" i="1"/>
  <c r="N240" i="1"/>
  <c r="N241" i="1"/>
  <c r="N243" i="1"/>
  <c r="N244" i="1"/>
  <c r="N246" i="1"/>
  <c r="N247" i="1"/>
  <c r="N248" i="1"/>
  <c r="N250" i="1"/>
  <c r="N251" i="1"/>
  <c r="N252" i="1"/>
  <c r="N253" i="1"/>
  <c r="N254" i="1"/>
  <c r="N255" i="1"/>
  <c r="N257" i="1"/>
  <c r="N258" i="1"/>
  <c r="N259" i="1"/>
  <c r="N260" i="1"/>
  <c r="N261" i="1"/>
  <c r="N262" i="1"/>
  <c r="N265" i="1"/>
  <c r="N266" i="1"/>
  <c r="N267" i="1"/>
  <c r="N269" i="1"/>
  <c r="N271" i="1"/>
  <c r="N272" i="1"/>
  <c r="N273" i="1"/>
  <c r="N274" i="1"/>
  <c r="N275" i="1"/>
  <c r="N276" i="1"/>
  <c r="N277" i="1"/>
  <c r="N279" i="1"/>
  <c r="N280" i="1"/>
  <c r="N281" i="1"/>
  <c r="N282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1" i="1"/>
  <c r="N303" i="1"/>
  <c r="N306" i="1"/>
  <c r="N307" i="1"/>
  <c r="N310" i="1"/>
  <c r="N311" i="1"/>
  <c r="N312" i="1"/>
  <c r="N313" i="1"/>
  <c r="N314" i="1"/>
  <c r="N315" i="1"/>
  <c r="N316" i="1"/>
  <c r="N317" i="1"/>
  <c r="N319" i="1"/>
  <c r="N320" i="1"/>
  <c r="N322" i="1"/>
  <c r="N323" i="1"/>
  <c r="N324" i="1"/>
  <c r="N329" i="1"/>
  <c r="N333" i="1"/>
  <c r="N334" i="1"/>
  <c r="N335" i="1"/>
  <c r="N336" i="1"/>
  <c r="N337" i="1"/>
  <c r="N338" i="1"/>
  <c r="N339" i="1"/>
  <c r="N340" i="1"/>
  <c r="N341" i="1"/>
  <c r="N342" i="1"/>
  <c r="N344" i="1"/>
  <c r="N345" i="1"/>
  <c r="N346" i="1"/>
  <c r="N347" i="1"/>
  <c r="N348" i="1"/>
  <c r="N354" i="1"/>
  <c r="N355" i="1"/>
  <c r="N357" i="1"/>
  <c r="N360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8" i="1"/>
  <c r="N379" i="1"/>
  <c r="N382" i="1"/>
  <c r="N383" i="1"/>
  <c r="N384" i="1"/>
  <c r="N385" i="1"/>
  <c r="N386" i="1"/>
  <c r="N387" i="1"/>
  <c r="N388" i="1"/>
  <c r="N389" i="1"/>
  <c r="N390" i="1"/>
  <c r="N393" i="1"/>
  <c r="N394" i="1"/>
  <c r="N397" i="1"/>
  <c r="N398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8" i="1"/>
  <c r="N423" i="1"/>
  <c r="N426" i="1"/>
  <c r="N431" i="1"/>
  <c r="N432" i="1"/>
  <c r="N433" i="1"/>
  <c r="N434" i="1"/>
  <c r="N435" i="1"/>
  <c r="N441" i="1"/>
  <c r="N444" i="1"/>
  <c r="N452" i="1"/>
  <c r="N453" i="1"/>
  <c r="N454" i="1"/>
  <c r="N455" i="1"/>
  <c r="N456" i="1"/>
  <c r="N458" i="1"/>
  <c r="N459" i="1"/>
  <c r="N460" i="1"/>
  <c r="N461" i="1"/>
  <c r="N462" i="1"/>
  <c r="N464" i="1"/>
  <c r="N465" i="1"/>
  <c r="N466" i="1"/>
  <c r="N467" i="1"/>
  <c r="N469" i="1"/>
  <c r="N471" i="1"/>
  <c r="N473" i="1"/>
  <c r="N479" i="1"/>
  <c r="N484" i="1"/>
  <c r="N485" i="1"/>
  <c r="N486" i="1"/>
  <c r="N488" i="1"/>
  <c r="N491" i="1"/>
  <c r="N492" i="1"/>
  <c r="N493" i="1"/>
  <c r="N494" i="1"/>
  <c r="N495" i="1"/>
  <c r="N496" i="1"/>
  <c r="N497" i="1"/>
  <c r="N510" i="1"/>
  <c r="N512" i="1"/>
  <c r="N513" i="1"/>
  <c r="N516" i="1"/>
  <c r="N518" i="1"/>
  <c r="N519" i="1"/>
  <c r="N520" i="1"/>
  <c r="N521" i="1"/>
  <c r="N522" i="1"/>
  <c r="N523" i="1"/>
  <c r="N525" i="1"/>
  <c r="N526" i="1"/>
  <c r="N527" i="1"/>
  <c r="N528" i="1"/>
  <c r="N529" i="1"/>
  <c r="N531" i="1"/>
  <c r="N532" i="1"/>
  <c r="N534" i="1"/>
  <c r="N540" i="1"/>
  <c r="N541" i="1"/>
  <c r="N543" i="1"/>
  <c r="N544" i="1"/>
  <c r="N545" i="1"/>
  <c r="N546" i="1"/>
  <c r="N547" i="1"/>
  <c r="N548" i="1"/>
  <c r="N549" i="1"/>
  <c r="N550" i="1"/>
  <c r="N552" i="1"/>
  <c r="N554" i="1"/>
  <c r="N556" i="1"/>
  <c r="N558" i="1"/>
  <c r="N559" i="1"/>
  <c r="N561" i="1"/>
  <c r="N562" i="1"/>
  <c r="N563" i="1"/>
  <c r="N565" i="1"/>
  <c r="N566" i="1"/>
  <c r="N567" i="1"/>
  <c r="N568" i="1"/>
  <c r="N569" i="1"/>
  <c r="N570" i="1"/>
  <c r="N572" i="1"/>
  <c r="N573" i="1"/>
  <c r="N575" i="1"/>
  <c r="N578" i="1"/>
  <c r="N579" i="1"/>
  <c r="N580" i="1"/>
  <c r="N581" i="1"/>
  <c r="N584" i="1"/>
  <c r="N585" i="1"/>
  <c r="N586" i="1"/>
  <c r="N589" i="1"/>
  <c r="N591" i="1"/>
  <c r="N592" i="1"/>
  <c r="N595" i="1"/>
  <c r="N597" i="1"/>
  <c r="N598" i="1"/>
  <c r="N601" i="1"/>
  <c r="N602" i="1"/>
  <c r="N603" i="1"/>
  <c r="N608" i="1"/>
  <c r="N609" i="1"/>
  <c r="N612" i="1"/>
  <c r="N613" i="1"/>
  <c r="N614" i="1"/>
  <c r="N615" i="1"/>
  <c r="N616" i="1"/>
  <c r="N617" i="1"/>
  <c r="N618" i="1"/>
  <c r="N619" i="1"/>
  <c r="N620" i="1"/>
  <c r="N622" i="1"/>
  <c r="N624" i="1"/>
  <c r="N625" i="1"/>
  <c r="N628" i="1"/>
  <c r="N629" i="1"/>
  <c r="N630" i="1"/>
  <c r="N631" i="1"/>
  <c r="N632" i="1"/>
  <c r="N633" i="1"/>
  <c r="N635" i="1"/>
  <c r="N641" i="1"/>
  <c r="N646" i="1"/>
  <c r="N647" i="1"/>
  <c r="N649" i="1"/>
  <c r="N652" i="1"/>
  <c r="N653" i="1"/>
  <c r="N654" i="1"/>
  <c r="N655" i="1"/>
  <c r="N656" i="1"/>
  <c r="N661" i="1"/>
  <c r="N662" i="1"/>
  <c r="N663" i="1"/>
  <c r="N664" i="1"/>
  <c r="N667" i="1"/>
  <c r="N668" i="1"/>
  <c r="N673" i="1"/>
  <c r="N674" i="1"/>
  <c r="N675" i="1"/>
  <c r="N677" i="1"/>
  <c r="N679" i="1"/>
  <c r="N680" i="1"/>
  <c r="N682" i="1"/>
  <c r="N683" i="1"/>
  <c r="N684" i="1"/>
  <c r="N685" i="1"/>
  <c r="N687" i="1"/>
  <c r="N688" i="1"/>
  <c r="N689" i="1"/>
  <c r="N690" i="1"/>
  <c r="N692" i="1"/>
  <c r="N693" i="1"/>
  <c r="N694" i="1"/>
  <c r="N695" i="1"/>
  <c r="N696" i="1"/>
  <c r="N697" i="1"/>
  <c r="N698" i="1"/>
  <c r="N699" i="1"/>
  <c r="N700" i="1"/>
  <c r="N701" i="1"/>
  <c r="N702" i="1"/>
  <c r="N704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1" i="1"/>
  <c r="N722" i="1"/>
  <c r="N723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5" i="1"/>
  <c r="N746" i="1"/>
  <c r="N747" i="1"/>
  <c r="N749" i="1"/>
  <c r="N751" i="1"/>
  <c r="N753" i="1"/>
  <c r="N755" i="1"/>
  <c r="N757" i="1"/>
  <c r="N758" i="1"/>
  <c r="N759" i="1"/>
  <c r="N760" i="1"/>
  <c r="N761" i="1"/>
  <c r="N763" i="1"/>
  <c r="N764" i="1"/>
  <c r="N765" i="1"/>
  <c r="N766" i="1"/>
  <c r="N767" i="1"/>
  <c r="N768" i="1"/>
  <c r="N770" i="1"/>
  <c r="N774" i="1"/>
  <c r="N775" i="1"/>
  <c r="N776" i="1"/>
  <c r="N778" i="1"/>
  <c r="N780" i="1"/>
  <c r="N782" i="1"/>
  <c r="N783" i="1"/>
  <c r="N784" i="1"/>
  <c r="N785" i="1"/>
  <c r="N786" i="1"/>
  <c r="N787" i="1"/>
  <c r="N788" i="1"/>
  <c r="N789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4" i="1"/>
  <c r="N805" i="1"/>
  <c r="N807" i="1"/>
  <c r="N808" i="1"/>
  <c r="N809" i="1"/>
  <c r="N810" i="1"/>
  <c r="N811" i="1"/>
  <c r="N812" i="1"/>
  <c r="N814" i="1"/>
  <c r="N816" i="1"/>
  <c r="N817" i="1"/>
  <c r="N818" i="1"/>
  <c r="N819" i="1"/>
  <c r="N820" i="1"/>
  <c r="N821" i="1"/>
  <c r="N826" i="1"/>
  <c r="N827" i="1"/>
  <c r="N832" i="1"/>
  <c r="N833" i="1"/>
  <c r="N834" i="1"/>
  <c r="N836" i="1"/>
  <c r="N838" i="1"/>
  <c r="N839" i="1"/>
  <c r="N840" i="1"/>
  <c r="N841" i="1"/>
  <c r="N842" i="1"/>
  <c r="N847" i="1"/>
  <c r="N848" i="1"/>
  <c r="N849" i="1"/>
  <c r="N853" i="1"/>
  <c r="N854" i="1"/>
  <c r="N855" i="1"/>
  <c r="N856" i="1"/>
  <c r="N858" i="1"/>
  <c r="N859" i="1"/>
  <c r="N860" i="1"/>
  <c r="N861" i="1"/>
  <c r="N866" i="1"/>
  <c r="N867" i="1"/>
  <c r="N872" i="1"/>
  <c r="N873" i="1"/>
  <c r="N878" i="1"/>
  <c r="N879" i="1"/>
  <c r="N882" i="1"/>
  <c r="N884" i="1"/>
  <c r="N886" i="1"/>
  <c r="N888" i="1"/>
  <c r="N890" i="1"/>
  <c r="N891" i="1"/>
  <c r="N892" i="1"/>
  <c r="N893" i="1"/>
  <c r="N895" i="1"/>
  <c r="N898" i="1"/>
  <c r="N899" i="1"/>
  <c r="N904" i="1"/>
  <c r="N905" i="1"/>
  <c r="N907" i="1"/>
  <c r="N909" i="1"/>
  <c r="N917" i="1"/>
  <c r="N918" i="1"/>
  <c r="N920" i="1"/>
  <c r="N922" i="1"/>
  <c r="N924" i="1"/>
  <c r="N925" i="1"/>
  <c r="N926" i="1"/>
  <c r="N928" i="1"/>
  <c r="N929" i="1"/>
  <c r="N930" i="1"/>
  <c r="N931" i="1"/>
  <c r="N935" i="1"/>
  <c r="N936" i="1"/>
  <c r="N937" i="1"/>
  <c r="N938" i="1"/>
  <c r="N939" i="1"/>
  <c r="N940" i="1"/>
  <c r="N944" i="1"/>
  <c r="N945" i="1"/>
  <c r="N947" i="1"/>
  <c r="N948" i="1"/>
  <c r="N950" i="1"/>
  <c r="N951" i="1"/>
  <c r="N954" i="1"/>
  <c r="N956" i="1"/>
  <c r="N957" i="1"/>
  <c r="N958" i="1"/>
  <c r="N959" i="1"/>
  <c r="N960" i="1"/>
  <c r="N961" i="1"/>
  <c r="N963" i="1"/>
  <c r="N965" i="1"/>
  <c r="N966" i="1"/>
  <c r="N968" i="1"/>
  <c r="N969" i="1"/>
  <c r="N970" i="1"/>
  <c r="N971" i="1"/>
  <c r="N973" i="1"/>
  <c r="N974" i="1"/>
  <c r="N975" i="1"/>
  <c r="N976" i="1"/>
  <c r="N979" i="1"/>
  <c r="N980" i="1"/>
  <c r="N981" i="1"/>
  <c r="N982" i="1"/>
  <c r="N983" i="1"/>
  <c r="N984" i="1"/>
  <c r="N985" i="1"/>
  <c r="N986" i="1"/>
  <c r="N987" i="1"/>
  <c r="N988" i="1"/>
  <c r="N989" i="1"/>
  <c r="N993" i="1"/>
  <c r="N994" i="1"/>
  <c r="N995" i="1"/>
  <c r="N996" i="1"/>
  <c r="N997" i="1"/>
  <c r="N999" i="1"/>
  <c r="N1000" i="1"/>
  <c r="N1003" i="1"/>
  <c r="N1004" i="1"/>
  <c r="N1005" i="1"/>
  <c r="N1006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1" i="1"/>
  <c r="N1033" i="1"/>
  <c r="N1035" i="1"/>
  <c r="N1036" i="1"/>
  <c r="N1037" i="1"/>
  <c r="N1038" i="1"/>
  <c r="N1039" i="1"/>
  <c r="N1040" i="1"/>
  <c r="N1041" i="1"/>
  <c r="N1042" i="1"/>
  <c r="N1043" i="1"/>
  <c r="N1044" i="1"/>
  <c r="N1045" i="1"/>
  <c r="N1047" i="1"/>
  <c r="N1048" i="1"/>
  <c r="N1049" i="1"/>
  <c r="N1050" i="1"/>
  <c r="N1051" i="1"/>
  <c r="N1052" i="1"/>
  <c r="N1053" i="1"/>
  <c r="N1054" i="1"/>
  <c r="N1055" i="1"/>
  <c r="N1056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8" i="1"/>
  <c r="N1080" i="1"/>
  <c r="N1081" i="1"/>
  <c r="N1082" i="1"/>
  <c r="N1083" i="1"/>
  <c r="N1084" i="1"/>
  <c r="N1085" i="1"/>
  <c r="N1086" i="1"/>
  <c r="N1087" i="1"/>
  <c r="N1088" i="1"/>
  <c r="N1091" i="1"/>
  <c r="N1092" i="1"/>
  <c r="N1094" i="1"/>
  <c r="N1096" i="1"/>
  <c r="N1101" i="1"/>
  <c r="N1102" i="1"/>
  <c r="N1103" i="1"/>
  <c r="N1104" i="1"/>
  <c r="N1105" i="1"/>
  <c r="N1106" i="1"/>
  <c r="N1108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31" i="1"/>
  <c r="N1133" i="1"/>
  <c r="N1134" i="1"/>
  <c r="N1136" i="1"/>
  <c r="N1137" i="1"/>
  <c r="N1138" i="1"/>
  <c r="N1139" i="1"/>
  <c r="N1140" i="1"/>
  <c r="N1141" i="1"/>
  <c r="N1142" i="1"/>
  <c r="N1143" i="1"/>
  <c r="N1144" i="1"/>
  <c r="N1145" i="1"/>
  <c r="N1146" i="1"/>
  <c r="N1150" i="1"/>
  <c r="N1151" i="1"/>
  <c r="N1153" i="1"/>
  <c r="N1154" i="1"/>
  <c r="N1155" i="1"/>
  <c r="N1157" i="1"/>
  <c r="N1158" i="1"/>
  <c r="N1159" i="1"/>
  <c r="N1161" i="1"/>
  <c r="N1164" i="1"/>
  <c r="N1166" i="1"/>
  <c r="N1167" i="1"/>
  <c r="N1168" i="1"/>
  <c r="N1169" i="1"/>
  <c r="N1170" i="1"/>
  <c r="N1171" i="1"/>
  <c r="N1172" i="1"/>
  <c r="N1173" i="1"/>
  <c r="N1174" i="1"/>
  <c r="N1175" i="1"/>
  <c r="N1177" i="1"/>
  <c r="N1179" i="1"/>
  <c r="N1184" i="1"/>
  <c r="N1185" i="1"/>
  <c r="N1186" i="1"/>
  <c r="N1190" i="1"/>
  <c r="N1192" i="1"/>
  <c r="N1193" i="1"/>
  <c r="N1194" i="1"/>
  <c r="N1195" i="1"/>
  <c r="N1196" i="1"/>
  <c r="N1197" i="1"/>
  <c r="N1198" i="1"/>
  <c r="N1202" i="1"/>
  <c r="N1203" i="1"/>
  <c r="N1204" i="1"/>
  <c r="N1205" i="1"/>
  <c r="N1206" i="1"/>
  <c r="N1207" i="1"/>
  <c r="N1208" i="1"/>
  <c r="N1209" i="1"/>
  <c r="N1210" i="1"/>
  <c r="N1212" i="1"/>
  <c r="N1215" i="1"/>
  <c r="N1216" i="1"/>
  <c r="N1217" i="1"/>
  <c r="N1218" i="1"/>
  <c r="N1219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7" i="1"/>
  <c r="N1268" i="1"/>
  <c r="N1270" i="1"/>
  <c r="N1271" i="1"/>
  <c r="N1273" i="1"/>
  <c r="N1274" i="1"/>
  <c r="N1275" i="1"/>
  <c r="N1276" i="1"/>
  <c r="N1277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4" i="1"/>
  <c r="N1305" i="1"/>
  <c r="N1309" i="1"/>
  <c r="N1310" i="1"/>
  <c r="N1311" i="1"/>
  <c r="N1312" i="1"/>
  <c r="N1318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" i="1"/>
  <c r="M4" i="1"/>
  <c r="M5" i="1"/>
  <c r="M6" i="1"/>
  <c r="M8" i="1"/>
  <c r="M10" i="1"/>
  <c r="M18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7" i="1"/>
  <c r="M39" i="1"/>
  <c r="M40" i="1"/>
  <c r="M41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1" i="1"/>
  <c r="M62" i="1"/>
  <c r="M63" i="1"/>
  <c r="M64" i="1"/>
  <c r="M65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90" i="1"/>
  <c r="M92" i="1"/>
  <c r="M93" i="1"/>
  <c r="M94" i="1"/>
  <c r="M97" i="1"/>
  <c r="M98" i="1"/>
  <c r="M99" i="1"/>
  <c r="M100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9" i="1"/>
  <c r="M151" i="1"/>
  <c r="M152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8" i="1"/>
  <c r="M189" i="1"/>
  <c r="M191" i="1"/>
  <c r="M193" i="1"/>
  <c r="M194" i="1"/>
  <c r="M195" i="1"/>
  <c r="M196" i="1"/>
  <c r="M197" i="1"/>
  <c r="M199" i="1"/>
  <c r="M200" i="1"/>
  <c r="M201" i="1"/>
  <c r="M202" i="1"/>
  <c r="M203" i="1"/>
  <c r="M205" i="1"/>
  <c r="M206" i="1"/>
  <c r="M207" i="1"/>
  <c r="M208" i="1"/>
  <c r="M209" i="1"/>
  <c r="M212" i="1"/>
  <c r="M214" i="1"/>
  <c r="M216" i="1"/>
  <c r="M220" i="1"/>
  <c r="M221" i="1"/>
  <c r="M222" i="1"/>
  <c r="M224" i="1"/>
  <c r="M226" i="1"/>
  <c r="M227" i="1"/>
  <c r="M228" i="1"/>
  <c r="M229" i="1"/>
  <c r="M230" i="1"/>
  <c r="M232" i="1"/>
  <c r="M233" i="1"/>
  <c r="M234" i="1"/>
  <c r="M238" i="1"/>
  <c r="M239" i="1"/>
  <c r="M240" i="1"/>
  <c r="M241" i="1"/>
  <c r="M243" i="1"/>
  <c r="M244" i="1"/>
  <c r="M246" i="1"/>
  <c r="M247" i="1"/>
  <c r="M248" i="1"/>
  <c r="M250" i="1"/>
  <c r="M251" i="1"/>
  <c r="M252" i="1"/>
  <c r="M253" i="1"/>
  <c r="M254" i="1"/>
  <c r="M255" i="1"/>
  <c r="M257" i="1"/>
  <c r="M258" i="1"/>
  <c r="M259" i="1"/>
  <c r="M260" i="1"/>
  <c r="M261" i="1"/>
  <c r="M262" i="1"/>
  <c r="M265" i="1"/>
  <c r="M266" i="1"/>
  <c r="M267" i="1"/>
  <c r="M269" i="1"/>
  <c r="M271" i="1"/>
  <c r="M272" i="1"/>
  <c r="M273" i="1"/>
  <c r="M274" i="1"/>
  <c r="M275" i="1"/>
  <c r="M276" i="1"/>
  <c r="M277" i="1"/>
  <c r="M279" i="1"/>
  <c r="M280" i="1"/>
  <c r="M281" i="1"/>
  <c r="M282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3" i="1"/>
  <c r="M306" i="1"/>
  <c r="M307" i="1"/>
  <c r="M310" i="1"/>
  <c r="M311" i="1"/>
  <c r="M312" i="1"/>
  <c r="M313" i="1"/>
  <c r="M314" i="1"/>
  <c r="M315" i="1"/>
  <c r="M316" i="1"/>
  <c r="M317" i="1"/>
  <c r="M319" i="1"/>
  <c r="M320" i="1"/>
  <c r="M322" i="1"/>
  <c r="M323" i="1"/>
  <c r="M324" i="1"/>
  <c r="M329" i="1"/>
  <c r="M333" i="1"/>
  <c r="M334" i="1"/>
  <c r="M335" i="1"/>
  <c r="M336" i="1"/>
  <c r="M337" i="1"/>
  <c r="M338" i="1"/>
  <c r="M339" i="1"/>
  <c r="M340" i="1"/>
  <c r="M341" i="1"/>
  <c r="M342" i="1"/>
  <c r="M344" i="1"/>
  <c r="M345" i="1"/>
  <c r="M346" i="1"/>
  <c r="M347" i="1"/>
  <c r="M348" i="1"/>
  <c r="M354" i="1"/>
  <c r="M355" i="1"/>
  <c r="M357" i="1"/>
  <c r="M360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8" i="1"/>
  <c r="M379" i="1"/>
  <c r="M382" i="1"/>
  <c r="M383" i="1"/>
  <c r="M384" i="1"/>
  <c r="M385" i="1"/>
  <c r="M386" i="1"/>
  <c r="M387" i="1"/>
  <c r="M388" i="1"/>
  <c r="M389" i="1"/>
  <c r="M390" i="1"/>
  <c r="M393" i="1"/>
  <c r="M394" i="1"/>
  <c r="M397" i="1"/>
  <c r="M398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8" i="1"/>
  <c r="M423" i="1"/>
  <c r="M426" i="1"/>
  <c r="M431" i="1"/>
  <c r="M432" i="1"/>
  <c r="M433" i="1"/>
  <c r="M434" i="1"/>
  <c r="M435" i="1"/>
  <c r="M441" i="1"/>
  <c r="M444" i="1"/>
  <c r="M452" i="1"/>
  <c r="M453" i="1"/>
  <c r="M454" i="1"/>
  <c r="M455" i="1"/>
  <c r="M456" i="1"/>
  <c r="M458" i="1"/>
  <c r="M459" i="1"/>
  <c r="M460" i="1"/>
  <c r="M461" i="1"/>
  <c r="M462" i="1"/>
  <c r="M464" i="1"/>
  <c r="M465" i="1"/>
  <c r="M466" i="1"/>
  <c r="M467" i="1"/>
  <c r="M469" i="1"/>
  <c r="M471" i="1"/>
  <c r="M473" i="1"/>
  <c r="M479" i="1"/>
  <c r="M484" i="1"/>
  <c r="M485" i="1"/>
  <c r="M486" i="1"/>
  <c r="M488" i="1"/>
  <c r="M491" i="1"/>
  <c r="M492" i="1"/>
  <c r="M493" i="1"/>
  <c r="M494" i="1"/>
  <c r="M495" i="1"/>
  <c r="M496" i="1"/>
  <c r="M497" i="1"/>
  <c r="M510" i="1"/>
  <c r="M512" i="1"/>
  <c r="M513" i="1"/>
  <c r="M516" i="1"/>
  <c r="M518" i="1"/>
  <c r="M519" i="1"/>
  <c r="M520" i="1"/>
  <c r="M521" i="1"/>
  <c r="M522" i="1"/>
  <c r="M523" i="1"/>
  <c r="M525" i="1"/>
  <c r="M526" i="1"/>
  <c r="M527" i="1"/>
  <c r="M528" i="1"/>
  <c r="M529" i="1"/>
  <c r="M531" i="1"/>
  <c r="M532" i="1"/>
  <c r="M534" i="1"/>
  <c r="M540" i="1"/>
  <c r="M541" i="1"/>
  <c r="M543" i="1"/>
  <c r="M544" i="1"/>
  <c r="M545" i="1"/>
  <c r="M546" i="1"/>
  <c r="M547" i="1"/>
  <c r="M548" i="1"/>
  <c r="M549" i="1"/>
  <c r="M550" i="1"/>
  <c r="M552" i="1"/>
  <c r="M554" i="1"/>
  <c r="M556" i="1"/>
  <c r="M558" i="1"/>
  <c r="M559" i="1"/>
  <c r="M561" i="1"/>
  <c r="M562" i="1"/>
  <c r="M563" i="1"/>
  <c r="M565" i="1"/>
  <c r="M566" i="1"/>
  <c r="M567" i="1"/>
  <c r="M568" i="1"/>
  <c r="M569" i="1"/>
  <c r="M570" i="1"/>
  <c r="M572" i="1"/>
  <c r="M573" i="1"/>
  <c r="M575" i="1"/>
  <c r="M578" i="1"/>
  <c r="M579" i="1"/>
  <c r="M580" i="1"/>
  <c r="M581" i="1"/>
  <c r="M584" i="1"/>
  <c r="M585" i="1"/>
  <c r="M586" i="1"/>
  <c r="M589" i="1"/>
  <c r="M591" i="1"/>
  <c r="M592" i="1"/>
  <c r="M595" i="1"/>
  <c r="M597" i="1"/>
  <c r="M598" i="1"/>
  <c r="M601" i="1"/>
  <c r="M602" i="1"/>
  <c r="M603" i="1"/>
  <c r="M608" i="1"/>
  <c r="M609" i="1"/>
  <c r="M612" i="1"/>
  <c r="M613" i="1"/>
  <c r="M614" i="1"/>
  <c r="M615" i="1"/>
  <c r="M616" i="1"/>
  <c r="M617" i="1"/>
  <c r="M618" i="1"/>
  <c r="M619" i="1"/>
  <c r="M620" i="1"/>
  <c r="M622" i="1"/>
  <c r="M624" i="1"/>
  <c r="M625" i="1"/>
  <c r="M628" i="1"/>
  <c r="M629" i="1"/>
  <c r="M630" i="1"/>
  <c r="M631" i="1"/>
  <c r="M632" i="1"/>
  <c r="M633" i="1"/>
  <c r="M635" i="1"/>
  <c r="M641" i="1"/>
  <c r="M646" i="1"/>
  <c r="M647" i="1"/>
  <c r="M649" i="1"/>
  <c r="M652" i="1"/>
  <c r="M653" i="1"/>
  <c r="M654" i="1"/>
  <c r="M655" i="1"/>
  <c r="M656" i="1"/>
  <c r="M661" i="1"/>
  <c r="M662" i="1"/>
  <c r="M663" i="1"/>
  <c r="M664" i="1"/>
  <c r="M667" i="1"/>
  <c r="M668" i="1"/>
  <c r="M673" i="1"/>
  <c r="M674" i="1"/>
  <c r="M675" i="1"/>
  <c r="M677" i="1"/>
  <c r="M679" i="1"/>
  <c r="M680" i="1"/>
  <c r="M682" i="1"/>
  <c r="M683" i="1"/>
  <c r="M684" i="1"/>
  <c r="M685" i="1"/>
  <c r="M687" i="1"/>
  <c r="M688" i="1"/>
  <c r="M689" i="1"/>
  <c r="M690" i="1"/>
  <c r="M692" i="1"/>
  <c r="M693" i="1"/>
  <c r="M694" i="1"/>
  <c r="M695" i="1"/>
  <c r="M696" i="1"/>
  <c r="M697" i="1"/>
  <c r="M698" i="1"/>
  <c r="M699" i="1"/>
  <c r="M700" i="1"/>
  <c r="M701" i="1"/>
  <c r="M702" i="1"/>
  <c r="M704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1" i="1"/>
  <c r="M722" i="1"/>
  <c r="M723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5" i="1"/>
  <c r="M746" i="1"/>
  <c r="M747" i="1"/>
  <c r="M749" i="1"/>
  <c r="M751" i="1"/>
  <c r="M753" i="1"/>
  <c r="M755" i="1"/>
  <c r="M757" i="1"/>
  <c r="M758" i="1"/>
  <c r="M759" i="1"/>
  <c r="M760" i="1"/>
  <c r="M761" i="1"/>
  <c r="M763" i="1"/>
  <c r="M764" i="1"/>
  <c r="M765" i="1"/>
  <c r="M766" i="1"/>
  <c r="M767" i="1"/>
  <c r="M768" i="1"/>
  <c r="M770" i="1"/>
  <c r="M774" i="1"/>
  <c r="M775" i="1"/>
  <c r="M776" i="1"/>
  <c r="M778" i="1"/>
  <c r="M780" i="1"/>
  <c r="M782" i="1"/>
  <c r="M783" i="1"/>
  <c r="M784" i="1"/>
  <c r="M785" i="1"/>
  <c r="M786" i="1"/>
  <c r="M787" i="1"/>
  <c r="M788" i="1"/>
  <c r="M789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4" i="1"/>
  <c r="M805" i="1"/>
  <c r="M807" i="1"/>
  <c r="M808" i="1"/>
  <c r="M809" i="1"/>
  <c r="M810" i="1"/>
  <c r="M811" i="1"/>
  <c r="M812" i="1"/>
  <c r="M814" i="1"/>
  <c r="M816" i="1"/>
  <c r="M817" i="1"/>
  <c r="M818" i="1"/>
  <c r="M819" i="1"/>
  <c r="M820" i="1"/>
  <c r="M821" i="1"/>
  <c r="M826" i="1"/>
  <c r="M827" i="1"/>
  <c r="M832" i="1"/>
  <c r="M833" i="1"/>
  <c r="M834" i="1"/>
  <c r="M836" i="1"/>
  <c r="M838" i="1"/>
  <c r="M839" i="1"/>
  <c r="M840" i="1"/>
  <c r="M841" i="1"/>
  <c r="M842" i="1"/>
  <c r="M847" i="1"/>
  <c r="M848" i="1"/>
  <c r="M849" i="1"/>
  <c r="M853" i="1"/>
  <c r="M854" i="1"/>
  <c r="M855" i="1"/>
  <c r="M856" i="1"/>
  <c r="M858" i="1"/>
  <c r="M859" i="1"/>
  <c r="M860" i="1"/>
  <c r="M861" i="1"/>
  <c r="M866" i="1"/>
  <c r="M867" i="1"/>
  <c r="M872" i="1"/>
  <c r="M873" i="1"/>
  <c r="M878" i="1"/>
  <c r="M879" i="1"/>
  <c r="M882" i="1"/>
  <c r="M884" i="1"/>
  <c r="M886" i="1"/>
  <c r="M888" i="1"/>
  <c r="M890" i="1"/>
  <c r="M891" i="1"/>
  <c r="M892" i="1"/>
  <c r="M893" i="1"/>
  <c r="M895" i="1"/>
  <c r="M898" i="1"/>
  <c r="M899" i="1"/>
  <c r="M904" i="1"/>
  <c r="M905" i="1"/>
  <c r="M907" i="1"/>
  <c r="M909" i="1"/>
  <c r="M917" i="1"/>
  <c r="M918" i="1"/>
  <c r="M920" i="1"/>
  <c r="M922" i="1"/>
  <c r="M924" i="1"/>
  <c r="M925" i="1"/>
  <c r="M926" i="1"/>
  <c r="M928" i="1"/>
  <c r="M929" i="1"/>
  <c r="M930" i="1"/>
  <c r="M931" i="1"/>
  <c r="M935" i="1"/>
  <c r="M936" i="1"/>
  <c r="M937" i="1"/>
  <c r="M938" i="1"/>
  <c r="M939" i="1"/>
  <c r="M940" i="1"/>
  <c r="M944" i="1"/>
  <c r="M945" i="1"/>
  <c r="M947" i="1"/>
  <c r="M948" i="1"/>
  <c r="M950" i="1"/>
  <c r="M951" i="1"/>
  <c r="M954" i="1"/>
  <c r="M956" i="1"/>
  <c r="M957" i="1"/>
  <c r="M958" i="1"/>
  <c r="M959" i="1"/>
  <c r="M960" i="1"/>
  <c r="M961" i="1"/>
  <c r="M963" i="1"/>
  <c r="M965" i="1"/>
  <c r="M966" i="1"/>
  <c r="M968" i="1"/>
  <c r="M969" i="1"/>
  <c r="M970" i="1"/>
  <c r="M971" i="1"/>
  <c r="M973" i="1"/>
  <c r="M974" i="1"/>
  <c r="M975" i="1"/>
  <c r="M976" i="1"/>
  <c r="M979" i="1"/>
  <c r="M980" i="1"/>
  <c r="M981" i="1"/>
  <c r="M982" i="1"/>
  <c r="M983" i="1"/>
  <c r="M984" i="1"/>
  <c r="M985" i="1"/>
  <c r="M986" i="1"/>
  <c r="M987" i="1"/>
  <c r="M988" i="1"/>
  <c r="M989" i="1"/>
  <c r="M993" i="1"/>
  <c r="M994" i="1"/>
  <c r="M995" i="1"/>
  <c r="M996" i="1"/>
  <c r="M997" i="1"/>
  <c r="M999" i="1"/>
  <c r="M1000" i="1"/>
  <c r="M1003" i="1"/>
  <c r="M1004" i="1"/>
  <c r="M1005" i="1"/>
  <c r="M1006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1" i="1"/>
  <c r="M1033" i="1"/>
  <c r="M1035" i="1"/>
  <c r="M1036" i="1"/>
  <c r="M1037" i="1"/>
  <c r="M1038" i="1"/>
  <c r="M1039" i="1"/>
  <c r="M1040" i="1"/>
  <c r="M1041" i="1"/>
  <c r="M1042" i="1"/>
  <c r="M1043" i="1"/>
  <c r="M1044" i="1"/>
  <c r="M1045" i="1"/>
  <c r="M1047" i="1"/>
  <c r="M1048" i="1"/>
  <c r="M1049" i="1"/>
  <c r="M1050" i="1"/>
  <c r="M1051" i="1"/>
  <c r="M1052" i="1"/>
  <c r="M1053" i="1"/>
  <c r="M1054" i="1"/>
  <c r="M1055" i="1"/>
  <c r="M1056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8" i="1"/>
  <c r="M1080" i="1"/>
  <c r="M1081" i="1"/>
  <c r="M1082" i="1"/>
  <c r="M1083" i="1"/>
  <c r="M1084" i="1"/>
  <c r="M1085" i="1"/>
  <c r="M1086" i="1"/>
  <c r="M1087" i="1"/>
  <c r="M1088" i="1"/>
  <c r="M1091" i="1"/>
  <c r="M1092" i="1"/>
  <c r="M1094" i="1"/>
  <c r="M1096" i="1"/>
  <c r="M1101" i="1"/>
  <c r="M1102" i="1"/>
  <c r="M1103" i="1"/>
  <c r="M1104" i="1"/>
  <c r="M1105" i="1"/>
  <c r="M1106" i="1"/>
  <c r="M1108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31" i="1"/>
  <c r="M1133" i="1"/>
  <c r="M1134" i="1"/>
  <c r="M1136" i="1"/>
  <c r="M1137" i="1"/>
  <c r="M1138" i="1"/>
  <c r="M1139" i="1"/>
  <c r="M1140" i="1"/>
  <c r="M1141" i="1"/>
  <c r="M1142" i="1"/>
  <c r="M1143" i="1"/>
  <c r="M1144" i="1"/>
  <c r="M1145" i="1"/>
  <c r="M1146" i="1"/>
  <c r="M1150" i="1"/>
  <c r="M1151" i="1"/>
  <c r="M1153" i="1"/>
  <c r="M1154" i="1"/>
  <c r="M1155" i="1"/>
  <c r="M1157" i="1"/>
  <c r="M1158" i="1"/>
  <c r="M1159" i="1"/>
  <c r="M1161" i="1"/>
  <c r="M1164" i="1"/>
  <c r="M1166" i="1"/>
  <c r="M1167" i="1"/>
  <c r="M1168" i="1"/>
  <c r="M1169" i="1"/>
  <c r="M1170" i="1"/>
  <c r="M1171" i="1"/>
  <c r="M1172" i="1"/>
  <c r="M1173" i="1"/>
  <c r="M1174" i="1"/>
  <c r="M1175" i="1"/>
  <c r="M1177" i="1"/>
  <c r="M1179" i="1"/>
  <c r="M1184" i="1"/>
  <c r="M1185" i="1"/>
  <c r="M1186" i="1"/>
  <c r="M1190" i="1"/>
  <c r="M1192" i="1"/>
  <c r="M1193" i="1"/>
  <c r="M1194" i="1"/>
  <c r="M1195" i="1"/>
  <c r="M1196" i="1"/>
  <c r="M1197" i="1"/>
  <c r="M1198" i="1"/>
  <c r="M1202" i="1"/>
  <c r="M1203" i="1"/>
  <c r="M1204" i="1"/>
  <c r="M1205" i="1"/>
  <c r="M1206" i="1"/>
  <c r="M1207" i="1"/>
  <c r="M1208" i="1"/>
  <c r="M1209" i="1"/>
  <c r="M1210" i="1"/>
  <c r="M1212" i="1"/>
  <c r="M1215" i="1"/>
  <c r="M1216" i="1"/>
  <c r="M1217" i="1"/>
  <c r="M1218" i="1"/>
  <c r="M1219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4" i="1"/>
  <c r="M1305" i="1"/>
  <c r="M1309" i="1"/>
  <c r="M1310" i="1"/>
  <c r="M1311" i="1"/>
  <c r="M1312" i="1"/>
  <c r="M1318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" i="1"/>
  <c r="J20" i="5"/>
  <c r="J14" i="5"/>
  <c r="J8" i="5"/>
  <c r="D26" i="5"/>
  <c r="D20" i="5"/>
  <c r="D14" i="5"/>
  <c r="D8" i="5"/>
  <c r="E13" i="7"/>
  <c r="F13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E38" i="5"/>
  <c r="BD1029" i="17"/>
  <c r="AO1236" i="1"/>
  <c r="AM1157" i="1"/>
  <c r="AO1157" i="1"/>
  <c r="AM1325" i="1"/>
  <c r="AU1313" i="1"/>
  <c r="AM1280" i="1"/>
  <c r="AU1260" i="1"/>
  <c r="AM1260" i="1"/>
  <c r="AM1256" i="1"/>
  <c r="AO1253" i="1"/>
  <c r="AU1241" i="1"/>
  <c r="AU1173" i="1"/>
  <c r="AO1138" i="1"/>
  <c r="AM1138" i="1"/>
  <c r="AM1134" i="1"/>
  <c r="AS1134" i="1"/>
  <c r="AU1134" i="1"/>
  <c r="AO988" i="1"/>
  <c r="AU988" i="1"/>
  <c r="AM988" i="1"/>
  <c r="AS988" i="1"/>
  <c r="AM912" i="1"/>
  <c r="AO912" i="1"/>
  <c r="AU912" i="1"/>
  <c r="AJ912" i="1" s="1"/>
  <c r="AK912" i="1" s="1"/>
  <c r="AS912" i="1"/>
  <c r="AS1242" i="1"/>
  <c r="AU1214" i="1"/>
  <c r="AS1194" i="1"/>
  <c r="AU1141" i="1"/>
  <c r="AJ1141" i="1" s="1"/>
  <c r="AK1141" i="1" s="1"/>
  <c r="AO1141" i="1"/>
  <c r="AM1133" i="1"/>
  <c r="AS1078" i="1"/>
  <c r="AM1078" i="1"/>
  <c r="AO1078" i="1"/>
  <c r="AS996" i="1"/>
  <c r="AO996" i="1"/>
  <c r="AM996" i="1"/>
  <c r="AU996" i="1"/>
  <c r="AM1310" i="1"/>
  <c r="AU1250" i="1"/>
  <c r="AU1242" i="1"/>
  <c r="AO1242" i="1"/>
  <c r="AO1194" i="1"/>
  <c r="AS1006" i="1"/>
  <c r="AM1006" i="1"/>
  <c r="AO1006" i="1"/>
  <c r="AS948" i="1"/>
  <c r="AO948" i="1"/>
  <c r="AM948" i="1"/>
  <c r="AU948" i="1"/>
  <c r="AM910" i="1"/>
  <c r="AO910" i="1"/>
  <c r="AS910" i="1"/>
  <c r="AU768" i="1"/>
  <c r="AJ768" i="1" s="1"/>
  <c r="AK768" i="1" s="1"/>
  <c r="AS768" i="1"/>
  <c r="AM768" i="1"/>
  <c r="AO768" i="1"/>
  <c r="AM1324" i="1"/>
  <c r="AS1322" i="1"/>
  <c r="AS1274" i="1"/>
  <c r="AS1262" i="1"/>
  <c r="AS1254" i="1"/>
  <c r="AS1236" i="1"/>
  <c r="AU1233" i="1"/>
  <c r="AM1194" i="1"/>
  <c r="AO1174" i="1"/>
  <c r="AS1041" i="1"/>
  <c r="AO1041" i="1"/>
  <c r="AM1041" i="1"/>
  <c r="AU1041" i="1"/>
  <c r="AS972" i="1"/>
  <c r="AU913" i="1"/>
  <c r="AM913" i="1"/>
  <c r="AS913" i="1"/>
  <c r="AO913" i="1"/>
  <c r="AS478" i="1"/>
  <c r="AM478" i="1"/>
  <c r="AU478" i="1"/>
  <c r="AU1322" i="1"/>
  <c r="AO1322" i="1"/>
  <c r="AO1313" i="1"/>
  <c r="AU1253" i="1"/>
  <c r="AU1236" i="1"/>
  <c r="AS1234" i="1"/>
  <c r="AO1185" i="1"/>
  <c r="AS1161" i="1"/>
  <c r="AM1161" i="1"/>
  <c r="AM1146" i="1"/>
  <c r="AO1146" i="1"/>
  <c r="AS1145" i="1"/>
  <c r="AO1145" i="1"/>
  <c r="AM1141" i="1"/>
  <c r="AS1138" i="1"/>
  <c r="AS1125" i="1"/>
  <c r="AO1125" i="1"/>
  <c r="AO1116" i="1"/>
  <c r="AU1116" i="1"/>
  <c r="AM1116" i="1"/>
  <c r="AO1080" i="1"/>
  <c r="AU1080" i="1"/>
  <c r="AM1080" i="1"/>
  <c r="AS1080" i="1"/>
  <c r="AO1010" i="1"/>
  <c r="AU1010" i="1"/>
  <c r="AM1010" i="1"/>
  <c r="AS1010" i="1"/>
  <c r="AO566" i="1"/>
  <c r="AM566" i="1"/>
  <c r="AS566" i="1"/>
  <c r="AU566" i="1"/>
  <c r="AU1324" i="1"/>
  <c r="AM1316" i="1"/>
  <c r="AM1314" i="1"/>
  <c r="AM1296" i="1"/>
  <c r="AO1284" i="1"/>
  <c r="AO1234" i="1"/>
  <c r="AU1226" i="1"/>
  <c r="AJ1226" i="1" s="1"/>
  <c r="AK1226" i="1" s="1"/>
  <c r="AU1208" i="1"/>
  <c r="AM1185" i="1"/>
  <c r="AJ1185" i="1" s="1"/>
  <c r="AK1185" i="1" s="1"/>
  <c r="AM1182" i="1"/>
  <c r="AU1182" i="1"/>
  <c r="AM1169" i="1"/>
  <c r="AU1169" i="1"/>
  <c r="AS1169" i="1"/>
  <c r="AO1156" i="1"/>
  <c r="AS1156" i="1"/>
  <c r="AM1008" i="1"/>
  <c r="AU1008" i="1"/>
  <c r="AJ1008" i="1" s="1"/>
  <c r="AK1008" i="1" s="1"/>
  <c r="AS1008" i="1"/>
  <c r="AO1008" i="1"/>
  <c r="AM638" i="1"/>
  <c r="AO638" i="1"/>
  <c r="AS638" i="1"/>
  <c r="AU638" i="1"/>
  <c r="AO1304" i="1"/>
  <c r="AU949" i="1"/>
  <c r="AM1097" i="1"/>
  <c r="AS1097" i="1"/>
  <c r="AO1097" i="1"/>
  <c r="AU1097" i="1"/>
  <c r="AO1321" i="1"/>
  <c r="AO1320" i="1"/>
  <c r="AS1297" i="1"/>
  <c r="AU1297" i="1"/>
  <c r="AJ1297" i="1" s="1"/>
  <c r="AK1297" i="1" s="1"/>
  <c r="AM1284" i="1"/>
  <c r="AU1274" i="1"/>
  <c r="AU1262" i="1"/>
  <c r="AO1250" i="1"/>
  <c r="AU1234" i="1"/>
  <c r="AO1198" i="1"/>
  <c r="AS1190" i="1"/>
  <c r="AO1190" i="1"/>
  <c r="AS1188" i="1"/>
  <c r="AS1170" i="1"/>
  <c r="AM1164" i="1"/>
  <c r="AO1164" i="1"/>
  <c r="AO1144" i="1"/>
  <c r="AM1144" i="1"/>
  <c r="AO998" i="1"/>
  <c r="AM998" i="1"/>
  <c r="AS998" i="1"/>
  <c r="AM960" i="1"/>
  <c r="AU960" i="1"/>
  <c r="AJ960" i="1" s="1"/>
  <c r="AK960" i="1" s="1"/>
  <c r="AS960" i="1"/>
  <c r="AO960" i="1"/>
  <c r="AO946" i="1"/>
  <c r="AU946" i="1"/>
  <c r="AS914" i="1"/>
  <c r="AM914" i="1"/>
  <c r="AM906" i="1"/>
  <c r="AS906" i="1"/>
  <c r="AU1136" i="1"/>
  <c r="AJ1136" i="1" s="1"/>
  <c r="AK1136" i="1" s="1"/>
  <c r="AU1124" i="1"/>
  <c r="AM1109" i="1"/>
  <c r="AO1088" i="1"/>
  <c r="AU1086" i="1"/>
  <c r="AO1073" i="1"/>
  <c r="AU1064" i="1"/>
  <c r="AJ1064" i="1" s="1"/>
  <c r="AK1064" i="1" s="1"/>
  <c r="AO1060" i="1"/>
  <c r="AU1054" i="1"/>
  <c r="AO1028" i="1"/>
  <c r="AU1024" i="1"/>
  <c r="AM1024" i="1"/>
  <c r="AM1021" i="1"/>
  <c r="AU1005" i="1"/>
  <c r="AO989" i="1"/>
  <c r="AU985" i="1"/>
  <c r="AM985" i="1"/>
  <c r="AM981" i="1"/>
  <c r="AS980" i="1"/>
  <c r="AU980" i="1"/>
  <c r="AJ980" i="1" s="1"/>
  <c r="AK980" i="1" s="1"/>
  <c r="AS961" i="1"/>
  <c r="AO956" i="1"/>
  <c r="AS954" i="1"/>
  <c r="AO934" i="1"/>
  <c r="AM876" i="1"/>
  <c r="AS876" i="1"/>
  <c r="AO876" i="1"/>
  <c r="AO864" i="1"/>
  <c r="AU840" i="1"/>
  <c r="AJ840" i="1" s="1"/>
  <c r="AK840" i="1" s="1"/>
  <c r="AS840" i="1"/>
  <c r="AO840" i="1"/>
  <c r="AM802" i="1"/>
  <c r="AU802" i="1"/>
  <c r="AS604" i="1"/>
  <c r="AO604" i="1"/>
  <c r="AM604" i="1"/>
  <c r="AU604" i="1"/>
  <c r="AO166" i="1"/>
  <c r="AS166" i="1"/>
  <c r="AU1060" i="1"/>
  <c r="AS1032" i="1"/>
  <c r="AU1028" i="1"/>
  <c r="AU1009" i="1"/>
  <c r="AJ1009" i="1" s="1"/>
  <c r="AK1009" i="1" s="1"/>
  <c r="AO953" i="1"/>
  <c r="AS936" i="1"/>
  <c r="AM894" i="1"/>
  <c r="AS894" i="1"/>
  <c r="AM872" i="1"/>
  <c r="AU872" i="1"/>
  <c r="AM869" i="1"/>
  <c r="AS869" i="1"/>
  <c r="AM864" i="1"/>
  <c r="AM749" i="1"/>
  <c r="AO749" i="1"/>
  <c r="AS718" i="1"/>
  <c r="AO718" i="1"/>
  <c r="AM718" i="1"/>
  <c r="AU718" i="1"/>
  <c r="AO1120" i="1"/>
  <c r="AU1117" i="1"/>
  <c r="AO1105" i="1"/>
  <c r="AU1088" i="1"/>
  <c r="AU1081" i="1"/>
  <c r="AJ1081" i="1" s="1"/>
  <c r="AK1081" i="1" s="1"/>
  <c r="AS1076" i="1"/>
  <c r="AM1032" i="1"/>
  <c r="AU1021" i="1"/>
  <c r="AO1000" i="1"/>
  <c r="AU976" i="1"/>
  <c r="AS969" i="1"/>
  <c r="AM966" i="1"/>
  <c r="AS966" i="1"/>
  <c r="AS953" i="1"/>
  <c r="AU950" i="1"/>
  <c r="AO936" i="1"/>
  <c r="AU934" i="1"/>
  <c r="AJ934" i="1" s="1"/>
  <c r="AK934" i="1" s="1"/>
  <c r="AM933" i="1"/>
  <c r="AO824" i="1"/>
  <c r="AM824" i="1"/>
  <c r="AS824" i="1"/>
  <c r="AS681" i="1"/>
  <c r="AO681" i="1"/>
  <c r="AU681" i="1"/>
  <c r="AO548" i="1"/>
  <c r="AS548" i="1"/>
  <c r="AU548" i="1"/>
  <c r="AM548" i="1"/>
  <c r="AM1152" i="1"/>
  <c r="AU1121" i="1"/>
  <c r="AU1114" i="1"/>
  <c r="AJ1114" i="1" s="1"/>
  <c r="AK1114" i="1" s="1"/>
  <c r="AS1113" i="1"/>
  <c r="AO1101" i="1"/>
  <c r="AO1076" i="1"/>
  <c r="AS1000" i="1"/>
  <c r="AM888" i="1"/>
  <c r="AS888" i="1"/>
  <c r="AS877" i="1"/>
  <c r="AM874" i="1"/>
  <c r="AS874" i="1"/>
  <c r="AO874" i="1"/>
  <c r="AS870" i="1"/>
  <c r="AO870" i="1"/>
  <c r="AU870" i="1"/>
  <c r="AS605" i="1"/>
  <c r="AO533" i="1"/>
  <c r="AS533" i="1"/>
  <c r="AU533" i="1"/>
  <c r="AM512" i="1"/>
  <c r="AS512" i="1"/>
  <c r="AM969" i="1"/>
  <c r="AM953" i="1"/>
  <c r="AO940" i="1"/>
  <c r="AU936" i="1"/>
  <c r="AU933" i="1"/>
  <c r="AJ933" i="1" s="1"/>
  <c r="AK933" i="1" s="1"/>
  <c r="AM916" i="1"/>
  <c r="AM896" i="1"/>
  <c r="AS896" i="1"/>
  <c r="AO873" i="1"/>
  <c r="AM873" i="1"/>
  <c r="AS873" i="1"/>
  <c r="AU864" i="1"/>
  <c r="AO842" i="1"/>
  <c r="AU842" i="1"/>
  <c r="AM842" i="1"/>
  <c r="AS842" i="1"/>
  <c r="AM665" i="1"/>
  <c r="AO665" i="1"/>
  <c r="AU665" i="1"/>
  <c r="AU652" i="1"/>
  <c r="AJ652" i="1" s="1"/>
  <c r="AK652" i="1" s="1"/>
  <c r="AS652" i="1"/>
  <c r="AM652" i="1"/>
  <c r="AO652" i="1"/>
  <c r="AM1104" i="1"/>
  <c r="AO1068" i="1"/>
  <c r="AS1057" i="1"/>
  <c r="AM1054" i="1"/>
  <c r="AS1054" i="1"/>
  <c r="AM1049" i="1"/>
  <c r="AM1022" i="1"/>
  <c r="AU1020" i="1"/>
  <c r="AM1014" i="1"/>
  <c r="AS1014" i="1"/>
  <c r="AU1013" i="1"/>
  <c r="AM1009" i="1"/>
  <c r="AS1005" i="1"/>
  <c r="AM1000" i="1"/>
  <c r="AM961" i="1"/>
  <c r="AS945" i="1"/>
  <c r="AM940" i="1"/>
  <c r="AM925" i="1"/>
  <c r="AO917" i="1"/>
  <c r="AO908" i="1"/>
  <c r="AM834" i="1"/>
  <c r="AS834" i="1"/>
  <c r="AS678" i="1"/>
  <c r="AO610" i="1"/>
  <c r="AM610" i="1"/>
  <c r="AS610" i="1"/>
  <c r="AU610" i="1"/>
  <c r="AO258" i="1"/>
  <c r="AM258" i="1"/>
  <c r="AU258" i="1"/>
  <c r="AS258" i="1"/>
  <c r="AO1081" i="1"/>
  <c r="AU972" i="1"/>
  <c r="AU969" i="1"/>
  <c r="AM862" i="1"/>
  <c r="AO862" i="1"/>
  <c r="AS862" i="1"/>
  <c r="AS826" i="1"/>
  <c r="AM826" i="1"/>
  <c r="AO826" i="1"/>
  <c r="AO822" i="1"/>
  <c r="AM822" i="1"/>
  <c r="AS822" i="1"/>
  <c r="AM142" i="1"/>
  <c r="AO142" i="1"/>
  <c r="AU142" i="1"/>
  <c r="AO800" i="1"/>
  <c r="AS793" i="1"/>
  <c r="AS721" i="1"/>
  <c r="AM696" i="1"/>
  <c r="AU693" i="1"/>
  <c r="AU664" i="1"/>
  <c r="AO660" i="1"/>
  <c r="AS654" i="1"/>
  <c r="AO636" i="1"/>
  <c r="AU628" i="1"/>
  <c r="AS618" i="1"/>
  <c r="AM606" i="1"/>
  <c r="AM590" i="1"/>
  <c r="AO590" i="1"/>
  <c r="AO558" i="1"/>
  <c r="AM558" i="1"/>
  <c r="AS558" i="1"/>
  <c r="AS532" i="1"/>
  <c r="AO532" i="1"/>
  <c r="AM522" i="1"/>
  <c r="AU522" i="1"/>
  <c r="AS522" i="1"/>
  <c r="AU468" i="1"/>
  <c r="AM468" i="1"/>
  <c r="AS468" i="1"/>
  <c r="AM393" i="1"/>
  <c r="AU393" i="1"/>
  <c r="AO393" i="1"/>
  <c r="AU342" i="1"/>
  <c r="AO342" i="1"/>
  <c r="AS342" i="1"/>
  <c r="AM342" i="1"/>
  <c r="AO245" i="1"/>
  <c r="AU245" i="1"/>
  <c r="AS245" i="1"/>
  <c r="AO200" i="1"/>
  <c r="AS200" i="1"/>
  <c r="AM200" i="1"/>
  <c r="AU200" i="1"/>
  <c r="AS165" i="1"/>
  <c r="AO165" i="1"/>
  <c r="AM165" i="1"/>
  <c r="AM121" i="1"/>
  <c r="AU121" i="1"/>
  <c r="AO121" i="1"/>
  <c r="AS121" i="1"/>
  <c r="AM800" i="1"/>
  <c r="AO793" i="1"/>
  <c r="AU758" i="1"/>
  <c r="AO752" i="1"/>
  <c r="AO721" i="1"/>
  <c r="AS709" i="1"/>
  <c r="AU636" i="1"/>
  <c r="AO634" i="1"/>
  <c r="AS592" i="1"/>
  <c r="AU550" i="1"/>
  <c r="AJ550" i="1" s="1"/>
  <c r="AK550" i="1" s="1"/>
  <c r="AM550" i="1"/>
  <c r="AO550" i="1"/>
  <c r="AM545" i="1"/>
  <c r="AO508" i="1"/>
  <c r="AU508" i="1"/>
  <c r="AO504" i="1"/>
  <c r="AU504" i="1"/>
  <c r="AU412" i="1"/>
  <c r="AJ412" i="1" s="1"/>
  <c r="AK412" i="1" s="1"/>
  <c r="AO412" i="1"/>
  <c r="AM412" i="1"/>
  <c r="AM405" i="1"/>
  <c r="AM362" i="1"/>
  <c r="AU362" i="1"/>
  <c r="AS362" i="1"/>
  <c r="AS345" i="1"/>
  <c r="AM345" i="1"/>
  <c r="AO345" i="1"/>
  <c r="AM86" i="1"/>
  <c r="AS86" i="1"/>
  <c r="AU84" i="1"/>
  <c r="AJ84" i="1" s="1"/>
  <c r="AK84" i="1" s="1"/>
  <c r="AS84" i="1"/>
  <c r="AM84" i="1"/>
  <c r="AO84" i="1"/>
  <c r="AS832" i="1"/>
  <c r="AM793" i="1"/>
  <c r="AO789" i="1"/>
  <c r="AU737" i="1"/>
  <c r="AM734" i="1"/>
  <c r="AS726" i="1"/>
  <c r="AU721" i="1"/>
  <c r="AS701" i="1"/>
  <c r="AO674" i="1"/>
  <c r="AM649" i="1"/>
  <c r="AS649" i="1"/>
  <c r="AM614" i="1"/>
  <c r="AU614" i="1"/>
  <c r="AJ614" i="1" s="1"/>
  <c r="AK614" i="1" s="1"/>
  <c r="AS614" i="1"/>
  <c r="AM576" i="1"/>
  <c r="AS576" i="1"/>
  <c r="AM561" i="1"/>
  <c r="AS561" i="1"/>
  <c r="AM540" i="1"/>
  <c r="AO540" i="1"/>
  <c r="AS540" i="1"/>
  <c r="AM500" i="1"/>
  <c r="AS500" i="1"/>
  <c r="AO500" i="1"/>
  <c r="AM492" i="1"/>
  <c r="AS492" i="1"/>
  <c r="AU492" i="1"/>
  <c r="AS476" i="1"/>
  <c r="AM476" i="1"/>
  <c r="AO476" i="1"/>
  <c r="AU476" i="1"/>
  <c r="AM453" i="1"/>
  <c r="AS453" i="1"/>
  <c r="AU453" i="1"/>
  <c r="AM432" i="1"/>
  <c r="AO432" i="1"/>
  <c r="AO185" i="1"/>
  <c r="AU185" i="1"/>
  <c r="AM185" i="1"/>
  <c r="AU50" i="1"/>
  <c r="AJ50" i="1" s="1"/>
  <c r="AK50" i="1" s="1"/>
  <c r="AO50" i="1"/>
  <c r="AS50" i="1"/>
  <c r="AM50" i="1"/>
  <c r="AO901" i="1"/>
  <c r="AU898" i="1"/>
  <c r="AM898" i="1"/>
  <c r="AU856" i="1"/>
  <c r="AO854" i="1"/>
  <c r="AO846" i="1"/>
  <c r="AM845" i="1"/>
  <c r="AO825" i="1"/>
  <c r="AS816" i="1"/>
  <c r="AU805" i="1"/>
  <c r="AM794" i="1"/>
  <c r="AO790" i="1"/>
  <c r="AO753" i="1"/>
  <c r="AS745" i="1"/>
  <c r="AS742" i="1"/>
  <c r="AO732" i="1"/>
  <c r="AS728" i="1"/>
  <c r="AO726" i="1"/>
  <c r="AU712" i="1"/>
  <c r="AM709" i="1"/>
  <c r="AS696" i="1"/>
  <c r="AU692" i="1"/>
  <c r="AS685" i="1"/>
  <c r="AS683" i="1"/>
  <c r="AU660" i="1"/>
  <c r="AU618" i="1"/>
  <c r="AO598" i="1"/>
  <c r="AM598" i="1"/>
  <c r="AS598" i="1"/>
  <c r="AO594" i="1"/>
  <c r="AM593" i="1"/>
  <c r="AS593" i="1"/>
  <c r="AO581" i="1"/>
  <c r="AS581" i="1"/>
  <c r="AU581" i="1"/>
  <c r="AM505" i="1"/>
  <c r="AS505" i="1"/>
  <c r="AO505" i="1"/>
  <c r="AU465" i="1"/>
  <c r="AJ465" i="1" s="1"/>
  <c r="AK465" i="1" s="1"/>
  <c r="AS465" i="1"/>
  <c r="AM465" i="1"/>
  <c r="AM464" i="1"/>
  <c r="AS464" i="1"/>
  <c r="AU464" i="1"/>
  <c r="AS420" i="1"/>
  <c r="AU388" i="1"/>
  <c r="AJ388" i="1" s="1"/>
  <c r="AK388" i="1" s="1"/>
  <c r="AS388" i="1"/>
  <c r="AM388" i="1"/>
  <c r="AO388" i="1"/>
  <c r="AM381" i="1"/>
  <c r="AU381" i="1"/>
  <c r="AO381" i="1"/>
  <c r="AS381" i="1"/>
  <c r="AM317" i="1"/>
  <c r="AO317" i="1"/>
  <c r="AS317" i="1"/>
  <c r="AU317" i="1"/>
  <c r="AO193" i="1"/>
  <c r="AM193" i="1"/>
  <c r="AO170" i="1"/>
  <c r="AM170" i="1"/>
  <c r="AM146" i="1"/>
  <c r="AO146" i="1"/>
  <c r="AS146" i="1"/>
  <c r="AU129" i="1"/>
  <c r="AO94" i="1"/>
  <c r="AM94" i="1"/>
  <c r="AS94" i="1"/>
  <c r="AU94" i="1"/>
  <c r="AM854" i="1"/>
  <c r="AU829" i="1"/>
  <c r="AS821" i="1"/>
  <c r="AO816" i="1"/>
  <c r="AJ816" i="1" s="1"/>
  <c r="AK816" i="1" s="1"/>
  <c r="AU813" i="1"/>
  <c r="AS800" i="1"/>
  <c r="AO742" i="1"/>
  <c r="AS738" i="1"/>
  <c r="AO733" i="1"/>
  <c r="AM728" i="1"/>
  <c r="AU726" i="1"/>
  <c r="AS722" i="1"/>
  <c r="AM685" i="1"/>
  <c r="AO654" i="1"/>
  <c r="AM645" i="1"/>
  <c r="AU625" i="1"/>
  <c r="AM600" i="1"/>
  <c r="AS600" i="1"/>
  <c r="AM594" i="1"/>
  <c r="AU500" i="1"/>
  <c r="AM460" i="1"/>
  <c r="AU460" i="1"/>
  <c r="AO460" i="1"/>
  <c r="AS460" i="1"/>
  <c r="AM338" i="1"/>
  <c r="AO338" i="1"/>
  <c r="AU338" i="1"/>
  <c r="AS338" i="1"/>
  <c r="AO325" i="1"/>
  <c r="AM325" i="1"/>
  <c r="AS325" i="1"/>
  <c r="AS22" i="1"/>
  <c r="AO22" i="1"/>
  <c r="AM22" i="1"/>
  <c r="AU22" i="1"/>
  <c r="AJ22" i="1" s="1"/>
  <c r="AK22" i="1" s="1"/>
  <c r="AM821" i="1"/>
  <c r="AO798" i="1"/>
  <c r="AO756" i="1"/>
  <c r="AO746" i="1"/>
  <c r="AU742" i="1"/>
  <c r="AU738" i="1"/>
  <c r="AO738" i="1"/>
  <c r="AO722" i="1"/>
  <c r="AM654" i="1"/>
  <c r="AO637" i="1"/>
  <c r="AO622" i="1"/>
  <c r="AO614" i="1"/>
  <c r="AO569" i="1"/>
  <c r="AU569" i="1"/>
  <c r="AM569" i="1"/>
  <c r="AM557" i="1"/>
  <c r="AS557" i="1"/>
  <c r="AU557" i="1"/>
  <c r="AM556" i="1"/>
  <c r="AO556" i="1"/>
  <c r="AO477" i="1"/>
  <c r="AM477" i="1"/>
  <c r="AS477" i="1"/>
  <c r="AM456" i="1"/>
  <c r="AU456" i="1"/>
  <c r="AO456" i="1"/>
  <c r="AS456" i="1"/>
  <c r="AM441" i="1"/>
  <c r="AU441" i="1"/>
  <c r="AO441" i="1"/>
  <c r="AM385" i="1"/>
  <c r="AO385" i="1"/>
  <c r="AS385" i="1"/>
  <c r="AU385" i="1"/>
  <c r="AU252" i="1"/>
  <c r="AJ252" i="1" s="1"/>
  <c r="AK252" i="1" s="1"/>
  <c r="AM252" i="1"/>
  <c r="AO252" i="1"/>
  <c r="AS252" i="1"/>
  <c r="AO221" i="1"/>
  <c r="AU221" i="1"/>
  <c r="AS69" i="1"/>
  <c r="AS30" i="1"/>
  <c r="AU30" i="1"/>
  <c r="AM30" i="1"/>
  <c r="AS734" i="1"/>
  <c r="AO586" i="1"/>
  <c r="AS586" i="1"/>
  <c r="AU586" i="1"/>
  <c r="AS545" i="1"/>
  <c r="AO545" i="1"/>
  <c r="AM498" i="1"/>
  <c r="AS498" i="1"/>
  <c r="AO498" i="1"/>
  <c r="AM420" i="1"/>
  <c r="AU420" i="1"/>
  <c r="AM384" i="1"/>
  <c r="AS384" i="1"/>
  <c r="AO364" i="1"/>
  <c r="AU364" i="1"/>
  <c r="AS364" i="1"/>
  <c r="AM364" i="1"/>
  <c r="AO161" i="1"/>
  <c r="AS161" i="1"/>
  <c r="AM161" i="1"/>
  <c r="AU161" i="1"/>
  <c r="AO30" i="1"/>
  <c r="AS578" i="1"/>
  <c r="AU549" i="1"/>
  <c r="AU544" i="1"/>
  <c r="AS481" i="1"/>
  <c r="AS457" i="1"/>
  <c r="AO436" i="1"/>
  <c r="AM430" i="1"/>
  <c r="AM426" i="1"/>
  <c r="AU426" i="1"/>
  <c r="AO417" i="1"/>
  <c r="AS416" i="1"/>
  <c r="AM416" i="1"/>
  <c r="AU390" i="1"/>
  <c r="AM372" i="1"/>
  <c r="AU372" i="1"/>
  <c r="AO372" i="1"/>
  <c r="AM369" i="1"/>
  <c r="AS369" i="1"/>
  <c r="AO361" i="1"/>
  <c r="AM361" i="1"/>
  <c r="AS361" i="1"/>
  <c r="AU360" i="1"/>
  <c r="AJ360" i="1" s="1"/>
  <c r="AK360" i="1" s="1"/>
  <c r="AO304" i="1"/>
  <c r="AO284" i="1"/>
  <c r="AS284" i="1"/>
  <c r="AM284" i="1"/>
  <c r="AM272" i="1"/>
  <c r="AU272" i="1"/>
  <c r="AJ272" i="1" s="1"/>
  <c r="AK272" i="1" s="1"/>
  <c r="AS272" i="1"/>
  <c r="AM244" i="1"/>
  <c r="AU244" i="1"/>
  <c r="AO240" i="1"/>
  <c r="AU240" i="1"/>
  <c r="AM238" i="1"/>
  <c r="AO238" i="1"/>
  <c r="AO230" i="1"/>
  <c r="AO198" i="1"/>
  <c r="AS198" i="1"/>
  <c r="AM136" i="1"/>
  <c r="AO136" i="1"/>
  <c r="AU76" i="1"/>
  <c r="AS76" i="1"/>
  <c r="AM32" i="1"/>
  <c r="AU32" i="1"/>
  <c r="AS29" i="1"/>
  <c r="AM29" i="1"/>
  <c r="AO29" i="1"/>
  <c r="AM28" i="1"/>
  <c r="AO28" i="1"/>
  <c r="AU584" i="1"/>
  <c r="AJ584" i="1" s="1"/>
  <c r="AK584" i="1" s="1"/>
  <c r="AO517" i="1"/>
  <c r="AS490" i="1"/>
  <c r="AM481" i="1"/>
  <c r="AM457" i="1"/>
  <c r="AM449" i="1"/>
  <c r="AJ449" i="1" s="1"/>
  <c r="AK449" i="1" s="1"/>
  <c r="AS445" i="1"/>
  <c r="AO314" i="1"/>
  <c r="AS309" i="1"/>
  <c r="AM308" i="1"/>
  <c r="AS308" i="1"/>
  <c r="AO308" i="1"/>
  <c r="AM220" i="1"/>
  <c r="AS220" i="1"/>
  <c r="AU220" i="1"/>
  <c r="AO205" i="1"/>
  <c r="AM140" i="1"/>
  <c r="AU140" i="1"/>
  <c r="AJ140" i="1" s="1"/>
  <c r="AK140" i="1" s="1"/>
  <c r="AS140" i="1"/>
  <c r="AO126" i="1"/>
  <c r="AU126" i="1"/>
  <c r="AJ126" i="1" s="1"/>
  <c r="AK126" i="1" s="1"/>
  <c r="AM126" i="1"/>
  <c r="AO98" i="1"/>
  <c r="AM98" i="1"/>
  <c r="AS10" i="1"/>
  <c r="AU10" i="1"/>
  <c r="AM10" i="1"/>
  <c r="AU587" i="1"/>
  <c r="AM517" i="1"/>
  <c r="AO513" i="1"/>
  <c r="AO490" i="1"/>
  <c r="AO469" i="1"/>
  <c r="AM446" i="1"/>
  <c r="AJ446" i="1" s="1"/>
  <c r="AK446" i="1" s="1"/>
  <c r="AM445" i="1"/>
  <c r="AM436" i="1"/>
  <c r="AS426" i="1"/>
  <c r="AM418" i="1"/>
  <c r="AO418" i="1"/>
  <c r="AM417" i="1"/>
  <c r="AM410" i="1"/>
  <c r="AO357" i="1"/>
  <c r="AM356" i="1"/>
  <c r="AS354" i="1"/>
  <c r="AM354" i="1"/>
  <c r="AU354" i="1"/>
  <c r="AU353" i="1"/>
  <c r="AM349" i="1"/>
  <c r="AU334" i="1"/>
  <c r="AJ334" i="1" s="1"/>
  <c r="AK334" i="1" s="1"/>
  <c r="AO324" i="1"/>
  <c r="AM277" i="1"/>
  <c r="AU277" i="1"/>
  <c r="AU264" i="1"/>
  <c r="AM264" i="1"/>
  <c r="AJ264" i="1" s="1"/>
  <c r="AK264" i="1" s="1"/>
  <c r="AO261" i="1"/>
  <c r="AU261" i="1"/>
  <c r="AS244" i="1"/>
  <c r="AS240" i="1"/>
  <c r="AO212" i="1"/>
  <c r="AU212" i="1"/>
  <c r="AM212" i="1"/>
  <c r="AS208" i="1"/>
  <c r="AM208" i="1"/>
  <c r="AO208" i="1"/>
  <c r="AO177" i="1"/>
  <c r="AM177" i="1"/>
  <c r="AS126" i="1"/>
  <c r="AO105" i="1"/>
  <c r="AM105" i="1"/>
  <c r="AU104" i="1"/>
  <c r="AJ104" i="1" s="1"/>
  <c r="AK104" i="1" s="1"/>
  <c r="AO104" i="1"/>
  <c r="AO53" i="1"/>
  <c r="AM53" i="1"/>
  <c r="AS32" i="1"/>
  <c r="AO6" i="1"/>
  <c r="AS6" i="1"/>
  <c r="AO486" i="1"/>
  <c r="AM400" i="1"/>
  <c r="AO400" i="1"/>
  <c r="AU400" i="1"/>
  <c r="AM322" i="1"/>
  <c r="AU322" i="1"/>
  <c r="AS316" i="1"/>
  <c r="AM316" i="1"/>
  <c r="AO316" i="1"/>
  <c r="AU298" i="1"/>
  <c r="AO298" i="1"/>
  <c r="AO275" i="1"/>
  <c r="AM186" i="1"/>
  <c r="AO186" i="1"/>
  <c r="AM153" i="1"/>
  <c r="AS153" i="1"/>
  <c r="AU136" i="1"/>
  <c r="AU88" i="1"/>
  <c r="AM88" i="1"/>
  <c r="AS78" i="1"/>
  <c r="AM65" i="1"/>
  <c r="AS65" i="1"/>
  <c r="AM58" i="1"/>
  <c r="AO32" i="1"/>
  <c r="AM434" i="1"/>
  <c r="AJ434" i="1" s="1"/>
  <c r="AK434" i="1" s="1"/>
  <c r="AU434" i="1"/>
  <c r="AS374" i="1"/>
  <c r="AM374" i="1"/>
  <c r="AS358" i="1"/>
  <c r="AO358" i="1"/>
  <c r="AS336" i="1"/>
  <c r="AO336" i="1"/>
  <c r="AJ336" i="1" s="1"/>
  <c r="AK336" i="1" s="1"/>
  <c r="AM334" i="1"/>
  <c r="AO334" i="1"/>
  <c r="AU309" i="1"/>
  <c r="AM309" i="1"/>
  <c r="AS300" i="1"/>
  <c r="AM300" i="1"/>
  <c r="AU297" i="1"/>
  <c r="AJ297" i="1" s="1"/>
  <c r="AK297" i="1" s="1"/>
  <c r="AO297" i="1"/>
  <c r="AS293" i="1"/>
  <c r="AO293" i="1"/>
  <c r="AM293" i="1"/>
  <c r="AO292" i="1"/>
  <c r="AM292" i="1"/>
  <c r="AS292" i="1"/>
  <c r="AO274" i="1"/>
  <c r="AS274" i="1"/>
  <c r="AU274" i="1"/>
  <c r="AM222" i="1"/>
  <c r="AU222" i="1"/>
  <c r="AO182" i="1"/>
  <c r="AS182" i="1"/>
  <c r="AO134" i="1"/>
  <c r="AJ134" i="1" s="1"/>
  <c r="AK134" i="1" s="1"/>
  <c r="AU134" i="1"/>
  <c r="AS134" i="1"/>
  <c r="AM118" i="1"/>
  <c r="AO118" i="1"/>
  <c r="AM117" i="1"/>
  <c r="AO117" i="1"/>
  <c r="AO44" i="1"/>
  <c r="AU44" i="1"/>
  <c r="AM44" i="1"/>
  <c r="AS44" i="1"/>
  <c r="AU373" i="1"/>
  <c r="AJ373" i="1" s="1"/>
  <c r="AK373" i="1" s="1"/>
  <c r="AO373" i="1"/>
  <c r="AS346" i="1"/>
  <c r="AM246" i="1"/>
  <c r="AS246" i="1"/>
  <c r="AO229" i="1"/>
  <c r="AS229" i="1"/>
  <c r="AS210" i="1"/>
  <c r="AU210" i="1"/>
  <c r="AM189" i="1"/>
  <c r="AO189" i="1"/>
  <c r="AU189" i="1"/>
  <c r="AO100" i="1"/>
  <c r="AS100" i="1"/>
  <c r="AM89" i="1"/>
  <c r="AU89" i="1"/>
  <c r="AM5" i="1"/>
  <c r="AS5" i="1"/>
  <c r="AM378" i="1"/>
  <c r="AU378" i="1"/>
  <c r="AM340" i="1"/>
  <c r="AO340" i="1"/>
  <c r="AS340" i="1"/>
  <c r="AM306" i="1"/>
  <c r="AU306" i="1"/>
  <c r="AS281" i="1"/>
  <c r="AJ281" i="1" s="1"/>
  <c r="AK281" i="1" s="1"/>
  <c r="AU281" i="1"/>
  <c r="AO270" i="1"/>
  <c r="AM270" i="1"/>
  <c r="AU262" i="1"/>
  <c r="AM234" i="1"/>
  <c r="AO234" i="1"/>
  <c r="AS234" i="1"/>
  <c r="AU205" i="1"/>
  <c r="AS188" i="1"/>
  <c r="AO188" i="1"/>
  <c r="AO141" i="1"/>
  <c r="AS141" i="1"/>
  <c r="AM138" i="1"/>
  <c r="AU138" i="1"/>
  <c r="AS97" i="1"/>
  <c r="AS74" i="1"/>
  <c r="AO74" i="1"/>
  <c r="AM74" i="1"/>
  <c r="AS12" i="1"/>
  <c r="AO12" i="1"/>
  <c r="AO233" i="1"/>
  <c r="AM233" i="1"/>
  <c r="AS233" i="1"/>
  <c r="AU397" i="1"/>
  <c r="AS312" i="1"/>
  <c r="AO312" i="1"/>
  <c r="AO310" i="1"/>
  <c r="AM289" i="1"/>
  <c r="AJ289" i="1" s="1"/>
  <c r="AK289" i="1" s="1"/>
  <c r="AU289" i="1"/>
  <c r="AU270" i="1"/>
  <c r="AO269" i="1"/>
  <c r="AS269" i="1"/>
  <c r="AO226" i="1"/>
  <c r="AU226" i="1"/>
  <c r="AS201" i="1"/>
  <c r="AO201" i="1"/>
  <c r="AM192" i="1"/>
  <c r="AO192" i="1"/>
  <c r="AS192" i="1"/>
  <c r="AU192" i="1"/>
  <c r="AM184" i="1"/>
  <c r="AO184" i="1"/>
  <c r="AU184" i="1"/>
  <c r="AO164" i="1"/>
  <c r="AM154" i="1"/>
  <c r="AO154" i="1"/>
  <c r="AS154" i="1"/>
  <c r="AU148" i="1"/>
  <c r="AM144" i="1"/>
  <c r="AU144" i="1"/>
  <c r="AS40" i="1"/>
  <c r="AO40" i="1"/>
  <c r="AM4" i="1"/>
  <c r="AJ4" i="1" s="1"/>
  <c r="AK4" i="1" s="1"/>
  <c r="AU4" i="1"/>
  <c r="AO1090" i="1"/>
  <c r="AS1090" i="1"/>
  <c r="AM1224" i="1"/>
  <c r="AS1224" i="1"/>
  <c r="AO1224" i="1"/>
  <c r="AS278" i="1"/>
  <c r="AM278" i="1"/>
  <c r="AM253" i="1"/>
  <c r="AO253" i="1"/>
  <c r="AO224" i="1"/>
  <c r="AM224" i="1"/>
  <c r="AM122" i="1"/>
  <c r="AJ122" i="1" s="1"/>
  <c r="AK122" i="1" s="1"/>
  <c r="AU122" i="1"/>
  <c r="AO113" i="1"/>
  <c r="AM113" i="1"/>
  <c r="AS113" i="1"/>
  <c r="AM93" i="1"/>
  <c r="AU93" i="1"/>
  <c r="AM57" i="1"/>
  <c r="AU57" i="1"/>
  <c r="AO57" i="1"/>
  <c r="AO213" i="1"/>
  <c r="AS213" i="1"/>
  <c r="AO769" i="1"/>
  <c r="AO777" i="1"/>
  <c r="AM782" i="1"/>
  <c r="AJ1281" i="1"/>
  <c r="AK1281" i="1" s="1"/>
  <c r="AM769" i="1"/>
  <c r="AJ769" i="1" s="1"/>
  <c r="AK769" i="1" s="1"/>
  <c r="AO1266" i="1"/>
  <c r="AJ1266" i="1" s="1"/>
  <c r="AK1266" i="1" s="1"/>
  <c r="AM1198" i="1"/>
  <c r="AO1269" i="1"/>
  <c r="AM133" i="1"/>
  <c r="AS1316" i="1"/>
  <c r="AS1314" i="1"/>
  <c r="AS1296" i="1"/>
  <c r="AO1305" i="1"/>
  <c r="AS1305" i="1"/>
  <c r="AM1154" i="1"/>
  <c r="AO1154" i="1"/>
  <c r="AS1154" i="1"/>
  <c r="AU1154" i="1"/>
  <c r="AM1132" i="1"/>
  <c r="AS1132" i="1"/>
  <c r="AU1132" i="1"/>
  <c r="AM1110" i="1"/>
  <c r="AS1110" i="1"/>
  <c r="AU1110" i="1"/>
  <c r="AM986" i="1"/>
  <c r="AO986" i="1"/>
  <c r="AS986" i="1"/>
  <c r="AU986" i="1"/>
  <c r="AO850" i="1"/>
  <c r="AU850" i="1"/>
  <c r="AS850" i="1"/>
  <c r="AS804" i="1"/>
  <c r="AU804" i="1"/>
  <c r="AO804" i="1"/>
  <c r="AM804" i="1"/>
  <c r="AS194" i="1"/>
  <c r="AM194" i="1"/>
  <c r="AU194" i="1"/>
  <c r="AJ194" i="1" s="1"/>
  <c r="AK194" i="1" s="1"/>
  <c r="AO194" i="1"/>
  <c r="AS82" i="1"/>
  <c r="AM82" i="1"/>
  <c r="AU82" i="1"/>
  <c r="AJ82" i="1" s="1"/>
  <c r="AK82" i="1" s="1"/>
  <c r="AO82" i="1"/>
  <c r="AM1321" i="1"/>
  <c r="AU1304" i="1"/>
  <c r="AM1289" i="1"/>
  <c r="AU1285" i="1"/>
  <c r="AU1254" i="1"/>
  <c r="AM1237" i="1"/>
  <c r="AO1192" i="1"/>
  <c r="AS1192" i="1"/>
  <c r="AU1192" i="1"/>
  <c r="AO1182" i="1"/>
  <c r="AS1137" i="1"/>
  <c r="AU1137" i="1"/>
  <c r="AO1137" i="1"/>
  <c r="AM1137" i="1"/>
  <c r="AM1112" i="1"/>
  <c r="AO1112" i="1"/>
  <c r="AS1112" i="1"/>
  <c r="AU1112" i="1"/>
  <c r="AM1108" i="1"/>
  <c r="AO1108" i="1"/>
  <c r="AS1108" i="1"/>
  <c r="AJ1108" i="1" s="1"/>
  <c r="AK1108" i="1" s="1"/>
  <c r="AU1108" i="1"/>
  <c r="AM1066" i="1"/>
  <c r="AO1066" i="1"/>
  <c r="AS1066" i="1"/>
  <c r="AU1066" i="1"/>
  <c r="AM1052" i="1"/>
  <c r="AO1052" i="1"/>
  <c r="AS1052" i="1"/>
  <c r="AU1052" i="1"/>
  <c r="AM1026" i="1"/>
  <c r="AO1026" i="1"/>
  <c r="AS1026" i="1"/>
  <c r="AU1026" i="1"/>
  <c r="AS1004" i="1"/>
  <c r="AU1004" i="1"/>
  <c r="AO1004" i="1"/>
  <c r="AM1004" i="1"/>
  <c r="AM997" i="1"/>
  <c r="AO997" i="1"/>
  <c r="AS997" i="1"/>
  <c r="AU997" i="1"/>
  <c r="AS941" i="1"/>
  <c r="AO941" i="1"/>
  <c r="AU941" i="1"/>
  <c r="AS820" i="1"/>
  <c r="AU820" i="1"/>
  <c r="AO820" i="1"/>
  <c r="AM820" i="1"/>
  <c r="AM609" i="1"/>
  <c r="AO609" i="1"/>
  <c r="AS609" i="1"/>
  <c r="AU609" i="1"/>
  <c r="AU1305" i="1"/>
  <c r="AU1292" i="1"/>
  <c r="AS1292" i="1"/>
  <c r="AU1286" i="1"/>
  <c r="AS1286" i="1"/>
  <c r="AU1273" i="1"/>
  <c r="AS1273" i="1"/>
  <c r="AU1261" i="1"/>
  <c r="AS1261" i="1"/>
  <c r="AU1258" i="1"/>
  <c r="AS1258" i="1"/>
  <c r="AS1172" i="1"/>
  <c r="AM1172" i="1"/>
  <c r="AU1172" i="1"/>
  <c r="AJ1172" i="1" s="1"/>
  <c r="AK1172" i="1" s="1"/>
  <c r="AS1130" i="1"/>
  <c r="AO1130" i="1"/>
  <c r="AM1130" i="1"/>
  <c r="AS1128" i="1"/>
  <c r="AO1128" i="1"/>
  <c r="AM1128" i="1"/>
  <c r="AS1126" i="1"/>
  <c r="AO1126" i="1"/>
  <c r="AM1126" i="1"/>
  <c r="AM1118" i="1"/>
  <c r="AO1118" i="1"/>
  <c r="AS1118" i="1"/>
  <c r="AU1118" i="1"/>
  <c r="AS1077" i="1"/>
  <c r="AO1077" i="1"/>
  <c r="AM1077" i="1"/>
  <c r="AM1025" i="1"/>
  <c r="AO1025" i="1"/>
  <c r="AS1025" i="1"/>
  <c r="AU1025" i="1"/>
  <c r="AS1002" i="1"/>
  <c r="AO1002" i="1"/>
  <c r="AM1002" i="1"/>
  <c r="AM962" i="1"/>
  <c r="AS962" i="1"/>
  <c r="AU962" i="1"/>
  <c r="AM942" i="1"/>
  <c r="AS942" i="1"/>
  <c r="AU942" i="1"/>
  <c r="AO942" i="1"/>
  <c r="AO902" i="1"/>
  <c r="AS902" i="1"/>
  <c r="AU902" i="1"/>
  <c r="AO852" i="1"/>
  <c r="AJ852" i="1" s="1"/>
  <c r="AK852" i="1" s="1"/>
  <c r="AU852" i="1"/>
  <c r="AS852" i="1"/>
  <c r="AM757" i="1"/>
  <c r="AO757" i="1"/>
  <c r="AO1292" i="1"/>
  <c r="AO1286" i="1"/>
  <c r="AO1273" i="1"/>
  <c r="AO1261" i="1"/>
  <c r="AO1258" i="1"/>
  <c r="AO1206" i="1"/>
  <c r="AM1150" i="1"/>
  <c r="AO1150" i="1"/>
  <c r="AS1150" i="1"/>
  <c r="AU1150" i="1"/>
  <c r="AM1142" i="1"/>
  <c r="AO1142" i="1"/>
  <c r="AS1142" i="1"/>
  <c r="AU1142" i="1"/>
  <c r="AM1065" i="1"/>
  <c r="AO1065" i="1"/>
  <c r="AS1065" i="1"/>
  <c r="AU1065" i="1"/>
  <c r="AS1058" i="1"/>
  <c r="AM1058" i="1"/>
  <c r="AU1058" i="1"/>
  <c r="AJ1058" i="1" s="1"/>
  <c r="AK1058" i="1" s="1"/>
  <c r="AS1012" i="1"/>
  <c r="AO885" i="1"/>
  <c r="AU885" i="1"/>
  <c r="AS885" i="1"/>
  <c r="AM885" i="1"/>
  <c r="AS792" i="1"/>
  <c r="AU792" i="1"/>
  <c r="AM792" i="1"/>
  <c r="AM526" i="1"/>
  <c r="AO526" i="1"/>
  <c r="AS526" i="1"/>
  <c r="AU526" i="1"/>
  <c r="AM394" i="1"/>
  <c r="AO394" i="1"/>
  <c r="AS394" i="1"/>
  <c r="AU394" i="1"/>
  <c r="AU1318" i="1"/>
  <c r="AS1318" i="1"/>
  <c r="AO1308" i="1"/>
  <c r="AO1306" i="1"/>
  <c r="AU1294" i="1"/>
  <c r="AS1294" i="1"/>
  <c r="AO1293" i="1"/>
  <c r="AU1276" i="1"/>
  <c r="AS1276" i="1"/>
  <c r="AO1274" i="1"/>
  <c r="AO1262" i="1"/>
  <c r="AU1251" i="1"/>
  <c r="AU1245" i="1"/>
  <c r="AS1245" i="1"/>
  <c r="AS1214" i="1"/>
  <c r="AM1214" i="1"/>
  <c r="AU1209" i="1"/>
  <c r="AM1209" i="1"/>
  <c r="AS1197" i="1"/>
  <c r="AU1181" i="1"/>
  <c r="AO1181" i="1"/>
  <c r="AO1180" i="1"/>
  <c r="AS1177" i="1"/>
  <c r="AM1177" i="1"/>
  <c r="AK1177" i="1"/>
  <c r="AS1157" i="1"/>
  <c r="AS1148" i="1"/>
  <c r="AM1148" i="1"/>
  <c r="AM1074" i="1"/>
  <c r="AO1074" i="1"/>
  <c r="AS1074" i="1"/>
  <c r="AU1074" i="1"/>
  <c r="AM1072" i="1"/>
  <c r="AO1072" i="1"/>
  <c r="AS1072" i="1"/>
  <c r="AU1072" i="1"/>
  <c r="AS1045" i="1"/>
  <c r="AM1045" i="1"/>
  <c r="AU1045" i="1"/>
  <c r="AJ1045" i="1" s="1"/>
  <c r="AK1045" i="1" s="1"/>
  <c r="AS1018" i="1"/>
  <c r="AM1018" i="1"/>
  <c r="AU1018" i="1"/>
  <c r="AJ1018" i="1" s="1"/>
  <c r="AK1018" i="1" s="1"/>
  <c r="AU1012" i="1"/>
  <c r="AO1012" i="1"/>
  <c r="AS977" i="1"/>
  <c r="AM977" i="1"/>
  <c r="AU964" i="1"/>
  <c r="AO964" i="1"/>
  <c r="AM929" i="1"/>
  <c r="AU929" i="1"/>
  <c r="AO792" i="1"/>
  <c r="AO1318" i="1"/>
  <c r="AO1300" i="1"/>
  <c r="AO1294" i="1"/>
  <c r="AS1284" i="1"/>
  <c r="AU1277" i="1"/>
  <c r="AS1277" i="1"/>
  <c r="AO1276" i="1"/>
  <c r="AU1268" i="1"/>
  <c r="AS1268" i="1"/>
  <c r="AU1264" i="1"/>
  <c r="AS1264" i="1"/>
  <c r="AU1252" i="1"/>
  <c r="AS1252" i="1"/>
  <c r="AU1246" i="1"/>
  <c r="AS1246" i="1"/>
  <c r="AO1245" i="1"/>
  <c r="AS1244" i="1"/>
  <c r="AO1226" i="1"/>
  <c r="AS1204" i="1"/>
  <c r="AS1202" i="1"/>
  <c r="AM1197" i="1"/>
  <c r="AM1196" i="1"/>
  <c r="AS1196" i="1"/>
  <c r="AU1196" i="1"/>
  <c r="AS1186" i="1"/>
  <c r="AJ1186" i="1" s="1"/>
  <c r="AK1186" i="1" s="1"/>
  <c r="AS1184" i="1"/>
  <c r="AU1180" i="1"/>
  <c r="AO1172" i="1"/>
  <c r="AO1132" i="1"/>
  <c r="AU1130" i="1"/>
  <c r="AU1128" i="1"/>
  <c r="AU1126" i="1"/>
  <c r="AO1110" i="1"/>
  <c r="AU1077" i="1"/>
  <c r="AU1002" i="1"/>
  <c r="AM994" i="1"/>
  <c r="AO994" i="1"/>
  <c r="AS994" i="1"/>
  <c r="AU994" i="1"/>
  <c r="AS984" i="1"/>
  <c r="AS958" i="1"/>
  <c r="AM932" i="1"/>
  <c r="AO932" i="1"/>
  <c r="AU932" i="1"/>
  <c r="AJ932" i="1" s="1"/>
  <c r="AK932" i="1" s="1"/>
  <c r="AO897" i="1"/>
  <c r="AU897" i="1"/>
  <c r="AS897" i="1"/>
  <c r="AM897" i="1"/>
  <c r="AM764" i="1"/>
  <c r="AO764" i="1"/>
  <c r="AU1308" i="1"/>
  <c r="AU1306" i="1"/>
  <c r="AU1296" i="1"/>
  <c r="AO1289" i="1"/>
  <c r="AO1277" i="1"/>
  <c r="AO1268" i="1"/>
  <c r="AO1264" i="1"/>
  <c r="AO1252" i="1"/>
  <c r="AO1246" i="1"/>
  <c r="AO1237" i="1"/>
  <c r="AM1233" i="1"/>
  <c r="AU1229" i="1"/>
  <c r="AS1229" i="1"/>
  <c r="AS1212" i="1"/>
  <c r="AU1204" i="1"/>
  <c r="AM1204" i="1"/>
  <c r="AU1202" i="1"/>
  <c r="AM1202" i="1"/>
  <c r="AJ1202" i="1" s="1"/>
  <c r="AK1202" i="1" s="1"/>
  <c r="AU1197" i="1"/>
  <c r="AO1193" i="1"/>
  <c r="AU1186" i="1"/>
  <c r="AO1186" i="1"/>
  <c r="AM1184" i="1"/>
  <c r="AM1162" i="1"/>
  <c r="AS1162" i="1"/>
  <c r="AU1162" i="1"/>
  <c r="AU1148" i="1"/>
  <c r="AO1058" i="1"/>
  <c r="AS1050" i="1"/>
  <c r="AM1044" i="1"/>
  <c r="AO1044" i="1"/>
  <c r="AS1044" i="1"/>
  <c r="AU1044" i="1"/>
  <c r="AM1042" i="1"/>
  <c r="AO1042" i="1"/>
  <c r="AS1042" i="1"/>
  <c r="AU1042" i="1"/>
  <c r="AS1033" i="1"/>
  <c r="AM1017" i="1"/>
  <c r="AO1017" i="1"/>
  <c r="AS1017" i="1"/>
  <c r="AU1017" i="1"/>
  <c r="AU1014" i="1"/>
  <c r="AU984" i="1"/>
  <c r="AO984" i="1"/>
  <c r="AU977" i="1"/>
  <c r="AM850" i="1"/>
  <c r="AM836" i="1"/>
  <c r="AO836" i="1"/>
  <c r="AS836" i="1"/>
  <c r="AM812" i="1"/>
  <c r="AO812" i="1"/>
  <c r="AS812" i="1"/>
  <c r="AU812" i="1"/>
  <c r="AU757" i="1"/>
  <c r="AM686" i="1"/>
  <c r="AO686" i="1"/>
  <c r="AS686" i="1"/>
  <c r="AU686" i="1"/>
  <c r="AU1316" i="1"/>
  <c r="AU1314" i="1"/>
  <c r="AU1302" i="1"/>
  <c r="AU1289" i="1"/>
  <c r="AU1237" i="1"/>
  <c r="AO1229" i="1"/>
  <c r="AM1212" i="1"/>
  <c r="AS1206" i="1"/>
  <c r="AO1200" i="1"/>
  <c r="AU1200" i="1"/>
  <c r="AU1184" i="1"/>
  <c r="AO1177" i="1"/>
  <c r="AS1160" i="1"/>
  <c r="AO1160" i="1"/>
  <c r="AM1160" i="1"/>
  <c r="AM1053" i="1"/>
  <c r="AO1053" i="1"/>
  <c r="AS1053" i="1"/>
  <c r="AU1053" i="1"/>
  <c r="AU1050" i="1"/>
  <c r="AO1050" i="1"/>
  <c r="AO1045" i="1"/>
  <c r="AU1033" i="1"/>
  <c r="AO1033" i="1"/>
  <c r="AO1018" i="1"/>
  <c r="AM993" i="1"/>
  <c r="AO993" i="1"/>
  <c r="AS993" i="1"/>
  <c r="AU993" i="1"/>
  <c r="AO962" i="1"/>
  <c r="AM941" i="1"/>
  <c r="AO930" i="1"/>
  <c r="AM930" i="1"/>
  <c r="AU930" i="1"/>
  <c r="AS930" i="1"/>
  <c r="AS918" i="1"/>
  <c r="AU918" i="1"/>
  <c r="AM918" i="1"/>
  <c r="AO918" i="1"/>
  <c r="AU900" i="1"/>
  <c r="AS900" i="1"/>
  <c r="AO900" i="1"/>
  <c r="AM900" i="1"/>
  <c r="AM827" i="1"/>
  <c r="AM1205" i="1"/>
  <c r="AU1185" i="1"/>
  <c r="AU1178" i="1"/>
  <c r="AM1174" i="1"/>
  <c r="AU1168" i="1"/>
  <c r="AM1166" i="1"/>
  <c r="AU1161" i="1"/>
  <c r="AU1156" i="1"/>
  <c r="AM1145" i="1"/>
  <c r="AU1122" i="1"/>
  <c r="AM1120" i="1"/>
  <c r="AU1109" i="1"/>
  <c r="AU1104" i="1"/>
  <c r="AM1102" i="1"/>
  <c r="AM1085" i="1"/>
  <c r="AU1078" i="1"/>
  <c r="AU1062" i="1"/>
  <c r="AU1049" i="1"/>
  <c r="AU1046" i="1"/>
  <c r="AU1032" i="1"/>
  <c r="AU1022" i="1"/>
  <c r="AU1006" i="1"/>
  <c r="AU998" i="1"/>
  <c r="AO992" i="1"/>
  <c r="AO990" i="1"/>
  <c r="AO954" i="1"/>
  <c r="AM952" i="1"/>
  <c r="AS952" i="1"/>
  <c r="AM931" i="1"/>
  <c r="AM904" i="1"/>
  <c r="AS904" i="1"/>
  <c r="AU904" i="1"/>
  <c r="AM893" i="1"/>
  <c r="AO893" i="1"/>
  <c r="AU867" i="1"/>
  <c r="AM848" i="1"/>
  <c r="AO848" i="1"/>
  <c r="AM810" i="1"/>
  <c r="AO810" i="1"/>
  <c r="AO750" i="1"/>
  <c r="AS750" i="1"/>
  <c r="AU1146" i="1"/>
  <c r="AJ1146" i="1" s="1"/>
  <c r="AK1146" i="1" s="1"/>
  <c r="AO1115" i="1"/>
  <c r="AO1069" i="1"/>
  <c r="AU982" i="1"/>
  <c r="AJ982" i="1" s="1"/>
  <c r="AK982" i="1" s="1"/>
  <c r="AO974" i="1"/>
  <c r="AM949" i="1"/>
  <c r="AS949" i="1"/>
  <c r="AM938" i="1"/>
  <c r="AS938" i="1"/>
  <c r="AU938" i="1"/>
  <c r="AS926" i="1"/>
  <c r="AU926" i="1"/>
  <c r="AM905" i="1"/>
  <c r="AO905" i="1"/>
  <c r="AS878" i="1"/>
  <c r="AM878" i="1"/>
  <c r="AO857" i="1"/>
  <c r="AS857" i="1"/>
  <c r="AS841" i="1"/>
  <c r="AU841" i="1"/>
  <c r="AO841" i="1"/>
  <c r="AM841" i="1"/>
  <c r="AS801" i="1"/>
  <c r="AU801" i="1"/>
  <c r="AO801" i="1"/>
  <c r="AM801" i="1"/>
  <c r="AM724" i="1"/>
  <c r="AO724" i="1"/>
  <c r="AU724" i="1"/>
  <c r="AS724" i="1"/>
  <c r="AU536" i="1"/>
  <c r="AS536" i="1"/>
  <c r="AM536" i="1"/>
  <c r="AO536" i="1"/>
  <c r="AU1069" i="1"/>
  <c r="AU974" i="1"/>
  <c r="AU965" i="1"/>
  <c r="AU957" i="1"/>
  <c r="AU937" i="1"/>
  <c r="AM937" i="1"/>
  <c r="AO920" i="1"/>
  <c r="AM672" i="1"/>
  <c r="AO672" i="1"/>
  <c r="AU672" i="1"/>
  <c r="AS672" i="1"/>
  <c r="AU1040" i="1"/>
  <c r="AU966" i="1"/>
  <c r="AU958" i="1"/>
  <c r="AO923" i="1"/>
  <c r="AM909" i="1"/>
  <c r="AS909" i="1"/>
  <c r="AU909" i="1"/>
  <c r="AM892" i="1"/>
  <c r="AS892" i="1"/>
  <c r="AU892" i="1"/>
  <c r="AM890" i="1"/>
  <c r="AO890" i="1"/>
  <c r="AM881" i="1"/>
  <c r="AS881" i="1"/>
  <c r="AU876" i="1"/>
  <c r="AU857" i="1"/>
  <c r="AO834" i="1"/>
  <c r="AM809" i="1"/>
  <c r="AS809" i="1"/>
  <c r="AU809" i="1"/>
  <c r="AM676" i="1"/>
  <c r="AO676" i="1"/>
  <c r="AU676" i="1"/>
  <c r="AS676" i="1"/>
  <c r="AM542" i="1"/>
  <c r="AO542" i="1"/>
  <c r="AU542" i="1"/>
  <c r="AS542" i="1"/>
  <c r="AU1205" i="1"/>
  <c r="AU1198" i="1"/>
  <c r="AU1174" i="1"/>
  <c r="AU1166" i="1"/>
  <c r="AU1145" i="1"/>
  <c r="AU1120" i="1"/>
  <c r="AU1102" i="1"/>
  <c r="AU1085" i="1"/>
  <c r="AM946" i="1"/>
  <c r="AS946" i="1"/>
  <c r="AM928" i="1"/>
  <c r="AS928" i="1"/>
  <c r="AU928" i="1"/>
  <c r="AO926" i="1"/>
  <c r="AM921" i="1"/>
  <c r="AS921" i="1"/>
  <c r="AO921" i="1"/>
  <c r="AU893" i="1"/>
  <c r="AU881" i="1"/>
  <c r="AO878" i="1"/>
  <c r="AU874" i="1"/>
  <c r="AM865" i="1"/>
  <c r="AO865" i="1"/>
  <c r="AU865" i="1"/>
  <c r="AS865" i="1"/>
  <c r="AS860" i="1"/>
  <c r="AU860" i="1"/>
  <c r="AM860" i="1"/>
  <c r="AU848" i="1"/>
  <c r="AM833" i="1"/>
  <c r="AO833" i="1"/>
  <c r="AS833" i="1"/>
  <c r="AU833" i="1"/>
  <c r="AU810" i="1"/>
  <c r="AM750" i="1"/>
  <c r="AM714" i="1"/>
  <c r="AO714" i="1"/>
  <c r="AS714" i="1"/>
  <c r="AM620" i="1"/>
  <c r="AO620" i="1"/>
  <c r="AS620" i="1"/>
  <c r="AU620" i="1"/>
  <c r="AU910" i="1"/>
  <c r="AJ910" i="1" s="1"/>
  <c r="AK910" i="1" s="1"/>
  <c r="AO872" i="1"/>
  <c r="AM870" i="1"/>
  <c r="AM868" i="1"/>
  <c r="AU854" i="1"/>
  <c r="AM846" i="1"/>
  <c r="AM844" i="1"/>
  <c r="AJ844" i="1" s="1"/>
  <c r="AK844" i="1" s="1"/>
  <c r="AS838" i="1"/>
  <c r="AS829" i="1"/>
  <c r="AU826" i="1"/>
  <c r="AM825" i="1"/>
  <c r="AM817" i="1"/>
  <c r="AM813" i="1"/>
  <c r="AS798" i="1"/>
  <c r="AS789" i="1"/>
  <c r="AS762" i="1"/>
  <c r="AS756" i="1"/>
  <c r="AM754" i="1"/>
  <c r="AJ754" i="1" s="1"/>
  <c r="AK754" i="1" s="1"/>
  <c r="AO748" i="1"/>
  <c r="AU746" i="1"/>
  <c r="AJ746" i="1" s="1"/>
  <c r="AK746" i="1" s="1"/>
  <c r="AO737" i="1"/>
  <c r="AM710" i="1"/>
  <c r="AS710" i="1"/>
  <c r="AU710" i="1"/>
  <c r="AS698" i="1"/>
  <c r="AM568" i="1"/>
  <c r="AO568" i="1"/>
  <c r="AS568" i="1"/>
  <c r="AU568" i="1"/>
  <c r="AM332" i="1"/>
  <c r="AO332" i="1"/>
  <c r="AU332" i="1"/>
  <c r="AS332" i="1"/>
  <c r="AU838" i="1"/>
  <c r="AJ838" i="1" s="1"/>
  <c r="AK838" i="1" s="1"/>
  <c r="AU798" i="1"/>
  <c r="AJ798" i="1" s="1"/>
  <c r="AK798" i="1" s="1"/>
  <c r="AU789" i="1"/>
  <c r="AJ789" i="1" s="1"/>
  <c r="AK789" i="1" s="1"/>
  <c r="AU762" i="1"/>
  <c r="AM762" i="1"/>
  <c r="AM756" i="1"/>
  <c r="AU744" i="1"/>
  <c r="AM744" i="1"/>
  <c r="AM729" i="1"/>
  <c r="AO729" i="1"/>
  <c r="AS729" i="1"/>
  <c r="AU729" i="1"/>
  <c r="AS716" i="1"/>
  <c r="AM716" i="1"/>
  <c r="AM708" i="1"/>
  <c r="AO708" i="1"/>
  <c r="AM700" i="1"/>
  <c r="AS700" i="1"/>
  <c r="AU700" i="1"/>
  <c r="AM697" i="1"/>
  <c r="AS697" i="1"/>
  <c r="AU697" i="1"/>
  <c r="AU694" i="1"/>
  <c r="AJ694" i="1" s="1"/>
  <c r="AK694" i="1" s="1"/>
  <c r="AS694" i="1"/>
  <c r="AM681" i="1"/>
  <c r="AM656" i="1"/>
  <c r="AO656" i="1"/>
  <c r="AS656" i="1"/>
  <c r="AU656" i="1"/>
  <c r="AM573" i="1"/>
  <c r="AO573" i="1"/>
  <c r="AS573" i="1"/>
  <c r="AU573" i="1"/>
  <c r="AU563" i="1"/>
  <c r="AJ563" i="1" s="1"/>
  <c r="AK563" i="1" s="1"/>
  <c r="AO906" i="1"/>
  <c r="AU869" i="1"/>
  <c r="AU845" i="1"/>
  <c r="AU824" i="1"/>
  <c r="AU822" i="1"/>
  <c r="AU806" i="1"/>
  <c r="AO802" i="1"/>
  <c r="AO796" i="1"/>
  <c r="AM748" i="1"/>
  <c r="AM746" i="1"/>
  <c r="AS741" i="1"/>
  <c r="AJ741" i="1" s="1"/>
  <c r="AK741" i="1" s="1"/>
  <c r="AU741" i="1"/>
  <c r="AM705" i="1"/>
  <c r="AO705" i="1"/>
  <c r="AU705" i="1"/>
  <c r="AS705" i="1"/>
  <c r="AM602" i="1"/>
  <c r="AO602" i="1"/>
  <c r="AS602" i="1"/>
  <c r="AU602" i="1"/>
  <c r="AO488" i="1"/>
  <c r="AS488" i="1"/>
  <c r="AM720" i="1"/>
  <c r="AO720" i="1"/>
  <c r="AU720" i="1"/>
  <c r="AS720" i="1"/>
  <c r="AM713" i="1"/>
  <c r="AS713" i="1"/>
  <c r="AU713" i="1"/>
  <c r="AM698" i="1"/>
  <c r="AO698" i="1"/>
  <c r="AM648" i="1"/>
  <c r="AS648" i="1"/>
  <c r="AU648" i="1"/>
  <c r="AO648" i="1"/>
  <c r="AM642" i="1"/>
  <c r="AS642" i="1"/>
  <c r="AU642" i="1"/>
  <c r="AO642" i="1"/>
  <c r="AM572" i="1"/>
  <c r="AO572" i="1"/>
  <c r="AS572" i="1"/>
  <c r="AU572" i="1"/>
  <c r="AM562" i="1"/>
  <c r="AO562" i="1"/>
  <c r="AS562" i="1"/>
  <c r="AU562" i="1"/>
  <c r="AU940" i="1"/>
  <c r="AU925" i="1"/>
  <c r="AU917" i="1"/>
  <c r="AO916" i="1"/>
  <c r="AO914" i="1"/>
  <c r="AU906" i="1"/>
  <c r="AU894" i="1"/>
  <c r="AO894" i="1"/>
  <c r="AO888" i="1"/>
  <c r="AU882" i="1"/>
  <c r="AO868" i="1"/>
  <c r="AO813" i="1"/>
  <c r="AS760" i="1"/>
  <c r="AU760" i="1"/>
  <c r="AO754" i="1"/>
  <c r="AM689" i="1"/>
  <c r="AO689" i="1"/>
  <c r="AS689" i="1"/>
  <c r="AU689" i="1"/>
  <c r="AM644" i="1"/>
  <c r="AO644" i="1"/>
  <c r="AU644" i="1"/>
  <c r="AS644" i="1"/>
  <c r="AO617" i="1"/>
  <c r="AM617" i="1"/>
  <c r="AM580" i="1"/>
  <c r="AO580" i="1"/>
  <c r="AS580" i="1"/>
  <c r="AU580" i="1"/>
  <c r="AO514" i="1"/>
  <c r="AU514" i="1"/>
  <c r="AS514" i="1"/>
  <c r="AM514" i="1"/>
  <c r="AU817" i="1"/>
  <c r="AM760" i="1"/>
  <c r="AO741" i="1"/>
  <c r="AO740" i="1"/>
  <c r="AS740" i="1"/>
  <c r="AU740" i="1"/>
  <c r="AM736" i="1"/>
  <c r="AO736" i="1"/>
  <c r="AU730" i="1"/>
  <c r="AJ730" i="1" s="1"/>
  <c r="AK730" i="1" s="1"/>
  <c r="AS730" i="1"/>
  <c r="AM730" i="1"/>
  <c r="AS708" i="1"/>
  <c r="AM701" i="1"/>
  <c r="AO701" i="1"/>
  <c r="AO700" i="1"/>
  <c r="AM694" i="1"/>
  <c r="AM670" i="1"/>
  <c r="AO670" i="1"/>
  <c r="AU670" i="1"/>
  <c r="AS670" i="1"/>
  <c r="AO646" i="1"/>
  <c r="AM646" i="1"/>
  <c r="AM596" i="1"/>
  <c r="AO596" i="1"/>
  <c r="AU596" i="1"/>
  <c r="AS596" i="1"/>
  <c r="AO541" i="1"/>
  <c r="AM541" i="1"/>
  <c r="AS529" i="1"/>
  <c r="AU529" i="1"/>
  <c r="AM529" i="1"/>
  <c r="AO529" i="1"/>
  <c r="AO454" i="1"/>
  <c r="AM454" i="1"/>
  <c r="AU454" i="1"/>
  <c r="AO690" i="1"/>
  <c r="AS674" i="1"/>
  <c r="AS665" i="1"/>
  <c r="AS660" i="1"/>
  <c r="AS658" i="1"/>
  <c r="AS653" i="1"/>
  <c r="AU641" i="1"/>
  <c r="AO640" i="1"/>
  <c r="AU633" i="1"/>
  <c r="AJ633" i="1" s="1"/>
  <c r="AK633" i="1" s="1"/>
  <c r="AU616" i="1"/>
  <c r="AU608" i="1"/>
  <c r="AU601" i="1"/>
  <c r="AO597" i="1"/>
  <c r="AO593" i="1"/>
  <c r="AO585" i="1"/>
  <c r="AS565" i="1"/>
  <c r="AO561" i="1"/>
  <c r="AS553" i="1"/>
  <c r="AU540" i="1"/>
  <c r="AU534" i="1"/>
  <c r="AO534" i="1"/>
  <c r="AM521" i="1"/>
  <c r="AS521" i="1"/>
  <c r="AU521" i="1"/>
  <c r="AU505" i="1"/>
  <c r="AO501" i="1"/>
  <c r="AU488" i="1"/>
  <c r="AU414" i="1"/>
  <c r="AJ414" i="1" s="1"/>
  <c r="AK414" i="1" s="1"/>
  <c r="AS414" i="1"/>
  <c r="AM414" i="1"/>
  <c r="AS370" i="1"/>
  <c r="AJ370" i="1" s="1"/>
  <c r="AK370" i="1" s="1"/>
  <c r="AO538" i="1"/>
  <c r="AS538" i="1"/>
  <c r="AU538" i="1"/>
  <c r="AO525" i="1"/>
  <c r="AS525" i="1"/>
  <c r="AU525" i="1"/>
  <c r="AM442" i="1"/>
  <c r="AS442" i="1"/>
  <c r="AU442" i="1"/>
  <c r="AO442" i="1"/>
  <c r="AO333" i="1"/>
  <c r="AS333" i="1"/>
  <c r="AU333" i="1"/>
  <c r="AM333" i="1"/>
  <c r="AU734" i="1"/>
  <c r="AU674" i="1"/>
  <c r="AJ674" i="1" s="1"/>
  <c r="AK674" i="1" s="1"/>
  <c r="AU653" i="1"/>
  <c r="AJ653" i="1" s="1"/>
  <c r="AK653" i="1" s="1"/>
  <c r="AO629" i="1"/>
  <c r="AM613" i="1"/>
  <c r="AU605" i="1"/>
  <c r="AO605" i="1"/>
  <c r="AU600" i="1"/>
  <c r="AO600" i="1"/>
  <c r="AU593" i="1"/>
  <c r="AU588" i="1"/>
  <c r="AO588" i="1"/>
  <c r="AM584" i="1"/>
  <c r="AU576" i="1"/>
  <c r="AO576" i="1"/>
  <c r="AO557" i="1"/>
  <c r="AS554" i="1"/>
  <c r="AU554" i="1"/>
  <c r="AO554" i="1"/>
  <c r="AM553" i="1"/>
  <c r="AS550" i="1"/>
  <c r="AU524" i="1"/>
  <c r="AM497" i="1"/>
  <c r="AU497" i="1"/>
  <c r="AJ497" i="1" s="1"/>
  <c r="AK497" i="1" s="1"/>
  <c r="AM494" i="1"/>
  <c r="AS494" i="1"/>
  <c r="AU494" i="1"/>
  <c r="AS485" i="1"/>
  <c r="AU485" i="1"/>
  <c r="AO485" i="1"/>
  <c r="AU433" i="1"/>
  <c r="AJ433" i="1" s="1"/>
  <c r="AK433" i="1" s="1"/>
  <c r="AS433" i="1"/>
  <c r="AM433" i="1"/>
  <c r="AS404" i="1"/>
  <c r="AU404" i="1"/>
  <c r="AO404" i="1"/>
  <c r="AM404" i="1"/>
  <c r="AU662" i="1"/>
  <c r="AS662" i="1"/>
  <c r="AU632" i="1"/>
  <c r="AS632" i="1"/>
  <c r="AU629" i="1"/>
  <c r="AU624" i="1"/>
  <c r="AS624" i="1"/>
  <c r="AU589" i="1"/>
  <c r="AS589" i="1"/>
  <c r="AU570" i="1"/>
  <c r="AS570" i="1"/>
  <c r="AU556" i="1"/>
  <c r="AS556" i="1"/>
  <c r="AM554" i="1"/>
  <c r="AU553" i="1"/>
  <c r="AO520" i="1"/>
  <c r="AS520" i="1"/>
  <c r="AU520" i="1"/>
  <c r="AM516" i="1"/>
  <c r="AS516" i="1"/>
  <c r="AU516" i="1"/>
  <c r="AM485" i="1"/>
  <c r="AM470" i="1"/>
  <c r="AS470" i="1"/>
  <c r="AU470" i="1"/>
  <c r="AO470" i="1"/>
  <c r="AS348" i="1"/>
  <c r="AU348" i="1"/>
  <c r="AO348" i="1"/>
  <c r="AM348" i="1"/>
  <c r="AO662" i="1"/>
  <c r="AU649" i="1"/>
  <c r="AO632" i="1"/>
  <c r="AO624" i="1"/>
  <c r="AO589" i="1"/>
  <c r="AO570" i="1"/>
  <c r="AO522" i="1"/>
  <c r="AO509" i="1"/>
  <c r="AS509" i="1"/>
  <c r="AU509" i="1"/>
  <c r="AU501" i="1"/>
  <c r="AS499" i="1"/>
  <c r="AM473" i="1"/>
  <c r="AO473" i="1"/>
  <c r="AS473" i="1"/>
  <c r="AU473" i="1"/>
  <c r="AS444" i="1"/>
  <c r="AU444" i="1"/>
  <c r="AO444" i="1"/>
  <c r="AU432" i="1"/>
  <c r="AJ432" i="1" s="1"/>
  <c r="AK432" i="1" s="1"/>
  <c r="AS432" i="1"/>
  <c r="AS408" i="1"/>
  <c r="AU408" i="1"/>
  <c r="AO408" i="1"/>
  <c r="AM408" i="1"/>
  <c r="AU546" i="1"/>
  <c r="AO546" i="1"/>
  <c r="AM525" i="1"/>
  <c r="AO493" i="1"/>
  <c r="AS493" i="1"/>
  <c r="AU493" i="1"/>
  <c r="AM489" i="1"/>
  <c r="AO489" i="1"/>
  <c r="AU489" i="1"/>
  <c r="AS489" i="1"/>
  <c r="AM444" i="1"/>
  <c r="AO492" i="1"/>
  <c r="AO482" i="1"/>
  <c r="AO480" i="1"/>
  <c r="AU466" i="1"/>
  <c r="AJ466" i="1" s="1"/>
  <c r="AK466" i="1" s="1"/>
  <c r="AO409" i="1"/>
  <c r="AU398" i="1"/>
  <c r="AS398" i="1"/>
  <c r="AO392" i="1"/>
  <c r="AU386" i="1"/>
  <c r="AJ386" i="1" s="1"/>
  <c r="AK386" i="1" s="1"/>
  <c r="AU382" i="1"/>
  <c r="AS382" i="1"/>
  <c r="AJ382" i="1" s="1"/>
  <c r="AK382" i="1" s="1"/>
  <c r="AO376" i="1"/>
  <c r="AU366" i="1"/>
  <c r="AS366" i="1"/>
  <c r="AO365" i="1"/>
  <c r="AO362" i="1"/>
  <c r="AS326" i="1"/>
  <c r="AM326" i="1"/>
  <c r="AM532" i="1"/>
  <c r="AS484" i="1"/>
  <c r="AU477" i="1"/>
  <c r="AM452" i="1"/>
  <c r="AU449" i="1"/>
  <c r="AU445" i="1"/>
  <c r="AS429" i="1"/>
  <c r="AU424" i="1"/>
  <c r="AO421" i="1"/>
  <c r="AS412" i="1"/>
  <c r="AO406" i="1"/>
  <c r="AS402" i="1"/>
  <c r="AO398" i="1"/>
  <c r="AU396" i="1"/>
  <c r="AO390" i="1"/>
  <c r="AO382" i="1"/>
  <c r="AU376" i="1"/>
  <c r="AS373" i="1"/>
  <c r="AO366" i="1"/>
  <c r="AM360" i="1"/>
  <c r="AS344" i="1"/>
  <c r="AM330" i="1"/>
  <c r="AO330" i="1"/>
  <c r="AU330" i="1"/>
  <c r="AU326" i="1"/>
  <c r="AU288" i="1"/>
  <c r="AJ288" i="1" s="1"/>
  <c r="AK288" i="1" s="1"/>
  <c r="AS288" i="1"/>
  <c r="AM288" i="1"/>
  <c r="AU429" i="1"/>
  <c r="AO429" i="1"/>
  <c r="AS413" i="1"/>
  <c r="AU392" i="1"/>
  <c r="AS380" i="1"/>
  <c r="AU352" i="1"/>
  <c r="AO352" i="1"/>
  <c r="AO320" i="1"/>
  <c r="AS320" i="1"/>
  <c r="AU320" i="1"/>
  <c r="AS268" i="1"/>
  <c r="AO268" i="1"/>
  <c r="AM268" i="1"/>
  <c r="AU268" i="1"/>
  <c r="AU528" i="1"/>
  <c r="AO512" i="1"/>
  <c r="AU496" i="1"/>
  <c r="AU486" i="1"/>
  <c r="AO478" i="1"/>
  <c r="AO474" i="1"/>
  <c r="AO464" i="1"/>
  <c r="AO461" i="1"/>
  <c r="AO450" i="1"/>
  <c r="AO448" i="1"/>
  <c r="AO446" i="1"/>
  <c r="AO437" i="1"/>
  <c r="AU421" i="1"/>
  <c r="AO405" i="1"/>
  <c r="AO389" i="1"/>
  <c r="AO384" i="1"/>
  <c r="AU380" i="1"/>
  <c r="AO380" i="1"/>
  <c r="AO368" i="1"/>
  <c r="AO354" i="1"/>
  <c r="AU461" i="1"/>
  <c r="AO416" i="1"/>
  <c r="AO410" i="1"/>
  <c r="AU405" i="1"/>
  <c r="AU389" i="1"/>
  <c r="AO374" i="1"/>
  <c r="AU370" i="1"/>
  <c r="AM358" i="1"/>
  <c r="AU358" i="1"/>
  <c r="AU416" i="1"/>
  <c r="AU410" i="1"/>
  <c r="AU374" i="1"/>
  <c r="AO301" i="1"/>
  <c r="AM296" i="1"/>
  <c r="AO296" i="1"/>
  <c r="AS296" i="1"/>
  <c r="AU296" i="1"/>
  <c r="AS248" i="1"/>
  <c r="AS120" i="1"/>
  <c r="AU120" i="1"/>
  <c r="AO120" i="1"/>
  <c r="AM120" i="1"/>
  <c r="AU350" i="1"/>
  <c r="AO350" i="1"/>
  <c r="AS328" i="1"/>
  <c r="AO328" i="1"/>
  <c r="AM328" i="1"/>
  <c r="AM260" i="1"/>
  <c r="AO260" i="1"/>
  <c r="AU260" i="1"/>
  <c r="AM318" i="1"/>
  <c r="AU312" i="1"/>
  <c r="AJ312" i="1" s="1"/>
  <c r="AK312" i="1" s="1"/>
  <c r="AM302" i="1"/>
  <c r="AM265" i="1"/>
  <c r="AO265" i="1"/>
  <c r="AS249" i="1"/>
  <c r="AO249" i="1"/>
  <c r="AO236" i="1"/>
  <c r="AU236" i="1"/>
  <c r="AM236" i="1"/>
  <c r="AS236" i="1"/>
  <c r="AU232" i="1"/>
  <c r="AJ232" i="1" s="1"/>
  <c r="AK232" i="1" s="1"/>
  <c r="AS232" i="1"/>
  <c r="AM232" i="1"/>
  <c r="AU313" i="1"/>
  <c r="AJ313" i="1" s="1"/>
  <c r="AK313" i="1" s="1"/>
  <c r="AO286" i="1"/>
  <c r="AS286" i="1"/>
  <c r="AU286" i="1"/>
  <c r="AS280" i="1"/>
  <c r="AU280" i="1"/>
  <c r="AM280" i="1"/>
  <c r="AO280" i="1"/>
  <c r="AS206" i="1"/>
  <c r="AU206" i="1"/>
  <c r="AM206" i="1"/>
  <c r="AO206" i="1"/>
  <c r="AO54" i="1"/>
  <c r="AU54" i="1"/>
  <c r="AM54" i="1"/>
  <c r="AS54" i="1"/>
  <c r="AO36" i="1"/>
  <c r="AU36" i="1"/>
  <c r="AS36" i="1"/>
  <c r="AM36" i="1"/>
  <c r="AM276" i="1"/>
  <c r="AO276" i="1"/>
  <c r="AM254" i="1"/>
  <c r="AU254" i="1"/>
  <c r="AM242" i="1"/>
  <c r="AS242" i="1"/>
  <c r="AS204" i="1"/>
  <c r="AU204" i="1"/>
  <c r="AJ204" i="1" s="1"/>
  <c r="AK204" i="1" s="1"/>
  <c r="AM204" i="1"/>
  <c r="AO204" i="1"/>
  <c r="AO155" i="1"/>
  <c r="AS196" i="1"/>
  <c r="AU196" i="1"/>
  <c r="AM196" i="1"/>
  <c r="AO196" i="1"/>
  <c r="AS178" i="1"/>
  <c r="AU178" i="1"/>
  <c r="AM178" i="1"/>
  <c r="AO178" i="1"/>
  <c r="AO80" i="1"/>
  <c r="AU80" i="1"/>
  <c r="AM80" i="1"/>
  <c r="AS80" i="1"/>
  <c r="AS321" i="1"/>
  <c r="AS310" i="1"/>
  <c r="AS305" i="1"/>
  <c r="AS297" i="1"/>
  <c r="AO290" i="1"/>
  <c r="AS285" i="1"/>
  <c r="AU285" i="1"/>
  <c r="AM285" i="1"/>
  <c r="AS265" i="1"/>
  <c r="AU253" i="1"/>
  <c r="AJ253" i="1" s="1"/>
  <c r="AK253" i="1" s="1"/>
  <c r="AS253" i="1"/>
  <c r="AU242" i="1"/>
  <c r="AU230" i="1"/>
  <c r="AJ230" i="1" s="1"/>
  <c r="AK230" i="1" s="1"/>
  <c r="AS230" i="1"/>
  <c r="AU321" i="1"/>
  <c r="AO321" i="1"/>
  <c r="AO318" i="1"/>
  <c r="AU316" i="1"/>
  <c r="AU308" i="1"/>
  <c r="AU305" i="1"/>
  <c r="AO305" i="1"/>
  <c r="AO302" i="1"/>
  <c r="AU292" i="1"/>
  <c r="AM286" i="1"/>
  <c r="AU266" i="1"/>
  <c r="AM266" i="1"/>
  <c r="AU265" i="1"/>
  <c r="AS102" i="1"/>
  <c r="AU102" i="1"/>
  <c r="AM102" i="1"/>
  <c r="AO102" i="1"/>
  <c r="AM52" i="1"/>
  <c r="AU52" i="1"/>
  <c r="AO52" i="1"/>
  <c r="AS52" i="1"/>
  <c r="AU345" i="1"/>
  <c r="AU314" i="1"/>
  <c r="AU293" i="1"/>
  <c r="AS276" i="1"/>
  <c r="AM249" i="1"/>
  <c r="AS49" i="1"/>
  <c r="AU49" i="1"/>
  <c r="AJ49" i="1" s="1"/>
  <c r="AK49" i="1" s="1"/>
  <c r="AO49" i="1"/>
  <c r="AM49" i="1"/>
  <c r="AM202" i="1"/>
  <c r="AU202" i="1"/>
  <c r="AJ202" i="1" s="1"/>
  <c r="AK202" i="1" s="1"/>
  <c r="AS162" i="1"/>
  <c r="AU162" i="1"/>
  <c r="AS160" i="1"/>
  <c r="AM160" i="1"/>
  <c r="AS152" i="1"/>
  <c r="AU152" i="1"/>
  <c r="AM152" i="1"/>
  <c r="AS77" i="1"/>
  <c r="AU77" i="1"/>
  <c r="AO77" i="1"/>
  <c r="AM77" i="1"/>
  <c r="AU72" i="1"/>
  <c r="AJ72" i="1" s="1"/>
  <c r="AK72" i="1" s="1"/>
  <c r="AO72" i="1"/>
  <c r="AO37" i="1"/>
  <c r="AM37" i="1"/>
  <c r="AU37" i="1"/>
  <c r="AM21" i="1"/>
  <c r="AO21" i="1"/>
  <c r="AU21" i="1"/>
  <c r="AU216" i="1"/>
  <c r="AO216" i="1"/>
  <c r="AU214" i="1"/>
  <c r="AO214" i="1"/>
  <c r="AO181" i="1"/>
  <c r="AM174" i="1"/>
  <c r="AU174" i="1"/>
  <c r="AJ174" i="1" s="1"/>
  <c r="AK174" i="1" s="1"/>
  <c r="AU168" i="1"/>
  <c r="AO168" i="1"/>
  <c r="AM166" i="1"/>
  <c r="AO25" i="1"/>
  <c r="AU25" i="1"/>
  <c r="AJ25" i="1" s="1"/>
  <c r="AK25" i="1" s="1"/>
  <c r="AU24" i="1"/>
  <c r="AJ24" i="1" s="1"/>
  <c r="AK24" i="1" s="1"/>
  <c r="AS24" i="1"/>
  <c r="AO24" i="1"/>
  <c r="AM24" i="1"/>
  <c r="AO272" i="1"/>
  <c r="AS237" i="1"/>
  <c r="AO218" i="1"/>
  <c r="AS209" i="1"/>
  <c r="AU209" i="1"/>
  <c r="AM209" i="1"/>
  <c r="AO202" i="1"/>
  <c r="AM181" i="1"/>
  <c r="AU166" i="1"/>
  <c r="AO160" i="1"/>
  <c r="AO153" i="1"/>
  <c r="AM72" i="1"/>
  <c r="AM62" i="1"/>
  <c r="AS62" i="1"/>
  <c r="AU62" i="1"/>
  <c r="AO62" i="1"/>
  <c r="AS238" i="1"/>
  <c r="AU238" i="1"/>
  <c r="AO237" i="1"/>
  <c r="AS228" i="1"/>
  <c r="AU225" i="1"/>
  <c r="AM218" i="1"/>
  <c r="AS186" i="1"/>
  <c r="AU186" i="1"/>
  <c r="AS176" i="1"/>
  <c r="AO162" i="1"/>
  <c r="AS158" i="1"/>
  <c r="AU154" i="1"/>
  <c r="AU146" i="1"/>
  <c r="AS145" i="1"/>
  <c r="AU145" i="1"/>
  <c r="AM145" i="1"/>
  <c r="AO133" i="1"/>
  <c r="AS109" i="1"/>
  <c r="AU109" i="1"/>
  <c r="AO109" i="1"/>
  <c r="AM109" i="1"/>
  <c r="AS108" i="1"/>
  <c r="AO106" i="1"/>
  <c r="AS106" i="1"/>
  <c r="AM106" i="1"/>
  <c r="AS104" i="1"/>
  <c r="AM104" i="1"/>
  <c r="AM61" i="1"/>
  <c r="AO61" i="1"/>
  <c r="AU61" i="1"/>
  <c r="AO9" i="1"/>
  <c r="AU9" i="1"/>
  <c r="AM9" i="1"/>
  <c r="AS9" i="1"/>
  <c r="AU237" i="1"/>
  <c r="AU228" i="1"/>
  <c r="AO228" i="1"/>
  <c r="AM221" i="1"/>
  <c r="AU218" i="1"/>
  <c r="AM210" i="1"/>
  <c r="AO210" i="1"/>
  <c r="AS193" i="1"/>
  <c r="AU193" i="1"/>
  <c r="AU176" i="1"/>
  <c r="AO176" i="1"/>
  <c r="AS170" i="1"/>
  <c r="AU170" i="1"/>
  <c r="AM162" i="1"/>
  <c r="AM158" i="1"/>
  <c r="AS157" i="1"/>
  <c r="AU157" i="1"/>
  <c r="AM157" i="1"/>
  <c r="AO152" i="1"/>
  <c r="AO145" i="1"/>
  <c r="AU108" i="1"/>
  <c r="AM108" i="1"/>
  <c r="AO68" i="1"/>
  <c r="AS68" i="1"/>
  <c r="AU68" i="1"/>
  <c r="AO56" i="1"/>
  <c r="AS56" i="1"/>
  <c r="AU56" i="1"/>
  <c r="AM25" i="1"/>
  <c r="AS21" i="1"/>
  <c r="AM18" i="1"/>
  <c r="AO18" i="1"/>
  <c r="AU248" i="1"/>
  <c r="AU241" i="1"/>
  <c r="AU234" i="1"/>
  <c r="AS173" i="1"/>
  <c r="AU173" i="1"/>
  <c r="AM173" i="1"/>
  <c r="AU158" i="1"/>
  <c r="AO150" i="1"/>
  <c r="AS148" i="1"/>
  <c r="AM148" i="1"/>
  <c r="AO132" i="1"/>
  <c r="AM132" i="1"/>
  <c r="AU132" i="1"/>
  <c r="AS130" i="1"/>
  <c r="AU130" i="1"/>
  <c r="AM130" i="1"/>
  <c r="AO116" i="1"/>
  <c r="AS116" i="1"/>
  <c r="AU116" i="1"/>
  <c r="AS16" i="1"/>
  <c r="AM16" i="1"/>
  <c r="AU16" i="1"/>
  <c r="AU208" i="1"/>
  <c r="AU188" i="1"/>
  <c r="AU149" i="1"/>
  <c r="AU70" i="1"/>
  <c r="AO65" i="1"/>
  <c r="AU65" i="1"/>
  <c r="AM46" i="1"/>
  <c r="AS46" i="1"/>
  <c r="AU213" i="1"/>
  <c r="AU198" i="1"/>
  <c r="AU137" i="1"/>
  <c r="AU114" i="1"/>
  <c r="AS85" i="1"/>
  <c r="AU85" i="1"/>
  <c r="AO85" i="1"/>
  <c r="AU64" i="1"/>
  <c r="AO125" i="1"/>
  <c r="AS125" i="1"/>
  <c r="AM101" i="1"/>
  <c r="AS101" i="1"/>
  <c r="AO58" i="1"/>
  <c r="AS58" i="1"/>
  <c r="AS41" i="1"/>
  <c r="AU41" i="1"/>
  <c r="AO41" i="1"/>
  <c r="AU100" i="1"/>
  <c r="AM100" i="1"/>
  <c r="AS90" i="1"/>
  <c r="AU90" i="1"/>
  <c r="AO86" i="1"/>
  <c r="AO78" i="1"/>
  <c r="AU78" i="1"/>
  <c r="AO76" i="1"/>
  <c r="AM76" i="1"/>
  <c r="AS1093" i="1"/>
  <c r="AM1093" i="1"/>
  <c r="AO1092" i="1"/>
  <c r="AM1092" i="1"/>
  <c r="AS1092" i="1"/>
  <c r="AS117" i="1"/>
  <c r="AU117" i="1"/>
  <c r="AU97" i="1"/>
  <c r="AO33" i="1"/>
  <c r="AU33" i="1"/>
  <c r="AM33" i="1"/>
  <c r="AS28" i="1"/>
  <c r="AU28" i="1"/>
  <c r="AO26" i="1"/>
  <c r="AU26" i="1"/>
  <c r="AM1089" i="1"/>
  <c r="AO1089" i="1"/>
  <c r="AU73" i="1"/>
  <c r="AJ73" i="1" s="1"/>
  <c r="AK73" i="1" s="1"/>
  <c r="AO73" i="1"/>
  <c r="AM1090" i="1"/>
  <c r="AM778" i="1"/>
  <c r="AS778" i="1"/>
  <c r="AO778" i="1"/>
  <c r="AM784" i="1"/>
  <c r="AS784" i="1"/>
  <c r="AO784" i="1"/>
  <c r="AO1218" i="1"/>
  <c r="AO1278" i="1"/>
  <c r="AJ1278" i="1" s="1"/>
  <c r="AK1278" i="1" s="1"/>
  <c r="AU69" i="1"/>
  <c r="AS781" i="1"/>
  <c r="AO1220" i="1"/>
  <c r="AO780" i="1"/>
  <c r="AM781" i="1"/>
  <c r="AM1220" i="1"/>
  <c r="AJ1220" i="1" s="1"/>
  <c r="AK1220" i="1" s="1"/>
  <c r="AO774" i="1"/>
  <c r="AM780" i="1"/>
  <c r="AS786" i="1"/>
  <c r="AO786" i="1"/>
  <c r="AO1272" i="1"/>
  <c r="AJ1272" i="1" s="1"/>
  <c r="AK1272" i="1" s="1"/>
  <c r="N43" i="19"/>
  <c r="B27" i="19"/>
  <c r="C26" i="19"/>
  <c r="N44" i="19"/>
  <c r="J26" i="19"/>
  <c r="AJ737" i="1" l="1"/>
  <c r="AK737" i="1" s="1"/>
  <c r="AJ868" i="1"/>
  <c r="AK868" i="1" s="1"/>
  <c r="AJ606" i="1"/>
  <c r="AK606" i="1" s="1"/>
  <c r="AJ802" i="1"/>
  <c r="AK802" i="1" s="1"/>
  <c r="AJ924" i="1"/>
  <c r="AK924" i="1" s="1"/>
  <c r="AJ922" i="1"/>
  <c r="AK922" i="1" s="1"/>
  <c r="AJ266" i="1"/>
  <c r="AK266" i="1" s="1"/>
  <c r="AJ294" i="1"/>
  <c r="AK294" i="1" s="1"/>
  <c r="AJ681" i="1"/>
  <c r="AK681" i="1" s="1"/>
  <c r="AJ984" i="1"/>
  <c r="AK984" i="1" s="1"/>
  <c r="AJ824" i="1"/>
  <c r="AK824" i="1" s="1"/>
  <c r="AJ86" i="1"/>
  <c r="AK86" i="1" s="1"/>
  <c r="AJ257" i="1"/>
  <c r="AK257" i="1" s="1"/>
  <c r="AJ169" i="1"/>
  <c r="AK169" i="1" s="1"/>
  <c r="AJ1254" i="1"/>
  <c r="AK1254" i="1" s="1"/>
  <c r="AJ946" i="1"/>
  <c r="AK946" i="1" s="1"/>
  <c r="AJ881" i="1"/>
  <c r="AK881" i="1" s="1"/>
  <c r="AJ1258" i="1"/>
  <c r="AK1258" i="1" s="1"/>
  <c r="AJ274" i="1"/>
  <c r="AK274" i="1" s="1"/>
  <c r="AJ1041" i="1"/>
  <c r="AK1041" i="1" s="1"/>
  <c r="AJ1014" i="1"/>
  <c r="AK1014" i="1" s="1"/>
  <c r="AJ950" i="1"/>
  <c r="AK950" i="1" s="1"/>
  <c r="AJ758" i="1"/>
  <c r="AK758" i="1" s="1"/>
  <c r="AJ217" i="1"/>
  <c r="AK217" i="1" s="1"/>
  <c r="AO7" i="1"/>
  <c r="AJ857" i="1"/>
  <c r="AK857" i="1" s="1"/>
  <c r="AJ462" i="1"/>
  <c r="AK462" i="1" s="1"/>
  <c r="AM23" i="1"/>
  <c r="AJ817" i="1"/>
  <c r="AK817" i="1" s="1"/>
  <c r="AO119" i="1"/>
  <c r="AJ832" i="1"/>
  <c r="AK832" i="1" s="1"/>
  <c r="AO23" i="1"/>
  <c r="AJ748" i="1"/>
  <c r="AK748" i="1" s="1"/>
  <c r="AS1055" i="1"/>
  <c r="AS15" i="1"/>
  <c r="AU23" i="1"/>
  <c r="AJ23" i="1" s="1"/>
  <c r="AK23" i="1" s="1"/>
  <c r="AS23" i="1"/>
  <c r="AJ168" i="1"/>
  <c r="AK168" i="1" s="1"/>
  <c r="AJ56" i="1"/>
  <c r="AK56" i="1" s="1"/>
  <c r="AS231" i="1"/>
  <c r="AJ744" i="1"/>
  <c r="AK744" i="1" s="1"/>
  <c r="AJ1209" i="1"/>
  <c r="AK1209" i="1" s="1"/>
  <c r="AJ782" i="1"/>
  <c r="AK782" i="1" s="1"/>
  <c r="AM15" i="1"/>
  <c r="AJ46" i="1"/>
  <c r="AK46" i="1" s="1"/>
  <c r="AJ1228" i="1"/>
  <c r="AK1228" i="1" s="1"/>
  <c r="AJ1096" i="1"/>
  <c r="AK1096" i="1" s="1"/>
  <c r="AJ318" i="1"/>
  <c r="AK318" i="1" s="1"/>
  <c r="AJ764" i="1"/>
  <c r="AK764" i="1" s="1"/>
  <c r="AJ164" i="1"/>
  <c r="AK164" i="1" s="1"/>
  <c r="AJ6" i="1"/>
  <c r="AK6" i="1" s="1"/>
  <c r="AJ254" i="1"/>
  <c r="AK254" i="1" s="1"/>
  <c r="AJ646" i="1"/>
  <c r="AK646" i="1" s="1"/>
  <c r="AJ1116" i="1"/>
  <c r="AK1116" i="1" s="1"/>
  <c r="AJ260" i="1"/>
  <c r="AK260" i="1" s="1"/>
  <c r="AJ662" i="1"/>
  <c r="AK662" i="1" s="1"/>
  <c r="AJ929" i="1"/>
  <c r="AK929" i="1" s="1"/>
  <c r="AJ144" i="1"/>
  <c r="AK144" i="1" s="1"/>
  <c r="AJ894" i="1"/>
  <c r="AK894" i="1" s="1"/>
  <c r="AJ956" i="1"/>
  <c r="AK956" i="1" s="1"/>
  <c r="AJ1161" i="1"/>
  <c r="AK1161" i="1" s="1"/>
  <c r="AJ8" i="1"/>
  <c r="AK8" i="1" s="1"/>
  <c r="AJ1100" i="1"/>
  <c r="AK1100" i="1" s="1"/>
  <c r="AJ1245" i="1"/>
  <c r="AK1245" i="1" s="1"/>
  <c r="AJ278" i="1"/>
  <c r="AK278" i="1" s="1"/>
  <c r="AJ796" i="1"/>
  <c r="AK796" i="1" s="1"/>
  <c r="AJ1138" i="1"/>
  <c r="AK1138" i="1" s="1"/>
  <c r="AJ321" i="1"/>
  <c r="AK321" i="1" s="1"/>
  <c r="AJ270" i="1"/>
  <c r="AK270" i="1" s="1"/>
  <c r="AJ1000" i="1"/>
  <c r="AK1000" i="1" s="1"/>
  <c r="AJ970" i="1"/>
  <c r="AK970" i="1" s="1"/>
  <c r="AJ968" i="1"/>
  <c r="AK968" i="1" s="1"/>
  <c r="AJ210" i="1"/>
  <c r="AK210" i="1" s="1"/>
  <c r="AJ1033" i="1"/>
  <c r="AK1033" i="1" s="1"/>
  <c r="AJ1233" i="1"/>
  <c r="AK1233" i="1" s="1"/>
  <c r="AJ441" i="1"/>
  <c r="AK441" i="1" s="1"/>
  <c r="AJ589" i="1"/>
  <c r="AK589" i="1" s="1"/>
  <c r="AJ536" i="1"/>
  <c r="AK536" i="1" s="1"/>
  <c r="AJ1246" i="1"/>
  <c r="AK1246" i="1" s="1"/>
  <c r="AJ417" i="1"/>
  <c r="AK417" i="1" s="1"/>
  <c r="AJ726" i="1"/>
  <c r="AK726" i="1" s="1"/>
  <c r="AJ458" i="1"/>
  <c r="AK458" i="1" s="1"/>
  <c r="AJ422" i="1"/>
  <c r="AK422" i="1" s="1"/>
  <c r="AJ216" i="1"/>
  <c r="AK216" i="1" s="1"/>
  <c r="AJ576" i="1"/>
  <c r="AK576" i="1" s="1"/>
  <c r="AJ88" i="1"/>
  <c r="AK88" i="1" s="1"/>
  <c r="AJ81" i="1"/>
  <c r="AK81" i="1" s="1"/>
  <c r="AS1023" i="1"/>
  <c r="AU1023" i="1"/>
  <c r="AO1023" i="1"/>
  <c r="AO823" i="1"/>
  <c r="AM823" i="1"/>
  <c r="AM607" i="1"/>
  <c r="AO607" i="1"/>
  <c r="AO255" i="1"/>
  <c r="AM255" i="1"/>
  <c r="AJ255" i="1" s="1"/>
  <c r="AK255" i="1" s="1"/>
  <c r="AU255" i="1"/>
  <c r="AM959" i="1"/>
  <c r="AU1151" i="1"/>
  <c r="AT3" i="1"/>
  <c r="AS3" i="1"/>
  <c r="AM3" i="1"/>
  <c r="AU3" i="1"/>
  <c r="AJ3" i="1" s="1"/>
  <c r="AK3" i="1" s="1"/>
  <c r="AO3" i="1"/>
  <c r="AS983" i="1"/>
  <c r="AU1303" i="1"/>
  <c r="AO1303" i="1"/>
  <c r="AO1247" i="1"/>
  <c r="AU1247" i="1"/>
  <c r="AS1247" i="1"/>
  <c r="AS1135" i="1"/>
  <c r="AM1135" i="1"/>
  <c r="AJ1135" i="1" s="1"/>
  <c r="AK1135" i="1" s="1"/>
  <c r="AO1135" i="1"/>
  <c r="AS1095" i="1"/>
  <c r="AO1095" i="1"/>
  <c r="AO1079" i="1"/>
  <c r="AU1079" i="1"/>
  <c r="AS1079" i="1"/>
  <c r="AS1047" i="1"/>
  <c r="AU1047" i="1"/>
  <c r="AO1047" i="1"/>
  <c r="AT1015" i="1"/>
  <c r="AU1015" i="1"/>
  <c r="AO1015" i="1"/>
  <c r="AS1015" i="1"/>
  <c r="AM1015" i="1"/>
  <c r="AM975" i="1"/>
  <c r="AU975" i="1"/>
  <c r="AO975" i="1"/>
  <c r="AM935" i="1"/>
  <c r="AU935" i="1"/>
  <c r="AU903" i="1"/>
  <c r="AO903" i="1"/>
  <c r="AM879" i="1"/>
  <c r="AU879" i="1"/>
  <c r="AO879" i="1"/>
  <c r="AJ879" i="1" s="1"/>
  <c r="AK879" i="1" s="1"/>
  <c r="AM855" i="1"/>
  <c r="AO855" i="1"/>
  <c r="AT815" i="1"/>
  <c r="AS815" i="1"/>
  <c r="AM815" i="1"/>
  <c r="AO815" i="1"/>
  <c r="AO799" i="1"/>
  <c r="AU799" i="1"/>
  <c r="AJ799" i="1" s="1"/>
  <c r="AK799" i="1" s="1"/>
  <c r="AM791" i="1"/>
  <c r="AS791" i="1"/>
  <c r="AU791" i="1"/>
  <c r="AS703" i="1"/>
  <c r="AM703" i="1"/>
  <c r="AO703" i="1"/>
  <c r="AT591" i="1"/>
  <c r="AS591" i="1"/>
  <c r="AJ591" i="1" s="1"/>
  <c r="AK591" i="1" s="1"/>
  <c r="AU591" i="1"/>
  <c r="AM591" i="1"/>
  <c r="AU263" i="1"/>
  <c r="AM263" i="1"/>
  <c r="AS183" i="1"/>
  <c r="AM183" i="1"/>
  <c r="AU183" i="1"/>
  <c r="AT159" i="1"/>
  <c r="AO159" i="1"/>
  <c r="AM159" i="1"/>
  <c r="AU159" i="1"/>
  <c r="AS143" i="1"/>
  <c r="AU143" i="1"/>
  <c r="AT103" i="1"/>
  <c r="AU103" i="1"/>
  <c r="AJ103" i="1" s="1"/>
  <c r="AK103" i="1" s="1"/>
  <c r="AO103" i="1"/>
  <c r="AS103" i="1"/>
  <c r="AU63" i="1"/>
  <c r="AS63" i="1"/>
  <c r="AT63" i="1"/>
  <c r="AO63" i="1"/>
  <c r="AM63" i="1"/>
  <c r="AU31" i="1"/>
  <c r="AO31" i="1"/>
  <c r="AM31" i="1"/>
  <c r="AO431" i="1"/>
  <c r="AM671" i="1"/>
  <c r="AJ671" i="1" s="1"/>
  <c r="AK671" i="1" s="1"/>
  <c r="AU823" i="1"/>
  <c r="AM95" i="1"/>
  <c r="AU1287" i="1"/>
  <c r="AS1287" i="1"/>
  <c r="AT1263" i="1"/>
  <c r="AS1263" i="1"/>
  <c r="AM1263" i="1"/>
  <c r="AO1263" i="1"/>
  <c r="AT1231" i="1"/>
  <c r="AM1231" i="1"/>
  <c r="AU1231" i="1"/>
  <c r="AM1199" i="1"/>
  <c r="AU1199" i="1"/>
  <c r="AO1199" i="1"/>
  <c r="AS1199" i="1"/>
  <c r="AT1175" i="1"/>
  <c r="AM1175" i="1"/>
  <c r="AO1175" i="1"/>
  <c r="AU1175" i="1"/>
  <c r="AM1127" i="1"/>
  <c r="AO1127" i="1"/>
  <c r="AU1127" i="1"/>
  <c r="AT1071" i="1"/>
  <c r="AM1071" i="1"/>
  <c r="AJ1071" i="1" s="1"/>
  <c r="AK1071" i="1" s="1"/>
  <c r="AO1071" i="1"/>
  <c r="AS1071" i="1"/>
  <c r="AU1071" i="1"/>
  <c r="AT1007" i="1"/>
  <c r="AU1007" i="1"/>
  <c r="AM1007" i="1"/>
  <c r="AO1007" i="1"/>
  <c r="AO927" i="1"/>
  <c r="AS927" i="1"/>
  <c r="AU847" i="1"/>
  <c r="AO847" i="1"/>
  <c r="AM295" i="1"/>
  <c r="AU295" i="1"/>
  <c r="AO591" i="1"/>
  <c r="AU871" i="1"/>
  <c r="AS1311" i="1"/>
  <c r="AO1311" i="1"/>
  <c r="AM1311" i="1"/>
  <c r="AU1311" i="1"/>
  <c r="AO1279" i="1"/>
  <c r="AS1279" i="1"/>
  <c r="AU1279" i="1"/>
  <c r="AM1255" i="1"/>
  <c r="AU1255" i="1"/>
  <c r="AU1223" i="1"/>
  <c r="AM1223" i="1"/>
  <c r="AO1223" i="1"/>
  <c r="AS1087" i="1"/>
  <c r="AM1087" i="1"/>
  <c r="AJ1087" i="1" s="1"/>
  <c r="AK1087" i="1" s="1"/>
  <c r="AO1087" i="1"/>
  <c r="AT1063" i="1"/>
  <c r="AO1063" i="1"/>
  <c r="AU1063" i="1"/>
  <c r="AJ1063" i="1" s="1"/>
  <c r="AK1063" i="1" s="1"/>
  <c r="AS1063" i="1"/>
  <c r="AM1039" i="1"/>
  <c r="AS1039" i="1"/>
  <c r="AJ1039" i="1" s="1"/>
  <c r="AK1039" i="1" s="1"/>
  <c r="AO1039" i="1"/>
  <c r="AT1039" i="1"/>
  <c r="AU1039" i="1"/>
  <c r="AT999" i="1"/>
  <c r="AS999" i="1"/>
  <c r="AM999" i="1"/>
  <c r="AU999" i="1"/>
  <c r="AT863" i="1"/>
  <c r="AM863" i="1"/>
  <c r="AJ863" i="1" s="1"/>
  <c r="AK863" i="1" s="1"/>
  <c r="AO863" i="1"/>
  <c r="AU863" i="1"/>
  <c r="AS863" i="1"/>
  <c r="AM719" i="1"/>
  <c r="AS719" i="1"/>
  <c r="AU719" i="1"/>
  <c r="AT655" i="1"/>
  <c r="AU655" i="1"/>
  <c r="AM655" i="1"/>
  <c r="AO655" i="1"/>
  <c r="AT639" i="1"/>
  <c r="AU639" i="1"/>
  <c r="AS639" i="1"/>
  <c r="AM639" i="1"/>
  <c r="AO639" i="1"/>
  <c r="AJ639" i="1" s="1"/>
  <c r="AK639" i="1" s="1"/>
  <c r="AO599" i="1"/>
  <c r="AM599" i="1"/>
  <c r="AU599" i="1"/>
  <c r="AT567" i="1"/>
  <c r="AM567" i="1"/>
  <c r="AO567" i="1"/>
  <c r="AS567" i="1"/>
  <c r="AT551" i="1"/>
  <c r="AO551" i="1"/>
  <c r="AU551" i="1"/>
  <c r="AS551" i="1"/>
  <c r="AO527" i="1"/>
  <c r="AT527" i="1"/>
  <c r="AS527" i="1"/>
  <c r="AT487" i="1"/>
  <c r="AO487" i="1"/>
  <c r="AM487" i="1"/>
  <c r="AJ487" i="1" s="1"/>
  <c r="AK487" i="1" s="1"/>
  <c r="AS487" i="1"/>
  <c r="AU455" i="1"/>
  <c r="AO455" i="1"/>
  <c r="AM391" i="1"/>
  <c r="AJ391" i="1" s="1"/>
  <c r="AK391" i="1" s="1"/>
  <c r="AS391" i="1"/>
  <c r="AS191" i="1"/>
  <c r="AU191" i="1"/>
  <c r="AM191" i="1"/>
  <c r="AU135" i="1"/>
  <c r="AM135" i="1"/>
  <c r="AO111" i="1"/>
  <c r="AS111" i="1"/>
  <c r="AM87" i="1"/>
  <c r="AS87" i="1"/>
  <c r="AO39" i="1"/>
  <c r="AU39" i="1"/>
  <c r="AM103" i="1"/>
  <c r="AS655" i="1"/>
  <c r="AU1087" i="1"/>
  <c r="AU1263" i="1"/>
  <c r="AS159" i="1"/>
  <c r="AO391" i="1"/>
  <c r="AS1207" i="1"/>
  <c r="AS671" i="1"/>
  <c r="AO151" i="1"/>
  <c r="AT1191" i="1"/>
  <c r="AO1191" i="1"/>
  <c r="AM1191" i="1"/>
  <c r="AO1159" i="1"/>
  <c r="AM1159" i="1"/>
  <c r="AM1103" i="1"/>
  <c r="AU1103" i="1"/>
  <c r="AS967" i="1"/>
  <c r="AO967" i="1"/>
  <c r="AM967" i="1"/>
  <c r="AJ967" i="1" s="1"/>
  <c r="AK967" i="1" s="1"/>
  <c r="AO943" i="1"/>
  <c r="AU943" i="1"/>
  <c r="AT943" i="1"/>
  <c r="AM943" i="1"/>
  <c r="AS943" i="1"/>
  <c r="AT911" i="1"/>
  <c r="AO911" i="1"/>
  <c r="AU911" i="1"/>
  <c r="AJ911" i="1" s="1"/>
  <c r="AK911" i="1" s="1"/>
  <c r="AS911" i="1"/>
  <c r="AM911" i="1"/>
  <c r="AO887" i="1"/>
  <c r="AU887" i="1"/>
  <c r="AT871" i="1"/>
  <c r="AO871" i="1"/>
  <c r="AM871" i="1"/>
  <c r="AS831" i="1"/>
  <c r="AO831" i="1"/>
  <c r="AU831" i="1"/>
  <c r="AS807" i="1"/>
  <c r="AO807" i="1"/>
  <c r="AU735" i="1"/>
  <c r="AT735" i="1"/>
  <c r="AS735" i="1"/>
  <c r="AM735" i="1"/>
  <c r="AO735" i="1"/>
  <c r="AM687" i="1"/>
  <c r="AT687" i="1"/>
  <c r="AM575" i="1"/>
  <c r="AS575" i="1"/>
  <c r="AU535" i="1"/>
  <c r="AO535" i="1"/>
  <c r="AO503" i="1"/>
  <c r="AS503" i="1"/>
  <c r="AT471" i="1"/>
  <c r="AO471" i="1"/>
  <c r="AM471" i="1"/>
  <c r="AS471" i="1"/>
  <c r="AS439" i="1"/>
  <c r="AU439" i="1"/>
  <c r="AO423" i="1"/>
  <c r="AU423" i="1"/>
  <c r="AT399" i="1"/>
  <c r="AM399" i="1"/>
  <c r="AS399" i="1"/>
  <c r="AU399" i="1"/>
  <c r="AS375" i="1"/>
  <c r="AM375" i="1"/>
  <c r="AM359" i="1"/>
  <c r="AS359" i="1"/>
  <c r="AU359" i="1"/>
  <c r="AO343" i="1"/>
  <c r="AU343" i="1"/>
  <c r="AS327" i="1"/>
  <c r="AO327" i="1"/>
  <c r="AU327" i="1"/>
  <c r="AM311" i="1"/>
  <c r="AO311" i="1"/>
  <c r="AS279" i="1"/>
  <c r="AU279" i="1"/>
  <c r="AJ279" i="1" s="1"/>
  <c r="AK279" i="1" s="1"/>
  <c r="AS247" i="1"/>
  <c r="AU247" i="1"/>
  <c r="AU223" i="1"/>
  <c r="AM223" i="1"/>
  <c r="AS223" i="1"/>
  <c r="AJ223" i="1" s="1"/>
  <c r="AK223" i="1" s="1"/>
  <c r="AO223" i="1"/>
  <c r="AT199" i="1"/>
  <c r="AO199" i="1"/>
  <c r="AU199" i="1"/>
  <c r="AS199" i="1"/>
  <c r="AS175" i="1"/>
  <c r="AT175" i="1"/>
  <c r="AO175" i="1"/>
  <c r="AM175" i="1"/>
  <c r="AJ175" i="1" s="1"/>
  <c r="AK175" i="1" s="1"/>
  <c r="AT79" i="1"/>
  <c r="AM79" i="1"/>
  <c r="AO79" i="1"/>
  <c r="AS79" i="1"/>
  <c r="AU79" i="1"/>
  <c r="AU175" i="1"/>
  <c r="AM343" i="1"/>
  <c r="AJ343" i="1" s="1"/>
  <c r="AK343" i="1" s="1"/>
  <c r="AM551" i="1"/>
  <c r="AJ551" i="1" s="1"/>
  <c r="AK551" i="1" s="1"/>
  <c r="AS1175" i="1"/>
  <c r="AU1119" i="1"/>
  <c r="AO1119" i="1"/>
  <c r="AS1103" i="1"/>
  <c r="AS1319" i="1"/>
  <c r="AO1319" i="1"/>
  <c r="AM1319" i="1"/>
  <c r="AU1295" i="1"/>
  <c r="AO1295" i="1"/>
  <c r="AS1295" i="1"/>
  <c r="AO1271" i="1"/>
  <c r="AJ1271" i="1" s="1"/>
  <c r="AK1271" i="1" s="1"/>
  <c r="AU1271" i="1"/>
  <c r="AM1239" i="1"/>
  <c r="AO1239" i="1"/>
  <c r="AU1239" i="1"/>
  <c r="AU1183" i="1"/>
  <c r="AO1183" i="1"/>
  <c r="AO1143" i="1"/>
  <c r="AS1143" i="1"/>
  <c r="AU1143" i="1"/>
  <c r="AM1111" i="1"/>
  <c r="AU1111" i="1"/>
  <c r="AT1031" i="1"/>
  <c r="AO1031" i="1"/>
  <c r="AS1031" i="1"/>
  <c r="AU1031" i="1"/>
  <c r="AT991" i="1"/>
  <c r="AO991" i="1"/>
  <c r="AS991" i="1"/>
  <c r="AU991" i="1"/>
  <c r="AM991" i="1"/>
  <c r="AJ991" i="1" s="1"/>
  <c r="AK991" i="1" s="1"/>
  <c r="AT951" i="1"/>
  <c r="AS951" i="1"/>
  <c r="AO951" i="1"/>
  <c r="AM951" i="1"/>
  <c r="AT895" i="1"/>
  <c r="AS895" i="1"/>
  <c r="AU895" i="1"/>
  <c r="AO895" i="1"/>
  <c r="AM895" i="1"/>
  <c r="AO839" i="1"/>
  <c r="AM839" i="1"/>
  <c r="AM759" i="1"/>
  <c r="AS759" i="1"/>
  <c r="AO711" i="1"/>
  <c r="AM711" i="1"/>
  <c r="AU695" i="1"/>
  <c r="AJ695" i="1" s="1"/>
  <c r="AK695" i="1" s="1"/>
  <c r="AS695" i="1"/>
  <c r="AM679" i="1"/>
  <c r="AO679" i="1"/>
  <c r="AO663" i="1"/>
  <c r="AS663" i="1"/>
  <c r="AT647" i="1"/>
  <c r="AO647" i="1"/>
  <c r="AU647" i="1"/>
  <c r="AM647" i="1"/>
  <c r="AJ647" i="1" s="1"/>
  <c r="AK647" i="1" s="1"/>
  <c r="AS647" i="1"/>
  <c r="AM623" i="1"/>
  <c r="AS623" i="1"/>
  <c r="AO623" i="1"/>
  <c r="AM583" i="1"/>
  <c r="AU583" i="1"/>
  <c r="AO583" i="1"/>
  <c r="AJ583" i="1" s="1"/>
  <c r="AK583" i="1" s="1"/>
  <c r="AU559" i="1"/>
  <c r="AM559" i="1"/>
  <c r="AT543" i="1"/>
  <c r="AS543" i="1"/>
  <c r="AU543" i="1"/>
  <c r="AM543" i="1"/>
  <c r="AT519" i="1"/>
  <c r="AM519" i="1"/>
  <c r="AO519" i="1"/>
  <c r="AU519" i="1"/>
  <c r="AJ519" i="1" s="1"/>
  <c r="AK519" i="1" s="1"/>
  <c r="AU495" i="1"/>
  <c r="AM495" i="1"/>
  <c r="AO495" i="1"/>
  <c r="AO479" i="1"/>
  <c r="AS479" i="1"/>
  <c r="AU479" i="1"/>
  <c r="AU447" i="1"/>
  <c r="AM447" i="1"/>
  <c r="AU431" i="1"/>
  <c r="AJ431" i="1" s="1"/>
  <c r="AK431" i="1" s="1"/>
  <c r="AM431" i="1"/>
  <c r="AS431" i="1"/>
  <c r="AU407" i="1"/>
  <c r="AM407" i="1"/>
  <c r="AT383" i="1"/>
  <c r="AO383" i="1"/>
  <c r="AS383" i="1"/>
  <c r="AU383" i="1"/>
  <c r="AT367" i="1"/>
  <c r="AO367" i="1"/>
  <c r="AS367" i="1"/>
  <c r="AU367" i="1"/>
  <c r="AS335" i="1"/>
  <c r="AU335" i="1"/>
  <c r="AJ335" i="1" s="1"/>
  <c r="AK335" i="1" s="1"/>
  <c r="AU271" i="1"/>
  <c r="AT271" i="1"/>
  <c r="AO271" i="1"/>
  <c r="AM271" i="1"/>
  <c r="AJ271" i="1" s="1"/>
  <c r="AK271" i="1" s="1"/>
  <c r="AT239" i="1"/>
  <c r="AO239" i="1"/>
  <c r="AS239" i="1"/>
  <c r="AJ239" i="1" s="1"/>
  <c r="AK239" i="1" s="1"/>
  <c r="AU239" i="1"/>
  <c r="AM207" i="1"/>
  <c r="AO207" i="1"/>
  <c r="AT167" i="1"/>
  <c r="AS167" i="1"/>
  <c r="AU167" i="1"/>
  <c r="AM167" i="1"/>
  <c r="AO167" i="1"/>
  <c r="AT71" i="1"/>
  <c r="AS71" i="1"/>
  <c r="AU71" i="1"/>
  <c r="AO71" i="1"/>
  <c r="AM71" i="1"/>
  <c r="AT55" i="1"/>
  <c r="AU55" i="1"/>
  <c r="AM55" i="1"/>
  <c r="AJ55" i="1" s="1"/>
  <c r="AK55" i="1" s="1"/>
  <c r="AO55" i="1"/>
  <c r="AM1095" i="1"/>
  <c r="AS39" i="1"/>
  <c r="AU607" i="1"/>
  <c r="AO1255" i="1"/>
  <c r="AM1031" i="1"/>
  <c r="AS1183" i="1"/>
  <c r="AS1191" i="1"/>
  <c r="AM247" i="1"/>
  <c r="AS903" i="1"/>
  <c r="AS1231" i="1"/>
  <c r="AT223" i="1"/>
  <c r="AJ78" i="1"/>
  <c r="AK78" i="1" s="1"/>
  <c r="AJ1102" i="1"/>
  <c r="AK1102" i="1" s="1"/>
  <c r="AJ900" i="1"/>
  <c r="AK900" i="1" s="1"/>
  <c r="AJ1289" i="1"/>
  <c r="AK1289" i="1" s="1"/>
  <c r="AJ990" i="1"/>
  <c r="AK990" i="1" s="1"/>
  <c r="AJ221" i="1"/>
  <c r="AK221" i="1" s="1"/>
  <c r="AJ436" i="1"/>
  <c r="AK436" i="1" s="1"/>
  <c r="AJ1080" i="1"/>
  <c r="AK1080" i="1" s="1"/>
  <c r="AJ952" i="1"/>
  <c r="AK952" i="1" s="1"/>
  <c r="AJ1277" i="1"/>
  <c r="AK1277" i="1" s="1"/>
  <c r="AJ356" i="1"/>
  <c r="AK356" i="1" s="1"/>
  <c r="AJ209" i="1"/>
  <c r="AK209" i="1" s="1"/>
  <c r="AJ941" i="1"/>
  <c r="AK941" i="1" s="1"/>
  <c r="AJ1065" i="1"/>
  <c r="AK1065" i="1" s="1"/>
  <c r="AJ222" i="1"/>
  <c r="AK222" i="1" s="1"/>
  <c r="AJ914" i="1"/>
  <c r="AK914" i="1" s="1"/>
  <c r="AJ273" i="1"/>
  <c r="AK273" i="1" s="1"/>
  <c r="AJ262" i="1"/>
  <c r="AK262" i="1" s="1"/>
  <c r="AJ756" i="1"/>
  <c r="AK756" i="1" s="1"/>
  <c r="AJ89" i="1"/>
  <c r="AK89" i="1" s="1"/>
  <c r="AJ244" i="1"/>
  <c r="AK244" i="1" s="1"/>
  <c r="AJ594" i="1"/>
  <c r="AK594" i="1" s="1"/>
  <c r="AJ41" i="1"/>
  <c r="AK41" i="1" s="1"/>
  <c r="AJ825" i="1"/>
  <c r="AK825" i="1" s="1"/>
  <c r="AJ1276" i="1"/>
  <c r="AK1276" i="1" s="1"/>
  <c r="AJ885" i="1"/>
  <c r="AK885" i="1" s="1"/>
  <c r="AJ945" i="1"/>
  <c r="AK945" i="1" s="1"/>
  <c r="AJ116" i="1"/>
  <c r="AK116" i="1" s="1"/>
  <c r="AJ369" i="1"/>
  <c r="AK369" i="1" s="1"/>
  <c r="AJ586" i="1"/>
  <c r="AK586" i="1" s="1"/>
  <c r="AJ753" i="1"/>
  <c r="AK753" i="1" s="1"/>
  <c r="AT1319" i="1"/>
  <c r="AU1319" i="1"/>
  <c r="AT1303" i="1"/>
  <c r="AM1303" i="1"/>
  <c r="AS1303" i="1"/>
  <c r="AT1295" i="1"/>
  <c r="AM1295" i="1"/>
  <c r="AJ1295" i="1" s="1"/>
  <c r="AK1295" i="1" s="1"/>
  <c r="AM1287" i="1"/>
  <c r="AJ1287" i="1" s="1"/>
  <c r="AK1287" i="1" s="1"/>
  <c r="AO1287" i="1"/>
  <c r="AT1287" i="1"/>
  <c r="AT1279" i="1"/>
  <c r="AM1279" i="1"/>
  <c r="AT1271" i="1"/>
  <c r="AS1271" i="1"/>
  <c r="AT1255" i="1"/>
  <c r="AS1255" i="1"/>
  <c r="AJ1255" i="1" s="1"/>
  <c r="AK1255" i="1" s="1"/>
  <c r="AT1247" i="1"/>
  <c r="AM1247" i="1"/>
  <c r="AT1239" i="1"/>
  <c r="AS1239" i="1"/>
  <c r="AS1215" i="1"/>
  <c r="AM1215" i="1"/>
  <c r="AT1215" i="1"/>
  <c r="AU1215" i="1"/>
  <c r="AJ1215" i="1" s="1"/>
  <c r="AK1215" i="1" s="1"/>
  <c r="AO1207" i="1"/>
  <c r="AT1207" i="1"/>
  <c r="AM1207" i="1"/>
  <c r="AT1183" i="1"/>
  <c r="AM1183" i="1"/>
  <c r="AJ1183" i="1" s="1"/>
  <c r="AK1183" i="1" s="1"/>
  <c r="AO1167" i="1"/>
  <c r="AT1167" i="1"/>
  <c r="AU1167" i="1"/>
  <c r="AS1167" i="1"/>
  <c r="AT1159" i="1"/>
  <c r="AU1159" i="1"/>
  <c r="AJ1159" i="1" s="1"/>
  <c r="AK1159" i="1" s="1"/>
  <c r="AO1151" i="1"/>
  <c r="AS1151" i="1"/>
  <c r="AJ1151" i="1" s="1"/>
  <c r="AK1151" i="1" s="1"/>
  <c r="AT1151" i="1"/>
  <c r="AT1143" i="1"/>
  <c r="AM1143" i="1"/>
  <c r="AJ1143" i="1" s="1"/>
  <c r="AK1143" i="1" s="1"/>
  <c r="AT1135" i="1"/>
  <c r="AU1135" i="1"/>
  <c r="AS1127" i="1"/>
  <c r="AT1127" i="1"/>
  <c r="AT1119" i="1"/>
  <c r="AS1119" i="1"/>
  <c r="AJ1119" i="1" s="1"/>
  <c r="AK1119" i="1" s="1"/>
  <c r="AT1111" i="1"/>
  <c r="AS1111" i="1"/>
  <c r="AJ1111" i="1" s="1"/>
  <c r="AK1111" i="1" s="1"/>
  <c r="AO1111" i="1"/>
  <c r="AO1103" i="1"/>
  <c r="AT1103" i="1"/>
  <c r="AT1095" i="1"/>
  <c r="AU1095" i="1"/>
  <c r="AM1079" i="1"/>
  <c r="AJ1079" i="1" s="1"/>
  <c r="AK1079" i="1" s="1"/>
  <c r="AT1079" i="1"/>
  <c r="AM1055" i="1"/>
  <c r="AO1055" i="1"/>
  <c r="AT1055" i="1"/>
  <c r="AT1047" i="1"/>
  <c r="AM1047" i="1"/>
  <c r="AT1023" i="1"/>
  <c r="AM1023" i="1"/>
  <c r="AT983" i="1"/>
  <c r="AM983" i="1"/>
  <c r="AO983" i="1"/>
  <c r="AT975" i="1"/>
  <c r="AS975" i="1"/>
  <c r="AU967" i="1"/>
  <c r="AT967" i="1"/>
  <c r="AS959" i="1"/>
  <c r="AT959" i="1"/>
  <c r="AU959" i="1"/>
  <c r="AJ959" i="1" s="1"/>
  <c r="AK959" i="1" s="1"/>
  <c r="AS935" i="1"/>
  <c r="AT935" i="1"/>
  <c r="AO935" i="1"/>
  <c r="AT927" i="1"/>
  <c r="AU927" i="1"/>
  <c r="AM927" i="1"/>
  <c r="AJ927" i="1" s="1"/>
  <c r="AK927" i="1" s="1"/>
  <c r="AO919" i="1"/>
  <c r="AU919" i="1"/>
  <c r="AT919" i="1"/>
  <c r="AM919" i="1"/>
  <c r="AJ919" i="1" s="1"/>
  <c r="AK919" i="1" s="1"/>
  <c r="AT903" i="1"/>
  <c r="AM903" i="1"/>
  <c r="AT887" i="1"/>
  <c r="AM887" i="1"/>
  <c r="AS887" i="1"/>
  <c r="AT879" i="1"/>
  <c r="AS879" i="1"/>
  <c r="AT855" i="1"/>
  <c r="AS855" i="1"/>
  <c r="AU855" i="1"/>
  <c r="AM847" i="1"/>
  <c r="AJ847" i="1" s="1"/>
  <c r="AK847" i="1" s="1"/>
  <c r="AT847" i="1"/>
  <c r="AT839" i="1"/>
  <c r="AS839" i="1"/>
  <c r="AU839" i="1"/>
  <c r="AJ839" i="1" s="1"/>
  <c r="AK839" i="1" s="1"/>
  <c r="AT831" i="1"/>
  <c r="AM831" i="1"/>
  <c r="AS823" i="1"/>
  <c r="AT823" i="1"/>
  <c r="AT807" i="1"/>
  <c r="AM807" i="1"/>
  <c r="AJ807" i="1" s="1"/>
  <c r="AK807" i="1" s="1"/>
  <c r="AS799" i="1"/>
  <c r="AM799" i="1"/>
  <c r="AT799" i="1"/>
  <c r="AT791" i="1"/>
  <c r="AO791" i="1"/>
  <c r="AM783" i="1"/>
  <c r="AO783" i="1"/>
  <c r="AS783" i="1"/>
  <c r="AU783" i="1"/>
  <c r="AM775" i="1"/>
  <c r="AT775" i="1"/>
  <c r="AS775" i="1"/>
  <c r="AO775" i="1"/>
  <c r="AT767" i="1"/>
  <c r="AS767" i="1"/>
  <c r="AM767" i="1"/>
  <c r="AU767" i="1"/>
  <c r="AJ767" i="1" s="1"/>
  <c r="AK767" i="1" s="1"/>
  <c r="AO767" i="1"/>
  <c r="AO759" i="1"/>
  <c r="AT759" i="1"/>
  <c r="AU759" i="1"/>
  <c r="AT751" i="1"/>
  <c r="AM751" i="1"/>
  <c r="AS751" i="1"/>
  <c r="AO751" i="1"/>
  <c r="AT743" i="1"/>
  <c r="AO743" i="1"/>
  <c r="AJ743" i="1" s="1"/>
  <c r="AK743" i="1" s="1"/>
  <c r="AS743" i="1"/>
  <c r="AU743" i="1"/>
  <c r="AM727" i="1"/>
  <c r="AU727" i="1"/>
  <c r="AT727" i="1"/>
  <c r="AO727" i="1"/>
  <c r="AS727" i="1"/>
  <c r="AT719" i="1"/>
  <c r="AO719" i="1"/>
  <c r="AT711" i="1"/>
  <c r="AU711" i="1"/>
  <c r="AS711" i="1"/>
  <c r="AJ711" i="1" s="1"/>
  <c r="AK711" i="1" s="1"/>
  <c r="AU703" i="1"/>
  <c r="AT703" i="1"/>
  <c r="AT695" i="1"/>
  <c r="AO695" i="1"/>
  <c r="AU687" i="1"/>
  <c r="AS687" i="1"/>
  <c r="AT679" i="1"/>
  <c r="AU679" i="1"/>
  <c r="AT671" i="1"/>
  <c r="AU671" i="1"/>
  <c r="AU663" i="1"/>
  <c r="AM663" i="1"/>
  <c r="AJ663" i="1" s="1"/>
  <c r="AK663" i="1" s="1"/>
  <c r="AT663" i="1"/>
  <c r="AM631" i="1"/>
  <c r="AT631" i="1"/>
  <c r="AS631" i="1"/>
  <c r="AJ631" i="1" s="1"/>
  <c r="AK631" i="1" s="1"/>
  <c r="AO631" i="1"/>
  <c r="AT623" i="1"/>
  <c r="AU623" i="1"/>
  <c r="AM615" i="1"/>
  <c r="AJ615" i="1" s="1"/>
  <c r="AK615" i="1" s="1"/>
  <c r="AS615" i="1"/>
  <c r="AO615" i="1"/>
  <c r="AT615" i="1"/>
  <c r="AT607" i="1"/>
  <c r="AS607" i="1"/>
  <c r="AT599" i="1"/>
  <c r="AS599" i="1"/>
  <c r="AS583" i="1"/>
  <c r="AT583" i="1"/>
  <c r="AU575" i="1"/>
  <c r="AO575" i="1"/>
  <c r="AJ575" i="1" s="1"/>
  <c r="AK575" i="1" s="1"/>
  <c r="AT559" i="1"/>
  <c r="AO559" i="1"/>
  <c r="AT535" i="1"/>
  <c r="AM535" i="1"/>
  <c r="AS535" i="1"/>
  <c r="AM527" i="1"/>
  <c r="AU527" i="1"/>
  <c r="AT511" i="1"/>
  <c r="AU511" i="1"/>
  <c r="AM511" i="1"/>
  <c r="AS511" i="1"/>
  <c r="AM503" i="1"/>
  <c r="AT503" i="1"/>
  <c r="AS495" i="1"/>
  <c r="AT495" i="1"/>
  <c r="AM479" i="1"/>
  <c r="AJ479" i="1" s="1"/>
  <c r="AK479" i="1" s="1"/>
  <c r="AT479" i="1"/>
  <c r="AT463" i="1"/>
  <c r="AU463" i="1"/>
  <c r="AM463" i="1"/>
  <c r="AS463" i="1"/>
  <c r="AJ463" i="1" s="1"/>
  <c r="AK463" i="1" s="1"/>
  <c r="AO463" i="1"/>
  <c r="AM455" i="1"/>
  <c r="AS455" i="1"/>
  <c r="AJ455" i="1" s="1"/>
  <c r="AK455" i="1" s="1"/>
  <c r="AT455" i="1"/>
  <c r="AS447" i="1"/>
  <c r="AJ447" i="1" s="1"/>
  <c r="AK447" i="1" s="1"/>
  <c r="AT447" i="1"/>
  <c r="AO447" i="1"/>
  <c r="AT439" i="1"/>
  <c r="AM439" i="1"/>
  <c r="AO439" i="1"/>
  <c r="AM423" i="1"/>
  <c r="AS423" i="1"/>
  <c r="AT423" i="1"/>
  <c r="AT415" i="1"/>
  <c r="AM415" i="1"/>
  <c r="AS415" i="1"/>
  <c r="AJ415" i="1" s="1"/>
  <c r="AK415" i="1" s="1"/>
  <c r="AO415" i="1"/>
  <c r="AS407" i="1"/>
  <c r="AJ407" i="1" s="1"/>
  <c r="AK407" i="1" s="1"/>
  <c r="AO407" i="1"/>
  <c r="AT407" i="1"/>
  <c r="AT391" i="1"/>
  <c r="AU391" i="1"/>
  <c r="AT375" i="1"/>
  <c r="AU375" i="1"/>
  <c r="AO375" i="1"/>
  <c r="AO359" i="1"/>
  <c r="AT359" i="1"/>
  <c r="AT351" i="1"/>
  <c r="AU351" i="1"/>
  <c r="AO351" i="1"/>
  <c r="AM351" i="1"/>
  <c r="AT343" i="1"/>
  <c r="AS343" i="1"/>
  <c r="AM335" i="1"/>
  <c r="AO335" i="1"/>
  <c r="AT335" i="1"/>
  <c r="AT327" i="1"/>
  <c r="AM327" i="1"/>
  <c r="AJ327" i="1" s="1"/>
  <c r="AK327" i="1" s="1"/>
  <c r="AT319" i="1"/>
  <c r="AS319" i="1"/>
  <c r="AU319" i="1"/>
  <c r="AM319" i="1"/>
  <c r="AO319" i="1"/>
  <c r="AJ319" i="1" s="1"/>
  <c r="AK319" i="1" s="1"/>
  <c r="AS311" i="1"/>
  <c r="AU311" i="1"/>
  <c r="AJ311" i="1" s="1"/>
  <c r="AK311" i="1" s="1"/>
  <c r="AT311" i="1"/>
  <c r="AM303" i="1"/>
  <c r="AS303" i="1"/>
  <c r="AJ303" i="1" s="1"/>
  <c r="AK303" i="1" s="1"/>
  <c r="AT303" i="1"/>
  <c r="AO303" i="1"/>
  <c r="AT295" i="1"/>
  <c r="AO295" i="1"/>
  <c r="AS295" i="1"/>
  <c r="AJ295" i="1" s="1"/>
  <c r="AK295" i="1" s="1"/>
  <c r="AU287" i="1"/>
  <c r="AS287" i="1"/>
  <c r="AO287" i="1"/>
  <c r="AJ287" i="1" s="1"/>
  <c r="AK287" i="1" s="1"/>
  <c r="AT287" i="1"/>
  <c r="AT279" i="1"/>
  <c r="AM279" i="1"/>
  <c r="AO279" i="1"/>
  <c r="AS263" i="1"/>
  <c r="AT263" i="1"/>
  <c r="AO263" i="1"/>
  <c r="AT255" i="1"/>
  <c r="AS255" i="1"/>
  <c r="AO247" i="1"/>
  <c r="AT247" i="1"/>
  <c r="AT231" i="1"/>
  <c r="AM231" i="1"/>
  <c r="AO231" i="1"/>
  <c r="AM215" i="1"/>
  <c r="AS215" i="1"/>
  <c r="AT215" i="1"/>
  <c r="AO215" i="1"/>
  <c r="AT207" i="1"/>
  <c r="AS207" i="1"/>
  <c r="AT191" i="1"/>
  <c r="AO191" i="1"/>
  <c r="AT183" i="1"/>
  <c r="AO183" i="1"/>
  <c r="AJ183" i="1" s="1"/>
  <c r="AK183" i="1" s="1"/>
  <c r="AU151" i="1"/>
  <c r="AT151" i="1"/>
  <c r="AM151" i="1"/>
  <c r="AJ151" i="1" s="1"/>
  <c r="AK151" i="1" s="1"/>
  <c r="AT143" i="1"/>
  <c r="AM143" i="1"/>
  <c r="AO143" i="1"/>
  <c r="AT135" i="1"/>
  <c r="AS135" i="1"/>
  <c r="AO135" i="1"/>
  <c r="AM127" i="1"/>
  <c r="AO127" i="1"/>
  <c r="AS127" i="1"/>
  <c r="AJ127" i="1" s="1"/>
  <c r="AK127" i="1" s="1"/>
  <c r="AT127" i="1"/>
  <c r="AU119" i="1"/>
  <c r="AT119" i="1"/>
  <c r="AM119" i="1"/>
  <c r="AJ119" i="1" s="1"/>
  <c r="AK119" i="1" s="1"/>
  <c r="AT111" i="1"/>
  <c r="AU111" i="1"/>
  <c r="AM111" i="1"/>
  <c r="AJ111" i="1" s="1"/>
  <c r="AK111" i="1" s="1"/>
  <c r="AT95" i="1"/>
  <c r="AU95" i="1"/>
  <c r="AO95" i="1"/>
  <c r="AT87" i="1"/>
  <c r="AO87" i="1"/>
  <c r="AU47" i="1"/>
  <c r="AT47" i="1"/>
  <c r="AM47" i="1"/>
  <c r="AJ47" i="1" s="1"/>
  <c r="AK47" i="1" s="1"/>
  <c r="AO47" i="1"/>
  <c r="AS47" i="1"/>
  <c r="AT39" i="1"/>
  <c r="AM39" i="1"/>
  <c r="AS31" i="1"/>
  <c r="AT31" i="1"/>
  <c r="AU15" i="1"/>
  <c r="AO15" i="1"/>
  <c r="AU7" i="1"/>
  <c r="AT7" i="1"/>
  <c r="AS7" i="1"/>
  <c r="AJ1196" i="1"/>
  <c r="AK1196" i="1" s="1"/>
  <c r="AJ1015" i="1"/>
  <c r="AK1015" i="1" s="1"/>
  <c r="AJ1097" i="1"/>
  <c r="AK1097" i="1" s="1"/>
  <c r="AT1311" i="1"/>
  <c r="AJ841" i="1"/>
  <c r="AK841" i="1" s="1"/>
  <c r="AJ1249" i="1"/>
  <c r="AK1249" i="1" s="1"/>
  <c r="AT1087" i="1"/>
  <c r="AJ101" i="1"/>
  <c r="AK101" i="1" s="1"/>
  <c r="AJ1239" i="1"/>
  <c r="AK1239" i="1" s="1"/>
  <c r="AT1223" i="1"/>
  <c r="AJ855" i="1"/>
  <c r="AK855" i="1" s="1"/>
  <c r="AT1199" i="1"/>
  <c r="AJ1090" i="1"/>
  <c r="AK1090" i="1" s="1"/>
  <c r="AJ896" i="1"/>
  <c r="AK896" i="1" s="1"/>
  <c r="AJ944" i="1"/>
  <c r="AK944" i="1" s="1"/>
  <c r="AJ640" i="1"/>
  <c r="AK640" i="1" s="1"/>
  <c r="AJ601" i="1"/>
  <c r="AK601" i="1" s="1"/>
  <c r="AJ585" i="1"/>
  <c r="AK585" i="1" s="1"/>
  <c r="AJ790" i="1"/>
  <c r="AK790" i="1" s="1"/>
  <c r="AJ114" i="1"/>
  <c r="AK114" i="1" s="1"/>
  <c r="AJ569" i="1"/>
  <c r="AK569" i="1" s="1"/>
  <c r="AJ317" i="1"/>
  <c r="AK317" i="1" s="1"/>
  <c r="AJ948" i="1"/>
  <c r="AK948" i="1" s="1"/>
  <c r="AJ1300" i="1"/>
  <c r="AK1300" i="1" s="1"/>
  <c r="AJ658" i="1"/>
  <c r="AK658" i="1" s="1"/>
  <c r="AJ438" i="1"/>
  <c r="AK438" i="1" s="1"/>
  <c r="AJ256" i="1"/>
  <c r="AK256" i="1" s="1"/>
  <c r="AJ1073" i="1"/>
  <c r="AK1073" i="1" s="1"/>
  <c r="AJ1048" i="1"/>
  <c r="AK1048" i="1" s="1"/>
  <c r="AJ777" i="1"/>
  <c r="AK777" i="1" s="1"/>
  <c r="AJ205" i="8"/>
  <c r="AK205" i="8" s="1"/>
  <c r="AJ206" i="8"/>
  <c r="AK206" i="8" s="1"/>
  <c r="AJ207" i="8"/>
  <c r="AK207" i="8" s="1"/>
  <c r="AJ208" i="8"/>
  <c r="AK208" i="8" s="1"/>
  <c r="AJ308" i="8"/>
  <c r="AK308" i="8" s="1"/>
  <c r="AJ316" i="8"/>
  <c r="AK316" i="8" s="1"/>
  <c r="AJ318" i="8"/>
  <c r="AK318" i="8" s="1"/>
  <c r="AJ350" i="8"/>
  <c r="AK350" i="8" s="1"/>
  <c r="AJ351" i="8"/>
  <c r="AK351" i="8" s="1"/>
  <c r="AJ352" i="8"/>
  <c r="AK352" i="8" s="1"/>
  <c r="AJ458" i="8"/>
  <c r="AK458" i="8" s="1"/>
  <c r="AJ461" i="8"/>
  <c r="AK461" i="8" s="1"/>
  <c r="AJ480" i="8"/>
  <c r="AK480" i="8" s="1"/>
  <c r="AJ490" i="8"/>
  <c r="AK490" i="8" s="1"/>
  <c r="AJ492" i="8"/>
  <c r="AK492" i="8" s="1"/>
  <c r="AJ493" i="8"/>
  <c r="AK493" i="8" s="1"/>
  <c r="AJ546" i="8"/>
  <c r="AK546" i="8" s="1"/>
  <c r="AJ557" i="8"/>
  <c r="AK557" i="8" s="1"/>
  <c r="AJ560" i="8"/>
  <c r="AK560" i="8" s="1"/>
  <c r="AJ607" i="8"/>
  <c r="AK607" i="8" s="1"/>
  <c r="AJ631" i="8"/>
  <c r="AK631" i="8" s="1"/>
  <c r="AJ643" i="8"/>
  <c r="AK643" i="8" s="1"/>
  <c r="AJ644" i="8"/>
  <c r="AK644" i="8" s="1"/>
  <c r="AJ645" i="8"/>
  <c r="AK645" i="8" s="1"/>
  <c r="AJ872" i="8"/>
  <c r="AK872" i="8" s="1"/>
  <c r="AJ965" i="8"/>
  <c r="AK965" i="8" s="1"/>
  <c r="AJ970" i="8"/>
  <c r="AK970" i="8" s="1"/>
  <c r="AJ971" i="8"/>
  <c r="AK971" i="8" s="1"/>
  <c r="AJ975" i="8"/>
  <c r="AK975" i="8" s="1"/>
  <c r="AJ1000" i="8"/>
  <c r="AK1000" i="8" s="1"/>
  <c r="AJ1026" i="8"/>
  <c r="AK1026" i="8" s="1"/>
  <c r="AJ1028" i="8"/>
  <c r="AK1028" i="8" s="1"/>
  <c r="AJ1029" i="8"/>
  <c r="AK1029" i="8" s="1"/>
  <c r="AJ1069" i="8"/>
  <c r="AK1069" i="8" s="1"/>
  <c r="AJ1096" i="8"/>
  <c r="AK1096" i="8" s="1"/>
  <c r="AJ1112" i="8"/>
  <c r="AK1112" i="8" s="1"/>
  <c r="AJ1160" i="8"/>
  <c r="AK1160" i="8" s="1"/>
  <c r="AJ1259" i="8"/>
  <c r="AK1259" i="8" s="1"/>
  <c r="AJ445" i="8"/>
  <c r="AK445" i="8" s="1"/>
  <c r="AJ459" i="8"/>
  <c r="AK459" i="8" s="1"/>
  <c r="AJ464" i="8"/>
  <c r="AK464" i="8" s="1"/>
  <c r="AJ507" i="8"/>
  <c r="AK507" i="8" s="1"/>
  <c r="AJ509" i="8"/>
  <c r="AK509" i="8" s="1"/>
  <c r="AJ514" i="8"/>
  <c r="AK514" i="8" s="1"/>
  <c r="AJ515" i="8"/>
  <c r="AK515" i="8" s="1"/>
  <c r="AJ516" i="8"/>
  <c r="AK516" i="8" s="1"/>
  <c r="AJ517" i="8"/>
  <c r="AK517" i="8" s="1"/>
  <c r="AJ522" i="8"/>
  <c r="AK522" i="8" s="1"/>
  <c r="AJ523" i="8"/>
  <c r="AK523" i="8" s="1"/>
  <c r="AJ524" i="8"/>
  <c r="AK524" i="8" s="1"/>
  <c r="AJ525" i="8"/>
  <c r="AK525" i="8" s="1"/>
  <c r="AJ530" i="8"/>
  <c r="AK530" i="8" s="1"/>
  <c r="AJ531" i="8"/>
  <c r="AK531" i="8" s="1"/>
  <c r="AJ663" i="8"/>
  <c r="AK663" i="8" s="1"/>
  <c r="AJ664" i="8"/>
  <c r="AK664" i="8" s="1"/>
  <c r="AJ683" i="8"/>
  <c r="AK683" i="8" s="1"/>
  <c r="AJ684" i="8"/>
  <c r="AK684" i="8" s="1"/>
  <c r="AJ685" i="8"/>
  <c r="AK685" i="8" s="1"/>
  <c r="AJ714" i="8"/>
  <c r="AK714" i="8" s="1"/>
  <c r="AJ736" i="8"/>
  <c r="AK736" i="8" s="1"/>
  <c r="AJ770" i="8"/>
  <c r="AK770" i="8" s="1"/>
  <c r="AJ771" i="8"/>
  <c r="AK771" i="8" s="1"/>
  <c r="AJ775" i="8"/>
  <c r="AK775" i="8" s="1"/>
  <c r="AJ802" i="8"/>
  <c r="AK802" i="8" s="1"/>
  <c r="AJ803" i="8"/>
  <c r="AK803" i="8" s="1"/>
  <c r="AJ804" i="8"/>
  <c r="AK804" i="8" s="1"/>
  <c r="AJ807" i="8"/>
  <c r="AK807" i="8" s="1"/>
  <c r="AJ820" i="8"/>
  <c r="AK820" i="8" s="1"/>
  <c r="AJ855" i="8"/>
  <c r="AK855" i="8" s="1"/>
  <c r="AJ856" i="8"/>
  <c r="AK856" i="8" s="1"/>
  <c r="AJ901" i="8"/>
  <c r="AK901" i="8" s="1"/>
  <c r="AJ943" i="8"/>
  <c r="AK943" i="8" s="1"/>
  <c r="AJ944" i="8"/>
  <c r="AK944" i="8" s="1"/>
  <c r="AJ951" i="8"/>
  <c r="AK951" i="8" s="1"/>
  <c r="AJ984" i="8"/>
  <c r="AK984" i="8" s="1"/>
  <c r="AJ1115" i="8"/>
  <c r="AK1115" i="8" s="1"/>
  <c r="AJ1119" i="8"/>
  <c r="AK1119" i="8" s="1"/>
  <c r="AJ1120" i="8"/>
  <c r="AK1120" i="8" s="1"/>
  <c r="AJ1135" i="8"/>
  <c r="AK1135" i="8" s="1"/>
  <c r="AJ1143" i="8"/>
  <c r="AK1143" i="8" s="1"/>
  <c r="AJ1275" i="8"/>
  <c r="AK1275" i="8" s="1"/>
  <c r="AJ53" i="8"/>
  <c r="AK53" i="8" s="1"/>
  <c r="AJ54" i="8"/>
  <c r="AK54" i="8" s="1"/>
  <c r="AJ55" i="8"/>
  <c r="AK55" i="8" s="1"/>
  <c r="AJ56" i="8"/>
  <c r="AK56" i="8" s="1"/>
  <c r="AJ57" i="8"/>
  <c r="AK57" i="8" s="1"/>
  <c r="AJ269" i="8"/>
  <c r="AK269" i="8" s="1"/>
  <c r="AJ271" i="8"/>
  <c r="AK271" i="8" s="1"/>
  <c r="AJ282" i="8"/>
  <c r="AK282" i="8" s="1"/>
  <c r="AJ283" i="8"/>
  <c r="AK283" i="8" s="1"/>
  <c r="AJ284" i="8"/>
  <c r="AK284" i="8" s="1"/>
  <c r="AJ285" i="8"/>
  <c r="AK285" i="8" s="1"/>
  <c r="AJ286" i="8"/>
  <c r="AK286" i="8" s="1"/>
  <c r="AJ287" i="8"/>
  <c r="AK287" i="8" s="1"/>
  <c r="AJ300" i="8"/>
  <c r="AK300" i="8" s="1"/>
  <c r="AJ301" i="8"/>
  <c r="AK301" i="8" s="1"/>
  <c r="AJ314" i="8"/>
  <c r="AK314" i="8" s="1"/>
  <c r="AJ315" i="8"/>
  <c r="AK315" i="8" s="1"/>
  <c r="AJ317" i="8"/>
  <c r="AK317" i="8" s="1"/>
  <c r="AJ319" i="8"/>
  <c r="AK319" i="8" s="1"/>
  <c r="AJ320" i="8"/>
  <c r="AK320" i="8" s="1"/>
  <c r="AJ330" i="8"/>
  <c r="AK330" i="8" s="1"/>
  <c r="AJ331" i="8"/>
  <c r="AK331" i="8" s="1"/>
  <c r="AJ332" i="8"/>
  <c r="AK332" i="8" s="1"/>
  <c r="AJ333" i="8"/>
  <c r="AK333" i="8" s="1"/>
  <c r="AJ468" i="8"/>
  <c r="AK468" i="8" s="1"/>
  <c r="AJ504" i="8"/>
  <c r="AK504" i="8" s="1"/>
  <c r="AJ538" i="8"/>
  <c r="AK538" i="8" s="1"/>
  <c r="AJ651" i="8"/>
  <c r="AK651" i="8" s="1"/>
  <c r="AJ667" i="8"/>
  <c r="AK667" i="8" s="1"/>
  <c r="AJ669" i="8"/>
  <c r="AK669" i="8" s="1"/>
  <c r="AJ671" i="8"/>
  <c r="AK671" i="8" s="1"/>
  <c r="AJ672" i="8"/>
  <c r="AK672" i="8" s="1"/>
  <c r="AJ786" i="8"/>
  <c r="AK786" i="8" s="1"/>
  <c r="AJ907" i="8"/>
  <c r="AK907" i="8" s="1"/>
  <c r="AJ909" i="8"/>
  <c r="AK909" i="8" s="1"/>
  <c r="AJ923" i="8"/>
  <c r="AK923" i="8" s="1"/>
  <c r="AJ924" i="8"/>
  <c r="AK924" i="8" s="1"/>
  <c r="AJ1124" i="8"/>
  <c r="AK1124" i="8" s="1"/>
  <c r="AJ1125" i="8"/>
  <c r="AK1125" i="8" s="1"/>
  <c r="AJ1130" i="8"/>
  <c r="AK1130" i="8" s="1"/>
  <c r="AJ1154" i="8"/>
  <c r="AK1154" i="8" s="1"/>
  <c r="AJ1155" i="8"/>
  <c r="AK1155" i="8" s="1"/>
  <c r="AJ1156" i="8"/>
  <c r="AK1156" i="8" s="1"/>
  <c r="AJ1184" i="8"/>
  <c r="AK1184" i="8" s="1"/>
  <c r="AJ42" i="8"/>
  <c r="AK42" i="8" s="1"/>
  <c r="AJ43" i="8"/>
  <c r="AK43" i="8" s="1"/>
  <c r="AJ44" i="8"/>
  <c r="AK44" i="8" s="1"/>
  <c r="AJ45" i="8"/>
  <c r="AK45" i="8" s="1"/>
  <c r="AJ46" i="8"/>
  <c r="AK46" i="8" s="1"/>
  <c r="AJ47" i="8"/>
  <c r="AK47" i="8" s="1"/>
  <c r="AJ218" i="8"/>
  <c r="AK218" i="8" s="1"/>
  <c r="AJ469" i="8"/>
  <c r="AK469" i="8" s="1"/>
  <c r="AJ711" i="8"/>
  <c r="AK711" i="8" s="1"/>
  <c r="AJ818" i="8"/>
  <c r="AK818" i="8" s="1"/>
  <c r="AJ821" i="8"/>
  <c r="AK821" i="8" s="1"/>
  <c r="AJ871" i="8"/>
  <c r="AK871" i="8" s="1"/>
  <c r="AJ879" i="8"/>
  <c r="AK879" i="8" s="1"/>
  <c r="AJ880" i="8"/>
  <c r="AK880" i="8" s="1"/>
  <c r="AJ904" i="8"/>
  <c r="AK904" i="8" s="1"/>
  <c r="AJ920" i="8"/>
  <c r="AK920" i="8" s="1"/>
  <c r="AJ952" i="8"/>
  <c r="AK952" i="8" s="1"/>
  <c r="AJ1066" i="8"/>
  <c r="AK1066" i="8" s="1"/>
  <c r="AJ1067" i="8"/>
  <c r="AK1067" i="8" s="1"/>
  <c r="AJ1147" i="8"/>
  <c r="AK1147" i="8" s="1"/>
  <c r="AJ1148" i="8"/>
  <c r="AK1148" i="8" s="1"/>
  <c r="AJ1149" i="8"/>
  <c r="AK1149" i="8" s="1"/>
  <c r="AJ1211" i="8"/>
  <c r="AK1211" i="8" s="1"/>
  <c r="AJ1258" i="8"/>
  <c r="AK1258" i="8" s="1"/>
  <c r="AJ1296" i="8"/>
  <c r="AK1296" i="8" s="1"/>
  <c r="AJ1298" i="8"/>
  <c r="AK1298" i="8" s="1"/>
  <c r="AJ503" i="8"/>
  <c r="AK503" i="8" s="1"/>
  <c r="AJ512" i="8"/>
  <c r="AK512" i="8" s="1"/>
  <c r="AJ520" i="8"/>
  <c r="AK520" i="8" s="1"/>
  <c r="AJ527" i="8"/>
  <c r="AK527" i="8" s="1"/>
  <c r="AJ528" i="8"/>
  <c r="AK528" i="8" s="1"/>
  <c r="AJ562" i="8"/>
  <c r="AK562" i="8" s="1"/>
  <c r="AJ666" i="8"/>
  <c r="AK666" i="8" s="1"/>
  <c r="AJ668" i="8"/>
  <c r="AK668" i="8" s="1"/>
  <c r="AJ679" i="8"/>
  <c r="AK679" i="8" s="1"/>
  <c r="AJ680" i="8"/>
  <c r="AK680" i="8" s="1"/>
  <c r="AJ712" i="8"/>
  <c r="AK712" i="8" s="1"/>
  <c r="AJ738" i="8"/>
  <c r="AK738" i="8" s="1"/>
  <c r="AJ739" i="8"/>
  <c r="AK739" i="8" s="1"/>
  <c r="AJ858" i="8"/>
  <c r="AK858" i="8" s="1"/>
  <c r="AJ860" i="8"/>
  <c r="AK860" i="8" s="1"/>
  <c r="AJ861" i="8"/>
  <c r="AK861" i="8" s="1"/>
  <c r="AJ896" i="8"/>
  <c r="AK896" i="8" s="1"/>
  <c r="AJ989" i="8"/>
  <c r="AK989" i="8" s="1"/>
  <c r="AJ1140" i="8"/>
  <c r="AK1140" i="8" s="1"/>
  <c r="AJ296" i="8"/>
  <c r="AK296" i="8" s="1"/>
  <c r="AJ309" i="8"/>
  <c r="AK309" i="8" s="1"/>
  <c r="AJ374" i="8"/>
  <c r="AK374" i="8" s="1"/>
  <c r="AJ376" i="8"/>
  <c r="AK376" i="8" s="1"/>
  <c r="AJ615" i="8"/>
  <c r="AK615" i="8" s="1"/>
  <c r="AJ616" i="8"/>
  <c r="AK616" i="8" s="1"/>
  <c r="AJ628" i="8"/>
  <c r="AK628" i="8" s="1"/>
  <c r="AJ642" i="8"/>
  <c r="AK642" i="8" s="1"/>
  <c r="AJ647" i="8"/>
  <c r="AK647" i="8" s="1"/>
  <c r="AJ735" i="8"/>
  <c r="AK735" i="8" s="1"/>
  <c r="AJ778" i="8"/>
  <c r="AK778" i="8" s="1"/>
  <c r="AJ779" i="8"/>
  <c r="AK779" i="8" s="1"/>
  <c r="AJ903" i="8"/>
  <c r="AK903" i="8" s="1"/>
  <c r="AJ967" i="8"/>
  <c r="AK967" i="8" s="1"/>
  <c r="AJ1152" i="8"/>
  <c r="AK1152" i="8" s="1"/>
  <c r="AJ1176" i="8"/>
  <c r="AK1176" i="8" s="1"/>
  <c r="AJ1186" i="8"/>
  <c r="AK1186" i="8" s="1"/>
  <c r="AJ1187" i="8"/>
  <c r="AK1187" i="8" s="1"/>
  <c r="AJ1188" i="8"/>
  <c r="AK1188" i="8" s="1"/>
  <c r="AJ1189" i="8"/>
  <c r="AK1189" i="8" s="1"/>
  <c r="AJ1283" i="8"/>
  <c r="AK1283" i="8" s="1"/>
  <c r="AJ682" i="8"/>
  <c r="AK682" i="8" s="1"/>
  <c r="AJ1179" i="8"/>
  <c r="AK1179" i="8" s="1"/>
  <c r="AJ1180" i="8"/>
  <c r="AK1180" i="8" s="1"/>
  <c r="AJ1181" i="8"/>
  <c r="AK1181" i="8" s="1"/>
  <c r="AU1321" i="8"/>
  <c r="AO1321" i="8"/>
  <c r="AM1321" i="8"/>
  <c r="AJ1321" i="8" s="1"/>
  <c r="AK1321" i="8" s="1"/>
  <c r="AS1321" i="8"/>
  <c r="AT1321" i="8"/>
  <c r="AS1313" i="8"/>
  <c r="AM1313" i="8"/>
  <c r="AJ1313" i="8" s="1"/>
  <c r="AK1313" i="8" s="1"/>
  <c r="AT1313" i="8"/>
  <c r="AO1313" i="8"/>
  <c r="AU1313" i="8"/>
  <c r="AT1305" i="8"/>
  <c r="AU1305" i="8"/>
  <c r="AO1305" i="8"/>
  <c r="AM1305" i="8"/>
  <c r="AS1305" i="8"/>
  <c r="AM1297" i="8"/>
  <c r="AT1297" i="8"/>
  <c r="AS1297" i="8"/>
  <c r="AU1297" i="8"/>
  <c r="AJ1297" i="8" s="1"/>
  <c r="AK1297" i="8" s="1"/>
  <c r="AO1297" i="8"/>
  <c r="AT1289" i="8"/>
  <c r="AU1289" i="8"/>
  <c r="AO1289" i="8"/>
  <c r="AM1289" i="8"/>
  <c r="AS1289" i="8"/>
  <c r="AU1281" i="8"/>
  <c r="AO1281" i="8"/>
  <c r="AM1281" i="8"/>
  <c r="AJ1281" i="8" s="1"/>
  <c r="AK1281" i="8" s="1"/>
  <c r="AS1281" i="8"/>
  <c r="AU1273" i="8"/>
  <c r="AO1273" i="8"/>
  <c r="AM1273" i="8"/>
  <c r="AJ1273" i="8" s="1"/>
  <c r="AK1273" i="8" s="1"/>
  <c r="AS1273" i="8"/>
  <c r="AT1273" i="8"/>
  <c r="AM1265" i="8"/>
  <c r="AS1265" i="8"/>
  <c r="AU1265" i="8"/>
  <c r="AJ1265" i="8" s="1"/>
  <c r="AK1265" i="8" s="1"/>
  <c r="AO1265" i="8"/>
  <c r="AT1265" i="8"/>
  <c r="AU1257" i="8"/>
  <c r="AO1257" i="8"/>
  <c r="AT1257" i="8"/>
  <c r="AS1257" i="8"/>
  <c r="AM1257" i="8"/>
  <c r="AJ1257" i="8" s="1"/>
  <c r="AK1257" i="8" s="1"/>
  <c r="AS1249" i="8"/>
  <c r="AT1249" i="8"/>
  <c r="AM1249" i="8"/>
  <c r="AJ1249" i="8" s="1"/>
  <c r="AK1249" i="8" s="1"/>
  <c r="AO1249" i="8"/>
  <c r="AU1249" i="8"/>
  <c r="AT1241" i="8"/>
  <c r="AU1241" i="8"/>
  <c r="AO1241" i="8"/>
  <c r="AS1241" i="8"/>
  <c r="AM1241" i="8"/>
  <c r="AT1233" i="8"/>
  <c r="AS1233" i="8"/>
  <c r="AM1233" i="8"/>
  <c r="AJ1233" i="8" s="1"/>
  <c r="AK1233" i="8" s="1"/>
  <c r="AO1233" i="8"/>
  <c r="AU1233" i="8"/>
  <c r="AT1225" i="8"/>
  <c r="AM1225" i="8"/>
  <c r="AU1225" i="8"/>
  <c r="AO1225" i="8"/>
  <c r="AS1225" i="8"/>
  <c r="AM1217" i="8"/>
  <c r="AS1217" i="8"/>
  <c r="AU1217" i="8"/>
  <c r="AJ1217" i="8" s="1"/>
  <c r="AK1217" i="8" s="1"/>
  <c r="AO1217" i="8"/>
  <c r="AT1217" i="8"/>
  <c r="AU1209" i="8"/>
  <c r="AO1209" i="8"/>
  <c r="AT1209" i="8"/>
  <c r="AM1209" i="8"/>
  <c r="AS1209" i="8"/>
  <c r="AM1201" i="8"/>
  <c r="AJ1201" i="8" s="1"/>
  <c r="AK1201" i="8" s="1"/>
  <c r="AS1201" i="8"/>
  <c r="AU1201" i="8"/>
  <c r="AO1201" i="8"/>
  <c r="AT1201" i="8"/>
  <c r="AU1193" i="8"/>
  <c r="AO1193" i="8"/>
  <c r="AT1193" i="8"/>
  <c r="AM1193" i="8"/>
  <c r="AJ1193" i="8" s="1"/>
  <c r="AK1193" i="8" s="1"/>
  <c r="AS1193" i="8"/>
  <c r="AM1185" i="8"/>
  <c r="AS1185" i="8"/>
  <c r="AT1185" i="8"/>
  <c r="AU1185" i="8"/>
  <c r="AO1185" i="8"/>
  <c r="AT1177" i="8"/>
  <c r="AU1177" i="8"/>
  <c r="AJ1177" i="8" s="1"/>
  <c r="AK1177" i="8" s="1"/>
  <c r="AO1177" i="8"/>
  <c r="AS1177" i="8"/>
  <c r="AM1177" i="8"/>
  <c r="AT1169" i="8"/>
  <c r="AM1169" i="8"/>
  <c r="AS1169" i="8"/>
  <c r="AO1169" i="8"/>
  <c r="AU1169" i="8"/>
  <c r="AT1161" i="8"/>
  <c r="AU1161" i="8"/>
  <c r="AO1161" i="8"/>
  <c r="AS1161" i="8"/>
  <c r="AM1161" i="8"/>
  <c r="AJ1161" i="8" s="1"/>
  <c r="AK1161" i="8" s="1"/>
  <c r="AS1153" i="8"/>
  <c r="AO1153" i="8"/>
  <c r="AU1153" i="8"/>
  <c r="AM1153" i="8"/>
  <c r="AJ1153" i="8" s="1"/>
  <c r="AK1153" i="8" s="1"/>
  <c r="AT1153" i="8"/>
  <c r="AU1145" i="8"/>
  <c r="AO1145" i="8"/>
  <c r="AT1145" i="8"/>
  <c r="AS1145" i="8"/>
  <c r="AM1145" i="8"/>
  <c r="AJ1145" i="8" s="1"/>
  <c r="AK1145" i="8" s="1"/>
  <c r="AM1137" i="8"/>
  <c r="AJ1137" i="8" s="1"/>
  <c r="AK1137" i="8" s="1"/>
  <c r="AS1137" i="8"/>
  <c r="AT1137" i="8"/>
  <c r="AU1137" i="8"/>
  <c r="AO1137" i="8"/>
  <c r="AT1129" i="8"/>
  <c r="AU1129" i="8"/>
  <c r="AO1129" i="8"/>
  <c r="AM1129" i="8"/>
  <c r="AS1129" i="8"/>
  <c r="AT1121" i="8"/>
  <c r="AU1121" i="8"/>
  <c r="AO1121" i="8"/>
  <c r="AM1121" i="8"/>
  <c r="AJ1121" i="8" s="1"/>
  <c r="AK1121" i="8" s="1"/>
  <c r="AT1113" i="8"/>
  <c r="AU1113" i="8"/>
  <c r="AO1113" i="8"/>
  <c r="AM1113" i="8"/>
  <c r="AS1113" i="8"/>
  <c r="AT1105" i="8"/>
  <c r="AM1105" i="8"/>
  <c r="AS1105" i="8"/>
  <c r="AU1105" i="8"/>
  <c r="AT1097" i="8"/>
  <c r="AU1097" i="8"/>
  <c r="AO1097" i="8"/>
  <c r="AS1097" i="8"/>
  <c r="AM1097" i="8"/>
  <c r="AS1089" i="8"/>
  <c r="AT1089" i="8"/>
  <c r="AM1089" i="8"/>
  <c r="AO1089" i="8"/>
  <c r="AU1089" i="8"/>
  <c r="AT1081" i="8"/>
  <c r="AU1081" i="8"/>
  <c r="AJ1081" i="8" s="1"/>
  <c r="AK1081" i="8" s="1"/>
  <c r="AO1081" i="8"/>
  <c r="AM1081" i="8"/>
  <c r="AS1081" i="8"/>
  <c r="AS1073" i="8"/>
  <c r="AM1073" i="8"/>
  <c r="AT1073" i="8"/>
  <c r="AO1073" i="8"/>
  <c r="AU1073" i="8"/>
  <c r="AT1065" i="8"/>
  <c r="AU1065" i="8"/>
  <c r="AO1065" i="8"/>
  <c r="AM1065" i="8"/>
  <c r="AS1065" i="8"/>
  <c r="AT1057" i="8"/>
  <c r="AM1057" i="8"/>
  <c r="AS1057" i="8"/>
  <c r="AO1057" i="8"/>
  <c r="AU1057" i="8"/>
  <c r="AT1049" i="8"/>
  <c r="AU1049" i="8"/>
  <c r="AO1049" i="8"/>
  <c r="AM1049" i="8"/>
  <c r="AJ1049" i="8" s="1"/>
  <c r="AK1049" i="8" s="1"/>
  <c r="AS1049" i="8"/>
  <c r="AT1041" i="8"/>
  <c r="AS1041" i="8"/>
  <c r="AM1041" i="8"/>
  <c r="AO1041" i="8"/>
  <c r="AU1041" i="8"/>
  <c r="AT1033" i="8"/>
  <c r="AS1033" i="8"/>
  <c r="AU1033" i="8"/>
  <c r="AO1033" i="8"/>
  <c r="AU1025" i="8"/>
  <c r="AO1025" i="8"/>
  <c r="AM1025" i="8"/>
  <c r="AJ1025" i="8" s="1"/>
  <c r="AK1025" i="8" s="1"/>
  <c r="AT1025" i="8"/>
  <c r="AS1025" i="8"/>
  <c r="AT1017" i="8"/>
  <c r="AU1017" i="8"/>
  <c r="AO1017" i="8"/>
  <c r="AM1017" i="8"/>
  <c r="AS1017" i="8"/>
  <c r="AS1009" i="8"/>
  <c r="AT1009" i="8"/>
  <c r="AU1009" i="8"/>
  <c r="AJ1009" i="8" s="1"/>
  <c r="AK1009" i="8" s="1"/>
  <c r="AO1009" i="8"/>
  <c r="AM1009" i="8"/>
  <c r="AT1001" i="8"/>
  <c r="AU1001" i="8"/>
  <c r="AO1001" i="8"/>
  <c r="AM1001" i="8"/>
  <c r="AJ1001" i="8" s="1"/>
  <c r="AK1001" i="8" s="1"/>
  <c r="AS1001" i="8"/>
  <c r="AT993" i="8"/>
  <c r="AM993" i="8"/>
  <c r="AS993" i="8"/>
  <c r="AO993" i="8"/>
  <c r="AT985" i="8"/>
  <c r="AU985" i="8"/>
  <c r="AO985" i="8"/>
  <c r="AM985" i="8"/>
  <c r="AS985" i="8"/>
  <c r="AT977" i="8"/>
  <c r="AU977" i="8"/>
  <c r="AO977" i="8"/>
  <c r="AM977" i="8"/>
  <c r="AS977" i="8"/>
  <c r="AT969" i="8"/>
  <c r="AU969" i="8"/>
  <c r="AO969" i="8"/>
  <c r="AS969" i="8"/>
  <c r="AM969" i="8"/>
  <c r="AJ969" i="8" s="1"/>
  <c r="AK969" i="8" s="1"/>
  <c r="AS961" i="8"/>
  <c r="AT961" i="8"/>
  <c r="AU961" i="8"/>
  <c r="AJ961" i="8" s="1"/>
  <c r="AK961" i="8" s="1"/>
  <c r="AO961" i="8"/>
  <c r="AM961" i="8"/>
  <c r="AT953" i="8"/>
  <c r="AM953" i="8"/>
  <c r="AU953" i="8"/>
  <c r="AO953" i="8"/>
  <c r="AS953" i="8"/>
  <c r="AU945" i="8"/>
  <c r="AO945" i="8"/>
  <c r="AM945" i="8"/>
  <c r="AS945" i="8"/>
  <c r="AT945" i="8"/>
  <c r="AT937" i="8"/>
  <c r="AS937" i="8"/>
  <c r="AU937" i="8"/>
  <c r="AO937" i="8"/>
  <c r="AM937" i="8"/>
  <c r="AJ937" i="8" s="1"/>
  <c r="AK937" i="8" s="1"/>
  <c r="AT929" i="8"/>
  <c r="AS929" i="8"/>
  <c r="AM929" i="8"/>
  <c r="AU929" i="8"/>
  <c r="AO929" i="8"/>
  <c r="AT921" i="8"/>
  <c r="AU921" i="8"/>
  <c r="AO921" i="8"/>
  <c r="AS921" i="8"/>
  <c r="AM921" i="8"/>
  <c r="AT913" i="8"/>
  <c r="AU913" i="8"/>
  <c r="AO913" i="8"/>
  <c r="AS913" i="8"/>
  <c r="AM913" i="8"/>
  <c r="AT905" i="8"/>
  <c r="AU905" i="8"/>
  <c r="AO905" i="8"/>
  <c r="AM905" i="8"/>
  <c r="AJ905" i="8" s="1"/>
  <c r="AK905" i="8" s="1"/>
  <c r="AS905" i="8"/>
  <c r="AU897" i="8"/>
  <c r="AO897" i="8"/>
  <c r="AM897" i="8"/>
  <c r="AJ897" i="8" s="1"/>
  <c r="AK897" i="8" s="1"/>
  <c r="AS897" i="8"/>
  <c r="AT897" i="8"/>
  <c r="AT889" i="8"/>
  <c r="AU889" i="8"/>
  <c r="AO889" i="8"/>
  <c r="AM889" i="8"/>
  <c r="AJ889" i="8" s="1"/>
  <c r="AK889" i="8" s="1"/>
  <c r="AS889" i="8"/>
  <c r="AS881" i="8"/>
  <c r="AT881" i="8"/>
  <c r="AU881" i="8"/>
  <c r="AO881" i="8"/>
  <c r="AT873" i="8"/>
  <c r="AU873" i="8"/>
  <c r="AO873" i="8"/>
  <c r="AM873" i="8"/>
  <c r="AS873" i="8"/>
  <c r="AT865" i="8"/>
  <c r="AM865" i="8"/>
  <c r="AS865" i="8"/>
  <c r="AO865" i="8"/>
  <c r="AU865" i="8"/>
  <c r="AT857" i="8"/>
  <c r="AU857" i="8"/>
  <c r="AO857" i="8"/>
  <c r="AS857" i="8"/>
  <c r="AT849" i="8"/>
  <c r="AU849" i="8"/>
  <c r="AO849" i="8"/>
  <c r="AM849" i="8"/>
  <c r="AS849" i="8"/>
  <c r="AT841" i="8"/>
  <c r="AS841" i="8"/>
  <c r="AM841" i="8"/>
  <c r="AJ841" i="8" s="1"/>
  <c r="AK841" i="8" s="1"/>
  <c r="AU841" i="8"/>
  <c r="AO841" i="8"/>
  <c r="AU833" i="8"/>
  <c r="AO833" i="8"/>
  <c r="AT833" i="8"/>
  <c r="AM833" i="8"/>
  <c r="AJ833" i="8" s="1"/>
  <c r="AK833" i="8" s="1"/>
  <c r="AS833" i="8"/>
  <c r="AT825" i="8"/>
  <c r="AM825" i="8"/>
  <c r="AS825" i="8"/>
  <c r="AO825" i="8"/>
  <c r="AU825" i="8"/>
  <c r="AU817" i="8"/>
  <c r="AO817" i="8"/>
  <c r="AM817" i="8"/>
  <c r="AT817" i="8"/>
  <c r="AS817" i="8"/>
  <c r="AT809" i="8"/>
  <c r="AS809" i="8"/>
  <c r="AM809" i="8"/>
  <c r="AO809" i="8"/>
  <c r="AU809" i="8"/>
  <c r="AT801" i="8"/>
  <c r="AM801" i="8"/>
  <c r="AJ801" i="8" s="1"/>
  <c r="AK801" i="8" s="1"/>
  <c r="AU801" i="8"/>
  <c r="AO801" i="8"/>
  <c r="AS801" i="8"/>
  <c r="AT793" i="8"/>
  <c r="AM793" i="8"/>
  <c r="AS793" i="8"/>
  <c r="AT785" i="8"/>
  <c r="AM785" i="8"/>
  <c r="AJ785" i="8" s="1"/>
  <c r="AK785" i="8" s="1"/>
  <c r="AU785" i="8"/>
  <c r="AO785" i="8"/>
  <c r="AS785" i="8"/>
  <c r="AT777" i="8"/>
  <c r="AU777" i="8"/>
  <c r="AO777" i="8"/>
  <c r="AM769" i="8"/>
  <c r="AJ769" i="8" s="1"/>
  <c r="AK769" i="8" s="1"/>
  <c r="AU769" i="8"/>
  <c r="AO769" i="8"/>
  <c r="AT769" i="8"/>
  <c r="AT761" i="8"/>
  <c r="AU761" i="8"/>
  <c r="AO761" i="8"/>
  <c r="AS761" i="8"/>
  <c r="AM761" i="8"/>
  <c r="AT753" i="8"/>
  <c r="AS753" i="8"/>
  <c r="AM753" i="8"/>
  <c r="AU753" i="8"/>
  <c r="AT745" i="8"/>
  <c r="AM745" i="8"/>
  <c r="AS745" i="8"/>
  <c r="AO745" i="8"/>
  <c r="AU745" i="8"/>
  <c r="AJ745" i="8" s="1"/>
  <c r="AK745" i="8" s="1"/>
  <c r="AT737" i="8"/>
  <c r="AU737" i="8"/>
  <c r="AO737" i="8"/>
  <c r="AS737" i="8"/>
  <c r="AM737" i="8"/>
  <c r="AJ737" i="8" s="1"/>
  <c r="AK737" i="8" s="1"/>
  <c r="AT729" i="8"/>
  <c r="AU729" i="8"/>
  <c r="AO729" i="8"/>
  <c r="AM729" i="8"/>
  <c r="AS729" i="8"/>
  <c r="AT721" i="8"/>
  <c r="AM721" i="8"/>
  <c r="AJ721" i="8" s="1"/>
  <c r="AK721" i="8" s="1"/>
  <c r="AS721" i="8"/>
  <c r="AO721" i="8"/>
  <c r="AU721" i="8"/>
  <c r="AT713" i="8"/>
  <c r="AU713" i="8"/>
  <c r="AO713" i="8"/>
  <c r="AM713" i="8"/>
  <c r="AJ713" i="8" s="1"/>
  <c r="AK713" i="8" s="1"/>
  <c r="AS713" i="8"/>
  <c r="AT705" i="8"/>
  <c r="AU705" i="8"/>
  <c r="AO705" i="8"/>
  <c r="AM705" i="8"/>
  <c r="AJ705" i="8" s="1"/>
  <c r="AK705" i="8" s="1"/>
  <c r="AS705" i="8"/>
  <c r="AT697" i="8"/>
  <c r="AU697" i="8"/>
  <c r="AO697" i="8"/>
  <c r="AS697" i="8"/>
  <c r="AM697" i="8"/>
  <c r="AM689" i="8"/>
  <c r="AJ689" i="8" s="1"/>
  <c r="AK689" i="8" s="1"/>
  <c r="AS689" i="8"/>
  <c r="AT689" i="8"/>
  <c r="AO689" i="8"/>
  <c r="AU689" i="8"/>
  <c r="AT681" i="8"/>
  <c r="AU681" i="8"/>
  <c r="AO681" i="8"/>
  <c r="AM681" i="8"/>
  <c r="AJ681" i="8" s="1"/>
  <c r="AK681" i="8" s="1"/>
  <c r="AT673" i="8"/>
  <c r="AU673" i="8"/>
  <c r="AJ673" i="8" s="1"/>
  <c r="AK673" i="8" s="1"/>
  <c r="AO673" i="8"/>
  <c r="AM673" i="8"/>
  <c r="AS673" i="8"/>
  <c r="AT665" i="8"/>
  <c r="AU665" i="8"/>
  <c r="AO665" i="8"/>
  <c r="AM665" i="8"/>
  <c r="AJ665" i="8" s="1"/>
  <c r="AK665" i="8" s="1"/>
  <c r="AS665" i="8"/>
  <c r="AT657" i="8"/>
  <c r="AM657" i="8"/>
  <c r="AS657" i="8"/>
  <c r="AO657" i="8"/>
  <c r="AT649" i="8"/>
  <c r="AS649" i="8"/>
  <c r="AU649" i="8"/>
  <c r="AO649" i="8"/>
  <c r="AM649" i="8"/>
  <c r="AJ649" i="8" s="1"/>
  <c r="AK649" i="8" s="1"/>
  <c r="AU641" i="8"/>
  <c r="AO641" i="8"/>
  <c r="AT633" i="8"/>
  <c r="AU633" i="8"/>
  <c r="AJ633" i="8" s="1"/>
  <c r="AK633" i="8" s="1"/>
  <c r="AO633" i="8"/>
  <c r="AM633" i="8"/>
  <c r="AS633" i="8"/>
  <c r="AM625" i="8"/>
  <c r="AT625" i="8"/>
  <c r="AS625" i="8"/>
  <c r="AU625" i="8"/>
  <c r="AT617" i="8"/>
  <c r="AM617" i="8"/>
  <c r="AJ617" i="8" s="1"/>
  <c r="AK617" i="8" s="1"/>
  <c r="AU617" i="8"/>
  <c r="AO617" i="8"/>
  <c r="AT609" i="8"/>
  <c r="AS609" i="8"/>
  <c r="AO609" i="8"/>
  <c r="AU609" i="8"/>
  <c r="AT601" i="8"/>
  <c r="AU601" i="8"/>
  <c r="AO601" i="8"/>
  <c r="AS601" i="8"/>
  <c r="AT593" i="8"/>
  <c r="AS593" i="8"/>
  <c r="AM593" i="8"/>
  <c r="AT585" i="8"/>
  <c r="AU585" i="8"/>
  <c r="AO585" i="8"/>
  <c r="AS585" i="8"/>
  <c r="AT577" i="8"/>
  <c r="AM577" i="8"/>
  <c r="AS577" i="8"/>
  <c r="AT569" i="8"/>
  <c r="AM569" i="8"/>
  <c r="AS569" i="8"/>
  <c r="AT561" i="8"/>
  <c r="AU561" i="8"/>
  <c r="AO561" i="8"/>
  <c r="AJ561" i="8" s="1"/>
  <c r="AK561" i="8" s="1"/>
  <c r="AT553" i="8"/>
  <c r="AU553" i="8"/>
  <c r="AO553" i="8"/>
  <c r="AS553" i="8"/>
  <c r="AM553" i="8"/>
  <c r="AJ553" i="8" s="1"/>
  <c r="AK553" i="8" s="1"/>
  <c r="AT545" i="8"/>
  <c r="AS545" i="8"/>
  <c r="AU545" i="8"/>
  <c r="AJ545" i="8" s="1"/>
  <c r="AK545" i="8" s="1"/>
  <c r="AO545" i="8"/>
  <c r="AT537" i="8"/>
  <c r="AU537" i="8"/>
  <c r="AO537" i="8"/>
  <c r="AM537" i="8"/>
  <c r="AT529" i="8"/>
  <c r="AU529" i="8"/>
  <c r="AO529" i="8"/>
  <c r="AM529" i="8"/>
  <c r="AJ529" i="8" s="1"/>
  <c r="AK529" i="8" s="1"/>
  <c r="AS529" i="8"/>
  <c r="AT521" i="8"/>
  <c r="AU521" i="8"/>
  <c r="AO521" i="8"/>
  <c r="AU513" i="8"/>
  <c r="AO513" i="8"/>
  <c r="AS513" i="8"/>
  <c r="AT513" i="8"/>
  <c r="AM513" i="8"/>
  <c r="AT505" i="8"/>
  <c r="AM505" i="8"/>
  <c r="AJ505" i="8" s="1"/>
  <c r="AK505" i="8" s="1"/>
  <c r="AU505" i="8"/>
  <c r="AO505" i="8"/>
  <c r="AT497" i="8"/>
  <c r="AU497" i="8"/>
  <c r="AJ497" i="8" s="1"/>
  <c r="AK497" i="8" s="1"/>
  <c r="AO497" i="8"/>
  <c r="AM497" i="8"/>
  <c r="AS497" i="8"/>
  <c r="AT489" i="8"/>
  <c r="AS489" i="8"/>
  <c r="AU489" i="8"/>
  <c r="AO489" i="8"/>
  <c r="AT481" i="8"/>
  <c r="AU481" i="8"/>
  <c r="AO481" i="8"/>
  <c r="AM481" i="8"/>
  <c r="AJ481" i="8" s="1"/>
  <c r="AK481" i="8" s="1"/>
  <c r="AS481" i="8"/>
  <c r="AT473" i="8"/>
  <c r="AM473" i="8"/>
  <c r="AS473" i="8"/>
  <c r="AT465" i="8"/>
  <c r="AU465" i="8"/>
  <c r="AJ465" i="8" s="1"/>
  <c r="AK465" i="8" s="1"/>
  <c r="AO465" i="8"/>
  <c r="AT457" i="8"/>
  <c r="AU457" i="8"/>
  <c r="AO457" i="8"/>
  <c r="AS457" i="8"/>
  <c r="AT449" i="8"/>
  <c r="AM449" i="8"/>
  <c r="AT441" i="8"/>
  <c r="AM441" i="8"/>
  <c r="AU441" i="8"/>
  <c r="AO441" i="8"/>
  <c r="AT433" i="8"/>
  <c r="AU433" i="8"/>
  <c r="AJ433" i="8" s="1"/>
  <c r="AK433" i="8" s="1"/>
  <c r="AO433" i="8"/>
  <c r="AM433" i="8"/>
  <c r="AS433" i="8"/>
  <c r="AT425" i="8"/>
  <c r="AU425" i="8"/>
  <c r="AO425" i="8"/>
  <c r="AM425" i="8"/>
  <c r="AS425" i="8"/>
  <c r="AT417" i="8"/>
  <c r="AU417" i="8"/>
  <c r="AO417" i="8"/>
  <c r="AS417" i="8"/>
  <c r="AM417" i="8"/>
  <c r="AT409" i="8"/>
  <c r="AU409" i="8"/>
  <c r="AO409" i="8"/>
  <c r="AM409" i="8"/>
  <c r="AJ409" i="8" s="1"/>
  <c r="AK409" i="8" s="1"/>
  <c r="AS409" i="8"/>
  <c r="AT401" i="8"/>
  <c r="AU401" i="8"/>
  <c r="AJ401" i="8" s="1"/>
  <c r="AK401" i="8" s="1"/>
  <c r="AO401" i="8"/>
  <c r="AM401" i="8"/>
  <c r="AS401" i="8"/>
  <c r="AT393" i="8"/>
  <c r="AU393" i="8"/>
  <c r="AO393" i="8"/>
  <c r="AS393" i="8"/>
  <c r="AT385" i="8"/>
  <c r="AM385" i="8"/>
  <c r="AS385" i="8"/>
  <c r="AT377" i="8"/>
  <c r="AM377" i="8"/>
  <c r="AS377" i="8"/>
  <c r="AT369" i="8"/>
  <c r="AM369" i="8"/>
  <c r="AS369" i="8"/>
  <c r="AT361" i="8"/>
  <c r="AS361" i="8"/>
  <c r="AT353" i="8"/>
  <c r="AM353" i="8"/>
  <c r="AS353" i="8"/>
  <c r="AT345" i="8"/>
  <c r="AM345" i="8"/>
  <c r="AS345" i="8"/>
  <c r="AT337" i="8"/>
  <c r="AM337" i="8"/>
  <c r="AS337" i="8"/>
  <c r="AT329" i="8"/>
  <c r="AU329" i="8"/>
  <c r="AO329" i="8"/>
  <c r="AM329" i="8"/>
  <c r="AJ329" i="8" s="1"/>
  <c r="AK329" i="8" s="1"/>
  <c r="AT321" i="8"/>
  <c r="AU321" i="8"/>
  <c r="AO321" i="8"/>
  <c r="AM321" i="8"/>
  <c r="AT313" i="8"/>
  <c r="AU313" i="8"/>
  <c r="AJ313" i="8" s="1"/>
  <c r="AK313" i="8" s="1"/>
  <c r="AO313" i="8"/>
  <c r="AM313" i="8"/>
  <c r="AT305" i="8"/>
  <c r="AU305" i="8"/>
  <c r="AO305" i="8"/>
  <c r="AT297" i="8"/>
  <c r="AU297" i="8"/>
  <c r="AJ297" i="8" s="1"/>
  <c r="AK297" i="8" s="1"/>
  <c r="AO297" i="8"/>
  <c r="AT289" i="8"/>
  <c r="AU289" i="8"/>
  <c r="AT249" i="8"/>
  <c r="AU249" i="8"/>
  <c r="AO249" i="8"/>
  <c r="AS249" i="8"/>
  <c r="AT241" i="8"/>
  <c r="AU241" i="8"/>
  <c r="AO241" i="8"/>
  <c r="AM241" i="8"/>
  <c r="AJ241" i="8" s="1"/>
  <c r="AK241" i="8" s="1"/>
  <c r="AT233" i="8"/>
  <c r="AS233" i="8"/>
  <c r="AT225" i="8"/>
  <c r="AS225" i="8"/>
  <c r="AM225" i="8"/>
  <c r="AM217" i="8"/>
  <c r="AT217" i="8"/>
  <c r="AT209" i="8"/>
  <c r="AU209" i="8"/>
  <c r="AO209" i="8"/>
  <c r="AS209" i="8"/>
  <c r="AT201" i="8"/>
  <c r="AS201" i="8"/>
  <c r="AS9" i="8"/>
  <c r="AS17" i="8"/>
  <c r="AS25" i="8"/>
  <c r="AS33" i="8"/>
  <c r="AJ38" i="8"/>
  <c r="AK38" i="8" s="1"/>
  <c r="AS217" i="8"/>
  <c r="AU233" i="8"/>
  <c r="AS241" i="8"/>
  <c r="AM249" i="8"/>
  <c r="AS257" i="8"/>
  <c r="AS265" i="8"/>
  <c r="AS273" i="8"/>
  <c r="AS281" i="8"/>
  <c r="AS289" i="8"/>
  <c r="AM297" i="8"/>
  <c r="AO353" i="8"/>
  <c r="AU385" i="8"/>
  <c r="AO449" i="8"/>
  <c r="AU449" i="8"/>
  <c r="AM457" i="8"/>
  <c r="AJ457" i="8" s="1"/>
  <c r="AK457" i="8" s="1"/>
  <c r="AM521" i="8"/>
  <c r="AJ521" i="8" s="1"/>
  <c r="AK521" i="8" s="1"/>
  <c r="AS537" i="8"/>
  <c r="AU577" i="8"/>
  <c r="AM609" i="8"/>
  <c r="AJ609" i="8" s="1"/>
  <c r="AK609" i="8" s="1"/>
  <c r="AS681" i="8"/>
  <c r="AU993" i="8"/>
  <c r="AS1121" i="8"/>
  <c r="AT1281" i="8"/>
  <c r="AJ5" i="8"/>
  <c r="AK5" i="8" s="1"/>
  <c r="AJ6" i="8"/>
  <c r="AK6" i="8" s="1"/>
  <c r="AJ7" i="8"/>
  <c r="AK7" i="8" s="1"/>
  <c r="AJ8" i="8"/>
  <c r="AK8" i="8" s="1"/>
  <c r="AM9" i="8"/>
  <c r="AJ10" i="8"/>
  <c r="AK10" i="8" s="1"/>
  <c r="AJ11" i="8"/>
  <c r="AK11" i="8" s="1"/>
  <c r="AJ12" i="8"/>
  <c r="AK12" i="8" s="1"/>
  <c r="AJ13" i="8"/>
  <c r="AK13" i="8" s="1"/>
  <c r="AJ14" i="8"/>
  <c r="AK14" i="8" s="1"/>
  <c r="AJ15" i="8"/>
  <c r="AK15" i="8" s="1"/>
  <c r="AJ16" i="8"/>
  <c r="AK16" i="8" s="1"/>
  <c r="AM17" i="8"/>
  <c r="AJ18" i="8"/>
  <c r="AK18" i="8" s="1"/>
  <c r="AJ19" i="8"/>
  <c r="AK19" i="8" s="1"/>
  <c r="AJ20" i="8"/>
  <c r="AK20" i="8" s="1"/>
  <c r="AJ21" i="8"/>
  <c r="AK21" i="8" s="1"/>
  <c r="AM25" i="8"/>
  <c r="AJ26" i="8"/>
  <c r="AK26" i="8" s="1"/>
  <c r="AJ27" i="8"/>
  <c r="AK27" i="8" s="1"/>
  <c r="AJ28" i="8"/>
  <c r="AK28" i="8" s="1"/>
  <c r="AJ29" i="8"/>
  <c r="AK29" i="8" s="1"/>
  <c r="AJ30" i="8"/>
  <c r="AK30" i="8" s="1"/>
  <c r="AJ31" i="8"/>
  <c r="AK31" i="8" s="1"/>
  <c r="AJ32" i="8"/>
  <c r="AK32" i="8" s="1"/>
  <c r="AM33" i="8"/>
  <c r="AJ34" i="8"/>
  <c r="AK34" i="8" s="1"/>
  <c r="AJ35" i="8"/>
  <c r="AK35" i="8" s="1"/>
  <c r="AS41" i="8"/>
  <c r="AS49" i="8"/>
  <c r="AS57" i="8"/>
  <c r="AJ118" i="8"/>
  <c r="AK118" i="8" s="1"/>
  <c r="AM137" i="8"/>
  <c r="AU225" i="8"/>
  <c r="AO233" i="8"/>
  <c r="AM257" i="8"/>
  <c r="AM265" i="8"/>
  <c r="AM273" i="8"/>
  <c r="AM281" i="8"/>
  <c r="AM289" i="8"/>
  <c r="AS313" i="8"/>
  <c r="AU345" i="8"/>
  <c r="AO385" i="8"/>
  <c r="AO577" i="8"/>
  <c r="AM585" i="8"/>
  <c r="AJ585" i="8" s="1"/>
  <c r="AK585" i="8" s="1"/>
  <c r="AM881" i="8"/>
  <c r="AJ881" i="8" s="1"/>
  <c r="AK881" i="8" s="1"/>
  <c r="AJ59" i="8"/>
  <c r="AK59" i="8" s="1"/>
  <c r="AS65" i="8"/>
  <c r="AS73" i="8"/>
  <c r="AS81" i="8"/>
  <c r="AJ106" i="8"/>
  <c r="AK106" i="8" s="1"/>
  <c r="AJ131" i="8"/>
  <c r="AK131" i="8" s="1"/>
  <c r="AJ133" i="8"/>
  <c r="AK133" i="8" s="1"/>
  <c r="AJ142" i="8"/>
  <c r="AK142" i="8" s="1"/>
  <c r="AJ144" i="8"/>
  <c r="AK144" i="8" s="1"/>
  <c r="AM209" i="8"/>
  <c r="AJ209" i="8" s="1"/>
  <c r="AK209" i="8" s="1"/>
  <c r="AO225" i="8"/>
  <c r="AO345" i="8"/>
  <c r="AJ354" i="8"/>
  <c r="AK354" i="8" s="1"/>
  <c r="AJ355" i="8"/>
  <c r="AK355" i="8" s="1"/>
  <c r="AJ356" i="8"/>
  <c r="AK356" i="8" s="1"/>
  <c r="AJ357" i="8"/>
  <c r="AK357" i="8" s="1"/>
  <c r="AJ358" i="8"/>
  <c r="AK358" i="8" s="1"/>
  <c r="AM361" i="8"/>
  <c r="AJ361" i="8" s="1"/>
  <c r="AK361" i="8" s="1"/>
  <c r="AU377" i="8"/>
  <c r="AS441" i="8"/>
  <c r="AU473" i="8"/>
  <c r="AU793" i="8"/>
  <c r="AO1105" i="8"/>
  <c r="AO9" i="8"/>
  <c r="AU9" i="8"/>
  <c r="AO17" i="8"/>
  <c r="AU17" i="8"/>
  <c r="AO25" i="8"/>
  <c r="AU25" i="8"/>
  <c r="AJ25" i="8" s="1"/>
  <c r="AK25" i="8" s="1"/>
  <c r="AO33" i="8"/>
  <c r="AU33" i="8"/>
  <c r="AM65" i="8"/>
  <c r="AM73" i="8"/>
  <c r="AM81" i="8"/>
  <c r="AS89" i="8"/>
  <c r="AS97" i="8"/>
  <c r="AS105" i="8"/>
  <c r="AS113" i="8"/>
  <c r="AS121" i="8"/>
  <c r="AS129" i="8"/>
  <c r="AS137" i="8"/>
  <c r="AS145" i="8"/>
  <c r="AS153" i="8"/>
  <c r="AS161" i="8"/>
  <c r="AS169" i="8"/>
  <c r="AO217" i="8"/>
  <c r="AU217" i="8"/>
  <c r="AO257" i="8"/>
  <c r="AU257" i="8"/>
  <c r="AO265" i="8"/>
  <c r="AU265" i="8"/>
  <c r="AO273" i="8"/>
  <c r="AU273" i="8"/>
  <c r="AO281" i="8"/>
  <c r="AU281" i="8"/>
  <c r="AO289" i="8"/>
  <c r="AS329" i="8"/>
  <c r="AJ336" i="8"/>
  <c r="AK336" i="8" s="1"/>
  <c r="AU337" i="8"/>
  <c r="AO377" i="8"/>
  <c r="AO473" i="8"/>
  <c r="AU569" i="8"/>
  <c r="AM601" i="8"/>
  <c r="AJ601" i="8" s="1"/>
  <c r="AK601" i="8" s="1"/>
  <c r="AU657" i="8"/>
  <c r="AM777" i="8"/>
  <c r="AJ777" i="8" s="1"/>
  <c r="AK777" i="8" s="1"/>
  <c r="AS777" i="8"/>
  <c r="AO793" i="8"/>
  <c r="AT641" i="8"/>
  <c r="AM89" i="8"/>
  <c r="AM97" i="8"/>
  <c r="AM105" i="8"/>
  <c r="AM113" i="8"/>
  <c r="AM121" i="8"/>
  <c r="AM129" i="8"/>
  <c r="AM145" i="8"/>
  <c r="AM153" i="8"/>
  <c r="AM161" i="8"/>
  <c r="AM169" i="8"/>
  <c r="AS177" i="8"/>
  <c r="AS185" i="8"/>
  <c r="AS193" i="8"/>
  <c r="AS305" i="8"/>
  <c r="AO337" i="8"/>
  <c r="AU369" i="8"/>
  <c r="AM393" i="8"/>
  <c r="AJ393" i="8" s="1"/>
  <c r="AK393" i="8" s="1"/>
  <c r="AS465" i="8"/>
  <c r="AS505" i="8"/>
  <c r="AO569" i="8"/>
  <c r="AU593" i="8"/>
  <c r="AS769" i="8"/>
  <c r="AO65" i="8"/>
  <c r="AU65" i="8"/>
  <c r="AO73" i="8"/>
  <c r="AU73" i="8"/>
  <c r="AJ73" i="8" s="1"/>
  <c r="AK73" i="8" s="1"/>
  <c r="AO81" i="8"/>
  <c r="AU81" i="8"/>
  <c r="AM177" i="8"/>
  <c r="AJ177" i="8" s="1"/>
  <c r="AK177" i="8" s="1"/>
  <c r="AJ178" i="8"/>
  <c r="AK178" i="8" s="1"/>
  <c r="AJ179" i="8"/>
  <c r="AK179" i="8" s="1"/>
  <c r="AJ180" i="8"/>
  <c r="AK180" i="8" s="1"/>
  <c r="AJ182" i="8"/>
  <c r="AK182" i="8" s="1"/>
  <c r="AJ183" i="8"/>
  <c r="AK183" i="8" s="1"/>
  <c r="AJ184" i="8"/>
  <c r="AK184" i="8" s="1"/>
  <c r="AM185" i="8"/>
  <c r="AJ185" i="8" s="1"/>
  <c r="AK185" i="8" s="1"/>
  <c r="AJ186" i="8"/>
  <c r="AK186" i="8" s="1"/>
  <c r="AJ187" i="8"/>
  <c r="AK187" i="8" s="1"/>
  <c r="AJ188" i="8"/>
  <c r="AK188" i="8" s="1"/>
  <c r="AJ189" i="8"/>
  <c r="AK189" i="8" s="1"/>
  <c r="AJ190" i="8"/>
  <c r="AK190" i="8" s="1"/>
  <c r="AJ191" i="8"/>
  <c r="AK191" i="8" s="1"/>
  <c r="AJ192" i="8"/>
  <c r="AK192" i="8" s="1"/>
  <c r="AM193" i="8"/>
  <c r="AJ193" i="8" s="1"/>
  <c r="AK193" i="8" s="1"/>
  <c r="AJ195" i="8"/>
  <c r="AK195" i="8" s="1"/>
  <c r="AJ196" i="8"/>
  <c r="AK196" i="8" s="1"/>
  <c r="AJ197" i="8"/>
  <c r="AK197" i="8" s="1"/>
  <c r="AJ198" i="8"/>
  <c r="AK198" i="8" s="1"/>
  <c r="AJ199" i="8"/>
  <c r="AK199" i="8" s="1"/>
  <c r="AJ200" i="8"/>
  <c r="AK200" i="8" s="1"/>
  <c r="AM201" i="8"/>
  <c r="AM233" i="8"/>
  <c r="AJ233" i="8" s="1"/>
  <c r="AK233" i="8" s="1"/>
  <c r="AO369" i="8"/>
  <c r="AS449" i="8"/>
  <c r="AM489" i="8"/>
  <c r="AJ489" i="8" s="1"/>
  <c r="AK489" i="8" s="1"/>
  <c r="AM545" i="8"/>
  <c r="AS561" i="8"/>
  <c r="AO593" i="8"/>
  <c r="AO625" i="8"/>
  <c r="AM641" i="8"/>
  <c r="AJ641" i="8" s="1"/>
  <c r="AK641" i="8" s="1"/>
  <c r="AS641" i="8"/>
  <c r="AO753" i="8"/>
  <c r="AO89" i="8"/>
  <c r="AU89" i="8"/>
  <c r="AO97" i="8"/>
  <c r="AU97" i="8"/>
  <c r="AO105" i="8"/>
  <c r="AU105" i="8"/>
  <c r="AJ105" i="8" s="1"/>
  <c r="AK105" i="8" s="1"/>
  <c r="AO113" i="8"/>
  <c r="AU113" i="8"/>
  <c r="AO121" i="8"/>
  <c r="AU121" i="8"/>
  <c r="AO129" i="8"/>
  <c r="AU129" i="8"/>
  <c r="AO137" i="8"/>
  <c r="AU137" i="8"/>
  <c r="AO145" i="8"/>
  <c r="AU145" i="8"/>
  <c r="AO153" i="8"/>
  <c r="AU153" i="8"/>
  <c r="AO161" i="8"/>
  <c r="AU161" i="8"/>
  <c r="AO169" i="8"/>
  <c r="AU169" i="8"/>
  <c r="AU201" i="8"/>
  <c r="AJ201" i="8" s="1"/>
  <c r="AK201" i="8" s="1"/>
  <c r="AS297" i="8"/>
  <c r="AM305" i="8"/>
  <c r="AS321" i="8"/>
  <c r="AU361" i="8"/>
  <c r="AM465" i="8"/>
  <c r="AS521" i="8"/>
  <c r="AS617" i="8"/>
  <c r="AM857" i="8"/>
  <c r="AJ857" i="8" s="1"/>
  <c r="AK857" i="8" s="1"/>
  <c r="AM1033" i="8"/>
  <c r="AJ392" i="8"/>
  <c r="AK392" i="8" s="1"/>
  <c r="AJ407" i="8"/>
  <c r="AK407" i="8" s="1"/>
  <c r="AJ416" i="8"/>
  <c r="AK416" i="8" s="1"/>
  <c r="AJ418" i="8"/>
  <c r="AK418" i="8" s="1"/>
  <c r="AJ423" i="8"/>
  <c r="AK423" i="8" s="1"/>
  <c r="AJ434" i="8"/>
  <c r="AK434" i="8" s="1"/>
  <c r="AJ435" i="8"/>
  <c r="AK435" i="8" s="1"/>
  <c r="AJ436" i="8"/>
  <c r="AK436" i="8" s="1"/>
  <c r="AJ437" i="8"/>
  <c r="AK437" i="8" s="1"/>
  <c r="AJ501" i="8"/>
  <c r="AK501" i="8" s="1"/>
  <c r="AJ511" i="8"/>
  <c r="AK511" i="8" s="1"/>
  <c r="AJ533" i="8"/>
  <c r="AK533" i="8" s="1"/>
  <c r="AJ554" i="8"/>
  <c r="AK554" i="8" s="1"/>
  <c r="AJ555" i="8"/>
  <c r="AK555" i="8" s="1"/>
  <c r="AJ338" i="8"/>
  <c r="AK338" i="8" s="1"/>
  <c r="AJ339" i="8"/>
  <c r="AK339" i="8" s="1"/>
  <c r="AJ340" i="8"/>
  <c r="AK340" i="8" s="1"/>
  <c r="AJ341" i="8"/>
  <c r="AK341" i="8" s="1"/>
  <c r="AJ342" i="8"/>
  <c r="AK342" i="8" s="1"/>
  <c r="AJ343" i="8"/>
  <c r="AK343" i="8" s="1"/>
  <c r="AJ346" i="8"/>
  <c r="AK346" i="8" s="1"/>
  <c r="AJ359" i="8"/>
  <c r="AK359" i="8" s="1"/>
  <c r="AJ362" i="8"/>
  <c r="AK362" i="8" s="1"/>
  <c r="AJ364" i="8"/>
  <c r="AK364" i="8" s="1"/>
  <c r="AJ365" i="8"/>
  <c r="AK365" i="8" s="1"/>
  <c r="AJ366" i="8"/>
  <c r="AK366" i="8" s="1"/>
  <c r="AJ367" i="8"/>
  <c r="AK367" i="8" s="1"/>
  <c r="AJ368" i="8"/>
  <c r="AK368" i="8" s="1"/>
  <c r="AJ370" i="8"/>
  <c r="AK370" i="8" s="1"/>
  <c r="AJ371" i="8"/>
  <c r="AK371" i="8" s="1"/>
  <c r="AJ372" i="8"/>
  <c r="AK372" i="8" s="1"/>
  <c r="AJ375" i="8"/>
  <c r="AK375" i="8" s="1"/>
  <c r="AJ378" i="8"/>
  <c r="AK378" i="8" s="1"/>
  <c r="AJ379" i="8"/>
  <c r="AK379" i="8" s="1"/>
  <c r="AJ380" i="8"/>
  <c r="AK380" i="8" s="1"/>
  <c r="AJ381" i="8"/>
  <c r="AK381" i="8" s="1"/>
  <c r="AJ382" i="8"/>
  <c r="AK382" i="8" s="1"/>
  <c r="AJ383" i="8"/>
  <c r="AK383" i="8" s="1"/>
  <c r="AJ384" i="8"/>
  <c r="AK384" i="8" s="1"/>
  <c r="AJ447" i="8"/>
  <c r="AK447" i="8" s="1"/>
  <c r="AJ448" i="8"/>
  <c r="AK448" i="8" s="1"/>
  <c r="AJ450" i="8"/>
  <c r="AK450" i="8" s="1"/>
  <c r="AJ453" i="8"/>
  <c r="AK453" i="8" s="1"/>
  <c r="AJ456" i="8"/>
  <c r="AK456" i="8" s="1"/>
  <c r="AJ460" i="8"/>
  <c r="AK460" i="8" s="1"/>
  <c r="AJ479" i="8"/>
  <c r="AK479" i="8" s="1"/>
  <c r="AJ483" i="8"/>
  <c r="AK483" i="8" s="1"/>
  <c r="AJ540" i="8"/>
  <c r="AK540" i="8" s="1"/>
  <c r="AJ583" i="8"/>
  <c r="AK583" i="8" s="1"/>
  <c r="AJ586" i="8"/>
  <c r="AK586" i="8" s="1"/>
  <c r="AJ587" i="8"/>
  <c r="AK587" i="8" s="1"/>
  <c r="AJ588" i="8"/>
  <c r="AK588" i="8" s="1"/>
  <c r="AJ589" i="8"/>
  <c r="AK589" i="8" s="1"/>
  <c r="AJ215" i="8"/>
  <c r="AK215" i="8" s="1"/>
  <c r="AJ221" i="8"/>
  <c r="AK221" i="8" s="1"/>
  <c r="AJ223" i="8"/>
  <c r="AK223" i="8" s="1"/>
  <c r="AJ240" i="8"/>
  <c r="AK240" i="8" s="1"/>
  <c r="AJ242" i="8"/>
  <c r="AK242" i="8" s="1"/>
  <c r="AJ243" i="8"/>
  <c r="AK243" i="8" s="1"/>
  <c r="AJ244" i="8"/>
  <c r="AK244" i="8" s="1"/>
  <c r="AJ245" i="8"/>
  <c r="AK245" i="8" s="1"/>
  <c r="AJ398" i="8"/>
  <c r="AK398" i="8" s="1"/>
  <c r="AJ400" i="8"/>
  <c r="AK400" i="8" s="1"/>
  <c r="AJ411" i="8"/>
  <c r="AK411" i="8" s="1"/>
  <c r="AJ420" i="8"/>
  <c r="AK420" i="8" s="1"/>
  <c r="AJ422" i="8"/>
  <c r="AK422" i="8" s="1"/>
  <c r="AJ424" i="8"/>
  <c r="AK424" i="8" s="1"/>
  <c r="AJ426" i="8"/>
  <c r="AK426" i="8" s="1"/>
  <c r="AJ427" i="8"/>
  <c r="AK427" i="8" s="1"/>
  <c r="AJ428" i="8"/>
  <c r="AK428" i="8" s="1"/>
  <c r="AJ429" i="8"/>
  <c r="AK429" i="8" s="1"/>
  <c r="AJ430" i="8"/>
  <c r="AK430" i="8" s="1"/>
  <c r="AJ472" i="8"/>
  <c r="AK472" i="8" s="1"/>
  <c r="AJ495" i="8"/>
  <c r="AK495" i="8" s="1"/>
  <c r="AJ496" i="8"/>
  <c r="AK496" i="8" s="1"/>
  <c r="AJ556" i="8"/>
  <c r="AK556" i="8" s="1"/>
  <c r="AJ591" i="8"/>
  <c r="AK591" i="8" s="1"/>
  <c r="AJ597" i="8"/>
  <c r="AK597" i="8" s="1"/>
  <c r="AJ474" i="8"/>
  <c r="AK474" i="8" s="1"/>
  <c r="AJ213" i="8"/>
  <c r="AK213" i="8" s="1"/>
  <c r="AJ214" i="8"/>
  <c r="AK214" i="8" s="1"/>
  <c r="AJ216" i="8"/>
  <c r="AK216" i="8" s="1"/>
  <c r="AJ260" i="8"/>
  <c r="AK260" i="8" s="1"/>
  <c r="AJ261" i="8"/>
  <c r="AK261" i="8" s="1"/>
  <c r="AJ266" i="8"/>
  <c r="AK266" i="8" s="1"/>
  <c r="AJ268" i="8"/>
  <c r="AK268" i="8" s="1"/>
  <c r="AJ270" i="8"/>
  <c r="AK270" i="8" s="1"/>
  <c r="AJ298" i="8"/>
  <c r="AK298" i="8" s="1"/>
  <c r="AJ302" i="8"/>
  <c r="AK302" i="8" s="1"/>
  <c r="AJ303" i="8"/>
  <c r="AK303" i="8" s="1"/>
  <c r="AJ304" i="8"/>
  <c r="AK304" i="8" s="1"/>
  <c r="AJ306" i="8"/>
  <c r="AK306" i="8" s="1"/>
  <c r="AJ307" i="8"/>
  <c r="AK307" i="8" s="1"/>
  <c r="AJ440" i="8"/>
  <c r="AK440" i="8" s="1"/>
  <c r="AJ442" i="8"/>
  <c r="AK442" i="8" s="1"/>
  <c r="AJ451" i="8"/>
  <c r="AK451" i="8" s="1"/>
  <c r="AJ463" i="8"/>
  <c r="AK463" i="8" s="1"/>
  <c r="AJ506" i="8"/>
  <c r="AK506" i="8" s="1"/>
  <c r="AJ508" i="8"/>
  <c r="AK508" i="8" s="1"/>
  <c r="AJ575" i="8"/>
  <c r="AK575" i="8" s="1"/>
  <c r="AJ576" i="8"/>
  <c r="AK576" i="8" s="1"/>
  <c r="AJ578" i="8"/>
  <c r="AK578" i="8" s="1"/>
  <c r="AJ579" i="8"/>
  <c r="AK579" i="8" s="1"/>
  <c r="AJ580" i="8"/>
  <c r="AK580" i="8" s="1"/>
  <c r="AJ581" i="8"/>
  <c r="AK581" i="8" s="1"/>
  <c r="AJ890" i="8"/>
  <c r="AK890" i="8" s="1"/>
  <c r="AJ220" i="8"/>
  <c r="AK220" i="8" s="1"/>
  <c r="AJ222" i="8"/>
  <c r="AK222" i="8" s="1"/>
  <c r="AJ224" i="8"/>
  <c r="AK224" i="8" s="1"/>
  <c r="AJ226" i="8"/>
  <c r="AK226" i="8" s="1"/>
  <c r="AJ228" i="8"/>
  <c r="AK228" i="8" s="1"/>
  <c r="AJ229" i="8"/>
  <c r="AK229" i="8" s="1"/>
  <c r="AJ234" i="8"/>
  <c r="AK234" i="8" s="1"/>
  <c r="AJ235" i="8"/>
  <c r="AK235" i="8" s="1"/>
  <c r="AJ236" i="8"/>
  <c r="AK236" i="8" s="1"/>
  <c r="AJ237" i="8"/>
  <c r="AK237" i="8" s="1"/>
  <c r="AJ254" i="8"/>
  <c r="AK254" i="8" s="1"/>
  <c r="AJ255" i="8"/>
  <c r="AK255" i="8" s="1"/>
  <c r="AJ262" i="8"/>
  <c r="AK262" i="8" s="1"/>
  <c r="AJ299" i="8"/>
  <c r="AK299" i="8" s="1"/>
  <c r="AJ328" i="8"/>
  <c r="AK328" i="8" s="1"/>
  <c r="AJ443" i="8"/>
  <c r="AK443" i="8" s="1"/>
  <c r="AJ444" i="8"/>
  <c r="AK444" i="8" s="1"/>
  <c r="AJ471" i="8"/>
  <c r="AK471" i="8" s="1"/>
  <c r="AJ475" i="8"/>
  <c r="AK475" i="8" s="1"/>
  <c r="AJ476" i="8"/>
  <c r="AK476" i="8" s="1"/>
  <c r="AJ477" i="8"/>
  <c r="AK477" i="8" s="1"/>
  <c r="AJ567" i="8"/>
  <c r="AK567" i="8" s="1"/>
  <c r="AJ568" i="8"/>
  <c r="AK568" i="8" s="1"/>
  <c r="AJ570" i="8"/>
  <c r="AK570" i="8" s="1"/>
  <c r="AJ571" i="8"/>
  <c r="AK571" i="8" s="1"/>
  <c r="AJ572" i="8"/>
  <c r="AK572" i="8" s="1"/>
  <c r="AJ573" i="8"/>
  <c r="AK573" i="8" s="1"/>
  <c r="AJ592" i="8"/>
  <c r="AK592" i="8" s="1"/>
  <c r="AJ594" i="8"/>
  <c r="AK594" i="8" s="1"/>
  <c r="AJ595" i="8"/>
  <c r="AK595" i="8" s="1"/>
  <c r="AJ596" i="8"/>
  <c r="AK596" i="8" s="1"/>
  <c r="AJ994" i="8"/>
  <c r="AK994" i="8" s="1"/>
  <c r="AJ610" i="8"/>
  <c r="AK610" i="8" s="1"/>
  <c r="AJ740" i="8"/>
  <c r="AK740" i="8" s="1"/>
  <c r="AJ741" i="8"/>
  <c r="AK741" i="8" s="1"/>
  <c r="AJ947" i="8"/>
  <c r="AK947" i="8" s="1"/>
  <c r="AU1319" i="8"/>
  <c r="AO1319" i="8"/>
  <c r="AM1319" i="8"/>
  <c r="AJ1319" i="8" s="1"/>
  <c r="AK1319" i="8" s="1"/>
  <c r="AS1319" i="8"/>
  <c r="AT1319" i="8"/>
  <c r="AS1311" i="8"/>
  <c r="AM1311" i="8"/>
  <c r="AJ1311" i="8" s="1"/>
  <c r="AK1311" i="8" s="1"/>
  <c r="AU1303" i="8"/>
  <c r="AO1303" i="8"/>
  <c r="AT1303" i="8"/>
  <c r="AM1303" i="8"/>
  <c r="AM1295" i="8"/>
  <c r="AS1295" i="8"/>
  <c r="AT1295" i="8"/>
  <c r="AU1295" i="8"/>
  <c r="AO1295" i="8"/>
  <c r="AT1287" i="8"/>
  <c r="AU1287" i="8"/>
  <c r="AO1287" i="8"/>
  <c r="AM1287" i="8"/>
  <c r="AJ1287" i="8" s="1"/>
  <c r="AK1287" i="8" s="1"/>
  <c r="AT1279" i="8"/>
  <c r="AU1279" i="8"/>
  <c r="AO1279" i="8"/>
  <c r="AS1279" i="8"/>
  <c r="AT1271" i="8"/>
  <c r="AU1271" i="8"/>
  <c r="AO1271" i="8"/>
  <c r="AM1271" i="8"/>
  <c r="AJ1271" i="8" s="1"/>
  <c r="AK1271" i="8" s="1"/>
  <c r="AS1271" i="8"/>
  <c r="AM1263" i="8"/>
  <c r="AS1263" i="8"/>
  <c r="AU1263" i="8"/>
  <c r="AO1263" i="8"/>
  <c r="AU1255" i="8"/>
  <c r="AO1255" i="8"/>
  <c r="AJ1255" i="8" s="1"/>
  <c r="AK1255" i="8" s="1"/>
  <c r="AT1255" i="8"/>
  <c r="AS1255" i="8"/>
  <c r="AM1247" i="8"/>
  <c r="AJ1247" i="8" s="1"/>
  <c r="AK1247" i="8" s="1"/>
  <c r="AS1247" i="8"/>
  <c r="AU1239" i="8"/>
  <c r="AO1239" i="8"/>
  <c r="AT1239" i="8"/>
  <c r="AS1239" i="8"/>
  <c r="AS1231" i="8"/>
  <c r="AT1231" i="8"/>
  <c r="AM1231" i="8"/>
  <c r="AJ1231" i="8" s="1"/>
  <c r="AK1231" i="8" s="1"/>
  <c r="AM1223" i="8"/>
  <c r="AJ1223" i="8" s="1"/>
  <c r="AK1223" i="8" s="1"/>
  <c r="AT1223" i="8"/>
  <c r="AU1223" i="8"/>
  <c r="AO1223" i="8"/>
  <c r="AM1215" i="8"/>
  <c r="AT1215" i="8"/>
  <c r="AS1215" i="8"/>
  <c r="AU1215" i="8"/>
  <c r="AJ1215" i="8" s="1"/>
  <c r="AK1215" i="8" s="1"/>
  <c r="AO1215" i="8"/>
  <c r="AT1207" i="8"/>
  <c r="AU1207" i="8"/>
  <c r="AO1207" i="8"/>
  <c r="AM1199" i="8"/>
  <c r="AS1199" i="8"/>
  <c r="AU1199" i="8"/>
  <c r="AO1199" i="8"/>
  <c r="AU1191" i="8"/>
  <c r="AO1191" i="8"/>
  <c r="AJ1191" i="8" s="1"/>
  <c r="AK1191" i="8" s="1"/>
  <c r="AT1191" i="8"/>
  <c r="AM1183" i="8"/>
  <c r="AJ1183" i="8" s="1"/>
  <c r="AK1183" i="8" s="1"/>
  <c r="AS1183" i="8"/>
  <c r="AU1183" i="8"/>
  <c r="AO1183" i="8"/>
  <c r="AU1175" i="8"/>
  <c r="AO1175" i="8"/>
  <c r="AT1175" i="8"/>
  <c r="AS1175" i="8"/>
  <c r="AM1167" i="8"/>
  <c r="AJ1167" i="8" s="1"/>
  <c r="AK1167" i="8" s="1"/>
  <c r="AS1167" i="8"/>
  <c r="AT1167" i="8"/>
  <c r="AT1159" i="8"/>
  <c r="AU1159" i="8"/>
  <c r="AJ1159" i="8" s="1"/>
  <c r="AK1159" i="8" s="1"/>
  <c r="AO1159" i="8"/>
  <c r="AS1159" i="8"/>
  <c r="AT1151" i="8"/>
  <c r="AS1151" i="8"/>
  <c r="AT1143" i="8"/>
  <c r="AU1143" i="8"/>
  <c r="AS1143" i="8"/>
  <c r="AJ634" i="8"/>
  <c r="AK634" i="8" s="1"/>
  <c r="AJ688" i="8"/>
  <c r="AK688" i="8" s="1"/>
  <c r="AJ690" i="8"/>
  <c r="AK690" i="8" s="1"/>
  <c r="AJ699" i="8"/>
  <c r="AK699" i="8" s="1"/>
  <c r="AJ733" i="8"/>
  <c r="AK733" i="8" s="1"/>
  <c r="AJ754" i="8"/>
  <c r="AK754" i="8" s="1"/>
  <c r="AJ763" i="8"/>
  <c r="AK763" i="8" s="1"/>
  <c r="AJ764" i="8"/>
  <c r="AK764" i="8" s="1"/>
  <c r="AJ794" i="8"/>
  <c r="AK794" i="8" s="1"/>
  <c r="AJ914" i="8"/>
  <c r="AK914" i="8" s="1"/>
  <c r="AJ915" i="8"/>
  <c r="AK915" i="8" s="1"/>
  <c r="AJ916" i="8"/>
  <c r="AK916" i="8" s="1"/>
  <c r="AJ917" i="8"/>
  <c r="AK917" i="8" s="1"/>
  <c r="AJ948" i="8"/>
  <c r="AK948" i="8" s="1"/>
  <c r="AJ949" i="8"/>
  <c r="AK949" i="8" s="1"/>
  <c r="AJ1043" i="8"/>
  <c r="AK1043" i="8" s="1"/>
  <c r="AJ1100" i="8"/>
  <c r="AK1100" i="8" s="1"/>
  <c r="AJ1128" i="8"/>
  <c r="AK1128" i="8" s="1"/>
  <c r="AJ1175" i="8"/>
  <c r="AK1175" i="8" s="1"/>
  <c r="AJ627" i="8"/>
  <c r="AK627" i="8" s="1"/>
  <c r="AJ707" i="8"/>
  <c r="AK707" i="8" s="1"/>
  <c r="AJ708" i="8"/>
  <c r="AK708" i="8" s="1"/>
  <c r="AJ719" i="8"/>
  <c r="AK719" i="8" s="1"/>
  <c r="AJ751" i="8"/>
  <c r="AK751" i="8" s="1"/>
  <c r="AJ752" i="8"/>
  <c r="AK752" i="8" s="1"/>
  <c r="AJ773" i="8"/>
  <c r="AK773" i="8" s="1"/>
  <c r="AJ796" i="8"/>
  <c r="AK796" i="8" s="1"/>
  <c r="AJ813" i="8"/>
  <c r="AK813" i="8" s="1"/>
  <c r="AJ866" i="8"/>
  <c r="AK866" i="8" s="1"/>
  <c r="AJ868" i="8"/>
  <c r="AK868" i="8" s="1"/>
  <c r="AJ892" i="8"/>
  <c r="AK892" i="8" s="1"/>
  <c r="AJ978" i="8"/>
  <c r="AK978" i="8" s="1"/>
  <c r="AJ979" i="8"/>
  <c r="AK979" i="8" s="1"/>
  <c r="AJ992" i="8"/>
  <c r="AK992" i="8" s="1"/>
  <c r="AJ1039" i="8"/>
  <c r="AK1039" i="8" s="1"/>
  <c r="AJ1077" i="8"/>
  <c r="AK1077" i="8" s="1"/>
  <c r="AJ1239" i="8"/>
  <c r="AK1239" i="8" s="1"/>
  <c r="AJ1279" i="8"/>
  <c r="AK1279" i="8" s="1"/>
  <c r="AJ623" i="8"/>
  <c r="AK623" i="8" s="1"/>
  <c r="AJ635" i="8"/>
  <c r="AK635" i="8" s="1"/>
  <c r="AJ636" i="8"/>
  <c r="AK636" i="8" s="1"/>
  <c r="AJ637" i="8"/>
  <c r="AK637" i="8" s="1"/>
  <c r="AJ655" i="8"/>
  <c r="AK655" i="8" s="1"/>
  <c r="AJ698" i="8"/>
  <c r="AK698" i="8" s="1"/>
  <c r="AJ700" i="8"/>
  <c r="AK700" i="8" s="1"/>
  <c r="AJ701" i="8"/>
  <c r="AK701" i="8" s="1"/>
  <c r="AJ727" i="8"/>
  <c r="AK727" i="8" s="1"/>
  <c r="AJ728" i="8"/>
  <c r="AK728" i="8" s="1"/>
  <c r="AJ756" i="8"/>
  <c r="AK756" i="8" s="1"/>
  <c r="AJ757" i="8"/>
  <c r="AK757" i="8" s="1"/>
  <c r="AJ765" i="8"/>
  <c r="AK765" i="8" s="1"/>
  <c r="AJ847" i="8"/>
  <c r="AK847" i="8" s="1"/>
  <c r="AJ848" i="8"/>
  <c r="AK848" i="8" s="1"/>
  <c r="AJ850" i="8"/>
  <c r="AK850" i="8" s="1"/>
  <c r="AJ851" i="8"/>
  <c r="AK851" i="8" s="1"/>
  <c r="AJ852" i="8"/>
  <c r="AK852" i="8" s="1"/>
  <c r="AJ853" i="8"/>
  <c r="AK853" i="8" s="1"/>
  <c r="AJ887" i="8"/>
  <c r="AK887" i="8" s="1"/>
  <c r="AJ888" i="8"/>
  <c r="AK888" i="8" s="1"/>
  <c r="AJ927" i="8"/>
  <c r="AK927" i="8" s="1"/>
  <c r="AJ946" i="8"/>
  <c r="AK946" i="8" s="1"/>
  <c r="AJ972" i="8"/>
  <c r="AK972" i="8" s="1"/>
  <c r="AJ973" i="8"/>
  <c r="AK973" i="8" s="1"/>
  <c r="AJ996" i="8"/>
  <c r="AK996" i="8" s="1"/>
  <c r="AJ1019" i="8"/>
  <c r="AK1019" i="8" s="1"/>
  <c r="AJ1020" i="8"/>
  <c r="AK1020" i="8" s="1"/>
  <c r="AJ1021" i="8"/>
  <c r="AK1021" i="8" s="1"/>
  <c r="AJ1075" i="8"/>
  <c r="AK1075" i="8" s="1"/>
  <c r="AJ1090" i="8"/>
  <c r="AK1090" i="8" s="1"/>
  <c r="AJ1091" i="8"/>
  <c r="AK1091" i="8" s="1"/>
  <c r="AJ1093" i="8"/>
  <c r="AK1093" i="8" s="1"/>
  <c r="AJ1207" i="8"/>
  <c r="AK1207" i="8" s="1"/>
  <c r="AJ658" i="8"/>
  <c r="AK658" i="8" s="1"/>
  <c r="AJ659" i="8"/>
  <c r="AK659" i="8" s="1"/>
  <c r="AJ660" i="8"/>
  <c r="AK660" i="8" s="1"/>
  <c r="AJ661" i="8"/>
  <c r="AK661" i="8" s="1"/>
  <c r="AJ687" i="8"/>
  <c r="AK687" i="8" s="1"/>
  <c r="AJ691" i="8"/>
  <c r="AK691" i="8" s="1"/>
  <c r="AJ692" i="8"/>
  <c r="AK692" i="8" s="1"/>
  <c r="AJ693" i="8"/>
  <c r="AK693" i="8" s="1"/>
  <c r="AJ720" i="8"/>
  <c r="AK720" i="8" s="1"/>
  <c r="AJ722" i="8"/>
  <c r="AK722" i="8" s="1"/>
  <c r="AJ723" i="8"/>
  <c r="AK723" i="8" s="1"/>
  <c r="AJ724" i="8"/>
  <c r="AK724" i="8" s="1"/>
  <c r="AJ725" i="8"/>
  <c r="AK725" i="8" s="1"/>
  <c r="AJ784" i="8"/>
  <c r="AK784" i="8" s="1"/>
  <c r="AJ791" i="8"/>
  <c r="AK791" i="8" s="1"/>
  <c r="AJ792" i="8"/>
  <c r="AK792" i="8" s="1"/>
  <c r="AJ795" i="8"/>
  <c r="AK795" i="8" s="1"/>
  <c r="AJ797" i="8"/>
  <c r="AK797" i="8" s="1"/>
  <c r="AJ863" i="8"/>
  <c r="AK863" i="8" s="1"/>
  <c r="AJ864" i="8"/>
  <c r="AK864" i="8" s="1"/>
  <c r="AJ867" i="8"/>
  <c r="AK867" i="8" s="1"/>
  <c r="AJ869" i="8"/>
  <c r="AK869" i="8" s="1"/>
  <c r="AJ893" i="8"/>
  <c r="AK893" i="8" s="1"/>
  <c r="AJ908" i="8"/>
  <c r="AK908" i="8" s="1"/>
  <c r="AJ941" i="8"/>
  <c r="AK941" i="8" s="1"/>
  <c r="AJ991" i="8"/>
  <c r="AK991" i="8" s="1"/>
  <c r="AJ1040" i="8"/>
  <c r="AK1040" i="8" s="1"/>
  <c r="AJ1042" i="8"/>
  <c r="AK1042" i="8" s="1"/>
  <c r="AJ1044" i="8"/>
  <c r="AK1044" i="8" s="1"/>
  <c r="AJ1055" i="8"/>
  <c r="AK1055" i="8" s="1"/>
  <c r="AJ1056" i="8"/>
  <c r="AK1056" i="8" s="1"/>
  <c r="AJ1059" i="8"/>
  <c r="AK1059" i="8" s="1"/>
  <c r="AJ1060" i="8"/>
  <c r="AK1060" i="8" s="1"/>
  <c r="AJ1061" i="8"/>
  <c r="AK1061" i="8" s="1"/>
  <c r="AJ1127" i="8"/>
  <c r="AK1127" i="8" s="1"/>
  <c r="AJ624" i="8"/>
  <c r="AK624" i="8" s="1"/>
  <c r="AJ626" i="8"/>
  <c r="AK626" i="8" s="1"/>
  <c r="AJ743" i="8"/>
  <c r="AK743" i="8" s="1"/>
  <c r="AJ744" i="8"/>
  <c r="AK744" i="8" s="1"/>
  <c r="AJ808" i="8"/>
  <c r="AK808" i="8" s="1"/>
  <c r="AJ810" i="8"/>
  <c r="AK810" i="8" s="1"/>
  <c r="AJ811" i="8"/>
  <c r="AK811" i="8" s="1"/>
  <c r="AJ823" i="8"/>
  <c r="AK823" i="8" s="1"/>
  <c r="AJ824" i="8"/>
  <c r="AK824" i="8" s="1"/>
  <c r="AJ826" i="8"/>
  <c r="AK826" i="8" s="1"/>
  <c r="AJ827" i="8"/>
  <c r="AK827" i="8" s="1"/>
  <c r="AJ828" i="8"/>
  <c r="AK828" i="8" s="1"/>
  <c r="AJ829" i="8"/>
  <c r="AK829" i="8" s="1"/>
  <c r="AJ935" i="8"/>
  <c r="AK935" i="8" s="1"/>
  <c r="AJ936" i="8"/>
  <c r="AK936" i="8" s="1"/>
  <c r="AJ995" i="8"/>
  <c r="AK995" i="8" s="1"/>
  <c r="AJ997" i="8"/>
  <c r="AK997" i="8" s="1"/>
  <c r="AJ1071" i="8"/>
  <c r="AK1071" i="8" s="1"/>
  <c r="AJ1072" i="8"/>
  <c r="AK1072" i="8" s="1"/>
  <c r="AJ1074" i="8"/>
  <c r="AK1074" i="8" s="1"/>
  <c r="AJ1076" i="8"/>
  <c r="AK1076" i="8" s="1"/>
  <c r="AJ1087" i="8"/>
  <c r="AK1087" i="8" s="1"/>
  <c r="AJ1088" i="8"/>
  <c r="AK1088" i="8" s="1"/>
  <c r="AJ1092" i="8"/>
  <c r="AK1092" i="8" s="1"/>
  <c r="AJ1103" i="8"/>
  <c r="AK1103" i="8" s="1"/>
  <c r="AJ1104" i="8"/>
  <c r="AK1104" i="8" s="1"/>
  <c r="AJ1208" i="8"/>
  <c r="AK1208" i="8" s="1"/>
  <c r="AJ1276" i="8"/>
  <c r="AK1276" i="8" s="1"/>
  <c r="AJ1197" i="8"/>
  <c r="AK1197" i="8" s="1"/>
  <c r="AJ1210" i="8"/>
  <c r="AK1210" i="8" s="1"/>
  <c r="AJ1212" i="8"/>
  <c r="AK1212" i="8" s="1"/>
  <c r="AJ1213" i="8"/>
  <c r="AK1213" i="8" s="1"/>
  <c r="AJ1237" i="8"/>
  <c r="AK1237" i="8" s="1"/>
  <c r="AJ1261" i="8"/>
  <c r="AK1261" i="8" s="1"/>
  <c r="AJ1269" i="8"/>
  <c r="AK1269" i="8" s="1"/>
  <c r="AJ1274" i="8"/>
  <c r="AK1274" i="8" s="1"/>
  <c r="AJ1288" i="8"/>
  <c r="AK1288" i="8" s="1"/>
  <c r="AJ1290" i="8"/>
  <c r="AK1290" i="8" s="1"/>
  <c r="AJ1291" i="8"/>
  <c r="AK1291" i="8" s="1"/>
  <c r="AJ1292" i="8"/>
  <c r="AK1292" i="8" s="1"/>
  <c r="AJ1293" i="8"/>
  <c r="AK1293" i="8" s="1"/>
  <c r="AJ1307" i="8"/>
  <c r="AK1307" i="8" s="1"/>
  <c r="AJ1232" i="8"/>
  <c r="AK1232" i="8" s="1"/>
  <c r="AJ1250" i="8"/>
  <c r="AK1250" i="8" s="1"/>
  <c r="AJ1253" i="8"/>
  <c r="AK1253" i="8" s="1"/>
  <c r="AJ1309" i="8"/>
  <c r="AK1309" i="8" s="1"/>
  <c r="AJ1157" i="8"/>
  <c r="AK1157" i="8" s="1"/>
  <c r="AJ1168" i="8"/>
  <c r="AK1168" i="8" s="1"/>
  <c r="AJ1170" i="8"/>
  <c r="AK1170" i="8" s="1"/>
  <c r="AJ1171" i="8"/>
  <c r="AK1171" i="8" s="1"/>
  <c r="AJ1173" i="8"/>
  <c r="AK1173" i="8" s="1"/>
  <c r="AJ1234" i="8"/>
  <c r="AK1234" i="8" s="1"/>
  <c r="AJ1235" i="8"/>
  <c r="AK1235" i="8" s="1"/>
  <c r="AJ1236" i="8"/>
  <c r="AK1236" i="8" s="1"/>
  <c r="AJ1248" i="8"/>
  <c r="AK1248" i="8" s="1"/>
  <c r="AJ1251" i="8"/>
  <c r="AK1251" i="8" s="1"/>
  <c r="AJ1252" i="8"/>
  <c r="AK1252" i="8" s="1"/>
  <c r="AJ1266" i="8"/>
  <c r="AK1266" i="8" s="1"/>
  <c r="AJ1315" i="8"/>
  <c r="AK1315" i="8" s="1"/>
  <c r="AJ1325" i="8"/>
  <c r="AK1325" i="8" s="1"/>
  <c r="AJ250" i="8"/>
  <c r="AK250" i="8" s="1"/>
  <c r="AJ1202" i="8"/>
  <c r="AK1202" i="8" s="1"/>
  <c r="AJ1204" i="8"/>
  <c r="AK1204" i="8" s="1"/>
  <c r="AJ1205" i="8"/>
  <c r="AK1205" i="8" s="1"/>
  <c r="AJ1218" i="8"/>
  <c r="AK1218" i="8" s="1"/>
  <c r="AJ1219" i="8"/>
  <c r="AK1219" i="8" s="1"/>
  <c r="AJ1220" i="8"/>
  <c r="AK1220" i="8" s="1"/>
  <c r="AJ1264" i="8"/>
  <c r="AK1264" i="8" s="1"/>
  <c r="AJ206" i="1"/>
  <c r="AK206" i="1" s="1"/>
  <c r="AJ280" i="1"/>
  <c r="AK280" i="1" s="1"/>
  <c r="AJ1025" i="1"/>
  <c r="AK1025" i="1" s="1"/>
  <c r="AJ1154" i="1"/>
  <c r="AK1154" i="1" s="1"/>
  <c r="AJ1054" i="1"/>
  <c r="AK1054" i="1" s="1"/>
  <c r="AJ554" i="1"/>
  <c r="AK554" i="1" s="1"/>
  <c r="AJ1293" i="1"/>
  <c r="AK1293" i="1" s="1"/>
  <c r="AJ862" i="1"/>
  <c r="AK862" i="1" s="1"/>
  <c r="AO1325" i="1"/>
  <c r="AS1325" i="1"/>
  <c r="AT1325" i="1"/>
  <c r="AO1317" i="1"/>
  <c r="AM1317" i="1"/>
  <c r="AJ1317" i="1" s="1"/>
  <c r="AK1317" i="1" s="1"/>
  <c r="AU1317" i="1"/>
  <c r="AT1309" i="1"/>
  <c r="AU1309" i="1"/>
  <c r="AO1309" i="1"/>
  <c r="AS1309" i="1"/>
  <c r="AU1301" i="1"/>
  <c r="AT1301" i="1"/>
  <c r="AS1301" i="1"/>
  <c r="AO1301" i="1"/>
  <c r="AM1301" i="1"/>
  <c r="AU1293" i="1"/>
  <c r="AT1293" i="1"/>
  <c r="AJ1285" i="1"/>
  <c r="AK1285" i="1" s="1"/>
  <c r="AS1269" i="1"/>
  <c r="AT1269" i="1"/>
  <c r="AM1269" i="1"/>
  <c r="AJ1269" i="1" s="1"/>
  <c r="AK1269" i="1" s="1"/>
  <c r="AU1269" i="1"/>
  <c r="AM1261" i="1"/>
  <c r="AJ1261" i="1" s="1"/>
  <c r="AK1261" i="1" s="1"/>
  <c r="AT1261" i="1"/>
  <c r="AS1253" i="1"/>
  <c r="AM1253" i="1"/>
  <c r="AT1237" i="1"/>
  <c r="AS1237" i="1"/>
  <c r="AM1229" i="1"/>
  <c r="AJ1229" i="1" s="1"/>
  <c r="AK1229" i="1" s="1"/>
  <c r="AT1229" i="1"/>
  <c r="AO1221" i="1"/>
  <c r="AS1221" i="1"/>
  <c r="AM1221" i="1"/>
  <c r="AJ1221" i="1" s="1"/>
  <c r="AK1221" i="1" s="1"/>
  <c r="AS1213" i="1"/>
  <c r="AT1213" i="1"/>
  <c r="AM1213" i="1"/>
  <c r="AJ1213" i="1" s="1"/>
  <c r="AK1213" i="1" s="1"/>
  <c r="AU1213" i="1"/>
  <c r="AO1205" i="1"/>
  <c r="AT1205" i="1"/>
  <c r="AT1197" i="1"/>
  <c r="AO1197" i="1"/>
  <c r="AU1189" i="1"/>
  <c r="AT1189" i="1"/>
  <c r="AM1189" i="1"/>
  <c r="AJ1189" i="1" s="1"/>
  <c r="AK1189" i="1" s="1"/>
  <c r="AO1189" i="1"/>
  <c r="AT1181" i="1"/>
  <c r="AM1181" i="1"/>
  <c r="AO1173" i="1"/>
  <c r="AT1173" i="1"/>
  <c r="AS1173" i="1"/>
  <c r="AM1173" i="1"/>
  <c r="AJ1173" i="1" s="1"/>
  <c r="AK1173" i="1" s="1"/>
  <c r="AT1165" i="1"/>
  <c r="AM1165" i="1"/>
  <c r="AJ1165" i="1" s="1"/>
  <c r="AK1165" i="1" s="1"/>
  <c r="AO1165" i="1"/>
  <c r="AU1157" i="1"/>
  <c r="AT1157" i="1"/>
  <c r="AM1149" i="1"/>
  <c r="AO1149" i="1"/>
  <c r="AT1149" i="1"/>
  <c r="AS1149" i="1"/>
  <c r="AT1141" i="1"/>
  <c r="AS1141" i="1"/>
  <c r="AU1133" i="1"/>
  <c r="AT1133" i="1"/>
  <c r="AS1133" i="1"/>
  <c r="AO1133" i="1"/>
  <c r="AU1125" i="1"/>
  <c r="AM1125" i="1"/>
  <c r="AJ1125" i="1" s="1"/>
  <c r="AK1125" i="1" s="1"/>
  <c r="AT1125" i="1"/>
  <c r="AM1117" i="1"/>
  <c r="AS1117" i="1"/>
  <c r="AO1117" i="1"/>
  <c r="AT1109" i="1"/>
  <c r="AO1109" i="1"/>
  <c r="AS1109" i="1"/>
  <c r="AT1101" i="1"/>
  <c r="AM1101" i="1"/>
  <c r="AS1101" i="1"/>
  <c r="AU1101" i="1"/>
  <c r="AJ1101" i="1" s="1"/>
  <c r="AK1101" i="1" s="1"/>
  <c r="AU1093" i="1"/>
  <c r="AT1093" i="1"/>
  <c r="AO1085" i="1"/>
  <c r="AS1085" i="1"/>
  <c r="AT1061" i="1"/>
  <c r="AM1061" i="1"/>
  <c r="AJ1061" i="1" s="1"/>
  <c r="AK1061" i="1" s="1"/>
  <c r="AO1061" i="1"/>
  <c r="AU1061" i="1"/>
  <c r="AO1037" i="1"/>
  <c r="AS1037" i="1"/>
  <c r="AT1037" i="1"/>
  <c r="AM1037" i="1"/>
  <c r="AT1029" i="1"/>
  <c r="AM1029" i="1"/>
  <c r="AS1029" i="1"/>
  <c r="AO1029" i="1"/>
  <c r="AS1021" i="1"/>
  <c r="AT1021" i="1"/>
  <c r="AO1021" i="1"/>
  <c r="AO1013" i="1"/>
  <c r="AT1013" i="1"/>
  <c r="AS1013" i="1"/>
  <c r="AM1013" i="1"/>
  <c r="AM989" i="1"/>
  <c r="AJ989" i="1" s="1"/>
  <c r="AK989" i="1" s="1"/>
  <c r="AU989" i="1"/>
  <c r="AS989" i="1"/>
  <c r="AT989" i="1"/>
  <c r="AO981" i="1"/>
  <c r="AS981" i="1"/>
  <c r="AT973" i="1"/>
  <c r="AU973" i="1"/>
  <c r="AS973" i="1"/>
  <c r="AS965" i="1"/>
  <c r="AO965" i="1"/>
  <c r="AT965" i="1"/>
  <c r="AM965" i="1"/>
  <c r="AM957" i="1"/>
  <c r="AJ957" i="1" s="1"/>
  <c r="AK957" i="1" s="1"/>
  <c r="AO957" i="1"/>
  <c r="AT957" i="1"/>
  <c r="AT933" i="1"/>
  <c r="AS933" i="1"/>
  <c r="AO933" i="1"/>
  <c r="AT925" i="1"/>
  <c r="AS925" i="1"/>
  <c r="AJ925" i="1" s="1"/>
  <c r="AK925" i="1" s="1"/>
  <c r="AO925" i="1"/>
  <c r="AT917" i="1"/>
  <c r="AM917" i="1"/>
  <c r="AS917" i="1"/>
  <c r="AO909" i="1"/>
  <c r="AT909" i="1"/>
  <c r="AU901" i="1"/>
  <c r="AT901" i="1"/>
  <c r="AM901" i="1"/>
  <c r="AJ901" i="1" s="1"/>
  <c r="AK901" i="1" s="1"/>
  <c r="AS901" i="1"/>
  <c r="AT893" i="1"/>
  <c r="AS893" i="1"/>
  <c r="AJ893" i="1" s="1"/>
  <c r="AK893" i="1" s="1"/>
  <c r="AO877" i="1"/>
  <c r="AU877" i="1"/>
  <c r="AM877" i="1"/>
  <c r="AJ877" i="1" s="1"/>
  <c r="AK877" i="1" s="1"/>
  <c r="AT869" i="1"/>
  <c r="AO869" i="1"/>
  <c r="AM861" i="1"/>
  <c r="AT861" i="1"/>
  <c r="AS861" i="1"/>
  <c r="AU861" i="1"/>
  <c r="AO853" i="1"/>
  <c r="AU853" i="1"/>
  <c r="AM853" i="1"/>
  <c r="AT853" i="1"/>
  <c r="AS853" i="1"/>
  <c r="AS845" i="1"/>
  <c r="AO845" i="1"/>
  <c r="AO837" i="1"/>
  <c r="AM837" i="1"/>
  <c r="AT837" i="1"/>
  <c r="AS837" i="1"/>
  <c r="AU837" i="1"/>
  <c r="AT829" i="1"/>
  <c r="AM829" i="1"/>
  <c r="AJ829" i="1" s="1"/>
  <c r="AK829" i="1" s="1"/>
  <c r="AO821" i="1"/>
  <c r="AU821" i="1"/>
  <c r="AT821" i="1"/>
  <c r="AS813" i="1"/>
  <c r="AT813" i="1"/>
  <c r="AT805" i="1"/>
  <c r="AS805" i="1"/>
  <c r="AT797" i="1"/>
  <c r="AU797" i="1"/>
  <c r="AO797" i="1"/>
  <c r="AS797" i="1"/>
  <c r="AO781" i="1"/>
  <c r="AT781" i="1"/>
  <c r="AT773" i="1"/>
  <c r="AM773" i="1"/>
  <c r="AJ773" i="1" s="1"/>
  <c r="AK773" i="1" s="1"/>
  <c r="AS773" i="1"/>
  <c r="AU773" i="1"/>
  <c r="AU765" i="1"/>
  <c r="AT765" i="1"/>
  <c r="AM765" i="1"/>
  <c r="AS765" i="1"/>
  <c r="AO765" i="1"/>
  <c r="AT757" i="1"/>
  <c r="AS757" i="1"/>
  <c r="AJ757" i="1" s="1"/>
  <c r="AK757" i="1" s="1"/>
  <c r="AU749" i="1"/>
  <c r="AT749" i="1"/>
  <c r="AU733" i="1"/>
  <c r="AT733" i="1"/>
  <c r="AM733" i="1"/>
  <c r="AJ733" i="1" s="1"/>
  <c r="AK733" i="1" s="1"/>
  <c r="AM725" i="1"/>
  <c r="AT725" i="1"/>
  <c r="AS725" i="1"/>
  <c r="AU725" i="1"/>
  <c r="AO717" i="1"/>
  <c r="AS717" i="1"/>
  <c r="AT717" i="1"/>
  <c r="AU717" i="1"/>
  <c r="AJ717" i="1" s="1"/>
  <c r="AK717" i="1" s="1"/>
  <c r="AO709" i="1"/>
  <c r="AU709" i="1"/>
  <c r="AT701" i="1"/>
  <c r="AU701" i="1"/>
  <c r="AT693" i="1"/>
  <c r="AM693" i="1"/>
  <c r="AS693" i="1"/>
  <c r="AO693" i="1"/>
  <c r="AM677" i="1"/>
  <c r="AO677" i="1"/>
  <c r="AS677" i="1"/>
  <c r="AT677" i="1"/>
  <c r="AO669" i="1"/>
  <c r="AT669" i="1"/>
  <c r="AM669" i="1"/>
  <c r="AU661" i="1"/>
  <c r="AS661" i="1"/>
  <c r="AT661" i="1"/>
  <c r="AM661" i="1"/>
  <c r="AO661" i="1"/>
  <c r="AT653" i="1"/>
  <c r="AM653" i="1"/>
  <c r="AO653" i="1"/>
  <c r="AO645" i="1"/>
  <c r="AJ645" i="1" s="1"/>
  <c r="AK645" i="1" s="1"/>
  <c r="AS645" i="1"/>
  <c r="AT645" i="1"/>
  <c r="AU637" i="1"/>
  <c r="AS637" i="1"/>
  <c r="AT637" i="1"/>
  <c r="AM637" i="1"/>
  <c r="AT629" i="1"/>
  <c r="AM629" i="1"/>
  <c r="AJ629" i="1" s="1"/>
  <c r="AK629" i="1" s="1"/>
  <c r="AS621" i="1"/>
  <c r="AT621" i="1"/>
  <c r="AU621" i="1"/>
  <c r="AM621" i="1"/>
  <c r="AU613" i="1"/>
  <c r="AJ613" i="1" s="1"/>
  <c r="AK613" i="1" s="1"/>
  <c r="AO613" i="1"/>
  <c r="AS613" i="1"/>
  <c r="AT613" i="1"/>
  <c r="AU597" i="1"/>
  <c r="AT597" i="1"/>
  <c r="AS597" i="1"/>
  <c r="AM597" i="1"/>
  <c r="AM581" i="1"/>
  <c r="AT581" i="1"/>
  <c r="AU565" i="1"/>
  <c r="AJ565" i="1" s="1"/>
  <c r="AK565" i="1" s="1"/>
  <c r="AT565" i="1"/>
  <c r="AM565" i="1"/>
  <c r="AO565" i="1"/>
  <c r="AT549" i="1"/>
  <c r="AO549" i="1"/>
  <c r="AS549" i="1"/>
  <c r="AM549" i="1"/>
  <c r="AU541" i="1"/>
  <c r="AS541" i="1"/>
  <c r="AJ541" i="1" s="1"/>
  <c r="AK541" i="1" s="1"/>
  <c r="AT541" i="1"/>
  <c r="AM533" i="1"/>
  <c r="AJ533" i="1" s="1"/>
  <c r="AK533" i="1" s="1"/>
  <c r="AT533" i="1"/>
  <c r="AT517" i="1"/>
  <c r="AU517" i="1"/>
  <c r="AS517" i="1"/>
  <c r="AM509" i="1"/>
  <c r="AT509" i="1"/>
  <c r="AM501" i="1"/>
  <c r="AS501" i="1"/>
  <c r="AT501" i="1"/>
  <c r="AM493" i="1"/>
  <c r="AJ493" i="1" s="1"/>
  <c r="AK493" i="1" s="1"/>
  <c r="AT493" i="1"/>
  <c r="AU469" i="1"/>
  <c r="AS469" i="1"/>
  <c r="AM461" i="1"/>
  <c r="AS461" i="1"/>
  <c r="AT461" i="1"/>
  <c r="AT453" i="1"/>
  <c r="AO453" i="1"/>
  <c r="AO445" i="1"/>
  <c r="AJ445" i="1" s="1"/>
  <c r="AK445" i="1" s="1"/>
  <c r="AT445" i="1"/>
  <c r="AM437" i="1"/>
  <c r="AU437" i="1"/>
  <c r="AS437" i="1"/>
  <c r="AM429" i="1"/>
  <c r="AJ429" i="1" s="1"/>
  <c r="AK429" i="1" s="1"/>
  <c r="AT429" i="1"/>
  <c r="AT421" i="1"/>
  <c r="AM421" i="1"/>
  <c r="AS421" i="1"/>
  <c r="AT413" i="1"/>
  <c r="AM413" i="1"/>
  <c r="AO413" i="1"/>
  <c r="AU413" i="1"/>
  <c r="AJ413" i="1" s="1"/>
  <c r="AK413" i="1" s="1"/>
  <c r="AS405" i="1"/>
  <c r="AJ405" i="1" s="1"/>
  <c r="AK405" i="1" s="1"/>
  <c r="AT405" i="1"/>
  <c r="AT397" i="1"/>
  <c r="AM397" i="1"/>
  <c r="AS397" i="1"/>
  <c r="AO397" i="1"/>
  <c r="AT389" i="1"/>
  <c r="AS389" i="1"/>
  <c r="AJ389" i="1" s="1"/>
  <c r="AK389" i="1" s="1"/>
  <c r="AT373" i="1"/>
  <c r="AM373" i="1"/>
  <c r="AU365" i="1"/>
  <c r="AS365" i="1"/>
  <c r="AM365" i="1"/>
  <c r="AM357" i="1"/>
  <c r="AT357" i="1"/>
  <c r="AS357" i="1"/>
  <c r="AU357" i="1"/>
  <c r="AT349" i="1"/>
  <c r="AO349" i="1"/>
  <c r="AU349" i="1"/>
  <c r="AS349" i="1"/>
  <c r="AJ349" i="1" s="1"/>
  <c r="AK349" i="1" s="1"/>
  <c r="AS341" i="1"/>
  <c r="AM341" i="1"/>
  <c r="AT341" i="1"/>
  <c r="AO341" i="1"/>
  <c r="AU325" i="1"/>
  <c r="AT325" i="1"/>
  <c r="AO309" i="1"/>
  <c r="AT309" i="1"/>
  <c r="AM301" i="1"/>
  <c r="AJ301" i="1" s="1"/>
  <c r="AK301" i="1" s="1"/>
  <c r="AU301" i="1"/>
  <c r="AT301" i="1"/>
  <c r="AT285" i="1"/>
  <c r="AO285" i="1"/>
  <c r="AJ285" i="1" s="1"/>
  <c r="AK285" i="1" s="1"/>
  <c r="AT277" i="1"/>
  <c r="AO277" i="1"/>
  <c r="AS277" i="1"/>
  <c r="AM269" i="1"/>
  <c r="AJ269" i="1" s="1"/>
  <c r="AK269" i="1" s="1"/>
  <c r="AT269" i="1"/>
  <c r="AM261" i="1"/>
  <c r="AS261" i="1"/>
  <c r="AT261" i="1"/>
  <c r="AT245" i="1"/>
  <c r="AM245" i="1"/>
  <c r="AM237" i="1"/>
  <c r="AT237" i="1"/>
  <c r="AU229" i="1"/>
  <c r="AM229" i="1"/>
  <c r="AJ229" i="1" s="1"/>
  <c r="AK229" i="1" s="1"/>
  <c r="AT213" i="1"/>
  <c r="AM213" i="1"/>
  <c r="AJ213" i="1" s="1"/>
  <c r="AK213" i="1" s="1"/>
  <c r="AS205" i="1"/>
  <c r="AT205" i="1"/>
  <c r="AM205" i="1"/>
  <c r="AJ205" i="1" s="1"/>
  <c r="AK205" i="1" s="1"/>
  <c r="AO197" i="1"/>
  <c r="AU197" i="1"/>
  <c r="AM197" i="1"/>
  <c r="AS197" i="1"/>
  <c r="AU181" i="1"/>
  <c r="AJ181" i="1" s="1"/>
  <c r="AK181" i="1" s="1"/>
  <c r="AT181" i="1"/>
  <c r="AS181" i="1"/>
  <c r="AT173" i="1"/>
  <c r="AO173" i="1"/>
  <c r="AJ173" i="1" s="1"/>
  <c r="AK173" i="1" s="1"/>
  <c r="AU165" i="1"/>
  <c r="AJ165" i="1" s="1"/>
  <c r="AK165" i="1" s="1"/>
  <c r="AT165" i="1"/>
  <c r="AT157" i="1"/>
  <c r="AO157" i="1"/>
  <c r="AJ157" i="1" s="1"/>
  <c r="AK157" i="1" s="1"/>
  <c r="AT149" i="1"/>
  <c r="AS149" i="1"/>
  <c r="AM149" i="1"/>
  <c r="AJ149" i="1" s="1"/>
  <c r="AK149" i="1" s="1"/>
  <c r="AO149" i="1"/>
  <c r="AT141" i="1"/>
  <c r="AU141" i="1"/>
  <c r="AJ141" i="1" s="1"/>
  <c r="AK141" i="1" s="1"/>
  <c r="AU133" i="1"/>
  <c r="AS133" i="1"/>
  <c r="AJ133" i="1" s="1"/>
  <c r="AK133" i="1" s="1"/>
  <c r="AT133" i="1"/>
  <c r="AM125" i="1"/>
  <c r="AT125" i="1"/>
  <c r="AU101" i="1"/>
  <c r="AT101" i="1"/>
  <c r="AO93" i="1"/>
  <c r="AS93" i="1"/>
  <c r="AJ93" i="1" s="1"/>
  <c r="AK93" i="1" s="1"/>
  <c r="AT85" i="1"/>
  <c r="AM85" i="1"/>
  <c r="AM69" i="1"/>
  <c r="AT69" i="1"/>
  <c r="AT53" i="1"/>
  <c r="AU53" i="1"/>
  <c r="AS53" i="1"/>
  <c r="AM45" i="1"/>
  <c r="AJ45" i="1" s="1"/>
  <c r="AK45" i="1" s="1"/>
  <c r="AO45" i="1"/>
  <c r="AT45" i="1"/>
  <c r="AS45" i="1"/>
  <c r="AU45" i="1"/>
  <c r="AT37" i="1"/>
  <c r="AS37" i="1"/>
  <c r="AJ37" i="1" s="1"/>
  <c r="AK37" i="1" s="1"/>
  <c r="AT29" i="1"/>
  <c r="AU29" i="1"/>
  <c r="AM13" i="1"/>
  <c r="AT13" i="1"/>
  <c r="AO13" i="1"/>
  <c r="AS13" i="1"/>
  <c r="AU13" i="1"/>
  <c r="AT5" i="1"/>
  <c r="AO5" i="1"/>
  <c r="AJ5" i="1" s="1"/>
  <c r="AK5" i="1" s="1"/>
  <c r="AU5" i="1"/>
  <c r="AJ454" i="1"/>
  <c r="AK454" i="1" s="1"/>
  <c r="AJ642" i="1"/>
  <c r="AK642" i="1" s="1"/>
  <c r="AJ233" i="1"/>
  <c r="AK233" i="1" s="1"/>
  <c r="AJ418" i="1"/>
  <c r="AK418" i="1" s="1"/>
  <c r="AJ1144" i="1"/>
  <c r="AK1144" i="1" s="1"/>
  <c r="AT1317" i="1"/>
  <c r="AJ850" i="1"/>
  <c r="AK850" i="1" s="1"/>
  <c r="AJ813" i="1"/>
  <c r="AK813" i="1" s="1"/>
  <c r="AJ12" i="1"/>
  <c r="AK12" i="1" s="1"/>
  <c r="AJ721" i="1"/>
  <c r="AK721" i="1" s="1"/>
  <c r="AJ277" i="1"/>
  <c r="AK277" i="1" s="1"/>
  <c r="AT1285" i="1"/>
  <c r="AJ553" i="1"/>
  <c r="AK553" i="1" s="1"/>
  <c r="AJ1294" i="1"/>
  <c r="AK1294" i="1" s="1"/>
  <c r="AJ10" i="1"/>
  <c r="AK10" i="1" s="1"/>
  <c r="AJ1316" i="1"/>
  <c r="AK1316" i="1" s="1"/>
  <c r="AJ474" i="1"/>
  <c r="AK474" i="1" s="1"/>
  <c r="AJ87" i="1"/>
  <c r="AK87" i="1" s="1"/>
  <c r="AJ548" i="1"/>
  <c r="AK548" i="1" s="1"/>
  <c r="AJ1088" i="1"/>
  <c r="AK1088" i="1" s="1"/>
  <c r="AJ638" i="1"/>
  <c r="AK638" i="1" s="1"/>
  <c r="AJ248" i="1"/>
  <c r="AK248" i="1" s="1"/>
  <c r="AJ98" i="1"/>
  <c r="AK98" i="1" s="1"/>
  <c r="AJ969" i="1"/>
  <c r="AK969" i="1" s="1"/>
  <c r="AJ1169" i="1"/>
  <c r="AK1169" i="1" s="1"/>
  <c r="AJ1314" i="1"/>
  <c r="AK1314" i="1" s="1"/>
  <c r="AJ913" i="1"/>
  <c r="AK913" i="1" s="1"/>
  <c r="AJ1020" i="1"/>
  <c r="AK1020" i="1" s="1"/>
  <c r="AJ866" i="1"/>
  <c r="AK866" i="1" s="1"/>
  <c r="AJ858" i="1"/>
  <c r="AK858" i="1" s="1"/>
  <c r="AJ828" i="1"/>
  <c r="AK828" i="1" s="1"/>
  <c r="AJ516" i="1"/>
  <c r="AK516" i="1" s="1"/>
  <c r="AJ592" i="1"/>
  <c r="AK592" i="1" s="1"/>
  <c r="AJ1093" i="1"/>
  <c r="AJ145" i="1"/>
  <c r="AK145" i="1" s="1"/>
  <c r="AJ326" i="1"/>
  <c r="AK326" i="1" s="1"/>
  <c r="AJ632" i="1"/>
  <c r="AK632" i="1" s="1"/>
  <c r="AJ488" i="1"/>
  <c r="AK488" i="1" s="1"/>
  <c r="AJ40" i="1"/>
  <c r="AK40" i="1" s="1"/>
  <c r="AJ340" i="1"/>
  <c r="AK340" i="1" s="1"/>
  <c r="AJ309" i="1"/>
  <c r="AK309" i="1" s="1"/>
  <c r="AJ374" i="1"/>
  <c r="AK374" i="1" s="1"/>
  <c r="AJ420" i="1"/>
  <c r="AK420" i="1" s="1"/>
  <c r="AJ142" i="1"/>
  <c r="AK142" i="1" s="1"/>
  <c r="AJ996" i="1"/>
  <c r="AK996" i="1" s="1"/>
  <c r="AJ1047" i="1"/>
  <c r="AK1047" i="1" s="1"/>
  <c r="AJ992" i="1"/>
  <c r="AK992" i="1" s="1"/>
  <c r="AJ20" i="1"/>
  <c r="AK20" i="1" s="1"/>
  <c r="AJ1193" i="1"/>
  <c r="AK1193" i="1" s="1"/>
  <c r="AJ1322" i="1"/>
  <c r="AK1322" i="1" s="1"/>
  <c r="AJ444" i="1"/>
  <c r="AK444" i="1" s="1"/>
  <c r="AJ470" i="1"/>
  <c r="AK470" i="1" s="1"/>
  <c r="AJ791" i="1"/>
  <c r="AK791" i="1" s="1"/>
  <c r="AJ892" i="1"/>
  <c r="AK892" i="1" s="1"/>
  <c r="AJ1162" i="1"/>
  <c r="AK1162" i="1" s="1"/>
  <c r="AJ804" i="1"/>
  <c r="AK804" i="1" s="1"/>
  <c r="AJ322" i="1"/>
  <c r="AK322" i="1" s="1"/>
  <c r="AJ198" i="1"/>
  <c r="AK198" i="1" s="1"/>
  <c r="AJ622" i="1"/>
  <c r="AK622" i="1" s="1"/>
  <c r="AJ1024" i="1"/>
  <c r="AK1024" i="1" s="1"/>
  <c r="AJ998" i="1"/>
  <c r="AK998" i="1" s="1"/>
  <c r="AJ1250" i="1"/>
  <c r="AK1250" i="1" s="1"/>
  <c r="AJ1208" i="1"/>
  <c r="AK1208" i="1" s="1"/>
  <c r="AJ616" i="1"/>
  <c r="AK616" i="1" s="1"/>
  <c r="AJ486" i="1"/>
  <c r="AK486" i="1" s="1"/>
  <c r="AJ469" i="1"/>
  <c r="AK469" i="1" s="1"/>
  <c r="AJ351" i="1"/>
  <c r="AK351" i="1" s="1"/>
  <c r="AJ350" i="1"/>
  <c r="AK350" i="1" s="1"/>
  <c r="AJ324" i="1"/>
  <c r="AK324" i="1" s="1"/>
  <c r="AJ774" i="1"/>
  <c r="AK774" i="1" s="1"/>
  <c r="AJ710" i="1"/>
  <c r="AK710" i="1" s="1"/>
  <c r="AJ305" i="1"/>
  <c r="AK305" i="1" s="1"/>
  <c r="AJ320" i="1"/>
  <c r="AK320" i="1" s="1"/>
  <c r="AJ362" i="1"/>
  <c r="AK362" i="1" s="1"/>
  <c r="AJ26" i="1"/>
  <c r="AK26" i="1" s="1"/>
  <c r="AJ242" i="1"/>
  <c r="AK242" i="1" s="1"/>
  <c r="AJ485" i="1"/>
  <c r="AK485" i="1" s="1"/>
  <c r="AJ860" i="1"/>
  <c r="AK860" i="1" s="1"/>
  <c r="AJ928" i="1"/>
  <c r="AK928" i="1" s="1"/>
  <c r="AJ809" i="1"/>
  <c r="AK809" i="1" s="1"/>
  <c r="AJ372" i="1"/>
  <c r="AK372" i="1" s="1"/>
  <c r="AJ170" i="1"/>
  <c r="AK170" i="1" s="1"/>
  <c r="AJ1296" i="1"/>
  <c r="AK1296" i="1" s="1"/>
  <c r="AJ636" i="1"/>
  <c r="AK636" i="1" s="1"/>
  <c r="AJ66" i="1"/>
  <c r="AK66" i="1" s="1"/>
  <c r="AJ1089" i="1"/>
  <c r="AJ778" i="1"/>
  <c r="AK778" i="1" s="1"/>
  <c r="AJ68" i="1"/>
  <c r="AK68" i="1" s="1"/>
  <c r="AJ348" i="1"/>
  <c r="AK348" i="1" s="1"/>
  <c r="AJ543" i="1"/>
  <c r="AK543" i="1" s="1"/>
  <c r="AJ108" i="1"/>
  <c r="AK108" i="1" s="1"/>
  <c r="AJ36" i="1"/>
  <c r="AK36" i="1" s="1"/>
  <c r="AJ588" i="1"/>
  <c r="AK588" i="1" s="1"/>
  <c r="AJ521" i="1"/>
  <c r="AK521" i="1" s="1"/>
  <c r="AJ949" i="1"/>
  <c r="AK949" i="1" s="1"/>
  <c r="AJ1204" i="1"/>
  <c r="AK1204" i="1" s="1"/>
  <c r="AJ977" i="1"/>
  <c r="AK977" i="1" s="1"/>
  <c r="AJ1214" i="1"/>
  <c r="AK1214" i="1" s="1"/>
  <c r="AJ942" i="1"/>
  <c r="AK942" i="1" s="1"/>
  <c r="AJ820" i="1"/>
  <c r="AK820" i="1" s="1"/>
  <c r="AJ30" i="1"/>
  <c r="AK30" i="1" s="1"/>
  <c r="AJ1306" i="1"/>
  <c r="AK1306" i="1" s="1"/>
  <c r="AJ964" i="1"/>
  <c r="AK964" i="1" s="1"/>
  <c r="AJ752" i="1"/>
  <c r="AK752" i="1" s="1"/>
  <c r="AJ634" i="1"/>
  <c r="AK634" i="1" s="1"/>
  <c r="AJ534" i="1"/>
  <c r="AK534" i="1" s="1"/>
  <c r="AJ392" i="1"/>
  <c r="AK392" i="1" s="1"/>
  <c r="AJ376" i="1"/>
  <c r="AK376" i="1" s="1"/>
  <c r="AJ352" i="1"/>
  <c r="AK352" i="1" s="1"/>
  <c r="AJ188" i="1"/>
  <c r="AK188" i="1" s="1"/>
  <c r="AJ306" i="1"/>
  <c r="AK306" i="1" s="1"/>
  <c r="AJ416" i="1"/>
  <c r="AK416" i="1" s="1"/>
  <c r="AJ1234" i="1"/>
  <c r="AK1234" i="1" s="1"/>
  <c r="AJ770" i="1"/>
  <c r="AK770" i="1" s="1"/>
  <c r="AJ776" i="1"/>
  <c r="AK776" i="1" s="1"/>
  <c r="AJ786" i="1"/>
  <c r="AK786" i="1" s="1"/>
  <c r="AJ85" i="1"/>
  <c r="AK85" i="1" s="1"/>
  <c r="AJ228" i="1"/>
  <c r="AK228" i="1" s="1"/>
  <c r="AJ106" i="1"/>
  <c r="AK106" i="1" s="1"/>
  <c r="AJ624" i="1"/>
  <c r="AK624" i="1" s="1"/>
  <c r="AJ740" i="1"/>
  <c r="AK740" i="1" s="1"/>
  <c r="AJ617" i="1"/>
  <c r="AK617" i="1" s="1"/>
  <c r="AJ698" i="1"/>
  <c r="AK698" i="1" s="1"/>
  <c r="AJ750" i="1"/>
  <c r="AK750" i="1" s="1"/>
  <c r="AJ921" i="1"/>
  <c r="AK921" i="1" s="1"/>
  <c r="AJ724" i="1"/>
  <c r="AK724" i="1" s="1"/>
  <c r="AJ1212" i="1"/>
  <c r="AK1212" i="1" s="1"/>
  <c r="AJ792" i="1"/>
  <c r="AK792" i="1" s="1"/>
  <c r="AJ1292" i="1"/>
  <c r="AK1292" i="1" s="1"/>
  <c r="AJ962" i="1"/>
  <c r="AK962" i="1" s="1"/>
  <c r="AJ1077" i="1"/>
  <c r="AK1077" i="1" s="1"/>
  <c r="AJ316" i="1"/>
  <c r="AK316" i="1" s="1"/>
  <c r="AJ593" i="1"/>
  <c r="AK593" i="1" s="1"/>
  <c r="AJ898" i="1"/>
  <c r="AK898" i="1" s="1"/>
  <c r="AJ916" i="1"/>
  <c r="AK916" i="1" s="1"/>
  <c r="AJ718" i="1"/>
  <c r="AK718" i="1" s="1"/>
  <c r="AJ1313" i="1"/>
  <c r="AK1313" i="1" s="1"/>
  <c r="AJ1253" i="1"/>
  <c r="AK1253" i="1" s="1"/>
  <c r="AJ1232" i="1"/>
  <c r="AK1232" i="1" s="1"/>
  <c r="AJ682" i="1"/>
  <c r="AK682" i="1" s="1"/>
  <c r="AJ641" i="1"/>
  <c r="AK641" i="1" s="1"/>
  <c r="AJ437" i="1"/>
  <c r="AK437" i="1" s="1"/>
  <c r="AJ38" i="1"/>
  <c r="AK38" i="1" s="1"/>
  <c r="AJ332" i="1"/>
  <c r="AK332" i="1" s="1"/>
  <c r="AJ52" i="1"/>
  <c r="AK52" i="1" s="1"/>
  <c r="AJ1118" i="1"/>
  <c r="AK1118" i="1" s="1"/>
  <c r="AJ986" i="1"/>
  <c r="AK986" i="1" s="1"/>
  <c r="AJ440" i="1"/>
  <c r="AK440" i="1" s="1"/>
  <c r="AJ785" i="1"/>
  <c r="AK785" i="1" s="1"/>
  <c r="AJ620" i="1"/>
  <c r="AK620" i="1" s="1"/>
  <c r="AJ512" i="1"/>
  <c r="AK512" i="1" s="1"/>
  <c r="AJ870" i="1"/>
  <c r="AK870" i="1" s="1"/>
  <c r="AJ186" i="1"/>
  <c r="AK186" i="1" s="1"/>
  <c r="AJ177" i="1"/>
  <c r="AK177" i="1" s="1"/>
  <c r="AJ477" i="1"/>
  <c r="AK477" i="1" s="1"/>
  <c r="AJ500" i="1"/>
  <c r="AK500" i="1" s="1"/>
  <c r="AJ1152" i="1"/>
  <c r="AK1152" i="1" s="1"/>
  <c r="AJ985" i="1"/>
  <c r="AK985" i="1" s="1"/>
  <c r="AJ1320" i="1"/>
  <c r="AK1320" i="1" s="1"/>
  <c r="AJ1040" i="1"/>
  <c r="AK1040" i="1" s="1"/>
  <c r="AJ712" i="1"/>
  <c r="AK712" i="1" s="1"/>
  <c r="AJ346" i="1"/>
  <c r="AK346" i="1" s="1"/>
  <c r="AJ121" i="1"/>
  <c r="AK121" i="1" s="1"/>
  <c r="AJ988" i="1"/>
  <c r="AK988" i="1" s="1"/>
  <c r="AJ618" i="1"/>
  <c r="AK618" i="1" s="1"/>
  <c r="AJ18" i="1"/>
  <c r="AK18" i="1" s="1"/>
  <c r="AJ80" i="1"/>
  <c r="AK80" i="1" s="1"/>
  <c r="AJ57" i="1"/>
  <c r="AK57" i="1" s="1"/>
  <c r="AJ864" i="1"/>
  <c r="AK864" i="1" s="1"/>
  <c r="BH1000" i="17"/>
  <c r="BH976" i="17"/>
  <c r="BH973" i="17"/>
  <c r="BH962" i="17"/>
  <c r="BH979" i="17"/>
  <c r="BH971" i="17"/>
  <c r="BH961" i="17"/>
  <c r="BH1011" i="17"/>
  <c r="BK871" i="17"/>
  <c r="BH622" i="17"/>
  <c r="BH156" i="17"/>
  <c r="BH134" i="17"/>
  <c r="BH25" i="17"/>
  <c r="BC271" i="17"/>
  <c r="BL1035" i="17"/>
  <c r="BF1035" i="17"/>
  <c r="BH949" i="17"/>
  <c r="BH937" i="17"/>
  <c r="BH747" i="17"/>
  <c r="BH652" i="17"/>
  <c r="BH591" i="17"/>
  <c r="BH539" i="17"/>
  <c r="BH466" i="17"/>
  <c r="BH424" i="17"/>
  <c r="BH397" i="17"/>
  <c r="BH389" i="17"/>
  <c r="BH361" i="17"/>
  <c r="BH319" i="17"/>
  <c r="BH172" i="17"/>
  <c r="BH67" i="17"/>
  <c r="BH58" i="17"/>
  <c r="BH55" i="17"/>
  <c r="BH28" i="17"/>
  <c r="BH831" i="17"/>
  <c r="BH794" i="17"/>
  <c r="BH790" i="17"/>
  <c r="BH764" i="17"/>
  <c r="BH713" i="17"/>
  <c r="BH675" i="17"/>
  <c r="BH565" i="17"/>
  <c r="BH513" i="17"/>
  <c r="BH500" i="17"/>
  <c r="BH485" i="17"/>
  <c r="BH405" i="17"/>
  <c r="BH391" i="17"/>
  <c r="BH219" i="17"/>
  <c r="BH10" i="17"/>
  <c r="BI799" i="17"/>
  <c r="BA657" i="17"/>
  <c r="BA643" i="17"/>
  <c r="BF1134" i="17"/>
  <c r="BL1134" i="17"/>
  <c r="BH907" i="17"/>
  <c r="BH877" i="17"/>
  <c r="BH828" i="17"/>
  <c r="BL1098" i="17"/>
  <c r="BH954" i="17"/>
  <c r="BH951" i="17"/>
  <c r="BH875" i="17"/>
  <c r="BH824" i="17"/>
  <c r="BH580" i="17"/>
  <c r="BH297" i="17"/>
  <c r="BH120" i="17"/>
  <c r="BH43" i="17"/>
  <c r="BH924" i="17"/>
  <c r="BK909" i="17"/>
  <c r="BH901" i="17"/>
  <c r="BH872" i="17"/>
  <c r="BH871" i="17"/>
  <c r="BH864" i="17"/>
  <c r="BH822" i="17"/>
  <c r="BH768" i="17"/>
  <c r="BH746" i="17"/>
  <c r="BH684" i="17"/>
  <c r="BH629" i="17"/>
  <c r="BH615" i="17"/>
  <c r="BH535" i="17"/>
  <c r="BH296" i="17"/>
  <c r="BH7" i="17"/>
  <c r="BI316" i="17"/>
  <c r="BN316" i="17"/>
  <c r="BH947" i="17"/>
  <c r="BH939" i="17"/>
  <c r="BH919" i="17"/>
  <c r="BH841" i="17"/>
  <c r="BK819" i="17"/>
  <c r="BH759" i="17"/>
  <c r="BH737" i="17"/>
  <c r="BH292" i="17"/>
  <c r="BH254" i="17"/>
  <c r="BH236" i="17"/>
  <c r="BH207" i="17"/>
  <c r="BH196" i="17"/>
  <c r="BH143" i="17"/>
  <c r="BH140" i="17"/>
  <c r="BH18" i="17"/>
  <c r="BH911" i="17"/>
  <c r="BH852" i="17"/>
  <c r="BH772" i="17"/>
  <c r="BH690" i="17"/>
  <c r="BH511" i="17"/>
  <c r="BH506" i="17"/>
  <c r="BH408" i="17"/>
  <c r="BH401" i="17"/>
  <c r="BH386" i="17"/>
  <c r="BH374" i="17"/>
  <c r="BH137" i="17"/>
  <c r="BH59" i="17"/>
  <c r="BH39" i="17"/>
  <c r="BH14" i="17"/>
  <c r="BN626" i="17"/>
  <c r="BI609" i="17"/>
  <c r="BN609" i="17"/>
  <c r="BH464" i="17"/>
  <c r="BN388" i="17"/>
  <c r="BI340" i="17"/>
  <c r="BI329" i="17"/>
  <c r="BI174" i="17"/>
  <c r="BI170" i="17"/>
  <c r="BA136" i="17"/>
  <c r="BH122" i="17"/>
  <c r="BA46" i="17"/>
  <c r="BA31" i="17"/>
  <c r="BH1099" i="17"/>
  <c r="BF1069" i="17"/>
  <c r="BF1066" i="17"/>
  <c r="BI1061" i="17"/>
  <c r="BH1039" i="17"/>
  <c r="BH1028" i="17"/>
  <c r="BH1025" i="17"/>
  <c r="BI1024" i="17"/>
  <c r="AB1135" i="17"/>
  <c r="AC1129" i="17"/>
  <c r="AB1128" i="17"/>
  <c r="Y1118" i="17"/>
  <c r="V1112" i="17"/>
  <c r="AC1104" i="17"/>
  <c r="V1103" i="17"/>
  <c r="AC1095" i="17"/>
  <c r="AA1091" i="17"/>
  <c r="BK1091" i="17" s="1"/>
  <c r="V1088" i="17"/>
  <c r="AC1083" i="17"/>
  <c r="AB1082" i="17"/>
  <c r="AC1075" i="17"/>
  <c r="AB1066" i="17"/>
  <c r="Y1064" i="17"/>
  <c r="V1059" i="17"/>
  <c r="V1057" i="17"/>
  <c r="AA1052" i="17"/>
  <c r="BK1052" i="17" s="1"/>
  <c r="V1052" i="17"/>
  <c r="AC1050" i="17"/>
  <c r="AA1043" i="17"/>
  <c r="BK1043" i="17" s="1"/>
  <c r="AB1039" i="17"/>
  <c r="Y1039" i="17"/>
  <c r="AC1034" i="17"/>
  <c r="BM1031" i="17"/>
  <c r="AA1024" i="17"/>
  <c r="BK1024" i="17" s="1"/>
  <c r="AC1024" i="17"/>
  <c r="V1012" i="17"/>
  <c r="AC1010" i="17"/>
  <c r="V1000" i="17"/>
  <c r="V992" i="17"/>
  <c r="V963" i="17"/>
  <c r="AB963" i="17"/>
  <c r="AC963" i="17"/>
  <c r="AG963" i="17"/>
  <c r="Y963" i="17"/>
  <c r="BA325" i="17"/>
  <c r="BN155" i="17"/>
  <c r="BA91" i="17"/>
  <c r="BA76" i="17"/>
  <c r="BA45" i="17"/>
  <c r="BA39" i="17"/>
  <c r="BF1034" i="17"/>
  <c r="Y1135" i="17"/>
  <c r="V1128" i="17"/>
  <c r="AB1119" i="17"/>
  <c r="AG1118" i="17"/>
  <c r="AB1113" i="17"/>
  <c r="AG1112" i="17"/>
  <c r="AA1108" i="17"/>
  <c r="BK1108" i="17" s="1"/>
  <c r="AA1103" i="17"/>
  <c r="BK1103" i="17" s="1"/>
  <c r="AC1101" i="17"/>
  <c r="AC1098" i="17"/>
  <c r="BM1098" i="17" s="1"/>
  <c r="AB1097" i="17"/>
  <c r="AG1091" i="17"/>
  <c r="BL1091" i="17" s="1"/>
  <c r="AA1088" i="17"/>
  <c r="BK1088" i="17" s="1"/>
  <c r="AC1086" i="17"/>
  <c r="AA1082" i="17"/>
  <c r="BK1082" i="17" s="1"/>
  <c r="AB1080" i="17"/>
  <c r="AC1071" i="17"/>
  <c r="AG1064" i="17"/>
  <c r="AA1059" i="17"/>
  <c r="BK1059" i="17" s="1"/>
  <c r="Y1057" i="17"/>
  <c r="V1047" i="17"/>
  <c r="AC1044" i="17"/>
  <c r="AG1043" i="17"/>
  <c r="V1036" i="17"/>
  <c r="AB1025" i="17"/>
  <c r="AA995" i="17"/>
  <c r="BK995" i="17" s="1"/>
  <c r="AC995" i="17"/>
  <c r="BA574" i="17"/>
  <c r="BH494" i="17"/>
  <c r="BH442" i="17"/>
  <c r="BA196" i="17"/>
  <c r="BN186" i="17"/>
  <c r="BI158" i="17"/>
  <c r="BA152" i="17"/>
  <c r="BA147" i="17"/>
  <c r="BA131" i="17"/>
  <c r="BA77" i="17"/>
  <c r="BI1091" i="17"/>
  <c r="BF1083" i="17"/>
  <c r="BI1052" i="17"/>
  <c r="BI1026" i="17"/>
  <c r="AB1129" i="17"/>
  <c r="AG1128" i="17"/>
  <c r="V1122" i="17"/>
  <c r="AC1120" i="17"/>
  <c r="Y1119" i="17"/>
  <c r="AG1108" i="17"/>
  <c r="AC1105" i="17"/>
  <c r="AG1103" i="17"/>
  <c r="BL1103" i="17" s="1"/>
  <c r="AG1088" i="17"/>
  <c r="AC1084" i="17"/>
  <c r="AG1082" i="17"/>
  <c r="BL1082" i="17" s="1"/>
  <c r="AA1066" i="17"/>
  <c r="BK1066" i="17" s="1"/>
  <c r="AC1066" i="17"/>
  <c r="AG1059" i="17"/>
  <c r="BL1059" i="17" s="1"/>
  <c r="AG1047" i="17"/>
  <c r="BF1047" i="17" s="1"/>
  <c r="AA1025" i="17"/>
  <c r="BK1025" i="17" s="1"/>
  <c r="AB1014" i="17"/>
  <c r="Y1014" i="17"/>
  <c r="Y1006" i="17"/>
  <c r="AB1006" i="17"/>
  <c r="AC1000" i="17"/>
  <c r="AG1000" i="17"/>
  <c r="AB1000" i="17"/>
  <c r="AC992" i="17"/>
  <c r="AG992" i="17"/>
  <c r="AB992" i="17"/>
  <c r="V974" i="17"/>
  <c r="Y974" i="17"/>
  <c r="AB974" i="17"/>
  <c r="BA25" i="17"/>
  <c r="BM3" i="17"/>
  <c r="Y1034" i="17"/>
  <c r="V1034" i="17"/>
  <c r="Y1010" i="17"/>
  <c r="V1010" i="17"/>
  <c r="AA994" i="17"/>
  <c r="BK994" i="17" s="1"/>
  <c r="AC994" i="17"/>
  <c r="V994" i="17"/>
  <c r="BH441" i="17"/>
  <c r="BH352" i="17"/>
  <c r="BH311" i="17"/>
  <c r="BA135" i="17"/>
  <c r="BA104" i="17"/>
  <c r="BA19" i="17"/>
  <c r="BF1108" i="17"/>
  <c r="AG1129" i="17"/>
  <c r="BL1129" i="17" s="1"/>
  <c r="AB1120" i="17"/>
  <c r="AB1105" i="17"/>
  <c r="V1098" i="17"/>
  <c r="AC1091" i="17"/>
  <c r="AB1084" i="17"/>
  <c r="AA1083" i="17"/>
  <c r="BK1083" i="17" s="1"/>
  <c r="AG1075" i="17"/>
  <c r="V1069" i="17"/>
  <c r="Y1067" i="17"/>
  <c r="AB1055" i="17"/>
  <c r="Y1055" i="17"/>
  <c r="AB1035" i="17"/>
  <c r="Y1032" i="17"/>
  <c r="AC1032" i="17"/>
  <c r="Y1018" i="17"/>
  <c r="AC1018" i="17"/>
  <c r="AG1016" i="17"/>
  <c r="BF1016" i="17" s="1"/>
  <c r="AB1016" i="17"/>
  <c r="AB1011" i="17"/>
  <c r="AB952" i="17"/>
  <c r="AC952" i="17"/>
  <c r="AG952" i="17"/>
  <c r="BL952" i="17" s="1"/>
  <c r="Y952" i="17"/>
  <c r="V952" i="17"/>
  <c r="BH343" i="17"/>
  <c r="BH128" i="17"/>
  <c r="BA97" i="17"/>
  <c r="BA88" i="17"/>
  <c r="BH1094" i="17"/>
  <c r="BH1086" i="17"/>
  <c r="BF1082" i="17"/>
  <c r="BH1040" i="17"/>
  <c r="BH1018" i="17"/>
  <c r="V1120" i="17"/>
  <c r="V1114" i="17"/>
  <c r="AC1112" i="17"/>
  <c r="AA1111" i="17"/>
  <c r="BK1111" i="17" s="1"/>
  <c r="Y1105" i="17"/>
  <c r="Y1098" i="17"/>
  <c r="AC1096" i="17"/>
  <c r="AC1088" i="17"/>
  <c r="V1084" i="17"/>
  <c r="V1081" i="17"/>
  <c r="V1076" i="17"/>
  <c r="AG1067" i="17"/>
  <c r="BF1067" i="17" s="1"/>
  <c r="AC1064" i="17"/>
  <c r="AA1053" i="17"/>
  <c r="BK1053" i="17" s="1"/>
  <c r="AC1053" i="17"/>
  <c r="V1035" i="17"/>
  <c r="V1033" i="17"/>
  <c r="AA1013" i="17"/>
  <c r="BK1013" i="17" s="1"/>
  <c r="V1013" i="17"/>
  <c r="V1011" i="17"/>
  <c r="AB991" i="17"/>
  <c r="AG991" i="17"/>
  <c r="BF991" i="17" s="1"/>
  <c r="Y991" i="17"/>
  <c r="AA986" i="17"/>
  <c r="BK986" i="17" s="1"/>
  <c r="V986" i="17"/>
  <c r="AC986" i="17"/>
  <c r="BH570" i="17"/>
  <c r="BH350" i="17"/>
  <c r="BI300" i="17"/>
  <c r="BI263" i="17"/>
  <c r="BH256" i="17"/>
  <c r="BI254" i="17"/>
  <c r="BH250" i="17"/>
  <c r="BA133" i="17"/>
  <c r="BA105" i="17"/>
  <c r="BA89" i="17"/>
  <c r="BN1102" i="17"/>
  <c r="BF1098" i="17"/>
  <c r="BH1093" i="17"/>
  <c r="BF1091" i="17"/>
  <c r="BH1046" i="17"/>
  <c r="BH1036" i="17"/>
  <c r="V1130" i="17"/>
  <c r="AC1128" i="17"/>
  <c r="Y1127" i="17"/>
  <c r="AG1120" i="17"/>
  <c r="AG1105" i="17"/>
  <c r="BL1105" i="17" s="1"/>
  <c r="AC1103" i="17"/>
  <c r="AA1094" i="17"/>
  <c r="BK1094" i="17" s="1"/>
  <c r="Y1084" i="17"/>
  <c r="AA1079" i="17"/>
  <c r="BK1079" i="17" s="1"/>
  <c r="Y1069" i="17"/>
  <c r="AC1069" i="17"/>
  <c r="Y1058" i="17"/>
  <c r="AC1058" i="17"/>
  <c r="Y1033" i="17"/>
  <c r="AG1026" i="17"/>
  <c r="BF1026" i="17" s="1"/>
  <c r="AB993" i="17"/>
  <c r="V993" i="17"/>
  <c r="BA546" i="17"/>
  <c r="BH299" i="17"/>
  <c r="BI272" i="17"/>
  <c r="BN270" i="17"/>
  <c r="BA174" i="17"/>
  <c r="BH170" i="17"/>
  <c r="BA155" i="17"/>
  <c r="BA63" i="17"/>
  <c r="BA12" i="17"/>
  <c r="BH1060" i="17"/>
  <c r="BN1047" i="17"/>
  <c r="BH1042" i="17"/>
  <c r="BH1022" i="17"/>
  <c r="AG1076" i="17"/>
  <c r="BF1076" i="17" s="1"/>
  <c r="AC1076" i="17"/>
  <c r="AB1059" i="17"/>
  <c r="V1049" i="17"/>
  <c r="Y1049" i="17"/>
  <c r="Y1035" i="17"/>
  <c r="AC1035" i="17"/>
  <c r="AB1015" i="17"/>
  <c r="AG1015" i="17"/>
  <c r="BF1015" i="17" s="1"/>
  <c r="Y1015" i="17"/>
  <c r="Y1011" i="17"/>
  <c r="AC1011" i="17"/>
  <c r="AB1007" i="17"/>
  <c r="AG1007" i="17"/>
  <c r="BF1007" i="17" s="1"/>
  <c r="AC1029" i="17"/>
  <c r="AC1002" i="17"/>
  <c r="AC989" i="17"/>
  <c r="AB976" i="17"/>
  <c r="Y950" i="17"/>
  <c r="Y947" i="17"/>
  <c r="AC941" i="17"/>
  <c r="AC939" i="17"/>
  <c r="BM936" i="17"/>
  <c r="AC933" i="17"/>
  <c r="AC931" i="17"/>
  <c r="V928" i="17"/>
  <c r="AB926" i="17"/>
  <c r="AB920" i="17"/>
  <c r="AB918" i="17"/>
  <c r="AC912" i="17"/>
  <c r="AB909" i="17"/>
  <c r="AB907" i="17"/>
  <c r="AA905" i="17"/>
  <c r="BK905" i="17" s="1"/>
  <c r="AC901" i="17"/>
  <c r="AC899" i="17"/>
  <c r="Y896" i="17"/>
  <c r="Y894" i="17"/>
  <c r="AB891" i="17"/>
  <c r="AB883" i="17"/>
  <c r="V880" i="17"/>
  <c r="AG879" i="17"/>
  <c r="BL879" i="17" s="1"/>
  <c r="V877" i="17"/>
  <c r="AG873" i="17"/>
  <c r="BF873" i="17" s="1"/>
  <c r="V868" i="17"/>
  <c r="AC864" i="17"/>
  <c r="AB859" i="17"/>
  <c r="AC854" i="17"/>
  <c r="BM854" i="17" s="1"/>
  <c r="AB851" i="17"/>
  <c r="AC846" i="17"/>
  <c r="AB833" i="17"/>
  <c r="Y830" i="17"/>
  <c r="AC827" i="17"/>
  <c r="AC824" i="17"/>
  <c r="Y819" i="17"/>
  <c r="AC813" i="17"/>
  <c r="AB811" i="17"/>
  <c r="AB806" i="17"/>
  <c r="V804" i="17"/>
  <c r="AG803" i="17"/>
  <c r="AB800" i="17"/>
  <c r="AB797" i="17"/>
  <c r="AB795" i="17"/>
  <c r="AB779" i="17"/>
  <c r="AC775" i="17"/>
  <c r="V774" i="17"/>
  <c r="AB774" i="17"/>
  <c r="AC771" i="17"/>
  <c r="Y768" i="17"/>
  <c r="V768" i="17"/>
  <c r="V747" i="17"/>
  <c r="AG738" i="17"/>
  <c r="BF738" i="17" s="1"/>
  <c r="AG726" i="17"/>
  <c r="V726" i="17"/>
  <c r="AB726" i="17"/>
  <c r="AC726" i="17"/>
  <c r="V1031" i="17"/>
  <c r="AC1008" i="17"/>
  <c r="AB1005" i="17"/>
  <c r="AC1003" i="17"/>
  <c r="AC983" i="17"/>
  <c r="AC979" i="17"/>
  <c r="AB968" i="17"/>
  <c r="AB966" i="17"/>
  <c r="AC960" i="17"/>
  <c r="AB957" i="17"/>
  <c r="AC955" i="17"/>
  <c r="V954" i="17"/>
  <c r="AG950" i="17"/>
  <c r="BL950" i="17" s="1"/>
  <c r="AG947" i="17"/>
  <c r="Y937" i="17"/>
  <c r="Y928" i="17"/>
  <c r="AA926" i="17"/>
  <c r="BK926" i="17" s="1"/>
  <c r="AA918" i="17"/>
  <c r="BK918" i="17" s="1"/>
  <c r="V909" i="17"/>
  <c r="AA907" i="17"/>
  <c r="BK907" i="17" s="1"/>
  <c r="AG896" i="17"/>
  <c r="AA880" i="17"/>
  <c r="BK880" i="17" s="1"/>
  <c r="AG877" i="17"/>
  <c r="AC869" i="17"/>
  <c r="Y868" i="17"/>
  <c r="V853" i="17"/>
  <c r="V848" i="17"/>
  <c r="AB845" i="17"/>
  <c r="AC837" i="17"/>
  <c r="AC834" i="17"/>
  <c r="AG833" i="17"/>
  <c r="BF833" i="17" s="1"/>
  <c r="AG830" i="17"/>
  <c r="Y826" i="17"/>
  <c r="AC822" i="17"/>
  <c r="AG819" i="17"/>
  <c r="BL819" i="17" s="1"/>
  <c r="V811" i="17"/>
  <c r="AC807" i="17"/>
  <c r="Y806" i="17"/>
  <c r="V800" i="17"/>
  <c r="AC798" i="17"/>
  <c r="V795" i="17"/>
  <c r="AC792" i="17"/>
  <c r="AB783" i="17"/>
  <c r="V783" i="17"/>
  <c r="Y779" i="17"/>
  <c r="V766" i="17"/>
  <c r="AG766" i="17"/>
  <c r="AC766" i="17"/>
  <c r="AB719" i="17"/>
  <c r="AA719" i="17"/>
  <c r="BK719" i="17" s="1"/>
  <c r="V719" i="17"/>
  <c r="AC719" i="17"/>
  <c r="AC696" i="17"/>
  <c r="AG928" i="17"/>
  <c r="BL928" i="17" s="1"/>
  <c r="AG909" i="17"/>
  <c r="BL909" i="17" s="1"/>
  <c r="AG907" i="17"/>
  <c r="V903" i="17"/>
  <c r="AA897" i="17"/>
  <c r="BK897" i="17" s="1"/>
  <c r="AG880" i="17"/>
  <c r="BL880" i="17" s="1"/>
  <c r="AG826" i="17"/>
  <c r="BF826" i="17" s="1"/>
  <c r="V824" i="17"/>
  <c r="AB820" i="17"/>
  <c r="V813" i="17"/>
  <c r="AG806" i="17"/>
  <c r="BL806" i="17" s="1"/>
  <c r="AG800" i="17"/>
  <c r="BF800" i="17" s="1"/>
  <c r="AB791" i="17"/>
  <c r="Y791" i="17"/>
  <c r="AG781" i="17"/>
  <c r="BF781" i="17" s="1"/>
  <c r="V781" i="17"/>
  <c r="AG779" i="17"/>
  <c r="BL779" i="17" s="1"/>
  <c r="AB759" i="17"/>
  <c r="Y759" i="17"/>
  <c r="AC759" i="17"/>
  <c r="AB751" i="17"/>
  <c r="AA751" i="17"/>
  <c r="BK751" i="17" s="1"/>
  <c r="V751" i="17"/>
  <c r="Y747" i="17"/>
  <c r="AC747" i="17"/>
  <c r="AA683" i="17"/>
  <c r="BK683" i="17" s="1"/>
  <c r="AG683" i="17"/>
  <c r="BL683" i="17" s="1"/>
  <c r="V683" i="17"/>
  <c r="AB683" i="17"/>
  <c r="AB775" i="17"/>
  <c r="Y775" i="17"/>
  <c r="AA749" i="17"/>
  <c r="BK749" i="17" s="1"/>
  <c r="AG749" i="17"/>
  <c r="BF749" i="17" s="1"/>
  <c r="Y744" i="17"/>
  <c r="AG744" i="17"/>
  <c r="V744" i="17"/>
  <c r="AA712" i="17"/>
  <c r="BK712" i="17" s="1"/>
  <c r="AG712" i="17"/>
  <c r="BF712" i="17" s="1"/>
  <c r="V712" i="17"/>
  <c r="AC712" i="17"/>
  <c r="AB689" i="17"/>
  <c r="AC689" i="17"/>
  <c r="AG689" i="17"/>
  <c r="BF689" i="17" s="1"/>
  <c r="Y689" i="17"/>
  <c r="AG968" i="17"/>
  <c r="Y958" i="17"/>
  <c r="Y955" i="17"/>
  <c r="AG941" i="17"/>
  <c r="BL941" i="17" s="1"/>
  <c r="AG939" i="17"/>
  <c r="BL939" i="17" s="1"/>
  <c r="AG933" i="17"/>
  <c r="BL933" i="17" s="1"/>
  <c r="AG931" i="17"/>
  <c r="BL931" i="17" s="1"/>
  <c r="AA921" i="17"/>
  <c r="BK921" i="17" s="1"/>
  <c r="Y912" i="17"/>
  <c r="Y910" i="17"/>
  <c r="AC896" i="17"/>
  <c r="AB872" i="17"/>
  <c r="Y854" i="17"/>
  <c r="AA849" i="17"/>
  <c r="BK849" i="17" s="1"/>
  <c r="AA846" i="17"/>
  <c r="BK846" i="17" s="1"/>
  <c r="Y834" i="17"/>
  <c r="Y827" i="17"/>
  <c r="Y822" i="17"/>
  <c r="AC819" i="17"/>
  <c r="AC787" i="17"/>
  <c r="AA787" i="17"/>
  <c r="BK787" i="17" s="1"/>
  <c r="Y763" i="17"/>
  <c r="V763" i="17"/>
  <c r="V742" i="17"/>
  <c r="AG742" i="17"/>
  <c r="AC742" i="17"/>
  <c r="Y704" i="17"/>
  <c r="AG704" i="17"/>
  <c r="V704" i="17"/>
  <c r="AA696" i="17"/>
  <c r="BK696" i="17" s="1"/>
  <c r="AG696" i="17"/>
  <c r="BL696" i="17" s="1"/>
  <c r="AB696" i="17"/>
  <c r="AG682" i="17"/>
  <c r="AC682" i="17"/>
  <c r="AC947" i="17"/>
  <c r="AC928" i="17"/>
  <c r="AC880" i="17"/>
  <c r="AG872" i="17"/>
  <c r="BF872" i="17" s="1"/>
  <c r="AG834" i="17"/>
  <c r="AC830" i="17"/>
  <c r="AG822" i="17"/>
  <c r="AB805" i="17"/>
  <c r="AG798" i="17"/>
  <c r="BL798" i="17" s="1"/>
  <c r="AG792" i="17"/>
  <c r="BL792" i="17" s="1"/>
  <c r="Y784" i="17"/>
  <c r="AG784" i="17"/>
  <c r="AC784" i="17"/>
  <c r="AG778" i="17"/>
  <c r="BF778" i="17" s="1"/>
  <c r="AA746" i="17"/>
  <c r="BK746" i="17" s="1"/>
  <c r="AG746" i="17"/>
  <c r="BF746" i="17" s="1"/>
  <c r="AC739" i="17"/>
  <c r="AG739" i="17"/>
  <c r="BL739" i="17" s="1"/>
  <c r="Y739" i="17"/>
  <c r="AB711" i="17"/>
  <c r="AC711" i="17"/>
  <c r="Y711" i="17"/>
  <c r="V711" i="17"/>
  <c r="Y709" i="17"/>
  <c r="AG709" i="17"/>
  <c r="BF709" i="17" s="1"/>
  <c r="AB709" i="17"/>
  <c r="Y701" i="17"/>
  <c r="AG701" i="17"/>
  <c r="AB701" i="17"/>
  <c r="AC909" i="17"/>
  <c r="AC907" i="17"/>
  <c r="AB896" i="17"/>
  <c r="AC877" i="17"/>
  <c r="AB819" i="17"/>
  <c r="AC806" i="17"/>
  <c r="AC800" i="17"/>
  <c r="AC779" i="17"/>
  <c r="V743" i="17"/>
  <c r="AC738" i="17"/>
  <c r="Y714" i="17"/>
  <c r="AG714" i="17"/>
  <c r="BF714" i="17" s="1"/>
  <c r="Y706" i="17"/>
  <c r="AG706" i="17"/>
  <c r="BF706" i="17" s="1"/>
  <c r="AA698" i="17"/>
  <c r="BK698" i="17" s="1"/>
  <c r="AG698" i="17"/>
  <c r="AC698" i="17"/>
  <c r="AC954" i="17"/>
  <c r="AB950" i="17"/>
  <c r="AB947" i="17"/>
  <c r="AC853" i="17"/>
  <c r="AC848" i="17"/>
  <c r="AC845" i="17"/>
  <c r="AB830" i="17"/>
  <c r="AC826" i="17"/>
  <c r="AC791" i="17"/>
  <c r="AG774" i="17"/>
  <c r="AG768" i="17"/>
  <c r="AB766" i="17"/>
  <c r="BM758" i="17"/>
  <c r="Y752" i="17"/>
  <c r="AG752" i="17"/>
  <c r="BL752" i="17" s="1"/>
  <c r="AC752" i="17"/>
  <c r="AB747" i="17"/>
  <c r="Y743" i="17"/>
  <c r="Y736" i="17"/>
  <c r="V736" i="17"/>
  <c r="AC736" i="17"/>
  <c r="AC734" i="17"/>
  <c r="AG734" i="17"/>
  <c r="BF734" i="17" s="1"/>
  <c r="Y734" i="17"/>
  <c r="AG731" i="17"/>
  <c r="BL731" i="17" s="1"/>
  <c r="V731" i="17"/>
  <c r="AB731" i="17"/>
  <c r="AC731" i="17"/>
  <c r="Y726" i="17"/>
  <c r="AB703" i="17"/>
  <c r="Y703" i="17"/>
  <c r="AC703" i="17"/>
  <c r="AC687" i="17"/>
  <c r="AG687" i="17"/>
  <c r="BF687" i="17" s="1"/>
  <c r="V765" i="17"/>
  <c r="AG741" i="17"/>
  <c r="BF741" i="17" s="1"/>
  <c r="AC730" i="17"/>
  <c r="AB728" i="17"/>
  <c r="AC707" i="17"/>
  <c r="AC702" i="17"/>
  <c r="V699" i="17"/>
  <c r="AC695" i="17"/>
  <c r="V694" i="17"/>
  <c r="AG692" i="17"/>
  <c r="BF692" i="17" s="1"/>
  <c r="AB690" i="17"/>
  <c r="AG684" i="17"/>
  <c r="BF684" i="17" s="1"/>
  <c r="AB679" i="17"/>
  <c r="V675" i="17"/>
  <c r="V673" i="17"/>
  <c r="AB671" i="17"/>
  <c r="Y670" i="17"/>
  <c r="AG667" i="17"/>
  <c r="BF667" i="17" s="1"/>
  <c r="AG664" i="17"/>
  <c r="BF664" i="17" s="1"/>
  <c r="V662" i="17"/>
  <c r="AC653" i="17"/>
  <c r="AB647" i="17"/>
  <c r="AA646" i="17"/>
  <c r="BK646" i="17" s="1"/>
  <c r="AB644" i="17"/>
  <c r="AC642" i="17"/>
  <c r="Y641" i="17"/>
  <c r="AA639" i="17"/>
  <c r="BK639" i="17" s="1"/>
  <c r="V631" i="17"/>
  <c r="Y625" i="17"/>
  <c r="AB614" i="17"/>
  <c r="AB607" i="17"/>
  <c r="AA597" i="17"/>
  <c r="BK597" i="17" s="1"/>
  <c r="AC574" i="17"/>
  <c r="AB546" i="17"/>
  <c r="Y537" i="17"/>
  <c r="AC535" i="17"/>
  <c r="AG535" i="17"/>
  <c r="BF535" i="17" s="1"/>
  <c r="AB535" i="17"/>
  <c r="AG529" i="17"/>
  <c r="BL529" i="17" s="1"/>
  <c r="V529" i="17"/>
  <c r="AB529" i="17"/>
  <c r="Y508" i="17"/>
  <c r="AG508" i="17"/>
  <c r="BF508" i="17" s="1"/>
  <c r="AG498" i="17"/>
  <c r="BL498" i="17" s="1"/>
  <c r="AA498" i="17"/>
  <c r="BK498" i="17" s="1"/>
  <c r="AB498" i="17"/>
  <c r="AC498" i="17"/>
  <c r="AB494" i="17"/>
  <c r="AC494" i="17"/>
  <c r="AG494" i="17"/>
  <c r="AA494" i="17"/>
  <c r="BK494" i="17" s="1"/>
  <c r="AB473" i="17"/>
  <c r="AG458" i="17"/>
  <c r="BF458" i="17" s="1"/>
  <c r="V458" i="17"/>
  <c r="AC458" i="17"/>
  <c r="AG442" i="17"/>
  <c r="AB442" i="17"/>
  <c r="V439" i="17"/>
  <c r="Y439" i="17"/>
  <c r="AC439" i="17"/>
  <c r="AG436" i="17"/>
  <c r="BL436" i="17" s="1"/>
  <c r="V436" i="17"/>
  <c r="AB436" i="17"/>
  <c r="AC436" i="17"/>
  <c r="AB370" i="17"/>
  <c r="V735" i="17"/>
  <c r="V728" i="17"/>
  <c r="AB725" i="17"/>
  <c r="V690" i="17"/>
  <c r="AG679" i="17"/>
  <c r="BF679" i="17" s="1"/>
  <c r="AG675" i="17"/>
  <c r="BL675" i="17" s="1"/>
  <c r="AG670" i="17"/>
  <c r="AB665" i="17"/>
  <c r="AB660" i="17"/>
  <c r="Y658" i="17"/>
  <c r="AC654" i="17"/>
  <c r="AG646" i="17"/>
  <c r="BL646" i="17" s="1"/>
  <c r="AG641" i="17"/>
  <c r="BL641" i="17" s="1"/>
  <c r="AC637" i="17"/>
  <c r="AG635" i="17"/>
  <c r="BF635" i="17" s="1"/>
  <c r="V607" i="17"/>
  <c r="AG603" i="17"/>
  <c r="BF603" i="17" s="1"/>
  <c r="AG597" i="17"/>
  <c r="BF597" i="17" s="1"/>
  <c r="V592" i="17"/>
  <c r="AG579" i="17"/>
  <c r="BF579" i="17" s="1"/>
  <c r="AG556" i="17"/>
  <c r="BF556" i="17" s="1"/>
  <c r="AB556" i="17"/>
  <c r="AG554" i="17"/>
  <c r="V554" i="17"/>
  <c r="AG521" i="17"/>
  <c r="Y521" i="17"/>
  <c r="AB518" i="17"/>
  <c r="AG518" i="17"/>
  <c r="BF518" i="17" s="1"/>
  <c r="V518" i="17"/>
  <c r="AB515" i="17"/>
  <c r="AC482" i="17"/>
  <c r="AG454" i="17"/>
  <c r="BL454" i="17" s="1"/>
  <c r="Y454" i="17"/>
  <c r="V454" i="17"/>
  <c r="AB454" i="17"/>
  <c r="AC449" i="17"/>
  <c r="V449" i="17"/>
  <c r="AB424" i="17"/>
  <c r="AA424" i="17"/>
  <c r="BK424" i="17" s="1"/>
  <c r="AC424" i="17"/>
  <c r="AC291" i="17"/>
  <c r="AG291" i="17"/>
  <c r="V291" i="17"/>
  <c r="AB291" i="17"/>
  <c r="AC237" i="17"/>
  <c r="V237" i="17"/>
  <c r="AG196" i="17"/>
  <c r="AC196" i="17"/>
  <c r="AC163" i="17"/>
  <c r="AG163" i="17"/>
  <c r="AB100" i="17"/>
  <c r="AG100" i="17"/>
  <c r="V100" i="17"/>
  <c r="AC100" i="17"/>
  <c r="AB574" i="17"/>
  <c r="AG562" i="17"/>
  <c r="BF562" i="17" s="1"/>
  <c r="Y562" i="17"/>
  <c r="AC560" i="17"/>
  <c r="AB560" i="17"/>
  <c r="AG546" i="17"/>
  <c r="V546" i="17"/>
  <c r="AC544" i="17"/>
  <c r="AB544" i="17"/>
  <c r="AA500" i="17"/>
  <c r="BK500" i="17" s="1"/>
  <c r="AG500" i="17"/>
  <c r="AC487" i="17"/>
  <c r="AB487" i="17"/>
  <c r="AG473" i="17"/>
  <c r="V473" i="17"/>
  <c r="AC473" i="17"/>
  <c r="AB470" i="17"/>
  <c r="AG470" i="17"/>
  <c r="Y470" i="17"/>
  <c r="V470" i="17"/>
  <c r="AG441" i="17"/>
  <c r="Y441" i="17"/>
  <c r="AB441" i="17"/>
  <c r="AC441" i="17"/>
  <c r="AG438" i="17"/>
  <c r="BL438" i="17" s="1"/>
  <c r="V438" i="17"/>
  <c r="AB438" i="17"/>
  <c r="V362" i="17"/>
  <c r="AG362" i="17"/>
  <c r="AC362" i="17"/>
  <c r="AG344" i="17"/>
  <c r="BF344" i="17" s="1"/>
  <c r="AC344" i="17"/>
  <c r="AC240" i="17"/>
  <c r="AG240" i="17"/>
  <c r="BF240" i="17" s="1"/>
  <c r="V192" i="17"/>
  <c r="AB192" i="17"/>
  <c r="AB185" i="17"/>
  <c r="AG185" i="17"/>
  <c r="Y185" i="17"/>
  <c r="AC185" i="17"/>
  <c r="AC147" i="17"/>
  <c r="AG147" i="17"/>
  <c r="V707" i="17"/>
  <c r="V702" i="17"/>
  <c r="AB691" i="17"/>
  <c r="Y665" i="17"/>
  <c r="AB654" i="17"/>
  <c r="V637" i="17"/>
  <c r="V598" i="17"/>
  <c r="V574" i="17"/>
  <c r="AB536" i="17"/>
  <c r="AC514" i="17"/>
  <c r="AC480" i="17"/>
  <c r="V480" i="17"/>
  <c r="AA460" i="17"/>
  <c r="BK460" i="17" s="1"/>
  <c r="AB460" i="17"/>
  <c r="AB448" i="17"/>
  <c r="AG448" i="17"/>
  <c r="BL448" i="17" s="1"/>
  <c r="Y448" i="17"/>
  <c r="V448" i="17"/>
  <c r="AG429" i="17"/>
  <c r="AA429" i="17"/>
  <c r="BK429" i="17" s="1"/>
  <c r="AB429" i="17"/>
  <c r="AC429" i="17"/>
  <c r="Y377" i="17"/>
  <c r="AG377" i="17"/>
  <c r="AB377" i="17"/>
  <c r="AC377" i="17"/>
  <c r="AA301" i="17"/>
  <c r="BK301" i="17" s="1"/>
  <c r="V301" i="17"/>
  <c r="AC266" i="17"/>
  <c r="Y266" i="17"/>
  <c r="AC233" i="17"/>
  <c r="Y233" i="17"/>
  <c r="AC195" i="17"/>
  <c r="AG195" i="17"/>
  <c r="BF195" i="17" s="1"/>
  <c r="AC169" i="17"/>
  <c r="AG169" i="17"/>
  <c r="BF169" i="17" s="1"/>
  <c r="AG143" i="17"/>
  <c r="AC143" i="17"/>
  <c r="AB733" i="17"/>
  <c r="AG691" i="17"/>
  <c r="BF691" i="17" s="1"/>
  <c r="V685" i="17"/>
  <c r="V680" i="17"/>
  <c r="AC672" i="17"/>
  <c r="AC670" i="17"/>
  <c r="AC661" i="17"/>
  <c r="AB656" i="17"/>
  <c r="V654" i="17"/>
  <c r="V648" i="17"/>
  <c r="AC646" i="17"/>
  <c r="V645" i="17"/>
  <c r="AB643" i="17"/>
  <c r="AC641" i="17"/>
  <c r="AB640" i="17"/>
  <c r="Y637" i="17"/>
  <c r="V634" i="17"/>
  <c r="AB606" i="17"/>
  <c r="AA600" i="17"/>
  <c r="BK600" i="17" s="1"/>
  <c r="AG598" i="17"/>
  <c r="BF598" i="17" s="1"/>
  <c r="AB593" i="17"/>
  <c r="AB591" i="17"/>
  <c r="AG574" i="17"/>
  <c r="BL574" i="17" s="1"/>
  <c r="V572" i="17"/>
  <c r="AG572" i="17"/>
  <c r="BL572" i="17" s="1"/>
  <c r="AB558" i="17"/>
  <c r="AG558" i="17"/>
  <c r="BF558" i="17" s="1"/>
  <c r="AB555" i="17"/>
  <c r="AC555" i="17"/>
  <c r="AB550" i="17"/>
  <c r="AG550" i="17"/>
  <c r="AC537" i="17"/>
  <c r="AB531" i="17"/>
  <c r="AG482" i="17"/>
  <c r="Y482" i="17"/>
  <c r="AB482" i="17"/>
  <c r="AB474" i="17"/>
  <c r="AC347" i="17"/>
  <c r="AG347" i="17"/>
  <c r="BF347" i="17" s="1"/>
  <c r="V347" i="17"/>
  <c r="AC675" i="17"/>
  <c r="AB659" i="17"/>
  <c r="Y654" i="17"/>
  <c r="V643" i="17"/>
  <c r="AC536" i="17"/>
  <c r="V536" i="17"/>
  <c r="AG533" i="17"/>
  <c r="AA533" i="17"/>
  <c r="BK533" i="17" s="1"/>
  <c r="AC533" i="17"/>
  <c r="AC495" i="17"/>
  <c r="AA495" i="17"/>
  <c r="BK495" i="17" s="1"/>
  <c r="AC479" i="17"/>
  <c r="Y479" i="17"/>
  <c r="AB479" i="17"/>
  <c r="Y420" i="17"/>
  <c r="AB420" i="17"/>
  <c r="AC420" i="17"/>
  <c r="AG323" i="17"/>
  <c r="BF323" i="17" s="1"/>
  <c r="AA135" i="17"/>
  <c r="BK135" i="17" s="1"/>
  <c r="AB135" i="17"/>
  <c r="AC135" i="17"/>
  <c r="AG135" i="17"/>
  <c r="AG661" i="17"/>
  <c r="AG659" i="17"/>
  <c r="BF659" i="17" s="1"/>
  <c r="AG643" i="17"/>
  <c r="BL643" i="17" s="1"/>
  <c r="AG604" i="17"/>
  <c r="BF604" i="17" s="1"/>
  <c r="AC597" i="17"/>
  <c r="AG595" i="17"/>
  <c r="AG593" i="17"/>
  <c r="BF593" i="17" s="1"/>
  <c r="Y588" i="17"/>
  <c r="AG580" i="17"/>
  <c r="BF580" i="17" s="1"/>
  <c r="Y577" i="17"/>
  <c r="Y575" i="17"/>
  <c r="AC567" i="17"/>
  <c r="AB567" i="17"/>
  <c r="V557" i="17"/>
  <c r="AA557" i="17"/>
  <c r="BK557" i="17" s="1"/>
  <c r="AC557" i="17"/>
  <c r="AC546" i="17"/>
  <c r="AB537" i="17"/>
  <c r="AG514" i="17"/>
  <c r="BF514" i="17" s="1"/>
  <c r="AA514" i="17"/>
  <c r="BK514" i="17" s="1"/>
  <c r="AB514" i="17"/>
  <c r="AC503" i="17"/>
  <c r="AB503" i="17"/>
  <c r="Y476" i="17"/>
  <c r="AG476" i="17"/>
  <c r="BF476" i="17" s="1"/>
  <c r="AG474" i="17"/>
  <c r="BF474" i="17" s="1"/>
  <c r="V474" i="17"/>
  <c r="AG201" i="17"/>
  <c r="AC201" i="17"/>
  <c r="AG190" i="17"/>
  <c r="AC190" i="17"/>
  <c r="Y571" i="17"/>
  <c r="V571" i="17"/>
  <c r="AC556" i="17"/>
  <c r="AB554" i="17"/>
  <c r="AA549" i="17"/>
  <c r="BK549" i="17" s="1"/>
  <c r="AC549" i="17"/>
  <c r="V537" i="17"/>
  <c r="Y535" i="17"/>
  <c r="AA529" i="17"/>
  <c r="BK529" i="17" s="1"/>
  <c r="AB521" i="17"/>
  <c r="AC515" i="17"/>
  <c r="AA511" i="17"/>
  <c r="BK511" i="17" s="1"/>
  <c r="AB511" i="17"/>
  <c r="AB508" i="17"/>
  <c r="V498" i="17"/>
  <c r="V494" i="17"/>
  <c r="AC471" i="17"/>
  <c r="Y471" i="17"/>
  <c r="AC464" i="17"/>
  <c r="AG464" i="17"/>
  <c r="BF464" i="17" s="1"/>
  <c r="AA458" i="17"/>
  <c r="BK458" i="17" s="1"/>
  <c r="AC454" i="17"/>
  <c r="V442" i="17"/>
  <c r="AG439" i="17"/>
  <c r="BF439" i="17" s="1"/>
  <c r="AA436" i="17"/>
  <c r="BK436" i="17" s="1"/>
  <c r="V424" i="17"/>
  <c r="AG422" i="17"/>
  <c r="BF422" i="17" s="1"/>
  <c r="V422" i="17"/>
  <c r="AG328" i="17"/>
  <c r="BF328" i="17" s="1"/>
  <c r="AC328" i="17"/>
  <c r="AG319" i="17"/>
  <c r="BF319" i="17" s="1"/>
  <c r="AC319" i="17"/>
  <c r="AG315" i="17"/>
  <c r="BF315" i="17" s="1"/>
  <c r="AG244" i="17"/>
  <c r="BF244" i="17" s="1"/>
  <c r="AC244" i="17"/>
  <c r="AC231" i="17"/>
  <c r="Y231" i="17"/>
  <c r="AC225" i="17"/>
  <c r="AG225" i="17"/>
  <c r="BL225" i="17" s="1"/>
  <c r="Y164" i="17"/>
  <c r="AG164" i="17"/>
  <c r="BF164" i="17" s="1"/>
  <c r="V164" i="17"/>
  <c r="AC164" i="17"/>
  <c r="AG156" i="17"/>
  <c r="BL156" i="17" s="1"/>
  <c r="AC156" i="17"/>
  <c r="AG137" i="17"/>
  <c r="BL137" i="17" s="1"/>
  <c r="AC137" i="17"/>
  <c r="AB101" i="17"/>
  <c r="V101" i="17"/>
  <c r="AG101" i="17"/>
  <c r="AC93" i="17"/>
  <c r="AC91" i="17"/>
  <c r="V80" i="17"/>
  <c r="V77" i="17"/>
  <c r="AG75" i="17"/>
  <c r="AG46" i="17"/>
  <c r="AC42" i="17"/>
  <c r="AG40" i="17"/>
  <c r="BL40" i="17" s="1"/>
  <c r="AG22" i="17"/>
  <c r="AC18" i="17"/>
  <c r="BM12" i="17"/>
  <c r="AC4" i="17"/>
  <c r="V472" i="17"/>
  <c r="AB468" i="17"/>
  <c r="Y465" i="17"/>
  <c r="AB463" i="17"/>
  <c r="AC459" i="17"/>
  <c r="AB452" i="17"/>
  <c r="AB445" i="17"/>
  <c r="Y440" i="17"/>
  <c r="AC416" i="17"/>
  <c r="Y336" i="17"/>
  <c r="V326" i="17"/>
  <c r="AA320" i="17"/>
  <c r="BK320" i="17" s="1"/>
  <c r="AC314" i="17"/>
  <c r="Y276" i="17"/>
  <c r="AC258" i="17"/>
  <c r="Y243" i="17"/>
  <c r="V175" i="17"/>
  <c r="BM128" i="17"/>
  <c r="V91" i="17"/>
  <c r="BM42" i="17"/>
  <c r="BM18" i="17"/>
  <c r="AA561" i="17"/>
  <c r="BK561" i="17" s="1"/>
  <c r="AA545" i="17"/>
  <c r="BK545" i="17" s="1"/>
  <c r="Y538" i="17"/>
  <c r="AA526" i="17"/>
  <c r="BK526" i="17" s="1"/>
  <c r="Y522" i="17"/>
  <c r="AA513" i="17"/>
  <c r="BK513" i="17" s="1"/>
  <c r="AC491" i="17"/>
  <c r="AB484" i="17"/>
  <c r="Y481" i="17"/>
  <c r="AG472" i="17"/>
  <c r="BF472" i="17" s="1"/>
  <c r="AG468" i="17"/>
  <c r="BF468" i="17" s="1"/>
  <c r="Y463" i="17"/>
  <c r="AG452" i="17"/>
  <c r="AA445" i="17"/>
  <c r="BK445" i="17" s="1"/>
  <c r="AG440" i="17"/>
  <c r="BL440" i="17" s="1"/>
  <c r="AB376" i="17"/>
  <c r="AG369" i="17"/>
  <c r="BL369" i="17" s="1"/>
  <c r="AG350" i="17"/>
  <c r="AG336" i="17"/>
  <c r="BF336" i="17" s="1"/>
  <c r="V322" i="17"/>
  <c r="AG320" i="17"/>
  <c r="Y278" i="17"/>
  <c r="AG276" i="17"/>
  <c r="BL276" i="17" s="1"/>
  <c r="AG243" i="17"/>
  <c r="BF243" i="17" s="1"/>
  <c r="AG216" i="17"/>
  <c r="AG181" i="17"/>
  <c r="BF181" i="17" s="1"/>
  <c r="AG175" i="17"/>
  <c r="BF175" i="17" s="1"/>
  <c r="AG158" i="17"/>
  <c r="AC117" i="17"/>
  <c r="BM105" i="17"/>
  <c r="AC92" i="17"/>
  <c r="BM92" i="17" s="1"/>
  <c r="AG91" i="17"/>
  <c r="AC85" i="17"/>
  <c r="BM32" i="17"/>
  <c r="BM4" i="17"/>
  <c r="BM173" i="17"/>
  <c r="AC510" i="17"/>
  <c r="AC478" i="17"/>
  <c r="BM478" i="17" s="1"/>
  <c r="AC462" i="17"/>
  <c r="AC444" i="17"/>
  <c r="AC375" i="17"/>
  <c r="V92" i="17"/>
  <c r="AG85" i="17"/>
  <c r="AG81" i="17"/>
  <c r="AC75" i="17"/>
  <c r="AB73" i="17"/>
  <c r="AG71" i="17"/>
  <c r="AC13" i="17"/>
  <c r="AG10" i="17"/>
  <c r="BM47" i="17"/>
  <c r="AG43" i="17"/>
  <c r="AG38" i="17"/>
  <c r="AG19" i="17"/>
  <c r="AG6" i="17"/>
  <c r="AC534" i="17"/>
  <c r="V510" i="17"/>
  <c r="V478" i="17"/>
  <c r="AC447" i="17"/>
  <c r="AC440" i="17"/>
  <c r="AB375" i="17"/>
  <c r="AC361" i="17"/>
  <c r="AC348" i="17"/>
  <c r="V325" i="17"/>
  <c r="AC320" i="17"/>
  <c r="AC276" i="17"/>
  <c r="AB246" i="17"/>
  <c r="BM208" i="17"/>
  <c r="BM174" i="17"/>
  <c r="AC77" i="17"/>
  <c r="V75" i="17"/>
  <c r="AC72" i="17"/>
  <c r="BM72" i="17" s="1"/>
  <c r="AJ185" i="1"/>
  <c r="AK185" i="1" s="1"/>
  <c r="AJ97" i="1"/>
  <c r="AK97" i="1" s="1"/>
  <c r="AJ90" i="1"/>
  <c r="AK90" i="1" s="1"/>
  <c r="AJ60" i="1"/>
  <c r="AK60" i="1" s="1"/>
  <c r="AJ34" i="1"/>
  <c r="AK34" i="1" s="1"/>
  <c r="D30" i="5"/>
  <c r="E30" i="5" s="1"/>
  <c r="AJ1120" i="1"/>
  <c r="AK1120" i="1" s="1"/>
  <c r="AJ245" i="1"/>
  <c r="AK245" i="1" s="1"/>
  <c r="AJ1001" i="1"/>
  <c r="AK1001" i="1" s="1"/>
  <c r="AJ882" i="1"/>
  <c r="AK882" i="1" s="1"/>
  <c r="AJ880" i="1"/>
  <c r="AK880" i="1" s="1"/>
  <c r="AJ628" i="1"/>
  <c r="AK628" i="1" s="1"/>
  <c r="AJ214" i="1"/>
  <c r="AK214" i="1" s="1"/>
  <c r="AJ156" i="1"/>
  <c r="AK156" i="1" s="1"/>
  <c r="AJ150" i="1"/>
  <c r="AK150" i="1" s="1"/>
  <c r="AJ1223" i="1"/>
  <c r="AK1223" i="1" s="1"/>
  <c r="AJ580" i="1"/>
  <c r="AK580" i="1" s="1"/>
  <c r="AJ558" i="1"/>
  <c r="AK558" i="1" s="1"/>
  <c r="AJ53" i="1"/>
  <c r="AK53" i="1" s="1"/>
  <c r="AJ32" i="1"/>
  <c r="AK32" i="1" s="1"/>
  <c r="AJ364" i="1"/>
  <c r="AK364" i="1" s="1"/>
  <c r="AJ706" i="1"/>
  <c r="AK706" i="1" s="1"/>
  <c r="AJ113" i="1"/>
  <c r="AK113" i="1" s="1"/>
  <c r="AJ74" i="1"/>
  <c r="AK74" i="1" s="1"/>
  <c r="AJ189" i="1"/>
  <c r="AK189" i="1" s="1"/>
  <c r="AJ284" i="1"/>
  <c r="AK284" i="1" s="1"/>
  <c r="AJ972" i="1"/>
  <c r="AK972" i="1" s="1"/>
  <c r="AJ1094" i="1"/>
  <c r="AK1094" i="1" s="1"/>
  <c r="AJ876" i="8"/>
  <c r="AK876" i="8" s="1"/>
  <c r="AJ940" i="8"/>
  <c r="AK940" i="8" s="1"/>
  <c r="AJ1004" i="8"/>
  <c r="AK1004" i="8" s="1"/>
  <c r="AJ1132" i="8"/>
  <c r="AK1132" i="8" s="1"/>
  <c r="AT1318" i="8"/>
  <c r="AU1318" i="8"/>
  <c r="AO1318" i="8"/>
  <c r="AM1318" i="8"/>
  <c r="AS1318" i="8"/>
  <c r="AT1310" i="8"/>
  <c r="AU1310" i="8"/>
  <c r="AJ1310" i="8" s="1"/>
  <c r="AK1310" i="8" s="1"/>
  <c r="AO1310" i="8"/>
  <c r="AM1310" i="8"/>
  <c r="AS1310" i="8"/>
  <c r="AT1302" i="8"/>
  <c r="AM1302" i="8"/>
  <c r="AJ1302" i="8" s="1"/>
  <c r="AK1302" i="8" s="1"/>
  <c r="AS1302" i="8"/>
  <c r="AU1302" i="8"/>
  <c r="AO1302" i="8"/>
  <c r="AT1294" i="8"/>
  <c r="AU1294" i="8"/>
  <c r="AO1294" i="8"/>
  <c r="AM1294" i="8"/>
  <c r="AS1294" i="8"/>
  <c r="AT1286" i="8"/>
  <c r="AU1286" i="8"/>
  <c r="AO1286" i="8"/>
  <c r="AM1286" i="8"/>
  <c r="AS1286" i="8"/>
  <c r="AT1278" i="8"/>
  <c r="AU1278" i="8"/>
  <c r="AO1278" i="8"/>
  <c r="AM1278" i="8"/>
  <c r="AS1278" i="8"/>
  <c r="AT1270" i="8"/>
  <c r="AS1270" i="8"/>
  <c r="AU1270" i="8"/>
  <c r="AO1270" i="8"/>
  <c r="AM1270" i="8"/>
  <c r="AT1262" i="8"/>
  <c r="AU1262" i="8"/>
  <c r="AO1262" i="8"/>
  <c r="AM1262" i="8"/>
  <c r="AS1262" i="8"/>
  <c r="AT1254" i="8"/>
  <c r="AS1254" i="8"/>
  <c r="AU1254" i="8"/>
  <c r="AO1254" i="8"/>
  <c r="AM1254" i="8"/>
  <c r="AT1246" i="8"/>
  <c r="AS1246" i="8"/>
  <c r="AU1246" i="8"/>
  <c r="AO1246" i="8"/>
  <c r="AM1246" i="8"/>
  <c r="AJ1246" i="8" s="1"/>
  <c r="AK1246" i="8" s="1"/>
  <c r="AT1238" i="8"/>
  <c r="AS1238" i="8"/>
  <c r="AU1238" i="8"/>
  <c r="AO1238" i="8"/>
  <c r="AM1238" i="8"/>
  <c r="AT1230" i="8"/>
  <c r="AU1230" i="8"/>
  <c r="AO1230" i="8"/>
  <c r="AM1230" i="8"/>
  <c r="AS1230" i="8"/>
  <c r="AT1222" i="8"/>
  <c r="AM1222" i="8"/>
  <c r="AJ1222" i="8" s="1"/>
  <c r="AK1222" i="8" s="1"/>
  <c r="AU1222" i="8"/>
  <c r="AO1222" i="8"/>
  <c r="AS1222" i="8"/>
  <c r="AT1214" i="8"/>
  <c r="AU1214" i="8"/>
  <c r="AO1214" i="8"/>
  <c r="AM1214" i="8"/>
  <c r="AS1214" i="8"/>
  <c r="AT1206" i="8"/>
  <c r="AS1206" i="8"/>
  <c r="AU1206" i="8"/>
  <c r="AJ1206" i="8" s="1"/>
  <c r="AK1206" i="8" s="1"/>
  <c r="AO1206" i="8"/>
  <c r="AM1206" i="8"/>
  <c r="AT1198" i="8"/>
  <c r="AM1198" i="8"/>
  <c r="AS1198" i="8"/>
  <c r="AU1198" i="8"/>
  <c r="AO1198" i="8"/>
  <c r="AT1190" i="8"/>
  <c r="AU1190" i="8"/>
  <c r="AJ1190" i="8" s="1"/>
  <c r="AK1190" i="8" s="1"/>
  <c r="AO1190" i="8"/>
  <c r="AM1190" i="8"/>
  <c r="AS1190" i="8"/>
  <c r="AT1182" i="8"/>
  <c r="AU1182" i="8"/>
  <c r="AO1182" i="8"/>
  <c r="AM1182" i="8"/>
  <c r="AS1182" i="8"/>
  <c r="AT1174" i="8"/>
  <c r="AS1174" i="8"/>
  <c r="AU1174" i="8"/>
  <c r="AO1174" i="8"/>
  <c r="AM1174" i="8"/>
  <c r="AJ1174" i="8" s="1"/>
  <c r="AK1174" i="8" s="1"/>
  <c r="AT1166" i="8"/>
  <c r="AM1166" i="8"/>
  <c r="AJ1166" i="8" s="1"/>
  <c r="AK1166" i="8" s="1"/>
  <c r="AS1166" i="8"/>
  <c r="AU1166" i="8"/>
  <c r="AO1166" i="8"/>
  <c r="AT1158" i="8"/>
  <c r="AU1158" i="8"/>
  <c r="AO1158" i="8"/>
  <c r="AM1158" i="8"/>
  <c r="AS1158" i="8"/>
  <c r="AT1150" i="8"/>
  <c r="AU1150" i="8"/>
  <c r="AO1150" i="8"/>
  <c r="AM1150" i="8"/>
  <c r="AS1150" i="8"/>
  <c r="AT1142" i="8"/>
  <c r="AU1142" i="8"/>
  <c r="AO1142" i="8"/>
  <c r="AM1142" i="8"/>
  <c r="AS1142" i="8"/>
  <c r="AT1134" i="8"/>
  <c r="AM1134" i="8"/>
  <c r="AJ1134" i="8" s="1"/>
  <c r="AK1134" i="8" s="1"/>
  <c r="AU1134" i="8"/>
  <c r="AO1134" i="8"/>
  <c r="AS1134" i="8"/>
  <c r="AT1126" i="8"/>
  <c r="AU1126" i="8"/>
  <c r="AO1126" i="8"/>
  <c r="AS1126" i="8"/>
  <c r="AM1126" i="8"/>
  <c r="AT1118" i="8"/>
  <c r="AS1118" i="8"/>
  <c r="AU1118" i="8"/>
  <c r="AO1118" i="8"/>
  <c r="AT1110" i="8"/>
  <c r="AU1110" i="8"/>
  <c r="AO1110" i="8"/>
  <c r="AS1110" i="8"/>
  <c r="AM1110" i="8"/>
  <c r="AT1102" i="8"/>
  <c r="AU1102" i="8"/>
  <c r="AO1102" i="8"/>
  <c r="AM1102" i="8"/>
  <c r="AJ1102" i="8" s="1"/>
  <c r="AK1102" i="8" s="1"/>
  <c r="AS1102" i="8"/>
  <c r="AT1094" i="8"/>
  <c r="AU1094" i="8"/>
  <c r="AO1094" i="8"/>
  <c r="AM1094" i="8"/>
  <c r="AS1094" i="8"/>
  <c r="AT1086" i="8"/>
  <c r="AU1086" i="8"/>
  <c r="AO1086" i="8"/>
  <c r="AM1086" i="8"/>
  <c r="AS1086" i="8"/>
  <c r="AT1078" i="8"/>
  <c r="AS1078" i="8"/>
  <c r="AU1078" i="8"/>
  <c r="AO1078" i="8"/>
  <c r="AM1078" i="8"/>
  <c r="AJ1078" i="8" s="1"/>
  <c r="AK1078" i="8" s="1"/>
  <c r="AT1070" i="8"/>
  <c r="AM1070" i="8"/>
  <c r="AU1070" i="8"/>
  <c r="AO1070" i="8"/>
  <c r="AT1062" i="8"/>
  <c r="AU1062" i="8"/>
  <c r="AO1062" i="8"/>
  <c r="AM1062" i="8"/>
  <c r="AJ1062" i="8" s="1"/>
  <c r="AK1062" i="8" s="1"/>
  <c r="AS1062" i="8"/>
  <c r="AT1054" i="8"/>
  <c r="AU1054" i="8"/>
  <c r="AO1054" i="8"/>
  <c r="AM1054" i="8"/>
  <c r="AS1054" i="8"/>
  <c r="AT1046" i="8"/>
  <c r="AS1046" i="8"/>
  <c r="AM1046" i="8"/>
  <c r="AU1046" i="8"/>
  <c r="AO1046" i="8"/>
  <c r="AT1038" i="8"/>
  <c r="AU1038" i="8"/>
  <c r="AO1038" i="8"/>
  <c r="AM1038" i="8"/>
  <c r="AT1030" i="8"/>
  <c r="AM1030" i="8"/>
  <c r="AS1030" i="8"/>
  <c r="AT1022" i="8"/>
  <c r="AU1022" i="8"/>
  <c r="AO1022" i="8"/>
  <c r="AM1022" i="8"/>
  <c r="AT1014" i="8"/>
  <c r="AS1014" i="8"/>
  <c r="AM1014" i="8"/>
  <c r="AU1014" i="8"/>
  <c r="AO1014" i="8"/>
  <c r="AT1006" i="8"/>
  <c r="AJ1006" i="8" s="1"/>
  <c r="AK1006" i="8" s="1"/>
  <c r="AU1006" i="8"/>
  <c r="AO1006" i="8"/>
  <c r="AS1006" i="8"/>
  <c r="AT998" i="8"/>
  <c r="AU998" i="8"/>
  <c r="AO998" i="8"/>
  <c r="AS998" i="8"/>
  <c r="AM998" i="8"/>
  <c r="AT990" i="8"/>
  <c r="AM990" i="8"/>
  <c r="AU990" i="8"/>
  <c r="AO990" i="8"/>
  <c r="AT982" i="8"/>
  <c r="AU982" i="8"/>
  <c r="AJ982" i="8" s="1"/>
  <c r="AK982" i="8" s="1"/>
  <c r="AO982" i="8"/>
  <c r="AM982" i="8"/>
  <c r="AT974" i="8"/>
  <c r="AU974" i="8"/>
  <c r="AO974" i="8"/>
  <c r="AT966" i="8"/>
  <c r="AU966" i="8"/>
  <c r="AO966" i="8"/>
  <c r="AM966" i="8"/>
  <c r="AS966" i="8"/>
  <c r="AT958" i="8"/>
  <c r="AM958" i="8"/>
  <c r="AS958" i="8"/>
  <c r="AT950" i="8"/>
  <c r="AU950" i="8"/>
  <c r="AO950" i="8"/>
  <c r="AS950" i="8"/>
  <c r="AM950" i="8"/>
  <c r="AT942" i="8"/>
  <c r="AS942" i="8"/>
  <c r="AM942" i="8"/>
  <c r="AJ942" i="8" s="1"/>
  <c r="AK942" i="8" s="1"/>
  <c r="AU942" i="8"/>
  <c r="AO942" i="8"/>
  <c r="AT934" i="8"/>
  <c r="AM934" i="8"/>
  <c r="AS934" i="8"/>
  <c r="AT926" i="8"/>
  <c r="AM926" i="8"/>
  <c r="AS926" i="8"/>
  <c r="AT918" i="8"/>
  <c r="AU918" i="8"/>
  <c r="AO918" i="8"/>
  <c r="AM918" i="8"/>
  <c r="AS918" i="8"/>
  <c r="AT910" i="8"/>
  <c r="AM910" i="8"/>
  <c r="AS910" i="8"/>
  <c r="AU910" i="8"/>
  <c r="AJ910" i="8" s="1"/>
  <c r="AK910" i="8" s="1"/>
  <c r="AO910" i="8"/>
  <c r="AT902" i="8"/>
  <c r="AU902" i="8"/>
  <c r="AO902" i="8"/>
  <c r="AM902" i="8"/>
  <c r="AT894" i="8"/>
  <c r="AU894" i="8"/>
  <c r="AO894" i="8"/>
  <c r="AM894" i="8"/>
  <c r="AT886" i="8"/>
  <c r="AU886" i="8"/>
  <c r="AO886" i="8"/>
  <c r="AM886" i="8"/>
  <c r="AT878" i="8"/>
  <c r="AM878" i="8"/>
  <c r="AS878" i="8"/>
  <c r="AU878" i="8"/>
  <c r="AJ878" i="8" s="1"/>
  <c r="AK878" i="8" s="1"/>
  <c r="AO878" i="8"/>
  <c r="AT870" i="8"/>
  <c r="AU870" i="8"/>
  <c r="AO870" i="8"/>
  <c r="AM870" i="8"/>
  <c r="AT862" i="8"/>
  <c r="AU862" i="8"/>
  <c r="AO862" i="8"/>
  <c r="AM862" i="8"/>
  <c r="AT854" i="8"/>
  <c r="AU854" i="8"/>
  <c r="AO854" i="8"/>
  <c r="AM854" i="8"/>
  <c r="AS854" i="8"/>
  <c r="AT846" i="8"/>
  <c r="AU846" i="8"/>
  <c r="AO846" i="8"/>
  <c r="AM846" i="8"/>
  <c r="AT838" i="8"/>
  <c r="AU838" i="8"/>
  <c r="AJ838" i="8" s="1"/>
  <c r="AK838" i="8" s="1"/>
  <c r="AO838" i="8"/>
  <c r="AM838" i="8"/>
  <c r="AS838" i="8"/>
  <c r="AT830" i="8"/>
  <c r="AU830" i="8"/>
  <c r="AO830" i="8"/>
  <c r="AM830" i="8"/>
  <c r="AJ830" i="8" s="1"/>
  <c r="AK830" i="8" s="1"/>
  <c r="AT822" i="8"/>
  <c r="AM822" i="8"/>
  <c r="AJ822" i="8" s="1"/>
  <c r="AK822" i="8" s="1"/>
  <c r="AS822" i="8"/>
  <c r="AU822" i="8"/>
  <c r="AO822" i="8"/>
  <c r="AT814" i="8"/>
  <c r="AM814" i="8"/>
  <c r="AS814" i="8"/>
  <c r="AU814" i="8"/>
  <c r="AO814" i="8"/>
  <c r="AT806" i="8"/>
  <c r="AU806" i="8"/>
  <c r="AO806" i="8"/>
  <c r="AM806" i="8"/>
  <c r="AS806" i="8"/>
  <c r="AT798" i="8"/>
  <c r="AU798" i="8"/>
  <c r="AJ798" i="8" s="1"/>
  <c r="AK798" i="8" s="1"/>
  <c r="AO798" i="8"/>
  <c r="AM798" i="8"/>
  <c r="AS798" i="8"/>
  <c r="AT790" i="8"/>
  <c r="AU790" i="8"/>
  <c r="AO790" i="8"/>
  <c r="AM790" i="8"/>
  <c r="AJ790" i="8" s="1"/>
  <c r="AK790" i="8" s="1"/>
  <c r="AT782" i="8"/>
  <c r="AS782" i="8"/>
  <c r="AM782" i="8"/>
  <c r="AJ782" i="8" s="1"/>
  <c r="AK782" i="8" s="1"/>
  <c r="AT774" i="8"/>
  <c r="AU774" i="8"/>
  <c r="AO774" i="8"/>
  <c r="AS774" i="8"/>
  <c r="AM774" i="8"/>
  <c r="AJ774" i="8" s="1"/>
  <c r="AK774" i="8" s="1"/>
  <c r="AT766" i="8"/>
  <c r="AM766" i="8"/>
  <c r="AS766" i="8"/>
  <c r="AU766" i="8"/>
  <c r="AJ766" i="8" s="1"/>
  <c r="AK766" i="8" s="1"/>
  <c r="AO766" i="8"/>
  <c r="AT758" i="8"/>
  <c r="AU758" i="8"/>
  <c r="AO758" i="8"/>
  <c r="AS758" i="8"/>
  <c r="AT750" i="8"/>
  <c r="AS750" i="8"/>
  <c r="AM750" i="8"/>
  <c r="AT742" i="8"/>
  <c r="AU742" i="8"/>
  <c r="AO742" i="8"/>
  <c r="AM742" i="8"/>
  <c r="AJ742" i="8" s="1"/>
  <c r="AK742" i="8" s="1"/>
  <c r="AT734" i="8"/>
  <c r="AU734" i="8"/>
  <c r="AO734" i="8"/>
  <c r="AM734" i="8"/>
  <c r="AJ734" i="8" s="1"/>
  <c r="AK734" i="8" s="1"/>
  <c r="AS734" i="8"/>
  <c r="AT726" i="8"/>
  <c r="AS726" i="8"/>
  <c r="AT718" i="8"/>
  <c r="AJ718" i="8" s="1"/>
  <c r="AK718" i="8" s="1"/>
  <c r="AU718" i="8"/>
  <c r="AO718" i="8"/>
  <c r="AS718" i="8"/>
  <c r="AT710" i="8"/>
  <c r="AU710" i="8"/>
  <c r="AO710" i="8"/>
  <c r="AM710" i="8"/>
  <c r="AT702" i="8"/>
  <c r="AM702" i="8"/>
  <c r="AS702" i="8"/>
  <c r="AT694" i="8"/>
  <c r="AS694" i="8"/>
  <c r="AT686" i="8"/>
  <c r="AU686" i="8"/>
  <c r="AO686" i="8"/>
  <c r="AM686" i="8"/>
  <c r="AJ686" i="8" s="1"/>
  <c r="AK686" i="8" s="1"/>
  <c r="AT678" i="8"/>
  <c r="AM678" i="8"/>
  <c r="AJ678" i="8" s="1"/>
  <c r="AK678" i="8" s="1"/>
  <c r="AS678" i="8"/>
  <c r="AT670" i="8"/>
  <c r="AU670" i="8"/>
  <c r="AO670" i="8"/>
  <c r="AM670" i="8"/>
  <c r="AT662" i="8"/>
  <c r="AM662" i="8"/>
  <c r="AS662" i="8"/>
  <c r="AT654" i="8"/>
  <c r="AU654" i="8"/>
  <c r="AJ654" i="8" s="1"/>
  <c r="AK654" i="8" s="1"/>
  <c r="AO654" i="8"/>
  <c r="AS654" i="8"/>
  <c r="AT646" i="8"/>
  <c r="AS646" i="8"/>
  <c r="AM646" i="8"/>
  <c r="AT638" i="8"/>
  <c r="AU638" i="8"/>
  <c r="AO638" i="8"/>
  <c r="AS638" i="8"/>
  <c r="AT630" i="8"/>
  <c r="AU630" i="8"/>
  <c r="AO630" i="8"/>
  <c r="AM630" i="8"/>
  <c r="AT622" i="8"/>
  <c r="AM622" i="8"/>
  <c r="AS622" i="8"/>
  <c r="AT614" i="8"/>
  <c r="AU614" i="8"/>
  <c r="AJ614" i="8" s="1"/>
  <c r="AK614" i="8" s="1"/>
  <c r="AO614" i="8"/>
  <c r="AM614" i="8"/>
  <c r="AS614" i="8"/>
  <c r="AT606" i="8"/>
  <c r="AU606" i="8"/>
  <c r="AO606" i="8"/>
  <c r="AM606" i="8"/>
  <c r="AT598" i="8"/>
  <c r="AU598" i="8"/>
  <c r="AO598" i="8"/>
  <c r="AM598" i="8"/>
  <c r="AS598" i="8"/>
  <c r="AT590" i="8"/>
  <c r="AM590" i="8"/>
  <c r="AS590" i="8"/>
  <c r="AU590" i="8"/>
  <c r="AO590" i="8"/>
  <c r="AT582" i="8"/>
  <c r="AU582" i="8"/>
  <c r="AO582" i="8"/>
  <c r="AS582" i="8"/>
  <c r="AT574" i="8"/>
  <c r="AJ574" i="8" s="1"/>
  <c r="AK574" i="8" s="1"/>
  <c r="AS574" i="8"/>
  <c r="AT566" i="8"/>
  <c r="AM566" i="8"/>
  <c r="AJ566" i="8" s="1"/>
  <c r="AK566" i="8" s="1"/>
  <c r="AS566" i="8"/>
  <c r="AT558" i="8"/>
  <c r="AU558" i="8"/>
  <c r="AO558" i="8"/>
  <c r="AM558" i="8"/>
  <c r="AJ558" i="8" s="1"/>
  <c r="AK558" i="8" s="1"/>
  <c r="AT550" i="8"/>
  <c r="AM550" i="8"/>
  <c r="AS550" i="8"/>
  <c r="AU550" i="8"/>
  <c r="AJ550" i="8" s="1"/>
  <c r="AK550" i="8" s="1"/>
  <c r="AO550" i="8"/>
  <c r="AT542" i="8"/>
  <c r="AU542" i="8"/>
  <c r="AO542" i="8"/>
  <c r="AM542" i="8"/>
  <c r="AT534" i="8"/>
  <c r="AM534" i="8"/>
  <c r="AJ534" i="8" s="1"/>
  <c r="AK534" i="8" s="1"/>
  <c r="AU534" i="8"/>
  <c r="AO534" i="8"/>
  <c r="AT526" i="8"/>
  <c r="AM526" i="8"/>
  <c r="AJ526" i="8" s="1"/>
  <c r="AK526" i="8" s="1"/>
  <c r="AS526" i="8"/>
  <c r="AU526" i="8"/>
  <c r="AO526" i="8"/>
  <c r="AT518" i="8"/>
  <c r="AU518" i="8"/>
  <c r="AO518" i="8"/>
  <c r="AM518" i="8"/>
  <c r="AS518" i="8"/>
  <c r="AT510" i="8"/>
  <c r="AU510" i="8"/>
  <c r="AJ510" i="8" s="1"/>
  <c r="AK510" i="8" s="1"/>
  <c r="AO510" i="8"/>
  <c r="AM510" i="8"/>
  <c r="AS510" i="8"/>
  <c r="AT502" i="8"/>
  <c r="AM502" i="8"/>
  <c r="AU502" i="8"/>
  <c r="AO502" i="8"/>
  <c r="AT494" i="8"/>
  <c r="AU494" i="8"/>
  <c r="AO494" i="8"/>
  <c r="AM494" i="8"/>
  <c r="AJ494" i="8" s="1"/>
  <c r="AK494" i="8" s="1"/>
  <c r="AS494" i="8"/>
  <c r="AT486" i="8"/>
  <c r="AU486" i="8"/>
  <c r="AO486" i="8"/>
  <c r="AS486" i="8"/>
  <c r="AT478" i="8"/>
  <c r="AM478" i="8"/>
  <c r="AJ478" i="8" s="1"/>
  <c r="AK478" i="8" s="1"/>
  <c r="AU478" i="8"/>
  <c r="AO478" i="8"/>
  <c r="AS478" i="8"/>
  <c r="AT470" i="8"/>
  <c r="AS470" i="8"/>
  <c r="AM470" i="8"/>
  <c r="AT462" i="8"/>
  <c r="AM462" i="8"/>
  <c r="AJ462" i="8" s="1"/>
  <c r="AK462" i="8" s="1"/>
  <c r="AS462" i="8"/>
  <c r="AT454" i="8"/>
  <c r="AU454" i="8"/>
  <c r="AO454" i="8"/>
  <c r="AM454" i="8"/>
  <c r="AJ454" i="8" s="1"/>
  <c r="AK454" i="8" s="1"/>
  <c r="AT446" i="8"/>
  <c r="AS446" i="8"/>
  <c r="AM446" i="8"/>
  <c r="AJ446" i="8" s="1"/>
  <c r="AK446" i="8" s="1"/>
  <c r="AU446" i="8"/>
  <c r="AT438" i="8"/>
  <c r="AU438" i="8"/>
  <c r="AO438" i="8"/>
  <c r="AJ438" i="8" s="1"/>
  <c r="AK438" i="8" s="1"/>
  <c r="AS438" i="8"/>
  <c r="AM238" i="8"/>
  <c r="AO238" i="8"/>
  <c r="AS238" i="8"/>
  <c r="AT238" i="8"/>
  <c r="AJ726" i="8"/>
  <c r="AK726" i="8" s="1"/>
  <c r="AJ1118" i="8"/>
  <c r="AK1118" i="8" s="1"/>
  <c r="AJ974" i="8"/>
  <c r="AK974" i="8" s="1"/>
  <c r="AJ758" i="8"/>
  <c r="AK758" i="8" s="1"/>
  <c r="AJ582" i="8"/>
  <c r="AK582" i="8" s="1"/>
  <c r="AJ638" i="8"/>
  <c r="AK638" i="8" s="1"/>
  <c r="AJ812" i="8"/>
  <c r="AK812" i="8" s="1"/>
  <c r="AJ1260" i="8"/>
  <c r="AK1260" i="8" s="1"/>
  <c r="AJ1324" i="8"/>
  <c r="AK1324" i="8" s="1"/>
  <c r="AJ1068" i="8"/>
  <c r="AK1068" i="8" s="1"/>
  <c r="AJ1196" i="8"/>
  <c r="AK1196" i="8" s="1"/>
  <c r="AJ772" i="8"/>
  <c r="AK772" i="8" s="1"/>
  <c r="BF805" i="17"/>
  <c r="BK518" i="17"/>
  <c r="BL518" i="17"/>
  <c r="BB432" i="17"/>
  <c r="BD432" i="17" s="1"/>
  <c r="BC432" i="17"/>
  <c r="BB325" i="17"/>
  <c r="BD325" i="17" s="1"/>
  <c r="BC325" i="17"/>
  <c r="BB291" i="17"/>
  <c r="BD291" i="17" s="1"/>
  <c r="BC291" i="17"/>
  <c r="BB206" i="17"/>
  <c r="BD206" i="17" s="1"/>
  <c r="BC206" i="17"/>
  <c r="BB170" i="17"/>
  <c r="BD170" i="17" s="1"/>
  <c r="BC170" i="17"/>
  <c r="BK891" i="17"/>
  <c r="BH880" i="17"/>
  <c r="BH854" i="17"/>
  <c r="BF752" i="17"/>
  <c r="BH750" i="17"/>
  <c r="BA750" i="17" s="1"/>
  <c r="BH731" i="17"/>
  <c r="BH680" i="17"/>
  <c r="BF675" i="17"/>
  <c r="BH643" i="17"/>
  <c r="BH639" i="17"/>
  <c r="BH452" i="17"/>
  <c r="BF258" i="17"/>
  <c r="BA258" i="17" s="1"/>
  <c r="BL258" i="17"/>
  <c r="BH245" i="17"/>
  <c r="BF1011" i="17"/>
  <c r="BH940" i="17"/>
  <c r="BH930" i="17"/>
  <c r="BH862" i="17"/>
  <c r="BH855" i="17"/>
  <c r="BH839" i="17"/>
  <c r="BH811" i="17"/>
  <c r="BL784" i="17"/>
  <c r="BH782" i="17"/>
  <c r="BH778" i="17"/>
  <c r="BH774" i="17"/>
  <c r="BH770" i="17"/>
  <c r="BH765" i="17"/>
  <c r="BL762" i="17"/>
  <c r="BH739" i="17"/>
  <c r="BF731" i="17"/>
  <c r="BH719" i="17"/>
  <c r="BK661" i="17"/>
  <c r="BH1016" i="17"/>
  <c r="BA1016" i="17" s="1"/>
  <c r="BB1016" i="17" s="1"/>
  <c r="BD1016" i="17" s="1"/>
  <c r="BH967" i="17"/>
  <c r="BH955" i="17"/>
  <c r="BH932" i="17"/>
  <c r="BL896" i="17"/>
  <c r="BH869" i="17"/>
  <c r="BF818" i="17"/>
  <c r="BK811" i="17"/>
  <c r="BL811" i="17"/>
  <c r="BL808" i="17"/>
  <c r="BH806" i="17"/>
  <c r="BH791" i="17"/>
  <c r="BH781" i="17"/>
  <c r="BH779" i="17"/>
  <c r="BH777" i="17"/>
  <c r="BH775" i="17"/>
  <c r="BH773" i="17"/>
  <c r="BH771" i="17"/>
  <c r="BH769" i="17"/>
  <c r="BH754" i="17"/>
  <c r="BH723" i="17"/>
  <c r="BK682" i="17"/>
  <c r="BH671" i="17"/>
  <c r="BH612" i="17"/>
  <c r="BH486" i="17"/>
  <c r="BH159" i="17"/>
  <c r="BH113" i="17"/>
  <c r="BH95" i="17"/>
  <c r="BK958" i="17"/>
  <c r="BL958" i="17"/>
  <c r="BH987" i="17"/>
  <c r="BF958" i="17"/>
  <c r="BH952" i="17"/>
  <c r="BH929" i="17"/>
  <c r="BH909" i="17"/>
  <c r="BH878" i="17"/>
  <c r="BL877" i="17"/>
  <c r="BA877" i="17" s="1"/>
  <c r="BH850" i="17"/>
  <c r="BL843" i="17"/>
  <c r="BH827" i="17"/>
  <c r="BA814" i="17"/>
  <c r="BH805" i="17"/>
  <c r="BA782" i="17"/>
  <c r="BA774" i="17"/>
  <c r="BH763" i="17"/>
  <c r="BH707" i="17"/>
  <c r="BH544" i="17"/>
  <c r="BH249" i="17"/>
  <c r="BA944" i="17"/>
  <c r="BI935" i="17"/>
  <c r="BN935" i="17"/>
  <c r="BH1013" i="17"/>
  <c r="BK1011" i="17"/>
  <c r="BH1002" i="17"/>
  <c r="BH995" i="17"/>
  <c r="BH915" i="17"/>
  <c r="BH893" i="17"/>
  <c r="BH867" i="17"/>
  <c r="BB795" i="17"/>
  <c r="BD795" i="17" s="1"/>
  <c r="BC795" i="17"/>
  <c r="BH783" i="17"/>
  <c r="BH758" i="17"/>
  <c r="BH748" i="17"/>
  <c r="BH744" i="17"/>
  <c r="BH740" i="17"/>
  <c r="BL734" i="17"/>
  <c r="BH729" i="17"/>
  <c r="BH717" i="17"/>
  <c r="BH676" i="17"/>
  <c r="BH661" i="17"/>
  <c r="BH581" i="17"/>
  <c r="BH145" i="17"/>
  <c r="BF909" i="17"/>
  <c r="BA901" i="17"/>
  <c r="BH1004" i="17"/>
  <c r="BH996" i="17"/>
  <c r="BH990" i="17"/>
  <c r="BH982" i="17"/>
  <c r="BH972" i="17"/>
  <c r="BH948" i="17"/>
  <c r="BH926" i="17"/>
  <c r="BH897" i="17"/>
  <c r="BH832" i="17"/>
  <c r="BF740" i="17"/>
  <c r="BH604" i="17"/>
  <c r="BH474" i="17"/>
  <c r="BF989" i="17"/>
  <c r="BH986" i="17"/>
  <c r="BH980" i="17"/>
  <c r="BH917" i="17"/>
  <c r="BH895" i="17"/>
  <c r="BK894" i="17"/>
  <c r="BH874" i="17"/>
  <c r="BH857" i="17"/>
  <c r="BH842" i="17"/>
  <c r="BH823" i="17"/>
  <c r="BF811" i="17"/>
  <c r="BF784" i="17"/>
  <c r="BH767" i="17"/>
  <c r="BH751" i="17"/>
  <c r="BH732" i="17"/>
  <c r="BH726" i="17"/>
  <c r="BK332" i="17"/>
  <c r="BH165" i="17"/>
  <c r="BH151" i="17"/>
  <c r="BH104" i="17"/>
  <c r="BA966" i="17"/>
  <c r="BH599" i="17"/>
  <c r="BH493" i="17"/>
  <c r="BH77" i="17"/>
  <c r="BL1016" i="17"/>
  <c r="BA683" i="17"/>
  <c r="BH730" i="17"/>
  <c r="BH722" i="17"/>
  <c r="BH685" i="17"/>
  <c r="BH674" i="17"/>
  <c r="BH672" i="17"/>
  <c r="BH669" i="17"/>
  <c r="BF661" i="17"/>
  <c r="BH567" i="17"/>
  <c r="BH536" i="17"/>
  <c r="BH514" i="17"/>
  <c r="BH403" i="17"/>
  <c r="BH382" i="17"/>
  <c r="BH306" i="17"/>
  <c r="BH300" i="17"/>
  <c r="BH240" i="17"/>
  <c r="BH223" i="17"/>
  <c r="BL201" i="17"/>
  <c r="BH157" i="17"/>
  <c r="BH148" i="17"/>
  <c r="BH146" i="17"/>
  <c r="BH133" i="17"/>
  <c r="BH130" i="17"/>
  <c r="BH125" i="17"/>
  <c r="BI1003" i="17"/>
  <c r="BN1003" i="17"/>
  <c r="BA989" i="17"/>
  <c r="BA979" i="17"/>
  <c r="BA939" i="17"/>
  <c r="BB939" i="17" s="1"/>
  <c r="BD939" i="17" s="1"/>
  <c r="BA931" i="17"/>
  <c r="BA923" i="17"/>
  <c r="BB923" i="17" s="1"/>
  <c r="BD923" i="17" s="1"/>
  <c r="BA870" i="17"/>
  <c r="BF843" i="17"/>
  <c r="BH670" i="17"/>
  <c r="BH668" i="17"/>
  <c r="BH609" i="17"/>
  <c r="BH596" i="17"/>
  <c r="BH564" i="17"/>
  <c r="BH538" i="17"/>
  <c r="BH530" i="17"/>
  <c r="BH503" i="17"/>
  <c r="BH501" i="17"/>
  <c r="BH483" i="17"/>
  <c r="BH475" i="17"/>
  <c r="BH463" i="17"/>
  <c r="BH333" i="17"/>
  <c r="BH324" i="17"/>
  <c r="BH272" i="17"/>
  <c r="BH262" i="17"/>
  <c r="BA262" i="17" s="1"/>
  <c r="BH210" i="17"/>
  <c r="BH200" i="17"/>
  <c r="BH180" i="17"/>
  <c r="BH173" i="17"/>
  <c r="BH160" i="17"/>
  <c r="BH153" i="17"/>
  <c r="BH141" i="17"/>
  <c r="BH105" i="17"/>
  <c r="BH96" i="17"/>
  <c r="BN995" i="17"/>
  <c r="BL995" i="17"/>
  <c r="BA984" i="17"/>
  <c r="BA976" i="17"/>
  <c r="BA879" i="17"/>
  <c r="BN878" i="17"/>
  <c r="BI878" i="17"/>
  <c r="BA873" i="17"/>
  <c r="BF819" i="17"/>
  <c r="BH725" i="17"/>
  <c r="BH696" i="17"/>
  <c r="BH691" i="17"/>
  <c r="BH646" i="17"/>
  <c r="BH635" i="17"/>
  <c r="BH631" i="17"/>
  <c r="BH627" i="17"/>
  <c r="BH534" i="17"/>
  <c r="BL465" i="17"/>
  <c r="BH375" i="17"/>
  <c r="BH320" i="17"/>
  <c r="BH287" i="17"/>
  <c r="BH217" i="17"/>
  <c r="BH175" i="17"/>
  <c r="BH111" i="17"/>
  <c r="BH87" i="17"/>
  <c r="BH12" i="17"/>
  <c r="BA990" i="17"/>
  <c r="BA982" i="17"/>
  <c r="BF962" i="17"/>
  <c r="BA691" i="17"/>
  <c r="BH682" i="17"/>
  <c r="BH666" i="17"/>
  <c r="BH664" i="17"/>
  <c r="BH657" i="17"/>
  <c r="BH649" i="17"/>
  <c r="BH626" i="17"/>
  <c r="BH595" i="17"/>
  <c r="BH589" i="17"/>
  <c r="BH524" i="17"/>
  <c r="BH519" i="17"/>
  <c r="BH499" i="17"/>
  <c r="BH469" i="17"/>
  <c r="BH460" i="17"/>
  <c r="BH444" i="17"/>
  <c r="BH388" i="17"/>
  <c r="BH384" i="17"/>
  <c r="BF369" i="17"/>
  <c r="BA369" i="17" s="1"/>
  <c r="BH367" i="17"/>
  <c r="BL313" i="17"/>
  <c r="BA313" i="17" s="1"/>
  <c r="BH251" i="17"/>
  <c r="BH235" i="17"/>
  <c r="BH225" i="17"/>
  <c r="BH191" i="17"/>
  <c r="BH129" i="17"/>
  <c r="BH83" i="17"/>
  <c r="BF1010" i="17"/>
  <c r="BL979" i="17"/>
  <c r="BA971" i="17"/>
  <c r="BA766" i="17"/>
  <c r="BH458" i="17"/>
  <c r="BH359" i="17"/>
  <c r="BH323" i="17"/>
  <c r="BH298" i="17"/>
  <c r="BH291" i="17"/>
  <c r="BH276" i="17"/>
  <c r="BH264" i="17"/>
  <c r="BH257" i="17"/>
  <c r="BH187" i="17"/>
  <c r="BH136" i="17"/>
  <c r="BH117" i="17"/>
  <c r="BF550" i="17"/>
  <c r="BA550" i="17" s="1"/>
  <c r="BF716" i="17"/>
  <c r="BH705" i="17"/>
  <c r="BL704" i="17"/>
  <c r="BH698" i="17"/>
  <c r="BH693" i="17"/>
  <c r="BH647" i="17"/>
  <c r="BH623" i="17"/>
  <c r="BH597" i="17"/>
  <c r="BA597" i="17" s="1"/>
  <c r="BH556" i="17"/>
  <c r="BH427" i="17"/>
  <c r="BH415" i="17"/>
  <c r="BH385" i="17"/>
  <c r="BH365" i="17"/>
  <c r="BH244" i="17"/>
  <c r="BH230" i="17"/>
  <c r="BH211" i="17"/>
  <c r="BH171" i="17"/>
  <c r="BH993" i="17"/>
  <c r="BA838" i="17"/>
  <c r="BH834" i="17"/>
  <c r="BH76" i="17"/>
  <c r="BH40" i="17"/>
  <c r="BH16" i="17"/>
  <c r="BA1003" i="17"/>
  <c r="BA995" i="17"/>
  <c r="BN986" i="17"/>
  <c r="BA986" i="17" s="1"/>
  <c r="BB986" i="17" s="1"/>
  <c r="BD986" i="17" s="1"/>
  <c r="BH960" i="17"/>
  <c r="BA957" i="17"/>
  <c r="BA941" i="17"/>
  <c r="BA907" i="17"/>
  <c r="BA872" i="17"/>
  <c r="BA845" i="17"/>
  <c r="BN841" i="17"/>
  <c r="BA841" i="17" s="1"/>
  <c r="BA712" i="17"/>
  <c r="BA629" i="17"/>
  <c r="BF561" i="17"/>
  <c r="BA559" i="17"/>
  <c r="BA532" i="17"/>
  <c r="BH68" i="17"/>
  <c r="BH31" i="17"/>
  <c r="BA1008" i="17"/>
  <c r="BA987" i="17"/>
  <c r="BA926" i="17"/>
  <c r="BA925" i="17"/>
  <c r="BF892" i="17"/>
  <c r="BF877" i="17"/>
  <c r="BA792" i="17"/>
  <c r="BA700" i="17"/>
  <c r="BF662" i="17"/>
  <c r="BA638" i="17"/>
  <c r="BH79" i="17"/>
  <c r="BH78" i="17"/>
  <c r="BH72" i="17"/>
  <c r="BH60" i="17"/>
  <c r="BA992" i="17"/>
  <c r="BB992" i="17" s="1"/>
  <c r="BD992" i="17" s="1"/>
  <c r="BN968" i="17"/>
  <c r="BA936" i="17"/>
  <c r="BA920" i="17"/>
  <c r="BI880" i="17"/>
  <c r="BN880" i="17"/>
  <c r="BA710" i="17"/>
  <c r="BA702" i="17"/>
  <c r="BA624" i="17"/>
  <c r="BA609" i="17"/>
  <c r="BB609" i="17" s="1"/>
  <c r="BD609" i="17" s="1"/>
  <c r="BF582" i="17"/>
  <c r="BA505" i="17"/>
  <c r="BF498" i="17"/>
  <c r="BA498" i="17" s="1"/>
  <c r="BH62" i="17"/>
  <c r="BH57" i="17"/>
  <c r="BH32" i="17"/>
  <c r="BH26" i="17"/>
  <c r="BA1005" i="17"/>
  <c r="BA1000" i="17"/>
  <c r="BA949" i="17"/>
  <c r="BB949" i="17" s="1"/>
  <c r="BD949" i="17" s="1"/>
  <c r="BA917" i="17"/>
  <c r="BF894" i="17"/>
  <c r="BA758" i="17"/>
  <c r="BA742" i="17"/>
  <c r="BA614" i="17"/>
  <c r="BF545" i="17"/>
  <c r="BA545" i="17" s="1"/>
  <c r="BH64" i="17"/>
  <c r="BH61" i="17"/>
  <c r="BA968" i="17"/>
  <c r="BA960" i="17"/>
  <c r="BF923" i="17"/>
  <c r="BF899" i="17"/>
  <c r="BF891" i="17"/>
  <c r="BN887" i="17"/>
  <c r="BI887" i="17"/>
  <c r="BA846" i="17"/>
  <c r="BF798" i="17"/>
  <c r="BA790" i="17"/>
  <c r="BF699" i="17"/>
  <c r="BA659" i="17"/>
  <c r="BB659" i="17" s="1"/>
  <c r="BD659" i="17" s="1"/>
  <c r="BH605" i="17"/>
  <c r="BA584" i="17"/>
  <c r="BA741" i="17"/>
  <c r="BF704" i="17"/>
  <c r="BA668" i="17"/>
  <c r="BF617" i="17"/>
  <c r="BF490" i="17"/>
  <c r="BA468" i="17"/>
  <c r="BH66" i="17"/>
  <c r="BH15" i="17"/>
  <c r="BI1009" i="17"/>
  <c r="BA1002" i="17"/>
  <c r="BA942" i="17"/>
  <c r="BA934" i="17"/>
  <c r="BA933" i="17"/>
  <c r="BN905" i="17"/>
  <c r="BI905" i="17"/>
  <c r="BF896" i="17"/>
  <c r="BA888" i="17"/>
  <c r="BH884" i="17"/>
  <c r="BA883" i="17"/>
  <c r="BA864" i="17"/>
  <c r="BA843" i="17"/>
  <c r="BA798" i="17"/>
  <c r="BA760" i="17"/>
  <c r="BA718" i="17"/>
  <c r="BA696" i="17"/>
  <c r="BB696" i="17" s="1"/>
  <c r="BD696" i="17" s="1"/>
  <c r="BA649" i="17"/>
  <c r="BN593" i="17"/>
  <c r="BL593" i="17"/>
  <c r="BA564" i="17"/>
  <c r="BH563" i="17"/>
  <c r="BN542" i="17"/>
  <c r="BA542" i="17" s="1"/>
  <c r="BL542" i="17"/>
  <c r="BA880" i="17"/>
  <c r="BB880" i="17" s="1"/>
  <c r="BD880" i="17" s="1"/>
  <c r="BA878" i="17"/>
  <c r="BA849" i="17"/>
  <c r="BA833" i="17"/>
  <c r="BA789" i="17"/>
  <c r="BA776" i="17"/>
  <c r="BL712" i="17"/>
  <c r="BI649" i="17"/>
  <c r="BA646" i="17"/>
  <c r="BA640" i="17"/>
  <c r="BB640" i="17" s="1"/>
  <c r="BD640" i="17" s="1"/>
  <c r="BH611" i="17"/>
  <c r="BH579" i="17"/>
  <c r="BA579" i="17" s="1"/>
  <c r="BA558" i="17"/>
  <c r="BA528" i="17"/>
  <c r="BA517" i="17"/>
  <c r="BH502" i="17"/>
  <c r="BF305" i="17"/>
  <c r="BF272" i="17"/>
  <c r="BF228" i="17"/>
  <c r="BA909" i="17"/>
  <c r="BA865" i="17"/>
  <c r="BN800" i="17"/>
  <c r="BA800" i="17" s="1"/>
  <c r="BA728" i="17"/>
  <c r="BA724" i="17"/>
  <c r="BA707" i="17"/>
  <c r="BB707" i="17" s="1"/>
  <c r="BD707" i="17" s="1"/>
  <c r="BA699" i="17"/>
  <c r="BA622" i="17"/>
  <c r="BA621" i="17"/>
  <c r="BN592" i="17"/>
  <c r="BA592" i="17" s="1"/>
  <c r="BA561" i="17"/>
  <c r="BL556" i="17"/>
  <c r="BA489" i="17"/>
  <c r="BA425" i="17"/>
  <c r="BA323" i="17"/>
  <c r="BA319" i="17"/>
  <c r="BF274" i="17"/>
  <c r="BA228" i="17"/>
  <c r="BA175" i="17"/>
  <c r="BA915" i="17"/>
  <c r="BA891" i="17"/>
  <c r="BH886" i="17"/>
  <c r="BA871" i="17"/>
  <c r="BA859" i="17"/>
  <c r="BA835" i="17"/>
  <c r="BA749" i="17"/>
  <c r="BA746" i="17"/>
  <c r="BA720" i="17"/>
  <c r="BA681" i="17"/>
  <c r="BA667" i="17"/>
  <c r="BH607" i="17"/>
  <c r="BA582" i="17"/>
  <c r="BA556" i="17"/>
  <c r="BI555" i="17"/>
  <c r="BN514" i="17"/>
  <c r="BA514" i="17" s="1"/>
  <c r="BA486" i="17"/>
  <c r="BA478" i="17"/>
  <c r="BF382" i="17"/>
  <c r="BF362" i="17"/>
  <c r="BF204" i="17"/>
  <c r="BF137" i="17"/>
  <c r="BA899" i="17"/>
  <c r="BB899" i="17" s="1"/>
  <c r="BD899" i="17" s="1"/>
  <c r="BA857" i="17"/>
  <c r="BA811" i="17"/>
  <c r="BA673" i="17"/>
  <c r="BA662" i="17"/>
  <c r="BA570" i="17"/>
  <c r="BL502" i="17"/>
  <c r="BA502" i="17" s="1"/>
  <c r="BI495" i="17"/>
  <c r="BA474" i="17"/>
  <c r="BF273" i="17"/>
  <c r="BA904" i="17"/>
  <c r="BA867" i="17"/>
  <c r="BA840" i="17"/>
  <c r="BH819" i="17"/>
  <c r="BA808" i="17"/>
  <c r="BA803" i="17"/>
  <c r="BA771" i="17"/>
  <c r="BA738" i="17"/>
  <c r="BB738" i="17" s="1"/>
  <c r="BD738" i="17" s="1"/>
  <c r="BA725" i="17"/>
  <c r="BA723" i="17"/>
  <c r="BB723" i="17" s="1"/>
  <c r="BD723" i="17" s="1"/>
  <c r="BA633" i="17"/>
  <c r="BH617" i="17"/>
  <c r="BH608" i="17"/>
  <c r="BH584" i="17"/>
  <c r="BH578" i="17"/>
  <c r="BA554" i="17"/>
  <c r="BA530" i="17"/>
  <c r="BA497" i="17"/>
  <c r="BA492" i="17"/>
  <c r="BA484" i="17"/>
  <c r="BA473" i="17"/>
  <c r="BA466" i="17"/>
  <c r="BF435" i="17"/>
  <c r="BA684" i="17"/>
  <c r="BH678" i="17"/>
  <c r="BA648" i="17"/>
  <c r="BH616" i="17"/>
  <c r="BN615" i="17"/>
  <c r="BA603" i="17"/>
  <c r="BN601" i="17"/>
  <c r="BA593" i="17"/>
  <c r="BH582" i="17"/>
  <c r="BA569" i="17"/>
  <c r="BA566" i="17"/>
  <c r="BA524" i="17"/>
  <c r="BA510" i="17"/>
  <c r="BN500" i="17"/>
  <c r="BA259" i="17"/>
  <c r="BF201" i="17"/>
  <c r="BA902" i="17"/>
  <c r="BA825" i="17"/>
  <c r="BB825" i="17" s="1"/>
  <c r="BD825" i="17" s="1"/>
  <c r="BA816" i="17"/>
  <c r="BA722" i="17"/>
  <c r="BI693" i="17"/>
  <c r="BA675" i="17"/>
  <c r="BA664" i="17"/>
  <c r="BA652" i="17"/>
  <c r="BA635" i="17"/>
  <c r="BI628" i="17"/>
  <c r="BA628" i="17" s="1"/>
  <c r="BI624" i="17"/>
  <c r="BA572" i="17"/>
  <c r="BH529" i="17"/>
  <c r="BA518" i="17"/>
  <c r="BA506" i="17"/>
  <c r="BA490" i="17"/>
  <c r="BH482" i="17"/>
  <c r="BH470" i="17"/>
  <c r="BA303" i="17"/>
  <c r="BA298" i="17"/>
  <c r="BF247" i="17"/>
  <c r="BA247" i="17" s="1"/>
  <c r="BN445" i="17"/>
  <c r="BH413" i="17"/>
  <c r="BN408" i="17"/>
  <c r="BA373" i="17"/>
  <c r="BA371" i="17"/>
  <c r="BH370" i="17"/>
  <c r="BL328" i="17"/>
  <c r="BL319" i="17"/>
  <c r="BA248" i="17"/>
  <c r="BA244" i="17"/>
  <c r="BA230" i="17"/>
  <c r="BL217" i="17"/>
  <c r="BA211" i="17"/>
  <c r="BH206" i="17"/>
  <c r="BN205" i="17"/>
  <c r="BL199" i="17"/>
  <c r="BA169" i="17"/>
  <c r="BA163" i="17"/>
  <c r="BA146" i="17"/>
  <c r="BH462" i="17"/>
  <c r="BA462" i="17" s="1"/>
  <c r="BH457" i="17"/>
  <c r="BA457" i="17" s="1"/>
  <c r="BN449" i="17"/>
  <c r="BH420" i="17"/>
  <c r="BH377" i="17"/>
  <c r="BH356" i="17"/>
  <c r="BA339" i="17"/>
  <c r="BH334" i="17"/>
  <c r="BM328" i="17"/>
  <c r="BA300" i="17"/>
  <c r="BM286" i="17"/>
  <c r="BN275" i="17"/>
  <c r="BH261" i="17"/>
  <c r="BA255" i="17"/>
  <c r="BH241" i="17"/>
  <c r="BM230" i="17"/>
  <c r="BH212" i="17"/>
  <c r="BH197" i="17"/>
  <c r="BA197" i="17" s="1"/>
  <c r="BH186" i="17"/>
  <c r="BA186" i="17" s="1"/>
  <c r="BN169" i="17"/>
  <c r="BF145" i="17"/>
  <c r="BA145" i="17" s="1"/>
  <c r="BH451" i="17"/>
  <c r="BH448" i="17"/>
  <c r="BA375" i="17"/>
  <c r="BA374" i="17"/>
  <c r="BH357" i="17"/>
  <c r="BH353" i="17"/>
  <c r="BA332" i="17"/>
  <c r="BH322" i="17"/>
  <c r="BH286" i="17"/>
  <c r="BH273" i="17"/>
  <c r="BA261" i="17"/>
  <c r="BA260" i="17"/>
  <c r="BK220" i="17"/>
  <c r="BH204" i="17"/>
  <c r="BA188" i="17"/>
  <c r="BA173" i="17"/>
  <c r="BH164" i="17"/>
  <c r="BH435" i="17"/>
  <c r="BA378" i="17"/>
  <c r="BN365" i="17"/>
  <c r="BA365" i="17" s="1"/>
  <c r="BH358" i="17"/>
  <c r="BI341" i="17"/>
  <c r="BA282" i="17"/>
  <c r="BA272" i="17"/>
  <c r="BA263" i="17"/>
  <c r="BI258" i="17"/>
  <c r="BM258" i="17"/>
  <c r="BA254" i="17"/>
  <c r="BA251" i="17"/>
  <c r="BI247" i="17"/>
  <c r="BA242" i="17"/>
  <c r="BN217" i="17"/>
  <c r="BH209" i="17"/>
  <c r="BI202" i="17"/>
  <c r="BH201" i="17"/>
  <c r="BL200" i="17"/>
  <c r="BL195" i="17"/>
  <c r="BA195" i="17" s="1"/>
  <c r="BH161" i="17"/>
  <c r="BA126" i="17"/>
  <c r="BA117" i="17"/>
  <c r="BA442" i="17"/>
  <c r="BH438" i="17"/>
  <c r="BA438" i="17" s="1"/>
  <c r="BA426" i="17"/>
  <c r="BH354" i="17"/>
  <c r="BH348" i="17"/>
  <c r="BA341" i="17"/>
  <c r="BA320" i="17"/>
  <c r="BN295" i="17"/>
  <c r="BH294" i="17"/>
  <c r="BH280" i="17"/>
  <c r="BN267" i="17"/>
  <c r="BA241" i="17"/>
  <c r="BA226" i="17"/>
  <c r="BA202" i="17"/>
  <c r="BH199" i="17"/>
  <c r="BA199" i="17" s="1"/>
  <c r="BN178" i="17"/>
  <c r="BI177" i="17"/>
  <c r="BN168" i="17"/>
  <c r="BA168" i="17"/>
  <c r="BH152" i="17"/>
  <c r="BA134" i="17"/>
  <c r="BA121" i="17"/>
  <c r="BH428" i="17"/>
  <c r="BL426" i="17"/>
  <c r="BL424" i="17"/>
  <c r="BA424" i="17" s="1"/>
  <c r="BA422" i="17"/>
  <c r="BH380" i="17"/>
  <c r="BA380" i="17" s="1"/>
  <c r="BH376" i="17"/>
  <c r="BH344" i="17"/>
  <c r="BA315" i="17"/>
  <c r="BH308" i="17"/>
  <c r="BI296" i="17"/>
  <c r="BL286" i="17"/>
  <c r="BA286" i="17" s="1"/>
  <c r="BL285" i="17"/>
  <c r="BI264" i="17"/>
  <c r="BH253" i="17"/>
  <c r="BA240" i="17"/>
  <c r="BN223" i="17"/>
  <c r="BA220" i="17"/>
  <c r="BN181" i="17"/>
  <c r="BA181" i="17" s="1"/>
  <c r="BA180" i="17"/>
  <c r="BH167" i="17"/>
  <c r="BA165" i="17"/>
  <c r="BH430" i="17"/>
  <c r="BI387" i="17"/>
  <c r="BA382" i="17"/>
  <c r="BA366" i="17"/>
  <c r="BN352" i="17"/>
  <c r="BN305" i="17"/>
  <c r="BA305" i="17" s="1"/>
  <c r="BA302" i="17"/>
  <c r="BN284" i="17"/>
  <c r="BA274" i="17"/>
  <c r="BA225" i="17"/>
  <c r="BA445" i="17"/>
  <c r="BH402" i="17"/>
  <c r="BH317" i="17"/>
  <c r="BA218" i="17"/>
  <c r="BA204" i="17"/>
  <c r="BH189" i="17"/>
  <c r="BA183" i="17"/>
  <c r="BA118" i="17"/>
  <c r="BA84" i="17"/>
  <c r="BA1128" i="17"/>
  <c r="BB1128" i="17" s="1"/>
  <c r="BD1128" i="17" s="1"/>
  <c r="BA1095" i="17"/>
  <c r="AC1073" i="17"/>
  <c r="AG1073" i="17"/>
  <c r="Y1073" i="17"/>
  <c r="V1073" i="17"/>
  <c r="AB1073" i="17"/>
  <c r="Y970" i="17"/>
  <c r="AB970" i="17"/>
  <c r="AG970" i="17"/>
  <c r="V970" i="17"/>
  <c r="AC970" i="17"/>
  <c r="BM954" i="17"/>
  <c r="AG889" i="17"/>
  <c r="AC889" i="17"/>
  <c r="Y889" i="17"/>
  <c r="V889" i="17"/>
  <c r="AB889" i="17"/>
  <c r="Y885" i="17"/>
  <c r="AG885" i="17"/>
  <c r="V885" i="17"/>
  <c r="AB885" i="17"/>
  <c r="AC885" i="17"/>
  <c r="BA112" i="17"/>
  <c r="BA90" i="17"/>
  <c r="BA80" i="17"/>
  <c r="BA18" i="17"/>
  <c r="BH1135" i="17"/>
  <c r="BL1132" i="17"/>
  <c r="BI1126" i="17"/>
  <c r="BL1121" i="17"/>
  <c r="BA1120" i="17"/>
  <c r="BB1120" i="17" s="1"/>
  <c r="BD1120" i="17" s="1"/>
  <c r="BI1113" i="17"/>
  <c r="BH1098" i="17"/>
  <c r="BN1094" i="17"/>
  <c r="BH1084" i="17"/>
  <c r="BI1079" i="17"/>
  <c r="BH1073" i="17"/>
  <c r="BL1070" i="17"/>
  <c r="BH1067" i="17"/>
  <c r="BF1059" i="17"/>
  <c r="BH1056" i="17"/>
  <c r="BH1055" i="17"/>
  <c r="BH1052" i="17"/>
  <c r="BH1051" i="17"/>
  <c r="BA1051" i="17" s="1"/>
  <c r="BB1051" i="17" s="1"/>
  <c r="BD1051" i="17" s="1"/>
  <c r="BL1027" i="17"/>
  <c r="BH1026" i="17"/>
  <c r="BA36" i="17"/>
  <c r="BA1134" i="17"/>
  <c r="BA1124" i="17"/>
  <c r="BA1112" i="17"/>
  <c r="BH1110" i="17"/>
  <c r="BA1091" i="17"/>
  <c r="BH1089" i="17"/>
  <c r="BH1071" i="17"/>
  <c r="BA1054" i="17"/>
  <c r="BH1044" i="17"/>
  <c r="BH1033" i="17"/>
  <c r="BM1134" i="17"/>
  <c r="AG1123" i="17"/>
  <c r="Y1123" i="17"/>
  <c r="V1123" i="17"/>
  <c r="AB1123" i="17"/>
  <c r="AG1109" i="17"/>
  <c r="Y1109" i="17"/>
  <c r="V1109" i="17"/>
  <c r="AB1109" i="17"/>
  <c r="AC1109" i="17"/>
  <c r="BM1016" i="17"/>
  <c r="BN107" i="17"/>
  <c r="BA101" i="17"/>
  <c r="BA66" i="17"/>
  <c r="BA48" i="17"/>
  <c r="BA30" i="17"/>
  <c r="BA24" i="17"/>
  <c r="BA17" i="17"/>
  <c r="BA13" i="17"/>
  <c r="BA6" i="17"/>
  <c r="BA1116" i="17"/>
  <c r="BH1106" i="17"/>
  <c r="BH1103" i="17"/>
  <c r="BA1100" i="17"/>
  <c r="BA1097" i="17"/>
  <c r="BA1090" i="17"/>
  <c r="BH1082" i="17"/>
  <c r="BH1074" i="17"/>
  <c r="BI1071" i="17"/>
  <c r="BL1067" i="17"/>
  <c r="BH1053" i="17"/>
  <c r="BH1050" i="17"/>
  <c r="BA1047" i="17"/>
  <c r="BH1027" i="17"/>
  <c r="BA1026" i="17"/>
  <c r="AG1125" i="17"/>
  <c r="V1125" i="17"/>
  <c r="AB1125" i="17"/>
  <c r="AC1125" i="17"/>
  <c r="BM1118" i="17"/>
  <c r="Y997" i="17"/>
  <c r="AG997" i="17"/>
  <c r="V997" i="17"/>
  <c r="AB997" i="17"/>
  <c r="AC997" i="17"/>
  <c r="BM986" i="17"/>
  <c r="Y973" i="17"/>
  <c r="AG973" i="17"/>
  <c r="V973" i="17"/>
  <c r="AB973" i="17"/>
  <c r="AC973" i="17"/>
  <c r="Y951" i="17"/>
  <c r="AB951" i="17"/>
  <c r="AG951" i="17"/>
  <c r="V951" i="17"/>
  <c r="AC951" i="17"/>
  <c r="BM951" i="17" s="1"/>
  <c r="BA85" i="17"/>
  <c r="BI1130" i="17"/>
  <c r="BA1126" i="17"/>
  <c r="BA1121" i="17"/>
  <c r="BI1114" i="17"/>
  <c r="BA1113" i="17"/>
  <c r="BI1111" i="17"/>
  <c r="BA1108" i="17"/>
  <c r="BH1100" i="17"/>
  <c r="BH1077" i="17"/>
  <c r="BA1076" i="17"/>
  <c r="BH1065" i="17"/>
  <c r="BN1059" i="17"/>
  <c r="BA1059" i="17" s="1"/>
  <c r="BH1045" i="17"/>
  <c r="BA1045" i="17" s="1"/>
  <c r="BI1019" i="17"/>
  <c r="BL1019" i="17"/>
  <c r="AA1093" i="17"/>
  <c r="BK1093" i="17" s="1"/>
  <c r="AG1093" i="17"/>
  <c r="V1093" i="17"/>
  <c r="AB1093" i="17"/>
  <c r="AC1093" i="17"/>
  <c r="V1078" i="17"/>
  <c r="AG1078" i="17"/>
  <c r="Y1078" i="17"/>
  <c r="AB1078" i="17"/>
  <c r="AC1078" i="17"/>
  <c r="AC1065" i="17"/>
  <c r="AG1065" i="17"/>
  <c r="AA1065" i="17"/>
  <c r="BK1065" i="17" s="1"/>
  <c r="V1065" i="17"/>
  <c r="AB1065" i="17"/>
  <c r="BM1065" i="17" s="1"/>
  <c r="AA1061" i="17"/>
  <c r="BK1061" i="17" s="1"/>
  <c r="AG1061" i="17"/>
  <c r="V1061" i="17"/>
  <c r="AB1061" i="17"/>
  <c r="AC1061" i="17"/>
  <c r="BM1050" i="17"/>
  <c r="BN1017" i="17"/>
  <c r="BI1017" i="17"/>
  <c r="AC1001" i="17"/>
  <c r="AG1001" i="17"/>
  <c r="Y1001" i="17"/>
  <c r="V1001" i="17"/>
  <c r="AB1001" i="17"/>
  <c r="BA21" i="17"/>
  <c r="BA1129" i="17"/>
  <c r="BH1111" i="17"/>
  <c r="BH1085" i="17"/>
  <c r="BH1075" i="17"/>
  <c r="BA1075" i="17" s="1"/>
  <c r="BC1075" i="17" s="1"/>
  <c r="BI1068" i="17"/>
  <c r="BI1065" i="17"/>
  <c r="BA1062" i="17"/>
  <c r="BI1047" i="17"/>
  <c r="BA1031" i="17"/>
  <c r="BH1030" i="17"/>
  <c r="BA1030" i="17" s="1"/>
  <c r="BF1021" i="17"/>
  <c r="BA1021" i="17" s="1"/>
  <c r="BM1103" i="17"/>
  <c r="AB967" i="17"/>
  <c r="AG967" i="17"/>
  <c r="Y967" i="17"/>
  <c r="V967" i="17"/>
  <c r="AC967" i="17"/>
  <c r="BA40" i="17"/>
  <c r="BI1112" i="17"/>
  <c r="BA1110" i="17"/>
  <c r="BB1110" i="17" s="1"/>
  <c r="BD1110" i="17" s="1"/>
  <c r="BA1102" i="17"/>
  <c r="BH1072" i="17"/>
  <c r="BH1058" i="17"/>
  <c r="BA1050" i="17"/>
  <c r="BA1043" i="17"/>
  <c r="BH1041" i="17"/>
  <c r="BA1038" i="17"/>
  <c r="AG1133" i="17"/>
  <c r="V1133" i="17"/>
  <c r="AB1133" i="17"/>
  <c r="AC1133" i="17"/>
  <c r="AG1131" i="17"/>
  <c r="AA1131" i="17"/>
  <c r="BK1131" i="17" s="1"/>
  <c r="V1131" i="17"/>
  <c r="AB1131" i="17"/>
  <c r="AG1115" i="17"/>
  <c r="AA1115" i="17"/>
  <c r="BK1115" i="17" s="1"/>
  <c r="V1115" i="17"/>
  <c r="AB1115" i="17"/>
  <c r="V1046" i="17"/>
  <c r="AC1046" i="17"/>
  <c r="AG1046" i="17"/>
  <c r="Y1046" i="17"/>
  <c r="AB1046" i="17"/>
  <c r="AA1042" i="17"/>
  <c r="BK1042" i="17" s="1"/>
  <c r="AG1042" i="17"/>
  <c r="V1042" i="17"/>
  <c r="AB1042" i="17"/>
  <c r="AC1042" i="17"/>
  <c r="AB1023" i="17"/>
  <c r="AG1023" i="17"/>
  <c r="U1023" i="17"/>
  <c r="AI1023" i="17"/>
  <c r="AA1023" i="17"/>
  <c r="BK1023" i="17" s="1"/>
  <c r="V1023" i="17"/>
  <c r="AC1023" i="17"/>
  <c r="AH1023" i="17"/>
  <c r="BA100" i="17"/>
  <c r="BH1107" i="17"/>
  <c r="BA1107" i="17" s="1"/>
  <c r="BA1085" i="17"/>
  <c r="BB1085" i="17" s="1"/>
  <c r="BD1085" i="17" s="1"/>
  <c r="BH1070" i="17"/>
  <c r="BA1070" i="17" s="1"/>
  <c r="BB1070" i="17" s="1"/>
  <c r="BD1070" i="17" s="1"/>
  <c r="BH1061" i="17"/>
  <c r="BH1034" i="17"/>
  <c r="BM1126" i="17"/>
  <c r="AG1117" i="17"/>
  <c r="V1117" i="17"/>
  <c r="AB1117" i="17"/>
  <c r="AC1117" i="17"/>
  <c r="BM1110" i="17"/>
  <c r="AG1020" i="17"/>
  <c r="AB1020" i="17"/>
  <c r="Y1020" i="17"/>
  <c r="V1020" i="17"/>
  <c r="AD1020" i="17"/>
  <c r="BH1020" i="17" s="1"/>
  <c r="AC1020" i="17"/>
  <c r="X1020" i="17"/>
  <c r="AJ1020" i="17"/>
  <c r="Z1020" i="17"/>
  <c r="BJ1020" i="17" s="1"/>
  <c r="AF1020" i="17"/>
  <c r="BG1020" i="17"/>
  <c r="AA959" i="17"/>
  <c r="BK959" i="17" s="1"/>
  <c r="AB959" i="17"/>
  <c r="AG959" i="17"/>
  <c r="V959" i="17"/>
  <c r="AC959" i="17"/>
  <c r="AG1135" i="17"/>
  <c r="AC1132" i="17"/>
  <c r="AB1130" i="17"/>
  <c r="AG1127" i="17"/>
  <c r="AC1124" i="17"/>
  <c r="AB1122" i="17"/>
  <c r="AG1119" i="17"/>
  <c r="AC1116" i="17"/>
  <c r="BM1116" i="17" s="1"/>
  <c r="AB1114" i="17"/>
  <c r="AG1111" i="17"/>
  <c r="AC1108" i="17"/>
  <c r="AB1106" i="17"/>
  <c r="V1100" i="17"/>
  <c r="BL1100" i="17" s="1"/>
  <c r="V1095" i="17"/>
  <c r="BL1095" i="17" s="1"/>
  <c r="AG1094" i="17"/>
  <c r="AC1092" i="17"/>
  <c r="BM1092" i="17" s="1"/>
  <c r="AG1089" i="17"/>
  <c r="V1085" i="17"/>
  <c r="BL1085" i="17" s="1"/>
  <c r="AC1082" i="17"/>
  <c r="AB1081" i="17"/>
  <c r="AG1079" i="17"/>
  <c r="AC1077" i="17"/>
  <c r="AB1076" i="17"/>
  <c r="BL1076" i="17" s="1"/>
  <c r="AG1074" i="17"/>
  <c r="AC1072" i="17"/>
  <c r="AA1070" i="17"/>
  <c r="BK1070" i="17" s="1"/>
  <c r="V1066" i="17"/>
  <c r="BL1066" i="17" s="1"/>
  <c r="AC1060" i="17"/>
  <c r="AG1058" i="17"/>
  <c r="V1055" i="17"/>
  <c r="BL1055" i="17" s="1"/>
  <c r="V1054" i="17"/>
  <c r="AC1054" i="17"/>
  <c r="AA1047" i="17"/>
  <c r="BK1047" i="17" s="1"/>
  <c r="AC1045" i="17"/>
  <c r="AG1039" i="17"/>
  <c r="AB1029" i="17"/>
  <c r="BL1029" i="17" s="1"/>
  <c r="AG1028" i="17"/>
  <c r="AB1028" i="17"/>
  <c r="AC1026" i="17"/>
  <c r="V1021" i="17"/>
  <c r="BM1021" i="17" s="1"/>
  <c r="AG1013" i="17"/>
  <c r="AB1010" i="17"/>
  <c r="BL1010" i="17" s="1"/>
  <c r="AC1009" i="17"/>
  <c r="AG1009" i="17"/>
  <c r="AC1007" i="17"/>
  <c r="V1002" i="17"/>
  <c r="BL1002" i="17" s="1"/>
  <c r="AC996" i="17"/>
  <c r="AG994" i="17"/>
  <c r="V991" i="17"/>
  <c r="BL991" i="17" s="1"/>
  <c r="V990" i="17"/>
  <c r="BL990" i="17" s="1"/>
  <c r="AC990" i="17"/>
  <c r="AG980" i="17"/>
  <c r="AB980" i="17"/>
  <c r="AC980" i="17"/>
  <c r="AC978" i="17"/>
  <c r="AC977" i="17"/>
  <c r="BM977" i="17" s="1"/>
  <c r="AG977" i="17"/>
  <c r="V977" i="17"/>
  <c r="AC975" i="17"/>
  <c r="V965" i="17"/>
  <c r="AG946" i="17"/>
  <c r="Y946" i="17"/>
  <c r="AB946" i="17"/>
  <c r="AG930" i="17"/>
  <c r="AA930" i="17"/>
  <c r="BK930" i="17" s="1"/>
  <c r="AB930" i="17"/>
  <c r="AG914" i="17"/>
  <c r="Y914" i="17"/>
  <c r="AB914" i="17"/>
  <c r="Y893" i="17"/>
  <c r="AG893" i="17"/>
  <c r="V893" i="17"/>
  <c r="AB893" i="17"/>
  <c r="AC893" i="17"/>
  <c r="BH1019" i="17"/>
  <c r="AB1107" i="17"/>
  <c r="AB1096" i="17"/>
  <c r="BM1070" i="17"/>
  <c r="AC1068" i="17"/>
  <c r="BM1066" i="17"/>
  <c r="V1062" i="17"/>
  <c r="AC1062" i="17"/>
  <c r="BM1062" i="17" s="1"/>
  <c r="BM1047" i="17"/>
  <c r="AB1041" i="17"/>
  <c r="AB1037" i="17"/>
  <c r="AG1036" i="17"/>
  <c r="AB1036" i="17"/>
  <c r="AB1022" i="17"/>
  <c r="AB1018" i="17"/>
  <c r="AC1017" i="17"/>
  <c r="AG1017" i="17"/>
  <c r="BM1002" i="17"/>
  <c r="V999" i="17"/>
  <c r="V998" i="17"/>
  <c r="AC998" i="17"/>
  <c r="AB983" i="17"/>
  <c r="AG983" i="17"/>
  <c r="AB981" i="17"/>
  <c r="BM968" i="17"/>
  <c r="AG965" i="17"/>
  <c r="AA962" i="17"/>
  <c r="BM962" i="17" s="1"/>
  <c r="AB962" i="17"/>
  <c r="Y954" i="17"/>
  <c r="AB954" i="17"/>
  <c r="BL954" i="17" s="1"/>
  <c r="BM944" i="17"/>
  <c r="AC938" i="17"/>
  <c r="AA935" i="17"/>
  <c r="BK935" i="17" s="1"/>
  <c r="AB935" i="17"/>
  <c r="AC935" i="17"/>
  <c r="AG935" i="17"/>
  <c r="BM928" i="17"/>
  <c r="AC922" i="17"/>
  <c r="Y919" i="17"/>
  <c r="AB919" i="17"/>
  <c r="AC919" i="17"/>
  <c r="AG919" i="17"/>
  <c r="BM912" i="17"/>
  <c r="AA1130" i="17"/>
  <c r="BK1130" i="17" s="1"/>
  <c r="AB1124" i="17"/>
  <c r="BL1124" i="17" s="1"/>
  <c r="Y1122" i="17"/>
  <c r="AB1116" i="17"/>
  <c r="BL1116" i="17" s="1"/>
  <c r="AA1114" i="17"/>
  <c r="BK1114" i="17" s="1"/>
  <c r="AB1108" i="17"/>
  <c r="BL1108" i="17" s="1"/>
  <c r="V1107" i="17"/>
  <c r="BL1107" i="17" s="1"/>
  <c r="Y1106" i="17"/>
  <c r="V1101" i="17"/>
  <c r="V1096" i="17"/>
  <c r="BL1096" i="17" s="1"/>
  <c r="BM1095" i="17"/>
  <c r="AB1092" i="17"/>
  <c r="BM1090" i="17"/>
  <c r="Y1086" i="17"/>
  <c r="Y1081" i="17"/>
  <c r="AB1077" i="17"/>
  <c r="AA1071" i="17"/>
  <c r="BK1071" i="17" s="1"/>
  <c r="Y1063" i="17"/>
  <c r="V1060" i="17"/>
  <c r="BM1055" i="17"/>
  <c r="AB1049" i="17"/>
  <c r="AB1045" i="17"/>
  <c r="AG1044" i="17"/>
  <c r="AB1044" i="17"/>
  <c r="V1041" i="17"/>
  <c r="V1037" i="17"/>
  <c r="AB1030" i="17"/>
  <c r="AB1026" i="17"/>
  <c r="AC1025" i="17"/>
  <c r="AG1025" i="17"/>
  <c r="Y1022" i="17"/>
  <c r="V1018" i="17"/>
  <c r="BM1010" i="17"/>
  <c r="V1007" i="17"/>
  <c r="BL1007" i="17" s="1"/>
  <c r="V1006" i="17"/>
  <c r="BL1006" i="17" s="1"/>
  <c r="AC1006" i="17"/>
  <c r="AA999" i="17"/>
  <c r="BK999" i="17" s="1"/>
  <c r="V996" i="17"/>
  <c r="AB985" i="17"/>
  <c r="V981" i="17"/>
  <c r="V978" i="17"/>
  <c r="BF978" i="17" s="1"/>
  <c r="V975" i="17"/>
  <c r="BM960" i="17"/>
  <c r="BM952" i="17"/>
  <c r="AG940" i="17"/>
  <c r="V940" i="17"/>
  <c r="AB940" i="17"/>
  <c r="AC940" i="17"/>
  <c r="AG924" i="17"/>
  <c r="V924" i="17"/>
  <c r="AB924" i="17"/>
  <c r="AC924" i="17"/>
  <c r="AG908" i="17"/>
  <c r="V908" i="17"/>
  <c r="AB908" i="17"/>
  <c r="AC908" i="17"/>
  <c r="AC1135" i="17"/>
  <c r="AG1130" i="17"/>
  <c r="AC1127" i="17"/>
  <c r="AG1122" i="17"/>
  <c r="AC1119" i="17"/>
  <c r="AG1114" i="17"/>
  <c r="AC1111" i="17"/>
  <c r="AA1107" i="17"/>
  <c r="BK1107" i="17" s="1"/>
  <c r="AG1106" i="17"/>
  <c r="AB1102" i="17"/>
  <c r="BL1102" i="17" s="1"/>
  <c r="AG1101" i="17"/>
  <c r="V1097" i="17"/>
  <c r="BL1097" i="17" s="1"/>
  <c r="AA1096" i="17"/>
  <c r="BK1096" i="17" s="1"/>
  <c r="V1092" i="17"/>
  <c r="BL1092" i="17" s="1"/>
  <c r="V1087" i="17"/>
  <c r="BL1087" i="17" s="1"/>
  <c r="AG1086" i="17"/>
  <c r="AG1081" i="17"/>
  <c r="V1077" i="17"/>
  <c r="AC1074" i="17"/>
  <c r="AG1071" i="17"/>
  <c r="V1068" i="17"/>
  <c r="AG1063" i="17"/>
  <c r="AB1053" i="17"/>
  <c r="BL1053" i="17" s="1"/>
  <c r="AG1052" i="17"/>
  <c r="AB1052" i="17"/>
  <c r="V1045" i="17"/>
  <c r="BL1045" i="17" s="1"/>
  <c r="AG1037" i="17"/>
  <c r="AB1034" i="17"/>
  <c r="BL1034" i="17" s="1"/>
  <c r="AC1033" i="17"/>
  <c r="AG1033" i="17"/>
  <c r="V1026" i="17"/>
  <c r="BL1026" i="17" s="1"/>
  <c r="AG1018" i="17"/>
  <c r="V1015" i="17"/>
  <c r="BL1015" i="17" s="1"/>
  <c r="V1014" i="17"/>
  <c r="BL1014" i="17" s="1"/>
  <c r="AC1014" i="17"/>
  <c r="Y1007" i="17"/>
  <c r="AG999" i="17"/>
  <c r="AB989" i="17"/>
  <c r="BL989" i="17" s="1"/>
  <c r="AG988" i="17"/>
  <c r="AB988" i="17"/>
  <c r="BM984" i="17"/>
  <c r="AG981" i="17"/>
  <c r="AG972" i="17"/>
  <c r="AB972" i="17"/>
  <c r="AC972" i="17"/>
  <c r="AC969" i="17"/>
  <c r="AG969" i="17"/>
  <c r="V969" i="17"/>
  <c r="AG906" i="17"/>
  <c r="Y906" i="17"/>
  <c r="V906" i="17"/>
  <c r="AB906" i="17"/>
  <c r="AC1094" i="17"/>
  <c r="Y1092" i="17"/>
  <c r="AC1079" i="17"/>
  <c r="AG1077" i="17"/>
  <c r="AG1060" i="17"/>
  <c r="AB1060" i="17"/>
  <c r="AC1041" i="17"/>
  <c r="AG1041" i="17"/>
  <c r="BM1026" i="17"/>
  <c r="V1022" i="17"/>
  <c r="AC1022" i="17"/>
  <c r="AG996" i="17"/>
  <c r="AB996" i="17"/>
  <c r="BM992" i="17"/>
  <c r="Y978" i="17"/>
  <c r="AB978" i="17"/>
  <c r="AB975" i="17"/>
  <c r="BM975" i="17" s="1"/>
  <c r="AG975" i="17"/>
  <c r="AB961" i="17"/>
  <c r="AC961" i="17"/>
  <c r="AG961" i="17"/>
  <c r="V961" i="17"/>
  <c r="AB953" i="17"/>
  <c r="AC953" i="17"/>
  <c r="AG953" i="17"/>
  <c r="V953" i="17"/>
  <c r="AG938" i="17"/>
  <c r="Y938" i="17"/>
  <c r="AB938" i="17"/>
  <c r="AG922" i="17"/>
  <c r="Y922" i="17"/>
  <c r="AB922" i="17"/>
  <c r="AG900" i="17"/>
  <c r="AA900" i="17"/>
  <c r="BK900" i="17" s="1"/>
  <c r="V900" i="17"/>
  <c r="AB900" i="17"/>
  <c r="AC900" i="17"/>
  <c r="BM1102" i="17"/>
  <c r="BM1087" i="17"/>
  <c r="BM1082" i="17"/>
  <c r="AG1068" i="17"/>
  <c r="AB1068" i="17"/>
  <c r="AC1049" i="17"/>
  <c r="AG1049" i="17"/>
  <c r="AC1036" i="17"/>
  <c r="BM1036" i="17" s="1"/>
  <c r="BM1034" i="17"/>
  <c r="V1030" i="17"/>
  <c r="BL1030" i="17" s="1"/>
  <c r="AC1030" i="17"/>
  <c r="BM1015" i="17"/>
  <c r="AG1004" i="17"/>
  <c r="AB1004" i="17"/>
  <c r="BM1000" i="17"/>
  <c r="AC985" i="17"/>
  <c r="AG985" i="17"/>
  <c r="Y943" i="17"/>
  <c r="AB943" i="17"/>
  <c r="AC943" i="17"/>
  <c r="AG943" i="17"/>
  <c r="AA927" i="17"/>
  <c r="AB927" i="17"/>
  <c r="AC927" i="17"/>
  <c r="AG927" i="17"/>
  <c r="BM920" i="17"/>
  <c r="Y911" i="17"/>
  <c r="AB911" i="17"/>
  <c r="AC911" i="17"/>
  <c r="BM911" i="17" s="1"/>
  <c r="AG911" i="17"/>
  <c r="BM898" i="17"/>
  <c r="BH1021" i="17"/>
  <c r="AB1094" i="17"/>
  <c r="V1089" i="17"/>
  <c r="V1079" i="17"/>
  <c r="AB1062" i="17"/>
  <c r="AB1058" i="17"/>
  <c r="AC1057" i="17"/>
  <c r="AG1057" i="17"/>
  <c r="V1039" i="17"/>
  <c r="V1038" i="17"/>
  <c r="BL1038" i="17" s="1"/>
  <c r="AC1038" i="17"/>
  <c r="AB1017" i="17"/>
  <c r="AB1013" i="17"/>
  <c r="AG1012" i="17"/>
  <c r="AB1012" i="17"/>
  <c r="BM1008" i="17"/>
  <c r="AB998" i="17"/>
  <c r="AB994" i="17"/>
  <c r="AC993" i="17"/>
  <c r="AG993" i="17"/>
  <c r="BM976" i="17"/>
  <c r="AG964" i="17"/>
  <c r="AB964" i="17"/>
  <c r="AC964" i="17"/>
  <c r="AG956" i="17"/>
  <c r="AB956" i="17"/>
  <c r="AC956" i="17"/>
  <c r="AG948" i="17"/>
  <c r="AB948" i="17"/>
  <c r="AC948" i="17"/>
  <c r="AG932" i="17"/>
  <c r="V932" i="17"/>
  <c r="AB932" i="17"/>
  <c r="AC932" i="17"/>
  <c r="AG916" i="17"/>
  <c r="V916" i="17"/>
  <c r="AB916" i="17"/>
  <c r="AC916" i="17"/>
  <c r="V945" i="17"/>
  <c r="V937" i="17"/>
  <c r="V929" i="17"/>
  <c r="V921" i="17"/>
  <c r="V913" i="17"/>
  <c r="V905" i="17"/>
  <c r="AG903" i="17"/>
  <c r="AB898" i="17"/>
  <c r="V897" i="17"/>
  <c r="AG895" i="17"/>
  <c r="AG890" i="17"/>
  <c r="V887" i="17"/>
  <c r="AC886" i="17"/>
  <c r="V886" i="17"/>
  <c r="BM867" i="17"/>
  <c r="AB857" i="17"/>
  <c r="AG856" i="17"/>
  <c r="AB853" i="17"/>
  <c r="AG852" i="17"/>
  <c r="BF852" i="17" s="1"/>
  <c r="AC852" i="17"/>
  <c r="AC839" i="17"/>
  <c r="AB828" i="17"/>
  <c r="AB824" i="17"/>
  <c r="AB823" i="17"/>
  <c r="AG823" i="17"/>
  <c r="AC815" i="17"/>
  <c r="Y810" i="17"/>
  <c r="AB810" i="17"/>
  <c r="Y802" i="17"/>
  <c r="V802" i="17"/>
  <c r="AB802" i="17"/>
  <c r="AA794" i="17"/>
  <c r="BK794" i="17" s="1"/>
  <c r="V794" i="17"/>
  <c r="AB794" i="17"/>
  <c r="BM904" i="17"/>
  <c r="V898" i="17"/>
  <c r="BM896" i="17"/>
  <c r="AB892" i="17"/>
  <c r="AB865" i="17"/>
  <c r="BM864" i="17"/>
  <c r="AB861" i="17"/>
  <c r="AG860" i="17"/>
  <c r="AC860" i="17"/>
  <c r="AC858" i="17"/>
  <c r="BM845" i="17"/>
  <c r="V842" i="17"/>
  <c r="AC841" i="17"/>
  <c r="V841" i="17"/>
  <c r="BL841" i="17" s="1"/>
  <c r="BM838" i="17"/>
  <c r="BM834" i="17"/>
  <c r="AC829" i="17"/>
  <c r="BM827" i="17"/>
  <c r="AB821" i="17"/>
  <c r="AG820" i="17"/>
  <c r="AC820" i="17"/>
  <c r="AC817" i="17"/>
  <c r="AG817" i="17"/>
  <c r="V817" i="17"/>
  <c r="BM814" i="17"/>
  <c r="Y805" i="17"/>
  <c r="AC805" i="17"/>
  <c r="Y797" i="17"/>
  <c r="AC797" i="17"/>
  <c r="Y786" i="17"/>
  <c r="BM786" i="17" s="1"/>
  <c r="V786" i="17"/>
  <c r="AB786" i="17"/>
  <c r="BM762" i="17"/>
  <c r="AC982" i="17"/>
  <c r="BM982" i="17" s="1"/>
  <c r="AC974" i="17"/>
  <c r="BM974" i="17" s="1"/>
  <c r="AC966" i="17"/>
  <c r="BM966" i="17" s="1"/>
  <c r="AC958" i="17"/>
  <c r="AC950" i="17"/>
  <c r="AG945" i="17"/>
  <c r="AC942" i="17"/>
  <c r="AG937" i="17"/>
  <c r="AC934" i="17"/>
  <c r="AG929" i="17"/>
  <c r="AC926" i="17"/>
  <c r="AG921" i="17"/>
  <c r="AC918" i="17"/>
  <c r="AG913" i="17"/>
  <c r="AC910" i="17"/>
  <c r="AG905" i="17"/>
  <c r="AC902" i="17"/>
  <c r="BM902" i="17" s="1"/>
  <c r="Y898" i="17"/>
  <c r="AG897" i="17"/>
  <c r="AC894" i="17"/>
  <c r="V892" i="17"/>
  <c r="BL892" i="17" s="1"/>
  <c r="AG887" i="17"/>
  <c r="AB877" i="17"/>
  <c r="AB876" i="17"/>
  <c r="AG876" i="17"/>
  <c r="AG874" i="17"/>
  <c r="AB869" i="17"/>
  <c r="BL869" i="17" s="1"/>
  <c r="AG868" i="17"/>
  <c r="AC868" i="17"/>
  <c r="AC866" i="17"/>
  <c r="BM866" i="17" s="1"/>
  <c r="AA865" i="17"/>
  <c r="BK865" i="17" s="1"/>
  <c r="V861" i="17"/>
  <c r="AC855" i="17"/>
  <c r="AG853" i="17"/>
  <c r="V850" i="17"/>
  <c r="BL850" i="17" s="1"/>
  <c r="AC849" i="17"/>
  <c r="V849" i="17"/>
  <c r="BL849" i="17" s="1"/>
  <c r="AA842" i="17"/>
  <c r="BK842" i="17" s="1"/>
  <c r="AC840" i="17"/>
  <c r="V839" i="17"/>
  <c r="AB832" i="17"/>
  <c r="BL832" i="17" s="1"/>
  <c r="BA832" i="17" s="1"/>
  <c r="AB831" i="17"/>
  <c r="AG831" i="17"/>
  <c r="AG824" i="17"/>
  <c r="V821" i="17"/>
  <c r="V815" i="17"/>
  <c r="V812" i="17"/>
  <c r="BM811" i="17"/>
  <c r="AA789" i="17"/>
  <c r="AC789" i="17"/>
  <c r="BM789" i="17" s="1"/>
  <c r="Y778" i="17"/>
  <c r="BM778" i="17" s="1"/>
  <c r="V778" i="17"/>
  <c r="AB778" i="17"/>
  <c r="Y770" i="17"/>
  <c r="V770" i="17"/>
  <c r="BM770" i="17" s="1"/>
  <c r="AB770" i="17"/>
  <c r="Y762" i="17"/>
  <c r="V762" i="17"/>
  <c r="BF762" i="17" s="1"/>
  <c r="AB762" i="17"/>
  <c r="AC903" i="17"/>
  <c r="AC895" i="17"/>
  <c r="Y892" i="17"/>
  <c r="AB884" i="17"/>
  <c r="AG884" i="17"/>
  <c r="BM880" i="17"/>
  <c r="AC875" i="17"/>
  <c r="AG861" i="17"/>
  <c r="BF861" i="17" s="1"/>
  <c r="V858" i="17"/>
  <c r="AC857" i="17"/>
  <c r="V857" i="17"/>
  <c r="BM846" i="17"/>
  <c r="AG842" i="17"/>
  <c r="BM835" i="17"/>
  <c r="AB829" i="17"/>
  <c r="AG828" i="17"/>
  <c r="AC828" i="17"/>
  <c r="AG821" i="17"/>
  <c r="AC809" i="17"/>
  <c r="AG809" i="17"/>
  <c r="AA809" i="17"/>
  <c r="BK809" i="17" s="1"/>
  <c r="V809" i="17"/>
  <c r="BM806" i="17"/>
  <c r="BM803" i="17"/>
  <c r="AC801" i="17"/>
  <c r="AG801" i="17"/>
  <c r="AA801" i="17"/>
  <c r="BK801" i="17" s="1"/>
  <c r="V801" i="17"/>
  <c r="BM798" i="17"/>
  <c r="BM795" i="17"/>
  <c r="AC793" i="17"/>
  <c r="AG793" i="17"/>
  <c r="Y793" i="17"/>
  <c r="V793" i="17"/>
  <c r="Y781" i="17"/>
  <c r="AC781" i="17"/>
  <c r="Y773" i="17"/>
  <c r="BM773" i="17" s="1"/>
  <c r="AC773" i="17"/>
  <c r="Y765" i="17"/>
  <c r="BM765" i="17" s="1"/>
  <c r="AC765" i="17"/>
  <c r="Y757" i="17"/>
  <c r="V757" i="17"/>
  <c r="BL757" i="17" s="1"/>
  <c r="AC757" i="17"/>
  <c r="BM757" i="17" s="1"/>
  <c r="AG748" i="17"/>
  <c r="AA748" i="17"/>
  <c r="BK748" i="17" s="1"/>
  <c r="V748" i="17"/>
  <c r="AB748" i="17"/>
  <c r="AC748" i="17"/>
  <c r="BM872" i="17"/>
  <c r="BM869" i="17"/>
  <c r="AC865" i="17"/>
  <c r="V865" i="17"/>
  <c r="AA858" i="17"/>
  <c r="BK858" i="17" s="1"/>
  <c r="V855" i="17"/>
  <c r="BM850" i="17"/>
  <c r="AB839" i="17"/>
  <c r="AG839" i="17"/>
  <c r="BM832" i="17"/>
  <c r="V829" i="17"/>
  <c r="AB815" i="17"/>
  <c r="AG815" i="17"/>
  <c r="AG812" i="17"/>
  <c r="AB812" i="17"/>
  <c r="AC812" i="17"/>
  <c r="BM790" i="17"/>
  <c r="V788" i="17"/>
  <c r="BM787" i="17"/>
  <c r="BA787" i="17" s="1"/>
  <c r="AC785" i="17"/>
  <c r="AG785" i="17"/>
  <c r="AA785" i="17"/>
  <c r="BK785" i="17" s="1"/>
  <c r="V785" i="17"/>
  <c r="AC945" i="17"/>
  <c r="V942" i="17"/>
  <c r="BL942" i="17" s="1"/>
  <c r="AC937" i="17"/>
  <c r="V934" i="17"/>
  <c r="BL934" i="17" s="1"/>
  <c r="AC929" i="17"/>
  <c r="V926" i="17"/>
  <c r="BL926" i="17" s="1"/>
  <c r="AC921" i="17"/>
  <c r="V918" i="17"/>
  <c r="BL918" i="17" s="1"/>
  <c r="AC913" i="17"/>
  <c r="V910" i="17"/>
  <c r="BL910" i="17" s="1"/>
  <c r="AC905" i="17"/>
  <c r="AB903" i="17"/>
  <c r="V902" i="17"/>
  <c r="BL902" i="17" s="1"/>
  <c r="AC897" i="17"/>
  <c r="AB895" i="17"/>
  <c r="V894" i="17"/>
  <c r="BM894" i="17" s="1"/>
  <c r="AB886" i="17"/>
  <c r="AB882" i="17"/>
  <c r="AG881" i="17"/>
  <c r="AC881" i="17"/>
  <c r="AA866" i="17"/>
  <c r="BM862" i="17"/>
  <c r="BA862" i="17" s="1"/>
  <c r="AG858" i="17"/>
  <c r="AB852" i="17"/>
  <c r="AB848" i="17"/>
  <c r="AB847" i="17"/>
  <c r="AG847" i="17"/>
  <c r="BM843" i="17"/>
  <c r="V840" i="17"/>
  <c r="BL840" i="17" s="1"/>
  <c r="AB837" i="17"/>
  <c r="BL837" i="17" s="1"/>
  <c r="BA837" i="17" s="1"/>
  <c r="AG836" i="17"/>
  <c r="AC836" i="17"/>
  <c r="AG829" i="17"/>
  <c r="V826" i="17"/>
  <c r="BL826" i="17" s="1"/>
  <c r="AC825" i="17"/>
  <c r="V825" i="17"/>
  <c r="BL825" i="17" s="1"/>
  <c r="BM822" i="17"/>
  <c r="Y818" i="17"/>
  <c r="AB818" i="17"/>
  <c r="AB813" i="17"/>
  <c r="AG804" i="17"/>
  <c r="AB804" i="17"/>
  <c r="AC804" i="17"/>
  <c r="AC802" i="17"/>
  <c r="AG796" i="17"/>
  <c r="AB796" i="17"/>
  <c r="AC796" i="17"/>
  <c r="AC794" i="17"/>
  <c r="BM782" i="17"/>
  <c r="BM779" i="17"/>
  <c r="AC777" i="17"/>
  <c r="AG777" i="17"/>
  <c r="Y777" i="17"/>
  <c r="V777" i="17"/>
  <c r="BM774" i="17"/>
  <c r="BM771" i="17"/>
  <c r="AC769" i="17"/>
  <c r="AG769" i="17"/>
  <c r="BF769" i="17" s="1"/>
  <c r="Y769" i="17"/>
  <c r="V769" i="17"/>
  <c r="BM766" i="17"/>
  <c r="BM763" i="17"/>
  <c r="AC761" i="17"/>
  <c r="AG761" i="17"/>
  <c r="Y761" i="17"/>
  <c r="V761" i="17"/>
  <c r="AG756" i="17"/>
  <c r="AA756" i="17"/>
  <c r="BK756" i="17" s="1"/>
  <c r="V756" i="17"/>
  <c r="AB756" i="17"/>
  <c r="AC756" i="17"/>
  <c r="Y875" i="17"/>
  <c r="AG875" i="17"/>
  <c r="BF875" i="17" s="1"/>
  <c r="BM870" i="17"/>
  <c r="AB855" i="17"/>
  <c r="AG855" i="17"/>
  <c r="BM851" i="17"/>
  <c r="BA851" i="17" s="1"/>
  <c r="BB851" i="17" s="1"/>
  <c r="BD851" i="17" s="1"/>
  <c r="BM840" i="17"/>
  <c r="BM816" i="17"/>
  <c r="AG788" i="17"/>
  <c r="AB788" i="17"/>
  <c r="AC788" i="17"/>
  <c r="BM958" i="17"/>
  <c r="BM950" i="17"/>
  <c r="AC892" i="17"/>
  <c r="BM892" i="17" s="1"/>
  <c r="V890" i="17"/>
  <c r="AG886" i="17"/>
  <c r="AC884" i="17"/>
  <c r="AG882" i="17"/>
  <c r="AC878" i="17"/>
  <c r="V878" i="17"/>
  <c r="AC874" i="17"/>
  <c r="AB863" i="17"/>
  <c r="AG863" i="17"/>
  <c r="AC861" i="17"/>
  <c r="V860" i="17"/>
  <c r="BM859" i="17"/>
  <c r="V856" i="17"/>
  <c r="Y852" i="17"/>
  <c r="AG848" i="17"/>
  <c r="AG844" i="17"/>
  <c r="AC844" i="17"/>
  <c r="AC842" i="17"/>
  <c r="AA841" i="17"/>
  <c r="BK841" i="17" s="1"/>
  <c r="BM837" i="17"/>
  <c r="AC833" i="17"/>
  <c r="V833" i="17"/>
  <c r="BM830" i="17"/>
  <c r="BM826" i="17"/>
  <c r="AC821" i="17"/>
  <c r="V820" i="17"/>
  <c r="BM819" i="17"/>
  <c r="AB817" i="17"/>
  <c r="AG813" i="17"/>
  <c r="AG810" i="17"/>
  <c r="V805" i="17"/>
  <c r="AG802" i="17"/>
  <c r="V797" i="17"/>
  <c r="AG794" i="17"/>
  <c r="AG780" i="17"/>
  <c r="AB780" i="17"/>
  <c r="AC780" i="17"/>
  <c r="AG772" i="17"/>
  <c r="AB772" i="17"/>
  <c r="AC772" i="17"/>
  <c r="AG764" i="17"/>
  <c r="AB764" i="17"/>
  <c r="AC764" i="17"/>
  <c r="AG655" i="17"/>
  <c r="AC655" i="17"/>
  <c r="AC636" i="17"/>
  <c r="V636" i="17"/>
  <c r="AC630" i="17"/>
  <c r="AB630" i="17"/>
  <c r="AG630" i="17"/>
  <c r="BM750" i="17"/>
  <c r="AB745" i="17"/>
  <c r="BM742" i="17"/>
  <c r="AB737" i="17"/>
  <c r="BM734" i="17"/>
  <c r="AB729" i="17"/>
  <c r="BM726" i="17"/>
  <c r="AB721" i="17"/>
  <c r="BM718" i="17"/>
  <c r="AB713" i="17"/>
  <c r="BM710" i="17"/>
  <c r="AB705" i="17"/>
  <c r="BM702" i="17"/>
  <c r="AB697" i="17"/>
  <c r="BM694" i="17"/>
  <c r="BA694" i="17" s="1"/>
  <c r="AB686" i="17"/>
  <c r="BM675" i="17"/>
  <c r="AG663" i="17"/>
  <c r="AC663" i="17"/>
  <c r="AC650" i="17"/>
  <c r="AC644" i="17"/>
  <c r="V644" i="17"/>
  <c r="BL644" i="17" s="1"/>
  <c r="AC635" i="17"/>
  <c r="BM633" i="17"/>
  <c r="AC629" i="17"/>
  <c r="AC622" i="17"/>
  <c r="AA622" i="17"/>
  <c r="BK622" i="17" s="1"/>
  <c r="V620" i="17"/>
  <c r="AG620" i="17"/>
  <c r="AC615" i="17"/>
  <c r="AB615" i="17"/>
  <c r="AC608" i="17"/>
  <c r="Y585" i="17"/>
  <c r="AB585" i="17"/>
  <c r="AG585" i="17"/>
  <c r="AG807" i="17"/>
  <c r="AG799" i="17"/>
  <c r="AG791" i="17"/>
  <c r="AG783" i="17"/>
  <c r="AG775" i="17"/>
  <c r="AG767" i="17"/>
  <c r="AG759" i="17"/>
  <c r="AB754" i="17"/>
  <c r="V753" i="17"/>
  <c r="AG751" i="17"/>
  <c r="AB746" i="17"/>
  <c r="V745" i="17"/>
  <c r="AG743" i="17"/>
  <c r="AC740" i="17"/>
  <c r="AB738" i="17"/>
  <c r="V737" i="17"/>
  <c r="AG735" i="17"/>
  <c r="AC732" i="17"/>
  <c r="AB730" i="17"/>
  <c r="V729" i="17"/>
  <c r="AG727" i="17"/>
  <c r="AC724" i="17"/>
  <c r="AB722" i="17"/>
  <c r="V721" i="17"/>
  <c r="AG719" i="17"/>
  <c r="AC716" i="17"/>
  <c r="AB714" i="17"/>
  <c r="V713" i="17"/>
  <c r="AG711" i="17"/>
  <c r="AC708" i="17"/>
  <c r="AB706" i="17"/>
  <c r="V705" i="17"/>
  <c r="AG703" i="17"/>
  <c r="AC700" i="17"/>
  <c r="BM700" i="17" s="1"/>
  <c r="AB698" i="17"/>
  <c r="V697" i="17"/>
  <c r="AG695" i="17"/>
  <c r="V691" i="17"/>
  <c r="BL691" i="17" s="1"/>
  <c r="BM690" i="17"/>
  <c r="AC688" i="17"/>
  <c r="AB687" i="17"/>
  <c r="V686" i="17"/>
  <c r="AG685" i="17"/>
  <c r="AB682" i="17"/>
  <c r="AG680" i="17"/>
  <c r="AC678" i="17"/>
  <c r="Y676" i="17"/>
  <c r="AB672" i="17"/>
  <c r="AG671" i="17"/>
  <c r="AC671" i="17"/>
  <c r="V664" i="17"/>
  <c r="BL664" i="17" s="1"/>
  <c r="AC658" i="17"/>
  <c r="AG656" i="17"/>
  <c r="BF656" i="17" s="1"/>
  <c r="V653" i="17"/>
  <c r="AC652" i="17"/>
  <c r="V652" i="17"/>
  <c r="Y645" i="17"/>
  <c r="AC643" i="17"/>
  <c r="BM641" i="17"/>
  <c r="AG637" i="17"/>
  <c r="AB631" i="17"/>
  <c r="AG625" i="17"/>
  <c r="AC625" i="17"/>
  <c r="AA617" i="17"/>
  <c r="AB617" i="17"/>
  <c r="AB605" i="17"/>
  <c r="AG605" i="17"/>
  <c r="AC590" i="17"/>
  <c r="BM590" i="17" s="1"/>
  <c r="AB590" i="17"/>
  <c r="AG590" i="17"/>
  <c r="AG568" i="17"/>
  <c r="Y568" i="17"/>
  <c r="AB568" i="17"/>
  <c r="AC568" i="17"/>
  <c r="BM808" i="17"/>
  <c r="BM800" i="17"/>
  <c r="BM792" i="17"/>
  <c r="BM784" i="17"/>
  <c r="BM776" i="17"/>
  <c r="BM768" i="17"/>
  <c r="BM760" i="17"/>
  <c r="V754" i="17"/>
  <c r="BF754" i="17" s="1"/>
  <c r="AA753" i="17"/>
  <c r="BK753" i="17" s="1"/>
  <c r="BM752" i="17"/>
  <c r="AC749" i="17"/>
  <c r="V746" i="17"/>
  <c r="BL746" i="17" s="1"/>
  <c r="AA745" i="17"/>
  <c r="BK745" i="17" s="1"/>
  <c r="BM744" i="17"/>
  <c r="AC741" i="17"/>
  <c r="BM741" i="17" s="1"/>
  <c r="V738" i="17"/>
  <c r="BL738" i="17" s="1"/>
  <c r="Y737" i="17"/>
  <c r="BM736" i="17"/>
  <c r="AC733" i="17"/>
  <c r="V730" i="17"/>
  <c r="BL730" i="17" s="1"/>
  <c r="Y729" i="17"/>
  <c r="BM728" i="17"/>
  <c r="AC725" i="17"/>
  <c r="V722" i="17"/>
  <c r="BL722" i="17" s="1"/>
  <c r="AA721" i="17"/>
  <c r="BK721" i="17" s="1"/>
  <c r="BM720" i="17"/>
  <c r="AC717" i="17"/>
  <c r="V714" i="17"/>
  <c r="BL714" i="17" s="1"/>
  <c r="AA713" i="17"/>
  <c r="BK713" i="17" s="1"/>
  <c r="BM712" i="17"/>
  <c r="AC709" i="17"/>
  <c r="V706" i="17"/>
  <c r="BL706" i="17" s="1"/>
  <c r="Y705" i="17"/>
  <c r="BM704" i="17"/>
  <c r="AC701" i="17"/>
  <c r="V698" i="17"/>
  <c r="BL698" i="17" s="1"/>
  <c r="Y697" i="17"/>
  <c r="BM696" i="17"/>
  <c r="AC693" i="17"/>
  <c r="AB692" i="17"/>
  <c r="V687" i="17"/>
  <c r="BM687" i="17" s="1"/>
  <c r="AA686" i="17"/>
  <c r="BK686" i="17" s="1"/>
  <c r="V682" i="17"/>
  <c r="BF682" i="17" s="1"/>
  <c r="BM681" i="17"/>
  <c r="V677" i="17"/>
  <c r="AC674" i="17"/>
  <c r="BM674" i="17" s="1"/>
  <c r="V672" i="17"/>
  <c r="V661" i="17"/>
  <c r="BL661" i="17" s="1"/>
  <c r="AC660" i="17"/>
  <c r="V660" i="17"/>
  <c r="BF660" i="17" s="1"/>
  <c r="BA660" i="17" s="1"/>
  <c r="AA653" i="17"/>
  <c r="BK653" i="17" s="1"/>
  <c r="AC651" i="17"/>
  <c r="V650" i="17"/>
  <c r="BM649" i="17"/>
  <c r="AB639" i="17"/>
  <c r="AB635" i="17"/>
  <c r="AB634" i="17"/>
  <c r="AG634" i="17"/>
  <c r="AC632" i="17"/>
  <c r="V629" i="17"/>
  <c r="AB613" i="17"/>
  <c r="AG613" i="17"/>
  <c r="V613" i="17"/>
  <c r="V608" i="17"/>
  <c r="V596" i="17"/>
  <c r="AG596" i="17"/>
  <c r="AA596" i="17"/>
  <c r="BK596" i="17" s="1"/>
  <c r="AA592" i="17"/>
  <c r="BK592" i="17" s="1"/>
  <c r="AB592" i="17"/>
  <c r="AB573" i="17"/>
  <c r="AC573" i="17"/>
  <c r="AG573" i="17"/>
  <c r="Y573" i="17"/>
  <c r="V573" i="17"/>
  <c r="AG753" i="17"/>
  <c r="AG745" i="17"/>
  <c r="AB740" i="17"/>
  <c r="AG737" i="17"/>
  <c r="AB732" i="17"/>
  <c r="AG729" i="17"/>
  <c r="AB724" i="17"/>
  <c r="AG721" i="17"/>
  <c r="AB716" i="17"/>
  <c r="AG713" i="17"/>
  <c r="AB708" i="17"/>
  <c r="AG705" i="17"/>
  <c r="AB700" i="17"/>
  <c r="AG697" i="17"/>
  <c r="Y692" i="17"/>
  <c r="AB688" i="17"/>
  <c r="Y687" i="17"/>
  <c r="AG686" i="17"/>
  <c r="AC684" i="17"/>
  <c r="Y682" i="17"/>
  <c r="AB678" i="17"/>
  <c r="Y677" i="17"/>
  <c r="AG672" i="17"/>
  <c r="AC668" i="17"/>
  <c r="BM668" i="17" s="1"/>
  <c r="V668" i="17"/>
  <c r="BL668" i="17" s="1"/>
  <c r="Y661" i="17"/>
  <c r="AC659" i="17"/>
  <c r="BM657" i="17"/>
  <c r="AG653" i="17"/>
  <c r="AB642" i="17"/>
  <c r="AG642" i="17"/>
  <c r="AC640" i="17"/>
  <c r="BM638" i="17"/>
  <c r="V635" i="17"/>
  <c r="AC623" i="17"/>
  <c r="V623" i="17"/>
  <c r="BM754" i="17"/>
  <c r="V740" i="17"/>
  <c r="BM738" i="17"/>
  <c r="V732" i="17"/>
  <c r="BM730" i="17"/>
  <c r="V724" i="17"/>
  <c r="BL724" i="17" s="1"/>
  <c r="BM722" i="17"/>
  <c r="V716" i="17"/>
  <c r="BL716" i="17" s="1"/>
  <c r="V708" i="17"/>
  <c r="BM706" i="17"/>
  <c r="V700" i="17"/>
  <c r="BL700" i="17" s="1"/>
  <c r="BM698" i="17"/>
  <c r="V693" i="17"/>
  <c r="BM692" i="17"/>
  <c r="V688" i="17"/>
  <c r="V678" i="17"/>
  <c r="BF678" i="17" s="1"/>
  <c r="BM677" i="17"/>
  <c r="AB674" i="17"/>
  <c r="BM665" i="17"/>
  <c r="BM661" i="17"/>
  <c r="AB655" i="17"/>
  <c r="AB651" i="17"/>
  <c r="AB650" i="17"/>
  <c r="AG650" i="17"/>
  <c r="BF650" i="17" s="1"/>
  <c r="BM646" i="17"/>
  <c r="AB636" i="17"/>
  <c r="AB632" i="17"/>
  <c r="AB629" i="17"/>
  <c r="AA629" i="17"/>
  <c r="AB608" i="17"/>
  <c r="AG608" i="17"/>
  <c r="BM755" i="17"/>
  <c r="V749" i="17"/>
  <c r="BL749" i="17" s="1"/>
  <c r="BM747" i="17"/>
  <c r="V741" i="17"/>
  <c r="BL741" i="17" s="1"/>
  <c r="Y740" i="17"/>
  <c r="BM740" i="17" s="1"/>
  <c r="BM739" i="17"/>
  <c r="V733" i="17"/>
  <c r="BL733" i="17" s="1"/>
  <c r="Y732" i="17"/>
  <c r="BM731" i="17"/>
  <c r="V725" i="17"/>
  <c r="BL725" i="17" s="1"/>
  <c r="AA724" i="17"/>
  <c r="BK724" i="17" s="1"/>
  <c r="BM723" i="17"/>
  <c r="V717" i="17"/>
  <c r="Y716" i="17"/>
  <c r="BM715" i="17"/>
  <c r="V709" i="17"/>
  <c r="Y708" i="17"/>
  <c r="BM708" i="17" s="1"/>
  <c r="BM707" i="17"/>
  <c r="V701" i="17"/>
  <c r="BL701" i="17" s="1"/>
  <c r="AA700" i="17"/>
  <c r="BK700" i="17" s="1"/>
  <c r="BM699" i="17"/>
  <c r="AA693" i="17"/>
  <c r="BK693" i="17" s="1"/>
  <c r="Y688" i="17"/>
  <c r="AB684" i="17"/>
  <c r="BM683" i="17"/>
  <c r="V679" i="17"/>
  <c r="Y678" i="17"/>
  <c r="V674" i="17"/>
  <c r="BM673" i="17"/>
  <c r="BM669" i="17"/>
  <c r="BA669" i="17" s="1"/>
  <c r="AB663" i="17"/>
  <c r="AB658" i="17"/>
  <c r="AG658" i="17"/>
  <c r="V655" i="17"/>
  <c r="BM654" i="17"/>
  <c r="V651" i="17"/>
  <c r="BM643" i="17"/>
  <c r="AG639" i="17"/>
  <c r="AC639" i="17"/>
  <c r="AA636" i="17"/>
  <c r="BK636" i="17" s="1"/>
  <c r="V632" i="17"/>
  <c r="V630" i="17"/>
  <c r="BM630" i="17" s="1"/>
  <c r="AC616" i="17"/>
  <c r="AG616" i="17"/>
  <c r="V616" i="17"/>
  <c r="V612" i="17"/>
  <c r="Y612" i="17"/>
  <c r="AB589" i="17"/>
  <c r="AA589" i="17"/>
  <c r="BK589" i="17" s="1"/>
  <c r="AC589" i="17"/>
  <c r="AC585" i="17"/>
  <c r="AB565" i="17"/>
  <c r="AC565" i="17"/>
  <c r="AG565" i="17"/>
  <c r="Y565" i="17"/>
  <c r="V565" i="17"/>
  <c r="BM565" i="17" s="1"/>
  <c r="AG693" i="17"/>
  <c r="AC691" i="17"/>
  <c r="AA684" i="17"/>
  <c r="BK684" i="17" s="1"/>
  <c r="Y679" i="17"/>
  <c r="BM679" i="17" s="1"/>
  <c r="AC676" i="17"/>
  <c r="BM676" i="17" s="1"/>
  <c r="Y674" i="17"/>
  <c r="AB667" i="17"/>
  <c r="BL667" i="17" s="1"/>
  <c r="AB666" i="17"/>
  <c r="AG666" i="17"/>
  <c r="AC664" i="17"/>
  <c r="BM664" i="17" s="1"/>
  <c r="V663" i="17"/>
  <c r="BM662" i="17"/>
  <c r="V659" i="17"/>
  <c r="BL659" i="17" s="1"/>
  <c r="Y655" i="17"/>
  <c r="AB652" i="17"/>
  <c r="AG651" i="17"/>
  <c r="AB648" i="17"/>
  <c r="BL648" i="17" s="1"/>
  <c r="AG647" i="17"/>
  <c r="AC647" i="17"/>
  <c r="AC645" i="17"/>
  <c r="BM645" i="17" s="1"/>
  <c r="AA644" i="17"/>
  <c r="BK644" i="17" s="1"/>
  <c r="V640" i="17"/>
  <c r="BL640" i="17" s="1"/>
  <c r="AG636" i="17"/>
  <c r="AC634" i="17"/>
  <c r="AG632" i="17"/>
  <c r="AA630" i="17"/>
  <c r="BK630" i="17" s="1"/>
  <c r="AA628" i="17"/>
  <c r="V622" i="17"/>
  <c r="BL622" i="17" s="1"/>
  <c r="AB601" i="17"/>
  <c r="AC601" i="17"/>
  <c r="AG601" i="17"/>
  <c r="AC599" i="17"/>
  <c r="V599" i="17"/>
  <c r="AB599" i="17"/>
  <c r="AC592" i="17"/>
  <c r="V576" i="17"/>
  <c r="AG576" i="17"/>
  <c r="Y576" i="17"/>
  <c r="AG571" i="17"/>
  <c r="AG563" i="17"/>
  <c r="V543" i="17"/>
  <c r="AG539" i="17"/>
  <c r="Y539" i="17"/>
  <c r="BM521" i="17"/>
  <c r="AB519" i="17"/>
  <c r="BM518" i="17"/>
  <c r="AC512" i="17"/>
  <c r="Y512" i="17"/>
  <c r="AB512" i="17"/>
  <c r="BM502" i="17"/>
  <c r="BM497" i="17"/>
  <c r="BM572" i="17"/>
  <c r="BM564" i="17"/>
  <c r="AG547" i="17"/>
  <c r="Y547" i="17"/>
  <c r="Y543" i="17"/>
  <c r="AB540" i="17"/>
  <c r="AB523" i="17"/>
  <c r="V519" i="17"/>
  <c r="BM510" i="17"/>
  <c r="V493" i="17"/>
  <c r="AB493" i="17"/>
  <c r="AC493" i="17"/>
  <c r="AG493" i="17"/>
  <c r="AG491" i="17"/>
  <c r="AA491" i="17"/>
  <c r="BK491" i="17" s="1"/>
  <c r="AB491" i="17"/>
  <c r="Y477" i="17"/>
  <c r="V477" i="17"/>
  <c r="AB477" i="17"/>
  <c r="AC477" i="17"/>
  <c r="AG477" i="17"/>
  <c r="BM376" i="17"/>
  <c r="AC621" i="17"/>
  <c r="BM621" i="17" s="1"/>
  <c r="V606" i="17"/>
  <c r="Y598" i="17"/>
  <c r="AC584" i="17"/>
  <c r="AB583" i="17"/>
  <c r="Y580" i="17"/>
  <c r="AC577" i="17"/>
  <c r="V575" i="17"/>
  <c r="AC570" i="17"/>
  <c r="V567" i="17"/>
  <c r="AC562" i="17"/>
  <c r="V560" i="17"/>
  <c r="AG555" i="17"/>
  <c r="AA555" i="17"/>
  <c r="BK555" i="17" s="1"/>
  <c r="AB552" i="17"/>
  <c r="Y551" i="17"/>
  <c r="V544" i="17"/>
  <c r="AG543" i="17"/>
  <c r="AC541" i="17"/>
  <c r="Y536" i="17"/>
  <c r="AA532" i="17"/>
  <c r="BK532" i="17" s="1"/>
  <c r="V532" i="17"/>
  <c r="BL532" i="17" s="1"/>
  <c r="AC528" i="17"/>
  <c r="AA528" i="17"/>
  <c r="BK528" i="17" s="1"/>
  <c r="V525" i="17"/>
  <c r="AB525" i="17"/>
  <c r="BM525" i="17" s="1"/>
  <c r="AC517" i="17"/>
  <c r="BM517" i="17" s="1"/>
  <c r="Y516" i="17"/>
  <c r="BM516" i="17" s="1"/>
  <c r="V516" i="17"/>
  <c r="AC516" i="17"/>
  <c r="BM498" i="17"/>
  <c r="BM486" i="17"/>
  <c r="Y461" i="17"/>
  <c r="V461" i="17"/>
  <c r="AB461" i="17"/>
  <c r="AC461" i="17"/>
  <c r="AG461" i="17"/>
  <c r="Y540" i="17"/>
  <c r="V540" i="17"/>
  <c r="AG523" i="17"/>
  <c r="Y523" i="17"/>
  <c r="AB520" i="17"/>
  <c r="AC519" i="17"/>
  <c r="AG519" i="17"/>
  <c r="BM513" i="17"/>
  <c r="AC509" i="17"/>
  <c r="BM505" i="17"/>
  <c r="BM482" i="17"/>
  <c r="AG606" i="17"/>
  <c r="V591" i="17"/>
  <c r="AG588" i="17"/>
  <c r="AB584" i="17"/>
  <c r="AB577" i="17"/>
  <c r="AG575" i="17"/>
  <c r="AB570" i="17"/>
  <c r="AG567" i="17"/>
  <c r="BF567" i="17" s="1"/>
  <c r="AB562" i="17"/>
  <c r="AG560" i="17"/>
  <c r="Y552" i="17"/>
  <c r="AA548" i="17"/>
  <c r="V548" i="17"/>
  <c r="BF548" i="17" s="1"/>
  <c r="AG544" i="17"/>
  <c r="AC542" i="17"/>
  <c r="BM542" i="17" s="1"/>
  <c r="AA541" i="17"/>
  <c r="BK541" i="17" s="1"/>
  <c r="AC539" i="17"/>
  <c r="AB524" i="17"/>
  <c r="V520" i="17"/>
  <c r="AA517" i="17"/>
  <c r="BK517" i="17" s="1"/>
  <c r="AC511" i="17"/>
  <c r="AG511" i="17"/>
  <c r="V511" i="17"/>
  <c r="V501" i="17"/>
  <c r="AB501" i="17"/>
  <c r="AC501" i="17"/>
  <c r="AG501" i="17"/>
  <c r="AG499" i="17"/>
  <c r="AA499" i="17"/>
  <c r="BK499" i="17" s="1"/>
  <c r="AB499" i="17"/>
  <c r="AC496" i="17"/>
  <c r="AG496" i="17"/>
  <c r="BF496" i="17" s="1"/>
  <c r="Y496" i="17"/>
  <c r="AB496" i="17"/>
  <c r="V584" i="17"/>
  <c r="V581" i="17"/>
  <c r="V577" i="17"/>
  <c r="BL577" i="17" s="1"/>
  <c r="AB571" i="17"/>
  <c r="V570" i="17"/>
  <c r="AB563" i="17"/>
  <c r="V562" i="17"/>
  <c r="BL562" i="17" s="1"/>
  <c r="AB557" i="17"/>
  <c r="AA556" i="17"/>
  <c r="BK556" i="17" s="1"/>
  <c r="V556" i="17"/>
  <c r="BM556" i="17" s="1"/>
  <c r="AG552" i="17"/>
  <c r="BM552" i="17" s="1"/>
  <c r="AC547" i="17"/>
  <c r="V534" i="17"/>
  <c r="V533" i="17"/>
  <c r="AB533" i="17"/>
  <c r="BM514" i="17"/>
  <c r="BM506" i="17"/>
  <c r="BM494" i="17"/>
  <c r="Y469" i="17"/>
  <c r="V469" i="17"/>
  <c r="AB469" i="17"/>
  <c r="AC469" i="17"/>
  <c r="AG469" i="17"/>
  <c r="BF469" i="17" s="1"/>
  <c r="Y453" i="17"/>
  <c r="V453" i="17"/>
  <c r="AB453" i="17"/>
  <c r="AC453" i="17"/>
  <c r="AG453" i="17"/>
  <c r="V541" i="17"/>
  <c r="AB541" i="17"/>
  <c r="AA524" i="17"/>
  <c r="BK524" i="17" s="1"/>
  <c r="V524" i="17"/>
  <c r="AC524" i="17"/>
  <c r="AC520" i="17"/>
  <c r="Y520" i="17"/>
  <c r="BM520" i="17" s="1"/>
  <c r="V517" i="17"/>
  <c r="BL517" i="17" s="1"/>
  <c r="AB517" i="17"/>
  <c r="V509" i="17"/>
  <c r="AB509" i="17"/>
  <c r="AG509" i="17"/>
  <c r="V485" i="17"/>
  <c r="AB485" i="17"/>
  <c r="AC485" i="17"/>
  <c r="AG485" i="17"/>
  <c r="V597" i="17"/>
  <c r="BL597" i="17" s="1"/>
  <c r="AG587" i="17"/>
  <c r="V582" i="17"/>
  <c r="AG581" i="17"/>
  <c r="V558" i="17"/>
  <c r="BL558" i="17" s="1"/>
  <c r="AG557" i="17"/>
  <c r="V550" i="17"/>
  <c r="BL550" i="17" s="1"/>
  <c r="V549" i="17"/>
  <c r="AB549" i="17"/>
  <c r="AB547" i="17"/>
  <c r="AB543" i="17"/>
  <c r="AA542" i="17"/>
  <c r="BK542" i="17" s="1"/>
  <c r="AC540" i="17"/>
  <c r="V539" i="17"/>
  <c r="V535" i="17"/>
  <c r="BL535" i="17" s="1"/>
  <c r="AG534" i="17"/>
  <c r="AG531" i="17"/>
  <c r="Y531" i="17"/>
  <c r="AB528" i="17"/>
  <c r="AC527" i="17"/>
  <c r="AG527" i="17"/>
  <c r="AC523" i="17"/>
  <c r="AG515" i="17"/>
  <c r="Y515" i="17"/>
  <c r="AG512" i="17"/>
  <c r="AG507" i="17"/>
  <c r="Y507" i="17"/>
  <c r="AC504" i="17"/>
  <c r="AG504" i="17"/>
  <c r="Y504" i="17"/>
  <c r="AB504" i="17"/>
  <c r="BM490" i="17"/>
  <c r="BM336" i="17"/>
  <c r="V503" i="17"/>
  <c r="V495" i="17"/>
  <c r="AB488" i="17"/>
  <c r="V487" i="17"/>
  <c r="AB480" i="17"/>
  <c r="V479" i="17"/>
  <c r="AB472" i="17"/>
  <c r="BL472" i="17" s="1"/>
  <c r="V471" i="17"/>
  <c r="AB464" i="17"/>
  <c r="V463" i="17"/>
  <c r="AB456" i="17"/>
  <c r="V455" i="17"/>
  <c r="AB449" i="17"/>
  <c r="BL449" i="17" s="1"/>
  <c r="AG443" i="17"/>
  <c r="AB437" i="17"/>
  <c r="AB433" i="17"/>
  <c r="BL433" i="17" s="1"/>
  <c r="BA433" i="17" s="1"/>
  <c r="AB422" i="17"/>
  <c r="BL422" i="17" s="1"/>
  <c r="Y421" i="17"/>
  <c r="AC417" i="17"/>
  <c r="Y417" i="17"/>
  <c r="AA378" i="17"/>
  <c r="BK378" i="17" s="1"/>
  <c r="V378" i="17"/>
  <c r="BL378" i="17" s="1"/>
  <c r="BM375" i="17"/>
  <c r="Y372" i="17"/>
  <c r="V372" i="17"/>
  <c r="BM372" i="17" s="1"/>
  <c r="AB372" i="17"/>
  <c r="V344" i="17"/>
  <c r="Y344" i="17"/>
  <c r="AG331" i="17"/>
  <c r="V331" i="17"/>
  <c r="AG229" i="17"/>
  <c r="AC229" i="17"/>
  <c r="BM226" i="17"/>
  <c r="AC203" i="17"/>
  <c r="AG203" i="17"/>
  <c r="BM181" i="17"/>
  <c r="AB339" i="17"/>
  <c r="AA339" i="17"/>
  <c r="BK339" i="17" s="1"/>
  <c r="AA296" i="17"/>
  <c r="BK296" i="17" s="1"/>
  <c r="AG296" i="17"/>
  <c r="AB296" i="17"/>
  <c r="V212" i="17"/>
  <c r="AG212" i="17"/>
  <c r="AB212" i="17"/>
  <c r="BM134" i="17"/>
  <c r="AC508" i="17"/>
  <c r="AG503" i="17"/>
  <c r="AC500" i="17"/>
  <c r="AG495" i="17"/>
  <c r="AC492" i="17"/>
  <c r="Y488" i="17"/>
  <c r="AG487" i="17"/>
  <c r="AC484" i="17"/>
  <c r="Y480" i="17"/>
  <c r="AG479" i="17"/>
  <c r="BF479" i="17" s="1"/>
  <c r="AC476" i="17"/>
  <c r="Y472" i="17"/>
  <c r="AG471" i="17"/>
  <c r="BF471" i="17" s="1"/>
  <c r="AC468" i="17"/>
  <c r="AA464" i="17"/>
  <c r="AG463" i="17"/>
  <c r="AC460" i="17"/>
  <c r="AB458" i="17"/>
  <c r="BL458" i="17" s="1"/>
  <c r="Y456" i="17"/>
  <c r="AG455" i="17"/>
  <c r="AC452" i="17"/>
  <c r="AA449" i="17"/>
  <c r="BK449" i="17" s="1"/>
  <c r="V445" i="17"/>
  <c r="V441" i="17"/>
  <c r="BL441" i="17" s="1"/>
  <c r="Y437" i="17"/>
  <c r="AA433" i="17"/>
  <c r="BK433" i="17" s="1"/>
  <c r="AC431" i="17"/>
  <c r="AC427" i="17"/>
  <c r="AG381" i="17"/>
  <c r="BF381" i="17" s="1"/>
  <c r="BM379" i="17"/>
  <c r="AC374" i="17"/>
  <c r="AA350" i="17"/>
  <c r="V350" i="17"/>
  <c r="BF350" i="17" s="1"/>
  <c r="AC321" i="17"/>
  <c r="AG321" i="17"/>
  <c r="AG310" i="17"/>
  <c r="AC310" i="17"/>
  <c r="AC307" i="17"/>
  <c r="BM307" i="17" s="1"/>
  <c r="AG307" i="17"/>
  <c r="AC256" i="17"/>
  <c r="AG256" i="17"/>
  <c r="AB98" i="17"/>
  <c r="V98" i="17"/>
  <c r="AG98" i="17"/>
  <c r="AC98" i="17"/>
  <c r="BM98" i="17" s="1"/>
  <c r="AG488" i="17"/>
  <c r="BF488" i="17" s="1"/>
  <c r="AB483" i="17"/>
  <c r="BM483" i="17" s="1"/>
  <c r="AG480" i="17"/>
  <c r="AB475" i="17"/>
  <c r="BM472" i="17"/>
  <c r="AB467" i="17"/>
  <c r="BM464" i="17"/>
  <c r="AB459" i="17"/>
  <c r="BM456" i="17"/>
  <c r="BM452" i="17"/>
  <c r="AB451" i="17"/>
  <c r="AA422" i="17"/>
  <c r="BK422" i="17" s="1"/>
  <c r="AC422" i="17"/>
  <c r="BM420" i="17"/>
  <c r="Y376" i="17"/>
  <c r="V376" i="17"/>
  <c r="Y370" i="17"/>
  <c r="V370" i="17"/>
  <c r="AC342" i="17"/>
  <c r="V295" i="17"/>
  <c r="AC295" i="17"/>
  <c r="BM274" i="17"/>
  <c r="BM268" i="17"/>
  <c r="AB236" i="17"/>
  <c r="AC236" i="17"/>
  <c r="Y236" i="17"/>
  <c r="BM489" i="17"/>
  <c r="V483" i="17"/>
  <c r="BM481" i="17"/>
  <c r="V475" i="17"/>
  <c r="BM473" i="17"/>
  <c r="V467" i="17"/>
  <c r="BF467" i="17" s="1"/>
  <c r="BM465" i="17"/>
  <c r="V459" i="17"/>
  <c r="BM457" i="17"/>
  <c r="V451" i="17"/>
  <c r="AC443" i="17"/>
  <c r="AB431" i="17"/>
  <c r="Y430" i="17"/>
  <c r="AC430" i="17"/>
  <c r="BM428" i="17"/>
  <c r="AB427" i="17"/>
  <c r="AC426" i="17"/>
  <c r="AA426" i="17"/>
  <c r="BK426" i="17" s="1"/>
  <c r="BM424" i="17"/>
  <c r="Y423" i="17"/>
  <c r="AC421" i="17"/>
  <c r="BM421" i="17" s="1"/>
  <c r="V367" i="17"/>
  <c r="AG367" i="17"/>
  <c r="AC331" i="17"/>
  <c r="AC289" i="17"/>
  <c r="AG289" i="17"/>
  <c r="AC160" i="17"/>
  <c r="AG160" i="17"/>
  <c r="BM522" i="17"/>
  <c r="V508" i="17"/>
  <c r="BL508" i="17" s="1"/>
  <c r="V500" i="17"/>
  <c r="BL500" i="17" s="1"/>
  <c r="V492" i="17"/>
  <c r="BL492" i="17" s="1"/>
  <c r="V484" i="17"/>
  <c r="BL484" i="17" s="1"/>
  <c r="Y483" i="17"/>
  <c r="V476" i="17"/>
  <c r="BL476" i="17" s="1"/>
  <c r="Y475" i="17"/>
  <c r="BM475" i="17" s="1"/>
  <c r="V468" i="17"/>
  <c r="BL468" i="17" s="1"/>
  <c r="Y467" i="17"/>
  <c r="BM467" i="17" s="1"/>
  <c r="V460" i="17"/>
  <c r="BL460" i="17" s="1"/>
  <c r="Y459" i="17"/>
  <c r="V452" i="17"/>
  <c r="Y451" i="17"/>
  <c r="AC448" i="17"/>
  <c r="BM448" i="17" s="1"/>
  <c r="AB447" i="17"/>
  <c r="AG446" i="17"/>
  <c r="BM446" i="17" s="1"/>
  <c r="AB439" i="17"/>
  <c r="BL439" i="17" s="1"/>
  <c r="AA438" i="17"/>
  <c r="BK438" i="17" s="1"/>
  <c r="AC438" i="17"/>
  <c r="BM436" i="17"/>
  <c r="AB435" i="17"/>
  <c r="AC434" i="17"/>
  <c r="Y434" i="17"/>
  <c r="BM434" i="17" s="1"/>
  <c r="BM432" i="17"/>
  <c r="Y431" i="17"/>
  <c r="AA427" i="17"/>
  <c r="BK427" i="17" s="1"/>
  <c r="AG423" i="17"/>
  <c r="V342" i="17"/>
  <c r="BF342" i="17" s="1"/>
  <c r="BM315" i="17"/>
  <c r="AC312" i="17"/>
  <c r="AG312" i="17"/>
  <c r="AG294" i="17"/>
  <c r="AC294" i="17"/>
  <c r="AG264" i="17"/>
  <c r="AC264" i="17"/>
  <c r="BM241" i="17"/>
  <c r="BM197" i="17"/>
  <c r="AA447" i="17"/>
  <c r="BM444" i="17"/>
  <c r="AB443" i="17"/>
  <c r="AC442" i="17"/>
  <c r="AA442" i="17"/>
  <c r="BK442" i="17" s="1"/>
  <c r="BM440" i="17"/>
  <c r="AC437" i="17"/>
  <c r="AC433" i="17"/>
  <c r="AG431" i="17"/>
  <c r="AG427" i="17"/>
  <c r="AB421" i="17"/>
  <c r="BM382" i="17"/>
  <c r="BM380" i="17"/>
  <c r="AA374" i="17"/>
  <c r="BK374" i="17" s="1"/>
  <c r="V374" i="17"/>
  <c r="BL374" i="17" s="1"/>
  <c r="V366" i="17"/>
  <c r="AC363" i="17"/>
  <c r="AG363" i="17"/>
  <c r="AC350" i="17"/>
  <c r="Y347" i="17"/>
  <c r="AB347" i="17"/>
  <c r="AB344" i="17"/>
  <c r="BM344" i="17" s="1"/>
  <c r="AC339" i="17"/>
  <c r="AB331" i="17"/>
  <c r="AC288" i="17"/>
  <c r="AG288" i="17"/>
  <c r="BM273" i="17"/>
  <c r="BM247" i="17"/>
  <c r="AG224" i="17"/>
  <c r="AC224" i="17"/>
  <c r="BM224" i="17" s="1"/>
  <c r="AB96" i="17"/>
  <c r="AC96" i="17"/>
  <c r="AG96" i="17"/>
  <c r="V96" i="17"/>
  <c r="BM460" i="17"/>
  <c r="BA460" i="17" s="1"/>
  <c r="Y443" i="17"/>
  <c r="V421" i="17"/>
  <c r="AB342" i="17"/>
  <c r="AA342" i="17"/>
  <c r="BM311" i="17"/>
  <c r="BM305" i="17"/>
  <c r="BM300" i="17"/>
  <c r="AC296" i="17"/>
  <c r="AG114" i="17"/>
  <c r="AC114" i="17"/>
  <c r="AC301" i="17"/>
  <c r="BM291" i="17"/>
  <c r="BM275" i="17"/>
  <c r="AC263" i="17"/>
  <c r="AC255" i="17"/>
  <c r="AC252" i="17"/>
  <c r="BM242" i="17"/>
  <c r="AB238" i="17"/>
  <c r="V238" i="17"/>
  <c r="AC211" i="17"/>
  <c r="AB207" i="17"/>
  <c r="AC202" i="17"/>
  <c r="BM202" i="17" s="1"/>
  <c r="AC186" i="17"/>
  <c r="BM186" i="17" s="1"/>
  <c r="BM185" i="17"/>
  <c r="AC175" i="17"/>
  <c r="AC153" i="17"/>
  <c r="AG153" i="17"/>
  <c r="AG139" i="17"/>
  <c r="AC139" i="17"/>
  <c r="BM136" i="17"/>
  <c r="AC97" i="17"/>
  <c r="BM97" i="17" s="1"/>
  <c r="AB90" i="17"/>
  <c r="V90" i="17"/>
  <c r="BM371" i="17"/>
  <c r="AC326" i="17"/>
  <c r="AG326" i="17"/>
  <c r="AC323" i="17"/>
  <c r="AA323" i="17"/>
  <c r="BK323" i="17" s="1"/>
  <c r="AB308" i="17"/>
  <c r="AC281" i="17"/>
  <c r="V281" i="17"/>
  <c r="AB243" i="17"/>
  <c r="BM228" i="17"/>
  <c r="V207" i="17"/>
  <c r="AC199" i="17"/>
  <c r="BM199" i="17" s="1"/>
  <c r="AC191" i="17"/>
  <c r="BM156" i="17"/>
  <c r="AC152" i="17"/>
  <c r="AC146" i="17"/>
  <c r="BM146" i="17" s="1"/>
  <c r="BM133" i="17"/>
  <c r="AC118" i="17"/>
  <c r="AB103" i="17"/>
  <c r="AG103" i="17"/>
  <c r="AC103" i="17"/>
  <c r="AG93" i="17"/>
  <c r="BM429" i="17"/>
  <c r="V308" i="17"/>
  <c r="AB301" i="17"/>
  <c r="AB278" i="17"/>
  <c r="AC272" i="17"/>
  <c r="BM272" i="17" s="1"/>
  <c r="V265" i="17"/>
  <c r="AG265" i="17"/>
  <c r="BF265" i="17" s="1"/>
  <c r="AG249" i="17"/>
  <c r="V243" i="17"/>
  <c r="AG219" i="17"/>
  <c r="AC219" i="17"/>
  <c r="BM219" i="17" s="1"/>
  <c r="Y207" i="17"/>
  <c r="AG189" i="17"/>
  <c r="V189" i="17"/>
  <c r="AC189" i="17"/>
  <c r="AB175" i="17"/>
  <c r="AG172" i="17"/>
  <c r="AG166" i="17"/>
  <c r="AB164" i="17"/>
  <c r="AC155" i="17"/>
  <c r="V141" i="17"/>
  <c r="AC132" i="17"/>
  <c r="AG125" i="17"/>
  <c r="AC121" i="17"/>
  <c r="AB115" i="17"/>
  <c r="AG109" i="17"/>
  <c r="AB105" i="17"/>
  <c r="V105" i="17"/>
  <c r="BM99" i="17"/>
  <c r="AB95" i="17"/>
  <c r="AG95" i="17"/>
  <c r="AC95" i="17"/>
  <c r="AB87" i="17"/>
  <c r="AG87" i="17"/>
  <c r="AC87" i="17"/>
  <c r="BM87" i="17" s="1"/>
  <c r="AB78" i="17"/>
  <c r="AG78" i="17"/>
  <c r="V78" i="17"/>
  <c r="BM225" i="17"/>
  <c r="AG222" i="17"/>
  <c r="AC222" i="17"/>
  <c r="BM191" i="17"/>
  <c r="BM152" i="17"/>
  <c r="AC126" i="17"/>
  <c r="BM126" i="17" s="1"/>
  <c r="BM125" i="17"/>
  <c r="BA125" i="17" s="1"/>
  <c r="AB97" i="17"/>
  <c r="V97" i="17"/>
  <c r="AB89" i="17"/>
  <c r="V89" i="17"/>
  <c r="AC89" i="17"/>
  <c r="BM89" i="17" s="1"/>
  <c r="AG301" i="17"/>
  <c r="AG299" i="17"/>
  <c r="AG278" i="17"/>
  <c r="BM276" i="17"/>
  <c r="V269" i="17"/>
  <c r="BM244" i="17"/>
  <c r="AC238" i="17"/>
  <c r="BM227" i="17"/>
  <c r="BM218" i="17"/>
  <c r="AC193" i="17"/>
  <c r="BM193" i="17" s="1"/>
  <c r="AG193" i="17"/>
  <c r="BM182" i="17"/>
  <c r="BM121" i="17"/>
  <c r="Y115" i="17"/>
  <c r="V115" i="17"/>
  <c r="AC115" i="17"/>
  <c r="BM115" i="17" s="1"/>
  <c r="BM285" i="17"/>
  <c r="BM259" i="17"/>
  <c r="AC198" i="17"/>
  <c r="AG198" i="17"/>
  <c r="BM188" i="17"/>
  <c r="BM137" i="17"/>
  <c r="AB126" i="17"/>
  <c r="AC124" i="17"/>
  <c r="AG124" i="17"/>
  <c r="AB102" i="17"/>
  <c r="AG102" i="17"/>
  <c r="AC90" i="17"/>
  <c r="BM90" i="17" s="1"/>
  <c r="AB86" i="17"/>
  <c r="AG86" i="17"/>
  <c r="BM86" i="17" s="1"/>
  <c r="V86" i="17"/>
  <c r="V336" i="17"/>
  <c r="BL336" i="17" s="1"/>
  <c r="V334" i="17"/>
  <c r="BL334" i="17" s="1"/>
  <c r="AB332" i="17"/>
  <c r="BL332" i="17" s="1"/>
  <c r="AG329" i="17"/>
  <c r="AC329" i="17"/>
  <c r="AB326" i="17"/>
  <c r="AB323" i="17"/>
  <c r="BL323" i="17" s="1"/>
  <c r="AC298" i="17"/>
  <c r="BM287" i="17"/>
  <c r="AB281" i="17"/>
  <c r="BM251" i="17"/>
  <c r="Y238" i="17"/>
  <c r="V233" i="17"/>
  <c r="AC220" i="17"/>
  <c r="BM220" i="17" s="1"/>
  <c r="AC217" i="17"/>
  <c r="BM217" i="17" s="1"/>
  <c r="AC207" i="17"/>
  <c r="BM207" i="17" s="1"/>
  <c r="BM201" i="17"/>
  <c r="BM195" i="17"/>
  <c r="BM190" i="17"/>
  <c r="V185" i="17"/>
  <c r="AB183" i="17"/>
  <c r="AG179" i="17"/>
  <c r="AC179" i="17"/>
  <c r="V173" i="17"/>
  <c r="BM165" i="17"/>
  <c r="AG140" i="17"/>
  <c r="AC140" i="17"/>
  <c r="V126" i="17"/>
  <c r="AC116" i="17"/>
  <c r="BM116" i="17" s="1"/>
  <c r="BA116" i="17" s="1"/>
  <c r="AC111" i="17"/>
  <c r="AG111" i="17"/>
  <c r="BF111" i="17" s="1"/>
  <c r="BM108" i="17"/>
  <c r="AB106" i="17"/>
  <c r="V106" i="17"/>
  <c r="AB104" i="17"/>
  <c r="AC104" i="17"/>
  <c r="BM104" i="17" s="1"/>
  <c r="AB94" i="17"/>
  <c r="AG94" i="17"/>
  <c r="AB82" i="17"/>
  <c r="AG82" i="17"/>
  <c r="V82" i="17"/>
  <c r="AC81" i="17"/>
  <c r="BM81" i="17" s="1"/>
  <c r="BM51" i="17"/>
  <c r="BM43" i="17"/>
  <c r="BM41" i="17"/>
  <c r="BM39" i="17"/>
  <c r="AC33" i="17"/>
  <c r="BM33" i="17" s="1"/>
  <c r="BA33" i="17" s="1"/>
  <c r="AC25" i="17"/>
  <c r="BM91" i="17"/>
  <c r="BM83" i="17"/>
  <c r="AC76" i="17"/>
  <c r="AB72" i="17"/>
  <c r="BM68" i="17"/>
  <c r="AB56" i="17"/>
  <c r="BM17" i="17"/>
  <c r="AC9" i="17"/>
  <c r="BM9" i="17" s="1"/>
  <c r="AC7" i="17"/>
  <c r="BM7" i="17" s="1"/>
  <c r="AZ5" i="17"/>
  <c r="BH5" i="17" s="1"/>
  <c r="V81" i="17"/>
  <c r="AC79" i="17"/>
  <c r="V72" i="17"/>
  <c r="AC61" i="17"/>
  <c r="AA56" i="17"/>
  <c r="BK56" i="17" s="1"/>
  <c r="AG53" i="17"/>
  <c r="BF53" i="17" s="1"/>
  <c r="AG35" i="17"/>
  <c r="AG27" i="17"/>
  <c r="BM25" i="17"/>
  <c r="BM30" i="17"/>
  <c r="BM84" i="17"/>
  <c r="V79" i="17"/>
  <c r="BM63" i="17"/>
  <c r="AC44" i="17"/>
  <c r="BM44" i="17" s="1"/>
  <c r="BM40" i="17"/>
  <c r="AC34" i="17"/>
  <c r="BM34" i="17" s="1"/>
  <c r="AC26" i="17"/>
  <c r="BM26" i="17" s="1"/>
  <c r="BM302" i="17"/>
  <c r="BM176" i="17"/>
  <c r="AC88" i="17"/>
  <c r="BM88" i="17" s="1"/>
  <c r="AC80" i="17"/>
  <c r="BM80" i="17" s="1"/>
  <c r="AG79" i="17"/>
  <c r="AC71" i="17"/>
  <c r="BM71" i="17" s="1"/>
  <c r="AB69" i="17"/>
  <c r="AC60" i="17"/>
  <c r="AC57" i="17"/>
  <c r="BM57" i="17" s="1"/>
  <c r="AG55" i="17"/>
  <c r="AB52" i="17"/>
  <c r="BM24" i="17"/>
  <c r="AG15" i="17"/>
  <c r="BM13" i="17"/>
  <c r="AG69" i="17"/>
  <c r="AG49" i="17"/>
  <c r="AG20" i="17"/>
  <c r="BM10" i="17"/>
  <c r="AG8" i="17"/>
  <c r="BB987" i="17"/>
  <c r="BD987" i="17" s="1"/>
  <c r="BC987" i="17"/>
  <c r="BB1005" i="17"/>
  <c r="BD1005" i="17" s="1"/>
  <c r="BC1005" i="17"/>
  <c r="BC1000" i="17"/>
  <c r="BB1000" i="17"/>
  <c r="BD1000" i="17" s="1"/>
  <c r="BC1016" i="17"/>
  <c r="BC3" i="17"/>
  <c r="BB3" i="17"/>
  <c r="BD3" i="17" s="1"/>
  <c r="BC1002" i="17"/>
  <c r="BB1002" i="17"/>
  <c r="BD1002" i="17" s="1"/>
  <c r="BB1008" i="17"/>
  <c r="BD1008" i="17" s="1"/>
  <c r="BC1008" i="17"/>
  <c r="BB1003" i="17"/>
  <c r="BD1003" i="17" s="1"/>
  <c r="BC1003" i="17"/>
  <c r="BB995" i="17"/>
  <c r="BD995" i="17" s="1"/>
  <c r="BC995" i="17"/>
  <c r="BB957" i="17"/>
  <c r="BD957" i="17" s="1"/>
  <c r="BC957" i="17"/>
  <c r="BI1013" i="17"/>
  <c r="BC949" i="17"/>
  <c r="BA869" i="17"/>
  <c r="BA755" i="17"/>
  <c r="BN751" i="17"/>
  <c r="BI751" i="17"/>
  <c r="BI999" i="17"/>
  <c r="BC939" i="17"/>
  <c r="BC899" i="17"/>
  <c r="BC851" i="17"/>
  <c r="BC723" i="17"/>
  <c r="BC707" i="17"/>
  <c r="BC659" i="17"/>
  <c r="BC986" i="17"/>
  <c r="BC738" i="17"/>
  <c r="BN809" i="17"/>
  <c r="BI809" i="17"/>
  <c r="BC825" i="17"/>
  <c r="BC609" i="17"/>
  <c r="BA731" i="17"/>
  <c r="BA715" i="17"/>
  <c r="BN653" i="17"/>
  <c r="BI653" i="17"/>
  <c r="BC992" i="17"/>
  <c r="BC880" i="17"/>
  <c r="BC696" i="17"/>
  <c r="BC640" i="17"/>
  <c r="BA227" i="17"/>
  <c r="BN695" i="17"/>
  <c r="BI695" i="17"/>
  <c r="BN690" i="17"/>
  <c r="BA690" i="17" s="1"/>
  <c r="BI690" i="17"/>
  <c r="BN1083" i="17"/>
  <c r="BA1083" i="17" s="1"/>
  <c r="BI1083" i="17"/>
  <c r="BN1193" i="17"/>
  <c r="BI1193" i="17"/>
  <c r="BM1192" i="17"/>
  <c r="BF1192" i="17"/>
  <c r="BL1192" i="17"/>
  <c r="BN1185" i="17"/>
  <c r="BA1185" i="17" s="1"/>
  <c r="BI1185" i="17"/>
  <c r="BM1184" i="17"/>
  <c r="BF1184" i="17"/>
  <c r="BL1184" i="17"/>
  <c r="BN1177" i="17"/>
  <c r="BI1177" i="17"/>
  <c r="BM1176" i="17"/>
  <c r="BF1176" i="17"/>
  <c r="BL1176" i="17"/>
  <c r="BN1169" i="17"/>
  <c r="BI1169" i="17"/>
  <c r="BM1168" i="17"/>
  <c r="BF1168" i="17"/>
  <c r="BL1168" i="17"/>
  <c r="BM1160" i="17"/>
  <c r="BL1160" i="17"/>
  <c r="BF1160" i="17"/>
  <c r="BN1153" i="17"/>
  <c r="BI1153" i="17"/>
  <c r="BM1152" i="17"/>
  <c r="BF1152" i="17"/>
  <c r="BL1152" i="17"/>
  <c r="BI1145" i="17"/>
  <c r="BN1145" i="17"/>
  <c r="BA1145" i="17" s="1"/>
  <c r="BM1144" i="17"/>
  <c r="BF1144" i="17"/>
  <c r="BL1144" i="17"/>
  <c r="BI1137" i="17"/>
  <c r="BN1137" i="17"/>
  <c r="BM1136" i="17"/>
  <c r="BF1136" i="17"/>
  <c r="BL1136" i="17"/>
  <c r="BM1128" i="17"/>
  <c r="BF1128" i="17"/>
  <c r="BL1128" i="17"/>
  <c r="BM1120" i="17"/>
  <c r="BF1120" i="17"/>
  <c r="BL1120" i="17"/>
  <c r="BM1112" i="17"/>
  <c r="BF1112" i="17"/>
  <c r="BL1112" i="17"/>
  <c r="BN1105" i="17"/>
  <c r="BI1105" i="17"/>
  <c r="BM1104" i="17"/>
  <c r="BF1104" i="17"/>
  <c r="BA1104" i="17" s="1"/>
  <c r="BL1104" i="17"/>
  <c r="BM1096" i="17"/>
  <c r="BF1096" i="17"/>
  <c r="BA1096" i="17" s="1"/>
  <c r="BM1088" i="17"/>
  <c r="BL1088" i="17"/>
  <c r="BF1088" i="17"/>
  <c r="BA1088" i="17" s="1"/>
  <c r="BM1080" i="17"/>
  <c r="BF1080" i="17"/>
  <c r="BL1080" i="17"/>
  <c r="BM1072" i="17"/>
  <c r="BF1072" i="17"/>
  <c r="BL1072" i="17"/>
  <c r="BM1064" i="17"/>
  <c r="BL1064" i="17"/>
  <c r="BF1064" i="17"/>
  <c r="BM1056" i="17"/>
  <c r="BL1056" i="17"/>
  <c r="BF1056" i="17"/>
  <c r="BA1056" i="17" s="1"/>
  <c r="BM1048" i="17"/>
  <c r="BF1048" i="17"/>
  <c r="BA1048" i="17" s="1"/>
  <c r="BL1048" i="17"/>
  <c r="BM1040" i="17"/>
  <c r="BL1040" i="17"/>
  <c r="BF1040" i="17"/>
  <c r="BA1040" i="17" s="1"/>
  <c r="BM1032" i="17"/>
  <c r="BF1032" i="17"/>
  <c r="BL1032" i="17"/>
  <c r="BM1024" i="17"/>
  <c r="BF1024" i="17"/>
  <c r="BA1024" i="17" s="1"/>
  <c r="BL1024" i="17"/>
  <c r="BI987" i="17"/>
  <c r="BI659" i="17"/>
  <c r="BN610" i="17"/>
  <c r="BA525" i="17"/>
  <c r="BA444" i="17"/>
  <c r="BA428" i="17"/>
  <c r="BI881" i="17"/>
  <c r="BN627" i="17"/>
  <c r="BA627" i="17" s="1"/>
  <c r="BI627" i="17"/>
  <c r="BN962" i="17"/>
  <c r="BA449" i="17"/>
  <c r="BA379" i="17"/>
  <c r="BI959" i="17"/>
  <c r="BA529" i="17"/>
  <c r="BA513" i="17"/>
  <c r="BA494" i="17"/>
  <c r="BI686" i="17"/>
  <c r="BN407" i="17"/>
  <c r="BI407" i="17"/>
  <c r="BA604" i="17"/>
  <c r="BA553" i="17"/>
  <c r="BN596" i="17"/>
  <c r="BI447" i="17"/>
  <c r="BN436" i="17"/>
  <c r="BA436" i="17" s="1"/>
  <c r="BN429" i="17"/>
  <c r="BA429" i="17" s="1"/>
  <c r="BN419" i="17"/>
  <c r="BN350" i="17"/>
  <c r="BI350" i="17"/>
  <c r="BA292" i="17"/>
  <c r="BA190" i="17"/>
  <c r="BI184" i="17"/>
  <c r="BN184" i="17"/>
  <c r="BA182" i="17"/>
  <c r="BB1333" i="17"/>
  <c r="BD1333" i="17" s="1"/>
  <c r="BC1333" i="17"/>
  <c r="BN557" i="17"/>
  <c r="BN519" i="17"/>
  <c r="BA290" i="17"/>
  <c r="BA275" i="17"/>
  <c r="BA273" i="17"/>
  <c r="BI268" i="17"/>
  <c r="BN268" i="17"/>
  <c r="BA268" i="17" s="1"/>
  <c r="BA217" i="17"/>
  <c r="BA176" i="17"/>
  <c r="BA137" i="17"/>
  <c r="BA81" i="17"/>
  <c r="BA56" i="17"/>
  <c r="BB1497" i="17"/>
  <c r="BD1497" i="17" s="1"/>
  <c r="BC1497" i="17"/>
  <c r="BI343" i="17"/>
  <c r="BN343" i="17"/>
  <c r="BA328" i="17"/>
  <c r="BA287" i="17"/>
  <c r="BN450" i="17"/>
  <c r="BA450" i="17" s="1"/>
  <c r="BI428" i="17"/>
  <c r="BN409" i="17"/>
  <c r="BN360" i="17"/>
  <c r="BN356" i="17"/>
  <c r="BA285" i="17"/>
  <c r="BA284" i="17"/>
  <c r="BN127" i="17"/>
  <c r="BI127" i="17"/>
  <c r="BN549" i="17"/>
  <c r="BA549" i="17" s="1"/>
  <c r="BI503" i="17"/>
  <c r="BI494" i="17"/>
  <c r="BN458" i="17"/>
  <c r="BA458" i="17" s="1"/>
  <c r="BI424" i="17"/>
  <c r="BN368" i="17"/>
  <c r="BA311" i="17"/>
  <c r="BI191" i="17"/>
  <c r="BN191" i="17"/>
  <c r="BA191" i="17" s="1"/>
  <c r="BI124" i="17"/>
  <c r="BN124" i="17"/>
  <c r="BN210" i="17"/>
  <c r="BA210" i="17" s="1"/>
  <c r="BI210" i="17"/>
  <c r="BA200" i="17"/>
  <c r="BA167" i="17"/>
  <c r="BA162" i="17"/>
  <c r="BA156" i="17"/>
  <c r="BB1589" i="17"/>
  <c r="BD1589" i="17" s="1"/>
  <c r="BC1589" i="17"/>
  <c r="BB1587" i="17"/>
  <c r="BD1587" i="17" s="1"/>
  <c r="BC1587" i="17"/>
  <c r="BB1585" i="17"/>
  <c r="BD1585" i="17" s="1"/>
  <c r="BC1585" i="17"/>
  <c r="BB1583" i="17"/>
  <c r="BD1583" i="17" s="1"/>
  <c r="BC1583" i="17"/>
  <c r="BB1581" i="17"/>
  <c r="BD1581" i="17" s="1"/>
  <c r="BC1581" i="17"/>
  <c r="BB1579" i="17"/>
  <c r="BD1579" i="17" s="1"/>
  <c r="BC1579" i="17"/>
  <c r="BB1577" i="17"/>
  <c r="BD1577" i="17" s="1"/>
  <c r="BC1577" i="17"/>
  <c r="BB1575" i="17"/>
  <c r="BD1575" i="17" s="1"/>
  <c r="BC1575" i="17"/>
  <c r="BB1573" i="17"/>
  <c r="BD1573" i="17" s="1"/>
  <c r="BC1573" i="17"/>
  <c r="BB1571" i="17"/>
  <c r="BD1571" i="17" s="1"/>
  <c r="BC1571" i="17"/>
  <c r="BB1569" i="17"/>
  <c r="BD1569" i="17" s="1"/>
  <c r="BC1569" i="17"/>
  <c r="BB1567" i="17"/>
  <c r="BD1567" i="17" s="1"/>
  <c r="BC1567" i="17"/>
  <c r="BB1565" i="17"/>
  <c r="BD1565" i="17" s="1"/>
  <c r="BC1565" i="17"/>
  <c r="BB1563" i="17"/>
  <c r="BD1563" i="17" s="1"/>
  <c r="BC1563" i="17"/>
  <c r="BB1561" i="17"/>
  <c r="BD1561" i="17" s="1"/>
  <c r="BC1561" i="17"/>
  <c r="BB1559" i="17"/>
  <c r="BD1559" i="17" s="1"/>
  <c r="BC1559" i="17"/>
  <c r="BB1557" i="17"/>
  <c r="BD1557" i="17" s="1"/>
  <c r="BC1557" i="17"/>
  <c r="BB1555" i="17"/>
  <c r="BD1555" i="17" s="1"/>
  <c r="BC1555" i="17"/>
  <c r="BB1553" i="17"/>
  <c r="BD1553" i="17" s="1"/>
  <c r="BC1553" i="17"/>
  <c r="BB1551" i="17"/>
  <c r="BD1551" i="17" s="1"/>
  <c r="BC1551" i="17"/>
  <c r="BB1549" i="17"/>
  <c r="BD1549" i="17" s="1"/>
  <c r="BC1549" i="17"/>
  <c r="BB1547" i="17"/>
  <c r="BD1547" i="17" s="1"/>
  <c r="BC1547" i="17"/>
  <c r="BB1545" i="17"/>
  <c r="BD1545" i="17" s="1"/>
  <c r="BC1545" i="17"/>
  <c r="BB1543" i="17"/>
  <c r="BD1543" i="17" s="1"/>
  <c r="BC1543" i="17"/>
  <c r="BN310" i="17"/>
  <c r="BI129" i="17"/>
  <c r="BN129" i="17"/>
  <c r="BA58" i="17"/>
  <c r="BA37" i="17"/>
  <c r="BB1541" i="17"/>
  <c r="BD1541" i="17" s="1"/>
  <c r="BC1541" i="17"/>
  <c r="BB1539" i="17"/>
  <c r="BD1539" i="17" s="1"/>
  <c r="BC1539" i="17"/>
  <c r="BB1537" i="17"/>
  <c r="BD1537" i="17" s="1"/>
  <c r="BC1537" i="17"/>
  <c r="BB1509" i="17"/>
  <c r="BD1509" i="17" s="1"/>
  <c r="BC1509" i="17"/>
  <c r="BB1494" i="17"/>
  <c r="BD1494" i="17" s="1"/>
  <c r="BC1494" i="17"/>
  <c r="BB1448" i="17"/>
  <c r="BD1448" i="17" s="1"/>
  <c r="BC1448" i="17"/>
  <c r="BB1385" i="17"/>
  <c r="BD1385" i="17" s="1"/>
  <c r="BC1385" i="17"/>
  <c r="BB1352" i="17"/>
  <c r="BD1352" i="17" s="1"/>
  <c r="BC1352" i="17"/>
  <c r="BB1321" i="17"/>
  <c r="BD1321" i="17" s="1"/>
  <c r="BC1321" i="17"/>
  <c r="BB1279" i="17"/>
  <c r="BD1279" i="17" s="1"/>
  <c r="BC1279" i="17"/>
  <c r="BB1264" i="17"/>
  <c r="BD1264" i="17" s="1"/>
  <c r="BC1264" i="17"/>
  <c r="BN327" i="17"/>
  <c r="BN314" i="17"/>
  <c r="BA314" i="17" s="1"/>
  <c r="BN312" i="17"/>
  <c r="BI307" i="17"/>
  <c r="BN256" i="17"/>
  <c r="BN214" i="17"/>
  <c r="BN153" i="17"/>
  <c r="BN138" i="17"/>
  <c r="BI137" i="17"/>
  <c r="BA60" i="17"/>
  <c r="BA44" i="17"/>
  <c r="BA7" i="17"/>
  <c r="BI1538" i="17"/>
  <c r="BN1538" i="17"/>
  <c r="BA1538" i="17" s="1"/>
  <c r="BB1528" i="17"/>
  <c r="BD1528" i="17" s="1"/>
  <c r="BC1528" i="17"/>
  <c r="BB1527" i="17"/>
  <c r="BD1527" i="17" s="1"/>
  <c r="BC1527" i="17"/>
  <c r="BB1526" i="17"/>
  <c r="BD1526" i="17" s="1"/>
  <c r="BC1526" i="17"/>
  <c r="BB1525" i="17"/>
  <c r="BD1525" i="17" s="1"/>
  <c r="BC1525" i="17"/>
  <c r="BB1524" i="17"/>
  <c r="BD1524" i="17" s="1"/>
  <c r="BC1524" i="17"/>
  <c r="BB1523" i="17"/>
  <c r="BD1523" i="17" s="1"/>
  <c r="BC1523" i="17"/>
  <c r="BB1522" i="17"/>
  <c r="BD1522" i="17" s="1"/>
  <c r="BC1522" i="17"/>
  <c r="BB1504" i="17"/>
  <c r="BD1504" i="17" s="1"/>
  <c r="BC1504" i="17"/>
  <c r="BB1502" i="17"/>
  <c r="BD1502" i="17" s="1"/>
  <c r="BC1502" i="17"/>
  <c r="BB1500" i="17"/>
  <c r="BD1500" i="17" s="1"/>
  <c r="BC1500" i="17"/>
  <c r="BB1341" i="17"/>
  <c r="BD1341" i="17" s="1"/>
  <c r="BC1341" i="17"/>
  <c r="BB1326" i="17"/>
  <c r="BD1326" i="17" s="1"/>
  <c r="BC1326" i="17"/>
  <c r="BB1323" i="17"/>
  <c r="BD1323" i="17" s="1"/>
  <c r="BC1323" i="17"/>
  <c r="BC1293" i="17"/>
  <c r="BB1293" i="17"/>
  <c r="BD1293" i="17" s="1"/>
  <c r="BA92" i="17"/>
  <c r="BB1530" i="17"/>
  <c r="BD1530" i="17" s="1"/>
  <c r="BC1530" i="17"/>
  <c r="BB1529" i="17"/>
  <c r="BD1529" i="17" s="1"/>
  <c r="BC1529" i="17"/>
  <c r="BB1521" i="17"/>
  <c r="BD1521" i="17" s="1"/>
  <c r="BC1521" i="17"/>
  <c r="BB1520" i="17"/>
  <c r="BD1520" i="17" s="1"/>
  <c r="BC1520" i="17"/>
  <c r="BB1518" i="17"/>
  <c r="BD1518" i="17" s="1"/>
  <c r="BC1518" i="17"/>
  <c r="BB1516" i="17"/>
  <c r="BD1516" i="17" s="1"/>
  <c r="BC1516" i="17"/>
  <c r="BB1506" i="17"/>
  <c r="BD1506" i="17" s="1"/>
  <c r="BC1506" i="17"/>
  <c r="BB1505" i="17"/>
  <c r="BD1505" i="17" s="1"/>
  <c r="BC1505" i="17"/>
  <c r="BC1487" i="17"/>
  <c r="BB1487" i="17"/>
  <c r="BD1487" i="17" s="1"/>
  <c r="BB1460" i="17"/>
  <c r="BD1460" i="17" s="1"/>
  <c r="BC1460" i="17"/>
  <c r="BB1428" i="17"/>
  <c r="BD1428" i="17" s="1"/>
  <c r="BC1428" i="17"/>
  <c r="BB1343" i="17"/>
  <c r="BD1343" i="17" s="1"/>
  <c r="BC1343" i="17"/>
  <c r="BB1305" i="17"/>
  <c r="BD1305" i="17" s="1"/>
  <c r="BC1305" i="17"/>
  <c r="BA127" i="17"/>
  <c r="BI109" i="17"/>
  <c r="BN109" i="17"/>
  <c r="BB1533" i="17"/>
  <c r="BD1533" i="17" s="1"/>
  <c r="BC1533" i="17"/>
  <c r="BB1519" i="17"/>
  <c r="BD1519" i="17" s="1"/>
  <c r="BC1519" i="17"/>
  <c r="BB1517" i="17"/>
  <c r="BD1517" i="17" s="1"/>
  <c r="BC1517" i="17"/>
  <c r="BB1515" i="17"/>
  <c r="BD1515" i="17" s="1"/>
  <c r="BC1515" i="17"/>
  <c r="BB1514" i="17"/>
  <c r="BD1514" i="17" s="1"/>
  <c r="BC1514" i="17"/>
  <c r="BB1512" i="17"/>
  <c r="BD1512" i="17" s="1"/>
  <c r="BC1512" i="17"/>
  <c r="BB1510" i="17"/>
  <c r="BD1510" i="17" s="1"/>
  <c r="BC1510" i="17"/>
  <c r="BB1507" i="17"/>
  <c r="BD1507" i="17" s="1"/>
  <c r="BC1507" i="17"/>
  <c r="BB1492" i="17"/>
  <c r="BD1492" i="17" s="1"/>
  <c r="BC1492" i="17"/>
  <c r="BB1378" i="17"/>
  <c r="BD1378" i="17" s="1"/>
  <c r="BC1378" i="17"/>
  <c r="BB1375" i="17"/>
  <c r="BD1375" i="17" s="1"/>
  <c r="BC1375" i="17"/>
  <c r="BB1339" i="17"/>
  <c r="BD1339" i="17" s="1"/>
  <c r="BC1339" i="17"/>
  <c r="BB1337" i="17"/>
  <c r="BD1337" i="17" s="1"/>
  <c r="BC1337" i="17"/>
  <c r="BB1317" i="17"/>
  <c r="BD1317" i="17" s="1"/>
  <c r="BC1317" i="17"/>
  <c r="BN208" i="17"/>
  <c r="BA208" i="17" s="1"/>
  <c r="BN201" i="17"/>
  <c r="BA201" i="17" s="1"/>
  <c r="BN160" i="17"/>
  <c r="BN143" i="17"/>
  <c r="BA143" i="17" s="1"/>
  <c r="BA57" i="17"/>
  <c r="BA29" i="17"/>
  <c r="BB1513" i="17"/>
  <c r="BD1513" i="17" s="1"/>
  <c r="BC1513" i="17"/>
  <c r="BB1511" i="17"/>
  <c r="BD1511" i="17" s="1"/>
  <c r="BC1511" i="17"/>
  <c r="BB1493" i="17"/>
  <c r="BD1493" i="17" s="1"/>
  <c r="BC1493" i="17"/>
  <c r="BB1389" i="17"/>
  <c r="BD1389" i="17" s="1"/>
  <c r="BC1389" i="17"/>
  <c r="BB1303" i="17"/>
  <c r="BD1303" i="17" s="1"/>
  <c r="BC1303" i="17"/>
  <c r="BI128" i="17"/>
  <c r="BN128" i="17"/>
  <c r="BA128" i="17" s="1"/>
  <c r="BA107" i="17"/>
  <c r="BA14" i="17"/>
  <c r="BA10" i="17"/>
  <c r="BA1535" i="17"/>
  <c r="BB1501" i="17"/>
  <c r="BD1501" i="17" s="1"/>
  <c r="BC1501" i="17"/>
  <c r="BB1499" i="17"/>
  <c r="BD1499" i="17" s="1"/>
  <c r="BB1496" i="17"/>
  <c r="BD1496" i="17" s="1"/>
  <c r="BC1496" i="17"/>
  <c r="BB1495" i="17"/>
  <c r="BD1495" i="17" s="1"/>
  <c r="BC1495" i="17"/>
  <c r="BA1434" i="17"/>
  <c r="BI1434" i="17"/>
  <c r="BN1434" i="17"/>
  <c r="BB1397" i="17"/>
  <c r="BD1397" i="17" s="1"/>
  <c r="BC1397" i="17"/>
  <c r="BB1311" i="17"/>
  <c r="BD1311" i="17" s="1"/>
  <c r="BC1311" i="17"/>
  <c r="BB1532" i="17"/>
  <c r="BD1532" i="17" s="1"/>
  <c r="BC1532" i="17"/>
  <c r="BB1531" i="17"/>
  <c r="BD1531" i="17" s="1"/>
  <c r="BC1531" i="17"/>
  <c r="BN1480" i="17"/>
  <c r="BA1480" i="17" s="1"/>
  <c r="BI1480" i="17"/>
  <c r="BB1472" i="17"/>
  <c r="BD1472" i="17" s="1"/>
  <c r="BC1472" i="17"/>
  <c r="BC1467" i="17"/>
  <c r="BB1467" i="17"/>
  <c r="BD1467" i="17" s="1"/>
  <c r="BC1347" i="17"/>
  <c r="BB1347" i="17"/>
  <c r="BD1347" i="17" s="1"/>
  <c r="BB1314" i="17"/>
  <c r="BD1314" i="17" s="1"/>
  <c r="BC1314" i="17"/>
  <c r="BN1534" i="17"/>
  <c r="BA1534" i="17" s="1"/>
  <c r="BB1485" i="17"/>
  <c r="BD1485" i="17" s="1"/>
  <c r="BB1483" i="17"/>
  <c r="BD1483" i="17" s="1"/>
  <c r="BI1470" i="17"/>
  <c r="BN1470" i="17"/>
  <c r="BA1470" i="17" s="1"/>
  <c r="BB1445" i="17"/>
  <c r="BD1445" i="17" s="1"/>
  <c r="BB1441" i="17"/>
  <c r="BD1441" i="17" s="1"/>
  <c r="BI1440" i="17"/>
  <c r="BN1440" i="17"/>
  <c r="BA1440" i="17" s="1"/>
  <c r="BB1426" i="17"/>
  <c r="BD1426" i="17" s="1"/>
  <c r="BC1426" i="17"/>
  <c r="BB1415" i="17"/>
  <c r="BD1415" i="17" s="1"/>
  <c r="BB1413" i="17"/>
  <c r="BD1413" i="17" s="1"/>
  <c r="BI1406" i="17"/>
  <c r="BN1406" i="17"/>
  <c r="BA1406" i="17" s="1"/>
  <c r="BB1404" i="17"/>
  <c r="BD1404" i="17" s="1"/>
  <c r="BC1404" i="17"/>
  <c r="BB1387" i="17"/>
  <c r="BD1387" i="17" s="1"/>
  <c r="BC1387" i="17"/>
  <c r="BB1384" i="17"/>
  <c r="BD1384" i="17" s="1"/>
  <c r="BC1384" i="17"/>
  <c r="BB1358" i="17"/>
  <c r="BD1358" i="17" s="1"/>
  <c r="BC1358" i="17"/>
  <c r="BB1349" i="17"/>
  <c r="BD1349" i="17" s="1"/>
  <c r="BB1328" i="17"/>
  <c r="BD1328" i="17" s="1"/>
  <c r="BC1328" i="17"/>
  <c r="BB1302" i="17"/>
  <c r="BD1302" i="17" s="1"/>
  <c r="BC1302" i="17"/>
  <c r="BB1284" i="17"/>
  <c r="BD1284" i="17" s="1"/>
  <c r="BC1284" i="17"/>
  <c r="BA1202" i="17"/>
  <c r="BB1160" i="17"/>
  <c r="BD1160" i="17" s="1"/>
  <c r="BC1160" i="17"/>
  <c r="BI89" i="17"/>
  <c r="BN75" i="17"/>
  <c r="BA75" i="17" s="1"/>
  <c r="BI74" i="17"/>
  <c r="BC1588" i="17"/>
  <c r="BC1586" i="17"/>
  <c r="BC1584" i="17"/>
  <c r="BC1582" i="17"/>
  <c r="BC1580" i="17"/>
  <c r="BC1578" i="17"/>
  <c r="BC1576" i="17"/>
  <c r="BC1574" i="17"/>
  <c r="BC1572" i="17"/>
  <c r="BC1570" i="17"/>
  <c r="BC1568" i="17"/>
  <c r="BC1566" i="17"/>
  <c r="BC1564" i="17"/>
  <c r="BC1562" i="17"/>
  <c r="BC1560" i="17"/>
  <c r="BC1558" i="17"/>
  <c r="BC1556" i="17"/>
  <c r="BC1554" i="17"/>
  <c r="BC1552" i="17"/>
  <c r="BC1550" i="17"/>
  <c r="BC1548" i="17"/>
  <c r="BC1546" i="17"/>
  <c r="BC1544" i="17"/>
  <c r="BC1542" i="17"/>
  <c r="BC1540" i="17"/>
  <c r="BC1508" i="17"/>
  <c r="BB1489" i="17"/>
  <c r="BD1489" i="17" s="1"/>
  <c r="BN1482" i="17"/>
  <c r="BA1482" i="17" s="1"/>
  <c r="BI1482" i="17"/>
  <c r="BB1478" i="17"/>
  <c r="BD1478" i="17" s="1"/>
  <c r="BC1478" i="17"/>
  <c r="BI1462" i="17"/>
  <c r="BI1454" i="17"/>
  <c r="BN1454" i="17"/>
  <c r="BA1454" i="17" s="1"/>
  <c r="BB1438" i="17"/>
  <c r="BD1438" i="17" s="1"/>
  <c r="BC1438" i="17"/>
  <c r="BB1424" i="17"/>
  <c r="BD1424" i="17" s="1"/>
  <c r="BC1424" i="17"/>
  <c r="BB1411" i="17"/>
  <c r="BD1411" i="17" s="1"/>
  <c r="BB1410" i="17"/>
  <c r="BD1410" i="17" s="1"/>
  <c r="BC1410" i="17"/>
  <c r="BB1402" i="17"/>
  <c r="BD1402" i="17" s="1"/>
  <c r="BC1402" i="17"/>
  <c r="BB1382" i="17"/>
  <c r="BD1382" i="17" s="1"/>
  <c r="BC1382" i="17"/>
  <c r="BB1380" i="17"/>
  <c r="BD1380" i="17" s="1"/>
  <c r="BC1380" i="17"/>
  <c r="BB1360" i="17"/>
  <c r="BD1360" i="17" s="1"/>
  <c r="BC1360" i="17"/>
  <c r="BB1355" i="17"/>
  <c r="BD1355" i="17" s="1"/>
  <c r="BB1348" i="17"/>
  <c r="BD1348" i="17" s="1"/>
  <c r="BC1348" i="17"/>
  <c r="BB1335" i="17"/>
  <c r="BD1335" i="17" s="1"/>
  <c r="BC1335" i="17"/>
  <c r="BB1332" i="17"/>
  <c r="BD1332" i="17" s="1"/>
  <c r="BC1332" i="17"/>
  <c r="BB1330" i="17"/>
  <c r="BD1330" i="17" s="1"/>
  <c r="BC1330" i="17"/>
  <c r="BB1319" i="17"/>
  <c r="BD1319" i="17" s="1"/>
  <c r="BC1319" i="17"/>
  <c r="BB1316" i="17"/>
  <c r="BD1316" i="17" s="1"/>
  <c r="BC1316" i="17"/>
  <c r="BB1309" i="17"/>
  <c r="BD1309" i="17" s="1"/>
  <c r="BC1309" i="17"/>
  <c r="BB1307" i="17"/>
  <c r="BD1307" i="17" s="1"/>
  <c r="BC1307" i="17"/>
  <c r="BB1289" i="17"/>
  <c r="BD1289" i="17" s="1"/>
  <c r="BB1283" i="17"/>
  <c r="BD1283" i="17" s="1"/>
  <c r="BC1283" i="17"/>
  <c r="BB1221" i="17"/>
  <c r="BD1221" i="17" s="1"/>
  <c r="BC1221" i="17"/>
  <c r="BA1484" i="17"/>
  <c r="BI1484" i="17"/>
  <c r="BN1484" i="17"/>
  <c r="BB1457" i="17"/>
  <c r="BD1457" i="17" s="1"/>
  <c r="BB1446" i="17"/>
  <c r="BD1446" i="17" s="1"/>
  <c r="BC1446" i="17"/>
  <c r="BB1444" i="17"/>
  <c r="BD1444" i="17" s="1"/>
  <c r="BC1444" i="17"/>
  <c r="BB1442" i="17"/>
  <c r="BD1442" i="17" s="1"/>
  <c r="BC1442" i="17"/>
  <c r="BB1436" i="17"/>
  <c r="BD1436" i="17" s="1"/>
  <c r="BC1436" i="17"/>
  <c r="BB1422" i="17"/>
  <c r="BD1422" i="17" s="1"/>
  <c r="BC1422" i="17"/>
  <c r="BB1416" i="17"/>
  <c r="BD1416" i="17" s="1"/>
  <c r="BC1416" i="17"/>
  <c r="BB1414" i="17"/>
  <c r="BD1414" i="17" s="1"/>
  <c r="BC1414" i="17"/>
  <c r="BB1408" i="17"/>
  <c r="BD1408" i="17" s="1"/>
  <c r="BC1408" i="17"/>
  <c r="BB1386" i="17"/>
  <c r="BD1386" i="17" s="1"/>
  <c r="BC1386" i="17"/>
  <c r="BB1362" i="17"/>
  <c r="BD1362" i="17" s="1"/>
  <c r="BC1362" i="17"/>
  <c r="BB1354" i="17"/>
  <c r="BD1354" i="17" s="1"/>
  <c r="BC1354" i="17"/>
  <c r="BB1345" i="17"/>
  <c r="BD1345" i="17" s="1"/>
  <c r="BB1340" i="17"/>
  <c r="BD1340" i="17" s="1"/>
  <c r="BC1340" i="17"/>
  <c r="BB1318" i="17"/>
  <c r="BD1318" i="17" s="1"/>
  <c r="BC1318" i="17"/>
  <c r="BB1299" i="17"/>
  <c r="BD1299" i="17" s="1"/>
  <c r="BB1288" i="17"/>
  <c r="BD1288" i="17" s="1"/>
  <c r="BC1288" i="17"/>
  <c r="BB1257" i="17"/>
  <c r="BD1257" i="17" s="1"/>
  <c r="BC1257" i="17"/>
  <c r="BB1246" i="17"/>
  <c r="BD1246" i="17" s="1"/>
  <c r="BC1246" i="17"/>
  <c r="BB1227" i="17"/>
  <c r="BD1227" i="17" s="1"/>
  <c r="BC1227" i="17"/>
  <c r="BC1164" i="17"/>
  <c r="BB1164" i="17"/>
  <c r="BD1164" i="17" s="1"/>
  <c r="BA1486" i="17"/>
  <c r="BI1486" i="17"/>
  <c r="BN1486" i="17"/>
  <c r="BB1476" i="17"/>
  <c r="BD1476" i="17" s="1"/>
  <c r="BC1476" i="17"/>
  <c r="BB1463" i="17"/>
  <c r="BD1463" i="17" s="1"/>
  <c r="BA1456" i="17"/>
  <c r="BI1456" i="17"/>
  <c r="BN1456" i="17"/>
  <c r="BB1452" i="17"/>
  <c r="BD1452" i="17" s="1"/>
  <c r="BC1452" i="17"/>
  <c r="BB1431" i="17"/>
  <c r="BD1431" i="17" s="1"/>
  <c r="BB1412" i="17"/>
  <c r="BD1412" i="17" s="1"/>
  <c r="BC1412" i="17"/>
  <c r="BB1399" i="17"/>
  <c r="BD1399" i="17" s="1"/>
  <c r="BC1399" i="17"/>
  <c r="BB1388" i="17"/>
  <c r="BD1388" i="17" s="1"/>
  <c r="BC1388" i="17"/>
  <c r="BB1373" i="17"/>
  <c r="BD1373" i="17" s="1"/>
  <c r="BC1373" i="17"/>
  <c r="BB1371" i="17"/>
  <c r="BD1371" i="17" s="1"/>
  <c r="BC1371" i="17"/>
  <c r="BB1369" i="17"/>
  <c r="BD1369" i="17" s="1"/>
  <c r="BC1369" i="17"/>
  <c r="BB1367" i="17"/>
  <c r="BD1367" i="17" s="1"/>
  <c r="BC1367" i="17"/>
  <c r="BB1365" i="17"/>
  <c r="BD1365" i="17" s="1"/>
  <c r="BC1365" i="17"/>
  <c r="BB1364" i="17"/>
  <c r="BD1364" i="17" s="1"/>
  <c r="BC1364" i="17"/>
  <c r="BB1344" i="17"/>
  <c r="BD1344" i="17" s="1"/>
  <c r="BC1344" i="17"/>
  <c r="BB1342" i="17"/>
  <c r="BD1342" i="17" s="1"/>
  <c r="BC1342" i="17"/>
  <c r="BB1334" i="17"/>
  <c r="BD1334" i="17" s="1"/>
  <c r="BC1334" i="17"/>
  <c r="BB1320" i="17"/>
  <c r="BD1320" i="17" s="1"/>
  <c r="BC1320" i="17"/>
  <c r="BB1306" i="17"/>
  <c r="BD1306" i="17" s="1"/>
  <c r="BC1306" i="17"/>
  <c r="BB1304" i="17"/>
  <c r="BD1304" i="17" s="1"/>
  <c r="BC1304" i="17"/>
  <c r="BB1290" i="17"/>
  <c r="BD1290" i="17" s="1"/>
  <c r="BC1290" i="17"/>
  <c r="BB1287" i="17"/>
  <c r="BD1287" i="17" s="1"/>
  <c r="BC1287" i="17"/>
  <c r="BB1276" i="17"/>
  <c r="BD1276" i="17" s="1"/>
  <c r="BC1276" i="17"/>
  <c r="BB1230" i="17"/>
  <c r="BD1230" i="17" s="1"/>
  <c r="BC1230" i="17"/>
  <c r="BB1210" i="17"/>
  <c r="BD1210" i="17" s="1"/>
  <c r="BC1210" i="17"/>
  <c r="BB1207" i="17"/>
  <c r="BD1207" i="17" s="1"/>
  <c r="BC1207" i="17"/>
  <c r="BB1187" i="17"/>
  <c r="BD1187" i="17" s="1"/>
  <c r="BC1187" i="17"/>
  <c r="BN1498" i="17"/>
  <c r="BA1498" i="17" s="1"/>
  <c r="BN1466" i="17"/>
  <c r="BA1466" i="17" s="1"/>
  <c r="BI1466" i="17"/>
  <c r="BB1459" i="17"/>
  <c r="BD1459" i="17" s="1"/>
  <c r="BN1418" i="17"/>
  <c r="BA1418" i="17" s="1"/>
  <c r="BI1418" i="17"/>
  <c r="BB1377" i="17"/>
  <c r="BD1377" i="17" s="1"/>
  <c r="BC1377" i="17"/>
  <c r="BB1350" i="17"/>
  <c r="BD1350" i="17" s="1"/>
  <c r="BC1350" i="17"/>
  <c r="BB1336" i="17"/>
  <c r="BD1336" i="17" s="1"/>
  <c r="BC1336" i="17"/>
  <c r="BB1325" i="17"/>
  <c r="BD1325" i="17" s="1"/>
  <c r="BC1325" i="17"/>
  <c r="BB1313" i="17"/>
  <c r="BD1313" i="17" s="1"/>
  <c r="BC1313" i="17"/>
  <c r="BB1310" i="17"/>
  <c r="BD1310" i="17" s="1"/>
  <c r="BC1310" i="17"/>
  <c r="BB1308" i="17"/>
  <c r="BD1308" i="17" s="1"/>
  <c r="BC1308" i="17"/>
  <c r="BB1295" i="17"/>
  <c r="BD1295" i="17" s="1"/>
  <c r="BB1278" i="17"/>
  <c r="BD1278" i="17" s="1"/>
  <c r="BC1278" i="17"/>
  <c r="BB1259" i="17"/>
  <c r="BD1259" i="17" s="1"/>
  <c r="BC1259" i="17"/>
  <c r="BB1232" i="17"/>
  <c r="BD1232" i="17" s="1"/>
  <c r="BC1232" i="17"/>
  <c r="BN1490" i="17"/>
  <c r="BA1490" i="17" s="1"/>
  <c r="BB1488" i="17"/>
  <c r="BD1488" i="17" s="1"/>
  <c r="BC1488" i="17"/>
  <c r="BB1474" i="17"/>
  <c r="BD1474" i="17" s="1"/>
  <c r="BC1474" i="17"/>
  <c r="BB1464" i="17"/>
  <c r="BD1464" i="17" s="1"/>
  <c r="BC1464" i="17"/>
  <c r="BB1462" i="17"/>
  <c r="BD1462" i="17" s="1"/>
  <c r="BC1462" i="17"/>
  <c r="BA1458" i="17"/>
  <c r="BI1458" i="17"/>
  <c r="BN1458" i="17"/>
  <c r="BB1450" i="17"/>
  <c r="BD1450" i="17" s="1"/>
  <c r="BC1450" i="17"/>
  <c r="BB1433" i="17"/>
  <c r="BD1433" i="17" s="1"/>
  <c r="BI1432" i="17"/>
  <c r="BN1432" i="17"/>
  <c r="BA1432" i="17" s="1"/>
  <c r="BB1420" i="17"/>
  <c r="BD1420" i="17" s="1"/>
  <c r="BC1420" i="17"/>
  <c r="BB1400" i="17"/>
  <c r="BD1400" i="17" s="1"/>
  <c r="BC1400" i="17"/>
  <c r="BB1398" i="17"/>
  <c r="BD1398" i="17" s="1"/>
  <c r="BC1398" i="17"/>
  <c r="BB1396" i="17"/>
  <c r="BD1396" i="17" s="1"/>
  <c r="BC1396" i="17"/>
  <c r="BB1394" i="17"/>
  <c r="BD1394" i="17" s="1"/>
  <c r="BC1394" i="17"/>
  <c r="BB1392" i="17"/>
  <c r="BD1392" i="17" s="1"/>
  <c r="BC1392" i="17"/>
  <c r="BB1390" i="17"/>
  <c r="BD1390" i="17" s="1"/>
  <c r="BC1390" i="17"/>
  <c r="BB1374" i="17"/>
  <c r="BD1374" i="17" s="1"/>
  <c r="BC1374" i="17"/>
  <c r="BB1372" i="17"/>
  <c r="BD1372" i="17" s="1"/>
  <c r="BC1372" i="17"/>
  <c r="BB1370" i="17"/>
  <c r="BD1370" i="17" s="1"/>
  <c r="BC1370" i="17"/>
  <c r="BB1368" i="17"/>
  <c r="BD1368" i="17" s="1"/>
  <c r="BC1368" i="17"/>
  <c r="BB1366" i="17"/>
  <c r="BD1366" i="17" s="1"/>
  <c r="BC1366" i="17"/>
  <c r="BB1356" i="17"/>
  <c r="BD1356" i="17" s="1"/>
  <c r="BC1356" i="17"/>
  <c r="BB1327" i="17"/>
  <c r="BD1327" i="17" s="1"/>
  <c r="BC1327" i="17"/>
  <c r="BB1312" i="17"/>
  <c r="BD1312" i="17" s="1"/>
  <c r="BC1312" i="17"/>
  <c r="BB1301" i="17"/>
  <c r="BD1301" i="17" s="1"/>
  <c r="BC1301" i="17"/>
  <c r="BB1300" i="17"/>
  <c r="BD1300" i="17" s="1"/>
  <c r="BC1300" i="17"/>
  <c r="BB1292" i="17"/>
  <c r="BD1292" i="17" s="1"/>
  <c r="BC1292" i="17"/>
  <c r="BB1233" i="17"/>
  <c r="BD1233" i="17" s="1"/>
  <c r="BC1233" i="17"/>
  <c r="BA1468" i="17"/>
  <c r="BI1468" i="17"/>
  <c r="BN1468" i="17"/>
  <c r="BB1430" i="17"/>
  <c r="BD1430" i="17" s="1"/>
  <c r="BC1430" i="17"/>
  <c r="BB1383" i="17"/>
  <c r="BD1383" i="17" s="1"/>
  <c r="BC1383" i="17"/>
  <c r="BB1381" i="17"/>
  <c r="BD1381" i="17" s="1"/>
  <c r="BC1381" i="17"/>
  <c r="BB1379" i="17"/>
  <c r="BD1379" i="17" s="1"/>
  <c r="BC1379" i="17"/>
  <c r="BB1376" i="17"/>
  <c r="BD1376" i="17" s="1"/>
  <c r="BC1376" i="17"/>
  <c r="BB1353" i="17"/>
  <c r="BD1353" i="17" s="1"/>
  <c r="BB1346" i="17"/>
  <c r="BD1346" i="17" s="1"/>
  <c r="BC1346" i="17"/>
  <c r="BB1331" i="17"/>
  <c r="BD1331" i="17" s="1"/>
  <c r="BC1331" i="17"/>
  <c r="BB1329" i="17"/>
  <c r="BD1329" i="17" s="1"/>
  <c r="BC1329" i="17"/>
  <c r="BB1324" i="17"/>
  <c r="BD1324" i="17" s="1"/>
  <c r="BC1324" i="17"/>
  <c r="BB1322" i="17"/>
  <c r="BD1322" i="17" s="1"/>
  <c r="BC1322" i="17"/>
  <c r="BB1315" i="17"/>
  <c r="BD1315" i="17" s="1"/>
  <c r="BC1315" i="17"/>
  <c r="BB1261" i="17"/>
  <c r="BD1261" i="17" s="1"/>
  <c r="BC1261" i="17"/>
  <c r="BC1285" i="17"/>
  <c r="BB1275" i="17"/>
  <c r="BD1275" i="17" s="1"/>
  <c r="BC1275" i="17"/>
  <c r="BB1265" i="17"/>
  <c r="BD1265" i="17" s="1"/>
  <c r="BC1265" i="17"/>
  <c r="BB1263" i="17"/>
  <c r="BD1263" i="17" s="1"/>
  <c r="BC1263" i="17"/>
  <c r="BA1235" i="17"/>
  <c r="BB1234" i="17"/>
  <c r="BD1234" i="17" s="1"/>
  <c r="BC1234" i="17"/>
  <c r="BB1229" i="17"/>
  <c r="BD1229" i="17" s="1"/>
  <c r="BC1229" i="17"/>
  <c r="BC1216" i="17"/>
  <c r="BC1214" i="17"/>
  <c r="BB1209" i="17"/>
  <c r="BD1209" i="17" s="1"/>
  <c r="BC1209" i="17"/>
  <c r="BA1193" i="17"/>
  <c r="BA1169" i="17"/>
  <c r="BA1165" i="17"/>
  <c r="BI1165" i="17"/>
  <c r="BN1165" i="17"/>
  <c r="BB1090" i="17"/>
  <c r="BD1090" i="17" s="1"/>
  <c r="BC1090" i="17"/>
  <c r="BC1281" i="17"/>
  <c r="BA1237" i="17"/>
  <c r="BB1236" i="17"/>
  <c r="BD1236" i="17" s="1"/>
  <c r="BC1236" i="17"/>
  <c r="BB1211" i="17"/>
  <c r="BD1211" i="17" s="1"/>
  <c r="BC1211" i="17"/>
  <c r="BB1203" i="17"/>
  <c r="BD1203" i="17" s="1"/>
  <c r="BC1203" i="17"/>
  <c r="BC1198" i="17"/>
  <c r="BC1190" i="17"/>
  <c r="BB1179" i="17"/>
  <c r="BD1179" i="17" s="1"/>
  <c r="BC1179" i="17"/>
  <c r="BB1175" i="17"/>
  <c r="BD1175" i="17" s="1"/>
  <c r="BC1175" i="17"/>
  <c r="BB1162" i="17"/>
  <c r="BD1162" i="17" s="1"/>
  <c r="BB1126" i="17"/>
  <c r="BD1126" i="17" s="1"/>
  <c r="BC1126" i="17"/>
  <c r="BB1108" i="17"/>
  <c r="BD1108" i="17" s="1"/>
  <c r="BC1108" i="17"/>
  <c r="BB1251" i="17"/>
  <c r="BD1251" i="17" s="1"/>
  <c r="BC1251" i="17"/>
  <c r="BB1249" i="17"/>
  <c r="BD1249" i="17" s="1"/>
  <c r="BC1249" i="17"/>
  <c r="BB1247" i="17"/>
  <c r="BD1247" i="17" s="1"/>
  <c r="BC1247" i="17"/>
  <c r="BB1239" i="17"/>
  <c r="BD1239" i="17" s="1"/>
  <c r="BC1239" i="17"/>
  <c r="BB1238" i="17"/>
  <c r="BD1238" i="17" s="1"/>
  <c r="BC1238" i="17"/>
  <c r="BB1223" i="17"/>
  <c r="BD1223" i="17" s="1"/>
  <c r="BC1223" i="17"/>
  <c r="BB1197" i="17"/>
  <c r="BD1197" i="17" s="1"/>
  <c r="BC1197" i="17"/>
  <c r="BB1189" i="17"/>
  <c r="BD1189" i="17" s="1"/>
  <c r="BC1189" i="17"/>
  <c r="BB1176" i="17"/>
  <c r="BD1176" i="17" s="1"/>
  <c r="BB1161" i="17"/>
  <c r="BD1161" i="17" s="1"/>
  <c r="BC1161" i="17"/>
  <c r="BB1144" i="17"/>
  <c r="BD1144" i="17" s="1"/>
  <c r="BC1144" i="17"/>
  <c r="BN1338" i="17"/>
  <c r="BA1338" i="17" s="1"/>
  <c r="BC1280" i="17"/>
  <c r="BB1269" i="17"/>
  <c r="BD1269" i="17" s="1"/>
  <c r="BC1269" i="17"/>
  <c r="BC1262" i="17"/>
  <c r="BC1258" i="17"/>
  <c r="BC1256" i="17"/>
  <c r="BB1225" i="17"/>
  <c r="BD1225" i="17" s="1"/>
  <c r="BC1225" i="17"/>
  <c r="BB1205" i="17"/>
  <c r="BD1205" i="17" s="1"/>
  <c r="BC1205" i="17"/>
  <c r="BB1181" i="17"/>
  <c r="BD1181" i="17" s="1"/>
  <c r="BC1181" i="17"/>
  <c r="BB1171" i="17"/>
  <c r="BD1171" i="17" s="1"/>
  <c r="BC1171" i="17"/>
  <c r="BA1099" i="17"/>
  <c r="BN1099" i="17"/>
  <c r="BI1099" i="17"/>
  <c r="BB1277" i="17"/>
  <c r="BD1277" i="17" s="1"/>
  <c r="BC1277" i="17"/>
  <c r="BB1271" i="17"/>
  <c r="BD1271" i="17" s="1"/>
  <c r="BC1271" i="17"/>
  <c r="BB1267" i="17"/>
  <c r="BD1267" i="17" s="1"/>
  <c r="BC1267" i="17"/>
  <c r="BA1241" i="17"/>
  <c r="BB1240" i="17"/>
  <c r="BD1240" i="17" s="1"/>
  <c r="BC1240" i="17"/>
  <c r="BC1228" i="17"/>
  <c r="BB1215" i="17"/>
  <c r="BD1215" i="17" s="1"/>
  <c r="BC1215" i="17"/>
  <c r="BB1213" i="17"/>
  <c r="BD1213" i="17" s="1"/>
  <c r="BC1213" i="17"/>
  <c r="BB1192" i="17"/>
  <c r="BD1192" i="17" s="1"/>
  <c r="BC1186" i="17"/>
  <c r="BC1157" i="17"/>
  <c r="BB1157" i="17"/>
  <c r="BD1157" i="17" s="1"/>
  <c r="BB1243" i="17"/>
  <c r="BD1243" i="17" s="1"/>
  <c r="BC1243" i="17"/>
  <c r="BB1242" i="17"/>
  <c r="BD1242" i="17" s="1"/>
  <c r="BC1242" i="17"/>
  <c r="BB1217" i="17"/>
  <c r="BD1217" i="17" s="1"/>
  <c r="BC1217" i="17"/>
  <c r="BB1199" i="17"/>
  <c r="BD1199" i="17" s="1"/>
  <c r="BC1199" i="17"/>
  <c r="BB1195" i="17"/>
  <c r="BD1195" i="17" s="1"/>
  <c r="BC1195" i="17"/>
  <c r="BB1191" i="17"/>
  <c r="BD1191" i="17" s="1"/>
  <c r="BC1191" i="17"/>
  <c r="BB1174" i="17"/>
  <c r="BD1174" i="17" s="1"/>
  <c r="BB1167" i="17"/>
  <c r="BD1167" i="17" s="1"/>
  <c r="BC1167" i="17"/>
  <c r="BA1163" i="17"/>
  <c r="BI1163" i="17"/>
  <c r="BN1163" i="17"/>
  <c r="BC1159" i="17"/>
  <c r="BB1159" i="17"/>
  <c r="BD1159" i="17" s="1"/>
  <c r="BB1273" i="17"/>
  <c r="BD1273" i="17" s="1"/>
  <c r="BC1273" i="17"/>
  <c r="BB1260" i="17"/>
  <c r="BD1260" i="17" s="1"/>
  <c r="BC1260" i="17"/>
  <c r="BB1255" i="17"/>
  <c r="BD1255" i="17" s="1"/>
  <c r="BC1255" i="17"/>
  <c r="BB1253" i="17"/>
  <c r="BD1253" i="17" s="1"/>
  <c r="BC1253" i="17"/>
  <c r="BC1250" i="17"/>
  <c r="BC1248" i="17"/>
  <c r="BA1245" i="17"/>
  <c r="BB1244" i="17"/>
  <c r="BD1244" i="17" s="1"/>
  <c r="BC1244" i="17"/>
  <c r="BA1231" i="17"/>
  <c r="BB1219" i="17"/>
  <c r="BD1219" i="17" s="1"/>
  <c r="BC1219" i="17"/>
  <c r="BB1201" i="17"/>
  <c r="BD1201" i="17" s="1"/>
  <c r="BC1201" i="17"/>
  <c r="BB1183" i="17"/>
  <c r="BD1183" i="17" s="1"/>
  <c r="BC1183" i="17"/>
  <c r="BA1177" i="17"/>
  <c r="BB1173" i="17"/>
  <c r="BD1173" i="17" s="1"/>
  <c r="BC1173" i="17"/>
  <c r="BI1161" i="17"/>
  <c r="BC1120" i="17"/>
  <c r="BN1172" i="17"/>
  <c r="BA1172" i="17" s="1"/>
  <c r="BN1166" i="17"/>
  <c r="BA1166" i="17" s="1"/>
  <c r="BB1151" i="17"/>
  <c r="BD1151" i="17" s="1"/>
  <c r="BC1151" i="17"/>
  <c r="BB1150" i="17"/>
  <c r="BD1150" i="17" s="1"/>
  <c r="BC1150" i="17"/>
  <c r="BA1139" i="17"/>
  <c r="BA1105" i="17"/>
  <c r="BN1266" i="17"/>
  <c r="BA1266" i="17" s="1"/>
  <c r="BN1252" i="17"/>
  <c r="BA1252" i="17" s="1"/>
  <c r="BN1222" i="17"/>
  <c r="BA1222" i="17" s="1"/>
  <c r="BN1202" i="17"/>
  <c r="BN1196" i="17"/>
  <c r="BA1196" i="17" s="1"/>
  <c r="BB1134" i="17"/>
  <c r="BD1134" i="17" s="1"/>
  <c r="BC1134" i="17"/>
  <c r="BC1128" i="17"/>
  <c r="BB1121" i="17"/>
  <c r="BD1121" i="17" s="1"/>
  <c r="BC1121" i="17"/>
  <c r="BI1101" i="17"/>
  <c r="BN1101" i="17"/>
  <c r="BA1141" i="17"/>
  <c r="BB1140" i="17"/>
  <c r="BD1140" i="17" s="1"/>
  <c r="BC1140" i="17"/>
  <c r="BB1095" i="17"/>
  <c r="BD1095" i="17" s="1"/>
  <c r="BC1095" i="17"/>
  <c r="BA1153" i="17"/>
  <c r="BB1136" i="17"/>
  <c r="BD1136" i="17" s="1"/>
  <c r="BC1136" i="17"/>
  <c r="BN1080" i="17"/>
  <c r="BA1080" i="17" s="1"/>
  <c r="BI1080" i="17"/>
  <c r="BA1147" i="17"/>
  <c r="BB1146" i="17"/>
  <c r="BD1146" i="17" s="1"/>
  <c r="BC1146" i="17"/>
  <c r="BB1142" i="17"/>
  <c r="BD1142" i="17" s="1"/>
  <c r="BC1142" i="17"/>
  <c r="BB1113" i="17"/>
  <c r="BD1113" i="17" s="1"/>
  <c r="BC1113" i="17"/>
  <c r="BI1103" i="17"/>
  <c r="BN1103" i="17"/>
  <c r="BA1103" i="17" s="1"/>
  <c r="BB1097" i="17"/>
  <c r="BD1097" i="17" s="1"/>
  <c r="BC1097" i="17"/>
  <c r="BI1093" i="17"/>
  <c r="BI1158" i="17"/>
  <c r="BA1143" i="17"/>
  <c r="BC1138" i="17"/>
  <c r="BA1137" i="17"/>
  <c r="BN1072" i="17"/>
  <c r="BI1072" i="17"/>
  <c r="BN1155" i="17"/>
  <c r="BA1155" i="17" s="1"/>
  <c r="BA1149" i="17"/>
  <c r="BB1148" i="17"/>
  <c r="BD1148" i="17" s="1"/>
  <c r="BC1148" i="17"/>
  <c r="BB1129" i="17"/>
  <c r="BD1129" i="17" s="1"/>
  <c r="BC1129" i="17"/>
  <c r="BC1110" i="17"/>
  <c r="BB1091" i="17"/>
  <c r="BD1091" i="17" s="1"/>
  <c r="BC1091" i="17"/>
  <c r="BB1076" i="17"/>
  <c r="BD1076" i="17" s="1"/>
  <c r="BC1076" i="17"/>
  <c r="BB1043" i="17"/>
  <c r="BD1043" i="17" s="1"/>
  <c r="BC1043" i="17"/>
  <c r="BN1025" i="17"/>
  <c r="BI1025" i="17"/>
  <c r="BN1132" i="17"/>
  <c r="BA1132" i="17" s="1"/>
  <c r="BI1070" i="17"/>
  <c r="BN1089" i="17"/>
  <c r="BI1082" i="17"/>
  <c r="BA1082" i="17" s="1"/>
  <c r="BC1082" i="17" s="1"/>
  <c r="BI1066" i="17"/>
  <c r="BA1066" i="17" s="1"/>
  <c r="BC1066" i="17" s="1"/>
  <c r="BB1075" i="17"/>
  <c r="BD1075" i="17" s="1"/>
  <c r="BC1085" i="17"/>
  <c r="BC1070" i="17"/>
  <c r="BB1047" i="17"/>
  <c r="BD1047" i="17" s="1"/>
  <c r="BC1047" i="17"/>
  <c r="AG1534" i="17"/>
  <c r="AC1534" i="17"/>
  <c r="BN1131" i="17"/>
  <c r="BN1117" i="17"/>
  <c r="BI1087" i="17"/>
  <c r="BN1087" i="17"/>
  <c r="BA1087" i="17" s="1"/>
  <c r="BI1076" i="17"/>
  <c r="BN1053" i="17"/>
  <c r="BA1053" i="17" s="1"/>
  <c r="BI1053" i="17"/>
  <c r="BB1050" i="17"/>
  <c r="BD1050" i="17" s="1"/>
  <c r="BC1050" i="17"/>
  <c r="BM1536" i="17"/>
  <c r="BM1533" i="17"/>
  <c r="BN1019" i="17"/>
  <c r="BA1019" i="17" s="1"/>
  <c r="AC1538" i="17"/>
  <c r="BM1538" i="17" s="1"/>
  <c r="BM1193" i="17"/>
  <c r="BM1185" i="17"/>
  <c r="BM1177" i="17"/>
  <c r="BM1169" i="17"/>
  <c r="BM1161" i="17"/>
  <c r="BM1153" i="17"/>
  <c r="BM1145" i="17"/>
  <c r="BM1137" i="17"/>
  <c r="BM1129" i="17"/>
  <c r="BM1121" i="17"/>
  <c r="BM1113" i="17"/>
  <c r="BM1105" i="17"/>
  <c r="BM1097" i="17"/>
  <c r="BM1089" i="17"/>
  <c r="BM1081" i="17"/>
  <c r="BM1073" i="17"/>
  <c r="BM1057" i="17"/>
  <c r="BM1049" i="17"/>
  <c r="BM1041" i="17"/>
  <c r="BM1033" i="17"/>
  <c r="BM1025" i="17"/>
  <c r="BM1017" i="17"/>
  <c r="BM1009" i="17"/>
  <c r="BM1001" i="17"/>
  <c r="BM993" i="17"/>
  <c r="BM961" i="17"/>
  <c r="BM945" i="17"/>
  <c r="BM937" i="17"/>
  <c r="BM929" i="17"/>
  <c r="BM905" i="17"/>
  <c r="BM897" i="17"/>
  <c r="BM889" i="17"/>
  <c r="BM881" i="17"/>
  <c r="BC1051" i="17"/>
  <c r="BC1029" i="17"/>
  <c r="BN1027" i="17"/>
  <c r="BL3" i="17"/>
  <c r="AC1533" i="17"/>
  <c r="BN1041" i="17"/>
  <c r="BM1195" i="17"/>
  <c r="BM1187" i="17"/>
  <c r="BM1179" i="17"/>
  <c r="BM1171" i="17"/>
  <c r="BM1163" i="17"/>
  <c r="BM1155" i="17"/>
  <c r="BM1147" i="17"/>
  <c r="BM1139" i="17"/>
  <c r="BM1131" i="17"/>
  <c r="BM1123" i="17"/>
  <c r="BM1115" i="17"/>
  <c r="BM1107" i="17"/>
  <c r="BM1099" i="17"/>
  <c r="BM1091" i="17"/>
  <c r="BM1083" i="17"/>
  <c r="BM1075" i="17"/>
  <c r="BM1067" i="17"/>
  <c r="BM1059" i="17"/>
  <c r="BM1051" i="17"/>
  <c r="BM1043" i="17"/>
  <c r="BM1035" i="17"/>
  <c r="BM1027" i="17"/>
  <c r="BM1019" i="17"/>
  <c r="BM1011" i="17"/>
  <c r="BM1003" i="17"/>
  <c r="BM995" i="17"/>
  <c r="BM987" i="17"/>
  <c r="BM979" i="17"/>
  <c r="BM971" i="17"/>
  <c r="BM963" i="17"/>
  <c r="BM955" i="17"/>
  <c r="BM947" i="17"/>
  <c r="BM939" i="17"/>
  <c r="BM931" i="17"/>
  <c r="BM923" i="17"/>
  <c r="BM915" i="17"/>
  <c r="BM907" i="17"/>
  <c r="BM899" i="17"/>
  <c r="BM891" i="17"/>
  <c r="BM883" i="17"/>
  <c r="BM1196" i="17"/>
  <c r="BM1188" i="17"/>
  <c r="BM1180" i="17"/>
  <c r="BM1172" i="17"/>
  <c r="BM1164" i="17"/>
  <c r="BM1156" i="17"/>
  <c r="BM1148" i="17"/>
  <c r="BM1140" i="17"/>
  <c r="BM1132" i="17"/>
  <c r="BM1124" i="17"/>
  <c r="BM1108" i="17"/>
  <c r="BM1100" i="17"/>
  <c r="BM1084" i="17"/>
  <c r="BM1076" i="17"/>
  <c r="BM1068" i="17"/>
  <c r="BM1060" i="17"/>
  <c r="BM1044" i="17"/>
  <c r="BM1028" i="17"/>
  <c r="BM871" i="17"/>
  <c r="BM1197" i="17"/>
  <c r="BM1189" i="17"/>
  <c r="BM1181" i="17"/>
  <c r="BM1173" i="17"/>
  <c r="BM1165" i="17"/>
  <c r="BM1157" i="17"/>
  <c r="BM1149" i="17"/>
  <c r="BM1141" i="17"/>
  <c r="BM1125" i="17"/>
  <c r="BM1117" i="17"/>
  <c r="BM1109" i="17"/>
  <c r="BM1101" i="17"/>
  <c r="BM1093" i="17"/>
  <c r="BM1085" i="17"/>
  <c r="BM1077" i="17"/>
  <c r="BM1069" i="17"/>
  <c r="BM1061" i="17"/>
  <c r="BM1053" i="17"/>
  <c r="BM1045" i="17"/>
  <c r="BM1029" i="17"/>
  <c r="BM1013" i="17"/>
  <c r="BM1005" i="17"/>
  <c r="BM997" i="17"/>
  <c r="BM989" i="17"/>
  <c r="BM981" i="17"/>
  <c r="BM957" i="17"/>
  <c r="BM949" i="17"/>
  <c r="BM941" i="17"/>
  <c r="BM933" i="17"/>
  <c r="BM925" i="17"/>
  <c r="BM917" i="17"/>
  <c r="BM909" i="17"/>
  <c r="BM901" i="17"/>
  <c r="BM885" i="17"/>
  <c r="BM877" i="17"/>
  <c r="BM1007" i="17"/>
  <c r="BM999" i="17"/>
  <c r="BM991" i="17"/>
  <c r="BM983" i="17"/>
  <c r="BM967" i="17"/>
  <c r="BM959" i="17"/>
  <c r="BM943" i="17"/>
  <c r="BM935" i="17"/>
  <c r="BM903" i="17"/>
  <c r="BM895" i="17"/>
  <c r="BM879" i="17"/>
  <c r="AA631" i="17"/>
  <c r="BK631" i="17" s="1"/>
  <c r="AC627" i="17"/>
  <c r="AA623" i="17"/>
  <c r="BK623" i="17" s="1"/>
  <c r="BM622" i="17"/>
  <c r="AC619" i="17"/>
  <c r="AA615" i="17"/>
  <c r="BK615" i="17" s="1"/>
  <c r="BM614" i="17"/>
  <c r="AC611" i="17"/>
  <c r="Y607" i="17"/>
  <c r="AC603" i="17"/>
  <c r="Y599" i="17"/>
  <c r="BM598" i="17"/>
  <c r="AC595" i="17"/>
  <c r="AA591" i="17"/>
  <c r="BK591" i="17" s="1"/>
  <c r="AC587" i="17"/>
  <c r="Y583" i="17"/>
  <c r="AC579" i="17"/>
  <c r="BM574" i="17"/>
  <c r="BM566" i="17"/>
  <c r="BM558" i="17"/>
  <c r="BM550" i="17"/>
  <c r="BM534" i="17"/>
  <c r="BM526" i="17"/>
  <c r="BA526" i="17" s="1"/>
  <c r="AG631" i="17"/>
  <c r="AC628" i="17"/>
  <c r="AB626" i="17"/>
  <c r="AG623" i="17"/>
  <c r="AC620" i="17"/>
  <c r="AB618" i="17"/>
  <c r="AG615" i="17"/>
  <c r="AC612" i="17"/>
  <c r="AB610" i="17"/>
  <c r="AG607" i="17"/>
  <c r="AC604" i="17"/>
  <c r="AB602" i="17"/>
  <c r="AG599" i="17"/>
  <c r="AC596" i="17"/>
  <c r="AB594" i="17"/>
  <c r="AG591" i="17"/>
  <c r="AC588" i="17"/>
  <c r="AB586" i="17"/>
  <c r="AG583" i="17"/>
  <c r="AC580" i="17"/>
  <c r="BM580" i="17" s="1"/>
  <c r="AB578" i="17"/>
  <c r="BM559" i="17"/>
  <c r="AB627" i="17"/>
  <c r="V626" i="17"/>
  <c r="BM624" i="17"/>
  <c r="AB619" i="17"/>
  <c r="V618" i="17"/>
  <c r="BM616" i="17"/>
  <c r="AB611" i="17"/>
  <c r="V610" i="17"/>
  <c r="BM608" i="17"/>
  <c r="AB603" i="17"/>
  <c r="V602" i="17"/>
  <c r="BM600" i="17"/>
  <c r="BA600" i="17" s="1"/>
  <c r="AB595" i="17"/>
  <c r="V594" i="17"/>
  <c r="AB587" i="17"/>
  <c r="V586" i="17"/>
  <c r="AB579" i="17"/>
  <c r="V578" i="17"/>
  <c r="BM576" i="17"/>
  <c r="BM568" i="17"/>
  <c r="BM560" i="17"/>
  <c r="BM544" i="17"/>
  <c r="BM536" i="17"/>
  <c r="V875" i="17"/>
  <c r="BM875" i="17" s="1"/>
  <c r="V874" i="17"/>
  <c r="V873" i="17"/>
  <c r="BL873" i="17" s="1"/>
  <c r="V872" i="17"/>
  <c r="BL872" i="17" s="1"/>
  <c r="AB628" i="17"/>
  <c r="V627" i="17"/>
  <c r="BL627" i="17" s="1"/>
  <c r="AA626" i="17"/>
  <c r="BK626" i="17" s="1"/>
  <c r="BM625" i="17"/>
  <c r="AB620" i="17"/>
  <c r="BM620" i="17" s="1"/>
  <c r="V619" i="17"/>
  <c r="AA618" i="17"/>
  <c r="BK618" i="17" s="1"/>
  <c r="BM617" i="17"/>
  <c r="AB612" i="17"/>
  <c r="V611" i="17"/>
  <c r="AA610" i="17"/>
  <c r="BK610" i="17" s="1"/>
  <c r="BM609" i="17"/>
  <c r="AB604" i="17"/>
  <c r="V603" i="17"/>
  <c r="BL603" i="17" s="1"/>
  <c r="Y602" i="17"/>
  <c r="BM601" i="17"/>
  <c r="AB596" i="17"/>
  <c r="V595" i="17"/>
  <c r="AA594" i="17"/>
  <c r="BK594" i="17" s="1"/>
  <c r="BM593" i="17"/>
  <c r="AB588" i="17"/>
  <c r="BM588" i="17" s="1"/>
  <c r="V587" i="17"/>
  <c r="Y586" i="17"/>
  <c r="AB580" i="17"/>
  <c r="V579" i="17"/>
  <c r="BL579" i="17" s="1"/>
  <c r="Y578" i="17"/>
  <c r="BM569" i="17"/>
  <c r="BM561" i="17"/>
  <c r="BM553" i="17"/>
  <c r="BM545" i="17"/>
  <c r="BM537" i="17"/>
  <c r="BM529" i="17"/>
  <c r="AA627" i="17"/>
  <c r="BK627" i="17" s="1"/>
  <c r="AG626" i="17"/>
  <c r="Y619" i="17"/>
  <c r="BL619" i="17" s="1"/>
  <c r="AG618" i="17"/>
  <c r="Y611" i="17"/>
  <c r="BL611" i="17" s="1"/>
  <c r="AG610" i="17"/>
  <c r="AG602" i="17"/>
  <c r="AG594" i="17"/>
  <c r="AG586" i="17"/>
  <c r="AG578" i="17"/>
  <c r="BM570" i="17"/>
  <c r="BM562" i="17"/>
  <c r="BM554" i="17"/>
  <c r="BM546" i="17"/>
  <c r="BM538" i="17"/>
  <c r="BM530" i="17"/>
  <c r="BM595" i="17"/>
  <c r="BM587" i="17"/>
  <c r="BM579" i="17"/>
  <c r="BM628" i="17"/>
  <c r="BM596" i="17"/>
  <c r="BM573" i="17"/>
  <c r="BM557" i="17"/>
  <c r="BM549" i="17"/>
  <c r="BM541" i="17"/>
  <c r="BM533" i="17"/>
  <c r="BM470" i="17"/>
  <c r="BM462" i="17"/>
  <c r="BM450" i="17"/>
  <c r="BM442" i="17"/>
  <c r="BM426" i="17"/>
  <c r="Y171" i="17"/>
  <c r="V171" i="17"/>
  <c r="AC171" i="17"/>
  <c r="AB171" i="17"/>
  <c r="AG171" i="17"/>
  <c r="AA368" i="17"/>
  <c r="BK368" i="17" s="1"/>
  <c r="AB368" i="17"/>
  <c r="AG368" i="17"/>
  <c r="V368" i="17"/>
  <c r="AG293" i="17"/>
  <c r="AC293" i="17"/>
  <c r="AG250" i="17"/>
  <c r="AC250" i="17"/>
  <c r="AG150" i="17"/>
  <c r="AC150" i="17"/>
  <c r="AB338" i="17"/>
  <c r="AG338" i="17"/>
  <c r="Y338" i="17"/>
  <c r="V338" i="17"/>
  <c r="AC338" i="17"/>
  <c r="AC327" i="17"/>
  <c r="AG327" i="17"/>
  <c r="AA327" i="17"/>
  <c r="BK327" i="17" s="1"/>
  <c r="AB327" i="17"/>
  <c r="V327" i="17"/>
  <c r="AG316" i="17"/>
  <c r="AC316" i="17"/>
  <c r="AG234" i="17"/>
  <c r="AC234" i="17"/>
  <c r="Y215" i="17"/>
  <c r="AG215" i="17"/>
  <c r="V215" i="17"/>
  <c r="AB215" i="17"/>
  <c r="AC215" i="17"/>
  <c r="AG161" i="17"/>
  <c r="AC161" i="17"/>
  <c r="BM466" i="17"/>
  <c r="BM454" i="17"/>
  <c r="BM438" i="17"/>
  <c r="BM430" i="17"/>
  <c r="BM422" i="17"/>
  <c r="AG257" i="17"/>
  <c r="AC257" i="17"/>
  <c r="AG144" i="17"/>
  <c r="AC144" i="17"/>
  <c r="AG418" i="17"/>
  <c r="V418" i="17"/>
  <c r="AB418" i="17"/>
  <c r="AA418" i="17"/>
  <c r="BK418" i="17" s="1"/>
  <c r="AC418" i="17"/>
  <c r="Y364" i="17"/>
  <c r="AB364" i="17"/>
  <c r="AG364" i="17"/>
  <c r="V364" i="17"/>
  <c r="AA360" i="17"/>
  <c r="BK360" i="17" s="1"/>
  <c r="AB360" i="17"/>
  <c r="AG360" i="17"/>
  <c r="V360" i="17"/>
  <c r="Y349" i="17"/>
  <c r="AG349" i="17"/>
  <c r="V349" i="17"/>
  <c r="AB349" i="17"/>
  <c r="AC349" i="17"/>
  <c r="AG343" i="17"/>
  <c r="AC343" i="17"/>
  <c r="AG318" i="17"/>
  <c r="AC318" i="17"/>
  <c r="AG306" i="17"/>
  <c r="AC306" i="17"/>
  <c r="AC280" i="17"/>
  <c r="AG280" i="17"/>
  <c r="BM469" i="17"/>
  <c r="BM449" i="17"/>
  <c r="BM441" i="17"/>
  <c r="BM433" i="17"/>
  <c r="BM425" i="17"/>
  <c r="BM377" i="17"/>
  <c r="BM373" i="17"/>
  <c r="AC221" i="17"/>
  <c r="AG221" i="17"/>
  <c r="AG416" i="17"/>
  <c r="V416" i="17"/>
  <c r="AB416" i="17"/>
  <c r="AG414" i="17"/>
  <c r="V414" i="17"/>
  <c r="AB414" i="17"/>
  <c r="AC414" i="17"/>
  <c r="AG412" i="17"/>
  <c r="V412" i="17"/>
  <c r="AB412" i="17"/>
  <c r="AC412" i="17"/>
  <c r="AG410" i="17"/>
  <c r="V410" i="17"/>
  <c r="AB410" i="17"/>
  <c r="AC410" i="17"/>
  <c r="AG408" i="17"/>
  <c r="V408" i="17"/>
  <c r="AB408" i="17"/>
  <c r="AC408" i="17"/>
  <c r="AG406" i="17"/>
  <c r="V406" i="17"/>
  <c r="AB406" i="17"/>
  <c r="AC406" i="17"/>
  <c r="AG404" i="17"/>
  <c r="V404" i="17"/>
  <c r="AB404" i="17"/>
  <c r="AC404" i="17"/>
  <c r="AG402" i="17"/>
  <c r="V402" i="17"/>
  <c r="AB402" i="17"/>
  <c r="AC402" i="17"/>
  <c r="AG400" i="17"/>
  <c r="V400" i="17"/>
  <c r="AB400" i="17"/>
  <c r="AC400" i="17"/>
  <c r="AG398" i="17"/>
  <c r="V398" i="17"/>
  <c r="AB398" i="17"/>
  <c r="AC398" i="17"/>
  <c r="AG396" i="17"/>
  <c r="V396" i="17"/>
  <c r="AB396" i="17"/>
  <c r="AC396" i="17"/>
  <c r="AG394" i="17"/>
  <c r="V394" i="17"/>
  <c r="AB394" i="17"/>
  <c r="AC394" i="17"/>
  <c r="AG392" i="17"/>
  <c r="V392" i="17"/>
  <c r="AB392" i="17"/>
  <c r="AC392" i="17"/>
  <c r="AG390" i="17"/>
  <c r="V390" i="17"/>
  <c r="AB390" i="17"/>
  <c r="AC390" i="17"/>
  <c r="AG388" i="17"/>
  <c r="V388" i="17"/>
  <c r="AB388" i="17"/>
  <c r="AC388" i="17"/>
  <c r="AG386" i="17"/>
  <c r="V386" i="17"/>
  <c r="AB386" i="17"/>
  <c r="AC386" i="17"/>
  <c r="AG384" i="17"/>
  <c r="V384" i="17"/>
  <c r="AB384" i="17"/>
  <c r="AC384" i="17"/>
  <c r="BM369" i="17"/>
  <c r="AA366" i="17"/>
  <c r="BK366" i="17" s="1"/>
  <c r="AB366" i="17"/>
  <c r="AG359" i="17"/>
  <c r="AB359" i="17"/>
  <c r="AC359" i="17"/>
  <c r="Y359" i="17"/>
  <c r="V359" i="17"/>
  <c r="AA346" i="17"/>
  <c r="BK346" i="17" s="1"/>
  <c r="AG346" i="17"/>
  <c r="AC346" i="17"/>
  <c r="V346" i="17"/>
  <c r="AG317" i="17"/>
  <c r="AC317" i="17"/>
  <c r="BM298" i="17"/>
  <c r="BM289" i="17"/>
  <c r="AC267" i="17"/>
  <c r="AG267" i="17"/>
  <c r="BM263" i="17"/>
  <c r="BM255" i="17"/>
  <c r="AG235" i="17"/>
  <c r="AC235" i="17"/>
  <c r="AG214" i="17"/>
  <c r="AC214" i="17"/>
  <c r="BM102" i="17"/>
  <c r="BM94" i="17"/>
  <c r="BM78" i="17"/>
  <c r="AC59" i="17"/>
  <c r="AG59" i="17"/>
  <c r="AG419" i="17"/>
  <c r="V419" i="17"/>
  <c r="AB419" i="17"/>
  <c r="AC365" i="17"/>
  <c r="Y361" i="17"/>
  <c r="AB361" i="17"/>
  <c r="AG356" i="17"/>
  <c r="V356" i="17"/>
  <c r="AB356" i="17"/>
  <c r="AC356" i="17"/>
  <c r="AA356" i="17"/>
  <c r="BK356" i="17" s="1"/>
  <c r="BM206" i="17"/>
  <c r="AC184" i="17"/>
  <c r="AG184" i="17"/>
  <c r="AC177" i="17"/>
  <c r="AG177" i="17"/>
  <c r="AA70" i="17"/>
  <c r="BK70" i="17" s="1"/>
  <c r="AB70" i="17"/>
  <c r="AG70" i="17"/>
  <c r="V70" i="17"/>
  <c r="AC70" i="17"/>
  <c r="AG417" i="17"/>
  <c r="V417" i="17"/>
  <c r="AB417" i="17"/>
  <c r="AA367" i="17"/>
  <c r="BK367" i="17" s="1"/>
  <c r="AB367" i="17"/>
  <c r="V365" i="17"/>
  <c r="BL365" i="17" s="1"/>
  <c r="AG358" i="17"/>
  <c r="AB358" i="17"/>
  <c r="AC358" i="17"/>
  <c r="AA358" i="17"/>
  <c r="BK358" i="17" s="1"/>
  <c r="AB341" i="17"/>
  <c r="AA341" i="17"/>
  <c r="BK341" i="17" s="1"/>
  <c r="AC341" i="17"/>
  <c r="V341" i="17"/>
  <c r="AG297" i="17"/>
  <c r="V297" i="17"/>
  <c r="AB297" i="17"/>
  <c r="AC297" i="17"/>
  <c r="AC248" i="17"/>
  <c r="BM248" i="17" s="1"/>
  <c r="AC232" i="17"/>
  <c r="AG232" i="17"/>
  <c r="BM216" i="17"/>
  <c r="BM211" i="17"/>
  <c r="AG154" i="17"/>
  <c r="AC154" i="17"/>
  <c r="AC120" i="17"/>
  <c r="V120" i="17"/>
  <c r="AG120" i="17"/>
  <c r="AA120" i="17"/>
  <c r="BK120" i="17" s="1"/>
  <c r="AB120" i="17"/>
  <c r="AG415" i="17"/>
  <c r="V415" i="17"/>
  <c r="AB415" i="17"/>
  <c r="AC415" i="17"/>
  <c r="AG413" i="17"/>
  <c r="V413" i="17"/>
  <c r="AB413" i="17"/>
  <c r="AC413" i="17"/>
  <c r="AG411" i="17"/>
  <c r="V411" i="17"/>
  <c r="AB411" i="17"/>
  <c r="AC411" i="17"/>
  <c r="AG409" i="17"/>
  <c r="V409" i="17"/>
  <c r="AB409" i="17"/>
  <c r="AC409" i="17"/>
  <c r="AG407" i="17"/>
  <c r="V407" i="17"/>
  <c r="AB407" i="17"/>
  <c r="AC407" i="17"/>
  <c r="AG405" i="17"/>
  <c r="V405" i="17"/>
  <c r="AB405" i="17"/>
  <c r="AC405" i="17"/>
  <c r="AG403" i="17"/>
  <c r="V403" i="17"/>
  <c r="AB403" i="17"/>
  <c r="AC403" i="17"/>
  <c r="AG401" i="17"/>
  <c r="V401" i="17"/>
  <c r="AB401" i="17"/>
  <c r="AC401" i="17"/>
  <c r="AG399" i="17"/>
  <c r="V399" i="17"/>
  <c r="AB399" i="17"/>
  <c r="AC399" i="17"/>
  <c r="AG397" i="17"/>
  <c r="V397" i="17"/>
  <c r="AB397" i="17"/>
  <c r="AC397" i="17"/>
  <c r="AG395" i="17"/>
  <c r="V395" i="17"/>
  <c r="AB395" i="17"/>
  <c r="AC395" i="17"/>
  <c r="AG393" i="17"/>
  <c r="V393" i="17"/>
  <c r="AB393" i="17"/>
  <c r="AC393" i="17"/>
  <c r="AG391" i="17"/>
  <c r="V391" i="17"/>
  <c r="AB391" i="17"/>
  <c r="AC391" i="17"/>
  <c r="AG389" i="17"/>
  <c r="V389" i="17"/>
  <c r="AB389" i="17"/>
  <c r="AC389" i="17"/>
  <c r="AG387" i="17"/>
  <c r="V387" i="17"/>
  <c r="AB387" i="17"/>
  <c r="AC387" i="17"/>
  <c r="AG385" i="17"/>
  <c r="V385" i="17"/>
  <c r="AB385" i="17"/>
  <c r="AC385" i="17"/>
  <c r="AG383" i="17"/>
  <c r="V383" i="17"/>
  <c r="AB383" i="17"/>
  <c r="AC383" i="17"/>
  <c r="BM378" i="17"/>
  <c r="BM370" i="17"/>
  <c r="AC366" i="17"/>
  <c r="BM366" i="17" s="1"/>
  <c r="Y362" i="17"/>
  <c r="AB362" i="17"/>
  <c r="BL362" i="17" s="1"/>
  <c r="AB335" i="17"/>
  <c r="AG335" i="17"/>
  <c r="AA335" i="17"/>
  <c r="BK335" i="17" s="1"/>
  <c r="AC335" i="17"/>
  <c r="AG333" i="17"/>
  <c r="AC333" i="17"/>
  <c r="AG330" i="17"/>
  <c r="Y330" i="17"/>
  <c r="AC330" i="17"/>
  <c r="V330" i="17"/>
  <c r="AG304" i="17"/>
  <c r="AC304" i="17"/>
  <c r="AG270" i="17"/>
  <c r="AC270" i="17"/>
  <c r="AA262" i="17"/>
  <c r="BK262" i="17" s="1"/>
  <c r="AB262" i="17"/>
  <c r="V262" i="17"/>
  <c r="BL262" i="17" s="1"/>
  <c r="AC262" i="17"/>
  <c r="BM240" i="17"/>
  <c r="AC138" i="17"/>
  <c r="AG138" i="17"/>
  <c r="AA365" i="17"/>
  <c r="BK365" i="17" s="1"/>
  <c r="AB365" i="17"/>
  <c r="AG352" i="17"/>
  <c r="V352" i="17"/>
  <c r="AB352" i="17"/>
  <c r="AC352" i="17"/>
  <c r="AA352" i="17"/>
  <c r="BK352" i="17" s="1"/>
  <c r="AG253" i="17"/>
  <c r="Y253" i="17"/>
  <c r="AB253" i="17"/>
  <c r="V253" i="17"/>
  <c r="AC253" i="17"/>
  <c r="AG223" i="17"/>
  <c r="AC223" i="17"/>
  <c r="AG159" i="17"/>
  <c r="AC159" i="17"/>
  <c r="AC119" i="17"/>
  <c r="AG119" i="17"/>
  <c r="BM101" i="17"/>
  <c r="BM93" i="17"/>
  <c r="BM85" i="17"/>
  <c r="BM77" i="17"/>
  <c r="BM75" i="17"/>
  <c r="Y363" i="17"/>
  <c r="BM363" i="17" s="1"/>
  <c r="AB363" i="17"/>
  <c r="AG354" i="17"/>
  <c r="V354" i="17"/>
  <c r="AB354" i="17"/>
  <c r="AC354" i="17"/>
  <c r="Y354" i="17"/>
  <c r="BM310" i="17"/>
  <c r="AG283" i="17"/>
  <c r="AC283" i="17"/>
  <c r="V277" i="17"/>
  <c r="AG277" i="17"/>
  <c r="AA277" i="17"/>
  <c r="BK277" i="17" s="1"/>
  <c r="AB277" i="17"/>
  <c r="AG239" i="17"/>
  <c r="AC239" i="17"/>
  <c r="AG178" i="17"/>
  <c r="AC178" i="17"/>
  <c r="BM107" i="17"/>
  <c r="AG65" i="17"/>
  <c r="AA65" i="17"/>
  <c r="BK65" i="17" s="1"/>
  <c r="V65" i="17"/>
  <c r="AB65" i="17"/>
  <c r="AC65" i="17"/>
  <c r="BM62" i="17"/>
  <c r="AC54" i="17"/>
  <c r="AG54" i="17"/>
  <c r="AA54" i="17"/>
  <c r="BK54" i="17" s="1"/>
  <c r="V54" i="17"/>
  <c r="AB54" i="17"/>
  <c r="AC324" i="17"/>
  <c r="AB324" i="17"/>
  <c r="AG324" i="17"/>
  <c r="BM319" i="17"/>
  <c r="BM314" i="17"/>
  <c r="AG309" i="17"/>
  <c r="AC309" i="17"/>
  <c r="BM303" i="17"/>
  <c r="AG295" i="17"/>
  <c r="AA295" i="17"/>
  <c r="BK295" i="17" s="1"/>
  <c r="AB295" i="17"/>
  <c r="AC292" i="17"/>
  <c r="BM292" i="17" s="1"/>
  <c r="AC282" i="17"/>
  <c r="V279" i="17"/>
  <c r="AG279" i="17"/>
  <c r="AB279" i="17"/>
  <c r="AG269" i="17"/>
  <c r="Y269" i="17"/>
  <c r="AB269" i="17"/>
  <c r="AC261" i="17"/>
  <c r="BM261" i="17" s="1"/>
  <c r="AC254" i="17"/>
  <c r="AG122" i="17"/>
  <c r="AC122" i="17"/>
  <c r="BM117" i="17"/>
  <c r="AA74" i="17"/>
  <c r="BK74" i="17" s="1"/>
  <c r="V74" i="17"/>
  <c r="AB74" i="17"/>
  <c r="AC74" i="17"/>
  <c r="AG74" i="17"/>
  <c r="BM282" i="17"/>
  <c r="BM254" i="17"/>
  <c r="AG252" i="17"/>
  <c r="Y252" i="17"/>
  <c r="AB252" i="17"/>
  <c r="BM222" i="17"/>
  <c r="Y213" i="17"/>
  <c r="AG213" i="17"/>
  <c r="V213" i="17"/>
  <c r="AG194" i="17"/>
  <c r="AC194" i="17"/>
  <c r="AC157" i="17"/>
  <c r="AG157" i="17"/>
  <c r="BM149" i="17"/>
  <c r="AG142" i="17"/>
  <c r="AC142" i="17"/>
  <c r="AG345" i="17"/>
  <c r="AC345" i="17"/>
  <c r="AB340" i="17"/>
  <c r="AG340" i="17"/>
  <c r="V340" i="17"/>
  <c r="AC322" i="17"/>
  <c r="Y322" i="17"/>
  <c r="AB322" i="17"/>
  <c r="BM294" i="17"/>
  <c r="AC260" i="17"/>
  <c r="BM260" i="17" s="1"/>
  <c r="AC245" i="17"/>
  <c r="AG245" i="17"/>
  <c r="AB209" i="17"/>
  <c r="AC209" i="17"/>
  <c r="AG209" i="17"/>
  <c r="AC205" i="17"/>
  <c r="AG205" i="17"/>
  <c r="AG192" i="17"/>
  <c r="Y192" i="17"/>
  <c r="BM167" i="17"/>
  <c r="AC130" i="17"/>
  <c r="AG130" i="17"/>
  <c r="AG357" i="17"/>
  <c r="V357" i="17"/>
  <c r="AB357" i="17"/>
  <c r="AC357" i="17"/>
  <c r="AG355" i="17"/>
  <c r="V355" i="17"/>
  <c r="AB355" i="17"/>
  <c r="AC355" i="17"/>
  <c r="AG353" i="17"/>
  <c r="V353" i="17"/>
  <c r="AB353" i="17"/>
  <c r="AC353" i="17"/>
  <c r="AG351" i="17"/>
  <c r="V351" i="17"/>
  <c r="AB351" i="17"/>
  <c r="AC351" i="17"/>
  <c r="BM332" i="17"/>
  <c r="BM321" i="17"/>
  <c r="AC290" i="17"/>
  <c r="AA290" i="17"/>
  <c r="BK290" i="17" s="1"/>
  <c r="AB290" i="17"/>
  <c r="BL290" i="17" s="1"/>
  <c r="AC279" i="17"/>
  <c r="V266" i="17"/>
  <c r="AG266" i="17"/>
  <c r="AB266" i="17"/>
  <c r="AB237" i="17"/>
  <c r="AG237" i="17"/>
  <c r="Y237" i="17"/>
  <c r="V231" i="17"/>
  <c r="AG231" i="17"/>
  <c r="AB231" i="17"/>
  <c r="BM204" i="17"/>
  <c r="AB151" i="17"/>
  <c r="AG151" i="17"/>
  <c r="AC151" i="17"/>
  <c r="Y151" i="17"/>
  <c r="AC148" i="17"/>
  <c r="AG148" i="17"/>
  <c r="Y148" i="17"/>
  <c r="AB148" i="17"/>
  <c r="BM139" i="17"/>
  <c r="AC129" i="17"/>
  <c r="AG129" i="17"/>
  <c r="AB348" i="17"/>
  <c r="V337" i="17"/>
  <c r="AC313" i="17"/>
  <c r="BM313" i="17" s="1"/>
  <c r="AC284" i="17"/>
  <c r="BM284" i="17" s="1"/>
  <c r="AC265" i="17"/>
  <c r="Y246" i="17"/>
  <c r="BL246" i="17" s="1"/>
  <c r="V236" i="17"/>
  <c r="AC200" i="17"/>
  <c r="BM200" i="17" s="1"/>
  <c r="AC187" i="17"/>
  <c r="AG187" i="17"/>
  <c r="AC170" i="17"/>
  <c r="BM170" i="17" s="1"/>
  <c r="AC168" i="17"/>
  <c r="BM168" i="17" s="1"/>
  <c r="BM155" i="17"/>
  <c r="BM113" i="17"/>
  <c r="BM76" i="17"/>
  <c r="AC67" i="17"/>
  <c r="AG67" i="17"/>
  <c r="AC64" i="17"/>
  <c r="AG64" i="17"/>
  <c r="AG348" i="17"/>
  <c r="V339" i="17"/>
  <c r="AG337" i="17"/>
  <c r="V296" i="17"/>
  <c r="BM271" i="17"/>
  <c r="AB265" i="17"/>
  <c r="AG236" i="17"/>
  <c r="AA212" i="17"/>
  <c r="BK212" i="17" s="1"/>
  <c r="AC212" i="17"/>
  <c r="BM212" i="17" s="1"/>
  <c r="BM210" i="17"/>
  <c r="BM145" i="17"/>
  <c r="AC123" i="17"/>
  <c r="AG123" i="17"/>
  <c r="BM118" i="17"/>
  <c r="AC110" i="17"/>
  <c r="AG110" i="17"/>
  <c r="Y110" i="17"/>
  <c r="AB110" i="17"/>
  <c r="BM95" i="17"/>
  <c r="BM61" i="17"/>
  <c r="Y265" i="17"/>
  <c r="AC180" i="17"/>
  <c r="AC162" i="17"/>
  <c r="BM162" i="17" s="1"/>
  <c r="AB141" i="17"/>
  <c r="AG141" i="17"/>
  <c r="AC141" i="17"/>
  <c r="BM106" i="17"/>
  <c r="BM82" i="17"/>
  <c r="BM55" i="17"/>
  <c r="AB329" i="17"/>
  <c r="BM180" i="17"/>
  <c r="BM169" i="17"/>
  <c r="BM132" i="17"/>
  <c r="AA73" i="17"/>
  <c r="BK73" i="17" s="1"/>
  <c r="AG73" i="17"/>
  <c r="V73" i="17"/>
  <c r="BM60" i="17"/>
  <c r="AC21" i="17"/>
  <c r="BM21" i="17" s="1"/>
  <c r="Y106" i="17"/>
  <c r="AA105" i="17"/>
  <c r="BK105" i="17" s="1"/>
  <c r="AA104" i="17"/>
  <c r="BK104" i="17" s="1"/>
  <c r="AA103" i="17"/>
  <c r="BK103" i="17" s="1"/>
  <c r="AA102" i="17"/>
  <c r="BK102" i="17" s="1"/>
  <c r="AA101" i="17"/>
  <c r="BK101" i="17" s="1"/>
  <c r="AA100" i="17"/>
  <c r="BK100" i="17" s="1"/>
  <c r="AA99" i="17"/>
  <c r="BK99" i="17" s="1"/>
  <c r="AA98" i="17"/>
  <c r="BK98" i="17" s="1"/>
  <c r="AA97" i="17"/>
  <c r="BK97" i="17" s="1"/>
  <c r="AA96" i="17"/>
  <c r="BK96" i="17" s="1"/>
  <c r="AA95" i="17"/>
  <c r="BK95" i="17" s="1"/>
  <c r="AA94" i="17"/>
  <c r="BK94" i="17" s="1"/>
  <c r="AA93" i="17"/>
  <c r="BK93" i="17" s="1"/>
  <c r="AA92" i="17"/>
  <c r="BK92" i="17" s="1"/>
  <c r="AA91" i="17"/>
  <c r="BK91" i="17" s="1"/>
  <c r="AA90" i="17"/>
  <c r="BK90" i="17" s="1"/>
  <c r="AA89" i="17"/>
  <c r="BK89" i="17" s="1"/>
  <c r="AA88" i="17"/>
  <c r="BK88" i="17" s="1"/>
  <c r="AA87" i="17"/>
  <c r="BK87" i="17" s="1"/>
  <c r="AA86" i="17"/>
  <c r="BK86" i="17" s="1"/>
  <c r="AA85" i="17"/>
  <c r="BK85" i="17" s="1"/>
  <c r="AA84" i="17"/>
  <c r="BK84" i="17" s="1"/>
  <c r="AA83" i="17"/>
  <c r="BK83" i="17" s="1"/>
  <c r="AA82" i="17"/>
  <c r="BK82" i="17" s="1"/>
  <c r="AA81" i="17"/>
  <c r="BK81" i="17" s="1"/>
  <c r="AA80" i="17"/>
  <c r="BK80" i="17" s="1"/>
  <c r="AA79" i="17"/>
  <c r="BK79" i="17" s="1"/>
  <c r="AA78" i="17"/>
  <c r="BK78" i="17" s="1"/>
  <c r="AA77" i="17"/>
  <c r="BK77" i="17" s="1"/>
  <c r="V71" i="17"/>
  <c r="AG50" i="17"/>
  <c r="AC48" i="17"/>
  <c r="AC45" i="17"/>
  <c r="BM45" i="17" s="1"/>
  <c r="AG28" i="17"/>
  <c r="AG23" i="17"/>
  <c r="AG16" i="17"/>
  <c r="AG5" i="17"/>
  <c r="AC5" i="17"/>
  <c r="AC36" i="17"/>
  <c r="BM36" i="17" s="1"/>
  <c r="AC31" i="17"/>
  <c r="BM31" i="17" s="1"/>
  <c r="BM14" i="17"/>
  <c r="AC52" i="17"/>
  <c r="AB48" i="17"/>
  <c r="BM38" i="17"/>
  <c r="AC29" i="17"/>
  <c r="BM29" i="17" s="1"/>
  <c r="AB75" i="17"/>
  <c r="AC69" i="17"/>
  <c r="AC66" i="17"/>
  <c r="BM66" i="17" s="1"/>
  <c r="AC56" i="17"/>
  <c r="BM56" i="17" s="1"/>
  <c r="V48" i="17"/>
  <c r="BM22" i="17"/>
  <c r="AA52" i="17"/>
  <c r="BK52" i="17" s="1"/>
  <c r="BM46" i="17"/>
  <c r="AC37" i="17"/>
  <c r="BM37" i="17" s="1"/>
  <c r="BM6" i="17"/>
  <c r="AC131" i="17"/>
  <c r="BM131" i="17" s="1"/>
  <c r="AC112" i="17"/>
  <c r="BM112" i="17" s="1"/>
  <c r="V69" i="17"/>
  <c r="V56" i="17"/>
  <c r="AG52" i="17"/>
  <c r="AG11" i="17"/>
  <c r="AJ162" i="1"/>
  <c r="AK162" i="1" s="1"/>
  <c r="AJ490" i="1"/>
  <c r="AK490" i="1" s="1"/>
  <c r="AJ842" i="1"/>
  <c r="AK842" i="1" s="1"/>
  <c r="AJ199" i="1"/>
  <c r="AK199" i="1" s="1"/>
  <c r="AJ236" i="1"/>
  <c r="AK236" i="1" s="1"/>
  <c r="AJ492" i="1"/>
  <c r="AK492" i="1" s="1"/>
  <c r="AJ542" i="1"/>
  <c r="AK542" i="1" s="1"/>
  <c r="AJ937" i="1"/>
  <c r="AK937" i="1" s="1"/>
  <c r="AJ1044" i="1"/>
  <c r="AK1044" i="1" s="1"/>
  <c r="AJ184" i="1"/>
  <c r="AK184" i="1" s="1"/>
  <c r="AJ138" i="1"/>
  <c r="AK138" i="1" s="1"/>
  <c r="AJ456" i="1"/>
  <c r="AK456" i="1" s="1"/>
  <c r="AJ381" i="1"/>
  <c r="AK381" i="1" s="1"/>
  <c r="AJ598" i="1"/>
  <c r="AK598" i="1" s="1"/>
  <c r="AJ95" i="1"/>
  <c r="AK95" i="1" s="1"/>
  <c r="AJ17" i="1"/>
  <c r="AK17" i="1" s="1"/>
  <c r="AJ1098" i="1"/>
  <c r="AJ561" i="1"/>
  <c r="AK561" i="1" s="1"/>
  <c r="AJ238" i="1"/>
  <c r="AK238" i="1" s="1"/>
  <c r="AJ1124" i="1"/>
  <c r="AK1124" i="1" s="1"/>
  <c r="AJ577" i="1"/>
  <c r="AK577" i="1" s="1"/>
  <c r="AJ69" i="1"/>
  <c r="AK69" i="1" s="1"/>
  <c r="AJ781" i="1"/>
  <c r="AK781" i="1" s="1"/>
  <c r="AJ676" i="1"/>
  <c r="AK676" i="1" s="1"/>
  <c r="AJ905" i="1"/>
  <c r="AK905" i="1" s="1"/>
  <c r="AJ810" i="1"/>
  <c r="AK810" i="1" s="1"/>
  <c r="AJ1145" i="1"/>
  <c r="AK1145" i="1" s="1"/>
  <c r="AJ1205" i="1"/>
  <c r="AK1205" i="1" s="1"/>
  <c r="AJ812" i="1"/>
  <c r="AK812" i="1" s="1"/>
  <c r="AJ897" i="1"/>
  <c r="AK897" i="1" s="1"/>
  <c r="AJ1112" i="1"/>
  <c r="AK1112" i="1" s="1"/>
  <c r="AJ1321" i="1"/>
  <c r="AK1321" i="1" s="1"/>
  <c r="AJ1132" i="1"/>
  <c r="AK1132" i="1" s="1"/>
  <c r="AJ1198" i="1"/>
  <c r="AK1198" i="1" s="1"/>
  <c r="AJ709" i="1"/>
  <c r="AK709" i="1" s="1"/>
  <c r="AJ660" i="1"/>
  <c r="AK660" i="1" s="1"/>
  <c r="AJ874" i="1"/>
  <c r="AK874" i="1" s="1"/>
  <c r="AJ630" i="1"/>
  <c r="AK630" i="1" s="1"/>
  <c r="AJ625" i="1"/>
  <c r="AK625" i="1" s="1"/>
  <c r="AJ409" i="1"/>
  <c r="AK409" i="1" s="1"/>
  <c r="AJ112" i="1"/>
  <c r="AK112" i="1" s="1"/>
  <c r="AJ110" i="1"/>
  <c r="AK110" i="1" s="1"/>
  <c r="AJ1225" i="1"/>
  <c r="AK1225" i="1" s="1"/>
  <c r="AJ1092" i="1"/>
  <c r="AK1092" i="1" s="1"/>
  <c r="AJ1318" i="1"/>
  <c r="AK1318" i="1" s="1"/>
  <c r="AJ854" i="1"/>
  <c r="AK854" i="1" s="1"/>
  <c r="AJ342" i="1"/>
  <c r="AK342" i="1" s="1"/>
  <c r="AJ1303" i="1"/>
  <c r="AK1303" i="1" s="1"/>
  <c r="AJ496" i="1"/>
  <c r="AK496" i="1" s="1"/>
  <c r="AJ21" i="1"/>
  <c r="AK21" i="1" s="1"/>
  <c r="AJ196" i="1"/>
  <c r="AK196" i="1" s="1"/>
  <c r="AJ44" i="1"/>
  <c r="AK44" i="1" s="1"/>
  <c r="C27" i="19"/>
  <c r="C28" i="19" s="1"/>
  <c r="AJ290" i="1"/>
  <c r="AK290" i="1" s="1"/>
  <c r="AJ1268" i="1"/>
  <c r="AK1268" i="1" s="1"/>
  <c r="AJ9" i="1"/>
  <c r="AK9" i="1" s="1"/>
  <c r="AJ62" i="1"/>
  <c r="AK62" i="1" s="1"/>
  <c r="AJ520" i="1"/>
  <c r="AK520" i="1" s="1"/>
  <c r="AJ655" i="1"/>
  <c r="AK655" i="1" s="1"/>
  <c r="AJ672" i="1"/>
  <c r="AK672" i="1" s="1"/>
  <c r="AJ930" i="1"/>
  <c r="AK930" i="1" s="1"/>
  <c r="AJ1130" i="1"/>
  <c r="AK1130" i="1" s="1"/>
  <c r="AJ517" i="1"/>
  <c r="AK517" i="1" s="1"/>
  <c r="AJ159" i="1"/>
  <c r="AK159" i="1" s="1"/>
  <c r="AJ822" i="1"/>
  <c r="AK822" i="1" s="1"/>
  <c r="AJ966" i="1"/>
  <c r="AK966" i="1" s="1"/>
  <c r="AJ1032" i="1"/>
  <c r="AK1032" i="1" s="1"/>
  <c r="AS1218" i="1"/>
  <c r="AJ1218" i="1" s="1"/>
  <c r="AK1218" i="1" s="1"/>
  <c r="AJ176" i="1"/>
  <c r="AK176" i="1" s="1"/>
  <c r="AJ237" i="1"/>
  <c r="AK237" i="1" s="1"/>
  <c r="J21" i="5"/>
  <c r="K21" i="5" s="1"/>
  <c r="AJ494" i="1"/>
  <c r="AK494" i="1" s="1"/>
  <c r="AJ1085" i="1"/>
  <c r="AK1085" i="1" s="1"/>
  <c r="AJ300" i="1"/>
  <c r="AK300" i="1" s="1"/>
  <c r="AJ821" i="1"/>
  <c r="AK821" i="1" s="1"/>
  <c r="AJ1060" i="1"/>
  <c r="AK1060" i="1" s="1"/>
  <c r="AJ1248" i="1"/>
  <c r="AK1248" i="1" s="1"/>
  <c r="AT770" i="1"/>
  <c r="AT1218" i="1"/>
  <c r="AJ77" i="1"/>
  <c r="AK77" i="1" s="1"/>
  <c r="AJ398" i="1"/>
  <c r="AK398" i="1" s="1"/>
  <c r="AJ509" i="1"/>
  <c r="AK509" i="1" s="1"/>
  <c r="AJ568" i="1"/>
  <c r="AK568" i="1" s="1"/>
  <c r="AJ118" i="1"/>
  <c r="AK118" i="1" s="1"/>
  <c r="AJ314" i="1"/>
  <c r="AK314" i="1" s="1"/>
  <c r="AJ834" i="1"/>
  <c r="AK834" i="1" s="1"/>
  <c r="AJ873" i="1"/>
  <c r="AK873" i="1" s="1"/>
  <c r="AJ1095" i="1"/>
  <c r="AK1095" i="1" s="1"/>
  <c r="AJ61" i="1"/>
  <c r="AK61" i="1" s="1"/>
  <c r="AJ570" i="1"/>
  <c r="AK570" i="1" s="1"/>
  <c r="AJ926" i="1"/>
  <c r="AK926" i="1" s="1"/>
  <c r="AJ1200" i="1"/>
  <c r="AK1200" i="1" s="1"/>
  <c r="AJ994" i="1"/>
  <c r="AK994" i="1" s="1"/>
  <c r="AJ378" i="1"/>
  <c r="AK378" i="1" s="1"/>
  <c r="AJ605" i="1"/>
  <c r="AK605" i="1" s="1"/>
  <c r="AJ1230" i="1"/>
  <c r="AK1230" i="1" s="1"/>
  <c r="AJ1222" i="1"/>
  <c r="AK1222" i="1" s="1"/>
  <c r="AJ1166" i="1"/>
  <c r="AK1166" i="1" s="1"/>
  <c r="AJ428" i="1"/>
  <c r="AK428" i="1" s="1"/>
  <c r="AJ713" i="1"/>
  <c r="AK713" i="1" s="1"/>
  <c r="AJ65" i="1"/>
  <c r="AK65" i="1" s="1"/>
  <c r="AJ302" i="1"/>
  <c r="AK302" i="1" s="1"/>
  <c r="AJ246" i="1"/>
  <c r="AK246" i="1" s="1"/>
  <c r="AJ1076" i="1"/>
  <c r="AK1076" i="1" s="1"/>
  <c r="AJ749" i="1"/>
  <c r="AK749" i="1" s="1"/>
  <c r="AJ738" i="1"/>
  <c r="AK738" i="1" s="1"/>
  <c r="AJ668" i="1"/>
  <c r="AK668" i="1" s="1"/>
  <c r="AJ439" i="1"/>
  <c r="AK439" i="1" s="1"/>
  <c r="AJ129" i="1"/>
  <c r="AK129" i="1" s="1"/>
  <c r="D29" i="5"/>
  <c r="E29" i="5" s="1"/>
  <c r="AJ736" i="1"/>
  <c r="AK736" i="1" s="1"/>
  <c r="AJ938" i="1"/>
  <c r="AK938" i="1" s="1"/>
  <c r="AJ1142" i="1"/>
  <c r="AK1142" i="1" s="1"/>
  <c r="AJ566" i="1"/>
  <c r="AK566" i="1" s="1"/>
  <c r="AJ1168" i="1"/>
  <c r="AK1168" i="1" s="1"/>
  <c r="AJ1056" i="1"/>
  <c r="AK1056" i="1" s="1"/>
  <c r="AJ1034" i="1"/>
  <c r="AK1034" i="1" s="1"/>
  <c r="AJ936" i="1"/>
  <c r="AK936" i="1" s="1"/>
  <c r="AJ818" i="1"/>
  <c r="AK818" i="1" s="1"/>
  <c r="AJ166" i="1"/>
  <c r="AK166" i="1" s="1"/>
  <c r="AJ556" i="1"/>
  <c r="AK556" i="1" s="1"/>
  <c r="AJ94" i="1"/>
  <c r="AK94" i="1" s="1"/>
  <c r="AJ471" i="1"/>
  <c r="AK471" i="1" s="1"/>
  <c r="AJ761" i="1"/>
  <c r="AK761" i="1" s="1"/>
  <c r="AJ578" i="1"/>
  <c r="AK578" i="1" s="1"/>
  <c r="AJ448" i="1"/>
  <c r="AK448" i="1" s="1"/>
  <c r="AJ473" i="1"/>
  <c r="AK473" i="1" s="1"/>
  <c r="AJ383" i="1"/>
  <c r="AK383" i="1" s="1"/>
  <c r="AJ1236" i="1"/>
  <c r="AK1236" i="1" s="1"/>
  <c r="AJ1286" i="1"/>
  <c r="AK1286" i="1" s="1"/>
  <c r="AJ784" i="1"/>
  <c r="AK784" i="1" s="1"/>
  <c r="AJ489" i="1"/>
  <c r="AK489" i="1" s="1"/>
  <c r="AJ679" i="1"/>
  <c r="AK679" i="1" s="1"/>
  <c r="AJ573" i="1"/>
  <c r="AK573" i="1" s="1"/>
  <c r="AJ1031" i="1"/>
  <c r="AK1031" i="1" s="1"/>
  <c r="AJ1262" i="1"/>
  <c r="AK1262" i="1" s="1"/>
  <c r="AJ1305" i="1"/>
  <c r="AK1305" i="1" s="1"/>
  <c r="AJ734" i="1"/>
  <c r="AK734" i="1" s="1"/>
  <c r="AJ600" i="1"/>
  <c r="AK600" i="1" s="1"/>
  <c r="AJ476" i="1"/>
  <c r="AK476" i="1" s="1"/>
  <c r="AJ1133" i="1"/>
  <c r="AK1133" i="1" s="1"/>
  <c r="AJ582" i="1"/>
  <c r="AK582" i="1" s="1"/>
  <c r="AJ527" i="1"/>
  <c r="AK527" i="1" s="1"/>
  <c r="AJ58" i="1"/>
  <c r="AK58" i="1" s="1"/>
  <c r="AJ286" i="1"/>
  <c r="AK286" i="1" s="1"/>
  <c r="AJ1007" i="1"/>
  <c r="AK1007" i="1" s="1"/>
  <c r="AJ1263" i="1"/>
  <c r="AK1263" i="1" s="1"/>
  <c r="AJ394" i="1"/>
  <c r="AK394" i="1" s="1"/>
  <c r="AJ1237" i="1"/>
  <c r="AK1237" i="1" s="1"/>
  <c r="AJ117" i="1"/>
  <c r="AK117" i="1" s="1"/>
  <c r="AJ457" i="1"/>
  <c r="AK457" i="1" s="1"/>
  <c r="AJ29" i="1"/>
  <c r="AK29" i="1" s="1"/>
  <c r="AJ384" i="1"/>
  <c r="AK384" i="1" s="1"/>
  <c r="AJ522" i="1"/>
  <c r="AK522" i="1" s="1"/>
  <c r="AJ590" i="1"/>
  <c r="AK590" i="1" s="1"/>
  <c r="AJ1280" i="1"/>
  <c r="AK1280" i="1" s="1"/>
  <c r="AJ450" i="1"/>
  <c r="AK450" i="1" s="1"/>
  <c r="AJ793" i="1"/>
  <c r="AK793" i="1" s="1"/>
  <c r="AJ182" i="1"/>
  <c r="AK182" i="1" s="1"/>
  <c r="AJ120" i="1"/>
  <c r="AK120" i="1" s="1"/>
  <c r="AJ296" i="1"/>
  <c r="AK296" i="1" s="1"/>
  <c r="AJ529" i="1"/>
  <c r="AK529" i="1" s="1"/>
  <c r="AJ596" i="1"/>
  <c r="AK596" i="1" s="1"/>
  <c r="AJ697" i="1"/>
  <c r="AK697" i="1" s="1"/>
  <c r="AJ909" i="1"/>
  <c r="AK909" i="1" s="1"/>
  <c r="AJ1050" i="1"/>
  <c r="AK1050" i="1" s="1"/>
  <c r="AJ742" i="1"/>
  <c r="AK742" i="1" s="1"/>
  <c r="AJ722" i="1"/>
  <c r="AK722" i="1" s="1"/>
  <c r="AJ684" i="1"/>
  <c r="AK684" i="1" s="1"/>
  <c r="AJ368" i="1"/>
  <c r="AK368" i="1" s="1"/>
  <c r="AJ54" i="1"/>
  <c r="AK54" i="1" s="1"/>
  <c r="AJ366" i="1"/>
  <c r="AK366" i="1" s="1"/>
  <c r="AJ644" i="1"/>
  <c r="AK644" i="1" s="1"/>
  <c r="AJ656" i="1"/>
  <c r="AK656" i="1" s="1"/>
  <c r="AJ833" i="1"/>
  <c r="AK833" i="1" s="1"/>
  <c r="AJ993" i="1"/>
  <c r="AK993" i="1" s="1"/>
  <c r="AJ1012" i="1"/>
  <c r="AK1012" i="1" s="1"/>
  <c r="AJ728" i="1"/>
  <c r="AK728" i="1" s="1"/>
  <c r="AJ1068" i="1"/>
  <c r="AK1068" i="1" s="1"/>
  <c r="AJ1325" i="1"/>
  <c r="AK1325" i="1" s="1"/>
  <c r="AJ1270" i="1"/>
  <c r="AK1270" i="1" s="1"/>
  <c r="AJ1181" i="1"/>
  <c r="AK1181" i="1" s="1"/>
  <c r="AJ1113" i="1"/>
  <c r="AK1113" i="1" s="1"/>
  <c r="AJ304" i="1"/>
  <c r="AK304" i="1" s="1"/>
  <c r="AJ128" i="1"/>
  <c r="AK128" i="1" s="1"/>
  <c r="AJ780" i="1"/>
  <c r="AK780" i="1" s="1"/>
  <c r="AJ249" i="1"/>
  <c r="AK249" i="1" s="1"/>
  <c r="AJ265" i="1"/>
  <c r="AK265" i="1" s="1"/>
  <c r="AJ328" i="1"/>
  <c r="AK328" i="1" s="1"/>
  <c r="AJ1264" i="1"/>
  <c r="AK1264" i="1" s="1"/>
  <c r="AJ207" i="1"/>
  <c r="AK207" i="1" s="1"/>
  <c r="AJ540" i="1"/>
  <c r="AK540" i="1" s="1"/>
  <c r="AJ826" i="1"/>
  <c r="AK826" i="1" s="1"/>
  <c r="AJ258" i="1"/>
  <c r="AK258" i="1" s="1"/>
  <c r="AJ1157" i="1"/>
  <c r="AK1157" i="1" s="1"/>
  <c r="AJ1158" i="1"/>
  <c r="AK1158" i="1" s="1"/>
  <c r="AJ958" i="1"/>
  <c r="AK958" i="1" s="1"/>
  <c r="AJ954" i="1"/>
  <c r="AK954" i="1" s="1"/>
  <c r="AJ884" i="1"/>
  <c r="AK884" i="1" s="1"/>
  <c r="AJ831" i="1"/>
  <c r="AK831" i="1" s="1"/>
  <c r="AJ806" i="1"/>
  <c r="AK806" i="1" s="1"/>
  <c r="AJ805" i="1"/>
  <c r="AK805" i="1" s="1"/>
  <c r="AJ424" i="1"/>
  <c r="AK424" i="1" s="1"/>
  <c r="AJ7" i="1"/>
  <c r="AK7" i="1" s="1"/>
  <c r="AJ153" i="1"/>
  <c r="AK153" i="1" s="1"/>
  <c r="AJ102" i="1"/>
  <c r="AK102" i="1" s="1"/>
  <c r="AJ670" i="1"/>
  <c r="AK670" i="1" s="1"/>
  <c r="AJ1017" i="1"/>
  <c r="AK1017" i="1" s="1"/>
  <c r="AJ1052" i="1"/>
  <c r="AK1052" i="1" s="1"/>
  <c r="AJ293" i="1"/>
  <c r="AK293" i="1" s="1"/>
  <c r="AJ220" i="1"/>
  <c r="AK220" i="1" s="1"/>
  <c r="AJ28" i="1"/>
  <c r="AK28" i="1" s="1"/>
  <c r="AJ393" i="1"/>
  <c r="AK393" i="1" s="1"/>
  <c r="AJ167" i="1"/>
  <c r="AK167" i="1" s="1"/>
  <c r="AJ1252" i="1"/>
  <c r="AK1252" i="1" s="1"/>
  <c r="AJ889" i="1"/>
  <c r="AK889" i="1" s="1"/>
  <c r="AJ690" i="1"/>
  <c r="AK690" i="1" s="1"/>
  <c r="AJ544" i="1"/>
  <c r="AK544" i="1" s="1"/>
  <c r="AJ298" i="1"/>
  <c r="AK298" i="1" s="1"/>
  <c r="AJ250" i="1"/>
  <c r="AJ148" i="1"/>
  <c r="AK148" i="1" s="1"/>
  <c r="AJ63" i="1"/>
  <c r="AK63" i="1" s="1"/>
  <c r="AJ358" i="1"/>
  <c r="AK358" i="1" s="1"/>
  <c r="AJ1174" i="1"/>
  <c r="AK1174" i="1" s="1"/>
  <c r="AJ1074" i="1"/>
  <c r="AK1074" i="1" s="1"/>
  <c r="AJ240" i="1"/>
  <c r="AK240" i="1" s="1"/>
  <c r="AJ136" i="1"/>
  <c r="AK136" i="1" s="1"/>
  <c r="AJ361" i="1"/>
  <c r="AK361" i="1" s="1"/>
  <c r="AJ453" i="1"/>
  <c r="AK453" i="1" s="1"/>
  <c r="AJ1022" i="1"/>
  <c r="AK1022" i="1" s="1"/>
  <c r="AJ953" i="1"/>
  <c r="AK953" i="1" s="1"/>
  <c r="AJ1109" i="1"/>
  <c r="AK1109" i="1" s="1"/>
  <c r="AJ1324" i="1"/>
  <c r="AK1324" i="1" s="1"/>
  <c r="AJ1312" i="1"/>
  <c r="AK1312" i="1" s="1"/>
  <c r="AJ1309" i="1"/>
  <c r="AK1309" i="1" s="1"/>
  <c r="AJ1241" i="1"/>
  <c r="AK1241" i="1" s="1"/>
  <c r="AJ1210" i="1"/>
  <c r="AK1210" i="1" s="1"/>
  <c r="AJ1122" i="1"/>
  <c r="AK1122" i="1" s="1"/>
  <c r="AJ973" i="1"/>
  <c r="AK973" i="1" s="1"/>
  <c r="AJ935" i="1"/>
  <c r="AK935" i="1" s="1"/>
  <c r="AJ849" i="1"/>
  <c r="AK849" i="1" s="1"/>
  <c r="AJ845" i="1"/>
  <c r="AK845" i="1" s="1"/>
  <c r="AJ830" i="1"/>
  <c r="AK830" i="1" s="1"/>
  <c r="AJ552" i="1"/>
  <c r="AK552" i="1" s="1"/>
  <c r="AJ502" i="1"/>
  <c r="AK502" i="1" s="1"/>
  <c r="AJ396" i="1"/>
  <c r="AK396" i="1" s="1"/>
  <c r="AJ64" i="1"/>
  <c r="AK64" i="1" s="1"/>
  <c r="AJ130" i="1"/>
  <c r="AK130" i="1" s="1"/>
  <c r="AJ464" i="1"/>
  <c r="AK464" i="1" s="1"/>
  <c r="AJ700" i="1"/>
  <c r="AK700" i="1" s="1"/>
  <c r="AJ648" i="1"/>
  <c r="AK648" i="1" s="1"/>
  <c r="AJ848" i="1"/>
  <c r="AK848" i="1" s="1"/>
  <c r="AJ836" i="1"/>
  <c r="AK836" i="1" s="1"/>
  <c r="AJ1274" i="1"/>
  <c r="AK1274" i="1" s="1"/>
  <c r="AJ609" i="1"/>
  <c r="AK609" i="1" s="1"/>
  <c r="AJ154" i="1"/>
  <c r="AK154" i="1" s="1"/>
  <c r="AJ338" i="1"/>
  <c r="AK338" i="1" s="1"/>
  <c r="AJ31" i="1"/>
  <c r="AK31" i="1" s="1"/>
  <c r="AJ1049" i="1"/>
  <c r="AK1049" i="1" s="1"/>
  <c r="AJ869" i="1"/>
  <c r="AK869" i="1" s="1"/>
  <c r="AJ604" i="1"/>
  <c r="AK604" i="1" s="1"/>
  <c r="AJ1078" i="1"/>
  <c r="AK1078" i="1" s="1"/>
  <c r="AJ1288" i="1"/>
  <c r="AK1288" i="1" s="1"/>
  <c r="AJ1178" i="1"/>
  <c r="AK1178" i="1" s="1"/>
  <c r="AJ1176" i="1"/>
  <c r="AK1176" i="1" s="1"/>
  <c r="AJ1121" i="1"/>
  <c r="AK1121" i="1" s="1"/>
  <c r="AJ1030" i="1"/>
  <c r="AK1030" i="1" s="1"/>
  <c r="AJ886" i="1"/>
  <c r="AK886" i="1" s="1"/>
  <c r="AJ692" i="1"/>
  <c r="AK692" i="1" s="1"/>
  <c r="AJ678" i="1"/>
  <c r="AK678" i="1" s="1"/>
  <c r="AJ380" i="1"/>
  <c r="AK380" i="1" s="1"/>
  <c r="AJ1192" i="1"/>
  <c r="AK1192" i="1" s="1"/>
  <c r="AJ514" i="1"/>
  <c r="AK514" i="1" s="1"/>
  <c r="AJ1197" i="1"/>
  <c r="AK1197" i="1" s="1"/>
  <c r="AJ1182" i="1"/>
  <c r="AK1182" i="1" s="1"/>
  <c r="AJ1005" i="1"/>
  <c r="AK1005" i="1" s="1"/>
  <c r="AJ404" i="1"/>
  <c r="AK404" i="1" s="1"/>
  <c r="AJ607" i="1"/>
  <c r="AK607" i="1" s="1"/>
  <c r="AJ701" i="1"/>
  <c r="AK701" i="1" s="1"/>
  <c r="AJ890" i="1"/>
  <c r="AK890" i="1" s="1"/>
  <c r="AJ1273" i="1"/>
  <c r="AK1273" i="1" s="1"/>
  <c r="AJ460" i="1"/>
  <c r="AK460" i="1" s="1"/>
  <c r="AJ1242" i="1"/>
  <c r="AK1242" i="1" s="1"/>
  <c r="AJ688" i="1"/>
  <c r="AK688" i="1" s="1"/>
  <c r="AJ504" i="1"/>
  <c r="AK504" i="1" s="1"/>
  <c r="AJ241" i="1"/>
  <c r="AK241" i="1" s="1"/>
  <c r="AJ13" i="1"/>
  <c r="AK13" i="1" s="1"/>
  <c r="AJ276" i="1"/>
  <c r="AK276" i="1" s="1"/>
  <c r="AJ1053" i="1"/>
  <c r="AK1053" i="1" s="1"/>
  <c r="AJ1066" i="1"/>
  <c r="AK1066" i="1" s="1"/>
  <c r="AJ224" i="1"/>
  <c r="AK224" i="1" s="1"/>
  <c r="AJ292" i="1"/>
  <c r="AK292" i="1" s="1"/>
  <c r="AJ325" i="1"/>
  <c r="AK325" i="1" s="1"/>
  <c r="AJ872" i="1"/>
  <c r="AK872" i="1" s="1"/>
  <c r="AJ1021" i="1"/>
  <c r="AK1021" i="1" s="1"/>
  <c r="AJ1170" i="1"/>
  <c r="AK1170" i="1" s="1"/>
  <c r="AJ1134" i="1"/>
  <c r="AK1134" i="1" s="1"/>
  <c r="AJ1057" i="1"/>
  <c r="AK1057" i="1" s="1"/>
  <c r="AJ1038" i="1"/>
  <c r="AK1038" i="1" s="1"/>
  <c r="AJ908" i="1"/>
  <c r="AK908" i="1" s="1"/>
  <c r="AJ657" i="1"/>
  <c r="AK657" i="1" s="1"/>
  <c r="AJ574" i="1"/>
  <c r="AK574" i="1" s="1"/>
  <c r="AJ546" i="1"/>
  <c r="AK546" i="1" s="1"/>
  <c r="AJ528" i="1"/>
  <c r="AK528" i="1" s="1"/>
  <c r="AJ180" i="1"/>
  <c r="AK180" i="1" s="1"/>
  <c r="AJ42" i="1"/>
  <c r="AK42" i="1" s="1"/>
  <c r="AJ775" i="1"/>
  <c r="AK775" i="1" s="1"/>
  <c r="AJ226" i="1"/>
  <c r="AK226" i="1" s="1"/>
  <c r="AT1323" i="1"/>
  <c r="AO1323" i="1"/>
  <c r="AS1323" i="1"/>
  <c r="AU1323" i="1"/>
  <c r="AJ1323" i="1" s="1"/>
  <c r="AK1323" i="1" s="1"/>
  <c r="AT1315" i="1"/>
  <c r="AS1315" i="1"/>
  <c r="AM1315" i="1"/>
  <c r="AO1315" i="1"/>
  <c r="AT1307" i="1"/>
  <c r="AS1307" i="1"/>
  <c r="AU1307" i="1"/>
  <c r="AM1307" i="1"/>
  <c r="AO1307" i="1"/>
  <c r="AT1299" i="1"/>
  <c r="AU1299" i="1"/>
  <c r="AS1299" i="1"/>
  <c r="AO1299" i="1"/>
  <c r="AM1299" i="1"/>
  <c r="AT1291" i="1"/>
  <c r="AM1291" i="1"/>
  <c r="AU1291" i="1"/>
  <c r="AO1291" i="1"/>
  <c r="AS1291" i="1"/>
  <c r="AT1283" i="1"/>
  <c r="AM1283" i="1"/>
  <c r="AU1283" i="1"/>
  <c r="AM1275" i="1"/>
  <c r="AO1275" i="1"/>
  <c r="AS1275" i="1"/>
  <c r="AT1267" i="1"/>
  <c r="AM1267" i="1"/>
  <c r="AO1267" i="1"/>
  <c r="AS1267" i="1"/>
  <c r="AT1259" i="1"/>
  <c r="AO1259" i="1"/>
  <c r="AS1259" i="1"/>
  <c r="AM1259" i="1"/>
  <c r="AU1259" i="1"/>
  <c r="AS1251" i="1"/>
  <c r="AO1251" i="1"/>
  <c r="AT1243" i="1"/>
  <c r="AU1243" i="1"/>
  <c r="AJ1243" i="1" s="1"/>
  <c r="AK1243" i="1" s="1"/>
  <c r="AM1243" i="1"/>
  <c r="AS1243" i="1"/>
  <c r="AO1243" i="1"/>
  <c r="AS1235" i="1"/>
  <c r="AO1235" i="1"/>
  <c r="AU1235" i="1"/>
  <c r="AT1227" i="1"/>
  <c r="AO1227" i="1"/>
  <c r="AU1227" i="1"/>
  <c r="AS1227" i="1"/>
  <c r="AM1211" i="1"/>
  <c r="AU1211" i="1"/>
  <c r="AO1203" i="1"/>
  <c r="AS1203" i="1"/>
  <c r="AU1203" i="1"/>
  <c r="AJ1203" i="1" s="1"/>
  <c r="AK1203" i="1" s="1"/>
  <c r="AS1195" i="1"/>
  <c r="AM1195" i="1"/>
  <c r="AO1187" i="1"/>
  <c r="AS1187" i="1"/>
  <c r="AO1179" i="1"/>
  <c r="AS1179" i="1"/>
  <c r="AS1171" i="1"/>
  <c r="AU1171" i="1"/>
  <c r="AT1155" i="1"/>
  <c r="AM1155" i="1"/>
  <c r="AO1155" i="1"/>
  <c r="AU1147" i="1"/>
  <c r="AM1147" i="1"/>
  <c r="AT1139" i="1"/>
  <c r="AM1139" i="1"/>
  <c r="AS1139" i="1"/>
  <c r="AT1131" i="1"/>
  <c r="AO1131" i="1"/>
  <c r="AM1131" i="1"/>
  <c r="AS1131" i="1"/>
  <c r="AU1131" i="1"/>
  <c r="AU1123" i="1"/>
  <c r="AJ1123" i="1" s="1"/>
  <c r="AK1123" i="1" s="1"/>
  <c r="AS1123" i="1"/>
  <c r="AM1123" i="1"/>
  <c r="AT1107" i="1"/>
  <c r="AM1107" i="1"/>
  <c r="AS1107" i="1"/>
  <c r="AU1107" i="1"/>
  <c r="AO1107" i="1"/>
  <c r="AT1099" i="1"/>
  <c r="AU1099" i="1"/>
  <c r="AM1099" i="1"/>
  <c r="AS1091" i="1"/>
  <c r="AM1091" i="1"/>
  <c r="AO1083" i="1"/>
  <c r="AS1083" i="1"/>
  <c r="AM1083" i="1"/>
  <c r="AT1075" i="1"/>
  <c r="AM1075" i="1"/>
  <c r="AJ1075" i="1" s="1"/>
  <c r="AK1075" i="1" s="1"/>
  <c r="AS1075" i="1"/>
  <c r="AU1075" i="1"/>
  <c r="AM1067" i="1"/>
  <c r="AO1067" i="1"/>
  <c r="AU1067" i="1"/>
  <c r="AT1059" i="1"/>
  <c r="AS1059" i="1"/>
  <c r="AO1059" i="1"/>
  <c r="AU1059" i="1"/>
  <c r="AT1051" i="1"/>
  <c r="AO1051" i="1"/>
  <c r="AS1051" i="1"/>
  <c r="AM1051" i="1"/>
  <c r="AU1051" i="1"/>
  <c r="AO1043" i="1"/>
  <c r="AM1043" i="1"/>
  <c r="AU1043" i="1"/>
  <c r="AU1035" i="1"/>
  <c r="AO1035" i="1"/>
  <c r="AS1035" i="1"/>
  <c r="AT1027" i="1"/>
  <c r="AO1027" i="1"/>
  <c r="AS1027" i="1"/>
  <c r="AU1027" i="1"/>
  <c r="AJ1027" i="1" s="1"/>
  <c r="AK1027" i="1" s="1"/>
  <c r="AO1019" i="1"/>
  <c r="AU1019" i="1"/>
  <c r="AU1011" i="1"/>
  <c r="AM1011" i="1"/>
  <c r="AO995" i="1"/>
  <c r="AU995" i="1"/>
  <c r="AT987" i="1"/>
  <c r="AM987" i="1"/>
  <c r="AO987" i="1"/>
  <c r="AT979" i="1"/>
  <c r="AM979" i="1"/>
  <c r="AO979" i="1"/>
  <c r="AS979" i="1"/>
  <c r="AM971" i="1"/>
  <c r="AO971" i="1"/>
  <c r="AU971" i="1"/>
  <c r="AO963" i="1"/>
  <c r="AU963" i="1"/>
  <c r="AS955" i="1"/>
  <c r="AO955" i="1"/>
  <c r="AM947" i="1"/>
  <c r="AU947" i="1"/>
  <c r="AS947" i="1"/>
  <c r="AT939" i="1"/>
  <c r="AM939" i="1"/>
  <c r="AO939" i="1"/>
  <c r="AU939" i="1"/>
  <c r="AT931" i="1"/>
  <c r="AS931" i="1"/>
  <c r="AO931" i="1"/>
  <c r="AU931" i="1"/>
  <c r="AJ931" i="1" s="1"/>
  <c r="AK931" i="1" s="1"/>
  <c r="AU915" i="1"/>
  <c r="AO915" i="1"/>
  <c r="AT907" i="1"/>
  <c r="AO907" i="1"/>
  <c r="AM891" i="1"/>
  <c r="AO891" i="1"/>
  <c r="AT883" i="1"/>
  <c r="AO883" i="1"/>
  <c r="AM883" i="1"/>
  <c r="AM875" i="1"/>
  <c r="AO875" i="1"/>
  <c r="AS875" i="1"/>
  <c r="AT867" i="1"/>
  <c r="AS867" i="1"/>
  <c r="AU859" i="1"/>
  <c r="AJ859" i="1" s="1"/>
  <c r="AK859" i="1" s="1"/>
  <c r="AO859" i="1"/>
  <c r="AU851" i="1"/>
  <c r="AS851" i="1"/>
  <c r="AM851" i="1"/>
  <c r="AO835" i="1"/>
  <c r="AS835" i="1"/>
  <c r="AT827" i="1"/>
  <c r="AO827" i="1"/>
  <c r="AS827" i="1"/>
  <c r="AU827" i="1"/>
  <c r="AM819" i="1"/>
  <c r="AS819" i="1"/>
  <c r="AO819" i="1"/>
  <c r="AS811" i="1"/>
  <c r="AU811" i="1"/>
  <c r="AM811" i="1"/>
  <c r="AU803" i="1"/>
  <c r="AO803" i="1"/>
  <c r="AM803" i="1"/>
  <c r="AO795" i="1"/>
  <c r="AM795" i="1"/>
  <c r="AT763" i="1"/>
  <c r="AS763" i="1"/>
  <c r="AU763" i="1"/>
  <c r="AT755" i="1"/>
  <c r="AS755" i="1"/>
  <c r="AO755" i="1"/>
  <c r="AM755" i="1"/>
  <c r="AM747" i="1"/>
  <c r="AO747" i="1"/>
  <c r="AS747" i="1"/>
  <c r="AT739" i="1"/>
  <c r="AU739" i="1"/>
  <c r="AM739" i="1"/>
  <c r="AO739" i="1"/>
  <c r="AS739" i="1"/>
  <c r="AS715" i="1"/>
  <c r="AU715" i="1"/>
  <c r="AJ715" i="1" s="1"/>
  <c r="AK715" i="1" s="1"/>
  <c r="AO715" i="1"/>
  <c r="AT707" i="1"/>
  <c r="AO707" i="1"/>
  <c r="AM707" i="1"/>
  <c r="AS707" i="1"/>
  <c r="AS699" i="1"/>
  <c r="AO699" i="1"/>
  <c r="AM691" i="1"/>
  <c r="AS691" i="1"/>
  <c r="AT667" i="1"/>
  <c r="AS667" i="1"/>
  <c r="AM667" i="1"/>
  <c r="AO667" i="1"/>
  <c r="AU667" i="1"/>
  <c r="AO659" i="1"/>
  <c r="AS659" i="1"/>
  <c r="AT651" i="1"/>
  <c r="AM651" i="1"/>
  <c r="AO651" i="1"/>
  <c r="AO643" i="1"/>
  <c r="AU643" i="1"/>
  <c r="AM643" i="1"/>
  <c r="AT635" i="1"/>
  <c r="AM635" i="1"/>
  <c r="AO635" i="1"/>
  <c r="AT627" i="1"/>
  <c r="AU627" i="1"/>
  <c r="AT619" i="1"/>
  <c r="AM619" i="1"/>
  <c r="AO619" i="1"/>
  <c r="AM611" i="1"/>
  <c r="AO611" i="1"/>
  <c r="AS611" i="1"/>
  <c r="AM595" i="1"/>
  <c r="AU595" i="1"/>
  <c r="AT579" i="1"/>
  <c r="AO579" i="1"/>
  <c r="AS579" i="1"/>
  <c r="AU579" i="1"/>
  <c r="AS563" i="1"/>
  <c r="AM563" i="1"/>
  <c r="AU547" i="1"/>
  <c r="AM547" i="1"/>
  <c r="AU539" i="1"/>
  <c r="AO539" i="1"/>
  <c r="AT531" i="1"/>
  <c r="AU531" i="1"/>
  <c r="AT523" i="1"/>
  <c r="AM523" i="1"/>
  <c r="AO523" i="1"/>
  <c r="AU523" i="1"/>
  <c r="AS523" i="1"/>
  <c r="AT507" i="1"/>
  <c r="AO507" i="1"/>
  <c r="AU507" i="1"/>
  <c r="AT499" i="1"/>
  <c r="AO499" i="1"/>
  <c r="AM499" i="1"/>
  <c r="AJ499" i="1" s="1"/>
  <c r="AK499" i="1" s="1"/>
  <c r="AU499" i="1"/>
  <c r="AT483" i="1"/>
  <c r="AU483" i="1"/>
  <c r="AO483" i="1"/>
  <c r="AM483" i="1"/>
  <c r="AO475" i="1"/>
  <c r="AU475" i="1"/>
  <c r="AT467" i="1"/>
  <c r="AS467" i="1"/>
  <c r="AM467" i="1"/>
  <c r="AU467" i="1"/>
  <c r="AJ467" i="1" s="1"/>
  <c r="AK467" i="1" s="1"/>
  <c r="AO467" i="1"/>
  <c r="AT459" i="1"/>
  <c r="AS459" i="1"/>
  <c r="AO459" i="1"/>
  <c r="AM459" i="1"/>
  <c r="AM451" i="1"/>
  <c r="AU451" i="1"/>
  <c r="AT443" i="1"/>
  <c r="AU443" i="1"/>
  <c r="AO443" i="1"/>
  <c r="AS443" i="1"/>
  <c r="AM443" i="1"/>
  <c r="AM435" i="1"/>
  <c r="AU435" i="1"/>
  <c r="AT419" i="1"/>
  <c r="AS419" i="1"/>
  <c r="AU419" i="1"/>
  <c r="AO419" i="1"/>
  <c r="AM419" i="1"/>
  <c r="AS411" i="1"/>
  <c r="AM411" i="1"/>
  <c r="AU411" i="1"/>
  <c r="AU403" i="1"/>
  <c r="AJ403" i="1" s="1"/>
  <c r="AK403" i="1" s="1"/>
  <c r="AO403" i="1"/>
  <c r="AT387" i="1"/>
  <c r="AS387" i="1"/>
  <c r="AO387" i="1"/>
  <c r="AU387" i="1"/>
  <c r="AJ387" i="1" s="1"/>
  <c r="AK387" i="1" s="1"/>
  <c r="AU379" i="1"/>
  <c r="AO379" i="1"/>
  <c r="AO371" i="1"/>
  <c r="AU371" i="1"/>
  <c r="AT363" i="1"/>
  <c r="AS363" i="1"/>
  <c r="AM363" i="1"/>
  <c r="AT355" i="1"/>
  <c r="AM355" i="1"/>
  <c r="AS355" i="1"/>
  <c r="AU355" i="1"/>
  <c r="AT339" i="1"/>
  <c r="AU339" i="1"/>
  <c r="AM339" i="1"/>
  <c r="AO339" i="1"/>
  <c r="AT331" i="1"/>
  <c r="AS331" i="1"/>
  <c r="AU331" i="1"/>
  <c r="AO331" i="1"/>
  <c r="AM331" i="1"/>
  <c r="AT323" i="1"/>
  <c r="AS323" i="1"/>
  <c r="AM323" i="1"/>
  <c r="AS315" i="1"/>
  <c r="AU315" i="1"/>
  <c r="AO315" i="1"/>
  <c r="AT299" i="1"/>
  <c r="AU299" i="1"/>
  <c r="AM299" i="1"/>
  <c r="AT283" i="1"/>
  <c r="AS283" i="1"/>
  <c r="AM283" i="1"/>
  <c r="AT275" i="1"/>
  <c r="AS275" i="1"/>
  <c r="AM275" i="1"/>
  <c r="AT267" i="1"/>
  <c r="AO267" i="1"/>
  <c r="AU267" i="1"/>
  <c r="AS267" i="1"/>
  <c r="AT259" i="1"/>
  <c r="AM259" i="1"/>
  <c r="AO259" i="1"/>
  <c r="AT243" i="1"/>
  <c r="AS243" i="1"/>
  <c r="AT235" i="1"/>
  <c r="AM235" i="1"/>
  <c r="AO235" i="1"/>
  <c r="AS235" i="1"/>
  <c r="AU227" i="1"/>
  <c r="AJ227" i="1" s="1"/>
  <c r="AK227" i="1" s="1"/>
  <c r="AO227" i="1"/>
  <c r="AS211" i="1"/>
  <c r="AU211" i="1"/>
  <c r="AT203" i="1"/>
  <c r="AM203" i="1"/>
  <c r="AU203" i="1"/>
  <c r="AJ203" i="1" s="1"/>
  <c r="AK203" i="1" s="1"/>
  <c r="AS203" i="1"/>
  <c r="AT187" i="1"/>
  <c r="AS187" i="1"/>
  <c r="AS179" i="1"/>
  <c r="AM179" i="1"/>
  <c r="AO179" i="1"/>
  <c r="AT171" i="1"/>
  <c r="AU171" i="1"/>
  <c r="AS171" i="1"/>
  <c r="AO163" i="1"/>
  <c r="AS163" i="1"/>
  <c r="AT147" i="1"/>
  <c r="AM147" i="1"/>
  <c r="AO123" i="1"/>
  <c r="AS123" i="1"/>
  <c r="AT115" i="1"/>
  <c r="AM115" i="1"/>
  <c r="AU115" i="1"/>
  <c r="AO115" i="1"/>
  <c r="AS107" i="1"/>
  <c r="AM107" i="1"/>
  <c r="AT99" i="1"/>
  <c r="AU99" i="1"/>
  <c r="AO99" i="1"/>
  <c r="AS99" i="1"/>
  <c r="AM99" i="1"/>
  <c r="AT91" i="1"/>
  <c r="AM91" i="1"/>
  <c r="AS91" i="1"/>
  <c r="AO91" i="1"/>
  <c r="AU91" i="1"/>
  <c r="AT67" i="1"/>
  <c r="AM67" i="1"/>
  <c r="AS67" i="1"/>
  <c r="AM51" i="1"/>
  <c r="AU51" i="1"/>
  <c r="AJ51" i="1" s="1"/>
  <c r="AK51" i="1" s="1"/>
  <c r="AT43" i="1"/>
  <c r="AM43" i="1"/>
  <c r="AO43" i="1"/>
  <c r="AS43" i="1"/>
  <c r="AO35" i="1"/>
  <c r="AU35" i="1"/>
  <c r="AS35" i="1"/>
  <c r="AU11" i="1"/>
  <c r="AM11" i="1"/>
  <c r="AO11" i="1"/>
  <c r="AM59" i="1"/>
  <c r="AU139" i="1"/>
  <c r="AJ139" i="1" s="1"/>
  <c r="AK139" i="1" s="1"/>
  <c r="AU259" i="1"/>
  <c r="AO243" i="1"/>
  <c r="AM155" i="1"/>
  <c r="AJ155" i="1" s="1"/>
  <c r="AK155" i="1" s="1"/>
  <c r="AO323" i="1"/>
  <c r="AO283" i="1"/>
  <c r="AS427" i="1"/>
  <c r="AS531" i="1"/>
  <c r="AJ720" i="1"/>
  <c r="AK720" i="1" s="1"/>
  <c r="AU619" i="1"/>
  <c r="AM763" i="1"/>
  <c r="AO867" i="1"/>
  <c r="AU1003" i="1"/>
  <c r="AO147" i="1"/>
  <c r="AO59" i="1"/>
  <c r="AM83" i="1"/>
  <c r="AO139" i="1"/>
  <c r="AS259" i="1"/>
  <c r="AM243" i="1"/>
  <c r="AO171" i="1"/>
  <c r="AU235" i="1"/>
  <c r="AU283" i="1"/>
  <c r="AM531" i="1"/>
  <c r="AS619" i="1"/>
  <c r="AU955" i="1"/>
  <c r="AM867" i="1"/>
  <c r="AM907" i="1"/>
  <c r="AU987" i="1"/>
  <c r="AO1283" i="1"/>
  <c r="AJ1283" i="1" s="1"/>
  <c r="AK1283" i="1" s="1"/>
  <c r="AS1283" i="1"/>
  <c r="AM1163" i="1"/>
  <c r="AM1027" i="1"/>
  <c r="AM1227" i="1"/>
  <c r="AJ1227" i="1" s="1"/>
  <c r="AK1227" i="1" s="1"/>
  <c r="AM379" i="1"/>
  <c r="AU195" i="1"/>
  <c r="AU59" i="1"/>
  <c r="AU147" i="1"/>
  <c r="AJ152" i="1"/>
  <c r="AK152" i="1" s="1"/>
  <c r="AU243" i="1"/>
  <c r="AM171" i="1"/>
  <c r="AU323" i="1"/>
  <c r="AO363" i="1"/>
  <c r="AJ562" i="1"/>
  <c r="AK562" i="1" s="1"/>
  <c r="AS651" i="1"/>
  <c r="AU1139" i="1"/>
  <c r="AU907" i="1"/>
  <c r="AS987" i="1"/>
  <c r="AU1195" i="1"/>
  <c r="AM195" i="1"/>
  <c r="AO203" i="1"/>
  <c r="AM387" i="1"/>
  <c r="AS483" i="1"/>
  <c r="AO595" i="1"/>
  <c r="AS59" i="1"/>
  <c r="AJ16" i="1"/>
  <c r="AK16" i="1" s="1"/>
  <c r="AU131" i="1"/>
  <c r="AS147" i="1"/>
  <c r="AO291" i="1"/>
  <c r="AM251" i="1"/>
  <c r="AS1099" i="1"/>
  <c r="AO299" i="1"/>
  <c r="AS403" i="1"/>
  <c r="AO531" i="1"/>
  <c r="AO435" i="1"/>
  <c r="AO627" i="1"/>
  <c r="AU651" i="1"/>
  <c r="AU787" i="1"/>
  <c r="AJ787" i="1" s="1"/>
  <c r="AK787" i="1" s="1"/>
  <c r="AU491" i="1"/>
  <c r="AS907" i="1"/>
  <c r="AO1211" i="1"/>
  <c r="AS939" i="1"/>
  <c r="AU1267" i="1"/>
  <c r="AU883" i="1"/>
  <c r="AO1075" i="1"/>
  <c r="AU635" i="1"/>
  <c r="AO83" i="1"/>
  <c r="AO547" i="1"/>
  <c r="AU43" i="1"/>
  <c r="AO75" i="1"/>
  <c r="AJ75" i="1" s="1"/>
  <c r="AK75" i="1" s="1"/>
  <c r="AJ76" i="1"/>
  <c r="AK76" i="1" s="1"/>
  <c r="AO19" i="1"/>
  <c r="AU275" i="1"/>
  <c r="AS251" i="1"/>
  <c r="AO1099" i="1"/>
  <c r="AS299" i="1"/>
  <c r="AO395" i="1"/>
  <c r="AU795" i="1"/>
  <c r="AS627" i="1"/>
  <c r="AO491" i="1"/>
  <c r="AS883" i="1"/>
  <c r="AS635" i="1"/>
  <c r="AO683" i="1"/>
  <c r="AU755" i="1"/>
  <c r="AU291" i="1"/>
  <c r="AS155" i="1"/>
  <c r="AO187" i="1"/>
  <c r="AU67" i="1"/>
  <c r="AO307" i="1"/>
  <c r="AO355" i="1"/>
  <c r="AJ268" i="1"/>
  <c r="AK268" i="1" s="1"/>
  <c r="AO427" i="1"/>
  <c r="AM627" i="1"/>
  <c r="AJ602" i="1"/>
  <c r="AK602" i="1" s="1"/>
  <c r="AM787" i="1"/>
  <c r="AU923" i="1"/>
  <c r="AM507" i="1"/>
  <c r="AU459" i="1"/>
  <c r="AU1155" i="1"/>
  <c r="AU979" i="1"/>
  <c r="AM211" i="1"/>
  <c r="AM267" i="1"/>
  <c r="AS115" i="1"/>
  <c r="AM1059" i="1"/>
  <c r="AO1139" i="1"/>
  <c r="AJ132" i="1"/>
  <c r="AK132" i="1" s="1"/>
  <c r="AS227" i="1"/>
  <c r="AU187" i="1"/>
  <c r="AU155" i="1"/>
  <c r="AM187" i="1"/>
  <c r="AO67" i="1"/>
  <c r="AU363" i="1"/>
  <c r="AS339" i="1"/>
  <c r="AU707" i="1"/>
  <c r="AJ865" i="1"/>
  <c r="AK865" i="1" s="1"/>
  <c r="AM579" i="1"/>
  <c r="AS507" i="1"/>
  <c r="AO763" i="1"/>
  <c r="AJ904" i="1"/>
  <c r="AK904" i="1" s="1"/>
  <c r="AU1163" i="1"/>
  <c r="AJ918" i="1"/>
  <c r="AK918" i="1" s="1"/>
  <c r="AS1155" i="1"/>
  <c r="AO1171" i="1"/>
  <c r="AJ1137" i="1"/>
  <c r="AK1137" i="1" s="1"/>
  <c r="AU1179" i="1"/>
  <c r="AM1323" i="1"/>
  <c r="AM123" i="1"/>
  <c r="AU1315" i="1"/>
  <c r="AO1147" i="1"/>
  <c r="AJ426" i="1"/>
  <c r="AK426" i="1" s="1"/>
  <c r="AJ200" i="1"/>
  <c r="AK200" i="1" s="1"/>
  <c r="AJ1062" i="1"/>
  <c r="AK1062" i="1" s="1"/>
  <c r="AJ762" i="1"/>
  <c r="AK762" i="1" s="1"/>
  <c r="AJ846" i="1"/>
  <c r="AK846" i="1" s="1"/>
  <c r="AJ1150" i="1"/>
  <c r="AK1150" i="1" s="1"/>
  <c r="AJ354" i="1"/>
  <c r="AK354" i="1" s="1"/>
  <c r="AJ330" i="1"/>
  <c r="AK330" i="1" s="1"/>
  <c r="AJ367" i="1"/>
  <c r="AK367" i="1" s="1"/>
  <c r="AJ538" i="1"/>
  <c r="AK538" i="1" s="1"/>
  <c r="AJ1148" i="1"/>
  <c r="AK1148" i="1" s="1"/>
  <c r="AJ478" i="1"/>
  <c r="AK478" i="1" s="1"/>
  <c r="AJ333" i="1"/>
  <c r="AK333" i="1" s="1"/>
  <c r="AJ801" i="1"/>
  <c r="AK801" i="1" s="1"/>
  <c r="AJ1160" i="1"/>
  <c r="AK1160" i="1" s="1"/>
  <c r="AJ1072" i="1"/>
  <c r="AK1072" i="1" s="1"/>
  <c r="AJ902" i="1"/>
  <c r="AK902" i="1" s="1"/>
  <c r="AJ906" i="1"/>
  <c r="AK906" i="1" s="1"/>
  <c r="AJ1006" i="1"/>
  <c r="AK1006" i="1" s="1"/>
  <c r="AK1082" i="1"/>
  <c r="D27" i="5"/>
  <c r="E27" i="5" s="1"/>
  <c r="AJ525" i="1"/>
  <c r="AK525" i="1" s="1"/>
  <c r="AJ408" i="1"/>
  <c r="AK408" i="1" s="1"/>
  <c r="AJ705" i="1"/>
  <c r="AK705" i="1" s="1"/>
  <c r="AJ708" i="1"/>
  <c r="AK708" i="1" s="1"/>
  <c r="AJ714" i="1"/>
  <c r="AK714" i="1" s="1"/>
  <c r="AJ686" i="1"/>
  <c r="AK686" i="1" s="1"/>
  <c r="AJ1042" i="1"/>
  <c r="AK1042" i="1" s="1"/>
  <c r="AJ1002" i="1"/>
  <c r="AK1002" i="1" s="1"/>
  <c r="AJ997" i="1"/>
  <c r="AK997" i="1" s="1"/>
  <c r="AJ1026" i="1"/>
  <c r="AK1026" i="1" s="1"/>
  <c r="AJ1110" i="1"/>
  <c r="AK1110" i="1" s="1"/>
  <c r="AJ1104" i="1"/>
  <c r="AK1104" i="1" s="1"/>
  <c r="AJ665" i="1"/>
  <c r="AK665" i="1" s="1"/>
  <c r="AJ1308" i="1"/>
  <c r="AK1308" i="1" s="1"/>
  <c r="AJ1126" i="1"/>
  <c r="AK1126" i="1" s="1"/>
  <c r="AJ410" i="1"/>
  <c r="AK410" i="1" s="1"/>
  <c r="AJ481" i="1"/>
  <c r="AK481" i="1" s="1"/>
  <c r="AJ610" i="1"/>
  <c r="AK610" i="1" s="1"/>
  <c r="AJ1164" i="1"/>
  <c r="AK1164" i="1" s="1"/>
  <c r="AJ1238" i="1"/>
  <c r="AK1238" i="1" s="1"/>
  <c r="AJ1140" i="1"/>
  <c r="AK1140" i="1" s="1"/>
  <c r="AJ650" i="1"/>
  <c r="AK650" i="1" s="1"/>
  <c r="AJ581" i="1"/>
  <c r="AK581" i="1" s="1"/>
  <c r="AJ530" i="1"/>
  <c r="AK530" i="1" s="1"/>
  <c r="AJ397" i="1"/>
  <c r="AK397" i="1" s="1"/>
  <c r="AJ137" i="1"/>
  <c r="AK137" i="1" s="1"/>
  <c r="AJ1086" i="1"/>
  <c r="AK1086" i="1" s="1"/>
  <c r="AJ978" i="1"/>
  <c r="AK978" i="1" s="1"/>
  <c r="AJ704" i="1"/>
  <c r="AK704" i="1" s="1"/>
  <c r="AJ702" i="1"/>
  <c r="AK702" i="1" s="1"/>
  <c r="AJ680" i="1"/>
  <c r="AK680" i="1" s="1"/>
  <c r="AJ425" i="1"/>
  <c r="AK425" i="1" s="1"/>
  <c r="AJ1298" i="1"/>
  <c r="AK1298" i="1" s="1"/>
  <c r="AJ1046" i="1"/>
  <c r="AK1046" i="1" s="1"/>
  <c r="AJ666" i="1"/>
  <c r="AK666" i="1" s="1"/>
  <c r="AJ664" i="1"/>
  <c r="AK664" i="1" s="1"/>
  <c r="AJ508" i="1"/>
  <c r="AK508" i="1" s="1"/>
  <c r="AJ482" i="1"/>
  <c r="AK482" i="1" s="1"/>
  <c r="AJ329" i="1"/>
  <c r="AK329" i="1" s="1"/>
  <c r="AJ92" i="1"/>
  <c r="AK92" i="1" s="1"/>
  <c r="AJ208" i="1"/>
  <c r="AK208" i="1" s="1"/>
  <c r="AJ308" i="1"/>
  <c r="AK308" i="1" s="1"/>
  <c r="AJ940" i="1"/>
  <c r="AK940" i="1" s="1"/>
  <c r="AJ903" i="1"/>
  <c r="AK903" i="1" s="1"/>
  <c r="AJ1156" i="1"/>
  <c r="AK1156" i="1" s="1"/>
  <c r="AJ1256" i="1"/>
  <c r="AK1256" i="1" s="1"/>
  <c r="AJ1304" i="1"/>
  <c r="AK1304" i="1" s="1"/>
  <c r="AJ1167" i="1"/>
  <c r="AK1167" i="1" s="1"/>
  <c r="AJ1129" i="1"/>
  <c r="AK1129" i="1" s="1"/>
  <c r="AJ1070" i="1"/>
  <c r="AK1070" i="1" s="1"/>
  <c r="AJ920" i="1"/>
  <c r="AK920" i="1" s="1"/>
  <c r="AJ421" i="1"/>
  <c r="AK421" i="1" s="1"/>
  <c r="AJ96" i="1"/>
  <c r="AK96" i="1" s="1"/>
  <c r="AJ70" i="1"/>
  <c r="AK70" i="1" s="1"/>
  <c r="AJ14" i="1"/>
  <c r="AK14" i="1" s="1"/>
  <c r="AJ212" i="1"/>
  <c r="AK212" i="1" s="1"/>
  <c r="AJ685" i="1"/>
  <c r="AK685" i="1" s="1"/>
  <c r="AJ345" i="1"/>
  <c r="AK345" i="1" s="1"/>
  <c r="AJ1290" i="1"/>
  <c r="AK1290" i="1" s="1"/>
  <c r="AJ1260" i="1"/>
  <c r="AK1260" i="1" s="1"/>
  <c r="AJ1257" i="1"/>
  <c r="AK1257" i="1" s="1"/>
  <c r="AJ560" i="1"/>
  <c r="AK560" i="1" s="1"/>
  <c r="AJ537" i="1"/>
  <c r="AK537" i="1" s="1"/>
  <c r="AJ506" i="1"/>
  <c r="AK506" i="1" s="1"/>
  <c r="AJ109" i="1"/>
  <c r="AK109" i="1" s="1"/>
  <c r="AJ498" i="1"/>
  <c r="AK498" i="1" s="1"/>
  <c r="AJ33" i="1"/>
  <c r="AK33" i="1" s="1"/>
  <c r="AJ1184" i="1"/>
  <c r="AK1184" i="1" s="1"/>
  <c r="AJ608" i="1"/>
  <c r="AK608" i="1" s="1"/>
  <c r="AJ1106" i="1"/>
  <c r="AK1106" i="1" s="1"/>
  <c r="AJ1105" i="1"/>
  <c r="AK1105" i="1" s="1"/>
  <c r="AJ234" i="1"/>
  <c r="AK234" i="1" s="1"/>
  <c r="AJ1004" i="1"/>
  <c r="AK1004" i="1" s="1"/>
  <c r="AJ888" i="1"/>
  <c r="AK888" i="1" s="1"/>
  <c r="AJ1128" i="1"/>
  <c r="AK1128" i="1" s="1"/>
  <c r="AJ178" i="1"/>
  <c r="AK178" i="1" s="1"/>
  <c r="AJ442" i="1"/>
  <c r="AK442" i="1" s="1"/>
  <c r="AJ526" i="1"/>
  <c r="AK526" i="1" s="1"/>
  <c r="AJ1224" i="1"/>
  <c r="AK1224" i="1" s="1"/>
  <c r="AJ161" i="1"/>
  <c r="AK161" i="1" s="1"/>
  <c r="AJ100" i="1"/>
  <c r="AK100" i="1" s="1"/>
  <c r="AJ218" i="1"/>
  <c r="AK218" i="1" s="1"/>
  <c r="AJ689" i="1"/>
  <c r="AK689" i="1" s="1"/>
  <c r="AJ572" i="1"/>
  <c r="AK572" i="1" s="1"/>
  <c r="AJ729" i="1"/>
  <c r="AK729" i="1" s="1"/>
  <c r="AJ193" i="1"/>
  <c r="AK193" i="1" s="1"/>
  <c r="AJ794" i="1"/>
  <c r="AK794" i="1" s="1"/>
  <c r="AJ559" i="1"/>
  <c r="AK559" i="1" s="1"/>
  <c r="AJ760" i="1"/>
  <c r="AK760" i="1" s="1"/>
  <c r="AJ468" i="1"/>
  <c r="AK468" i="1" s="1"/>
  <c r="AJ1282" i="1"/>
  <c r="AK1282" i="1" s="1"/>
  <c r="AJ377" i="1"/>
  <c r="AK377" i="1" s="1"/>
  <c r="AJ158" i="1"/>
  <c r="AK158" i="1" s="1"/>
  <c r="AK1098" i="1"/>
  <c r="AJ192" i="1"/>
  <c r="AK192" i="1" s="1"/>
  <c r="AJ505" i="1"/>
  <c r="AK505" i="1" s="1"/>
  <c r="AJ557" i="1"/>
  <c r="AK557" i="1" s="1"/>
  <c r="AJ687" i="1"/>
  <c r="AK687" i="1" s="1"/>
  <c r="AJ147" i="1"/>
  <c r="AK147" i="1" s="1"/>
  <c r="AJ1010" i="1"/>
  <c r="AK1010" i="1" s="1"/>
  <c r="AJ974" i="1"/>
  <c r="AK974" i="1" s="1"/>
  <c r="AT1275" i="1"/>
  <c r="AU1275" i="1"/>
  <c r="AT1251" i="1"/>
  <c r="AM1251" i="1"/>
  <c r="AT1235" i="1"/>
  <c r="AM1235" i="1"/>
  <c r="AT1219" i="1"/>
  <c r="AM1219" i="1"/>
  <c r="AO1219" i="1"/>
  <c r="AU1219" i="1"/>
  <c r="AS1219" i="1"/>
  <c r="AT1211" i="1"/>
  <c r="AS1211" i="1"/>
  <c r="AT1203" i="1"/>
  <c r="AM1203" i="1"/>
  <c r="AT1195" i="1"/>
  <c r="AO1195" i="1"/>
  <c r="AT1187" i="1"/>
  <c r="AU1187" i="1"/>
  <c r="AM1187" i="1"/>
  <c r="AT1179" i="1"/>
  <c r="AM1179" i="1"/>
  <c r="AT1171" i="1"/>
  <c r="AM1171" i="1"/>
  <c r="AT1163" i="1"/>
  <c r="AO1163" i="1"/>
  <c r="AT1147" i="1"/>
  <c r="AS1147" i="1"/>
  <c r="AT1123" i="1"/>
  <c r="AO1123" i="1"/>
  <c r="AT1115" i="1"/>
  <c r="AM1115" i="1"/>
  <c r="AS1115" i="1"/>
  <c r="AT1091" i="1"/>
  <c r="AO1091" i="1"/>
  <c r="AU1091" i="1"/>
  <c r="AT1083" i="1"/>
  <c r="AU1083" i="1"/>
  <c r="AJ1083" i="1" s="1"/>
  <c r="AT1067" i="1"/>
  <c r="AS1067" i="1"/>
  <c r="AT1043" i="1"/>
  <c r="AS1043" i="1"/>
  <c r="AT1035" i="1"/>
  <c r="AM1035" i="1"/>
  <c r="AT1019" i="1"/>
  <c r="AM1019" i="1"/>
  <c r="AS1019" i="1"/>
  <c r="AT1011" i="1"/>
  <c r="AO1011" i="1"/>
  <c r="AS1011" i="1"/>
  <c r="AT1003" i="1"/>
  <c r="AO1003" i="1"/>
  <c r="AS1003" i="1"/>
  <c r="AT995" i="1"/>
  <c r="AM995" i="1"/>
  <c r="AS995" i="1"/>
  <c r="AT971" i="1"/>
  <c r="AS971" i="1"/>
  <c r="AT963" i="1"/>
  <c r="AM963" i="1"/>
  <c r="AS963" i="1"/>
  <c r="AT955" i="1"/>
  <c r="AM955" i="1"/>
  <c r="AT947" i="1"/>
  <c r="AO947" i="1"/>
  <c r="AT923" i="1"/>
  <c r="AM923" i="1"/>
  <c r="AJ923" i="1" s="1"/>
  <c r="AK923" i="1" s="1"/>
  <c r="AT915" i="1"/>
  <c r="AM915" i="1"/>
  <c r="AS915" i="1"/>
  <c r="AT899" i="1"/>
  <c r="AM899" i="1"/>
  <c r="AS899" i="1"/>
  <c r="AO899" i="1"/>
  <c r="AT891" i="1"/>
  <c r="AS891" i="1"/>
  <c r="AU891" i="1"/>
  <c r="AJ891" i="1" s="1"/>
  <c r="AK891" i="1" s="1"/>
  <c r="AT875" i="1"/>
  <c r="AU875" i="1"/>
  <c r="AT859" i="1"/>
  <c r="AM859" i="1"/>
  <c r="AS859" i="1"/>
  <c r="AT851" i="1"/>
  <c r="AO851" i="1"/>
  <c r="AT843" i="1"/>
  <c r="AO843" i="1"/>
  <c r="AM843" i="1"/>
  <c r="AS843" i="1"/>
  <c r="AT835" i="1"/>
  <c r="AM835" i="1"/>
  <c r="AU835" i="1"/>
  <c r="AT819" i="1"/>
  <c r="AU819" i="1"/>
  <c r="AJ819" i="1" s="1"/>
  <c r="AK819" i="1" s="1"/>
  <c r="AT811" i="1"/>
  <c r="AO811" i="1"/>
  <c r="AT803" i="1"/>
  <c r="AS803" i="1"/>
  <c r="AT795" i="1"/>
  <c r="AS795" i="1"/>
  <c r="AT787" i="1"/>
  <c r="AO787" i="1"/>
  <c r="AT779" i="1"/>
  <c r="AM779" i="1"/>
  <c r="AJ779" i="1" s="1"/>
  <c r="AK779" i="1" s="1"/>
  <c r="AO779" i="1"/>
  <c r="AT771" i="1"/>
  <c r="AM771" i="1"/>
  <c r="AS771" i="1"/>
  <c r="AU771" i="1"/>
  <c r="AT747" i="1"/>
  <c r="AU747" i="1"/>
  <c r="AJ747" i="1" s="1"/>
  <c r="AK747" i="1" s="1"/>
  <c r="AT731" i="1"/>
  <c r="AS731" i="1"/>
  <c r="AM731" i="1"/>
  <c r="AO731" i="1"/>
  <c r="AT723" i="1"/>
  <c r="AM723" i="1"/>
  <c r="AU723" i="1"/>
  <c r="AS723" i="1"/>
  <c r="AT715" i="1"/>
  <c r="AM715" i="1"/>
  <c r="AT699" i="1"/>
  <c r="AU699" i="1"/>
  <c r="AM699" i="1"/>
  <c r="AT691" i="1"/>
  <c r="AU691" i="1"/>
  <c r="AO691" i="1"/>
  <c r="AT683" i="1"/>
  <c r="AM683" i="1"/>
  <c r="AT675" i="1"/>
  <c r="AS675" i="1"/>
  <c r="AM675" i="1"/>
  <c r="AO675" i="1"/>
  <c r="AT659" i="1"/>
  <c r="AU659" i="1"/>
  <c r="AM659" i="1"/>
  <c r="AT643" i="1"/>
  <c r="AS643" i="1"/>
  <c r="AT611" i="1"/>
  <c r="AU611" i="1"/>
  <c r="AT603" i="1"/>
  <c r="AM603" i="1"/>
  <c r="AO603" i="1"/>
  <c r="AU603" i="1"/>
  <c r="AJ603" i="1" s="1"/>
  <c r="AK603" i="1" s="1"/>
  <c r="AT595" i="1"/>
  <c r="AS595" i="1"/>
  <c r="AT587" i="1"/>
  <c r="AM587" i="1"/>
  <c r="AJ587" i="1" s="1"/>
  <c r="AK587" i="1" s="1"/>
  <c r="AO587" i="1"/>
  <c r="AT571" i="1"/>
  <c r="AM571" i="1"/>
  <c r="AO571" i="1"/>
  <c r="AS571" i="1"/>
  <c r="AT563" i="1"/>
  <c r="AO563" i="1"/>
  <c r="AT555" i="1"/>
  <c r="AM555" i="1"/>
  <c r="AU555" i="1"/>
  <c r="AS555" i="1"/>
  <c r="AT547" i="1"/>
  <c r="AS547" i="1"/>
  <c r="AT539" i="1"/>
  <c r="AM539" i="1"/>
  <c r="AS539" i="1"/>
  <c r="AT515" i="1"/>
  <c r="AM515" i="1"/>
  <c r="AO515" i="1"/>
  <c r="AS515" i="1"/>
  <c r="AT491" i="1"/>
  <c r="AS491" i="1"/>
  <c r="AJ491" i="1" s="1"/>
  <c r="AK491" i="1" s="1"/>
  <c r="AT475" i="1"/>
  <c r="AM475" i="1"/>
  <c r="AS475" i="1"/>
  <c r="AT451" i="1"/>
  <c r="AO451" i="1"/>
  <c r="AS451" i="1"/>
  <c r="AT435" i="1"/>
  <c r="AS435" i="1"/>
  <c r="AT427" i="1"/>
  <c r="AM427" i="1"/>
  <c r="AT411" i="1"/>
  <c r="AO411" i="1"/>
  <c r="AT403" i="1"/>
  <c r="AM403" i="1"/>
  <c r="AT395" i="1"/>
  <c r="AM395" i="1"/>
  <c r="AS395" i="1"/>
  <c r="AT379" i="1"/>
  <c r="AS379" i="1"/>
  <c r="AT371" i="1"/>
  <c r="AM371" i="1"/>
  <c r="AS371" i="1"/>
  <c r="AT347" i="1"/>
  <c r="AO347" i="1"/>
  <c r="AU347" i="1"/>
  <c r="AJ347" i="1" s="1"/>
  <c r="AK347" i="1" s="1"/>
  <c r="AS347" i="1"/>
  <c r="AT315" i="1"/>
  <c r="AM315" i="1"/>
  <c r="AT307" i="1"/>
  <c r="AM307" i="1"/>
  <c r="AS307" i="1"/>
  <c r="AT291" i="1"/>
  <c r="AM291" i="1"/>
  <c r="AJ291" i="1" s="1"/>
  <c r="AK291" i="1" s="1"/>
  <c r="AT251" i="1"/>
  <c r="AU251" i="1"/>
  <c r="AJ251" i="1" s="1"/>
  <c r="AK251" i="1" s="1"/>
  <c r="AT227" i="1"/>
  <c r="AM227" i="1"/>
  <c r="AT219" i="1"/>
  <c r="AO219" i="1"/>
  <c r="AU219" i="1"/>
  <c r="AM219" i="1"/>
  <c r="AJ219" i="1" s="1"/>
  <c r="AK219" i="1" s="1"/>
  <c r="AT211" i="1"/>
  <c r="AO211" i="1"/>
  <c r="AT195" i="1"/>
  <c r="AS195" i="1"/>
  <c r="AT179" i="1"/>
  <c r="AU179" i="1"/>
  <c r="AT163" i="1"/>
  <c r="AM163" i="1"/>
  <c r="AU163" i="1"/>
  <c r="AT139" i="1"/>
  <c r="AM139" i="1"/>
  <c r="AT131" i="1"/>
  <c r="AM131" i="1"/>
  <c r="AS131" i="1"/>
  <c r="AT123" i="1"/>
  <c r="AU123" i="1"/>
  <c r="AT107" i="1"/>
  <c r="AO107" i="1"/>
  <c r="AU107" i="1"/>
  <c r="AT83" i="1"/>
  <c r="AU83" i="1"/>
  <c r="AJ83" i="1" s="1"/>
  <c r="AK83" i="1" s="1"/>
  <c r="AT75" i="1"/>
  <c r="AS75" i="1"/>
  <c r="AU75" i="1"/>
  <c r="AT51" i="1"/>
  <c r="AO51" i="1"/>
  <c r="AS51" i="1"/>
  <c r="AT35" i="1"/>
  <c r="AM35" i="1"/>
  <c r="AT27" i="1"/>
  <c r="AU27" i="1"/>
  <c r="AM27" i="1"/>
  <c r="AO27" i="1"/>
  <c r="AS27" i="1"/>
  <c r="AT19" i="1"/>
  <c r="AM19" i="1"/>
  <c r="AS19" i="1"/>
  <c r="AT11" i="1"/>
  <c r="AS11" i="1"/>
  <c r="AJ11" i="1" s="1"/>
  <c r="AK11" i="1" s="1"/>
  <c r="AJ430" i="1"/>
  <c r="AK430" i="1" s="1"/>
  <c r="AJ837" i="1"/>
  <c r="AK837" i="1" s="1"/>
  <c r="AJ797" i="1"/>
  <c r="AK797" i="1" s="1"/>
  <c r="AJ669" i="1"/>
  <c r="AK669" i="1" s="1"/>
  <c r="AJ1301" i="1"/>
  <c r="AK1301" i="1" s="1"/>
  <c r="AJ1069" i="1"/>
  <c r="AK1069" i="1" s="1"/>
  <c r="AJ1016" i="1"/>
  <c r="AK1016" i="1" s="1"/>
  <c r="AJ337" i="1"/>
  <c r="AK337" i="1" s="1"/>
  <c r="AJ400" i="1"/>
  <c r="AK400" i="1" s="1"/>
  <c r="AJ385" i="1"/>
  <c r="AK385" i="1" s="1"/>
  <c r="AJ146" i="1"/>
  <c r="AK146" i="1" s="1"/>
  <c r="AJ599" i="1"/>
  <c r="AK599" i="1" s="1"/>
  <c r="AJ649" i="1"/>
  <c r="AK649" i="1" s="1"/>
  <c r="AJ876" i="1"/>
  <c r="AK876" i="1" s="1"/>
  <c r="AJ1194" i="1"/>
  <c r="AK1194" i="1" s="1"/>
  <c r="AJ1302" i="1"/>
  <c r="AK1302" i="1" s="1"/>
  <c r="AJ1153" i="1"/>
  <c r="AK1153" i="1" s="1"/>
  <c r="AJ472" i="1"/>
  <c r="AK472" i="1" s="1"/>
  <c r="AJ406" i="1"/>
  <c r="AK406" i="1" s="1"/>
  <c r="AJ353" i="1"/>
  <c r="AK353" i="1" s="1"/>
  <c r="AJ976" i="1"/>
  <c r="AK976" i="1" s="1"/>
  <c r="AJ626" i="1"/>
  <c r="AK626" i="1" s="1"/>
  <c r="AJ513" i="1"/>
  <c r="AK513" i="1" s="1"/>
  <c r="AJ390" i="1"/>
  <c r="AK390" i="1" s="1"/>
  <c r="AJ190" i="1"/>
  <c r="AK190" i="1" s="1"/>
  <c r="AJ1180" i="1"/>
  <c r="AK1180" i="1" s="1"/>
  <c r="AJ1240" i="1"/>
  <c r="AK1240" i="1" s="1"/>
  <c r="AJ765" i="1"/>
  <c r="AK765" i="1" s="1"/>
  <c r="AJ518" i="1"/>
  <c r="AK518" i="1" s="1"/>
  <c r="AJ172" i="1"/>
  <c r="AK172" i="1" s="1"/>
  <c r="AJ135" i="1"/>
  <c r="AK135" i="1" s="1"/>
  <c r="AJ1188" i="1"/>
  <c r="AK1188" i="1" s="1"/>
  <c r="AJ480" i="1"/>
  <c r="AK480" i="1" s="1"/>
  <c r="AJ225" i="1"/>
  <c r="AK225" i="1" s="1"/>
  <c r="AJ1201" i="1"/>
  <c r="AK1201" i="1" s="1"/>
  <c r="AK1089" i="1"/>
  <c r="D9" i="5"/>
  <c r="AK1093" i="1"/>
  <c r="AJ215" i="1" l="1"/>
  <c r="AK215" i="1" s="1"/>
  <c r="AJ623" i="1"/>
  <c r="AK623" i="1" s="1"/>
  <c r="AJ79" i="1"/>
  <c r="AK79" i="1" s="1"/>
  <c r="AJ399" i="1"/>
  <c r="AK399" i="1" s="1"/>
  <c r="AJ1199" i="1"/>
  <c r="AK1199" i="1" s="1"/>
  <c r="AJ195" i="1"/>
  <c r="AK195" i="1" s="1"/>
  <c r="AJ191" i="1"/>
  <c r="AK191" i="1" s="1"/>
  <c r="AJ1035" i="1"/>
  <c r="AK1035" i="1" s="1"/>
  <c r="AJ1023" i="1"/>
  <c r="AK1023" i="1" s="1"/>
  <c r="AJ567" i="1"/>
  <c r="AK567" i="1" s="1"/>
  <c r="AJ719" i="1"/>
  <c r="AK719" i="1" s="1"/>
  <c r="AJ999" i="1"/>
  <c r="AK999" i="1" s="1"/>
  <c r="AJ703" i="1"/>
  <c r="AK703" i="1" s="1"/>
  <c r="AJ815" i="1"/>
  <c r="AK815" i="1" s="1"/>
  <c r="AJ459" i="1"/>
  <c r="AK459" i="1" s="1"/>
  <c r="AJ1315" i="1"/>
  <c r="AK1315" i="1" s="1"/>
  <c r="AJ357" i="1"/>
  <c r="AK357" i="1" s="1"/>
  <c r="AJ1275" i="1"/>
  <c r="AK1275" i="1" s="1"/>
  <c r="AJ549" i="1"/>
  <c r="AK549" i="1" s="1"/>
  <c r="AJ1055" i="1"/>
  <c r="AK1055" i="1" s="1"/>
  <c r="J11" i="5"/>
  <c r="K11" i="5" s="1"/>
  <c r="AJ197" i="1"/>
  <c r="AK197" i="1" s="1"/>
  <c r="AJ261" i="1"/>
  <c r="AK261" i="1" s="1"/>
  <c r="AJ1029" i="1"/>
  <c r="AK1029" i="1" s="1"/>
  <c r="AJ895" i="1"/>
  <c r="AK895" i="1" s="1"/>
  <c r="AJ503" i="1"/>
  <c r="AK503" i="1" s="1"/>
  <c r="AJ1191" i="1"/>
  <c r="AK1191" i="1" s="1"/>
  <c r="AJ1175" i="1"/>
  <c r="AK1175" i="1" s="1"/>
  <c r="AJ1247" i="1"/>
  <c r="AK1247" i="1" s="1"/>
  <c r="AJ823" i="1"/>
  <c r="AK823" i="1" s="1"/>
  <c r="AJ15" i="1"/>
  <c r="AK15" i="1" s="1"/>
  <c r="AJ691" i="1"/>
  <c r="AK691" i="1" s="1"/>
  <c r="AJ423" i="1"/>
  <c r="AK423" i="1" s="1"/>
  <c r="AJ727" i="1"/>
  <c r="AK727" i="1" s="1"/>
  <c r="AJ1319" i="1"/>
  <c r="AK1319" i="1" s="1"/>
  <c r="AJ359" i="1"/>
  <c r="AK359" i="1" s="1"/>
  <c r="AJ735" i="1"/>
  <c r="AK735" i="1" s="1"/>
  <c r="AJ341" i="1"/>
  <c r="AK341" i="1" s="1"/>
  <c r="AJ661" i="1"/>
  <c r="AK661" i="1" s="1"/>
  <c r="AJ677" i="1"/>
  <c r="AK677" i="1" s="1"/>
  <c r="AJ725" i="1"/>
  <c r="AK725" i="1" s="1"/>
  <c r="AJ1149" i="1"/>
  <c r="AK1149" i="1" s="1"/>
  <c r="AJ375" i="1"/>
  <c r="AK375" i="1" s="1"/>
  <c r="AJ1187" i="1"/>
  <c r="AK1187" i="1" s="1"/>
  <c r="AJ693" i="1"/>
  <c r="AK693" i="1" s="1"/>
  <c r="AJ965" i="1"/>
  <c r="AK965" i="1" s="1"/>
  <c r="AJ1013" i="1"/>
  <c r="AK1013" i="1" s="1"/>
  <c r="AJ1037" i="1"/>
  <c r="AK1037" i="1" s="1"/>
  <c r="AJ365" i="1"/>
  <c r="AK365" i="1" s="1"/>
  <c r="AJ1195" i="1"/>
  <c r="AK1195" i="1" s="1"/>
  <c r="AJ511" i="1"/>
  <c r="AK511" i="1" s="1"/>
  <c r="AJ461" i="1"/>
  <c r="AK461" i="1" s="1"/>
  <c r="D10" i="5"/>
  <c r="E10" i="5" s="1"/>
  <c r="AJ267" i="1"/>
  <c r="AK267" i="1" s="1"/>
  <c r="AJ71" i="1"/>
  <c r="AK71" i="1" s="1"/>
  <c r="AJ495" i="1"/>
  <c r="AK495" i="1" s="1"/>
  <c r="AJ759" i="1"/>
  <c r="AK759" i="1" s="1"/>
  <c r="AJ247" i="1"/>
  <c r="AK247" i="1" s="1"/>
  <c r="AJ943" i="1"/>
  <c r="AK943" i="1" s="1"/>
  <c r="AJ1103" i="1"/>
  <c r="AK1103" i="1" s="1"/>
  <c r="AJ1207" i="1"/>
  <c r="AK1207" i="1" s="1"/>
  <c r="AJ39" i="1"/>
  <c r="AK39" i="1" s="1"/>
  <c r="AJ1279" i="1"/>
  <c r="AK1279" i="1" s="1"/>
  <c r="AJ1127" i="1"/>
  <c r="AK1127" i="1" s="1"/>
  <c r="AJ975" i="1"/>
  <c r="AK975" i="1" s="1"/>
  <c r="AJ1011" i="1"/>
  <c r="AK1011" i="1" s="1"/>
  <c r="AJ143" i="1"/>
  <c r="AK143" i="1" s="1"/>
  <c r="AJ263" i="1"/>
  <c r="AK263" i="1" s="1"/>
  <c r="AJ783" i="1"/>
  <c r="AK783" i="1" s="1"/>
  <c r="AJ1311" i="1"/>
  <c r="AK1311" i="1" s="1"/>
  <c r="AJ35" i="1"/>
  <c r="AK35" i="1" s="1"/>
  <c r="AJ915" i="1"/>
  <c r="AK915" i="1" s="1"/>
  <c r="AJ1211" i="1"/>
  <c r="AK1211" i="1" s="1"/>
  <c r="J10" i="5"/>
  <c r="K10" i="5" s="1"/>
  <c r="AJ1163" i="1"/>
  <c r="AK1163" i="1" s="1"/>
  <c r="AJ763" i="1"/>
  <c r="AK763" i="1" s="1"/>
  <c r="AJ427" i="1"/>
  <c r="AK427" i="1" s="1"/>
  <c r="AJ699" i="1"/>
  <c r="AK699" i="1" s="1"/>
  <c r="AJ579" i="1"/>
  <c r="AK579" i="1" s="1"/>
  <c r="AJ275" i="1"/>
  <c r="AK275" i="1" s="1"/>
  <c r="AJ739" i="1"/>
  <c r="AK739" i="1" s="1"/>
  <c r="AJ1231" i="1"/>
  <c r="AK1231" i="1" s="1"/>
  <c r="AJ443" i="1"/>
  <c r="AK443" i="1" s="1"/>
  <c r="AJ535" i="1"/>
  <c r="AK535" i="1" s="1"/>
  <c r="AJ871" i="1"/>
  <c r="AK871" i="1" s="1"/>
  <c r="AJ1091" i="1"/>
  <c r="AK1091" i="1" s="1"/>
  <c r="AJ887" i="1"/>
  <c r="AK887" i="1" s="1"/>
  <c r="AJ851" i="1"/>
  <c r="AK851" i="1" s="1"/>
  <c r="AJ951" i="1"/>
  <c r="AK951" i="1" s="1"/>
  <c r="AJ917" i="1"/>
  <c r="AK917" i="1" s="1"/>
  <c r="AJ1117" i="1"/>
  <c r="AK1117" i="1" s="1"/>
  <c r="AJ751" i="1"/>
  <c r="AK751" i="1" s="1"/>
  <c r="AJ243" i="1"/>
  <c r="AK243" i="1" s="1"/>
  <c r="AJ861" i="1"/>
  <c r="AK861" i="1" s="1"/>
  <c r="AJ507" i="1"/>
  <c r="AK507" i="1" s="1"/>
  <c r="AJ323" i="1"/>
  <c r="AK323" i="1" s="1"/>
  <c r="AJ363" i="1"/>
  <c r="AK363" i="1" s="1"/>
  <c r="AJ637" i="1"/>
  <c r="AK637" i="1" s="1"/>
  <c r="AJ486" i="8"/>
  <c r="AK486" i="8" s="1"/>
  <c r="AJ1303" i="8"/>
  <c r="AK1303" i="8" s="1"/>
  <c r="AJ305" i="8"/>
  <c r="AK305" i="8" s="1"/>
  <c r="AJ809" i="8"/>
  <c r="AK809" i="8" s="1"/>
  <c r="AJ1033" i="8"/>
  <c r="AK1033" i="8" s="1"/>
  <c r="AJ441" i="8"/>
  <c r="AK441" i="8" s="1"/>
  <c r="AJ513" i="8"/>
  <c r="AK513" i="8" s="1"/>
  <c r="AJ657" i="8"/>
  <c r="AK657" i="8" s="1"/>
  <c r="AJ929" i="8"/>
  <c r="AK929" i="8" s="1"/>
  <c r="AJ953" i="8"/>
  <c r="AK953" i="8" s="1"/>
  <c r="AJ993" i="8"/>
  <c r="AK993" i="8" s="1"/>
  <c r="AJ1129" i="8"/>
  <c r="AK1129" i="8" s="1"/>
  <c r="AJ945" i="8"/>
  <c r="AK945" i="8" s="1"/>
  <c r="AJ1089" i="8"/>
  <c r="AK1089" i="8" s="1"/>
  <c r="AJ249" i="8"/>
  <c r="AK249" i="8" s="1"/>
  <c r="AJ1169" i="8"/>
  <c r="AK1169" i="8" s="1"/>
  <c r="AJ1270" i="8"/>
  <c r="AK1270" i="8" s="1"/>
  <c r="AJ1263" i="8"/>
  <c r="AK1263" i="8" s="1"/>
  <c r="AJ761" i="8"/>
  <c r="AK761" i="8" s="1"/>
  <c r="AJ913" i="8"/>
  <c r="AK913" i="8" s="1"/>
  <c r="AJ1041" i="8"/>
  <c r="AK1041" i="8" s="1"/>
  <c r="AJ321" i="8"/>
  <c r="AK321" i="8" s="1"/>
  <c r="AJ425" i="8"/>
  <c r="AK425" i="8" s="1"/>
  <c r="AJ537" i="8"/>
  <c r="AK537" i="8" s="1"/>
  <c r="AJ697" i="8"/>
  <c r="AK697" i="8" s="1"/>
  <c r="AJ873" i="8"/>
  <c r="AK873" i="8" s="1"/>
  <c r="AJ977" i="8"/>
  <c r="AK977" i="8" s="1"/>
  <c r="AJ1017" i="8"/>
  <c r="AK1017" i="8" s="1"/>
  <c r="AJ1305" i="8"/>
  <c r="AK1305" i="8" s="1"/>
  <c r="AJ1295" i="8"/>
  <c r="AK1295" i="8" s="1"/>
  <c r="AJ169" i="8"/>
  <c r="AK169" i="8" s="1"/>
  <c r="AJ97" i="8"/>
  <c r="AK97" i="8" s="1"/>
  <c r="AJ257" i="8"/>
  <c r="AK257" i="8" s="1"/>
  <c r="AJ225" i="8"/>
  <c r="AK225" i="8" s="1"/>
  <c r="AJ353" i="8"/>
  <c r="AK353" i="8" s="1"/>
  <c r="AJ377" i="8"/>
  <c r="AK377" i="8" s="1"/>
  <c r="AJ473" i="8"/>
  <c r="AK473" i="8" s="1"/>
  <c r="AJ817" i="8"/>
  <c r="AK817" i="8" s="1"/>
  <c r="AJ1105" i="8"/>
  <c r="AK1105" i="8" s="1"/>
  <c r="AJ502" i="8"/>
  <c r="AK502" i="8" s="1"/>
  <c r="AJ1199" i="8"/>
  <c r="AK1199" i="8" s="1"/>
  <c r="AJ161" i="8"/>
  <c r="AK161" i="8" s="1"/>
  <c r="AJ89" i="8"/>
  <c r="AK89" i="8" s="1"/>
  <c r="AJ1097" i="8"/>
  <c r="AK1097" i="8" s="1"/>
  <c r="AJ1241" i="8"/>
  <c r="AK1241" i="8" s="1"/>
  <c r="AJ153" i="8"/>
  <c r="AK153" i="8" s="1"/>
  <c r="AJ33" i="8"/>
  <c r="AK33" i="8" s="1"/>
  <c r="AJ337" i="8"/>
  <c r="AK337" i="8" s="1"/>
  <c r="AJ569" i="8"/>
  <c r="AK569" i="8" s="1"/>
  <c r="AJ793" i="8"/>
  <c r="AK793" i="8" s="1"/>
  <c r="AJ1185" i="8"/>
  <c r="AK1185" i="8" s="1"/>
  <c r="AJ1225" i="8"/>
  <c r="AK1225" i="8" s="1"/>
  <c r="AJ145" i="8"/>
  <c r="AK145" i="8" s="1"/>
  <c r="AJ137" i="8"/>
  <c r="AK137" i="8" s="1"/>
  <c r="AJ385" i="8"/>
  <c r="AK385" i="8" s="1"/>
  <c r="AJ417" i="8"/>
  <c r="AK417" i="8" s="1"/>
  <c r="AJ593" i="8"/>
  <c r="AK593" i="8" s="1"/>
  <c r="AJ849" i="8"/>
  <c r="AK849" i="8" s="1"/>
  <c r="AJ1057" i="8"/>
  <c r="AK1057" i="8" s="1"/>
  <c r="AJ1113" i="8"/>
  <c r="AK1113" i="8" s="1"/>
  <c r="AJ129" i="8"/>
  <c r="AK129" i="8" s="1"/>
  <c r="AJ81" i="8"/>
  <c r="AK81" i="8" s="1"/>
  <c r="AJ289" i="8"/>
  <c r="AK289" i="8" s="1"/>
  <c r="AJ1070" i="8"/>
  <c r="AK1070" i="8" s="1"/>
  <c r="AJ121" i="8"/>
  <c r="AK121" i="8" s="1"/>
  <c r="AJ281" i="8"/>
  <c r="AK281" i="8" s="1"/>
  <c r="AJ345" i="8"/>
  <c r="AK345" i="8" s="1"/>
  <c r="AJ369" i="8"/>
  <c r="AK369" i="8" s="1"/>
  <c r="AJ577" i="8"/>
  <c r="AK577" i="8" s="1"/>
  <c r="AJ625" i="8"/>
  <c r="AK625" i="8" s="1"/>
  <c r="AJ753" i="8"/>
  <c r="AK753" i="8" s="1"/>
  <c r="AJ921" i="8"/>
  <c r="AK921" i="8" s="1"/>
  <c r="AJ1073" i="8"/>
  <c r="AK1073" i="8" s="1"/>
  <c r="AJ113" i="8"/>
  <c r="AK113" i="8" s="1"/>
  <c r="AJ65" i="8"/>
  <c r="AK65" i="8" s="1"/>
  <c r="AJ273" i="8"/>
  <c r="AK273" i="8" s="1"/>
  <c r="AJ449" i="8"/>
  <c r="AK449" i="8" s="1"/>
  <c r="AJ729" i="8"/>
  <c r="AK729" i="8" s="1"/>
  <c r="AJ825" i="8"/>
  <c r="AK825" i="8" s="1"/>
  <c r="AJ865" i="8"/>
  <c r="AK865" i="8" s="1"/>
  <c r="AJ985" i="8"/>
  <c r="AK985" i="8" s="1"/>
  <c r="AJ1065" i="8"/>
  <c r="AK1065" i="8" s="1"/>
  <c r="AJ1209" i="8"/>
  <c r="AK1209" i="8" s="1"/>
  <c r="AJ265" i="8"/>
  <c r="AK265" i="8" s="1"/>
  <c r="AJ17" i="8"/>
  <c r="AK17" i="8" s="1"/>
  <c r="AJ9" i="8"/>
  <c r="AK9" i="8" s="1"/>
  <c r="AJ217" i="8"/>
  <c r="AK217" i="8" s="1"/>
  <c r="AJ1289" i="8"/>
  <c r="AK1289" i="8" s="1"/>
  <c r="AJ926" i="8"/>
  <c r="AK926" i="8" s="1"/>
  <c r="AJ958" i="8"/>
  <c r="AK958" i="8" s="1"/>
  <c r="AJ990" i="8"/>
  <c r="AK990" i="8" s="1"/>
  <c r="AJ814" i="8"/>
  <c r="AK814" i="8" s="1"/>
  <c r="AJ1126" i="8"/>
  <c r="AK1126" i="8" s="1"/>
  <c r="AJ1198" i="8"/>
  <c r="AK1198" i="8" s="1"/>
  <c r="AJ1254" i="8"/>
  <c r="AK1254" i="8" s="1"/>
  <c r="AJ590" i="8"/>
  <c r="AK590" i="8" s="1"/>
  <c r="AJ1142" i="8"/>
  <c r="AK1142" i="8" s="1"/>
  <c r="AJ597" i="1"/>
  <c r="AK597" i="1" s="1"/>
  <c r="AJ621" i="1"/>
  <c r="AK621" i="1" s="1"/>
  <c r="AJ475" i="1"/>
  <c r="AK475" i="1" s="1"/>
  <c r="AJ501" i="1"/>
  <c r="AK501" i="1" s="1"/>
  <c r="AJ853" i="1"/>
  <c r="AK853" i="1" s="1"/>
  <c r="AJ131" i="1"/>
  <c r="AK131" i="1" s="1"/>
  <c r="AJ995" i="1"/>
  <c r="AK995" i="1" s="1"/>
  <c r="AJ555" i="1"/>
  <c r="AK555" i="1" s="1"/>
  <c r="AJ723" i="1"/>
  <c r="AK723" i="1" s="1"/>
  <c r="AJ963" i="1"/>
  <c r="AK963" i="1" s="1"/>
  <c r="AJ1003" i="1"/>
  <c r="AK1003" i="1" s="1"/>
  <c r="AJ635" i="1"/>
  <c r="AK635" i="1" s="1"/>
  <c r="AJ771" i="1"/>
  <c r="AK771" i="1" s="1"/>
  <c r="AJ299" i="1"/>
  <c r="AK299" i="1" s="1"/>
  <c r="AJ1299" i="1"/>
  <c r="AK1299" i="1" s="1"/>
  <c r="AJ899" i="1"/>
  <c r="AK899" i="1" s="1"/>
  <c r="AJ211" i="1"/>
  <c r="AK211" i="1" s="1"/>
  <c r="AJ803" i="1"/>
  <c r="AK803" i="1" s="1"/>
  <c r="AJ19" i="1"/>
  <c r="AK19" i="1" s="1"/>
  <c r="AJ1019" i="1"/>
  <c r="AK1019" i="1" s="1"/>
  <c r="AJ907" i="1"/>
  <c r="AK907" i="1" s="1"/>
  <c r="AJ435" i="1"/>
  <c r="AK435" i="1" s="1"/>
  <c r="AJ827" i="1"/>
  <c r="AK827" i="1" s="1"/>
  <c r="AJ971" i="1"/>
  <c r="AK971" i="1" s="1"/>
  <c r="J9" i="5"/>
  <c r="K9" i="5" s="1"/>
  <c r="AJ371" i="1"/>
  <c r="AK371" i="1" s="1"/>
  <c r="AJ1251" i="1"/>
  <c r="AK1251" i="1" s="1"/>
  <c r="D21" i="5"/>
  <c r="E21" i="5" s="1"/>
  <c r="J15" i="5"/>
  <c r="K15" i="5" s="1"/>
  <c r="AJ667" i="1"/>
  <c r="AK667" i="1" s="1"/>
  <c r="AJ1043" i="1"/>
  <c r="AK1043" i="1" s="1"/>
  <c r="BM461" i="17"/>
  <c r="BM606" i="17"/>
  <c r="BF91" i="17"/>
  <c r="BL91" i="17"/>
  <c r="BF482" i="17"/>
  <c r="BL482" i="17"/>
  <c r="BI233" i="17"/>
  <c r="BN233" i="17"/>
  <c r="BF377" i="17"/>
  <c r="BL377" i="17"/>
  <c r="BM147" i="17"/>
  <c r="BF147" i="17"/>
  <c r="BL147" i="17"/>
  <c r="BF470" i="17"/>
  <c r="BL470" i="17"/>
  <c r="BF494" i="17"/>
  <c r="BL494" i="17"/>
  <c r="BN508" i="17"/>
  <c r="BA508" i="17" s="1"/>
  <c r="BI508" i="17"/>
  <c r="BI641" i="17"/>
  <c r="BN641" i="17"/>
  <c r="BA641" i="17" s="1"/>
  <c r="BI706" i="17"/>
  <c r="BN706" i="17"/>
  <c r="BA706" i="17" s="1"/>
  <c r="BN747" i="17"/>
  <c r="BA747" i="17" s="1"/>
  <c r="BI747" i="17"/>
  <c r="BI779" i="17"/>
  <c r="BN779" i="17"/>
  <c r="BA779" i="17" s="1"/>
  <c r="BF726" i="17"/>
  <c r="BL726" i="17"/>
  <c r="BB174" i="17"/>
  <c r="BD174" i="17" s="1"/>
  <c r="BC174" i="17"/>
  <c r="BI1127" i="17"/>
  <c r="BN1127" i="17"/>
  <c r="BN1098" i="17"/>
  <c r="BA1098" i="17" s="1"/>
  <c r="BI1098" i="17"/>
  <c r="BF156" i="17"/>
  <c r="BB135" i="17"/>
  <c r="BD135" i="17" s="1"/>
  <c r="BC135" i="17"/>
  <c r="BN1014" i="17"/>
  <c r="BA1014" i="17" s="1"/>
  <c r="BI1014" i="17"/>
  <c r="BB131" i="17"/>
  <c r="BD131" i="17" s="1"/>
  <c r="BC131" i="17"/>
  <c r="BL1043" i="17"/>
  <c r="BF1043" i="17"/>
  <c r="BL1047" i="17"/>
  <c r="BN1039" i="17"/>
  <c r="BI1039" i="17"/>
  <c r="BN1064" i="17"/>
  <c r="BI1064" i="17"/>
  <c r="BF1129" i="17"/>
  <c r="BF939" i="17"/>
  <c r="BF933" i="17"/>
  <c r="BF71" i="17"/>
  <c r="BL71" i="17"/>
  <c r="BF22" i="17"/>
  <c r="BL22" i="17"/>
  <c r="BN575" i="17"/>
  <c r="BI575" i="17"/>
  <c r="BN377" i="17"/>
  <c r="BI377" i="17"/>
  <c r="BM196" i="17"/>
  <c r="BF196" i="17"/>
  <c r="BL196" i="17"/>
  <c r="BL554" i="17"/>
  <c r="BF554" i="17"/>
  <c r="BM670" i="17"/>
  <c r="BL670" i="17"/>
  <c r="BF442" i="17"/>
  <c r="BL442" i="17"/>
  <c r="BI670" i="17"/>
  <c r="BN670" i="17"/>
  <c r="BN736" i="17"/>
  <c r="BA736" i="17" s="1"/>
  <c r="BI736" i="17"/>
  <c r="BF768" i="17"/>
  <c r="BL768" i="17"/>
  <c r="BN704" i="17"/>
  <c r="BI704" i="17"/>
  <c r="BI955" i="17"/>
  <c r="BN955" i="17"/>
  <c r="BN775" i="17"/>
  <c r="BI775" i="17"/>
  <c r="BF225" i="17"/>
  <c r="BN1069" i="17"/>
  <c r="BA1069" i="17" s="1"/>
  <c r="BI1069" i="17"/>
  <c r="BB89" i="17"/>
  <c r="BD89" i="17" s="1"/>
  <c r="BC89" i="17"/>
  <c r="BF276" i="17"/>
  <c r="BL244" i="17"/>
  <c r="BN1055" i="17"/>
  <c r="BI1055" i="17"/>
  <c r="BB25" i="17"/>
  <c r="BD25" i="17" s="1"/>
  <c r="BC25" i="17"/>
  <c r="BF992" i="17"/>
  <c r="BL992" i="17"/>
  <c r="BB147" i="17"/>
  <c r="BD147" i="17" s="1"/>
  <c r="BC147" i="17"/>
  <c r="BF1105" i="17"/>
  <c r="BB31" i="17"/>
  <c r="BD31" i="17" s="1"/>
  <c r="BC31" i="17"/>
  <c r="BF438" i="17"/>
  <c r="BF739" i="17"/>
  <c r="BL169" i="17"/>
  <c r="BF40" i="17"/>
  <c r="BL125" i="17"/>
  <c r="BF125" i="17"/>
  <c r="BM103" i="17"/>
  <c r="BM919" i="17"/>
  <c r="BF6" i="17"/>
  <c r="BL6" i="17"/>
  <c r="BN278" i="17"/>
  <c r="BI278" i="17"/>
  <c r="BN465" i="17"/>
  <c r="BA465" i="17" s="1"/>
  <c r="BI465" i="17"/>
  <c r="BF101" i="17"/>
  <c r="BL101" i="17"/>
  <c r="BN471" i="17"/>
  <c r="BI471" i="17"/>
  <c r="BM474" i="17"/>
  <c r="BL474" i="17"/>
  <c r="BI577" i="17"/>
  <c r="BN577" i="17"/>
  <c r="BA577" i="17" s="1"/>
  <c r="BN637" i="17"/>
  <c r="BI637" i="17"/>
  <c r="BM143" i="17"/>
  <c r="BN266" i="17"/>
  <c r="BI266" i="17"/>
  <c r="BI743" i="17"/>
  <c r="BN743" i="17"/>
  <c r="BF774" i="17"/>
  <c r="BL774" i="17"/>
  <c r="BN714" i="17"/>
  <c r="BA714" i="17" s="1"/>
  <c r="BI714" i="17"/>
  <c r="BN709" i="17"/>
  <c r="BA709" i="17" s="1"/>
  <c r="BI709" i="17"/>
  <c r="BN822" i="17"/>
  <c r="BA822" i="17" s="1"/>
  <c r="BI822" i="17"/>
  <c r="BI910" i="17"/>
  <c r="BN910" i="17"/>
  <c r="BA910" i="17" s="1"/>
  <c r="BN958" i="17"/>
  <c r="BI958" i="17"/>
  <c r="BN791" i="17"/>
  <c r="BI791" i="17"/>
  <c r="BN819" i="17"/>
  <c r="BI819" i="17"/>
  <c r="BI1035" i="17"/>
  <c r="BN1035" i="17"/>
  <c r="BA1035" i="17" s="1"/>
  <c r="BB105" i="17"/>
  <c r="BD105" i="17" s="1"/>
  <c r="BC105" i="17"/>
  <c r="BB152" i="17"/>
  <c r="BD152" i="17" s="1"/>
  <c r="BC152" i="17"/>
  <c r="BB39" i="17"/>
  <c r="BD39" i="17" s="1"/>
  <c r="BC39" i="17"/>
  <c r="BB46" i="17"/>
  <c r="BD46" i="17" s="1"/>
  <c r="BC46" i="17"/>
  <c r="BF641" i="17"/>
  <c r="BL240" i="17"/>
  <c r="BL181" i="17"/>
  <c r="BF670" i="17"/>
  <c r="BF683" i="17"/>
  <c r="BF643" i="17"/>
  <c r="BA1064" i="17"/>
  <c r="BM865" i="17"/>
  <c r="BA819" i="17"/>
  <c r="BA958" i="17"/>
  <c r="BM19" i="17"/>
  <c r="BF19" i="17"/>
  <c r="BL19" i="17"/>
  <c r="BM320" i="17"/>
  <c r="BF320" i="17"/>
  <c r="BL320" i="17"/>
  <c r="BN522" i="17"/>
  <c r="BA522" i="17" s="1"/>
  <c r="BI522" i="17"/>
  <c r="BN336" i="17"/>
  <c r="BA336" i="17" s="1"/>
  <c r="BI336" i="17"/>
  <c r="BI571" i="17"/>
  <c r="BN571" i="17"/>
  <c r="BN420" i="17"/>
  <c r="BI420" i="17"/>
  <c r="BF143" i="17"/>
  <c r="BL143" i="17"/>
  <c r="BN185" i="17"/>
  <c r="BA185" i="17" s="1"/>
  <c r="BI185" i="17"/>
  <c r="BF822" i="17"/>
  <c r="BL822" i="17"/>
  <c r="BL742" i="17"/>
  <c r="BF742" i="17"/>
  <c r="BN827" i="17"/>
  <c r="BA827" i="17" s="1"/>
  <c r="BI827" i="17"/>
  <c r="BN912" i="17"/>
  <c r="BA912" i="17" s="1"/>
  <c r="BI912" i="17"/>
  <c r="BF968" i="17"/>
  <c r="BL968" i="17"/>
  <c r="BN894" i="17"/>
  <c r="BA894" i="17" s="1"/>
  <c r="BI894" i="17"/>
  <c r="BN1049" i="17"/>
  <c r="BI1049" i="17"/>
  <c r="BN1084" i="17"/>
  <c r="BI1084" i="17"/>
  <c r="BB133" i="17"/>
  <c r="BD133" i="17" s="1"/>
  <c r="BC133" i="17"/>
  <c r="BL514" i="17"/>
  <c r="BI1067" i="17"/>
  <c r="BN1067" i="17"/>
  <c r="BA1067" i="17" s="1"/>
  <c r="BB574" i="17"/>
  <c r="BD574" i="17" s="1"/>
  <c r="BC574" i="17"/>
  <c r="BN1057" i="17"/>
  <c r="BI1057" i="17"/>
  <c r="BF1118" i="17"/>
  <c r="BL1118" i="17"/>
  <c r="BB45" i="17"/>
  <c r="BD45" i="17" s="1"/>
  <c r="BC45" i="17"/>
  <c r="BN963" i="17"/>
  <c r="BA963" i="17" s="1"/>
  <c r="BI963" i="17"/>
  <c r="BI1118" i="17"/>
  <c r="BN1118" i="17"/>
  <c r="BA1118" i="17" s="1"/>
  <c r="BF931" i="17"/>
  <c r="BF806" i="17"/>
  <c r="BM189" i="17"/>
  <c r="BM540" i="17"/>
  <c r="BA1084" i="17"/>
  <c r="BF38" i="17"/>
  <c r="BL38" i="17"/>
  <c r="BF81" i="17"/>
  <c r="BL81" i="17"/>
  <c r="BM158" i="17"/>
  <c r="BF158" i="17"/>
  <c r="BL158" i="17"/>
  <c r="BN463" i="17"/>
  <c r="BI463" i="17"/>
  <c r="BF46" i="17"/>
  <c r="BL46" i="17"/>
  <c r="BN164" i="17"/>
  <c r="BA164" i="17" s="1"/>
  <c r="BI164" i="17"/>
  <c r="BN535" i="17"/>
  <c r="BA535" i="17" s="1"/>
  <c r="BI535" i="17"/>
  <c r="BN476" i="17"/>
  <c r="BA476" i="17" s="1"/>
  <c r="BI476" i="17"/>
  <c r="BI588" i="17"/>
  <c r="BN588" i="17"/>
  <c r="BM135" i="17"/>
  <c r="BL135" i="17"/>
  <c r="BF135" i="17"/>
  <c r="BN665" i="17"/>
  <c r="BA665" i="17" s="1"/>
  <c r="BI665" i="17"/>
  <c r="BF185" i="17"/>
  <c r="BL185" i="17"/>
  <c r="BN441" i="17"/>
  <c r="BI441" i="17"/>
  <c r="BF473" i="17"/>
  <c r="BL473" i="17"/>
  <c r="BF546" i="17"/>
  <c r="BL546" i="17"/>
  <c r="BM100" i="17"/>
  <c r="BF100" i="17"/>
  <c r="BL100" i="17"/>
  <c r="BI734" i="17"/>
  <c r="BN734" i="17"/>
  <c r="BA734" i="17" s="1"/>
  <c r="BN711" i="17"/>
  <c r="BI711" i="17"/>
  <c r="BN834" i="17"/>
  <c r="BA834" i="17" s="1"/>
  <c r="BI834" i="17"/>
  <c r="BN689" i="17"/>
  <c r="BA689" i="17" s="1"/>
  <c r="BI689" i="17"/>
  <c r="BI826" i="17"/>
  <c r="BN826" i="17"/>
  <c r="BA826" i="17" s="1"/>
  <c r="BN868" i="17"/>
  <c r="BI868" i="17"/>
  <c r="BN768" i="17"/>
  <c r="BA768" i="17" s="1"/>
  <c r="BI768" i="17"/>
  <c r="BN896" i="17"/>
  <c r="BI896" i="17"/>
  <c r="BN947" i="17"/>
  <c r="BI947" i="17"/>
  <c r="BB12" i="17"/>
  <c r="BD12" i="17" s="1"/>
  <c r="BC12" i="17"/>
  <c r="BF454" i="17"/>
  <c r="BF1000" i="17"/>
  <c r="BL1000" i="17"/>
  <c r="BB76" i="17"/>
  <c r="BD76" i="17" s="1"/>
  <c r="BC76" i="17"/>
  <c r="BF963" i="17"/>
  <c r="BL963" i="17"/>
  <c r="BB136" i="17"/>
  <c r="BD136" i="17" s="1"/>
  <c r="BC136" i="17"/>
  <c r="BF440" i="17"/>
  <c r="BB643" i="17"/>
  <c r="BD643" i="17" s="1"/>
  <c r="BC643" i="17"/>
  <c r="BF950" i="17"/>
  <c r="BM985" i="17"/>
  <c r="BM1037" i="17"/>
  <c r="BA1055" i="17"/>
  <c r="BA377" i="17"/>
  <c r="BA896" i="17"/>
  <c r="BA704" i="17"/>
  <c r="BA670" i="17"/>
  <c r="BF43" i="17"/>
  <c r="BL43" i="17"/>
  <c r="BF85" i="17"/>
  <c r="BL85" i="17"/>
  <c r="BN538" i="17"/>
  <c r="BA538" i="17" s="1"/>
  <c r="BI538" i="17"/>
  <c r="BN243" i="17"/>
  <c r="BA243" i="17" s="1"/>
  <c r="BI243" i="17"/>
  <c r="BI440" i="17"/>
  <c r="BN440" i="17"/>
  <c r="BA440" i="17" s="1"/>
  <c r="BF75" i="17"/>
  <c r="BL75" i="17"/>
  <c r="BN479" i="17"/>
  <c r="BI479" i="17"/>
  <c r="BF429" i="17"/>
  <c r="BL429" i="17"/>
  <c r="BN625" i="17"/>
  <c r="BI625" i="17"/>
  <c r="BN703" i="17"/>
  <c r="BI703" i="17"/>
  <c r="BL834" i="17"/>
  <c r="BF834" i="17"/>
  <c r="BM689" i="17"/>
  <c r="BL689" i="17"/>
  <c r="BF744" i="17"/>
  <c r="BL744" i="17"/>
  <c r="BN759" i="17"/>
  <c r="BI759" i="17"/>
  <c r="BF907" i="17"/>
  <c r="BL907" i="17"/>
  <c r="BF830" i="17"/>
  <c r="BL830" i="17"/>
  <c r="BN928" i="17"/>
  <c r="BA928" i="17" s="1"/>
  <c r="BI928" i="17"/>
  <c r="BF803" i="17"/>
  <c r="BL803" i="17"/>
  <c r="BI830" i="17"/>
  <c r="BN830" i="17"/>
  <c r="BA830" i="17" s="1"/>
  <c r="BN950" i="17"/>
  <c r="BA950" i="17" s="1"/>
  <c r="BI950" i="17"/>
  <c r="BN1011" i="17"/>
  <c r="BA1011" i="17" s="1"/>
  <c r="BI1011" i="17"/>
  <c r="BB63" i="17"/>
  <c r="BD63" i="17" s="1"/>
  <c r="BC63" i="17"/>
  <c r="BI1033" i="17"/>
  <c r="BN1033" i="17"/>
  <c r="BB88" i="17"/>
  <c r="BD88" i="17" s="1"/>
  <c r="BC88" i="17"/>
  <c r="BN952" i="17"/>
  <c r="BA952" i="17" s="1"/>
  <c r="BI952" i="17"/>
  <c r="BN1018" i="17"/>
  <c r="BI1018" i="17"/>
  <c r="BF1075" i="17"/>
  <c r="BL1075" i="17"/>
  <c r="BF529" i="17"/>
  <c r="BN1010" i="17"/>
  <c r="BA1010" i="17" s="1"/>
  <c r="BI1010" i="17"/>
  <c r="BI1119" i="17"/>
  <c r="BN1119" i="17"/>
  <c r="BB196" i="17"/>
  <c r="BD196" i="17" s="1"/>
  <c r="BC196" i="17"/>
  <c r="BB91" i="17"/>
  <c r="BD91" i="17" s="1"/>
  <c r="BC91" i="17"/>
  <c r="BF879" i="17"/>
  <c r="BF574" i="17"/>
  <c r="BB657" i="17"/>
  <c r="BD657" i="17" s="1"/>
  <c r="BC657" i="17"/>
  <c r="BB1066" i="17"/>
  <c r="BD1066" i="17" s="1"/>
  <c r="BM238" i="17"/>
  <c r="BM350" i="17"/>
  <c r="BA420" i="17"/>
  <c r="BA955" i="17"/>
  <c r="BL190" i="17"/>
  <c r="BF190" i="17"/>
  <c r="BM163" i="17"/>
  <c r="BL163" i="17"/>
  <c r="BF163" i="17"/>
  <c r="BL291" i="17"/>
  <c r="BF291" i="17"/>
  <c r="BN521" i="17"/>
  <c r="BA521" i="17" s="1"/>
  <c r="BI521" i="17"/>
  <c r="BN658" i="17"/>
  <c r="BI658" i="17"/>
  <c r="BN439" i="17"/>
  <c r="BA439" i="17" s="1"/>
  <c r="BI439" i="17"/>
  <c r="BN752" i="17"/>
  <c r="BA752" i="17" s="1"/>
  <c r="BI752" i="17"/>
  <c r="BI763" i="17"/>
  <c r="BN763" i="17"/>
  <c r="BA763" i="17" s="1"/>
  <c r="BN744" i="17"/>
  <c r="BA744" i="17" s="1"/>
  <c r="BI744" i="17"/>
  <c r="BF766" i="17"/>
  <c r="BL766" i="17"/>
  <c r="BI937" i="17"/>
  <c r="BN937" i="17"/>
  <c r="BN1015" i="17"/>
  <c r="BA1015" i="17" s="1"/>
  <c r="BI1015" i="17"/>
  <c r="BB155" i="17"/>
  <c r="BD155" i="17" s="1"/>
  <c r="BC155" i="17"/>
  <c r="BB546" i="17"/>
  <c r="BD546" i="17" s="1"/>
  <c r="BC546" i="17"/>
  <c r="BF436" i="17"/>
  <c r="BB97" i="17"/>
  <c r="BD97" i="17" s="1"/>
  <c r="BC97" i="17"/>
  <c r="BB19" i="17"/>
  <c r="BD19" i="17" s="1"/>
  <c r="BC19" i="17"/>
  <c r="BN974" i="17"/>
  <c r="BA974" i="17" s="1"/>
  <c r="BI974" i="17"/>
  <c r="BL315" i="17"/>
  <c r="BN1135" i="17"/>
  <c r="BI1135" i="17"/>
  <c r="BF646" i="17"/>
  <c r="BF928" i="17"/>
  <c r="BF792" i="17"/>
  <c r="BF779" i="17"/>
  <c r="BF952" i="17"/>
  <c r="BL800" i="17"/>
  <c r="BM969" i="17"/>
  <c r="BF10" i="17"/>
  <c r="BL10" i="17"/>
  <c r="BL216" i="17"/>
  <c r="BF216" i="17"/>
  <c r="BN481" i="17"/>
  <c r="BA481" i="17" s="1"/>
  <c r="BI481" i="17"/>
  <c r="BN276" i="17"/>
  <c r="BA276" i="17" s="1"/>
  <c r="BI276" i="17"/>
  <c r="BN231" i="17"/>
  <c r="BI231" i="17"/>
  <c r="BI654" i="17"/>
  <c r="BN654" i="17"/>
  <c r="BA654" i="17" s="1"/>
  <c r="BN482" i="17"/>
  <c r="BA482" i="17" s="1"/>
  <c r="BI482" i="17"/>
  <c r="BN448" i="17"/>
  <c r="BA448" i="17" s="1"/>
  <c r="BI448" i="17"/>
  <c r="BN470" i="17"/>
  <c r="BA470" i="17" s="1"/>
  <c r="BI470" i="17"/>
  <c r="BN562" i="17"/>
  <c r="BA562" i="17" s="1"/>
  <c r="BI562" i="17"/>
  <c r="BI454" i="17"/>
  <c r="BN454" i="17"/>
  <c r="BA454" i="17" s="1"/>
  <c r="BF521" i="17"/>
  <c r="BL521" i="17"/>
  <c r="BN537" i="17"/>
  <c r="BA537" i="17" s="1"/>
  <c r="BI537" i="17"/>
  <c r="BN726" i="17"/>
  <c r="BA726" i="17" s="1"/>
  <c r="BI726" i="17"/>
  <c r="BN701" i="17"/>
  <c r="BI701" i="17"/>
  <c r="BN739" i="17"/>
  <c r="BA739" i="17" s="1"/>
  <c r="BI739" i="17"/>
  <c r="BN784" i="17"/>
  <c r="BA784" i="17" s="1"/>
  <c r="BI784" i="17"/>
  <c r="BN854" i="17"/>
  <c r="BA854" i="17" s="1"/>
  <c r="BI854" i="17"/>
  <c r="BI806" i="17"/>
  <c r="BN806" i="17"/>
  <c r="BA806" i="17" s="1"/>
  <c r="BF947" i="17"/>
  <c r="BA947" i="17" s="1"/>
  <c r="BL947" i="17"/>
  <c r="BN1058" i="17"/>
  <c r="BI1058" i="17"/>
  <c r="BF448" i="17"/>
  <c r="BN991" i="17"/>
  <c r="BA991" i="17" s="1"/>
  <c r="BI991" i="17"/>
  <c r="BI1032" i="17"/>
  <c r="BN1032" i="17"/>
  <c r="BA1032" i="17" s="1"/>
  <c r="BB104" i="17"/>
  <c r="BD104" i="17" s="1"/>
  <c r="BC104" i="17"/>
  <c r="BF572" i="17"/>
  <c r="BN1034" i="17"/>
  <c r="BA1034" i="17" s="1"/>
  <c r="BI1034" i="17"/>
  <c r="BN1006" i="17"/>
  <c r="BA1006" i="17" s="1"/>
  <c r="BI1006" i="17"/>
  <c r="BB77" i="17"/>
  <c r="BD77" i="17" s="1"/>
  <c r="BC77" i="17"/>
  <c r="BF1103" i="17"/>
  <c r="BF696" i="17"/>
  <c r="BF941" i="17"/>
  <c r="BF880" i="17"/>
  <c r="AJ1107" i="1"/>
  <c r="AK1107" i="1" s="1"/>
  <c r="J22" i="5"/>
  <c r="K22" i="5" s="1"/>
  <c r="D11" i="5"/>
  <c r="E11" i="5" s="1"/>
  <c r="J16" i="5"/>
  <c r="K16" i="5" s="1"/>
  <c r="J17" i="5"/>
  <c r="K17" i="5" s="1"/>
  <c r="AJ806" i="8"/>
  <c r="AK806" i="8" s="1"/>
  <c r="AJ862" i="8"/>
  <c r="AK862" i="8" s="1"/>
  <c r="AJ1318" i="8"/>
  <c r="AK1318" i="8" s="1"/>
  <c r="AJ1038" i="8"/>
  <c r="AK1038" i="8" s="1"/>
  <c r="AJ1182" i="8"/>
  <c r="AK1182" i="8" s="1"/>
  <c r="AJ854" i="8"/>
  <c r="AK854" i="8" s="1"/>
  <c r="AJ870" i="8"/>
  <c r="AK870" i="8" s="1"/>
  <c r="AJ1158" i="8"/>
  <c r="AK1158" i="8" s="1"/>
  <c r="AJ1286" i="8"/>
  <c r="AK1286" i="8" s="1"/>
  <c r="AJ670" i="8"/>
  <c r="AK670" i="8" s="1"/>
  <c r="AJ846" i="8"/>
  <c r="AK846" i="8" s="1"/>
  <c r="AJ918" i="8"/>
  <c r="AK918" i="8" s="1"/>
  <c r="AJ966" i="8"/>
  <c r="AK966" i="8" s="1"/>
  <c r="AJ1150" i="8"/>
  <c r="AK1150" i="8" s="1"/>
  <c r="AJ1278" i="8"/>
  <c r="AK1278" i="8" s="1"/>
  <c r="AJ598" i="8"/>
  <c r="AK598" i="8" s="1"/>
  <c r="AJ630" i="8"/>
  <c r="AK630" i="8" s="1"/>
  <c r="AJ646" i="8"/>
  <c r="AK646" i="8" s="1"/>
  <c r="AJ662" i="8"/>
  <c r="AK662" i="8" s="1"/>
  <c r="AJ702" i="8"/>
  <c r="AK702" i="8" s="1"/>
  <c r="AJ886" i="8"/>
  <c r="AK886" i="8" s="1"/>
  <c r="AJ902" i="8"/>
  <c r="AK902" i="8" s="1"/>
  <c r="AJ1054" i="8"/>
  <c r="AK1054" i="8" s="1"/>
  <c r="AJ1094" i="8"/>
  <c r="AK1094" i="8" s="1"/>
  <c r="AJ1238" i="8"/>
  <c r="AK1238" i="8" s="1"/>
  <c r="AJ1262" i="8"/>
  <c r="AK1262" i="8" s="1"/>
  <c r="AJ950" i="8"/>
  <c r="AK950" i="8" s="1"/>
  <c r="AJ998" i="8"/>
  <c r="AK998" i="8" s="1"/>
  <c r="AJ1110" i="8"/>
  <c r="AK1110" i="8" s="1"/>
  <c r="AJ710" i="8"/>
  <c r="AK710" i="8" s="1"/>
  <c r="AJ1214" i="8"/>
  <c r="AK1214" i="8" s="1"/>
  <c r="AJ1086" i="8"/>
  <c r="AK1086" i="8" s="1"/>
  <c r="AJ238" i="8"/>
  <c r="AJ470" i="8"/>
  <c r="AK470" i="8" s="1"/>
  <c r="AJ542" i="8"/>
  <c r="AK542" i="8" s="1"/>
  <c r="AJ606" i="8"/>
  <c r="AK606" i="8" s="1"/>
  <c r="AJ894" i="8"/>
  <c r="AK894" i="8" s="1"/>
  <c r="AJ1014" i="8"/>
  <c r="AK1014" i="8" s="1"/>
  <c r="AJ1030" i="8"/>
  <c r="AK1030" i="8" s="1"/>
  <c r="AJ1046" i="8"/>
  <c r="AK1046" i="8" s="1"/>
  <c r="AJ1230" i="8"/>
  <c r="AK1230" i="8" s="1"/>
  <c r="AJ1294" i="8"/>
  <c r="AK1294" i="8" s="1"/>
  <c r="AJ750" i="8"/>
  <c r="AK750" i="8" s="1"/>
  <c r="AJ622" i="8"/>
  <c r="AK622" i="8" s="1"/>
  <c r="AJ518" i="8"/>
  <c r="AK518" i="8" s="1"/>
  <c r="AJ1022" i="8"/>
  <c r="AK1022" i="8" s="1"/>
  <c r="BB1055" i="17"/>
  <c r="BD1055" i="17" s="1"/>
  <c r="BC1055" i="17"/>
  <c r="BB660" i="17"/>
  <c r="BD660" i="17" s="1"/>
  <c r="BC660" i="17"/>
  <c r="BL604" i="17"/>
  <c r="BM604" i="17"/>
  <c r="BM619" i="17"/>
  <c r="BB1082" i="17"/>
  <c r="BD1082" i="17" s="1"/>
  <c r="BC1096" i="17"/>
  <c r="BB1096" i="17"/>
  <c r="BD1096" i="17" s="1"/>
  <c r="BB33" i="17"/>
  <c r="BD33" i="17" s="1"/>
  <c r="BC33" i="17"/>
  <c r="BM459" i="17"/>
  <c r="BL445" i="17"/>
  <c r="BM445" i="17"/>
  <c r="BL584" i="17"/>
  <c r="BM584" i="17"/>
  <c r="BN585" i="17"/>
  <c r="BI585" i="17"/>
  <c r="BM585" i="17"/>
  <c r="BM839" i="17"/>
  <c r="BL839" i="17"/>
  <c r="BF839" i="17"/>
  <c r="BA839" i="17" s="1"/>
  <c r="BK927" i="17"/>
  <c r="BM927" i="17"/>
  <c r="BN1063" i="17"/>
  <c r="BI1063" i="17"/>
  <c r="BF893" i="17"/>
  <c r="BL893" i="17"/>
  <c r="BM893" i="17"/>
  <c r="BM1054" i="17"/>
  <c r="BB1030" i="17"/>
  <c r="BD1030" i="17" s="1"/>
  <c r="BC1030" i="17"/>
  <c r="BB254" i="17"/>
  <c r="BD254" i="17" s="1"/>
  <c r="BC254" i="17"/>
  <c r="BB454" i="17"/>
  <c r="BD454" i="17" s="1"/>
  <c r="BC454" i="17"/>
  <c r="BB339" i="17"/>
  <c r="BD339" i="17" s="1"/>
  <c r="BC339" i="17"/>
  <c r="BB230" i="17"/>
  <c r="BD230" i="17" s="1"/>
  <c r="BC230" i="17"/>
  <c r="BB554" i="17"/>
  <c r="BD554" i="17" s="1"/>
  <c r="BC554" i="17"/>
  <c r="BB826" i="17"/>
  <c r="BD826" i="17" s="1"/>
  <c r="BC826" i="17"/>
  <c r="BB877" i="17"/>
  <c r="BD877" i="17" s="1"/>
  <c r="BC877" i="17"/>
  <c r="BB750" i="17"/>
  <c r="BD750" i="17" s="1"/>
  <c r="BC750" i="17"/>
  <c r="BB1056" i="17"/>
  <c r="BD1056" i="17" s="1"/>
  <c r="BC1056" i="17"/>
  <c r="BN115" i="17"/>
  <c r="BA115" i="17" s="1"/>
  <c r="BI115" i="17"/>
  <c r="BB460" i="17"/>
  <c r="BD460" i="17" s="1"/>
  <c r="BC460" i="17"/>
  <c r="BN347" i="17"/>
  <c r="BL347" i="17"/>
  <c r="BA347" i="17" s="1"/>
  <c r="BI347" i="17"/>
  <c r="BM347" i="17"/>
  <c r="BM509" i="17"/>
  <c r="BL509" i="17"/>
  <c r="BF509" i="17"/>
  <c r="BA509" i="17" s="1"/>
  <c r="BL524" i="17"/>
  <c r="BM524" i="17"/>
  <c r="BN453" i="17"/>
  <c r="BI453" i="17"/>
  <c r="BM453" i="17"/>
  <c r="BM964" i="17"/>
  <c r="BF964" i="17"/>
  <c r="BA964" i="17" s="1"/>
  <c r="BL964" i="17"/>
  <c r="BM1012" i="17"/>
  <c r="BF1012" i="17"/>
  <c r="BA1012" i="17" s="1"/>
  <c r="BL1012" i="17"/>
  <c r="BM1018" i="17"/>
  <c r="BL1018" i="17"/>
  <c r="BF1018" i="17"/>
  <c r="BA1018" i="17" s="1"/>
  <c r="BF1052" i="17"/>
  <c r="BA1052" i="17" s="1"/>
  <c r="BL1052" i="17"/>
  <c r="BM1052" i="17"/>
  <c r="BM1086" i="17"/>
  <c r="BF1086" i="17"/>
  <c r="BL1086" i="17"/>
  <c r="BM924" i="17"/>
  <c r="BF924" i="17"/>
  <c r="BA924" i="17" s="1"/>
  <c r="BL924" i="17"/>
  <c r="BF973" i="17"/>
  <c r="BL973" i="17"/>
  <c r="BM973" i="17"/>
  <c r="BC1100" i="17"/>
  <c r="BB1100" i="17"/>
  <c r="BD1100" i="17" s="1"/>
  <c r="BB30" i="17"/>
  <c r="BD30" i="17" s="1"/>
  <c r="BC30" i="17"/>
  <c r="BB145" i="17"/>
  <c r="BD145" i="17" s="1"/>
  <c r="BC145" i="17"/>
  <c r="BB811" i="17"/>
  <c r="BD811" i="17" s="1"/>
  <c r="BC811" i="17"/>
  <c r="BB425" i="17"/>
  <c r="BD425" i="17" s="1"/>
  <c r="BC425" i="17"/>
  <c r="BB718" i="17"/>
  <c r="BD718" i="17" s="1"/>
  <c r="BC718" i="17"/>
  <c r="BB896" i="17"/>
  <c r="BD896" i="17" s="1"/>
  <c r="BC896" i="17"/>
  <c r="BB670" i="17"/>
  <c r="BD670" i="17" s="1"/>
  <c r="BC670" i="17"/>
  <c r="BM290" i="17"/>
  <c r="BM476" i="17"/>
  <c r="BN507" i="17"/>
  <c r="BI507" i="17"/>
  <c r="BL528" i="17"/>
  <c r="BM528" i="17"/>
  <c r="BL582" i="17"/>
  <c r="BM582" i="17"/>
  <c r="BM637" i="17"/>
  <c r="BF637" i="17"/>
  <c r="BA637" i="17" s="1"/>
  <c r="BL637" i="17"/>
  <c r="BM783" i="17"/>
  <c r="BF783" i="17"/>
  <c r="BA783" i="17" s="1"/>
  <c r="BL783" i="17"/>
  <c r="BN797" i="17"/>
  <c r="BA797" i="17" s="1"/>
  <c r="BL797" i="17"/>
  <c r="BI797" i="17"/>
  <c r="BM797" i="17"/>
  <c r="BM820" i="17"/>
  <c r="BF820" i="17"/>
  <c r="BA820" i="17" s="1"/>
  <c r="BL820" i="17"/>
  <c r="BL1115" i="17"/>
  <c r="BF1115" i="17"/>
  <c r="BA1115" i="17" s="1"/>
  <c r="BF1133" i="17"/>
  <c r="BA1133" i="17" s="1"/>
  <c r="BL1133" i="17"/>
  <c r="BM1133" i="17"/>
  <c r="BM1078" i="17"/>
  <c r="BL1078" i="17"/>
  <c r="BF1078" i="17"/>
  <c r="BB199" i="17"/>
  <c r="BD199" i="17" s="1"/>
  <c r="BC199" i="17"/>
  <c r="BB438" i="17"/>
  <c r="BD438" i="17" s="1"/>
  <c r="BC438" i="17"/>
  <c r="BB377" i="17"/>
  <c r="BD377" i="17" s="1"/>
  <c r="BC377" i="17"/>
  <c r="BB169" i="17"/>
  <c r="BD169" i="17" s="1"/>
  <c r="BC169" i="17"/>
  <c r="BB725" i="17"/>
  <c r="BD725" i="17" s="1"/>
  <c r="BC725" i="17"/>
  <c r="BB262" i="17"/>
  <c r="BD262" i="17" s="1"/>
  <c r="BC262" i="17"/>
  <c r="BB955" i="17"/>
  <c r="BD955" i="17" s="1"/>
  <c r="BC955" i="17"/>
  <c r="BM341" i="17"/>
  <c r="BB1040" i="17"/>
  <c r="BD1040" i="17" s="1"/>
  <c r="BC1040" i="17"/>
  <c r="BC1104" i="17"/>
  <c r="BB1104" i="17"/>
  <c r="BD1104" i="17" s="1"/>
  <c r="BB116" i="17"/>
  <c r="BD116" i="17" s="1"/>
  <c r="BC116" i="17"/>
  <c r="BL183" i="17"/>
  <c r="BM183" i="17"/>
  <c r="BL233" i="17"/>
  <c r="BM233" i="17"/>
  <c r="BF233" i="17"/>
  <c r="BN430" i="17"/>
  <c r="BI430" i="17"/>
  <c r="BA430" i="17" s="1"/>
  <c r="BM818" i="17"/>
  <c r="BL818" i="17"/>
  <c r="BM836" i="17"/>
  <c r="BF836" i="17"/>
  <c r="BA836" i="17" s="1"/>
  <c r="BL836" i="17"/>
  <c r="BM858" i="17"/>
  <c r="BF858" i="17"/>
  <c r="BA858" i="17" s="1"/>
  <c r="BL858" i="17"/>
  <c r="BB832" i="17"/>
  <c r="BD832" i="17" s="1"/>
  <c r="BC832" i="17"/>
  <c r="BN1092" i="17"/>
  <c r="BA1092" i="17" s="1"/>
  <c r="BI1092" i="17"/>
  <c r="BL965" i="17"/>
  <c r="BF965" i="17"/>
  <c r="BA965" i="17" s="1"/>
  <c r="BM965" i="17"/>
  <c r="BB1107" i="17"/>
  <c r="BD1107" i="17" s="1"/>
  <c r="BC1107" i="17"/>
  <c r="BB1045" i="17"/>
  <c r="BD1045" i="17" s="1"/>
  <c r="BC1045" i="17"/>
  <c r="BB1112" i="17"/>
  <c r="BD1112" i="17" s="1"/>
  <c r="BC1112" i="17"/>
  <c r="BB380" i="17"/>
  <c r="BD380" i="17" s="1"/>
  <c r="BC380" i="17"/>
  <c r="BB186" i="17"/>
  <c r="BD186" i="17" s="1"/>
  <c r="BC186" i="17"/>
  <c r="BB420" i="17"/>
  <c r="BD420" i="17" s="1"/>
  <c r="BC420" i="17"/>
  <c r="BB628" i="17"/>
  <c r="BD628" i="17" s="1"/>
  <c r="BC628" i="17"/>
  <c r="BB484" i="17"/>
  <c r="BD484" i="17" s="1"/>
  <c r="BC484" i="17"/>
  <c r="BB175" i="17"/>
  <c r="BD175" i="17" s="1"/>
  <c r="BC175" i="17"/>
  <c r="BB909" i="17"/>
  <c r="BD909" i="17" s="1"/>
  <c r="BC909" i="17"/>
  <c r="BB498" i="17"/>
  <c r="BD498" i="17" s="1"/>
  <c r="BC498" i="17"/>
  <c r="BB600" i="17"/>
  <c r="BD600" i="17" s="1"/>
  <c r="BC600" i="17"/>
  <c r="BB1064" i="17"/>
  <c r="BD1064" i="17" s="1"/>
  <c r="BC1064" i="17"/>
  <c r="BB125" i="17"/>
  <c r="BD125" i="17" s="1"/>
  <c r="BC125" i="17"/>
  <c r="BM160" i="17"/>
  <c r="BF160" i="17"/>
  <c r="BL160" i="17"/>
  <c r="BB433" i="17"/>
  <c r="BD433" i="17" s="1"/>
  <c r="BC433" i="17"/>
  <c r="BN551" i="17"/>
  <c r="BI551" i="17"/>
  <c r="BL551" i="17"/>
  <c r="BM551" i="17"/>
  <c r="BB837" i="17"/>
  <c r="BD837" i="17" s="1"/>
  <c r="BC837" i="17"/>
  <c r="BB862" i="17"/>
  <c r="BD862" i="17" s="1"/>
  <c r="BC862" i="17"/>
  <c r="BF953" i="17"/>
  <c r="BA953" i="17" s="1"/>
  <c r="BL953" i="17"/>
  <c r="BM953" i="17"/>
  <c r="BC1084" i="17"/>
  <c r="BB1084" i="17"/>
  <c r="BD1084" i="17" s="1"/>
  <c r="BB117" i="17"/>
  <c r="BD117" i="17" s="1"/>
  <c r="BC117" i="17"/>
  <c r="BB374" i="17"/>
  <c r="BD374" i="17" s="1"/>
  <c r="BC374" i="17"/>
  <c r="BB197" i="17"/>
  <c r="BD197" i="17" s="1"/>
  <c r="BC197" i="17"/>
  <c r="BB867" i="17"/>
  <c r="BD867" i="17" s="1"/>
  <c r="BC867" i="17"/>
  <c r="BB502" i="17"/>
  <c r="BD502" i="17" s="1"/>
  <c r="BC502" i="17"/>
  <c r="BB681" i="17"/>
  <c r="BD681" i="17" s="1"/>
  <c r="BC681" i="17"/>
  <c r="BB579" i="17"/>
  <c r="BD579" i="17" s="1"/>
  <c r="BC579" i="17"/>
  <c r="BB564" i="17"/>
  <c r="BD564" i="17" s="1"/>
  <c r="BC564" i="17"/>
  <c r="BB933" i="17"/>
  <c r="BD933" i="17" s="1"/>
  <c r="BC933" i="17"/>
  <c r="BL48" i="17"/>
  <c r="BB1088" i="17"/>
  <c r="BD1088" i="17" s="1"/>
  <c r="BC1088" i="17"/>
  <c r="BM229" i="17"/>
  <c r="BF229" i="17"/>
  <c r="BA229" i="17" s="1"/>
  <c r="BL229" i="17"/>
  <c r="BN512" i="17"/>
  <c r="BI512" i="17"/>
  <c r="BM563" i="17"/>
  <c r="BF563" i="17"/>
  <c r="BA563" i="17" s="1"/>
  <c r="BL563" i="17"/>
  <c r="BM651" i="17"/>
  <c r="BF651" i="17"/>
  <c r="BA651" i="17" s="1"/>
  <c r="BL651" i="17"/>
  <c r="BL589" i="17"/>
  <c r="BM589" i="17"/>
  <c r="BA589" i="17" s="1"/>
  <c r="BL684" i="17"/>
  <c r="BM684" i="17"/>
  <c r="BL709" i="17"/>
  <c r="BM709" i="17"/>
  <c r="BN732" i="17"/>
  <c r="BA732" i="17" s="1"/>
  <c r="BI732" i="17"/>
  <c r="BL732" i="17"/>
  <c r="BM732" i="17"/>
  <c r="BM921" i="17"/>
  <c r="BC1067" i="17"/>
  <c r="BB1067" i="17"/>
  <c r="BD1067" i="17" s="1"/>
  <c r="BB1059" i="17"/>
  <c r="BD1059" i="17" s="1"/>
  <c r="BC1059" i="17"/>
  <c r="BB204" i="17"/>
  <c r="BD204" i="17" s="1"/>
  <c r="BC204" i="17"/>
  <c r="BB286" i="17"/>
  <c r="BD286" i="17" s="1"/>
  <c r="BC286" i="17"/>
  <c r="BB859" i="17"/>
  <c r="BD859" i="17" s="1"/>
  <c r="BC859" i="17"/>
  <c r="BB597" i="17"/>
  <c r="BD597" i="17" s="1"/>
  <c r="BC597" i="17"/>
  <c r="BB526" i="17"/>
  <c r="BD526" i="17" s="1"/>
  <c r="BC526" i="17"/>
  <c r="BM873" i="17"/>
  <c r="BC1024" i="17"/>
  <c r="BB1024" i="17"/>
  <c r="BD1024" i="17" s="1"/>
  <c r="BM35" i="17"/>
  <c r="BF35" i="17"/>
  <c r="BA35" i="17" s="1"/>
  <c r="BL35" i="17"/>
  <c r="BL164" i="17"/>
  <c r="BM164" i="17"/>
  <c r="BL435" i="17"/>
  <c r="BA435" i="17" s="1"/>
  <c r="BM435" i="17"/>
  <c r="BM437" i="17"/>
  <c r="BM548" i="17"/>
  <c r="BN547" i="17"/>
  <c r="BI547" i="17"/>
  <c r="BL592" i="17"/>
  <c r="BM592" i="17"/>
  <c r="BB787" i="17"/>
  <c r="BD787" i="17" s="1"/>
  <c r="BC787" i="17"/>
  <c r="BN781" i="17"/>
  <c r="BA781" i="17" s="1"/>
  <c r="BI781" i="17"/>
  <c r="BL781" i="17"/>
  <c r="BM781" i="17"/>
  <c r="BL857" i="17"/>
  <c r="BM857" i="17"/>
  <c r="BN892" i="17"/>
  <c r="BI892" i="17"/>
  <c r="BN770" i="17"/>
  <c r="BI770" i="17"/>
  <c r="BF887" i="17"/>
  <c r="BA887" i="17" s="1"/>
  <c r="BL887" i="17"/>
  <c r="BM887" i="17"/>
  <c r="BF913" i="17"/>
  <c r="BA913" i="17" s="1"/>
  <c r="BL913" i="17"/>
  <c r="BM913" i="17"/>
  <c r="BL945" i="17"/>
  <c r="BF945" i="17"/>
  <c r="BA945" i="17" s="1"/>
  <c r="BL1020" i="17"/>
  <c r="BF1020" i="17"/>
  <c r="BM1020" i="17"/>
  <c r="BB80" i="17"/>
  <c r="BD80" i="17" s="1"/>
  <c r="BC80" i="17"/>
  <c r="BB424" i="17"/>
  <c r="BD424" i="17" s="1"/>
  <c r="BC424" i="17"/>
  <c r="BB336" i="17"/>
  <c r="BD336" i="17" s="1"/>
  <c r="BC336" i="17"/>
  <c r="BB457" i="17"/>
  <c r="BD457" i="17" s="1"/>
  <c r="BC457" i="17"/>
  <c r="BB247" i="17"/>
  <c r="BD247" i="17" s="1"/>
  <c r="BC247" i="17"/>
  <c r="BB518" i="17"/>
  <c r="BD518" i="17" s="1"/>
  <c r="BC518" i="17"/>
  <c r="BB816" i="17"/>
  <c r="BD816" i="17" s="1"/>
  <c r="BC816" i="17"/>
  <c r="BB849" i="17"/>
  <c r="BD849" i="17" s="1"/>
  <c r="BC849" i="17"/>
  <c r="BB883" i="17"/>
  <c r="BD883" i="17" s="1"/>
  <c r="BC883" i="17"/>
  <c r="BB313" i="17"/>
  <c r="BD313" i="17" s="1"/>
  <c r="BC313" i="17"/>
  <c r="BB1048" i="17"/>
  <c r="BD1048" i="17" s="1"/>
  <c r="BC1048" i="17"/>
  <c r="BF15" i="17"/>
  <c r="BA15" i="17" s="1"/>
  <c r="BL15" i="17"/>
  <c r="BM15" i="17"/>
  <c r="BF79" i="17"/>
  <c r="BA79" i="17" s="1"/>
  <c r="BL79" i="17"/>
  <c r="BM79" i="17"/>
  <c r="BM463" i="17"/>
  <c r="BL463" i="17"/>
  <c r="BF463" i="17"/>
  <c r="BA463" i="17" s="1"/>
  <c r="BB669" i="17"/>
  <c r="BD669" i="17" s="1"/>
  <c r="BC669" i="17"/>
  <c r="BL635" i="17"/>
  <c r="BM635" i="17"/>
  <c r="BN661" i="17"/>
  <c r="BA661" i="17" s="1"/>
  <c r="BI661" i="17"/>
  <c r="BM686" i="17"/>
  <c r="BF686" i="17"/>
  <c r="BA686" i="17" s="1"/>
  <c r="BL686" i="17"/>
  <c r="BM713" i="17"/>
  <c r="BF713" i="17"/>
  <c r="BA713" i="17" s="1"/>
  <c r="BL713" i="17"/>
  <c r="BM745" i="17"/>
  <c r="BF745" i="17"/>
  <c r="BA745" i="17" s="1"/>
  <c r="BL745" i="17"/>
  <c r="BM772" i="17"/>
  <c r="BF772" i="17"/>
  <c r="BA772" i="17" s="1"/>
  <c r="BL772" i="17"/>
  <c r="BM810" i="17"/>
  <c r="BF810" i="17"/>
  <c r="BL810" i="17"/>
  <c r="BL833" i="17"/>
  <c r="BM833" i="17"/>
  <c r="BI852" i="17"/>
  <c r="BN852" i="17"/>
  <c r="BL878" i="17"/>
  <c r="BM878" i="17"/>
  <c r="BM994" i="17"/>
  <c r="BF994" i="17"/>
  <c r="BA994" i="17" s="1"/>
  <c r="BL994" i="17"/>
  <c r="BM1074" i="17"/>
  <c r="BF1074" i="17"/>
  <c r="BA1074" i="17" s="1"/>
  <c r="BL1074" i="17"/>
  <c r="BC1021" i="17"/>
  <c r="BB1021" i="17"/>
  <c r="BD1021" i="17" s="1"/>
  <c r="BI1123" i="17"/>
  <c r="BN1123" i="17"/>
  <c r="BL1021" i="17"/>
  <c r="BB195" i="17"/>
  <c r="BD195" i="17" s="1"/>
  <c r="BC195" i="17"/>
  <c r="BB510" i="17"/>
  <c r="BD510" i="17" s="1"/>
  <c r="BC510" i="17"/>
  <c r="BB803" i="17"/>
  <c r="BD803" i="17" s="1"/>
  <c r="BC803" i="17"/>
  <c r="BB662" i="17"/>
  <c r="BD662" i="17" s="1"/>
  <c r="BC662" i="17"/>
  <c r="BB958" i="17"/>
  <c r="BD958" i="17" s="1"/>
  <c r="BC958" i="17"/>
  <c r="BB936" i="17"/>
  <c r="BD936" i="17" s="1"/>
  <c r="BC936" i="17"/>
  <c r="BB792" i="17"/>
  <c r="BD792" i="17" s="1"/>
  <c r="BC792" i="17"/>
  <c r="BB872" i="17"/>
  <c r="BD872" i="17" s="1"/>
  <c r="BC872" i="17"/>
  <c r="BB774" i="17"/>
  <c r="BD774" i="17" s="1"/>
  <c r="BC774" i="17"/>
  <c r="BL361" i="17"/>
  <c r="BM577" i="17"/>
  <c r="BA1072" i="17"/>
  <c r="BM8" i="17"/>
  <c r="BF8" i="17"/>
  <c r="BA8" i="17" s="1"/>
  <c r="BL8" i="17"/>
  <c r="BM53" i="17"/>
  <c r="BA53" i="17" s="1"/>
  <c r="BL53" i="17"/>
  <c r="BN238" i="17"/>
  <c r="BL238" i="17"/>
  <c r="BI238" i="17"/>
  <c r="BM329" i="17"/>
  <c r="BF329" i="17"/>
  <c r="BA329" i="17" s="1"/>
  <c r="BL329" i="17"/>
  <c r="BF102" i="17"/>
  <c r="BA102" i="17" s="1"/>
  <c r="BL102" i="17"/>
  <c r="BF198" i="17"/>
  <c r="BA198" i="17" s="1"/>
  <c r="BL198" i="17"/>
  <c r="BF87" i="17"/>
  <c r="BA87" i="17" s="1"/>
  <c r="BL87" i="17"/>
  <c r="BM109" i="17"/>
  <c r="BL109" i="17"/>
  <c r="BF109" i="17"/>
  <c r="BM166" i="17"/>
  <c r="BF166" i="17"/>
  <c r="BA166" i="17" s="1"/>
  <c r="BL166" i="17"/>
  <c r="BL219" i="17"/>
  <c r="BF219" i="17"/>
  <c r="BA219" i="17" s="1"/>
  <c r="BL308" i="17"/>
  <c r="BM326" i="17"/>
  <c r="BL326" i="17"/>
  <c r="BF326" i="17"/>
  <c r="BL342" i="17"/>
  <c r="BA342" i="17" s="1"/>
  <c r="BK342" i="17"/>
  <c r="BN451" i="17"/>
  <c r="BA451" i="17" s="1"/>
  <c r="BI451" i="17"/>
  <c r="BL451" i="17"/>
  <c r="BN483" i="17"/>
  <c r="BA483" i="17" s="1"/>
  <c r="BL483" i="17"/>
  <c r="BI483" i="17"/>
  <c r="BN423" i="17"/>
  <c r="BI423" i="17"/>
  <c r="BF98" i="17"/>
  <c r="BA98" i="17" s="1"/>
  <c r="BL98" i="17"/>
  <c r="BM381" i="17"/>
  <c r="BA381" i="17" s="1"/>
  <c r="BL381" i="17"/>
  <c r="BL464" i="17"/>
  <c r="BA464" i="17" s="1"/>
  <c r="BK464" i="17"/>
  <c r="BM487" i="17"/>
  <c r="BL487" i="17"/>
  <c r="BF487" i="17"/>
  <c r="BA487" i="17" s="1"/>
  <c r="BF443" i="17"/>
  <c r="BL443" i="17"/>
  <c r="BM342" i="17"/>
  <c r="BM507" i="17"/>
  <c r="BF507" i="17"/>
  <c r="BA507" i="17" s="1"/>
  <c r="BL507" i="17"/>
  <c r="BN531" i="17"/>
  <c r="BI531" i="17"/>
  <c r="BF587" i="17"/>
  <c r="BA587" i="17" s="1"/>
  <c r="BL587" i="17"/>
  <c r="BL469" i="17"/>
  <c r="BM499" i="17"/>
  <c r="BF499" i="17"/>
  <c r="BA499" i="17" s="1"/>
  <c r="BL499" i="17"/>
  <c r="BK548" i="17"/>
  <c r="BL548" i="17"/>
  <c r="BA548" i="17" s="1"/>
  <c r="BM519" i="17"/>
  <c r="BF519" i="17"/>
  <c r="BL519" i="17"/>
  <c r="BM547" i="17"/>
  <c r="BF547" i="17"/>
  <c r="BA547" i="17" s="1"/>
  <c r="BL547" i="17"/>
  <c r="BM571" i="17"/>
  <c r="BF571" i="17"/>
  <c r="BA571" i="17" s="1"/>
  <c r="BL571" i="17"/>
  <c r="BF601" i="17"/>
  <c r="BA601" i="17" s="1"/>
  <c r="BL601" i="17"/>
  <c r="BM636" i="17"/>
  <c r="BF636" i="17"/>
  <c r="BA636" i="17" s="1"/>
  <c r="BL636" i="17"/>
  <c r="BI565" i="17"/>
  <c r="BN565" i="17"/>
  <c r="BN612" i="17"/>
  <c r="BA612" i="17" s="1"/>
  <c r="BL612" i="17"/>
  <c r="BI612" i="17"/>
  <c r="BN688" i="17"/>
  <c r="BA688" i="17" s="1"/>
  <c r="BL688" i="17"/>
  <c r="BI688" i="17"/>
  <c r="BF608" i="17"/>
  <c r="BA608" i="17" s="1"/>
  <c r="BL608" i="17"/>
  <c r="BN687" i="17"/>
  <c r="BA687" i="17" s="1"/>
  <c r="BI687" i="17"/>
  <c r="BL687" i="17"/>
  <c r="BM753" i="17"/>
  <c r="BF753" i="17"/>
  <c r="BA753" i="17" s="1"/>
  <c r="BL753" i="17"/>
  <c r="BM691" i="17"/>
  <c r="BN705" i="17"/>
  <c r="BI705" i="17"/>
  <c r="BN737" i="17"/>
  <c r="BI737" i="17"/>
  <c r="BM605" i="17"/>
  <c r="BF605" i="17"/>
  <c r="BA605" i="17" s="1"/>
  <c r="BL605" i="17"/>
  <c r="BM685" i="17"/>
  <c r="BF685" i="17"/>
  <c r="BA685" i="17" s="1"/>
  <c r="BL685" i="17"/>
  <c r="BM791" i="17"/>
  <c r="BF791" i="17"/>
  <c r="BA791" i="17" s="1"/>
  <c r="BB791" i="17" s="1"/>
  <c r="BD791" i="17" s="1"/>
  <c r="BL791" i="17"/>
  <c r="BM663" i="17"/>
  <c r="BF663" i="17"/>
  <c r="BA663" i="17" s="1"/>
  <c r="BL663" i="17"/>
  <c r="BM660" i="17"/>
  <c r="BM813" i="17"/>
  <c r="BF813" i="17"/>
  <c r="BA813" i="17" s="1"/>
  <c r="BL813" i="17"/>
  <c r="BM716" i="17"/>
  <c r="BM855" i="17"/>
  <c r="BF855" i="17"/>
  <c r="BA855" i="17" s="1"/>
  <c r="BL855" i="17"/>
  <c r="BN818" i="17"/>
  <c r="BA818" i="17" s="1"/>
  <c r="BI818" i="17"/>
  <c r="BM812" i="17"/>
  <c r="BF812" i="17"/>
  <c r="BA812" i="17" s="1"/>
  <c r="BL812" i="17"/>
  <c r="BM801" i="17"/>
  <c r="BF801" i="17"/>
  <c r="BA801" i="17" s="1"/>
  <c r="BL801" i="17"/>
  <c r="BM821" i="17"/>
  <c r="BL821" i="17"/>
  <c r="BF821" i="17"/>
  <c r="BA821" i="17" s="1"/>
  <c r="BM749" i="17"/>
  <c r="BN810" i="17"/>
  <c r="BI810" i="17"/>
  <c r="BM852" i="17"/>
  <c r="BA852" i="17" s="1"/>
  <c r="BL852" i="17"/>
  <c r="BM890" i="17"/>
  <c r="BF890" i="17"/>
  <c r="BA890" i="17" s="1"/>
  <c r="BL890" i="17"/>
  <c r="BM934" i="17"/>
  <c r="BM1038" i="17"/>
  <c r="BM1030" i="17"/>
  <c r="BF969" i="17"/>
  <c r="BA969" i="17" s="1"/>
  <c r="BL969" i="17"/>
  <c r="BM988" i="17"/>
  <c r="BF988" i="17"/>
  <c r="BA988" i="17" s="1"/>
  <c r="BL988" i="17"/>
  <c r="BM1014" i="17"/>
  <c r="BN919" i="17"/>
  <c r="BI919" i="17"/>
  <c r="BM1006" i="17"/>
  <c r="BN893" i="17"/>
  <c r="BI893" i="17"/>
  <c r="BN946" i="17"/>
  <c r="BI946" i="17"/>
  <c r="BM1094" i="17"/>
  <c r="BF1094" i="17"/>
  <c r="BL1094" i="17"/>
  <c r="BM1119" i="17"/>
  <c r="BF1119" i="17"/>
  <c r="BA1119" i="17" s="1"/>
  <c r="BL1119" i="17"/>
  <c r="BM1023" i="17"/>
  <c r="BL1023" i="17"/>
  <c r="BF1023" i="17"/>
  <c r="BA1023" i="17" s="1"/>
  <c r="BI1046" i="17"/>
  <c r="BN1046" i="17"/>
  <c r="BN973" i="17"/>
  <c r="BI973" i="17"/>
  <c r="BB48" i="17"/>
  <c r="BD48" i="17" s="1"/>
  <c r="BC48" i="17"/>
  <c r="BF1123" i="17"/>
  <c r="BA1123" i="17" s="1"/>
  <c r="BL1123" i="17"/>
  <c r="BB1124" i="17"/>
  <c r="BD1124" i="17" s="1"/>
  <c r="BC1124" i="17"/>
  <c r="BF885" i="17"/>
  <c r="BL885" i="17"/>
  <c r="BI1073" i="17"/>
  <c r="BN1073" i="17"/>
  <c r="BB225" i="17"/>
  <c r="BD225" i="17" s="1"/>
  <c r="BC225" i="17"/>
  <c r="BL341" i="17"/>
  <c r="BB439" i="17"/>
  <c r="BD439" i="17" s="1"/>
  <c r="BC439" i="17"/>
  <c r="BB240" i="17"/>
  <c r="BD240" i="17" s="1"/>
  <c r="BC240" i="17"/>
  <c r="BB422" i="17"/>
  <c r="BD422" i="17" s="1"/>
  <c r="BC422" i="17"/>
  <c r="BB226" i="17"/>
  <c r="BD226" i="17" s="1"/>
  <c r="BC226" i="17"/>
  <c r="BB375" i="17"/>
  <c r="BD375" i="17" s="1"/>
  <c r="BC375" i="17"/>
  <c r="BB244" i="17"/>
  <c r="BD244" i="17" s="1"/>
  <c r="BC244" i="17"/>
  <c r="BB298" i="17"/>
  <c r="BD298" i="17" s="1"/>
  <c r="BC298" i="17"/>
  <c r="BB524" i="17"/>
  <c r="BD524" i="17" s="1"/>
  <c r="BC524" i="17"/>
  <c r="BB684" i="17"/>
  <c r="BD684" i="17" s="1"/>
  <c r="BC684" i="17"/>
  <c r="BB492" i="17"/>
  <c r="BD492" i="17" s="1"/>
  <c r="BC492" i="17"/>
  <c r="BB633" i="17"/>
  <c r="BD633" i="17" s="1"/>
  <c r="BC633" i="17"/>
  <c r="BB808" i="17"/>
  <c r="BD808" i="17" s="1"/>
  <c r="BC808" i="17"/>
  <c r="BB478" i="17"/>
  <c r="BD478" i="17" s="1"/>
  <c r="BC478" i="17"/>
  <c r="BB871" i="17"/>
  <c r="BD871" i="17" s="1"/>
  <c r="BC871" i="17"/>
  <c r="BB228" i="17"/>
  <c r="BD228" i="17" s="1"/>
  <c r="BC228" i="17"/>
  <c r="BB561" i="17"/>
  <c r="BD561" i="17" s="1"/>
  <c r="BC561" i="17"/>
  <c r="BB517" i="17"/>
  <c r="BD517" i="17" s="1"/>
  <c r="BC517" i="17"/>
  <c r="BL754" i="17"/>
  <c r="BA754" i="17" s="1"/>
  <c r="BB878" i="17"/>
  <c r="BD878" i="17" s="1"/>
  <c r="BC878" i="17"/>
  <c r="BB760" i="17"/>
  <c r="BD760" i="17" s="1"/>
  <c r="BC760" i="17"/>
  <c r="BB934" i="17"/>
  <c r="BD934" i="17" s="1"/>
  <c r="BC934" i="17"/>
  <c r="BB468" i="17"/>
  <c r="BD468" i="17" s="1"/>
  <c r="BC468" i="17"/>
  <c r="BB668" i="17"/>
  <c r="BD668" i="17" s="1"/>
  <c r="BC668" i="17"/>
  <c r="BB960" i="17"/>
  <c r="BD960" i="17" s="1"/>
  <c r="BC960" i="17"/>
  <c r="BB758" i="17"/>
  <c r="BD758" i="17" s="1"/>
  <c r="BC758" i="17"/>
  <c r="BB638" i="17"/>
  <c r="BD638" i="17" s="1"/>
  <c r="BC638" i="17"/>
  <c r="BB797" i="17"/>
  <c r="BD797" i="17" s="1"/>
  <c r="BC797" i="17"/>
  <c r="BB907" i="17"/>
  <c r="BD907" i="17" s="1"/>
  <c r="BC907" i="17"/>
  <c r="BB538" i="17"/>
  <c r="BD538" i="17" s="1"/>
  <c r="BC538" i="17"/>
  <c r="BB819" i="17"/>
  <c r="BD819" i="17" s="1"/>
  <c r="BC819" i="17"/>
  <c r="BF441" i="17"/>
  <c r="BA441" i="17" s="1"/>
  <c r="BL894" i="17"/>
  <c r="BB702" i="17"/>
  <c r="BD702" i="17" s="1"/>
  <c r="BC702" i="17"/>
  <c r="BL339" i="17"/>
  <c r="BM265" i="17"/>
  <c r="BM365" i="17"/>
  <c r="BM603" i="17"/>
  <c r="BM612" i="17"/>
  <c r="BA1101" i="17"/>
  <c r="BB1101" i="17" s="1"/>
  <c r="BD1101" i="17" s="1"/>
  <c r="BA519" i="17"/>
  <c r="BM198" i="17"/>
  <c r="BF222" i="17"/>
  <c r="BA222" i="17" s="1"/>
  <c r="BL222" i="17"/>
  <c r="BM172" i="17"/>
  <c r="BL172" i="17"/>
  <c r="BF172" i="17"/>
  <c r="BA172" i="17" s="1"/>
  <c r="BB172" i="17" s="1"/>
  <c r="BD172" i="17" s="1"/>
  <c r="BM243" i="17"/>
  <c r="BL243" i="17"/>
  <c r="BM288" i="17"/>
  <c r="BF288" i="17"/>
  <c r="BA288" i="17" s="1"/>
  <c r="BL288" i="17"/>
  <c r="BM361" i="17"/>
  <c r="BL423" i="17"/>
  <c r="BF423" i="17"/>
  <c r="BA423" i="17" s="1"/>
  <c r="BF452" i="17"/>
  <c r="BA452" i="17" s="1"/>
  <c r="BL452" i="17"/>
  <c r="BL289" i="17"/>
  <c r="BF289" i="17"/>
  <c r="BA289" i="17" s="1"/>
  <c r="BI236" i="17"/>
  <c r="BN236" i="17"/>
  <c r="BM334" i="17"/>
  <c r="BL310" i="17"/>
  <c r="BF310" i="17"/>
  <c r="BA310" i="17" s="1"/>
  <c r="BM423" i="17"/>
  <c r="BM451" i="17"/>
  <c r="BN488" i="17"/>
  <c r="BI488" i="17"/>
  <c r="BL212" i="17"/>
  <c r="BF212" i="17"/>
  <c r="BA212" i="17" s="1"/>
  <c r="BM362" i="17"/>
  <c r="BM331" i="17"/>
  <c r="BF331" i="17"/>
  <c r="BA331" i="17" s="1"/>
  <c r="BL331" i="17"/>
  <c r="BM512" i="17"/>
  <c r="BF512" i="17"/>
  <c r="BL512" i="17"/>
  <c r="BM531" i="17"/>
  <c r="BF531" i="17"/>
  <c r="BA531" i="17" s="1"/>
  <c r="BB531" i="17" s="1"/>
  <c r="BD531" i="17" s="1"/>
  <c r="BL531" i="17"/>
  <c r="BM492" i="17"/>
  <c r="BM501" i="17"/>
  <c r="BF501" i="17"/>
  <c r="BA501" i="17" s="1"/>
  <c r="BL501" i="17"/>
  <c r="BN552" i="17"/>
  <c r="BI552" i="17"/>
  <c r="BF588" i="17"/>
  <c r="BA588" i="17" s="1"/>
  <c r="BL588" i="17"/>
  <c r="BN580" i="17"/>
  <c r="BA580" i="17" s="1"/>
  <c r="BI580" i="17"/>
  <c r="BL580" i="17"/>
  <c r="BM477" i="17"/>
  <c r="BF477" i="17"/>
  <c r="BL477" i="17"/>
  <c r="BM491" i="17"/>
  <c r="BF491" i="17"/>
  <c r="BA491" i="17" s="1"/>
  <c r="BL491" i="17"/>
  <c r="BN576" i="17"/>
  <c r="BI576" i="17"/>
  <c r="BN655" i="17"/>
  <c r="BI655" i="17"/>
  <c r="BN674" i="17"/>
  <c r="BA674" i="17" s="1"/>
  <c r="BI674" i="17"/>
  <c r="BL565" i="17"/>
  <c r="BF565" i="17"/>
  <c r="BM639" i="17"/>
  <c r="BF639" i="17"/>
  <c r="BA639" i="17" s="1"/>
  <c r="BL639" i="17"/>
  <c r="BN716" i="17"/>
  <c r="BA716" i="17" s="1"/>
  <c r="BI716" i="17"/>
  <c r="BM650" i="17"/>
  <c r="BA650" i="17" s="1"/>
  <c r="BL650" i="17"/>
  <c r="BM721" i="17"/>
  <c r="BF721" i="17"/>
  <c r="BA721" i="17" s="1"/>
  <c r="BL721" i="17"/>
  <c r="BM751" i="17"/>
  <c r="BF751" i="17"/>
  <c r="BA751" i="17" s="1"/>
  <c r="BL751" i="17"/>
  <c r="BM799" i="17"/>
  <c r="BF799" i="17"/>
  <c r="BA799" i="17" s="1"/>
  <c r="BL799" i="17"/>
  <c r="BM667" i="17"/>
  <c r="BM882" i="17"/>
  <c r="BF882" i="17"/>
  <c r="BA882" i="17" s="1"/>
  <c r="BL882" i="17"/>
  <c r="BN777" i="17"/>
  <c r="BI777" i="17"/>
  <c r="BM796" i="17"/>
  <c r="BF796" i="17"/>
  <c r="BA796" i="17" s="1"/>
  <c r="BL796" i="17"/>
  <c r="BK866" i="17"/>
  <c r="BL866" i="17"/>
  <c r="BA866" i="17" s="1"/>
  <c r="BM785" i="17"/>
  <c r="BF785" i="17"/>
  <c r="BA785" i="17" s="1"/>
  <c r="BL785" i="17"/>
  <c r="BM815" i="17"/>
  <c r="BF815" i="17"/>
  <c r="BA815" i="17" s="1"/>
  <c r="BL815" i="17"/>
  <c r="BN757" i="17"/>
  <c r="BA757" i="17" s="1"/>
  <c r="BB757" i="17" s="1"/>
  <c r="BD757" i="17" s="1"/>
  <c r="BI757" i="17"/>
  <c r="BN793" i="17"/>
  <c r="BI793" i="17"/>
  <c r="BM824" i="17"/>
  <c r="BF824" i="17"/>
  <c r="BA824" i="17" s="1"/>
  <c r="BL824" i="17"/>
  <c r="BM868" i="17"/>
  <c r="BF868" i="17"/>
  <c r="BA868" i="17" s="1"/>
  <c r="BL868" i="17"/>
  <c r="BF921" i="17"/>
  <c r="BA921" i="17" s="1"/>
  <c r="BL921" i="17"/>
  <c r="BN805" i="17"/>
  <c r="BI805" i="17"/>
  <c r="BL805" i="17"/>
  <c r="BA805" i="17" s="1"/>
  <c r="BM849" i="17"/>
  <c r="BF895" i="17"/>
  <c r="BA895" i="17" s="1"/>
  <c r="BL895" i="17"/>
  <c r="BM948" i="17"/>
  <c r="BF948" i="17"/>
  <c r="BA948" i="17" s="1"/>
  <c r="BL948" i="17"/>
  <c r="BF993" i="17"/>
  <c r="BA993" i="17" s="1"/>
  <c r="BL993" i="17"/>
  <c r="BN911" i="17"/>
  <c r="BI911" i="17"/>
  <c r="BL943" i="17"/>
  <c r="BF943" i="17"/>
  <c r="BL1049" i="17"/>
  <c r="BF1049" i="17"/>
  <c r="BA1049" i="17" s="1"/>
  <c r="BN922" i="17"/>
  <c r="BI922" i="17"/>
  <c r="BN978" i="17"/>
  <c r="BL978" i="17"/>
  <c r="BA978" i="17" s="1"/>
  <c r="BI978" i="17"/>
  <c r="BL1041" i="17"/>
  <c r="BF1041" i="17"/>
  <c r="BA1041" i="17" s="1"/>
  <c r="BM805" i="17"/>
  <c r="BF1033" i="17"/>
  <c r="BA1033" i="17" s="1"/>
  <c r="BL1033" i="17"/>
  <c r="BM1063" i="17"/>
  <c r="BF1063" i="17"/>
  <c r="BL1063" i="17"/>
  <c r="BM1114" i="17"/>
  <c r="BF1114" i="17"/>
  <c r="BA1114" i="17" s="1"/>
  <c r="BL1114" i="17"/>
  <c r="BI1106" i="17"/>
  <c r="BN1106" i="17"/>
  <c r="BM942" i="17"/>
  <c r="BF1017" i="17"/>
  <c r="BA1017" i="17" s="1"/>
  <c r="BL1017" i="17"/>
  <c r="BM946" i="17"/>
  <c r="BL946" i="17"/>
  <c r="BF946" i="17"/>
  <c r="BA946" i="17" s="1"/>
  <c r="BF959" i="17"/>
  <c r="BA959" i="17" s="1"/>
  <c r="BL959" i="17"/>
  <c r="BB100" i="17"/>
  <c r="BD100" i="17" s="1"/>
  <c r="BC100" i="17"/>
  <c r="BM1046" i="17"/>
  <c r="BF1046" i="17"/>
  <c r="BA1046" i="17" s="1"/>
  <c r="BL1046" i="17"/>
  <c r="BB1031" i="17"/>
  <c r="BD1031" i="17" s="1"/>
  <c r="BC1031" i="17"/>
  <c r="BN5" i="17"/>
  <c r="BM990" i="17"/>
  <c r="BF951" i="17"/>
  <c r="BL951" i="17"/>
  <c r="BB66" i="17"/>
  <c r="BD66" i="17" s="1"/>
  <c r="BC66" i="17"/>
  <c r="BB1069" i="17"/>
  <c r="BD1069" i="17" s="1"/>
  <c r="BC1069" i="17"/>
  <c r="BA1094" i="17"/>
  <c r="BB90" i="17"/>
  <c r="BD90" i="17" s="1"/>
  <c r="BC90" i="17"/>
  <c r="BN885" i="17"/>
  <c r="BI885" i="17"/>
  <c r="BF1073" i="17"/>
  <c r="BA1073" i="17" s="1"/>
  <c r="BL1073" i="17"/>
  <c r="BB218" i="17"/>
  <c r="BD218" i="17" s="1"/>
  <c r="BC218" i="17"/>
  <c r="BB243" i="17"/>
  <c r="BD243" i="17" s="1"/>
  <c r="BC243" i="17"/>
  <c r="BB180" i="17"/>
  <c r="BD180" i="17" s="1"/>
  <c r="BC180" i="17"/>
  <c r="BB168" i="17"/>
  <c r="BD168" i="17" s="1"/>
  <c r="BC168" i="17"/>
  <c r="BB241" i="17"/>
  <c r="BD241" i="17" s="1"/>
  <c r="BC241" i="17"/>
  <c r="BB320" i="17"/>
  <c r="BD320" i="17" s="1"/>
  <c r="BC320" i="17"/>
  <c r="BB126" i="17"/>
  <c r="BD126" i="17" s="1"/>
  <c r="BC126" i="17"/>
  <c r="BB248" i="17"/>
  <c r="BD248" i="17" s="1"/>
  <c r="BC248" i="17"/>
  <c r="BB371" i="17"/>
  <c r="BD371" i="17" s="1"/>
  <c r="BC371" i="17"/>
  <c r="BB303" i="17"/>
  <c r="BD303" i="17" s="1"/>
  <c r="BC303" i="17"/>
  <c r="BB830" i="17"/>
  <c r="BD830" i="17" s="1"/>
  <c r="BC830" i="17"/>
  <c r="BB902" i="17"/>
  <c r="BD902" i="17" s="1"/>
  <c r="BC902" i="17"/>
  <c r="BB566" i="17"/>
  <c r="BD566" i="17" s="1"/>
  <c r="BC566" i="17"/>
  <c r="BB673" i="17"/>
  <c r="BD673" i="17" s="1"/>
  <c r="BC673" i="17"/>
  <c r="BB528" i="17"/>
  <c r="BD528" i="17" s="1"/>
  <c r="BC528" i="17"/>
  <c r="BB776" i="17"/>
  <c r="BD776" i="17" s="1"/>
  <c r="BC776" i="17"/>
  <c r="BB798" i="17"/>
  <c r="BD798" i="17" s="1"/>
  <c r="BC798" i="17"/>
  <c r="BB888" i="17"/>
  <c r="BD888" i="17" s="1"/>
  <c r="BC888" i="17"/>
  <c r="BB942" i="17"/>
  <c r="BD942" i="17" s="1"/>
  <c r="BC942" i="17"/>
  <c r="BB968" i="17"/>
  <c r="BD968" i="17" s="1"/>
  <c r="BC968" i="17"/>
  <c r="BB806" i="17"/>
  <c r="BD806" i="17" s="1"/>
  <c r="BC806" i="17"/>
  <c r="BB592" i="17"/>
  <c r="BD592" i="17" s="1"/>
  <c r="BC592" i="17"/>
  <c r="BB706" i="17"/>
  <c r="BD706" i="17" s="1"/>
  <c r="BC706" i="17"/>
  <c r="BB522" i="17"/>
  <c r="BD522" i="17" s="1"/>
  <c r="BC522" i="17"/>
  <c r="BF644" i="17"/>
  <c r="BA644" i="17" s="1"/>
  <c r="BC766" i="17"/>
  <c r="BB766" i="17"/>
  <c r="BD766" i="17" s="1"/>
  <c r="BB369" i="17"/>
  <c r="BD369" i="17" s="1"/>
  <c r="BC369" i="17"/>
  <c r="BB841" i="17"/>
  <c r="BD841" i="17" s="1"/>
  <c r="BC841" i="17"/>
  <c r="BF308" i="17"/>
  <c r="BA308" i="17" s="1"/>
  <c r="BB931" i="17"/>
  <c r="BD931" i="17" s="1"/>
  <c r="BC931" i="17"/>
  <c r="BB901" i="17"/>
  <c r="BD901" i="17" s="1"/>
  <c r="BC901" i="17"/>
  <c r="BB782" i="17"/>
  <c r="BD782" i="17" s="1"/>
  <c r="BC782" i="17"/>
  <c r="BL682" i="17"/>
  <c r="BB550" i="17"/>
  <c r="BD550" i="17" s="1"/>
  <c r="BC550" i="17"/>
  <c r="BM48" i="17"/>
  <c r="BL322" i="17"/>
  <c r="BM374" i="17"/>
  <c r="BL595" i="17"/>
  <c r="BM627" i="17"/>
  <c r="BA109" i="17"/>
  <c r="BM20" i="17"/>
  <c r="BF20" i="17"/>
  <c r="BA20" i="17" s="1"/>
  <c r="BL20" i="17"/>
  <c r="BF55" i="17"/>
  <c r="BA55" i="17" s="1"/>
  <c r="BL55" i="17"/>
  <c r="BM140" i="17"/>
  <c r="BL140" i="17"/>
  <c r="BF140" i="17"/>
  <c r="BA140" i="17" s="1"/>
  <c r="BF193" i="17"/>
  <c r="BA193" i="17" s="1"/>
  <c r="BL193" i="17"/>
  <c r="BM175" i="17"/>
  <c r="BL175" i="17"/>
  <c r="BM249" i="17"/>
  <c r="BF249" i="17"/>
  <c r="BL249" i="17"/>
  <c r="BF139" i="17"/>
  <c r="BL139" i="17"/>
  <c r="BM114" i="17"/>
  <c r="BF114" i="17"/>
  <c r="BA114" i="17" s="1"/>
  <c r="BL114" i="17"/>
  <c r="BM96" i="17"/>
  <c r="BF96" i="17"/>
  <c r="BA96" i="17" s="1"/>
  <c r="BL96" i="17"/>
  <c r="BF363" i="17"/>
  <c r="BL363" i="17"/>
  <c r="BF427" i="17"/>
  <c r="BA427" i="17" s="1"/>
  <c r="BL427" i="17"/>
  <c r="BM264" i="17"/>
  <c r="BF264" i="17"/>
  <c r="BA264" i="17" s="1"/>
  <c r="BL264" i="17"/>
  <c r="BL459" i="17"/>
  <c r="BN459" i="17"/>
  <c r="BA459" i="17" s="1"/>
  <c r="BI459" i="17"/>
  <c r="BM439" i="17"/>
  <c r="BM427" i="17"/>
  <c r="BF321" i="17"/>
  <c r="BA321" i="17" s="1"/>
  <c r="BL321" i="17"/>
  <c r="BM471" i="17"/>
  <c r="BA471" i="17" s="1"/>
  <c r="BL471" i="17"/>
  <c r="BI344" i="17"/>
  <c r="BN344" i="17"/>
  <c r="BA344" i="17" s="1"/>
  <c r="BL344" i="17"/>
  <c r="BN417" i="17"/>
  <c r="BI417" i="17"/>
  <c r="BM500" i="17"/>
  <c r="BN515" i="17"/>
  <c r="BI515" i="17"/>
  <c r="BL534" i="17"/>
  <c r="BF534" i="17"/>
  <c r="BA534" i="17" s="1"/>
  <c r="BL549" i="17"/>
  <c r="BM339" i="17"/>
  <c r="BF541" i="17"/>
  <c r="BA541" i="17" s="1"/>
  <c r="BL541" i="17"/>
  <c r="BF533" i="17"/>
  <c r="BA533" i="17" s="1"/>
  <c r="BL533" i="17"/>
  <c r="BF560" i="17"/>
  <c r="BA560" i="17" s="1"/>
  <c r="BL560" i="17"/>
  <c r="BF461" i="17"/>
  <c r="BL461" i="17"/>
  <c r="BM555" i="17"/>
  <c r="BF555" i="17"/>
  <c r="BL555" i="17"/>
  <c r="BM493" i="17"/>
  <c r="BF493" i="17"/>
  <c r="BA493" i="17" s="1"/>
  <c r="BL493" i="17"/>
  <c r="BL576" i="17"/>
  <c r="BF576" i="17"/>
  <c r="BA576" i="17" s="1"/>
  <c r="BF717" i="17"/>
  <c r="BA717" i="17" s="1"/>
  <c r="BL717" i="17"/>
  <c r="BN740" i="17"/>
  <c r="BI740" i="17"/>
  <c r="BL740" i="17"/>
  <c r="BM682" i="17"/>
  <c r="BM642" i="17"/>
  <c r="BF642" i="17"/>
  <c r="BA642" i="17" s="1"/>
  <c r="BL642" i="17"/>
  <c r="BM672" i="17"/>
  <c r="BF672" i="17"/>
  <c r="BA672" i="17" s="1"/>
  <c r="BL672" i="17"/>
  <c r="BN692" i="17"/>
  <c r="BL692" i="17"/>
  <c r="BI692" i="17"/>
  <c r="BF596" i="17"/>
  <c r="BA596" i="17" s="1"/>
  <c r="BL596" i="17"/>
  <c r="BM634" i="17"/>
  <c r="BF634" i="17"/>
  <c r="BA634" i="17" s="1"/>
  <c r="BL634" i="17"/>
  <c r="BN645" i="17"/>
  <c r="BA645" i="17" s="1"/>
  <c r="BI645" i="17"/>
  <c r="BL645" i="17"/>
  <c r="BM671" i="17"/>
  <c r="BF671" i="17"/>
  <c r="BA671" i="17" s="1"/>
  <c r="BL671" i="17"/>
  <c r="BM703" i="17"/>
  <c r="BF703" i="17"/>
  <c r="BA703" i="17" s="1"/>
  <c r="BL703" i="17"/>
  <c r="BM719" i="17"/>
  <c r="BF719" i="17"/>
  <c r="BA719" i="17" s="1"/>
  <c r="BL719" i="17"/>
  <c r="BM735" i="17"/>
  <c r="BL735" i="17"/>
  <c r="BF735" i="17"/>
  <c r="BA735" i="17" s="1"/>
  <c r="BM807" i="17"/>
  <c r="BF807" i="17"/>
  <c r="BA807" i="17" s="1"/>
  <c r="BL807" i="17"/>
  <c r="BM640" i="17"/>
  <c r="BM701" i="17"/>
  <c r="BM780" i="17"/>
  <c r="BF780" i="17"/>
  <c r="BA780" i="17" s="1"/>
  <c r="BL780" i="17"/>
  <c r="BM777" i="17"/>
  <c r="BF777" i="17"/>
  <c r="BA777" i="17" s="1"/>
  <c r="BL777" i="17"/>
  <c r="BM793" i="17"/>
  <c r="BF793" i="17"/>
  <c r="BA793" i="17" s="1"/>
  <c r="BL793" i="17"/>
  <c r="BM828" i="17"/>
  <c r="BF828" i="17"/>
  <c r="BA828" i="17" s="1"/>
  <c r="BL828" i="17"/>
  <c r="BM861" i="17"/>
  <c r="BA861" i="17" s="1"/>
  <c r="BL861" i="17"/>
  <c r="BN778" i="17"/>
  <c r="BA778" i="17" s="1"/>
  <c r="BB778" i="17" s="1"/>
  <c r="BD778" i="17" s="1"/>
  <c r="BI778" i="17"/>
  <c r="BL778" i="17"/>
  <c r="BM831" i="17"/>
  <c r="BF831" i="17"/>
  <c r="BA831" i="17" s="1"/>
  <c r="BL831" i="17"/>
  <c r="BF897" i="17"/>
  <c r="BA897" i="17" s="1"/>
  <c r="BL897" i="17"/>
  <c r="BM823" i="17"/>
  <c r="BL823" i="17"/>
  <c r="BF823" i="17"/>
  <c r="BA823" i="17" s="1"/>
  <c r="BM856" i="17"/>
  <c r="BL856" i="17"/>
  <c r="BF856" i="17"/>
  <c r="BA856" i="17" s="1"/>
  <c r="BM916" i="17"/>
  <c r="BF916" i="17"/>
  <c r="BA916" i="17" s="1"/>
  <c r="BL916" i="17"/>
  <c r="BM918" i="17"/>
  <c r="BM1004" i="17"/>
  <c r="BF1004" i="17"/>
  <c r="BA1004" i="17" s="1"/>
  <c r="BL1004" i="17"/>
  <c r="BM922" i="17"/>
  <c r="BF922" i="17"/>
  <c r="BA922" i="17" s="1"/>
  <c r="BL922" i="17"/>
  <c r="BF999" i="17"/>
  <c r="BA999" i="17" s="1"/>
  <c r="BL999" i="17"/>
  <c r="BL1022" i="17"/>
  <c r="BI1022" i="17"/>
  <c r="BN1022" i="17"/>
  <c r="BA1022" i="17" s="1"/>
  <c r="BB1022" i="17" s="1"/>
  <c r="BD1022" i="17" s="1"/>
  <c r="BF1044" i="17"/>
  <c r="BA1044" i="17" s="1"/>
  <c r="BL1044" i="17"/>
  <c r="BI1081" i="17"/>
  <c r="BN1081" i="17"/>
  <c r="BM841" i="17"/>
  <c r="BM926" i="17"/>
  <c r="BL983" i="17"/>
  <c r="BF983" i="17"/>
  <c r="BA983" i="17" s="1"/>
  <c r="BN914" i="17"/>
  <c r="BI914" i="17"/>
  <c r="BF1028" i="17"/>
  <c r="BA1028" i="17" s="1"/>
  <c r="BL1028" i="17"/>
  <c r="BM1058" i="17"/>
  <c r="BF1058" i="17"/>
  <c r="BA1058" i="17" s="1"/>
  <c r="BL1058" i="17"/>
  <c r="BM1079" i="17"/>
  <c r="BF1079" i="17"/>
  <c r="BA1079" i="17" s="1"/>
  <c r="BL1079" i="17"/>
  <c r="BN967" i="17"/>
  <c r="BI967" i="17"/>
  <c r="BB21" i="17"/>
  <c r="BD21" i="17" s="1"/>
  <c r="BC21" i="17"/>
  <c r="BF1065" i="17"/>
  <c r="BA1065" i="17" s="1"/>
  <c r="BL1065" i="17"/>
  <c r="BL1054" i="17"/>
  <c r="BB1116" i="17"/>
  <c r="BD1116" i="17" s="1"/>
  <c r="BC1116" i="17"/>
  <c r="BM970" i="17"/>
  <c r="BL970" i="17"/>
  <c r="BF970" i="17"/>
  <c r="BB366" i="17"/>
  <c r="BD366" i="17" s="1"/>
  <c r="BC366" i="17"/>
  <c r="BB181" i="17"/>
  <c r="BD181" i="17" s="1"/>
  <c r="BC181" i="17"/>
  <c r="BB315" i="17"/>
  <c r="BD315" i="17" s="1"/>
  <c r="BC315" i="17"/>
  <c r="BB121" i="17"/>
  <c r="BD121" i="17" s="1"/>
  <c r="BC121" i="17"/>
  <c r="BB426" i="17"/>
  <c r="BD426" i="17" s="1"/>
  <c r="BC426" i="17"/>
  <c r="BB263" i="17"/>
  <c r="BD263" i="17" s="1"/>
  <c r="BC263" i="17"/>
  <c r="BB260" i="17"/>
  <c r="BD260" i="17" s="1"/>
  <c r="BC260" i="17"/>
  <c r="BB332" i="17"/>
  <c r="BD332" i="17" s="1"/>
  <c r="BC332" i="17"/>
  <c r="BB300" i="17"/>
  <c r="BD300" i="17" s="1"/>
  <c r="BC300" i="17"/>
  <c r="BB373" i="17"/>
  <c r="BD373" i="17" s="1"/>
  <c r="BC373" i="17"/>
  <c r="BB465" i="17"/>
  <c r="BD465" i="17" s="1"/>
  <c r="BC465" i="17"/>
  <c r="BB635" i="17"/>
  <c r="BD635" i="17" s="1"/>
  <c r="BC635" i="17"/>
  <c r="BB709" i="17"/>
  <c r="BD709" i="17" s="1"/>
  <c r="BC709" i="17"/>
  <c r="BB569" i="17"/>
  <c r="BD569" i="17" s="1"/>
  <c r="BC569" i="17"/>
  <c r="BB648" i="17"/>
  <c r="BD648" i="17" s="1"/>
  <c r="BC648" i="17"/>
  <c r="BB497" i="17"/>
  <c r="BD497" i="17" s="1"/>
  <c r="BC497" i="17"/>
  <c r="BB641" i="17"/>
  <c r="BD641" i="17" s="1"/>
  <c r="BC641" i="17"/>
  <c r="BB904" i="17"/>
  <c r="BD904" i="17" s="1"/>
  <c r="BC904" i="17"/>
  <c r="BB857" i="17"/>
  <c r="BD857" i="17" s="1"/>
  <c r="BC857" i="17"/>
  <c r="BB486" i="17"/>
  <c r="BD486" i="17" s="1"/>
  <c r="BC486" i="17"/>
  <c r="BB582" i="17"/>
  <c r="BD582" i="17" s="1"/>
  <c r="BC582" i="17"/>
  <c r="BB720" i="17"/>
  <c r="BD720" i="17" s="1"/>
  <c r="BC720" i="17"/>
  <c r="BB891" i="17"/>
  <c r="BD891" i="17" s="1"/>
  <c r="BC891" i="17"/>
  <c r="BB305" i="17"/>
  <c r="BD305" i="17" s="1"/>
  <c r="BC305" i="17"/>
  <c r="BB489" i="17"/>
  <c r="BD489" i="17" s="1"/>
  <c r="BC489" i="17"/>
  <c r="BB865" i="17"/>
  <c r="BD865" i="17" s="1"/>
  <c r="BC865" i="17"/>
  <c r="BB789" i="17"/>
  <c r="BD789" i="17" s="1"/>
  <c r="BC789" i="17"/>
  <c r="BB535" i="17"/>
  <c r="BD535" i="17" s="1"/>
  <c r="BC535" i="17"/>
  <c r="BB612" i="17"/>
  <c r="BD612" i="17" s="1"/>
  <c r="BC612" i="17"/>
  <c r="BB790" i="17"/>
  <c r="BD790" i="17" s="1"/>
  <c r="BC790" i="17"/>
  <c r="BB614" i="17"/>
  <c r="BD614" i="17" s="1"/>
  <c r="BC614" i="17"/>
  <c r="BB822" i="17"/>
  <c r="BD822" i="17" s="1"/>
  <c r="BC822" i="17"/>
  <c r="BC974" i="17"/>
  <c r="BB974" i="17"/>
  <c r="BD974" i="17" s="1"/>
  <c r="BB710" i="17"/>
  <c r="BD710" i="17" s="1"/>
  <c r="BC710" i="17"/>
  <c r="BB991" i="17"/>
  <c r="BD991" i="17" s="1"/>
  <c r="BC991" i="17"/>
  <c r="BB532" i="17"/>
  <c r="BD532" i="17" s="1"/>
  <c r="BC532" i="17"/>
  <c r="BB712" i="17"/>
  <c r="BD712" i="17" s="1"/>
  <c r="BC712" i="17"/>
  <c r="BB941" i="17"/>
  <c r="BD941" i="17" s="1"/>
  <c r="BC941" i="17"/>
  <c r="BB873" i="17"/>
  <c r="BD873" i="17" s="1"/>
  <c r="BC873" i="17"/>
  <c r="BB976" i="17"/>
  <c r="BD976" i="17" s="1"/>
  <c r="BC976" i="17"/>
  <c r="BF701" i="17"/>
  <c r="BA701" i="17" s="1"/>
  <c r="BB944" i="17"/>
  <c r="BD944" i="17" s="1"/>
  <c r="BC944" i="17"/>
  <c r="BB584" i="17"/>
  <c r="BD584" i="17" s="1"/>
  <c r="BC584" i="17"/>
  <c r="BB742" i="17"/>
  <c r="BD742" i="17" s="1"/>
  <c r="BC742" i="17"/>
  <c r="BB629" i="17"/>
  <c r="BD629" i="17" s="1"/>
  <c r="BC629" i="17"/>
  <c r="BB258" i="17"/>
  <c r="BD258" i="17" s="1"/>
  <c r="BC258" i="17"/>
  <c r="BM69" i="17"/>
  <c r="BM322" i="17"/>
  <c r="BA1027" i="17"/>
  <c r="BA160" i="17"/>
  <c r="BC160" i="17" s="1"/>
  <c r="BC923" i="17"/>
  <c r="BM124" i="17"/>
  <c r="BF124" i="17"/>
  <c r="BA124" i="17" s="1"/>
  <c r="BL124" i="17"/>
  <c r="BM278" i="17"/>
  <c r="BF278" i="17"/>
  <c r="BA278" i="17" s="1"/>
  <c r="BL278" i="17"/>
  <c r="BF95" i="17"/>
  <c r="BA95" i="17" s="1"/>
  <c r="BL95" i="17"/>
  <c r="BL265" i="17"/>
  <c r="BL281" i="17"/>
  <c r="BF281" i="17"/>
  <c r="BA281" i="17" s="1"/>
  <c r="BM153" i="17"/>
  <c r="BF153" i="17"/>
  <c r="BA153" i="17" s="1"/>
  <c r="BB153" i="17" s="1"/>
  <c r="BD153" i="17" s="1"/>
  <c r="BL153" i="17"/>
  <c r="BL431" i="17"/>
  <c r="BF431" i="17"/>
  <c r="BK447" i="17"/>
  <c r="BL447" i="17"/>
  <c r="BA447" i="17" s="1"/>
  <c r="BN431" i="17"/>
  <c r="BI431" i="17"/>
  <c r="BM323" i="17"/>
  <c r="BM431" i="17"/>
  <c r="BM455" i="17"/>
  <c r="BF455" i="17"/>
  <c r="BA455" i="17" s="1"/>
  <c r="BL455" i="17"/>
  <c r="BN472" i="17"/>
  <c r="BA472" i="17" s="1"/>
  <c r="BI472" i="17"/>
  <c r="BM495" i="17"/>
  <c r="BF495" i="17"/>
  <c r="BA495" i="17" s="1"/>
  <c r="BL495" i="17"/>
  <c r="BM203" i="17"/>
  <c r="BF203" i="17"/>
  <c r="BA203" i="17" s="1"/>
  <c r="BL203" i="17"/>
  <c r="BM515" i="17"/>
  <c r="BF515" i="17"/>
  <c r="BA515" i="17" s="1"/>
  <c r="BL515" i="17"/>
  <c r="BM485" i="17"/>
  <c r="BL485" i="17"/>
  <c r="BF485" i="17"/>
  <c r="BA485" i="17" s="1"/>
  <c r="BL453" i="17"/>
  <c r="BF453" i="17"/>
  <c r="BL570" i="17"/>
  <c r="BN496" i="17"/>
  <c r="BI496" i="17"/>
  <c r="BF606" i="17"/>
  <c r="BA606" i="17" s="1"/>
  <c r="BL606" i="17"/>
  <c r="BI523" i="17"/>
  <c r="BN523" i="17"/>
  <c r="BN516" i="17"/>
  <c r="BA516" i="17" s="1"/>
  <c r="BI516" i="17"/>
  <c r="BL516" i="17"/>
  <c r="BN536" i="17"/>
  <c r="BA536" i="17" s="1"/>
  <c r="BL536" i="17"/>
  <c r="BI536" i="17"/>
  <c r="BM532" i="17"/>
  <c r="BN679" i="17"/>
  <c r="BA679" i="17" s="1"/>
  <c r="BL679" i="17"/>
  <c r="BI679" i="17"/>
  <c r="BF616" i="17"/>
  <c r="BA616" i="17" s="1"/>
  <c r="BL616" i="17"/>
  <c r="BL674" i="17"/>
  <c r="BK629" i="17"/>
  <c r="BL629" i="17"/>
  <c r="BM714" i="17"/>
  <c r="BM746" i="17"/>
  <c r="BN677" i="17"/>
  <c r="BA677" i="17" s="1"/>
  <c r="BI677" i="17"/>
  <c r="BL677" i="17"/>
  <c r="BM697" i="17"/>
  <c r="BF697" i="17"/>
  <c r="BL697" i="17"/>
  <c r="BM729" i="17"/>
  <c r="BF729" i="17"/>
  <c r="BL729" i="17"/>
  <c r="BN573" i="17"/>
  <c r="BI573" i="17"/>
  <c r="BN568" i="17"/>
  <c r="BI568" i="17"/>
  <c r="BL617" i="17"/>
  <c r="BK617" i="17"/>
  <c r="BA617" i="17" s="1"/>
  <c r="BL652" i="17"/>
  <c r="BF620" i="17"/>
  <c r="BA620" i="17" s="1"/>
  <c r="BL620" i="17"/>
  <c r="BM644" i="17"/>
  <c r="BM794" i="17"/>
  <c r="BF794" i="17"/>
  <c r="BA794" i="17" s="1"/>
  <c r="BL794" i="17"/>
  <c r="BM886" i="17"/>
  <c r="BF886" i="17"/>
  <c r="BA886" i="17" s="1"/>
  <c r="BL886" i="17"/>
  <c r="BM788" i="17"/>
  <c r="BF788" i="17"/>
  <c r="BL788" i="17"/>
  <c r="BM756" i="17"/>
  <c r="BF756" i="17"/>
  <c r="BA756" i="17" s="1"/>
  <c r="BL756" i="17"/>
  <c r="BN769" i="17"/>
  <c r="BI769" i="17"/>
  <c r="BM847" i="17"/>
  <c r="BF847" i="17"/>
  <c r="BA847" i="17" s="1"/>
  <c r="BL847" i="17"/>
  <c r="BF881" i="17"/>
  <c r="BA881" i="17" s="1"/>
  <c r="BL881" i="17"/>
  <c r="BN765" i="17"/>
  <c r="BA765" i="17" s="1"/>
  <c r="BI765" i="17"/>
  <c r="BL765" i="17"/>
  <c r="BM853" i="17"/>
  <c r="BF853" i="17"/>
  <c r="BA853" i="17" s="1"/>
  <c r="BL853" i="17"/>
  <c r="BM874" i="17"/>
  <c r="BL874" i="17"/>
  <c r="BF874" i="17"/>
  <c r="BA874" i="17" s="1"/>
  <c r="BN898" i="17"/>
  <c r="BA898" i="17" s="1"/>
  <c r="BL898" i="17"/>
  <c r="BI898" i="17"/>
  <c r="BF929" i="17"/>
  <c r="BL929" i="17"/>
  <c r="BF961" i="17"/>
  <c r="BA961" i="17" s="1"/>
  <c r="BL961" i="17"/>
  <c r="BN1007" i="17"/>
  <c r="BA1007" i="17" s="1"/>
  <c r="BI1007" i="17"/>
  <c r="BM1071" i="17"/>
  <c r="BF1071" i="17"/>
  <c r="BA1071" i="17" s="1"/>
  <c r="BL1071" i="17"/>
  <c r="BM1122" i="17"/>
  <c r="BF1122" i="17"/>
  <c r="BL1122" i="17"/>
  <c r="BM908" i="17"/>
  <c r="BF908" i="17"/>
  <c r="BA908" i="17" s="1"/>
  <c r="BL908" i="17"/>
  <c r="BM940" i="17"/>
  <c r="BF940" i="17"/>
  <c r="BA940" i="17" s="1"/>
  <c r="BL940" i="17"/>
  <c r="BF1025" i="17"/>
  <c r="BA1025" i="17" s="1"/>
  <c r="BL1025" i="17"/>
  <c r="BI1086" i="17"/>
  <c r="BN1086" i="17"/>
  <c r="BM910" i="17"/>
  <c r="BL1062" i="17"/>
  <c r="BM914" i="17"/>
  <c r="BF914" i="17"/>
  <c r="BA914" i="17" s="1"/>
  <c r="BL914" i="17"/>
  <c r="BM980" i="17"/>
  <c r="BF980" i="17"/>
  <c r="BA980" i="17" s="1"/>
  <c r="BL980" i="17"/>
  <c r="BL1009" i="17"/>
  <c r="BF1009" i="17"/>
  <c r="BA1009" i="17" s="1"/>
  <c r="BB1009" i="17" s="1"/>
  <c r="BD1009" i="17" s="1"/>
  <c r="BM1127" i="17"/>
  <c r="BF1127" i="17"/>
  <c r="BA1127" i="17" s="1"/>
  <c r="BL1127" i="17"/>
  <c r="BL1131" i="17"/>
  <c r="BF1131" i="17"/>
  <c r="BA1131" i="17" s="1"/>
  <c r="BL967" i="17"/>
  <c r="BF967" i="17"/>
  <c r="BA967" i="17" s="1"/>
  <c r="BN951" i="17"/>
  <c r="BI951" i="17"/>
  <c r="BF1125" i="17"/>
  <c r="BA1125" i="17" s="1"/>
  <c r="BL1125" i="17"/>
  <c r="BB6" i="17"/>
  <c r="BD6" i="17" s="1"/>
  <c r="BC6" i="17"/>
  <c r="BN1109" i="17"/>
  <c r="BI1109" i="17"/>
  <c r="BB36" i="17"/>
  <c r="BD36" i="17" s="1"/>
  <c r="BC36" i="17"/>
  <c r="BB84" i="17"/>
  <c r="BD84" i="17" s="1"/>
  <c r="BC84" i="17"/>
  <c r="BB274" i="17"/>
  <c r="BD274" i="17" s="1"/>
  <c r="BC274" i="17"/>
  <c r="BB382" i="17"/>
  <c r="BD382" i="17" s="1"/>
  <c r="BC382" i="17"/>
  <c r="BB341" i="17"/>
  <c r="BD341" i="17" s="1"/>
  <c r="BC341" i="17"/>
  <c r="BB272" i="17"/>
  <c r="BD272" i="17" s="1"/>
  <c r="BC272" i="17"/>
  <c r="BB173" i="17"/>
  <c r="BD173" i="17" s="1"/>
  <c r="BC173" i="17"/>
  <c r="BB261" i="17"/>
  <c r="BD261" i="17" s="1"/>
  <c r="BC261" i="17"/>
  <c r="BB255" i="17"/>
  <c r="BD255" i="17" s="1"/>
  <c r="BC255" i="17"/>
  <c r="BB462" i="17"/>
  <c r="BD462" i="17" s="1"/>
  <c r="BC462" i="17"/>
  <c r="BB645" i="17"/>
  <c r="BD645" i="17" s="1"/>
  <c r="BC645" i="17"/>
  <c r="BB722" i="17"/>
  <c r="BD722" i="17" s="1"/>
  <c r="BC722" i="17"/>
  <c r="BB259" i="17"/>
  <c r="BD259" i="17" s="1"/>
  <c r="BC259" i="17"/>
  <c r="BB508" i="17"/>
  <c r="BD508" i="17" s="1"/>
  <c r="BC508" i="17"/>
  <c r="BB765" i="17"/>
  <c r="BD765" i="17" s="1"/>
  <c r="BC765" i="17"/>
  <c r="BB570" i="17"/>
  <c r="BD570" i="17" s="1"/>
  <c r="BC570" i="17"/>
  <c r="BB898" i="17"/>
  <c r="BD898" i="17" s="1"/>
  <c r="BC898" i="17"/>
  <c r="BB514" i="17"/>
  <c r="BD514" i="17" s="1"/>
  <c r="BC514" i="17"/>
  <c r="BB736" i="17"/>
  <c r="BD736" i="17" s="1"/>
  <c r="BC736" i="17"/>
  <c r="BB910" i="17"/>
  <c r="BD910" i="17" s="1"/>
  <c r="BC910" i="17"/>
  <c r="BB319" i="17"/>
  <c r="BD319" i="17" s="1"/>
  <c r="BC319" i="17"/>
  <c r="BB699" i="17"/>
  <c r="BD699" i="17" s="1"/>
  <c r="BC699" i="17"/>
  <c r="BB800" i="17"/>
  <c r="BD800" i="17" s="1"/>
  <c r="BC800" i="17"/>
  <c r="BB558" i="17"/>
  <c r="BD558" i="17" s="1"/>
  <c r="BC558" i="17"/>
  <c r="BB843" i="17"/>
  <c r="BD843" i="17" s="1"/>
  <c r="BC843" i="17"/>
  <c r="BB577" i="17"/>
  <c r="BD577" i="17" s="1"/>
  <c r="BC577" i="17"/>
  <c r="BF918" i="17"/>
  <c r="BA918" i="17" s="1"/>
  <c r="BB700" i="17"/>
  <c r="BD700" i="17" s="1"/>
  <c r="BC700" i="17"/>
  <c r="BB744" i="17"/>
  <c r="BD744" i="17" s="1"/>
  <c r="BC744" i="17"/>
  <c r="BB838" i="17"/>
  <c r="BD838" i="17" s="1"/>
  <c r="BC838" i="17"/>
  <c r="BB928" i="17"/>
  <c r="BD928" i="17" s="1"/>
  <c r="BC928" i="17"/>
  <c r="BB691" i="17"/>
  <c r="BD691" i="17" s="1"/>
  <c r="BC691" i="17"/>
  <c r="BB982" i="17"/>
  <c r="BD982" i="17" s="1"/>
  <c r="BC982" i="17"/>
  <c r="BL660" i="17"/>
  <c r="BB984" i="17"/>
  <c r="BD984" i="17" s="1"/>
  <c r="BC984" i="17"/>
  <c r="BC763" i="17"/>
  <c r="BB763" i="17"/>
  <c r="BD763" i="17" s="1"/>
  <c r="BB814" i="17"/>
  <c r="BD814" i="17" s="1"/>
  <c r="BC814" i="17"/>
  <c r="BB537" i="17"/>
  <c r="BD537" i="17" s="1"/>
  <c r="BC537" i="17"/>
  <c r="BB950" i="17"/>
  <c r="BD950" i="17" s="1"/>
  <c r="BC950" i="17"/>
  <c r="BB688" i="17"/>
  <c r="BD688" i="17" s="1"/>
  <c r="BC688" i="17"/>
  <c r="BA740" i="17"/>
  <c r="BM262" i="17"/>
  <c r="BM458" i="17"/>
  <c r="BM611" i="17"/>
  <c r="BM49" i="17"/>
  <c r="BF49" i="17"/>
  <c r="BA49" i="17" s="1"/>
  <c r="BL49" i="17"/>
  <c r="BF82" i="17"/>
  <c r="BA82" i="17" s="1"/>
  <c r="BL82" i="17"/>
  <c r="BM299" i="17"/>
  <c r="BF299" i="17"/>
  <c r="BA299" i="17" s="1"/>
  <c r="BL299" i="17"/>
  <c r="BF93" i="17"/>
  <c r="BA93" i="17" s="1"/>
  <c r="BL93" i="17"/>
  <c r="BN443" i="17"/>
  <c r="BA443" i="17" s="1"/>
  <c r="BI443" i="17"/>
  <c r="BL366" i="17"/>
  <c r="BF294" i="17"/>
  <c r="BA294" i="17" s="1"/>
  <c r="BL294" i="17"/>
  <c r="BM443" i="17"/>
  <c r="BN467" i="17"/>
  <c r="BL467" i="17"/>
  <c r="BI467" i="17"/>
  <c r="BM447" i="17"/>
  <c r="BM246" i="17"/>
  <c r="BN370" i="17"/>
  <c r="BA370" i="17" s="1"/>
  <c r="BL370" i="17"/>
  <c r="BI370" i="17"/>
  <c r="BM480" i="17"/>
  <c r="BF480" i="17"/>
  <c r="BL480" i="17"/>
  <c r="BM256" i="17"/>
  <c r="BF256" i="17"/>
  <c r="BL256" i="17"/>
  <c r="BN456" i="17"/>
  <c r="BA456" i="17" s="1"/>
  <c r="BI456" i="17"/>
  <c r="BL456" i="17"/>
  <c r="BM296" i="17"/>
  <c r="BF296" i="17"/>
  <c r="BA296" i="17" s="1"/>
  <c r="BL296" i="17"/>
  <c r="BL421" i="17"/>
  <c r="BN421" i="17"/>
  <c r="BA421" i="17" s="1"/>
  <c r="BI421" i="17"/>
  <c r="BN504" i="17"/>
  <c r="BI504" i="17"/>
  <c r="BF557" i="17"/>
  <c r="BA557" i="17" s="1"/>
  <c r="BL557" i="17"/>
  <c r="BL520" i="17"/>
  <c r="BN520" i="17"/>
  <c r="BA520" i="17" s="1"/>
  <c r="BI520" i="17"/>
  <c r="BN469" i="17"/>
  <c r="BA469" i="17" s="1"/>
  <c r="BI469" i="17"/>
  <c r="BM496" i="17"/>
  <c r="BA496" i="17" s="1"/>
  <c r="BL496" i="17"/>
  <c r="BM567" i="17"/>
  <c r="BA567" i="17" s="1"/>
  <c r="BL567" i="17"/>
  <c r="BM523" i="17"/>
  <c r="BF523" i="17"/>
  <c r="BL523" i="17"/>
  <c r="BN598" i="17"/>
  <c r="BA598" i="17" s="1"/>
  <c r="BI598" i="17"/>
  <c r="BL598" i="17"/>
  <c r="BM535" i="17"/>
  <c r="BN539" i="17"/>
  <c r="BI539" i="17"/>
  <c r="BK628" i="17"/>
  <c r="BL628" i="17"/>
  <c r="BN678" i="17"/>
  <c r="BA678" i="17" s="1"/>
  <c r="BI678" i="17"/>
  <c r="BL678" i="17"/>
  <c r="BM653" i="17"/>
  <c r="BF653" i="17"/>
  <c r="BA653" i="17" s="1"/>
  <c r="BL653" i="17"/>
  <c r="BF573" i="17"/>
  <c r="BA573" i="17" s="1"/>
  <c r="BL573" i="17"/>
  <c r="BN697" i="17"/>
  <c r="BI697" i="17"/>
  <c r="BN729" i="17"/>
  <c r="BI729" i="17"/>
  <c r="BF568" i="17"/>
  <c r="BA568" i="17" s="1"/>
  <c r="BL568" i="17"/>
  <c r="BN676" i="17"/>
  <c r="BA676" i="17" s="1"/>
  <c r="BL676" i="17"/>
  <c r="BI676" i="17"/>
  <c r="BM759" i="17"/>
  <c r="BL759" i="17"/>
  <c r="BF759" i="17"/>
  <c r="BA759" i="17" s="1"/>
  <c r="BM648" i="17"/>
  <c r="BB694" i="17"/>
  <c r="BD694" i="17" s="1"/>
  <c r="BC694" i="17"/>
  <c r="BM597" i="17"/>
  <c r="BM717" i="17"/>
  <c r="BM764" i="17"/>
  <c r="BF764" i="17"/>
  <c r="BA764" i="17" s="1"/>
  <c r="BL764" i="17"/>
  <c r="BM863" i="17"/>
  <c r="BF863" i="17"/>
  <c r="BA863" i="17" s="1"/>
  <c r="BL863" i="17"/>
  <c r="BL875" i="17"/>
  <c r="BM769" i="17"/>
  <c r="BA769" i="17" s="1"/>
  <c r="BL769" i="17"/>
  <c r="BM825" i="17"/>
  <c r="BL865" i="17"/>
  <c r="BN762" i="17"/>
  <c r="BA762" i="17" s="1"/>
  <c r="BI762" i="17"/>
  <c r="BK789" i="17"/>
  <c r="BL789" i="17"/>
  <c r="BM876" i="17"/>
  <c r="BF876" i="17"/>
  <c r="BA876" i="17" s="1"/>
  <c r="BL876" i="17"/>
  <c r="BN786" i="17"/>
  <c r="BA786" i="17" s="1"/>
  <c r="BB786" i="17" s="1"/>
  <c r="BD786" i="17" s="1"/>
  <c r="BI786" i="17"/>
  <c r="BL786" i="17"/>
  <c r="BM817" i="17"/>
  <c r="BF817" i="17"/>
  <c r="BA817" i="17" s="1"/>
  <c r="BL817" i="17"/>
  <c r="BM860" i="17"/>
  <c r="BF860" i="17"/>
  <c r="BA860" i="17" s="1"/>
  <c r="BL860" i="17"/>
  <c r="BF903" i="17"/>
  <c r="BA903" i="17" s="1"/>
  <c r="BL903" i="17"/>
  <c r="BM956" i="17"/>
  <c r="BF956" i="17"/>
  <c r="BA956" i="17" s="1"/>
  <c r="BL956" i="17"/>
  <c r="BF927" i="17"/>
  <c r="BA927" i="17" s="1"/>
  <c r="BL927" i="17"/>
  <c r="BN943" i="17"/>
  <c r="BI943" i="17"/>
  <c r="BF1068" i="17"/>
  <c r="BA1068" i="17" s="1"/>
  <c r="BL1068" i="17"/>
  <c r="BN938" i="17"/>
  <c r="BI938" i="17"/>
  <c r="BM996" i="17"/>
  <c r="BF996" i="17"/>
  <c r="BA996" i="17" s="1"/>
  <c r="BL996" i="17"/>
  <c r="BL1060" i="17"/>
  <c r="BF1060" i="17"/>
  <c r="BA1060" i="17" s="1"/>
  <c r="BN906" i="17"/>
  <c r="BI906" i="17"/>
  <c r="BM972" i="17"/>
  <c r="BL972" i="17"/>
  <c r="BF972" i="17"/>
  <c r="BA972" i="17" s="1"/>
  <c r="BL1037" i="17"/>
  <c r="BF1037" i="17"/>
  <c r="BA1037" i="17" s="1"/>
  <c r="BL1101" i="17"/>
  <c r="BF1101" i="17"/>
  <c r="BF935" i="17"/>
  <c r="BA935" i="17" s="1"/>
  <c r="BL935" i="17"/>
  <c r="BN954" i="17"/>
  <c r="BA954" i="17" s="1"/>
  <c r="BB954" i="17" s="1"/>
  <c r="BD954" i="17" s="1"/>
  <c r="BI954" i="17"/>
  <c r="BM1039" i="17"/>
  <c r="BF1039" i="17"/>
  <c r="BA1039" i="17" s="1"/>
  <c r="BL1039" i="17"/>
  <c r="BM978" i="17"/>
  <c r="BF1117" i="17"/>
  <c r="BA1117" i="17" s="1"/>
  <c r="BL1117" i="17"/>
  <c r="BB1038" i="17"/>
  <c r="BD1038" i="17" s="1"/>
  <c r="BC1038" i="17"/>
  <c r="BN1001" i="17"/>
  <c r="BI1001" i="17"/>
  <c r="BF1093" i="17"/>
  <c r="BA1093" i="17" s="1"/>
  <c r="BL1093" i="17"/>
  <c r="BB13" i="17"/>
  <c r="BD13" i="17" s="1"/>
  <c r="BC13" i="17"/>
  <c r="BB101" i="17"/>
  <c r="BD101" i="17" s="1"/>
  <c r="BC101" i="17"/>
  <c r="BF1109" i="17"/>
  <c r="BA1109" i="17" s="1"/>
  <c r="BL1109" i="17"/>
  <c r="BB18" i="17"/>
  <c r="BD18" i="17" s="1"/>
  <c r="BC18" i="17"/>
  <c r="BB112" i="17"/>
  <c r="BD112" i="17" s="1"/>
  <c r="BC112" i="17"/>
  <c r="BN889" i="17"/>
  <c r="BI889" i="17"/>
  <c r="BN970" i="17"/>
  <c r="BI970" i="17"/>
  <c r="BB118" i="17"/>
  <c r="BD118" i="17" s="1"/>
  <c r="BC118" i="17"/>
  <c r="BB445" i="17"/>
  <c r="BD445" i="17" s="1"/>
  <c r="BC445" i="17"/>
  <c r="BB276" i="17"/>
  <c r="BD276" i="17" s="1"/>
  <c r="BC276" i="17"/>
  <c r="BB220" i="17"/>
  <c r="BD220" i="17" s="1"/>
  <c r="BC220" i="17"/>
  <c r="BB134" i="17"/>
  <c r="BD134" i="17" s="1"/>
  <c r="BC134" i="17"/>
  <c r="BB442" i="17"/>
  <c r="BD442" i="17" s="1"/>
  <c r="BC442" i="17"/>
  <c r="BB242" i="17"/>
  <c r="BD242" i="17" s="1"/>
  <c r="BC242" i="17"/>
  <c r="BB282" i="17"/>
  <c r="BD282" i="17" s="1"/>
  <c r="BC282" i="17"/>
  <c r="BB378" i="17"/>
  <c r="BD378" i="17" s="1"/>
  <c r="BC378" i="17"/>
  <c r="BB476" i="17"/>
  <c r="BD476" i="17" s="1"/>
  <c r="BC476" i="17"/>
  <c r="BB652" i="17"/>
  <c r="BD652" i="17" s="1"/>
  <c r="BC652" i="17"/>
  <c r="BF334" i="17"/>
  <c r="BA334" i="17" s="1"/>
  <c r="BB593" i="17"/>
  <c r="BD593" i="17" s="1"/>
  <c r="BC593" i="17"/>
  <c r="BB466" i="17"/>
  <c r="BD466" i="17" s="1"/>
  <c r="BC466" i="17"/>
  <c r="BB771" i="17"/>
  <c r="BD771" i="17" s="1"/>
  <c r="BC771" i="17"/>
  <c r="BB474" i="17"/>
  <c r="BD474" i="17" s="1"/>
  <c r="BC474" i="17"/>
  <c r="BB739" i="17"/>
  <c r="BD739" i="17" s="1"/>
  <c r="BC739" i="17"/>
  <c r="BC835" i="17"/>
  <c r="BB835" i="17"/>
  <c r="BD835" i="17" s="1"/>
  <c r="BB915" i="17"/>
  <c r="BD915" i="17" s="1"/>
  <c r="BC915" i="17"/>
  <c r="BB323" i="17"/>
  <c r="BD323" i="17" s="1"/>
  <c r="BC323" i="17"/>
  <c r="BB621" i="17"/>
  <c r="BD621" i="17" s="1"/>
  <c r="BC621" i="17"/>
  <c r="BB646" i="17"/>
  <c r="BD646" i="17" s="1"/>
  <c r="BC646" i="17"/>
  <c r="BB734" i="17"/>
  <c r="BD734" i="17" s="1"/>
  <c r="BC734" i="17"/>
  <c r="BB624" i="17"/>
  <c r="BD624" i="17" s="1"/>
  <c r="BC624" i="17"/>
  <c r="BB752" i="17"/>
  <c r="BD752" i="17" s="1"/>
  <c r="BC752" i="17"/>
  <c r="BB714" i="17"/>
  <c r="BD714" i="17" s="1"/>
  <c r="BC714" i="17"/>
  <c r="BB559" i="17"/>
  <c r="BD559" i="17" s="1"/>
  <c r="BC559" i="17"/>
  <c r="BB440" i="17"/>
  <c r="BD440" i="17" s="1"/>
  <c r="BC440" i="17"/>
  <c r="BF595" i="17"/>
  <c r="BB990" i="17"/>
  <c r="BD990" i="17" s="1"/>
  <c r="BC990" i="17"/>
  <c r="BB516" i="17"/>
  <c r="BD516" i="17" s="1"/>
  <c r="BC516" i="17"/>
  <c r="BA138" i="17"/>
  <c r="BB138" i="17" s="1"/>
  <c r="BD138" i="17" s="1"/>
  <c r="BF69" i="17"/>
  <c r="BA69" i="17" s="1"/>
  <c r="BL69" i="17"/>
  <c r="BM111" i="17"/>
  <c r="BA111" i="17" s="1"/>
  <c r="BL111" i="17"/>
  <c r="BF86" i="17"/>
  <c r="BA86" i="17" s="1"/>
  <c r="BL86" i="17"/>
  <c r="BM301" i="17"/>
  <c r="BF301" i="17"/>
  <c r="BA301" i="17" s="1"/>
  <c r="BL301" i="17"/>
  <c r="BF78" i="17"/>
  <c r="BA78" i="17" s="1"/>
  <c r="BL78" i="17"/>
  <c r="BL189" i="17"/>
  <c r="BF189" i="17"/>
  <c r="BA189" i="17" s="1"/>
  <c r="BM312" i="17"/>
  <c r="BL312" i="17"/>
  <c r="BF312" i="17"/>
  <c r="BA312" i="17" s="1"/>
  <c r="BN434" i="17"/>
  <c r="BA434" i="17" s="1"/>
  <c r="BB434" i="17" s="1"/>
  <c r="BD434" i="17" s="1"/>
  <c r="BI434" i="17"/>
  <c r="BL434" i="17"/>
  <c r="BF446" i="17"/>
  <c r="BA446" i="17" s="1"/>
  <c r="BL446" i="17"/>
  <c r="BM367" i="17"/>
  <c r="BF367" i="17"/>
  <c r="BA367" i="17" s="1"/>
  <c r="BB367" i="17" s="1"/>
  <c r="BD367" i="17" s="1"/>
  <c r="BL367" i="17"/>
  <c r="BL350" i="17"/>
  <c r="BA350" i="17" s="1"/>
  <c r="BK350" i="17"/>
  <c r="BN437" i="17"/>
  <c r="BL437" i="17"/>
  <c r="BA437" i="17" s="1"/>
  <c r="BI437" i="17"/>
  <c r="BM479" i="17"/>
  <c r="BA479" i="17" s="1"/>
  <c r="BL479" i="17"/>
  <c r="BM503" i="17"/>
  <c r="BF503" i="17"/>
  <c r="BA503" i="17" s="1"/>
  <c r="BL503" i="17"/>
  <c r="BM504" i="17"/>
  <c r="BF504" i="17"/>
  <c r="BL504" i="17"/>
  <c r="BM527" i="17"/>
  <c r="BF527" i="17"/>
  <c r="BA527" i="17" s="1"/>
  <c r="BL527" i="17"/>
  <c r="BF552" i="17"/>
  <c r="BL552" i="17"/>
  <c r="BM543" i="17"/>
  <c r="BF543" i="17"/>
  <c r="BL543" i="17"/>
  <c r="BN477" i="17"/>
  <c r="BI477" i="17"/>
  <c r="BM539" i="17"/>
  <c r="BF539" i="17"/>
  <c r="BA539" i="17" s="1"/>
  <c r="BL539" i="17"/>
  <c r="BM647" i="17"/>
  <c r="BL647" i="17"/>
  <c r="BF647" i="17"/>
  <c r="BA647" i="17" s="1"/>
  <c r="BN682" i="17"/>
  <c r="BI682" i="17"/>
  <c r="BM705" i="17"/>
  <c r="BF705" i="17"/>
  <c r="BA705" i="17" s="1"/>
  <c r="BL705" i="17"/>
  <c r="BM737" i="17"/>
  <c r="BL737" i="17"/>
  <c r="BF737" i="17"/>
  <c r="BL590" i="17"/>
  <c r="BF590" i="17"/>
  <c r="BA590" i="17" s="1"/>
  <c r="BF625" i="17"/>
  <c r="BA625" i="17" s="1"/>
  <c r="BL625" i="17"/>
  <c r="BM767" i="17"/>
  <c r="BF767" i="17"/>
  <c r="BA767" i="17" s="1"/>
  <c r="BL767" i="17"/>
  <c r="BF585" i="17"/>
  <c r="BL585" i="17"/>
  <c r="BF630" i="17"/>
  <c r="BA630" i="17" s="1"/>
  <c r="BL630" i="17"/>
  <c r="BM655" i="17"/>
  <c r="BF655" i="17"/>
  <c r="BA655" i="17" s="1"/>
  <c r="BL655" i="17"/>
  <c r="BM725" i="17"/>
  <c r="BM802" i="17"/>
  <c r="BF802" i="17"/>
  <c r="BL802" i="17"/>
  <c r="BM844" i="17"/>
  <c r="BF844" i="17"/>
  <c r="BA844" i="17" s="1"/>
  <c r="BL844" i="17"/>
  <c r="BN875" i="17"/>
  <c r="BA875" i="17" s="1"/>
  <c r="BI875" i="17"/>
  <c r="BN761" i="17"/>
  <c r="BI761" i="17"/>
  <c r="BM804" i="17"/>
  <c r="BF804" i="17"/>
  <c r="BA804" i="17" s="1"/>
  <c r="BL804" i="17"/>
  <c r="BM829" i="17"/>
  <c r="BF829" i="17"/>
  <c r="BA829" i="17" s="1"/>
  <c r="BL829" i="17"/>
  <c r="BN773" i="17"/>
  <c r="BA773" i="17" s="1"/>
  <c r="BI773" i="17"/>
  <c r="BL773" i="17"/>
  <c r="BM842" i="17"/>
  <c r="BF842" i="17"/>
  <c r="BA842" i="17" s="1"/>
  <c r="BL842" i="17"/>
  <c r="BM884" i="17"/>
  <c r="BF884" i="17"/>
  <c r="BA884" i="17" s="1"/>
  <c r="BL884" i="17"/>
  <c r="BF905" i="17"/>
  <c r="BA905" i="17" s="1"/>
  <c r="BL905" i="17"/>
  <c r="BF937" i="17"/>
  <c r="BA937" i="17" s="1"/>
  <c r="BL937" i="17"/>
  <c r="BM629" i="17"/>
  <c r="BM678" i="17"/>
  <c r="BF1057" i="17"/>
  <c r="BA1057" i="17" s="1"/>
  <c r="BL1057" i="17"/>
  <c r="BM938" i="17"/>
  <c r="BF938" i="17"/>
  <c r="BA938" i="17" s="1"/>
  <c r="BL938" i="17"/>
  <c r="BF1077" i="17"/>
  <c r="BA1077" i="17" s="1"/>
  <c r="BL1077" i="17"/>
  <c r="BM906" i="17"/>
  <c r="BF906" i="17"/>
  <c r="BA906" i="17" s="1"/>
  <c r="BL906" i="17"/>
  <c r="BF981" i="17"/>
  <c r="BA981" i="17" s="1"/>
  <c r="BL981" i="17"/>
  <c r="BM1130" i="17"/>
  <c r="BF1130" i="17"/>
  <c r="BA1130" i="17" s="1"/>
  <c r="BL1130" i="17"/>
  <c r="BL919" i="17"/>
  <c r="BF919" i="17"/>
  <c r="BA919" i="17" s="1"/>
  <c r="BF998" i="17"/>
  <c r="BA998" i="17" s="1"/>
  <c r="BL998" i="17"/>
  <c r="BM1111" i="17"/>
  <c r="BF1111" i="17"/>
  <c r="BA1111" i="17" s="1"/>
  <c r="BL1111" i="17"/>
  <c r="BI1020" i="17"/>
  <c r="BN1020" i="17"/>
  <c r="BA1020" i="17" s="1"/>
  <c r="BC1098" i="17"/>
  <c r="BB1098" i="17"/>
  <c r="BD1098" i="17" s="1"/>
  <c r="BM1042" i="17"/>
  <c r="BF1042" i="17"/>
  <c r="BA1042" i="17" s="1"/>
  <c r="BL1042" i="17"/>
  <c r="BB40" i="17"/>
  <c r="BD40" i="17" s="1"/>
  <c r="BC40" i="17"/>
  <c r="BB1062" i="17"/>
  <c r="BD1062" i="17" s="1"/>
  <c r="BC1062" i="17"/>
  <c r="BF1001" i="17"/>
  <c r="BA1001" i="17" s="1"/>
  <c r="BL1001" i="17"/>
  <c r="BL1061" i="17"/>
  <c r="BF1061" i="17"/>
  <c r="BA1061" i="17" s="1"/>
  <c r="BB85" i="17"/>
  <c r="BD85" i="17" s="1"/>
  <c r="BC85" i="17"/>
  <c r="BL997" i="17"/>
  <c r="BF997" i="17"/>
  <c r="BB17" i="17"/>
  <c r="BD17" i="17" s="1"/>
  <c r="BC17" i="17"/>
  <c r="BM1022" i="17"/>
  <c r="BB183" i="17"/>
  <c r="BD183" i="17" s="1"/>
  <c r="BC183" i="17"/>
  <c r="BB164" i="17"/>
  <c r="BD164" i="17" s="1"/>
  <c r="BC164" i="17"/>
  <c r="BB188" i="17"/>
  <c r="BD188" i="17" s="1"/>
  <c r="BC188" i="17"/>
  <c r="BB146" i="17"/>
  <c r="BD146" i="17" s="1"/>
  <c r="BC146" i="17"/>
  <c r="BB211" i="17"/>
  <c r="BD211" i="17" s="1"/>
  <c r="BC211" i="17"/>
  <c r="BB490" i="17"/>
  <c r="BD490" i="17" s="1"/>
  <c r="BC490" i="17"/>
  <c r="BB572" i="17"/>
  <c r="BD572" i="17" s="1"/>
  <c r="BC572" i="17"/>
  <c r="BB664" i="17"/>
  <c r="BD664" i="17" s="1"/>
  <c r="BC664" i="17"/>
  <c r="BB768" i="17"/>
  <c r="BD768" i="17" s="1"/>
  <c r="BC768" i="17"/>
  <c r="BB473" i="17"/>
  <c r="BD473" i="17" s="1"/>
  <c r="BC473" i="17"/>
  <c r="BB781" i="17"/>
  <c r="BD781" i="17" s="1"/>
  <c r="BC781" i="17"/>
  <c r="BB840" i="17"/>
  <c r="BD840" i="17" s="1"/>
  <c r="BC840" i="17"/>
  <c r="BB481" i="17"/>
  <c r="BD481" i="17" s="1"/>
  <c r="BC481" i="17"/>
  <c r="BB556" i="17"/>
  <c r="BD556" i="17" s="1"/>
  <c r="BC556" i="17"/>
  <c r="BB746" i="17"/>
  <c r="BD746" i="17" s="1"/>
  <c r="BC746" i="17"/>
  <c r="BB622" i="17"/>
  <c r="BD622" i="17" s="1"/>
  <c r="BC622" i="17"/>
  <c r="BB724" i="17"/>
  <c r="BD724" i="17" s="1"/>
  <c r="BC724" i="17"/>
  <c r="BB833" i="17"/>
  <c r="BD833" i="17" s="1"/>
  <c r="BC833" i="17"/>
  <c r="BB542" i="17"/>
  <c r="BD542" i="17" s="1"/>
  <c r="BC542" i="17"/>
  <c r="BB649" i="17"/>
  <c r="BD649" i="17" s="1"/>
  <c r="BC649" i="17"/>
  <c r="BB864" i="17"/>
  <c r="BD864" i="17" s="1"/>
  <c r="BC864" i="17"/>
  <c r="BB741" i="17"/>
  <c r="BD741" i="17" s="1"/>
  <c r="BC741" i="17"/>
  <c r="BB846" i="17"/>
  <c r="BD846" i="17" s="1"/>
  <c r="BC846" i="17"/>
  <c r="BB521" i="17"/>
  <c r="BD521" i="17" s="1"/>
  <c r="BC521" i="17"/>
  <c r="BB726" i="17"/>
  <c r="BD726" i="17" s="1"/>
  <c r="BC726" i="17"/>
  <c r="BB912" i="17"/>
  <c r="BD912" i="17" s="1"/>
  <c r="BC912" i="17"/>
  <c r="BF500" i="17"/>
  <c r="BA500" i="17" s="1"/>
  <c r="BB925" i="17"/>
  <c r="BD925" i="17" s="1"/>
  <c r="BC925" i="17"/>
  <c r="BB963" i="17"/>
  <c r="BD963" i="17" s="1"/>
  <c r="BC963" i="17"/>
  <c r="BB879" i="17"/>
  <c r="BD879" i="17" s="1"/>
  <c r="BC879" i="17"/>
  <c r="BB870" i="17"/>
  <c r="BD870" i="17" s="1"/>
  <c r="BC870" i="17"/>
  <c r="BB979" i="17"/>
  <c r="BD979" i="17" s="1"/>
  <c r="BC979" i="17"/>
  <c r="BB683" i="17"/>
  <c r="BD683" i="17" s="1"/>
  <c r="BC683" i="17"/>
  <c r="BF730" i="17"/>
  <c r="BA730" i="17" s="1"/>
  <c r="BA962" i="17"/>
  <c r="BB962" i="17" s="1"/>
  <c r="BD962" i="17" s="1"/>
  <c r="BM27" i="17"/>
  <c r="BF27" i="17"/>
  <c r="BA27" i="17" s="1"/>
  <c r="BL27" i="17"/>
  <c r="BF94" i="17"/>
  <c r="BA94" i="17" s="1"/>
  <c r="BL94" i="17"/>
  <c r="BM179" i="17"/>
  <c r="BF179" i="17"/>
  <c r="BA179" i="17" s="1"/>
  <c r="BL179" i="17"/>
  <c r="BL207" i="17"/>
  <c r="BN207" i="17"/>
  <c r="BA207" i="17" s="1"/>
  <c r="BB207" i="17" s="1"/>
  <c r="BD207" i="17" s="1"/>
  <c r="BI207" i="17"/>
  <c r="BF103" i="17"/>
  <c r="BA103" i="17" s="1"/>
  <c r="BL103" i="17"/>
  <c r="BM281" i="17"/>
  <c r="BM308" i="17"/>
  <c r="BM468" i="17"/>
  <c r="BF224" i="17"/>
  <c r="BA224" i="17" s="1"/>
  <c r="BL224" i="17"/>
  <c r="BN475" i="17"/>
  <c r="BA475" i="17" s="1"/>
  <c r="BI475" i="17"/>
  <c r="BL475" i="17"/>
  <c r="BN376" i="17"/>
  <c r="BA376" i="17" s="1"/>
  <c r="BI376" i="17"/>
  <c r="BL376" i="17"/>
  <c r="BM488" i="17"/>
  <c r="BL488" i="17"/>
  <c r="BL307" i="17"/>
  <c r="BF307" i="17"/>
  <c r="BA307" i="17" s="1"/>
  <c r="BN480" i="17"/>
  <c r="BA480" i="17" s="1"/>
  <c r="BI480" i="17"/>
  <c r="BN372" i="17"/>
  <c r="BA372" i="17" s="1"/>
  <c r="BB372" i="17" s="1"/>
  <c r="BD372" i="17" s="1"/>
  <c r="BL372" i="17"/>
  <c r="BI372" i="17"/>
  <c r="BM581" i="17"/>
  <c r="BF581" i="17"/>
  <c r="BL581" i="17"/>
  <c r="BM511" i="17"/>
  <c r="BF511" i="17"/>
  <c r="BL511" i="17"/>
  <c r="BF544" i="17"/>
  <c r="BL544" i="17"/>
  <c r="BM575" i="17"/>
  <c r="BF575" i="17"/>
  <c r="BA575" i="17" s="1"/>
  <c r="BL575" i="17"/>
  <c r="BL540" i="17"/>
  <c r="BN540" i="17"/>
  <c r="BA540" i="17" s="1"/>
  <c r="BI540" i="17"/>
  <c r="BN461" i="17"/>
  <c r="BA461" i="17" s="1"/>
  <c r="BI461" i="17"/>
  <c r="BL525" i="17"/>
  <c r="BM484" i="17"/>
  <c r="BM508" i="17"/>
  <c r="BN543" i="17"/>
  <c r="BI543" i="17"/>
  <c r="BM632" i="17"/>
  <c r="BL632" i="17"/>
  <c r="BF632" i="17"/>
  <c r="BA632" i="17" s="1"/>
  <c r="BM666" i="17"/>
  <c r="BF666" i="17"/>
  <c r="BA666" i="17" s="1"/>
  <c r="BL666" i="17"/>
  <c r="BM693" i="17"/>
  <c r="BF693" i="17"/>
  <c r="BA693" i="17" s="1"/>
  <c r="BL693" i="17"/>
  <c r="BM658" i="17"/>
  <c r="BL658" i="17"/>
  <c r="BF658" i="17"/>
  <c r="BN708" i="17"/>
  <c r="BA708" i="17" s="1"/>
  <c r="BB708" i="17" s="1"/>
  <c r="BD708" i="17" s="1"/>
  <c r="BI708" i="17"/>
  <c r="BL708" i="17"/>
  <c r="BM613" i="17"/>
  <c r="BF613" i="17"/>
  <c r="BA613" i="17" s="1"/>
  <c r="BL613" i="17"/>
  <c r="BM656" i="17"/>
  <c r="BA656" i="17" s="1"/>
  <c r="BL656" i="17"/>
  <c r="BM680" i="17"/>
  <c r="BF680" i="17"/>
  <c r="BA680" i="17" s="1"/>
  <c r="BL680" i="17"/>
  <c r="BM695" i="17"/>
  <c r="BF695" i="17"/>
  <c r="BA695" i="17" s="1"/>
  <c r="BL695" i="17"/>
  <c r="BM711" i="17"/>
  <c r="BF711" i="17"/>
  <c r="BA711" i="17" s="1"/>
  <c r="BL711" i="17"/>
  <c r="BM727" i="17"/>
  <c r="BF727" i="17"/>
  <c r="BA727" i="17" s="1"/>
  <c r="BL727" i="17"/>
  <c r="BM743" i="17"/>
  <c r="BF743" i="17"/>
  <c r="BA743" i="17" s="1"/>
  <c r="BL743" i="17"/>
  <c r="BM775" i="17"/>
  <c r="BF775" i="17"/>
  <c r="BA775" i="17" s="1"/>
  <c r="BL775" i="17"/>
  <c r="BM652" i="17"/>
  <c r="BM659" i="17"/>
  <c r="BM733" i="17"/>
  <c r="BA733" i="17" s="1"/>
  <c r="BM848" i="17"/>
  <c r="BF848" i="17"/>
  <c r="BA848" i="17" s="1"/>
  <c r="BL848" i="17"/>
  <c r="BM761" i="17"/>
  <c r="BF761" i="17"/>
  <c r="BA761" i="17" s="1"/>
  <c r="BL761" i="17"/>
  <c r="BM748" i="17"/>
  <c r="BF748" i="17"/>
  <c r="BA748" i="17" s="1"/>
  <c r="BL748" i="17"/>
  <c r="BM809" i="17"/>
  <c r="BF809" i="17"/>
  <c r="BA809" i="17" s="1"/>
  <c r="BL809" i="17"/>
  <c r="BF770" i="17"/>
  <c r="BA770" i="17" s="1"/>
  <c r="BL770" i="17"/>
  <c r="BM724" i="17"/>
  <c r="BM688" i="17"/>
  <c r="BN802" i="17"/>
  <c r="BI802" i="17"/>
  <c r="BM932" i="17"/>
  <c r="BF932" i="17"/>
  <c r="BA932" i="17" s="1"/>
  <c r="BL932" i="17"/>
  <c r="BF911" i="17"/>
  <c r="BA911" i="17" s="1"/>
  <c r="BL911" i="17"/>
  <c r="BF985" i="17"/>
  <c r="BA985" i="17" s="1"/>
  <c r="BL985" i="17"/>
  <c r="BM900" i="17"/>
  <c r="BF900" i="17"/>
  <c r="BA900" i="17" s="1"/>
  <c r="BL900" i="17"/>
  <c r="BF975" i="17"/>
  <c r="BA975" i="17" s="1"/>
  <c r="BL975" i="17"/>
  <c r="BF1081" i="17"/>
  <c r="BA1081" i="17" s="1"/>
  <c r="BL1081" i="17"/>
  <c r="BM1106" i="17"/>
  <c r="BF1106" i="17"/>
  <c r="BA1106" i="17" s="1"/>
  <c r="BL1106" i="17"/>
  <c r="BI1122" i="17"/>
  <c r="BN1122" i="17"/>
  <c r="BK962" i="17"/>
  <c r="BL962" i="17"/>
  <c r="BL1036" i="17"/>
  <c r="BF1036" i="17"/>
  <c r="BA1036" i="17" s="1"/>
  <c r="BM930" i="17"/>
  <c r="BF930" i="17"/>
  <c r="BA930" i="17" s="1"/>
  <c r="BL930" i="17"/>
  <c r="BF977" i="17"/>
  <c r="BA977" i="17" s="1"/>
  <c r="BL977" i="17"/>
  <c r="BF1013" i="17"/>
  <c r="BA1013" i="17" s="1"/>
  <c r="BL1013" i="17"/>
  <c r="BF1089" i="17"/>
  <c r="BA1089" i="17" s="1"/>
  <c r="BL1089" i="17"/>
  <c r="BM1135" i="17"/>
  <c r="BL1135" i="17"/>
  <c r="BF1135" i="17"/>
  <c r="BA1135" i="17" s="1"/>
  <c r="BC1102" i="17"/>
  <c r="BB1102" i="17"/>
  <c r="BD1102" i="17" s="1"/>
  <c r="BN1078" i="17"/>
  <c r="BI1078" i="17"/>
  <c r="BN997" i="17"/>
  <c r="BI997" i="17"/>
  <c r="BB1026" i="17"/>
  <c r="BD1026" i="17" s="1"/>
  <c r="BC1026" i="17"/>
  <c r="BB24" i="17"/>
  <c r="BD24" i="17" s="1"/>
  <c r="BC24" i="17"/>
  <c r="BB1054" i="17"/>
  <c r="BD1054" i="17" s="1"/>
  <c r="BC1054" i="17"/>
  <c r="BM998" i="17"/>
  <c r="BF889" i="17"/>
  <c r="BA889" i="17" s="1"/>
  <c r="BL889" i="17"/>
  <c r="BB302" i="17"/>
  <c r="BD302" i="17" s="1"/>
  <c r="BC302" i="17"/>
  <c r="BB165" i="17"/>
  <c r="BD165" i="17" s="1"/>
  <c r="BC165" i="17"/>
  <c r="BB202" i="17"/>
  <c r="BD202" i="17" s="1"/>
  <c r="BC202" i="17"/>
  <c r="BB251" i="17"/>
  <c r="BD251" i="17" s="1"/>
  <c r="BC251" i="17"/>
  <c r="BB365" i="17"/>
  <c r="BD365" i="17" s="1"/>
  <c r="BC365" i="17"/>
  <c r="BB163" i="17"/>
  <c r="BD163" i="17" s="1"/>
  <c r="BC163" i="17"/>
  <c r="BB506" i="17"/>
  <c r="BD506" i="17" s="1"/>
  <c r="BC506" i="17"/>
  <c r="BB675" i="17"/>
  <c r="BD675" i="17" s="1"/>
  <c r="BC675" i="17"/>
  <c r="BB603" i="17"/>
  <c r="BD603" i="17" s="1"/>
  <c r="BC603" i="17"/>
  <c r="BB530" i="17"/>
  <c r="BD530" i="17" s="1"/>
  <c r="BC530" i="17"/>
  <c r="BB854" i="17"/>
  <c r="BD854" i="17" s="1"/>
  <c r="BC854" i="17"/>
  <c r="BB661" i="17"/>
  <c r="BD661" i="17" s="1"/>
  <c r="BC661" i="17"/>
  <c r="BB667" i="17"/>
  <c r="BD667" i="17" s="1"/>
  <c r="BC667" i="17"/>
  <c r="BB749" i="17"/>
  <c r="BD749" i="17" s="1"/>
  <c r="BC749" i="17"/>
  <c r="BB520" i="17"/>
  <c r="BD520" i="17" s="1"/>
  <c r="BC520" i="17"/>
  <c r="BB728" i="17"/>
  <c r="BD728" i="17" s="1"/>
  <c r="BC728" i="17"/>
  <c r="BB894" i="17"/>
  <c r="BD894" i="17" s="1"/>
  <c r="BC894" i="17"/>
  <c r="BB540" i="17"/>
  <c r="BD540" i="17" s="1"/>
  <c r="BC540" i="17"/>
  <c r="BF850" i="17"/>
  <c r="BA850" i="17" s="1"/>
  <c r="BB917" i="17"/>
  <c r="BD917" i="17" s="1"/>
  <c r="BC917" i="17"/>
  <c r="BB505" i="17"/>
  <c r="BD505" i="17" s="1"/>
  <c r="BC505" i="17"/>
  <c r="BF698" i="17"/>
  <c r="BA698" i="17" s="1"/>
  <c r="BB920" i="17"/>
  <c r="BD920" i="17" s="1"/>
  <c r="BC920" i="17"/>
  <c r="BB926" i="17"/>
  <c r="BD926" i="17" s="1"/>
  <c r="BC926" i="17"/>
  <c r="BB845" i="17"/>
  <c r="BD845" i="17" s="1"/>
  <c r="BC845" i="17"/>
  <c r="BB971" i="17"/>
  <c r="BD971" i="17" s="1"/>
  <c r="BC971" i="17"/>
  <c r="BB989" i="17"/>
  <c r="BD989" i="17" s="1"/>
  <c r="BC989" i="17"/>
  <c r="BB966" i="17"/>
  <c r="BD966" i="17" s="1"/>
  <c r="BC966" i="17"/>
  <c r="BB1132" i="17"/>
  <c r="BD1132" i="17" s="1"/>
  <c r="BC1132" i="17"/>
  <c r="BC1166" i="17"/>
  <c r="BB1166" i="17"/>
  <c r="BD1166" i="17" s="1"/>
  <c r="BB1454" i="17"/>
  <c r="BD1454" i="17" s="1"/>
  <c r="BC1454" i="17"/>
  <c r="BB519" i="17"/>
  <c r="BD519" i="17" s="1"/>
  <c r="BC519" i="17"/>
  <c r="BB1406" i="17"/>
  <c r="BD1406" i="17" s="1"/>
  <c r="BC1406" i="17"/>
  <c r="BB1196" i="17"/>
  <c r="BD1196" i="17" s="1"/>
  <c r="BC1196" i="17"/>
  <c r="BC1172" i="17"/>
  <c r="BB1172" i="17"/>
  <c r="BD1172" i="17" s="1"/>
  <c r="BB1338" i="17"/>
  <c r="BD1338" i="17" s="1"/>
  <c r="BC1338" i="17"/>
  <c r="BB1470" i="17"/>
  <c r="BD1470" i="17" s="1"/>
  <c r="BC1470" i="17"/>
  <c r="BB143" i="17"/>
  <c r="BD143" i="17" s="1"/>
  <c r="BC143" i="17"/>
  <c r="BB109" i="17"/>
  <c r="BD109" i="17" s="1"/>
  <c r="BC109" i="17"/>
  <c r="BB549" i="17"/>
  <c r="BD549" i="17" s="1"/>
  <c r="BC549" i="17"/>
  <c r="BC1027" i="17"/>
  <c r="BB1027" i="17"/>
  <c r="BD1027" i="17" s="1"/>
  <c r="BB314" i="17"/>
  <c r="BD314" i="17" s="1"/>
  <c r="BC314" i="17"/>
  <c r="BB1222" i="17"/>
  <c r="BD1222" i="17" s="1"/>
  <c r="BC1222" i="17"/>
  <c r="BB201" i="17"/>
  <c r="BD201" i="17" s="1"/>
  <c r="BC201" i="17"/>
  <c r="BB1072" i="17"/>
  <c r="BD1072" i="17" s="1"/>
  <c r="BC1072" i="17"/>
  <c r="BB1466" i="17"/>
  <c r="BD1466" i="17" s="1"/>
  <c r="BC1466" i="17"/>
  <c r="BB1252" i="17"/>
  <c r="BD1252" i="17" s="1"/>
  <c r="BC1252" i="17"/>
  <c r="BB1418" i="17"/>
  <c r="BD1418" i="17" s="1"/>
  <c r="BC1418" i="17"/>
  <c r="BB450" i="17"/>
  <c r="BD450" i="17" s="1"/>
  <c r="BC450" i="17"/>
  <c r="BB1480" i="17"/>
  <c r="BD1480" i="17" s="1"/>
  <c r="BC1480" i="17"/>
  <c r="BB1266" i="17"/>
  <c r="BD1266" i="17" s="1"/>
  <c r="BC1266" i="17"/>
  <c r="BB1432" i="17"/>
  <c r="BD1432" i="17" s="1"/>
  <c r="BC1432" i="17"/>
  <c r="BB1490" i="17"/>
  <c r="BD1490" i="17" s="1"/>
  <c r="BC1490" i="17"/>
  <c r="BB1440" i="17"/>
  <c r="BD1440" i="17" s="1"/>
  <c r="BC1440" i="17"/>
  <c r="BB429" i="17"/>
  <c r="BD429" i="17" s="1"/>
  <c r="BC429" i="17"/>
  <c r="BB1145" i="17"/>
  <c r="BD1145" i="17" s="1"/>
  <c r="BC1145" i="17"/>
  <c r="BB1185" i="17"/>
  <c r="BD1185" i="17" s="1"/>
  <c r="BC1185" i="17"/>
  <c r="BB1103" i="17"/>
  <c r="BD1103" i="17" s="1"/>
  <c r="BC1103" i="17"/>
  <c r="BB1482" i="17"/>
  <c r="BD1482" i="17" s="1"/>
  <c r="BC1482" i="17"/>
  <c r="BB436" i="17"/>
  <c r="BD436" i="17" s="1"/>
  <c r="BC436" i="17"/>
  <c r="BB627" i="17"/>
  <c r="BD627" i="17" s="1"/>
  <c r="BC627" i="17"/>
  <c r="BC1083" i="17"/>
  <c r="BB1083" i="17"/>
  <c r="BD1083" i="17" s="1"/>
  <c r="BM252" i="17"/>
  <c r="BF252" i="17"/>
  <c r="BL252" i="17"/>
  <c r="BM417" i="17"/>
  <c r="BF417" i="17"/>
  <c r="BA417" i="17" s="1"/>
  <c r="BL417" i="17"/>
  <c r="BM384" i="17"/>
  <c r="BL384" i="17"/>
  <c r="BF384" i="17"/>
  <c r="BM412" i="17"/>
  <c r="BF412" i="17"/>
  <c r="BA412" i="17" s="1"/>
  <c r="BL412" i="17"/>
  <c r="BN578" i="17"/>
  <c r="BI578" i="17"/>
  <c r="BB1087" i="17"/>
  <c r="BD1087" i="17" s="1"/>
  <c r="BC1087" i="17"/>
  <c r="BM348" i="17"/>
  <c r="BF348" i="17"/>
  <c r="BA348" i="17" s="1"/>
  <c r="BL348" i="17"/>
  <c r="BN148" i="17"/>
  <c r="BI148" i="17"/>
  <c r="BM353" i="17"/>
  <c r="BF353" i="17"/>
  <c r="BA353" i="17" s="1"/>
  <c r="BL353" i="17"/>
  <c r="BM357" i="17"/>
  <c r="BF357" i="17"/>
  <c r="BA357" i="17" s="1"/>
  <c r="BL357" i="17"/>
  <c r="BM205" i="17"/>
  <c r="BF205" i="17"/>
  <c r="BA205" i="17" s="1"/>
  <c r="BL205" i="17"/>
  <c r="BM345" i="17"/>
  <c r="BL345" i="17"/>
  <c r="BF345" i="17"/>
  <c r="BA345" i="17" s="1"/>
  <c r="BN269" i="17"/>
  <c r="BI269" i="17"/>
  <c r="BM54" i="17"/>
  <c r="BF54" i="17"/>
  <c r="BA54" i="17" s="1"/>
  <c r="BL54" i="17"/>
  <c r="BM65" i="17"/>
  <c r="BF65" i="17"/>
  <c r="BA65" i="17" s="1"/>
  <c r="BL65" i="17"/>
  <c r="BM277" i="17"/>
  <c r="BL277" i="17"/>
  <c r="BF277" i="17"/>
  <c r="BA277" i="17" s="1"/>
  <c r="BM223" i="17"/>
  <c r="BF223" i="17"/>
  <c r="BA223" i="17" s="1"/>
  <c r="BL223" i="17"/>
  <c r="BM270" i="17"/>
  <c r="BF270" i="17"/>
  <c r="BA270" i="17" s="1"/>
  <c r="BL270" i="17"/>
  <c r="BM333" i="17"/>
  <c r="BF333" i="17"/>
  <c r="BA333" i="17" s="1"/>
  <c r="BB333" i="17" s="1"/>
  <c r="BD333" i="17" s="1"/>
  <c r="BL333" i="17"/>
  <c r="BM297" i="17"/>
  <c r="BF297" i="17"/>
  <c r="BA297" i="17" s="1"/>
  <c r="BL297" i="17"/>
  <c r="BN361" i="17"/>
  <c r="BA361" i="17" s="1"/>
  <c r="BI361" i="17"/>
  <c r="BM359" i="17"/>
  <c r="BL359" i="17"/>
  <c r="BF359" i="17"/>
  <c r="BM360" i="17"/>
  <c r="BF360" i="17"/>
  <c r="BA360" i="17" s="1"/>
  <c r="BL360" i="17"/>
  <c r="BM257" i="17"/>
  <c r="BF257" i="17"/>
  <c r="BA257" i="17" s="1"/>
  <c r="BL257" i="17"/>
  <c r="BI215" i="17"/>
  <c r="BN215" i="17"/>
  <c r="BM327" i="17"/>
  <c r="BL327" i="17"/>
  <c r="BF327" i="17"/>
  <c r="BA327" i="17" s="1"/>
  <c r="BM150" i="17"/>
  <c r="BF150" i="17"/>
  <c r="BA150" i="17" s="1"/>
  <c r="BL150" i="17"/>
  <c r="BM368" i="17"/>
  <c r="BL368" i="17"/>
  <c r="BF368" i="17"/>
  <c r="BA368" i="17" s="1"/>
  <c r="BM594" i="17"/>
  <c r="BF594" i="17"/>
  <c r="BL594" i="17"/>
  <c r="BM615" i="17"/>
  <c r="BF615" i="17"/>
  <c r="BA615" i="17" s="1"/>
  <c r="BL615" i="17"/>
  <c r="BN583" i="17"/>
  <c r="BI583" i="17"/>
  <c r="BB1019" i="17"/>
  <c r="BD1019" i="17" s="1"/>
  <c r="BC1019" i="17"/>
  <c r="BB1149" i="17"/>
  <c r="BD1149" i="17" s="1"/>
  <c r="BC1149" i="17"/>
  <c r="BB1141" i="17"/>
  <c r="BD1141" i="17" s="1"/>
  <c r="BC1141" i="17"/>
  <c r="BB1165" i="17"/>
  <c r="BD1165" i="17" s="1"/>
  <c r="BC1165" i="17"/>
  <c r="BB1468" i="17"/>
  <c r="BD1468" i="17" s="1"/>
  <c r="BC1468" i="17"/>
  <c r="BB1484" i="17"/>
  <c r="BD1484" i="17" s="1"/>
  <c r="BC1484" i="17"/>
  <c r="BB1434" i="17"/>
  <c r="BD1434" i="17" s="1"/>
  <c r="BC1434" i="17"/>
  <c r="BC1535" i="17"/>
  <c r="BB1535" i="17"/>
  <c r="BD1535" i="17" s="1"/>
  <c r="BB160" i="17"/>
  <c r="BD160" i="17" s="1"/>
  <c r="BB60" i="17"/>
  <c r="BD60" i="17" s="1"/>
  <c r="BC60" i="17"/>
  <c r="BB287" i="17"/>
  <c r="BD287" i="17" s="1"/>
  <c r="BC287" i="17"/>
  <c r="BB137" i="17"/>
  <c r="BD137" i="17" s="1"/>
  <c r="BC137" i="17"/>
  <c r="BB288" i="17"/>
  <c r="BD288" i="17" s="1"/>
  <c r="BC288" i="17"/>
  <c r="BB601" i="17"/>
  <c r="BD601" i="17" s="1"/>
  <c r="BC601" i="17"/>
  <c r="BM388" i="17"/>
  <c r="BL388" i="17"/>
  <c r="BF388" i="17"/>
  <c r="BA388" i="17" s="1"/>
  <c r="BM221" i="17"/>
  <c r="BF221" i="17"/>
  <c r="BA221" i="17" s="1"/>
  <c r="BL221" i="17"/>
  <c r="BB210" i="17"/>
  <c r="BD210" i="17" s="1"/>
  <c r="BC210" i="17"/>
  <c r="BM11" i="17"/>
  <c r="BF11" i="17"/>
  <c r="BA11" i="17" s="1"/>
  <c r="BL11" i="17"/>
  <c r="BM5" i="17"/>
  <c r="BF5" i="17"/>
  <c r="BA5" i="17" s="1"/>
  <c r="BL5" i="17"/>
  <c r="BM141" i="17"/>
  <c r="BL141" i="17"/>
  <c r="BF141" i="17"/>
  <c r="BM64" i="17"/>
  <c r="BL64" i="17"/>
  <c r="BF64" i="17"/>
  <c r="BA64" i="17" s="1"/>
  <c r="BM148" i="17"/>
  <c r="BF148" i="17"/>
  <c r="BL148" i="17"/>
  <c r="BM266" i="17"/>
  <c r="BF266" i="17"/>
  <c r="BA266" i="17" s="1"/>
  <c r="BL266" i="17"/>
  <c r="BM213" i="17"/>
  <c r="BL213" i="17"/>
  <c r="BF213" i="17"/>
  <c r="BM269" i="17"/>
  <c r="BF269" i="17"/>
  <c r="BL269" i="17"/>
  <c r="BM295" i="17"/>
  <c r="BF295" i="17"/>
  <c r="BA295" i="17" s="1"/>
  <c r="BL295" i="17"/>
  <c r="BM354" i="17"/>
  <c r="BF354" i="17"/>
  <c r="BL354" i="17"/>
  <c r="BM120" i="17"/>
  <c r="BF120" i="17"/>
  <c r="BA120" i="17" s="1"/>
  <c r="BL120" i="17"/>
  <c r="BM232" i="17"/>
  <c r="BF232" i="17"/>
  <c r="BA232" i="17" s="1"/>
  <c r="BL232" i="17"/>
  <c r="BM358" i="17"/>
  <c r="BF358" i="17"/>
  <c r="BA358" i="17" s="1"/>
  <c r="BL358" i="17"/>
  <c r="BM280" i="17"/>
  <c r="BF280" i="17"/>
  <c r="BA280" i="17" s="1"/>
  <c r="BL280" i="17"/>
  <c r="BM343" i="17"/>
  <c r="BF343" i="17"/>
  <c r="BA343" i="17" s="1"/>
  <c r="BB343" i="17" s="1"/>
  <c r="BD343" i="17" s="1"/>
  <c r="BL343" i="17"/>
  <c r="BM602" i="17"/>
  <c r="BF602" i="17"/>
  <c r="BL602" i="17"/>
  <c r="BN607" i="17"/>
  <c r="BI607" i="17"/>
  <c r="BC1155" i="17"/>
  <c r="BB1155" i="17"/>
  <c r="BD1155" i="17" s="1"/>
  <c r="BB1105" i="17"/>
  <c r="BD1105" i="17" s="1"/>
  <c r="BC1105" i="17"/>
  <c r="BB1237" i="17"/>
  <c r="BD1237" i="17" s="1"/>
  <c r="BC1237" i="17"/>
  <c r="BB1169" i="17"/>
  <c r="BD1169" i="17" s="1"/>
  <c r="BC1169" i="17"/>
  <c r="BB1534" i="17"/>
  <c r="BD1534" i="17" s="1"/>
  <c r="BC1534" i="17"/>
  <c r="BB102" i="17"/>
  <c r="BD102" i="17" s="1"/>
  <c r="BC102" i="17"/>
  <c r="BB10" i="17"/>
  <c r="BD10" i="17" s="1"/>
  <c r="BC10" i="17"/>
  <c r="BB124" i="17"/>
  <c r="BD124" i="17" s="1"/>
  <c r="BC124" i="17"/>
  <c r="BB37" i="17"/>
  <c r="BD37" i="17" s="1"/>
  <c r="BC37" i="17"/>
  <c r="BB200" i="17"/>
  <c r="BD200" i="17" s="1"/>
  <c r="BC200" i="17"/>
  <c r="BB328" i="17"/>
  <c r="BD328" i="17" s="1"/>
  <c r="BC328" i="17"/>
  <c r="BB176" i="17"/>
  <c r="BD176" i="17" s="1"/>
  <c r="BC176" i="17"/>
  <c r="BB290" i="17"/>
  <c r="BD290" i="17" s="1"/>
  <c r="BC290" i="17"/>
  <c r="BB388" i="17"/>
  <c r="BD388" i="17" s="1"/>
  <c r="BC388" i="17"/>
  <c r="BB604" i="17"/>
  <c r="BD604" i="17" s="1"/>
  <c r="BC604" i="17"/>
  <c r="BB379" i="17"/>
  <c r="BD379" i="17" s="1"/>
  <c r="BC379" i="17"/>
  <c r="BB772" i="17"/>
  <c r="BD772" i="17" s="1"/>
  <c r="BC772" i="17"/>
  <c r="BB994" i="17"/>
  <c r="BD994" i="17" s="1"/>
  <c r="BC994" i="17"/>
  <c r="BM110" i="17"/>
  <c r="BL110" i="17"/>
  <c r="BF110" i="17"/>
  <c r="BM194" i="17"/>
  <c r="BF194" i="17"/>
  <c r="BA194" i="17" s="1"/>
  <c r="BL194" i="17"/>
  <c r="BM184" i="17"/>
  <c r="BF184" i="17"/>
  <c r="BA184" i="17" s="1"/>
  <c r="BL184" i="17"/>
  <c r="BM404" i="17"/>
  <c r="BF404" i="17"/>
  <c r="BA404" i="17" s="1"/>
  <c r="BL404" i="17"/>
  <c r="BB1131" i="17"/>
  <c r="BD1131" i="17" s="1"/>
  <c r="BC1131" i="17"/>
  <c r="BB1458" i="17"/>
  <c r="BD1458" i="17" s="1"/>
  <c r="BC1458" i="17"/>
  <c r="BM52" i="17"/>
  <c r="BL52" i="17"/>
  <c r="BF52" i="17"/>
  <c r="BA52" i="17" s="1"/>
  <c r="BM16" i="17"/>
  <c r="BL16" i="17"/>
  <c r="BF16" i="17"/>
  <c r="BA16" i="17" s="1"/>
  <c r="BM73" i="17"/>
  <c r="BF73" i="17"/>
  <c r="BA73" i="17" s="1"/>
  <c r="BL73" i="17"/>
  <c r="BM123" i="17"/>
  <c r="BF123" i="17"/>
  <c r="BA123" i="17" s="1"/>
  <c r="BB123" i="17" s="1"/>
  <c r="BD123" i="17" s="1"/>
  <c r="BL123" i="17"/>
  <c r="BM236" i="17"/>
  <c r="BL236" i="17"/>
  <c r="BF236" i="17"/>
  <c r="BA236" i="17" s="1"/>
  <c r="BM187" i="17"/>
  <c r="BF187" i="17"/>
  <c r="BA187" i="17" s="1"/>
  <c r="BL187" i="17"/>
  <c r="BM231" i="17"/>
  <c r="BL231" i="17"/>
  <c r="BF231" i="17"/>
  <c r="BA231" i="17" s="1"/>
  <c r="BM209" i="17"/>
  <c r="BF209" i="17"/>
  <c r="BA209" i="17" s="1"/>
  <c r="BL209" i="17"/>
  <c r="BN322" i="17"/>
  <c r="BA322" i="17" s="1"/>
  <c r="BI322" i="17"/>
  <c r="BM142" i="17"/>
  <c r="BF142" i="17"/>
  <c r="BA142" i="17" s="1"/>
  <c r="BL142" i="17"/>
  <c r="BN213" i="17"/>
  <c r="BI213" i="17"/>
  <c r="BM304" i="17"/>
  <c r="BF304" i="17"/>
  <c r="BA304" i="17" s="1"/>
  <c r="BL304" i="17"/>
  <c r="BM385" i="17"/>
  <c r="BF385" i="17"/>
  <c r="BA385" i="17" s="1"/>
  <c r="BL385" i="17"/>
  <c r="BM389" i="17"/>
  <c r="BF389" i="17"/>
  <c r="BA389" i="17" s="1"/>
  <c r="BL389" i="17"/>
  <c r="BM393" i="17"/>
  <c r="BL393" i="17"/>
  <c r="BF393" i="17"/>
  <c r="BA393" i="17" s="1"/>
  <c r="BM397" i="17"/>
  <c r="BF397" i="17"/>
  <c r="BA397" i="17" s="1"/>
  <c r="BL397" i="17"/>
  <c r="BM401" i="17"/>
  <c r="BF401" i="17"/>
  <c r="BA401" i="17" s="1"/>
  <c r="BL401" i="17"/>
  <c r="BM405" i="17"/>
  <c r="BL405" i="17"/>
  <c r="BF405" i="17"/>
  <c r="BA405" i="17" s="1"/>
  <c r="BM409" i="17"/>
  <c r="BF409" i="17"/>
  <c r="BA409" i="17" s="1"/>
  <c r="BL409" i="17"/>
  <c r="BM413" i="17"/>
  <c r="BF413" i="17"/>
  <c r="BA413" i="17" s="1"/>
  <c r="BL413" i="17"/>
  <c r="BM70" i="17"/>
  <c r="BF70" i="17"/>
  <c r="BA70" i="17" s="1"/>
  <c r="BL70" i="17"/>
  <c r="BM267" i="17"/>
  <c r="BL267" i="17"/>
  <c r="BF267" i="17"/>
  <c r="BA267" i="17" s="1"/>
  <c r="BM346" i="17"/>
  <c r="BF346" i="17"/>
  <c r="BA346" i="17" s="1"/>
  <c r="BL346" i="17"/>
  <c r="BM234" i="17"/>
  <c r="BL234" i="17"/>
  <c r="BF234" i="17"/>
  <c r="BA234" i="17" s="1"/>
  <c r="BM250" i="17"/>
  <c r="BF250" i="17"/>
  <c r="BA250" i="17" s="1"/>
  <c r="BL250" i="17"/>
  <c r="BM610" i="17"/>
  <c r="BF610" i="17"/>
  <c r="BA610" i="17" s="1"/>
  <c r="BL610" i="17"/>
  <c r="BM599" i="17"/>
  <c r="BF599" i="17"/>
  <c r="BL599" i="17"/>
  <c r="BB1053" i="17"/>
  <c r="BD1053" i="17" s="1"/>
  <c r="BC1053" i="17"/>
  <c r="BB1080" i="17"/>
  <c r="BD1080" i="17" s="1"/>
  <c r="BC1080" i="17"/>
  <c r="BB1135" i="17"/>
  <c r="BD1135" i="17" s="1"/>
  <c r="BC1135" i="17"/>
  <c r="BB1163" i="17"/>
  <c r="BD1163" i="17" s="1"/>
  <c r="BC1163" i="17"/>
  <c r="BB1193" i="17"/>
  <c r="BD1193" i="17" s="1"/>
  <c r="BC1193" i="17"/>
  <c r="BB14" i="17"/>
  <c r="BD14" i="17" s="1"/>
  <c r="BC14" i="17"/>
  <c r="BB208" i="17"/>
  <c r="BD208" i="17" s="1"/>
  <c r="BC208" i="17"/>
  <c r="BB127" i="17"/>
  <c r="BD127" i="17" s="1"/>
  <c r="BC127" i="17"/>
  <c r="BB58" i="17"/>
  <c r="BD58" i="17" s="1"/>
  <c r="BC58" i="17"/>
  <c r="BB311" i="17"/>
  <c r="BD311" i="17" s="1"/>
  <c r="BC311" i="17"/>
  <c r="BB217" i="17"/>
  <c r="BD217" i="17" s="1"/>
  <c r="BC217" i="17"/>
  <c r="BB190" i="17"/>
  <c r="BD190" i="17" s="1"/>
  <c r="BC190" i="17"/>
  <c r="BB449" i="17"/>
  <c r="BD449" i="17" s="1"/>
  <c r="BC449" i="17"/>
  <c r="BB397" i="17"/>
  <c r="BD397" i="17" s="1"/>
  <c r="BC397" i="17"/>
  <c r="BB690" i="17"/>
  <c r="BD690" i="17" s="1"/>
  <c r="BC690" i="17"/>
  <c r="BC791" i="17"/>
  <c r="BB1004" i="17"/>
  <c r="BD1004" i="17" s="1"/>
  <c r="BC1004" i="17"/>
  <c r="BM408" i="17"/>
  <c r="BL408" i="17"/>
  <c r="BF408" i="17"/>
  <c r="BA408" i="17" s="1"/>
  <c r="BM586" i="17"/>
  <c r="BF586" i="17"/>
  <c r="BL586" i="17"/>
  <c r="BB1202" i="17"/>
  <c r="BD1202" i="17" s="1"/>
  <c r="BC1202" i="17"/>
  <c r="BB44" i="17"/>
  <c r="BD44" i="17" s="1"/>
  <c r="BC44" i="17"/>
  <c r="BB81" i="17"/>
  <c r="BD81" i="17" s="1"/>
  <c r="BC81" i="17"/>
  <c r="BB553" i="17"/>
  <c r="BD553" i="17" s="1"/>
  <c r="BC553" i="17"/>
  <c r="BB753" i="17"/>
  <c r="BD753" i="17" s="1"/>
  <c r="BC753" i="17"/>
  <c r="BB881" i="17"/>
  <c r="BD881" i="17" s="1"/>
  <c r="BC881" i="17"/>
  <c r="BM23" i="17"/>
  <c r="BF23" i="17"/>
  <c r="BA23" i="17" s="1"/>
  <c r="BL23" i="17"/>
  <c r="BM67" i="17"/>
  <c r="BF67" i="17"/>
  <c r="BA67" i="17" s="1"/>
  <c r="BL67" i="17"/>
  <c r="BI151" i="17"/>
  <c r="BN151" i="17"/>
  <c r="BM130" i="17"/>
  <c r="BF130" i="17"/>
  <c r="BA130" i="17" s="1"/>
  <c r="BL130" i="17"/>
  <c r="BM122" i="17"/>
  <c r="BF122" i="17"/>
  <c r="BL122" i="17"/>
  <c r="BM279" i="17"/>
  <c r="BF279" i="17"/>
  <c r="BA279" i="17" s="1"/>
  <c r="BL279" i="17"/>
  <c r="BM178" i="17"/>
  <c r="BL178" i="17"/>
  <c r="BF178" i="17"/>
  <c r="BA178" i="17" s="1"/>
  <c r="BM283" i="17"/>
  <c r="BL283" i="17"/>
  <c r="BF283" i="17"/>
  <c r="BA283" i="17" s="1"/>
  <c r="BB283" i="17" s="1"/>
  <c r="BD283" i="17" s="1"/>
  <c r="BN363" i="17"/>
  <c r="BA363" i="17" s="1"/>
  <c r="BI363" i="17"/>
  <c r="BM119" i="17"/>
  <c r="BF119" i="17"/>
  <c r="BA119" i="17" s="1"/>
  <c r="BL119" i="17"/>
  <c r="BM335" i="17"/>
  <c r="BF335" i="17"/>
  <c r="BA335" i="17" s="1"/>
  <c r="BL335" i="17"/>
  <c r="BM386" i="17"/>
  <c r="BF386" i="17"/>
  <c r="BA386" i="17" s="1"/>
  <c r="BL386" i="17"/>
  <c r="BM390" i="17"/>
  <c r="BF390" i="17"/>
  <c r="BA390" i="17" s="1"/>
  <c r="BL390" i="17"/>
  <c r="BM394" i="17"/>
  <c r="BF394" i="17"/>
  <c r="BA394" i="17" s="1"/>
  <c r="BL394" i="17"/>
  <c r="BM398" i="17"/>
  <c r="BF398" i="17"/>
  <c r="BA398" i="17" s="1"/>
  <c r="BL398" i="17"/>
  <c r="BM402" i="17"/>
  <c r="BF402" i="17"/>
  <c r="BA402" i="17" s="1"/>
  <c r="BL402" i="17"/>
  <c r="BM406" i="17"/>
  <c r="BF406" i="17"/>
  <c r="BA406" i="17" s="1"/>
  <c r="BL406" i="17"/>
  <c r="BM410" i="17"/>
  <c r="BF410" i="17"/>
  <c r="BL410" i="17"/>
  <c r="BM414" i="17"/>
  <c r="BF414" i="17"/>
  <c r="BA414" i="17" s="1"/>
  <c r="BL414" i="17"/>
  <c r="BM418" i="17"/>
  <c r="BF418" i="17"/>
  <c r="BA418" i="17" s="1"/>
  <c r="BL418" i="17"/>
  <c r="BM161" i="17"/>
  <c r="BF161" i="17"/>
  <c r="BA161" i="17" s="1"/>
  <c r="BL161" i="17"/>
  <c r="BM171" i="17"/>
  <c r="BL171" i="17"/>
  <c r="BF171" i="17"/>
  <c r="BN611" i="17"/>
  <c r="BA611" i="17" s="1"/>
  <c r="BI611" i="17"/>
  <c r="BI586" i="17"/>
  <c r="BN586" i="17"/>
  <c r="BA586" i="17" s="1"/>
  <c r="BN602" i="17"/>
  <c r="BA602" i="17" s="1"/>
  <c r="BI602" i="17"/>
  <c r="BM623" i="17"/>
  <c r="BF623" i="17"/>
  <c r="BA623" i="17" s="1"/>
  <c r="BL623" i="17"/>
  <c r="BM1534" i="17"/>
  <c r="BL1534" i="17"/>
  <c r="BF1534" i="17"/>
  <c r="BB1235" i="17"/>
  <c r="BD1235" i="17" s="1"/>
  <c r="BC1235" i="17"/>
  <c r="BB75" i="17"/>
  <c r="BD75" i="17" s="1"/>
  <c r="BC75" i="17"/>
  <c r="BB29" i="17"/>
  <c r="BD29" i="17" s="1"/>
  <c r="BC29" i="17"/>
  <c r="BB1538" i="17"/>
  <c r="BD1538" i="17" s="1"/>
  <c r="BC1538" i="17"/>
  <c r="BB307" i="17"/>
  <c r="BD307" i="17" s="1"/>
  <c r="BC307" i="17"/>
  <c r="BB203" i="17"/>
  <c r="BD203" i="17" s="1"/>
  <c r="BC203" i="17"/>
  <c r="BB491" i="17"/>
  <c r="BD491" i="17" s="1"/>
  <c r="BC491" i="17"/>
  <c r="BB428" i="17"/>
  <c r="BD428" i="17" s="1"/>
  <c r="BC428" i="17"/>
  <c r="BB665" i="17"/>
  <c r="BD665" i="17" s="1"/>
  <c r="BC665" i="17"/>
  <c r="BB863" i="17"/>
  <c r="BD863" i="17" s="1"/>
  <c r="BC863" i="17"/>
  <c r="BM50" i="17"/>
  <c r="BF50" i="17"/>
  <c r="BA50" i="17" s="1"/>
  <c r="BL50" i="17"/>
  <c r="BM400" i="17"/>
  <c r="BL400" i="17"/>
  <c r="BF400" i="17"/>
  <c r="BA400" i="17" s="1"/>
  <c r="BI171" i="17"/>
  <c r="BN171" i="17"/>
  <c r="BA171" i="17" s="1"/>
  <c r="BM591" i="17"/>
  <c r="BF591" i="17"/>
  <c r="BA591" i="17" s="1"/>
  <c r="BL591" i="17"/>
  <c r="BB1147" i="17"/>
  <c r="BD1147" i="17" s="1"/>
  <c r="BC1147" i="17"/>
  <c r="BB275" i="17"/>
  <c r="BD275" i="17" s="1"/>
  <c r="BC275" i="17"/>
  <c r="BB965" i="17"/>
  <c r="BD965" i="17" s="1"/>
  <c r="BC965" i="17"/>
  <c r="BM28" i="17"/>
  <c r="BF28" i="17"/>
  <c r="BA28" i="17" s="1"/>
  <c r="BL28" i="17"/>
  <c r="BM129" i="17"/>
  <c r="BF129" i="17"/>
  <c r="BA129" i="17" s="1"/>
  <c r="BL129" i="17"/>
  <c r="BN237" i="17"/>
  <c r="BI237" i="17"/>
  <c r="BM351" i="17"/>
  <c r="BF351" i="17"/>
  <c r="BA351" i="17" s="1"/>
  <c r="BL351" i="17"/>
  <c r="BM355" i="17"/>
  <c r="BF355" i="17"/>
  <c r="BA355" i="17" s="1"/>
  <c r="BL355" i="17"/>
  <c r="BM157" i="17"/>
  <c r="BF157" i="17"/>
  <c r="BA157" i="17" s="1"/>
  <c r="BL157" i="17"/>
  <c r="BM74" i="17"/>
  <c r="BF74" i="17"/>
  <c r="BA74" i="17" s="1"/>
  <c r="BB74" i="17" s="1"/>
  <c r="BD74" i="17" s="1"/>
  <c r="BL74" i="17"/>
  <c r="BM309" i="17"/>
  <c r="BF309" i="17"/>
  <c r="BA309" i="17" s="1"/>
  <c r="BL309" i="17"/>
  <c r="BM352" i="17"/>
  <c r="BF352" i="17"/>
  <c r="BA352" i="17" s="1"/>
  <c r="BL352" i="17"/>
  <c r="BM419" i="17"/>
  <c r="BF419" i="17"/>
  <c r="BA419" i="17" s="1"/>
  <c r="BL419" i="17"/>
  <c r="BM306" i="17"/>
  <c r="BF306" i="17"/>
  <c r="BA306" i="17" s="1"/>
  <c r="BL306" i="17"/>
  <c r="BM364" i="17"/>
  <c r="BF364" i="17"/>
  <c r="BL364" i="17"/>
  <c r="BM316" i="17"/>
  <c r="BF316" i="17"/>
  <c r="BA316" i="17" s="1"/>
  <c r="BL316" i="17"/>
  <c r="BI338" i="17"/>
  <c r="BN338" i="17"/>
  <c r="BM618" i="17"/>
  <c r="BF618" i="17"/>
  <c r="BA618" i="17" s="1"/>
  <c r="BL618" i="17"/>
  <c r="BM583" i="17"/>
  <c r="BL583" i="17"/>
  <c r="BF583" i="17"/>
  <c r="BB1137" i="17"/>
  <c r="BD1137" i="17" s="1"/>
  <c r="BC1137" i="17"/>
  <c r="BB1177" i="17"/>
  <c r="BD1177" i="17" s="1"/>
  <c r="BC1177" i="17"/>
  <c r="BB1231" i="17"/>
  <c r="BD1231" i="17" s="1"/>
  <c r="BC1231" i="17"/>
  <c r="BB107" i="17"/>
  <c r="BD107" i="17" s="1"/>
  <c r="BC107" i="17"/>
  <c r="BB57" i="17"/>
  <c r="BD57" i="17" s="1"/>
  <c r="BC57" i="17"/>
  <c r="BB212" i="17"/>
  <c r="BD212" i="17" s="1"/>
  <c r="BC212" i="17"/>
  <c r="BB184" i="17"/>
  <c r="BD184" i="17" s="1"/>
  <c r="BC184" i="17"/>
  <c r="BB268" i="17"/>
  <c r="BD268" i="17" s="1"/>
  <c r="BC268" i="17"/>
  <c r="BB292" i="17"/>
  <c r="BD292" i="17" s="1"/>
  <c r="BC292" i="17"/>
  <c r="BB503" i="17"/>
  <c r="BD503" i="17" s="1"/>
  <c r="BC503" i="17"/>
  <c r="BB452" i="17"/>
  <c r="BD452" i="17" s="1"/>
  <c r="BC452" i="17"/>
  <c r="BB693" i="17"/>
  <c r="BD693" i="17" s="1"/>
  <c r="BC693" i="17"/>
  <c r="BB869" i="17"/>
  <c r="BD869" i="17" s="1"/>
  <c r="BC869" i="17"/>
  <c r="BM192" i="17"/>
  <c r="BL192" i="17"/>
  <c r="BF192" i="17"/>
  <c r="BM235" i="17"/>
  <c r="BF235" i="17"/>
  <c r="BA235" i="17" s="1"/>
  <c r="BL235" i="17"/>
  <c r="BM396" i="17"/>
  <c r="BF396" i="17"/>
  <c r="BA396" i="17" s="1"/>
  <c r="BL396" i="17"/>
  <c r="BB1456" i="17"/>
  <c r="BD1456" i="17" s="1"/>
  <c r="BC1456" i="17"/>
  <c r="BB167" i="17"/>
  <c r="BD167" i="17" s="1"/>
  <c r="BC167" i="17"/>
  <c r="BB182" i="17"/>
  <c r="BD182" i="17" s="1"/>
  <c r="BC182" i="17"/>
  <c r="BB525" i="17"/>
  <c r="BD525" i="17" s="1"/>
  <c r="BC525" i="17"/>
  <c r="BI265" i="17"/>
  <c r="BN265" i="17"/>
  <c r="BA265" i="17" s="1"/>
  <c r="BM151" i="17"/>
  <c r="BL151" i="17"/>
  <c r="BF151" i="17"/>
  <c r="BM237" i="17"/>
  <c r="BF237" i="17"/>
  <c r="BL237" i="17"/>
  <c r="BM245" i="17"/>
  <c r="BF245" i="17"/>
  <c r="BA245" i="17" s="1"/>
  <c r="BL245" i="17"/>
  <c r="BM340" i="17"/>
  <c r="BF340" i="17"/>
  <c r="BA340" i="17" s="1"/>
  <c r="BL340" i="17"/>
  <c r="BM239" i="17"/>
  <c r="BF239" i="17"/>
  <c r="BA239" i="17" s="1"/>
  <c r="BB239" i="17" s="1"/>
  <c r="BD239" i="17" s="1"/>
  <c r="BL239" i="17"/>
  <c r="BN354" i="17"/>
  <c r="BI354" i="17"/>
  <c r="BN253" i="17"/>
  <c r="BA253" i="17" s="1"/>
  <c r="BI253" i="17"/>
  <c r="BI330" i="17"/>
  <c r="BN330" i="17"/>
  <c r="BM154" i="17"/>
  <c r="BF154" i="17"/>
  <c r="BA154" i="17" s="1"/>
  <c r="BL154" i="17"/>
  <c r="BM177" i="17"/>
  <c r="BF177" i="17"/>
  <c r="BA177" i="17" s="1"/>
  <c r="BL177" i="17"/>
  <c r="BM214" i="17"/>
  <c r="BL214" i="17"/>
  <c r="BF214" i="17"/>
  <c r="BA214" i="17" s="1"/>
  <c r="BN359" i="17"/>
  <c r="BA359" i="17" s="1"/>
  <c r="BI359" i="17"/>
  <c r="BM349" i="17"/>
  <c r="BF349" i="17"/>
  <c r="BL349" i="17"/>
  <c r="BM338" i="17"/>
  <c r="BF338" i="17"/>
  <c r="BL338" i="17"/>
  <c r="BM293" i="17"/>
  <c r="BF293" i="17"/>
  <c r="BA293" i="17" s="1"/>
  <c r="BL293" i="17"/>
  <c r="BN619" i="17"/>
  <c r="BA619" i="17" s="1"/>
  <c r="BI619" i="17"/>
  <c r="BM607" i="17"/>
  <c r="BL607" i="17"/>
  <c r="BF607" i="17"/>
  <c r="BB1498" i="17"/>
  <c r="BD1498" i="17" s="1"/>
  <c r="BC1498" i="17"/>
  <c r="BB1486" i="17"/>
  <c r="BD1486" i="17" s="1"/>
  <c r="BC1486" i="17"/>
  <c r="BB111" i="17"/>
  <c r="BD111" i="17" s="1"/>
  <c r="BC111" i="17"/>
  <c r="BB67" i="17"/>
  <c r="BD67" i="17" s="1"/>
  <c r="BC67" i="17"/>
  <c r="BB64" i="17"/>
  <c r="BD64" i="17" s="1"/>
  <c r="BC64" i="17"/>
  <c r="BB7" i="17"/>
  <c r="BD7" i="17" s="1"/>
  <c r="BC7" i="17"/>
  <c r="BB156" i="17"/>
  <c r="BD156" i="17" s="1"/>
  <c r="BC156" i="17"/>
  <c r="BB245" i="17"/>
  <c r="BD245" i="17" s="1"/>
  <c r="BC245" i="17"/>
  <c r="BB458" i="17"/>
  <c r="BD458" i="17" s="1"/>
  <c r="BC458" i="17"/>
  <c r="BB284" i="17"/>
  <c r="BD284" i="17" s="1"/>
  <c r="BC284" i="17"/>
  <c r="BB219" i="17"/>
  <c r="BD219" i="17" s="1"/>
  <c r="BC219" i="17"/>
  <c r="BB545" i="17"/>
  <c r="BD545" i="17" s="1"/>
  <c r="BC545" i="17"/>
  <c r="BB494" i="17"/>
  <c r="BD494" i="17" s="1"/>
  <c r="BC494" i="17"/>
  <c r="BB499" i="17"/>
  <c r="BD499" i="17" s="1"/>
  <c r="BC499" i="17"/>
  <c r="BB444" i="17"/>
  <c r="BD444" i="17" s="1"/>
  <c r="BC444" i="17"/>
  <c r="BB780" i="17"/>
  <c r="BD780" i="17" s="1"/>
  <c r="BC780" i="17"/>
  <c r="BB715" i="17"/>
  <c r="BD715" i="17" s="1"/>
  <c r="BC715" i="17"/>
  <c r="BB895" i="17"/>
  <c r="BD895" i="17" s="1"/>
  <c r="BC895" i="17"/>
  <c r="BM324" i="17"/>
  <c r="BF324" i="17"/>
  <c r="BA324" i="17" s="1"/>
  <c r="BL324" i="17"/>
  <c r="BM138" i="17"/>
  <c r="BF138" i="17"/>
  <c r="BL138" i="17"/>
  <c r="BM317" i="17"/>
  <c r="BF317" i="17"/>
  <c r="BA317" i="17" s="1"/>
  <c r="BL317" i="17"/>
  <c r="BM392" i="17"/>
  <c r="BF392" i="17"/>
  <c r="BL392" i="17"/>
  <c r="BM215" i="17"/>
  <c r="BF215" i="17"/>
  <c r="BL215" i="17"/>
  <c r="BB1025" i="17"/>
  <c r="BD1025" i="17" s="1"/>
  <c r="BC1025" i="17"/>
  <c r="BB1245" i="17"/>
  <c r="BD1245" i="17" s="1"/>
  <c r="BC1245" i="17"/>
  <c r="BB1099" i="17"/>
  <c r="BD1099" i="17" s="1"/>
  <c r="BC1099" i="17"/>
  <c r="BB128" i="17"/>
  <c r="BD128" i="17" s="1"/>
  <c r="BC128" i="17"/>
  <c r="BB301" i="17"/>
  <c r="BD301" i="17" s="1"/>
  <c r="BC301" i="17"/>
  <c r="BB529" i="17"/>
  <c r="BD529" i="17" s="1"/>
  <c r="BC529" i="17"/>
  <c r="BN106" i="17"/>
  <c r="BA106" i="17" s="1"/>
  <c r="BI106" i="17"/>
  <c r="BN110" i="17"/>
  <c r="BA110" i="17" s="1"/>
  <c r="BI110" i="17"/>
  <c r="BM337" i="17"/>
  <c r="BF337" i="17"/>
  <c r="BA337" i="17" s="1"/>
  <c r="BL337" i="17"/>
  <c r="BN246" i="17"/>
  <c r="BA246" i="17" s="1"/>
  <c r="BI246" i="17"/>
  <c r="BI192" i="17"/>
  <c r="BN192" i="17"/>
  <c r="BA192" i="17" s="1"/>
  <c r="BN252" i="17"/>
  <c r="BA252" i="17" s="1"/>
  <c r="BI252" i="17"/>
  <c r="BM159" i="17"/>
  <c r="BL159" i="17"/>
  <c r="BF159" i="17"/>
  <c r="BA159" i="17" s="1"/>
  <c r="BM253" i="17"/>
  <c r="BF253" i="17"/>
  <c r="BL253" i="17"/>
  <c r="BM330" i="17"/>
  <c r="BF330" i="17"/>
  <c r="BL330" i="17"/>
  <c r="BN362" i="17"/>
  <c r="BA362" i="17" s="1"/>
  <c r="BI362" i="17"/>
  <c r="BM383" i="17"/>
  <c r="BF383" i="17"/>
  <c r="BA383" i="17" s="1"/>
  <c r="BL383" i="17"/>
  <c r="BM387" i="17"/>
  <c r="BF387" i="17"/>
  <c r="BA387" i="17" s="1"/>
  <c r="BL387" i="17"/>
  <c r="BM391" i="17"/>
  <c r="BF391" i="17"/>
  <c r="BL391" i="17"/>
  <c r="BM395" i="17"/>
  <c r="BF395" i="17"/>
  <c r="BA395" i="17" s="1"/>
  <c r="BL395" i="17"/>
  <c r="BM399" i="17"/>
  <c r="BF399" i="17"/>
  <c r="BA399" i="17" s="1"/>
  <c r="BL399" i="17"/>
  <c r="BM403" i="17"/>
  <c r="BF403" i="17"/>
  <c r="BA403" i="17" s="1"/>
  <c r="BL403" i="17"/>
  <c r="BM407" i="17"/>
  <c r="BF407" i="17"/>
  <c r="BA407" i="17" s="1"/>
  <c r="BB407" i="17" s="1"/>
  <c r="BD407" i="17" s="1"/>
  <c r="BL407" i="17"/>
  <c r="BM411" i="17"/>
  <c r="BF411" i="17"/>
  <c r="BA411" i="17" s="1"/>
  <c r="BL411" i="17"/>
  <c r="BM415" i="17"/>
  <c r="BL415" i="17"/>
  <c r="BF415" i="17"/>
  <c r="BA415" i="17" s="1"/>
  <c r="BM356" i="17"/>
  <c r="BF356" i="17"/>
  <c r="BA356" i="17" s="1"/>
  <c r="BB356" i="17" s="1"/>
  <c r="BD356" i="17" s="1"/>
  <c r="BL356" i="17"/>
  <c r="BM59" i="17"/>
  <c r="BF59" i="17"/>
  <c r="BA59" i="17" s="1"/>
  <c r="BL59" i="17"/>
  <c r="BM416" i="17"/>
  <c r="BF416" i="17"/>
  <c r="BA416" i="17" s="1"/>
  <c r="BL416" i="17"/>
  <c r="BM318" i="17"/>
  <c r="BF318" i="17"/>
  <c r="BA318" i="17" s="1"/>
  <c r="BL318" i="17"/>
  <c r="BN349" i="17"/>
  <c r="BI349" i="17"/>
  <c r="BN364" i="17"/>
  <c r="BA364" i="17" s="1"/>
  <c r="BI364" i="17"/>
  <c r="BM144" i="17"/>
  <c r="BF144" i="17"/>
  <c r="BA144" i="17" s="1"/>
  <c r="BL144" i="17"/>
  <c r="BM578" i="17"/>
  <c r="BF578" i="17"/>
  <c r="BL578" i="17"/>
  <c r="BM626" i="17"/>
  <c r="BF626" i="17"/>
  <c r="BA626" i="17" s="1"/>
  <c r="BL626" i="17"/>
  <c r="BM631" i="17"/>
  <c r="BF631" i="17"/>
  <c r="BA631" i="17" s="1"/>
  <c r="BL631" i="17"/>
  <c r="BN599" i="17"/>
  <c r="BA599" i="17" s="1"/>
  <c r="BI599" i="17"/>
  <c r="BB1143" i="17"/>
  <c r="BD1143" i="17" s="1"/>
  <c r="BC1143" i="17"/>
  <c r="BB1153" i="17"/>
  <c r="BD1153" i="17" s="1"/>
  <c r="BC1153" i="17"/>
  <c r="BB1139" i="17"/>
  <c r="BD1139" i="17" s="1"/>
  <c r="BC1139" i="17"/>
  <c r="BB1241" i="17"/>
  <c r="BD1241" i="17" s="1"/>
  <c r="BC1241" i="17"/>
  <c r="BB103" i="17"/>
  <c r="BD103" i="17" s="1"/>
  <c r="BC103" i="17"/>
  <c r="BB92" i="17"/>
  <c r="BD92" i="17" s="1"/>
  <c r="BC92" i="17"/>
  <c r="BB27" i="17"/>
  <c r="BD27" i="17" s="1"/>
  <c r="BC27" i="17"/>
  <c r="BB162" i="17"/>
  <c r="BD162" i="17" s="1"/>
  <c r="BC162" i="17"/>
  <c r="BB191" i="17"/>
  <c r="BD191" i="17" s="1"/>
  <c r="BC191" i="17"/>
  <c r="BB285" i="17"/>
  <c r="BD285" i="17" s="1"/>
  <c r="BC285" i="17"/>
  <c r="BB56" i="17"/>
  <c r="BD56" i="17" s="1"/>
  <c r="BC56" i="17"/>
  <c r="BB273" i="17"/>
  <c r="BD273" i="17" s="1"/>
  <c r="BC273" i="17"/>
  <c r="BB387" i="17"/>
  <c r="BD387" i="17" s="1"/>
  <c r="BC387" i="17"/>
  <c r="BB381" i="17"/>
  <c r="BD381" i="17" s="1"/>
  <c r="BC381" i="17"/>
  <c r="BB513" i="17"/>
  <c r="BD513" i="17" s="1"/>
  <c r="BC513" i="17"/>
  <c r="BB501" i="17"/>
  <c r="BD501" i="17" s="1"/>
  <c r="BC501" i="17"/>
  <c r="BB818" i="17"/>
  <c r="BD818" i="17" s="1"/>
  <c r="BC818" i="17"/>
  <c r="BB227" i="17"/>
  <c r="BD227" i="17" s="1"/>
  <c r="BC227" i="17"/>
  <c r="BB731" i="17"/>
  <c r="BD731" i="17" s="1"/>
  <c r="BC731" i="17"/>
  <c r="BB755" i="17"/>
  <c r="BD755" i="17" s="1"/>
  <c r="BC755" i="17"/>
  <c r="BB905" i="17"/>
  <c r="BD905" i="17" s="1"/>
  <c r="BC905" i="17"/>
  <c r="AJ523" i="1"/>
  <c r="AK523" i="1" s="1"/>
  <c r="AJ163" i="1"/>
  <c r="AK163" i="1" s="1"/>
  <c r="AJ835" i="1"/>
  <c r="AK835" i="1" s="1"/>
  <c r="AJ1059" i="1"/>
  <c r="AK1059" i="1" s="1"/>
  <c r="AJ235" i="1"/>
  <c r="AJ683" i="1"/>
  <c r="AK683" i="1" s="1"/>
  <c r="AJ1171" i="1"/>
  <c r="AK1171" i="1" s="1"/>
  <c r="AJ43" i="1"/>
  <c r="AK43" i="1" s="1"/>
  <c r="AJ643" i="1"/>
  <c r="AK643" i="1" s="1"/>
  <c r="AJ755" i="1"/>
  <c r="AK755" i="1" s="1"/>
  <c r="AJ659" i="1"/>
  <c r="AK659" i="1" s="1"/>
  <c r="AJ955" i="1"/>
  <c r="AK955" i="1" s="1"/>
  <c r="AJ1179" i="1"/>
  <c r="AK1179" i="1" s="1"/>
  <c r="AJ1235" i="1"/>
  <c r="AK1235" i="1" s="1"/>
  <c r="AJ379" i="1"/>
  <c r="AK379" i="1" s="1"/>
  <c r="AJ867" i="1"/>
  <c r="AK867" i="1" s="1"/>
  <c r="AJ115" i="1"/>
  <c r="AK115" i="1" s="1"/>
  <c r="AJ947" i="1"/>
  <c r="AK947" i="1" s="1"/>
  <c r="D16" i="5"/>
  <c r="E16" i="5" s="1"/>
  <c r="AJ547" i="1"/>
  <c r="AK547" i="1" s="1"/>
  <c r="AJ123" i="1"/>
  <c r="AK123" i="1" s="1"/>
  <c r="AJ187" i="1"/>
  <c r="AK187" i="1" s="1"/>
  <c r="AJ1131" i="1"/>
  <c r="AK1131" i="1" s="1"/>
  <c r="AJ27" i="1"/>
  <c r="AK27" i="1" s="1"/>
  <c r="AJ811" i="1"/>
  <c r="AK811" i="1" s="1"/>
  <c r="AJ171" i="1"/>
  <c r="AK171" i="1" s="1"/>
  <c r="AK250" i="1"/>
  <c r="J23" i="5"/>
  <c r="AJ451" i="1"/>
  <c r="AK451" i="1" s="1"/>
  <c r="AJ315" i="1"/>
  <c r="AK315" i="1" s="1"/>
  <c r="AJ331" i="1"/>
  <c r="AK331" i="1" s="1"/>
  <c r="AJ707" i="1"/>
  <c r="AK707" i="1" s="1"/>
  <c r="D23" i="5"/>
  <c r="D22" i="5"/>
  <c r="AJ259" i="1"/>
  <c r="AK259" i="1" s="1"/>
  <c r="AJ355" i="1"/>
  <c r="AK355" i="1" s="1"/>
  <c r="AJ627" i="1"/>
  <c r="AK627" i="1" s="1"/>
  <c r="AJ883" i="1"/>
  <c r="AK883" i="1" s="1"/>
  <c r="AJ99" i="1"/>
  <c r="AK99" i="1" s="1"/>
  <c r="AJ1115" i="1"/>
  <c r="AK1115" i="1" s="1"/>
  <c r="AJ1219" i="1"/>
  <c r="AK1219" i="1" s="1"/>
  <c r="AJ411" i="1"/>
  <c r="AK411" i="1" s="1"/>
  <c r="AJ1147" i="1"/>
  <c r="AK1147" i="1" s="1"/>
  <c r="AJ1259" i="1"/>
  <c r="AK1259" i="1" s="1"/>
  <c r="AJ1291" i="1"/>
  <c r="AK1291" i="1" s="1"/>
  <c r="AJ795" i="1"/>
  <c r="AK795" i="1" s="1"/>
  <c r="AJ107" i="1"/>
  <c r="AK107" i="1" s="1"/>
  <c r="AJ179" i="1"/>
  <c r="AK179" i="1" s="1"/>
  <c r="AJ875" i="1"/>
  <c r="AK875" i="1" s="1"/>
  <c r="AJ939" i="1"/>
  <c r="AK939" i="1" s="1"/>
  <c r="AJ987" i="1"/>
  <c r="AK987" i="1" s="1"/>
  <c r="AJ91" i="1"/>
  <c r="AK91" i="1" s="1"/>
  <c r="AJ651" i="1"/>
  <c r="AK651" i="1" s="1"/>
  <c r="AJ1267" i="1"/>
  <c r="AK1267" i="1" s="1"/>
  <c r="F29" i="5"/>
  <c r="AJ595" i="1"/>
  <c r="AK595" i="1" s="1"/>
  <c r="AJ67" i="1"/>
  <c r="AK67" i="1" s="1"/>
  <c r="AJ283" i="1"/>
  <c r="AK283" i="1" s="1"/>
  <c r="AJ571" i="1"/>
  <c r="AK571" i="1" s="1"/>
  <c r="AJ419" i="1"/>
  <c r="AK419" i="1" s="1"/>
  <c r="AJ1307" i="1"/>
  <c r="AK1307" i="1" s="1"/>
  <c r="AJ59" i="1"/>
  <c r="AK59" i="1" s="1"/>
  <c r="AJ339" i="1"/>
  <c r="AK339" i="1" s="1"/>
  <c r="AJ483" i="1"/>
  <c r="AK483" i="1" s="1"/>
  <c r="AJ611" i="1"/>
  <c r="AK611" i="1" s="1"/>
  <c r="AJ979" i="1"/>
  <c r="AK979" i="1" s="1"/>
  <c r="AJ1051" i="1"/>
  <c r="AK1051" i="1" s="1"/>
  <c r="AJ1067" i="1"/>
  <c r="AK1067" i="1" s="1"/>
  <c r="AJ1155" i="1"/>
  <c r="AK1155" i="1" s="1"/>
  <c r="AJ531" i="1"/>
  <c r="AK531" i="1" s="1"/>
  <c r="AJ619" i="1"/>
  <c r="AK619" i="1" s="1"/>
  <c r="AJ1099" i="1"/>
  <c r="AJ539" i="1"/>
  <c r="AK539" i="1" s="1"/>
  <c r="AJ1139" i="1"/>
  <c r="AK1139" i="1" s="1"/>
  <c r="AK1083" i="1"/>
  <c r="D28" i="5"/>
  <c r="AJ515" i="1"/>
  <c r="AK515" i="1" s="1"/>
  <c r="AJ395" i="1"/>
  <c r="AK395" i="1" s="1"/>
  <c r="AJ307" i="1"/>
  <c r="AK307" i="1" s="1"/>
  <c r="AJ843" i="1"/>
  <c r="AK843" i="1" s="1"/>
  <c r="D35" i="5"/>
  <c r="E9" i="5"/>
  <c r="F10" i="5"/>
  <c r="L17" i="5" l="1"/>
  <c r="L10" i="5"/>
  <c r="L16" i="5"/>
  <c r="L22" i="5"/>
  <c r="L11" i="5"/>
  <c r="AK238" i="8"/>
  <c r="D3" i="7"/>
  <c r="D10" i="7" s="1"/>
  <c r="AK235" i="1"/>
  <c r="D15" i="5"/>
  <c r="E15" i="5" s="1"/>
  <c r="BB875" i="17"/>
  <c r="BD875" i="17" s="1"/>
  <c r="BC875" i="17"/>
  <c r="BC762" i="17"/>
  <c r="BB762" i="17"/>
  <c r="BD762" i="17" s="1"/>
  <c r="BB1034" i="17"/>
  <c r="BD1034" i="17" s="1"/>
  <c r="BC1034" i="17"/>
  <c r="BB1011" i="17"/>
  <c r="BD1011" i="17" s="1"/>
  <c r="BC1011" i="17"/>
  <c r="BB1010" i="17"/>
  <c r="BD1010" i="17" s="1"/>
  <c r="BC1010" i="17"/>
  <c r="BB784" i="17"/>
  <c r="BD784" i="17" s="1"/>
  <c r="BC784" i="17"/>
  <c r="BB470" i="17"/>
  <c r="BD470" i="17" s="1"/>
  <c r="BC470" i="17"/>
  <c r="BB376" i="17"/>
  <c r="BD376" i="17" s="1"/>
  <c r="BC376" i="17"/>
  <c r="BB344" i="17"/>
  <c r="BD344" i="17" s="1"/>
  <c r="BC344" i="17"/>
  <c r="BC451" i="17"/>
  <c r="BB451" i="17"/>
  <c r="BD451" i="17" s="1"/>
  <c r="BB598" i="17"/>
  <c r="BD598" i="17" s="1"/>
  <c r="BC598" i="17"/>
  <c r="BB674" i="17"/>
  <c r="BD674" i="17" s="1"/>
  <c r="BC674" i="17"/>
  <c r="BB1032" i="17"/>
  <c r="BD1032" i="17" s="1"/>
  <c r="BC1032" i="17"/>
  <c r="BB448" i="17"/>
  <c r="BD448" i="17" s="1"/>
  <c r="BC448" i="17"/>
  <c r="BB834" i="17"/>
  <c r="BD834" i="17" s="1"/>
  <c r="BC834" i="17"/>
  <c r="BB716" i="17"/>
  <c r="BD716" i="17" s="1"/>
  <c r="BC716" i="17"/>
  <c r="BB827" i="17"/>
  <c r="BD827" i="17" s="1"/>
  <c r="BC827" i="17"/>
  <c r="BC475" i="17"/>
  <c r="BB475" i="17"/>
  <c r="BD475" i="17" s="1"/>
  <c r="BB773" i="17"/>
  <c r="BD773" i="17" s="1"/>
  <c r="BC773" i="17"/>
  <c r="BB421" i="17"/>
  <c r="BD421" i="17" s="1"/>
  <c r="BC421" i="17"/>
  <c r="BB482" i="17"/>
  <c r="BD482" i="17" s="1"/>
  <c r="BC482" i="17"/>
  <c r="BB654" i="17"/>
  <c r="BD654" i="17" s="1"/>
  <c r="BC654" i="17"/>
  <c r="BC708" i="17"/>
  <c r="BA802" i="17"/>
  <c r="BA729" i="17"/>
  <c r="BC207" i="17"/>
  <c r="BA943" i="17"/>
  <c r="BA477" i="17"/>
  <c r="BC372" i="17"/>
  <c r="BA885" i="17"/>
  <c r="BA1086" i="17"/>
  <c r="BB1006" i="17"/>
  <c r="BD1006" i="17" s="1"/>
  <c r="BC1006" i="17"/>
  <c r="BA997" i="17"/>
  <c r="BB676" i="17"/>
  <c r="BD676" i="17" s="1"/>
  <c r="BC676" i="17"/>
  <c r="BA1122" i="17"/>
  <c r="BA431" i="17"/>
  <c r="BA970" i="17"/>
  <c r="BC1022" i="17"/>
  <c r="BA892" i="17"/>
  <c r="BA551" i="17"/>
  <c r="BA238" i="17"/>
  <c r="BB689" i="17"/>
  <c r="BD689" i="17" s="1"/>
  <c r="BC689" i="17"/>
  <c r="BB779" i="17"/>
  <c r="BD779" i="17" s="1"/>
  <c r="BC779" i="17"/>
  <c r="BC239" i="17"/>
  <c r="BA543" i="17"/>
  <c r="BC954" i="17"/>
  <c r="BA951" i="17"/>
  <c r="BC757" i="17"/>
  <c r="BB562" i="17"/>
  <c r="BD562" i="17" s="1"/>
  <c r="BC562" i="17"/>
  <c r="BB1118" i="17"/>
  <c r="BD1118" i="17" s="1"/>
  <c r="BC1118" i="17"/>
  <c r="BA697" i="17"/>
  <c r="BC434" i="17"/>
  <c r="BA973" i="17"/>
  <c r="BB1015" i="17"/>
  <c r="BD1015" i="17" s="1"/>
  <c r="BC1015" i="17"/>
  <c r="BA692" i="17"/>
  <c r="BC786" i="17"/>
  <c r="BB185" i="17"/>
  <c r="BD185" i="17" s="1"/>
  <c r="BC185" i="17"/>
  <c r="BB1035" i="17"/>
  <c r="BD1035" i="17" s="1"/>
  <c r="BC1035" i="17"/>
  <c r="BB747" i="17"/>
  <c r="BD747" i="17" s="1"/>
  <c r="BC747" i="17"/>
  <c r="BB459" i="17"/>
  <c r="BD459" i="17" s="1"/>
  <c r="BC459" i="17"/>
  <c r="BA682" i="17"/>
  <c r="BA810" i="17"/>
  <c r="BB115" i="17"/>
  <c r="BD115" i="17" s="1"/>
  <c r="BC115" i="17"/>
  <c r="BB952" i="17"/>
  <c r="BD952" i="17" s="1"/>
  <c r="BC952" i="17"/>
  <c r="BB1014" i="17"/>
  <c r="BD1014" i="17" s="1"/>
  <c r="BC1014" i="17"/>
  <c r="BA467" i="17"/>
  <c r="BC467" i="17" s="1"/>
  <c r="BC778" i="17"/>
  <c r="BB947" i="17"/>
  <c r="BD947" i="17" s="1"/>
  <c r="BC947" i="17"/>
  <c r="BC1007" i="17"/>
  <c r="BB1007" i="17"/>
  <c r="BD1007" i="17" s="1"/>
  <c r="BA893" i="17"/>
  <c r="BB704" i="17"/>
  <c r="BD704" i="17" s="1"/>
  <c r="BC704" i="17"/>
  <c r="F11" i="5"/>
  <c r="BB409" i="17"/>
  <c r="BD409" i="17" s="1"/>
  <c r="BC409" i="17"/>
  <c r="BB214" i="17"/>
  <c r="BD214" i="17" s="1"/>
  <c r="BC214" i="17"/>
  <c r="BB352" i="17"/>
  <c r="BD352" i="17" s="1"/>
  <c r="BC352" i="17"/>
  <c r="BB312" i="17"/>
  <c r="BD312" i="17" s="1"/>
  <c r="BC312" i="17"/>
  <c r="BB467" i="17"/>
  <c r="BD467" i="17" s="1"/>
  <c r="BB809" i="17"/>
  <c r="BD809" i="17" s="1"/>
  <c r="BC809" i="17"/>
  <c r="BB500" i="17"/>
  <c r="BD500" i="17" s="1"/>
  <c r="BC500" i="17"/>
  <c r="BB557" i="17"/>
  <c r="BD557" i="17" s="1"/>
  <c r="BC557" i="17"/>
  <c r="BB1041" i="17"/>
  <c r="BD1041" i="17" s="1"/>
  <c r="BC1041" i="17"/>
  <c r="BB350" i="17"/>
  <c r="BD350" i="17" s="1"/>
  <c r="BC350" i="17"/>
  <c r="BB610" i="17"/>
  <c r="BD610" i="17" s="1"/>
  <c r="BC610" i="17"/>
  <c r="BC1117" i="17"/>
  <c r="BB1117" i="17"/>
  <c r="BD1117" i="17" s="1"/>
  <c r="BB751" i="17"/>
  <c r="BD751" i="17" s="1"/>
  <c r="BC751" i="17"/>
  <c r="BB548" i="17"/>
  <c r="BD548" i="17" s="1"/>
  <c r="BC548" i="17"/>
  <c r="BB310" i="17"/>
  <c r="BD310" i="17" s="1"/>
  <c r="BC310" i="17"/>
  <c r="BC1089" i="17"/>
  <c r="BB1089" i="17"/>
  <c r="BD1089" i="17" s="1"/>
  <c r="BB617" i="17"/>
  <c r="BD617" i="17" s="1"/>
  <c r="BC617" i="17"/>
  <c r="BB327" i="17"/>
  <c r="BD327" i="17" s="1"/>
  <c r="BC327" i="17"/>
  <c r="BB695" i="17"/>
  <c r="BD695" i="17" s="1"/>
  <c r="BC695" i="17"/>
  <c r="BB596" i="17"/>
  <c r="BD596" i="17" s="1"/>
  <c r="BC596" i="17"/>
  <c r="BB978" i="17"/>
  <c r="BD978" i="17" s="1"/>
  <c r="BC978" i="17"/>
  <c r="BB342" i="17"/>
  <c r="BD342" i="17" s="1"/>
  <c r="BC342" i="17"/>
  <c r="BB682" i="17"/>
  <c r="BD682" i="17" s="1"/>
  <c r="BC682" i="17"/>
  <c r="BB419" i="17"/>
  <c r="BD419" i="17" s="1"/>
  <c r="BC419" i="17"/>
  <c r="BB360" i="17"/>
  <c r="BD360" i="17" s="1"/>
  <c r="BC360" i="17"/>
  <c r="BB653" i="17"/>
  <c r="BD653" i="17" s="1"/>
  <c r="BC653" i="17"/>
  <c r="BB754" i="17"/>
  <c r="BD754" i="17" s="1"/>
  <c r="BC754" i="17"/>
  <c r="BB129" i="17"/>
  <c r="BD129" i="17" s="1"/>
  <c r="BC129" i="17"/>
  <c r="BB368" i="17"/>
  <c r="BD368" i="17" s="1"/>
  <c r="BC368" i="17"/>
  <c r="BB805" i="17"/>
  <c r="BD805" i="17" s="1"/>
  <c r="BC805" i="17"/>
  <c r="BB403" i="17"/>
  <c r="BD403" i="17" s="1"/>
  <c r="BC403" i="17"/>
  <c r="BB177" i="17"/>
  <c r="BD177" i="17" s="1"/>
  <c r="BC177" i="17"/>
  <c r="BB52" i="17"/>
  <c r="BD52" i="17" s="1"/>
  <c r="BC52" i="17"/>
  <c r="BB590" i="17"/>
  <c r="BD590" i="17" s="1"/>
  <c r="BC590" i="17"/>
  <c r="BB567" i="17"/>
  <c r="BD567" i="17" s="1"/>
  <c r="BC567" i="17"/>
  <c r="BB793" i="17"/>
  <c r="BD793" i="17" s="1"/>
  <c r="BC793" i="17"/>
  <c r="BB423" i="17"/>
  <c r="BD423" i="17" s="1"/>
  <c r="BC423" i="17"/>
  <c r="BB483" i="17"/>
  <c r="BD483" i="17" s="1"/>
  <c r="BC483" i="17"/>
  <c r="BB945" i="17"/>
  <c r="BD945" i="17" s="1"/>
  <c r="BC945" i="17"/>
  <c r="BC1086" i="17"/>
  <c r="BB1086" i="17"/>
  <c r="BD1086" i="17" s="1"/>
  <c r="BA349" i="17"/>
  <c r="BB59" i="17"/>
  <c r="BD59" i="17" s="1"/>
  <c r="BC59" i="17"/>
  <c r="BA391" i="17"/>
  <c r="BB159" i="17"/>
  <c r="BD159" i="17" s="1"/>
  <c r="BC159" i="17"/>
  <c r="BA392" i="17"/>
  <c r="BC618" i="17"/>
  <c r="BB618" i="17"/>
  <c r="BD618" i="17" s="1"/>
  <c r="BB351" i="17"/>
  <c r="BD351" i="17" s="1"/>
  <c r="BC351" i="17"/>
  <c r="BB28" i="17"/>
  <c r="BD28" i="17" s="1"/>
  <c r="BC28" i="17"/>
  <c r="BA410" i="17"/>
  <c r="BB119" i="17"/>
  <c r="BD119" i="17" s="1"/>
  <c r="BC119" i="17"/>
  <c r="BB346" i="17"/>
  <c r="BD346" i="17" s="1"/>
  <c r="BC346" i="17"/>
  <c r="BC367" i="17"/>
  <c r="BB223" i="17"/>
  <c r="BD223" i="17" s="1"/>
  <c r="BC223" i="17"/>
  <c r="BC333" i="17"/>
  <c r="BC138" i="17"/>
  <c r="BB698" i="17"/>
  <c r="BD698" i="17" s="1"/>
  <c r="BC698" i="17"/>
  <c r="BB1013" i="17"/>
  <c r="BD1013" i="17" s="1"/>
  <c r="BC1013" i="17"/>
  <c r="BC1081" i="17"/>
  <c r="BB1081" i="17"/>
  <c r="BD1081" i="17" s="1"/>
  <c r="BA511" i="17"/>
  <c r="BC1001" i="17"/>
  <c r="BB1001" i="17"/>
  <c r="BD1001" i="17" s="1"/>
  <c r="BB981" i="17"/>
  <c r="BD981" i="17" s="1"/>
  <c r="BC981" i="17"/>
  <c r="BB802" i="17"/>
  <c r="BD802" i="17" s="1"/>
  <c r="BC802" i="17"/>
  <c r="BB479" i="17"/>
  <c r="BD479" i="17" s="1"/>
  <c r="BC479" i="17"/>
  <c r="BB769" i="17"/>
  <c r="BD769" i="17" s="1"/>
  <c r="BC769" i="17"/>
  <c r="BB49" i="17"/>
  <c r="BD49" i="17" s="1"/>
  <c r="BC49" i="17"/>
  <c r="BB967" i="17"/>
  <c r="BD967" i="17" s="1"/>
  <c r="BC967" i="17"/>
  <c r="BA929" i="17"/>
  <c r="BB853" i="17"/>
  <c r="BD853" i="17" s="1"/>
  <c r="BC853" i="17"/>
  <c r="BB847" i="17"/>
  <c r="BD847" i="17" s="1"/>
  <c r="BC847" i="17"/>
  <c r="BA788" i="17"/>
  <c r="BC536" i="17"/>
  <c r="BB536" i="17"/>
  <c r="BD536" i="17" s="1"/>
  <c r="BC999" i="17"/>
  <c r="BB999" i="17"/>
  <c r="BD999" i="17" s="1"/>
  <c r="BB719" i="17"/>
  <c r="BD719" i="17" s="1"/>
  <c r="BC719" i="17"/>
  <c r="BB427" i="17"/>
  <c r="BD427" i="17" s="1"/>
  <c r="BC427" i="17"/>
  <c r="BB20" i="17"/>
  <c r="BD20" i="17" s="1"/>
  <c r="BC20" i="17"/>
  <c r="BC1073" i="17"/>
  <c r="BB1073" i="17"/>
  <c r="BD1073" i="17" s="1"/>
  <c r="BB1114" i="17"/>
  <c r="BD1114" i="17" s="1"/>
  <c r="BC1114" i="17"/>
  <c r="BB948" i="17"/>
  <c r="BD948" i="17" s="1"/>
  <c r="BC948" i="17"/>
  <c r="BC785" i="17"/>
  <c r="BB785" i="17"/>
  <c r="BD785" i="17" s="1"/>
  <c r="BB821" i="17"/>
  <c r="BD821" i="17" s="1"/>
  <c r="BC821" i="17"/>
  <c r="BB813" i="17"/>
  <c r="BD813" i="17" s="1"/>
  <c r="BC813" i="17"/>
  <c r="BB329" i="17"/>
  <c r="BD329" i="17" s="1"/>
  <c r="BC329" i="17"/>
  <c r="BB8" i="17"/>
  <c r="BD8" i="17" s="1"/>
  <c r="BC8" i="17"/>
  <c r="BB15" i="17"/>
  <c r="BD15" i="17" s="1"/>
  <c r="BC15" i="17"/>
  <c r="BB589" i="17"/>
  <c r="BD589" i="17" s="1"/>
  <c r="BC589" i="17"/>
  <c r="BB953" i="17"/>
  <c r="BD953" i="17" s="1"/>
  <c r="BC953" i="17"/>
  <c r="BB1012" i="17"/>
  <c r="BD1012" i="17" s="1"/>
  <c r="BC1012" i="17"/>
  <c r="BB347" i="17"/>
  <c r="BD347" i="17" s="1"/>
  <c r="BC347" i="17"/>
  <c r="BB235" i="17"/>
  <c r="BD235" i="17" s="1"/>
  <c r="BC235" i="17"/>
  <c r="BB412" i="17"/>
  <c r="BD412" i="17" s="1"/>
  <c r="BC412" i="17"/>
  <c r="BB985" i="17"/>
  <c r="BD985" i="17" s="1"/>
  <c r="BC985" i="17"/>
  <c r="BB179" i="17"/>
  <c r="BD179" i="17" s="1"/>
  <c r="BC179" i="17"/>
  <c r="BB278" i="17"/>
  <c r="BD278" i="17" s="1"/>
  <c r="BC278" i="17"/>
  <c r="BB576" i="17"/>
  <c r="BD576" i="17" s="1"/>
  <c r="BC576" i="17"/>
  <c r="BB812" i="17"/>
  <c r="BD812" i="17" s="1"/>
  <c r="BC812" i="17"/>
  <c r="BB678" i="17"/>
  <c r="BD678" i="17" s="1"/>
  <c r="BC678" i="17"/>
  <c r="BB411" i="17"/>
  <c r="BD411" i="17" s="1"/>
  <c r="BC411" i="17"/>
  <c r="BB324" i="17"/>
  <c r="BD324" i="17" s="1"/>
  <c r="BC324" i="17"/>
  <c r="BB293" i="17"/>
  <c r="BD293" i="17" s="1"/>
  <c r="BC293" i="17"/>
  <c r="BA354" i="17"/>
  <c r="BB591" i="17"/>
  <c r="BD591" i="17" s="1"/>
  <c r="BC591" i="17"/>
  <c r="BB50" i="17"/>
  <c r="BD50" i="17" s="1"/>
  <c r="BC50" i="17"/>
  <c r="BC172" i="17"/>
  <c r="BB398" i="17"/>
  <c r="BD398" i="17" s="1"/>
  <c r="BC398" i="17"/>
  <c r="BB130" i="17"/>
  <c r="BD130" i="17" s="1"/>
  <c r="BC130" i="17"/>
  <c r="BB23" i="17"/>
  <c r="BD23" i="17" s="1"/>
  <c r="BC23" i="17"/>
  <c r="BC407" i="17"/>
  <c r="BB413" i="17"/>
  <c r="BD413" i="17" s="1"/>
  <c r="BC413" i="17"/>
  <c r="BB304" i="17"/>
  <c r="BD304" i="17" s="1"/>
  <c r="BC304" i="17"/>
  <c r="BB187" i="17"/>
  <c r="BD187" i="17" s="1"/>
  <c r="BC187" i="17"/>
  <c r="BB404" i="17"/>
  <c r="BD404" i="17" s="1"/>
  <c r="BC404" i="17"/>
  <c r="BB232" i="17"/>
  <c r="BD232" i="17" s="1"/>
  <c r="BC232" i="17"/>
  <c r="BB221" i="17"/>
  <c r="BD221" i="17" s="1"/>
  <c r="BC221" i="17"/>
  <c r="BA583" i="17"/>
  <c r="BA215" i="17"/>
  <c r="BB54" i="17"/>
  <c r="BD54" i="17" s="1"/>
  <c r="BC54" i="17"/>
  <c r="BB205" i="17"/>
  <c r="BD205" i="17" s="1"/>
  <c r="BC205" i="17"/>
  <c r="BA384" i="17"/>
  <c r="BB911" i="17"/>
  <c r="BD911" i="17" s="1"/>
  <c r="BC911" i="17"/>
  <c r="BB727" i="17"/>
  <c r="BD727" i="17" s="1"/>
  <c r="BC727" i="17"/>
  <c r="BB480" i="17"/>
  <c r="BD480" i="17" s="1"/>
  <c r="BC480" i="17"/>
  <c r="BB997" i="17"/>
  <c r="BD997" i="17" s="1"/>
  <c r="BC997" i="17"/>
  <c r="BC998" i="17"/>
  <c r="BB998" i="17"/>
  <c r="BD998" i="17" s="1"/>
  <c r="BA737" i="17"/>
  <c r="BB647" i="17"/>
  <c r="BD647" i="17" s="1"/>
  <c r="BC647" i="17"/>
  <c r="BB189" i="17"/>
  <c r="BD189" i="17" s="1"/>
  <c r="BC189" i="17"/>
  <c r="BB86" i="17"/>
  <c r="BD86" i="17" s="1"/>
  <c r="BC86" i="17"/>
  <c r="BB935" i="17"/>
  <c r="BD935" i="17" s="1"/>
  <c r="BC935" i="17"/>
  <c r="BB956" i="17"/>
  <c r="BD956" i="17" s="1"/>
  <c r="BC956" i="17"/>
  <c r="BB817" i="17"/>
  <c r="BD817" i="17" s="1"/>
  <c r="BC817" i="17"/>
  <c r="BB496" i="17"/>
  <c r="BD496" i="17" s="1"/>
  <c r="BC496" i="17"/>
  <c r="BB93" i="17"/>
  <c r="BD93" i="17" s="1"/>
  <c r="BC93" i="17"/>
  <c r="BB908" i="17"/>
  <c r="BD908" i="17" s="1"/>
  <c r="BC908" i="17"/>
  <c r="BB616" i="17"/>
  <c r="BD616" i="17" s="1"/>
  <c r="BC616" i="17"/>
  <c r="BB515" i="17"/>
  <c r="BD515" i="17" s="1"/>
  <c r="BC515" i="17"/>
  <c r="BB281" i="17"/>
  <c r="BD281" i="17" s="1"/>
  <c r="BC281" i="17"/>
  <c r="BB1028" i="17"/>
  <c r="BD1028" i="17" s="1"/>
  <c r="BC1028" i="17"/>
  <c r="BB916" i="17"/>
  <c r="BD916" i="17" s="1"/>
  <c r="BC916" i="17"/>
  <c r="BB692" i="17"/>
  <c r="BD692" i="17" s="1"/>
  <c r="BC692" i="17"/>
  <c r="BB534" i="17"/>
  <c r="BD534" i="17" s="1"/>
  <c r="BC534" i="17"/>
  <c r="BB193" i="17"/>
  <c r="BD193" i="17" s="1"/>
  <c r="BC193" i="17"/>
  <c r="BB1046" i="17"/>
  <c r="BD1046" i="17" s="1"/>
  <c r="BC1046" i="17"/>
  <c r="BB943" i="17"/>
  <c r="BD943" i="17" s="1"/>
  <c r="BC943" i="17"/>
  <c r="BB921" i="17"/>
  <c r="BD921" i="17" s="1"/>
  <c r="BC921" i="17"/>
  <c r="BB477" i="17"/>
  <c r="BD477" i="17" s="1"/>
  <c r="BC477" i="17"/>
  <c r="BA552" i="17"/>
  <c r="BB988" i="17"/>
  <c r="BD988" i="17" s="1"/>
  <c r="BC988" i="17"/>
  <c r="BB890" i="17"/>
  <c r="BD890" i="17" s="1"/>
  <c r="BC890" i="17"/>
  <c r="BB687" i="17"/>
  <c r="BD687" i="17" s="1"/>
  <c r="BC687" i="17"/>
  <c r="BB587" i="17"/>
  <c r="BD587" i="17" s="1"/>
  <c r="BC587" i="17"/>
  <c r="BB745" i="17"/>
  <c r="BD745" i="17" s="1"/>
  <c r="BC745" i="17"/>
  <c r="BB892" i="17"/>
  <c r="BD892" i="17" s="1"/>
  <c r="BC892" i="17"/>
  <c r="BB35" i="17"/>
  <c r="BD35" i="17" s="1"/>
  <c r="BC35" i="17"/>
  <c r="BA512" i="17"/>
  <c r="BB430" i="17"/>
  <c r="BD430" i="17" s="1"/>
  <c r="BC430" i="17"/>
  <c r="BB1133" i="17"/>
  <c r="BD1133" i="17" s="1"/>
  <c r="BC1133" i="17"/>
  <c r="BB637" i="17"/>
  <c r="BD637" i="17" s="1"/>
  <c r="BC637" i="17"/>
  <c r="BB973" i="17"/>
  <c r="BD973" i="17" s="1"/>
  <c r="BC973" i="17"/>
  <c r="BB893" i="17"/>
  <c r="BD893" i="17" s="1"/>
  <c r="BC893" i="17"/>
  <c r="BB161" i="17"/>
  <c r="BD161" i="17" s="1"/>
  <c r="BC161" i="17"/>
  <c r="BB938" i="17"/>
  <c r="BD938" i="17" s="1"/>
  <c r="BC938" i="17"/>
  <c r="BB876" i="17"/>
  <c r="BD876" i="17" s="1"/>
  <c r="BC876" i="17"/>
  <c r="BB631" i="17"/>
  <c r="BD631" i="17" s="1"/>
  <c r="BC631" i="17"/>
  <c r="BB318" i="17"/>
  <c r="BD318" i="17" s="1"/>
  <c r="BC318" i="17"/>
  <c r="BB399" i="17"/>
  <c r="BD399" i="17" s="1"/>
  <c r="BC399" i="17"/>
  <c r="BB337" i="17"/>
  <c r="BD337" i="17" s="1"/>
  <c r="BC337" i="17"/>
  <c r="BB154" i="17"/>
  <c r="BD154" i="17" s="1"/>
  <c r="BC154" i="17"/>
  <c r="BA338" i="17"/>
  <c r="BB157" i="17"/>
  <c r="BD157" i="17" s="1"/>
  <c r="BC157" i="17"/>
  <c r="BB418" i="17"/>
  <c r="BD418" i="17" s="1"/>
  <c r="BC418" i="17"/>
  <c r="BB386" i="17"/>
  <c r="BD386" i="17" s="1"/>
  <c r="BC386" i="17"/>
  <c r="BB408" i="17"/>
  <c r="BD408" i="17" s="1"/>
  <c r="BC408" i="17"/>
  <c r="BB250" i="17"/>
  <c r="BD250" i="17" s="1"/>
  <c r="BC250" i="17"/>
  <c r="BB267" i="17"/>
  <c r="BD267" i="17" s="1"/>
  <c r="BC267" i="17"/>
  <c r="BB401" i="17"/>
  <c r="BD401" i="17" s="1"/>
  <c r="BC401" i="17"/>
  <c r="BB73" i="17"/>
  <c r="BD73" i="17" s="1"/>
  <c r="BC73" i="17"/>
  <c r="BC283" i="17"/>
  <c r="BB295" i="17"/>
  <c r="BD295" i="17" s="1"/>
  <c r="BC295" i="17"/>
  <c r="BB11" i="17"/>
  <c r="BD11" i="17" s="1"/>
  <c r="BC11" i="17"/>
  <c r="BC343" i="17"/>
  <c r="BB277" i="17"/>
  <c r="BD277" i="17" s="1"/>
  <c r="BC277" i="17"/>
  <c r="BA148" i="17"/>
  <c r="BC962" i="17"/>
  <c r="BB977" i="17"/>
  <c r="BD977" i="17" s="1"/>
  <c r="BC977" i="17"/>
  <c r="BB975" i="17"/>
  <c r="BD975" i="17" s="1"/>
  <c r="BC975" i="17"/>
  <c r="BB770" i="17"/>
  <c r="BD770" i="17" s="1"/>
  <c r="BC770" i="17"/>
  <c r="BB761" i="17"/>
  <c r="BD761" i="17" s="1"/>
  <c r="BC761" i="17"/>
  <c r="BB680" i="17"/>
  <c r="BD680" i="17" s="1"/>
  <c r="BC680" i="17"/>
  <c r="BB94" i="17"/>
  <c r="BD94" i="17" s="1"/>
  <c r="BC94" i="17"/>
  <c r="BB730" i="17"/>
  <c r="BD730" i="17" s="1"/>
  <c r="BC730" i="17"/>
  <c r="BB919" i="17"/>
  <c r="BD919" i="17" s="1"/>
  <c r="BC919" i="17"/>
  <c r="BB906" i="17"/>
  <c r="BD906" i="17" s="1"/>
  <c r="BC906" i="17"/>
  <c r="BB1057" i="17"/>
  <c r="BD1057" i="17" s="1"/>
  <c r="BC1057" i="17"/>
  <c r="BB884" i="17"/>
  <c r="BD884" i="17" s="1"/>
  <c r="BC884" i="17"/>
  <c r="BB543" i="17"/>
  <c r="BD543" i="17" s="1"/>
  <c r="BC543" i="17"/>
  <c r="BB437" i="17"/>
  <c r="BD437" i="17" s="1"/>
  <c r="BC437" i="17"/>
  <c r="BB446" i="17"/>
  <c r="BD446" i="17" s="1"/>
  <c r="BC446" i="17"/>
  <c r="BB573" i="17"/>
  <c r="BD573" i="17" s="1"/>
  <c r="BC573" i="17"/>
  <c r="BA504" i="17"/>
  <c r="BB980" i="17"/>
  <c r="BD980" i="17" s="1"/>
  <c r="BC980" i="17"/>
  <c r="BB620" i="17"/>
  <c r="BD620" i="17" s="1"/>
  <c r="BC620" i="17"/>
  <c r="BB677" i="17"/>
  <c r="BD677" i="17" s="1"/>
  <c r="BC677" i="17"/>
  <c r="BB472" i="17"/>
  <c r="BD472" i="17" s="1"/>
  <c r="BC472" i="17"/>
  <c r="BB447" i="17"/>
  <c r="BD447" i="17" s="1"/>
  <c r="BC447" i="17"/>
  <c r="BB922" i="17"/>
  <c r="BD922" i="17" s="1"/>
  <c r="BC922" i="17"/>
  <c r="BB897" i="17"/>
  <c r="BD897" i="17" s="1"/>
  <c r="BC897" i="17"/>
  <c r="BB861" i="17"/>
  <c r="BD861" i="17" s="1"/>
  <c r="BC861" i="17"/>
  <c r="BB777" i="17"/>
  <c r="BD777" i="17" s="1"/>
  <c r="BC777" i="17"/>
  <c r="BB807" i="17"/>
  <c r="BD807" i="17" s="1"/>
  <c r="BC807" i="17"/>
  <c r="BB493" i="17"/>
  <c r="BD493" i="17" s="1"/>
  <c r="BC493" i="17"/>
  <c r="BB560" i="17"/>
  <c r="BD560" i="17" s="1"/>
  <c r="BC560" i="17"/>
  <c r="BA139" i="17"/>
  <c r="BB140" i="17"/>
  <c r="BD140" i="17" s="1"/>
  <c r="BC140" i="17"/>
  <c r="BB866" i="17"/>
  <c r="BD866" i="17" s="1"/>
  <c r="BC866" i="17"/>
  <c r="BB882" i="17"/>
  <c r="BD882" i="17" s="1"/>
  <c r="BC882" i="17"/>
  <c r="BB441" i="17"/>
  <c r="BD441" i="17" s="1"/>
  <c r="BC441" i="17"/>
  <c r="BB885" i="17"/>
  <c r="BD885" i="17" s="1"/>
  <c r="BC885" i="17"/>
  <c r="BB685" i="17"/>
  <c r="BD685" i="17" s="1"/>
  <c r="BC685" i="17"/>
  <c r="BB571" i="17"/>
  <c r="BD571" i="17" s="1"/>
  <c r="BC571" i="17"/>
  <c r="BB487" i="17"/>
  <c r="BD487" i="17" s="1"/>
  <c r="BC487" i="17"/>
  <c r="BB98" i="17"/>
  <c r="BD98" i="17" s="1"/>
  <c r="BC98" i="17"/>
  <c r="BB87" i="17"/>
  <c r="BD87" i="17" s="1"/>
  <c r="BC87" i="17"/>
  <c r="BB858" i="17"/>
  <c r="BD858" i="17" s="1"/>
  <c r="BC858" i="17"/>
  <c r="BB1115" i="17"/>
  <c r="BD1115" i="17" s="1"/>
  <c r="BC1115" i="17"/>
  <c r="BB178" i="17"/>
  <c r="BD178" i="17" s="1"/>
  <c r="BC178" i="17"/>
  <c r="BB194" i="17"/>
  <c r="BD194" i="17" s="1"/>
  <c r="BC194" i="17"/>
  <c r="BB613" i="17"/>
  <c r="BD613" i="17" s="1"/>
  <c r="BC613" i="17"/>
  <c r="BB527" i="17"/>
  <c r="BD527" i="17" s="1"/>
  <c r="BC527" i="17"/>
  <c r="BB927" i="17"/>
  <c r="BD927" i="17" s="1"/>
  <c r="BC927" i="17"/>
  <c r="BB495" i="17"/>
  <c r="BD495" i="17" s="1"/>
  <c r="BC495" i="17"/>
  <c r="BB642" i="17"/>
  <c r="BD642" i="17" s="1"/>
  <c r="BC642" i="17"/>
  <c r="BB1049" i="17"/>
  <c r="BD1049" i="17" s="1"/>
  <c r="BC1049" i="17"/>
  <c r="BB1023" i="17"/>
  <c r="BD1023" i="17" s="1"/>
  <c r="BC1023" i="17"/>
  <c r="BB463" i="17"/>
  <c r="BD463" i="17" s="1"/>
  <c r="BC463" i="17"/>
  <c r="BB144" i="17"/>
  <c r="BD144" i="17" s="1"/>
  <c r="BC144" i="17"/>
  <c r="BB317" i="17"/>
  <c r="BD317" i="17" s="1"/>
  <c r="BC317" i="17"/>
  <c r="BC1009" i="17"/>
  <c r="BB306" i="17"/>
  <c r="BD306" i="17" s="1"/>
  <c r="BC306" i="17"/>
  <c r="BA237" i="17"/>
  <c r="BC623" i="17"/>
  <c r="BB623" i="17"/>
  <c r="BD623" i="17" s="1"/>
  <c r="BB406" i="17"/>
  <c r="BD406" i="17" s="1"/>
  <c r="BC406" i="17"/>
  <c r="BB279" i="17"/>
  <c r="BD279" i="17" s="1"/>
  <c r="BC279" i="17"/>
  <c r="BA151" i="17"/>
  <c r="BB389" i="17"/>
  <c r="BD389" i="17" s="1"/>
  <c r="BC389" i="17"/>
  <c r="BB209" i="17"/>
  <c r="BD209" i="17" s="1"/>
  <c r="BC209" i="17"/>
  <c r="BB236" i="17"/>
  <c r="BD236" i="17" s="1"/>
  <c r="BC236" i="17"/>
  <c r="BA607" i="17"/>
  <c r="BB607" i="17" s="1"/>
  <c r="BD607" i="17" s="1"/>
  <c r="BB280" i="17"/>
  <c r="BD280" i="17" s="1"/>
  <c r="BC280" i="17"/>
  <c r="BB266" i="17"/>
  <c r="BD266" i="17" s="1"/>
  <c r="BC266" i="17"/>
  <c r="BA141" i="17"/>
  <c r="BB615" i="17"/>
  <c r="BD615" i="17" s="1"/>
  <c r="BC615" i="17"/>
  <c r="BB932" i="17"/>
  <c r="BD932" i="17" s="1"/>
  <c r="BC932" i="17"/>
  <c r="BB775" i="17"/>
  <c r="BD775" i="17" s="1"/>
  <c r="BC775" i="17"/>
  <c r="BB666" i="17"/>
  <c r="BD666" i="17" s="1"/>
  <c r="BC666" i="17"/>
  <c r="BB575" i="17"/>
  <c r="BD575" i="17" s="1"/>
  <c r="BC575" i="17"/>
  <c r="BA581" i="17"/>
  <c r="BB829" i="17"/>
  <c r="BD829" i="17" s="1"/>
  <c r="BC829" i="17"/>
  <c r="BB767" i="17"/>
  <c r="BD767" i="17" s="1"/>
  <c r="BC767" i="17"/>
  <c r="BB1093" i="17"/>
  <c r="BD1093" i="17" s="1"/>
  <c r="BC1093" i="17"/>
  <c r="BB1060" i="17"/>
  <c r="BD1060" i="17" s="1"/>
  <c r="BC1060" i="17"/>
  <c r="BB1068" i="17"/>
  <c r="BD1068" i="17" s="1"/>
  <c r="BC1068" i="17"/>
  <c r="BB469" i="17"/>
  <c r="BD469" i="17" s="1"/>
  <c r="BC469" i="17"/>
  <c r="BB456" i="17"/>
  <c r="BD456" i="17" s="1"/>
  <c r="BC456" i="17"/>
  <c r="BB299" i="17"/>
  <c r="BD299" i="17" s="1"/>
  <c r="BC299" i="17"/>
  <c r="BB918" i="17"/>
  <c r="BD918" i="17" s="1"/>
  <c r="BC918" i="17"/>
  <c r="BB886" i="17"/>
  <c r="BD886" i="17" s="1"/>
  <c r="BC886" i="17"/>
  <c r="BB729" i="17"/>
  <c r="BD729" i="17" s="1"/>
  <c r="BC729" i="17"/>
  <c r="BA453" i="17"/>
  <c r="BC1079" i="17"/>
  <c r="BB1079" i="17"/>
  <c r="BD1079" i="17" s="1"/>
  <c r="BB1044" i="17"/>
  <c r="BD1044" i="17" s="1"/>
  <c r="BC1044" i="17"/>
  <c r="BB856" i="17"/>
  <c r="BD856" i="17" s="1"/>
  <c r="BC856" i="17"/>
  <c r="BB703" i="17"/>
  <c r="BD703" i="17" s="1"/>
  <c r="BC703" i="17"/>
  <c r="BB644" i="17"/>
  <c r="BD644" i="17" s="1"/>
  <c r="BC644" i="17"/>
  <c r="BB951" i="17"/>
  <c r="BD951" i="17" s="1"/>
  <c r="BC951" i="17"/>
  <c r="BC1017" i="17"/>
  <c r="BB1017" i="17"/>
  <c r="BD1017" i="17" s="1"/>
  <c r="BB868" i="17"/>
  <c r="BD868" i="17" s="1"/>
  <c r="BC868" i="17"/>
  <c r="BB639" i="17"/>
  <c r="BD639" i="17" s="1"/>
  <c r="BC639" i="17"/>
  <c r="BA488" i="17"/>
  <c r="BB289" i="17"/>
  <c r="BD289" i="17" s="1"/>
  <c r="BC289" i="17"/>
  <c r="BB222" i="17"/>
  <c r="BD222" i="17" s="1"/>
  <c r="BC222" i="17"/>
  <c r="BC1119" i="17"/>
  <c r="BB1119" i="17"/>
  <c r="BD1119" i="17" s="1"/>
  <c r="BB608" i="17"/>
  <c r="BD608" i="17" s="1"/>
  <c r="BC608" i="17"/>
  <c r="BB810" i="17"/>
  <c r="BD810" i="17" s="1"/>
  <c r="BC810" i="17"/>
  <c r="BB913" i="17"/>
  <c r="BD913" i="17" s="1"/>
  <c r="BC913" i="17"/>
  <c r="BB435" i="17"/>
  <c r="BD435" i="17" s="1"/>
  <c r="BC435" i="17"/>
  <c r="BB732" i="17"/>
  <c r="BD732" i="17" s="1"/>
  <c r="BC732" i="17"/>
  <c r="BB651" i="17"/>
  <c r="BD651" i="17" s="1"/>
  <c r="BC651" i="17"/>
  <c r="BB229" i="17"/>
  <c r="BD229" i="17" s="1"/>
  <c r="BC229" i="17"/>
  <c r="BC1052" i="17"/>
  <c r="BB1052" i="17"/>
  <c r="BD1052" i="17" s="1"/>
  <c r="BB964" i="17"/>
  <c r="BD964" i="17" s="1"/>
  <c r="BC964" i="17"/>
  <c r="BB509" i="17"/>
  <c r="BD509" i="17" s="1"/>
  <c r="BC509" i="17"/>
  <c r="BA1063" i="17"/>
  <c r="BA585" i="17"/>
  <c r="BB390" i="17"/>
  <c r="BD390" i="17" s="1"/>
  <c r="BC390" i="17"/>
  <c r="BB5" i="17"/>
  <c r="BD5" i="17" s="1"/>
  <c r="BC5" i="17"/>
  <c r="BB297" i="17"/>
  <c r="BD297" i="17" s="1"/>
  <c r="BC297" i="17"/>
  <c r="BB748" i="17"/>
  <c r="BD748" i="17" s="1"/>
  <c r="BC748" i="17"/>
  <c r="BB296" i="17"/>
  <c r="BD296" i="17" s="1"/>
  <c r="BC296" i="17"/>
  <c r="BB606" i="17"/>
  <c r="BD606" i="17" s="1"/>
  <c r="BC606" i="17"/>
  <c r="BB114" i="17"/>
  <c r="BD114" i="17" s="1"/>
  <c r="BC114" i="17"/>
  <c r="BB650" i="17"/>
  <c r="BD650" i="17" s="1"/>
  <c r="BC650" i="17"/>
  <c r="BA330" i="17"/>
  <c r="BB396" i="17"/>
  <c r="BD396" i="17" s="1"/>
  <c r="BC396" i="17"/>
  <c r="BB309" i="17"/>
  <c r="BD309" i="17" s="1"/>
  <c r="BC309" i="17"/>
  <c r="BB394" i="17"/>
  <c r="BD394" i="17" s="1"/>
  <c r="BC394" i="17"/>
  <c r="BB234" i="17"/>
  <c r="BD234" i="17" s="1"/>
  <c r="BC234" i="17"/>
  <c r="BA213" i="17"/>
  <c r="BC213" i="17" s="1"/>
  <c r="BB16" i="17"/>
  <c r="BD16" i="17" s="1"/>
  <c r="BC16" i="17"/>
  <c r="BC531" i="17"/>
  <c r="BC356" i="17"/>
  <c r="BB120" i="17"/>
  <c r="BD120" i="17" s="1"/>
  <c r="BC120" i="17"/>
  <c r="BC153" i="17"/>
  <c r="BB150" i="17"/>
  <c r="BD150" i="17" s="1"/>
  <c r="BC150" i="17"/>
  <c r="BB257" i="17"/>
  <c r="BD257" i="17" s="1"/>
  <c r="BC257" i="17"/>
  <c r="BA269" i="17"/>
  <c r="BB357" i="17"/>
  <c r="BD357" i="17" s="1"/>
  <c r="BC357" i="17"/>
  <c r="BB348" i="17"/>
  <c r="BD348" i="17" s="1"/>
  <c r="BC348" i="17"/>
  <c r="BC1101" i="17"/>
  <c r="BB889" i="17"/>
  <c r="BD889" i="17" s="1"/>
  <c r="BC889" i="17"/>
  <c r="BB930" i="17"/>
  <c r="BD930" i="17" s="1"/>
  <c r="BC930" i="17"/>
  <c r="BB900" i="17"/>
  <c r="BD900" i="17" s="1"/>
  <c r="BC900" i="17"/>
  <c r="BB711" i="17"/>
  <c r="BD711" i="17" s="1"/>
  <c r="BC711" i="17"/>
  <c r="BA658" i="17"/>
  <c r="BB1020" i="17"/>
  <c r="BD1020" i="17" s="1"/>
  <c r="BC1020" i="17"/>
  <c r="BB655" i="17"/>
  <c r="BD655" i="17" s="1"/>
  <c r="BC655" i="17"/>
  <c r="BB78" i="17"/>
  <c r="BD78" i="17" s="1"/>
  <c r="BC78" i="17"/>
  <c r="BA595" i="17"/>
  <c r="BB1039" i="17"/>
  <c r="BD1039" i="17" s="1"/>
  <c r="BC1039" i="17"/>
  <c r="BB1037" i="17"/>
  <c r="BD1037" i="17" s="1"/>
  <c r="BC1037" i="17"/>
  <c r="BB903" i="17"/>
  <c r="BD903" i="17" s="1"/>
  <c r="BC903" i="17"/>
  <c r="BB568" i="17"/>
  <c r="BD568" i="17" s="1"/>
  <c r="BC568" i="17"/>
  <c r="BB370" i="17"/>
  <c r="BD370" i="17" s="1"/>
  <c r="BC370" i="17"/>
  <c r="BB294" i="17"/>
  <c r="BD294" i="17" s="1"/>
  <c r="BC294" i="17"/>
  <c r="BB1122" i="17"/>
  <c r="BD1122" i="17" s="1"/>
  <c r="BC1122" i="17"/>
  <c r="BB961" i="17"/>
  <c r="BD961" i="17" s="1"/>
  <c r="BC961" i="17"/>
  <c r="BB874" i="17"/>
  <c r="BD874" i="17" s="1"/>
  <c r="BC874" i="17"/>
  <c r="BB679" i="17"/>
  <c r="BD679" i="17" s="1"/>
  <c r="BC679" i="17"/>
  <c r="BA523" i="17"/>
  <c r="BB455" i="17"/>
  <c r="BD455" i="17" s="1"/>
  <c r="BC455" i="17"/>
  <c r="BB431" i="17"/>
  <c r="BD431" i="17" s="1"/>
  <c r="BC431" i="17"/>
  <c r="BB983" i="17"/>
  <c r="BD983" i="17" s="1"/>
  <c r="BC983" i="17"/>
  <c r="BB831" i="17"/>
  <c r="BD831" i="17" s="1"/>
  <c r="BC831" i="17"/>
  <c r="BB828" i="17"/>
  <c r="BD828" i="17" s="1"/>
  <c r="BC828" i="17"/>
  <c r="BB735" i="17"/>
  <c r="BD735" i="17" s="1"/>
  <c r="BC735" i="17"/>
  <c r="BB634" i="17"/>
  <c r="BD634" i="17" s="1"/>
  <c r="BC634" i="17"/>
  <c r="BB672" i="17"/>
  <c r="BD672" i="17" s="1"/>
  <c r="BC672" i="17"/>
  <c r="BB533" i="17"/>
  <c r="BD533" i="17" s="1"/>
  <c r="BC533" i="17"/>
  <c r="BB471" i="17"/>
  <c r="BD471" i="17" s="1"/>
  <c r="BC471" i="17"/>
  <c r="BB96" i="17"/>
  <c r="BD96" i="17" s="1"/>
  <c r="BC96" i="17"/>
  <c r="BA249" i="17"/>
  <c r="BB308" i="17"/>
  <c r="BD308" i="17" s="1"/>
  <c r="BC308" i="17"/>
  <c r="BB721" i="17"/>
  <c r="BD721" i="17" s="1"/>
  <c r="BC721" i="17"/>
  <c r="BB969" i="17"/>
  <c r="BD969" i="17" s="1"/>
  <c r="BC969" i="17"/>
  <c r="BB852" i="17"/>
  <c r="BD852" i="17" s="1"/>
  <c r="BC852" i="17"/>
  <c r="BB801" i="17"/>
  <c r="BD801" i="17" s="1"/>
  <c r="BC801" i="17"/>
  <c r="BB855" i="17"/>
  <c r="BD855" i="17" s="1"/>
  <c r="BC855" i="17"/>
  <c r="BB663" i="17"/>
  <c r="BD663" i="17" s="1"/>
  <c r="BC663" i="17"/>
  <c r="BB166" i="17"/>
  <c r="BD166" i="17" s="1"/>
  <c r="BC166" i="17"/>
  <c r="BB198" i="17"/>
  <c r="BD198" i="17" s="1"/>
  <c r="BC198" i="17"/>
  <c r="BB713" i="17"/>
  <c r="BD713" i="17" s="1"/>
  <c r="BC713" i="17"/>
  <c r="BA1078" i="17"/>
  <c r="BB924" i="17"/>
  <c r="BD924" i="17" s="1"/>
  <c r="BC924" i="17"/>
  <c r="BB1018" i="17"/>
  <c r="BD1018" i="17" s="1"/>
  <c r="BC1018" i="17"/>
  <c r="BB393" i="17"/>
  <c r="BD393" i="17" s="1"/>
  <c r="BC393" i="17"/>
  <c r="BB353" i="17"/>
  <c r="BD353" i="17" s="1"/>
  <c r="BC353" i="17"/>
  <c r="BB733" i="17"/>
  <c r="BD733" i="17" s="1"/>
  <c r="BC733" i="17"/>
  <c r="BB740" i="17"/>
  <c r="BD740" i="17" s="1"/>
  <c r="BC740" i="17"/>
  <c r="BC1074" i="17"/>
  <c r="BB1074" i="17"/>
  <c r="BD1074" i="17" s="1"/>
  <c r="BC74" i="17"/>
  <c r="BC123" i="17"/>
  <c r="BB626" i="17"/>
  <c r="BD626" i="17" s="1"/>
  <c r="BC626" i="17"/>
  <c r="BB416" i="17"/>
  <c r="BD416" i="17" s="1"/>
  <c r="BC416" i="17"/>
  <c r="BB415" i="17"/>
  <c r="BD415" i="17" s="1"/>
  <c r="BC415" i="17"/>
  <c r="BB395" i="17"/>
  <c r="BD395" i="17" s="1"/>
  <c r="BC395" i="17"/>
  <c r="BB316" i="17"/>
  <c r="BD316" i="17" s="1"/>
  <c r="BC316" i="17"/>
  <c r="BB355" i="17"/>
  <c r="BD355" i="17" s="1"/>
  <c r="BC355" i="17"/>
  <c r="BB400" i="17"/>
  <c r="BD400" i="17" s="1"/>
  <c r="BC400" i="17"/>
  <c r="BB414" i="17"/>
  <c r="BD414" i="17" s="1"/>
  <c r="BC414" i="17"/>
  <c r="BB335" i="17"/>
  <c r="BD335" i="17" s="1"/>
  <c r="BC335" i="17"/>
  <c r="BB231" i="17"/>
  <c r="BD231" i="17" s="1"/>
  <c r="BC231" i="17"/>
  <c r="BB270" i="17"/>
  <c r="BD270" i="17" s="1"/>
  <c r="BC270" i="17"/>
  <c r="BB345" i="17"/>
  <c r="BD345" i="17" s="1"/>
  <c r="BC345" i="17"/>
  <c r="BA578" i="17"/>
  <c r="BB417" i="17"/>
  <c r="BD417" i="17" s="1"/>
  <c r="BC417" i="17"/>
  <c r="BB850" i="17"/>
  <c r="BD850" i="17" s="1"/>
  <c r="BC850" i="17"/>
  <c r="BB1106" i="17"/>
  <c r="BD1106" i="17" s="1"/>
  <c r="BC1106" i="17"/>
  <c r="BB848" i="17"/>
  <c r="BD848" i="17" s="1"/>
  <c r="BC848" i="17"/>
  <c r="BB656" i="17"/>
  <c r="BD656" i="17" s="1"/>
  <c r="BC656" i="17"/>
  <c r="BB632" i="17"/>
  <c r="BD632" i="17" s="1"/>
  <c r="BC632" i="17"/>
  <c r="BB224" i="17"/>
  <c r="BD224" i="17" s="1"/>
  <c r="BC224" i="17"/>
  <c r="BB1061" i="17"/>
  <c r="BD1061" i="17" s="1"/>
  <c r="BC1061" i="17"/>
  <c r="BB1130" i="17"/>
  <c r="BD1130" i="17" s="1"/>
  <c r="BC1130" i="17"/>
  <c r="BC1077" i="17"/>
  <c r="BB1077" i="17"/>
  <c r="BD1077" i="17" s="1"/>
  <c r="BB842" i="17"/>
  <c r="BD842" i="17" s="1"/>
  <c r="BC842" i="17"/>
  <c r="BB844" i="17"/>
  <c r="BD844" i="17" s="1"/>
  <c r="BC844" i="17"/>
  <c r="BB705" i="17"/>
  <c r="BD705" i="17" s="1"/>
  <c r="BC705" i="17"/>
  <c r="BB539" i="17"/>
  <c r="BD539" i="17" s="1"/>
  <c r="BC539" i="17"/>
  <c r="BB69" i="17"/>
  <c r="BD69" i="17" s="1"/>
  <c r="BC69" i="17"/>
  <c r="BB334" i="17"/>
  <c r="BD334" i="17" s="1"/>
  <c r="BC334" i="17"/>
  <c r="BB1109" i="17"/>
  <c r="BD1109" i="17" s="1"/>
  <c r="BC1109" i="17"/>
  <c r="BB759" i="17"/>
  <c r="BD759" i="17" s="1"/>
  <c r="BC759" i="17"/>
  <c r="BA256" i="17"/>
  <c r="BB1125" i="17"/>
  <c r="BD1125" i="17" s="1"/>
  <c r="BC1125" i="17"/>
  <c r="BB1127" i="17"/>
  <c r="BD1127" i="17" s="1"/>
  <c r="BC1127" i="17"/>
  <c r="BB914" i="17"/>
  <c r="BD914" i="17" s="1"/>
  <c r="BC914" i="17"/>
  <c r="BB756" i="17"/>
  <c r="BD756" i="17" s="1"/>
  <c r="BC756" i="17"/>
  <c r="BB485" i="17"/>
  <c r="BD485" i="17" s="1"/>
  <c r="BC485" i="17"/>
  <c r="BB95" i="17"/>
  <c r="BD95" i="17" s="1"/>
  <c r="BC95" i="17"/>
  <c r="BB701" i="17"/>
  <c r="BD701" i="17" s="1"/>
  <c r="BC701" i="17"/>
  <c r="BC1065" i="17"/>
  <c r="BB1065" i="17"/>
  <c r="BD1065" i="17" s="1"/>
  <c r="BA555" i="17"/>
  <c r="BB264" i="17"/>
  <c r="BD264" i="17" s="1"/>
  <c r="BC264" i="17"/>
  <c r="BC1094" i="17"/>
  <c r="BB1094" i="17"/>
  <c r="BD1094" i="17" s="1"/>
  <c r="BB815" i="17"/>
  <c r="BD815" i="17" s="1"/>
  <c r="BC815" i="17"/>
  <c r="BB796" i="17"/>
  <c r="BD796" i="17" s="1"/>
  <c r="BC796" i="17"/>
  <c r="BA565" i="17"/>
  <c r="BB580" i="17"/>
  <c r="BD580" i="17" s="1"/>
  <c r="BC580" i="17"/>
  <c r="BB331" i="17"/>
  <c r="BD331" i="17" s="1"/>
  <c r="BC331" i="17"/>
  <c r="BB605" i="17"/>
  <c r="BD605" i="17" s="1"/>
  <c r="BC605" i="17"/>
  <c r="BB636" i="17"/>
  <c r="BD636" i="17" s="1"/>
  <c r="BC636" i="17"/>
  <c r="BB547" i="17"/>
  <c r="BD547" i="17" s="1"/>
  <c r="BC547" i="17"/>
  <c r="BB507" i="17"/>
  <c r="BD507" i="17" s="1"/>
  <c r="BC507" i="17"/>
  <c r="BA326" i="17"/>
  <c r="BB79" i="17"/>
  <c r="BD79" i="17" s="1"/>
  <c r="BC79" i="17"/>
  <c r="BB836" i="17"/>
  <c r="BD836" i="17" s="1"/>
  <c r="BC836" i="17"/>
  <c r="BA233" i="17"/>
  <c r="BB820" i="17"/>
  <c r="BD820" i="17" s="1"/>
  <c r="BC820" i="17"/>
  <c r="BB630" i="17"/>
  <c r="BD630" i="17" s="1"/>
  <c r="BC630" i="17"/>
  <c r="BB443" i="17"/>
  <c r="BD443" i="17" s="1"/>
  <c r="BC443" i="17"/>
  <c r="BC1071" i="17"/>
  <c r="BB1071" i="17"/>
  <c r="BD1071" i="17" s="1"/>
  <c r="BB946" i="17"/>
  <c r="BD946" i="17" s="1"/>
  <c r="BC946" i="17"/>
  <c r="BB588" i="17"/>
  <c r="BD588" i="17" s="1"/>
  <c r="BC588" i="17"/>
  <c r="BB686" i="17"/>
  <c r="BD686" i="17" s="1"/>
  <c r="BC686" i="17"/>
  <c r="BB383" i="17"/>
  <c r="BD383" i="17" s="1"/>
  <c r="BC383" i="17"/>
  <c r="BB340" i="17"/>
  <c r="BD340" i="17" s="1"/>
  <c r="BC340" i="17"/>
  <c r="BB402" i="17"/>
  <c r="BD402" i="17" s="1"/>
  <c r="BC402" i="17"/>
  <c r="BA122" i="17"/>
  <c r="BB70" i="17"/>
  <c r="BD70" i="17" s="1"/>
  <c r="BC70" i="17"/>
  <c r="BB405" i="17"/>
  <c r="BD405" i="17" s="1"/>
  <c r="BC405" i="17"/>
  <c r="BB385" i="17"/>
  <c r="BD385" i="17" s="1"/>
  <c r="BC385" i="17"/>
  <c r="BB142" i="17"/>
  <c r="BD142" i="17" s="1"/>
  <c r="BC142" i="17"/>
  <c r="BB358" i="17"/>
  <c r="BD358" i="17" s="1"/>
  <c r="BC358" i="17"/>
  <c r="BA594" i="17"/>
  <c r="BB65" i="17"/>
  <c r="BD65" i="17" s="1"/>
  <c r="BC65" i="17"/>
  <c r="BB1036" i="17"/>
  <c r="BD1036" i="17" s="1"/>
  <c r="BC1036" i="17"/>
  <c r="BB743" i="17"/>
  <c r="BD743" i="17" s="1"/>
  <c r="BC743" i="17"/>
  <c r="BB461" i="17"/>
  <c r="BD461" i="17" s="1"/>
  <c r="BC461" i="17"/>
  <c r="BA544" i="17"/>
  <c r="BB1042" i="17"/>
  <c r="BD1042" i="17" s="1"/>
  <c r="BC1042" i="17"/>
  <c r="BB1111" i="17"/>
  <c r="BD1111" i="17" s="1"/>
  <c r="BC1111" i="17"/>
  <c r="BB937" i="17"/>
  <c r="BD937" i="17" s="1"/>
  <c r="BC937" i="17"/>
  <c r="BB804" i="17"/>
  <c r="BD804" i="17" s="1"/>
  <c r="BC804" i="17"/>
  <c r="BB625" i="17"/>
  <c r="BD625" i="17" s="1"/>
  <c r="BC625" i="17"/>
  <c r="BB972" i="17"/>
  <c r="BD972" i="17" s="1"/>
  <c r="BC972" i="17"/>
  <c r="BB996" i="17"/>
  <c r="BD996" i="17" s="1"/>
  <c r="BC996" i="17"/>
  <c r="BB860" i="17"/>
  <c r="BD860" i="17" s="1"/>
  <c r="BC860" i="17"/>
  <c r="BB764" i="17"/>
  <c r="BD764" i="17" s="1"/>
  <c r="BC764" i="17"/>
  <c r="BB82" i="17"/>
  <c r="BD82" i="17" s="1"/>
  <c r="BC82" i="17"/>
  <c r="BB940" i="17"/>
  <c r="BD940" i="17" s="1"/>
  <c r="BC940" i="17"/>
  <c r="BB794" i="17"/>
  <c r="BD794" i="17" s="1"/>
  <c r="BC794" i="17"/>
  <c r="BB697" i="17"/>
  <c r="BD697" i="17" s="1"/>
  <c r="BC697" i="17"/>
  <c r="BB970" i="17"/>
  <c r="BD970" i="17" s="1"/>
  <c r="BC970" i="17"/>
  <c r="BB1058" i="17"/>
  <c r="BD1058" i="17" s="1"/>
  <c r="BC1058" i="17"/>
  <c r="BB823" i="17"/>
  <c r="BD823" i="17" s="1"/>
  <c r="BC823" i="17"/>
  <c r="BB671" i="17"/>
  <c r="BD671" i="17" s="1"/>
  <c r="BC671" i="17"/>
  <c r="BB717" i="17"/>
  <c r="BD717" i="17" s="1"/>
  <c r="BC717" i="17"/>
  <c r="BB541" i="17"/>
  <c r="BD541" i="17" s="1"/>
  <c r="BC541" i="17"/>
  <c r="BB321" i="17"/>
  <c r="BD321" i="17" s="1"/>
  <c r="BC321" i="17"/>
  <c r="BB55" i="17"/>
  <c r="BD55" i="17" s="1"/>
  <c r="BC55" i="17"/>
  <c r="BB959" i="17"/>
  <c r="BD959" i="17" s="1"/>
  <c r="BC959" i="17"/>
  <c r="BB1033" i="17"/>
  <c r="BD1033" i="17" s="1"/>
  <c r="BC1033" i="17"/>
  <c r="BB993" i="17"/>
  <c r="BD993" i="17" s="1"/>
  <c r="BC993" i="17"/>
  <c r="BB824" i="17"/>
  <c r="BD824" i="17" s="1"/>
  <c r="BC824" i="17"/>
  <c r="BB799" i="17"/>
  <c r="BD799" i="17" s="1"/>
  <c r="BC799" i="17"/>
  <c r="BB1123" i="17"/>
  <c r="BD1123" i="17" s="1"/>
  <c r="BC1123" i="17"/>
  <c r="BB464" i="17"/>
  <c r="BD464" i="17" s="1"/>
  <c r="BC464" i="17"/>
  <c r="BB53" i="17"/>
  <c r="BD53" i="17" s="1"/>
  <c r="BC53" i="17"/>
  <c r="BB887" i="17"/>
  <c r="BD887" i="17" s="1"/>
  <c r="BC887" i="17"/>
  <c r="BB563" i="17"/>
  <c r="BD563" i="17" s="1"/>
  <c r="BC563" i="17"/>
  <c r="BC1092" i="17"/>
  <c r="BB1092" i="17"/>
  <c r="BD1092" i="17" s="1"/>
  <c r="BB783" i="17"/>
  <c r="BD783" i="17" s="1"/>
  <c r="BC783" i="17"/>
  <c r="BB839" i="17"/>
  <c r="BD839" i="17" s="1"/>
  <c r="BC839" i="17"/>
  <c r="BB237" i="17"/>
  <c r="BD237" i="17" s="1"/>
  <c r="BC237" i="17"/>
  <c r="BB171" i="17"/>
  <c r="BD171" i="17" s="1"/>
  <c r="BC171" i="17"/>
  <c r="BB363" i="17"/>
  <c r="BD363" i="17" s="1"/>
  <c r="BC363" i="17"/>
  <c r="BB151" i="17"/>
  <c r="BD151" i="17" s="1"/>
  <c r="BC151" i="17"/>
  <c r="BB338" i="17"/>
  <c r="BD338" i="17" s="1"/>
  <c r="BC338" i="17"/>
  <c r="BB148" i="17"/>
  <c r="BD148" i="17" s="1"/>
  <c r="BC148" i="17"/>
  <c r="BB252" i="17"/>
  <c r="BD252" i="17" s="1"/>
  <c r="BC252" i="17"/>
  <c r="BB330" i="17"/>
  <c r="BD330" i="17" s="1"/>
  <c r="BC330" i="17"/>
  <c r="BB269" i="17"/>
  <c r="BD269" i="17" s="1"/>
  <c r="BC269" i="17"/>
  <c r="BB611" i="17"/>
  <c r="BD611" i="17" s="1"/>
  <c r="BC611" i="17"/>
  <c r="BB192" i="17"/>
  <c r="BD192" i="17" s="1"/>
  <c r="BC192" i="17"/>
  <c r="BB110" i="17"/>
  <c r="BD110" i="17" s="1"/>
  <c r="BC110" i="17"/>
  <c r="BB361" i="17"/>
  <c r="BD361" i="17" s="1"/>
  <c r="BC361" i="17"/>
  <c r="BB578" i="17"/>
  <c r="BD578" i="17" s="1"/>
  <c r="BC578" i="17"/>
  <c r="BB364" i="17"/>
  <c r="BD364" i="17" s="1"/>
  <c r="BC364" i="17"/>
  <c r="BB602" i="17"/>
  <c r="BD602" i="17" s="1"/>
  <c r="BC602" i="17"/>
  <c r="BB359" i="17"/>
  <c r="BD359" i="17" s="1"/>
  <c r="BC359" i="17"/>
  <c r="BB106" i="17"/>
  <c r="BD106" i="17" s="1"/>
  <c r="BC106" i="17"/>
  <c r="BB619" i="17"/>
  <c r="BD619" i="17" s="1"/>
  <c r="BC619" i="17"/>
  <c r="BB253" i="17"/>
  <c r="BD253" i="17" s="1"/>
  <c r="BC253" i="17"/>
  <c r="BB586" i="17"/>
  <c r="BD586" i="17" s="1"/>
  <c r="BC586" i="17"/>
  <c r="BB599" i="17"/>
  <c r="BD599" i="17" s="1"/>
  <c r="BC599" i="17"/>
  <c r="BB349" i="17"/>
  <c r="BD349" i="17" s="1"/>
  <c r="BC349" i="17"/>
  <c r="BB246" i="17"/>
  <c r="BD246" i="17" s="1"/>
  <c r="BC246" i="17"/>
  <c r="BB362" i="17"/>
  <c r="BD362" i="17" s="1"/>
  <c r="BC362" i="17"/>
  <c r="BB354" i="17"/>
  <c r="BD354" i="17" s="1"/>
  <c r="BC354" i="17"/>
  <c r="BB265" i="17"/>
  <c r="BD265" i="17" s="1"/>
  <c r="BC265" i="17"/>
  <c r="BB322" i="17"/>
  <c r="BD322" i="17" s="1"/>
  <c r="BC322" i="17"/>
  <c r="BB583" i="17"/>
  <c r="BD583" i="17" s="1"/>
  <c r="BC583" i="17"/>
  <c r="BB215" i="17"/>
  <c r="BD215" i="17" s="1"/>
  <c r="BC215" i="17"/>
  <c r="K23" i="5"/>
  <c r="L23" i="5"/>
  <c r="E22" i="5"/>
  <c r="F22" i="5"/>
  <c r="E23" i="5"/>
  <c r="F23" i="5"/>
  <c r="D17" i="5"/>
  <c r="AK1099" i="1"/>
  <c r="E28" i="5"/>
  <c r="F28" i="5"/>
  <c r="F16" i="5" l="1"/>
  <c r="BB551" i="17"/>
  <c r="BD551" i="17" s="1"/>
  <c r="BC551" i="17"/>
  <c r="BB238" i="17"/>
  <c r="BD238" i="17" s="1"/>
  <c r="BC238" i="17"/>
  <c r="BB326" i="17"/>
  <c r="BD326" i="17" s="1"/>
  <c r="BC326" i="17"/>
  <c r="BB453" i="17"/>
  <c r="BD453" i="17" s="1"/>
  <c r="BC453" i="17"/>
  <c r="BB737" i="17"/>
  <c r="BD737" i="17" s="1"/>
  <c r="BC737" i="17"/>
  <c r="BB392" i="17"/>
  <c r="BD392" i="17" s="1"/>
  <c r="BC392" i="17"/>
  <c r="BB523" i="17"/>
  <c r="BD523" i="17" s="1"/>
  <c r="BC523" i="17"/>
  <c r="BB585" i="17"/>
  <c r="BD585" i="17" s="1"/>
  <c r="BC585" i="17"/>
  <c r="BC139" i="17"/>
  <c r="BB139" i="17"/>
  <c r="BD139" i="17" s="1"/>
  <c r="BB511" i="17"/>
  <c r="BD511" i="17" s="1"/>
  <c r="BC511" i="17"/>
  <c r="BB410" i="17"/>
  <c r="BD410" i="17" s="1"/>
  <c r="BC410" i="17"/>
  <c r="BB249" i="17"/>
  <c r="BD249" i="17" s="1"/>
  <c r="BC249" i="17"/>
  <c r="BB1063" i="17"/>
  <c r="BD1063" i="17" s="1"/>
  <c r="BC1063" i="17"/>
  <c r="BB141" i="17"/>
  <c r="BD141" i="17" s="1"/>
  <c r="BC141" i="17"/>
  <c r="BB504" i="17"/>
  <c r="BD504" i="17" s="1"/>
  <c r="BC504" i="17"/>
  <c r="BC929" i="17"/>
  <c r="BB929" i="17"/>
  <c r="BD929" i="17" s="1"/>
  <c r="BB594" i="17"/>
  <c r="BD594" i="17" s="1"/>
  <c r="BC594" i="17"/>
  <c r="BB233" i="17"/>
  <c r="BD233" i="17" s="1"/>
  <c r="BC233" i="17"/>
  <c r="BB384" i="17"/>
  <c r="BD384" i="17" s="1"/>
  <c r="BC384" i="17"/>
  <c r="BB391" i="17"/>
  <c r="BD391" i="17" s="1"/>
  <c r="BC391" i="17"/>
  <c r="BB581" i="17"/>
  <c r="BD581" i="17" s="1"/>
  <c r="BC581" i="17"/>
  <c r="BB544" i="17"/>
  <c r="BD544" i="17" s="1"/>
  <c r="BC544" i="17"/>
  <c r="BB213" i="17"/>
  <c r="BD213" i="17" s="1"/>
  <c r="BC607" i="17"/>
  <c r="BC256" i="17"/>
  <c r="BB256" i="17"/>
  <c r="BD256" i="17" s="1"/>
  <c r="BB565" i="17"/>
  <c r="BD565" i="17" s="1"/>
  <c r="BC565" i="17"/>
  <c r="BB1078" i="17"/>
  <c r="BD1078" i="17" s="1"/>
  <c r="BC1078" i="17"/>
  <c r="BB658" i="17"/>
  <c r="BD658" i="17" s="1"/>
  <c r="BC658" i="17"/>
  <c r="BB488" i="17"/>
  <c r="BD488" i="17" s="1"/>
  <c r="BC488" i="17"/>
  <c r="BB552" i="17"/>
  <c r="BD552" i="17" s="1"/>
  <c r="BC552" i="17"/>
  <c r="BB788" i="17"/>
  <c r="BD788" i="17" s="1"/>
  <c r="BC788" i="17"/>
  <c r="BB122" i="17"/>
  <c r="BD122" i="17" s="1"/>
  <c r="BC122" i="17"/>
  <c r="BB555" i="17"/>
  <c r="BD555" i="17" s="1"/>
  <c r="BC555" i="17"/>
  <c r="BB595" i="17"/>
  <c r="BD595" i="17" s="1"/>
  <c r="BC595" i="17"/>
  <c r="BB512" i="17"/>
  <c r="BD512" i="17" s="1"/>
  <c r="BC512" i="17"/>
  <c r="E17" i="5"/>
  <c r="F17" i="5"/>
</calcChain>
</file>

<file path=xl/sharedStrings.xml><?xml version="1.0" encoding="utf-8"?>
<sst xmlns="http://schemas.openxmlformats.org/spreadsheetml/2006/main" count="43127" uniqueCount="3187">
  <si>
    <t>Paramètres de Pondération</t>
  </si>
  <si>
    <t>GME</t>
  </si>
  <si>
    <t>Libellé GME</t>
  </si>
  <si>
    <t>GMT</t>
  </si>
  <si>
    <t>GN</t>
  </si>
  <si>
    <t>Niveau de lourdeur</t>
  </si>
  <si>
    <t>DZF</t>
  </si>
  <si>
    <t>FZF</t>
  </si>
  <si>
    <t>DZF niv1</t>
  </si>
  <si>
    <t>DZF niv2</t>
  </si>
  <si>
    <t>DZF niv3</t>
  </si>
  <si>
    <t>Nb séjours HC</t>
  </si>
  <si>
    <t>Nb séjours HC ZB</t>
  </si>
  <si>
    <t>Nb séjours HC &lt; 8 jours</t>
  </si>
  <si>
    <t>Nb séjours HC ZF niv1</t>
  </si>
  <si>
    <t>Nb séjours HC ZF niv2</t>
  </si>
  <si>
    <t>Nb séjours HC ZF niv3</t>
  </si>
  <si>
    <t>Nb séjours ZH</t>
  </si>
  <si>
    <t>CMTC</t>
  </si>
  <si>
    <t>Socle ZB</t>
  </si>
  <si>
    <t>Pondération ZB</t>
  </si>
  <si>
    <t>Pondération ZF niv1</t>
  </si>
  <si>
    <t>Pondération ZF niv2</t>
  </si>
  <si>
    <t>Pondération ZF niv3</t>
  </si>
  <si>
    <t>Pondération ZH</t>
  </si>
  <si>
    <t>PMCT</t>
  </si>
  <si>
    <t>DMJP pour HC</t>
  </si>
  <si>
    <t>A</t>
  </si>
  <si>
    <t>.</t>
  </si>
  <si>
    <t>C</t>
  </si>
  <si>
    <t>0106LA0</t>
  </si>
  <si>
    <t>Tumeurs malignes du système nerveux / HTP</t>
  </si>
  <si>
    <t>0106SA1</t>
  </si>
  <si>
    <t>Tumeurs malignes du système nerveux / HC Réadaptation spécialisée Niveau A-1 : sans sévérité</t>
  </si>
  <si>
    <t>0106SA2</t>
  </si>
  <si>
    <t>Tumeurs malignes du système nerveux / HC Réadaptation spécialisée Niveau A-2 : avec sévérité</t>
  </si>
  <si>
    <t>0106SB1</t>
  </si>
  <si>
    <t>Tumeurs malignes du système nerveux / HC Réadaptation spécialisée Niveau B-1 : phy[9-12] ou cog[7-8] - sans sévérité</t>
  </si>
  <si>
    <t>B</t>
  </si>
  <si>
    <t>0106SB2</t>
  </si>
  <si>
    <t>Tumeurs malignes du système nerveux / HC Réadaptation spécialisée Niveau B-2 : phy[9-12] ou cog[7-8] - avec sévérité</t>
  </si>
  <si>
    <t>0106SC1</t>
  </si>
  <si>
    <t>Tumeurs malignes du système nerveux / HC Réadaptation spécialisée Niveau C-1 : phy[13-16] - sans sévérité</t>
  </si>
  <si>
    <t>0106SC2</t>
  </si>
  <si>
    <t>Tumeurs malignes du système nerveux / HC Réadaptation spécialisée Niveau C-2 : phy[13-16] - avec sévérité</t>
  </si>
  <si>
    <t>0106TA1</t>
  </si>
  <si>
    <t>Tumeurs malignes du système nerveux / HC Réadaptation globale Niveau A-1 : sans sévérité</t>
  </si>
  <si>
    <t>0106TA2</t>
  </si>
  <si>
    <t>Tumeurs malignes du système nerveux / HC Réadaptation globale Niveau A-2 : avec sévérité</t>
  </si>
  <si>
    <t>0106TB1</t>
  </si>
  <si>
    <t>Tumeurs malignes du système nerveux / HC Réadaptation globale Niveau B-1 : phy[9-12] ou cog[7-8] - sans sévérité</t>
  </si>
  <si>
    <t>0106TB2</t>
  </si>
  <si>
    <t>Tumeurs malignes du système nerveux / HC Réadaptation globale Niveau B-2 : phy[9-12] ou cog[7-8] - avec sévérité</t>
  </si>
  <si>
    <t>0106TC1</t>
  </si>
  <si>
    <t>Tumeurs malignes du système nerveux / HC Réadaptation globale Niveau C-1 : phy[13-16] - sans sévérité</t>
  </si>
  <si>
    <t>0106TC2</t>
  </si>
  <si>
    <t>Tumeurs malignes du système nerveux / HC Réadaptation globale Niveau C-2 : phy[13-16] - avec sévérité</t>
  </si>
  <si>
    <t>0106UA1</t>
  </si>
  <si>
    <t>Tumeurs malignes du système nerveux / HC Réadaptation autre Niveau A-1 : sans sévérité</t>
  </si>
  <si>
    <t>0106UA2</t>
  </si>
  <si>
    <t>Tumeurs malignes du système nerveux / HC Réadaptation autre Niveau A-2 : avec sévérité</t>
  </si>
  <si>
    <t>0106UB1</t>
  </si>
  <si>
    <t>Tumeurs malignes du système nerveux / HC Réadaptation autre Niveau B-1 : phy[9-12] ou cog[7-8] - sans sévérité</t>
  </si>
  <si>
    <t>0106UB2</t>
  </si>
  <si>
    <t>Tumeurs malignes du système nerveux / HC Réadaptation autre Niveau B-2 : phy[9-12] ou cog[7-8] - avec sévérité</t>
  </si>
  <si>
    <t>0106UC1</t>
  </si>
  <si>
    <t>Tumeurs malignes du système nerveux / HC Réadaptation autre Niveau C-1 : phy[13-16] - sans sévérité</t>
  </si>
  <si>
    <t>0106UC2</t>
  </si>
  <si>
    <t>Tumeurs malignes du système nerveux / HC Réadaptation autre Niveau C-2 : phy[13-16] - avec sévérité</t>
  </si>
  <si>
    <t>0109HA0</t>
  </si>
  <si>
    <t>Lésions cérébrales traumatiques / HTP Réadaptation pédiatrique</t>
  </si>
  <si>
    <t>0109IA0</t>
  </si>
  <si>
    <t>Lésions cérébrales traumatiques / HTP Réadaptation très intensive</t>
  </si>
  <si>
    <t>0109JA0</t>
  </si>
  <si>
    <t>Lésions cérébrales traumatiques / HTP Réadaptation intensive</t>
  </si>
  <si>
    <t>0109KA0</t>
  </si>
  <si>
    <t>Lésions cérébrales traumatiques / HTP Réadaptation modérée</t>
  </si>
  <si>
    <t>0109PB1</t>
  </si>
  <si>
    <t>Lésions cérébrales traumatiques / HC Réadaptation pédiatrique Niveau B-1 : sans sévérité</t>
  </si>
  <si>
    <t>0109PB2</t>
  </si>
  <si>
    <t>Lésions cérébrales traumatiques / HC Réadaptation pédiatrique Niveau B-2 : avec sévérité</t>
  </si>
  <si>
    <t>0109PC1</t>
  </si>
  <si>
    <t>Lésions cérébrales traumatiques / HC Réadaptation pédiatrique Niveau C-1 : age[0-3] ou phy[13-16] ou cog[7-8] - sans sévérité</t>
  </si>
  <si>
    <t>0109PC2</t>
  </si>
  <si>
    <t>Lésions cérébrales traumatiques / HC Réadaptation pédiatrique Niveau C-2 : age[0-3] ou phy[13-16] ou cog[7-8] - avec sévérité</t>
  </si>
  <si>
    <t>0109SA1</t>
  </si>
  <si>
    <t>Lésions cérébrales traumatiques / HC Réadaptation spécialisée Niveau A-1 : sans sévérité</t>
  </si>
  <si>
    <t>0109SA2</t>
  </si>
  <si>
    <t>Lésions cérébrales traumatiques / HC Réadaptation spécialisée Niveau A-2 : avec sévérité</t>
  </si>
  <si>
    <t>0109SB1</t>
  </si>
  <si>
    <t>Lésions cérébrales traumatiques / HC Réadaptation spécialisée Niveau B-1 : (phy[09-12] ET [age[18-70]) ou (phy[13-16] ET [age[71-+]) - sans sévérité</t>
  </si>
  <si>
    <t>0109SB2</t>
  </si>
  <si>
    <t>Lésions cérébrales traumatiques / HC Réadaptation spécialisée Niveau B-2 : (phy[09-12] ET [age[18-70]) ou (phy[13-16] ET [age[71-+]) - avec sévérité</t>
  </si>
  <si>
    <t>0109SC1</t>
  </si>
  <si>
    <t>Lésions cérébrales traumatiques / HC Réadaptation spécialisée Niveau C-1 : (phy[13-16] ET [age[18-70]) - sans sévérité</t>
  </si>
  <si>
    <t>0109SC2</t>
  </si>
  <si>
    <t>Lésions cérébrales traumatiques / HC Réadaptation spécialisée Niveau C-2 : (phy[13-16] ET [age[18-70]) - avec sévérité</t>
  </si>
  <si>
    <t>0109TA1</t>
  </si>
  <si>
    <t>Lésions cérébrales traumatiques / HC Réadaptation globale Niveau A-1 : sans sévérité</t>
  </si>
  <si>
    <t>0109TA2</t>
  </si>
  <si>
    <t>Lésions cérébrales traumatiques / HC Réadaptation globale Niveau A-2 : avec sévérité</t>
  </si>
  <si>
    <t>0109TB1</t>
  </si>
  <si>
    <t>Lésions cérébrales traumatiques / HC Réadaptation globale Niveau B-1 : (phy[09-12] ET [age[18-70]) ou (phy[13-16] ET [age[71-+]) - sans sévérité</t>
  </si>
  <si>
    <t>0109TB2</t>
  </si>
  <si>
    <t>Lésions cérébrales traumatiques / HC Réadaptation globale Niveau B-2 : (phy[09-12] ET [age[18-70]) ou (phy[13-16] ET [age[71-+]) - avec sévérité</t>
  </si>
  <si>
    <t>0109TC1</t>
  </si>
  <si>
    <t>Lésions cérébrales traumatiques / HC Réadaptation globale Niveau C-1 : (phy[13-16] ET [age[18-70]) - sans sévérité</t>
  </si>
  <si>
    <t>0109TC2</t>
  </si>
  <si>
    <t>Lésions cérébrales traumatiques / HC Réadaptation globale Niveau C-2 : (phy[13-16] ET [age[18-70]) - avec sévérité</t>
  </si>
  <si>
    <t>0109UA1</t>
  </si>
  <si>
    <t>Lésions cérébrales traumatiques / HC Réadaptation autre Niveau A-1 : sans sévérité</t>
  </si>
  <si>
    <t>0109UA2</t>
  </si>
  <si>
    <t>Lésions cérébrales traumatiques / HC Réadaptation autre Niveau A-2 : avec sévérité</t>
  </si>
  <si>
    <t>0109UB1</t>
  </si>
  <si>
    <t>Lésions cérébrales traumatiques / HC Réadaptation autre Niveau B-1 : phy[9-12] - sans sévérité</t>
  </si>
  <si>
    <t>0109UB2</t>
  </si>
  <si>
    <t>Lésions cérébrales traumatiques / HC Réadaptation autre Niveau B-2 : phy[9-12] - avec sévérité</t>
  </si>
  <si>
    <t>0109UC1</t>
  </si>
  <si>
    <t>Lésions cérébrales traumatiques / HC Réadaptation autre Niveau C-1 : phy[13-16] ou cog[7-8] - sans sévérité</t>
  </si>
  <si>
    <t>0109UC2</t>
  </si>
  <si>
    <t>Lésions cérébrales traumatiques / HC Réadaptation autre Niveau C-2 : phy[13-16] ou cog[7-8] - avec sévérité</t>
  </si>
  <si>
    <t>0115HA0</t>
  </si>
  <si>
    <t>Certaines affections cérébrales / HTP Réadaptation pédiatrique</t>
  </si>
  <si>
    <t>0115IA0</t>
  </si>
  <si>
    <t>Certaines affections cérébrales / HTP Réadaptation très intensive</t>
  </si>
  <si>
    <t>0115JA0</t>
  </si>
  <si>
    <t>Certaines affections cérébrales / HTP Réadaptation intensive</t>
  </si>
  <si>
    <t>0115KA0</t>
  </si>
  <si>
    <t>Certaines affections cérébrales / HTP Réadaptation modérée</t>
  </si>
  <si>
    <t>0115PC1</t>
  </si>
  <si>
    <t>Certaines affections cérébrales / HC Réadaptation pédiatrique Niveau C-1 : sans sévérité</t>
  </si>
  <si>
    <t>0115PC2</t>
  </si>
  <si>
    <t>Certaines affections cérébrales / HC Réadaptation pédiatrique Niveau C-2 : avec sévérité</t>
  </si>
  <si>
    <t>0115SA1</t>
  </si>
  <si>
    <t>Certaines affections cérébrales / HC Réadaptation spécialisée Niveau A-1 : sans sévérité</t>
  </si>
  <si>
    <t>0115SA2</t>
  </si>
  <si>
    <t>Certaines affections cérébrales / HC Réadaptation spécialisée Niveau A-2 : avec sévérité</t>
  </si>
  <si>
    <t>0115SB1</t>
  </si>
  <si>
    <t>Certaines affections cérébrales / HC Réadaptation spécialisée Niveau B-1 : phy[9-12] - sans sévérité</t>
  </si>
  <si>
    <t>0115SB2</t>
  </si>
  <si>
    <t>Certaines affections cérébrales / HC Réadaptation spécialisée Niveau B-2 : phy[9-12] - avec sévérité</t>
  </si>
  <si>
    <t>0115SC1</t>
  </si>
  <si>
    <t>Certaines affections cérébrales / HC Réadaptation spécialisée Niveau C-1 : phy[13-16] ou cog[7-8] - sans sévérité</t>
  </si>
  <si>
    <t>0115SC2</t>
  </si>
  <si>
    <t>Certaines affections cérébrales / HC Réadaptation spécialisée Niveau C-2 : phy[13-16] ou cog[7-8] - avec sévérité</t>
  </si>
  <si>
    <t>0115TA1</t>
  </si>
  <si>
    <t>Certaines affections cérébrales / HC Réadaptation globale Niveau A-1 : sans sévérité</t>
  </si>
  <si>
    <t>0115TA2</t>
  </si>
  <si>
    <t>Certaines affections cérébrales / HC Réadaptation globale Niveau A-2 : avec sévérité</t>
  </si>
  <si>
    <t>0115TB1</t>
  </si>
  <si>
    <t>Certaines affections cérébrales / HC Réadaptation globale Niveau B-1 : phy[9-12] - sans sévérité</t>
  </si>
  <si>
    <t>0115TB2</t>
  </si>
  <si>
    <t>Certaines affections cérébrales / HC Réadaptation globale Niveau B-2 : phy[9-12] - avec sévérité</t>
  </si>
  <si>
    <t>0115TC1</t>
  </si>
  <si>
    <t>Certaines affections cérébrales / HC Réadaptation globale Niveau C-1 : phy[13-16] ou cog[7-8] - sans sévérité</t>
  </si>
  <si>
    <t>0115TC2</t>
  </si>
  <si>
    <t>Certaines affections cérébrales / HC Réadaptation globale Niveau C-2 : phy[13-16] ou cog[7-8] - avec sévérité</t>
  </si>
  <si>
    <t>0115UA1</t>
  </si>
  <si>
    <t>Certaines affections cérébrales / HC Réadaptation autre Niveau A-1 : sans sévérité</t>
  </si>
  <si>
    <t>0115UA2</t>
  </si>
  <si>
    <t>Certaines affections cérébrales / HC Réadaptation autre Niveau A-2 : avec sévérité</t>
  </si>
  <si>
    <t>0115UB1</t>
  </si>
  <si>
    <t>Certaines affections cérébrales / HC Réadaptation autre Niveau B-1 : phy[9-12] - sans sévérité</t>
  </si>
  <si>
    <t>0115UB2</t>
  </si>
  <si>
    <t>Certaines affections cérébrales / HC Réadaptation autre Niveau B-2 : phy[9-12] - avec sévérité</t>
  </si>
  <si>
    <t>0115UC1</t>
  </si>
  <si>
    <t>Certaines affections cérébrales / HC Réadaptation autre Niveau C-1 : phy[13-16] ou cog[7-8] - sans sévérité</t>
  </si>
  <si>
    <t>0115UC2</t>
  </si>
  <si>
    <t>Certaines affections cérébrales / HC Réadaptation autre Niveau C-2 : phy[13-16] ou cog[7-8] - avec sévérité</t>
  </si>
  <si>
    <t>0118HA0</t>
  </si>
  <si>
    <t>Paralysies cérébrales / HTP Réadaptation pédiatrique</t>
  </si>
  <si>
    <t>0118LA0</t>
  </si>
  <si>
    <t>Paralysies cérébrales / HTP</t>
  </si>
  <si>
    <t>0118PB1</t>
  </si>
  <si>
    <t>Paralysies cérébrales / HC Réadaptation pédiatrique Niveau B-1 : sans sévérité</t>
  </si>
  <si>
    <t>0118PB2</t>
  </si>
  <si>
    <t>Paralysies cérébrales / HC Réadaptation pédiatrique Niveau B-2 : avec sévérité</t>
  </si>
  <si>
    <t>0118PC1</t>
  </si>
  <si>
    <t>Paralysies cérébrales / HC Réadaptation pédiatrique Niveau C-1 : age[0-3] ou cog[7-8] - sans sévérité</t>
  </si>
  <si>
    <t>0118PC2</t>
  </si>
  <si>
    <t>Paralysies cérébrales / HC Réadaptation pédiatrique Niveau C-2 : age[0-3] ou cog[7-8] - avec sévérité</t>
  </si>
  <si>
    <t>0118SB1</t>
  </si>
  <si>
    <t>Paralysies cérébrales / HC Réadaptation spécialisée Niveau B-1 : sans sévérité</t>
  </si>
  <si>
    <t>0118SB2</t>
  </si>
  <si>
    <t>Paralysies cérébrales / HC Réadaptation spécialisée Niveau B-2 : avec sévérité</t>
  </si>
  <si>
    <t>0118SC1</t>
  </si>
  <si>
    <t>Paralysies cérébrales / HC Réadaptation spécialisée Niveau C-1 : cog[7-8] - sans sévérité</t>
  </si>
  <si>
    <t>0118SC2</t>
  </si>
  <si>
    <t>Paralysies cérébrales / HC Réadaptation spécialisée Niveau C-2 : cog[7-8] - avec sévérité</t>
  </si>
  <si>
    <t>0121IA0</t>
  </si>
  <si>
    <t>Polyneuropathies / HTP Réadaptation très intensive</t>
  </si>
  <si>
    <t>0121JA0</t>
  </si>
  <si>
    <t>Polyneuropathies / HTP Réadaptation intensive</t>
  </si>
  <si>
    <t>0121KA0</t>
  </si>
  <si>
    <t>Polyneuropathies / HTP Réadaptation modérée</t>
  </si>
  <si>
    <t>0121SA1</t>
  </si>
  <si>
    <t>Polyneuropathies / HC Réadaptation spécialisée Niveau A-1 : sans sévérité</t>
  </si>
  <si>
    <t>0121SA2</t>
  </si>
  <si>
    <t>Polyneuropathies / HC Réadaptation spécialisée Niveau A-2 : avec sévérité</t>
  </si>
  <si>
    <t>0121SB1</t>
  </si>
  <si>
    <t>Polyneuropathies / HC Réadaptation spécialisée Niveau B-1 : phy[9-12] ou cog[7-8] - sans sévérité</t>
  </si>
  <si>
    <t>0121SB2</t>
  </si>
  <si>
    <t>Polyneuropathies / HC Réadaptation spécialisée Niveau B-2 : phy[9-12] ou cog[7-8] - avec sévérité</t>
  </si>
  <si>
    <t>0121SC1</t>
  </si>
  <si>
    <t>Polyneuropathies / HC Réadaptation spécialisée Niveau C-1 : phy[13-16] - sans sévérité</t>
  </si>
  <si>
    <t>0121SC2</t>
  </si>
  <si>
    <t>Polyneuropathies / HC Réadaptation spécialisée Niveau C-2 : phy[13-16] - avec sévérité</t>
  </si>
  <si>
    <t>0121TA1</t>
  </si>
  <si>
    <t>Polyneuropathies / HC Réadaptation globale Niveau A-1 : sans sévérité</t>
  </si>
  <si>
    <t>0121TA2</t>
  </si>
  <si>
    <t>Polyneuropathies / HC Réadaptation globale Niveau A-2 : avec sévérité</t>
  </si>
  <si>
    <t>0121TB1</t>
  </si>
  <si>
    <t>Polyneuropathies / HC Réadaptation globale Niveau B-1 : phy[9-12] ou cog[7-8] - sans sévérité</t>
  </si>
  <si>
    <t>0121TB2</t>
  </si>
  <si>
    <t>Polyneuropathies / HC Réadaptation globale Niveau B-2 : phy[9-12] ou cog[7-8] - avec sévérité</t>
  </si>
  <si>
    <t>0121TC1</t>
  </si>
  <si>
    <t>Polyneuropathies / HC Réadaptation globale Niveau C-1 : phy[13-16] - sans sévérité</t>
  </si>
  <si>
    <t>0121TC2</t>
  </si>
  <si>
    <t>Polyneuropathies / HC Réadaptation globale Niveau C-2 : phy[13-16] - avec sévérité</t>
  </si>
  <si>
    <t>0121UA1</t>
  </si>
  <si>
    <t>Polyneuropathies / HC Réadaptation autre Niveau A-1 : sans sévérité</t>
  </si>
  <si>
    <t>0121UA2</t>
  </si>
  <si>
    <t>Polyneuropathies / HC Réadaptation autre Niveau A-2 : avec sévérité</t>
  </si>
  <si>
    <t>0121UB1</t>
  </si>
  <si>
    <t>Polyneuropathies / HC Réadaptation autre Niveau B-1 : phy[9-12] ou cog[7-8] - sans sévérité</t>
  </si>
  <si>
    <t>0121UB2</t>
  </si>
  <si>
    <t>Polyneuropathies / HC Réadaptation autre Niveau B-2 : phy[9-12] ou cog[7-8] - avec sévérité</t>
  </si>
  <si>
    <t>0121UC1</t>
  </si>
  <si>
    <t>Polyneuropathies / HC Réadaptation autre Niveau C-1 : phy[13-16] - sans sévérité</t>
  </si>
  <si>
    <t>0121UC2</t>
  </si>
  <si>
    <t>Polyneuropathies / HC Réadaptation autre Niveau C-2 : phy[13-16] - avec sévérité</t>
  </si>
  <si>
    <t>0124IA0</t>
  </si>
  <si>
    <t>0124JA0</t>
  </si>
  <si>
    <t>0124KA0</t>
  </si>
  <si>
    <t>0124SA1</t>
  </si>
  <si>
    <t>0124SA2</t>
  </si>
  <si>
    <t>0124SB1</t>
  </si>
  <si>
    <t>0124SB2</t>
  </si>
  <si>
    <t>0124SC1</t>
  </si>
  <si>
    <t>0124SC2</t>
  </si>
  <si>
    <t>0124TA1</t>
  </si>
  <si>
    <t>0124TA2</t>
  </si>
  <si>
    <t>0124TB1</t>
  </si>
  <si>
    <t>0124TB2</t>
  </si>
  <si>
    <t>0124TC1</t>
  </si>
  <si>
    <t>0124TC2</t>
  </si>
  <si>
    <t>0124UA1</t>
  </si>
  <si>
    <t>0124UA2</t>
  </si>
  <si>
    <t>0124UB1</t>
  </si>
  <si>
    <t>0124UB2</t>
  </si>
  <si>
    <t>0124UC1</t>
  </si>
  <si>
    <t>0124UC2</t>
  </si>
  <si>
    <t>0127IA0</t>
  </si>
  <si>
    <t>Maladies d'Alzheimer et démences apparentées / HTP Réadaptation très intensive</t>
  </si>
  <si>
    <t>0127JA0</t>
  </si>
  <si>
    <t>Maladies d'Alzheimer et démences apparentées / HTP Réadaptation intensive</t>
  </si>
  <si>
    <t>0127KA0</t>
  </si>
  <si>
    <t>Maladies d'Alzheimer et démences apparentées / HTP Réadaptation modérée</t>
  </si>
  <si>
    <t>0127SB1</t>
  </si>
  <si>
    <t>Maladies d'Alzheimer et démences apparentées / HC Réadaptation spécialisée Niveau B-1 : sans sévérité</t>
  </si>
  <si>
    <t>0127SB2</t>
  </si>
  <si>
    <t>Maladies d'Alzheimer et démences apparentées / HC Réadaptation spécialisée Niveau B-2 : avec sévérité</t>
  </si>
  <si>
    <t>0127SC1</t>
  </si>
  <si>
    <t>Maladies d'Alzheimer et démences apparentées / HC Réadaptation spécialisée Niveau C-1 : age[0-70] ou cog[7-8] - sans sévérité</t>
  </si>
  <si>
    <t>0127SC2</t>
  </si>
  <si>
    <t>Maladies d'Alzheimer et démences apparentées / HC Réadaptation spécialisée Niveau C-2 : age[0-70] ou cog[7-8] - avec sévérité</t>
  </si>
  <si>
    <t>0127TB1</t>
  </si>
  <si>
    <t>Maladies d'Alzheimer et démences apparentées / HC Réadaptation globale Niveau B-1 : sans sévérité</t>
  </si>
  <si>
    <t>0127TB2</t>
  </si>
  <si>
    <t>Maladies d'Alzheimer et démences apparentées / HC Réadaptation globale Niveau B-2 : avec sévérité</t>
  </si>
  <si>
    <t>0127TC1</t>
  </si>
  <si>
    <t>Maladies d'Alzheimer et démences apparentées / HC Réadaptation globale Niveau C-1 : age[0-70] ou cog[7-8] - sans sévérité</t>
  </si>
  <si>
    <t>0127TC2</t>
  </si>
  <si>
    <t>Maladies d'Alzheimer et démences apparentées / HC Réadaptation globale Niveau C-2 : age[0-70] ou cog[7-8] - avec sévérité</t>
  </si>
  <si>
    <t>0127UB1</t>
  </si>
  <si>
    <t>Maladies d'Alzheimer et démences apparentées / HC Réadaptation autre Niveau B-1 : sans sévérité</t>
  </si>
  <si>
    <t>0127UB2</t>
  </si>
  <si>
    <t>Maladies d'Alzheimer et démences apparentées / HC Réadaptation autre Niveau B-2 : avec sévérité</t>
  </si>
  <si>
    <t>0127UC1</t>
  </si>
  <si>
    <t>Maladies d'Alzheimer et démences apparentées / HC Réadaptation autre Niveau C-1 : age[0-70] ou cog[7-8] - sans sévérité</t>
  </si>
  <si>
    <t>0127UC2</t>
  </si>
  <si>
    <t>Maladies d'Alzheimer et démences apparentées / HC Réadaptation autre Niveau C-2 : age[0-70] ou cog[7-8] - avec sévérité</t>
  </si>
  <si>
    <t>0130IA0</t>
  </si>
  <si>
    <t>0130JA0</t>
  </si>
  <si>
    <t>0130KA0</t>
  </si>
  <si>
    <t>0130SA1</t>
  </si>
  <si>
    <t>0130SA2</t>
  </si>
  <si>
    <t>0130SB1</t>
  </si>
  <si>
    <t>0130SB2</t>
  </si>
  <si>
    <t>0130SC1</t>
  </si>
  <si>
    <t>0130SC2</t>
  </si>
  <si>
    <t>0130TA1</t>
  </si>
  <si>
    <t>0130TA2</t>
  </si>
  <si>
    <t>0130TB1</t>
  </si>
  <si>
    <t>0130TB2</t>
  </si>
  <si>
    <t>0130TC1</t>
  </si>
  <si>
    <t>0130TC2</t>
  </si>
  <si>
    <t>0130UA1</t>
  </si>
  <si>
    <t>0130UA2</t>
  </si>
  <si>
    <t>0130UB1</t>
  </si>
  <si>
    <t>0130UB2</t>
  </si>
  <si>
    <t>0130UC1</t>
  </si>
  <si>
    <t>0130UC2</t>
  </si>
  <si>
    <t>0134LA0</t>
  </si>
  <si>
    <t>Lésions médullaires traumatiques avec tétraplégie / HTP</t>
  </si>
  <si>
    <t>0134SB1</t>
  </si>
  <si>
    <t>Lésions médullaires traumatiques avec tétraplégie / HC Réadaptation spécialisée Niveau B-1 : sans sévérité</t>
  </si>
  <si>
    <t>0134SB2</t>
  </si>
  <si>
    <t>Lésions médullaires traumatiques avec tétraplégie / HC Réadaptation spécialisée Niveau B-2 : avec sévérité</t>
  </si>
  <si>
    <t>0134SC1</t>
  </si>
  <si>
    <t>Lésions médullaires traumatiques avec tétraplégie / HC Réadaptation spécialisée Niveau C-1 : phy[13-16] ou cog[7-8] ou Chir - sans sévérité</t>
  </si>
  <si>
    <t>0134SC2</t>
  </si>
  <si>
    <t>Lésions médullaires traumatiques avec tétraplégie / HC Réadaptation spécialisée Niveau C-2 : phy[13-16] ou cog[7-8] ou Chir - avec sévérité</t>
  </si>
  <si>
    <t>0135LA0</t>
  </si>
  <si>
    <t>0135SB1</t>
  </si>
  <si>
    <t>0135SB2</t>
  </si>
  <si>
    <t>0135SC1</t>
  </si>
  <si>
    <t>0135SC2</t>
  </si>
  <si>
    <t>0135UB1</t>
  </si>
  <si>
    <t>0135UB2</t>
  </si>
  <si>
    <t>0135UC1</t>
  </si>
  <si>
    <t>0135UC2</t>
  </si>
  <si>
    <t>0137LA0</t>
  </si>
  <si>
    <t>Lésions médullaires traumatiques avec paraplégie / HTP</t>
  </si>
  <si>
    <t>0137SA1</t>
  </si>
  <si>
    <t>Lésions médullaires traumatiques avec paraplégie / HC Réadaptation spécialisée Niveau A-1 : sans sévérité</t>
  </si>
  <si>
    <t>0137SA2</t>
  </si>
  <si>
    <t>Lésions médullaires traumatiques avec paraplégie / HC Réadaptation spécialisée Niveau A-2 : avec sévérité</t>
  </si>
  <si>
    <t>0137SB1</t>
  </si>
  <si>
    <t>Lésions médullaires traumatiques avec paraplégie / HC Réadaptation spécialisée Niveau B-1 : phy[9-12] ou cog[7-8] - sans sévérité</t>
  </si>
  <si>
    <t>0137SB2</t>
  </si>
  <si>
    <t>Lésions médullaires traumatiques avec paraplégie / HC Réadaptation spécialisée Niveau B-2 : phy[9-12] ou cog[7-8] - avec sévérité</t>
  </si>
  <si>
    <t>0137SC1</t>
  </si>
  <si>
    <t>Lésions médullaires traumatiques avec paraplégie / HC Réadaptation spécialisée Niveau C-1 : phy[13-16] ou Chir - sans sévérité</t>
  </si>
  <si>
    <t>0137SC2</t>
  </si>
  <si>
    <t>Lésions médullaires traumatiques avec paraplégie / HC Réadaptation spécialisée Niveau C-2 : phy[13-16] ou Chir - avec sévérité</t>
  </si>
  <si>
    <t>0138LA0</t>
  </si>
  <si>
    <t>Affections médullaires non traumatiques avec paraplégie / HTP</t>
  </si>
  <si>
    <t>0138SA1</t>
  </si>
  <si>
    <t>Affections médullaires non traumatiques avec paraplégie / HC Réadaptation spécialisée Niveau A-1 : sans sévérité</t>
  </si>
  <si>
    <t>0138SA2</t>
  </si>
  <si>
    <t>Affections médullaires non traumatiques avec paraplégie / HC Réadaptation spécialisée Niveau A-2 : avec sévérité</t>
  </si>
  <si>
    <t>0138SB1</t>
  </si>
  <si>
    <t>Affections médullaires non traumatiques avec paraplégie / HC Réadaptation spécialisée Niveau B-1 : phy[9-12] ou Chir - sans sévérité</t>
  </si>
  <si>
    <t>0138SB2</t>
  </si>
  <si>
    <t>Affections médullaires non traumatiques avec paraplégie / HC Réadaptation spécialisée Niveau B-2 : phy[9-12] ou Chir - avec sévérité</t>
  </si>
  <si>
    <t>0138SC1</t>
  </si>
  <si>
    <t>Affections médullaires non traumatiques avec paraplégie / HC Réadaptation spécialisée Niveau C-1 : phy[13-16] - sans sévérité</t>
  </si>
  <si>
    <t>0138SC2</t>
  </si>
  <si>
    <t>Affections médullaires non traumatiques avec paraplégie / HC Réadaptation spécialisée Niveau C-2 : phy[13-16] - avec sévérité</t>
  </si>
  <si>
    <t>0138UA1</t>
  </si>
  <si>
    <t>Affections médullaires non traumatiques avec paraplégie / HC Réadaptation autre Niveau A-1 : sans sévérité</t>
  </si>
  <si>
    <t>0138UA2</t>
  </si>
  <si>
    <t>Affections médullaires non traumatiques avec paraplégie / HC Réadaptation autre Niveau A-2 : avec sévérité</t>
  </si>
  <si>
    <t>0138UB1</t>
  </si>
  <si>
    <t>Affections médullaires non traumatiques avec paraplégie / HC Réadaptation autre Niveau B-1 : phy[9-12] ou Chir - sans sévérité</t>
  </si>
  <si>
    <t>0138UB2</t>
  </si>
  <si>
    <t>Affections médullaires non traumatiques avec paraplégie / HC Réadaptation autre Niveau B-2 : phy[9-12] ou Chir - avec sévérité</t>
  </si>
  <si>
    <t>0138UC1</t>
  </si>
  <si>
    <t>Affections médullaires non traumatiques avec paraplégie / HC Réadaptation autre Niveau C-1 : phy[13-16] - sans sévérité</t>
  </si>
  <si>
    <t>0138UC2</t>
  </si>
  <si>
    <t>Affections médullaires non traumatiques avec paraplégie / HC Réadaptation autre Niveau C-2 : phy[13-16] - avec sévérité</t>
  </si>
  <si>
    <t>0139LA0</t>
  </si>
  <si>
    <t>Autres affections médullaires / HTP</t>
  </si>
  <si>
    <t>0139SA1</t>
  </si>
  <si>
    <t>Autres affections médullaires / HC Réadaptation spécialisée Niveau A-1 : sans sévérité</t>
  </si>
  <si>
    <t>0139SA2</t>
  </si>
  <si>
    <t>Autres affections médullaires / HC Réadaptation spécialisée Niveau A-2 : avec sévérité</t>
  </si>
  <si>
    <t>0139SB1</t>
  </si>
  <si>
    <t>Autres affections médullaires / HC Réadaptation spécialisée Niveau B-1 : phy[9-12] ou cog[7-8] - sans sévérité</t>
  </si>
  <si>
    <t>0139SB2</t>
  </si>
  <si>
    <t>Autres affections médullaires / HC Réadaptation spécialisée Niveau B-2 : phy[9-12] ou cog[7-8] - avec sévérité</t>
  </si>
  <si>
    <t>0139SC1</t>
  </si>
  <si>
    <t>Autres affections médullaires / HC Réadaptation spécialisée Niveau C-1 : phy[13-16] - sans sévérité</t>
  </si>
  <si>
    <t>0139SC2</t>
  </si>
  <si>
    <t>Autres affections médullaires / HC Réadaptation spécialisée Niveau C-2 : phy[13-16] - avec sévérité</t>
  </si>
  <si>
    <t>0145HA0</t>
  </si>
  <si>
    <t>Autres affections du système nerveux / HTP Réadaptation pédiatrique</t>
  </si>
  <si>
    <t>0145IA0</t>
  </si>
  <si>
    <t>Autres affections du système nerveux / HTP Réadaptation très intensive</t>
  </si>
  <si>
    <t>0145JA0</t>
  </si>
  <si>
    <t>Autres affections du système nerveux / HTP Réadaptation intensive</t>
  </si>
  <si>
    <t>0145KA0</t>
  </si>
  <si>
    <t>Autres affections du système nerveux / HTP Réadaptation modérée</t>
  </si>
  <si>
    <t>0145PB1</t>
  </si>
  <si>
    <t>Autres affections du système nerveux / HC Réadaptation pédiatrique Niveau B-1 : sans sévérité</t>
  </si>
  <si>
    <t>0145PB2</t>
  </si>
  <si>
    <t>Autres affections du système nerveux / HC Réadaptation pédiatrique Niveau B-2 : avec sévérité</t>
  </si>
  <si>
    <t>0145PC1</t>
  </si>
  <si>
    <t>Autres affections du système nerveux / HC Réadaptation pédiatrique Niveau C-1 : age[0-3] ou phy[13-16] - sans sévérité</t>
  </si>
  <si>
    <t>0145PC2</t>
  </si>
  <si>
    <t>Autres affections du système nerveux / HC Réadaptation pédiatrique Niveau C-2 : age[0-3] ou phy[13-16] - avec sévérité</t>
  </si>
  <si>
    <t>0145SA1</t>
  </si>
  <si>
    <t>Autres affections du système nerveux / HC Réadaptation spécialisée Niveau A-1 : sans sévérité</t>
  </si>
  <si>
    <t>0145SA2</t>
  </si>
  <si>
    <t>Autres affections du système nerveux / HC Réadaptation spécialisée Niveau A-2 : avec sévérité</t>
  </si>
  <si>
    <t>0145SB1</t>
  </si>
  <si>
    <t>Autres affections du système nerveux / HC Réadaptation spécialisée Niveau B-1 : phy[9-12] ou cog[7-8] ou Chir - sans sévérité</t>
  </si>
  <si>
    <t>0145SB2</t>
  </si>
  <si>
    <t>Autres affections du système nerveux / HC Réadaptation spécialisée Niveau B-2 : phy[9-12] ou cog[7-8] ou Chir - avec sévérité</t>
  </si>
  <si>
    <t>0145SC1</t>
  </si>
  <si>
    <t>Autres affections du système nerveux / HC Réadaptation spécialisée Niveau C-1 : phy[13-16] - sans sévérité</t>
  </si>
  <si>
    <t>0145SC2</t>
  </si>
  <si>
    <t>Autres affections du système nerveux / HC Réadaptation spécialisée Niveau C-2 : phy[13-16] - avec sévérité</t>
  </si>
  <si>
    <t>0145TA1</t>
  </si>
  <si>
    <t>Autres affections du système nerveux / HC Réadaptation globale Niveau A-1 : sans sévérité</t>
  </si>
  <si>
    <t>0145TA2</t>
  </si>
  <si>
    <t>Autres affections du système nerveux / HC Réadaptation globale Niveau A-2 : avec sévérité</t>
  </si>
  <si>
    <t>0145TB1</t>
  </si>
  <si>
    <t>Autres affections du système nerveux / HC Réadaptation globale Niveau B-1 : phy[9-12] ou Chir - sans sévérité</t>
  </si>
  <si>
    <t>0145TB2</t>
  </si>
  <si>
    <t>Autres affections du système nerveux / HC Réadaptation globale Niveau B-2 : phy[9-12] ou Chir - avec sévérité</t>
  </si>
  <si>
    <t>0145TC1</t>
  </si>
  <si>
    <t>Autres affections du système nerveux / HC Réadaptation globale Niveau C-1 : phy[13-16] ou cog[7-8] - sans sévérité</t>
  </si>
  <si>
    <t>0145TC2</t>
  </si>
  <si>
    <t>Autres affections du système nerveux / HC Réadaptation globale Niveau C-2 : phy[13-16] ou cog[7-8] - avec sévérité</t>
  </si>
  <si>
    <t>0145UA1</t>
  </si>
  <si>
    <t>Autres affections du système nerveux / HC Réadaptation autre Niveau A-1 : sans sévérité</t>
  </si>
  <si>
    <t>0145UA2</t>
  </si>
  <si>
    <t>Autres affections du système nerveux / HC Réadaptation autre Niveau A-2 : avec sévérité</t>
  </si>
  <si>
    <t>0145UB1</t>
  </si>
  <si>
    <t>Autres affections du système nerveux / HC Réadaptation autre Niveau B-1 : phy[9-12] - sans sévérité</t>
  </si>
  <si>
    <t>0145UB2</t>
  </si>
  <si>
    <t>Autres affections du système nerveux / HC Réadaptation autre Niveau B-2 : phy[9-12] - avec sévérité</t>
  </si>
  <si>
    <t>0145UC1</t>
  </si>
  <si>
    <t>Autres affections du système nerveux / HC Réadaptation autre Niveau C-1 : phy[13-16] ou cog[7-8] - sans sévérité</t>
  </si>
  <si>
    <t>0145UC2</t>
  </si>
  <si>
    <t>Autres affections du système nerveux / HC Réadaptation autre Niveau C-2 : phy[13-16] ou cog[7-8] - avec sévérité</t>
  </si>
  <si>
    <t>0146LA0</t>
  </si>
  <si>
    <t>Accidents vasculaires cérébraux avec tétraplégie / HTP</t>
  </si>
  <si>
    <t>0146SC1</t>
  </si>
  <si>
    <t>Accidents vasculaires cérébraux avec tétraplégie / HC Réadaptation spécialisée Niveau C-1 : sans sévérité</t>
  </si>
  <si>
    <t>0146SC2</t>
  </si>
  <si>
    <t>Accidents vasculaires cérébraux avec tétraplégie / HC Réadaptation spécialisée Niveau C-2 : avec sévérité</t>
  </si>
  <si>
    <t>0147IA0</t>
  </si>
  <si>
    <t>Accidents vasculaires cérébraux avec hémiplégie / HTP Réadaptation très intensive</t>
  </si>
  <si>
    <t>0147JA0</t>
  </si>
  <si>
    <t>Accidents vasculaires cérébraux avec hémiplégie / HTP Réadaptation intensive</t>
  </si>
  <si>
    <t>0147KA0</t>
  </si>
  <si>
    <t>Accidents vasculaires cérébraux avec hémiplégie / HTP Réadaptation modérée</t>
  </si>
  <si>
    <t>0147SA1</t>
  </si>
  <si>
    <t>Accidents vasculaires cérébraux avec hémiplégie / HC Réadaptation spécialisée Niveau A-1 : sans sévérité</t>
  </si>
  <si>
    <t>0147SA2</t>
  </si>
  <si>
    <t>Accidents vasculaires cérébraux avec hémiplégie / HC Réadaptation spécialisée Niveau A-2 : avec sévérité</t>
  </si>
  <si>
    <t>0147SB1</t>
  </si>
  <si>
    <t>Accidents vasculaires cérébraux avec hémiplégie / HC Réadaptation spécialisée Niveau B-1 : phy[9-12] ou cog[7-8] ou (phy[13-16] ET [age[81-+]) - sans sévérité</t>
  </si>
  <si>
    <t>0147SB2</t>
  </si>
  <si>
    <t>Accidents vasculaires cérébraux avec hémiplégie / HC Réadaptation spécialisée Niveau B-2 : phy[9-12] ou cog[7-8] ou (phy[13-16] ET [age[81-+]) - avec sévérité</t>
  </si>
  <si>
    <t>0147SC1</t>
  </si>
  <si>
    <t>Accidents vasculaires cérébraux avec hémiplégie / HC Réadaptation spécialisée Niveau C-1 : (phy[13-16] ET [age[00-80]) - sans sévérité</t>
  </si>
  <si>
    <t>0147SC2</t>
  </si>
  <si>
    <t>Accidents vasculaires cérébraux avec hémiplégie / HC Réadaptation spécialisée Niveau C-2 : (phy[13-16] ET [age[00-80]) - avec sévérité</t>
  </si>
  <si>
    <t>0147TA1</t>
  </si>
  <si>
    <t>Accidents vasculaires cérébraux avec hémiplégie / HC Réadaptation globale Niveau A-1 : sans sévérité</t>
  </si>
  <si>
    <t>0147TA2</t>
  </si>
  <si>
    <t>Accidents vasculaires cérébraux avec hémiplégie / HC Réadaptation globale Niveau A-2 : avec sévérité</t>
  </si>
  <si>
    <t>0147TB1</t>
  </si>
  <si>
    <t>Accidents vasculaires cérébraux avec hémiplégie / HC Réadaptation globale Niveau B-1 : phy[9-12] ou cog[7-8] - sans sévérité</t>
  </si>
  <si>
    <t>0147TB2</t>
  </si>
  <si>
    <t>Accidents vasculaires cérébraux avec hémiplégie / HC Réadaptation globale Niveau B-2 : phy[9-12] ou cog[7-8] - avec sévérité</t>
  </si>
  <si>
    <t>0147TC1</t>
  </si>
  <si>
    <t>Accidents vasculaires cérébraux avec hémiplégie / HC Réadaptation globale Niveau C-1 : phy[13-16] - sans sévérité</t>
  </si>
  <si>
    <t>0147TC2</t>
  </si>
  <si>
    <t>Accidents vasculaires cérébraux avec hémiplégie / HC Réadaptation globale Niveau C-2 : phy[13-16] - avec sévérité</t>
  </si>
  <si>
    <t>0147UA1</t>
  </si>
  <si>
    <t>Accidents vasculaires cérébraux avec hémiplégie / HC Réadaptation autre Niveau A-1 : sans sévérité</t>
  </si>
  <si>
    <t>0147UA2</t>
  </si>
  <si>
    <t>Accidents vasculaires cérébraux avec hémiplégie / HC Réadaptation autre Niveau A-2 : avec sévérité</t>
  </si>
  <si>
    <t>0147UB1</t>
  </si>
  <si>
    <t>Accidents vasculaires cérébraux avec hémiplégie / HC Réadaptation autre Niveau B-1 : phy[9-12] ou cog[7-8] - sans sévérité</t>
  </si>
  <si>
    <t>0147UB2</t>
  </si>
  <si>
    <t>Accidents vasculaires cérébraux avec hémiplégie / HC Réadaptation autre Niveau B-2 : phy[9-12] ou cog[7-8] - avec sévérité</t>
  </si>
  <si>
    <t>0147UC1</t>
  </si>
  <si>
    <t>Accidents vasculaires cérébraux avec hémiplégie / HC Réadaptation autre Niveau C-1 : phy[13-16] - sans sévérité</t>
  </si>
  <si>
    <t>0147UC2</t>
  </si>
  <si>
    <t>Accidents vasculaires cérébraux avec hémiplégie / HC Réadaptation autre Niveau C-2 : phy[13-16] - avec sévérité</t>
  </si>
  <si>
    <t>0148IA0</t>
  </si>
  <si>
    <t>Accidents vasculaires cérébraux autres / HTP Réadaptation très intensive</t>
  </si>
  <si>
    <t>0148JA0</t>
  </si>
  <si>
    <t>Accidents vasculaires cérébraux autres / HTP Réadaptation intensive</t>
  </si>
  <si>
    <t>0148KA0</t>
  </si>
  <si>
    <t>Accidents vasculaires cérébraux autres / HTP Réadaptation modérée</t>
  </si>
  <si>
    <t>0148SA1</t>
  </si>
  <si>
    <t>Accidents vasculaires cérébraux autres / HC Réadaptation spécialisée Niveau A-1 : sans sévérité</t>
  </si>
  <si>
    <t>0148SA2</t>
  </si>
  <si>
    <t>Accidents vasculaires cérébraux autres / HC Réadaptation spécialisée Niveau A-2 : avec sévérité</t>
  </si>
  <si>
    <t>0148SB1</t>
  </si>
  <si>
    <t>Accidents vasculaires cérébraux autres / HC Réadaptation spécialisée Niveau B-1 : phy[9-12] ou cog[7-8] ou (phy[13-16] ET [age[81-+]) - sans sévérité</t>
  </si>
  <si>
    <t>0148SB2</t>
  </si>
  <si>
    <t>Accidents vasculaires cérébraux autres / HC Réadaptation spécialisée Niveau B-2 : phy[9-12] ou cog[7-8] ou (phy[13-16] ET [age[81-+]) - avec sévérité</t>
  </si>
  <si>
    <t>0148SC1</t>
  </si>
  <si>
    <t>Accidents vasculaires cérébraux autres / HC Réadaptation spécialisée Niveau C-1 : (phy[13-16] ET [age[00-80]) - sans sévérité</t>
  </si>
  <si>
    <t>0148SC2</t>
  </si>
  <si>
    <t>Accidents vasculaires cérébraux autres / HC Réadaptation spécialisée Niveau C-2 : (phy[13-16] ET [age[00-80]) - avec sévérité</t>
  </si>
  <si>
    <t>0148TA1</t>
  </si>
  <si>
    <t>Accidents vasculaires cérébraux autres / HC Réadaptation globale Niveau A-1 : sans sévérité</t>
  </si>
  <si>
    <t>0148TA2</t>
  </si>
  <si>
    <t>Accidents vasculaires cérébraux autres / HC Réadaptation globale Niveau A-2 : avec sévérité</t>
  </si>
  <si>
    <t>0148TB1</t>
  </si>
  <si>
    <t>Accidents vasculaires cérébraux autres / HC Réadaptation globale Niveau B-1 : phy[9-12] ou cog[7-8] - sans sévérité</t>
  </si>
  <si>
    <t>0148TB2</t>
  </si>
  <si>
    <t>Accidents vasculaires cérébraux autres / HC Réadaptation globale Niveau B-2 : phy[9-12] ou cog[7-8] - avec sévérité</t>
  </si>
  <si>
    <t>0148TC1</t>
  </si>
  <si>
    <t>Accidents vasculaires cérébraux autres / HC Réadaptation globale Niveau C-1 : phy[13-16] - sans sévérité</t>
  </si>
  <si>
    <t>0148TC2</t>
  </si>
  <si>
    <t>Accidents vasculaires cérébraux autres / HC Réadaptation globale Niveau C-2 : phy[13-16] - avec sévérité</t>
  </si>
  <si>
    <t>0148UA1</t>
  </si>
  <si>
    <t>Accidents vasculaires cérébraux autres / HC Réadaptation autre Niveau A-1 : sans sévérité</t>
  </si>
  <si>
    <t>0148UA2</t>
  </si>
  <si>
    <t>Accidents vasculaires cérébraux autres / HC Réadaptation autre Niveau A-2 : avec sévérité</t>
  </si>
  <si>
    <t>0148UB1</t>
  </si>
  <si>
    <t>Accidents vasculaires cérébraux autres / HC Réadaptation autre Niveau B-1 : phy[9-12] ou cog[7-8] - sans sévérité</t>
  </si>
  <si>
    <t>0148UB2</t>
  </si>
  <si>
    <t>Accidents vasculaires cérébraux autres / HC Réadaptation autre Niveau B-2 : phy[9-12] ou cog[7-8] - avec sévérité</t>
  </si>
  <si>
    <t>0148UC1</t>
  </si>
  <si>
    <t>Accidents vasculaires cérébraux autres / HC Réadaptation autre Niveau C-1 : phy[13-16] - sans sévérité</t>
  </si>
  <si>
    <t>0148UC2</t>
  </si>
  <si>
    <t>Accidents vasculaires cérébraux autres / HC Réadaptation autre Niveau C-2 : phy[13-16] - avec sévérité</t>
  </si>
  <si>
    <t>0203LA0</t>
  </si>
  <si>
    <t>Affections oculaires / HTP</t>
  </si>
  <si>
    <t>0203UA1</t>
  </si>
  <si>
    <t>Affections oculaires / HC Réadaptation autre Niveau A-1 : sans sévérité</t>
  </si>
  <si>
    <t>0203UA2</t>
  </si>
  <si>
    <t>Affections oculaires / HC Réadaptation autre Niveau A-2 : avec sévérité</t>
  </si>
  <si>
    <t>0203UB1</t>
  </si>
  <si>
    <t>Affections oculaires / HC Réadaptation autre Niveau B-1 : age[61-70] ou phy[9-12] - sans sévérité</t>
  </si>
  <si>
    <t>0203UB2</t>
  </si>
  <si>
    <t>Affections oculaires / HC Réadaptation autre Niveau B-2 : age[61-70] ou phy[9-12] - avec sévérité</t>
  </si>
  <si>
    <t>0203UC1</t>
  </si>
  <si>
    <t>Affections oculaires / HC Réadaptation autre Niveau C-1 : age[0-60] ou phy[13-16] ou cog[7-8] - sans sévérité</t>
  </si>
  <si>
    <t>0203UC2</t>
  </si>
  <si>
    <t>Affections oculaires / HC Réadaptation autre Niveau C-2 : age[0-60] ou phy[13-16] ou cog[7-8] - avec sévérité</t>
  </si>
  <si>
    <t>0303LA0</t>
  </si>
  <si>
    <t>Tumeurs malignes des voies aérodigestives supérieures / HTP</t>
  </si>
  <si>
    <t>0303TB1</t>
  </si>
  <si>
    <t>Tumeurs malignes des voies aérodigestives supérieures / HC Réadaptation globale Niveau B-1 : sans sévérité</t>
  </si>
  <si>
    <t>0303TB2</t>
  </si>
  <si>
    <t>Tumeurs malignes des voies aérodigestives supérieures / HC Réadaptation globale Niveau B-2 : avec sévérité</t>
  </si>
  <si>
    <t>0303TC1</t>
  </si>
  <si>
    <t>Tumeurs malignes des voies aérodigestives supérieures / HC Réadaptation globale Niveau C-1 : phy[9-16] ou cog[7-8] ou Chir - sans sévérité</t>
  </si>
  <si>
    <t>0303TC2</t>
  </si>
  <si>
    <t>Tumeurs malignes des voies aérodigestives supérieures / HC Réadaptation globale Niveau C-2 : phy[9-16] ou cog[7-8] ou Chir - avec sévérité</t>
  </si>
  <si>
    <t>0303UB1</t>
  </si>
  <si>
    <t>Tumeurs malignes des voies aérodigestives supérieures / HC Réadaptation autre Niveau B-1 : sans sévérité</t>
  </si>
  <si>
    <t>0303UB2</t>
  </si>
  <si>
    <t>Tumeurs malignes des voies aérodigestives supérieures / HC Réadaptation autre Niveau B-2 : avec sévérité</t>
  </si>
  <si>
    <t>0303UC1</t>
  </si>
  <si>
    <t>Tumeurs malignes des voies aérodigestives supérieures / HC Réadaptation autre Niveau C-1 : phy[9-16] ou cog[7-8] ou Chir - sans sévérité</t>
  </si>
  <si>
    <t>0303UC2</t>
  </si>
  <si>
    <t>Tumeurs malignes des voies aérodigestives supérieures / HC Réadaptation autre Niveau C-2 : phy[9-16] ou cog[7-8] ou Chir - avec sévérité</t>
  </si>
  <si>
    <t>0306LA0</t>
  </si>
  <si>
    <t>Affections non malignes des oreilles, du nez, de la gorge, de la bouche et des dents / HTP</t>
  </si>
  <si>
    <t>0306TA1</t>
  </si>
  <si>
    <t>Affections non malignes des oreilles, du nez, de la gorge, de la bouche et des dents / HC Réadaptation globale Niveau A-1 : sans sévérité</t>
  </si>
  <si>
    <t>0306TA2</t>
  </si>
  <si>
    <t>Affections non malignes des oreilles, du nez, de la gorge, de la bouche et des dents / HC Réadaptation globale Niveau A-2 : avec sévérité</t>
  </si>
  <si>
    <t>0306TB1</t>
  </si>
  <si>
    <t>Affections non malignes des oreilles, du nez, de la gorge, de la bouche et des dents / HC Réadaptation globale Niveau B-1 : age[0-12] ou phy[9-16] ou cog[7-8] - sans sévérité</t>
  </si>
  <si>
    <t>0306TB2</t>
  </si>
  <si>
    <t>Affections non malignes des oreilles, du nez, de la gorge, de la bouche et des dents / HC Réadaptation globale Niveau B-2 : age[0-12] ou phy[9-16] ou cog[7-8] - avec sévérité</t>
  </si>
  <si>
    <t>0306UA1</t>
  </si>
  <si>
    <t>Affections non malignes des oreilles, du nez, de la gorge, de la bouche et des dents / HC Réadaptation autre Niveau A-1 : sans sévérité</t>
  </si>
  <si>
    <t>0306UA2</t>
  </si>
  <si>
    <t>Affections non malignes des oreilles, du nez, de la gorge, de la bouche et des dents / HC Réadaptation autre Niveau A-2 : avec sévérité</t>
  </si>
  <si>
    <t>0306UB1</t>
  </si>
  <si>
    <t>Affections non malignes des oreilles, du nez, de la gorge, de la bouche et des dents / HC Réadaptation autre Niveau B-1 : age[0-12] ou phy[9-16] ou cog[7-8] - sans sévérité</t>
  </si>
  <si>
    <t>0306UB2</t>
  </si>
  <si>
    <t>Affections non malignes des oreilles, du nez, de la gorge, de la bouche et des dents / HC Réadaptation autre Niveau B-2 : age[0-12] ou phy[9-16] ou cog[7-8] - avec sévérité</t>
  </si>
  <si>
    <t>0403LA0</t>
  </si>
  <si>
    <t>Tumeurs malignes de l'appareil respiratoire / HTP</t>
  </si>
  <si>
    <t>0403SA1</t>
  </si>
  <si>
    <t>Tumeurs malignes de l'appareil respiratoire / HC Réadaptation spécialisée Niveau A-1 : sans sévérité</t>
  </si>
  <si>
    <t>0403SA2</t>
  </si>
  <si>
    <t>Tumeurs malignes de l'appareil respiratoire / HC Réadaptation spécialisée Niveau A-2 : avec sévérité</t>
  </si>
  <si>
    <t>0403SB1</t>
  </si>
  <si>
    <t>Tumeurs malignes de l'appareil respiratoire / HC Réadaptation spécialisée Niveau B-1 : age[0-12] ou phy[9-16] - sans sévérité</t>
  </si>
  <si>
    <t>0403SB2</t>
  </si>
  <si>
    <t>Tumeurs malignes de l'appareil respiratoire / HC Réadaptation spécialisée Niveau B-2 : age[0-12] ou phy[9-16] - avec sévérité</t>
  </si>
  <si>
    <t>0403TA1</t>
  </si>
  <si>
    <t>Tumeurs malignes de l'appareil respiratoire / HC Réadaptation globale Niveau A-1 : sans sévérité</t>
  </si>
  <si>
    <t>0403TA2</t>
  </si>
  <si>
    <t>Tumeurs malignes de l'appareil respiratoire / HC Réadaptation globale Niveau A-2 : avec sévérité</t>
  </si>
  <si>
    <t>0403TB1</t>
  </si>
  <si>
    <t>Tumeurs malignes de l'appareil respiratoire / HC Réadaptation globale Niveau B-1 : age[0-12] ou phy[9-16] - sans sévérité</t>
  </si>
  <si>
    <t>0403TB2</t>
  </si>
  <si>
    <t>Tumeurs malignes de l'appareil respiratoire / HC Réadaptation globale Niveau B-2 : age[0-12] ou phy[9-16] - avec sévérité</t>
  </si>
  <si>
    <t>0403UA1</t>
  </si>
  <si>
    <t>Tumeurs malignes de l'appareil respiratoire / HC Réadaptation autre Niveau A-1 : sans sévérité</t>
  </si>
  <si>
    <t>0403UA2</t>
  </si>
  <si>
    <t>Tumeurs malignes de l'appareil respiratoire / HC Réadaptation autre Niveau A-2 : avec sévérité</t>
  </si>
  <si>
    <t>0403UB1</t>
  </si>
  <si>
    <t>Tumeurs malignes de l'appareil respiratoire / HC Réadaptation autre Niveau B-1 : age[0-12] ou phy[9-16] - sans sévérité</t>
  </si>
  <si>
    <t>0403UB2</t>
  </si>
  <si>
    <t>Tumeurs malignes de l'appareil respiratoire / HC Réadaptation autre Niveau B-2 : age[0-12] ou phy[9-16] - avec sévérité</t>
  </si>
  <si>
    <t>0406HA0</t>
  </si>
  <si>
    <t>Insuffisances respiratoires chroniques et bronchopathies obstructives / HTP Réadaptation pédiatrique</t>
  </si>
  <si>
    <t>0406IA0</t>
  </si>
  <si>
    <t>Insuffisances respiratoires chroniques et bronchopathies obstructives / HTP Réadaptation très intensive</t>
  </si>
  <si>
    <t>0406JA0</t>
  </si>
  <si>
    <t>Insuffisances respiratoires chroniques et bronchopathies obstructives / HTP Réadaptation intensive</t>
  </si>
  <si>
    <t>0406KA0</t>
  </si>
  <si>
    <t>Insuffisances respiratoires chroniques et bronchopathies obstructives / HTP Réadaptation modérée</t>
  </si>
  <si>
    <t>0406PC1</t>
  </si>
  <si>
    <t>Insuffisances respiratoires chroniques et bronchopathies obstructives / HC Réadaptation pédiatrique Niveau C-1 : sans sévérité</t>
  </si>
  <si>
    <t>0406PC2</t>
  </si>
  <si>
    <t>Insuffisances respiratoires chroniques et bronchopathies obstructives / HC Réadaptation pédiatrique Niveau C-2 : avec sévérité</t>
  </si>
  <si>
    <t>0406SA1</t>
  </si>
  <si>
    <t>Insuffisances respiratoires chroniques et bronchopathies obstructives / HC Réadaptation spécialisée Niveau A-1 : sans sévérité</t>
  </si>
  <si>
    <t>0406SA2</t>
  </si>
  <si>
    <t>Insuffisances respiratoires chroniques et bronchopathies obstructives / HC Réadaptation spécialisée Niveau A-2 : avec sévérité</t>
  </si>
  <si>
    <t>0406SB1</t>
  </si>
  <si>
    <t>Insuffisances respiratoires chroniques et bronchopathies obstructives / HC Réadaptation spécialisée Niveau B-1 : phy[9-12] ou cog[7-8] - sans sévérité</t>
  </si>
  <si>
    <t>0406SB2</t>
  </si>
  <si>
    <t>Insuffisances respiratoires chroniques et bronchopathies obstructives / HC Réadaptation spécialisée Niveau B-2 : phy[9-12] ou cog[7-8] - avec sévérité</t>
  </si>
  <si>
    <t>0406SC1</t>
  </si>
  <si>
    <t>Insuffisances respiratoires chroniques et bronchopathies obstructives / HC Réadaptation spécialisée Niveau C-1 : phy[13-16] - sans sévérité</t>
  </si>
  <si>
    <t>0406SC2</t>
  </si>
  <si>
    <t>Insuffisances respiratoires chroniques et bronchopathies obstructives / HC Réadaptation spécialisée Niveau C-2 : phy[13-16] - avec sévérité</t>
  </si>
  <si>
    <t>0406TA1</t>
  </si>
  <si>
    <t>Insuffisances respiratoires chroniques et bronchopathies obstructives / HC Réadaptation globale Niveau A-1 : sans sévérité</t>
  </si>
  <si>
    <t>0406TA2</t>
  </si>
  <si>
    <t>Insuffisances respiratoires chroniques et bronchopathies obstructives / HC Réadaptation globale Niveau A-2 : avec sévérité</t>
  </si>
  <si>
    <t>0406TB1</t>
  </si>
  <si>
    <t>Insuffisances respiratoires chroniques et bronchopathies obstructives / HC Réadaptation globale Niveau B-1 : phy[9-12] ou cog[7-8] - sans sévérité</t>
  </si>
  <si>
    <t>0406TB2</t>
  </si>
  <si>
    <t>Insuffisances respiratoires chroniques et bronchopathies obstructives / HC Réadaptation globale Niveau B-2 : phy[9-12] ou cog[7-8] - avec sévérité</t>
  </si>
  <si>
    <t>0406TC1</t>
  </si>
  <si>
    <t>Insuffisances respiratoires chroniques et bronchopathies obstructives / HC Réadaptation globale Niveau C-1 : phy[13-16] - sans sévérité</t>
  </si>
  <si>
    <t>0406TC2</t>
  </si>
  <si>
    <t>Insuffisances respiratoires chroniques et bronchopathies obstructives / HC Réadaptation globale Niveau C-2 : phy[13-16] - avec sévérité</t>
  </si>
  <si>
    <t>0406UA1</t>
  </si>
  <si>
    <t>Insuffisances respiratoires chroniques et bronchopathies obstructives / HC Réadaptation autre Niveau A-1 : sans sévérité</t>
  </si>
  <si>
    <t>0406UA2</t>
  </si>
  <si>
    <t>Insuffisances respiratoires chroniques et bronchopathies obstructives / HC Réadaptation autre Niveau A-2 : avec sévérité</t>
  </si>
  <si>
    <t>0406UB1</t>
  </si>
  <si>
    <t>Insuffisances respiratoires chroniques et bronchopathies obstructives / HC Réadaptation autre Niveau B-1 : phy[9-12] ou cog[7-8] - sans sévérité</t>
  </si>
  <si>
    <t>0406UB2</t>
  </si>
  <si>
    <t>Insuffisances respiratoires chroniques et bronchopathies obstructives / HC Réadaptation autre Niveau B-2 : phy[9-12] ou cog[7-8] - avec sévérité</t>
  </si>
  <si>
    <t>0406UC1</t>
  </si>
  <si>
    <t>Insuffisances respiratoires chroniques et bronchopathies obstructives / HC Réadaptation autre Niveau C-1 : phy[13-16] - sans sévérité</t>
  </si>
  <si>
    <t>0406UC2</t>
  </si>
  <si>
    <t>Insuffisances respiratoires chroniques et bronchopathies obstructives / HC Réadaptation autre Niveau C-2 : phy[13-16] - avec sévérité</t>
  </si>
  <si>
    <t>0409HA0</t>
  </si>
  <si>
    <t>Asthmes / HTP Réadaptation pédiatrique</t>
  </si>
  <si>
    <t>0409LA0</t>
  </si>
  <si>
    <t>Asthmes / HTP</t>
  </si>
  <si>
    <t>0409PA1</t>
  </si>
  <si>
    <t>Asthmes / HC Réadaptation pédiatrique Niveau A-1 : sans sévérité</t>
  </si>
  <si>
    <t>0409PA2</t>
  </si>
  <si>
    <t>Asthmes / HC Réadaptation pédiatrique Niveau A-2 : avec sévérité</t>
  </si>
  <si>
    <t>0409PB1</t>
  </si>
  <si>
    <t>Asthmes / HC Réadaptation pédiatrique Niveau B-1 : age[0-12] ou phy[9-16] - sans sévérité</t>
  </si>
  <si>
    <t>0409PB2</t>
  </si>
  <si>
    <t>Asthmes / HC Réadaptation pédiatrique Niveau B-2 : age[0-12] ou phy[9-16] - avec sévérité</t>
  </si>
  <si>
    <t>0409SA1</t>
  </si>
  <si>
    <t>Asthmes / HC Réadaptation spécialisée Niveau A-1 : sans sévérité</t>
  </si>
  <si>
    <t>0409SA2</t>
  </si>
  <si>
    <t>Asthmes / HC Réadaptation spécialisée Niveau A-2 : avec sévérité</t>
  </si>
  <si>
    <t>0409SB1</t>
  </si>
  <si>
    <t>Asthmes / HC Réadaptation spécialisée Niveau B-1 : phy[9-16] - sans sévérité</t>
  </si>
  <si>
    <t>0409SB2</t>
  </si>
  <si>
    <t>Asthmes / HC Réadaptation spécialisée Niveau B-2 : phy[9-16] - avec sévérité</t>
  </si>
  <si>
    <t>0412LA0</t>
  </si>
  <si>
    <t>Tuberculoses pulmonaires / HTP</t>
  </si>
  <si>
    <t>0412UA1</t>
  </si>
  <si>
    <t>Tuberculoses pulmonaires / HC Réadaptation autre Niveau A-1 : sans sévérité</t>
  </si>
  <si>
    <t>0412UA2</t>
  </si>
  <si>
    <t>Tuberculoses pulmonaires / HC Réadaptation autre Niveau A-2 : avec sévérité</t>
  </si>
  <si>
    <t>0415LA0</t>
  </si>
  <si>
    <t>Infections broncho-pulmonaires (non tuberculeuses) / HTP</t>
  </si>
  <si>
    <t>0415TA1</t>
  </si>
  <si>
    <t>Infections broncho-pulmonaires (non tuberculeuses) / HC Réadaptation globale Niveau A-1 : sans sévérité</t>
  </si>
  <si>
    <t>0415TA2</t>
  </si>
  <si>
    <t>Infections broncho-pulmonaires (non tuberculeuses) / HC Réadaptation globale Niveau A-2 : avec sévérité</t>
  </si>
  <si>
    <t>0415TB1</t>
  </si>
  <si>
    <t>Infections broncho-pulmonaires (non tuberculeuses) / HC Réadaptation globale Niveau B-1 : phy[9-12] - sans sévérité</t>
  </si>
  <si>
    <t>0415TB2</t>
  </si>
  <si>
    <t>Infections broncho-pulmonaires (non tuberculeuses) / HC Réadaptation globale Niveau B-2 : phy[9-12] - avec sévérité</t>
  </si>
  <si>
    <t>0415TC1</t>
  </si>
  <si>
    <t>Infections broncho-pulmonaires (non tuberculeuses) / HC Réadaptation globale Niveau C-1 : phy[13-16] ou cog[7-8] - sans sévérité</t>
  </si>
  <si>
    <t>0415TC2</t>
  </si>
  <si>
    <t>Infections broncho-pulmonaires (non tuberculeuses) / HC Réadaptation globale Niveau C-2 : phy[13-16] ou cog[7-8] - avec sévérité</t>
  </si>
  <si>
    <t>0415UA1</t>
  </si>
  <si>
    <t>Infections broncho-pulmonaires (non tuberculeuses) / HC Réadaptation autre Niveau A-1 : sans sévérité</t>
  </si>
  <si>
    <t>0415UA2</t>
  </si>
  <si>
    <t>Infections broncho-pulmonaires (non tuberculeuses) / HC Réadaptation autre Niveau A-2 : avec sévérité</t>
  </si>
  <si>
    <t>0415UB1</t>
  </si>
  <si>
    <t>Infections broncho-pulmonaires (non tuberculeuses) / HC Réadaptation autre Niveau B-1 : phy[9-12] - sans sévérité</t>
  </si>
  <si>
    <t>0415UB2</t>
  </si>
  <si>
    <t>Infections broncho-pulmonaires (non tuberculeuses) / HC Réadaptation autre Niveau B-2 : phy[9-12] - avec sévérité</t>
  </si>
  <si>
    <t>0415UC1</t>
  </si>
  <si>
    <t>Infections broncho-pulmonaires (non tuberculeuses) / HC Réadaptation autre Niveau C-1 : phy[13-16] ou cog[7-8] - sans sévérité</t>
  </si>
  <si>
    <t>0415UC2</t>
  </si>
  <si>
    <t>Infections broncho-pulmonaires (non tuberculeuses) / HC Réadaptation autre Niveau C-2 : phy[13-16] ou cog[7-8] - avec sévérité</t>
  </si>
  <si>
    <t>0418LA0</t>
  </si>
  <si>
    <t>Embolies pulmonaires / HTP</t>
  </si>
  <si>
    <t>0418TA1</t>
  </si>
  <si>
    <t>Embolies pulmonaires / HC Réadaptation globale Niveau A-1 : sans sévérité</t>
  </si>
  <si>
    <t>0418TA2</t>
  </si>
  <si>
    <t>Embolies pulmonaires / HC Réadaptation globale Niveau A-2 : avec sévérité</t>
  </si>
  <si>
    <t>0418TB1</t>
  </si>
  <si>
    <t>Embolies pulmonaires / HC Réadaptation globale Niveau B-1 : phy[9-12] - sans sévérité</t>
  </si>
  <si>
    <t>0418TB2</t>
  </si>
  <si>
    <t>Embolies pulmonaires / HC Réadaptation globale Niveau B-2 : phy[9-12] - avec sévérité</t>
  </si>
  <si>
    <t>0418TC1</t>
  </si>
  <si>
    <t>Embolies pulmonaires / HC Réadaptation globale Niveau C-1 : phy[13-16] ou cog[7-8] - sans sévérité</t>
  </si>
  <si>
    <t>0418TC2</t>
  </si>
  <si>
    <t>Embolies pulmonaires / HC Réadaptation globale Niveau C-2 : phy[13-16] ou cog[7-8] - avec sévérité</t>
  </si>
  <si>
    <t>0418UA1</t>
  </si>
  <si>
    <t>Embolies pulmonaires / HC Réadaptation autre Niveau A-1 : sans sévérité</t>
  </si>
  <si>
    <t>0418UA2</t>
  </si>
  <si>
    <t>Embolies pulmonaires / HC Réadaptation autre Niveau A-2 : avec sévérité</t>
  </si>
  <si>
    <t>0418UB1</t>
  </si>
  <si>
    <t>Embolies pulmonaires / HC Réadaptation autre Niveau B-1 : phy[9-12] - sans sévérité</t>
  </si>
  <si>
    <t>0418UB2</t>
  </si>
  <si>
    <t>Embolies pulmonaires / HC Réadaptation autre Niveau B-2 : phy[9-12] - avec sévérité</t>
  </si>
  <si>
    <t>0418UC1</t>
  </si>
  <si>
    <t>Embolies pulmonaires / HC Réadaptation autre Niveau C-1 : phy[13-16] ou cog[7-8] - sans sévérité</t>
  </si>
  <si>
    <t>0418UC2</t>
  </si>
  <si>
    <t>Embolies pulmonaires / HC Réadaptation autre Niveau C-2 : phy[13-16] ou cog[7-8] - avec sévérité</t>
  </si>
  <si>
    <t>0424LA0</t>
  </si>
  <si>
    <t>Autres affections de l'appareil respiratoire / HTP</t>
  </si>
  <si>
    <t>0424SA1</t>
  </si>
  <si>
    <t>Autres affections de l'appareil respiratoire / HC Réadaptation spécialisée Niveau A-1 : sans sévérité</t>
  </si>
  <si>
    <t>0424SA2</t>
  </si>
  <si>
    <t>Autres affections de l'appareil respiratoire / HC Réadaptation spécialisée Niveau A-2 : avec sévérité</t>
  </si>
  <si>
    <t>0424SB1</t>
  </si>
  <si>
    <t>Autres affections de l'appareil respiratoire / HC Réadaptation spécialisée Niveau B-1 : age[0-12] ou phy[9-16] ou cog[7-8] - sans sévérité</t>
  </si>
  <si>
    <t>0424SB2</t>
  </si>
  <si>
    <t>Autres affections de l'appareil respiratoire / HC Réadaptation spécialisée Niveau B-2 : age[0-12] ou phy[9-16] ou cog[7-8] - avec sévérité</t>
  </si>
  <si>
    <t>0424TA1</t>
  </si>
  <si>
    <t>Autres affections de l'appareil respiratoire / HC Réadaptation globale Niveau A-1 : sans sévérité</t>
  </si>
  <si>
    <t>0424TA2</t>
  </si>
  <si>
    <t>Autres affections de l'appareil respiratoire / HC Réadaptation globale Niveau A-2 : avec sévérité</t>
  </si>
  <si>
    <t>0424TB1</t>
  </si>
  <si>
    <t>Autres affections de l'appareil respiratoire / HC Réadaptation globale Niveau B-1 : age[0-12] ou phy[9-16] ou cog[7-8] - sans sévérité</t>
  </si>
  <si>
    <t>0424TB2</t>
  </si>
  <si>
    <t>Autres affections de l'appareil respiratoire / HC Réadaptation globale Niveau B-2 : age[0-12] ou phy[9-16] ou cog[7-8] - avec sévérité</t>
  </si>
  <si>
    <t>0424UA1</t>
  </si>
  <si>
    <t>Autres affections de l'appareil respiratoire / HC Réadaptation autre Niveau A-1 : sans sévérité</t>
  </si>
  <si>
    <t>0424UA2</t>
  </si>
  <si>
    <t>Autres affections de l'appareil respiratoire / HC Réadaptation autre Niveau A-2 : avec sévérité</t>
  </si>
  <si>
    <t>0424UB1</t>
  </si>
  <si>
    <t>Autres affections de l'appareil respiratoire / HC Réadaptation autre Niveau B-1 : age[0+] ou phy[9-16] ou cog[7-8] - sans sévérité</t>
  </si>
  <si>
    <t>0424UB2</t>
  </si>
  <si>
    <t>Autres affections de l'appareil respiratoire / HC Réadaptation autre Niveau B-2 : age[0+] ou phy[9-16] ou cog[7-8] - avec sévérité</t>
  </si>
  <si>
    <t>0503IA0</t>
  </si>
  <si>
    <t>Valvulopathies / HTP Réadaptation très intensive</t>
  </si>
  <si>
    <t>0503JA0</t>
  </si>
  <si>
    <t>Valvulopathies / HTP Réadaptation intensive</t>
  </si>
  <si>
    <t>0503KA0</t>
  </si>
  <si>
    <t>Valvulopathies / HTP Réadaptation modérée</t>
  </si>
  <si>
    <t>0503SA1</t>
  </si>
  <si>
    <t>Valvulopathies / HC Réadaptation spécialisée Niveau A-1 : sans sévérité</t>
  </si>
  <si>
    <t>0503SA2</t>
  </si>
  <si>
    <t>Valvulopathies / HC Réadaptation spécialisée Niveau A-2 : avec sévérité</t>
  </si>
  <si>
    <t>0503SB1</t>
  </si>
  <si>
    <t>Valvulopathies / HC Réadaptation spécialisée Niveau B-1 : age[0-12] ou phy[9-16] - sans sévérité</t>
  </si>
  <si>
    <t>0503SB2</t>
  </si>
  <si>
    <t>Valvulopathies / HC Réadaptation spécialisée Niveau B-2 : age[0-12] ou phy[9-16] - avec sévérité</t>
  </si>
  <si>
    <t>0503TA1</t>
  </si>
  <si>
    <t>Valvulopathies / HC Réadaptation globale Niveau A-1 : sans sévérité</t>
  </si>
  <si>
    <t>0503TA2</t>
  </si>
  <si>
    <t>Valvulopathies / HC Réadaptation globale Niveau A-2 : avec sévérité</t>
  </si>
  <si>
    <t>0503TB1</t>
  </si>
  <si>
    <t>Valvulopathies / HC Réadaptation globale Niveau B-1 : age[0-12] ou phy[9-16] - sans sévérité</t>
  </si>
  <si>
    <t>0503TB2</t>
  </si>
  <si>
    <t>Valvulopathies / HC Réadaptation globale Niveau B-2 : age[0-12] ou phy[9-16] - avec sévérité</t>
  </si>
  <si>
    <t>0503UA1</t>
  </si>
  <si>
    <t>Valvulopathies / HC Réadaptation autre Niveau A-1 : sans sévérité</t>
  </si>
  <si>
    <t>0503UA2</t>
  </si>
  <si>
    <t>Valvulopathies / HC Réadaptation autre Niveau A-2 : avec sévérité</t>
  </si>
  <si>
    <t>0503UB1</t>
  </si>
  <si>
    <t>Valvulopathies / HC Réadaptation autre Niveau B-1 : age[0+] ou phy[9-16] - sans sévérité</t>
  </si>
  <si>
    <t>0503UB2</t>
  </si>
  <si>
    <t>Valvulopathies / HC Réadaptation autre Niveau B-2 : age[0+] ou phy[9-16] - avec sévérité</t>
  </si>
  <si>
    <t>0506IA0</t>
  </si>
  <si>
    <t>Coronaropathies avec pontage / HTP Réadaptation très intensive</t>
  </si>
  <si>
    <t>0506JA0</t>
  </si>
  <si>
    <t>Coronaropathies avec pontage / HTP Réadaptation intensive</t>
  </si>
  <si>
    <t>0506KA0</t>
  </si>
  <si>
    <t>Coronaropathies avec pontage / HTP Réadaptation modérée</t>
  </si>
  <si>
    <t>0506SA1</t>
  </si>
  <si>
    <t>Coronaropathies avec pontage / HC Réadaptation spécialisée Niveau A-1 : sans sévérité</t>
  </si>
  <si>
    <t>0506SA2</t>
  </si>
  <si>
    <t>Coronaropathies avec pontage / HC Réadaptation spécialisée Niveau A-2 : avec sévérité</t>
  </si>
  <si>
    <t>0506SB1</t>
  </si>
  <si>
    <t>Coronaropathies avec pontage / HC Réadaptation spécialisée Niveau B-1 : age[0-12] ou phy[9-16] - sans sévérité</t>
  </si>
  <si>
    <t>0506SB2</t>
  </si>
  <si>
    <t>Coronaropathies avec pontage / HC Réadaptation spécialisée Niveau B-2 : age[0-12] ou phy[9-16] - avec sévérité</t>
  </si>
  <si>
    <t>0506UA1</t>
  </si>
  <si>
    <t>Coronaropathies avec pontage / HC Réadaptation autre Niveau A-1 : sans sévérité</t>
  </si>
  <si>
    <t>0506UA2</t>
  </si>
  <si>
    <t>Coronaropathies avec pontage / HC Réadaptation autre Niveau A-2 : avec sévérité</t>
  </si>
  <si>
    <t>0506UB1</t>
  </si>
  <si>
    <t>Coronaropathies avec pontage / HC Réadaptation autre Niveau B-1 : age[0+] ou phy[9-16] - sans sévérité</t>
  </si>
  <si>
    <t>0506UB2</t>
  </si>
  <si>
    <t>Coronaropathies avec pontage / HC Réadaptation autre Niveau B-2 : age[0+] ou phy[9-16] - avec sévérité</t>
  </si>
  <si>
    <t>0509IA0</t>
  </si>
  <si>
    <t>0509JA0</t>
  </si>
  <si>
    <t>0509KA0</t>
  </si>
  <si>
    <t>0509SA1</t>
  </si>
  <si>
    <t>0509SA2</t>
  </si>
  <si>
    <t>0509SB1</t>
  </si>
  <si>
    <t>0509SB2</t>
  </si>
  <si>
    <t>0509TA1</t>
  </si>
  <si>
    <t>0509TA2</t>
  </si>
  <si>
    <t>0509TB1</t>
  </si>
  <si>
    <t>0509TB2</t>
  </si>
  <si>
    <t>0509TC1</t>
  </si>
  <si>
    <t>0509TC2</t>
  </si>
  <si>
    <t>0509UA1</t>
  </si>
  <si>
    <t>0509UA2</t>
  </si>
  <si>
    <t>0509UB1</t>
  </si>
  <si>
    <t>0509UB2</t>
  </si>
  <si>
    <t>0509UC1</t>
  </si>
  <si>
    <t>0509UC2</t>
  </si>
  <si>
    <t>0512IA0</t>
  </si>
  <si>
    <t>Insuffisances cardiaques / HTP Réadaptation très intensive</t>
  </si>
  <si>
    <t>0512JA0</t>
  </si>
  <si>
    <t>Insuffisances cardiaques / HTP Réadaptation intensive</t>
  </si>
  <si>
    <t>0512KA0</t>
  </si>
  <si>
    <t>Insuffisances cardiaques / HTP Réadaptation modérée</t>
  </si>
  <si>
    <t>0512SA1</t>
  </si>
  <si>
    <t>Insuffisances cardiaques / HC Réadaptation spécialisée Niveau A-1 : sans sévérité</t>
  </si>
  <si>
    <t>0512SA2</t>
  </si>
  <si>
    <t>Insuffisances cardiaques / HC Réadaptation spécialisée Niveau A-2 : avec sévérité</t>
  </si>
  <si>
    <t>0512SB1</t>
  </si>
  <si>
    <t>Insuffisances cardiaques / HC Réadaptation spécialisée Niveau B-1 : phy[9-12] - sans sévérité</t>
  </si>
  <si>
    <t>0512SB2</t>
  </si>
  <si>
    <t>Insuffisances cardiaques / HC Réadaptation spécialisée Niveau B-2 : phy[9-12] - avec sévérité</t>
  </si>
  <si>
    <t>0512SC1</t>
  </si>
  <si>
    <t>Insuffisances cardiaques / HC Réadaptation spécialisée Niveau C-1 : phy[13-16] ou cog[7-8] - sans sévérité</t>
  </si>
  <si>
    <t>0512SC2</t>
  </si>
  <si>
    <t>Insuffisances cardiaques / HC Réadaptation spécialisée Niveau C-2 : phy[13-16] ou cog[7-8] - avec sévérité</t>
  </si>
  <si>
    <t>0512TA1</t>
  </si>
  <si>
    <t>Insuffisances cardiaques / HC Réadaptation globale Niveau A-1 : sans sévérité</t>
  </si>
  <si>
    <t>0512TA2</t>
  </si>
  <si>
    <t>Insuffisances cardiaques / HC Réadaptation globale Niveau A-2 : avec sévérité</t>
  </si>
  <si>
    <t>0512TB1</t>
  </si>
  <si>
    <t>Insuffisances cardiaques / HC Réadaptation globale Niveau B-1 : phy[9-12] - sans sévérité</t>
  </si>
  <si>
    <t>0512TB2</t>
  </si>
  <si>
    <t>Insuffisances cardiaques / HC Réadaptation globale Niveau B-2 : phy[9-12] - avec sévérité</t>
  </si>
  <si>
    <t>0512TC1</t>
  </si>
  <si>
    <t>Insuffisances cardiaques / HC Réadaptation globale Niveau C-1 : phy[13-16] ou cog[7-8] - sans sévérité</t>
  </si>
  <si>
    <t>0512TC2</t>
  </si>
  <si>
    <t>Insuffisances cardiaques / HC Réadaptation globale Niveau C-2 : phy[13-16] ou cog[7-8] - avec sévérité</t>
  </si>
  <si>
    <t>0512UA1</t>
  </si>
  <si>
    <t>Insuffisances cardiaques / HC Réadaptation autre Niveau A-1 : sans sévérité</t>
  </si>
  <si>
    <t>0512UA2</t>
  </si>
  <si>
    <t>Insuffisances cardiaques / HC Réadaptation autre Niveau A-2 : avec sévérité</t>
  </si>
  <si>
    <t>0512UB1</t>
  </si>
  <si>
    <t>Insuffisances cardiaques / HC Réadaptation autre Niveau B-1 : phy[9-12] - sans sévérité</t>
  </si>
  <si>
    <t>0512UB2</t>
  </si>
  <si>
    <t>Insuffisances cardiaques / HC Réadaptation autre Niveau B-2 : phy[9-12] - avec sévérité</t>
  </si>
  <si>
    <t>0512UC1</t>
  </si>
  <si>
    <t>Insuffisances cardiaques / HC Réadaptation autre Niveau C-1 : phy[13-16] ou cog[7-8] - sans sévérité</t>
  </si>
  <si>
    <t>0512UC2</t>
  </si>
  <si>
    <t>Insuffisances cardiaques / HC Réadaptation autre Niveau C-2 : phy[13-16] ou cog[7-8] - avec sévérité</t>
  </si>
  <si>
    <t>0515LA0</t>
  </si>
  <si>
    <t>0515SA1</t>
  </si>
  <si>
    <t>0515SA2</t>
  </si>
  <si>
    <t>0515SB1</t>
  </si>
  <si>
    <t>0515SB2</t>
  </si>
  <si>
    <t>0515TA1</t>
  </si>
  <si>
    <t>0515TA2</t>
  </si>
  <si>
    <t>0515TB1</t>
  </si>
  <si>
    <t>0515TB2</t>
  </si>
  <si>
    <t>0515UA1</t>
  </si>
  <si>
    <t>0515UA2</t>
  </si>
  <si>
    <t>0515UB1</t>
  </si>
  <si>
    <t>0515UB2</t>
  </si>
  <si>
    <t>0518IA0</t>
  </si>
  <si>
    <t>Autres affections cardiaques / HTP Réadaptation très intensive</t>
  </si>
  <si>
    <t>0518JA0</t>
  </si>
  <si>
    <t>Autres affections cardiaques / HTP Réadaptation intensive</t>
  </si>
  <si>
    <t>0518KA0</t>
  </si>
  <si>
    <t>Autres affections cardiaques / HTP Réadaptation modérée</t>
  </si>
  <si>
    <t>0518SA1</t>
  </si>
  <si>
    <t>Autres affections cardiaques / HC Réadaptation spécialisée Niveau A-1 : sans sévérité</t>
  </si>
  <si>
    <t>0518SA2</t>
  </si>
  <si>
    <t>Autres affections cardiaques / HC Réadaptation spécialisée Niveau A-2 : avec sévérité</t>
  </si>
  <si>
    <t>0518SB1</t>
  </si>
  <si>
    <t>Autres affections cardiaques / HC Réadaptation spécialisée Niveau B-1 : age[0-12] ou phy[9-16] ou cog[7-8] - sans sévérité</t>
  </si>
  <si>
    <t>0518SB2</t>
  </si>
  <si>
    <t>Autres affections cardiaques / HC Réadaptation spécialisée Niveau B-2 : age[0-12] ou phy[9-16] ou cog[7-8] - avec sévérité</t>
  </si>
  <si>
    <t>0518TA1</t>
  </si>
  <si>
    <t>Autres affections cardiaques / HC Réadaptation globale Niveau A-1 : sans sévérité</t>
  </si>
  <si>
    <t>0518TA2</t>
  </si>
  <si>
    <t>Autres affections cardiaques / HC Réadaptation globale Niveau A-2 : avec sévérité</t>
  </si>
  <si>
    <t>0518TB1</t>
  </si>
  <si>
    <t>Autres affections cardiaques / HC Réadaptation globale Niveau B-1 : phy[9-12] ou cog[7-8] - sans sévérité</t>
  </si>
  <si>
    <t>0518TB2</t>
  </si>
  <si>
    <t>Autres affections cardiaques / HC Réadaptation globale Niveau B-2 : phy[9-12] ou cog[7-8] - avec sévérité</t>
  </si>
  <si>
    <t>0518TC1</t>
  </si>
  <si>
    <t>Autres affections cardiaques / HC Réadaptation globale Niveau C-1 : phy[13-16] - sans sévérité</t>
  </si>
  <si>
    <t>0518TC2</t>
  </si>
  <si>
    <t>Autres affections cardiaques / HC Réadaptation globale Niveau C-2 : phy[13-16] - avec sévérité</t>
  </si>
  <si>
    <t>0518UA1</t>
  </si>
  <si>
    <t>Autres affections cardiaques / HC Réadaptation autre Niveau A-1 : sans sévérité</t>
  </si>
  <si>
    <t>0518UA2</t>
  </si>
  <si>
    <t>Autres affections cardiaques / HC Réadaptation autre Niveau A-2 : avec sévérité</t>
  </si>
  <si>
    <t>0518UB1</t>
  </si>
  <si>
    <t>Autres affections cardiaques / HC Réadaptation autre Niveau B-1 : phy[9-12] ou cog[7-8] - sans sévérité</t>
  </si>
  <si>
    <t>0518UB2</t>
  </si>
  <si>
    <t>Autres affections cardiaques / HC Réadaptation autre Niveau B-2 : phy[9-12] ou cog[7-8] - avec sévérité</t>
  </si>
  <si>
    <t>0518UC1</t>
  </si>
  <si>
    <t>Autres affections cardiaques / HC Réadaptation autre Niveau C-1 : phy[13-16] - sans sévérité</t>
  </si>
  <si>
    <t>0518UC2</t>
  </si>
  <si>
    <t>Autres affections cardiaques / HC Réadaptation autre Niveau C-2 : phy[13-16] - avec sévérité</t>
  </si>
  <si>
    <t>0521LA0</t>
  </si>
  <si>
    <t>Autres affections vasculaires / HTP</t>
  </si>
  <si>
    <t>0521TA1</t>
  </si>
  <si>
    <t>Autres affections vasculaires / HC Réadaptation globale Niveau A-1 : sans sévérité</t>
  </si>
  <si>
    <t>0521TA2</t>
  </si>
  <si>
    <t>Autres affections vasculaires / HC Réadaptation globale Niveau A-2 : avec sévérité</t>
  </si>
  <si>
    <t>0521TB1</t>
  </si>
  <si>
    <t>Autres affections vasculaires / HC Réadaptation globale Niveau B-1 : phy[9-12] - sans sévérité</t>
  </si>
  <si>
    <t>0521TB2</t>
  </si>
  <si>
    <t>Autres affections vasculaires / HC Réadaptation globale Niveau B-2 : phy[9-12] - avec sévérité</t>
  </si>
  <si>
    <t>0521TC1</t>
  </si>
  <si>
    <t>Autres affections vasculaires / HC Réadaptation globale Niveau C-1 : phy[13-16] ou cog[7-8] - sans sévérité</t>
  </si>
  <si>
    <t>0521TC2</t>
  </si>
  <si>
    <t>Autres affections vasculaires / HC Réadaptation globale Niveau C-2 : phy[13-16] ou cog[7-8] - avec sévérité</t>
  </si>
  <si>
    <t>0521UA1</t>
  </si>
  <si>
    <t>Autres affections vasculaires / HC Réadaptation autre Niveau A-1 : sans sévérité</t>
  </si>
  <si>
    <t>0521UA2</t>
  </si>
  <si>
    <t>Autres affections vasculaires / HC Réadaptation autre Niveau A-2 : avec sévérité</t>
  </si>
  <si>
    <t>0521UB1</t>
  </si>
  <si>
    <t>Autres affections vasculaires / HC Réadaptation autre Niveau B-1 : phy[9-12] - sans sévérité</t>
  </si>
  <si>
    <t>0521UB2</t>
  </si>
  <si>
    <t>Autres affections vasculaires / HC Réadaptation autre Niveau B-2 : phy[9-12] - avec sévérité</t>
  </si>
  <si>
    <t>0521UC1</t>
  </si>
  <si>
    <t>Autres affections vasculaires / HC Réadaptation autre Niveau C-1 : phy[13-16] ou cog[7-8] - sans sévérité</t>
  </si>
  <si>
    <t>0521UC2</t>
  </si>
  <si>
    <t>Autres affections vasculaires / HC Réadaptation autre Niveau C-2 : phy[13-16] ou cog[7-8] - avec sévérité</t>
  </si>
  <si>
    <t>0603LA0</t>
  </si>
  <si>
    <t>Tumeurs malignes des organes digestifs / HTP</t>
  </si>
  <si>
    <t>0603TA1</t>
  </si>
  <si>
    <t>Tumeurs malignes des organes digestifs / HC Réadaptation globale Niveau A-1 : sans sévérité</t>
  </si>
  <si>
    <t>0603TA2</t>
  </si>
  <si>
    <t>Tumeurs malignes des organes digestifs / HC Réadaptation globale Niveau A-2 : avec sévérité</t>
  </si>
  <si>
    <t>0603TB1</t>
  </si>
  <si>
    <t>Tumeurs malignes des organes digestifs / HC Réadaptation globale Niveau B-1 : phy[9-12] - sans sévérité</t>
  </si>
  <si>
    <t>0603TB2</t>
  </si>
  <si>
    <t>Tumeurs malignes des organes digestifs / HC Réadaptation globale Niveau B-2 : phy[9-12] - avec sévérité</t>
  </si>
  <si>
    <t>0603TC1</t>
  </si>
  <si>
    <t>Tumeurs malignes des organes digestifs / HC Réadaptation globale Niveau C-1 : phy[13-16] ou cog[7-8] - sans sévérité</t>
  </si>
  <si>
    <t>0603TC2</t>
  </si>
  <si>
    <t>Tumeurs malignes des organes digestifs / HC Réadaptation globale Niveau C-2 : phy[13-16] ou cog[7-8] - avec sévérité</t>
  </si>
  <si>
    <t>0603UA1</t>
  </si>
  <si>
    <t>Tumeurs malignes des organes digestifs / HC Réadaptation autre Niveau A-1 : sans sévérité</t>
  </si>
  <si>
    <t>0603UA2</t>
  </si>
  <si>
    <t>Tumeurs malignes des organes digestifs / HC Réadaptation autre Niveau A-2 : avec sévérité</t>
  </si>
  <si>
    <t>0603UB1</t>
  </si>
  <si>
    <t>Tumeurs malignes des organes digestifs / HC Réadaptation autre Niveau B-1 : phy[9-12] - sans sévérité</t>
  </si>
  <si>
    <t>0603UB2</t>
  </si>
  <si>
    <t>Tumeurs malignes des organes digestifs / HC Réadaptation autre Niveau B-2 : phy[9-12] - avec sévérité</t>
  </si>
  <si>
    <t>0603UC1</t>
  </si>
  <si>
    <t>Tumeurs malignes des organes digestifs / HC Réadaptation autre Niveau C-1 : phy[13-16] ou cog[7-8] - sans sévérité</t>
  </si>
  <si>
    <t>0603UC2</t>
  </si>
  <si>
    <t>Tumeurs malignes des organes digestifs / HC Réadaptation autre Niveau C-2 : phy[13-16] ou cog[7-8] - avec sévérité</t>
  </si>
  <si>
    <t>0612LA0</t>
  </si>
  <si>
    <t>Affections non malignes du foie et du pancréas / HTP</t>
  </si>
  <si>
    <t>0612TA1</t>
  </si>
  <si>
    <t>Affections non malignes du foie et du pancréas / HC Réadaptation globale Niveau A-1 : sans sévérité</t>
  </si>
  <si>
    <t>0612TA2</t>
  </si>
  <si>
    <t>Affections non malignes du foie et du pancréas / HC Réadaptation globale Niveau A-2 : avec sévérité</t>
  </si>
  <si>
    <t>0612TB1</t>
  </si>
  <si>
    <t>Affections non malignes du foie et du pancréas / HC Réadaptation globale Niveau B-1 : age[0-12] ou phy[9-16] ou cog[7-8] - sans sévérité</t>
  </si>
  <si>
    <t>0612TB2</t>
  </si>
  <si>
    <t>Affections non malignes du foie et du pancréas / HC Réadaptation globale Niveau B-2 : age[0-12] ou phy[9-16] ou cog[7-8] - avec sévérité</t>
  </si>
  <si>
    <t>0612UA1</t>
  </si>
  <si>
    <t>Affections non malignes du foie et du pancréas / HC Réadaptation autre Niveau A-1 : sans sévérité</t>
  </si>
  <si>
    <t>0612UA2</t>
  </si>
  <si>
    <t>Affections non malignes du foie et du pancréas / HC Réadaptation autre Niveau A-2 : avec sévérité</t>
  </si>
  <si>
    <t>0612UB1</t>
  </si>
  <si>
    <t>Affections non malignes du foie et du pancréas / HC Réadaptation autre Niveau B-1 : age[0-12] ou phy[9-16] ou cog[7-8] - sans sévérité</t>
  </si>
  <si>
    <t>0612UB2</t>
  </si>
  <si>
    <t>Affections non malignes du foie et du pancréas / HC Réadaptation autre Niveau B-2 : age[0-12] ou phy[9-16] ou cog[7-8] - avec sévérité</t>
  </si>
  <si>
    <t>0615LA0</t>
  </si>
  <si>
    <t>Affections non malignes des voies biliaires / HTP</t>
  </si>
  <si>
    <t>0615TA1</t>
  </si>
  <si>
    <t>Affections non malignes des voies biliaires / HC Réadaptation globale Niveau A-1 : sans sévérité</t>
  </si>
  <si>
    <t>0615TA2</t>
  </si>
  <si>
    <t>Affections non malignes des voies biliaires / HC Réadaptation globale Niveau A-2 : avec sévérité</t>
  </si>
  <si>
    <t>0615TB1</t>
  </si>
  <si>
    <t>Affections non malignes des voies biliaires / HC Réadaptation globale Niveau B-1 : phy[9-12] - sans sévérité</t>
  </si>
  <si>
    <t>0615TB2</t>
  </si>
  <si>
    <t>Affections non malignes des voies biliaires / HC Réadaptation globale Niveau B-2 : phy[9-12] - avec sévérité</t>
  </si>
  <si>
    <t>0615TC1</t>
  </si>
  <si>
    <t>Affections non malignes des voies biliaires / HC Réadaptation globale Niveau C-1 : phy[13-16] ou cog[7-8] - sans sévérité</t>
  </si>
  <si>
    <t>0615TC2</t>
  </si>
  <si>
    <t>Affections non malignes des voies biliaires / HC Réadaptation globale Niveau C-2 : phy[13-16] ou cog[7-8] - avec sévérité</t>
  </si>
  <si>
    <t>0615UA1</t>
  </si>
  <si>
    <t>Affections non malignes des voies biliaires / HC Réadaptation autre Niveau A-1 : sans sévérité</t>
  </si>
  <si>
    <t>0615UA2</t>
  </si>
  <si>
    <t>Affections non malignes des voies biliaires / HC Réadaptation autre Niveau A-2 : avec sévérité</t>
  </si>
  <si>
    <t>0615UB1</t>
  </si>
  <si>
    <t>Affections non malignes des voies biliaires / HC Réadaptation autre Niveau B-1 : phy[9-12] - sans sévérité</t>
  </si>
  <si>
    <t>0615UB2</t>
  </si>
  <si>
    <t>Affections non malignes des voies biliaires / HC Réadaptation autre Niveau B-2 : phy[9-12] - avec sévérité</t>
  </si>
  <si>
    <t>0615UC1</t>
  </si>
  <si>
    <t>Affections non malignes des voies biliaires / HC Réadaptation autre Niveau C-1 : phy[13-16] ou cog[7-8] - sans sévérité</t>
  </si>
  <si>
    <t>0615UC2</t>
  </si>
  <si>
    <t>Affections non malignes des voies biliaires / HC Réadaptation autre Niveau C-2 : phy[13-16] ou cog[7-8] - avec sévérité</t>
  </si>
  <si>
    <t>0617LA0</t>
  </si>
  <si>
    <t>Occlusions, perforations et abcès du tube digestif / HTP</t>
  </si>
  <si>
    <t>0617TA1</t>
  </si>
  <si>
    <t>Occlusions, perforations et abcès du tube digestif / HC Réadaptation globale Niveau A-1 : sans sévérité</t>
  </si>
  <si>
    <t>0617TA2</t>
  </si>
  <si>
    <t>Occlusions, perforations et abcès du tube digestif / HC Réadaptation globale Niveau A-2 : avec sévérité</t>
  </si>
  <si>
    <t>0617TB1</t>
  </si>
  <si>
    <t>Occlusions, perforations et abcès du tube digestif / HC Réadaptation globale Niveau B-1 : phy[9-12] - sans sévérité</t>
  </si>
  <si>
    <t>0617TB2</t>
  </si>
  <si>
    <t>Occlusions, perforations et abcès du tube digestif / HC Réadaptation globale Niveau B-2 : phy[9-12] - avec sévérité</t>
  </si>
  <si>
    <t>0617TC1</t>
  </si>
  <si>
    <t>Occlusions, perforations et abcès du tube digestif / HC Réadaptation globale Niveau C-1 : phy[13-16] ou cog[7-8] - sans sévérité</t>
  </si>
  <si>
    <t>0617TC2</t>
  </si>
  <si>
    <t>Occlusions, perforations et abcès du tube digestif / HC Réadaptation globale Niveau C-2 : phy[13-16] ou cog[7-8] - avec sévérité</t>
  </si>
  <si>
    <t>0617UA1</t>
  </si>
  <si>
    <t>Occlusions, perforations et abcès du tube digestif / HC Réadaptation autre Niveau A-1 : sans sévérité</t>
  </si>
  <si>
    <t>0617UA2</t>
  </si>
  <si>
    <t>Occlusions, perforations et abcès du tube digestif / HC Réadaptation autre Niveau A-2 : avec sévérité</t>
  </si>
  <si>
    <t>0617UB1</t>
  </si>
  <si>
    <t>Occlusions, perforations et abcès du tube digestif / HC Réadaptation autre Niveau B-1 : phy[9-12] - sans sévérité</t>
  </si>
  <si>
    <t>0617UB2</t>
  </si>
  <si>
    <t>Occlusions, perforations et abcès du tube digestif / HC Réadaptation autre Niveau B-2 : phy[9-12] - avec sévérité</t>
  </si>
  <si>
    <t>0617UC1</t>
  </si>
  <si>
    <t>Occlusions, perforations et abcès du tube digestif / HC Réadaptation autre Niveau C-1 : phy[13-16] ou cog[7-8] - sans sévérité</t>
  </si>
  <si>
    <t>0617UC2</t>
  </si>
  <si>
    <t>Occlusions, perforations et abcès du tube digestif / HC Réadaptation autre Niveau C-2 : phy[13-16] ou cog[7-8] - avec sévérité</t>
  </si>
  <si>
    <t>0618LA0</t>
  </si>
  <si>
    <t>Hernies pariétales non compliquées / HTP</t>
  </si>
  <si>
    <t>0618UA1</t>
  </si>
  <si>
    <t>Hernies pariétales non compliquées / HC Réadaptation autre Niveau A-1 : sans sévérité</t>
  </si>
  <si>
    <t>0618UA2</t>
  </si>
  <si>
    <t>Hernies pariétales non compliquées / HC Réadaptation autre Niveau A-2 : avec sévérité</t>
  </si>
  <si>
    <t>0618UB1</t>
  </si>
  <si>
    <t>Hernies pariétales non compliquées / HC Réadaptation autre Niveau B-1 : age[0-12] ou phy[9-16] ou cog[7-8] - sans sévérité</t>
  </si>
  <si>
    <t>0618UB2</t>
  </si>
  <si>
    <t>Hernies pariétales non compliquées / HC Réadaptation autre Niveau B-2 : age[0-12] ou phy[9-16] ou cog[7-8] - avec sévérité</t>
  </si>
  <si>
    <t>0621LA0</t>
  </si>
  <si>
    <t>Autres affections des organes digestifs / HTP</t>
  </si>
  <si>
    <t>0621TA1</t>
  </si>
  <si>
    <t>Autres affections des organes digestifs / HC Réadaptation globale Niveau A-1 : sans sévérité</t>
  </si>
  <si>
    <t>0621TA2</t>
  </si>
  <si>
    <t>Autres affections des organes digestifs / HC Réadaptation globale Niveau A-2 : avec sévérité</t>
  </si>
  <si>
    <t>0621TB1</t>
  </si>
  <si>
    <t>Autres affections des organes digestifs / HC Réadaptation globale Niveau B-1 : phy[9-12] - sans sévérité</t>
  </si>
  <si>
    <t>0621TB2</t>
  </si>
  <si>
    <t>Autres affections des organes digestifs / HC Réadaptation globale Niveau B-2 : phy[9-12] - avec sévérité</t>
  </si>
  <si>
    <t>0621TC1</t>
  </si>
  <si>
    <t>Autres affections des organes digestifs / HC Réadaptation globale Niveau C-1 : phy[13-16] ou cog[7-8] - sans sévérité</t>
  </si>
  <si>
    <t>0621TC2</t>
  </si>
  <si>
    <t>Autres affections des organes digestifs / HC Réadaptation globale Niveau C-2 : phy[13-16] ou cog[7-8] - avec sévérité</t>
  </si>
  <si>
    <t>0621UA1</t>
  </si>
  <si>
    <t>Autres affections des organes digestifs / HC Réadaptation autre Niveau A-1 : sans sévérité</t>
  </si>
  <si>
    <t>0621UA2</t>
  </si>
  <si>
    <t>Autres affections des organes digestifs / HC Réadaptation autre Niveau A-2 : avec sévérité</t>
  </si>
  <si>
    <t>0621UB1</t>
  </si>
  <si>
    <t>Autres affections des organes digestifs / HC Réadaptation autre Niveau B-1 : phy[9-12] - sans sévérité</t>
  </si>
  <si>
    <t>0621UB2</t>
  </si>
  <si>
    <t>Autres affections des organes digestifs / HC Réadaptation autre Niveau B-2 : phy[9-12] - avec sévérité</t>
  </si>
  <si>
    <t>0621UC1</t>
  </si>
  <si>
    <t>Autres affections des organes digestifs / HC Réadaptation autre Niveau C-1 : phy[13-16] ou cog[7-8] - sans sévérité</t>
  </si>
  <si>
    <t>0621UC2</t>
  </si>
  <si>
    <t>Autres affections des organes digestifs / HC Réadaptation autre Niveau C-2 : phy[13-16] ou cog[7-8] - avec sévérité</t>
  </si>
  <si>
    <t>0803IA0</t>
  </si>
  <si>
    <t>Amputations / HTP Réadaptation très intensive</t>
  </si>
  <si>
    <t>0803JA0</t>
  </si>
  <si>
    <t>Amputations / HTP Réadaptation intensive</t>
  </si>
  <si>
    <t>0803KA0</t>
  </si>
  <si>
    <t>Amputations / HTP Réadaptation modérée</t>
  </si>
  <si>
    <t>0803SA1</t>
  </si>
  <si>
    <t>Amputations / HC Réadaptation spécialisée Niveau A-1 : sans sévérité</t>
  </si>
  <si>
    <t>0803SA2</t>
  </si>
  <si>
    <t>Amputations / HC Réadaptation spécialisée Niveau A-2 : avec sévérité</t>
  </si>
  <si>
    <t>0803SB1</t>
  </si>
  <si>
    <t>Amputations / HC Réadaptation spécialisée Niveau B-1 : phy[9-12] - sans sévérité</t>
  </si>
  <si>
    <t>0803SB2</t>
  </si>
  <si>
    <t>Amputations / HC Réadaptation spécialisée Niveau B-2 : phy[9-12] - avec sévérité</t>
  </si>
  <si>
    <t>0803SC1</t>
  </si>
  <si>
    <t>Amputations / HC Réadaptation spécialisée Niveau C-1 : phy[13-16] ou Chir - sans sévérité</t>
  </si>
  <si>
    <t>0803SC2</t>
  </si>
  <si>
    <t>Amputations / HC Réadaptation spécialisée Niveau C-2 : phy[13-16] ou Chir - avec sévérité</t>
  </si>
  <si>
    <t>0803TA1</t>
  </si>
  <si>
    <t>Amputations / HC Réadaptation globale Niveau A-1 : sans sévérité</t>
  </si>
  <si>
    <t>0803TA2</t>
  </si>
  <si>
    <t>Amputations / HC Réadaptation globale Niveau A-2 : avec sévérité</t>
  </si>
  <si>
    <t>0803TB1</t>
  </si>
  <si>
    <t>Amputations / HC Réadaptation globale Niveau B-1 : phy[9-12] - sans sévérité</t>
  </si>
  <si>
    <t>0803TB2</t>
  </si>
  <si>
    <t>Amputations / HC Réadaptation globale Niveau B-2 : phy[9-12] - avec sévérité</t>
  </si>
  <si>
    <t>0803TC1</t>
  </si>
  <si>
    <t>Amputations / HC Réadaptation globale Niveau C-1 : phy[13-16] ou Chir - sans sévérité</t>
  </si>
  <si>
    <t>0803TC2</t>
  </si>
  <si>
    <t>Amputations / HC Réadaptation globale Niveau C-2 : phy[13-16] ou Chir - avec sévérité</t>
  </si>
  <si>
    <t>0803UA1</t>
  </si>
  <si>
    <t>Amputations / HC Réadaptation autre Niveau A-1 : sans sévérité</t>
  </si>
  <si>
    <t>0803UA2</t>
  </si>
  <si>
    <t>Amputations / HC Réadaptation autre Niveau A-2 : avec sévérité</t>
  </si>
  <si>
    <t>0803UB1</t>
  </si>
  <si>
    <t>Amputations / HC Réadaptation autre Niveau B-1 : phy[9-12] - sans sévérité</t>
  </si>
  <si>
    <t>0803UB2</t>
  </si>
  <si>
    <t>Amputations / HC Réadaptation autre Niveau B-2 : phy[9-12] - avec sévérité</t>
  </si>
  <si>
    <t>0803UC1</t>
  </si>
  <si>
    <t>Amputations / HC Réadaptation autre Niveau C-1 : phy[13-16] ou Chir - sans sévérité</t>
  </si>
  <si>
    <t>0803UC2</t>
  </si>
  <si>
    <t>Amputations / HC Réadaptation autre Niveau C-2 : phy[13-16] ou Chir - avec sévérité</t>
  </si>
  <si>
    <t>0818LA0</t>
  </si>
  <si>
    <t>Infections ostéo-articulaires / HTP</t>
  </si>
  <si>
    <t>0818SA1</t>
  </si>
  <si>
    <t>Infections ostéo-articulaires / HC Réadaptation spécialisée Niveau A-1 : sans sévérité</t>
  </si>
  <si>
    <t>0818SA2</t>
  </si>
  <si>
    <t>Infections ostéo-articulaires / HC Réadaptation spécialisée Niveau A-2 : avec sévérité</t>
  </si>
  <si>
    <t>0818SB1</t>
  </si>
  <si>
    <t>Infections ostéo-articulaires / HC Réadaptation spécialisée Niveau B-1 : phy[9-12] ou cog[7-8] - sans sévérité</t>
  </si>
  <si>
    <t>0818SB2</t>
  </si>
  <si>
    <t>Infections ostéo-articulaires / HC Réadaptation spécialisée Niveau B-2 : phy[9-12] ou cog[7-8] - avec sévérité</t>
  </si>
  <si>
    <t>0818SC1</t>
  </si>
  <si>
    <t>Infections ostéo-articulaires / HC Réadaptation spécialisée Niveau C-1 : phy[13-16] - sans sévérité</t>
  </si>
  <si>
    <t>0818SC2</t>
  </si>
  <si>
    <t>Infections ostéo-articulaires / HC Réadaptation spécialisée Niveau C-2 : phy[13-16] - avec sévérité</t>
  </si>
  <si>
    <t>0818TA1</t>
  </si>
  <si>
    <t>Infections ostéo-articulaires / HC Réadaptation globale Niveau A-1 : sans sévérité</t>
  </si>
  <si>
    <t>0818TA2</t>
  </si>
  <si>
    <t>Infections ostéo-articulaires / HC Réadaptation globale Niveau A-2 : avec sévérité</t>
  </si>
  <si>
    <t>0818TB1</t>
  </si>
  <si>
    <t>Infections ostéo-articulaires / HC Réadaptation globale Niveau B-1 : phy[9-12] ou cog[7-8] - sans sévérité</t>
  </si>
  <si>
    <t>0818TB2</t>
  </si>
  <si>
    <t>Infections ostéo-articulaires / HC Réadaptation globale Niveau B-2 : phy[9-12] ou cog[7-8] - avec sévérité</t>
  </si>
  <si>
    <t>0818TC1</t>
  </si>
  <si>
    <t>Infections ostéo-articulaires / HC Réadaptation globale Niveau C-1 : phy[13-16] - sans sévérité</t>
  </si>
  <si>
    <t>0818TC2</t>
  </si>
  <si>
    <t>Infections ostéo-articulaires / HC Réadaptation globale Niveau C-2 : phy[13-16] - avec sévérité</t>
  </si>
  <si>
    <t>0818UA1</t>
  </si>
  <si>
    <t>Infections ostéo-articulaires / HC Réadaptation autre Niveau A-1 : sans sévérité</t>
  </si>
  <si>
    <t>0818UA2</t>
  </si>
  <si>
    <t>Infections ostéo-articulaires / HC Réadaptation autre Niveau A-2 : avec sévérité</t>
  </si>
  <si>
    <t>0818UB1</t>
  </si>
  <si>
    <t>Infections ostéo-articulaires / HC Réadaptation autre Niveau B-1 : age[4+] ou phy[9-12] ou cog[7-8] - sans sévérité</t>
  </si>
  <si>
    <t>0818UB2</t>
  </si>
  <si>
    <t>Infections ostéo-articulaires / HC Réadaptation autre Niveau B-2 : age[4+] ou phy[9-12] ou cog[7-8] - avec sévérité</t>
  </si>
  <si>
    <t>0818UC1</t>
  </si>
  <si>
    <t>Infections ostéo-articulaires / HC Réadaptation autre Niveau C-1 : phy[13-16] - sans sévérité</t>
  </si>
  <si>
    <t>0818UC2</t>
  </si>
  <si>
    <t>Infections ostéo-articulaires / HC Réadaptation autre Niveau C-2 : phy[13-16] - avec sévérité</t>
  </si>
  <si>
    <t>0821LA0</t>
  </si>
  <si>
    <t>Tumeurs malignes des os et des tissus mous / HTP</t>
  </si>
  <si>
    <t>0821TA1</t>
  </si>
  <si>
    <t>Tumeurs malignes des os et des tissus mous / HC Réadaptation globale Niveau A-1 : sans sévérité</t>
  </si>
  <si>
    <t>0821TA2</t>
  </si>
  <si>
    <t>Tumeurs malignes des os et des tissus mous / HC Réadaptation globale Niveau A-2 : avec sévérité</t>
  </si>
  <si>
    <t>0821TB1</t>
  </si>
  <si>
    <t>Tumeurs malignes des os et des tissus mous / HC Réadaptation globale Niveau B-1 : age[0-12] ou phy[9-16] ou cog[7-8] - sans sévérité</t>
  </si>
  <si>
    <t>0821TB2</t>
  </si>
  <si>
    <t>Tumeurs malignes des os et des tissus mous / HC Réadaptation globale Niveau B-2 : age[0-12] ou phy[9-16] ou cog[7-8] - avec sévérité</t>
  </si>
  <si>
    <t>0821UA1</t>
  </si>
  <si>
    <t>Tumeurs malignes des os et des tissus mous / HC Réadaptation autre Niveau A-1 : sans sévérité</t>
  </si>
  <si>
    <t>0821UA2</t>
  </si>
  <si>
    <t>Tumeurs malignes des os et des tissus mous / HC Réadaptation autre Niveau A-2 : avec sévérité</t>
  </si>
  <si>
    <t>0821UB1</t>
  </si>
  <si>
    <t>Tumeurs malignes des os et des tissus mous / HC Réadaptation autre Niveau B-1 : age[0+] ou phy[9-16] ou cog[7-8] - sans sévérité</t>
  </si>
  <si>
    <t>0821UB2</t>
  </si>
  <si>
    <t>Tumeurs malignes des os et des tissus mous / HC Réadaptation autre Niveau B-2 : age[0+] ou phy[9-16] ou cog[7-8] - avec sévérité</t>
  </si>
  <si>
    <t>0827IA0</t>
  </si>
  <si>
    <t>Complications mécaniques d'implants ostéo-articulaires / HTP Réadaptation très intensive</t>
  </si>
  <si>
    <t>0827JA0</t>
  </si>
  <si>
    <t>Complications mécaniques d'implants ostéo-articulaires / HTP Réadaptation intensive</t>
  </si>
  <si>
    <t>0827KA0</t>
  </si>
  <si>
    <t>Complications mécaniques d'implants ostéo-articulaires / HTP Réadaptation modérée</t>
  </si>
  <si>
    <t>0827SA1</t>
  </si>
  <si>
    <t>Complications mécaniques d'implants ostéo-articulaires / HC Réadaptation spécialisée Niveau A-1 : sans sévérité</t>
  </si>
  <si>
    <t>0827SA2</t>
  </si>
  <si>
    <t>Complications mécaniques d'implants ostéo-articulaires / HC Réadaptation spécialisée Niveau A-2 : avec sévérité</t>
  </si>
  <si>
    <t>0827SB1</t>
  </si>
  <si>
    <t>Complications mécaniques d'implants ostéo-articulaires / HC Réadaptation spécialisée Niveau B-1 : phy[9-12] ou cog[7-8] - sans sévérité</t>
  </si>
  <si>
    <t>0827SB2</t>
  </si>
  <si>
    <t>Complications mécaniques d'implants ostéo-articulaires / HC Réadaptation spécialisée Niveau B-2 : phy[9-12] ou cog[7-8] - avec sévérité</t>
  </si>
  <si>
    <t>0827SC1</t>
  </si>
  <si>
    <t>Complications mécaniques d'implants ostéo-articulaires / HC Réadaptation spécialisée Niveau C-1 : phy[13-16] - sans sévérité</t>
  </si>
  <si>
    <t>0827SC2</t>
  </si>
  <si>
    <t>Complications mécaniques d'implants ostéo-articulaires / HC Réadaptation spécialisée Niveau C-2 : phy[13-16] - avec sévérité</t>
  </si>
  <si>
    <t>0827TA1</t>
  </si>
  <si>
    <t>Complications mécaniques d'implants ostéo-articulaires / HC Réadaptation globale Niveau A-1 : sans sévérité</t>
  </si>
  <si>
    <t>0827TA2</t>
  </si>
  <si>
    <t>Complications mécaniques d'implants ostéo-articulaires / HC Réadaptation globale Niveau A-2 : avec sévérité</t>
  </si>
  <si>
    <t>0827TB1</t>
  </si>
  <si>
    <t>Complications mécaniques d'implants ostéo-articulaires / HC Réadaptation globale Niveau B-1 : phy[9-12] ou cog[7-8] - sans sévérité</t>
  </si>
  <si>
    <t>0827TB2</t>
  </si>
  <si>
    <t>Complications mécaniques d'implants ostéo-articulaires / HC Réadaptation globale Niveau B-2 : phy[9-12] ou cog[7-8] - avec sévérité</t>
  </si>
  <si>
    <t>0827TC1</t>
  </si>
  <si>
    <t>Complications mécaniques d'implants ostéo-articulaires / HC Réadaptation globale Niveau C-1 : phy[13-16] - sans sévérité</t>
  </si>
  <si>
    <t>0827TC2</t>
  </si>
  <si>
    <t>Complications mécaniques d'implants ostéo-articulaires / HC Réadaptation globale Niveau C-2 : phy[13-16] - avec sévérité</t>
  </si>
  <si>
    <t>0827UA1</t>
  </si>
  <si>
    <t>Complications mécaniques d'implants ostéo-articulaires / HC Réadaptation autre Niveau A-1 : sans sévérité</t>
  </si>
  <si>
    <t>0827UA2</t>
  </si>
  <si>
    <t>Complications mécaniques d'implants ostéo-articulaires / HC Réadaptation autre Niveau A-2 : avec sévérité</t>
  </si>
  <si>
    <t>0827UB1</t>
  </si>
  <si>
    <t>Complications mécaniques d'implants ostéo-articulaires / HC Réadaptation autre Niveau B-1 : phy[9-12] ou cog[7-8] - sans sévérité</t>
  </si>
  <si>
    <t>0827UB2</t>
  </si>
  <si>
    <t>Complications mécaniques d'implants ostéo-articulaires / HC Réadaptation autre Niveau B-2 : phy[9-12] ou cog[7-8] - avec sévérité</t>
  </si>
  <si>
    <t>0827UC1</t>
  </si>
  <si>
    <t>Complications mécaniques d'implants ostéo-articulaires / HC Réadaptation autre Niveau C-1 : phy[13-16] - sans sévérité</t>
  </si>
  <si>
    <t>0827UC2</t>
  </si>
  <si>
    <t>Complications mécaniques d'implants ostéo-articulaires / HC Réadaptation autre Niveau C-2 : phy[13-16] - avec sévérité</t>
  </si>
  <si>
    <t>0831LA0</t>
  </si>
  <si>
    <t>0831SA1</t>
  </si>
  <si>
    <t>0831SA2</t>
  </si>
  <si>
    <t>0831SB1</t>
  </si>
  <si>
    <t>0831SB2</t>
  </si>
  <si>
    <t>0831SC1</t>
  </si>
  <si>
    <t>0831SC2</t>
  </si>
  <si>
    <t>0831TA1</t>
  </si>
  <si>
    <t>0831TA2</t>
  </si>
  <si>
    <t>0831TB1</t>
  </si>
  <si>
    <t>0831TB2</t>
  </si>
  <si>
    <t>0831TC1</t>
  </si>
  <si>
    <t>0831TC2</t>
  </si>
  <si>
    <t>0831UA1</t>
  </si>
  <si>
    <t>0831UA2</t>
  </si>
  <si>
    <t>0831UB1</t>
  </si>
  <si>
    <t>0831UB2</t>
  </si>
  <si>
    <t>0831UC1</t>
  </si>
  <si>
    <t>0831UC2</t>
  </si>
  <si>
    <t>0833IA0</t>
  </si>
  <si>
    <t>Fractures du membre inférieur / HTP Réadaptation très intensive</t>
  </si>
  <si>
    <t>0833JA0</t>
  </si>
  <si>
    <t>Fractures du membre inférieur / HTP Réadaptation intensive</t>
  </si>
  <si>
    <t>0833KA0</t>
  </si>
  <si>
    <t>Fractures du membre inférieur / HTP Réadaptation modérée</t>
  </si>
  <si>
    <t>0833SA1</t>
  </si>
  <si>
    <t>Fractures du membre inférieur / HC Réadaptation spécialisée Niveau A-1 : sans sévérité</t>
  </si>
  <si>
    <t>0833SA2</t>
  </si>
  <si>
    <t>Fractures du membre inférieur / HC Réadaptation spécialisée Niveau A-2 : avec sévérité</t>
  </si>
  <si>
    <t>0833SB1</t>
  </si>
  <si>
    <t>Fractures du membre inférieur / HC Réadaptation spécialisée Niveau B-1 : phy[9-12] ou cog[7-8] - sans sévérité</t>
  </si>
  <si>
    <t>0833SB2</t>
  </si>
  <si>
    <t>Fractures du membre inférieur / HC Réadaptation spécialisée Niveau B-2 : phy[9-12] ou cog[7-8] - avec sévérité</t>
  </si>
  <si>
    <t>0833SC1</t>
  </si>
  <si>
    <t>Fractures du membre inférieur / HC Réadaptation spécialisée Niveau C-1 : phy[13-16] - sans sévérité</t>
  </si>
  <si>
    <t>0833SC2</t>
  </si>
  <si>
    <t>Fractures du membre inférieur / HC Réadaptation spécialisée Niveau C-2 : phy[13-16] - avec sévérité</t>
  </si>
  <si>
    <t>0833TA1</t>
  </si>
  <si>
    <t>Fractures du membre inférieur / HC Réadaptation globale Niveau A-1 : sans sévérité</t>
  </si>
  <si>
    <t>0833TA2</t>
  </si>
  <si>
    <t>Fractures du membre inférieur / HC Réadaptation globale Niveau A-2 : avec sévérité</t>
  </si>
  <si>
    <t>0833TB1</t>
  </si>
  <si>
    <t>Fractures du membre inférieur / HC Réadaptation globale Niveau B-1 : phy[9-12] ou cog[7-8] - sans sévérité</t>
  </si>
  <si>
    <t>0833TB2</t>
  </si>
  <si>
    <t>Fractures du membre inférieur / HC Réadaptation globale Niveau B-2 : phy[9-12] ou cog[7-8] - avec sévérité</t>
  </si>
  <si>
    <t>0833TC1</t>
  </si>
  <si>
    <t>Fractures du membre inférieur / HC Réadaptation globale Niveau C-1 : phy[13-16] - sans sévérité</t>
  </si>
  <si>
    <t>0833TC2</t>
  </si>
  <si>
    <t>Fractures du membre inférieur / HC Réadaptation globale Niveau C-2 : phy[13-16] - avec sévérité</t>
  </si>
  <si>
    <t>0833UA1</t>
  </si>
  <si>
    <t>Fractures du membre inférieur / HC Réadaptation autre Niveau A-1 : sans sévérité</t>
  </si>
  <si>
    <t>0833UA2</t>
  </si>
  <si>
    <t>Fractures du membre inférieur / HC Réadaptation autre Niveau A-2 : avec sévérité</t>
  </si>
  <si>
    <t>0833UB1</t>
  </si>
  <si>
    <t>Fractures du membre inférieur / HC Réadaptation autre Niveau B-1 : phy[9-12] ou cog[7-8] - sans sévérité</t>
  </si>
  <si>
    <t>0833UB2</t>
  </si>
  <si>
    <t>Fractures du membre inférieur / HC Réadaptation autre Niveau B-2 : phy[9-12] ou cog[7-8] - avec sévérité</t>
  </si>
  <si>
    <t>0833UC1</t>
  </si>
  <si>
    <t>Fractures du membre inférieur / HC Réadaptation autre Niveau C-1 : phy[13-16] - sans sévérité</t>
  </si>
  <si>
    <t>0833UC2</t>
  </si>
  <si>
    <t>Fractures du membre inférieur / HC Réadaptation autre Niveau C-2 : phy[13-16] - avec sévérité</t>
  </si>
  <si>
    <t>0836IA0</t>
  </si>
  <si>
    <t>Fractures du membre supérieur / HTP Réadaptation très intensive</t>
  </si>
  <si>
    <t>0836JA0</t>
  </si>
  <si>
    <t>Fractures du membre supérieur / HTP Réadaptation intensive</t>
  </si>
  <si>
    <t>0836KA0</t>
  </si>
  <si>
    <t>Fractures du membre supérieur / HTP Réadaptation modérée</t>
  </si>
  <si>
    <t>0836SA1</t>
  </si>
  <si>
    <t>Fractures du membre supérieur / HC Réadaptation spécialisée Niveau A-1 : sans sévérité</t>
  </si>
  <si>
    <t>0836SA2</t>
  </si>
  <si>
    <t>Fractures du membre supérieur / HC Réadaptation spécialisée Niveau A-2 : avec sévérité</t>
  </si>
  <si>
    <t>0836SB1</t>
  </si>
  <si>
    <t>Fractures du membre supérieur / HC Réadaptation spécialisée Niveau B-1 : phy[9-12] ou cog[7-8] - sans sévérité</t>
  </si>
  <si>
    <t>0836SB2</t>
  </si>
  <si>
    <t>Fractures du membre supérieur / HC Réadaptation spécialisée Niveau B-2 : phy[9-12] ou cog[7-8] - avec sévérité</t>
  </si>
  <si>
    <t>0836SC1</t>
  </si>
  <si>
    <t>Fractures du membre supérieur / HC Réadaptation spécialisée Niveau C-1 : phy[13-16] - sans sévérité</t>
  </si>
  <si>
    <t>0836SC2</t>
  </si>
  <si>
    <t>Fractures du membre supérieur / HC Réadaptation spécialisée Niveau C-2 : phy[13-16] - avec sévérité</t>
  </si>
  <si>
    <t>0836TA1</t>
  </si>
  <si>
    <t>Fractures du membre supérieur / HC Réadaptation globale Niveau A-1 : sans sévérité</t>
  </si>
  <si>
    <t>0836TA2</t>
  </si>
  <si>
    <t>Fractures du membre supérieur / HC Réadaptation globale Niveau A-2 : avec sévérité</t>
  </si>
  <si>
    <t>0836TB1</t>
  </si>
  <si>
    <t>Fractures du membre supérieur / HC Réadaptation globale Niveau B-1 : phy[9-12] ou cog[7-8] - sans sévérité</t>
  </si>
  <si>
    <t>0836TB2</t>
  </si>
  <si>
    <t>Fractures du membre supérieur / HC Réadaptation globale Niveau B-2 : phy[9-12] ou cog[7-8] - avec sévérité</t>
  </si>
  <si>
    <t>0836TC1</t>
  </si>
  <si>
    <t>Fractures du membre supérieur / HC Réadaptation globale Niveau C-1 : phy[13-16] - sans sévérité</t>
  </si>
  <si>
    <t>0836TC2</t>
  </si>
  <si>
    <t>Fractures du membre supérieur / HC Réadaptation globale Niveau C-2 : phy[13-16] - avec sévérité</t>
  </si>
  <si>
    <t>0836UA1</t>
  </si>
  <si>
    <t>Fractures du membre supérieur / HC Réadaptation autre Niveau A-1 : sans sévérité</t>
  </si>
  <si>
    <t>0836UA2</t>
  </si>
  <si>
    <t>Fractures du membre supérieur / HC Réadaptation autre Niveau A-2 : avec sévérité</t>
  </si>
  <si>
    <t>0836UB1</t>
  </si>
  <si>
    <t>Fractures du membre supérieur / HC Réadaptation autre Niveau B-1 : phy[9-12] ou cog[7-8] - sans sévérité</t>
  </si>
  <si>
    <t>0836UB2</t>
  </si>
  <si>
    <t>Fractures du membre supérieur / HC Réadaptation autre Niveau B-2 : phy[9-12] ou cog[7-8] - avec sévérité</t>
  </si>
  <si>
    <t>0836UC1</t>
  </si>
  <si>
    <t>Fractures du membre supérieur / HC Réadaptation autre Niveau C-1 : phy[13-16] - sans sévérité</t>
  </si>
  <si>
    <t>0836UC2</t>
  </si>
  <si>
    <t>Fractures du membre supérieur / HC Réadaptation autre Niveau C-2 : phy[13-16] - avec sévérité</t>
  </si>
  <si>
    <t>0837IA0</t>
  </si>
  <si>
    <t>Autres lésions traumatiques ostéo-articulaires / HTP Réadaptation très intensive</t>
  </si>
  <si>
    <t>0837JA0</t>
  </si>
  <si>
    <t>Autres lésions traumatiques ostéo-articulaires / HTP Réadaptation intensive</t>
  </si>
  <si>
    <t>0837KA0</t>
  </si>
  <si>
    <t>Autres lésions traumatiques ostéo-articulaires / HTP Réadaptation modérée</t>
  </si>
  <si>
    <t>0837SA1</t>
  </si>
  <si>
    <t>Autres lésions traumatiques ostéo-articulaires / HC Réadaptation spécialisée Niveau A-1 : sans sévérité</t>
  </si>
  <si>
    <t>0837SA2</t>
  </si>
  <si>
    <t>Autres lésions traumatiques ostéo-articulaires / HC Réadaptation spécialisée Niveau A-2 : avec sévérité</t>
  </si>
  <si>
    <t>0837SB1</t>
  </si>
  <si>
    <t>Autres lésions traumatiques ostéo-articulaires / HC Réadaptation spécialisée Niveau B-1 : phy[9-12] ou cog[7-8] ou Chir - sans sévérité</t>
  </si>
  <si>
    <t>0837SB2</t>
  </si>
  <si>
    <t>Autres lésions traumatiques ostéo-articulaires / HC Réadaptation spécialisée Niveau B-2 : phy[9-12] ou cog[7-8] ou Chir - avec sévérité</t>
  </si>
  <si>
    <t>0837SC1</t>
  </si>
  <si>
    <t>Autres lésions traumatiques ostéo-articulaires / HC Réadaptation spécialisée Niveau C-1 : phy[13-16] - sans sévérité</t>
  </si>
  <si>
    <t>0837SC2</t>
  </si>
  <si>
    <t>Autres lésions traumatiques ostéo-articulaires / HC Réadaptation spécialisée Niveau C-2 : phy[13-16] - avec sévérité</t>
  </si>
  <si>
    <t>0837TA1</t>
  </si>
  <si>
    <t>Autres lésions traumatiques ostéo-articulaires / HC Réadaptation globale Niveau A-1 : sans sévérité</t>
  </si>
  <si>
    <t>0837TA2</t>
  </si>
  <si>
    <t>Autres lésions traumatiques ostéo-articulaires / HC Réadaptation globale Niveau A-2 : avec sévérité</t>
  </si>
  <si>
    <t>0837TB1</t>
  </si>
  <si>
    <t>Autres lésions traumatiques ostéo-articulaires / HC Réadaptation globale Niveau B-1 : phy[9-12] ou cog[7-8] ou Chir - sans sévérité</t>
  </si>
  <si>
    <t>0837TB2</t>
  </si>
  <si>
    <t>Autres lésions traumatiques ostéo-articulaires / HC Réadaptation globale Niveau B-2 : phy[9-12] ou cog[7-8] ou Chir - avec sévérité</t>
  </si>
  <si>
    <t>0837TC1</t>
  </si>
  <si>
    <t>Autres lésions traumatiques ostéo-articulaires / HC Réadaptation globale Niveau C-1 : phy[13-16] - sans sévérité</t>
  </si>
  <si>
    <t>0837TC2</t>
  </si>
  <si>
    <t>Autres lésions traumatiques ostéo-articulaires / HC Réadaptation globale Niveau C-2 : phy[13-16] - avec sévérité</t>
  </si>
  <si>
    <t>0837UA1</t>
  </si>
  <si>
    <t>Autres lésions traumatiques ostéo-articulaires / HC Réadaptation autre Niveau A-1 : sans sévérité</t>
  </si>
  <si>
    <t>0837UA2</t>
  </si>
  <si>
    <t>Autres lésions traumatiques ostéo-articulaires / HC Réadaptation autre Niveau A-2 : avec sévérité</t>
  </si>
  <si>
    <t>0837UB1</t>
  </si>
  <si>
    <t>Autres lésions traumatiques ostéo-articulaires / HC Réadaptation autre Niveau B-1 : phy[9-12] ou cog[7-8] - sans sévérité</t>
  </si>
  <si>
    <t>0837UB2</t>
  </si>
  <si>
    <t>Autres lésions traumatiques ostéo-articulaires / HC Réadaptation autre Niveau B-2 : phy[9-12] ou cog[7-8] - avec sévérité</t>
  </si>
  <si>
    <t>0837UC1</t>
  </si>
  <si>
    <t>Autres lésions traumatiques ostéo-articulaires / HC Réadaptation autre Niveau C-1 : phy[13-16] - sans sévérité</t>
  </si>
  <si>
    <t>0837UC2</t>
  </si>
  <si>
    <t>Autres lésions traumatiques ostéo-articulaires / HC Réadaptation autre Niveau C-2 : phy[13-16] - avec sévérité</t>
  </si>
  <si>
    <t>0838IA0</t>
  </si>
  <si>
    <t>0838JA0</t>
  </si>
  <si>
    <t>0838KA0</t>
  </si>
  <si>
    <t>0838SA1</t>
  </si>
  <si>
    <t>0838SA2</t>
  </si>
  <si>
    <t>0838SB1</t>
  </si>
  <si>
    <t>0838SB2</t>
  </si>
  <si>
    <t>0838TA1</t>
  </si>
  <si>
    <t>0838TA2</t>
  </si>
  <si>
    <t>0838TB1</t>
  </si>
  <si>
    <t>0838TB2</t>
  </si>
  <si>
    <t>0838UA1</t>
  </si>
  <si>
    <t>0838UA2</t>
  </si>
  <si>
    <t>0838UB1</t>
  </si>
  <si>
    <t>0838UB2</t>
  </si>
  <si>
    <t>0839IA0</t>
  </si>
  <si>
    <t>Lésions articulaires et ligamentaires du genou / HTP Réadaptation très intensive</t>
  </si>
  <si>
    <t>0839JA0</t>
  </si>
  <si>
    <t>Lésions articulaires et ligamentaires du genou / HTP Réadaptation intensive</t>
  </si>
  <si>
    <t>0839KA0</t>
  </si>
  <si>
    <t>Lésions articulaires et ligamentaires du genou / HTP Réadaptation modérée</t>
  </si>
  <si>
    <t>0839SA1</t>
  </si>
  <si>
    <t>Lésions articulaires et ligamentaires du genou / HC Réadaptation spécialisée Niveau A-1 : sans sévérité</t>
  </si>
  <si>
    <t>0839SA2</t>
  </si>
  <si>
    <t>Lésions articulaires et ligamentaires du genou / HC Réadaptation spécialisée Niveau A-2 : avec sévérité</t>
  </si>
  <si>
    <t>0839SB1</t>
  </si>
  <si>
    <t>Lésions articulaires et ligamentaires du genou / HC Réadaptation spécialisée Niveau B-1 : Chir - sans sévérité</t>
  </si>
  <si>
    <t>0839SB2</t>
  </si>
  <si>
    <t>Lésions articulaires et ligamentaires du genou / HC Réadaptation spécialisée Niveau B-2 : Chir - avec sévérité</t>
  </si>
  <si>
    <t>0839SC1</t>
  </si>
  <si>
    <t>Lésions articulaires et ligamentaires du genou / HC Réadaptation spécialisée Niveau C-1 : phy[9-16] - sans sévérité</t>
  </si>
  <si>
    <t>0839SC2</t>
  </si>
  <si>
    <t>Lésions articulaires et ligamentaires du genou / HC Réadaptation spécialisée Niveau C-2 : phy[9-16] - avec sévérité</t>
  </si>
  <si>
    <t>0839UA1</t>
  </si>
  <si>
    <t>Lésions articulaires et ligamentaires du genou / HC Réadaptation autre Niveau A-1 : sans sévérité</t>
  </si>
  <si>
    <t>0839UA2</t>
  </si>
  <si>
    <t>Lésions articulaires et ligamentaires du genou / HC Réadaptation autre Niveau A-2 : avec sévérité</t>
  </si>
  <si>
    <t>0839UB1</t>
  </si>
  <si>
    <t>Lésions articulaires et ligamentaires du genou / HC Réadaptation autre Niveau B-1 : age[4+] ou phy[9-12] - sans sévérité</t>
  </si>
  <si>
    <t>0839UB2</t>
  </si>
  <si>
    <t>Lésions articulaires et ligamentaires du genou / HC Réadaptation autre Niveau B-2 : age[4+] ou phy[9-12] - avec sévérité</t>
  </si>
  <si>
    <t>0839UC1</t>
  </si>
  <si>
    <t>Lésions articulaires et ligamentaires du genou / HC Réadaptation autre Niveau C-1 : phy[13-16] - sans sévérité</t>
  </si>
  <si>
    <t>0839UC2</t>
  </si>
  <si>
    <t>Lésions articulaires et ligamentaires du genou / HC Réadaptation autre Niveau C-2 : phy[13-16] - avec sévérité</t>
  </si>
  <si>
    <t>0840IA0</t>
  </si>
  <si>
    <t>Arthroses de la hanche avec implant articulaire / HTP Réadaptation très intensive</t>
  </si>
  <si>
    <t>0840JA0</t>
  </si>
  <si>
    <t>Arthroses de la hanche avec implant articulaire / HTP Réadaptation intensive</t>
  </si>
  <si>
    <t>0840KA0</t>
  </si>
  <si>
    <t>Arthroses de la hanche avec implant articulaire / HTP Réadaptation modérée</t>
  </si>
  <si>
    <t>0840SA1</t>
  </si>
  <si>
    <t>Arthroses de la hanche avec implant articulaire / HC Réadaptation spécialisée Niveau A-1 : sans sévérité</t>
  </si>
  <si>
    <t>0840SA2</t>
  </si>
  <si>
    <t>Arthroses de la hanche avec implant articulaire / HC Réadaptation spécialisée Niveau A-2 : avec sévérité</t>
  </si>
  <si>
    <t>0840SB1</t>
  </si>
  <si>
    <t>Arthroses de la hanche avec implant articulaire / HC Réadaptation spécialisée Niveau B-1 : phy[9-12] ou cog[7-8] - sans sévérité</t>
  </si>
  <si>
    <t>0840SB2</t>
  </si>
  <si>
    <t>Arthroses de la hanche avec implant articulaire / HC Réadaptation spécialisée Niveau B-2 : phy[9-12] ou cog[7-8] - avec sévérité</t>
  </si>
  <si>
    <t>0840SC1</t>
  </si>
  <si>
    <t>Arthroses de la hanche avec implant articulaire / HC Réadaptation spécialisée Niveau C-1 : phy[13-16] - sans sévérité</t>
  </si>
  <si>
    <t>0840SC2</t>
  </si>
  <si>
    <t>Arthroses de la hanche avec implant articulaire / HC Réadaptation spécialisée Niveau C-2 : phy[13-16] - avec sévérité</t>
  </si>
  <si>
    <t>0840TA1</t>
  </si>
  <si>
    <t>Arthroses de la hanche avec implant articulaire / HC Réadaptation globale Niveau A-1 : sans sévérité</t>
  </si>
  <si>
    <t>0840TA2</t>
  </si>
  <si>
    <t>Arthroses de la hanche avec implant articulaire / HC Réadaptation globale Niveau A-2 : avec sévérité</t>
  </si>
  <si>
    <t>0840TB1</t>
  </si>
  <si>
    <t>Arthroses de la hanche avec implant articulaire / HC Réadaptation globale Niveau B-1 : phy[9-12] ou cog[7-8] - sans sévérité</t>
  </si>
  <si>
    <t>0840TB2</t>
  </si>
  <si>
    <t>Arthroses de la hanche avec implant articulaire / HC Réadaptation globale Niveau B-2 : phy[9-12] ou cog[7-8] - avec sévérité</t>
  </si>
  <si>
    <t>0840TC1</t>
  </si>
  <si>
    <t>Arthroses de la hanche avec implant articulaire / HC Réadaptation globale Niveau C-1 : phy[13-16] - sans sévérité</t>
  </si>
  <si>
    <t>0840TC2</t>
  </si>
  <si>
    <t>Arthroses de la hanche avec implant articulaire / HC Réadaptation globale Niveau C-2 : phy[13-16] - avec sévérité</t>
  </si>
  <si>
    <t>0840UA1</t>
  </si>
  <si>
    <t>Arthroses de la hanche avec implant articulaire / HC Réadaptation autre Niveau A-1 : sans sévérité</t>
  </si>
  <si>
    <t>0840UA2</t>
  </si>
  <si>
    <t>Arthroses de la hanche avec implant articulaire / HC Réadaptation autre Niveau A-2 : avec sévérité</t>
  </si>
  <si>
    <t>0840UB1</t>
  </si>
  <si>
    <t>Arthroses de la hanche avec implant articulaire / HC Réadaptation autre Niveau B-1 : phy[9-12] ou cog[7-8] - sans sévérité</t>
  </si>
  <si>
    <t>0840UB2</t>
  </si>
  <si>
    <t>Arthroses de la hanche avec implant articulaire / HC Réadaptation autre Niveau B-2 : phy[9-12] ou cog[7-8] - avec sévérité</t>
  </si>
  <si>
    <t>0840UC1</t>
  </si>
  <si>
    <t>Arthroses de la hanche avec implant articulaire / HC Réadaptation autre Niveau C-1 : phy[13-16] - sans sévérité</t>
  </si>
  <si>
    <t>0840UC2</t>
  </si>
  <si>
    <t>Arthroses de la hanche avec implant articulaire / HC Réadaptation autre Niveau C-2 : phy[13-16] - avec sévérité</t>
  </si>
  <si>
    <t>0841IA0</t>
  </si>
  <si>
    <t>Arthroses du genou avec implant articulaire / HTP Réadaptation très intensive</t>
  </si>
  <si>
    <t>0841JA0</t>
  </si>
  <si>
    <t>Arthroses du genou avec implant articulaire / HTP Réadaptation intensive</t>
  </si>
  <si>
    <t>0841KA0</t>
  </si>
  <si>
    <t>Arthroses du genou avec implant articulaire / HTP Réadaptation modérée</t>
  </si>
  <si>
    <t>0841SA1</t>
  </si>
  <si>
    <t>Arthroses du genou avec implant articulaire / HC Réadaptation spécialisée Niveau A-1 : sans sévérité</t>
  </si>
  <si>
    <t>0841SA2</t>
  </si>
  <si>
    <t>Arthroses du genou avec implant articulaire / HC Réadaptation spécialisée Niveau A-2 : avec sévérité</t>
  </si>
  <si>
    <t>0841SB1</t>
  </si>
  <si>
    <t>Arthroses du genou avec implant articulaire / HC Réadaptation spécialisée Niveau B-1 : phy[9-12] - sans sévérité</t>
  </si>
  <si>
    <t>0841SB2</t>
  </si>
  <si>
    <t>Arthroses du genou avec implant articulaire / HC Réadaptation spécialisée Niveau B-2 : phy[9-12] - avec sévérité</t>
  </si>
  <si>
    <t>0841SC1</t>
  </si>
  <si>
    <t>Arthroses du genou avec implant articulaire / HC Réadaptation spécialisée Niveau C-1 : phy[13-16] - sans sévérité</t>
  </si>
  <si>
    <t>0841SC2</t>
  </si>
  <si>
    <t>Arthroses du genou avec implant articulaire / HC Réadaptation spécialisée Niveau C-2 : phy[13-16] - avec sévérité</t>
  </si>
  <si>
    <t>0841TA1</t>
  </si>
  <si>
    <t>Arthroses du genou avec implant articulaire / HC Réadaptation globale Niveau A-1 : sans sévérité</t>
  </si>
  <si>
    <t>0841TA2</t>
  </si>
  <si>
    <t>Arthroses du genou avec implant articulaire / HC Réadaptation globale Niveau A-2 : avec sévérité</t>
  </si>
  <si>
    <t>0841TB1</t>
  </si>
  <si>
    <t>Arthroses du genou avec implant articulaire / HC Réadaptation globale Niveau B-1 : age[4+] ou phy[9-12] - sans sévérité</t>
  </si>
  <si>
    <t>0841TB2</t>
  </si>
  <si>
    <t>Arthroses du genou avec implant articulaire / HC Réadaptation globale Niveau B-2 : age[4+] ou phy[9-12] - avec sévérité</t>
  </si>
  <si>
    <t>0841TC1</t>
  </si>
  <si>
    <t>Arthroses du genou avec implant articulaire / HC Réadaptation globale Niveau C-1 : phy[13-16] - sans sévérité</t>
  </si>
  <si>
    <t>0841TC2</t>
  </si>
  <si>
    <t>Arthroses du genou avec implant articulaire / HC Réadaptation globale Niveau C-2 : phy[13-16] - avec sévérité</t>
  </si>
  <si>
    <t>0841UA1</t>
  </si>
  <si>
    <t>Arthroses du genou avec implant articulaire / HC Réadaptation autre Niveau A-1 : sans sévérité</t>
  </si>
  <si>
    <t>0841UA2</t>
  </si>
  <si>
    <t>Arthroses du genou avec implant articulaire / HC Réadaptation autre Niveau A-2 : avec sévérité</t>
  </si>
  <si>
    <t>0841UB1</t>
  </si>
  <si>
    <t>Arthroses du genou avec implant articulaire / HC Réadaptation autre Niveau B-1 : age[4+] ou phy[9-12] - sans sévérité</t>
  </si>
  <si>
    <t>0841UB2</t>
  </si>
  <si>
    <t>Arthroses du genou avec implant articulaire / HC Réadaptation autre Niveau B-2 : age[4+] ou phy[9-12] - avec sévérité</t>
  </si>
  <si>
    <t>0841UC1</t>
  </si>
  <si>
    <t>Arthroses du genou avec implant articulaire / HC Réadaptation autre Niveau C-1 : phy[13-16] - sans sévérité</t>
  </si>
  <si>
    <t>0841UC2</t>
  </si>
  <si>
    <t>Arthroses du genou avec implant articulaire / HC Réadaptation autre Niveau C-2 : phy[13-16] - avec sévérité</t>
  </si>
  <si>
    <t>0843IA0</t>
  </si>
  <si>
    <t>0843JA0</t>
  </si>
  <si>
    <t>0843KA0</t>
  </si>
  <si>
    <t>0843SA1</t>
  </si>
  <si>
    <t>0843SA2</t>
  </si>
  <si>
    <t>0843SB1</t>
  </si>
  <si>
    <t>0843SB2</t>
  </si>
  <si>
    <t>0843UA1</t>
  </si>
  <si>
    <t>0843UA2</t>
  </si>
  <si>
    <t>0843UB1</t>
  </si>
  <si>
    <t>0843UB2</t>
  </si>
  <si>
    <t>0869IA0</t>
  </si>
  <si>
    <t>Autres affections du système ostéo-articulaire / HTP Réadaptation très intensive</t>
  </si>
  <si>
    <t>0869JA0</t>
  </si>
  <si>
    <t>Autres affections du système ostéo-articulaire / HTP Réadaptation intensive</t>
  </si>
  <si>
    <t>0869KA0</t>
  </si>
  <si>
    <t>Autres affections du système ostéo-articulaire / HTP Réadaptation modérée</t>
  </si>
  <si>
    <t>0869SA1</t>
  </si>
  <si>
    <t>Autres affections du système ostéo-articulaire / HC Réadaptation spécialisée Niveau A-1 : sans sévérité</t>
  </si>
  <si>
    <t>0869SA2</t>
  </si>
  <si>
    <t>Autres affections du système ostéo-articulaire / HC Réadaptation spécialisée Niveau A-2 : avec sévérité</t>
  </si>
  <si>
    <t>0869SB1</t>
  </si>
  <si>
    <t>Autres affections du système ostéo-articulaire / HC Réadaptation spécialisée Niveau B-1 : phy[9-12] - sans sévérité</t>
  </si>
  <si>
    <t>0869SB2</t>
  </si>
  <si>
    <t>Autres affections du système ostéo-articulaire / HC Réadaptation spécialisée Niveau B-2 : phy[9-12] - avec sévérité</t>
  </si>
  <si>
    <t>0869SC1</t>
  </si>
  <si>
    <t>Autres affections du système ostéo-articulaire / HC Réadaptation spécialisée Niveau C-1 : phy[13-16] - sans sévérité</t>
  </si>
  <si>
    <t>0869SC2</t>
  </si>
  <si>
    <t>Autres affections du système ostéo-articulaire / HC Réadaptation spécialisée Niveau C-2 : phy[13-16] - avec sévérité</t>
  </si>
  <si>
    <t>0869TA1</t>
  </si>
  <si>
    <t>Autres affections du système ostéo-articulaire / HC Réadaptation globale Niveau A-1 : sans sévérité</t>
  </si>
  <si>
    <t>0869TA2</t>
  </si>
  <si>
    <t>Autres affections du système ostéo-articulaire / HC Réadaptation globale Niveau A-2 : avec sévérité</t>
  </si>
  <si>
    <t>0869TB1</t>
  </si>
  <si>
    <t>Autres affections du système ostéo-articulaire / HC Réadaptation globale Niveau B-1 : phy[9-12] - sans sévérité</t>
  </si>
  <si>
    <t>0869TB2</t>
  </si>
  <si>
    <t>Autres affections du système ostéo-articulaire / HC Réadaptation globale Niveau B-2 : phy[9-12] - avec sévérité</t>
  </si>
  <si>
    <t>0869TC1</t>
  </si>
  <si>
    <t>Autres affections du système ostéo-articulaire / HC Réadaptation globale Niveau C-1 : phy[13-16] - sans sévérité</t>
  </si>
  <si>
    <t>0869TC2</t>
  </si>
  <si>
    <t>Autres affections du système ostéo-articulaire / HC Réadaptation globale Niveau C-2 : phy[13-16] - avec sévérité</t>
  </si>
  <si>
    <t>0869UA1</t>
  </si>
  <si>
    <t>Autres affections du système ostéo-articulaire / HC Réadaptation autre Niveau A-1 : sans sévérité</t>
  </si>
  <si>
    <t>0869UA2</t>
  </si>
  <si>
    <t>Autres affections du système ostéo-articulaire / HC Réadaptation autre Niveau A-2 : avec sévérité</t>
  </si>
  <si>
    <t>0869UB1</t>
  </si>
  <si>
    <t>Autres affections du système ostéo-articulaire / HC Réadaptation autre Niveau B-1 : phy[9-12] - sans sévérité</t>
  </si>
  <si>
    <t>0869UB2</t>
  </si>
  <si>
    <t>Autres affections du système ostéo-articulaire / HC Réadaptation autre Niveau B-2 : phy[9-12] - avec sévérité</t>
  </si>
  <si>
    <t>0869UC1</t>
  </si>
  <si>
    <t>Autres affections du système ostéo-articulaire / HC Réadaptation autre Niveau C-1 : phy[13-16] - sans sévérité</t>
  </si>
  <si>
    <t>0869UC2</t>
  </si>
  <si>
    <t>Autres affections du système ostéo-articulaire / HC Réadaptation autre Niveau C-2 : phy[13-16] - avec sévérité</t>
  </si>
  <si>
    <t>0870LA0</t>
  </si>
  <si>
    <t>Fractures compliquées / HTP</t>
  </si>
  <si>
    <t>0870SA1</t>
  </si>
  <si>
    <t>Fractures compliquées / HC Réadaptation spécialisée Niveau A-1 : sans sévérité</t>
  </si>
  <si>
    <t>0870SA2</t>
  </si>
  <si>
    <t>Fractures compliquées / HC Réadaptation spécialisée Niveau A-2 : avec sévérité</t>
  </si>
  <si>
    <t>0870SB1</t>
  </si>
  <si>
    <t>Fractures compliquées / HC Réadaptation spécialisée Niveau B-1 : phy[9-12] ou cog[7-8] - sans sévérité</t>
  </si>
  <si>
    <t>0870SB2</t>
  </si>
  <si>
    <t>Fractures compliquées / HC Réadaptation spécialisée Niveau B-2 : phy[9-12] ou cog[7-8] - avec sévérité</t>
  </si>
  <si>
    <t>0870SC1</t>
  </si>
  <si>
    <t>Fractures compliquées / HC Réadaptation spécialisée Niveau C-1 : phy[13-16] - sans sévérité</t>
  </si>
  <si>
    <t>0870SC2</t>
  </si>
  <si>
    <t>Fractures compliquées / HC Réadaptation spécialisée Niveau C-2 : phy[13-16] - avec sévérité</t>
  </si>
  <si>
    <t>0870TA1</t>
  </si>
  <si>
    <t>Fractures compliquées / HC Réadaptation globale Niveau A-1 : sans sévérité</t>
  </si>
  <si>
    <t>0870TA2</t>
  </si>
  <si>
    <t>Fractures compliquées / HC Réadaptation globale Niveau A-2 : avec sévérité</t>
  </si>
  <si>
    <t>0870TB1</t>
  </si>
  <si>
    <t>Fractures compliquées / HC Réadaptation globale Niveau B-1 : phy[9-12] ou cog[7-8] - sans sévérité</t>
  </si>
  <si>
    <t>0870TB2</t>
  </si>
  <si>
    <t>Fractures compliquées / HC Réadaptation globale Niveau B-2 : phy[9-12] ou cog[7-8] - avec sévérité</t>
  </si>
  <si>
    <t>0870TC1</t>
  </si>
  <si>
    <t>Fractures compliquées / HC Réadaptation globale Niveau C-1 : phy[13-16] - sans sévérité</t>
  </si>
  <si>
    <t>0870TC2</t>
  </si>
  <si>
    <t>Fractures compliquées / HC Réadaptation globale Niveau C-2 : phy[13-16] - avec sévérité</t>
  </si>
  <si>
    <t>0870UA1</t>
  </si>
  <si>
    <t>Fractures compliquées / HC Réadaptation autre Niveau A-1 : sans sévérité</t>
  </si>
  <si>
    <t>0870UA2</t>
  </si>
  <si>
    <t>Fractures compliquées / HC Réadaptation autre Niveau A-2 : avec sévérité</t>
  </si>
  <si>
    <t>0870UB1</t>
  </si>
  <si>
    <t>Fractures compliquées / HC Réadaptation autre Niveau B-1 : phy[9-12] ou cog[7-8] - sans sévérité</t>
  </si>
  <si>
    <t>0870UB2</t>
  </si>
  <si>
    <t>Fractures compliquées / HC Réadaptation autre Niveau B-2 : phy[9-12] ou cog[7-8] - avec sévérité</t>
  </si>
  <si>
    <t>0870UC1</t>
  </si>
  <si>
    <t>Fractures compliquées / HC Réadaptation autre Niveau C-1 : phy[13-16] - sans sévérité</t>
  </si>
  <si>
    <t>0870UC2</t>
  </si>
  <si>
    <t>Fractures compliquées / HC Réadaptation autre Niveau C-2 : phy[13-16] - avec sévérité</t>
  </si>
  <si>
    <t>0871IA0</t>
  </si>
  <si>
    <t>Fractures multiples / HTP Réadaptation très intensive</t>
  </si>
  <si>
    <t>0871JA0</t>
  </si>
  <si>
    <t>Fractures multiples / HTP Réadaptation intensive</t>
  </si>
  <si>
    <t>0871KA0</t>
  </si>
  <si>
    <t>Fractures multiples / HTP Réadaptation modérée</t>
  </si>
  <si>
    <t>0871SA1</t>
  </si>
  <si>
    <t>Fractures multiples / HC Réadaptation spécialisée Niveau A-1 : sans sévérité</t>
  </si>
  <si>
    <t>0871SA2</t>
  </si>
  <si>
    <t>Fractures multiples / HC Réadaptation spécialisée Niveau A-2 : avec sévérité</t>
  </si>
  <si>
    <t>0871SB1</t>
  </si>
  <si>
    <t>Fractures multiples / HC Réadaptation spécialisée Niveau B-1 : phy[9-12] ou cog[7-8] - sans sévérité</t>
  </si>
  <si>
    <t>0871SB2</t>
  </si>
  <si>
    <t>Fractures multiples / HC Réadaptation spécialisée Niveau B-2 : phy[9-12] ou cog[7-8] - avec sévérité</t>
  </si>
  <si>
    <t>0871SC1</t>
  </si>
  <si>
    <t>Fractures multiples / HC Réadaptation spécialisée Niveau C-1 : phy[13-16] - sans sévérité</t>
  </si>
  <si>
    <t>0871SC2</t>
  </si>
  <si>
    <t>Fractures multiples / HC Réadaptation spécialisée Niveau C-2 : phy[13-16] - avec sévérité</t>
  </si>
  <si>
    <t>0871TA1</t>
  </si>
  <si>
    <t>Fractures multiples / HC Réadaptation globale Niveau A-1 : sans sévérité</t>
  </si>
  <si>
    <t>0871TA2</t>
  </si>
  <si>
    <t>Fractures multiples / HC Réadaptation globale Niveau A-2 : avec sévérité</t>
  </si>
  <si>
    <t>0871TB1</t>
  </si>
  <si>
    <t>Fractures multiples / HC Réadaptation globale Niveau B-1 : phy[9-12] ou cog[7-8] - sans sévérité</t>
  </si>
  <si>
    <t>0871TB2</t>
  </si>
  <si>
    <t>Fractures multiples / HC Réadaptation globale Niveau B-2 : phy[9-12] ou cog[7-8] - avec sévérité</t>
  </si>
  <si>
    <t>0871TC1</t>
  </si>
  <si>
    <t>Fractures multiples / HC Réadaptation globale Niveau C-1 : phy[13-16] - sans sévérité</t>
  </si>
  <si>
    <t>0871TC2</t>
  </si>
  <si>
    <t>Fractures multiples / HC Réadaptation globale Niveau C-2 : phy[13-16] - avec sévérité</t>
  </si>
  <si>
    <t>0871UA1</t>
  </si>
  <si>
    <t>Fractures multiples / HC Réadaptation autre Niveau A-1 : sans sévérité</t>
  </si>
  <si>
    <t>0871UA2</t>
  </si>
  <si>
    <t>Fractures multiples / HC Réadaptation autre Niveau A-2 : avec sévérité</t>
  </si>
  <si>
    <t>0871UB1</t>
  </si>
  <si>
    <t>Fractures multiples / HC Réadaptation autre Niveau B-1 : phy[9-12] ou cog[7-8] - sans sévérité</t>
  </si>
  <si>
    <t>0871UB2</t>
  </si>
  <si>
    <t>Fractures multiples / HC Réadaptation autre Niveau B-2 : phy[9-12] ou cog[7-8] - avec sévérité</t>
  </si>
  <si>
    <t>0871UC1</t>
  </si>
  <si>
    <t>Fractures multiples / HC Réadaptation autre Niveau C-1 : phy[13-16] - sans sévérité</t>
  </si>
  <si>
    <t>0871UC2</t>
  </si>
  <si>
    <t>Fractures multiples / HC Réadaptation autre Niveau C-2 : phy[13-16] - avec sévérité</t>
  </si>
  <si>
    <t>0872LA0</t>
  </si>
  <si>
    <t>0872SA1</t>
  </si>
  <si>
    <t>0872SA2</t>
  </si>
  <si>
    <t>0872SB1</t>
  </si>
  <si>
    <t>0872SB2</t>
  </si>
  <si>
    <t>0872SC1</t>
  </si>
  <si>
    <t>0872SC2</t>
  </si>
  <si>
    <t>0872TA1</t>
  </si>
  <si>
    <t>0872TA2</t>
  </si>
  <si>
    <t>0872TB1</t>
  </si>
  <si>
    <t>0872TB2</t>
  </si>
  <si>
    <t>0872TC1</t>
  </si>
  <si>
    <t>0872TC2</t>
  </si>
  <si>
    <t>0872UA1</t>
  </si>
  <si>
    <t>0872UA2</t>
  </si>
  <si>
    <t>0872UB1</t>
  </si>
  <si>
    <t>0872UB2</t>
  </si>
  <si>
    <t>0872UC1</t>
  </si>
  <si>
    <t>0872UC2</t>
  </si>
  <si>
    <t>0873LA0</t>
  </si>
  <si>
    <t>Lésions traumatiques sévères de la colonne vertébrale / HTP</t>
  </si>
  <si>
    <t>0873SB1</t>
  </si>
  <si>
    <t>Lésions traumatiques sévères de la colonne vertébrale / HC Réadaptation spécialisée Niveau B-1 : sans sévérité</t>
  </si>
  <si>
    <t>0873SB2</t>
  </si>
  <si>
    <t>Lésions traumatiques sévères de la colonne vertébrale / HC Réadaptation spécialisée Niveau B-2 : avec sévérité</t>
  </si>
  <si>
    <t>0873SC1</t>
  </si>
  <si>
    <t>Lésions traumatiques sévères de la colonne vertébrale / HC Réadaptation spécialisée Niveau C-1 : phy[13-16] - sans sévérité</t>
  </si>
  <si>
    <t>0873SC2</t>
  </si>
  <si>
    <t>Lésions traumatiques sévères de la colonne vertébrale / HC Réadaptation spécialisée Niveau C-2 : phy[13-16] - avec sévérité</t>
  </si>
  <si>
    <t>0873TB1</t>
  </si>
  <si>
    <t>Lésions traumatiques sévères de la colonne vertébrale / HC Réadaptation globale Niveau B-1 : sans sévérité</t>
  </si>
  <si>
    <t>0873TB2</t>
  </si>
  <si>
    <t>Lésions traumatiques sévères de la colonne vertébrale / HC Réadaptation globale Niveau B-2 : avec sévérité</t>
  </si>
  <si>
    <t>0873TC1</t>
  </si>
  <si>
    <t>Lésions traumatiques sévères de la colonne vertébrale / HC Réadaptation globale Niveau C-1 : phy[13-16] - sans sévérité</t>
  </si>
  <si>
    <t>0873TC2</t>
  </si>
  <si>
    <t>Lésions traumatiques sévères de la colonne vertébrale / HC Réadaptation globale Niveau C-2 : phy[13-16] - avec sévérité</t>
  </si>
  <si>
    <t>0873UB1</t>
  </si>
  <si>
    <t>Lésions traumatiques sévères de la colonne vertébrale / HC Réadaptation autre Niveau B-1 : sans sévérité</t>
  </si>
  <si>
    <t>0873UB2</t>
  </si>
  <si>
    <t>Lésions traumatiques sévères de la colonne vertébrale / HC Réadaptation autre Niveau B-2 : avec sévérité</t>
  </si>
  <si>
    <t>0873UC1</t>
  </si>
  <si>
    <t>Lésions traumatiques sévères de la colonne vertébrale / HC Réadaptation autre Niveau C-1 : phy[13-16] - sans sévérité</t>
  </si>
  <si>
    <t>0873UC2</t>
  </si>
  <si>
    <t>Lésions traumatiques sévères de la colonne vertébrale / HC Réadaptation autre Niveau C-2 : phy[13-16] - avec sévérité</t>
  </si>
  <si>
    <t>0874LA0</t>
  </si>
  <si>
    <t>0874SA1</t>
  </si>
  <si>
    <t>0874SA2</t>
  </si>
  <si>
    <t>0874SB1</t>
  </si>
  <si>
    <t>0874SB2</t>
  </si>
  <si>
    <t>0874SC1</t>
  </si>
  <si>
    <t>0874SC2</t>
  </si>
  <si>
    <t>0874TA1</t>
  </si>
  <si>
    <t>0874TA2</t>
  </si>
  <si>
    <t>0874TB1</t>
  </si>
  <si>
    <t>0874TB2</t>
  </si>
  <si>
    <t>0874TC1</t>
  </si>
  <si>
    <t>0874TC2</t>
  </si>
  <si>
    <t>0874UA1</t>
  </si>
  <si>
    <t>0874UA2</t>
  </si>
  <si>
    <t>0874UB1</t>
  </si>
  <si>
    <t>0874UB2</t>
  </si>
  <si>
    <t>0874UC1</t>
  </si>
  <si>
    <t>0874UC2</t>
  </si>
  <si>
    <t>0875IA0</t>
  </si>
  <si>
    <t>0875JA0</t>
  </si>
  <si>
    <t>0875KA0</t>
  </si>
  <si>
    <t>0875SA1</t>
  </si>
  <si>
    <t>0875SA2</t>
  </si>
  <si>
    <t>0875SB1</t>
  </si>
  <si>
    <t>0875SB2</t>
  </si>
  <si>
    <t>0875SC1</t>
  </si>
  <si>
    <t>0875SC2</t>
  </si>
  <si>
    <t>0875TA1</t>
  </si>
  <si>
    <t>0875TA2</t>
  </si>
  <si>
    <t>0875TB1</t>
  </si>
  <si>
    <t>0875TB2</t>
  </si>
  <si>
    <t>0875TC1</t>
  </si>
  <si>
    <t>0875TC2</t>
  </si>
  <si>
    <t>0875UA1</t>
  </si>
  <si>
    <t>0875UA2</t>
  </si>
  <si>
    <t>0875UB1</t>
  </si>
  <si>
    <t>0875UB2</t>
  </si>
  <si>
    <t>0875UC1</t>
  </si>
  <si>
    <t>0875UC2</t>
  </si>
  <si>
    <t>0876HA0</t>
  </si>
  <si>
    <t>Scolioses, hernies discales et autres dorsalgies / HTP Réadaptation pédiatrique</t>
  </si>
  <si>
    <t>0876IA0</t>
  </si>
  <si>
    <t>Scolioses, hernies discales et autres dorsalgies / HTP Réadaptation très intensive</t>
  </si>
  <si>
    <t>0876JA0</t>
  </si>
  <si>
    <t>Scolioses, hernies discales et autres dorsalgies / HTP Réadaptation intensive</t>
  </si>
  <si>
    <t>0876KA0</t>
  </si>
  <si>
    <t>Scolioses, hernies discales et autres dorsalgies / HTP Réadaptation modérée</t>
  </si>
  <si>
    <t>0876PA1</t>
  </si>
  <si>
    <t>Scolioses, hernies discales et autres dorsalgies / HC Réadaptation pédiatrique Niveau A-1 : sans sévérité</t>
  </si>
  <si>
    <t>0876PA2</t>
  </si>
  <si>
    <t>Scolioses, hernies discales et autres dorsalgies / HC Réadaptation pédiatrique Niveau A-2 : avec sévérité</t>
  </si>
  <si>
    <t>0876PB1</t>
  </si>
  <si>
    <t>Scolioses, hernies discales et autres dorsalgies / HC Réadaptation pédiatrique Niveau B-1 : age[4-12] ou phy[9-12] - sans sévérité</t>
  </si>
  <si>
    <t>0876PB2</t>
  </si>
  <si>
    <t>Scolioses, hernies discales et autres dorsalgies / HC Réadaptation pédiatrique Niveau B-2 : age[4-12] ou phy[9-12] - avec sévérité</t>
  </si>
  <si>
    <t>0876PC1</t>
  </si>
  <si>
    <t>Scolioses, hernies discales et autres dorsalgies / HC Réadaptation pédiatrique Niveau C-1 : age[0-3] ou phy[13-16] - sans sévérité</t>
  </si>
  <si>
    <t>0876PC2</t>
  </si>
  <si>
    <t>Scolioses, hernies discales et autres dorsalgies / HC Réadaptation pédiatrique Niveau C-2 : age[0-3] ou phy[13-16] - avec sévérité</t>
  </si>
  <si>
    <t>0876SA1</t>
  </si>
  <si>
    <t>Scolioses, hernies discales et autres dorsalgies / HC Réadaptation spécialisée Niveau A-1 : sans sévérité</t>
  </si>
  <si>
    <t>0876SA2</t>
  </si>
  <si>
    <t>Scolioses, hernies discales et autres dorsalgies / HC Réadaptation spécialisée Niveau A-2 : avec sévérité</t>
  </si>
  <si>
    <t>0876SB1</t>
  </si>
  <si>
    <t>Scolioses, hernies discales et autres dorsalgies / HC Réadaptation spécialisée Niveau B-1 : phy[9-12] - sans sévérité</t>
  </si>
  <si>
    <t>0876SB2</t>
  </si>
  <si>
    <t>Scolioses, hernies discales et autres dorsalgies / HC Réadaptation spécialisée Niveau B-2 : phy[9-12] - avec sévérité</t>
  </si>
  <si>
    <t>0876SC1</t>
  </si>
  <si>
    <t>Scolioses, hernies discales et autres dorsalgies / HC Réadaptation spécialisée Niveau C-1 : phy[13-16] - sans sévérité</t>
  </si>
  <si>
    <t>0876SC2</t>
  </si>
  <si>
    <t>Scolioses, hernies discales et autres dorsalgies / HC Réadaptation spécialisée Niveau C-2 : phy[13-16] - avec sévérité</t>
  </si>
  <si>
    <t>0876TA1</t>
  </si>
  <si>
    <t>Scolioses, hernies discales et autres dorsalgies / HC Réadaptation globale Niveau A-1 : sans sévérité</t>
  </si>
  <si>
    <t>0876TA2</t>
  </si>
  <si>
    <t>Scolioses, hernies discales et autres dorsalgies / HC Réadaptation globale Niveau A-2 : avec sévérité</t>
  </si>
  <si>
    <t>0876TB1</t>
  </si>
  <si>
    <t>Scolioses, hernies discales et autres dorsalgies / HC Réadaptation globale Niveau B-1 : phy[9-12] - sans sévérité</t>
  </si>
  <si>
    <t>0876TB2</t>
  </si>
  <si>
    <t>Scolioses, hernies discales et autres dorsalgies / HC Réadaptation globale Niveau B-2 : phy[9-12] - avec sévérité</t>
  </si>
  <si>
    <t>0876TC1</t>
  </si>
  <si>
    <t>Scolioses, hernies discales et autres dorsalgies / HC Réadaptation globale Niveau C-1 : phy[13-16] - sans sévérité</t>
  </si>
  <si>
    <t>0876TC2</t>
  </si>
  <si>
    <t>Scolioses, hernies discales et autres dorsalgies / HC Réadaptation globale Niveau C-2 : phy[13-16] - avec sévérité</t>
  </si>
  <si>
    <t>0876UA1</t>
  </si>
  <si>
    <t>Scolioses, hernies discales et autres dorsalgies / HC Réadaptation autre Niveau A-1 : sans sévérité</t>
  </si>
  <si>
    <t>0876UA2</t>
  </si>
  <si>
    <t>Scolioses, hernies discales et autres dorsalgies / HC Réadaptation autre Niveau A-2 : avec sévérité</t>
  </si>
  <si>
    <t>0876UB1</t>
  </si>
  <si>
    <t>Scolioses, hernies discales et autres dorsalgies / HC Réadaptation autre Niveau B-1 : age[76+] ou phy[9-12] - sans sévérité</t>
  </si>
  <si>
    <t>0876UB2</t>
  </si>
  <si>
    <t>Scolioses, hernies discales et autres dorsalgies / HC Réadaptation autre Niveau B-2 : age[76+] ou phy[9-12] - avec sévérité</t>
  </si>
  <si>
    <t>0876UC1</t>
  </si>
  <si>
    <t>Scolioses, hernies discales et autres dorsalgies / HC Réadaptation autre Niveau C-1 : phy[13-16] - sans sévérité</t>
  </si>
  <si>
    <t>0876UC2</t>
  </si>
  <si>
    <t>Scolioses, hernies discales et autres dorsalgies / HC Réadaptation autre Niveau C-2 : phy[13-16] - avec sévérité</t>
  </si>
  <si>
    <t>0877IA0</t>
  </si>
  <si>
    <t>0877JA0</t>
  </si>
  <si>
    <t>0877KA0</t>
  </si>
  <si>
    <t>0877SA1</t>
  </si>
  <si>
    <t>0877SA2</t>
  </si>
  <si>
    <t>0877SB1</t>
  </si>
  <si>
    <t>0877SB2</t>
  </si>
  <si>
    <t>0877SC1</t>
  </si>
  <si>
    <t>0877SC2</t>
  </si>
  <si>
    <t>0877TA1</t>
  </si>
  <si>
    <t>0877TA2</t>
  </si>
  <si>
    <t>0877TB1</t>
  </si>
  <si>
    <t>0877TB2</t>
  </si>
  <si>
    <t>0877TC1</t>
  </si>
  <si>
    <t>0877TC2</t>
  </si>
  <si>
    <t>0877UA1</t>
  </si>
  <si>
    <t>0877UA2</t>
  </si>
  <si>
    <t>0877UB1</t>
  </si>
  <si>
    <t>0877UB2</t>
  </si>
  <si>
    <t>0877UC1</t>
  </si>
  <si>
    <t>0877UC2</t>
  </si>
  <si>
    <t>0878HA0</t>
  </si>
  <si>
    <t>Ostéopathies / HTP Réadaptation pédiatrique</t>
  </si>
  <si>
    <t>0878IA0</t>
  </si>
  <si>
    <t>Ostéopathies / HTP Réadaptation très intensive</t>
  </si>
  <si>
    <t>0878JA0</t>
  </si>
  <si>
    <t>Ostéopathies / HTP Réadaptation intensive</t>
  </si>
  <si>
    <t>0878KA0</t>
  </si>
  <si>
    <t>Ostéopathies / HTP Réadaptation modérée</t>
  </si>
  <si>
    <t>0878PA1</t>
  </si>
  <si>
    <t>Ostéopathies / HC Réadaptation pédiatrique Niveau A-1 : sans sévérité</t>
  </si>
  <si>
    <t>0878PA2</t>
  </si>
  <si>
    <t>Ostéopathies / HC Réadaptation pédiatrique Niveau A-2 : avec sévérité</t>
  </si>
  <si>
    <t>0878PB1</t>
  </si>
  <si>
    <t>Ostéopathies / HC Réadaptation pédiatrique Niveau B-1 : age[4-12] ou phy[9-12] - sans sévérité</t>
  </si>
  <si>
    <t>0878PB2</t>
  </si>
  <si>
    <t>Ostéopathies / HC Réadaptation pédiatrique Niveau B-2 : age[4-12] ou phy[9-12] - avec sévérité</t>
  </si>
  <si>
    <t>0878PC1</t>
  </si>
  <si>
    <t>Ostéopathies / HC Réadaptation pédiatrique Niveau C-1 : age[0-3] ou phy[13-16] - sans sévérité</t>
  </si>
  <si>
    <t>0878PC2</t>
  </si>
  <si>
    <t>Ostéopathies / HC Réadaptation pédiatrique Niveau C-2 : age[0-3] ou phy[13-16] - avec sévérité</t>
  </si>
  <si>
    <t>0878SA1</t>
  </si>
  <si>
    <t>Ostéopathies / HC Réadaptation spécialisée Niveau A-1 : sans sévérité</t>
  </si>
  <si>
    <t>0878SA2</t>
  </si>
  <si>
    <t>Ostéopathies / HC Réadaptation spécialisée Niveau A-2 : avec sévérité</t>
  </si>
  <si>
    <t>0878SB1</t>
  </si>
  <si>
    <t>Ostéopathies / HC Réadaptation spécialisée Niveau B-1 : phy[9-12] - sans sévérité</t>
  </si>
  <si>
    <t>0878SB2</t>
  </si>
  <si>
    <t>Ostéopathies / HC Réadaptation spécialisée Niveau B-2 : phy[9-12] - avec sévérité</t>
  </si>
  <si>
    <t>0878SC1</t>
  </si>
  <si>
    <t>Ostéopathies / HC Réadaptation spécialisée Niveau C-1 : phy[13-16] - sans sévérité</t>
  </si>
  <si>
    <t>0878SC2</t>
  </si>
  <si>
    <t>Ostéopathies / HC Réadaptation spécialisée Niveau C-2 : phy[13-16] - avec sévérité</t>
  </si>
  <si>
    <t>0878TA1</t>
  </si>
  <si>
    <t>Ostéopathies / HC Réadaptation globale Niveau A-1 : sans sévérité</t>
  </si>
  <si>
    <t>0878TA2</t>
  </si>
  <si>
    <t>Ostéopathies / HC Réadaptation globale Niveau A-2 : avec sévérité</t>
  </si>
  <si>
    <t>0878TB1</t>
  </si>
  <si>
    <t>Ostéopathies / HC Réadaptation globale Niveau B-1 : phy[9-12] - sans sévérité</t>
  </si>
  <si>
    <t>0878TB2</t>
  </si>
  <si>
    <t>Ostéopathies / HC Réadaptation globale Niveau B-2 : phy[9-12] - avec sévérité</t>
  </si>
  <si>
    <t>0878TC1</t>
  </si>
  <si>
    <t>Ostéopathies / HC Réadaptation globale Niveau C-1 : phy[13-16] - sans sévérité</t>
  </si>
  <si>
    <t>0878TC2</t>
  </si>
  <si>
    <t>Ostéopathies / HC Réadaptation globale Niveau C-2 : phy[13-16] - avec sévérité</t>
  </si>
  <si>
    <t>0878UA1</t>
  </si>
  <si>
    <t>Ostéopathies / HC Réadaptation autre Niveau A-1 : sans sévérité</t>
  </si>
  <si>
    <t>0878UA2</t>
  </si>
  <si>
    <t>Ostéopathies / HC Réadaptation autre Niveau A-2 : avec sévérité</t>
  </si>
  <si>
    <t>0878UB1</t>
  </si>
  <si>
    <t>Ostéopathies / HC Réadaptation autre Niveau B-1 : phy[9-12] - sans sévérité</t>
  </si>
  <si>
    <t>0878UB2</t>
  </si>
  <si>
    <t>Ostéopathies / HC Réadaptation autre Niveau B-2 : phy[9-12] - avec sévérité</t>
  </si>
  <si>
    <t>0878UC1</t>
  </si>
  <si>
    <t>Ostéopathies / HC Réadaptation autre Niveau C-1 : phy[13-16] - sans sévérité</t>
  </si>
  <si>
    <t>0878UC2</t>
  </si>
  <si>
    <t>Ostéopathies / HC Réadaptation autre Niveau C-2 : phy[13-16] - avec sévérité</t>
  </si>
  <si>
    <t>0903HA0</t>
  </si>
  <si>
    <t>Brûlures / HTP Réadaptation pédiatrique</t>
  </si>
  <si>
    <t>0903LA0</t>
  </si>
  <si>
    <t>Brûlures / HTP</t>
  </si>
  <si>
    <t>0903PB1</t>
  </si>
  <si>
    <t>Brûlures / HC Réadaptation pédiatrique Niveau B-1 : sans sévérité</t>
  </si>
  <si>
    <t>0903PB2</t>
  </si>
  <si>
    <t>Brûlures / HC Réadaptation pédiatrique Niveau B-2 : avec sévérité</t>
  </si>
  <si>
    <t>0903PC1</t>
  </si>
  <si>
    <t>Brûlures / HC Réadaptation pédiatrique Niveau C-1 : age[0-3] ou phy[9-16] - sans sévérité</t>
  </si>
  <si>
    <t>0903PC2</t>
  </si>
  <si>
    <t>Brûlures / HC Réadaptation pédiatrique Niveau C-2 : age[0-3] ou phy[9-16] - avec sévérité</t>
  </si>
  <si>
    <t>0903SB1</t>
  </si>
  <si>
    <t>Brûlures / HC Réadaptation spécialisée Niveau B-1 : sans sévérité</t>
  </si>
  <si>
    <t>0903SB2</t>
  </si>
  <si>
    <t>Brûlures / HC Réadaptation spécialisée Niveau B-2 : avec sévérité</t>
  </si>
  <si>
    <t>0903SC1</t>
  </si>
  <si>
    <t>Brûlures / HC Réadaptation spécialisée Niveau C-1 : phy[9-16] - sans sévérité</t>
  </si>
  <si>
    <t>0903SC2</t>
  </si>
  <si>
    <t>Brûlures / HC Réadaptation spécialisée Niveau C-2 : phy[9-16] - avec sévérité</t>
  </si>
  <si>
    <t>0906LA0</t>
  </si>
  <si>
    <t>Ulcères de décubitus / HTP</t>
  </si>
  <si>
    <t>0906TB1</t>
  </si>
  <si>
    <t>Ulcères de décubitus / HC Réadaptation globale Niveau B-1 : sans sévérité</t>
  </si>
  <si>
    <t>0906TB2</t>
  </si>
  <si>
    <t>Ulcères de décubitus / HC Réadaptation globale Niveau B-2 : avec sévérité</t>
  </si>
  <si>
    <t>0906TC1</t>
  </si>
  <si>
    <t>Ulcères de décubitus / HC Réadaptation globale Niveau C-1 : age[0-70] ou Chir - sans sévérité</t>
  </si>
  <si>
    <t>0906TC2</t>
  </si>
  <si>
    <t>Ulcères de décubitus / HC Réadaptation globale Niveau C-2 : age[0-70] ou Chir - avec sévérité</t>
  </si>
  <si>
    <t>0906UB1</t>
  </si>
  <si>
    <t>Ulcères de décubitus / HC Réadaptation autre Niveau B-1 : sans sévérité</t>
  </si>
  <si>
    <t>0906UB2</t>
  </si>
  <si>
    <t>Ulcères de décubitus / HC Réadaptation autre Niveau B-2 : avec sévérité</t>
  </si>
  <si>
    <t>0906UC1</t>
  </si>
  <si>
    <t>Ulcères de décubitus / HC Réadaptation autre Niveau C-1 : age[0-70] ou Chir - sans sévérité</t>
  </si>
  <si>
    <t>0906UC2</t>
  </si>
  <si>
    <t>Ulcères de décubitus / HC Réadaptation autre Niveau C-2 : age[0-70] ou Chir - avec sévérité</t>
  </si>
  <si>
    <t>0909LA0</t>
  </si>
  <si>
    <t>Ulcères chroniques (à l'exclusion des ulcères de décubitus) / HTP</t>
  </si>
  <si>
    <t>0909TA1</t>
  </si>
  <si>
    <t>Ulcères chroniques (à l'exclusion des ulcères de décubitus) / HC Réadaptation globale Niveau A-1 : sans sévérité</t>
  </si>
  <si>
    <t>0909TA2</t>
  </si>
  <si>
    <t>Ulcères chroniques (à l'exclusion des ulcères de décubitus) / HC Réadaptation globale Niveau A-2 : avec sévérité</t>
  </si>
  <si>
    <t>0909TB1</t>
  </si>
  <si>
    <t>Ulcères chroniques (à l'exclusion des ulcères de décubitus) / HC Réadaptation globale Niveau B-1 : age[0-12] ou phy[9-16] ou cog[7-8] ou Chir - sans sévérité</t>
  </si>
  <si>
    <t>0909TB2</t>
  </si>
  <si>
    <t>Ulcères chroniques (à l'exclusion des ulcères de décubitus) / HC Réadaptation globale Niveau B-2 : age[0-12] ou phy[9-16] ou cog[7-8] ou Chir - avec sévérité</t>
  </si>
  <si>
    <t>0909UA1</t>
  </si>
  <si>
    <t>Ulcères chroniques (à l'exclusion des ulcères de décubitus) / HC Réadaptation autre Niveau A-1 : sans sévérité</t>
  </si>
  <si>
    <t>0909UA2</t>
  </si>
  <si>
    <t>Ulcères chroniques (à l'exclusion des ulcères de décubitus) / HC Réadaptation autre Niveau A-2 : avec sévérité</t>
  </si>
  <si>
    <t>0909UB1</t>
  </si>
  <si>
    <t>Ulcères chroniques (à l'exclusion des ulcères de décubitus) / HC Réadaptation autre Niveau B-1 : age[0-12] ou phy[9-16] ou cog[7-8] ou Chir - sans sévérité</t>
  </si>
  <si>
    <t>0909UB2</t>
  </si>
  <si>
    <t>Ulcères chroniques (à l'exclusion des ulcères de décubitus) / HC Réadaptation autre Niveau B-2 : age[0-12] ou phy[9-16] ou cog[7-8] ou Chir - avec sévérité</t>
  </si>
  <si>
    <t>0912LA0</t>
  </si>
  <si>
    <t>Tumeurs malignes de la peau et des seins / HTP</t>
  </si>
  <si>
    <t>0912TA1</t>
  </si>
  <si>
    <t>Tumeurs malignes de la peau et des seins / HC Réadaptation globale Niveau A-1 : sans sévérité</t>
  </si>
  <si>
    <t>0912TA2</t>
  </si>
  <si>
    <t>Tumeurs malignes de la peau et des seins / HC Réadaptation globale Niveau A-2 : avec sévérité</t>
  </si>
  <si>
    <t>0912TB1</t>
  </si>
  <si>
    <t>Tumeurs malignes de la peau et des seins / HC Réadaptation globale Niveau B-1 : age[0-12] ou phy[9-16] ou cog[7-8] - sans sévérité</t>
  </si>
  <si>
    <t>0912TB2</t>
  </si>
  <si>
    <t>Tumeurs malignes de la peau et des seins / HC Réadaptation globale Niveau B-2 : age[0-12] ou phy[9-16] ou cog[7-8] - avec sévérité</t>
  </si>
  <si>
    <t>0912UA1</t>
  </si>
  <si>
    <t>Tumeurs malignes de la peau et des seins / HC Réadaptation autre Niveau A-1 : sans sévérité</t>
  </si>
  <si>
    <t>0912UA2</t>
  </si>
  <si>
    <t>Tumeurs malignes de la peau et des seins / HC Réadaptation autre Niveau A-2 : avec sévérité</t>
  </si>
  <si>
    <t>0912UB1</t>
  </si>
  <si>
    <t>Tumeurs malignes de la peau et des seins / HC Réadaptation autre Niveau B-1 : age[0-12] ou phy[9-16] ou cog[7-8] - sans sévérité</t>
  </si>
  <si>
    <t>0912UB2</t>
  </si>
  <si>
    <t>Tumeurs malignes de la peau et des seins / HC Réadaptation autre Niveau B-2 : age[0-12] ou phy[9-16] ou cog[7-8] - avec sévérité</t>
  </si>
  <si>
    <t>0918LA0</t>
  </si>
  <si>
    <t>Infections et traumatismes cutanés / HTP</t>
  </si>
  <si>
    <t>0918TA1</t>
  </si>
  <si>
    <t>Infections et traumatismes cutanés / HC Réadaptation globale Niveau A-1 : sans sévérité</t>
  </si>
  <si>
    <t>0918TA2</t>
  </si>
  <si>
    <t>Infections et traumatismes cutanés / HC Réadaptation globale Niveau A-2 : avec sévérité</t>
  </si>
  <si>
    <t>0918TB1</t>
  </si>
  <si>
    <t>Infections et traumatismes cutanés / HC Réadaptation globale Niveau B-1 : phy[9-12] - sans sévérité</t>
  </si>
  <si>
    <t>0918TB2</t>
  </si>
  <si>
    <t>Infections et traumatismes cutanés / HC Réadaptation globale Niveau B-2 : phy[9-12] - avec sévérité</t>
  </si>
  <si>
    <t>0918TC1</t>
  </si>
  <si>
    <t>Infections et traumatismes cutanés / HC Réadaptation globale Niveau C-1 : phy[13-16] ou cog[7-8] - sans sévérité</t>
  </si>
  <si>
    <t>0918TC2</t>
  </si>
  <si>
    <t>Infections et traumatismes cutanés / HC Réadaptation globale Niveau C-2 : phy[13-16] ou cog[7-8] - avec sévérité</t>
  </si>
  <si>
    <t>0918UA1</t>
  </si>
  <si>
    <t>Infections et traumatismes cutanés / HC Réadaptation autre Niveau A-1 : sans sévérité</t>
  </si>
  <si>
    <t>0918UA2</t>
  </si>
  <si>
    <t>Infections et traumatismes cutanés / HC Réadaptation autre Niveau A-2 : avec sévérité</t>
  </si>
  <si>
    <t>0918UB1</t>
  </si>
  <si>
    <t>Infections et traumatismes cutanés / HC Réadaptation autre Niveau B-1 : phy[9-12] - sans sévérité</t>
  </si>
  <si>
    <t>0918UB2</t>
  </si>
  <si>
    <t>Infections et traumatismes cutanés / HC Réadaptation autre Niveau B-2 : phy[9-12] - avec sévérité</t>
  </si>
  <si>
    <t>0918UC1</t>
  </si>
  <si>
    <t>Infections et traumatismes cutanés / HC Réadaptation autre Niveau C-1 : phy[13-16] ou cog[7-8] - sans sévérité</t>
  </si>
  <si>
    <t>0918UC2</t>
  </si>
  <si>
    <t>Infections et traumatismes cutanés / HC Réadaptation autre Niveau C-2 : phy[13-16] ou cog[7-8] - avec sévérité</t>
  </si>
  <si>
    <t>0921LA0</t>
  </si>
  <si>
    <t>Autres affections de la peau, des tissus sous cutanés et des seins / HTP</t>
  </si>
  <si>
    <t>0921UA1</t>
  </si>
  <si>
    <t>Autres affections de la peau, des tissus sous cutanés et des seins / HC Réadaptation autre Niveau A-1 : sans sévérité</t>
  </si>
  <si>
    <t>0921UA2</t>
  </si>
  <si>
    <t>Autres affections de la peau, des tissus sous cutanés et des seins / HC Réadaptation autre Niveau A-2 : avec sévérité</t>
  </si>
  <si>
    <t>0921UB1</t>
  </si>
  <si>
    <t>Autres affections de la peau, des tissus sous cutanés et des seins / HC Réadaptation autre Niveau B-1 : age[0-12] ou phy[9-16] ou cog[7-8] ou Chir - sans sévérité</t>
  </si>
  <si>
    <t>0921UB2</t>
  </si>
  <si>
    <t>Autres affections de la peau, des tissus sous cutanés et des seins / HC Réadaptation autre Niveau B-2 : age[0-12] ou phy[9-16] ou cog[7-8] ou Chir - avec sévérité</t>
  </si>
  <si>
    <t>1003HA0</t>
  </si>
  <si>
    <t>Diabètes / HTP Réadaptation pédiatrique</t>
  </si>
  <si>
    <t>1003LA0</t>
  </si>
  <si>
    <t>Diabètes / HTP</t>
  </si>
  <si>
    <t>1003PA1</t>
  </si>
  <si>
    <t>Diabètes / HC Réadaptation pédiatrique Niveau A-1 : sans sévérité</t>
  </si>
  <si>
    <t>1003PA2</t>
  </si>
  <si>
    <t>Diabètes / HC Réadaptation pédiatrique Niveau A-2 : avec sévérité</t>
  </si>
  <si>
    <t>1003PB1</t>
  </si>
  <si>
    <t>Diabètes / HC Réadaptation pédiatrique Niveau B-1 : age[0-12] - sans sévérité</t>
  </si>
  <si>
    <t>1003PB2</t>
  </si>
  <si>
    <t>Diabètes / HC Réadaptation pédiatrique Niveau B-2 : age[0-12] - avec sévérité</t>
  </si>
  <si>
    <t>1003SA1</t>
  </si>
  <si>
    <t>Diabètes / HC Réadaptation spécialisée Niveau A-1 : sans sévérité</t>
  </si>
  <si>
    <t>1003SA2</t>
  </si>
  <si>
    <t>Diabètes / HC Réadaptation spécialisée Niveau A-2 : avec sévérité</t>
  </si>
  <si>
    <t>1003SB1</t>
  </si>
  <si>
    <t>Diabètes / HC Réadaptation spécialisée Niveau B-1 : phy[9-16] ou cog[7-8] - sans sévérité</t>
  </si>
  <si>
    <t>1003SB2</t>
  </si>
  <si>
    <t>Diabètes / HC Réadaptation spécialisée Niveau B-2 : phy[9-16] ou cog[7-8] - avec sévérité</t>
  </si>
  <si>
    <t>1003TA1</t>
  </si>
  <si>
    <t>Diabètes / HC Réadaptation globale Niveau A-1 : sans sévérité</t>
  </si>
  <si>
    <t>1003TA2</t>
  </si>
  <si>
    <t>Diabètes / HC Réadaptation globale Niveau A-2 : avec sévérité</t>
  </si>
  <si>
    <t>1003TB1</t>
  </si>
  <si>
    <t>Diabètes / HC Réadaptation globale Niveau B-1 : phy[9-16] ou cog[7-8] - sans sévérité</t>
  </si>
  <si>
    <t>1003TB2</t>
  </si>
  <si>
    <t>Diabètes / HC Réadaptation globale Niveau B-2 : phy[9-16] ou cog[7-8] - avec sévérité</t>
  </si>
  <si>
    <t>1003UA1</t>
  </si>
  <si>
    <t>Diabètes / HC Réadaptation autre Niveau A-1 : sans sévérité</t>
  </si>
  <si>
    <t>1003UA2</t>
  </si>
  <si>
    <t>Diabètes / HC Réadaptation autre Niveau A-2 : avec sévérité</t>
  </si>
  <si>
    <t>1003UB1</t>
  </si>
  <si>
    <t>Diabètes / HC Réadaptation autre Niveau B-1 : age[86+] ou phy[9-16] ou cog[7-8] - sans sévérité</t>
  </si>
  <si>
    <t>1003UB2</t>
  </si>
  <si>
    <t>Diabètes / HC Réadaptation autre Niveau B-2 : age[86+] ou phy[9-16] ou cog[7-8] - avec sévérité</t>
  </si>
  <si>
    <t>1006HA0</t>
  </si>
  <si>
    <t>Obésités / HTP Réadaptation pédiatrique</t>
  </si>
  <si>
    <t>1006IA0</t>
  </si>
  <si>
    <t>Obésités / HTP Réadaptation très intensive</t>
  </si>
  <si>
    <t>1006JA0</t>
  </si>
  <si>
    <t>Obésités / HTP Réadaptation intensive</t>
  </si>
  <si>
    <t>1006KA0</t>
  </si>
  <si>
    <t>Obésités / HTP Réadaptation modérée</t>
  </si>
  <si>
    <t>1006PA1</t>
  </si>
  <si>
    <t>Obésités / HC Réadaptation pédiatrique Niveau A-1 : sans sévérité</t>
  </si>
  <si>
    <t>1006PA2</t>
  </si>
  <si>
    <t>Obésités / HC Réadaptation pédiatrique Niveau A-2 : avec sévérité</t>
  </si>
  <si>
    <t>1006PB1</t>
  </si>
  <si>
    <t>Obésités / HC Réadaptation pédiatrique Niveau B-1 : age[0-12] ou phy[9-16] - sans sévérité</t>
  </si>
  <si>
    <t>1006PB2</t>
  </si>
  <si>
    <t>Obésités / HC Réadaptation pédiatrique Niveau B-2 : age[0-12] ou phy[9-16] - avec sévérité</t>
  </si>
  <si>
    <t>1006SA1</t>
  </si>
  <si>
    <t>Obésités / HC Réadaptation spécialisée Niveau A-1 : sans sévérité</t>
  </si>
  <si>
    <t>1006SA2</t>
  </si>
  <si>
    <t>Obésités / HC Réadaptation spécialisée Niveau A-2 : avec sévérité</t>
  </si>
  <si>
    <t>1006SB1</t>
  </si>
  <si>
    <t>Obésités / HC Réadaptation spécialisée Niveau B-1 : phy[9-16] - sans sévérité</t>
  </si>
  <si>
    <t>1006SB2</t>
  </si>
  <si>
    <t>Obésités / HC Réadaptation spécialisée Niveau B-2 : phy[9-16] - avec sévérité</t>
  </si>
  <si>
    <t>1006TA1</t>
  </si>
  <si>
    <t>Obésités / HC Réadaptation globale Niveau A-1 : sans sévérité</t>
  </si>
  <si>
    <t>1006TA2</t>
  </si>
  <si>
    <t>Obésités / HC Réadaptation globale Niveau A-2 : avec sévérité</t>
  </si>
  <si>
    <t>1006TB1</t>
  </si>
  <si>
    <t>Obésités / HC Réadaptation globale Niveau B-1 : phy[9-16] - sans sévérité</t>
  </si>
  <si>
    <t>1006TB2</t>
  </si>
  <si>
    <t>Obésités / HC Réadaptation globale Niveau B-2 : phy[9-16] - avec sévérité</t>
  </si>
  <si>
    <t>1006UA1</t>
  </si>
  <si>
    <t>Obésités / HC Réadaptation autre Niveau A-1 : sans sévérité</t>
  </si>
  <si>
    <t>1006UA2</t>
  </si>
  <si>
    <t>Obésités / HC Réadaptation autre Niveau A-2 : avec sévérité</t>
  </si>
  <si>
    <t>1006UB1</t>
  </si>
  <si>
    <t>Obésités / HC Réadaptation autre Niveau B-1 : phy[9-16] - sans sévérité</t>
  </si>
  <si>
    <t>1006UB2</t>
  </si>
  <si>
    <t>Obésités / HC Réadaptation autre Niveau B-2 : phy[9-16] - avec sévérité</t>
  </si>
  <si>
    <t>1007LA0</t>
  </si>
  <si>
    <t>Malnutritions et malabsorptions intestinales / HTP</t>
  </si>
  <si>
    <t>1007SB1</t>
  </si>
  <si>
    <t>Malnutritions et malabsorptions intestinales / HC Réadaptation spécialisée Niveau B-1 : sans sévérité</t>
  </si>
  <si>
    <t>1007SB2</t>
  </si>
  <si>
    <t>Malnutritions et malabsorptions intestinales / HC Réadaptation spécialisée Niveau B-2 : avec sévérité</t>
  </si>
  <si>
    <t>1007SC1</t>
  </si>
  <si>
    <t>Malnutritions et malabsorptions intestinales / HC Réadaptation spécialisée Niveau C-1 : phy[13-16] ou cog[7-8] - sans sévérité</t>
  </si>
  <si>
    <t>1007SC2</t>
  </si>
  <si>
    <t>Malnutritions et malabsorptions intestinales / HC Réadaptation spécialisée Niveau C-2 : phy[13-16] ou cog[7-8] - avec sévérité</t>
  </si>
  <si>
    <t>1007TB1</t>
  </si>
  <si>
    <t>Malnutritions et malabsorptions intestinales / HC Réadaptation globale Niveau B-1 : sans sévérité</t>
  </si>
  <si>
    <t>1007TB2</t>
  </si>
  <si>
    <t>Malnutritions et malabsorptions intestinales / HC Réadaptation globale Niveau B-2 : avec sévérité</t>
  </si>
  <si>
    <t>1007TC1</t>
  </si>
  <si>
    <t>Malnutritions et malabsorptions intestinales / HC Réadaptation globale Niveau C-1 : phy[13-16] ou cog[7-8] - sans sévérité</t>
  </si>
  <si>
    <t>1007TC2</t>
  </si>
  <si>
    <t>Malnutritions et malabsorptions intestinales / HC Réadaptation globale Niveau C-2 : phy[13-16] ou cog[7-8] - avec sévérité</t>
  </si>
  <si>
    <t>1007UB1</t>
  </si>
  <si>
    <t>Malnutritions et malabsorptions intestinales / HC Réadaptation autre Niveau B-1 : sans sévérité</t>
  </si>
  <si>
    <t>1007UB2</t>
  </si>
  <si>
    <t>Malnutritions et malabsorptions intestinales / HC Réadaptation autre Niveau B-2 : avec sévérité</t>
  </si>
  <si>
    <t>1007UC1</t>
  </si>
  <si>
    <t>Malnutritions et malabsorptions intestinales / HC Réadaptation autre Niveau C-1 : phy[13-16] ou cog[7-8] - sans sévérité</t>
  </si>
  <si>
    <t>1007UC2</t>
  </si>
  <si>
    <t>Malnutritions et malabsorptions intestinales / HC Réadaptation autre Niveau C-2 : phy[13-16] ou cog[7-8] - avec sévérité</t>
  </si>
  <si>
    <t>1012LA0</t>
  </si>
  <si>
    <t>Autres affections endocriniennes, métaboliques et nutritionnelles / HTP</t>
  </si>
  <si>
    <t>1012TA1</t>
  </si>
  <si>
    <t>Autres affections endocriniennes, métaboliques et nutritionnelles / HC Réadaptation globale Niveau A-1 : sans sévérité</t>
  </si>
  <si>
    <t>1012TA2</t>
  </si>
  <si>
    <t>Autres affections endocriniennes, métaboliques et nutritionnelles / HC Réadaptation globale Niveau A-2 : avec sévérité</t>
  </si>
  <si>
    <t>1012TB1</t>
  </si>
  <si>
    <t>Autres affections endocriniennes, métaboliques et nutritionnelles / HC Réadaptation globale Niveau B-1 : age[0-12] ou phy[9-16] ou cog[7-8] - sans sévérité</t>
  </si>
  <si>
    <t>1012TB2</t>
  </si>
  <si>
    <t>Autres affections endocriniennes, métaboliques et nutritionnelles / HC Réadaptation globale Niveau B-2 : age[0-12] ou phy[9-16] ou cog[7-8] - avec sévérité</t>
  </si>
  <si>
    <t>1012UA1</t>
  </si>
  <si>
    <t>Autres affections endocriniennes, métaboliques et nutritionnelles / HC Réadaptation autre Niveau A-1 : sans sévérité</t>
  </si>
  <si>
    <t>1012UA2</t>
  </si>
  <si>
    <t>Autres affections endocriniennes, métaboliques et nutritionnelles / HC Réadaptation autre Niveau A-2 : avec sévérité</t>
  </si>
  <si>
    <t>1012UB1</t>
  </si>
  <si>
    <t>Autres affections endocriniennes, métaboliques et nutritionnelles / HC Réadaptation autre Niveau B-1 : age[0-12] ou phy[9-16] ou cog[7-8] - sans sévérité</t>
  </si>
  <si>
    <t>1012UB2</t>
  </si>
  <si>
    <t>Autres affections endocriniennes, métaboliques et nutritionnelles / HC Réadaptation autre Niveau B-2 : age[0-12] ou phy[9-16] ou cog[7-8] - avec sévérité</t>
  </si>
  <si>
    <t>1103LA0</t>
  </si>
  <si>
    <t>Tumeurs malignes du tractus génito-urinaire / HTP</t>
  </si>
  <si>
    <t>1103TA1</t>
  </si>
  <si>
    <t>Tumeurs malignes du tractus génito-urinaire / HC Réadaptation globale Niveau A-1 : sans sévérité</t>
  </si>
  <si>
    <t>1103TA2</t>
  </si>
  <si>
    <t>Tumeurs malignes du tractus génito-urinaire / HC Réadaptation globale Niveau A-2 : avec sévérité</t>
  </si>
  <si>
    <t>1103TB1</t>
  </si>
  <si>
    <t>Tumeurs malignes du tractus génito-urinaire / HC Réadaptation globale Niveau B-1 : phy[9-12] - sans sévérité</t>
  </si>
  <si>
    <t>1103TB2</t>
  </si>
  <si>
    <t>Tumeurs malignes du tractus génito-urinaire / HC Réadaptation globale Niveau B-2 : phy[9-12] - avec sévérité</t>
  </si>
  <si>
    <t>1103TC1</t>
  </si>
  <si>
    <t>Tumeurs malignes du tractus génito-urinaire / HC Réadaptation globale Niveau C-1 : phy[13-16] ou cog[7-8] - sans sévérité</t>
  </si>
  <si>
    <t>1103TC2</t>
  </si>
  <si>
    <t>Tumeurs malignes du tractus génito-urinaire / HC Réadaptation globale Niveau C-2 : phy[13-16] ou cog[7-8] - avec sévérité</t>
  </si>
  <si>
    <t>1103UA1</t>
  </si>
  <si>
    <t>Tumeurs malignes du tractus génito-urinaire / HC Réadaptation autre Niveau A-1 : sans sévérité</t>
  </si>
  <si>
    <t>1103UA2</t>
  </si>
  <si>
    <t>Tumeurs malignes du tractus génito-urinaire / HC Réadaptation autre Niveau A-2 : avec sévérité</t>
  </si>
  <si>
    <t>1103UB1</t>
  </si>
  <si>
    <t>Tumeurs malignes du tractus génito-urinaire / HC Réadaptation autre Niveau B-1 : age[4+] ou phy[9-12] - sans sévérité</t>
  </si>
  <si>
    <t>1103UB2</t>
  </si>
  <si>
    <t>Tumeurs malignes du tractus génito-urinaire / HC Réadaptation autre Niveau B-2 : age[4+] ou phy[9-12] - avec sévérité</t>
  </si>
  <si>
    <t>1103UC1</t>
  </si>
  <si>
    <t>Tumeurs malignes du tractus génito-urinaire / HC Réadaptation autre Niveau C-1 : phy[13-16] ou cog[7-8] - sans sévérité</t>
  </si>
  <si>
    <t>1103UC2</t>
  </si>
  <si>
    <t>Tumeurs malignes du tractus génito-urinaire / HC Réadaptation autre Niveau C-2 : phy[13-16] ou cog[7-8] - avec sévérité</t>
  </si>
  <si>
    <t>1112LA0</t>
  </si>
  <si>
    <t>Affections non malignes de l'appareil génital féminin / HTP</t>
  </si>
  <si>
    <t>1112UA1</t>
  </si>
  <si>
    <t>Affections non malignes de l'appareil génital féminin / HC Réadaptation autre Niveau A-1 : sans sévérité</t>
  </si>
  <si>
    <t>1112UA2</t>
  </si>
  <si>
    <t>Affections non malignes de l'appareil génital féminin / HC Réadaptation autre Niveau A-2 : avec sévérité</t>
  </si>
  <si>
    <t>1112UB1</t>
  </si>
  <si>
    <t>Affections non malignes de l'appareil génital féminin / HC Réadaptation autre Niveau B-1 : age[0-12] ou phy[9-16] ou cog[7-8] - sans sévérité</t>
  </si>
  <si>
    <t>1112UB2</t>
  </si>
  <si>
    <t>Affections non malignes de l'appareil génital féminin / HC Réadaptation autre Niveau B-2 : age[0-12] ou phy[9-16] ou cog[7-8] - avec sévérité</t>
  </si>
  <si>
    <t>1115LA0</t>
  </si>
  <si>
    <t>Affections non malignes de l'appareil génital masculin / HTP</t>
  </si>
  <si>
    <t>1115UA1</t>
  </si>
  <si>
    <t>Affections non malignes de l'appareil génital masculin / HC Réadaptation autre Niveau A-1 : sans sévérité</t>
  </si>
  <si>
    <t>1115UA2</t>
  </si>
  <si>
    <t>Affections non malignes de l'appareil génital masculin / HC Réadaptation autre Niveau A-2 : avec sévérité</t>
  </si>
  <si>
    <t>1115UB1</t>
  </si>
  <si>
    <t>Affections non malignes de l'appareil génital masculin / HC Réadaptation autre Niveau B-1 : age[0-12] ou phy[9-16] ou cog[7-8] - sans sévérité</t>
  </si>
  <si>
    <t>1115UB2</t>
  </si>
  <si>
    <t>Affections non malignes de l'appareil génital masculin / HC Réadaptation autre Niveau B-2 : age[0-12] ou phy[9-16] ou cog[7-8] - avec sévérité</t>
  </si>
  <si>
    <t>1118LA0</t>
  </si>
  <si>
    <t>Insuffisances rénales  / HTP</t>
  </si>
  <si>
    <t>1118TA1</t>
  </si>
  <si>
    <t>Insuffisances rénales  / HC Réadaptation globale Niveau A-1 : sans sévérité</t>
  </si>
  <si>
    <t>1118TA2</t>
  </si>
  <si>
    <t>Insuffisances rénales  / HC Réadaptation globale Niveau A-2 : avec sévérité</t>
  </si>
  <si>
    <t>1118TB1</t>
  </si>
  <si>
    <t>Insuffisances rénales  / HC Réadaptation globale Niveau B-1 : phy[9-12] ou cog[7-8] - sans sévérité</t>
  </si>
  <si>
    <t>1118TB2</t>
  </si>
  <si>
    <t>Insuffisances rénales  / HC Réadaptation globale Niveau B-2 : phy[9-12] ou cog[7-8] - avec sévérité</t>
  </si>
  <si>
    <t>1118TC1</t>
  </si>
  <si>
    <t>Insuffisances rénales  / HC Réadaptation globale Niveau C-1 : phy[13-16] - sans sévérité</t>
  </si>
  <si>
    <t>1118TC2</t>
  </si>
  <si>
    <t>Insuffisances rénales  / HC Réadaptation globale Niveau C-2 : phy[13-16] - avec sévérité</t>
  </si>
  <si>
    <t>1118UA1</t>
  </si>
  <si>
    <t>Insuffisances rénales  / HC Réadaptation autre Niveau A-1 : sans sévérité</t>
  </si>
  <si>
    <t>1118UA2</t>
  </si>
  <si>
    <t>Insuffisances rénales  / HC Réadaptation autre Niveau A-2 : avec sévérité</t>
  </si>
  <si>
    <t>1118UB1</t>
  </si>
  <si>
    <t>Insuffisances rénales  / HC Réadaptation autre Niveau B-1 : phy[9-12] ou cog[7-8] - sans sévérité</t>
  </si>
  <si>
    <t>1118UB2</t>
  </si>
  <si>
    <t>Insuffisances rénales  / HC Réadaptation autre Niveau B-2 : phy[9-12] ou cog[7-8] - avec sévérité</t>
  </si>
  <si>
    <t>1118UC1</t>
  </si>
  <si>
    <t>Insuffisances rénales  / HC Réadaptation autre Niveau C-1 : phy[13-16] - sans sévérité</t>
  </si>
  <si>
    <t>1118UC2</t>
  </si>
  <si>
    <t>Insuffisances rénales  / HC Réadaptation autre Niveau C-2 : phy[13-16] - avec sévérité</t>
  </si>
  <si>
    <t>1121LA0</t>
  </si>
  <si>
    <t>Néphropathies et infections génito-urinaires / HTP</t>
  </si>
  <si>
    <t>1121TA1</t>
  </si>
  <si>
    <t>Néphropathies et infections génito-urinaires / HC Réadaptation globale Niveau A-1 : sans sévérité</t>
  </si>
  <si>
    <t>1121TA2</t>
  </si>
  <si>
    <t>Néphropathies et infections génito-urinaires / HC Réadaptation globale Niveau A-2 : avec sévérité</t>
  </si>
  <si>
    <t>1121TB1</t>
  </si>
  <si>
    <t>Néphropathies et infections génito-urinaires / HC Réadaptation globale Niveau B-1 : phy[9-12] - sans sévérité</t>
  </si>
  <si>
    <t>1121TB2</t>
  </si>
  <si>
    <t>Néphropathies et infections génito-urinaires / HC Réadaptation globale Niveau B-2 : phy[9-12] - avec sévérité</t>
  </si>
  <si>
    <t>1121TC1</t>
  </si>
  <si>
    <t>Néphropathies et infections génito-urinaires / HC Réadaptation globale Niveau C-1 : phy[13-16] ou cog[7-8] - sans sévérité</t>
  </si>
  <si>
    <t>1121TC2</t>
  </si>
  <si>
    <t>Néphropathies et infections génito-urinaires / HC Réadaptation globale Niveau C-2 : phy[13-16] ou cog[7-8] - avec sévérité</t>
  </si>
  <si>
    <t>1121UA1</t>
  </si>
  <si>
    <t>Néphropathies et infections génito-urinaires / HC Réadaptation autre Niveau A-1 : sans sévérité</t>
  </si>
  <si>
    <t>1121UA2</t>
  </si>
  <si>
    <t>Néphropathies et infections génito-urinaires / HC Réadaptation autre Niveau A-2 : avec sévérité</t>
  </si>
  <si>
    <t>1121UB1</t>
  </si>
  <si>
    <t>Néphropathies et infections génito-urinaires / HC Réadaptation autre Niveau B-1 : age[4+] ou phy[9-12] - sans sévérité</t>
  </si>
  <si>
    <t>1121UB2</t>
  </si>
  <si>
    <t>Néphropathies et infections génito-urinaires / HC Réadaptation autre Niveau B-2 : age[4+] ou phy[9-12] - avec sévérité</t>
  </si>
  <si>
    <t>1121UC1</t>
  </si>
  <si>
    <t>Néphropathies et infections génito-urinaires / HC Réadaptation autre Niveau C-1 : phy[13-16] ou cog[7-8] - sans sévérité</t>
  </si>
  <si>
    <t>1121UC2</t>
  </si>
  <si>
    <t>Néphropathies et infections génito-urinaires / HC Réadaptation autre Niveau C-2 : phy[13-16] ou cog[7-8] - avec sévérité</t>
  </si>
  <si>
    <t>1123LA0</t>
  </si>
  <si>
    <t>Autres affections de l'appareil génito-urinaire / HTP</t>
  </si>
  <si>
    <t>1123UA1</t>
  </si>
  <si>
    <t>Autres affections de l'appareil génito-urinaire / HC Réadaptation autre Niveau A-1 : sans sévérité</t>
  </si>
  <si>
    <t>1123UA2</t>
  </si>
  <si>
    <t>Autres affections de l'appareil génito-urinaire / HC Réadaptation autre Niveau A-2 : avec sévérité</t>
  </si>
  <si>
    <t>1123UB1</t>
  </si>
  <si>
    <t>Autres affections de l'appareil génito-urinaire / HC Réadaptation autre Niveau B-1 : age[0+] ou phy[13-16] ou cog[7-8] - sans sévérité</t>
  </si>
  <si>
    <t>1123UB2</t>
  </si>
  <si>
    <t>Autres affections de l'appareil génito-urinaire / HC Réadaptation autre Niveau B-2 : age[0+] ou phy[13-16] ou cog[7-8] - avec sévérité</t>
  </si>
  <si>
    <t>1603LA0</t>
  </si>
  <si>
    <t>Tumeurs malignes des tissus lymphoides, hématopoïétiques et tumeurs malignes de siège imprécis / HTP</t>
  </si>
  <si>
    <t>1603TA1</t>
  </si>
  <si>
    <t>Tumeurs malignes des tissus lymphoides, hématopoïétiques et tumeurs malignes de siège imprécis / HC Réadaptation globale Niveau A-1 : sans sévérité</t>
  </si>
  <si>
    <t>1603TA2</t>
  </si>
  <si>
    <t>Tumeurs malignes des tissus lymphoides, hématopoïétiques et tumeurs malignes de siège imprécis / HC Réadaptation globale Niveau A-2 : avec sévérité</t>
  </si>
  <si>
    <t>1603TB1</t>
  </si>
  <si>
    <t>Tumeurs malignes des tissus lymphoides, hématopoïétiques et tumeurs malignes de siège imprécis / HC Réadaptation globale Niveau B-1 : age[4+] ou phy[9-12] ou cog[7-8] - sans sévérité</t>
  </si>
  <si>
    <t>1603TB2</t>
  </si>
  <si>
    <t>Tumeurs malignes des tissus lymphoides, hématopoïétiques et tumeurs malignes de siège imprécis / HC Réadaptation globale Niveau B-2 : age[4+] ou phy[9-12] ou cog[7-8] - avec sévérité</t>
  </si>
  <si>
    <t>1603TC1</t>
  </si>
  <si>
    <t>Tumeurs malignes des tissus lymphoides, hématopoïétiques et tumeurs malignes de siège imprécis / HC Réadaptation globale Niveau C-1 : phy[13-16] - sans sévérité</t>
  </si>
  <si>
    <t>1603TC2</t>
  </si>
  <si>
    <t>Tumeurs malignes des tissus lymphoides, hématopoïétiques et tumeurs malignes de siège imprécis / HC Réadaptation globale Niveau C-2 : phy[13-16] - avec sévérité</t>
  </si>
  <si>
    <t>1603UA1</t>
  </si>
  <si>
    <t>Tumeurs malignes des tissus lymphoides, hématopoïétiques et tumeurs malignes de siège imprécis / HC Réadaptation autre Niveau A-1 : sans sévérité</t>
  </si>
  <si>
    <t>1603UA2</t>
  </si>
  <si>
    <t>Tumeurs malignes des tissus lymphoides, hématopoïétiques et tumeurs malignes de siège imprécis / HC Réadaptation autre Niveau A-2 : avec sévérité</t>
  </si>
  <si>
    <t>1603UB1</t>
  </si>
  <si>
    <t>Tumeurs malignes des tissus lymphoides, hématopoïétiques et tumeurs malignes de siège imprécis / HC Réadaptation autre Niveau B-1 : phy[9-16] ou cog[7-8] - sans sévérité</t>
  </si>
  <si>
    <t>1603UB2</t>
  </si>
  <si>
    <t>Tumeurs malignes des tissus lymphoides, hématopoïétiques et tumeurs malignes de siège imprécis / HC Réadaptation autre Niveau B-2 : phy[9-16] ou cog[7-8] - avec sévérité</t>
  </si>
  <si>
    <t>1603UC1</t>
  </si>
  <si>
    <t>Tumeurs malignes des tissus lymphoides, hématopoïétiques et tumeurs malignes de siège imprécis / HC Réadaptation autre Niveau C-1 : age[0+] - sans sévérité</t>
  </si>
  <si>
    <t>1603UC2</t>
  </si>
  <si>
    <t>Tumeurs malignes des tissus lymphoides, hématopoïétiques et tumeurs malignes de siège imprécis / HC Réadaptation autre Niveau C-2 : age[0+] - avec sévérité</t>
  </si>
  <si>
    <t>1606LA0</t>
  </si>
  <si>
    <t>Autres affections du sang, des organes hématopoïétiques et du système immunitaire / HTP</t>
  </si>
  <si>
    <t>1606TA1</t>
  </si>
  <si>
    <t>Autres affections du sang, des organes hématopoïétiques et du système immunitaire / HC Réadaptation globale Niveau A-1 : sans sévérité</t>
  </si>
  <si>
    <t>1606TA2</t>
  </si>
  <si>
    <t>Autres affections du sang, des organes hématopoïétiques et du système immunitaire / HC Réadaptation globale Niveau A-2 : avec sévérité</t>
  </si>
  <si>
    <t>1606TB1</t>
  </si>
  <si>
    <t>Autres affections du sang, des organes hématopoïétiques et du système immunitaire / HC Réadaptation globale Niveau B-1 : phy[9-12] - sans sévérité</t>
  </si>
  <si>
    <t>1606TB2</t>
  </si>
  <si>
    <t>Autres affections du sang, des organes hématopoïétiques et du système immunitaire / HC Réadaptation globale Niveau B-2 : phy[9-12] - avec sévérité</t>
  </si>
  <si>
    <t>1606TC1</t>
  </si>
  <si>
    <t>Autres affections du sang, des organes hématopoïétiques et du système immunitaire / HC Réadaptation globale Niveau C-1 : phy[13-16] ou cog[7-8] - sans sévérité</t>
  </si>
  <si>
    <t>1606TC2</t>
  </si>
  <si>
    <t>Autres affections du sang, des organes hématopoïétiques et du système immunitaire / HC Réadaptation globale Niveau C-2 : phy[13-16] ou cog[7-8] - avec sévérité</t>
  </si>
  <si>
    <t>1606UA1</t>
  </si>
  <si>
    <t>Autres affections du sang, des organes hématopoïétiques et du système immunitaire / HC Réadaptation autre Niveau A-1 : sans sévérité</t>
  </si>
  <si>
    <t>1606UA2</t>
  </si>
  <si>
    <t>Autres affections du sang, des organes hématopoïétiques et du système immunitaire / HC Réadaptation autre Niveau A-2 : avec sévérité</t>
  </si>
  <si>
    <t>1606UB1</t>
  </si>
  <si>
    <t>Autres affections du sang, des organes hématopoïétiques et du système immunitaire / HC Réadaptation autre Niveau B-1 : phy[9-12] - sans sévérité</t>
  </si>
  <si>
    <t>1606UB2</t>
  </si>
  <si>
    <t>Autres affections du sang, des organes hématopoïétiques et du système immunitaire / HC Réadaptation autre Niveau B-2 : phy[9-12] - avec sévérité</t>
  </si>
  <si>
    <t>1606UC1</t>
  </si>
  <si>
    <t>Autres affections du sang, des organes hématopoïétiques et du système immunitaire / HC Réadaptation autre Niveau C-1 : phy[13-16] ou cog[7-8] - sans sévérité</t>
  </si>
  <si>
    <t>1606UC2</t>
  </si>
  <si>
    <t>Autres affections du sang, des organes hématopoïétiques et du système immunitaire / HC Réadaptation autre Niveau C-2 : phy[13-16] ou cog[7-8] - avec sévérité</t>
  </si>
  <si>
    <t>1803LA0</t>
  </si>
  <si>
    <t>Infections par VIH / HTP</t>
  </si>
  <si>
    <t>1803UB1</t>
  </si>
  <si>
    <t>Infections par VIH / HC Réadaptation autre Niveau B-1 : sans sévérité</t>
  </si>
  <si>
    <t>1803UB2</t>
  </si>
  <si>
    <t>Infections par VIH / HC Réadaptation autre Niveau B-2 : avec sévérité</t>
  </si>
  <si>
    <t>1806LA0</t>
  </si>
  <si>
    <t>Infections autres que par VIH / HTP</t>
  </si>
  <si>
    <t>1806TA1</t>
  </si>
  <si>
    <t>Infections autres que par VIH / HC Réadaptation globale Niveau A-1 : sans sévérité</t>
  </si>
  <si>
    <t>1806TA2</t>
  </si>
  <si>
    <t>Infections autres que par VIH / HC Réadaptation globale Niveau A-2 : avec sévérité</t>
  </si>
  <si>
    <t>1806TB1</t>
  </si>
  <si>
    <t>Infections autres que par VIH / HC Réadaptation globale Niveau B-1 : age[0-12] ou phy[13-16] - sans sévérité</t>
  </si>
  <si>
    <t>1806TB2</t>
  </si>
  <si>
    <t>Infections autres que par VIH / HC Réadaptation globale Niveau B-2 : age[0-12] ou phy[13-16] - avec sévérité</t>
  </si>
  <si>
    <t>1806UA1</t>
  </si>
  <si>
    <t>Infections autres que par VIH / HC Réadaptation autre Niveau A-1 : sans sévérité</t>
  </si>
  <si>
    <t>1806UA2</t>
  </si>
  <si>
    <t>Infections autres que par VIH / HC Réadaptation autre Niveau A-2 : avec sévérité</t>
  </si>
  <si>
    <t>1806UB1</t>
  </si>
  <si>
    <t>Infections autres que par VIH / HC Réadaptation autre Niveau B-1 : age[0-12] ou phy[13-16] - sans sévérité</t>
  </si>
  <si>
    <t>1806UB2</t>
  </si>
  <si>
    <t>Infections autres que par VIH / HC Réadaptation autre Niveau B-2 : age[0-12] ou phy[13-16] - avec sévérité</t>
  </si>
  <si>
    <t>1903IA0</t>
  </si>
  <si>
    <t>Toxicomanies avec dépendance / HTP Réadaptation très intensive</t>
  </si>
  <si>
    <t>1903JA0</t>
  </si>
  <si>
    <t>Toxicomanies avec dépendance / HTP Réadaptation intensive</t>
  </si>
  <si>
    <t>1903KA0</t>
  </si>
  <si>
    <t>Toxicomanies avec dépendance / HTP Réadaptation modérée</t>
  </si>
  <si>
    <t>1903SA1</t>
  </si>
  <si>
    <t>Toxicomanies avec dépendance / HC Réadaptation spécialisée Niveau A-1 : sans sévérité</t>
  </si>
  <si>
    <t>1903SA2</t>
  </si>
  <si>
    <t>Toxicomanies avec dépendance / HC Réadaptation spécialisée Niveau A-2 : avec sévérité</t>
  </si>
  <si>
    <t>1903SB1</t>
  </si>
  <si>
    <t>Toxicomanies avec dépendance / HC Réadaptation spécialisée Niveau B-1 : age[0-12] ou phy[9-16] ou cog[7-8] - sans sévérité</t>
  </si>
  <si>
    <t>1903SB2</t>
  </si>
  <si>
    <t>Toxicomanies avec dépendance / HC Réadaptation spécialisée Niveau B-2 : age[0-12] ou phy[9-16] ou cog[7-8] - avec sévérité</t>
  </si>
  <si>
    <t>1903UA1</t>
  </si>
  <si>
    <t>Toxicomanies avec dépendance / HC Réadaptation autre Niveau A-1 : sans sévérité</t>
  </si>
  <si>
    <t>1903UA2</t>
  </si>
  <si>
    <t>Toxicomanies avec dépendance / HC Réadaptation autre Niveau A-2 : avec sévérité</t>
  </si>
  <si>
    <t>1903UB1</t>
  </si>
  <si>
    <t>Toxicomanies avec dépendance / HC Réadaptation autre Niveau B-1 : age[0-12] ou phy[9-16] ou cog[7-8] - sans sévérité</t>
  </si>
  <si>
    <t>1903UB2</t>
  </si>
  <si>
    <t>Toxicomanies avec dépendance / HC Réadaptation autre Niveau B-2 : age[0-12] ou phy[9-16] ou cog[7-8] - avec sévérité</t>
  </si>
  <si>
    <t>1906LA0</t>
  </si>
  <si>
    <t>Troubles dépressifs et anxieux / HTP</t>
  </si>
  <si>
    <t>1906SA1</t>
  </si>
  <si>
    <t>Troubles dépressifs et anxieux / HC Réadaptation spécialisée Niveau A-1 : sans sévérité</t>
  </si>
  <si>
    <t>1906SA2</t>
  </si>
  <si>
    <t>Troubles dépressifs et anxieux / HC Réadaptation spécialisée Niveau A-2 : avec sévérité</t>
  </si>
  <si>
    <t>1906SB1</t>
  </si>
  <si>
    <t>Troubles dépressifs et anxieux / HC Réadaptation spécialisée Niveau B-1 : age[0-12] ou phy[9-16] - sans sévérité</t>
  </si>
  <si>
    <t>1906SB2</t>
  </si>
  <si>
    <t>Troubles dépressifs et anxieux / HC Réadaptation spécialisée Niveau B-2 : age[0-12] ou phy[9-16] - avec sévérité</t>
  </si>
  <si>
    <t>1906TA1</t>
  </si>
  <si>
    <t>Troubles dépressifs et anxieux / HC Réadaptation globale Niveau A-1 : sans sévérité</t>
  </si>
  <si>
    <t>1906TA2</t>
  </si>
  <si>
    <t>Troubles dépressifs et anxieux / HC Réadaptation globale Niveau A-2 : avec sévérité</t>
  </si>
  <si>
    <t>1906TB1</t>
  </si>
  <si>
    <t>Troubles dépressifs et anxieux / HC Réadaptation globale Niveau B-1 : phy[9-12] ou cog[7-8] - sans sévérité</t>
  </si>
  <si>
    <t>1906TB2</t>
  </si>
  <si>
    <t>Troubles dépressifs et anxieux / HC Réadaptation globale Niveau B-2 : phy[9-12] ou cog[7-8] - avec sévérité</t>
  </si>
  <si>
    <t>1906TC1</t>
  </si>
  <si>
    <t>Troubles dépressifs et anxieux / HC Réadaptation globale Niveau C-1 : phy[13-16] - sans sévérité</t>
  </si>
  <si>
    <t>1906TC2</t>
  </si>
  <si>
    <t>Troubles dépressifs et anxieux / HC Réadaptation globale Niveau C-2 : phy[13-16] - avec sévérité</t>
  </si>
  <si>
    <t>1906UA1</t>
  </si>
  <si>
    <t>Troubles dépressifs et anxieux / HC Réadaptation autre Niveau A-1 : sans sévérité</t>
  </si>
  <si>
    <t>1906UA2</t>
  </si>
  <si>
    <t>Troubles dépressifs et anxieux / HC Réadaptation autre Niveau A-2 : avec sévérité</t>
  </si>
  <si>
    <t>1906UB1</t>
  </si>
  <si>
    <t>Troubles dépressifs et anxieux / HC Réadaptation autre Niveau B-1 : phy[9-12] ou cog[7-8] - sans sévérité</t>
  </si>
  <si>
    <t>1906UB2</t>
  </si>
  <si>
    <t>Troubles dépressifs et anxieux / HC Réadaptation autre Niveau B-2 : phy[9-12] ou cog[7-8] - avec sévérité</t>
  </si>
  <si>
    <t>1906UC1</t>
  </si>
  <si>
    <t>Troubles dépressifs et anxieux / HC Réadaptation autre Niveau C-1 : phy[13-16] - sans sévérité</t>
  </si>
  <si>
    <t>1906UC2</t>
  </si>
  <si>
    <t>Troubles dépressifs et anxieux / HC Réadaptation autre Niveau C-2 : phy[13-16] - avec sévérité</t>
  </si>
  <si>
    <t>1909HA0</t>
  </si>
  <si>
    <t>Autres troubles psycho-comportementaux / HTP Réadaptation pédiatrique</t>
  </si>
  <si>
    <t>1909LA0</t>
  </si>
  <si>
    <t>Autres troubles psycho-comportementaux / HTP</t>
  </si>
  <si>
    <t>1909PA1</t>
  </si>
  <si>
    <t>Autres troubles psycho-comportementaux / HC Réadaptation pédiatrique Niveau A-1 : sans sévérité</t>
  </si>
  <si>
    <t>1909PA2</t>
  </si>
  <si>
    <t>Autres troubles psycho-comportementaux / HC Réadaptation pédiatrique Niveau A-2 : avec sévérité</t>
  </si>
  <si>
    <t>1909PB1</t>
  </si>
  <si>
    <t>Autres troubles psycho-comportementaux / HC Réadaptation pédiatrique Niveau B-1 : age[0-12] ou phy[9-16] - sans sévérité</t>
  </si>
  <si>
    <t>1909PB2</t>
  </si>
  <si>
    <t>Autres troubles psycho-comportementaux / HC Réadaptation pédiatrique Niveau B-2 : age[0-12] ou phy[9-16] - avec sévérité</t>
  </si>
  <si>
    <t>1909SA1</t>
  </si>
  <si>
    <t>Autres troubles psycho-comportementaux / HC Réadaptation spécialisée Niveau A-1 : sans sévérité</t>
  </si>
  <si>
    <t>1909SA2</t>
  </si>
  <si>
    <t>Autres troubles psycho-comportementaux / HC Réadaptation spécialisée Niveau A-2 : avec sévérité</t>
  </si>
  <si>
    <t>1909SB1</t>
  </si>
  <si>
    <t>Autres troubles psycho-comportementaux / HC Réadaptation spécialisée Niveau B-1 : phy[9-16] - sans sévérité</t>
  </si>
  <si>
    <t>1909SB2</t>
  </si>
  <si>
    <t>Autres troubles psycho-comportementaux / HC Réadaptation spécialisée Niveau B-2 : phy[9-16] - avec sévérité</t>
  </si>
  <si>
    <t>1909TA1</t>
  </si>
  <si>
    <t>Autres troubles psycho-comportementaux / HC Réadaptation globale Niveau A-1 : sans sévérité</t>
  </si>
  <si>
    <t>1909TA2</t>
  </si>
  <si>
    <t>Autres troubles psycho-comportementaux / HC Réadaptation globale Niveau A-2 : avec sévérité</t>
  </si>
  <si>
    <t>1909TB1</t>
  </si>
  <si>
    <t>Autres troubles psycho-comportementaux / HC Réadaptation globale Niveau B-1 : phy[9-12] - sans sévérité</t>
  </si>
  <si>
    <t>1909TB2</t>
  </si>
  <si>
    <t>Autres troubles psycho-comportementaux / HC Réadaptation globale Niveau B-2 : phy[9-12] - avec sévérité</t>
  </si>
  <si>
    <t>1909TC1</t>
  </si>
  <si>
    <t>Autres troubles psycho-comportementaux / HC Réadaptation globale Niveau C-1 : phy[13-16] ou cog[7-8] - sans sévérité</t>
  </si>
  <si>
    <t>1909TC2</t>
  </si>
  <si>
    <t>Autres troubles psycho-comportementaux / HC Réadaptation globale Niveau C-2 : phy[13-16] ou cog[7-8] - avec sévérité</t>
  </si>
  <si>
    <t>1909UA1</t>
  </si>
  <si>
    <t>Autres troubles psycho-comportementaux / HC Réadaptation autre Niveau A-1 : sans sévérité</t>
  </si>
  <si>
    <t>1909UA2</t>
  </si>
  <si>
    <t>Autres troubles psycho-comportementaux / HC Réadaptation autre Niveau A-2 : avec sévérité</t>
  </si>
  <si>
    <t>1909UB1</t>
  </si>
  <si>
    <t>Autres troubles psycho-comportementaux / HC Réadaptation autre Niveau B-1 : phy[9-12] - sans sévérité</t>
  </si>
  <si>
    <t>1909UB2</t>
  </si>
  <si>
    <t>Autres troubles psycho-comportementaux / HC Réadaptation autre Niveau B-2 : phy[9-12] - avec sévérité</t>
  </si>
  <si>
    <t>1909UC1</t>
  </si>
  <si>
    <t>Autres troubles psycho-comportementaux / HC Réadaptation autre Niveau C-1 : phy[13-16] ou cog[7-8] - sans sévérité</t>
  </si>
  <si>
    <t>1909UC2</t>
  </si>
  <si>
    <t>Autres troubles psycho-comportementaux / HC Réadaptation autre Niveau C-2 : phy[13-16] ou cog[7-8] - avec sévérité</t>
  </si>
  <si>
    <t>2303LA0</t>
  </si>
  <si>
    <t>Soins palliatifs / HTP</t>
  </si>
  <si>
    <t>2303TA1</t>
  </si>
  <si>
    <t>Soins palliatifs / HC Réadaptation globale Niveau A-1 : sans sévérité</t>
  </si>
  <si>
    <t>2303TB1</t>
  </si>
  <si>
    <t>Soins palliatifs / HC Réadaptation globale Niveau B-1 : phy[9-16] - sans sévérité</t>
  </si>
  <si>
    <t>2303TC1</t>
  </si>
  <si>
    <t>Soins palliatifs / HC Réadaptation globale Niveau C-1 : cog[7-8] - sans sévérité</t>
  </si>
  <si>
    <t>2303UA1</t>
  </si>
  <si>
    <t>Soins palliatifs / HC Réadaptation autre Niveau A-1 : sans sévérité</t>
  </si>
  <si>
    <t>2303UB1</t>
  </si>
  <si>
    <t>Soins palliatifs / HC Réadaptation autre Niveau B-1 : phy[9-16] - sans sévérité</t>
  </si>
  <si>
    <t>2303UC1</t>
  </si>
  <si>
    <t>Soins palliatifs / HC Réadaptation autre Niveau C-1 : cog[7-8] - sans sévérité</t>
  </si>
  <si>
    <t>2309LA0</t>
  </si>
  <si>
    <t>Autres motifs de prise en charge / HTP</t>
  </si>
  <si>
    <t>2309TA1</t>
  </si>
  <si>
    <t>Autres motifs de prise en charge / HC Réadaptation globale Niveau A-1 : sans sévérité</t>
  </si>
  <si>
    <t>2309TA2</t>
  </si>
  <si>
    <t>Autres motifs de prise en charge / HC Réadaptation globale Niveau A-2 : avec sévérité</t>
  </si>
  <si>
    <t>2309TB1</t>
  </si>
  <si>
    <t>Autres motifs de prise en charge / HC Réadaptation globale Niveau B-1 : phy[9-12] - sans sévérité</t>
  </si>
  <si>
    <t>2309TB2</t>
  </si>
  <si>
    <t>Autres motifs de prise en charge / HC Réadaptation globale Niveau B-2 : phy[9-12] - avec sévérité</t>
  </si>
  <si>
    <t>2309TC1</t>
  </si>
  <si>
    <t>Autres motifs de prise en charge / HC Réadaptation globale Niveau C-1 : phy[13-16] ou cog[7-8] - sans sévérité</t>
  </si>
  <si>
    <t>2309TC2</t>
  </si>
  <si>
    <t>Autres motifs de prise en charge / HC Réadaptation globale Niveau C-2 : phy[13-16] ou cog[7-8] - avec sévérité</t>
  </si>
  <si>
    <t>2309UA1</t>
  </si>
  <si>
    <t>Autres motifs de prise en charge / HC Réadaptation autre Niveau A-1 : sans sévérité</t>
  </si>
  <si>
    <t>2309UA2</t>
  </si>
  <si>
    <t>Autres motifs de prise en charge / HC Réadaptation autre Niveau A-2 : avec sévérité</t>
  </si>
  <si>
    <t>2309UB1</t>
  </si>
  <si>
    <t>Autres motifs de prise en charge / HC Réadaptation autre Niveau B-1 : phy[9-12] - sans sévérité</t>
  </si>
  <si>
    <t>2309UB2</t>
  </si>
  <si>
    <t>Autres motifs de prise en charge / HC Réadaptation autre Niveau B-2 : phy[9-12] - avec sévérité</t>
  </si>
  <si>
    <t>2309UC1</t>
  </si>
  <si>
    <t>Autres motifs de prise en charge / HC Réadaptation autre Niveau C-1 : phy[13-16] ou cog[7-8] - sans sévérité</t>
  </si>
  <si>
    <t>2309UC2</t>
  </si>
  <si>
    <t>Autres motifs de prise en charge / HC Réadaptation autre Niveau C-2 : phy[13-16] ou cog[7-8] - avec sévérité</t>
  </si>
  <si>
    <t>2315LA0</t>
  </si>
  <si>
    <t>Troubles de la marche (non rattachés à une étiologie) / HTP</t>
  </si>
  <si>
    <t>2315TA1</t>
  </si>
  <si>
    <t>Troubles de la marche (non rattachés à une étiologie) / HC Réadaptation globale Niveau A-1 : sans sévérité</t>
  </si>
  <si>
    <t>2315TA2</t>
  </si>
  <si>
    <t>Troubles de la marche (non rattachés à une étiologie) / HC Réadaptation globale Niveau A-2 : avec sévérité</t>
  </si>
  <si>
    <t>2315TB1</t>
  </si>
  <si>
    <t>Troubles de la marche (non rattachés à une étiologie) / HC Réadaptation globale Niveau B-1 : phy[9-12] - sans sévérité</t>
  </si>
  <si>
    <t>2315TB2</t>
  </si>
  <si>
    <t>Troubles de la marche (non rattachés à une étiologie) / HC Réadaptation globale Niveau B-2 : phy[9-12] - avec sévérité</t>
  </si>
  <si>
    <t>2315TC1</t>
  </si>
  <si>
    <t>Troubles de la marche (non rattachés à une étiologie) / HC Réadaptation globale Niveau C-1 : phy[13-16] ou cog[7-8] - sans sévérité</t>
  </si>
  <si>
    <t>2315TC2</t>
  </si>
  <si>
    <t>Troubles de la marche (non rattachés à une étiologie) / HC Réadaptation globale Niveau C-2 : phy[13-16] ou cog[7-8] - avec sévérité</t>
  </si>
  <si>
    <t>2315UA1</t>
  </si>
  <si>
    <t>Troubles de la marche (non rattachés à une étiologie) / HC Réadaptation autre Niveau A-1 : sans sévérité</t>
  </si>
  <si>
    <t>2315UA2</t>
  </si>
  <si>
    <t>Troubles de la marche (non rattachés à une étiologie) / HC Réadaptation autre Niveau A-2 : avec sévérité</t>
  </si>
  <si>
    <t>2315UB1</t>
  </si>
  <si>
    <t>Troubles de la marche (non rattachés à une étiologie) / HC Réadaptation autre Niveau B-1 : phy[9-12] - sans sévérité</t>
  </si>
  <si>
    <t>2315UB2</t>
  </si>
  <si>
    <t>Troubles de la marche (non rattachés à une étiologie) / HC Réadaptation autre Niveau B-2 : phy[9-12] - avec sévérité</t>
  </si>
  <si>
    <t>2315UC1</t>
  </si>
  <si>
    <t>Troubles de la marche (non rattachés à une étiologie) / HC Réadaptation autre Niveau C-1 : phy[13-16] ou cog[7-8] - sans sévérité</t>
  </si>
  <si>
    <t>2315UC2</t>
  </si>
  <si>
    <t>Troubles de la marche (non rattachés à une étiologie) / HC Réadaptation autre Niveau C-2 : phy[13-16] ou cog[7-8] - avec sévérité</t>
  </si>
  <si>
    <t>2318LA0</t>
  </si>
  <si>
    <t>Autres états et symptômes (non rattachés à une étiologie) / HTP</t>
  </si>
  <si>
    <t>2318TA1</t>
  </si>
  <si>
    <t>Autres états et symptômes (non rattachés à une étiologie) / HC Réadaptation globale Niveau A-1 : sans sévérité</t>
  </si>
  <si>
    <t>2318TA2</t>
  </si>
  <si>
    <t>Autres états et symptômes (non rattachés à une étiologie) / HC Réadaptation globale Niveau A-2 : avec sévérité</t>
  </si>
  <si>
    <t>2318TB1</t>
  </si>
  <si>
    <t>Autres états et symptômes (non rattachés à une étiologie) / HC Réadaptation globale Niveau B-1 : phy[9-12] - sans sévérité</t>
  </si>
  <si>
    <t>2318TB2</t>
  </si>
  <si>
    <t>Autres états et symptômes (non rattachés à une étiologie) / HC Réadaptation globale Niveau B-2 : phy[9-12] - avec sévérité</t>
  </si>
  <si>
    <t>2318TC1</t>
  </si>
  <si>
    <t>Autres états et symptômes (non rattachés à une étiologie) / HC Réadaptation globale Niveau C-1 : phy[13-16] ou cog[7-8] - sans sévérité</t>
  </si>
  <si>
    <t>2318TC2</t>
  </si>
  <si>
    <t>Autres états et symptômes (non rattachés à une étiologie) / HC Réadaptation globale Niveau C-2 : phy[13-16] ou cog[7-8] - avec sévérité</t>
  </si>
  <si>
    <t>2318UA1</t>
  </si>
  <si>
    <t>Autres états et symptômes (non rattachés à une étiologie) / HC Réadaptation autre Niveau A-1 : sans sévérité</t>
  </si>
  <si>
    <t>2318UA2</t>
  </si>
  <si>
    <t>Autres états et symptômes (non rattachés à une étiologie) / HC Réadaptation autre Niveau A-2 : avec sévérité</t>
  </si>
  <si>
    <t>2318UB1</t>
  </si>
  <si>
    <t>Autres états et symptômes (non rattachés à une étiologie) / HC Réadaptation autre Niveau B-1 : phy[9-12] - sans sévérité</t>
  </si>
  <si>
    <t>2318UB2</t>
  </si>
  <si>
    <t>Autres états et symptômes (non rattachés à une étiologie) / HC Réadaptation autre Niveau B-2 : phy[9-12] - avec sévérité</t>
  </si>
  <si>
    <t>2318UC1</t>
  </si>
  <si>
    <t>Autres états et symptômes (non rattachés à une étiologie) / HC Réadaptation autre Niveau C-1 : phy[13-16] ou cog[7-8] - sans sévérité</t>
  </si>
  <si>
    <t>2318UC2</t>
  </si>
  <si>
    <t>Autres états et symptômes (non rattachés à une étiologie) / HC Réadaptation autre Niveau C-2 : phy[13-16] ou cog[7-8] - avec sévérité</t>
  </si>
  <si>
    <t>2703LA0</t>
  </si>
  <si>
    <t>Posttransplantation d organe / HTP</t>
  </si>
  <si>
    <t>2703SB1</t>
  </si>
  <si>
    <t>Posttransplantation d organe / HC Réadaptation spécialisée Niveau B-1 : sans sévérité</t>
  </si>
  <si>
    <t>2703SB2</t>
  </si>
  <si>
    <t>Posttransplantation d organe / HC Réadaptation spécialisée Niveau B-2 : avec sévérité</t>
  </si>
  <si>
    <t>Tumeurs malignes du système nerveux / HC Séjour &lt; 8 JP et mode de sortie [Transfert, décès, mutation]</t>
  </si>
  <si>
    <t>Lésions cérébrales traumatiques / HC Séjour &lt; 8 JP et mode de sortie [Transfert, décès, mutation]</t>
  </si>
  <si>
    <t>Certaines affections cérébrales / HC Séjour &lt; 8 JP et mode de sortie [Transfert, décès, mutation]</t>
  </si>
  <si>
    <t>Paralysies cérébrales / HC Séjour &lt; 8 JP et mode de sortie [Transfert, décès, mutation]</t>
  </si>
  <si>
    <t>Polyneuropathies / HC Séjour &lt; 8 JP et mode de sortie [Transfert, décès, mutation]</t>
  </si>
  <si>
    <t>Maladies d'Alzheimer et démences apparentées / HC Séjour &lt; 8 JP et mode de sortie [Transfert, décès, mutation]</t>
  </si>
  <si>
    <t>Lésions médullaires traumatiques avec tétraplégie / HC Séjour &lt; 8 JP et mode de sortie [Transfert, décès, mutation]</t>
  </si>
  <si>
    <t>Lésions médullaires traumatiques avec paraplégie / HC Séjour &lt; 8 JP et mode de sortie [Transfert, décès, mutation]</t>
  </si>
  <si>
    <t>Affections médullaires non traumatiques avec paraplégie / HC Séjour &lt; 8 JP et mode de sortie [Transfert, décès, mutation]</t>
  </si>
  <si>
    <t>Autres affections médullaires / HC Séjour &lt; 8 JP et mode de sortie [Transfert, décès, mutation]</t>
  </si>
  <si>
    <t>Autres affections du système nerveux / HC Séjour &lt; 8 JP et mode de sortie [Transfert, décès, mutation]</t>
  </si>
  <si>
    <t>Accidents vasculaires cérébraux avec tétraplégie / HC Séjour &lt; 8 JP et mode de sortie [Transfert, décès, mutation]</t>
  </si>
  <si>
    <t>Accidents vasculaires cérébraux avec hémiplégie / HC Séjour &lt; 8 JP et mode de sortie [Transfert, décès, mutation]</t>
  </si>
  <si>
    <t>Accidents vasculaires cérébraux autres / HC Séjour &lt; 8 JP et mode de sortie [Transfert, décès, mutation]</t>
  </si>
  <si>
    <t>Affections oculaires / HC Séjour &lt; 8 JP et mode de sortie [Transfert, décès, mutation]</t>
  </si>
  <si>
    <t>Tumeurs malignes des voies aérodigestives supérieures / HC Séjour &lt; 8 JP et mode de sortie [Transfert, décès, mutation]</t>
  </si>
  <si>
    <t>Affections non malignes des oreilles, du nez, de la gorge, de la bouche et des dents / HC Séjour &lt; 8 JP et mode de sortie [Transfert, décès, mutation]</t>
  </si>
  <si>
    <t>Tumeurs malignes de l'appareil respiratoire / HC Séjour &lt; 8 JP et mode de sortie [Transfert, décès, mutation]</t>
  </si>
  <si>
    <t>Insuffisances respiratoires chroniques et bronchopathies obstructives / HC Séjour &lt; 8 JP et mode de sortie [Transfert, décès, mutation]</t>
  </si>
  <si>
    <t>Asthmes / HC Séjour &lt; 8 JP et mode de sortie [Transfert, décès, mutation]</t>
  </si>
  <si>
    <t>Tuberculoses pulmonaires / HC Séjour &lt; 8 JP et mode de sortie [Transfert, décès, mutation]</t>
  </si>
  <si>
    <t>Infections broncho-pulmonaires (non tuberculeuses) / HC Séjour &lt; 8 JP et mode de sortie [Transfert, décès, mutation]</t>
  </si>
  <si>
    <t>Embolies pulmonaires / HC Séjour &lt; 8 JP et mode de sortie [Transfert, décès, mutation]</t>
  </si>
  <si>
    <t>Autres affections de l'appareil respiratoire / HC Séjour &lt; 8 JP et mode de sortie [Transfert, décès, mutation]</t>
  </si>
  <si>
    <t>Valvulopathies / HC Séjour &lt; 8 JP et mode de sortie [Transfert, décès, mutation]</t>
  </si>
  <si>
    <t>Coronaropathies avec pontage / HC Séjour &lt; 8 JP et mode de sortie [Transfert, décès, mutation]</t>
  </si>
  <si>
    <t>Insuffisances cardiaques / HC Séjour &lt; 8 JP et mode de sortie [Transfert, décès, mutation]</t>
  </si>
  <si>
    <t>Autres affections cardiaques / HC Séjour &lt; 8 JP et mode de sortie [Transfert, décès, mutation]</t>
  </si>
  <si>
    <t>Autres affections vasculaires / HC Séjour &lt; 8 JP et mode de sortie [Transfert, décès, mutation]</t>
  </si>
  <si>
    <t>Tumeurs malignes des organes digestifs / HC Séjour &lt; 8 JP et mode de sortie [Transfert, décès, mutation]</t>
  </si>
  <si>
    <t>Affections non malignes du foie et du pancréas / HC Séjour &lt; 8 JP et mode de sortie [Transfert, décès, mutation]</t>
  </si>
  <si>
    <t>Affections non malignes des voies biliaires / HC Séjour &lt; 8 JP et mode de sortie [Transfert, décès, mutation]</t>
  </si>
  <si>
    <t>Occlusions, perforations et abcès du tube digestif / HC Séjour &lt; 8 JP et mode de sortie [Transfert, décès, mutation]</t>
  </si>
  <si>
    <t>Hernies pariétales non compliquées / HC Séjour &lt; 8 JP et mode de sortie [Transfert, décès, mutation]</t>
  </si>
  <si>
    <t>Autres affections des organes digestifs / HC Séjour &lt; 8 JP et mode de sortie [Transfert, décès, mutation]</t>
  </si>
  <si>
    <t>Amputations / HC Séjour &lt; 8 JP et mode de sortie [Transfert, décès, mutation]</t>
  </si>
  <si>
    <t>Infections ostéo-articulaires / HC Séjour &lt; 8 JP et mode de sortie [Transfert, décès, mutation]</t>
  </si>
  <si>
    <t>Tumeurs malignes des os et des tissus mous / HC Séjour &lt; 8 JP et mode de sortie [Transfert, décès, mutation]</t>
  </si>
  <si>
    <t>Complications mécaniques d'implants ostéo-articulaires / HC Séjour &lt; 8 JP et mode de sortie [Transfert, décès, mutation]</t>
  </si>
  <si>
    <t>Fractures du membre inférieur / HC Séjour &lt; 8 JP et mode de sortie [Transfert, décès, mutation]</t>
  </si>
  <si>
    <t>Fractures du membre supérieur / HC Séjour &lt; 8 JP et mode de sortie [Transfert, décès, mutation]</t>
  </si>
  <si>
    <t>Autres lésions traumatiques ostéo-articulaires / HC Séjour &lt; 8 JP et mode de sortie [Transfert, décès, mutation]</t>
  </si>
  <si>
    <t>Lésions articulaires et ligamentaires du genou / HC Séjour &lt; 8 JP et mode de sortie [Transfert, décès, mutation]</t>
  </si>
  <si>
    <t>Arthroses de la hanche avec implant articulaire / HC Séjour &lt; 8 JP et mode de sortie [Transfert, décès, mutation]</t>
  </si>
  <si>
    <t>Arthroses du genou avec implant articulaire / HC Séjour &lt; 8 JP et mode de sortie [Transfert, décès, mutation]</t>
  </si>
  <si>
    <t>Autres affections du système ostéo-articulaire / HC Séjour &lt; 8 JP et mode de sortie [Transfert, décès, mutation]</t>
  </si>
  <si>
    <t>Fractures compliquées / HC Séjour &lt; 8 JP et mode de sortie [Transfert, décès, mutation]</t>
  </si>
  <si>
    <t>Fractures multiples / HC Séjour &lt; 8 JP et mode de sortie [Transfert, décès, mutation]</t>
  </si>
  <si>
    <t>Lésions traumatiques sévères de la colonne vertébrale / HC Séjour &lt; 8 JP et mode de sortie [Transfert, décès, mutation]</t>
  </si>
  <si>
    <t>Scolioses, hernies discales et autres dorsalgies / HC Séjour &lt; 8 JP et mode de sortie [Transfert, décès, mutation]</t>
  </si>
  <si>
    <t>Ostéopathies / HC Séjour &lt; 8 JP et mode de sortie [Transfert, décès, mutation]</t>
  </si>
  <si>
    <t>Brûlures / HC Séjour &lt; 8 JP et mode de sortie [Transfert, décès, mutation]</t>
  </si>
  <si>
    <t>Ulcères de décubitus / HC Séjour &lt; 8 JP et mode de sortie [Transfert, décès, mutation]</t>
  </si>
  <si>
    <t>Ulcères chroniques (à l'exclusion des ulcères de décubitus) / HC Séjour &lt; 8 JP et mode de sortie [Transfert, décès, mutation]</t>
  </si>
  <si>
    <t>Tumeurs malignes de la peau et des seins / HC Séjour &lt; 8 JP et mode de sortie [Transfert, décès, mutation]</t>
  </si>
  <si>
    <t>Infections et traumatismes cutanés / HC Séjour &lt; 8 JP et mode de sortie [Transfert, décès, mutation]</t>
  </si>
  <si>
    <t>Autres affections de la peau, des tissus sous cutanés et des seins / HC Séjour &lt; 8 JP et mode de sortie [Transfert, décès, mutation]</t>
  </si>
  <si>
    <t>Diabètes / HC Séjour &lt; 8 JP et mode de sortie [Transfert, décès, mutation]</t>
  </si>
  <si>
    <t>Obésités / HC Séjour &lt; 8 JP et mode de sortie [Transfert, décès, mutation]</t>
  </si>
  <si>
    <t>Malnutritions et malabsorptions intestinales / HC Séjour &lt; 8 JP et mode de sortie [Transfert, décès, mutation]</t>
  </si>
  <si>
    <t>Autres affections endocriniennes, métaboliques et nutritionnelles / HC Séjour &lt; 8 JP et mode de sortie [Transfert, décès, mutation]</t>
  </si>
  <si>
    <t>Tumeurs malignes du tractus génito-urinaire / HC Séjour &lt; 8 JP et mode de sortie [Transfert, décès, mutation]</t>
  </si>
  <si>
    <t>Affections non malignes de l'appareil génital féminin / HC Séjour &lt; 8 JP et mode de sortie [Transfert, décès, mutation]</t>
  </si>
  <si>
    <t>Affections non malignes de l'appareil génital masculin / HC Séjour &lt; 8 JP et mode de sortie [Transfert, décès, mutation]</t>
  </si>
  <si>
    <t>Insuffisances rénales  / HC Séjour &lt; 8 JP et mode de sortie [Transfert, décès, mutation]</t>
  </si>
  <si>
    <t>Néphropathies et infections génito-urinaires / HC Séjour &lt; 8 JP et mode de sortie [Transfert, décès, mutation]</t>
  </si>
  <si>
    <t>Autres affections de l'appareil génito-urinaire / HC Séjour &lt; 8 JP et mode de sortie [Transfert, décès, mutation]</t>
  </si>
  <si>
    <t>Tumeurs malignes des tissus lymphoides, hématopoïétiques et tumeurs malignes de siège imprécis / HC Séjour &lt; 8 JP et mode de sortie [Transfert, décès, mutation]</t>
  </si>
  <si>
    <t>Autres affections du sang, des organes hématopoïétiques et du système immunitaire / HC Séjour &lt; 8 JP et mode de sortie [Transfert, décès, mutation]</t>
  </si>
  <si>
    <t>Infections par VIH / HC Séjour &lt; 8 JP et mode de sortie [Transfert, décès, mutation]</t>
  </si>
  <si>
    <t>Infections autres que par VIH / HC Séjour &lt; 8 JP et mode de sortie [Transfert, décès, mutation]</t>
  </si>
  <si>
    <t>Toxicomanies avec dépendance / HC Séjour &lt; 8 JP et mode de sortie [Transfert, décès, mutation]</t>
  </si>
  <si>
    <t>Troubles dépressifs et anxieux / HC Séjour &lt; 8 JP et mode de sortie [Transfert, décès, mutation]</t>
  </si>
  <si>
    <t>Autres troubles psycho-comportementaux / HC Séjour &lt; 8 JP et mode de sortie [Transfert, décès, mutation]</t>
  </si>
  <si>
    <t>Autres motifs de prise en charge / HC Séjour &lt; 8 JP et mode de sortie [Transfert, décès, mutation]</t>
  </si>
  <si>
    <t>Troubles de la marche (non rattachés à une étiologie) / HC Séjour &lt; 8 JP et mode de sortie [Transfert, décès, mutation]</t>
  </si>
  <si>
    <t>Autres états et symptômes (non rattachés à une étiologie) / HC Séjour &lt; 8 JP et mode de sortie [Transfert, décès, mutation]</t>
  </si>
  <si>
    <t>Posttransplantation d organe / HC Séjour &lt; 8 JP et mode de sortie [Transfert, décès, mutation]</t>
  </si>
  <si>
    <t>Durée moyenne de journée de présence</t>
  </si>
  <si>
    <t xml:space="preserve">Information Générale </t>
  </si>
  <si>
    <t>Activité 2019</t>
  </si>
  <si>
    <t>Classification V EXP 2022</t>
  </si>
  <si>
    <t xml:space="preserve">Grille de pondération </t>
  </si>
  <si>
    <t>Informations GME/GMT</t>
  </si>
  <si>
    <t xml:space="preserve">Groupe médico-economique </t>
  </si>
  <si>
    <t xml:space="preserve">Les GMT de courte durée décès transferts n'ont pas de GME </t>
  </si>
  <si>
    <t>Groupe médico-tarifaire</t>
  </si>
  <si>
    <t xml:space="preserve">GN </t>
  </si>
  <si>
    <t xml:space="preserve">Groupe nosologique </t>
  </si>
  <si>
    <t xml:space="preserve">Les GMT de courte durée décès transferts ont un GN </t>
  </si>
  <si>
    <t>Gr de rédapatation</t>
  </si>
  <si>
    <t xml:space="preserve">Hospitalisation complète </t>
  </si>
  <si>
    <t>P</t>
  </si>
  <si>
    <t>Pédiatrie</t>
  </si>
  <si>
    <t>S</t>
  </si>
  <si>
    <t>Spécialisée importante</t>
  </si>
  <si>
    <t>T</t>
  </si>
  <si>
    <t>Globale importante</t>
  </si>
  <si>
    <t>U</t>
  </si>
  <si>
    <t>Autre</t>
  </si>
  <si>
    <t>Hospitalisation partielle</t>
  </si>
  <si>
    <t>H</t>
  </si>
  <si>
    <t>Pédiatrique</t>
  </si>
  <si>
    <t>I</t>
  </si>
  <si>
    <t>Très intense</t>
  </si>
  <si>
    <t>J</t>
  </si>
  <si>
    <t>Intense</t>
  </si>
  <si>
    <t>K</t>
  </si>
  <si>
    <t>Modérée</t>
  </si>
  <si>
    <t>L</t>
  </si>
  <si>
    <t>Indifférenciée</t>
  </si>
  <si>
    <t>Hospitalistaion complète</t>
  </si>
  <si>
    <t>Niveau de sévérité</t>
  </si>
  <si>
    <t>Méthode pondération</t>
  </si>
  <si>
    <t xml:space="preserve">ENC </t>
  </si>
  <si>
    <t xml:space="preserve">Pondération issue des données ENC </t>
  </si>
  <si>
    <t xml:space="preserve">Complétude </t>
  </si>
  <si>
    <t>Pondération issue des méthodes de complétude</t>
  </si>
  <si>
    <t>Forfaitisable (Oui/Non)</t>
  </si>
  <si>
    <t>ZF de 3 semaines avec 3 niveaux = Oui</t>
  </si>
  <si>
    <t>Zone forfaitaire</t>
  </si>
  <si>
    <t>Début de zone forfaitaire</t>
  </si>
  <si>
    <t>Pour hospitalisation complète avec ZF</t>
  </si>
  <si>
    <t>Fin de zone foirfaitaire</t>
  </si>
  <si>
    <t>DZF1</t>
  </si>
  <si>
    <t>Début de zone forfaitaire niveau 1</t>
  </si>
  <si>
    <t>DZF2</t>
  </si>
  <si>
    <t>Début de zone forfaitaire niveau 2</t>
  </si>
  <si>
    <t>Pour hospitalisation complète GME forfaitisable</t>
  </si>
  <si>
    <t>DZF3</t>
  </si>
  <si>
    <t>Début de zone forfaitaire niveau 3</t>
  </si>
  <si>
    <t xml:space="preserve">Structure Activité </t>
  </si>
  <si>
    <t xml:space="preserve">Nb séjours clos </t>
  </si>
  <si>
    <t>Pour hospitalisation complète</t>
  </si>
  <si>
    <t xml:space="preserve">Nb journées </t>
  </si>
  <si>
    <t>Nb journées pour hospitalisation complète (séjours clos) ou pour hospitalisation partielle</t>
  </si>
  <si>
    <t>Nb séjours clos en Zone basse</t>
  </si>
  <si>
    <t>Nb séjours clos &lt; 8 jours</t>
  </si>
  <si>
    <t xml:space="preserve">Nb séjours HC ZF </t>
  </si>
  <si>
    <t>Nb séjours clos en Zone forfaitaire</t>
  </si>
  <si>
    <t>Nb séjours clos en Zone forfaitaire niveau 1</t>
  </si>
  <si>
    <t>Nb séjours clos en Zone forfaitaire niveau 2</t>
  </si>
  <si>
    <t>Nb séjours clos en Zone forfaitaire niveau 3</t>
  </si>
  <si>
    <t>Nb séjours clos en Zone haute</t>
  </si>
  <si>
    <t>Coefficient minoration séjours clos &lt; 8 jours</t>
  </si>
  <si>
    <t xml:space="preserve">Socle de la zone basse </t>
  </si>
  <si>
    <t xml:space="preserve">Pondération zone basse </t>
  </si>
  <si>
    <t>Pondération ZF ou ZF niveau 1</t>
  </si>
  <si>
    <t>Pour hospitalisation complète ou hospitalisation partielle</t>
  </si>
  <si>
    <t>Pondération ZF niveau 2</t>
  </si>
  <si>
    <t>Pondération ZF niveau 3</t>
  </si>
  <si>
    <t>Résultat Moyen</t>
  </si>
  <si>
    <t>Pondération moyenne au séjour</t>
  </si>
  <si>
    <t>Pondération moyenne à la journée</t>
  </si>
  <si>
    <t>Pour hospitalisation partielle</t>
  </si>
  <si>
    <t>DMJP</t>
  </si>
  <si>
    <t xml:space="preserve">Pour le secteur OQN , les pondérations sont dit "tout compris" et inclues les honoraires </t>
  </si>
  <si>
    <t xml:space="preserve">Règles de valorisation pour la restitution </t>
  </si>
  <si>
    <t>les séjours non clos HC ne sont pas valorisés</t>
  </si>
  <si>
    <t xml:space="preserve">Le coefficient honoraire n'est pas appliqué </t>
  </si>
  <si>
    <t xml:space="preserve">Le coefficient géographique est appliqué le cas échéant </t>
  </si>
  <si>
    <t xml:space="preserve">Cas </t>
  </si>
  <si>
    <t>Règles</t>
  </si>
  <si>
    <t>Séjours HC en Zone Basse</t>
  </si>
  <si>
    <t>(Socle ZB + Pondération ZB*(NBJP-1))*CMSTC*Coefficient géographique , si durée &lt; 8 jours</t>
  </si>
  <si>
    <t>(Socle ZB + Pondération ZB*(NBJP-1))*Coefficient géographique , si durée &gt;= 8 jours</t>
  </si>
  <si>
    <t>Séjours HC en Zone Forfaitaire niveau 1</t>
  </si>
  <si>
    <t>Pondération ZF niv1 * coefficient géographique</t>
  </si>
  <si>
    <t>Séjours HC en Zone Forfaitaire niveau 2</t>
  </si>
  <si>
    <t>Pondération ZF niv2 * coefficient géographique</t>
  </si>
  <si>
    <t>Séjours HC en Zone Forfaitaire niveau 3</t>
  </si>
  <si>
    <t>Pondération ZF niv3 * coefficient géographique</t>
  </si>
  <si>
    <t>Séjours HC en Zone Haute</t>
  </si>
  <si>
    <t>(Pondération ZF niv3 + (NBJP-FZF) * Pondération ZH) * coefficient géographique , si GME forfaitisable</t>
  </si>
  <si>
    <t>(Pondération ZF niv1 + (NBJP-FZF) * Pondération ZH) * coefficient géographique , si GME non forfaitisable</t>
  </si>
  <si>
    <t>Cas particulier des séjours HC sans nuitée</t>
  </si>
  <si>
    <t xml:space="preserve">Socle ZB*Coefficient géographique </t>
  </si>
  <si>
    <t>Journée HP</t>
  </si>
  <si>
    <t>Résultat moyen fonction des paramètres et/ou de la structure d'activité</t>
  </si>
  <si>
    <t>Durée de séjour</t>
  </si>
  <si>
    <t>Zone</t>
  </si>
  <si>
    <t>ZONEBASSE</t>
  </si>
  <si>
    <t>ZONEFORF1</t>
  </si>
  <si>
    <t>ZONEFORF2</t>
  </si>
  <si>
    <t>ZONEFORF3</t>
  </si>
  <si>
    <t>ZONEHAUTE</t>
  </si>
  <si>
    <t>HC/HDJ</t>
  </si>
  <si>
    <t>Tarif HC</t>
  </si>
  <si>
    <t>Tarif HDJ</t>
  </si>
  <si>
    <t>Tarif final</t>
  </si>
  <si>
    <t>Tarif final / jour</t>
  </si>
  <si>
    <t>durée en jours</t>
  </si>
  <si>
    <r>
      <t>GME</t>
    </r>
    <r>
      <rPr>
        <sz val="11"/>
        <color rgb="FF000000"/>
        <rFont val="Arial"/>
        <family val="2"/>
      </rPr>
      <t xml:space="preserve"> </t>
    </r>
  </si>
  <si>
    <r>
      <t>Libellé</t>
    </r>
    <r>
      <rPr>
        <sz val="11"/>
        <color rgb="FF000000"/>
        <rFont val="Arial"/>
        <family val="2"/>
      </rPr>
      <t xml:space="preserve"> </t>
    </r>
  </si>
  <si>
    <r>
      <t>Ecart vs réadaptation « S »</t>
    </r>
    <r>
      <rPr>
        <sz val="11"/>
        <color rgb="FF000000"/>
        <rFont val="Arial"/>
        <family val="2"/>
      </rPr>
      <t xml:space="preserve"> </t>
    </r>
  </si>
  <si>
    <t>Lourdeur A</t>
  </si>
  <si>
    <t>Lourdeur B</t>
  </si>
  <si>
    <t>Lourdeur C</t>
  </si>
  <si>
    <t>Simulateur de Pondération OQN</t>
  </si>
  <si>
    <t>Hospitalisation Complète</t>
  </si>
  <si>
    <t>Sans sévérité</t>
  </si>
  <si>
    <t>Avec sévérité</t>
  </si>
  <si>
    <t>Hospitalisation de jour</t>
  </si>
  <si>
    <r>
      <t>Ecart vs réadaptation « I »</t>
    </r>
    <r>
      <rPr>
        <sz val="11"/>
        <color rgb="FF000000"/>
        <rFont val="Arial"/>
        <family val="2"/>
      </rPr>
      <t xml:space="preserve"> </t>
    </r>
  </si>
  <si>
    <t>durée</t>
  </si>
  <si>
    <t>Libellé</t>
  </si>
  <si>
    <t>Début de zone forfaitaire (DZF)</t>
  </si>
  <si>
    <t>Fin de Zone Forfaitaire (FZF)</t>
  </si>
  <si>
    <t>Tarif de la zone basse (TZB)</t>
  </si>
  <si>
    <t>Supplément de la zone basse (SZB)</t>
  </si>
  <si>
    <t>Supplément de la Zone Haute (SZH)</t>
  </si>
  <si>
    <t>Tarif journalier (€)</t>
  </si>
  <si>
    <t>Modifier uniquement les cellules en jaune</t>
  </si>
  <si>
    <r>
      <t xml:space="preserve">Annexe II : Tarifs des groupes médico-tarifaires (GMT)  des établissements de santé mentionnés au </t>
    </r>
    <r>
      <rPr>
        <i/>
        <sz val="12"/>
        <color rgb="FF000000"/>
        <rFont val="Times New Roman"/>
        <family val="1"/>
      </rPr>
      <t>d</t>
    </r>
    <r>
      <rPr>
        <sz val="12"/>
        <color rgb="FF000000"/>
        <rFont val="Times New Roman"/>
        <family val="1"/>
      </rPr>
      <t xml:space="preserve"> de l'article L. 162-22-6 du code de la sécurité sociale ;</t>
    </r>
  </si>
  <si>
    <t>Tarif de la Zone Forfaitaire - Période 1 (TZF1)</t>
  </si>
  <si>
    <t>Tarif de la Zone Forfaitaire - Période 2 (TZF2)</t>
  </si>
  <si>
    <t>Tarif de la Zone Forfaitaire - Période 3 (TZF3)</t>
  </si>
  <si>
    <t>Affections des nerfs (à lexclusion des polyneuropathies) / HTP Réadaptation très intensive</t>
  </si>
  <si>
    <t>Affections des nerfs (à lexclusion des polyneuropathies) / HTP Réadaptation intensive</t>
  </si>
  <si>
    <t>Affections des nerfs (à lexclusion des polyneuropathies) / HTP Réadaptation modérée</t>
  </si>
  <si>
    <t>Affections des nerfs (à lexclusion des polyneuropathies) / HC Réadaptation spécialisée Niveau A-1 : sans sévérité</t>
  </si>
  <si>
    <t>Affections des nerfs (à lexclusion des polyneuropathies) / HC Réadaptation spécialisée Niveau A-2 : avec sévérité</t>
  </si>
  <si>
    <t>Affections des nerfs (à lexclusion des polyneuropathies) / HC Réadaptation spécialisée Niveau B-1 : phy[9-12] - sans sévérité</t>
  </si>
  <si>
    <t>Affections des nerfs (à lexclusion des polyneuropathies) / HC Réadaptation spécialisée Niveau B-2 : phy[9-12] - avec sévérité</t>
  </si>
  <si>
    <t>Affections des nerfs (à lexclusion des polyneuropathies) / HC Réadaptation spécialisée Niveau C-1 : phy[13-16] - sans sévérité</t>
  </si>
  <si>
    <t>Affections des nerfs (à lexclusion des polyneuropathies) / HC Réadaptation spécialisée Niveau C-2 : phy[13-16] - avec sévérité</t>
  </si>
  <si>
    <t>Affections des nerfs (à lexclusion des polyneuropathies) / HC Réadaptation globale Niveau A-1 : sans sévérité</t>
  </si>
  <si>
    <t>Affections des nerfs (à lexclusion des polyneuropathies) / HC Réadaptation globale Niveau A-2 : avec sévérité</t>
  </si>
  <si>
    <t>Affections des nerfs (à lexclusion des polyneuropathies) / HC Réadaptation globale Niveau B-1 : phy[9-12] - sans sévérité</t>
  </si>
  <si>
    <t>Affections des nerfs (à lexclusion des polyneuropathies) / HC Réadaptation globale Niveau B-2 : phy[9-12] - avec sévérité</t>
  </si>
  <si>
    <t>Affections des nerfs (à lexclusion des polyneuropathies) / HC Réadaptation globale Niveau C-1 : phy[13-16] - sans sévérité</t>
  </si>
  <si>
    <t>Affections des nerfs (à lexclusion des polyneuropathies) / HC Réadaptation globale Niveau C-2 : phy[13-16] - avec sévérité</t>
  </si>
  <si>
    <t>Affections des nerfs (à lexclusion des polyneuropathies) / HC Réadaptation autre Niveau A-1 : sans sévérité</t>
  </si>
  <si>
    <t>Affections des nerfs (à lexclusion des polyneuropathies) / HC Réadaptation autre Niveau A-2 : avec sévérité</t>
  </si>
  <si>
    <t>Affections des nerfs (à lexclusion des polyneuropathies) / HC Réadaptation autre Niveau B-1 : phy[9-12] - sans sévérité</t>
  </si>
  <si>
    <t>Affections des nerfs (à lexclusion des polyneuropathies) / HC Réadaptation autre Niveau B-2 : phy[9-12] - avec sévérité</t>
  </si>
  <si>
    <t>Affections des nerfs (à lexclusion des polyneuropathies) / HC Réadaptation autre Niveau C-1 : phy[13-16] - sans sévérité</t>
  </si>
  <si>
    <t>Affections des nerfs (à lexclusion des polyneuropathies) / HC Réadaptation autre Niveau C-2 : phy[13-16] - avec sévérité</t>
  </si>
  <si>
    <t>Autres affections neuro-dégénératives (à lexclusion des Maladies d'Alzheimer et démences apparentées) / HTP Réadaptation très intensive</t>
  </si>
  <si>
    <t>Autres affections neuro-dégénératives (à lexclusion des Maladies d'Alzheimer et démences apparentées) / HTP Réadaptation intensive</t>
  </si>
  <si>
    <t>Autres affections neuro-dégénératives (à lexclusion des Maladies d'Alzheimer et démences apparentées) / HTP Réadaptation modérée</t>
  </si>
  <si>
    <t>Autres affections neuro-dégénératives (à lexclusion des Maladies d'Alzheimer et démences apparentées) / HC Réadaptation spécialisée Niveau A-1 : sans sévérité</t>
  </si>
  <si>
    <t>Autres affections neuro-dégénératives (à lexclusion des Maladies d'Alzheimer et démences apparentées) / HC Réadaptation spécialisée Niveau A-2 : avec sévérité</t>
  </si>
  <si>
    <t>Autres affections neuro-dégénératives (à lexclusion des Maladies d'Alzheimer et démences apparentées) / HC Réadaptation spécialisée Niveau B-1 : age[4+] ou phy[9-12] - sans sévérité</t>
  </si>
  <si>
    <t>Autres affections neuro-dégénératives (à lexclusion des Maladies d'Alzheimer et démences apparentées) / HC Réadaptation spécialisée Niveau B-2 : age[4+] ou phy[9-12] - avec sévérité</t>
  </si>
  <si>
    <t>Autres affections neuro-dégénératives (à lexclusion des Maladies d'Alzheimer et démences apparentées) / HC Réadaptation spécialisée Niveau C-1 : phy[13-16] ou cog[7-8] - sans sévérité</t>
  </si>
  <si>
    <t>Autres affections neuro-dégénératives (à lexclusion des Maladies d'Alzheimer et démences apparentées) / HC Réadaptation spécialisée Niveau C-2 : phy[13-16] ou cog[7-8] - avec sévérité</t>
  </si>
  <si>
    <t>Autres affections neuro-dégénératives (à lexclusion des Maladies d'Alzheimer et démences apparentées) / HC Réadaptation globale Niveau A-1 : sans sévérité</t>
  </si>
  <si>
    <t>Autres affections neuro-dégénératives (à lexclusion des Maladies d'Alzheimer et démences apparentées) / HC Réadaptation globale Niveau A-2 : avec sévérité</t>
  </si>
  <si>
    <t>Autres affections neuro-dégénératives (à lexclusion des Maladies d'Alzheimer et démences apparentées) / HC Réadaptation globale Niveau B-1 : age[4+] ou phy[9-12] - sans sévérité</t>
  </si>
  <si>
    <t>Autres affections neuro-dégénératives (à lexclusion des Maladies d'Alzheimer et démences apparentées) / HC Réadaptation globale Niveau B-2 : age[4+] ou phy[9-12] - avec sévérité</t>
  </si>
  <si>
    <t>Autres affections neuro-dégénératives (à lexclusion des Maladies d'Alzheimer et démences apparentées) / HC Réadaptation globale Niveau C-1 : phy[13-16] ou cog[7-8] - sans sévérité</t>
  </si>
  <si>
    <t>Autres affections neuro-dégénératives (à lexclusion des Maladies d'Alzheimer et démences apparentées) / HC Réadaptation globale Niveau C-2 : phy[13-16] ou cog[7-8] - avec sévérité</t>
  </si>
  <si>
    <t>Autres affections neuro-dégénératives (à lexclusion des Maladies d'Alzheimer et démences apparentées) / HC Réadaptation autre Niveau A-1 : sans sévérité</t>
  </si>
  <si>
    <t>Autres affections neuro-dégénératives (à lexclusion des Maladies d'Alzheimer et démences apparentées) / HC Réadaptation autre Niveau A-2 : avec sévérité</t>
  </si>
  <si>
    <t>Autres affections neuro-dégénératives (à lexclusion des Maladies d'Alzheimer et démences apparentées) / HC Réadaptation autre Niveau B-1 : age[4+] ou phy[9-12] - sans sévérité</t>
  </si>
  <si>
    <t>Autres affections neuro-dégénératives (à lexclusion des Maladies d'Alzheimer et démences apparentées) / HC Réadaptation autre Niveau B-2 : age[4+] ou phy[9-12] - avec sévérité</t>
  </si>
  <si>
    <t>Autres affections neuro-dégénératives (à lexclusion des Maladies d'Alzheimer et démences apparentées) / HC Réadaptation autre Niveau C-1 : phy[13-16] ou cog[7-8] - sans sévérité</t>
  </si>
  <si>
    <t>Autres affections neuro-dégénératives (à lexclusion des Maladies d'Alzheimer et démences apparentées) / HC Réadaptation autre Niveau C-2 : phy[13-16] ou cog[7-8] - avec sévérité</t>
  </si>
  <si>
    <t>Affections médullaires non traumatiques  avec tétraplégie / HTP</t>
  </si>
  <si>
    <t>Affections médullaires non traumatiques  avec tétraplégie / HC Réadaptation spécialisée Niveau B-1 : sans sévérité</t>
  </si>
  <si>
    <t>Affections médullaires non traumatiques  avec tétraplégie / HC Réadaptation spécialisée Niveau B-2 : avec sévérité</t>
  </si>
  <si>
    <t>Affections médullaires non traumatiques  avec tétraplégie / HC Réadaptation spécialisée Niveau C-1 : phy[13-16] ou cog[7-8] - sans sévérité</t>
  </si>
  <si>
    <t>Affections médullaires non traumatiques  avec tétraplégie / HC Réadaptation spécialisée Niveau C-2 : phy[13-16] ou cog[7-8] - avec sévérité</t>
  </si>
  <si>
    <t>Affections médullaires non traumatiques  avec tétraplégie / HC Réadaptation autre Niveau B-1 : sans sévérité</t>
  </si>
  <si>
    <t>Affections médullaires non traumatiques  avec tétraplégie / HC Réadaptation autre Niveau B-2 : avec sévérité</t>
  </si>
  <si>
    <t>Affections médullaires non traumatiques  avec tétraplégie / HC Réadaptation autre Niveau C-1 : age[0+] ou phy[13-16] ou cog[7-8] - sans sévérité</t>
  </si>
  <si>
    <t>Affections médullaires non traumatiques  avec tétraplégie / HC Réadaptation autre Niveau C-2 : age[0+] ou phy[13-16] ou cog[7-8] - avec sévérité</t>
  </si>
  <si>
    <t>Coronaropathies (à lexclusion des coronaropathies avec pontage) / HTP Réadaptation très intensive</t>
  </si>
  <si>
    <t>Coronaropathies (à lexclusion des coronaropathies avec pontage) / HTP Réadaptation intensive</t>
  </si>
  <si>
    <t>Coronaropathies (à lexclusion des coronaropathies avec pontage) / HTP Réadaptation modérée</t>
  </si>
  <si>
    <t>Coronaropathies (à lexclusion des coronaropathies avec pontage) / HC Réadaptation spécialisée Niveau A-1 : sans sévérité</t>
  </si>
  <si>
    <t>Coronaropathies (à lexclusion des coronaropathies avec pontage) / HC Réadaptation spécialisée Niveau A-2 : avec sévérité</t>
  </si>
  <si>
    <t>Coronaropathies (à lexclusion des coronaropathies avec pontage) / HC Réadaptation spécialisée Niveau B-1 : age[0-12] ou phy[9-16] - sans sévérité</t>
  </si>
  <si>
    <t>Coronaropathies (à lexclusion des coronaropathies avec pontage) / HC Réadaptation spécialisée Niveau B-2 : age[0-12] ou phy[9-16] - avec sévérité</t>
  </si>
  <si>
    <t>Coronaropathies (à lexclusion des coronaropathies avec pontage) / HC Réadaptation globale Niveau A-1 : sans sévérité</t>
  </si>
  <si>
    <t>Coronaropathies (à lexclusion des coronaropathies avec pontage) / HC Réadaptation globale Niveau A-2 : avec sévérité</t>
  </si>
  <si>
    <t>Coronaropathies (à lexclusion des coronaropathies avec pontage) / HC Réadaptation globale Niveau B-1 : phy[9-12] ou cog[7-8] - sans sévérité</t>
  </si>
  <si>
    <t>Coronaropathies (à lexclusion des coronaropathies avec pontage) / HC Réadaptation globale Niveau B-2 : phy[9-12] ou cog[7-8] - avec sévérité</t>
  </si>
  <si>
    <t>Coronaropathies (à lexclusion des coronaropathies avec pontage) / HC Réadaptation globale Niveau C-1 : phy[13-16] - sans sévérité</t>
  </si>
  <si>
    <t>Coronaropathies (à lexclusion des coronaropathies avec pontage) / HC Réadaptation globale Niveau C-2 : phy[13-16] - avec sévérité</t>
  </si>
  <si>
    <t>Coronaropathies (à lexclusion des coronaropathies avec pontage) / HC Réadaptation autre Niveau A-1 : sans sévérité</t>
  </si>
  <si>
    <t>Coronaropathies (à lexclusion des coronaropathies avec pontage) / HC Réadaptation autre Niveau A-2 : avec sévérité</t>
  </si>
  <si>
    <t>Coronaropathies (à lexclusion des coronaropathies avec pontage) / HC Réadaptation autre Niveau B-1 : age[4+] ou phy[9-12] ou cog[7-8] - sans sévérité</t>
  </si>
  <si>
    <t>Coronaropathies (à lexclusion des coronaropathies avec pontage) / HC Réadaptation autre Niveau B-2 : age[4+] ou phy[9-12] ou cog[7-8] - avec sévérité</t>
  </si>
  <si>
    <t>Coronaropathies (à lexclusion des coronaropathies avec pontage) / HC Réadaptation autre Niveau C-1 : phy[13-16] - sans sévérité</t>
  </si>
  <si>
    <t>Coronaropathies (à lexclusion des coronaropathies avec pontage) / HC Réadaptation autre Niveau C-2 : phy[13-16] - avec sévérité</t>
  </si>
  <si>
    <t>Artériopathies (à lexclusion des amputations) / HTP</t>
  </si>
  <si>
    <t>Artériopathies (à lexclusion des amputations) / HC Réadaptation spécialisée Niveau A-1 : sans sévérité</t>
  </si>
  <si>
    <t>Artériopathies (à lexclusion des amputations) / HC Réadaptation spécialisée Niveau A-2 : avec sévérité</t>
  </si>
  <si>
    <t>Artériopathies (à lexclusion des amputations) / HC Réadaptation spécialisée Niveau B-1 : age[0-12] ou phy[9-16] ou cog[7-8] - sans sévérité</t>
  </si>
  <si>
    <t>Artériopathies (à lexclusion des amputations) / HC Réadaptation spécialisée Niveau B-2 : age[0-12] ou phy[9-16] ou cog[7-8] - avec sévérité</t>
  </si>
  <si>
    <t>Artériopathies (à lexclusion des amputations) / HC Réadaptation globale Niveau A-1 : sans sévérité</t>
  </si>
  <si>
    <t>Artériopathies (à lexclusion des amputations) / HC Réadaptation globale Niveau A-2 : avec sévérité</t>
  </si>
  <si>
    <t>Artériopathies (à lexclusion des amputations) / HC Réadaptation globale Niveau B-1 : age[0-12] ou phy[9-16] ou cog[7-8] - sans sévérité</t>
  </si>
  <si>
    <t>Artériopathies (à lexclusion des amputations) / HC Réadaptation globale Niveau B-2 : age[0-12] ou phy[9-16] ou cog[7-8] - avec sévérité</t>
  </si>
  <si>
    <t>Artériopathies (à lexclusion des amputations) / HC Réadaptation autre Niveau A-1 : sans sévérité</t>
  </si>
  <si>
    <t>Artériopathies (à lexclusion des amputations) / HC Réadaptation autre Niveau A-2 : avec sévérité</t>
  </si>
  <si>
    <t>Artériopathies (à lexclusion des amputations) / HC Réadaptation autre Niveau B-1 : age[0-12] ou phy[9-16] ou cog[7-8] - sans sévérité</t>
  </si>
  <si>
    <t>Artériopathies (à lexclusion des amputations) / HC Réadaptation autre Niveau B-2 : age[0-12] ou phy[9-16] ou cog[7-8] - avec sévérité</t>
  </si>
  <si>
    <t>Fractures de lextrémité supérieure du fémur avec implant articulaire  / HTP</t>
  </si>
  <si>
    <t>Fractures de lextrémité supérieure du fémur avec implant articulaire  / HC Réadaptation spécialisée Niveau A-1 : sans sévérité</t>
  </si>
  <si>
    <t>Fractures de lextrémité supérieure du fémur avec implant articulaire  / HC Réadaptation spécialisée Niveau A-2 : avec sévérité</t>
  </si>
  <si>
    <t>Fractures de lextrémité supérieure du fémur avec implant articulaire  / HC Réadaptation spécialisée Niveau B-1 : phy[9-12] ou cog[7-8] - sans sévérité</t>
  </si>
  <si>
    <t>Fractures de lextrémité supérieure du fémur avec implant articulaire  / HC Réadaptation spécialisée Niveau B-2 : phy[9-12] ou cog[7-8] - avec sévérité</t>
  </si>
  <si>
    <t>Fractures de lextrémité supérieure du fémur avec implant articulaire  / HC Réadaptation spécialisée Niveau C-1 : phy[13-16] - sans sévérité</t>
  </si>
  <si>
    <t>Fractures de lextrémité supérieure du fémur avec implant articulaire  / HC Réadaptation spécialisée Niveau C-2 : phy[13-16] - avec sévérité</t>
  </si>
  <si>
    <t>Fractures de lextrémité supérieure du fémur avec implant articulaire  / HC Réadaptation globale Niveau A-1 : sans sévérité</t>
  </si>
  <si>
    <t>Fractures de lextrémité supérieure du fémur avec implant articulaire  / HC Réadaptation globale Niveau A-2 : avec sévérité</t>
  </si>
  <si>
    <t>Fractures de lextrémité supérieure du fémur avec implant articulaire  / HC Réadaptation globale Niveau B-1 : phy[9-12] ou cog[7-8] - sans sévérité</t>
  </si>
  <si>
    <t>Fractures de lextrémité supérieure du fémur avec implant articulaire  / HC Réadaptation globale Niveau B-2 : phy[9-12] ou cog[7-8] - avec sévérité</t>
  </si>
  <si>
    <t>Fractures de lextrémité supérieure du fémur avec implant articulaire  / HC Réadaptation globale Niveau C-1 : phy[13-16] - sans sévérité</t>
  </si>
  <si>
    <t>Fractures de lextrémité supérieure du fémur avec implant articulaire  / HC Réadaptation globale Niveau C-2 : phy[13-16] - avec sévérité</t>
  </si>
  <si>
    <t>Fractures de lextrémité supérieure du fémur avec implant articulaire  / HC Réadaptation autre Niveau A-1 : sans sévérité</t>
  </si>
  <si>
    <t>Fractures de lextrémité supérieure du fémur avec implant articulaire  / HC Réadaptation autre Niveau A-2 : avec sévérité</t>
  </si>
  <si>
    <t>Fractures de lextrémité supérieure du fémur avec implant articulaire  / HC Réadaptation autre Niveau B-1 : phy[9-12] ou cog[7-8] - sans sévérité</t>
  </si>
  <si>
    <t>Fractures de lextrémité supérieure du fémur avec implant articulaire  / HC Réadaptation autre Niveau B-2 : phy[9-12] ou cog[7-8] - avec sévérité</t>
  </si>
  <si>
    <t>Fractures de lextrémité supérieure du fémur avec implant articulaire  / HC Réadaptation autre Niveau C-1 : phy[13-16] - sans sévérité</t>
  </si>
  <si>
    <t>Fractures de lextrémité supérieure du fémur avec implant articulaire  / HC Réadaptation autre Niveau C-2 : phy[13-16] - avec sévérité</t>
  </si>
  <si>
    <t>Lésions articulaires et ligamentaires de lépaule / HTP Réadaptation très intensive</t>
  </si>
  <si>
    <t>Lésions articulaires et ligamentaires de lépaule / HTP Réadaptation intensive</t>
  </si>
  <si>
    <t>Lésions articulaires et ligamentaires de lépaule / HTP Réadaptation modérée</t>
  </si>
  <si>
    <t>Lésions articulaires et ligamentaires de lépaule / HC Réadaptation spécialisée Niveau A-1 : sans sévérité</t>
  </si>
  <si>
    <t>Lésions articulaires et ligamentaires de lépaule / HC Réadaptation spécialisée Niveau A-2 : avec sévérité</t>
  </si>
  <si>
    <t>Lésions articulaires et ligamentaires de lépaule / HC Réadaptation spécialisée Niveau B-1 : age[0+] ou phy[9-16] ou cog[7-8] - sans sévérité</t>
  </si>
  <si>
    <t>Lésions articulaires et ligamentaires de lépaule / HC Réadaptation spécialisée Niveau B-2 : age[0+] ou phy[9-16] ou cog[7-8] - avec sévérité</t>
  </si>
  <si>
    <t>Lésions articulaires et ligamentaires de lépaule / HC Réadaptation globale Niveau A-1 : sans sévérité</t>
  </si>
  <si>
    <t>Lésions articulaires et ligamentaires de lépaule / HC Réadaptation globale Niveau A-2 : avec sévérité</t>
  </si>
  <si>
    <t>Lésions articulaires et ligamentaires de lépaule / HC Réadaptation globale Niveau B-1 : age[0+] ou phy[9-16] ou cog[7-8] - sans sévérité</t>
  </si>
  <si>
    <t>Lésions articulaires et ligamentaires de lépaule / HC Réadaptation globale Niveau B-2 : age[0+] ou phy[9-16] ou cog[7-8] - avec sévérité</t>
  </si>
  <si>
    <t>Lésions articulaires et ligamentaires de lépaule / HC Réadaptation autre Niveau A-1 : sans sévérité</t>
  </si>
  <si>
    <t>Lésions articulaires et ligamentaires de lépaule / HC Réadaptation autre Niveau A-2 : avec sévérité</t>
  </si>
  <si>
    <t>Lésions articulaires et ligamentaires de lépaule / HC Réadaptation autre Niveau B-1 : age[0+] ou phy[9-16] ou cog[7-8] - sans sévérité</t>
  </si>
  <si>
    <t>Lésions articulaires et ligamentaires de lépaule / HC Réadaptation autre Niveau B-2 : age[0+] ou phy[9-16] ou cog[7-8] - avec sévérité</t>
  </si>
  <si>
    <t>Arthroses de lépaule avec implant articulaire / HTP Réadaptation très intensive</t>
  </si>
  <si>
    <t>Arthroses de lépaule avec implant articulaire / HTP Réadaptation intensive</t>
  </si>
  <si>
    <t>Arthroses de lépaule avec implant articulaire / HTP Réadaptation modérée</t>
  </si>
  <si>
    <t>Arthroses de lépaule avec implant articulaire / HC Réadaptation spécialisée Niveau A-1 : sans sévérité</t>
  </si>
  <si>
    <t>Arthroses de lépaule avec implant articulaire / HC Réadaptation spécialisée Niveau A-2 : avec sévérité</t>
  </si>
  <si>
    <t>Arthroses de lépaule avec implant articulaire / HC Réadaptation spécialisée Niveau B-1 : age[0-12] ou phy[9-16] - sans sévérité</t>
  </si>
  <si>
    <t>Arthroses de lépaule avec implant articulaire / HC Réadaptation spécialisée Niveau B-2 : age[0-12] ou phy[9-16] - avec sévérité</t>
  </si>
  <si>
    <t>Arthroses de lépaule avec implant articulaire / HC Réadaptation autre Niveau A-1 : sans sévérité</t>
  </si>
  <si>
    <t>Arthroses de lépaule avec implant articulaire / HC Réadaptation autre Niveau A-2 : avec sévérité</t>
  </si>
  <si>
    <t>Arthroses de lépaule avec implant articulaire / HC Réadaptation autre Niveau B-1 : age[0-12] ou phy[9-16] - sans sévérité</t>
  </si>
  <si>
    <t>Arthroses de lépaule avec implant articulaire / HC Réadaptation autre Niveau B-2 : age[0-12] ou phy[9-16] - avec sévérité</t>
  </si>
  <si>
    <t>Fractures de lextrémité supérieure du fémur (à lexclusion des FESF avec implant articulaire) / HTP</t>
  </si>
  <si>
    <t>Fractures de lextrémité supérieure du fémur (à lexclusion des FESF avec implant articulaire) / HC Réadaptation spécialisée Niveau A-1 : sans sévérité</t>
  </si>
  <si>
    <t>Fractures de lextrémité supérieure du fémur (à lexclusion des FESF avec implant articulaire) / HC Réadaptation spécialisée Niveau A-2 : avec sévérité</t>
  </si>
  <si>
    <t>Fractures de lextrémité supérieure du fémur (à lexclusion des FESF avec implant articulaire) / HC Réadaptation spécialisée Niveau B-1 : phy[9-12] ou cog[7-8] - sans sévérité</t>
  </si>
  <si>
    <t>Fractures de lextrémité supérieure du fémur (à lexclusion des FESF avec implant articulaire) / HC Réadaptation spécialisée Niveau B-2 : phy[9-12] ou cog[7-8] - avec sévérité</t>
  </si>
  <si>
    <t>Fractures de lextrémité supérieure du fémur (à lexclusion des FESF avec implant articulaire) / HC Réadaptation spécialisée Niveau C-1 : phy[13-16] - sans sévérité</t>
  </si>
  <si>
    <t>Fractures de lextrémité supérieure du fémur (à lexclusion des FESF avec implant articulaire) / HC Réadaptation spécialisée Niveau C-2 : phy[13-16] - avec sévérité</t>
  </si>
  <si>
    <t>Fractures de lextrémité supérieure du fémur (à lexclusion des FESF avec implant articulaire) / HC Réadaptation globale Niveau A-1 : sans sévérité</t>
  </si>
  <si>
    <t>Fractures de lextrémité supérieure du fémur (à lexclusion des FESF avec implant articulaire) / HC Réadaptation globale Niveau A-2 : avec sévérité</t>
  </si>
  <si>
    <t>Fractures de lextrémité supérieure du fémur (à lexclusion des FESF avec implant articulaire) / HC Réadaptation globale Niveau B-1 : phy[9-12] ou cog[7-8] - sans sévérité</t>
  </si>
  <si>
    <t>Fractures de lextrémité supérieure du fémur (à lexclusion des FESF avec implant articulaire) / HC Réadaptation globale Niveau B-2 : phy[9-12] ou cog[7-8] - avec sévérité</t>
  </si>
  <si>
    <t>Fractures de lextrémité supérieure du fémur (à lexclusion des FESF avec implant articulaire) / HC Réadaptation globale Niveau C-1 : phy[13-16] - sans sévérité</t>
  </si>
  <si>
    <t>Fractures de lextrémité supérieure du fémur (à lexclusion des FESF avec implant articulaire) / HC Réadaptation globale Niveau C-2 : phy[13-16] - avec sévérité</t>
  </si>
  <si>
    <t>Fractures de lextrémité supérieure du fémur (à lexclusion des FESF avec implant articulaire) / HC Réadaptation autre Niveau A-1 : sans sévérité</t>
  </si>
  <si>
    <t>Fractures de lextrémité supérieure du fémur (à lexclusion des FESF avec implant articulaire) / HC Réadaptation autre Niveau A-2 : avec sévérité</t>
  </si>
  <si>
    <t>Fractures de lextrémité supérieure du fémur (à lexclusion des FESF avec implant articulaire) / HC Réadaptation autre Niveau B-1 : phy[9-12] ou cog[7-8] - sans sévérité</t>
  </si>
  <si>
    <t>Fractures de lextrémité supérieure du fémur (à lexclusion des FESF avec implant articulaire) / HC Réadaptation autre Niveau B-2 : phy[9-12] ou cog[7-8] - avec sévérité</t>
  </si>
  <si>
    <t>Fractures de lextrémité supérieure du fémur (à lexclusion des FESF avec implant articulaire) / HC Réadaptation autre Niveau C-1 : phy[13-16] - sans sévérité</t>
  </si>
  <si>
    <t>Fractures de lextrémité supérieure du fémur (à lexclusion des FESF avec implant articulaire) / HC Réadaptation autre Niveau C-2 : phy[13-16] - avec sévérité</t>
  </si>
  <si>
    <t>Lésions traumatiques de la colonne vertébrale et du bassin (à lexclusion des LT sévères de la colonne vertébrale) / HTP</t>
  </si>
  <si>
    <t>Lésions traumatiques de la colonne vertébrale et du bassin (à lexclusion des LT sévères de la colonne vertébrale) / HC Réadaptation spécialisée Niveau A-1 : sans sévérité</t>
  </si>
  <si>
    <t>Lésions traumatiques de la colonne vertébrale et du bassin (à lexclusion des LT sévères de la colonne vertébrale) / HC Réadaptation spécialisée Niveau A-2 : avec sévérité</t>
  </si>
  <si>
    <t>Lésions traumatiques de la colonne vertébrale et du bassin (à lexclusion des LT sévères de la colonne vertébrale) / HC Réadaptation spécialisée Niveau B-1 : phy[9-12] ou cog[7-8] - sans sévérité</t>
  </si>
  <si>
    <t>Lésions traumatiques de la colonne vertébrale et du bassin (à lexclusion des LT sévères de la colonne vertébrale) / HC Réadaptation spécialisée Niveau B-2 : phy[9-12] ou cog[7-8] - avec sévérité</t>
  </si>
  <si>
    <t>Lésions traumatiques de la colonne vertébrale et du bassin (à lexclusion des LT sévères de la colonne vertébrale) / HC Réadaptation spécialisée Niveau C-1 : phy[13-16] - sans sévérité</t>
  </si>
  <si>
    <t>Lésions traumatiques de la colonne vertébrale et du bassin (à lexclusion des LT sévères de la colonne vertébrale) / HC Réadaptation spécialisée Niveau C-2 : phy[13-16] - avec sévérité</t>
  </si>
  <si>
    <t>Lésions traumatiques de la colonne vertébrale et du bassin (à lexclusion des LT sévères de la colonne vertébrale) / HC Réadaptation globale Niveau A-1 : sans sévérité</t>
  </si>
  <si>
    <t>Lésions traumatiques de la colonne vertébrale et du bassin (à lexclusion des LT sévères de la colonne vertébrale) / HC Réadaptation globale Niveau A-2 : avec sévérité</t>
  </si>
  <si>
    <t>Lésions traumatiques de la colonne vertébrale et du bassin (à lexclusion des LT sévères de la colonne vertébrale) / HC Réadaptation globale Niveau B-1 : phy[9-12] ou cog[7-8] - sans sévérité</t>
  </si>
  <si>
    <t>Lésions traumatiques de la colonne vertébrale et du bassin (à lexclusion des LT sévères de la colonne vertébrale) / HC Réadaptation globale Niveau B-2 : phy[9-12] ou cog[7-8] - avec sévérité</t>
  </si>
  <si>
    <t>Lésions traumatiques de la colonne vertébrale et du bassin (à lexclusion des LT sévères de la colonne vertébrale) / HC Réadaptation globale Niveau C-1 : phy[13-16] - sans sévérité</t>
  </si>
  <si>
    <t>Lésions traumatiques de la colonne vertébrale et du bassin (à lexclusion des LT sévères de la colonne vertébrale) / HC Réadaptation globale Niveau C-2 : phy[13-16] - avec sévérité</t>
  </si>
  <si>
    <t>Lésions traumatiques de la colonne vertébrale et du bassin (à lexclusion des LT sévères de la colonne vertébrale) / HC Réadaptation autre Niveau A-1 : sans sévérité</t>
  </si>
  <si>
    <t>Lésions traumatiques de la colonne vertébrale et du bassin (à lexclusion des LT sévères de la colonne vertébrale) / HC Réadaptation autre Niveau A-2 : avec sévérité</t>
  </si>
  <si>
    <t>Lésions traumatiques de la colonne vertébrale et du bassin (à lexclusion des LT sévères de la colonne vertébrale) / HC Réadaptation autre Niveau B-1 : phy[9-12] ou cog[7-8] - sans sévérité</t>
  </si>
  <si>
    <t>Lésions traumatiques de la colonne vertébrale et du bassin (à lexclusion des LT sévères de la colonne vertébrale) / HC Réadaptation autre Niveau B-2 : phy[9-12] ou cog[7-8] - avec sévérité</t>
  </si>
  <si>
    <t>Lésions traumatiques de la colonne vertébrale et du bassin (à lexclusion des LT sévères de la colonne vertébrale) / HC Réadaptation autre Niveau C-1 : phy[13-16] - sans sévérité</t>
  </si>
  <si>
    <t>Lésions traumatiques de la colonne vertébrale et du bassin (à lexclusion des LT sévères de la colonne vertébrale) / HC Réadaptation autre Niveau C-2 : phy[13-16] - avec sévérité</t>
  </si>
  <si>
    <t>Affections du rachis (à lexclusion des scolioses et hernies discales) / HTP Réadaptation très intensive</t>
  </si>
  <si>
    <t>Affections du rachis (à lexclusion des scolioses et hernies discales) / HTP Réadaptation intensive</t>
  </si>
  <si>
    <t>Affections du rachis (à lexclusion des scolioses et hernies discales) / HTP Réadaptation modérée</t>
  </si>
  <si>
    <t>Affections du rachis (à lexclusion des scolioses et hernies discales) / HC Réadaptation spécialisée Niveau A-1 : sans sévérité</t>
  </si>
  <si>
    <t>Affections du rachis (à lexclusion des scolioses et hernies discales) / HC Réadaptation spécialisée Niveau A-2 : avec sévérité</t>
  </si>
  <si>
    <t>Affections du rachis (à lexclusion des scolioses et hernies discales) / HC Réadaptation spécialisée Niveau B-1 : phy[9-12] ou cog[7-8] - sans sévérité</t>
  </si>
  <si>
    <t>Affections du rachis (à lexclusion des scolioses et hernies discales) / HC Réadaptation spécialisée Niveau B-2 : phy[9-12] ou cog[7-8] - avec sévérité</t>
  </si>
  <si>
    <t>Affections du rachis (à lexclusion des scolioses et hernies discales) / HC Réadaptation spécialisée Niveau C-1 : phy[13-16] - sans sévérité</t>
  </si>
  <si>
    <t>Affections du rachis (à lexclusion des scolioses et hernies discales) / HC Réadaptation spécialisée Niveau C-2 : phy[13-16] - avec sévérité</t>
  </si>
  <si>
    <t>Affections du rachis (à lexclusion des scolioses et hernies discales) / HC Réadaptation globale Niveau A-1 : sans sévérité</t>
  </si>
  <si>
    <t>Affections du rachis (à lexclusion des scolioses et hernies discales) / HC Réadaptation globale Niveau A-2 : avec sévérité</t>
  </si>
  <si>
    <t>Affections du rachis (à lexclusion des scolioses et hernies discales) / HC Réadaptation globale Niveau B-1 : phy[9-12] ou cog[7-8] - sans sévérité</t>
  </si>
  <si>
    <t>Affections du rachis (à lexclusion des scolioses et hernies discales) / HC Réadaptation globale Niveau B-2 : phy[9-12] ou cog[7-8] - avec sévérité</t>
  </si>
  <si>
    <t>Affections du rachis (à lexclusion des scolioses et hernies discales) / HC Réadaptation globale Niveau C-1 : phy[13-16] - sans sévérité</t>
  </si>
  <si>
    <t>Affections du rachis (à lexclusion des scolioses et hernies discales) / HC Réadaptation globale Niveau C-2 : phy[13-16] - avec sévérité</t>
  </si>
  <si>
    <t>Affections du rachis (à lexclusion des scolioses et hernies discales) / HC Réadaptation autre Niveau A-1 : sans sévérité</t>
  </si>
  <si>
    <t>Affections du rachis (à lexclusion des scolioses et hernies discales) / HC Réadaptation autre Niveau A-2 : avec sévérité</t>
  </si>
  <si>
    <t>Affections du rachis (à lexclusion des scolioses et hernies discales) / HC Réadaptation autre Niveau B-1 : age[4+] ou phy[9-12] ou cog[7-8] - sans sévérité</t>
  </si>
  <si>
    <t>Affections du rachis (à lexclusion des scolioses et hernies discales) / HC Réadaptation autre Niveau B-2 : age[4+] ou phy[9-12] ou cog[7-8] - avec sévérité</t>
  </si>
  <si>
    <t>Affections du rachis (à lexclusion des scolioses et hernies discales) / HC Réadaptation autre Niveau C-1 : phy[13-16] - sans sévérité</t>
  </si>
  <si>
    <t>Affections du rachis (à lexclusion des scolioses et hernies discales) / HC Réadaptation autre Niveau C-2 : phy[13-16] - avec sévérité</t>
  </si>
  <si>
    <t>Arthropathies (à lexclusion des arthropathies infectieuses) / HTP Réadaptation très intensive</t>
  </si>
  <si>
    <t>Arthropathies (à lexclusion des arthropathies infectieuses) / HTP Réadaptation intensive</t>
  </si>
  <si>
    <t>Arthropathies (à lexclusion des arthropathies infectieuses) / HTP Réadaptation modérée</t>
  </si>
  <si>
    <t>Arthropathies (à lexclusion des arthropathies infectieuses) / HC Réadaptation spécialisée Niveau A-1 : sans sévérité</t>
  </si>
  <si>
    <t>Arthropathies (à lexclusion des arthropathies infectieuses) / HC Réadaptation spécialisée Niveau A-2 : avec sévérité</t>
  </si>
  <si>
    <t>Arthropathies (à lexclusion des arthropathies infectieuses) / HC Réadaptation spécialisée Niveau B-1 : phy[9-12] ou cog[7-8] - sans sévérité</t>
  </si>
  <si>
    <t>Arthropathies (à lexclusion des arthropathies infectieuses) / HC Réadaptation spécialisée Niveau B-2 : phy[9-12] ou cog[7-8] - avec sévérité</t>
  </si>
  <si>
    <t>Arthropathies (à lexclusion des arthropathies infectieuses) / HC Réadaptation spécialisée Niveau C-1 : phy[13-16] - sans sévérité</t>
  </si>
  <si>
    <t>Arthropathies (à lexclusion des arthropathies infectieuses) / HC Réadaptation spécialisée Niveau C-2 : phy[13-16] - avec sévérité</t>
  </si>
  <si>
    <t>Arthropathies (à lexclusion des arthropathies infectieuses) / HC Réadaptation globale Niveau A-1 : sans sévérité</t>
  </si>
  <si>
    <t>Arthropathies (à lexclusion des arthropathies infectieuses) / HC Réadaptation globale Niveau A-2 : avec sévérité</t>
  </si>
  <si>
    <t>Arthropathies (à lexclusion des arthropathies infectieuses) / HC Réadaptation globale Niveau B-1 : phy[9-12] ou cog[7-8] - sans sévérité</t>
  </si>
  <si>
    <t>Arthropathies (à lexclusion des arthropathies infectieuses) / HC Réadaptation globale Niveau B-2 : phy[9-12] ou cog[7-8] - avec sévérité</t>
  </si>
  <si>
    <t>Arthropathies (à lexclusion des arthropathies infectieuses) / HC Réadaptation globale Niveau C-1 : phy[13-16] - sans sévérité</t>
  </si>
  <si>
    <t>Arthropathies (à lexclusion des arthropathies infectieuses) / HC Réadaptation globale Niveau C-2 : phy[13-16] - avec sévérité</t>
  </si>
  <si>
    <t>Arthropathies (à lexclusion des arthropathies infectieuses) / HC Réadaptation autre Niveau A-1 : sans sévérité</t>
  </si>
  <si>
    <t>Arthropathies (à lexclusion des arthropathies infectieuses) / HC Réadaptation autre Niveau A-2 : avec sévérité</t>
  </si>
  <si>
    <t>Arthropathies (à lexclusion des arthropathies infectieuses) / HC Réadaptation autre Niveau B-1 : phy[9-12] ou cog[7-8] - sans sévérité</t>
  </si>
  <si>
    <t>Arthropathies (à lexclusion des arthropathies infectieuses) / HC Réadaptation autre Niveau B-2 : phy[9-12] ou cog[7-8] - avec sévérité</t>
  </si>
  <si>
    <t>Arthropathies (à lexclusion des arthropathies infectieuses) / HC Réadaptation autre Niveau C-1 : phy[13-16] - sans sévérité</t>
  </si>
  <si>
    <t>Arthropathies (à lexclusion des arthropathies infectieuses) / HC Réadaptation autre Niveau C-2 : phy[13-16] - avec sévérité</t>
  </si>
  <si>
    <t>Tumeurs malignes du système nerveux / HC Réadaptation spécialisée - journées au-delà du 90ième jour</t>
  </si>
  <si>
    <t>Tumeurs malignes du système nerveux / HC Réadaptation globale - journées au-delà du 90ième jour</t>
  </si>
  <si>
    <t>Tumeurs malignes du système nerveux / HC Réadaptation autre - journées au-delà du 90ième jour</t>
  </si>
  <si>
    <t>Lésions cérébrales traumatiques / HC Réadaptation pédiatrique - journées au-delà du 90ième jour</t>
  </si>
  <si>
    <t>Lésions cérébrales traumatiques / HC Réadaptation spécialisée - journées au-delà du 90ième jour</t>
  </si>
  <si>
    <t>Lésions cérébrales traumatiques / HC Réadaptation globale - journées au-delà du 90ième jour</t>
  </si>
  <si>
    <t>Lésions cérébrales traumatiques / HC Réadaptation autre - journées au-delà du 90ième jour</t>
  </si>
  <si>
    <t>Certaines affections cérébrales / HC Réadaptation pédiatrique - journées au-delà du 90ième jour</t>
  </si>
  <si>
    <t>Certaines affections cérébrales / HC Réadaptation spécialisée - journées au-delà du 90ième jour</t>
  </si>
  <si>
    <t>Certaines affections cérébrales / HC Réadaptation globale - journées au-delà du 90ième jour</t>
  </si>
  <si>
    <t>Certaines affections cérébrales / HC Réadaptation autre - journées au-delà du 90ième jour</t>
  </si>
  <si>
    <t>Paralysies cérébrales / HC Réadaptation pédiatrique - journées au-delà du 90ième jour</t>
  </si>
  <si>
    <t>Paralysies cérébrales / HC Réadaptation spécialisée - journées au-delà du 90ième jour</t>
  </si>
  <si>
    <t>Polyneuropathies / HC Réadaptation spécialisée - journées au-delà du 90ième jour</t>
  </si>
  <si>
    <t>Polyneuropathies / HC Réadaptation globale - journées au-delà du 90ième jour</t>
  </si>
  <si>
    <t>Polyneuropathies / HC Réadaptation autre - journées au-delà du 90ième jour</t>
  </si>
  <si>
    <t>Affections des nerfs (à lexclusion des polyneuropathies) / HC Réadaptation spécialisée - journées au-delà du 90ième jour</t>
  </si>
  <si>
    <t>Affections des nerfs (à lexclusion des polyneuropathies) / HC Réadaptation globale - journées au-delà du 90ième jour</t>
  </si>
  <si>
    <t>Affections des nerfs (à lexclusion des polyneuropathies) / HC Réadaptation autre - journées au-delà du 90ième jour</t>
  </si>
  <si>
    <t>Maladies d'Alzheimer et démences apparentées / HC Réadaptation spécialisée - journées au-delà du 90ième jour</t>
  </si>
  <si>
    <t>Maladies d'Alzheimer et démences apparentées / HC Réadaptation globale - journées au-delà du 90ième jour</t>
  </si>
  <si>
    <t>Maladies d'Alzheimer et démences apparentées / HC Réadaptation autre - journées au-delà du 90ième jour</t>
  </si>
  <si>
    <t>Autres affections neuro-dégénératives (à lexclusion des Maladies d'Alzheimer et démences apparentées) / HC Réadaptation spécialisée - journées au-delà du 90ième jour</t>
  </si>
  <si>
    <t>Autres affections neuro-dégénératives (à lexclusion des Maladies d'Alzheimer et démences apparentées) / HC Réadaptation globale - journées au-delà du 90ième jour</t>
  </si>
  <si>
    <t>Autres affections neuro-dégénératives (à lexclusion des Maladies d'Alzheimer et démences apparentées) / HC Réadaptation autre - journées au-delà du 90ième jour</t>
  </si>
  <si>
    <t>Lésions médullaires traumatiques avec tétraplégie / HC Réadaptation spécialisée - journées au-delà du 90ième jour</t>
  </si>
  <si>
    <t>Affections médullaires non traumatiques  avec tétraplégie / HC Réadaptation spécialisée - journées au-delà du 90ième jour</t>
  </si>
  <si>
    <t>Affections médullaires non traumatiques  avec tétraplégie / HC Réadaptation autre - journées au-delà du 90ième jour</t>
  </si>
  <si>
    <t>Lésions médullaires traumatiques avec paraplégie / HC Réadaptation spécialisée - journées au-delà du 90ième jour</t>
  </si>
  <si>
    <t>Affections médullaires non traumatiques avec paraplégie / HC Réadaptation spécialisée - journées au-delà du 90ième jour</t>
  </si>
  <si>
    <t>Affections médullaires non traumatiques avec paraplégie / HC Réadaptation autre - journées au-delà du 90ième jour</t>
  </si>
  <si>
    <t>Autres affections médullaires / HC Réadaptation spécialisée - journées au-delà du 90ième jour</t>
  </si>
  <si>
    <t>Autres affections du système nerveux / HC Réadaptation pédiatrique - journées au-delà du 90ième jour</t>
  </si>
  <si>
    <t>Autres affections du système nerveux / HC Réadaptation spécialisée - journées au-delà du 90ième jour</t>
  </si>
  <si>
    <t>Autres affections du système nerveux / HC Réadaptation globale - journées au-delà du 90ième jour</t>
  </si>
  <si>
    <t>Autres affections du système nerveux / HC Réadaptation autre - journées au-delà du 90ième jour</t>
  </si>
  <si>
    <t>Accidents vasculaires cérébraux avec tétraplégie / HC Réadaptation spécialisée - journées au-delà du 90ième jour</t>
  </si>
  <si>
    <t>Accidents vasculaires cérébraux avec hémiplégie / HC Réadaptation spécialisée - journées au-delà du 90ième jour</t>
  </si>
  <si>
    <t>Accidents vasculaires cérébraux avec hémiplégie / HC Réadaptation globale - journées au-delà du 90ième jour</t>
  </si>
  <si>
    <t>Accidents vasculaires cérébraux avec hémiplégie / HC Réadaptation autre - journées au-delà du 90ième jour</t>
  </si>
  <si>
    <t>Accidents vasculaires cérébraux autres / HC Réadaptation spécialisée - journées au-delà du 90ième jour</t>
  </si>
  <si>
    <t>Accidents vasculaires cérébraux autres / HC Réadaptation globale - journées au-delà du 90ième jour</t>
  </si>
  <si>
    <t>Accidents vasculaires cérébraux autres / HC Réadaptation autre - journées au-delà du 90ième jour</t>
  </si>
  <si>
    <t>Affections oculaires / HC Réadaptation autre - journées au-delà du 90ième jour</t>
  </si>
  <si>
    <t>Tumeurs malignes des voies aérodigestives supérieures / HC Réadaptation globale - journées au-delà du 90ième jour</t>
  </si>
  <si>
    <t>Tumeurs malignes des voies aérodigestives supérieures / HC Réadaptation autre - journées au-delà du 90ième jour</t>
  </si>
  <si>
    <t>Affections non malignes des oreilles, du nez, de la gorge, de la bouche et des dents / HC Réadaptation globale - journées au-delà du 90ième jour</t>
  </si>
  <si>
    <t>Affections non malignes des oreilles, du nez, de la gorge, de la bouche et des dents / HC Réadaptation autre - journées au-delà du 90ième jour</t>
  </si>
  <si>
    <t>Tumeurs malignes de l'appareil respiratoire / HC Réadaptation spécialisée - journées au-delà du 90ième jour</t>
  </si>
  <si>
    <t>Tumeurs malignes de l'appareil respiratoire / HC Réadaptation globale - journées au-delà du 90ième jour</t>
  </si>
  <si>
    <t>Tumeurs malignes de l'appareil respiratoire / HC Réadaptation autre - journées au-delà du 90ième jour</t>
  </si>
  <si>
    <t>Insuffisances respiratoires chroniques et bronchopathies obstructives / HC Réadaptation pédiatrique - journées au-delà du 90ième jour</t>
  </si>
  <si>
    <t>Insuffisances respiratoires chroniques et bronchopathies obstructives / HC Réadaptation spécialisée - journées au-delà du 90ième jour</t>
  </si>
  <si>
    <t>Insuffisances respiratoires chroniques et bronchopathies obstructives / HC Réadaptation globale - journées au-delà du 90ième jour</t>
  </si>
  <si>
    <t>Insuffisances respiratoires chroniques et bronchopathies obstructives / HC Réadaptation autre - journées au-delà du 90ième jour</t>
  </si>
  <si>
    <t>Asthmes / HC Réadaptation pédiatrique - journées au-delà du 90ième jour</t>
  </si>
  <si>
    <t>Asthmes / HC Réadaptation spécialisée - journées au-delà du 90ième jour</t>
  </si>
  <si>
    <t>Tuberculoses pulmonaires / HC Réadaptation autre - journées au-delà du 90ième jour</t>
  </si>
  <si>
    <t>Infections broncho-pulmonaires (non tuberculeuses) / HC Réadaptation globale - journées au-delà du 90ième jour</t>
  </si>
  <si>
    <t>Infections broncho-pulmonaires (non tuberculeuses) / HC Réadaptation autre - journées au-delà du 90ième jour</t>
  </si>
  <si>
    <t>Embolies pulmonaires / HC Réadaptation globale - journées au-delà du 90ième jour</t>
  </si>
  <si>
    <t>Embolies pulmonaires / HC Réadaptation autre - journées au-delà du 90ième jour</t>
  </si>
  <si>
    <t>Autres affections de l'appareil respiratoire / HC Réadaptation spécialisée - journées au-delà du 90ième jour</t>
  </si>
  <si>
    <t>Autres affections de l'appareil respiratoire / HC Réadaptation globale - journées au-delà du 90ième jour</t>
  </si>
  <si>
    <t>Autres affections de l'appareil respiratoire / HC Réadaptation autre - journées au-delà du 90ième jour</t>
  </si>
  <si>
    <t>Valvulopathies / HC Réadaptation spécialisée - journées au-delà du 90ième jour</t>
  </si>
  <si>
    <t>Valvulopathies / HC Réadaptation globale - journées au-delà du 90ième jour</t>
  </si>
  <si>
    <t>Valvulopathies / HC Réadaptation autre - journées au-delà du 90ième jour</t>
  </si>
  <si>
    <t>Coronaropathies avec pontage / HC Réadaptation spécialisée - journées au-delà du 90ième jour</t>
  </si>
  <si>
    <t>Coronaropathies avec pontage / HC Réadaptation autre - journées au-delà du 90ième jour</t>
  </si>
  <si>
    <t>Coronaropathies (à lexclusion des coronaropathies avec pontage) / HC Réadaptation spécialisée - journées au-delà du 90ième jour</t>
  </si>
  <si>
    <t>Coronaropathies (à lexclusion des coronaropathies avec pontage) / HC Réadaptation globale - journées au-delà du 90ième jour</t>
  </si>
  <si>
    <t>Coronaropathies (à lexclusion des coronaropathies avec pontage) / HC Réadaptation autre - journées au-delà du 90ième jour</t>
  </si>
  <si>
    <t>Insuffisances cardiaques / HC Réadaptation spécialisée - journées au-delà du 90ième jour</t>
  </si>
  <si>
    <t>Insuffisances cardiaques / HC Réadaptation globale - journées au-delà du 90ième jour</t>
  </si>
  <si>
    <t>Insuffisances cardiaques / HC Réadaptation autre - journées au-delà du 90ième jour</t>
  </si>
  <si>
    <t>Artériopathies (à lexclusion des amputations) / HC Réadaptation spécialisée - journées au-delà du 90ième jour</t>
  </si>
  <si>
    <t>Artériopathies (à lexclusion des amputations) / HC Réadaptation globale - journées au-delà du 90ième jour</t>
  </si>
  <si>
    <t>Artériopathies (à lexclusion des amputations) / HC Réadaptation autre - journées au-delà du 90ième jour</t>
  </si>
  <si>
    <t>Autres affections cardiaques / HC Réadaptation spécialisée - journées au-delà du 90ième jour</t>
  </si>
  <si>
    <t>Autres affections cardiaques / HC Réadaptation globale - journées au-delà du 90ième jour</t>
  </si>
  <si>
    <t>Autres affections cardiaques / HC Réadaptation autre - journées au-delà du 90ième jour</t>
  </si>
  <si>
    <t>Autres affections vasculaires / HC Réadaptation globale - journées au-delà du 90ième jour</t>
  </si>
  <si>
    <t>Autres affections vasculaires / HC Réadaptation autre - journées au-delà du 90ième jour</t>
  </si>
  <si>
    <t>Tumeurs malignes des organes digestifs / HC Réadaptation globale - journées au-delà du 90ième jour</t>
  </si>
  <si>
    <t>Tumeurs malignes des organes digestifs / HC Réadaptation autre - journées au-delà du 90ième jour</t>
  </si>
  <si>
    <t>Affections non malignes du foie et du pancréas / HC Réadaptation globale - journées au-delà du 90ième jour</t>
  </si>
  <si>
    <t>Affections non malignes du foie et du pancréas / HC Réadaptation autre - journées au-delà du 90ième jour</t>
  </si>
  <si>
    <t>Affections non malignes des voies biliaires / HC Réadaptation globale - journées au-delà du 90ième jour</t>
  </si>
  <si>
    <t>Affections non malignes des voies biliaires / HC Réadaptation autre - journées au-delà du 90ième jour</t>
  </si>
  <si>
    <t>Occlusions, perforations et abcès du tube digestif / HC Réadaptation globale - journées au-delà du 90ième jour</t>
  </si>
  <si>
    <t>Occlusions, perforations et abcès du tube digestif / HC Réadaptation autre - journées au-delà du 90ième jour</t>
  </si>
  <si>
    <t>Hernies pariétales non compliquées / HC Réadaptation autre - journées au-delà du 90ième jour</t>
  </si>
  <si>
    <t>Autres affections des organes digestifs / HC Réadaptation globale - journées au-delà du 90ième jour</t>
  </si>
  <si>
    <t>Autres affections des organes digestifs / HC Réadaptation autre - journées au-delà du 90ième jour</t>
  </si>
  <si>
    <t>Amputations / HC Réadaptation spécialisée - journées au-delà du 90ième jour</t>
  </si>
  <si>
    <t>Amputations / HC Réadaptation globale - journées au-delà du 90ième jour</t>
  </si>
  <si>
    <t>Amputations / HC Réadaptation autre - journées au-delà du 90ième jour</t>
  </si>
  <si>
    <t>Infections ostéo-articulaires / HC Réadaptation spécialisée - journées au-delà du 90ième jour</t>
  </si>
  <si>
    <t>Infections ostéo-articulaires / HC Réadaptation globale - journées au-delà du 90ième jour</t>
  </si>
  <si>
    <t>Infections ostéo-articulaires / HC Réadaptation autre - journées au-delà du 90ième jour</t>
  </si>
  <si>
    <t>Tumeurs malignes des os et des tissus mous / HC Réadaptation globale - journées au-delà du 90ième jour</t>
  </si>
  <si>
    <t>Tumeurs malignes des os et des tissus mous / HC Réadaptation autre - journées au-delà du 90ième jour</t>
  </si>
  <si>
    <t>Complications mécaniques d'implants ostéo-articulaires / HC Réadaptation spécialisée - journées au-delà du 90ième jour</t>
  </si>
  <si>
    <t>Complications mécaniques d'implants ostéo-articulaires / HC Réadaptation globale - journées au-delà du 90ième jour</t>
  </si>
  <si>
    <t>Complications mécaniques d'implants ostéo-articulaires / HC Réadaptation autre - journées au-delà du 90ième jour</t>
  </si>
  <si>
    <t>Fractures de lextrémité supérieure du fémur avec implant articulaire  / HC Réadaptation spécialisée - journées au-delà du 90ième jour</t>
  </si>
  <si>
    <t>Fractures de lextrémité supérieure du fémur avec implant articulaire  / HC Réadaptation globale - journées au-delà du 90ième jour</t>
  </si>
  <si>
    <t>Fractures de lextrémité supérieure du fémur avec implant articulaire  / HC Réadaptation autre - journées au-delà du 90ième jour</t>
  </si>
  <si>
    <t>Fractures du membre inférieur / HC Réadaptation spécialisée - journées au-delà du 90ième jour</t>
  </si>
  <si>
    <t>Fractures du membre inférieur / HC Réadaptation globale - journées au-delà du 90ième jour</t>
  </si>
  <si>
    <t>Fractures du membre inférieur / HC Réadaptation autre - journées au-delà du 90ième jour</t>
  </si>
  <si>
    <t>Fractures du membre supérieur / HC Réadaptation spécialisée - journées au-delà du 90ième jour</t>
  </si>
  <si>
    <t>Fractures du membre supérieur / HC Réadaptation globale - journées au-delà du 90ième jour</t>
  </si>
  <si>
    <t>Fractures du membre supérieur / HC Réadaptation autre - journées au-delà du 90ième jour</t>
  </si>
  <si>
    <t>Autres lésions traumatiques ostéo-articulaires / HC Réadaptation spécialisée - journées au-delà du 90ième jour</t>
  </si>
  <si>
    <t>Autres lésions traumatiques ostéo-articulaires / HC Réadaptation globale - journées au-delà du 90ième jour</t>
  </si>
  <si>
    <t>Autres lésions traumatiques ostéo-articulaires / HC Réadaptation autre - journées au-delà du 90ième jour</t>
  </si>
  <si>
    <t>Lésions articulaires et ligamentaires de lépaule / HC Réadaptation spécialisée - journées au-delà du 90ième jour</t>
  </si>
  <si>
    <t>Lésions articulaires et ligamentaires de lépaule / HC Réadaptation globale - journées au-delà du 90ième jour</t>
  </si>
  <si>
    <t>Lésions articulaires et ligamentaires de lépaule / HC Réadaptation autre - journées au-delà du 90ième jour</t>
  </si>
  <si>
    <t>Lésions articulaires et ligamentaires du genou / HC Réadaptation spécialisée - journées au-delà du 90ième jour</t>
  </si>
  <si>
    <t>Lésions articulaires et ligamentaires du genou / HC Réadaptation autre - journées au-delà du 90ième jour</t>
  </si>
  <si>
    <t>Arthroses de la hanche avec implant articulaire / HC Réadaptation spécialisée - journées au-delà du 90ième jour</t>
  </si>
  <si>
    <t>Arthroses de la hanche avec implant articulaire / HC Réadaptation globale - journées au-delà du 90ième jour</t>
  </si>
  <si>
    <t>Arthroses de la hanche avec implant articulaire / HC Réadaptation autre - journées au-delà du 90ième jour</t>
  </si>
  <si>
    <t>Arthroses du genou avec implant articulaire / HC Réadaptation spécialisée - journées au-delà du 90ième jour</t>
  </si>
  <si>
    <t>Arthroses du genou avec implant articulaire / HC Réadaptation globale - journées au-delà du 90ième jour</t>
  </si>
  <si>
    <t>Arthroses du genou avec implant articulaire / HC Réadaptation autre - journées au-delà du 90ième jour</t>
  </si>
  <si>
    <t>Arthroses de lépaule avec implant articulaire / HC Réadaptation spécialisée - journées au-delà du 90ième jour</t>
  </si>
  <si>
    <t>Arthroses de lépaule avec implant articulaire / HC Réadaptation autre - journées au-delà du 90ième jour</t>
  </si>
  <si>
    <t>Autres affections du système ostéo-articulaire / HC Réadaptation spécialisée - journées au-delà du 90ième jour</t>
  </si>
  <si>
    <t>Autres affections du système ostéo-articulaire / HC Réadaptation globale - journées au-delà du 90ième jour</t>
  </si>
  <si>
    <t>Autres affections du système ostéo-articulaire / HC Réadaptation autre - journées au-delà du 90ième jour</t>
  </si>
  <si>
    <t>Fractures compliquées / HC Réadaptation spécialisée - journées au-delà du 90ième jour</t>
  </si>
  <si>
    <t>Fractures compliquées / HC Réadaptation globale - journées au-delà du 90ième jour</t>
  </si>
  <si>
    <t>Fractures compliquées / HC Réadaptation autre - journées au-delà du 90ième jour</t>
  </si>
  <si>
    <t>Fractures multiples / HC Réadaptation spécialisée - journées au-delà du 90ième jour</t>
  </si>
  <si>
    <t>Fractures multiples / HC Réadaptation globale - journées au-delà du 90ième jour</t>
  </si>
  <si>
    <t>Fractures multiples / HC Réadaptation autre - journées au-delà du 90ième jour</t>
  </si>
  <si>
    <t>Fractures de lextrémité supérieure du fémur (à lexclusion des FESF avec implant articulaire) / HC Réadaptation spécialisée - journées au-delà du 90ième jour</t>
  </si>
  <si>
    <t>Fractures de lextrémité supérieure du fémur (à lexclusion des FESF avec implant articulaire) / HC Réadaptation globale - journées au-delà du 90ième jour</t>
  </si>
  <si>
    <t>Fractures de lextrémité supérieure du fémur (à lexclusion des FESF avec implant articulaire) / HC Réadaptation autre - journées au-delà du 90ième jour</t>
  </si>
  <si>
    <t>Lésions traumatiques sévères de la colonne vertébrale / HC Réadaptation spécialisée - journées au-delà du 90ième jour</t>
  </si>
  <si>
    <t>Lésions traumatiques sévères de la colonne vertébrale / HC Réadaptation globale - journées au-delà du 90ième jour</t>
  </si>
  <si>
    <t>Lésions traumatiques sévères de la colonne vertébrale / HC Réadaptation autre - journées au-delà du 90ième jour</t>
  </si>
  <si>
    <t>Lésions traumatiques de la colonne vertébrale et du bassin (à lexclusion des LT sévères de la colonne vertébrale) / HC Réadaptation spécialisée - journées au-delà du 90ième jour</t>
  </si>
  <si>
    <t>Lésions traumatiques de la colonne vertébrale et du bassin (à lexclusion des LT sévères de la colonne vertébrale) / HC Réadaptation globale - journées au-delà du 90ième jour</t>
  </si>
  <si>
    <t>Lésions traumatiques de la colonne vertébrale et du bassin (à lexclusion des LT sévères de la colonne vertébrale) / HC Réadaptation autre - journées au-delà du 90ième jour</t>
  </si>
  <si>
    <t>Affections du rachis (à lexclusion des scolioses et hernies discales) / HC Réadaptation spécialisée - journées au-delà du 90ième jour</t>
  </si>
  <si>
    <t>Affections du rachis (à lexclusion des scolioses et hernies discales) / HC Réadaptation globale - journées au-delà du 90ième jour</t>
  </si>
  <si>
    <t>Affections du rachis (à lexclusion des scolioses et hernies discales) / HC Réadaptation autre - journées au-delà du 90ième jour</t>
  </si>
  <si>
    <t>Scolioses, hernies discales et autres dorsalgies / HC Réadaptation pédiatrique - journées au-delà du 90ième jour</t>
  </si>
  <si>
    <t>Scolioses, hernies discales et autres dorsalgies / HC Réadaptation spécialisée - journées au-delà du 90ième jour</t>
  </si>
  <si>
    <t>Scolioses, hernies discales et autres dorsalgies / HC Réadaptation globale - journées au-delà du 90ième jour</t>
  </si>
  <si>
    <t>Scolioses, hernies discales et autres dorsalgies / HC Réadaptation autre - journées au-delà du 90ième jour</t>
  </si>
  <si>
    <t>Arthropathies (à lexclusion des arthropathies infectieuses) / HC Réadaptation spécialisée - journées au-delà du 90ième jour</t>
  </si>
  <si>
    <t>Arthropathies (à lexclusion des arthropathies infectieuses) / HC Réadaptation globale - journées au-delà du 90ième jour</t>
  </si>
  <si>
    <t>Arthropathies (à lexclusion des arthropathies infectieuses) / HC Réadaptation autre - journées au-delà du 90ième jour</t>
  </si>
  <si>
    <t>Ostéopathies / HC Réadaptation pédiatrique - journées au-delà du 90ième jour</t>
  </si>
  <si>
    <t>Ostéopathies / HC Réadaptation spécialisée - journées au-delà du 90ième jour</t>
  </si>
  <si>
    <t>Ostéopathies / HC Réadaptation globale - journées au-delà du 90ième jour</t>
  </si>
  <si>
    <t>Ostéopathies / HC Réadaptation autre - journées au-delà du 90ième jour</t>
  </si>
  <si>
    <t>Brûlures / HC Réadaptation pédiatrique - journées au-delà du 90ième jour</t>
  </si>
  <si>
    <t>Brûlures / HC Réadaptation spécialisée - journées au-delà du 90ième jour</t>
  </si>
  <si>
    <t>Ulcères de décubitus / HC Réadaptation globale - journées au-delà du 90ième jour</t>
  </si>
  <si>
    <t>Ulcères de décubitus / HC Réadaptation autre - journées au-delà du 90ième jour</t>
  </si>
  <si>
    <t>Ulcères chroniques (à l'exclusion des ulcères de décubitus) / HC Réadaptation globale - journées au-delà du 90ième jour</t>
  </si>
  <si>
    <t>Ulcères chroniques (à l'exclusion des ulcères de décubitus) / HC Réadaptation autre - journées au-delà du 90ième jour</t>
  </si>
  <si>
    <t>Tumeurs malignes de la peau et des seins / HC Réadaptation globale - journées au-delà du 90ième jour</t>
  </si>
  <si>
    <t>Tumeurs malignes de la peau et des seins / HC Réadaptation autre - journées au-delà du 90ième jour</t>
  </si>
  <si>
    <t>Infections et traumatismes cutanés / HC Réadaptation globale - journées au-delà du 90ième jour</t>
  </si>
  <si>
    <t>Infections et traumatismes cutanés / HC Réadaptation autre - journées au-delà du 90ième jour</t>
  </si>
  <si>
    <t>Autres affections de la peau, des tissus sous cutanés et des seins / HC Réadaptation autre - journées au-delà du 90ième jour</t>
  </si>
  <si>
    <t>Diabètes / HC Réadaptation pédiatrique - journées au-delà du 90ième jour</t>
  </si>
  <si>
    <t>Diabètes / HC Réadaptation spécialisée - journées au-delà du 90ième jour</t>
  </si>
  <si>
    <t>Diabètes / HC Réadaptation globale - journées au-delà du 90ième jour</t>
  </si>
  <si>
    <t>Diabètes / HC Réadaptation autre - journées au-delà du 90ième jour</t>
  </si>
  <si>
    <t>Obésités / HC Réadaptation pédiatrique - journées au-delà du 90ième jour</t>
  </si>
  <si>
    <t>Obésités / HC Réadaptation spécialisée - journées au-delà du 90ième jour</t>
  </si>
  <si>
    <t>Obésités / HC Réadaptation globale - journées au-delà du 90ième jour</t>
  </si>
  <si>
    <t>Obésités / HC Réadaptation autre - journées au-delà du 90ième jour</t>
  </si>
  <si>
    <t>Malnutritions et malabsorptions intestinales / HC Réadaptation spécialisée - journées au-delà du 90ième jour</t>
  </si>
  <si>
    <t>Malnutritions et malabsorptions intestinales / HC Réadaptation globale - journées au-delà du 90ième jour</t>
  </si>
  <si>
    <t>Malnutritions et malabsorptions intestinales / HC Réadaptation autre - journées au-delà du 90ième jour</t>
  </si>
  <si>
    <t>Autres affections endocriniennes, métaboliques et nutritionnelles / HC Réadaptation globale - journées au-delà du 90ième jour</t>
  </si>
  <si>
    <t>Autres affections endocriniennes, métaboliques et nutritionnelles / HC Réadaptation autre - journées au-delà du 90ième jour</t>
  </si>
  <si>
    <t>Tumeurs malignes du tractus génito-urinaire / HC Réadaptation globale - journées au-delà du 90ième jour</t>
  </si>
  <si>
    <t>Tumeurs malignes du tractus génito-urinaire / HC Réadaptation autre - journées au-delà du 90ième jour</t>
  </si>
  <si>
    <t>Affections non malignes de l'appareil génital féminin / HC Réadaptation autre - journées au-delà du 90ième jour</t>
  </si>
  <si>
    <t>Affections non malignes de l'appareil génital masculin / HC Réadaptation autre - journées au-delà du 90ième jour</t>
  </si>
  <si>
    <t>Insuffisances rénales  / HC Réadaptation globale - journées au-delà du 90ième jour</t>
  </si>
  <si>
    <t>Insuffisances rénales  / HC Réadaptation autre - journées au-delà du 90ième jour</t>
  </si>
  <si>
    <t>Néphropathies et infections génito-urinaires / HC Réadaptation globale - journées au-delà du 90ième jour</t>
  </si>
  <si>
    <t>Néphropathies et infections génito-urinaires / HC Réadaptation autre - journées au-delà du 90ième jour</t>
  </si>
  <si>
    <t>Autres affections de l'appareil génito-urinaire / HC Réadaptation autre - journées au-delà du 90ième jour</t>
  </si>
  <si>
    <t>Tumeurs malignes des tissus lymphoides, hématopoïétiques et tumeurs malignes de siège imprécis / HC Réadaptation globale - journées au-delà du 90ième jour</t>
  </si>
  <si>
    <t>Tumeurs malignes des tissus lymphoides, hématopoïétiques et tumeurs malignes de siège imprécis / HC Réadaptation autre - journées au-delà du 90ième jour</t>
  </si>
  <si>
    <t>Autres affections du sang, des organes hématopoïétiques et du système immunitaire / HC Réadaptation globale - journées au-delà du 90ième jour</t>
  </si>
  <si>
    <t>Autres affections du sang, des organes hématopoïétiques et du système immunitaire / HC Réadaptation autre - journées au-delà du 90ième jour</t>
  </si>
  <si>
    <t>Infections par VIH / HC Réadaptation autre - journées au-delà du 90ième jour</t>
  </si>
  <si>
    <t>Infections autres que par VIH / HC Réadaptation globale - journées au-delà du 90ième jour</t>
  </si>
  <si>
    <t>Infections autres que par VIH / HC Réadaptation autre - journées au-delà du 90ième jour</t>
  </si>
  <si>
    <t>Toxicomanies avec dépendance / HC Réadaptation spécialisée - journées au-delà du 90ième jour</t>
  </si>
  <si>
    <t>Toxicomanies avec dépendance / HC Réadaptation autre - journées au-delà du 90ième jour</t>
  </si>
  <si>
    <t>Troubles dépressifs et anxieux / HC Réadaptation spécialisée - journées au-delà du 90ième jour</t>
  </si>
  <si>
    <t>Troubles dépressifs et anxieux / HC Réadaptation globale - journées au-delà du 90ième jour</t>
  </si>
  <si>
    <t>Troubles dépressifs et anxieux / HC Réadaptation autre - journées au-delà du 90ième jour</t>
  </si>
  <si>
    <t>Autres troubles psycho-comportementaux / HC Réadaptation pédiatrique - journées au-delà du 90ième jour</t>
  </si>
  <si>
    <t>Autres troubles psycho-comportementaux / HC Réadaptation spécialisée - journées au-delà du 90ième jour</t>
  </si>
  <si>
    <t>Autres troubles psycho-comportementaux / HC Réadaptation globale - journées au-delà du 90ième jour</t>
  </si>
  <si>
    <t>Autres troubles psycho-comportementaux / HC Réadaptation autre - journées au-delà du 90ième jour</t>
  </si>
  <si>
    <t>Soins palliatifs / HC Réadaptation globale - journées au-delà du 90ième jour</t>
  </si>
  <si>
    <t>Soins palliatifs / HC Réadaptation autre - journées au-delà du 90ième jour</t>
  </si>
  <si>
    <t>Autres motifs de prise en charge / HC Réadaptation globale - journées au-delà du 90ième jour</t>
  </si>
  <si>
    <t>Autres motifs de prise en charge / HC Réadaptation autre - journées au-delà du 90ième jour</t>
  </si>
  <si>
    <t>Troubles de la marche (non rattachés à une étiologie) / HC Réadaptation globale - journées au-delà du 90ième jour</t>
  </si>
  <si>
    <t>Troubles de la marche (non rattachés à une étiologie) / HC Réadaptation autre - journées au-delà du 90ième jour</t>
  </si>
  <si>
    <t>Autres états et symptômes (non rattachés à une étiologie) / HC Réadaptation globale - journées au-delà du 90ième jour</t>
  </si>
  <si>
    <t>Autres états et symptômes (non rattachés à une étiologie) / HC Réadaptation autre - journées au-delà du 90ième jour</t>
  </si>
  <si>
    <t>Posttransplantation d organe / HC Réadaptation spécialisée - journées au-delà du 90ième jour</t>
  </si>
  <si>
    <t>Affections des nerfs (à lexclusion des polyneuropathies) / HC Séjour &lt; 8 JP et mode de sortie [Transfert, décès, mutation]</t>
  </si>
  <si>
    <t>Autres affections neuro-dégénératives (à lexclusion des Maladies d'Alzheimer et démences apparentées) / HC Séjour &lt; 8 JP et mode de sortie [Transfert, décès, mutation]</t>
  </si>
  <si>
    <t>Affections médullaires non traumatiques  avec tétraplégie / HC Séjour &lt; 8 JP et mode de sortie [Transfert, décès, mutation]</t>
  </si>
  <si>
    <t>Coronaropathies (à lexclusion des coronaropathies avec pontage) / HC Séjour &lt; 8 JP et mode de sortie [Transfert, décès, mutation]</t>
  </si>
  <si>
    <t>Artériopathies (à lexclusion des amputations) / HC Séjour &lt; 8 JP et mode de sortie [Transfert, décès, mutation]</t>
  </si>
  <si>
    <t>Fractures de lextrémité supérieure du fémur avec implant articulaire  / HC Séjour &lt; 8 JP et mode de sortie [Transfert, décès, mutation]</t>
  </si>
  <si>
    <t>Lésions articulaires et ligamentaires de lépaule / HC Séjour &lt; 8 JP et mode de sortie [Transfert, décès, mutation]</t>
  </si>
  <si>
    <t>Arthroses de lépaule avec implant articulaire / HC Séjour &lt; 8 JP et mode de sortie [Transfert, décès, mutation]</t>
  </si>
  <si>
    <t>Fractures de lextrémité supérieure du fémur (à lexclusion des FESF avec implant articulaire) / HC Séjour &lt; 8 JP et mode de sortie [Transfert, décès, mutation]</t>
  </si>
  <si>
    <t>Lésions traumatiques de la colonne vertébrale et du bassin (à lexclusion des LT sévères de la colonne vertébrale) / HC Séjour &lt; 8 JP et mode de sortie [Transfert, décès, mutation]</t>
  </si>
  <si>
    <t>Affections du rachis (à lexclusion des scolioses et hernies discales) / HC Séjour &lt; 8 JP et mode de sortie [Transfert, décès, mutation]</t>
  </si>
  <si>
    <t>Arthropathies (à lexclusion des arthropathies infectieuses) / HC Séjour &lt; 8 JP et mode de sortie [Transfert, décès, mutation]</t>
  </si>
  <si>
    <t xml:space="preserve">Annexe III : Fixation de la valeur des coefficients mentionnés au 2° du I de l'article L. 162-23-4 du code de la sécurité sociale par zone géographique </t>
  </si>
  <si>
    <t>Zone géographique</t>
  </si>
  <si>
    <t>Valeur du coefficient</t>
  </si>
  <si>
    <t>2A Corse du Sud</t>
  </si>
  <si>
    <t>2B Haute Corse</t>
  </si>
  <si>
    <t>75 Paris</t>
  </si>
  <si>
    <t>77 Seine et Marne</t>
  </si>
  <si>
    <t>78 Yvelines</t>
  </si>
  <si>
    <t>91 Essonne</t>
  </si>
  <si>
    <t>92 Haut de Seine</t>
  </si>
  <si>
    <t>93 Seine saint Denis</t>
  </si>
  <si>
    <t>94 Val de Marne</t>
  </si>
  <si>
    <t>95 Val d'Oise</t>
  </si>
  <si>
    <t>971 Guadeloupe</t>
  </si>
  <si>
    <t>972 Martinique</t>
  </si>
  <si>
    <t>973 Guyane</t>
  </si>
  <si>
    <t>974 Réunion</t>
  </si>
  <si>
    <t>976 Mayotte</t>
  </si>
  <si>
    <t>Annexe IV: Fixation de la valeur des coefficients mentionnés au cinquième alinéa de l’article R. 162-34-5 du code de la sécurité sociale</t>
  </si>
  <si>
    <t>Catégorie d'établissement</t>
  </si>
  <si>
    <t>Etablissements mentionnés au a de l article L.162-22-6 du code de la sécurité sociale</t>
  </si>
  <si>
    <t>Etablissements mentionnés au b et c de l article L.162-22-6 du code de la sécurité sociale</t>
  </si>
  <si>
    <t>Etablissements privés à but non lucratif mentionnés au d de l article L.162-22-6 du code de la sécurité sociale</t>
  </si>
  <si>
    <t>Etablissements privés à but lucratif mentionnés au d et au e de l article L.162-22-6 du code de la sécurité sociale</t>
  </si>
  <si>
    <t>Annexe V: Valeur des coefficients mentionnés au sixième alinéa de l’article R. 162-34-5 du code de la sécurité sociale. </t>
  </si>
  <si>
    <t>Tarif après 90 jours</t>
  </si>
  <si>
    <t>Tarif moins de 8 jours et mode de sortie [Transfert, décès, mutation]</t>
  </si>
  <si>
    <t>Ecart entre FZF et DZF</t>
  </si>
  <si>
    <t>Forfaitisable (0/1)</t>
  </si>
  <si>
    <t>ZONE90</t>
  </si>
  <si>
    <t>Simulateur de Tarif OQN 2024 (hors coefficient géographique - Forfait Journalier inclus)</t>
  </si>
  <si>
    <t>N°séjour anonymisé</t>
  </si>
  <si>
    <t>Durée séjour</t>
  </si>
  <si>
    <t>Durée ARR séjour</t>
  </si>
  <si>
    <t>Hospit</t>
  </si>
  <si>
    <t>Points ARR séjour</t>
  </si>
  <si>
    <t>Points dép séjour</t>
  </si>
  <si>
    <t>Points ARR/jour</t>
  </si>
  <si>
    <t>Points dép/jour</t>
  </si>
  <si>
    <t>Sexe</t>
  </si>
  <si>
    <t>Dépt</t>
  </si>
  <si>
    <t>Age</t>
  </si>
  <si>
    <t>Classif GME 2022</t>
  </si>
  <si>
    <t>CM</t>
  </si>
  <si>
    <t>Tarif final après coeff</t>
  </si>
  <si>
    <t>Tarif final / jour après coeff</t>
  </si>
  <si>
    <t>coef reprise x coef prudentiel à -0,7%</t>
  </si>
  <si>
    <t>autres régions</t>
  </si>
  <si>
    <t>Privé lucratif</t>
  </si>
  <si>
    <t>Coeff reprise x geo x segur x prudentiel</t>
  </si>
  <si>
    <t>coeff géo et autres</t>
  </si>
  <si>
    <t>a</t>
  </si>
  <si>
    <t>GME a</t>
  </si>
  <si>
    <t>Libellé 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</si>
  <si>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</si>
  <si>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</si>
  <si>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</si>
  <si>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</si>
  <si>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</si>
  <si>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</si>
  <si>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</si>
  <si>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</si>
  <si>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</si>
  <si>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</si>
  <si>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</si>
  <si>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</si>
  <si>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</si>
  <si>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</si>
  <si>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</si>
  <si>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Total général</t>
  </si>
  <si>
    <t>Mettre à jour les colonnes en vert depuis Kalitab puis étendre les formules jusqu'en bas. Indiquer le coeff géo en K1</t>
  </si>
  <si>
    <t>valo/jour</t>
  </si>
  <si>
    <t>Forfait Journalier 20 €/j</t>
  </si>
  <si>
    <t>Simulation de l'activité 2022 aux tarifs GMT S2 2023 pour les GME au format de classification GME2022</t>
  </si>
  <si>
    <t xml:space="preserve">  Durée de séjour</t>
  </si>
  <si>
    <t>Valorisation GMT</t>
  </si>
  <si>
    <t>Tarif GMT par jour</t>
  </si>
  <si>
    <t>Catégorie Majeure</t>
  </si>
  <si>
    <t>Total nb journées du PMSI 2022 (format GME 2021 et 2022)</t>
  </si>
  <si>
    <t>Total Simulation avec tarifs GMT S2 2023 des GME en classif GME2022</t>
  </si>
  <si>
    <t>Simluation avec les tarifs GMT S2 2023 - extrapolé sur le total nombre de journées 2022</t>
  </si>
  <si>
    <t>HDJ</t>
  </si>
  <si>
    <t>Tarif DMA / jour</t>
  </si>
  <si>
    <t>0841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</si>
</sst>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_-* #,##0_-;\-* #,##0_-;_-* &quot;-&quot;??_-;_-@_-"/>
    <numFmt numFmtId="167" formatCode="_-* #,##0.00\ _€_-;\-* #,##0.00\ _€_-;_-* &quot;-&quot;??\ _€_-;_-@_-"/>
    <numFmt numFmtId="168" formatCode="0.0000"/>
  </numFmts>
  <fonts count="30">
    <font>
      <sz val="9.5"/>
      <color rgb="FF000000"/>
      <name val="Albany AMT"/>
    </font>
    <font>
      <sz val="11"/>
      <color theme="1"/>
      <name val="Courier New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i/>
      <u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rgb="FF000000"/>
      <name val="Arial"/>
      <family val="2"/>
    </font>
    <font>
      <b/>
      <sz val="9.5"/>
      <color rgb="FF000000"/>
      <name val="Albany AMT"/>
    </font>
    <font>
      <sz val="11"/>
      <color rgb="FF004250"/>
      <name val="Arial"/>
      <family val="2"/>
    </font>
    <font>
      <b/>
      <sz val="11"/>
      <color rgb="FF00425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rgb="FF000000"/>
      <name val="Albany AMT"/>
    </font>
    <font>
      <sz val="11"/>
      <color rgb="FF000000"/>
      <name val="Courier New"/>
      <family val="2"/>
      <scheme val="minor"/>
    </font>
    <font>
      <b/>
      <sz val="9.5"/>
      <color rgb="FFFF0000"/>
      <name val="Albany AMT"/>
    </font>
    <font>
      <sz val="9.5"/>
      <color rgb="FF000000"/>
      <name val="Albany AMT"/>
    </font>
    <font>
      <sz val="10"/>
      <name val="Times New Roman"/>
      <family val="1"/>
    </font>
    <font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8"/>
      <color rgb="FF112277"/>
      <name val="Times New Roman"/>
      <family val="1"/>
    </font>
    <font>
      <sz val="10"/>
      <color rgb="FF000000"/>
      <name val="Times New Roman"/>
      <family val="1"/>
    </font>
    <font>
      <b/>
      <sz val="10"/>
      <color rgb="FF112277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lbany AMT"/>
    </font>
    <font>
      <b/>
      <sz val="10"/>
      <color rgb="FF000000"/>
      <name val="Albany AMT"/>
    </font>
    <font>
      <b/>
      <sz val="9.5"/>
      <color rgb="FF1F497D"/>
      <name val="Albany AMT"/>
    </font>
  </fonts>
  <fills count="20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4A19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40A094"/>
      </left>
      <right/>
      <top style="thin">
        <color rgb="FF40A094"/>
      </top>
      <bottom style="thin">
        <color rgb="FF40A094"/>
      </bottom>
      <diagonal/>
    </border>
    <border>
      <left/>
      <right/>
      <top style="thin">
        <color rgb="FF40A094"/>
      </top>
      <bottom style="thin">
        <color rgb="FF40A094"/>
      </bottom>
      <diagonal/>
    </border>
    <border>
      <left/>
      <right style="thin">
        <color rgb="FF40A094"/>
      </right>
      <top style="thin">
        <color rgb="FF40A094"/>
      </top>
      <bottom style="thin">
        <color rgb="FF40A094"/>
      </bottom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0" borderId="0"/>
    <xf numFmtId="43" fontId="16" fillId="0" borderId="0" applyFont="0" applyFill="0" applyBorder="0" applyAlignment="0" applyProtection="0"/>
  </cellStyleXfs>
  <cellXfs count="154">
    <xf numFmtId="0" fontId="0" fillId="2" borderId="0" xfId="0" applyFill="1" applyAlignment="1">
      <alignment horizontal="left"/>
    </xf>
    <xf numFmtId="0" fontId="2" fillId="4" borderId="0" xfId="1" applyFont="1" applyFill="1"/>
    <xf numFmtId="0" fontId="3" fillId="4" borderId="0" xfId="1" applyFont="1" applyFill="1"/>
    <xf numFmtId="0" fontId="4" fillId="5" borderId="3" xfId="1" applyFont="1" applyFill="1" applyBorder="1"/>
    <xf numFmtId="0" fontId="4" fillId="5" borderId="3" xfId="1" applyFont="1" applyFill="1" applyBorder="1" applyAlignment="1">
      <alignment horizontal="center"/>
    </xf>
    <xf numFmtId="0" fontId="4" fillId="5" borderId="3" xfId="1" applyFont="1" applyFill="1" applyBorder="1" applyAlignment="1">
      <alignment horizontal="left" vertical="center"/>
    </xf>
    <xf numFmtId="0" fontId="4" fillId="6" borderId="3" xfId="1" applyFont="1" applyFill="1" applyBorder="1"/>
    <xf numFmtId="0" fontId="4" fillId="7" borderId="3" xfId="1" applyFont="1" applyFill="1" applyBorder="1"/>
    <xf numFmtId="0" fontId="4" fillId="8" borderId="3" xfId="1" applyFont="1" applyFill="1" applyBorder="1"/>
    <xf numFmtId="0" fontId="4" fillId="8" borderId="3" xfId="1" applyFont="1" applyFill="1" applyBorder="1" applyAlignment="1">
      <alignment horizontal="left"/>
    </xf>
    <xf numFmtId="0" fontId="4" fillId="9" borderId="3" xfId="1" applyFont="1" applyFill="1" applyBorder="1"/>
    <xf numFmtId="0" fontId="5" fillId="4" borderId="0" xfId="1" applyFont="1" applyFill="1" applyAlignment="1">
      <alignment horizontal="left"/>
    </xf>
    <xf numFmtId="0" fontId="3" fillId="10" borderId="8" xfId="1" applyFont="1" applyFill="1" applyBorder="1"/>
    <xf numFmtId="0" fontId="3" fillId="10" borderId="9" xfId="1" applyFont="1" applyFill="1" applyBorder="1"/>
    <xf numFmtId="0" fontId="3" fillId="10" borderId="3" xfId="1" applyFont="1" applyFill="1" applyBorder="1"/>
    <xf numFmtId="0" fontId="6" fillId="11" borderId="3" xfId="1" applyFont="1" applyFill="1" applyBorder="1"/>
    <xf numFmtId="0" fontId="3" fillId="12" borderId="3" xfId="1" applyFont="1" applyFill="1" applyBorder="1" applyAlignment="1">
      <alignment vertical="center"/>
    </xf>
    <xf numFmtId="164" fontId="4" fillId="9" borderId="3" xfId="1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left"/>
    </xf>
    <xf numFmtId="3" fontId="0" fillId="2" borderId="0" xfId="0" applyNumberFormat="1" applyFill="1" applyAlignment="1">
      <alignment horizontal="left"/>
    </xf>
    <xf numFmtId="164" fontId="7" fillId="0" borderId="1" xfId="0" applyNumberFormat="1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13" borderId="0" xfId="0" applyFont="1" applyFill="1" applyAlignment="1">
      <alignment horizontal="center" vertical="center"/>
    </xf>
    <xf numFmtId="3" fontId="8" fillId="13" borderId="0" xfId="0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 readingOrder="1"/>
    </xf>
    <xf numFmtId="0" fontId="9" fillId="0" borderId="11" xfId="0" applyFont="1" applyBorder="1" applyAlignment="1">
      <alignment horizontal="center" vertical="center" wrapText="1" readingOrder="1"/>
    </xf>
    <xf numFmtId="3" fontId="10" fillId="0" borderId="11" xfId="0" applyNumberFormat="1" applyFont="1" applyBorder="1" applyAlignment="1">
      <alignment horizontal="center" vertical="center" wrapText="1" readingOrder="1"/>
    </xf>
    <xf numFmtId="0" fontId="10" fillId="0" borderId="12" xfId="0" applyFont="1" applyBorder="1" applyAlignment="1">
      <alignment horizontal="center" vertical="center" wrapText="1" readingOrder="1"/>
    </xf>
    <xf numFmtId="9" fontId="10" fillId="0" borderId="12" xfId="0" applyNumberFormat="1" applyFont="1" applyBorder="1" applyAlignment="1">
      <alignment horizontal="center" vertical="center" wrapText="1" readingOrder="1"/>
    </xf>
    <xf numFmtId="0" fontId="11" fillId="14" borderId="10" xfId="0" applyFont="1" applyFill="1" applyBorder="1" applyAlignment="1">
      <alignment horizontal="center" vertical="center" wrapText="1" readingOrder="1"/>
    </xf>
    <xf numFmtId="0" fontId="11" fillId="14" borderId="11" xfId="0" applyFont="1" applyFill="1" applyBorder="1" applyAlignment="1">
      <alignment horizontal="center" vertical="center" wrapText="1" readingOrder="1"/>
    </xf>
    <xf numFmtId="0" fontId="13" fillId="2" borderId="0" xfId="0" applyFont="1" applyFill="1" applyAlignment="1">
      <alignment horizontal="left"/>
    </xf>
    <xf numFmtId="49" fontId="13" fillId="13" borderId="0" xfId="0" applyNumberFormat="1" applyFont="1" applyFill="1" applyAlignment="1">
      <alignment horizontal="left"/>
    </xf>
    <xf numFmtId="0" fontId="13" fillId="13" borderId="0" xfId="0" applyFont="1" applyFill="1" applyAlignment="1">
      <alignment horizontal="left"/>
    </xf>
    <xf numFmtId="165" fontId="0" fillId="2" borderId="0" xfId="0" applyNumberFormat="1" applyFill="1" applyAlignment="1">
      <alignment horizontal="left"/>
    </xf>
    <xf numFmtId="49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left"/>
    </xf>
    <xf numFmtId="0" fontId="11" fillId="14" borderId="12" xfId="0" applyFont="1" applyFill="1" applyBorder="1" applyAlignment="1">
      <alignment horizontal="center" vertical="center" wrapText="1" readingOrder="1"/>
    </xf>
    <xf numFmtId="1" fontId="0" fillId="15" borderId="0" xfId="0" applyNumberFormat="1" applyFill="1" applyAlignment="1">
      <alignment horizontal="left"/>
    </xf>
    <xf numFmtId="0" fontId="15" fillId="2" borderId="0" xfId="0" applyFont="1" applyFill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right" vertical="center" wrapText="1"/>
    </xf>
    <xf numFmtId="0" fontId="20" fillId="2" borderId="0" xfId="0" applyFont="1" applyFill="1" applyAlignment="1">
      <alignment horizontal="left" vertical="center" wrapText="1"/>
    </xf>
    <xf numFmtId="166" fontId="20" fillId="2" borderId="0" xfId="4" applyNumberFormat="1" applyFont="1" applyFill="1" applyAlignment="1">
      <alignment horizontal="left" vertical="center" wrapText="1"/>
    </xf>
    <xf numFmtId="43" fontId="20" fillId="2" borderId="0" xfId="4" applyFont="1" applyFill="1" applyAlignment="1">
      <alignment horizontal="left" vertical="center" wrapText="1"/>
    </xf>
    <xf numFmtId="43" fontId="21" fillId="2" borderId="0" xfId="4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22" fillId="16" borderId="13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right" vertical="center"/>
    </xf>
    <xf numFmtId="166" fontId="22" fillId="16" borderId="13" xfId="4" applyNumberFormat="1" applyFont="1" applyFill="1" applyBorder="1" applyAlignment="1">
      <alignment horizontal="center" vertical="center" wrapText="1"/>
    </xf>
    <xf numFmtId="43" fontId="22" fillId="16" borderId="13" xfId="4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/>
    </xf>
    <xf numFmtId="0" fontId="21" fillId="3" borderId="14" xfId="0" applyFont="1" applyFill="1" applyBorder="1" applyAlignment="1">
      <alignment horizontal="right" vertical="center"/>
    </xf>
    <xf numFmtId="0" fontId="21" fillId="3" borderId="14" xfId="0" applyFont="1" applyFill="1" applyBorder="1" applyAlignment="1">
      <alignment horizontal="left" vertical="center"/>
    </xf>
    <xf numFmtId="166" fontId="21" fillId="3" borderId="14" xfId="4" applyNumberFormat="1" applyFont="1" applyFill="1" applyBorder="1" applyAlignment="1">
      <alignment horizontal="right" vertical="center"/>
    </xf>
    <xf numFmtId="43" fontId="21" fillId="3" borderId="14" xfId="4" applyFont="1" applyFill="1" applyBorder="1" applyAlignment="1">
      <alignment horizontal="right" vertical="center"/>
    </xf>
    <xf numFmtId="0" fontId="21" fillId="3" borderId="14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horizontal="right" vertical="center"/>
    </xf>
    <xf numFmtId="166" fontId="21" fillId="2" borderId="0" xfId="4" applyNumberFormat="1" applyFont="1" applyFill="1" applyAlignment="1">
      <alignment horizontal="left" vertical="center"/>
    </xf>
    <xf numFmtId="43" fontId="21" fillId="2" borderId="0" xfId="4" applyFont="1" applyFill="1" applyAlignment="1">
      <alignment horizontal="left" vertical="center"/>
    </xf>
    <xf numFmtId="9" fontId="23" fillId="2" borderId="0" xfId="5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4" fillId="16" borderId="13" xfId="0" applyFont="1" applyFill="1" applyBorder="1" applyAlignment="1">
      <alignment horizontal="center" vertical="center"/>
    </xf>
    <xf numFmtId="9" fontId="24" fillId="16" borderId="13" xfId="5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left" vertical="center"/>
    </xf>
    <xf numFmtId="9" fontId="23" fillId="3" borderId="14" xfId="5" applyFont="1" applyFill="1" applyBorder="1" applyAlignment="1">
      <alignment horizontal="right" vertical="center"/>
    </xf>
    <xf numFmtId="10" fontId="23" fillId="2" borderId="0" xfId="5" applyNumberFormat="1" applyFont="1" applyFill="1" applyAlignment="1">
      <alignment horizontal="left" vertical="center"/>
    </xf>
    <xf numFmtId="10" fontId="24" fillId="16" borderId="13" xfId="5" applyNumberFormat="1" applyFont="1" applyFill="1" applyBorder="1" applyAlignment="1">
      <alignment horizontal="center" vertical="center" wrapText="1"/>
    </xf>
    <xf numFmtId="10" fontId="23" fillId="3" borderId="14" xfId="5" applyNumberFormat="1" applyFont="1" applyFill="1" applyBorder="1" applyAlignment="1">
      <alignment horizontal="right" vertical="center"/>
    </xf>
    <xf numFmtId="0" fontId="23" fillId="3" borderId="14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1" fillId="2" borderId="0" xfId="4" applyNumberFormat="1" applyFont="1" applyFill="1" applyAlignment="1">
      <alignment horizontal="center"/>
    </xf>
    <xf numFmtId="43" fontId="21" fillId="2" borderId="0" xfId="4" applyFont="1" applyFill="1" applyAlignment="1">
      <alignment horizontal="center"/>
    </xf>
    <xf numFmtId="166" fontId="22" fillId="16" borderId="13" xfId="4" applyNumberFormat="1" applyFont="1" applyFill="1" applyBorder="1" applyAlignment="1">
      <alignment horizontal="center" wrapText="1"/>
    </xf>
    <xf numFmtId="43" fontId="22" fillId="16" borderId="13" xfId="4" applyFont="1" applyFill="1" applyBorder="1" applyAlignment="1">
      <alignment horizontal="center" wrapText="1"/>
    </xf>
    <xf numFmtId="166" fontId="21" fillId="3" borderId="14" xfId="4" applyNumberFormat="1" applyFont="1" applyFill="1" applyBorder="1" applyAlignment="1">
      <alignment horizontal="center"/>
    </xf>
    <xf numFmtId="43" fontId="21" fillId="3" borderId="14" xfId="4" applyFont="1" applyFill="1" applyBorder="1" applyAlignment="1">
      <alignment horizontal="center"/>
    </xf>
    <xf numFmtId="167" fontId="0" fillId="2" borderId="0" xfId="0" applyNumberFormat="1" applyFill="1" applyAlignment="1">
      <alignment horizontal="center" vertical="center"/>
    </xf>
    <xf numFmtId="0" fontId="21" fillId="17" borderId="14" xfId="0" applyFont="1" applyFill="1" applyBorder="1" applyAlignment="1">
      <alignment horizontal="right" vertical="center"/>
    </xf>
    <xf numFmtId="0" fontId="21" fillId="17" borderId="14" xfId="0" applyFont="1" applyFill="1" applyBorder="1" applyAlignment="1">
      <alignment horizontal="left" vertical="center" wrapText="1"/>
    </xf>
    <xf numFmtId="166" fontId="21" fillId="17" borderId="14" xfId="4" applyNumberFormat="1" applyFont="1" applyFill="1" applyBorder="1" applyAlignment="1">
      <alignment horizontal="center"/>
    </xf>
    <xf numFmtId="43" fontId="21" fillId="17" borderId="14" xfId="4" applyFont="1" applyFill="1" applyBorder="1" applyAlignment="1">
      <alignment horizontal="center"/>
    </xf>
    <xf numFmtId="2" fontId="0" fillId="17" borderId="0" xfId="0" applyNumberForma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166" fontId="0" fillId="17" borderId="0" xfId="0" applyNumberFormat="1" applyFill="1" applyAlignment="1">
      <alignment horizontal="center" vertical="center"/>
    </xf>
    <xf numFmtId="43" fontId="22" fillId="17" borderId="13" xfId="4" applyFont="1" applyFill="1" applyBorder="1" applyAlignment="1">
      <alignment horizontal="center" vertical="center" wrapText="1"/>
    </xf>
    <xf numFmtId="4" fontId="0" fillId="0" borderId="0" xfId="0" applyNumberFormat="1" applyAlignment="1" applyProtection="1">
      <alignment horizontal="left"/>
      <protection locked="0"/>
    </xf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4" fontId="0" fillId="13" borderId="0" xfId="0" applyNumberFormat="1" applyFill="1" applyAlignment="1" applyProtection="1">
      <alignment horizontal="left"/>
      <protection locked="0"/>
    </xf>
    <xf numFmtId="4" fontId="21" fillId="3" borderId="14" xfId="0" applyNumberFormat="1" applyFont="1" applyFill="1" applyBorder="1" applyAlignment="1">
      <alignment horizontal="right" vertical="center"/>
    </xf>
    <xf numFmtId="1" fontId="8" fillId="13" borderId="0" xfId="0" applyNumberFormat="1" applyFont="1" applyFill="1" applyAlignment="1">
      <alignment horizontal="center" vertical="center"/>
    </xf>
    <xf numFmtId="10" fontId="26" fillId="0" borderId="0" xfId="7" applyNumberFormat="1" applyFont="1"/>
    <xf numFmtId="0" fontId="26" fillId="13" borderId="0" xfId="7" applyFont="1" applyFill="1"/>
    <xf numFmtId="10" fontId="26" fillId="13" borderId="0" xfId="7" applyNumberFormat="1" applyFont="1" applyFill="1"/>
    <xf numFmtId="0" fontId="0" fillId="4" borderId="0" xfId="0" applyFill="1"/>
    <xf numFmtId="0" fontId="25" fillId="4" borderId="3" xfId="0" applyFont="1" applyFill="1" applyBorder="1"/>
    <xf numFmtId="168" fontId="0" fillId="4" borderId="3" xfId="0" applyNumberFormat="1" applyFill="1" applyBorder="1"/>
    <xf numFmtId="10" fontId="23" fillId="2" borderId="0" xfId="6" applyNumberFormat="1" applyFont="1" applyFill="1" applyAlignment="1">
      <alignment horizontal="left" vertical="center"/>
    </xf>
    <xf numFmtId="168" fontId="8" fillId="13" borderId="0" xfId="0" applyNumberFormat="1" applyFont="1" applyFill="1" applyAlignment="1">
      <alignment horizontal="center" vertical="center"/>
    </xf>
    <xf numFmtId="0" fontId="0" fillId="2" borderId="0" xfId="0" pivotButton="1" applyFill="1" applyAlignment="1">
      <alignment horizontal="left"/>
    </xf>
    <xf numFmtId="0" fontId="0" fillId="2" borderId="0" xfId="0" applyFill="1" applyAlignment="1">
      <alignment horizontal="left" indent="1"/>
    </xf>
    <xf numFmtId="0" fontId="17" fillId="17" borderId="0" xfId="0" applyFont="1" applyFill="1" applyAlignment="1">
      <alignment horizontal="left" vertical="center"/>
    </xf>
    <xf numFmtId="0" fontId="22" fillId="17" borderId="13" xfId="0" applyFont="1" applyFill="1" applyBorder="1" applyAlignment="1">
      <alignment horizontal="center" vertical="center"/>
    </xf>
    <xf numFmtId="0" fontId="0" fillId="17" borderId="0" xfId="0" applyFill="1"/>
    <xf numFmtId="0" fontId="24" fillId="16" borderId="13" xfId="0" applyFont="1" applyFill="1" applyBorder="1" applyAlignment="1">
      <alignment horizontal="right" vertical="center"/>
    </xf>
    <xf numFmtId="166" fontId="24" fillId="16" borderId="13" xfId="4" applyNumberFormat="1" applyFont="1" applyFill="1" applyBorder="1" applyAlignment="1">
      <alignment horizontal="center" wrapText="1"/>
    </xf>
    <xf numFmtId="43" fontId="24" fillId="16" borderId="13" xfId="4" applyFont="1" applyFill="1" applyBorder="1" applyAlignment="1">
      <alignment horizontal="center" wrapText="1"/>
    </xf>
    <xf numFmtId="43" fontId="24" fillId="17" borderId="13" xfId="4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/>
    </xf>
    <xf numFmtId="0" fontId="28" fillId="13" borderId="0" xfId="0" applyFont="1" applyFill="1" applyAlignment="1">
      <alignment horizontal="center" vertical="center" wrapText="1"/>
    </xf>
    <xf numFmtId="0" fontId="21" fillId="13" borderId="14" xfId="0" applyFont="1" applyFill="1" applyBorder="1" applyAlignment="1">
      <alignment horizontal="left" vertical="center" wrapText="1"/>
    </xf>
    <xf numFmtId="2" fontId="0" fillId="13" borderId="0" xfId="0" applyNumberFormat="1" applyFill="1" applyAlignment="1">
      <alignment horizontal="center" vertical="center"/>
    </xf>
    <xf numFmtId="4" fontId="0" fillId="19" borderId="0" xfId="0" applyNumberFormat="1" applyFill="1" applyAlignment="1" applyProtection="1">
      <alignment horizontal="left"/>
      <protection locked="0"/>
    </xf>
    <xf numFmtId="167" fontId="0" fillId="2" borderId="0" xfId="0" applyNumberFormat="1" applyFill="1" applyAlignment="1">
      <alignment horizontal="left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right"/>
    </xf>
    <xf numFmtId="0" fontId="28" fillId="2" borderId="0" xfId="0" applyFont="1" applyFill="1" applyAlignment="1">
      <alignment horizontal="left"/>
    </xf>
    <xf numFmtId="166" fontId="8" fillId="18" borderId="14" xfId="8" applyNumberFormat="1" applyFont="1" applyFill="1" applyBorder="1" applyAlignment="1">
      <alignment horizontal="right" vertical="center"/>
    </xf>
    <xf numFmtId="0" fontId="0" fillId="19" borderId="0" xfId="0" applyFill="1" applyAlignment="1">
      <alignment horizontal="left"/>
    </xf>
    <xf numFmtId="0" fontId="0" fillId="19" borderId="0" xfId="0" applyFill="1" applyAlignment="1">
      <alignment horizontal="left" wrapText="1"/>
    </xf>
    <xf numFmtId="0" fontId="29" fillId="2" borderId="15" xfId="0" applyFont="1" applyFill="1" applyBorder="1" applyAlignment="1">
      <alignment vertical="center" wrapText="1"/>
    </xf>
    <xf numFmtId="166" fontId="8" fillId="18" borderId="0" xfId="8" applyNumberFormat="1" applyFont="1" applyFill="1" applyBorder="1" applyAlignment="1">
      <alignment horizontal="right" vertical="center"/>
    </xf>
    <xf numFmtId="1" fontId="0" fillId="2" borderId="0" xfId="0" applyNumberFormat="1" applyFill="1" applyAlignment="1">
      <alignment horizontal="center"/>
    </xf>
    <xf numFmtId="0" fontId="3" fillId="10" borderId="3" xfId="1" applyFont="1" applyFill="1" applyBorder="1" applyAlignment="1">
      <alignment horizontal="left"/>
    </xf>
    <xf numFmtId="0" fontId="3" fillId="10" borderId="3" xfId="1" applyFont="1" applyFill="1" applyBorder="1" applyAlignment="1">
      <alignment horizontal="left" vertical="center"/>
    </xf>
    <xf numFmtId="0" fontId="3" fillId="12" borderId="5" xfId="1" applyFont="1" applyFill="1" applyBorder="1" applyAlignment="1">
      <alignment horizontal="left" vertical="center"/>
    </xf>
    <xf numFmtId="0" fontId="3" fillId="12" borderId="6" xfId="1" applyFont="1" applyFill="1" applyBorder="1" applyAlignment="1">
      <alignment horizontal="left" vertical="center"/>
    </xf>
    <xf numFmtId="0" fontId="5" fillId="4" borderId="0" xfId="1" applyFont="1" applyFill="1" applyAlignment="1">
      <alignment horizontal="left"/>
    </xf>
    <xf numFmtId="0" fontId="4" fillId="7" borderId="3" xfId="1" applyFont="1" applyFill="1" applyBorder="1" applyAlignment="1">
      <alignment horizontal="left" vertical="center"/>
    </xf>
    <xf numFmtId="0" fontId="4" fillId="8" borderId="3" xfId="1" applyFont="1" applyFill="1" applyBorder="1" applyAlignment="1">
      <alignment horizontal="left" vertical="center"/>
    </xf>
    <xf numFmtId="0" fontId="4" fillId="8" borderId="5" xfId="1" applyFont="1" applyFill="1" applyBorder="1" applyAlignment="1">
      <alignment horizontal="left"/>
    </xf>
    <xf numFmtId="0" fontId="4" fillId="8" borderId="6" xfId="1" applyFont="1" applyFill="1" applyBorder="1" applyAlignment="1">
      <alignment horizontal="left"/>
    </xf>
    <xf numFmtId="0" fontId="4" fillId="9" borderId="3" xfId="1" applyFont="1" applyFill="1" applyBorder="1" applyAlignment="1">
      <alignment horizontal="left" vertical="center"/>
    </xf>
    <xf numFmtId="0" fontId="4" fillId="9" borderId="3" xfId="1" applyFont="1" applyFill="1" applyBorder="1" applyAlignment="1">
      <alignment horizontal="left"/>
    </xf>
    <xf numFmtId="0" fontId="4" fillId="6" borderId="5" xfId="1" applyFont="1" applyFill="1" applyBorder="1" applyAlignment="1">
      <alignment horizontal="left"/>
    </xf>
    <xf numFmtId="0" fontId="4" fillId="6" borderId="6" xfId="1" applyFont="1" applyFill="1" applyBorder="1" applyAlignment="1">
      <alignment horizontal="left"/>
    </xf>
    <xf numFmtId="0" fontId="4" fillId="6" borderId="3" xfId="1" applyFont="1" applyFill="1" applyBorder="1" applyAlignment="1">
      <alignment horizontal="left" vertical="center"/>
    </xf>
    <xf numFmtId="0" fontId="4" fillId="5" borderId="2" xfId="1" applyFont="1" applyFill="1" applyBorder="1" applyAlignment="1">
      <alignment horizontal="left" vertical="center"/>
    </xf>
    <xf numFmtId="0" fontId="4" fillId="5" borderId="4" xfId="1" applyFont="1" applyFill="1" applyBorder="1" applyAlignment="1">
      <alignment horizontal="left" vertical="center"/>
    </xf>
    <xf numFmtId="0" fontId="4" fillId="5" borderId="7" xfId="1" applyFont="1" applyFill="1" applyBorder="1" applyAlignment="1">
      <alignment horizontal="left" vertical="center"/>
    </xf>
    <xf numFmtId="0" fontId="4" fillId="5" borderId="3" xfId="1" applyFont="1" applyFill="1" applyBorder="1" applyAlignment="1">
      <alignment horizontal="left"/>
    </xf>
    <xf numFmtId="0" fontId="4" fillId="5" borderId="3" xfId="1" applyFont="1" applyFill="1" applyBorder="1" applyAlignment="1">
      <alignment horizontal="left" vertical="center"/>
    </xf>
    <xf numFmtId="0" fontId="4" fillId="5" borderId="5" xfId="1" applyFont="1" applyFill="1" applyBorder="1" applyAlignment="1">
      <alignment horizontal="left" vertical="center"/>
    </xf>
    <xf numFmtId="0" fontId="4" fillId="5" borderId="6" xfId="1" applyFont="1" applyFill="1" applyBorder="1" applyAlignment="1">
      <alignment horizontal="left" vertical="center"/>
    </xf>
    <xf numFmtId="164" fontId="4" fillId="9" borderId="5" xfId="1" applyNumberFormat="1" applyFont="1" applyFill="1" applyBorder="1" applyAlignment="1">
      <alignment horizontal="center" vertical="center"/>
    </xf>
    <xf numFmtId="164" fontId="4" fillId="9" borderId="6" xfId="1" applyNumberFormat="1" applyFont="1" applyFill="1" applyBorder="1" applyAlignment="1">
      <alignment horizontal="center" vertical="center"/>
    </xf>
  </cellXfs>
  <cellStyles count="9">
    <cellStyle name="Milliers" xfId="8" builtinId="3"/>
    <cellStyle name="Milliers 2" xfId="4" xr:uid="{7977231B-590B-4EA5-9BB9-28F1ECB11F03}"/>
    <cellStyle name="Normal" xfId="0" builtinId="0"/>
    <cellStyle name="Normal 2" xfId="1" xr:uid="{00000000-0005-0000-0000-000001000000}"/>
    <cellStyle name="Normal 3" xfId="2" xr:uid="{00000000-0005-0000-0000-000002000000}"/>
    <cellStyle name="Normal 4" xfId="7" xr:uid="{69A05887-8F63-4444-8F1E-D97396D9E51B}"/>
    <cellStyle name="Pourcentage" xfId="6" builtinId="5"/>
    <cellStyle name="Pourcentage 2" xfId="3" xr:uid="{00000000-0005-0000-0000-000003000000}"/>
    <cellStyle name="Pourcentage 3" xfId="5" xr:uid="{575023EC-58B9-45CE-8838-37BBA0C6F18B}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wrapText="1"/>
    </dxf>
    <dxf>
      <alignment wrapText="1"/>
    </dxf>
    <dxf>
      <alignment wrapText="1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numFmt numFmtId="3" formatCode="#,##0"/>
    </dxf>
    <dxf>
      <numFmt numFmtId="3" formatCode="#,##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0"/>
          <c:marker>
            <c:symbol val="none"/>
          </c:marker>
          <c:val>
            <c:numRef>
              <c:f>'simulateur tarif OQN'!$D$36:$D$94</c:f>
            </c:numRef>
          </c:val>
          <c:smooth val="0"/>
          <c:extLst>
            <c:ext xmlns:c16="http://schemas.microsoft.com/office/drawing/2014/chart" uri="{C3380CC4-5D6E-409C-BE32-E72D297353CC}">
              <c16:uniqueId val="{00000000-DF27-4F57-82EA-EB17A5546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92"/>
        <c:axId val="89098112"/>
      </c:lineChart>
      <c:catAx>
        <c:axId val="89096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89098112"/>
        <c:crosses val="autoZero"/>
        <c:auto val="1"/>
        <c:lblAlgn val="ctr"/>
        <c:lblOffset val="100"/>
        <c:noMultiLvlLbl val="0"/>
      </c:catAx>
      <c:valAx>
        <c:axId val="89098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8909619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1"/>
          <c:order val="0"/>
          <c:marker>
            <c:symbol val="none"/>
          </c:marker>
          <c:val>
            <c:numRef>
              <c:f>'simulateur graphe PJ OQN'!$D$11:$D$110</c:f>
              <c:numCache>
                <c:formatCode>0</c:formatCode>
                <c:ptCount val="100"/>
                <c:pt idx="0">
                  <c:v>182.99</c:v>
                </c:pt>
                <c:pt idx="1">
                  <c:v>182.99</c:v>
                </c:pt>
                <c:pt idx="2">
                  <c:v>182.99</c:v>
                </c:pt>
                <c:pt idx="3">
                  <c:v>182.99</c:v>
                </c:pt>
                <c:pt idx="4">
                  <c:v>182.99</c:v>
                </c:pt>
                <c:pt idx="5">
                  <c:v>182.99</c:v>
                </c:pt>
                <c:pt idx="6">
                  <c:v>182.99</c:v>
                </c:pt>
                <c:pt idx="7">
                  <c:v>661.02249999999992</c:v>
                </c:pt>
                <c:pt idx="8">
                  <c:v>597.98555555555549</c:v>
                </c:pt>
                <c:pt idx="9">
                  <c:v>547.55599999999993</c:v>
                </c:pt>
                <c:pt idx="10">
                  <c:v>506.29545454545456</c:v>
                </c:pt>
                <c:pt idx="11">
                  <c:v>471.91166666666663</c:v>
                </c:pt>
                <c:pt idx="12">
                  <c:v>442.81769230769231</c:v>
                </c:pt>
                <c:pt idx="13">
                  <c:v>417.88</c:v>
                </c:pt>
                <c:pt idx="14">
                  <c:v>396.26733333333328</c:v>
                </c:pt>
                <c:pt idx="15">
                  <c:v>377.35624999999999</c:v>
                </c:pt>
                <c:pt idx="16">
                  <c:v>360.66999999999996</c:v>
                </c:pt>
                <c:pt idx="17">
                  <c:v>345.83777777777777</c:v>
                </c:pt>
                <c:pt idx="18">
                  <c:v>332.56684210526311</c:v>
                </c:pt>
                <c:pt idx="19">
                  <c:v>320.62299999999999</c:v>
                </c:pt>
                <c:pt idx="20">
                  <c:v>309.81666666666666</c:v>
                </c:pt>
                <c:pt idx="21">
                  <c:v>299.99272727272728</c:v>
                </c:pt>
                <c:pt idx="22">
                  <c:v>291.02304347826083</c:v>
                </c:pt>
                <c:pt idx="23">
                  <c:v>282.80083333333329</c:v>
                </c:pt>
                <c:pt idx="24">
                  <c:v>275.2364</c:v>
                </c:pt>
                <c:pt idx="25">
                  <c:v>268.25384615384615</c:v>
                </c:pt>
                <c:pt idx="26">
                  <c:v>261.78851851851852</c:v>
                </c:pt>
                <c:pt idx="27">
                  <c:v>255.785</c:v>
                </c:pt>
                <c:pt idx="28">
                  <c:v>250.19551724137932</c:v>
                </c:pt>
                <c:pt idx="29">
                  <c:v>244.97866666666667</c:v>
                </c:pt>
                <c:pt idx="30">
                  <c:v>240.09838709677416</c:v>
                </c:pt>
                <c:pt idx="31">
                  <c:v>235.52312499999999</c:v>
                </c:pt>
                <c:pt idx="32">
                  <c:v>231.22515151515151</c:v>
                </c:pt>
                <c:pt idx="33">
                  <c:v>227.18</c:v>
                </c:pt>
                <c:pt idx="34">
                  <c:v>223.36599999999999</c:v>
                </c:pt>
                <c:pt idx="35">
                  <c:v>219.76388888888889</c:v>
                </c:pt>
                <c:pt idx="36">
                  <c:v>216.35648648648649</c:v>
                </c:pt>
                <c:pt idx="37">
                  <c:v>213.12842105263155</c:v>
                </c:pt>
                <c:pt idx="38">
                  <c:v>210.06589743589743</c:v>
                </c:pt>
                <c:pt idx="39">
                  <c:v>207.15649999999999</c:v>
                </c:pt>
                <c:pt idx="40">
                  <c:v>204.38902439024392</c:v>
                </c:pt>
                <c:pt idx="41">
                  <c:v>201.75333333333333</c:v>
                </c:pt>
                <c:pt idx="42">
                  <c:v>199.24023255813952</c:v>
                </c:pt>
                <c:pt idx="43">
                  <c:v>196.84136363636364</c:v>
                </c:pt>
                <c:pt idx="44">
                  <c:v>194.5491111111111</c:v>
                </c:pt>
                <c:pt idx="45">
                  <c:v>192.35652173913041</c:v>
                </c:pt>
                <c:pt idx="46">
                  <c:v>190.25723404255319</c:v>
                </c:pt>
                <c:pt idx="47">
                  <c:v>188.24541666666664</c:v>
                </c:pt>
                <c:pt idx="48">
                  <c:v>186.31571428571428</c:v>
                </c:pt>
                <c:pt idx="49">
                  <c:v>184.4632</c:v>
                </c:pt>
                <c:pt idx="50">
                  <c:v>182.68333333333331</c:v>
                </c:pt>
                <c:pt idx="51">
                  <c:v>180.97192307692305</c:v>
                </c:pt>
                <c:pt idx="52">
                  <c:v>179.32509433962264</c:v>
                </c:pt>
                <c:pt idx="53">
                  <c:v>177.73925925925926</c:v>
                </c:pt>
                <c:pt idx="54">
                  <c:v>176.21109090909093</c:v>
                </c:pt>
                <c:pt idx="55">
                  <c:v>174.73749999999998</c:v>
                </c:pt>
                <c:pt idx="56">
                  <c:v>173.31561403508772</c:v>
                </c:pt>
                <c:pt idx="57">
                  <c:v>171.94275862068966</c:v>
                </c:pt>
                <c:pt idx="58">
                  <c:v>170.6164406779661</c:v>
                </c:pt>
                <c:pt idx="59">
                  <c:v>169.33433333333332</c:v>
                </c:pt>
                <c:pt idx="60">
                  <c:v>168.09426229508196</c:v>
                </c:pt>
                <c:pt idx="61">
                  <c:v>166.89419354838708</c:v>
                </c:pt>
                <c:pt idx="62">
                  <c:v>165.73222222222222</c:v>
                </c:pt>
                <c:pt idx="63">
                  <c:v>164.6065625</c:v>
                </c:pt>
                <c:pt idx="64">
                  <c:v>163.51553846153845</c:v>
                </c:pt>
                <c:pt idx="65">
                  <c:v>162.45757575757574</c:v>
                </c:pt>
                <c:pt idx="66">
                  <c:v>161.43119402985073</c:v>
                </c:pt>
                <c:pt idx="67">
                  <c:v>160.435</c:v>
                </c:pt>
                <c:pt idx="68">
                  <c:v>159.46768115942029</c:v>
                </c:pt>
                <c:pt idx="69">
                  <c:v>158.52799999999999</c:v>
                </c:pt>
                <c:pt idx="70">
                  <c:v>157.61478873239437</c:v>
                </c:pt>
                <c:pt idx="71">
                  <c:v>156.72694444444446</c:v>
                </c:pt>
                <c:pt idx="72">
                  <c:v>155.86342465753424</c:v>
                </c:pt>
                <c:pt idx="73">
                  <c:v>155.02324324324323</c:v>
                </c:pt>
                <c:pt idx="74">
                  <c:v>154.20546666666667</c:v>
                </c:pt>
                <c:pt idx="75">
                  <c:v>153.4092105263158</c:v>
                </c:pt>
                <c:pt idx="76">
                  <c:v>152.63363636363636</c:v>
                </c:pt>
                <c:pt idx="77">
                  <c:v>151.87794871794873</c:v>
                </c:pt>
                <c:pt idx="78">
                  <c:v>149.95544303797467</c:v>
                </c:pt>
                <c:pt idx="79">
                  <c:v>148.08099999999999</c:v>
                </c:pt>
                <c:pt idx="80">
                  <c:v>146.25283950617285</c:v>
                </c:pt>
                <c:pt idx="81">
                  <c:v>144.46926829268293</c:v>
                </c:pt>
                <c:pt idx="82">
                  <c:v>142.72867469879517</c:v>
                </c:pt>
                <c:pt idx="83">
                  <c:v>141.02952380952379</c:v>
                </c:pt>
                <c:pt idx="84">
                  <c:v>141.15117647058824</c:v>
                </c:pt>
                <c:pt idx="85">
                  <c:v>141.26999999999998</c:v>
                </c:pt>
                <c:pt idx="86">
                  <c:v>141.38609195402299</c:v>
                </c:pt>
                <c:pt idx="87">
                  <c:v>141.49954545454545</c:v>
                </c:pt>
                <c:pt idx="88">
                  <c:v>141.61044943820224</c:v>
                </c:pt>
                <c:pt idx="89">
                  <c:v>141.71888888888887</c:v>
                </c:pt>
                <c:pt idx="90">
                  <c:v>141.73626373626371</c:v>
                </c:pt>
                <c:pt idx="91">
                  <c:v>141.7532608695652</c:v>
                </c:pt>
                <c:pt idx="92">
                  <c:v>141.76989247311826</c:v>
                </c:pt>
                <c:pt idx="93">
                  <c:v>141.78617021276597</c:v>
                </c:pt>
                <c:pt idx="94">
                  <c:v>141.80210526315787</c:v>
                </c:pt>
                <c:pt idx="95">
                  <c:v>141.81770833333331</c:v>
                </c:pt>
                <c:pt idx="96">
                  <c:v>141.83298969072163</c:v>
                </c:pt>
                <c:pt idx="97">
                  <c:v>141.84795918367345</c:v>
                </c:pt>
                <c:pt idx="98">
                  <c:v>141.86262626262626</c:v>
                </c:pt>
                <c:pt idx="99">
                  <c:v>141.87699999999998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5-4AB5-AEE0-16AA022D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941696"/>
        <c:axId val="100208640"/>
      </c:lineChart>
      <c:catAx>
        <c:axId val="90941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100208640"/>
        <c:crosses val="autoZero"/>
        <c:auto val="1"/>
        <c:lblAlgn val="ctr"/>
        <c:lblOffset val="100"/>
        <c:noMultiLvlLbl val="0"/>
      </c:catAx>
      <c:valAx>
        <c:axId val="100208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fr-FR"/>
          </a:p>
        </c:txPr>
        <c:crossAx val="9094169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206187</xdr:colOff>
      <xdr:row>39</xdr:row>
      <xdr:rowOff>71717</xdr:rowOff>
    </xdr:from>
    <xdr:to>
      <xdr:col>8</xdr:col>
      <xdr:colOff>3209363</xdr:colOff>
      <xdr:row>57</xdr:row>
      <xdr:rowOff>71717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206187</xdr:colOff>
      <xdr:row>14</xdr:row>
      <xdr:rowOff>71717</xdr:rowOff>
    </xdr:from>
    <xdr:to>
      <xdr:col>8</xdr:col>
      <xdr:colOff>3209363</xdr:colOff>
      <xdr:row>32</xdr:row>
      <xdr:rowOff>71717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aume Coche" refreshedDate="45279.383627083334" createdVersion="8" refreshedVersion="8" minRefreshableVersion="3" recordCount="1133" xr:uid="{3332F3B8-EB80-4960-AD0B-587FF9EC7EFC}">
  <cacheSource type="worksheet">
    <worksheetSource ref="A2:BG1135" sheet="liste séjours"/>
  </cacheSource>
  <cacheFields count="60">
    <cacheField name="N°séjour anonymisé" numFmtId="1">
      <sharedItems containsNonDate="0" containsString="0" containsBlank="1"/>
    </cacheField>
    <cacheField name="GME" numFmtId="4">
      <sharedItems containsNonDate="0" containsString="0" containsBlank="1"/>
    </cacheField>
    <cacheField name="Libellé GME" numFmtId="4">
      <sharedItems containsNonDate="0" containsString="0" containsBlank="1"/>
    </cacheField>
    <cacheField name="Durée séjour" numFmtId="1">
      <sharedItems containsNonDate="0" containsString="0" containsBlank="1"/>
    </cacheField>
    <cacheField name="Durée ARR séjour" numFmtId="1">
      <sharedItems containsNonDate="0" containsString="0" containsBlank="1"/>
    </cacheField>
    <cacheField name="Hospit" numFmtId="1">
      <sharedItems containsNonDate="0" containsString="0" containsBlank="1"/>
    </cacheField>
    <cacheField name="Points ARR séjour" numFmtId="1">
      <sharedItems containsNonDate="0" containsString="0" containsBlank="1"/>
    </cacheField>
    <cacheField name="Points dép séjour" numFmtId="1">
      <sharedItems containsNonDate="0" containsString="0" containsBlank="1"/>
    </cacheField>
    <cacheField name="Points ARR/jour" numFmtId="1">
      <sharedItems containsNonDate="0" containsString="0" containsBlank="1"/>
    </cacheField>
    <cacheField name="Points dép/jour" numFmtId="1">
      <sharedItems containsNonDate="0" containsString="0" containsBlank="1"/>
    </cacheField>
    <cacheField name="Sexe" numFmtId="1">
      <sharedItems containsNonDate="0" containsString="0" containsBlank="1"/>
    </cacheField>
    <cacheField name="Dépt" numFmtId="1">
      <sharedItems containsNonDate="0" containsString="0" containsBlank="1"/>
    </cacheField>
    <cacheField name="Age" numFmtId="1">
      <sharedItems containsNonDate="0" containsString="0" containsBlank="1"/>
    </cacheField>
    <cacheField name="Classif GME 2022" numFmtId="0">
      <sharedItems containsSemiMixedTypes="0" containsString="0" containsNumber="1" containsInteger="1" minValue="0" maxValue="1" count="2">
        <n v="0"/>
        <n v="1" u="1"/>
      </sharedItems>
    </cacheField>
    <cacheField name="CM" numFmtId="0">
      <sharedItems count="15">
        <s v=""/>
        <s v="11" u="1"/>
        <s v="23" u="1"/>
        <s v="06" u="1"/>
        <s v="08" u="1"/>
        <s v="05" u="1"/>
        <s v="04" u="1"/>
        <s v="19" u="1"/>
        <s v="09" u="1"/>
        <s v="16" u="1"/>
        <s v="01" u="1"/>
        <s v="03" u="1"/>
        <s v="02" u="1"/>
        <s v="18" u="1"/>
        <s v="10" u="1"/>
      </sharedItems>
    </cacheField>
    <cacheField name="GN" numFmtId="0">
      <sharedItems/>
    </cacheField>
    <cacheField name="HC/HDJ" numFmtId="0">
      <sharedItems count="2">
        <s v="HDJ"/>
        <s v="HC" u="1"/>
      </sharedItems>
    </cacheField>
    <cacheField name="GMT" numFmtId="0">
      <sharedItems containsNonDate="0" containsString="0" containsBlank="1"/>
    </cacheField>
    <cacheField name="GME a" numFmtId="4">
      <sharedItems containsSemiMixedTypes="0" containsString="0" containsNumber="1" containsInteger="1" minValue="0" maxValue="0"/>
    </cacheField>
    <cacheField name="Libellé a" numFmtId="4">
      <sharedItems containsSemiMixedTypes="0" containsString="0" containsNumber="1" containsInteger="1" minValue="0" maxValue="0"/>
    </cacheField>
    <cacheField name="Début de zone forfaitaire (DZF)" numFmtId="166">
      <sharedItems/>
    </cacheField>
    <cacheField name="Fin de Zone Forfaitaire (FZF)" numFmtId="166">
      <sharedItems/>
    </cacheField>
    <cacheField name="Tarif de la zone basse (TZB)" numFmtId="166">
      <sharedItems/>
    </cacheField>
    <cacheField name="Supplément de la zone basse (SZB)" numFmtId="166">
      <sharedItems/>
    </cacheField>
    <cacheField name="Tarif de la Zone Forfaitaire - Période 1 (TZF1)" numFmtId="166">
      <sharedItems/>
    </cacheField>
    <cacheField name="Tarif de la Zone Forfaitaire - Période 2 (TZF2)" numFmtId="166">
      <sharedItems/>
    </cacheField>
    <cacheField name="Tarif de la Zone Forfaitaire - Période 3 (TZF3)" numFmtId="166">
      <sharedItems/>
    </cacheField>
    <cacheField name="Supplément de la Zone Haute (SZH)" numFmtId="166">
      <sharedItems/>
    </cacheField>
    <cacheField name="Tarif après 90 jours" numFmtId="166">
      <sharedItems/>
    </cacheField>
    <cacheField name="Tarif moins de 8 jours et mode de sortie [Transfert, décès, mutation]" numFmtId="166">
      <sharedItems/>
    </cacheField>
    <cacheField name="GN2" numFmtId="166">
      <sharedItems/>
    </cacheField>
    <cacheField name="Ecart entre FZF et DZF" numFmtId="166">
      <sharedItems/>
    </cacheField>
    <cacheField name="Forfaitisable (0/1)" numFmtId="166">
      <sharedItems/>
    </cacheField>
    <cacheField name="DZF niv1" numFmtId="166">
      <sharedItems/>
    </cacheField>
    <cacheField name="DZF niv2" numFmtId="166">
      <sharedItems/>
    </cacheField>
    <cacheField name="DZF niv3" numFmtId="166">
      <sharedItems/>
    </cacheField>
    <cacheField name="b" numFmtId="0">
      <sharedItems containsNonDate="0" containsString="0" containsBlank="1"/>
    </cacheField>
    <cacheField name="c" numFmtId="0">
      <sharedItems containsNonDate="0" containsString="0" containsBlank="1"/>
    </cacheField>
    <cacheField name="d" numFmtId="0">
      <sharedItems containsNonDate="0" containsString="0" containsBlank="1"/>
    </cacheField>
    <cacheField name="e" numFmtId="0">
      <sharedItems containsNonDate="0" containsString="0" containsBlank="1"/>
    </cacheField>
    <cacheField name="f" numFmtId="0">
      <sharedItems containsNonDate="0" containsString="0" containsBlank="1"/>
    </cacheField>
    <cacheField name="g" numFmtId="0">
      <sharedItems containsNonDate="0" containsString="0" containsBlank="1"/>
    </cacheField>
    <cacheField name="h" numFmtId="0">
      <sharedItems containsNonDate="0" containsString="0" containsBlank="1"/>
    </cacheField>
    <cacheField name="i" numFmtId="0">
      <sharedItems containsNonDate="0" containsString="0" containsBlank="1"/>
    </cacheField>
    <cacheField name="j" numFmtId="0">
      <sharedItems containsNonDate="0" containsString="0" containsBlank="1"/>
    </cacheField>
    <cacheField name="k" numFmtId="0">
      <sharedItems containsNonDate="0" containsString="0" containsBlank="1"/>
    </cacheField>
    <cacheField name="l" numFmtId="0">
      <sharedItems containsNonDate="0" containsString="0" containsBlank="1"/>
    </cacheField>
    <cacheField name="m" numFmtId="0">
      <sharedItems containsNonDate="0" containsString="0" containsBlank="1"/>
    </cacheField>
    <cacheField name="n" numFmtId="0">
      <sharedItems containsNonDate="0" containsString="0" containsBlank="1"/>
    </cacheField>
    <cacheField name="o" numFmtId="0">
      <sharedItems containsNonDate="0" containsString="0" containsBlank="1"/>
    </cacheField>
    <cacheField name="p" numFmtId="0">
      <sharedItems containsNonDate="0" containsString="0" containsBlank="1"/>
    </cacheField>
    <cacheField name="Durée de séjour" numFmtId="1">
      <sharedItems containsSemiMixedTypes="0" containsString="0" containsNumber="1" containsInteger="1" minValue="0" maxValue="0"/>
    </cacheField>
    <cacheField name="Tarif final" numFmtId="3">
      <sharedItems/>
    </cacheField>
    <cacheField name="Tarif final / jour" numFmtId="3">
      <sharedItems/>
    </cacheField>
    <cacheField name="Tarif final après coeff" numFmtId="3">
      <sharedItems/>
    </cacheField>
    <cacheField name="Tarif final / jour après coeff" numFmtId="3">
      <sharedItems/>
    </cacheField>
    <cacheField name="a" numFmtId="0">
      <sharedItems containsNonDate="0" containsString="0" containsBlank="1"/>
    </cacheField>
    <cacheField name="Zone" numFmtId="0">
      <sharedItems/>
    </cacheField>
    <cacheField name="HC/HDJ2" numFmtId="0">
      <sharedItems/>
    </cacheField>
    <cacheField name="Tarif par jour" numFmtId="0" formula="'Tarif final après coeff'/'Durée de séjour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3"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  <r>
    <m/>
    <m/>
    <m/>
    <m/>
    <m/>
    <m/>
    <m/>
    <m/>
    <m/>
    <m/>
    <m/>
    <m/>
    <m/>
    <x v="0"/>
    <x v="0"/>
    <s v=""/>
    <x v="0"/>
    <m/>
    <n v="0"/>
    <n v="0"/>
    <e v="#N/A"/>
    <e v="#N/A"/>
    <e v="#N/A"/>
    <e v="#N/A"/>
    <e v="#N/A"/>
    <e v="#N/A"/>
    <e v="#N/A"/>
    <e v="#N/A"/>
    <e v="#N/A"/>
    <e v="#N/A"/>
    <e v="#N/A"/>
    <e v="#N/A"/>
    <e v="#N/A"/>
    <e v="#N/A"/>
    <e v="#N/A"/>
    <e v="#N/A"/>
    <m/>
    <m/>
    <m/>
    <m/>
    <m/>
    <m/>
    <m/>
    <m/>
    <m/>
    <m/>
    <m/>
    <m/>
    <m/>
    <m/>
    <m/>
    <n v="0"/>
    <e v="#N/A"/>
    <e v="#N/A"/>
    <e v="#N/A"/>
    <e v="#N/A"/>
    <m/>
    <e v="#N/A"/>
    <s v="HDJ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335834-A4E3-4CED-B7C7-A4141CB62666}" name="Tableau croisé dynamique1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rowHeaderCaption="Catégorie Majeure">
  <location ref="A5:D8" firstHeaderRow="0" firstDataRow="1" firstDataCol="1" rowPageCount="1" colPageCount="1"/>
  <pivotFields count="60">
    <pivotField numFmtId="1" showAll="0"/>
    <pivotField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axis="axisPage" showAll="0">
      <items count="3">
        <item x="0"/>
        <item m="1" x="1"/>
        <item t="default"/>
      </items>
    </pivotField>
    <pivotField axis="axisRow" showAll="0" sortType="ascending">
      <items count="16">
        <item x="0"/>
        <item m="1" x="10"/>
        <item m="1" x="12"/>
        <item m="1" x="11"/>
        <item m="1" x="6"/>
        <item m="1" x="5"/>
        <item m="1" x="3"/>
        <item m="1" x="4"/>
        <item m="1" x="8"/>
        <item m="1" x="14"/>
        <item m="1" x="1"/>
        <item m="1" x="9"/>
        <item m="1" x="13"/>
        <item m="1" x="7"/>
        <item m="1" x="2"/>
        <item t="default"/>
      </items>
    </pivotField>
    <pivotField showAll="0"/>
    <pivotField axis="axisRow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" showAll="0"/>
    <pivotField showAll="0"/>
    <pivotField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6"/>
    <field x="14"/>
  </rowFields>
  <rowItems count="3">
    <i>
      <x v="1"/>
    </i>
    <i r="1"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3" item="0" hier="-1"/>
  </pageFields>
  <dataFields count="3">
    <dataField name="  Durée de séjour" fld="51" baseField="16" baseItem="0" numFmtId="3"/>
    <dataField name="Valorisation GMT" fld="54" baseField="16" baseItem="0"/>
    <dataField name="Tarif GMT par jour" fld="59" baseField="0" baseItem="0" numFmtId="164"/>
  </dataFields>
  <formats count="13">
    <format dxfId="12">
      <pivotArea collapsedLevelsAreSubtotals="1" fieldPosition="0">
        <references count="2">
          <reference field="14" count="1">
            <x v="13"/>
          </reference>
          <reference field="16" count="1" selected="0">
            <x v="0"/>
          </reference>
        </references>
      </pivotArea>
    </format>
    <format dxfId="11">
      <pivotArea grandRow="1" outline="0" collapsedLevelsAreSubtotals="1" fieldPosition="0"/>
    </format>
    <format dxfId="10">
      <pivotArea dataOnly="0" labelOnly="1" outline="0" fieldPosition="0">
        <references count="1">
          <reference field="13" count="1">
            <x v="1"/>
          </reference>
        </references>
      </pivotArea>
    </format>
    <format dxfId="9">
      <pivotArea collapsedLevelsAreSubtotals="1" fieldPosition="0">
        <references count="3">
          <reference field="4294967294" count="2" selected="0">
            <x v="1"/>
            <x v="2"/>
          </reference>
          <reference field="14" count="0"/>
          <reference field="16" count="1" selected="0">
            <x v="0"/>
          </reference>
        </references>
      </pivotArea>
    </format>
    <format dxfId="8">
      <pivotArea field="16" grandRow="1" outline="0" collapsedLevelsAreSubtotals="1" axis="axisRow" fieldPosition="0">
        <references count="1">
          <reference field="4294967294" count="2" selected="0">
            <x v="1"/>
            <x v="2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1"/>
          </reference>
          <reference field="16" count="1">
            <x v="0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2"/>
          </reference>
          <reference field="16" count="1">
            <x v="0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field="16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9"/>
  <sheetViews>
    <sheetView topLeftCell="A43" workbookViewId="0">
      <selection activeCell="C71" sqref="C71"/>
    </sheetView>
  </sheetViews>
  <sheetFormatPr baseColWidth="10" defaultColWidth="11.5703125" defaultRowHeight="12"/>
  <cols>
    <col min="1" max="1" width="20.7109375" style="2" customWidth="1"/>
    <col min="2" max="2" width="57.7109375" style="2" customWidth="1"/>
    <col min="3" max="3" width="23.28515625" style="2" customWidth="1"/>
    <col min="4" max="4" width="12.28515625" style="2" customWidth="1"/>
    <col min="5" max="5" width="64.28515625" style="2" customWidth="1"/>
    <col min="6" max="16384" width="11.5703125" style="2"/>
  </cols>
  <sheetData>
    <row r="1" spans="1:5">
      <c r="A1" s="1" t="s">
        <v>2524</v>
      </c>
    </row>
    <row r="2" spans="1:5">
      <c r="A2" s="2" t="s">
        <v>2525</v>
      </c>
    </row>
    <row r="3" spans="1:5">
      <c r="A3" s="2" t="s">
        <v>2526</v>
      </c>
    </row>
    <row r="5" spans="1:5">
      <c r="A5" s="1" t="s">
        <v>2527</v>
      </c>
    </row>
    <row r="6" spans="1:5">
      <c r="A6" s="145" t="s">
        <v>2528</v>
      </c>
      <c r="B6" s="3" t="s">
        <v>1</v>
      </c>
      <c r="C6" s="148" t="s">
        <v>2529</v>
      </c>
      <c r="D6" s="148"/>
      <c r="E6" s="3" t="s">
        <v>2530</v>
      </c>
    </row>
    <row r="7" spans="1:5">
      <c r="A7" s="146"/>
      <c r="B7" s="3" t="s">
        <v>3</v>
      </c>
      <c r="C7" s="148" t="s">
        <v>2531</v>
      </c>
      <c r="D7" s="148"/>
      <c r="E7" s="3"/>
    </row>
    <row r="8" spans="1:5">
      <c r="A8" s="146"/>
      <c r="B8" s="3" t="s">
        <v>2532</v>
      </c>
      <c r="C8" s="148" t="s">
        <v>2533</v>
      </c>
      <c r="D8" s="148"/>
      <c r="E8" s="3" t="s">
        <v>2534</v>
      </c>
    </row>
    <row r="9" spans="1:5">
      <c r="A9" s="146"/>
      <c r="B9" s="149" t="s">
        <v>2535</v>
      </c>
      <c r="C9" s="149" t="s">
        <v>2536</v>
      </c>
      <c r="D9" s="4" t="s">
        <v>2537</v>
      </c>
      <c r="E9" s="3" t="s">
        <v>2538</v>
      </c>
    </row>
    <row r="10" spans="1:5">
      <c r="A10" s="146"/>
      <c r="B10" s="149"/>
      <c r="C10" s="149"/>
      <c r="D10" s="4" t="s">
        <v>2539</v>
      </c>
      <c r="E10" s="3" t="s">
        <v>2540</v>
      </c>
    </row>
    <row r="11" spans="1:5">
      <c r="A11" s="146"/>
      <c r="B11" s="149"/>
      <c r="C11" s="149"/>
      <c r="D11" s="4" t="s">
        <v>2541</v>
      </c>
      <c r="E11" s="3" t="s">
        <v>2542</v>
      </c>
    </row>
    <row r="12" spans="1:5">
      <c r="A12" s="146"/>
      <c r="B12" s="149"/>
      <c r="C12" s="149"/>
      <c r="D12" s="4" t="s">
        <v>2543</v>
      </c>
      <c r="E12" s="3" t="s">
        <v>2544</v>
      </c>
    </row>
    <row r="13" spans="1:5">
      <c r="A13" s="146"/>
      <c r="B13" s="149"/>
      <c r="C13" s="149" t="s">
        <v>2545</v>
      </c>
      <c r="D13" s="4" t="s">
        <v>2546</v>
      </c>
      <c r="E13" s="3" t="s">
        <v>2547</v>
      </c>
    </row>
    <row r="14" spans="1:5">
      <c r="A14" s="146"/>
      <c r="B14" s="149"/>
      <c r="C14" s="149"/>
      <c r="D14" s="4" t="s">
        <v>2548</v>
      </c>
      <c r="E14" s="3" t="s">
        <v>2549</v>
      </c>
    </row>
    <row r="15" spans="1:5">
      <c r="A15" s="146"/>
      <c r="B15" s="149"/>
      <c r="C15" s="149"/>
      <c r="D15" s="4" t="s">
        <v>2550</v>
      </c>
      <c r="E15" s="3" t="s">
        <v>2551</v>
      </c>
    </row>
    <row r="16" spans="1:5">
      <c r="A16" s="146"/>
      <c r="B16" s="149"/>
      <c r="C16" s="149"/>
      <c r="D16" s="4" t="s">
        <v>2552</v>
      </c>
      <c r="E16" s="3" t="s">
        <v>2553</v>
      </c>
    </row>
    <row r="17" spans="1:5">
      <c r="A17" s="146"/>
      <c r="B17" s="149"/>
      <c r="C17" s="149"/>
      <c r="D17" s="4" t="s">
        <v>2554</v>
      </c>
      <c r="E17" s="3" t="s">
        <v>2555</v>
      </c>
    </row>
    <row r="18" spans="1:5">
      <c r="A18" s="146"/>
      <c r="B18" s="149" t="s">
        <v>5</v>
      </c>
      <c r="C18" s="149" t="s">
        <v>2556</v>
      </c>
      <c r="D18" s="4" t="s">
        <v>27</v>
      </c>
      <c r="E18" s="3"/>
    </row>
    <row r="19" spans="1:5">
      <c r="A19" s="146"/>
      <c r="B19" s="149"/>
      <c r="C19" s="149"/>
      <c r="D19" s="4" t="s">
        <v>38</v>
      </c>
      <c r="E19" s="3"/>
    </row>
    <row r="20" spans="1:5">
      <c r="A20" s="146"/>
      <c r="B20" s="149"/>
      <c r="C20" s="149"/>
      <c r="D20" s="4" t="s">
        <v>29</v>
      </c>
      <c r="E20" s="3"/>
    </row>
    <row r="21" spans="1:5">
      <c r="A21" s="146"/>
      <c r="B21" s="149"/>
      <c r="C21" s="3" t="s">
        <v>2545</v>
      </c>
      <c r="D21" s="4" t="s">
        <v>27</v>
      </c>
      <c r="E21" s="3"/>
    </row>
    <row r="22" spans="1:5">
      <c r="A22" s="146"/>
      <c r="B22" s="149" t="s">
        <v>2557</v>
      </c>
      <c r="C22" s="149" t="s">
        <v>2536</v>
      </c>
      <c r="D22" s="4">
        <v>1</v>
      </c>
      <c r="E22" s="3"/>
    </row>
    <row r="23" spans="1:5">
      <c r="A23" s="146"/>
      <c r="B23" s="149"/>
      <c r="C23" s="149"/>
      <c r="D23" s="4">
        <v>2</v>
      </c>
      <c r="E23" s="3"/>
    </row>
    <row r="24" spans="1:5">
      <c r="A24" s="146"/>
      <c r="B24" s="149"/>
      <c r="C24" s="3" t="s">
        <v>2545</v>
      </c>
      <c r="D24" s="4">
        <v>0</v>
      </c>
      <c r="E24" s="3"/>
    </row>
    <row r="25" spans="1:5">
      <c r="A25" s="146"/>
      <c r="B25" s="149" t="s">
        <v>2558</v>
      </c>
      <c r="C25" s="148" t="s">
        <v>2559</v>
      </c>
      <c r="D25" s="148"/>
      <c r="E25" s="3" t="s">
        <v>2560</v>
      </c>
    </row>
    <row r="26" spans="1:5">
      <c r="A26" s="146"/>
      <c r="B26" s="149"/>
      <c r="C26" s="150" t="s">
        <v>2561</v>
      </c>
      <c r="D26" s="151"/>
      <c r="E26" s="3" t="s">
        <v>2562</v>
      </c>
    </row>
    <row r="27" spans="1:5">
      <c r="A27" s="147"/>
      <c r="B27" s="5" t="s">
        <v>2563</v>
      </c>
      <c r="C27" s="150" t="s">
        <v>2564</v>
      </c>
      <c r="D27" s="151"/>
      <c r="E27" s="3"/>
    </row>
    <row r="28" spans="1:5">
      <c r="A28" s="144" t="s">
        <v>2565</v>
      </c>
      <c r="B28" s="6" t="s">
        <v>6</v>
      </c>
      <c r="C28" s="142" t="s">
        <v>2566</v>
      </c>
      <c r="D28" s="143"/>
      <c r="E28" s="6" t="s">
        <v>2567</v>
      </c>
    </row>
    <row r="29" spans="1:5">
      <c r="A29" s="144"/>
      <c r="B29" s="6" t="s">
        <v>7</v>
      </c>
      <c r="C29" s="142" t="s">
        <v>2568</v>
      </c>
      <c r="D29" s="143"/>
      <c r="E29" s="6" t="s">
        <v>2567</v>
      </c>
    </row>
    <row r="30" spans="1:5">
      <c r="A30" s="144"/>
      <c r="B30" s="6" t="s">
        <v>2569</v>
      </c>
      <c r="C30" s="142" t="s">
        <v>2570</v>
      </c>
      <c r="D30" s="143"/>
      <c r="E30" s="6" t="s">
        <v>2567</v>
      </c>
    </row>
    <row r="31" spans="1:5">
      <c r="A31" s="144"/>
      <c r="B31" s="6" t="s">
        <v>2571</v>
      </c>
      <c r="C31" s="142" t="s">
        <v>2572</v>
      </c>
      <c r="D31" s="143"/>
      <c r="E31" s="6" t="s">
        <v>2573</v>
      </c>
    </row>
    <row r="32" spans="1:5">
      <c r="A32" s="144"/>
      <c r="B32" s="6" t="s">
        <v>2574</v>
      </c>
      <c r="C32" s="142" t="s">
        <v>2575</v>
      </c>
      <c r="D32" s="143"/>
      <c r="E32" s="6" t="s">
        <v>2573</v>
      </c>
    </row>
    <row r="33" spans="1:5">
      <c r="A33" s="136" t="s">
        <v>2576</v>
      </c>
      <c r="B33" s="7" t="s">
        <v>11</v>
      </c>
      <c r="C33" s="136" t="s">
        <v>2577</v>
      </c>
      <c r="D33" s="136"/>
      <c r="E33" s="7" t="s">
        <v>2578</v>
      </c>
    </row>
    <row r="34" spans="1:5">
      <c r="A34" s="136"/>
      <c r="B34" s="7" t="s">
        <v>2579</v>
      </c>
      <c r="C34" s="136" t="s">
        <v>2579</v>
      </c>
      <c r="D34" s="136"/>
      <c r="E34" s="7" t="s">
        <v>2580</v>
      </c>
    </row>
    <row r="35" spans="1:5">
      <c r="A35" s="136"/>
      <c r="B35" s="7" t="s">
        <v>12</v>
      </c>
      <c r="C35" s="136" t="s">
        <v>2581</v>
      </c>
      <c r="D35" s="136"/>
      <c r="E35" s="7" t="s">
        <v>2578</v>
      </c>
    </row>
    <row r="36" spans="1:5">
      <c r="A36" s="136"/>
      <c r="B36" s="7" t="s">
        <v>13</v>
      </c>
      <c r="C36" s="136" t="s">
        <v>2582</v>
      </c>
      <c r="D36" s="136"/>
      <c r="E36" s="7" t="s">
        <v>2578</v>
      </c>
    </row>
    <row r="37" spans="1:5">
      <c r="A37" s="136"/>
      <c r="B37" s="7" t="s">
        <v>2583</v>
      </c>
      <c r="C37" s="136" t="s">
        <v>2584</v>
      </c>
      <c r="D37" s="136"/>
      <c r="E37" s="7" t="s">
        <v>2578</v>
      </c>
    </row>
    <row r="38" spans="1:5">
      <c r="A38" s="136"/>
      <c r="B38" s="7" t="s">
        <v>14</v>
      </c>
      <c r="C38" s="136" t="s">
        <v>2585</v>
      </c>
      <c r="D38" s="136"/>
      <c r="E38" s="7" t="s">
        <v>2578</v>
      </c>
    </row>
    <row r="39" spans="1:5">
      <c r="A39" s="136"/>
      <c r="B39" s="7" t="s">
        <v>15</v>
      </c>
      <c r="C39" s="136" t="s">
        <v>2586</v>
      </c>
      <c r="D39" s="136"/>
      <c r="E39" s="7" t="s">
        <v>2578</v>
      </c>
    </row>
    <row r="40" spans="1:5">
      <c r="A40" s="136"/>
      <c r="B40" s="7" t="s">
        <v>16</v>
      </c>
      <c r="C40" s="136" t="s">
        <v>2587</v>
      </c>
      <c r="D40" s="136"/>
      <c r="E40" s="7" t="s">
        <v>2578</v>
      </c>
    </row>
    <row r="41" spans="1:5">
      <c r="A41" s="136"/>
      <c r="B41" s="7" t="s">
        <v>17</v>
      </c>
      <c r="C41" s="136" t="s">
        <v>2588</v>
      </c>
      <c r="D41" s="136"/>
      <c r="E41" s="7" t="s">
        <v>2578</v>
      </c>
    </row>
    <row r="42" spans="1:5">
      <c r="A42" s="137" t="s">
        <v>0</v>
      </c>
      <c r="B42" s="8" t="s">
        <v>18</v>
      </c>
      <c r="C42" s="9" t="s">
        <v>2589</v>
      </c>
      <c r="D42" s="9"/>
      <c r="E42" s="8" t="s">
        <v>2578</v>
      </c>
    </row>
    <row r="43" spans="1:5">
      <c r="A43" s="137"/>
      <c r="B43" s="8" t="s">
        <v>19</v>
      </c>
      <c r="C43" s="138" t="s">
        <v>2590</v>
      </c>
      <c r="D43" s="139"/>
      <c r="E43" s="8" t="s">
        <v>2578</v>
      </c>
    </row>
    <row r="44" spans="1:5">
      <c r="A44" s="137"/>
      <c r="B44" s="8" t="s">
        <v>20</v>
      </c>
      <c r="C44" s="138" t="s">
        <v>2591</v>
      </c>
      <c r="D44" s="139"/>
      <c r="E44" s="8" t="s">
        <v>2578</v>
      </c>
    </row>
    <row r="45" spans="1:5">
      <c r="A45" s="137"/>
      <c r="B45" s="8" t="s">
        <v>21</v>
      </c>
      <c r="C45" s="138" t="s">
        <v>2592</v>
      </c>
      <c r="D45" s="139"/>
      <c r="E45" s="8" t="s">
        <v>2593</v>
      </c>
    </row>
    <row r="46" spans="1:5">
      <c r="A46" s="137"/>
      <c r="B46" s="8" t="s">
        <v>22</v>
      </c>
      <c r="C46" s="138" t="s">
        <v>2594</v>
      </c>
      <c r="D46" s="139"/>
      <c r="E46" s="8" t="s">
        <v>2573</v>
      </c>
    </row>
    <row r="47" spans="1:5">
      <c r="A47" s="137"/>
      <c r="B47" s="8" t="s">
        <v>23</v>
      </c>
      <c r="C47" s="138" t="s">
        <v>2595</v>
      </c>
      <c r="D47" s="139"/>
      <c r="E47" s="8" t="s">
        <v>2573</v>
      </c>
    </row>
    <row r="48" spans="1:5">
      <c r="A48" s="137"/>
      <c r="B48" s="8" t="s">
        <v>24</v>
      </c>
      <c r="C48" s="138" t="s">
        <v>24</v>
      </c>
      <c r="D48" s="139"/>
      <c r="E48" s="8" t="s">
        <v>2578</v>
      </c>
    </row>
    <row r="49" spans="1:5">
      <c r="A49" s="140" t="s">
        <v>2596</v>
      </c>
      <c r="B49" s="140" t="s">
        <v>25</v>
      </c>
      <c r="C49" s="141" t="s">
        <v>2597</v>
      </c>
      <c r="D49" s="141"/>
      <c r="E49" s="10" t="s">
        <v>2578</v>
      </c>
    </row>
    <row r="50" spans="1:5">
      <c r="A50" s="140"/>
      <c r="B50" s="140"/>
      <c r="C50" s="141" t="s">
        <v>2598</v>
      </c>
      <c r="D50" s="141"/>
      <c r="E50" s="10" t="s">
        <v>2599</v>
      </c>
    </row>
    <row r="51" spans="1:5">
      <c r="A51" s="140"/>
      <c r="B51" s="10" t="s">
        <v>2600</v>
      </c>
      <c r="C51" s="141" t="s">
        <v>2523</v>
      </c>
      <c r="D51" s="141"/>
      <c r="E51" s="10" t="s">
        <v>2578</v>
      </c>
    </row>
    <row r="53" spans="1:5">
      <c r="A53" s="2" t="s">
        <v>2601</v>
      </c>
    </row>
    <row r="55" spans="1:5">
      <c r="A55" s="1" t="s">
        <v>2602</v>
      </c>
    </row>
    <row r="56" spans="1:5">
      <c r="A56" s="2" t="s">
        <v>2603</v>
      </c>
    </row>
    <row r="57" spans="1:5">
      <c r="A57" s="2" t="s">
        <v>2604</v>
      </c>
    </row>
    <row r="58" spans="1:5">
      <c r="A58" s="2" t="s">
        <v>2605</v>
      </c>
    </row>
    <row r="60" spans="1:5">
      <c r="A60" s="135" t="s">
        <v>2606</v>
      </c>
      <c r="B60" s="135"/>
      <c r="C60" s="11" t="s">
        <v>2607</v>
      </c>
    </row>
    <row r="61" spans="1:5">
      <c r="A61" s="132" t="s">
        <v>2608</v>
      </c>
      <c r="B61" s="132"/>
      <c r="C61" s="12" t="s">
        <v>2609</v>
      </c>
      <c r="D61" s="12"/>
      <c r="E61" s="12"/>
    </row>
    <row r="62" spans="1:5">
      <c r="A62" s="132"/>
      <c r="B62" s="132"/>
      <c r="C62" s="13" t="s">
        <v>2610</v>
      </c>
      <c r="D62" s="13"/>
      <c r="E62" s="13"/>
    </row>
    <row r="63" spans="1:5">
      <c r="A63" s="131" t="s">
        <v>2611</v>
      </c>
      <c r="B63" s="131"/>
      <c r="C63" s="14" t="s">
        <v>2612</v>
      </c>
      <c r="D63" s="14"/>
      <c r="E63" s="14"/>
    </row>
    <row r="64" spans="1:5">
      <c r="A64" s="131" t="s">
        <v>2613</v>
      </c>
      <c r="B64" s="131"/>
      <c r="C64" s="14" t="s">
        <v>2614</v>
      </c>
      <c r="D64" s="14"/>
      <c r="E64" s="14"/>
    </row>
    <row r="65" spans="1:5">
      <c r="A65" s="131" t="s">
        <v>2615</v>
      </c>
      <c r="B65" s="131"/>
      <c r="C65" s="14" t="s">
        <v>2616</v>
      </c>
      <c r="D65" s="14"/>
      <c r="E65" s="14"/>
    </row>
    <row r="66" spans="1:5">
      <c r="A66" s="132" t="s">
        <v>2617</v>
      </c>
      <c r="B66" s="132"/>
      <c r="C66" s="12" t="s">
        <v>2618</v>
      </c>
      <c r="D66" s="12"/>
      <c r="E66" s="12"/>
    </row>
    <row r="67" spans="1:5">
      <c r="A67" s="132"/>
      <c r="B67" s="132"/>
      <c r="C67" s="13" t="s">
        <v>2619</v>
      </c>
      <c r="D67" s="13"/>
      <c r="E67" s="13"/>
    </row>
    <row r="68" spans="1:5">
      <c r="A68" s="15" t="s">
        <v>2620</v>
      </c>
      <c r="B68" s="15"/>
      <c r="C68" s="15" t="s">
        <v>2621</v>
      </c>
      <c r="D68" s="15"/>
      <c r="E68" s="15"/>
    </row>
    <row r="69" spans="1:5" ht="19.149999999999999" customHeight="1">
      <c r="A69" s="133" t="s">
        <v>2622</v>
      </c>
      <c r="B69" s="134"/>
      <c r="C69" s="16" t="s">
        <v>2612</v>
      </c>
      <c r="D69" s="16"/>
      <c r="E69" s="16"/>
    </row>
  </sheetData>
  <mergeCells count="50">
    <mergeCell ref="A6:A27"/>
    <mergeCell ref="C6:D6"/>
    <mergeCell ref="C7:D7"/>
    <mergeCell ref="C8:D8"/>
    <mergeCell ref="B9:B17"/>
    <mergeCell ref="C9:C12"/>
    <mergeCell ref="C13:C17"/>
    <mergeCell ref="B18:B21"/>
    <mergeCell ref="C18:C20"/>
    <mergeCell ref="B22:B24"/>
    <mergeCell ref="C22:C23"/>
    <mergeCell ref="B25:B26"/>
    <mergeCell ref="C25:D25"/>
    <mergeCell ref="C26:D26"/>
    <mergeCell ref="C27:D27"/>
    <mergeCell ref="A61:B62"/>
    <mergeCell ref="C32:D32"/>
    <mergeCell ref="A33:A41"/>
    <mergeCell ref="C33:D33"/>
    <mergeCell ref="C34:D34"/>
    <mergeCell ref="C35:D35"/>
    <mergeCell ref="C36:D36"/>
    <mergeCell ref="C37:D37"/>
    <mergeCell ref="C38:D38"/>
    <mergeCell ref="C39:D39"/>
    <mergeCell ref="C40:D40"/>
    <mergeCell ref="A28:A32"/>
    <mergeCell ref="C28:D28"/>
    <mergeCell ref="C29:D29"/>
    <mergeCell ref="C30:D30"/>
    <mergeCell ref="C31:D31"/>
    <mergeCell ref="A60:B60"/>
    <mergeCell ref="C41:D41"/>
    <mergeCell ref="A42:A48"/>
    <mergeCell ref="C43:D43"/>
    <mergeCell ref="C44:D44"/>
    <mergeCell ref="C45:D45"/>
    <mergeCell ref="C46:D46"/>
    <mergeCell ref="C47:D47"/>
    <mergeCell ref="C48:D48"/>
    <mergeCell ref="A49:A51"/>
    <mergeCell ref="B49:B50"/>
    <mergeCell ref="C49:D49"/>
    <mergeCell ref="C50:D50"/>
    <mergeCell ref="C51:D51"/>
    <mergeCell ref="A63:B63"/>
    <mergeCell ref="A64:B64"/>
    <mergeCell ref="A65:B65"/>
    <mergeCell ref="A66:B67"/>
    <mergeCell ref="A69:B6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334CC-390F-4F33-AEC1-551244B93A3B}">
  <dimension ref="A2:C3612"/>
  <sheetViews>
    <sheetView zoomScaleNormal="100" workbookViewId="0">
      <selection activeCell="B252" sqref="B252"/>
    </sheetView>
  </sheetViews>
  <sheetFormatPr baseColWidth="10" defaultColWidth="81.42578125" defaultRowHeight="12" customHeight="1"/>
  <cols>
    <col min="1" max="1" width="86.7109375" style="63" customWidth="1"/>
    <col min="2" max="2" width="26.5703125" style="68" customWidth="1"/>
    <col min="3" max="3" width="32.42578125" style="63" customWidth="1"/>
    <col min="4" max="16384" width="81.42578125" style="63"/>
  </cols>
  <sheetData>
    <row r="2" spans="1:3" ht="12" customHeight="1">
      <c r="A2" s="42" t="s">
        <v>3121</v>
      </c>
    </row>
    <row r="3" spans="1:3" ht="12" customHeight="1">
      <c r="C3" s="98">
        <v>2024</v>
      </c>
    </row>
    <row r="4" spans="1:3" ht="12.75">
      <c r="A4" s="64" t="s">
        <v>3122</v>
      </c>
      <c r="B4" s="69" t="s">
        <v>3105</v>
      </c>
      <c r="C4" s="98" t="s">
        <v>3149</v>
      </c>
    </row>
    <row r="5" spans="1:3" ht="12.75">
      <c r="A5" s="66" t="s">
        <v>3123</v>
      </c>
      <c r="B5" s="70">
        <v>0</v>
      </c>
      <c r="C5" s="98"/>
    </row>
    <row r="6" spans="1:3" ht="12.75">
      <c r="A6" s="66" t="s">
        <v>3124</v>
      </c>
      <c r="B6" s="70">
        <v>-1.47E-2</v>
      </c>
      <c r="C6" s="99">
        <f>(1+B6)*(1-0.7%)</f>
        <v>0.97840289999999996</v>
      </c>
    </row>
    <row r="7" spans="1:3" ht="12.75">
      <c r="A7" s="66" t="s">
        <v>3125</v>
      </c>
      <c r="B7" s="70">
        <v>-1.47E-2</v>
      </c>
      <c r="C7" s="99">
        <f t="shared" ref="C7:C8" si="0">(1+B7)*(1-0.7%)</f>
        <v>0.97840289999999996</v>
      </c>
    </row>
    <row r="8" spans="1:3" ht="15" customHeight="1">
      <c r="A8" s="71" t="s">
        <v>3126</v>
      </c>
      <c r="B8" s="70">
        <v>-2.3400000000000001E-2</v>
      </c>
      <c r="C8" s="99">
        <f t="shared" si="0"/>
        <v>0.96976380000000006</v>
      </c>
    </row>
    <row r="9" spans="1:3" ht="12.75">
      <c r="C9" s="97"/>
    </row>
    <row r="10" spans="1:3" ht="12.75"/>
    <row r="11" spans="1:3" ht="12.75"/>
    <row r="12" spans="1:3" ht="12.75"/>
    <row r="13" spans="1:3" ht="12.75"/>
    <row r="14" spans="1:3" ht="12.75"/>
    <row r="15" spans="1:3" ht="12.75"/>
    <row r="16" spans="1:3" ht="12.75"/>
    <row r="17" ht="12.75"/>
    <row r="18" ht="12.75"/>
    <row r="19" ht="12.75"/>
    <row r="20" ht="12.75"/>
    <row r="21" ht="12.75"/>
    <row r="22" ht="12.75"/>
    <row r="23" ht="12.75"/>
    <row r="24" ht="12.75"/>
    <row r="25" ht="12.75"/>
    <row r="26" ht="12.75"/>
    <row r="27" ht="12.75"/>
    <row r="28" ht="12.75"/>
    <row r="29" ht="12.75"/>
    <row r="30" ht="12.75"/>
    <row r="31" ht="12.75"/>
    <row r="32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</sheetData>
  <pageMargins left="0.05" right="0.05" top="0.5" bottom="0.5" header="0" footer="0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4E7D8-9C9A-411F-B0E1-FB9F43EE36C8}">
  <dimension ref="A2:B3617"/>
  <sheetViews>
    <sheetView zoomScaleNormal="100" workbookViewId="0">
      <selection activeCell="B252" sqref="B252"/>
    </sheetView>
  </sheetViews>
  <sheetFormatPr baseColWidth="10" defaultColWidth="11.5703125" defaultRowHeight="12" customHeight="1"/>
  <cols>
    <col min="1" max="1" width="91.140625" style="63" customWidth="1"/>
    <col min="2" max="2" width="15.42578125" style="68" bestFit="1" customWidth="1"/>
    <col min="3" max="16384" width="11.5703125" style="63"/>
  </cols>
  <sheetData>
    <row r="2" spans="1:2" ht="12" customHeight="1">
      <c r="A2" s="42" t="s">
        <v>3127</v>
      </c>
    </row>
    <row r="4" spans="1:2" ht="25.5">
      <c r="A4" s="64" t="s">
        <v>3122</v>
      </c>
      <c r="B4" s="69" t="s">
        <v>3105</v>
      </c>
    </row>
    <row r="5" spans="1:2" ht="12.75">
      <c r="A5" s="66" t="s">
        <v>3123</v>
      </c>
      <c r="B5" s="70">
        <v>1.24E-2</v>
      </c>
    </row>
    <row r="6" spans="1:2" ht="12.75">
      <c r="A6" s="66" t="s">
        <v>3124</v>
      </c>
      <c r="B6" s="70">
        <v>-1.7999999999999999E-2</v>
      </c>
    </row>
    <row r="7" spans="1:2" ht="12.75">
      <c r="A7" s="66" t="s">
        <v>3125</v>
      </c>
      <c r="B7" s="70">
        <v>-1.7999999999999999E-2</v>
      </c>
    </row>
    <row r="8" spans="1:2" ht="14.45" customHeight="1">
      <c r="A8" s="71" t="s">
        <v>3126</v>
      </c>
      <c r="B8" s="70">
        <v>1.6999999999999999E-3</v>
      </c>
    </row>
    <row r="9" spans="1:2" ht="12.75"/>
    <row r="10" spans="1:2" ht="12.75"/>
    <row r="11" spans="1:2" ht="12.75"/>
    <row r="12" spans="1:2" ht="12.75"/>
    <row r="13" spans="1:2" ht="12.75"/>
    <row r="14" spans="1:2" ht="12.75"/>
    <row r="15" spans="1:2" ht="12.75"/>
    <row r="16" spans="1:2" ht="12.75"/>
    <row r="17" ht="12.75"/>
    <row r="18" ht="12.75"/>
    <row r="19" ht="12.75"/>
    <row r="20" ht="12.75"/>
    <row r="21" ht="12.75"/>
    <row r="22" ht="12.75"/>
    <row r="23" ht="12.75"/>
    <row r="24" ht="12.75"/>
    <row r="25" ht="12.75"/>
    <row r="26" ht="12.75"/>
    <row r="27" ht="12.75"/>
    <row r="28" ht="12.75"/>
    <row r="29" ht="12.75"/>
    <row r="30" ht="12.75"/>
    <row r="31" ht="12.75"/>
    <row r="32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  <row r="3613" ht="12.75"/>
    <row r="3614" ht="12.75"/>
    <row r="3615" ht="12.75"/>
    <row r="3616" ht="12.75"/>
    <row r="3617" ht="12.75"/>
  </sheetData>
  <pageMargins left="0.05" right="0.05" top="0.5" bottom="0.5" header="0" footer="0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5"/>
  <sheetViews>
    <sheetView tabSelected="1" zoomScale="70" zoomScaleNormal="70" workbookViewId="0">
      <selection activeCell="B3" sqref="B3"/>
    </sheetView>
  </sheetViews>
  <sheetFormatPr baseColWidth="10" defaultRowHeight="12.75"/>
  <cols>
    <col min="3" max="3" width="54.28515625" customWidth="1"/>
    <col min="4" max="5" width="13.28515625" customWidth="1"/>
    <col min="6" max="6" width="15.42578125" customWidth="1"/>
    <col min="7" max="7" width="14" customWidth="1"/>
    <col min="9" max="9" width="52.28515625" customWidth="1"/>
    <col min="10" max="11" width="13.85546875" customWidth="1"/>
    <col min="12" max="12" width="14.42578125" customWidth="1"/>
  </cols>
  <sheetData>
    <row r="1" spans="1:12">
      <c r="A1" s="22" t="s">
        <v>3133</v>
      </c>
    </row>
    <row r="2" spans="1:12">
      <c r="A2" s="41" t="s">
        <v>2657</v>
      </c>
    </row>
    <row r="3" spans="1:12" ht="14.25">
      <c r="A3" s="33" t="s">
        <v>4</v>
      </c>
      <c r="B3" s="34" t="s">
        <v>3186</v>
      </c>
    </row>
    <row r="4" spans="1:12" ht="14.25">
      <c r="A4" s="33" t="s">
        <v>2636</v>
      </c>
      <c r="B4" s="35">
        <v>40</v>
      </c>
    </row>
    <row r="6" spans="1:12">
      <c r="A6" s="22" t="s">
        <v>2644</v>
      </c>
    </row>
    <row r="7" spans="1:12">
      <c r="A7" t="s">
        <v>2645</v>
      </c>
      <c r="H7" t="s">
        <v>2646</v>
      </c>
    </row>
    <row r="8" spans="1:12" ht="45">
      <c r="A8" t="s">
        <v>2640</v>
      </c>
      <c r="B8" s="31" t="s">
        <v>2637</v>
      </c>
      <c r="C8" s="32" t="s">
        <v>2638</v>
      </c>
      <c r="D8" s="32" t="str">
        <f>"Tarif pour "&amp;$B$4&amp;" jours (€) "</f>
        <v xml:space="preserve">Tarif pour 40 jours (€) </v>
      </c>
      <c r="E8" s="32" t="s">
        <v>2656</v>
      </c>
      <c r="F8" s="39" t="s">
        <v>2639</v>
      </c>
      <c r="G8" t="s">
        <v>2640</v>
      </c>
      <c r="H8" s="31" t="s">
        <v>2637</v>
      </c>
      <c r="I8" s="32" t="s">
        <v>2638</v>
      </c>
      <c r="J8" s="32" t="str">
        <f>"Tarif pour "&amp;$B$4&amp;" jours (€) "</f>
        <v xml:space="preserve">Tarif pour 40 jours (€) </v>
      </c>
      <c r="K8" s="32" t="s">
        <v>2656</v>
      </c>
      <c r="L8" s="39" t="s">
        <v>2639</v>
      </c>
    </row>
    <row r="9" spans="1:12" ht="43.15" customHeight="1">
      <c r="B9" s="26" t="str">
        <f>$B$3&amp;"SA1"</f>
        <v>0841SA1</v>
      </c>
      <c r="C9" s="27" t="str">
        <f>VLOOKUP(B9,'Grille de Tarif OQN'!$B$2:$AK$1325,2,0)</f>
        <v>Arthroses du genou avec implant articulaire / HC Réadaptation spécialisée Niveau A-1 : sans sévérité</v>
      </c>
      <c r="D9" s="28">
        <f>VLOOKUP(B9,'Grille de Tarif OQN'!$B$2:$AJ$1325,35,0)</f>
        <v>4119.68</v>
      </c>
      <c r="E9" s="28">
        <f>D9/$B$4</f>
        <v>102.992</v>
      </c>
      <c r="F9" s="29"/>
      <c r="H9" s="26" t="str">
        <f>$B$3&amp;"SA2"</f>
        <v>0841SA2</v>
      </c>
      <c r="I9" s="27" t="str">
        <f>VLOOKUP(H9,'Grille de Tarif OQN'!$B$2:$AK$1325,2,0)</f>
        <v>Arthroses du genou avec implant articulaire / HC Réadaptation spécialisée Niveau A-2 : avec sévérité</v>
      </c>
      <c r="J9" s="28">
        <f>VLOOKUP(H9,'Grille de Tarif OQN'!$B$2:$AJ$1325,35,0)</f>
        <v>4202.33</v>
      </c>
      <c r="K9" s="28">
        <f t="shared" ref="K9:K11" si="0">J9/$B$4</f>
        <v>105.05825</v>
      </c>
      <c r="L9" s="29"/>
    </row>
    <row r="10" spans="1:12" ht="43.15" customHeight="1">
      <c r="B10" s="26" t="str">
        <f>$B$3&amp;"TA1"</f>
        <v>0841TA1</v>
      </c>
      <c r="C10" s="27" t="str">
        <f>VLOOKUP(B10,'Grille de Tarif OQN'!$B$2:$AK$1325,2,0)</f>
        <v>Arthroses du genou avec implant articulaire / HC Réadaptation globale Niveau A-1 : sans sévérité</v>
      </c>
      <c r="D10" s="28">
        <f>VLOOKUP(B10,'Grille de Tarif OQN'!$B$2:$AJ$1325,35,0)</f>
        <v>3835.26</v>
      </c>
      <c r="E10" s="28">
        <f>D10/$B$4</f>
        <v>95.881500000000003</v>
      </c>
      <c r="F10" s="30">
        <f>D10/D9-1</f>
        <v>-6.9039342861581532E-2</v>
      </c>
      <c r="H10" s="26" t="str">
        <f>$B$3&amp;"TA2"</f>
        <v>0841TA2</v>
      </c>
      <c r="I10" s="27" t="str">
        <f>VLOOKUP(H10,'Grille de Tarif OQN'!$B$2:$AK$1325,2,0)</f>
        <v>Arthroses du genou avec implant articulaire / HC Réadaptation globale Niveau A-2 : avec sévérité</v>
      </c>
      <c r="J10" s="28">
        <f>VLOOKUP(H10,'Grille de Tarif OQN'!$B$2:$AJ$1325,35,0)</f>
        <v>3924.1</v>
      </c>
      <c r="K10" s="28">
        <f t="shared" si="0"/>
        <v>98.102499999999992</v>
      </c>
      <c r="L10" s="30">
        <f>J10/J9-1</f>
        <v>-6.6208508137152511E-2</v>
      </c>
    </row>
    <row r="11" spans="1:12" ht="43.15" customHeight="1">
      <c r="B11" s="26" t="str">
        <f>$B$3&amp;"UA1"</f>
        <v>0841UA1</v>
      </c>
      <c r="C11" s="27" t="str">
        <f>VLOOKUP(B11,'Grille de Tarif OQN'!$B$2:$AK$1325,2,0)</f>
        <v>Arthroses du genou avec implant articulaire / HC Réadaptation autre Niveau A-1 : sans sévérité</v>
      </c>
      <c r="D11" s="28">
        <f>VLOOKUP(B11,'Grille de Tarif OQN'!$B$2:$AJ$1325,35,0)</f>
        <v>3574.1</v>
      </c>
      <c r="E11" s="28">
        <f>D11/$B$4</f>
        <v>89.352499999999992</v>
      </c>
      <c r="F11" s="30">
        <f>D11/D9-1</f>
        <v>-0.13243261612552437</v>
      </c>
      <c r="H11" s="26" t="str">
        <f>$B$3&amp;"UA2"</f>
        <v>0841UA2</v>
      </c>
      <c r="I11" s="27" t="str">
        <f>VLOOKUP(H11,'Grille de Tarif OQN'!$B$2:$AK$1325,2,0)</f>
        <v>Arthroses du genou avec implant articulaire / HC Réadaptation autre Niveau A-2 : avec sévérité</v>
      </c>
      <c r="J11" s="28">
        <f>VLOOKUP(H11,'Grille de Tarif OQN'!$B$2:$AJ$1325,35,0)</f>
        <v>4837.3100000000004</v>
      </c>
      <c r="K11" s="28">
        <f t="shared" si="0"/>
        <v>120.93275000000001</v>
      </c>
      <c r="L11" s="30">
        <f>J11/J9-1</f>
        <v>0.15110188871411823</v>
      </c>
    </row>
    <row r="14" spans="1:12" ht="45">
      <c r="A14" t="s">
        <v>2641</v>
      </c>
      <c r="B14" s="31" t="s">
        <v>2637</v>
      </c>
      <c r="C14" s="32" t="s">
        <v>2638</v>
      </c>
      <c r="D14" s="32" t="str">
        <f>"Tarif pour "&amp;$B$4&amp;" jours (€) "</f>
        <v xml:space="preserve">Tarif pour 40 jours (€) </v>
      </c>
      <c r="E14" s="32" t="s">
        <v>2656</v>
      </c>
      <c r="F14" s="39" t="s">
        <v>2639</v>
      </c>
      <c r="G14" t="s">
        <v>2641</v>
      </c>
      <c r="H14" s="31" t="s">
        <v>2637</v>
      </c>
      <c r="I14" s="32" t="s">
        <v>2638</v>
      </c>
      <c r="J14" s="32" t="str">
        <f>"Tarif pour "&amp;$B$4&amp;" jours (€) "</f>
        <v xml:space="preserve">Tarif pour 40 jours (€) </v>
      </c>
      <c r="K14" s="32" t="s">
        <v>2656</v>
      </c>
      <c r="L14" s="39" t="s">
        <v>2639</v>
      </c>
    </row>
    <row r="15" spans="1:12" ht="42" customHeight="1">
      <c r="B15" s="26" t="str">
        <f>$B$3&amp;"SB1"</f>
        <v>0841SB1</v>
      </c>
      <c r="C15" s="27" t="str">
        <f>VLOOKUP(B15,'Grille de Tarif OQN'!$B$2:$AK$1325,2,0)</f>
        <v>Arthroses du genou avec implant articulaire / HC Réadaptation spécialisée Niveau B-1 : phy[9-12] - sans sévérité</v>
      </c>
      <c r="D15" s="28">
        <f>VLOOKUP(B15,'Grille de Tarif OQN'!$B$2:$AJ$1325,35,0)</f>
        <v>4434.21</v>
      </c>
      <c r="E15" s="28">
        <f>D15/$B$4</f>
        <v>110.85525</v>
      </c>
      <c r="F15" s="29"/>
      <c r="H15" s="26" t="str">
        <f>$B$3&amp;"SB2"</f>
        <v>0841SB2</v>
      </c>
      <c r="I15" s="27" t="str">
        <f>VLOOKUP(H15,'Grille de Tarif OQN'!$B$2:$AK$1325,2,0)</f>
        <v>Arthroses du genou avec implant articulaire / HC Réadaptation spécialisée Niveau B-2 : phy[9-12] - avec sévérité</v>
      </c>
      <c r="J15" s="28">
        <f>VLOOKUP(H15,'Grille de Tarif OQN'!$B$2:$AJ$1325,35,0)</f>
        <v>4477.5600000000004</v>
      </c>
      <c r="K15" s="28">
        <f t="shared" ref="K15:K17" si="1">J15/$B$4</f>
        <v>111.93900000000001</v>
      </c>
      <c r="L15" s="29"/>
    </row>
    <row r="16" spans="1:12" ht="42" customHeight="1">
      <c r="B16" s="26" t="str">
        <f>$B$3&amp;"TB1"</f>
        <v>0841TB1</v>
      </c>
      <c r="C16" s="27" t="str">
        <f>VLOOKUP(B16,'Grille de Tarif OQN'!$B$2:$AK$1325,2,0)</f>
        <v>Arthroses du genou avec implant articulaire / HC Réadaptation globale Niveau B-1 : age[4+] ou phy[9-12] - sans sévérité</v>
      </c>
      <c r="D16" s="28">
        <f>VLOOKUP(B16,'Grille de Tarif OQN'!$B$2:$AJ$1325,35,0)</f>
        <v>4114.26</v>
      </c>
      <c r="E16" s="28">
        <f t="shared" ref="E16:E17" si="2">D16/$B$4</f>
        <v>102.85650000000001</v>
      </c>
      <c r="F16" s="30">
        <f>D16/D15-1</f>
        <v>-7.2154904706813627E-2</v>
      </c>
      <c r="H16" s="26" t="str">
        <f>$B$3&amp;"TB2"</f>
        <v>0841TB2</v>
      </c>
      <c r="I16" s="27" t="str">
        <f>VLOOKUP(H16,'Grille de Tarif OQN'!$B$2:$AK$1325,2,0)</f>
        <v>Arthroses du genou avec implant articulaire / HC Réadaptation globale Niveau B-2 : age[4+] ou phy[9-12] - avec sévérité</v>
      </c>
      <c r="J16" s="28">
        <f>VLOOKUP(H16,'Grille de Tarif OQN'!$B$2:$AJ$1325,35,0)</f>
        <v>4164.3599999999997</v>
      </c>
      <c r="K16" s="28">
        <f t="shared" si="1"/>
        <v>104.10899999999999</v>
      </c>
      <c r="L16" s="30">
        <f>J16/J15-1</f>
        <v>-6.9948811406212452E-2</v>
      </c>
    </row>
    <row r="17" spans="1:12" ht="42" customHeight="1">
      <c r="B17" s="26" t="str">
        <f>$B$3&amp;"UB1"</f>
        <v>0841UB1</v>
      </c>
      <c r="C17" s="27" t="str">
        <f>VLOOKUP(B17,'Grille de Tarif OQN'!$B$2:$AK$1325,2,0)</f>
        <v>Arthroses du genou avec implant articulaire / HC Réadaptation autre Niveau B-1 : age[4+] ou phy[9-12] - sans sévérité</v>
      </c>
      <c r="D17" s="28">
        <f>VLOOKUP(B17,'Grille de Tarif OQN'!$B$2:$AJ$1325,35,0)</f>
        <v>3887.39</v>
      </c>
      <c r="E17" s="28">
        <f t="shared" si="2"/>
        <v>97.184749999999994</v>
      </c>
      <c r="F17" s="30">
        <f>D17/D15-1</f>
        <v>-0.12331847161050113</v>
      </c>
      <c r="H17" s="26" t="str">
        <f>$B$3&amp;"UB2"</f>
        <v>0841UB2</v>
      </c>
      <c r="I17" s="27" t="str">
        <f>VLOOKUP(H17,'Grille de Tarif OQN'!$B$2:$AK$1325,2,0)</f>
        <v>Arthroses du genou avec implant articulaire / HC Réadaptation autre Niveau B-2 : age[4+] ou phy[9-12] - avec sévérité</v>
      </c>
      <c r="J17" s="28">
        <f>VLOOKUP(H17,'Grille de Tarif OQN'!$B$2:$AJ$1325,35,0)</f>
        <v>4559.74</v>
      </c>
      <c r="K17" s="28">
        <f t="shared" si="1"/>
        <v>113.9935</v>
      </c>
      <c r="L17" s="30">
        <f>J17/J15-1</f>
        <v>1.8353746236789537E-2</v>
      </c>
    </row>
    <row r="20" spans="1:12" ht="45">
      <c r="A20" t="s">
        <v>2642</v>
      </c>
      <c r="B20" s="31" t="s">
        <v>2637</v>
      </c>
      <c r="C20" s="32" t="s">
        <v>2638</v>
      </c>
      <c r="D20" s="32" t="str">
        <f>"Tarif pour "&amp;$B$4&amp;" jours (€) "</f>
        <v xml:space="preserve">Tarif pour 40 jours (€) </v>
      </c>
      <c r="E20" s="32" t="s">
        <v>2656</v>
      </c>
      <c r="F20" s="39" t="s">
        <v>2639</v>
      </c>
      <c r="G20" t="s">
        <v>2642</v>
      </c>
      <c r="H20" s="31" t="s">
        <v>2637</v>
      </c>
      <c r="I20" s="32" t="s">
        <v>2638</v>
      </c>
      <c r="J20" s="32" t="str">
        <f>"Tarif pour "&amp;$B$4&amp;" jours (€) "</f>
        <v xml:space="preserve">Tarif pour 40 jours (€) </v>
      </c>
      <c r="K20" s="32" t="s">
        <v>2656</v>
      </c>
      <c r="L20" s="39" t="s">
        <v>2639</v>
      </c>
    </row>
    <row r="21" spans="1:12" ht="37.9" customHeight="1">
      <c r="B21" s="26" t="str">
        <f>$B$3&amp;"SC1"</f>
        <v>0841SC1</v>
      </c>
      <c r="C21" s="27" t="str">
        <f>VLOOKUP(B21,'Grille de Tarif OQN'!$B$2:$AK$1325,2,0)</f>
        <v>Arthroses du genou avec implant articulaire / HC Réadaptation spécialisée Niveau C-1 : phy[13-16] - sans sévérité</v>
      </c>
      <c r="D21" s="28">
        <f>VLOOKUP(B21,'Grille de Tarif OQN'!$B$2:$AJ$1325,35,0)</f>
        <v>4533.6400000000003</v>
      </c>
      <c r="E21" s="28">
        <f t="shared" ref="E21:E23" si="3">D21/$B$4</f>
        <v>113.34100000000001</v>
      </c>
      <c r="F21" s="29"/>
      <c r="H21" s="26" t="str">
        <f>$B$3&amp;"SC2"</f>
        <v>0841SC2</v>
      </c>
      <c r="I21" s="27" t="str">
        <f>VLOOKUP(H21,'Grille de Tarif OQN'!$B$2:$AK$1325,2,0)</f>
        <v>Arthroses du genou avec implant articulaire / HC Réadaptation spécialisée Niveau C-2 : phy[13-16] - avec sévérité</v>
      </c>
      <c r="J21" s="28">
        <f>VLOOKUP(H21,'Grille de Tarif OQN'!$B$2:$AJ$1325,35,0)</f>
        <v>4907.22</v>
      </c>
      <c r="K21" s="28">
        <f t="shared" ref="K21:K23" si="4">J21/$B$4</f>
        <v>122.68050000000001</v>
      </c>
      <c r="L21" s="29"/>
    </row>
    <row r="22" spans="1:12" ht="36" customHeight="1">
      <c r="B22" s="26" t="str">
        <f>$B$3&amp;"TC1"</f>
        <v>0841TC1</v>
      </c>
      <c r="C22" s="27" t="str">
        <f>VLOOKUP(B22,'Grille de Tarif OQN'!$B$2:$AK$1325,2,0)</f>
        <v>Arthroses du genou avec implant articulaire / HC Réadaptation globale Niveau C-1 : phy[13-16] - sans sévérité</v>
      </c>
      <c r="D22" s="28">
        <f>VLOOKUP(B22,'Grille de Tarif OQN'!$B$2:$AJ$1325,35,0)</f>
        <v>4380.6399999999994</v>
      </c>
      <c r="E22" s="28">
        <f t="shared" si="3"/>
        <v>109.51599999999999</v>
      </c>
      <c r="F22" s="30">
        <f>D22/D21-1</f>
        <v>-3.3747717066198613E-2</v>
      </c>
      <c r="H22" s="26" t="str">
        <f>$B$3&amp;"TC2"</f>
        <v>0841TC2</v>
      </c>
      <c r="I22" s="27" t="str">
        <f>VLOOKUP(H22,'Grille de Tarif OQN'!$B$2:$AK$1325,2,0)</f>
        <v>Arthroses du genou avec implant articulaire / HC Réadaptation globale Niveau C-2 : phy[13-16] - avec sévérité</v>
      </c>
      <c r="J22" s="28">
        <f>VLOOKUP(H22,'Grille de Tarif OQN'!$B$2:$AJ$1325,35,0)</f>
        <v>5161.8500000000004</v>
      </c>
      <c r="K22" s="28">
        <f t="shared" si="4"/>
        <v>129.04625000000001</v>
      </c>
      <c r="L22" s="30">
        <f>J22/J21-1</f>
        <v>5.1888849491158018E-2</v>
      </c>
    </row>
    <row r="23" spans="1:12" ht="36" customHeight="1">
      <c r="B23" s="26" t="str">
        <f>$B$3&amp;"UC1"</f>
        <v>0841UC1</v>
      </c>
      <c r="C23" s="27" t="str">
        <f>VLOOKUP(B23,'Grille de Tarif OQN'!$B$2:$AK$1325,2,0)</f>
        <v>Arthroses du genou avec implant articulaire / HC Réadaptation autre Niveau C-1 : phy[13-16] - sans sévérité</v>
      </c>
      <c r="D23" s="28">
        <f>VLOOKUP(B23,'Grille de Tarif OQN'!$B$2:$AJ$1325,35,0)</f>
        <v>4009.2799999999997</v>
      </c>
      <c r="E23" s="28">
        <f t="shared" si="3"/>
        <v>100.232</v>
      </c>
      <c r="F23" s="30">
        <f>D23/D21-1</f>
        <v>-0.11565982301197286</v>
      </c>
      <c r="H23" s="26" t="str">
        <f>$B$3&amp;"UC2"</f>
        <v>0841UC2</v>
      </c>
      <c r="I23" s="27" t="str">
        <f>VLOOKUP(H23,'Grille de Tarif OQN'!$B$2:$AK$1325,2,0)</f>
        <v>Arthroses du genou avec implant articulaire / HC Réadaptation autre Niveau C-2 : phy[13-16] - avec sévérité</v>
      </c>
      <c r="J23" s="28">
        <f>VLOOKUP(H23,'Grille de Tarif OQN'!$B$2:$AJ$1325,35,0)</f>
        <v>4917.68</v>
      </c>
      <c r="K23" s="28">
        <f t="shared" si="4"/>
        <v>122.94200000000001</v>
      </c>
      <c r="L23" s="30">
        <f>J23/J21-1</f>
        <v>2.1315530993109011E-3</v>
      </c>
    </row>
    <row r="25" spans="1:12">
      <c r="A25" s="22" t="s">
        <v>2647</v>
      </c>
    </row>
    <row r="26" spans="1:12" ht="45">
      <c r="B26" s="31" t="s">
        <v>2637</v>
      </c>
      <c r="C26" s="32" t="s">
        <v>2638</v>
      </c>
      <c r="D26" s="32" t="str">
        <f>"Tarif pour "&amp;$B$4&amp;" jours (€) "</f>
        <v xml:space="preserve">Tarif pour 40 jours (€) </v>
      </c>
      <c r="E26" s="32" t="s">
        <v>2656</v>
      </c>
      <c r="F26" s="39" t="s">
        <v>2648</v>
      </c>
    </row>
    <row r="27" spans="1:12" ht="34.9" customHeight="1">
      <c r="B27" s="26" t="str">
        <f>$B$3&amp;"IA0"</f>
        <v>0841IA0</v>
      </c>
      <c r="C27" s="27" t="str">
        <f>VLOOKUP(B27,'Grille de Tarif OQN'!$B$2:$AK$1325,2,0)</f>
        <v>Arthroses du genou avec implant articulaire / HTP Réadaptation très intensive</v>
      </c>
      <c r="D27" s="28">
        <f>VLOOKUP(B27,'Grille de Tarif OQN'!$B$2:$AJ$1325,35,0)</f>
        <v>3547.2000000000003</v>
      </c>
      <c r="E27" s="28">
        <f t="shared" ref="E27:E30" si="5">D27/$B$4</f>
        <v>88.68</v>
      </c>
      <c r="F27" s="29"/>
    </row>
    <row r="28" spans="1:12" ht="34.9" customHeight="1">
      <c r="B28" s="26" t="str">
        <f>$B$3&amp;"JA0"</f>
        <v>0841JA0</v>
      </c>
      <c r="C28" s="27" t="str">
        <f>VLOOKUP(B28,'Grille de Tarif OQN'!$B$2:$AK$1325,2,0)</f>
        <v>Arthroses du genou avec implant articulaire / HTP Réadaptation intensive</v>
      </c>
      <c r="D28" s="28">
        <f>VLOOKUP(B28,'Grille de Tarif OQN'!$B$2:$AJ$1325,35,0)</f>
        <v>3128.8</v>
      </c>
      <c r="E28" s="28">
        <f t="shared" si="5"/>
        <v>78.22</v>
      </c>
      <c r="F28" s="30">
        <f>D28/D27-1</f>
        <v>-0.11795218764095627</v>
      </c>
    </row>
    <row r="29" spans="1:12" ht="34.9" customHeight="1">
      <c r="B29" s="26" t="str">
        <f>$B$3&amp;"KA0"</f>
        <v>0841KA0</v>
      </c>
      <c r="C29" s="27" t="str">
        <f>VLOOKUP(B29,'Grille de Tarif OQN'!$B$2:$AK$1325,2,0)</f>
        <v>Arthroses du genou avec implant articulaire / HTP Réadaptation modérée</v>
      </c>
      <c r="D29" s="28">
        <f>VLOOKUP(B29,'Grille de Tarif OQN'!$B$2:$AJ$1325,35,0)</f>
        <v>2640.7999999999997</v>
      </c>
      <c r="E29" s="28">
        <f t="shared" si="5"/>
        <v>66.02</v>
      </c>
      <c r="F29" s="30">
        <f>D29/D27-1</f>
        <v>-0.25552548488949045</v>
      </c>
    </row>
    <row r="30" spans="1:12" ht="34.9" customHeight="1">
      <c r="B30" s="26" t="str">
        <f>$B$3&amp;"LA0"</f>
        <v>0841LA0</v>
      </c>
      <c r="C30" s="27" t="e">
        <f>VLOOKUP(B30,'Grille de Tarif OQN'!$B$2:$AK$1325,2,0)</f>
        <v>#N/A</v>
      </c>
      <c r="D30" s="28" t="e">
        <f>VLOOKUP(B30,'Grille de Tarif OQN'!$B$2:$AJ$1325,35,0)</f>
        <v>#N/A</v>
      </c>
      <c r="E30" s="28" t="e">
        <f t="shared" si="5"/>
        <v>#N/A</v>
      </c>
      <c r="F30" s="30"/>
    </row>
    <row r="33" spans="3:6" hidden="1"/>
    <row r="34" spans="3:6" hidden="1"/>
    <row r="35" spans="3:6" hidden="1">
      <c r="C35" t="s">
        <v>2649</v>
      </c>
      <c r="D35" s="36">
        <f>D9/$B$4</f>
        <v>102.992</v>
      </c>
    </row>
    <row r="36" spans="3:6" hidden="1">
      <c r="C36">
        <v>1</v>
      </c>
      <c r="D36" s="36">
        <f t="dataTable" ref="D36:D94" dt2D="0" dtr="0" r1="B4"/>
        <v>139.27000000000001</v>
      </c>
    </row>
    <row r="37" spans="3:6" hidden="1">
      <c r="C37">
        <f>C36+1</f>
        <v>2</v>
      </c>
      <c r="D37" s="36">
        <v>139.27000000000001</v>
      </c>
    </row>
    <row r="38" spans="3:6" hidden="1">
      <c r="C38">
        <f t="shared" ref="C38:C53" si="6">C37+1</f>
        <v>3</v>
      </c>
      <c r="D38" s="36">
        <v>139.27000000000001</v>
      </c>
      <c r="E38" t="str">
        <f>B9</f>
        <v>0841SA1</v>
      </c>
      <c r="F38" t="str">
        <f>C9</f>
        <v>Arthroses du genou avec implant articulaire / HC Réadaptation spécialisée Niveau A-1 : sans sévérité</v>
      </c>
    </row>
    <row r="39" spans="3:6" hidden="1">
      <c r="C39">
        <f t="shared" si="6"/>
        <v>4</v>
      </c>
      <c r="D39" s="36">
        <v>139.27000000000001</v>
      </c>
    </row>
    <row r="40" spans="3:6" hidden="1">
      <c r="C40">
        <f t="shared" si="6"/>
        <v>5</v>
      </c>
      <c r="D40" s="36">
        <v>139.27000000000001</v>
      </c>
    </row>
    <row r="41" spans="3:6" hidden="1">
      <c r="C41">
        <f t="shared" si="6"/>
        <v>6</v>
      </c>
      <c r="D41" s="36">
        <v>139.27000000000001</v>
      </c>
    </row>
    <row r="42" spans="3:6" hidden="1">
      <c r="C42">
        <f t="shared" si="6"/>
        <v>7</v>
      </c>
      <c r="D42" s="36">
        <v>139.27000000000001</v>
      </c>
    </row>
    <row r="43" spans="3:6" hidden="1">
      <c r="C43">
        <f t="shared" si="6"/>
        <v>8</v>
      </c>
      <c r="D43" s="36">
        <v>142.56625</v>
      </c>
    </row>
    <row r="44" spans="3:6" hidden="1">
      <c r="C44">
        <f t="shared" si="6"/>
        <v>9</v>
      </c>
      <c r="D44" s="36">
        <v>142.56666666666666</v>
      </c>
    </row>
    <row r="45" spans="3:6" hidden="1">
      <c r="C45">
        <f t="shared" si="6"/>
        <v>10</v>
      </c>
      <c r="D45" s="36">
        <v>142.56700000000001</v>
      </c>
    </row>
    <row r="46" spans="3:6" hidden="1">
      <c r="C46">
        <f t="shared" si="6"/>
        <v>11</v>
      </c>
      <c r="D46" s="36">
        <v>142.56727272727272</v>
      </c>
    </row>
    <row r="47" spans="3:6" hidden="1">
      <c r="C47">
        <f t="shared" si="6"/>
        <v>12</v>
      </c>
      <c r="D47" s="36">
        <v>142.5675</v>
      </c>
    </row>
    <row r="48" spans="3:6" hidden="1">
      <c r="C48">
        <f t="shared" si="6"/>
        <v>13</v>
      </c>
      <c r="D48" s="36">
        <v>142.56769230769231</v>
      </c>
    </row>
    <row r="49" spans="3:4" hidden="1">
      <c r="C49">
        <f t="shared" si="6"/>
        <v>14</v>
      </c>
      <c r="D49" s="36">
        <v>142.56785714285715</v>
      </c>
    </row>
    <row r="50" spans="3:4" hidden="1">
      <c r="C50">
        <f t="shared" si="6"/>
        <v>15</v>
      </c>
      <c r="D50" s="36">
        <v>142.56800000000001</v>
      </c>
    </row>
    <row r="51" spans="3:4" hidden="1">
      <c r="C51">
        <f t="shared" si="6"/>
        <v>16</v>
      </c>
      <c r="D51" s="36">
        <v>133.6575</v>
      </c>
    </row>
    <row r="52" spans="3:4" hidden="1">
      <c r="C52">
        <f t="shared" si="6"/>
        <v>17</v>
      </c>
      <c r="D52" s="36">
        <v>125.79529411764706</v>
      </c>
    </row>
    <row r="53" spans="3:4" hidden="1">
      <c r="C53">
        <f t="shared" si="6"/>
        <v>18</v>
      </c>
      <c r="D53" s="36">
        <v>118.80666666666667</v>
      </c>
    </row>
    <row r="54" spans="3:4" hidden="1">
      <c r="C54">
        <f>C53+1</f>
        <v>19</v>
      </c>
      <c r="D54" s="36">
        <v>112.55368421052631</v>
      </c>
    </row>
    <row r="55" spans="3:4" hidden="1">
      <c r="C55">
        <f t="shared" ref="C55:C94" si="7">C54+1</f>
        <v>20</v>
      </c>
      <c r="D55" s="36">
        <v>106.926</v>
      </c>
    </row>
    <row r="56" spans="3:4" hidden="1">
      <c r="C56">
        <f t="shared" si="7"/>
        <v>21</v>
      </c>
      <c r="D56" s="36">
        <v>101.83428571428571</v>
      </c>
    </row>
    <row r="57" spans="3:4" hidden="1">
      <c r="C57">
        <f t="shared" si="7"/>
        <v>22</v>
      </c>
      <c r="D57" s="36">
        <v>128.9559090909091</v>
      </c>
    </row>
    <row r="58" spans="3:4" hidden="1">
      <c r="C58">
        <f t="shared" si="7"/>
        <v>23</v>
      </c>
      <c r="D58" s="36">
        <v>123.34913043478262</v>
      </c>
    </row>
    <row r="59" spans="3:4" hidden="1">
      <c r="C59">
        <f t="shared" si="7"/>
        <v>24</v>
      </c>
      <c r="D59" s="36">
        <v>118.20958333333334</v>
      </c>
    </row>
    <row r="60" spans="3:4" hidden="1">
      <c r="C60">
        <f t="shared" si="7"/>
        <v>25</v>
      </c>
      <c r="D60" s="36">
        <v>113.4812</v>
      </c>
    </row>
    <row r="61" spans="3:4" hidden="1">
      <c r="C61">
        <f t="shared" si="7"/>
        <v>26</v>
      </c>
      <c r="D61" s="36">
        <v>109.11653846153847</v>
      </c>
    </row>
    <row r="62" spans="3:4" hidden="1">
      <c r="C62">
        <f t="shared" si="7"/>
        <v>27</v>
      </c>
      <c r="D62" s="36">
        <v>105.07518518518519</v>
      </c>
    </row>
    <row r="63" spans="3:4" hidden="1">
      <c r="C63">
        <f t="shared" si="7"/>
        <v>28</v>
      </c>
      <c r="D63" s="36">
        <v>101.32250000000001</v>
      </c>
    </row>
    <row r="64" spans="3:4" hidden="1">
      <c r="C64">
        <f t="shared" si="7"/>
        <v>29</v>
      </c>
      <c r="D64" s="36">
        <v>124.42172413793104</v>
      </c>
    </row>
    <row r="65" spans="3:4" hidden="1">
      <c r="C65">
        <f t="shared" si="7"/>
        <v>30</v>
      </c>
      <c r="D65" s="36">
        <v>120.27433333333333</v>
      </c>
    </row>
    <row r="66" spans="3:4" hidden="1">
      <c r="C66">
        <f t="shared" si="7"/>
        <v>31</v>
      </c>
      <c r="D66" s="36">
        <v>116.39451612903225</v>
      </c>
    </row>
    <row r="67" spans="3:4" hidden="1">
      <c r="C67">
        <f t="shared" si="7"/>
        <v>32</v>
      </c>
      <c r="D67" s="36">
        <v>112.7571875</v>
      </c>
    </row>
    <row r="68" spans="3:4" hidden="1">
      <c r="C68">
        <f t="shared" si="7"/>
        <v>33</v>
      </c>
      <c r="D68" s="36">
        <v>109.34030303030303</v>
      </c>
    </row>
    <row r="69" spans="3:4" hidden="1">
      <c r="C69">
        <f t="shared" si="7"/>
        <v>34</v>
      </c>
      <c r="D69" s="36">
        <v>106.12441176470588</v>
      </c>
    </row>
    <row r="70" spans="3:4" hidden="1">
      <c r="C70">
        <f t="shared" si="7"/>
        <v>35</v>
      </c>
      <c r="D70" s="36">
        <v>103.09228571428571</v>
      </c>
    </row>
    <row r="71" spans="3:4" hidden="1">
      <c r="C71">
        <f t="shared" si="7"/>
        <v>36</v>
      </c>
      <c r="D71" s="36">
        <v>103.07</v>
      </c>
    </row>
    <row r="72" spans="3:4" hidden="1">
      <c r="C72">
        <f t="shared" si="7"/>
        <v>37</v>
      </c>
      <c r="D72" s="36">
        <v>103.04891891891891</v>
      </c>
    </row>
    <row r="73" spans="3:4" hidden="1">
      <c r="C73">
        <f t="shared" si="7"/>
        <v>38</v>
      </c>
      <c r="D73" s="36">
        <v>103.02894736842104</v>
      </c>
    </row>
    <row r="74" spans="3:4" hidden="1">
      <c r="C74">
        <f t="shared" si="7"/>
        <v>39</v>
      </c>
      <c r="D74" s="36">
        <v>103.00999999999999</v>
      </c>
    </row>
    <row r="75" spans="3:4" hidden="1">
      <c r="C75">
        <f t="shared" si="7"/>
        <v>40</v>
      </c>
      <c r="D75" s="36">
        <v>102.992</v>
      </c>
    </row>
    <row r="76" spans="3:4" hidden="1">
      <c r="C76">
        <f t="shared" si="7"/>
        <v>41</v>
      </c>
      <c r="D76" s="36">
        <v>102.9748780487805</v>
      </c>
    </row>
    <row r="77" spans="3:4" hidden="1">
      <c r="C77">
        <f t="shared" si="7"/>
        <v>42</v>
      </c>
      <c r="D77" s="36">
        <v>102.95857142857143</v>
      </c>
    </row>
    <row r="78" spans="3:4" hidden="1">
      <c r="C78">
        <f t="shared" si="7"/>
        <v>43</v>
      </c>
      <c r="D78" s="36">
        <v>102.94302325581396</v>
      </c>
    </row>
    <row r="79" spans="3:4" hidden="1">
      <c r="C79">
        <f t="shared" si="7"/>
        <v>44</v>
      </c>
      <c r="D79" s="36">
        <v>102.92818181818183</v>
      </c>
    </row>
    <row r="80" spans="3:4" hidden="1">
      <c r="C80">
        <f t="shared" si="7"/>
        <v>45</v>
      </c>
      <c r="D80" s="36">
        <v>102.914</v>
      </c>
    </row>
    <row r="81" spans="3:4" hidden="1">
      <c r="C81">
        <f t="shared" si="7"/>
        <v>46</v>
      </c>
      <c r="D81" s="36">
        <v>102.9004347826087</v>
      </c>
    </row>
    <row r="82" spans="3:4" hidden="1">
      <c r="C82">
        <f t="shared" si="7"/>
        <v>47</v>
      </c>
      <c r="D82" s="36">
        <v>102.88744680851065</v>
      </c>
    </row>
    <row r="83" spans="3:4" hidden="1">
      <c r="C83">
        <f t="shared" si="7"/>
        <v>48</v>
      </c>
      <c r="D83" s="36">
        <v>102.875</v>
      </c>
    </row>
    <row r="84" spans="3:4" hidden="1">
      <c r="C84">
        <f t="shared" si="7"/>
        <v>49</v>
      </c>
      <c r="D84" s="36">
        <v>102.8630612244898</v>
      </c>
    </row>
    <row r="85" spans="3:4" hidden="1">
      <c r="C85">
        <f t="shared" si="7"/>
        <v>50</v>
      </c>
      <c r="D85" s="36">
        <v>102.8516</v>
      </c>
    </row>
    <row r="86" spans="3:4" hidden="1">
      <c r="C86">
        <f t="shared" si="7"/>
        <v>51</v>
      </c>
      <c r="D86" s="36">
        <v>102.84058823529412</v>
      </c>
    </row>
    <row r="87" spans="3:4" hidden="1">
      <c r="C87">
        <f t="shared" si="7"/>
        <v>52</v>
      </c>
      <c r="D87" s="36">
        <v>102.83</v>
      </c>
    </row>
    <row r="88" spans="3:4" hidden="1">
      <c r="C88">
        <f t="shared" si="7"/>
        <v>53</v>
      </c>
      <c r="D88" s="36">
        <v>102.81981132075471</v>
      </c>
    </row>
    <row r="89" spans="3:4" hidden="1">
      <c r="C89">
        <f t="shared" si="7"/>
        <v>54</v>
      </c>
      <c r="D89" s="36">
        <v>102.81</v>
      </c>
    </row>
    <row r="90" spans="3:4" hidden="1">
      <c r="C90">
        <f t="shared" si="7"/>
        <v>55</v>
      </c>
      <c r="D90" s="36">
        <v>102.80054545454547</v>
      </c>
    </row>
    <row r="91" spans="3:4" hidden="1">
      <c r="C91">
        <f t="shared" si="7"/>
        <v>56</v>
      </c>
      <c r="D91" s="36">
        <v>102.79142857142857</v>
      </c>
    </row>
    <row r="92" spans="3:4" hidden="1">
      <c r="C92">
        <f t="shared" si="7"/>
        <v>57</v>
      </c>
      <c r="D92" s="36">
        <v>102.78263157894737</v>
      </c>
    </row>
    <row r="93" spans="3:4" hidden="1">
      <c r="C93">
        <f t="shared" si="7"/>
        <v>58</v>
      </c>
      <c r="D93" s="36">
        <v>102.77413793103447</v>
      </c>
    </row>
    <row r="94" spans="3:4" hidden="1">
      <c r="C94">
        <f t="shared" si="7"/>
        <v>59</v>
      </c>
      <c r="D94" s="36">
        <v>102.76593220338984</v>
      </c>
    </row>
    <row r="95" spans="3:4" hidden="1"/>
  </sheetData>
  <dataConsolidate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51"/>
  <sheetViews>
    <sheetView zoomScale="85" zoomScaleNormal="85" workbookViewId="0">
      <selection activeCell="D1" sqref="D1"/>
    </sheetView>
  </sheetViews>
  <sheetFormatPr baseColWidth="10" defaultRowHeight="12.75"/>
  <cols>
    <col min="3" max="3" width="54.28515625" customWidth="1"/>
    <col min="4" max="5" width="13.28515625" customWidth="1"/>
    <col min="6" max="6" width="15.42578125" customWidth="1"/>
    <col min="7" max="7" width="14" customWidth="1"/>
    <col min="9" max="9" width="52.28515625" customWidth="1"/>
    <col min="10" max="11" width="13.85546875" customWidth="1"/>
    <col min="12" max="12" width="14.42578125" customWidth="1"/>
  </cols>
  <sheetData>
    <row r="1" spans="1:6">
      <c r="A1" s="22" t="s">
        <v>2643</v>
      </c>
    </row>
    <row r="2" spans="1:6">
      <c r="A2" s="41" t="s">
        <v>2657</v>
      </c>
      <c r="D2" t="s">
        <v>3185</v>
      </c>
    </row>
    <row r="3" spans="1:6" ht="14.25">
      <c r="A3" s="33" t="s">
        <v>1</v>
      </c>
      <c r="B3" s="34" t="s">
        <v>450</v>
      </c>
      <c r="C3" t="str">
        <f>VLOOKUP(B3,'Grille de tarif OQN graphe'!$B$3:$C$1328,2,0)</f>
        <v>Accidents vasculaires cérébraux avec hémiplégie / HC Réadaptation spécialisée Niveau C-2 : (phy[13-16] ET [age[00-80]) - avec sévérité</v>
      </c>
      <c r="D3" s="38">
        <f>VLOOKUP(B3,'Grille de tarif OQN graphe'!$B$2:$AJ$3603,35,0)/$B$4</f>
        <v>182.99</v>
      </c>
    </row>
    <row r="4" spans="1:6" ht="14.25">
      <c r="A4" s="33" t="s">
        <v>2636</v>
      </c>
      <c r="B4" s="35">
        <v>1</v>
      </c>
    </row>
    <row r="10" spans="1:6">
      <c r="C10" t="s">
        <v>2649</v>
      </c>
      <c r="D10" s="40">
        <f>D3</f>
        <v>182.99</v>
      </c>
    </row>
    <row r="11" spans="1:6">
      <c r="C11">
        <v>1</v>
      </c>
      <c r="D11" s="38">
        <f t="dataTable" ref="D11:D110" dt2D="0" dtr="0" r1="B4"/>
        <v>182.99</v>
      </c>
    </row>
    <row r="12" spans="1:6">
      <c r="C12">
        <f>C11+1</f>
        <v>2</v>
      </c>
      <c r="D12" s="38">
        <v>182.99</v>
      </c>
    </row>
    <row r="13" spans="1:6">
      <c r="C13">
        <f t="shared" ref="C13:C28" si="0">C12+1</f>
        <v>3</v>
      </c>
      <c r="D13" s="38">
        <v>182.99</v>
      </c>
      <c r="E13" s="37" t="str">
        <f>B3</f>
        <v>0147SC2</v>
      </c>
      <c r="F13" t="str">
        <f>C3</f>
        <v>Accidents vasculaires cérébraux avec hémiplégie / HC Réadaptation spécialisée Niveau C-2 : (phy[13-16] ET [age[00-80]) - avec sévérité</v>
      </c>
    </row>
    <row r="14" spans="1:6">
      <c r="C14">
        <f t="shared" si="0"/>
        <v>4</v>
      </c>
      <c r="D14" s="38">
        <v>182.99</v>
      </c>
    </row>
    <row r="15" spans="1:6">
      <c r="C15">
        <f t="shared" si="0"/>
        <v>5</v>
      </c>
      <c r="D15" s="38">
        <v>182.99</v>
      </c>
    </row>
    <row r="16" spans="1:6">
      <c r="C16">
        <f t="shared" si="0"/>
        <v>6</v>
      </c>
      <c r="D16" s="38">
        <v>182.99</v>
      </c>
    </row>
    <row r="17" spans="3:4">
      <c r="C17">
        <f t="shared" si="0"/>
        <v>7</v>
      </c>
      <c r="D17" s="38">
        <v>182.99</v>
      </c>
    </row>
    <row r="18" spans="3:4">
      <c r="C18">
        <f t="shared" si="0"/>
        <v>8</v>
      </c>
      <c r="D18" s="38">
        <v>661.02249999999992</v>
      </c>
    </row>
    <row r="19" spans="3:4">
      <c r="C19">
        <f t="shared" si="0"/>
        <v>9</v>
      </c>
      <c r="D19" s="38">
        <v>597.98555555555549</v>
      </c>
    </row>
    <row r="20" spans="3:4">
      <c r="C20">
        <f t="shared" si="0"/>
        <v>10</v>
      </c>
      <c r="D20" s="38">
        <v>547.55599999999993</v>
      </c>
    </row>
    <row r="21" spans="3:4">
      <c r="C21">
        <f t="shared" si="0"/>
        <v>11</v>
      </c>
      <c r="D21" s="38">
        <v>506.29545454545456</v>
      </c>
    </row>
    <row r="22" spans="3:4">
      <c r="C22">
        <f t="shared" si="0"/>
        <v>12</v>
      </c>
      <c r="D22" s="38">
        <v>471.91166666666663</v>
      </c>
    </row>
    <row r="23" spans="3:4">
      <c r="C23">
        <f t="shared" si="0"/>
        <v>13</v>
      </c>
      <c r="D23" s="38">
        <v>442.81769230769231</v>
      </c>
    </row>
    <row r="24" spans="3:4">
      <c r="C24">
        <f t="shared" si="0"/>
        <v>14</v>
      </c>
      <c r="D24" s="38">
        <v>417.88</v>
      </c>
    </row>
    <row r="25" spans="3:4">
      <c r="C25">
        <f t="shared" si="0"/>
        <v>15</v>
      </c>
      <c r="D25" s="38">
        <v>396.26733333333328</v>
      </c>
    </row>
    <row r="26" spans="3:4">
      <c r="C26">
        <f t="shared" si="0"/>
        <v>16</v>
      </c>
      <c r="D26" s="38">
        <v>377.35624999999999</v>
      </c>
    </row>
    <row r="27" spans="3:4">
      <c r="C27">
        <f t="shared" si="0"/>
        <v>17</v>
      </c>
      <c r="D27" s="38">
        <v>360.66999999999996</v>
      </c>
    </row>
    <row r="28" spans="3:4">
      <c r="C28">
        <f t="shared" si="0"/>
        <v>18</v>
      </c>
      <c r="D28" s="38">
        <v>345.83777777777777</v>
      </c>
    </row>
    <row r="29" spans="3:4">
      <c r="C29">
        <f>C28+1</f>
        <v>19</v>
      </c>
      <c r="D29" s="38">
        <v>332.56684210526311</v>
      </c>
    </row>
    <row r="30" spans="3:4">
      <c r="C30">
        <f t="shared" ref="C30:C93" si="1">C29+1</f>
        <v>20</v>
      </c>
      <c r="D30" s="38">
        <v>320.62299999999999</v>
      </c>
    </row>
    <row r="31" spans="3:4">
      <c r="C31">
        <f t="shared" si="1"/>
        <v>21</v>
      </c>
      <c r="D31" s="38">
        <v>309.81666666666666</v>
      </c>
    </row>
    <row r="32" spans="3:4">
      <c r="C32">
        <f t="shared" si="1"/>
        <v>22</v>
      </c>
      <c r="D32" s="38">
        <v>299.99272727272728</v>
      </c>
    </row>
    <row r="33" spans="3:4">
      <c r="C33">
        <f t="shared" si="1"/>
        <v>23</v>
      </c>
      <c r="D33" s="38">
        <v>291.02304347826083</v>
      </c>
    </row>
    <row r="34" spans="3:4">
      <c r="C34">
        <f t="shared" si="1"/>
        <v>24</v>
      </c>
      <c r="D34" s="38">
        <v>282.80083333333329</v>
      </c>
    </row>
    <row r="35" spans="3:4">
      <c r="C35">
        <f t="shared" si="1"/>
        <v>25</v>
      </c>
      <c r="D35" s="38">
        <v>275.2364</v>
      </c>
    </row>
    <row r="36" spans="3:4">
      <c r="C36">
        <f t="shared" si="1"/>
        <v>26</v>
      </c>
      <c r="D36" s="38">
        <v>268.25384615384615</v>
      </c>
    </row>
    <row r="37" spans="3:4">
      <c r="C37">
        <f t="shared" si="1"/>
        <v>27</v>
      </c>
      <c r="D37" s="38">
        <v>261.78851851851852</v>
      </c>
    </row>
    <row r="38" spans="3:4">
      <c r="C38">
        <f t="shared" si="1"/>
        <v>28</v>
      </c>
      <c r="D38" s="38">
        <v>255.785</v>
      </c>
    </row>
    <row r="39" spans="3:4">
      <c r="C39">
        <f t="shared" si="1"/>
        <v>29</v>
      </c>
      <c r="D39" s="38">
        <v>250.19551724137932</v>
      </c>
    </row>
    <row r="40" spans="3:4">
      <c r="C40">
        <f t="shared" si="1"/>
        <v>30</v>
      </c>
      <c r="D40" s="38">
        <v>244.97866666666667</v>
      </c>
    </row>
    <row r="41" spans="3:4">
      <c r="C41">
        <f t="shared" si="1"/>
        <v>31</v>
      </c>
      <c r="D41" s="38">
        <v>240.09838709677416</v>
      </c>
    </row>
    <row r="42" spans="3:4">
      <c r="C42">
        <f t="shared" si="1"/>
        <v>32</v>
      </c>
      <c r="D42" s="38">
        <v>235.52312499999999</v>
      </c>
    </row>
    <row r="43" spans="3:4">
      <c r="C43">
        <f t="shared" si="1"/>
        <v>33</v>
      </c>
      <c r="D43" s="38">
        <v>231.22515151515151</v>
      </c>
    </row>
    <row r="44" spans="3:4">
      <c r="C44">
        <f t="shared" si="1"/>
        <v>34</v>
      </c>
      <c r="D44" s="38">
        <v>227.18</v>
      </c>
    </row>
    <row r="45" spans="3:4">
      <c r="C45">
        <f t="shared" si="1"/>
        <v>35</v>
      </c>
      <c r="D45" s="38">
        <v>223.36599999999999</v>
      </c>
    </row>
    <row r="46" spans="3:4">
      <c r="C46">
        <f t="shared" si="1"/>
        <v>36</v>
      </c>
      <c r="D46" s="38">
        <v>219.76388888888889</v>
      </c>
    </row>
    <row r="47" spans="3:4">
      <c r="C47">
        <f t="shared" si="1"/>
        <v>37</v>
      </c>
      <c r="D47" s="38">
        <v>216.35648648648649</v>
      </c>
    </row>
    <row r="48" spans="3:4">
      <c r="C48">
        <f t="shared" si="1"/>
        <v>38</v>
      </c>
      <c r="D48" s="38">
        <v>213.12842105263155</v>
      </c>
    </row>
    <row r="49" spans="3:4">
      <c r="C49">
        <f t="shared" si="1"/>
        <v>39</v>
      </c>
      <c r="D49" s="38">
        <v>210.06589743589743</v>
      </c>
    </row>
    <row r="50" spans="3:4">
      <c r="C50">
        <f t="shared" si="1"/>
        <v>40</v>
      </c>
      <c r="D50" s="38">
        <v>207.15649999999999</v>
      </c>
    </row>
    <row r="51" spans="3:4">
      <c r="C51">
        <f t="shared" si="1"/>
        <v>41</v>
      </c>
      <c r="D51" s="38">
        <v>204.38902439024392</v>
      </c>
    </row>
    <row r="52" spans="3:4">
      <c r="C52">
        <f t="shared" si="1"/>
        <v>42</v>
      </c>
      <c r="D52" s="38">
        <v>201.75333333333333</v>
      </c>
    </row>
    <row r="53" spans="3:4">
      <c r="C53">
        <f t="shared" si="1"/>
        <v>43</v>
      </c>
      <c r="D53" s="38">
        <v>199.24023255813952</v>
      </c>
    </row>
    <row r="54" spans="3:4">
      <c r="C54">
        <f t="shared" si="1"/>
        <v>44</v>
      </c>
      <c r="D54" s="38">
        <v>196.84136363636364</v>
      </c>
    </row>
    <row r="55" spans="3:4">
      <c r="C55">
        <f t="shared" si="1"/>
        <v>45</v>
      </c>
      <c r="D55" s="38">
        <v>194.5491111111111</v>
      </c>
    </row>
    <row r="56" spans="3:4">
      <c r="C56">
        <f t="shared" si="1"/>
        <v>46</v>
      </c>
      <c r="D56" s="38">
        <v>192.35652173913041</v>
      </c>
    </row>
    <row r="57" spans="3:4">
      <c r="C57">
        <f t="shared" si="1"/>
        <v>47</v>
      </c>
      <c r="D57" s="38">
        <v>190.25723404255319</v>
      </c>
    </row>
    <row r="58" spans="3:4">
      <c r="C58">
        <f t="shared" si="1"/>
        <v>48</v>
      </c>
      <c r="D58" s="38">
        <v>188.24541666666664</v>
      </c>
    </row>
    <row r="59" spans="3:4">
      <c r="C59">
        <f t="shared" si="1"/>
        <v>49</v>
      </c>
      <c r="D59" s="38">
        <v>186.31571428571428</v>
      </c>
    </row>
    <row r="60" spans="3:4">
      <c r="C60">
        <f t="shared" si="1"/>
        <v>50</v>
      </c>
      <c r="D60" s="38">
        <v>184.4632</v>
      </c>
    </row>
    <row r="61" spans="3:4">
      <c r="C61">
        <f t="shared" si="1"/>
        <v>51</v>
      </c>
      <c r="D61" s="38">
        <v>182.68333333333331</v>
      </c>
    </row>
    <row r="62" spans="3:4">
      <c r="C62">
        <f t="shared" si="1"/>
        <v>52</v>
      </c>
      <c r="D62" s="38">
        <v>180.97192307692305</v>
      </c>
    </row>
    <row r="63" spans="3:4">
      <c r="C63">
        <f t="shared" si="1"/>
        <v>53</v>
      </c>
      <c r="D63" s="38">
        <v>179.32509433962264</v>
      </c>
    </row>
    <row r="64" spans="3:4">
      <c r="C64">
        <f t="shared" si="1"/>
        <v>54</v>
      </c>
      <c r="D64" s="38">
        <v>177.73925925925926</v>
      </c>
    </row>
    <row r="65" spans="3:4">
      <c r="C65">
        <f t="shared" si="1"/>
        <v>55</v>
      </c>
      <c r="D65" s="38">
        <v>176.21109090909093</v>
      </c>
    </row>
    <row r="66" spans="3:4">
      <c r="C66">
        <f t="shared" si="1"/>
        <v>56</v>
      </c>
      <c r="D66" s="38">
        <v>174.73749999999998</v>
      </c>
    </row>
    <row r="67" spans="3:4">
      <c r="C67">
        <f t="shared" si="1"/>
        <v>57</v>
      </c>
      <c r="D67" s="38">
        <v>173.31561403508772</v>
      </c>
    </row>
    <row r="68" spans="3:4">
      <c r="C68">
        <f t="shared" si="1"/>
        <v>58</v>
      </c>
      <c r="D68" s="38">
        <v>171.94275862068966</v>
      </c>
    </row>
    <row r="69" spans="3:4">
      <c r="C69">
        <f t="shared" si="1"/>
        <v>59</v>
      </c>
      <c r="D69" s="38">
        <v>170.6164406779661</v>
      </c>
    </row>
    <row r="70" spans="3:4">
      <c r="C70">
        <f t="shared" si="1"/>
        <v>60</v>
      </c>
      <c r="D70" s="38">
        <v>169.33433333333332</v>
      </c>
    </row>
    <row r="71" spans="3:4">
      <c r="C71">
        <f t="shared" si="1"/>
        <v>61</v>
      </c>
      <c r="D71" s="38">
        <v>168.09426229508196</v>
      </c>
    </row>
    <row r="72" spans="3:4">
      <c r="C72">
        <f t="shared" si="1"/>
        <v>62</v>
      </c>
      <c r="D72" s="38">
        <v>166.89419354838708</v>
      </c>
    </row>
    <row r="73" spans="3:4">
      <c r="C73">
        <f t="shared" si="1"/>
        <v>63</v>
      </c>
      <c r="D73" s="38">
        <v>165.73222222222222</v>
      </c>
    </row>
    <row r="74" spans="3:4">
      <c r="C74">
        <f t="shared" si="1"/>
        <v>64</v>
      </c>
      <c r="D74" s="38">
        <v>164.6065625</v>
      </c>
    </row>
    <row r="75" spans="3:4">
      <c r="C75">
        <f t="shared" si="1"/>
        <v>65</v>
      </c>
      <c r="D75" s="38">
        <v>163.51553846153845</v>
      </c>
    </row>
    <row r="76" spans="3:4">
      <c r="C76">
        <f t="shared" si="1"/>
        <v>66</v>
      </c>
      <c r="D76" s="38">
        <v>162.45757575757574</v>
      </c>
    </row>
    <row r="77" spans="3:4">
      <c r="C77">
        <f t="shared" si="1"/>
        <v>67</v>
      </c>
      <c r="D77" s="38">
        <v>161.43119402985073</v>
      </c>
    </row>
    <row r="78" spans="3:4">
      <c r="C78">
        <f t="shared" si="1"/>
        <v>68</v>
      </c>
      <c r="D78" s="38">
        <v>160.435</v>
      </c>
    </row>
    <row r="79" spans="3:4">
      <c r="C79">
        <f t="shared" si="1"/>
        <v>69</v>
      </c>
      <c r="D79" s="38">
        <v>159.46768115942029</v>
      </c>
    </row>
    <row r="80" spans="3:4">
      <c r="C80">
        <f t="shared" si="1"/>
        <v>70</v>
      </c>
      <c r="D80" s="38">
        <v>158.52799999999999</v>
      </c>
    </row>
    <row r="81" spans="3:4">
      <c r="C81">
        <f t="shared" si="1"/>
        <v>71</v>
      </c>
      <c r="D81" s="38">
        <v>157.61478873239437</v>
      </c>
    </row>
    <row r="82" spans="3:4">
      <c r="C82">
        <f t="shared" si="1"/>
        <v>72</v>
      </c>
      <c r="D82" s="38">
        <v>156.72694444444446</v>
      </c>
    </row>
    <row r="83" spans="3:4">
      <c r="C83">
        <f t="shared" si="1"/>
        <v>73</v>
      </c>
      <c r="D83" s="38">
        <v>155.86342465753424</v>
      </c>
    </row>
    <row r="84" spans="3:4">
      <c r="C84">
        <f t="shared" si="1"/>
        <v>74</v>
      </c>
      <c r="D84" s="38">
        <v>155.02324324324323</v>
      </c>
    </row>
    <row r="85" spans="3:4">
      <c r="C85">
        <f t="shared" si="1"/>
        <v>75</v>
      </c>
      <c r="D85" s="38">
        <v>154.20546666666667</v>
      </c>
    </row>
    <row r="86" spans="3:4">
      <c r="C86">
        <f t="shared" si="1"/>
        <v>76</v>
      </c>
      <c r="D86" s="38">
        <v>153.4092105263158</v>
      </c>
    </row>
    <row r="87" spans="3:4">
      <c r="C87">
        <f t="shared" si="1"/>
        <v>77</v>
      </c>
      <c r="D87" s="38">
        <v>152.63363636363636</v>
      </c>
    </row>
    <row r="88" spans="3:4">
      <c r="C88">
        <f t="shared" si="1"/>
        <v>78</v>
      </c>
      <c r="D88" s="38">
        <v>151.87794871794873</v>
      </c>
    </row>
    <row r="89" spans="3:4">
      <c r="C89">
        <f t="shared" si="1"/>
        <v>79</v>
      </c>
      <c r="D89" s="38">
        <v>149.95544303797467</v>
      </c>
    </row>
    <row r="90" spans="3:4">
      <c r="C90">
        <f t="shared" si="1"/>
        <v>80</v>
      </c>
      <c r="D90" s="38">
        <v>148.08099999999999</v>
      </c>
    </row>
    <row r="91" spans="3:4">
      <c r="C91">
        <f t="shared" si="1"/>
        <v>81</v>
      </c>
      <c r="D91" s="38">
        <v>146.25283950617285</v>
      </c>
    </row>
    <row r="92" spans="3:4">
      <c r="C92">
        <f t="shared" si="1"/>
        <v>82</v>
      </c>
      <c r="D92" s="38">
        <v>144.46926829268293</v>
      </c>
    </row>
    <row r="93" spans="3:4">
      <c r="C93">
        <f t="shared" si="1"/>
        <v>83</v>
      </c>
      <c r="D93" s="38">
        <v>142.72867469879517</v>
      </c>
    </row>
    <row r="94" spans="3:4">
      <c r="C94">
        <f t="shared" ref="C94:C151" si="2">C93+1</f>
        <v>84</v>
      </c>
      <c r="D94" s="38">
        <v>141.02952380952379</v>
      </c>
    </row>
    <row r="95" spans="3:4">
      <c r="C95">
        <f t="shared" si="2"/>
        <v>85</v>
      </c>
      <c r="D95" s="38">
        <v>141.15117647058824</v>
      </c>
    </row>
    <row r="96" spans="3:4">
      <c r="C96">
        <f t="shared" si="2"/>
        <v>86</v>
      </c>
      <c r="D96" s="38">
        <v>141.26999999999998</v>
      </c>
    </row>
    <row r="97" spans="3:4">
      <c r="C97">
        <f t="shared" si="2"/>
        <v>87</v>
      </c>
      <c r="D97" s="38">
        <v>141.38609195402299</v>
      </c>
    </row>
    <row r="98" spans="3:4">
      <c r="C98">
        <f t="shared" si="2"/>
        <v>88</v>
      </c>
      <c r="D98" s="38">
        <v>141.49954545454545</v>
      </c>
    </row>
    <row r="99" spans="3:4">
      <c r="C99">
        <f t="shared" si="2"/>
        <v>89</v>
      </c>
      <c r="D99" s="38">
        <v>141.61044943820224</v>
      </c>
    </row>
    <row r="100" spans="3:4">
      <c r="C100">
        <f t="shared" si="2"/>
        <v>90</v>
      </c>
      <c r="D100" s="38">
        <v>141.71888888888887</v>
      </c>
    </row>
    <row r="101" spans="3:4">
      <c r="C101">
        <f t="shared" si="2"/>
        <v>91</v>
      </c>
      <c r="D101" s="38">
        <v>141.73626373626371</v>
      </c>
    </row>
    <row r="102" spans="3:4">
      <c r="C102">
        <f t="shared" si="2"/>
        <v>92</v>
      </c>
      <c r="D102" s="38">
        <v>141.7532608695652</v>
      </c>
    </row>
    <row r="103" spans="3:4">
      <c r="C103">
        <f t="shared" si="2"/>
        <v>93</v>
      </c>
      <c r="D103" s="38">
        <v>141.76989247311826</v>
      </c>
    </row>
    <row r="104" spans="3:4">
      <c r="C104">
        <f t="shared" si="2"/>
        <v>94</v>
      </c>
      <c r="D104" s="38">
        <v>141.78617021276597</v>
      </c>
    </row>
    <row r="105" spans="3:4">
      <c r="C105">
        <f t="shared" si="2"/>
        <v>95</v>
      </c>
      <c r="D105" s="38">
        <v>141.80210526315787</v>
      </c>
    </row>
    <row r="106" spans="3:4">
      <c r="C106">
        <f t="shared" si="2"/>
        <v>96</v>
      </c>
      <c r="D106" s="38">
        <v>141.81770833333331</v>
      </c>
    </row>
    <row r="107" spans="3:4">
      <c r="C107">
        <f t="shared" si="2"/>
        <v>97</v>
      </c>
      <c r="D107" s="38">
        <v>141.83298969072163</v>
      </c>
    </row>
    <row r="108" spans="3:4">
      <c r="C108">
        <f t="shared" si="2"/>
        <v>98</v>
      </c>
      <c r="D108" s="38">
        <v>141.84795918367345</v>
      </c>
    </row>
    <row r="109" spans="3:4">
      <c r="C109">
        <f t="shared" si="2"/>
        <v>99</v>
      </c>
      <c r="D109" s="38">
        <v>141.86262626262626</v>
      </c>
    </row>
    <row r="110" spans="3:4">
      <c r="C110">
        <f t="shared" si="2"/>
        <v>100</v>
      </c>
      <c r="D110" s="38">
        <v>141.87699999999998</v>
      </c>
    </row>
    <row r="111" spans="3:4">
      <c r="D111" s="38"/>
    </row>
    <row r="112" spans="3:4">
      <c r="D112" s="38"/>
    </row>
    <row r="113" spans="4:4">
      <c r="D113" s="38"/>
    </row>
    <row r="114" spans="4:4">
      <c r="D114" s="38"/>
    </row>
    <row r="115" spans="4:4">
      <c r="D115" s="38"/>
    </row>
    <row r="116" spans="4:4">
      <c r="D116" s="38"/>
    </row>
    <row r="117" spans="4:4">
      <c r="D117" s="38"/>
    </row>
    <row r="118" spans="4:4">
      <c r="D118" s="38"/>
    </row>
    <row r="119" spans="4:4">
      <c r="D119" s="38"/>
    </row>
    <row r="120" spans="4:4">
      <c r="D120" s="38"/>
    </row>
    <row r="121" spans="4:4">
      <c r="D121" s="38"/>
    </row>
    <row r="122" spans="4:4">
      <c r="D122" s="38"/>
    </row>
    <row r="123" spans="4:4">
      <c r="D123" s="38"/>
    </row>
    <row r="124" spans="4:4">
      <c r="D124" s="38"/>
    </row>
    <row r="125" spans="4:4">
      <c r="D125" s="38"/>
    </row>
    <row r="126" spans="4:4">
      <c r="D126" s="38"/>
    </row>
    <row r="127" spans="4:4">
      <c r="D127" s="38"/>
    </row>
    <row r="128" spans="4:4">
      <c r="D128" s="38"/>
    </row>
    <row r="129" spans="4:4">
      <c r="D129" s="38"/>
    </row>
    <row r="130" spans="4:4">
      <c r="D130" s="38"/>
    </row>
    <row r="131" spans="4:4">
      <c r="D131" s="38"/>
    </row>
    <row r="132" spans="4:4">
      <c r="D132" s="38"/>
    </row>
    <row r="133" spans="4:4">
      <c r="D133" s="38"/>
    </row>
    <row r="134" spans="4:4">
      <c r="D134" s="38"/>
    </row>
    <row r="135" spans="4:4">
      <c r="D135" s="38"/>
    </row>
    <row r="136" spans="4:4">
      <c r="D136" s="38"/>
    </row>
    <row r="137" spans="4:4">
      <c r="D137" s="38"/>
    </row>
    <row r="138" spans="4:4">
      <c r="D138" s="38"/>
    </row>
    <row r="139" spans="4:4">
      <c r="D139" s="38"/>
    </row>
    <row r="140" spans="4:4">
      <c r="D140" s="38"/>
    </row>
    <row r="141" spans="4:4">
      <c r="D141" s="38"/>
    </row>
    <row r="142" spans="4:4">
      <c r="D142" s="38"/>
    </row>
    <row r="143" spans="4:4">
      <c r="D143" s="38"/>
    </row>
    <row r="144" spans="4:4">
      <c r="D144" s="38"/>
    </row>
    <row r="145" spans="4:4">
      <c r="D145" s="38"/>
    </row>
    <row r="146" spans="4:4">
      <c r="D146" s="38"/>
    </row>
    <row r="147" spans="4:4">
      <c r="D147" s="38"/>
    </row>
    <row r="148" spans="4:4">
      <c r="D148" s="38"/>
    </row>
    <row r="149" spans="4:4">
      <c r="D149" s="38"/>
    </row>
    <row r="150" spans="4:4">
      <c r="D150" s="38"/>
    </row>
    <row r="151" spans="4:4">
      <c r="D151" s="38"/>
    </row>
  </sheetData>
  <dataConsolidate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85C17-C5EA-4ED2-85D7-54D26DC5E775}">
  <dimension ref="A1:N47"/>
  <sheetViews>
    <sheetView zoomScaleNormal="100" workbookViewId="0">
      <selection activeCell="C13" sqref="C13"/>
    </sheetView>
  </sheetViews>
  <sheetFormatPr baseColWidth="10" defaultRowHeight="12.75"/>
  <cols>
    <col min="1" max="1" width="20.28515625" bestFit="1" customWidth="1"/>
    <col min="2" max="3" width="16.7109375" bestFit="1" customWidth="1"/>
    <col min="4" max="4" width="17.7109375" bestFit="1" customWidth="1"/>
    <col min="7" max="7" width="17.5703125" customWidth="1"/>
    <col min="8" max="8" width="22.140625" customWidth="1"/>
    <col min="13" max="14" width="12.5703125" bestFit="1" customWidth="1"/>
  </cols>
  <sheetData>
    <row r="1" spans="1:4">
      <c r="A1" s="124" t="s">
        <v>3176</v>
      </c>
    </row>
    <row r="3" spans="1:4">
      <c r="A3" s="105" t="s">
        <v>3145</v>
      </c>
      <c r="B3">
        <v>0</v>
      </c>
    </row>
    <row r="5" spans="1:4">
      <c r="A5" s="126" t="s">
        <v>3180</v>
      </c>
      <c r="B5" s="127" t="s">
        <v>3177</v>
      </c>
      <c r="C5" s="127" t="s">
        <v>3178</v>
      </c>
      <c r="D5" s="127" t="s">
        <v>3179</v>
      </c>
    </row>
    <row r="6" spans="1:4">
      <c r="A6" t="s">
        <v>3184</v>
      </c>
      <c r="B6" s="20">
        <v>0</v>
      </c>
      <c r="C6" t="e">
        <v>#N/A</v>
      </c>
      <c r="D6" s="19" t="e">
        <v>#N/A</v>
      </c>
    </row>
    <row r="7" spans="1:4">
      <c r="A7" s="106"/>
      <c r="B7" s="20">
        <v>0</v>
      </c>
      <c r="C7" t="e">
        <v>#N/A</v>
      </c>
      <c r="D7" s="19" t="e">
        <v>#N/A</v>
      </c>
    </row>
    <row r="8" spans="1:4">
      <c r="A8" t="s">
        <v>3172</v>
      </c>
      <c r="B8" s="20">
        <v>0</v>
      </c>
      <c r="C8" s="20" t="e">
        <v>#N/A</v>
      </c>
      <c r="D8" s="19" t="e">
        <v>#N/A</v>
      </c>
    </row>
    <row r="25" spans="1:10" ht="13.5" thickBot="1">
      <c r="B25" s="123"/>
      <c r="C25" s="123"/>
    </row>
    <row r="26" spans="1:10" ht="51.75" thickBot="1">
      <c r="A26" s="128" t="s">
        <v>3182</v>
      </c>
      <c r="B26" s="125"/>
      <c r="C26" s="125" t="e">
        <f>GETPIVOTDATA("Valorisation GMT",$A$5)</f>
        <v>#N/A</v>
      </c>
      <c r="F26" t="s">
        <v>3181</v>
      </c>
      <c r="I26" s="130">
        <f>SUM('liste séjours'!D3:D1048576)</f>
        <v>0</v>
      </c>
      <c r="J26" s="121" t="e">
        <f>I26/GETPIVOTDATA("  Durée de séjour",$A$5)</f>
        <v>#DIV/0!</v>
      </c>
    </row>
    <row r="27" spans="1:10" ht="26.25" thickBot="1">
      <c r="A27" s="128" t="s">
        <v>3175</v>
      </c>
      <c r="B27" s="125">
        <f>-GETPIVOTDATA("  Durée de séjour",$A$5)*20</f>
        <v>0</v>
      </c>
      <c r="C27" s="125" t="e">
        <f>C26+B27</f>
        <v>#N/A</v>
      </c>
      <c r="I27" s="121"/>
      <c r="J27" s="121"/>
    </row>
    <row r="28" spans="1:10" ht="42" customHeight="1" thickBot="1">
      <c r="A28" s="128" t="s">
        <v>3183</v>
      </c>
      <c r="B28" s="125"/>
      <c r="C28" s="125" t="e">
        <f>C27*J26</f>
        <v>#N/A</v>
      </c>
    </row>
    <row r="29" spans="1:10">
      <c r="A29" s="129"/>
      <c r="B29" s="129"/>
      <c r="C29" s="129"/>
      <c r="D29" s="129"/>
      <c r="E29" s="129"/>
    </row>
    <row r="30" spans="1:10">
      <c r="A30" s="129"/>
      <c r="B30" s="129"/>
      <c r="C30" s="129"/>
      <c r="D30" s="129"/>
      <c r="E30" s="129"/>
    </row>
    <row r="31" spans="1:10">
      <c r="A31" s="129"/>
      <c r="B31" s="129"/>
      <c r="C31" s="129"/>
      <c r="D31" s="129"/>
      <c r="E31" s="129"/>
    </row>
    <row r="32" spans="1:10">
      <c r="A32" s="129"/>
      <c r="B32" s="129"/>
      <c r="C32" s="129"/>
      <c r="D32" s="129"/>
      <c r="E32" s="129"/>
    </row>
    <row r="33" spans="1:14">
      <c r="A33" s="129"/>
      <c r="B33" s="129"/>
      <c r="C33" s="129"/>
      <c r="D33" s="129"/>
      <c r="E33" s="129"/>
    </row>
    <row r="34" spans="1:14">
      <c r="A34" s="129"/>
      <c r="B34" s="129"/>
      <c r="C34" s="129"/>
      <c r="D34" s="129"/>
      <c r="E34" s="129"/>
    </row>
    <row r="35" spans="1:14">
      <c r="A35" s="129"/>
      <c r="B35" s="129"/>
      <c r="C35" s="129"/>
      <c r="D35" s="129"/>
      <c r="E35" s="129"/>
    </row>
    <row r="36" spans="1:14">
      <c r="A36" s="129"/>
      <c r="B36" s="129"/>
      <c r="C36" s="129"/>
      <c r="D36" s="129"/>
      <c r="E36" s="129"/>
    </row>
    <row r="37" spans="1:14" ht="12.75" customHeight="1">
      <c r="A37" s="129"/>
      <c r="B37" s="129"/>
      <c r="C37" s="129"/>
      <c r="D37" s="129"/>
      <c r="E37" s="129"/>
    </row>
    <row r="38" spans="1:14" ht="51" customHeight="1"/>
    <row r="39" spans="1:14" ht="12.75" customHeight="1"/>
    <row r="41" spans="1:14" ht="12.75" hidden="1" customHeight="1"/>
    <row r="42" spans="1:14" ht="89.25" hidden="1" customHeight="1">
      <c r="M42" t="s">
        <v>3174</v>
      </c>
    </row>
    <row r="43" spans="1:14" ht="51" hidden="1" customHeight="1">
      <c r="M43" s="122" t="e">
        <f>L43/J43</f>
        <v>#DIV/0!</v>
      </c>
      <c r="N43" s="122" t="e">
        <f>GETPIVOTDATA("Tarif GMT par jour",$A$5,"CM","10","HC/HDJ","HC")*B29*B30*B31-20</f>
        <v>#REF!</v>
      </c>
    </row>
    <row r="44" spans="1:14" ht="51" hidden="1" customHeight="1">
      <c r="M44" s="122" t="e">
        <f>L44/J44</f>
        <v>#DIV/0!</v>
      </c>
      <c r="N44" s="122" t="e">
        <f>GETPIVOTDATA("Tarif GMT par jour",$A$5,"HC/HDJ","HDJ")*B29*B30*B31</f>
        <v>#N/A</v>
      </c>
    </row>
    <row r="45" spans="1:14" ht="51" hidden="1" customHeight="1">
      <c r="M45" s="122" t="e">
        <f>L45/J45</f>
        <v>#DIV/0!</v>
      </c>
    </row>
    <row r="46" spans="1:14" ht="51" hidden="1" customHeight="1">
      <c r="M46" s="122" t="e">
        <f>L46/J46</f>
        <v>#DIV/0!</v>
      </c>
    </row>
    <row r="47" spans="1:14" ht="12.75" hidden="1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6622-DCAA-49F0-974B-B7E7769E455C}">
  <dimension ref="A1:BN1589"/>
  <sheetViews>
    <sheetView zoomScale="77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baseColWidth="10" defaultColWidth="10.85546875" defaultRowHeight="12.75"/>
  <cols>
    <col min="1" max="1" width="13.85546875" style="91" customWidth="1"/>
    <col min="2" max="12" width="10.85546875" style="91"/>
    <col min="13" max="17" width="13.85546875" style="91" customWidth="1"/>
    <col min="18" max="18" width="13.85546875" style="109" customWidth="1"/>
    <col min="19" max="36" width="13.85546875" style="91" customWidth="1"/>
    <col min="37" max="51" width="2.140625" style="91" customWidth="1"/>
    <col min="52" max="258" width="13.85546875" style="91" customWidth="1"/>
    <col min="259" max="16384" width="10.85546875" style="91"/>
  </cols>
  <sheetData>
    <row r="1" spans="1:66" ht="14.45" customHeight="1">
      <c r="A1" s="90"/>
      <c r="B1" s="91" t="s">
        <v>3173</v>
      </c>
      <c r="K1" s="104">
        <v>1</v>
      </c>
      <c r="R1" s="107" t="s">
        <v>2658</v>
      </c>
      <c r="S1" s="59"/>
      <c r="T1" s="53"/>
      <c r="U1" s="75">
        <v>3</v>
      </c>
      <c r="V1" s="75">
        <v>4</v>
      </c>
      <c r="W1" s="75">
        <v>5</v>
      </c>
      <c r="X1" s="75">
        <v>6</v>
      </c>
      <c r="Y1" s="75">
        <v>7</v>
      </c>
      <c r="Z1" s="75">
        <v>8</v>
      </c>
      <c r="AA1" s="75">
        <v>9</v>
      </c>
      <c r="AB1" s="75">
        <v>10</v>
      </c>
      <c r="AC1" s="75">
        <v>11</v>
      </c>
      <c r="AD1" s="75">
        <v>12</v>
      </c>
      <c r="AE1" s="75">
        <v>13</v>
      </c>
      <c r="AF1" s="75">
        <v>14</v>
      </c>
      <c r="AG1" s="75">
        <v>15</v>
      </c>
      <c r="AH1" s="75">
        <v>16</v>
      </c>
      <c r="AI1" s="75">
        <v>17</v>
      </c>
      <c r="AJ1" s="75">
        <v>18</v>
      </c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/>
      <c r="AW1"/>
      <c r="AX1"/>
      <c r="AY1"/>
      <c r="AZ1" s="23"/>
      <c r="BA1" s="23"/>
      <c r="BB1" s="23"/>
      <c r="BC1" s="23" t="s">
        <v>3153</v>
      </c>
      <c r="BD1" s="104">
        <f>K1</f>
        <v>1</v>
      </c>
      <c r="BE1"/>
      <c r="BF1"/>
      <c r="BG1"/>
      <c r="BH1" t="s">
        <v>2632</v>
      </c>
      <c r="BI1" t="s">
        <v>2632</v>
      </c>
      <c r="BJ1" t="s">
        <v>2632</v>
      </c>
      <c r="BK1" t="s">
        <v>2632</v>
      </c>
      <c r="BL1" t="s">
        <v>2632</v>
      </c>
      <c r="BM1" t="s">
        <v>2632</v>
      </c>
      <c r="BN1" t="s">
        <v>2633</v>
      </c>
    </row>
    <row r="2" spans="1:66" ht="42">
      <c r="A2" s="119" t="s">
        <v>3134</v>
      </c>
      <c r="B2" s="119" t="s">
        <v>1</v>
      </c>
      <c r="C2" s="119" t="s">
        <v>2</v>
      </c>
      <c r="D2" s="119" t="s">
        <v>3135</v>
      </c>
      <c r="E2" s="119" t="s">
        <v>3136</v>
      </c>
      <c r="F2" s="119" t="s">
        <v>3137</v>
      </c>
      <c r="G2" s="119" t="s">
        <v>3138</v>
      </c>
      <c r="H2" s="119" t="s">
        <v>3139</v>
      </c>
      <c r="I2" s="119" t="s">
        <v>3140</v>
      </c>
      <c r="J2" s="119" t="s">
        <v>3141</v>
      </c>
      <c r="K2" s="119" t="s">
        <v>3142</v>
      </c>
      <c r="L2" s="119" t="s">
        <v>3143</v>
      </c>
      <c r="M2" s="119" t="s">
        <v>3144</v>
      </c>
      <c r="N2" s="94" t="s">
        <v>3145</v>
      </c>
      <c r="O2" s="94" t="s">
        <v>3146</v>
      </c>
      <c r="P2" s="94" t="s">
        <v>4</v>
      </c>
      <c r="Q2" s="94" t="s">
        <v>2631</v>
      </c>
      <c r="R2" s="108" t="s">
        <v>3</v>
      </c>
      <c r="S2" s="50" t="s">
        <v>3155</v>
      </c>
      <c r="T2" s="49" t="s">
        <v>3156</v>
      </c>
      <c r="U2" s="77" t="s">
        <v>2651</v>
      </c>
      <c r="V2" s="77" t="s">
        <v>2652</v>
      </c>
      <c r="W2" s="78" t="s">
        <v>2653</v>
      </c>
      <c r="X2" s="78" t="s">
        <v>2654</v>
      </c>
      <c r="Y2" s="78" t="s">
        <v>2659</v>
      </c>
      <c r="Z2" s="78" t="s">
        <v>2660</v>
      </c>
      <c r="AA2" s="78" t="s">
        <v>2661</v>
      </c>
      <c r="AB2" s="78" t="s">
        <v>2655</v>
      </c>
      <c r="AC2" s="89" t="s">
        <v>3128</v>
      </c>
      <c r="AD2" s="89" t="s">
        <v>3129</v>
      </c>
      <c r="AE2" s="89" t="s">
        <v>4</v>
      </c>
      <c r="AF2" s="89" t="s">
        <v>3130</v>
      </c>
      <c r="AG2" s="89" t="s">
        <v>3131</v>
      </c>
      <c r="AH2" s="89" t="s">
        <v>8</v>
      </c>
      <c r="AI2" s="89" t="s">
        <v>9</v>
      </c>
      <c r="AJ2" s="89" t="s">
        <v>10</v>
      </c>
      <c r="AK2" s="72" t="s">
        <v>3157</v>
      </c>
      <c r="AL2" s="72" t="s">
        <v>3158</v>
      </c>
      <c r="AM2" s="72" t="s">
        <v>3159</v>
      </c>
      <c r="AN2" s="72" t="s">
        <v>3160</v>
      </c>
      <c r="AO2" s="72" t="s">
        <v>3161</v>
      </c>
      <c r="AP2" s="72" t="s">
        <v>3162</v>
      </c>
      <c r="AQ2" s="72" t="s">
        <v>3163</v>
      </c>
      <c r="AR2" s="72" t="s">
        <v>3164</v>
      </c>
      <c r="AS2" s="72" t="s">
        <v>3165</v>
      </c>
      <c r="AT2" s="72" t="s">
        <v>3166</v>
      </c>
      <c r="AU2" s="72" t="s">
        <v>3167</v>
      </c>
      <c r="AV2" s="72" t="s">
        <v>3168</v>
      </c>
      <c r="AW2" s="72" t="s">
        <v>3169</v>
      </c>
      <c r="AX2" s="72" t="s">
        <v>3170</v>
      </c>
      <c r="AY2" s="72" t="s">
        <v>3171</v>
      </c>
      <c r="AZ2" s="25" t="s">
        <v>2624</v>
      </c>
      <c r="BA2" s="25" t="s">
        <v>2634</v>
      </c>
      <c r="BB2" s="25" t="s">
        <v>2635</v>
      </c>
      <c r="BC2" s="25" t="s">
        <v>3147</v>
      </c>
      <c r="BD2" s="25" t="s">
        <v>3148</v>
      </c>
      <c r="BE2" t="s">
        <v>3154</v>
      </c>
      <c r="BF2" t="s">
        <v>2625</v>
      </c>
      <c r="BG2" t="s">
        <v>2631</v>
      </c>
      <c r="BH2" t="s">
        <v>2626</v>
      </c>
      <c r="BI2" t="s">
        <v>2627</v>
      </c>
      <c r="BJ2" t="s">
        <v>2628</v>
      </c>
      <c r="BK2" t="s">
        <v>2629</v>
      </c>
      <c r="BL2" t="s">
        <v>2630</v>
      </c>
      <c r="BM2" t="s">
        <v>3132</v>
      </c>
      <c r="BN2" t="s">
        <v>2633</v>
      </c>
    </row>
    <row r="3" spans="1:66">
      <c r="A3" s="92"/>
      <c r="B3" s="90"/>
      <c r="C3" s="90"/>
      <c r="D3" s="93"/>
      <c r="E3" s="93"/>
      <c r="F3" s="93"/>
      <c r="G3" s="93"/>
      <c r="H3" s="93"/>
      <c r="I3" s="93"/>
      <c r="J3" s="93"/>
      <c r="K3" s="93"/>
      <c r="L3" s="92"/>
      <c r="M3" s="93"/>
      <c r="N3" s="91">
        <f>IF(LEN(B3)=7,1,0)</f>
        <v>0</v>
      </c>
      <c r="O3" s="91" t="str">
        <f>LEFT(B3,2)</f>
        <v/>
      </c>
      <c r="P3" s="91" t="str">
        <f>LEFT(B3,4)</f>
        <v/>
      </c>
      <c r="Q3" s="91" t="str">
        <f>IF(F3=1,"HC","HDJ")</f>
        <v>HDJ</v>
      </c>
      <c r="R3" s="82"/>
      <c r="S3" s="95">
        <f>B3</f>
        <v>0</v>
      </c>
      <c r="T3" s="95">
        <f>C3</f>
        <v>0</v>
      </c>
      <c r="U3" s="79" t="e">
        <f>VLOOKUP($S3,'Grille de Tarif OQN'!$B$2:$S$3603,U$1,0)</f>
        <v>#N/A</v>
      </c>
      <c r="V3" s="79" t="e">
        <f>VLOOKUP($S3,'Grille de Tarif OQN'!$B$2:$S$3603,V$1,0)</f>
        <v>#N/A</v>
      </c>
      <c r="W3" s="79" t="e">
        <f>VLOOKUP($S3,'Grille de Tarif OQN'!$B$2:$S$3603,W$1,0)</f>
        <v>#N/A</v>
      </c>
      <c r="X3" s="79" t="e">
        <f>VLOOKUP($S3,'Grille de Tarif OQN'!$B$2:$S$3603,X$1,0)</f>
        <v>#N/A</v>
      </c>
      <c r="Y3" s="79" t="e">
        <f>VLOOKUP($S3,'Grille de Tarif OQN'!$B$2:$S$3603,Y$1,0)</f>
        <v>#N/A</v>
      </c>
      <c r="Z3" s="79" t="e">
        <f>VLOOKUP($S3,'Grille de Tarif OQN'!$B$2:$S$3603,Z$1,0)</f>
        <v>#N/A</v>
      </c>
      <c r="AA3" s="79" t="e">
        <f>VLOOKUP($S3,'Grille de Tarif OQN'!$B$2:$S$3603,AA$1,0)</f>
        <v>#N/A</v>
      </c>
      <c r="AB3" s="79" t="e">
        <f>VLOOKUP($S3,'Grille de Tarif OQN'!$B$2:$S$3603,AB$1,0)</f>
        <v>#N/A</v>
      </c>
      <c r="AC3" s="79" t="e">
        <f>VLOOKUP($S3,'Grille de Tarif OQN'!$B$2:$S$3603,AC$1,0)</f>
        <v>#N/A</v>
      </c>
      <c r="AD3" s="79" t="e">
        <f>VLOOKUP($S3,'Grille de Tarif OQN'!$B$2:$S$3603,AD$1,0)</f>
        <v>#N/A</v>
      </c>
      <c r="AE3" s="79" t="e">
        <f>VLOOKUP($S3,'Grille de Tarif OQN'!$B$2:$S$3603,AE$1,0)</f>
        <v>#N/A</v>
      </c>
      <c r="AF3" s="79" t="e">
        <f>VLOOKUP($S3,'Grille de Tarif OQN'!$B$2:$S$3603,AF$1,0)</f>
        <v>#N/A</v>
      </c>
      <c r="AG3" s="79" t="e">
        <f>VLOOKUP($S3,'Grille de Tarif OQN'!$B$2:$S$3603,AG$1,0)</f>
        <v>#N/A</v>
      </c>
      <c r="AH3" s="79" t="e">
        <f>VLOOKUP($S3,'Grille de Tarif OQN'!$B$2:$S$3603,AH$1,0)</f>
        <v>#N/A</v>
      </c>
      <c r="AI3" s="79" t="e">
        <f>VLOOKUP($S3,'Grille de Tarif OQN'!$B$2:$S$3603,AI$1,0)</f>
        <v>#N/A</v>
      </c>
      <c r="AJ3" s="79" t="e">
        <f>VLOOKUP($S3,'Grille de Tarif OQN'!$B$2:$S$3603,AJ$1,0)</f>
        <v>#N/A</v>
      </c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/>
      <c r="AW3"/>
      <c r="AX3"/>
      <c r="AY3"/>
      <c r="AZ3" s="96">
        <f>D3</f>
        <v>0</v>
      </c>
      <c r="BA3" s="24" t="e">
        <f>IF(BG3="HDJ",BN3,IF(BF3="ZONE90",BM3,IF(BF3="ZONEBASSE",BH3,IF(BF3="ZONEFORF1",BI3,IF(BF3="ZONEFORF2",BJ3,IF(BF3="ZONEFORF3",BK3,BL3))))))</f>
        <v>#N/A</v>
      </c>
      <c r="BB3" s="24" t="e">
        <f>BA3/AZ3</f>
        <v>#N/A</v>
      </c>
      <c r="BC3" s="24" t="e">
        <f>BA3*$BD$1</f>
        <v>#N/A</v>
      </c>
      <c r="BD3" s="24" t="e">
        <f>BB3*$BD$1</f>
        <v>#N/A</v>
      </c>
      <c r="BE3"/>
      <c r="BF3" t="e">
        <f>IF(AZ3&gt;90,"ZONE90",IF(AG3=1,IF(AZ3&lt;U3,"ZONEBASSE",IF(AZ3&lt;AI3,"ZONEFORF1",IF(AZ3&lt;AJ3,"ZONEFORF2",IF(AZ3&lt;V3,"ZONEFORF3","ZONEHAUTE")))),IF(AZ3&lt;U3,"ZONEBASSE",IF(AZ3&lt;V3,"ZONEFORF1","ZONEHAUTE"))))</f>
        <v>#N/A</v>
      </c>
      <c r="BG3" t="str">
        <f>IF(RIGHT(S3,1)="0","HDJ","HC")</f>
        <v>HDJ</v>
      </c>
      <c r="BH3" s="20" t="e">
        <f>IF(AZ3&lt;8,AD3*AZ3,W3-(U3-AZ3)*X3)</f>
        <v>#N/A</v>
      </c>
      <c r="BI3" s="20" t="e">
        <f t="shared" ref="BI3:BK4" si="0">Y3</f>
        <v>#N/A</v>
      </c>
      <c r="BJ3" s="20" t="e">
        <f t="shared" si="0"/>
        <v>#N/A</v>
      </c>
      <c r="BK3" s="20" t="e">
        <f t="shared" si="0"/>
        <v>#N/A</v>
      </c>
      <c r="BL3" s="20" t="e">
        <f>IF(AG3=1,AA3+(AZ3-V3)*AB3,Y3+(AZ3-V3)*AB3)</f>
        <v>#N/A</v>
      </c>
      <c r="BM3" s="20" t="e">
        <f>IF(AG3=1,AA3+(90-V3)*AB3,Y3+(90-V3)*AB3)+(AZ3-90)*AC3</f>
        <v>#N/A</v>
      </c>
      <c r="BN3" s="20" t="e">
        <f>AZ3*Y3</f>
        <v>#N/A</v>
      </c>
    </row>
    <row r="4" spans="1:66">
      <c r="A4" s="92"/>
      <c r="B4" s="90"/>
      <c r="C4" s="90"/>
      <c r="D4" s="93"/>
      <c r="E4" s="93"/>
      <c r="F4" s="93"/>
      <c r="G4" s="93"/>
      <c r="H4" s="93"/>
      <c r="I4" s="93"/>
      <c r="J4" s="93"/>
      <c r="K4" s="93"/>
      <c r="L4" s="92"/>
      <c r="M4" s="93"/>
      <c r="N4" s="91">
        <f t="shared" ref="N4:N67" si="1">IF(LEN(B4)=7,1,0)</f>
        <v>0</v>
      </c>
      <c r="O4" s="91" t="str">
        <f t="shared" ref="O4:O67" si="2">LEFT(B4,2)</f>
        <v/>
      </c>
      <c r="P4" s="91" t="str">
        <f t="shared" ref="P4:P67" si="3">LEFT(B4,4)</f>
        <v/>
      </c>
      <c r="Q4" s="91" t="str">
        <f t="shared" ref="Q4:Q67" si="4">IF(F4=1,"HC","HDJ")</f>
        <v>HDJ</v>
      </c>
      <c r="R4" s="82"/>
      <c r="S4" s="95">
        <f>B4</f>
        <v>0</v>
      </c>
      <c r="T4" s="95">
        <f>C4</f>
        <v>0</v>
      </c>
      <c r="U4" s="79" t="e">
        <f>VLOOKUP($S4,'Grille de Tarif OQN'!$B$2:$S$3603,U$1,0)</f>
        <v>#N/A</v>
      </c>
      <c r="V4" s="79" t="e">
        <f>VLOOKUP($S4,'Grille de Tarif OQN'!$B$2:$S$3603,V$1,0)</f>
        <v>#N/A</v>
      </c>
      <c r="W4" s="79" t="e">
        <f>VLOOKUP($S4,'Grille de Tarif OQN'!$B$2:$S$3603,W$1,0)</f>
        <v>#N/A</v>
      </c>
      <c r="X4" s="79" t="e">
        <f>VLOOKUP($S4,'Grille de Tarif OQN'!$B$2:$S$3603,X$1,0)</f>
        <v>#N/A</v>
      </c>
      <c r="Y4" s="79" t="e">
        <f>VLOOKUP($S4,'Grille de Tarif OQN'!$B$2:$S$3603,Y$1,0)</f>
        <v>#N/A</v>
      </c>
      <c r="Z4" s="79" t="e">
        <f>VLOOKUP($S4,'Grille de Tarif OQN'!$B$2:$S$3603,Z$1,0)</f>
        <v>#N/A</v>
      </c>
      <c r="AA4" s="79" t="e">
        <f>VLOOKUP($S4,'Grille de Tarif OQN'!$B$2:$S$3603,AA$1,0)</f>
        <v>#N/A</v>
      </c>
      <c r="AB4" s="79" t="e">
        <f>VLOOKUP($S4,'Grille de Tarif OQN'!$B$2:$S$3603,AB$1,0)</f>
        <v>#N/A</v>
      </c>
      <c r="AC4" s="79" t="e">
        <f>VLOOKUP($S4,'Grille de Tarif OQN'!$B$2:$S$3603,AC$1,0)</f>
        <v>#N/A</v>
      </c>
      <c r="AD4" s="79" t="e">
        <f>VLOOKUP($S4,'Grille de Tarif OQN'!$B$2:$S$3603,AD$1,0)</f>
        <v>#N/A</v>
      </c>
      <c r="AE4" s="79" t="e">
        <f>VLOOKUP($S4,'Grille de Tarif OQN'!$B$2:$S$3603,AE$1,0)</f>
        <v>#N/A</v>
      </c>
      <c r="AF4" s="79" t="e">
        <f>VLOOKUP($S4,'Grille de Tarif OQN'!$B$2:$S$3603,AF$1,0)</f>
        <v>#N/A</v>
      </c>
      <c r="AG4" s="79" t="e">
        <f>VLOOKUP($S4,'Grille de Tarif OQN'!$B$2:$S$3603,AG$1,0)</f>
        <v>#N/A</v>
      </c>
      <c r="AH4" s="79" t="e">
        <f>VLOOKUP($S4,'Grille de Tarif OQN'!$B$2:$S$3603,AH$1,0)</f>
        <v>#N/A</v>
      </c>
      <c r="AI4" s="79" t="e">
        <f>VLOOKUP($S4,'Grille de Tarif OQN'!$B$2:$S$3603,AI$1,0)</f>
        <v>#N/A</v>
      </c>
      <c r="AJ4" s="79" t="e">
        <f>VLOOKUP($S4,'Grille de Tarif OQN'!$B$2:$S$3603,AJ$1,0)</f>
        <v>#N/A</v>
      </c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72"/>
      <c r="AV4"/>
      <c r="AW4"/>
      <c r="AX4"/>
      <c r="AY4"/>
      <c r="AZ4" s="96">
        <f>D4</f>
        <v>0</v>
      </c>
      <c r="BA4" s="24" t="e">
        <f t="shared" ref="BA4" si="5">IF(BG4="HDJ",BN4,IF(BF4="ZONE90",BM4,IF(BF4="ZONEBASSE",BH4,IF(BF4="ZONEFORF1",BI4,IF(BF4="ZONEFORF2",BJ4,IF(BF4="ZONEFORF3",BK4,BL4))))))</f>
        <v>#N/A</v>
      </c>
      <c r="BB4" s="24" t="e">
        <f t="shared" ref="BB4" si="6">BA4/AZ4</f>
        <v>#N/A</v>
      </c>
      <c r="BC4" s="24" t="e">
        <f t="shared" ref="BC4:BC67" si="7">BA4*$BD$1</f>
        <v>#N/A</v>
      </c>
      <c r="BD4" s="24" t="e">
        <f t="shared" ref="BD4:BD67" si="8">BB4*$BD$1</f>
        <v>#N/A</v>
      </c>
      <c r="BE4"/>
      <c r="BF4" t="e">
        <f t="shared" ref="BF4" si="9">IF(AZ4&gt;90,"ZONE90",IF(AG4=1,IF(AZ4&lt;U4,"ZONEBASSE",IF(AZ4&lt;AI4,"ZONEFORF1",IF(AZ4&lt;AJ4,"ZONEFORF2",IF(AZ4&lt;V4,"ZONEFORF3","ZONEHAUTE")))),IF(AZ4&lt;U4,"ZONEBASSE",IF(AZ4&lt;V4,"ZONEFORF1","ZONEHAUTE"))))</f>
        <v>#N/A</v>
      </c>
      <c r="BG4" t="str">
        <f t="shared" ref="BG4" si="10">IF(RIGHT(S4,1)="0","HDJ","HC")</f>
        <v>HDJ</v>
      </c>
      <c r="BH4" s="20" t="e">
        <f t="shared" ref="BH4" si="11">IF(AZ4&lt;8,AD4*AZ4,W4-(U4-AZ4)*X4)</f>
        <v>#N/A</v>
      </c>
      <c r="BI4" s="20" t="e">
        <f t="shared" si="0"/>
        <v>#N/A</v>
      </c>
      <c r="BJ4" s="20" t="e">
        <f t="shared" si="0"/>
        <v>#N/A</v>
      </c>
      <c r="BK4" s="20" t="e">
        <f t="shared" si="0"/>
        <v>#N/A</v>
      </c>
      <c r="BL4" s="20" t="e">
        <f t="shared" ref="BL4" si="12">IF(AG4=1,AA4+(AZ4-V4)*AB4,Y4+(AZ4-V4)*AB4)</f>
        <v>#N/A</v>
      </c>
      <c r="BM4" s="20" t="e">
        <f t="shared" ref="BM4:BM67" si="13">IF(AG4=1,AA4+(90-V4)*AB4,Y4+(90-V4)*AB4)+(AZ4-90)*AC4</f>
        <v>#N/A</v>
      </c>
      <c r="BN4" s="20" t="e">
        <f t="shared" ref="BN4" si="14">AZ4*Y4</f>
        <v>#N/A</v>
      </c>
    </row>
    <row r="5" spans="1:66">
      <c r="A5" s="92"/>
      <c r="B5" s="90"/>
      <c r="C5" s="90"/>
      <c r="D5" s="93"/>
      <c r="E5" s="93"/>
      <c r="F5" s="93"/>
      <c r="G5" s="93"/>
      <c r="H5" s="93"/>
      <c r="I5" s="93"/>
      <c r="J5" s="93"/>
      <c r="K5" s="93"/>
      <c r="L5" s="92"/>
      <c r="M5" s="93"/>
      <c r="N5" s="91">
        <f t="shared" si="1"/>
        <v>0</v>
      </c>
      <c r="O5" s="91" t="str">
        <f t="shared" si="2"/>
        <v/>
      </c>
      <c r="P5" s="91" t="str">
        <f t="shared" si="3"/>
        <v/>
      </c>
      <c r="Q5" s="91" t="str">
        <f t="shared" si="4"/>
        <v>HDJ</v>
      </c>
      <c r="R5" s="82"/>
      <c r="S5" s="95">
        <f t="shared" ref="S5:S68" si="15">B5</f>
        <v>0</v>
      </c>
      <c r="T5" s="95">
        <f t="shared" ref="T5:T68" si="16">C5</f>
        <v>0</v>
      </c>
      <c r="U5" s="79" t="e">
        <f>VLOOKUP($S5,'Grille de Tarif OQN'!$B$2:$S$3603,U$1,0)</f>
        <v>#N/A</v>
      </c>
      <c r="V5" s="79" t="e">
        <f>VLOOKUP($S5,'Grille de Tarif OQN'!$B$2:$S$3603,V$1,0)</f>
        <v>#N/A</v>
      </c>
      <c r="W5" s="79" t="e">
        <f>VLOOKUP($S5,'Grille de Tarif OQN'!$B$2:$S$3603,W$1,0)</f>
        <v>#N/A</v>
      </c>
      <c r="X5" s="79" t="e">
        <f>VLOOKUP($S5,'Grille de Tarif OQN'!$B$2:$S$3603,X$1,0)</f>
        <v>#N/A</v>
      </c>
      <c r="Y5" s="79" t="e">
        <f>VLOOKUP($S5,'Grille de Tarif OQN'!$B$2:$S$3603,Y$1,0)</f>
        <v>#N/A</v>
      </c>
      <c r="Z5" s="79" t="e">
        <f>VLOOKUP($S5,'Grille de Tarif OQN'!$B$2:$S$3603,Z$1,0)</f>
        <v>#N/A</v>
      </c>
      <c r="AA5" s="79" t="e">
        <f>VLOOKUP($S5,'Grille de Tarif OQN'!$B$2:$S$3603,AA$1,0)</f>
        <v>#N/A</v>
      </c>
      <c r="AB5" s="79" t="e">
        <f>VLOOKUP($S5,'Grille de Tarif OQN'!$B$2:$S$3603,AB$1,0)</f>
        <v>#N/A</v>
      </c>
      <c r="AC5" s="79" t="e">
        <f>VLOOKUP($S5,'Grille de Tarif OQN'!$B$2:$S$3603,AC$1,0)</f>
        <v>#N/A</v>
      </c>
      <c r="AD5" s="79" t="e">
        <f>VLOOKUP($S5,'Grille de Tarif OQN'!$B$2:$S$3603,AD$1,0)</f>
        <v>#N/A</v>
      </c>
      <c r="AE5" s="79" t="e">
        <f>VLOOKUP($S5,'Grille de Tarif OQN'!$B$2:$S$3603,AE$1,0)</f>
        <v>#N/A</v>
      </c>
      <c r="AF5" s="79" t="e">
        <f>VLOOKUP($S5,'Grille de Tarif OQN'!$B$2:$S$3603,AF$1,0)</f>
        <v>#N/A</v>
      </c>
      <c r="AG5" s="79" t="e">
        <f>VLOOKUP($S5,'Grille de Tarif OQN'!$B$2:$S$3603,AG$1,0)</f>
        <v>#N/A</v>
      </c>
      <c r="AH5" s="79" t="e">
        <f>VLOOKUP($S5,'Grille de Tarif OQN'!$B$2:$S$3603,AH$1,0)</f>
        <v>#N/A</v>
      </c>
      <c r="AI5" s="79" t="e">
        <f>VLOOKUP($S5,'Grille de Tarif OQN'!$B$2:$S$3603,AI$1,0)</f>
        <v>#N/A</v>
      </c>
      <c r="AJ5" s="79" t="e">
        <f>VLOOKUP($S5,'Grille de Tarif OQN'!$B$2:$S$3603,AJ$1,0)</f>
        <v>#N/A</v>
      </c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72"/>
      <c r="AV5"/>
      <c r="AW5"/>
      <c r="AX5"/>
      <c r="AY5"/>
      <c r="AZ5" s="96">
        <f t="shared" ref="AZ5:AZ68" si="17">D5</f>
        <v>0</v>
      </c>
      <c r="BA5" s="24" t="e">
        <f t="shared" ref="BA5:BA68" si="18">IF(BG5="HDJ",BN5,IF(BF5="ZONE90",BM5,IF(BF5="ZONEBASSE",BH5,IF(BF5="ZONEFORF1",BI5,IF(BF5="ZONEFORF2",BJ5,IF(BF5="ZONEFORF3",BK5,BL5))))))</f>
        <v>#N/A</v>
      </c>
      <c r="BB5" s="24" t="e">
        <f t="shared" ref="BB5:BB68" si="19">BA5/AZ5</f>
        <v>#N/A</v>
      </c>
      <c r="BC5" s="24" t="e">
        <f t="shared" si="7"/>
        <v>#N/A</v>
      </c>
      <c r="BD5" s="24" t="e">
        <f t="shared" si="8"/>
        <v>#N/A</v>
      </c>
      <c r="BE5"/>
      <c r="BF5" t="e">
        <f t="shared" ref="BF5:BF68" si="20">IF(AZ5&gt;90,"ZONE90",IF(AG5=1,IF(AZ5&lt;U5,"ZONEBASSE",IF(AZ5&lt;AI5,"ZONEFORF1",IF(AZ5&lt;AJ5,"ZONEFORF2",IF(AZ5&lt;V5,"ZONEFORF3","ZONEHAUTE")))),IF(AZ5&lt;U5,"ZONEBASSE",IF(AZ5&lt;V5,"ZONEFORF1","ZONEHAUTE"))))</f>
        <v>#N/A</v>
      </c>
      <c r="BG5" t="str">
        <f t="shared" ref="BG5:BG68" si="21">IF(RIGHT(S5,1)="0","HDJ","HC")</f>
        <v>HDJ</v>
      </c>
      <c r="BH5" s="20" t="e">
        <f t="shared" ref="BH5:BH68" si="22">IF(AZ5&lt;8,AD5*AZ5,W5-(U5-AZ5)*X5)</f>
        <v>#N/A</v>
      </c>
      <c r="BI5" s="20" t="e">
        <f t="shared" ref="BI5:BI68" si="23">Y5</f>
        <v>#N/A</v>
      </c>
      <c r="BJ5" s="20" t="e">
        <f t="shared" ref="BJ5:BJ68" si="24">Z5</f>
        <v>#N/A</v>
      </c>
      <c r="BK5" s="20" t="e">
        <f t="shared" ref="BK5:BK68" si="25">AA5</f>
        <v>#N/A</v>
      </c>
      <c r="BL5" s="20" t="e">
        <f t="shared" ref="BL5:BL68" si="26">IF(AG5=1,AA5+(AZ5-V5)*AB5,Y5+(AZ5-V5)*AB5)</f>
        <v>#N/A</v>
      </c>
      <c r="BM5" s="20" t="e">
        <f t="shared" si="13"/>
        <v>#N/A</v>
      </c>
      <c r="BN5" s="20" t="e">
        <f t="shared" ref="BN5:BN68" si="27">AZ5*Y5</f>
        <v>#N/A</v>
      </c>
    </row>
    <row r="6" spans="1:66">
      <c r="A6" s="92"/>
      <c r="B6" s="90"/>
      <c r="C6" s="90"/>
      <c r="D6" s="93"/>
      <c r="E6" s="93"/>
      <c r="F6" s="93"/>
      <c r="G6" s="93"/>
      <c r="H6" s="93"/>
      <c r="I6" s="93"/>
      <c r="J6" s="93"/>
      <c r="K6" s="93"/>
      <c r="L6" s="92"/>
      <c r="M6" s="93"/>
      <c r="N6" s="91">
        <f t="shared" si="1"/>
        <v>0</v>
      </c>
      <c r="O6" s="91" t="str">
        <f t="shared" si="2"/>
        <v/>
      </c>
      <c r="P6" s="91" t="str">
        <f t="shared" si="3"/>
        <v/>
      </c>
      <c r="Q6" s="91" t="str">
        <f t="shared" si="4"/>
        <v>HDJ</v>
      </c>
      <c r="R6" s="82"/>
      <c r="S6" s="95">
        <f t="shared" si="15"/>
        <v>0</v>
      </c>
      <c r="T6" s="95">
        <f t="shared" si="16"/>
        <v>0</v>
      </c>
      <c r="U6" s="79" t="e">
        <f>VLOOKUP($S6,'Grille de Tarif OQN'!$B$2:$S$3603,U$1,0)</f>
        <v>#N/A</v>
      </c>
      <c r="V6" s="79" t="e">
        <f>VLOOKUP($S6,'Grille de Tarif OQN'!$B$2:$S$3603,V$1,0)</f>
        <v>#N/A</v>
      </c>
      <c r="W6" s="79" t="e">
        <f>VLOOKUP($S6,'Grille de Tarif OQN'!$B$2:$S$3603,W$1,0)</f>
        <v>#N/A</v>
      </c>
      <c r="X6" s="79" t="e">
        <f>VLOOKUP($S6,'Grille de Tarif OQN'!$B$2:$S$3603,X$1,0)</f>
        <v>#N/A</v>
      </c>
      <c r="Y6" s="79" t="e">
        <f>VLOOKUP($S6,'Grille de Tarif OQN'!$B$2:$S$3603,Y$1,0)</f>
        <v>#N/A</v>
      </c>
      <c r="Z6" s="79" t="e">
        <f>VLOOKUP($S6,'Grille de Tarif OQN'!$B$2:$S$3603,Z$1,0)</f>
        <v>#N/A</v>
      </c>
      <c r="AA6" s="79" t="e">
        <f>VLOOKUP($S6,'Grille de Tarif OQN'!$B$2:$S$3603,AA$1,0)</f>
        <v>#N/A</v>
      </c>
      <c r="AB6" s="79" t="e">
        <f>VLOOKUP($S6,'Grille de Tarif OQN'!$B$2:$S$3603,AB$1,0)</f>
        <v>#N/A</v>
      </c>
      <c r="AC6" s="79" t="e">
        <f>VLOOKUP($S6,'Grille de Tarif OQN'!$B$2:$S$3603,AC$1,0)</f>
        <v>#N/A</v>
      </c>
      <c r="AD6" s="79" t="e">
        <f>VLOOKUP($S6,'Grille de Tarif OQN'!$B$2:$S$3603,AD$1,0)</f>
        <v>#N/A</v>
      </c>
      <c r="AE6" s="79" t="e">
        <f>VLOOKUP($S6,'Grille de Tarif OQN'!$B$2:$S$3603,AE$1,0)</f>
        <v>#N/A</v>
      </c>
      <c r="AF6" s="79" t="e">
        <f>VLOOKUP($S6,'Grille de Tarif OQN'!$B$2:$S$3603,AF$1,0)</f>
        <v>#N/A</v>
      </c>
      <c r="AG6" s="79" t="e">
        <f>VLOOKUP($S6,'Grille de Tarif OQN'!$B$2:$S$3603,AG$1,0)</f>
        <v>#N/A</v>
      </c>
      <c r="AH6" s="79" t="e">
        <f>VLOOKUP($S6,'Grille de Tarif OQN'!$B$2:$S$3603,AH$1,0)</f>
        <v>#N/A</v>
      </c>
      <c r="AI6" s="79" t="e">
        <f>VLOOKUP($S6,'Grille de Tarif OQN'!$B$2:$S$3603,AI$1,0)</f>
        <v>#N/A</v>
      </c>
      <c r="AJ6" s="79" t="e">
        <f>VLOOKUP($S6,'Grille de Tarif OQN'!$B$2:$S$3603,AJ$1,0)</f>
        <v>#N/A</v>
      </c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72"/>
      <c r="AV6"/>
      <c r="AW6"/>
      <c r="AX6"/>
      <c r="AY6"/>
      <c r="AZ6" s="96">
        <f t="shared" si="17"/>
        <v>0</v>
      </c>
      <c r="BA6" s="24" t="e">
        <f t="shared" si="18"/>
        <v>#N/A</v>
      </c>
      <c r="BB6" s="24" t="e">
        <f t="shared" si="19"/>
        <v>#N/A</v>
      </c>
      <c r="BC6" s="24" t="e">
        <f t="shared" si="7"/>
        <v>#N/A</v>
      </c>
      <c r="BD6" s="24" t="e">
        <f t="shared" si="8"/>
        <v>#N/A</v>
      </c>
      <c r="BE6"/>
      <c r="BF6" t="e">
        <f t="shared" si="20"/>
        <v>#N/A</v>
      </c>
      <c r="BG6" t="str">
        <f t="shared" si="21"/>
        <v>HDJ</v>
      </c>
      <c r="BH6" s="20" t="e">
        <f t="shared" si="22"/>
        <v>#N/A</v>
      </c>
      <c r="BI6" s="20" t="e">
        <f t="shared" si="23"/>
        <v>#N/A</v>
      </c>
      <c r="BJ6" s="20" t="e">
        <f t="shared" si="24"/>
        <v>#N/A</v>
      </c>
      <c r="BK6" s="20" t="e">
        <f t="shared" si="25"/>
        <v>#N/A</v>
      </c>
      <c r="BL6" s="20" t="e">
        <f t="shared" si="26"/>
        <v>#N/A</v>
      </c>
      <c r="BM6" s="20" t="e">
        <f t="shared" si="13"/>
        <v>#N/A</v>
      </c>
      <c r="BN6" s="20" t="e">
        <f t="shared" si="27"/>
        <v>#N/A</v>
      </c>
    </row>
    <row r="7" spans="1:66">
      <c r="A7" s="92"/>
      <c r="B7" s="90"/>
      <c r="C7" s="90"/>
      <c r="D7" s="93"/>
      <c r="E7" s="93"/>
      <c r="F7" s="93"/>
      <c r="G7" s="93"/>
      <c r="H7" s="93"/>
      <c r="I7" s="93"/>
      <c r="J7" s="93"/>
      <c r="K7" s="93"/>
      <c r="L7" s="92"/>
      <c r="M7" s="93"/>
      <c r="N7" s="91">
        <f t="shared" si="1"/>
        <v>0</v>
      </c>
      <c r="O7" s="91" t="str">
        <f t="shared" si="2"/>
        <v/>
      </c>
      <c r="P7" s="91" t="str">
        <f t="shared" si="3"/>
        <v/>
      </c>
      <c r="Q7" s="91" t="str">
        <f t="shared" si="4"/>
        <v>HDJ</v>
      </c>
      <c r="R7" s="82"/>
      <c r="S7" s="95">
        <f t="shared" si="15"/>
        <v>0</v>
      </c>
      <c r="T7" s="95">
        <f t="shared" si="16"/>
        <v>0</v>
      </c>
      <c r="U7" s="79" t="e">
        <f>VLOOKUP($S7,'Grille de Tarif OQN'!$B$2:$S$3603,U$1,0)</f>
        <v>#N/A</v>
      </c>
      <c r="V7" s="79" t="e">
        <f>VLOOKUP($S7,'Grille de Tarif OQN'!$B$2:$S$3603,V$1,0)</f>
        <v>#N/A</v>
      </c>
      <c r="W7" s="79" t="e">
        <f>VLOOKUP($S7,'Grille de Tarif OQN'!$B$2:$S$3603,W$1,0)</f>
        <v>#N/A</v>
      </c>
      <c r="X7" s="79" t="e">
        <f>VLOOKUP($S7,'Grille de Tarif OQN'!$B$2:$S$3603,X$1,0)</f>
        <v>#N/A</v>
      </c>
      <c r="Y7" s="79" t="e">
        <f>VLOOKUP($S7,'Grille de Tarif OQN'!$B$2:$S$3603,Y$1,0)</f>
        <v>#N/A</v>
      </c>
      <c r="Z7" s="79" t="e">
        <f>VLOOKUP($S7,'Grille de Tarif OQN'!$B$2:$S$3603,Z$1,0)</f>
        <v>#N/A</v>
      </c>
      <c r="AA7" s="79" t="e">
        <f>VLOOKUP($S7,'Grille de Tarif OQN'!$B$2:$S$3603,AA$1,0)</f>
        <v>#N/A</v>
      </c>
      <c r="AB7" s="79" t="e">
        <f>VLOOKUP($S7,'Grille de Tarif OQN'!$B$2:$S$3603,AB$1,0)</f>
        <v>#N/A</v>
      </c>
      <c r="AC7" s="79" t="e">
        <f>VLOOKUP($S7,'Grille de Tarif OQN'!$B$2:$S$3603,AC$1,0)</f>
        <v>#N/A</v>
      </c>
      <c r="AD7" s="79" t="e">
        <f>VLOOKUP($S7,'Grille de Tarif OQN'!$B$2:$S$3603,AD$1,0)</f>
        <v>#N/A</v>
      </c>
      <c r="AE7" s="79" t="e">
        <f>VLOOKUP($S7,'Grille de Tarif OQN'!$B$2:$S$3603,AE$1,0)</f>
        <v>#N/A</v>
      </c>
      <c r="AF7" s="79" t="e">
        <f>VLOOKUP($S7,'Grille de Tarif OQN'!$B$2:$S$3603,AF$1,0)</f>
        <v>#N/A</v>
      </c>
      <c r="AG7" s="79" t="e">
        <f>VLOOKUP($S7,'Grille de Tarif OQN'!$B$2:$S$3603,AG$1,0)</f>
        <v>#N/A</v>
      </c>
      <c r="AH7" s="79" t="e">
        <f>VLOOKUP($S7,'Grille de Tarif OQN'!$B$2:$S$3603,AH$1,0)</f>
        <v>#N/A</v>
      </c>
      <c r="AI7" s="79" t="e">
        <f>VLOOKUP($S7,'Grille de Tarif OQN'!$B$2:$S$3603,AI$1,0)</f>
        <v>#N/A</v>
      </c>
      <c r="AJ7" s="79" t="e">
        <f>VLOOKUP($S7,'Grille de Tarif OQN'!$B$2:$S$3603,AJ$1,0)</f>
        <v>#N/A</v>
      </c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72"/>
      <c r="AV7"/>
      <c r="AW7"/>
      <c r="AX7"/>
      <c r="AY7"/>
      <c r="AZ7" s="96">
        <f t="shared" si="17"/>
        <v>0</v>
      </c>
      <c r="BA7" s="24" t="e">
        <f t="shared" si="18"/>
        <v>#N/A</v>
      </c>
      <c r="BB7" s="24" t="e">
        <f t="shared" si="19"/>
        <v>#N/A</v>
      </c>
      <c r="BC7" s="24" t="e">
        <f t="shared" si="7"/>
        <v>#N/A</v>
      </c>
      <c r="BD7" s="24" t="e">
        <f t="shared" si="8"/>
        <v>#N/A</v>
      </c>
      <c r="BE7"/>
      <c r="BF7" t="e">
        <f t="shared" si="20"/>
        <v>#N/A</v>
      </c>
      <c r="BG7" t="str">
        <f t="shared" si="21"/>
        <v>HDJ</v>
      </c>
      <c r="BH7" s="20" t="e">
        <f t="shared" si="22"/>
        <v>#N/A</v>
      </c>
      <c r="BI7" s="20" t="e">
        <f t="shared" si="23"/>
        <v>#N/A</v>
      </c>
      <c r="BJ7" s="20" t="e">
        <f t="shared" si="24"/>
        <v>#N/A</v>
      </c>
      <c r="BK7" s="20" t="e">
        <f t="shared" si="25"/>
        <v>#N/A</v>
      </c>
      <c r="BL7" s="20" t="e">
        <f t="shared" si="26"/>
        <v>#N/A</v>
      </c>
      <c r="BM7" s="20" t="e">
        <f t="shared" si="13"/>
        <v>#N/A</v>
      </c>
      <c r="BN7" s="20" t="e">
        <f t="shared" si="27"/>
        <v>#N/A</v>
      </c>
    </row>
    <row r="8" spans="1:66">
      <c r="A8" s="92"/>
      <c r="B8" s="90"/>
      <c r="C8" s="90"/>
      <c r="D8" s="93"/>
      <c r="E8" s="93"/>
      <c r="F8" s="93"/>
      <c r="G8" s="93"/>
      <c r="H8" s="93"/>
      <c r="I8" s="93"/>
      <c r="J8" s="93"/>
      <c r="K8" s="93"/>
      <c r="L8" s="92"/>
      <c r="M8" s="93"/>
      <c r="N8" s="91">
        <f t="shared" si="1"/>
        <v>0</v>
      </c>
      <c r="O8" s="91" t="str">
        <f t="shared" si="2"/>
        <v/>
      </c>
      <c r="P8" s="91" t="str">
        <f t="shared" si="3"/>
        <v/>
      </c>
      <c r="Q8" s="91" t="str">
        <f t="shared" si="4"/>
        <v>HDJ</v>
      </c>
      <c r="R8" s="82"/>
      <c r="S8" s="95">
        <f t="shared" si="15"/>
        <v>0</v>
      </c>
      <c r="T8" s="95">
        <f t="shared" si="16"/>
        <v>0</v>
      </c>
      <c r="U8" s="79" t="e">
        <f>VLOOKUP($S8,'Grille de Tarif OQN'!$B$2:$S$3603,U$1,0)</f>
        <v>#N/A</v>
      </c>
      <c r="V8" s="79" t="e">
        <f>VLOOKUP($S8,'Grille de Tarif OQN'!$B$2:$S$3603,V$1,0)</f>
        <v>#N/A</v>
      </c>
      <c r="W8" s="79" t="e">
        <f>VLOOKUP($S8,'Grille de Tarif OQN'!$B$2:$S$3603,W$1,0)</f>
        <v>#N/A</v>
      </c>
      <c r="X8" s="79" t="e">
        <f>VLOOKUP($S8,'Grille de Tarif OQN'!$B$2:$S$3603,X$1,0)</f>
        <v>#N/A</v>
      </c>
      <c r="Y8" s="79" t="e">
        <f>VLOOKUP($S8,'Grille de Tarif OQN'!$B$2:$S$3603,Y$1,0)</f>
        <v>#N/A</v>
      </c>
      <c r="Z8" s="79" t="e">
        <f>VLOOKUP($S8,'Grille de Tarif OQN'!$B$2:$S$3603,Z$1,0)</f>
        <v>#N/A</v>
      </c>
      <c r="AA8" s="79" t="e">
        <f>VLOOKUP($S8,'Grille de Tarif OQN'!$B$2:$S$3603,AA$1,0)</f>
        <v>#N/A</v>
      </c>
      <c r="AB8" s="79" t="e">
        <f>VLOOKUP($S8,'Grille de Tarif OQN'!$B$2:$S$3603,AB$1,0)</f>
        <v>#N/A</v>
      </c>
      <c r="AC8" s="79" t="e">
        <f>VLOOKUP($S8,'Grille de Tarif OQN'!$B$2:$S$3603,AC$1,0)</f>
        <v>#N/A</v>
      </c>
      <c r="AD8" s="79" t="e">
        <f>VLOOKUP($S8,'Grille de Tarif OQN'!$B$2:$S$3603,AD$1,0)</f>
        <v>#N/A</v>
      </c>
      <c r="AE8" s="79" t="e">
        <f>VLOOKUP($S8,'Grille de Tarif OQN'!$B$2:$S$3603,AE$1,0)</f>
        <v>#N/A</v>
      </c>
      <c r="AF8" s="79" t="e">
        <f>VLOOKUP($S8,'Grille de Tarif OQN'!$B$2:$S$3603,AF$1,0)</f>
        <v>#N/A</v>
      </c>
      <c r="AG8" s="79" t="e">
        <f>VLOOKUP($S8,'Grille de Tarif OQN'!$B$2:$S$3603,AG$1,0)</f>
        <v>#N/A</v>
      </c>
      <c r="AH8" s="79" t="e">
        <f>VLOOKUP($S8,'Grille de Tarif OQN'!$B$2:$S$3603,AH$1,0)</f>
        <v>#N/A</v>
      </c>
      <c r="AI8" s="79" t="e">
        <f>VLOOKUP($S8,'Grille de Tarif OQN'!$B$2:$S$3603,AI$1,0)</f>
        <v>#N/A</v>
      </c>
      <c r="AJ8" s="79" t="e">
        <f>VLOOKUP($S8,'Grille de Tarif OQN'!$B$2:$S$3603,AJ$1,0)</f>
        <v>#N/A</v>
      </c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72"/>
      <c r="AV8"/>
      <c r="AW8"/>
      <c r="AX8"/>
      <c r="AY8"/>
      <c r="AZ8" s="96">
        <f t="shared" si="17"/>
        <v>0</v>
      </c>
      <c r="BA8" s="24" t="e">
        <f t="shared" si="18"/>
        <v>#N/A</v>
      </c>
      <c r="BB8" s="24" t="e">
        <f t="shared" si="19"/>
        <v>#N/A</v>
      </c>
      <c r="BC8" s="24" t="e">
        <f t="shared" si="7"/>
        <v>#N/A</v>
      </c>
      <c r="BD8" s="24" t="e">
        <f t="shared" si="8"/>
        <v>#N/A</v>
      </c>
      <c r="BE8"/>
      <c r="BF8" t="e">
        <f t="shared" si="20"/>
        <v>#N/A</v>
      </c>
      <c r="BG8" t="str">
        <f t="shared" si="21"/>
        <v>HDJ</v>
      </c>
      <c r="BH8" s="20" t="e">
        <f t="shared" si="22"/>
        <v>#N/A</v>
      </c>
      <c r="BI8" s="20" t="e">
        <f t="shared" si="23"/>
        <v>#N/A</v>
      </c>
      <c r="BJ8" s="20" t="e">
        <f t="shared" si="24"/>
        <v>#N/A</v>
      </c>
      <c r="BK8" s="20" t="e">
        <f t="shared" si="25"/>
        <v>#N/A</v>
      </c>
      <c r="BL8" s="20" t="e">
        <f t="shared" si="26"/>
        <v>#N/A</v>
      </c>
      <c r="BM8" s="20" t="e">
        <f t="shared" si="13"/>
        <v>#N/A</v>
      </c>
      <c r="BN8" s="20" t="e">
        <f t="shared" si="27"/>
        <v>#N/A</v>
      </c>
    </row>
    <row r="9" spans="1:66">
      <c r="A9" s="92"/>
      <c r="B9" s="90"/>
      <c r="C9" s="90"/>
      <c r="D9" s="93"/>
      <c r="E9" s="93"/>
      <c r="F9" s="93"/>
      <c r="G9" s="93"/>
      <c r="H9" s="93"/>
      <c r="I9" s="93"/>
      <c r="J9" s="93"/>
      <c r="K9" s="93"/>
      <c r="L9" s="92"/>
      <c r="M9" s="93"/>
      <c r="N9" s="91">
        <f t="shared" si="1"/>
        <v>0</v>
      </c>
      <c r="O9" s="91" t="str">
        <f t="shared" si="2"/>
        <v/>
      </c>
      <c r="P9" s="91" t="str">
        <f t="shared" si="3"/>
        <v/>
      </c>
      <c r="Q9" s="91" t="str">
        <f t="shared" si="4"/>
        <v>HDJ</v>
      </c>
      <c r="R9" s="82"/>
      <c r="S9" s="95">
        <f t="shared" si="15"/>
        <v>0</v>
      </c>
      <c r="T9" s="95">
        <f t="shared" si="16"/>
        <v>0</v>
      </c>
      <c r="U9" s="79" t="e">
        <f>VLOOKUP($S9,'Grille de Tarif OQN'!$B$2:$S$3603,U$1,0)</f>
        <v>#N/A</v>
      </c>
      <c r="V9" s="79" t="e">
        <f>VLOOKUP($S9,'Grille de Tarif OQN'!$B$2:$S$3603,V$1,0)</f>
        <v>#N/A</v>
      </c>
      <c r="W9" s="79" t="e">
        <f>VLOOKUP($S9,'Grille de Tarif OQN'!$B$2:$S$3603,W$1,0)</f>
        <v>#N/A</v>
      </c>
      <c r="X9" s="79" t="e">
        <f>VLOOKUP($S9,'Grille de Tarif OQN'!$B$2:$S$3603,X$1,0)</f>
        <v>#N/A</v>
      </c>
      <c r="Y9" s="79" t="e">
        <f>VLOOKUP($S9,'Grille de Tarif OQN'!$B$2:$S$3603,Y$1,0)</f>
        <v>#N/A</v>
      </c>
      <c r="Z9" s="79" t="e">
        <f>VLOOKUP($S9,'Grille de Tarif OQN'!$B$2:$S$3603,Z$1,0)</f>
        <v>#N/A</v>
      </c>
      <c r="AA9" s="79" t="e">
        <f>VLOOKUP($S9,'Grille de Tarif OQN'!$B$2:$S$3603,AA$1,0)</f>
        <v>#N/A</v>
      </c>
      <c r="AB9" s="79" t="e">
        <f>VLOOKUP($S9,'Grille de Tarif OQN'!$B$2:$S$3603,AB$1,0)</f>
        <v>#N/A</v>
      </c>
      <c r="AC9" s="79" t="e">
        <f>VLOOKUP($S9,'Grille de Tarif OQN'!$B$2:$S$3603,AC$1,0)</f>
        <v>#N/A</v>
      </c>
      <c r="AD9" s="79" t="e">
        <f>VLOOKUP($S9,'Grille de Tarif OQN'!$B$2:$S$3603,AD$1,0)</f>
        <v>#N/A</v>
      </c>
      <c r="AE9" s="79" t="e">
        <f>VLOOKUP($S9,'Grille de Tarif OQN'!$B$2:$S$3603,AE$1,0)</f>
        <v>#N/A</v>
      </c>
      <c r="AF9" s="79" t="e">
        <f>VLOOKUP($S9,'Grille de Tarif OQN'!$B$2:$S$3603,AF$1,0)</f>
        <v>#N/A</v>
      </c>
      <c r="AG9" s="79" t="e">
        <f>VLOOKUP($S9,'Grille de Tarif OQN'!$B$2:$S$3603,AG$1,0)</f>
        <v>#N/A</v>
      </c>
      <c r="AH9" s="79" t="e">
        <f>VLOOKUP($S9,'Grille de Tarif OQN'!$B$2:$S$3603,AH$1,0)</f>
        <v>#N/A</v>
      </c>
      <c r="AI9" s="79" t="e">
        <f>VLOOKUP($S9,'Grille de Tarif OQN'!$B$2:$S$3603,AI$1,0)</f>
        <v>#N/A</v>
      </c>
      <c r="AJ9" s="79" t="e">
        <f>VLOOKUP($S9,'Grille de Tarif OQN'!$B$2:$S$3603,AJ$1,0)</f>
        <v>#N/A</v>
      </c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72"/>
      <c r="AV9"/>
      <c r="AW9"/>
      <c r="AX9"/>
      <c r="AY9"/>
      <c r="AZ9" s="96">
        <f t="shared" si="17"/>
        <v>0</v>
      </c>
      <c r="BA9" s="24" t="e">
        <f t="shared" si="18"/>
        <v>#N/A</v>
      </c>
      <c r="BB9" s="24" t="e">
        <f t="shared" si="19"/>
        <v>#N/A</v>
      </c>
      <c r="BC9" s="24" t="e">
        <f t="shared" si="7"/>
        <v>#N/A</v>
      </c>
      <c r="BD9" s="24" t="e">
        <f t="shared" si="8"/>
        <v>#N/A</v>
      </c>
      <c r="BE9"/>
      <c r="BF9" t="e">
        <f t="shared" si="20"/>
        <v>#N/A</v>
      </c>
      <c r="BG9" t="str">
        <f t="shared" si="21"/>
        <v>HDJ</v>
      </c>
      <c r="BH9" s="20" t="e">
        <f t="shared" si="22"/>
        <v>#N/A</v>
      </c>
      <c r="BI9" s="20" t="e">
        <f t="shared" si="23"/>
        <v>#N/A</v>
      </c>
      <c r="BJ9" s="20" t="e">
        <f t="shared" si="24"/>
        <v>#N/A</v>
      </c>
      <c r="BK9" s="20" t="e">
        <f t="shared" si="25"/>
        <v>#N/A</v>
      </c>
      <c r="BL9" s="20" t="e">
        <f t="shared" si="26"/>
        <v>#N/A</v>
      </c>
      <c r="BM9" s="20" t="e">
        <f t="shared" si="13"/>
        <v>#N/A</v>
      </c>
      <c r="BN9" s="20" t="e">
        <f t="shared" si="27"/>
        <v>#N/A</v>
      </c>
    </row>
    <row r="10" spans="1:66">
      <c r="A10" s="92"/>
      <c r="B10" s="90"/>
      <c r="C10" s="90"/>
      <c r="D10" s="93"/>
      <c r="E10" s="93"/>
      <c r="F10" s="93"/>
      <c r="G10" s="93"/>
      <c r="H10" s="93"/>
      <c r="I10" s="93"/>
      <c r="J10" s="93"/>
      <c r="K10" s="93"/>
      <c r="L10" s="92"/>
      <c r="M10" s="93"/>
      <c r="N10" s="91">
        <f t="shared" si="1"/>
        <v>0</v>
      </c>
      <c r="O10" s="91" t="str">
        <f t="shared" si="2"/>
        <v/>
      </c>
      <c r="P10" s="91" t="str">
        <f t="shared" si="3"/>
        <v/>
      </c>
      <c r="Q10" s="91" t="str">
        <f t="shared" si="4"/>
        <v>HDJ</v>
      </c>
      <c r="R10" s="82"/>
      <c r="S10" s="95">
        <f t="shared" si="15"/>
        <v>0</v>
      </c>
      <c r="T10" s="95">
        <f t="shared" si="16"/>
        <v>0</v>
      </c>
      <c r="U10" s="79" t="e">
        <f>VLOOKUP($S10,'Grille de Tarif OQN'!$B$2:$S$3603,U$1,0)</f>
        <v>#N/A</v>
      </c>
      <c r="V10" s="79" t="e">
        <f>VLOOKUP($S10,'Grille de Tarif OQN'!$B$2:$S$3603,V$1,0)</f>
        <v>#N/A</v>
      </c>
      <c r="W10" s="79" t="e">
        <f>VLOOKUP($S10,'Grille de Tarif OQN'!$B$2:$S$3603,W$1,0)</f>
        <v>#N/A</v>
      </c>
      <c r="X10" s="79" t="e">
        <f>VLOOKUP($S10,'Grille de Tarif OQN'!$B$2:$S$3603,X$1,0)</f>
        <v>#N/A</v>
      </c>
      <c r="Y10" s="79" t="e">
        <f>VLOOKUP($S10,'Grille de Tarif OQN'!$B$2:$S$3603,Y$1,0)</f>
        <v>#N/A</v>
      </c>
      <c r="Z10" s="79" t="e">
        <f>VLOOKUP($S10,'Grille de Tarif OQN'!$B$2:$S$3603,Z$1,0)</f>
        <v>#N/A</v>
      </c>
      <c r="AA10" s="79" t="e">
        <f>VLOOKUP($S10,'Grille de Tarif OQN'!$B$2:$S$3603,AA$1,0)</f>
        <v>#N/A</v>
      </c>
      <c r="AB10" s="79" t="e">
        <f>VLOOKUP($S10,'Grille de Tarif OQN'!$B$2:$S$3603,AB$1,0)</f>
        <v>#N/A</v>
      </c>
      <c r="AC10" s="79" t="e">
        <f>VLOOKUP($S10,'Grille de Tarif OQN'!$B$2:$S$3603,AC$1,0)</f>
        <v>#N/A</v>
      </c>
      <c r="AD10" s="79" t="e">
        <f>VLOOKUP($S10,'Grille de Tarif OQN'!$B$2:$S$3603,AD$1,0)</f>
        <v>#N/A</v>
      </c>
      <c r="AE10" s="79" t="e">
        <f>VLOOKUP($S10,'Grille de Tarif OQN'!$B$2:$S$3603,AE$1,0)</f>
        <v>#N/A</v>
      </c>
      <c r="AF10" s="79" t="e">
        <f>VLOOKUP($S10,'Grille de Tarif OQN'!$B$2:$S$3603,AF$1,0)</f>
        <v>#N/A</v>
      </c>
      <c r="AG10" s="79" t="e">
        <f>VLOOKUP($S10,'Grille de Tarif OQN'!$B$2:$S$3603,AG$1,0)</f>
        <v>#N/A</v>
      </c>
      <c r="AH10" s="79" t="e">
        <f>VLOOKUP($S10,'Grille de Tarif OQN'!$B$2:$S$3603,AH$1,0)</f>
        <v>#N/A</v>
      </c>
      <c r="AI10" s="79" t="e">
        <f>VLOOKUP($S10,'Grille de Tarif OQN'!$B$2:$S$3603,AI$1,0)</f>
        <v>#N/A</v>
      </c>
      <c r="AJ10" s="79" t="e">
        <f>VLOOKUP($S10,'Grille de Tarif OQN'!$B$2:$S$3603,AJ$1,0)</f>
        <v>#N/A</v>
      </c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72"/>
      <c r="AV10"/>
      <c r="AW10"/>
      <c r="AX10"/>
      <c r="AY10"/>
      <c r="AZ10" s="96">
        <f t="shared" si="17"/>
        <v>0</v>
      </c>
      <c r="BA10" s="24" t="e">
        <f t="shared" si="18"/>
        <v>#N/A</v>
      </c>
      <c r="BB10" s="24" t="e">
        <f t="shared" si="19"/>
        <v>#N/A</v>
      </c>
      <c r="BC10" s="24" t="e">
        <f t="shared" si="7"/>
        <v>#N/A</v>
      </c>
      <c r="BD10" s="24" t="e">
        <f t="shared" si="8"/>
        <v>#N/A</v>
      </c>
      <c r="BE10"/>
      <c r="BF10" t="e">
        <f t="shared" si="20"/>
        <v>#N/A</v>
      </c>
      <c r="BG10" t="str">
        <f t="shared" si="21"/>
        <v>HDJ</v>
      </c>
      <c r="BH10" s="20" t="e">
        <f t="shared" si="22"/>
        <v>#N/A</v>
      </c>
      <c r="BI10" s="20" t="e">
        <f t="shared" si="23"/>
        <v>#N/A</v>
      </c>
      <c r="BJ10" s="20" t="e">
        <f t="shared" si="24"/>
        <v>#N/A</v>
      </c>
      <c r="BK10" s="20" t="e">
        <f t="shared" si="25"/>
        <v>#N/A</v>
      </c>
      <c r="BL10" s="20" t="e">
        <f t="shared" si="26"/>
        <v>#N/A</v>
      </c>
      <c r="BM10" s="20" t="e">
        <f t="shared" si="13"/>
        <v>#N/A</v>
      </c>
      <c r="BN10" s="20" t="e">
        <f t="shared" si="27"/>
        <v>#N/A</v>
      </c>
    </row>
    <row r="11" spans="1:66">
      <c r="A11" s="92"/>
      <c r="B11" s="90"/>
      <c r="C11" s="90"/>
      <c r="D11" s="93"/>
      <c r="E11" s="93"/>
      <c r="F11" s="93"/>
      <c r="G11" s="93"/>
      <c r="H11" s="93"/>
      <c r="I11" s="93"/>
      <c r="J11" s="93"/>
      <c r="K11" s="93"/>
      <c r="L11" s="92"/>
      <c r="M11" s="93"/>
      <c r="N11" s="91">
        <f t="shared" si="1"/>
        <v>0</v>
      </c>
      <c r="O11" s="91" t="str">
        <f t="shared" si="2"/>
        <v/>
      </c>
      <c r="P11" s="91" t="str">
        <f t="shared" si="3"/>
        <v/>
      </c>
      <c r="Q11" s="91" t="str">
        <f t="shared" si="4"/>
        <v>HDJ</v>
      </c>
      <c r="R11" s="82"/>
      <c r="S11" s="95">
        <f t="shared" si="15"/>
        <v>0</v>
      </c>
      <c r="T11" s="95">
        <f t="shared" si="16"/>
        <v>0</v>
      </c>
      <c r="U11" s="79" t="e">
        <f>VLOOKUP($S11,'Grille de Tarif OQN'!$B$2:$S$3603,U$1,0)</f>
        <v>#N/A</v>
      </c>
      <c r="V11" s="79" t="e">
        <f>VLOOKUP($S11,'Grille de Tarif OQN'!$B$2:$S$3603,V$1,0)</f>
        <v>#N/A</v>
      </c>
      <c r="W11" s="79" t="e">
        <f>VLOOKUP($S11,'Grille de Tarif OQN'!$B$2:$S$3603,W$1,0)</f>
        <v>#N/A</v>
      </c>
      <c r="X11" s="79" t="e">
        <f>VLOOKUP($S11,'Grille de Tarif OQN'!$B$2:$S$3603,X$1,0)</f>
        <v>#N/A</v>
      </c>
      <c r="Y11" s="79" t="e">
        <f>VLOOKUP($S11,'Grille de Tarif OQN'!$B$2:$S$3603,Y$1,0)</f>
        <v>#N/A</v>
      </c>
      <c r="Z11" s="79" t="e">
        <f>VLOOKUP($S11,'Grille de Tarif OQN'!$B$2:$S$3603,Z$1,0)</f>
        <v>#N/A</v>
      </c>
      <c r="AA11" s="79" t="e">
        <f>VLOOKUP($S11,'Grille de Tarif OQN'!$B$2:$S$3603,AA$1,0)</f>
        <v>#N/A</v>
      </c>
      <c r="AB11" s="79" t="e">
        <f>VLOOKUP($S11,'Grille de Tarif OQN'!$B$2:$S$3603,AB$1,0)</f>
        <v>#N/A</v>
      </c>
      <c r="AC11" s="79" t="e">
        <f>VLOOKUP($S11,'Grille de Tarif OQN'!$B$2:$S$3603,AC$1,0)</f>
        <v>#N/A</v>
      </c>
      <c r="AD11" s="79" t="e">
        <f>VLOOKUP($S11,'Grille de Tarif OQN'!$B$2:$S$3603,AD$1,0)</f>
        <v>#N/A</v>
      </c>
      <c r="AE11" s="79" t="e">
        <f>VLOOKUP($S11,'Grille de Tarif OQN'!$B$2:$S$3603,AE$1,0)</f>
        <v>#N/A</v>
      </c>
      <c r="AF11" s="79" t="e">
        <f>VLOOKUP($S11,'Grille de Tarif OQN'!$B$2:$S$3603,AF$1,0)</f>
        <v>#N/A</v>
      </c>
      <c r="AG11" s="79" t="e">
        <f>VLOOKUP($S11,'Grille de Tarif OQN'!$B$2:$S$3603,AG$1,0)</f>
        <v>#N/A</v>
      </c>
      <c r="AH11" s="79" t="e">
        <f>VLOOKUP($S11,'Grille de Tarif OQN'!$B$2:$S$3603,AH$1,0)</f>
        <v>#N/A</v>
      </c>
      <c r="AI11" s="79" t="e">
        <f>VLOOKUP($S11,'Grille de Tarif OQN'!$B$2:$S$3603,AI$1,0)</f>
        <v>#N/A</v>
      </c>
      <c r="AJ11" s="79" t="e">
        <f>VLOOKUP($S11,'Grille de Tarif OQN'!$B$2:$S$3603,AJ$1,0)</f>
        <v>#N/A</v>
      </c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72"/>
      <c r="AV11"/>
      <c r="AW11"/>
      <c r="AX11"/>
      <c r="AY11"/>
      <c r="AZ11" s="96">
        <f t="shared" si="17"/>
        <v>0</v>
      </c>
      <c r="BA11" s="24" t="e">
        <f t="shared" si="18"/>
        <v>#N/A</v>
      </c>
      <c r="BB11" s="24" t="e">
        <f t="shared" si="19"/>
        <v>#N/A</v>
      </c>
      <c r="BC11" s="24" t="e">
        <f t="shared" si="7"/>
        <v>#N/A</v>
      </c>
      <c r="BD11" s="24" t="e">
        <f t="shared" si="8"/>
        <v>#N/A</v>
      </c>
      <c r="BE11"/>
      <c r="BF11" t="e">
        <f t="shared" si="20"/>
        <v>#N/A</v>
      </c>
      <c r="BG11" t="str">
        <f t="shared" si="21"/>
        <v>HDJ</v>
      </c>
      <c r="BH11" s="20" t="e">
        <f t="shared" si="22"/>
        <v>#N/A</v>
      </c>
      <c r="BI11" s="20" t="e">
        <f t="shared" si="23"/>
        <v>#N/A</v>
      </c>
      <c r="BJ11" s="20" t="e">
        <f t="shared" si="24"/>
        <v>#N/A</v>
      </c>
      <c r="BK11" s="20" t="e">
        <f t="shared" si="25"/>
        <v>#N/A</v>
      </c>
      <c r="BL11" s="20" t="e">
        <f t="shared" si="26"/>
        <v>#N/A</v>
      </c>
      <c r="BM11" s="20" t="e">
        <f t="shared" si="13"/>
        <v>#N/A</v>
      </c>
      <c r="BN11" s="20" t="e">
        <f t="shared" si="27"/>
        <v>#N/A</v>
      </c>
    </row>
    <row r="12" spans="1:66">
      <c r="A12" s="92"/>
      <c r="B12" s="90"/>
      <c r="C12" s="90"/>
      <c r="D12" s="93"/>
      <c r="E12" s="93"/>
      <c r="F12" s="93"/>
      <c r="G12" s="93"/>
      <c r="H12" s="93"/>
      <c r="I12" s="93"/>
      <c r="J12" s="93"/>
      <c r="K12" s="93"/>
      <c r="L12" s="92"/>
      <c r="M12" s="93"/>
      <c r="N12" s="91">
        <f t="shared" si="1"/>
        <v>0</v>
      </c>
      <c r="O12" s="91" t="str">
        <f t="shared" si="2"/>
        <v/>
      </c>
      <c r="P12" s="91" t="str">
        <f t="shared" si="3"/>
        <v/>
      </c>
      <c r="Q12" s="91" t="str">
        <f t="shared" si="4"/>
        <v>HDJ</v>
      </c>
      <c r="R12" s="82"/>
      <c r="S12" s="95">
        <f t="shared" si="15"/>
        <v>0</v>
      </c>
      <c r="T12" s="95">
        <f t="shared" si="16"/>
        <v>0</v>
      </c>
      <c r="U12" s="79" t="e">
        <f>VLOOKUP($S12,'Grille de Tarif OQN'!$B$2:$S$3603,U$1,0)</f>
        <v>#N/A</v>
      </c>
      <c r="V12" s="79" t="e">
        <f>VLOOKUP($S12,'Grille de Tarif OQN'!$B$2:$S$3603,V$1,0)</f>
        <v>#N/A</v>
      </c>
      <c r="W12" s="79" t="e">
        <f>VLOOKUP($S12,'Grille de Tarif OQN'!$B$2:$S$3603,W$1,0)</f>
        <v>#N/A</v>
      </c>
      <c r="X12" s="79" t="e">
        <f>VLOOKUP($S12,'Grille de Tarif OQN'!$B$2:$S$3603,X$1,0)</f>
        <v>#N/A</v>
      </c>
      <c r="Y12" s="79" t="e">
        <f>VLOOKUP($S12,'Grille de Tarif OQN'!$B$2:$S$3603,Y$1,0)</f>
        <v>#N/A</v>
      </c>
      <c r="Z12" s="79" t="e">
        <f>VLOOKUP($S12,'Grille de Tarif OQN'!$B$2:$S$3603,Z$1,0)</f>
        <v>#N/A</v>
      </c>
      <c r="AA12" s="79" t="e">
        <f>VLOOKUP($S12,'Grille de Tarif OQN'!$B$2:$S$3603,AA$1,0)</f>
        <v>#N/A</v>
      </c>
      <c r="AB12" s="79" t="e">
        <f>VLOOKUP($S12,'Grille de Tarif OQN'!$B$2:$S$3603,AB$1,0)</f>
        <v>#N/A</v>
      </c>
      <c r="AC12" s="79" t="e">
        <f>VLOOKUP($S12,'Grille de Tarif OQN'!$B$2:$S$3603,AC$1,0)</f>
        <v>#N/A</v>
      </c>
      <c r="AD12" s="79" t="e">
        <f>VLOOKUP($S12,'Grille de Tarif OQN'!$B$2:$S$3603,AD$1,0)</f>
        <v>#N/A</v>
      </c>
      <c r="AE12" s="79" t="e">
        <f>VLOOKUP($S12,'Grille de Tarif OQN'!$B$2:$S$3603,AE$1,0)</f>
        <v>#N/A</v>
      </c>
      <c r="AF12" s="79" t="e">
        <f>VLOOKUP($S12,'Grille de Tarif OQN'!$B$2:$S$3603,AF$1,0)</f>
        <v>#N/A</v>
      </c>
      <c r="AG12" s="79" t="e">
        <f>VLOOKUP($S12,'Grille de Tarif OQN'!$B$2:$S$3603,AG$1,0)</f>
        <v>#N/A</v>
      </c>
      <c r="AH12" s="79" t="e">
        <f>VLOOKUP($S12,'Grille de Tarif OQN'!$B$2:$S$3603,AH$1,0)</f>
        <v>#N/A</v>
      </c>
      <c r="AI12" s="79" t="e">
        <f>VLOOKUP($S12,'Grille de Tarif OQN'!$B$2:$S$3603,AI$1,0)</f>
        <v>#N/A</v>
      </c>
      <c r="AJ12" s="79" t="e">
        <f>VLOOKUP($S12,'Grille de Tarif OQN'!$B$2:$S$3603,AJ$1,0)</f>
        <v>#N/A</v>
      </c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72"/>
      <c r="AV12"/>
      <c r="AW12"/>
      <c r="AX12"/>
      <c r="AY12"/>
      <c r="AZ12" s="96">
        <f t="shared" si="17"/>
        <v>0</v>
      </c>
      <c r="BA12" s="24" t="e">
        <f t="shared" si="18"/>
        <v>#N/A</v>
      </c>
      <c r="BB12" s="24" t="e">
        <f t="shared" si="19"/>
        <v>#N/A</v>
      </c>
      <c r="BC12" s="24" t="e">
        <f t="shared" si="7"/>
        <v>#N/A</v>
      </c>
      <c r="BD12" s="24" t="e">
        <f t="shared" si="8"/>
        <v>#N/A</v>
      </c>
      <c r="BE12"/>
      <c r="BF12" t="e">
        <f t="shared" si="20"/>
        <v>#N/A</v>
      </c>
      <c r="BG12" t="str">
        <f t="shared" si="21"/>
        <v>HDJ</v>
      </c>
      <c r="BH12" s="20" t="e">
        <f t="shared" si="22"/>
        <v>#N/A</v>
      </c>
      <c r="BI12" s="20" t="e">
        <f t="shared" si="23"/>
        <v>#N/A</v>
      </c>
      <c r="BJ12" s="20" t="e">
        <f t="shared" si="24"/>
        <v>#N/A</v>
      </c>
      <c r="BK12" s="20" t="e">
        <f t="shared" si="25"/>
        <v>#N/A</v>
      </c>
      <c r="BL12" s="20" t="e">
        <f t="shared" si="26"/>
        <v>#N/A</v>
      </c>
      <c r="BM12" s="20" t="e">
        <f t="shared" si="13"/>
        <v>#N/A</v>
      </c>
      <c r="BN12" s="20" t="e">
        <f t="shared" si="27"/>
        <v>#N/A</v>
      </c>
    </row>
    <row r="13" spans="1:66">
      <c r="A13" s="92"/>
      <c r="B13" s="90"/>
      <c r="C13" s="90"/>
      <c r="D13" s="93"/>
      <c r="E13" s="93"/>
      <c r="F13" s="93"/>
      <c r="G13" s="93"/>
      <c r="H13" s="93"/>
      <c r="I13" s="93"/>
      <c r="J13" s="93"/>
      <c r="K13" s="93"/>
      <c r="L13" s="92"/>
      <c r="M13" s="93"/>
      <c r="N13" s="91">
        <f t="shared" si="1"/>
        <v>0</v>
      </c>
      <c r="O13" s="91" t="str">
        <f t="shared" si="2"/>
        <v/>
      </c>
      <c r="P13" s="91" t="str">
        <f t="shared" si="3"/>
        <v/>
      </c>
      <c r="Q13" s="91" t="str">
        <f t="shared" si="4"/>
        <v>HDJ</v>
      </c>
      <c r="R13" s="82"/>
      <c r="S13" s="95">
        <f t="shared" si="15"/>
        <v>0</v>
      </c>
      <c r="T13" s="95">
        <f t="shared" si="16"/>
        <v>0</v>
      </c>
      <c r="U13" s="79" t="e">
        <f>VLOOKUP($S13,'Grille de Tarif OQN'!$B$2:$S$3603,U$1,0)</f>
        <v>#N/A</v>
      </c>
      <c r="V13" s="79" t="e">
        <f>VLOOKUP($S13,'Grille de Tarif OQN'!$B$2:$S$3603,V$1,0)</f>
        <v>#N/A</v>
      </c>
      <c r="W13" s="79" t="e">
        <f>VLOOKUP($S13,'Grille de Tarif OQN'!$B$2:$S$3603,W$1,0)</f>
        <v>#N/A</v>
      </c>
      <c r="X13" s="79" t="e">
        <f>VLOOKUP($S13,'Grille de Tarif OQN'!$B$2:$S$3603,X$1,0)</f>
        <v>#N/A</v>
      </c>
      <c r="Y13" s="79" t="e">
        <f>VLOOKUP($S13,'Grille de Tarif OQN'!$B$2:$S$3603,Y$1,0)</f>
        <v>#N/A</v>
      </c>
      <c r="Z13" s="79" t="e">
        <f>VLOOKUP($S13,'Grille de Tarif OQN'!$B$2:$S$3603,Z$1,0)</f>
        <v>#N/A</v>
      </c>
      <c r="AA13" s="79" t="e">
        <f>VLOOKUP($S13,'Grille de Tarif OQN'!$B$2:$S$3603,AA$1,0)</f>
        <v>#N/A</v>
      </c>
      <c r="AB13" s="79" t="e">
        <f>VLOOKUP($S13,'Grille de Tarif OQN'!$B$2:$S$3603,AB$1,0)</f>
        <v>#N/A</v>
      </c>
      <c r="AC13" s="79" t="e">
        <f>VLOOKUP($S13,'Grille de Tarif OQN'!$B$2:$S$3603,AC$1,0)</f>
        <v>#N/A</v>
      </c>
      <c r="AD13" s="79" t="e">
        <f>VLOOKUP($S13,'Grille de Tarif OQN'!$B$2:$S$3603,AD$1,0)</f>
        <v>#N/A</v>
      </c>
      <c r="AE13" s="79" t="e">
        <f>VLOOKUP($S13,'Grille de Tarif OQN'!$B$2:$S$3603,AE$1,0)</f>
        <v>#N/A</v>
      </c>
      <c r="AF13" s="79" t="e">
        <f>VLOOKUP($S13,'Grille de Tarif OQN'!$B$2:$S$3603,AF$1,0)</f>
        <v>#N/A</v>
      </c>
      <c r="AG13" s="79" t="e">
        <f>VLOOKUP($S13,'Grille de Tarif OQN'!$B$2:$S$3603,AG$1,0)</f>
        <v>#N/A</v>
      </c>
      <c r="AH13" s="79" t="e">
        <f>VLOOKUP($S13,'Grille de Tarif OQN'!$B$2:$S$3603,AH$1,0)</f>
        <v>#N/A</v>
      </c>
      <c r="AI13" s="79" t="e">
        <f>VLOOKUP($S13,'Grille de Tarif OQN'!$B$2:$S$3603,AI$1,0)</f>
        <v>#N/A</v>
      </c>
      <c r="AJ13" s="79" t="e">
        <f>VLOOKUP($S13,'Grille de Tarif OQN'!$B$2:$S$3603,AJ$1,0)</f>
        <v>#N/A</v>
      </c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72"/>
      <c r="AV13"/>
      <c r="AW13"/>
      <c r="AX13"/>
      <c r="AY13"/>
      <c r="AZ13" s="96">
        <f t="shared" si="17"/>
        <v>0</v>
      </c>
      <c r="BA13" s="24" t="e">
        <f t="shared" si="18"/>
        <v>#N/A</v>
      </c>
      <c r="BB13" s="24" t="e">
        <f t="shared" si="19"/>
        <v>#N/A</v>
      </c>
      <c r="BC13" s="24" t="e">
        <f t="shared" si="7"/>
        <v>#N/A</v>
      </c>
      <c r="BD13" s="24" t="e">
        <f t="shared" si="8"/>
        <v>#N/A</v>
      </c>
      <c r="BE13"/>
      <c r="BF13" t="e">
        <f t="shared" si="20"/>
        <v>#N/A</v>
      </c>
      <c r="BG13" t="str">
        <f t="shared" si="21"/>
        <v>HDJ</v>
      </c>
      <c r="BH13" s="20" t="e">
        <f t="shared" si="22"/>
        <v>#N/A</v>
      </c>
      <c r="BI13" s="20" t="e">
        <f t="shared" si="23"/>
        <v>#N/A</v>
      </c>
      <c r="BJ13" s="20" t="e">
        <f t="shared" si="24"/>
        <v>#N/A</v>
      </c>
      <c r="BK13" s="20" t="e">
        <f t="shared" si="25"/>
        <v>#N/A</v>
      </c>
      <c r="BL13" s="20" t="e">
        <f t="shared" si="26"/>
        <v>#N/A</v>
      </c>
      <c r="BM13" s="20" t="e">
        <f t="shared" si="13"/>
        <v>#N/A</v>
      </c>
      <c r="BN13" s="20" t="e">
        <f t="shared" si="27"/>
        <v>#N/A</v>
      </c>
    </row>
    <row r="14" spans="1:66">
      <c r="A14" s="92"/>
      <c r="B14" s="90"/>
      <c r="C14" s="90"/>
      <c r="D14" s="93"/>
      <c r="E14" s="93"/>
      <c r="F14" s="93"/>
      <c r="G14" s="93"/>
      <c r="H14" s="93"/>
      <c r="I14" s="93"/>
      <c r="J14" s="93"/>
      <c r="K14" s="93"/>
      <c r="L14" s="92"/>
      <c r="M14" s="93"/>
      <c r="N14" s="91">
        <f t="shared" si="1"/>
        <v>0</v>
      </c>
      <c r="O14" s="91" t="str">
        <f t="shared" si="2"/>
        <v/>
      </c>
      <c r="P14" s="91" t="str">
        <f t="shared" si="3"/>
        <v/>
      </c>
      <c r="Q14" s="91" t="str">
        <f t="shared" si="4"/>
        <v>HDJ</v>
      </c>
      <c r="R14" s="82"/>
      <c r="S14" s="95">
        <f t="shared" si="15"/>
        <v>0</v>
      </c>
      <c r="T14" s="95">
        <f t="shared" si="16"/>
        <v>0</v>
      </c>
      <c r="U14" s="79" t="e">
        <f>VLOOKUP($S14,'Grille de Tarif OQN'!$B$2:$S$3603,U$1,0)</f>
        <v>#N/A</v>
      </c>
      <c r="V14" s="79" t="e">
        <f>VLOOKUP($S14,'Grille de Tarif OQN'!$B$2:$S$3603,V$1,0)</f>
        <v>#N/A</v>
      </c>
      <c r="W14" s="79" t="e">
        <f>VLOOKUP($S14,'Grille de Tarif OQN'!$B$2:$S$3603,W$1,0)</f>
        <v>#N/A</v>
      </c>
      <c r="X14" s="79" t="e">
        <f>VLOOKUP($S14,'Grille de Tarif OQN'!$B$2:$S$3603,X$1,0)</f>
        <v>#N/A</v>
      </c>
      <c r="Y14" s="79" t="e">
        <f>VLOOKUP($S14,'Grille de Tarif OQN'!$B$2:$S$3603,Y$1,0)</f>
        <v>#N/A</v>
      </c>
      <c r="Z14" s="79" t="e">
        <f>VLOOKUP($S14,'Grille de Tarif OQN'!$B$2:$S$3603,Z$1,0)</f>
        <v>#N/A</v>
      </c>
      <c r="AA14" s="79" t="e">
        <f>VLOOKUP($S14,'Grille de Tarif OQN'!$B$2:$S$3603,AA$1,0)</f>
        <v>#N/A</v>
      </c>
      <c r="AB14" s="79" t="e">
        <f>VLOOKUP($S14,'Grille de Tarif OQN'!$B$2:$S$3603,AB$1,0)</f>
        <v>#N/A</v>
      </c>
      <c r="AC14" s="79" t="e">
        <f>VLOOKUP($S14,'Grille de Tarif OQN'!$B$2:$S$3603,AC$1,0)</f>
        <v>#N/A</v>
      </c>
      <c r="AD14" s="79" t="e">
        <f>VLOOKUP($S14,'Grille de Tarif OQN'!$B$2:$S$3603,AD$1,0)</f>
        <v>#N/A</v>
      </c>
      <c r="AE14" s="79" t="e">
        <f>VLOOKUP($S14,'Grille de Tarif OQN'!$B$2:$S$3603,AE$1,0)</f>
        <v>#N/A</v>
      </c>
      <c r="AF14" s="79" t="e">
        <f>VLOOKUP($S14,'Grille de Tarif OQN'!$B$2:$S$3603,AF$1,0)</f>
        <v>#N/A</v>
      </c>
      <c r="AG14" s="79" t="e">
        <f>VLOOKUP($S14,'Grille de Tarif OQN'!$B$2:$S$3603,AG$1,0)</f>
        <v>#N/A</v>
      </c>
      <c r="AH14" s="79" t="e">
        <f>VLOOKUP($S14,'Grille de Tarif OQN'!$B$2:$S$3603,AH$1,0)</f>
        <v>#N/A</v>
      </c>
      <c r="AI14" s="79" t="e">
        <f>VLOOKUP($S14,'Grille de Tarif OQN'!$B$2:$S$3603,AI$1,0)</f>
        <v>#N/A</v>
      </c>
      <c r="AJ14" s="79" t="e">
        <f>VLOOKUP($S14,'Grille de Tarif OQN'!$B$2:$S$3603,AJ$1,0)</f>
        <v>#N/A</v>
      </c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72"/>
      <c r="AV14"/>
      <c r="AW14"/>
      <c r="AX14"/>
      <c r="AY14"/>
      <c r="AZ14" s="96">
        <f t="shared" si="17"/>
        <v>0</v>
      </c>
      <c r="BA14" s="24" t="e">
        <f t="shared" si="18"/>
        <v>#N/A</v>
      </c>
      <c r="BB14" s="24" t="e">
        <f t="shared" si="19"/>
        <v>#N/A</v>
      </c>
      <c r="BC14" s="24" t="e">
        <f t="shared" si="7"/>
        <v>#N/A</v>
      </c>
      <c r="BD14" s="24" t="e">
        <f t="shared" si="8"/>
        <v>#N/A</v>
      </c>
      <c r="BE14"/>
      <c r="BF14" t="e">
        <f t="shared" si="20"/>
        <v>#N/A</v>
      </c>
      <c r="BG14" t="str">
        <f t="shared" si="21"/>
        <v>HDJ</v>
      </c>
      <c r="BH14" s="20" t="e">
        <f t="shared" si="22"/>
        <v>#N/A</v>
      </c>
      <c r="BI14" s="20" t="e">
        <f t="shared" si="23"/>
        <v>#N/A</v>
      </c>
      <c r="BJ14" s="20" t="e">
        <f t="shared" si="24"/>
        <v>#N/A</v>
      </c>
      <c r="BK14" s="20" t="e">
        <f t="shared" si="25"/>
        <v>#N/A</v>
      </c>
      <c r="BL14" s="20" t="e">
        <f t="shared" si="26"/>
        <v>#N/A</v>
      </c>
      <c r="BM14" s="20" t="e">
        <f t="shared" si="13"/>
        <v>#N/A</v>
      </c>
      <c r="BN14" s="20" t="e">
        <f t="shared" si="27"/>
        <v>#N/A</v>
      </c>
    </row>
    <row r="15" spans="1:66">
      <c r="A15" s="92"/>
      <c r="B15" s="90"/>
      <c r="C15" s="90"/>
      <c r="D15" s="93"/>
      <c r="E15" s="93"/>
      <c r="F15" s="93"/>
      <c r="G15" s="93"/>
      <c r="H15" s="93"/>
      <c r="I15" s="93"/>
      <c r="J15" s="93"/>
      <c r="K15" s="93"/>
      <c r="L15" s="92"/>
      <c r="M15" s="93"/>
      <c r="N15" s="91">
        <f t="shared" si="1"/>
        <v>0</v>
      </c>
      <c r="O15" s="91" t="str">
        <f t="shared" si="2"/>
        <v/>
      </c>
      <c r="P15" s="91" t="str">
        <f t="shared" si="3"/>
        <v/>
      </c>
      <c r="Q15" s="91" t="str">
        <f t="shared" si="4"/>
        <v>HDJ</v>
      </c>
      <c r="R15" s="82"/>
      <c r="S15" s="95">
        <f t="shared" si="15"/>
        <v>0</v>
      </c>
      <c r="T15" s="95">
        <f t="shared" si="16"/>
        <v>0</v>
      </c>
      <c r="U15" s="79" t="e">
        <f>VLOOKUP($S15,'Grille de Tarif OQN'!$B$2:$S$3603,U$1,0)</f>
        <v>#N/A</v>
      </c>
      <c r="V15" s="79" t="e">
        <f>VLOOKUP($S15,'Grille de Tarif OQN'!$B$2:$S$3603,V$1,0)</f>
        <v>#N/A</v>
      </c>
      <c r="W15" s="79" t="e">
        <f>VLOOKUP($S15,'Grille de Tarif OQN'!$B$2:$S$3603,W$1,0)</f>
        <v>#N/A</v>
      </c>
      <c r="X15" s="79" t="e">
        <f>VLOOKUP($S15,'Grille de Tarif OQN'!$B$2:$S$3603,X$1,0)</f>
        <v>#N/A</v>
      </c>
      <c r="Y15" s="79" t="e">
        <f>VLOOKUP($S15,'Grille de Tarif OQN'!$B$2:$S$3603,Y$1,0)</f>
        <v>#N/A</v>
      </c>
      <c r="Z15" s="79" t="e">
        <f>VLOOKUP($S15,'Grille de Tarif OQN'!$B$2:$S$3603,Z$1,0)</f>
        <v>#N/A</v>
      </c>
      <c r="AA15" s="79" t="e">
        <f>VLOOKUP($S15,'Grille de Tarif OQN'!$B$2:$S$3603,AA$1,0)</f>
        <v>#N/A</v>
      </c>
      <c r="AB15" s="79" t="e">
        <f>VLOOKUP($S15,'Grille de Tarif OQN'!$B$2:$S$3603,AB$1,0)</f>
        <v>#N/A</v>
      </c>
      <c r="AC15" s="79" t="e">
        <f>VLOOKUP($S15,'Grille de Tarif OQN'!$B$2:$S$3603,AC$1,0)</f>
        <v>#N/A</v>
      </c>
      <c r="AD15" s="79" t="e">
        <f>VLOOKUP($S15,'Grille de Tarif OQN'!$B$2:$S$3603,AD$1,0)</f>
        <v>#N/A</v>
      </c>
      <c r="AE15" s="79" t="e">
        <f>VLOOKUP($S15,'Grille de Tarif OQN'!$B$2:$S$3603,AE$1,0)</f>
        <v>#N/A</v>
      </c>
      <c r="AF15" s="79" t="e">
        <f>VLOOKUP($S15,'Grille de Tarif OQN'!$B$2:$S$3603,AF$1,0)</f>
        <v>#N/A</v>
      </c>
      <c r="AG15" s="79" t="e">
        <f>VLOOKUP($S15,'Grille de Tarif OQN'!$B$2:$S$3603,AG$1,0)</f>
        <v>#N/A</v>
      </c>
      <c r="AH15" s="79" t="e">
        <f>VLOOKUP($S15,'Grille de Tarif OQN'!$B$2:$S$3603,AH$1,0)</f>
        <v>#N/A</v>
      </c>
      <c r="AI15" s="79" t="e">
        <f>VLOOKUP($S15,'Grille de Tarif OQN'!$B$2:$S$3603,AI$1,0)</f>
        <v>#N/A</v>
      </c>
      <c r="AJ15" s="79" t="e">
        <f>VLOOKUP($S15,'Grille de Tarif OQN'!$B$2:$S$3603,AJ$1,0)</f>
        <v>#N/A</v>
      </c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72"/>
      <c r="AV15"/>
      <c r="AW15"/>
      <c r="AX15"/>
      <c r="AY15"/>
      <c r="AZ15" s="96">
        <f t="shared" si="17"/>
        <v>0</v>
      </c>
      <c r="BA15" s="24" t="e">
        <f t="shared" si="18"/>
        <v>#N/A</v>
      </c>
      <c r="BB15" s="24" t="e">
        <f t="shared" si="19"/>
        <v>#N/A</v>
      </c>
      <c r="BC15" s="24" t="e">
        <f t="shared" si="7"/>
        <v>#N/A</v>
      </c>
      <c r="BD15" s="24" t="e">
        <f t="shared" si="8"/>
        <v>#N/A</v>
      </c>
      <c r="BE15"/>
      <c r="BF15" t="e">
        <f t="shared" si="20"/>
        <v>#N/A</v>
      </c>
      <c r="BG15" t="str">
        <f t="shared" si="21"/>
        <v>HDJ</v>
      </c>
      <c r="BH15" s="20" t="e">
        <f t="shared" si="22"/>
        <v>#N/A</v>
      </c>
      <c r="BI15" s="20" t="e">
        <f t="shared" si="23"/>
        <v>#N/A</v>
      </c>
      <c r="BJ15" s="20" t="e">
        <f t="shared" si="24"/>
        <v>#N/A</v>
      </c>
      <c r="BK15" s="20" t="e">
        <f t="shared" si="25"/>
        <v>#N/A</v>
      </c>
      <c r="BL15" s="20" t="e">
        <f t="shared" si="26"/>
        <v>#N/A</v>
      </c>
      <c r="BM15" s="20" t="e">
        <f t="shared" si="13"/>
        <v>#N/A</v>
      </c>
      <c r="BN15" s="20" t="e">
        <f t="shared" si="27"/>
        <v>#N/A</v>
      </c>
    </row>
    <row r="16" spans="1:66">
      <c r="A16" s="92"/>
      <c r="B16" s="90"/>
      <c r="C16" s="90"/>
      <c r="D16" s="93"/>
      <c r="E16" s="93"/>
      <c r="F16" s="93"/>
      <c r="G16" s="93"/>
      <c r="H16" s="93"/>
      <c r="I16" s="93"/>
      <c r="J16" s="93"/>
      <c r="K16" s="93"/>
      <c r="L16" s="92"/>
      <c r="M16" s="93"/>
      <c r="N16" s="91">
        <f t="shared" si="1"/>
        <v>0</v>
      </c>
      <c r="O16" s="91" t="str">
        <f t="shared" si="2"/>
        <v/>
      </c>
      <c r="P16" s="91" t="str">
        <f t="shared" si="3"/>
        <v/>
      </c>
      <c r="Q16" s="91" t="str">
        <f t="shared" si="4"/>
        <v>HDJ</v>
      </c>
      <c r="R16" s="82"/>
      <c r="S16" s="95">
        <f t="shared" si="15"/>
        <v>0</v>
      </c>
      <c r="T16" s="95">
        <f t="shared" si="16"/>
        <v>0</v>
      </c>
      <c r="U16" s="79" t="e">
        <f>VLOOKUP($S16,'Grille de Tarif OQN'!$B$2:$S$3603,U$1,0)</f>
        <v>#N/A</v>
      </c>
      <c r="V16" s="79" t="e">
        <f>VLOOKUP($S16,'Grille de Tarif OQN'!$B$2:$S$3603,V$1,0)</f>
        <v>#N/A</v>
      </c>
      <c r="W16" s="79" t="e">
        <f>VLOOKUP($S16,'Grille de Tarif OQN'!$B$2:$S$3603,W$1,0)</f>
        <v>#N/A</v>
      </c>
      <c r="X16" s="79" t="e">
        <f>VLOOKUP($S16,'Grille de Tarif OQN'!$B$2:$S$3603,X$1,0)</f>
        <v>#N/A</v>
      </c>
      <c r="Y16" s="79" t="e">
        <f>VLOOKUP($S16,'Grille de Tarif OQN'!$B$2:$S$3603,Y$1,0)</f>
        <v>#N/A</v>
      </c>
      <c r="Z16" s="79" t="e">
        <f>VLOOKUP($S16,'Grille de Tarif OQN'!$B$2:$S$3603,Z$1,0)</f>
        <v>#N/A</v>
      </c>
      <c r="AA16" s="79" t="e">
        <f>VLOOKUP($S16,'Grille de Tarif OQN'!$B$2:$S$3603,AA$1,0)</f>
        <v>#N/A</v>
      </c>
      <c r="AB16" s="79" t="e">
        <f>VLOOKUP($S16,'Grille de Tarif OQN'!$B$2:$S$3603,AB$1,0)</f>
        <v>#N/A</v>
      </c>
      <c r="AC16" s="79" t="e">
        <f>VLOOKUP($S16,'Grille de Tarif OQN'!$B$2:$S$3603,AC$1,0)</f>
        <v>#N/A</v>
      </c>
      <c r="AD16" s="79" t="e">
        <f>VLOOKUP($S16,'Grille de Tarif OQN'!$B$2:$S$3603,AD$1,0)</f>
        <v>#N/A</v>
      </c>
      <c r="AE16" s="79" t="e">
        <f>VLOOKUP($S16,'Grille de Tarif OQN'!$B$2:$S$3603,AE$1,0)</f>
        <v>#N/A</v>
      </c>
      <c r="AF16" s="79" t="e">
        <f>VLOOKUP($S16,'Grille de Tarif OQN'!$B$2:$S$3603,AF$1,0)</f>
        <v>#N/A</v>
      </c>
      <c r="AG16" s="79" t="e">
        <f>VLOOKUP($S16,'Grille de Tarif OQN'!$B$2:$S$3603,AG$1,0)</f>
        <v>#N/A</v>
      </c>
      <c r="AH16" s="79" t="e">
        <f>VLOOKUP($S16,'Grille de Tarif OQN'!$B$2:$S$3603,AH$1,0)</f>
        <v>#N/A</v>
      </c>
      <c r="AI16" s="79" t="e">
        <f>VLOOKUP($S16,'Grille de Tarif OQN'!$B$2:$S$3603,AI$1,0)</f>
        <v>#N/A</v>
      </c>
      <c r="AJ16" s="79" t="e">
        <f>VLOOKUP($S16,'Grille de Tarif OQN'!$B$2:$S$3603,AJ$1,0)</f>
        <v>#N/A</v>
      </c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72"/>
      <c r="AV16"/>
      <c r="AW16"/>
      <c r="AX16"/>
      <c r="AY16"/>
      <c r="AZ16" s="96">
        <f t="shared" si="17"/>
        <v>0</v>
      </c>
      <c r="BA16" s="24" t="e">
        <f t="shared" si="18"/>
        <v>#N/A</v>
      </c>
      <c r="BB16" s="24" t="e">
        <f t="shared" si="19"/>
        <v>#N/A</v>
      </c>
      <c r="BC16" s="24" t="e">
        <f t="shared" si="7"/>
        <v>#N/A</v>
      </c>
      <c r="BD16" s="24" t="e">
        <f t="shared" si="8"/>
        <v>#N/A</v>
      </c>
      <c r="BE16"/>
      <c r="BF16" t="e">
        <f t="shared" si="20"/>
        <v>#N/A</v>
      </c>
      <c r="BG16" t="str">
        <f t="shared" si="21"/>
        <v>HDJ</v>
      </c>
      <c r="BH16" s="20" t="e">
        <f t="shared" si="22"/>
        <v>#N/A</v>
      </c>
      <c r="BI16" s="20" t="e">
        <f t="shared" si="23"/>
        <v>#N/A</v>
      </c>
      <c r="BJ16" s="20" t="e">
        <f t="shared" si="24"/>
        <v>#N/A</v>
      </c>
      <c r="BK16" s="20" t="e">
        <f t="shared" si="25"/>
        <v>#N/A</v>
      </c>
      <c r="BL16" s="20" t="e">
        <f t="shared" si="26"/>
        <v>#N/A</v>
      </c>
      <c r="BM16" s="20" t="e">
        <f t="shared" si="13"/>
        <v>#N/A</v>
      </c>
      <c r="BN16" s="20" t="e">
        <f t="shared" si="27"/>
        <v>#N/A</v>
      </c>
    </row>
    <row r="17" spans="1:66">
      <c r="A17" s="92"/>
      <c r="B17" s="90"/>
      <c r="C17" s="90"/>
      <c r="D17" s="93"/>
      <c r="E17" s="93"/>
      <c r="F17" s="93"/>
      <c r="G17" s="93"/>
      <c r="H17" s="93"/>
      <c r="I17" s="93"/>
      <c r="J17" s="93"/>
      <c r="K17" s="93"/>
      <c r="L17" s="92"/>
      <c r="M17" s="93"/>
      <c r="N17" s="91">
        <f t="shared" si="1"/>
        <v>0</v>
      </c>
      <c r="O17" s="91" t="str">
        <f t="shared" si="2"/>
        <v/>
      </c>
      <c r="P17" s="91" t="str">
        <f t="shared" si="3"/>
        <v/>
      </c>
      <c r="Q17" s="91" t="str">
        <f t="shared" si="4"/>
        <v>HDJ</v>
      </c>
      <c r="R17" s="82"/>
      <c r="S17" s="95">
        <f t="shared" si="15"/>
        <v>0</v>
      </c>
      <c r="T17" s="95">
        <f t="shared" si="16"/>
        <v>0</v>
      </c>
      <c r="U17" s="79" t="e">
        <f>VLOOKUP($S17,'Grille de Tarif OQN'!$B$2:$S$3603,U$1,0)</f>
        <v>#N/A</v>
      </c>
      <c r="V17" s="79" t="e">
        <f>VLOOKUP($S17,'Grille de Tarif OQN'!$B$2:$S$3603,V$1,0)</f>
        <v>#N/A</v>
      </c>
      <c r="W17" s="79" t="e">
        <f>VLOOKUP($S17,'Grille de Tarif OQN'!$B$2:$S$3603,W$1,0)</f>
        <v>#N/A</v>
      </c>
      <c r="X17" s="79" t="e">
        <f>VLOOKUP($S17,'Grille de Tarif OQN'!$B$2:$S$3603,X$1,0)</f>
        <v>#N/A</v>
      </c>
      <c r="Y17" s="79" t="e">
        <f>VLOOKUP($S17,'Grille de Tarif OQN'!$B$2:$S$3603,Y$1,0)</f>
        <v>#N/A</v>
      </c>
      <c r="Z17" s="79" t="e">
        <f>VLOOKUP($S17,'Grille de Tarif OQN'!$B$2:$S$3603,Z$1,0)</f>
        <v>#N/A</v>
      </c>
      <c r="AA17" s="79" t="e">
        <f>VLOOKUP($S17,'Grille de Tarif OQN'!$B$2:$S$3603,AA$1,0)</f>
        <v>#N/A</v>
      </c>
      <c r="AB17" s="79" t="e">
        <f>VLOOKUP($S17,'Grille de Tarif OQN'!$B$2:$S$3603,AB$1,0)</f>
        <v>#N/A</v>
      </c>
      <c r="AC17" s="79" t="e">
        <f>VLOOKUP($S17,'Grille de Tarif OQN'!$B$2:$S$3603,AC$1,0)</f>
        <v>#N/A</v>
      </c>
      <c r="AD17" s="79" t="e">
        <f>VLOOKUP($S17,'Grille de Tarif OQN'!$B$2:$S$3603,AD$1,0)</f>
        <v>#N/A</v>
      </c>
      <c r="AE17" s="79" t="e">
        <f>VLOOKUP($S17,'Grille de Tarif OQN'!$B$2:$S$3603,AE$1,0)</f>
        <v>#N/A</v>
      </c>
      <c r="AF17" s="79" t="e">
        <f>VLOOKUP($S17,'Grille de Tarif OQN'!$B$2:$S$3603,AF$1,0)</f>
        <v>#N/A</v>
      </c>
      <c r="AG17" s="79" t="e">
        <f>VLOOKUP($S17,'Grille de Tarif OQN'!$B$2:$S$3603,AG$1,0)</f>
        <v>#N/A</v>
      </c>
      <c r="AH17" s="79" t="e">
        <f>VLOOKUP($S17,'Grille de Tarif OQN'!$B$2:$S$3603,AH$1,0)</f>
        <v>#N/A</v>
      </c>
      <c r="AI17" s="79" t="e">
        <f>VLOOKUP($S17,'Grille de Tarif OQN'!$B$2:$S$3603,AI$1,0)</f>
        <v>#N/A</v>
      </c>
      <c r="AJ17" s="79" t="e">
        <f>VLOOKUP($S17,'Grille de Tarif OQN'!$B$2:$S$3603,AJ$1,0)</f>
        <v>#N/A</v>
      </c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72"/>
      <c r="AV17"/>
      <c r="AW17"/>
      <c r="AX17"/>
      <c r="AY17"/>
      <c r="AZ17" s="96">
        <f t="shared" si="17"/>
        <v>0</v>
      </c>
      <c r="BA17" s="24" t="e">
        <f t="shared" si="18"/>
        <v>#N/A</v>
      </c>
      <c r="BB17" s="24" t="e">
        <f t="shared" si="19"/>
        <v>#N/A</v>
      </c>
      <c r="BC17" s="24" t="e">
        <f t="shared" si="7"/>
        <v>#N/A</v>
      </c>
      <c r="BD17" s="24" t="e">
        <f t="shared" si="8"/>
        <v>#N/A</v>
      </c>
      <c r="BE17"/>
      <c r="BF17" t="e">
        <f t="shared" si="20"/>
        <v>#N/A</v>
      </c>
      <c r="BG17" t="str">
        <f t="shared" si="21"/>
        <v>HDJ</v>
      </c>
      <c r="BH17" s="20" t="e">
        <f t="shared" si="22"/>
        <v>#N/A</v>
      </c>
      <c r="BI17" s="20" t="e">
        <f t="shared" si="23"/>
        <v>#N/A</v>
      </c>
      <c r="BJ17" s="20" t="e">
        <f t="shared" si="24"/>
        <v>#N/A</v>
      </c>
      <c r="BK17" s="20" t="e">
        <f t="shared" si="25"/>
        <v>#N/A</v>
      </c>
      <c r="BL17" s="20" t="e">
        <f t="shared" si="26"/>
        <v>#N/A</v>
      </c>
      <c r="BM17" s="20" t="e">
        <f t="shared" si="13"/>
        <v>#N/A</v>
      </c>
      <c r="BN17" s="20" t="e">
        <f t="shared" si="27"/>
        <v>#N/A</v>
      </c>
    </row>
    <row r="18" spans="1:66">
      <c r="A18" s="92"/>
      <c r="B18" s="90"/>
      <c r="C18" s="90"/>
      <c r="D18" s="93"/>
      <c r="E18" s="93"/>
      <c r="F18" s="93"/>
      <c r="G18" s="93"/>
      <c r="H18" s="93"/>
      <c r="I18" s="93"/>
      <c r="J18" s="93"/>
      <c r="K18" s="93"/>
      <c r="L18" s="92"/>
      <c r="M18" s="93"/>
      <c r="N18" s="91">
        <f t="shared" si="1"/>
        <v>0</v>
      </c>
      <c r="O18" s="91" t="str">
        <f t="shared" si="2"/>
        <v/>
      </c>
      <c r="P18" s="91" t="str">
        <f t="shared" si="3"/>
        <v/>
      </c>
      <c r="Q18" s="91" t="str">
        <f t="shared" si="4"/>
        <v>HDJ</v>
      </c>
      <c r="R18" s="82"/>
      <c r="S18" s="95">
        <f t="shared" si="15"/>
        <v>0</v>
      </c>
      <c r="T18" s="95">
        <f t="shared" si="16"/>
        <v>0</v>
      </c>
      <c r="U18" s="79" t="e">
        <f>VLOOKUP($S18,'Grille de Tarif OQN'!$B$2:$S$3603,U$1,0)</f>
        <v>#N/A</v>
      </c>
      <c r="V18" s="79" t="e">
        <f>VLOOKUP($S18,'Grille de Tarif OQN'!$B$2:$S$3603,V$1,0)</f>
        <v>#N/A</v>
      </c>
      <c r="W18" s="79" t="e">
        <f>VLOOKUP($S18,'Grille de Tarif OQN'!$B$2:$S$3603,W$1,0)</f>
        <v>#N/A</v>
      </c>
      <c r="X18" s="79" t="e">
        <f>VLOOKUP($S18,'Grille de Tarif OQN'!$B$2:$S$3603,X$1,0)</f>
        <v>#N/A</v>
      </c>
      <c r="Y18" s="79" t="e">
        <f>VLOOKUP($S18,'Grille de Tarif OQN'!$B$2:$S$3603,Y$1,0)</f>
        <v>#N/A</v>
      </c>
      <c r="Z18" s="79" t="e">
        <f>VLOOKUP($S18,'Grille de Tarif OQN'!$B$2:$S$3603,Z$1,0)</f>
        <v>#N/A</v>
      </c>
      <c r="AA18" s="79" t="e">
        <f>VLOOKUP($S18,'Grille de Tarif OQN'!$B$2:$S$3603,AA$1,0)</f>
        <v>#N/A</v>
      </c>
      <c r="AB18" s="79" t="e">
        <f>VLOOKUP($S18,'Grille de Tarif OQN'!$B$2:$S$3603,AB$1,0)</f>
        <v>#N/A</v>
      </c>
      <c r="AC18" s="79" t="e">
        <f>VLOOKUP($S18,'Grille de Tarif OQN'!$B$2:$S$3603,AC$1,0)</f>
        <v>#N/A</v>
      </c>
      <c r="AD18" s="79" t="e">
        <f>VLOOKUP($S18,'Grille de Tarif OQN'!$B$2:$S$3603,AD$1,0)</f>
        <v>#N/A</v>
      </c>
      <c r="AE18" s="79" t="e">
        <f>VLOOKUP($S18,'Grille de Tarif OQN'!$B$2:$S$3603,AE$1,0)</f>
        <v>#N/A</v>
      </c>
      <c r="AF18" s="79" t="e">
        <f>VLOOKUP($S18,'Grille de Tarif OQN'!$B$2:$S$3603,AF$1,0)</f>
        <v>#N/A</v>
      </c>
      <c r="AG18" s="79" t="e">
        <f>VLOOKUP($S18,'Grille de Tarif OQN'!$B$2:$S$3603,AG$1,0)</f>
        <v>#N/A</v>
      </c>
      <c r="AH18" s="79" t="e">
        <f>VLOOKUP($S18,'Grille de Tarif OQN'!$B$2:$S$3603,AH$1,0)</f>
        <v>#N/A</v>
      </c>
      <c r="AI18" s="79" t="e">
        <f>VLOOKUP($S18,'Grille de Tarif OQN'!$B$2:$S$3603,AI$1,0)</f>
        <v>#N/A</v>
      </c>
      <c r="AJ18" s="79" t="e">
        <f>VLOOKUP($S18,'Grille de Tarif OQN'!$B$2:$S$3603,AJ$1,0)</f>
        <v>#N/A</v>
      </c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72"/>
      <c r="AV18"/>
      <c r="AW18"/>
      <c r="AX18"/>
      <c r="AY18"/>
      <c r="AZ18" s="96">
        <f t="shared" si="17"/>
        <v>0</v>
      </c>
      <c r="BA18" s="24" t="e">
        <f t="shared" si="18"/>
        <v>#N/A</v>
      </c>
      <c r="BB18" s="24" t="e">
        <f t="shared" si="19"/>
        <v>#N/A</v>
      </c>
      <c r="BC18" s="24" t="e">
        <f t="shared" si="7"/>
        <v>#N/A</v>
      </c>
      <c r="BD18" s="24" t="e">
        <f t="shared" si="8"/>
        <v>#N/A</v>
      </c>
      <c r="BE18"/>
      <c r="BF18" t="e">
        <f t="shared" si="20"/>
        <v>#N/A</v>
      </c>
      <c r="BG18" t="str">
        <f t="shared" si="21"/>
        <v>HDJ</v>
      </c>
      <c r="BH18" s="20" t="e">
        <f t="shared" si="22"/>
        <v>#N/A</v>
      </c>
      <c r="BI18" s="20" t="e">
        <f t="shared" si="23"/>
        <v>#N/A</v>
      </c>
      <c r="BJ18" s="20" t="e">
        <f t="shared" si="24"/>
        <v>#N/A</v>
      </c>
      <c r="BK18" s="20" t="e">
        <f t="shared" si="25"/>
        <v>#N/A</v>
      </c>
      <c r="BL18" s="20" t="e">
        <f t="shared" si="26"/>
        <v>#N/A</v>
      </c>
      <c r="BM18" s="20" t="e">
        <f t="shared" si="13"/>
        <v>#N/A</v>
      </c>
      <c r="BN18" s="20" t="e">
        <f t="shared" si="27"/>
        <v>#N/A</v>
      </c>
    </row>
    <row r="19" spans="1:66">
      <c r="A19" s="92"/>
      <c r="B19" s="90"/>
      <c r="C19" s="90"/>
      <c r="D19" s="93"/>
      <c r="E19" s="93"/>
      <c r="F19" s="93"/>
      <c r="G19" s="93"/>
      <c r="H19" s="93"/>
      <c r="I19" s="93"/>
      <c r="J19" s="93"/>
      <c r="K19" s="93"/>
      <c r="L19" s="92"/>
      <c r="M19" s="93"/>
      <c r="N19" s="91">
        <f t="shared" si="1"/>
        <v>0</v>
      </c>
      <c r="O19" s="91" t="str">
        <f t="shared" si="2"/>
        <v/>
      </c>
      <c r="P19" s="91" t="str">
        <f t="shared" si="3"/>
        <v/>
      </c>
      <c r="Q19" s="91" t="str">
        <f t="shared" si="4"/>
        <v>HDJ</v>
      </c>
      <c r="R19" s="82"/>
      <c r="S19" s="95">
        <f t="shared" si="15"/>
        <v>0</v>
      </c>
      <c r="T19" s="95">
        <f t="shared" si="16"/>
        <v>0</v>
      </c>
      <c r="U19" s="79" t="e">
        <f>VLOOKUP($S19,'Grille de Tarif OQN'!$B$2:$S$3603,U$1,0)</f>
        <v>#N/A</v>
      </c>
      <c r="V19" s="79" t="e">
        <f>VLOOKUP($S19,'Grille de Tarif OQN'!$B$2:$S$3603,V$1,0)</f>
        <v>#N/A</v>
      </c>
      <c r="W19" s="79" t="e">
        <f>VLOOKUP($S19,'Grille de Tarif OQN'!$B$2:$S$3603,W$1,0)</f>
        <v>#N/A</v>
      </c>
      <c r="X19" s="79" t="e">
        <f>VLOOKUP($S19,'Grille de Tarif OQN'!$B$2:$S$3603,X$1,0)</f>
        <v>#N/A</v>
      </c>
      <c r="Y19" s="79" t="e">
        <f>VLOOKUP($S19,'Grille de Tarif OQN'!$B$2:$S$3603,Y$1,0)</f>
        <v>#N/A</v>
      </c>
      <c r="Z19" s="79" t="e">
        <f>VLOOKUP($S19,'Grille de Tarif OQN'!$B$2:$S$3603,Z$1,0)</f>
        <v>#N/A</v>
      </c>
      <c r="AA19" s="79" t="e">
        <f>VLOOKUP($S19,'Grille de Tarif OQN'!$B$2:$S$3603,AA$1,0)</f>
        <v>#N/A</v>
      </c>
      <c r="AB19" s="79" t="e">
        <f>VLOOKUP($S19,'Grille de Tarif OQN'!$B$2:$S$3603,AB$1,0)</f>
        <v>#N/A</v>
      </c>
      <c r="AC19" s="79" t="e">
        <f>VLOOKUP($S19,'Grille de Tarif OQN'!$B$2:$S$3603,AC$1,0)</f>
        <v>#N/A</v>
      </c>
      <c r="AD19" s="79" t="e">
        <f>VLOOKUP($S19,'Grille de Tarif OQN'!$B$2:$S$3603,AD$1,0)</f>
        <v>#N/A</v>
      </c>
      <c r="AE19" s="79" t="e">
        <f>VLOOKUP($S19,'Grille de Tarif OQN'!$B$2:$S$3603,AE$1,0)</f>
        <v>#N/A</v>
      </c>
      <c r="AF19" s="79" t="e">
        <f>VLOOKUP($S19,'Grille de Tarif OQN'!$B$2:$S$3603,AF$1,0)</f>
        <v>#N/A</v>
      </c>
      <c r="AG19" s="79" t="e">
        <f>VLOOKUP($S19,'Grille de Tarif OQN'!$B$2:$S$3603,AG$1,0)</f>
        <v>#N/A</v>
      </c>
      <c r="AH19" s="79" t="e">
        <f>VLOOKUP($S19,'Grille de Tarif OQN'!$B$2:$S$3603,AH$1,0)</f>
        <v>#N/A</v>
      </c>
      <c r="AI19" s="79" t="e">
        <f>VLOOKUP($S19,'Grille de Tarif OQN'!$B$2:$S$3603,AI$1,0)</f>
        <v>#N/A</v>
      </c>
      <c r="AJ19" s="79" t="e">
        <f>VLOOKUP($S19,'Grille de Tarif OQN'!$B$2:$S$3603,AJ$1,0)</f>
        <v>#N/A</v>
      </c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72"/>
      <c r="AV19"/>
      <c r="AW19"/>
      <c r="AX19"/>
      <c r="AY19"/>
      <c r="AZ19" s="96">
        <f t="shared" si="17"/>
        <v>0</v>
      </c>
      <c r="BA19" s="24" t="e">
        <f t="shared" si="18"/>
        <v>#N/A</v>
      </c>
      <c r="BB19" s="24" t="e">
        <f t="shared" si="19"/>
        <v>#N/A</v>
      </c>
      <c r="BC19" s="24" t="e">
        <f t="shared" si="7"/>
        <v>#N/A</v>
      </c>
      <c r="BD19" s="24" t="e">
        <f t="shared" si="8"/>
        <v>#N/A</v>
      </c>
      <c r="BE19"/>
      <c r="BF19" t="e">
        <f t="shared" si="20"/>
        <v>#N/A</v>
      </c>
      <c r="BG19" t="str">
        <f t="shared" si="21"/>
        <v>HDJ</v>
      </c>
      <c r="BH19" s="20" t="e">
        <f t="shared" si="22"/>
        <v>#N/A</v>
      </c>
      <c r="BI19" s="20" t="e">
        <f t="shared" si="23"/>
        <v>#N/A</v>
      </c>
      <c r="BJ19" s="20" t="e">
        <f t="shared" si="24"/>
        <v>#N/A</v>
      </c>
      <c r="BK19" s="20" t="e">
        <f t="shared" si="25"/>
        <v>#N/A</v>
      </c>
      <c r="BL19" s="20" t="e">
        <f t="shared" si="26"/>
        <v>#N/A</v>
      </c>
      <c r="BM19" s="20" t="e">
        <f t="shared" si="13"/>
        <v>#N/A</v>
      </c>
      <c r="BN19" s="20" t="e">
        <f t="shared" si="27"/>
        <v>#N/A</v>
      </c>
    </row>
    <row r="20" spans="1:66">
      <c r="A20" s="92"/>
      <c r="B20" s="90"/>
      <c r="C20" s="90"/>
      <c r="D20" s="93"/>
      <c r="E20" s="93"/>
      <c r="F20" s="93"/>
      <c r="G20" s="93"/>
      <c r="H20" s="93"/>
      <c r="I20" s="93"/>
      <c r="J20" s="93"/>
      <c r="K20" s="93"/>
      <c r="L20" s="92"/>
      <c r="M20" s="93"/>
      <c r="N20" s="91">
        <f t="shared" si="1"/>
        <v>0</v>
      </c>
      <c r="O20" s="91" t="str">
        <f t="shared" si="2"/>
        <v/>
      </c>
      <c r="P20" s="91" t="str">
        <f t="shared" si="3"/>
        <v/>
      </c>
      <c r="Q20" s="91" t="str">
        <f t="shared" si="4"/>
        <v>HDJ</v>
      </c>
      <c r="R20" s="82"/>
      <c r="S20" s="95">
        <f t="shared" si="15"/>
        <v>0</v>
      </c>
      <c r="T20" s="95">
        <f t="shared" si="16"/>
        <v>0</v>
      </c>
      <c r="U20" s="79" t="e">
        <f>VLOOKUP($S20,'Grille de Tarif OQN'!$B$2:$S$3603,U$1,0)</f>
        <v>#N/A</v>
      </c>
      <c r="V20" s="79" t="e">
        <f>VLOOKUP($S20,'Grille de Tarif OQN'!$B$2:$S$3603,V$1,0)</f>
        <v>#N/A</v>
      </c>
      <c r="W20" s="79" t="e">
        <f>VLOOKUP($S20,'Grille de Tarif OQN'!$B$2:$S$3603,W$1,0)</f>
        <v>#N/A</v>
      </c>
      <c r="X20" s="79" t="e">
        <f>VLOOKUP($S20,'Grille de Tarif OQN'!$B$2:$S$3603,X$1,0)</f>
        <v>#N/A</v>
      </c>
      <c r="Y20" s="79" t="e">
        <f>VLOOKUP($S20,'Grille de Tarif OQN'!$B$2:$S$3603,Y$1,0)</f>
        <v>#N/A</v>
      </c>
      <c r="Z20" s="79" t="e">
        <f>VLOOKUP($S20,'Grille de Tarif OQN'!$B$2:$S$3603,Z$1,0)</f>
        <v>#N/A</v>
      </c>
      <c r="AA20" s="79" t="e">
        <f>VLOOKUP($S20,'Grille de Tarif OQN'!$B$2:$S$3603,AA$1,0)</f>
        <v>#N/A</v>
      </c>
      <c r="AB20" s="79" t="e">
        <f>VLOOKUP($S20,'Grille de Tarif OQN'!$B$2:$S$3603,AB$1,0)</f>
        <v>#N/A</v>
      </c>
      <c r="AC20" s="79" t="e">
        <f>VLOOKUP($S20,'Grille de Tarif OQN'!$B$2:$S$3603,AC$1,0)</f>
        <v>#N/A</v>
      </c>
      <c r="AD20" s="79" t="e">
        <f>VLOOKUP($S20,'Grille de Tarif OQN'!$B$2:$S$3603,AD$1,0)</f>
        <v>#N/A</v>
      </c>
      <c r="AE20" s="79" t="e">
        <f>VLOOKUP($S20,'Grille de Tarif OQN'!$B$2:$S$3603,AE$1,0)</f>
        <v>#N/A</v>
      </c>
      <c r="AF20" s="79" t="e">
        <f>VLOOKUP($S20,'Grille de Tarif OQN'!$B$2:$S$3603,AF$1,0)</f>
        <v>#N/A</v>
      </c>
      <c r="AG20" s="79" t="e">
        <f>VLOOKUP($S20,'Grille de Tarif OQN'!$B$2:$S$3603,AG$1,0)</f>
        <v>#N/A</v>
      </c>
      <c r="AH20" s="79" t="e">
        <f>VLOOKUP($S20,'Grille de Tarif OQN'!$B$2:$S$3603,AH$1,0)</f>
        <v>#N/A</v>
      </c>
      <c r="AI20" s="79" t="e">
        <f>VLOOKUP($S20,'Grille de Tarif OQN'!$B$2:$S$3603,AI$1,0)</f>
        <v>#N/A</v>
      </c>
      <c r="AJ20" s="79" t="e">
        <f>VLOOKUP($S20,'Grille de Tarif OQN'!$B$2:$S$3603,AJ$1,0)</f>
        <v>#N/A</v>
      </c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72"/>
      <c r="AV20"/>
      <c r="AW20"/>
      <c r="AX20"/>
      <c r="AY20"/>
      <c r="AZ20" s="96">
        <f t="shared" si="17"/>
        <v>0</v>
      </c>
      <c r="BA20" s="24" t="e">
        <f t="shared" si="18"/>
        <v>#N/A</v>
      </c>
      <c r="BB20" s="24" t="e">
        <f t="shared" si="19"/>
        <v>#N/A</v>
      </c>
      <c r="BC20" s="24" t="e">
        <f t="shared" si="7"/>
        <v>#N/A</v>
      </c>
      <c r="BD20" s="24" t="e">
        <f t="shared" si="8"/>
        <v>#N/A</v>
      </c>
      <c r="BE20"/>
      <c r="BF20" t="e">
        <f t="shared" si="20"/>
        <v>#N/A</v>
      </c>
      <c r="BG20" t="str">
        <f t="shared" si="21"/>
        <v>HDJ</v>
      </c>
      <c r="BH20" s="20" t="e">
        <f t="shared" si="22"/>
        <v>#N/A</v>
      </c>
      <c r="BI20" s="20" t="e">
        <f t="shared" si="23"/>
        <v>#N/A</v>
      </c>
      <c r="BJ20" s="20" t="e">
        <f t="shared" si="24"/>
        <v>#N/A</v>
      </c>
      <c r="BK20" s="20" t="e">
        <f t="shared" si="25"/>
        <v>#N/A</v>
      </c>
      <c r="BL20" s="20" t="e">
        <f t="shared" si="26"/>
        <v>#N/A</v>
      </c>
      <c r="BM20" s="20" t="e">
        <f t="shared" si="13"/>
        <v>#N/A</v>
      </c>
      <c r="BN20" s="20" t="e">
        <f t="shared" si="27"/>
        <v>#N/A</v>
      </c>
    </row>
    <row r="21" spans="1:66">
      <c r="A21" s="92"/>
      <c r="B21" s="90"/>
      <c r="C21" s="90"/>
      <c r="D21" s="93"/>
      <c r="E21" s="93"/>
      <c r="F21" s="93"/>
      <c r="G21" s="93"/>
      <c r="H21" s="93"/>
      <c r="I21" s="93"/>
      <c r="J21" s="93"/>
      <c r="K21" s="93"/>
      <c r="L21" s="92"/>
      <c r="M21" s="93"/>
      <c r="N21" s="91">
        <f t="shared" si="1"/>
        <v>0</v>
      </c>
      <c r="O21" s="91" t="str">
        <f t="shared" si="2"/>
        <v/>
      </c>
      <c r="P21" s="91" t="str">
        <f t="shared" si="3"/>
        <v/>
      </c>
      <c r="Q21" s="91" t="str">
        <f t="shared" si="4"/>
        <v>HDJ</v>
      </c>
      <c r="R21" s="82"/>
      <c r="S21" s="95">
        <f t="shared" si="15"/>
        <v>0</v>
      </c>
      <c r="T21" s="95">
        <f t="shared" si="16"/>
        <v>0</v>
      </c>
      <c r="U21" s="79" t="e">
        <f>VLOOKUP($S21,'Grille de Tarif OQN'!$B$2:$S$3603,U$1,0)</f>
        <v>#N/A</v>
      </c>
      <c r="V21" s="79" t="e">
        <f>VLOOKUP($S21,'Grille de Tarif OQN'!$B$2:$S$3603,V$1,0)</f>
        <v>#N/A</v>
      </c>
      <c r="W21" s="79" t="e">
        <f>VLOOKUP($S21,'Grille de Tarif OQN'!$B$2:$S$3603,W$1,0)</f>
        <v>#N/A</v>
      </c>
      <c r="X21" s="79" t="e">
        <f>VLOOKUP($S21,'Grille de Tarif OQN'!$B$2:$S$3603,X$1,0)</f>
        <v>#N/A</v>
      </c>
      <c r="Y21" s="79" t="e">
        <f>VLOOKUP($S21,'Grille de Tarif OQN'!$B$2:$S$3603,Y$1,0)</f>
        <v>#N/A</v>
      </c>
      <c r="Z21" s="79" t="e">
        <f>VLOOKUP($S21,'Grille de Tarif OQN'!$B$2:$S$3603,Z$1,0)</f>
        <v>#N/A</v>
      </c>
      <c r="AA21" s="79" t="e">
        <f>VLOOKUP($S21,'Grille de Tarif OQN'!$B$2:$S$3603,AA$1,0)</f>
        <v>#N/A</v>
      </c>
      <c r="AB21" s="79" t="e">
        <f>VLOOKUP($S21,'Grille de Tarif OQN'!$B$2:$S$3603,AB$1,0)</f>
        <v>#N/A</v>
      </c>
      <c r="AC21" s="79" t="e">
        <f>VLOOKUP($S21,'Grille de Tarif OQN'!$B$2:$S$3603,AC$1,0)</f>
        <v>#N/A</v>
      </c>
      <c r="AD21" s="79" t="e">
        <f>VLOOKUP($S21,'Grille de Tarif OQN'!$B$2:$S$3603,AD$1,0)</f>
        <v>#N/A</v>
      </c>
      <c r="AE21" s="79" t="e">
        <f>VLOOKUP($S21,'Grille de Tarif OQN'!$B$2:$S$3603,AE$1,0)</f>
        <v>#N/A</v>
      </c>
      <c r="AF21" s="79" t="e">
        <f>VLOOKUP($S21,'Grille de Tarif OQN'!$B$2:$S$3603,AF$1,0)</f>
        <v>#N/A</v>
      </c>
      <c r="AG21" s="79" t="e">
        <f>VLOOKUP($S21,'Grille de Tarif OQN'!$B$2:$S$3603,AG$1,0)</f>
        <v>#N/A</v>
      </c>
      <c r="AH21" s="79" t="e">
        <f>VLOOKUP($S21,'Grille de Tarif OQN'!$B$2:$S$3603,AH$1,0)</f>
        <v>#N/A</v>
      </c>
      <c r="AI21" s="79" t="e">
        <f>VLOOKUP($S21,'Grille de Tarif OQN'!$B$2:$S$3603,AI$1,0)</f>
        <v>#N/A</v>
      </c>
      <c r="AJ21" s="79" t="e">
        <f>VLOOKUP($S21,'Grille de Tarif OQN'!$B$2:$S$3603,AJ$1,0)</f>
        <v>#N/A</v>
      </c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72"/>
      <c r="AV21"/>
      <c r="AW21"/>
      <c r="AX21"/>
      <c r="AY21"/>
      <c r="AZ21" s="96">
        <f t="shared" si="17"/>
        <v>0</v>
      </c>
      <c r="BA21" s="24" t="e">
        <f t="shared" si="18"/>
        <v>#N/A</v>
      </c>
      <c r="BB21" s="24" t="e">
        <f t="shared" si="19"/>
        <v>#N/A</v>
      </c>
      <c r="BC21" s="24" t="e">
        <f t="shared" si="7"/>
        <v>#N/A</v>
      </c>
      <c r="BD21" s="24" t="e">
        <f t="shared" si="8"/>
        <v>#N/A</v>
      </c>
      <c r="BE21"/>
      <c r="BF21" t="e">
        <f t="shared" si="20"/>
        <v>#N/A</v>
      </c>
      <c r="BG21" t="str">
        <f t="shared" si="21"/>
        <v>HDJ</v>
      </c>
      <c r="BH21" s="20" t="e">
        <f t="shared" si="22"/>
        <v>#N/A</v>
      </c>
      <c r="BI21" s="20" t="e">
        <f t="shared" si="23"/>
        <v>#N/A</v>
      </c>
      <c r="BJ21" s="20" t="e">
        <f t="shared" si="24"/>
        <v>#N/A</v>
      </c>
      <c r="BK21" s="20" t="e">
        <f t="shared" si="25"/>
        <v>#N/A</v>
      </c>
      <c r="BL21" s="20" t="e">
        <f t="shared" si="26"/>
        <v>#N/A</v>
      </c>
      <c r="BM21" s="20" t="e">
        <f t="shared" si="13"/>
        <v>#N/A</v>
      </c>
      <c r="BN21" s="20" t="e">
        <f t="shared" si="27"/>
        <v>#N/A</v>
      </c>
    </row>
    <row r="22" spans="1:66">
      <c r="A22" s="92"/>
      <c r="B22" s="90"/>
      <c r="C22" s="90"/>
      <c r="D22" s="93"/>
      <c r="E22" s="93"/>
      <c r="F22" s="93"/>
      <c r="G22" s="93"/>
      <c r="H22" s="93"/>
      <c r="I22" s="93"/>
      <c r="J22" s="93"/>
      <c r="K22" s="93"/>
      <c r="L22" s="92"/>
      <c r="M22" s="93"/>
      <c r="N22" s="91">
        <f t="shared" si="1"/>
        <v>0</v>
      </c>
      <c r="O22" s="91" t="str">
        <f t="shared" si="2"/>
        <v/>
      </c>
      <c r="P22" s="91" t="str">
        <f t="shared" si="3"/>
        <v/>
      </c>
      <c r="Q22" s="91" t="str">
        <f t="shared" si="4"/>
        <v>HDJ</v>
      </c>
      <c r="R22" s="82"/>
      <c r="S22" s="95">
        <f t="shared" si="15"/>
        <v>0</v>
      </c>
      <c r="T22" s="95">
        <f t="shared" si="16"/>
        <v>0</v>
      </c>
      <c r="U22" s="79" t="e">
        <f>VLOOKUP($S22,'Grille de Tarif OQN'!$B$2:$S$3603,U$1,0)</f>
        <v>#N/A</v>
      </c>
      <c r="V22" s="79" t="e">
        <f>VLOOKUP($S22,'Grille de Tarif OQN'!$B$2:$S$3603,V$1,0)</f>
        <v>#N/A</v>
      </c>
      <c r="W22" s="79" t="e">
        <f>VLOOKUP($S22,'Grille de Tarif OQN'!$B$2:$S$3603,W$1,0)</f>
        <v>#N/A</v>
      </c>
      <c r="X22" s="79" t="e">
        <f>VLOOKUP($S22,'Grille de Tarif OQN'!$B$2:$S$3603,X$1,0)</f>
        <v>#N/A</v>
      </c>
      <c r="Y22" s="79" t="e">
        <f>VLOOKUP($S22,'Grille de Tarif OQN'!$B$2:$S$3603,Y$1,0)</f>
        <v>#N/A</v>
      </c>
      <c r="Z22" s="79" t="e">
        <f>VLOOKUP($S22,'Grille de Tarif OQN'!$B$2:$S$3603,Z$1,0)</f>
        <v>#N/A</v>
      </c>
      <c r="AA22" s="79" t="e">
        <f>VLOOKUP($S22,'Grille de Tarif OQN'!$B$2:$S$3603,AA$1,0)</f>
        <v>#N/A</v>
      </c>
      <c r="AB22" s="79" t="e">
        <f>VLOOKUP($S22,'Grille de Tarif OQN'!$B$2:$S$3603,AB$1,0)</f>
        <v>#N/A</v>
      </c>
      <c r="AC22" s="79" t="e">
        <f>VLOOKUP($S22,'Grille de Tarif OQN'!$B$2:$S$3603,AC$1,0)</f>
        <v>#N/A</v>
      </c>
      <c r="AD22" s="79" t="e">
        <f>VLOOKUP($S22,'Grille de Tarif OQN'!$B$2:$S$3603,AD$1,0)</f>
        <v>#N/A</v>
      </c>
      <c r="AE22" s="79" t="e">
        <f>VLOOKUP($S22,'Grille de Tarif OQN'!$B$2:$S$3603,AE$1,0)</f>
        <v>#N/A</v>
      </c>
      <c r="AF22" s="79" t="e">
        <f>VLOOKUP($S22,'Grille de Tarif OQN'!$B$2:$S$3603,AF$1,0)</f>
        <v>#N/A</v>
      </c>
      <c r="AG22" s="79" t="e">
        <f>VLOOKUP($S22,'Grille de Tarif OQN'!$B$2:$S$3603,AG$1,0)</f>
        <v>#N/A</v>
      </c>
      <c r="AH22" s="79" t="e">
        <f>VLOOKUP($S22,'Grille de Tarif OQN'!$B$2:$S$3603,AH$1,0)</f>
        <v>#N/A</v>
      </c>
      <c r="AI22" s="79" t="e">
        <f>VLOOKUP($S22,'Grille de Tarif OQN'!$B$2:$S$3603,AI$1,0)</f>
        <v>#N/A</v>
      </c>
      <c r="AJ22" s="79" t="e">
        <f>VLOOKUP($S22,'Grille de Tarif OQN'!$B$2:$S$3603,AJ$1,0)</f>
        <v>#N/A</v>
      </c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72"/>
      <c r="AV22"/>
      <c r="AW22"/>
      <c r="AX22"/>
      <c r="AY22"/>
      <c r="AZ22" s="96">
        <f t="shared" si="17"/>
        <v>0</v>
      </c>
      <c r="BA22" s="24" t="e">
        <f t="shared" si="18"/>
        <v>#N/A</v>
      </c>
      <c r="BB22" s="24" t="e">
        <f t="shared" si="19"/>
        <v>#N/A</v>
      </c>
      <c r="BC22" s="24" t="e">
        <f t="shared" si="7"/>
        <v>#N/A</v>
      </c>
      <c r="BD22" s="24" t="e">
        <f t="shared" si="8"/>
        <v>#N/A</v>
      </c>
      <c r="BE22"/>
      <c r="BF22" t="e">
        <f t="shared" si="20"/>
        <v>#N/A</v>
      </c>
      <c r="BG22" t="str">
        <f t="shared" si="21"/>
        <v>HDJ</v>
      </c>
      <c r="BH22" s="20" t="e">
        <f t="shared" si="22"/>
        <v>#N/A</v>
      </c>
      <c r="BI22" s="20" t="e">
        <f t="shared" si="23"/>
        <v>#N/A</v>
      </c>
      <c r="BJ22" s="20" t="e">
        <f t="shared" si="24"/>
        <v>#N/A</v>
      </c>
      <c r="BK22" s="20" t="e">
        <f t="shared" si="25"/>
        <v>#N/A</v>
      </c>
      <c r="BL22" s="20" t="e">
        <f t="shared" si="26"/>
        <v>#N/A</v>
      </c>
      <c r="BM22" s="20" t="e">
        <f t="shared" si="13"/>
        <v>#N/A</v>
      </c>
      <c r="BN22" s="20" t="e">
        <f t="shared" si="27"/>
        <v>#N/A</v>
      </c>
    </row>
    <row r="23" spans="1:66">
      <c r="A23" s="92"/>
      <c r="B23" s="90"/>
      <c r="C23" s="90"/>
      <c r="D23" s="93"/>
      <c r="E23" s="93"/>
      <c r="F23" s="93"/>
      <c r="G23" s="93"/>
      <c r="H23" s="93"/>
      <c r="I23" s="93"/>
      <c r="J23" s="93"/>
      <c r="K23" s="93"/>
      <c r="L23" s="92"/>
      <c r="M23" s="93"/>
      <c r="N23" s="91">
        <f t="shared" si="1"/>
        <v>0</v>
      </c>
      <c r="O23" s="91" t="str">
        <f t="shared" si="2"/>
        <v/>
      </c>
      <c r="P23" s="91" t="str">
        <f t="shared" si="3"/>
        <v/>
      </c>
      <c r="Q23" s="91" t="str">
        <f t="shared" si="4"/>
        <v>HDJ</v>
      </c>
      <c r="R23" s="82"/>
      <c r="S23" s="95">
        <f t="shared" si="15"/>
        <v>0</v>
      </c>
      <c r="T23" s="95">
        <f t="shared" si="16"/>
        <v>0</v>
      </c>
      <c r="U23" s="79" t="e">
        <f>VLOOKUP($S23,'Grille de Tarif OQN'!$B$2:$S$3603,U$1,0)</f>
        <v>#N/A</v>
      </c>
      <c r="V23" s="79" t="e">
        <f>VLOOKUP($S23,'Grille de Tarif OQN'!$B$2:$S$3603,V$1,0)</f>
        <v>#N/A</v>
      </c>
      <c r="W23" s="79" t="e">
        <f>VLOOKUP($S23,'Grille de Tarif OQN'!$B$2:$S$3603,W$1,0)</f>
        <v>#N/A</v>
      </c>
      <c r="X23" s="79" t="e">
        <f>VLOOKUP($S23,'Grille de Tarif OQN'!$B$2:$S$3603,X$1,0)</f>
        <v>#N/A</v>
      </c>
      <c r="Y23" s="79" t="e">
        <f>VLOOKUP($S23,'Grille de Tarif OQN'!$B$2:$S$3603,Y$1,0)</f>
        <v>#N/A</v>
      </c>
      <c r="Z23" s="79" t="e">
        <f>VLOOKUP($S23,'Grille de Tarif OQN'!$B$2:$S$3603,Z$1,0)</f>
        <v>#N/A</v>
      </c>
      <c r="AA23" s="79" t="e">
        <f>VLOOKUP($S23,'Grille de Tarif OQN'!$B$2:$S$3603,AA$1,0)</f>
        <v>#N/A</v>
      </c>
      <c r="AB23" s="79" t="e">
        <f>VLOOKUP($S23,'Grille de Tarif OQN'!$B$2:$S$3603,AB$1,0)</f>
        <v>#N/A</v>
      </c>
      <c r="AC23" s="79" t="e">
        <f>VLOOKUP($S23,'Grille de Tarif OQN'!$B$2:$S$3603,AC$1,0)</f>
        <v>#N/A</v>
      </c>
      <c r="AD23" s="79" t="e">
        <f>VLOOKUP($S23,'Grille de Tarif OQN'!$B$2:$S$3603,AD$1,0)</f>
        <v>#N/A</v>
      </c>
      <c r="AE23" s="79" t="e">
        <f>VLOOKUP($S23,'Grille de Tarif OQN'!$B$2:$S$3603,AE$1,0)</f>
        <v>#N/A</v>
      </c>
      <c r="AF23" s="79" t="e">
        <f>VLOOKUP($S23,'Grille de Tarif OQN'!$B$2:$S$3603,AF$1,0)</f>
        <v>#N/A</v>
      </c>
      <c r="AG23" s="79" t="e">
        <f>VLOOKUP($S23,'Grille de Tarif OQN'!$B$2:$S$3603,AG$1,0)</f>
        <v>#N/A</v>
      </c>
      <c r="AH23" s="79" t="e">
        <f>VLOOKUP($S23,'Grille de Tarif OQN'!$B$2:$S$3603,AH$1,0)</f>
        <v>#N/A</v>
      </c>
      <c r="AI23" s="79" t="e">
        <f>VLOOKUP($S23,'Grille de Tarif OQN'!$B$2:$S$3603,AI$1,0)</f>
        <v>#N/A</v>
      </c>
      <c r="AJ23" s="79" t="e">
        <f>VLOOKUP($S23,'Grille de Tarif OQN'!$B$2:$S$3603,AJ$1,0)</f>
        <v>#N/A</v>
      </c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72"/>
      <c r="AV23"/>
      <c r="AW23"/>
      <c r="AX23"/>
      <c r="AY23"/>
      <c r="AZ23" s="96">
        <f t="shared" si="17"/>
        <v>0</v>
      </c>
      <c r="BA23" s="24" t="e">
        <f t="shared" si="18"/>
        <v>#N/A</v>
      </c>
      <c r="BB23" s="24" t="e">
        <f t="shared" si="19"/>
        <v>#N/A</v>
      </c>
      <c r="BC23" s="24" t="e">
        <f t="shared" si="7"/>
        <v>#N/A</v>
      </c>
      <c r="BD23" s="24" t="e">
        <f t="shared" si="8"/>
        <v>#N/A</v>
      </c>
      <c r="BE23"/>
      <c r="BF23" t="e">
        <f t="shared" si="20"/>
        <v>#N/A</v>
      </c>
      <c r="BG23" t="str">
        <f t="shared" si="21"/>
        <v>HDJ</v>
      </c>
      <c r="BH23" s="20" t="e">
        <f t="shared" si="22"/>
        <v>#N/A</v>
      </c>
      <c r="BI23" s="20" t="e">
        <f t="shared" si="23"/>
        <v>#N/A</v>
      </c>
      <c r="BJ23" s="20" t="e">
        <f t="shared" si="24"/>
        <v>#N/A</v>
      </c>
      <c r="BK23" s="20" t="e">
        <f t="shared" si="25"/>
        <v>#N/A</v>
      </c>
      <c r="BL23" s="20" t="e">
        <f t="shared" si="26"/>
        <v>#N/A</v>
      </c>
      <c r="BM23" s="20" t="e">
        <f t="shared" si="13"/>
        <v>#N/A</v>
      </c>
      <c r="BN23" s="20" t="e">
        <f t="shared" si="27"/>
        <v>#N/A</v>
      </c>
    </row>
    <row r="24" spans="1:66">
      <c r="A24" s="92"/>
      <c r="B24" s="90"/>
      <c r="C24" s="90"/>
      <c r="D24" s="93"/>
      <c r="E24" s="93"/>
      <c r="F24" s="93"/>
      <c r="G24" s="93"/>
      <c r="H24" s="93"/>
      <c r="I24" s="93"/>
      <c r="J24" s="93"/>
      <c r="K24" s="93"/>
      <c r="L24" s="92"/>
      <c r="M24" s="93"/>
      <c r="N24" s="91">
        <f t="shared" si="1"/>
        <v>0</v>
      </c>
      <c r="O24" s="91" t="str">
        <f t="shared" si="2"/>
        <v/>
      </c>
      <c r="P24" s="91" t="str">
        <f t="shared" si="3"/>
        <v/>
      </c>
      <c r="Q24" s="91" t="str">
        <f t="shared" si="4"/>
        <v>HDJ</v>
      </c>
      <c r="R24" s="82"/>
      <c r="S24" s="95">
        <f t="shared" si="15"/>
        <v>0</v>
      </c>
      <c r="T24" s="95">
        <f t="shared" si="16"/>
        <v>0</v>
      </c>
      <c r="U24" s="79" t="e">
        <f>VLOOKUP($S24,'Grille de Tarif OQN'!$B$2:$S$3603,U$1,0)</f>
        <v>#N/A</v>
      </c>
      <c r="V24" s="79" t="e">
        <f>VLOOKUP($S24,'Grille de Tarif OQN'!$B$2:$S$3603,V$1,0)</f>
        <v>#N/A</v>
      </c>
      <c r="W24" s="79" t="e">
        <f>VLOOKUP($S24,'Grille de Tarif OQN'!$B$2:$S$3603,W$1,0)</f>
        <v>#N/A</v>
      </c>
      <c r="X24" s="79" t="e">
        <f>VLOOKUP($S24,'Grille de Tarif OQN'!$B$2:$S$3603,X$1,0)</f>
        <v>#N/A</v>
      </c>
      <c r="Y24" s="79" t="e">
        <f>VLOOKUP($S24,'Grille de Tarif OQN'!$B$2:$S$3603,Y$1,0)</f>
        <v>#N/A</v>
      </c>
      <c r="Z24" s="79" t="e">
        <f>VLOOKUP($S24,'Grille de Tarif OQN'!$B$2:$S$3603,Z$1,0)</f>
        <v>#N/A</v>
      </c>
      <c r="AA24" s="79" t="e">
        <f>VLOOKUP($S24,'Grille de Tarif OQN'!$B$2:$S$3603,AA$1,0)</f>
        <v>#N/A</v>
      </c>
      <c r="AB24" s="79" t="e">
        <f>VLOOKUP($S24,'Grille de Tarif OQN'!$B$2:$S$3603,AB$1,0)</f>
        <v>#N/A</v>
      </c>
      <c r="AC24" s="79" t="e">
        <f>VLOOKUP($S24,'Grille de Tarif OQN'!$B$2:$S$3603,AC$1,0)</f>
        <v>#N/A</v>
      </c>
      <c r="AD24" s="79" t="e">
        <f>VLOOKUP($S24,'Grille de Tarif OQN'!$B$2:$S$3603,AD$1,0)</f>
        <v>#N/A</v>
      </c>
      <c r="AE24" s="79" t="e">
        <f>VLOOKUP($S24,'Grille de Tarif OQN'!$B$2:$S$3603,AE$1,0)</f>
        <v>#N/A</v>
      </c>
      <c r="AF24" s="79" t="e">
        <f>VLOOKUP($S24,'Grille de Tarif OQN'!$B$2:$S$3603,AF$1,0)</f>
        <v>#N/A</v>
      </c>
      <c r="AG24" s="79" t="e">
        <f>VLOOKUP($S24,'Grille de Tarif OQN'!$B$2:$S$3603,AG$1,0)</f>
        <v>#N/A</v>
      </c>
      <c r="AH24" s="79" t="e">
        <f>VLOOKUP($S24,'Grille de Tarif OQN'!$B$2:$S$3603,AH$1,0)</f>
        <v>#N/A</v>
      </c>
      <c r="AI24" s="79" t="e">
        <f>VLOOKUP($S24,'Grille de Tarif OQN'!$B$2:$S$3603,AI$1,0)</f>
        <v>#N/A</v>
      </c>
      <c r="AJ24" s="79" t="e">
        <f>VLOOKUP($S24,'Grille de Tarif OQN'!$B$2:$S$3603,AJ$1,0)</f>
        <v>#N/A</v>
      </c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72"/>
      <c r="AV24"/>
      <c r="AW24"/>
      <c r="AX24"/>
      <c r="AY24"/>
      <c r="AZ24" s="96">
        <f t="shared" si="17"/>
        <v>0</v>
      </c>
      <c r="BA24" s="24" t="e">
        <f t="shared" si="18"/>
        <v>#N/A</v>
      </c>
      <c r="BB24" s="24" t="e">
        <f t="shared" si="19"/>
        <v>#N/A</v>
      </c>
      <c r="BC24" s="24" t="e">
        <f t="shared" si="7"/>
        <v>#N/A</v>
      </c>
      <c r="BD24" s="24" t="e">
        <f t="shared" si="8"/>
        <v>#N/A</v>
      </c>
      <c r="BE24"/>
      <c r="BF24" t="e">
        <f t="shared" si="20"/>
        <v>#N/A</v>
      </c>
      <c r="BG24" t="str">
        <f t="shared" si="21"/>
        <v>HDJ</v>
      </c>
      <c r="BH24" s="20" t="e">
        <f t="shared" si="22"/>
        <v>#N/A</v>
      </c>
      <c r="BI24" s="20" t="e">
        <f t="shared" si="23"/>
        <v>#N/A</v>
      </c>
      <c r="BJ24" s="20" t="e">
        <f t="shared" si="24"/>
        <v>#N/A</v>
      </c>
      <c r="BK24" s="20" t="e">
        <f t="shared" si="25"/>
        <v>#N/A</v>
      </c>
      <c r="BL24" s="20" t="e">
        <f t="shared" si="26"/>
        <v>#N/A</v>
      </c>
      <c r="BM24" s="20" t="e">
        <f t="shared" si="13"/>
        <v>#N/A</v>
      </c>
      <c r="BN24" s="20" t="e">
        <f t="shared" si="27"/>
        <v>#N/A</v>
      </c>
    </row>
    <row r="25" spans="1:66">
      <c r="A25" s="92"/>
      <c r="B25" s="90"/>
      <c r="C25" s="90"/>
      <c r="D25" s="93"/>
      <c r="E25" s="93"/>
      <c r="F25" s="93"/>
      <c r="G25" s="93"/>
      <c r="H25" s="93"/>
      <c r="I25" s="93"/>
      <c r="J25" s="93"/>
      <c r="K25" s="93"/>
      <c r="L25" s="92"/>
      <c r="M25" s="93"/>
      <c r="N25" s="91">
        <f t="shared" si="1"/>
        <v>0</v>
      </c>
      <c r="O25" s="91" t="str">
        <f t="shared" si="2"/>
        <v/>
      </c>
      <c r="P25" s="91" t="str">
        <f t="shared" si="3"/>
        <v/>
      </c>
      <c r="Q25" s="91" t="str">
        <f t="shared" si="4"/>
        <v>HDJ</v>
      </c>
      <c r="R25" s="82"/>
      <c r="S25" s="95">
        <f t="shared" si="15"/>
        <v>0</v>
      </c>
      <c r="T25" s="95">
        <f t="shared" si="16"/>
        <v>0</v>
      </c>
      <c r="U25" s="79" t="e">
        <f>VLOOKUP($S25,'Grille de Tarif OQN'!$B$2:$S$3603,U$1,0)</f>
        <v>#N/A</v>
      </c>
      <c r="V25" s="79" t="e">
        <f>VLOOKUP($S25,'Grille de Tarif OQN'!$B$2:$S$3603,V$1,0)</f>
        <v>#N/A</v>
      </c>
      <c r="W25" s="79" t="e">
        <f>VLOOKUP($S25,'Grille de Tarif OQN'!$B$2:$S$3603,W$1,0)</f>
        <v>#N/A</v>
      </c>
      <c r="X25" s="79" t="e">
        <f>VLOOKUP($S25,'Grille de Tarif OQN'!$B$2:$S$3603,X$1,0)</f>
        <v>#N/A</v>
      </c>
      <c r="Y25" s="79" t="e">
        <f>VLOOKUP($S25,'Grille de Tarif OQN'!$B$2:$S$3603,Y$1,0)</f>
        <v>#N/A</v>
      </c>
      <c r="Z25" s="79" t="e">
        <f>VLOOKUP($S25,'Grille de Tarif OQN'!$B$2:$S$3603,Z$1,0)</f>
        <v>#N/A</v>
      </c>
      <c r="AA25" s="79" t="e">
        <f>VLOOKUP($S25,'Grille de Tarif OQN'!$B$2:$S$3603,AA$1,0)</f>
        <v>#N/A</v>
      </c>
      <c r="AB25" s="79" t="e">
        <f>VLOOKUP($S25,'Grille de Tarif OQN'!$B$2:$S$3603,AB$1,0)</f>
        <v>#N/A</v>
      </c>
      <c r="AC25" s="79" t="e">
        <f>VLOOKUP($S25,'Grille de Tarif OQN'!$B$2:$S$3603,AC$1,0)</f>
        <v>#N/A</v>
      </c>
      <c r="AD25" s="79" t="e">
        <f>VLOOKUP($S25,'Grille de Tarif OQN'!$B$2:$S$3603,AD$1,0)</f>
        <v>#N/A</v>
      </c>
      <c r="AE25" s="79" t="e">
        <f>VLOOKUP($S25,'Grille de Tarif OQN'!$B$2:$S$3603,AE$1,0)</f>
        <v>#N/A</v>
      </c>
      <c r="AF25" s="79" t="e">
        <f>VLOOKUP($S25,'Grille de Tarif OQN'!$B$2:$S$3603,AF$1,0)</f>
        <v>#N/A</v>
      </c>
      <c r="AG25" s="79" t="e">
        <f>VLOOKUP($S25,'Grille de Tarif OQN'!$B$2:$S$3603,AG$1,0)</f>
        <v>#N/A</v>
      </c>
      <c r="AH25" s="79" t="e">
        <f>VLOOKUP($S25,'Grille de Tarif OQN'!$B$2:$S$3603,AH$1,0)</f>
        <v>#N/A</v>
      </c>
      <c r="AI25" s="79" t="e">
        <f>VLOOKUP($S25,'Grille de Tarif OQN'!$B$2:$S$3603,AI$1,0)</f>
        <v>#N/A</v>
      </c>
      <c r="AJ25" s="79" t="e">
        <f>VLOOKUP($S25,'Grille de Tarif OQN'!$B$2:$S$3603,AJ$1,0)</f>
        <v>#N/A</v>
      </c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72"/>
      <c r="AV25"/>
      <c r="AW25"/>
      <c r="AX25"/>
      <c r="AY25"/>
      <c r="AZ25" s="96">
        <f t="shared" si="17"/>
        <v>0</v>
      </c>
      <c r="BA25" s="24" t="e">
        <f t="shared" si="18"/>
        <v>#N/A</v>
      </c>
      <c r="BB25" s="24" t="e">
        <f t="shared" si="19"/>
        <v>#N/A</v>
      </c>
      <c r="BC25" s="24" t="e">
        <f t="shared" si="7"/>
        <v>#N/A</v>
      </c>
      <c r="BD25" s="24" t="e">
        <f t="shared" si="8"/>
        <v>#N/A</v>
      </c>
      <c r="BE25"/>
      <c r="BF25" t="e">
        <f t="shared" si="20"/>
        <v>#N/A</v>
      </c>
      <c r="BG25" t="str">
        <f t="shared" si="21"/>
        <v>HDJ</v>
      </c>
      <c r="BH25" s="20" t="e">
        <f t="shared" si="22"/>
        <v>#N/A</v>
      </c>
      <c r="BI25" s="20" t="e">
        <f t="shared" si="23"/>
        <v>#N/A</v>
      </c>
      <c r="BJ25" s="20" t="e">
        <f t="shared" si="24"/>
        <v>#N/A</v>
      </c>
      <c r="BK25" s="20" t="e">
        <f t="shared" si="25"/>
        <v>#N/A</v>
      </c>
      <c r="BL25" s="20" t="e">
        <f t="shared" si="26"/>
        <v>#N/A</v>
      </c>
      <c r="BM25" s="20" t="e">
        <f t="shared" si="13"/>
        <v>#N/A</v>
      </c>
      <c r="BN25" s="20" t="e">
        <f t="shared" si="27"/>
        <v>#N/A</v>
      </c>
    </row>
    <row r="26" spans="1:66">
      <c r="A26" s="92"/>
      <c r="B26" s="90"/>
      <c r="C26" s="90"/>
      <c r="D26" s="93"/>
      <c r="E26" s="93"/>
      <c r="F26" s="93"/>
      <c r="G26" s="93"/>
      <c r="H26" s="93"/>
      <c r="I26" s="93"/>
      <c r="J26" s="93"/>
      <c r="K26" s="93"/>
      <c r="L26" s="92"/>
      <c r="M26" s="93"/>
      <c r="N26" s="91">
        <f t="shared" si="1"/>
        <v>0</v>
      </c>
      <c r="O26" s="91" t="str">
        <f t="shared" si="2"/>
        <v/>
      </c>
      <c r="P26" s="91" t="str">
        <f t="shared" si="3"/>
        <v/>
      </c>
      <c r="Q26" s="91" t="str">
        <f t="shared" si="4"/>
        <v>HDJ</v>
      </c>
      <c r="R26" s="82"/>
      <c r="S26" s="95">
        <f t="shared" si="15"/>
        <v>0</v>
      </c>
      <c r="T26" s="95">
        <f t="shared" si="16"/>
        <v>0</v>
      </c>
      <c r="U26" s="79" t="e">
        <f>VLOOKUP($S26,'Grille de Tarif OQN'!$B$2:$S$3603,U$1,0)</f>
        <v>#N/A</v>
      </c>
      <c r="V26" s="79" t="e">
        <f>VLOOKUP($S26,'Grille de Tarif OQN'!$B$2:$S$3603,V$1,0)</f>
        <v>#N/A</v>
      </c>
      <c r="W26" s="79" t="e">
        <f>VLOOKUP($S26,'Grille de Tarif OQN'!$B$2:$S$3603,W$1,0)</f>
        <v>#N/A</v>
      </c>
      <c r="X26" s="79" t="e">
        <f>VLOOKUP($S26,'Grille de Tarif OQN'!$B$2:$S$3603,X$1,0)</f>
        <v>#N/A</v>
      </c>
      <c r="Y26" s="79" t="e">
        <f>VLOOKUP($S26,'Grille de Tarif OQN'!$B$2:$S$3603,Y$1,0)</f>
        <v>#N/A</v>
      </c>
      <c r="Z26" s="79" t="e">
        <f>VLOOKUP($S26,'Grille de Tarif OQN'!$B$2:$S$3603,Z$1,0)</f>
        <v>#N/A</v>
      </c>
      <c r="AA26" s="79" t="e">
        <f>VLOOKUP($S26,'Grille de Tarif OQN'!$B$2:$S$3603,AA$1,0)</f>
        <v>#N/A</v>
      </c>
      <c r="AB26" s="79" t="e">
        <f>VLOOKUP($S26,'Grille de Tarif OQN'!$B$2:$S$3603,AB$1,0)</f>
        <v>#N/A</v>
      </c>
      <c r="AC26" s="79" t="e">
        <f>VLOOKUP($S26,'Grille de Tarif OQN'!$B$2:$S$3603,AC$1,0)</f>
        <v>#N/A</v>
      </c>
      <c r="AD26" s="79" t="e">
        <f>VLOOKUP($S26,'Grille de Tarif OQN'!$B$2:$S$3603,AD$1,0)</f>
        <v>#N/A</v>
      </c>
      <c r="AE26" s="79" t="e">
        <f>VLOOKUP($S26,'Grille de Tarif OQN'!$B$2:$S$3603,AE$1,0)</f>
        <v>#N/A</v>
      </c>
      <c r="AF26" s="79" t="e">
        <f>VLOOKUP($S26,'Grille de Tarif OQN'!$B$2:$S$3603,AF$1,0)</f>
        <v>#N/A</v>
      </c>
      <c r="AG26" s="79" t="e">
        <f>VLOOKUP($S26,'Grille de Tarif OQN'!$B$2:$S$3603,AG$1,0)</f>
        <v>#N/A</v>
      </c>
      <c r="AH26" s="79" t="e">
        <f>VLOOKUP($S26,'Grille de Tarif OQN'!$B$2:$S$3603,AH$1,0)</f>
        <v>#N/A</v>
      </c>
      <c r="AI26" s="79" t="e">
        <f>VLOOKUP($S26,'Grille de Tarif OQN'!$B$2:$S$3603,AI$1,0)</f>
        <v>#N/A</v>
      </c>
      <c r="AJ26" s="79" t="e">
        <f>VLOOKUP($S26,'Grille de Tarif OQN'!$B$2:$S$3603,AJ$1,0)</f>
        <v>#N/A</v>
      </c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72"/>
      <c r="AV26"/>
      <c r="AW26"/>
      <c r="AX26"/>
      <c r="AY26"/>
      <c r="AZ26" s="96">
        <f t="shared" si="17"/>
        <v>0</v>
      </c>
      <c r="BA26" s="24" t="e">
        <f t="shared" si="18"/>
        <v>#N/A</v>
      </c>
      <c r="BB26" s="24" t="e">
        <f t="shared" si="19"/>
        <v>#N/A</v>
      </c>
      <c r="BC26" s="24" t="e">
        <f t="shared" si="7"/>
        <v>#N/A</v>
      </c>
      <c r="BD26" s="24" t="e">
        <f t="shared" si="8"/>
        <v>#N/A</v>
      </c>
      <c r="BE26"/>
      <c r="BF26" t="e">
        <f t="shared" si="20"/>
        <v>#N/A</v>
      </c>
      <c r="BG26" t="str">
        <f t="shared" si="21"/>
        <v>HDJ</v>
      </c>
      <c r="BH26" s="20" t="e">
        <f t="shared" si="22"/>
        <v>#N/A</v>
      </c>
      <c r="BI26" s="20" t="e">
        <f t="shared" si="23"/>
        <v>#N/A</v>
      </c>
      <c r="BJ26" s="20" t="e">
        <f t="shared" si="24"/>
        <v>#N/A</v>
      </c>
      <c r="BK26" s="20" t="e">
        <f t="shared" si="25"/>
        <v>#N/A</v>
      </c>
      <c r="BL26" s="20" t="e">
        <f t="shared" si="26"/>
        <v>#N/A</v>
      </c>
      <c r="BM26" s="20" t="e">
        <f t="shared" si="13"/>
        <v>#N/A</v>
      </c>
      <c r="BN26" s="20" t="e">
        <f t="shared" si="27"/>
        <v>#N/A</v>
      </c>
    </row>
    <row r="27" spans="1:66">
      <c r="A27" s="92"/>
      <c r="B27" s="90"/>
      <c r="C27" s="90"/>
      <c r="D27" s="93"/>
      <c r="E27" s="93"/>
      <c r="F27" s="93"/>
      <c r="G27" s="93"/>
      <c r="H27" s="93"/>
      <c r="I27" s="93"/>
      <c r="J27" s="93"/>
      <c r="K27" s="93"/>
      <c r="L27" s="92"/>
      <c r="M27" s="93"/>
      <c r="N27" s="91">
        <f t="shared" si="1"/>
        <v>0</v>
      </c>
      <c r="O27" s="91" t="str">
        <f t="shared" si="2"/>
        <v/>
      </c>
      <c r="P27" s="91" t="str">
        <f t="shared" si="3"/>
        <v/>
      </c>
      <c r="Q27" s="91" t="str">
        <f t="shared" si="4"/>
        <v>HDJ</v>
      </c>
      <c r="R27" s="82"/>
      <c r="S27" s="95">
        <f t="shared" si="15"/>
        <v>0</v>
      </c>
      <c r="T27" s="95">
        <f t="shared" si="16"/>
        <v>0</v>
      </c>
      <c r="U27" s="79" t="e">
        <f>VLOOKUP($S27,'Grille de Tarif OQN'!$B$2:$S$3603,U$1,0)</f>
        <v>#N/A</v>
      </c>
      <c r="V27" s="79" t="e">
        <f>VLOOKUP($S27,'Grille de Tarif OQN'!$B$2:$S$3603,V$1,0)</f>
        <v>#N/A</v>
      </c>
      <c r="W27" s="79" t="e">
        <f>VLOOKUP($S27,'Grille de Tarif OQN'!$B$2:$S$3603,W$1,0)</f>
        <v>#N/A</v>
      </c>
      <c r="X27" s="79" t="e">
        <f>VLOOKUP($S27,'Grille de Tarif OQN'!$B$2:$S$3603,X$1,0)</f>
        <v>#N/A</v>
      </c>
      <c r="Y27" s="79" t="e">
        <f>VLOOKUP($S27,'Grille de Tarif OQN'!$B$2:$S$3603,Y$1,0)</f>
        <v>#N/A</v>
      </c>
      <c r="Z27" s="79" t="e">
        <f>VLOOKUP($S27,'Grille de Tarif OQN'!$B$2:$S$3603,Z$1,0)</f>
        <v>#N/A</v>
      </c>
      <c r="AA27" s="79" t="e">
        <f>VLOOKUP($S27,'Grille de Tarif OQN'!$B$2:$S$3603,AA$1,0)</f>
        <v>#N/A</v>
      </c>
      <c r="AB27" s="79" t="e">
        <f>VLOOKUP($S27,'Grille de Tarif OQN'!$B$2:$S$3603,AB$1,0)</f>
        <v>#N/A</v>
      </c>
      <c r="AC27" s="79" t="e">
        <f>VLOOKUP($S27,'Grille de Tarif OQN'!$B$2:$S$3603,AC$1,0)</f>
        <v>#N/A</v>
      </c>
      <c r="AD27" s="79" t="e">
        <f>VLOOKUP($S27,'Grille de Tarif OQN'!$B$2:$S$3603,AD$1,0)</f>
        <v>#N/A</v>
      </c>
      <c r="AE27" s="79" t="e">
        <f>VLOOKUP($S27,'Grille de Tarif OQN'!$B$2:$S$3603,AE$1,0)</f>
        <v>#N/A</v>
      </c>
      <c r="AF27" s="79" t="e">
        <f>VLOOKUP($S27,'Grille de Tarif OQN'!$B$2:$S$3603,AF$1,0)</f>
        <v>#N/A</v>
      </c>
      <c r="AG27" s="79" t="e">
        <f>VLOOKUP($S27,'Grille de Tarif OQN'!$B$2:$S$3603,AG$1,0)</f>
        <v>#N/A</v>
      </c>
      <c r="AH27" s="79" t="e">
        <f>VLOOKUP($S27,'Grille de Tarif OQN'!$B$2:$S$3603,AH$1,0)</f>
        <v>#N/A</v>
      </c>
      <c r="AI27" s="79" t="e">
        <f>VLOOKUP($S27,'Grille de Tarif OQN'!$B$2:$S$3603,AI$1,0)</f>
        <v>#N/A</v>
      </c>
      <c r="AJ27" s="79" t="e">
        <f>VLOOKUP($S27,'Grille de Tarif OQN'!$B$2:$S$3603,AJ$1,0)</f>
        <v>#N/A</v>
      </c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72"/>
      <c r="AV27"/>
      <c r="AW27"/>
      <c r="AX27"/>
      <c r="AY27"/>
      <c r="AZ27" s="96">
        <f t="shared" si="17"/>
        <v>0</v>
      </c>
      <c r="BA27" s="24" t="e">
        <f t="shared" si="18"/>
        <v>#N/A</v>
      </c>
      <c r="BB27" s="24" t="e">
        <f t="shared" si="19"/>
        <v>#N/A</v>
      </c>
      <c r="BC27" s="24" t="e">
        <f t="shared" si="7"/>
        <v>#N/A</v>
      </c>
      <c r="BD27" s="24" t="e">
        <f t="shared" si="8"/>
        <v>#N/A</v>
      </c>
      <c r="BE27"/>
      <c r="BF27" t="e">
        <f t="shared" si="20"/>
        <v>#N/A</v>
      </c>
      <c r="BG27" t="str">
        <f t="shared" si="21"/>
        <v>HDJ</v>
      </c>
      <c r="BH27" s="20" t="e">
        <f t="shared" si="22"/>
        <v>#N/A</v>
      </c>
      <c r="BI27" s="20" t="e">
        <f t="shared" si="23"/>
        <v>#N/A</v>
      </c>
      <c r="BJ27" s="20" t="e">
        <f t="shared" si="24"/>
        <v>#N/A</v>
      </c>
      <c r="BK27" s="20" t="e">
        <f t="shared" si="25"/>
        <v>#N/A</v>
      </c>
      <c r="BL27" s="20" t="e">
        <f t="shared" si="26"/>
        <v>#N/A</v>
      </c>
      <c r="BM27" s="20" t="e">
        <f t="shared" si="13"/>
        <v>#N/A</v>
      </c>
      <c r="BN27" s="20" t="e">
        <f t="shared" si="27"/>
        <v>#N/A</v>
      </c>
    </row>
    <row r="28" spans="1:66">
      <c r="A28" s="92"/>
      <c r="B28" s="90"/>
      <c r="C28" s="90"/>
      <c r="D28" s="93"/>
      <c r="E28" s="93"/>
      <c r="F28" s="93"/>
      <c r="G28" s="93"/>
      <c r="H28" s="93"/>
      <c r="I28" s="93"/>
      <c r="J28" s="93"/>
      <c r="K28" s="93"/>
      <c r="L28" s="92"/>
      <c r="M28" s="93"/>
      <c r="N28" s="91">
        <f t="shared" si="1"/>
        <v>0</v>
      </c>
      <c r="O28" s="91" t="str">
        <f t="shared" si="2"/>
        <v/>
      </c>
      <c r="P28" s="91" t="str">
        <f t="shared" si="3"/>
        <v/>
      </c>
      <c r="Q28" s="91" t="str">
        <f t="shared" si="4"/>
        <v>HDJ</v>
      </c>
      <c r="R28" s="82"/>
      <c r="S28" s="95">
        <f t="shared" si="15"/>
        <v>0</v>
      </c>
      <c r="T28" s="95">
        <f t="shared" si="16"/>
        <v>0</v>
      </c>
      <c r="U28" s="79" t="e">
        <f>VLOOKUP($S28,'Grille de Tarif OQN'!$B$2:$S$3603,U$1,0)</f>
        <v>#N/A</v>
      </c>
      <c r="V28" s="79" t="e">
        <f>VLOOKUP($S28,'Grille de Tarif OQN'!$B$2:$S$3603,V$1,0)</f>
        <v>#N/A</v>
      </c>
      <c r="W28" s="79" t="e">
        <f>VLOOKUP($S28,'Grille de Tarif OQN'!$B$2:$S$3603,W$1,0)</f>
        <v>#N/A</v>
      </c>
      <c r="X28" s="79" t="e">
        <f>VLOOKUP($S28,'Grille de Tarif OQN'!$B$2:$S$3603,X$1,0)</f>
        <v>#N/A</v>
      </c>
      <c r="Y28" s="79" t="e">
        <f>VLOOKUP($S28,'Grille de Tarif OQN'!$B$2:$S$3603,Y$1,0)</f>
        <v>#N/A</v>
      </c>
      <c r="Z28" s="79" t="e">
        <f>VLOOKUP($S28,'Grille de Tarif OQN'!$B$2:$S$3603,Z$1,0)</f>
        <v>#N/A</v>
      </c>
      <c r="AA28" s="79" t="e">
        <f>VLOOKUP($S28,'Grille de Tarif OQN'!$B$2:$S$3603,AA$1,0)</f>
        <v>#N/A</v>
      </c>
      <c r="AB28" s="79" t="e">
        <f>VLOOKUP($S28,'Grille de Tarif OQN'!$B$2:$S$3603,AB$1,0)</f>
        <v>#N/A</v>
      </c>
      <c r="AC28" s="79" t="e">
        <f>VLOOKUP($S28,'Grille de Tarif OQN'!$B$2:$S$3603,AC$1,0)</f>
        <v>#N/A</v>
      </c>
      <c r="AD28" s="79" t="e">
        <f>VLOOKUP($S28,'Grille de Tarif OQN'!$B$2:$S$3603,AD$1,0)</f>
        <v>#N/A</v>
      </c>
      <c r="AE28" s="79" t="e">
        <f>VLOOKUP($S28,'Grille de Tarif OQN'!$B$2:$S$3603,AE$1,0)</f>
        <v>#N/A</v>
      </c>
      <c r="AF28" s="79" t="e">
        <f>VLOOKUP($S28,'Grille de Tarif OQN'!$B$2:$S$3603,AF$1,0)</f>
        <v>#N/A</v>
      </c>
      <c r="AG28" s="79" t="e">
        <f>VLOOKUP($S28,'Grille de Tarif OQN'!$B$2:$S$3603,AG$1,0)</f>
        <v>#N/A</v>
      </c>
      <c r="AH28" s="79" t="e">
        <f>VLOOKUP($S28,'Grille de Tarif OQN'!$B$2:$S$3603,AH$1,0)</f>
        <v>#N/A</v>
      </c>
      <c r="AI28" s="79" t="e">
        <f>VLOOKUP($S28,'Grille de Tarif OQN'!$B$2:$S$3603,AI$1,0)</f>
        <v>#N/A</v>
      </c>
      <c r="AJ28" s="79" t="e">
        <f>VLOOKUP($S28,'Grille de Tarif OQN'!$B$2:$S$3603,AJ$1,0)</f>
        <v>#N/A</v>
      </c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72"/>
      <c r="AV28"/>
      <c r="AW28"/>
      <c r="AX28"/>
      <c r="AY28"/>
      <c r="AZ28" s="96">
        <f t="shared" si="17"/>
        <v>0</v>
      </c>
      <c r="BA28" s="24" t="e">
        <f t="shared" si="18"/>
        <v>#N/A</v>
      </c>
      <c r="BB28" s="24" t="e">
        <f t="shared" si="19"/>
        <v>#N/A</v>
      </c>
      <c r="BC28" s="24" t="e">
        <f t="shared" si="7"/>
        <v>#N/A</v>
      </c>
      <c r="BD28" s="24" t="e">
        <f t="shared" si="8"/>
        <v>#N/A</v>
      </c>
      <c r="BE28"/>
      <c r="BF28" t="e">
        <f t="shared" si="20"/>
        <v>#N/A</v>
      </c>
      <c r="BG28" t="str">
        <f t="shared" si="21"/>
        <v>HDJ</v>
      </c>
      <c r="BH28" s="20" t="e">
        <f t="shared" si="22"/>
        <v>#N/A</v>
      </c>
      <c r="BI28" s="20" t="e">
        <f t="shared" si="23"/>
        <v>#N/A</v>
      </c>
      <c r="BJ28" s="20" t="e">
        <f t="shared" si="24"/>
        <v>#N/A</v>
      </c>
      <c r="BK28" s="20" t="e">
        <f t="shared" si="25"/>
        <v>#N/A</v>
      </c>
      <c r="BL28" s="20" t="e">
        <f t="shared" si="26"/>
        <v>#N/A</v>
      </c>
      <c r="BM28" s="20" t="e">
        <f t="shared" si="13"/>
        <v>#N/A</v>
      </c>
      <c r="BN28" s="20" t="e">
        <f t="shared" si="27"/>
        <v>#N/A</v>
      </c>
    </row>
    <row r="29" spans="1:66">
      <c r="A29" s="92"/>
      <c r="B29" s="90"/>
      <c r="C29" s="90"/>
      <c r="D29" s="93"/>
      <c r="E29" s="93"/>
      <c r="F29" s="93"/>
      <c r="G29" s="93"/>
      <c r="H29" s="93"/>
      <c r="I29" s="93"/>
      <c r="J29" s="93"/>
      <c r="K29" s="93"/>
      <c r="L29" s="92"/>
      <c r="M29" s="93"/>
      <c r="N29" s="91">
        <f t="shared" si="1"/>
        <v>0</v>
      </c>
      <c r="O29" s="91" t="str">
        <f t="shared" si="2"/>
        <v/>
      </c>
      <c r="P29" s="91" t="str">
        <f t="shared" si="3"/>
        <v/>
      </c>
      <c r="Q29" s="91" t="str">
        <f t="shared" si="4"/>
        <v>HDJ</v>
      </c>
      <c r="R29" s="82"/>
      <c r="S29" s="95">
        <f t="shared" si="15"/>
        <v>0</v>
      </c>
      <c r="T29" s="95">
        <f t="shared" si="16"/>
        <v>0</v>
      </c>
      <c r="U29" s="79" t="e">
        <f>VLOOKUP($S29,'Grille de Tarif OQN'!$B$2:$S$3603,U$1,0)</f>
        <v>#N/A</v>
      </c>
      <c r="V29" s="79" t="e">
        <f>VLOOKUP($S29,'Grille de Tarif OQN'!$B$2:$S$3603,V$1,0)</f>
        <v>#N/A</v>
      </c>
      <c r="W29" s="79" t="e">
        <f>VLOOKUP($S29,'Grille de Tarif OQN'!$B$2:$S$3603,W$1,0)</f>
        <v>#N/A</v>
      </c>
      <c r="X29" s="79" t="e">
        <f>VLOOKUP($S29,'Grille de Tarif OQN'!$B$2:$S$3603,X$1,0)</f>
        <v>#N/A</v>
      </c>
      <c r="Y29" s="79" t="e">
        <f>VLOOKUP($S29,'Grille de Tarif OQN'!$B$2:$S$3603,Y$1,0)</f>
        <v>#N/A</v>
      </c>
      <c r="Z29" s="79" t="e">
        <f>VLOOKUP($S29,'Grille de Tarif OQN'!$B$2:$S$3603,Z$1,0)</f>
        <v>#N/A</v>
      </c>
      <c r="AA29" s="79" t="e">
        <f>VLOOKUP($S29,'Grille de Tarif OQN'!$B$2:$S$3603,AA$1,0)</f>
        <v>#N/A</v>
      </c>
      <c r="AB29" s="79" t="e">
        <f>VLOOKUP($S29,'Grille de Tarif OQN'!$B$2:$S$3603,AB$1,0)</f>
        <v>#N/A</v>
      </c>
      <c r="AC29" s="79" t="e">
        <f>VLOOKUP($S29,'Grille de Tarif OQN'!$B$2:$S$3603,AC$1,0)</f>
        <v>#N/A</v>
      </c>
      <c r="AD29" s="79" t="e">
        <f>VLOOKUP($S29,'Grille de Tarif OQN'!$B$2:$S$3603,AD$1,0)</f>
        <v>#N/A</v>
      </c>
      <c r="AE29" s="79" t="e">
        <f>VLOOKUP($S29,'Grille de Tarif OQN'!$B$2:$S$3603,AE$1,0)</f>
        <v>#N/A</v>
      </c>
      <c r="AF29" s="79" t="e">
        <f>VLOOKUP($S29,'Grille de Tarif OQN'!$B$2:$S$3603,AF$1,0)</f>
        <v>#N/A</v>
      </c>
      <c r="AG29" s="79" t="e">
        <f>VLOOKUP($S29,'Grille de Tarif OQN'!$B$2:$S$3603,AG$1,0)</f>
        <v>#N/A</v>
      </c>
      <c r="AH29" s="79" t="e">
        <f>VLOOKUP($S29,'Grille de Tarif OQN'!$B$2:$S$3603,AH$1,0)</f>
        <v>#N/A</v>
      </c>
      <c r="AI29" s="79" t="e">
        <f>VLOOKUP($S29,'Grille de Tarif OQN'!$B$2:$S$3603,AI$1,0)</f>
        <v>#N/A</v>
      </c>
      <c r="AJ29" s="79" t="e">
        <f>VLOOKUP($S29,'Grille de Tarif OQN'!$B$2:$S$3603,AJ$1,0)</f>
        <v>#N/A</v>
      </c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72"/>
      <c r="AV29"/>
      <c r="AW29"/>
      <c r="AX29"/>
      <c r="AY29"/>
      <c r="AZ29" s="96">
        <f t="shared" si="17"/>
        <v>0</v>
      </c>
      <c r="BA29" s="24" t="e">
        <f t="shared" si="18"/>
        <v>#N/A</v>
      </c>
      <c r="BB29" s="24" t="e">
        <f t="shared" si="19"/>
        <v>#N/A</v>
      </c>
      <c r="BC29" s="24" t="e">
        <f t="shared" si="7"/>
        <v>#N/A</v>
      </c>
      <c r="BD29" s="24" t="e">
        <f t="shared" si="8"/>
        <v>#N/A</v>
      </c>
      <c r="BE29"/>
      <c r="BF29" t="e">
        <f t="shared" si="20"/>
        <v>#N/A</v>
      </c>
      <c r="BG29" t="str">
        <f t="shared" si="21"/>
        <v>HDJ</v>
      </c>
      <c r="BH29" s="20" t="e">
        <f t="shared" si="22"/>
        <v>#N/A</v>
      </c>
      <c r="BI29" s="20" t="e">
        <f t="shared" si="23"/>
        <v>#N/A</v>
      </c>
      <c r="BJ29" s="20" t="e">
        <f t="shared" si="24"/>
        <v>#N/A</v>
      </c>
      <c r="BK29" s="20" t="e">
        <f t="shared" si="25"/>
        <v>#N/A</v>
      </c>
      <c r="BL29" s="20" t="e">
        <f t="shared" si="26"/>
        <v>#N/A</v>
      </c>
      <c r="BM29" s="20" t="e">
        <f t="shared" si="13"/>
        <v>#N/A</v>
      </c>
      <c r="BN29" s="20" t="e">
        <f t="shared" si="27"/>
        <v>#N/A</v>
      </c>
    </row>
    <row r="30" spans="1:66">
      <c r="A30" s="92"/>
      <c r="B30" s="90"/>
      <c r="C30" s="90"/>
      <c r="D30" s="93"/>
      <c r="E30" s="93"/>
      <c r="F30" s="93"/>
      <c r="G30" s="93"/>
      <c r="H30" s="93"/>
      <c r="I30" s="93"/>
      <c r="J30" s="93"/>
      <c r="K30" s="93"/>
      <c r="L30" s="92"/>
      <c r="M30" s="93"/>
      <c r="N30" s="91">
        <f t="shared" si="1"/>
        <v>0</v>
      </c>
      <c r="O30" s="91" t="str">
        <f t="shared" si="2"/>
        <v/>
      </c>
      <c r="P30" s="91" t="str">
        <f t="shared" si="3"/>
        <v/>
      </c>
      <c r="Q30" s="91" t="str">
        <f t="shared" si="4"/>
        <v>HDJ</v>
      </c>
      <c r="R30" s="82"/>
      <c r="S30" s="95">
        <f t="shared" si="15"/>
        <v>0</v>
      </c>
      <c r="T30" s="95">
        <f t="shared" si="16"/>
        <v>0</v>
      </c>
      <c r="U30" s="79" t="e">
        <f>VLOOKUP($S30,'Grille de Tarif OQN'!$B$2:$S$3603,U$1,0)</f>
        <v>#N/A</v>
      </c>
      <c r="V30" s="79" t="e">
        <f>VLOOKUP($S30,'Grille de Tarif OQN'!$B$2:$S$3603,V$1,0)</f>
        <v>#N/A</v>
      </c>
      <c r="W30" s="79" t="e">
        <f>VLOOKUP($S30,'Grille de Tarif OQN'!$B$2:$S$3603,W$1,0)</f>
        <v>#N/A</v>
      </c>
      <c r="X30" s="79" t="e">
        <f>VLOOKUP($S30,'Grille de Tarif OQN'!$B$2:$S$3603,X$1,0)</f>
        <v>#N/A</v>
      </c>
      <c r="Y30" s="79" t="e">
        <f>VLOOKUP($S30,'Grille de Tarif OQN'!$B$2:$S$3603,Y$1,0)</f>
        <v>#N/A</v>
      </c>
      <c r="Z30" s="79" t="e">
        <f>VLOOKUP($S30,'Grille de Tarif OQN'!$B$2:$S$3603,Z$1,0)</f>
        <v>#N/A</v>
      </c>
      <c r="AA30" s="79" t="e">
        <f>VLOOKUP($S30,'Grille de Tarif OQN'!$B$2:$S$3603,AA$1,0)</f>
        <v>#N/A</v>
      </c>
      <c r="AB30" s="79" t="e">
        <f>VLOOKUP($S30,'Grille de Tarif OQN'!$B$2:$S$3603,AB$1,0)</f>
        <v>#N/A</v>
      </c>
      <c r="AC30" s="79" t="e">
        <f>VLOOKUP($S30,'Grille de Tarif OQN'!$B$2:$S$3603,AC$1,0)</f>
        <v>#N/A</v>
      </c>
      <c r="AD30" s="79" t="e">
        <f>VLOOKUP($S30,'Grille de Tarif OQN'!$B$2:$S$3603,AD$1,0)</f>
        <v>#N/A</v>
      </c>
      <c r="AE30" s="79" t="e">
        <f>VLOOKUP($S30,'Grille de Tarif OQN'!$B$2:$S$3603,AE$1,0)</f>
        <v>#N/A</v>
      </c>
      <c r="AF30" s="79" t="e">
        <f>VLOOKUP($S30,'Grille de Tarif OQN'!$B$2:$S$3603,AF$1,0)</f>
        <v>#N/A</v>
      </c>
      <c r="AG30" s="79" t="e">
        <f>VLOOKUP($S30,'Grille de Tarif OQN'!$B$2:$S$3603,AG$1,0)</f>
        <v>#N/A</v>
      </c>
      <c r="AH30" s="79" t="e">
        <f>VLOOKUP($S30,'Grille de Tarif OQN'!$B$2:$S$3603,AH$1,0)</f>
        <v>#N/A</v>
      </c>
      <c r="AI30" s="79" t="e">
        <f>VLOOKUP($S30,'Grille de Tarif OQN'!$B$2:$S$3603,AI$1,0)</f>
        <v>#N/A</v>
      </c>
      <c r="AJ30" s="79" t="e">
        <f>VLOOKUP($S30,'Grille de Tarif OQN'!$B$2:$S$3603,AJ$1,0)</f>
        <v>#N/A</v>
      </c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72"/>
      <c r="AV30"/>
      <c r="AW30"/>
      <c r="AX30"/>
      <c r="AY30"/>
      <c r="AZ30" s="96">
        <f t="shared" si="17"/>
        <v>0</v>
      </c>
      <c r="BA30" s="24" t="e">
        <f t="shared" si="18"/>
        <v>#N/A</v>
      </c>
      <c r="BB30" s="24" t="e">
        <f t="shared" si="19"/>
        <v>#N/A</v>
      </c>
      <c r="BC30" s="24" t="e">
        <f t="shared" si="7"/>
        <v>#N/A</v>
      </c>
      <c r="BD30" s="24" t="e">
        <f t="shared" si="8"/>
        <v>#N/A</v>
      </c>
      <c r="BE30"/>
      <c r="BF30" t="e">
        <f t="shared" si="20"/>
        <v>#N/A</v>
      </c>
      <c r="BG30" t="str">
        <f t="shared" si="21"/>
        <v>HDJ</v>
      </c>
      <c r="BH30" s="20" t="e">
        <f t="shared" si="22"/>
        <v>#N/A</v>
      </c>
      <c r="BI30" s="20" t="e">
        <f t="shared" si="23"/>
        <v>#N/A</v>
      </c>
      <c r="BJ30" s="20" t="e">
        <f t="shared" si="24"/>
        <v>#N/A</v>
      </c>
      <c r="BK30" s="20" t="e">
        <f t="shared" si="25"/>
        <v>#N/A</v>
      </c>
      <c r="BL30" s="20" t="e">
        <f t="shared" si="26"/>
        <v>#N/A</v>
      </c>
      <c r="BM30" s="20" t="e">
        <f t="shared" si="13"/>
        <v>#N/A</v>
      </c>
      <c r="BN30" s="20" t="e">
        <f t="shared" si="27"/>
        <v>#N/A</v>
      </c>
    </row>
    <row r="31" spans="1:66">
      <c r="A31" s="92"/>
      <c r="B31" s="90"/>
      <c r="C31" s="90"/>
      <c r="D31" s="93"/>
      <c r="E31" s="93"/>
      <c r="F31" s="93"/>
      <c r="G31" s="93"/>
      <c r="H31" s="93"/>
      <c r="I31" s="93"/>
      <c r="J31" s="93"/>
      <c r="K31" s="93"/>
      <c r="L31" s="92"/>
      <c r="M31" s="93"/>
      <c r="N31" s="91">
        <f t="shared" si="1"/>
        <v>0</v>
      </c>
      <c r="O31" s="91" t="str">
        <f t="shared" si="2"/>
        <v/>
      </c>
      <c r="P31" s="91" t="str">
        <f t="shared" si="3"/>
        <v/>
      </c>
      <c r="Q31" s="91" t="str">
        <f t="shared" si="4"/>
        <v>HDJ</v>
      </c>
      <c r="R31" s="82"/>
      <c r="S31" s="95">
        <f t="shared" si="15"/>
        <v>0</v>
      </c>
      <c r="T31" s="95">
        <f t="shared" si="16"/>
        <v>0</v>
      </c>
      <c r="U31" s="79" t="e">
        <f>VLOOKUP($S31,'Grille de Tarif OQN'!$B$2:$S$3603,U$1,0)</f>
        <v>#N/A</v>
      </c>
      <c r="V31" s="79" t="e">
        <f>VLOOKUP($S31,'Grille de Tarif OQN'!$B$2:$S$3603,V$1,0)</f>
        <v>#N/A</v>
      </c>
      <c r="W31" s="79" t="e">
        <f>VLOOKUP($S31,'Grille de Tarif OQN'!$B$2:$S$3603,W$1,0)</f>
        <v>#N/A</v>
      </c>
      <c r="X31" s="79" t="e">
        <f>VLOOKUP($S31,'Grille de Tarif OQN'!$B$2:$S$3603,X$1,0)</f>
        <v>#N/A</v>
      </c>
      <c r="Y31" s="79" t="e">
        <f>VLOOKUP($S31,'Grille de Tarif OQN'!$B$2:$S$3603,Y$1,0)</f>
        <v>#N/A</v>
      </c>
      <c r="Z31" s="79" t="e">
        <f>VLOOKUP($S31,'Grille de Tarif OQN'!$B$2:$S$3603,Z$1,0)</f>
        <v>#N/A</v>
      </c>
      <c r="AA31" s="79" t="e">
        <f>VLOOKUP($S31,'Grille de Tarif OQN'!$B$2:$S$3603,AA$1,0)</f>
        <v>#N/A</v>
      </c>
      <c r="AB31" s="79" t="e">
        <f>VLOOKUP($S31,'Grille de Tarif OQN'!$B$2:$S$3603,AB$1,0)</f>
        <v>#N/A</v>
      </c>
      <c r="AC31" s="79" t="e">
        <f>VLOOKUP($S31,'Grille de Tarif OQN'!$B$2:$S$3603,AC$1,0)</f>
        <v>#N/A</v>
      </c>
      <c r="AD31" s="79" t="e">
        <f>VLOOKUP($S31,'Grille de Tarif OQN'!$B$2:$S$3603,AD$1,0)</f>
        <v>#N/A</v>
      </c>
      <c r="AE31" s="79" t="e">
        <f>VLOOKUP($S31,'Grille de Tarif OQN'!$B$2:$S$3603,AE$1,0)</f>
        <v>#N/A</v>
      </c>
      <c r="AF31" s="79" t="e">
        <f>VLOOKUP($S31,'Grille de Tarif OQN'!$B$2:$S$3603,AF$1,0)</f>
        <v>#N/A</v>
      </c>
      <c r="AG31" s="79" t="e">
        <f>VLOOKUP($S31,'Grille de Tarif OQN'!$B$2:$S$3603,AG$1,0)</f>
        <v>#N/A</v>
      </c>
      <c r="AH31" s="79" t="e">
        <f>VLOOKUP($S31,'Grille de Tarif OQN'!$B$2:$S$3603,AH$1,0)</f>
        <v>#N/A</v>
      </c>
      <c r="AI31" s="79" t="e">
        <f>VLOOKUP($S31,'Grille de Tarif OQN'!$B$2:$S$3603,AI$1,0)</f>
        <v>#N/A</v>
      </c>
      <c r="AJ31" s="79" t="e">
        <f>VLOOKUP($S31,'Grille de Tarif OQN'!$B$2:$S$3603,AJ$1,0)</f>
        <v>#N/A</v>
      </c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72"/>
      <c r="AV31"/>
      <c r="AW31"/>
      <c r="AX31"/>
      <c r="AY31"/>
      <c r="AZ31" s="96">
        <f t="shared" si="17"/>
        <v>0</v>
      </c>
      <c r="BA31" s="24" t="e">
        <f t="shared" si="18"/>
        <v>#N/A</v>
      </c>
      <c r="BB31" s="24" t="e">
        <f t="shared" si="19"/>
        <v>#N/A</v>
      </c>
      <c r="BC31" s="24" t="e">
        <f t="shared" si="7"/>
        <v>#N/A</v>
      </c>
      <c r="BD31" s="24" t="e">
        <f t="shared" si="8"/>
        <v>#N/A</v>
      </c>
      <c r="BE31"/>
      <c r="BF31" t="e">
        <f t="shared" si="20"/>
        <v>#N/A</v>
      </c>
      <c r="BG31" t="str">
        <f t="shared" si="21"/>
        <v>HDJ</v>
      </c>
      <c r="BH31" s="20" t="e">
        <f t="shared" si="22"/>
        <v>#N/A</v>
      </c>
      <c r="BI31" s="20" t="e">
        <f t="shared" si="23"/>
        <v>#N/A</v>
      </c>
      <c r="BJ31" s="20" t="e">
        <f t="shared" si="24"/>
        <v>#N/A</v>
      </c>
      <c r="BK31" s="20" t="e">
        <f t="shared" si="25"/>
        <v>#N/A</v>
      </c>
      <c r="BL31" s="20" t="e">
        <f t="shared" si="26"/>
        <v>#N/A</v>
      </c>
      <c r="BM31" s="20" t="e">
        <f t="shared" si="13"/>
        <v>#N/A</v>
      </c>
      <c r="BN31" s="20" t="e">
        <f t="shared" si="27"/>
        <v>#N/A</v>
      </c>
    </row>
    <row r="32" spans="1:66">
      <c r="A32" s="92"/>
      <c r="B32" s="90"/>
      <c r="C32" s="90"/>
      <c r="D32" s="93"/>
      <c r="E32" s="93"/>
      <c r="F32" s="93"/>
      <c r="G32" s="93"/>
      <c r="H32" s="93"/>
      <c r="I32" s="93"/>
      <c r="J32" s="93"/>
      <c r="K32" s="93"/>
      <c r="L32" s="92"/>
      <c r="M32" s="93"/>
      <c r="N32" s="91">
        <f t="shared" si="1"/>
        <v>0</v>
      </c>
      <c r="O32" s="91" t="str">
        <f t="shared" si="2"/>
        <v/>
      </c>
      <c r="P32" s="91" t="str">
        <f t="shared" si="3"/>
        <v/>
      </c>
      <c r="Q32" s="91" t="str">
        <f t="shared" si="4"/>
        <v>HDJ</v>
      </c>
      <c r="R32" s="82"/>
      <c r="S32" s="95">
        <f t="shared" si="15"/>
        <v>0</v>
      </c>
      <c r="T32" s="95">
        <f t="shared" si="16"/>
        <v>0</v>
      </c>
      <c r="U32" s="79" t="e">
        <f>VLOOKUP($S32,'Grille de Tarif OQN'!$B$2:$S$3603,U$1,0)</f>
        <v>#N/A</v>
      </c>
      <c r="V32" s="79" t="e">
        <f>VLOOKUP($S32,'Grille de Tarif OQN'!$B$2:$S$3603,V$1,0)</f>
        <v>#N/A</v>
      </c>
      <c r="W32" s="79" t="e">
        <f>VLOOKUP($S32,'Grille de Tarif OQN'!$B$2:$S$3603,W$1,0)</f>
        <v>#N/A</v>
      </c>
      <c r="X32" s="79" t="e">
        <f>VLOOKUP($S32,'Grille de Tarif OQN'!$B$2:$S$3603,X$1,0)</f>
        <v>#N/A</v>
      </c>
      <c r="Y32" s="79" t="e">
        <f>VLOOKUP($S32,'Grille de Tarif OQN'!$B$2:$S$3603,Y$1,0)</f>
        <v>#N/A</v>
      </c>
      <c r="Z32" s="79" t="e">
        <f>VLOOKUP($S32,'Grille de Tarif OQN'!$B$2:$S$3603,Z$1,0)</f>
        <v>#N/A</v>
      </c>
      <c r="AA32" s="79" t="e">
        <f>VLOOKUP($S32,'Grille de Tarif OQN'!$B$2:$S$3603,AA$1,0)</f>
        <v>#N/A</v>
      </c>
      <c r="AB32" s="79" t="e">
        <f>VLOOKUP($S32,'Grille de Tarif OQN'!$B$2:$S$3603,AB$1,0)</f>
        <v>#N/A</v>
      </c>
      <c r="AC32" s="79" t="e">
        <f>VLOOKUP($S32,'Grille de Tarif OQN'!$B$2:$S$3603,AC$1,0)</f>
        <v>#N/A</v>
      </c>
      <c r="AD32" s="79" t="e">
        <f>VLOOKUP($S32,'Grille de Tarif OQN'!$B$2:$S$3603,AD$1,0)</f>
        <v>#N/A</v>
      </c>
      <c r="AE32" s="79" t="e">
        <f>VLOOKUP($S32,'Grille de Tarif OQN'!$B$2:$S$3603,AE$1,0)</f>
        <v>#N/A</v>
      </c>
      <c r="AF32" s="79" t="e">
        <f>VLOOKUP($S32,'Grille de Tarif OQN'!$B$2:$S$3603,AF$1,0)</f>
        <v>#N/A</v>
      </c>
      <c r="AG32" s="79" t="e">
        <f>VLOOKUP($S32,'Grille de Tarif OQN'!$B$2:$S$3603,AG$1,0)</f>
        <v>#N/A</v>
      </c>
      <c r="AH32" s="79" t="e">
        <f>VLOOKUP($S32,'Grille de Tarif OQN'!$B$2:$S$3603,AH$1,0)</f>
        <v>#N/A</v>
      </c>
      <c r="AI32" s="79" t="e">
        <f>VLOOKUP($S32,'Grille de Tarif OQN'!$B$2:$S$3603,AI$1,0)</f>
        <v>#N/A</v>
      </c>
      <c r="AJ32" s="79" t="e">
        <f>VLOOKUP($S32,'Grille de Tarif OQN'!$B$2:$S$3603,AJ$1,0)</f>
        <v>#N/A</v>
      </c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72"/>
      <c r="AV32"/>
      <c r="AW32"/>
      <c r="AX32"/>
      <c r="AY32"/>
      <c r="AZ32" s="96">
        <f t="shared" si="17"/>
        <v>0</v>
      </c>
      <c r="BA32" s="24" t="e">
        <f t="shared" si="18"/>
        <v>#N/A</v>
      </c>
      <c r="BB32" s="24" t="e">
        <f t="shared" si="19"/>
        <v>#N/A</v>
      </c>
      <c r="BC32" s="24" t="e">
        <f t="shared" si="7"/>
        <v>#N/A</v>
      </c>
      <c r="BD32" s="24" t="e">
        <f t="shared" si="8"/>
        <v>#N/A</v>
      </c>
      <c r="BE32"/>
      <c r="BF32" t="e">
        <f t="shared" si="20"/>
        <v>#N/A</v>
      </c>
      <c r="BG32" t="str">
        <f t="shared" si="21"/>
        <v>HDJ</v>
      </c>
      <c r="BH32" s="20" t="e">
        <f t="shared" si="22"/>
        <v>#N/A</v>
      </c>
      <c r="BI32" s="20" t="e">
        <f t="shared" si="23"/>
        <v>#N/A</v>
      </c>
      <c r="BJ32" s="20" t="e">
        <f t="shared" si="24"/>
        <v>#N/A</v>
      </c>
      <c r="BK32" s="20" t="e">
        <f t="shared" si="25"/>
        <v>#N/A</v>
      </c>
      <c r="BL32" s="20" t="e">
        <f t="shared" si="26"/>
        <v>#N/A</v>
      </c>
      <c r="BM32" s="20" t="e">
        <f t="shared" si="13"/>
        <v>#N/A</v>
      </c>
      <c r="BN32" s="20" t="e">
        <f t="shared" si="27"/>
        <v>#N/A</v>
      </c>
    </row>
    <row r="33" spans="1:66">
      <c r="A33" s="92"/>
      <c r="B33" s="90"/>
      <c r="C33" s="90"/>
      <c r="D33" s="93"/>
      <c r="E33" s="93"/>
      <c r="F33" s="93"/>
      <c r="G33" s="93"/>
      <c r="H33" s="93"/>
      <c r="I33" s="93"/>
      <c r="J33" s="93"/>
      <c r="K33" s="93"/>
      <c r="L33" s="92"/>
      <c r="M33" s="93"/>
      <c r="N33" s="91">
        <f t="shared" si="1"/>
        <v>0</v>
      </c>
      <c r="O33" s="91" t="str">
        <f t="shared" si="2"/>
        <v/>
      </c>
      <c r="P33" s="91" t="str">
        <f t="shared" si="3"/>
        <v/>
      </c>
      <c r="Q33" s="91" t="str">
        <f t="shared" si="4"/>
        <v>HDJ</v>
      </c>
      <c r="R33" s="82"/>
      <c r="S33" s="95">
        <f t="shared" si="15"/>
        <v>0</v>
      </c>
      <c r="T33" s="95">
        <f t="shared" si="16"/>
        <v>0</v>
      </c>
      <c r="U33" s="79" t="e">
        <f>VLOOKUP($S33,'Grille de Tarif OQN'!$B$2:$S$3603,U$1,0)</f>
        <v>#N/A</v>
      </c>
      <c r="V33" s="79" t="e">
        <f>VLOOKUP($S33,'Grille de Tarif OQN'!$B$2:$S$3603,V$1,0)</f>
        <v>#N/A</v>
      </c>
      <c r="W33" s="79" t="e">
        <f>VLOOKUP($S33,'Grille de Tarif OQN'!$B$2:$S$3603,W$1,0)</f>
        <v>#N/A</v>
      </c>
      <c r="X33" s="79" t="e">
        <f>VLOOKUP($S33,'Grille de Tarif OQN'!$B$2:$S$3603,X$1,0)</f>
        <v>#N/A</v>
      </c>
      <c r="Y33" s="79" t="e">
        <f>VLOOKUP($S33,'Grille de Tarif OQN'!$B$2:$S$3603,Y$1,0)</f>
        <v>#N/A</v>
      </c>
      <c r="Z33" s="79" t="e">
        <f>VLOOKUP($S33,'Grille de Tarif OQN'!$B$2:$S$3603,Z$1,0)</f>
        <v>#N/A</v>
      </c>
      <c r="AA33" s="79" t="e">
        <f>VLOOKUP($S33,'Grille de Tarif OQN'!$B$2:$S$3603,AA$1,0)</f>
        <v>#N/A</v>
      </c>
      <c r="AB33" s="79" t="e">
        <f>VLOOKUP($S33,'Grille de Tarif OQN'!$B$2:$S$3603,AB$1,0)</f>
        <v>#N/A</v>
      </c>
      <c r="AC33" s="79" t="e">
        <f>VLOOKUP($S33,'Grille de Tarif OQN'!$B$2:$S$3603,AC$1,0)</f>
        <v>#N/A</v>
      </c>
      <c r="AD33" s="79" t="e">
        <f>VLOOKUP($S33,'Grille de Tarif OQN'!$B$2:$S$3603,AD$1,0)</f>
        <v>#N/A</v>
      </c>
      <c r="AE33" s="79" t="e">
        <f>VLOOKUP($S33,'Grille de Tarif OQN'!$B$2:$S$3603,AE$1,0)</f>
        <v>#N/A</v>
      </c>
      <c r="AF33" s="79" t="e">
        <f>VLOOKUP($S33,'Grille de Tarif OQN'!$B$2:$S$3603,AF$1,0)</f>
        <v>#N/A</v>
      </c>
      <c r="AG33" s="79" t="e">
        <f>VLOOKUP($S33,'Grille de Tarif OQN'!$B$2:$S$3603,AG$1,0)</f>
        <v>#N/A</v>
      </c>
      <c r="AH33" s="79" t="e">
        <f>VLOOKUP($S33,'Grille de Tarif OQN'!$B$2:$S$3603,AH$1,0)</f>
        <v>#N/A</v>
      </c>
      <c r="AI33" s="79" t="e">
        <f>VLOOKUP($S33,'Grille de Tarif OQN'!$B$2:$S$3603,AI$1,0)</f>
        <v>#N/A</v>
      </c>
      <c r="AJ33" s="79" t="e">
        <f>VLOOKUP($S33,'Grille de Tarif OQN'!$B$2:$S$3603,AJ$1,0)</f>
        <v>#N/A</v>
      </c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72"/>
      <c r="AV33"/>
      <c r="AW33"/>
      <c r="AX33"/>
      <c r="AY33"/>
      <c r="AZ33" s="96">
        <f t="shared" si="17"/>
        <v>0</v>
      </c>
      <c r="BA33" s="24" t="e">
        <f t="shared" si="18"/>
        <v>#N/A</v>
      </c>
      <c r="BB33" s="24" t="e">
        <f t="shared" si="19"/>
        <v>#N/A</v>
      </c>
      <c r="BC33" s="24" t="e">
        <f t="shared" si="7"/>
        <v>#N/A</v>
      </c>
      <c r="BD33" s="24" t="e">
        <f t="shared" si="8"/>
        <v>#N/A</v>
      </c>
      <c r="BE33"/>
      <c r="BF33" t="e">
        <f t="shared" si="20"/>
        <v>#N/A</v>
      </c>
      <c r="BG33" t="str">
        <f t="shared" si="21"/>
        <v>HDJ</v>
      </c>
      <c r="BH33" s="20" t="e">
        <f t="shared" si="22"/>
        <v>#N/A</v>
      </c>
      <c r="BI33" s="20" t="e">
        <f t="shared" si="23"/>
        <v>#N/A</v>
      </c>
      <c r="BJ33" s="20" t="e">
        <f t="shared" si="24"/>
        <v>#N/A</v>
      </c>
      <c r="BK33" s="20" t="e">
        <f t="shared" si="25"/>
        <v>#N/A</v>
      </c>
      <c r="BL33" s="20" t="e">
        <f t="shared" si="26"/>
        <v>#N/A</v>
      </c>
      <c r="BM33" s="20" t="e">
        <f t="shared" si="13"/>
        <v>#N/A</v>
      </c>
      <c r="BN33" s="20" t="e">
        <f t="shared" si="27"/>
        <v>#N/A</v>
      </c>
    </row>
    <row r="34" spans="1:66">
      <c r="A34" s="92"/>
      <c r="B34" s="90"/>
      <c r="C34" s="90"/>
      <c r="D34" s="93"/>
      <c r="E34" s="93"/>
      <c r="F34" s="93"/>
      <c r="G34" s="93"/>
      <c r="H34" s="93"/>
      <c r="I34" s="93"/>
      <c r="J34" s="93"/>
      <c r="K34" s="93"/>
      <c r="L34" s="92"/>
      <c r="M34" s="93"/>
      <c r="N34" s="91">
        <f t="shared" si="1"/>
        <v>0</v>
      </c>
      <c r="O34" s="91" t="str">
        <f t="shared" si="2"/>
        <v/>
      </c>
      <c r="P34" s="91" t="str">
        <f t="shared" si="3"/>
        <v/>
      </c>
      <c r="Q34" s="91" t="str">
        <f t="shared" si="4"/>
        <v>HDJ</v>
      </c>
      <c r="R34" s="82"/>
      <c r="S34" s="95">
        <f t="shared" si="15"/>
        <v>0</v>
      </c>
      <c r="T34" s="95">
        <f t="shared" si="16"/>
        <v>0</v>
      </c>
      <c r="U34" s="79" t="e">
        <f>VLOOKUP($S34,'Grille de Tarif OQN'!$B$2:$S$3603,U$1,0)</f>
        <v>#N/A</v>
      </c>
      <c r="V34" s="79" t="e">
        <f>VLOOKUP($S34,'Grille de Tarif OQN'!$B$2:$S$3603,V$1,0)</f>
        <v>#N/A</v>
      </c>
      <c r="W34" s="79" t="e">
        <f>VLOOKUP($S34,'Grille de Tarif OQN'!$B$2:$S$3603,W$1,0)</f>
        <v>#N/A</v>
      </c>
      <c r="X34" s="79" t="e">
        <f>VLOOKUP($S34,'Grille de Tarif OQN'!$B$2:$S$3603,X$1,0)</f>
        <v>#N/A</v>
      </c>
      <c r="Y34" s="79" t="e">
        <f>VLOOKUP($S34,'Grille de Tarif OQN'!$B$2:$S$3603,Y$1,0)</f>
        <v>#N/A</v>
      </c>
      <c r="Z34" s="79" t="e">
        <f>VLOOKUP($S34,'Grille de Tarif OQN'!$B$2:$S$3603,Z$1,0)</f>
        <v>#N/A</v>
      </c>
      <c r="AA34" s="79" t="e">
        <f>VLOOKUP($S34,'Grille de Tarif OQN'!$B$2:$S$3603,AA$1,0)</f>
        <v>#N/A</v>
      </c>
      <c r="AB34" s="79" t="e">
        <f>VLOOKUP($S34,'Grille de Tarif OQN'!$B$2:$S$3603,AB$1,0)</f>
        <v>#N/A</v>
      </c>
      <c r="AC34" s="79" t="e">
        <f>VLOOKUP($S34,'Grille de Tarif OQN'!$B$2:$S$3603,AC$1,0)</f>
        <v>#N/A</v>
      </c>
      <c r="AD34" s="79" t="e">
        <f>VLOOKUP($S34,'Grille de Tarif OQN'!$B$2:$S$3603,AD$1,0)</f>
        <v>#N/A</v>
      </c>
      <c r="AE34" s="79" t="e">
        <f>VLOOKUP($S34,'Grille de Tarif OQN'!$B$2:$S$3603,AE$1,0)</f>
        <v>#N/A</v>
      </c>
      <c r="AF34" s="79" t="e">
        <f>VLOOKUP($S34,'Grille de Tarif OQN'!$B$2:$S$3603,AF$1,0)</f>
        <v>#N/A</v>
      </c>
      <c r="AG34" s="79" t="e">
        <f>VLOOKUP($S34,'Grille de Tarif OQN'!$B$2:$S$3603,AG$1,0)</f>
        <v>#N/A</v>
      </c>
      <c r="AH34" s="79" t="e">
        <f>VLOOKUP($S34,'Grille de Tarif OQN'!$B$2:$S$3603,AH$1,0)</f>
        <v>#N/A</v>
      </c>
      <c r="AI34" s="79" t="e">
        <f>VLOOKUP($S34,'Grille de Tarif OQN'!$B$2:$S$3603,AI$1,0)</f>
        <v>#N/A</v>
      </c>
      <c r="AJ34" s="79" t="e">
        <f>VLOOKUP($S34,'Grille de Tarif OQN'!$B$2:$S$3603,AJ$1,0)</f>
        <v>#N/A</v>
      </c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72"/>
      <c r="AV34"/>
      <c r="AW34"/>
      <c r="AX34"/>
      <c r="AY34"/>
      <c r="AZ34" s="96">
        <f t="shared" si="17"/>
        <v>0</v>
      </c>
      <c r="BA34" s="24" t="e">
        <f t="shared" si="18"/>
        <v>#N/A</v>
      </c>
      <c r="BB34" s="24" t="e">
        <f t="shared" si="19"/>
        <v>#N/A</v>
      </c>
      <c r="BC34" s="24" t="e">
        <f t="shared" si="7"/>
        <v>#N/A</v>
      </c>
      <c r="BD34" s="24" t="e">
        <f t="shared" si="8"/>
        <v>#N/A</v>
      </c>
      <c r="BE34"/>
      <c r="BF34" t="e">
        <f t="shared" si="20"/>
        <v>#N/A</v>
      </c>
      <c r="BG34" t="str">
        <f t="shared" si="21"/>
        <v>HDJ</v>
      </c>
      <c r="BH34" s="20" t="e">
        <f t="shared" si="22"/>
        <v>#N/A</v>
      </c>
      <c r="BI34" s="20" t="e">
        <f t="shared" si="23"/>
        <v>#N/A</v>
      </c>
      <c r="BJ34" s="20" t="e">
        <f t="shared" si="24"/>
        <v>#N/A</v>
      </c>
      <c r="BK34" s="20" t="e">
        <f t="shared" si="25"/>
        <v>#N/A</v>
      </c>
      <c r="BL34" s="20" t="e">
        <f t="shared" si="26"/>
        <v>#N/A</v>
      </c>
      <c r="BM34" s="20" t="e">
        <f t="shared" si="13"/>
        <v>#N/A</v>
      </c>
      <c r="BN34" s="20" t="e">
        <f t="shared" si="27"/>
        <v>#N/A</v>
      </c>
    </row>
    <row r="35" spans="1:66">
      <c r="A35" s="92"/>
      <c r="B35" s="90"/>
      <c r="C35" s="90"/>
      <c r="D35" s="93"/>
      <c r="E35" s="93"/>
      <c r="F35" s="93"/>
      <c r="G35" s="93"/>
      <c r="H35" s="93"/>
      <c r="I35" s="93"/>
      <c r="J35" s="93"/>
      <c r="K35" s="93"/>
      <c r="L35" s="92"/>
      <c r="M35" s="93"/>
      <c r="N35" s="91">
        <f t="shared" si="1"/>
        <v>0</v>
      </c>
      <c r="O35" s="91" t="str">
        <f t="shared" si="2"/>
        <v/>
      </c>
      <c r="P35" s="91" t="str">
        <f t="shared" si="3"/>
        <v/>
      </c>
      <c r="Q35" s="91" t="str">
        <f t="shared" si="4"/>
        <v>HDJ</v>
      </c>
      <c r="R35" s="82"/>
      <c r="S35" s="95">
        <f t="shared" si="15"/>
        <v>0</v>
      </c>
      <c r="T35" s="95">
        <f t="shared" si="16"/>
        <v>0</v>
      </c>
      <c r="U35" s="79" t="e">
        <f>VLOOKUP($S35,'Grille de Tarif OQN'!$B$2:$S$3603,U$1,0)</f>
        <v>#N/A</v>
      </c>
      <c r="V35" s="79" t="e">
        <f>VLOOKUP($S35,'Grille de Tarif OQN'!$B$2:$S$3603,V$1,0)</f>
        <v>#N/A</v>
      </c>
      <c r="W35" s="79" t="e">
        <f>VLOOKUP($S35,'Grille de Tarif OQN'!$B$2:$S$3603,W$1,0)</f>
        <v>#N/A</v>
      </c>
      <c r="X35" s="79" t="e">
        <f>VLOOKUP($S35,'Grille de Tarif OQN'!$B$2:$S$3603,X$1,0)</f>
        <v>#N/A</v>
      </c>
      <c r="Y35" s="79" t="e">
        <f>VLOOKUP($S35,'Grille de Tarif OQN'!$B$2:$S$3603,Y$1,0)</f>
        <v>#N/A</v>
      </c>
      <c r="Z35" s="79" t="e">
        <f>VLOOKUP($S35,'Grille de Tarif OQN'!$B$2:$S$3603,Z$1,0)</f>
        <v>#N/A</v>
      </c>
      <c r="AA35" s="79" t="e">
        <f>VLOOKUP($S35,'Grille de Tarif OQN'!$B$2:$S$3603,AA$1,0)</f>
        <v>#N/A</v>
      </c>
      <c r="AB35" s="79" t="e">
        <f>VLOOKUP($S35,'Grille de Tarif OQN'!$B$2:$S$3603,AB$1,0)</f>
        <v>#N/A</v>
      </c>
      <c r="AC35" s="79" t="e">
        <f>VLOOKUP($S35,'Grille de Tarif OQN'!$B$2:$S$3603,AC$1,0)</f>
        <v>#N/A</v>
      </c>
      <c r="AD35" s="79" t="e">
        <f>VLOOKUP($S35,'Grille de Tarif OQN'!$B$2:$S$3603,AD$1,0)</f>
        <v>#N/A</v>
      </c>
      <c r="AE35" s="79" t="e">
        <f>VLOOKUP($S35,'Grille de Tarif OQN'!$B$2:$S$3603,AE$1,0)</f>
        <v>#N/A</v>
      </c>
      <c r="AF35" s="79" t="e">
        <f>VLOOKUP($S35,'Grille de Tarif OQN'!$B$2:$S$3603,AF$1,0)</f>
        <v>#N/A</v>
      </c>
      <c r="AG35" s="79" t="e">
        <f>VLOOKUP($S35,'Grille de Tarif OQN'!$B$2:$S$3603,AG$1,0)</f>
        <v>#N/A</v>
      </c>
      <c r="AH35" s="79" t="e">
        <f>VLOOKUP($S35,'Grille de Tarif OQN'!$B$2:$S$3603,AH$1,0)</f>
        <v>#N/A</v>
      </c>
      <c r="AI35" s="79" t="e">
        <f>VLOOKUP($S35,'Grille de Tarif OQN'!$B$2:$S$3603,AI$1,0)</f>
        <v>#N/A</v>
      </c>
      <c r="AJ35" s="79" t="e">
        <f>VLOOKUP($S35,'Grille de Tarif OQN'!$B$2:$S$3603,AJ$1,0)</f>
        <v>#N/A</v>
      </c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72"/>
      <c r="AV35"/>
      <c r="AW35"/>
      <c r="AX35"/>
      <c r="AY35"/>
      <c r="AZ35" s="96">
        <f t="shared" si="17"/>
        <v>0</v>
      </c>
      <c r="BA35" s="24" t="e">
        <f t="shared" si="18"/>
        <v>#N/A</v>
      </c>
      <c r="BB35" s="24" t="e">
        <f t="shared" si="19"/>
        <v>#N/A</v>
      </c>
      <c r="BC35" s="24" t="e">
        <f t="shared" si="7"/>
        <v>#N/A</v>
      </c>
      <c r="BD35" s="24" t="e">
        <f t="shared" si="8"/>
        <v>#N/A</v>
      </c>
      <c r="BE35"/>
      <c r="BF35" t="e">
        <f t="shared" si="20"/>
        <v>#N/A</v>
      </c>
      <c r="BG35" t="str">
        <f t="shared" si="21"/>
        <v>HDJ</v>
      </c>
      <c r="BH35" s="20" t="e">
        <f t="shared" si="22"/>
        <v>#N/A</v>
      </c>
      <c r="BI35" s="20" t="e">
        <f t="shared" si="23"/>
        <v>#N/A</v>
      </c>
      <c r="BJ35" s="20" t="e">
        <f t="shared" si="24"/>
        <v>#N/A</v>
      </c>
      <c r="BK35" s="20" t="e">
        <f t="shared" si="25"/>
        <v>#N/A</v>
      </c>
      <c r="BL35" s="20" t="e">
        <f t="shared" si="26"/>
        <v>#N/A</v>
      </c>
      <c r="BM35" s="20" t="e">
        <f t="shared" si="13"/>
        <v>#N/A</v>
      </c>
      <c r="BN35" s="20" t="e">
        <f t="shared" si="27"/>
        <v>#N/A</v>
      </c>
    </row>
    <row r="36" spans="1:66">
      <c r="A36" s="92"/>
      <c r="B36" s="90"/>
      <c r="C36" s="90"/>
      <c r="D36" s="93"/>
      <c r="E36" s="93"/>
      <c r="F36" s="93"/>
      <c r="G36" s="93"/>
      <c r="H36" s="93"/>
      <c r="I36" s="93"/>
      <c r="J36" s="93"/>
      <c r="K36" s="93"/>
      <c r="L36" s="92"/>
      <c r="M36" s="93"/>
      <c r="N36" s="91">
        <f t="shared" si="1"/>
        <v>0</v>
      </c>
      <c r="O36" s="91" t="str">
        <f t="shared" si="2"/>
        <v/>
      </c>
      <c r="P36" s="91" t="str">
        <f t="shared" si="3"/>
        <v/>
      </c>
      <c r="Q36" s="91" t="str">
        <f t="shared" si="4"/>
        <v>HDJ</v>
      </c>
      <c r="R36" s="82"/>
      <c r="S36" s="95">
        <f t="shared" si="15"/>
        <v>0</v>
      </c>
      <c r="T36" s="95">
        <f t="shared" si="16"/>
        <v>0</v>
      </c>
      <c r="U36" s="79" t="e">
        <f>VLOOKUP($S36,'Grille de Tarif OQN'!$B$2:$S$3603,U$1,0)</f>
        <v>#N/A</v>
      </c>
      <c r="V36" s="79" t="e">
        <f>VLOOKUP($S36,'Grille de Tarif OQN'!$B$2:$S$3603,V$1,0)</f>
        <v>#N/A</v>
      </c>
      <c r="W36" s="79" t="e">
        <f>VLOOKUP($S36,'Grille de Tarif OQN'!$B$2:$S$3603,W$1,0)</f>
        <v>#N/A</v>
      </c>
      <c r="X36" s="79" t="e">
        <f>VLOOKUP($S36,'Grille de Tarif OQN'!$B$2:$S$3603,X$1,0)</f>
        <v>#N/A</v>
      </c>
      <c r="Y36" s="79" t="e">
        <f>VLOOKUP($S36,'Grille de Tarif OQN'!$B$2:$S$3603,Y$1,0)</f>
        <v>#N/A</v>
      </c>
      <c r="Z36" s="79" t="e">
        <f>VLOOKUP($S36,'Grille de Tarif OQN'!$B$2:$S$3603,Z$1,0)</f>
        <v>#N/A</v>
      </c>
      <c r="AA36" s="79" t="e">
        <f>VLOOKUP($S36,'Grille de Tarif OQN'!$B$2:$S$3603,AA$1,0)</f>
        <v>#N/A</v>
      </c>
      <c r="AB36" s="79" t="e">
        <f>VLOOKUP($S36,'Grille de Tarif OQN'!$B$2:$S$3603,AB$1,0)</f>
        <v>#N/A</v>
      </c>
      <c r="AC36" s="79" t="e">
        <f>VLOOKUP($S36,'Grille de Tarif OQN'!$B$2:$S$3603,AC$1,0)</f>
        <v>#N/A</v>
      </c>
      <c r="AD36" s="79" t="e">
        <f>VLOOKUP($S36,'Grille de Tarif OQN'!$B$2:$S$3603,AD$1,0)</f>
        <v>#N/A</v>
      </c>
      <c r="AE36" s="79" t="e">
        <f>VLOOKUP($S36,'Grille de Tarif OQN'!$B$2:$S$3603,AE$1,0)</f>
        <v>#N/A</v>
      </c>
      <c r="AF36" s="79" t="e">
        <f>VLOOKUP($S36,'Grille de Tarif OQN'!$B$2:$S$3603,AF$1,0)</f>
        <v>#N/A</v>
      </c>
      <c r="AG36" s="79" t="e">
        <f>VLOOKUP($S36,'Grille de Tarif OQN'!$B$2:$S$3603,AG$1,0)</f>
        <v>#N/A</v>
      </c>
      <c r="AH36" s="79" t="e">
        <f>VLOOKUP($S36,'Grille de Tarif OQN'!$B$2:$S$3603,AH$1,0)</f>
        <v>#N/A</v>
      </c>
      <c r="AI36" s="79" t="e">
        <f>VLOOKUP($S36,'Grille de Tarif OQN'!$B$2:$S$3603,AI$1,0)</f>
        <v>#N/A</v>
      </c>
      <c r="AJ36" s="79" t="e">
        <f>VLOOKUP($S36,'Grille de Tarif OQN'!$B$2:$S$3603,AJ$1,0)</f>
        <v>#N/A</v>
      </c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72"/>
      <c r="AV36"/>
      <c r="AW36"/>
      <c r="AX36"/>
      <c r="AY36"/>
      <c r="AZ36" s="96">
        <f t="shared" si="17"/>
        <v>0</v>
      </c>
      <c r="BA36" s="24" t="e">
        <f t="shared" si="18"/>
        <v>#N/A</v>
      </c>
      <c r="BB36" s="24" t="e">
        <f t="shared" si="19"/>
        <v>#N/A</v>
      </c>
      <c r="BC36" s="24" t="e">
        <f t="shared" si="7"/>
        <v>#N/A</v>
      </c>
      <c r="BD36" s="24" t="e">
        <f t="shared" si="8"/>
        <v>#N/A</v>
      </c>
      <c r="BE36"/>
      <c r="BF36" t="e">
        <f t="shared" si="20"/>
        <v>#N/A</v>
      </c>
      <c r="BG36" t="str">
        <f t="shared" si="21"/>
        <v>HDJ</v>
      </c>
      <c r="BH36" s="20" t="e">
        <f t="shared" si="22"/>
        <v>#N/A</v>
      </c>
      <c r="BI36" s="20" t="e">
        <f t="shared" si="23"/>
        <v>#N/A</v>
      </c>
      <c r="BJ36" s="20" t="e">
        <f t="shared" si="24"/>
        <v>#N/A</v>
      </c>
      <c r="BK36" s="20" t="e">
        <f t="shared" si="25"/>
        <v>#N/A</v>
      </c>
      <c r="BL36" s="20" t="e">
        <f t="shared" si="26"/>
        <v>#N/A</v>
      </c>
      <c r="BM36" s="20" t="e">
        <f t="shared" si="13"/>
        <v>#N/A</v>
      </c>
      <c r="BN36" s="20" t="e">
        <f t="shared" si="27"/>
        <v>#N/A</v>
      </c>
    </row>
    <row r="37" spans="1:66">
      <c r="A37" s="92"/>
      <c r="B37" s="90"/>
      <c r="C37" s="90"/>
      <c r="D37" s="93"/>
      <c r="E37" s="93"/>
      <c r="F37" s="93"/>
      <c r="G37" s="93"/>
      <c r="H37" s="93"/>
      <c r="I37" s="93"/>
      <c r="J37" s="93"/>
      <c r="K37" s="93"/>
      <c r="L37" s="92"/>
      <c r="M37" s="93"/>
      <c r="N37" s="91">
        <f t="shared" si="1"/>
        <v>0</v>
      </c>
      <c r="O37" s="91" t="str">
        <f t="shared" si="2"/>
        <v/>
      </c>
      <c r="P37" s="91" t="str">
        <f t="shared" si="3"/>
        <v/>
      </c>
      <c r="Q37" s="91" t="str">
        <f t="shared" si="4"/>
        <v>HDJ</v>
      </c>
      <c r="R37" s="82"/>
      <c r="S37" s="95">
        <f t="shared" si="15"/>
        <v>0</v>
      </c>
      <c r="T37" s="95">
        <f t="shared" si="16"/>
        <v>0</v>
      </c>
      <c r="U37" s="79" t="e">
        <f>VLOOKUP($S37,'Grille de Tarif OQN'!$B$2:$S$3603,U$1,0)</f>
        <v>#N/A</v>
      </c>
      <c r="V37" s="79" t="e">
        <f>VLOOKUP($S37,'Grille de Tarif OQN'!$B$2:$S$3603,V$1,0)</f>
        <v>#N/A</v>
      </c>
      <c r="W37" s="79" t="e">
        <f>VLOOKUP($S37,'Grille de Tarif OQN'!$B$2:$S$3603,W$1,0)</f>
        <v>#N/A</v>
      </c>
      <c r="X37" s="79" t="e">
        <f>VLOOKUP($S37,'Grille de Tarif OQN'!$B$2:$S$3603,X$1,0)</f>
        <v>#N/A</v>
      </c>
      <c r="Y37" s="79" t="e">
        <f>VLOOKUP($S37,'Grille de Tarif OQN'!$B$2:$S$3603,Y$1,0)</f>
        <v>#N/A</v>
      </c>
      <c r="Z37" s="79" t="e">
        <f>VLOOKUP($S37,'Grille de Tarif OQN'!$B$2:$S$3603,Z$1,0)</f>
        <v>#N/A</v>
      </c>
      <c r="AA37" s="79" t="e">
        <f>VLOOKUP($S37,'Grille de Tarif OQN'!$B$2:$S$3603,AA$1,0)</f>
        <v>#N/A</v>
      </c>
      <c r="AB37" s="79" t="e">
        <f>VLOOKUP($S37,'Grille de Tarif OQN'!$B$2:$S$3603,AB$1,0)</f>
        <v>#N/A</v>
      </c>
      <c r="AC37" s="79" t="e">
        <f>VLOOKUP($S37,'Grille de Tarif OQN'!$B$2:$S$3603,AC$1,0)</f>
        <v>#N/A</v>
      </c>
      <c r="AD37" s="79" t="e">
        <f>VLOOKUP($S37,'Grille de Tarif OQN'!$B$2:$S$3603,AD$1,0)</f>
        <v>#N/A</v>
      </c>
      <c r="AE37" s="79" t="e">
        <f>VLOOKUP($S37,'Grille de Tarif OQN'!$B$2:$S$3603,AE$1,0)</f>
        <v>#N/A</v>
      </c>
      <c r="AF37" s="79" t="e">
        <f>VLOOKUP($S37,'Grille de Tarif OQN'!$B$2:$S$3603,AF$1,0)</f>
        <v>#N/A</v>
      </c>
      <c r="AG37" s="79" t="e">
        <f>VLOOKUP($S37,'Grille de Tarif OQN'!$B$2:$S$3603,AG$1,0)</f>
        <v>#N/A</v>
      </c>
      <c r="AH37" s="79" t="e">
        <f>VLOOKUP($S37,'Grille de Tarif OQN'!$B$2:$S$3603,AH$1,0)</f>
        <v>#N/A</v>
      </c>
      <c r="AI37" s="79" t="e">
        <f>VLOOKUP($S37,'Grille de Tarif OQN'!$B$2:$S$3603,AI$1,0)</f>
        <v>#N/A</v>
      </c>
      <c r="AJ37" s="79" t="e">
        <f>VLOOKUP($S37,'Grille de Tarif OQN'!$B$2:$S$3603,AJ$1,0)</f>
        <v>#N/A</v>
      </c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72"/>
      <c r="AV37"/>
      <c r="AW37"/>
      <c r="AX37"/>
      <c r="AY37"/>
      <c r="AZ37" s="96">
        <f t="shared" si="17"/>
        <v>0</v>
      </c>
      <c r="BA37" s="24" t="e">
        <f t="shared" si="18"/>
        <v>#N/A</v>
      </c>
      <c r="BB37" s="24" t="e">
        <f t="shared" si="19"/>
        <v>#N/A</v>
      </c>
      <c r="BC37" s="24" t="e">
        <f t="shared" si="7"/>
        <v>#N/A</v>
      </c>
      <c r="BD37" s="24" t="e">
        <f t="shared" si="8"/>
        <v>#N/A</v>
      </c>
      <c r="BE37"/>
      <c r="BF37" t="e">
        <f t="shared" si="20"/>
        <v>#N/A</v>
      </c>
      <c r="BG37" t="str">
        <f t="shared" si="21"/>
        <v>HDJ</v>
      </c>
      <c r="BH37" s="20" t="e">
        <f t="shared" si="22"/>
        <v>#N/A</v>
      </c>
      <c r="BI37" s="20" t="e">
        <f t="shared" si="23"/>
        <v>#N/A</v>
      </c>
      <c r="BJ37" s="20" t="e">
        <f t="shared" si="24"/>
        <v>#N/A</v>
      </c>
      <c r="BK37" s="20" t="e">
        <f t="shared" si="25"/>
        <v>#N/A</v>
      </c>
      <c r="BL37" s="20" t="e">
        <f t="shared" si="26"/>
        <v>#N/A</v>
      </c>
      <c r="BM37" s="20" t="e">
        <f t="shared" si="13"/>
        <v>#N/A</v>
      </c>
      <c r="BN37" s="20" t="e">
        <f t="shared" si="27"/>
        <v>#N/A</v>
      </c>
    </row>
    <row r="38" spans="1:66">
      <c r="A38" s="92"/>
      <c r="B38" s="90"/>
      <c r="C38" s="90"/>
      <c r="D38" s="93"/>
      <c r="E38" s="93"/>
      <c r="F38" s="93"/>
      <c r="G38" s="93"/>
      <c r="H38" s="93"/>
      <c r="I38" s="93"/>
      <c r="J38" s="93"/>
      <c r="K38" s="93"/>
      <c r="L38" s="92"/>
      <c r="M38" s="93"/>
      <c r="N38" s="91">
        <f t="shared" si="1"/>
        <v>0</v>
      </c>
      <c r="O38" s="91" t="str">
        <f t="shared" si="2"/>
        <v/>
      </c>
      <c r="P38" s="91" t="str">
        <f t="shared" si="3"/>
        <v/>
      </c>
      <c r="Q38" s="91" t="str">
        <f t="shared" si="4"/>
        <v>HDJ</v>
      </c>
      <c r="R38" s="82"/>
      <c r="S38" s="95">
        <f t="shared" si="15"/>
        <v>0</v>
      </c>
      <c r="T38" s="95">
        <f t="shared" si="16"/>
        <v>0</v>
      </c>
      <c r="U38" s="79" t="e">
        <f>VLOOKUP($S38,'Grille de Tarif OQN'!$B$2:$S$3603,U$1,0)</f>
        <v>#N/A</v>
      </c>
      <c r="V38" s="79" t="e">
        <f>VLOOKUP($S38,'Grille de Tarif OQN'!$B$2:$S$3603,V$1,0)</f>
        <v>#N/A</v>
      </c>
      <c r="W38" s="79" t="e">
        <f>VLOOKUP($S38,'Grille de Tarif OQN'!$B$2:$S$3603,W$1,0)</f>
        <v>#N/A</v>
      </c>
      <c r="X38" s="79" t="e">
        <f>VLOOKUP($S38,'Grille de Tarif OQN'!$B$2:$S$3603,X$1,0)</f>
        <v>#N/A</v>
      </c>
      <c r="Y38" s="79" t="e">
        <f>VLOOKUP($S38,'Grille de Tarif OQN'!$B$2:$S$3603,Y$1,0)</f>
        <v>#N/A</v>
      </c>
      <c r="Z38" s="79" t="e">
        <f>VLOOKUP($S38,'Grille de Tarif OQN'!$B$2:$S$3603,Z$1,0)</f>
        <v>#N/A</v>
      </c>
      <c r="AA38" s="79" t="e">
        <f>VLOOKUP($S38,'Grille de Tarif OQN'!$B$2:$S$3603,AA$1,0)</f>
        <v>#N/A</v>
      </c>
      <c r="AB38" s="79" t="e">
        <f>VLOOKUP($S38,'Grille de Tarif OQN'!$B$2:$S$3603,AB$1,0)</f>
        <v>#N/A</v>
      </c>
      <c r="AC38" s="79" t="e">
        <f>VLOOKUP($S38,'Grille de Tarif OQN'!$B$2:$S$3603,AC$1,0)</f>
        <v>#N/A</v>
      </c>
      <c r="AD38" s="79" t="e">
        <f>VLOOKUP($S38,'Grille de Tarif OQN'!$B$2:$S$3603,AD$1,0)</f>
        <v>#N/A</v>
      </c>
      <c r="AE38" s="79" t="e">
        <f>VLOOKUP($S38,'Grille de Tarif OQN'!$B$2:$S$3603,AE$1,0)</f>
        <v>#N/A</v>
      </c>
      <c r="AF38" s="79" t="e">
        <f>VLOOKUP($S38,'Grille de Tarif OQN'!$B$2:$S$3603,AF$1,0)</f>
        <v>#N/A</v>
      </c>
      <c r="AG38" s="79" t="e">
        <f>VLOOKUP($S38,'Grille de Tarif OQN'!$B$2:$S$3603,AG$1,0)</f>
        <v>#N/A</v>
      </c>
      <c r="AH38" s="79" t="e">
        <f>VLOOKUP($S38,'Grille de Tarif OQN'!$B$2:$S$3603,AH$1,0)</f>
        <v>#N/A</v>
      </c>
      <c r="AI38" s="79" t="e">
        <f>VLOOKUP($S38,'Grille de Tarif OQN'!$B$2:$S$3603,AI$1,0)</f>
        <v>#N/A</v>
      </c>
      <c r="AJ38" s="79" t="e">
        <f>VLOOKUP($S38,'Grille de Tarif OQN'!$B$2:$S$3603,AJ$1,0)</f>
        <v>#N/A</v>
      </c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72"/>
      <c r="AV38"/>
      <c r="AW38"/>
      <c r="AX38"/>
      <c r="AY38"/>
      <c r="AZ38" s="96">
        <f t="shared" si="17"/>
        <v>0</v>
      </c>
      <c r="BA38" s="24" t="e">
        <f t="shared" si="18"/>
        <v>#N/A</v>
      </c>
      <c r="BB38" s="24" t="e">
        <f t="shared" si="19"/>
        <v>#N/A</v>
      </c>
      <c r="BC38" s="24" t="e">
        <f t="shared" si="7"/>
        <v>#N/A</v>
      </c>
      <c r="BD38" s="24" t="e">
        <f t="shared" si="8"/>
        <v>#N/A</v>
      </c>
      <c r="BE38"/>
      <c r="BF38" t="e">
        <f t="shared" si="20"/>
        <v>#N/A</v>
      </c>
      <c r="BG38" t="str">
        <f t="shared" si="21"/>
        <v>HDJ</v>
      </c>
      <c r="BH38" s="20" t="e">
        <f t="shared" si="22"/>
        <v>#N/A</v>
      </c>
      <c r="BI38" s="20" t="e">
        <f t="shared" si="23"/>
        <v>#N/A</v>
      </c>
      <c r="BJ38" s="20" t="e">
        <f t="shared" si="24"/>
        <v>#N/A</v>
      </c>
      <c r="BK38" s="20" t="e">
        <f t="shared" si="25"/>
        <v>#N/A</v>
      </c>
      <c r="BL38" s="20" t="e">
        <f t="shared" si="26"/>
        <v>#N/A</v>
      </c>
      <c r="BM38" s="20" t="e">
        <f t="shared" si="13"/>
        <v>#N/A</v>
      </c>
      <c r="BN38" s="20" t="e">
        <f t="shared" si="27"/>
        <v>#N/A</v>
      </c>
    </row>
    <row r="39" spans="1:66">
      <c r="A39" s="92"/>
      <c r="B39" s="90"/>
      <c r="C39" s="90"/>
      <c r="D39" s="93"/>
      <c r="E39" s="93"/>
      <c r="F39" s="93"/>
      <c r="G39" s="93"/>
      <c r="H39" s="93"/>
      <c r="I39" s="93"/>
      <c r="J39" s="93"/>
      <c r="K39" s="93"/>
      <c r="L39" s="92"/>
      <c r="M39" s="93"/>
      <c r="N39" s="91">
        <f t="shared" si="1"/>
        <v>0</v>
      </c>
      <c r="O39" s="91" t="str">
        <f t="shared" si="2"/>
        <v/>
      </c>
      <c r="P39" s="91" t="str">
        <f t="shared" si="3"/>
        <v/>
      </c>
      <c r="Q39" s="91" t="str">
        <f t="shared" si="4"/>
        <v>HDJ</v>
      </c>
      <c r="R39" s="82"/>
      <c r="S39" s="95">
        <f t="shared" si="15"/>
        <v>0</v>
      </c>
      <c r="T39" s="95">
        <f t="shared" si="16"/>
        <v>0</v>
      </c>
      <c r="U39" s="79" t="e">
        <f>VLOOKUP($S39,'Grille de Tarif OQN'!$B$2:$S$3603,U$1,0)</f>
        <v>#N/A</v>
      </c>
      <c r="V39" s="79" t="e">
        <f>VLOOKUP($S39,'Grille de Tarif OQN'!$B$2:$S$3603,V$1,0)</f>
        <v>#N/A</v>
      </c>
      <c r="W39" s="79" t="e">
        <f>VLOOKUP($S39,'Grille de Tarif OQN'!$B$2:$S$3603,W$1,0)</f>
        <v>#N/A</v>
      </c>
      <c r="X39" s="79" t="e">
        <f>VLOOKUP($S39,'Grille de Tarif OQN'!$B$2:$S$3603,X$1,0)</f>
        <v>#N/A</v>
      </c>
      <c r="Y39" s="79" t="e">
        <f>VLOOKUP($S39,'Grille de Tarif OQN'!$B$2:$S$3603,Y$1,0)</f>
        <v>#N/A</v>
      </c>
      <c r="Z39" s="79" t="e">
        <f>VLOOKUP($S39,'Grille de Tarif OQN'!$B$2:$S$3603,Z$1,0)</f>
        <v>#N/A</v>
      </c>
      <c r="AA39" s="79" t="e">
        <f>VLOOKUP($S39,'Grille de Tarif OQN'!$B$2:$S$3603,AA$1,0)</f>
        <v>#N/A</v>
      </c>
      <c r="AB39" s="79" t="e">
        <f>VLOOKUP($S39,'Grille de Tarif OQN'!$B$2:$S$3603,AB$1,0)</f>
        <v>#N/A</v>
      </c>
      <c r="AC39" s="79" t="e">
        <f>VLOOKUP($S39,'Grille de Tarif OQN'!$B$2:$S$3603,AC$1,0)</f>
        <v>#N/A</v>
      </c>
      <c r="AD39" s="79" t="e">
        <f>VLOOKUP($S39,'Grille de Tarif OQN'!$B$2:$S$3603,AD$1,0)</f>
        <v>#N/A</v>
      </c>
      <c r="AE39" s="79" t="e">
        <f>VLOOKUP($S39,'Grille de Tarif OQN'!$B$2:$S$3603,AE$1,0)</f>
        <v>#N/A</v>
      </c>
      <c r="AF39" s="79" t="e">
        <f>VLOOKUP($S39,'Grille de Tarif OQN'!$B$2:$S$3603,AF$1,0)</f>
        <v>#N/A</v>
      </c>
      <c r="AG39" s="79" t="e">
        <f>VLOOKUP($S39,'Grille de Tarif OQN'!$B$2:$S$3603,AG$1,0)</f>
        <v>#N/A</v>
      </c>
      <c r="AH39" s="79" t="e">
        <f>VLOOKUP($S39,'Grille de Tarif OQN'!$B$2:$S$3603,AH$1,0)</f>
        <v>#N/A</v>
      </c>
      <c r="AI39" s="79" t="e">
        <f>VLOOKUP($S39,'Grille de Tarif OQN'!$B$2:$S$3603,AI$1,0)</f>
        <v>#N/A</v>
      </c>
      <c r="AJ39" s="79" t="e">
        <f>VLOOKUP($S39,'Grille de Tarif OQN'!$B$2:$S$3603,AJ$1,0)</f>
        <v>#N/A</v>
      </c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72"/>
      <c r="AV39"/>
      <c r="AW39"/>
      <c r="AX39"/>
      <c r="AY39"/>
      <c r="AZ39" s="96">
        <f t="shared" si="17"/>
        <v>0</v>
      </c>
      <c r="BA39" s="24" t="e">
        <f t="shared" si="18"/>
        <v>#N/A</v>
      </c>
      <c r="BB39" s="24" t="e">
        <f t="shared" si="19"/>
        <v>#N/A</v>
      </c>
      <c r="BC39" s="24" t="e">
        <f t="shared" si="7"/>
        <v>#N/A</v>
      </c>
      <c r="BD39" s="24" t="e">
        <f t="shared" si="8"/>
        <v>#N/A</v>
      </c>
      <c r="BE39"/>
      <c r="BF39" t="e">
        <f t="shared" si="20"/>
        <v>#N/A</v>
      </c>
      <c r="BG39" t="str">
        <f t="shared" si="21"/>
        <v>HDJ</v>
      </c>
      <c r="BH39" s="20" t="e">
        <f t="shared" si="22"/>
        <v>#N/A</v>
      </c>
      <c r="BI39" s="20" t="e">
        <f t="shared" si="23"/>
        <v>#N/A</v>
      </c>
      <c r="BJ39" s="20" t="e">
        <f t="shared" si="24"/>
        <v>#N/A</v>
      </c>
      <c r="BK39" s="20" t="e">
        <f t="shared" si="25"/>
        <v>#N/A</v>
      </c>
      <c r="BL39" s="20" t="e">
        <f t="shared" si="26"/>
        <v>#N/A</v>
      </c>
      <c r="BM39" s="20" t="e">
        <f t="shared" si="13"/>
        <v>#N/A</v>
      </c>
      <c r="BN39" s="20" t="e">
        <f t="shared" si="27"/>
        <v>#N/A</v>
      </c>
    </row>
    <row r="40" spans="1:66">
      <c r="A40" s="92"/>
      <c r="B40" s="90"/>
      <c r="C40" s="90"/>
      <c r="D40" s="93"/>
      <c r="E40" s="93"/>
      <c r="F40" s="93"/>
      <c r="G40" s="93"/>
      <c r="H40" s="93"/>
      <c r="I40" s="93"/>
      <c r="J40" s="93"/>
      <c r="K40" s="93"/>
      <c r="L40" s="92"/>
      <c r="M40" s="93"/>
      <c r="N40" s="91">
        <f t="shared" si="1"/>
        <v>0</v>
      </c>
      <c r="O40" s="91" t="str">
        <f t="shared" si="2"/>
        <v/>
      </c>
      <c r="P40" s="91" t="str">
        <f t="shared" si="3"/>
        <v/>
      </c>
      <c r="Q40" s="91" t="str">
        <f t="shared" si="4"/>
        <v>HDJ</v>
      </c>
      <c r="R40" s="82"/>
      <c r="S40" s="95">
        <f t="shared" si="15"/>
        <v>0</v>
      </c>
      <c r="T40" s="95">
        <f t="shared" si="16"/>
        <v>0</v>
      </c>
      <c r="U40" s="79" t="e">
        <f>VLOOKUP($S40,'Grille de Tarif OQN'!$B$2:$S$3603,U$1,0)</f>
        <v>#N/A</v>
      </c>
      <c r="V40" s="79" t="e">
        <f>VLOOKUP($S40,'Grille de Tarif OQN'!$B$2:$S$3603,V$1,0)</f>
        <v>#N/A</v>
      </c>
      <c r="W40" s="79" t="e">
        <f>VLOOKUP($S40,'Grille de Tarif OQN'!$B$2:$S$3603,W$1,0)</f>
        <v>#N/A</v>
      </c>
      <c r="X40" s="79" t="e">
        <f>VLOOKUP($S40,'Grille de Tarif OQN'!$B$2:$S$3603,X$1,0)</f>
        <v>#N/A</v>
      </c>
      <c r="Y40" s="79" t="e">
        <f>VLOOKUP($S40,'Grille de Tarif OQN'!$B$2:$S$3603,Y$1,0)</f>
        <v>#N/A</v>
      </c>
      <c r="Z40" s="79" t="e">
        <f>VLOOKUP($S40,'Grille de Tarif OQN'!$B$2:$S$3603,Z$1,0)</f>
        <v>#N/A</v>
      </c>
      <c r="AA40" s="79" t="e">
        <f>VLOOKUP($S40,'Grille de Tarif OQN'!$B$2:$S$3603,AA$1,0)</f>
        <v>#N/A</v>
      </c>
      <c r="AB40" s="79" t="e">
        <f>VLOOKUP($S40,'Grille de Tarif OQN'!$B$2:$S$3603,AB$1,0)</f>
        <v>#N/A</v>
      </c>
      <c r="AC40" s="79" t="e">
        <f>VLOOKUP($S40,'Grille de Tarif OQN'!$B$2:$S$3603,AC$1,0)</f>
        <v>#N/A</v>
      </c>
      <c r="AD40" s="79" t="e">
        <f>VLOOKUP($S40,'Grille de Tarif OQN'!$B$2:$S$3603,AD$1,0)</f>
        <v>#N/A</v>
      </c>
      <c r="AE40" s="79" t="e">
        <f>VLOOKUP($S40,'Grille de Tarif OQN'!$B$2:$S$3603,AE$1,0)</f>
        <v>#N/A</v>
      </c>
      <c r="AF40" s="79" t="e">
        <f>VLOOKUP($S40,'Grille de Tarif OQN'!$B$2:$S$3603,AF$1,0)</f>
        <v>#N/A</v>
      </c>
      <c r="AG40" s="79" t="e">
        <f>VLOOKUP($S40,'Grille de Tarif OQN'!$B$2:$S$3603,AG$1,0)</f>
        <v>#N/A</v>
      </c>
      <c r="AH40" s="79" t="e">
        <f>VLOOKUP($S40,'Grille de Tarif OQN'!$B$2:$S$3603,AH$1,0)</f>
        <v>#N/A</v>
      </c>
      <c r="AI40" s="79" t="e">
        <f>VLOOKUP($S40,'Grille de Tarif OQN'!$B$2:$S$3603,AI$1,0)</f>
        <v>#N/A</v>
      </c>
      <c r="AJ40" s="79" t="e">
        <f>VLOOKUP($S40,'Grille de Tarif OQN'!$B$2:$S$3603,AJ$1,0)</f>
        <v>#N/A</v>
      </c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72"/>
      <c r="AV40"/>
      <c r="AW40"/>
      <c r="AX40"/>
      <c r="AY40"/>
      <c r="AZ40" s="96">
        <f t="shared" si="17"/>
        <v>0</v>
      </c>
      <c r="BA40" s="24" t="e">
        <f t="shared" si="18"/>
        <v>#N/A</v>
      </c>
      <c r="BB40" s="24" t="e">
        <f t="shared" si="19"/>
        <v>#N/A</v>
      </c>
      <c r="BC40" s="24" t="e">
        <f t="shared" si="7"/>
        <v>#N/A</v>
      </c>
      <c r="BD40" s="24" t="e">
        <f t="shared" si="8"/>
        <v>#N/A</v>
      </c>
      <c r="BE40"/>
      <c r="BF40" t="e">
        <f t="shared" si="20"/>
        <v>#N/A</v>
      </c>
      <c r="BG40" t="str">
        <f t="shared" si="21"/>
        <v>HDJ</v>
      </c>
      <c r="BH40" s="20" t="e">
        <f t="shared" si="22"/>
        <v>#N/A</v>
      </c>
      <c r="BI40" s="20" t="e">
        <f t="shared" si="23"/>
        <v>#N/A</v>
      </c>
      <c r="BJ40" s="20" t="e">
        <f t="shared" si="24"/>
        <v>#N/A</v>
      </c>
      <c r="BK40" s="20" t="e">
        <f t="shared" si="25"/>
        <v>#N/A</v>
      </c>
      <c r="BL40" s="20" t="e">
        <f t="shared" si="26"/>
        <v>#N/A</v>
      </c>
      <c r="BM40" s="20" t="e">
        <f t="shared" si="13"/>
        <v>#N/A</v>
      </c>
      <c r="BN40" s="20" t="e">
        <f t="shared" si="27"/>
        <v>#N/A</v>
      </c>
    </row>
    <row r="41" spans="1:66">
      <c r="A41" s="92"/>
      <c r="B41" s="90"/>
      <c r="C41" s="90"/>
      <c r="D41" s="93"/>
      <c r="E41" s="93"/>
      <c r="F41" s="93"/>
      <c r="G41" s="93"/>
      <c r="H41" s="93"/>
      <c r="I41" s="93"/>
      <c r="J41" s="93"/>
      <c r="K41" s="93"/>
      <c r="L41" s="92"/>
      <c r="M41" s="93"/>
      <c r="N41" s="91">
        <f t="shared" si="1"/>
        <v>0</v>
      </c>
      <c r="O41" s="91" t="str">
        <f t="shared" si="2"/>
        <v/>
      </c>
      <c r="P41" s="91" t="str">
        <f t="shared" si="3"/>
        <v/>
      </c>
      <c r="Q41" s="91" t="str">
        <f t="shared" si="4"/>
        <v>HDJ</v>
      </c>
      <c r="R41" s="82"/>
      <c r="S41" s="95">
        <f t="shared" si="15"/>
        <v>0</v>
      </c>
      <c r="T41" s="95">
        <f t="shared" si="16"/>
        <v>0</v>
      </c>
      <c r="U41" s="79" t="e">
        <f>VLOOKUP($S41,'Grille de Tarif OQN'!$B$2:$S$3603,U$1,0)</f>
        <v>#N/A</v>
      </c>
      <c r="V41" s="79" t="e">
        <f>VLOOKUP($S41,'Grille de Tarif OQN'!$B$2:$S$3603,V$1,0)</f>
        <v>#N/A</v>
      </c>
      <c r="W41" s="79" t="e">
        <f>VLOOKUP($S41,'Grille de Tarif OQN'!$B$2:$S$3603,W$1,0)</f>
        <v>#N/A</v>
      </c>
      <c r="X41" s="79" t="e">
        <f>VLOOKUP($S41,'Grille de Tarif OQN'!$B$2:$S$3603,X$1,0)</f>
        <v>#N/A</v>
      </c>
      <c r="Y41" s="79" t="e">
        <f>VLOOKUP($S41,'Grille de Tarif OQN'!$B$2:$S$3603,Y$1,0)</f>
        <v>#N/A</v>
      </c>
      <c r="Z41" s="79" t="e">
        <f>VLOOKUP($S41,'Grille de Tarif OQN'!$B$2:$S$3603,Z$1,0)</f>
        <v>#N/A</v>
      </c>
      <c r="AA41" s="79" t="e">
        <f>VLOOKUP($S41,'Grille de Tarif OQN'!$B$2:$S$3603,AA$1,0)</f>
        <v>#N/A</v>
      </c>
      <c r="AB41" s="79" t="e">
        <f>VLOOKUP($S41,'Grille de Tarif OQN'!$B$2:$S$3603,AB$1,0)</f>
        <v>#N/A</v>
      </c>
      <c r="AC41" s="79" t="e">
        <f>VLOOKUP($S41,'Grille de Tarif OQN'!$B$2:$S$3603,AC$1,0)</f>
        <v>#N/A</v>
      </c>
      <c r="AD41" s="79" t="e">
        <f>VLOOKUP($S41,'Grille de Tarif OQN'!$B$2:$S$3603,AD$1,0)</f>
        <v>#N/A</v>
      </c>
      <c r="AE41" s="79" t="e">
        <f>VLOOKUP($S41,'Grille de Tarif OQN'!$B$2:$S$3603,AE$1,0)</f>
        <v>#N/A</v>
      </c>
      <c r="AF41" s="79" t="e">
        <f>VLOOKUP($S41,'Grille de Tarif OQN'!$B$2:$S$3603,AF$1,0)</f>
        <v>#N/A</v>
      </c>
      <c r="AG41" s="79" t="e">
        <f>VLOOKUP($S41,'Grille de Tarif OQN'!$B$2:$S$3603,AG$1,0)</f>
        <v>#N/A</v>
      </c>
      <c r="AH41" s="79" t="e">
        <f>VLOOKUP($S41,'Grille de Tarif OQN'!$B$2:$S$3603,AH$1,0)</f>
        <v>#N/A</v>
      </c>
      <c r="AI41" s="79" t="e">
        <f>VLOOKUP($S41,'Grille de Tarif OQN'!$B$2:$S$3603,AI$1,0)</f>
        <v>#N/A</v>
      </c>
      <c r="AJ41" s="79" t="e">
        <f>VLOOKUP($S41,'Grille de Tarif OQN'!$B$2:$S$3603,AJ$1,0)</f>
        <v>#N/A</v>
      </c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72"/>
      <c r="AV41"/>
      <c r="AW41"/>
      <c r="AX41"/>
      <c r="AY41"/>
      <c r="AZ41" s="96">
        <f t="shared" si="17"/>
        <v>0</v>
      </c>
      <c r="BA41" s="24" t="e">
        <f t="shared" si="18"/>
        <v>#N/A</v>
      </c>
      <c r="BB41" s="24" t="e">
        <f t="shared" si="19"/>
        <v>#N/A</v>
      </c>
      <c r="BC41" s="24" t="e">
        <f t="shared" si="7"/>
        <v>#N/A</v>
      </c>
      <c r="BD41" s="24" t="e">
        <f t="shared" si="8"/>
        <v>#N/A</v>
      </c>
      <c r="BE41"/>
      <c r="BF41" t="e">
        <f t="shared" si="20"/>
        <v>#N/A</v>
      </c>
      <c r="BG41" t="str">
        <f t="shared" si="21"/>
        <v>HDJ</v>
      </c>
      <c r="BH41" s="20" t="e">
        <f t="shared" si="22"/>
        <v>#N/A</v>
      </c>
      <c r="BI41" s="20" t="e">
        <f t="shared" si="23"/>
        <v>#N/A</v>
      </c>
      <c r="BJ41" s="20" t="e">
        <f t="shared" si="24"/>
        <v>#N/A</v>
      </c>
      <c r="BK41" s="20" t="e">
        <f t="shared" si="25"/>
        <v>#N/A</v>
      </c>
      <c r="BL41" s="20" t="e">
        <f t="shared" si="26"/>
        <v>#N/A</v>
      </c>
      <c r="BM41" s="20" t="e">
        <f t="shared" si="13"/>
        <v>#N/A</v>
      </c>
      <c r="BN41" s="20" t="e">
        <f t="shared" si="27"/>
        <v>#N/A</v>
      </c>
    </row>
    <row r="42" spans="1:66">
      <c r="A42" s="92"/>
      <c r="B42" s="90"/>
      <c r="C42" s="90"/>
      <c r="D42" s="93"/>
      <c r="E42" s="93"/>
      <c r="F42" s="93"/>
      <c r="G42" s="93"/>
      <c r="H42" s="93"/>
      <c r="I42" s="93"/>
      <c r="J42" s="93"/>
      <c r="K42" s="93"/>
      <c r="L42" s="92"/>
      <c r="M42" s="93"/>
      <c r="N42" s="91">
        <f t="shared" si="1"/>
        <v>0</v>
      </c>
      <c r="O42" s="91" t="str">
        <f t="shared" si="2"/>
        <v/>
      </c>
      <c r="P42" s="91" t="str">
        <f t="shared" si="3"/>
        <v/>
      </c>
      <c r="Q42" s="91" t="str">
        <f t="shared" si="4"/>
        <v>HDJ</v>
      </c>
      <c r="R42" s="82"/>
      <c r="S42" s="95">
        <f t="shared" si="15"/>
        <v>0</v>
      </c>
      <c r="T42" s="95">
        <f t="shared" si="16"/>
        <v>0</v>
      </c>
      <c r="U42" s="79" t="e">
        <f>VLOOKUP($S42,'Grille de Tarif OQN'!$B$2:$S$3603,U$1,0)</f>
        <v>#N/A</v>
      </c>
      <c r="V42" s="79" t="e">
        <f>VLOOKUP($S42,'Grille de Tarif OQN'!$B$2:$S$3603,V$1,0)</f>
        <v>#N/A</v>
      </c>
      <c r="W42" s="79" t="e">
        <f>VLOOKUP($S42,'Grille de Tarif OQN'!$B$2:$S$3603,W$1,0)</f>
        <v>#N/A</v>
      </c>
      <c r="X42" s="79" t="e">
        <f>VLOOKUP($S42,'Grille de Tarif OQN'!$B$2:$S$3603,X$1,0)</f>
        <v>#N/A</v>
      </c>
      <c r="Y42" s="79" t="e">
        <f>VLOOKUP($S42,'Grille de Tarif OQN'!$B$2:$S$3603,Y$1,0)</f>
        <v>#N/A</v>
      </c>
      <c r="Z42" s="79" t="e">
        <f>VLOOKUP($S42,'Grille de Tarif OQN'!$B$2:$S$3603,Z$1,0)</f>
        <v>#N/A</v>
      </c>
      <c r="AA42" s="79" t="e">
        <f>VLOOKUP($S42,'Grille de Tarif OQN'!$B$2:$S$3603,AA$1,0)</f>
        <v>#N/A</v>
      </c>
      <c r="AB42" s="79" t="e">
        <f>VLOOKUP($S42,'Grille de Tarif OQN'!$B$2:$S$3603,AB$1,0)</f>
        <v>#N/A</v>
      </c>
      <c r="AC42" s="79" t="e">
        <f>VLOOKUP($S42,'Grille de Tarif OQN'!$B$2:$S$3603,AC$1,0)</f>
        <v>#N/A</v>
      </c>
      <c r="AD42" s="79" t="e">
        <f>VLOOKUP($S42,'Grille de Tarif OQN'!$B$2:$S$3603,AD$1,0)</f>
        <v>#N/A</v>
      </c>
      <c r="AE42" s="79" t="e">
        <f>VLOOKUP($S42,'Grille de Tarif OQN'!$B$2:$S$3603,AE$1,0)</f>
        <v>#N/A</v>
      </c>
      <c r="AF42" s="79" t="e">
        <f>VLOOKUP($S42,'Grille de Tarif OQN'!$B$2:$S$3603,AF$1,0)</f>
        <v>#N/A</v>
      </c>
      <c r="AG42" s="79" t="e">
        <f>VLOOKUP($S42,'Grille de Tarif OQN'!$B$2:$S$3603,AG$1,0)</f>
        <v>#N/A</v>
      </c>
      <c r="AH42" s="79" t="e">
        <f>VLOOKUP($S42,'Grille de Tarif OQN'!$B$2:$S$3603,AH$1,0)</f>
        <v>#N/A</v>
      </c>
      <c r="AI42" s="79" t="e">
        <f>VLOOKUP($S42,'Grille de Tarif OQN'!$B$2:$S$3603,AI$1,0)</f>
        <v>#N/A</v>
      </c>
      <c r="AJ42" s="79" t="e">
        <f>VLOOKUP($S42,'Grille de Tarif OQN'!$B$2:$S$3603,AJ$1,0)</f>
        <v>#N/A</v>
      </c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72"/>
      <c r="AV42"/>
      <c r="AW42"/>
      <c r="AX42"/>
      <c r="AY42"/>
      <c r="AZ42" s="96">
        <f t="shared" si="17"/>
        <v>0</v>
      </c>
      <c r="BA42" s="24" t="e">
        <f t="shared" si="18"/>
        <v>#N/A</v>
      </c>
      <c r="BB42" s="24" t="e">
        <f t="shared" si="19"/>
        <v>#N/A</v>
      </c>
      <c r="BC42" s="24" t="e">
        <f t="shared" si="7"/>
        <v>#N/A</v>
      </c>
      <c r="BD42" s="24" t="e">
        <f t="shared" si="8"/>
        <v>#N/A</v>
      </c>
      <c r="BE42"/>
      <c r="BF42" t="e">
        <f t="shared" si="20"/>
        <v>#N/A</v>
      </c>
      <c r="BG42" t="str">
        <f t="shared" si="21"/>
        <v>HDJ</v>
      </c>
      <c r="BH42" s="20" t="e">
        <f t="shared" si="22"/>
        <v>#N/A</v>
      </c>
      <c r="BI42" s="20" t="e">
        <f t="shared" si="23"/>
        <v>#N/A</v>
      </c>
      <c r="BJ42" s="20" t="e">
        <f t="shared" si="24"/>
        <v>#N/A</v>
      </c>
      <c r="BK42" s="20" t="e">
        <f t="shared" si="25"/>
        <v>#N/A</v>
      </c>
      <c r="BL42" s="20" t="e">
        <f t="shared" si="26"/>
        <v>#N/A</v>
      </c>
      <c r="BM42" s="20" t="e">
        <f t="shared" si="13"/>
        <v>#N/A</v>
      </c>
      <c r="BN42" s="20" t="e">
        <f t="shared" si="27"/>
        <v>#N/A</v>
      </c>
    </row>
    <row r="43" spans="1:66">
      <c r="A43" s="92"/>
      <c r="B43" s="90"/>
      <c r="C43" s="90"/>
      <c r="D43" s="93"/>
      <c r="E43" s="93"/>
      <c r="F43" s="93"/>
      <c r="G43" s="93"/>
      <c r="H43" s="93"/>
      <c r="I43" s="93"/>
      <c r="J43" s="93"/>
      <c r="K43" s="93"/>
      <c r="L43" s="92"/>
      <c r="M43" s="93"/>
      <c r="N43" s="91">
        <f t="shared" si="1"/>
        <v>0</v>
      </c>
      <c r="O43" s="91" t="str">
        <f t="shared" si="2"/>
        <v/>
      </c>
      <c r="P43" s="91" t="str">
        <f t="shared" si="3"/>
        <v/>
      </c>
      <c r="Q43" s="91" t="str">
        <f t="shared" si="4"/>
        <v>HDJ</v>
      </c>
      <c r="R43" s="82"/>
      <c r="S43" s="95">
        <f t="shared" si="15"/>
        <v>0</v>
      </c>
      <c r="T43" s="95">
        <f t="shared" si="16"/>
        <v>0</v>
      </c>
      <c r="U43" s="79" t="e">
        <f>VLOOKUP($S43,'Grille de Tarif OQN'!$B$2:$S$3603,U$1,0)</f>
        <v>#N/A</v>
      </c>
      <c r="V43" s="79" t="e">
        <f>VLOOKUP($S43,'Grille de Tarif OQN'!$B$2:$S$3603,V$1,0)</f>
        <v>#N/A</v>
      </c>
      <c r="W43" s="79" t="e">
        <f>VLOOKUP($S43,'Grille de Tarif OQN'!$B$2:$S$3603,W$1,0)</f>
        <v>#N/A</v>
      </c>
      <c r="X43" s="79" t="e">
        <f>VLOOKUP($S43,'Grille de Tarif OQN'!$B$2:$S$3603,X$1,0)</f>
        <v>#N/A</v>
      </c>
      <c r="Y43" s="79" t="e">
        <f>VLOOKUP($S43,'Grille de Tarif OQN'!$B$2:$S$3603,Y$1,0)</f>
        <v>#N/A</v>
      </c>
      <c r="Z43" s="79" t="e">
        <f>VLOOKUP($S43,'Grille de Tarif OQN'!$B$2:$S$3603,Z$1,0)</f>
        <v>#N/A</v>
      </c>
      <c r="AA43" s="79" t="e">
        <f>VLOOKUP($S43,'Grille de Tarif OQN'!$B$2:$S$3603,AA$1,0)</f>
        <v>#N/A</v>
      </c>
      <c r="AB43" s="79" t="e">
        <f>VLOOKUP($S43,'Grille de Tarif OQN'!$B$2:$S$3603,AB$1,0)</f>
        <v>#N/A</v>
      </c>
      <c r="AC43" s="79" t="e">
        <f>VLOOKUP($S43,'Grille de Tarif OQN'!$B$2:$S$3603,AC$1,0)</f>
        <v>#N/A</v>
      </c>
      <c r="AD43" s="79" t="e">
        <f>VLOOKUP($S43,'Grille de Tarif OQN'!$B$2:$S$3603,AD$1,0)</f>
        <v>#N/A</v>
      </c>
      <c r="AE43" s="79" t="e">
        <f>VLOOKUP($S43,'Grille de Tarif OQN'!$B$2:$S$3603,AE$1,0)</f>
        <v>#N/A</v>
      </c>
      <c r="AF43" s="79" t="e">
        <f>VLOOKUP($S43,'Grille de Tarif OQN'!$B$2:$S$3603,AF$1,0)</f>
        <v>#N/A</v>
      </c>
      <c r="AG43" s="79" t="e">
        <f>VLOOKUP($S43,'Grille de Tarif OQN'!$B$2:$S$3603,AG$1,0)</f>
        <v>#N/A</v>
      </c>
      <c r="AH43" s="79" t="e">
        <f>VLOOKUP($S43,'Grille de Tarif OQN'!$B$2:$S$3603,AH$1,0)</f>
        <v>#N/A</v>
      </c>
      <c r="AI43" s="79" t="e">
        <f>VLOOKUP($S43,'Grille de Tarif OQN'!$B$2:$S$3603,AI$1,0)</f>
        <v>#N/A</v>
      </c>
      <c r="AJ43" s="79" t="e">
        <f>VLOOKUP($S43,'Grille de Tarif OQN'!$B$2:$S$3603,AJ$1,0)</f>
        <v>#N/A</v>
      </c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72"/>
      <c r="AV43"/>
      <c r="AW43"/>
      <c r="AX43"/>
      <c r="AY43"/>
      <c r="AZ43" s="96">
        <f t="shared" si="17"/>
        <v>0</v>
      </c>
      <c r="BA43" s="24" t="e">
        <f t="shared" si="18"/>
        <v>#N/A</v>
      </c>
      <c r="BB43" s="24" t="e">
        <f t="shared" si="19"/>
        <v>#N/A</v>
      </c>
      <c r="BC43" s="24" t="e">
        <f t="shared" si="7"/>
        <v>#N/A</v>
      </c>
      <c r="BD43" s="24" t="e">
        <f t="shared" si="8"/>
        <v>#N/A</v>
      </c>
      <c r="BE43"/>
      <c r="BF43" t="e">
        <f t="shared" si="20"/>
        <v>#N/A</v>
      </c>
      <c r="BG43" t="str">
        <f t="shared" si="21"/>
        <v>HDJ</v>
      </c>
      <c r="BH43" s="20" t="e">
        <f t="shared" si="22"/>
        <v>#N/A</v>
      </c>
      <c r="BI43" s="20" t="e">
        <f t="shared" si="23"/>
        <v>#N/A</v>
      </c>
      <c r="BJ43" s="20" t="e">
        <f t="shared" si="24"/>
        <v>#N/A</v>
      </c>
      <c r="BK43" s="20" t="e">
        <f t="shared" si="25"/>
        <v>#N/A</v>
      </c>
      <c r="BL43" s="20" t="e">
        <f t="shared" si="26"/>
        <v>#N/A</v>
      </c>
      <c r="BM43" s="20" t="e">
        <f t="shared" si="13"/>
        <v>#N/A</v>
      </c>
      <c r="BN43" s="20" t="e">
        <f t="shared" si="27"/>
        <v>#N/A</v>
      </c>
    </row>
    <row r="44" spans="1:66">
      <c r="A44" s="92"/>
      <c r="B44" s="90"/>
      <c r="C44" s="90"/>
      <c r="D44" s="93"/>
      <c r="E44" s="93"/>
      <c r="F44" s="93"/>
      <c r="G44" s="93"/>
      <c r="H44" s="93"/>
      <c r="I44" s="93"/>
      <c r="J44" s="93"/>
      <c r="K44" s="93"/>
      <c r="L44" s="92"/>
      <c r="M44" s="93"/>
      <c r="N44" s="91">
        <f t="shared" si="1"/>
        <v>0</v>
      </c>
      <c r="O44" s="91" t="str">
        <f t="shared" si="2"/>
        <v/>
      </c>
      <c r="P44" s="91" t="str">
        <f t="shared" si="3"/>
        <v/>
      </c>
      <c r="Q44" s="91" t="str">
        <f t="shared" si="4"/>
        <v>HDJ</v>
      </c>
      <c r="R44" s="82"/>
      <c r="S44" s="95">
        <f t="shared" si="15"/>
        <v>0</v>
      </c>
      <c r="T44" s="95">
        <f t="shared" si="16"/>
        <v>0</v>
      </c>
      <c r="U44" s="79" t="e">
        <f>VLOOKUP($S44,'Grille de Tarif OQN'!$B$2:$S$3603,U$1,0)</f>
        <v>#N/A</v>
      </c>
      <c r="V44" s="79" t="e">
        <f>VLOOKUP($S44,'Grille de Tarif OQN'!$B$2:$S$3603,V$1,0)</f>
        <v>#N/A</v>
      </c>
      <c r="W44" s="79" t="e">
        <f>VLOOKUP($S44,'Grille de Tarif OQN'!$B$2:$S$3603,W$1,0)</f>
        <v>#N/A</v>
      </c>
      <c r="X44" s="79" t="e">
        <f>VLOOKUP($S44,'Grille de Tarif OQN'!$B$2:$S$3603,X$1,0)</f>
        <v>#N/A</v>
      </c>
      <c r="Y44" s="79" t="e">
        <f>VLOOKUP($S44,'Grille de Tarif OQN'!$B$2:$S$3603,Y$1,0)</f>
        <v>#N/A</v>
      </c>
      <c r="Z44" s="79" t="e">
        <f>VLOOKUP($S44,'Grille de Tarif OQN'!$B$2:$S$3603,Z$1,0)</f>
        <v>#N/A</v>
      </c>
      <c r="AA44" s="79" t="e">
        <f>VLOOKUP($S44,'Grille de Tarif OQN'!$B$2:$S$3603,AA$1,0)</f>
        <v>#N/A</v>
      </c>
      <c r="AB44" s="79" t="e">
        <f>VLOOKUP($S44,'Grille de Tarif OQN'!$B$2:$S$3603,AB$1,0)</f>
        <v>#N/A</v>
      </c>
      <c r="AC44" s="79" t="e">
        <f>VLOOKUP($S44,'Grille de Tarif OQN'!$B$2:$S$3603,AC$1,0)</f>
        <v>#N/A</v>
      </c>
      <c r="AD44" s="79" t="e">
        <f>VLOOKUP($S44,'Grille de Tarif OQN'!$B$2:$S$3603,AD$1,0)</f>
        <v>#N/A</v>
      </c>
      <c r="AE44" s="79" t="e">
        <f>VLOOKUP($S44,'Grille de Tarif OQN'!$B$2:$S$3603,AE$1,0)</f>
        <v>#N/A</v>
      </c>
      <c r="AF44" s="79" t="e">
        <f>VLOOKUP($S44,'Grille de Tarif OQN'!$B$2:$S$3603,AF$1,0)</f>
        <v>#N/A</v>
      </c>
      <c r="AG44" s="79" t="e">
        <f>VLOOKUP($S44,'Grille de Tarif OQN'!$B$2:$S$3603,AG$1,0)</f>
        <v>#N/A</v>
      </c>
      <c r="AH44" s="79" t="e">
        <f>VLOOKUP($S44,'Grille de Tarif OQN'!$B$2:$S$3603,AH$1,0)</f>
        <v>#N/A</v>
      </c>
      <c r="AI44" s="79" t="e">
        <f>VLOOKUP($S44,'Grille de Tarif OQN'!$B$2:$S$3603,AI$1,0)</f>
        <v>#N/A</v>
      </c>
      <c r="AJ44" s="79" t="e">
        <f>VLOOKUP($S44,'Grille de Tarif OQN'!$B$2:$S$3603,AJ$1,0)</f>
        <v>#N/A</v>
      </c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72"/>
      <c r="AV44"/>
      <c r="AW44"/>
      <c r="AX44"/>
      <c r="AY44"/>
      <c r="AZ44" s="96">
        <f t="shared" si="17"/>
        <v>0</v>
      </c>
      <c r="BA44" s="24" t="e">
        <f t="shared" si="18"/>
        <v>#N/A</v>
      </c>
      <c r="BB44" s="24" t="e">
        <f t="shared" si="19"/>
        <v>#N/A</v>
      </c>
      <c r="BC44" s="24" t="e">
        <f t="shared" si="7"/>
        <v>#N/A</v>
      </c>
      <c r="BD44" s="24" t="e">
        <f t="shared" si="8"/>
        <v>#N/A</v>
      </c>
      <c r="BE44"/>
      <c r="BF44" t="e">
        <f t="shared" si="20"/>
        <v>#N/A</v>
      </c>
      <c r="BG44" t="str">
        <f t="shared" si="21"/>
        <v>HDJ</v>
      </c>
      <c r="BH44" s="20" t="e">
        <f t="shared" si="22"/>
        <v>#N/A</v>
      </c>
      <c r="BI44" s="20" t="e">
        <f t="shared" si="23"/>
        <v>#N/A</v>
      </c>
      <c r="BJ44" s="20" t="e">
        <f t="shared" si="24"/>
        <v>#N/A</v>
      </c>
      <c r="BK44" s="20" t="e">
        <f t="shared" si="25"/>
        <v>#N/A</v>
      </c>
      <c r="BL44" s="20" t="e">
        <f t="shared" si="26"/>
        <v>#N/A</v>
      </c>
      <c r="BM44" s="20" t="e">
        <f t="shared" si="13"/>
        <v>#N/A</v>
      </c>
      <c r="BN44" s="20" t="e">
        <f t="shared" si="27"/>
        <v>#N/A</v>
      </c>
    </row>
    <row r="45" spans="1:66">
      <c r="A45" s="92"/>
      <c r="B45" s="90"/>
      <c r="C45" s="90"/>
      <c r="D45" s="93"/>
      <c r="E45" s="93"/>
      <c r="F45" s="93"/>
      <c r="G45" s="93"/>
      <c r="H45" s="93"/>
      <c r="I45" s="93"/>
      <c r="J45" s="93"/>
      <c r="K45" s="93"/>
      <c r="L45" s="92"/>
      <c r="M45" s="93"/>
      <c r="N45" s="91">
        <f t="shared" si="1"/>
        <v>0</v>
      </c>
      <c r="O45" s="91" t="str">
        <f t="shared" si="2"/>
        <v/>
      </c>
      <c r="P45" s="91" t="str">
        <f t="shared" si="3"/>
        <v/>
      </c>
      <c r="Q45" s="91" t="str">
        <f t="shared" si="4"/>
        <v>HDJ</v>
      </c>
      <c r="R45" s="82"/>
      <c r="S45" s="95">
        <f t="shared" si="15"/>
        <v>0</v>
      </c>
      <c r="T45" s="95">
        <f t="shared" si="16"/>
        <v>0</v>
      </c>
      <c r="U45" s="79" t="e">
        <f>VLOOKUP($S45,'Grille de Tarif OQN'!$B$2:$S$3603,U$1,0)</f>
        <v>#N/A</v>
      </c>
      <c r="V45" s="79" t="e">
        <f>VLOOKUP($S45,'Grille de Tarif OQN'!$B$2:$S$3603,V$1,0)</f>
        <v>#N/A</v>
      </c>
      <c r="W45" s="79" t="e">
        <f>VLOOKUP($S45,'Grille de Tarif OQN'!$B$2:$S$3603,W$1,0)</f>
        <v>#N/A</v>
      </c>
      <c r="X45" s="79" t="e">
        <f>VLOOKUP($S45,'Grille de Tarif OQN'!$B$2:$S$3603,X$1,0)</f>
        <v>#N/A</v>
      </c>
      <c r="Y45" s="79" t="e">
        <f>VLOOKUP($S45,'Grille de Tarif OQN'!$B$2:$S$3603,Y$1,0)</f>
        <v>#N/A</v>
      </c>
      <c r="Z45" s="79" t="e">
        <f>VLOOKUP($S45,'Grille de Tarif OQN'!$B$2:$S$3603,Z$1,0)</f>
        <v>#N/A</v>
      </c>
      <c r="AA45" s="79" t="e">
        <f>VLOOKUP($S45,'Grille de Tarif OQN'!$B$2:$S$3603,AA$1,0)</f>
        <v>#N/A</v>
      </c>
      <c r="AB45" s="79" t="e">
        <f>VLOOKUP($S45,'Grille de Tarif OQN'!$B$2:$S$3603,AB$1,0)</f>
        <v>#N/A</v>
      </c>
      <c r="AC45" s="79" t="e">
        <f>VLOOKUP($S45,'Grille de Tarif OQN'!$B$2:$S$3603,AC$1,0)</f>
        <v>#N/A</v>
      </c>
      <c r="AD45" s="79" t="e">
        <f>VLOOKUP($S45,'Grille de Tarif OQN'!$B$2:$S$3603,AD$1,0)</f>
        <v>#N/A</v>
      </c>
      <c r="AE45" s="79" t="e">
        <f>VLOOKUP($S45,'Grille de Tarif OQN'!$B$2:$S$3603,AE$1,0)</f>
        <v>#N/A</v>
      </c>
      <c r="AF45" s="79" t="e">
        <f>VLOOKUP($S45,'Grille de Tarif OQN'!$B$2:$S$3603,AF$1,0)</f>
        <v>#N/A</v>
      </c>
      <c r="AG45" s="79" t="e">
        <f>VLOOKUP($S45,'Grille de Tarif OQN'!$B$2:$S$3603,AG$1,0)</f>
        <v>#N/A</v>
      </c>
      <c r="AH45" s="79" t="e">
        <f>VLOOKUP($S45,'Grille de Tarif OQN'!$B$2:$S$3603,AH$1,0)</f>
        <v>#N/A</v>
      </c>
      <c r="AI45" s="79" t="e">
        <f>VLOOKUP($S45,'Grille de Tarif OQN'!$B$2:$S$3603,AI$1,0)</f>
        <v>#N/A</v>
      </c>
      <c r="AJ45" s="79" t="e">
        <f>VLOOKUP($S45,'Grille de Tarif OQN'!$B$2:$S$3603,AJ$1,0)</f>
        <v>#N/A</v>
      </c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72"/>
      <c r="AV45"/>
      <c r="AW45"/>
      <c r="AX45"/>
      <c r="AY45"/>
      <c r="AZ45" s="96">
        <f t="shared" si="17"/>
        <v>0</v>
      </c>
      <c r="BA45" s="24" t="e">
        <f t="shared" si="18"/>
        <v>#N/A</v>
      </c>
      <c r="BB45" s="24" t="e">
        <f t="shared" si="19"/>
        <v>#N/A</v>
      </c>
      <c r="BC45" s="24" t="e">
        <f t="shared" si="7"/>
        <v>#N/A</v>
      </c>
      <c r="BD45" s="24" t="e">
        <f t="shared" si="8"/>
        <v>#N/A</v>
      </c>
      <c r="BE45"/>
      <c r="BF45" t="e">
        <f t="shared" si="20"/>
        <v>#N/A</v>
      </c>
      <c r="BG45" t="str">
        <f t="shared" si="21"/>
        <v>HDJ</v>
      </c>
      <c r="BH45" s="20" t="e">
        <f t="shared" si="22"/>
        <v>#N/A</v>
      </c>
      <c r="BI45" s="20" t="e">
        <f t="shared" si="23"/>
        <v>#N/A</v>
      </c>
      <c r="BJ45" s="20" t="e">
        <f t="shared" si="24"/>
        <v>#N/A</v>
      </c>
      <c r="BK45" s="20" t="e">
        <f t="shared" si="25"/>
        <v>#N/A</v>
      </c>
      <c r="BL45" s="20" t="e">
        <f t="shared" si="26"/>
        <v>#N/A</v>
      </c>
      <c r="BM45" s="20" t="e">
        <f t="shared" si="13"/>
        <v>#N/A</v>
      </c>
      <c r="BN45" s="20" t="e">
        <f t="shared" si="27"/>
        <v>#N/A</v>
      </c>
    </row>
    <row r="46" spans="1:66">
      <c r="A46" s="92"/>
      <c r="B46" s="90"/>
      <c r="C46" s="90"/>
      <c r="D46" s="93"/>
      <c r="E46" s="93"/>
      <c r="F46" s="93"/>
      <c r="G46" s="93"/>
      <c r="H46" s="93"/>
      <c r="I46" s="93"/>
      <c r="J46" s="93"/>
      <c r="K46" s="93"/>
      <c r="L46" s="92"/>
      <c r="M46" s="93"/>
      <c r="N46" s="91">
        <f t="shared" si="1"/>
        <v>0</v>
      </c>
      <c r="O46" s="91" t="str">
        <f t="shared" si="2"/>
        <v/>
      </c>
      <c r="P46" s="91" t="str">
        <f t="shared" si="3"/>
        <v/>
      </c>
      <c r="Q46" s="91" t="str">
        <f t="shared" si="4"/>
        <v>HDJ</v>
      </c>
      <c r="R46" s="82"/>
      <c r="S46" s="95">
        <f t="shared" si="15"/>
        <v>0</v>
      </c>
      <c r="T46" s="95">
        <f t="shared" si="16"/>
        <v>0</v>
      </c>
      <c r="U46" s="79" t="e">
        <f>VLOOKUP($S46,'Grille de Tarif OQN'!$B$2:$S$3603,U$1,0)</f>
        <v>#N/A</v>
      </c>
      <c r="V46" s="79" t="e">
        <f>VLOOKUP($S46,'Grille de Tarif OQN'!$B$2:$S$3603,V$1,0)</f>
        <v>#N/A</v>
      </c>
      <c r="W46" s="79" t="e">
        <f>VLOOKUP($S46,'Grille de Tarif OQN'!$B$2:$S$3603,W$1,0)</f>
        <v>#N/A</v>
      </c>
      <c r="X46" s="79" t="e">
        <f>VLOOKUP($S46,'Grille de Tarif OQN'!$B$2:$S$3603,X$1,0)</f>
        <v>#N/A</v>
      </c>
      <c r="Y46" s="79" t="e">
        <f>VLOOKUP($S46,'Grille de Tarif OQN'!$B$2:$S$3603,Y$1,0)</f>
        <v>#N/A</v>
      </c>
      <c r="Z46" s="79" t="e">
        <f>VLOOKUP($S46,'Grille de Tarif OQN'!$B$2:$S$3603,Z$1,0)</f>
        <v>#N/A</v>
      </c>
      <c r="AA46" s="79" t="e">
        <f>VLOOKUP($S46,'Grille de Tarif OQN'!$B$2:$S$3603,AA$1,0)</f>
        <v>#N/A</v>
      </c>
      <c r="AB46" s="79" t="e">
        <f>VLOOKUP($S46,'Grille de Tarif OQN'!$B$2:$S$3603,AB$1,0)</f>
        <v>#N/A</v>
      </c>
      <c r="AC46" s="79" t="e">
        <f>VLOOKUP($S46,'Grille de Tarif OQN'!$B$2:$S$3603,AC$1,0)</f>
        <v>#N/A</v>
      </c>
      <c r="AD46" s="79" t="e">
        <f>VLOOKUP($S46,'Grille de Tarif OQN'!$B$2:$S$3603,AD$1,0)</f>
        <v>#N/A</v>
      </c>
      <c r="AE46" s="79" t="e">
        <f>VLOOKUP($S46,'Grille de Tarif OQN'!$B$2:$S$3603,AE$1,0)</f>
        <v>#N/A</v>
      </c>
      <c r="AF46" s="79" t="e">
        <f>VLOOKUP($S46,'Grille de Tarif OQN'!$B$2:$S$3603,AF$1,0)</f>
        <v>#N/A</v>
      </c>
      <c r="AG46" s="79" t="e">
        <f>VLOOKUP($S46,'Grille de Tarif OQN'!$B$2:$S$3603,AG$1,0)</f>
        <v>#N/A</v>
      </c>
      <c r="AH46" s="79" t="e">
        <f>VLOOKUP($S46,'Grille de Tarif OQN'!$B$2:$S$3603,AH$1,0)</f>
        <v>#N/A</v>
      </c>
      <c r="AI46" s="79" t="e">
        <f>VLOOKUP($S46,'Grille de Tarif OQN'!$B$2:$S$3603,AI$1,0)</f>
        <v>#N/A</v>
      </c>
      <c r="AJ46" s="79" t="e">
        <f>VLOOKUP($S46,'Grille de Tarif OQN'!$B$2:$S$3603,AJ$1,0)</f>
        <v>#N/A</v>
      </c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72"/>
      <c r="AV46"/>
      <c r="AW46"/>
      <c r="AX46"/>
      <c r="AY46"/>
      <c r="AZ46" s="96">
        <f t="shared" si="17"/>
        <v>0</v>
      </c>
      <c r="BA46" s="24" t="e">
        <f t="shared" si="18"/>
        <v>#N/A</v>
      </c>
      <c r="BB46" s="24" t="e">
        <f t="shared" si="19"/>
        <v>#N/A</v>
      </c>
      <c r="BC46" s="24" t="e">
        <f t="shared" si="7"/>
        <v>#N/A</v>
      </c>
      <c r="BD46" s="24" t="e">
        <f t="shared" si="8"/>
        <v>#N/A</v>
      </c>
      <c r="BE46"/>
      <c r="BF46" t="e">
        <f t="shared" si="20"/>
        <v>#N/A</v>
      </c>
      <c r="BG46" t="str">
        <f t="shared" si="21"/>
        <v>HDJ</v>
      </c>
      <c r="BH46" s="20" t="e">
        <f t="shared" si="22"/>
        <v>#N/A</v>
      </c>
      <c r="BI46" s="20" t="e">
        <f t="shared" si="23"/>
        <v>#N/A</v>
      </c>
      <c r="BJ46" s="20" t="e">
        <f t="shared" si="24"/>
        <v>#N/A</v>
      </c>
      <c r="BK46" s="20" t="e">
        <f t="shared" si="25"/>
        <v>#N/A</v>
      </c>
      <c r="BL46" s="20" t="e">
        <f t="shared" si="26"/>
        <v>#N/A</v>
      </c>
      <c r="BM46" s="20" t="e">
        <f t="shared" si="13"/>
        <v>#N/A</v>
      </c>
      <c r="BN46" s="20" t="e">
        <f t="shared" si="27"/>
        <v>#N/A</v>
      </c>
    </row>
    <row r="47" spans="1:66">
      <c r="A47" s="92"/>
      <c r="B47" s="90"/>
      <c r="C47" s="90"/>
      <c r="D47" s="93"/>
      <c r="E47" s="93"/>
      <c r="F47" s="93"/>
      <c r="G47" s="93"/>
      <c r="H47" s="93"/>
      <c r="I47" s="93"/>
      <c r="J47" s="93"/>
      <c r="K47" s="93"/>
      <c r="L47" s="92"/>
      <c r="M47" s="93"/>
      <c r="N47" s="91">
        <f t="shared" si="1"/>
        <v>0</v>
      </c>
      <c r="O47" s="91" t="str">
        <f t="shared" si="2"/>
        <v/>
      </c>
      <c r="P47" s="91" t="str">
        <f t="shared" si="3"/>
        <v/>
      </c>
      <c r="Q47" s="91" t="str">
        <f t="shared" si="4"/>
        <v>HDJ</v>
      </c>
      <c r="R47" s="82"/>
      <c r="S47" s="95">
        <f t="shared" si="15"/>
        <v>0</v>
      </c>
      <c r="T47" s="95">
        <f t="shared" si="16"/>
        <v>0</v>
      </c>
      <c r="U47" s="79" t="e">
        <f>VLOOKUP($S47,'Grille de Tarif OQN'!$B$2:$S$3603,U$1,0)</f>
        <v>#N/A</v>
      </c>
      <c r="V47" s="79" t="e">
        <f>VLOOKUP($S47,'Grille de Tarif OQN'!$B$2:$S$3603,V$1,0)</f>
        <v>#N/A</v>
      </c>
      <c r="W47" s="79" t="e">
        <f>VLOOKUP($S47,'Grille de Tarif OQN'!$B$2:$S$3603,W$1,0)</f>
        <v>#N/A</v>
      </c>
      <c r="X47" s="79" t="e">
        <f>VLOOKUP($S47,'Grille de Tarif OQN'!$B$2:$S$3603,X$1,0)</f>
        <v>#N/A</v>
      </c>
      <c r="Y47" s="79" t="e">
        <f>VLOOKUP($S47,'Grille de Tarif OQN'!$B$2:$S$3603,Y$1,0)</f>
        <v>#N/A</v>
      </c>
      <c r="Z47" s="79" t="e">
        <f>VLOOKUP($S47,'Grille de Tarif OQN'!$B$2:$S$3603,Z$1,0)</f>
        <v>#N/A</v>
      </c>
      <c r="AA47" s="79" t="e">
        <f>VLOOKUP($S47,'Grille de Tarif OQN'!$B$2:$S$3603,AA$1,0)</f>
        <v>#N/A</v>
      </c>
      <c r="AB47" s="79" t="e">
        <f>VLOOKUP($S47,'Grille de Tarif OQN'!$B$2:$S$3603,AB$1,0)</f>
        <v>#N/A</v>
      </c>
      <c r="AC47" s="79" t="e">
        <f>VLOOKUP($S47,'Grille de Tarif OQN'!$B$2:$S$3603,AC$1,0)</f>
        <v>#N/A</v>
      </c>
      <c r="AD47" s="79" t="e">
        <f>VLOOKUP($S47,'Grille de Tarif OQN'!$B$2:$S$3603,AD$1,0)</f>
        <v>#N/A</v>
      </c>
      <c r="AE47" s="79" t="e">
        <f>VLOOKUP($S47,'Grille de Tarif OQN'!$B$2:$S$3603,AE$1,0)</f>
        <v>#N/A</v>
      </c>
      <c r="AF47" s="79" t="e">
        <f>VLOOKUP($S47,'Grille de Tarif OQN'!$B$2:$S$3603,AF$1,0)</f>
        <v>#N/A</v>
      </c>
      <c r="AG47" s="79" t="e">
        <f>VLOOKUP($S47,'Grille de Tarif OQN'!$B$2:$S$3603,AG$1,0)</f>
        <v>#N/A</v>
      </c>
      <c r="AH47" s="79" t="e">
        <f>VLOOKUP($S47,'Grille de Tarif OQN'!$B$2:$S$3603,AH$1,0)</f>
        <v>#N/A</v>
      </c>
      <c r="AI47" s="79" t="e">
        <f>VLOOKUP($S47,'Grille de Tarif OQN'!$B$2:$S$3603,AI$1,0)</f>
        <v>#N/A</v>
      </c>
      <c r="AJ47" s="79" t="e">
        <f>VLOOKUP($S47,'Grille de Tarif OQN'!$B$2:$S$3603,AJ$1,0)</f>
        <v>#N/A</v>
      </c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72"/>
      <c r="AV47"/>
      <c r="AW47"/>
      <c r="AX47"/>
      <c r="AY47"/>
      <c r="AZ47" s="96">
        <f t="shared" si="17"/>
        <v>0</v>
      </c>
      <c r="BA47" s="24" t="e">
        <f t="shared" si="18"/>
        <v>#N/A</v>
      </c>
      <c r="BB47" s="24" t="e">
        <f t="shared" si="19"/>
        <v>#N/A</v>
      </c>
      <c r="BC47" s="24" t="e">
        <f t="shared" si="7"/>
        <v>#N/A</v>
      </c>
      <c r="BD47" s="24" t="e">
        <f t="shared" si="8"/>
        <v>#N/A</v>
      </c>
      <c r="BE47"/>
      <c r="BF47" t="e">
        <f t="shared" si="20"/>
        <v>#N/A</v>
      </c>
      <c r="BG47" t="str">
        <f t="shared" si="21"/>
        <v>HDJ</v>
      </c>
      <c r="BH47" s="20" t="e">
        <f t="shared" si="22"/>
        <v>#N/A</v>
      </c>
      <c r="BI47" s="20" t="e">
        <f t="shared" si="23"/>
        <v>#N/A</v>
      </c>
      <c r="BJ47" s="20" t="e">
        <f t="shared" si="24"/>
        <v>#N/A</v>
      </c>
      <c r="BK47" s="20" t="e">
        <f t="shared" si="25"/>
        <v>#N/A</v>
      </c>
      <c r="BL47" s="20" t="e">
        <f t="shared" si="26"/>
        <v>#N/A</v>
      </c>
      <c r="BM47" s="20" t="e">
        <f t="shared" si="13"/>
        <v>#N/A</v>
      </c>
      <c r="BN47" s="20" t="e">
        <f t="shared" si="27"/>
        <v>#N/A</v>
      </c>
    </row>
    <row r="48" spans="1:66">
      <c r="A48" s="92"/>
      <c r="B48" s="90"/>
      <c r="C48" s="90"/>
      <c r="D48" s="93"/>
      <c r="E48" s="93"/>
      <c r="F48" s="93"/>
      <c r="G48" s="93"/>
      <c r="H48" s="93"/>
      <c r="I48" s="93"/>
      <c r="J48" s="93"/>
      <c r="K48" s="93"/>
      <c r="L48" s="92"/>
      <c r="M48" s="93"/>
      <c r="N48" s="91">
        <f t="shared" si="1"/>
        <v>0</v>
      </c>
      <c r="O48" s="91" t="str">
        <f t="shared" si="2"/>
        <v/>
      </c>
      <c r="P48" s="91" t="str">
        <f t="shared" si="3"/>
        <v/>
      </c>
      <c r="Q48" s="91" t="str">
        <f t="shared" si="4"/>
        <v>HDJ</v>
      </c>
      <c r="R48" s="82"/>
      <c r="S48" s="95">
        <f t="shared" si="15"/>
        <v>0</v>
      </c>
      <c r="T48" s="95">
        <f t="shared" si="16"/>
        <v>0</v>
      </c>
      <c r="U48" s="79" t="e">
        <f>VLOOKUP($S48,'Grille de Tarif OQN'!$B$2:$S$3603,U$1,0)</f>
        <v>#N/A</v>
      </c>
      <c r="V48" s="79" t="e">
        <f>VLOOKUP($S48,'Grille de Tarif OQN'!$B$2:$S$3603,V$1,0)</f>
        <v>#N/A</v>
      </c>
      <c r="W48" s="79" t="e">
        <f>VLOOKUP($S48,'Grille de Tarif OQN'!$B$2:$S$3603,W$1,0)</f>
        <v>#N/A</v>
      </c>
      <c r="X48" s="79" t="e">
        <f>VLOOKUP($S48,'Grille de Tarif OQN'!$B$2:$S$3603,X$1,0)</f>
        <v>#N/A</v>
      </c>
      <c r="Y48" s="79" t="e">
        <f>VLOOKUP($S48,'Grille de Tarif OQN'!$B$2:$S$3603,Y$1,0)</f>
        <v>#N/A</v>
      </c>
      <c r="Z48" s="79" t="e">
        <f>VLOOKUP($S48,'Grille de Tarif OQN'!$B$2:$S$3603,Z$1,0)</f>
        <v>#N/A</v>
      </c>
      <c r="AA48" s="79" t="e">
        <f>VLOOKUP($S48,'Grille de Tarif OQN'!$B$2:$S$3603,AA$1,0)</f>
        <v>#N/A</v>
      </c>
      <c r="AB48" s="79" t="e">
        <f>VLOOKUP($S48,'Grille de Tarif OQN'!$B$2:$S$3603,AB$1,0)</f>
        <v>#N/A</v>
      </c>
      <c r="AC48" s="79" t="e">
        <f>VLOOKUP($S48,'Grille de Tarif OQN'!$B$2:$S$3603,AC$1,0)</f>
        <v>#N/A</v>
      </c>
      <c r="AD48" s="79" t="e">
        <f>VLOOKUP($S48,'Grille de Tarif OQN'!$B$2:$S$3603,AD$1,0)</f>
        <v>#N/A</v>
      </c>
      <c r="AE48" s="79" t="e">
        <f>VLOOKUP($S48,'Grille de Tarif OQN'!$B$2:$S$3603,AE$1,0)</f>
        <v>#N/A</v>
      </c>
      <c r="AF48" s="79" t="e">
        <f>VLOOKUP($S48,'Grille de Tarif OQN'!$B$2:$S$3603,AF$1,0)</f>
        <v>#N/A</v>
      </c>
      <c r="AG48" s="79" t="e">
        <f>VLOOKUP($S48,'Grille de Tarif OQN'!$B$2:$S$3603,AG$1,0)</f>
        <v>#N/A</v>
      </c>
      <c r="AH48" s="79" t="e">
        <f>VLOOKUP($S48,'Grille de Tarif OQN'!$B$2:$S$3603,AH$1,0)</f>
        <v>#N/A</v>
      </c>
      <c r="AI48" s="79" t="e">
        <f>VLOOKUP($S48,'Grille de Tarif OQN'!$B$2:$S$3603,AI$1,0)</f>
        <v>#N/A</v>
      </c>
      <c r="AJ48" s="79" t="e">
        <f>VLOOKUP($S48,'Grille de Tarif OQN'!$B$2:$S$3603,AJ$1,0)</f>
        <v>#N/A</v>
      </c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72"/>
      <c r="AV48"/>
      <c r="AW48"/>
      <c r="AX48"/>
      <c r="AY48"/>
      <c r="AZ48" s="96">
        <f t="shared" si="17"/>
        <v>0</v>
      </c>
      <c r="BA48" s="24" t="e">
        <f t="shared" si="18"/>
        <v>#N/A</v>
      </c>
      <c r="BB48" s="24" t="e">
        <f t="shared" si="19"/>
        <v>#N/A</v>
      </c>
      <c r="BC48" s="24" t="e">
        <f t="shared" si="7"/>
        <v>#N/A</v>
      </c>
      <c r="BD48" s="24" t="e">
        <f t="shared" si="8"/>
        <v>#N/A</v>
      </c>
      <c r="BE48"/>
      <c r="BF48" t="e">
        <f t="shared" si="20"/>
        <v>#N/A</v>
      </c>
      <c r="BG48" t="str">
        <f t="shared" si="21"/>
        <v>HDJ</v>
      </c>
      <c r="BH48" s="20" t="e">
        <f t="shared" si="22"/>
        <v>#N/A</v>
      </c>
      <c r="BI48" s="20" t="e">
        <f t="shared" si="23"/>
        <v>#N/A</v>
      </c>
      <c r="BJ48" s="20" t="e">
        <f t="shared" si="24"/>
        <v>#N/A</v>
      </c>
      <c r="BK48" s="20" t="e">
        <f t="shared" si="25"/>
        <v>#N/A</v>
      </c>
      <c r="BL48" s="20" t="e">
        <f t="shared" si="26"/>
        <v>#N/A</v>
      </c>
      <c r="BM48" s="20" t="e">
        <f t="shared" si="13"/>
        <v>#N/A</v>
      </c>
      <c r="BN48" s="20" t="e">
        <f t="shared" si="27"/>
        <v>#N/A</v>
      </c>
    </row>
    <row r="49" spans="1:66">
      <c r="A49" s="92"/>
      <c r="B49" s="90"/>
      <c r="C49" s="90"/>
      <c r="D49" s="93"/>
      <c r="E49" s="93"/>
      <c r="F49" s="93"/>
      <c r="G49" s="93"/>
      <c r="H49" s="93"/>
      <c r="I49" s="93"/>
      <c r="J49" s="93"/>
      <c r="K49" s="93"/>
      <c r="L49" s="92"/>
      <c r="M49" s="93"/>
      <c r="N49" s="91">
        <f t="shared" si="1"/>
        <v>0</v>
      </c>
      <c r="O49" s="91" t="str">
        <f t="shared" si="2"/>
        <v/>
      </c>
      <c r="P49" s="91" t="str">
        <f t="shared" si="3"/>
        <v/>
      </c>
      <c r="Q49" s="91" t="str">
        <f t="shared" si="4"/>
        <v>HDJ</v>
      </c>
      <c r="R49" s="82"/>
      <c r="S49" s="95">
        <f t="shared" si="15"/>
        <v>0</v>
      </c>
      <c r="T49" s="95">
        <f t="shared" si="16"/>
        <v>0</v>
      </c>
      <c r="U49" s="79" t="e">
        <f>VLOOKUP($S49,'Grille de Tarif OQN'!$B$2:$S$3603,U$1,0)</f>
        <v>#N/A</v>
      </c>
      <c r="V49" s="79" t="e">
        <f>VLOOKUP($S49,'Grille de Tarif OQN'!$B$2:$S$3603,V$1,0)</f>
        <v>#N/A</v>
      </c>
      <c r="W49" s="79" t="e">
        <f>VLOOKUP($S49,'Grille de Tarif OQN'!$B$2:$S$3603,W$1,0)</f>
        <v>#N/A</v>
      </c>
      <c r="X49" s="79" t="e">
        <f>VLOOKUP($S49,'Grille de Tarif OQN'!$B$2:$S$3603,X$1,0)</f>
        <v>#N/A</v>
      </c>
      <c r="Y49" s="79" t="e">
        <f>VLOOKUP($S49,'Grille de Tarif OQN'!$B$2:$S$3603,Y$1,0)</f>
        <v>#N/A</v>
      </c>
      <c r="Z49" s="79" t="e">
        <f>VLOOKUP($S49,'Grille de Tarif OQN'!$B$2:$S$3603,Z$1,0)</f>
        <v>#N/A</v>
      </c>
      <c r="AA49" s="79" t="e">
        <f>VLOOKUP($S49,'Grille de Tarif OQN'!$B$2:$S$3603,AA$1,0)</f>
        <v>#N/A</v>
      </c>
      <c r="AB49" s="79" t="e">
        <f>VLOOKUP($S49,'Grille de Tarif OQN'!$B$2:$S$3603,AB$1,0)</f>
        <v>#N/A</v>
      </c>
      <c r="AC49" s="79" t="e">
        <f>VLOOKUP($S49,'Grille de Tarif OQN'!$B$2:$S$3603,AC$1,0)</f>
        <v>#N/A</v>
      </c>
      <c r="AD49" s="79" t="e">
        <f>VLOOKUP($S49,'Grille de Tarif OQN'!$B$2:$S$3603,AD$1,0)</f>
        <v>#N/A</v>
      </c>
      <c r="AE49" s="79" t="e">
        <f>VLOOKUP($S49,'Grille de Tarif OQN'!$B$2:$S$3603,AE$1,0)</f>
        <v>#N/A</v>
      </c>
      <c r="AF49" s="79" t="e">
        <f>VLOOKUP($S49,'Grille de Tarif OQN'!$B$2:$S$3603,AF$1,0)</f>
        <v>#N/A</v>
      </c>
      <c r="AG49" s="79" t="e">
        <f>VLOOKUP($S49,'Grille de Tarif OQN'!$B$2:$S$3603,AG$1,0)</f>
        <v>#N/A</v>
      </c>
      <c r="AH49" s="79" t="e">
        <f>VLOOKUP($S49,'Grille de Tarif OQN'!$B$2:$S$3603,AH$1,0)</f>
        <v>#N/A</v>
      </c>
      <c r="AI49" s="79" t="e">
        <f>VLOOKUP($S49,'Grille de Tarif OQN'!$B$2:$S$3603,AI$1,0)</f>
        <v>#N/A</v>
      </c>
      <c r="AJ49" s="79" t="e">
        <f>VLOOKUP($S49,'Grille de Tarif OQN'!$B$2:$S$3603,AJ$1,0)</f>
        <v>#N/A</v>
      </c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72"/>
      <c r="AV49"/>
      <c r="AW49"/>
      <c r="AX49"/>
      <c r="AY49"/>
      <c r="AZ49" s="96">
        <f t="shared" si="17"/>
        <v>0</v>
      </c>
      <c r="BA49" s="24" t="e">
        <f t="shared" si="18"/>
        <v>#N/A</v>
      </c>
      <c r="BB49" s="24" t="e">
        <f t="shared" si="19"/>
        <v>#N/A</v>
      </c>
      <c r="BC49" s="24" t="e">
        <f t="shared" si="7"/>
        <v>#N/A</v>
      </c>
      <c r="BD49" s="24" t="e">
        <f t="shared" si="8"/>
        <v>#N/A</v>
      </c>
      <c r="BE49"/>
      <c r="BF49" t="e">
        <f t="shared" si="20"/>
        <v>#N/A</v>
      </c>
      <c r="BG49" t="str">
        <f t="shared" si="21"/>
        <v>HDJ</v>
      </c>
      <c r="BH49" s="20" t="e">
        <f t="shared" si="22"/>
        <v>#N/A</v>
      </c>
      <c r="BI49" s="20" t="e">
        <f t="shared" si="23"/>
        <v>#N/A</v>
      </c>
      <c r="BJ49" s="20" t="e">
        <f t="shared" si="24"/>
        <v>#N/A</v>
      </c>
      <c r="BK49" s="20" t="e">
        <f t="shared" si="25"/>
        <v>#N/A</v>
      </c>
      <c r="BL49" s="20" t="e">
        <f t="shared" si="26"/>
        <v>#N/A</v>
      </c>
      <c r="BM49" s="20" t="e">
        <f t="shared" si="13"/>
        <v>#N/A</v>
      </c>
      <c r="BN49" s="20" t="e">
        <f t="shared" si="27"/>
        <v>#N/A</v>
      </c>
    </row>
    <row r="50" spans="1:66">
      <c r="A50" s="92"/>
      <c r="B50" s="90"/>
      <c r="C50" s="90"/>
      <c r="D50" s="93"/>
      <c r="E50" s="93"/>
      <c r="F50" s="93"/>
      <c r="G50" s="93"/>
      <c r="H50" s="93"/>
      <c r="I50" s="93"/>
      <c r="J50" s="93"/>
      <c r="K50" s="93"/>
      <c r="L50" s="92"/>
      <c r="M50" s="93"/>
      <c r="N50" s="91">
        <f t="shared" si="1"/>
        <v>0</v>
      </c>
      <c r="O50" s="91" t="str">
        <f t="shared" si="2"/>
        <v/>
      </c>
      <c r="P50" s="91" t="str">
        <f t="shared" si="3"/>
        <v/>
      </c>
      <c r="Q50" s="91" t="str">
        <f t="shared" si="4"/>
        <v>HDJ</v>
      </c>
      <c r="R50" s="82"/>
      <c r="S50" s="95">
        <f t="shared" si="15"/>
        <v>0</v>
      </c>
      <c r="T50" s="95">
        <f t="shared" si="16"/>
        <v>0</v>
      </c>
      <c r="U50" s="79" t="e">
        <f>VLOOKUP($S50,'Grille de Tarif OQN'!$B$2:$S$3603,U$1,0)</f>
        <v>#N/A</v>
      </c>
      <c r="V50" s="79" t="e">
        <f>VLOOKUP($S50,'Grille de Tarif OQN'!$B$2:$S$3603,V$1,0)</f>
        <v>#N/A</v>
      </c>
      <c r="W50" s="79" t="e">
        <f>VLOOKUP($S50,'Grille de Tarif OQN'!$B$2:$S$3603,W$1,0)</f>
        <v>#N/A</v>
      </c>
      <c r="X50" s="79" t="e">
        <f>VLOOKUP($S50,'Grille de Tarif OQN'!$B$2:$S$3603,X$1,0)</f>
        <v>#N/A</v>
      </c>
      <c r="Y50" s="79" t="e">
        <f>VLOOKUP($S50,'Grille de Tarif OQN'!$B$2:$S$3603,Y$1,0)</f>
        <v>#N/A</v>
      </c>
      <c r="Z50" s="79" t="e">
        <f>VLOOKUP($S50,'Grille de Tarif OQN'!$B$2:$S$3603,Z$1,0)</f>
        <v>#N/A</v>
      </c>
      <c r="AA50" s="79" t="e">
        <f>VLOOKUP($S50,'Grille de Tarif OQN'!$B$2:$S$3603,AA$1,0)</f>
        <v>#N/A</v>
      </c>
      <c r="AB50" s="79" t="e">
        <f>VLOOKUP($S50,'Grille de Tarif OQN'!$B$2:$S$3603,AB$1,0)</f>
        <v>#N/A</v>
      </c>
      <c r="AC50" s="79" t="e">
        <f>VLOOKUP($S50,'Grille de Tarif OQN'!$B$2:$S$3603,AC$1,0)</f>
        <v>#N/A</v>
      </c>
      <c r="AD50" s="79" t="e">
        <f>VLOOKUP($S50,'Grille de Tarif OQN'!$B$2:$S$3603,AD$1,0)</f>
        <v>#N/A</v>
      </c>
      <c r="AE50" s="79" t="e">
        <f>VLOOKUP($S50,'Grille de Tarif OQN'!$B$2:$S$3603,AE$1,0)</f>
        <v>#N/A</v>
      </c>
      <c r="AF50" s="79" t="e">
        <f>VLOOKUP($S50,'Grille de Tarif OQN'!$B$2:$S$3603,AF$1,0)</f>
        <v>#N/A</v>
      </c>
      <c r="AG50" s="79" t="e">
        <f>VLOOKUP($S50,'Grille de Tarif OQN'!$B$2:$S$3603,AG$1,0)</f>
        <v>#N/A</v>
      </c>
      <c r="AH50" s="79" t="e">
        <f>VLOOKUP($S50,'Grille de Tarif OQN'!$B$2:$S$3603,AH$1,0)</f>
        <v>#N/A</v>
      </c>
      <c r="AI50" s="79" t="e">
        <f>VLOOKUP($S50,'Grille de Tarif OQN'!$B$2:$S$3603,AI$1,0)</f>
        <v>#N/A</v>
      </c>
      <c r="AJ50" s="79" t="e">
        <f>VLOOKUP($S50,'Grille de Tarif OQN'!$B$2:$S$3603,AJ$1,0)</f>
        <v>#N/A</v>
      </c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72"/>
      <c r="AV50"/>
      <c r="AW50"/>
      <c r="AX50"/>
      <c r="AY50"/>
      <c r="AZ50" s="96">
        <f t="shared" si="17"/>
        <v>0</v>
      </c>
      <c r="BA50" s="24" t="e">
        <f t="shared" si="18"/>
        <v>#N/A</v>
      </c>
      <c r="BB50" s="24" t="e">
        <f t="shared" si="19"/>
        <v>#N/A</v>
      </c>
      <c r="BC50" s="24" t="e">
        <f t="shared" si="7"/>
        <v>#N/A</v>
      </c>
      <c r="BD50" s="24" t="e">
        <f t="shared" si="8"/>
        <v>#N/A</v>
      </c>
      <c r="BE50"/>
      <c r="BF50" t="e">
        <f t="shared" si="20"/>
        <v>#N/A</v>
      </c>
      <c r="BG50" t="str">
        <f t="shared" si="21"/>
        <v>HDJ</v>
      </c>
      <c r="BH50" s="20" t="e">
        <f t="shared" si="22"/>
        <v>#N/A</v>
      </c>
      <c r="BI50" s="20" t="e">
        <f t="shared" si="23"/>
        <v>#N/A</v>
      </c>
      <c r="BJ50" s="20" t="e">
        <f t="shared" si="24"/>
        <v>#N/A</v>
      </c>
      <c r="BK50" s="20" t="e">
        <f t="shared" si="25"/>
        <v>#N/A</v>
      </c>
      <c r="BL50" s="20" t="e">
        <f t="shared" si="26"/>
        <v>#N/A</v>
      </c>
      <c r="BM50" s="20" t="e">
        <f t="shared" si="13"/>
        <v>#N/A</v>
      </c>
      <c r="BN50" s="20" t="e">
        <f t="shared" si="27"/>
        <v>#N/A</v>
      </c>
    </row>
    <row r="51" spans="1:66">
      <c r="A51" s="92"/>
      <c r="B51" s="90"/>
      <c r="C51" s="90"/>
      <c r="D51" s="93"/>
      <c r="E51" s="93"/>
      <c r="F51" s="93"/>
      <c r="G51" s="93"/>
      <c r="H51" s="93"/>
      <c r="I51" s="93"/>
      <c r="J51" s="93"/>
      <c r="K51" s="93"/>
      <c r="L51" s="92"/>
      <c r="M51" s="93"/>
      <c r="N51" s="91">
        <f t="shared" si="1"/>
        <v>0</v>
      </c>
      <c r="O51" s="91" t="str">
        <f t="shared" si="2"/>
        <v/>
      </c>
      <c r="P51" s="91" t="str">
        <f t="shared" si="3"/>
        <v/>
      </c>
      <c r="Q51" s="91" t="str">
        <f t="shared" si="4"/>
        <v>HDJ</v>
      </c>
      <c r="R51" s="82"/>
      <c r="S51" s="95">
        <f t="shared" si="15"/>
        <v>0</v>
      </c>
      <c r="T51" s="95">
        <f t="shared" si="16"/>
        <v>0</v>
      </c>
      <c r="U51" s="79" t="e">
        <f>VLOOKUP($S51,'Grille de Tarif OQN'!$B$2:$S$3603,U$1,0)</f>
        <v>#N/A</v>
      </c>
      <c r="V51" s="79" t="e">
        <f>VLOOKUP($S51,'Grille de Tarif OQN'!$B$2:$S$3603,V$1,0)</f>
        <v>#N/A</v>
      </c>
      <c r="W51" s="79" t="e">
        <f>VLOOKUP($S51,'Grille de Tarif OQN'!$B$2:$S$3603,W$1,0)</f>
        <v>#N/A</v>
      </c>
      <c r="X51" s="79" t="e">
        <f>VLOOKUP($S51,'Grille de Tarif OQN'!$B$2:$S$3603,X$1,0)</f>
        <v>#N/A</v>
      </c>
      <c r="Y51" s="79" t="e">
        <f>VLOOKUP($S51,'Grille de Tarif OQN'!$B$2:$S$3603,Y$1,0)</f>
        <v>#N/A</v>
      </c>
      <c r="Z51" s="79" t="e">
        <f>VLOOKUP($S51,'Grille de Tarif OQN'!$B$2:$S$3603,Z$1,0)</f>
        <v>#N/A</v>
      </c>
      <c r="AA51" s="79" t="e">
        <f>VLOOKUP($S51,'Grille de Tarif OQN'!$B$2:$S$3603,AA$1,0)</f>
        <v>#N/A</v>
      </c>
      <c r="AB51" s="79" t="e">
        <f>VLOOKUP($S51,'Grille de Tarif OQN'!$B$2:$S$3603,AB$1,0)</f>
        <v>#N/A</v>
      </c>
      <c r="AC51" s="79" t="e">
        <f>VLOOKUP($S51,'Grille de Tarif OQN'!$B$2:$S$3603,AC$1,0)</f>
        <v>#N/A</v>
      </c>
      <c r="AD51" s="79" t="e">
        <f>VLOOKUP($S51,'Grille de Tarif OQN'!$B$2:$S$3603,AD$1,0)</f>
        <v>#N/A</v>
      </c>
      <c r="AE51" s="79" t="e">
        <f>VLOOKUP($S51,'Grille de Tarif OQN'!$B$2:$S$3603,AE$1,0)</f>
        <v>#N/A</v>
      </c>
      <c r="AF51" s="79" t="e">
        <f>VLOOKUP($S51,'Grille de Tarif OQN'!$B$2:$S$3603,AF$1,0)</f>
        <v>#N/A</v>
      </c>
      <c r="AG51" s="79" t="e">
        <f>VLOOKUP($S51,'Grille de Tarif OQN'!$B$2:$S$3603,AG$1,0)</f>
        <v>#N/A</v>
      </c>
      <c r="AH51" s="79" t="e">
        <f>VLOOKUP($S51,'Grille de Tarif OQN'!$B$2:$S$3603,AH$1,0)</f>
        <v>#N/A</v>
      </c>
      <c r="AI51" s="79" t="e">
        <f>VLOOKUP($S51,'Grille de Tarif OQN'!$B$2:$S$3603,AI$1,0)</f>
        <v>#N/A</v>
      </c>
      <c r="AJ51" s="79" t="e">
        <f>VLOOKUP($S51,'Grille de Tarif OQN'!$B$2:$S$3603,AJ$1,0)</f>
        <v>#N/A</v>
      </c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72"/>
      <c r="AV51"/>
      <c r="AW51"/>
      <c r="AX51"/>
      <c r="AY51"/>
      <c r="AZ51" s="96">
        <f t="shared" si="17"/>
        <v>0</v>
      </c>
      <c r="BA51" s="24" t="e">
        <f t="shared" si="18"/>
        <v>#N/A</v>
      </c>
      <c r="BB51" s="24" t="e">
        <f t="shared" si="19"/>
        <v>#N/A</v>
      </c>
      <c r="BC51" s="24" t="e">
        <f t="shared" si="7"/>
        <v>#N/A</v>
      </c>
      <c r="BD51" s="24" t="e">
        <f t="shared" si="8"/>
        <v>#N/A</v>
      </c>
      <c r="BE51"/>
      <c r="BF51" t="e">
        <f t="shared" si="20"/>
        <v>#N/A</v>
      </c>
      <c r="BG51" t="str">
        <f t="shared" si="21"/>
        <v>HDJ</v>
      </c>
      <c r="BH51" s="20" t="e">
        <f t="shared" si="22"/>
        <v>#N/A</v>
      </c>
      <c r="BI51" s="20" t="e">
        <f t="shared" si="23"/>
        <v>#N/A</v>
      </c>
      <c r="BJ51" s="20" t="e">
        <f t="shared" si="24"/>
        <v>#N/A</v>
      </c>
      <c r="BK51" s="20" t="e">
        <f t="shared" si="25"/>
        <v>#N/A</v>
      </c>
      <c r="BL51" s="20" t="e">
        <f t="shared" si="26"/>
        <v>#N/A</v>
      </c>
      <c r="BM51" s="20" t="e">
        <f t="shared" si="13"/>
        <v>#N/A</v>
      </c>
      <c r="BN51" s="20" t="e">
        <f t="shared" si="27"/>
        <v>#N/A</v>
      </c>
    </row>
    <row r="52" spans="1:66">
      <c r="A52" s="92"/>
      <c r="B52" s="90"/>
      <c r="C52" s="90"/>
      <c r="D52" s="93"/>
      <c r="E52" s="93"/>
      <c r="F52" s="93"/>
      <c r="G52" s="93"/>
      <c r="H52" s="93"/>
      <c r="I52" s="93"/>
      <c r="J52" s="93"/>
      <c r="K52" s="93"/>
      <c r="L52" s="92"/>
      <c r="M52" s="93"/>
      <c r="N52" s="91">
        <f t="shared" si="1"/>
        <v>0</v>
      </c>
      <c r="O52" s="91" t="str">
        <f t="shared" si="2"/>
        <v/>
      </c>
      <c r="P52" s="91" t="str">
        <f t="shared" si="3"/>
        <v/>
      </c>
      <c r="Q52" s="91" t="str">
        <f t="shared" si="4"/>
        <v>HDJ</v>
      </c>
      <c r="R52" s="82"/>
      <c r="S52" s="95">
        <f t="shared" si="15"/>
        <v>0</v>
      </c>
      <c r="T52" s="95">
        <f t="shared" si="16"/>
        <v>0</v>
      </c>
      <c r="U52" s="79" t="e">
        <f>VLOOKUP($S52,'Grille de Tarif OQN'!$B$2:$S$3603,U$1,0)</f>
        <v>#N/A</v>
      </c>
      <c r="V52" s="79" t="e">
        <f>VLOOKUP($S52,'Grille de Tarif OQN'!$B$2:$S$3603,V$1,0)</f>
        <v>#N/A</v>
      </c>
      <c r="W52" s="79" t="e">
        <f>VLOOKUP($S52,'Grille de Tarif OQN'!$B$2:$S$3603,W$1,0)</f>
        <v>#N/A</v>
      </c>
      <c r="X52" s="79" t="e">
        <f>VLOOKUP($S52,'Grille de Tarif OQN'!$B$2:$S$3603,X$1,0)</f>
        <v>#N/A</v>
      </c>
      <c r="Y52" s="79" t="e">
        <f>VLOOKUP($S52,'Grille de Tarif OQN'!$B$2:$S$3603,Y$1,0)</f>
        <v>#N/A</v>
      </c>
      <c r="Z52" s="79" t="e">
        <f>VLOOKUP($S52,'Grille de Tarif OQN'!$B$2:$S$3603,Z$1,0)</f>
        <v>#N/A</v>
      </c>
      <c r="AA52" s="79" t="e">
        <f>VLOOKUP($S52,'Grille de Tarif OQN'!$B$2:$S$3603,AA$1,0)</f>
        <v>#N/A</v>
      </c>
      <c r="AB52" s="79" t="e">
        <f>VLOOKUP($S52,'Grille de Tarif OQN'!$B$2:$S$3603,AB$1,0)</f>
        <v>#N/A</v>
      </c>
      <c r="AC52" s="79" t="e">
        <f>VLOOKUP($S52,'Grille de Tarif OQN'!$B$2:$S$3603,AC$1,0)</f>
        <v>#N/A</v>
      </c>
      <c r="AD52" s="79" t="e">
        <f>VLOOKUP($S52,'Grille de Tarif OQN'!$B$2:$S$3603,AD$1,0)</f>
        <v>#N/A</v>
      </c>
      <c r="AE52" s="79" t="e">
        <f>VLOOKUP($S52,'Grille de Tarif OQN'!$B$2:$S$3603,AE$1,0)</f>
        <v>#N/A</v>
      </c>
      <c r="AF52" s="79" t="e">
        <f>VLOOKUP($S52,'Grille de Tarif OQN'!$B$2:$S$3603,AF$1,0)</f>
        <v>#N/A</v>
      </c>
      <c r="AG52" s="79" t="e">
        <f>VLOOKUP($S52,'Grille de Tarif OQN'!$B$2:$S$3603,AG$1,0)</f>
        <v>#N/A</v>
      </c>
      <c r="AH52" s="79" t="e">
        <f>VLOOKUP($S52,'Grille de Tarif OQN'!$B$2:$S$3603,AH$1,0)</f>
        <v>#N/A</v>
      </c>
      <c r="AI52" s="79" t="e">
        <f>VLOOKUP($S52,'Grille de Tarif OQN'!$B$2:$S$3603,AI$1,0)</f>
        <v>#N/A</v>
      </c>
      <c r="AJ52" s="79" t="e">
        <f>VLOOKUP($S52,'Grille de Tarif OQN'!$B$2:$S$3603,AJ$1,0)</f>
        <v>#N/A</v>
      </c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72"/>
      <c r="AV52"/>
      <c r="AW52"/>
      <c r="AX52"/>
      <c r="AY52"/>
      <c r="AZ52" s="96">
        <f t="shared" si="17"/>
        <v>0</v>
      </c>
      <c r="BA52" s="24" t="e">
        <f t="shared" si="18"/>
        <v>#N/A</v>
      </c>
      <c r="BB52" s="24" t="e">
        <f t="shared" si="19"/>
        <v>#N/A</v>
      </c>
      <c r="BC52" s="24" t="e">
        <f t="shared" si="7"/>
        <v>#N/A</v>
      </c>
      <c r="BD52" s="24" t="e">
        <f t="shared" si="8"/>
        <v>#N/A</v>
      </c>
      <c r="BE52"/>
      <c r="BF52" t="e">
        <f t="shared" si="20"/>
        <v>#N/A</v>
      </c>
      <c r="BG52" t="str">
        <f t="shared" si="21"/>
        <v>HDJ</v>
      </c>
      <c r="BH52" s="20" t="e">
        <f t="shared" si="22"/>
        <v>#N/A</v>
      </c>
      <c r="BI52" s="20" t="e">
        <f t="shared" si="23"/>
        <v>#N/A</v>
      </c>
      <c r="BJ52" s="20" t="e">
        <f t="shared" si="24"/>
        <v>#N/A</v>
      </c>
      <c r="BK52" s="20" t="e">
        <f t="shared" si="25"/>
        <v>#N/A</v>
      </c>
      <c r="BL52" s="20" t="e">
        <f t="shared" si="26"/>
        <v>#N/A</v>
      </c>
      <c r="BM52" s="20" t="e">
        <f t="shared" si="13"/>
        <v>#N/A</v>
      </c>
      <c r="BN52" s="20" t="e">
        <f t="shared" si="27"/>
        <v>#N/A</v>
      </c>
    </row>
    <row r="53" spans="1:66">
      <c r="A53" s="92"/>
      <c r="B53" s="90"/>
      <c r="C53" s="90"/>
      <c r="D53" s="93"/>
      <c r="E53" s="93"/>
      <c r="F53" s="93"/>
      <c r="G53" s="93"/>
      <c r="H53" s="93"/>
      <c r="I53" s="93"/>
      <c r="J53" s="93"/>
      <c r="K53" s="93"/>
      <c r="L53" s="92"/>
      <c r="M53" s="93"/>
      <c r="N53" s="91">
        <f t="shared" si="1"/>
        <v>0</v>
      </c>
      <c r="O53" s="91" t="str">
        <f t="shared" si="2"/>
        <v/>
      </c>
      <c r="P53" s="91" t="str">
        <f t="shared" si="3"/>
        <v/>
      </c>
      <c r="Q53" s="91" t="str">
        <f t="shared" si="4"/>
        <v>HDJ</v>
      </c>
      <c r="R53" s="82"/>
      <c r="S53" s="95">
        <f t="shared" si="15"/>
        <v>0</v>
      </c>
      <c r="T53" s="95">
        <f t="shared" si="16"/>
        <v>0</v>
      </c>
      <c r="U53" s="79" t="e">
        <f>VLOOKUP($S53,'Grille de Tarif OQN'!$B$2:$S$3603,U$1,0)</f>
        <v>#N/A</v>
      </c>
      <c r="V53" s="79" t="e">
        <f>VLOOKUP($S53,'Grille de Tarif OQN'!$B$2:$S$3603,V$1,0)</f>
        <v>#N/A</v>
      </c>
      <c r="W53" s="79" t="e">
        <f>VLOOKUP($S53,'Grille de Tarif OQN'!$B$2:$S$3603,W$1,0)</f>
        <v>#N/A</v>
      </c>
      <c r="X53" s="79" t="e">
        <f>VLOOKUP($S53,'Grille de Tarif OQN'!$B$2:$S$3603,X$1,0)</f>
        <v>#N/A</v>
      </c>
      <c r="Y53" s="79" t="e">
        <f>VLOOKUP($S53,'Grille de Tarif OQN'!$B$2:$S$3603,Y$1,0)</f>
        <v>#N/A</v>
      </c>
      <c r="Z53" s="79" t="e">
        <f>VLOOKUP($S53,'Grille de Tarif OQN'!$B$2:$S$3603,Z$1,0)</f>
        <v>#N/A</v>
      </c>
      <c r="AA53" s="79" t="e">
        <f>VLOOKUP($S53,'Grille de Tarif OQN'!$B$2:$S$3603,AA$1,0)</f>
        <v>#N/A</v>
      </c>
      <c r="AB53" s="79" t="e">
        <f>VLOOKUP($S53,'Grille de Tarif OQN'!$B$2:$S$3603,AB$1,0)</f>
        <v>#N/A</v>
      </c>
      <c r="AC53" s="79" t="e">
        <f>VLOOKUP($S53,'Grille de Tarif OQN'!$B$2:$S$3603,AC$1,0)</f>
        <v>#N/A</v>
      </c>
      <c r="AD53" s="79" t="e">
        <f>VLOOKUP($S53,'Grille de Tarif OQN'!$B$2:$S$3603,AD$1,0)</f>
        <v>#N/A</v>
      </c>
      <c r="AE53" s="79" t="e">
        <f>VLOOKUP($S53,'Grille de Tarif OQN'!$B$2:$S$3603,AE$1,0)</f>
        <v>#N/A</v>
      </c>
      <c r="AF53" s="79" t="e">
        <f>VLOOKUP($S53,'Grille de Tarif OQN'!$B$2:$S$3603,AF$1,0)</f>
        <v>#N/A</v>
      </c>
      <c r="AG53" s="79" t="e">
        <f>VLOOKUP($S53,'Grille de Tarif OQN'!$B$2:$S$3603,AG$1,0)</f>
        <v>#N/A</v>
      </c>
      <c r="AH53" s="79" t="e">
        <f>VLOOKUP($S53,'Grille de Tarif OQN'!$B$2:$S$3603,AH$1,0)</f>
        <v>#N/A</v>
      </c>
      <c r="AI53" s="79" t="e">
        <f>VLOOKUP($S53,'Grille de Tarif OQN'!$B$2:$S$3603,AI$1,0)</f>
        <v>#N/A</v>
      </c>
      <c r="AJ53" s="79" t="e">
        <f>VLOOKUP($S53,'Grille de Tarif OQN'!$B$2:$S$3603,AJ$1,0)</f>
        <v>#N/A</v>
      </c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72"/>
      <c r="AV53"/>
      <c r="AW53"/>
      <c r="AX53"/>
      <c r="AY53"/>
      <c r="AZ53" s="96">
        <f t="shared" si="17"/>
        <v>0</v>
      </c>
      <c r="BA53" s="24" t="e">
        <f t="shared" si="18"/>
        <v>#N/A</v>
      </c>
      <c r="BB53" s="24" t="e">
        <f t="shared" si="19"/>
        <v>#N/A</v>
      </c>
      <c r="BC53" s="24" t="e">
        <f t="shared" si="7"/>
        <v>#N/A</v>
      </c>
      <c r="BD53" s="24" t="e">
        <f t="shared" si="8"/>
        <v>#N/A</v>
      </c>
      <c r="BE53"/>
      <c r="BF53" t="e">
        <f t="shared" si="20"/>
        <v>#N/A</v>
      </c>
      <c r="BG53" t="str">
        <f t="shared" si="21"/>
        <v>HDJ</v>
      </c>
      <c r="BH53" s="20" t="e">
        <f t="shared" si="22"/>
        <v>#N/A</v>
      </c>
      <c r="BI53" s="20" t="e">
        <f t="shared" si="23"/>
        <v>#N/A</v>
      </c>
      <c r="BJ53" s="20" t="e">
        <f t="shared" si="24"/>
        <v>#N/A</v>
      </c>
      <c r="BK53" s="20" t="e">
        <f t="shared" si="25"/>
        <v>#N/A</v>
      </c>
      <c r="BL53" s="20" t="e">
        <f t="shared" si="26"/>
        <v>#N/A</v>
      </c>
      <c r="BM53" s="20" t="e">
        <f t="shared" si="13"/>
        <v>#N/A</v>
      </c>
      <c r="BN53" s="20" t="e">
        <f t="shared" si="27"/>
        <v>#N/A</v>
      </c>
    </row>
    <row r="54" spans="1:66">
      <c r="A54" s="92"/>
      <c r="B54" s="90"/>
      <c r="C54" s="90"/>
      <c r="D54" s="93"/>
      <c r="E54" s="93"/>
      <c r="F54" s="93"/>
      <c r="G54" s="93"/>
      <c r="H54" s="93"/>
      <c r="I54" s="93"/>
      <c r="J54" s="93"/>
      <c r="K54" s="93"/>
      <c r="L54" s="92"/>
      <c r="M54" s="93"/>
      <c r="N54" s="91">
        <f t="shared" si="1"/>
        <v>0</v>
      </c>
      <c r="O54" s="91" t="str">
        <f t="shared" si="2"/>
        <v/>
      </c>
      <c r="P54" s="91" t="str">
        <f t="shared" si="3"/>
        <v/>
      </c>
      <c r="Q54" s="91" t="str">
        <f t="shared" si="4"/>
        <v>HDJ</v>
      </c>
      <c r="R54" s="82"/>
      <c r="S54" s="95">
        <f t="shared" si="15"/>
        <v>0</v>
      </c>
      <c r="T54" s="95">
        <f t="shared" si="16"/>
        <v>0</v>
      </c>
      <c r="U54" s="79" t="e">
        <f>VLOOKUP($S54,'Grille de Tarif OQN'!$B$2:$S$3603,U$1,0)</f>
        <v>#N/A</v>
      </c>
      <c r="V54" s="79" t="e">
        <f>VLOOKUP($S54,'Grille de Tarif OQN'!$B$2:$S$3603,V$1,0)</f>
        <v>#N/A</v>
      </c>
      <c r="W54" s="79" t="e">
        <f>VLOOKUP($S54,'Grille de Tarif OQN'!$B$2:$S$3603,W$1,0)</f>
        <v>#N/A</v>
      </c>
      <c r="X54" s="79" t="e">
        <f>VLOOKUP($S54,'Grille de Tarif OQN'!$B$2:$S$3603,X$1,0)</f>
        <v>#N/A</v>
      </c>
      <c r="Y54" s="79" t="e">
        <f>VLOOKUP($S54,'Grille de Tarif OQN'!$B$2:$S$3603,Y$1,0)</f>
        <v>#N/A</v>
      </c>
      <c r="Z54" s="79" t="e">
        <f>VLOOKUP($S54,'Grille de Tarif OQN'!$B$2:$S$3603,Z$1,0)</f>
        <v>#N/A</v>
      </c>
      <c r="AA54" s="79" t="e">
        <f>VLOOKUP($S54,'Grille de Tarif OQN'!$B$2:$S$3603,AA$1,0)</f>
        <v>#N/A</v>
      </c>
      <c r="AB54" s="79" t="e">
        <f>VLOOKUP($S54,'Grille de Tarif OQN'!$B$2:$S$3603,AB$1,0)</f>
        <v>#N/A</v>
      </c>
      <c r="AC54" s="79" t="e">
        <f>VLOOKUP($S54,'Grille de Tarif OQN'!$B$2:$S$3603,AC$1,0)</f>
        <v>#N/A</v>
      </c>
      <c r="AD54" s="79" t="e">
        <f>VLOOKUP($S54,'Grille de Tarif OQN'!$B$2:$S$3603,AD$1,0)</f>
        <v>#N/A</v>
      </c>
      <c r="AE54" s="79" t="e">
        <f>VLOOKUP($S54,'Grille de Tarif OQN'!$B$2:$S$3603,AE$1,0)</f>
        <v>#N/A</v>
      </c>
      <c r="AF54" s="79" t="e">
        <f>VLOOKUP($S54,'Grille de Tarif OQN'!$B$2:$S$3603,AF$1,0)</f>
        <v>#N/A</v>
      </c>
      <c r="AG54" s="79" t="e">
        <f>VLOOKUP($S54,'Grille de Tarif OQN'!$B$2:$S$3603,AG$1,0)</f>
        <v>#N/A</v>
      </c>
      <c r="AH54" s="79" t="e">
        <f>VLOOKUP($S54,'Grille de Tarif OQN'!$B$2:$S$3603,AH$1,0)</f>
        <v>#N/A</v>
      </c>
      <c r="AI54" s="79" t="e">
        <f>VLOOKUP($S54,'Grille de Tarif OQN'!$B$2:$S$3603,AI$1,0)</f>
        <v>#N/A</v>
      </c>
      <c r="AJ54" s="79" t="e">
        <f>VLOOKUP($S54,'Grille de Tarif OQN'!$B$2:$S$3603,AJ$1,0)</f>
        <v>#N/A</v>
      </c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72"/>
      <c r="AV54"/>
      <c r="AW54"/>
      <c r="AX54"/>
      <c r="AY54"/>
      <c r="AZ54" s="96">
        <f t="shared" si="17"/>
        <v>0</v>
      </c>
      <c r="BA54" s="24" t="e">
        <f t="shared" si="18"/>
        <v>#N/A</v>
      </c>
      <c r="BB54" s="24" t="e">
        <f t="shared" si="19"/>
        <v>#N/A</v>
      </c>
      <c r="BC54" s="24" t="e">
        <f t="shared" si="7"/>
        <v>#N/A</v>
      </c>
      <c r="BD54" s="24" t="e">
        <f t="shared" si="8"/>
        <v>#N/A</v>
      </c>
      <c r="BE54"/>
      <c r="BF54" t="e">
        <f t="shared" si="20"/>
        <v>#N/A</v>
      </c>
      <c r="BG54" t="str">
        <f t="shared" si="21"/>
        <v>HDJ</v>
      </c>
      <c r="BH54" s="20" t="e">
        <f t="shared" si="22"/>
        <v>#N/A</v>
      </c>
      <c r="BI54" s="20" t="e">
        <f t="shared" si="23"/>
        <v>#N/A</v>
      </c>
      <c r="BJ54" s="20" t="e">
        <f t="shared" si="24"/>
        <v>#N/A</v>
      </c>
      <c r="BK54" s="20" t="e">
        <f t="shared" si="25"/>
        <v>#N/A</v>
      </c>
      <c r="BL54" s="20" t="e">
        <f t="shared" si="26"/>
        <v>#N/A</v>
      </c>
      <c r="BM54" s="20" t="e">
        <f t="shared" si="13"/>
        <v>#N/A</v>
      </c>
      <c r="BN54" s="20" t="e">
        <f t="shared" si="27"/>
        <v>#N/A</v>
      </c>
    </row>
    <row r="55" spans="1:66">
      <c r="A55" s="92"/>
      <c r="B55" s="90"/>
      <c r="C55" s="90"/>
      <c r="D55" s="93"/>
      <c r="E55" s="93"/>
      <c r="F55" s="93"/>
      <c r="G55" s="93"/>
      <c r="H55" s="93"/>
      <c r="I55" s="93"/>
      <c r="J55" s="93"/>
      <c r="K55" s="93"/>
      <c r="L55" s="92"/>
      <c r="M55" s="93"/>
      <c r="N55" s="91">
        <f t="shared" si="1"/>
        <v>0</v>
      </c>
      <c r="O55" s="91" t="str">
        <f t="shared" si="2"/>
        <v/>
      </c>
      <c r="P55" s="91" t="str">
        <f t="shared" si="3"/>
        <v/>
      </c>
      <c r="Q55" s="91" t="str">
        <f t="shared" si="4"/>
        <v>HDJ</v>
      </c>
      <c r="R55" s="82"/>
      <c r="S55" s="95">
        <f t="shared" si="15"/>
        <v>0</v>
      </c>
      <c r="T55" s="95">
        <f t="shared" si="16"/>
        <v>0</v>
      </c>
      <c r="U55" s="79" t="e">
        <f>VLOOKUP($S55,'Grille de Tarif OQN'!$B$2:$S$3603,U$1,0)</f>
        <v>#N/A</v>
      </c>
      <c r="V55" s="79" t="e">
        <f>VLOOKUP($S55,'Grille de Tarif OQN'!$B$2:$S$3603,V$1,0)</f>
        <v>#N/A</v>
      </c>
      <c r="W55" s="79" t="e">
        <f>VLOOKUP($S55,'Grille de Tarif OQN'!$B$2:$S$3603,W$1,0)</f>
        <v>#N/A</v>
      </c>
      <c r="X55" s="79" t="e">
        <f>VLOOKUP($S55,'Grille de Tarif OQN'!$B$2:$S$3603,X$1,0)</f>
        <v>#N/A</v>
      </c>
      <c r="Y55" s="79" t="e">
        <f>VLOOKUP($S55,'Grille de Tarif OQN'!$B$2:$S$3603,Y$1,0)</f>
        <v>#N/A</v>
      </c>
      <c r="Z55" s="79" t="e">
        <f>VLOOKUP($S55,'Grille de Tarif OQN'!$B$2:$S$3603,Z$1,0)</f>
        <v>#N/A</v>
      </c>
      <c r="AA55" s="79" t="e">
        <f>VLOOKUP($S55,'Grille de Tarif OQN'!$B$2:$S$3603,AA$1,0)</f>
        <v>#N/A</v>
      </c>
      <c r="AB55" s="79" t="e">
        <f>VLOOKUP($S55,'Grille de Tarif OQN'!$B$2:$S$3603,AB$1,0)</f>
        <v>#N/A</v>
      </c>
      <c r="AC55" s="79" t="e">
        <f>VLOOKUP($S55,'Grille de Tarif OQN'!$B$2:$S$3603,AC$1,0)</f>
        <v>#N/A</v>
      </c>
      <c r="AD55" s="79" t="e">
        <f>VLOOKUP($S55,'Grille de Tarif OQN'!$B$2:$S$3603,AD$1,0)</f>
        <v>#N/A</v>
      </c>
      <c r="AE55" s="79" t="e">
        <f>VLOOKUP($S55,'Grille de Tarif OQN'!$B$2:$S$3603,AE$1,0)</f>
        <v>#N/A</v>
      </c>
      <c r="AF55" s="79" t="e">
        <f>VLOOKUP($S55,'Grille de Tarif OQN'!$B$2:$S$3603,AF$1,0)</f>
        <v>#N/A</v>
      </c>
      <c r="AG55" s="79" t="e">
        <f>VLOOKUP($S55,'Grille de Tarif OQN'!$B$2:$S$3603,AG$1,0)</f>
        <v>#N/A</v>
      </c>
      <c r="AH55" s="79" t="e">
        <f>VLOOKUP($S55,'Grille de Tarif OQN'!$B$2:$S$3603,AH$1,0)</f>
        <v>#N/A</v>
      </c>
      <c r="AI55" s="79" t="e">
        <f>VLOOKUP($S55,'Grille de Tarif OQN'!$B$2:$S$3603,AI$1,0)</f>
        <v>#N/A</v>
      </c>
      <c r="AJ55" s="79" t="e">
        <f>VLOOKUP($S55,'Grille de Tarif OQN'!$B$2:$S$3603,AJ$1,0)</f>
        <v>#N/A</v>
      </c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72"/>
      <c r="AV55"/>
      <c r="AW55"/>
      <c r="AX55"/>
      <c r="AY55"/>
      <c r="AZ55" s="96">
        <f t="shared" si="17"/>
        <v>0</v>
      </c>
      <c r="BA55" s="24" t="e">
        <f t="shared" si="18"/>
        <v>#N/A</v>
      </c>
      <c r="BB55" s="24" t="e">
        <f t="shared" si="19"/>
        <v>#N/A</v>
      </c>
      <c r="BC55" s="24" t="e">
        <f t="shared" si="7"/>
        <v>#N/A</v>
      </c>
      <c r="BD55" s="24" t="e">
        <f t="shared" si="8"/>
        <v>#N/A</v>
      </c>
      <c r="BE55"/>
      <c r="BF55" t="e">
        <f t="shared" si="20"/>
        <v>#N/A</v>
      </c>
      <c r="BG55" t="str">
        <f t="shared" si="21"/>
        <v>HDJ</v>
      </c>
      <c r="BH55" s="20" t="e">
        <f t="shared" si="22"/>
        <v>#N/A</v>
      </c>
      <c r="BI55" s="20" t="e">
        <f t="shared" si="23"/>
        <v>#N/A</v>
      </c>
      <c r="BJ55" s="20" t="e">
        <f t="shared" si="24"/>
        <v>#N/A</v>
      </c>
      <c r="BK55" s="20" t="e">
        <f t="shared" si="25"/>
        <v>#N/A</v>
      </c>
      <c r="BL55" s="20" t="e">
        <f t="shared" si="26"/>
        <v>#N/A</v>
      </c>
      <c r="BM55" s="20" t="e">
        <f t="shared" si="13"/>
        <v>#N/A</v>
      </c>
      <c r="BN55" s="20" t="e">
        <f t="shared" si="27"/>
        <v>#N/A</v>
      </c>
    </row>
    <row r="56" spans="1:66">
      <c r="A56" s="92"/>
      <c r="B56" s="90"/>
      <c r="C56" s="90"/>
      <c r="D56" s="93"/>
      <c r="E56" s="93"/>
      <c r="F56" s="93"/>
      <c r="G56" s="93"/>
      <c r="H56" s="93"/>
      <c r="I56" s="93"/>
      <c r="J56" s="93"/>
      <c r="K56" s="93"/>
      <c r="L56" s="92"/>
      <c r="M56" s="93"/>
      <c r="N56" s="91">
        <f t="shared" si="1"/>
        <v>0</v>
      </c>
      <c r="O56" s="91" t="str">
        <f t="shared" si="2"/>
        <v/>
      </c>
      <c r="P56" s="91" t="str">
        <f t="shared" si="3"/>
        <v/>
      </c>
      <c r="Q56" s="91" t="str">
        <f t="shared" si="4"/>
        <v>HDJ</v>
      </c>
      <c r="R56" s="82"/>
      <c r="S56" s="95">
        <f t="shared" si="15"/>
        <v>0</v>
      </c>
      <c r="T56" s="95">
        <f t="shared" si="16"/>
        <v>0</v>
      </c>
      <c r="U56" s="79" t="e">
        <f>VLOOKUP($S56,'Grille de Tarif OQN'!$B$2:$S$3603,U$1,0)</f>
        <v>#N/A</v>
      </c>
      <c r="V56" s="79" t="e">
        <f>VLOOKUP($S56,'Grille de Tarif OQN'!$B$2:$S$3603,V$1,0)</f>
        <v>#N/A</v>
      </c>
      <c r="W56" s="79" t="e">
        <f>VLOOKUP($S56,'Grille de Tarif OQN'!$B$2:$S$3603,W$1,0)</f>
        <v>#N/A</v>
      </c>
      <c r="X56" s="79" t="e">
        <f>VLOOKUP($S56,'Grille de Tarif OQN'!$B$2:$S$3603,X$1,0)</f>
        <v>#N/A</v>
      </c>
      <c r="Y56" s="79" t="e">
        <f>VLOOKUP($S56,'Grille de Tarif OQN'!$B$2:$S$3603,Y$1,0)</f>
        <v>#N/A</v>
      </c>
      <c r="Z56" s="79" t="e">
        <f>VLOOKUP($S56,'Grille de Tarif OQN'!$B$2:$S$3603,Z$1,0)</f>
        <v>#N/A</v>
      </c>
      <c r="AA56" s="79" t="e">
        <f>VLOOKUP($S56,'Grille de Tarif OQN'!$B$2:$S$3603,AA$1,0)</f>
        <v>#N/A</v>
      </c>
      <c r="AB56" s="79" t="e">
        <f>VLOOKUP($S56,'Grille de Tarif OQN'!$B$2:$S$3603,AB$1,0)</f>
        <v>#N/A</v>
      </c>
      <c r="AC56" s="79" t="e">
        <f>VLOOKUP($S56,'Grille de Tarif OQN'!$B$2:$S$3603,AC$1,0)</f>
        <v>#N/A</v>
      </c>
      <c r="AD56" s="79" t="e">
        <f>VLOOKUP($S56,'Grille de Tarif OQN'!$B$2:$S$3603,AD$1,0)</f>
        <v>#N/A</v>
      </c>
      <c r="AE56" s="79" t="e">
        <f>VLOOKUP($S56,'Grille de Tarif OQN'!$B$2:$S$3603,AE$1,0)</f>
        <v>#N/A</v>
      </c>
      <c r="AF56" s="79" t="e">
        <f>VLOOKUP($S56,'Grille de Tarif OQN'!$B$2:$S$3603,AF$1,0)</f>
        <v>#N/A</v>
      </c>
      <c r="AG56" s="79" t="e">
        <f>VLOOKUP($S56,'Grille de Tarif OQN'!$B$2:$S$3603,AG$1,0)</f>
        <v>#N/A</v>
      </c>
      <c r="AH56" s="79" t="e">
        <f>VLOOKUP($S56,'Grille de Tarif OQN'!$B$2:$S$3603,AH$1,0)</f>
        <v>#N/A</v>
      </c>
      <c r="AI56" s="79" t="e">
        <f>VLOOKUP($S56,'Grille de Tarif OQN'!$B$2:$S$3603,AI$1,0)</f>
        <v>#N/A</v>
      </c>
      <c r="AJ56" s="79" t="e">
        <f>VLOOKUP($S56,'Grille de Tarif OQN'!$B$2:$S$3603,AJ$1,0)</f>
        <v>#N/A</v>
      </c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72"/>
      <c r="AV56"/>
      <c r="AW56"/>
      <c r="AX56"/>
      <c r="AY56"/>
      <c r="AZ56" s="96">
        <f t="shared" si="17"/>
        <v>0</v>
      </c>
      <c r="BA56" s="24" t="e">
        <f t="shared" si="18"/>
        <v>#N/A</v>
      </c>
      <c r="BB56" s="24" t="e">
        <f t="shared" si="19"/>
        <v>#N/A</v>
      </c>
      <c r="BC56" s="24" t="e">
        <f t="shared" si="7"/>
        <v>#N/A</v>
      </c>
      <c r="BD56" s="24" t="e">
        <f t="shared" si="8"/>
        <v>#N/A</v>
      </c>
      <c r="BE56"/>
      <c r="BF56" t="e">
        <f t="shared" si="20"/>
        <v>#N/A</v>
      </c>
      <c r="BG56" t="str">
        <f t="shared" si="21"/>
        <v>HDJ</v>
      </c>
      <c r="BH56" s="20" t="e">
        <f t="shared" si="22"/>
        <v>#N/A</v>
      </c>
      <c r="BI56" s="20" t="e">
        <f t="shared" si="23"/>
        <v>#N/A</v>
      </c>
      <c r="BJ56" s="20" t="e">
        <f t="shared" si="24"/>
        <v>#N/A</v>
      </c>
      <c r="BK56" s="20" t="e">
        <f t="shared" si="25"/>
        <v>#N/A</v>
      </c>
      <c r="BL56" s="20" t="e">
        <f t="shared" si="26"/>
        <v>#N/A</v>
      </c>
      <c r="BM56" s="20" t="e">
        <f t="shared" si="13"/>
        <v>#N/A</v>
      </c>
      <c r="BN56" s="20" t="e">
        <f t="shared" si="27"/>
        <v>#N/A</v>
      </c>
    </row>
    <row r="57" spans="1:66">
      <c r="A57" s="92"/>
      <c r="B57" s="90"/>
      <c r="C57" s="90"/>
      <c r="D57" s="93"/>
      <c r="E57" s="93"/>
      <c r="F57" s="93"/>
      <c r="G57" s="93"/>
      <c r="H57" s="93"/>
      <c r="I57" s="93"/>
      <c r="J57" s="93"/>
      <c r="K57" s="93"/>
      <c r="L57" s="92"/>
      <c r="M57" s="93"/>
      <c r="N57" s="91">
        <f t="shared" si="1"/>
        <v>0</v>
      </c>
      <c r="O57" s="91" t="str">
        <f t="shared" si="2"/>
        <v/>
      </c>
      <c r="P57" s="91" t="str">
        <f t="shared" si="3"/>
        <v/>
      </c>
      <c r="Q57" s="91" t="str">
        <f t="shared" si="4"/>
        <v>HDJ</v>
      </c>
      <c r="R57" s="82"/>
      <c r="S57" s="95">
        <f t="shared" si="15"/>
        <v>0</v>
      </c>
      <c r="T57" s="95">
        <f t="shared" si="16"/>
        <v>0</v>
      </c>
      <c r="U57" s="79" t="e">
        <f>VLOOKUP($S57,'Grille de Tarif OQN'!$B$2:$S$3603,U$1,0)</f>
        <v>#N/A</v>
      </c>
      <c r="V57" s="79" t="e">
        <f>VLOOKUP($S57,'Grille de Tarif OQN'!$B$2:$S$3603,V$1,0)</f>
        <v>#N/A</v>
      </c>
      <c r="W57" s="79" t="e">
        <f>VLOOKUP($S57,'Grille de Tarif OQN'!$B$2:$S$3603,W$1,0)</f>
        <v>#N/A</v>
      </c>
      <c r="X57" s="79" t="e">
        <f>VLOOKUP($S57,'Grille de Tarif OQN'!$B$2:$S$3603,X$1,0)</f>
        <v>#N/A</v>
      </c>
      <c r="Y57" s="79" t="e">
        <f>VLOOKUP($S57,'Grille de Tarif OQN'!$B$2:$S$3603,Y$1,0)</f>
        <v>#N/A</v>
      </c>
      <c r="Z57" s="79" t="e">
        <f>VLOOKUP($S57,'Grille de Tarif OQN'!$B$2:$S$3603,Z$1,0)</f>
        <v>#N/A</v>
      </c>
      <c r="AA57" s="79" t="e">
        <f>VLOOKUP($S57,'Grille de Tarif OQN'!$B$2:$S$3603,AA$1,0)</f>
        <v>#N/A</v>
      </c>
      <c r="AB57" s="79" t="e">
        <f>VLOOKUP($S57,'Grille de Tarif OQN'!$B$2:$S$3603,AB$1,0)</f>
        <v>#N/A</v>
      </c>
      <c r="AC57" s="79" t="e">
        <f>VLOOKUP($S57,'Grille de Tarif OQN'!$B$2:$S$3603,AC$1,0)</f>
        <v>#N/A</v>
      </c>
      <c r="AD57" s="79" t="e">
        <f>VLOOKUP($S57,'Grille de Tarif OQN'!$B$2:$S$3603,AD$1,0)</f>
        <v>#N/A</v>
      </c>
      <c r="AE57" s="79" t="e">
        <f>VLOOKUP($S57,'Grille de Tarif OQN'!$B$2:$S$3603,AE$1,0)</f>
        <v>#N/A</v>
      </c>
      <c r="AF57" s="79" t="e">
        <f>VLOOKUP($S57,'Grille de Tarif OQN'!$B$2:$S$3603,AF$1,0)</f>
        <v>#N/A</v>
      </c>
      <c r="AG57" s="79" t="e">
        <f>VLOOKUP($S57,'Grille de Tarif OQN'!$B$2:$S$3603,AG$1,0)</f>
        <v>#N/A</v>
      </c>
      <c r="AH57" s="79" t="e">
        <f>VLOOKUP($S57,'Grille de Tarif OQN'!$B$2:$S$3603,AH$1,0)</f>
        <v>#N/A</v>
      </c>
      <c r="AI57" s="79" t="e">
        <f>VLOOKUP($S57,'Grille de Tarif OQN'!$B$2:$S$3603,AI$1,0)</f>
        <v>#N/A</v>
      </c>
      <c r="AJ57" s="79" t="e">
        <f>VLOOKUP($S57,'Grille de Tarif OQN'!$B$2:$S$3603,AJ$1,0)</f>
        <v>#N/A</v>
      </c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72"/>
      <c r="AV57"/>
      <c r="AW57"/>
      <c r="AX57"/>
      <c r="AY57"/>
      <c r="AZ57" s="96">
        <f t="shared" si="17"/>
        <v>0</v>
      </c>
      <c r="BA57" s="24" t="e">
        <f t="shared" si="18"/>
        <v>#N/A</v>
      </c>
      <c r="BB57" s="24" t="e">
        <f t="shared" si="19"/>
        <v>#N/A</v>
      </c>
      <c r="BC57" s="24" t="e">
        <f t="shared" si="7"/>
        <v>#N/A</v>
      </c>
      <c r="BD57" s="24" t="e">
        <f t="shared" si="8"/>
        <v>#N/A</v>
      </c>
      <c r="BE57"/>
      <c r="BF57" t="e">
        <f t="shared" si="20"/>
        <v>#N/A</v>
      </c>
      <c r="BG57" t="str">
        <f t="shared" si="21"/>
        <v>HDJ</v>
      </c>
      <c r="BH57" s="20" t="e">
        <f t="shared" si="22"/>
        <v>#N/A</v>
      </c>
      <c r="BI57" s="20" t="e">
        <f t="shared" si="23"/>
        <v>#N/A</v>
      </c>
      <c r="BJ57" s="20" t="e">
        <f t="shared" si="24"/>
        <v>#N/A</v>
      </c>
      <c r="BK57" s="20" t="e">
        <f t="shared" si="25"/>
        <v>#N/A</v>
      </c>
      <c r="BL57" s="20" t="e">
        <f t="shared" si="26"/>
        <v>#N/A</v>
      </c>
      <c r="BM57" s="20" t="e">
        <f t="shared" si="13"/>
        <v>#N/A</v>
      </c>
      <c r="BN57" s="20" t="e">
        <f t="shared" si="27"/>
        <v>#N/A</v>
      </c>
    </row>
    <row r="58" spans="1:66">
      <c r="A58" s="92"/>
      <c r="B58" s="90"/>
      <c r="C58" s="90"/>
      <c r="D58" s="93"/>
      <c r="E58" s="93"/>
      <c r="F58" s="93"/>
      <c r="G58" s="93"/>
      <c r="H58" s="93"/>
      <c r="I58" s="93"/>
      <c r="J58" s="93"/>
      <c r="K58" s="93"/>
      <c r="L58" s="92"/>
      <c r="M58" s="93"/>
      <c r="N58" s="91">
        <f t="shared" si="1"/>
        <v>0</v>
      </c>
      <c r="O58" s="91" t="str">
        <f t="shared" si="2"/>
        <v/>
      </c>
      <c r="P58" s="91" t="str">
        <f t="shared" si="3"/>
        <v/>
      </c>
      <c r="Q58" s="91" t="str">
        <f t="shared" si="4"/>
        <v>HDJ</v>
      </c>
      <c r="R58" s="82"/>
      <c r="S58" s="95">
        <f t="shared" si="15"/>
        <v>0</v>
      </c>
      <c r="T58" s="95">
        <f t="shared" si="16"/>
        <v>0</v>
      </c>
      <c r="U58" s="79" t="e">
        <f>VLOOKUP($S58,'Grille de Tarif OQN'!$B$2:$S$3603,U$1,0)</f>
        <v>#N/A</v>
      </c>
      <c r="V58" s="79" t="e">
        <f>VLOOKUP($S58,'Grille de Tarif OQN'!$B$2:$S$3603,V$1,0)</f>
        <v>#N/A</v>
      </c>
      <c r="W58" s="79" t="e">
        <f>VLOOKUP($S58,'Grille de Tarif OQN'!$B$2:$S$3603,W$1,0)</f>
        <v>#N/A</v>
      </c>
      <c r="X58" s="79" t="e">
        <f>VLOOKUP($S58,'Grille de Tarif OQN'!$B$2:$S$3603,X$1,0)</f>
        <v>#N/A</v>
      </c>
      <c r="Y58" s="79" t="e">
        <f>VLOOKUP($S58,'Grille de Tarif OQN'!$B$2:$S$3603,Y$1,0)</f>
        <v>#N/A</v>
      </c>
      <c r="Z58" s="79" t="e">
        <f>VLOOKUP($S58,'Grille de Tarif OQN'!$B$2:$S$3603,Z$1,0)</f>
        <v>#N/A</v>
      </c>
      <c r="AA58" s="79" t="e">
        <f>VLOOKUP($S58,'Grille de Tarif OQN'!$B$2:$S$3603,AA$1,0)</f>
        <v>#N/A</v>
      </c>
      <c r="AB58" s="79" t="e">
        <f>VLOOKUP($S58,'Grille de Tarif OQN'!$B$2:$S$3603,AB$1,0)</f>
        <v>#N/A</v>
      </c>
      <c r="AC58" s="79" t="e">
        <f>VLOOKUP($S58,'Grille de Tarif OQN'!$B$2:$S$3603,AC$1,0)</f>
        <v>#N/A</v>
      </c>
      <c r="AD58" s="79" t="e">
        <f>VLOOKUP($S58,'Grille de Tarif OQN'!$B$2:$S$3603,AD$1,0)</f>
        <v>#N/A</v>
      </c>
      <c r="AE58" s="79" t="e">
        <f>VLOOKUP($S58,'Grille de Tarif OQN'!$B$2:$S$3603,AE$1,0)</f>
        <v>#N/A</v>
      </c>
      <c r="AF58" s="79" t="e">
        <f>VLOOKUP($S58,'Grille de Tarif OQN'!$B$2:$S$3603,AF$1,0)</f>
        <v>#N/A</v>
      </c>
      <c r="AG58" s="79" t="e">
        <f>VLOOKUP($S58,'Grille de Tarif OQN'!$B$2:$S$3603,AG$1,0)</f>
        <v>#N/A</v>
      </c>
      <c r="AH58" s="79" t="e">
        <f>VLOOKUP($S58,'Grille de Tarif OQN'!$B$2:$S$3603,AH$1,0)</f>
        <v>#N/A</v>
      </c>
      <c r="AI58" s="79" t="e">
        <f>VLOOKUP($S58,'Grille de Tarif OQN'!$B$2:$S$3603,AI$1,0)</f>
        <v>#N/A</v>
      </c>
      <c r="AJ58" s="79" t="e">
        <f>VLOOKUP($S58,'Grille de Tarif OQN'!$B$2:$S$3603,AJ$1,0)</f>
        <v>#N/A</v>
      </c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72"/>
      <c r="AV58"/>
      <c r="AW58"/>
      <c r="AX58"/>
      <c r="AY58"/>
      <c r="AZ58" s="96">
        <f t="shared" si="17"/>
        <v>0</v>
      </c>
      <c r="BA58" s="24" t="e">
        <f t="shared" si="18"/>
        <v>#N/A</v>
      </c>
      <c r="BB58" s="24" t="e">
        <f t="shared" si="19"/>
        <v>#N/A</v>
      </c>
      <c r="BC58" s="24" t="e">
        <f t="shared" si="7"/>
        <v>#N/A</v>
      </c>
      <c r="BD58" s="24" t="e">
        <f t="shared" si="8"/>
        <v>#N/A</v>
      </c>
      <c r="BE58"/>
      <c r="BF58" t="e">
        <f t="shared" si="20"/>
        <v>#N/A</v>
      </c>
      <c r="BG58" t="str">
        <f t="shared" si="21"/>
        <v>HDJ</v>
      </c>
      <c r="BH58" s="20" t="e">
        <f t="shared" si="22"/>
        <v>#N/A</v>
      </c>
      <c r="BI58" s="20" t="e">
        <f t="shared" si="23"/>
        <v>#N/A</v>
      </c>
      <c r="BJ58" s="20" t="e">
        <f t="shared" si="24"/>
        <v>#N/A</v>
      </c>
      <c r="BK58" s="20" t="e">
        <f t="shared" si="25"/>
        <v>#N/A</v>
      </c>
      <c r="BL58" s="20" t="e">
        <f t="shared" si="26"/>
        <v>#N/A</v>
      </c>
      <c r="BM58" s="20" t="e">
        <f t="shared" si="13"/>
        <v>#N/A</v>
      </c>
      <c r="BN58" s="20" t="e">
        <f t="shared" si="27"/>
        <v>#N/A</v>
      </c>
    </row>
    <row r="59" spans="1:66">
      <c r="A59" s="92"/>
      <c r="B59" s="90"/>
      <c r="C59" s="90"/>
      <c r="D59" s="93"/>
      <c r="E59" s="93"/>
      <c r="F59" s="93"/>
      <c r="G59" s="93"/>
      <c r="H59" s="93"/>
      <c r="I59" s="93"/>
      <c r="J59" s="93"/>
      <c r="K59" s="93"/>
      <c r="L59" s="92"/>
      <c r="M59" s="93"/>
      <c r="N59" s="91">
        <f t="shared" si="1"/>
        <v>0</v>
      </c>
      <c r="O59" s="91" t="str">
        <f t="shared" si="2"/>
        <v/>
      </c>
      <c r="P59" s="91" t="str">
        <f t="shared" si="3"/>
        <v/>
      </c>
      <c r="Q59" s="91" t="str">
        <f t="shared" si="4"/>
        <v>HDJ</v>
      </c>
      <c r="R59" s="82"/>
      <c r="S59" s="95">
        <f t="shared" si="15"/>
        <v>0</v>
      </c>
      <c r="T59" s="95">
        <f t="shared" si="16"/>
        <v>0</v>
      </c>
      <c r="U59" s="79" t="e">
        <f>VLOOKUP($S59,'Grille de Tarif OQN'!$B$2:$S$3603,U$1,0)</f>
        <v>#N/A</v>
      </c>
      <c r="V59" s="79" t="e">
        <f>VLOOKUP($S59,'Grille de Tarif OQN'!$B$2:$S$3603,V$1,0)</f>
        <v>#N/A</v>
      </c>
      <c r="W59" s="79" t="e">
        <f>VLOOKUP($S59,'Grille de Tarif OQN'!$B$2:$S$3603,W$1,0)</f>
        <v>#N/A</v>
      </c>
      <c r="X59" s="79" t="e">
        <f>VLOOKUP($S59,'Grille de Tarif OQN'!$B$2:$S$3603,X$1,0)</f>
        <v>#N/A</v>
      </c>
      <c r="Y59" s="79" t="e">
        <f>VLOOKUP($S59,'Grille de Tarif OQN'!$B$2:$S$3603,Y$1,0)</f>
        <v>#N/A</v>
      </c>
      <c r="Z59" s="79" t="e">
        <f>VLOOKUP($S59,'Grille de Tarif OQN'!$B$2:$S$3603,Z$1,0)</f>
        <v>#N/A</v>
      </c>
      <c r="AA59" s="79" t="e">
        <f>VLOOKUP($S59,'Grille de Tarif OQN'!$B$2:$S$3603,AA$1,0)</f>
        <v>#N/A</v>
      </c>
      <c r="AB59" s="79" t="e">
        <f>VLOOKUP($S59,'Grille de Tarif OQN'!$B$2:$S$3603,AB$1,0)</f>
        <v>#N/A</v>
      </c>
      <c r="AC59" s="79" t="e">
        <f>VLOOKUP($S59,'Grille de Tarif OQN'!$B$2:$S$3603,AC$1,0)</f>
        <v>#N/A</v>
      </c>
      <c r="AD59" s="79" t="e">
        <f>VLOOKUP($S59,'Grille de Tarif OQN'!$B$2:$S$3603,AD$1,0)</f>
        <v>#N/A</v>
      </c>
      <c r="AE59" s="79" t="e">
        <f>VLOOKUP($S59,'Grille de Tarif OQN'!$B$2:$S$3603,AE$1,0)</f>
        <v>#N/A</v>
      </c>
      <c r="AF59" s="79" t="e">
        <f>VLOOKUP($S59,'Grille de Tarif OQN'!$B$2:$S$3603,AF$1,0)</f>
        <v>#N/A</v>
      </c>
      <c r="AG59" s="79" t="e">
        <f>VLOOKUP($S59,'Grille de Tarif OQN'!$B$2:$S$3603,AG$1,0)</f>
        <v>#N/A</v>
      </c>
      <c r="AH59" s="79" t="e">
        <f>VLOOKUP($S59,'Grille de Tarif OQN'!$B$2:$S$3603,AH$1,0)</f>
        <v>#N/A</v>
      </c>
      <c r="AI59" s="79" t="e">
        <f>VLOOKUP($S59,'Grille de Tarif OQN'!$B$2:$S$3603,AI$1,0)</f>
        <v>#N/A</v>
      </c>
      <c r="AJ59" s="79" t="e">
        <f>VLOOKUP($S59,'Grille de Tarif OQN'!$B$2:$S$3603,AJ$1,0)</f>
        <v>#N/A</v>
      </c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72"/>
      <c r="AV59"/>
      <c r="AW59"/>
      <c r="AX59"/>
      <c r="AY59"/>
      <c r="AZ59" s="96">
        <f t="shared" si="17"/>
        <v>0</v>
      </c>
      <c r="BA59" s="24" t="e">
        <f t="shared" si="18"/>
        <v>#N/A</v>
      </c>
      <c r="BB59" s="24" t="e">
        <f t="shared" si="19"/>
        <v>#N/A</v>
      </c>
      <c r="BC59" s="24" t="e">
        <f t="shared" si="7"/>
        <v>#N/A</v>
      </c>
      <c r="BD59" s="24" t="e">
        <f t="shared" si="8"/>
        <v>#N/A</v>
      </c>
      <c r="BE59"/>
      <c r="BF59" t="e">
        <f t="shared" si="20"/>
        <v>#N/A</v>
      </c>
      <c r="BG59" t="str">
        <f t="shared" si="21"/>
        <v>HDJ</v>
      </c>
      <c r="BH59" s="20" t="e">
        <f t="shared" si="22"/>
        <v>#N/A</v>
      </c>
      <c r="BI59" s="20" t="e">
        <f t="shared" si="23"/>
        <v>#N/A</v>
      </c>
      <c r="BJ59" s="20" t="e">
        <f t="shared" si="24"/>
        <v>#N/A</v>
      </c>
      <c r="BK59" s="20" t="e">
        <f t="shared" si="25"/>
        <v>#N/A</v>
      </c>
      <c r="BL59" s="20" t="e">
        <f t="shared" si="26"/>
        <v>#N/A</v>
      </c>
      <c r="BM59" s="20" t="e">
        <f t="shared" si="13"/>
        <v>#N/A</v>
      </c>
      <c r="BN59" s="20" t="e">
        <f t="shared" si="27"/>
        <v>#N/A</v>
      </c>
    </row>
    <row r="60" spans="1:66">
      <c r="A60" s="92"/>
      <c r="B60" s="90"/>
      <c r="C60" s="90"/>
      <c r="D60" s="93"/>
      <c r="E60" s="93"/>
      <c r="F60" s="93"/>
      <c r="G60" s="93"/>
      <c r="H60" s="93"/>
      <c r="I60" s="93"/>
      <c r="J60" s="93"/>
      <c r="K60" s="93"/>
      <c r="L60" s="92"/>
      <c r="M60" s="93"/>
      <c r="N60" s="91">
        <f t="shared" si="1"/>
        <v>0</v>
      </c>
      <c r="O60" s="91" t="str">
        <f t="shared" si="2"/>
        <v/>
      </c>
      <c r="P60" s="91" t="str">
        <f t="shared" si="3"/>
        <v/>
      </c>
      <c r="Q60" s="91" t="str">
        <f t="shared" si="4"/>
        <v>HDJ</v>
      </c>
      <c r="R60" s="82"/>
      <c r="S60" s="95">
        <f t="shared" si="15"/>
        <v>0</v>
      </c>
      <c r="T60" s="95">
        <f t="shared" si="16"/>
        <v>0</v>
      </c>
      <c r="U60" s="79" t="e">
        <f>VLOOKUP($S60,'Grille de Tarif OQN'!$B$2:$S$3603,U$1,0)</f>
        <v>#N/A</v>
      </c>
      <c r="V60" s="79" t="e">
        <f>VLOOKUP($S60,'Grille de Tarif OQN'!$B$2:$S$3603,V$1,0)</f>
        <v>#N/A</v>
      </c>
      <c r="W60" s="79" t="e">
        <f>VLOOKUP($S60,'Grille de Tarif OQN'!$B$2:$S$3603,W$1,0)</f>
        <v>#N/A</v>
      </c>
      <c r="X60" s="79" t="e">
        <f>VLOOKUP($S60,'Grille de Tarif OQN'!$B$2:$S$3603,X$1,0)</f>
        <v>#N/A</v>
      </c>
      <c r="Y60" s="79" t="e">
        <f>VLOOKUP($S60,'Grille de Tarif OQN'!$B$2:$S$3603,Y$1,0)</f>
        <v>#N/A</v>
      </c>
      <c r="Z60" s="79" t="e">
        <f>VLOOKUP($S60,'Grille de Tarif OQN'!$B$2:$S$3603,Z$1,0)</f>
        <v>#N/A</v>
      </c>
      <c r="AA60" s="79" t="e">
        <f>VLOOKUP($S60,'Grille de Tarif OQN'!$B$2:$S$3603,AA$1,0)</f>
        <v>#N/A</v>
      </c>
      <c r="AB60" s="79" t="e">
        <f>VLOOKUP($S60,'Grille de Tarif OQN'!$B$2:$S$3603,AB$1,0)</f>
        <v>#N/A</v>
      </c>
      <c r="AC60" s="79" t="e">
        <f>VLOOKUP($S60,'Grille de Tarif OQN'!$B$2:$S$3603,AC$1,0)</f>
        <v>#N/A</v>
      </c>
      <c r="AD60" s="79" t="e">
        <f>VLOOKUP($S60,'Grille de Tarif OQN'!$B$2:$S$3603,AD$1,0)</f>
        <v>#N/A</v>
      </c>
      <c r="AE60" s="79" t="e">
        <f>VLOOKUP($S60,'Grille de Tarif OQN'!$B$2:$S$3603,AE$1,0)</f>
        <v>#N/A</v>
      </c>
      <c r="AF60" s="79" t="e">
        <f>VLOOKUP($S60,'Grille de Tarif OQN'!$B$2:$S$3603,AF$1,0)</f>
        <v>#N/A</v>
      </c>
      <c r="AG60" s="79" t="e">
        <f>VLOOKUP($S60,'Grille de Tarif OQN'!$B$2:$S$3603,AG$1,0)</f>
        <v>#N/A</v>
      </c>
      <c r="AH60" s="79" t="e">
        <f>VLOOKUP($S60,'Grille de Tarif OQN'!$B$2:$S$3603,AH$1,0)</f>
        <v>#N/A</v>
      </c>
      <c r="AI60" s="79" t="e">
        <f>VLOOKUP($S60,'Grille de Tarif OQN'!$B$2:$S$3603,AI$1,0)</f>
        <v>#N/A</v>
      </c>
      <c r="AJ60" s="79" t="e">
        <f>VLOOKUP($S60,'Grille de Tarif OQN'!$B$2:$S$3603,AJ$1,0)</f>
        <v>#N/A</v>
      </c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72"/>
      <c r="AV60"/>
      <c r="AW60"/>
      <c r="AX60"/>
      <c r="AY60"/>
      <c r="AZ60" s="96">
        <f t="shared" si="17"/>
        <v>0</v>
      </c>
      <c r="BA60" s="24" t="e">
        <f t="shared" si="18"/>
        <v>#N/A</v>
      </c>
      <c r="BB60" s="24" t="e">
        <f t="shared" si="19"/>
        <v>#N/A</v>
      </c>
      <c r="BC60" s="24" t="e">
        <f t="shared" si="7"/>
        <v>#N/A</v>
      </c>
      <c r="BD60" s="24" t="e">
        <f t="shared" si="8"/>
        <v>#N/A</v>
      </c>
      <c r="BE60"/>
      <c r="BF60" t="e">
        <f t="shared" si="20"/>
        <v>#N/A</v>
      </c>
      <c r="BG60" t="str">
        <f t="shared" si="21"/>
        <v>HDJ</v>
      </c>
      <c r="BH60" s="20" t="e">
        <f t="shared" si="22"/>
        <v>#N/A</v>
      </c>
      <c r="BI60" s="20" t="e">
        <f t="shared" si="23"/>
        <v>#N/A</v>
      </c>
      <c r="BJ60" s="20" t="e">
        <f t="shared" si="24"/>
        <v>#N/A</v>
      </c>
      <c r="BK60" s="20" t="e">
        <f t="shared" si="25"/>
        <v>#N/A</v>
      </c>
      <c r="BL60" s="20" t="e">
        <f t="shared" si="26"/>
        <v>#N/A</v>
      </c>
      <c r="BM60" s="20" t="e">
        <f t="shared" si="13"/>
        <v>#N/A</v>
      </c>
      <c r="BN60" s="20" t="e">
        <f t="shared" si="27"/>
        <v>#N/A</v>
      </c>
    </row>
    <row r="61" spans="1:66">
      <c r="A61" s="92"/>
      <c r="B61" s="90"/>
      <c r="C61" s="90"/>
      <c r="D61" s="93"/>
      <c r="E61" s="93"/>
      <c r="F61" s="93"/>
      <c r="G61" s="93"/>
      <c r="H61" s="93"/>
      <c r="I61" s="93"/>
      <c r="J61" s="93"/>
      <c r="K61" s="93"/>
      <c r="L61" s="92"/>
      <c r="M61" s="93"/>
      <c r="N61" s="91">
        <f t="shared" si="1"/>
        <v>0</v>
      </c>
      <c r="O61" s="91" t="str">
        <f t="shared" si="2"/>
        <v/>
      </c>
      <c r="P61" s="91" t="str">
        <f t="shared" si="3"/>
        <v/>
      </c>
      <c r="Q61" s="91" t="str">
        <f t="shared" si="4"/>
        <v>HDJ</v>
      </c>
      <c r="R61" s="82"/>
      <c r="S61" s="95">
        <f t="shared" si="15"/>
        <v>0</v>
      </c>
      <c r="T61" s="95">
        <f t="shared" si="16"/>
        <v>0</v>
      </c>
      <c r="U61" s="79" t="e">
        <f>VLOOKUP($S61,'Grille de Tarif OQN'!$B$2:$S$3603,U$1,0)</f>
        <v>#N/A</v>
      </c>
      <c r="V61" s="79" t="e">
        <f>VLOOKUP($S61,'Grille de Tarif OQN'!$B$2:$S$3603,V$1,0)</f>
        <v>#N/A</v>
      </c>
      <c r="W61" s="79" t="e">
        <f>VLOOKUP($S61,'Grille de Tarif OQN'!$B$2:$S$3603,W$1,0)</f>
        <v>#N/A</v>
      </c>
      <c r="X61" s="79" t="e">
        <f>VLOOKUP($S61,'Grille de Tarif OQN'!$B$2:$S$3603,X$1,0)</f>
        <v>#N/A</v>
      </c>
      <c r="Y61" s="79" t="e">
        <f>VLOOKUP($S61,'Grille de Tarif OQN'!$B$2:$S$3603,Y$1,0)</f>
        <v>#N/A</v>
      </c>
      <c r="Z61" s="79" t="e">
        <f>VLOOKUP($S61,'Grille de Tarif OQN'!$B$2:$S$3603,Z$1,0)</f>
        <v>#N/A</v>
      </c>
      <c r="AA61" s="79" t="e">
        <f>VLOOKUP($S61,'Grille de Tarif OQN'!$B$2:$S$3603,AA$1,0)</f>
        <v>#N/A</v>
      </c>
      <c r="AB61" s="79" t="e">
        <f>VLOOKUP($S61,'Grille de Tarif OQN'!$B$2:$S$3603,AB$1,0)</f>
        <v>#N/A</v>
      </c>
      <c r="AC61" s="79" t="e">
        <f>VLOOKUP($S61,'Grille de Tarif OQN'!$B$2:$S$3603,AC$1,0)</f>
        <v>#N/A</v>
      </c>
      <c r="AD61" s="79" t="e">
        <f>VLOOKUP($S61,'Grille de Tarif OQN'!$B$2:$S$3603,AD$1,0)</f>
        <v>#N/A</v>
      </c>
      <c r="AE61" s="79" t="e">
        <f>VLOOKUP($S61,'Grille de Tarif OQN'!$B$2:$S$3603,AE$1,0)</f>
        <v>#N/A</v>
      </c>
      <c r="AF61" s="79" t="e">
        <f>VLOOKUP($S61,'Grille de Tarif OQN'!$B$2:$S$3603,AF$1,0)</f>
        <v>#N/A</v>
      </c>
      <c r="AG61" s="79" t="e">
        <f>VLOOKUP($S61,'Grille de Tarif OQN'!$B$2:$S$3603,AG$1,0)</f>
        <v>#N/A</v>
      </c>
      <c r="AH61" s="79" t="e">
        <f>VLOOKUP($S61,'Grille de Tarif OQN'!$B$2:$S$3603,AH$1,0)</f>
        <v>#N/A</v>
      </c>
      <c r="AI61" s="79" t="e">
        <f>VLOOKUP($S61,'Grille de Tarif OQN'!$B$2:$S$3603,AI$1,0)</f>
        <v>#N/A</v>
      </c>
      <c r="AJ61" s="79" t="e">
        <f>VLOOKUP($S61,'Grille de Tarif OQN'!$B$2:$S$3603,AJ$1,0)</f>
        <v>#N/A</v>
      </c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72"/>
      <c r="AV61"/>
      <c r="AW61"/>
      <c r="AX61"/>
      <c r="AY61"/>
      <c r="AZ61" s="96">
        <f t="shared" si="17"/>
        <v>0</v>
      </c>
      <c r="BA61" s="24" t="e">
        <f t="shared" si="18"/>
        <v>#N/A</v>
      </c>
      <c r="BB61" s="24" t="e">
        <f t="shared" si="19"/>
        <v>#N/A</v>
      </c>
      <c r="BC61" s="24" t="e">
        <f t="shared" si="7"/>
        <v>#N/A</v>
      </c>
      <c r="BD61" s="24" t="e">
        <f t="shared" si="8"/>
        <v>#N/A</v>
      </c>
      <c r="BE61"/>
      <c r="BF61" t="e">
        <f t="shared" si="20"/>
        <v>#N/A</v>
      </c>
      <c r="BG61" t="str">
        <f t="shared" si="21"/>
        <v>HDJ</v>
      </c>
      <c r="BH61" s="20" t="e">
        <f t="shared" si="22"/>
        <v>#N/A</v>
      </c>
      <c r="BI61" s="20" t="e">
        <f t="shared" si="23"/>
        <v>#N/A</v>
      </c>
      <c r="BJ61" s="20" t="e">
        <f t="shared" si="24"/>
        <v>#N/A</v>
      </c>
      <c r="BK61" s="20" t="e">
        <f t="shared" si="25"/>
        <v>#N/A</v>
      </c>
      <c r="BL61" s="20" t="e">
        <f t="shared" si="26"/>
        <v>#N/A</v>
      </c>
      <c r="BM61" s="20" t="e">
        <f t="shared" si="13"/>
        <v>#N/A</v>
      </c>
      <c r="BN61" s="20" t="e">
        <f t="shared" si="27"/>
        <v>#N/A</v>
      </c>
    </row>
    <row r="62" spans="1:66">
      <c r="A62" s="92"/>
      <c r="B62" s="90"/>
      <c r="C62" s="90"/>
      <c r="D62" s="93"/>
      <c r="E62" s="93"/>
      <c r="F62" s="93"/>
      <c r="G62" s="93"/>
      <c r="H62" s="93"/>
      <c r="I62" s="93"/>
      <c r="J62" s="93"/>
      <c r="K62" s="93"/>
      <c r="L62" s="92"/>
      <c r="M62" s="93"/>
      <c r="N62" s="91">
        <f t="shared" si="1"/>
        <v>0</v>
      </c>
      <c r="O62" s="91" t="str">
        <f t="shared" si="2"/>
        <v/>
      </c>
      <c r="P62" s="91" t="str">
        <f t="shared" si="3"/>
        <v/>
      </c>
      <c r="Q62" s="91" t="str">
        <f t="shared" si="4"/>
        <v>HDJ</v>
      </c>
      <c r="R62" s="82"/>
      <c r="S62" s="95">
        <f t="shared" si="15"/>
        <v>0</v>
      </c>
      <c r="T62" s="95">
        <f t="shared" si="16"/>
        <v>0</v>
      </c>
      <c r="U62" s="79" t="e">
        <f>VLOOKUP($S62,'Grille de Tarif OQN'!$B$2:$S$3603,U$1,0)</f>
        <v>#N/A</v>
      </c>
      <c r="V62" s="79" t="e">
        <f>VLOOKUP($S62,'Grille de Tarif OQN'!$B$2:$S$3603,V$1,0)</f>
        <v>#N/A</v>
      </c>
      <c r="W62" s="79" t="e">
        <f>VLOOKUP($S62,'Grille de Tarif OQN'!$B$2:$S$3603,W$1,0)</f>
        <v>#N/A</v>
      </c>
      <c r="X62" s="79" t="e">
        <f>VLOOKUP($S62,'Grille de Tarif OQN'!$B$2:$S$3603,X$1,0)</f>
        <v>#N/A</v>
      </c>
      <c r="Y62" s="79" t="e">
        <f>VLOOKUP($S62,'Grille de Tarif OQN'!$B$2:$S$3603,Y$1,0)</f>
        <v>#N/A</v>
      </c>
      <c r="Z62" s="79" t="e">
        <f>VLOOKUP($S62,'Grille de Tarif OQN'!$B$2:$S$3603,Z$1,0)</f>
        <v>#N/A</v>
      </c>
      <c r="AA62" s="79" t="e">
        <f>VLOOKUP($S62,'Grille de Tarif OQN'!$B$2:$S$3603,AA$1,0)</f>
        <v>#N/A</v>
      </c>
      <c r="AB62" s="79" t="e">
        <f>VLOOKUP($S62,'Grille de Tarif OQN'!$B$2:$S$3603,AB$1,0)</f>
        <v>#N/A</v>
      </c>
      <c r="AC62" s="79" t="e">
        <f>VLOOKUP($S62,'Grille de Tarif OQN'!$B$2:$S$3603,AC$1,0)</f>
        <v>#N/A</v>
      </c>
      <c r="AD62" s="79" t="e">
        <f>VLOOKUP($S62,'Grille de Tarif OQN'!$B$2:$S$3603,AD$1,0)</f>
        <v>#N/A</v>
      </c>
      <c r="AE62" s="79" t="e">
        <f>VLOOKUP($S62,'Grille de Tarif OQN'!$B$2:$S$3603,AE$1,0)</f>
        <v>#N/A</v>
      </c>
      <c r="AF62" s="79" t="e">
        <f>VLOOKUP($S62,'Grille de Tarif OQN'!$B$2:$S$3603,AF$1,0)</f>
        <v>#N/A</v>
      </c>
      <c r="AG62" s="79" t="e">
        <f>VLOOKUP($S62,'Grille de Tarif OQN'!$B$2:$S$3603,AG$1,0)</f>
        <v>#N/A</v>
      </c>
      <c r="AH62" s="79" t="e">
        <f>VLOOKUP($S62,'Grille de Tarif OQN'!$B$2:$S$3603,AH$1,0)</f>
        <v>#N/A</v>
      </c>
      <c r="AI62" s="79" t="e">
        <f>VLOOKUP($S62,'Grille de Tarif OQN'!$B$2:$S$3603,AI$1,0)</f>
        <v>#N/A</v>
      </c>
      <c r="AJ62" s="79" t="e">
        <f>VLOOKUP($S62,'Grille de Tarif OQN'!$B$2:$S$3603,AJ$1,0)</f>
        <v>#N/A</v>
      </c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72"/>
      <c r="AV62"/>
      <c r="AW62"/>
      <c r="AX62"/>
      <c r="AY62"/>
      <c r="AZ62" s="96">
        <f t="shared" si="17"/>
        <v>0</v>
      </c>
      <c r="BA62" s="24" t="e">
        <f t="shared" si="18"/>
        <v>#N/A</v>
      </c>
      <c r="BB62" s="24" t="e">
        <f t="shared" si="19"/>
        <v>#N/A</v>
      </c>
      <c r="BC62" s="24" t="e">
        <f t="shared" si="7"/>
        <v>#N/A</v>
      </c>
      <c r="BD62" s="24" t="e">
        <f t="shared" si="8"/>
        <v>#N/A</v>
      </c>
      <c r="BE62"/>
      <c r="BF62" t="e">
        <f t="shared" si="20"/>
        <v>#N/A</v>
      </c>
      <c r="BG62" t="str">
        <f t="shared" si="21"/>
        <v>HDJ</v>
      </c>
      <c r="BH62" s="20" t="e">
        <f t="shared" si="22"/>
        <v>#N/A</v>
      </c>
      <c r="BI62" s="20" t="e">
        <f t="shared" si="23"/>
        <v>#N/A</v>
      </c>
      <c r="BJ62" s="20" t="e">
        <f t="shared" si="24"/>
        <v>#N/A</v>
      </c>
      <c r="BK62" s="20" t="e">
        <f t="shared" si="25"/>
        <v>#N/A</v>
      </c>
      <c r="BL62" s="20" t="e">
        <f t="shared" si="26"/>
        <v>#N/A</v>
      </c>
      <c r="BM62" s="20" t="e">
        <f t="shared" si="13"/>
        <v>#N/A</v>
      </c>
      <c r="BN62" s="20" t="e">
        <f t="shared" si="27"/>
        <v>#N/A</v>
      </c>
    </row>
    <row r="63" spans="1:66">
      <c r="A63" s="92"/>
      <c r="B63" s="90"/>
      <c r="C63" s="90"/>
      <c r="D63" s="93"/>
      <c r="E63" s="93"/>
      <c r="F63" s="93"/>
      <c r="G63" s="93"/>
      <c r="H63" s="93"/>
      <c r="I63" s="93"/>
      <c r="J63" s="93"/>
      <c r="K63" s="93"/>
      <c r="L63" s="92"/>
      <c r="M63" s="93"/>
      <c r="N63" s="91">
        <f t="shared" si="1"/>
        <v>0</v>
      </c>
      <c r="O63" s="91" t="str">
        <f t="shared" si="2"/>
        <v/>
      </c>
      <c r="P63" s="91" t="str">
        <f t="shared" si="3"/>
        <v/>
      </c>
      <c r="Q63" s="91" t="str">
        <f t="shared" si="4"/>
        <v>HDJ</v>
      </c>
      <c r="R63" s="82"/>
      <c r="S63" s="95">
        <f t="shared" si="15"/>
        <v>0</v>
      </c>
      <c r="T63" s="95">
        <f t="shared" si="16"/>
        <v>0</v>
      </c>
      <c r="U63" s="79" t="e">
        <f>VLOOKUP($S63,'Grille de Tarif OQN'!$B$2:$S$3603,U$1,0)</f>
        <v>#N/A</v>
      </c>
      <c r="V63" s="79" t="e">
        <f>VLOOKUP($S63,'Grille de Tarif OQN'!$B$2:$S$3603,V$1,0)</f>
        <v>#N/A</v>
      </c>
      <c r="W63" s="79" t="e">
        <f>VLOOKUP($S63,'Grille de Tarif OQN'!$B$2:$S$3603,W$1,0)</f>
        <v>#N/A</v>
      </c>
      <c r="X63" s="79" t="e">
        <f>VLOOKUP($S63,'Grille de Tarif OQN'!$B$2:$S$3603,X$1,0)</f>
        <v>#N/A</v>
      </c>
      <c r="Y63" s="79" t="e">
        <f>VLOOKUP($S63,'Grille de Tarif OQN'!$B$2:$S$3603,Y$1,0)</f>
        <v>#N/A</v>
      </c>
      <c r="Z63" s="79" t="e">
        <f>VLOOKUP($S63,'Grille de Tarif OQN'!$B$2:$S$3603,Z$1,0)</f>
        <v>#N/A</v>
      </c>
      <c r="AA63" s="79" t="e">
        <f>VLOOKUP($S63,'Grille de Tarif OQN'!$B$2:$S$3603,AA$1,0)</f>
        <v>#N/A</v>
      </c>
      <c r="AB63" s="79" t="e">
        <f>VLOOKUP($S63,'Grille de Tarif OQN'!$B$2:$S$3603,AB$1,0)</f>
        <v>#N/A</v>
      </c>
      <c r="AC63" s="79" t="e">
        <f>VLOOKUP($S63,'Grille de Tarif OQN'!$B$2:$S$3603,AC$1,0)</f>
        <v>#N/A</v>
      </c>
      <c r="AD63" s="79" t="e">
        <f>VLOOKUP($S63,'Grille de Tarif OQN'!$B$2:$S$3603,AD$1,0)</f>
        <v>#N/A</v>
      </c>
      <c r="AE63" s="79" t="e">
        <f>VLOOKUP($S63,'Grille de Tarif OQN'!$B$2:$S$3603,AE$1,0)</f>
        <v>#N/A</v>
      </c>
      <c r="AF63" s="79" t="e">
        <f>VLOOKUP($S63,'Grille de Tarif OQN'!$B$2:$S$3603,AF$1,0)</f>
        <v>#N/A</v>
      </c>
      <c r="AG63" s="79" t="e">
        <f>VLOOKUP($S63,'Grille de Tarif OQN'!$B$2:$S$3603,AG$1,0)</f>
        <v>#N/A</v>
      </c>
      <c r="AH63" s="79" t="e">
        <f>VLOOKUP($S63,'Grille de Tarif OQN'!$B$2:$S$3603,AH$1,0)</f>
        <v>#N/A</v>
      </c>
      <c r="AI63" s="79" t="e">
        <f>VLOOKUP($S63,'Grille de Tarif OQN'!$B$2:$S$3603,AI$1,0)</f>
        <v>#N/A</v>
      </c>
      <c r="AJ63" s="79" t="e">
        <f>VLOOKUP($S63,'Grille de Tarif OQN'!$B$2:$S$3603,AJ$1,0)</f>
        <v>#N/A</v>
      </c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72"/>
      <c r="AV63"/>
      <c r="AW63"/>
      <c r="AX63"/>
      <c r="AY63"/>
      <c r="AZ63" s="96">
        <f t="shared" si="17"/>
        <v>0</v>
      </c>
      <c r="BA63" s="24" t="e">
        <f t="shared" si="18"/>
        <v>#N/A</v>
      </c>
      <c r="BB63" s="24" t="e">
        <f t="shared" si="19"/>
        <v>#N/A</v>
      </c>
      <c r="BC63" s="24" t="e">
        <f t="shared" si="7"/>
        <v>#N/A</v>
      </c>
      <c r="BD63" s="24" t="e">
        <f t="shared" si="8"/>
        <v>#N/A</v>
      </c>
      <c r="BE63"/>
      <c r="BF63" t="e">
        <f t="shared" si="20"/>
        <v>#N/A</v>
      </c>
      <c r="BG63" t="str">
        <f t="shared" si="21"/>
        <v>HDJ</v>
      </c>
      <c r="BH63" s="20" t="e">
        <f t="shared" si="22"/>
        <v>#N/A</v>
      </c>
      <c r="BI63" s="20" t="e">
        <f t="shared" si="23"/>
        <v>#N/A</v>
      </c>
      <c r="BJ63" s="20" t="e">
        <f t="shared" si="24"/>
        <v>#N/A</v>
      </c>
      <c r="BK63" s="20" t="e">
        <f t="shared" si="25"/>
        <v>#N/A</v>
      </c>
      <c r="BL63" s="20" t="e">
        <f t="shared" si="26"/>
        <v>#N/A</v>
      </c>
      <c r="BM63" s="20" t="e">
        <f t="shared" si="13"/>
        <v>#N/A</v>
      </c>
      <c r="BN63" s="20" t="e">
        <f t="shared" si="27"/>
        <v>#N/A</v>
      </c>
    </row>
    <row r="64" spans="1:66">
      <c r="A64" s="92"/>
      <c r="B64" s="90"/>
      <c r="C64" s="90"/>
      <c r="D64" s="93"/>
      <c r="E64" s="93"/>
      <c r="F64" s="93"/>
      <c r="G64" s="93"/>
      <c r="H64" s="93"/>
      <c r="I64" s="93"/>
      <c r="J64" s="93"/>
      <c r="K64" s="93"/>
      <c r="L64" s="92"/>
      <c r="M64" s="93"/>
      <c r="N64" s="91">
        <f t="shared" si="1"/>
        <v>0</v>
      </c>
      <c r="O64" s="91" t="str">
        <f t="shared" si="2"/>
        <v/>
      </c>
      <c r="P64" s="91" t="str">
        <f t="shared" si="3"/>
        <v/>
      </c>
      <c r="Q64" s="91" t="str">
        <f t="shared" si="4"/>
        <v>HDJ</v>
      </c>
      <c r="R64" s="82"/>
      <c r="S64" s="95">
        <f t="shared" si="15"/>
        <v>0</v>
      </c>
      <c r="T64" s="95">
        <f t="shared" si="16"/>
        <v>0</v>
      </c>
      <c r="U64" s="79" t="e">
        <f>VLOOKUP($S64,'Grille de Tarif OQN'!$B$2:$S$3603,U$1,0)</f>
        <v>#N/A</v>
      </c>
      <c r="V64" s="79" t="e">
        <f>VLOOKUP($S64,'Grille de Tarif OQN'!$B$2:$S$3603,V$1,0)</f>
        <v>#N/A</v>
      </c>
      <c r="W64" s="79" t="e">
        <f>VLOOKUP($S64,'Grille de Tarif OQN'!$B$2:$S$3603,W$1,0)</f>
        <v>#N/A</v>
      </c>
      <c r="X64" s="79" t="e">
        <f>VLOOKUP($S64,'Grille de Tarif OQN'!$B$2:$S$3603,X$1,0)</f>
        <v>#N/A</v>
      </c>
      <c r="Y64" s="79" t="e">
        <f>VLOOKUP($S64,'Grille de Tarif OQN'!$B$2:$S$3603,Y$1,0)</f>
        <v>#N/A</v>
      </c>
      <c r="Z64" s="79" t="e">
        <f>VLOOKUP($S64,'Grille de Tarif OQN'!$B$2:$S$3603,Z$1,0)</f>
        <v>#N/A</v>
      </c>
      <c r="AA64" s="79" t="e">
        <f>VLOOKUP($S64,'Grille de Tarif OQN'!$B$2:$S$3603,AA$1,0)</f>
        <v>#N/A</v>
      </c>
      <c r="AB64" s="79" t="e">
        <f>VLOOKUP($S64,'Grille de Tarif OQN'!$B$2:$S$3603,AB$1,0)</f>
        <v>#N/A</v>
      </c>
      <c r="AC64" s="79" t="e">
        <f>VLOOKUP($S64,'Grille de Tarif OQN'!$B$2:$S$3603,AC$1,0)</f>
        <v>#N/A</v>
      </c>
      <c r="AD64" s="79" t="e">
        <f>VLOOKUP($S64,'Grille de Tarif OQN'!$B$2:$S$3603,AD$1,0)</f>
        <v>#N/A</v>
      </c>
      <c r="AE64" s="79" t="e">
        <f>VLOOKUP($S64,'Grille de Tarif OQN'!$B$2:$S$3603,AE$1,0)</f>
        <v>#N/A</v>
      </c>
      <c r="AF64" s="79" t="e">
        <f>VLOOKUP($S64,'Grille de Tarif OQN'!$B$2:$S$3603,AF$1,0)</f>
        <v>#N/A</v>
      </c>
      <c r="AG64" s="79" t="e">
        <f>VLOOKUP($S64,'Grille de Tarif OQN'!$B$2:$S$3603,AG$1,0)</f>
        <v>#N/A</v>
      </c>
      <c r="AH64" s="79" t="e">
        <f>VLOOKUP($S64,'Grille de Tarif OQN'!$B$2:$S$3603,AH$1,0)</f>
        <v>#N/A</v>
      </c>
      <c r="AI64" s="79" t="e">
        <f>VLOOKUP($S64,'Grille de Tarif OQN'!$B$2:$S$3603,AI$1,0)</f>
        <v>#N/A</v>
      </c>
      <c r="AJ64" s="79" t="e">
        <f>VLOOKUP($S64,'Grille de Tarif OQN'!$B$2:$S$3603,AJ$1,0)</f>
        <v>#N/A</v>
      </c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72"/>
      <c r="AV64"/>
      <c r="AW64"/>
      <c r="AX64"/>
      <c r="AY64"/>
      <c r="AZ64" s="96">
        <f t="shared" si="17"/>
        <v>0</v>
      </c>
      <c r="BA64" s="24" t="e">
        <f t="shared" si="18"/>
        <v>#N/A</v>
      </c>
      <c r="BB64" s="24" t="e">
        <f t="shared" si="19"/>
        <v>#N/A</v>
      </c>
      <c r="BC64" s="24" t="e">
        <f t="shared" si="7"/>
        <v>#N/A</v>
      </c>
      <c r="BD64" s="24" t="e">
        <f t="shared" si="8"/>
        <v>#N/A</v>
      </c>
      <c r="BE64"/>
      <c r="BF64" t="e">
        <f t="shared" si="20"/>
        <v>#N/A</v>
      </c>
      <c r="BG64" t="str">
        <f t="shared" si="21"/>
        <v>HDJ</v>
      </c>
      <c r="BH64" s="20" t="e">
        <f t="shared" si="22"/>
        <v>#N/A</v>
      </c>
      <c r="BI64" s="20" t="e">
        <f t="shared" si="23"/>
        <v>#N/A</v>
      </c>
      <c r="BJ64" s="20" t="e">
        <f t="shared" si="24"/>
        <v>#N/A</v>
      </c>
      <c r="BK64" s="20" t="e">
        <f t="shared" si="25"/>
        <v>#N/A</v>
      </c>
      <c r="BL64" s="20" t="e">
        <f t="shared" si="26"/>
        <v>#N/A</v>
      </c>
      <c r="BM64" s="20" t="e">
        <f t="shared" si="13"/>
        <v>#N/A</v>
      </c>
      <c r="BN64" s="20" t="e">
        <f t="shared" si="27"/>
        <v>#N/A</v>
      </c>
    </row>
    <row r="65" spans="1:66">
      <c r="A65" s="92"/>
      <c r="B65" s="90"/>
      <c r="C65" s="90"/>
      <c r="D65" s="93"/>
      <c r="E65" s="93"/>
      <c r="F65" s="93"/>
      <c r="G65" s="93"/>
      <c r="H65" s="93"/>
      <c r="I65" s="93"/>
      <c r="J65" s="93"/>
      <c r="K65" s="93"/>
      <c r="L65" s="92"/>
      <c r="M65" s="93"/>
      <c r="N65" s="91">
        <f t="shared" si="1"/>
        <v>0</v>
      </c>
      <c r="O65" s="91" t="str">
        <f t="shared" si="2"/>
        <v/>
      </c>
      <c r="P65" s="91" t="str">
        <f t="shared" si="3"/>
        <v/>
      </c>
      <c r="Q65" s="91" t="str">
        <f t="shared" si="4"/>
        <v>HDJ</v>
      </c>
      <c r="R65" s="82"/>
      <c r="S65" s="95">
        <f t="shared" si="15"/>
        <v>0</v>
      </c>
      <c r="T65" s="95">
        <f t="shared" si="16"/>
        <v>0</v>
      </c>
      <c r="U65" s="79" t="e">
        <f>VLOOKUP($S65,'Grille de Tarif OQN'!$B$2:$S$3603,U$1,0)</f>
        <v>#N/A</v>
      </c>
      <c r="V65" s="79" t="e">
        <f>VLOOKUP($S65,'Grille de Tarif OQN'!$B$2:$S$3603,V$1,0)</f>
        <v>#N/A</v>
      </c>
      <c r="W65" s="79" t="e">
        <f>VLOOKUP($S65,'Grille de Tarif OQN'!$B$2:$S$3603,W$1,0)</f>
        <v>#N/A</v>
      </c>
      <c r="X65" s="79" t="e">
        <f>VLOOKUP($S65,'Grille de Tarif OQN'!$B$2:$S$3603,X$1,0)</f>
        <v>#N/A</v>
      </c>
      <c r="Y65" s="79" t="e">
        <f>VLOOKUP($S65,'Grille de Tarif OQN'!$B$2:$S$3603,Y$1,0)</f>
        <v>#N/A</v>
      </c>
      <c r="Z65" s="79" t="e">
        <f>VLOOKUP($S65,'Grille de Tarif OQN'!$B$2:$S$3603,Z$1,0)</f>
        <v>#N/A</v>
      </c>
      <c r="AA65" s="79" t="e">
        <f>VLOOKUP($S65,'Grille de Tarif OQN'!$B$2:$S$3603,AA$1,0)</f>
        <v>#N/A</v>
      </c>
      <c r="AB65" s="79" t="e">
        <f>VLOOKUP($S65,'Grille de Tarif OQN'!$B$2:$S$3603,AB$1,0)</f>
        <v>#N/A</v>
      </c>
      <c r="AC65" s="79" t="e">
        <f>VLOOKUP($S65,'Grille de Tarif OQN'!$B$2:$S$3603,AC$1,0)</f>
        <v>#N/A</v>
      </c>
      <c r="AD65" s="79" t="e">
        <f>VLOOKUP($S65,'Grille de Tarif OQN'!$B$2:$S$3603,AD$1,0)</f>
        <v>#N/A</v>
      </c>
      <c r="AE65" s="79" t="e">
        <f>VLOOKUP($S65,'Grille de Tarif OQN'!$B$2:$S$3603,AE$1,0)</f>
        <v>#N/A</v>
      </c>
      <c r="AF65" s="79" t="e">
        <f>VLOOKUP($S65,'Grille de Tarif OQN'!$B$2:$S$3603,AF$1,0)</f>
        <v>#N/A</v>
      </c>
      <c r="AG65" s="79" t="e">
        <f>VLOOKUP($S65,'Grille de Tarif OQN'!$B$2:$S$3603,AG$1,0)</f>
        <v>#N/A</v>
      </c>
      <c r="AH65" s="79" t="e">
        <f>VLOOKUP($S65,'Grille de Tarif OQN'!$B$2:$S$3603,AH$1,0)</f>
        <v>#N/A</v>
      </c>
      <c r="AI65" s="79" t="e">
        <f>VLOOKUP($S65,'Grille de Tarif OQN'!$B$2:$S$3603,AI$1,0)</f>
        <v>#N/A</v>
      </c>
      <c r="AJ65" s="79" t="e">
        <f>VLOOKUP($S65,'Grille de Tarif OQN'!$B$2:$S$3603,AJ$1,0)</f>
        <v>#N/A</v>
      </c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72"/>
      <c r="AV65"/>
      <c r="AW65"/>
      <c r="AX65"/>
      <c r="AY65"/>
      <c r="AZ65" s="96">
        <f t="shared" si="17"/>
        <v>0</v>
      </c>
      <c r="BA65" s="24" t="e">
        <f t="shared" si="18"/>
        <v>#N/A</v>
      </c>
      <c r="BB65" s="24" t="e">
        <f t="shared" si="19"/>
        <v>#N/A</v>
      </c>
      <c r="BC65" s="24" t="e">
        <f t="shared" si="7"/>
        <v>#N/A</v>
      </c>
      <c r="BD65" s="24" t="e">
        <f t="shared" si="8"/>
        <v>#N/A</v>
      </c>
      <c r="BE65"/>
      <c r="BF65" t="e">
        <f t="shared" si="20"/>
        <v>#N/A</v>
      </c>
      <c r="BG65" t="str">
        <f t="shared" si="21"/>
        <v>HDJ</v>
      </c>
      <c r="BH65" s="20" t="e">
        <f t="shared" si="22"/>
        <v>#N/A</v>
      </c>
      <c r="BI65" s="20" t="e">
        <f t="shared" si="23"/>
        <v>#N/A</v>
      </c>
      <c r="BJ65" s="20" t="e">
        <f t="shared" si="24"/>
        <v>#N/A</v>
      </c>
      <c r="BK65" s="20" t="e">
        <f t="shared" si="25"/>
        <v>#N/A</v>
      </c>
      <c r="BL65" s="20" t="e">
        <f t="shared" si="26"/>
        <v>#N/A</v>
      </c>
      <c r="BM65" s="20" t="e">
        <f t="shared" si="13"/>
        <v>#N/A</v>
      </c>
      <c r="BN65" s="20" t="e">
        <f t="shared" si="27"/>
        <v>#N/A</v>
      </c>
    </row>
    <row r="66" spans="1:66">
      <c r="A66" s="92"/>
      <c r="B66" s="90"/>
      <c r="C66" s="90"/>
      <c r="D66" s="93"/>
      <c r="E66" s="93"/>
      <c r="F66" s="93"/>
      <c r="G66" s="93"/>
      <c r="H66" s="93"/>
      <c r="I66" s="93"/>
      <c r="J66" s="93"/>
      <c r="K66" s="93"/>
      <c r="L66" s="92"/>
      <c r="M66" s="93"/>
      <c r="N66" s="91">
        <f t="shared" si="1"/>
        <v>0</v>
      </c>
      <c r="O66" s="91" t="str">
        <f t="shared" si="2"/>
        <v/>
      </c>
      <c r="P66" s="91" t="str">
        <f t="shared" si="3"/>
        <v/>
      </c>
      <c r="Q66" s="91" t="str">
        <f t="shared" si="4"/>
        <v>HDJ</v>
      </c>
      <c r="R66" s="82"/>
      <c r="S66" s="95">
        <f t="shared" si="15"/>
        <v>0</v>
      </c>
      <c r="T66" s="95">
        <f t="shared" si="16"/>
        <v>0</v>
      </c>
      <c r="U66" s="79" t="e">
        <f>VLOOKUP($S66,'Grille de Tarif OQN'!$B$2:$S$3603,U$1,0)</f>
        <v>#N/A</v>
      </c>
      <c r="V66" s="79" t="e">
        <f>VLOOKUP($S66,'Grille de Tarif OQN'!$B$2:$S$3603,V$1,0)</f>
        <v>#N/A</v>
      </c>
      <c r="W66" s="79" t="e">
        <f>VLOOKUP($S66,'Grille de Tarif OQN'!$B$2:$S$3603,W$1,0)</f>
        <v>#N/A</v>
      </c>
      <c r="X66" s="79" t="e">
        <f>VLOOKUP($S66,'Grille de Tarif OQN'!$B$2:$S$3603,X$1,0)</f>
        <v>#N/A</v>
      </c>
      <c r="Y66" s="79" t="e">
        <f>VLOOKUP($S66,'Grille de Tarif OQN'!$B$2:$S$3603,Y$1,0)</f>
        <v>#N/A</v>
      </c>
      <c r="Z66" s="79" t="e">
        <f>VLOOKUP($S66,'Grille de Tarif OQN'!$B$2:$S$3603,Z$1,0)</f>
        <v>#N/A</v>
      </c>
      <c r="AA66" s="79" t="e">
        <f>VLOOKUP($S66,'Grille de Tarif OQN'!$B$2:$S$3603,AA$1,0)</f>
        <v>#N/A</v>
      </c>
      <c r="AB66" s="79" t="e">
        <f>VLOOKUP($S66,'Grille de Tarif OQN'!$B$2:$S$3603,AB$1,0)</f>
        <v>#N/A</v>
      </c>
      <c r="AC66" s="79" t="e">
        <f>VLOOKUP($S66,'Grille de Tarif OQN'!$B$2:$S$3603,AC$1,0)</f>
        <v>#N/A</v>
      </c>
      <c r="AD66" s="79" t="e">
        <f>VLOOKUP($S66,'Grille de Tarif OQN'!$B$2:$S$3603,AD$1,0)</f>
        <v>#N/A</v>
      </c>
      <c r="AE66" s="79" t="e">
        <f>VLOOKUP($S66,'Grille de Tarif OQN'!$B$2:$S$3603,AE$1,0)</f>
        <v>#N/A</v>
      </c>
      <c r="AF66" s="79" t="e">
        <f>VLOOKUP($S66,'Grille de Tarif OQN'!$B$2:$S$3603,AF$1,0)</f>
        <v>#N/A</v>
      </c>
      <c r="AG66" s="79" t="e">
        <f>VLOOKUP($S66,'Grille de Tarif OQN'!$B$2:$S$3603,AG$1,0)</f>
        <v>#N/A</v>
      </c>
      <c r="AH66" s="79" t="e">
        <f>VLOOKUP($S66,'Grille de Tarif OQN'!$B$2:$S$3603,AH$1,0)</f>
        <v>#N/A</v>
      </c>
      <c r="AI66" s="79" t="e">
        <f>VLOOKUP($S66,'Grille de Tarif OQN'!$B$2:$S$3603,AI$1,0)</f>
        <v>#N/A</v>
      </c>
      <c r="AJ66" s="79" t="e">
        <f>VLOOKUP($S66,'Grille de Tarif OQN'!$B$2:$S$3603,AJ$1,0)</f>
        <v>#N/A</v>
      </c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72"/>
      <c r="AV66"/>
      <c r="AW66"/>
      <c r="AX66"/>
      <c r="AY66"/>
      <c r="AZ66" s="96">
        <f t="shared" si="17"/>
        <v>0</v>
      </c>
      <c r="BA66" s="24" t="e">
        <f t="shared" si="18"/>
        <v>#N/A</v>
      </c>
      <c r="BB66" s="24" t="e">
        <f t="shared" si="19"/>
        <v>#N/A</v>
      </c>
      <c r="BC66" s="24" t="e">
        <f t="shared" si="7"/>
        <v>#N/A</v>
      </c>
      <c r="BD66" s="24" t="e">
        <f t="shared" si="8"/>
        <v>#N/A</v>
      </c>
      <c r="BE66"/>
      <c r="BF66" t="e">
        <f t="shared" si="20"/>
        <v>#N/A</v>
      </c>
      <c r="BG66" t="str">
        <f t="shared" si="21"/>
        <v>HDJ</v>
      </c>
      <c r="BH66" s="20" t="e">
        <f t="shared" si="22"/>
        <v>#N/A</v>
      </c>
      <c r="BI66" s="20" t="e">
        <f t="shared" si="23"/>
        <v>#N/A</v>
      </c>
      <c r="BJ66" s="20" t="e">
        <f t="shared" si="24"/>
        <v>#N/A</v>
      </c>
      <c r="BK66" s="20" t="e">
        <f t="shared" si="25"/>
        <v>#N/A</v>
      </c>
      <c r="BL66" s="20" t="e">
        <f t="shared" si="26"/>
        <v>#N/A</v>
      </c>
      <c r="BM66" s="20" t="e">
        <f t="shared" si="13"/>
        <v>#N/A</v>
      </c>
      <c r="BN66" s="20" t="e">
        <f t="shared" si="27"/>
        <v>#N/A</v>
      </c>
    </row>
    <row r="67" spans="1:66">
      <c r="A67" s="92"/>
      <c r="B67" s="90"/>
      <c r="C67" s="90"/>
      <c r="D67" s="93"/>
      <c r="E67" s="93"/>
      <c r="F67" s="93"/>
      <c r="G67" s="93"/>
      <c r="H67" s="93"/>
      <c r="I67" s="93"/>
      <c r="J67" s="93"/>
      <c r="K67" s="93"/>
      <c r="L67" s="92"/>
      <c r="M67" s="93"/>
      <c r="N67" s="91">
        <f t="shared" si="1"/>
        <v>0</v>
      </c>
      <c r="O67" s="91" t="str">
        <f t="shared" si="2"/>
        <v/>
      </c>
      <c r="P67" s="91" t="str">
        <f t="shared" si="3"/>
        <v/>
      </c>
      <c r="Q67" s="91" t="str">
        <f t="shared" si="4"/>
        <v>HDJ</v>
      </c>
      <c r="R67" s="82"/>
      <c r="S67" s="95">
        <f t="shared" si="15"/>
        <v>0</v>
      </c>
      <c r="T67" s="95">
        <f t="shared" si="16"/>
        <v>0</v>
      </c>
      <c r="U67" s="79" t="e">
        <f>VLOOKUP($S67,'Grille de Tarif OQN'!$B$2:$S$3603,U$1,0)</f>
        <v>#N/A</v>
      </c>
      <c r="V67" s="79" t="e">
        <f>VLOOKUP($S67,'Grille de Tarif OQN'!$B$2:$S$3603,V$1,0)</f>
        <v>#N/A</v>
      </c>
      <c r="W67" s="79" t="e">
        <f>VLOOKUP($S67,'Grille de Tarif OQN'!$B$2:$S$3603,W$1,0)</f>
        <v>#N/A</v>
      </c>
      <c r="X67" s="79" t="e">
        <f>VLOOKUP($S67,'Grille de Tarif OQN'!$B$2:$S$3603,X$1,0)</f>
        <v>#N/A</v>
      </c>
      <c r="Y67" s="79" t="e">
        <f>VLOOKUP($S67,'Grille de Tarif OQN'!$B$2:$S$3603,Y$1,0)</f>
        <v>#N/A</v>
      </c>
      <c r="Z67" s="79" t="e">
        <f>VLOOKUP($S67,'Grille de Tarif OQN'!$B$2:$S$3603,Z$1,0)</f>
        <v>#N/A</v>
      </c>
      <c r="AA67" s="79" t="e">
        <f>VLOOKUP($S67,'Grille de Tarif OQN'!$B$2:$S$3603,AA$1,0)</f>
        <v>#N/A</v>
      </c>
      <c r="AB67" s="79" t="e">
        <f>VLOOKUP($S67,'Grille de Tarif OQN'!$B$2:$S$3603,AB$1,0)</f>
        <v>#N/A</v>
      </c>
      <c r="AC67" s="79" t="e">
        <f>VLOOKUP($S67,'Grille de Tarif OQN'!$B$2:$S$3603,AC$1,0)</f>
        <v>#N/A</v>
      </c>
      <c r="AD67" s="79" t="e">
        <f>VLOOKUP($S67,'Grille de Tarif OQN'!$B$2:$S$3603,AD$1,0)</f>
        <v>#N/A</v>
      </c>
      <c r="AE67" s="79" t="e">
        <f>VLOOKUP($S67,'Grille de Tarif OQN'!$B$2:$S$3603,AE$1,0)</f>
        <v>#N/A</v>
      </c>
      <c r="AF67" s="79" t="e">
        <f>VLOOKUP($S67,'Grille de Tarif OQN'!$B$2:$S$3603,AF$1,0)</f>
        <v>#N/A</v>
      </c>
      <c r="AG67" s="79" t="e">
        <f>VLOOKUP($S67,'Grille de Tarif OQN'!$B$2:$S$3603,AG$1,0)</f>
        <v>#N/A</v>
      </c>
      <c r="AH67" s="79" t="e">
        <f>VLOOKUP($S67,'Grille de Tarif OQN'!$B$2:$S$3603,AH$1,0)</f>
        <v>#N/A</v>
      </c>
      <c r="AI67" s="79" t="e">
        <f>VLOOKUP($S67,'Grille de Tarif OQN'!$B$2:$S$3603,AI$1,0)</f>
        <v>#N/A</v>
      </c>
      <c r="AJ67" s="79" t="e">
        <f>VLOOKUP($S67,'Grille de Tarif OQN'!$B$2:$S$3603,AJ$1,0)</f>
        <v>#N/A</v>
      </c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72"/>
      <c r="AV67"/>
      <c r="AW67"/>
      <c r="AX67"/>
      <c r="AY67"/>
      <c r="AZ67" s="96">
        <f t="shared" si="17"/>
        <v>0</v>
      </c>
      <c r="BA67" s="24" t="e">
        <f t="shared" si="18"/>
        <v>#N/A</v>
      </c>
      <c r="BB67" s="24" t="e">
        <f t="shared" si="19"/>
        <v>#N/A</v>
      </c>
      <c r="BC67" s="24" t="e">
        <f t="shared" si="7"/>
        <v>#N/A</v>
      </c>
      <c r="BD67" s="24" t="e">
        <f t="shared" si="8"/>
        <v>#N/A</v>
      </c>
      <c r="BE67"/>
      <c r="BF67" t="e">
        <f t="shared" si="20"/>
        <v>#N/A</v>
      </c>
      <c r="BG67" t="str">
        <f t="shared" si="21"/>
        <v>HDJ</v>
      </c>
      <c r="BH67" s="20" t="e">
        <f t="shared" si="22"/>
        <v>#N/A</v>
      </c>
      <c r="BI67" s="20" t="e">
        <f t="shared" si="23"/>
        <v>#N/A</v>
      </c>
      <c r="BJ67" s="20" t="e">
        <f t="shared" si="24"/>
        <v>#N/A</v>
      </c>
      <c r="BK67" s="20" t="e">
        <f t="shared" si="25"/>
        <v>#N/A</v>
      </c>
      <c r="BL67" s="20" t="e">
        <f t="shared" si="26"/>
        <v>#N/A</v>
      </c>
      <c r="BM67" s="20" t="e">
        <f t="shared" si="13"/>
        <v>#N/A</v>
      </c>
      <c r="BN67" s="20" t="e">
        <f t="shared" si="27"/>
        <v>#N/A</v>
      </c>
    </row>
    <row r="68" spans="1:66">
      <c r="A68" s="92"/>
      <c r="B68" s="90"/>
      <c r="C68" s="90"/>
      <c r="D68" s="93"/>
      <c r="E68" s="93"/>
      <c r="F68" s="93"/>
      <c r="G68" s="93"/>
      <c r="H68" s="93"/>
      <c r="I68" s="93"/>
      <c r="J68" s="93"/>
      <c r="K68" s="93"/>
      <c r="L68" s="92"/>
      <c r="M68" s="93"/>
      <c r="N68" s="91">
        <f t="shared" ref="N68:N131" si="28">IF(LEN(B68)=7,1,0)</f>
        <v>0</v>
      </c>
      <c r="O68" s="91" t="str">
        <f t="shared" ref="O68:O131" si="29">LEFT(B68,2)</f>
        <v/>
      </c>
      <c r="P68" s="91" t="str">
        <f t="shared" ref="P68:P131" si="30">LEFT(B68,4)</f>
        <v/>
      </c>
      <c r="Q68" s="91" t="str">
        <f t="shared" ref="Q68:Q131" si="31">IF(F68=1,"HC","HDJ")</f>
        <v>HDJ</v>
      </c>
      <c r="R68" s="82"/>
      <c r="S68" s="95">
        <f t="shared" si="15"/>
        <v>0</v>
      </c>
      <c r="T68" s="95">
        <f t="shared" si="16"/>
        <v>0</v>
      </c>
      <c r="U68" s="79" t="e">
        <f>VLOOKUP($S68,'Grille de Tarif OQN'!$B$2:$S$3603,U$1,0)</f>
        <v>#N/A</v>
      </c>
      <c r="V68" s="79" t="e">
        <f>VLOOKUP($S68,'Grille de Tarif OQN'!$B$2:$S$3603,V$1,0)</f>
        <v>#N/A</v>
      </c>
      <c r="W68" s="79" t="e">
        <f>VLOOKUP($S68,'Grille de Tarif OQN'!$B$2:$S$3603,W$1,0)</f>
        <v>#N/A</v>
      </c>
      <c r="X68" s="79" t="e">
        <f>VLOOKUP($S68,'Grille de Tarif OQN'!$B$2:$S$3603,X$1,0)</f>
        <v>#N/A</v>
      </c>
      <c r="Y68" s="79" t="e">
        <f>VLOOKUP($S68,'Grille de Tarif OQN'!$B$2:$S$3603,Y$1,0)</f>
        <v>#N/A</v>
      </c>
      <c r="Z68" s="79" t="e">
        <f>VLOOKUP($S68,'Grille de Tarif OQN'!$B$2:$S$3603,Z$1,0)</f>
        <v>#N/A</v>
      </c>
      <c r="AA68" s="79" t="e">
        <f>VLOOKUP($S68,'Grille de Tarif OQN'!$B$2:$S$3603,AA$1,0)</f>
        <v>#N/A</v>
      </c>
      <c r="AB68" s="79" t="e">
        <f>VLOOKUP($S68,'Grille de Tarif OQN'!$B$2:$S$3603,AB$1,0)</f>
        <v>#N/A</v>
      </c>
      <c r="AC68" s="79" t="e">
        <f>VLOOKUP($S68,'Grille de Tarif OQN'!$B$2:$S$3603,AC$1,0)</f>
        <v>#N/A</v>
      </c>
      <c r="AD68" s="79" t="e">
        <f>VLOOKUP($S68,'Grille de Tarif OQN'!$B$2:$S$3603,AD$1,0)</f>
        <v>#N/A</v>
      </c>
      <c r="AE68" s="79" t="e">
        <f>VLOOKUP($S68,'Grille de Tarif OQN'!$B$2:$S$3603,AE$1,0)</f>
        <v>#N/A</v>
      </c>
      <c r="AF68" s="79" t="e">
        <f>VLOOKUP($S68,'Grille de Tarif OQN'!$B$2:$S$3603,AF$1,0)</f>
        <v>#N/A</v>
      </c>
      <c r="AG68" s="79" t="e">
        <f>VLOOKUP($S68,'Grille de Tarif OQN'!$B$2:$S$3603,AG$1,0)</f>
        <v>#N/A</v>
      </c>
      <c r="AH68" s="79" t="e">
        <f>VLOOKUP($S68,'Grille de Tarif OQN'!$B$2:$S$3603,AH$1,0)</f>
        <v>#N/A</v>
      </c>
      <c r="AI68" s="79" t="e">
        <f>VLOOKUP($S68,'Grille de Tarif OQN'!$B$2:$S$3603,AI$1,0)</f>
        <v>#N/A</v>
      </c>
      <c r="AJ68" s="79" t="e">
        <f>VLOOKUP($S68,'Grille de Tarif OQN'!$B$2:$S$3603,AJ$1,0)</f>
        <v>#N/A</v>
      </c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72"/>
      <c r="AV68"/>
      <c r="AW68"/>
      <c r="AX68"/>
      <c r="AY68"/>
      <c r="AZ68" s="96">
        <f t="shared" si="17"/>
        <v>0</v>
      </c>
      <c r="BA68" s="24" t="e">
        <f t="shared" si="18"/>
        <v>#N/A</v>
      </c>
      <c r="BB68" s="24" t="e">
        <f t="shared" si="19"/>
        <v>#N/A</v>
      </c>
      <c r="BC68" s="24" t="e">
        <f t="shared" ref="BC68:BC131" si="32">BA68*$BD$1</f>
        <v>#N/A</v>
      </c>
      <c r="BD68" s="24" t="e">
        <f t="shared" ref="BD68:BD131" si="33">BB68*$BD$1</f>
        <v>#N/A</v>
      </c>
      <c r="BE68"/>
      <c r="BF68" t="e">
        <f t="shared" si="20"/>
        <v>#N/A</v>
      </c>
      <c r="BG68" t="str">
        <f t="shared" si="21"/>
        <v>HDJ</v>
      </c>
      <c r="BH68" s="20" t="e">
        <f t="shared" si="22"/>
        <v>#N/A</v>
      </c>
      <c r="BI68" s="20" t="e">
        <f t="shared" si="23"/>
        <v>#N/A</v>
      </c>
      <c r="BJ68" s="20" t="e">
        <f t="shared" si="24"/>
        <v>#N/A</v>
      </c>
      <c r="BK68" s="20" t="e">
        <f t="shared" si="25"/>
        <v>#N/A</v>
      </c>
      <c r="BL68" s="20" t="e">
        <f t="shared" si="26"/>
        <v>#N/A</v>
      </c>
      <c r="BM68" s="20" t="e">
        <f t="shared" ref="BM68:BM131" si="34">IF(AG68=1,AA68+(90-V68)*AB68,Y68+(90-V68)*AB68)+(AZ68-90)*AC68</f>
        <v>#N/A</v>
      </c>
      <c r="BN68" s="20" t="e">
        <f t="shared" si="27"/>
        <v>#N/A</v>
      </c>
    </row>
    <row r="69" spans="1:66">
      <c r="A69" s="92"/>
      <c r="B69" s="90"/>
      <c r="C69" s="90"/>
      <c r="D69" s="93"/>
      <c r="E69" s="93"/>
      <c r="F69" s="93"/>
      <c r="G69" s="93"/>
      <c r="H69" s="93"/>
      <c r="I69" s="93"/>
      <c r="J69" s="93"/>
      <c r="K69" s="93"/>
      <c r="L69" s="92"/>
      <c r="M69" s="93"/>
      <c r="N69" s="91">
        <f t="shared" si="28"/>
        <v>0</v>
      </c>
      <c r="O69" s="91" t="str">
        <f t="shared" si="29"/>
        <v/>
      </c>
      <c r="P69" s="91" t="str">
        <f t="shared" si="30"/>
        <v/>
      </c>
      <c r="Q69" s="91" t="str">
        <f t="shared" si="31"/>
        <v>HDJ</v>
      </c>
      <c r="R69" s="82"/>
      <c r="S69" s="95">
        <f t="shared" ref="S69:S132" si="35">B69</f>
        <v>0</v>
      </c>
      <c r="T69" s="95">
        <f t="shared" ref="T69:T132" si="36">C69</f>
        <v>0</v>
      </c>
      <c r="U69" s="79" t="e">
        <f>VLOOKUP($S69,'Grille de Tarif OQN'!$B$2:$S$3603,U$1,0)</f>
        <v>#N/A</v>
      </c>
      <c r="V69" s="79" t="e">
        <f>VLOOKUP($S69,'Grille de Tarif OQN'!$B$2:$S$3603,V$1,0)</f>
        <v>#N/A</v>
      </c>
      <c r="W69" s="79" t="e">
        <f>VLOOKUP($S69,'Grille de Tarif OQN'!$B$2:$S$3603,W$1,0)</f>
        <v>#N/A</v>
      </c>
      <c r="X69" s="79" t="e">
        <f>VLOOKUP($S69,'Grille de Tarif OQN'!$B$2:$S$3603,X$1,0)</f>
        <v>#N/A</v>
      </c>
      <c r="Y69" s="79" t="e">
        <f>VLOOKUP($S69,'Grille de Tarif OQN'!$B$2:$S$3603,Y$1,0)</f>
        <v>#N/A</v>
      </c>
      <c r="Z69" s="79" t="e">
        <f>VLOOKUP($S69,'Grille de Tarif OQN'!$B$2:$S$3603,Z$1,0)</f>
        <v>#N/A</v>
      </c>
      <c r="AA69" s="79" t="e">
        <f>VLOOKUP($S69,'Grille de Tarif OQN'!$B$2:$S$3603,AA$1,0)</f>
        <v>#N/A</v>
      </c>
      <c r="AB69" s="79" t="e">
        <f>VLOOKUP($S69,'Grille de Tarif OQN'!$B$2:$S$3603,AB$1,0)</f>
        <v>#N/A</v>
      </c>
      <c r="AC69" s="79" t="e">
        <f>VLOOKUP($S69,'Grille de Tarif OQN'!$B$2:$S$3603,AC$1,0)</f>
        <v>#N/A</v>
      </c>
      <c r="AD69" s="79" t="e">
        <f>VLOOKUP($S69,'Grille de Tarif OQN'!$B$2:$S$3603,AD$1,0)</f>
        <v>#N/A</v>
      </c>
      <c r="AE69" s="79" t="e">
        <f>VLOOKUP($S69,'Grille de Tarif OQN'!$B$2:$S$3603,AE$1,0)</f>
        <v>#N/A</v>
      </c>
      <c r="AF69" s="79" t="e">
        <f>VLOOKUP($S69,'Grille de Tarif OQN'!$B$2:$S$3603,AF$1,0)</f>
        <v>#N/A</v>
      </c>
      <c r="AG69" s="79" t="e">
        <f>VLOOKUP($S69,'Grille de Tarif OQN'!$B$2:$S$3603,AG$1,0)</f>
        <v>#N/A</v>
      </c>
      <c r="AH69" s="79" t="e">
        <f>VLOOKUP($S69,'Grille de Tarif OQN'!$B$2:$S$3603,AH$1,0)</f>
        <v>#N/A</v>
      </c>
      <c r="AI69" s="79" t="e">
        <f>VLOOKUP($S69,'Grille de Tarif OQN'!$B$2:$S$3603,AI$1,0)</f>
        <v>#N/A</v>
      </c>
      <c r="AJ69" s="79" t="e">
        <f>VLOOKUP($S69,'Grille de Tarif OQN'!$B$2:$S$3603,AJ$1,0)</f>
        <v>#N/A</v>
      </c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72"/>
      <c r="AV69"/>
      <c r="AW69"/>
      <c r="AX69"/>
      <c r="AY69"/>
      <c r="AZ69" s="96">
        <f t="shared" ref="AZ69:AZ132" si="37">D69</f>
        <v>0</v>
      </c>
      <c r="BA69" s="24" t="e">
        <f t="shared" ref="BA69:BA132" si="38">IF(BG69="HDJ",BN69,IF(BF69="ZONE90",BM69,IF(BF69="ZONEBASSE",BH69,IF(BF69="ZONEFORF1",BI69,IF(BF69="ZONEFORF2",BJ69,IF(BF69="ZONEFORF3",BK69,BL69))))))</f>
        <v>#N/A</v>
      </c>
      <c r="BB69" s="24" t="e">
        <f t="shared" ref="BB69:BB132" si="39">BA69/AZ69</f>
        <v>#N/A</v>
      </c>
      <c r="BC69" s="24" t="e">
        <f t="shared" si="32"/>
        <v>#N/A</v>
      </c>
      <c r="BD69" s="24" t="e">
        <f t="shared" si="33"/>
        <v>#N/A</v>
      </c>
      <c r="BE69"/>
      <c r="BF69" t="e">
        <f t="shared" ref="BF69:BF132" si="40">IF(AZ69&gt;90,"ZONE90",IF(AG69=1,IF(AZ69&lt;U69,"ZONEBASSE",IF(AZ69&lt;AI69,"ZONEFORF1",IF(AZ69&lt;AJ69,"ZONEFORF2",IF(AZ69&lt;V69,"ZONEFORF3","ZONEHAUTE")))),IF(AZ69&lt;U69,"ZONEBASSE",IF(AZ69&lt;V69,"ZONEFORF1","ZONEHAUTE"))))</f>
        <v>#N/A</v>
      </c>
      <c r="BG69" t="str">
        <f t="shared" ref="BG69:BG132" si="41">IF(RIGHT(S69,1)="0","HDJ","HC")</f>
        <v>HDJ</v>
      </c>
      <c r="BH69" s="20" t="e">
        <f t="shared" ref="BH69:BH132" si="42">IF(AZ69&lt;8,AD69*AZ69,W69-(U69-AZ69)*X69)</f>
        <v>#N/A</v>
      </c>
      <c r="BI69" s="20" t="e">
        <f t="shared" ref="BI69:BI132" si="43">Y69</f>
        <v>#N/A</v>
      </c>
      <c r="BJ69" s="20" t="e">
        <f t="shared" ref="BJ69:BJ132" si="44">Z69</f>
        <v>#N/A</v>
      </c>
      <c r="BK69" s="20" t="e">
        <f t="shared" ref="BK69:BK132" si="45">AA69</f>
        <v>#N/A</v>
      </c>
      <c r="BL69" s="20" t="e">
        <f t="shared" ref="BL69:BL132" si="46">IF(AG69=1,AA69+(AZ69-V69)*AB69,Y69+(AZ69-V69)*AB69)</f>
        <v>#N/A</v>
      </c>
      <c r="BM69" s="20" t="e">
        <f t="shared" si="34"/>
        <v>#N/A</v>
      </c>
      <c r="BN69" s="20" t="e">
        <f t="shared" ref="BN69:BN132" si="47">AZ69*Y69</f>
        <v>#N/A</v>
      </c>
    </row>
    <row r="70" spans="1:66">
      <c r="A70" s="92"/>
      <c r="B70" s="90"/>
      <c r="C70" s="90"/>
      <c r="D70" s="93"/>
      <c r="E70" s="93"/>
      <c r="F70" s="93"/>
      <c r="G70" s="93"/>
      <c r="H70" s="93"/>
      <c r="I70" s="93"/>
      <c r="J70" s="93"/>
      <c r="K70" s="93"/>
      <c r="L70" s="92"/>
      <c r="M70" s="93"/>
      <c r="N70" s="91">
        <f t="shared" si="28"/>
        <v>0</v>
      </c>
      <c r="O70" s="91" t="str">
        <f t="shared" si="29"/>
        <v/>
      </c>
      <c r="P70" s="91" t="str">
        <f t="shared" si="30"/>
        <v/>
      </c>
      <c r="Q70" s="91" t="str">
        <f t="shared" si="31"/>
        <v>HDJ</v>
      </c>
      <c r="R70" s="82"/>
      <c r="S70" s="95">
        <f t="shared" si="35"/>
        <v>0</v>
      </c>
      <c r="T70" s="95">
        <f t="shared" si="36"/>
        <v>0</v>
      </c>
      <c r="U70" s="79" t="e">
        <f>VLOOKUP($S70,'Grille de Tarif OQN'!$B$2:$S$3603,U$1,0)</f>
        <v>#N/A</v>
      </c>
      <c r="V70" s="79" t="e">
        <f>VLOOKUP($S70,'Grille de Tarif OQN'!$B$2:$S$3603,V$1,0)</f>
        <v>#N/A</v>
      </c>
      <c r="W70" s="79" t="e">
        <f>VLOOKUP($S70,'Grille de Tarif OQN'!$B$2:$S$3603,W$1,0)</f>
        <v>#N/A</v>
      </c>
      <c r="X70" s="79" t="e">
        <f>VLOOKUP($S70,'Grille de Tarif OQN'!$B$2:$S$3603,X$1,0)</f>
        <v>#N/A</v>
      </c>
      <c r="Y70" s="79" t="e">
        <f>VLOOKUP($S70,'Grille de Tarif OQN'!$B$2:$S$3603,Y$1,0)</f>
        <v>#N/A</v>
      </c>
      <c r="Z70" s="79" t="e">
        <f>VLOOKUP($S70,'Grille de Tarif OQN'!$B$2:$S$3603,Z$1,0)</f>
        <v>#N/A</v>
      </c>
      <c r="AA70" s="79" t="e">
        <f>VLOOKUP($S70,'Grille de Tarif OQN'!$B$2:$S$3603,AA$1,0)</f>
        <v>#N/A</v>
      </c>
      <c r="AB70" s="79" t="e">
        <f>VLOOKUP($S70,'Grille de Tarif OQN'!$B$2:$S$3603,AB$1,0)</f>
        <v>#N/A</v>
      </c>
      <c r="AC70" s="79" t="e">
        <f>VLOOKUP($S70,'Grille de Tarif OQN'!$B$2:$S$3603,AC$1,0)</f>
        <v>#N/A</v>
      </c>
      <c r="AD70" s="79" t="e">
        <f>VLOOKUP($S70,'Grille de Tarif OQN'!$B$2:$S$3603,AD$1,0)</f>
        <v>#N/A</v>
      </c>
      <c r="AE70" s="79" t="e">
        <f>VLOOKUP($S70,'Grille de Tarif OQN'!$B$2:$S$3603,AE$1,0)</f>
        <v>#N/A</v>
      </c>
      <c r="AF70" s="79" t="e">
        <f>VLOOKUP($S70,'Grille de Tarif OQN'!$B$2:$S$3603,AF$1,0)</f>
        <v>#N/A</v>
      </c>
      <c r="AG70" s="79" t="e">
        <f>VLOOKUP($S70,'Grille de Tarif OQN'!$B$2:$S$3603,AG$1,0)</f>
        <v>#N/A</v>
      </c>
      <c r="AH70" s="79" t="e">
        <f>VLOOKUP($S70,'Grille de Tarif OQN'!$B$2:$S$3603,AH$1,0)</f>
        <v>#N/A</v>
      </c>
      <c r="AI70" s="79" t="e">
        <f>VLOOKUP($S70,'Grille de Tarif OQN'!$B$2:$S$3603,AI$1,0)</f>
        <v>#N/A</v>
      </c>
      <c r="AJ70" s="79" t="e">
        <f>VLOOKUP($S70,'Grille de Tarif OQN'!$B$2:$S$3603,AJ$1,0)</f>
        <v>#N/A</v>
      </c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72"/>
      <c r="AV70"/>
      <c r="AW70"/>
      <c r="AX70"/>
      <c r="AY70"/>
      <c r="AZ70" s="96">
        <f t="shared" si="37"/>
        <v>0</v>
      </c>
      <c r="BA70" s="24" t="e">
        <f t="shared" si="38"/>
        <v>#N/A</v>
      </c>
      <c r="BB70" s="24" t="e">
        <f t="shared" si="39"/>
        <v>#N/A</v>
      </c>
      <c r="BC70" s="24" t="e">
        <f t="shared" si="32"/>
        <v>#N/A</v>
      </c>
      <c r="BD70" s="24" t="e">
        <f t="shared" si="33"/>
        <v>#N/A</v>
      </c>
      <c r="BE70"/>
      <c r="BF70" t="e">
        <f t="shared" si="40"/>
        <v>#N/A</v>
      </c>
      <c r="BG70" t="str">
        <f t="shared" si="41"/>
        <v>HDJ</v>
      </c>
      <c r="BH70" s="20" t="e">
        <f t="shared" si="42"/>
        <v>#N/A</v>
      </c>
      <c r="BI70" s="20" t="e">
        <f t="shared" si="43"/>
        <v>#N/A</v>
      </c>
      <c r="BJ70" s="20" t="e">
        <f t="shared" si="44"/>
        <v>#N/A</v>
      </c>
      <c r="BK70" s="20" t="e">
        <f t="shared" si="45"/>
        <v>#N/A</v>
      </c>
      <c r="BL70" s="20" t="e">
        <f t="shared" si="46"/>
        <v>#N/A</v>
      </c>
      <c r="BM70" s="20" t="e">
        <f t="shared" si="34"/>
        <v>#N/A</v>
      </c>
      <c r="BN70" s="20" t="e">
        <f t="shared" si="47"/>
        <v>#N/A</v>
      </c>
    </row>
    <row r="71" spans="1:66">
      <c r="A71" s="92"/>
      <c r="B71" s="90"/>
      <c r="C71" s="90"/>
      <c r="D71" s="93"/>
      <c r="E71" s="93"/>
      <c r="F71" s="93"/>
      <c r="G71" s="93"/>
      <c r="H71" s="93"/>
      <c r="I71" s="93"/>
      <c r="J71" s="93"/>
      <c r="K71" s="93"/>
      <c r="L71" s="92"/>
      <c r="M71" s="93"/>
      <c r="N71" s="91">
        <f t="shared" si="28"/>
        <v>0</v>
      </c>
      <c r="O71" s="91" t="str">
        <f t="shared" si="29"/>
        <v/>
      </c>
      <c r="P71" s="91" t="str">
        <f t="shared" si="30"/>
        <v/>
      </c>
      <c r="Q71" s="91" t="str">
        <f t="shared" si="31"/>
        <v>HDJ</v>
      </c>
      <c r="R71" s="82"/>
      <c r="S71" s="95">
        <f t="shared" si="35"/>
        <v>0</v>
      </c>
      <c r="T71" s="95">
        <f t="shared" si="36"/>
        <v>0</v>
      </c>
      <c r="U71" s="79" t="e">
        <f>VLOOKUP($S71,'Grille de Tarif OQN'!$B$2:$S$3603,U$1,0)</f>
        <v>#N/A</v>
      </c>
      <c r="V71" s="79" t="e">
        <f>VLOOKUP($S71,'Grille de Tarif OQN'!$B$2:$S$3603,V$1,0)</f>
        <v>#N/A</v>
      </c>
      <c r="W71" s="79" t="e">
        <f>VLOOKUP($S71,'Grille de Tarif OQN'!$B$2:$S$3603,W$1,0)</f>
        <v>#N/A</v>
      </c>
      <c r="X71" s="79" t="e">
        <f>VLOOKUP($S71,'Grille de Tarif OQN'!$B$2:$S$3603,X$1,0)</f>
        <v>#N/A</v>
      </c>
      <c r="Y71" s="79" t="e">
        <f>VLOOKUP($S71,'Grille de Tarif OQN'!$B$2:$S$3603,Y$1,0)</f>
        <v>#N/A</v>
      </c>
      <c r="Z71" s="79" t="e">
        <f>VLOOKUP($S71,'Grille de Tarif OQN'!$B$2:$S$3603,Z$1,0)</f>
        <v>#N/A</v>
      </c>
      <c r="AA71" s="79" t="e">
        <f>VLOOKUP($S71,'Grille de Tarif OQN'!$B$2:$S$3603,AA$1,0)</f>
        <v>#N/A</v>
      </c>
      <c r="AB71" s="79" t="e">
        <f>VLOOKUP($S71,'Grille de Tarif OQN'!$B$2:$S$3603,AB$1,0)</f>
        <v>#N/A</v>
      </c>
      <c r="AC71" s="79" t="e">
        <f>VLOOKUP($S71,'Grille de Tarif OQN'!$B$2:$S$3603,AC$1,0)</f>
        <v>#N/A</v>
      </c>
      <c r="AD71" s="79" t="e">
        <f>VLOOKUP($S71,'Grille de Tarif OQN'!$B$2:$S$3603,AD$1,0)</f>
        <v>#N/A</v>
      </c>
      <c r="AE71" s="79" t="e">
        <f>VLOOKUP($S71,'Grille de Tarif OQN'!$B$2:$S$3603,AE$1,0)</f>
        <v>#N/A</v>
      </c>
      <c r="AF71" s="79" t="e">
        <f>VLOOKUP($S71,'Grille de Tarif OQN'!$B$2:$S$3603,AF$1,0)</f>
        <v>#N/A</v>
      </c>
      <c r="AG71" s="79" t="e">
        <f>VLOOKUP($S71,'Grille de Tarif OQN'!$B$2:$S$3603,AG$1,0)</f>
        <v>#N/A</v>
      </c>
      <c r="AH71" s="79" t="e">
        <f>VLOOKUP($S71,'Grille de Tarif OQN'!$B$2:$S$3603,AH$1,0)</f>
        <v>#N/A</v>
      </c>
      <c r="AI71" s="79" t="e">
        <f>VLOOKUP($S71,'Grille de Tarif OQN'!$B$2:$S$3603,AI$1,0)</f>
        <v>#N/A</v>
      </c>
      <c r="AJ71" s="79" t="e">
        <f>VLOOKUP($S71,'Grille de Tarif OQN'!$B$2:$S$3603,AJ$1,0)</f>
        <v>#N/A</v>
      </c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72"/>
      <c r="AV71"/>
      <c r="AW71"/>
      <c r="AX71"/>
      <c r="AY71"/>
      <c r="AZ71" s="96">
        <f t="shared" si="37"/>
        <v>0</v>
      </c>
      <c r="BA71" s="24" t="e">
        <f t="shared" si="38"/>
        <v>#N/A</v>
      </c>
      <c r="BB71" s="24" t="e">
        <f t="shared" si="39"/>
        <v>#N/A</v>
      </c>
      <c r="BC71" s="24" t="e">
        <f t="shared" si="32"/>
        <v>#N/A</v>
      </c>
      <c r="BD71" s="24" t="e">
        <f t="shared" si="33"/>
        <v>#N/A</v>
      </c>
      <c r="BE71"/>
      <c r="BF71" t="e">
        <f t="shared" si="40"/>
        <v>#N/A</v>
      </c>
      <c r="BG71" t="str">
        <f t="shared" si="41"/>
        <v>HDJ</v>
      </c>
      <c r="BH71" s="20" t="e">
        <f t="shared" si="42"/>
        <v>#N/A</v>
      </c>
      <c r="BI71" s="20" t="e">
        <f t="shared" si="43"/>
        <v>#N/A</v>
      </c>
      <c r="BJ71" s="20" t="e">
        <f t="shared" si="44"/>
        <v>#N/A</v>
      </c>
      <c r="BK71" s="20" t="e">
        <f t="shared" si="45"/>
        <v>#N/A</v>
      </c>
      <c r="BL71" s="20" t="e">
        <f t="shared" si="46"/>
        <v>#N/A</v>
      </c>
      <c r="BM71" s="20" t="e">
        <f t="shared" si="34"/>
        <v>#N/A</v>
      </c>
      <c r="BN71" s="20" t="e">
        <f t="shared" si="47"/>
        <v>#N/A</v>
      </c>
    </row>
    <row r="72" spans="1:66">
      <c r="A72" s="92"/>
      <c r="B72" s="90"/>
      <c r="C72" s="90"/>
      <c r="D72" s="93"/>
      <c r="E72" s="93"/>
      <c r="F72" s="93"/>
      <c r="G72" s="93"/>
      <c r="H72" s="93"/>
      <c r="I72" s="93"/>
      <c r="J72" s="93"/>
      <c r="K72" s="93"/>
      <c r="L72" s="92"/>
      <c r="M72" s="93"/>
      <c r="N72" s="91">
        <f t="shared" si="28"/>
        <v>0</v>
      </c>
      <c r="O72" s="91" t="str">
        <f t="shared" si="29"/>
        <v/>
      </c>
      <c r="P72" s="91" t="str">
        <f t="shared" si="30"/>
        <v/>
      </c>
      <c r="Q72" s="91" t="str">
        <f t="shared" si="31"/>
        <v>HDJ</v>
      </c>
      <c r="R72" s="82"/>
      <c r="S72" s="95">
        <f t="shared" si="35"/>
        <v>0</v>
      </c>
      <c r="T72" s="95">
        <f t="shared" si="36"/>
        <v>0</v>
      </c>
      <c r="U72" s="79" t="e">
        <f>VLOOKUP($S72,'Grille de Tarif OQN'!$B$2:$S$3603,U$1,0)</f>
        <v>#N/A</v>
      </c>
      <c r="V72" s="79" t="e">
        <f>VLOOKUP($S72,'Grille de Tarif OQN'!$B$2:$S$3603,V$1,0)</f>
        <v>#N/A</v>
      </c>
      <c r="W72" s="79" t="e">
        <f>VLOOKUP($S72,'Grille de Tarif OQN'!$B$2:$S$3603,W$1,0)</f>
        <v>#N/A</v>
      </c>
      <c r="X72" s="79" t="e">
        <f>VLOOKUP($S72,'Grille de Tarif OQN'!$B$2:$S$3603,X$1,0)</f>
        <v>#N/A</v>
      </c>
      <c r="Y72" s="79" t="e">
        <f>VLOOKUP($S72,'Grille de Tarif OQN'!$B$2:$S$3603,Y$1,0)</f>
        <v>#N/A</v>
      </c>
      <c r="Z72" s="79" t="e">
        <f>VLOOKUP($S72,'Grille de Tarif OQN'!$B$2:$S$3603,Z$1,0)</f>
        <v>#N/A</v>
      </c>
      <c r="AA72" s="79" t="e">
        <f>VLOOKUP($S72,'Grille de Tarif OQN'!$B$2:$S$3603,AA$1,0)</f>
        <v>#N/A</v>
      </c>
      <c r="AB72" s="79" t="e">
        <f>VLOOKUP($S72,'Grille de Tarif OQN'!$B$2:$S$3603,AB$1,0)</f>
        <v>#N/A</v>
      </c>
      <c r="AC72" s="79" t="e">
        <f>VLOOKUP($S72,'Grille de Tarif OQN'!$B$2:$S$3603,AC$1,0)</f>
        <v>#N/A</v>
      </c>
      <c r="AD72" s="79" t="e">
        <f>VLOOKUP($S72,'Grille de Tarif OQN'!$B$2:$S$3603,AD$1,0)</f>
        <v>#N/A</v>
      </c>
      <c r="AE72" s="79" t="e">
        <f>VLOOKUP($S72,'Grille de Tarif OQN'!$B$2:$S$3603,AE$1,0)</f>
        <v>#N/A</v>
      </c>
      <c r="AF72" s="79" t="e">
        <f>VLOOKUP($S72,'Grille de Tarif OQN'!$B$2:$S$3603,AF$1,0)</f>
        <v>#N/A</v>
      </c>
      <c r="AG72" s="79" t="e">
        <f>VLOOKUP($S72,'Grille de Tarif OQN'!$B$2:$S$3603,AG$1,0)</f>
        <v>#N/A</v>
      </c>
      <c r="AH72" s="79" t="e">
        <f>VLOOKUP($S72,'Grille de Tarif OQN'!$B$2:$S$3603,AH$1,0)</f>
        <v>#N/A</v>
      </c>
      <c r="AI72" s="79" t="e">
        <f>VLOOKUP($S72,'Grille de Tarif OQN'!$B$2:$S$3603,AI$1,0)</f>
        <v>#N/A</v>
      </c>
      <c r="AJ72" s="79" t="e">
        <f>VLOOKUP($S72,'Grille de Tarif OQN'!$B$2:$S$3603,AJ$1,0)</f>
        <v>#N/A</v>
      </c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72"/>
      <c r="AV72"/>
      <c r="AW72"/>
      <c r="AX72"/>
      <c r="AY72"/>
      <c r="AZ72" s="96">
        <f t="shared" si="37"/>
        <v>0</v>
      </c>
      <c r="BA72" s="24" t="e">
        <f t="shared" si="38"/>
        <v>#N/A</v>
      </c>
      <c r="BB72" s="24" t="e">
        <f t="shared" si="39"/>
        <v>#N/A</v>
      </c>
      <c r="BC72" s="24" t="e">
        <f t="shared" si="32"/>
        <v>#N/A</v>
      </c>
      <c r="BD72" s="24" t="e">
        <f t="shared" si="33"/>
        <v>#N/A</v>
      </c>
      <c r="BE72"/>
      <c r="BF72" t="e">
        <f t="shared" si="40"/>
        <v>#N/A</v>
      </c>
      <c r="BG72" t="str">
        <f t="shared" si="41"/>
        <v>HDJ</v>
      </c>
      <c r="BH72" s="20" t="e">
        <f t="shared" si="42"/>
        <v>#N/A</v>
      </c>
      <c r="BI72" s="20" t="e">
        <f t="shared" si="43"/>
        <v>#N/A</v>
      </c>
      <c r="BJ72" s="20" t="e">
        <f t="shared" si="44"/>
        <v>#N/A</v>
      </c>
      <c r="BK72" s="20" t="e">
        <f t="shared" si="45"/>
        <v>#N/A</v>
      </c>
      <c r="BL72" s="20" t="e">
        <f t="shared" si="46"/>
        <v>#N/A</v>
      </c>
      <c r="BM72" s="20" t="e">
        <f t="shared" si="34"/>
        <v>#N/A</v>
      </c>
      <c r="BN72" s="20" t="e">
        <f t="shared" si="47"/>
        <v>#N/A</v>
      </c>
    </row>
    <row r="73" spans="1:66">
      <c r="A73" s="92"/>
      <c r="B73" s="90"/>
      <c r="C73" s="90"/>
      <c r="D73" s="93"/>
      <c r="E73" s="93"/>
      <c r="F73" s="93"/>
      <c r="G73" s="93"/>
      <c r="H73" s="93"/>
      <c r="I73" s="93"/>
      <c r="J73" s="93"/>
      <c r="K73" s="93"/>
      <c r="L73" s="92"/>
      <c r="M73" s="93"/>
      <c r="N73" s="91">
        <f t="shared" si="28"/>
        <v>0</v>
      </c>
      <c r="O73" s="91" t="str">
        <f t="shared" si="29"/>
        <v/>
      </c>
      <c r="P73" s="91" t="str">
        <f t="shared" si="30"/>
        <v/>
      </c>
      <c r="Q73" s="91" t="str">
        <f t="shared" si="31"/>
        <v>HDJ</v>
      </c>
      <c r="R73" s="82"/>
      <c r="S73" s="95">
        <f t="shared" si="35"/>
        <v>0</v>
      </c>
      <c r="T73" s="95">
        <f t="shared" si="36"/>
        <v>0</v>
      </c>
      <c r="U73" s="79" t="e">
        <f>VLOOKUP($S73,'Grille de Tarif OQN'!$B$2:$S$3603,U$1,0)</f>
        <v>#N/A</v>
      </c>
      <c r="V73" s="79" t="e">
        <f>VLOOKUP($S73,'Grille de Tarif OQN'!$B$2:$S$3603,V$1,0)</f>
        <v>#N/A</v>
      </c>
      <c r="W73" s="79" t="e">
        <f>VLOOKUP($S73,'Grille de Tarif OQN'!$B$2:$S$3603,W$1,0)</f>
        <v>#N/A</v>
      </c>
      <c r="X73" s="79" t="e">
        <f>VLOOKUP($S73,'Grille de Tarif OQN'!$B$2:$S$3603,X$1,0)</f>
        <v>#N/A</v>
      </c>
      <c r="Y73" s="79" t="e">
        <f>VLOOKUP($S73,'Grille de Tarif OQN'!$B$2:$S$3603,Y$1,0)</f>
        <v>#N/A</v>
      </c>
      <c r="Z73" s="79" t="e">
        <f>VLOOKUP($S73,'Grille de Tarif OQN'!$B$2:$S$3603,Z$1,0)</f>
        <v>#N/A</v>
      </c>
      <c r="AA73" s="79" t="e">
        <f>VLOOKUP($S73,'Grille de Tarif OQN'!$B$2:$S$3603,AA$1,0)</f>
        <v>#N/A</v>
      </c>
      <c r="AB73" s="79" t="e">
        <f>VLOOKUP($S73,'Grille de Tarif OQN'!$B$2:$S$3603,AB$1,0)</f>
        <v>#N/A</v>
      </c>
      <c r="AC73" s="79" t="e">
        <f>VLOOKUP($S73,'Grille de Tarif OQN'!$B$2:$S$3603,AC$1,0)</f>
        <v>#N/A</v>
      </c>
      <c r="AD73" s="79" t="e">
        <f>VLOOKUP($S73,'Grille de Tarif OQN'!$B$2:$S$3603,AD$1,0)</f>
        <v>#N/A</v>
      </c>
      <c r="AE73" s="79" t="e">
        <f>VLOOKUP($S73,'Grille de Tarif OQN'!$B$2:$S$3603,AE$1,0)</f>
        <v>#N/A</v>
      </c>
      <c r="AF73" s="79" t="e">
        <f>VLOOKUP($S73,'Grille de Tarif OQN'!$B$2:$S$3603,AF$1,0)</f>
        <v>#N/A</v>
      </c>
      <c r="AG73" s="79" t="e">
        <f>VLOOKUP($S73,'Grille de Tarif OQN'!$B$2:$S$3603,AG$1,0)</f>
        <v>#N/A</v>
      </c>
      <c r="AH73" s="79" t="e">
        <f>VLOOKUP($S73,'Grille de Tarif OQN'!$B$2:$S$3603,AH$1,0)</f>
        <v>#N/A</v>
      </c>
      <c r="AI73" s="79" t="e">
        <f>VLOOKUP($S73,'Grille de Tarif OQN'!$B$2:$S$3603,AI$1,0)</f>
        <v>#N/A</v>
      </c>
      <c r="AJ73" s="79" t="e">
        <f>VLOOKUP($S73,'Grille de Tarif OQN'!$B$2:$S$3603,AJ$1,0)</f>
        <v>#N/A</v>
      </c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72"/>
      <c r="AV73"/>
      <c r="AW73"/>
      <c r="AX73"/>
      <c r="AY73"/>
      <c r="AZ73" s="96">
        <f t="shared" si="37"/>
        <v>0</v>
      </c>
      <c r="BA73" s="24" t="e">
        <f t="shared" si="38"/>
        <v>#N/A</v>
      </c>
      <c r="BB73" s="24" t="e">
        <f t="shared" si="39"/>
        <v>#N/A</v>
      </c>
      <c r="BC73" s="24" t="e">
        <f t="shared" si="32"/>
        <v>#N/A</v>
      </c>
      <c r="BD73" s="24" t="e">
        <f t="shared" si="33"/>
        <v>#N/A</v>
      </c>
      <c r="BE73"/>
      <c r="BF73" t="e">
        <f t="shared" si="40"/>
        <v>#N/A</v>
      </c>
      <c r="BG73" t="str">
        <f t="shared" si="41"/>
        <v>HDJ</v>
      </c>
      <c r="BH73" s="20" t="e">
        <f t="shared" si="42"/>
        <v>#N/A</v>
      </c>
      <c r="BI73" s="20" t="e">
        <f t="shared" si="43"/>
        <v>#N/A</v>
      </c>
      <c r="BJ73" s="20" t="e">
        <f t="shared" si="44"/>
        <v>#N/A</v>
      </c>
      <c r="BK73" s="20" t="e">
        <f t="shared" si="45"/>
        <v>#N/A</v>
      </c>
      <c r="BL73" s="20" t="e">
        <f t="shared" si="46"/>
        <v>#N/A</v>
      </c>
      <c r="BM73" s="20" t="e">
        <f t="shared" si="34"/>
        <v>#N/A</v>
      </c>
      <c r="BN73" s="20" t="e">
        <f t="shared" si="47"/>
        <v>#N/A</v>
      </c>
    </row>
    <row r="74" spans="1:66">
      <c r="A74" s="92"/>
      <c r="B74" s="90"/>
      <c r="C74" s="90"/>
      <c r="D74" s="93"/>
      <c r="E74" s="93"/>
      <c r="F74" s="93"/>
      <c r="G74" s="93"/>
      <c r="H74" s="93"/>
      <c r="I74" s="93"/>
      <c r="J74" s="93"/>
      <c r="K74" s="93"/>
      <c r="L74" s="92"/>
      <c r="M74" s="93"/>
      <c r="N74" s="91">
        <f t="shared" si="28"/>
        <v>0</v>
      </c>
      <c r="O74" s="91" t="str">
        <f t="shared" si="29"/>
        <v/>
      </c>
      <c r="P74" s="91" t="str">
        <f t="shared" si="30"/>
        <v/>
      </c>
      <c r="Q74" s="91" t="str">
        <f t="shared" si="31"/>
        <v>HDJ</v>
      </c>
      <c r="R74" s="82"/>
      <c r="S74" s="95">
        <f t="shared" si="35"/>
        <v>0</v>
      </c>
      <c r="T74" s="95">
        <f t="shared" si="36"/>
        <v>0</v>
      </c>
      <c r="U74" s="79" t="e">
        <f>VLOOKUP($S74,'Grille de Tarif OQN'!$B$2:$S$3603,U$1,0)</f>
        <v>#N/A</v>
      </c>
      <c r="V74" s="79" t="e">
        <f>VLOOKUP($S74,'Grille de Tarif OQN'!$B$2:$S$3603,V$1,0)</f>
        <v>#N/A</v>
      </c>
      <c r="W74" s="79" t="e">
        <f>VLOOKUP($S74,'Grille de Tarif OQN'!$B$2:$S$3603,W$1,0)</f>
        <v>#N/A</v>
      </c>
      <c r="X74" s="79" t="e">
        <f>VLOOKUP($S74,'Grille de Tarif OQN'!$B$2:$S$3603,X$1,0)</f>
        <v>#N/A</v>
      </c>
      <c r="Y74" s="79" t="e">
        <f>VLOOKUP($S74,'Grille de Tarif OQN'!$B$2:$S$3603,Y$1,0)</f>
        <v>#N/A</v>
      </c>
      <c r="Z74" s="79" t="e">
        <f>VLOOKUP($S74,'Grille de Tarif OQN'!$B$2:$S$3603,Z$1,0)</f>
        <v>#N/A</v>
      </c>
      <c r="AA74" s="79" t="e">
        <f>VLOOKUP($S74,'Grille de Tarif OQN'!$B$2:$S$3603,AA$1,0)</f>
        <v>#N/A</v>
      </c>
      <c r="AB74" s="79" t="e">
        <f>VLOOKUP($S74,'Grille de Tarif OQN'!$B$2:$S$3603,AB$1,0)</f>
        <v>#N/A</v>
      </c>
      <c r="AC74" s="79" t="e">
        <f>VLOOKUP($S74,'Grille de Tarif OQN'!$B$2:$S$3603,AC$1,0)</f>
        <v>#N/A</v>
      </c>
      <c r="AD74" s="79" t="e">
        <f>VLOOKUP($S74,'Grille de Tarif OQN'!$B$2:$S$3603,AD$1,0)</f>
        <v>#N/A</v>
      </c>
      <c r="AE74" s="79" t="e">
        <f>VLOOKUP($S74,'Grille de Tarif OQN'!$B$2:$S$3603,AE$1,0)</f>
        <v>#N/A</v>
      </c>
      <c r="AF74" s="79" t="e">
        <f>VLOOKUP($S74,'Grille de Tarif OQN'!$B$2:$S$3603,AF$1,0)</f>
        <v>#N/A</v>
      </c>
      <c r="AG74" s="79" t="e">
        <f>VLOOKUP($S74,'Grille de Tarif OQN'!$B$2:$S$3603,AG$1,0)</f>
        <v>#N/A</v>
      </c>
      <c r="AH74" s="79" t="e">
        <f>VLOOKUP($S74,'Grille de Tarif OQN'!$B$2:$S$3603,AH$1,0)</f>
        <v>#N/A</v>
      </c>
      <c r="AI74" s="79" t="e">
        <f>VLOOKUP($S74,'Grille de Tarif OQN'!$B$2:$S$3603,AI$1,0)</f>
        <v>#N/A</v>
      </c>
      <c r="AJ74" s="79" t="e">
        <f>VLOOKUP($S74,'Grille de Tarif OQN'!$B$2:$S$3603,AJ$1,0)</f>
        <v>#N/A</v>
      </c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72"/>
      <c r="AV74"/>
      <c r="AW74"/>
      <c r="AX74"/>
      <c r="AY74"/>
      <c r="AZ74" s="96">
        <f t="shared" si="37"/>
        <v>0</v>
      </c>
      <c r="BA74" s="24" t="e">
        <f t="shared" si="38"/>
        <v>#N/A</v>
      </c>
      <c r="BB74" s="24" t="e">
        <f t="shared" si="39"/>
        <v>#N/A</v>
      </c>
      <c r="BC74" s="24" t="e">
        <f t="shared" si="32"/>
        <v>#N/A</v>
      </c>
      <c r="BD74" s="24" t="e">
        <f t="shared" si="33"/>
        <v>#N/A</v>
      </c>
      <c r="BE74"/>
      <c r="BF74" t="e">
        <f t="shared" si="40"/>
        <v>#N/A</v>
      </c>
      <c r="BG74" t="str">
        <f t="shared" si="41"/>
        <v>HDJ</v>
      </c>
      <c r="BH74" s="20" t="e">
        <f t="shared" si="42"/>
        <v>#N/A</v>
      </c>
      <c r="BI74" s="20" t="e">
        <f t="shared" si="43"/>
        <v>#N/A</v>
      </c>
      <c r="BJ74" s="20" t="e">
        <f t="shared" si="44"/>
        <v>#N/A</v>
      </c>
      <c r="BK74" s="20" t="e">
        <f t="shared" si="45"/>
        <v>#N/A</v>
      </c>
      <c r="BL74" s="20" t="e">
        <f t="shared" si="46"/>
        <v>#N/A</v>
      </c>
      <c r="BM74" s="20" t="e">
        <f t="shared" si="34"/>
        <v>#N/A</v>
      </c>
      <c r="BN74" s="20" t="e">
        <f t="shared" si="47"/>
        <v>#N/A</v>
      </c>
    </row>
    <row r="75" spans="1:66">
      <c r="A75" s="92"/>
      <c r="B75" s="90"/>
      <c r="C75" s="90"/>
      <c r="D75" s="93"/>
      <c r="E75" s="93"/>
      <c r="F75" s="93"/>
      <c r="G75" s="93"/>
      <c r="H75" s="93"/>
      <c r="I75" s="93"/>
      <c r="J75" s="93"/>
      <c r="K75" s="93"/>
      <c r="L75" s="92"/>
      <c r="M75" s="93"/>
      <c r="N75" s="91">
        <f t="shared" si="28"/>
        <v>0</v>
      </c>
      <c r="O75" s="91" t="str">
        <f t="shared" si="29"/>
        <v/>
      </c>
      <c r="P75" s="91" t="str">
        <f t="shared" si="30"/>
        <v/>
      </c>
      <c r="Q75" s="91" t="str">
        <f t="shared" si="31"/>
        <v>HDJ</v>
      </c>
      <c r="R75" s="82"/>
      <c r="S75" s="95">
        <f t="shared" si="35"/>
        <v>0</v>
      </c>
      <c r="T75" s="95">
        <f t="shared" si="36"/>
        <v>0</v>
      </c>
      <c r="U75" s="79" t="e">
        <f>VLOOKUP($S75,'Grille de Tarif OQN'!$B$2:$S$3603,U$1,0)</f>
        <v>#N/A</v>
      </c>
      <c r="V75" s="79" t="e">
        <f>VLOOKUP($S75,'Grille de Tarif OQN'!$B$2:$S$3603,V$1,0)</f>
        <v>#N/A</v>
      </c>
      <c r="W75" s="79" t="e">
        <f>VLOOKUP($S75,'Grille de Tarif OQN'!$B$2:$S$3603,W$1,0)</f>
        <v>#N/A</v>
      </c>
      <c r="X75" s="79" t="e">
        <f>VLOOKUP($S75,'Grille de Tarif OQN'!$B$2:$S$3603,X$1,0)</f>
        <v>#N/A</v>
      </c>
      <c r="Y75" s="79" t="e">
        <f>VLOOKUP($S75,'Grille de Tarif OQN'!$B$2:$S$3603,Y$1,0)</f>
        <v>#N/A</v>
      </c>
      <c r="Z75" s="79" t="e">
        <f>VLOOKUP($S75,'Grille de Tarif OQN'!$B$2:$S$3603,Z$1,0)</f>
        <v>#N/A</v>
      </c>
      <c r="AA75" s="79" t="e">
        <f>VLOOKUP($S75,'Grille de Tarif OQN'!$B$2:$S$3603,AA$1,0)</f>
        <v>#N/A</v>
      </c>
      <c r="AB75" s="79" t="e">
        <f>VLOOKUP($S75,'Grille de Tarif OQN'!$B$2:$S$3603,AB$1,0)</f>
        <v>#N/A</v>
      </c>
      <c r="AC75" s="79" t="e">
        <f>VLOOKUP($S75,'Grille de Tarif OQN'!$B$2:$S$3603,AC$1,0)</f>
        <v>#N/A</v>
      </c>
      <c r="AD75" s="79" t="e">
        <f>VLOOKUP($S75,'Grille de Tarif OQN'!$B$2:$S$3603,AD$1,0)</f>
        <v>#N/A</v>
      </c>
      <c r="AE75" s="79" t="e">
        <f>VLOOKUP($S75,'Grille de Tarif OQN'!$B$2:$S$3603,AE$1,0)</f>
        <v>#N/A</v>
      </c>
      <c r="AF75" s="79" t="e">
        <f>VLOOKUP($S75,'Grille de Tarif OQN'!$B$2:$S$3603,AF$1,0)</f>
        <v>#N/A</v>
      </c>
      <c r="AG75" s="79" t="e">
        <f>VLOOKUP($S75,'Grille de Tarif OQN'!$B$2:$S$3603,AG$1,0)</f>
        <v>#N/A</v>
      </c>
      <c r="AH75" s="79" t="e">
        <f>VLOOKUP($S75,'Grille de Tarif OQN'!$B$2:$S$3603,AH$1,0)</f>
        <v>#N/A</v>
      </c>
      <c r="AI75" s="79" t="e">
        <f>VLOOKUP($S75,'Grille de Tarif OQN'!$B$2:$S$3603,AI$1,0)</f>
        <v>#N/A</v>
      </c>
      <c r="AJ75" s="79" t="e">
        <f>VLOOKUP($S75,'Grille de Tarif OQN'!$B$2:$S$3603,AJ$1,0)</f>
        <v>#N/A</v>
      </c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72"/>
      <c r="AV75"/>
      <c r="AW75"/>
      <c r="AX75"/>
      <c r="AY75"/>
      <c r="AZ75" s="96">
        <f t="shared" si="37"/>
        <v>0</v>
      </c>
      <c r="BA75" s="24" t="e">
        <f t="shared" si="38"/>
        <v>#N/A</v>
      </c>
      <c r="BB75" s="24" t="e">
        <f t="shared" si="39"/>
        <v>#N/A</v>
      </c>
      <c r="BC75" s="24" t="e">
        <f t="shared" si="32"/>
        <v>#N/A</v>
      </c>
      <c r="BD75" s="24" t="e">
        <f t="shared" si="33"/>
        <v>#N/A</v>
      </c>
      <c r="BE75"/>
      <c r="BF75" t="e">
        <f t="shared" si="40"/>
        <v>#N/A</v>
      </c>
      <c r="BG75" t="str">
        <f t="shared" si="41"/>
        <v>HDJ</v>
      </c>
      <c r="BH75" s="20" t="e">
        <f t="shared" si="42"/>
        <v>#N/A</v>
      </c>
      <c r="BI75" s="20" t="e">
        <f t="shared" si="43"/>
        <v>#N/A</v>
      </c>
      <c r="BJ75" s="20" t="e">
        <f t="shared" si="44"/>
        <v>#N/A</v>
      </c>
      <c r="BK75" s="20" t="e">
        <f t="shared" si="45"/>
        <v>#N/A</v>
      </c>
      <c r="BL75" s="20" t="e">
        <f t="shared" si="46"/>
        <v>#N/A</v>
      </c>
      <c r="BM75" s="20" t="e">
        <f t="shared" si="34"/>
        <v>#N/A</v>
      </c>
      <c r="BN75" s="20" t="e">
        <f t="shared" si="47"/>
        <v>#N/A</v>
      </c>
    </row>
    <row r="76" spans="1:66">
      <c r="A76" s="92"/>
      <c r="B76" s="90"/>
      <c r="C76" s="90"/>
      <c r="D76" s="93"/>
      <c r="E76" s="93"/>
      <c r="F76" s="93"/>
      <c r="G76" s="93"/>
      <c r="H76" s="93"/>
      <c r="I76" s="93"/>
      <c r="J76" s="93"/>
      <c r="K76" s="93"/>
      <c r="L76" s="92"/>
      <c r="M76" s="93"/>
      <c r="N76" s="91">
        <f t="shared" si="28"/>
        <v>0</v>
      </c>
      <c r="O76" s="91" t="str">
        <f t="shared" si="29"/>
        <v/>
      </c>
      <c r="P76" s="91" t="str">
        <f t="shared" si="30"/>
        <v/>
      </c>
      <c r="Q76" s="91" t="str">
        <f t="shared" si="31"/>
        <v>HDJ</v>
      </c>
      <c r="R76" s="82"/>
      <c r="S76" s="95">
        <f t="shared" si="35"/>
        <v>0</v>
      </c>
      <c r="T76" s="95">
        <f t="shared" si="36"/>
        <v>0</v>
      </c>
      <c r="U76" s="79" t="e">
        <f>VLOOKUP($S76,'Grille de Tarif OQN'!$B$2:$S$3603,U$1,0)</f>
        <v>#N/A</v>
      </c>
      <c r="V76" s="79" t="e">
        <f>VLOOKUP($S76,'Grille de Tarif OQN'!$B$2:$S$3603,V$1,0)</f>
        <v>#N/A</v>
      </c>
      <c r="W76" s="79" t="e">
        <f>VLOOKUP($S76,'Grille de Tarif OQN'!$B$2:$S$3603,W$1,0)</f>
        <v>#N/A</v>
      </c>
      <c r="X76" s="79" t="e">
        <f>VLOOKUP($S76,'Grille de Tarif OQN'!$B$2:$S$3603,X$1,0)</f>
        <v>#N/A</v>
      </c>
      <c r="Y76" s="79" t="e">
        <f>VLOOKUP($S76,'Grille de Tarif OQN'!$B$2:$S$3603,Y$1,0)</f>
        <v>#N/A</v>
      </c>
      <c r="Z76" s="79" t="e">
        <f>VLOOKUP($S76,'Grille de Tarif OQN'!$B$2:$S$3603,Z$1,0)</f>
        <v>#N/A</v>
      </c>
      <c r="AA76" s="79" t="e">
        <f>VLOOKUP($S76,'Grille de Tarif OQN'!$B$2:$S$3603,AA$1,0)</f>
        <v>#N/A</v>
      </c>
      <c r="AB76" s="79" t="e">
        <f>VLOOKUP($S76,'Grille de Tarif OQN'!$B$2:$S$3603,AB$1,0)</f>
        <v>#N/A</v>
      </c>
      <c r="AC76" s="79" t="e">
        <f>VLOOKUP($S76,'Grille de Tarif OQN'!$B$2:$S$3603,AC$1,0)</f>
        <v>#N/A</v>
      </c>
      <c r="AD76" s="79" t="e">
        <f>VLOOKUP($S76,'Grille de Tarif OQN'!$B$2:$S$3603,AD$1,0)</f>
        <v>#N/A</v>
      </c>
      <c r="AE76" s="79" t="e">
        <f>VLOOKUP($S76,'Grille de Tarif OQN'!$B$2:$S$3603,AE$1,0)</f>
        <v>#N/A</v>
      </c>
      <c r="AF76" s="79" t="e">
        <f>VLOOKUP($S76,'Grille de Tarif OQN'!$B$2:$S$3603,AF$1,0)</f>
        <v>#N/A</v>
      </c>
      <c r="AG76" s="79" t="e">
        <f>VLOOKUP($S76,'Grille de Tarif OQN'!$B$2:$S$3603,AG$1,0)</f>
        <v>#N/A</v>
      </c>
      <c r="AH76" s="79" t="e">
        <f>VLOOKUP($S76,'Grille de Tarif OQN'!$B$2:$S$3603,AH$1,0)</f>
        <v>#N/A</v>
      </c>
      <c r="AI76" s="79" t="e">
        <f>VLOOKUP($S76,'Grille de Tarif OQN'!$B$2:$S$3603,AI$1,0)</f>
        <v>#N/A</v>
      </c>
      <c r="AJ76" s="79" t="e">
        <f>VLOOKUP($S76,'Grille de Tarif OQN'!$B$2:$S$3603,AJ$1,0)</f>
        <v>#N/A</v>
      </c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72"/>
      <c r="AV76"/>
      <c r="AW76"/>
      <c r="AX76"/>
      <c r="AY76"/>
      <c r="AZ76" s="96">
        <f t="shared" si="37"/>
        <v>0</v>
      </c>
      <c r="BA76" s="24" t="e">
        <f t="shared" si="38"/>
        <v>#N/A</v>
      </c>
      <c r="BB76" s="24" t="e">
        <f t="shared" si="39"/>
        <v>#N/A</v>
      </c>
      <c r="BC76" s="24" t="e">
        <f t="shared" si="32"/>
        <v>#N/A</v>
      </c>
      <c r="BD76" s="24" t="e">
        <f t="shared" si="33"/>
        <v>#N/A</v>
      </c>
      <c r="BE76"/>
      <c r="BF76" t="e">
        <f t="shared" si="40"/>
        <v>#N/A</v>
      </c>
      <c r="BG76" t="str">
        <f t="shared" si="41"/>
        <v>HDJ</v>
      </c>
      <c r="BH76" s="20" t="e">
        <f t="shared" si="42"/>
        <v>#N/A</v>
      </c>
      <c r="BI76" s="20" t="e">
        <f t="shared" si="43"/>
        <v>#N/A</v>
      </c>
      <c r="BJ76" s="20" t="e">
        <f t="shared" si="44"/>
        <v>#N/A</v>
      </c>
      <c r="BK76" s="20" t="e">
        <f t="shared" si="45"/>
        <v>#N/A</v>
      </c>
      <c r="BL76" s="20" t="e">
        <f t="shared" si="46"/>
        <v>#N/A</v>
      </c>
      <c r="BM76" s="20" t="e">
        <f t="shared" si="34"/>
        <v>#N/A</v>
      </c>
      <c r="BN76" s="20" t="e">
        <f t="shared" si="47"/>
        <v>#N/A</v>
      </c>
    </row>
    <row r="77" spans="1:66">
      <c r="A77" s="92"/>
      <c r="B77" s="90"/>
      <c r="C77" s="90"/>
      <c r="D77" s="93"/>
      <c r="E77" s="93"/>
      <c r="F77" s="93"/>
      <c r="G77" s="93"/>
      <c r="H77" s="93"/>
      <c r="I77" s="93"/>
      <c r="J77" s="93"/>
      <c r="K77" s="93"/>
      <c r="L77" s="92"/>
      <c r="M77" s="93"/>
      <c r="N77" s="91">
        <f t="shared" si="28"/>
        <v>0</v>
      </c>
      <c r="O77" s="91" t="str">
        <f t="shared" si="29"/>
        <v/>
      </c>
      <c r="P77" s="91" t="str">
        <f t="shared" si="30"/>
        <v/>
      </c>
      <c r="Q77" s="91" t="str">
        <f t="shared" si="31"/>
        <v>HDJ</v>
      </c>
      <c r="R77" s="82"/>
      <c r="S77" s="95">
        <f t="shared" si="35"/>
        <v>0</v>
      </c>
      <c r="T77" s="95">
        <f t="shared" si="36"/>
        <v>0</v>
      </c>
      <c r="U77" s="79" t="e">
        <f>VLOOKUP($S77,'Grille de Tarif OQN'!$B$2:$S$3603,U$1,0)</f>
        <v>#N/A</v>
      </c>
      <c r="V77" s="79" t="e">
        <f>VLOOKUP($S77,'Grille de Tarif OQN'!$B$2:$S$3603,V$1,0)</f>
        <v>#N/A</v>
      </c>
      <c r="W77" s="79" t="e">
        <f>VLOOKUP($S77,'Grille de Tarif OQN'!$B$2:$S$3603,W$1,0)</f>
        <v>#N/A</v>
      </c>
      <c r="X77" s="79" t="e">
        <f>VLOOKUP($S77,'Grille de Tarif OQN'!$B$2:$S$3603,X$1,0)</f>
        <v>#N/A</v>
      </c>
      <c r="Y77" s="79" t="e">
        <f>VLOOKUP($S77,'Grille de Tarif OQN'!$B$2:$S$3603,Y$1,0)</f>
        <v>#N/A</v>
      </c>
      <c r="Z77" s="79" t="e">
        <f>VLOOKUP($S77,'Grille de Tarif OQN'!$B$2:$S$3603,Z$1,0)</f>
        <v>#N/A</v>
      </c>
      <c r="AA77" s="79" t="e">
        <f>VLOOKUP($S77,'Grille de Tarif OQN'!$B$2:$S$3603,AA$1,0)</f>
        <v>#N/A</v>
      </c>
      <c r="AB77" s="79" t="e">
        <f>VLOOKUP($S77,'Grille de Tarif OQN'!$B$2:$S$3603,AB$1,0)</f>
        <v>#N/A</v>
      </c>
      <c r="AC77" s="79" t="e">
        <f>VLOOKUP($S77,'Grille de Tarif OQN'!$B$2:$S$3603,AC$1,0)</f>
        <v>#N/A</v>
      </c>
      <c r="AD77" s="79" t="e">
        <f>VLOOKUP($S77,'Grille de Tarif OQN'!$B$2:$S$3603,AD$1,0)</f>
        <v>#N/A</v>
      </c>
      <c r="AE77" s="79" t="e">
        <f>VLOOKUP($S77,'Grille de Tarif OQN'!$B$2:$S$3603,AE$1,0)</f>
        <v>#N/A</v>
      </c>
      <c r="AF77" s="79" t="e">
        <f>VLOOKUP($S77,'Grille de Tarif OQN'!$B$2:$S$3603,AF$1,0)</f>
        <v>#N/A</v>
      </c>
      <c r="AG77" s="79" t="e">
        <f>VLOOKUP($S77,'Grille de Tarif OQN'!$B$2:$S$3603,AG$1,0)</f>
        <v>#N/A</v>
      </c>
      <c r="AH77" s="79" t="e">
        <f>VLOOKUP($S77,'Grille de Tarif OQN'!$B$2:$S$3603,AH$1,0)</f>
        <v>#N/A</v>
      </c>
      <c r="AI77" s="79" t="e">
        <f>VLOOKUP($S77,'Grille de Tarif OQN'!$B$2:$S$3603,AI$1,0)</f>
        <v>#N/A</v>
      </c>
      <c r="AJ77" s="79" t="e">
        <f>VLOOKUP($S77,'Grille de Tarif OQN'!$B$2:$S$3603,AJ$1,0)</f>
        <v>#N/A</v>
      </c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72"/>
      <c r="AV77"/>
      <c r="AW77"/>
      <c r="AX77"/>
      <c r="AY77"/>
      <c r="AZ77" s="96">
        <f t="shared" si="37"/>
        <v>0</v>
      </c>
      <c r="BA77" s="24" t="e">
        <f t="shared" si="38"/>
        <v>#N/A</v>
      </c>
      <c r="BB77" s="24" t="e">
        <f t="shared" si="39"/>
        <v>#N/A</v>
      </c>
      <c r="BC77" s="24" t="e">
        <f t="shared" si="32"/>
        <v>#N/A</v>
      </c>
      <c r="BD77" s="24" t="e">
        <f t="shared" si="33"/>
        <v>#N/A</v>
      </c>
      <c r="BE77"/>
      <c r="BF77" t="e">
        <f t="shared" si="40"/>
        <v>#N/A</v>
      </c>
      <c r="BG77" t="str">
        <f t="shared" si="41"/>
        <v>HDJ</v>
      </c>
      <c r="BH77" s="20" t="e">
        <f t="shared" si="42"/>
        <v>#N/A</v>
      </c>
      <c r="BI77" s="20" t="e">
        <f t="shared" si="43"/>
        <v>#N/A</v>
      </c>
      <c r="BJ77" s="20" t="e">
        <f t="shared" si="44"/>
        <v>#N/A</v>
      </c>
      <c r="BK77" s="20" t="e">
        <f t="shared" si="45"/>
        <v>#N/A</v>
      </c>
      <c r="BL77" s="20" t="e">
        <f t="shared" si="46"/>
        <v>#N/A</v>
      </c>
      <c r="BM77" s="20" t="e">
        <f t="shared" si="34"/>
        <v>#N/A</v>
      </c>
      <c r="BN77" s="20" t="e">
        <f t="shared" si="47"/>
        <v>#N/A</v>
      </c>
    </row>
    <row r="78" spans="1:66">
      <c r="A78" s="92"/>
      <c r="B78" s="90"/>
      <c r="C78" s="90"/>
      <c r="D78" s="93"/>
      <c r="E78" s="93"/>
      <c r="F78" s="93"/>
      <c r="G78" s="93"/>
      <c r="H78" s="93"/>
      <c r="I78" s="93"/>
      <c r="J78" s="93"/>
      <c r="K78" s="93"/>
      <c r="L78" s="92"/>
      <c r="M78" s="93"/>
      <c r="N78" s="91">
        <f t="shared" si="28"/>
        <v>0</v>
      </c>
      <c r="O78" s="91" t="str">
        <f t="shared" si="29"/>
        <v/>
      </c>
      <c r="P78" s="91" t="str">
        <f t="shared" si="30"/>
        <v/>
      </c>
      <c r="Q78" s="91" t="str">
        <f t="shared" si="31"/>
        <v>HDJ</v>
      </c>
      <c r="R78" s="82"/>
      <c r="S78" s="95">
        <f t="shared" si="35"/>
        <v>0</v>
      </c>
      <c r="T78" s="95">
        <f t="shared" si="36"/>
        <v>0</v>
      </c>
      <c r="U78" s="79" t="e">
        <f>VLOOKUP($S78,'Grille de Tarif OQN'!$B$2:$S$3603,U$1,0)</f>
        <v>#N/A</v>
      </c>
      <c r="V78" s="79" t="e">
        <f>VLOOKUP($S78,'Grille de Tarif OQN'!$B$2:$S$3603,V$1,0)</f>
        <v>#N/A</v>
      </c>
      <c r="W78" s="79" t="e">
        <f>VLOOKUP($S78,'Grille de Tarif OQN'!$B$2:$S$3603,W$1,0)</f>
        <v>#N/A</v>
      </c>
      <c r="X78" s="79" t="e">
        <f>VLOOKUP($S78,'Grille de Tarif OQN'!$B$2:$S$3603,X$1,0)</f>
        <v>#N/A</v>
      </c>
      <c r="Y78" s="79" t="e">
        <f>VLOOKUP($S78,'Grille de Tarif OQN'!$B$2:$S$3603,Y$1,0)</f>
        <v>#N/A</v>
      </c>
      <c r="Z78" s="79" t="e">
        <f>VLOOKUP($S78,'Grille de Tarif OQN'!$B$2:$S$3603,Z$1,0)</f>
        <v>#N/A</v>
      </c>
      <c r="AA78" s="79" t="e">
        <f>VLOOKUP($S78,'Grille de Tarif OQN'!$B$2:$S$3603,AA$1,0)</f>
        <v>#N/A</v>
      </c>
      <c r="AB78" s="79" t="e">
        <f>VLOOKUP($S78,'Grille de Tarif OQN'!$B$2:$S$3603,AB$1,0)</f>
        <v>#N/A</v>
      </c>
      <c r="AC78" s="79" t="e">
        <f>VLOOKUP($S78,'Grille de Tarif OQN'!$B$2:$S$3603,AC$1,0)</f>
        <v>#N/A</v>
      </c>
      <c r="AD78" s="79" t="e">
        <f>VLOOKUP($S78,'Grille de Tarif OQN'!$B$2:$S$3603,AD$1,0)</f>
        <v>#N/A</v>
      </c>
      <c r="AE78" s="79" t="e">
        <f>VLOOKUP($S78,'Grille de Tarif OQN'!$B$2:$S$3603,AE$1,0)</f>
        <v>#N/A</v>
      </c>
      <c r="AF78" s="79" t="e">
        <f>VLOOKUP($S78,'Grille de Tarif OQN'!$B$2:$S$3603,AF$1,0)</f>
        <v>#N/A</v>
      </c>
      <c r="AG78" s="79" t="e">
        <f>VLOOKUP($S78,'Grille de Tarif OQN'!$B$2:$S$3603,AG$1,0)</f>
        <v>#N/A</v>
      </c>
      <c r="AH78" s="79" t="e">
        <f>VLOOKUP($S78,'Grille de Tarif OQN'!$B$2:$S$3603,AH$1,0)</f>
        <v>#N/A</v>
      </c>
      <c r="AI78" s="79" t="e">
        <f>VLOOKUP($S78,'Grille de Tarif OQN'!$B$2:$S$3603,AI$1,0)</f>
        <v>#N/A</v>
      </c>
      <c r="AJ78" s="79" t="e">
        <f>VLOOKUP($S78,'Grille de Tarif OQN'!$B$2:$S$3603,AJ$1,0)</f>
        <v>#N/A</v>
      </c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72"/>
      <c r="AV78"/>
      <c r="AW78"/>
      <c r="AX78"/>
      <c r="AY78"/>
      <c r="AZ78" s="96">
        <f t="shared" si="37"/>
        <v>0</v>
      </c>
      <c r="BA78" s="24" t="e">
        <f t="shared" si="38"/>
        <v>#N/A</v>
      </c>
      <c r="BB78" s="24" t="e">
        <f t="shared" si="39"/>
        <v>#N/A</v>
      </c>
      <c r="BC78" s="24" t="e">
        <f t="shared" si="32"/>
        <v>#N/A</v>
      </c>
      <c r="BD78" s="24" t="e">
        <f t="shared" si="33"/>
        <v>#N/A</v>
      </c>
      <c r="BE78"/>
      <c r="BF78" t="e">
        <f t="shared" si="40"/>
        <v>#N/A</v>
      </c>
      <c r="BG78" t="str">
        <f t="shared" si="41"/>
        <v>HDJ</v>
      </c>
      <c r="BH78" s="20" t="e">
        <f t="shared" si="42"/>
        <v>#N/A</v>
      </c>
      <c r="BI78" s="20" t="e">
        <f t="shared" si="43"/>
        <v>#N/A</v>
      </c>
      <c r="BJ78" s="20" t="e">
        <f t="shared" si="44"/>
        <v>#N/A</v>
      </c>
      <c r="BK78" s="20" t="e">
        <f t="shared" si="45"/>
        <v>#N/A</v>
      </c>
      <c r="BL78" s="20" t="e">
        <f t="shared" si="46"/>
        <v>#N/A</v>
      </c>
      <c r="BM78" s="20" t="e">
        <f t="shared" si="34"/>
        <v>#N/A</v>
      </c>
      <c r="BN78" s="20" t="e">
        <f t="shared" si="47"/>
        <v>#N/A</v>
      </c>
    </row>
    <row r="79" spans="1:66">
      <c r="A79" s="92"/>
      <c r="B79" s="90"/>
      <c r="C79" s="90"/>
      <c r="D79" s="93"/>
      <c r="E79" s="93"/>
      <c r="F79" s="93"/>
      <c r="G79" s="93"/>
      <c r="H79" s="93"/>
      <c r="I79" s="93"/>
      <c r="J79" s="93"/>
      <c r="K79" s="93"/>
      <c r="L79" s="92"/>
      <c r="M79" s="93"/>
      <c r="N79" s="91">
        <f t="shared" si="28"/>
        <v>0</v>
      </c>
      <c r="O79" s="91" t="str">
        <f t="shared" si="29"/>
        <v/>
      </c>
      <c r="P79" s="91" t="str">
        <f t="shared" si="30"/>
        <v/>
      </c>
      <c r="Q79" s="91" t="str">
        <f t="shared" si="31"/>
        <v>HDJ</v>
      </c>
      <c r="R79" s="82"/>
      <c r="S79" s="95">
        <f t="shared" si="35"/>
        <v>0</v>
      </c>
      <c r="T79" s="95">
        <f t="shared" si="36"/>
        <v>0</v>
      </c>
      <c r="U79" s="79" t="e">
        <f>VLOOKUP($S79,'Grille de Tarif OQN'!$B$2:$S$3603,U$1,0)</f>
        <v>#N/A</v>
      </c>
      <c r="V79" s="79" t="e">
        <f>VLOOKUP($S79,'Grille de Tarif OQN'!$B$2:$S$3603,V$1,0)</f>
        <v>#N/A</v>
      </c>
      <c r="W79" s="79" t="e">
        <f>VLOOKUP($S79,'Grille de Tarif OQN'!$B$2:$S$3603,W$1,0)</f>
        <v>#N/A</v>
      </c>
      <c r="X79" s="79" t="e">
        <f>VLOOKUP($S79,'Grille de Tarif OQN'!$B$2:$S$3603,X$1,0)</f>
        <v>#N/A</v>
      </c>
      <c r="Y79" s="79" t="e">
        <f>VLOOKUP($S79,'Grille de Tarif OQN'!$B$2:$S$3603,Y$1,0)</f>
        <v>#N/A</v>
      </c>
      <c r="Z79" s="79" t="e">
        <f>VLOOKUP($S79,'Grille de Tarif OQN'!$B$2:$S$3603,Z$1,0)</f>
        <v>#N/A</v>
      </c>
      <c r="AA79" s="79" t="e">
        <f>VLOOKUP($S79,'Grille de Tarif OQN'!$B$2:$S$3603,AA$1,0)</f>
        <v>#N/A</v>
      </c>
      <c r="AB79" s="79" t="e">
        <f>VLOOKUP($S79,'Grille de Tarif OQN'!$B$2:$S$3603,AB$1,0)</f>
        <v>#N/A</v>
      </c>
      <c r="AC79" s="79" t="e">
        <f>VLOOKUP($S79,'Grille de Tarif OQN'!$B$2:$S$3603,AC$1,0)</f>
        <v>#N/A</v>
      </c>
      <c r="AD79" s="79" t="e">
        <f>VLOOKUP($S79,'Grille de Tarif OQN'!$B$2:$S$3603,AD$1,0)</f>
        <v>#N/A</v>
      </c>
      <c r="AE79" s="79" t="e">
        <f>VLOOKUP($S79,'Grille de Tarif OQN'!$B$2:$S$3603,AE$1,0)</f>
        <v>#N/A</v>
      </c>
      <c r="AF79" s="79" t="e">
        <f>VLOOKUP($S79,'Grille de Tarif OQN'!$B$2:$S$3603,AF$1,0)</f>
        <v>#N/A</v>
      </c>
      <c r="AG79" s="79" t="e">
        <f>VLOOKUP($S79,'Grille de Tarif OQN'!$B$2:$S$3603,AG$1,0)</f>
        <v>#N/A</v>
      </c>
      <c r="AH79" s="79" t="e">
        <f>VLOOKUP($S79,'Grille de Tarif OQN'!$B$2:$S$3603,AH$1,0)</f>
        <v>#N/A</v>
      </c>
      <c r="AI79" s="79" t="e">
        <f>VLOOKUP($S79,'Grille de Tarif OQN'!$B$2:$S$3603,AI$1,0)</f>
        <v>#N/A</v>
      </c>
      <c r="AJ79" s="79" t="e">
        <f>VLOOKUP($S79,'Grille de Tarif OQN'!$B$2:$S$3603,AJ$1,0)</f>
        <v>#N/A</v>
      </c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72"/>
      <c r="AV79"/>
      <c r="AW79"/>
      <c r="AX79"/>
      <c r="AY79"/>
      <c r="AZ79" s="96">
        <f t="shared" si="37"/>
        <v>0</v>
      </c>
      <c r="BA79" s="24" t="e">
        <f t="shared" si="38"/>
        <v>#N/A</v>
      </c>
      <c r="BB79" s="24" t="e">
        <f t="shared" si="39"/>
        <v>#N/A</v>
      </c>
      <c r="BC79" s="24" t="e">
        <f t="shared" si="32"/>
        <v>#N/A</v>
      </c>
      <c r="BD79" s="24" t="e">
        <f t="shared" si="33"/>
        <v>#N/A</v>
      </c>
      <c r="BE79"/>
      <c r="BF79" t="e">
        <f t="shared" si="40"/>
        <v>#N/A</v>
      </c>
      <c r="BG79" t="str">
        <f t="shared" si="41"/>
        <v>HDJ</v>
      </c>
      <c r="BH79" s="20" t="e">
        <f t="shared" si="42"/>
        <v>#N/A</v>
      </c>
      <c r="BI79" s="20" t="e">
        <f t="shared" si="43"/>
        <v>#N/A</v>
      </c>
      <c r="BJ79" s="20" t="e">
        <f t="shared" si="44"/>
        <v>#N/A</v>
      </c>
      <c r="BK79" s="20" t="e">
        <f t="shared" si="45"/>
        <v>#N/A</v>
      </c>
      <c r="BL79" s="20" t="e">
        <f t="shared" si="46"/>
        <v>#N/A</v>
      </c>
      <c r="BM79" s="20" t="e">
        <f t="shared" si="34"/>
        <v>#N/A</v>
      </c>
      <c r="BN79" s="20" t="e">
        <f t="shared" si="47"/>
        <v>#N/A</v>
      </c>
    </row>
    <row r="80" spans="1:66">
      <c r="A80" s="92"/>
      <c r="B80" s="90"/>
      <c r="C80" s="90"/>
      <c r="D80" s="93"/>
      <c r="E80" s="93"/>
      <c r="F80" s="93"/>
      <c r="G80" s="93"/>
      <c r="H80" s="93"/>
      <c r="I80" s="93"/>
      <c r="J80" s="93"/>
      <c r="K80" s="93"/>
      <c r="L80" s="92"/>
      <c r="M80" s="93"/>
      <c r="N80" s="91">
        <f t="shared" si="28"/>
        <v>0</v>
      </c>
      <c r="O80" s="91" t="str">
        <f t="shared" si="29"/>
        <v/>
      </c>
      <c r="P80" s="91" t="str">
        <f t="shared" si="30"/>
        <v/>
      </c>
      <c r="Q80" s="91" t="str">
        <f t="shared" si="31"/>
        <v>HDJ</v>
      </c>
      <c r="R80" s="82"/>
      <c r="S80" s="95">
        <f t="shared" si="35"/>
        <v>0</v>
      </c>
      <c r="T80" s="95">
        <f t="shared" si="36"/>
        <v>0</v>
      </c>
      <c r="U80" s="79" t="e">
        <f>VLOOKUP($S80,'Grille de Tarif OQN'!$B$2:$S$3603,U$1,0)</f>
        <v>#N/A</v>
      </c>
      <c r="V80" s="79" t="e">
        <f>VLOOKUP($S80,'Grille de Tarif OQN'!$B$2:$S$3603,V$1,0)</f>
        <v>#N/A</v>
      </c>
      <c r="W80" s="79" t="e">
        <f>VLOOKUP($S80,'Grille de Tarif OQN'!$B$2:$S$3603,W$1,0)</f>
        <v>#N/A</v>
      </c>
      <c r="X80" s="79" t="e">
        <f>VLOOKUP($S80,'Grille de Tarif OQN'!$B$2:$S$3603,X$1,0)</f>
        <v>#N/A</v>
      </c>
      <c r="Y80" s="79" t="e">
        <f>VLOOKUP($S80,'Grille de Tarif OQN'!$B$2:$S$3603,Y$1,0)</f>
        <v>#N/A</v>
      </c>
      <c r="Z80" s="79" t="e">
        <f>VLOOKUP($S80,'Grille de Tarif OQN'!$B$2:$S$3603,Z$1,0)</f>
        <v>#N/A</v>
      </c>
      <c r="AA80" s="79" t="e">
        <f>VLOOKUP($S80,'Grille de Tarif OQN'!$B$2:$S$3603,AA$1,0)</f>
        <v>#N/A</v>
      </c>
      <c r="AB80" s="79" t="e">
        <f>VLOOKUP($S80,'Grille de Tarif OQN'!$B$2:$S$3603,AB$1,0)</f>
        <v>#N/A</v>
      </c>
      <c r="AC80" s="79" t="e">
        <f>VLOOKUP($S80,'Grille de Tarif OQN'!$B$2:$S$3603,AC$1,0)</f>
        <v>#N/A</v>
      </c>
      <c r="AD80" s="79" t="e">
        <f>VLOOKUP($S80,'Grille de Tarif OQN'!$B$2:$S$3603,AD$1,0)</f>
        <v>#N/A</v>
      </c>
      <c r="AE80" s="79" t="e">
        <f>VLOOKUP($S80,'Grille de Tarif OQN'!$B$2:$S$3603,AE$1,0)</f>
        <v>#N/A</v>
      </c>
      <c r="AF80" s="79" t="e">
        <f>VLOOKUP($S80,'Grille de Tarif OQN'!$B$2:$S$3603,AF$1,0)</f>
        <v>#N/A</v>
      </c>
      <c r="AG80" s="79" t="e">
        <f>VLOOKUP($S80,'Grille de Tarif OQN'!$B$2:$S$3603,AG$1,0)</f>
        <v>#N/A</v>
      </c>
      <c r="AH80" s="79" t="e">
        <f>VLOOKUP($S80,'Grille de Tarif OQN'!$B$2:$S$3603,AH$1,0)</f>
        <v>#N/A</v>
      </c>
      <c r="AI80" s="79" t="e">
        <f>VLOOKUP($S80,'Grille de Tarif OQN'!$B$2:$S$3603,AI$1,0)</f>
        <v>#N/A</v>
      </c>
      <c r="AJ80" s="79" t="e">
        <f>VLOOKUP($S80,'Grille de Tarif OQN'!$B$2:$S$3603,AJ$1,0)</f>
        <v>#N/A</v>
      </c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72"/>
      <c r="AV80"/>
      <c r="AW80"/>
      <c r="AX80"/>
      <c r="AY80"/>
      <c r="AZ80" s="96">
        <f t="shared" si="37"/>
        <v>0</v>
      </c>
      <c r="BA80" s="24" t="e">
        <f t="shared" si="38"/>
        <v>#N/A</v>
      </c>
      <c r="BB80" s="24" t="e">
        <f t="shared" si="39"/>
        <v>#N/A</v>
      </c>
      <c r="BC80" s="24" t="e">
        <f t="shared" si="32"/>
        <v>#N/A</v>
      </c>
      <c r="BD80" s="24" t="e">
        <f t="shared" si="33"/>
        <v>#N/A</v>
      </c>
      <c r="BE80"/>
      <c r="BF80" t="e">
        <f t="shared" si="40"/>
        <v>#N/A</v>
      </c>
      <c r="BG80" t="str">
        <f t="shared" si="41"/>
        <v>HDJ</v>
      </c>
      <c r="BH80" s="20" t="e">
        <f t="shared" si="42"/>
        <v>#N/A</v>
      </c>
      <c r="BI80" s="20" t="e">
        <f t="shared" si="43"/>
        <v>#N/A</v>
      </c>
      <c r="BJ80" s="20" t="e">
        <f t="shared" si="44"/>
        <v>#N/A</v>
      </c>
      <c r="BK80" s="20" t="e">
        <f t="shared" si="45"/>
        <v>#N/A</v>
      </c>
      <c r="BL80" s="20" t="e">
        <f t="shared" si="46"/>
        <v>#N/A</v>
      </c>
      <c r="BM80" s="20" t="e">
        <f t="shared" si="34"/>
        <v>#N/A</v>
      </c>
      <c r="BN80" s="20" t="e">
        <f t="shared" si="47"/>
        <v>#N/A</v>
      </c>
    </row>
    <row r="81" spans="1:66">
      <c r="A81" s="92"/>
      <c r="B81" s="90"/>
      <c r="C81" s="90"/>
      <c r="D81" s="93"/>
      <c r="E81" s="93"/>
      <c r="F81" s="93"/>
      <c r="G81" s="93"/>
      <c r="H81" s="93"/>
      <c r="I81" s="93"/>
      <c r="J81" s="93"/>
      <c r="K81" s="93"/>
      <c r="L81" s="92"/>
      <c r="M81" s="93"/>
      <c r="N81" s="91">
        <f t="shared" si="28"/>
        <v>0</v>
      </c>
      <c r="O81" s="91" t="str">
        <f t="shared" si="29"/>
        <v/>
      </c>
      <c r="P81" s="91" t="str">
        <f t="shared" si="30"/>
        <v/>
      </c>
      <c r="Q81" s="91" t="str">
        <f t="shared" si="31"/>
        <v>HDJ</v>
      </c>
      <c r="R81" s="82"/>
      <c r="S81" s="95">
        <f t="shared" si="35"/>
        <v>0</v>
      </c>
      <c r="T81" s="95">
        <f t="shared" si="36"/>
        <v>0</v>
      </c>
      <c r="U81" s="79" t="e">
        <f>VLOOKUP($S81,'Grille de Tarif OQN'!$B$2:$S$3603,U$1,0)</f>
        <v>#N/A</v>
      </c>
      <c r="V81" s="79" t="e">
        <f>VLOOKUP($S81,'Grille de Tarif OQN'!$B$2:$S$3603,V$1,0)</f>
        <v>#N/A</v>
      </c>
      <c r="W81" s="79" t="e">
        <f>VLOOKUP($S81,'Grille de Tarif OQN'!$B$2:$S$3603,W$1,0)</f>
        <v>#N/A</v>
      </c>
      <c r="X81" s="79" t="e">
        <f>VLOOKUP($S81,'Grille de Tarif OQN'!$B$2:$S$3603,X$1,0)</f>
        <v>#N/A</v>
      </c>
      <c r="Y81" s="79" t="e">
        <f>VLOOKUP($S81,'Grille de Tarif OQN'!$B$2:$S$3603,Y$1,0)</f>
        <v>#N/A</v>
      </c>
      <c r="Z81" s="79" t="e">
        <f>VLOOKUP($S81,'Grille de Tarif OQN'!$B$2:$S$3603,Z$1,0)</f>
        <v>#N/A</v>
      </c>
      <c r="AA81" s="79" t="e">
        <f>VLOOKUP($S81,'Grille de Tarif OQN'!$B$2:$S$3603,AA$1,0)</f>
        <v>#N/A</v>
      </c>
      <c r="AB81" s="79" t="e">
        <f>VLOOKUP($S81,'Grille de Tarif OQN'!$B$2:$S$3603,AB$1,0)</f>
        <v>#N/A</v>
      </c>
      <c r="AC81" s="79" t="e">
        <f>VLOOKUP($S81,'Grille de Tarif OQN'!$B$2:$S$3603,AC$1,0)</f>
        <v>#N/A</v>
      </c>
      <c r="AD81" s="79" t="e">
        <f>VLOOKUP($S81,'Grille de Tarif OQN'!$B$2:$S$3603,AD$1,0)</f>
        <v>#N/A</v>
      </c>
      <c r="AE81" s="79" t="e">
        <f>VLOOKUP($S81,'Grille de Tarif OQN'!$B$2:$S$3603,AE$1,0)</f>
        <v>#N/A</v>
      </c>
      <c r="AF81" s="79" t="e">
        <f>VLOOKUP($S81,'Grille de Tarif OQN'!$B$2:$S$3603,AF$1,0)</f>
        <v>#N/A</v>
      </c>
      <c r="AG81" s="79" t="e">
        <f>VLOOKUP($S81,'Grille de Tarif OQN'!$B$2:$S$3603,AG$1,0)</f>
        <v>#N/A</v>
      </c>
      <c r="AH81" s="79" t="e">
        <f>VLOOKUP($S81,'Grille de Tarif OQN'!$B$2:$S$3603,AH$1,0)</f>
        <v>#N/A</v>
      </c>
      <c r="AI81" s="79" t="e">
        <f>VLOOKUP($S81,'Grille de Tarif OQN'!$B$2:$S$3603,AI$1,0)</f>
        <v>#N/A</v>
      </c>
      <c r="AJ81" s="79" t="e">
        <f>VLOOKUP($S81,'Grille de Tarif OQN'!$B$2:$S$3603,AJ$1,0)</f>
        <v>#N/A</v>
      </c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72"/>
      <c r="AV81"/>
      <c r="AW81"/>
      <c r="AX81"/>
      <c r="AY81"/>
      <c r="AZ81" s="96">
        <f t="shared" si="37"/>
        <v>0</v>
      </c>
      <c r="BA81" s="24" t="e">
        <f t="shared" si="38"/>
        <v>#N/A</v>
      </c>
      <c r="BB81" s="24" t="e">
        <f t="shared" si="39"/>
        <v>#N/A</v>
      </c>
      <c r="BC81" s="24" t="e">
        <f t="shared" si="32"/>
        <v>#N/A</v>
      </c>
      <c r="BD81" s="24" t="e">
        <f t="shared" si="33"/>
        <v>#N/A</v>
      </c>
      <c r="BE81"/>
      <c r="BF81" t="e">
        <f t="shared" si="40"/>
        <v>#N/A</v>
      </c>
      <c r="BG81" t="str">
        <f t="shared" si="41"/>
        <v>HDJ</v>
      </c>
      <c r="BH81" s="20" t="e">
        <f t="shared" si="42"/>
        <v>#N/A</v>
      </c>
      <c r="BI81" s="20" t="e">
        <f t="shared" si="43"/>
        <v>#N/A</v>
      </c>
      <c r="BJ81" s="20" t="e">
        <f t="shared" si="44"/>
        <v>#N/A</v>
      </c>
      <c r="BK81" s="20" t="e">
        <f t="shared" si="45"/>
        <v>#N/A</v>
      </c>
      <c r="BL81" s="20" t="e">
        <f t="shared" si="46"/>
        <v>#N/A</v>
      </c>
      <c r="BM81" s="20" t="e">
        <f t="shared" si="34"/>
        <v>#N/A</v>
      </c>
      <c r="BN81" s="20" t="e">
        <f t="shared" si="47"/>
        <v>#N/A</v>
      </c>
    </row>
    <row r="82" spans="1:66">
      <c r="A82" s="92"/>
      <c r="B82" s="90"/>
      <c r="C82" s="90"/>
      <c r="D82" s="93"/>
      <c r="E82" s="93"/>
      <c r="F82" s="93"/>
      <c r="G82" s="93"/>
      <c r="H82" s="93"/>
      <c r="I82" s="93"/>
      <c r="J82" s="93"/>
      <c r="K82" s="93"/>
      <c r="L82" s="92"/>
      <c r="M82" s="93"/>
      <c r="N82" s="91">
        <f t="shared" si="28"/>
        <v>0</v>
      </c>
      <c r="O82" s="91" t="str">
        <f t="shared" si="29"/>
        <v/>
      </c>
      <c r="P82" s="91" t="str">
        <f t="shared" si="30"/>
        <v/>
      </c>
      <c r="Q82" s="91" t="str">
        <f t="shared" si="31"/>
        <v>HDJ</v>
      </c>
      <c r="R82" s="82"/>
      <c r="S82" s="95">
        <f t="shared" si="35"/>
        <v>0</v>
      </c>
      <c r="T82" s="95">
        <f t="shared" si="36"/>
        <v>0</v>
      </c>
      <c r="U82" s="79" t="e">
        <f>VLOOKUP($S82,'Grille de Tarif OQN'!$B$2:$S$3603,U$1,0)</f>
        <v>#N/A</v>
      </c>
      <c r="V82" s="79" t="e">
        <f>VLOOKUP($S82,'Grille de Tarif OQN'!$B$2:$S$3603,V$1,0)</f>
        <v>#N/A</v>
      </c>
      <c r="W82" s="79" t="e">
        <f>VLOOKUP($S82,'Grille de Tarif OQN'!$B$2:$S$3603,W$1,0)</f>
        <v>#N/A</v>
      </c>
      <c r="X82" s="79" t="e">
        <f>VLOOKUP($S82,'Grille de Tarif OQN'!$B$2:$S$3603,X$1,0)</f>
        <v>#N/A</v>
      </c>
      <c r="Y82" s="79" t="e">
        <f>VLOOKUP($S82,'Grille de Tarif OQN'!$B$2:$S$3603,Y$1,0)</f>
        <v>#N/A</v>
      </c>
      <c r="Z82" s="79" t="e">
        <f>VLOOKUP($S82,'Grille de Tarif OQN'!$B$2:$S$3603,Z$1,0)</f>
        <v>#N/A</v>
      </c>
      <c r="AA82" s="79" t="e">
        <f>VLOOKUP($S82,'Grille de Tarif OQN'!$B$2:$S$3603,AA$1,0)</f>
        <v>#N/A</v>
      </c>
      <c r="AB82" s="79" t="e">
        <f>VLOOKUP($S82,'Grille de Tarif OQN'!$B$2:$S$3603,AB$1,0)</f>
        <v>#N/A</v>
      </c>
      <c r="AC82" s="79" t="e">
        <f>VLOOKUP($S82,'Grille de Tarif OQN'!$B$2:$S$3603,AC$1,0)</f>
        <v>#N/A</v>
      </c>
      <c r="AD82" s="79" t="e">
        <f>VLOOKUP($S82,'Grille de Tarif OQN'!$B$2:$S$3603,AD$1,0)</f>
        <v>#N/A</v>
      </c>
      <c r="AE82" s="79" t="e">
        <f>VLOOKUP($S82,'Grille de Tarif OQN'!$B$2:$S$3603,AE$1,0)</f>
        <v>#N/A</v>
      </c>
      <c r="AF82" s="79" t="e">
        <f>VLOOKUP($S82,'Grille de Tarif OQN'!$B$2:$S$3603,AF$1,0)</f>
        <v>#N/A</v>
      </c>
      <c r="AG82" s="79" t="e">
        <f>VLOOKUP($S82,'Grille de Tarif OQN'!$B$2:$S$3603,AG$1,0)</f>
        <v>#N/A</v>
      </c>
      <c r="AH82" s="79" t="e">
        <f>VLOOKUP($S82,'Grille de Tarif OQN'!$B$2:$S$3603,AH$1,0)</f>
        <v>#N/A</v>
      </c>
      <c r="AI82" s="79" t="e">
        <f>VLOOKUP($S82,'Grille de Tarif OQN'!$B$2:$S$3603,AI$1,0)</f>
        <v>#N/A</v>
      </c>
      <c r="AJ82" s="79" t="e">
        <f>VLOOKUP($S82,'Grille de Tarif OQN'!$B$2:$S$3603,AJ$1,0)</f>
        <v>#N/A</v>
      </c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72"/>
      <c r="AV82"/>
      <c r="AW82"/>
      <c r="AX82"/>
      <c r="AY82"/>
      <c r="AZ82" s="96">
        <f t="shared" si="37"/>
        <v>0</v>
      </c>
      <c r="BA82" s="24" t="e">
        <f t="shared" si="38"/>
        <v>#N/A</v>
      </c>
      <c r="BB82" s="24" t="e">
        <f t="shared" si="39"/>
        <v>#N/A</v>
      </c>
      <c r="BC82" s="24" t="e">
        <f t="shared" si="32"/>
        <v>#N/A</v>
      </c>
      <c r="BD82" s="24" t="e">
        <f t="shared" si="33"/>
        <v>#N/A</v>
      </c>
      <c r="BE82"/>
      <c r="BF82" t="e">
        <f t="shared" si="40"/>
        <v>#N/A</v>
      </c>
      <c r="BG82" t="str">
        <f t="shared" si="41"/>
        <v>HDJ</v>
      </c>
      <c r="BH82" s="20" t="e">
        <f t="shared" si="42"/>
        <v>#N/A</v>
      </c>
      <c r="BI82" s="20" t="e">
        <f t="shared" si="43"/>
        <v>#N/A</v>
      </c>
      <c r="BJ82" s="20" t="e">
        <f t="shared" si="44"/>
        <v>#N/A</v>
      </c>
      <c r="BK82" s="20" t="e">
        <f t="shared" si="45"/>
        <v>#N/A</v>
      </c>
      <c r="BL82" s="20" t="e">
        <f t="shared" si="46"/>
        <v>#N/A</v>
      </c>
      <c r="BM82" s="20" t="e">
        <f t="shared" si="34"/>
        <v>#N/A</v>
      </c>
      <c r="BN82" s="20" t="e">
        <f t="shared" si="47"/>
        <v>#N/A</v>
      </c>
    </row>
    <row r="83" spans="1:66">
      <c r="A83" s="92"/>
      <c r="B83" s="90"/>
      <c r="C83" s="90"/>
      <c r="D83" s="93"/>
      <c r="E83" s="93"/>
      <c r="F83" s="93"/>
      <c r="G83" s="93"/>
      <c r="H83" s="93"/>
      <c r="I83" s="93"/>
      <c r="J83" s="93"/>
      <c r="K83" s="93"/>
      <c r="L83" s="92"/>
      <c r="M83" s="93"/>
      <c r="N83" s="91">
        <f t="shared" si="28"/>
        <v>0</v>
      </c>
      <c r="O83" s="91" t="str">
        <f t="shared" si="29"/>
        <v/>
      </c>
      <c r="P83" s="91" t="str">
        <f t="shared" si="30"/>
        <v/>
      </c>
      <c r="Q83" s="91" t="str">
        <f t="shared" si="31"/>
        <v>HDJ</v>
      </c>
      <c r="R83" s="82"/>
      <c r="S83" s="95">
        <f t="shared" si="35"/>
        <v>0</v>
      </c>
      <c r="T83" s="95">
        <f t="shared" si="36"/>
        <v>0</v>
      </c>
      <c r="U83" s="79" t="e">
        <f>VLOOKUP($S83,'Grille de Tarif OQN'!$B$2:$S$3603,U$1,0)</f>
        <v>#N/A</v>
      </c>
      <c r="V83" s="79" t="e">
        <f>VLOOKUP($S83,'Grille de Tarif OQN'!$B$2:$S$3603,V$1,0)</f>
        <v>#N/A</v>
      </c>
      <c r="W83" s="79" t="e">
        <f>VLOOKUP($S83,'Grille de Tarif OQN'!$B$2:$S$3603,W$1,0)</f>
        <v>#N/A</v>
      </c>
      <c r="X83" s="79" t="e">
        <f>VLOOKUP($S83,'Grille de Tarif OQN'!$B$2:$S$3603,X$1,0)</f>
        <v>#N/A</v>
      </c>
      <c r="Y83" s="79" t="e">
        <f>VLOOKUP($S83,'Grille de Tarif OQN'!$B$2:$S$3603,Y$1,0)</f>
        <v>#N/A</v>
      </c>
      <c r="Z83" s="79" t="e">
        <f>VLOOKUP($S83,'Grille de Tarif OQN'!$B$2:$S$3603,Z$1,0)</f>
        <v>#N/A</v>
      </c>
      <c r="AA83" s="79" t="e">
        <f>VLOOKUP($S83,'Grille de Tarif OQN'!$B$2:$S$3603,AA$1,0)</f>
        <v>#N/A</v>
      </c>
      <c r="AB83" s="79" t="e">
        <f>VLOOKUP($S83,'Grille de Tarif OQN'!$B$2:$S$3603,AB$1,0)</f>
        <v>#N/A</v>
      </c>
      <c r="AC83" s="79" t="e">
        <f>VLOOKUP($S83,'Grille de Tarif OQN'!$B$2:$S$3603,AC$1,0)</f>
        <v>#N/A</v>
      </c>
      <c r="AD83" s="79" t="e">
        <f>VLOOKUP($S83,'Grille de Tarif OQN'!$B$2:$S$3603,AD$1,0)</f>
        <v>#N/A</v>
      </c>
      <c r="AE83" s="79" t="e">
        <f>VLOOKUP($S83,'Grille de Tarif OQN'!$B$2:$S$3603,AE$1,0)</f>
        <v>#N/A</v>
      </c>
      <c r="AF83" s="79" t="e">
        <f>VLOOKUP($S83,'Grille de Tarif OQN'!$B$2:$S$3603,AF$1,0)</f>
        <v>#N/A</v>
      </c>
      <c r="AG83" s="79" t="e">
        <f>VLOOKUP($S83,'Grille de Tarif OQN'!$B$2:$S$3603,AG$1,0)</f>
        <v>#N/A</v>
      </c>
      <c r="AH83" s="79" t="e">
        <f>VLOOKUP($S83,'Grille de Tarif OQN'!$B$2:$S$3603,AH$1,0)</f>
        <v>#N/A</v>
      </c>
      <c r="AI83" s="79" t="e">
        <f>VLOOKUP($S83,'Grille de Tarif OQN'!$B$2:$S$3603,AI$1,0)</f>
        <v>#N/A</v>
      </c>
      <c r="AJ83" s="79" t="e">
        <f>VLOOKUP($S83,'Grille de Tarif OQN'!$B$2:$S$3603,AJ$1,0)</f>
        <v>#N/A</v>
      </c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72"/>
      <c r="AV83"/>
      <c r="AW83"/>
      <c r="AX83"/>
      <c r="AY83"/>
      <c r="AZ83" s="96">
        <f t="shared" si="37"/>
        <v>0</v>
      </c>
      <c r="BA83" s="24" t="e">
        <f t="shared" si="38"/>
        <v>#N/A</v>
      </c>
      <c r="BB83" s="24" t="e">
        <f t="shared" si="39"/>
        <v>#N/A</v>
      </c>
      <c r="BC83" s="24" t="e">
        <f t="shared" si="32"/>
        <v>#N/A</v>
      </c>
      <c r="BD83" s="24" t="e">
        <f t="shared" si="33"/>
        <v>#N/A</v>
      </c>
      <c r="BE83"/>
      <c r="BF83" t="e">
        <f t="shared" si="40"/>
        <v>#N/A</v>
      </c>
      <c r="BG83" t="str">
        <f t="shared" si="41"/>
        <v>HDJ</v>
      </c>
      <c r="BH83" s="20" t="e">
        <f t="shared" si="42"/>
        <v>#N/A</v>
      </c>
      <c r="BI83" s="20" t="e">
        <f t="shared" si="43"/>
        <v>#N/A</v>
      </c>
      <c r="BJ83" s="20" t="e">
        <f t="shared" si="44"/>
        <v>#N/A</v>
      </c>
      <c r="BK83" s="20" t="e">
        <f t="shared" si="45"/>
        <v>#N/A</v>
      </c>
      <c r="BL83" s="20" t="e">
        <f t="shared" si="46"/>
        <v>#N/A</v>
      </c>
      <c r="BM83" s="20" t="e">
        <f t="shared" si="34"/>
        <v>#N/A</v>
      </c>
      <c r="BN83" s="20" t="e">
        <f t="shared" si="47"/>
        <v>#N/A</v>
      </c>
    </row>
    <row r="84" spans="1:66">
      <c r="A84" s="92"/>
      <c r="B84" s="90"/>
      <c r="C84" s="90"/>
      <c r="D84" s="93"/>
      <c r="E84" s="93"/>
      <c r="F84" s="93"/>
      <c r="G84" s="93"/>
      <c r="H84" s="93"/>
      <c r="I84" s="93"/>
      <c r="J84" s="93"/>
      <c r="K84" s="93"/>
      <c r="L84" s="92"/>
      <c r="M84" s="93"/>
      <c r="N84" s="91">
        <f t="shared" si="28"/>
        <v>0</v>
      </c>
      <c r="O84" s="91" t="str">
        <f t="shared" si="29"/>
        <v/>
      </c>
      <c r="P84" s="91" t="str">
        <f t="shared" si="30"/>
        <v/>
      </c>
      <c r="Q84" s="91" t="str">
        <f t="shared" si="31"/>
        <v>HDJ</v>
      </c>
      <c r="R84" s="82"/>
      <c r="S84" s="95">
        <f t="shared" si="35"/>
        <v>0</v>
      </c>
      <c r="T84" s="95">
        <f t="shared" si="36"/>
        <v>0</v>
      </c>
      <c r="U84" s="79" t="e">
        <f>VLOOKUP($S84,'Grille de Tarif OQN'!$B$2:$S$3603,U$1,0)</f>
        <v>#N/A</v>
      </c>
      <c r="V84" s="79" t="e">
        <f>VLOOKUP($S84,'Grille de Tarif OQN'!$B$2:$S$3603,V$1,0)</f>
        <v>#N/A</v>
      </c>
      <c r="W84" s="79" t="e">
        <f>VLOOKUP($S84,'Grille de Tarif OQN'!$B$2:$S$3603,W$1,0)</f>
        <v>#N/A</v>
      </c>
      <c r="X84" s="79" t="e">
        <f>VLOOKUP($S84,'Grille de Tarif OQN'!$B$2:$S$3603,X$1,0)</f>
        <v>#N/A</v>
      </c>
      <c r="Y84" s="79" t="e">
        <f>VLOOKUP($S84,'Grille de Tarif OQN'!$B$2:$S$3603,Y$1,0)</f>
        <v>#N/A</v>
      </c>
      <c r="Z84" s="79" t="e">
        <f>VLOOKUP($S84,'Grille de Tarif OQN'!$B$2:$S$3603,Z$1,0)</f>
        <v>#N/A</v>
      </c>
      <c r="AA84" s="79" t="e">
        <f>VLOOKUP($S84,'Grille de Tarif OQN'!$B$2:$S$3603,AA$1,0)</f>
        <v>#N/A</v>
      </c>
      <c r="AB84" s="79" t="e">
        <f>VLOOKUP($S84,'Grille de Tarif OQN'!$B$2:$S$3603,AB$1,0)</f>
        <v>#N/A</v>
      </c>
      <c r="AC84" s="79" t="e">
        <f>VLOOKUP($S84,'Grille de Tarif OQN'!$B$2:$S$3603,AC$1,0)</f>
        <v>#N/A</v>
      </c>
      <c r="AD84" s="79" t="e">
        <f>VLOOKUP($S84,'Grille de Tarif OQN'!$B$2:$S$3603,AD$1,0)</f>
        <v>#N/A</v>
      </c>
      <c r="AE84" s="79" t="e">
        <f>VLOOKUP($S84,'Grille de Tarif OQN'!$B$2:$S$3603,AE$1,0)</f>
        <v>#N/A</v>
      </c>
      <c r="AF84" s="79" t="e">
        <f>VLOOKUP($S84,'Grille de Tarif OQN'!$B$2:$S$3603,AF$1,0)</f>
        <v>#N/A</v>
      </c>
      <c r="AG84" s="79" t="e">
        <f>VLOOKUP($S84,'Grille de Tarif OQN'!$B$2:$S$3603,AG$1,0)</f>
        <v>#N/A</v>
      </c>
      <c r="AH84" s="79" t="e">
        <f>VLOOKUP($S84,'Grille de Tarif OQN'!$B$2:$S$3603,AH$1,0)</f>
        <v>#N/A</v>
      </c>
      <c r="AI84" s="79" t="e">
        <f>VLOOKUP($S84,'Grille de Tarif OQN'!$B$2:$S$3603,AI$1,0)</f>
        <v>#N/A</v>
      </c>
      <c r="AJ84" s="79" t="e">
        <f>VLOOKUP($S84,'Grille de Tarif OQN'!$B$2:$S$3603,AJ$1,0)</f>
        <v>#N/A</v>
      </c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72"/>
      <c r="AV84"/>
      <c r="AW84"/>
      <c r="AX84"/>
      <c r="AY84"/>
      <c r="AZ84" s="96">
        <f t="shared" si="37"/>
        <v>0</v>
      </c>
      <c r="BA84" s="24" t="e">
        <f t="shared" si="38"/>
        <v>#N/A</v>
      </c>
      <c r="BB84" s="24" t="e">
        <f t="shared" si="39"/>
        <v>#N/A</v>
      </c>
      <c r="BC84" s="24" t="e">
        <f t="shared" si="32"/>
        <v>#N/A</v>
      </c>
      <c r="BD84" s="24" t="e">
        <f t="shared" si="33"/>
        <v>#N/A</v>
      </c>
      <c r="BE84"/>
      <c r="BF84" t="e">
        <f t="shared" si="40"/>
        <v>#N/A</v>
      </c>
      <c r="BG84" t="str">
        <f t="shared" si="41"/>
        <v>HDJ</v>
      </c>
      <c r="BH84" s="20" t="e">
        <f t="shared" si="42"/>
        <v>#N/A</v>
      </c>
      <c r="BI84" s="20" t="e">
        <f t="shared" si="43"/>
        <v>#N/A</v>
      </c>
      <c r="BJ84" s="20" t="e">
        <f t="shared" si="44"/>
        <v>#N/A</v>
      </c>
      <c r="BK84" s="20" t="e">
        <f t="shared" si="45"/>
        <v>#N/A</v>
      </c>
      <c r="BL84" s="20" t="e">
        <f t="shared" si="46"/>
        <v>#N/A</v>
      </c>
      <c r="BM84" s="20" t="e">
        <f t="shared" si="34"/>
        <v>#N/A</v>
      </c>
      <c r="BN84" s="20" t="e">
        <f t="shared" si="47"/>
        <v>#N/A</v>
      </c>
    </row>
    <row r="85" spans="1:66">
      <c r="A85" s="92"/>
      <c r="B85" s="90"/>
      <c r="C85" s="90"/>
      <c r="D85" s="93"/>
      <c r="E85" s="93"/>
      <c r="F85" s="93"/>
      <c r="G85" s="93"/>
      <c r="H85" s="93"/>
      <c r="I85" s="93"/>
      <c r="J85" s="93"/>
      <c r="K85" s="93"/>
      <c r="L85" s="92"/>
      <c r="M85" s="93"/>
      <c r="N85" s="91">
        <f t="shared" si="28"/>
        <v>0</v>
      </c>
      <c r="O85" s="91" t="str">
        <f t="shared" si="29"/>
        <v/>
      </c>
      <c r="P85" s="91" t="str">
        <f t="shared" si="30"/>
        <v/>
      </c>
      <c r="Q85" s="91" t="str">
        <f t="shared" si="31"/>
        <v>HDJ</v>
      </c>
      <c r="R85" s="82"/>
      <c r="S85" s="95">
        <f t="shared" si="35"/>
        <v>0</v>
      </c>
      <c r="T85" s="95">
        <f t="shared" si="36"/>
        <v>0</v>
      </c>
      <c r="U85" s="79" t="e">
        <f>VLOOKUP($S85,'Grille de Tarif OQN'!$B$2:$S$3603,U$1,0)</f>
        <v>#N/A</v>
      </c>
      <c r="V85" s="79" t="e">
        <f>VLOOKUP($S85,'Grille de Tarif OQN'!$B$2:$S$3603,V$1,0)</f>
        <v>#N/A</v>
      </c>
      <c r="W85" s="79" t="e">
        <f>VLOOKUP($S85,'Grille de Tarif OQN'!$B$2:$S$3603,W$1,0)</f>
        <v>#N/A</v>
      </c>
      <c r="X85" s="79" t="e">
        <f>VLOOKUP($S85,'Grille de Tarif OQN'!$B$2:$S$3603,X$1,0)</f>
        <v>#N/A</v>
      </c>
      <c r="Y85" s="79" t="e">
        <f>VLOOKUP($S85,'Grille de Tarif OQN'!$B$2:$S$3603,Y$1,0)</f>
        <v>#N/A</v>
      </c>
      <c r="Z85" s="79" t="e">
        <f>VLOOKUP($S85,'Grille de Tarif OQN'!$B$2:$S$3603,Z$1,0)</f>
        <v>#N/A</v>
      </c>
      <c r="AA85" s="79" t="e">
        <f>VLOOKUP($S85,'Grille de Tarif OQN'!$B$2:$S$3603,AA$1,0)</f>
        <v>#N/A</v>
      </c>
      <c r="AB85" s="79" t="e">
        <f>VLOOKUP($S85,'Grille de Tarif OQN'!$B$2:$S$3603,AB$1,0)</f>
        <v>#N/A</v>
      </c>
      <c r="AC85" s="79" t="e">
        <f>VLOOKUP($S85,'Grille de Tarif OQN'!$B$2:$S$3603,AC$1,0)</f>
        <v>#N/A</v>
      </c>
      <c r="AD85" s="79" t="e">
        <f>VLOOKUP($S85,'Grille de Tarif OQN'!$B$2:$S$3603,AD$1,0)</f>
        <v>#N/A</v>
      </c>
      <c r="AE85" s="79" t="e">
        <f>VLOOKUP($S85,'Grille de Tarif OQN'!$B$2:$S$3603,AE$1,0)</f>
        <v>#N/A</v>
      </c>
      <c r="AF85" s="79" t="e">
        <f>VLOOKUP($S85,'Grille de Tarif OQN'!$B$2:$S$3603,AF$1,0)</f>
        <v>#N/A</v>
      </c>
      <c r="AG85" s="79" t="e">
        <f>VLOOKUP($S85,'Grille de Tarif OQN'!$B$2:$S$3603,AG$1,0)</f>
        <v>#N/A</v>
      </c>
      <c r="AH85" s="79" t="e">
        <f>VLOOKUP($S85,'Grille de Tarif OQN'!$B$2:$S$3603,AH$1,0)</f>
        <v>#N/A</v>
      </c>
      <c r="AI85" s="79" t="e">
        <f>VLOOKUP($S85,'Grille de Tarif OQN'!$B$2:$S$3603,AI$1,0)</f>
        <v>#N/A</v>
      </c>
      <c r="AJ85" s="79" t="e">
        <f>VLOOKUP($S85,'Grille de Tarif OQN'!$B$2:$S$3603,AJ$1,0)</f>
        <v>#N/A</v>
      </c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72"/>
      <c r="AV85"/>
      <c r="AW85"/>
      <c r="AX85"/>
      <c r="AY85"/>
      <c r="AZ85" s="96">
        <f t="shared" si="37"/>
        <v>0</v>
      </c>
      <c r="BA85" s="24" t="e">
        <f t="shared" si="38"/>
        <v>#N/A</v>
      </c>
      <c r="BB85" s="24" t="e">
        <f t="shared" si="39"/>
        <v>#N/A</v>
      </c>
      <c r="BC85" s="24" t="e">
        <f t="shared" si="32"/>
        <v>#N/A</v>
      </c>
      <c r="BD85" s="24" t="e">
        <f t="shared" si="33"/>
        <v>#N/A</v>
      </c>
      <c r="BE85"/>
      <c r="BF85" t="e">
        <f t="shared" si="40"/>
        <v>#N/A</v>
      </c>
      <c r="BG85" t="str">
        <f t="shared" si="41"/>
        <v>HDJ</v>
      </c>
      <c r="BH85" s="20" t="e">
        <f t="shared" si="42"/>
        <v>#N/A</v>
      </c>
      <c r="BI85" s="20" t="e">
        <f t="shared" si="43"/>
        <v>#N/A</v>
      </c>
      <c r="BJ85" s="20" t="e">
        <f t="shared" si="44"/>
        <v>#N/A</v>
      </c>
      <c r="BK85" s="20" t="e">
        <f t="shared" si="45"/>
        <v>#N/A</v>
      </c>
      <c r="BL85" s="20" t="e">
        <f t="shared" si="46"/>
        <v>#N/A</v>
      </c>
      <c r="BM85" s="20" t="e">
        <f t="shared" si="34"/>
        <v>#N/A</v>
      </c>
      <c r="BN85" s="20" t="e">
        <f t="shared" si="47"/>
        <v>#N/A</v>
      </c>
    </row>
    <row r="86" spans="1:66">
      <c r="A86" s="92"/>
      <c r="B86" s="90"/>
      <c r="C86" s="90"/>
      <c r="D86" s="93"/>
      <c r="E86" s="93"/>
      <c r="F86" s="93"/>
      <c r="G86" s="93"/>
      <c r="H86" s="93"/>
      <c r="I86" s="93"/>
      <c r="J86" s="93"/>
      <c r="K86" s="93"/>
      <c r="L86" s="92"/>
      <c r="M86" s="93"/>
      <c r="N86" s="91">
        <f t="shared" si="28"/>
        <v>0</v>
      </c>
      <c r="O86" s="91" t="str">
        <f t="shared" si="29"/>
        <v/>
      </c>
      <c r="P86" s="91" t="str">
        <f t="shared" si="30"/>
        <v/>
      </c>
      <c r="Q86" s="91" t="str">
        <f t="shared" si="31"/>
        <v>HDJ</v>
      </c>
      <c r="R86" s="82"/>
      <c r="S86" s="95">
        <f t="shared" si="35"/>
        <v>0</v>
      </c>
      <c r="T86" s="95">
        <f t="shared" si="36"/>
        <v>0</v>
      </c>
      <c r="U86" s="79" t="e">
        <f>VLOOKUP($S86,'Grille de Tarif OQN'!$B$2:$S$3603,U$1,0)</f>
        <v>#N/A</v>
      </c>
      <c r="V86" s="79" t="e">
        <f>VLOOKUP($S86,'Grille de Tarif OQN'!$B$2:$S$3603,V$1,0)</f>
        <v>#N/A</v>
      </c>
      <c r="W86" s="79" t="e">
        <f>VLOOKUP($S86,'Grille de Tarif OQN'!$B$2:$S$3603,W$1,0)</f>
        <v>#N/A</v>
      </c>
      <c r="X86" s="79" t="e">
        <f>VLOOKUP($S86,'Grille de Tarif OQN'!$B$2:$S$3603,X$1,0)</f>
        <v>#N/A</v>
      </c>
      <c r="Y86" s="79" t="e">
        <f>VLOOKUP($S86,'Grille de Tarif OQN'!$B$2:$S$3603,Y$1,0)</f>
        <v>#N/A</v>
      </c>
      <c r="Z86" s="79" t="e">
        <f>VLOOKUP($S86,'Grille de Tarif OQN'!$B$2:$S$3603,Z$1,0)</f>
        <v>#N/A</v>
      </c>
      <c r="AA86" s="79" t="e">
        <f>VLOOKUP($S86,'Grille de Tarif OQN'!$B$2:$S$3603,AA$1,0)</f>
        <v>#N/A</v>
      </c>
      <c r="AB86" s="79" t="e">
        <f>VLOOKUP($S86,'Grille de Tarif OQN'!$B$2:$S$3603,AB$1,0)</f>
        <v>#N/A</v>
      </c>
      <c r="AC86" s="79" t="e">
        <f>VLOOKUP($S86,'Grille de Tarif OQN'!$B$2:$S$3603,AC$1,0)</f>
        <v>#N/A</v>
      </c>
      <c r="AD86" s="79" t="e">
        <f>VLOOKUP($S86,'Grille de Tarif OQN'!$B$2:$S$3603,AD$1,0)</f>
        <v>#N/A</v>
      </c>
      <c r="AE86" s="79" t="e">
        <f>VLOOKUP($S86,'Grille de Tarif OQN'!$B$2:$S$3603,AE$1,0)</f>
        <v>#N/A</v>
      </c>
      <c r="AF86" s="79" t="e">
        <f>VLOOKUP($S86,'Grille de Tarif OQN'!$B$2:$S$3603,AF$1,0)</f>
        <v>#N/A</v>
      </c>
      <c r="AG86" s="79" t="e">
        <f>VLOOKUP($S86,'Grille de Tarif OQN'!$B$2:$S$3603,AG$1,0)</f>
        <v>#N/A</v>
      </c>
      <c r="AH86" s="79" t="e">
        <f>VLOOKUP($S86,'Grille de Tarif OQN'!$B$2:$S$3603,AH$1,0)</f>
        <v>#N/A</v>
      </c>
      <c r="AI86" s="79" t="e">
        <f>VLOOKUP($S86,'Grille de Tarif OQN'!$B$2:$S$3603,AI$1,0)</f>
        <v>#N/A</v>
      </c>
      <c r="AJ86" s="79" t="e">
        <f>VLOOKUP($S86,'Grille de Tarif OQN'!$B$2:$S$3603,AJ$1,0)</f>
        <v>#N/A</v>
      </c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72"/>
      <c r="AV86"/>
      <c r="AW86"/>
      <c r="AX86"/>
      <c r="AY86"/>
      <c r="AZ86" s="96">
        <f t="shared" si="37"/>
        <v>0</v>
      </c>
      <c r="BA86" s="24" t="e">
        <f t="shared" si="38"/>
        <v>#N/A</v>
      </c>
      <c r="BB86" s="24" t="e">
        <f t="shared" si="39"/>
        <v>#N/A</v>
      </c>
      <c r="BC86" s="24" t="e">
        <f t="shared" si="32"/>
        <v>#N/A</v>
      </c>
      <c r="BD86" s="24" t="e">
        <f t="shared" si="33"/>
        <v>#N/A</v>
      </c>
      <c r="BE86"/>
      <c r="BF86" t="e">
        <f t="shared" si="40"/>
        <v>#N/A</v>
      </c>
      <c r="BG86" t="str">
        <f t="shared" si="41"/>
        <v>HDJ</v>
      </c>
      <c r="BH86" s="20" t="e">
        <f t="shared" si="42"/>
        <v>#N/A</v>
      </c>
      <c r="BI86" s="20" t="e">
        <f t="shared" si="43"/>
        <v>#N/A</v>
      </c>
      <c r="BJ86" s="20" t="e">
        <f t="shared" si="44"/>
        <v>#N/A</v>
      </c>
      <c r="BK86" s="20" t="e">
        <f t="shared" si="45"/>
        <v>#N/A</v>
      </c>
      <c r="BL86" s="20" t="e">
        <f t="shared" si="46"/>
        <v>#N/A</v>
      </c>
      <c r="BM86" s="20" t="e">
        <f t="shared" si="34"/>
        <v>#N/A</v>
      </c>
      <c r="BN86" s="20" t="e">
        <f t="shared" si="47"/>
        <v>#N/A</v>
      </c>
    </row>
    <row r="87" spans="1:66">
      <c r="A87" s="92"/>
      <c r="B87" s="90"/>
      <c r="C87" s="90"/>
      <c r="D87" s="93"/>
      <c r="E87" s="93"/>
      <c r="F87" s="93"/>
      <c r="G87" s="93"/>
      <c r="H87" s="93"/>
      <c r="I87" s="93"/>
      <c r="J87" s="93"/>
      <c r="K87" s="93"/>
      <c r="L87" s="92"/>
      <c r="M87" s="93"/>
      <c r="N87" s="91">
        <f t="shared" si="28"/>
        <v>0</v>
      </c>
      <c r="O87" s="91" t="str">
        <f t="shared" si="29"/>
        <v/>
      </c>
      <c r="P87" s="91" t="str">
        <f t="shared" si="30"/>
        <v/>
      </c>
      <c r="Q87" s="91" t="str">
        <f t="shared" si="31"/>
        <v>HDJ</v>
      </c>
      <c r="R87" s="82"/>
      <c r="S87" s="95">
        <f t="shared" si="35"/>
        <v>0</v>
      </c>
      <c r="T87" s="95">
        <f t="shared" si="36"/>
        <v>0</v>
      </c>
      <c r="U87" s="79" t="e">
        <f>VLOOKUP($S87,'Grille de Tarif OQN'!$B$2:$S$3603,U$1,0)</f>
        <v>#N/A</v>
      </c>
      <c r="V87" s="79" t="e">
        <f>VLOOKUP($S87,'Grille de Tarif OQN'!$B$2:$S$3603,V$1,0)</f>
        <v>#N/A</v>
      </c>
      <c r="W87" s="79" t="e">
        <f>VLOOKUP($S87,'Grille de Tarif OQN'!$B$2:$S$3603,W$1,0)</f>
        <v>#N/A</v>
      </c>
      <c r="X87" s="79" t="e">
        <f>VLOOKUP($S87,'Grille de Tarif OQN'!$B$2:$S$3603,X$1,0)</f>
        <v>#N/A</v>
      </c>
      <c r="Y87" s="79" t="e">
        <f>VLOOKUP($S87,'Grille de Tarif OQN'!$B$2:$S$3603,Y$1,0)</f>
        <v>#N/A</v>
      </c>
      <c r="Z87" s="79" t="e">
        <f>VLOOKUP($S87,'Grille de Tarif OQN'!$B$2:$S$3603,Z$1,0)</f>
        <v>#N/A</v>
      </c>
      <c r="AA87" s="79" t="e">
        <f>VLOOKUP($S87,'Grille de Tarif OQN'!$B$2:$S$3603,AA$1,0)</f>
        <v>#N/A</v>
      </c>
      <c r="AB87" s="79" t="e">
        <f>VLOOKUP($S87,'Grille de Tarif OQN'!$B$2:$S$3603,AB$1,0)</f>
        <v>#N/A</v>
      </c>
      <c r="AC87" s="79" t="e">
        <f>VLOOKUP($S87,'Grille de Tarif OQN'!$B$2:$S$3603,AC$1,0)</f>
        <v>#N/A</v>
      </c>
      <c r="AD87" s="79" t="e">
        <f>VLOOKUP($S87,'Grille de Tarif OQN'!$B$2:$S$3603,AD$1,0)</f>
        <v>#N/A</v>
      </c>
      <c r="AE87" s="79" t="e">
        <f>VLOOKUP($S87,'Grille de Tarif OQN'!$B$2:$S$3603,AE$1,0)</f>
        <v>#N/A</v>
      </c>
      <c r="AF87" s="79" t="e">
        <f>VLOOKUP($S87,'Grille de Tarif OQN'!$B$2:$S$3603,AF$1,0)</f>
        <v>#N/A</v>
      </c>
      <c r="AG87" s="79" t="e">
        <f>VLOOKUP($S87,'Grille de Tarif OQN'!$B$2:$S$3603,AG$1,0)</f>
        <v>#N/A</v>
      </c>
      <c r="AH87" s="79" t="e">
        <f>VLOOKUP($S87,'Grille de Tarif OQN'!$B$2:$S$3603,AH$1,0)</f>
        <v>#N/A</v>
      </c>
      <c r="AI87" s="79" t="e">
        <f>VLOOKUP($S87,'Grille de Tarif OQN'!$B$2:$S$3603,AI$1,0)</f>
        <v>#N/A</v>
      </c>
      <c r="AJ87" s="79" t="e">
        <f>VLOOKUP($S87,'Grille de Tarif OQN'!$B$2:$S$3603,AJ$1,0)</f>
        <v>#N/A</v>
      </c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72"/>
      <c r="AV87"/>
      <c r="AW87"/>
      <c r="AX87"/>
      <c r="AY87"/>
      <c r="AZ87" s="96">
        <f t="shared" si="37"/>
        <v>0</v>
      </c>
      <c r="BA87" s="24" t="e">
        <f t="shared" si="38"/>
        <v>#N/A</v>
      </c>
      <c r="BB87" s="24" t="e">
        <f t="shared" si="39"/>
        <v>#N/A</v>
      </c>
      <c r="BC87" s="24" t="e">
        <f t="shared" si="32"/>
        <v>#N/A</v>
      </c>
      <c r="BD87" s="24" t="e">
        <f t="shared" si="33"/>
        <v>#N/A</v>
      </c>
      <c r="BE87"/>
      <c r="BF87" t="e">
        <f t="shared" si="40"/>
        <v>#N/A</v>
      </c>
      <c r="BG87" t="str">
        <f t="shared" si="41"/>
        <v>HDJ</v>
      </c>
      <c r="BH87" s="20" t="e">
        <f t="shared" si="42"/>
        <v>#N/A</v>
      </c>
      <c r="BI87" s="20" t="e">
        <f t="shared" si="43"/>
        <v>#N/A</v>
      </c>
      <c r="BJ87" s="20" t="e">
        <f t="shared" si="44"/>
        <v>#N/A</v>
      </c>
      <c r="BK87" s="20" t="e">
        <f t="shared" si="45"/>
        <v>#N/A</v>
      </c>
      <c r="BL87" s="20" t="e">
        <f t="shared" si="46"/>
        <v>#N/A</v>
      </c>
      <c r="BM87" s="20" t="e">
        <f t="shared" si="34"/>
        <v>#N/A</v>
      </c>
      <c r="BN87" s="20" t="e">
        <f t="shared" si="47"/>
        <v>#N/A</v>
      </c>
    </row>
    <row r="88" spans="1:66">
      <c r="A88" s="92"/>
      <c r="B88" s="90"/>
      <c r="C88" s="90"/>
      <c r="D88" s="93"/>
      <c r="E88" s="93"/>
      <c r="F88" s="93"/>
      <c r="G88" s="93"/>
      <c r="H88" s="93"/>
      <c r="I88" s="93"/>
      <c r="J88" s="93"/>
      <c r="K88" s="93"/>
      <c r="L88" s="92"/>
      <c r="M88" s="93"/>
      <c r="N88" s="91">
        <f t="shared" si="28"/>
        <v>0</v>
      </c>
      <c r="O88" s="91" t="str">
        <f t="shared" si="29"/>
        <v/>
      </c>
      <c r="P88" s="91" t="str">
        <f t="shared" si="30"/>
        <v/>
      </c>
      <c r="Q88" s="91" t="str">
        <f t="shared" si="31"/>
        <v>HDJ</v>
      </c>
      <c r="R88" s="82"/>
      <c r="S88" s="95">
        <f t="shared" si="35"/>
        <v>0</v>
      </c>
      <c r="T88" s="95">
        <f t="shared" si="36"/>
        <v>0</v>
      </c>
      <c r="U88" s="79" t="e">
        <f>VLOOKUP($S88,'Grille de Tarif OQN'!$B$2:$S$3603,U$1,0)</f>
        <v>#N/A</v>
      </c>
      <c r="V88" s="79" t="e">
        <f>VLOOKUP($S88,'Grille de Tarif OQN'!$B$2:$S$3603,V$1,0)</f>
        <v>#N/A</v>
      </c>
      <c r="W88" s="79" t="e">
        <f>VLOOKUP($S88,'Grille de Tarif OQN'!$B$2:$S$3603,W$1,0)</f>
        <v>#N/A</v>
      </c>
      <c r="X88" s="79" t="e">
        <f>VLOOKUP($S88,'Grille de Tarif OQN'!$B$2:$S$3603,X$1,0)</f>
        <v>#N/A</v>
      </c>
      <c r="Y88" s="79" t="e">
        <f>VLOOKUP($S88,'Grille de Tarif OQN'!$B$2:$S$3603,Y$1,0)</f>
        <v>#N/A</v>
      </c>
      <c r="Z88" s="79" t="e">
        <f>VLOOKUP($S88,'Grille de Tarif OQN'!$B$2:$S$3603,Z$1,0)</f>
        <v>#N/A</v>
      </c>
      <c r="AA88" s="79" t="e">
        <f>VLOOKUP($S88,'Grille de Tarif OQN'!$B$2:$S$3603,AA$1,0)</f>
        <v>#N/A</v>
      </c>
      <c r="AB88" s="79" t="e">
        <f>VLOOKUP($S88,'Grille de Tarif OQN'!$B$2:$S$3603,AB$1,0)</f>
        <v>#N/A</v>
      </c>
      <c r="AC88" s="79" t="e">
        <f>VLOOKUP($S88,'Grille de Tarif OQN'!$B$2:$S$3603,AC$1,0)</f>
        <v>#N/A</v>
      </c>
      <c r="AD88" s="79" t="e">
        <f>VLOOKUP($S88,'Grille de Tarif OQN'!$B$2:$S$3603,AD$1,0)</f>
        <v>#N/A</v>
      </c>
      <c r="AE88" s="79" t="e">
        <f>VLOOKUP($S88,'Grille de Tarif OQN'!$B$2:$S$3603,AE$1,0)</f>
        <v>#N/A</v>
      </c>
      <c r="AF88" s="79" t="e">
        <f>VLOOKUP($S88,'Grille de Tarif OQN'!$B$2:$S$3603,AF$1,0)</f>
        <v>#N/A</v>
      </c>
      <c r="AG88" s="79" t="e">
        <f>VLOOKUP($S88,'Grille de Tarif OQN'!$B$2:$S$3603,AG$1,0)</f>
        <v>#N/A</v>
      </c>
      <c r="AH88" s="79" t="e">
        <f>VLOOKUP($S88,'Grille de Tarif OQN'!$B$2:$S$3603,AH$1,0)</f>
        <v>#N/A</v>
      </c>
      <c r="AI88" s="79" t="e">
        <f>VLOOKUP($S88,'Grille de Tarif OQN'!$B$2:$S$3603,AI$1,0)</f>
        <v>#N/A</v>
      </c>
      <c r="AJ88" s="79" t="e">
        <f>VLOOKUP($S88,'Grille de Tarif OQN'!$B$2:$S$3603,AJ$1,0)</f>
        <v>#N/A</v>
      </c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72"/>
      <c r="AV88"/>
      <c r="AW88"/>
      <c r="AX88"/>
      <c r="AY88"/>
      <c r="AZ88" s="96">
        <f t="shared" si="37"/>
        <v>0</v>
      </c>
      <c r="BA88" s="24" t="e">
        <f t="shared" si="38"/>
        <v>#N/A</v>
      </c>
      <c r="BB88" s="24" t="e">
        <f t="shared" si="39"/>
        <v>#N/A</v>
      </c>
      <c r="BC88" s="24" t="e">
        <f t="shared" si="32"/>
        <v>#N/A</v>
      </c>
      <c r="BD88" s="24" t="e">
        <f t="shared" si="33"/>
        <v>#N/A</v>
      </c>
      <c r="BE88"/>
      <c r="BF88" t="e">
        <f t="shared" si="40"/>
        <v>#N/A</v>
      </c>
      <c r="BG88" t="str">
        <f t="shared" si="41"/>
        <v>HDJ</v>
      </c>
      <c r="BH88" s="20" t="e">
        <f t="shared" si="42"/>
        <v>#N/A</v>
      </c>
      <c r="BI88" s="20" t="e">
        <f t="shared" si="43"/>
        <v>#N/A</v>
      </c>
      <c r="BJ88" s="20" t="e">
        <f t="shared" si="44"/>
        <v>#N/A</v>
      </c>
      <c r="BK88" s="20" t="e">
        <f t="shared" si="45"/>
        <v>#N/A</v>
      </c>
      <c r="BL88" s="20" t="e">
        <f t="shared" si="46"/>
        <v>#N/A</v>
      </c>
      <c r="BM88" s="20" t="e">
        <f t="shared" si="34"/>
        <v>#N/A</v>
      </c>
      <c r="BN88" s="20" t="e">
        <f t="shared" si="47"/>
        <v>#N/A</v>
      </c>
    </row>
    <row r="89" spans="1:66">
      <c r="A89" s="92"/>
      <c r="B89" s="90"/>
      <c r="C89" s="90"/>
      <c r="D89" s="93"/>
      <c r="E89" s="93"/>
      <c r="F89" s="93"/>
      <c r="G89" s="93"/>
      <c r="H89" s="93"/>
      <c r="I89" s="93"/>
      <c r="J89" s="93"/>
      <c r="K89" s="93"/>
      <c r="L89" s="92"/>
      <c r="M89" s="93"/>
      <c r="N89" s="91">
        <f t="shared" si="28"/>
        <v>0</v>
      </c>
      <c r="O89" s="91" t="str">
        <f t="shared" si="29"/>
        <v/>
      </c>
      <c r="P89" s="91" t="str">
        <f t="shared" si="30"/>
        <v/>
      </c>
      <c r="Q89" s="91" t="str">
        <f t="shared" si="31"/>
        <v>HDJ</v>
      </c>
      <c r="R89" s="82"/>
      <c r="S89" s="95">
        <f t="shared" si="35"/>
        <v>0</v>
      </c>
      <c r="T89" s="95">
        <f t="shared" si="36"/>
        <v>0</v>
      </c>
      <c r="U89" s="79" t="e">
        <f>VLOOKUP($S89,'Grille de Tarif OQN'!$B$2:$S$3603,U$1,0)</f>
        <v>#N/A</v>
      </c>
      <c r="V89" s="79" t="e">
        <f>VLOOKUP($S89,'Grille de Tarif OQN'!$B$2:$S$3603,V$1,0)</f>
        <v>#N/A</v>
      </c>
      <c r="W89" s="79" t="e">
        <f>VLOOKUP($S89,'Grille de Tarif OQN'!$B$2:$S$3603,W$1,0)</f>
        <v>#N/A</v>
      </c>
      <c r="X89" s="79" t="e">
        <f>VLOOKUP($S89,'Grille de Tarif OQN'!$B$2:$S$3603,X$1,0)</f>
        <v>#N/A</v>
      </c>
      <c r="Y89" s="79" t="e">
        <f>VLOOKUP($S89,'Grille de Tarif OQN'!$B$2:$S$3603,Y$1,0)</f>
        <v>#N/A</v>
      </c>
      <c r="Z89" s="79" t="e">
        <f>VLOOKUP($S89,'Grille de Tarif OQN'!$B$2:$S$3603,Z$1,0)</f>
        <v>#N/A</v>
      </c>
      <c r="AA89" s="79" t="e">
        <f>VLOOKUP($S89,'Grille de Tarif OQN'!$B$2:$S$3603,AA$1,0)</f>
        <v>#N/A</v>
      </c>
      <c r="AB89" s="79" t="e">
        <f>VLOOKUP($S89,'Grille de Tarif OQN'!$B$2:$S$3603,AB$1,0)</f>
        <v>#N/A</v>
      </c>
      <c r="AC89" s="79" t="e">
        <f>VLOOKUP($S89,'Grille de Tarif OQN'!$B$2:$S$3603,AC$1,0)</f>
        <v>#N/A</v>
      </c>
      <c r="AD89" s="79" t="e">
        <f>VLOOKUP($S89,'Grille de Tarif OQN'!$B$2:$S$3603,AD$1,0)</f>
        <v>#N/A</v>
      </c>
      <c r="AE89" s="79" t="e">
        <f>VLOOKUP($S89,'Grille de Tarif OQN'!$B$2:$S$3603,AE$1,0)</f>
        <v>#N/A</v>
      </c>
      <c r="AF89" s="79" t="e">
        <f>VLOOKUP($S89,'Grille de Tarif OQN'!$B$2:$S$3603,AF$1,0)</f>
        <v>#N/A</v>
      </c>
      <c r="AG89" s="79" t="e">
        <f>VLOOKUP($S89,'Grille de Tarif OQN'!$B$2:$S$3603,AG$1,0)</f>
        <v>#N/A</v>
      </c>
      <c r="AH89" s="79" t="e">
        <f>VLOOKUP($S89,'Grille de Tarif OQN'!$B$2:$S$3603,AH$1,0)</f>
        <v>#N/A</v>
      </c>
      <c r="AI89" s="79" t="e">
        <f>VLOOKUP($S89,'Grille de Tarif OQN'!$B$2:$S$3603,AI$1,0)</f>
        <v>#N/A</v>
      </c>
      <c r="AJ89" s="79" t="e">
        <f>VLOOKUP($S89,'Grille de Tarif OQN'!$B$2:$S$3603,AJ$1,0)</f>
        <v>#N/A</v>
      </c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72"/>
      <c r="AV89"/>
      <c r="AW89"/>
      <c r="AX89"/>
      <c r="AY89"/>
      <c r="AZ89" s="96">
        <f t="shared" si="37"/>
        <v>0</v>
      </c>
      <c r="BA89" s="24" t="e">
        <f t="shared" si="38"/>
        <v>#N/A</v>
      </c>
      <c r="BB89" s="24" t="e">
        <f t="shared" si="39"/>
        <v>#N/A</v>
      </c>
      <c r="BC89" s="24" t="e">
        <f t="shared" si="32"/>
        <v>#N/A</v>
      </c>
      <c r="BD89" s="24" t="e">
        <f t="shared" si="33"/>
        <v>#N/A</v>
      </c>
      <c r="BE89"/>
      <c r="BF89" t="e">
        <f t="shared" si="40"/>
        <v>#N/A</v>
      </c>
      <c r="BG89" t="str">
        <f t="shared" si="41"/>
        <v>HDJ</v>
      </c>
      <c r="BH89" s="20" t="e">
        <f t="shared" si="42"/>
        <v>#N/A</v>
      </c>
      <c r="BI89" s="20" t="e">
        <f t="shared" si="43"/>
        <v>#N/A</v>
      </c>
      <c r="BJ89" s="20" t="e">
        <f t="shared" si="44"/>
        <v>#N/A</v>
      </c>
      <c r="BK89" s="20" t="e">
        <f t="shared" si="45"/>
        <v>#N/A</v>
      </c>
      <c r="BL89" s="20" t="e">
        <f t="shared" si="46"/>
        <v>#N/A</v>
      </c>
      <c r="BM89" s="20" t="e">
        <f t="shared" si="34"/>
        <v>#N/A</v>
      </c>
      <c r="BN89" s="20" t="e">
        <f t="shared" si="47"/>
        <v>#N/A</v>
      </c>
    </row>
    <row r="90" spans="1:66">
      <c r="A90" s="92"/>
      <c r="B90" s="90"/>
      <c r="C90" s="90"/>
      <c r="D90" s="93"/>
      <c r="E90" s="93"/>
      <c r="F90" s="93"/>
      <c r="G90" s="93"/>
      <c r="H90" s="93"/>
      <c r="I90" s="93"/>
      <c r="J90" s="93"/>
      <c r="K90" s="93"/>
      <c r="L90" s="92"/>
      <c r="M90" s="93"/>
      <c r="N90" s="91">
        <f t="shared" si="28"/>
        <v>0</v>
      </c>
      <c r="O90" s="91" t="str">
        <f t="shared" si="29"/>
        <v/>
      </c>
      <c r="P90" s="91" t="str">
        <f t="shared" si="30"/>
        <v/>
      </c>
      <c r="Q90" s="91" t="str">
        <f t="shared" si="31"/>
        <v>HDJ</v>
      </c>
      <c r="R90" s="82"/>
      <c r="S90" s="95">
        <f t="shared" si="35"/>
        <v>0</v>
      </c>
      <c r="T90" s="95">
        <f t="shared" si="36"/>
        <v>0</v>
      </c>
      <c r="U90" s="79" t="e">
        <f>VLOOKUP($S90,'Grille de Tarif OQN'!$B$2:$S$3603,U$1,0)</f>
        <v>#N/A</v>
      </c>
      <c r="V90" s="79" t="e">
        <f>VLOOKUP($S90,'Grille de Tarif OQN'!$B$2:$S$3603,V$1,0)</f>
        <v>#N/A</v>
      </c>
      <c r="W90" s="79" t="e">
        <f>VLOOKUP($S90,'Grille de Tarif OQN'!$B$2:$S$3603,W$1,0)</f>
        <v>#N/A</v>
      </c>
      <c r="X90" s="79" t="e">
        <f>VLOOKUP($S90,'Grille de Tarif OQN'!$B$2:$S$3603,X$1,0)</f>
        <v>#N/A</v>
      </c>
      <c r="Y90" s="79" t="e">
        <f>VLOOKUP($S90,'Grille de Tarif OQN'!$B$2:$S$3603,Y$1,0)</f>
        <v>#N/A</v>
      </c>
      <c r="Z90" s="79" t="e">
        <f>VLOOKUP($S90,'Grille de Tarif OQN'!$B$2:$S$3603,Z$1,0)</f>
        <v>#N/A</v>
      </c>
      <c r="AA90" s="79" t="e">
        <f>VLOOKUP($S90,'Grille de Tarif OQN'!$B$2:$S$3603,AA$1,0)</f>
        <v>#N/A</v>
      </c>
      <c r="AB90" s="79" t="e">
        <f>VLOOKUP($S90,'Grille de Tarif OQN'!$B$2:$S$3603,AB$1,0)</f>
        <v>#N/A</v>
      </c>
      <c r="AC90" s="79" t="e">
        <f>VLOOKUP($S90,'Grille de Tarif OQN'!$B$2:$S$3603,AC$1,0)</f>
        <v>#N/A</v>
      </c>
      <c r="AD90" s="79" t="e">
        <f>VLOOKUP($S90,'Grille de Tarif OQN'!$B$2:$S$3603,AD$1,0)</f>
        <v>#N/A</v>
      </c>
      <c r="AE90" s="79" t="e">
        <f>VLOOKUP($S90,'Grille de Tarif OQN'!$B$2:$S$3603,AE$1,0)</f>
        <v>#N/A</v>
      </c>
      <c r="AF90" s="79" t="e">
        <f>VLOOKUP($S90,'Grille de Tarif OQN'!$B$2:$S$3603,AF$1,0)</f>
        <v>#N/A</v>
      </c>
      <c r="AG90" s="79" t="e">
        <f>VLOOKUP($S90,'Grille de Tarif OQN'!$B$2:$S$3603,AG$1,0)</f>
        <v>#N/A</v>
      </c>
      <c r="AH90" s="79" t="e">
        <f>VLOOKUP($S90,'Grille de Tarif OQN'!$B$2:$S$3603,AH$1,0)</f>
        <v>#N/A</v>
      </c>
      <c r="AI90" s="79" t="e">
        <f>VLOOKUP($S90,'Grille de Tarif OQN'!$B$2:$S$3603,AI$1,0)</f>
        <v>#N/A</v>
      </c>
      <c r="AJ90" s="79" t="e">
        <f>VLOOKUP($S90,'Grille de Tarif OQN'!$B$2:$S$3603,AJ$1,0)</f>
        <v>#N/A</v>
      </c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72"/>
      <c r="AV90"/>
      <c r="AW90"/>
      <c r="AX90"/>
      <c r="AY90"/>
      <c r="AZ90" s="96">
        <f t="shared" si="37"/>
        <v>0</v>
      </c>
      <c r="BA90" s="24" t="e">
        <f t="shared" si="38"/>
        <v>#N/A</v>
      </c>
      <c r="BB90" s="24" t="e">
        <f t="shared" si="39"/>
        <v>#N/A</v>
      </c>
      <c r="BC90" s="24" t="e">
        <f t="shared" si="32"/>
        <v>#N/A</v>
      </c>
      <c r="BD90" s="24" t="e">
        <f t="shared" si="33"/>
        <v>#N/A</v>
      </c>
      <c r="BE90"/>
      <c r="BF90" t="e">
        <f t="shared" si="40"/>
        <v>#N/A</v>
      </c>
      <c r="BG90" t="str">
        <f t="shared" si="41"/>
        <v>HDJ</v>
      </c>
      <c r="BH90" s="20" t="e">
        <f t="shared" si="42"/>
        <v>#N/A</v>
      </c>
      <c r="BI90" s="20" t="e">
        <f t="shared" si="43"/>
        <v>#N/A</v>
      </c>
      <c r="BJ90" s="20" t="e">
        <f t="shared" si="44"/>
        <v>#N/A</v>
      </c>
      <c r="BK90" s="20" t="e">
        <f t="shared" si="45"/>
        <v>#N/A</v>
      </c>
      <c r="BL90" s="20" t="e">
        <f t="shared" si="46"/>
        <v>#N/A</v>
      </c>
      <c r="BM90" s="20" t="e">
        <f t="shared" si="34"/>
        <v>#N/A</v>
      </c>
      <c r="BN90" s="20" t="e">
        <f t="shared" si="47"/>
        <v>#N/A</v>
      </c>
    </row>
    <row r="91" spans="1:66">
      <c r="A91" s="92"/>
      <c r="B91" s="90"/>
      <c r="C91" s="90"/>
      <c r="D91" s="93"/>
      <c r="E91" s="93"/>
      <c r="F91" s="93"/>
      <c r="G91" s="93"/>
      <c r="H91" s="93"/>
      <c r="I91" s="93"/>
      <c r="J91" s="93"/>
      <c r="K91" s="93"/>
      <c r="L91" s="92"/>
      <c r="M91" s="93"/>
      <c r="N91" s="91">
        <f t="shared" si="28"/>
        <v>0</v>
      </c>
      <c r="O91" s="91" t="str">
        <f t="shared" si="29"/>
        <v/>
      </c>
      <c r="P91" s="91" t="str">
        <f t="shared" si="30"/>
        <v/>
      </c>
      <c r="Q91" s="91" t="str">
        <f t="shared" si="31"/>
        <v>HDJ</v>
      </c>
      <c r="R91" s="82"/>
      <c r="S91" s="95">
        <f t="shared" si="35"/>
        <v>0</v>
      </c>
      <c r="T91" s="95">
        <f t="shared" si="36"/>
        <v>0</v>
      </c>
      <c r="U91" s="79" t="e">
        <f>VLOOKUP($S91,'Grille de Tarif OQN'!$B$2:$S$3603,U$1,0)</f>
        <v>#N/A</v>
      </c>
      <c r="V91" s="79" t="e">
        <f>VLOOKUP($S91,'Grille de Tarif OQN'!$B$2:$S$3603,V$1,0)</f>
        <v>#N/A</v>
      </c>
      <c r="W91" s="79" t="e">
        <f>VLOOKUP($S91,'Grille de Tarif OQN'!$B$2:$S$3603,W$1,0)</f>
        <v>#N/A</v>
      </c>
      <c r="X91" s="79" t="e">
        <f>VLOOKUP($S91,'Grille de Tarif OQN'!$B$2:$S$3603,X$1,0)</f>
        <v>#N/A</v>
      </c>
      <c r="Y91" s="79" t="e">
        <f>VLOOKUP($S91,'Grille de Tarif OQN'!$B$2:$S$3603,Y$1,0)</f>
        <v>#N/A</v>
      </c>
      <c r="Z91" s="79" t="e">
        <f>VLOOKUP($S91,'Grille de Tarif OQN'!$B$2:$S$3603,Z$1,0)</f>
        <v>#N/A</v>
      </c>
      <c r="AA91" s="79" t="e">
        <f>VLOOKUP($S91,'Grille de Tarif OQN'!$B$2:$S$3603,AA$1,0)</f>
        <v>#N/A</v>
      </c>
      <c r="AB91" s="79" t="e">
        <f>VLOOKUP($S91,'Grille de Tarif OQN'!$B$2:$S$3603,AB$1,0)</f>
        <v>#N/A</v>
      </c>
      <c r="AC91" s="79" t="e">
        <f>VLOOKUP($S91,'Grille de Tarif OQN'!$B$2:$S$3603,AC$1,0)</f>
        <v>#N/A</v>
      </c>
      <c r="AD91" s="79" t="e">
        <f>VLOOKUP($S91,'Grille de Tarif OQN'!$B$2:$S$3603,AD$1,0)</f>
        <v>#N/A</v>
      </c>
      <c r="AE91" s="79" t="e">
        <f>VLOOKUP($S91,'Grille de Tarif OQN'!$B$2:$S$3603,AE$1,0)</f>
        <v>#N/A</v>
      </c>
      <c r="AF91" s="79" t="e">
        <f>VLOOKUP($S91,'Grille de Tarif OQN'!$B$2:$S$3603,AF$1,0)</f>
        <v>#N/A</v>
      </c>
      <c r="AG91" s="79" t="e">
        <f>VLOOKUP($S91,'Grille de Tarif OQN'!$B$2:$S$3603,AG$1,0)</f>
        <v>#N/A</v>
      </c>
      <c r="AH91" s="79" t="e">
        <f>VLOOKUP($S91,'Grille de Tarif OQN'!$B$2:$S$3603,AH$1,0)</f>
        <v>#N/A</v>
      </c>
      <c r="AI91" s="79" t="e">
        <f>VLOOKUP($S91,'Grille de Tarif OQN'!$B$2:$S$3603,AI$1,0)</f>
        <v>#N/A</v>
      </c>
      <c r="AJ91" s="79" t="e">
        <f>VLOOKUP($S91,'Grille de Tarif OQN'!$B$2:$S$3603,AJ$1,0)</f>
        <v>#N/A</v>
      </c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72"/>
      <c r="AV91"/>
      <c r="AW91"/>
      <c r="AX91"/>
      <c r="AY91"/>
      <c r="AZ91" s="96">
        <f t="shared" si="37"/>
        <v>0</v>
      </c>
      <c r="BA91" s="24" t="e">
        <f t="shared" si="38"/>
        <v>#N/A</v>
      </c>
      <c r="BB91" s="24" t="e">
        <f t="shared" si="39"/>
        <v>#N/A</v>
      </c>
      <c r="BC91" s="24" t="e">
        <f t="shared" si="32"/>
        <v>#N/A</v>
      </c>
      <c r="BD91" s="24" t="e">
        <f t="shared" si="33"/>
        <v>#N/A</v>
      </c>
      <c r="BE91"/>
      <c r="BF91" t="e">
        <f t="shared" si="40"/>
        <v>#N/A</v>
      </c>
      <c r="BG91" t="str">
        <f t="shared" si="41"/>
        <v>HDJ</v>
      </c>
      <c r="BH91" s="20" t="e">
        <f t="shared" si="42"/>
        <v>#N/A</v>
      </c>
      <c r="BI91" s="20" t="e">
        <f t="shared" si="43"/>
        <v>#N/A</v>
      </c>
      <c r="BJ91" s="20" t="e">
        <f t="shared" si="44"/>
        <v>#N/A</v>
      </c>
      <c r="BK91" s="20" t="e">
        <f t="shared" si="45"/>
        <v>#N/A</v>
      </c>
      <c r="BL91" s="20" t="e">
        <f t="shared" si="46"/>
        <v>#N/A</v>
      </c>
      <c r="BM91" s="20" t="e">
        <f t="shared" si="34"/>
        <v>#N/A</v>
      </c>
      <c r="BN91" s="20" t="e">
        <f t="shared" si="47"/>
        <v>#N/A</v>
      </c>
    </row>
    <row r="92" spans="1:66">
      <c r="A92" s="92"/>
      <c r="B92" s="90"/>
      <c r="C92" s="90"/>
      <c r="D92" s="93"/>
      <c r="E92" s="93"/>
      <c r="F92" s="93"/>
      <c r="G92" s="93"/>
      <c r="H92" s="93"/>
      <c r="I92" s="93"/>
      <c r="J92" s="93"/>
      <c r="K92" s="93"/>
      <c r="L92" s="92"/>
      <c r="M92" s="93"/>
      <c r="N92" s="91">
        <f t="shared" si="28"/>
        <v>0</v>
      </c>
      <c r="O92" s="91" t="str">
        <f t="shared" si="29"/>
        <v/>
      </c>
      <c r="P92" s="91" t="str">
        <f t="shared" si="30"/>
        <v/>
      </c>
      <c r="Q92" s="91" t="str">
        <f t="shared" si="31"/>
        <v>HDJ</v>
      </c>
      <c r="R92" s="82"/>
      <c r="S92" s="95">
        <f t="shared" si="35"/>
        <v>0</v>
      </c>
      <c r="T92" s="95">
        <f t="shared" si="36"/>
        <v>0</v>
      </c>
      <c r="U92" s="79" t="e">
        <f>VLOOKUP($S92,'Grille de Tarif OQN'!$B$2:$S$3603,U$1,0)</f>
        <v>#N/A</v>
      </c>
      <c r="V92" s="79" t="e">
        <f>VLOOKUP($S92,'Grille de Tarif OQN'!$B$2:$S$3603,V$1,0)</f>
        <v>#N/A</v>
      </c>
      <c r="W92" s="79" t="e">
        <f>VLOOKUP($S92,'Grille de Tarif OQN'!$B$2:$S$3603,W$1,0)</f>
        <v>#N/A</v>
      </c>
      <c r="X92" s="79" t="e">
        <f>VLOOKUP($S92,'Grille de Tarif OQN'!$B$2:$S$3603,X$1,0)</f>
        <v>#N/A</v>
      </c>
      <c r="Y92" s="79" t="e">
        <f>VLOOKUP($S92,'Grille de Tarif OQN'!$B$2:$S$3603,Y$1,0)</f>
        <v>#N/A</v>
      </c>
      <c r="Z92" s="79" t="e">
        <f>VLOOKUP($S92,'Grille de Tarif OQN'!$B$2:$S$3603,Z$1,0)</f>
        <v>#N/A</v>
      </c>
      <c r="AA92" s="79" t="e">
        <f>VLOOKUP($S92,'Grille de Tarif OQN'!$B$2:$S$3603,AA$1,0)</f>
        <v>#N/A</v>
      </c>
      <c r="AB92" s="79" t="e">
        <f>VLOOKUP($S92,'Grille de Tarif OQN'!$B$2:$S$3603,AB$1,0)</f>
        <v>#N/A</v>
      </c>
      <c r="AC92" s="79" t="e">
        <f>VLOOKUP($S92,'Grille de Tarif OQN'!$B$2:$S$3603,AC$1,0)</f>
        <v>#N/A</v>
      </c>
      <c r="AD92" s="79" t="e">
        <f>VLOOKUP($S92,'Grille de Tarif OQN'!$B$2:$S$3603,AD$1,0)</f>
        <v>#N/A</v>
      </c>
      <c r="AE92" s="79" t="e">
        <f>VLOOKUP($S92,'Grille de Tarif OQN'!$B$2:$S$3603,AE$1,0)</f>
        <v>#N/A</v>
      </c>
      <c r="AF92" s="79" t="e">
        <f>VLOOKUP($S92,'Grille de Tarif OQN'!$B$2:$S$3603,AF$1,0)</f>
        <v>#N/A</v>
      </c>
      <c r="AG92" s="79" t="e">
        <f>VLOOKUP($S92,'Grille de Tarif OQN'!$B$2:$S$3603,AG$1,0)</f>
        <v>#N/A</v>
      </c>
      <c r="AH92" s="79" t="e">
        <f>VLOOKUP($S92,'Grille de Tarif OQN'!$B$2:$S$3603,AH$1,0)</f>
        <v>#N/A</v>
      </c>
      <c r="AI92" s="79" t="e">
        <f>VLOOKUP($S92,'Grille de Tarif OQN'!$B$2:$S$3603,AI$1,0)</f>
        <v>#N/A</v>
      </c>
      <c r="AJ92" s="79" t="e">
        <f>VLOOKUP($S92,'Grille de Tarif OQN'!$B$2:$S$3603,AJ$1,0)</f>
        <v>#N/A</v>
      </c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72"/>
      <c r="AV92"/>
      <c r="AW92"/>
      <c r="AX92"/>
      <c r="AY92"/>
      <c r="AZ92" s="96">
        <f t="shared" si="37"/>
        <v>0</v>
      </c>
      <c r="BA92" s="24" t="e">
        <f t="shared" si="38"/>
        <v>#N/A</v>
      </c>
      <c r="BB92" s="24" t="e">
        <f t="shared" si="39"/>
        <v>#N/A</v>
      </c>
      <c r="BC92" s="24" t="e">
        <f t="shared" si="32"/>
        <v>#N/A</v>
      </c>
      <c r="BD92" s="24" t="e">
        <f t="shared" si="33"/>
        <v>#N/A</v>
      </c>
      <c r="BE92"/>
      <c r="BF92" t="e">
        <f t="shared" si="40"/>
        <v>#N/A</v>
      </c>
      <c r="BG92" t="str">
        <f t="shared" si="41"/>
        <v>HDJ</v>
      </c>
      <c r="BH92" s="20" t="e">
        <f t="shared" si="42"/>
        <v>#N/A</v>
      </c>
      <c r="BI92" s="20" t="e">
        <f t="shared" si="43"/>
        <v>#N/A</v>
      </c>
      <c r="BJ92" s="20" t="e">
        <f t="shared" si="44"/>
        <v>#N/A</v>
      </c>
      <c r="BK92" s="20" t="e">
        <f t="shared" si="45"/>
        <v>#N/A</v>
      </c>
      <c r="BL92" s="20" t="e">
        <f t="shared" si="46"/>
        <v>#N/A</v>
      </c>
      <c r="BM92" s="20" t="e">
        <f t="shared" si="34"/>
        <v>#N/A</v>
      </c>
      <c r="BN92" s="20" t="e">
        <f t="shared" si="47"/>
        <v>#N/A</v>
      </c>
    </row>
    <row r="93" spans="1:66">
      <c r="A93" s="92"/>
      <c r="B93" s="90"/>
      <c r="C93" s="90"/>
      <c r="D93" s="93"/>
      <c r="E93" s="93"/>
      <c r="F93" s="93"/>
      <c r="G93" s="93"/>
      <c r="H93" s="93"/>
      <c r="I93" s="93"/>
      <c r="J93" s="93"/>
      <c r="K93" s="93"/>
      <c r="L93" s="92"/>
      <c r="M93" s="93"/>
      <c r="N93" s="91">
        <f t="shared" si="28"/>
        <v>0</v>
      </c>
      <c r="O93" s="91" t="str">
        <f t="shared" si="29"/>
        <v/>
      </c>
      <c r="P93" s="91" t="str">
        <f t="shared" si="30"/>
        <v/>
      </c>
      <c r="Q93" s="91" t="str">
        <f t="shared" si="31"/>
        <v>HDJ</v>
      </c>
      <c r="R93" s="82"/>
      <c r="S93" s="95">
        <f t="shared" si="35"/>
        <v>0</v>
      </c>
      <c r="T93" s="95">
        <f t="shared" si="36"/>
        <v>0</v>
      </c>
      <c r="U93" s="79" t="e">
        <f>VLOOKUP($S93,'Grille de Tarif OQN'!$B$2:$S$3603,U$1,0)</f>
        <v>#N/A</v>
      </c>
      <c r="V93" s="79" t="e">
        <f>VLOOKUP($S93,'Grille de Tarif OQN'!$B$2:$S$3603,V$1,0)</f>
        <v>#N/A</v>
      </c>
      <c r="W93" s="79" t="e">
        <f>VLOOKUP($S93,'Grille de Tarif OQN'!$B$2:$S$3603,W$1,0)</f>
        <v>#N/A</v>
      </c>
      <c r="X93" s="79" t="e">
        <f>VLOOKUP($S93,'Grille de Tarif OQN'!$B$2:$S$3603,X$1,0)</f>
        <v>#N/A</v>
      </c>
      <c r="Y93" s="79" t="e">
        <f>VLOOKUP($S93,'Grille de Tarif OQN'!$B$2:$S$3603,Y$1,0)</f>
        <v>#N/A</v>
      </c>
      <c r="Z93" s="79" t="e">
        <f>VLOOKUP($S93,'Grille de Tarif OQN'!$B$2:$S$3603,Z$1,0)</f>
        <v>#N/A</v>
      </c>
      <c r="AA93" s="79" t="e">
        <f>VLOOKUP($S93,'Grille de Tarif OQN'!$B$2:$S$3603,AA$1,0)</f>
        <v>#N/A</v>
      </c>
      <c r="AB93" s="79" t="e">
        <f>VLOOKUP($S93,'Grille de Tarif OQN'!$B$2:$S$3603,AB$1,0)</f>
        <v>#N/A</v>
      </c>
      <c r="AC93" s="79" t="e">
        <f>VLOOKUP($S93,'Grille de Tarif OQN'!$B$2:$S$3603,AC$1,0)</f>
        <v>#N/A</v>
      </c>
      <c r="AD93" s="79" t="e">
        <f>VLOOKUP($S93,'Grille de Tarif OQN'!$B$2:$S$3603,AD$1,0)</f>
        <v>#N/A</v>
      </c>
      <c r="AE93" s="79" t="e">
        <f>VLOOKUP($S93,'Grille de Tarif OQN'!$B$2:$S$3603,AE$1,0)</f>
        <v>#N/A</v>
      </c>
      <c r="AF93" s="79" t="e">
        <f>VLOOKUP($S93,'Grille de Tarif OQN'!$B$2:$S$3603,AF$1,0)</f>
        <v>#N/A</v>
      </c>
      <c r="AG93" s="79" t="e">
        <f>VLOOKUP($S93,'Grille de Tarif OQN'!$B$2:$S$3603,AG$1,0)</f>
        <v>#N/A</v>
      </c>
      <c r="AH93" s="79" t="e">
        <f>VLOOKUP($S93,'Grille de Tarif OQN'!$B$2:$S$3603,AH$1,0)</f>
        <v>#N/A</v>
      </c>
      <c r="AI93" s="79" t="e">
        <f>VLOOKUP($S93,'Grille de Tarif OQN'!$B$2:$S$3603,AI$1,0)</f>
        <v>#N/A</v>
      </c>
      <c r="AJ93" s="79" t="e">
        <f>VLOOKUP($S93,'Grille de Tarif OQN'!$B$2:$S$3603,AJ$1,0)</f>
        <v>#N/A</v>
      </c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72"/>
      <c r="AV93"/>
      <c r="AW93"/>
      <c r="AX93"/>
      <c r="AY93"/>
      <c r="AZ93" s="96">
        <f t="shared" si="37"/>
        <v>0</v>
      </c>
      <c r="BA93" s="24" t="e">
        <f t="shared" si="38"/>
        <v>#N/A</v>
      </c>
      <c r="BB93" s="24" t="e">
        <f t="shared" si="39"/>
        <v>#N/A</v>
      </c>
      <c r="BC93" s="24" t="e">
        <f t="shared" si="32"/>
        <v>#N/A</v>
      </c>
      <c r="BD93" s="24" t="e">
        <f t="shared" si="33"/>
        <v>#N/A</v>
      </c>
      <c r="BE93"/>
      <c r="BF93" t="e">
        <f t="shared" si="40"/>
        <v>#N/A</v>
      </c>
      <c r="BG93" t="str">
        <f t="shared" si="41"/>
        <v>HDJ</v>
      </c>
      <c r="BH93" s="20" t="e">
        <f t="shared" si="42"/>
        <v>#N/A</v>
      </c>
      <c r="BI93" s="20" t="e">
        <f t="shared" si="43"/>
        <v>#N/A</v>
      </c>
      <c r="BJ93" s="20" t="e">
        <f t="shared" si="44"/>
        <v>#N/A</v>
      </c>
      <c r="BK93" s="20" t="e">
        <f t="shared" si="45"/>
        <v>#N/A</v>
      </c>
      <c r="BL93" s="20" t="e">
        <f t="shared" si="46"/>
        <v>#N/A</v>
      </c>
      <c r="BM93" s="20" t="e">
        <f t="shared" si="34"/>
        <v>#N/A</v>
      </c>
      <c r="BN93" s="20" t="e">
        <f t="shared" si="47"/>
        <v>#N/A</v>
      </c>
    </row>
    <row r="94" spans="1:66">
      <c r="A94" s="92"/>
      <c r="B94" s="90"/>
      <c r="C94" s="90"/>
      <c r="D94" s="93"/>
      <c r="E94" s="93"/>
      <c r="F94" s="93"/>
      <c r="G94" s="93"/>
      <c r="H94" s="93"/>
      <c r="I94" s="93"/>
      <c r="J94" s="93"/>
      <c r="K94" s="93"/>
      <c r="L94" s="92"/>
      <c r="M94" s="93"/>
      <c r="N94" s="91">
        <f t="shared" si="28"/>
        <v>0</v>
      </c>
      <c r="O94" s="91" t="str">
        <f t="shared" si="29"/>
        <v/>
      </c>
      <c r="P94" s="91" t="str">
        <f t="shared" si="30"/>
        <v/>
      </c>
      <c r="Q94" s="91" t="str">
        <f t="shared" si="31"/>
        <v>HDJ</v>
      </c>
      <c r="R94" s="82"/>
      <c r="S94" s="95">
        <f t="shared" si="35"/>
        <v>0</v>
      </c>
      <c r="T94" s="95">
        <f t="shared" si="36"/>
        <v>0</v>
      </c>
      <c r="U94" s="79" t="e">
        <f>VLOOKUP($S94,'Grille de Tarif OQN'!$B$2:$S$3603,U$1,0)</f>
        <v>#N/A</v>
      </c>
      <c r="V94" s="79" t="e">
        <f>VLOOKUP($S94,'Grille de Tarif OQN'!$B$2:$S$3603,V$1,0)</f>
        <v>#N/A</v>
      </c>
      <c r="W94" s="79" t="e">
        <f>VLOOKUP($S94,'Grille de Tarif OQN'!$B$2:$S$3603,W$1,0)</f>
        <v>#N/A</v>
      </c>
      <c r="X94" s="79" t="e">
        <f>VLOOKUP($S94,'Grille de Tarif OQN'!$B$2:$S$3603,X$1,0)</f>
        <v>#N/A</v>
      </c>
      <c r="Y94" s="79" t="e">
        <f>VLOOKUP($S94,'Grille de Tarif OQN'!$B$2:$S$3603,Y$1,0)</f>
        <v>#N/A</v>
      </c>
      <c r="Z94" s="79" t="e">
        <f>VLOOKUP($S94,'Grille de Tarif OQN'!$B$2:$S$3603,Z$1,0)</f>
        <v>#N/A</v>
      </c>
      <c r="AA94" s="79" t="e">
        <f>VLOOKUP($S94,'Grille de Tarif OQN'!$B$2:$S$3603,AA$1,0)</f>
        <v>#N/A</v>
      </c>
      <c r="AB94" s="79" t="e">
        <f>VLOOKUP($S94,'Grille de Tarif OQN'!$B$2:$S$3603,AB$1,0)</f>
        <v>#N/A</v>
      </c>
      <c r="AC94" s="79" t="e">
        <f>VLOOKUP($S94,'Grille de Tarif OQN'!$B$2:$S$3603,AC$1,0)</f>
        <v>#N/A</v>
      </c>
      <c r="AD94" s="79" t="e">
        <f>VLOOKUP($S94,'Grille de Tarif OQN'!$B$2:$S$3603,AD$1,0)</f>
        <v>#N/A</v>
      </c>
      <c r="AE94" s="79" t="e">
        <f>VLOOKUP($S94,'Grille de Tarif OQN'!$B$2:$S$3603,AE$1,0)</f>
        <v>#N/A</v>
      </c>
      <c r="AF94" s="79" t="e">
        <f>VLOOKUP($S94,'Grille de Tarif OQN'!$B$2:$S$3603,AF$1,0)</f>
        <v>#N/A</v>
      </c>
      <c r="AG94" s="79" t="e">
        <f>VLOOKUP($S94,'Grille de Tarif OQN'!$B$2:$S$3603,AG$1,0)</f>
        <v>#N/A</v>
      </c>
      <c r="AH94" s="79" t="e">
        <f>VLOOKUP($S94,'Grille de Tarif OQN'!$B$2:$S$3603,AH$1,0)</f>
        <v>#N/A</v>
      </c>
      <c r="AI94" s="79" t="e">
        <f>VLOOKUP($S94,'Grille de Tarif OQN'!$B$2:$S$3603,AI$1,0)</f>
        <v>#N/A</v>
      </c>
      <c r="AJ94" s="79" t="e">
        <f>VLOOKUP($S94,'Grille de Tarif OQN'!$B$2:$S$3603,AJ$1,0)</f>
        <v>#N/A</v>
      </c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72"/>
      <c r="AV94"/>
      <c r="AW94"/>
      <c r="AX94"/>
      <c r="AY94"/>
      <c r="AZ94" s="96">
        <f t="shared" si="37"/>
        <v>0</v>
      </c>
      <c r="BA94" s="24" t="e">
        <f t="shared" si="38"/>
        <v>#N/A</v>
      </c>
      <c r="BB94" s="24" t="e">
        <f t="shared" si="39"/>
        <v>#N/A</v>
      </c>
      <c r="BC94" s="24" t="e">
        <f t="shared" si="32"/>
        <v>#N/A</v>
      </c>
      <c r="BD94" s="24" t="e">
        <f t="shared" si="33"/>
        <v>#N/A</v>
      </c>
      <c r="BE94"/>
      <c r="BF94" t="e">
        <f t="shared" si="40"/>
        <v>#N/A</v>
      </c>
      <c r="BG94" t="str">
        <f t="shared" si="41"/>
        <v>HDJ</v>
      </c>
      <c r="BH94" s="20" t="e">
        <f t="shared" si="42"/>
        <v>#N/A</v>
      </c>
      <c r="BI94" s="20" t="e">
        <f t="shared" si="43"/>
        <v>#N/A</v>
      </c>
      <c r="BJ94" s="20" t="e">
        <f t="shared" si="44"/>
        <v>#N/A</v>
      </c>
      <c r="BK94" s="20" t="e">
        <f t="shared" si="45"/>
        <v>#N/A</v>
      </c>
      <c r="BL94" s="20" t="e">
        <f t="shared" si="46"/>
        <v>#N/A</v>
      </c>
      <c r="BM94" s="20" t="e">
        <f t="shared" si="34"/>
        <v>#N/A</v>
      </c>
      <c r="BN94" s="20" t="e">
        <f t="shared" si="47"/>
        <v>#N/A</v>
      </c>
    </row>
    <row r="95" spans="1:66">
      <c r="A95" s="92"/>
      <c r="B95" s="90"/>
      <c r="C95" s="90"/>
      <c r="D95" s="93"/>
      <c r="E95" s="93"/>
      <c r="F95" s="93"/>
      <c r="G95" s="93"/>
      <c r="H95" s="93"/>
      <c r="I95" s="93"/>
      <c r="J95" s="93"/>
      <c r="K95" s="93"/>
      <c r="L95" s="92"/>
      <c r="M95" s="93"/>
      <c r="N95" s="91">
        <f t="shared" si="28"/>
        <v>0</v>
      </c>
      <c r="O95" s="91" t="str">
        <f t="shared" si="29"/>
        <v/>
      </c>
      <c r="P95" s="91" t="str">
        <f t="shared" si="30"/>
        <v/>
      </c>
      <c r="Q95" s="91" t="str">
        <f t="shared" si="31"/>
        <v>HDJ</v>
      </c>
      <c r="R95" s="82"/>
      <c r="S95" s="95">
        <f t="shared" si="35"/>
        <v>0</v>
      </c>
      <c r="T95" s="95">
        <f t="shared" si="36"/>
        <v>0</v>
      </c>
      <c r="U95" s="79" t="e">
        <f>VLOOKUP($S95,'Grille de Tarif OQN'!$B$2:$S$3603,U$1,0)</f>
        <v>#N/A</v>
      </c>
      <c r="V95" s="79" t="e">
        <f>VLOOKUP($S95,'Grille de Tarif OQN'!$B$2:$S$3603,V$1,0)</f>
        <v>#N/A</v>
      </c>
      <c r="W95" s="79" t="e">
        <f>VLOOKUP($S95,'Grille de Tarif OQN'!$B$2:$S$3603,W$1,0)</f>
        <v>#N/A</v>
      </c>
      <c r="X95" s="79" t="e">
        <f>VLOOKUP($S95,'Grille de Tarif OQN'!$B$2:$S$3603,X$1,0)</f>
        <v>#N/A</v>
      </c>
      <c r="Y95" s="79" t="e">
        <f>VLOOKUP($S95,'Grille de Tarif OQN'!$B$2:$S$3603,Y$1,0)</f>
        <v>#N/A</v>
      </c>
      <c r="Z95" s="79" t="e">
        <f>VLOOKUP($S95,'Grille de Tarif OQN'!$B$2:$S$3603,Z$1,0)</f>
        <v>#N/A</v>
      </c>
      <c r="AA95" s="79" t="e">
        <f>VLOOKUP($S95,'Grille de Tarif OQN'!$B$2:$S$3603,AA$1,0)</f>
        <v>#N/A</v>
      </c>
      <c r="AB95" s="79" t="e">
        <f>VLOOKUP($S95,'Grille de Tarif OQN'!$B$2:$S$3603,AB$1,0)</f>
        <v>#N/A</v>
      </c>
      <c r="AC95" s="79" t="e">
        <f>VLOOKUP($S95,'Grille de Tarif OQN'!$B$2:$S$3603,AC$1,0)</f>
        <v>#N/A</v>
      </c>
      <c r="AD95" s="79" t="e">
        <f>VLOOKUP($S95,'Grille de Tarif OQN'!$B$2:$S$3603,AD$1,0)</f>
        <v>#N/A</v>
      </c>
      <c r="AE95" s="79" t="e">
        <f>VLOOKUP($S95,'Grille de Tarif OQN'!$B$2:$S$3603,AE$1,0)</f>
        <v>#N/A</v>
      </c>
      <c r="AF95" s="79" t="e">
        <f>VLOOKUP($S95,'Grille de Tarif OQN'!$B$2:$S$3603,AF$1,0)</f>
        <v>#N/A</v>
      </c>
      <c r="AG95" s="79" t="e">
        <f>VLOOKUP($S95,'Grille de Tarif OQN'!$B$2:$S$3603,AG$1,0)</f>
        <v>#N/A</v>
      </c>
      <c r="AH95" s="79" t="e">
        <f>VLOOKUP($S95,'Grille de Tarif OQN'!$B$2:$S$3603,AH$1,0)</f>
        <v>#N/A</v>
      </c>
      <c r="AI95" s="79" t="e">
        <f>VLOOKUP($S95,'Grille de Tarif OQN'!$B$2:$S$3603,AI$1,0)</f>
        <v>#N/A</v>
      </c>
      <c r="AJ95" s="79" t="e">
        <f>VLOOKUP($S95,'Grille de Tarif OQN'!$B$2:$S$3603,AJ$1,0)</f>
        <v>#N/A</v>
      </c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72"/>
      <c r="AV95"/>
      <c r="AW95"/>
      <c r="AX95"/>
      <c r="AY95"/>
      <c r="AZ95" s="96">
        <f t="shared" si="37"/>
        <v>0</v>
      </c>
      <c r="BA95" s="24" t="e">
        <f t="shared" si="38"/>
        <v>#N/A</v>
      </c>
      <c r="BB95" s="24" t="e">
        <f t="shared" si="39"/>
        <v>#N/A</v>
      </c>
      <c r="BC95" s="24" t="e">
        <f t="shared" si="32"/>
        <v>#N/A</v>
      </c>
      <c r="BD95" s="24" t="e">
        <f t="shared" si="33"/>
        <v>#N/A</v>
      </c>
      <c r="BE95"/>
      <c r="BF95" t="e">
        <f t="shared" si="40"/>
        <v>#N/A</v>
      </c>
      <c r="BG95" t="str">
        <f t="shared" si="41"/>
        <v>HDJ</v>
      </c>
      <c r="BH95" s="20" t="e">
        <f t="shared" si="42"/>
        <v>#N/A</v>
      </c>
      <c r="BI95" s="20" t="e">
        <f t="shared" si="43"/>
        <v>#N/A</v>
      </c>
      <c r="BJ95" s="20" t="e">
        <f t="shared" si="44"/>
        <v>#N/A</v>
      </c>
      <c r="BK95" s="20" t="e">
        <f t="shared" si="45"/>
        <v>#N/A</v>
      </c>
      <c r="BL95" s="20" t="e">
        <f t="shared" si="46"/>
        <v>#N/A</v>
      </c>
      <c r="BM95" s="20" t="e">
        <f t="shared" si="34"/>
        <v>#N/A</v>
      </c>
      <c r="BN95" s="20" t="e">
        <f t="shared" si="47"/>
        <v>#N/A</v>
      </c>
    </row>
    <row r="96" spans="1:66">
      <c r="A96" s="92"/>
      <c r="B96" s="90"/>
      <c r="C96" s="90"/>
      <c r="D96" s="93"/>
      <c r="E96" s="93"/>
      <c r="F96" s="93"/>
      <c r="G96" s="93"/>
      <c r="H96" s="93"/>
      <c r="I96" s="93"/>
      <c r="J96" s="93"/>
      <c r="K96" s="93"/>
      <c r="L96" s="92"/>
      <c r="M96" s="93"/>
      <c r="N96" s="91">
        <f t="shared" si="28"/>
        <v>0</v>
      </c>
      <c r="O96" s="91" t="str">
        <f t="shared" si="29"/>
        <v/>
      </c>
      <c r="P96" s="91" t="str">
        <f t="shared" si="30"/>
        <v/>
      </c>
      <c r="Q96" s="91" t="str">
        <f t="shared" si="31"/>
        <v>HDJ</v>
      </c>
      <c r="R96" s="82"/>
      <c r="S96" s="95">
        <f t="shared" si="35"/>
        <v>0</v>
      </c>
      <c r="T96" s="95">
        <f t="shared" si="36"/>
        <v>0</v>
      </c>
      <c r="U96" s="79" t="e">
        <f>VLOOKUP($S96,'Grille de Tarif OQN'!$B$2:$S$3603,U$1,0)</f>
        <v>#N/A</v>
      </c>
      <c r="V96" s="79" t="e">
        <f>VLOOKUP($S96,'Grille de Tarif OQN'!$B$2:$S$3603,V$1,0)</f>
        <v>#N/A</v>
      </c>
      <c r="W96" s="79" t="e">
        <f>VLOOKUP($S96,'Grille de Tarif OQN'!$B$2:$S$3603,W$1,0)</f>
        <v>#N/A</v>
      </c>
      <c r="X96" s="79" t="e">
        <f>VLOOKUP($S96,'Grille de Tarif OQN'!$B$2:$S$3603,X$1,0)</f>
        <v>#N/A</v>
      </c>
      <c r="Y96" s="79" t="e">
        <f>VLOOKUP($S96,'Grille de Tarif OQN'!$B$2:$S$3603,Y$1,0)</f>
        <v>#N/A</v>
      </c>
      <c r="Z96" s="79" t="e">
        <f>VLOOKUP($S96,'Grille de Tarif OQN'!$B$2:$S$3603,Z$1,0)</f>
        <v>#N/A</v>
      </c>
      <c r="AA96" s="79" t="e">
        <f>VLOOKUP($S96,'Grille de Tarif OQN'!$B$2:$S$3603,AA$1,0)</f>
        <v>#N/A</v>
      </c>
      <c r="AB96" s="79" t="e">
        <f>VLOOKUP($S96,'Grille de Tarif OQN'!$B$2:$S$3603,AB$1,0)</f>
        <v>#N/A</v>
      </c>
      <c r="AC96" s="79" t="e">
        <f>VLOOKUP($S96,'Grille de Tarif OQN'!$B$2:$S$3603,AC$1,0)</f>
        <v>#N/A</v>
      </c>
      <c r="AD96" s="79" t="e">
        <f>VLOOKUP($S96,'Grille de Tarif OQN'!$B$2:$S$3603,AD$1,0)</f>
        <v>#N/A</v>
      </c>
      <c r="AE96" s="79" t="e">
        <f>VLOOKUP($S96,'Grille de Tarif OQN'!$B$2:$S$3603,AE$1,0)</f>
        <v>#N/A</v>
      </c>
      <c r="AF96" s="79" t="e">
        <f>VLOOKUP($S96,'Grille de Tarif OQN'!$B$2:$S$3603,AF$1,0)</f>
        <v>#N/A</v>
      </c>
      <c r="AG96" s="79" t="e">
        <f>VLOOKUP($S96,'Grille de Tarif OQN'!$B$2:$S$3603,AG$1,0)</f>
        <v>#N/A</v>
      </c>
      <c r="AH96" s="79" t="e">
        <f>VLOOKUP($S96,'Grille de Tarif OQN'!$B$2:$S$3603,AH$1,0)</f>
        <v>#N/A</v>
      </c>
      <c r="AI96" s="79" t="e">
        <f>VLOOKUP($S96,'Grille de Tarif OQN'!$B$2:$S$3603,AI$1,0)</f>
        <v>#N/A</v>
      </c>
      <c r="AJ96" s="79" t="e">
        <f>VLOOKUP($S96,'Grille de Tarif OQN'!$B$2:$S$3603,AJ$1,0)</f>
        <v>#N/A</v>
      </c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72"/>
      <c r="AV96"/>
      <c r="AW96"/>
      <c r="AX96"/>
      <c r="AY96"/>
      <c r="AZ96" s="96">
        <f t="shared" si="37"/>
        <v>0</v>
      </c>
      <c r="BA96" s="24" t="e">
        <f t="shared" si="38"/>
        <v>#N/A</v>
      </c>
      <c r="BB96" s="24" t="e">
        <f t="shared" si="39"/>
        <v>#N/A</v>
      </c>
      <c r="BC96" s="24" t="e">
        <f t="shared" si="32"/>
        <v>#N/A</v>
      </c>
      <c r="BD96" s="24" t="e">
        <f t="shared" si="33"/>
        <v>#N/A</v>
      </c>
      <c r="BE96"/>
      <c r="BF96" t="e">
        <f t="shared" si="40"/>
        <v>#N/A</v>
      </c>
      <c r="BG96" t="str">
        <f t="shared" si="41"/>
        <v>HDJ</v>
      </c>
      <c r="BH96" s="20" t="e">
        <f t="shared" si="42"/>
        <v>#N/A</v>
      </c>
      <c r="BI96" s="20" t="e">
        <f t="shared" si="43"/>
        <v>#N/A</v>
      </c>
      <c r="BJ96" s="20" t="e">
        <f t="shared" si="44"/>
        <v>#N/A</v>
      </c>
      <c r="BK96" s="20" t="e">
        <f t="shared" si="45"/>
        <v>#N/A</v>
      </c>
      <c r="BL96" s="20" t="e">
        <f t="shared" si="46"/>
        <v>#N/A</v>
      </c>
      <c r="BM96" s="20" t="e">
        <f t="shared" si="34"/>
        <v>#N/A</v>
      </c>
      <c r="BN96" s="20" t="e">
        <f t="shared" si="47"/>
        <v>#N/A</v>
      </c>
    </row>
    <row r="97" spans="1:66">
      <c r="A97" s="92"/>
      <c r="B97" s="90"/>
      <c r="C97" s="90"/>
      <c r="D97" s="93"/>
      <c r="E97" s="93"/>
      <c r="F97" s="93"/>
      <c r="G97" s="93"/>
      <c r="H97" s="93"/>
      <c r="I97" s="93"/>
      <c r="J97" s="93"/>
      <c r="K97" s="93"/>
      <c r="L97" s="92"/>
      <c r="M97" s="93"/>
      <c r="N97" s="91">
        <f t="shared" si="28"/>
        <v>0</v>
      </c>
      <c r="O97" s="91" t="str">
        <f t="shared" si="29"/>
        <v/>
      </c>
      <c r="P97" s="91" t="str">
        <f t="shared" si="30"/>
        <v/>
      </c>
      <c r="Q97" s="91" t="str">
        <f t="shared" si="31"/>
        <v>HDJ</v>
      </c>
      <c r="R97" s="82"/>
      <c r="S97" s="95">
        <f t="shared" si="35"/>
        <v>0</v>
      </c>
      <c r="T97" s="95">
        <f t="shared" si="36"/>
        <v>0</v>
      </c>
      <c r="U97" s="79" t="e">
        <f>VLOOKUP($S97,'Grille de Tarif OQN'!$B$2:$S$3603,U$1,0)</f>
        <v>#N/A</v>
      </c>
      <c r="V97" s="79" t="e">
        <f>VLOOKUP($S97,'Grille de Tarif OQN'!$B$2:$S$3603,V$1,0)</f>
        <v>#N/A</v>
      </c>
      <c r="W97" s="79" t="e">
        <f>VLOOKUP($S97,'Grille de Tarif OQN'!$B$2:$S$3603,W$1,0)</f>
        <v>#N/A</v>
      </c>
      <c r="X97" s="79" t="e">
        <f>VLOOKUP($S97,'Grille de Tarif OQN'!$B$2:$S$3603,X$1,0)</f>
        <v>#N/A</v>
      </c>
      <c r="Y97" s="79" t="e">
        <f>VLOOKUP($S97,'Grille de Tarif OQN'!$B$2:$S$3603,Y$1,0)</f>
        <v>#N/A</v>
      </c>
      <c r="Z97" s="79" t="e">
        <f>VLOOKUP($S97,'Grille de Tarif OQN'!$B$2:$S$3603,Z$1,0)</f>
        <v>#N/A</v>
      </c>
      <c r="AA97" s="79" t="e">
        <f>VLOOKUP($S97,'Grille de Tarif OQN'!$B$2:$S$3603,AA$1,0)</f>
        <v>#N/A</v>
      </c>
      <c r="AB97" s="79" t="e">
        <f>VLOOKUP($S97,'Grille de Tarif OQN'!$B$2:$S$3603,AB$1,0)</f>
        <v>#N/A</v>
      </c>
      <c r="AC97" s="79" t="e">
        <f>VLOOKUP($S97,'Grille de Tarif OQN'!$B$2:$S$3603,AC$1,0)</f>
        <v>#N/A</v>
      </c>
      <c r="AD97" s="79" t="e">
        <f>VLOOKUP($S97,'Grille de Tarif OQN'!$B$2:$S$3603,AD$1,0)</f>
        <v>#N/A</v>
      </c>
      <c r="AE97" s="79" t="e">
        <f>VLOOKUP($S97,'Grille de Tarif OQN'!$B$2:$S$3603,AE$1,0)</f>
        <v>#N/A</v>
      </c>
      <c r="AF97" s="79" t="e">
        <f>VLOOKUP($S97,'Grille de Tarif OQN'!$B$2:$S$3603,AF$1,0)</f>
        <v>#N/A</v>
      </c>
      <c r="AG97" s="79" t="e">
        <f>VLOOKUP($S97,'Grille de Tarif OQN'!$B$2:$S$3603,AG$1,0)</f>
        <v>#N/A</v>
      </c>
      <c r="AH97" s="79" t="e">
        <f>VLOOKUP($S97,'Grille de Tarif OQN'!$B$2:$S$3603,AH$1,0)</f>
        <v>#N/A</v>
      </c>
      <c r="AI97" s="79" t="e">
        <f>VLOOKUP($S97,'Grille de Tarif OQN'!$B$2:$S$3603,AI$1,0)</f>
        <v>#N/A</v>
      </c>
      <c r="AJ97" s="79" t="e">
        <f>VLOOKUP($S97,'Grille de Tarif OQN'!$B$2:$S$3603,AJ$1,0)</f>
        <v>#N/A</v>
      </c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72"/>
      <c r="AV97"/>
      <c r="AW97"/>
      <c r="AX97"/>
      <c r="AY97"/>
      <c r="AZ97" s="96">
        <f t="shared" si="37"/>
        <v>0</v>
      </c>
      <c r="BA97" s="24" t="e">
        <f t="shared" si="38"/>
        <v>#N/A</v>
      </c>
      <c r="BB97" s="24" t="e">
        <f t="shared" si="39"/>
        <v>#N/A</v>
      </c>
      <c r="BC97" s="24" t="e">
        <f t="shared" si="32"/>
        <v>#N/A</v>
      </c>
      <c r="BD97" s="24" t="e">
        <f t="shared" si="33"/>
        <v>#N/A</v>
      </c>
      <c r="BE97"/>
      <c r="BF97" t="e">
        <f t="shared" si="40"/>
        <v>#N/A</v>
      </c>
      <c r="BG97" t="str">
        <f t="shared" si="41"/>
        <v>HDJ</v>
      </c>
      <c r="BH97" s="20" t="e">
        <f t="shared" si="42"/>
        <v>#N/A</v>
      </c>
      <c r="BI97" s="20" t="e">
        <f t="shared" si="43"/>
        <v>#N/A</v>
      </c>
      <c r="BJ97" s="20" t="e">
        <f t="shared" si="44"/>
        <v>#N/A</v>
      </c>
      <c r="BK97" s="20" t="e">
        <f t="shared" si="45"/>
        <v>#N/A</v>
      </c>
      <c r="BL97" s="20" t="e">
        <f t="shared" si="46"/>
        <v>#N/A</v>
      </c>
      <c r="BM97" s="20" t="e">
        <f t="shared" si="34"/>
        <v>#N/A</v>
      </c>
      <c r="BN97" s="20" t="e">
        <f t="shared" si="47"/>
        <v>#N/A</v>
      </c>
    </row>
    <row r="98" spans="1:66">
      <c r="A98" s="92"/>
      <c r="B98" s="90"/>
      <c r="C98" s="90"/>
      <c r="D98" s="93"/>
      <c r="E98" s="93"/>
      <c r="F98" s="93"/>
      <c r="G98" s="93"/>
      <c r="H98" s="93"/>
      <c r="I98" s="93"/>
      <c r="J98" s="93"/>
      <c r="K98" s="93"/>
      <c r="L98" s="92"/>
      <c r="M98" s="93"/>
      <c r="N98" s="91">
        <f t="shared" si="28"/>
        <v>0</v>
      </c>
      <c r="O98" s="91" t="str">
        <f t="shared" si="29"/>
        <v/>
      </c>
      <c r="P98" s="91" t="str">
        <f t="shared" si="30"/>
        <v/>
      </c>
      <c r="Q98" s="91" t="str">
        <f t="shared" si="31"/>
        <v>HDJ</v>
      </c>
      <c r="R98" s="82"/>
      <c r="S98" s="95">
        <f t="shared" si="35"/>
        <v>0</v>
      </c>
      <c r="T98" s="95">
        <f t="shared" si="36"/>
        <v>0</v>
      </c>
      <c r="U98" s="79" t="e">
        <f>VLOOKUP($S98,'Grille de Tarif OQN'!$B$2:$S$3603,U$1,0)</f>
        <v>#N/A</v>
      </c>
      <c r="V98" s="79" t="e">
        <f>VLOOKUP($S98,'Grille de Tarif OQN'!$B$2:$S$3603,V$1,0)</f>
        <v>#N/A</v>
      </c>
      <c r="W98" s="79" t="e">
        <f>VLOOKUP($S98,'Grille de Tarif OQN'!$B$2:$S$3603,W$1,0)</f>
        <v>#N/A</v>
      </c>
      <c r="X98" s="79" t="e">
        <f>VLOOKUP($S98,'Grille de Tarif OQN'!$B$2:$S$3603,X$1,0)</f>
        <v>#N/A</v>
      </c>
      <c r="Y98" s="79" t="e">
        <f>VLOOKUP($S98,'Grille de Tarif OQN'!$B$2:$S$3603,Y$1,0)</f>
        <v>#N/A</v>
      </c>
      <c r="Z98" s="79" t="e">
        <f>VLOOKUP($S98,'Grille de Tarif OQN'!$B$2:$S$3603,Z$1,0)</f>
        <v>#N/A</v>
      </c>
      <c r="AA98" s="79" t="e">
        <f>VLOOKUP($S98,'Grille de Tarif OQN'!$B$2:$S$3603,AA$1,0)</f>
        <v>#N/A</v>
      </c>
      <c r="AB98" s="79" t="e">
        <f>VLOOKUP($S98,'Grille de Tarif OQN'!$B$2:$S$3603,AB$1,0)</f>
        <v>#N/A</v>
      </c>
      <c r="AC98" s="79" t="e">
        <f>VLOOKUP($S98,'Grille de Tarif OQN'!$B$2:$S$3603,AC$1,0)</f>
        <v>#N/A</v>
      </c>
      <c r="AD98" s="79" t="e">
        <f>VLOOKUP($S98,'Grille de Tarif OQN'!$B$2:$S$3603,AD$1,0)</f>
        <v>#N/A</v>
      </c>
      <c r="AE98" s="79" t="e">
        <f>VLOOKUP($S98,'Grille de Tarif OQN'!$B$2:$S$3603,AE$1,0)</f>
        <v>#N/A</v>
      </c>
      <c r="AF98" s="79" t="e">
        <f>VLOOKUP($S98,'Grille de Tarif OQN'!$B$2:$S$3603,AF$1,0)</f>
        <v>#N/A</v>
      </c>
      <c r="AG98" s="79" t="e">
        <f>VLOOKUP($S98,'Grille de Tarif OQN'!$B$2:$S$3603,AG$1,0)</f>
        <v>#N/A</v>
      </c>
      <c r="AH98" s="79" t="e">
        <f>VLOOKUP($S98,'Grille de Tarif OQN'!$B$2:$S$3603,AH$1,0)</f>
        <v>#N/A</v>
      </c>
      <c r="AI98" s="79" t="e">
        <f>VLOOKUP($S98,'Grille de Tarif OQN'!$B$2:$S$3603,AI$1,0)</f>
        <v>#N/A</v>
      </c>
      <c r="AJ98" s="79" t="e">
        <f>VLOOKUP($S98,'Grille de Tarif OQN'!$B$2:$S$3603,AJ$1,0)</f>
        <v>#N/A</v>
      </c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72"/>
      <c r="AV98"/>
      <c r="AW98"/>
      <c r="AX98"/>
      <c r="AY98"/>
      <c r="AZ98" s="96">
        <f t="shared" si="37"/>
        <v>0</v>
      </c>
      <c r="BA98" s="24" t="e">
        <f t="shared" si="38"/>
        <v>#N/A</v>
      </c>
      <c r="BB98" s="24" t="e">
        <f t="shared" si="39"/>
        <v>#N/A</v>
      </c>
      <c r="BC98" s="24" t="e">
        <f t="shared" si="32"/>
        <v>#N/A</v>
      </c>
      <c r="BD98" s="24" t="e">
        <f t="shared" si="33"/>
        <v>#N/A</v>
      </c>
      <c r="BE98"/>
      <c r="BF98" t="e">
        <f t="shared" si="40"/>
        <v>#N/A</v>
      </c>
      <c r="BG98" t="str">
        <f t="shared" si="41"/>
        <v>HDJ</v>
      </c>
      <c r="BH98" s="20" t="e">
        <f t="shared" si="42"/>
        <v>#N/A</v>
      </c>
      <c r="BI98" s="20" t="e">
        <f t="shared" si="43"/>
        <v>#N/A</v>
      </c>
      <c r="BJ98" s="20" t="e">
        <f t="shared" si="44"/>
        <v>#N/A</v>
      </c>
      <c r="BK98" s="20" t="e">
        <f t="shared" si="45"/>
        <v>#N/A</v>
      </c>
      <c r="BL98" s="20" t="e">
        <f t="shared" si="46"/>
        <v>#N/A</v>
      </c>
      <c r="BM98" s="20" t="e">
        <f t="shared" si="34"/>
        <v>#N/A</v>
      </c>
      <c r="BN98" s="20" t="e">
        <f t="shared" si="47"/>
        <v>#N/A</v>
      </c>
    </row>
    <row r="99" spans="1:66">
      <c r="A99" s="92"/>
      <c r="B99" s="90"/>
      <c r="C99" s="90"/>
      <c r="D99" s="93"/>
      <c r="E99" s="93"/>
      <c r="F99" s="93"/>
      <c r="G99" s="93"/>
      <c r="H99" s="93"/>
      <c r="I99" s="93"/>
      <c r="J99" s="93"/>
      <c r="K99" s="93"/>
      <c r="L99" s="92"/>
      <c r="M99" s="93"/>
      <c r="N99" s="91">
        <f t="shared" si="28"/>
        <v>0</v>
      </c>
      <c r="O99" s="91" t="str">
        <f t="shared" si="29"/>
        <v/>
      </c>
      <c r="P99" s="91" t="str">
        <f t="shared" si="30"/>
        <v/>
      </c>
      <c r="Q99" s="91" t="str">
        <f t="shared" si="31"/>
        <v>HDJ</v>
      </c>
      <c r="R99" s="82"/>
      <c r="S99" s="95">
        <f t="shared" si="35"/>
        <v>0</v>
      </c>
      <c r="T99" s="95">
        <f t="shared" si="36"/>
        <v>0</v>
      </c>
      <c r="U99" s="79" t="e">
        <f>VLOOKUP($S99,'Grille de Tarif OQN'!$B$2:$S$3603,U$1,0)</f>
        <v>#N/A</v>
      </c>
      <c r="V99" s="79" t="e">
        <f>VLOOKUP($S99,'Grille de Tarif OQN'!$B$2:$S$3603,V$1,0)</f>
        <v>#N/A</v>
      </c>
      <c r="W99" s="79" t="e">
        <f>VLOOKUP($S99,'Grille de Tarif OQN'!$B$2:$S$3603,W$1,0)</f>
        <v>#N/A</v>
      </c>
      <c r="X99" s="79" t="e">
        <f>VLOOKUP($S99,'Grille de Tarif OQN'!$B$2:$S$3603,X$1,0)</f>
        <v>#N/A</v>
      </c>
      <c r="Y99" s="79" t="e">
        <f>VLOOKUP($S99,'Grille de Tarif OQN'!$B$2:$S$3603,Y$1,0)</f>
        <v>#N/A</v>
      </c>
      <c r="Z99" s="79" t="e">
        <f>VLOOKUP($S99,'Grille de Tarif OQN'!$B$2:$S$3603,Z$1,0)</f>
        <v>#N/A</v>
      </c>
      <c r="AA99" s="79" t="e">
        <f>VLOOKUP($S99,'Grille de Tarif OQN'!$B$2:$S$3603,AA$1,0)</f>
        <v>#N/A</v>
      </c>
      <c r="AB99" s="79" t="e">
        <f>VLOOKUP($S99,'Grille de Tarif OQN'!$B$2:$S$3603,AB$1,0)</f>
        <v>#N/A</v>
      </c>
      <c r="AC99" s="79" t="e">
        <f>VLOOKUP($S99,'Grille de Tarif OQN'!$B$2:$S$3603,AC$1,0)</f>
        <v>#N/A</v>
      </c>
      <c r="AD99" s="79" t="e">
        <f>VLOOKUP($S99,'Grille de Tarif OQN'!$B$2:$S$3603,AD$1,0)</f>
        <v>#N/A</v>
      </c>
      <c r="AE99" s="79" t="e">
        <f>VLOOKUP($S99,'Grille de Tarif OQN'!$B$2:$S$3603,AE$1,0)</f>
        <v>#N/A</v>
      </c>
      <c r="AF99" s="79" t="e">
        <f>VLOOKUP($S99,'Grille de Tarif OQN'!$B$2:$S$3603,AF$1,0)</f>
        <v>#N/A</v>
      </c>
      <c r="AG99" s="79" t="e">
        <f>VLOOKUP($S99,'Grille de Tarif OQN'!$B$2:$S$3603,AG$1,0)</f>
        <v>#N/A</v>
      </c>
      <c r="AH99" s="79" t="e">
        <f>VLOOKUP($S99,'Grille de Tarif OQN'!$B$2:$S$3603,AH$1,0)</f>
        <v>#N/A</v>
      </c>
      <c r="AI99" s="79" t="e">
        <f>VLOOKUP($S99,'Grille de Tarif OQN'!$B$2:$S$3603,AI$1,0)</f>
        <v>#N/A</v>
      </c>
      <c r="AJ99" s="79" t="e">
        <f>VLOOKUP($S99,'Grille de Tarif OQN'!$B$2:$S$3603,AJ$1,0)</f>
        <v>#N/A</v>
      </c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72"/>
      <c r="AV99"/>
      <c r="AW99"/>
      <c r="AX99"/>
      <c r="AY99"/>
      <c r="AZ99" s="96">
        <f t="shared" si="37"/>
        <v>0</v>
      </c>
      <c r="BA99" s="24" t="e">
        <f t="shared" si="38"/>
        <v>#N/A</v>
      </c>
      <c r="BB99" s="24" t="e">
        <f t="shared" si="39"/>
        <v>#N/A</v>
      </c>
      <c r="BC99" s="24" t="e">
        <f t="shared" si="32"/>
        <v>#N/A</v>
      </c>
      <c r="BD99" s="24" t="e">
        <f t="shared" si="33"/>
        <v>#N/A</v>
      </c>
      <c r="BE99"/>
      <c r="BF99" t="e">
        <f t="shared" si="40"/>
        <v>#N/A</v>
      </c>
      <c r="BG99" t="str">
        <f t="shared" si="41"/>
        <v>HDJ</v>
      </c>
      <c r="BH99" s="20" t="e">
        <f t="shared" si="42"/>
        <v>#N/A</v>
      </c>
      <c r="BI99" s="20" t="e">
        <f t="shared" si="43"/>
        <v>#N/A</v>
      </c>
      <c r="BJ99" s="20" t="e">
        <f t="shared" si="44"/>
        <v>#N/A</v>
      </c>
      <c r="BK99" s="20" t="e">
        <f t="shared" si="45"/>
        <v>#N/A</v>
      </c>
      <c r="BL99" s="20" t="e">
        <f t="shared" si="46"/>
        <v>#N/A</v>
      </c>
      <c r="BM99" s="20" t="e">
        <f t="shared" si="34"/>
        <v>#N/A</v>
      </c>
      <c r="BN99" s="20" t="e">
        <f t="shared" si="47"/>
        <v>#N/A</v>
      </c>
    </row>
    <row r="100" spans="1:66">
      <c r="A100" s="92"/>
      <c r="B100" s="90"/>
      <c r="C100" s="90"/>
      <c r="D100" s="93"/>
      <c r="E100" s="93"/>
      <c r="F100" s="93"/>
      <c r="G100" s="93"/>
      <c r="H100" s="93"/>
      <c r="I100" s="93"/>
      <c r="J100" s="93"/>
      <c r="K100" s="93"/>
      <c r="L100" s="92"/>
      <c r="M100" s="93"/>
      <c r="N100" s="91">
        <f t="shared" si="28"/>
        <v>0</v>
      </c>
      <c r="O100" s="91" t="str">
        <f t="shared" si="29"/>
        <v/>
      </c>
      <c r="P100" s="91" t="str">
        <f t="shared" si="30"/>
        <v/>
      </c>
      <c r="Q100" s="91" t="str">
        <f t="shared" si="31"/>
        <v>HDJ</v>
      </c>
      <c r="R100" s="82"/>
      <c r="S100" s="95">
        <f t="shared" si="35"/>
        <v>0</v>
      </c>
      <c r="T100" s="95">
        <f t="shared" si="36"/>
        <v>0</v>
      </c>
      <c r="U100" s="79" t="e">
        <f>VLOOKUP($S100,'Grille de Tarif OQN'!$B$2:$S$3603,U$1,0)</f>
        <v>#N/A</v>
      </c>
      <c r="V100" s="79" t="e">
        <f>VLOOKUP($S100,'Grille de Tarif OQN'!$B$2:$S$3603,V$1,0)</f>
        <v>#N/A</v>
      </c>
      <c r="W100" s="79" t="e">
        <f>VLOOKUP($S100,'Grille de Tarif OQN'!$B$2:$S$3603,W$1,0)</f>
        <v>#N/A</v>
      </c>
      <c r="X100" s="79" t="e">
        <f>VLOOKUP($S100,'Grille de Tarif OQN'!$B$2:$S$3603,X$1,0)</f>
        <v>#N/A</v>
      </c>
      <c r="Y100" s="79" t="e">
        <f>VLOOKUP($S100,'Grille de Tarif OQN'!$B$2:$S$3603,Y$1,0)</f>
        <v>#N/A</v>
      </c>
      <c r="Z100" s="79" t="e">
        <f>VLOOKUP($S100,'Grille de Tarif OQN'!$B$2:$S$3603,Z$1,0)</f>
        <v>#N/A</v>
      </c>
      <c r="AA100" s="79" t="e">
        <f>VLOOKUP($S100,'Grille de Tarif OQN'!$B$2:$S$3603,AA$1,0)</f>
        <v>#N/A</v>
      </c>
      <c r="AB100" s="79" t="e">
        <f>VLOOKUP($S100,'Grille de Tarif OQN'!$B$2:$S$3603,AB$1,0)</f>
        <v>#N/A</v>
      </c>
      <c r="AC100" s="79" t="e">
        <f>VLOOKUP($S100,'Grille de Tarif OQN'!$B$2:$S$3603,AC$1,0)</f>
        <v>#N/A</v>
      </c>
      <c r="AD100" s="79" t="e">
        <f>VLOOKUP($S100,'Grille de Tarif OQN'!$B$2:$S$3603,AD$1,0)</f>
        <v>#N/A</v>
      </c>
      <c r="AE100" s="79" t="e">
        <f>VLOOKUP($S100,'Grille de Tarif OQN'!$B$2:$S$3603,AE$1,0)</f>
        <v>#N/A</v>
      </c>
      <c r="AF100" s="79" t="e">
        <f>VLOOKUP($S100,'Grille de Tarif OQN'!$B$2:$S$3603,AF$1,0)</f>
        <v>#N/A</v>
      </c>
      <c r="AG100" s="79" t="e">
        <f>VLOOKUP($S100,'Grille de Tarif OQN'!$B$2:$S$3603,AG$1,0)</f>
        <v>#N/A</v>
      </c>
      <c r="AH100" s="79" t="e">
        <f>VLOOKUP($S100,'Grille de Tarif OQN'!$B$2:$S$3603,AH$1,0)</f>
        <v>#N/A</v>
      </c>
      <c r="AI100" s="79" t="e">
        <f>VLOOKUP($S100,'Grille de Tarif OQN'!$B$2:$S$3603,AI$1,0)</f>
        <v>#N/A</v>
      </c>
      <c r="AJ100" s="79" t="e">
        <f>VLOOKUP($S100,'Grille de Tarif OQN'!$B$2:$S$3603,AJ$1,0)</f>
        <v>#N/A</v>
      </c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72"/>
      <c r="AV100"/>
      <c r="AW100"/>
      <c r="AX100"/>
      <c r="AY100"/>
      <c r="AZ100" s="96">
        <f t="shared" si="37"/>
        <v>0</v>
      </c>
      <c r="BA100" s="24" t="e">
        <f t="shared" si="38"/>
        <v>#N/A</v>
      </c>
      <c r="BB100" s="24" t="e">
        <f t="shared" si="39"/>
        <v>#N/A</v>
      </c>
      <c r="BC100" s="24" t="e">
        <f t="shared" si="32"/>
        <v>#N/A</v>
      </c>
      <c r="BD100" s="24" t="e">
        <f t="shared" si="33"/>
        <v>#N/A</v>
      </c>
      <c r="BE100"/>
      <c r="BF100" t="e">
        <f t="shared" si="40"/>
        <v>#N/A</v>
      </c>
      <c r="BG100" t="str">
        <f t="shared" si="41"/>
        <v>HDJ</v>
      </c>
      <c r="BH100" s="20" t="e">
        <f t="shared" si="42"/>
        <v>#N/A</v>
      </c>
      <c r="BI100" s="20" t="e">
        <f t="shared" si="43"/>
        <v>#N/A</v>
      </c>
      <c r="BJ100" s="20" t="e">
        <f t="shared" si="44"/>
        <v>#N/A</v>
      </c>
      <c r="BK100" s="20" t="e">
        <f t="shared" si="45"/>
        <v>#N/A</v>
      </c>
      <c r="BL100" s="20" t="e">
        <f t="shared" si="46"/>
        <v>#N/A</v>
      </c>
      <c r="BM100" s="20" t="e">
        <f t="shared" si="34"/>
        <v>#N/A</v>
      </c>
      <c r="BN100" s="20" t="e">
        <f t="shared" si="47"/>
        <v>#N/A</v>
      </c>
    </row>
    <row r="101" spans="1:66">
      <c r="A101" s="92"/>
      <c r="B101" s="90"/>
      <c r="C101" s="90"/>
      <c r="D101" s="93"/>
      <c r="E101" s="93"/>
      <c r="F101" s="93"/>
      <c r="G101" s="93"/>
      <c r="H101" s="93"/>
      <c r="I101" s="93"/>
      <c r="J101" s="93"/>
      <c r="K101" s="93"/>
      <c r="L101" s="92"/>
      <c r="M101" s="93"/>
      <c r="N101" s="91">
        <f t="shared" si="28"/>
        <v>0</v>
      </c>
      <c r="O101" s="91" t="str">
        <f t="shared" si="29"/>
        <v/>
      </c>
      <c r="P101" s="91" t="str">
        <f t="shared" si="30"/>
        <v/>
      </c>
      <c r="Q101" s="91" t="str">
        <f t="shared" si="31"/>
        <v>HDJ</v>
      </c>
      <c r="R101" s="82"/>
      <c r="S101" s="95">
        <f t="shared" si="35"/>
        <v>0</v>
      </c>
      <c r="T101" s="95">
        <f t="shared" si="36"/>
        <v>0</v>
      </c>
      <c r="U101" s="79" t="e">
        <f>VLOOKUP($S101,'Grille de Tarif OQN'!$B$2:$S$3603,U$1,0)</f>
        <v>#N/A</v>
      </c>
      <c r="V101" s="79" t="e">
        <f>VLOOKUP($S101,'Grille de Tarif OQN'!$B$2:$S$3603,V$1,0)</f>
        <v>#N/A</v>
      </c>
      <c r="W101" s="79" t="e">
        <f>VLOOKUP($S101,'Grille de Tarif OQN'!$B$2:$S$3603,W$1,0)</f>
        <v>#N/A</v>
      </c>
      <c r="X101" s="79" t="e">
        <f>VLOOKUP($S101,'Grille de Tarif OQN'!$B$2:$S$3603,X$1,0)</f>
        <v>#N/A</v>
      </c>
      <c r="Y101" s="79" t="e">
        <f>VLOOKUP($S101,'Grille de Tarif OQN'!$B$2:$S$3603,Y$1,0)</f>
        <v>#N/A</v>
      </c>
      <c r="Z101" s="79" t="e">
        <f>VLOOKUP($S101,'Grille de Tarif OQN'!$B$2:$S$3603,Z$1,0)</f>
        <v>#N/A</v>
      </c>
      <c r="AA101" s="79" t="e">
        <f>VLOOKUP($S101,'Grille de Tarif OQN'!$B$2:$S$3603,AA$1,0)</f>
        <v>#N/A</v>
      </c>
      <c r="AB101" s="79" t="e">
        <f>VLOOKUP($S101,'Grille de Tarif OQN'!$B$2:$S$3603,AB$1,0)</f>
        <v>#N/A</v>
      </c>
      <c r="AC101" s="79" t="e">
        <f>VLOOKUP($S101,'Grille de Tarif OQN'!$B$2:$S$3603,AC$1,0)</f>
        <v>#N/A</v>
      </c>
      <c r="AD101" s="79" t="e">
        <f>VLOOKUP($S101,'Grille de Tarif OQN'!$B$2:$S$3603,AD$1,0)</f>
        <v>#N/A</v>
      </c>
      <c r="AE101" s="79" t="e">
        <f>VLOOKUP($S101,'Grille de Tarif OQN'!$B$2:$S$3603,AE$1,0)</f>
        <v>#N/A</v>
      </c>
      <c r="AF101" s="79" t="e">
        <f>VLOOKUP($S101,'Grille de Tarif OQN'!$B$2:$S$3603,AF$1,0)</f>
        <v>#N/A</v>
      </c>
      <c r="AG101" s="79" t="e">
        <f>VLOOKUP($S101,'Grille de Tarif OQN'!$B$2:$S$3603,AG$1,0)</f>
        <v>#N/A</v>
      </c>
      <c r="AH101" s="79" t="e">
        <f>VLOOKUP($S101,'Grille de Tarif OQN'!$B$2:$S$3603,AH$1,0)</f>
        <v>#N/A</v>
      </c>
      <c r="AI101" s="79" t="e">
        <f>VLOOKUP($S101,'Grille de Tarif OQN'!$B$2:$S$3603,AI$1,0)</f>
        <v>#N/A</v>
      </c>
      <c r="AJ101" s="79" t="e">
        <f>VLOOKUP($S101,'Grille de Tarif OQN'!$B$2:$S$3603,AJ$1,0)</f>
        <v>#N/A</v>
      </c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72"/>
      <c r="AV101"/>
      <c r="AW101"/>
      <c r="AX101"/>
      <c r="AY101"/>
      <c r="AZ101" s="96">
        <f t="shared" si="37"/>
        <v>0</v>
      </c>
      <c r="BA101" s="24" t="e">
        <f t="shared" si="38"/>
        <v>#N/A</v>
      </c>
      <c r="BB101" s="24" t="e">
        <f t="shared" si="39"/>
        <v>#N/A</v>
      </c>
      <c r="BC101" s="24" t="e">
        <f t="shared" si="32"/>
        <v>#N/A</v>
      </c>
      <c r="BD101" s="24" t="e">
        <f t="shared" si="33"/>
        <v>#N/A</v>
      </c>
      <c r="BE101"/>
      <c r="BF101" t="e">
        <f t="shared" si="40"/>
        <v>#N/A</v>
      </c>
      <c r="BG101" t="str">
        <f t="shared" si="41"/>
        <v>HDJ</v>
      </c>
      <c r="BH101" s="20" t="e">
        <f t="shared" si="42"/>
        <v>#N/A</v>
      </c>
      <c r="BI101" s="20" t="e">
        <f t="shared" si="43"/>
        <v>#N/A</v>
      </c>
      <c r="BJ101" s="20" t="e">
        <f t="shared" si="44"/>
        <v>#N/A</v>
      </c>
      <c r="BK101" s="20" t="e">
        <f t="shared" si="45"/>
        <v>#N/A</v>
      </c>
      <c r="BL101" s="20" t="e">
        <f t="shared" si="46"/>
        <v>#N/A</v>
      </c>
      <c r="BM101" s="20" t="e">
        <f t="shared" si="34"/>
        <v>#N/A</v>
      </c>
      <c r="BN101" s="20" t="e">
        <f t="shared" si="47"/>
        <v>#N/A</v>
      </c>
    </row>
    <row r="102" spans="1:66">
      <c r="A102" s="92"/>
      <c r="B102" s="90"/>
      <c r="C102" s="90"/>
      <c r="D102" s="93"/>
      <c r="E102" s="93"/>
      <c r="F102" s="93"/>
      <c r="G102" s="93"/>
      <c r="H102" s="93"/>
      <c r="I102" s="93"/>
      <c r="J102" s="93"/>
      <c r="K102" s="93"/>
      <c r="L102" s="92"/>
      <c r="M102" s="93"/>
      <c r="N102" s="91">
        <f t="shared" si="28"/>
        <v>0</v>
      </c>
      <c r="O102" s="91" t="str">
        <f t="shared" si="29"/>
        <v/>
      </c>
      <c r="P102" s="91" t="str">
        <f t="shared" si="30"/>
        <v/>
      </c>
      <c r="Q102" s="91" t="str">
        <f t="shared" si="31"/>
        <v>HDJ</v>
      </c>
      <c r="R102" s="82"/>
      <c r="S102" s="95">
        <f t="shared" si="35"/>
        <v>0</v>
      </c>
      <c r="T102" s="95">
        <f t="shared" si="36"/>
        <v>0</v>
      </c>
      <c r="U102" s="79" t="e">
        <f>VLOOKUP($S102,'Grille de Tarif OQN'!$B$2:$S$3603,U$1,0)</f>
        <v>#N/A</v>
      </c>
      <c r="V102" s="79" t="e">
        <f>VLOOKUP($S102,'Grille de Tarif OQN'!$B$2:$S$3603,V$1,0)</f>
        <v>#N/A</v>
      </c>
      <c r="W102" s="79" t="e">
        <f>VLOOKUP($S102,'Grille de Tarif OQN'!$B$2:$S$3603,W$1,0)</f>
        <v>#N/A</v>
      </c>
      <c r="X102" s="79" t="e">
        <f>VLOOKUP($S102,'Grille de Tarif OQN'!$B$2:$S$3603,X$1,0)</f>
        <v>#N/A</v>
      </c>
      <c r="Y102" s="79" t="e">
        <f>VLOOKUP($S102,'Grille de Tarif OQN'!$B$2:$S$3603,Y$1,0)</f>
        <v>#N/A</v>
      </c>
      <c r="Z102" s="79" t="e">
        <f>VLOOKUP($S102,'Grille de Tarif OQN'!$B$2:$S$3603,Z$1,0)</f>
        <v>#N/A</v>
      </c>
      <c r="AA102" s="79" t="e">
        <f>VLOOKUP($S102,'Grille de Tarif OQN'!$B$2:$S$3603,AA$1,0)</f>
        <v>#N/A</v>
      </c>
      <c r="AB102" s="79" t="e">
        <f>VLOOKUP($S102,'Grille de Tarif OQN'!$B$2:$S$3603,AB$1,0)</f>
        <v>#N/A</v>
      </c>
      <c r="AC102" s="79" t="e">
        <f>VLOOKUP($S102,'Grille de Tarif OQN'!$B$2:$S$3603,AC$1,0)</f>
        <v>#N/A</v>
      </c>
      <c r="AD102" s="79" t="e">
        <f>VLOOKUP($S102,'Grille de Tarif OQN'!$B$2:$S$3603,AD$1,0)</f>
        <v>#N/A</v>
      </c>
      <c r="AE102" s="79" t="e">
        <f>VLOOKUP($S102,'Grille de Tarif OQN'!$B$2:$S$3603,AE$1,0)</f>
        <v>#N/A</v>
      </c>
      <c r="AF102" s="79" t="e">
        <f>VLOOKUP($S102,'Grille de Tarif OQN'!$B$2:$S$3603,AF$1,0)</f>
        <v>#N/A</v>
      </c>
      <c r="AG102" s="79" t="e">
        <f>VLOOKUP($S102,'Grille de Tarif OQN'!$B$2:$S$3603,AG$1,0)</f>
        <v>#N/A</v>
      </c>
      <c r="AH102" s="79" t="e">
        <f>VLOOKUP($S102,'Grille de Tarif OQN'!$B$2:$S$3603,AH$1,0)</f>
        <v>#N/A</v>
      </c>
      <c r="AI102" s="79" t="e">
        <f>VLOOKUP($S102,'Grille de Tarif OQN'!$B$2:$S$3603,AI$1,0)</f>
        <v>#N/A</v>
      </c>
      <c r="AJ102" s="79" t="e">
        <f>VLOOKUP($S102,'Grille de Tarif OQN'!$B$2:$S$3603,AJ$1,0)</f>
        <v>#N/A</v>
      </c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72"/>
      <c r="AV102"/>
      <c r="AW102"/>
      <c r="AX102"/>
      <c r="AY102"/>
      <c r="AZ102" s="96">
        <f t="shared" si="37"/>
        <v>0</v>
      </c>
      <c r="BA102" s="24" t="e">
        <f t="shared" si="38"/>
        <v>#N/A</v>
      </c>
      <c r="BB102" s="24" t="e">
        <f t="shared" si="39"/>
        <v>#N/A</v>
      </c>
      <c r="BC102" s="24" t="e">
        <f t="shared" si="32"/>
        <v>#N/A</v>
      </c>
      <c r="BD102" s="24" t="e">
        <f t="shared" si="33"/>
        <v>#N/A</v>
      </c>
      <c r="BE102"/>
      <c r="BF102" t="e">
        <f t="shared" si="40"/>
        <v>#N/A</v>
      </c>
      <c r="BG102" t="str">
        <f t="shared" si="41"/>
        <v>HDJ</v>
      </c>
      <c r="BH102" s="20" t="e">
        <f t="shared" si="42"/>
        <v>#N/A</v>
      </c>
      <c r="BI102" s="20" t="e">
        <f t="shared" si="43"/>
        <v>#N/A</v>
      </c>
      <c r="BJ102" s="20" t="e">
        <f t="shared" si="44"/>
        <v>#N/A</v>
      </c>
      <c r="BK102" s="20" t="e">
        <f t="shared" si="45"/>
        <v>#N/A</v>
      </c>
      <c r="BL102" s="20" t="e">
        <f t="shared" si="46"/>
        <v>#N/A</v>
      </c>
      <c r="BM102" s="20" t="e">
        <f t="shared" si="34"/>
        <v>#N/A</v>
      </c>
      <c r="BN102" s="20" t="e">
        <f t="shared" si="47"/>
        <v>#N/A</v>
      </c>
    </row>
    <row r="103" spans="1:66">
      <c r="A103" s="92"/>
      <c r="B103" s="90"/>
      <c r="C103" s="90"/>
      <c r="D103" s="93"/>
      <c r="E103" s="93"/>
      <c r="F103" s="93"/>
      <c r="G103" s="93"/>
      <c r="H103" s="93"/>
      <c r="I103" s="93"/>
      <c r="J103" s="93"/>
      <c r="K103" s="93"/>
      <c r="L103" s="92"/>
      <c r="M103" s="93"/>
      <c r="N103" s="91">
        <f t="shared" si="28"/>
        <v>0</v>
      </c>
      <c r="O103" s="91" t="str">
        <f t="shared" si="29"/>
        <v/>
      </c>
      <c r="P103" s="91" t="str">
        <f t="shared" si="30"/>
        <v/>
      </c>
      <c r="Q103" s="91" t="str">
        <f t="shared" si="31"/>
        <v>HDJ</v>
      </c>
      <c r="R103" s="82"/>
      <c r="S103" s="95">
        <f t="shared" si="35"/>
        <v>0</v>
      </c>
      <c r="T103" s="95">
        <f t="shared" si="36"/>
        <v>0</v>
      </c>
      <c r="U103" s="79" t="e">
        <f>VLOOKUP($S103,'Grille de Tarif OQN'!$B$2:$S$3603,U$1,0)</f>
        <v>#N/A</v>
      </c>
      <c r="V103" s="79" t="e">
        <f>VLOOKUP($S103,'Grille de Tarif OQN'!$B$2:$S$3603,V$1,0)</f>
        <v>#N/A</v>
      </c>
      <c r="W103" s="79" t="e">
        <f>VLOOKUP($S103,'Grille de Tarif OQN'!$B$2:$S$3603,W$1,0)</f>
        <v>#N/A</v>
      </c>
      <c r="X103" s="79" t="e">
        <f>VLOOKUP($S103,'Grille de Tarif OQN'!$B$2:$S$3603,X$1,0)</f>
        <v>#N/A</v>
      </c>
      <c r="Y103" s="79" t="e">
        <f>VLOOKUP($S103,'Grille de Tarif OQN'!$B$2:$S$3603,Y$1,0)</f>
        <v>#N/A</v>
      </c>
      <c r="Z103" s="79" t="e">
        <f>VLOOKUP($S103,'Grille de Tarif OQN'!$B$2:$S$3603,Z$1,0)</f>
        <v>#N/A</v>
      </c>
      <c r="AA103" s="79" t="e">
        <f>VLOOKUP($S103,'Grille de Tarif OQN'!$B$2:$S$3603,AA$1,0)</f>
        <v>#N/A</v>
      </c>
      <c r="AB103" s="79" t="e">
        <f>VLOOKUP($S103,'Grille de Tarif OQN'!$B$2:$S$3603,AB$1,0)</f>
        <v>#N/A</v>
      </c>
      <c r="AC103" s="79" t="e">
        <f>VLOOKUP($S103,'Grille de Tarif OQN'!$B$2:$S$3603,AC$1,0)</f>
        <v>#N/A</v>
      </c>
      <c r="AD103" s="79" t="e">
        <f>VLOOKUP($S103,'Grille de Tarif OQN'!$B$2:$S$3603,AD$1,0)</f>
        <v>#N/A</v>
      </c>
      <c r="AE103" s="79" t="e">
        <f>VLOOKUP($S103,'Grille de Tarif OQN'!$B$2:$S$3603,AE$1,0)</f>
        <v>#N/A</v>
      </c>
      <c r="AF103" s="79" t="e">
        <f>VLOOKUP($S103,'Grille de Tarif OQN'!$B$2:$S$3603,AF$1,0)</f>
        <v>#N/A</v>
      </c>
      <c r="AG103" s="79" t="e">
        <f>VLOOKUP($S103,'Grille de Tarif OQN'!$B$2:$S$3603,AG$1,0)</f>
        <v>#N/A</v>
      </c>
      <c r="AH103" s="79" t="e">
        <f>VLOOKUP($S103,'Grille de Tarif OQN'!$B$2:$S$3603,AH$1,0)</f>
        <v>#N/A</v>
      </c>
      <c r="AI103" s="79" t="e">
        <f>VLOOKUP($S103,'Grille de Tarif OQN'!$B$2:$S$3603,AI$1,0)</f>
        <v>#N/A</v>
      </c>
      <c r="AJ103" s="79" t="e">
        <f>VLOOKUP($S103,'Grille de Tarif OQN'!$B$2:$S$3603,AJ$1,0)</f>
        <v>#N/A</v>
      </c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72"/>
      <c r="AV103"/>
      <c r="AW103"/>
      <c r="AX103"/>
      <c r="AY103"/>
      <c r="AZ103" s="96">
        <f t="shared" si="37"/>
        <v>0</v>
      </c>
      <c r="BA103" s="24" t="e">
        <f t="shared" si="38"/>
        <v>#N/A</v>
      </c>
      <c r="BB103" s="24" t="e">
        <f t="shared" si="39"/>
        <v>#N/A</v>
      </c>
      <c r="BC103" s="24" t="e">
        <f t="shared" si="32"/>
        <v>#N/A</v>
      </c>
      <c r="BD103" s="24" t="e">
        <f t="shared" si="33"/>
        <v>#N/A</v>
      </c>
      <c r="BE103"/>
      <c r="BF103" t="e">
        <f t="shared" si="40"/>
        <v>#N/A</v>
      </c>
      <c r="BG103" t="str">
        <f t="shared" si="41"/>
        <v>HDJ</v>
      </c>
      <c r="BH103" s="20" t="e">
        <f t="shared" si="42"/>
        <v>#N/A</v>
      </c>
      <c r="BI103" s="20" t="e">
        <f t="shared" si="43"/>
        <v>#N/A</v>
      </c>
      <c r="BJ103" s="20" t="e">
        <f t="shared" si="44"/>
        <v>#N/A</v>
      </c>
      <c r="BK103" s="20" t="e">
        <f t="shared" si="45"/>
        <v>#N/A</v>
      </c>
      <c r="BL103" s="20" t="e">
        <f t="shared" si="46"/>
        <v>#N/A</v>
      </c>
      <c r="BM103" s="20" t="e">
        <f t="shared" si="34"/>
        <v>#N/A</v>
      </c>
      <c r="BN103" s="20" t="e">
        <f t="shared" si="47"/>
        <v>#N/A</v>
      </c>
    </row>
    <row r="104" spans="1:66">
      <c r="A104" s="92"/>
      <c r="B104" s="90"/>
      <c r="C104" s="90"/>
      <c r="D104" s="93"/>
      <c r="E104" s="93"/>
      <c r="F104" s="93"/>
      <c r="G104" s="93"/>
      <c r="H104" s="93"/>
      <c r="I104" s="93"/>
      <c r="J104" s="93"/>
      <c r="K104" s="93"/>
      <c r="L104" s="92"/>
      <c r="M104" s="93"/>
      <c r="N104" s="91">
        <f t="shared" si="28"/>
        <v>0</v>
      </c>
      <c r="O104" s="91" t="str">
        <f t="shared" si="29"/>
        <v/>
      </c>
      <c r="P104" s="91" t="str">
        <f t="shared" si="30"/>
        <v/>
      </c>
      <c r="Q104" s="91" t="str">
        <f t="shared" si="31"/>
        <v>HDJ</v>
      </c>
      <c r="R104" s="82"/>
      <c r="S104" s="95">
        <f t="shared" si="35"/>
        <v>0</v>
      </c>
      <c r="T104" s="95">
        <f t="shared" si="36"/>
        <v>0</v>
      </c>
      <c r="U104" s="79" t="e">
        <f>VLOOKUP($S104,'Grille de Tarif OQN'!$B$2:$S$3603,U$1,0)</f>
        <v>#N/A</v>
      </c>
      <c r="V104" s="79" t="e">
        <f>VLOOKUP($S104,'Grille de Tarif OQN'!$B$2:$S$3603,V$1,0)</f>
        <v>#N/A</v>
      </c>
      <c r="W104" s="79" t="e">
        <f>VLOOKUP($S104,'Grille de Tarif OQN'!$B$2:$S$3603,W$1,0)</f>
        <v>#N/A</v>
      </c>
      <c r="X104" s="79" t="e">
        <f>VLOOKUP($S104,'Grille de Tarif OQN'!$B$2:$S$3603,X$1,0)</f>
        <v>#N/A</v>
      </c>
      <c r="Y104" s="79" t="e">
        <f>VLOOKUP($S104,'Grille de Tarif OQN'!$B$2:$S$3603,Y$1,0)</f>
        <v>#N/A</v>
      </c>
      <c r="Z104" s="79" t="e">
        <f>VLOOKUP($S104,'Grille de Tarif OQN'!$B$2:$S$3603,Z$1,0)</f>
        <v>#N/A</v>
      </c>
      <c r="AA104" s="79" t="e">
        <f>VLOOKUP($S104,'Grille de Tarif OQN'!$B$2:$S$3603,AA$1,0)</f>
        <v>#N/A</v>
      </c>
      <c r="AB104" s="79" t="e">
        <f>VLOOKUP($S104,'Grille de Tarif OQN'!$B$2:$S$3603,AB$1,0)</f>
        <v>#N/A</v>
      </c>
      <c r="AC104" s="79" t="e">
        <f>VLOOKUP($S104,'Grille de Tarif OQN'!$B$2:$S$3603,AC$1,0)</f>
        <v>#N/A</v>
      </c>
      <c r="AD104" s="79" t="e">
        <f>VLOOKUP($S104,'Grille de Tarif OQN'!$B$2:$S$3603,AD$1,0)</f>
        <v>#N/A</v>
      </c>
      <c r="AE104" s="79" t="e">
        <f>VLOOKUP($S104,'Grille de Tarif OQN'!$B$2:$S$3603,AE$1,0)</f>
        <v>#N/A</v>
      </c>
      <c r="AF104" s="79" t="e">
        <f>VLOOKUP($S104,'Grille de Tarif OQN'!$B$2:$S$3603,AF$1,0)</f>
        <v>#N/A</v>
      </c>
      <c r="AG104" s="79" t="e">
        <f>VLOOKUP($S104,'Grille de Tarif OQN'!$B$2:$S$3603,AG$1,0)</f>
        <v>#N/A</v>
      </c>
      <c r="AH104" s="79" t="e">
        <f>VLOOKUP($S104,'Grille de Tarif OQN'!$B$2:$S$3603,AH$1,0)</f>
        <v>#N/A</v>
      </c>
      <c r="AI104" s="79" t="e">
        <f>VLOOKUP($S104,'Grille de Tarif OQN'!$B$2:$S$3603,AI$1,0)</f>
        <v>#N/A</v>
      </c>
      <c r="AJ104" s="79" t="e">
        <f>VLOOKUP($S104,'Grille de Tarif OQN'!$B$2:$S$3603,AJ$1,0)</f>
        <v>#N/A</v>
      </c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72"/>
      <c r="AV104"/>
      <c r="AW104"/>
      <c r="AX104"/>
      <c r="AY104"/>
      <c r="AZ104" s="96">
        <f t="shared" si="37"/>
        <v>0</v>
      </c>
      <c r="BA104" s="24" t="e">
        <f t="shared" si="38"/>
        <v>#N/A</v>
      </c>
      <c r="BB104" s="24" t="e">
        <f t="shared" si="39"/>
        <v>#N/A</v>
      </c>
      <c r="BC104" s="24" t="e">
        <f t="shared" si="32"/>
        <v>#N/A</v>
      </c>
      <c r="BD104" s="24" t="e">
        <f t="shared" si="33"/>
        <v>#N/A</v>
      </c>
      <c r="BE104"/>
      <c r="BF104" t="e">
        <f t="shared" si="40"/>
        <v>#N/A</v>
      </c>
      <c r="BG104" t="str">
        <f t="shared" si="41"/>
        <v>HDJ</v>
      </c>
      <c r="BH104" s="20" t="e">
        <f t="shared" si="42"/>
        <v>#N/A</v>
      </c>
      <c r="BI104" s="20" t="e">
        <f t="shared" si="43"/>
        <v>#N/A</v>
      </c>
      <c r="BJ104" s="20" t="e">
        <f t="shared" si="44"/>
        <v>#N/A</v>
      </c>
      <c r="BK104" s="20" t="e">
        <f t="shared" si="45"/>
        <v>#N/A</v>
      </c>
      <c r="BL104" s="20" t="e">
        <f t="shared" si="46"/>
        <v>#N/A</v>
      </c>
      <c r="BM104" s="20" t="e">
        <f t="shared" si="34"/>
        <v>#N/A</v>
      </c>
      <c r="BN104" s="20" t="e">
        <f t="shared" si="47"/>
        <v>#N/A</v>
      </c>
    </row>
    <row r="105" spans="1:66">
      <c r="A105" s="92"/>
      <c r="B105" s="90"/>
      <c r="C105" s="90"/>
      <c r="D105" s="93"/>
      <c r="E105" s="93"/>
      <c r="F105" s="93"/>
      <c r="G105" s="93"/>
      <c r="H105" s="93"/>
      <c r="I105" s="93"/>
      <c r="J105" s="93"/>
      <c r="K105" s="93"/>
      <c r="L105" s="92"/>
      <c r="M105" s="93"/>
      <c r="N105" s="91">
        <f t="shared" si="28"/>
        <v>0</v>
      </c>
      <c r="O105" s="91" t="str">
        <f t="shared" si="29"/>
        <v/>
      </c>
      <c r="P105" s="91" t="str">
        <f t="shared" si="30"/>
        <v/>
      </c>
      <c r="Q105" s="91" t="str">
        <f t="shared" si="31"/>
        <v>HDJ</v>
      </c>
      <c r="R105" s="82"/>
      <c r="S105" s="95">
        <f t="shared" si="35"/>
        <v>0</v>
      </c>
      <c r="T105" s="95">
        <f t="shared" si="36"/>
        <v>0</v>
      </c>
      <c r="U105" s="79" t="e">
        <f>VLOOKUP($S105,'Grille de Tarif OQN'!$B$2:$S$3603,U$1,0)</f>
        <v>#N/A</v>
      </c>
      <c r="V105" s="79" t="e">
        <f>VLOOKUP($S105,'Grille de Tarif OQN'!$B$2:$S$3603,V$1,0)</f>
        <v>#N/A</v>
      </c>
      <c r="W105" s="79" t="e">
        <f>VLOOKUP($S105,'Grille de Tarif OQN'!$B$2:$S$3603,W$1,0)</f>
        <v>#N/A</v>
      </c>
      <c r="X105" s="79" t="e">
        <f>VLOOKUP($S105,'Grille de Tarif OQN'!$B$2:$S$3603,X$1,0)</f>
        <v>#N/A</v>
      </c>
      <c r="Y105" s="79" t="e">
        <f>VLOOKUP($S105,'Grille de Tarif OQN'!$B$2:$S$3603,Y$1,0)</f>
        <v>#N/A</v>
      </c>
      <c r="Z105" s="79" t="e">
        <f>VLOOKUP($S105,'Grille de Tarif OQN'!$B$2:$S$3603,Z$1,0)</f>
        <v>#N/A</v>
      </c>
      <c r="AA105" s="79" t="e">
        <f>VLOOKUP($S105,'Grille de Tarif OQN'!$B$2:$S$3603,AA$1,0)</f>
        <v>#N/A</v>
      </c>
      <c r="AB105" s="79" t="e">
        <f>VLOOKUP($S105,'Grille de Tarif OQN'!$B$2:$S$3603,AB$1,0)</f>
        <v>#N/A</v>
      </c>
      <c r="AC105" s="79" t="e">
        <f>VLOOKUP($S105,'Grille de Tarif OQN'!$B$2:$S$3603,AC$1,0)</f>
        <v>#N/A</v>
      </c>
      <c r="AD105" s="79" t="e">
        <f>VLOOKUP($S105,'Grille de Tarif OQN'!$B$2:$S$3603,AD$1,0)</f>
        <v>#N/A</v>
      </c>
      <c r="AE105" s="79" t="e">
        <f>VLOOKUP($S105,'Grille de Tarif OQN'!$B$2:$S$3603,AE$1,0)</f>
        <v>#N/A</v>
      </c>
      <c r="AF105" s="79" t="e">
        <f>VLOOKUP($S105,'Grille de Tarif OQN'!$B$2:$S$3603,AF$1,0)</f>
        <v>#N/A</v>
      </c>
      <c r="AG105" s="79" t="e">
        <f>VLOOKUP($S105,'Grille de Tarif OQN'!$B$2:$S$3603,AG$1,0)</f>
        <v>#N/A</v>
      </c>
      <c r="AH105" s="79" t="e">
        <f>VLOOKUP($S105,'Grille de Tarif OQN'!$B$2:$S$3603,AH$1,0)</f>
        <v>#N/A</v>
      </c>
      <c r="AI105" s="79" t="e">
        <f>VLOOKUP($S105,'Grille de Tarif OQN'!$B$2:$S$3603,AI$1,0)</f>
        <v>#N/A</v>
      </c>
      <c r="AJ105" s="79" t="e">
        <f>VLOOKUP($S105,'Grille de Tarif OQN'!$B$2:$S$3603,AJ$1,0)</f>
        <v>#N/A</v>
      </c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72"/>
      <c r="AV105"/>
      <c r="AW105"/>
      <c r="AX105"/>
      <c r="AY105"/>
      <c r="AZ105" s="96">
        <f t="shared" si="37"/>
        <v>0</v>
      </c>
      <c r="BA105" s="24" t="e">
        <f t="shared" si="38"/>
        <v>#N/A</v>
      </c>
      <c r="BB105" s="24" t="e">
        <f t="shared" si="39"/>
        <v>#N/A</v>
      </c>
      <c r="BC105" s="24" t="e">
        <f t="shared" si="32"/>
        <v>#N/A</v>
      </c>
      <c r="BD105" s="24" t="e">
        <f t="shared" si="33"/>
        <v>#N/A</v>
      </c>
      <c r="BE105"/>
      <c r="BF105" t="e">
        <f t="shared" si="40"/>
        <v>#N/A</v>
      </c>
      <c r="BG105" t="str">
        <f t="shared" si="41"/>
        <v>HDJ</v>
      </c>
      <c r="BH105" s="20" t="e">
        <f t="shared" si="42"/>
        <v>#N/A</v>
      </c>
      <c r="BI105" s="20" t="e">
        <f t="shared" si="43"/>
        <v>#N/A</v>
      </c>
      <c r="BJ105" s="20" t="e">
        <f t="shared" si="44"/>
        <v>#N/A</v>
      </c>
      <c r="BK105" s="20" t="e">
        <f t="shared" si="45"/>
        <v>#N/A</v>
      </c>
      <c r="BL105" s="20" t="e">
        <f t="shared" si="46"/>
        <v>#N/A</v>
      </c>
      <c r="BM105" s="20" t="e">
        <f t="shared" si="34"/>
        <v>#N/A</v>
      </c>
      <c r="BN105" s="20" t="e">
        <f t="shared" si="47"/>
        <v>#N/A</v>
      </c>
    </row>
    <row r="106" spans="1:66">
      <c r="A106" s="92"/>
      <c r="B106" s="90"/>
      <c r="C106" s="90"/>
      <c r="D106" s="93"/>
      <c r="E106" s="93"/>
      <c r="F106" s="93"/>
      <c r="G106" s="93"/>
      <c r="H106" s="93"/>
      <c r="I106" s="93"/>
      <c r="J106" s="93"/>
      <c r="K106" s="93"/>
      <c r="L106" s="92"/>
      <c r="M106" s="93"/>
      <c r="N106" s="91">
        <f t="shared" si="28"/>
        <v>0</v>
      </c>
      <c r="O106" s="91" t="str">
        <f t="shared" si="29"/>
        <v/>
      </c>
      <c r="P106" s="91" t="str">
        <f t="shared" si="30"/>
        <v/>
      </c>
      <c r="Q106" s="91" t="str">
        <f t="shared" si="31"/>
        <v>HDJ</v>
      </c>
      <c r="R106" s="82"/>
      <c r="S106" s="95">
        <f t="shared" si="35"/>
        <v>0</v>
      </c>
      <c r="T106" s="95">
        <f t="shared" si="36"/>
        <v>0</v>
      </c>
      <c r="U106" s="79" t="e">
        <f>VLOOKUP($S106,'Grille de Tarif OQN'!$B$2:$S$3603,U$1,0)</f>
        <v>#N/A</v>
      </c>
      <c r="V106" s="79" t="e">
        <f>VLOOKUP($S106,'Grille de Tarif OQN'!$B$2:$S$3603,V$1,0)</f>
        <v>#N/A</v>
      </c>
      <c r="W106" s="79" t="e">
        <f>VLOOKUP($S106,'Grille de Tarif OQN'!$B$2:$S$3603,W$1,0)</f>
        <v>#N/A</v>
      </c>
      <c r="X106" s="79" t="e">
        <f>VLOOKUP($S106,'Grille de Tarif OQN'!$B$2:$S$3603,X$1,0)</f>
        <v>#N/A</v>
      </c>
      <c r="Y106" s="79" t="e">
        <f>VLOOKUP($S106,'Grille de Tarif OQN'!$B$2:$S$3603,Y$1,0)</f>
        <v>#N/A</v>
      </c>
      <c r="Z106" s="79" t="e">
        <f>VLOOKUP($S106,'Grille de Tarif OQN'!$B$2:$S$3603,Z$1,0)</f>
        <v>#N/A</v>
      </c>
      <c r="AA106" s="79" t="e">
        <f>VLOOKUP($S106,'Grille de Tarif OQN'!$B$2:$S$3603,AA$1,0)</f>
        <v>#N/A</v>
      </c>
      <c r="AB106" s="79" t="e">
        <f>VLOOKUP($S106,'Grille de Tarif OQN'!$B$2:$S$3603,AB$1,0)</f>
        <v>#N/A</v>
      </c>
      <c r="AC106" s="79" t="e">
        <f>VLOOKUP($S106,'Grille de Tarif OQN'!$B$2:$S$3603,AC$1,0)</f>
        <v>#N/A</v>
      </c>
      <c r="AD106" s="79" t="e">
        <f>VLOOKUP($S106,'Grille de Tarif OQN'!$B$2:$S$3603,AD$1,0)</f>
        <v>#N/A</v>
      </c>
      <c r="AE106" s="79" t="e">
        <f>VLOOKUP($S106,'Grille de Tarif OQN'!$B$2:$S$3603,AE$1,0)</f>
        <v>#N/A</v>
      </c>
      <c r="AF106" s="79" t="e">
        <f>VLOOKUP($S106,'Grille de Tarif OQN'!$B$2:$S$3603,AF$1,0)</f>
        <v>#N/A</v>
      </c>
      <c r="AG106" s="79" t="e">
        <f>VLOOKUP($S106,'Grille de Tarif OQN'!$B$2:$S$3603,AG$1,0)</f>
        <v>#N/A</v>
      </c>
      <c r="AH106" s="79" t="e">
        <f>VLOOKUP($S106,'Grille de Tarif OQN'!$B$2:$S$3603,AH$1,0)</f>
        <v>#N/A</v>
      </c>
      <c r="AI106" s="79" t="e">
        <f>VLOOKUP($S106,'Grille de Tarif OQN'!$B$2:$S$3603,AI$1,0)</f>
        <v>#N/A</v>
      </c>
      <c r="AJ106" s="79" t="e">
        <f>VLOOKUP($S106,'Grille de Tarif OQN'!$B$2:$S$3603,AJ$1,0)</f>
        <v>#N/A</v>
      </c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72"/>
      <c r="AV106"/>
      <c r="AW106"/>
      <c r="AX106"/>
      <c r="AY106"/>
      <c r="AZ106" s="96">
        <f t="shared" si="37"/>
        <v>0</v>
      </c>
      <c r="BA106" s="24" t="e">
        <f t="shared" si="38"/>
        <v>#N/A</v>
      </c>
      <c r="BB106" s="24" t="e">
        <f t="shared" si="39"/>
        <v>#N/A</v>
      </c>
      <c r="BC106" s="24" t="e">
        <f t="shared" si="32"/>
        <v>#N/A</v>
      </c>
      <c r="BD106" s="24" t="e">
        <f t="shared" si="33"/>
        <v>#N/A</v>
      </c>
      <c r="BE106"/>
      <c r="BF106" t="e">
        <f t="shared" si="40"/>
        <v>#N/A</v>
      </c>
      <c r="BG106" t="str">
        <f t="shared" si="41"/>
        <v>HDJ</v>
      </c>
      <c r="BH106" s="20" t="e">
        <f t="shared" si="42"/>
        <v>#N/A</v>
      </c>
      <c r="BI106" s="20" t="e">
        <f t="shared" si="43"/>
        <v>#N/A</v>
      </c>
      <c r="BJ106" s="20" t="e">
        <f t="shared" si="44"/>
        <v>#N/A</v>
      </c>
      <c r="BK106" s="20" t="e">
        <f t="shared" si="45"/>
        <v>#N/A</v>
      </c>
      <c r="BL106" s="20" t="e">
        <f t="shared" si="46"/>
        <v>#N/A</v>
      </c>
      <c r="BM106" s="20" t="e">
        <f t="shared" si="34"/>
        <v>#N/A</v>
      </c>
      <c r="BN106" s="20" t="e">
        <f t="shared" si="47"/>
        <v>#N/A</v>
      </c>
    </row>
    <row r="107" spans="1:66">
      <c r="A107" s="92"/>
      <c r="B107" s="90"/>
      <c r="C107" s="90"/>
      <c r="D107" s="93"/>
      <c r="E107" s="93"/>
      <c r="F107" s="93"/>
      <c r="G107" s="93"/>
      <c r="H107" s="93"/>
      <c r="I107" s="93"/>
      <c r="J107" s="93"/>
      <c r="K107" s="93"/>
      <c r="L107" s="92"/>
      <c r="M107" s="93"/>
      <c r="N107" s="91">
        <f t="shared" si="28"/>
        <v>0</v>
      </c>
      <c r="O107" s="91" t="str">
        <f t="shared" si="29"/>
        <v/>
      </c>
      <c r="P107" s="91" t="str">
        <f t="shared" si="30"/>
        <v/>
      </c>
      <c r="Q107" s="91" t="str">
        <f t="shared" si="31"/>
        <v>HDJ</v>
      </c>
      <c r="R107" s="82"/>
      <c r="S107" s="95">
        <f t="shared" si="35"/>
        <v>0</v>
      </c>
      <c r="T107" s="95">
        <f t="shared" si="36"/>
        <v>0</v>
      </c>
      <c r="U107" s="79" t="e">
        <f>VLOOKUP($S107,'Grille de Tarif OQN'!$B$2:$S$3603,U$1,0)</f>
        <v>#N/A</v>
      </c>
      <c r="V107" s="79" t="e">
        <f>VLOOKUP($S107,'Grille de Tarif OQN'!$B$2:$S$3603,V$1,0)</f>
        <v>#N/A</v>
      </c>
      <c r="W107" s="79" t="e">
        <f>VLOOKUP($S107,'Grille de Tarif OQN'!$B$2:$S$3603,W$1,0)</f>
        <v>#N/A</v>
      </c>
      <c r="X107" s="79" t="e">
        <f>VLOOKUP($S107,'Grille de Tarif OQN'!$B$2:$S$3603,X$1,0)</f>
        <v>#N/A</v>
      </c>
      <c r="Y107" s="79" t="e">
        <f>VLOOKUP($S107,'Grille de Tarif OQN'!$B$2:$S$3603,Y$1,0)</f>
        <v>#N/A</v>
      </c>
      <c r="Z107" s="79" t="e">
        <f>VLOOKUP($S107,'Grille de Tarif OQN'!$B$2:$S$3603,Z$1,0)</f>
        <v>#N/A</v>
      </c>
      <c r="AA107" s="79" t="e">
        <f>VLOOKUP($S107,'Grille de Tarif OQN'!$B$2:$S$3603,AA$1,0)</f>
        <v>#N/A</v>
      </c>
      <c r="AB107" s="79" t="e">
        <f>VLOOKUP($S107,'Grille de Tarif OQN'!$B$2:$S$3603,AB$1,0)</f>
        <v>#N/A</v>
      </c>
      <c r="AC107" s="79" t="e">
        <f>VLOOKUP($S107,'Grille de Tarif OQN'!$B$2:$S$3603,AC$1,0)</f>
        <v>#N/A</v>
      </c>
      <c r="AD107" s="79" t="e">
        <f>VLOOKUP($S107,'Grille de Tarif OQN'!$B$2:$S$3603,AD$1,0)</f>
        <v>#N/A</v>
      </c>
      <c r="AE107" s="79" t="e">
        <f>VLOOKUP($S107,'Grille de Tarif OQN'!$B$2:$S$3603,AE$1,0)</f>
        <v>#N/A</v>
      </c>
      <c r="AF107" s="79" t="e">
        <f>VLOOKUP($S107,'Grille de Tarif OQN'!$B$2:$S$3603,AF$1,0)</f>
        <v>#N/A</v>
      </c>
      <c r="AG107" s="79" t="e">
        <f>VLOOKUP($S107,'Grille de Tarif OQN'!$B$2:$S$3603,AG$1,0)</f>
        <v>#N/A</v>
      </c>
      <c r="AH107" s="79" t="e">
        <f>VLOOKUP($S107,'Grille de Tarif OQN'!$B$2:$S$3603,AH$1,0)</f>
        <v>#N/A</v>
      </c>
      <c r="AI107" s="79" t="e">
        <f>VLOOKUP($S107,'Grille de Tarif OQN'!$B$2:$S$3603,AI$1,0)</f>
        <v>#N/A</v>
      </c>
      <c r="AJ107" s="79" t="e">
        <f>VLOOKUP($S107,'Grille de Tarif OQN'!$B$2:$S$3603,AJ$1,0)</f>
        <v>#N/A</v>
      </c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72"/>
      <c r="AV107"/>
      <c r="AW107"/>
      <c r="AX107"/>
      <c r="AY107"/>
      <c r="AZ107" s="96">
        <f t="shared" si="37"/>
        <v>0</v>
      </c>
      <c r="BA107" s="24" t="e">
        <f t="shared" si="38"/>
        <v>#N/A</v>
      </c>
      <c r="BB107" s="24" t="e">
        <f t="shared" si="39"/>
        <v>#N/A</v>
      </c>
      <c r="BC107" s="24" t="e">
        <f t="shared" si="32"/>
        <v>#N/A</v>
      </c>
      <c r="BD107" s="24" t="e">
        <f t="shared" si="33"/>
        <v>#N/A</v>
      </c>
      <c r="BE107"/>
      <c r="BF107" t="e">
        <f t="shared" si="40"/>
        <v>#N/A</v>
      </c>
      <c r="BG107" t="str">
        <f t="shared" si="41"/>
        <v>HDJ</v>
      </c>
      <c r="BH107" s="20" t="e">
        <f t="shared" si="42"/>
        <v>#N/A</v>
      </c>
      <c r="BI107" s="20" t="e">
        <f t="shared" si="43"/>
        <v>#N/A</v>
      </c>
      <c r="BJ107" s="20" t="e">
        <f t="shared" si="44"/>
        <v>#N/A</v>
      </c>
      <c r="BK107" s="20" t="e">
        <f t="shared" si="45"/>
        <v>#N/A</v>
      </c>
      <c r="BL107" s="20" t="e">
        <f t="shared" si="46"/>
        <v>#N/A</v>
      </c>
      <c r="BM107" s="20" t="e">
        <f t="shared" si="34"/>
        <v>#N/A</v>
      </c>
      <c r="BN107" s="20" t="e">
        <f t="shared" si="47"/>
        <v>#N/A</v>
      </c>
    </row>
    <row r="108" spans="1:66">
      <c r="A108" s="92"/>
      <c r="B108" s="90"/>
      <c r="C108" s="90"/>
      <c r="D108" s="93"/>
      <c r="E108" s="93"/>
      <c r="F108" s="93"/>
      <c r="G108" s="93"/>
      <c r="H108" s="93"/>
      <c r="I108" s="93"/>
      <c r="J108" s="93"/>
      <c r="K108" s="93"/>
      <c r="L108" s="92"/>
      <c r="M108" s="93"/>
      <c r="N108" s="91">
        <f t="shared" si="28"/>
        <v>0</v>
      </c>
      <c r="O108" s="91" t="str">
        <f t="shared" si="29"/>
        <v/>
      </c>
      <c r="P108" s="91" t="str">
        <f t="shared" si="30"/>
        <v/>
      </c>
      <c r="Q108" s="91" t="str">
        <f t="shared" si="31"/>
        <v>HDJ</v>
      </c>
      <c r="R108" s="82"/>
      <c r="S108" s="95">
        <f t="shared" si="35"/>
        <v>0</v>
      </c>
      <c r="T108" s="95">
        <f t="shared" si="36"/>
        <v>0</v>
      </c>
      <c r="U108" s="79" t="e">
        <f>VLOOKUP($S108,'Grille de Tarif OQN'!$B$2:$S$3603,U$1,0)</f>
        <v>#N/A</v>
      </c>
      <c r="V108" s="79" t="e">
        <f>VLOOKUP($S108,'Grille de Tarif OQN'!$B$2:$S$3603,V$1,0)</f>
        <v>#N/A</v>
      </c>
      <c r="W108" s="79" t="e">
        <f>VLOOKUP($S108,'Grille de Tarif OQN'!$B$2:$S$3603,W$1,0)</f>
        <v>#N/A</v>
      </c>
      <c r="X108" s="79" t="e">
        <f>VLOOKUP($S108,'Grille de Tarif OQN'!$B$2:$S$3603,X$1,0)</f>
        <v>#N/A</v>
      </c>
      <c r="Y108" s="79" t="e">
        <f>VLOOKUP($S108,'Grille de Tarif OQN'!$B$2:$S$3603,Y$1,0)</f>
        <v>#N/A</v>
      </c>
      <c r="Z108" s="79" t="e">
        <f>VLOOKUP($S108,'Grille de Tarif OQN'!$B$2:$S$3603,Z$1,0)</f>
        <v>#N/A</v>
      </c>
      <c r="AA108" s="79" t="e">
        <f>VLOOKUP($S108,'Grille de Tarif OQN'!$B$2:$S$3603,AA$1,0)</f>
        <v>#N/A</v>
      </c>
      <c r="AB108" s="79" t="e">
        <f>VLOOKUP($S108,'Grille de Tarif OQN'!$B$2:$S$3603,AB$1,0)</f>
        <v>#N/A</v>
      </c>
      <c r="AC108" s="79" t="e">
        <f>VLOOKUP($S108,'Grille de Tarif OQN'!$B$2:$S$3603,AC$1,0)</f>
        <v>#N/A</v>
      </c>
      <c r="AD108" s="79" t="e">
        <f>VLOOKUP($S108,'Grille de Tarif OQN'!$B$2:$S$3603,AD$1,0)</f>
        <v>#N/A</v>
      </c>
      <c r="AE108" s="79" t="e">
        <f>VLOOKUP($S108,'Grille de Tarif OQN'!$B$2:$S$3603,AE$1,0)</f>
        <v>#N/A</v>
      </c>
      <c r="AF108" s="79" t="e">
        <f>VLOOKUP($S108,'Grille de Tarif OQN'!$B$2:$S$3603,AF$1,0)</f>
        <v>#N/A</v>
      </c>
      <c r="AG108" s="79" t="e">
        <f>VLOOKUP($S108,'Grille de Tarif OQN'!$B$2:$S$3603,AG$1,0)</f>
        <v>#N/A</v>
      </c>
      <c r="AH108" s="79" t="e">
        <f>VLOOKUP($S108,'Grille de Tarif OQN'!$B$2:$S$3603,AH$1,0)</f>
        <v>#N/A</v>
      </c>
      <c r="AI108" s="79" t="e">
        <f>VLOOKUP($S108,'Grille de Tarif OQN'!$B$2:$S$3603,AI$1,0)</f>
        <v>#N/A</v>
      </c>
      <c r="AJ108" s="79" t="e">
        <f>VLOOKUP($S108,'Grille de Tarif OQN'!$B$2:$S$3603,AJ$1,0)</f>
        <v>#N/A</v>
      </c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72"/>
      <c r="AV108"/>
      <c r="AW108"/>
      <c r="AX108"/>
      <c r="AY108"/>
      <c r="AZ108" s="96">
        <f t="shared" si="37"/>
        <v>0</v>
      </c>
      <c r="BA108" s="24" t="e">
        <f t="shared" si="38"/>
        <v>#N/A</v>
      </c>
      <c r="BB108" s="24" t="e">
        <f t="shared" si="39"/>
        <v>#N/A</v>
      </c>
      <c r="BC108" s="24" t="e">
        <f t="shared" si="32"/>
        <v>#N/A</v>
      </c>
      <c r="BD108" s="24" t="e">
        <f t="shared" si="33"/>
        <v>#N/A</v>
      </c>
      <c r="BE108"/>
      <c r="BF108" t="e">
        <f t="shared" si="40"/>
        <v>#N/A</v>
      </c>
      <c r="BG108" t="str">
        <f t="shared" si="41"/>
        <v>HDJ</v>
      </c>
      <c r="BH108" s="20" t="e">
        <f t="shared" si="42"/>
        <v>#N/A</v>
      </c>
      <c r="BI108" s="20" t="e">
        <f t="shared" si="43"/>
        <v>#N/A</v>
      </c>
      <c r="BJ108" s="20" t="e">
        <f t="shared" si="44"/>
        <v>#N/A</v>
      </c>
      <c r="BK108" s="20" t="e">
        <f t="shared" si="45"/>
        <v>#N/A</v>
      </c>
      <c r="BL108" s="20" t="e">
        <f t="shared" si="46"/>
        <v>#N/A</v>
      </c>
      <c r="BM108" s="20" t="e">
        <f t="shared" si="34"/>
        <v>#N/A</v>
      </c>
      <c r="BN108" s="20" t="e">
        <f t="shared" si="47"/>
        <v>#N/A</v>
      </c>
    </row>
    <row r="109" spans="1:66">
      <c r="A109" s="92"/>
      <c r="B109" s="90"/>
      <c r="C109" s="90"/>
      <c r="D109" s="93"/>
      <c r="E109" s="93"/>
      <c r="F109" s="93"/>
      <c r="G109" s="93"/>
      <c r="H109" s="93"/>
      <c r="I109" s="93"/>
      <c r="J109" s="93"/>
      <c r="K109" s="93"/>
      <c r="L109" s="92"/>
      <c r="M109" s="93"/>
      <c r="N109" s="91">
        <f t="shared" si="28"/>
        <v>0</v>
      </c>
      <c r="O109" s="91" t="str">
        <f t="shared" si="29"/>
        <v/>
      </c>
      <c r="P109" s="91" t="str">
        <f t="shared" si="30"/>
        <v/>
      </c>
      <c r="Q109" s="91" t="str">
        <f t="shared" si="31"/>
        <v>HDJ</v>
      </c>
      <c r="R109" s="82"/>
      <c r="S109" s="95">
        <f t="shared" si="35"/>
        <v>0</v>
      </c>
      <c r="T109" s="95">
        <f t="shared" si="36"/>
        <v>0</v>
      </c>
      <c r="U109" s="79" t="e">
        <f>VLOOKUP($S109,'Grille de Tarif OQN'!$B$2:$S$3603,U$1,0)</f>
        <v>#N/A</v>
      </c>
      <c r="V109" s="79" t="e">
        <f>VLOOKUP($S109,'Grille de Tarif OQN'!$B$2:$S$3603,V$1,0)</f>
        <v>#N/A</v>
      </c>
      <c r="W109" s="79" t="e">
        <f>VLOOKUP($S109,'Grille de Tarif OQN'!$B$2:$S$3603,W$1,0)</f>
        <v>#N/A</v>
      </c>
      <c r="X109" s="79" t="e">
        <f>VLOOKUP($S109,'Grille de Tarif OQN'!$B$2:$S$3603,X$1,0)</f>
        <v>#N/A</v>
      </c>
      <c r="Y109" s="79" t="e">
        <f>VLOOKUP($S109,'Grille de Tarif OQN'!$B$2:$S$3603,Y$1,0)</f>
        <v>#N/A</v>
      </c>
      <c r="Z109" s="79" t="e">
        <f>VLOOKUP($S109,'Grille de Tarif OQN'!$B$2:$S$3603,Z$1,0)</f>
        <v>#N/A</v>
      </c>
      <c r="AA109" s="79" t="e">
        <f>VLOOKUP($S109,'Grille de Tarif OQN'!$B$2:$S$3603,AA$1,0)</f>
        <v>#N/A</v>
      </c>
      <c r="AB109" s="79" t="e">
        <f>VLOOKUP($S109,'Grille de Tarif OQN'!$B$2:$S$3603,AB$1,0)</f>
        <v>#N/A</v>
      </c>
      <c r="AC109" s="79" t="e">
        <f>VLOOKUP($S109,'Grille de Tarif OQN'!$B$2:$S$3603,AC$1,0)</f>
        <v>#N/A</v>
      </c>
      <c r="AD109" s="79" t="e">
        <f>VLOOKUP($S109,'Grille de Tarif OQN'!$B$2:$S$3603,AD$1,0)</f>
        <v>#N/A</v>
      </c>
      <c r="AE109" s="79" t="e">
        <f>VLOOKUP($S109,'Grille de Tarif OQN'!$B$2:$S$3603,AE$1,0)</f>
        <v>#N/A</v>
      </c>
      <c r="AF109" s="79" t="e">
        <f>VLOOKUP($S109,'Grille de Tarif OQN'!$B$2:$S$3603,AF$1,0)</f>
        <v>#N/A</v>
      </c>
      <c r="AG109" s="79" t="e">
        <f>VLOOKUP($S109,'Grille de Tarif OQN'!$B$2:$S$3603,AG$1,0)</f>
        <v>#N/A</v>
      </c>
      <c r="AH109" s="79" t="e">
        <f>VLOOKUP($S109,'Grille de Tarif OQN'!$B$2:$S$3603,AH$1,0)</f>
        <v>#N/A</v>
      </c>
      <c r="AI109" s="79" t="e">
        <f>VLOOKUP($S109,'Grille de Tarif OQN'!$B$2:$S$3603,AI$1,0)</f>
        <v>#N/A</v>
      </c>
      <c r="AJ109" s="79" t="e">
        <f>VLOOKUP($S109,'Grille de Tarif OQN'!$B$2:$S$3603,AJ$1,0)</f>
        <v>#N/A</v>
      </c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72"/>
      <c r="AV109"/>
      <c r="AW109"/>
      <c r="AX109"/>
      <c r="AY109"/>
      <c r="AZ109" s="96">
        <f t="shared" si="37"/>
        <v>0</v>
      </c>
      <c r="BA109" s="24" t="e">
        <f t="shared" si="38"/>
        <v>#N/A</v>
      </c>
      <c r="BB109" s="24" t="e">
        <f t="shared" si="39"/>
        <v>#N/A</v>
      </c>
      <c r="BC109" s="24" t="e">
        <f t="shared" si="32"/>
        <v>#N/A</v>
      </c>
      <c r="BD109" s="24" t="e">
        <f t="shared" si="33"/>
        <v>#N/A</v>
      </c>
      <c r="BE109"/>
      <c r="BF109" t="e">
        <f t="shared" si="40"/>
        <v>#N/A</v>
      </c>
      <c r="BG109" t="str">
        <f t="shared" si="41"/>
        <v>HDJ</v>
      </c>
      <c r="BH109" s="20" t="e">
        <f t="shared" si="42"/>
        <v>#N/A</v>
      </c>
      <c r="BI109" s="20" t="e">
        <f t="shared" si="43"/>
        <v>#N/A</v>
      </c>
      <c r="BJ109" s="20" t="e">
        <f t="shared" si="44"/>
        <v>#N/A</v>
      </c>
      <c r="BK109" s="20" t="e">
        <f t="shared" si="45"/>
        <v>#N/A</v>
      </c>
      <c r="BL109" s="20" t="e">
        <f t="shared" si="46"/>
        <v>#N/A</v>
      </c>
      <c r="BM109" s="20" t="e">
        <f t="shared" si="34"/>
        <v>#N/A</v>
      </c>
      <c r="BN109" s="20" t="e">
        <f t="shared" si="47"/>
        <v>#N/A</v>
      </c>
    </row>
    <row r="110" spans="1:66">
      <c r="A110" s="92"/>
      <c r="B110" s="90"/>
      <c r="C110" s="90"/>
      <c r="D110" s="93"/>
      <c r="E110" s="93"/>
      <c r="F110" s="93"/>
      <c r="G110" s="93"/>
      <c r="H110" s="93"/>
      <c r="I110" s="93"/>
      <c r="J110" s="93"/>
      <c r="K110" s="93"/>
      <c r="L110" s="92"/>
      <c r="M110" s="93"/>
      <c r="N110" s="91">
        <f t="shared" si="28"/>
        <v>0</v>
      </c>
      <c r="O110" s="91" t="str">
        <f t="shared" si="29"/>
        <v/>
      </c>
      <c r="P110" s="91" t="str">
        <f t="shared" si="30"/>
        <v/>
      </c>
      <c r="Q110" s="91" t="str">
        <f t="shared" si="31"/>
        <v>HDJ</v>
      </c>
      <c r="R110" s="82"/>
      <c r="S110" s="95">
        <f t="shared" si="35"/>
        <v>0</v>
      </c>
      <c r="T110" s="95">
        <f t="shared" si="36"/>
        <v>0</v>
      </c>
      <c r="U110" s="79" t="e">
        <f>VLOOKUP($S110,'Grille de Tarif OQN'!$B$2:$S$3603,U$1,0)</f>
        <v>#N/A</v>
      </c>
      <c r="V110" s="79" t="e">
        <f>VLOOKUP($S110,'Grille de Tarif OQN'!$B$2:$S$3603,V$1,0)</f>
        <v>#N/A</v>
      </c>
      <c r="W110" s="79" t="e">
        <f>VLOOKUP($S110,'Grille de Tarif OQN'!$B$2:$S$3603,W$1,0)</f>
        <v>#N/A</v>
      </c>
      <c r="X110" s="79" t="e">
        <f>VLOOKUP($S110,'Grille de Tarif OQN'!$B$2:$S$3603,X$1,0)</f>
        <v>#N/A</v>
      </c>
      <c r="Y110" s="79" t="e">
        <f>VLOOKUP($S110,'Grille de Tarif OQN'!$B$2:$S$3603,Y$1,0)</f>
        <v>#N/A</v>
      </c>
      <c r="Z110" s="79" t="e">
        <f>VLOOKUP($S110,'Grille de Tarif OQN'!$B$2:$S$3603,Z$1,0)</f>
        <v>#N/A</v>
      </c>
      <c r="AA110" s="79" t="e">
        <f>VLOOKUP($S110,'Grille de Tarif OQN'!$B$2:$S$3603,AA$1,0)</f>
        <v>#N/A</v>
      </c>
      <c r="AB110" s="79" t="e">
        <f>VLOOKUP($S110,'Grille de Tarif OQN'!$B$2:$S$3603,AB$1,0)</f>
        <v>#N/A</v>
      </c>
      <c r="AC110" s="79" t="e">
        <f>VLOOKUP($S110,'Grille de Tarif OQN'!$B$2:$S$3603,AC$1,0)</f>
        <v>#N/A</v>
      </c>
      <c r="AD110" s="79" t="e">
        <f>VLOOKUP($S110,'Grille de Tarif OQN'!$B$2:$S$3603,AD$1,0)</f>
        <v>#N/A</v>
      </c>
      <c r="AE110" s="79" t="e">
        <f>VLOOKUP($S110,'Grille de Tarif OQN'!$B$2:$S$3603,AE$1,0)</f>
        <v>#N/A</v>
      </c>
      <c r="AF110" s="79" t="e">
        <f>VLOOKUP($S110,'Grille de Tarif OQN'!$B$2:$S$3603,AF$1,0)</f>
        <v>#N/A</v>
      </c>
      <c r="AG110" s="79" t="e">
        <f>VLOOKUP($S110,'Grille de Tarif OQN'!$B$2:$S$3603,AG$1,0)</f>
        <v>#N/A</v>
      </c>
      <c r="AH110" s="79" t="e">
        <f>VLOOKUP($S110,'Grille de Tarif OQN'!$B$2:$S$3603,AH$1,0)</f>
        <v>#N/A</v>
      </c>
      <c r="AI110" s="79" t="e">
        <f>VLOOKUP($S110,'Grille de Tarif OQN'!$B$2:$S$3603,AI$1,0)</f>
        <v>#N/A</v>
      </c>
      <c r="AJ110" s="79" t="e">
        <f>VLOOKUP($S110,'Grille de Tarif OQN'!$B$2:$S$3603,AJ$1,0)</f>
        <v>#N/A</v>
      </c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72"/>
      <c r="AV110"/>
      <c r="AW110"/>
      <c r="AX110"/>
      <c r="AY110"/>
      <c r="AZ110" s="96">
        <f t="shared" si="37"/>
        <v>0</v>
      </c>
      <c r="BA110" s="24" t="e">
        <f t="shared" si="38"/>
        <v>#N/A</v>
      </c>
      <c r="BB110" s="24" t="e">
        <f t="shared" si="39"/>
        <v>#N/A</v>
      </c>
      <c r="BC110" s="24" t="e">
        <f t="shared" si="32"/>
        <v>#N/A</v>
      </c>
      <c r="BD110" s="24" t="e">
        <f t="shared" si="33"/>
        <v>#N/A</v>
      </c>
      <c r="BE110"/>
      <c r="BF110" t="e">
        <f t="shared" si="40"/>
        <v>#N/A</v>
      </c>
      <c r="BG110" t="str">
        <f t="shared" si="41"/>
        <v>HDJ</v>
      </c>
      <c r="BH110" s="20" t="e">
        <f t="shared" si="42"/>
        <v>#N/A</v>
      </c>
      <c r="BI110" s="20" t="e">
        <f t="shared" si="43"/>
        <v>#N/A</v>
      </c>
      <c r="BJ110" s="20" t="e">
        <f t="shared" si="44"/>
        <v>#N/A</v>
      </c>
      <c r="BK110" s="20" t="e">
        <f t="shared" si="45"/>
        <v>#N/A</v>
      </c>
      <c r="BL110" s="20" t="e">
        <f t="shared" si="46"/>
        <v>#N/A</v>
      </c>
      <c r="BM110" s="20" t="e">
        <f t="shared" si="34"/>
        <v>#N/A</v>
      </c>
      <c r="BN110" s="20" t="e">
        <f t="shared" si="47"/>
        <v>#N/A</v>
      </c>
    </row>
    <row r="111" spans="1:66">
      <c r="A111" s="92"/>
      <c r="B111" s="90"/>
      <c r="C111" s="90"/>
      <c r="D111" s="93"/>
      <c r="E111" s="93"/>
      <c r="F111" s="93"/>
      <c r="G111" s="93"/>
      <c r="H111" s="93"/>
      <c r="I111" s="93"/>
      <c r="J111" s="93"/>
      <c r="K111" s="93"/>
      <c r="L111" s="92"/>
      <c r="M111" s="93"/>
      <c r="N111" s="91">
        <f t="shared" si="28"/>
        <v>0</v>
      </c>
      <c r="O111" s="91" t="str">
        <f t="shared" si="29"/>
        <v/>
      </c>
      <c r="P111" s="91" t="str">
        <f t="shared" si="30"/>
        <v/>
      </c>
      <c r="Q111" s="91" t="str">
        <f t="shared" si="31"/>
        <v>HDJ</v>
      </c>
      <c r="R111" s="82"/>
      <c r="S111" s="95">
        <f t="shared" si="35"/>
        <v>0</v>
      </c>
      <c r="T111" s="95">
        <f t="shared" si="36"/>
        <v>0</v>
      </c>
      <c r="U111" s="79" t="e">
        <f>VLOOKUP($S111,'Grille de Tarif OQN'!$B$2:$S$3603,U$1,0)</f>
        <v>#N/A</v>
      </c>
      <c r="V111" s="79" t="e">
        <f>VLOOKUP($S111,'Grille de Tarif OQN'!$B$2:$S$3603,V$1,0)</f>
        <v>#N/A</v>
      </c>
      <c r="W111" s="79" t="e">
        <f>VLOOKUP($S111,'Grille de Tarif OQN'!$B$2:$S$3603,W$1,0)</f>
        <v>#N/A</v>
      </c>
      <c r="X111" s="79" t="e">
        <f>VLOOKUP($S111,'Grille de Tarif OQN'!$B$2:$S$3603,X$1,0)</f>
        <v>#N/A</v>
      </c>
      <c r="Y111" s="79" t="e">
        <f>VLOOKUP($S111,'Grille de Tarif OQN'!$B$2:$S$3603,Y$1,0)</f>
        <v>#N/A</v>
      </c>
      <c r="Z111" s="79" t="e">
        <f>VLOOKUP($S111,'Grille de Tarif OQN'!$B$2:$S$3603,Z$1,0)</f>
        <v>#N/A</v>
      </c>
      <c r="AA111" s="79" t="e">
        <f>VLOOKUP($S111,'Grille de Tarif OQN'!$B$2:$S$3603,AA$1,0)</f>
        <v>#N/A</v>
      </c>
      <c r="AB111" s="79" t="e">
        <f>VLOOKUP($S111,'Grille de Tarif OQN'!$B$2:$S$3603,AB$1,0)</f>
        <v>#N/A</v>
      </c>
      <c r="AC111" s="79" t="e">
        <f>VLOOKUP($S111,'Grille de Tarif OQN'!$B$2:$S$3603,AC$1,0)</f>
        <v>#N/A</v>
      </c>
      <c r="AD111" s="79" t="e">
        <f>VLOOKUP($S111,'Grille de Tarif OQN'!$B$2:$S$3603,AD$1,0)</f>
        <v>#N/A</v>
      </c>
      <c r="AE111" s="79" t="e">
        <f>VLOOKUP($S111,'Grille de Tarif OQN'!$B$2:$S$3603,AE$1,0)</f>
        <v>#N/A</v>
      </c>
      <c r="AF111" s="79" t="e">
        <f>VLOOKUP($S111,'Grille de Tarif OQN'!$B$2:$S$3603,AF$1,0)</f>
        <v>#N/A</v>
      </c>
      <c r="AG111" s="79" t="e">
        <f>VLOOKUP($S111,'Grille de Tarif OQN'!$B$2:$S$3603,AG$1,0)</f>
        <v>#N/A</v>
      </c>
      <c r="AH111" s="79" t="e">
        <f>VLOOKUP($S111,'Grille de Tarif OQN'!$B$2:$S$3603,AH$1,0)</f>
        <v>#N/A</v>
      </c>
      <c r="AI111" s="79" t="e">
        <f>VLOOKUP($S111,'Grille de Tarif OQN'!$B$2:$S$3603,AI$1,0)</f>
        <v>#N/A</v>
      </c>
      <c r="AJ111" s="79" t="e">
        <f>VLOOKUP($S111,'Grille de Tarif OQN'!$B$2:$S$3603,AJ$1,0)</f>
        <v>#N/A</v>
      </c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72"/>
      <c r="AV111"/>
      <c r="AW111"/>
      <c r="AX111"/>
      <c r="AY111"/>
      <c r="AZ111" s="96">
        <f t="shared" si="37"/>
        <v>0</v>
      </c>
      <c r="BA111" s="24" t="e">
        <f t="shared" si="38"/>
        <v>#N/A</v>
      </c>
      <c r="BB111" s="24" t="e">
        <f t="shared" si="39"/>
        <v>#N/A</v>
      </c>
      <c r="BC111" s="24" t="e">
        <f t="shared" si="32"/>
        <v>#N/A</v>
      </c>
      <c r="BD111" s="24" t="e">
        <f t="shared" si="33"/>
        <v>#N/A</v>
      </c>
      <c r="BE111"/>
      <c r="BF111" t="e">
        <f t="shared" si="40"/>
        <v>#N/A</v>
      </c>
      <c r="BG111" t="str">
        <f t="shared" si="41"/>
        <v>HDJ</v>
      </c>
      <c r="BH111" s="20" t="e">
        <f t="shared" si="42"/>
        <v>#N/A</v>
      </c>
      <c r="BI111" s="20" t="e">
        <f t="shared" si="43"/>
        <v>#N/A</v>
      </c>
      <c r="BJ111" s="20" t="e">
        <f t="shared" si="44"/>
        <v>#N/A</v>
      </c>
      <c r="BK111" s="20" t="e">
        <f t="shared" si="45"/>
        <v>#N/A</v>
      </c>
      <c r="BL111" s="20" t="e">
        <f t="shared" si="46"/>
        <v>#N/A</v>
      </c>
      <c r="BM111" s="20" t="e">
        <f t="shared" si="34"/>
        <v>#N/A</v>
      </c>
      <c r="BN111" s="20" t="e">
        <f t="shared" si="47"/>
        <v>#N/A</v>
      </c>
    </row>
    <row r="112" spans="1:66">
      <c r="A112" s="92"/>
      <c r="B112" s="90"/>
      <c r="C112" s="90"/>
      <c r="D112" s="93"/>
      <c r="E112" s="93"/>
      <c r="F112" s="93"/>
      <c r="G112" s="93"/>
      <c r="H112" s="93"/>
      <c r="I112" s="93"/>
      <c r="J112" s="93"/>
      <c r="K112" s="93"/>
      <c r="L112" s="92"/>
      <c r="M112" s="93"/>
      <c r="N112" s="91">
        <f t="shared" si="28"/>
        <v>0</v>
      </c>
      <c r="O112" s="91" t="str">
        <f t="shared" si="29"/>
        <v/>
      </c>
      <c r="P112" s="91" t="str">
        <f t="shared" si="30"/>
        <v/>
      </c>
      <c r="Q112" s="91" t="str">
        <f t="shared" si="31"/>
        <v>HDJ</v>
      </c>
      <c r="R112" s="82"/>
      <c r="S112" s="95">
        <f t="shared" si="35"/>
        <v>0</v>
      </c>
      <c r="T112" s="95">
        <f t="shared" si="36"/>
        <v>0</v>
      </c>
      <c r="U112" s="79" t="e">
        <f>VLOOKUP($S112,'Grille de Tarif OQN'!$B$2:$S$3603,U$1,0)</f>
        <v>#N/A</v>
      </c>
      <c r="V112" s="79" t="e">
        <f>VLOOKUP($S112,'Grille de Tarif OQN'!$B$2:$S$3603,V$1,0)</f>
        <v>#N/A</v>
      </c>
      <c r="W112" s="79" t="e">
        <f>VLOOKUP($S112,'Grille de Tarif OQN'!$B$2:$S$3603,W$1,0)</f>
        <v>#N/A</v>
      </c>
      <c r="X112" s="79" t="e">
        <f>VLOOKUP($S112,'Grille de Tarif OQN'!$B$2:$S$3603,X$1,0)</f>
        <v>#N/A</v>
      </c>
      <c r="Y112" s="79" t="e">
        <f>VLOOKUP($S112,'Grille de Tarif OQN'!$B$2:$S$3603,Y$1,0)</f>
        <v>#N/A</v>
      </c>
      <c r="Z112" s="79" t="e">
        <f>VLOOKUP($S112,'Grille de Tarif OQN'!$B$2:$S$3603,Z$1,0)</f>
        <v>#N/A</v>
      </c>
      <c r="AA112" s="79" t="e">
        <f>VLOOKUP($S112,'Grille de Tarif OQN'!$B$2:$S$3603,AA$1,0)</f>
        <v>#N/A</v>
      </c>
      <c r="AB112" s="79" t="e">
        <f>VLOOKUP($S112,'Grille de Tarif OQN'!$B$2:$S$3603,AB$1,0)</f>
        <v>#N/A</v>
      </c>
      <c r="AC112" s="79" t="e">
        <f>VLOOKUP($S112,'Grille de Tarif OQN'!$B$2:$S$3603,AC$1,0)</f>
        <v>#N/A</v>
      </c>
      <c r="AD112" s="79" t="e">
        <f>VLOOKUP($S112,'Grille de Tarif OQN'!$B$2:$S$3603,AD$1,0)</f>
        <v>#N/A</v>
      </c>
      <c r="AE112" s="79" t="e">
        <f>VLOOKUP($S112,'Grille de Tarif OQN'!$B$2:$S$3603,AE$1,0)</f>
        <v>#N/A</v>
      </c>
      <c r="AF112" s="79" t="e">
        <f>VLOOKUP($S112,'Grille de Tarif OQN'!$B$2:$S$3603,AF$1,0)</f>
        <v>#N/A</v>
      </c>
      <c r="AG112" s="79" t="e">
        <f>VLOOKUP($S112,'Grille de Tarif OQN'!$B$2:$S$3603,AG$1,0)</f>
        <v>#N/A</v>
      </c>
      <c r="AH112" s="79" t="e">
        <f>VLOOKUP($S112,'Grille de Tarif OQN'!$B$2:$S$3603,AH$1,0)</f>
        <v>#N/A</v>
      </c>
      <c r="AI112" s="79" t="e">
        <f>VLOOKUP($S112,'Grille de Tarif OQN'!$B$2:$S$3603,AI$1,0)</f>
        <v>#N/A</v>
      </c>
      <c r="AJ112" s="79" t="e">
        <f>VLOOKUP($S112,'Grille de Tarif OQN'!$B$2:$S$3603,AJ$1,0)</f>
        <v>#N/A</v>
      </c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72"/>
      <c r="AV112"/>
      <c r="AW112"/>
      <c r="AX112"/>
      <c r="AY112"/>
      <c r="AZ112" s="96">
        <f t="shared" si="37"/>
        <v>0</v>
      </c>
      <c r="BA112" s="24" t="e">
        <f t="shared" si="38"/>
        <v>#N/A</v>
      </c>
      <c r="BB112" s="24" t="e">
        <f t="shared" si="39"/>
        <v>#N/A</v>
      </c>
      <c r="BC112" s="24" t="e">
        <f t="shared" si="32"/>
        <v>#N/A</v>
      </c>
      <c r="BD112" s="24" t="e">
        <f t="shared" si="33"/>
        <v>#N/A</v>
      </c>
      <c r="BE112"/>
      <c r="BF112" t="e">
        <f t="shared" si="40"/>
        <v>#N/A</v>
      </c>
      <c r="BG112" t="str">
        <f t="shared" si="41"/>
        <v>HDJ</v>
      </c>
      <c r="BH112" s="20" t="e">
        <f t="shared" si="42"/>
        <v>#N/A</v>
      </c>
      <c r="BI112" s="20" t="e">
        <f t="shared" si="43"/>
        <v>#N/A</v>
      </c>
      <c r="BJ112" s="20" t="e">
        <f t="shared" si="44"/>
        <v>#N/A</v>
      </c>
      <c r="BK112" s="20" t="e">
        <f t="shared" si="45"/>
        <v>#N/A</v>
      </c>
      <c r="BL112" s="20" t="e">
        <f t="shared" si="46"/>
        <v>#N/A</v>
      </c>
      <c r="BM112" s="20" t="e">
        <f t="shared" si="34"/>
        <v>#N/A</v>
      </c>
      <c r="BN112" s="20" t="e">
        <f t="shared" si="47"/>
        <v>#N/A</v>
      </c>
    </row>
    <row r="113" spans="1:66">
      <c r="A113" s="92"/>
      <c r="B113" s="90"/>
      <c r="C113" s="90"/>
      <c r="D113" s="93"/>
      <c r="E113" s="93"/>
      <c r="F113" s="93"/>
      <c r="G113" s="93"/>
      <c r="H113" s="93"/>
      <c r="I113" s="93"/>
      <c r="J113" s="93"/>
      <c r="K113" s="93"/>
      <c r="L113" s="92"/>
      <c r="M113" s="93"/>
      <c r="N113" s="91">
        <f t="shared" si="28"/>
        <v>0</v>
      </c>
      <c r="O113" s="91" t="str">
        <f t="shared" si="29"/>
        <v/>
      </c>
      <c r="P113" s="91" t="str">
        <f t="shared" si="30"/>
        <v/>
      </c>
      <c r="Q113" s="91" t="str">
        <f t="shared" si="31"/>
        <v>HDJ</v>
      </c>
      <c r="R113" s="82"/>
      <c r="S113" s="95">
        <f t="shared" si="35"/>
        <v>0</v>
      </c>
      <c r="T113" s="95">
        <f t="shared" si="36"/>
        <v>0</v>
      </c>
      <c r="U113" s="79" t="e">
        <f>VLOOKUP($S113,'Grille de Tarif OQN'!$B$2:$S$3603,U$1,0)</f>
        <v>#N/A</v>
      </c>
      <c r="V113" s="79" t="e">
        <f>VLOOKUP($S113,'Grille de Tarif OQN'!$B$2:$S$3603,V$1,0)</f>
        <v>#N/A</v>
      </c>
      <c r="W113" s="79" t="e">
        <f>VLOOKUP($S113,'Grille de Tarif OQN'!$B$2:$S$3603,W$1,0)</f>
        <v>#N/A</v>
      </c>
      <c r="X113" s="79" t="e">
        <f>VLOOKUP($S113,'Grille de Tarif OQN'!$B$2:$S$3603,X$1,0)</f>
        <v>#N/A</v>
      </c>
      <c r="Y113" s="79" t="e">
        <f>VLOOKUP($S113,'Grille de Tarif OQN'!$B$2:$S$3603,Y$1,0)</f>
        <v>#N/A</v>
      </c>
      <c r="Z113" s="79" t="e">
        <f>VLOOKUP($S113,'Grille de Tarif OQN'!$B$2:$S$3603,Z$1,0)</f>
        <v>#N/A</v>
      </c>
      <c r="AA113" s="79" t="e">
        <f>VLOOKUP($S113,'Grille de Tarif OQN'!$B$2:$S$3603,AA$1,0)</f>
        <v>#N/A</v>
      </c>
      <c r="AB113" s="79" t="e">
        <f>VLOOKUP($S113,'Grille de Tarif OQN'!$B$2:$S$3603,AB$1,0)</f>
        <v>#N/A</v>
      </c>
      <c r="AC113" s="79" t="e">
        <f>VLOOKUP($S113,'Grille de Tarif OQN'!$B$2:$S$3603,AC$1,0)</f>
        <v>#N/A</v>
      </c>
      <c r="AD113" s="79" t="e">
        <f>VLOOKUP($S113,'Grille de Tarif OQN'!$B$2:$S$3603,AD$1,0)</f>
        <v>#N/A</v>
      </c>
      <c r="AE113" s="79" t="e">
        <f>VLOOKUP($S113,'Grille de Tarif OQN'!$B$2:$S$3603,AE$1,0)</f>
        <v>#N/A</v>
      </c>
      <c r="AF113" s="79" t="e">
        <f>VLOOKUP($S113,'Grille de Tarif OQN'!$B$2:$S$3603,AF$1,0)</f>
        <v>#N/A</v>
      </c>
      <c r="AG113" s="79" t="e">
        <f>VLOOKUP($S113,'Grille de Tarif OQN'!$B$2:$S$3603,AG$1,0)</f>
        <v>#N/A</v>
      </c>
      <c r="AH113" s="79" t="e">
        <f>VLOOKUP($S113,'Grille de Tarif OQN'!$B$2:$S$3603,AH$1,0)</f>
        <v>#N/A</v>
      </c>
      <c r="AI113" s="79" t="e">
        <f>VLOOKUP($S113,'Grille de Tarif OQN'!$B$2:$S$3603,AI$1,0)</f>
        <v>#N/A</v>
      </c>
      <c r="AJ113" s="79" t="e">
        <f>VLOOKUP($S113,'Grille de Tarif OQN'!$B$2:$S$3603,AJ$1,0)</f>
        <v>#N/A</v>
      </c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72"/>
      <c r="AV113"/>
      <c r="AW113"/>
      <c r="AX113"/>
      <c r="AY113"/>
      <c r="AZ113" s="96">
        <f t="shared" si="37"/>
        <v>0</v>
      </c>
      <c r="BA113" s="24" t="e">
        <f t="shared" si="38"/>
        <v>#N/A</v>
      </c>
      <c r="BB113" s="24" t="e">
        <f t="shared" si="39"/>
        <v>#N/A</v>
      </c>
      <c r="BC113" s="24" t="e">
        <f t="shared" si="32"/>
        <v>#N/A</v>
      </c>
      <c r="BD113" s="24" t="e">
        <f t="shared" si="33"/>
        <v>#N/A</v>
      </c>
      <c r="BE113"/>
      <c r="BF113" t="e">
        <f t="shared" si="40"/>
        <v>#N/A</v>
      </c>
      <c r="BG113" t="str">
        <f t="shared" si="41"/>
        <v>HDJ</v>
      </c>
      <c r="BH113" s="20" t="e">
        <f t="shared" si="42"/>
        <v>#N/A</v>
      </c>
      <c r="BI113" s="20" t="e">
        <f t="shared" si="43"/>
        <v>#N/A</v>
      </c>
      <c r="BJ113" s="20" t="e">
        <f t="shared" si="44"/>
        <v>#N/A</v>
      </c>
      <c r="BK113" s="20" t="e">
        <f t="shared" si="45"/>
        <v>#N/A</v>
      </c>
      <c r="BL113" s="20" t="e">
        <f t="shared" si="46"/>
        <v>#N/A</v>
      </c>
      <c r="BM113" s="20" t="e">
        <f t="shared" si="34"/>
        <v>#N/A</v>
      </c>
      <c r="BN113" s="20" t="e">
        <f t="shared" si="47"/>
        <v>#N/A</v>
      </c>
    </row>
    <row r="114" spans="1:66">
      <c r="A114" s="92"/>
      <c r="B114" s="90"/>
      <c r="C114" s="90"/>
      <c r="D114" s="93"/>
      <c r="E114" s="93"/>
      <c r="F114" s="93"/>
      <c r="G114" s="93"/>
      <c r="H114" s="93"/>
      <c r="I114" s="93"/>
      <c r="J114" s="93"/>
      <c r="K114" s="93"/>
      <c r="L114" s="92"/>
      <c r="M114" s="93"/>
      <c r="N114" s="91">
        <f t="shared" si="28"/>
        <v>0</v>
      </c>
      <c r="O114" s="91" t="str">
        <f t="shared" si="29"/>
        <v/>
      </c>
      <c r="P114" s="91" t="str">
        <f t="shared" si="30"/>
        <v/>
      </c>
      <c r="Q114" s="91" t="str">
        <f t="shared" si="31"/>
        <v>HDJ</v>
      </c>
      <c r="R114" s="82"/>
      <c r="S114" s="95">
        <f t="shared" si="35"/>
        <v>0</v>
      </c>
      <c r="T114" s="95">
        <f t="shared" si="36"/>
        <v>0</v>
      </c>
      <c r="U114" s="79" t="e">
        <f>VLOOKUP($S114,'Grille de Tarif OQN'!$B$2:$S$3603,U$1,0)</f>
        <v>#N/A</v>
      </c>
      <c r="V114" s="79" t="e">
        <f>VLOOKUP($S114,'Grille de Tarif OQN'!$B$2:$S$3603,V$1,0)</f>
        <v>#N/A</v>
      </c>
      <c r="W114" s="79" t="e">
        <f>VLOOKUP($S114,'Grille de Tarif OQN'!$B$2:$S$3603,W$1,0)</f>
        <v>#N/A</v>
      </c>
      <c r="X114" s="79" t="e">
        <f>VLOOKUP($S114,'Grille de Tarif OQN'!$B$2:$S$3603,X$1,0)</f>
        <v>#N/A</v>
      </c>
      <c r="Y114" s="79" t="e">
        <f>VLOOKUP($S114,'Grille de Tarif OQN'!$B$2:$S$3603,Y$1,0)</f>
        <v>#N/A</v>
      </c>
      <c r="Z114" s="79" t="e">
        <f>VLOOKUP($S114,'Grille de Tarif OQN'!$B$2:$S$3603,Z$1,0)</f>
        <v>#N/A</v>
      </c>
      <c r="AA114" s="79" t="e">
        <f>VLOOKUP($S114,'Grille de Tarif OQN'!$B$2:$S$3603,AA$1,0)</f>
        <v>#N/A</v>
      </c>
      <c r="AB114" s="79" t="e">
        <f>VLOOKUP($S114,'Grille de Tarif OQN'!$B$2:$S$3603,AB$1,0)</f>
        <v>#N/A</v>
      </c>
      <c r="AC114" s="79" t="e">
        <f>VLOOKUP($S114,'Grille de Tarif OQN'!$B$2:$S$3603,AC$1,0)</f>
        <v>#N/A</v>
      </c>
      <c r="AD114" s="79" t="e">
        <f>VLOOKUP($S114,'Grille de Tarif OQN'!$B$2:$S$3603,AD$1,0)</f>
        <v>#N/A</v>
      </c>
      <c r="AE114" s="79" t="e">
        <f>VLOOKUP($S114,'Grille de Tarif OQN'!$B$2:$S$3603,AE$1,0)</f>
        <v>#N/A</v>
      </c>
      <c r="AF114" s="79" t="e">
        <f>VLOOKUP($S114,'Grille de Tarif OQN'!$B$2:$S$3603,AF$1,0)</f>
        <v>#N/A</v>
      </c>
      <c r="AG114" s="79" t="e">
        <f>VLOOKUP($S114,'Grille de Tarif OQN'!$B$2:$S$3603,AG$1,0)</f>
        <v>#N/A</v>
      </c>
      <c r="AH114" s="79" t="e">
        <f>VLOOKUP($S114,'Grille de Tarif OQN'!$B$2:$S$3603,AH$1,0)</f>
        <v>#N/A</v>
      </c>
      <c r="AI114" s="79" t="e">
        <f>VLOOKUP($S114,'Grille de Tarif OQN'!$B$2:$S$3603,AI$1,0)</f>
        <v>#N/A</v>
      </c>
      <c r="AJ114" s="79" t="e">
        <f>VLOOKUP($S114,'Grille de Tarif OQN'!$B$2:$S$3603,AJ$1,0)</f>
        <v>#N/A</v>
      </c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72"/>
      <c r="AV114"/>
      <c r="AW114"/>
      <c r="AX114"/>
      <c r="AY114"/>
      <c r="AZ114" s="96">
        <f t="shared" si="37"/>
        <v>0</v>
      </c>
      <c r="BA114" s="24" t="e">
        <f t="shared" si="38"/>
        <v>#N/A</v>
      </c>
      <c r="BB114" s="24" t="e">
        <f t="shared" si="39"/>
        <v>#N/A</v>
      </c>
      <c r="BC114" s="24" t="e">
        <f t="shared" si="32"/>
        <v>#N/A</v>
      </c>
      <c r="BD114" s="24" t="e">
        <f t="shared" si="33"/>
        <v>#N/A</v>
      </c>
      <c r="BE114"/>
      <c r="BF114" t="e">
        <f t="shared" si="40"/>
        <v>#N/A</v>
      </c>
      <c r="BG114" t="str">
        <f t="shared" si="41"/>
        <v>HDJ</v>
      </c>
      <c r="BH114" s="20" t="e">
        <f t="shared" si="42"/>
        <v>#N/A</v>
      </c>
      <c r="BI114" s="20" t="e">
        <f t="shared" si="43"/>
        <v>#N/A</v>
      </c>
      <c r="BJ114" s="20" t="e">
        <f t="shared" si="44"/>
        <v>#N/A</v>
      </c>
      <c r="BK114" s="20" t="e">
        <f t="shared" si="45"/>
        <v>#N/A</v>
      </c>
      <c r="BL114" s="20" t="e">
        <f t="shared" si="46"/>
        <v>#N/A</v>
      </c>
      <c r="BM114" s="20" t="e">
        <f t="shared" si="34"/>
        <v>#N/A</v>
      </c>
      <c r="BN114" s="20" t="e">
        <f t="shared" si="47"/>
        <v>#N/A</v>
      </c>
    </row>
    <row r="115" spans="1:66">
      <c r="A115" s="92"/>
      <c r="B115" s="90"/>
      <c r="C115" s="90"/>
      <c r="D115" s="93"/>
      <c r="E115" s="93"/>
      <c r="F115" s="93"/>
      <c r="G115" s="93"/>
      <c r="H115" s="93"/>
      <c r="I115" s="93"/>
      <c r="J115" s="93"/>
      <c r="K115" s="93"/>
      <c r="L115" s="92"/>
      <c r="M115" s="93"/>
      <c r="N115" s="91">
        <f t="shared" si="28"/>
        <v>0</v>
      </c>
      <c r="O115" s="91" t="str">
        <f t="shared" si="29"/>
        <v/>
      </c>
      <c r="P115" s="91" t="str">
        <f t="shared" si="30"/>
        <v/>
      </c>
      <c r="Q115" s="91" t="str">
        <f t="shared" si="31"/>
        <v>HDJ</v>
      </c>
      <c r="R115" s="82"/>
      <c r="S115" s="95">
        <f t="shared" si="35"/>
        <v>0</v>
      </c>
      <c r="T115" s="95">
        <f t="shared" si="36"/>
        <v>0</v>
      </c>
      <c r="U115" s="79" t="e">
        <f>VLOOKUP($S115,'Grille de Tarif OQN'!$B$2:$S$3603,U$1,0)</f>
        <v>#N/A</v>
      </c>
      <c r="V115" s="79" t="e">
        <f>VLOOKUP($S115,'Grille de Tarif OQN'!$B$2:$S$3603,V$1,0)</f>
        <v>#N/A</v>
      </c>
      <c r="W115" s="79" t="e">
        <f>VLOOKUP($S115,'Grille de Tarif OQN'!$B$2:$S$3603,W$1,0)</f>
        <v>#N/A</v>
      </c>
      <c r="X115" s="79" t="e">
        <f>VLOOKUP($S115,'Grille de Tarif OQN'!$B$2:$S$3603,X$1,0)</f>
        <v>#N/A</v>
      </c>
      <c r="Y115" s="79" t="e">
        <f>VLOOKUP($S115,'Grille de Tarif OQN'!$B$2:$S$3603,Y$1,0)</f>
        <v>#N/A</v>
      </c>
      <c r="Z115" s="79" t="e">
        <f>VLOOKUP($S115,'Grille de Tarif OQN'!$B$2:$S$3603,Z$1,0)</f>
        <v>#N/A</v>
      </c>
      <c r="AA115" s="79" t="e">
        <f>VLOOKUP($S115,'Grille de Tarif OQN'!$B$2:$S$3603,AA$1,0)</f>
        <v>#N/A</v>
      </c>
      <c r="AB115" s="79" t="e">
        <f>VLOOKUP($S115,'Grille de Tarif OQN'!$B$2:$S$3603,AB$1,0)</f>
        <v>#N/A</v>
      </c>
      <c r="AC115" s="79" t="e">
        <f>VLOOKUP($S115,'Grille de Tarif OQN'!$B$2:$S$3603,AC$1,0)</f>
        <v>#N/A</v>
      </c>
      <c r="AD115" s="79" t="e">
        <f>VLOOKUP($S115,'Grille de Tarif OQN'!$B$2:$S$3603,AD$1,0)</f>
        <v>#N/A</v>
      </c>
      <c r="AE115" s="79" t="e">
        <f>VLOOKUP($S115,'Grille de Tarif OQN'!$B$2:$S$3603,AE$1,0)</f>
        <v>#N/A</v>
      </c>
      <c r="AF115" s="79" t="e">
        <f>VLOOKUP($S115,'Grille de Tarif OQN'!$B$2:$S$3603,AF$1,0)</f>
        <v>#N/A</v>
      </c>
      <c r="AG115" s="79" t="e">
        <f>VLOOKUP($S115,'Grille de Tarif OQN'!$B$2:$S$3603,AG$1,0)</f>
        <v>#N/A</v>
      </c>
      <c r="AH115" s="79" t="e">
        <f>VLOOKUP($S115,'Grille de Tarif OQN'!$B$2:$S$3603,AH$1,0)</f>
        <v>#N/A</v>
      </c>
      <c r="AI115" s="79" t="e">
        <f>VLOOKUP($S115,'Grille de Tarif OQN'!$B$2:$S$3603,AI$1,0)</f>
        <v>#N/A</v>
      </c>
      <c r="AJ115" s="79" t="e">
        <f>VLOOKUP($S115,'Grille de Tarif OQN'!$B$2:$S$3603,AJ$1,0)</f>
        <v>#N/A</v>
      </c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72"/>
      <c r="AV115"/>
      <c r="AW115"/>
      <c r="AX115"/>
      <c r="AY115"/>
      <c r="AZ115" s="96">
        <f t="shared" si="37"/>
        <v>0</v>
      </c>
      <c r="BA115" s="24" t="e">
        <f t="shared" si="38"/>
        <v>#N/A</v>
      </c>
      <c r="BB115" s="24" t="e">
        <f t="shared" si="39"/>
        <v>#N/A</v>
      </c>
      <c r="BC115" s="24" t="e">
        <f t="shared" si="32"/>
        <v>#N/A</v>
      </c>
      <c r="BD115" s="24" t="e">
        <f t="shared" si="33"/>
        <v>#N/A</v>
      </c>
      <c r="BE115"/>
      <c r="BF115" t="e">
        <f t="shared" si="40"/>
        <v>#N/A</v>
      </c>
      <c r="BG115" t="str">
        <f t="shared" si="41"/>
        <v>HDJ</v>
      </c>
      <c r="BH115" s="20" t="e">
        <f t="shared" si="42"/>
        <v>#N/A</v>
      </c>
      <c r="BI115" s="20" t="e">
        <f t="shared" si="43"/>
        <v>#N/A</v>
      </c>
      <c r="BJ115" s="20" t="e">
        <f t="shared" si="44"/>
        <v>#N/A</v>
      </c>
      <c r="BK115" s="20" t="e">
        <f t="shared" si="45"/>
        <v>#N/A</v>
      </c>
      <c r="BL115" s="20" t="e">
        <f t="shared" si="46"/>
        <v>#N/A</v>
      </c>
      <c r="BM115" s="20" t="e">
        <f t="shared" si="34"/>
        <v>#N/A</v>
      </c>
      <c r="BN115" s="20" t="e">
        <f t="shared" si="47"/>
        <v>#N/A</v>
      </c>
    </row>
    <row r="116" spans="1:66">
      <c r="A116" s="92"/>
      <c r="B116" s="90"/>
      <c r="C116" s="90"/>
      <c r="D116" s="93"/>
      <c r="E116" s="93"/>
      <c r="F116" s="93"/>
      <c r="G116" s="93"/>
      <c r="H116" s="93"/>
      <c r="I116" s="93"/>
      <c r="J116" s="93"/>
      <c r="K116" s="93"/>
      <c r="L116" s="92"/>
      <c r="M116" s="93"/>
      <c r="N116" s="91">
        <f t="shared" si="28"/>
        <v>0</v>
      </c>
      <c r="O116" s="91" t="str">
        <f t="shared" si="29"/>
        <v/>
      </c>
      <c r="P116" s="91" t="str">
        <f t="shared" si="30"/>
        <v/>
      </c>
      <c r="Q116" s="91" t="str">
        <f t="shared" si="31"/>
        <v>HDJ</v>
      </c>
      <c r="R116" s="82"/>
      <c r="S116" s="95">
        <f t="shared" si="35"/>
        <v>0</v>
      </c>
      <c r="T116" s="95">
        <f t="shared" si="36"/>
        <v>0</v>
      </c>
      <c r="U116" s="79" t="e">
        <f>VLOOKUP($S116,'Grille de Tarif OQN'!$B$2:$S$3603,U$1,0)</f>
        <v>#N/A</v>
      </c>
      <c r="V116" s="79" t="e">
        <f>VLOOKUP($S116,'Grille de Tarif OQN'!$B$2:$S$3603,V$1,0)</f>
        <v>#N/A</v>
      </c>
      <c r="W116" s="79" t="e">
        <f>VLOOKUP($S116,'Grille de Tarif OQN'!$B$2:$S$3603,W$1,0)</f>
        <v>#N/A</v>
      </c>
      <c r="X116" s="79" t="e">
        <f>VLOOKUP($S116,'Grille de Tarif OQN'!$B$2:$S$3603,X$1,0)</f>
        <v>#N/A</v>
      </c>
      <c r="Y116" s="79" t="e">
        <f>VLOOKUP($S116,'Grille de Tarif OQN'!$B$2:$S$3603,Y$1,0)</f>
        <v>#N/A</v>
      </c>
      <c r="Z116" s="79" t="e">
        <f>VLOOKUP($S116,'Grille de Tarif OQN'!$B$2:$S$3603,Z$1,0)</f>
        <v>#N/A</v>
      </c>
      <c r="AA116" s="79" t="e">
        <f>VLOOKUP($S116,'Grille de Tarif OQN'!$B$2:$S$3603,AA$1,0)</f>
        <v>#N/A</v>
      </c>
      <c r="AB116" s="79" t="e">
        <f>VLOOKUP($S116,'Grille de Tarif OQN'!$B$2:$S$3603,AB$1,0)</f>
        <v>#N/A</v>
      </c>
      <c r="AC116" s="79" t="e">
        <f>VLOOKUP($S116,'Grille de Tarif OQN'!$B$2:$S$3603,AC$1,0)</f>
        <v>#N/A</v>
      </c>
      <c r="AD116" s="79" t="e">
        <f>VLOOKUP($S116,'Grille de Tarif OQN'!$B$2:$S$3603,AD$1,0)</f>
        <v>#N/A</v>
      </c>
      <c r="AE116" s="79" t="e">
        <f>VLOOKUP($S116,'Grille de Tarif OQN'!$B$2:$S$3603,AE$1,0)</f>
        <v>#N/A</v>
      </c>
      <c r="AF116" s="79" t="e">
        <f>VLOOKUP($S116,'Grille de Tarif OQN'!$B$2:$S$3603,AF$1,0)</f>
        <v>#N/A</v>
      </c>
      <c r="AG116" s="79" t="e">
        <f>VLOOKUP($S116,'Grille de Tarif OQN'!$B$2:$S$3603,AG$1,0)</f>
        <v>#N/A</v>
      </c>
      <c r="AH116" s="79" t="e">
        <f>VLOOKUP($S116,'Grille de Tarif OQN'!$B$2:$S$3603,AH$1,0)</f>
        <v>#N/A</v>
      </c>
      <c r="AI116" s="79" t="e">
        <f>VLOOKUP($S116,'Grille de Tarif OQN'!$B$2:$S$3603,AI$1,0)</f>
        <v>#N/A</v>
      </c>
      <c r="AJ116" s="79" t="e">
        <f>VLOOKUP($S116,'Grille de Tarif OQN'!$B$2:$S$3603,AJ$1,0)</f>
        <v>#N/A</v>
      </c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72"/>
      <c r="AV116"/>
      <c r="AW116"/>
      <c r="AX116"/>
      <c r="AY116"/>
      <c r="AZ116" s="96">
        <f t="shared" si="37"/>
        <v>0</v>
      </c>
      <c r="BA116" s="24" t="e">
        <f t="shared" si="38"/>
        <v>#N/A</v>
      </c>
      <c r="BB116" s="24" t="e">
        <f t="shared" si="39"/>
        <v>#N/A</v>
      </c>
      <c r="BC116" s="24" t="e">
        <f t="shared" si="32"/>
        <v>#N/A</v>
      </c>
      <c r="BD116" s="24" t="e">
        <f t="shared" si="33"/>
        <v>#N/A</v>
      </c>
      <c r="BE116"/>
      <c r="BF116" t="e">
        <f t="shared" si="40"/>
        <v>#N/A</v>
      </c>
      <c r="BG116" t="str">
        <f t="shared" si="41"/>
        <v>HDJ</v>
      </c>
      <c r="BH116" s="20" t="e">
        <f t="shared" si="42"/>
        <v>#N/A</v>
      </c>
      <c r="BI116" s="20" t="e">
        <f t="shared" si="43"/>
        <v>#N/A</v>
      </c>
      <c r="BJ116" s="20" t="e">
        <f t="shared" si="44"/>
        <v>#N/A</v>
      </c>
      <c r="BK116" s="20" t="e">
        <f t="shared" si="45"/>
        <v>#N/A</v>
      </c>
      <c r="BL116" s="20" t="e">
        <f t="shared" si="46"/>
        <v>#N/A</v>
      </c>
      <c r="BM116" s="20" t="e">
        <f t="shared" si="34"/>
        <v>#N/A</v>
      </c>
      <c r="BN116" s="20" t="e">
        <f t="shared" si="47"/>
        <v>#N/A</v>
      </c>
    </row>
    <row r="117" spans="1:66">
      <c r="A117" s="92"/>
      <c r="B117" s="90"/>
      <c r="C117" s="90"/>
      <c r="D117" s="93"/>
      <c r="E117" s="93"/>
      <c r="F117" s="93"/>
      <c r="G117" s="93"/>
      <c r="H117" s="93"/>
      <c r="I117" s="93"/>
      <c r="J117" s="93"/>
      <c r="K117" s="93"/>
      <c r="L117" s="92"/>
      <c r="M117" s="93"/>
      <c r="N117" s="91">
        <f t="shared" si="28"/>
        <v>0</v>
      </c>
      <c r="O117" s="91" t="str">
        <f t="shared" si="29"/>
        <v/>
      </c>
      <c r="P117" s="91" t="str">
        <f t="shared" si="30"/>
        <v/>
      </c>
      <c r="Q117" s="91" t="str">
        <f t="shared" si="31"/>
        <v>HDJ</v>
      </c>
      <c r="R117" s="82"/>
      <c r="S117" s="95">
        <f t="shared" si="35"/>
        <v>0</v>
      </c>
      <c r="T117" s="95">
        <f t="shared" si="36"/>
        <v>0</v>
      </c>
      <c r="U117" s="79" t="e">
        <f>VLOOKUP($S117,'Grille de Tarif OQN'!$B$2:$S$3603,U$1,0)</f>
        <v>#N/A</v>
      </c>
      <c r="V117" s="79" t="e">
        <f>VLOOKUP($S117,'Grille de Tarif OQN'!$B$2:$S$3603,V$1,0)</f>
        <v>#N/A</v>
      </c>
      <c r="W117" s="79" t="e">
        <f>VLOOKUP($S117,'Grille de Tarif OQN'!$B$2:$S$3603,W$1,0)</f>
        <v>#N/A</v>
      </c>
      <c r="X117" s="79" t="e">
        <f>VLOOKUP($S117,'Grille de Tarif OQN'!$B$2:$S$3603,X$1,0)</f>
        <v>#N/A</v>
      </c>
      <c r="Y117" s="79" t="e">
        <f>VLOOKUP($S117,'Grille de Tarif OQN'!$B$2:$S$3603,Y$1,0)</f>
        <v>#N/A</v>
      </c>
      <c r="Z117" s="79" t="e">
        <f>VLOOKUP($S117,'Grille de Tarif OQN'!$B$2:$S$3603,Z$1,0)</f>
        <v>#N/A</v>
      </c>
      <c r="AA117" s="79" t="e">
        <f>VLOOKUP($S117,'Grille de Tarif OQN'!$B$2:$S$3603,AA$1,0)</f>
        <v>#N/A</v>
      </c>
      <c r="AB117" s="79" t="e">
        <f>VLOOKUP($S117,'Grille de Tarif OQN'!$B$2:$S$3603,AB$1,0)</f>
        <v>#N/A</v>
      </c>
      <c r="AC117" s="79" t="e">
        <f>VLOOKUP($S117,'Grille de Tarif OQN'!$B$2:$S$3603,AC$1,0)</f>
        <v>#N/A</v>
      </c>
      <c r="AD117" s="79" t="e">
        <f>VLOOKUP($S117,'Grille de Tarif OQN'!$B$2:$S$3603,AD$1,0)</f>
        <v>#N/A</v>
      </c>
      <c r="AE117" s="79" t="e">
        <f>VLOOKUP($S117,'Grille de Tarif OQN'!$B$2:$S$3603,AE$1,0)</f>
        <v>#N/A</v>
      </c>
      <c r="AF117" s="79" t="e">
        <f>VLOOKUP($S117,'Grille de Tarif OQN'!$B$2:$S$3603,AF$1,0)</f>
        <v>#N/A</v>
      </c>
      <c r="AG117" s="79" t="e">
        <f>VLOOKUP($S117,'Grille de Tarif OQN'!$B$2:$S$3603,AG$1,0)</f>
        <v>#N/A</v>
      </c>
      <c r="AH117" s="79" t="e">
        <f>VLOOKUP($S117,'Grille de Tarif OQN'!$B$2:$S$3603,AH$1,0)</f>
        <v>#N/A</v>
      </c>
      <c r="AI117" s="79" t="e">
        <f>VLOOKUP($S117,'Grille de Tarif OQN'!$B$2:$S$3603,AI$1,0)</f>
        <v>#N/A</v>
      </c>
      <c r="AJ117" s="79" t="e">
        <f>VLOOKUP($S117,'Grille de Tarif OQN'!$B$2:$S$3603,AJ$1,0)</f>
        <v>#N/A</v>
      </c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72"/>
      <c r="AV117"/>
      <c r="AW117"/>
      <c r="AX117"/>
      <c r="AY117"/>
      <c r="AZ117" s="96">
        <f t="shared" si="37"/>
        <v>0</v>
      </c>
      <c r="BA117" s="24" t="e">
        <f t="shared" si="38"/>
        <v>#N/A</v>
      </c>
      <c r="BB117" s="24" t="e">
        <f t="shared" si="39"/>
        <v>#N/A</v>
      </c>
      <c r="BC117" s="24" t="e">
        <f t="shared" si="32"/>
        <v>#N/A</v>
      </c>
      <c r="BD117" s="24" t="e">
        <f t="shared" si="33"/>
        <v>#N/A</v>
      </c>
      <c r="BE117"/>
      <c r="BF117" t="e">
        <f t="shared" si="40"/>
        <v>#N/A</v>
      </c>
      <c r="BG117" t="str">
        <f t="shared" si="41"/>
        <v>HDJ</v>
      </c>
      <c r="BH117" s="20" t="e">
        <f t="shared" si="42"/>
        <v>#N/A</v>
      </c>
      <c r="BI117" s="20" t="e">
        <f t="shared" si="43"/>
        <v>#N/A</v>
      </c>
      <c r="BJ117" s="20" t="e">
        <f t="shared" si="44"/>
        <v>#N/A</v>
      </c>
      <c r="BK117" s="20" t="e">
        <f t="shared" si="45"/>
        <v>#N/A</v>
      </c>
      <c r="BL117" s="20" t="e">
        <f t="shared" si="46"/>
        <v>#N/A</v>
      </c>
      <c r="BM117" s="20" t="e">
        <f t="shared" si="34"/>
        <v>#N/A</v>
      </c>
      <c r="BN117" s="20" t="e">
        <f t="shared" si="47"/>
        <v>#N/A</v>
      </c>
    </row>
    <row r="118" spans="1:66">
      <c r="A118" s="92"/>
      <c r="B118" s="90"/>
      <c r="C118" s="90"/>
      <c r="D118" s="93"/>
      <c r="E118" s="93"/>
      <c r="F118" s="93"/>
      <c r="G118" s="93"/>
      <c r="H118" s="93"/>
      <c r="I118" s="93"/>
      <c r="J118" s="93"/>
      <c r="K118" s="93"/>
      <c r="L118" s="92"/>
      <c r="M118" s="93"/>
      <c r="N118" s="91">
        <f t="shared" si="28"/>
        <v>0</v>
      </c>
      <c r="O118" s="91" t="str">
        <f t="shared" si="29"/>
        <v/>
      </c>
      <c r="P118" s="91" t="str">
        <f t="shared" si="30"/>
        <v/>
      </c>
      <c r="Q118" s="91" t="str">
        <f t="shared" si="31"/>
        <v>HDJ</v>
      </c>
      <c r="R118" s="82"/>
      <c r="S118" s="95">
        <f t="shared" si="35"/>
        <v>0</v>
      </c>
      <c r="T118" s="95">
        <f t="shared" si="36"/>
        <v>0</v>
      </c>
      <c r="U118" s="79" t="e">
        <f>VLOOKUP($S118,'Grille de Tarif OQN'!$B$2:$S$3603,U$1,0)</f>
        <v>#N/A</v>
      </c>
      <c r="V118" s="79" t="e">
        <f>VLOOKUP($S118,'Grille de Tarif OQN'!$B$2:$S$3603,V$1,0)</f>
        <v>#N/A</v>
      </c>
      <c r="W118" s="79" t="e">
        <f>VLOOKUP($S118,'Grille de Tarif OQN'!$B$2:$S$3603,W$1,0)</f>
        <v>#N/A</v>
      </c>
      <c r="X118" s="79" t="e">
        <f>VLOOKUP($S118,'Grille de Tarif OQN'!$B$2:$S$3603,X$1,0)</f>
        <v>#N/A</v>
      </c>
      <c r="Y118" s="79" t="e">
        <f>VLOOKUP($S118,'Grille de Tarif OQN'!$B$2:$S$3603,Y$1,0)</f>
        <v>#N/A</v>
      </c>
      <c r="Z118" s="79" t="e">
        <f>VLOOKUP($S118,'Grille de Tarif OQN'!$B$2:$S$3603,Z$1,0)</f>
        <v>#N/A</v>
      </c>
      <c r="AA118" s="79" t="e">
        <f>VLOOKUP($S118,'Grille de Tarif OQN'!$B$2:$S$3603,AA$1,0)</f>
        <v>#N/A</v>
      </c>
      <c r="AB118" s="79" t="e">
        <f>VLOOKUP($S118,'Grille de Tarif OQN'!$B$2:$S$3603,AB$1,0)</f>
        <v>#N/A</v>
      </c>
      <c r="AC118" s="79" t="e">
        <f>VLOOKUP($S118,'Grille de Tarif OQN'!$B$2:$S$3603,AC$1,0)</f>
        <v>#N/A</v>
      </c>
      <c r="AD118" s="79" t="e">
        <f>VLOOKUP($S118,'Grille de Tarif OQN'!$B$2:$S$3603,AD$1,0)</f>
        <v>#N/A</v>
      </c>
      <c r="AE118" s="79" t="e">
        <f>VLOOKUP($S118,'Grille de Tarif OQN'!$B$2:$S$3603,AE$1,0)</f>
        <v>#N/A</v>
      </c>
      <c r="AF118" s="79" t="e">
        <f>VLOOKUP($S118,'Grille de Tarif OQN'!$B$2:$S$3603,AF$1,0)</f>
        <v>#N/A</v>
      </c>
      <c r="AG118" s="79" t="e">
        <f>VLOOKUP($S118,'Grille de Tarif OQN'!$B$2:$S$3603,AG$1,0)</f>
        <v>#N/A</v>
      </c>
      <c r="AH118" s="79" t="e">
        <f>VLOOKUP($S118,'Grille de Tarif OQN'!$B$2:$S$3603,AH$1,0)</f>
        <v>#N/A</v>
      </c>
      <c r="AI118" s="79" t="e">
        <f>VLOOKUP($S118,'Grille de Tarif OQN'!$B$2:$S$3603,AI$1,0)</f>
        <v>#N/A</v>
      </c>
      <c r="AJ118" s="79" t="e">
        <f>VLOOKUP($S118,'Grille de Tarif OQN'!$B$2:$S$3603,AJ$1,0)</f>
        <v>#N/A</v>
      </c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72"/>
      <c r="AV118"/>
      <c r="AW118"/>
      <c r="AX118"/>
      <c r="AY118"/>
      <c r="AZ118" s="96">
        <f t="shared" si="37"/>
        <v>0</v>
      </c>
      <c r="BA118" s="24" t="e">
        <f t="shared" si="38"/>
        <v>#N/A</v>
      </c>
      <c r="BB118" s="24" t="e">
        <f t="shared" si="39"/>
        <v>#N/A</v>
      </c>
      <c r="BC118" s="24" t="e">
        <f t="shared" si="32"/>
        <v>#N/A</v>
      </c>
      <c r="BD118" s="24" t="e">
        <f t="shared" si="33"/>
        <v>#N/A</v>
      </c>
      <c r="BE118"/>
      <c r="BF118" t="e">
        <f t="shared" si="40"/>
        <v>#N/A</v>
      </c>
      <c r="BG118" t="str">
        <f t="shared" si="41"/>
        <v>HDJ</v>
      </c>
      <c r="BH118" s="20" t="e">
        <f t="shared" si="42"/>
        <v>#N/A</v>
      </c>
      <c r="BI118" s="20" t="e">
        <f t="shared" si="43"/>
        <v>#N/A</v>
      </c>
      <c r="BJ118" s="20" t="e">
        <f t="shared" si="44"/>
        <v>#N/A</v>
      </c>
      <c r="BK118" s="20" t="e">
        <f t="shared" si="45"/>
        <v>#N/A</v>
      </c>
      <c r="BL118" s="20" t="e">
        <f t="shared" si="46"/>
        <v>#N/A</v>
      </c>
      <c r="BM118" s="20" t="e">
        <f t="shared" si="34"/>
        <v>#N/A</v>
      </c>
      <c r="BN118" s="20" t="e">
        <f t="shared" si="47"/>
        <v>#N/A</v>
      </c>
    </row>
    <row r="119" spans="1:66">
      <c r="A119" s="92"/>
      <c r="B119" s="90"/>
      <c r="C119" s="90"/>
      <c r="D119" s="93"/>
      <c r="E119" s="93"/>
      <c r="F119" s="93"/>
      <c r="G119" s="93"/>
      <c r="H119" s="93"/>
      <c r="I119" s="93"/>
      <c r="J119" s="93"/>
      <c r="K119" s="93"/>
      <c r="L119" s="92"/>
      <c r="M119" s="93"/>
      <c r="N119" s="91">
        <f t="shared" si="28"/>
        <v>0</v>
      </c>
      <c r="O119" s="91" t="str">
        <f t="shared" si="29"/>
        <v/>
      </c>
      <c r="P119" s="91" t="str">
        <f t="shared" si="30"/>
        <v/>
      </c>
      <c r="Q119" s="91" t="str">
        <f t="shared" si="31"/>
        <v>HDJ</v>
      </c>
      <c r="R119" s="82"/>
      <c r="S119" s="95">
        <f t="shared" si="35"/>
        <v>0</v>
      </c>
      <c r="T119" s="95">
        <f t="shared" si="36"/>
        <v>0</v>
      </c>
      <c r="U119" s="79" t="e">
        <f>VLOOKUP($S119,'Grille de Tarif OQN'!$B$2:$S$3603,U$1,0)</f>
        <v>#N/A</v>
      </c>
      <c r="V119" s="79" t="e">
        <f>VLOOKUP($S119,'Grille de Tarif OQN'!$B$2:$S$3603,V$1,0)</f>
        <v>#N/A</v>
      </c>
      <c r="W119" s="79" t="e">
        <f>VLOOKUP($S119,'Grille de Tarif OQN'!$B$2:$S$3603,W$1,0)</f>
        <v>#N/A</v>
      </c>
      <c r="X119" s="79" t="e">
        <f>VLOOKUP($S119,'Grille de Tarif OQN'!$B$2:$S$3603,X$1,0)</f>
        <v>#N/A</v>
      </c>
      <c r="Y119" s="79" t="e">
        <f>VLOOKUP($S119,'Grille de Tarif OQN'!$B$2:$S$3603,Y$1,0)</f>
        <v>#N/A</v>
      </c>
      <c r="Z119" s="79" t="e">
        <f>VLOOKUP($S119,'Grille de Tarif OQN'!$B$2:$S$3603,Z$1,0)</f>
        <v>#N/A</v>
      </c>
      <c r="AA119" s="79" t="e">
        <f>VLOOKUP($S119,'Grille de Tarif OQN'!$B$2:$S$3603,AA$1,0)</f>
        <v>#N/A</v>
      </c>
      <c r="AB119" s="79" t="e">
        <f>VLOOKUP($S119,'Grille de Tarif OQN'!$B$2:$S$3603,AB$1,0)</f>
        <v>#N/A</v>
      </c>
      <c r="AC119" s="79" t="e">
        <f>VLOOKUP($S119,'Grille de Tarif OQN'!$B$2:$S$3603,AC$1,0)</f>
        <v>#N/A</v>
      </c>
      <c r="AD119" s="79" t="e">
        <f>VLOOKUP($S119,'Grille de Tarif OQN'!$B$2:$S$3603,AD$1,0)</f>
        <v>#N/A</v>
      </c>
      <c r="AE119" s="79" t="e">
        <f>VLOOKUP($S119,'Grille de Tarif OQN'!$B$2:$S$3603,AE$1,0)</f>
        <v>#N/A</v>
      </c>
      <c r="AF119" s="79" t="e">
        <f>VLOOKUP($S119,'Grille de Tarif OQN'!$B$2:$S$3603,AF$1,0)</f>
        <v>#N/A</v>
      </c>
      <c r="AG119" s="79" t="e">
        <f>VLOOKUP($S119,'Grille de Tarif OQN'!$B$2:$S$3603,AG$1,0)</f>
        <v>#N/A</v>
      </c>
      <c r="AH119" s="79" t="e">
        <f>VLOOKUP($S119,'Grille de Tarif OQN'!$B$2:$S$3603,AH$1,0)</f>
        <v>#N/A</v>
      </c>
      <c r="AI119" s="79" t="e">
        <f>VLOOKUP($S119,'Grille de Tarif OQN'!$B$2:$S$3603,AI$1,0)</f>
        <v>#N/A</v>
      </c>
      <c r="AJ119" s="79" t="e">
        <f>VLOOKUP($S119,'Grille de Tarif OQN'!$B$2:$S$3603,AJ$1,0)</f>
        <v>#N/A</v>
      </c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72"/>
      <c r="AV119"/>
      <c r="AW119"/>
      <c r="AX119"/>
      <c r="AY119"/>
      <c r="AZ119" s="96">
        <f t="shared" si="37"/>
        <v>0</v>
      </c>
      <c r="BA119" s="24" t="e">
        <f t="shared" si="38"/>
        <v>#N/A</v>
      </c>
      <c r="BB119" s="24" t="e">
        <f t="shared" si="39"/>
        <v>#N/A</v>
      </c>
      <c r="BC119" s="24" t="e">
        <f t="shared" si="32"/>
        <v>#N/A</v>
      </c>
      <c r="BD119" s="24" t="e">
        <f t="shared" si="33"/>
        <v>#N/A</v>
      </c>
      <c r="BE119"/>
      <c r="BF119" t="e">
        <f t="shared" si="40"/>
        <v>#N/A</v>
      </c>
      <c r="BG119" t="str">
        <f t="shared" si="41"/>
        <v>HDJ</v>
      </c>
      <c r="BH119" s="20" t="e">
        <f t="shared" si="42"/>
        <v>#N/A</v>
      </c>
      <c r="BI119" s="20" t="e">
        <f t="shared" si="43"/>
        <v>#N/A</v>
      </c>
      <c r="BJ119" s="20" t="e">
        <f t="shared" si="44"/>
        <v>#N/A</v>
      </c>
      <c r="BK119" s="20" t="e">
        <f t="shared" si="45"/>
        <v>#N/A</v>
      </c>
      <c r="BL119" s="20" t="e">
        <f t="shared" si="46"/>
        <v>#N/A</v>
      </c>
      <c r="BM119" s="20" t="e">
        <f t="shared" si="34"/>
        <v>#N/A</v>
      </c>
      <c r="BN119" s="20" t="e">
        <f t="shared" si="47"/>
        <v>#N/A</v>
      </c>
    </row>
    <row r="120" spans="1:66">
      <c r="A120" s="92"/>
      <c r="B120" s="90"/>
      <c r="C120" s="90"/>
      <c r="D120" s="93"/>
      <c r="E120" s="93"/>
      <c r="F120" s="93"/>
      <c r="G120" s="93"/>
      <c r="H120" s="93"/>
      <c r="I120" s="93"/>
      <c r="J120" s="93"/>
      <c r="K120" s="93"/>
      <c r="L120" s="92"/>
      <c r="M120" s="93"/>
      <c r="N120" s="91">
        <f t="shared" si="28"/>
        <v>0</v>
      </c>
      <c r="O120" s="91" t="str">
        <f t="shared" si="29"/>
        <v/>
      </c>
      <c r="P120" s="91" t="str">
        <f t="shared" si="30"/>
        <v/>
      </c>
      <c r="Q120" s="91" t="str">
        <f t="shared" si="31"/>
        <v>HDJ</v>
      </c>
      <c r="R120" s="82"/>
      <c r="S120" s="95">
        <f t="shared" si="35"/>
        <v>0</v>
      </c>
      <c r="T120" s="95">
        <f t="shared" si="36"/>
        <v>0</v>
      </c>
      <c r="U120" s="79" t="e">
        <f>VLOOKUP($S120,'Grille de Tarif OQN'!$B$2:$S$3603,U$1,0)</f>
        <v>#N/A</v>
      </c>
      <c r="V120" s="79" t="e">
        <f>VLOOKUP($S120,'Grille de Tarif OQN'!$B$2:$S$3603,V$1,0)</f>
        <v>#N/A</v>
      </c>
      <c r="W120" s="79" t="e">
        <f>VLOOKUP($S120,'Grille de Tarif OQN'!$B$2:$S$3603,W$1,0)</f>
        <v>#N/A</v>
      </c>
      <c r="X120" s="79" t="e">
        <f>VLOOKUP($S120,'Grille de Tarif OQN'!$B$2:$S$3603,X$1,0)</f>
        <v>#N/A</v>
      </c>
      <c r="Y120" s="79" t="e">
        <f>VLOOKUP($S120,'Grille de Tarif OQN'!$B$2:$S$3603,Y$1,0)</f>
        <v>#N/A</v>
      </c>
      <c r="Z120" s="79" t="e">
        <f>VLOOKUP($S120,'Grille de Tarif OQN'!$B$2:$S$3603,Z$1,0)</f>
        <v>#N/A</v>
      </c>
      <c r="AA120" s="79" t="e">
        <f>VLOOKUP($S120,'Grille de Tarif OQN'!$B$2:$S$3603,AA$1,0)</f>
        <v>#N/A</v>
      </c>
      <c r="AB120" s="79" t="e">
        <f>VLOOKUP($S120,'Grille de Tarif OQN'!$B$2:$S$3603,AB$1,0)</f>
        <v>#N/A</v>
      </c>
      <c r="AC120" s="79" t="e">
        <f>VLOOKUP($S120,'Grille de Tarif OQN'!$B$2:$S$3603,AC$1,0)</f>
        <v>#N/A</v>
      </c>
      <c r="AD120" s="79" t="e">
        <f>VLOOKUP($S120,'Grille de Tarif OQN'!$B$2:$S$3603,AD$1,0)</f>
        <v>#N/A</v>
      </c>
      <c r="AE120" s="79" t="e">
        <f>VLOOKUP($S120,'Grille de Tarif OQN'!$B$2:$S$3603,AE$1,0)</f>
        <v>#N/A</v>
      </c>
      <c r="AF120" s="79" t="e">
        <f>VLOOKUP($S120,'Grille de Tarif OQN'!$B$2:$S$3603,AF$1,0)</f>
        <v>#N/A</v>
      </c>
      <c r="AG120" s="79" t="e">
        <f>VLOOKUP($S120,'Grille de Tarif OQN'!$B$2:$S$3603,AG$1,0)</f>
        <v>#N/A</v>
      </c>
      <c r="AH120" s="79" t="e">
        <f>VLOOKUP($S120,'Grille de Tarif OQN'!$B$2:$S$3603,AH$1,0)</f>
        <v>#N/A</v>
      </c>
      <c r="AI120" s="79" t="e">
        <f>VLOOKUP($S120,'Grille de Tarif OQN'!$B$2:$S$3603,AI$1,0)</f>
        <v>#N/A</v>
      </c>
      <c r="AJ120" s="79" t="e">
        <f>VLOOKUP($S120,'Grille de Tarif OQN'!$B$2:$S$3603,AJ$1,0)</f>
        <v>#N/A</v>
      </c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72"/>
      <c r="AV120"/>
      <c r="AW120"/>
      <c r="AX120"/>
      <c r="AY120"/>
      <c r="AZ120" s="96">
        <f t="shared" si="37"/>
        <v>0</v>
      </c>
      <c r="BA120" s="24" t="e">
        <f t="shared" si="38"/>
        <v>#N/A</v>
      </c>
      <c r="BB120" s="24" t="e">
        <f t="shared" si="39"/>
        <v>#N/A</v>
      </c>
      <c r="BC120" s="24" t="e">
        <f t="shared" si="32"/>
        <v>#N/A</v>
      </c>
      <c r="BD120" s="24" t="e">
        <f t="shared" si="33"/>
        <v>#N/A</v>
      </c>
      <c r="BE120"/>
      <c r="BF120" t="e">
        <f t="shared" si="40"/>
        <v>#N/A</v>
      </c>
      <c r="BG120" t="str">
        <f t="shared" si="41"/>
        <v>HDJ</v>
      </c>
      <c r="BH120" s="20" t="e">
        <f t="shared" si="42"/>
        <v>#N/A</v>
      </c>
      <c r="BI120" s="20" t="e">
        <f t="shared" si="43"/>
        <v>#N/A</v>
      </c>
      <c r="BJ120" s="20" t="e">
        <f t="shared" si="44"/>
        <v>#N/A</v>
      </c>
      <c r="BK120" s="20" t="e">
        <f t="shared" si="45"/>
        <v>#N/A</v>
      </c>
      <c r="BL120" s="20" t="e">
        <f t="shared" si="46"/>
        <v>#N/A</v>
      </c>
      <c r="BM120" s="20" t="e">
        <f t="shared" si="34"/>
        <v>#N/A</v>
      </c>
      <c r="BN120" s="20" t="e">
        <f t="shared" si="47"/>
        <v>#N/A</v>
      </c>
    </row>
    <row r="121" spans="1:66">
      <c r="A121" s="92"/>
      <c r="B121" s="90"/>
      <c r="C121" s="90"/>
      <c r="D121" s="93"/>
      <c r="E121" s="93"/>
      <c r="F121" s="93"/>
      <c r="G121" s="93"/>
      <c r="H121" s="93"/>
      <c r="I121" s="93"/>
      <c r="J121" s="93"/>
      <c r="K121" s="93"/>
      <c r="L121" s="92"/>
      <c r="M121" s="93"/>
      <c r="N121" s="91">
        <f t="shared" si="28"/>
        <v>0</v>
      </c>
      <c r="O121" s="91" t="str">
        <f t="shared" si="29"/>
        <v/>
      </c>
      <c r="P121" s="91" t="str">
        <f t="shared" si="30"/>
        <v/>
      </c>
      <c r="Q121" s="91" t="str">
        <f t="shared" si="31"/>
        <v>HDJ</v>
      </c>
      <c r="R121" s="82"/>
      <c r="S121" s="95">
        <f t="shared" si="35"/>
        <v>0</v>
      </c>
      <c r="T121" s="95">
        <f t="shared" si="36"/>
        <v>0</v>
      </c>
      <c r="U121" s="79" t="e">
        <f>VLOOKUP($S121,'Grille de Tarif OQN'!$B$2:$S$3603,U$1,0)</f>
        <v>#N/A</v>
      </c>
      <c r="V121" s="79" t="e">
        <f>VLOOKUP($S121,'Grille de Tarif OQN'!$B$2:$S$3603,V$1,0)</f>
        <v>#N/A</v>
      </c>
      <c r="W121" s="79" t="e">
        <f>VLOOKUP($S121,'Grille de Tarif OQN'!$B$2:$S$3603,W$1,0)</f>
        <v>#N/A</v>
      </c>
      <c r="X121" s="79" t="e">
        <f>VLOOKUP($S121,'Grille de Tarif OQN'!$B$2:$S$3603,X$1,0)</f>
        <v>#N/A</v>
      </c>
      <c r="Y121" s="79" t="e">
        <f>VLOOKUP($S121,'Grille de Tarif OQN'!$B$2:$S$3603,Y$1,0)</f>
        <v>#N/A</v>
      </c>
      <c r="Z121" s="79" t="e">
        <f>VLOOKUP($S121,'Grille de Tarif OQN'!$B$2:$S$3603,Z$1,0)</f>
        <v>#N/A</v>
      </c>
      <c r="AA121" s="79" t="e">
        <f>VLOOKUP($S121,'Grille de Tarif OQN'!$B$2:$S$3603,AA$1,0)</f>
        <v>#N/A</v>
      </c>
      <c r="AB121" s="79" t="e">
        <f>VLOOKUP($S121,'Grille de Tarif OQN'!$B$2:$S$3603,AB$1,0)</f>
        <v>#N/A</v>
      </c>
      <c r="AC121" s="79" t="e">
        <f>VLOOKUP($S121,'Grille de Tarif OQN'!$B$2:$S$3603,AC$1,0)</f>
        <v>#N/A</v>
      </c>
      <c r="AD121" s="79" t="e">
        <f>VLOOKUP($S121,'Grille de Tarif OQN'!$B$2:$S$3603,AD$1,0)</f>
        <v>#N/A</v>
      </c>
      <c r="AE121" s="79" t="e">
        <f>VLOOKUP($S121,'Grille de Tarif OQN'!$B$2:$S$3603,AE$1,0)</f>
        <v>#N/A</v>
      </c>
      <c r="AF121" s="79" t="e">
        <f>VLOOKUP($S121,'Grille de Tarif OQN'!$B$2:$S$3603,AF$1,0)</f>
        <v>#N/A</v>
      </c>
      <c r="AG121" s="79" t="e">
        <f>VLOOKUP($S121,'Grille de Tarif OQN'!$B$2:$S$3603,AG$1,0)</f>
        <v>#N/A</v>
      </c>
      <c r="AH121" s="79" t="e">
        <f>VLOOKUP($S121,'Grille de Tarif OQN'!$B$2:$S$3603,AH$1,0)</f>
        <v>#N/A</v>
      </c>
      <c r="AI121" s="79" t="e">
        <f>VLOOKUP($S121,'Grille de Tarif OQN'!$B$2:$S$3603,AI$1,0)</f>
        <v>#N/A</v>
      </c>
      <c r="AJ121" s="79" t="e">
        <f>VLOOKUP($S121,'Grille de Tarif OQN'!$B$2:$S$3603,AJ$1,0)</f>
        <v>#N/A</v>
      </c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72"/>
      <c r="AV121"/>
      <c r="AW121"/>
      <c r="AX121"/>
      <c r="AY121"/>
      <c r="AZ121" s="96">
        <f t="shared" si="37"/>
        <v>0</v>
      </c>
      <c r="BA121" s="24" t="e">
        <f t="shared" si="38"/>
        <v>#N/A</v>
      </c>
      <c r="BB121" s="24" t="e">
        <f t="shared" si="39"/>
        <v>#N/A</v>
      </c>
      <c r="BC121" s="24" t="e">
        <f t="shared" si="32"/>
        <v>#N/A</v>
      </c>
      <c r="BD121" s="24" t="e">
        <f t="shared" si="33"/>
        <v>#N/A</v>
      </c>
      <c r="BE121"/>
      <c r="BF121" t="e">
        <f t="shared" si="40"/>
        <v>#N/A</v>
      </c>
      <c r="BG121" t="str">
        <f t="shared" si="41"/>
        <v>HDJ</v>
      </c>
      <c r="BH121" s="20" t="e">
        <f t="shared" si="42"/>
        <v>#N/A</v>
      </c>
      <c r="BI121" s="20" t="e">
        <f t="shared" si="43"/>
        <v>#N/A</v>
      </c>
      <c r="BJ121" s="20" t="e">
        <f t="shared" si="44"/>
        <v>#N/A</v>
      </c>
      <c r="BK121" s="20" t="e">
        <f t="shared" si="45"/>
        <v>#N/A</v>
      </c>
      <c r="BL121" s="20" t="e">
        <f t="shared" si="46"/>
        <v>#N/A</v>
      </c>
      <c r="BM121" s="20" t="e">
        <f t="shared" si="34"/>
        <v>#N/A</v>
      </c>
      <c r="BN121" s="20" t="e">
        <f t="shared" si="47"/>
        <v>#N/A</v>
      </c>
    </row>
    <row r="122" spans="1:66">
      <c r="A122" s="92"/>
      <c r="B122" s="90"/>
      <c r="C122" s="90"/>
      <c r="D122" s="93"/>
      <c r="E122" s="93"/>
      <c r="F122" s="93"/>
      <c r="G122" s="93"/>
      <c r="H122" s="93"/>
      <c r="I122" s="93"/>
      <c r="J122" s="93"/>
      <c r="K122" s="93"/>
      <c r="L122" s="92"/>
      <c r="M122" s="93"/>
      <c r="N122" s="91">
        <f t="shared" si="28"/>
        <v>0</v>
      </c>
      <c r="O122" s="91" t="str">
        <f t="shared" si="29"/>
        <v/>
      </c>
      <c r="P122" s="91" t="str">
        <f t="shared" si="30"/>
        <v/>
      </c>
      <c r="Q122" s="91" t="str">
        <f t="shared" si="31"/>
        <v>HDJ</v>
      </c>
      <c r="R122" s="82"/>
      <c r="S122" s="95">
        <f t="shared" si="35"/>
        <v>0</v>
      </c>
      <c r="T122" s="95">
        <f t="shared" si="36"/>
        <v>0</v>
      </c>
      <c r="U122" s="79" t="e">
        <f>VLOOKUP($S122,'Grille de Tarif OQN'!$B$2:$S$3603,U$1,0)</f>
        <v>#N/A</v>
      </c>
      <c r="V122" s="79" t="e">
        <f>VLOOKUP($S122,'Grille de Tarif OQN'!$B$2:$S$3603,V$1,0)</f>
        <v>#N/A</v>
      </c>
      <c r="W122" s="79" t="e">
        <f>VLOOKUP($S122,'Grille de Tarif OQN'!$B$2:$S$3603,W$1,0)</f>
        <v>#N/A</v>
      </c>
      <c r="X122" s="79" t="e">
        <f>VLOOKUP($S122,'Grille de Tarif OQN'!$B$2:$S$3603,X$1,0)</f>
        <v>#N/A</v>
      </c>
      <c r="Y122" s="79" t="e">
        <f>VLOOKUP($S122,'Grille de Tarif OQN'!$B$2:$S$3603,Y$1,0)</f>
        <v>#N/A</v>
      </c>
      <c r="Z122" s="79" t="e">
        <f>VLOOKUP($S122,'Grille de Tarif OQN'!$B$2:$S$3603,Z$1,0)</f>
        <v>#N/A</v>
      </c>
      <c r="AA122" s="79" t="e">
        <f>VLOOKUP($S122,'Grille de Tarif OQN'!$B$2:$S$3603,AA$1,0)</f>
        <v>#N/A</v>
      </c>
      <c r="AB122" s="79" t="e">
        <f>VLOOKUP($S122,'Grille de Tarif OQN'!$B$2:$S$3603,AB$1,0)</f>
        <v>#N/A</v>
      </c>
      <c r="AC122" s="79" t="e">
        <f>VLOOKUP($S122,'Grille de Tarif OQN'!$B$2:$S$3603,AC$1,0)</f>
        <v>#N/A</v>
      </c>
      <c r="AD122" s="79" t="e">
        <f>VLOOKUP($S122,'Grille de Tarif OQN'!$B$2:$S$3603,AD$1,0)</f>
        <v>#N/A</v>
      </c>
      <c r="AE122" s="79" t="e">
        <f>VLOOKUP($S122,'Grille de Tarif OQN'!$B$2:$S$3603,AE$1,0)</f>
        <v>#N/A</v>
      </c>
      <c r="AF122" s="79" t="e">
        <f>VLOOKUP($S122,'Grille de Tarif OQN'!$B$2:$S$3603,AF$1,0)</f>
        <v>#N/A</v>
      </c>
      <c r="AG122" s="79" t="e">
        <f>VLOOKUP($S122,'Grille de Tarif OQN'!$B$2:$S$3603,AG$1,0)</f>
        <v>#N/A</v>
      </c>
      <c r="AH122" s="79" t="e">
        <f>VLOOKUP($S122,'Grille de Tarif OQN'!$B$2:$S$3603,AH$1,0)</f>
        <v>#N/A</v>
      </c>
      <c r="AI122" s="79" t="e">
        <f>VLOOKUP($S122,'Grille de Tarif OQN'!$B$2:$S$3603,AI$1,0)</f>
        <v>#N/A</v>
      </c>
      <c r="AJ122" s="79" t="e">
        <f>VLOOKUP($S122,'Grille de Tarif OQN'!$B$2:$S$3603,AJ$1,0)</f>
        <v>#N/A</v>
      </c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72"/>
      <c r="AV122"/>
      <c r="AW122"/>
      <c r="AX122"/>
      <c r="AY122"/>
      <c r="AZ122" s="96">
        <f t="shared" si="37"/>
        <v>0</v>
      </c>
      <c r="BA122" s="24" t="e">
        <f t="shared" si="38"/>
        <v>#N/A</v>
      </c>
      <c r="BB122" s="24" t="e">
        <f t="shared" si="39"/>
        <v>#N/A</v>
      </c>
      <c r="BC122" s="24" t="e">
        <f t="shared" si="32"/>
        <v>#N/A</v>
      </c>
      <c r="BD122" s="24" t="e">
        <f t="shared" si="33"/>
        <v>#N/A</v>
      </c>
      <c r="BE122"/>
      <c r="BF122" t="e">
        <f t="shared" si="40"/>
        <v>#N/A</v>
      </c>
      <c r="BG122" t="str">
        <f t="shared" si="41"/>
        <v>HDJ</v>
      </c>
      <c r="BH122" s="20" t="e">
        <f t="shared" si="42"/>
        <v>#N/A</v>
      </c>
      <c r="BI122" s="20" t="e">
        <f t="shared" si="43"/>
        <v>#N/A</v>
      </c>
      <c r="BJ122" s="20" t="e">
        <f t="shared" si="44"/>
        <v>#N/A</v>
      </c>
      <c r="BK122" s="20" t="e">
        <f t="shared" si="45"/>
        <v>#N/A</v>
      </c>
      <c r="BL122" s="20" t="e">
        <f t="shared" si="46"/>
        <v>#N/A</v>
      </c>
      <c r="BM122" s="20" t="e">
        <f t="shared" si="34"/>
        <v>#N/A</v>
      </c>
      <c r="BN122" s="20" t="e">
        <f t="shared" si="47"/>
        <v>#N/A</v>
      </c>
    </row>
    <row r="123" spans="1:66">
      <c r="A123" s="92"/>
      <c r="B123" s="90"/>
      <c r="C123" s="90"/>
      <c r="D123" s="93"/>
      <c r="E123" s="93"/>
      <c r="F123" s="93"/>
      <c r="G123" s="93"/>
      <c r="H123" s="93"/>
      <c r="I123" s="93"/>
      <c r="J123" s="93"/>
      <c r="K123" s="93"/>
      <c r="L123" s="92"/>
      <c r="M123" s="93"/>
      <c r="N123" s="91">
        <f t="shared" si="28"/>
        <v>0</v>
      </c>
      <c r="O123" s="91" t="str">
        <f t="shared" si="29"/>
        <v/>
      </c>
      <c r="P123" s="91" t="str">
        <f t="shared" si="30"/>
        <v/>
      </c>
      <c r="Q123" s="91" t="str">
        <f t="shared" si="31"/>
        <v>HDJ</v>
      </c>
      <c r="R123" s="82"/>
      <c r="S123" s="95">
        <f t="shared" si="35"/>
        <v>0</v>
      </c>
      <c r="T123" s="95">
        <f t="shared" si="36"/>
        <v>0</v>
      </c>
      <c r="U123" s="79" t="e">
        <f>VLOOKUP($S123,'Grille de Tarif OQN'!$B$2:$S$3603,U$1,0)</f>
        <v>#N/A</v>
      </c>
      <c r="V123" s="79" t="e">
        <f>VLOOKUP($S123,'Grille de Tarif OQN'!$B$2:$S$3603,V$1,0)</f>
        <v>#N/A</v>
      </c>
      <c r="W123" s="79" t="e">
        <f>VLOOKUP($S123,'Grille de Tarif OQN'!$B$2:$S$3603,W$1,0)</f>
        <v>#N/A</v>
      </c>
      <c r="X123" s="79" t="e">
        <f>VLOOKUP($S123,'Grille de Tarif OQN'!$B$2:$S$3603,X$1,0)</f>
        <v>#N/A</v>
      </c>
      <c r="Y123" s="79" t="e">
        <f>VLOOKUP($S123,'Grille de Tarif OQN'!$B$2:$S$3603,Y$1,0)</f>
        <v>#N/A</v>
      </c>
      <c r="Z123" s="79" t="e">
        <f>VLOOKUP($S123,'Grille de Tarif OQN'!$B$2:$S$3603,Z$1,0)</f>
        <v>#N/A</v>
      </c>
      <c r="AA123" s="79" t="e">
        <f>VLOOKUP($S123,'Grille de Tarif OQN'!$B$2:$S$3603,AA$1,0)</f>
        <v>#N/A</v>
      </c>
      <c r="AB123" s="79" t="e">
        <f>VLOOKUP($S123,'Grille de Tarif OQN'!$B$2:$S$3603,AB$1,0)</f>
        <v>#N/A</v>
      </c>
      <c r="AC123" s="79" t="e">
        <f>VLOOKUP($S123,'Grille de Tarif OQN'!$B$2:$S$3603,AC$1,0)</f>
        <v>#N/A</v>
      </c>
      <c r="AD123" s="79" t="e">
        <f>VLOOKUP($S123,'Grille de Tarif OQN'!$B$2:$S$3603,AD$1,0)</f>
        <v>#N/A</v>
      </c>
      <c r="AE123" s="79" t="e">
        <f>VLOOKUP($S123,'Grille de Tarif OQN'!$B$2:$S$3603,AE$1,0)</f>
        <v>#N/A</v>
      </c>
      <c r="AF123" s="79" t="e">
        <f>VLOOKUP($S123,'Grille de Tarif OQN'!$B$2:$S$3603,AF$1,0)</f>
        <v>#N/A</v>
      </c>
      <c r="AG123" s="79" t="e">
        <f>VLOOKUP($S123,'Grille de Tarif OQN'!$B$2:$S$3603,AG$1,0)</f>
        <v>#N/A</v>
      </c>
      <c r="AH123" s="79" t="e">
        <f>VLOOKUP($S123,'Grille de Tarif OQN'!$B$2:$S$3603,AH$1,0)</f>
        <v>#N/A</v>
      </c>
      <c r="AI123" s="79" t="e">
        <f>VLOOKUP($S123,'Grille de Tarif OQN'!$B$2:$S$3603,AI$1,0)</f>
        <v>#N/A</v>
      </c>
      <c r="AJ123" s="79" t="e">
        <f>VLOOKUP($S123,'Grille de Tarif OQN'!$B$2:$S$3603,AJ$1,0)</f>
        <v>#N/A</v>
      </c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72"/>
      <c r="AV123"/>
      <c r="AW123"/>
      <c r="AX123"/>
      <c r="AY123"/>
      <c r="AZ123" s="96">
        <f t="shared" si="37"/>
        <v>0</v>
      </c>
      <c r="BA123" s="24" t="e">
        <f t="shared" si="38"/>
        <v>#N/A</v>
      </c>
      <c r="BB123" s="24" t="e">
        <f t="shared" si="39"/>
        <v>#N/A</v>
      </c>
      <c r="BC123" s="24" t="e">
        <f t="shared" si="32"/>
        <v>#N/A</v>
      </c>
      <c r="BD123" s="24" t="e">
        <f t="shared" si="33"/>
        <v>#N/A</v>
      </c>
      <c r="BE123"/>
      <c r="BF123" t="e">
        <f t="shared" si="40"/>
        <v>#N/A</v>
      </c>
      <c r="BG123" t="str">
        <f t="shared" si="41"/>
        <v>HDJ</v>
      </c>
      <c r="BH123" s="20" t="e">
        <f t="shared" si="42"/>
        <v>#N/A</v>
      </c>
      <c r="BI123" s="20" t="e">
        <f t="shared" si="43"/>
        <v>#N/A</v>
      </c>
      <c r="BJ123" s="20" t="e">
        <f t="shared" si="44"/>
        <v>#N/A</v>
      </c>
      <c r="BK123" s="20" t="e">
        <f t="shared" si="45"/>
        <v>#N/A</v>
      </c>
      <c r="BL123" s="20" t="e">
        <f t="shared" si="46"/>
        <v>#N/A</v>
      </c>
      <c r="BM123" s="20" t="e">
        <f t="shared" si="34"/>
        <v>#N/A</v>
      </c>
      <c r="BN123" s="20" t="e">
        <f t="shared" si="47"/>
        <v>#N/A</v>
      </c>
    </row>
    <row r="124" spans="1:66">
      <c r="A124" s="92"/>
      <c r="B124" s="90"/>
      <c r="C124" s="90"/>
      <c r="D124" s="93"/>
      <c r="E124" s="93"/>
      <c r="F124" s="93"/>
      <c r="G124" s="93"/>
      <c r="H124" s="93"/>
      <c r="I124" s="93"/>
      <c r="J124" s="93"/>
      <c r="K124" s="93"/>
      <c r="L124" s="92"/>
      <c r="M124" s="93"/>
      <c r="N124" s="91">
        <f t="shared" si="28"/>
        <v>0</v>
      </c>
      <c r="O124" s="91" t="str">
        <f t="shared" si="29"/>
        <v/>
      </c>
      <c r="P124" s="91" t="str">
        <f t="shared" si="30"/>
        <v/>
      </c>
      <c r="Q124" s="91" t="str">
        <f t="shared" si="31"/>
        <v>HDJ</v>
      </c>
      <c r="R124" s="82"/>
      <c r="S124" s="95">
        <f t="shared" si="35"/>
        <v>0</v>
      </c>
      <c r="T124" s="95">
        <f t="shared" si="36"/>
        <v>0</v>
      </c>
      <c r="U124" s="79" t="e">
        <f>VLOOKUP($S124,'Grille de Tarif OQN'!$B$2:$S$3603,U$1,0)</f>
        <v>#N/A</v>
      </c>
      <c r="V124" s="79" t="e">
        <f>VLOOKUP($S124,'Grille de Tarif OQN'!$B$2:$S$3603,V$1,0)</f>
        <v>#N/A</v>
      </c>
      <c r="W124" s="79" t="e">
        <f>VLOOKUP($S124,'Grille de Tarif OQN'!$B$2:$S$3603,W$1,0)</f>
        <v>#N/A</v>
      </c>
      <c r="X124" s="79" t="e">
        <f>VLOOKUP($S124,'Grille de Tarif OQN'!$B$2:$S$3603,X$1,0)</f>
        <v>#N/A</v>
      </c>
      <c r="Y124" s="79" t="e">
        <f>VLOOKUP($S124,'Grille de Tarif OQN'!$B$2:$S$3603,Y$1,0)</f>
        <v>#N/A</v>
      </c>
      <c r="Z124" s="79" t="e">
        <f>VLOOKUP($S124,'Grille de Tarif OQN'!$B$2:$S$3603,Z$1,0)</f>
        <v>#N/A</v>
      </c>
      <c r="AA124" s="79" t="e">
        <f>VLOOKUP($S124,'Grille de Tarif OQN'!$B$2:$S$3603,AA$1,0)</f>
        <v>#N/A</v>
      </c>
      <c r="AB124" s="79" t="e">
        <f>VLOOKUP($S124,'Grille de Tarif OQN'!$B$2:$S$3603,AB$1,0)</f>
        <v>#N/A</v>
      </c>
      <c r="AC124" s="79" t="e">
        <f>VLOOKUP($S124,'Grille de Tarif OQN'!$B$2:$S$3603,AC$1,0)</f>
        <v>#N/A</v>
      </c>
      <c r="AD124" s="79" t="e">
        <f>VLOOKUP($S124,'Grille de Tarif OQN'!$B$2:$S$3603,AD$1,0)</f>
        <v>#N/A</v>
      </c>
      <c r="AE124" s="79" t="e">
        <f>VLOOKUP($S124,'Grille de Tarif OQN'!$B$2:$S$3603,AE$1,0)</f>
        <v>#N/A</v>
      </c>
      <c r="AF124" s="79" t="e">
        <f>VLOOKUP($S124,'Grille de Tarif OQN'!$B$2:$S$3603,AF$1,0)</f>
        <v>#N/A</v>
      </c>
      <c r="AG124" s="79" t="e">
        <f>VLOOKUP($S124,'Grille de Tarif OQN'!$B$2:$S$3603,AG$1,0)</f>
        <v>#N/A</v>
      </c>
      <c r="AH124" s="79" t="e">
        <f>VLOOKUP($S124,'Grille de Tarif OQN'!$B$2:$S$3603,AH$1,0)</f>
        <v>#N/A</v>
      </c>
      <c r="AI124" s="79" t="e">
        <f>VLOOKUP($S124,'Grille de Tarif OQN'!$B$2:$S$3603,AI$1,0)</f>
        <v>#N/A</v>
      </c>
      <c r="AJ124" s="79" t="e">
        <f>VLOOKUP($S124,'Grille de Tarif OQN'!$B$2:$S$3603,AJ$1,0)</f>
        <v>#N/A</v>
      </c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72"/>
      <c r="AV124"/>
      <c r="AW124"/>
      <c r="AX124"/>
      <c r="AY124"/>
      <c r="AZ124" s="96">
        <f t="shared" si="37"/>
        <v>0</v>
      </c>
      <c r="BA124" s="24" t="e">
        <f t="shared" si="38"/>
        <v>#N/A</v>
      </c>
      <c r="BB124" s="24" t="e">
        <f t="shared" si="39"/>
        <v>#N/A</v>
      </c>
      <c r="BC124" s="24" t="e">
        <f t="shared" si="32"/>
        <v>#N/A</v>
      </c>
      <c r="BD124" s="24" t="e">
        <f t="shared" si="33"/>
        <v>#N/A</v>
      </c>
      <c r="BE124"/>
      <c r="BF124" t="e">
        <f t="shared" si="40"/>
        <v>#N/A</v>
      </c>
      <c r="BG124" t="str">
        <f t="shared" si="41"/>
        <v>HDJ</v>
      </c>
      <c r="BH124" s="20" t="e">
        <f t="shared" si="42"/>
        <v>#N/A</v>
      </c>
      <c r="BI124" s="20" t="e">
        <f t="shared" si="43"/>
        <v>#N/A</v>
      </c>
      <c r="BJ124" s="20" t="e">
        <f t="shared" si="44"/>
        <v>#N/A</v>
      </c>
      <c r="BK124" s="20" t="e">
        <f t="shared" si="45"/>
        <v>#N/A</v>
      </c>
      <c r="BL124" s="20" t="e">
        <f t="shared" si="46"/>
        <v>#N/A</v>
      </c>
      <c r="BM124" s="20" t="e">
        <f t="shared" si="34"/>
        <v>#N/A</v>
      </c>
      <c r="BN124" s="20" t="e">
        <f t="shared" si="47"/>
        <v>#N/A</v>
      </c>
    </row>
    <row r="125" spans="1:66">
      <c r="A125" s="92"/>
      <c r="B125" s="90"/>
      <c r="C125" s="90"/>
      <c r="D125" s="93"/>
      <c r="E125" s="93"/>
      <c r="F125" s="93"/>
      <c r="G125" s="93"/>
      <c r="H125" s="93"/>
      <c r="I125" s="93"/>
      <c r="J125" s="93"/>
      <c r="K125" s="93"/>
      <c r="L125" s="92"/>
      <c r="M125" s="93"/>
      <c r="N125" s="91">
        <f t="shared" si="28"/>
        <v>0</v>
      </c>
      <c r="O125" s="91" t="str">
        <f t="shared" si="29"/>
        <v/>
      </c>
      <c r="P125" s="91" t="str">
        <f t="shared" si="30"/>
        <v/>
      </c>
      <c r="Q125" s="91" t="str">
        <f t="shared" si="31"/>
        <v>HDJ</v>
      </c>
      <c r="R125" s="82"/>
      <c r="S125" s="95">
        <f t="shared" si="35"/>
        <v>0</v>
      </c>
      <c r="T125" s="95">
        <f t="shared" si="36"/>
        <v>0</v>
      </c>
      <c r="U125" s="79" t="e">
        <f>VLOOKUP($S125,'Grille de Tarif OQN'!$B$2:$S$3603,U$1,0)</f>
        <v>#N/A</v>
      </c>
      <c r="V125" s="79" t="e">
        <f>VLOOKUP($S125,'Grille de Tarif OQN'!$B$2:$S$3603,V$1,0)</f>
        <v>#N/A</v>
      </c>
      <c r="W125" s="79" t="e">
        <f>VLOOKUP($S125,'Grille de Tarif OQN'!$B$2:$S$3603,W$1,0)</f>
        <v>#N/A</v>
      </c>
      <c r="X125" s="79" t="e">
        <f>VLOOKUP($S125,'Grille de Tarif OQN'!$B$2:$S$3603,X$1,0)</f>
        <v>#N/A</v>
      </c>
      <c r="Y125" s="79" t="e">
        <f>VLOOKUP($S125,'Grille de Tarif OQN'!$B$2:$S$3603,Y$1,0)</f>
        <v>#N/A</v>
      </c>
      <c r="Z125" s="79" t="e">
        <f>VLOOKUP($S125,'Grille de Tarif OQN'!$B$2:$S$3603,Z$1,0)</f>
        <v>#N/A</v>
      </c>
      <c r="AA125" s="79" t="e">
        <f>VLOOKUP($S125,'Grille de Tarif OQN'!$B$2:$S$3603,AA$1,0)</f>
        <v>#N/A</v>
      </c>
      <c r="AB125" s="79" t="e">
        <f>VLOOKUP($S125,'Grille de Tarif OQN'!$B$2:$S$3603,AB$1,0)</f>
        <v>#N/A</v>
      </c>
      <c r="AC125" s="79" t="e">
        <f>VLOOKUP($S125,'Grille de Tarif OQN'!$B$2:$S$3603,AC$1,0)</f>
        <v>#N/A</v>
      </c>
      <c r="AD125" s="79" t="e">
        <f>VLOOKUP($S125,'Grille de Tarif OQN'!$B$2:$S$3603,AD$1,0)</f>
        <v>#N/A</v>
      </c>
      <c r="AE125" s="79" t="e">
        <f>VLOOKUP($S125,'Grille de Tarif OQN'!$B$2:$S$3603,AE$1,0)</f>
        <v>#N/A</v>
      </c>
      <c r="AF125" s="79" t="e">
        <f>VLOOKUP($S125,'Grille de Tarif OQN'!$B$2:$S$3603,AF$1,0)</f>
        <v>#N/A</v>
      </c>
      <c r="AG125" s="79" t="e">
        <f>VLOOKUP($S125,'Grille de Tarif OQN'!$B$2:$S$3603,AG$1,0)</f>
        <v>#N/A</v>
      </c>
      <c r="AH125" s="79" t="e">
        <f>VLOOKUP($S125,'Grille de Tarif OQN'!$B$2:$S$3603,AH$1,0)</f>
        <v>#N/A</v>
      </c>
      <c r="AI125" s="79" t="e">
        <f>VLOOKUP($S125,'Grille de Tarif OQN'!$B$2:$S$3603,AI$1,0)</f>
        <v>#N/A</v>
      </c>
      <c r="AJ125" s="79" t="e">
        <f>VLOOKUP($S125,'Grille de Tarif OQN'!$B$2:$S$3603,AJ$1,0)</f>
        <v>#N/A</v>
      </c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72"/>
      <c r="AV125"/>
      <c r="AW125"/>
      <c r="AX125"/>
      <c r="AY125"/>
      <c r="AZ125" s="96">
        <f t="shared" si="37"/>
        <v>0</v>
      </c>
      <c r="BA125" s="24" t="e">
        <f t="shared" si="38"/>
        <v>#N/A</v>
      </c>
      <c r="BB125" s="24" t="e">
        <f t="shared" si="39"/>
        <v>#N/A</v>
      </c>
      <c r="BC125" s="24" t="e">
        <f t="shared" si="32"/>
        <v>#N/A</v>
      </c>
      <c r="BD125" s="24" t="e">
        <f t="shared" si="33"/>
        <v>#N/A</v>
      </c>
      <c r="BE125"/>
      <c r="BF125" t="e">
        <f t="shared" si="40"/>
        <v>#N/A</v>
      </c>
      <c r="BG125" t="str">
        <f t="shared" si="41"/>
        <v>HDJ</v>
      </c>
      <c r="BH125" s="20" t="e">
        <f t="shared" si="42"/>
        <v>#N/A</v>
      </c>
      <c r="BI125" s="20" t="e">
        <f t="shared" si="43"/>
        <v>#N/A</v>
      </c>
      <c r="BJ125" s="20" t="e">
        <f t="shared" si="44"/>
        <v>#N/A</v>
      </c>
      <c r="BK125" s="20" t="e">
        <f t="shared" si="45"/>
        <v>#N/A</v>
      </c>
      <c r="BL125" s="20" t="e">
        <f t="shared" si="46"/>
        <v>#N/A</v>
      </c>
      <c r="BM125" s="20" t="e">
        <f t="shared" si="34"/>
        <v>#N/A</v>
      </c>
      <c r="BN125" s="20" t="e">
        <f t="shared" si="47"/>
        <v>#N/A</v>
      </c>
    </row>
    <row r="126" spans="1:66">
      <c r="A126" s="92"/>
      <c r="B126" s="90"/>
      <c r="C126" s="90"/>
      <c r="D126" s="93"/>
      <c r="E126" s="93"/>
      <c r="F126" s="93"/>
      <c r="G126" s="93"/>
      <c r="H126" s="93"/>
      <c r="I126" s="93"/>
      <c r="J126" s="93"/>
      <c r="K126" s="93"/>
      <c r="L126" s="92"/>
      <c r="M126" s="93"/>
      <c r="N126" s="91">
        <f t="shared" si="28"/>
        <v>0</v>
      </c>
      <c r="O126" s="91" t="str">
        <f t="shared" si="29"/>
        <v/>
      </c>
      <c r="P126" s="91" t="str">
        <f t="shared" si="30"/>
        <v/>
      </c>
      <c r="Q126" s="91" t="str">
        <f t="shared" si="31"/>
        <v>HDJ</v>
      </c>
      <c r="R126" s="82"/>
      <c r="S126" s="95">
        <f t="shared" si="35"/>
        <v>0</v>
      </c>
      <c r="T126" s="95">
        <f t="shared" si="36"/>
        <v>0</v>
      </c>
      <c r="U126" s="79" t="e">
        <f>VLOOKUP($S126,'Grille de Tarif OQN'!$B$2:$S$3603,U$1,0)</f>
        <v>#N/A</v>
      </c>
      <c r="V126" s="79" t="e">
        <f>VLOOKUP($S126,'Grille de Tarif OQN'!$B$2:$S$3603,V$1,0)</f>
        <v>#N/A</v>
      </c>
      <c r="W126" s="79" t="e">
        <f>VLOOKUP($S126,'Grille de Tarif OQN'!$B$2:$S$3603,W$1,0)</f>
        <v>#N/A</v>
      </c>
      <c r="X126" s="79" t="e">
        <f>VLOOKUP($S126,'Grille de Tarif OQN'!$B$2:$S$3603,X$1,0)</f>
        <v>#N/A</v>
      </c>
      <c r="Y126" s="79" t="e">
        <f>VLOOKUP($S126,'Grille de Tarif OQN'!$B$2:$S$3603,Y$1,0)</f>
        <v>#N/A</v>
      </c>
      <c r="Z126" s="79" t="e">
        <f>VLOOKUP($S126,'Grille de Tarif OQN'!$B$2:$S$3603,Z$1,0)</f>
        <v>#N/A</v>
      </c>
      <c r="AA126" s="79" t="e">
        <f>VLOOKUP($S126,'Grille de Tarif OQN'!$B$2:$S$3603,AA$1,0)</f>
        <v>#N/A</v>
      </c>
      <c r="AB126" s="79" t="e">
        <f>VLOOKUP($S126,'Grille de Tarif OQN'!$B$2:$S$3603,AB$1,0)</f>
        <v>#N/A</v>
      </c>
      <c r="AC126" s="79" t="e">
        <f>VLOOKUP($S126,'Grille de Tarif OQN'!$B$2:$S$3603,AC$1,0)</f>
        <v>#N/A</v>
      </c>
      <c r="AD126" s="79" t="e">
        <f>VLOOKUP($S126,'Grille de Tarif OQN'!$B$2:$S$3603,AD$1,0)</f>
        <v>#N/A</v>
      </c>
      <c r="AE126" s="79" t="e">
        <f>VLOOKUP($S126,'Grille de Tarif OQN'!$B$2:$S$3603,AE$1,0)</f>
        <v>#N/A</v>
      </c>
      <c r="AF126" s="79" t="e">
        <f>VLOOKUP($S126,'Grille de Tarif OQN'!$B$2:$S$3603,AF$1,0)</f>
        <v>#N/A</v>
      </c>
      <c r="AG126" s="79" t="e">
        <f>VLOOKUP($S126,'Grille de Tarif OQN'!$B$2:$S$3603,AG$1,0)</f>
        <v>#N/A</v>
      </c>
      <c r="AH126" s="79" t="e">
        <f>VLOOKUP($S126,'Grille de Tarif OQN'!$B$2:$S$3603,AH$1,0)</f>
        <v>#N/A</v>
      </c>
      <c r="AI126" s="79" t="e">
        <f>VLOOKUP($S126,'Grille de Tarif OQN'!$B$2:$S$3603,AI$1,0)</f>
        <v>#N/A</v>
      </c>
      <c r="AJ126" s="79" t="e">
        <f>VLOOKUP($S126,'Grille de Tarif OQN'!$B$2:$S$3603,AJ$1,0)</f>
        <v>#N/A</v>
      </c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72"/>
      <c r="AV126"/>
      <c r="AW126"/>
      <c r="AX126"/>
      <c r="AY126"/>
      <c r="AZ126" s="96">
        <f t="shared" si="37"/>
        <v>0</v>
      </c>
      <c r="BA126" s="24" t="e">
        <f t="shared" si="38"/>
        <v>#N/A</v>
      </c>
      <c r="BB126" s="24" t="e">
        <f t="shared" si="39"/>
        <v>#N/A</v>
      </c>
      <c r="BC126" s="24" t="e">
        <f t="shared" si="32"/>
        <v>#N/A</v>
      </c>
      <c r="BD126" s="24" t="e">
        <f t="shared" si="33"/>
        <v>#N/A</v>
      </c>
      <c r="BE126"/>
      <c r="BF126" t="e">
        <f t="shared" si="40"/>
        <v>#N/A</v>
      </c>
      <c r="BG126" t="str">
        <f t="shared" si="41"/>
        <v>HDJ</v>
      </c>
      <c r="BH126" s="20" t="e">
        <f t="shared" si="42"/>
        <v>#N/A</v>
      </c>
      <c r="BI126" s="20" t="e">
        <f t="shared" si="43"/>
        <v>#N/A</v>
      </c>
      <c r="BJ126" s="20" t="e">
        <f t="shared" si="44"/>
        <v>#N/A</v>
      </c>
      <c r="BK126" s="20" t="e">
        <f t="shared" si="45"/>
        <v>#N/A</v>
      </c>
      <c r="BL126" s="20" t="e">
        <f t="shared" si="46"/>
        <v>#N/A</v>
      </c>
      <c r="BM126" s="20" t="e">
        <f t="shared" si="34"/>
        <v>#N/A</v>
      </c>
      <c r="BN126" s="20" t="e">
        <f t="shared" si="47"/>
        <v>#N/A</v>
      </c>
    </row>
    <row r="127" spans="1:66">
      <c r="A127" s="92"/>
      <c r="B127" s="90"/>
      <c r="C127" s="90"/>
      <c r="D127" s="93"/>
      <c r="E127" s="93"/>
      <c r="F127" s="93"/>
      <c r="G127" s="93"/>
      <c r="H127" s="93"/>
      <c r="I127" s="93"/>
      <c r="J127" s="93"/>
      <c r="K127" s="93"/>
      <c r="L127" s="92"/>
      <c r="M127" s="93"/>
      <c r="N127" s="91">
        <f t="shared" si="28"/>
        <v>0</v>
      </c>
      <c r="O127" s="91" t="str">
        <f t="shared" si="29"/>
        <v/>
      </c>
      <c r="P127" s="91" t="str">
        <f t="shared" si="30"/>
        <v/>
      </c>
      <c r="Q127" s="91" t="str">
        <f t="shared" si="31"/>
        <v>HDJ</v>
      </c>
      <c r="R127" s="82"/>
      <c r="S127" s="95">
        <f t="shared" si="35"/>
        <v>0</v>
      </c>
      <c r="T127" s="95">
        <f t="shared" si="36"/>
        <v>0</v>
      </c>
      <c r="U127" s="79" t="e">
        <f>VLOOKUP($S127,'Grille de Tarif OQN'!$B$2:$S$3603,U$1,0)</f>
        <v>#N/A</v>
      </c>
      <c r="V127" s="79" t="e">
        <f>VLOOKUP($S127,'Grille de Tarif OQN'!$B$2:$S$3603,V$1,0)</f>
        <v>#N/A</v>
      </c>
      <c r="W127" s="79" t="e">
        <f>VLOOKUP($S127,'Grille de Tarif OQN'!$B$2:$S$3603,W$1,0)</f>
        <v>#N/A</v>
      </c>
      <c r="X127" s="79" t="e">
        <f>VLOOKUP($S127,'Grille de Tarif OQN'!$B$2:$S$3603,X$1,0)</f>
        <v>#N/A</v>
      </c>
      <c r="Y127" s="79" t="e">
        <f>VLOOKUP($S127,'Grille de Tarif OQN'!$B$2:$S$3603,Y$1,0)</f>
        <v>#N/A</v>
      </c>
      <c r="Z127" s="79" t="e">
        <f>VLOOKUP($S127,'Grille de Tarif OQN'!$B$2:$S$3603,Z$1,0)</f>
        <v>#N/A</v>
      </c>
      <c r="AA127" s="79" t="e">
        <f>VLOOKUP($S127,'Grille de Tarif OQN'!$B$2:$S$3603,AA$1,0)</f>
        <v>#N/A</v>
      </c>
      <c r="AB127" s="79" t="e">
        <f>VLOOKUP($S127,'Grille de Tarif OQN'!$B$2:$S$3603,AB$1,0)</f>
        <v>#N/A</v>
      </c>
      <c r="AC127" s="79" t="e">
        <f>VLOOKUP($S127,'Grille de Tarif OQN'!$B$2:$S$3603,AC$1,0)</f>
        <v>#N/A</v>
      </c>
      <c r="AD127" s="79" t="e">
        <f>VLOOKUP($S127,'Grille de Tarif OQN'!$B$2:$S$3603,AD$1,0)</f>
        <v>#N/A</v>
      </c>
      <c r="AE127" s="79" t="e">
        <f>VLOOKUP($S127,'Grille de Tarif OQN'!$B$2:$S$3603,AE$1,0)</f>
        <v>#N/A</v>
      </c>
      <c r="AF127" s="79" t="e">
        <f>VLOOKUP($S127,'Grille de Tarif OQN'!$B$2:$S$3603,AF$1,0)</f>
        <v>#N/A</v>
      </c>
      <c r="AG127" s="79" t="e">
        <f>VLOOKUP($S127,'Grille de Tarif OQN'!$B$2:$S$3603,AG$1,0)</f>
        <v>#N/A</v>
      </c>
      <c r="AH127" s="79" t="e">
        <f>VLOOKUP($S127,'Grille de Tarif OQN'!$B$2:$S$3603,AH$1,0)</f>
        <v>#N/A</v>
      </c>
      <c r="AI127" s="79" t="e">
        <f>VLOOKUP($S127,'Grille de Tarif OQN'!$B$2:$S$3603,AI$1,0)</f>
        <v>#N/A</v>
      </c>
      <c r="AJ127" s="79" t="e">
        <f>VLOOKUP($S127,'Grille de Tarif OQN'!$B$2:$S$3603,AJ$1,0)</f>
        <v>#N/A</v>
      </c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72"/>
      <c r="AV127"/>
      <c r="AW127"/>
      <c r="AX127"/>
      <c r="AY127"/>
      <c r="AZ127" s="96">
        <f t="shared" si="37"/>
        <v>0</v>
      </c>
      <c r="BA127" s="24" t="e">
        <f t="shared" si="38"/>
        <v>#N/A</v>
      </c>
      <c r="BB127" s="24" t="e">
        <f t="shared" si="39"/>
        <v>#N/A</v>
      </c>
      <c r="BC127" s="24" t="e">
        <f t="shared" si="32"/>
        <v>#N/A</v>
      </c>
      <c r="BD127" s="24" t="e">
        <f t="shared" si="33"/>
        <v>#N/A</v>
      </c>
      <c r="BE127"/>
      <c r="BF127" t="e">
        <f t="shared" si="40"/>
        <v>#N/A</v>
      </c>
      <c r="BG127" t="str">
        <f t="shared" si="41"/>
        <v>HDJ</v>
      </c>
      <c r="BH127" s="20" t="e">
        <f t="shared" si="42"/>
        <v>#N/A</v>
      </c>
      <c r="BI127" s="20" t="e">
        <f t="shared" si="43"/>
        <v>#N/A</v>
      </c>
      <c r="BJ127" s="20" t="e">
        <f t="shared" si="44"/>
        <v>#N/A</v>
      </c>
      <c r="BK127" s="20" t="e">
        <f t="shared" si="45"/>
        <v>#N/A</v>
      </c>
      <c r="BL127" s="20" t="e">
        <f t="shared" si="46"/>
        <v>#N/A</v>
      </c>
      <c r="BM127" s="20" t="e">
        <f t="shared" si="34"/>
        <v>#N/A</v>
      </c>
      <c r="BN127" s="20" t="e">
        <f t="shared" si="47"/>
        <v>#N/A</v>
      </c>
    </row>
    <row r="128" spans="1:66">
      <c r="A128" s="92"/>
      <c r="B128" s="90"/>
      <c r="C128" s="90"/>
      <c r="D128" s="93"/>
      <c r="E128" s="93"/>
      <c r="F128" s="93"/>
      <c r="G128" s="93"/>
      <c r="H128" s="93"/>
      <c r="I128" s="93"/>
      <c r="J128" s="93"/>
      <c r="K128" s="93"/>
      <c r="L128" s="92"/>
      <c r="M128" s="93"/>
      <c r="N128" s="91">
        <f t="shared" si="28"/>
        <v>0</v>
      </c>
      <c r="O128" s="91" t="str">
        <f t="shared" si="29"/>
        <v/>
      </c>
      <c r="P128" s="91" t="str">
        <f t="shared" si="30"/>
        <v/>
      </c>
      <c r="Q128" s="91" t="str">
        <f t="shared" si="31"/>
        <v>HDJ</v>
      </c>
      <c r="R128" s="82"/>
      <c r="S128" s="95">
        <f t="shared" si="35"/>
        <v>0</v>
      </c>
      <c r="T128" s="95">
        <f t="shared" si="36"/>
        <v>0</v>
      </c>
      <c r="U128" s="79" t="e">
        <f>VLOOKUP($S128,'Grille de Tarif OQN'!$B$2:$S$3603,U$1,0)</f>
        <v>#N/A</v>
      </c>
      <c r="V128" s="79" t="e">
        <f>VLOOKUP($S128,'Grille de Tarif OQN'!$B$2:$S$3603,V$1,0)</f>
        <v>#N/A</v>
      </c>
      <c r="W128" s="79" t="e">
        <f>VLOOKUP($S128,'Grille de Tarif OQN'!$B$2:$S$3603,W$1,0)</f>
        <v>#N/A</v>
      </c>
      <c r="X128" s="79" t="e">
        <f>VLOOKUP($S128,'Grille de Tarif OQN'!$B$2:$S$3603,X$1,0)</f>
        <v>#N/A</v>
      </c>
      <c r="Y128" s="79" t="e">
        <f>VLOOKUP($S128,'Grille de Tarif OQN'!$B$2:$S$3603,Y$1,0)</f>
        <v>#N/A</v>
      </c>
      <c r="Z128" s="79" t="e">
        <f>VLOOKUP($S128,'Grille de Tarif OQN'!$B$2:$S$3603,Z$1,0)</f>
        <v>#N/A</v>
      </c>
      <c r="AA128" s="79" t="e">
        <f>VLOOKUP($S128,'Grille de Tarif OQN'!$B$2:$S$3603,AA$1,0)</f>
        <v>#N/A</v>
      </c>
      <c r="AB128" s="79" t="e">
        <f>VLOOKUP($S128,'Grille de Tarif OQN'!$B$2:$S$3603,AB$1,0)</f>
        <v>#N/A</v>
      </c>
      <c r="AC128" s="79" t="e">
        <f>VLOOKUP($S128,'Grille de Tarif OQN'!$B$2:$S$3603,AC$1,0)</f>
        <v>#N/A</v>
      </c>
      <c r="AD128" s="79" t="e">
        <f>VLOOKUP($S128,'Grille de Tarif OQN'!$B$2:$S$3603,AD$1,0)</f>
        <v>#N/A</v>
      </c>
      <c r="AE128" s="79" t="e">
        <f>VLOOKUP($S128,'Grille de Tarif OQN'!$B$2:$S$3603,AE$1,0)</f>
        <v>#N/A</v>
      </c>
      <c r="AF128" s="79" t="e">
        <f>VLOOKUP($S128,'Grille de Tarif OQN'!$B$2:$S$3603,AF$1,0)</f>
        <v>#N/A</v>
      </c>
      <c r="AG128" s="79" t="e">
        <f>VLOOKUP($S128,'Grille de Tarif OQN'!$B$2:$S$3603,AG$1,0)</f>
        <v>#N/A</v>
      </c>
      <c r="AH128" s="79" t="e">
        <f>VLOOKUP($S128,'Grille de Tarif OQN'!$B$2:$S$3603,AH$1,0)</f>
        <v>#N/A</v>
      </c>
      <c r="AI128" s="79" t="e">
        <f>VLOOKUP($S128,'Grille de Tarif OQN'!$B$2:$S$3603,AI$1,0)</f>
        <v>#N/A</v>
      </c>
      <c r="AJ128" s="79" t="e">
        <f>VLOOKUP($S128,'Grille de Tarif OQN'!$B$2:$S$3603,AJ$1,0)</f>
        <v>#N/A</v>
      </c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72"/>
      <c r="AV128"/>
      <c r="AW128"/>
      <c r="AX128"/>
      <c r="AY128"/>
      <c r="AZ128" s="96">
        <f t="shared" si="37"/>
        <v>0</v>
      </c>
      <c r="BA128" s="24" t="e">
        <f t="shared" si="38"/>
        <v>#N/A</v>
      </c>
      <c r="BB128" s="24" t="e">
        <f t="shared" si="39"/>
        <v>#N/A</v>
      </c>
      <c r="BC128" s="24" t="e">
        <f t="shared" si="32"/>
        <v>#N/A</v>
      </c>
      <c r="BD128" s="24" t="e">
        <f t="shared" si="33"/>
        <v>#N/A</v>
      </c>
      <c r="BE128"/>
      <c r="BF128" t="e">
        <f t="shared" si="40"/>
        <v>#N/A</v>
      </c>
      <c r="BG128" t="str">
        <f t="shared" si="41"/>
        <v>HDJ</v>
      </c>
      <c r="BH128" s="20" t="e">
        <f t="shared" si="42"/>
        <v>#N/A</v>
      </c>
      <c r="BI128" s="20" t="e">
        <f t="shared" si="43"/>
        <v>#N/A</v>
      </c>
      <c r="BJ128" s="20" t="e">
        <f t="shared" si="44"/>
        <v>#N/A</v>
      </c>
      <c r="BK128" s="20" t="e">
        <f t="shared" si="45"/>
        <v>#N/A</v>
      </c>
      <c r="BL128" s="20" t="e">
        <f t="shared" si="46"/>
        <v>#N/A</v>
      </c>
      <c r="BM128" s="20" t="e">
        <f t="shared" si="34"/>
        <v>#N/A</v>
      </c>
      <c r="BN128" s="20" t="e">
        <f t="shared" si="47"/>
        <v>#N/A</v>
      </c>
    </row>
    <row r="129" spans="1:66">
      <c r="A129" s="92"/>
      <c r="B129" s="90"/>
      <c r="C129" s="90"/>
      <c r="D129" s="93"/>
      <c r="E129" s="93"/>
      <c r="F129" s="93"/>
      <c r="G129" s="93"/>
      <c r="H129" s="93"/>
      <c r="I129" s="93"/>
      <c r="J129" s="93"/>
      <c r="K129" s="93"/>
      <c r="L129" s="92"/>
      <c r="M129" s="93"/>
      <c r="N129" s="91">
        <f t="shared" si="28"/>
        <v>0</v>
      </c>
      <c r="O129" s="91" t="str">
        <f t="shared" si="29"/>
        <v/>
      </c>
      <c r="P129" s="91" t="str">
        <f t="shared" si="30"/>
        <v/>
      </c>
      <c r="Q129" s="91" t="str">
        <f t="shared" si="31"/>
        <v>HDJ</v>
      </c>
      <c r="R129" s="82"/>
      <c r="S129" s="95">
        <f t="shared" si="35"/>
        <v>0</v>
      </c>
      <c r="T129" s="95">
        <f t="shared" si="36"/>
        <v>0</v>
      </c>
      <c r="U129" s="79" t="e">
        <f>VLOOKUP($S129,'Grille de Tarif OQN'!$B$2:$S$3603,U$1,0)</f>
        <v>#N/A</v>
      </c>
      <c r="V129" s="79" t="e">
        <f>VLOOKUP($S129,'Grille de Tarif OQN'!$B$2:$S$3603,V$1,0)</f>
        <v>#N/A</v>
      </c>
      <c r="W129" s="79" t="e">
        <f>VLOOKUP($S129,'Grille de Tarif OQN'!$B$2:$S$3603,W$1,0)</f>
        <v>#N/A</v>
      </c>
      <c r="X129" s="79" t="e">
        <f>VLOOKUP($S129,'Grille de Tarif OQN'!$B$2:$S$3603,X$1,0)</f>
        <v>#N/A</v>
      </c>
      <c r="Y129" s="79" t="e">
        <f>VLOOKUP($S129,'Grille de Tarif OQN'!$B$2:$S$3603,Y$1,0)</f>
        <v>#N/A</v>
      </c>
      <c r="Z129" s="79" t="e">
        <f>VLOOKUP($S129,'Grille de Tarif OQN'!$B$2:$S$3603,Z$1,0)</f>
        <v>#N/A</v>
      </c>
      <c r="AA129" s="79" t="e">
        <f>VLOOKUP($S129,'Grille de Tarif OQN'!$B$2:$S$3603,AA$1,0)</f>
        <v>#N/A</v>
      </c>
      <c r="AB129" s="79" t="e">
        <f>VLOOKUP($S129,'Grille de Tarif OQN'!$B$2:$S$3603,AB$1,0)</f>
        <v>#N/A</v>
      </c>
      <c r="AC129" s="79" t="e">
        <f>VLOOKUP($S129,'Grille de Tarif OQN'!$B$2:$S$3603,AC$1,0)</f>
        <v>#N/A</v>
      </c>
      <c r="AD129" s="79" t="e">
        <f>VLOOKUP($S129,'Grille de Tarif OQN'!$B$2:$S$3603,AD$1,0)</f>
        <v>#N/A</v>
      </c>
      <c r="AE129" s="79" t="e">
        <f>VLOOKUP($S129,'Grille de Tarif OQN'!$B$2:$S$3603,AE$1,0)</f>
        <v>#N/A</v>
      </c>
      <c r="AF129" s="79" t="e">
        <f>VLOOKUP($S129,'Grille de Tarif OQN'!$B$2:$S$3603,AF$1,0)</f>
        <v>#N/A</v>
      </c>
      <c r="AG129" s="79" t="e">
        <f>VLOOKUP($S129,'Grille de Tarif OQN'!$B$2:$S$3603,AG$1,0)</f>
        <v>#N/A</v>
      </c>
      <c r="AH129" s="79" t="e">
        <f>VLOOKUP($S129,'Grille de Tarif OQN'!$B$2:$S$3603,AH$1,0)</f>
        <v>#N/A</v>
      </c>
      <c r="AI129" s="79" t="e">
        <f>VLOOKUP($S129,'Grille de Tarif OQN'!$B$2:$S$3603,AI$1,0)</f>
        <v>#N/A</v>
      </c>
      <c r="AJ129" s="79" t="e">
        <f>VLOOKUP($S129,'Grille de Tarif OQN'!$B$2:$S$3603,AJ$1,0)</f>
        <v>#N/A</v>
      </c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72"/>
      <c r="AV129"/>
      <c r="AW129"/>
      <c r="AX129"/>
      <c r="AY129"/>
      <c r="AZ129" s="96">
        <f t="shared" si="37"/>
        <v>0</v>
      </c>
      <c r="BA129" s="24" t="e">
        <f t="shared" si="38"/>
        <v>#N/A</v>
      </c>
      <c r="BB129" s="24" t="e">
        <f t="shared" si="39"/>
        <v>#N/A</v>
      </c>
      <c r="BC129" s="24" t="e">
        <f t="shared" si="32"/>
        <v>#N/A</v>
      </c>
      <c r="BD129" s="24" t="e">
        <f t="shared" si="33"/>
        <v>#N/A</v>
      </c>
      <c r="BE129"/>
      <c r="BF129" t="e">
        <f t="shared" si="40"/>
        <v>#N/A</v>
      </c>
      <c r="BG129" t="str">
        <f t="shared" si="41"/>
        <v>HDJ</v>
      </c>
      <c r="BH129" s="20" t="e">
        <f t="shared" si="42"/>
        <v>#N/A</v>
      </c>
      <c r="BI129" s="20" t="e">
        <f t="shared" si="43"/>
        <v>#N/A</v>
      </c>
      <c r="BJ129" s="20" t="e">
        <f t="shared" si="44"/>
        <v>#N/A</v>
      </c>
      <c r="BK129" s="20" t="e">
        <f t="shared" si="45"/>
        <v>#N/A</v>
      </c>
      <c r="BL129" s="20" t="e">
        <f t="shared" si="46"/>
        <v>#N/A</v>
      </c>
      <c r="BM129" s="20" t="e">
        <f t="shared" si="34"/>
        <v>#N/A</v>
      </c>
      <c r="BN129" s="20" t="e">
        <f t="shared" si="47"/>
        <v>#N/A</v>
      </c>
    </row>
    <row r="130" spans="1:66">
      <c r="A130" s="92"/>
      <c r="B130" s="90"/>
      <c r="C130" s="90"/>
      <c r="D130" s="93"/>
      <c r="E130" s="93"/>
      <c r="F130" s="93"/>
      <c r="G130" s="93"/>
      <c r="H130" s="93"/>
      <c r="I130" s="93"/>
      <c r="J130" s="93"/>
      <c r="K130" s="93"/>
      <c r="L130" s="92"/>
      <c r="M130" s="93"/>
      <c r="N130" s="91">
        <f t="shared" si="28"/>
        <v>0</v>
      </c>
      <c r="O130" s="91" t="str">
        <f t="shared" si="29"/>
        <v/>
      </c>
      <c r="P130" s="91" t="str">
        <f t="shared" si="30"/>
        <v/>
      </c>
      <c r="Q130" s="91" t="str">
        <f t="shared" si="31"/>
        <v>HDJ</v>
      </c>
      <c r="R130" s="82"/>
      <c r="S130" s="95">
        <f t="shared" si="35"/>
        <v>0</v>
      </c>
      <c r="T130" s="95">
        <f t="shared" si="36"/>
        <v>0</v>
      </c>
      <c r="U130" s="79" t="e">
        <f>VLOOKUP($S130,'Grille de Tarif OQN'!$B$2:$S$3603,U$1,0)</f>
        <v>#N/A</v>
      </c>
      <c r="V130" s="79" t="e">
        <f>VLOOKUP($S130,'Grille de Tarif OQN'!$B$2:$S$3603,V$1,0)</f>
        <v>#N/A</v>
      </c>
      <c r="W130" s="79" t="e">
        <f>VLOOKUP($S130,'Grille de Tarif OQN'!$B$2:$S$3603,W$1,0)</f>
        <v>#N/A</v>
      </c>
      <c r="X130" s="79" t="e">
        <f>VLOOKUP($S130,'Grille de Tarif OQN'!$B$2:$S$3603,X$1,0)</f>
        <v>#N/A</v>
      </c>
      <c r="Y130" s="79" t="e">
        <f>VLOOKUP($S130,'Grille de Tarif OQN'!$B$2:$S$3603,Y$1,0)</f>
        <v>#N/A</v>
      </c>
      <c r="Z130" s="79" t="e">
        <f>VLOOKUP($S130,'Grille de Tarif OQN'!$B$2:$S$3603,Z$1,0)</f>
        <v>#N/A</v>
      </c>
      <c r="AA130" s="79" t="e">
        <f>VLOOKUP($S130,'Grille de Tarif OQN'!$B$2:$S$3603,AA$1,0)</f>
        <v>#N/A</v>
      </c>
      <c r="AB130" s="79" t="e">
        <f>VLOOKUP($S130,'Grille de Tarif OQN'!$B$2:$S$3603,AB$1,0)</f>
        <v>#N/A</v>
      </c>
      <c r="AC130" s="79" t="e">
        <f>VLOOKUP($S130,'Grille de Tarif OQN'!$B$2:$S$3603,AC$1,0)</f>
        <v>#N/A</v>
      </c>
      <c r="AD130" s="79" t="e">
        <f>VLOOKUP($S130,'Grille de Tarif OQN'!$B$2:$S$3603,AD$1,0)</f>
        <v>#N/A</v>
      </c>
      <c r="AE130" s="79" t="e">
        <f>VLOOKUP($S130,'Grille de Tarif OQN'!$B$2:$S$3603,AE$1,0)</f>
        <v>#N/A</v>
      </c>
      <c r="AF130" s="79" t="e">
        <f>VLOOKUP($S130,'Grille de Tarif OQN'!$B$2:$S$3603,AF$1,0)</f>
        <v>#N/A</v>
      </c>
      <c r="AG130" s="79" t="e">
        <f>VLOOKUP($S130,'Grille de Tarif OQN'!$B$2:$S$3603,AG$1,0)</f>
        <v>#N/A</v>
      </c>
      <c r="AH130" s="79" t="e">
        <f>VLOOKUP($S130,'Grille de Tarif OQN'!$B$2:$S$3603,AH$1,0)</f>
        <v>#N/A</v>
      </c>
      <c r="AI130" s="79" t="e">
        <f>VLOOKUP($S130,'Grille de Tarif OQN'!$B$2:$S$3603,AI$1,0)</f>
        <v>#N/A</v>
      </c>
      <c r="AJ130" s="79" t="e">
        <f>VLOOKUP($S130,'Grille de Tarif OQN'!$B$2:$S$3603,AJ$1,0)</f>
        <v>#N/A</v>
      </c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72"/>
      <c r="AV130"/>
      <c r="AW130"/>
      <c r="AX130"/>
      <c r="AY130"/>
      <c r="AZ130" s="96">
        <f t="shared" si="37"/>
        <v>0</v>
      </c>
      <c r="BA130" s="24" t="e">
        <f t="shared" si="38"/>
        <v>#N/A</v>
      </c>
      <c r="BB130" s="24" t="e">
        <f t="shared" si="39"/>
        <v>#N/A</v>
      </c>
      <c r="BC130" s="24" t="e">
        <f t="shared" si="32"/>
        <v>#N/A</v>
      </c>
      <c r="BD130" s="24" t="e">
        <f t="shared" si="33"/>
        <v>#N/A</v>
      </c>
      <c r="BE130"/>
      <c r="BF130" t="e">
        <f t="shared" si="40"/>
        <v>#N/A</v>
      </c>
      <c r="BG130" t="str">
        <f t="shared" si="41"/>
        <v>HDJ</v>
      </c>
      <c r="BH130" s="20" t="e">
        <f t="shared" si="42"/>
        <v>#N/A</v>
      </c>
      <c r="BI130" s="20" t="e">
        <f t="shared" si="43"/>
        <v>#N/A</v>
      </c>
      <c r="BJ130" s="20" t="e">
        <f t="shared" si="44"/>
        <v>#N/A</v>
      </c>
      <c r="BK130" s="20" t="e">
        <f t="shared" si="45"/>
        <v>#N/A</v>
      </c>
      <c r="BL130" s="20" t="e">
        <f t="shared" si="46"/>
        <v>#N/A</v>
      </c>
      <c r="BM130" s="20" t="e">
        <f t="shared" si="34"/>
        <v>#N/A</v>
      </c>
      <c r="BN130" s="20" t="e">
        <f t="shared" si="47"/>
        <v>#N/A</v>
      </c>
    </row>
    <row r="131" spans="1:66">
      <c r="A131" s="92"/>
      <c r="B131" s="90"/>
      <c r="C131" s="90"/>
      <c r="D131" s="93"/>
      <c r="E131" s="93"/>
      <c r="F131" s="93"/>
      <c r="G131" s="93"/>
      <c r="H131" s="93"/>
      <c r="I131" s="93"/>
      <c r="J131" s="93"/>
      <c r="K131" s="93"/>
      <c r="L131" s="92"/>
      <c r="M131" s="93"/>
      <c r="N131" s="91">
        <f t="shared" si="28"/>
        <v>0</v>
      </c>
      <c r="O131" s="91" t="str">
        <f t="shared" si="29"/>
        <v/>
      </c>
      <c r="P131" s="91" t="str">
        <f t="shared" si="30"/>
        <v/>
      </c>
      <c r="Q131" s="91" t="str">
        <f t="shared" si="31"/>
        <v>HDJ</v>
      </c>
      <c r="R131" s="82"/>
      <c r="S131" s="95">
        <f t="shared" si="35"/>
        <v>0</v>
      </c>
      <c r="T131" s="95">
        <f t="shared" si="36"/>
        <v>0</v>
      </c>
      <c r="U131" s="79" t="e">
        <f>VLOOKUP($S131,'Grille de Tarif OQN'!$B$2:$S$3603,U$1,0)</f>
        <v>#N/A</v>
      </c>
      <c r="V131" s="79" t="e">
        <f>VLOOKUP($S131,'Grille de Tarif OQN'!$B$2:$S$3603,V$1,0)</f>
        <v>#N/A</v>
      </c>
      <c r="W131" s="79" t="e">
        <f>VLOOKUP($S131,'Grille de Tarif OQN'!$B$2:$S$3603,W$1,0)</f>
        <v>#N/A</v>
      </c>
      <c r="X131" s="79" t="e">
        <f>VLOOKUP($S131,'Grille de Tarif OQN'!$B$2:$S$3603,X$1,0)</f>
        <v>#N/A</v>
      </c>
      <c r="Y131" s="79" t="e">
        <f>VLOOKUP($S131,'Grille de Tarif OQN'!$B$2:$S$3603,Y$1,0)</f>
        <v>#N/A</v>
      </c>
      <c r="Z131" s="79" t="e">
        <f>VLOOKUP($S131,'Grille de Tarif OQN'!$B$2:$S$3603,Z$1,0)</f>
        <v>#N/A</v>
      </c>
      <c r="AA131" s="79" t="e">
        <f>VLOOKUP($S131,'Grille de Tarif OQN'!$B$2:$S$3603,AA$1,0)</f>
        <v>#N/A</v>
      </c>
      <c r="AB131" s="79" t="e">
        <f>VLOOKUP($S131,'Grille de Tarif OQN'!$B$2:$S$3603,AB$1,0)</f>
        <v>#N/A</v>
      </c>
      <c r="AC131" s="79" t="e">
        <f>VLOOKUP($S131,'Grille de Tarif OQN'!$B$2:$S$3603,AC$1,0)</f>
        <v>#N/A</v>
      </c>
      <c r="AD131" s="79" t="e">
        <f>VLOOKUP($S131,'Grille de Tarif OQN'!$B$2:$S$3603,AD$1,0)</f>
        <v>#N/A</v>
      </c>
      <c r="AE131" s="79" t="e">
        <f>VLOOKUP($S131,'Grille de Tarif OQN'!$B$2:$S$3603,AE$1,0)</f>
        <v>#N/A</v>
      </c>
      <c r="AF131" s="79" t="e">
        <f>VLOOKUP($S131,'Grille de Tarif OQN'!$B$2:$S$3603,AF$1,0)</f>
        <v>#N/A</v>
      </c>
      <c r="AG131" s="79" t="e">
        <f>VLOOKUP($S131,'Grille de Tarif OQN'!$B$2:$S$3603,AG$1,0)</f>
        <v>#N/A</v>
      </c>
      <c r="AH131" s="79" t="e">
        <f>VLOOKUP($S131,'Grille de Tarif OQN'!$B$2:$S$3603,AH$1,0)</f>
        <v>#N/A</v>
      </c>
      <c r="AI131" s="79" t="e">
        <f>VLOOKUP($S131,'Grille de Tarif OQN'!$B$2:$S$3603,AI$1,0)</f>
        <v>#N/A</v>
      </c>
      <c r="AJ131" s="79" t="e">
        <f>VLOOKUP($S131,'Grille de Tarif OQN'!$B$2:$S$3603,AJ$1,0)</f>
        <v>#N/A</v>
      </c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72"/>
      <c r="AV131"/>
      <c r="AW131"/>
      <c r="AX131"/>
      <c r="AY131"/>
      <c r="AZ131" s="96">
        <f t="shared" si="37"/>
        <v>0</v>
      </c>
      <c r="BA131" s="24" t="e">
        <f t="shared" si="38"/>
        <v>#N/A</v>
      </c>
      <c r="BB131" s="24" t="e">
        <f t="shared" si="39"/>
        <v>#N/A</v>
      </c>
      <c r="BC131" s="24" t="e">
        <f t="shared" si="32"/>
        <v>#N/A</v>
      </c>
      <c r="BD131" s="24" t="e">
        <f t="shared" si="33"/>
        <v>#N/A</v>
      </c>
      <c r="BE131"/>
      <c r="BF131" t="e">
        <f t="shared" si="40"/>
        <v>#N/A</v>
      </c>
      <c r="BG131" t="str">
        <f t="shared" si="41"/>
        <v>HDJ</v>
      </c>
      <c r="BH131" s="20" t="e">
        <f t="shared" si="42"/>
        <v>#N/A</v>
      </c>
      <c r="BI131" s="20" t="e">
        <f t="shared" si="43"/>
        <v>#N/A</v>
      </c>
      <c r="BJ131" s="20" t="e">
        <f t="shared" si="44"/>
        <v>#N/A</v>
      </c>
      <c r="BK131" s="20" t="e">
        <f t="shared" si="45"/>
        <v>#N/A</v>
      </c>
      <c r="BL131" s="20" t="e">
        <f t="shared" si="46"/>
        <v>#N/A</v>
      </c>
      <c r="BM131" s="20" t="e">
        <f t="shared" si="34"/>
        <v>#N/A</v>
      </c>
      <c r="BN131" s="20" t="e">
        <f t="shared" si="47"/>
        <v>#N/A</v>
      </c>
    </row>
    <row r="132" spans="1:66">
      <c r="A132" s="92"/>
      <c r="B132" s="90"/>
      <c r="C132" s="90"/>
      <c r="D132" s="93"/>
      <c r="E132" s="93"/>
      <c r="F132" s="93"/>
      <c r="G132" s="93"/>
      <c r="H132" s="93"/>
      <c r="I132" s="93"/>
      <c r="J132" s="93"/>
      <c r="K132" s="93"/>
      <c r="L132" s="92"/>
      <c r="M132" s="93"/>
      <c r="N132" s="91">
        <f t="shared" ref="N132:N195" si="48">IF(LEN(B132)=7,1,0)</f>
        <v>0</v>
      </c>
      <c r="O132" s="91" t="str">
        <f t="shared" ref="O132:O195" si="49">LEFT(B132,2)</f>
        <v/>
      </c>
      <c r="P132" s="91" t="str">
        <f t="shared" ref="P132:P195" si="50">LEFT(B132,4)</f>
        <v/>
      </c>
      <c r="Q132" s="91" t="str">
        <f t="shared" ref="Q132:Q195" si="51">IF(F132=1,"HC","HDJ")</f>
        <v>HDJ</v>
      </c>
      <c r="R132" s="82"/>
      <c r="S132" s="95">
        <f t="shared" si="35"/>
        <v>0</v>
      </c>
      <c r="T132" s="95">
        <f t="shared" si="36"/>
        <v>0</v>
      </c>
      <c r="U132" s="79" t="e">
        <f>VLOOKUP($S132,'Grille de Tarif OQN'!$B$2:$S$3603,U$1,0)</f>
        <v>#N/A</v>
      </c>
      <c r="V132" s="79" t="e">
        <f>VLOOKUP($S132,'Grille de Tarif OQN'!$B$2:$S$3603,V$1,0)</f>
        <v>#N/A</v>
      </c>
      <c r="W132" s="79" t="e">
        <f>VLOOKUP($S132,'Grille de Tarif OQN'!$B$2:$S$3603,W$1,0)</f>
        <v>#N/A</v>
      </c>
      <c r="X132" s="79" t="e">
        <f>VLOOKUP($S132,'Grille de Tarif OQN'!$B$2:$S$3603,X$1,0)</f>
        <v>#N/A</v>
      </c>
      <c r="Y132" s="79" t="e">
        <f>VLOOKUP($S132,'Grille de Tarif OQN'!$B$2:$S$3603,Y$1,0)</f>
        <v>#N/A</v>
      </c>
      <c r="Z132" s="79" t="e">
        <f>VLOOKUP($S132,'Grille de Tarif OQN'!$B$2:$S$3603,Z$1,0)</f>
        <v>#N/A</v>
      </c>
      <c r="AA132" s="79" t="e">
        <f>VLOOKUP($S132,'Grille de Tarif OQN'!$B$2:$S$3603,AA$1,0)</f>
        <v>#N/A</v>
      </c>
      <c r="AB132" s="79" t="e">
        <f>VLOOKUP($S132,'Grille de Tarif OQN'!$B$2:$S$3603,AB$1,0)</f>
        <v>#N/A</v>
      </c>
      <c r="AC132" s="79" t="e">
        <f>VLOOKUP($S132,'Grille de Tarif OQN'!$B$2:$S$3603,AC$1,0)</f>
        <v>#N/A</v>
      </c>
      <c r="AD132" s="79" t="e">
        <f>VLOOKUP($S132,'Grille de Tarif OQN'!$B$2:$S$3603,AD$1,0)</f>
        <v>#N/A</v>
      </c>
      <c r="AE132" s="79" t="e">
        <f>VLOOKUP($S132,'Grille de Tarif OQN'!$B$2:$S$3603,AE$1,0)</f>
        <v>#N/A</v>
      </c>
      <c r="AF132" s="79" t="e">
        <f>VLOOKUP($S132,'Grille de Tarif OQN'!$B$2:$S$3603,AF$1,0)</f>
        <v>#N/A</v>
      </c>
      <c r="AG132" s="79" t="e">
        <f>VLOOKUP($S132,'Grille de Tarif OQN'!$B$2:$S$3603,AG$1,0)</f>
        <v>#N/A</v>
      </c>
      <c r="AH132" s="79" t="e">
        <f>VLOOKUP($S132,'Grille de Tarif OQN'!$B$2:$S$3603,AH$1,0)</f>
        <v>#N/A</v>
      </c>
      <c r="AI132" s="79" t="e">
        <f>VLOOKUP($S132,'Grille de Tarif OQN'!$B$2:$S$3603,AI$1,0)</f>
        <v>#N/A</v>
      </c>
      <c r="AJ132" s="79" t="e">
        <f>VLOOKUP($S132,'Grille de Tarif OQN'!$B$2:$S$3603,AJ$1,0)</f>
        <v>#N/A</v>
      </c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72"/>
      <c r="AV132"/>
      <c r="AW132"/>
      <c r="AX132"/>
      <c r="AY132"/>
      <c r="AZ132" s="96">
        <f t="shared" si="37"/>
        <v>0</v>
      </c>
      <c r="BA132" s="24" t="e">
        <f t="shared" si="38"/>
        <v>#N/A</v>
      </c>
      <c r="BB132" s="24" t="e">
        <f t="shared" si="39"/>
        <v>#N/A</v>
      </c>
      <c r="BC132" s="24" t="e">
        <f t="shared" ref="BC132:BC195" si="52">BA132*$BD$1</f>
        <v>#N/A</v>
      </c>
      <c r="BD132" s="24" t="e">
        <f t="shared" ref="BD132:BD195" si="53">BB132*$BD$1</f>
        <v>#N/A</v>
      </c>
      <c r="BE132"/>
      <c r="BF132" t="e">
        <f t="shared" si="40"/>
        <v>#N/A</v>
      </c>
      <c r="BG132" t="str">
        <f t="shared" si="41"/>
        <v>HDJ</v>
      </c>
      <c r="BH132" s="20" t="e">
        <f t="shared" si="42"/>
        <v>#N/A</v>
      </c>
      <c r="BI132" s="20" t="e">
        <f t="shared" si="43"/>
        <v>#N/A</v>
      </c>
      <c r="BJ132" s="20" t="e">
        <f t="shared" si="44"/>
        <v>#N/A</v>
      </c>
      <c r="BK132" s="20" t="e">
        <f t="shared" si="45"/>
        <v>#N/A</v>
      </c>
      <c r="BL132" s="20" t="e">
        <f t="shared" si="46"/>
        <v>#N/A</v>
      </c>
      <c r="BM132" s="20" t="e">
        <f t="shared" ref="BM132:BM195" si="54">IF(AG132=1,AA132+(90-V132)*AB132,Y132+(90-V132)*AB132)+(AZ132-90)*AC132</f>
        <v>#N/A</v>
      </c>
      <c r="BN132" s="20" t="e">
        <f t="shared" si="47"/>
        <v>#N/A</v>
      </c>
    </row>
    <row r="133" spans="1:66">
      <c r="A133" s="92"/>
      <c r="B133" s="90"/>
      <c r="C133" s="90"/>
      <c r="D133" s="93"/>
      <c r="E133" s="93"/>
      <c r="F133" s="93"/>
      <c r="G133" s="93"/>
      <c r="H133" s="93"/>
      <c r="I133" s="93"/>
      <c r="J133" s="93"/>
      <c r="K133" s="93"/>
      <c r="L133" s="92"/>
      <c r="M133" s="93"/>
      <c r="N133" s="91">
        <f t="shared" si="48"/>
        <v>0</v>
      </c>
      <c r="O133" s="91" t="str">
        <f t="shared" si="49"/>
        <v/>
      </c>
      <c r="P133" s="91" t="str">
        <f t="shared" si="50"/>
        <v/>
      </c>
      <c r="Q133" s="91" t="str">
        <f t="shared" si="51"/>
        <v>HDJ</v>
      </c>
      <c r="R133" s="82"/>
      <c r="S133" s="95">
        <f t="shared" ref="S133:S196" si="55">B133</f>
        <v>0</v>
      </c>
      <c r="T133" s="95">
        <f t="shared" ref="T133:T196" si="56">C133</f>
        <v>0</v>
      </c>
      <c r="U133" s="79" t="e">
        <f>VLOOKUP($S133,'Grille de Tarif OQN'!$B$2:$S$3603,U$1,0)</f>
        <v>#N/A</v>
      </c>
      <c r="V133" s="79" t="e">
        <f>VLOOKUP($S133,'Grille de Tarif OQN'!$B$2:$S$3603,V$1,0)</f>
        <v>#N/A</v>
      </c>
      <c r="W133" s="79" t="e">
        <f>VLOOKUP($S133,'Grille de Tarif OQN'!$B$2:$S$3603,W$1,0)</f>
        <v>#N/A</v>
      </c>
      <c r="X133" s="79" t="e">
        <f>VLOOKUP($S133,'Grille de Tarif OQN'!$B$2:$S$3603,X$1,0)</f>
        <v>#N/A</v>
      </c>
      <c r="Y133" s="79" t="e">
        <f>VLOOKUP($S133,'Grille de Tarif OQN'!$B$2:$S$3603,Y$1,0)</f>
        <v>#N/A</v>
      </c>
      <c r="Z133" s="79" t="e">
        <f>VLOOKUP($S133,'Grille de Tarif OQN'!$B$2:$S$3603,Z$1,0)</f>
        <v>#N/A</v>
      </c>
      <c r="AA133" s="79" t="e">
        <f>VLOOKUP($S133,'Grille de Tarif OQN'!$B$2:$S$3603,AA$1,0)</f>
        <v>#N/A</v>
      </c>
      <c r="AB133" s="79" t="e">
        <f>VLOOKUP($S133,'Grille de Tarif OQN'!$B$2:$S$3603,AB$1,0)</f>
        <v>#N/A</v>
      </c>
      <c r="AC133" s="79" t="e">
        <f>VLOOKUP($S133,'Grille de Tarif OQN'!$B$2:$S$3603,AC$1,0)</f>
        <v>#N/A</v>
      </c>
      <c r="AD133" s="79" t="e">
        <f>VLOOKUP($S133,'Grille de Tarif OQN'!$B$2:$S$3603,AD$1,0)</f>
        <v>#N/A</v>
      </c>
      <c r="AE133" s="79" t="e">
        <f>VLOOKUP($S133,'Grille de Tarif OQN'!$B$2:$S$3603,AE$1,0)</f>
        <v>#N/A</v>
      </c>
      <c r="AF133" s="79" t="e">
        <f>VLOOKUP($S133,'Grille de Tarif OQN'!$B$2:$S$3603,AF$1,0)</f>
        <v>#N/A</v>
      </c>
      <c r="AG133" s="79" t="e">
        <f>VLOOKUP($S133,'Grille de Tarif OQN'!$B$2:$S$3603,AG$1,0)</f>
        <v>#N/A</v>
      </c>
      <c r="AH133" s="79" t="e">
        <f>VLOOKUP($S133,'Grille de Tarif OQN'!$B$2:$S$3603,AH$1,0)</f>
        <v>#N/A</v>
      </c>
      <c r="AI133" s="79" t="e">
        <f>VLOOKUP($S133,'Grille de Tarif OQN'!$B$2:$S$3603,AI$1,0)</f>
        <v>#N/A</v>
      </c>
      <c r="AJ133" s="79" t="e">
        <f>VLOOKUP($S133,'Grille de Tarif OQN'!$B$2:$S$3603,AJ$1,0)</f>
        <v>#N/A</v>
      </c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72"/>
      <c r="AV133"/>
      <c r="AW133"/>
      <c r="AX133"/>
      <c r="AY133"/>
      <c r="AZ133" s="96">
        <f t="shared" ref="AZ133:AZ196" si="57">D133</f>
        <v>0</v>
      </c>
      <c r="BA133" s="24" t="e">
        <f t="shared" ref="BA133:BA196" si="58">IF(BG133="HDJ",BN133,IF(BF133="ZONE90",BM133,IF(BF133="ZONEBASSE",BH133,IF(BF133="ZONEFORF1",BI133,IF(BF133="ZONEFORF2",BJ133,IF(BF133="ZONEFORF3",BK133,BL133))))))</f>
        <v>#N/A</v>
      </c>
      <c r="BB133" s="24" t="e">
        <f t="shared" ref="BB133:BB196" si="59">BA133/AZ133</f>
        <v>#N/A</v>
      </c>
      <c r="BC133" s="24" t="e">
        <f t="shared" si="52"/>
        <v>#N/A</v>
      </c>
      <c r="BD133" s="24" t="e">
        <f t="shared" si="53"/>
        <v>#N/A</v>
      </c>
      <c r="BE133"/>
      <c r="BF133" t="e">
        <f t="shared" ref="BF133:BF196" si="60">IF(AZ133&gt;90,"ZONE90",IF(AG133=1,IF(AZ133&lt;U133,"ZONEBASSE",IF(AZ133&lt;AI133,"ZONEFORF1",IF(AZ133&lt;AJ133,"ZONEFORF2",IF(AZ133&lt;V133,"ZONEFORF3","ZONEHAUTE")))),IF(AZ133&lt;U133,"ZONEBASSE",IF(AZ133&lt;V133,"ZONEFORF1","ZONEHAUTE"))))</f>
        <v>#N/A</v>
      </c>
      <c r="BG133" t="str">
        <f t="shared" ref="BG133:BG196" si="61">IF(RIGHT(S133,1)="0","HDJ","HC")</f>
        <v>HDJ</v>
      </c>
      <c r="BH133" s="20" t="e">
        <f t="shared" ref="BH133:BH196" si="62">IF(AZ133&lt;8,AD133*AZ133,W133-(U133-AZ133)*X133)</f>
        <v>#N/A</v>
      </c>
      <c r="BI133" s="20" t="e">
        <f t="shared" ref="BI133:BI196" si="63">Y133</f>
        <v>#N/A</v>
      </c>
      <c r="BJ133" s="20" t="e">
        <f t="shared" ref="BJ133:BJ196" si="64">Z133</f>
        <v>#N/A</v>
      </c>
      <c r="BK133" s="20" t="e">
        <f t="shared" ref="BK133:BK196" si="65">AA133</f>
        <v>#N/A</v>
      </c>
      <c r="BL133" s="20" t="e">
        <f t="shared" ref="BL133:BL196" si="66">IF(AG133=1,AA133+(AZ133-V133)*AB133,Y133+(AZ133-V133)*AB133)</f>
        <v>#N/A</v>
      </c>
      <c r="BM133" s="20" t="e">
        <f t="shared" si="54"/>
        <v>#N/A</v>
      </c>
      <c r="BN133" s="20" t="e">
        <f t="shared" ref="BN133:BN196" si="67">AZ133*Y133</f>
        <v>#N/A</v>
      </c>
    </row>
    <row r="134" spans="1:66">
      <c r="A134" s="92"/>
      <c r="B134" s="90"/>
      <c r="C134" s="90"/>
      <c r="D134" s="93"/>
      <c r="E134" s="93"/>
      <c r="F134" s="93"/>
      <c r="G134" s="93"/>
      <c r="H134" s="93"/>
      <c r="I134" s="93"/>
      <c r="J134" s="93"/>
      <c r="K134" s="93"/>
      <c r="L134" s="92"/>
      <c r="M134" s="93"/>
      <c r="N134" s="91">
        <f t="shared" si="48"/>
        <v>0</v>
      </c>
      <c r="O134" s="91" t="str">
        <f t="shared" si="49"/>
        <v/>
      </c>
      <c r="P134" s="91" t="str">
        <f t="shared" si="50"/>
        <v/>
      </c>
      <c r="Q134" s="91" t="str">
        <f t="shared" si="51"/>
        <v>HDJ</v>
      </c>
      <c r="R134" s="82"/>
      <c r="S134" s="95">
        <f t="shared" si="55"/>
        <v>0</v>
      </c>
      <c r="T134" s="95">
        <f t="shared" si="56"/>
        <v>0</v>
      </c>
      <c r="U134" s="79" t="e">
        <f>VLOOKUP($S134,'Grille de Tarif OQN'!$B$2:$S$3603,U$1,0)</f>
        <v>#N/A</v>
      </c>
      <c r="V134" s="79" t="e">
        <f>VLOOKUP($S134,'Grille de Tarif OQN'!$B$2:$S$3603,V$1,0)</f>
        <v>#N/A</v>
      </c>
      <c r="W134" s="79" t="e">
        <f>VLOOKUP($S134,'Grille de Tarif OQN'!$B$2:$S$3603,W$1,0)</f>
        <v>#N/A</v>
      </c>
      <c r="X134" s="79" t="e">
        <f>VLOOKUP($S134,'Grille de Tarif OQN'!$B$2:$S$3603,X$1,0)</f>
        <v>#N/A</v>
      </c>
      <c r="Y134" s="79" t="e">
        <f>VLOOKUP($S134,'Grille de Tarif OQN'!$B$2:$S$3603,Y$1,0)</f>
        <v>#N/A</v>
      </c>
      <c r="Z134" s="79" t="e">
        <f>VLOOKUP($S134,'Grille de Tarif OQN'!$B$2:$S$3603,Z$1,0)</f>
        <v>#N/A</v>
      </c>
      <c r="AA134" s="79" t="e">
        <f>VLOOKUP($S134,'Grille de Tarif OQN'!$B$2:$S$3603,AA$1,0)</f>
        <v>#N/A</v>
      </c>
      <c r="AB134" s="79" t="e">
        <f>VLOOKUP($S134,'Grille de Tarif OQN'!$B$2:$S$3603,AB$1,0)</f>
        <v>#N/A</v>
      </c>
      <c r="AC134" s="79" t="e">
        <f>VLOOKUP($S134,'Grille de Tarif OQN'!$B$2:$S$3603,AC$1,0)</f>
        <v>#N/A</v>
      </c>
      <c r="AD134" s="79" t="e">
        <f>VLOOKUP($S134,'Grille de Tarif OQN'!$B$2:$S$3603,AD$1,0)</f>
        <v>#N/A</v>
      </c>
      <c r="AE134" s="79" t="e">
        <f>VLOOKUP($S134,'Grille de Tarif OQN'!$B$2:$S$3603,AE$1,0)</f>
        <v>#N/A</v>
      </c>
      <c r="AF134" s="79" t="e">
        <f>VLOOKUP($S134,'Grille de Tarif OQN'!$B$2:$S$3603,AF$1,0)</f>
        <v>#N/A</v>
      </c>
      <c r="AG134" s="79" t="e">
        <f>VLOOKUP($S134,'Grille de Tarif OQN'!$B$2:$S$3603,AG$1,0)</f>
        <v>#N/A</v>
      </c>
      <c r="AH134" s="79" t="e">
        <f>VLOOKUP($S134,'Grille de Tarif OQN'!$B$2:$S$3603,AH$1,0)</f>
        <v>#N/A</v>
      </c>
      <c r="AI134" s="79" t="e">
        <f>VLOOKUP($S134,'Grille de Tarif OQN'!$B$2:$S$3603,AI$1,0)</f>
        <v>#N/A</v>
      </c>
      <c r="AJ134" s="79" t="e">
        <f>VLOOKUP($S134,'Grille de Tarif OQN'!$B$2:$S$3603,AJ$1,0)</f>
        <v>#N/A</v>
      </c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72"/>
      <c r="AV134"/>
      <c r="AW134"/>
      <c r="AX134"/>
      <c r="AY134"/>
      <c r="AZ134" s="96">
        <f t="shared" si="57"/>
        <v>0</v>
      </c>
      <c r="BA134" s="24" t="e">
        <f t="shared" si="58"/>
        <v>#N/A</v>
      </c>
      <c r="BB134" s="24" t="e">
        <f t="shared" si="59"/>
        <v>#N/A</v>
      </c>
      <c r="BC134" s="24" t="e">
        <f t="shared" si="52"/>
        <v>#N/A</v>
      </c>
      <c r="BD134" s="24" t="e">
        <f t="shared" si="53"/>
        <v>#N/A</v>
      </c>
      <c r="BE134"/>
      <c r="BF134" t="e">
        <f t="shared" si="60"/>
        <v>#N/A</v>
      </c>
      <c r="BG134" t="str">
        <f t="shared" si="61"/>
        <v>HDJ</v>
      </c>
      <c r="BH134" s="20" t="e">
        <f t="shared" si="62"/>
        <v>#N/A</v>
      </c>
      <c r="BI134" s="20" t="e">
        <f t="shared" si="63"/>
        <v>#N/A</v>
      </c>
      <c r="BJ134" s="20" t="e">
        <f t="shared" si="64"/>
        <v>#N/A</v>
      </c>
      <c r="BK134" s="20" t="e">
        <f t="shared" si="65"/>
        <v>#N/A</v>
      </c>
      <c r="BL134" s="20" t="e">
        <f t="shared" si="66"/>
        <v>#N/A</v>
      </c>
      <c r="BM134" s="20" t="e">
        <f t="shared" si="54"/>
        <v>#N/A</v>
      </c>
      <c r="BN134" s="20" t="e">
        <f t="shared" si="67"/>
        <v>#N/A</v>
      </c>
    </row>
    <row r="135" spans="1:66">
      <c r="A135" s="92"/>
      <c r="B135" s="90"/>
      <c r="C135" s="90"/>
      <c r="D135" s="93"/>
      <c r="E135" s="93"/>
      <c r="F135" s="93"/>
      <c r="G135" s="93"/>
      <c r="H135" s="93"/>
      <c r="I135" s="93"/>
      <c r="J135" s="93"/>
      <c r="K135" s="93"/>
      <c r="L135" s="92"/>
      <c r="M135" s="93"/>
      <c r="N135" s="91">
        <f t="shared" si="48"/>
        <v>0</v>
      </c>
      <c r="O135" s="91" t="str">
        <f t="shared" si="49"/>
        <v/>
      </c>
      <c r="P135" s="91" t="str">
        <f t="shared" si="50"/>
        <v/>
      </c>
      <c r="Q135" s="91" t="str">
        <f t="shared" si="51"/>
        <v>HDJ</v>
      </c>
      <c r="R135" s="82"/>
      <c r="S135" s="95">
        <f t="shared" si="55"/>
        <v>0</v>
      </c>
      <c r="T135" s="95">
        <f t="shared" si="56"/>
        <v>0</v>
      </c>
      <c r="U135" s="79" t="e">
        <f>VLOOKUP($S135,'Grille de Tarif OQN'!$B$2:$S$3603,U$1,0)</f>
        <v>#N/A</v>
      </c>
      <c r="V135" s="79" t="e">
        <f>VLOOKUP($S135,'Grille de Tarif OQN'!$B$2:$S$3603,V$1,0)</f>
        <v>#N/A</v>
      </c>
      <c r="W135" s="79" t="e">
        <f>VLOOKUP($S135,'Grille de Tarif OQN'!$B$2:$S$3603,W$1,0)</f>
        <v>#N/A</v>
      </c>
      <c r="X135" s="79" t="e">
        <f>VLOOKUP($S135,'Grille de Tarif OQN'!$B$2:$S$3603,X$1,0)</f>
        <v>#N/A</v>
      </c>
      <c r="Y135" s="79" t="e">
        <f>VLOOKUP($S135,'Grille de Tarif OQN'!$B$2:$S$3603,Y$1,0)</f>
        <v>#N/A</v>
      </c>
      <c r="Z135" s="79" t="e">
        <f>VLOOKUP($S135,'Grille de Tarif OQN'!$B$2:$S$3603,Z$1,0)</f>
        <v>#N/A</v>
      </c>
      <c r="AA135" s="79" t="e">
        <f>VLOOKUP($S135,'Grille de Tarif OQN'!$B$2:$S$3603,AA$1,0)</f>
        <v>#N/A</v>
      </c>
      <c r="AB135" s="79" t="e">
        <f>VLOOKUP($S135,'Grille de Tarif OQN'!$B$2:$S$3603,AB$1,0)</f>
        <v>#N/A</v>
      </c>
      <c r="AC135" s="79" t="e">
        <f>VLOOKUP($S135,'Grille de Tarif OQN'!$B$2:$S$3603,AC$1,0)</f>
        <v>#N/A</v>
      </c>
      <c r="AD135" s="79" t="e">
        <f>VLOOKUP($S135,'Grille de Tarif OQN'!$B$2:$S$3603,AD$1,0)</f>
        <v>#N/A</v>
      </c>
      <c r="AE135" s="79" t="e">
        <f>VLOOKUP($S135,'Grille de Tarif OQN'!$B$2:$S$3603,AE$1,0)</f>
        <v>#N/A</v>
      </c>
      <c r="AF135" s="79" t="e">
        <f>VLOOKUP($S135,'Grille de Tarif OQN'!$B$2:$S$3603,AF$1,0)</f>
        <v>#N/A</v>
      </c>
      <c r="AG135" s="79" t="e">
        <f>VLOOKUP($S135,'Grille de Tarif OQN'!$B$2:$S$3603,AG$1,0)</f>
        <v>#N/A</v>
      </c>
      <c r="AH135" s="79" t="e">
        <f>VLOOKUP($S135,'Grille de Tarif OQN'!$B$2:$S$3603,AH$1,0)</f>
        <v>#N/A</v>
      </c>
      <c r="AI135" s="79" t="e">
        <f>VLOOKUP($S135,'Grille de Tarif OQN'!$B$2:$S$3603,AI$1,0)</f>
        <v>#N/A</v>
      </c>
      <c r="AJ135" s="79" t="e">
        <f>VLOOKUP($S135,'Grille de Tarif OQN'!$B$2:$S$3603,AJ$1,0)</f>
        <v>#N/A</v>
      </c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72"/>
      <c r="AV135"/>
      <c r="AW135"/>
      <c r="AX135"/>
      <c r="AY135"/>
      <c r="AZ135" s="96">
        <f t="shared" si="57"/>
        <v>0</v>
      </c>
      <c r="BA135" s="24" t="e">
        <f t="shared" si="58"/>
        <v>#N/A</v>
      </c>
      <c r="BB135" s="24" t="e">
        <f t="shared" si="59"/>
        <v>#N/A</v>
      </c>
      <c r="BC135" s="24" t="e">
        <f t="shared" si="52"/>
        <v>#N/A</v>
      </c>
      <c r="BD135" s="24" t="e">
        <f t="shared" si="53"/>
        <v>#N/A</v>
      </c>
      <c r="BE135"/>
      <c r="BF135" t="e">
        <f t="shared" si="60"/>
        <v>#N/A</v>
      </c>
      <c r="BG135" t="str">
        <f t="shared" si="61"/>
        <v>HDJ</v>
      </c>
      <c r="BH135" s="20" t="e">
        <f t="shared" si="62"/>
        <v>#N/A</v>
      </c>
      <c r="BI135" s="20" t="e">
        <f t="shared" si="63"/>
        <v>#N/A</v>
      </c>
      <c r="BJ135" s="20" t="e">
        <f t="shared" si="64"/>
        <v>#N/A</v>
      </c>
      <c r="BK135" s="20" t="e">
        <f t="shared" si="65"/>
        <v>#N/A</v>
      </c>
      <c r="BL135" s="20" t="e">
        <f t="shared" si="66"/>
        <v>#N/A</v>
      </c>
      <c r="BM135" s="20" t="e">
        <f t="shared" si="54"/>
        <v>#N/A</v>
      </c>
      <c r="BN135" s="20" t="e">
        <f t="shared" si="67"/>
        <v>#N/A</v>
      </c>
    </row>
    <row r="136" spans="1:66">
      <c r="A136" s="92"/>
      <c r="B136" s="90"/>
      <c r="C136" s="90"/>
      <c r="D136" s="93"/>
      <c r="E136" s="93"/>
      <c r="F136" s="93"/>
      <c r="G136" s="93"/>
      <c r="H136" s="93"/>
      <c r="I136" s="93"/>
      <c r="J136" s="93"/>
      <c r="K136" s="93"/>
      <c r="L136" s="92"/>
      <c r="M136" s="93"/>
      <c r="N136" s="91">
        <f t="shared" si="48"/>
        <v>0</v>
      </c>
      <c r="O136" s="91" t="str">
        <f t="shared" si="49"/>
        <v/>
      </c>
      <c r="P136" s="91" t="str">
        <f t="shared" si="50"/>
        <v/>
      </c>
      <c r="Q136" s="91" t="str">
        <f t="shared" si="51"/>
        <v>HDJ</v>
      </c>
      <c r="R136" s="82"/>
      <c r="S136" s="95">
        <f t="shared" si="55"/>
        <v>0</v>
      </c>
      <c r="T136" s="95">
        <f t="shared" si="56"/>
        <v>0</v>
      </c>
      <c r="U136" s="79" t="e">
        <f>VLOOKUP($S136,'Grille de Tarif OQN'!$B$2:$S$3603,U$1,0)</f>
        <v>#N/A</v>
      </c>
      <c r="V136" s="79" t="e">
        <f>VLOOKUP($S136,'Grille de Tarif OQN'!$B$2:$S$3603,V$1,0)</f>
        <v>#N/A</v>
      </c>
      <c r="W136" s="79" t="e">
        <f>VLOOKUP($S136,'Grille de Tarif OQN'!$B$2:$S$3603,W$1,0)</f>
        <v>#N/A</v>
      </c>
      <c r="X136" s="79" t="e">
        <f>VLOOKUP($S136,'Grille de Tarif OQN'!$B$2:$S$3603,X$1,0)</f>
        <v>#N/A</v>
      </c>
      <c r="Y136" s="79" t="e">
        <f>VLOOKUP($S136,'Grille de Tarif OQN'!$B$2:$S$3603,Y$1,0)</f>
        <v>#N/A</v>
      </c>
      <c r="Z136" s="79" t="e">
        <f>VLOOKUP($S136,'Grille de Tarif OQN'!$B$2:$S$3603,Z$1,0)</f>
        <v>#N/A</v>
      </c>
      <c r="AA136" s="79" t="e">
        <f>VLOOKUP($S136,'Grille de Tarif OQN'!$B$2:$S$3603,AA$1,0)</f>
        <v>#N/A</v>
      </c>
      <c r="AB136" s="79" t="e">
        <f>VLOOKUP($S136,'Grille de Tarif OQN'!$B$2:$S$3603,AB$1,0)</f>
        <v>#N/A</v>
      </c>
      <c r="AC136" s="79" t="e">
        <f>VLOOKUP($S136,'Grille de Tarif OQN'!$B$2:$S$3603,AC$1,0)</f>
        <v>#N/A</v>
      </c>
      <c r="AD136" s="79" t="e">
        <f>VLOOKUP($S136,'Grille de Tarif OQN'!$B$2:$S$3603,AD$1,0)</f>
        <v>#N/A</v>
      </c>
      <c r="AE136" s="79" t="e">
        <f>VLOOKUP($S136,'Grille de Tarif OQN'!$B$2:$S$3603,AE$1,0)</f>
        <v>#N/A</v>
      </c>
      <c r="AF136" s="79" t="e">
        <f>VLOOKUP($S136,'Grille de Tarif OQN'!$B$2:$S$3603,AF$1,0)</f>
        <v>#N/A</v>
      </c>
      <c r="AG136" s="79" t="e">
        <f>VLOOKUP($S136,'Grille de Tarif OQN'!$B$2:$S$3603,AG$1,0)</f>
        <v>#N/A</v>
      </c>
      <c r="AH136" s="79" t="e">
        <f>VLOOKUP($S136,'Grille de Tarif OQN'!$B$2:$S$3603,AH$1,0)</f>
        <v>#N/A</v>
      </c>
      <c r="AI136" s="79" t="e">
        <f>VLOOKUP($S136,'Grille de Tarif OQN'!$B$2:$S$3603,AI$1,0)</f>
        <v>#N/A</v>
      </c>
      <c r="AJ136" s="79" t="e">
        <f>VLOOKUP($S136,'Grille de Tarif OQN'!$B$2:$S$3603,AJ$1,0)</f>
        <v>#N/A</v>
      </c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72"/>
      <c r="AV136"/>
      <c r="AW136"/>
      <c r="AX136"/>
      <c r="AY136"/>
      <c r="AZ136" s="96">
        <f t="shared" si="57"/>
        <v>0</v>
      </c>
      <c r="BA136" s="24" t="e">
        <f t="shared" si="58"/>
        <v>#N/A</v>
      </c>
      <c r="BB136" s="24" t="e">
        <f t="shared" si="59"/>
        <v>#N/A</v>
      </c>
      <c r="BC136" s="24" t="e">
        <f t="shared" si="52"/>
        <v>#N/A</v>
      </c>
      <c r="BD136" s="24" t="e">
        <f t="shared" si="53"/>
        <v>#N/A</v>
      </c>
      <c r="BE136"/>
      <c r="BF136" t="e">
        <f t="shared" si="60"/>
        <v>#N/A</v>
      </c>
      <c r="BG136" t="str">
        <f t="shared" si="61"/>
        <v>HDJ</v>
      </c>
      <c r="BH136" s="20" t="e">
        <f t="shared" si="62"/>
        <v>#N/A</v>
      </c>
      <c r="BI136" s="20" t="e">
        <f t="shared" si="63"/>
        <v>#N/A</v>
      </c>
      <c r="BJ136" s="20" t="e">
        <f t="shared" si="64"/>
        <v>#N/A</v>
      </c>
      <c r="BK136" s="20" t="e">
        <f t="shared" si="65"/>
        <v>#N/A</v>
      </c>
      <c r="BL136" s="20" t="e">
        <f t="shared" si="66"/>
        <v>#N/A</v>
      </c>
      <c r="BM136" s="20" t="e">
        <f t="shared" si="54"/>
        <v>#N/A</v>
      </c>
      <c r="BN136" s="20" t="e">
        <f t="shared" si="67"/>
        <v>#N/A</v>
      </c>
    </row>
    <row r="137" spans="1:66">
      <c r="A137" s="92"/>
      <c r="B137" s="90"/>
      <c r="C137" s="90"/>
      <c r="D137" s="93"/>
      <c r="E137" s="93"/>
      <c r="F137" s="93"/>
      <c r="G137" s="93"/>
      <c r="H137" s="93"/>
      <c r="I137" s="93"/>
      <c r="J137" s="93"/>
      <c r="K137" s="93"/>
      <c r="L137" s="92"/>
      <c r="M137" s="93"/>
      <c r="N137" s="91">
        <f t="shared" si="48"/>
        <v>0</v>
      </c>
      <c r="O137" s="91" t="str">
        <f t="shared" si="49"/>
        <v/>
      </c>
      <c r="P137" s="91" t="str">
        <f t="shared" si="50"/>
        <v/>
      </c>
      <c r="Q137" s="91" t="str">
        <f t="shared" si="51"/>
        <v>HDJ</v>
      </c>
      <c r="R137" s="82"/>
      <c r="S137" s="95">
        <f t="shared" si="55"/>
        <v>0</v>
      </c>
      <c r="T137" s="95">
        <f t="shared" si="56"/>
        <v>0</v>
      </c>
      <c r="U137" s="79" t="e">
        <f>VLOOKUP($S137,'Grille de Tarif OQN'!$B$2:$S$3603,U$1,0)</f>
        <v>#N/A</v>
      </c>
      <c r="V137" s="79" t="e">
        <f>VLOOKUP($S137,'Grille de Tarif OQN'!$B$2:$S$3603,V$1,0)</f>
        <v>#N/A</v>
      </c>
      <c r="W137" s="79" t="e">
        <f>VLOOKUP($S137,'Grille de Tarif OQN'!$B$2:$S$3603,W$1,0)</f>
        <v>#N/A</v>
      </c>
      <c r="X137" s="79" t="e">
        <f>VLOOKUP($S137,'Grille de Tarif OQN'!$B$2:$S$3603,X$1,0)</f>
        <v>#N/A</v>
      </c>
      <c r="Y137" s="79" t="e">
        <f>VLOOKUP($S137,'Grille de Tarif OQN'!$B$2:$S$3603,Y$1,0)</f>
        <v>#N/A</v>
      </c>
      <c r="Z137" s="79" t="e">
        <f>VLOOKUP($S137,'Grille de Tarif OQN'!$B$2:$S$3603,Z$1,0)</f>
        <v>#N/A</v>
      </c>
      <c r="AA137" s="79" t="e">
        <f>VLOOKUP($S137,'Grille de Tarif OQN'!$B$2:$S$3603,AA$1,0)</f>
        <v>#N/A</v>
      </c>
      <c r="AB137" s="79" t="e">
        <f>VLOOKUP($S137,'Grille de Tarif OQN'!$B$2:$S$3603,AB$1,0)</f>
        <v>#N/A</v>
      </c>
      <c r="AC137" s="79" t="e">
        <f>VLOOKUP($S137,'Grille de Tarif OQN'!$B$2:$S$3603,AC$1,0)</f>
        <v>#N/A</v>
      </c>
      <c r="AD137" s="79" t="e">
        <f>VLOOKUP($S137,'Grille de Tarif OQN'!$B$2:$S$3603,AD$1,0)</f>
        <v>#N/A</v>
      </c>
      <c r="AE137" s="79" t="e">
        <f>VLOOKUP($S137,'Grille de Tarif OQN'!$B$2:$S$3603,AE$1,0)</f>
        <v>#N/A</v>
      </c>
      <c r="AF137" s="79" t="e">
        <f>VLOOKUP($S137,'Grille de Tarif OQN'!$B$2:$S$3603,AF$1,0)</f>
        <v>#N/A</v>
      </c>
      <c r="AG137" s="79" t="e">
        <f>VLOOKUP($S137,'Grille de Tarif OQN'!$B$2:$S$3603,AG$1,0)</f>
        <v>#N/A</v>
      </c>
      <c r="AH137" s="79" t="e">
        <f>VLOOKUP($S137,'Grille de Tarif OQN'!$B$2:$S$3603,AH$1,0)</f>
        <v>#N/A</v>
      </c>
      <c r="AI137" s="79" t="e">
        <f>VLOOKUP($S137,'Grille de Tarif OQN'!$B$2:$S$3603,AI$1,0)</f>
        <v>#N/A</v>
      </c>
      <c r="AJ137" s="79" t="e">
        <f>VLOOKUP($S137,'Grille de Tarif OQN'!$B$2:$S$3603,AJ$1,0)</f>
        <v>#N/A</v>
      </c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72"/>
      <c r="AV137"/>
      <c r="AW137"/>
      <c r="AX137"/>
      <c r="AY137"/>
      <c r="AZ137" s="96">
        <f t="shared" si="57"/>
        <v>0</v>
      </c>
      <c r="BA137" s="24" t="e">
        <f t="shared" si="58"/>
        <v>#N/A</v>
      </c>
      <c r="BB137" s="24" t="e">
        <f t="shared" si="59"/>
        <v>#N/A</v>
      </c>
      <c r="BC137" s="24" t="e">
        <f t="shared" si="52"/>
        <v>#N/A</v>
      </c>
      <c r="BD137" s="24" t="e">
        <f t="shared" si="53"/>
        <v>#N/A</v>
      </c>
      <c r="BE137"/>
      <c r="BF137" t="e">
        <f t="shared" si="60"/>
        <v>#N/A</v>
      </c>
      <c r="BG137" t="str">
        <f t="shared" si="61"/>
        <v>HDJ</v>
      </c>
      <c r="BH137" s="20" t="e">
        <f t="shared" si="62"/>
        <v>#N/A</v>
      </c>
      <c r="BI137" s="20" t="e">
        <f t="shared" si="63"/>
        <v>#N/A</v>
      </c>
      <c r="BJ137" s="20" t="e">
        <f t="shared" si="64"/>
        <v>#N/A</v>
      </c>
      <c r="BK137" s="20" t="e">
        <f t="shared" si="65"/>
        <v>#N/A</v>
      </c>
      <c r="BL137" s="20" t="e">
        <f t="shared" si="66"/>
        <v>#N/A</v>
      </c>
      <c r="BM137" s="20" t="e">
        <f t="shared" si="54"/>
        <v>#N/A</v>
      </c>
      <c r="BN137" s="20" t="e">
        <f t="shared" si="67"/>
        <v>#N/A</v>
      </c>
    </row>
    <row r="138" spans="1:66">
      <c r="A138" s="92"/>
      <c r="B138" s="90"/>
      <c r="C138" s="90"/>
      <c r="D138" s="93"/>
      <c r="E138" s="93"/>
      <c r="F138" s="93"/>
      <c r="G138" s="93"/>
      <c r="H138" s="93"/>
      <c r="I138" s="93"/>
      <c r="J138" s="93"/>
      <c r="K138" s="93"/>
      <c r="L138" s="92"/>
      <c r="M138" s="93"/>
      <c r="N138" s="91">
        <f t="shared" si="48"/>
        <v>0</v>
      </c>
      <c r="O138" s="91" t="str">
        <f t="shared" si="49"/>
        <v/>
      </c>
      <c r="P138" s="91" t="str">
        <f t="shared" si="50"/>
        <v/>
      </c>
      <c r="Q138" s="91" t="str">
        <f t="shared" si="51"/>
        <v>HDJ</v>
      </c>
      <c r="R138" s="82"/>
      <c r="S138" s="95">
        <f t="shared" si="55"/>
        <v>0</v>
      </c>
      <c r="T138" s="95">
        <f t="shared" si="56"/>
        <v>0</v>
      </c>
      <c r="U138" s="79" t="e">
        <f>VLOOKUP($S138,'Grille de Tarif OQN'!$B$2:$S$3603,U$1,0)</f>
        <v>#N/A</v>
      </c>
      <c r="V138" s="79" t="e">
        <f>VLOOKUP($S138,'Grille de Tarif OQN'!$B$2:$S$3603,V$1,0)</f>
        <v>#N/A</v>
      </c>
      <c r="W138" s="79" t="e">
        <f>VLOOKUP($S138,'Grille de Tarif OQN'!$B$2:$S$3603,W$1,0)</f>
        <v>#N/A</v>
      </c>
      <c r="X138" s="79" t="e">
        <f>VLOOKUP($S138,'Grille de Tarif OQN'!$B$2:$S$3603,X$1,0)</f>
        <v>#N/A</v>
      </c>
      <c r="Y138" s="79" t="e">
        <f>VLOOKUP($S138,'Grille de Tarif OQN'!$B$2:$S$3603,Y$1,0)</f>
        <v>#N/A</v>
      </c>
      <c r="Z138" s="79" t="e">
        <f>VLOOKUP($S138,'Grille de Tarif OQN'!$B$2:$S$3603,Z$1,0)</f>
        <v>#N/A</v>
      </c>
      <c r="AA138" s="79" t="e">
        <f>VLOOKUP($S138,'Grille de Tarif OQN'!$B$2:$S$3603,AA$1,0)</f>
        <v>#N/A</v>
      </c>
      <c r="AB138" s="79" t="e">
        <f>VLOOKUP($S138,'Grille de Tarif OQN'!$B$2:$S$3603,AB$1,0)</f>
        <v>#N/A</v>
      </c>
      <c r="AC138" s="79" t="e">
        <f>VLOOKUP($S138,'Grille de Tarif OQN'!$B$2:$S$3603,AC$1,0)</f>
        <v>#N/A</v>
      </c>
      <c r="AD138" s="79" t="e">
        <f>VLOOKUP($S138,'Grille de Tarif OQN'!$B$2:$S$3603,AD$1,0)</f>
        <v>#N/A</v>
      </c>
      <c r="AE138" s="79" t="e">
        <f>VLOOKUP($S138,'Grille de Tarif OQN'!$B$2:$S$3603,AE$1,0)</f>
        <v>#N/A</v>
      </c>
      <c r="AF138" s="79" t="e">
        <f>VLOOKUP($S138,'Grille de Tarif OQN'!$B$2:$S$3603,AF$1,0)</f>
        <v>#N/A</v>
      </c>
      <c r="AG138" s="79" t="e">
        <f>VLOOKUP($S138,'Grille de Tarif OQN'!$B$2:$S$3603,AG$1,0)</f>
        <v>#N/A</v>
      </c>
      <c r="AH138" s="79" t="e">
        <f>VLOOKUP($S138,'Grille de Tarif OQN'!$B$2:$S$3603,AH$1,0)</f>
        <v>#N/A</v>
      </c>
      <c r="AI138" s="79" t="e">
        <f>VLOOKUP($S138,'Grille de Tarif OQN'!$B$2:$S$3603,AI$1,0)</f>
        <v>#N/A</v>
      </c>
      <c r="AJ138" s="79" t="e">
        <f>VLOOKUP($S138,'Grille de Tarif OQN'!$B$2:$S$3603,AJ$1,0)</f>
        <v>#N/A</v>
      </c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72"/>
      <c r="AV138"/>
      <c r="AW138"/>
      <c r="AX138"/>
      <c r="AY138"/>
      <c r="AZ138" s="96">
        <f t="shared" si="57"/>
        <v>0</v>
      </c>
      <c r="BA138" s="24" t="e">
        <f t="shared" si="58"/>
        <v>#N/A</v>
      </c>
      <c r="BB138" s="24" t="e">
        <f t="shared" si="59"/>
        <v>#N/A</v>
      </c>
      <c r="BC138" s="24" t="e">
        <f t="shared" si="52"/>
        <v>#N/A</v>
      </c>
      <c r="BD138" s="24" t="e">
        <f t="shared" si="53"/>
        <v>#N/A</v>
      </c>
      <c r="BE138"/>
      <c r="BF138" t="e">
        <f t="shared" si="60"/>
        <v>#N/A</v>
      </c>
      <c r="BG138" t="str">
        <f t="shared" si="61"/>
        <v>HDJ</v>
      </c>
      <c r="BH138" s="20" t="e">
        <f t="shared" si="62"/>
        <v>#N/A</v>
      </c>
      <c r="BI138" s="20" t="e">
        <f t="shared" si="63"/>
        <v>#N/A</v>
      </c>
      <c r="BJ138" s="20" t="e">
        <f t="shared" si="64"/>
        <v>#N/A</v>
      </c>
      <c r="BK138" s="20" t="e">
        <f t="shared" si="65"/>
        <v>#N/A</v>
      </c>
      <c r="BL138" s="20" t="e">
        <f t="shared" si="66"/>
        <v>#N/A</v>
      </c>
      <c r="BM138" s="20" t="e">
        <f t="shared" si="54"/>
        <v>#N/A</v>
      </c>
      <c r="BN138" s="20" t="e">
        <f t="shared" si="67"/>
        <v>#N/A</v>
      </c>
    </row>
    <row r="139" spans="1:66">
      <c r="A139" s="92"/>
      <c r="B139" s="90"/>
      <c r="C139" s="90"/>
      <c r="D139" s="93"/>
      <c r="E139" s="93"/>
      <c r="F139" s="93"/>
      <c r="G139" s="93"/>
      <c r="H139" s="93"/>
      <c r="I139" s="93"/>
      <c r="J139" s="93"/>
      <c r="K139" s="93"/>
      <c r="L139" s="92"/>
      <c r="M139" s="93"/>
      <c r="N139" s="91">
        <f t="shared" si="48"/>
        <v>0</v>
      </c>
      <c r="O139" s="91" t="str">
        <f t="shared" si="49"/>
        <v/>
      </c>
      <c r="P139" s="91" t="str">
        <f t="shared" si="50"/>
        <v/>
      </c>
      <c r="Q139" s="91" t="str">
        <f t="shared" si="51"/>
        <v>HDJ</v>
      </c>
      <c r="R139" s="82"/>
      <c r="S139" s="95">
        <f t="shared" si="55"/>
        <v>0</v>
      </c>
      <c r="T139" s="95">
        <f t="shared" si="56"/>
        <v>0</v>
      </c>
      <c r="U139" s="79" t="e">
        <f>VLOOKUP($S139,'Grille de Tarif OQN'!$B$2:$S$3603,U$1,0)</f>
        <v>#N/A</v>
      </c>
      <c r="V139" s="79" t="e">
        <f>VLOOKUP($S139,'Grille de Tarif OQN'!$B$2:$S$3603,V$1,0)</f>
        <v>#N/A</v>
      </c>
      <c r="W139" s="79" t="e">
        <f>VLOOKUP($S139,'Grille de Tarif OQN'!$B$2:$S$3603,W$1,0)</f>
        <v>#N/A</v>
      </c>
      <c r="X139" s="79" t="e">
        <f>VLOOKUP($S139,'Grille de Tarif OQN'!$B$2:$S$3603,X$1,0)</f>
        <v>#N/A</v>
      </c>
      <c r="Y139" s="79" t="e">
        <f>VLOOKUP($S139,'Grille de Tarif OQN'!$B$2:$S$3603,Y$1,0)</f>
        <v>#N/A</v>
      </c>
      <c r="Z139" s="79" t="e">
        <f>VLOOKUP($S139,'Grille de Tarif OQN'!$B$2:$S$3603,Z$1,0)</f>
        <v>#N/A</v>
      </c>
      <c r="AA139" s="79" t="e">
        <f>VLOOKUP($S139,'Grille de Tarif OQN'!$B$2:$S$3603,AA$1,0)</f>
        <v>#N/A</v>
      </c>
      <c r="AB139" s="79" t="e">
        <f>VLOOKUP($S139,'Grille de Tarif OQN'!$B$2:$S$3603,AB$1,0)</f>
        <v>#N/A</v>
      </c>
      <c r="AC139" s="79" t="e">
        <f>VLOOKUP($S139,'Grille de Tarif OQN'!$B$2:$S$3603,AC$1,0)</f>
        <v>#N/A</v>
      </c>
      <c r="AD139" s="79" t="e">
        <f>VLOOKUP($S139,'Grille de Tarif OQN'!$B$2:$S$3603,AD$1,0)</f>
        <v>#N/A</v>
      </c>
      <c r="AE139" s="79" t="e">
        <f>VLOOKUP($S139,'Grille de Tarif OQN'!$B$2:$S$3603,AE$1,0)</f>
        <v>#N/A</v>
      </c>
      <c r="AF139" s="79" t="e">
        <f>VLOOKUP($S139,'Grille de Tarif OQN'!$B$2:$S$3603,AF$1,0)</f>
        <v>#N/A</v>
      </c>
      <c r="AG139" s="79" t="e">
        <f>VLOOKUP($S139,'Grille de Tarif OQN'!$B$2:$S$3603,AG$1,0)</f>
        <v>#N/A</v>
      </c>
      <c r="AH139" s="79" t="e">
        <f>VLOOKUP($S139,'Grille de Tarif OQN'!$B$2:$S$3603,AH$1,0)</f>
        <v>#N/A</v>
      </c>
      <c r="AI139" s="79" t="e">
        <f>VLOOKUP($S139,'Grille de Tarif OQN'!$B$2:$S$3603,AI$1,0)</f>
        <v>#N/A</v>
      </c>
      <c r="AJ139" s="79" t="e">
        <f>VLOOKUP($S139,'Grille de Tarif OQN'!$B$2:$S$3603,AJ$1,0)</f>
        <v>#N/A</v>
      </c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72"/>
      <c r="AV139"/>
      <c r="AW139"/>
      <c r="AX139"/>
      <c r="AY139"/>
      <c r="AZ139" s="96">
        <f t="shared" si="57"/>
        <v>0</v>
      </c>
      <c r="BA139" s="24" t="e">
        <f t="shared" si="58"/>
        <v>#N/A</v>
      </c>
      <c r="BB139" s="24" t="e">
        <f t="shared" si="59"/>
        <v>#N/A</v>
      </c>
      <c r="BC139" s="24" t="e">
        <f t="shared" si="52"/>
        <v>#N/A</v>
      </c>
      <c r="BD139" s="24" t="e">
        <f t="shared" si="53"/>
        <v>#N/A</v>
      </c>
      <c r="BE139"/>
      <c r="BF139" t="e">
        <f t="shared" si="60"/>
        <v>#N/A</v>
      </c>
      <c r="BG139" t="str">
        <f t="shared" si="61"/>
        <v>HDJ</v>
      </c>
      <c r="BH139" s="20" t="e">
        <f t="shared" si="62"/>
        <v>#N/A</v>
      </c>
      <c r="BI139" s="20" t="e">
        <f t="shared" si="63"/>
        <v>#N/A</v>
      </c>
      <c r="BJ139" s="20" t="e">
        <f t="shared" si="64"/>
        <v>#N/A</v>
      </c>
      <c r="BK139" s="20" t="e">
        <f t="shared" si="65"/>
        <v>#N/A</v>
      </c>
      <c r="BL139" s="20" t="e">
        <f t="shared" si="66"/>
        <v>#N/A</v>
      </c>
      <c r="BM139" s="20" t="e">
        <f t="shared" si="54"/>
        <v>#N/A</v>
      </c>
      <c r="BN139" s="20" t="e">
        <f t="shared" si="67"/>
        <v>#N/A</v>
      </c>
    </row>
    <row r="140" spans="1:66">
      <c r="A140" s="92"/>
      <c r="B140" s="90"/>
      <c r="C140" s="90"/>
      <c r="D140" s="93"/>
      <c r="E140" s="93"/>
      <c r="F140" s="93"/>
      <c r="G140" s="93"/>
      <c r="H140" s="93"/>
      <c r="I140" s="93"/>
      <c r="J140" s="93"/>
      <c r="K140" s="93"/>
      <c r="L140" s="92"/>
      <c r="M140" s="93"/>
      <c r="N140" s="91">
        <f t="shared" si="48"/>
        <v>0</v>
      </c>
      <c r="O140" s="91" t="str">
        <f t="shared" si="49"/>
        <v/>
      </c>
      <c r="P140" s="91" t="str">
        <f t="shared" si="50"/>
        <v/>
      </c>
      <c r="Q140" s="91" t="str">
        <f t="shared" si="51"/>
        <v>HDJ</v>
      </c>
      <c r="R140" s="82"/>
      <c r="S140" s="95">
        <f t="shared" si="55"/>
        <v>0</v>
      </c>
      <c r="T140" s="95">
        <f t="shared" si="56"/>
        <v>0</v>
      </c>
      <c r="U140" s="79" t="e">
        <f>VLOOKUP($S140,'Grille de Tarif OQN'!$B$2:$S$3603,U$1,0)</f>
        <v>#N/A</v>
      </c>
      <c r="V140" s="79" t="e">
        <f>VLOOKUP($S140,'Grille de Tarif OQN'!$B$2:$S$3603,V$1,0)</f>
        <v>#N/A</v>
      </c>
      <c r="W140" s="79" t="e">
        <f>VLOOKUP($S140,'Grille de Tarif OQN'!$B$2:$S$3603,W$1,0)</f>
        <v>#N/A</v>
      </c>
      <c r="X140" s="79" t="e">
        <f>VLOOKUP($S140,'Grille de Tarif OQN'!$B$2:$S$3603,X$1,0)</f>
        <v>#N/A</v>
      </c>
      <c r="Y140" s="79" t="e">
        <f>VLOOKUP($S140,'Grille de Tarif OQN'!$B$2:$S$3603,Y$1,0)</f>
        <v>#N/A</v>
      </c>
      <c r="Z140" s="79" t="e">
        <f>VLOOKUP($S140,'Grille de Tarif OQN'!$B$2:$S$3603,Z$1,0)</f>
        <v>#N/A</v>
      </c>
      <c r="AA140" s="79" t="e">
        <f>VLOOKUP($S140,'Grille de Tarif OQN'!$B$2:$S$3603,AA$1,0)</f>
        <v>#N/A</v>
      </c>
      <c r="AB140" s="79" t="e">
        <f>VLOOKUP($S140,'Grille de Tarif OQN'!$B$2:$S$3603,AB$1,0)</f>
        <v>#N/A</v>
      </c>
      <c r="AC140" s="79" t="e">
        <f>VLOOKUP($S140,'Grille de Tarif OQN'!$B$2:$S$3603,AC$1,0)</f>
        <v>#N/A</v>
      </c>
      <c r="AD140" s="79" t="e">
        <f>VLOOKUP($S140,'Grille de Tarif OQN'!$B$2:$S$3603,AD$1,0)</f>
        <v>#N/A</v>
      </c>
      <c r="AE140" s="79" t="e">
        <f>VLOOKUP($S140,'Grille de Tarif OQN'!$B$2:$S$3603,AE$1,0)</f>
        <v>#N/A</v>
      </c>
      <c r="AF140" s="79" t="e">
        <f>VLOOKUP($S140,'Grille de Tarif OQN'!$B$2:$S$3603,AF$1,0)</f>
        <v>#N/A</v>
      </c>
      <c r="AG140" s="79" t="e">
        <f>VLOOKUP($S140,'Grille de Tarif OQN'!$B$2:$S$3603,AG$1,0)</f>
        <v>#N/A</v>
      </c>
      <c r="AH140" s="79" t="e">
        <f>VLOOKUP($S140,'Grille de Tarif OQN'!$B$2:$S$3603,AH$1,0)</f>
        <v>#N/A</v>
      </c>
      <c r="AI140" s="79" t="e">
        <f>VLOOKUP($S140,'Grille de Tarif OQN'!$B$2:$S$3603,AI$1,0)</f>
        <v>#N/A</v>
      </c>
      <c r="AJ140" s="79" t="e">
        <f>VLOOKUP($S140,'Grille de Tarif OQN'!$B$2:$S$3603,AJ$1,0)</f>
        <v>#N/A</v>
      </c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72"/>
      <c r="AV140"/>
      <c r="AW140"/>
      <c r="AX140"/>
      <c r="AY140"/>
      <c r="AZ140" s="96">
        <f t="shared" si="57"/>
        <v>0</v>
      </c>
      <c r="BA140" s="24" t="e">
        <f t="shared" si="58"/>
        <v>#N/A</v>
      </c>
      <c r="BB140" s="24" t="e">
        <f t="shared" si="59"/>
        <v>#N/A</v>
      </c>
      <c r="BC140" s="24" t="e">
        <f t="shared" si="52"/>
        <v>#N/A</v>
      </c>
      <c r="BD140" s="24" t="e">
        <f t="shared" si="53"/>
        <v>#N/A</v>
      </c>
      <c r="BE140"/>
      <c r="BF140" t="e">
        <f t="shared" si="60"/>
        <v>#N/A</v>
      </c>
      <c r="BG140" t="str">
        <f t="shared" si="61"/>
        <v>HDJ</v>
      </c>
      <c r="BH140" s="20" t="e">
        <f t="shared" si="62"/>
        <v>#N/A</v>
      </c>
      <c r="BI140" s="20" t="e">
        <f t="shared" si="63"/>
        <v>#N/A</v>
      </c>
      <c r="BJ140" s="20" t="e">
        <f t="shared" si="64"/>
        <v>#N/A</v>
      </c>
      <c r="BK140" s="20" t="e">
        <f t="shared" si="65"/>
        <v>#N/A</v>
      </c>
      <c r="BL140" s="20" t="e">
        <f t="shared" si="66"/>
        <v>#N/A</v>
      </c>
      <c r="BM140" s="20" t="e">
        <f t="shared" si="54"/>
        <v>#N/A</v>
      </c>
      <c r="BN140" s="20" t="e">
        <f t="shared" si="67"/>
        <v>#N/A</v>
      </c>
    </row>
    <row r="141" spans="1:66">
      <c r="A141" s="92"/>
      <c r="B141" s="90"/>
      <c r="C141" s="90"/>
      <c r="D141" s="93"/>
      <c r="E141" s="93"/>
      <c r="F141" s="93"/>
      <c r="G141" s="93"/>
      <c r="H141" s="93"/>
      <c r="I141" s="93"/>
      <c r="J141" s="93"/>
      <c r="K141" s="93"/>
      <c r="L141" s="92"/>
      <c r="M141" s="93"/>
      <c r="N141" s="91">
        <f t="shared" si="48"/>
        <v>0</v>
      </c>
      <c r="O141" s="91" t="str">
        <f t="shared" si="49"/>
        <v/>
      </c>
      <c r="P141" s="91" t="str">
        <f t="shared" si="50"/>
        <v/>
      </c>
      <c r="Q141" s="91" t="str">
        <f t="shared" si="51"/>
        <v>HDJ</v>
      </c>
      <c r="R141" s="82"/>
      <c r="S141" s="95">
        <f t="shared" si="55"/>
        <v>0</v>
      </c>
      <c r="T141" s="95">
        <f t="shared" si="56"/>
        <v>0</v>
      </c>
      <c r="U141" s="79" t="e">
        <f>VLOOKUP($S141,'Grille de Tarif OQN'!$B$2:$S$3603,U$1,0)</f>
        <v>#N/A</v>
      </c>
      <c r="V141" s="79" t="e">
        <f>VLOOKUP($S141,'Grille de Tarif OQN'!$B$2:$S$3603,V$1,0)</f>
        <v>#N/A</v>
      </c>
      <c r="W141" s="79" t="e">
        <f>VLOOKUP($S141,'Grille de Tarif OQN'!$B$2:$S$3603,W$1,0)</f>
        <v>#N/A</v>
      </c>
      <c r="X141" s="79" t="e">
        <f>VLOOKUP($S141,'Grille de Tarif OQN'!$B$2:$S$3603,X$1,0)</f>
        <v>#N/A</v>
      </c>
      <c r="Y141" s="79" t="e">
        <f>VLOOKUP($S141,'Grille de Tarif OQN'!$B$2:$S$3603,Y$1,0)</f>
        <v>#N/A</v>
      </c>
      <c r="Z141" s="79" t="e">
        <f>VLOOKUP($S141,'Grille de Tarif OQN'!$B$2:$S$3603,Z$1,0)</f>
        <v>#N/A</v>
      </c>
      <c r="AA141" s="79" t="e">
        <f>VLOOKUP($S141,'Grille de Tarif OQN'!$B$2:$S$3603,AA$1,0)</f>
        <v>#N/A</v>
      </c>
      <c r="AB141" s="79" t="e">
        <f>VLOOKUP($S141,'Grille de Tarif OQN'!$B$2:$S$3603,AB$1,0)</f>
        <v>#N/A</v>
      </c>
      <c r="AC141" s="79" t="e">
        <f>VLOOKUP($S141,'Grille de Tarif OQN'!$B$2:$S$3603,AC$1,0)</f>
        <v>#N/A</v>
      </c>
      <c r="AD141" s="79" t="e">
        <f>VLOOKUP($S141,'Grille de Tarif OQN'!$B$2:$S$3603,AD$1,0)</f>
        <v>#N/A</v>
      </c>
      <c r="AE141" s="79" t="e">
        <f>VLOOKUP($S141,'Grille de Tarif OQN'!$B$2:$S$3603,AE$1,0)</f>
        <v>#N/A</v>
      </c>
      <c r="AF141" s="79" t="e">
        <f>VLOOKUP($S141,'Grille de Tarif OQN'!$B$2:$S$3603,AF$1,0)</f>
        <v>#N/A</v>
      </c>
      <c r="AG141" s="79" t="e">
        <f>VLOOKUP($S141,'Grille de Tarif OQN'!$B$2:$S$3603,AG$1,0)</f>
        <v>#N/A</v>
      </c>
      <c r="AH141" s="79" t="e">
        <f>VLOOKUP($S141,'Grille de Tarif OQN'!$B$2:$S$3603,AH$1,0)</f>
        <v>#N/A</v>
      </c>
      <c r="AI141" s="79" t="e">
        <f>VLOOKUP($S141,'Grille de Tarif OQN'!$B$2:$S$3603,AI$1,0)</f>
        <v>#N/A</v>
      </c>
      <c r="AJ141" s="79" t="e">
        <f>VLOOKUP($S141,'Grille de Tarif OQN'!$B$2:$S$3603,AJ$1,0)</f>
        <v>#N/A</v>
      </c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72"/>
      <c r="AV141"/>
      <c r="AW141"/>
      <c r="AX141"/>
      <c r="AY141"/>
      <c r="AZ141" s="96">
        <f t="shared" si="57"/>
        <v>0</v>
      </c>
      <c r="BA141" s="24" t="e">
        <f t="shared" si="58"/>
        <v>#N/A</v>
      </c>
      <c r="BB141" s="24" t="e">
        <f t="shared" si="59"/>
        <v>#N/A</v>
      </c>
      <c r="BC141" s="24" t="e">
        <f t="shared" si="52"/>
        <v>#N/A</v>
      </c>
      <c r="BD141" s="24" t="e">
        <f t="shared" si="53"/>
        <v>#N/A</v>
      </c>
      <c r="BE141"/>
      <c r="BF141" t="e">
        <f t="shared" si="60"/>
        <v>#N/A</v>
      </c>
      <c r="BG141" t="str">
        <f t="shared" si="61"/>
        <v>HDJ</v>
      </c>
      <c r="BH141" s="20" t="e">
        <f t="shared" si="62"/>
        <v>#N/A</v>
      </c>
      <c r="BI141" s="20" t="e">
        <f t="shared" si="63"/>
        <v>#N/A</v>
      </c>
      <c r="BJ141" s="20" t="e">
        <f t="shared" si="64"/>
        <v>#N/A</v>
      </c>
      <c r="BK141" s="20" t="e">
        <f t="shared" si="65"/>
        <v>#N/A</v>
      </c>
      <c r="BL141" s="20" t="e">
        <f t="shared" si="66"/>
        <v>#N/A</v>
      </c>
      <c r="BM141" s="20" t="e">
        <f t="shared" si="54"/>
        <v>#N/A</v>
      </c>
      <c r="BN141" s="20" t="e">
        <f t="shared" si="67"/>
        <v>#N/A</v>
      </c>
    </row>
    <row r="142" spans="1:66">
      <c r="A142" s="92"/>
      <c r="B142" s="90"/>
      <c r="C142" s="90"/>
      <c r="D142" s="93"/>
      <c r="E142" s="93"/>
      <c r="F142" s="93"/>
      <c r="G142" s="93"/>
      <c r="H142" s="93"/>
      <c r="I142" s="93"/>
      <c r="J142" s="93"/>
      <c r="K142" s="93"/>
      <c r="L142" s="92"/>
      <c r="M142" s="93"/>
      <c r="N142" s="91">
        <f t="shared" si="48"/>
        <v>0</v>
      </c>
      <c r="O142" s="91" t="str">
        <f t="shared" si="49"/>
        <v/>
      </c>
      <c r="P142" s="91" t="str">
        <f t="shared" si="50"/>
        <v/>
      </c>
      <c r="Q142" s="91" t="str">
        <f t="shared" si="51"/>
        <v>HDJ</v>
      </c>
      <c r="R142" s="82"/>
      <c r="S142" s="95">
        <f t="shared" si="55"/>
        <v>0</v>
      </c>
      <c r="T142" s="95">
        <f t="shared" si="56"/>
        <v>0</v>
      </c>
      <c r="U142" s="79" t="e">
        <f>VLOOKUP($S142,'Grille de Tarif OQN'!$B$2:$S$3603,U$1,0)</f>
        <v>#N/A</v>
      </c>
      <c r="V142" s="79" t="e">
        <f>VLOOKUP($S142,'Grille de Tarif OQN'!$B$2:$S$3603,V$1,0)</f>
        <v>#N/A</v>
      </c>
      <c r="W142" s="79" t="e">
        <f>VLOOKUP($S142,'Grille de Tarif OQN'!$B$2:$S$3603,W$1,0)</f>
        <v>#N/A</v>
      </c>
      <c r="X142" s="79" t="e">
        <f>VLOOKUP($S142,'Grille de Tarif OQN'!$B$2:$S$3603,X$1,0)</f>
        <v>#N/A</v>
      </c>
      <c r="Y142" s="79" t="e">
        <f>VLOOKUP($S142,'Grille de Tarif OQN'!$B$2:$S$3603,Y$1,0)</f>
        <v>#N/A</v>
      </c>
      <c r="Z142" s="79" t="e">
        <f>VLOOKUP($S142,'Grille de Tarif OQN'!$B$2:$S$3603,Z$1,0)</f>
        <v>#N/A</v>
      </c>
      <c r="AA142" s="79" t="e">
        <f>VLOOKUP($S142,'Grille de Tarif OQN'!$B$2:$S$3603,AA$1,0)</f>
        <v>#N/A</v>
      </c>
      <c r="AB142" s="79" t="e">
        <f>VLOOKUP($S142,'Grille de Tarif OQN'!$B$2:$S$3603,AB$1,0)</f>
        <v>#N/A</v>
      </c>
      <c r="AC142" s="79" t="e">
        <f>VLOOKUP($S142,'Grille de Tarif OQN'!$B$2:$S$3603,AC$1,0)</f>
        <v>#N/A</v>
      </c>
      <c r="AD142" s="79" t="e">
        <f>VLOOKUP($S142,'Grille de Tarif OQN'!$B$2:$S$3603,AD$1,0)</f>
        <v>#N/A</v>
      </c>
      <c r="AE142" s="79" t="e">
        <f>VLOOKUP($S142,'Grille de Tarif OQN'!$B$2:$S$3603,AE$1,0)</f>
        <v>#N/A</v>
      </c>
      <c r="AF142" s="79" t="e">
        <f>VLOOKUP($S142,'Grille de Tarif OQN'!$B$2:$S$3603,AF$1,0)</f>
        <v>#N/A</v>
      </c>
      <c r="AG142" s="79" t="e">
        <f>VLOOKUP($S142,'Grille de Tarif OQN'!$B$2:$S$3603,AG$1,0)</f>
        <v>#N/A</v>
      </c>
      <c r="AH142" s="79" t="e">
        <f>VLOOKUP($S142,'Grille de Tarif OQN'!$B$2:$S$3603,AH$1,0)</f>
        <v>#N/A</v>
      </c>
      <c r="AI142" s="79" t="e">
        <f>VLOOKUP($S142,'Grille de Tarif OQN'!$B$2:$S$3603,AI$1,0)</f>
        <v>#N/A</v>
      </c>
      <c r="AJ142" s="79" t="e">
        <f>VLOOKUP($S142,'Grille de Tarif OQN'!$B$2:$S$3603,AJ$1,0)</f>
        <v>#N/A</v>
      </c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72"/>
      <c r="AV142"/>
      <c r="AW142"/>
      <c r="AX142"/>
      <c r="AY142"/>
      <c r="AZ142" s="96">
        <f t="shared" si="57"/>
        <v>0</v>
      </c>
      <c r="BA142" s="24" t="e">
        <f t="shared" si="58"/>
        <v>#N/A</v>
      </c>
      <c r="BB142" s="24" t="e">
        <f t="shared" si="59"/>
        <v>#N/A</v>
      </c>
      <c r="BC142" s="24" t="e">
        <f t="shared" si="52"/>
        <v>#N/A</v>
      </c>
      <c r="BD142" s="24" t="e">
        <f t="shared" si="53"/>
        <v>#N/A</v>
      </c>
      <c r="BE142"/>
      <c r="BF142" t="e">
        <f t="shared" si="60"/>
        <v>#N/A</v>
      </c>
      <c r="BG142" t="str">
        <f t="shared" si="61"/>
        <v>HDJ</v>
      </c>
      <c r="BH142" s="20" t="e">
        <f t="shared" si="62"/>
        <v>#N/A</v>
      </c>
      <c r="BI142" s="20" t="e">
        <f t="shared" si="63"/>
        <v>#N/A</v>
      </c>
      <c r="BJ142" s="20" t="e">
        <f t="shared" si="64"/>
        <v>#N/A</v>
      </c>
      <c r="BK142" s="20" t="e">
        <f t="shared" si="65"/>
        <v>#N/A</v>
      </c>
      <c r="BL142" s="20" t="e">
        <f t="shared" si="66"/>
        <v>#N/A</v>
      </c>
      <c r="BM142" s="20" t="e">
        <f t="shared" si="54"/>
        <v>#N/A</v>
      </c>
      <c r="BN142" s="20" t="e">
        <f t="shared" si="67"/>
        <v>#N/A</v>
      </c>
    </row>
    <row r="143" spans="1:66">
      <c r="A143" s="92"/>
      <c r="B143" s="90"/>
      <c r="C143" s="90"/>
      <c r="D143" s="93"/>
      <c r="E143" s="93"/>
      <c r="F143" s="93"/>
      <c r="G143" s="93"/>
      <c r="H143" s="93"/>
      <c r="I143" s="93"/>
      <c r="J143" s="93"/>
      <c r="K143" s="93"/>
      <c r="L143" s="92"/>
      <c r="M143" s="93"/>
      <c r="N143" s="91">
        <f t="shared" si="48"/>
        <v>0</v>
      </c>
      <c r="O143" s="91" t="str">
        <f t="shared" si="49"/>
        <v/>
      </c>
      <c r="P143" s="91" t="str">
        <f t="shared" si="50"/>
        <v/>
      </c>
      <c r="Q143" s="91" t="str">
        <f t="shared" si="51"/>
        <v>HDJ</v>
      </c>
      <c r="R143" s="82"/>
      <c r="S143" s="95">
        <f t="shared" si="55"/>
        <v>0</v>
      </c>
      <c r="T143" s="95">
        <f t="shared" si="56"/>
        <v>0</v>
      </c>
      <c r="U143" s="79" t="e">
        <f>VLOOKUP($S143,'Grille de Tarif OQN'!$B$2:$S$3603,U$1,0)</f>
        <v>#N/A</v>
      </c>
      <c r="V143" s="79" t="e">
        <f>VLOOKUP($S143,'Grille de Tarif OQN'!$B$2:$S$3603,V$1,0)</f>
        <v>#N/A</v>
      </c>
      <c r="W143" s="79" t="e">
        <f>VLOOKUP($S143,'Grille de Tarif OQN'!$B$2:$S$3603,W$1,0)</f>
        <v>#N/A</v>
      </c>
      <c r="X143" s="79" t="e">
        <f>VLOOKUP($S143,'Grille de Tarif OQN'!$B$2:$S$3603,X$1,0)</f>
        <v>#N/A</v>
      </c>
      <c r="Y143" s="79" t="e">
        <f>VLOOKUP($S143,'Grille de Tarif OQN'!$B$2:$S$3603,Y$1,0)</f>
        <v>#N/A</v>
      </c>
      <c r="Z143" s="79" t="e">
        <f>VLOOKUP($S143,'Grille de Tarif OQN'!$B$2:$S$3603,Z$1,0)</f>
        <v>#N/A</v>
      </c>
      <c r="AA143" s="79" t="e">
        <f>VLOOKUP($S143,'Grille de Tarif OQN'!$B$2:$S$3603,AA$1,0)</f>
        <v>#N/A</v>
      </c>
      <c r="AB143" s="79" t="e">
        <f>VLOOKUP($S143,'Grille de Tarif OQN'!$B$2:$S$3603,AB$1,0)</f>
        <v>#N/A</v>
      </c>
      <c r="AC143" s="79" t="e">
        <f>VLOOKUP($S143,'Grille de Tarif OQN'!$B$2:$S$3603,AC$1,0)</f>
        <v>#N/A</v>
      </c>
      <c r="AD143" s="79" t="e">
        <f>VLOOKUP($S143,'Grille de Tarif OQN'!$B$2:$S$3603,AD$1,0)</f>
        <v>#N/A</v>
      </c>
      <c r="AE143" s="79" t="e">
        <f>VLOOKUP($S143,'Grille de Tarif OQN'!$B$2:$S$3603,AE$1,0)</f>
        <v>#N/A</v>
      </c>
      <c r="AF143" s="79" t="e">
        <f>VLOOKUP($S143,'Grille de Tarif OQN'!$B$2:$S$3603,AF$1,0)</f>
        <v>#N/A</v>
      </c>
      <c r="AG143" s="79" t="e">
        <f>VLOOKUP($S143,'Grille de Tarif OQN'!$B$2:$S$3603,AG$1,0)</f>
        <v>#N/A</v>
      </c>
      <c r="AH143" s="79" t="e">
        <f>VLOOKUP($S143,'Grille de Tarif OQN'!$B$2:$S$3603,AH$1,0)</f>
        <v>#N/A</v>
      </c>
      <c r="AI143" s="79" t="e">
        <f>VLOOKUP($S143,'Grille de Tarif OQN'!$B$2:$S$3603,AI$1,0)</f>
        <v>#N/A</v>
      </c>
      <c r="AJ143" s="79" t="e">
        <f>VLOOKUP($S143,'Grille de Tarif OQN'!$B$2:$S$3603,AJ$1,0)</f>
        <v>#N/A</v>
      </c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72"/>
      <c r="AV143"/>
      <c r="AW143"/>
      <c r="AX143"/>
      <c r="AY143"/>
      <c r="AZ143" s="96">
        <f t="shared" si="57"/>
        <v>0</v>
      </c>
      <c r="BA143" s="24" t="e">
        <f t="shared" si="58"/>
        <v>#N/A</v>
      </c>
      <c r="BB143" s="24" t="e">
        <f t="shared" si="59"/>
        <v>#N/A</v>
      </c>
      <c r="BC143" s="24" t="e">
        <f t="shared" si="52"/>
        <v>#N/A</v>
      </c>
      <c r="BD143" s="24" t="e">
        <f t="shared" si="53"/>
        <v>#N/A</v>
      </c>
      <c r="BE143"/>
      <c r="BF143" t="e">
        <f t="shared" si="60"/>
        <v>#N/A</v>
      </c>
      <c r="BG143" t="str">
        <f t="shared" si="61"/>
        <v>HDJ</v>
      </c>
      <c r="BH143" s="20" t="e">
        <f t="shared" si="62"/>
        <v>#N/A</v>
      </c>
      <c r="BI143" s="20" t="e">
        <f t="shared" si="63"/>
        <v>#N/A</v>
      </c>
      <c r="BJ143" s="20" t="e">
        <f t="shared" si="64"/>
        <v>#N/A</v>
      </c>
      <c r="BK143" s="20" t="e">
        <f t="shared" si="65"/>
        <v>#N/A</v>
      </c>
      <c r="BL143" s="20" t="e">
        <f t="shared" si="66"/>
        <v>#N/A</v>
      </c>
      <c r="BM143" s="20" t="e">
        <f t="shared" si="54"/>
        <v>#N/A</v>
      </c>
      <c r="BN143" s="20" t="e">
        <f t="shared" si="67"/>
        <v>#N/A</v>
      </c>
    </row>
    <row r="144" spans="1:66">
      <c r="A144" s="92"/>
      <c r="B144" s="90"/>
      <c r="C144" s="90"/>
      <c r="D144" s="93"/>
      <c r="E144" s="93"/>
      <c r="F144" s="93"/>
      <c r="G144" s="93"/>
      <c r="H144" s="93"/>
      <c r="I144" s="93"/>
      <c r="J144" s="93"/>
      <c r="K144" s="93"/>
      <c r="L144" s="92"/>
      <c r="M144" s="93"/>
      <c r="N144" s="91">
        <f t="shared" si="48"/>
        <v>0</v>
      </c>
      <c r="O144" s="91" t="str">
        <f t="shared" si="49"/>
        <v/>
      </c>
      <c r="P144" s="91" t="str">
        <f t="shared" si="50"/>
        <v/>
      </c>
      <c r="Q144" s="91" t="str">
        <f t="shared" si="51"/>
        <v>HDJ</v>
      </c>
      <c r="R144" s="82"/>
      <c r="S144" s="95">
        <f t="shared" si="55"/>
        <v>0</v>
      </c>
      <c r="T144" s="95">
        <f t="shared" si="56"/>
        <v>0</v>
      </c>
      <c r="U144" s="79" t="e">
        <f>VLOOKUP($S144,'Grille de Tarif OQN'!$B$2:$S$3603,U$1,0)</f>
        <v>#N/A</v>
      </c>
      <c r="V144" s="79" t="e">
        <f>VLOOKUP($S144,'Grille de Tarif OQN'!$B$2:$S$3603,V$1,0)</f>
        <v>#N/A</v>
      </c>
      <c r="W144" s="79" t="e">
        <f>VLOOKUP($S144,'Grille de Tarif OQN'!$B$2:$S$3603,W$1,0)</f>
        <v>#N/A</v>
      </c>
      <c r="X144" s="79" t="e">
        <f>VLOOKUP($S144,'Grille de Tarif OQN'!$B$2:$S$3603,X$1,0)</f>
        <v>#N/A</v>
      </c>
      <c r="Y144" s="79" t="e">
        <f>VLOOKUP($S144,'Grille de Tarif OQN'!$B$2:$S$3603,Y$1,0)</f>
        <v>#N/A</v>
      </c>
      <c r="Z144" s="79" t="e">
        <f>VLOOKUP($S144,'Grille de Tarif OQN'!$B$2:$S$3603,Z$1,0)</f>
        <v>#N/A</v>
      </c>
      <c r="AA144" s="79" t="e">
        <f>VLOOKUP($S144,'Grille de Tarif OQN'!$B$2:$S$3603,AA$1,0)</f>
        <v>#N/A</v>
      </c>
      <c r="AB144" s="79" t="e">
        <f>VLOOKUP($S144,'Grille de Tarif OQN'!$B$2:$S$3603,AB$1,0)</f>
        <v>#N/A</v>
      </c>
      <c r="AC144" s="79" t="e">
        <f>VLOOKUP($S144,'Grille de Tarif OQN'!$B$2:$S$3603,AC$1,0)</f>
        <v>#N/A</v>
      </c>
      <c r="AD144" s="79" t="e">
        <f>VLOOKUP($S144,'Grille de Tarif OQN'!$B$2:$S$3603,AD$1,0)</f>
        <v>#N/A</v>
      </c>
      <c r="AE144" s="79" t="e">
        <f>VLOOKUP($S144,'Grille de Tarif OQN'!$B$2:$S$3603,AE$1,0)</f>
        <v>#N/A</v>
      </c>
      <c r="AF144" s="79" t="e">
        <f>VLOOKUP($S144,'Grille de Tarif OQN'!$B$2:$S$3603,AF$1,0)</f>
        <v>#N/A</v>
      </c>
      <c r="AG144" s="79" t="e">
        <f>VLOOKUP($S144,'Grille de Tarif OQN'!$B$2:$S$3603,AG$1,0)</f>
        <v>#N/A</v>
      </c>
      <c r="AH144" s="79" t="e">
        <f>VLOOKUP($S144,'Grille de Tarif OQN'!$B$2:$S$3603,AH$1,0)</f>
        <v>#N/A</v>
      </c>
      <c r="AI144" s="79" t="e">
        <f>VLOOKUP($S144,'Grille de Tarif OQN'!$B$2:$S$3603,AI$1,0)</f>
        <v>#N/A</v>
      </c>
      <c r="AJ144" s="79" t="e">
        <f>VLOOKUP($S144,'Grille de Tarif OQN'!$B$2:$S$3603,AJ$1,0)</f>
        <v>#N/A</v>
      </c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72"/>
      <c r="AV144"/>
      <c r="AW144"/>
      <c r="AX144"/>
      <c r="AY144"/>
      <c r="AZ144" s="96">
        <f t="shared" si="57"/>
        <v>0</v>
      </c>
      <c r="BA144" s="24" t="e">
        <f t="shared" si="58"/>
        <v>#N/A</v>
      </c>
      <c r="BB144" s="24" t="e">
        <f t="shared" si="59"/>
        <v>#N/A</v>
      </c>
      <c r="BC144" s="24" t="e">
        <f t="shared" si="52"/>
        <v>#N/A</v>
      </c>
      <c r="BD144" s="24" t="e">
        <f t="shared" si="53"/>
        <v>#N/A</v>
      </c>
      <c r="BE144"/>
      <c r="BF144" t="e">
        <f t="shared" si="60"/>
        <v>#N/A</v>
      </c>
      <c r="BG144" t="str">
        <f t="shared" si="61"/>
        <v>HDJ</v>
      </c>
      <c r="BH144" s="20" t="e">
        <f t="shared" si="62"/>
        <v>#N/A</v>
      </c>
      <c r="BI144" s="20" t="e">
        <f t="shared" si="63"/>
        <v>#N/A</v>
      </c>
      <c r="BJ144" s="20" t="e">
        <f t="shared" si="64"/>
        <v>#N/A</v>
      </c>
      <c r="BK144" s="20" t="e">
        <f t="shared" si="65"/>
        <v>#N/A</v>
      </c>
      <c r="BL144" s="20" t="e">
        <f t="shared" si="66"/>
        <v>#N/A</v>
      </c>
      <c r="BM144" s="20" t="e">
        <f t="shared" si="54"/>
        <v>#N/A</v>
      </c>
      <c r="BN144" s="20" t="e">
        <f t="shared" si="67"/>
        <v>#N/A</v>
      </c>
    </row>
    <row r="145" spans="1:66">
      <c r="A145" s="92"/>
      <c r="B145" s="90"/>
      <c r="C145" s="90"/>
      <c r="D145" s="93"/>
      <c r="E145" s="93"/>
      <c r="F145" s="93"/>
      <c r="G145" s="93"/>
      <c r="H145" s="93"/>
      <c r="I145" s="93"/>
      <c r="J145" s="93"/>
      <c r="K145" s="93"/>
      <c r="L145" s="92"/>
      <c r="M145" s="93"/>
      <c r="N145" s="91">
        <f t="shared" si="48"/>
        <v>0</v>
      </c>
      <c r="O145" s="91" t="str">
        <f t="shared" si="49"/>
        <v/>
      </c>
      <c r="P145" s="91" t="str">
        <f t="shared" si="50"/>
        <v/>
      </c>
      <c r="Q145" s="91" t="str">
        <f t="shared" si="51"/>
        <v>HDJ</v>
      </c>
      <c r="R145" s="82"/>
      <c r="S145" s="95">
        <f t="shared" si="55"/>
        <v>0</v>
      </c>
      <c r="T145" s="95">
        <f t="shared" si="56"/>
        <v>0</v>
      </c>
      <c r="U145" s="79" t="e">
        <f>VLOOKUP($S145,'Grille de Tarif OQN'!$B$2:$S$3603,U$1,0)</f>
        <v>#N/A</v>
      </c>
      <c r="V145" s="79" t="e">
        <f>VLOOKUP($S145,'Grille de Tarif OQN'!$B$2:$S$3603,V$1,0)</f>
        <v>#N/A</v>
      </c>
      <c r="W145" s="79" t="e">
        <f>VLOOKUP($S145,'Grille de Tarif OQN'!$B$2:$S$3603,W$1,0)</f>
        <v>#N/A</v>
      </c>
      <c r="X145" s="79" t="e">
        <f>VLOOKUP($S145,'Grille de Tarif OQN'!$B$2:$S$3603,X$1,0)</f>
        <v>#N/A</v>
      </c>
      <c r="Y145" s="79" t="e">
        <f>VLOOKUP($S145,'Grille de Tarif OQN'!$B$2:$S$3603,Y$1,0)</f>
        <v>#N/A</v>
      </c>
      <c r="Z145" s="79" t="e">
        <f>VLOOKUP($S145,'Grille de Tarif OQN'!$B$2:$S$3603,Z$1,0)</f>
        <v>#N/A</v>
      </c>
      <c r="AA145" s="79" t="e">
        <f>VLOOKUP($S145,'Grille de Tarif OQN'!$B$2:$S$3603,AA$1,0)</f>
        <v>#N/A</v>
      </c>
      <c r="AB145" s="79" t="e">
        <f>VLOOKUP($S145,'Grille de Tarif OQN'!$B$2:$S$3603,AB$1,0)</f>
        <v>#N/A</v>
      </c>
      <c r="AC145" s="79" t="e">
        <f>VLOOKUP($S145,'Grille de Tarif OQN'!$B$2:$S$3603,AC$1,0)</f>
        <v>#N/A</v>
      </c>
      <c r="AD145" s="79" t="e">
        <f>VLOOKUP($S145,'Grille de Tarif OQN'!$B$2:$S$3603,AD$1,0)</f>
        <v>#N/A</v>
      </c>
      <c r="AE145" s="79" t="e">
        <f>VLOOKUP($S145,'Grille de Tarif OQN'!$B$2:$S$3603,AE$1,0)</f>
        <v>#N/A</v>
      </c>
      <c r="AF145" s="79" t="e">
        <f>VLOOKUP($S145,'Grille de Tarif OQN'!$B$2:$S$3603,AF$1,0)</f>
        <v>#N/A</v>
      </c>
      <c r="AG145" s="79" t="e">
        <f>VLOOKUP($S145,'Grille de Tarif OQN'!$B$2:$S$3603,AG$1,0)</f>
        <v>#N/A</v>
      </c>
      <c r="AH145" s="79" t="e">
        <f>VLOOKUP($S145,'Grille de Tarif OQN'!$B$2:$S$3603,AH$1,0)</f>
        <v>#N/A</v>
      </c>
      <c r="AI145" s="79" t="e">
        <f>VLOOKUP($S145,'Grille de Tarif OQN'!$B$2:$S$3603,AI$1,0)</f>
        <v>#N/A</v>
      </c>
      <c r="AJ145" s="79" t="e">
        <f>VLOOKUP($S145,'Grille de Tarif OQN'!$B$2:$S$3603,AJ$1,0)</f>
        <v>#N/A</v>
      </c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72"/>
      <c r="AV145"/>
      <c r="AW145"/>
      <c r="AX145"/>
      <c r="AY145"/>
      <c r="AZ145" s="96">
        <f t="shared" si="57"/>
        <v>0</v>
      </c>
      <c r="BA145" s="24" t="e">
        <f t="shared" si="58"/>
        <v>#N/A</v>
      </c>
      <c r="BB145" s="24" t="e">
        <f t="shared" si="59"/>
        <v>#N/A</v>
      </c>
      <c r="BC145" s="24" t="e">
        <f t="shared" si="52"/>
        <v>#N/A</v>
      </c>
      <c r="BD145" s="24" t="e">
        <f t="shared" si="53"/>
        <v>#N/A</v>
      </c>
      <c r="BE145"/>
      <c r="BF145" t="e">
        <f t="shared" si="60"/>
        <v>#N/A</v>
      </c>
      <c r="BG145" t="str">
        <f t="shared" si="61"/>
        <v>HDJ</v>
      </c>
      <c r="BH145" s="20" t="e">
        <f t="shared" si="62"/>
        <v>#N/A</v>
      </c>
      <c r="BI145" s="20" t="e">
        <f t="shared" si="63"/>
        <v>#N/A</v>
      </c>
      <c r="BJ145" s="20" t="e">
        <f t="shared" si="64"/>
        <v>#N/A</v>
      </c>
      <c r="BK145" s="20" t="e">
        <f t="shared" si="65"/>
        <v>#N/A</v>
      </c>
      <c r="BL145" s="20" t="e">
        <f t="shared" si="66"/>
        <v>#N/A</v>
      </c>
      <c r="BM145" s="20" t="e">
        <f t="shared" si="54"/>
        <v>#N/A</v>
      </c>
      <c r="BN145" s="20" t="e">
        <f t="shared" si="67"/>
        <v>#N/A</v>
      </c>
    </row>
    <row r="146" spans="1:66">
      <c r="A146" s="92"/>
      <c r="B146" s="90"/>
      <c r="C146" s="90"/>
      <c r="D146" s="93"/>
      <c r="E146" s="93"/>
      <c r="F146" s="93"/>
      <c r="G146" s="93"/>
      <c r="H146" s="93"/>
      <c r="I146" s="93"/>
      <c r="J146" s="93"/>
      <c r="K146" s="93"/>
      <c r="L146" s="92"/>
      <c r="M146" s="93"/>
      <c r="N146" s="91">
        <f t="shared" si="48"/>
        <v>0</v>
      </c>
      <c r="O146" s="91" t="str">
        <f t="shared" si="49"/>
        <v/>
      </c>
      <c r="P146" s="91" t="str">
        <f t="shared" si="50"/>
        <v/>
      </c>
      <c r="Q146" s="91" t="str">
        <f t="shared" si="51"/>
        <v>HDJ</v>
      </c>
      <c r="R146" s="82"/>
      <c r="S146" s="95">
        <f t="shared" si="55"/>
        <v>0</v>
      </c>
      <c r="T146" s="95">
        <f t="shared" si="56"/>
        <v>0</v>
      </c>
      <c r="U146" s="79" t="e">
        <f>VLOOKUP($S146,'Grille de Tarif OQN'!$B$2:$S$3603,U$1,0)</f>
        <v>#N/A</v>
      </c>
      <c r="V146" s="79" t="e">
        <f>VLOOKUP($S146,'Grille de Tarif OQN'!$B$2:$S$3603,V$1,0)</f>
        <v>#N/A</v>
      </c>
      <c r="W146" s="79" t="e">
        <f>VLOOKUP($S146,'Grille de Tarif OQN'!$B$2:$S$3603,W$1,0)</f>
        <v>#N/A</v>
      </c>
      <c r="X146" s="79" t="e">
        <f>VLOOKUP($S146,'Grille de Tarif OQN'!$B$2:$S$3603,X$1,0)</f>
        <v>#N/A</v>
      </c>
      <c r="Y146" s="79" t="e">
        <f>VLOOKUP($S146,'Grille de Tarif OQN'!$B$2:$S$3603,Y$1,0)</f>
        <v>#N/A</v>
      </c>
      <c r="Z146" s="79" t="e">
        <f>VLOOKUP($S146,'Grille de Tarif OQN'!$B$2:$S$3603,Z$1,0)</f>
        <v>#N/A</v>
      </c>
      <c r="AA146" s="79" t="e">
        <f>VLOOKUP($S146,'Grille de Tarif OQN'!$B$2:$S$3603,AA$1,0)</f>
        <v>#N/A</v>
      </c>
      <c r="AB146" s="79" t="e">
        <f>VLOOKUP($S146,'Grille de Tarif OQN'!$B$2:$S$3603,AB$1,0)</f>
        <v>#N/A</v>
      </c>
      <c r="AC146" s="79" t="e">
        <f>VLOOKUP($S146,'Grille de Tarif OQN'!$B$2:$S$3603,AC$1,0)</f>
        <v>#N/A</v>
      </c>
      <c r="AD146" s="79" t="e">
        <f>VLOOKUP($S146,'Grille de Tarif OQN'!$B$2:$S$3603,AD$1,0)</f>
        <v>#N/A</v>
      </c>
      <c r="AE146" s="79" t="e">
        <f>VLOOKUP($S146,'Grille de Tarif OQN'!$B$2:$S$3603,AE$1,0)</f>
        <v>#N/A</v>
      </c>
      <c r="AF146" s="79" t="e">
        <f>VLOOKUP($S146,'Grille de Tarif OQN'!$B$2:$S$3603,AF$1,0)</f>
        <v>#N/A</v>
      </c>
      <c r="AG146" s="79" t="e">
        <f>VLOOKUP($S146,'Grille de Tarif OQN'!$B$2:$S$3603,AG$1,0)</f>
        <v>#N/A</v>
      </c>
      <c r="AH146" s="79" t="e">
        <f>VLOOKUP($S146,'Grille de Tarif OQN'!$B$2:$S$3603,AH$1,0)</f>
        <v>#N/A</v>
      </c>
      <c r="AI146" s="79" t="e">
        <f>VLOOKUP($S146,'Grille de Tarif OQN'!$B$2:$S$3603,AI$1,0)</f>
        <v>#N/A</v>
      </c>
      <c r="AJ146" s="79" t="e">
        <f>VLOOKUP($S146,'Grille de Tarif OQN'!$B$2:$S$3603,AJ$1,0)</f>
        <v>#N/A</v>
      </c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72"/>
      <c r="AV146"/>
      <c r="AW146"/>
      <c r="AX146"/>
      <c r="AY146"/>
      <c r="AZ146" s="96">
        <f t="shared" si="57"/>
        <v>0</v>
      </c>
      <c r="BA146" s="24" t="e">
        <f t="shared" si="58"/>
        <v>#N/A</v>
      </c>
      <c r="BB146" s="24" t="e">
        <f t="shared" si="59"/>
        <v>#N/A</v>
      </c>
      <c r="BC146" s="24" t="e">
        <f t="shared" si="52"/>
        <v>#N/A</v>
      </c>
      <c r="BD146" s="24" t="e">
        <f t="shared" si="53"/>
        <v>#N/A</v>
      </c>
      <c r="BE146"/>
      <c r="BF146" t="e">
        <f t="shared" si="60"/>
        <v>#N/A</v>
      </c>
      <c r="BG146" t="str">
        <f t="shared" si="61"/>
        <v>HDJ</v>
      </c>
      <c r="BH146" s="20" t="e">
        <f t="shared" si="62"/>
        <v>#N/A</v>
      </c>
      <c r="BI146" s="20" t="e">
        <f t="shared" si="63"/>
        <v>#N/A</v>
      </c>
      <c r="BJ146" s="20" t="e">
        <f t="shared" si="64"/>
        <v>#N/A</v>
      </c>
      <c r="BK146" s="20" t="e">
        <f t="shared" si="65"/>
        <v>#N/A</v>
      </c>
      <c r="BL146" s="20" t="e">
        <f t="shared" si="66"/>
        <v>#N/A</v>
      </c>
      <c r="BM146" s="20" t="e">
        <f t="shared" si="54"/>
        <v>#N/A</v>
      </c>
      <c r="BN146" s="20" t="e">
        <f t="shared" si="67"/>
        <v>#N/A</v>
      </c>
    </row>
    <row r="147" spans="1:66">
      <c r="A147" s="92"/>
      <c r="B147" s="90"/>
      <c r="C147" s="90"/>
      <c r="D147" s="93"/>
      <c r="E147" s="93"/>
      <c r="F147" s="93"/>
      <c r="G147" s="93"/>
      <c r="H147" s="93"/>
      <c r="I147" s="93"/>
      <c r="J147" s="93"/>
      <c r="K147" s="93"/>
      <c r="L147" s="92"/>
      <c r="M147" s="93"/>
      <c r="N147" s="91">
        <f t="shared" si="48"/>
        <v>0</v>
      </c>
      <c r="O147" s="91" t="str">
        <f t="shared" si="49"/>
        <v/>
      </c>
      <c r="P147" s="91" t="str">
        <f t="shared" si="50"/>
        <v/>
      </c>
      <c r="Q147" s="91" t="str">
        <f t="shared" si="51"/>
        <v>HDJ</v>
      </c>
      <c r="R147" s="82"/>
      <c r="S147" s="95">
        <f t="shared" si="55"/>
        <v>0</v>
      </c>
      <c r="T147" s="95">
        <f t="shared" si="56"/>
        <v>0</v>
      </c>
      <c r="U147" s="79" t="e">
        <f>VLOOKUP($S147,'Grille de Tarif OQN'!$B$2:$S$3603,U$1,0)</f>
        <v>#N/A</v>
      </c>
      <c r="V147" s="79" t="e">
        <f>VLOOKUP($S147,'Grille de Tarif OQN'!$B$2:$S$3603,V$1,0)</f>
        <v>#N/A</v>
      </c>
      <c r="W147" s="79" t="e">
        <f>VLOOKUP($S147,'Grille de Tarif OQN'!$B$2:$S$3603,W$1,0)</f>
        <v>#N/A</v>
      </c>
      <c r="X147" s="79" t="e">
        <f>VLOOKUP($S147,'Grille de Tarif OQN'!$B$2:$S$3603,X$1,0)</f>
        <v>#N/A</v>
      </c>
      <c r="Y147" s="79" t="e">
        <f>VLOOKUP($S147,'Grille de Tarif OQN'!$B$2:$S$3603,Y$1,0)</f>
        <v>#N/A</v>
      </c>
      <c r="Z147" s="79" t="e">
        <f>VLOOKUP($S147,'Grille de Tarif OQN'!$B$2:$S$3603,Z$1,0)</f>
        <v>#N/A</v>
      </c>
      <c r="AA147" s="79" t="e">
        <f>VLOOKUP($S147,'Grille de Tarif OQN'!$B$2:$S$3603,AA$1,0)</f>
        <v>#N/A</v>
      </c>
      <c r="AB147" s="79" t="e">
        <f>VLOOKUP($S147,'Grille de Tarif OQN'!$B$2:$S$3603,AB$1,0)</f>
        <v>#N/A</v>
      </c>
      <c r="AC147" s="79" t="e">
        <f>VLOOKUP($S147,'Grille de Tarif OQN'!$B$2:$S$3603,AC$1,0)</f>
        <v>#N/A</v>
      </c>
      <c r="AD147" s="79" t="e">
        <f>VLOOKUP($S147,'Grille de Tarif OQN'!$B$2:$S$3603,AD$1,0)</f>
        <v>#N/A</v>
      </c>
      <c r="AE147" s="79" t="e">
        <f>VLOOKUP($S147,'Grille de Tarif OQN'!$B$2:$S$3603,AE$1,0)</f>
        <v>#N/A</v>
      </c>
      <c r="AF147" s="79" t="e">
        <f>VLOOKUP($S147,'Grille de Tarif OQN'!$B$2:$S$3603,AF$1,0)</f>
        <v>#N/A</v>
      </c>
      <c r="AG147" s="79" t="e">
        <f>VLOOKUP($S147,'Grille de Tarif OQN'!$B$2:$S$3603,AG$1,0)</f>
        <v>#N/A</v>
      </c>
      <c r="AH147" s="79" t="e">
        <f>VLOOKUP($S147,'Grille de Tarif OQN'!$B$2:$S$3603,AH$1,0)</f>
        <v>#N/A</v>
      </c>
      <c r="AI147" s="79" t="e">
        <f>VLOOKUP($S147,'Grille de Tarif OQN'!$B$2:$S$3603,AI$1,0)</f>
        <v>#N/A</v>
      </c>
      <c r="AJ147" s="79" t="e">
        <f>VLOOKUP($S147,'Grille de Tarif OQN'!$B$2:$S$3603,AJ$1,0)</f>
        <v>#N/A</v>
      </c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72"/>
      <c r="AV147"/>
      <c r="AW147"/>
      <c r="AX147"/>
      <c r="AY147"/>
      <c r="AZ147" s="96">
        <f t="shared" si="57"/>
        <v>0</v>
      </c>
      <c r="BA147" s="24" t="e">
        <f t="shared" si="58"/>
        <v>#N/A</v>
      </c>
      <c r="BB147" s="24" t="e">
        <f t="shared" si="59"/>
        <v>#N/A</v>
      </c>
      <c r="BC147" s="24" t="e">
        <f t="shared" si="52"/>
        <v>#N/A</v>
      </c>
      <c r="BD147" s="24" t="e">
        <f t="shared" si="53"/>
        <v>#N/A</v>
      </c>
      <c r="BE147"/>
      <c r="BF147" t="e">
        <f t="shared" si="60"/>
        <v>#N/A</v>
      </c>
      <c r="BG147" t="str">
        <f t="shared" si="61"/>
        <v>HDJ</v>
      </c>
      <c r="BH147" s="20" t="e">
        <f t="shared" si="62"/>
        <v>#N/A</v>
      </c>
      <c r="BI147" s="20" t="e">
        <f t="shared" si="63"/>
        <v>#N/A</v>
      </c>
      <c r="BJ147" s="20" t="e">
        <f t="shared" si="64"/>
        <v>#N/A</v>
      </c>
      <c r="BK147" s="20" t="e">
        <f t="shared" si="65"/>
        <v>#N/A</v>
      </c>
      <c r="BL147" s="20" t="e">
        <f t="shared" si="66"/>
        <v>#N/A</v>
      </c>
      <c r="BM147" s="20" t="e">
        <f t="shared" si="54"/>
        <v>#N/A</v>
      </c>
      <c r="BN147" s="20" t="e">
        <f t="shared" si="67"/>
        <v>#N/A</v>
      </c>
    </row>
    <row r="148" spans="1:66">
      <c r="A148" s="92"/>
      <c r="B148" s="90"/>
      <c r="C148" s="90"/>
      <c r="D148" s="93"/>
      <c r="E148" s="93"/>
      <c r="F148" s="93"/>
      <c r="G148" s="93"/>
      <c r="H148" s="93"/>
      <c r="I148" s="93"/>
      <c r="J148" s="93"/>
      <c r="K148" s="93"/>
      <c r="L148" s="92"/>
      <c r="M148" s="93"/>
      <c r="N148" s="91">
        <f t="shared" si="48"/>
        <v>0</v>
      </c>
      <c r="O148" s="91" t="str">
        <f t="shared" si="49"/>
        <v/>
      </c>
      <c r="P148" s="91" t="str">
        <f t="shared" si="50"/>
        <v/>
      </c>
      <c r="Q148" s="91" t="str">
        <f t="shared" si="51"/>
        <v>HDJ</v>
      </c>
      <c r="R148" s="82"/>
      <c r="S148" s="95">
        <f t="shared" si="55"/>
        <v>0</v>
      </c>
      <c r="T148" s="95">
        <f t="shared" si="56"/>
        <v>0</v>
      </c>
      <c r="U148" s="79" t="e">
        <f>VLOOKUP($S148,'Grille de Tarif OQN'!$B$2:$S$3603,U$1,0)</f>
        <v>#N/A</v>
      </c>
      <c r="V148" s="79" t="e">
        <f>VLOOKUP($S148,'Grille de Tarif OQN'!$B$2:$S$3603,V$1,0)</f>
        <v>#N/A</v>
      </c>
      <c r="W148" s="79" t="e">
        <f>VLOOKUP($S148,'Grille de Tarif OQN'!$B$2:$S$3603,W$1,0)</f>
        <v>#N/A</v>
      </c>
      <c r="X148" s="79" t="e">
        <f>VLOOKUP($S148,'Grille de Tarif OQN'!$B$2:$S$3603,X$1,0)</f>
        <v>#N/A</v>
      </c>
      <c r="Y148" s="79" t="e">
        <f>VLOOKUP($S148,'Grille de Tarif OQN'!$B$2:$S$3603,Y$1,0)</f>
        <v>#N/A</v>
      </c>
      <c r="Z148" s="79" t="e">
        <f>VLOOKUP($S148,'Grille de Tarif OQN'!$B$2:$S$3603,Z$1,0)</f>
        <v>#N/A</v>
      </c>
      <c r="AA148" s="79" t="e">
        <f>VLOOKUP($S148,'Grille de Tarif OQN'!$B$2:$S$3603,AA$1,0)</f>
        <v>#N/A</v>
      </c>
      <c r="AB148" s="79" t="e">
        <f>VLOOKUP($S148,'Grille de Tarif OQN'!$B$2:$S$3603,AB$1,0)</f>
        <v>#N/A</v>
      </c>
      <c r="AC148" s="79" t="e">
        <f>VLOOKUP($S148,'Grille de Tarif OQN'!$B$2:$S$3603,AC$1,0)</f>
        <v>#N/A</v>
      </c>
      <c r="AD148" s="79" t="e">
        <f>VLOOKUP($S148,'Grille de Tarif OQN'!$B$2:$S$3603,AD$1,0)</f>
        <v>#N/A</v>
      </c>
      <c r="AE148" s="79" t="e">
        <f>VLOOKUP($S148,'Grille de Tarif OQN'!$B$2:$S$3603,AE$1,0)</f>
        <v>#N/A</v>
      </c>
      <c r="AF148" s="79" t="e">
        <f>VLOOKUP($S148,'Grille de Tarif OQN'!$B$2:$S$3603,AF$1,0)</f>
        <v>#N/A</v>
      </c>
      <c r="AG148" s="79" t="e">
        <f>VLOOKUP($S148,'Grille de Tarif OQN'!$B$2:$S$3603,AG$1,0)</f>
        <v>#N/A</v>
      </c>
      <c r="AH148" s="79" t="e">
        <f>VLOOKUP($S148,'Grille de Tarif OQN'!$B$2:$S$3603,AH$1,0)</f>
        <v>#N/A</v>
      </c>
      <c r="AI148" s="79" t="e">
        <f>VLOOKUP($S148,'Grille de Tarif OQN'!$B$2:$S$3603,AI$1,0)</f>
        <v>#N/A</v>
      </c>
      <c r="AJ148" s="79" t="e">
        <f>VLOOKUP($S148,'Grille de Tarif OQN'!$B$2:$S$3603,AJ$1,0)</f>
        <v>#N/A</v>
      </c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72"/>
      <c r="AV148"/>
      <c r="AW148"/>
      <c r="AX148"/>
      <c r="AY148"/>
      <c r="AZ148" s="96">
        <f t="shared" si="57"/>
        <v>0</v>
      </c>
      <c r="BA148" s="24" t="e">
        <f t="shared" si="58"/>
        <v>#N/A</v>
      </c>
      <c r="BB148" s="24" t="e">
        <f t="shared" si="59"/>
        <v>#N/A</v>
      </c>
      <c r="BC148" s="24" t="e">
        <f t="shared" si="52"/>
        <v>#N/A</v>
      </c>
      <c r="BD148" s="24" t="e">
        <f t="shared" si="53"/>
        <v>#N/A</v>
      </c>
      <c r="BE148"/>
      <c r="BF148" t="e">
        <f t="shared" si="60"/>
        <v>#N/A</v>
      </c>
      <c r="BG148" t="str">
        <f t="shared" si="61"/>
        <v>HDJ</v>
      </c>
      <c r="BH148" s="20" t="e">
        <f t="shared" si="62"/>
        <v>#N/A</v>
      </c>
      <c r="BI148" s="20" t="e">
        <f t="shared" si="63"/>
        <v>#N/A</v>
      </c>
      <c r="BJ148" s="20" t="e">
        <f t="shared" si="64"/>
        <v>#N/A</v>
      </c>
      <c r="BK148" s="20" t="e">
        <f t="shared" si="65"/>
        <v>#N/A</v>
      </c>
      <c r="BL148" s="20" t="e">
        <f t="shared" si="66"/>
        <v>#N/A</v>
      </c>
      <c r="BM148" s="20" t="e">
        <f t="shared" si="54"/>
        <v>#N/A</v>
      </c>
      <c r="BN148" s="20" t="e">
        <f t="shared" si="67"/>
        <v>#N/A</v>
      </c>
    </row>
    <row r="149" spans="1:66">
      <c r="A149" s="92"/>
      <c r="B149" s="90"/>
      <c r="C149" s="90"/>
      <c r="D149" s="93"/>
      <c r="E149" s="93"/>
      <c r="F149" s="93"/>
      <c r="G149" s="93"/>
      <c r="H149" s="93"/>
      <c r="I149" s="93"/>
      <c r="J149" s="93"/>
      <c r="K149" s="93"/>
      <c r="L149" s="92"/>
      <c r="M149" s="93"/>
      <c r="N149" s="91">
        <f t="shared" si="48"/>
        <v>0</v>
      </c>
      <c r="O149" s="91" t="str">
        <f t="shared" si="49"/>
        <v/>
      </c>
      <c r="P149" s="91" t="str">
        <f t="shared" si="50"/>
        <v/>
      </c>
      <c r="Q149" s="91" t="str">
        <f t="shared" si="51"/>
        <v>HDJ</v>
      </c>
      <c r="R149" s="82"/>
      <c r="S149" s="95">
        <f t="shared" si="55"/>
        <v>0</v>
      </c>
      <c r="T149" s="95">
        <f t="shared" si="56"/>
        <v>0</v>
      </c>
      <c r="U149" s="79" t="e">
        <f>VLOOKUP($S149,'Grille de Tarif OQN'!$B$2:$S$3603,U$1,0)</f>
        <v>#N/A</v>
      </c>
      <c r="V149" s="79" t="e">
        <f>VLOOKUP($S149,'Grille de Tarif OQN'!$B$2:$S$3603,V$1,0)</f>
        <v>#N/A</v>
      </c>
      <c r="W149" s="79" t="e">
        <f>VLOOKUP($S149,'Grille de Tarif OQN'!$B$2:$S$3603,W$1,0)</f>
        <v>#N/A</v>
      </c>
      <c r="X149" s="79" t="e">
        <f>VLOOKUP($S149,'Grille de Tarif OQN'!$B$2:$S$3603,X$1,0)</f>
        <v>#N/A</v>
      </c>
      <c r="Y149" s="79" t="e">
        <f>VLOOKUP($S149,'Grille de Tarif OQN'!$B$2:$S$3603,Y$1,0)</f>
        <v>#N/A</v>
      </c>
      <c r="Z149" s="79" t="e">
        <f>VLOOKUP($S149,'Grille de Tarif OQN'!$B$2:$S$3603,Z$1,0)</f>
        <v>#N/A</v>
      </c>
      <c r="AA149" s="79" t="e">
        <f>VLOOKUP($S149,'Grille de Tarif OQN'!$B$2:$S$3603,AA$1,0)</f>
        <v>#N/A</v>
      </c>
      <c r="AB149" s="79" t="e">
        <f>VLOOKUP($S149,'Grille de Tarif OQN'!$B$2:$S$3603,AB$1,0)</f>
        <v>#N/A</v>
      </c>
      <c r="AC149" s="79" t="e">
        <f>VLOOKUP($S149,'Grille de Tarif OQN'!$B$2:$S$3603,AC$1,0)</f>
        <v>#N/A</v>
      </c>
      <c r="AD149" s="79" t="e">
        <f>VLOOKUP($S149,'Grille de Tarif OQN'!$B$2:$S$3603,AD$1,0)</f>
        <v>#N/A</v>
      </c>
      <c r="AE149" s="79" t="e">
        <f>VLOOKUP($S149,'Grille de Tarif OQN'!$B$2:$S$3603,AE$1,0)</f>
        <v>#N/A</v>
      </c>
      <c r="AF149" s="79" t="e">
        <f>VLOOKUP($S149,'Grille de Tarif OQN'!$B$2:$S$3603,AF$1,0)</f>
        <v>#N/A</v>
      </c>
      <c r="AG149" s="79" t="e">
        <f>VLOOKUP($S149,'Grille de Tarif OQN'!$B$2:$S$3603,AG$1,0)</f>
        <v>#N/A</v>
      </c>
      <c r="AH149" s="79" t="e">
        <f>VLOOKUP($S149,'Grille de Tarif OQN'!$B$2:$S$3603,AH$1,0)</f>
        <v>#N/A</v>
      </c>
      <c r="AI149" s="79" t="e">
        <f>VLOOKUP($S149,'Grille de Tarif OQN'!$B$2:$S$3603,AI$1,0)</f>
        <v>#N/A</v>
      </c>
      <c r="AJ149" s="79" t="e">
        <f>VLOOKUP($S149,'Grille de Tarif OQN'!$B$2:$S$3603,AJ$1,0)</f>
        <v>#N/A</v>
      </c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72"/>
      <c r="AV149"/>
      <c r="AW149"/>
      <c r="AX149"/>
      <c r="AY149"/>
      <c r="AZ149" s="96">
        <f t="shared" si="57"/>
        <v>0</v>
      </c>
      <c r="BA149" s="24" t="e">
        <f t="shared" si="58"/>
        <v>#N/A</v>
      </c>
      <c r="BB149" s="24" t="e">
        <f t="shared" si="59"/>
        <v>#N/A</v>
      </c>
      <c r="BC149" s="24" t="e">
        <f t="shared" si="52"/>
        <v>#N/A</v>
      </c>
      <c r="BD149" s="24" t="e">
        <f t="shared" si="53"/>
        <v>#N/A</v>
      </c>
      <c r="BE149"/>
      <c r="BF149" t="e">
        <f t="shared" si="60"/>
        <v>#N/A</v>
      </c>
      <c r="BG149" t="str">
        <f t="shared" si="61"/>
        <v>HDJ</v>
      </c>
      <c r="BH149" s="20" t="e">
        <f t="shared" si="62"/>
        <v>#N/A</v>
      </c>
      <c r="BI149" s="20" t="e">
        <f t="shared" si="63"/>
        <v>#N/A</v>
      </c>
      <c r="BJ149" s="20" t="e">
        <f t="shared" si="64"/>
        <v>#N/A</v>
      </c>
      <c r="BK149" s="20" t="e">
        <f t="shared" si="65"/>
        <v>#N/A</v>
      </c>
      <c r="BL149" s="20" t="e">
        <f t="shared" si="66"/>
        <v>#N/A</v>
      </c>
      <c r="BM149" s="20" t="e">
        <f t="shared" si="54"/>
        <v>#N/A</v>
      </c>
      <c r="BN149" s="20" t="e">
        <f t="shared" si="67"/>
        <v>#N/A</v>
      </c>
    </row>
    <row r="150" spans="1:66">
      <c r="A150" s="92"/>
      <c r="B150" s="90"/>
      <c r="C150" s="90"/>
      <c r="D150" s="93"/>
      <c r="E150" s="93"/>
      <c r="F150" s="93"/>
      <c r="G150" s="93"/>
      <c r="H150" s="93"/>
      <c r="I150" s="93"/>
      <c r="J150" s="93"/>
      <c r="K150" s="93"/>
      <c r="L150" s="92"/>
      <c r="M150" s="93"/>
      <c r="N150" s="91">
        <f t="shared" si="48"/>
        <v>0</v>
      </c>
      <c r="O150" s="91" t="str">
        <f t="shared" si="49"/>
        <v/>
      </c>
      <c r="P150" s="91" t="str">
        <f t="shared" si="50"/>
        <v/>
      </c>
      <c r="Q150" s="91" t="str">
        <f t="shared" si="51"/>
        <v>HDJ</v>
      </c>
      <c r="R150" s="82"/>
      <c r="S150" s="95">
        <f t="shared" si="55"/>
        <v>0</v>
      </c>
      <c r="T150" s="95">
        <f t="shared" si="56"/>
        <v>0</v>
      </c>
      <c r="U150" s="79" t="e">
        <f>VLOOKUP($S150,'Grille de Tarif OQN'!$B$2:$S$3603,U$1,0)</f>
        <v>#N/A</v>
      </c>
      <c r="V150" s="79" t="e">
        <f>VLOOKUP($S150,'Grille de Tarif OQN'!$B$2:$S$3603,V$1,0)</f>
        <v>#N/A</v>
      </c>
      <c r="W150" s="79" t="e">
        <f>VLOOKUP($S150,'Grille de Tarif OQN'!$B$2:$S$3603,W$1,0)</f>
        <v>#N/A</v>
      </c>
      <c r="X150" s="79" t="e">
        <f>VLOOKUP($S150,'Grille de Tarif OQN'!$B$2:$S$3603,X$1,0)</f>
        <v>#N/A</v>
      </c>
      <c r="Y150" s="79" t="e">
        <f>VLOOKUP($S150,'Grille de Tarif OQN'!$B$2:$S$3603,Y$1,0)</f>
        <v>#N/A</v>
      </c>
      <c r="Z150" s="79" t="e">
        <f>VLOOKUP($S150,'Grille de Tarif OQN'!$B$2:$S$3603,Z$1,0)</f>
        <v>#N/A</v>
      </c>
      <c r="AA150" s="79" t="e">
        <f>VLOOKUP($S150,'Grille de Tarif OQN'!$B$2:$S$3603,AA$1,0)</f>
        <v>#N/A</v>
      </c>
      <c r="AB150" s="79" t="e">
        <f>VLOOKUP($S150,'Grille de Tarif OQN'!$B$2:$S$3603,AB$1,0)</f>
        <v>#N/A</v>
      </c>
      <c r="AC150" s="79" t="e">
        <f>VLOOKUP($S150,'Grille de Tarif OQN'!$B$2:$S$3603,AC$1,0)</f>
        <v>#N/A</v>
      </c>
      <c r="AD150" s="79" t="e">
        <f>VLOOKUP($S150,'Grille de Tarif OQN'!$B$2:$S$3603,AD$1,0)</f>
        <v>#N/A</v>
      </c>
      <c r="AE150" s="79" t="e">
        <f>VLOOKUP($S150,'Grille de Tarif OQN'!$B$2:$S$3603,AE$1,0)</f>
        <v>#N/A</v>
      </c>
      <c r="AF150" s="79" t="e">
        <f>VLOOKUP($S150,'Grille de Tarif OQN'!$B$2:$S$3603,AF$1,0)</f>
        <v>#N/A</v>
      </c>
      <c r="AG150" s="79" t="e">
        <f>VLOOKUP($S150,'Grille de Tarif OQN'!$B$2:$S$3603,AG$1,0)</f>
        <v>#N/A</v>
      </c>
      <c r="AH150" s="79" t="e">
        <f>VLOOKUP($S150,'Grille de Tarif OQN'!$B$2:$S$3603,AH$1,0)</f>
        <v>#N/A</v>
      </c>
      <c r="AI150" s="79" t="e">
        <f>VLOOKUP($S150,'Grille de Tarif OQN'!$B$2:$S$3603,AI$1,0)</f>
        <v>#N/A</v>
      </c>
      <c r="AJ150" s="79" t="e">
        <f>VLOOKUP($S150,'Grille de Tarif OQN'!$B$2:$S$3603,AJ$1,0)</f>
        <v>#N/A</v>
      </c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72"/>
      <c r="AV150"/>
      <c r="AW150"/>
      <c r="AX150"/>
      <c r="AY150"/>
      <c r="AZ150" s="96">
        <f t="shared" si="57"/>
        <v>0</v>
      </c>
      <c r="BA150" s="24" t="e">
        <f t="shared" si="58"/>
        <v>#N/A</v>
      </c>
      <c r="BB150" s="24" t="e">
        <f t="shared" si="59"/>
        <v>#N/A</v>
      </c>
      <c r="BC150" s="24" t="e">
        <f t="shared" si="52"/>
        <v>#N/A</v>
      </c>
      <c r="BD150" s="24" t="e">
        <f t="shared" si="53"/>
        <v>#N/A</v>
      </c>
      <c r="BE150"/>
      <c r="BF150" t="e">
        <f t="shared" si="60"/>
        <v>#N/A</v>
      </c>
      <c r="BG150" t="str">
        <f t="shared" si="61"/>
        <v>HDJ</v>
      </c>
      <c r="BH150" s="20" t="e">
        <f t="shared" si="62"/>
        <v>#N/A</v>
      </c>
      <c r="BI150" s="20" t="e">
        <f t="shared" si="63"/>
        <v>#N/A</v>
      </c>
      <c r="BJ150" s="20" t="e">
        <f t="shared" si="64"/>
        <v>#N/A</v>
      </c>
      <c r="BK150" s="20" t="e">
        <f t="shared" si="65"/>
        <v>#N/A</v>
      </c>
      <c r="BL150" s="20" t="e">
        <f t="shared" si="66"/>
        <v>#N/A</v>
      </c>
      <c r="BM150" s="20" t="e">
        <f t="shared" si="54"/>
        <v>#N/A</v>
      </c>
      <c r="BN150" s="20" t="e">
        <f t="shared" si="67"/>
        <v>#N/A</v>
      </c>
    </row>
    <row r="151" spans="1:66">
      <c r="A151" s="92"/>
      <c r="B151" s="90"/>
      <c r="C151" s="90"/>
      <c r="D151" s="93"/>
      <c r="E151" s="93"/>
      <c r="F151" s="93"/>
      <c r="G151" s="93"/>
      <c r="H151" s="93"/>
      <c r="I151" s="93"/>
      <c r="J151" s="93"/>
      <c r="K151" s="93"/>
      <c r="L151" s="92"/>
      <c r="M151" s="93"/>
      <c r="N151" s="91">
        <f t="shared" si="48"/>
        <v>0</v>
      </c>
      <c r="O151" s="91" t="str">
        <f t="shared" si="49"/>
        <v/>
      </c>
      <c r="P151" s="91" t="str">
        <f t="shared" si="50"/>
        <v/>
      </c>
      <c r="Q151" s="91" t="str">
        <f t="shared" si="51"/>
        <v>HDJ</v>
      </c>
      <c r="R151" s="82"/>
      <c r="S151" s="95">
        <f t="shared" si="55"/>
        <v>0</v>
      </c>
      <c r="T151" s="95">
        <f t="shared" si="56"/>
        <v>0</v>
      </c>
      <c r="U151" s="79" t="e">
        <f>VLOOKUP($S151,'Grille de Tarif OQN'!$B$2:$S$3603,U$1,0)</f>
        <v>#N/A</v>
      </c>
      <c r="V151" s="79" t="e">
        <f>VLOOKUP($S151,'Grille de Tarif OQN'!$B$2:$S$3603,V$1,0)</f>
        <v>#N/A</v>
      </c>
      <c r="W151" s="79" t="e">
        <f>VLOOKUP($S151,'Grille de Tarif OQN'!$B$2:$S$3603,W$1,0)</f>
        <v>#N/A</v>
      </c>
      <c r="X151" s="79" t="e">
        <f>VLOOKUP($S151,'Grille de Tarif OQN'!$B$2:$S$3603,X$1,0)</f>
        <v>#N/A</v>
      </c>
      <c r="Y151" s="79" t="e">
        <f>VLOOKUP($S151,'Grille de Tarif OQN'!$B$2:$S$3603,Y$1,0)</f>
        <v>#N/A</v>
      </c>
      <c r="Z151" s="79" t="e">
        <f>VLOOKUP($S151,'Grille de Tarif OQN'!$B$2:$S$3603,Z$1,0)</f>
        <v>#N/A</v>
      </c>
      <c r="AA151" s="79" t="e">
        <f>VLOOKUP($S151,'Grille de Tarif OQN'!$B$2:$S$3603,AA$1,0)</f>
        <v>#N/A</v>
      </c>
      <c r="AB151" s="79" t="e">
        <f>VLOOKUP($S151,'Grille de Tarif OQN'!$B$2:$S$3603,AB$1,0)</f>
        <v>#N/A</v>
      </c>
      <c r="AC151" s="79" t="e">
        <f>VLOOKUP($S151,'Grille de Tarif OQN'!$B$2:$S$3603,AC$1,0)</f>
        <v>#N/A</v>
      </c>
      <c r="AD151" s="79" t="e">
        <f>VLOOKUP($S151,'Grille de Tarif OQN'!$B$2:$S$3603,AD$1,0)</f>
        <v>#N/A</v>
      </c>
      <c r="AE151" s="79" t="e">
        <f>VLOOKUP($S151,'Grille de Tarif OQN'!$B$2:$S$3603,AE$1,0)</f>
        <v>#N/A</v>
      </c>
      <c r="AF151" s="79" t="e">
        <f>VLOOKUP($S151,'Grille de Tarif OQN'!$B$2:$S$3603,AF$1,0)</f>
        <v>#N/A</v>
      </c>
      <c r="AG151" s="79" t="e">
        <f>VLOOKUP($S151,'Grille de Tarif OQN'!$B$2:$S$3603,AG$1,0)</f>
        <v>#N/A</v>
      </c>
      <c r="AH151" s="79" t="e">
        <f>VLOOKUP($S151,'Grille de Tarif OQN'!$B$2:$S$3603,AH$1,0)</f>
        <v>#N/A</v>
      </c>
      <c r="AI151" s="79" t="e">
        <f>VLOOKUP($S151,'Grille de Tarif OQN'!$B$2:$S$3603,AI$1,0)</f>
        <v>#N/A</v>
      </c>
      <c r="AJ151" s="79" t="e">
        <f>VLOOKUP($S151,'Grille de Tarif OQN'!$B$2:$S$3603,AJ$1,0)</f>
        <v>#N/A</v>
      </c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72"/>
      <c r="AV151"/>
      <c r="AW151"/>
      <c r="AX151"/>
      <c r="AY151"/>
      <c r="AZ151" s="96">
        <f t="shared" si="57"/>
        <v>0</v>
      </c>
      <c r="BA151" s="24" t="e">
        <f t="shared" si="58"/>
        <v>#N/A</v>
      </c>
      <c r="BB151" s="24" t="e">
        <f t="shared" si="59"/>
        <v>#N/A</v>
      </c>
      <c r="BC151" s="24" t="e">
        <f t="shared" si="52"/>
        <v>#N/A</v>
      </c>
      <c r="BD151" s="24" t="e">
        <f t="shared" si="53"/>
        <v>#N/A</v>
      </c>
      <c r="BE151"/>
      <c r="BF151" t="e">
        <f t="shared" si="60"/>
        <v>#N/A</v>
      </c>
      <c r="BG151" t="str">
        <f t="shared" si="61"/>
        <v>HDJ</v>
      </c>
      <c r="BH151" s="20" t="e">
        <f t="shared" si="62"/>
        <v>#N/A</v>
      </c>
      <c r="BI151" s="20" t="e">
        <f t="shared" si="63"/>
        <v>#N/A</v>
      </c>
      <c r="BJ151" s="20" t="e">
        <f t="shared" si="64"/>
        <v>#N/A</v>
      </c>
      <c r="BK151" s="20" t="e">
        <f t="shared" si="65"/>
        <v>#N/A</v>
      </c>
      <c r="BL151" s="20" t="e">
        <f t="shared" si="66"/>
        <v>#N/A</v>
      </c>
      <c r="BM151" s="20" t="e">
        <f t="shared" si="54"/>
        <v>#N/A</v>
      </c>
      <c r="BN151" s="20" t="e">
        <f t="shared" si="67"/>
        <v>#N/A</v>
      </c>
    </row>
    <row r="152" spans="1:66">
      <c r="A152" s="92"/>
      <c r="B152" s="90"/>
      <c r="C152" s="90"/>
      <c r="D152" s="93"/>
      <c r="E152" s="93"/>
      <c r="F152" s="93"/>
      <c r="G152" s="93"/>
      <c r="H152" s="93"/>
      <c r="I152" s="93"/>
      <c r="J152" s="93"/>
      <c r="K152" s="93"/>
      <c r="L152" s="92"/>
      <c r="M152" s="93"/>
      <c r="N152" s="91">
        <f t="shared" si="48"/>
        <v>0</v>
      </c>
      <c r="O152" s="91" t="str">
        <f t="shared" si="49"/>
        <v/>
      </c>
      <c r="P152" s="91" t="str">
        <f t="shared" si="50"/>
        <v/>
      </c>
      <c r="Q152" s="91" t="str">
        <f t="shared" si="51"/>
        <v>HDJ</v>
      </c>
      <c r="R152" s="82"/>
      <c r="S152" s="95">
        <f t="shared" si="55"/>
        <v>0</v>
      </c>
      <c r="T152" s="95">
        <f t="shared" si="56"/>
        <v>0</v>
      </c>
      <c r="U152" s="79" t="e">
        <f>VLOOKUP($S152,'Grille de Tarif OQN'!$B$2:$S$3603,U$1,0)</f>
        <v>#N/A</v>
      </c>
      <c r="V152" s="79" t="e">
        <f>VLOOKUP($S152,'Grille de Tarif OQN'!$B$2:$S$3603,V$1,0)</f>
        <v>#N/A</v>
      </c>
      <c r="W152" s="79" t="e">
        <f>VLOOKUP($S152,'Grille de Tarif OQN'!$B$2:$S$3603,W$1,0)</f>
        <v>#N/A</v>
      </c>
      <c r="X152" s="79" t="e">
        <f>VLOOKUP($S152,'Grille de Tarif OQN'!$B$2:$S$3603,X$1,0)</f>
        <v>#N/A</v>
      </c>
      <c r="Y152" s="79" t="e">
        <f>VLOOKUP($S152,'Grille de Tarif OQN'!$B$2:$S$3603,Y$1,0)</f>
        <v>#N/A</v>
      </c>
      <c r="Z152" s="79" t="e">
        <f>VLOOKUP($S152,'Grille de Tarif OQN'!$B$2:$S$3603,Z$1,0)</f>
        <v>#N/A</v>
      </c>
      <c r="AA152" s="79" t="e">
        <f>VLOOKUP($S152,'Grille de Tarif OQN'!$B$2:$S$3603,AA$1,0)</f>
        <v>#N/A</v>
      </c>
      <c r="AB152" s="79" t="e">
        <f>VLOOKUP($S152,'Grille de Tarif OQN'!$B$2:$S$3603,AB$1,0)</f>
        <v>#N/A</v>
      </c>
      <c r="AC152" s="79" t="e">
        <f>VLOOKUP($S152,'Grille de Tarif OQN'!$B$2:$S$3603,AC$1,0)</f>
        <v>#N/A</v>
      </c>
      <c r="AD152" s="79" t="e">
        <f>VLOOKUP($S152,'Grille de Tarif OQN'!$B$2:$S$3603,AD$1,0)</f>
        <v>#N/A</v>
      </c>
      <c r="AE152" s="79" t="e">
        <f>VLOOKUP($S152,'Grille de Tarif OQN'!$B$2:$S$3603,AE$1,0)</f>
        <v>#N/A</v>
      </c>
      <c r="AF152" s="79" t="e">
        <f>VLOOKUP($S152,'Grille de Tarif OQN'!$B$2:$S$3603,AF$1,0)</f>
        <v>#N/A</v>
      </c>
      <c r="AG152" s="79" t="e">
        <f>VLOOKUP($S152,'Grille de Tarif OQN'!$B$2:$S$3603,AG$1,0)</f>
        <v>#N/A</v>
      </c>
      <c r="AH152" s="79" t="e">
        <f>VLOOKUP($S152,'Grille de Tarif OQN'!$B$2:$S$3603,AH$1,0)</f>
        <v>#N/A</v>
      </c>
      <c r="AI152" s="79" t="e">
        <f>VLOOKUP($S152,'Grille de Tarif OQN'!$B$2:$S$3603,AI$1,0)</f>
        <v>#N/A</v>
      </c>
      <c r="AJ152" s="79" t="e">
        <f>VLOOKUP($S152,'Grille de Tarif OQN'!$B$2:$S$3603,AJ$1,0)</f>
        <v>#N/A</v>
      </c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72"/>
      <c r="AV152"/>
      <c r="AW152"/>
      <c r="AX152"/>
      <c r="AY152"/>
      <c r="AZ152" s="96">
        <f t="shared" si="57"/>
        <v>0</v>
      </c>
      <c r="BA152" s="24" t="e">
        <f t="shared" si="58"/>
        <v>#N/A</v>
      </c>
      <c r="BB152" s="24" t="e">
        <f t="shared" si="59"/>
        <v>#N/A</v>
      </c>
      <c r="BC152" s="24" t="e">
        <f t="shared" si="52"/>
        <v>#N/A</v>
      </c>
      <c r="BD152" s="24" t="e">
        <f t="shared" si="53"/>
        <v>#N/A</v>
      </c>
      <c r="BE152"/>
      <c r="BF152" t="e">
        <f t="shared" si="60"/>
        <v>#N/A</v>
      </c>
      <c r="BG152" t="str">
        <f t="shared" si="61"/>
        <v>HDJ</v>
      </c>
      <c r="BH152" s="20" t="e">
        <f t="shared" si="62"/>
        <v>#N/A</v>
      </c>
      <c r="BI152" s="20" t="e">
        <f t="shared" si="63"/>
        <v>#N/A</v>
      </c>
      <c r="BJ152" s="20" t="e">
        <f t="shared" si="64"/>
        <v>#N/A</v>
      </c>
      <c r="BK152" s="20" t="e">
        <f t="shared" si="65"/>
        <v>#N/A</v>
      </c>
      <c r="BL152" s="20" t="e">
        <f t="shared" si="66"/>
        <v>#N/A</v>
      </c>
      <c r="BM152" s="20" t="e">
        <f t="shared" si="54"/>
        <v>#N/A</v>
      </c>
      <c r="BN152" s="20" t="e">
        <f t="shared" si="67"/>
        <v>#N/A</v>
      </c>
    </row>
    <row r="153" spans="1:66">
      <c r="A153" s="92"/>
      <c r="B153" s="90"/>
      <c r="C153" s="90"/>
      <c r="D153" s="93"/>
      <c r="E153" s="93"/>
      <c r="F153" s="93"/>
      <c r="G153" s="93"/>
      <c r="H153" s="93"/>
      <c r="I153" s="93"/>
      <c r="J153" s="93"/>
      <c r="K153" s="93"/>
      <c r="L153" s="92"/>
      <c r="M153" s="93"/>
      <c r="N153" s="91">
        <f t="shared" si="48"/>
        <v>0</v>
      </c>
      <c r="O153" s="91" t="str">
        <f t="shared" si="49"/>
        <v/>
      </c>
      <c r="P153" s="91" t="str">
        <f t="shared" si="50"/>
        <v/>
      </c>
      <c r="Q153" s="91" t="str">
        <f t="shared" si="51"/>
        <v>HDJ</v>
      </c>
      <c r="R153" s="82"/>
      <c r="S153" s="95">
        <f t="shared" si="55"/>
        <v>0</v>
      </c>
      <c r="T153" s="95">
        <f t="shared" si="56"/>
        <v>0</v>
      </c>
      <c r="U153" s="79" t="e">
        <f>VLOOKUP($S153,'Grille de Tarif OQN'!$B$2:$S$3603,U$1,0)</f>
        <v>#N/A</v>
      </c>
      <c r="V153" s="79" t="e">
        <f>VLOOKUP($S153,'Grille de Tarif OQN'!$B$2:$S$3603,V$1,0)</f>
        <v>#N/A</v>
      </c>
      <c r="W153" s="79" t="e">
        <f>VLOOKUP($S153,'Grille de Tarif OQN'!$B$2:$S$3603,W$1,0)</f>
        <v>#N/A</v>
      </c>
      <c r="X153" s="79" t="e">
        <f>VLOOKUP($S153,'Grille de Tarif OQN'!$B$2:$S$3603,X$1,0)</f>
        <v>#N/A</v>
      </c>
      <c r="Y153" s="79" t="e">
        <f>VLOOKUP($S153,'Grille de Tarif OQN'!$B$2:$S$3603,Y$1,0)</f>
        <v>#N/A</v>
      </c>
      <c r="Z153" s="79" t="e">
        <f>VLOOKUP($S153,'Grille de Tarif OQN'!$B$2:$S$3603,Z$1,0)</f>
        <v>#N/A</v>
      </c>
      <c r="AA153" s="79" t="e">
        <f>VLOOKUP($S153,'Grille de Tarif OQN'!$B$2:$S$3603,AA$1,0)</f>
        <v>#N/A</v>
      </c>
      <c r="AB153" s="79" t="e">
        <f>VLOOKUP($S153,'Grille de Tarif OQN'!$B$2:$S$3603,AB$1,0)</f>
        <v>#N/A</v>
      </c>
      <c r="AC153" s="79" t="e">
        <f>VLOOKUP($S153,'Grille de Tarif OQN'!$B$2:$S$3603,AC$1,0)</f>
        <v>#N/A</v>
      </c>
      <c r="AD153" s="79" t="e">
        <f>VLOOKUP($S153,'Grille de Tarif OQN'!$B$2:$S$3603,AD$1,0)</f>
        <v>#N/A</v>
      </c>
      <c r="AE153" s="79" t="e">
        <f>VLOOKUP($S153,'Grille de Tarif OQN'!$B$2:$S$3603,AE$1,0)</f>
        <v>#N/A</v>
      </c>
      <c r="AF153" s="79" t="e">
        <f>VLOOKUP($S153,'Grille de Tarif OQN'!$B$2:$S$3603,AF$1,0)</f>
        <v>#N/A</v>
      </c>
      <c r="AG153" s="79" t="e">
        <f>VLOOKUP($S153,'Grille de Tarif OQN'!$B$2:$S$3603,AG$1,0)</f>
        <v>#N/A</v>
      </c>
      <c r="AH153" s="79" t="e">
        <f>VLOOKUP($S153,'Grille de Tarif OQN'!$B$2:$S$3603,AH$1,0)</f>
        <v>#N/A</v>
      </c>
      <c r="AI153" s="79" t="e">
        <f>VLOOKUP($S153,'Grille de Tarif OQN'!$B$2:$S$3603,AI$1,0)</f>
        <v>#N/A</v>
      </c>
      <c r="AJ153" s="79" t="e">
        <f>VLOOKUP($S153,'Grille de Tarif OQN'!$B$2:$S$3603,AJ$1,0)</f>
        <v>#N/A</v>
      </c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72"/>
      <c r="AV153"/>
      <c r="AW153"/>
      <c r="AX153"/>
      <c r="AY153"/>
      <c r="AZ153" s="96">
        <f t="shared" si="57"/>
        <v>0</v>
      </c>
      <c r="BA153" s="24" t="e">
        <f t="shared" si="58"/>
        <v>#N/A</v>
      </c>
      <c r="BB153" s="24" t="e">
        <f t="shared" si="59"/>
        <v>#N/A</v>
      </c>
      <c r="BC153" s="24" t="e">
        <f t="shared" si="52"/>
        <v>#N/A</v>
      </c>
      <c r="BD153" s="24" t="e">
        <f t="shared" si="53"/>
        <v>#N/A</v>
      </c>
      <c r="BE153"/>
      <c r="BF153" t="e">
        <f t="shared" si="60"/>
        <v>#N/A</v>
      </c>
      <c r="BG153" t="str">
        <f t="shared" si="61"/>
        <v>HDJ</v>
      </c>
      <c r="BH153" s="20" t="e">
        <f t="shared" si="62"/>
        <v>#N/A</v>
      </c>
      <c r="BI153" s="20" t="e">
        <f t="shared" si="63"/>
        <v>#N/A</v>
      </c>
      <c r="BJ153" s="20" t="e">
        <f t="shared" si="64"/>
        <v>#N/A</v>
      </c>
      <c r="BK153" s="20" t="e">
        <f t="shared" si="65"/>
        <v>#N/A</v>
      </c>
      <c r="BL153" s="20" t="e">
        <f t="shared" si="66"/>
        <v>#N/A</v>
      </c>
      <c r="BM153" s="20" t="e">
        <f t="shared" si="54"/>
        <v>#N/A</v>
      </c>
      <c r="BN153" s="20" t="e">
        <f t="shared" si="67"/>
        <v>#N/A</v>
      </c>
    </row>
    <row r="154" spans="1:66">
      <c r="A154" s="92"/>
      <c r="B154" s="90"/>
      <c r="C154" s="90"/>
      <c r="D154" s="93"/>
      <c r="E154" s="93"/>
      <c r="F154" s="93"/>
      <c r="G154" s="93"/>
      <c r="H154" s="93"/>
      <c r="I154" s="93"/>
      <c r="J154" s="93"/>
      <c r="K154" s="93"/>
      <c r="L154" s="92"/>
      <c r="M154" s="93"/>
      <c r="N154" s="91">
        <f t="shared" si="48"/>
        <v>0</v>
      </c>
      <c r="O154" s="91" t="str">
        <f t="shared" si="49"/>
        <v/>
      </c>
      <c r="P154" s="91" t="str">
        <f t="shared" si="50"/>
        <v/>
      </c>
      <c r="Q154" s="91" t="str">
        <f t="shared" si="51"/>
        <v>HDJ</v>
      </c>
      <c r="R154" s="82"/>
      <c r="S154" s="95">
        <f t="shared" si="55"/>
        <v>0</v>
      </c>
      <c r="T154" s="95">
        <f t="shared" si="56"/>
        <v>0</v>
      </c>
      <c r="U154" s="79" t="e">
        <f>VLOOKUP($S154,'Grille de Tarif OQN'!$B$2:$S$3603,U$1,0)</f>
        <v>#N/A</v>
      </c>
      <c r="V154" s="79" t="e">
        <f>VLOOKUP($S154,'Grille de Tarif OQN'!$B$2:$S$3603,V$1,0)</f>
        <v>#N/A</v>
      </c>
      <c r="W154" s="79" t="e">
        <f>VLOOKUP($S154,'Grille de Tarif OQN'!$B$2:$S$3603,W$1,0)</f>
        <v>#N/A</v>
      </c>
      <c r="X154" s="79" t="e">
        <f>VLOOKUP($S154,'Grille de Tarif OQN'!$B$2:$S$3603,X$1,0)</f>
        <v>#N/A</v>
      </c>
      <c r="Y154" s="79" t="e">
        <f>VLOOKUP($S154,'Grille de Tarif OQN'!$B$2:$S$3603,Y$1,0)</f>
        <v>#N/A</v>
      </c>
      <c r="Z154" s="79" t="e">
        <f>VLOOKUP($S154,'Grille de Tarif OQN'!$B$2:$S$3603,Z$1,0)</f>
        <v>#N/A</v>
      </c>
      <c r="AA154" s="79" t="e">
        <f>VLOOKUP($S154,'Grille de Tarif OQN'!$B$2:$S$3603,AA$1,0)</f>
        <v>#N/A</v>
      </c>
      <c r="AB154" s="79" t="e">
        <f>VLOOKUP($S154,'Grille de Tarif OQN'!$B$2:$S$3603,AB$1,0)</f>
        <v>#N/A</v>
      </c>
      <c r="AC154" s="79" t="e">
        <f>VLOOKUP($S154,'Grille de Tarif OQN'!$B$2:$S$3603,AC$1,0)</f>
        <v>#N/A</v>
      </c>
      <c r="AD154" s="79" t="e">
        <f>VLOOKUP($S154,'Grille de Tarif OQN'!$B$2:$S$3603,AD$1,0)</f>
        <v>#N/A</v>
      </c>
      <c r="AE154" s="79" t="e">
        <f>VLOOKUP($S154,'Grille de Tarif OQN'!$B$2:$S$3603,AE$1,0)</f>
        <v>#N/A</v>
      </c>
      <c r="AF154" s="79" t="e">
        <f>VLOOKUP($S154,'Grille de Tarif OQN'!$B$2:$S$3603,AF$1,0)</f>
        <v>#N/A</v>
      </c>
      <c r="AG154" s="79" t="e">
        <f>VLOOKUP($S154,'Grille de Tarif OQN'!$B$2:$S$3603,AG$1,0)</f>
        <v>#N/A</v>
      </c>
      <c r="AH154" s="79" t="e">
        <f>VLOOKUP($S154,'Grille de Tarif OQN'!$B$2:$S$3603,AH$1,0)</f>
        <v>#N/A</v>
      </c>
      <c r="AI154" s="79" t="e">
        <f>VLOOKUP($S154,'Grille de Tarif OQN'!$B$2:$S$3603,AI$1,0)</f>
        <v>#N/A</v>
      </c>
      <c r="AJ154" s="79" t="e">
        <f>VLOOKUP($S154,'Grille de Tarif OQN'!$B$2:$S$3603,AJ$1,0)</f>
        <v>#N/A</v>
      </c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72"/>
      <c r="AV154"/>
      <c r="AW154"/>
      <c r="AX154"/>
      <c r="AY154"/>
      <c r="AZ154" s="96">
        <f t="shared" si="57"/>
        <v>0</v>
      </c>
      <c r="BA154" s="24" t="e">
        <f t="shared" si="58"/>
        <v>#N/A</v>
      </c>
      <c r="BB154" s="24" t="e">
        <f t="shared" si="59"/>
        <v>#N/A</v>
      </c>
      <c r="BC154" s="24" t="e">
        <f t="shared" si="52"/>
        <v>#N/A</v>
      </c>
      <c r="BD154" s="24" t="e">
        <f t="shared" si="53"/>
        <v>#N/A</v>
      </c>
      <c r="BE154"/>
      <c r="BF154" t="e">
        <f t="shared" si="60"/>
        <v>#N/A</v>
      </c>
      <c r="BG154" t="str">
        <f t="shared" si="61"/>
        <v>HDJ</v>
      </c>
      <c r="BH154" s="20" t="e">
        <f t="shared" si="62"/>
        <v>#N/A</v>
      </c>
      <c r="BI154" s="20" t="e">
        <f t="shared" si="63"/>
        <v>#N/A</v>
      </c>
      <c r="BJ154" s="20" t="e">
        <f t="shared" si="64"/>
        <v>#N/A</v>
      </c>
      <c r="BK154" s="20" t="e">
        <f t="shared" si="65"/>
        <v>#N/A</v>
      </c>
      <c r="BL154" s="20" t="e">
        <f t="shared" si="66"/>
        <v>#N/A</v>
      </c>
      <c r="BM154" s="20" t="e">
        <f t="shared" si="54"/>
        <v>#N/A</v>
      </c>
      <c r="BN154" s="20" t="e">
        <f t="shared" si="67"/>
        <v>#N/A</v>
      </c>
    </row>
    <row r="155" spans="1:66">
      <c r="A155" s="92"/>
      <c r="B155" s="90"/>
      <c r="C155" s="90"/>
      <c r="D155" s="93"/>
      <c r="E155" s="93"/>
      <c r="F155" s="93"/>
      <c r="G155" s="93"/>
      <c r="H155" s="93"/>
      <c r="I155" s="93"/>
      <c r="J155" s="93"/>
      <c r="K155" s="93"/>
      <c r="L155" s="92"/>
      <c r="M155" s="93"/>
      <c r="N155" s="91">
        <f t="shared" si="48"/>
        <v>0</v>
      </c>
      <c r="O155" s="91" t="str">
        <f t="shared" si="49"/>
        <v/>
      </c>
      <c r="P155" s="91" t="str">
        <f t="shared" si="50"/>
        <v/>
      </c>
      <c r="Q155" s="91" t="str">
        <f t="shared" si="51"/>
        <v>HDJ</v>
      </c>
      <c r="R155" s="82"/>
      <c r="S155" s="95">
        <f t="shared" si="55"/>
        <v>0</v>
      </c>
      <c r="T155" s="95">
        <f t="shared" si="56"/>
        <v>0</v>
      </c>
      <c r="U155" s="79" t="e">
        <f>VLOOKUP($S155,'Grille de Tarif OQN'!$B$2:$S$3603,U$1,0)</f>
        <v>#N/A</v>
      </c>
      <c r="V155" s="79" t="e">
        <f>VLOOKUP($S155,'Grille de Tarif OQN'!$B$2:$S$3603,V$1,0)</f>
        <v>#N/A</v>
      </c>
      <c r="W155" s="79" t="e">
        <f>VLOOKUP($S155,'Grille de Tarif OQN'!$B$2:$S$3603,W$1,0)</f>
        <v>#N/A</v>
      </c>
      <c r="X155" s="79" t="e">
        <f>VLOOKUP($S155,'Grille de Tarif OQN'!$B$2:$S$3603,X$1,0)</f>
        <v>#N/A</v>
      </c>
      <c r="Y155" s="79" t="e">
        <f>VLOOKUP($S155,'Grille de Tarif OQN'!$B$2:$S$3603,Y$1,0)</f>
        <v>#N/A</v>
      </c>
      <c r="Z155" s="79" t="e">
        <f>VLOOKUP($S155,'Grille de Tarif OQN'!$B$2:$S$3603,Z$1,0)</f>
        <v>#N/A</v>
      </c>
      <c r="AA155" s="79" t="e">
        <f>VLOOKUP($S155,'Grille de Tarif OQN'!$B$2:$S$3603,AA$1,0)</f>
        <v>#N/A</v>
      </c>
      <c r="AB155" s="79" t="e">
        <f>VLOOKUP($S155,'Grille de Tarif OQN'!$B$2:$S$3603,AB$1,0)</f>
        <v>#N/A</v>
      </c>
      <c r="AC155" s="79" t="e">
        <f>VLOOKUP($S155,'Grille de Tarif OQN'!$B$2:$S$3603,AC$1,0)</f>
        <v>#N/A</v>
      </c>
      <c r="AD155" s="79" t="e">
        <f>VLOOKUP($S155,'Grille de Tarif OQN'!$B$2:$S$3603,AD$1,0)</f>
        <v>#N/A</v>
      </c>
      <c r="AE155" s="79" t="e">
        <f>VLOOKUP($S155,'Grille de Tarif OQN'!$B$2:$S$3603,AE$1,0)</f>
        <v>#N/A</v>
      </c>
      <c r="AF155" s="79" t="e">
        <f>VLOOKUP($S155,'Grille de Tarif OQN'!$B$2:$S$3603,AF$1,0)</f>
        <v>#N/A</v>
      </c>
      <c r="AG155" s="79" t="e">
        <f>VLOOKUP($S155,'Grille de Tarif OQN'!$B$2:$S$3603,AG$1,0)</f>
        <v>#N/A</v>
      </c>
      <c r="AH155" s="79" t="e">
        <f>VLOOKUP($S155,'Grille de Tarif OQN'!$B$2:$S$3603,AH$1,0)</f>
        <v>#N/A</v>
      </c>
      <c r="AI155" s="79" t="e">
        <f>VLOOKUP($S155,'Grille de Tarif OQN'!$B$2:$S$3603,AI$1,0)</f>
        <v>#N/A</v>
      </c>
      <c r="AJ155" s="79" t="e">
        <f>VLOOKUP($S155,'Grille de Tarif OQN'!$B$2:$S$3603,AJ$1,0)</f>
        <v>#N/A</v>
      </c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72"/>
      <c r="AV155"/>
      <c r="AW155"/>
      <c r="AX155"/>
      <c r="AY155"/>
      <c r="AZ155" s="96">
        <f t="shared" si="57"/>
        <v>0</v>
      </c>
      <c r="BA155" s="24" t="e">
        <f t="shared" si="58"/>
        <v>#N/A</v>
      </c>
      <c r="BB155" s="24" t="e">
        <f t="shared" si="59"/>
        <v>#N/A</v>
      </c>
      <c r="BC155" s="24" t="e">
        <f t="shared" si="52"/>
        <v>#N/A</v>
      </c>
      <c r="BD155" s="24" t="e">
        <f t="shared" si="53"/>
        <v>#N/A</v>
      </c>
      <c r="BE155"/>
      <c r="BF155" t="e">
        <f t="shared" si="60"/>
        <v>#N/A</v>
      </c>
      <c r="BG155" t="str">
        <f t="shared" si="61"/>
        <v>HDJ</v>
      </c>
      <c r="BH155" s="20" t="e">
        <f t="shared" si="62"/>
        <v>#N/A</v>
      </c>
      <c r="BI155" s="20" t="e">
        <f t="shared" si="63"/>
        <v>#N/A</v>
      </c>
      <c r="BJ155" s="20" t="e">
        <f t="shared" si="64"/>
        <v>#N/A</v>
      </c>
      <c r="BK155" s="20" t="e">
        <f t="shared" si="65"/>
        <v>#N/A</v>
      </c>
      <c r="BL155" s="20" t="e">
        <f t="shared" si="66"/>
        <v>#N/A</v>
      </c>
      <c r="BM155" s="20" t="e">
        <f t="shared" si="54"/>
        <v>#N/A</v>
      </c>
      <c r="BN155" s="20" t="e">
        <f t="shared" si="67"/>
        <v>#N/A</v>
      </c>
    </row>
    <row r="156" spans="1:66">
      <c r="A156" s="92"/>
      <c r="B156" s="90"/>
      <c r="C156" s="90"/>
      <c r="D156" s="93"/>
      <c r="E156" s="93"/>
      <c r="F156" s="93"/>
      <c r="G156" s="93"/>
      <c r="H156" s="93"/>
      <c r="I156" s="93"/>
      <c r="J156" s="93"/>
      <c r="K156" s="93"/>
      <c r="L156" s="92"/>
      <c r="M156" s="93"/>
      <c r="N156" s="91">
        <f t="shared" si="48"/>
        <v>0</v>
      </c>
      <c r="O156" s="91" t="str">
        <f t="shared" si="49"/>
        <v/>
      </c>
      <c r="P156" s="91" t="str">
        <f t="shared" si="50"/>
        <v/>
      </c>
      <c r="Q156" s="91" t="str">
        <f t="shared" si="51"/>
        <v>HDJ</v>
      </c>
      <c r="R156" s="82"/>
      <c r="S156" s="95">
        <f t="shared" si="55"/>
        <v>0</v>
      </c>
      <c r="T156" s="95">
        <f t="shared" si="56"/>
        <v>0</v>
      </c>
      <c r="U156" s="79" t="e">
        <f>VLOOKUP($S156,'Grille de Tarif OQN'!$B$2:$S$3603,U$1,0)</f>
        <v>#N/A</v>
      </c>
      <c r="V156" s="79" t="e">
        <f>VLOOKUP($S156,'Grille de Tarif OQN'!$B$2:$S$3603,V$1,0)</f>
        <v>#N/A</v>
      </c>
      <c r="W156" s="79" t="e">
        <f>VLOOKUP($S156,'Grille de Tarif OQN'!$B$2:$S$3603,W$1,0)</f>
        <v>#N/A</v>
      </c>
      <c r="X156" s="79" t="e">
        <f>VLOOKUP($S156,'Grille de Tarif OQN'!$B$2:$S$3603,X$1,0)</f>
        <v>#N/A</v>
      </c>
      <c r="Y156" s="79" t="e">
        <f>VLOOKUP($S156,'Grille de Tarif OQN'!$B$2:$S$3603,Y$1,0)</f>
        <v>#N/A</v>
      </c>
      <c r="Z156" s="79" t="e">
        <f>VLOOKUP($S156,'Grille de Tarif OQN'!$B$2:$S$3603,Z$1,0)</f>
        <v>#N/A</v>
      </c>
      <c r="AA156" s="79" t="e">
        <f>VLOOKUP($S156,'Grille de Tarif OQN'!$B$2:$S$3603,AA$1,0)</f>
        <v>#N/A</v>
      </c>
      <c r="AB156" s="79" t="e">
        <f>VLOOKUP($S156,'Grille de Tarif OQN'!$B$2:$S$3603,AB$1,0)</f>
        <v>#N/A</v>
      </c>
      <c r="AC156" s="79" t="e">
        <f>VLOOKUP($S156,'Grille de Tarif OQN'!$B$2:$S$3603,AC$1,0)</f>
        <v>#N/A</v>
      </c>
      <c r="AD156" s="79" t="e">
        <f>VLOOKUP($S156,'Grille de Tarif OQN'!$B$2:$S$3603,AD$1,0)</f>
        <v>#N/A</v>
      </c>
      <c r="AE156" s="79" t="e">
        <f>VLOOKUP($S156,'Grille de Tarif OQN'!$B$2:$S$3603,AE$1,0)</f>
        <v>#N/A</v>
      </c>
      <c r="AF156" s="79" t="e">
        <f>VLOOKUP($S156,'Grille de Tarif OQN'!$B$2:$S$3603,AF$1,0)</f>
        <v>#N/A</v>
      </c>
      <c r="AG156" s="79" t="e">
        <f>VLOOKUP($S156,'Grille de Tarif OQN'!$B$2:$S$3603,AG$1,0)</f>
        <v>#N/A</v>
      </c>
      <c r="AH156" s="79" t="e">
        <f>VLOOKUP($S156,'Grille de Tarif OQN'!$B$2:$S$3603,AH$1,0)</f>
        <v>#N/A</v>
      </c>
      <c r="AI156" s="79" t="e">
        <f>VLOOKUP($S156,'Grille de Tarif OQN'!$B$2:$S$3603,AI$1,0)</f>
        <v>#N/A</v>
      </c>
      <c r="AJ156" s="79" t="e">
        <f>VLOOKUP($S156,'Grille de Tarif OQN'!$B$2:$S$3603,AJ$1,0)</f>
        <v>#N/A</v>
      </c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72"/>
      <c r="AV156"/>
      <c r="AW156"/>
      <c r="AX156"/>
      <c r="AY156"/>
      <c r="AZ156" s="96">
        <f t="shared" si="57"/>
        <v>0</v>
      </c>
      <c r="BA156" s="24" t="e">
        <f t="shared" si="58"/>
        <v>#N/A</v>
      </c>
      <c r="BB156" s="24" t="e">
        <f t="shared" si="59"/>
        <v>#N/A</v>
      </c>
      <c r="BC156" s="24" t="e">
        <f t="shared" si="52"/>
        <v>#N/A</v>
      </c>
      <c r="BD156" s="24" t="e">
        <f t="shared" si="53"/>
        <v>#N/A</v>
      </c>
      <c r="BE156"/>
      <c r="BF156" t="e">
        <f t="shared" si="60"/>
        <v>#N/A</v>
      </c>
      <c r="BG156" t="str">
        <f t="shared" si="61"/>
        <v>HDJ</v>
      </c>
      <c r="BH156" s="20" t="e">
        <f t="shared" si="62"/>
        <v>#N/A</v>
      </c>
      <c r="BI156" s="20" t="e">
        <f t="shared" si="63"/>
        <v>#N/A</v>
      </c>
      <c r="BJ156" s="20" t="e">
        <f t="shared" si="64"/>
        <v>#N/A</v>
      </c>
      <c r="BK156" s="20" t="e">
        <f t="shared" si="65"/>
        <v>#N/A</v>
      </c>
      <c r="BL156" s="20" t="e">
        <f t="shared" si="66"/>
        <v>#N/A</v>
      </c>
      <c r="BM156" s="20" t="e">
        <f t="shared" si="54"/>
        <v>#N/A</v>
      </c>
      <c r="BN156" s="20" t="e">
        <f t="shared" si="67"/>
        <v>#N/A</v>
      </c>
    </row>
    <row r="157" spans="1:66">
      <c r="A157" s="92"/>
      <c r="B157" s="90"/>
      <c r="C157" s="90"/>
      <c r="D157" s="93"/>
      <c r="E157" s="93"/>
      <c r="F157" s="93"/>
      <c r="G157" s="93"/>
      <c r="H157" s="93"/>
      <c r="I157" s="93"/>
      <c r="J157" s="93"/>
      <c r="K157" s="93"/>
      <c r="L157" s="92"/>
      <c r="M157" s="93"/>
      <c r="N157" s="91">
        <f t="shared" si="48"/>
        <v>0</v>
      </c>
      <c r="O157" s="91" t="str">
        <f t="shared" si="49"/>
        <v/>
      </c>
      <c r="P157" s="91" t="str">
        <f t="shared" si="50"/>
        <v/>
      </c>
      <c r="Q157" s="91" t="str">
        <f t="shared" si="51"/>
        <v>HDJ</v>
      </c>
      <c r="R157" s="82"/>
      <c r="S157" s="95">
        <f t="shared" si="55"/>
        <v>0</v>
      </c>
      <c r="T157" s="95">
        <f t="shared" si="56"/>
        <v>0</v>
      </c>
      <c r="U157" s="79" t="e">
        <f>VLOOKUP($S157,'Grille de Tarif OQN'!$B$2:$S$3603,U$1,0)</f>
        <v>#N/A</v>
      </c>
      <c r="V157" s="79" t="e">
        <f>VLOOKUP($S157,'Grille de Tarif OQN'!$B$2:$S$3603,V$1,0)</f>
        <v>#N/A</v>
      </c>
      <c r="W157" s="79" t="e">
        <f>VLOOKUP($S157,'Grille de Tarif OQN'!$B$2:$S$3603,W$1,0)</f>
        <v>#N/A</v>
      </c>
      <c r="X157" s="79" t="e">
        <f>VLOOKUP($S157,'Grille de Tarif OQN'!$B$2:$S$3603,X$1,0)</f>
        <v>#N/A</v>
      </c>
      <c r="Y157" s="79" t="e">
        <f>VLOOKUP($S157,'Grille de Tarif OQN'!$B$2:$S$3603,Y$1,0)</f>
        <v>#N/A</v>
      </c>
      <c r="Z157" s="79" t="e">
        <f>VLOOKUP($S157,'Grille de Tarif OQN'!$B$2:$S$3603,Z$1,0)</f>
        <v>#N/A</v>
      </c>
      <c r="AA157" s="79" t="e">
        <f>VLOOKUP($S157,'Grille de Tarif OQN'!$B$2:$S$3603,AA$1,0)</f>
        <v>#N/A</v>
      </c>
      <c r="AB157" s="79" t="e">
        <f>VLOOKUP($S157,'Grille de Tarif OQN'!$B$2:$S$3603,AB$1,0)</f>
        <v>#N/A</v>
      </c>
      <c r="AC157" s="79" t="e">
        <f>VLOOKUP($S157,'Grille de Tarif OQN'!$B$2:$S$3603,AC$1,0)</f>
        <v>#N/A</v>
      </c>
      <c r="AD157" s="79" t="e">
        <f>VLOOKUP($S157,'Grille de Tarif OQN'!$B$2:$S$3603,AD$1,0)</f>
        <v>#N/A</v>
      </c>
      <c r="AE157" s="79" t="e">
        <f>VLOOKUP($S157,'Grille de Tarif OQN'!$B$2:$S$3603,AE$1,0)</f>
        <v>#N/A</v>
      </c>
      <c r="AF157" s="79" t="e">
        <f>VLOOKUP($S157,'Grille de Tarif OQN'!$B$2:$S$3603,AF$1,0)</f>
        <v>#N/A</v>
      </c>
      <c r="AG157" s="79" t="e">
        <f>VLOOKUP($S157,'Grille de Tarif OQN'!$B$2:$S$3603,AG$1,0)</f>
        <v>#N/A</v>
      </c>
      <c r="AH157" s="79" t="e">
        <f>VLOOKUP($S157,'Grille de Tarif OQN'!$B$2:$S$3603,AH$1,0)</f>
        <v>#N/A</v>
      </c>
      <c r="AI157" s="79" t="e">
        <f>VLOOKUP($S157,'Grille de Tarif OQN'!$B$2:$S$3603,AI$1,0)</f>
        <v>#N/A</v>
      </c>
      <c r="AJ157" s="79" t="e">
        <f>VLOOKUP($S157,'Grille de Tarif OQN'!$B$2:$S$3603,AJ$1,0)</f>
        <v>#N/A</v>
      </c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72"/>
      <c r="AV157"/>
      <c r="AW157"/>
      <c r="AX157"/>
      <c r="AY157"/>
      <c r="AZ157" s="96">
        <f t="shared" si="57"/>
        <v>0</v>
      </c>
      <c r="BA157" s="24" t="e">
        <f t="shared" si="58"/>
        <v>#N/A</v>
      </c>
      <c r="BB157" s="24" t="e">
        <f t="shared" si="59"/>
        <v>#N/A</v>
      </c>
      <c r="BC157" s="24" t="e">
        <f t="shared" si="52"/>
        <v>#N/A</v>
      </c>
      <c r="BD157" s="24" t="e">
        <f t="shared" si="53"/>
        <v>#N/A</v>
      </c>
      <c r="BE157"/>
      <c r="BF157" t="e">
        <f t="shared" si="60"/>
        <v>#N/A</v>
      </c>
      <c r="BG157" t="str">
        <f t="shared" si="61"/>
        <v>HDJ</v>
      </c>
      <c r="BH157" s="20" t="e">
        <f t="shared" si="62"/>
        <v>#N/A</v>
      </c>
      <c r="BI157" s="20" t="e">
        <f t="shared" si="63"/>
        <v>#N/A</v>
      </c>
      <c r="BJ157" s="20" t="e">
        <f t="shared" si="64"/>
        <v>#N/A</v>
      </c>
      <c r="BK157" s="20" t="e">
        <f t="shared" si="65"/>
        <v>#N/A</v>
      </c>
      <c r="BL157" s="20" t="e">
        <f t="shared" si="66"/>
        <v>#N/A</v>
      </c>
      <c r="BM157" s="20" t="e">
        <f t="shared" si="54"/>
        <v>#N/A</v>
      </c>
      <c r="BN157" s="20" t="e">
        <f t="shared" si="67"/>
        <v>#N/A</v>
      </c>
    </row>
    <row r="158" spans="1:66">
      <c r="A158" s="92"/>
      <c r="B158" s="90"/>
      <c r="C158" s="90"/>
      <c r="D158" s="93"/>
      <c r="E158" s="93"/>
      <c r="F158" s="93"/>
      <c r="G158" s="93"/>
      <c r="H158" s="93"/>
      <c r="I158" s="93"/>
      <c r="J158" s="93"/>
      <c r="K158" s="93"/>
      <c r="L158" s="92"/>
      <c r="M158" s="93"/>
      <c r="N158" s="91">
        <f t="shared" si="48"/>
        <v>0</v>
      </c>
      <c r="O158" s="91" t="str">
        <f t="shared" si="49"/>
        <v/>
      </c>
      <c r="P158" s="91" t="str">
        <f t="shared" si="50"/>
        <v/>
      </c>
      <c r="Q158" s="91" t="str">
        <f t="shared" si="51"/>
        <v>HDJ</v>
      </c>
      <c r="R158" s="82"/>
      <c r="S158" s="95">
        <f t="shared" si="55"/>
        <v>0</v>
      </c>
      <c r="T158" s="95">
        <f t="shared" si="56"/>
        <v>0</v>
      </c>
      <c r="U158" s="79" t="e">
        <f>VLOOKUP($S158,'Grille de Tarif OQN'!$B$2:$S$3603,U$1,0)</f>
        <v>#N/A</v>
      </c>
      <c r="V158" s="79" t="e">
        <f>VLOOKUP($S158,'Grille de Tarif OQN'!$B$2:$S$3603,V$1,0)</f>
        <v>#N/A</v>
      </c>
      <c r="W158" s="79" t="e">
        <f>VLOOKUP($S158,'Grille de Tarif OQN'!$B$2:$S$3603,W$1,0)</f>
        <v>#N/A</v>
      </c>
      <c r="X158" s="79" t="e">
        <f>VLOOKUP($S158,'Grille de Tarif OQN'!$B$2:$S$3603,X$1,0)</f>
        <v>#N/A</v>
      </c>
      <c r="Y158" s="79" t="e">
        <f>VLOOKUP($S158,'Grille de Tarif OQN'!$B$2:$S$3603,Y$1,0)</f>
        <v>#N/A</v>
      </c>
      <c r="Z158" s="79" t="e">
        <f>VLOOKUP($S158,'Grille de Tarif OQN'!$B$2:$S$3603,Z$1,0)</f>
        <v>#N/A</v>
      </c>
      <c r="AA158" s="79" t="e">
        <f>VLOOKUP($S158,'Grille de Tarif OQN'!$B$2:$S$3603,AA$1,0)</f>
        <v>#N/A</v>
      </c>
      <c r="AB158" s="79" t="e">
        <f>VLOOKUP($S158,'Grille de Tarif OQN'!$B$2:$S$3603,AB$1,0)</f>
        <v>#N/A</v>
      </c>
      <c r="AC158" s="79" t="e">
        <f>VLOOKUP($S158,'Grille de Tarif OQN'!$B$2:$S$3603,AC$1,0)</f>
        <v>#N/A</v>
      </c>
      <c r="AD158" s="79" t="e">
        <f>VLOOKUP($S158,'Grille de Tarif OQN'!$B$2:$S$3603,AD$1,0)</f>
        <v>#N/A</v>
      </c>
      <c r="AE158" s="79" t="e">
        <f>VLOOKUP($S158,'Grille de Tarif OQN'!$B$2:$S$3603,AE$1,0)</f>
        <v>#N/A</v>
      </c>
      <c r="AF158" s="79" t="e">
        <f>VLOOKUP($S158,'Grille de Tarif OQN'!$B$2:$S$3603,AF$1,0)</f>
        <v>#N/A</v>
      </c>
      <c r="AG158" s="79" t="e">
        <f>VLOOKUP($S158,'Grille de Tarif OQN'!$B$2:$S$3603,AG$1,0)</f>
        <v>#N/A</v>
      </c>
      <c r="AH158" s="79" t="e">
        <f>VLOOKUP($S158,'Grille de Tarif OQN'!$B$2:$S$3603,AH$1,0)</f>
        <v>#N/A</v>
      </c>
      <c r="AI158" s="79" t="e">
        <f>VLOOKUP($S158,'Grille de Tarif OQN'!$B$2:$S$3603,AI$1,0)</f>
        <v>#N/A</v>
      </c>
      <c r="AJ158" s="79" t="e">
        <f>VLOOKUP($S158,'Grille de Tarif OQN'!$B$2:$S$3603,AJ$1,0)</f>
        <v>#N/A</v>
      </c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72"/>
      <c r="AV158"/>
      <c r="AW158"/>
      <c r="AX158"/>
      <c r="AY158"/>
      <c r="AZ158" s="96">
        <f t="shared" si="57"/>
        <v>0</v>
      </c>
      <c r="BA158" s="24" t="e">
        <f t="shared" si="58"/>
        <v>#N/A</v>
      </c>
      <c r="BB158" s="24" t="e">
        <f t="shared" si="59"/>
        <v>#N/A</v>
      </c>
      <c r="BC158" s="24" t="e">
        <f t="shared" si="52"/>
        <v>#N/A</v>
      </c>
      <c r="BD158" s="24" t="e">
        <f t="shared" si="53"/>
        <v>#N/A</v>
      </c>
      <c r="BE158"/>
      <c r="BF158" t="e">
        <f t="shared" si="60"/>
        <v>#N/A</v>
      </c>
      <c r="BG158" t="str">
        <f t="shared" si="61"/>
        <v>HDJ</v>
      </c>
      <c r="BH158" s="20" t="e">
        <f t="shared" si="62"/>
        <v>#N/A</v>
      </c>
      <c r="BI158" s="20" t="e">
        <f t="shared" si="63"/>
        <v>#N/A</v>
      </c>
      <c r="BJ158" s="20" t="e">
        <f t="shared" si="64"/>
        <v>#N/A</v>
      </c>
      <c r="BK158" s="20" t="e">
        <f t="shared" si="65"/>
        <v>#N/A</v>
      </c>
      <c r="BL158" s="20" t="e">
        <f t="shared" si="66"/>
        <v>#N/A</v>
      </c>
      <c r="BM158" s="20" t="e">
        <f t="shared" si="54"/>
        <v>#N/A</v>
      </c>
      <c r="BN158" s="20" t="e">
        <f t="shared" si="67"/>
        <v>#N/A</v>
      </c>
    </row>
    <row r="159" spans="1:66">
      <c r="A159" s="92"/>
      <c r="B159" s="90"/>
      <c r="C159" s="90"/>
      <c r="D159" s="93"/>
      <c r="E159" s="93"/>
      <c r="F159" s="93"/>
      <c r="G159" s="93"/>
      <c r="H159" s="93"/>
      <c r="I159" s="93"/>
      <c r="J159" s="93"/>
      <c r="K159" s="93"/>
      <c r="L159" s="92"/>
      <c r="M159" s="93"/>
      <c r="N159" s="91">
        <f t="shared" si="48"/>
        <v>0</v>
      </c>
      <c r="O159" s="91" t="str">
        <f t="shared" si="49"/>
        <v/>
      </c>
      <c r="P159" s="91" t="str">
        <f t="shared" si="50"/>
        <v/>
      </c>
      <c r="Q159" s="91" t="str">
        <f t="shared" si="51"/>
        <v>HDJ</v>
      </c>
      <c r="R159" s="82"/>
      <c r="S159" s="95">
        <f t="shared" si="55"/>
        <v>0</v>
      </c>
      <c r="T159" s="95">
        <f t="shared" si="56"/>
        <v>0</v>
      </c>
      <c r="U159" s="79" t="e">
        <f>VLOOKUP($S159,'Grille de Tarif OQN'!$B$2:$S$3603,U$1,0)</f>
        <v>#N/A</v>
      </c>
      <c r="V159" s="79" t="e">
        <f>VLOOKUP($S159,'Grille de Tarif OQN'!$B$2:$S$3603,V$1,0)</f>
        <v>#N/A</v>
      </c>
      <c r="W159" s="79" t="e">
        <f>VLOOKUP($S159,'Grille de Tarif OQN'!$B$2:$S$3603,W$1,0)</f>
        <v>#N/A</v>
      </c>
      <c r="X159" s="79" t="e">
        <f>VLOOKUP($S159,'Grille de Tarif OQN'!$B$2:$S$3603,X$1,0)</f>
        <v>#N/A</v>
      </c>
      <c r="Y159" s="79" t="e">
        <f>VLOOKUP($S159,'Grille de Tarif OQN'!$B$2:$S$3603,Y$1,0)</f>
        <v>#N/A</v>
      </c>
      <c r="Z159" s="79" t="e">
        <f>VLOOKUP($S159,'Grille de Tarif OQN'!$B$2:$S$3603,Z$1,0)</f>
        <v>#N/A</v>
      </c>
      <c r="AA159" s="79" t="e">
        <f>VLOOKUP($S159,'Grille de Tarif OQN'!$B$2:$S$3603,AA$1,0)</f>
        <v>#N/A</v>
      </c>
      <c r="AB159" s="79" t="e">
        <f>VLOOKUP($S159,'Grille de Tarif OQN'!$B$2:$S$3603,AB$1,0)</f>
        <v>#N/A</v>
      </c>
      <c r="AC159" s="79" t="e">
        <f>VLOOKUP($S159,'Grille de Tarif OQN'!$B$2:$S$3603,AC$1,0)</f>
        <v>#N/A</v>
      </c>
      <c r="AD159" s="79" t="e">
        <f>VLOOKUP($S159,'Grille de Tarif OQN'!$B$2:$S$3603,AD$1,0)</f>
        <v>#N/A</v>
      </c>
      <c r="AE159" s="79" t="e">
        <f>VLOOKUP($S159,'Grille de Tarif OQN'!$B$2:$S$3603,AE$1,0)</f>
        <v>#N/A</v>
      </c>
      <c r="AF159" s="79" t="e">
        <f>VLOOKUP($S159,'Grille de Tarif OQN'!$B$2:$S$3603,AF$1,0)</f>
        <v>#N/A</v>
      </c>
      <c r="AG159" s="79" t="e">
        <f>VLOOKUP($S159,'Grille de Tarif OQN'!$B$2:$S$3603,AG$1,0)</f>
        <v>#N/A</v>
      </c>
      <c r="AH159" s="79" t="e">
        <f>VLOOKUP($S159,'Grille de Tarif OQN'!$B$2:$S$3603,AH$1,0)</f>
        <v>#N/A</v>
      </c>
      <c r="AI159" s="79" t="e">
        <f>VLOOKUP($S159,'Grille de Tarif OQN'!$B$2:$S$3603,AI$1,0)</f>
        <v>#N/A</v>
      </c>
      <c r="AJ159" s="79" t="e">
        <f>VLOOKUP($S159,'Grille de Tarif OQN'!$B$2:$S$3603,AJ$1,0)</f>
        <v>#N/A</v>
      </c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72"/>
      <c r="AV159"/>
      <c r="AW159"/>
      <c r="AX159"/>
      <c r="AY159"/>
      <c r="AZ159" s="96">
        <f t="shared" si="57"/>
        <v>0</v>
      </c>
      <c r="BA159" s="24" t="e">
        <f t="shared" si="58"/>
        <v>#N/A</v>
      </c>
      <c r="BB159" s="24" t="e">
        <f t="shared" si="59"/>
        <v>#N/A</v>
      </c>
      <c r="BC159" s="24" t="e">
        <f t="shared" si="52"/>
        <v>#N/A</v>
      </c>
      <c r="BD159" s="24" t="e">
        <f t="shared" si="53"/>
        <v>#N/A</v>
      </c>
      <c r="BE159"/>
      <c r="BF159" t="e">
        <f t="shared" si="60"/>
        <v>#N/A</v>
      </c>
      <c r="BG159" t="str">
        <f t="shared" si="61"/>
        <v>HDJ</v>
      </c>
      <c r="BH159" s="20" t="e">
        <f t="shared" si="62"/>
        <v>#N/A</v>
      </c>
      <c r="BI159" s="20" t="e">
        <f t="shared" si="63"/>
        <v>#N/A</v>
      </c>
      <c r="BJ159" s="20" t="e">
        <f t="shared" si="64"/>
        <v>#N/A</v>
      </c>
      <c r="BK159" s="20" t="e">
        <f t="shared" si="65"/>
        <v>#N/A</v>
      </c>
      <c r="BL159" s="20" t="e">
        <f t="shared" si="66"/>
        <v>#N/A</v>
      </c>
      <c r="BM159" s="20" t="e">
        <f t="shared" si="54"/>
        <v>#N/A</v>
      </c>
      <c r="BN159" s="20" t="e">
        <f t="shared" si="67"/>
        <v>#N/A</v>
      </c>
    </row>
    <row r="160" spans="1:66">
      <c r="A160" s="92"/>
      <c r="B160" s="90"/>
      <c r="C160" s="90"/>
      <c r="D160" s="93"/>
      <c r="E160" s="93"/>
      <c r="F160" s="93"/>
      <c r="G160" s="93"/>
      <c r="H160" s="93"/>
      <c r="I160" s="93"/>
      <c r="J160" s="93"/>
      <c r="K160" s="93"/>
      <c r="L160" s="92"/>
      <c r="M160" s="93"/>
      <c r="N160" s="91">
        <f t="shared" si="48"/>
        <v>0</v>
      </c>
      <c r="O160" s="91" t="str">
        <f t="shared" si="49"/>
        <v/>
      </c>
      <c r="P160" s="91" t="str">
        <f t="shared" si="50"/>
        <v/>
      </c>
      <c r="Q160" s="91" t="str">
        <f t="shared" si="51"/>
        <v>HDJ</v>
      </c>
      <c r="R160" s="82"/>
      <c r="S160" s="95">
        <f t="shared" si="55"/>
        <v>0</v>
      </c>
      <c r="T160" s="95">
        <f t="shared" si="56"/>
        <v>0</v>
      </c>
      <c r="U160" s="79" t="e">
        <f>VLOOKUP($S160,'Grille de Tarif OQN'!$B$2:$S$3603,U$1,0)</f>
        <v>#N/A</v>
      </c>
      <c r="V160" s="79" t="e">
        <f>VLOOKUP($S160,'Grille de Tarif OQN'!$B$2:$S$3603,V$1,0)</f>
        <v>#N/A</v>
      </c>
      <c r="W160" s="79" t="e">
        <f>VLOOKUP($S160,'Grille de Tarif OQN'!$B$2:$S$3603,W$1,0)</f>
        <v>#N/A</v>
      </c>
      <c r="X160" s="79" t="e">
        <f>VLOOKUP($S160,'Grille de Tarif OQN'!$B$2:$S$3603,X$1,0)</f>
        <v>#N/A</v>
      </c>
      <c r="Y160" s="79" t="e">
        <f>VLOOKUP($S160,'Grille de Tarif OQN'!$B$2:$S$3603,Y$1,0)</f>
        <v>#N/A</v>
      </c>
      <c r="Z160" s="79" t="e">
        <f>VLOOKUP($S160,'Grille de Tarif OQN'!$B$2:$S$3603,Z$1,0)</f>
        <v>#N/A</v>
      </c>
      <c r="AA160" s="79" t="e">
        <f>VLOOKUP($S160,'Grille de Tarif OQN'!$B$2:$S$3603,AA$1,0)</f>
        <v>#N/A</v>
      </c>
      <c r="AB160" s="79" t="e">
        <f>VLOOKUP($S160,'Grille de Tarif OQN'!$B$2:$S$3603,AB$1,0)</f>
        <v>#N/A</v>
      </c>
      <c r="AC160" s="79" t="e">
        <f>VLOOKUP($S160,'Grille de Tarif OQN'!$B$2:$S$3603,AC$1,0)</f>
        <v>#N/A</v>
      </c>
      <c r="AD160" s="79" t="e">
        <f>VLOOKUP($S160,'Grille de Tarif OQN'!$B$2:$S$3603,AD$1,0)</f>
        <v>#N/A</v>
      </c>
      <c r="AE160" s="79" t="e">
        <f>VLOOKUP($S160,'Grille de Tarif OQN'!$B$2:$S$3603,AE$1,0)</f>
        <v>#N/A</v>
      </c>
      <c r="AF160" s="79" t="e">
        <f>VLOOKUP($S160,'Grille de Tarif OQN'!$B$2:$S$3603,AF$1,0)</f>
        <v>#N/A</v>
      </c>
      <c r="AG160" s="79" t="e">
        <f>VLOOKUP($S160,'Grille de Tarif OQN'!$B$2:$S$3603,AG$1,0)</f>
        <v>#N/A</v>
      </c>
      <c r="AH160" s="79" t="e">
        <f>VLOOKUP($S160,'Grille de Tarif OQN'!$B$2:$S$3603,AH$1,0)</f>
        <v>#N/A</v>
      </c>
      <c r="AI160" s="79" t="e">
        <f>VLOOKUP($S160,'Grille de Tarif OQN'!$B$2:$S$3603,AI$1,0)</f>
        <v>#N/A</v>
      </c>
      <c r="AJ160" s="79" t="e">
        <f>VLOOKUP($S160,'Grille de Tarif OQN'!$B$2:$S$3603,AJ$1,0)</f>
        <v>#N/A</v>
      </c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72"/>
      <c r="AV160"/>
      <c r="AW160"/>
      <c r="AX160"/>
      <c r="AY160"/>
      <c r="AZ160" s="96">
        <f t="shared" si="57"/>
        <v>0</v>
      </c>
      <c r="BA160" s="24" t="e">
        <f t="shared" si="58"/>
        <v>#N/A</v>
      </c>
      <c r="BB160" s="24" t="e">
        <f t="shared" si="59"/>
        <v>#N/A</v>
      </c>
      <c r="BC160" s="24" t="e">
        <f t="shared" si="52"/>
        <v>#N/A</v>
      </c>
      <c r="BD160" s="24" t="e">
        <f t="shared" si="53"/>
        <v>#N/A</v>
      </c>
      <c r="BE160"/>
      <c r="BF160" t="e">
        <f t="shared" si="60"/>
        <v>#N/A</v>
      </c>
      <c r="BG160" t="str">
        <f t="shared" si="61"/>
        <v>HDJ</v>
      </c>
      <c r="BH160" s="20" t="e">
        <f t="shared" si="62"/>
        <v>#N/A</v>
      </c>
      <c r="BI160" s="20" t="e">
        <f t="shared" si="63"/>
        <v>#N/A</v>
      </c>
      <c r="BJ160" s="20" t="e">
        <f t="shared" si="64"/>
        <v>#N/A</v>
      </c>
      <c r="BK160" s="20" t="e">
        <f t="shared" si="65"/>
        <v>#N/A</v>
      </c>
      <c r="BL160" s="20" t="e">
        <f t="shared" si="66"/>
        <v>#N/A</v>
      </c>
      <c r="BM160" s="20" t="e">
        <f t="shared" si="54"/>
        <v>#N/A</v>
      </c>
      <c r="BN160" s="20" t="e">
        <f t="shared" si="67"/>
        <v>#N/A</v>
      </c>
    </row>
    <row r="161" spans="1:66">
      <c r="A161" s="92"/>
      <c r="B161" s="90"/>
      <c r="C161" s="90"/>
      <c r="D161" s="93"/>
      <c r="E161" s="93"/>
      <c r="F161" s="93"/>
      <c r="G161" s="93"/>
      <c r="H161" s="93"/>
      <c r="I161" s="93"/>
      <c r="J161" s="93"/>
      <c r="K161" s="93"/>
      <c r="L161" s="92"/>
      <c r="M161" s="93"/>
      <c r="N161" s="91">
        <f t="shared" si="48"/>
        <v>0</v>
      </c>
      <c r="O161" s="91" t="str">
        <f t="shared" si="49"/>
        <v/>
      </c>
      <c r="P161" s="91" t="str">
        <f t="shared" si="50"/>
        <v/>
      </c>
      <c r="Q161" s="91" t="str">
        <f t="shared" si="51"/>
        <v>HDJ</v>
      </c>
      <c r="R161" s="82"/>
      <c r="S161" s="95">
        <f t="shared" si="55"/>
        <v>0</v>
      </c>
      <c r="T161" s="95">
        <f t="shared" si="56"/>
        <v>0</v>
      </c>
      <c r="U161" s="79" t="e">
        <f>VLOOKUP($S161,'Grille de Tarif OQN'!$B$2:$S$3603,U$1,0)</f>
        <v>#N/A</v>
      </c>
      <c r="V161" s="79" t="e">
        <f>VLOOKUP($S161,'Grille de Tarif OQN'!$B$2:$S$3603,V$1,0)</f>
        <v>#N/A</v>
      </c>
      <c r="W161" s="79" t="e">
        <f>VLOOKUP($S161,'Grille de Tarif OQN'!$B$2:$S$3603,W$1,0)</f>
        <v>#N/A</v>
      </c>
      <c r="X161" s="79" t="e">
        <f>VLOOKUP($S161,'Grille de Tarif OQN'!$B$2:$S$3603,X$1,0)</f>
        <v>#N/A</v>
      </c>
      <c r="Y161" s="79" t="e">
        <f>VLOOKUP($S161,'Grille de Tarif OQN'!$B$2:$S$3603,Y$1,0)</f>
        <v>#N/A</v>
      </c>
      <c r="Z161" s="79" t="e">
        <f>VLOOKUP($S161,'Grille de Tarif OQN'!$B$2:$S$3603,Z$1,0)</f>
        <v>#N/A</v>
      </c>
      <c r="AA161" s="79" t="e">
        <f>VLOOKUP($S161,'Grille de Tarif OQN'!$B$2:$S$3603,AA$1,0)</f>
        <v>#N/A</v>
      </c>
      <c r="AB161" s="79" t="e">
        <f>VLOOKUP($S161,'Grille de Tarif OQN'!$B$2:$S$3603,AB$1,0)</f>
        <v>#N/A</v>
      </c>
      <c r="AC161" s="79" t="e">
        <f>VLOOKUP($S161,'Grille de Tarif OQN'!$B$2:$S$3603,AC$1,0)</f>
        <v>#N/A</v>
      </c>
      <c r="AD161" s="79" t="e">
        <f>VLOOKUP($S161,'Grille de Tarif OQN'!$B$2:$S$3603,AD$1,0)</f>
        <v>#N/A</v>
      </c>
      <c r="AE161" s="79" t="e">
        <f>VLOOKUP($S161,'Grille de Tarif OQN'!$B$2:$S$3603,AE$1,0)</f>
        <v>#N/A</v>
      </c>
      <c r="AF161" s="79" t="e">
        <f>VLOOKUP($S161,'Grille de Tarif OQN'!$B$2:$S$3603,AF$1,0)</f>
        <v>#N/A</v>
      </c>
      <c r="AG161" s="79" t="e">
        <f>VLOOKUP($S161,'Grille de Tarif OQN'!$B$2:$S$3603,AG$1,0)</f>
        <v>#N/A</v>
      </c>
      <c r="AH161" s="79" t="e">
        <f>VLOOKUP($S161,'Grille de Tarif OQN'!$B$2:$S$3603,AH$1,0)</f>
        <v>#N/A</v>
      </c>
      <c r="AI161" s="79" t="e">
        <f>VLOOKUP($S161,'Grille de Tarif OQN'!$B$2:$S$3603,AI$1,0)</f>
        <v>#N/A</v>
      </c>
      <c r="AJ161" s="79" t="e">
        <f>VLOOKUP($S161,'Grille de Tarif OQN'!$B$2:$S$3603,AJ$1,0)</f>
        <v>#N/A</v>
      </c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72"/>
      <c r="AV161"/>
      <c r="AW161"/>
      <c r="AX161"/>
      <c r="AY161"/>
      <c r="AZ161" s="96">
        <f t="shared" si="57"/>
        <v>0</v>
      </c>
      <c r="BA161" s="24" t="e">
        <f t="shared" si="58"/>
        <v>#N/A</v>
      </c>
      <c r="BB161" s="24" t="e">
        <f t="shared" si="59"/>
        <v>#N/A</v>
      </c>
      <c r="BC161" s="24" t="e">
        <f t="shared" si="52"/>
        <v>#N/A</v>
      </c>
      <c r="BD161" s="24" t="e">
        <f t="shared" si="53"/>
        <v>#N/A</v>
      </c>
      <c r="BE161"/>
      <c r="BF161" t="e">
        <f t="shared" si="60"/>
        <v>#N/A</v>
      </c>
      <c r="BG161" t="str">
        <f t="shared" si="61"/>
        <v>HDJ</v>
      </c>
      <c r="BH161" s="20" t="e">
        <f t="shared" si="62"/>
        <v>#N/A</v>
      </c>
      <c r="BI161" s="20" t="e">
        <f t="shared" si="63"/>
        <v>#N/A</v>
      </c>
      <c r="BJ161" s="20" t="e">
        <f t="shared" si="64"/>
        <v>#N/A</v>
      </c>
      <c r="BK161" s="20" t="e">
        <f t="shared" si="65"/>
        <v>#N/A</v>
      </c>
      <c r="BL161" s="20" t="e">
        <f t="shared" si="66"/>
        <v>#N/A</v>
      </c>
      <c r="BM161" s="20" t="e">
        <f t="shared" si="54"/>
        <v>#N/A</v>
      </c>
      <c r="BN161" s="20" t="e">
        <f t="shared" si="67"/>
        <v>#N/A</v>
      </c>
    </row>
    <row r="162" spans="1:66">
      <c r="A162" s="92"/>
      <c r="B162" s="90"/>
      <c r="C162" s="90"/>
      <c r="D162" s="93"/>
      <c r="E162" s="93"/>
      <c r="F162" s="93"/>
      <c r="G162" s="93"/>
      <c r="H162" s="93"/>
      <c r="I162" s="93"/>
      <c r="J162" s="93"/>
      <c r="K162" s="93"/>
      <c r="L162" s="92"/>
      <c r="M162" s="93"/>
      <c r="N162" s="91">
        <f t="shared" si="48"/>
        <v>0</v>
      </c>
      <c r="O162" s="91" t="str">
        <f t="shared" si="49"/>
        <v/>
      </c>
      <c r="P162" s="91" t="str">
        <f t="shared" si="50"/>
        <v/>
      </c>
      <c r="Q162" s="91" t="str">
        <f t="shared" si="51"/>
        <v>HDJ</v>
      </c>
      <c r="R162" s="82"/>
      <c r="S162" s="95">
        <f t="shared" si="55"/>
        <v>0</v>
      </c>
      <c r="T162" s="95">
        <f t="shared" si="56"/>
        <v>0</v>
      </c>
      <c r="U162" s="79" t="e">
        <f>VLOOKUP($S162,'Grille de Tarif OQN'!$B$2:$S$3603,U$1,0)</f>
        <v>#N/A</v>
      </c>
      <c r="V162" s="79" t="e">
        <f>VLOOKUP($S162,'Grille de Tarif OQN'!$B$2:$S$3603,V$1,0)</f>
        <v>#N/A</v>
      </c>
      <c r="W162" s="79" t="e">
        <f>VLOOKUP($S162,'Grille de Tarif OQN'!$B$2:$S$3603,W$1,0)</f>
        <v>#N/A</v>
      </c>
      <c r="X162" s="79" t="e">
        <f>VLOOKUP($S162,'Grille de Tarif OQN'!$B$2:$S$3603,X$1,0)</f>
        <v>#N/A</v>
      </c>
      <c r="Y162" s="79" t="e">
        <f>VLOOKUP($S162,'Grille de Tarif OQN'!$B$2:$S$3603,Y$1,0)</f>
        <v>#N/A</v>
      </c>
      <c r="Z162" s="79" t="e">
        <f>VLOOKUP($S162,'Grille de Tarif OQN'!$B$2:$S$3603,Z$1,0)</f>
        <v>#N/A</v>
      </c>
      <c r="AA162" s="79" t="e">
        <f>VLOOKUP($S162,'Grille de Tarif OQN'!$B$2:$S$3603,AA$1,0)</f>
        <v>#N/A</v>
      </c>
      <c r="AB162" s="79" t="e">
        <f>VLOOKUP($S162,'Grille de Tarif OQN'!$B$2:$S$3603,AB$1,0)</f>
        <v>#N/A</v>
      </c>
      <c r="AC162" s="79" t="e">
        <f>VLOOKUP($S162,'Grille de Tarif OQN'!$B$2:$S$3603,AC$1,0)</f>
        <v>#N/A</v>
      </c>
      <c r="AD162" s="79" t="e">
        <f>VLOOKUP($S162,'Grille de Tarif OQN'!$B$2:$S$3603,AD$1,0)</f>
        <v>#N/A</v>
      </c>
      <c r="AE162" s="79" t="e">
        <f>VLOOKUP($S162,'Grille de Tarif OQN'!$B$2:$S$3603,AE$1,0)</f>
        <v>#N/A</v>
      </c>
      <c r="AF162" s="79" t="e">
        <f>VLOOKUP($S162,'Grille de Tarif OQN'!$B$2:$S$3603,AF$1,0)</f>
        <v>#N/A</v>
      </c>
      <c r="AG162" s="79" t="e">
        <f>VLOOKUP($S162,'Grille de Tarif OQN'!$B$2:$S$3603,AG$1,0)</f>
        <v>#N/A</v>
      </c>
      <c r="AH162" s="79" t="e">
        <f>VLOOKUP($S162,'Grille de Tarif OQN'!$B$2:$S$3603,AH$1,0)</f>
        <v>#N/A</v>
      </c>
      <c r="AI162" s="79" t="e">
        <f>VLOOKUP($S162,'Grille de Tarif OQN'!$B$2:$S$3603,AI$1,0)</f>
        <v>#N/A</v>
      </c>
      <c r="AJ162" s="79" t="e">
        <f>VLOOKUP($S162,'Grille de Tarif OQN'!$B$2:$S$3603,AJ$1,0)</f>
        <v>#N/A</v>
      </c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72"/>
      <c r="AV162"/>
      <c r="AW162"/>
      <c r="AX162"/>
      <c r="AY162"/>
      <c r="AZ162" s="96">
        <f t="shared" si="57"/>
        <v>0</v>
      </c>
      <c r="BA162" s="24" t="e">
        <f t="shared" si="58"/>
        <v>#N/A</v>
      </c>
      <c r="BB162" s="24" t="e">
        <f t="shared" si="59"/>
        <v>#N/A</v>
      </c>
      <c r="BC162" s="24" t="e">
        <f t="shared" si="52"/>
        <v>#N/A</v>
      </c>
      <c r="BD162" s="24" t="e">
        <f t="shared" si="53"/>
        <v>#N/A</v>
      </c>
      <c r="BE162"/>
      <c r="BF162" t="e">
        <f t="shared" si="60"/>
        <v>#N/A</v>
      </c>
      <c r="BG162" t="str">
        <f t="shared" si="61"/>
        <v>HDJ</v>
      </c>
      <c r="BH162" s="20" t="e">
        <f t="shared" si="62"/>
        <v>#N/A</v>
      </c>
      <c r="BI162" s="20" t="e">
        <f t="shared" si="63"/>
        <v>#N/A</v>
      </c>
      <c r="BJ162" s="20" t="e">
        <f t="shared" si="64"/>
        <v>#N/A</v>
      </c>
      <c r="BK162" s="20" t="e">
        <f t="shared" si="65"/>
        <v>#N/A</v>
      </c>
      <c r="BL162" s="20" t="e">
        <f t="shared" si="66"/>
        <v>#N/A</v>
      </c>
      <c r="BM162" s="20" t="e">
        <f t="shared" si="54"/>
        <v>#N/A</v>
      </c>
      <c r="BN162" s="20" t="e">
        <f t="shared" si="67"/>
        <v>#N/A</v>
      </c>
    </row>
    <row r="163" spans="1:66">
      <c r="A163" s="92"/>
      <c r="B163" s="90"/>
      <c r="C163" s="90"/>
      <c r="D163" s="93"/>
      <c r="E163" s="93"/>
      <c r="F163" s="93"/>
      <c r="G163" s="93"/>
      <c r="H163" s="93"/>
      <c r="I163" s="93"/>
      <c r="J163" s="93"/>
      <c r="K163" s="93"/>
      <c r="L163" s="92"/>
      <c r="M163" s="93"/>
      <c r="N163" s="91">
        <f t="shared" si="48"/>
        <v>0</v>
      </c>
      <c r="O163" s="91" t="str">
        <f t="shared" si="49"/>
        <v/>
      </c>
      <c r="P163" s="91" t="str">
        <f t="shared" si="50"/>
        <v/>
      </c>
      <c r="Q163" s="91" t="str">
        <f t="shared" si="51"/>
        <v>HDJ</v>
      </c>
      <c r="R163" s="82"/>
      <c r="S163" s="95">
        <f t="shared" si="55"/>
        <v>0</v>
      </c>
      <c r="T163" s="95">
        <f t="shared" si="56"/>
        <v>0</v>
      </c>
      <c r="U163" s="79" t="e">
        <f>VLOOKUP($S163,'Grille de Tarif OQN'!$B$2:$S$3603,U$1,0)</f>
        <v>#N/A</v>
      </c>
      <c r="V163" s="79" t="e">
        <f>VLOOKUP($S163,'Grille de Tarif OQN'!$B$2:$S$3603,V$1,0)</f>
        <v>#N/A</v>
      </c>
      <c r="W163" s="79" t="e">
        <f>VLOOKUP($S163,'Grille de Tarif OQN'!$B$2:$S$3603,W$1,0)</f>
        <v>#N/A</v>
      </c>
      <c r="X163" s="79" t="e">
        <f>VLOOKUP($S163,'Grille de Tarif OQN'!$B$2:$S$3603,X$1,0)</f>
        <v>#N/A</v>
      </c>
      <c r="Y163" s="79" t="e">
        <f>VLOOKUP($S163,'Grille de Tarif OQN'!$B$2:$S$3603,Y$1,0)</f>
        <v>#N/A</v>
      </c>
      <c r="Z163" s="79" t="e">
        <f>VLOOKUP($S163,'Grille de Tarif OQN'!$B$2:$S$3603,Z$1,0)</f>
        <v>#N/A</v>
      </c>
      <c r="AA163" s="79" t="e">
        <f>VLOOKUP($S163,'Grille de Tarif OQN'!$B$2:$S$3603,AA$1,0)</f>
        <v>#N/A</v>
      </c>
      <c r="AB163" s="79" t="e">
        <f>VLOOKUP($S163,'Grille de Tarif OQN'!$B$2:$S$3603,AB$1,0)</f>
        <v>#N/A</v>
      </c>
      <c r="AC163" s="79" t="e">
        <f>VLOOKUP($S163,'Grille de Tarif OQN'!$B$2:$S$3603,AC$1,0)</f>
        <v>#N/A</v>
      </c>
      <c r="AD163" s="79" t="e">
        <f>VLOOKUP($S163,'Grille de Tarif OQN'!$B$2:$S$3603,AD$1,0)</f>
        <v>#N/A</v>
      </c>
      <c r="AE163" s="79" t="e">
        <f>VLOOKUP($S163,'Grille de Tarif OQN'!$B$2:$S$3603,AE$1,0)</f>
        <v>#N/A</v>
      </c>
      <c r="AF163" s="79" t="e">
        <f>VLOOKUP($S163,'Grille de Tarif OQN'!$B$2:$S$3603,AF$1,0)</f>
        <v>#N/A</v>
      </c>
      <c r="AG163" s="79" t="e">
        <f>VLOOKUP($S163,'Grille de Tarif OQN'!$B$2:$S$3603,AG$1,0)</f>
        <v>#N/A</v>
      </c>
      <c r="AH163" s="79" t="e">
        <f>VLOOKUP($S163,'Grille de Tarif OQN'!$B$2:$S$3603,AH$1,0)</f>
        <v>#N/A</v>
      </c>
      <c r="AI163" s="79" t="e">
        <f>VLOOKUP($S163,'Grille de Tarif OQN'!$B$2:$S$3603,AI$1,0)</f>
        <v>#N/A</v>
      </c>
      <c r="AJ163" s="79" t="e">
        <f>VLOOKUP($S163,'Grille de Tarif OQN'!$B$2:$S$3603,AJ$1,0)</f>
        <v>#N/A</v>
      </c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72"/>
      <c r="AV163"/>
      <c r="AW163"/>
      <c r="AX163"/>
      <c r="AY163"/>
      <c r="AZ163" s="96">
        <f t="shared" si="57"/>
        <v>0</v>
      </c>
      <c r="BA163" s="24" t="e">
        <f t="shared" si="58"/>
        <v>#N/A</v>
      </c>
      <c r="BB163" s="24" t="e">
        <f t="shared" si="59"/>
        <v>#N/A</v>
      </c>
      <c r="BC163" s="24" t="e">
        <f t="shared" si="52"/>
        <v>#N/A</v>
      </c>
      <c r="BD163" s="24" t="e">
        <f t="shared" si="53"/>
        <v>#N/A</v>
      </c>
      <c r="BE163"/>
      <c r="BF163" t="e">
        <f t="shared" si="60"/>
        <v>#N/A</v>
      </c>
      <c r="BG163" t="str">
        <f t="shared" si="61"/>
        <v>HDJ</v>
      </c>
      <c r="BH163" s="20" t="e">
        <f t="shared" si="62"/>
        <v>#N/A</v>
      </c>
      <c r="BI163" s="20" t="e">
        <f t="shared" si="63"/>
        <v>#N/A</v>
      </c>
      <c r="BJ163" s="20" t="e">
        <f t="shared" si="64"/>
        <v>#N/A</v>
      </c>
      <c r="BK163" s="20" t="e">
        <f t="shared" si="65"/>
        <v>#N/A</v>
      </c>
      <c r="BL163" s="20" t="e">
        <f t="shared" si="66"/>
        <v>#N/A</v>
      </c>
      <c r="BM163" s="20" t="e">
        <f t="shared" si="54"/>
        <v>#N/A</v>
      </c>
      <c r="BN163" s="20" t="e">
        <f t="shared" si="67"/>
        <v>#N/A</v>
      </c>
    </row>
    <row r="164" spans="1:66">
      <c r="A164" s="92"/>
      <c r="B164" s="90"/>
      <c r="C164" s="90"/>
      <c r="D164" s="93"/>
      <c r="E164" s="93"/>
      <c r="F164" s="93"/>
      <c r="G164" s="93"/>
      <c r="H164" s="93"/>
      <c r="I164" s="93"/>
      <c r="J164" s="93"/>
      <c r="K164" s="93"/>
      <c r="L164" s="92"/>
      <c r="M164" s="93"/>
      <c r="N164" s="91">
        <f t="shared" si="48"/>
        <v>0</v>
      </c>
      <c r="O164" s="91" t="str">
        <f t="shared" si="49"/>
        <v/>
      </c>
      <c r="P164" s="91" t="str">
        <f t="shared" si="50"/>
        <v/>
      </c>
      <c r="Q164" s="91" t="str">
        <f t="shared" si="51"/>
        <v>HDJ</v>
      </c>
      <c r="R164" s="82"/>
      <c r="S164" s="95">
        <f t="shared" si="55"/>
        <v>0</v>
      </c>
      <c r="T164" s="95">
        <f t="shared" si="56"/>
        <v>0</v>
      </c>
      <c r="U164" s="79" t="e">
        <f>VLOOKUP($S164,'Grille de Tarif OQN'!$B$2:$S$3603,U$1,0)</f>
        <v>#N/A</v>
      </c>
      <c r="V164" s="79" t="e">
        <f>VLOOKUP($S164,'Grille de Tarif OQN'!$B$2:$S$3603,V$1,0)</f>
        <v>#N/A</v>
      </c>
      <c r="W164" s="79" t="e">
        <f>VLOOKUP($S164,'Grille de Tarif OQN'!$B$2:$S$3603,W$1,0)</f>
        <v>#N/A</v>
      </c>
      <c r="X164" s="79" t="e">
        <f>VLOOKUP($S164,'Grille de Tarif OQN'!$B$2:$S$3603,X$1,0)</f>
        <v>#N/A</v>
      </c>
      <c r="Y164" s="79" t="e">
        <f>VLOOKUP($S164,'Grille de Tarif OQN'!$B$2:$S$3603,Y$1,0)</f>
        <v>#N/A</v>
      </c>
      <c r="Z164" s="79" t="e">
        <f>VLOOKUP($S164,'Grille de Tarif OQN'!$B$2:$S$3603,Z$1,0)</f>
        <v>#N/A</v>
      </c>
      <c r="AA164" s="79" t="e">
        <f>VLOOKUP($S164,'Grille de Tarif OQN'!$B$2:$S$3603,AA$1,0)</f>
        <v>#N/A</v>
      </c>
      <c r="AB164" s="79" t="e">
        <f>VLOOKUP($S164,'Grille de Tarif OQN'!$B$2:$S$3603,AB$1,0)</f>
        <v>#N/A</v>
      </c>
      <c r="AC164" s="79" t="e">
        <f>VLOOKUP($S164,'Grille de Tarif OQN'!$B$2:$S$3603,AC$1,0)</f>
        <v>#N/A</v>
      </c>
      <c r="AD164" s="79" t="e">
        <f>VLOOKUP($S164,'Grille de Tarif OQN'!$B$2:$S$3603,AD$1,0)</f>
        <v>#N/A</v>
      </c>
      <c r="AE164" s="79" t="e">
        <f>VLOOKUP($S164,'Grille de Tarif OQN'!$B$2:$S$3603,AE$1,0)</f>
        <v>#N/A</v>
      </c>
      <c r="AF164" s="79" t="e">
        <f>VLOOKUP($S164,'Grille de Tarif OQN'!$B$2:$S$3603,AF$1,0)</f>
        <v>#N/A</v>
      </c>
      <c r="AG164" s="79" t="e">
        <f>VLOOKUP($S164,'Grille de Tarif OQN'!$B$2:$S$3603,AG$1,0)</f>
        <v>#N/A</v>
      </c>
      <c r="AH164" s="79" t="e">
        <f>VLOOKUP($S164,'Grille de Tarif OQN'!$B$2:$S$3603,AH$1,0)</f>
        <v>#N/A</v>
      </c>
      <c r="AI164" s="79" t="e">
        <f>VLOOKUP($S164,'Grille de Tarif OQN'!$B$2:$S$3603,AI$1,0)</f>
        <v>#N/A</v>
      </c>
      <c r="AJ164" s="79" t="e">
        <f>VLOOKUP($S164,'Grille de Tarif OQN'!$B$2:$S$3603,AJ$1,0)</f>
        <v>#N/A</v>
      </c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72"/>
      <c r="AV164"/>
      <c r="AW164"/>
      <c r="AX164"/>
      <c r="AY164"/>
      <c r="AZ164" s="96">
        <f t="shared" si="57"/>
        <v>0</v>
      </c>
      <c r="BA164" s="24" t="e">
        <f t="shared" si="58"/>
        <v>#N/A</v>
      </c>
      <c r="BB164" s="24" t="e">
        <f t="shared" si="59"/>
        <v>#N/A</v>
      </c>
      <c r="BC164" s="24" t="e">
        <f t="shared" si="52"/>
        <v>#N/A</v>
      </c>
      <c r="BD164" s="24" t="e">
        <f t="shared" si="53"/>
        <v>#N/A</v>
      </c>
      <c r="BE164"/>
      <c r="BF164" t="e">
        <f t="shared" si="60"/>
        <v>#N/A</v>
      </c>
      <c r="BG164" t="str">
        <f t="shared" si="61"/>
        <v>HDJ</v>
      </c>
      <c r="BH164" s="20" t="e">
        <f t="shared" si="62"/>
        <v>#N/A</v>
      </c>
      <c r="BI164" s="20" t="e">
        <f t="shared" si="63"/>
        <v>#N/A</v>
      </c>
      <c r="BJ164" s="20" t="e">
        <f t="shared" si="64"/>
        <v>#N/A</v>
      </c>
      <c r="BK164" s="20" t="e">
        <f t="shared" si="65"/>
        <v>#N/A</v>
      </c>
      <c r="BL164" s="20" t="e">
        <f t="shared" si="66"/>
        <v>#N/A</v>
      </c>
      <c r="BM164" s="20" t="e">
        <f t="shared" si="54"/>
        <v>#N/A</v>
      </c>
      <c r="BN164" s="20" t="e">
        <f t="shared" si="67"/>
        <v>#N/A</v>
      </c>
    </row>
    <row r="165" spans="1:66">
      <c r="A165" s="92"/>
      <c r="B165" s="90"/>
      <c r="C165" s="90"/>
      <c r="D165" s="93"/>
      <c r="E165" s="93"/>
      <c r="F165" s="93"/>
      <c r="G165" s="93"/>
      <c r="H165" s="93"/>
      <c r="I165" s="93"/>
      <c r="J165" s="93"/>
      <c r="K165" s="93"/>
      <c r="L165" s="92"/>
      <c r="M165" s="93"/>
      <c r="N165" s="91">
        <f t="shared" si="48"/>
        <v>0</v>
      </c>
      <c r="O165" s="91" t="str">
        <f t="shared" si="49"/>
        <v/>
      </c>
      <c r="P165" s="91" t="str">
        <f t="shared" si="50"/>
        <v/>
      </c>
      <c r="Q165" s="91" t="str">
        <f t="shared" si="51"/>
        <v>HDJ</v>
      </c>
      <c r="R165" s="82"/>
      <c r="S165" s="95">
        <f t="shared" si="55"/>
        <v>0</v>
      </c>
      <c r="T165" s="95">
        <f t="shared" si="56"/>
        <v>0</v>
      </c>
      <c r="U165" s="79" t="e">
        <f>VLOOKUP($S165,'Grille de Tarif OQN'!$B$2:$S$3603,U$1,0)</f>
        <v>#N/A</v>
      </c>
      <c r="V165" s="79" t="e">
        <f>VLOOKUP($S165,'Grille de Tarif OQN'!$B$2:$S$3603,V$1,0)</f>
        <v>#N/A</v>
      </c>
      <c r="W165" s="79" t="e">
        <f>VLOOKUP($S165,'Grille de Tarif OQN'!$B$2:$S$3603,W$1,0)</f>
        <v>#N/A</v>
      </c>
      <c r="X165" s="79" t="e">
        <f>VLOOKUP($S165,'Grille de Tarif OQN'!$B$2:$S$3603,X$1,0)</f>
        <v>#N/A</v>
      </c>
      <c r="Y165" s="79" t="e">
        <f>VLOOKUP($S165,'Grille de Tarif OQN'!$B$2:$S$3603,Y$1,0)</f>
        <v>#N/A</v>
      </c>
      <c r="Z165" s="79" t="e">
        <f>VLOOKUP($S165,'Grille de Tarif OQN'!$B$2:$S$3603,Z$1,0)</f>
        <v>#N/A</v>
      </c>
      <c r="AA165" s="79" t="e">
        <f>VLOOKUP($S165,'Grille de Tarif OQN'!$B$2:$S$3603,AA$1,0)</f>
        <v>#N/A</v>
      </c>
      <c r="AB165" s="79" t="e">
        <f>VLOOKUP($S165,'Grille de Tarif OQN'!$B$2:$S$3603,AB$1,0)</f>
        <v>#N/A</v>
      </c>
      <c r="AC165" s="79" t="e">
        <f>VLOOKUP($S165,'Grille de Tarif OQN'!$B$2:$S$3603,AC$1,0)</f>
        <v>#N/A</v>
      </c>
      <c r="AD165" s="79" t="e">
        <f>VLOOKUP($S165,'Grille de Tarif OQN'!$B$2:$S$3603,AD$1,0)</f>
        <v>#N/A</v>
      </c>
      <c r="AE165" s="79" t="e">
        <f>VLOOKUP($S165,'Grille de Tarif OQN'!$B$2:$S$3603,AE$1,0)</f>
        <v>#N/A</v>
      </c>
      <c r="AF165" s="79" t="e">
        <f>VLOOKUP($S165,'Grille de Tarif OQN'!$B$2:$S$3603,AF$1,0)</f>
        <v>#N/A</v>
      </c>
      <c r="AG165" s="79" t="e">
        <f>VLOOKUP($S165,'Grille de Tarif OQN'!$B$2:$S$3603,AG$1,0)</f>
        <v>#N/A</v>
      </c>
      <c r="AH165" s="79" t="e">
        <f>VLOOKUP($S165,'Grille de Tarif OQN'!$B$2:$S$3603,AH$1,0)</f>
        <v>#N/A</v>
      </c>
      <c r="AI165" s="79" t="e">
        <f>VLOOKUP($S165,'Grille de Tarif OQN'!$B$2:$S$3603,AI$1,0)</f>
        <v>#N/A</v>
      </c>
      <c r="AJ165" s="79" t="e">
        <f>VLOOKUP($S165,'Grille de Tarif OQN'!$B$2:$S$3603,AJ$1,0)</f>
        <v>#N/A</v>
      </c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72"/>
      <c r="AV165"/>
      <c r="AW165"/>
      <c r="AX165"/>
      <c r="AY165"/>
      <c r="AZ165" s="96">
        <f t="shared" si="57"/>
        <v>0</v>
      </c>
      <c r="BA165" s="24" t="e">
        <f t="shared" si="58"/>
        <v>#N/A</v>
      </c>
      <c r="BB165" s="24" t="e">
        <f t="shared" si="59"/>
        <v>#N/A</v>
      </c>
      <c r="BC165" s="24" t="e">
        <f t="shared" si="52"/>
        <v>#N/A</v>
      </c>
      <c r="BD165" s="24" t="e">
        <f t="shared" si="53"/>
        <v>#N/A</v>
      </c>
      <c r="BE165"/>
      <c r="BF165" t="e">
        <f t="shared" si="60"/>
        <v>#N/A</v>
      </c>
      <c r="BG165" t="str">
        <f t="shared" si="61"/>
        <v>HDJ</v>
      </c>
      <c r="BH165" s="20" t="e">
        <f t="shared" si="62"/>
        <v>#N/A</v>
      </c>
      <c r="BI165" s="20" t="e">
        <f t="shared" si="63"/>
        <v>#N/A</v>
      </c>
      <c r="BJ165" s="20" t="e">
        <f t="shared" si="64"/>
        <v>#N/A</v>
      </c>
      <c r="BK165" s="20" t="e">
        <f t="shared" si="65"/>
        <v>#N/A</v>
      </c>
      <c r="BL165" s="20" t="e">
        <f t="shared" si="66"/>
        <v>#N/A</v>
      </c>
      <c r="BM165" s="20" t="e">
        <f t="shared" si="54"/>
        <v>#N/A</v>
      </c>
      <c r="BN165" s="20" t="e">
        <f t="shared" si="67"/>
        <v>#N/A</v>
      </c>
    </row>
    <row r="166" spans="1:66">
      <c r="A166" s="92"/>
      <c r="B166" s="90"/>
      <c r="C166" s="90"/>
      <c r="D166" s="93"/>
      <c r="E166" s="93"/>
      <c r="F166" s="93"/>
      <c r="G166" s="93"/>
      <c r="H166" s="93"/>
      <c r="I166" s="93"/>
      <c r="J166" s="93"/>
      <c r="K166" s="93"/>
      <c r="L166" s="92"/>
      <c r="M166" s="93"/>
      <c r="N166" s="91">
        <f t="shared" si="48"/>
        <v>0</v>
      </c>
      <c r="O166" s="91" t="str">
        <f t="shared" si="49"/>
        <v/>
      </c>
      <c r="P166" s="91" t="str">
        <f t="shared" si="50"/>
        <v/>
      </c>
      <c r="Q166" s="91" t="str">
        <f t="shared" si="51"/>
        <v>HDJ</v>
      </c>
      <c r="R166" s="82"/>
      <c r="S166" s="95">
        <f t="shared" si="55"/>
        <v>0</v>
      </c>
      <c r="T166" s="95">
        <f t="shared" si="56"/>
        <v>0</v>
      </c>
      <c r="U166" s="79" t="e">
        <f>VLOOKUP($S166,'Grille de Tarif OQN'!$B$2:$S$3603,U$1,0)</f>
        <v>#N/A</v>
      </c>
      <c r="V166" s="79" t="e">
        <f>VLOOKUP($S166,'Grille de Tarif OQN'!$B$2:$S$3603,V$1,0)</f>
        <v>#N/A</v>
      </c>
      <c r="W166" s="79" t="e">
        <f>VLOOKUP($S166,'Grille de Tarif OQN'!$B$2:$S$3603,W$1,0)</f>
        <v>#N/A</v>
      </c>
      <c r="X166" s="79" t="e">
        <f>VLOOKUP($S166,'Grille de Tarif OQN'!$B$2:$S$3603,X$1,0)</f>
        <v>#N/A</v>
      </c>
      <c r="Y166" s="79" t="e">
        <f>VLOOKUP($S166,'Grille de Tarif OQN'!$B$2:$S$3603,Y$1,0)</f>
        <v>#N/A</v>
      </c>
      <c r="Z166" s="79" t="e">
        <f>VLOOKUP($S166,'Grille de Tarif OQN'!$B$2:$S$3603,Z$1,0)</f>
        <v>#N/A</v>
      </c>
      <c r="AA166" s="79" t="e">
        <f>VLOOKUP($S166,'Grille de Tarif OQN'!$B$2:$S$3603,AA$1,0)</f>
        <v>#N/A</v>
      </c>
      <c r="AB166" s="79" t="e">
        <f>VLOOKUP($S166,'Grille de Tarif OQN'!$B$2:$S$3603,AB$1,0)</f>
        <v>#N/A</v>
      </c>
      <c r="AC166" s="79" t="e">
        <f>VLOOKUP($S166,'Grille de Tarif OQN'!$B$2:$S$3603,AC$1,0)</f>
        <v>#N/A</v>
      </c>
      <c r="AD166" s="79" t="e">
        <f>VLOOKUP($S166,'Grille de Tarif OQN'!$B$2:$S$3603,AD$1,0)</f>
        <v>#N/A</v>
      </c>
      <c r="AE166" s="79" t="e">
        <f>VLOOKUP($S166,'Grille de Tarif OQN'!$B$2:$S$3603,AE$1,0)</f>
        <v>#N/A</v>
      </c>
      <c r="AF166" s="79" t="e">
        <f>VLOOKUP($S166,'Grille de Tarif OQN'!$B$2:$S$3603,AF$1,0)</f>
        <v>#N/A</v>
      </c>
      <c r="AG166" s="79" t="e">
        <f>VLOOKUP($S166,'Grille de Tarif OQN'!$B$2:$S$3603,AG$1,0)</f>
        <v>#N/A</v>
      </c>
      <c r="AH166" s="79" t="e">
        <f>VLOOKUP($S166,'Grille de Tarif OQN'!$B$2:$S$3603,AH$1,0)</f>
        <v>#N/A</v>
      </c>
      <c r="AI166" s="79" t="e">
        <f>VLOOKUP($S166,'Grille de Tarif OQN'!$B$2:$S$3603,AI$1,0)</f>
        <v>#N/A</v>
      </c>
      <c r="AJ166" s="79" t="e">
        <f>VLOOKUP($S166,'Grille de Tarif OQN'!$B$2:$S$3603,AJ$1,0)</f>
        <v>#N/A</v>
      </c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72"/>
      <c r="AV166"/>
      <c r="AW166"/>
      <c r="AX166"/>
      <c r="AY166"/>
      <c r="AZ166" s="96">
        <f t="shared" si="57"/>
        <v>0</v>
      </c>
      <c r="BA166" s="24" t="e">
        <f t="shared" si="58"/>
        <v>#N/A</v>
      </c>
      <c r="BB166" s="24" t="e">
        <f t="shared" si="59"/>
        <v>#N/A</v>
      </c>
      <c r="BC166" s="24" t="e">
        <f t="shared" si="52"/>
        <v>#N/A</v>
      </c>
      <c r="BD166" s="24" t="e">
        <f t="shared" si="53"/>
        <v>#N/A</v>
      </c>
      <c r="BE166"/>
      <c r="BF166" t="e">
        <f t="shared" si="60"/>
        <v>#N/A</v>
      </c>
      <c r="BG166" t="str">
        <f t="shared" si="61"/>
        <v>HDJ</v>
      </c>
      <c r="BH166" s="20" t="e">
        <f t="shared" si="62"/>
        <v>#N/A</v>
      </c>
      <c r="BI166" s="20" t="e">
        <f t="shared" si="63"/>
        <v>#N/A</v>
      </c>
      <c r="BJ166" s="20" t="e">
        <f t="shared" si="64"/>
        <v>#N/A</v>
      </c>
      <c r="BK166" s="20" t="e">
        <f t="shared" si="65"/>
        <v>#N/A</v>
      </c>
      <c r="BL166" s="20" t="e">
        <f t="shared" si="66"/>
        <v>#N/A</v>
      </c>
      <c r="BM166" s="20" t="e">
        <f t="shared" si="54"/>
        <v>#N/A</v>
      </c>
      <c r="BN166" s="20" t="e">
        <f t="shared" si="67"/>
        <v>#N/A</v>
      </c>
    </row>
    <row r="167" spans="1:66">
      <c r="A167" s="92"/>
      <c r="B167" s="90"/>
      <c r="C167" s="90"/>
      <c r="D167" s="93"/>
      <c r="E167" s="93"/>
      <c r="F167" s="93"/>
      <c r="G167" s="93"/>
      <c r="H167" s="93"/>
      <c r="I167" s="93"/>
      <c r="J167" s="93"/>
      <c r="K167" s="93"/>
      <c r="L167" s="92"/>
      <c r="M167" s="93"/>
      <c r="N167" s="91">
        <f t="shared" si="48"/>
        <v>0</v>
      </c>
      <c r="O167" s="91" t="str">
        <f t="shared" si="49"/>
        <v/>
      </c>
      <c r="P167" s="91" t="str">
        <f t="shared" si="50"/>
        <v/>
      </c>
      <c r="Q167" s="91" t="str">
        <f t="shared" si="51"/>
        <v>HDJ</v>
      </c>
      <c r="R167" s="82"/>
      <c r="S167" s="95">
        <f t="shared" si="55"/>
        <v>0</v>
      </c>
      <c r="T167" s="95">
        <f t="shared" si="56"/>
        <v>0</v>
      </c>
      <c r="U167" s="79" t="e">
        <f>VLOOKUP($S167,'Grille de Tarif OQN'!$B$2:$S$3603,U$1,0)</f>
        <v>#N/A</v>
      </c>
      <c r="V167" s="79" t="e">
        <f>VLOOKUP($S167,'Grille de Tarif OQN'!$B$2:$S$3603,V$1,0)</f>
        <v>#N/A</v>
      </c>
      <c r="W167" s="79" t="e">
        <f>VLOOKUP($S167,'Grille de Tarif OQN'!$B$2:$S$3603,W$1,0)</f>
        <v>#N/A</v>
      </c>
      <c r="X167" s="79" t="e">
        <f>VLOOKUP($S167,'Grille de Tarif OQN'!$B$2:$S$3603,X$1,0)</f>
        <v>#N/A</v>
      </c>
      <c r="Y167" s="79" t="e">
        <f>VLOOKUP($S167,'Grille de Tarif OQN'!$B$2:$S$3603,Y$1,0)</f>
        <v>#N/A</v>
      </c>
      <c r="Z167" s="79" t="e">
        <f>VLOOKUP($S167,'Grille de Tarif OQN'!$B$2:$S$3603,Z$1,0)</f>
        <v>#N/A</v>
      </c>
      <c r="AA167" s="79" t="e">
        <f>VLOOKUP($S167,'Grille de Tarif OQN'!$B$2:$S$3603,AA$1,0)</f>
        <v>#N/A</v>
      </c>
      <c r="AB167" s="79" t="e">
        <f>VLOOKUP($S167,'Grille de Tarif OQN'!$B$2:$S$3603,AB$1,0)</f>
        <v>#N/A</v>
      </c>
      <c r="AC167" s="79" t="e">
        <f>VLOOKUP($S167,'Grille de Tarif OQN'!$B$2:$S$3603,AC$1,0)</f>
        <v>#N/A</v>
      </c>
      <c r="AD167" s="79" t="e">
        <f>VLOOKUP($S167,'Grille de Tarif OQN'!$B$2:$S$3603,AD$1,0)</f>
        <v>#N/A</v>
      </c>
      <c r="AE167" s="79" t="e">
        <f>VLOOKUP($S167,'Grille de Tarif OQN'!$B$2:$S$3603,AE$1,0)</f>
        <v>#N/A</v>
      </c>
      <c r="AF167" s="79" t="e">
        <f>VLOOKUP($S167,'Grille de Tarif OQN'!$B$2:$S$3603,AF$1,0)</f>
        <v>#N/A</v>
      </c>
      <c r="AG167" s="79" t="e">
        <f>VLOOKUP($S167,'Grille de Tarif OQN'!$B$2:$S$3603,AG$1,0)</f>
        <v>#N/A</v>
      </c>
      <c r="AH167" s="79" t="e">
        <f>VLOOKUP($S167,'Grille de Tarif OQN'!$B$2:$S$3603,AH$1,0)</f>
        <v>#N/A</v>
      </c>
      <c r="AI167" s="79" t="e">
        <f>VLOOKUP($S167,'Grille de Tarif OQN'!$B$2:$S$3603,AI$1,0)</f>
        <v>#N/A</v>
      </c>
      <c r="AJ167" s="79" t="e">
        <f>VLOOKUP($S167,'Grille de Tarif OQN'!$B$2:$S$3603,AJ$1,0)</f>
        <v>#N/A</v>
      </c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72"/>
      <c r="AV167"/>
      <c r="AW167"/>
      <c r="AX167"/>
      <c r="AY167"/>
      <c r="AZ167" s="96">
        <f t="shared" si="57"/>
        <v>0</v>
      </c>
      <c r="BA167" s="24" t="e">
        <f t="shared" si="58"/>
        <v>#N/A</v>
      </c>
      <c r="BB167" s="24" t="e">
        <f t="shared" si="59"/>
        <v>#N/A</v>
      </c>
      <c r="BC167" s="24" t="e">
        <f t="shared" si="52"/>
        <v>#N/A</v>
      </c>
      <c r="BD167" s="24" t="e">
        <f t="shared" si="53"/>
        <v>#N/A</v>
      </c>
      <c r="BE167"/>
      <c r="BF167" t="e">
        <f t="shared" si="60"/>
        <v>#N/A</v>
      </c>
      <c r="BG167" t="str">
        <f t="shared" si="61"/>
        <v>HDJ</v>
      </c>
      <c r="BH167" s="20" t="e">
        <f t="shared" si="62"/>
        <v>#N/A</v>
      </c>
      <c r="BI167" s="20" t="e">
        <f t="shared" si="63"/>
        <v>#N/A</v>
      </c>
      <c r="BJ167" s="20" t="e">
        <f t="shared" si="64"/>
        <v>#N/A</v>
      </c>
      <c r="BK167" s="20" t="e">
        <f t="shared" si="65"/>
        <v>#N/A</v>
      </c>
      <c r="BL167" s="20" t="e">
        <f t="shared" si="66"/>
        <v>#N/A</v>
      </c>
      <c r="BM167" s="20" t="e">
        <f t="shared" si="54"/>
        <v>#N/A</v>
      </c>
      <c r="BN167" s="20" t="e">
        <f t="shared" si="67"/>
        <v>#N/A</v>
      </c>
    </row>
    <row r="168" spans="1:66">
      <c r="A168" s="92"/>
      <c r="B168" s="90"/>
      <c r="C168" s="90"/>
      <c r="D168" s="93"/>
      <c r="E168" s="93"/>
      <c r="F168" s="93"/>
      <c r="G168" s="93"/>
      <c r="H168" s="93"/>
      <c r="I168" s="93"/>
      <c r="J168" s="93"/>
      <c r="K168" s="93"/>
      <c r="L168" s="92"/>
      <c r="M168" s="93"/>
      <c r="N168" s="91">
        <f t="shared" si="48"/>
        <v>0</v>
      </c>
      <c r="O168" s="91" t="str">
        <f t="shared" si="49"/>
        <v/>
      </c>
      <c r="P168" s="91" t="str">
        <f t="shared" si="50"/>
        <v/>
      </c>
      <c r="Q168" s="91" t="str">
        <f t="shared" si="51"/>
        <v>HDJ</v>
      </c>
      <c r="R168" s="82"/>
      <c r="S168" s="95">
        <f t="shared" si="55"/>
        <v>0</v>
      </c>
      <c r="T168" s="95">
        <f t="shared" si="56"/>
        <v>0</v>
      </c>
      <c r="U168" s="79" t="e">
        <f>VLOOKUP($S168,'Grille de Tarif OQN'!$B$2:$S$3603,U$1,0)</f>
        <v>#N/A</v>
      </c>
      <c r="V168" s="79" t="e">
        <f>VLOOKUP($S168,'Grille de Tarif OQN'!$B$2:$S$3603,V$1,0)</f>
        <v>#N/A</v>
      </c>
      <c r="W168" s="79" t="e">
        <f>VLOOKUP($S168,'Grille de Tarif OQN'!$B$2:$S$3603,W$1,0)</f>
        <v>#N/A</v>
      </c>
      <c r="X168" s="79" t="e">
        <f>VLOOKUP($S168,'Grille de Tarif OQN'!$B$2:$S$3603,X$1,0)</f>
        <v>#N/A</v>
      </c>
      <c r="Y168" s="79" t="e">
        <f>VLOOKUP($S168,'Grille de Tarif OQN'!$B$2:$S$3603,Y$1,0)</f>
        <v>#N/A</v>
      </c>
      <c r="Z168" s="79" t="e">
        <f>VLOOKUP($S168,'Grille de Tarif OQN'!$B$2:$S$3603,Z$1,0)</f>
        <v>#N/A</v>
      </c>
      <c r="AA168" s="79" t="e">
        <f>VLOOKUP($S168,'Grille de Tarif OQN'!$B$2:$S$3603,AA$1,0)</f>
        <v>#N/A</v>
      </c>
      <c r="AB168" s="79" t="e">
        <f>VLOOKUP($S168,'Grille de Tarif OQN'!$B$2:$S$3603,AB$1,0)</f>
        <v>#N/A</v>
      </c>
      <c r="AC168" s="79" t="e">
        <f>VLOOKUP($S168,'Grille de Tarif OQN'!$B$2:$S$3603,AC$1,0)</f>
        <v>#N/A</v>
      </c>
      <c r="AD168" s="79" t="e">
        <f>VLOOKUP($S168,'Grille de Tarif OQN'!$B$2:$S$3603,AD$1,0)</f>
        <v>#N/A</v>
      </c>
      <c r="AE168" s="79" t="e">
        <f>VLOOKUP($S168,'Grille de Tarif OQN'!$B$2:$S$3603,AE$1,0)</f>
        <v>#N/A</v>
      </c>
      <c r="AF168" s="79" t="e">
        <f>VLOOKUP($S168,'Grille de Tarif OQN'!$B$2:$S$3603,AF$1,0)</f>
        <v>#N/A</v>
      </c>
      <c r="AG168" s="79" t="e">
        <f>VLOOKUP($S168,'Grille de Tarif OQN'!$B$2:$S$3603,AG$1,0)</f>
        <v>#N/A</v>
      </c>
      <c r="AH168" s="79" t="e">
        <f>VLOOKUP($S168,'Grille de Tarif OQN'!$B$2:$S$3603,AH$1,0)</f>
        <v>#N/A</v>
      </c>
      <c r="AI168" s="79" t="e">
        <f>VLOOKUP($S168,'Grille de Tarif OQN'!$B$2:$S$3603,AI$1,0)</f>
        <v>#N/A</v>
      </c>
      <c r="AJ168" s="79" t="e">
        <f>VLOOKUP($S168,'Grille de Tarif OQN'!$B$2:$S$3603,AJ$1,0)</f>
        <v>#N/A</v>
      </c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72"/>
      <c r="AV168"/>
      <c r="AW168"/>
      <c r="AX168"/>
      <c r="AY168"/>
      <c r="AZ168" s="96">
        <f t="shared" si="57"/>
        <v>0</v>
      </c>
      <c r="BA168" s="24" t="e">
        <f t="shared" si="58"/>
        <v>#N/A</v>
      </c>
      <c r="BB168" s="24" t="e">
        <f t="shared" si="59"/>
        <v>#N/A</v>
      </c>
      <c r="BC168" s="24" t="e">
        <f t="shared" si="52"/>
        <v>#N/A</v>
      </c>
      <c r="BD168" s="24" t="e">
        <f t="shared" si="53"/>
        <v>#N/A</v>
      </c>
      <c r="BE168"/>
      <c r="BF168" t="e">
        <f t="shared" si="60"/>
        <v>#N/A</v>
      </c>
      <c r="BG168" t="str">
        <f t="shared" si="61"/>
        <v>HDJ</v>
      </c>
      <c r="BH168" s="20" t="e">
        <f t="shared" si="62"/>
        <v>#N/A</v>
      </c>
      <c r="BI168" s="20" t="e">
        <f t="shared" si="63"/>
        <v>#N/A</v>
      </c>
      <c r="BJ168" s="20" t="e">
        <f t="shared" si="64"/>
        <v>#N/A</v>
      </c>
      <c r="BK168" s="20" t="e">
        <f t="shared" si="65"/>
        <v>#N/A</v>
      </c>
      <c r="BL168" s="20" t="e">
        <f t="shared" si="66"/>
        <v>#N/A</v>
      </c>
      <c r="BM168" s="20" t="e">
        <f t="shared" si="54"/>
        <v>#N/A</v>
      </c>
      <c r="BN168" s="20" t="e">
        <f t="shared" si="67"/>
        <v>#N/A</v>
      </c>
    </row>
    <row r="169" spans="1:66">
      <c r="A169" s="92"/>
      <c r="B169" s="90"/>
      <c r="C169" s="90"/>
      <c r="D169" s="93"/>
      <c r="E169" s="93"/>
      <c r="F169" s="93"/>
      <c r="G169" s="93"/>
      <c r="H169" s="93"/>
      <c r="I169" s="93"/>
      <c r="J169" s="93"/>
      <c r="K169" s="93"/>
      <c r="L169" s="92"/>
      <c r="M169" s="93"/>
      <c r="N169" s="91">
        <f t="shared" si="48"/>
        <v>0</v>
      </c>
      <c r="O169" s="91" t="str">
        <f t="shared" si="49"/>
        <v/>
      </c>
      <c r="P169" s="91" t="str">
        <f t="shared" si="50"/>
        <v/>
      </c>
      <c r="Q169" s="91" t="str">
        <f t="shared" si="51"/>
        <v>HDJ</v>
      </c>
      <c r="R169" s="82"/>
      <c r="S169" s="95">
        <f t="shared" si="55"/>
        <v>0</v>
      </c>
      <c r="T169" s="95">
        <f t="shared" si="56"/>
        <v>0</v>
      </c>
      <c r="U169" s="79" t="e">
        <f>VLOOKUP($S169,'Grille de Tarif OQN'!$B$2:$S$3603,U$1,0)</f>
        <v>#N/A</v>
      </c>
      <c r="V169" s="79" t="e">
        <f>VLOOKUP($S169,'Grille de Tarif OQN'!$B$2:$S$3603,V$1,0)</f>
        <v>#N/A</v>
      </c>
      <c r="W169" s="79" t="e">
        <f>VLOOKUP($S169,'Grille de Tarif OQN'!$B$2:$S$3603,W$1,0)</f>
        <v>#N/A</v>
      </c>
      <c r="X169" s="79" t="e">
        <f>VLOOKUP($S169,'Grille de Tarif OQN'!$B$2:$S$3603,X$1,0)</f>
        <v>#N/A</v>
      </c>
      <c r="Y169" s="79" t="e">
        <f>VLOOKUP($S169,'Grille de Tarif OQN'!$B$2:$S$3603,Y$1,0)</f>
        <v>#N/A</v>
      </c>
      <c r="Z169" s="79" t="e">
        <f>VLOOKUP($S169,'Grille de Tarif OQN'!$B$2:$S$3603,Z$1,0)</f>
        <v>#N/A</v>
      </c>
      <c r="AA169" s="79" t="e">
        <f>VLOOKUP($S169,'Grille de Tarif OQN'!$B$2:$S$3603,AA$1,0)</f>
        <v>#N/A</v>
      </c>
      <c r="AB169" s="79" t="e">
        <f>VLOOKUP($S169,'Grille de Tarif OQN'!$B$2:$S$3603,AB$1,0)</f>
        <v>#N/A</v>
      </c>
      <c r="AC169" s="79" t="e">
        <f>VLOOKUP($S169,'Grille de Tarif OQN'!$B$2:$S$3603,AC$1,0)</f>
        <v>#N/A</v>
      </c>
      <c r="AD169" s="79" t="e">
        <f>VLOOKUP($S169,'Grille de Tarif OQN'!$B$2:$S$3603,AD$1,0)</f>
        <v>#N/A</v>
      </c>
      <c r="AE169" s="79" t="e">
        <f>VLOOKUP($S169,'Grille de Tarif OQN'!$B$2:$S$3603,AE$1,0)</f>
        <v>#N/A</v>
      </c>
      <c r="AF169" s="79" t="e">
        <f>VLOOKUP($S169,'Grille de Tarif OQN'!$B$2:$S$3603,AF$1,0)</f>
        <v>#N/A</v>
      </c>
      <c r="AG169" s="79" t="e">
        <f>VLOOKUP($S169,'Grille de Tarif OQN'!$B$2:$S$3603,AG$1,0)</f>
        <v>#N/A</v>
      </c>
      <c r="AH169" s="79" t="e">
        <f>VLOOKUP($S169,'Grille de Tarif OQN'!$B$2:$S$3603,AH$1,0)</f>
        <v>#N/A</v>
      </c>
      <c r="AI169" s="79" t="e">
        <f>VLOOKUP($S169,'Grille de Tarif OQN'!$B$2:$S$3603,AI$1,0)</f>
        <v>#N/A</v>
      </c>
      <c r="AJ169" s="79" t="e">
        <f>VLOOKUP($S169,'Grille de Tarif OQN'!$B$2:$S$3603,AJ$1,0)</f>
        <v>#N/A</v>
      </c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72"/>
      <c r="AV169"/>
      <c r="AW169"/>
      <c r="AX169"/>
      <c r="AY169"/>
      <c r="AZ169" s="96">
        <f t="shared" si="57"/>
        <v>0</v>
      </c>
      <c r="BA169" s="24" t="e">
        <f t="shared" si="58"/>
        <v>#N/A</v>
      </c>
      <c r="BB169" s="24" t="e">
        <f t="shared" si="59"/>
        <v>#N/A</v>
      </c>
      <c r="BC169" s="24" t="e">
        <f t="shared" si="52"/>
        <v>#N/A</v>
      </c>
      <c r="BD169" s="24" t="e">
        <f t="shared" si="53"/>
        <v>#N/A</v>
      </c>
      <c r="BE169"/>
      <c r="BF169" t="e">
        <f t="shared" si="60"/>
        <v>#N/A</v>
      </c>
      <c r="BG169" t="str">
        <f t="shared" si="61"/>
        <v>HDJ</v>
      </c>
      <c r="BH169" s="20" t="e">
        <f t="shared" si="62"/>
        <v>#N/A</v>
      </c>
      <c r="BI169" s="20" t="e">
        <f t="shared" si="63"/>
        <v>#N/A</v>
      </c>
      <c r="BJ169" s="20" t="e">
        <f t="shared" si="64"/>
        <v>#N/A</v>
      </c>
      <c r="BK169" s="20" t="e">
        <f t="shared" si="65"/>
        <v>#N/A</v>
      </c>
      <c r="BL169" s="20" t="e">
        <f t="shared" si="66"/>
        <v>#N/A</v>
      </c>
      <c r="BM169" s="20" t="e">
        <f t="shared" si="54"/>
        <v>#N/A</v>
      </c>
      <c r="BN169" s="20" t="e">
        <f t="shared" si="67"/>
        <v>#N/A</v>
      </c>
    </row>
    <row r="170" spans="1:66">
      <c r="A170" s="92"/>
      <c r="B170" s="90"/>
      <c r="C170" s="90"/>
      <c r="D170" s="93"/>
      <c r="E170" s="93"/>
      <c r="F170" s="93"/>
      <c r="G170" s="93"/>
      <c r="H170" s="93"/>
      <c r="I170" s="93"/>
      <c r="J170" s="93"/>
      <c r="K170" s="93"/>
      <c r="L170" s="92"/>
      <c r="M170" s="93"/>
      <c r="N170" s="91">
        <f t="shared" si="48"/>
        <v>0</v>
      </c>
      <c r="O170" s="91" t="str">
        <f t="shared" si="49"/>
        <v/>
      </c>
      <c r="P170" s="91" t="str">
        <f t="shared" si="50"/>
        <v/>
      </c>
      <c r="Q170" s="91" t="str">
        <f t="shared" si="51"/>
        <v>HDJ</v>
      </c>
      <c r="R170" s="82"/>
      <c r="S170" s="95">
        <f t="shared" si="55"/>
        <v>0</v>
      </c>
      <c r="T170" s="95">
        <f t="shared" si="56"/>
        <v>0</v>
      </c>
      <c r="U170" s="79" t="e">
        <f>VLOOKUP($S170,'Grille de Tarif OQN'!$B$2:$S$3603,U$1,0)</f>
        <v>#N/A</v>
      </c>
      <c r="V170" s="79" t="e">
        <f>VLOOKUP($S170,'Grille de Tarif OQN'!$B$2:$S$3603,V$1,0)</f>
        <v>#N/A</v>
      </c>
      <c r="W170" s="79" t="e">
        <f>VLOOKUP($S170,'Grille de Tarif OQN'!$B$2:$S$3603,W$1,0)</f>
        <v>#N/A</v>
      </c>
      <c r="X170" s="79" t="e">
        <f>VLOOKUP($S170,'Grille de Tarif OQN'!$B$2:$S$3603,X$1,0)</f>
        <v>#N/A</v>
      </c>
      <c r="Y170" s="79" t="e">
        <f>VLOOKUP($S170,'Grille de Tarif OQN'!$B$2:$S$3603,Y$1,0)</f>
        <v>#N/A</v>
      </c>
      <c r="Z170" s="79" t="e">
        <f>VLOOKUP($S170,'Grille de Tarif OQN'!$B$2:$S$3603,Z$1,0)</f>
        <v>#N/A</v>
      </c>
      <c r="AA170" s="79" t="e">
        <f>VLOOKUP($S170,'Grille de Tarif OQN'!$B$2:$S$3603,AA$1,0)</f>
        <v>#N/A</v>
      </c>
      <c r="AB170" s="79" t="e">
        <f>VLOOKUP($S170,'Grille de Tarif OQN'!$B$2:$S$3603,AB$1,0)</f>
        <v>#N/A</v>
      </c>
      <c r="AC170" s="79" t="e">
        <f>VLOOKUP($S170,'Grille de Tarif OQN'!$B$2:$S$3603,AC$1,0)</f>
        <v>#N/A</v>
      </c>
      <c r="AD170" s="79" t="e">
        <f>VLOOKUP($S170,'Grille de Tarif OQN'!$B$2:$S$3603,AD$1,0)</f>
        <v>#N/A</v>
      </c>
      <c r="AE170" s="79" t="e">
        <f>VLOOKUP($S170,'Grille de Tarif OQN'!$B$2:$S$3603,AE$1,0)</f>
        <v>#N/A</v>
      </c>
      <c r="AF170" s="79" t="e">
        <f>VLOOKUP($S170,'Grille de Tarif OQN'!$B$2:$S$3603,AF$1,0)</f>
        <v>#N/A</v>
      </c>
      <c r="AG170" s="79" t="e">
        <f>VLOOKUP($S170,'Grille de Tarif OQN'!$B$2:$S$3603,AG$1,0)</f>
        <v>#N/A</v>
      </c>
      <c r="AH170" s="79" t="e">
        <f>VLOOKUP($S170,'Grille de Tarif OQN'!$B$2:$S$3603,AH$1,0)</f>
        <v>#N/A</v>
      </c>
      <c r="AI170" s="79" t="e">
        <f>VLOOKUP($S170,'Grille de Tarif OQN'!$B$2:$S$3603,AI$1,0)</f>
        <v>#N/A</v>
      </c>
      <c r="AJ170" s="79" t="e">
        <f>VLOOKUP($S170,'Grille de Tarif OQN'!$B$2:$S$3603,AJ$1,0)</f>
        <v>#N/A</v>
      </c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72"/>
      <c r="AV170"/>
      <c r="AW170"/>
      <c r="AX170"/>
      <c r="AY170"/>
      <c r="AZ170" s="96">
        <f t="shared" si="57"/>
        <v>0</v>
      </c>
      <c r="BA170" s="24" t="e">
        <f t="shared" si="58"/>
        <v>#N/A</v>
      </c>
      <c r="BB170" s="24" t="e">
        <f t="shared" si="59"/>
        <v>#N/A</v>
      </c>
      <c r="BC170" s="24" t="e">
        <f t="shared" si="52"/>
        <v>#N/A</v>
      </c>
      <c r="BD170" s="24" t="e">
        <f t="shared" si="53"/>
        <v>#N/A</v>
      </c>
      <c r="BE170"/>
      <c r="BF170" t="e">
        <f t="shared" si="60"/>
        <v>#N/A</v>
      </c>
      <c r="BG170" t="str">
        <f t="shared" si="61"/>
        <v>HDJ</v>
      </c>
      <c r="BH170" s="20" t="e">
        <f t="shared" si="62"/>
        <v>#N/A</v>
      </c>
      <c r="BI170" s="20" t="e">
        <f t="shared" si="63"/>
        <v>#N/A</v>
      </c>
      <c r="BJ170" s="20" t="e">
        <f t="shared" si="64"/>
        <v>#N/A</v>
      </c>
      <c r="BK170" s="20" t="e">
        <f t="shared" si="65"/>
        <v>#N/A</v>
      </c>
      <c r="BL170" s="20" t="e">
        <f t="shared" si="66"/>
        <v>#N/A</v>
      </c>
      <c r="BM170" s="20" t="e">
        <f t="shared" si="54"/>
        <v>#N/A</v>
      </c>
      <c r="BN170" s="20" t="e">
        <f t="shared" si="67"/>
        <v>#N/A</v>
      </c>
    </row>
    <row r="171" spans="1:66">
      <c r="A171" s="92"/>
      <c r="B171" s="90"/>
      <c r="C171" s="90"/>
      <c r="D171" s="93"/>
      <c r="E171" s="93"/>
      <c r="F171" s="93"/>
      <c r="G171" s="93"/>
      <c r="H171" s="93"/>
      <c r="I171" s="93"/>
      <c r="J171" s="93"/>
      <c r="K171" s="93"/>
      <c r="L171" s="92"/>
      <c r="M171" s="93"/>
      <c r="N171" s="91">
        <f t="shared" si="48"/>
        <v>0</v>
      </c>
      <c r="O171" s="91" t="str">
        <f t="shared" si="49"/>
        <v/>
      </c>
      <c r="P171" s="91" t="str">
        <f t="shared" si="50"/>
        <v/>
      </c>
      <c r="Q171" s="91" t="str">
        <f t="shared" si="51"/>
        <v>HDJ</v>
      </c>
      <c r="R171" s="82"/>
      <c r="S171" s="95">
        <f t="shared" si="55"/>
        <v>0</v>
      </c>
      <c r="T171" s="95">
        <f t="shared" si="56"/>
        <v>0</v>
      </c>
      <c r="U171" s="79" t="e">
        <f>VLOOKUP($S171,'Grille de Tarif OQN'!$B$2:$S$3603,U$1,0)</f>
        <v>#N/A</v>
      </c>
      <c r="V171" s="79" t="e">
        <f>VLOOKUP($S171,'Grille de Tarif OQN'!$B$2:$S$3603,V$1,0)</f>
        <v>#N/A</v>
      </c>
      <c r="W171" s="79" t="e">
        <f>VLOOKUP($S171,'Grille de Tarif OQN'!$B$2:$S$3603,W$1,0)</f>
        <v>#N/A</v>
      </c>
      <c r="X171" s="79" t="e">
        <f>VLOOKUP($S171,'Grille de Tarif OQN'!$B$2:$S$3603,X$1,0)</f>
        <v>#N/A</v>
      </c>
      <c r="Y171" s="79" t="e">
        <f>VLOOKUP($S171,'Grille de Tarif OQN'!$B$2:$S$3603,Y$1,0)</f>
        <v>#N/A</v>
      </c>
      <c r="Z171" s="79" t="e">
        <f>VLOOKUP($S171,'Grille de Tarif OQN'!$B$2:$S$3603,Z$1,0)</f>
        <v>#N/A</v>
      </c>
      <c r="AA171" s="79" t="e">
        <f>VLOOKUP($S171,'Grille de Tarif OQN'!$B$2:$S$3603,AA$1,0)</f>
        <v>#N/A</v>
      </c>
      <c r="AB171" s="79" t="e">
        <f>VLOOKUP($S171,'Grille de Tarif OQN'!$B$2:$S$3603,AB$1,0)</f>
        <v>#N/A</v>
      </c>
      <c r="AC171" s="79" t="e">
        <f>VLOOKUP($S171,'Grille de Tarif OQN'!$B$2:$S$3603,AC$1,0)</f>
        <v>#N/A</v>
      </c>
      <c r="AD171" s="79" t="e">
        <f>VLOOKUP($S171,'Grille de Tarif OQN'!$B$2:$S$3603,AD$1,0)</f>
        <v>#N/A</v>
      </c>
      <c r="AE171" s="79" t="e">
        <f>VLOOKUP($S171,'Grille de Tarif OQN'!$B$2:$S$3603,AE$1,0)</f>
        <v>#N/A</v>
      </c>
      <c r="AF171" s="79" t="e">
        <f>VLOOKUP($S171,'Grille de Tarif OQN'!$B$2:$S$3603,AF$1,0)</f>
        <v>#N/A</v>
      </c>
      <c r="AG171" s="79" t="e">
        <f>VLOOKUP($S171,'Grille de Tarif OQN'!$B$2:$S$3603,AG$1,0)</f>
        <v>#N/A</v>
      </c>
      <c r="AH171" s="79" t="e">
        <f>VLOOKUP($S171,'Grille de Tarif OQN'!$B$2:$S$3603,AH$1,0)</f>
        <v>#N/A</v>
      </c>
      <c r="AI171" s="79" t="e">
        <f>VLOOKUP($S171,'Grille de Tarif OQN'!$B$2:$S$3603,AI$1,0)</f>
        <v>#N/A</v>
      </c>
      <c r="AJ171" s="79" t="e">
        <f>VLOOKUP($S171,'Grille de Tarif OQN'!$B$2:$S$3603,AJ$1,0)</f>
        <v>#N/A</v>
      </c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72"/>
      <c r="AV171"/>
      <c r="AW171"/>
      <c r="AX171"/>
      <c r="AY171"/>
      <c r="AZ171" s="96">
        <f t="shared" si="57"/>
        <v>0</v>
      </c>
      <c r="BA171" s="24" t="e">
        <f t="shared" si="58"/>
        <v>#N/A</v>
      </c>
      <c r="BB171" s="24" t="e">
        <f t="shared" si="59"/>
        <v>#N/A</v>
      </c>
      <c r="BC171" s="24" t="e">
        <f t="shared" si="52"/>
        <v>#N/A</v>
      </c>
      <c r="BD171" s="24" t="e">
        <f t="shared" si="53"/>
        <v>#N/A</v>
      </c>
      <c r="BE171"/>
      <c r="BF171" t="e">
        <f t="shared" si="60"/>
        <v>#N/A</v>
      </c>
      <c r="BG171" t="str">
        <f t="shared" si="61"/>
        <v>HDJ</v>
      </c>
      <c r="BH171" s="20" t="e">
        <f t="shared" si="62"/>
        <v>#N/A</v>
      </c>
      <c r="BI171" s="20" t="e">
        <f t="shared" si="63"/>
        <v>#N/A</v>
      </c>
      <c r="BJ171" s="20" t="e">
        <f t="shared" si="64"/>
        <v>#N/A</v>
      </c>
      <c r="BK171" s="20" t="e">
        <f t="shared" si="65"/>
        <v>#N/A</v>
      </c>
      <c r="BL171" s="20" t="e">
        <f t="shared" si="66"/>
        <v>#N/A</v>
      </c>
      <c r="BM171" s="20" t="e">
        <f t="shared" si="54"/>
        <v>#N/A</v>
      </c>
      <c r="BN171" s="20" t="e">
        <f t="shared" si="67"/>
        <v>#N/A</v>
      </c>
    </row>
    <row r="172" spans="1:66">
      <c r="A172" s="92"/>
      <c r="B172" s="90"/>
      <c r="C172" s="90"/>
      <c r="D172" s="93"/>
      <c r="E172" s="93"/>
      <c r="F172" s="93"/>
      <c r="G172" s="93"/>
      <c r="H172" s="93"/>
      <c r="I172" s="93"/>
      <c r="J172" s="93"/>
      <c r="K172" s="93"/>
      <c r="L172" s="92"/>
      <c r="M172" s="93"/>
      <c r="N172" s="91">
        <f t="shared" si="48"/>
        <v>0</v>
      </c>
      <c r="O172" s="91" t="str">
        <f t="shared" si="49"/>
        <v/>
      </c>
      <c r="P172" s="91" t="str">
        <f t="shared" si="50"/>
        <v/>
      </c>
      <c r="Q172" s="91" t="str">
        <f t="shared" si="51"/>
        <v>HDJ</v>
      </c>
      <c r="R172" s="82"/>
      <c r="S172" s="95">
        <f t="shared" si="55"/>
        <v>0</v>
      </c>
      <c r="T172" s="95">
        <f t="shared" si="56"/>
        <v>0</v>
      </c>
      <c r="U172" s="79" t="e">
        <f>VLOOKUP($S172,'Grille de Tarif OQN'!$B$2:$S$3603,U$1,0)</f>
        <v>#N/A</v>
      </c>
      <c r="V172" s="79" t="e">
        <f>VLOOKUP($S172,'Grille de Tarif OQN'!$B$2:$S$3603,V$1,0)</f>
        <v>#N/A</v>
      </c>
      <c r="W172" s="79" t="e">
        <f>VLOOKUP($S172,'Grille de Tarif OQN'!$B$2:$S$3603,W$1,0)</f>
        <v>#N/A</v>
      </c>
      <c r="X172" s="79" t="e">
        <f>VLOOKUP($S172,'Grille de Tarif OQN'!$B$2:$S$3603,X$1,0)</f>
        <v>#N/A</v>
      </c>
      <c r="Y172" s="79" t="e">
        <f>VLOOKUP($S172,'Grille de Tarif OQN'!$B$2:$S$3603,Y$1,0)</f>
        <v>#N/A</v>
      </c>
      <c r="Z172" s="79" t="e">
        <f>VLOOKUP($S172,'Grille de Tarif OQN'!$B$2:$S$3603,Z$1,0)</f>
        <v>#N/A</v>
      </c>
      <c r="AA172" s="79" t="e">
        <f>VLOOKUP($S172,'Grille de Tarif OQN'!$B$2:$S$3603,AA$1,0)</f>
        <v>#N/A</v>
      </c>
      <c r="AB172" s="79" t="e">
        <f>VLOOKUP($S172,'Grille de Tarif OQN'!$B$2:$S$3603,AB$1,0)</f>
        <v>#N/A</v>
      </c>
      <c r="AC172" s="79" t="e">
        <f>VLOOKUP($S172,'Grille de Tarif OQN'!$B$2:$S$3603,AC$1,0)</f>
        <v>#N/A</v>
      </c>
      <c r="AD172" s="79" t="e">
        <f>VLOOKUP($S172,'Grille de Tarif OQN'!$B$2:$S$3603,AD$1,0)</f>
        <v>#N/A</v>
      </c>
      <c r="AE172" s="79" t="e">
        <f>VLOOKUP($S172,'Grille de Tarif OQN'!$B$2:$S$3603,AE$1,0)</f>
        <v>#N/A</v>
      </c>
      <c r="AF172" s="79" t="e">
        <f>VLOOKUP($S172,'Grille de Tarif OQN'!$B$2:$S$3603,AF$1,0)</f>
        <v>#N/A</v>
      </c>
      <c r="AG172" s="79" t="e">
        <f>VLOOKUP($S172,'Grille de Tarif OQN'!$B$2:$S$3603,AG$1,0)</f>
        <v>#N/A</v>
      </c>
      <c r="AH172" s="79" t="e">
        <f>VLOOKUP($S172,'Grille de Tarif OQN'!$B$2:$S$3603,AH$1,0)</f>
        <v>#N/A</v>
      </c>
      <c r="AI172" s="79" t="e">
        <f>VLOOKUP($S172,'Grille de Tarif OQN'!$B$2:$S$3603,AI$1,0)</f>
        <v>#N/A</v>
      </c>
      <c r="AJ172" s="79" t="e">
        <f>VLOOKUP($S172,'Grille de Tarif OQN'!$B$2:$S$3603,AJ$1,0)</f>
        <v>#N/A</v>
      </c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72"/>
      <c r="AV172"/>
      <c r="AW172"/>
      <c r="AX172"/>
      <c r="AY172"/>
      <c r="AZ172" s="96">
        <f t="shared" si="57"/>
        <v>0</v>
      </c>
      <c r="BA172" s="24" t="e">
        <f t="shared" si="58"/>
        <v>#N/A</v>
      </c>
      <c r="BB172" s="24" t="e">
        <f t="shared" si="59"/>
        <v>#N/A</v>
      </c>
      <c r="BC172" s="24" t="e">
        <f t="shared" si="52"/>
        <v>#N/A</v>
      </c>
      <c r="BD172" s="24" t="e">
        <f t="shared" si="53"/>
        <v>#N/A</v>
      </c>
      <c r="BE172"/>
      <c r="BF172" t="e">
        <f t="shared" si="60"/>
        <v>#N/A</v>
      </c>
      <c r="BG172" t="str">
        <f t="shared" si="61"/>
        <v>HDJ</v>
      </c>
      <c r="BH172" s="20" t="e">
        <f t="shared" si="62"/>
        <v>#N/A</v>
      </c>
      <c r="BI172" s="20" t="e">
        <f t="shared" si="63"/>
        <v>#N/A</v>
      </c>
      <c r="BJ172" s="20" t="e">
        <f t="shared" si="64"/>
        <v>#N/A</v>
      </c>
      <c r="BK172" s="20" t="e">
        <f t="shared" si="65"/>
        <v>#N/A</v>
      </c>
      <c r="BL172" s="20" t="e">
        <f t="shared" si="66"/>
        <v>#N/A</v>
      </c>
      <c r="BM172" s="20" t="e">
        <f t="shared" si="54"/>
        <v>#N/A</v>
      </c>
      <c r="BN172" s="20" t="e">
        <f t="shared" si="67"/>
        <v>#N/A</v>
      </c>
    </row>
    <row r="173" spans="1:66">
      <c r="A173" s="92"/>
      <c r="B173" s="90"/>
      <c r="C173" s="90"/>
      <c r="D173" s="93"/>
      <c r="E173" s="93"/>
      <c r="F173" s="93"/>
      <c r="G173" s="93"/>
      <c r="H173" s="93"/>
      <c r="I173" s="93"/>
      <c r="J173" s="93"/>
      <c r="K173" s="93"/>
      <c r="L173" s="92"/>
      <c r="M173" s="93"/>
      <c r="N173" s="91">
        <f t="shared" si="48"/>
        <v>0</v>
      </c>
      <c r="O173" s="91" t="str">
        <f t="shared" si="49"/>
        <v/>
      </c>
      <c r="P173" s="91" t="str">
        <f t="shared" si="50"/>
        <v/>
      </c>
      <c r="Q173" s="91" t="str">
        <f t="shared" si="51"/>
        <v>HDJ</v>
      </c>
      <c r="R173" s="82"/>
      <c r="S173" s="95">
        <f t="shared" si="55"/>
        <v>0</v>
      </c>
      <c r="T173" s="95">
        <f t="shared" si="56"/>
        <v>0</v>
      </c>
      <c r="U173" s="79" t="e">
        <f>VLOOKUP($S173,'Grille de Tarif OQN'!$B$2:$S$3603,U$1,0)</f>
        <v>#N/A</v>
      </c>
      <c r="V173" s="79" t="e">
        <f>VLOOKUP($S173,'Grille de Tarif OQN'!$B$2:$S$3603,V$1,0)</f>
        <v>#N/A</v>
      </c>
      <c r="W173" s="79" t="e">
        <f>VLOOKUP($S173,'Grille de Tarif OQN'!$B$2:$S$3603,W$1,0)</f>
        <v>#N/A</v>
      </c>
      <c r="X173" s="79" t="e">
        <f>VLOOKUP($S173,'Grille de Tarif OQN'!$B$2:$S$3603,X$1,0)</f>
        <v>#N/A</v>
      </c>
      <c r="Y173" s="79" t="e">
        <f>VLOOKUP($S173,'Grille de Tarif OQN'!$B$2:$S$3603,Y$1,0)</f>
        <v>#N/A</v>
      </c>
      <c r="Z173" s="79" t="e">
        <f>VLOOKUP($S173,'Grille de Tarif OQN'!$B$2:$S$3603,Z$1,0)</f>
        <v>#N/A</v>
      </c>
      <c r="AA173" s="79" t="e">
        <f>VLOOKUP($S173,'Grille de Tarif OQN'!$B$2:$S$3603,AA$1,0)</f>
        <v>#N/A</v>
      </c>
      <c r="AB173" s="79" t="e">
        <f>VLOOKUP($S173,'Grille de Tarif OQN'!$B$2:$S$3603,AB$1,0)</f>
        <v>#N/A</v>
      </c>
      <c r="AC173" s="79" t="e">
        <f>VLOOKUP($S173,'Grille de Tarif OQN'!$B$2:$S$3603,AC$1,0)</f>
        <v>#N/A</v>
      </c>
      <c r="AD173" s="79" t="e">
        <f>VLOOKUP($S173,'Grille de Tarif OQN'!$B$2:$S$3603,AD$1,0)</f>
        <v>#N/A</v>
      </c>
      <c r="AE173" s="79" t="e">
        <f>VLOOKUP($S173,'Grille de Tarif OQN'!$B$2:$S$3603,AE$1,0)</f>
        <v>#N/A</v>
      </c>
      <c r="AF173" s="79" t="e">
        <f>VLOOKUP($S173,'Grille de Tarif OQN'!$B$2:$S$3603,AF$1,0)</f>
        <v>#N/A</v>
      </c>
      <c r="AG173" s="79" t="e">
        <f>VLOOKUP($S173,'Grille de Tarif OQN'!$B$2:$S$3603,AG$1,0)</f>
        <v>#N/A</v>
      </c>
      <c r="AH173" s="79" t="e">
        <f>VLOOKUP($S173,'Grille de Tarif OQN'!$B$2:$S$3603,AH$1,0)</f>
        <v>#N/A</v>
      </c>
      <c r="AI173" s="79" t="e">
        <f>VLOOKUP($S173,'Grille de Tarif OQN'!$B$2:$S$3603,AI$1,0)</f>
        <v>#N/A</v>
      </c>
      <c r="AJ173" s="79" t="e">
        <f>VLOOKUP($S173,'Grille de Tarif OQN'!$B$2:$S$3603,AJ$1,0)</f>
        <v>#N/A</v>
      </c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72"/>
      <c r="AV173"/>
      <c r="AW173"/>
      <c r="AX173"/>
      <c r="AY173"/>
      <c r="AZ173" s="96">
        <f t="shared" si="57"/>
        <v>0</v>
      </c>
      <c r="BA173" s="24" t="e">
        <f t="shared" si="58"/>
        <v>#N/A</v>
      </c>
      <c r="BB173" s="24" t="e">
        <f t="shared" si="59"/>
        <v>#N/A</v>
      </c>
      <c r="BC173" s="24" t="e">
        <f t="shared" si="52"/>
        <v>#N/A</v>
      </c>
      <c r="BD173" s="24" t="e">
        <f t="shared" si="53"/>
        <v>#N/A</v>
      </c>
      <c r="BE173"/>
      <c r="BF173" t="e">
        <f t="shared" si="60"/>
        <v>#N/A</v>
      </c>
      <c r="BG173" t="str">
        <f t="shared" si="61"/>
        <v>HDJ</v>
      </c>
      <c r="BH173" s="20" t="e">
        <f t="shared" si="62"/>
        <v>#N/A</v>
      </c>
      <c r="BI173" s="20" t="e">
        <f t="shared" si="63"/>
        <v>#N/A</v>
      </c>
      <c r="BJ173" s="20" t="e">
        <f t="shared" si="64"/>
        <v>#N/A</v>
      </c>
      <c r="BK173" s="20" t="e">
        <f t="shared" si="65"/>
        <v>#N/A</v>
      </c>
      <c r="BL173" s="20" t="e">
        <f t="shared" si="66"/>
        <v>#N/A</v>
      </c>
      <c r="BM173" s="20" t="e">
        <f t="shared" si="54"/>
        <v>#N/A</v>
      </c>
      <c r="BN173" s="20" t="e">
        <f t="shared" si="67"/>
        <v>#N/A</v>
      </c>
    </row>
    <row r="174" spans="1:66">
      <c r="A174" s="92"/>
      <c r="B174" s="90"/>
      <c r="C174" s="90"/>
      <c r="D174" s="93"/>
      <c r="E174" s="93"/>
      <c r="F174" s="93"/>
      <c r="G174" s="93"/>
      <c r="H174" s="93"/>
      <c r="I174" s="93"/>
      <c r="J174" s="93"/>
      <c r="K174" s="93"/>
      <c r="L174" s="92"/>
      <c r="M174" s="93"/>
      <c r="N174" s="91">
        <f t="shared" si="48"/>
        <v>0</v>
      </c>
      <c r="O174" s="91" t="str">
        <f t="shared" si="49"/>
        <v/>
      </c>
      <c r="P174" s="91" t="str">
        <f t="shared" si="50"/>
        <v/>
      </c>
      <c r="Q174" s="91" t="str">
        <f t="shared" si="51"/>
        <v>HDJ</v>
      </c>
      <c r="R174" s="82"/>
      <c r="S174" s="95">
        <f t="shared" si="55"/>
        <v>0</v>
      </c>
      <c r="T174" s="95">
        <f t="shared" si="56"/>
        <v>0</v>
      </c>
      <c r="U174" s="79" t="e">
        <f>VLOOKUP($S174,'Grille de Tarif OQN'!$B$2:$S$3603,U$1,0)</f>
        <v>#N/A</v>
      </c>
      <c r="V174" s="79" t="e">
        <f>VLOOKUP($S174,'Grille de Tarif OQN'!$B$2:$S$3603,V$1,0)</f>
        <v>#N/A</v>
      </c>
      <c r="W174" s="79" t="e">
        <f>VLOOKUP($S174,'Grille de Tarif OQN'!$B$2:$S$3603,W$1,0)</f>
        <v>#N/A</v>
      </c>
      <c r="X174" s="79" t="e">
        <f>VLOOKUP($S174,'Grille de Tarif OQN'!$B$2:$S$3603,X$1,0)</f>
        <v>#N/A</v>
      </c>
      <c r="Y174" s="79" t="e">
        <f>VLOOKUP($S174,'Grille de Tarif OQN'!$B$2:$S$3603,Y$1,0)</f>
        <v>#N/A</v>
      </c>
      <c r="Z174" s="79" t="e">
        <f>VLOOKUP($S174,'Grille de Tarif OQN'!$B$2:$S$3603,Z$1,0)</f>
        <v>#N/A</v>
      </c>
      <c r="AA174" s="79" t="e">
        <f>VLOOKUP($S174,'Grille de Tarif OQN'!$B$2:$S$3603,AA$1,0)</f>
        <v>#N/A</v>
      </c>
      <c r="AB174" s="79" t="e">
        <f>VLOOKUP($S174,'Grille de Tarif OQN'!$B$2:$S$3603,AB$1,0)</f>
        <v>#N/A</v>
      </c>
      <c r="AC174" s="79" t="e">
        <f>VLOOKUP($S174,'Grille de Tarif OQN'!$B$2:$S$3603,AC$1,0)</f>
        <v>#N/A</v>
      </c>
      <c r="AD174" s="79" t="e">
        <f>VLOOKUP($S174,'Grille de Tarif OQN'!$B$2:$S$3603,AD$1,0)</f>
        <v>#N/A</v>
      </c>
      <c r="AE174" s="79" t="e">
        <f>VLOOKUP($S174,'Grille de Tarif OQN'!$B$2:$S$3603,AE$1,0)</f>
        <v>#N/A</v>
      </c>
      <c r="AF174" s="79" t="e">
        <f>VLOOKUP($S174,'Grille de Tarif OQN'!$B$2:$S$3603,AF$1,0)</f>
        <v>#N/A</v>
      </c>
      <c r="AG174" s="79" t="e">
        <f>VLOOKUP($S174,'Grille de Tarif OQN'!$B$2:$S$3603,AG$1,0)</f>
        <v>#N/A</v>
      </c>
      <c r="AH174" s="79" t="e">
        <f>VLOOKUP($S174,'Grille de Tarif OQN'!$B$2:$S$3603,AH$1,0)</f>
        <v>#N/A</v>
      </c>
      <c r="AI174" s="79" t="e">
        <f>VLOOKUP($S174,'Grille de Tarif OQN'!$B$2:$S$3603,AI$1,0)</f>
        <v>#N/A</v>
      </c>
      <c r="AJ174" s="79" t="e">
        <f>VLOOKUP($S174,'Grille de Tarif OQN'!$B$2:$S$3603,AJ$1,0)</f>
        <v>#N/A</v>
      </c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72"/>
      <c r="AV174"/>
      <c r="AW174"/>
      <c r="AX174"/>
      <c r="AY174"/>
      <c r="AZ174" s="96">
        <f t="shared" si="57"/>
        <v>0</v>
      </c>
      <c r="BA174" s="24" t="e">
        <f t="shared" si="58"/>
        <v>#N/A</v>
      </c>
      <c r="BB174" s="24" t="e">
        <f t="shared" si="59"/>
        <v>#N/A</v>
      </c>
      <c r="BC174" s="24" t="e">
        <f t="shared" si="52"/>
        <v>#N/A</v>
      </c>
      <c r="BD174" s="24" t="e">
        <f t="shared" si="53"/>
        <v>#N/A</v>
      </c>
      <c r="BE174"/>
      <c r="BF174" t="e">
        <f t="shared" si="60"/>
        <v>#N/A</v>
      </c>
      <c r="BG174" t="str">
        <f t="shared" si="61"/>
        <v>HDJ</v>
      </c>
      <c r="BH174" s="20" t="e">
        <f t="shared" si="62"/>
        <v>#N/A</v>
      </c>
      <c r="BI174" s="20" t="e">
        <f t="shared" si="63"/>
        <v>#N/A</v>
      </c>
      <c r="BJ174" s="20" t="e">
        <f t="shared" si="64"/>
        <v>#N/A</v>
      </c>
      <c r="BK174" s="20" t="e">
        <f t="shared" si="65"/>
        <v>#N/A</v>
      </c>
      <c r="BL174" s="20" t="e">
        <f t="shared" si="66"/>
        <v>#N/A</v>
      </c>
      <c r="BM174" s="20" t="e">
        <f t="shared" si="54"/>
        <v>#N/A</v>
      </c>
      <c r="BN174" s="20" t="e">
        <f t="shared" si="67"/>
        <v>#N/A</v>
      </c>
    </row>
    <row r="175" spans="1:66">
      <c r="A175" s="92"/>
      <c r="B175" s="90"/>
      <c r="C175" s="90"/>
      <c r="D175" s="93"/>
      <c r="E175" s="93"/>
      <c r="F175" s="93"/>
      <c r="G175" s="93"/>
      <c r="H175" s="93"/>
      <c r="I175" s="93"/>
      <c r="J175" s="93"/>
      <c r="K175" s="93"/>
      <c r="L175" s="92"/>
      <c r="M175" s="93"/>
      <c r="N175" s="91">
        <f t="shared" si="48"/>
        <v>0</v>
      </c>
      <c r="O175" s="91" t="str">
        <f t="shared" si="49"/>
        <v/>
      </c>
      <c r="P175" s="91" t="str">
        <f t="shared" si="50"/>
        <v/>
      </c>
      <c r="Q175" s="91" t="str">
        <f t="shared" si="51"/>
        <v>HDJ</v>
      </c>
      <c r="R175" s="82"/>
      <c r="S175" s="95">
        <f t="shared" si="55"/>
        <v>0</v>
      </c>
      <c r="T175" s="95">
        <f t="shared" si="56"/>
        <v>0</v>
      </c>
      <c r="U175" s="79" t="e">
        <f>VLOOKUP($S175,'Grille de Tarif OQN'!$B$2:$S$3603,U$1,0)</f>
        <v>#N/A</v>
      </c>
      <c r="V175" s="79" t="e">
        <f>VLOOKUP($S175,'Grille de Tarif OQN'!$B$2:$S$3603,V$1,0)</f>
        <v>#N/A</v>
      </c>
      <c r="W175" s="79" t="e">
        <f>VLOOKUP($S175,'Grille de Tarif OQN'!$B$2:$S$3603,W$1,0)</f>
        <v>#N/A</v>
      </c>
      <c r="X175" s="79" t="e">
        <f>VLOOKUP($S175,'Grille de Tarif OQN'!$B$2:$S$3603,X$1,0)</f>
        <v>#N/A</v>
      </c>
      <c r="Y175" s="79" t="e">
        <f>VLOOKUP($S175,'Grille de Tarif OQN'!$B$2:$S$3603,Y$1,0)</f>
        <v>#N/A</v>
      </c>
      <c r="Z175" s="79" t="e">
        <f>VLOOKUP($S175,'Grille de Tarif OQN'!$B$2:$S$3603,Z$1,0)</f>
        <v>#N/A</v>
      </c>
      <c r="AA175" s="79" t="e">
        <f>VLOOKUP($S175,'Grille de Tarif OQN'!$B$2:$S$3603,AA$1,0)</f>
        <v>#N/A</v>
      </c>
      <c r="AB175" s="79" t="e">
        <f>VLOOKUP($S175,'Grille de Tarif OQN'!$B$2:$S$3603,AB$1,0)</f>
        <v>#N/A</v>
      </c>
      <c r="AC175" s="79" t="e">
        <f>VLOOKUP($S175,'Grille de Tarif OQN'!$B$2:$S$3603,AC$1,0)</f>
        <v>#N/A</v>
      </c>
      <c r="AD175" s="79" t="e">
        <f>VLOOKUP($S175,'Grille de Tarif OQN'!$B$2:$S$3603,AD$1,0)</f>
        <v>#N/A</v>
      </c>
      <c r="AE175" s="79" t="e">
        <f>VLOOKUP($S175,'Grille de Tarif OQN'!$B$2:$S$3603,AE$1,0)</f>
        <v>#N/A</v>
      </c>
      <c r="AF175" s="79" t="e">
        <f>VLOOKUP($S175,'Grille de Tarif OQN'!$B$2:$S$3603,AF$1,0)</f>
        <v>#N/A</v>
      </c>
      <c r="AG175" s="79" t="e">
        <f>VLOOKUP($S175,'Grille de Tarif OQN'!$B$2:$S$3603,AG$1,0)</f>
        <v>#N/A</v>
      </c>
      <c r="AH175" s="79" t="e">
        <f>VLOOKUP($S175,'Grille de Tarif OQN'!$B$2:$S$3603,AH$1,0)</f>
        <v>#N/A</v>
      </c>
      <c r="AI175" s="79" t="e">
        <f>VLOOKUP($S175,'Grille de Tarif OQN'!$B$2:$S$3603,AI$1,0)</f>
        <v>#N/A</v>
      </c>
      <c r="AJ175" s="79" t="e">
        <f>VLOOKUP($S175,'Grille de Tarif OQN'!$B$2:$S$3603,AJ$1,0)</f>
        <v>#N/A</v>
      </c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72"/>
      <c r="AV175"/>
      <c r="AW175"/>
      <c r="AX175"/>
      <c r="AY175"/>
      <c r="AZ175" s="96">
        <f t="shared" si="57"/>
        <v>0</v>
      </c>
      <c r="BA175" s="24" t="e">
        <f t="shared" si="58"/>
        <v>#N/A</v>
      </c>
      <c r="BB175" s="24" t="e">
        <f t="shared" si="59"/>
        <v>#N/A</v>
      </c>
      <c r="BC175" s="24" t="e">
        <f t="shared" si="52"/>
        <v>#N/A</v>
      </c>
      <c r="BD175" s="24" t="e">
        <f t="shared" si="53"/>
        <v>#N/A</v>
      </c>
      <c r="BE175"/>
      <c r="BF175" t="e">
        <f t="shared" si="60"/>
        <v>#N/A</v>
      </c>
      <c r="BG175" t="str">
        <f t="shared" si="61"/>
        <v>HDJ</v>
      </c>
      <c r="BH175" s="20" t="e">
        <f t="shared" si="62"/>
        <v>#N/A</v>
      </c>
      <c r="BI175" s="20" t="e">
        <f t="shared" si="63"/>
        <v>#N/A</v>
      </c>
      <c r="BJ175" s="20" t="e">
        <f t="shared" si="64"/>
        <v>#N/A</v>
      </c>
      <c r="BK175" s="20" t="e">
        <f t="shared" si="65"/>
        <v>#N/A</v>
      </c>
      <c r="BL175" s="20" t="e">
        <f t="shared" si="66"/>
        <v>#N/A</v>
      </c>
      <c r="BM175" s="20" t="e">
        <f t="shared" si="54"/>
        <v>#N/A</v>
      </c>
      <c r="BN175" s="20" t="e">
        <f t="shared" si="67"/>
        <v>#N/A</v>
      </c>
    </row>
    <row r="176" spans="1:66">
      <c r="A176" s="92"/>
      <c r="B176" s="90"/>
      <c r="C176" s="90"/>
      <c r="D176" s="93"/>
      <c r="E176" s="93"/>
      <c r="F176" s="93"/>
      <c r="G176" s="93"/>
      <c r="H176" s="93"/>
      <c r="I176" s="93"/>
      <c r="J176" s="93"/>
      <c r="K176" s="93"/>
      <c r="L176" s="92"/>
      <c r="M176" s="93"/>
      <c r="N176" s="91">
        <f t="shared" si="48"/>
        <v>0</v>
      </c>
      <c r="O176" s="91" t="str">
        <f t="shared" si="49"/>
        <v/>
      </c>
      <c r="P176" s="91" t="str">
        <f t="shared" si="50"/>
        <v/>
      </c>
      <c r="Q176" s="91" t="str">
        <f t="shared" si="51"/>
        <v>HDJ</v>
      </c>
      <c r="R176" s="82"/>
      <c r="S176" s="95">
        <f t="shared" si="55"/>
        <v>0</v>
      </c>
      <c r="T176" s="95">
        <f t="shared" si="56"/>
        <v>0</v>
      </c>
      <c r="U176" s="79" t="e">
        <f>VLOOKUP($S176,'Grille de Tarif OQN'!$B$2:$S$3603,U$1,0)</f>
        <v>#N/A</v>
      </c>
      <c r="V176" s="79" t="e">
        <f>VLOOKUP($S176,'Grille de Tarif OQN'!$B$2:$S$3603,V$1,0)</f>
        <v>#N/A</v>
      </c>
      <c r="W176" s="79" t="e">
        <f>VLOOKUP($S176,'Grille de Tarif OQN'!$B$2:$S$3603,W$1,0)</f>
        <v>#N/A</v>
      </c>
      <c r="X176" s="79" t="e">
        <f>VLOOKUP($S176,'Grille de Tarif OQN'!$B$2:$S$3603,X$1,0)</f>
        <v>#N/A</v>
      </c>
      <c r="Y176" s="79" t="e">
        <f>VLOOKUP($S176,'Grille de Tarif OQN'!$B$2:$S$3603,Y$1,0)</f>
        <v>#N/A</v>
      </c>
      <c r="Z176" s="79" t="e">
        <f>VLOOKUP($S176,'Grille de Tarif OQN'!$B$2:$S$3603,Z$1,0)</f>
        <v>#N/A</v>
      </c>
      <c r="AA176" s="79" t="e">
        <f>VLOOKUP($S176,'Grille de Tarif OQN'!$B$2:$S$3603,AA$1,0)</f>
        <v>#N/A</v>
      </c>
      <c r="AB176" s="79" t="e">
        <f>VLOOKUP($S176,'Grille de Tarif OQN'!$B$2:$S$3603,AB$1,0)</f>
        <v>#N/A</v>
      </c>
      <c r="AC176" s="79" t="e">
        <f>VLOOKUP($S176,'Grille de Tarif OQN'!$B$2:$S$3603,AC$1,0)</f>
        <v>#N/A</v>
      </c>
      <c r="AD176" s="79" t="e">
        <f>VLOOKUP($S176,'Grille de Tarif OQN'!$B$2:$S$3603,AD$1,0)</f>
        <v>#N/A</v>
      </c>
      <c r="AE176" s="79" t="e">
        <f>VLOOKUP($S176,'Grille de Tarif OQN'!$B$2:$S$3603,AE$1,0)</f>
        <v>#N/A</v>
      </c>
      <c r="AF176" s="79" t="e">
        <f>VLOOKUP($S176,'Grille de Tarif OQN'!$B$2:$S$3603,AF$1,0)</f>
        <v>#N/A</v>
      </c>
      <c r="AG176" s="79" t="e">
        <f>VLOOKUP($S176,'Grille de Tarif OQN'!$B$2:$S$3603,AG$1,0)</f>
        <v>#N/A</v>
      </c>
      <c r="AH176" s="79" t="e">
        <f>VLOOKUP($S176,'Grille de Tarif OQN'!$B$2:$S$3603,AH$1,0)</f>
        <v>#N/A</v>
      </c>
      <c r="AI176" s="79" t="e">
        <f>VLOOKUP($S176,'Grille de Tarif OQN'!$B$2:$S$3603,AI$1,0)</f>
        <v>#N/A</v>
      </c>
      <c r="AJ176" s="79" t="e">
        <f>VLOOKUP($S176,'Grille de Tarif OQN'!$B$2:$S$3603,AJ$1,0)</f>
        <v>#N/A</v>
      </c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72"/>
      <c r="AV176"/>
      <c r="AW176"/>
      <c r="AX176"/>
      <c r="AY176"/>
      <c r="AZ176" s="96">
        <f t="shared" si="57"/>
        <v>0</v>
      </c>
      <c r="BA176" s="24" t="e">
        <f t="shared" si="58"/>
        <v>#N/A</v>
      </c>
      <c r="BB176" s="24" t="e">
        <f t="shared" si="59"/>
        <v>#N/A</v>
      </c>
      <c r="BC176" s="24" t="e">
        <f t="shared" si="52"/>
        <v>#N/A</v>
      </c>
      <c r="BD176" s="24" t="e">
        <f t="shared" si="53"/>
        <v>#N/A</v>
      </c>
      <c r="BE176"/>
      <c r="BF176" t="e">
        <f t="shared" si="60"/>
        <v>#N/A</v>
      </c>
      <c r="BG176" t="str">
        <f t="shared" si="61"/>
        <v>HDJ</v>
      </c>
      <c r="BH176" s="20" t="e">
        <f t="shared" si="62"/>
        <v>#N/A</v>
      </c>
      <c r="BI176" s="20" t="e">
        <f t="shared" si="63"/>
        <v>#N/A</v>
      </c>
      <c r="BJ176" s="20" t="e">
        <f t="shared" si="64"/>
        <v>#N/A</v>
      </c>
      <c r="BK176" s="20" t="e">
        <f t="shared" si="65"/>
        <v>#N/A</v>
      </c>
      <c r="BL176" s="20" t="e">
        <f t="shared" si="66"/>
        <v>#N/A</v>
      </c>
      <c r="BM176" s="20" t="e">
        <f t="shared" si="54"/>
        <v>#N/A</v>
      </c>
      <c r="BN176" s="20" t="e">
        <f t="shared" si="67"/>
        <v>#N/A</v>
      </c>
    </row>
    <row r="177" spans="1:66">
      <c r="A177" s="92"/>
      <c r="B177" s="90"/>
      <c r="C177" s="90"/>
      <c r="D177" s="93"/>
      <c r="E177" s="93"/>
      <c r="F177" s="93"/>
      <c r="G177" s="93"/>
      <c r="H177" s="93"/>
      <c r="I177" s="93"/>
      <c r="J177" s="93"/>
      <c r="K177" s="93"/>
      <c r="L177" s="92"/>
      <c r="M177" s="93"/>
      <c r="N177" s="91">
        <f t="shared" si="48"/>
        <v>0</v>
      </c>
      <c r="O177" s="91" t="str">
        <f t="shared" si="49"/>
        <v/>
      </c>
      <c r="P177" s="91" t="str">
        <f t="shared" si="50"/>
        <v/>
      </c>
      <c r="Q177" s="91" t="str">
        <f t="shared" si="51"/>
        <v>HDJ</v>
      </c>
      <c r="R177" s="82"/>
      <c r="S177" s="95">
        <f t="shared" si="55"/>
        <v>0</v>
      </c>
      <c r="T177" s="95">
        <f t="shared" si="56"/>
        <v>0</v>
      </c>
      <c r="U177" s="79" t="e">
        <f>VLOOKUP($S177,'Grille de Tarif OQN'!$B$2:$S$3603,U$1,0)</f>
        <v>#N/A</v>
      </c>
      <c r="V177" s="79" t="e">
        <f>VLOOKUP($S177,'Grille de Tarif OQN'!$B$2:$S$3603,V$1,0)</f>
        <v>#N/A</v>
      </c>
      <c r="W177" s="79" t="e">
        <f>VLOOKUP($S177,'Grille de Tarif OQN'!$B$2:$S$3603,W$1,0)</f>
        <v>#N/A</v>
      </c>
      <c r="X177" s="79" t="e">
        <f>VLOOKUP($S177,'Grille de Tarif OQN'!$B$2:$S$3603,X$1,0)</f>
        <v>#N/A</v>
      </c>
      <c r="Y177" s="79" t="e">
        <f>VLOOKUP($S177,'Grille de Tarif OQN'!$B$2:$S$3603,Y$1,0)</f>
        <v>#N/A</v>
      </c>
      <c r="Z177" s="79" t="e">
        <f>VLOOKUP($S177,'Grille de Tarif OQN'!$B$2:$S$3603,Z$1,0)</f>
        <v>#N/A</v>
      </c>
      <c r="AA177" s="79" t="e">
        <f>VLOOKUP($S177,'Grille de Tarif OQN'!$B$2:$S$3603,AA$1,0)</f>
        <v>#N/A</v>
      </c>
      <c r="AB177" s="79" t="e">
        <f>VLOOKUP($S177,'Grille de Tarif OQN'!$B$2:$S$3603,AB$1,0)</f>
        <v>#N/A</v>
      </c>
      <c r="AC177" s="79" t="e">
        <f>VLOOKUP($S177,'Grille de Tarif OQN'!$B$2:$S$3603,AC$1,0)</f>
        <v>#N/A</v>
      </c>
      <c r="AD177" s="79" t="e">
        <f>VLOOKUP($S177,'Grille de Tarif OQN'!$B$2:$S$3603,AD$1,0)</f>
        <v>#N/A</v>
      </c>
      <c r="AE177" s="79" t="e">
        <f>VLOOKUP($S177,'Grille de Tarif OQN'!$B$2:$S$3603,AE$1,0)</f>
        <v>#N/A</v>
      </c>
      <c r="AF177" s="79" t="e">
        <f>VLOOKUP($S177,'Grille de Tarif OQN'!$B$2:$S$3603,AF$1,0)</f>
        <v>#N/A</v>
      </c>
      <c r="AG177" s="79" t="e">
        <f>VLOOKUP($S177,'Grille de Tarif OQN'!$B$2:$S$3603,AG$1,0)</f>
        <v>#N/A</v>
      </c>
      <c r="AH177" s="79" t="e">
        <f>VLOOKUP($S177,'Grille de Tarif OQN'!$B$2:$S$3603,AH$1,0)</f>
        <v>#N/A</v>
      </c>
      <c r="AI177" s="79" t="e">
        <f>VLOOKUP($S177,'Grille de Tarif OQN'!$B$2:$S$3603,AI$1,0)</f>
        <v>#N/A</v>
      </c>
      <c r="AJ177" s="79" t="e">
        <f>VLOOKUP($S177,'Grille de Tarif OQN'!$B$2:$S$3603,AJ$1,0)</f>
        <v>#N/A</v>
      </c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72"/>
      <c r="AV177"/>
      <c r="AW177"/>
      <c r="AX177"/>
      <c r="AY177"/>
      <c r="AZ177" s="96">
        <f t="shared" si="57"/>
        <v>0</v>
      </c>
      <c r="BA177" s="24" t="e">
        <f t="shared" si="58"/>
        <v>#N/A</v>
      </c>
      <c r="BB177" s="24" t="e">
        <f t="shared" si="59"/>
        <v>#N/A</v>
      </c>
      <c r="BC177" s="24" t="e">
        <f t="shared" si="52"/>
        <v>#N/A</v>
      </c>
      <c r="BD177" s="24" t="e">
        <f t="shared" si="53"/>
        <v>#N/A</v>
      </c>
      <c r="BE177"/>
      <c r="BF177" t="e">
        <f t="shared" si="60"/>
        <v>#N/A</v>
      </c>
      <c r="BG177" t="str">
        <f t="shared" si="61"/>
        <v>HDJ</v>
      </c>
      <c r="BH177" s="20" t="e">
        <f t="shared" si="62"/>
        <v>#N/A</v>
      </c>
      <c r="BI177" s="20" t="e">
        <f t="shared" si="63"/>
        <v>#N/A</v>
      </c>
      <c r="BJ177" s="20" t="e">
        <f t="shared" si="64"/>
        <v>#N/A</v>
      </c>
      <c r="BK177" s="20" t="e">
        <f t="shared" si="65"/>
        <v>#N/A</v>
      </c>
      <c r="BL177" s="20" t="e">
        <f t="shared" si="66"/>
        <v>#N/A</v>
      </c>
      <c r="BM177" s="20" t="e">
        <f t="shared" si="54"/>
        <v>#N/A</v>
      </c>
      <c r="BN177" s="20" t="e">
        <f t="shared" si="67"/>
        <v>#N/A</v>
      </c>
    </row>
    <row r="178" spans="1:66">
      <c r="A178" s="92"/>
      <c r="B178" s="90"/>
      <c r="C178" s="90"/>
      <c r="D178" s="93"/>
      <c r="E178" s="93"/>
      <c r="F178" s="93"/>
      <c r="G178" s="93"/>
      <c r="H178" s="93"/>
      <c r="I178" s="93"/>
      <c r="J178" s="93"/>
      <c r="K178" s="93"/>
      <c r="L178" s="92"/>
      <c r="M178" s="93"/>
      <c r="N178" s="91">
        <f t="shared" si="48"/>
        <v>0</v>
      </c>
      <c r="O178" s="91" t="str">
        <f t="shared" si="49"/>
        <v/>
      </c>
      <c r="P178" s="91" t="str">
        <f t="shared" si="50"/>
        <v/>
      </c>
      <c r="Q178" s="91" t="str">
        <f t="shared" si="51"/>
        <v>HDJ</v>
      </c>
      <c r="R178" s="82"/>
      <c r="S178" s="95">
        <f t="shared" si="55"/>
        <v>0</v>
      </c>
      <c r="T178" s="95">
        <f t="shared" si="56"/>
        <v>0</v>
      </c>
      <c r="U178" s="79" t="e">
        <f>VLOOKUP($S178,'Grille de Tarif OQN'!$B$2:$S$3603,U$1,0)</f>
        <v>#N/A</v>
      </c>
      <c r="V178" s="79" t="e">
        <f>VLOOKUP($S178,'Grille de Tarif OQN'!$B$2:$S$3603,V$1,0)</f>
        <v>#N/A</v>
      </c>
      <c r="W178" s="79" t="e">
        <f>VLOOKUP($S178,'Grille de Tarif OQN'!$B$2:$S$3603,W$1,0)</f>
        <v>#N/A</v>
      </c>
      <c r="X178" s="79" t="e">
        <f>VLOOKUP($S178,'Grille de Tarif OQN'!$B$2:$S$3603,X$1,0)</f>
        <v>#N/A</v>
      </c>
      <c r="Y178" s="79" t="e">
        <f>VLOOKUP($S178,'Grille de Tarif OQN'!$B$2:$S$3603,Y$1,0)</f>
        <v>#N/A</v>
      </c>
      <c r="Z178" s="79" t="e">
        <f>VLOOKUP($S178,'Grille de Tarif OQN'!$B$2:$S$3603,Z$1,0)</f>
        <v>#N/A</v>
      </c>
      <c r="AA178" s="79" t="e">
        <f>VLOOKUP($S178,'Grille de Tarif OQN'!$B$2:$S$3603,AA$1,0)</f>
        <v>#N/A</v>
      </c>
      <c r="AB178" s="79" t="e">
        <f>VLOOKUP($S178,'Grille de Tarif OQN'!$B$2:$S$3603,AB$1,0)</f>
        <v>#N/A</v>
      </c>
      <c r="AC178" s="79" t="e">
        <f>VLOOKUP($S178,'Grille de Tarif OQN'!$B$2:$S$3603,AC$1,0)</f>
        <v>#N/A</v>
      </c>
      <c r="AD178" s="79" t="e">
        <f>VLOOKUP($S178,'Grille de Tarif OQN'!$B$2:$S$3603,AD$1,0)</f>
        <v>#N/A</v>
      </c>
      <c r="AE178" s="79" t="e">
        <f>VLOOKUP($S178,'Grille de Tarif OQN'!$B$2:$S$3603,AE$1,0)</f>
        <v>#N/A</v>
      </c>
      <c r="AF178" s="79" t="e">
        <f>VLOOKUP($S178,'Grille de Tarif OQN'!$B$2:$S$3603,AF$1,0)</f>
        <v>#N/A</v>
      </c>
      <c r="AG178" s="79" t="e">
        <f>VLOOKUP($S178,'Grille de Tarif OQN'!$B$2:$S$3603,AG$1,0)</f>
        <v>#N/A</v>
      </c>
      <c r="AH178" s="79" t="e">
        <f>VLOOKUP($S178,'Grille de Tarif OQN'!$B$2:$S$3603,AH$1,0)</f>
        <v>#N/A</v>
      </c>
      <c r="AI178" s="79" t="e">
        <f>VLOOKUP($S178,'Grille de Tarif OQN'!$B$2:$S$3603,AI$1,0)</f>
        <v>#N/A</v>
      </c>
      <c r="AJ178" s="79" t="e">
        <f>VLOOKUP($S178,'Grille de Tarif OQN'!$B$2:$S$3603,AJ$1,0)</f>
        <v>#N/A</v>
      </c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72"/>
      <c r="AV178"/>
      <c r="AW178"/>
      <c r="AX178"/>
      <c r="AY178"/>
      <c r="AZ178" s="96">
        <f t="shared" si="57"/>
        <v>0</v>
      </c>
      <c r="BA178" s="24" t="e">
        <f t="shared" si="58"/>
        <v>#N/A</v>
      </c>
      <c r="BB178" s="24" t="e">
        <f t="shared" si="59"/>
        <v>#N/A</v>
      </c>
      <c r="BC178" s="24" t="e">
        <f t="shared" si="52"/>
        <v>#N/A</v>
      </c>
      <c r="BD178" s="24" t="e">
        <f t="shared" si="53"/>
        <v>#N/A</v>
      </c>
      <c r="BE178"/>
      <c r="BF178" t="e">
        <f t="shared" si="60"/>
        <v>#N/A</v>
      </c>
      <c r="BG178" t="str">
        <f t="shared" si="61"/>
        <v>HDJ</v>
      </c>
      <c r="BH178" s="20" t="e">
        <f t="shared" si="62"/>
        <v>#N/A</v>
      </c>
      <c r="BI178" s="20" t="e">
        <f t="shared" si="63"/>
        <v>#N/A</v>
      </c>
      <c r="BJ178" s="20" t="e">
        <f t="shared" si="64"/>
        <v>#N/A</v>
      </c>
      <c r="BK178" s="20" t="e">
        <f t="shared" si="65"/>
        <v>#N/A</v>
      </c>
      <c r="BL178" s="20" t="e">
        <f t="shared" si="66"/>
        <v>#N/A</v>
      </c>
      <c r="BM178" s="20" t="e">
        <f t="shared" si="54"/>
        <v>#N/A</v>
      </c>
      <c r="BN178" s="20" t="e">
        <f t="shared" si="67"/>
        <v>#N/A</v>
      </c>
    </row>
    <row r="179" spans="1:66">
      <c r="A179" s="92"/>
      <c r="B179" s="90"/>
      <c r="C179" s="90"/>
      <c r="D179" s="93"/>
      <c r="E179" s="93"/>
      <c r="F179" s="93"/>
      <c r="G179" s="93"/>
      <c r="H179" s="93"/>
      <c r="I179" s="93"/>
      <c r="J179" s="93"/>
      <c r="K179" s="93"/>
      <c r="L179" s="92"/>
      <c r="M179" s="93"/>
      <c r="N179" s="91">
        <f t="shared" si="48"/>
        <v>0</v>
      </c>
      <c r="O179" s="91" t="str">
        <f t="shared" si="49"/>
        <v/>
      </c>
      <c r="P179" s="91" t="str">
        <f t="shared" si="50"/>
        <v/>
      </c>
      <c r="Q179" s="91" t="str">
        <f t="shared" si="51"/>
        <v>HDJ</v>
      </c>
      <c r="R179" s="82"/>
      <c r="S179" s="95">
        <f t="shared" si="55"/>
        <v>0</v>
      </c>
      <c r="T179" s="95">
        <f t="shared" si="56"/>
        <v>0</v>
      </c>
      <c r="U179" s="79" t="e">
        <f>VLOOKUP($S179,'Grille de Tarif OQN'!$B$2:$S$3603,U$1,0)</f>
        <v>#N/A</v>
      </c>
      <c r="V179" s="79" t="e">
        <f>VLOOKUP($S179,'Grille de Tarif OQN'!$B$2:$S$3603,V$1,0)</f>
        <v>#N/A</v>
      </c>
      <c r="W179" s="79" t="e">
        <f>VLOOKUP($S179,'Grille de Tarif OQN'!$B$2:$S$3603,W$1,0)</f>
        <v>#N/A</v>
      </c>
      <c r="X179" s="79" t="e">
        <f>VLOOKUP($S179,'Grille de Tarif OQN'!$B$2:$S$3603,X$1,0)</f>
        <v>#N/A</v>
      </c>
      <c r="Y179" s="79" t="e">
        <f>VLOOKUP($S179,'Grille de Tarif OQN'!$B$2:$S$3603,Y$1,0)</f>
        <v>#N/A</v>
      </c>
      <c r="Z179" s="79" t="e">
        <f>VLOOKUP($S179,'Grille de Tarif OQN'!$B$2:$S$3603,Z$1,0)</f>
        <v>#N/A</v>
      </c>
      <c r="AA179" s="79" t="e">
        <f>VLOOKUP($S179,'Grille de Tarif OQN'!$B$2:$S$3603,AA$1,0)</f>
        <v>#N/A</v>
      </c>
      <c r="AB179" s="79" t="e">
        <f>VLOOKUP($S179,'Grille de Tarif OQN'!$B$2:$S$3603,AB$1,0)</f>
        <v>#N/A</v>
      </c>
      <c r="AC179" s="79" t="e">
        <f>VLOOKUP($S179,'Grille de Tarif OQN'!$B$2:$S$3603,AC$1,0)</f>
        <v>#N/A</v>
      </c>
      <c r="AD179" s="79" t="e">
        <f>VLOOKUP($S179,'Grille de Tarif OQN'!$B$2:$S$3603,AD$1,0)</f>
        <v>#N/A</v>
      </c>
      <c r="AE179" s="79" t="e">
        <f>VLOOKUP($S179,'Grille de Tarif OQN'!$B$2:$S$3603,AE$1,0)</f>
        <v>#N/A</v>
      </c>
      <c r="AF179" s="79" t="e">
        <f>VLOOKUP($S179,'Grille de Tarif OQN'!$B$2:$S$3603,AF$1,0)</f>
        <v>#N/A</v>
      </c>
      <c r="AG179" s="79" t="e">
        <f>VLOOKUP($S179,'Grille de Tarif OQN'!$B$2:$S$3603,AG$1,0)</f>
        <v>#N/A</v>
      </c>
      <c r="AH179" s="79" t="e">
        <f>VLOOKUP($S179,'Grille de Tarif OQN'!$B$2:$S$3603,AH$1,0)</f>
        <v>#N/A</v>
      </c>
      <c r="AI179" s="79" t="e">
        <f>VLOOKUP($S179,'Grille de Tarif OQN'!$B$2:$S$3603,AI$1,0)</f>
        <v>#N/A</v>
      </c>
      <c r="AJ179" s="79" t="e">
        <f>VLOOKUP($S179,'Grille de Tarif OQN'!$B$2:$S$3603,AJ$1,0)</f>
        <v>#N/A</v>
      </c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72"/>
      <c r="AV179"/>
      <c r="AW179"/>
      <c r="AX179"/>
      <c r="AY179"/>
      <c r="AZ179" s="96">
        <f t="shared" si="57"/>
        <v>0</v>
      </c>
      <c r="BA179" s="24" t="e">
        <f t="shared" si="58"/>
        <v>#N/A</v>
      </c>
      <c r="BB179" s="24" t="e">
        <f t="shared" si="59"/>
        <v>#N/A</v>
      </c>
      <c r="BC179" s="24" t="e">
        <f t="shared" si="52"/>
        <v>#N/A</v>
      </c>
      <c r="BD179" s="24" t="e">
        <f t="shared" si="53"/>
        <v>#N/A</v>
      </c>
      <c r="BE179"/>
      <c r="BF179" t="e">
        <f t="shared" si="60"/>
        <v>#N/A</v>
      </c>
      <c r="BG179" t="str">
        <f t="shared" si="61"/>
        <v>HDJ</v>
      </c>
      <c r="BH179" s="20" t="e">
        <f t="shared" si="62"/>
        <v>#N/A</v>
      </c>
      <c r="BI179" s="20" t="e">
        <f t="shared" si="63"/>
        <v>#N/A</v>
      </c>
      <c r="BJ179" s="20" t="e">
        <f t="shared" si="64"/>
        <v>#N/A</v>
      </c>
      <c r="BK179" s="20" t="e">
        <f t="shared" si="65"/>
        <v>#N/A</v>
      </c>
      <c r="BL179" s="20" t="e">
        <f t="shared" si="66"/>
        <v>#N/A</v>
      </c>
      <c r="BM179" s="20" t="e">
        <f t="shared" si="54"/>
        <v>#N/A</v>
      </c>
      <c r="BN179" s="20" t="e">
        <f t="shared" si="67"/>
        <v>#N/A</v>
      </c>
    </row>
    <row r="180" spans="1:66">
      <c r="A180" s="92"/>
      <c r="B180" s="90"/>
      <c r="C180" s="90"/>
      <c r="D180" s="93"/>
      <c r="E180" s="93"/>
      <c r="F180" s="93"/>
      <c r="G180" s="93"/>
      <c r="H180" s="93"/>
      <c r="I180" s="93"/>
      <c r="J180" s="93"/>
      <c r="K180" s="93"/>
      <c r="L180" s="92"/>
      <c r="M180" s="93"/>
      <c r="N180" s="91">
        <f t="shared" si="48"/>
        <v>0</v>
      </c>
      <c r="O180" s="91" t="str">
        <f t="shared" si="49"/>
        <v/>
      </c>
      <c r="P180" s="91" t="str">
        <f t="shared" si="50"/>
        <v/>
      </c>
      <c r="Q180" s="91" t="str">
        <f t="shared" si="51"/>
        <v>HDJ</v>
      </c>
      <c r="R180" s="82"/>
      <c r="S180" s="95">
        <f t="shared" si="55"/>
        <v>0</v>
      </c>
      <c r="T180" s="95">
        <f t="shared" si="56"/>
        <v>0</v>
      </c>
      <c r="U180" s="79" t="e">
        <f>VLOOKUP($S180,'Grille de Tarif OQN'!$B$2:$S$3603,U$1,0)</f>
        <v>#N/A</v>
      </c>
      <c r="V180" s="79" t="e">
        <f>VLOOKUP($S180,'Grille de Tarif OQN'!$B$2:$S$3603,V$1,0)</f>
        <v>#N/A</v>
      </c>
      <c r="W180" s="79" t="e">
        <f>VLOOKUP($S180,'Grille de Tarif OQN'!$B$2:$S$3603,W$1,0)</f>
        <v>#N/A</v>
      </c>
      <c r="X180" s="79" t="e">
        <f>VLOOKUP($S180,'Grille de Tarif OQN'!$B$2:$S$3603,X$1,0)</f>
        <v>#N/A</v>
      </c>
      <c r="Y180" s="79" t="e">
        <f>VLOOKUP($S180,'Grille de Tarif OQN'!$B$2:$S$3603,Y$1,0)</f>
        <v>#N/A</v>
      </c>
      <c r="Z180" s="79" t="e">
        <f>VLOOKUP($S180,'Grille de Tarif OQN'!$B$2:$S$3603,Z$1,0)</f>
        <v>#N/A</v>
      </c>
      <c r="AA180" s="79" t="e">
        <f>VLOOKUP($S180,'Grille de Tarif OQN'!$B$2:$S$3603,AA$1,0)</f>
        <v>#N/A</v>
      </c>
      <c r="AB180" s="79" t="e">
        <f>VLOOKUP($S180,'Grille de Tarif OQN'!$B$2:$S$3603,AB$1,0)</f>
        <v>#N/A</v>
      </c>
      <c r="AC180" s="79" t="e">
        <f>VLOOKUP($S180,'Grille de Tarif OQN'!$B$2:$S$3603,AC$1,0)</f>
        <v>#N/A</v>
      </c>
      <c r="AD180" s="79" t="e">
        <f>VLOOKUP($S180,'Grille de Tarif OQN'!$B$2:$S$3603,AD$1,0)</f>
        <v>#N/A</v>
      </c>
      <c r="AE180" s="79" t="e">
        <f>VLOOKUP($S180,'Grille de Tarif OQN'!$B$2:$S$3603,AE$1,0)</f>
        <v>#N/A</v>
      </c>
      <c r="AF180" s="79" t="e">
        <f>VLOOKUP($S180,'Grille de Tarif OQN'!$B$2:$S$3603,AF$1,0)</f>
        <v>#N/A</v>
      </c>
      <c r="AG180" s="79" t="e">
        <f>VLOOKUP($S180,'Grille de Tarif OQN'!$B$2:$S$3603,AG$1,0)</f>
        <v>#N/A</v>
      </c>
      <c r="AH180" s="79" t="e">
        <f>VLOOKUP($S180,'Grille de Tarif OQN'!$B$2:$S$3603,AH$1,0)</f>
        <v>#N/A</v>
      </c>
      <c r="AI180" s="79" t="e">
        <f>VLOOKUP($S180,'Grille de Tarif OQN'!$B$2:$S$3603,AI$1,0)</f>
        <v>#N/A</v>
      </c>
      <c r="AJ180" s="79" t="e">
        <f>VLOOKUP($S180,'Grille de Tarif OQN'!$B$2:$S$3603,AJ$1,0)</f>
        <v>#N/A</v>
      </c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72"/>
      <c r="AV180"/>
      <c r="AW180"/>
      <c r="AX180"/>
      <c r="AY180"/>
      <c r="AZ180" s="96">
        <f t="shared" si="57"/>
        <v>0</v>
      </c>
      <c r="BA180" s="24" t="e">
        <f t="shared" si="58"/>
        <v>#N/A</v>
      </c>
      <c r="BB180" s="24" t="e">
        <f t="shared" si="59"/>
        <v>#N/A</v>
      </c>
      <c r="BC180" s="24" t="e">
        <f t="shared" si="52"/>
        <v>#N/A</v>
      </c>
      <c r="BD180" s="24" t="e">
        <f t="shared" si="53"/>
        <v>#N/A</v>
      </c>
      <c r="BE180"/>
      <c r="BF180" t="e">
        <f t="shared" si="60"/>
        <v>#N/A</v>
      </c>
      <c r="BG180" t="str">
        <f t="shared" si="61"/>
        <v>HDJ</v>
      </c>
      <c r="BH180" s="20" t="e">
        <f t="shared" si="62"/>
        <v>#N/A</v>
      </c>
      <c r="BI180" s="20" t="e">
        <f t="shared" si="63"/>
        <v>#N/A</v>
      </c>
      <c r="BJ180" s="20" t="e">
        <f t="shared" si="64"/>
        <v>#N/A</v>
      </c>
      <c r="BK180" s="20" t="e">
        <f t="shared" si="65"/>
        <v>#N/A</v>
      </c>
      <c r="BL180" s="20" t="e">
        <f t="shared" si="66"/>
        <v>#N/A</v>
      </c>
      <c r="BM180" s="20" t="e">
        <f t="shared" si="54"/>
        <v>#N/A</v>
      </c>
      <c r="BN180" s="20" t="e">
        <f t="shared" si="67"/>
        <v>#N/A</v>
      </c>
    </row>
    <row r="181" spans="1:66">
      <c r="A181" s="92"/>
      <c r="B181" s="90"/>
      <c r="C181" s="90"/>
      <c r="D181" s="93"/>
      <c r="E181" s="93"/>
      <c r="F181" s="93"/>
      <c r="G181" s="93"/>
      <c r="H181" s="93"/>
      <c r="I181" s="93"/>
      <c r="J181" s="93"/>
      <c r="K181" s="93"/>
      <c r="L181" s="92"/>
      <c r="M181" s="93"/>
      <c r="N181" s="91">
        <f t="shared" si="48"/>
        <v>0</v>
      </c>
      <c r="O181" s="91" t="str">
        <f t="shared" si="49"/>
        <v/>
      </c>
      <c r="P181" s="91" t="str">
        <f t="shared" si="50"/>
        <v/>
      </c>
      <c r="Q181" s="91" t="str">
        <f t="shared" si="51"/>
        <v>HDJ</v>
      </c>
      <c r="R181" s="82"/>
      <c r="S181" s="95">
        <f t="shared" si="55"/>
        <v>0</v>
      </c>
      <c r="T181" s="95">
        <f t="shared" si="56"/>
        <v>0</v>
      </c>
      <c r="U181" s="79" t="e">
        <f>VLOOKUP($S181,'Grille de Tarif OQN'!$B$2:$S$3603,U$1,0)</f>
        <v>#N/A</v>
      </c>
      <c r="V181" s="79" t="e">
        <f>VLOOKUP($S181,'Grille de Tarif OQN'!$B$2:$S$3603,V$1,0)</f>
        <v>#N/A</v>
      </c>
      <c r="W181" s="79" t="e">
        <f>VLOOKUP($S181,'Grille de Tarif OQN'!$B$2:$S$3603,W$1,0)</f>
        <v>#N/A</v>
      </c>
      <c r="X181" s="79" t="e">
        <f>VLOOKUP($S181,'Grille de Tarif OQN'!$B$2:$S$3603,X$1,0)</f>
        <v>#N/A</v>
      </c>
      <c r="Y181" s="79" t="e">
        <f>VLOOKUP($S181,'Grille de Tarif OQN'!$B$2:$S$3603,Y$1,0)</f>
        <v>#N/A</v>
      </c>
      <c r="Z181" s="79" t="e">
        <f>VLOOKUP($S181,'Grille de Tarif OQN'!$B$2:$S$3603,Z$1,0)</f>
        <v>#N/A</v>
      </c>
      <c r="AA181" s="79" t="e">
        <f>VLOOKUP($S181,'Grille de Tarif OQN'!$B$2:$S$3603,AA$1,0)</f>
        <v>#N/A</v>
      </c>
      <c r="AB181" s="79" t="e">
        <f>VLOOKUP($S181,'Grille de Tarif OQN'!$B$2:$S$3603,AB$1,0)</f>
        <v>#N/A</v>
      </c>
      <c r="AC181" s="79" t="e">
        <f>VLOOKUP($S181,'Grille de Tarif OQN'!$B$2:$S$3603,AC$1,0)</f>
        <v>#N/A</v>
      </c>
      <c r="AD181" s="79" t="e">
        <f>VLOOKUP($S181,'Grille de Tarif OQN'!$B$2:$S$3603,AD$1,0)</f>
        <v>#N/A</v>
      </c>
      <c r="AE181" s="79" t="e">
        <f>VLOOKUP($S181,'Grille de Tarif OQN'!$B$2:$S$3603,AE$1,0)</f>
        <v>#N/A</v>
      </c>
      <c r="AF181" s="79" t="e">
        <f>VLOOKUP($S181,'Grille de Tarif OQN'!$B$2:$S$3603,AF$1,0)</f>
        <v>#N/A</v>
      </c>
      <c r="AG181" s="79" t="e">
        <f>VLOOKUP($S181,'Grille de Tarif OQN'!$B$2:$S$3603,AG$1,0)</f>
        <v>#N/A</v>
      </c>
      <c r="AH181" s="79" t="e">
        <f>VLOOKUP($S181,'Grille de Tarif OQN'!$B$2:$S$3603,AH$1,0)</f>
        <v>#N/A</v>
      </c>
      <c r="AI181" s="79" t="e">
        <f>VLOOKUP($S181,'Grille de Tarif OQN'!$B$2:$S$3603,AI$1,0)</f>
        <v>#N/A</v>
      </c>
      <c r="AJ181" s="79" t="e">
        <f>VLOOKUP($S181,'Grille de Tarif OQN'!$B$2:$S$3603,AJ$1,0)</f>
        <v>#N/A</v>
      </c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72"/>
      <c r="AV181"/>
      <c r="AW181"/>
      <c r="AX181"/>
      <c r="AY181"/>
      <c r="AZ181" s="96">
        <f t="shared" si="57"/>
        <v>0</v>
      </c>
      <c r="BA181" s="24" t="e">
        <f t="shared" si="58"/>
        <v>#N/A</v>
      </c>
      <c r="BB181" s="24" t="e">
        <f t="shared" si="59"/>
        <v>#N/A</v>
      </c>
      <c r="BC181" s="24" t="e">
        <f t="shared" si="52"/>
        <v>#N/A</v>
      </c>
      <c r="BD181" s="24" t="e">
        <f t="shared" si="53"/>
        <v>#N/A</v>
      </c>
      <c r="BE181"/>
      <c r="BF181" t="e">
        <f t="shared" si="60"/>
        <v>#N/A</v>
      </c>
      <c r="BG181" t="str">
        <f t="shared" si="61"/>
        <v>HDJ</v>
      </c>
      <c r="BH181" s="20" t="e">
        <f t="shared" si="62"/>
        <v>#N/A</v>
      </c>
      <c r="BI181" s="20" t="e">
        <f t="shared" si="63"/>
        <v>#N/A</v>
      </c>
      <c r="BJ181" s="20" t="e">
        <f t="shared" si="64"/>
        <v>#N/A</v>
      </c>
      <c r="BK181" s="20" t="e">
        <f t="shared" si="65"/>
        <v>#N/A</v>
      </c>
      <c r="BL181" s="20" t="e">
        <f t="shared" si="66"/>
        <v>#N/A</v>
      </c>
      <c r="BM181" s="20" t="e">
        <f t="shared" si="54"/>
        <v>#N/A</v>
      </c>
      <c r="BN181" s="20" t="e">
        <f t="shared" si="67"/>
        <v>#N/A</v>
      </c>
    </row>
    <row r="182" spans="1:66">
      <c r="A182" s="92"/>
      <c r="B182" s="90"/>
      <c r="C182" s="90"/>
      <c r="D182" s="93"/>
      <c r="E182" s="93"/>
      <c r="F182" s="93"/>
      <c r="G182" s="93"/>
      <c r="H182" s="93"/>
      <c r="I182" s="93"/>
      <c r="J182" s="93"/>
      <c r="K182" s="93"/>
      <c r="L182" s="92"/>
      <c r="M182" s="93"/>
      <c r="N182" s="91">
        <f t="shared" si="48"/>
        <v>0</v>
      </c>
      <c r="O182" s="91" t="str">
        <f t="shared" si="49"/>
        <v/>
      </c>
      <c r="P182" s="91" t="str">
        <f t="shared" si="50"/>
        <v/>
      </c>
      <c r="Q182" s="91" t="str">
        <f t="shared" si="51"/>
        <v>HDJ</v>
      </c>
      <c r="R182" s="82"/>
      <c r="S182" s="95">
        <f t="shared" si="55"/>
        <v>0</v>
      </c>
      <c r="T182" s="95">
        <f t="shared" si="56"/>
        <v>0</v>
      </c>
      <c r="U182" s="79" t="e">
        <f>VLOOKUP($S182,'Grille de Tarif OQN'!$B$2:$S$3603,U$1,0)</f>
        <v>#N/A</v>
      </c>
      <c r="V182" s="79" t="e">
        <f>VLOOKUP($S182,'Grille de Tarif OQN'!$B$2:$S$3603,V$1,0)</f>
        <v>#N/A</v>
      </c>
      <c r="W182" s="79" t="e">
        <f>VLOOKUP($S182,'Grille de Tarif OQN'!$B$2:$S$3603,W$1,0)</f>
        <v>#N/A</v>
      </c>
      <c r="X182" s="79" t="e">
        <f>VLOOKUP($S182,'Grille de Tarif OQN'!$B$2:$S$3603,X$1,0)</f>
        <v>#N/A</v>
      </c>
      <c r="Y182" s="79" t="e">
        <f>VLOOKUP($S182,'Grille de Tarif OQN'!$B$2:$S$3603,Y$1,0)</f>
        <v>#N/A</v>
      </c>
      <c r="Z182" s="79" t="e">
        <f>VLOOKUP($S182,'Grille de Tarif OQN'!$B$2:$S$3603,Z$1,0)</f>
        <v>#N/A</v>
      </c>
      <c r="AA182" s="79" t="e">
        <f>VLOOKUP($S182,'Grille de Tarif OQN'!$B$2:$S$3603,AA$1,0)</f>
        <v>#N/A</v>
      </c>
      <c r="AB182" s="79" t="e">
        <f>VLOOKUP($S182,'Grille de Tarif OQN'!$B$2:$S$3603,AB$1,0)</f>
        <v>#N/A</v>
      </c>
      <c r="AC182" s="79" t="e">
        <f>VLOOKUP($S182,'Grille de Tarif OQN'!$B$2:$S$3603,AC$1,0)</f>
        <v>#N/A</v>
      </c>
      <c r="AD182" s="79" t="e">
        <f>VLOOKUP($S182,'Grille de Tarif OQN'!$B$2:$S$3603,AD$1,0)</f>
        <v>#N/A</v>
      </c>
      <c r="AE182" s="79" t="e">
        <f>VLOOKUP($S182,'Grille de Tarif OQN'!$B$2:$S$3603,AE$1,0)</f>
        <v>#N/A</v>
      </c>
      <c r="AF182" s="79" t="e">
        <f>VLOOKUP($S182,'Grille de Tarif OQN'!$B$2:$S$3603,AF$1,0)</f>
        <v>#N/A</v>
      </c>
      <c r="AG182" s="79" t="e">
        <f>VLOOKUP($S182,'Grille de Tarif OQN'!$B$2:$S$3603,AG$1,0)</f>
        <v>#N/A</v>
      </c>
      <c r="AH182" s="79" t="e">
        <f>VLOOKUP($S182,'Grille de Tarif OQN'!$B$2:$S$3603,AH$1,0)</f>
        <v>#N/A</v>
      </c>
      <c r="AI182" s="79" t="e">
        <f>VLOOKUP($S182,'Grille de Tarif OQN'!$B$2:$S$3603,AI$1,0)</f>
        <v>#N/A</v>
      </c>
      <c r="AJ182" s="79" t="e">
        <f>VLOOKUP($S182,'Grille de Tarif OQN'!$B$2:$S$3603,AJ$1,0)</f>
        <v>#N/A</v>
      </c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72"/>
      <c r="AV182"/>
      <c r="AW182"/>
      <c r="AX182"/>
      <c r="AY182"/>
      <c r="AZ182" s="96">
        <f t="shared" si="57"/>
        <v>0</v>
      </c>
      <c r="BA182" s="24" t="e">
        <f t="shared" si="58"/>
        <v>#N/A</v>
      </c>
      <c r="BB182" s="24" t="e">
        <f t="shared" si="59"/>
        <v>#N/A</v>
      </c>
      <c r="BC182" s="24" t="e">
        <f t="shared" si="52"/>
        <v>#N/A</v>
      </c>
      <c r="BD182" s="24" t="e">
        <f t="shared" si="53"/>
        <v>#N/A</v>
      </c>
      <c r="BE182"/>
      <c r="BF182" t="e">
        <f t="shared" si="60"/>
        <v>#N/A</v>
      </c>
      <c r="BG182" t="str">
        <f t="shared" si="61"/>
        <v>HDJ</v>
      </c>
      <c r="BH182" s="20" t="e">
        <f t="shared" si="62"/>
        <v>#N/A</v>
      </c>
      <c r="BI182" s="20" t="e">
        <f t="shared" si="63"/>
        <v>#N/A</v>
      </c>
      <c r="BJ182" s="20" t="e">
        <f t="shared" si="64"/>
        <v>#N/A</v>
      </c>
      <c r="BK182" s="20" t="e">
        <f t="shared" si="65"/>
        <v>#N/A</v>
      </c>
      <c r="BL182" s="20" t="e">
        <f t="shared" si="66"/>
        <v>#N/A</v>
      </c>
      <c r="BM182" s="20" t="e">
        <f t="shared" si="54"/>
        <v>#N/A</v>
      </c>
      <c r="BN182" s="20" t="e">
        <f t="shared" si="67"/>
        <v>#N/A</v>
      </c>
    </row>
    <row r="183" spans="1:66">
      <c r="A183" s="92"/>
      <c r="B183" s="90"/>
      <c r="C183" s="90"/>
      <c r="D183" s="93"/>
      <c r="E183" s="93"/>
      <c r="F183" s="93"/>
      <c r="G183" s="93"/>
      <c r="H183" s="93"/>
      <c r="I183" s="93"/>
      <c r="J183" s="93"/>
      <c r="K183" s="93"/>
      <c r="L183" s="92"/>
      <c r="M183" s="93"/>
      <c r="N183" s="91">
        <f t="shared" si="48"/>
        <v>0</v>
      </c>
      <c r="O183" s="91" t="str">
        <f t="shared" si="49"/>
        <v/>
      </c>
      <c r="P183" s="91" t="str">
        <f t="shared" si="50"/>
        <v/>
      </c>
      <c r="Q183" s="91" t="str">
        <f t="shared" si="51"/>
        <v>HDJ</v>
      </c>
      <c r="R183" s="82"/>
      <c r="S183" s="95">
        <f t="shared" si="55"/>
        <v>0</v>
      </c>
      <c r="T183" s="95">
        <f t="shared" si="56"/>
        <v>0</v>
      </c>
      <c r="U183" s="79" t="e">
        <f>VLOOKUP($S183,'Grille de Tarif OQN'!$B$2:$S$3603,U$1,0)</f>
        <v>#N/A</v>
      </c>
      <c r="V183" s="79" t="e">
        <f>VLOOKUP($S183,'Grille de Tarif OQN'!$B$2:$S$3603,V$1,0)</f>
        <v>#N/A</v>
      </c>
      <c r="W183" s="79" t="e">
        <f>VLOOKUP($S183,'Grille de Tarif OQN'!$B$2:$S$3603,W$1,0)</f>
        <v>#N/A</v>
      </c>
      <c r="X183" s="79" t="e">
        <f>VLOOKUP($S183,'Grille de Tarif OQN'!$B$2:$S$3603,X$1,0)</f>
        <v>#N/A</v>
      </c>
      <c r="Y183" s="79" t="e">
        <f>VLOOKUP($S183,'Grille de Tarif OQN'!$B$2:$S$3603,Y$1,0)</f>
        <v>#N/A</v>
      </c>
      <c r="Z183" s="79" t="e">
        <f>VLOOKUP($S183,'Grille de Tarif OQN'!$B$2:$S$3603,Z$1,0)</f>
        <v>#N/A</v>
      </c>
      <c r="AA183" s="79" t="e">
        <f>VLOOKUP($S183,'Grille de Tarif OQN'!$B$2:$S$3603,AA$1,0)</f>
        <v>#N/A</v>
      </c>
      <c r="AB183" s="79" t="e">
        <f>VLOOKUP($S183,'Grille de Tarif OQN'!$B$2:$S$3603,AB$1,0)</f>
        <v>#N/A</v>
      </c>
      <c r="AC183" s="79" t="e">
        <f>VLOOKUP($S183,'Grille de Tarif OQN'!$B$2:$S$3603,AC$1,0)</f>
        <v>#N/A</v>
      </c>
      <c r="AD183" s="79" t="e">
        <f>VLOOKUP($S183,'Grille de Tarif OQN'!$B$2:$S$3603,AD$1,0)</f>
        <v>#N/A</v>
      </c>
      <c r="AE183" s="79" t="e">
        <f>VLOOKUP($S183,'Grille de Tarif OQN'!$B$2:$S$3603,AE$1,0)</f>
        <v>#N/A</v>
      </c>
      <c r="AF183" s="79" t="e">
        <f>VLOOKUP($S183,'Grille de Tarif OQN'!$B$2:$S$3603,AF$1,0)</f>
        <v>#N/A</v>
      </c>
      <c r="AG183" s="79" t="e">
        <f>VLOOKUP($S183,'Grille de Tarif OQN'!$B$2:$S$3603,AG$1,0)</f>
        <v>#N/A</v>
      </c>
      <c r="AH183" s="79" t="e">
        <f>VLOOKUP($S183,'Grille de Tarif OQN'!$B$2:$S$3603,AH$1,0)</f>
        <v>#N/A</v>
      </c>
      <c r="AI183" s="79" t="e">
        <f>VLOOKUP($S183,'Grille de Tarif OQN'!$B$2:$S$3603,AI$1,0)</f>
        <v>#N/A</v>
      </c>
      <c r="AJ183" s="79" t="e">
        <f>VLOOKUP($S183,'Grille de Tarif OQN'!$B$2:$S$3603,AJ$1,0)</f>
        <v>#N/A</v>
      </c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72"/>
      <c r="AV183"/>
      <c r="AW183"/>
      <c r="AX183"/>
      <c r="AY183"/>
      <c r="AZ183" s="96">
        <f t="shared" si="57"/>
        <v>0</v>
      </c>
      <c r="BA183" s="24" t="e">
        <f t="shared" si="58"/>
        <v>#N/A</v>
      </c>
      <c r="BB183" s="24" t="e">
        <f t="shared" si="59"/>
        <v>#N/A</v>
      </c>
      <c r="BC183" s="24" t="e">
        <f t="shared" si="52"/>
        <v>#N/A</v>
      </c>
      <c r="BD183" s="24" t="e">
        <f t="shared" si="53"/>
        <v>#N/A</v>
      </c>
      <c r="BE183"/>
      <c r="BF183" t="e">
        <f t="shared" si="60"/>
        <v>#N/A</v>
      </c>
      <c r="BG183" t="str">
        <f t="shared" si="61"/>
        <v>HDJ</v>
      </c>
      <c r="BH183" s="20" t="e">
        <f t="shared" si="62"/>
        <v>#N/A</v>
      </c>
      <c r="BI183" s="20" t="e">
        <f t="shared" si="63"/>
        <v>#N/A</v>
      </c>
      <c r="BJ183" s="20" t="e">
        <f t="shared" si="64"/>
        <v>#N/A</v>
      </c>
      <c r="BK183" s="20" t="e">
        <f t="shared" si="65"/>
        <v>#N/A</v>
      </c>
      <c r="BL183" s="20" t="e">
        <f t="shared" si="66"/>
        <v>#N/A</v>
      </c>
      <c r="BM183" s="20" t="e">
        <f t="shared" si="54"/>
        <v>#N/A</v>
      </c>
      <c r="BN183" s="20" t="e">
        <f t="shared" si="67"/>
        <v>#N/A</v>
      </c>
    </row>
    <row r="184" spans="1:66">
      <c r="A184" s="92"/>
      <c r="B184" s="90"/>
      <c r="C184" s="90"/>
      <c r="D184" s="93"/>
      <c r="E184" s="93"/>
      <c r="F184" s="93"/>
      <c r="G184" s="93"/>
      <c r="H184" s="93"/>
      <c r="I184" s="93"/>
      <c r="J184" s="93"/>
      <c r="K184" s="93"/>
      <c r="L184" s="92"/>
      <c r="M184" s="93"/>
      <c r="N184" s="91">
        <f t="shared" si="48"/>
        <v>0</v>
      </c>
      <c r="O184" s="91" t="str">
        <f t="shared" si="49"/>
        <v/>
      </c>
      <c r="P184" s="91" t="str">
        <f t="shared" si="50"/>
        <v/>
      </c>
      <c r="Q184" s="91" t="str">
        <f t="shared" si="51"/>
        <v>HDJ</v>
      </c>
      <c r="R184" s="82"/>
      <c r="S184" s="95">
        <f t="shared" si="55"/>
        <v>0</v>
      </c>
      <c r="T184" s="95">
        <f t="shared" si="56"/>
        <v>0</v>
      </c>
      <c r="U184" s="79" t="e">
        <f>VLOOKUP($S184,'Grille de Tarif OQN'!$B$2:$S$3603,U$1,0)</f>
        <v>#N/A</v>
      </c>
      <c r="V184" s="79" t="e">
        <f>VLOOKUP($S184,'Grille de Tarif OQN'!$B$2:$S$3603,V$1,0)</f>
        <v>#N/A</v>
      </c>
      <c r="W184" s="79" t="e">
        <f>VLOOKUP($S184,'Grille de Tarif OQN'!$B$2:$S$3603,W$1,0)</f>
        <v>#N/A</v>
      </c>
      <c r="X184" s="79" t="e">
        <f>VLOOKUP($S184,'Grille de Tarif OQN'!$B$2:$S$3603,X$1,0)</f>
        <v>#N/A</v>
      </c>
      <c r="Y184" s="79" t="e">
        <f>VLOOKUP($S184,'Grille de Tarif OQN'!$B$2:$S$3603,Y$1,0)</f>
        <v>#N/A</v>
      </c>
      <c r="Z184" s="79" t="e">
        <f>VLOOKUP($S184,'Grille de Tarif OQN'!$B$2:$S$3603,Z$1,0)</f>
        <v>#N/A</v>
      </c>
      <c r="AA184" s="79" t="e">
        <f>VLOOKUP($S184,'Grille de Tarif OQN'!$B$2:$S$3603,AA$1,0)</f>
        <v>#N/A</v>
      </c>
      <c r="AB184" s="79" t="e">
        <f>VLOOKUP($S184,'Grille de Tarif OQN'!$B$2:$S$3603,AB$1,0)</f>
        <v>#N/A</v>
      </c>
      <c r="AC184" s="79" t="e">
        <f>VLOOKUP($S184,'Grille de Tarif OQN'!$B$2:$S$3603,AC$1,0)</f>
        <v>#N/A</v>
      </c>
      <c r="AD184" s="79" t="e">
        <f>VLOOKUP($S184,'Grille de Tarif OQN'!$B$2:$S$3603,AD$1,0)</f>
        <v>#N/A</v>
      </c>
      <c r="AE184" s="79" t="e">
        <f>VLOOKUP($S184,'Grille de Tarif OQN'!$B$2:$S$3603,AE$1,0)</f>
        <v>#N/A</v>
      </c>
      <c r="AF184" s="79" t="e">
        <f>VLOOKUP($S184,'Grille de Tarif OQN'!$B$2:$S$3603,AF$1,0)</f>
        <v>#N/A</v>
      </c>
      <c r="AG184" s="79" t="e">
        <f>VLOOKUP($S184,'Grille de Tarif OQN'!$B$2:$S$3603,AG$1,0)</f>
        <v>#N/A</v>
      </c>
      <c r="AH184" s="79" t="e">
        <f>VLOOKUP($S184,'Grille de Tarif OQN'!$B$2:$S$3603,AH$1,0)</f>
        <v>#N/A</v>
      </c>
      <c r="AI184" s="79" t="e">
        <f>VLOOKUP($S184,'Grille de Tarif OQN'!$B$2:$S$3603,AI$1,0)</f>
        <v>#N/A</v>
      </c>
      <c r="AJ184" s="79" t="e">
        <f>VLOOKUP($S184,'Grille de Tarif OQN'!$B$2:$S$3603,AJ$1,0)</f>
        <v>#N/A</v>
      </c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72"/>
      <c r="AV184"/>
      <c r="AW184"/>
      <c r="AX184"/>
      <c r="AY184"/>
      <c r="AZ184" s="96">
        <f t="shared" si="57"/>
        <v>0</v>
      </c>
      <c r="BA184" s="24" t="e">
        <f t="shared" si="58"/>
        <v>#N/A</v>
      </c>
      <c r="BB184" s="24" t="e">
        <f t="shared" si="59"/>
        <v>#N/A</v>
      </c>
      <c r="BC184" s="24" t="e">
        <f t="shared" si="52"/>
        <v>#N/A</v>
      </c>
      <c r="BD184" s="24" t="e">
        <f t="shared" si="53"/>
        <v>#N/A</v>
      </c>
      <c r="BE184"/>
      <c r="BF184" t="e">
        <f t="shared" si="60"/>
        <v>#N/A</v>
      </c>
      <c r="BG184" t="str">
        <f t="shared" si="61"/>
        <v>HDJ</v>
      </c>
      <c r="BH184" s="20" t="e">
        <f t="shared" si="62"/>
        <v>#N/A</v>
      </c>
      <c r="BI184" s="20" t="e">
        <f t="shared" si="63"/>
        <v>#N/A</v>
      </c>
      <c r="BJ184" s="20" t="e">
        <f t="shared" si="64"/>
        <v>#N/A</v>
      </c>
      <c r="BK184" s="20" t="e">
        <f t="shared" si="65"/>
        <v>#N/A</v>
      </c>
      <c r="BL184" s="20" t="e">
        <f t="shared" si="66"/>
        <v>#N/A</v>
      </c>
      <c r="BM184" s="20" t="e">
        <f t="shared" si="54"/>
        <v>#N/A</v>
      </c>
      <c r="BN184" s="20" t="e">
        <f t="shared" si="67"/>
        <v>#N/A</v>
      </c>
    </row>
    <row r="185" spans="1:66">
      <c r="A185" s="92"/>
      <c r="B185" s="90"/>
      <c r="C185" s="90"/>
      <c r="D185" s="93"/>
      <c r="E185" s="93"/>
      <c r="F185" s="93"/>
      <c r="G185" s="93"/>
      <c r="H185" s="93"/>
      <c r="I185" s="93"/>
      <c r="J185" s="93"/>
      <c r="K185" s="93"/>
      <c r="L185" s="92"/>
      <c r="M185" s="93"/>
      <c r="N185" s="91">
        <f t="shared" si="48"/>
        <v>0</v>
      </c>
      <c r="O185" s="91" t="str">
        <f t="shared" si="49"/>
        <v/>
      </c>
      <c r="P185" s="91" t="str">
        <f t="shared" si="50"/>
        <v/>
      </c>
      <c r="Q185" s="91" t="str">
        <f t="shared" si="51"/>
        <v>HDJ</v>
      </c>
      <c r="R185" s="82"/>
      <c r="S185" s="95">
        <f t="shared" si="55"/>
        <v>0</v>
      </c>
      <c r="T185" s="95">
        <f t="shared" si="56"/>
        <v>0</v>
      </c>
      <c r="U185" s="79" t="e">
        <f>VLOOKUP($S185,'Grille de Tarif OQN'!$B$2:$S$3603,U$1,0)</f>
        <v>#N/A</v>
      </c>
      <c r="V185" s="79" t="e">
        <f>VLOOKUP($S185,'Grille de Tarif OQN'!$B$2:$S$3603,V$1,0)</f>
        <v>#N/A</v>
      </c>
      <c r="W185" s="79" t="e">
        <f>VLOOKUP($S185,'Grille de Tarif OQN'!$B$2:$S$3603,W$1,0)</f>
        <v>#N/A</v>
      </c>
      <c r="X185" s="79" t="e">
        <f>VLOOKUP($S185,'Grille de Tarif OQN'!$B$2:$S$3603,X$1,0)</f>
        <v>#N/A</v>
      </c>
      <c r="Y185" s="79" t="e">
        <f>VLOOKUP($S185,'Grille de Tarif OQN'!$B$2:$S$3603,Y$1,0)</f>
        <v>#N/A</v>
      </c>
      <c r="Z185" s="79" t="e">
        <f>VLOOKUP($S185,'Grille de Tarif OQN'!$B$2:$S$3603,Z$1,0)</f>
        <v>#N/A</v>
      </c>
      <c r="AA185" s="79" t="e">
        <f>VLOOKUP($S185,'Grille de Tarif OQN'!$B$2:$S$3603,AA$1,0)</f>
        <v>#N/A</v>
      </c>
      <c r="AB185" s="79" t="e">
        <f>VLOOKUP($S185,'Grille de Tarif OQN'!$B$2:$S$3603,AB$1,0)</f>
        <v>#N/A</v>
      </c>
      <c r="AC185" s="79" t="e">
        <f>VLOOKUP($S185,'Grille de Tarif OQN'!$B$2:$S$3603,AC$1,0)</f>
        <v>#N/A</v>
      </c>
      <c r="AD185" s="79" t="e">
        <f>VLOOKUP($S185,'Grille de Tarif OQN'!$B$2:$S$3603,AD$1,0)</f>
        <v>#N/A</v>
      </c>
      <c r="AE185" s="79" t="e">
        <f>VLOOKUP($S185,'Grille de Tarif OQN'!$B$2:$S$3603,AE$1,0)</f>
        <v>#N/A</v>
      </c>
      <c r="AF185" s="79" t="e">
        <f>VLOOKUP($S185,'Grille de Tarif OQN'!$B$2:$S$3603,AF$1,0)</f>
        <v>#N/A</v>
      </c>
      <c r="AG185" s="79" t="e">
        <f>VLOOKUP($S185,'Grille de Tarif OQN'!$B$2:$S$3603,AG$1,0)</f>
        <v>#N/A</v>
      </c>
      <c r="AH185" s="79" t="e">
        <f>VLOOKUP($S185,'Grille de Tarif OQN'!$B$2:$S$3603,AH$1,0)</f>
        <v>#N/A</v>
      </c>
      <c r="AI185" s="79" t="e">
        <f>VLOOKUP($S185,'Grille de Tarif OQN'!$B$2:$S$3603,AI$1,0)</f>
        <v>#N/A</v>
      </c>
      <c r="AJ185" s="79" t="e">
        <f>VLOOKUP($S185,'Grille de Tarif OQN'!$B$2:$S$3603,AJ$1,0)</f>
        <v>#N/A</v>
      </c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72"/>
      <c r="AV185"/>
      <c r="AW185"/>
      <c r="AX185"/>
      <c r="AY185"/>
      <c r="AZ185" s="96">
        <f t="shared" si="57"/>
        <v>0</v>
      </c>
      <c r="BA185" s="24" t="e">
        <f t="shared" si="58"/>
        <v>#N/A</v>
      </c>
      <c r="BB185" s="24" t="e">
        <f t="shared" si="59"/>
        <v>#N/A</v>
      </c>
      <c r="BC185" s="24" t="e">
        <f t="shared" si="52"/>
        <v>#N/A</v>
      </c>
      <c r="BD185" s="24" t="e">
        <f t="shared" si="53"/>
        <v>#N/A</v>
      </c>
      <c r="BE185"/>
      <c r="BF185" t="e">
        <f t="shared" si="60"/>
        <v>#N/A</v>
      </c>
      <c r="BG185" t="str">
        <f t="shared" si="61"/>
        <v>HDJ</v>
      </c>
      <c r="BH185" s="20" t="e">
        <f t="shared" si="62"/>
        <v>#N/A</v>
      </c>
      <c r="BI185" s="20" t="e">
        <f t="shared" si="63"/>
        <v>#N/A</v>
      </c>
      <c r="BJ185" s="20" t="e">
        <f t="shared" si="64"/>
        <v>#N/A</v>
      </c>
      <c r="BK185" s="20" t="e">
        <f t="shared" si="65"/>
        <v>#N/A</v>
      </c>
      <c r="BL185" s="20" t="e">
        <f t="shared" si="66"/>
        <v>#N/A</v>
      </c>
      <c r="BM185" s="20" t="e">
        <f t="shared" si="54"/>
        <v>#N/A</v>
      </c>
      <c r="BN185" s="20" t="e">
        <f t="shared" si="67"/>
        <v>#N/A</v>
      </c>
    </row>
    <row r="186" spans="1:66">
      <c r="A186" s="92"/>
      <c r="B186" s="90"/>
      <c r="C186" s="90"/>
      <c r="D186" s="93"/>
      <c r="E186" s="93"/>
      <c r="F186" s="93"/>
      <c r="G186" s="93"/>
      <c r="H186" s="93"/>
      <c r="I186" s="93"/>
      <c r="J186" s="93"/>
      <c r="K186" s="93"/>
      <c r="L186" s="92"/>
      <c r="M186" s="93"/>
      <c r="N186" s="91">
        <f t="shared" si="48"/>
        <v>0</v>
      </c>
      <c r="O186" s="91" t="str">
        <f t="shared" si="49"/>
        <v/>
      </c>
      <c r="P186" s="91" t="str">
        <f t="shared" si="50"/>
        <v/>
      </c>
      <c r="Q186" s="91" t="str">
        <f t="shared" si="51"/>
        <v>HDJ</v>
      </c>
      <c r="R186" s="82"/>
      <c r="S186" s="95">
        <f t="shared" si="55"/>
        <v>0</v>
      </c>
      <c r="T186" s="95">
        <f t="shared" si="56"/>
        <v>0</v>
      </c>
      <c r="U186" s="79" t="e">
        <f>VLOOKUP($S186,'Grille de Tarif OQN'!$B$2:$S$3603,U$1,0)</f>
        <v>#N/A</v>
      </c>
      <c r="V186" s="79" t="e">
        <f>VLOOKUP($S186,'Grille de Tarif OQN'!$B$2:$S$3603,V$1,0)</f>
        <v>#N/A</v>
      </c>
      <c r="W186" s="79" t="e">
        <f>VLOOKUP($S186,'Grille de Tarif OQN'!$B$2:$S$3603,W$1,0)</f>
        <v>#N/A</v>
      </c>
      <c r="X186" s="79" t="e">
        <f>VLOOKUP($S186,'Grille de Tarif OQN'!$B$2:$S$3603,X$1,0)</f>
        <v>#N/A</v>
      </c>
      <c r="Y186" s="79" t="e">
        <f>VLOOKUP($S186,'Grille de Tarif OQN'!$B$2:$S$3603,Y$1,0)</f>
        <v>#N/A</v>
      </c>
      <c r="Z186" s="79" t="e">
        <f>VLOOKUP($S186,'Grille de Tarif OQN'!$B$2:$S$3603,Z$1,0)</f>
        <v>#N/A</v>
      </c>
      <c r="AA186" s="79" t="e">
        <f>VLOOKUP($S186,'Grille de Tarif OQN'!$B$2:$S$3603,AA$1,0)</f>
        <v>#N/A</v>
      </c>
      <c r="AB186" s="79" t="e">
        <f>VLOOKUP($S186,'Grille de Tarif OQN'!$B$2:$S$3603,AB$1,0)</f>
        <v>#N/A</v>
      </c>
      <c r="AC186" s="79" t="e">
        <f>VLOOKUP($S186,'Grille de Tarif OQN'!$B$2:$S$3603,AC$1,0)</f>
        <v>#N/A</v>
      </c>
      <c r="AD186" s="79" t="e">
        <f>VLOOKUP($S186,'Grille de Tarif OQN'!$B$2:$S$3603,AD$1,0)</f>
        <v>#N/A</v>
      </c>
      <c r="AE186" s="79" t="e">
        <f>VLOOKUP($S186,'Grille de Tarif OQN'!$B$2:$S$3603,AE$1,0)</f>
        <v>#N/A</v>
      </c>
      <c r="AF186" s="79" t="e">
        <f>VLOOKUP($S186,'Grille de Tarif OQN'!$B$2:$S$3603,AF$1,0)</f>
        <v>#N/A</v>
      </c>
      <c r="AG186" s="79" t="e">
        <f>VLOOKUP($S186,'Grille de Tarif OQN'!$B$2:$S$3603,AG$1,0)</f>
        <v>#N/A</v>
      </c>
      <c r="AH186" s="79" t="e">
        <f>VLOOKUP($S186,'Grille de Tarif OQN'!$B$2:$S$3603,AH$1,0)</f>
        <v>#N/A</v>
      </c>
      <c r="AI186" s="79" t="e">
        <f>VLOOKUP($S186,'Grille de Tarif OQN'!$B$2:$S$3603,AI$1,0)</f>
        <v>#N/A</v>
      </c>
      <c r="AJ186" s="79" t="e">
        <f>VLOOKUP($S186,'Grille de Tarif OQN'!$B$2:$S$3603,AJ$1,0)</f>
        <v>#N/A</v>
      </c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72"/>
      <c r="AV186"/>
      <c r="AW186"/>
      <c r="AX186"/>
      <c r="AY186"/>
      <c r="AZ186" s="96">
        <f t="shared" si="57"/>
        <v>0</v>
      </c>
      <c r="BA186" s="24" t="e">
        <f t="shared" si="58"/>
        <v>#N/A</v>
      </c>
      <c r="BB186" s="24" t="e">
        <f t="shared" si="59"/>
        <v>#N/A</v>
      </c>
      <c r="BC186" s="24" t="e">
        <f t="shared" si="52"/>
        <v>#N/A</v>
      </c>
      <c r="BD186" s="24" t="e">
        <f t="shared" si="53"/>
        <v>#N/A</v>
      </c>
      <c r="BE186"/>
      <c r="BF186" t="e">
        <f t="shared" si="60"/>
        <v>#N/A</v>
      </c>
      <c r="BG186" t="str">
        <f t="shared" si="61"/>
        <v>HDJ</v>
      </c>
      <c r="BH186" s="20" t="e">
        <f t="shared" si="62"/>
        <v>#N/A</v>
      </c>
      <c r="BI186" s="20" t="e">
        <f t="shared" si="63"/>
        <v>#N/A</v>
      </c>
      <c r="BJ186" s="20" t="e">
        <f t="shared" si="64"/>
        <v>#N/A</v>
      </c>
      <c r="BK186" s="20" t="e">
        <f t="shared" si="65"/>
        <v>#N/A</v>
      </c>
      <c r="BL186" s="20" t="e">
        <f t="shared" si="66"/>
        <v>#N/A</v>
      </c>
      <c r="BM186" s="20" t="e">
        <f t="shared" si="54"/>
        <v>#N/A</v>
      </c>
      <c r="BN186" s="20" t="e">
        <f t="shared" si="67"/>
        <v>#N/A</v>
      </c>
    </row>
    <row r="187" spans="1:66">
      <c r="A187" s="92"/>
      <c r="B187" s="90"/>
      <c r="C187" s="90"/>
      <c r="D187" s="93"/>
      <c r="E187" s="93"/>
      <c r="F187" s="93"/>
      <c r="G187" s="93"/>
      <c r="H187" s="93"/>
      <c r="I187" s="93"/>
      <c r="J187" s="93"/>
      <c r="K187" s="93"/>
      <c r="L187" s="92"/>
      <c r="M187" s="93"/>
      <c r="N187" s="91">
        <f t="shared" si="48"/>
        <v>0</v>
      </c>
      <c r="O187" s="91" t="str">
        <f t="shared" si="49"/>
        <v/>
      </c>
      <c r="P187" s="91" t="str">
        <f t="shared" si="50"/>
        <v/>
      </c>
      <c r="Q187" s="91" t="str">
        <f t="shared" si="51"/>
        <v>HDJ</v>
      </c>
      <c r="R187" s="82"/>
      <c r="S187" s="95">
        <f t="shared" si="55"/>
        <v>0</v>
      </c>
      <c r="T187" s="95">
        <f t="shared" si="56"/>
        <v>0</v>
      </c>
      <c r="U187" s="79" t="e">
        <f>VLOOKUP($S187,'Grille de Tarif OQN'!$B$2:$S$3603,U$1,0)</f>
        <v>#N/A</v>
      </c>
      <c r="V187" s="79" t="e">
        <f>VLOOKUP($S187,'Grille de Tarif OQN'!$B$2:$S$3603,V$1,0)</f>
        <v>#N/A</v>
      </c>
      <c r="W187" s="79" t="e">
        <f>VLOOKUP($S187,'Grille de Tarif OQN'!$B$2:$S$3603,W$1,0)</f>
        <v>#N/A</v>
      </c>
      <c r="X187" s="79" t="e">
        <f>VLOOKUP($S187,'Grille de Tarif OQN'!$B$2:$S$3603,X$1,0)</f>
        <v>#N/A</v>
      </c>
      <c r="Y187" s="79" t="e">
        <f>VLOOKUP($S187,'Grille de Tarif OQN'!$B$2:$S$3603,Y$1,0)</f>
        <v>#N/A</v>
      </c>
      <c r="Z187" s="79" t="e">
        <f>VLOOKUP($S187,'Grille de Tarif OQN'!$B$2:$S$3603,Z$1,0)</f>
        <v>#N/A</v>
      </c>
      <c r="AA187" s="79" t="e">
        <f>VLOOKUP($S187,'Grille de Tarif OQN'!$B$2:$S$3603,AA$1,0)</f>
        <v>#N/A</v>
      </c>
      <c r="AB187" s="79" t="e">
        <f>VLOOKUP($S187,'Grille de Tarif OQN'!$B$2:$S$3603,AB$1,0)</f>
        <v>#N/A</v>
      </c>
      <c r="AC187" s="79" t="e">
        <f>VLOOKUP($S187,'Grille de Tarif OQN'!$B$2:$S$3603,AC$1,0)</f>
        <v>#N/A</v>
      </c>
      <c r="AD187" s="79" t="e">
        <f>VLOOKUP($S187,'Grille de Tarif OQN'!$B$2:$S$3603,AD$1,0)</f>
        <v>#N/A</v>
      </c>
      <c r="AE187" s="79" t="e">
        <f>VLOOKUP($S187,'Grille de Tarif OQN'!$B$2:$S$3603,AE$1,0)</f>
        <v>#N/A</v>
      </c>
      <c r="AF187" s="79" t="e">
        <f>VLOOKUP($S187,'Grille de Tarif OQN'!$B$2:$S$3603,AF$1,0)</f>
        <v>#N/A</v>
      </c>
      <c r="AG187" s="79" t="e">
        <f>VLOOKUP($S187,'Grille de Tarif OQN'!$B$2:$S$3603,AG$1,0)</f>
        <v>#N/A</v>
      </c>
      <c r="AH187" s="79" t="e">
        <f>VLOOKUP($S187,'Grille de Tarif OQN'!$B$2:$S$3603,AH$1,0)</f>
        <v>#N/A</v>
      </c>
      <c r="AI187" s="79" t="e">
        <f>VLOOKUP($S187,'Grille de Tarif OQN'!$B$2:$S$3603,AI$1,0)</f>
        <v>#N/A</v>
      </c>
      <c r="AJ187" s="79" t="e">
        <f>VLOOKUP($S187,'Grille de Tarif OQN'!$B$2:$S$3603,AJ$1,0)</f>
        <v>#N/A</v>
      </c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72"/>
      <c r="AV187"/>
      <c r="AW187"/>
      <c r="AX187"/>
      <c r="AY187"/>
      <c r="AZ187" s="96">
        <f t="shared" si="57"/>
        <v>0</v>
      </c>
      <c r="BA187" s="24" t="e">
        <f t="shared" si="58"/>
        <v>#N/A</v>
      </c>
      <c r="BB187" s="24" t="e">
        <f t="shared" si="59"/>
        <v>#N/A</v>
      </c>
      <c r="BC187" s="24" t="e">
        <f t="shared" si="52"/>
        <v>#N/A</v>
      </c>
      <c r="BD187" s="24" t="e">
        <f t="shared" si="53"/>
        <v>#N/A</v>
      </c>
      <c r="BE187"/>
      <c r="BF187" t="e">
        <f t="shared" si="60"/>
        <v>#N/A</v>
      </c>
      <c r="BG187" t="str">
        <f t="shared" si="61"/>
        <v>HDJ</v>
      </c>
      <c r="BH187" s="20" t="e">
        <f t="shared" si="62"/>
        <v>#N/A</v>
      </c>
      <c r="BI187" s="20" t="e">
        <f t="shared" si="63"/>
        <v>#N/A</v>
      </c>
      <c r="BJ187" s="20" t="e">
        <f t="shared" si="64"/>
        <v>#N/A</v>
      </c>
      <c r="BK187" s="20" t="e">
        <f t="shared" si="65"/>
        <v>#N/A</v>
      </c>
      <c r="BL187" s="20" t="e">
        <f t="shared" si="66"/>
        <v>#N/A</v>
      </c>
      <c r="BM187" s="20" t="e">
        <f t="shared" si="54"/>
        <v>#N/A</v>
      </c>
      <c r="BN187" s="20" t="e">
        <f t="shared" si="67"/>
        <v>#N/A</v>
      </c>
    </row>
    <row r="188" spans="1:66">
      <c r="A188" s="92"/>
      <c r="B188" s="90"/>
      <c r="C188" s="90"/>
      <c r="D188" s="93"/>
      <c r="E188" s="93"/>
      <c r="F188" s="93"/>
      <c r="G188" s="93"/>
      <c r="H188" s="93"/>
      <c r="I188" s="93"/>
      <c r="J188" s="93"/>
      <c r="K188" s="93"/>
      <c r="L188" s="92"/>
      <c r="M188" s="93"/>
      <c r="N188" s="91">
        <f t="shared" si="48"/>
        <v>0</v>
      </c>
      <c r="O188" s="91" t="str">
        <f t="shared" si="49"/>
        <v/>
      </c>
      <c r="P188" s="91" t="str">
        <f t="shared" si="50"/>
        <v/>
      </c>
      <c r="Q188" s="91" t="str">
        <f t="shared" si="51"/>
        <v>HDJ</v>
      </c>
      <c r="R188" s="82"/>
      <c r="S188" s="95">
        <f t="shared" si="55"/>
        <v>0</v>
      </c>
      <c r="T188" s="95">
        <f t="shared" si="56"/>
        <v>0</v>
      </c>
      <c r="U188" s="79" t="e">
        <f>VLOOKUP($S188,'Grille de Tarif OQN'!$B$2:$S$3603,U$1,0)</f>
        <v>#N/A</v>
      </c>
      <c r="V188" s="79" t="e">
        <f>VLOOKUP($S188,'Grille de Tarif OQN'!$B$2:$S$3603,V$1,0)</f>
        <v>#N/A</v>
      </c>
      <c r="W188" s="79" t="e">
        <f>VLOOKUP($S188,'Grille de Tarif OQN'!$B$2:$S$3603,W$1,0)</f>
        <v>#N/A</v>
      </c>
      <c r="X188" s="79" t="e">
        <f>VLOOKUP($S188,'Grille de Tarif OQN'!$B$2:$S$3603,X$1,0)</f>
        <v>#N/A</v>
      </c>
      <c r="Y188" s="79" t="e">
        <f>VLOOKUP($S188,'Grille de Tarif OQN'!$B$2:$S$3603,Y$1,0)</f>
        <v>#N/A</v>
      </c>
      <c r="Z188" s="79" t="e">
        <f>VLOOKUP($S188,'Grille de Tarif OQN'!$B$2:$S$3603,Z$1,0)</f>
        <v>#N/A</v>
      </c>
      <c r="AA188" s="79" t="e">
        <f>VLOOKUP($S188,'Grille de Tarif OQN'!$B$2:$S$3603,AA$1,0)</f>
        <v>#N/A</v>
      </c>
      <c r="AB188" s="79" t="e">
        <f>VLOOKUP($S188,'Grille de Tarif OQN'!$B$2:$S$3603,AB$1,0)</f>
        <v>#N/A</v>
      </c>
      <c r="AC188" s="79" t="e">
        <f>VLOOKUP($S188,'Grille de Tarif OQN'!$B$2:$S$3603,AC$1,0)</f>
        <v>#N/A</v>
      </c>
      <c r="AD188" s="79" t="e">
        <f>VLOOKUP($S188,'Grille de Tarif OQN'!$B$2:$S$3603,AD$1,0)</f>
        <v>#N/A</v>
      </c>
      <c r="AE188" s="79" t="e">
        <f>VLOOKUP($S188,'Grille de Tarif OQN'!$B$2:$S$3603,AE$1,0)</f>
        <v>#N/A</v>
      </c>
      <c r="AF188" s="79" t="e">
        <f>VLOOKUP($S188,'Grille de Tarif OQN'!$B$2:$S$3603,AF$1,0)</f>
        <v>#N/A</v>
      </c>
      <c r="AG188" s="79" t="e">
        <f>VLOOKUP($S188,'Grille de Tarif OQN'!$B$2:$S$3603,AG$1,0)</f>
        <v>#N/A</v>
      </c>
      <c r="AH188" s="79" t="e">
        <f>VLOOKUP($S188,'Grille de Tarif OQN'!$B$2:$S$3603,AH$1,0)</f>
        <v>#N/A</v>
      </c>
      <c r="AI188" s="79" t="e">
        <f>VLOOKUP($S188,'Grille de Tarif OQN'!$B$2:$S$3603,AI$1,0)</f>
        <v>#N/A</v>
      </c>
      <c r="AJ188" s="79" t="e">
        <f>VLOOKUP($S188,'Grille de Tarif OQN'!$B$2:$S$3603,AJ$1,0)</f>
        <v>#N/A</v>
      </c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72"/>
      <c r="AV188"/>
      <c r="AW188"/>
      <c r="AX188"/>
      <c r="AY188"/>
      <c r="AZ188" s="96">
        <f t="shared" si="57"/>
        <v>0</v>
      </c>
      <c r="BA188" s="24" t="e">
        <f t="shared" si="58"/>
        <v>#N/A</v>
      </c>
      <c r="BB188" s="24" t="e">
        <f t="shared" si="59"/>
        <v>#N/A</v>
      </c>
      <c r="BC188" s="24" t="e">
        <f t="shared" si="52"/>
        <v>#N/A</v>
      </c>
      <c r="BD188" s="24" t="e">
        <f t="shared" si="53"/>
        <v>#N/A</v>
      </c>
      <c r="BE188"/>
      <c r="BF188" t="e">
        <f t="shared" si="60"/>
        <v>#N/A</v>
      </c>
      <c r="BG188" t="str">
        <f t="shared" si="61"/>
        <v>HDJ</v>
      </c>
      <c r="BH188" s="20" t="e">
        <f t="shared" si="62"/>
        <v>#N/A</v>
      </c>
      <c r="BI188" s="20" t="e">
        <f t="shared" si="63"/>
        <v>#N/A</v>
      </c>
      <c r="BJ188" s="20" t="e">
        <f t="shared" si="64"/>
        <v>#N/A</v>
      </c>
      <c r="BK188" s="20" t="e">
        <f t="shared" si="65"/>
        <v>#N/A</v>
      </c>
      <c r="BL188" s="20" t="e">
        <f t="shared" si="66"/>
        <v>#N/A</v>
      </c>
      <c r="BM188" s="20" t="e">
        <f t="shared" si="54"/>
        <v>#N/A</v>
      </c>
      <c r="BN188" s="20" t="e">
        <f t="shared" si="67"/>
        <v>#N/A</v>
      </c>
    </row>
    <row r="189" spans="1:66">
      <c r="A189" s="92"/>
      <c r="B189" s="90"/>
      <c r="C189" s="90"/>
      <c r="D189" s="93"/>
      <c r="E189" s="93"/>
      <c r="F189" s="93"/>
      <c r="G189" s="93"/>
      <c r="H189" s="93"/>
      <c r="I189" s="93"/>
      <c r="J189" s="93"/>
      <c r="K189" s="93"/>
      <c r="L189" s="92"/>
      <c r="M189" s="93"/>
      <c r="N189" s="91">
        <f t="shared" si="48"/>
        <v>0</v>
      </c>
      <c r="O189" s="91" t="str">
        <f t="shared" si="49"/>
        <v/>
      </c>
      <c r="P189" s="91" t="str">
        <f t="shared" si="50"/>
        <v/>
      </c>
      <c r="Q189" s="91" t="str">
        <f t="shared" si="51"/>
        <v>HDJ</v>
      </c>
      <c r="R189" s="82"/>
      <c r="S189" s="95">
        <f t="shared" si="55"/>
        <v>0</v>
      </c>
      <c r="T189" s="95">
        <f t="shared" si="56"/>
        <v>0</v>
      </c>
      <c r="U189" s="79" t="e">
        <f>VLOOKUP($S189,'Grille de Tarif OQN'!$B$2:$S$3603,U$1,0)</f>
        <v>#N/A</v>
      </c>
      <c r="V189" s="79" t="e">
        <f>VLOOKUP($S189,'Grille de Tarif OQN'!$B$2:$S$3603,V$1,0)</f>
        <v>#N/A</v>
      </c>
      <c r="W189" s="79" t="e">
        <f>VLOOKUP($S189,'Grille de Tarif OQN'!$B$2:$S$3603,W$1,0)</f>
        <v>#N/A</v>
      </c>
      <c r="X189" s="79" t="e">
        <f>VLOOKUP($S189,'Grille de Tarif OQN'!$B$2:$S$3603,X$1,0)</f>
        <v>#N/A</v>
      </c>
      <c r="Y189" s="79" t="e">
        <f>VLOOKUP($S189,'Grille de Tarif OQN'!$B$2:$S$3603,Y$1,0)</f>
        <v>#N/A</v>
      </c>
      <c r="Z189" s="79" t="e">
        <f>VLOOKUP($S189,'Grille de Tarif OQN'!$B$2:$S$3603,Z$1,0)</f>
        <v>#N/A</v>
      </c>
      <c r="AA189" s="79" t="e">
        <f>VLOOKUP($S189,'Grille de Tarif OQN'!$B$2:$S$3603,AA$1,0)</f>
        <v>#N/A</v>
      </c>
      <c r="AB189" s="79" t="e">
        <f>VLOOKUP($S189,'Grille de Tarif OQN'!$B$2:$S$3603,AB$1,0)</f>
        <v>#N/A</v>
      </c>
      <c r="AC189" s="79" t="e">
        <f>VLOOKUP($S189,'Grille de Tarif OQN'!$B$2:$S$3603,AC$1,0)</f>
        <v>#N/A</v>
      </c>
      <c r="AD189" s="79" t="e">
        <f>VLOOKUP($S189,'Grille de Tarif OQN'!$B$2:$S$3603,AD$1,0)</f>
        <v>#N/A</v>
      </c>
      <c r="AE189" s="79" t="e">
        <f>VLOOKUP($S189,'Grille de Tarif OQN'!$B$2:$S$3603,AE$1,0)</f>
        <v>#N/A</v>
      </c>
      <c r="AF189" s="79" t="e">
        <f>VLOOKUP($S189,'Grille de Tarif OQN'!$B$2:$S$3603,AF$1,0)</f>
        <v>#N/A</v>
      </c>
      <c r="AG189" s="79" t="e">
        <f>VLOOKUP($S189,'Grille de Tarif OQN'!$B$2:$S$3603,AG$1,0)</f>
        <v>#N/A</v>
      </c>
      <c r="AH189" s="79" t="e">
        <f>VLOOKUP($S189,'Grille de Tarif OQN'!$B$2:$S$3603,AH$1,0)</f>
        <v>#N/A</v>
      </c>
      <c r="AI189" s="79" t="e">
        <f>VLOOKUP($S189,'Grille de Tarif OQN'!$B$2:$S$3603,AI$1,0)</f>
        <v>#N/A</v>
      </c>
      <c r="AJ189" s="79" t="e">
        <f>VLOOKUP($S189,'Grille de Tarif OQN'!$B$2:$S$3603,AJ$1,0)</f>
        <v>#N/A</v>
      </c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72"/>
      <c r="AV189"/>
      <c r="AW189"/>
      <c r="AX189"/>
      <c r="AY189"/>
      <c r="AZ189" s="96">
        <f t="shared" si="57"/>
        <v>0</v>
      </c>
      <c r="BA189" s="24" t="e">
        <f t="shared" si="58"/>
        <v>#N/A</v>
      </c>
      <c r="BB189" s="24" t="e">
        <f t="shared" si="59"/>
        <v>#N/A</v>
      </c>
      <c r="BC189" s="24" t="e">
        <f t="shared" si="52"/>
        <v>#N/A</v>
      </c>
      <c r="BD189" s="24" t="e">
        <f t="shared" si="53"/>
        <v>#N/A</v>
      </c>
      <c r="BE189"/>
      <c r="BF189" t="e">
        <f t="shared" si="60"/>
        <v>#N/A</v>
      </c>
      <c r="BG189" t="str">
        <f t="shared" si="61"/>
        <v>HDJ</v>
      </c>
      <c r="BH189" s="20" t="e">
        <f t="shared" si="62"/>
        <v>#N/A</v>
      </c>
      <c r="BI189" s="20" t="e">
        <f t="shared" si="63"/>
        <v>#N/A</v>
      </c>
      <c r="BJ189" s="20" t="e">
        <f t="shared" si="64"/>
        <v>#N/A</v>
      </c>
      <c r="BK189" s="20" t="e">
        <f t="shared" si="65"/>
        <v>#N/A</v>
      </c>
      <c r="BL189" s="20" t="e">
        <f t="shared" si="66"/>
        <v>#N/A</v>
      </c>
      <c r="BM189" s="20" t="e">
        <f t="shared" si="54"/>
        <v>#N/A</v>
      </c>
      <c r="BN189" s="20" t="e">
        <f t="shared" si="67"/>
        <v>#N/A</v>
      </c>
    </row>
    <row r="190" spans="1:66">
      <c r="A190" s="92"/>
      <c r="B190" s="90"/>
      <c r="C190" s="90"/>
      <c r="D190" s="93"/>
      <c r="E190" s="93"/>
      <c r="F190" s="93"/>
      <c r="G190" s="93"/>
      <c r="H190" s="93"/>
      <c r="I190" s="93"/>
      <c r="J190" s="93"/>
      <c r="K190" s="93"/>
      <c r="L190" s="92"/>
      <c r="M190" s="93"/>
      <c r="N190" s="91">
        <f t="shared" si="48"/>
        <v>0</v>
      </c>
      <c r="O190" s="91" t="str">
        <f t="shared" si="49"/>
        <v/>
      </c>
      <c r="P190" s="91" t="str">
        <f t="shared" si="50"/>
        <v/>
      </c>
      <c r="Q190" s="91" t="str">
        <f t="shared" si="51"/>
        <v>HDJ</v>
      </c>
      <c r="R190" s="82"/>
      <c r="S190" s="95">
        <f t="shared" si="55"/>
        <v>0</v>
      </c>
      <c r="T190" s="95">
        <f t="shared" si="56"/>
        <v>0</v>
      </c>
      <c r="U190" s="79" t="e">
        <f>VLOOKUP($S190,'Grille de Tarif OQN'!$B$2:$S$3603,U$1,0)</f>
        <v>#N/A</v>
      </c>
      <c r="V190" s="79" t="e">
        <f>VLOOKUP($S190,'Grille de Tarif OQN'!$B$2:$S$3603,V$1,0)</f>
        <v>#N/A</v>
      </c>
      <c r="W190" s="79" t="e">
        <f>VLOOKUP($S190,'Grille de Tarif OQN'!$B$2:$S$3603,W$1,0)</f>
        <v>#N/A</v>
      </c>
      <c r="X190" s="79" t="e">
        <f>VLOOKUP($S190,'Grille de Tarif OQN'!$B$2:$S$3603,X$1,0)</f>
        <v>#N/A</v>
      </c>
      <c r="Y190" s="79" t="e">
        <f>VLOOKUP($S190,'Grille de Tarif OQN'!$B$2:$S$3603,Y$1,0)</f>
        <v>#N/A</v>
      </c>
      <c r="Z190" s="79" t="e">
        <f>VLOOKUP($S190,'Grille de Tarif OQN'!$B$2:$S$3603,Z$1,0)</f>
        <v>#N/A</v>
      </c>
      <c r="AA190" s="79" t="e">
        <f>VLOOKUP($S190,'Grille de Tarif OQN'!$B$2:$S$3603,AA$1,0)</f>
        <v>#N/A</v>
      </c>
      <c r="AB190" s="79" t="e">
        <f>VLOOKUP($S190,'Grille de Tarif OQN'!$B$2:$S$3603,AB$1,0)</f>
        <v>#N/A</v>
      </c>
      <c r="AC190" s="79" t="e">
        <f>VLOOKUP($S190,'Grille de Tarif OQN'!$B$2:$S$3603,AC$1,0)</f>
        <v>#N/A</v>
      </c>
      <c r="AD190" s="79" t="e">
        <f>VLOOKUP($S190,'Grille de Tarif OQN'!$B$2:$S$3603,AD$1,0)</f>
        <v>#N/A</v>
      </c>
      <c r="AE190" s="79" t="e">
        <f>VLOOKUP($S190,'Grille de Tarif OQN'!$B$2:$S$3603,AE$1,0)</f>
        <v>#N/A</v>
      </c>
      <c r="AF190" s="79" t="e">
        <f>VLOOKUP($S190,'Grille de Tarif OQN'!$B$2:$S$3603,AF$1,0)</f>
        <v>#N/A</v>
      </c>
      <c r="AG190" s="79" t="e">
        <f>VLOOKUP($S190,'Grille de Tarif OQN'!$B$2:$S$3603,AG$1,0)</f>
        <v>#N/A</v>
      </c>
      <c r="AH190" s="79" t="e">
        <f>VLOOKUP($S190,'Grille de Tarif OQN'!$B$2:$S$3603,AH$1,0)</f>
        <v>#N/A</v>
      </c>
      <c r="AI190" s="79" t="e">
        <f>VLOOKUP($S190,'Grille de Tarif OQN'!$B$2:$S$3603,AI$1,0)</f>
        <v>#N/A</v>
      </c>
      <c r="AJ190" s="79" t="e">
        <f>VLOOKUP($S190,'Grille de Tarif OQN'!$B$2:$S$3603,AJ$1,0)</f>
        <v>#N/A</v>
      </c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72"/>
      <c r="AV190"/>
      <c r="AW190"/>
      <c r="AX190"/>
      <c r="AY190"/>
      <c r="AZ190" s="96">
        <f t="shared" si="57"/>
        <v>0</v>
      </c>
      <c r="BA190" s="24" t="e">
        <f t="shared" si="58"/>
        <v>#N/A</v>
      </c>
      <c r="BB190" s="24" t="e">
        <f t="shared" si="59"/>
        <v>#N/A</v>
      </c>
      <c r="BC190" s="24" t="e">
        <f t="shared" si="52"/>
        <v>#N/A</v>
      </c>
      <c r="BD190" s="24" t="e">
        <f t="shared" si="53"/>
        <v>#N/A</v>
      </c>
      <c r="BE190"/>
      <c r="BF190" t="e">
        <f t="shared" si="60"/>
        <v>#N/A</v>
      </c>
      <c r="BG190" t="str">
        <f t="shared" si="61"/>
        <v>HDJ</v>
      </c>
      <c r="BH190" s="20" t="e">
        <f t="shared" si="62"/>
        <v>#N/A</v>
      </c>
      <c r="BI190" s="20" t="e">
        <f t="shared" si="63"/>
        <v>#N/A</v>
      </c>
      <c r="BJ190" s="20" t="e">
        <f t="shared" si="64"/>
        <v>#N/A</v>
      </c>
      <c r="BK190" s="20" t="e">
        <f t="shared" si="65"/>
        <v>#N/A</v>
      </c>
      <c r="BL190" s="20" t="e">
        <f t="shared" si="66"/>
        <v>#N/A</v>
      </c>
      <c r="BM190" s="20" t="e">
        <f t="shared" si="54"/>
        <v>#N/A</v>
      </c>
      <c r="BN190" s="20" t="e">
        <f t="shared" si="67"/>
        <v>#N/A</v>
      </c>
    </row>
    <row r="191" spans="1:66">
      <c r="A191" s="92"/>
      <c r="B191" s="90"/>
      <c r="C191" s="90"/>
      <c r="D191" s="93"/>
      <c r="E191" s="93"/>
      <c r="F191" s="93"/>
      <c r="G191" s="93"/>
      <c r="H191" s="93"/>
      <c r="I191" s="93"/>
      <c r="J191" s="93"/>
      <c r="K191" s="93"/>
      <c r="L191" s="92"/>
      <c r="M191" s="93"/>
      <c r="N191" s="91">
        <f t="shared" si="48"/>
        <v>0</v>
      </c>
      <c r="O191" s="91" t="str">
        <f t="shared" si="49"/>
        <v/>
      </c>
      <c r="P191" s="91" t="str">
        <f t="shared" si="50"/>
        <v/>
      </c>
      <c r="Q191" s="91" t="str">
        <f t="shared" si="51"/>
        <v>HDJ</v>
      </c>
      <c r="R191" s="82"/>
      <c r="S191" s="95">
        <f t="shared" si="55"/>
        <v>0</v>
      </c>
      <c r="T191" s="95">
        <f t="shared" si="56"/>
        <v>0</v>
      </c>
      <c r="U191" s="79" t="e">
        <f>VLOOKUP($S191,'Grille de Tarif OQN'!$B$2:$S$3603,U$1,0)</f>
        <v>#N/A</v>
      </c>
      <c r="V191" s="79" t="e">
        <f>VLOOKUP($S191,'Grille de Tarif OQN'!$B$2:$S$3603,V$1,0)</f>
        <v>#N/A</v>
      </c>
      <c r="W191" s="79" t="e">
        <f>VLOOKUP($S191,'Grille de Tarif OQN'!$B$2:$S$3603,W$1,0)</f>
        <v>#N/A</v>
      </c>
      <c r="X191" s="79" t="e">
        <f>VLOOKUP($S191,'Grille de Tarif OQN'!$B$2:$S$3603,X$1,0)</f>
        <v>#N/A</v>
      </c>
      <c r="Y191" s="79" t="e">
        <f>VLOOKUP($S191,'Grille de Tarif OQN'!$B$2:$S$3603,Y$1,0)</f>
        <v>#N/A</v>
      </c>
      <c r="Z191" s="79" t="e">
        <f>VLOOKUP($S191,'Grille de Tarif OQN'!$B$2:$S$3603,Z$1,0)</f>
        <v>#N/A</v>
      </c>
      <c r="AA191" s="79" t="e">
        <f>VLOOKUP($S191,'Grille de Tarif OQN'!$B$2:$S$3603,AA$1,0)</f>
        <v>#N/A</v>
      </c>
      <c r="AB191" s="79" t="e">
        <f>VLOOKUP($S191,'Grille de Tarif OQN'!$B$2:$S$3603,AB$1,0)</f>
        <v>#N/A</v>
      </c>
      <c r="AC191" s="79" t="e">
        <f>VLOOKUP($S191,'Grille de Tarif OQN'!$B$2:$S$3603,AC$1,0)</f>
        <v>#N/A</v>
      </c>
      <c r="AD191" s="79" t="e">
        <f>VLOOKUP($S191,'Grille de Tarif OQN'!$B$2:$S$3603,AD$1,0)</f>
        <v>#N/A</v>
      </c>
      <c r="AE191" s="79" t="e">
        <f>VLOOKUP($S191,'Grille de Tarif OQN'!$B$2:$S$3603,AE$1,0)</f>
        <v>#N/A</v>
      </c>
      <c r="AF191" s="79" t="e">
        <f>VLOOKUP($S191,'Grille de Tarif OQN'!$B$2:$S$3603,AF$1,0)</f>
        <v>#N/A</v>
      </c>
      <c r="AG191" s="79" t="e">
        <f>VLOOKUP($S191,'Grille de Tarif OQN'!$B$2:$S$3603,AG$1,0)</f>
        <v>#N/A</v>
      </c>
      <c r="AH191" s="79" t="e">
        <f>VLOOKUP($S191,'Grille de Tarif OQN'!$B$2:$S$3603,AH$1,0)</f>
        <v>#N/A</v>
      </c>
      <c r="AI191" s="79" t="e">
        <f>VLOOKUP($S191,'Grille de Tarif OQN'!$B$2:$S$3603,AI$1,0)</f>
        <v>#N/A</v>
      </c>
      <c r="AJ191" s="79" t="e">
        <f>VLOOKUP($S191,'Grille de Tarif OQN'!$B$2:$S$3603,AJ$1,0)</f>
        <v>#N/A</v>
      </c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72"/>
      <c r="AV191"/>
      <c r="AW191"/>
      <c r="AX191"/>
      <c r="AY191"/>
      <c r="AZ191" s="96">
        <f t="shared" si="57"/>
        <v>0</v>
      </c>
      <c r="BA191" s="24" t="e">
        <f t="shared" si="58"/>
        <v>#N/A</v>
      </c>
      <c r="BB191" s="24" t="e">
        <f t="shared" si="59"/>
        <v>#N/A</v>
      </c>
      <c r="BC191" s="24" t="e">
        <f t="shared" si="52"/>
        <v>#N/A</v>
      </c>
      <c r="BD191" s="24" t="e">
        <f t="shared" si="53"/>
        <v>#N/A</v>
      </c>
      <c r="BE191"/>
      <c r="BF191" t="e">
        <f t="shared" si="60"/>
        <v>#N/A</v>
      </c>
      <c r="BG191" t="str">
        <f t="shared" si="61"/>
        <v>HDJ</v>
      </c>
      <c r="BH191" s="20" t="e">
        <f t="shared" si="62"/>
        <v>#N/A</v>
      </c>
      <c r="BI191" s="20" t="e">
        <f t="shared" si="63"/>
        <v>#N/A</v>
      </c>
      <c r="BJ191" s="20" t="e">
        <f t="shared" si="64"/>
        <v>#N/A</v>
      </c>
      <c r="BK191" s="20" t="e">
        <f t="shared" si="65"/>
        <v>#N/A</v>
      </c>
      <c r="BL191" s="20" t="e">
        <f t="shared" si="66"/>
        <v>#N/A</v>
      </c>
      <c r="BM191" s="20" t="e">
        <f t="shared" si="54"/>
        <v>#N/A</v>
      </c>
      <c r="BN191" s="20" t="e">
        <f t="shared" si="67"/>
        <v>#N/A</v>
      </c>
    </row>
    <row r="192" spans="1:66">
      <c r="A192" s="92"/>
      <c r="B192" s="90"/>
      <c r="C192" s="90"/>
      <c r="D192" s="93"/>
      <c r="E192" s="93"/>
      <c r="F192" s="93"/>
      <c r="G192" s="93"/>
      <c r="H192" s="93"/>
      <c r="I192" s="93"/>
      <c r="J192" s="93"/>
      <c r="K192" s="93"/>
      <c r="L192" s="92"/>
      <c r="M192" s="93"/>
      <c r="N192" s="91">
        <f t="shared" si="48"/>
        <v>0</v>
      </c>
      <c r="O192" s="91" t="str">
        <f t="shared" si="49"/>
        <v/>
      </c>
      <c r="P192" s="91" t="str">
        <f t="shared" si="50"/>
        <v/>
      </c>
      <c r="Q192" s="91" t="str">
        <f t="shared" si="51"/>
        <v>HDJ</v>
      </c>
      <c r="R192" s="82"/>
      <c r="S192" s="95">
        <f t="shared" si="55"/>
        <v>0</v>
      </c>
      <c r="T192" s="95">
        <f t="shared" si="56"/>
        <v>0</v>
      </c>
      <c r="U192" s="79" t="e">
        <f>VLOOKUP($S192,'Grille de Tarif OQN'!$B$2:$S$3603,U$1,0)</f>
        <v>#N/A</v>
      </c>
      <c r="V192" s="79" t="e">
        <f>VLOOKUP($S192,'Grille de Tarif OQN'!$B$2:$S$3603,V$1,0)</f>
        <v>#N/A</v>
      </c>
      <c r="W192" s="79" t="e">
        <f>VLOOKUP($S192,'Grille de Tarif OQN'!$B$2:$S$3603,W$1,0)</f>
        <v>#N/A</v>
      </c>
      <c r="X192" s="79" t="e">
        <f>VLOOKUP($S192,'Grille de Tarif OQN'!$B$2:$S$3603,X$1,0)</f>
        <v>#N/A</v>
      </c>
      <c r="Y192" s="79" t="e">
        <f>VLOOKUP($S192,'Grille de Tarif OQN'!$B$2:$S$3603,Y$1,0)</f>
        <v>#N/A</v>
      </c>
      <c r="Z192" s="79" t="e">
        <f>VLOOKUP($S192,'Grille de Tarif OQN'!$B$2:$S$3603,Z$1,0)</f>
        <v>#N/A</v>
      </c>
      <c r="AA192" s="79" t="e">
        <f>VLOOKUP($S192,'Grille de Tarif OQN'!$B$2:$S$3603,AA$1,0)</f>
        <v>#N/A</v>
      </c>
      <c r="AB192" s="79" t="e">
        <f>VLOOKUP($S192,'Grille de Tarif OQN'!$B$2:$S$3603,AB$1,0)</f>
        <v>#N/A</v>
      </c>
      <c r="AC192" s="79" t="e">
        <f>VLOOKUP($S192,'Grille de Tarif OQN'!$B$2:$S$3603,AC$1,0)</f>
        <v>#N/A</v>
      </c>
      <c r="AD192" s="79" t="e">
        <f>VLOOKUP($S192,'Grille de Tarif OQN'!$B$2:$S$3603,AD$1,0)</f>
        <v>#N/A</v>
      </c>
      <c r="AE192" s="79" t="e">
        <f>VLOOKUP($S192,'Grille de Tarif OQN'!$B$2:$S$3603,AE$1,0)</f>
        <v>#N/A</v>
      </c>
      <c r="AF192" s="79" t="e">
        <f>VLOOKUP($S192,'Grille de Tarif OQN'!$B$2:$S$3603,AF$1,0)</f>
        <v>#N/A</v>
      </c>
      <c r="AG192" s="79" t="e">
        <f>VLOOKUP($S192,'Grille de Tarif OQN'!$B$2:$S$3603,AG$1,0)</f>
        <v>#N/A</v>
      </c>
      <c r="AH192" s="79" t="e">
        <f>VLOOKUP($S192,'Grille de Tarif OQN'!$B$2:$S$3603,AH$1,0)</f>
        <v>#N/A</v>
      </c>
      <c r="AI192" s="79" t="e">
        <f>VLOOKUP($S192,'Grille de Tarif OQN'!$B$2:$S$3603,AI$1,0)</f>
        <v>#N/A</v>
      </c>
      <c r="AJ192" s="79" t="e">
        <f>VLOOKUP($S192,'Grille de Tarif OQN'!$B$2:$S$3603,AJ$1,0)</f>
        <v>#N/A</v>
      </c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72"/>
      <c r="AV192"/>
      <c r="AW192"/>
      <c r="AX192"/>
      <c r="AY192"/>
      <c r="AZ192" s="96">
        <f t="shared" si="57"/>
        <v>0</v>
      </c>
      <c r="BA192" s="24" t="e">
        <f t="shared" si="58"/>
        <v>#N/A</v>
      </c>
      <c r="BB192" s="24" t="e">
        <f t="shared" si="59"/>
        <v>#N/A</v>
      </c>
      <c r="BC192" s="24" t="e">
        <f t="shared" si="52"/>
        <v>#N/A</v>
      </c>
      <c r="BD192" s="24" t="e">
        <f t="shared" si="53"/>
        <v>#N/A</v>
      </c>
      <c r="BE192"/>
      <c r="BF192" t="e">
        <f t="shared" si="60"/>
        <v>#N/A</v>
      </c>
      <c r="BG192" t="str">
        <f t="shared" si="61"/>
        <v>HDJ</v>
      </c>
      <c r="BH192" s="20" t="e">
        <f t="shared" si="62"/>
        <v>#N/A</v>
      </c>
      <c r="BI192" s="20" t="e">
        <f t="shared" si="63"/>
        <v>#N/A</v>
      </c>
      <c r="BJ192" s="20" t="e">
        <f t="shared" si="64"/>
        <v>#N/A</v>
      </c>
      <c r="BK192" s="20" t="e">
        <f t="shared" si="65"/>
        <v>#N/A</v>
      </c>
      <c r="BL192" s="20" t="e">
        <f t="shared" si="66"/>
        <v>#N/A</v>
      </c>
      <c r="BM192" s="20" t="e">
        <f t="shared" si="54"/>
        <v>#N/A</v>
      </c>
      <c r="BN192" s="20" t="e">
        <f t="shared" si="67"/>
        <v>#N/A</v>
      </c>
    </row>
    <row r="193" spans="1:66">
      <c r="A193" s="92"/>
      <c r="B193" s="90"/>
      <c r="C193" s="90"/>
      <c r="D193" s="93"/>
      <c r="E193" s="93"/>
      <c r="F193" s="93"/>
      <c r="G193" s="93"/>
      <c r="H193" s="93"/>
      <c r="I193" s="93"/>
      <c r="J193" s="93"/>
      <c r="K193" s="93"/>
      <c r="L193" s="92"/>
      <c r="M193" s="93"/>
      <c r="N193" s="91">
        <f t="shared" si="48"/>
        <v>0</v>
      </c>
      <c r="O193" s="91" t="str">
        <f t="shared" si="49"/>
        <v/>
      </c>
      <c r="P193" s="91" t="str">
        <f t="shared" si="50"/>
        <v/>
      </c>
      <c r="Q193" s="91" t="str">
        <f t="shared" si="51"/>
        <v>HDJ</v>
      </c>
      <c r="R193" s="82"/>
      <c r="S193" s="95">
        <f t="shared" si="55"/>
        <v>0</v>
      </c>
      <c r="T193" s="95">
        <f t="shared" si="56"/>
        <v>0</v>
      </c>
      <c r="U193" s="79" t="e">
        <f>VLOOKUP($S193,'Grille de Tarif OQN'!$B$2:$S$3603,U$1,0)</f>
        <v>#N/A</v>
      </c>
      <c r="V193" s="79" t="e">
        <f>VLOOKUP($S193,'Grille de Tarif OQN'!$B$2:$S$3603,V$1,0)</f>
        <v>#N/A</v>
      </c>
      <c r="W193" s="79" t="e">
        <f>VLOOKUP($S193,'Grille de Tarif OQN'!$B$2:$S$3603,W$1,0)</f>
        <v>#N/A</v>
      </c>
      <c r="X193" s="79" t="e">
        <f>VLOOKUP($S193,'Grille de Tarif OQN'!$B$2:$S$3603,X$1,0)</f>
        <v>#N/A</v>
      </c>
      <c r="Y193" s="79" t="e">
        <f>VLOOKUP($S193,'Grille de Tarif OQN'!$B$2:$S$3603,Y$1,0)</f>
        <v>#N/A</v>
      </c>
      <c r="Z193" s="79" t="e">
        <f>VLOOKUP($S193,'Grille de Tarif OQN'!$B$2:$S$3603,Z$1,0)</f>
        <v>#N/A</v>
      </c>
      <c r="AA193" s="79" t="e">
        <f>VLOOKUP($S193,'Grille de Tarif OQN'!$B$2:$S$3603,AA$1,0)</f>
        <v>#N/A</v>
      </c>
      <c r="AB193" s="79" t="e">
        <f>VLOOKUP($S193,'Grille de Tarif OQN'!$B$2:$S$3603,AB$1,0)</f>
        <v>#N/A</v>
      </c>
      <c r="AC193" s="79" t="e">
        <f>VLOOKUP($S193,'Grille de Tarif OQN'!$B$2:$S$3603,AC$1,0)</f>
        <v>#N/A</v>
      </c>
      <c r="AD193" s="79" t="e">
        <f>VLOOKUP($S193,'Grille de Tarif OQN'!$B$2:$S$3603,AD$1,0)</f>
        <v>#N/A</v>
      </c>
      <c r="AE193" s="79" t="e">
        <f>VLOOKUP($S193,'Grille de Tarif OQN'!$B$2:$S$3603,AE$1,0)</f>
        <v>#N/A</v>
      </c>
      <c r="AF193" s="79" t="e">
        <f>VLOOKUP($S193,'Grille de Tarif OQN'!$B$2:$S$3603,AF$1,0)</f>
        <v>#N/A</v>
      </c>
      <c r="AG193" s="79" t="e">
        <f>VLOOKUP($S193,'Grille de Tarif OQN'!$B$2:$S$3603,AG$1,0)</f>
        <v>#N/A</v>
      </c>
      <c r="AH193" s="79" t="e">
        <f>VLOOKUP($S193,'Grille de Tarif OQN'!$B$2:$S$3603,AH$1,0)</f>
        <v>#N/A</v>
      </c>
      <c r="AI193" s="79" t="e">
        <f>VLOOKUP($S193,'Grille de Tarif OQN'!$B$2:$S$3603,AI$1,0)</f>
        <v>#N/A</v>
      </c>
      <c r="AJ193" s="79" t="e">
        <f>VLOOKUP($S193,'Grille de Tarif OQN'!$B$2:$S$3603,AJ$1,0)</f>
        <v>#N/A</v>
      </c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72"/>
      <c r="AV193"/>
      <c r="AW193"/>
      <c r="AX193"/>
      <c r="AY193"/>
      <c r="AZ193" s="96">
        <f t="shared" si="57"/>
        <v>0</v>
      </c>
      <c r="BA193" s="24" t="e">
        <f t="shared" si="58"/>
        <v>#N/A</v>
      </c>
      <c r="BB193" s="24" t="e">
        <f t="shared" si="59"/>
        <v>#N/A</v>
      </c>
      <c r="BC193" s="24" t="e">
        <f t="shared" si="52"/>
        <v>#N/A</v>
      </c>
      <c r="BD193" s="24" t="e">
        <f t="shared" si="53"/>
        <v>#N/A</v>
      </c>
      <c r="BE193"/>
      <c r="BF193" t="e">
        <f t="shared" si="60"/>
        <v>#N/A</v>
      </c>
      <c r="BG193" t="str">
        <f t="shared" si="61"/>
        <v>HDJ</v>
      </c>
      <c r="BH193" s="20" t="e">
        <f t="shared" si="62"/>
        <v>#N/A</v>
      </c>
      <c r="BI193" s="20" t="e">
        <f t="shared" si="63"/>
        <v>#N/A</v>
      </c>
      <c r="BJ193" s="20" t="e">
        <f t="shared" si="64"/>
        <v>#N/A</v>
      </c>
      <c r="BK193" s="20" t="e">
        <f t="shared" si="65"/>
        <v>#N/A</v>
      </c>
      <c r="BL193" s="20" t="e">
        <f t="shared" si="66"/>
        <v>#N/A</v>
      </c>
      <c r="BM193" s="20" t="e">
        <f t="shared" si="54"/>
        <v>#N/A</v>
      </c>
      <c r="BN193" s="20" t="e">
        <f t="shared" si="67"/>
        <v>#N/A</v>
      </c>
    </row>
    <row r="194" spans="1:66">
      <c r="A194" s="92"/>
      <c r="B194" s="90"/>
      <c r="C194" s="90"/>
      <c r="D194" s="93"/>
      <c r="E194" s="93"/>
      <c r="F194" s="93"/>
      <c r="G194" s="93"/>
      <c r="H194" s="93"/>
      <c r="I194" s="93"/>
      <c r="J194" s="93"/>
      <c r="K194" s="93"/>
      <c r="L194" s="92"/>
      <c r="M194" s="93"/>
      <c r="N194" s="91">
        <f t="shared" si="48"/>
        <v>0</v>
      </c>
      <c r="O194" s="91" t="str">
        <f t="shared" si="49"/>
        <v/>
      </c>
      <c r="P194" s="91" t="str">
        <f t="shared" si="50"/>
        <v/>
      </c>
      <c r="Q194" s="91" t="str">
        <f t="shared" si="51"/>
        <v>HDJ</v>
      </c>
      <c r="R194" s="82"/>
      <c r="S194" s="95">
        <f t="shared" si="55"/>
        <v>0</v>
      </c>
      <c r="T194" s="95">
        <f t="shared" si="56"/>
        <v>0</v>
      </c>
      <c r="U194" s="79" t="e">
        <f>VLOOKUP($S194,'Grille de Tarif OQN'!$B$2:$S$3603,U$1,0)</f>
        <v>#N/A</v>
      </c>
      <c r="V194" s="79" t="e">
        <f>VLOOKUP($S194,'Grille de Tarif OQN'!$B$2:$S$3603,V$1,0)</f>
        <v>#N/A</v>
      </c>
      <c r="W194" s="79" t="e">
        <f>VLOOKUP($S194,'Grille de Tarif OQN'!$B$2:$S$3603,W$1,0)</f>
        <v>#N/A</v>
      </c>
      <c r="X194" s="79" t="e">
        <f>VLOOKUP($S194,'Grille de Tarif OQN'!$B$2:$S$3603,X$1,0)</f>
        <v>#N/A</v>
      </c>
      <c r="Y194" s="79" t="e">
        <f>VLOOKUP($S194,'Grille de Tarif OQN'!$B$2:$S$3603,Y$1,0)</f>
        <v>#N/A</v>
      </c>
      <c r="Z194" s="79" t="e">
        <f>VLOOKUP($S194,'Grille de Tarif OQN'!$B$2:$S$3603,Z$1,0)</f>
        <v>#N/A</v>
      </c>
      <c r="AA194" s="79" t="e">
        <f>VLOOKUP($S194,'Grille de Tarif OQN'!$B$2:$S$3603,AA$1,0)</f>
        <v>#N/A</v>
      </c>
      <c r="AB194" s="79" t="e">
        <f>VLOOKUP($S194,'Grille de Tarif OQN'!$B$2:$S$3603,AB$1,0)</f>
        <v>#N/A</v>
      </c>
      <c r="AC194" s="79" t="e">
        <f>VLOOKUP($S194,'Grille de Tarif OQN'!$B$2:$S$3603,AC$1,0)</f>
        <v>#N/A</v>
      </c>
      <c r="AD194" s="79" t="e">
        <f>VLOOKUP($S194,'Grille de Tarif OQN'!$B$2:$S$3603,AD$1,0)</f>
        <v>#N/A</v>
      </c>
      <c r="AE194" s="79" t="e">
        <f>VLOOKUP($S194,'Grille de Tarif OQN'!$B$2:$S$3603,AE$1,0)</f>
        <v>#N/A</v>
      </c>
      <c r="AF194" s="79" t="e">
        <f>VLOOKUP($S194,'Grille de Tarif OQN'!$B$2:$S$3603,AF$1,0)</f>
        <v>#N/A</v>
      </c>
      <c r="AG194" s="79" t="e">
        <f>VLOOKUP($S194,'Grille de Tarif OQN'!$B$2:$S$3603,AG$1,0)</f>
        <v>#N/A</v>
      </c>
      <c r="AH194" s="79" t="e">
        <f>VLOOKUP($S194,'Grille de Tarif OQN'!$B$2:$S$3603,AH$1,0)</f>
        <v>#N/A</v>
      </c>
      <c r="AI194" s="79" t="e">
        <f>VLOOKUP($S194,'Grille de Tarif OQN'!$B$2:$S$3603,AI$1,0)</f>
        <v>#N/A</v>
      </c>
      <c r="AJ194" s="79" t="e">
        <f>VLOOKUP($S194,'Grille de Tarif OQN'!$B$2:$S$3603,AJ$1,0)</f>
        <v>#N/A</v>
      </c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72"/>
      <c r="AV194"/>
      <c r="AW194"/>
      <c r="AX194"/>
      <c r="AY194"/>
      <c r="AZ194" s="96">
        <f t="shared" si="57"/>
        <v>0</v>
      </c>
      <c r="BA194" s="24" t="e">
        <f t="shared" si="58"/>
        <v>#N/A</v>
      </c>
      <c r="BB194" s="24" t="e">
        <f t="shared" si="59"/>
        <v>#N/A</v>
      </c>
      <c r="BC194" s="24" t="e">
        <f t="shared" si="52"/>
        <v>#N/A</v>
      </c>
      <c r="BD194" s="24" t="e">
        <f t="shared" si="53"/>
        <v>#N/A</v>
      </c>
      <c r="BE194"/>
      <c r="BF194" t="e">
        <f t="shared" si="60"/>
        <v>#N/A</v>
      </c>
      <c r="BG194" t="str">
        <f t="shared" si="61"/>
        <v>HDJ</v>
      </c>
      <c r="BH194" s="20" t="e">
        <f t="shared" si="62"/>
        <v>#N/A</v>
      </c>
      <c r="BI194" s="20" t="e">
        <f t="shared" si="63"/>
        <v>#N/A</v>
      </c>
      <c r="BJ194" s="20" t="e">
        <f t="shared" si="64"/>
        <v>#N/A</v>
      </c>
      <c r="BK194" s="20" t="e">
        <f t="shared" si="65"/>
        <v>#N/A</v>
      </c>
      <c r="BL194" s="20" t="e">
        <f t="shared" si="66"/>
        <v>#N/A</v>
      </c>
      <c r="BM194" s="20" t="e">
        <f t="shared" si="54"/>
        <v>#N/A</v>
      </c>
      <c r="BN194" s="20" t="e">
        <f t="shared" si="67"/>
        <v>#N/A</v>
      </c>
    </row>
    <row r="195" spans="1:66">
      <c r="A195" s="92"/>
      <c r="B195" s="90"/>
      <c r="C195" s="90"/>
      <c r="D195" s="93"/>
      <c r="E195" s="93"/>
      <c r="F195" s="93"/>
      <c r="G195" s="93"/>
      <c r="H195" s="93"/>
      <c r="I195" s="93"/>
      <c r="J195" s="93"/>
      <c r="K195" s="93"/>
      <c r="L195" s="92"/>
      <c r="M195" s="93"/>
      <c r="N195" s="91">
        <f t="shared" si="48"/>
        <v>0</v>
      </c>
      <c r="O195" s="91" t="str">
        <f t="shared" si="49"/>
        <v/>
      </c>
      <c r="P195" s="91" t="str">
        <f t="shared" si="50"/>
        <v/>
      </c>
      <c r="Q195" s="91" t="str">
        <f t="shared" si="51"/>
        <v>HDJ</v>
      </c>
      <c r="R195" s="82"/>
      <c r="S195" s="95">
        <f t="shared" si="55"/>
        <v>0</v>
      </c>
      <c r="T195" s="95">
        <f t="shared" si="56"/>
        <v>0</v>
      </c>
      <c r="U195" s="79" t="e">
        <f>VLOOKUP($S195,'Grille de Tarif OQN'!$B$2:$S$3603,U$1,0)</f>
        <v>#N/A</v>
      </c>
      <c r="V195" s="79" t="e">
        <f>VLOOKUP($S195,'Grille de Tarif OQN'!$B$2:$S$3603,V$1,0)</f>
        <v>#N/A</v>
      </c>
      <c r="W195" s="79" t="e">
        <f>VLOOKUP($S195,'Grille de Tarif OQN'!$B$2:$S$3603,W$1,0)</f>
        <v>#N/A</v>
      </c>
      <c r="X195" s="79" t="e">
        <f>VLOOKUP($S195,'Grille de Tarif OQN'!$B$2:$S$3603,X$1,0)</f>
        <v>#N/A</v>
      </c>
      <c r="Y195" s="79" t="e">
        <f>VLOOKUP($S195,'Grille de Tarif OQN'!$B$2:$S$3603,Y$1,0)</f>
        <v>#N/A</v>
      </c>
      <c r="Z195" s="79" t="e">
        <f>VLOOKUP($S195,'Grille de Tarif OQN'!$B$2:$S$3603,Z$1,0)</f>
        <v>#N/A</v>
      </c>
      <c r="AA195" s="79" t="e">
        <f>VLOOKUP($S195,'Grille de Tarif OQN'!$B$2:$S$3603,AA$1,0)</f>
        <v>#N/A</v>
      </c>
      <c r="AB195" s="79" t="e">
        <f>VLOOKUP($S195,'Grille de Tarif OQN'!$B$2:$S$3603,AB$1,0)</f>
        <v>#N/A</v>
      </c>
      <c r="AC195" s="79" t="e">
        <f>VLOOKUP($S195,'Grille de Tarif OQN'!$B$2:$S$3603,AC$1,0)</f>
        <v>#N/A</v>
      </c>
      <c r="AD195" s="79" t="e">
        <f>VLOOKUP($S195,'Grille de Tarif OQN'!$B$2:$S$3603,AD$1,0)</f>
        <v>#N/A</v>
      </c>
      <c r="AE195" s="79" t="e">
        <f>VLOOKUP($S195,'Grille de Tarif OQN'!$B$2:$S$3603,AE$1,0)</f>
        <v>#N/A</v>
      </c>
      <c r="AF195" s="79" t="e">
        <f>VLOOKUP($S195,'Grille de Tarif OQN'!$B$2:$S$3603,AF$1,0)</f>
        <v>#N/A</v>
      </c>
      <c r="AG195" s="79" t="e">
        <f>VLOOKUP($S195,'Grille de Tarif OQN'!$B$2:$S$3603,AG$1,0)</f>
        <v>#N/A</v>
      </c>
      <c r="AH195" s="79" t="e">
        <f>VLOOKUP($S195,'Grille de Tarif OQN'!$B$2:$S$3603,AH$1,0)</f>
        <v>#N/A</v>
      </c>
      <c r="AI195" s="79" t="e">
        <f>VLOOKUP($S195,'Grille de Tarif OQN'!$B$2:$S$3603,AI$1,0)</f>
        <v>#N/A</v>
      </c>
      <c r="AJ195" s="79" t="e">
        <f>VLOOKUP($S195,'Grille de Tarif OQN'!$B$2:$S$3603,AJ$1,0)</f>
        <v>#N/A</v>
      </c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72"/>
      <c r="AV195"/>
      <c r="AW195"/>
      <c r="AX195"/>
      <c r="AY195"/>
      <c r="AZ195" s="96">
        <f t="shared" si="57"/>
        <v>0</v>
      </c>
      <c r="BA195" s="24" t="e">
        <f t="shared" si="58"/>
        <v>#N/A</v>
      </c>
      <c r="BB195" s="24" t="e">
        <f t="shared" si="59"/>
        <v>#N/A</v>
      </c>
      <c r="BC195" s="24" t="e">
        <f t="shared" si="52"/>
        <v>#N/A</v>
      </c>
      <c r="BD195" s="24" t="e">
        <f t="shared" si="53"/>
        <v>#N/A</v>
      </c>
      <c r="BE195"/>
      <c r="BF195" t="e">
        <f t="shared" si="60"/>
        <v>#N/A</v>
      </c>
      <c r="BG195" t="str">
        <f t="shared" si="61"/>
        <v>HDJ</v>
      </c>
      <c r="BH195" s="20" t="e">
        <f t="shared" si="62"/>
        <v>#N/A</v>
      </c>
      <c r="BI195" s="20" t="e">
        <f t="shared" si="63"/>
        <v>#N/A</v>
      </c>
      <c r="BJ195" s="20" t="e">
        <f t="shared" si="64"/>
        <v>#N/A</v>
      </c>
      <c r="BK195" s="20" t="e">
        <f t="shared" si="65"/>
        <v>#N/A</v>
      </c>
      <c r="BL195" s="20" t="e">
        <f t="shared" si="66"/>
        <v>#N/A</v>
      </c>
      <c r="BM195" s="20" t="e">
        <f t="shared" si="54"/>
        <v>#N/A</v>
      </c>
      <c r="BN195" s="20" t="e">
        <f t="shared" si="67"/>
        <v>#N/A</v>
      </c>
    </row>
    <row r="196" spans="1:66">
      <c r="A196" s="92"/>
      <c r="B196" s="90"/>
      <c r="C196" s="90"/>
      <c r="D196" s="93"/>
      <c r="E196" s="93"/>
      <c r="F196" s="93"/>
      <c r="G196" s="93"/>
      <c r="H196" s="93"/>
      <c r="I196" s="93"/>
      <c r="J196" s="93"/>
      <c r="K196" s="93"/>
      <c r="L196" s="92"/>
      <c r="M196" s="93"/>
      <c r="N196" s="91">
        <f t="shared" ref="N196:N259" si="68">IF(LEN(B196)=7,1,0)</f>
        <v>0</v>
      </c>
      <c r="O196" s="91" t="str">
        <f t="shared" ref="O196:O259" si="69">LEFT(B196,2)</f>
        <v/>
      </c>
      <c r="P196" s="91" t="str">
        <f t="shared" ref="P196:P259" si="70">LEFT(B196,4)</f>
        <v/>
      </c>
      <c r="Q196" s="91" t="str">
        <f t="shared" ref="Q196:Q259" si="71">IF(F196=1,"HC","HDJ")</f>
        <v>HDJ</v>
      </c>
      <c r="R196" s="82"/>
      <c r="S196" s="95">
        <f t="shared" si="55"/>
        <v>0</v>
      </c>
      <c r="T196" s="95">
        <f t="shared" si="56"/>
        <v>0</v>
      </c>
      <c r="U196" s="79" t="e">
        <f>VLOOKUP($S196,'Grille de Tarif OQN'!$B$2:$S$3603,U$1,0)</f>
        <v>#N/A</v>
      </c>
      <c r="V196" s="79" t="e">
        <f>VLOOKUP($S196,'Grille de Tarif OQN'!$B$2:$S$3603,V$1,0)</f>
        <v>#N/A</v>
      </c>
      <c r="W196" s="79" t="e">
        <f>VLOOKUP($S196,'Grille de Tarif OQN'!$B$2:$S$3603,W$1,0)</f>
        <v>#N/A</v>
      </c>
      <c r="X196" s="79" t="e">
        <f>VLOOKUP($S196,'Grille de Tarif OQN'!$B$2:$S$3603,X$1,0)</f>
        <v>#N/A</v>
      </c>
      <c r="Y196" s="79" t="e">
        <f>VLOOKUP($S196,'Grille de Tarif OQN'!$B$2:$S$3603,Y$1,0)</f>
        <v>#N/A</v>
      </c>
      <c r="Z196" s="79" t="e">
        <f>VLOOKUP($S196,'Grille de Tarif OQN'!$B$2:$S$3603,Z$1,0)</f>
        <v>#N/A</v>
      </c>
      <c r="AA196" s="79" t="e">
        <f>VLOOKUP($S196,'Grille de Tarif OQN'!$B$2:$S$3603,AA$1,0)</f>
        <v>#N/A</v>
      </c>
      <c r="AB196" s="79" t="e">
        <f>VLOOKUP($S196,'Grille de Tarif OQN'!$B$2:$S$3603,AB$1,0)</f>
        <v>#N/A</v>
      </c>
      <c r="AC196" s="79" t="e">
        <f>VLOOKUP($S196,'Grille de Tarif OQN'!$B$2:$S$3603,AC$1,0)</f>
        <v>#N/A</v>
      </c>
      <c r="AD196" s="79" t="e">
        <f>VLOOKUP($S196,'Grille de Tarif OQN'!$B$2:$S$3603,AD$1,0)</f>
        <v>#N/A</v>
      </c>
      <c r="AE196" s="79" t="e">
        <f>VLOOKUP($S196,'Grille de Tarif OQN'!$B$2:$S$3603,AE$1,0)</f>
        <v>#N/A</v>
      </c>
      <c r="AF196" s="79" t="e">
        <f>VLOOKUP($S196,'Grille de Tarif OQN'!$B$2:$S$3603,AF$1,0)</f>
        <v>#N/A</v>
      </c>
      <c r="AG196" s="79" t="e">
        <f>VLOOKUP($S196,'Grille de Tarif OQN'!$B$2:$S$3603,AG$1,0)</f>
        <v>#N/A</v>
      </c>
      <c r="AH196" s="79" t="e">
        <f>VLOOKUP($S196,'Grille de Tarif OQN'!$B$2:$S$3603,AH$1,0)</f>
        <v>#N/A</v>
      </c>
      <c r="AI196" s="79" t="e">
        <f>VLOOKUP($S196,'Grille de Tarif OQN'!$B$2:$S$3603,AI$1,0)</f>
        <v>#N/A</v>
      </c>
      <c r="AJ196" s="79" t="e">
        <f>VLOOKUP($S196,'Grille de Tarif OQN'!$B$2:$S$3603,AJ$1,0)</f>
        <v>#N/A</v>
      </c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72"/>
      <c r="AV196"/>
      <c r="AW196"/>
      <c r="AX196"/>
      <c r="AY196"/>
      <c r="AZ196" s="96">
        <f t="shared" si="57"/>
        <v>0</v>
      </c>
      <c r="BA196" s="24" t="e">
        <f t="shared" si="58"/>
        <v>#N/A</v>
      </c>
      <c r="BB196" s="24" t="e">
        <f t="shared" si="59"/>
        <v>#N/A</v>
      </c>
      <c r="BC196" s="24" t="e">
        <f t="shared" ref="BC196:BC259" si="72">BA196*$BD$1</f>
        <v>#N/A</v>
      </c>
      <c r="BD196" s="24" t="e">
        <f t="shared" ref="BD196:BD259" si="73">BB196*$BD$1</f>
        <v>#N/A</v>
      </c>
      <c r="BE196"/>
      <c r="BF196" t="e">
        <f t="shared" si="60"/>
        <v>#N/A</v>
      </c>
      <c r="BG196" t="str">
        <f t="shared" si="61"/>
        <v>HDJ</v>
      </c>
      <c r="BH196" s="20" t="e">
        <f t="shared" si="62"/>
        <v>#N/A</v>
      </c>
      <c r="BI196" s="20" t="e">
        <f t="shared" si="63"/>
        <v>#N/A</v>
      </c>
      <c r="BJ196" s="20" t="e">
        <f t="shared" si="64"/>
        <v>#N/A</v>
      </c>
      <c r="BK196" s="20" t="e">
        <f t="shared" si="65"/>
        <v>#N/A</v>
      </c>
      <c r="BL196" s="20" t="e">
        <f t="shared" si="66"/>
        <v>#N/A</v>
      </c>
      <c r="BM196" s="20" t="e">
        <f t="shared" ref="BM196:BM259" si="74">IF(AG196=1,AA196+(90-V196)*AB196,Y196+(90-V196)*AB196)+(AZ196-90)*AC196</f>
        <v>#N/A</v>
      </c>
      <c r="BN196" s="20" t="e">
        <f t="shared" si="67"/>
        <v>#N/A</v>
      </c>
    </row>
    <row r="197" spans="1:66">
      <c r="A197" s="92"/>
      <c r="B197" s="90"/>
      <c r="C197" s="90"/>
      <c r="D197" s="93"/>
      <c r="E197" s="93"/>
      <c r="F197" s="93"/>
      <c r="G197" s="93"/>
      <c r="H197" s="93"/>
      <c r="I197" s="93"/>
      <c r="J197" s="93"/>
      <c r="K197" s="93"/>
      <c r="L197" s="92"/>
      <c r="M197" s="93"/>
      <c r="N197" s="91">
        <f t="shared" si="68"/>
        <v>0</v>
      </c>
      <c r="O197" s="91" t="str">
        <f t="shared" si="69"/>
        <v/>
      </c>
      <c r="P197" s="91" t="str">
        <f t="shared" si="70"/>
        <v/>
      </c>
      <c r="Q197" s="91" t="str">
        <f t="shared" si="71"/>
        <v>HDJ</v>
      </c>
      <c r="R197" s="82"/>
      <c r="S197" s="95">
        <f t="shared" ref="S197:S260" si="75">B197</f>
        <v>0</v>
      </c>
      <c r="T197" s="95">
        <f t="shared" ref="T197:T260" si="76">C197</f>
        <v>0</v>
      </c>
      <c r="U197" s="79" t="e">
        <f>VLOOKUP($S197,'Grille de Tarif OQN'!$B$2:$S$3603,U$1,0)</f>
        <v>#N/A</v>
      </c>
      <c r="V197" s="79" t="e">
        <f>VLOOKUP($S197,'Grille de Tarif OQN'!$B$2:$S$3603,V$1,0)</f>
        <v>#N/A</v>
      </c>
      <c r="W197" s="79" t="e">
        <f>VLOOKUP($S197,'Grille de Tarif OQN'!$B$2:$S$3603,W$1,0)</f>
        <v>#N/A</v>
      </c>
      <c r="X197" s="79" t="e">
        <f>VLOOKUP($S197,'Grille de Tarif OQN'!$B$2:$S$3603,X$1,0)</f>
        <v>#N/A</v>
      </c>
      <c r="Y197" s="79" t="e">
        <f>VLOOKUP($S197,'Grille de Tarif OQN'!$B$2:$S$3603,Y$1,0)</f>
        <v>#N/A</v>
      </c>
      <c r="Z197" s="79" t="e">
        <f>VLOOKUP($S197,'Grille de Tarif OQN'!$B$2:$S$3603,Z$1,0)</f>
        <v>#N/A</v>
      </c>
      <c r="AA197" s="79" t="e">
        <f>VLOOKUP($S197,'Grille de Tarif OQN'!$B$2:$S$3603,AA$1,0)</f>
        <v>#N/A</v>
      </c>
      <c r="AB197" s="79" t="e">
        <f>VLOOKUP($S197,'Grille de Tarif OQN'!$B$2:$S$3603,AB$1,0)</f>
        <v>#N/A</v>
      </c>
      <c r="AC197" s="79" t="e">
        <f>VLOOKUP($S197,'Grille de Tarif OQN'!$B$2:$S$3603,AC$1,0)</f>
        <v>#N/A</v>
      </c>
      <c r="AD197" s="79" t="e">
        <f>VLOOKUP($S197,'Grille de Tarif OQN'!$B$2:$S$3603,AD$1,0)</f>
        <v>#N/A</v>
      </c>
      <c r="AE197" s="79" t="e">
        <f>VLOOKUP($S197,'Grille de Tarif OQN'!$B$2:$S$3603,AE$1,0)</f>
        <v>#N/A</v>
      </c>
      <c r="AF197" s="79" t="e">
        <f>VLOOKUP($S197,'Grille de Tarif OQN'!$B$2:$S$3603,AF$1,0)</f>
        <v>#N/A</v>
      </c>
      <c r="AG197" s="79" t="e">
        <f>VLOOKUP($S197,'Grille de Tarif OQN'!$B$2:$S$3603,AG$1,0)</f>
        <v>#N/A</v>
      </c>
      <c r="AH197" s="79" t="e">
        <f>VLOOKUP($S197,'Grille de Tarif OQN'!$B$2:$S$3603,AH$1,0)</f>
        <v>#N/A</v>
      </c>
      <c r="AI197" s="79" t="e">
        <f>VLOOKUP($S197,'Grille de Tarif OQN'!$B$2:$S$3603,AI$1,0)</f>
        <v>#N/A</v>
      </c>
      <c r="AJ197" s="79" t="e">
        <f>VLOOKUP($S197,'Grille de Tarif OQN'!$B$2:$S$3603,AJ$1,0)</f>
        <v>#N/A</v>
      </c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72"/>
      <c r="AV197"/>
      <c r="AW197"/>
      <c r="AX197"/>
      <c r="AY197"/>
      <c r="AZ197" s="96">
        <f t="shared" ref="AZ197:AZ260" si="77">D197</f>
        <v>0</v>
      </c>
      <c r="BA197" s="24" t="e">
        <f t="shared" ref="BA197:BA260" si="78">IF(BG197="HDJ",BN197,IF(BF197="ZONE90",BM197,IF(BF197="ZONEBASSE",BH197,IF(BF197="ZONEFORF1",BI197,IF(BF197="ZONEFORF2",BJ197,IF(BF197="ZONEFORF3",BK197,BL197))))))</f>
        <v>#N/A</v>
      </c>
      <c r="BB197" s="24" t="e">
        <f t="shared" ref="BB197:BB260" si="79">BA197/AZ197</f>
        <v>#N/A</v>
      </c>
      <c r="BC197" s="24" t="e">
        <f t="shared" si="72"/>
        <v>#N/A</v>
      </c>
      <c r="BD197" s="24" t="e">
        <f t="shared" si="73"/>
        <v>#N/A</v>
      </c>
      <c r="BE197"/>
      <c r="BF197" t="e">
        <f t="shared" ref="BF197:BF260" si="80">IF(AZ197&gt;90,"ZONE90",IF(AG197=1,IF(AZ197&lt;U197,"ZONEBASSE",IF(AZ197&lt;AI197,"ZONEFORF1",IF(AZ197&lt;AJ197,"ZONEFORF2",IF(AZ197&lt;V197,"ZONEFORF3","ZONEHAUTE")))),IF(AZ197&lt;U197,"ZONEBASSE",IF(AZ197&lt;V197,"ZONEFORF1","ZONEHAUTE"))))</f>
        <v>#N/A</v>
      </c>
      <c r="BG197" t="str">
        <f t="shared" ref="BG197:BG260" si="81">IF(RIGHT(S197,1)="0","HDJ","HC")</f>
        <v>HDJ</v>
      </c>
      <c r="BH197" s="20" t="e">
        <f t="shared" ref="BH197:BH260" si="82">IF(AZ197&lt;8,AD197*AZ197,W197-(U197-AZ197)*X197)</f>
        <v>#N/A</v>
      </c>
      <c r="BI197" s="20" t="e">
        <f t="shared" ref="BI197:BI260" si="83">Y197</f>
        <v>#N/A</v>
      </c>
      <c r="BJ197" s="20" t="e">
        <f t="shared" ref="BJ197:BJ260" si="84">Z197</f>
        <v>#N/A</v>
      </c>
      <c r="BK197" s="20" t="e">
        <f t="shared" ref="BK197:BK260" si="85">AA197</f>
        <v>#N/A</v>
      </c>
      <c r="BL197" s="20" t="e">
        <f t="shared" ref="BL197:BL260" si="86">IF(AG197=1,AA197+(AZ197-V197)*AB197,Y197+(AZ197-V197)*AB197)</f>
        <v>#N/A</v>
      </c>
      <c r="BM197" s="20" t="e">
        <f t="shared" si="74"/>
        <v>#N/A</v>
      </c>
      <c r="BN197" s="20" t="e">
        <f t="shared" ref="BN197:BN260" si="87">AZ197*Y197</f>
        <v>#N/A</v>
      </c>
    </row>
    <row r="198" spans="1:66">
      <c r="A198" s="92"/>
      <c r="B198" s="90"/>
      <c r="C198" s="90"/>
      <c r="D198" s="93"/>
      <c r="E198" s="93"/>
      <c r="F198" s="93"/>
      <c r="G198" s="93"/>
      <c r="H198" s="93"/>
      <c r="I198" s="93"/>
      <c r="J198" s="93"/>
      <c r="K198" s="93"/>
      <c r="L198" s="92"/>
      <c r="M198" s="93"/>
      <c r="N198" s="91">
        <f t="shared" si="68"/>
        <v>0</v>
      </c>
      <c r="O198" s="91" t="str">
        <f t="shared" si="69"/>
        <v/>
      </c>
      <c r="P198" s="91" t="str">
        <f t="shared" si="70"/>
        <v/>
      </c>
      <c r="Q198" s="91" t="str">
        <f t="shared" si="71"/>
        <v>HDJ</v>
      </c>
      <c r="R198" s="82"/>
      <c r="S198" s="95">
        <f t="shared" si="75"/>
        <v>0</v>
      </c>
      <c r="T198" s="95">
        <f t="shared" si="76"/>
        <v>0</v>
      </c>
      <c r="U198" s="79" t="e">
        <f>VLOOKUP($S198,'Grille de Tarif OQN'!$B$2:$S$3603,U$1,0)</f>
        <v>#N/A</v>
      </c>
      <c r="V198" s="79" t="e">
        <f>VLOOKUP($S198,'Grille de Tarif OQN'!$B$2:$S$3603,V$1,0)</f>
        <v>#N/A</v>
      </c>
      <c r="W198" s="79" t="e">
        <f>VLOOKUP($S198,'Grille de Tarif OQN'!$B$2:$S$3603,W$1,0)</f>
        <v>#N/A</v>
      </c>
      <c r="X198" s="79" t="e">
        <f>VLOOKUP($S198,'Grille de Tarif OQN'!$B$2:$S$3603,X$1,0)</f>
        <v>#N/A</v>
      </c>
      <c r="Y198" s="79" t="e">
        <f>VLOOKUP($S198,'Grille de Tarif OQN'!$B$2:$S$3603,Y$1,0)</f>
        <v>#N/A</v>
      </c>
      <c r="Z198" s="79" t="e">
        <f>VLOOKUP($S198,'Grille de Tarif OQN'!$B$2:$S$3603,Z$1,0)</f>
        <v>#N/A</v>
      </c>
      <c r="AA198" s="79" t="e">
        <f>VLOOKUP($S198,'Grille de Tarif OQN'!$B$2:$S$3603,AA$1,0)</f>
        <v>#N/A</v>
      </c>
      <c r="AB198" s="79" t="e">
        <f>VLOOKUP($S198,'Grille de Tarif OQN'!$B$2:$S$3603,AB$1,0)</f>
        <v>#N/A</v>
      </c>
      <c r="AC198" s="79" t="e">
        <f>VLOOKUP($S198,'Grille de Tarif OQN'!$B$2:$S$3603,AC$1,0)</f>
        <v>#N/A</v>
      </c>
      <c r="AD198" s="79" t="e">
        <f>VLOOKUP($S198,'Grille de Tarif OQN'!$B$2:$S$3603,AD$1,0)</f>
        <v>#N/A</v>
      </c>
      <c r="AE198" s="79" t="e">
        <f>VLOOKUP($S198,'Grille de Tarif OQN'!$B$2:$S$3603,AE$1,0)</f>
        <v>#N/A</v>
      </c>
      <c r="AF198" s="79" t="e">
        <f>VLOOKUP($S198,'Grille de Tarif OQN'!$B$2:$S$3603,AF$1,0)</f>
        <v>#N/A</v>
      </c>
      <c r="AG198" s="79" t="e">
        <f>VLOOKUP($S198,'Grille de Tarif OQN'!$B$2:$S$3603,AG$1,0)</f>
        <v>#N/A</v>
      </c>
      <c r="AH198" s="79" t="e">
        <f>VLOOKUP($S198,'Grille de Tarif OQN'!$B$2:$S$3603,AH$1,0)</f>
        <v>#N/A</v>
      </c>
      <c r="AI198" s="79" t="e">
        <f>VLOOKUP($S198,'Grille de Tarif OQN'!$B$2:$S$3603,AI$1,0)</f>
        <v>#N/A</v>
      </c>
      <c r="AJ198" s="79" t="e">
        <f>VLOOKUP($S198,'Grille de Tarif OQN'!$B$2:$S$3603,AJ$1,0)</f>
        <v>#N/A</v>
      </c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72"/>
      <c r="AV198"/>
      <c r="AW198"/>
      <c r="AX198"/>
      <c r="AY198"/>
      <c r="AZ198" s="96">
        <f t="shared" si="77"/>
        <v>0</v>
      </c>
      <c r="BA198" s="24" t="e">
        <f t="shared" si="78"/>
        <v>#N/A</v>
      </c>
      <c r="BB198" s="24" t="e">
        <f t="shared" si="79"/>
        <v>#N/A</v>
      </c>
      <c r="BC198" s="24" t="e">
        <f t="shared" si="72"/>
        <v>#N/A</v>
      </c>
      <c r="BD198" s="24" t="e">
        <f t="shared" si="73"/>
        <v>#N/A</v>
      </c>
      <c r="BE198"/>
      <c r="BF198" t="e">
        <f t="shared" si="80"/>
        <v>#N/A</v>
      </c>
      <c r="BG198" t="str">
        <f t="shared" si="81"/>
        <v>HDJ</v>
      </c>
      <c r="BH198" s="20" t="e">
        <f t="shared" si="82"/>
        <v>#N/A</v>
      </c>
      <c r="BI198" s="20" t="e">
        <f t="shared" si="83"/>
        <v>#N/A</v>
      </c>
      <c r="BJ198" s="20" t="e">
        <f t="shared" si="84"/>
        <v>#N/A</v>
      </c>
      <c r="BK198" s="20" t="e">
        <f t="shared" si="85"/>
        <v>#N/A</v>
      </c>
      <c r="BL198" s="20" t="e">
        <f t="shared" si="86"/>
        <v>#N/A</v>
      </c>
      <c r="BM198" s="20" t="e">
        <f t="shared" si="74"/>
        <v>#N/A</v>
      </c>
      <c r="BN198" s="20" t="e">
        <f t="shared" si="87"/>
        <v>#N/A</v>
      </c>
    </row>
    <row r="199" spans="1:66">
      <c r="A199" s="92"/>
      <c r="B199" s="90"/>
      <c r="C199" s="90"/>
      <c r="D199" s="93"/>
      <c r="E199" s="93"/>
      <c r="F199" s="93"/>
      <c r="G199" s="93"/>
      <c r="H199" s="93"/>
      <c r="I199" s="93"/>
      <c r="J199" s="93"/>
      <c r="K199" s="93"/>
      <c r="L199" s="92"/>
      <c r="M199" s="93"/>
      <c r="N199" s="91">
        <f t="shared" si="68"/>
        <v>0</v>
      </c>
      <c r="O199" s="91" t="str">
        <f t="shared" si="69"/>
        <v/>
      </c>
      <c r="P199" s="91" t="str">
        <f t="shared" si="70"/>
        <v/>
      </c>
      <c r="Q199" s="91" t="str">
        <f t="shared" si="71"/>
        <v>HDJ</v>
      </c>
      <c r="R199" s="82"/>
      <c r="S199" s="95">
        <f t="shared" si="75"/>
        <v>0</v>
      </c>
      <c r="T199" s="95">
        <f t="shared" si="76"/>
        <v>0</v>
      </c>
      <c r="U199" s="79" t="e">
        <f>VLOOKUP($S199,'Grille de Tarif OQN'!$B$2:$S$3603,U$1,0)</f>
        <v>#N/A</v>
      </c>
      <c r="V199" s="79" t="e">
        <f>VLOOKUP($S199,'Grille de Tarif OQN'!$B$2:$S$3603,V$1,0)</f>
        <v>#N/A</v>
      </c>
      <c r="W199" s="79" t="e">
        <f>VLOOKUP($S199,'Grille de Tarif OQN'!$B$2:$S$3603,W$1,0)</f>
        <v>#N/A</v>
      </c>
      <c r="X199" s="79" t="e">
        <f>VLOOKUP($S199,'Grille de Tarif OQN'!$B$2:$S$3603,X$1,0)</f>
        <v>#N/A</v>
      </c>
      <c r="Y199" s="79" t="e">
        <f>VLOOKUP($S199,'Grille de Tarif OQN'!$B$2:$S$3603,Y$1,0)</f>
        <v>#N/A</v>
      </c>
      <c r="Z199" s="79" t="e">
        <f>VLOOKUP($S199,'Grille de Tarif OQN'!$B$2:$S$3603,Z$1,0)</f>
        <v>#N/A</v>
      </c>
      <c r="AA199" s="79" t="e">
        <f>VLOOKUP($S199,'Grille de Tarif OQN'!$B$2:$S$3603,AA$1,0)</f>
        <v>#N/A</v>
      </c>
      <c r="AB199" s="79" t="e">
        <f>VLOOKUP($S199,'Grille de Tarif OQN'!$B$2:$S$3603,AB$1,0)</f>
        <v>#N/A</v>
      </c>
      <c r="AC199" s="79" t="e">
        <f>VLOOKUP($S199,'Grille de Tarif OQN'!$B$2:$S$3603,AC$1,0)</f>
        <v>#N/A</v>
      </c>
      <c r="AD199" s="79" t="e">
        <f>VLOOKUP($S199,'Grille de Tarif OQN'!$B$2:$S$3603,AD$1,0)</f>
        <v>#N/A</v>
      </c>
      <c r="AE199" s="79" t="e">
        <f>VLOOKUP($S199,'Grille de Tarif OQN'!$B$2:$S$3603,AE$1,0)</f>
        <v>#N/A</v>
      </c>
      <c r="AF199" s="79" t="e">
        <f>VLOOKUP($S199,'Grille de Tarif OQN'!$B$2:$S$3603,AF$1,0)</f>
        <v>#N/A</v>
      </c>
      <c r="AG199" s="79" t="e">
        <f>VLOOKUP($S199,'Grille de Tarif OQN'!$B$2:$S$3603,AG$1,0)</f>
        <v>#N/A</v>
      </c>
      <c r="AH199" s="79" t="e">
        <f>VLOOKUP($S199,'Grille de Tarif OQN'!$B$2:$S$3603,AH$1,0)</f>
        <v>#N/A</v>
      </c>
      <c r="AI199" s="79" t="e">
        <f>VLOOKUP($S199,'Grille de Tarif OQN'!$B$2:$S$3603,AI$1,0)</f>
        <v>#N/A</v>
      </c>
      <c r="AJ199" s="79" t="e">
        <f>VLOOKUP($S199,'Grille de Tarif OQN'!$B$2:$S$3603,AJ$1,0)</f>
        <v>#N/A</v>
      </c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72"/>
      <c r="AV199"/>
      <c r="AW199"/>
      <c r="AX199"/>
      <c r="AY199"/>
      <c r="AZ199" s="96">
        <f t="shared" si="77"/>
        <v>0</v>
      </c>
      <c r="BA199" s="24" t="e">
        <f t="shared" si="78"/>
        <v>#N/A</v>
      </c>
      <c r="BB199" s="24" t="e">
        <f t="shared" si="79"/>
        <v>#N/A</v>
      </c>
      <c r="BC199" s="24" t="e">
        <f t="shared" si="72"/>
        <v>#N/A</v>
      </c>
      <c r="BD199" s="24" t="e">
        <f t="shared" si="73"/>
        <v>#N/A</v>
      </c>
      <c r="BE199"/>
      <c r="BF199" t="e">
        <f t="shared" si="80"/>
        <v>#N/A</v>
      </c>
      <c r="BG199" t="str">
        <f t="shared" si="81"/>
        <v>HDJ</v>
      </c>
      <c r="BH199" s="20" t="e">
        <f t="shared" si="82"/>
        <v>#N/A</v>
      </c>
      <c r="BI199" s="20" t="e">
        <f t="shared" si="83"/>
        <v>#N/A</v>
      </c>
      <c r="BJ199" s="20" t="e">
        <f t="shared" si="84"/>
        <v>#N/A</v>
      </c>
      <c r="BK199" s="20" t="e">
        <f t="shared" si="85"/>
        <v>#N/A</v>
      </c>
      <c r="BL199" s="20" t="e">
        <f t="shared" si="86"/>
        <v>#N/A</v>
      </c>
      <c r="BM199" s="20" t="e">
        <f t="shared" si="74"/>
        <v>#N/A</v>
      </c>
      <c r="BN199" s="20" t="e">
        <f t="shared" si="87"/>
        <v>#N/A</v>
      </c>
    </row>
    <row r="200" spans="1:66">
      <c r="A200" s="92"/>
      <c r="B200" s="90"/>
      <c r="C200" s="90"/>
      <c r="D200" s="93"/>
      <c r="E200" s="93"/>
      <c r="F200" s="93"/>
      <c r="G200" s="93"/>
      <c r="H200" s="93"/>
      <c r="I200" s="93"/>
      <c r="J200" s="93"/>
      <c r="K200" s="93"/>
      <c r="L200" s="92"/>
      <c r="M200" s="93"/>
      <c r="N200" s="91">
        <f t="shared" si="68"/>
        <v>0</v>
      </c>
      <c r="O200" s="91" t="str">
        <f t="shared" si="69"/>
        <v/>
      </c>
      <c r="P200" s="91" t="str">
        <f t="shared" si="70"/>
        <v/>
      </c>
      <c r="Q200" s="91" t="str">
        <f t="shared" si="71"/>
        <v>HDJ</v>
      </c>
      <c r="R200" s="82"/>
      <c r="S200" s="95">
        <f t="shared" si="75"/>
        <v>0</v>
      </c>
      <c r="T200" s="95">
        <f t="shared" si="76"/>
        <v>0</v>
      </c>
      <c r="U200" s="79" t="e">
        <f>VLOOKUP($S200,'Grille de Tarif OQN'!$B$2:$S$3603,U$1,0)</f>
        <v>#N/A</v>
      </c>
      <c r="V200" s="79" t="e">
        <f>VLOOKUP($S200,'Grille de Tarif OQN'!$B$2:$S$3603,V$1,0)</f>
        <v>#N/A</v>
      </c>
      <c r="W200" s="79" t="e">
        <f>VLOOKUP($S200,'Grille de Tarif OQN'!$B$2:$S$3603,W$1,0)</f>
        <v>#N/A</v>
      </c>
      <c r="X200" s="79" t="e">
        <f>VLOOKUP($S200,'Grille de Tarif OQN'!$B$2:$S$3603,X$1,0)</f>
        <v>#N/A</v>
      </c>
      <c r="Y200" s="79" t="e">
        <f>VLOOKUP($S200,'Grille de Tarif OQN'!$B$2:$S$3603,Y$1,0)</f>
        <v>#N/A</v>
      </c>
      <c r="Z200" s="79" t="e">
        <f>VLOOKUP($S200,'Grille de Tarif OQN'!$B$2:$S$3603,Z$1,0)</f>
        <v>#N/A</v>
      </c>
      <c r="AA200" s="79" t="e">
        <f>VLOOKUP($S200,'Grille de Tarif OQN'!$B$2:$S$3603,AA$1,0)</f>
        <v>#N/A</v>
      </c>
      <c r="AB200" s="79" t="e">
        <f>VLOOKUP($S200,'Grille de Tarif OQN'!$B$2:$S$3603,AB$1,0)</f>
        <v>#N/A</v>
      </c>
      <c r="AC200" s="79" t="e">
        <f>VLOOKUP($S200,'Grille de Tarif OQN'!$B$2:$S$3603,AC$1,0)</f>
        <v>#N/A</v>
      </c>
      <c r="AD200" s="79" t="e">
        <f>VLOOKUP($S200,'Grille de Tarif OQN'!$B$2:$S$3603,AD$1,0)</f>
        <v>#N/A</v>
      </c>
      <c r="AE200" s="79" t="e">
        <f>VLOOKUP($S200,'Grille de Tarif OQN'!$B$2:$S$3603,AE$1,0)</f>
        <v>#N/A</v>
      </c>
      <c r="AF200" s="79" t="e">
        <f>VLOOKUP($S200,'Grille de Tarif OQN'!$B$2:$S$3603,AF$1,0)</f>
        <v>#N/A</v>
      </c>
      <c r="AG200" s="79" t="e">
        <f>VLOOKUP($S200,'Grille de Tarif OQN'!$B$2:$S$3603,AG$1,0)</f>
        <v>#N/A</v>
      </c>
      <c r="AH200" s="79" t="e">
        <f>VLOOKUP($S200,'Grille de Tarif OQN'!$B$2:$S$3603,AH$1,0)</f>
        <v>#N/A</v>
      </c>
      <c r="AI200" s="79" t="e">
        <f>VLOOKUP($S200,'Grille de Tarif OQN'!$B$2:$S$3603,AI$1,0)</f>
        <v>#N/A</v>
      </c>
      <c r="AJ200" s="79" t="e">
        <f>VLOOKUP($S200,'Grille de Tarif OQN'!$B$2:$S$3603,AJ$1,0)</f>
        <v>#N/A</v>
      </c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72"/>
      <c r="AV200"/>
      <c r="AW200"/>
      <c r="AX200"/>
      <c r="AY200"/>
      <c r="AZ200" s="96">
        <f t="shared" si="77"/>
        <v>0</v>
      </c>
      <c r="BA200" s="24" t="e">
        <f t="shared" si="78"/>
        <v>#N/A</v>
      </c>
      <c r="BB200" s="24" t="e">
        <f t="shared" si="79"/>
        <v>#N/A</v>
      </c>
      <c r="BC200" s="24" t="e">
        <f t="shared" si="72"/>
        <v>#N/A</v>
      </c>
      <c r="BD200" s="24" t="e">
        <f t="shared" si="73"/>
        <v>#N/A</v>
      </c>
      <c r="BE200"/>
      <c r="BF200" t="e">
        <f t="shared" si="80"/>
        <v>#N/A</v>
      </c>
      <c r="BG200" t="str">
        <f t="shared" si="81"/>
        <v>HDJ</v>
      </c>
      <c r="BH200" s="20" t="e">
        <f t="shared" si="82"/>
        <v>#N/A</v>
      </c>
      <c r="BI200" s="20" t="e">
        <f t="shared" si="83"/>
        <v>#N/A</v>
      </c>
      <c r="BJ200" s="20" t="e">
        <f t="shared" si="84"/>
        <v>#N/A</v>
      </c>
      <c r="BK200" s="20" t="e">
        <f t="shared" si="85"/>
        <v>#N/A</v>
      </c>
      <c r="BL200" s="20" t="e">
        <f t="shared" si="86"/>
        <v>#N/A</v>
      </c>
      <c r="BM200" s="20" t="e">
        <f t="shared" si="74"/>
        <v>#N/A</v>
      </c>
      <c r="BN200" s="20" t="e">
        <f t="shared" si="87"/>
        <v>#N/A</v>
      </c>
    </row>
    <row r="201" spans="1:66">
      <c r="A201" s="92"/>
      <c r="B201" s="90"/>
      <c r="C201" s="90"/>
      <c r="D201" s="93"/>
      <c r="E201" s="93"/>
      <c r="F201" s="93"/>
      <c r="G201" s="93"/>
      <c r="H201" s="93"/>
      <c r="I201" s="93"/>
      <c r="J201" s="93"/>
      <c r="K201" s="93"/>
      <c r="L201" s="92"/>
      <c r="M201" s="93"/>
      <c r="N201" s="91">
        <f t="shared" si="68"/>
        <v>0</v>
      </c>
      <c r="O201" s="91" t="str">
        <f t="shared" si="69"/>
        <v/>
      </c>
      <c r="P201" s="91" t="str">
        <f t="shared" si="70"/>
        <v/>
      </c>
      <c r="Q201" s="91" t="str">
        <f t="shared" si="71"/>
        <v>HDJ</v>
      </c>
      <c r="R201" s="82"/>
      <c r="S201" s="95">
        <f t="shared" si="75"/>
        <v>0</v>
      </c>
      <c r="T201" s="95">
        <f t="shared" si="76"/>
        <v>0</v>
      </c>
      <c r="U201" s="79" t="e">
        <f>VLOOKUP($S201,'Grille de Tarif OQN'!$B$2:$S$3603,U$1,0)</f>
        <v>#N/A</v>
      </c>
      <c r="V201" s="79" t="e">
        <f>VLOOKUP($S201,'Grille de Tarif OQN'!$B$2:$S$3603,V$1,0)</f>
        <v>#N/A</v>
      </c>
      <c r="W201" s="79" t="e">
        <f>VLOOKUP($S201,'Grille de Tarif OQN'!$B$2:$S$3603,W$1,0)</f>
        <v>#N/A</v>
      </c>
      <c r="X201" s="79" t="e">
        <f>VLOOKUP($S201,'Grille de Tarif OQN'!$B$2:$S$3603,X$1,0)</f>
        <v>#N/A</v>
      </c>
      <c r="Y201" s="79" t="e">
        <f>VLOOKUP($S201,'Grille de Tarif OQN'!$B$2:$S$3603,Y$1,0)</f>
        <v>#N/A</v>
      </c>
      <c r="Z201" s="79" t="e">
        <f>VLOOKUP($S201,'Grille de Tarif OQN'!$B$2:$S$3603,Z$1,0)</f>
        <v>#N/A</v>
      </c>
      <c r="AA201" s="79" t="e">
        <f>VLOOKUP($S201,'Grille de Tarif OQN'!$B$2:$S$3603,AA$1,0)</f>
        <v>#N/A</v>
      </c>
      <c r="AB201" s="79" t="e">
        <f>VLOOKUP($S201,'Grille de Tarif OQN'!$B$2:$S$3603,AB$1,0)</f>
        <v>#N/A</v>
      </c>
      <c r="AC201" s="79" t="e">
        <f>VLOOKUP($S201,'Grille de Tarif OQN'!$B$2:$S$3603,AC$1,0)</f>
        <v>#N/A</v>
      </c>
      <c r="AD201" s="79" t="e">
        <f>VLOOKUP($S201,'Grille de Tarif OQN'!$B$2:$S$3603,AD$1,0)</f>
        <v>#N/A</v>
      </c>
      <c r="AE201" s="79" t="e">
        <f>VLOOKUP($S201,'Grille de Tarif OQN'!$B$2:$S$3603,AE$1,0)</f>
        <v>#N/A</v>
      </c>
      <c r="AF201" s="79" t="e">
        <f>VLOOKUP($S201,'Grille de Tarif OQN'!$B$2:$S$3603,AF$1,0)</f>
        <v>#N/A</v>
      </c>
      <c r="AG201" s="79" t="e">
        <f>VLOOKUP($S201,'Grille de Tarif OQN'!$B$2:$S$3603,AG$1,0)</f>
        <v>#N/A</v>
      </c>
      <c r="AH201" s="79" t="e">
        <f>VLOOKUP($S201,'Grille de Tarif OQN'!$B$2:$S$3603,AH$1,0)</f>
        <v>#N/A</v>
      </c>
      <c r="AI201" s="79" t="e">
        <f>VLOOKUP($S201,'Grille de Tarif OQN'!$B$2:$S$3603,AI$1,0)</f>
        <v>#N/A</v>
      </c>
      <c r="AJ201" s="79" t="e">
        <f>VLOOKUP($S201,'Grille de Tarif OQN'!$B$2:$S$3603,AJ$1,0)</f>
        <v>#N/A</v>
      </c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72"/>
      <c r="AV201"/>
      <c r="AW201"/>
      <c r="AX201"/>
      <c r="AY201"/>
      <c r="AZ201" s="96">
        <f t="shared" si="77"/>
        <v>0</v>
      </c>
      <c r="BA201" s="24" t="e">
        <f t="shared" si="78"/>
        <v>#N/A</v>
      </c>
      <c r="BB201" s="24" t="e">
        <f t="shared" si="79"/>
        <v>#N/A</v>
      </c>
      <c r="BC201" s="24" t="e">
        <f t="shared" si="72"/>
        <v>#N/A</v>
      </c>
      <c r="BD201" s="24" t="e">
        <f t="shared" si="73"/>
        <v>#N/A</v>
      </c>
      <c r="BE201"/>
      <c r="BF201" t="e">
        <f t="shared" si="80"/>
        <v>#N/A</v>
      </c>
      <c r="BG201" t="str">
        <f t="shared" si="81"/>
        <v>HDJ</v>
      </c>
      <c r="BH201" s="20" t="e">
        <f t="shared" si="82"/>
        <v>#N/A</v>
      </c>
      <c r="BI201" s="20" t="e">
        <f t="shared" si="83"/>
        <v>#N/A</v>
      </c>
      <c r="BJ201" s="20" t="e">
        <f t="shared" si="84"/>
        <v>#N/A</v>
      </c>
      <c r="BK201" s="20" t="e">
        <f t="shared" si="85"/>
        <v>#N/A</v>
      </c>
      <c r="BL201" s="20" t="e">
        <f t="shared" si="86"/>
        <v>#N/A</v>
      </c>
      <c r="BM201" s="20" t="e">
        <f t="shared" si="74"/>
        <v>#N/A</v>
      </c>
      <c r="BN201" s="20" t="e">
        <f t="shared" si="87"/>
        <v>#N/A</v>
      </c>
    </row>
    <row r="202" spans="1:66">
      <c r="A202" s="92"/>
      <c r="B202" s="90"/>
      <c r="C202" s="90"/>
      <c r="D202" s="93"/>
      <c r="E202" s="93"/>
      <c r="F202" s="93"/>
      <c r="G202" s="93"/>
      <c r="H202" s="93"/>
      <c r="I202" s="93"/>
      <c r="J202" s="93"/>
      <c r="K202" s="93"/>
      <c r="L202" s="92"/>
      <c r="M202" s="93"/>
      <c r="N202" s="91">
        <f t="shared" si="68"/>
        <v>0</v>
      </c>
      <c r="O202" s="91" t="str">
        <f t="shared" si="69"/>
        <v/>
      </c>
      <c r="P202" s="91" t="str">
        <f t="shared" si="70"/>
        <v/>
      </c>
      <c r="Q202" s="91" t="str">
        <f t="shared" si="71"/>
        <v>HDJ</v>
      </c>
      <c r="R202" s="82"/>
      <c r="S202" s="95">
        <f t="shared" si="75"/>
        <v>0</v>
      </c>
      <c r="T202" s="95">
        <f t="shared" si="76"/>
        <v>0</v>
      </c>
      <c r="U202" s="79" t="e">
        <f>VLOOKUP($S202,'Grille de Tarif OQN'!$B$2:$S$3603,U$1,0)</f>
        <v>#N/A</v>
      </c>
      <c r="V202" s="79" t="e">
        <f>VLOOKUP($S202,'Grille de Tarif OQN'!$B$2:$S$3603,V$1,0)</f>
        <v>#N/A</v>
      </c>
      <c r="W202" s="79" t="e">
        <f>VLOOKUP($S202,'Grille de Tarif OQN'!$B$2:$S$3603,W$1,0)</f>
        <v>#N/A</v>
      </c>
      <c r="X202" s="79" t="e">
        <f>VLOOKUP($S202,'Grille de Tarif OQN'!$B$2:$S$3603,X$1,0)</f>
        <v>#N/A</v>
      </c>
      <c r="Y202" s="79" t="e">
        <f>VLOOKUP($S202,'Grille de Tarif OQN'!$B$2:$S$3603,Y$1,0)</f>
        <v>#N/A</v>
      </c>
      <c r="Z202" s="79" t="e">
        <f>VLOOKUP($S202,'Grille de Tarif OQN'!$B$2:$S$3603,Z$1,0)</f>
        <v>#N/A</v>
      </c>
      <c r="AA202" s="79" t="e">
        <f>VLOOKUP($S202,'Grille de Tarif OQN'!$B$2:$S$3603,AA$1,0)</f>
        <v>#N/A</v>
      </c>
      <c r="AB202" s="79" t="e">
        <f>VLOOKUP($S202,'Grille de Tarif OQN'!$B$2:$S$3603,AB$1,0)</f>
        <v>#N/A</v>
      </c>
      <c r="AC202" s="79" t="e">
        <f>VLOOKUP($S202,'Grille de Tarif OQN'!$B$2:$S$3603,AC$1,0)</f>
        <v>#N/A</v>
      </c>
      <c r="AD202" s="79" t="e">
        <f>VLOOKUP($S202,'Grille de Tarif OQN'!$B$2:$S$3603,AD$1,0)</f>
        <v>#N/A</v>
      </c>
      <c r="AE202" s="79" t="e">
        <f>VLOOKUP($S202,'Grille de Tarif OQN'!$B$2:$S$3603,AE$1,0)</f>
        <v>#N/A</v>
      </c>
      <c r="AF202" s="79" t="e">
        <f>VLOOKUP($S202,'Grille de Tarif OQN'!$B$2:$S$3603,AF$1,0)</f>
        <v>#N/A</v>
      </c>
      <c r="AG202" s="79" t="e">
        <f>VLOOKUP($S202,'Grille de Tarif OQN'!$B$2:$S$3603,AG$1,0)</f>
        <v>#N/A</v>
      </c>
      <c r="AH202" s="79" t="e">
        <f>VLOOKUP($S202,'Grille de Tarif OQN'!$B$2:$S$3603,AH$1,0)</f>
        <v>#N/A</v>
      </c>
      <c r="AI202" s="79" t="e">
        <f>VLOOKUP($S202,'Grille de Tarif OQN'!$B$2:$S$3603,AI$1,0)</f>
        <v>#N/A</v>
      </c>
      <c r="AJ202" s="79" t="e">
        <f>VLOOKUP($S202,'Grille de Tarif OQN'!$B$2:$S$3603,AJ$1,0)</f>
        <v>#N/A</v>
      </c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72"/>
      <c r="AV202"/>
      <c r="AW202"/>
      <c r="AX202"/>
      <c r="AY202"/>
      <c r="AZ202" s="96">
        <f t="shared" si="77"/>
        <v>0</v>
      </c>
      <c r="BA202" s="24" t="e">
        <f t="shared" si="78"/>
        <v>#N/A</v>
      </c>
      <c r="BB202" s="24" t="e">
        <f t="shared" si="79"/>
        <v>#N/A</v>
      </c>
      <c r="BC202" s="24" t="e">
        <f t="shared" si="72"/>
        <v>#N/A</v>
      </c>
      <c r="BD202" s="24" t="e">
        <f t="shared" si="73"/>
        <v>#N/A</v>
      </c>
      <c r="BE202"/>
      <c r="BF202" t="e">
        <f t="shared" si="80"/>
        <v>#N/A</v>
      </c>
      <c r="BG202" t="str">
        <f t="shared" si="81"/>
        <v>HDJ</v>
      </c>
      <c r="BH202" s="20" t="e">
        <f t="shared" si="82"/>
        <v>#N/A</v>
      </c>
      <c r="BI202" s="20" t="e">
        <f t="shared" si="83"/>
        <v>#N/A</v>
      </c>
      <c r="BJ202" s="20" t="e">
        <f t="shared" si="84"/>
        <v>#N/A</v>
      </c>
      <c r="BK202" s="20" t="e">
        <f t="shared" si="85"/>
        <v>#N/A</v>
      </c>
      <c r="BL202" s="20" t="e">
        <f t="shared" si="86"/>
        <v>#N/A</v>
      </c>
      <c r="BM202" s="20" t="e">
        <f t="shared" si="74"/>
        <v>#N/A</v>
      </c>
      <c r="BN202" s="20" t="e">
        <f t="shared" si="87"/>
        <v>#N/A</v>
      </c>
    </row>
    <row r="203" spans="1:66">
      <c r="A203" s="92"/>
      <c r="B203" s="90"/>
      <c r="C203" s="90"/>
      <c r="D203" s="93"/>
      <c r="E203" s="93"/>
      <c r="F203" s="93"/>
      <c r="G203" s="93"/>
      <c r="H203" s="93"/>
      <c r="I203" s="93"/>
      <c r="J203" s="93"/>
      <c r="K203" s="93"/>
      <c r="L203" s="92"/>
      <c r="M203" s="93"/>
      <c r="N203" s="91">
        <f t="shared" si="68"/>
        <v>0</v>
      </c>
      <c r="O203" s="91" t="str">
        <f t="shared" si="69"/>
        <v/>
      </c>
      <c r="P203" s="91" t="str">
        <f t="shared" si="70"/>
        <v/>
      </c>
      <c r="Q203" s="91" t="str">
        <f t="shared" si="71"/>
        <v>HDJ</v>
      </c>
      <c r="R203" s="82"/>
      <c r="S203" s="95">
        <f t="shared" si="75"/>
        <v>0</v>
      </c>
      <c r="T203" s="95">
        <f t="shared" si="76"/>
        <v>0</v>
      </c>
      <c r="U203" s="79" t="e">
        <f>VLOOKUP($S203,'Grille de Tarif OQN'!$B$2:$S$3603,U$1,0)</f>
        <v>#N/A</v>
      </c>
      <c r="V203" s="79" t="e">
        <f>VLOOKUP($S203,'Grille de Tarif OQN'!$B$2:$S$3603,V$1,0)</f>
        <v>#N/A</v>
      </c>
      <c r="W203" s="79" t="e">
        <f>VLOOKUP($S203,'Grille de Tarif OQN'!$B$2:$S$3603,W$1,0)</f>
        <v>#N/A</v>
      </c>
      <c r="X203" s="79" t="e">
        <f>VLOOKUP($S203,'Grille de Tarif OQN'!$B$2:$S$3603,X$1,0)</f>
        <v>#N/A</v>
      </c>
      <c r="Y203" s="79" t="e">
        <f>VLOOKUP($S203,'Grille de Tarif OQN'!$B$2:$S$3603,Y$1,0)</f>
        <v>#N/A</v>
      </c>
      <c r="Z203" s="79" t="e">
        <f>VLOOKUP($S203,'Grille de Tarif OQN'!$B$2:$S$3603,Z$1,0)</f>
        <v>#N/A</v>
      </c>
      <c r="AA203" s="79" t="e">
        <f>VLOOKUP($S203,'Grille de Tarif OQN'!$B$2:$S$3603,AA$1,0)</f>
        <v>#N/A</v>
      </c>
      <c r="AB203" s="79" t="e">
        <f>VLOOKUP($S203,'Grille de Tarif OQN'!$B$2:$S$3603,AB$1,0)</f>
        <v>#N/A</v>
      </c>
      <c r="AC203" s="79" t="e">
        <f>VLOOKUP($S203,'Grille de Tarif OQN'!$B$2:$S$3603,AC$1,0)</f>
        <v>#N/A</v>
      </c>
      <c r="AD203" s="79" t="e">
        <f>VLOOKUP($S203,'Grille de Tarif OQN'!$B$2:$S$3603,AD$1,0)</f>
        <v>#N/A</v>
      </c>
      <c r="AE203" s="79" t="e">
        <f>VLOOKUP($S203,'Grille de Tarif OQN'!$B$2:$S$3603,AE$1,0)</f>
        <v>#N/A</v>
      </c>
      <c r="AF203" s="79" t="e">
        <f>VLOOKUP($S203,'Grille de Tarif OQN'!$B$2:$S$3603,AF$1,0)</f>
        <v>#N/A</v>
      </c>
      <c r="AG203" s="79" t="e">
        <f>VLOOKUP($S203,'Grille de Tarif OQN'!$B$2:$S$3603,AG$1,0)</f>
        <v>#N/A</v>
      </c>
      <c r="AH203" s="79" t="e">
        <f>VLOOKUP($S203,'Grille de Tarif OQN'!$B$2:$S$3603,AH$1,0)</f>
        <v>#N/A</v>
      </c>
      <c r="AI203" s="79" t="e">
        <f>VLOOKUP($S203,'Grille de Tarif OQN'!$B$2:$S$3603,AI$1,0)</f>
        <v>#N/A</v>
      </c>
      <c r="AJ203" s="79" t="e">
        <f>VLOOKUP($S203,'Grille de Tarif OQN'!$B$2:$S$3603,AJ$1,0)</f>
        <v>#N/A</v>
      </c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72"/>
      <c r="AV203"/>
      <c r="AW203"/>
      <c r="AX203"/>
      <c r="AY203"/>
      <c r="AZ203" s="96">
        <f t="shared" si="77"/>
        <v>0</v>
      </c>
      <c r="BA203" s="24" t="e">
        <f t="shared" si="78"/>
        <v>#N/A</v>
      </c>
      <c r="BB203" s="24" t="e">
        <f t="shared" si="79"/>
        <v>#N/A</v>
      </c>
      <c r="BC203" s="24" t="e">
        <f t="shared" si="72"/>
        <v>#N/A</v>
      </c>
      <c r="BD203" s="24" t="e">
        <f t="shared" si="73"/>
        <v>#N/A</v>
      </c>
      <c r="BE203"/>
      <c r="BF203" t="e">
        <f t="shared" si="80"/>
        <v>#N/A</v>
      </c>
      <c r="BG203" t="str">
        <f t="shared" si="81"/>
        <v>HDJ</v>
      </c>
      <c r="BH203" s="20" t="e">
        <f t="shared" si="82"/>
        <v>#N/A</v>
      </c>
      <c r="BI203" s="20" t="e">
        <f t="shared" si="83"/>
        <v>#N/A</v>
      </c>
      <c r="BJ203" s="20" t="e">
        <f t="shared" si="84"/>
        <v>#N/A</v>
      </c>
      <c r="BK203" s="20" t="e">
        <f t="shared" si="85"/>
        <v>#N/A</v>
      </c>
      <c r="BL203" s="20" t="e">
        <f t="shared" si="86"/>
        <v>#N/A</v>
      </c>
      <c r="BM203" s="20" t="e">
        <f t="shared" si="74"/>
        <v>#N/A</v>
      </c>
      <c r="BN203" s="20" t="e">
        <f t="shared" si="87"/>
        <v>#N/A</v>
      </c>
    </row>
    <row r="204" spans="1:66">
      <c r="A204" s="92"/>
      <c r="B204" s="90"/>
      <c r="C204" s="90"/>
      <c r="D204" s="93"/>
      <c r="E204" s="93"/>
      <c r="F204" s="93"/>
      <c r="G204" s="93"/>
      <c r="H204" s="93"/>
      <c r="I204" s="93"/>
      <c r="J204" s="93"/>
      <c r="K204" s="93"/>
      <c r="L204" s="92"/>
      <c r="M204" s="93"/>
      <c r="N204" s="91">
        <f t="shared" si="68"/>
        <v>0</v>
      </c>
      <c r="O204" s="91" t="str">
        <f t="shared" si="69"/>
        <v/>
      </c>
      <c r="P204" s="91" t="str">
        <f t="shared" si="70"/>
        <v/>
      </c>
      <c r="Q204" s="91" t="str">
        <f t="shared" si="71"/>
        <v>HDJ</v>
      </c>
      <c r="R204" s="82"/>
      <c r="S204" s="95">
        <f t="shared" si="75"/>
        <v>0</v>
      </c>
      <c r="T204" s="95">
        <f t="shared" si="76"/>
        <v>0</v>
      </c>
      <c r="U204" s="79" t="e">
        <f>VLOOKUP($S204,'Grille de Tarif OQN'!$B$2:$S$3603,U$1,0)</f>
        <v>#N/A</v>
      </c>
      <c r="V204" s="79" t="e">
        <f>VLOOKUP($S204,'Grille de Tarif OQN'!$B$2:$S$3603,V$1,0)</f>
        <v>#N/A</v>
      </c>
      <c r="W204" s="79" t="e">
        <f>VLOOKUP($S204,'Grille de Tarif OQN'!$B$2:$S$3603,W$1,0)</f>
        <v>#N/A</v>
      </c>
      <c r="X204" s="79" t="e">
        <f>VLOOKUP($S204,'Grille de Tarif OQN'!$B$2:$S$3603,X$1,0)</f>
        <v>#N/A</v>
      </c>
      <c r="Y204" s="79" t="e">
        <f>VLOOKUP($S204,'Grille de Tarif OQN'!$B$2:$S$3603,Y$1,0)</f>
        <v>#N/A</v>
      </c>
      <c r="Z204" s="79" t="e">
        <f>VLOOKUP($S204,'Grille de Tarif OQN'!$B$2:$S$3603,Z$1,0)</f>
        <v>#N/A</v>
      </c>
      <c r="AA204" s="79" t="e">
        <f>VLOOKUP($S204,'Grille de Tarif OQN'!$B$2:$S$3603,AA$1,0)</f>
        <v>#N/A</v>
      </c>
      <c r="AB204" s="79" t="e">
        <f>VLOOKUP($S204,'Grille de Tarif OQN'!$B$2:$S$3603,AB$1,0)</f>
        <v>#N/A</v>
      </c>
      <c r="AC204" s="79" t="e">
        <f>VLOOKUP($S204,'Grille de Tarif OQN'!$B$2:$S$3603,AC$1,0)</f>
        <v>#N/A</v>
      </c>
      <c r="AD204" s="79" t="e">
        <f>VLOOKUP($S204,'Grille de Tarif OQN'!$B$2:$S$3603,AD$1,0)</f>
        <v>#N/A</v>
      </c>
      <c r="AE204" s="79" t="e">
        <f>VLOOKUP($S204,'Grille de Tarif OQN'!$B$2:$S$3603,AE$1,0)</f>
        <v>#N/A</v>
      </c>
      <c r="AF204" s="79" t="e">
        <f>VLOOKUP($S204,'Grille de Tarif OQN'!$B$2:$S$3603,AF$1,0)</f>
        <v>#N/A</v>
      </c>
      <c r="AG204" s="79" t="e">
        <f>VLOOKUP($S204,'Grille de Tarif OQN'!$B$2:$S$3603,AG$1,0)</f>
        <v>#N/A</v>
      </c>
      <c r="AH204" s="79" t="e">
        <f>VLOOKUP($S204,'Grille de Tarif OQN'!$B$2:$S$3603,AH$1,0)</f>
        <v>#N/A</v>
      </c>
      <c r="AI204" s="79" t="e">
        <f>VLOOKUP($S204,'Grille de Tarif OQN'!$B$2:$S$3603,AI$1,0)</f>
        <v>#N/A</v>
      </c>
      <c r="AJ204" s="79" t="e">
        <f>VLOOKUP($S204,'Grille de Tarif OQN'!$B$2:$S$3603,AJ$1,0)</f>
        <v>#N/A</v>
      </c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72"/>
      <c r="AV204"/>
      <c r="AW204"/>
      <c r="AX204"/>
      <c r="AY204"/>
      <c r="AZ204" s="96">
        <f t="shared" si="77"/>
        <v>0</v>
      </c>
      <c r="BA204" s="24" t="e">
        <f t="shared" si="78"/>
        <v>#N/A</v>
      </c>
      <c r="BB204" s="24" t="e">
        <f t="shared" si="79"/>
        <v>#N/A</v>
      </c>
      <c r="BC204" s="24" t="e">
        <f t="shared" si="72"/>
        <v>#N/A</v>
      </c>
      <c r="BD204" s="24" t="e">
        <f t="shared" si="73"/>
        <v>#N/A</v>
      </c>
      <c r="BE204"/>
      <c r="BF204" t="e">
        <f t="shared" si="80"/>
        <v>#N/A</v>
      </c>
      <c r="BG204" t="str">
        <f t="shared" si="81"/>
        <v>HDJ</v>
      </c>
      <c r="BH204" s="20" t="e">
        <f t="shared" si="82"/>
        <v>#N/A</v>
      </c>
      <c r="BI204" s="20" t="e">
        <f t="shared" si="83"/>
        <v>#N/A</v>
      </c>
      <c r="BJ204" s="20" t="e">
        <f t="shared" si="84"/>
        <v>#N/A</v>
      </c>
      <c r="BK204" s="20" t="e">
        <f t="shared" si="85"/>
        <v>#N/A</v>
      </c>
      <c r="BL204" s="20" t="e">
        <f t="shared" si="86"/>
        <v>#N/A</v>
      </c>
      <c r="BM204" s="20" t="e">
        <f t="shared" si="74"/>
        <v>#N/A</v>
      </c>
      <c r="BN204" s="20" t="e">
        <f t="shared" si="87"/>
        <v>#N/A</v>
      </c>
    </row>
    <row r="205" spans="1:66">
      <c r="A205" s="92"/>
      <c r="B205" s="90"/>
      <c r="C205" s="90"/>
      <c r="D205" s="93"/>
      <c r="E205" s="93"/>
      <c r="F205" s="93"/>
      <c r="G205" s="93"/>
      <c r="H205" s="93"/>
      <c r="I205" s="93"/>
      <c r="J205" s="93"/>
      <c r="K205" s="93"/>
      <c r="L205" s="92"/>
      <c r="M205" s="93"/>
      <c r="N205" s="91">
        <f t="shared" si="68"/>
        <v>0</v>
      </c>
      <c r="O205" s="91" t="str">
        <f t="shared" si="69"/>
        <v/>
      </c>
      <c r="P205" s="91" t="str">
        <f t="shared" si="70"/>
        <v/>
      </c>
      <c r="Q205" s="91" t="str">
        <f t="shared" si="71"/>
        <v>HDJ</v>
      </c>
      <c r="R205" s="82"/>
      <c r="S205" s="95">
        <f t="shared" si="75"/>
        <v>0</v>
      </c>
      <c r="T205" s="95">
        <f t="shared" si="76"/>
        <v>0</v>
      </c>
      <c r="U205" s="79" t="e">
        <f>VLOOKUP($S205,'Grille de Tarif OQN'!$B$2:$S$3603,U$1,0)</f>
        <v>#N/A</v>
      </c>
      <c r="V205" s="79" t="e">
        <f>VLOOKUP($S205,'Grille de Tarif OQN'!$B$2:$S$3603,V$1,0)</f>
        <v>#N/A</v>
      </c>
      <c r="W205" s="79" t="e">
        <f>VLOOKUP($S205,'Grille de Tarif OQN'!$B$2:$S$3603,W$1,0)</f>
        <v>#N/A</v>
      </c>
      <c r="X205" s="79" t="e">
        <f>VLOOKUP($S205,'Grille de Tarif OQN'!$B$2:$S$3603,X$1,0)</f>
        <v>#N/A</v>
      </c>
      <c r="Y205" s="79" t="e">
        <f>VLOOKUP($S205,'Grille de Tarif OQN'!$B$2:$S$3603,Y$1,0)</f>
        <v>#N/A</v>
      </c>
      <c r="Z205" s="79" t="e">
        <f>VLOOKUP($S205,'Grille de Tarif OQN'!$B$2:$S$3603,Z$1,0)</f>
        <v>#N/A</v>
      </c>
      <c r="AA205" s="79" t="e">
        <f>VLOOKUP($S205,'Grille de Tarif OQN'!$B$2:$S$3603,AA$1,0)</f>
        <v>#N/A</v>
      </c>
      <c r="AB205" s="79" t="e">
        <f>VLOOKUP($S205,'Grille de Tarif OQN'!$B$2:$S$3603,AB$1,0)</f>
        <v>#N/A</v>
      </c>
      <c r="AC205" s="79" t="e">
        <f>VLOOKUP($S205,'Grille de Tarif OQN'!$B$2:$S$3603,AC$1,0)</f>
        <v>#N/A</v>
      </c>
      <c r="AD205" s="79" t="e">
        <f>VLOOKUP($S205,'Grille de Tarif OQN'!$B$2:$S$3603,AD$1,0)</f>
        <v>#N/A</v>
      </c>
      <c r="AE205" s="79" t="e">
        <f>VLOOKUP($S205,'Grille de Tarif OQN'!$B$2:$S$3603,AE$1,0)</f>
        <v>#N/A</v>
      </c>
      <c r="AF205" s="79" t="e">
        <f>VLOOKUP($S205,'Grille de Tarif OQN'!$B$2:$S$3603,AF$1,0)</f>
        <v>#N/A</v>
      </c>
      <c r="AG205" s="79" t="e">
        <f>VLOOKUP($S205,'Grille de Tarif OQN'!$B$2:$S$3603,AG$1,0)</f>
        <v>#N/A</v>
      </c>
      <c r="AH205" s="79" t="e">
        <f>VLOOKUP($S205,'Grille de Tarif OQN'!$B$2:$S$3603,AH$1,0)</f>
        <v>#N/A</v>
      </c>
      <c r="AI205" s="79" t="e">
        <f>VLOOKUP($S205,'Grille de Tarif OQN'!$B$2:$S$3603,AI$1,0)</f>
        <v>#N/A</v>
      </c>
      <c r="AJ205" s="79" t="e">
        <f>VLOOKUP($S205,'Grille de Tarif OQN'!$B$2:$S$3603,AJ$1,0)</f>
        <v>#N/A</v>
      </c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72"/>
      <c r="AV205"/>
      <c r="AW205"/>
      <c r="AX205"/>
      <c r="AY205"/>
      <c r="AZ205" s="96">
        <f t="shared" si="77"/>
        <v>0</v>
      </c>
      <c r="BA205" s="24" t="e">
        <f t="shared" si="78"/>
        <v>#N/A</v>
      </c>
      <c r="BB205" s="24" t="e">
        <f t="shared" si="79"/>
        <v>#N/A</v>
      </c>
      <c r="BC205" s="24" t="e">
        <f t="shared" si="72"/>
        <v>#N/A</v>
      </c>
      <c r="BD205" s="24" t="e">
        <f t="shared" si="73"/>
        <v>#N/A</v>
      </c>
      <c r="BE205"/>
      <c r="BF205" t="e">
        <f t="shared" si="80"/>
        <v>#N/A</v>
      </c>
      <c r="BG205" t="str">
        <f t="shared" si="81"/>
        <v>HDJ</v>
      </c>
      <c r="BH205" s="20" t="e">
        <f t="shared" si="82"/>
        <v>#N/A</v>
      </c>
      <c r="BI205" s="20" t="e">
        <f t="shared" si="83"/>
        <v>#N/A</v>
      </c>
      <c r="BJ205" s="20" t="e">
        <f t="shared" si="84"/>
        <v>#N/A</v>
      </c>
      <c r="BK205" s="20" t="e">
        <f t="shared" si="85"/>
        <v>#N/A</v>
      </c>
      <c r="BL205" s="20" t="e">
        <f t="shared" si="86"/>
        <v>#N/A</v>
      </c>
      <c r="BM205" s="20" t="e">
        <f t="shared" si="74"/>
        <v>#N/A</v>
      </c>
      <c r="BN205" s="20" t="e">
        <f t="shared" si="87"/>
        <v>#N/A</v>
      </c>
    </row>
    <row r="206" spans="1:66">
      <c r="A206" s="92"/>
      <c r="B206" s="90"/>
      <c r="C206" s="90"/>
      <c r="D206" s="93"/>
      <c r="E206" s="93"/>
      <c r="F206" s="93"/>
      <c r="G206" s="93"/>
      <c r="H206" s="93"/>
      <c r="I206" s="93"/>
      <c r="J206" s="93"/>
      <c r="K206" s="93"/>
      <c r="L206" s="92"/>
      <c r="M206" s="93"/>
      <c r="N206" s="91">
        <f t="shared" si="68"/>
        <v>0</v>
      </c>
      <c r="O206" s="91" t="str">
        <f t="shared" si="69"/>
        <v/>
      </c>
      <c r="P206" s="91" t="str">
        <f t="shared" si="70"/>
        <v/>
      </c>
      <c r="Q206" s="91" t="str">
        <f t="shared" si="71"/>
        <v>HDJ</v>
      </c>
      <c r="R206" s="82"/>
      <c r="S206" s="95">
        <f t="shared" si="75"/>
        <v>0</v>
      </c>
      <c r="T206" s="95">
        <f t="shared" si="76"/>
        <v>0</v>
      </c>
      <c r="U206" s="79" t="e">
        <f>VLOOKUP($S206,'Grille de Tarif OQN'!$B$2:$S$3603,U$1,0)</f>
        <v>#N/A</v>
      </c>
      <c r="V206" s="79" t="e">
        <f>VLOOKUP($S206,'Grille de Tarif OQN'!$B$2:$S$3603,V$1,0)</f>
        <v>#N/A</v>
      </c>
      <c r="W206" s="79" t="e">
        <f>VLOOKUP($S206,'Grille de Tarif OQN'!$B$2:$S$3603,W$1,0)</f>
        <v>#N/A</v>
      </c>
      <c r="X206" s="79" t="e">
        <f>VLOOKUP($S206,'Grille de Tarif OQN'!$B$2:$S$3603,X$1,0)</f>
        <v>#N/A</v>
      </c>
      <c r="Y206" s="79" t="e">
        <f>VLOOKUP($S206,'Grille de Tarif OQN'!$B$2:$S$3603,Y$1,0)</f>
        <v>#N/A</v>
      </c>
      <c r="Z206" s="79" t="e">
        <f>VLOOKUP($S206,'Grille de Tarif OQN'!$B$2:$S$3603,Z$1,0)</f>
        <v>#N/A</v>
      </c>
      <c r="AA206" s="79" t="e">
        <f>VLOOKUP($S206,'Grille de Tarif OQN'!$B$2:$S$3603,AA$1,0)</f>
        <v>#N/A</v>
      </c>
      <c r="AB206" s="79" t="e">
        <f>VLOOKUP($S206,'Grille de Tarif OQN'!$B$2:$S$3603,AB$1,0)</f>
        <v>#N/A</v>
      </c>
      <c r="AC206" s="79" t="e">
        <f>VLOOKUP($S206,'Grille de Tarif OQN'!$B$2:$S$3603,AC$1,0)</f>
        <v>#N/A</v>
      </c>
      <c r="AD206" s="79" t="e">
        <f>VLOOKUP($S206,'Grille de Tarif OQN'!$B$2:$S$3603,AD$1,0)</f>
        <v>#N/A</v>
      </c>
      <c r="AE206" s="79" t="e">
        <f>VLOOKUP($S206,'Grille de Tarif OQN'!$B$2:$S$3603,AE$1,0)</f>
        <v>#N/A</v>
      </c>
      <c r="AF206" s="79" t="e">
        <f>VLOOKUP($S206,'Grille de Tarif OQN'!$B$2:$S$3603,AF$1,0)</f>
        <v>#N/A</v>
      </c>
      <c r="AG206" s="79" t="e">
        <f>VLOOKUP($S206,'Grille de Tarif OQN'!$B$2:$S$3603,AG$1,0)</f>
        <v>#N/A</v>
      </c>
      <c r="AH206" s="79" t="e">
        <f>VLOOKUP($S206,'Grille de Tarif OQN'!$B$2:$S$3603,AH$1,0)</f>
        <v>#N/A</v>
      </c>
      <c r="AI206" s="79" t="e">
        <f>VLOOKUP($S206,'Grille de Tarif OQN'!$B$2:$S$3603,AI$1,0)</f>
        <v>#N/A</v>
      </c>
      <c r="AJ206" s="79" t="e">
        <f>VLOOKUP($S206,'Grille de Tarif OQN'!$B$2:$S$3603,AJ$1,0)</f>
        <v>#N/A</v>
      </c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72"/>
      <c r="AV206"/>
      <c r="AW206"/>
      <c r="AX206"/>
      <c r="AY206"/>
      <c r="AZ206" s="96">
        <f t="shared" si="77"/>
        <v>0</v>
      </c>
      <c r="BA206" s="24" t="e">
        <f t="shared" si="78"/>
        <v>#N/A</v>
      </c>
      <c r="BB206" s="24" t="e">
        <f t="shared" si="79"/>
        <v>#N/A</v>
      </c>
      <c r="BC206" s="24" t="e">
        <f t="shared" si="72"/>
        <v>#N/A</v>
      </c>
      <c r="BD206" s="24" t="e">
        <f t="shared" si="73"/>
        <v>#N/A</v>
      </c>
      <c r="BE206"/>
      <c r="BF206" t="e">
        <f t="shared" si="80"/>
        <v>#N/A</v>
      </c>
      <c r="BG206" t="str">
        <f t="shared" si="81"/>
        <v>HDJ</v>
      </c>
      <c r="BH206" s="20" t="e">
        <f t="shared" si="82"/>
        <v>#N/A</v>
      </c>
      <c r="BI206" s="20" t="e">
        <f t="shared" si="83"/>
        <v>#N/A</v>
      </c>
      <c r="BJ206" s="20" t="e">
        <f t="shared" si="84"/>
        <v>#N/A</v>
      </c>
      <c r="BK206" s="20" t="e">
        <f t="shared" si="85"/>
        <v>#N/A</v>
      </c>
      <c r="BL206" s="20" t="e">
        <f t="shared" si="86"/>
        <v>#N/A</v>
      </c>
      <c r="BM206" s="20" t="e">
        <f t="shared" si="74"/>
        <v>#N/A</v>
      </c>
      <c r="BN206" s="20" t="e">
        <f t="shared" si="87"/>
        <v>#N/A</v>
      </c>
    </row>
    <row r="207" spans="1:66">
      <c r="A207" s="92"/>
      <c r="B207" s="90"/>
      <c r="C207" s="90"/>
      <c r="D207" s="93"/>
      <c r="E207" s="93"/>
      <c r="F207" s="93"/>
      <c r="G207" s="93"/>
      <c r="H207" s="93"/>
      <c r="I207" s="93"/>
      <c r="J207" s="93"/>
      <c r="K207" s="93"/>
      <c r="L207" s="92"/>
      <c r="M207" s="93"/>
      <c r="N207" s="91">
        <f t="shared" si="68"/>
        <v>0</v>
      </c>
      <c r="O207" s="91" t="str">
        <f t="shared" si="69"/>
        <v/>
      </c>
      <c r="P207" s="91" t="str">
        <f t="shared" si="70"/>
        <v/>
      </c>
      <c r="Q207" s="91" t="str">
        <f t="shared" si="71"/>
        <v>HDJ</v>
      </c>
      <c r="R207" s="82"/>
      <c r="S207" s="95">
        <f t="shared" si="75"/>
        <v>0</v>
      </c>
      <c r="T207" s="95">
        <f t="shared" si="76"/>
        <v>0</v>
      </c>
      <c r="U207" s="79" t="e">
        <f>VLOOKUP($S207,'Grille de Tarif OQN'!$B$2:$S$3603,U$1,0)</f>
        <v>#N/A</v>
      </c>
      <c r="V207" s="79" t="e">
        <f>VLOOKUP($S207,'Grille de Tarif OQN'!$B$2:$S$3603,V$1,0)</f>
        <v>#N/A</v>
      </c>
      <c r="W207" s="79" t="e">
        <f>VLOOKUP($S207,'Grille de Tarif OQN'!$B$2:$S$3603,W$1,0)</f>
        <v>#N/A</v>
      </c>
      <c r="X207" s="79" t="e">
        <f>VLOOKUP($S207,'Grille de Tarif OQN'!$B$2:$S$3603,X$1,0)</f>
        <v>#N/A</v>
      </c>
      <c r="Y207" s="79" t="e">
        <f>VLOOKUP($S207,'Grille de Tarif OQN'!$B$2:$S$3603,Y$1,0)</f>
        <v>#N/A</v>
      </c>
      <c r="Z207" s="79" t="e">
        <f>VLOOKUP($S207,'Grille de Tarif OQN'!$B$2:$S$3603,Z$1,0)</f>
        <v>#N/A</v>
      </c>
      <c r="AA207" s="79" t="e">
        <f>VLOOKUP($S207,'Grille de Tarif OQN'!$B$2:$S$3603,AA$1,0)</f>
        <v>#N/A</v>
      </c>
      <c r="AB207" s="79" t="e">
        <f>VLOOKUP($S207,'Grille de Tarif OQN'!$B$2:$S$3603,AB$1,0)</f>
        <v>#N/A</v>
      </c>
      <c r="AC207" s="79" t="e">
        <f>VLOOKUP($S207,'Grille de Tarif OQN'!$B$2:$S$3603,AC$1,0)</f>
        <v>#N/A</v>
      </c>
      <c r="AD207" s="79" t="e">
        <f>VLOOKUP($S207,'Grille de Tarif OQN'!$B$2:$S$3603,AD$1,0)</f>
        <v>#N/A</v>
      </c>
      <c r="AE207" s="79" t="e">
        <f>VLOOKUP($S207,'Grille de Tarif OQN'!$B$2:$S$3603,AE$1,0)</f>
        <v>#N/A</v>
      </c>
      <c r="AF207" s="79" t="e">
        <f>VLOOKUP($S207,'Grille de Tarif OQN'!$B$2:$S$3603,AF$1,0)</f>
        <v>#N/A</v>
      </c>
      <c r="AG207" s="79" t="e">
        <f>VLOOKUP($S207,'Grille de Tarif OQN'!$B$2:$S$3603,AG$1,0)</f>
        <v>#N/A</v>
      </c>
      <c r="AH207" s="79" t="e">
        <f>VLOOKUP($S207,'Grille de Tarif OQN'!$B$2:$S$3603,AH$1,0)</f>
        <v>#N/A</v>
      </c>
      <c r="AI207" s="79" t="e">
        <f>VLOOKUP($S207,'Grille de Tarif OQN'!$B$2:$S$3603,AI$1,0)</f>
        <v>#N/A</v>
      </c>
      <c r="AJ207" s="79" t="e">
        <f>VLOOKUP($S207,'Grille de Tarif OQN'!$B$2:$S$3603,AJ$1,0)</f>
        <v>#N/A</v>
      </c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72"/>
      <c r="AV207"/>
      <c r="AW207"/>
      <c r="AX207"/>
      <c r="AY207"/>
      <c r="AZ207" s="96">
        <f t="shared" si="77"/>
        <v>0</v>
      </c>
      <c r="BA207" s="24" t="e">
        <f t="shared" si="78"/>
        <v>#N/A</v>
      </c>
      <c r="BB207" s="24" t="e">
        <f t="shared" si="79"/>
        <v>#N/A</v>
      </c>
      <c r="BC207" s="24" t="e">
        <f t="shared" si="72"/>
        <v>#N/A</v>
      </c>
      <c r="BD207" s="24" t="e">
        <f t="shared" si="73"/>
        <v>#N/A</v>
      </c>
      <c r="BE207"/>
      <c r="BF207" t="e">
        <f t="shared" si="80"/>
        <v>#N/A</v>
      </c>
      <c r="BG207" t="str">
        <f t="shared" si="81"/>
        <v>HDJ</v>
      </c>
      <c r="BH207" s="20" t="e">
        <f t="shared" si="82"/>
        <v>#N/A</v>
      </c>
      <c r="BI207" s="20" t="e">
        <f t="shared" si="83"/>
        <v>#N/A</v>
      </c>
      <c r="BJ207" s="20" t="e">
        <f t="shared" si="84"/>
        <v>#N/A</v>
      </c>
      <c r="BK207" s="20" t="e">
        <f t="shared" si="85"/>
        <v>#N/A</v>
      </c>
      <c r="BL207" s="20" t="e">
        <f t="shared" si="86"/>
        <v>#N/A</v>
      </c>
      <c r="BM207" s="20" t="e">
        <f t="shared" si="74"/>
        <v>#N/A</v>
      </c>
      <c r="BN207" s="20" t="e">
        <f t="shared" si="87"/>
        <v>#N/A</v>
      </c>
    </row>
    <row r="208" spans="1:66">
      <c r="A208" s="92"/>
      <c r="B208" s="90"/>
      <c r="C208" s="90"/>
      <c r="D208" s="93"/>
      <c r="E208" s="93"/>
      <c r="F208" s="93"/>
      <c r="G208" s="93"/>
      <c r="H208" s="93"/>
      <c r="I208" s="93"/>
      <c r="J208" s="93"/>
      <c r="K208" s="93"/>
      <c r="L208" s="92"/>
      <c r="M208" s="93"/>
      <c r="N208" s="91">
        <f t="shared" si="68"/>
        <v>0</v>
      </c>
      <c r="O208" s="91" t="str">
        <f t="shared" si="69"/>
        <v/>
      </c>
      <c r="P208" s="91" t="str">
        <f t="shared" si="70"/>
        <v/>
      </c>
      <c r="Q208" s="91" t="str">
        <f t="shared" si="71"/>
        <v>HDJ</v>
      </c>
      <c r="R208" s="82"/>
      <c r="S208" s="95">
        <f t="shared" si="75"/>
        <v>0</v>
      </c>
      <c r="T208" s="95">
        <f t="shared" si="76"/>
        <v>0</v>
      </c>
      <c r="U208" s="79" t="e">
        <f>VLOOKUP($S208,'Grille de Tarif OQN'!$B$2:$S$3603,U$1,0)</f>
        <v>#N/A</v>
      </c>
      <c r="V208" s="79" t="e">
        <f>VLOOKUP($S208,'Grille de Tarif OQN'!$B$2:$S$3603,V$1,0)</f>
        <v>#N/A</v>
      </c>
      <c r="W208" s="79" t="e">
        <f>VLOOKUP($S208,'Grille de Tarif OQN'!$B$2:$S$3603,W$1,0)</f>
        <v>#N/A</v>
      </c>
      <c r="X208" s="79" t="e">
        <f>VLOOKUP($S208,'Grille de Tarif OQN'!$B$2:$S$3603,X$1,0)</f>
        <v>#N/A</v>
      </c>
      <c r="Y208" s="79" t="e">
        <f>VLOOKUP($S208,'Grille de Tarif OQN'!$B$2:$S$3603,Y$1,0)</f>
        <v>#N/A</v>
      </c>
      <c r="Z208" s="79" t="e">
        <f>VLOOKUP($S208,'Grille de Tarif OQN'!$B$2:$S$3603,Z$1,0)</f>
        <v>#N/A</v>
      </c>
      <c r="AA208" s="79" t="e">
        <f>VLOOKUP($S208,'Grille de Tarif OQN'!$B$2:$S$3603,AA$1,0)</f>
        <v>#N/A</v>
      </c>
      <c r="AB208" s="79" t="e">
        <f>VLOOKUP($S208,'Grille de Tarif OQN'!$B$2:$S$3603,AB$1,0)</f>
        <v>#N/A</v>
      </c>
      <c r="AC208" s="79" t="e">
        <f>VLOOKUP($S208,'Grille de Tarif OQN'!$B$2:$S$3603,AC$1,0)</f>
        <v>#N/A</v>
      </c>
      <c r="AD208" s="79" t="e">
        <f>VLOOKUP($S208,'Grille de Tarif OQN'!$B$2:$S$3603,AD$1,0)</f>
        <v>#N/A</v>
      </c>
      <c r="AE208" s="79" t="e">
        <f>VLOOKUP($S208,'Grille de Tarif OQN'!$B$2:$S$3603,AE$1,0)</f>
        <v>#N/A</v>
      </c>
      <c r="AF208" s="79" t="e">
        <f>VLOOKUP($S208,'Grille de Tarif OQN'!$B$2:$S$3603,AF$1,0)</f>
        <v>#N/A</v>
      </c>
      <c r="AG208" s="79" t="e">
        <f>VLOOKUP($S208,'Grille de Tarif OQN'!$B$2:$S$3603,AG$1,0)</f>
        <v>#N/A</v>
      </c>
      <c r="AH208" s="79" t="e">
        <f>VLOOKUP($S208,'Grille de Tarif OQN'!$B$2:$S$3603,AH$1,0)</f>
        <v>#N/A</v>
      </c>
      <c r="AI208" s="79" t="e">
        <f>VLOOKUP($S208,'Grille de Tarif OQN'!$B$2:$S$3603,AI$1,0)</f>
        <v>#N/A</v>
      </c>
      <c r="AJ208" s="79" t="e">
        <f>VLOOKUP($S208,'Grille de Tarif OQN'!$B$2:$S$3603,AJ$1,0)</f>
        <v>#N/A</v>
      </c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72"/>
      <c r="AV208"/>
      <c r="AW208"/>
      <c r="AX208"/>
      <c r="AY208"/>
      <c r="AZ208" s="96">
        <f t="shared" si="77"/>
        <v>0</v>
      </c>
      <c r="BA208" s="24" t="e">
        <f t="shared" si="78"/>
        <v>#N/A</v>
      </c>
      <c r="BB208" s="24" t="e">
        <f t="shared" si="79"/>
        <v>#N/A</v>
      </c>
      <c r="BC208" s="24" t="e">
        <f t="shared" si="72"/>
        <v>#N/A</v>
      </c>
      <c r="BD208" s="24" t="e">
        <f t="shared" si="73"/>
        <v>#N/A</v>
      </c>
      <c r="BE208"/>
      <c r="BF208" t="e">
        <f t="shared" si="80"/>
        <v>#N/A</v>
      </c>
      <c r="BG208" t="str">
        <f t="shared" si="81"/>
        <v>HDJ</v>
      </c>
      <c r="BH208" s="20" t="e">
        <f t="shared" si="82"/>
        <v>#N/A</v>
      </c>
      <c r="BI208" s="20" t="e">
        <f t="shared" si="83"/>
        <v>#N/A</v>
      </c>
      <c r="BJ208" s="20" t="e">
        <f t="shared" si="84"/>
        <v>#N/A</v>
      </c>
      <c r="BK208" s="20" t="e">
        <f t="shared" si="85"/>
        <v>#N/A</v>
      </c>
      <c r="BL208" s="20" t="e">
        <f t="shared" si="86"/>
        <v>#N/A</v>
      </c>
      <c r="BM208" s="20" t="e">
        <f t="shared" si="74"/>
        <v>#N/A</v>
      </c>
      <c r="BN208" s="20" t="e">
        <f t="shared" si="87"/>
        <v>#N/A</v>
      </c>
    </row>
    <row r="209" spans="1:66">
      <c r="A209" s="92"/>
      <c r="B209" s="90"/>
      <c r="C209" s="90"/>
      <c r="D209" s="93"/>
      <c r="E209" s="93"/>
      <c r="F209" s="93"/>
      <c r="G209" s="93"/>
      <c r="H209" s="93"/>
      <c r="I209" s="93"/>
      <c r="J209" s="93"/>
      <c r="K209" s="93"/>
      <c r="L209" s="92"/>
      <c r="M209" s="93"/>
      <c r="N209" s="91">
        <f t="shared" si="68"/>
        <v>0</v>
      </c>
      <c r="O209" s="91" t="str">
        <f t="shared" si="69"/>
        <v/>
      </c>
      <c r="P209" s="91" t="str">
        <f t="shared" si="70"/>
        <v/>
      </c>
      <c r="Q209" s="91" t="str">
        <f t="shared" si="71"/>
        <v>HDJ</v>
      </c>
      <c r="R209" s="82"/>
      <c r="S209" s="95">
        <f t="shared" si="75"/>
        <v>0</v>
      </c>
      <c r="T209" s="95">
        <f t="shared" si="76"/>
        <v>0</v>
      </c>
      <c r="U209" s="79" t="e">
        <f>VLOOKUP($S209,'Grille de Tarif OQN'!$B$2:$S$3603,U$1,0)</f>
        <v>#N/A</v>
      </c>
      <c r="V209" s="79" t="e">
        <f>VLOOKUP($S209,'Grille de Tarif OQN'!$B$2:$S$3603,V$1,0)</f>
        <v>#N/A</v>
      </c>
      <c r="W209" s="79" t="e">
        <f>VLOOKUP($S209,'Grille de Tarif OQN'!$B$2:$S$3603,W$1,0)</f>
        <v>#N/A</v>
      </c>
      <c r="X209" s="79" t="e">
        <f>VLOOKUP($S209,'Grille de Tarif OQN'!$B$2:$S$3603,X$1,0)</f>
        <v>#N/A</v>
      </c>
      <c r="Y209" s="79" t="e">
        <f>VLOOKUP($S209,'Grille de Tarif OQN'!$B$2:$S$3603,Y$1,0)</f>
        <v>#N/A</v>
      </c>
      <c r="Z209" s="79" t="e">
        <f>VLOOKUP($S209,'Grille de Tarif OQN'!$B$2:$S$3603,Z$1,0)</f>
        <v>#N/A</v>
      </c>
      <c r="AA209" s="79" t="e">
        <f>VLOOKUP($S209,'Grille de Tarif OQN'!$B$2:$S$3603,AA$1,0)</f>
        <v>#N/A</v>
      </c>
      <c r="AB209" s="79" t="e">
        <f>VLOOKUP($S209,'Grille de Tarif OQN'!$B$2:$S$3603,AB$1,0)</f>
        <v>#N/A</v>
      </c>
      <c r="AC209" s="79" t="e">
        <f>VLOOKUP($S209,'Grille de Tarif OQN'!$B$2:$S$3603,AC$1,0)</f>
        <v>#N/A</v>
      </c>
      <c r="AD209" s="79" t="e">
        <f>VLOOKUP($S209,'Grille de Tarif OQN'!$B$2:$S$3603,AD$1,0)</f>
        <v>#N/A</v>
      </c>
      <c r="AE209" s="79" t="e">
        <f>VLOOKUP($S209,'Grille de Tarif OQN'!$B$2:$S$3603,AE$1,0)</f>
        <v>#N/A</v>
      </c>
      <c r="AF209" s="79" t="e">
        <f>VLOOKUP($S209,'Grille de Tarif OQN'!$B$2:$S$3603,AF$1,0)</f>
        <v>#N/A</v>
      </c>
      <c r="AG209" s="79" t="e">
        <f>VLOOKUP($S209,'Grille de Tarif OQN'!$B$2:$S$3603,AG$1,0)</f>
        <v>#N/A</v>
      </c>
      <c r="AH209" s="79" t="e">
        <f>VLOOKUP($S209,'Grille de Tarif OQN'!$B$2:$S$3603,AH$1,0)</f>
        <v>#N/A</v>
      </c>
      <c r="AI209" s="79" t="e">
        <f>VLOOKUP($S209,'Grille de Tarif OQN'!$B$2:$S$3603,AI$1,0)</f>
        <v>#N/A</v>
      </c>
      <c r="AJ209" s="79" t="e">
        <f>VLOOKUP($S209,'Grille de Tarif OQN'!$B$2:$S$3603,AJ$1,0)</f>
        <v>#N/A</v>
      </c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72"/>
      <c r="AV209"/>
      <c r="AW209"/>
      <c r="AX209"/>
      <c r="AY209"/>
      <c r="AZ209" s="96">
        <f t="shared" si="77"/>
        <v>0</v>
      </c>
      <c r="BA209" s="24" t="e">
        <f t="shared" si="78"/>
        <v>#N/A</v>
      </c>
      <c r="BB209" s="24" t="e">
        <f t="shared" si="79"/>
        <v>#N/A</v>
      </c>
      <c r="BC209" s="24" t="e">
        <f t="shared" si="72"/>
        <v>#N/A</v>
      </c>
      <c r="BD209" s="24" t="e">
        <f t="shared" si="73"/>
        <v>#N/A</v>
      </c>
      <c r="BE209"/>
      <c r="BF209" t="e">
        <f t="shared" si="80"/>
        <v>#N/A</v>
      </c>
      <c r="BG209" t="str">
        <f t="shared" si="81"/>
        <v>HDJ</v>
      </c>
      <c r="BH209" s="20" t="e">
        <f t="shared" si="82"/>
        <v>#N/A</v>
      </c>
      <c r="BI209" s="20" t="e">
        <f t="shared" si="83"/>
        <v>#N/A</v>
      </c>
      <c r="BJ209" s="20" t="e">
        <f t="shared" si="84"/>
        <v>#N/A</v>
      </c>
      <c r="BK209" s="20" t="e">
        <f t="shared" si="85"/>
        <v>#N/A</v>
      </c>
      <c r="BL209" s="20" t="e">
        <f t="shared" si="86"/>
        <v>#N/A</v>
      </c>
      <c r="BM209" s="20" t="e">
        <f t="shared" si="74"/>
        <v>#N/A</v>
      </c>
      <c r="BN209" s="20" t="e">
        <f t="shared" si="87"/>
        <v>#N/A</v>
      </c>
    </row>
    <row r="210" spans="1:66">
      <c r="A210" s="92"/>
      <c r="B210" s="90"/>
      <c r="C210" s="90"/>
      <c r="D210" s="93"/>
      <c r="E210" s="93"/>
      <c r="F210" s="93"/>
      <c r="G210" s="93"/>
      <c r="H210" s="93"/>
      <c r="I210" s="93"/>
      <c r="J210" s="93"/>
      <c r="K210" s="93"/>
      <c r="L210" s="92"/>
      <c r="M210" s="93"/>
      <c r="N210" s="91">
        <f t="shared" si="68"/>
        <v>0</v>
      </c>
      <c r="O210" s="91" t="str">
        <f t="shared" si="69"/>
        <v/>
      </c>
      <c r="P210" s="91" t="str">
        <f t="shared" si="70"/>
        <v/>
      </c>
      <c r="Q210" s="91" t="str">
        <f t="shared" si="71"/>
        <v>HDJ</v>
      </c>
      <c r="R210" s="82"/>
      <c r="S210" s="95">
        <f t="shared" si="75"/>
        <v>0</v>
      </c>
      <c r="T210" s="95">
        <f t="shared" si="76"/>
        <v>0</v>
      </c>
      <c r="U210" s="79" t="e">
        <f>VLOOKUP($S210,'Grille de Tarif OQN'!$B$2:$S$3603,U$1,0)</f>
        <v>#N/A</v>
      </c>
      <c r="V210" s="79" t="e">
        <f>VLOOKUP($S210,'Grille de Tarif OQN'!$B$2:$S$3603,V$1,0)</f>
        <v>#N/A</v>
      </c>
      <c r="W210" s="79" t="e">
        <f>VLOOKUP($S210,'Grille de Tarif OQN'!$B$2:$S$3603,W$1,0)</f>
        <v>#N/A</v>
      </c>
      <c r="X210" s="79" t="e">
        <f>VLOOKUP($S210,'Grille de Tarif OQN'!$B$2:$S$3603,X$1,0)</f>
        <v>#N/A</v>
      </c>
      <c r="Y210" s="79" t="e">
        <f>VLOOKUP($S210,'Grille de Tarif OQN'!$B$2:$S$3603,Y$1,0)</f>
        <v>#N/A</v>
      </c>
      <c r="Z210" s="79" t="e">
        <f>VLOOKUP($S210,'Grille de Tarif OQN'!$B$2:$S$3603,Z$1,0)</f>
        <v>#N/A</v>
      </c>
      <c r="AA210" s="79" t="e">
        <f>VLOOKUP($S210,'Grille de Tarif OQN'!$B$2:$S$3603,AA$1,0)</f>
        <v>#N/A</v>
      </c>
      <c r="AB210" s="79" t="e">
        <f>VLOOKUP($S210,'Grille de Tarif OQN'!$B$2:$S$3603,AB$1,0)</f>
        <v>#N/A</v>
      </c>
      <c r="AC210" s="79" t="e">
        <f>VLOOKUP($S210,'Grille de Tarif OQN'!$B$2:$S$3603,AC$1,0)</f>
        <v>#N/A</v>
      </c>
      <c r="AD210" s="79" t="e">
        <f>VLOOKUP($S210,'Grille de Tarif OQN'!$B$2:$S$3603,AD$1,0)</f>
        <v>#N/A</v>
      </c>
      <c r="AE210" s="79" t="e">
        <f>VLOOKUP($S210,'Grille de Tarif OQN'!$B$2:$S$3603,AE$1,0)</f>
        <v>#N/A</v>
      </c>
      <c r="AF210" s="79" t="e">
        <f>VLOOKUP($S210,'Grille de Tarif OQN'!$B$2:$S$3603,AF$1,0)</f>
        <v>#N/A</v>
      </c>
      <c r="AG210" s="79" t="e">
        <f>VLOOKUP($S210,'Grille de Tarif OQN'!$B$2:$S$3603,AG$1,0)</f>
        <v>#N/A</v>
      </c>
      <c r="AH210" s="79" t="e">
        <f>VLOOKUP($S210,'Grille de Tarif OQN'!$B$2:$S$3603,AH$1,0)</f>
        <v>#N/A</v>
      </c>
      <c r="AI210" s="79" t="e">
        <f>VLOOKUP($S210,'Grille de Tarif OQN'!$B$2:$S$3603,AI$1,0)</f>
        <v>#N/A</v>
      </c>
      <c r="AJ210" s="79" t="e">
        <f>VLOOKUP($S210,'Grille de Tarif OQN'!$B$2:$S$3603,AJ$1,0)</f>
        <v>#N/A</v>
      </c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72"/>
      <c r="AV210"/>
      <c r="AW210"/>
      <c r="AX210"/>
      <c r="AY210"/>
      <c r="AZ210" s="96">
        <f t="shared" si="77"/>
        <v>0</v>
      </c>
      <c r="BA210" s="24" t="e">
        <f t="shared" si="78"/>
        <v>#N/A</v>
      </c>
      <c r="BB210" s="24" t="e">
        <f t="shared" si="79"/>
        <v>#N/A</v>
      </c>
      <c r="BC210" s="24" t="e">
        <f t="shared" si="72"/>
        <v>#N/A</v>
      </c>
      <c r="BD210" s="24" t="e">
        <f t="shared" si="73"/>
        <v>#N/A</v>
      </c>
      <c r="BE210"/>
      <c r="BF210" t="e">
        <f t="shared" si="80"/>
        <v>#N/A</v>
      </c>
      <c r="BG210" t="str">
        <f t="shared" si="81"/>
        <v>HDJ</v>
      </c>
      <c r="BH210" s="20" t="e">
        <f t="shared" si="82"/>
        <v>#N/A</v>
      </c>
      <c r="BI210" s="20" t="e">
        <f t="shared" si="83"/>
        <v>#N/A</v>
      </c>
      <c r="BJ210" s="20" t="e">
        <f t="shared" si="84"/>
        <v>#N/A</v>
      </c>
      <c r="BK210" s="20" t="e">
        <f t="shared" si="85"/>
        <v>#N/A</v>
      </c>
      <c r="BL210" s="20" t="e">
        <f t="shared" si="86"/>
        <v>#N/A</v>
      </c>
      <c r="BM210" s="20" t="e">
        <f t="shared" si="74"/>
        <v>#N/A</v>
      </c>
      <c r="BN210" s="20" t="e">
        <f t="shared" si="87"/>
        <v>#N/A</v>
      </c>
    </row>
    <row r="211" spans="1:66">
      <c r="A211" s="92"/>
      <c r="B211" s="90"/>
      <c r="C211" s="90"/>
      <c r="D211" s="93"/>
      <c r="E211" s="93"/>
      <c r="F211" s="93"/>
      <c r="G211" s="93"/>
      <c r="H211" s="93"/>
      <c r="I211" s="93"/>
      <c r="J211" s="93"/>
      <c r="K211" s="93"/>
      <c r="L211" s="92"/>
      <c r="M211" s="93"/>
      <c r="N211" s="91">
        <f t="shared" si="68"/>
        <v>0</v>
      </c>
      <c r="O211" s="91" t="str">
        <f t="shared" si="69"/>
        <v/>
      </c>
      <c r="P211" s="91" t="str">
        <f t="shared" si="70"/>
        <v/>
      </c>
      <c r="Q211" s="91" t="str">
        <f t="shared" si="71"/>
        <v>HDJ</v>
      </c>
      <c r="R211" s="82"/>
      <c r="S211" s="95">
        <f t="shared" si="75"/>
        <v>0</v>
      </c>
      <c r="T211" s="95">
        <f t="shared" si="76"/>
        <v>0</v>
      </c>
      <c r="U211" s="79" t="e">
        <f>VLOOKUP($S211,'Grille de Tarif OQN'!$B$2:$S$3603,U$1,0)</f>
        <v>#N/A</v>
      </c>
      <c r="V211" s="79" t="e">
        <f>VLOOKUP($S211,'Grille de Tarif OQN'!$B$2:$S$3603,V$1,0)</f>
        <v>#N/A</v>
      </c>
      <c r="W211" s="79" t="e">
        <f>VLOOKUP($S211,'Grille de Tarif OQN'!$B$2:$S$3603,W$1,0)</f>
        <v>#N/A</v>
      </c>
      <c r="X211" s="79" t="e">
        <f>VLOOKUP($S211,'Grille de Tarif OQN'!$B$2:$S$3603,X$1,0)</f>
        <v>#N/A</v>
      </c>
      <c r="Y211" s="79" t="e">
        <f>VLOOKUP($S211,'Grille de Tarif OQN'!$B$2:$S$3603,Y$1,0)</f>
        <v>#N/A</v>
      </c>
      <c r="Z211" s="79" t="e">
        <f>VLOOKUP($S211,'Grille de Tarif OQN'!$B$2:$S$3603,Z$1,0)</f>
        <v>#N/A</v>
      </c>
      <c r="AA211" s="79" t="e">
        <f>VLOOKUP($S211,'Grille de Tarif OQN'!$B$2:$S$3603,AA$1,0)</f>
        <v>#N/A</v>
      </c>
      <c r="AB211" s="79" t="e">
        <f>VLOOKUP($S211,'Grille de Tarif OQN'!$B$2:$S$3603,AB$1,0)</f>
        <v>#N/A</v>
      </c>
      <c r="AC211" s="79" t="e">
        <f>VLOOKUP($S211,'Grille de Tarif OQN'!$B$2:$S$3603,AC$1,0)</f>
        <v>#N/A</v>
      </c>
      <c r="AD211" s="79" t="e">
        <f>VLOOKUP($S211,'Grille de Tarif OQN'!$B$2:$S$3603,AD$1,0)</f>
        <v>#N/A</v>
      </c>
      <c r="AE211" s="79" t="e">
        <f>VLOOKUP($S211,'Grille de Tarif OQN'!$B$2:$S$3603,AE$1,0)</f>
        <v>#N/A</v>
      </c>
      <c r="AF211" s="79" t="e">
        <f>VLOOKUP($S211,'Grille de Tarif OQN'!$B$2:$S$3603,AF$1,0)</f>
        <v>#N/A</v>
      </c>
      <c r="AG211" s="79" t="e">
        <f>VLOOKUP($S211,'Grille de Tarif OQN'!$B$2:$S$3603,AG$1,0)</f>
        <v>#N/A</v>
      </c>
      <c r="AH211" s="79" t="e">
        <f>VLOOKUP($S211,'Grille de Tarif OQN'!$B$2:$S$3603,AH$1,0)</f>
        <v>#N/A</v>
      </c>
      <c r="AI211" s="79" t="e">
        <f>VLOOKUP($S211,'Grille de Tarif OQN'!$B$2:$S$3603,AI$1,0)</f>
        <v>#N/A</v>
      </c>
      <c r="AJ211" s="79" t="e">
        <f>VLOOKUP($S211,'Grille de Tarif OQN'!$B$2:$S$3603,AJ$1,0)</f>
        <v>#N/A</v>
      </c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72"/>
      <c r="AV211"/>
      <c r="AW211"/>
      <c r="AX211"/>
      <c r="AY211"/>
      <c r="AZ211" s="96">
        <f t="shared" si="77"/>
        <v>0</v>
      </c>
      <c r="BA211" s="24" t="e">
        <f t="shared" si="78"/>
        <v>#N/A</v>
      </c>
      <c r="BB211" s="24" t="e">
        <f t="shared" si="79"/>
        <v>#N/A</v>
      </c>
      <c r="BC211" s="24" t="e">
        <f t="shared" si="72"/>
        <v>#N/A</v>
      </c>
      <c r="BD211" s="24" t="e">
        <f t="shared" si="73"/>
        <v>#N/A</v>
      </c>
      <c r="BE211"/>
      <c r="BF211" t="e">
        <f t="shared" si="80"/>
        <v>#N/A</v>
      </c>
      <c r="BG211" t="str">
        <f t="shared" si="81"/>
        <v>HDJ</v>
      </c>
      <c r="BH211" s="20" t="e">
        <f t="shared" si="82"/>
        <v>#N/A</v>
      </c>
      <c r="BI211" s="20" t="e">
        <f t="shared" si="83"/>
        <v>#N/A</v>
      </c>
      <c r="BJ211" s="20" t="e">
        <f t="shared" si="84"/>
        <v>#N/A</v>
      </c>
      <c r="BK211" s="20" t="e">
        <f t="shared" si="85"/>
        <v>#N/A</v>
      </c>
      <c r="BL211" s="20" t="e">
        <f t="shared" si="86"/>
        <v>#N/A</v>
      </c>
      <c r="BM211" s="20" t="e">
        <f t="shared" si="74"/>
        <v>#N/A</v>
      </c>
      <c r="BN211" s="20" t="e">
        <f t="shared" si="87"/>
        <v>#N/A</v>
      </c>
    </row>
    <row r="212" spans="1:66">
      <c r="A212" s="92"/>
      <c r="B212" s="90"/>
      <c r="C212" s="90"/>
      <c r="D212" s="93"/>
      <c r="E212" s="93"/>
      <c r="F212" s="93"/>
      <c r="G212" s="93"/>
      <c r="H212" s="93"/>
      <c r="I212" s="93"/>
      <c r="J212" s="93"/>
      <c r="K212" s="93"/>
      <c r="L212" s="92"/>
      <c r="M212" s="93"/>
      <c r="N212" s="91">
        <f t="shared" si="68"/>
        <v>0</v>
      </c>
      <c r="O212" s="91" t="str">
        <f t="shared" si="69"/>
        <v/>
      </c>
      <c r="P212" s="91" t="str">
        <f t="shared" si="70"/>
        <v/>
      </c>
      <c r="Q212" s="91" t="str">
        <f t="shared" si="71"/>
        <v>HDJ</v>
      </c>
      <c r="R212" s="82"/>
      <c r="S212" s="95">
        <f t="shared" si="75"/>
        <v>0</v>
      </c>
      <c r="T212" s="95">
        <f t="shared" si="76"/>
        <v>0</v>
      </c>
      <c r="U212" s="79" t="e">
        <f>VLOOKUP($S212,'Grille de Tarif OQN'!$B$2:$S$3603,U$1,0)</f>
        <v>#N/A</v>
      </c>
      <c r="V212" s="79" t="e">
        <f>VLOOKUP($S212,'Grille de Tarif OQN'!$B$2:$S$3603,V$1,0)</f>
        <v>#N/A</v>
      </c>
      <c r="W212" s="79" t="e">
        <f>VLOOKUP($S212,'Grille de Tarif OQN'!$B$2:$S$3603,W$1,0)</f>
        <v>#N/A</v>
      </c>
      <c r="X212" s="79" t="e">
        <f>VLOOKUP($S212,'Grille de Tarif OQN'!$B$2:$S$3603,X$1,0)</f>
        <v>#N/A</v>
      </c>
      <c r="Y212" s="79" t="e">
        <f>VLOOKUP($S212,'Grille de Tarif OQN'!$B$2:$S$3603,Y$1,0)</f>
        <v>#N/A</v>
      </c>
      <c r="Z212" s="79" t="e">
        <f>VLOOKUP($S212,'Grille de Tarif OQN'!$B$2:$S$3603,Z$1,0)</f>
        <v>#N/A</v>
      </c>
      <c r="AA212" s="79" t="e">
        <f>VLOOKUP($S212,'Grille de Tarif OQN'!$B$2:$S$3603,AA$1,0)</f>
        <v>#N/A</v>
      </c>
      <c r="AB212" s="79" t="e">
        <f>VLOOKUP($S212,'Grille de Tarif OQN'!$B$2:$S$3603,AB$1,0)</f>
        <v>#N/A</v>
      </c>
      <c r="AC212" s="79" t="e">
        <f>VLOOKUP($S212,'Grille de Tarif OQN'!$B$2:$S$3603,AC$1,0)</f>
        <v>#N/A</v>
      </c>
      <c r="AD212" s="79" t="e">
        <f>VLOOKUP($S212,'Grille de Tarif OQN'!$B$2:$S$3603,AD$1,0)</f>
        <v>#N/A</v>
      </c>
      <c r="AE212" s="79" t="e">
        <f>VLOOKUP($S212,'Grille de Tarif OQN'!$B$2:$S$3603,AE$1,0)</f>
        <v>#N/A</v>
      </c>
      <c r="AF212" s="79" t="e">
        <f>VLOOKUP($S212,'Grille de Tarif OQN'!$B$2:$S$3603,AF$1,0)</f>
        <v>#N/A</v>
      </c>
      <c r="AG212" s="79" t="e">
        <f>VLOOKUP($S212,'Grille de Tarif OQN'!$B$2:$S$3603,AG$1,0)</f>
        <v>#N/A</v>
      </c>
      <c r="AH212" s="79" t="e">
        <f>VLOOKUP($S212,'Grille de Tarif OQN'!$B$2:$S$3603,AH$1,0)</f>
        <v>#N/A</v>
      </c>
      <c r="AI212" s="79" t="e">
        <f>VLOOKUP($S212,'Grille de Tarif OQN'!$B$2:$S$3603,AI$1,0)</f>
        <v>#N/A</v>
      </c>
      <c r="AJ212" s="79" t="e">
        <f>VLOOKUP($S212,'Grille de Tarif OQN'!$B$2:$S$3603,AJ$1,0)</f>
        <v>#N/A</v>
      </c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72"/>
      <c r="AV212"/>
      <c r="AW212"/>
      <c r="AX212"/>
      <c r="AY212"/>
      <c r="AZ212" s="96">
        <f t="shared" si="77"/>
        <v>0</v>
      </c>
      <c r="BA212" s="24" t="e">
        <f t="shared" si="78"/>
        <v>#N/A</v>
      </c>
      <c r="BB212" s="24" t="e">
        <f t="shared" si="79"/>
        <v>#N/A</v>
      </c>
      <c r="BC212" s="24" t="e">
        <f t="shared" si="72"/>
        <v>#N/A</v>
      </c>
      <c r="BD212" s="24" t="e">
        <f t="shared" si="73"/>
        <v>#N/A</v>
      </c>
      <c r="BE212"/>
      <c r="BF212" t="e">
        <f t="shared" si="80"/>
        <v>#N/A</v>
      </c>
      <c r="BG212" t="str">
        <f t="shared" si="81"/>
        <v>HDJ</v>
      </c>
      <c r="BH212" s="20" t="e">
        <f t="shared" si="82"/>
        <v>#N/A</v>
      </c>
      <c r="BI212" s="20" t="e">
        <f t="shared" si="83"/>
        <v>#N/A</v>
      </c>
      <c r="BJ212" s="20" t="e">
        <f t="shared" si="84"/>
        <v>#N/A</v>
      </c>
      <c r="BK212" s="20" t="e">
        <f t="shared" si="85"/>
        <v>#N/A</v>
      </c>
      <c r="BL212" s="20" t="e">
        <f t="shared" si="86"/>
        <v>#N/A</v>
      </c>
      <c r="BM212" s="20" t="e">
        <f t="shared" si="74"/>
        <v>#N/A</v>
      </c>
      <c r="BN212" s="20" t="e">
        <f t="shared" si="87"/>
        <v>#N/A</v>
      </c>
    </row>
    <row r="213" spans="1:66">
      <c r="A213" s="92"/>
      <c r="B213" s="90"/>
      <c r="C213" s="90"/>
      <c r="D213" s="93"/>
      <c r="E213" s="93"/>
      <c r="F213" s="93"/>
      <c r="G213" s="93"/>
      <c r="H213" s="93"/>
      <c r="I213" s="93"/>
      <c r="J213" s="93"/>
      <c r="K213" s="93"/>
      <c r="L213" s="92"/>
      <c r="M213" s="93"/>
      <c r="N213" s="91">
        <f t="shared" si="68"/>
        <v>0</v>
      </c>
      <c r="O213" s="91" t="str">
        <f t="shared" si="69"/>
        <v/>
      </c>
      <c r="P213" s="91" t="str">
        <f t="shared" si="70"/>
        <v/>
      </c>
      <c r="Q213" s="91" t="str">
        <f t="shared" si="71"/>
        <v>HDJ</v>
      </c>
      <c r="R213" s="82"/>
      <c r="S213" s="95">
        <f t="shared" si="75"/>
        <v>0</v>
      </c>
      <c r="T213" s="95">
        <f t="shared" si="76"/>
        <v>0</v>
      </c>
      <c r="U213" s="79" t="e">
        <f>VLOOKUP($S213,'Grille de Tarif OQN'!$B$2:$S$3603,U$1,0)</f>
        <v>#N/A</v>
      </c>
      <c r="V213" s="79" t="e">
        <f>VLOOKUP($S213,'Grille de Tarif OQN'!$B$2:$S$3603,V$1,0)</f>
        <v>#N/A</v>
      </c>
      <c r="W213" s="79" t="e">
        <f>VLOOKUP($S213,'Grille de Tarif OQN'!$B$2:$S$3603,W$1,0)</f>
        <v>#N/A</v>
      </c>
      <c r="X213" s="79" t="e">
        <f>VLOOKUP($S213,'Grille de Tarif OQN'!$B$2:$S$3603,X$1,0)</f>
        <v>#N/A</v>
      </c>
      <c r="Y213" s="79" t="e">
        <f>VLOOKUP($S213,'Grille de Tarif OQN'!$B$2:$S$3603,Y$1,0)</f>
        <v>#N/A</v>
      </c>
      <c r="Z213" s="79" t="e">
        <f>VLOOKUP($S213,'Grille de Tarif OQN'!$B$2:$S$3603,Z$1,0)</f>
        <v>#N/A</v>
      </c>
      <c r="AA213" s="79" t="e">
        <f>VLOOKUP($S213,'Grille de Tarif OQN'!$B$2:$S$3603,AA$1,0)</f>
        <v>#N/A</v>
      </c>
      <c r="AB213" s="79" t="e">
        <f>VLOOKUP($S213,'Grille de Tarif OQN'!$B$2:$S$3603,AB$1,0)</f>
        <v>#N/A</v>
      </c>
      <c r="AC213" s="79" t="e">
        <f>VLOOKUP($S213,'Grille de Tarif OQN'!$B$2:$S$3603,AC$1,0)</f>
        <v>#N/A</v>
      </c>
      <c r="AD213" s="79" t="e">
        <f>VLOOKUP($S213,'Grille de Tarif OQN'!$B$2:$S$3603,AD$1,0)</f>
        <v>#N/A</v>
      </c>
      <c r="AE213" s="79" t="e">
        <f>VLOOKUP($S213,'Grille de Tarif OQN'!$B$2:$S$3603,AE$1,0)</f>
        <v>#N/A</v>
      </c>
      <c r="AF213" s="79" t="e">
        <f>VLOOKUP($S213,'Grille de Tarif OQN'!$B$2:$S$3603,AF$1,0)</f>
        <v>#N/A</v>
      </c>
      <c r="AG213" s="79" t="e">
        <f>VLOOKUP($S213,'Grille de Tarif OQN'!$B$2:$S$3603,AG$1,0)</f>
        <v>#N/A</v>
      </c>
      <c r="AH213" s="79" t="e">
        <f>VLOOKUP($S213,'Grille de Tarif OQN'!$B$2:$S$3603,AH$1,0)</f>
        <v>#N/A</v>
      </c>
      <c r="AI213" s="79" t="e">
        <f>VLOOKUP($S213,'Grille de Tarif OQN'!$B$2:$S$3603,AI$1,0)</f>
        <v>#N/A</v>
      </c>
      <c r="AJ213" s="79" t="e">
        <f>VLOOKUP($S213,'Grille de Tarif OQN'!$B$2:$S$3603,AJ$1,0)</f>
        <v>#N/A</v>
      </c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72"/>
      <c r="AV213"/>
      <c r="AW213"/>
      <c r="AX213"/>
      <c r="AY213"/>
      <c r="AZ213" s="96">
        <f t="shared" si="77"/>
        <v>0</v>
      </c>
      <c r="BA213" s="24" t="e">
        <f t="shared" si="78"/>
        <v>#N/A</v>
      </c>
      <c r="BB213" s="24" t="e">
        <f t="shared" si="79"/>
        <v>#N/A</v>
      </c>
      <c r="BC213" s="24" t="e">
        <f t="shared" si="72"/>
        <v>#N/A</v>
      </c>
      <c r="BD213" s="24" t="e">
        <f t="shared" si="73"/>
        <v>#N/A</v>
      </c>
      <c r="BE213"/>
      <c r="BF213" t="e">
        <f t="shared" si="80"/>
        <v>#N/A</v>
      </c>
      <c r="BG213" t="str">
        <f t="shared" si="81"/>
        <v>HDJ</v>
      </c>
      <c r="BH213" s="20" t="e">
        <f t="shared" si="82"/>
        <v>#N/A</v>
      </c>
      <c r="BI213" s="20" t="e">
        <f t="shared" si="83"/>
        <v>#N/A</v>
      </c>
      <c r="BJ213" s="20" t="e">
        <f t="shared" si="84"/>
        <v>#N/A</v>
      </c>
      <c r="BK213" s="20" t="e">
        <f t="shared" si="85"/>
        <v>#N/A</v>
      </c>
      <c r="BL213" s="20" t="e">
        <f t="shared" si="86"/>
        <v>#N/A</v>
      </c>
      <c r="BM213" s="20" t="e">
        <f t="shared" si="74"/>
        <v>#N/A</v>
      </c>
      <c r="BN213" s="20" t="e">
        <f t="shared" si="87"/>
        <v>#N/A</v>
      </c>
    </row>
    <row r="214" spans="1:66">
      <c r="A214" s="92"/>
      <c r="B214" s="90"/>
      <c r="C214" s="90"/>
      <c r="D214" s="93"/>
      <c r="E214" s="93"/>
      <c r="F214" s="93"/>
      <c r="G214" s="93"/>
      <c r="H214" s="93"/>
      <c r="I214" s="93"/>
      <c r="J214" s="93"/>
      <c r="K214" s="93"/>
      <c r="L214" s="92"/>
      <c r="M214" s="93"/>
      <c r="N214" s="91">
        <f t="shared" si="68"/>
        <v>0</v>
      </c>
      <c r="O214" s="91" t="str">
        <f t="shared" si="69"/>
        <v/>
      </c>
      <c r="P214" s="91" t="str">
        <f t="shared" si="70"/>
        <v/>
      </c>
      <c r="Q214" s="91" t="str">
        <f t="shared" si="71"/>
        <v>HDJ</v>
      </c>
      <c r="R214" s="82"/>
      <c r="S214" s="95">
        <f t="shared" si="75"/>
        <v>0</v>
      </c>
      <c r="T214" s="95">
        <f t="shared" si="76"/>
        <v>0</v>
      </c>
      <c r="U214" s="79" t="e">
        <f>VLOOKUP($S214,'Grille de Tarif OQN'!$B$2:$S$3603,U$1,0)</f>
        <v>#N/A</v>
      </c>
      <c r="V214" s="79" t="e">
        <f>VLOOKUP($S214,'Grille de Tarif OQN'!$B$2:$S$3603,V$1,0)</f>
        <v>#N/A</v>
      </c>
      <c r="W214" s="79" t="e">
        <f>VLOOKUP($S214,'Grille de Tarif OQN'!$B$2:$S$3603,W$1,0)</f>
        <v>#N/A</v>
      </c>
      <c r="X214" s="79" t="e">
        <f>VLOOKUP($S214,'Grille de Tarif OQN'!$B$2:$S$3603,X$1,0)</f>
        <v>#N/A</v>
      </c>
      <c r="Y214" s="79" t="e">
        <f>VLOOKUP($S214,'Grille de Tarif OQN'!$B$2:$S$3603,Y$1,0)</f>
        <v>#N/A</v>
      </c>
      <c r="Z214" s="79" t="e">
        <f>VLOOKUP($S214,'Grille de Tarif OQN'!$B$2:$S$3603,Z$1,0)</f>
        <v>#N/A</v>
      </c>
      <c r="AA214" s="79" t="e">
        <f>VLOOKUP($S214,'Grille de Tarif OQN'!$B$2:$S$3603,AA$1,0)</f>
        <v>#N/A</v>
      </c>
      <c r="AB214" s="79" t="e">
        <f>VLOOKUP($S214,'Grille de Tarif OQN'!$B$2:$S$3603,AB$1,0)</f>
        <v>#N/A</v>
      </c>
      <c r="AC214" s="79" t="e">
        <f>VLOOKUP($S214,'Grille de Tarif OQN'!$B$2:$S$3603,AC$1,0)</f>
        <v>#N/A</v>
      </c>
      <c r="AD214" s="79" t="e">
        <f>VLOOKUP($S214,'Grille de Tarif OQN'!$B$2:$S$3603,AD$1,0)</f>
        <v>#N/A</v>
      </c>
      <c r="AE214" s="79" t="e">
        <f>VLOOKUP($S214,'Grille de Tarif OQN'!$B$2:$S$3603,AE$1,0)</f>
        <v>#N/A</v>
      </c>
      <c r="AF214" s="79" t="e">
        <f>VLOOKUP($S214,'Grille de Tarif OQN'!$B$2:$S$3603,AF$1,0)</f>
        <v>#N/A</v>
      </c>
      <c r="AG214" s="79" t="e">
        <f>VLOOKUP($S214,'Grille de Tarif OQN'!$B$2:$S$3603,AG$1,0)</f>
        <v>#N/A</v>
      </c>
      <c r="AH214" s="79" t="e">
        <f>VLOOKUP($S214,'Grille de Tarif OQN'!$B$2:$S$3603,AH$1,0)</f>
        <v>#N/A</v>
      </c>
      <c r="AI214" s="79" t="e">
        <f>VLOOKUP($S214,'Grille de Tarif OQN'!$B$2:$S$3603,AI$1,0)</f>
        <v>#N/A</v>
      </c>
      <c r="AJ214" s="79" t="e">
        <f>VLOOKUP($S214,'Grille de Tarif OQN'!$B$2:$S$3603,AJ$1,0)</f>
        <v>#N/A</v>
      </c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72"/>
      <c r="AV214"/>
      <c r="AW214"/>
      <c r="AX214"/>
      <c r="AY214"/>
      <c r="AZ214" s="96">
        <f t="shared" si="77"/>
        <v>0</v>
      </c>
      <c r="BA214" s="24" t="e">
        <f t="shared" si="78"/>
        <v>#N/A</v>
      </c>
      <c r="BB214" s="24" t="e">
        <f t="shared" si="79"/>
        <v>#N/A</v>
      </c>
      <c r="BC214" s="24" t="e">
        <f t="shared" si="72"/>
        <v>#N/A</v>
      </c>
      <c r="BD214" s="24" t="e">
        <f t="shared" si="73"/>
        <v>#N/A</v>
      </c>
      <c r="BE214"/>
      <c r="BF214" t="e">
        <f t="shared" si="80"/>
        <v>#N/A</v>
      </c>
      <c r="BG214" t="str">
        <f t="shared" si="81"/>
        <v>HDJ</v>
      </c>
      <c r="BH214" s="20" t="e">
        <f t="shared" si="82"/>
        <v>#N/A</v>
      </c>
      <c r="BI214" s="20" t="e">
        <f t="shared" si="83"/>
        <v>#N/A</v>
      </c>
      <c r="BJ214" s="20" t="e">
        <f t="shared" si="84"/>
        <v>#N/A</v>
      </c>
      <c r="BK214" s="20" t="e">
        <f t="shared" si="85"/>
        <v>#N/A</v>
      </c>
      <c r="BL214" s="20" t="e">
        <f t="shared" si="86"/>
        <v>#N/A</v>
      </c>
      <c r="BM214" s="20" t="e">
        <f t="shared" si="74"/>
        <v>#N/A</v>
      </c>
      <c r="BN214" s="20" t="e">
        <f t="shared" si="87"/>
        <v>#N/A</v>
      </c>
    </row>
    <row r="215" spans="1:66">
      <c r="A215" s="92"/>
      <c r="B215" s="90"/>
      <c r="C215" s="90"/>
      <c r="D215" s="93"/>
      <c r="E215" s="93"/>
      <c r="F215" s="93"/>
      <c r="G215" s="93"/>
      <c r="H215" s="93"/>
      <c r="I215" s="93"/>
      <c r="J215" s="93"/>
      <c r="K215" s="93"/>
      <c r="L215" s="92"/>
      <c r="M215" s="93"/>
      <c r="N215" s="91">
        <f t="shared" si="68"/>
        <v>0</v>
      </c>
      <c r="O215" s="91" t="str">
        <f t="shared" si="69"/>
        <v/>
      </c>
      <c r="P215" s="91" t="str">
        <f t="shared" si="70"/>
        <v/>
      </c>
      <c r="Q215" s="91" t="str">
        <f t="shared" si="71"/>
        <v>HDJ</v>
      </c>
      <c r="R215" s="82"/>
      <c r="S215" s="95">
        <f t="shared" si="75"/>
        <v>0</v>
      </c>
      <c r="T215" s="95">
        <f t="shared" si="76"/>
        <v>0</v>
      </c>
      <c r="U215" s="79" t="e">
        <f>VLOOKUP($S215,'Grille de Tarif OQN'!$B$2:$S$3603,U$1,0)</f>
        <v>#N/A</v>
      </c>
      <c r="V215" s="79" t="e">
        <f>VLOOKUP($S215,'Grille de Tarif OQN'!$B$2:$S$3603,V$1,0)</f>
        <v>#N/A</v>
      </c>
      <c r="W215" s="79" t="e">
        <f>VLOOKUP($S215,'Grille de Tarif OQN'!$B$2:$S$3603,W$1,0)</f>
        <v>#N/A</v>
      </c>
      <c r="X215" s="79" t="e">
        <f>VLOOKUP($S215,'Grille de Tarif OQN'!$B$2:$S$3603,X$1,0)</f>
        <v>#N/A</v>
      </c>
      <c r="Y215" s="79" t="e">
        <f>VLOOKUP($S215,'Grille de Tarif OQN'!$B$2:$S$3603,Y$1,0)</f>
        <v>#N/A</v>
      </c>
      <c r="Z215" s="79" t="e">
        <f>VLOOKUP($S215,'Grille de Tarif OQN'!$B$2:$S$3603,Z$1,0)</f>
        <v>#N/A</v>
      </c>
      <c r="AA215" s="79" t="e">
        <f>VLOOKUP($S215,'Grille de Tarif OQN'!$B$2:$S$3603,AA$1,0)</f>
        <v>#N/A</v>
      </c>
      <c r="AB215" s="79" t="e">
        <f>VLOOKUP($S215,'Grille de Tarif OQN'!$B$2:$S$3603,AB$1,0)</f>
        <v>#N/A</v>
      </c>
      <c r="AC215" s="79" t="e">
        <f>VLOOKUP($S215,'Grille de Tarif OQN'!$B$2:$S$3603,AC$1,0)</f>
        <v>#N/A</v>
      </c>
      <c r="AD215" s="79" t="e">
        <f>VLOOKUP($S215,'Grille de Tarif OQN'!$B$2:$S$3603,AD$1,0)</f>
        <v>#N/A</v>
      </c>
      <c r="AE215" s="79" t="e">
        <f>VLOOKUP($S215,'Grille de Tarif OQN'!$B$2:$S$3603,AE$1,0)</f>
        <v>#N/A</v>
      </c>
      <c r="AF215" s="79" t="e">
        <f>VLOOKUP($S215,'Grille de Tarif OQN'!$B$2:$S$3603,AF$1,0)</f>
        <v>#N/A</v>
      </c>
      <c r="AG215" s="79" t="e">
        <f>VLOOKUP($S215,'Grille de Tarif OQN'!$B$2:$S$3603,AG$1,0)</f>
        <v>#N/A</v>
      </c>
      <c r="AH215" s="79" t="e">
        <f>VLOOKUP($S215,'Grille de Tarif OQN'!$B$2:$S$3603,AH$1,0)</f>
        <v>#N/A</v>
      </c>
      <c r="AI215" s="79" t="e">
        <f>VLOOKUP($S215,'Grille de Tarif OQN'!$B$2:$S$3603,AI$1,0)</f>
        <v>#N/A</v>
      </c>
      <c r="AJ215" s="79" t="e">
        <f>VLOOKUP($S215,'Grille de Tarif OQN'!$B$2:$S$3603,AJ$1,0)</f>
        <v>#N/A</v>
      </c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72"/>
      <c r="AV215"/>
      <c r="AW215"/>
      <c r="AX215"/>
      <c r="AY215"/>
      <c r="AZ215" s="96">
        <f t="shared" si="77"/>
        <v>0</v>
      </c>
      <c r="BA215" s="24" t="e">
        <f t="shared" si="78"/>
        <v>#N/A</v>
      </c>
      <c r="BB215" s="24" t="e">
        <f t="shared" si="79"/>
        <v>#N/A</v>
      </c>
      <c r="BC215" s="24" t="e">
        <f t="shared" si="72"/>
        <v>#N/A</v>
      </c>
      <c r="BD215" s="24" t="e">
        <f t="shared" si="73"/>
        <v>#N/A</v>
      </c>
      <c r="BE215"/>
      <c r="BF215" t="e">
        <f t="shared" si="80"/>
        <v>#N/A</v>
      </c>
      <c r="BG215" t="str">
        <f t="shared" si="81"/>
        <v>HDJ</v>
      </c>
      <c r="BH215" s="20" t="e">
        <f t="shared" si="82"/>
        <v>#N/A</v>
      </c>
      <c r="BI215" s="20" t="e">
        <f t="shared" si="83"/>
        <v>#N/A</v>
      </c>
      <c r="BJ215" s="20" t="e">
        <f t="shared" si="84"/>
        <v>#N/A</v>
      </c>
      <c r="BK215" s="20" t="e">
        <f t="shared" si="85"/>
        <v>#N/A</v>
      </c>
      <c r="BL215" s="20" t="e">
        <f t="shared" si="86"/>
        <v>#N/A</v>
      </c>
      <c r="BM215" s="20" t="e">
        <f t="shared" si="74"/>
        <v>#N/A</v>
      </c>
      <c r="BN215" s="20" t="e">
        <f t="shared" si="87"/>
        <v>#N/A</v>
      </c>
    </row>
    <row r="216" spans="1:66">
      <c r="A216" s="92"/>
      <c r="B216" s="90"/>
      <c r="C216" s="90"/>
      <c r="D216" s="93"/>
      <c r="E216" s="93"/>
      <c r="F216" s="93"/>
      <c r="G216" s="93"/>
      <c r="H216" s="93"/>
      <c r="I216" s="93"/>
      <c r="J216" s="93"/>
      <c r="K216" s="93"/>
      <c r="L216" s="92"/>
      <c r="M216" s="93"/>
      <c r="N216" s="91">
        <f t="shared" si="68"/>
        <v>0</v>
      </c>
      <c r="O216" s="91" t="str">
        <f t="shared" si="69"/>
        <v/>
      </c>
      <c r="P216" s="91" t="str">
        <f t="shared" si="70"/>
        <v/>
      </c>
      <c r="Q216" s="91" t="str">
        <f t="shared" si="71"/>
        <v>HDJ</v>
      </c>
      <c r="R216" s="82"/>
      <c r="S216" s="95">
        <f t="shared" si="75"/>
        <v>0</v>
      </c>
      <c r="T216" s="95">
        <f t="shared" si="76"/>
        <v>0</v>
      </c>
      <c r="U216" s="79" t="e">
        <f>VLOOKUP($S216,'Grille de Tarif OQN'!$B$2:$S$3603,U$1,0)</f>
        <v>#N/A</v>
      </c>
      <c r="V216" s="79" t="e">
        <f>VLOOKUP($S216,'Grille de Tarif OQN'!$B$2:$S$3603,V$1,0)</f>
        <v>#N/A</v>
      </c>
      <c r="W216" s="79" t="e">
        <f>VLOOKUP($S216,'Grille de Tarif OQN'!$B$2:$S$3603,W$1,0)</f>
        <v>#N/A</v>
      </c>
      <c r="X216" s="79" t="e">
        <f>VLOOKUP($S216,'Grille de Tarif OQN'!$B$2:$S$3603,X$1,0)</f>
        <v>#N/A</v>
      </c>
      <c r="Y216" s="79" t="e">
        <f>VLOOKUP($S216,'Grille de Tarif OQN'!$B$2:$S$3603,Y$1,0)</f>
        <v>#N/A</v>
      </c>
      <c r="Z216" s="79" t="e">
        <f>VLOOKUP($S216,'Grille de Tarif OQN'!$B$2:$S$3603,Z$1,0)</f>
        <v>#N/A</v>
      </c>
      <c r="AA216" s="79" t="e">
        <f>VLOOKUP($S216,'Grille de Tarif OQN'!$B$2:$S$3603,AA$1,0)</f>
        <v>#N/A</v>
      </c>
      <c r="AB216" s="79" t="e">
        <f>VLOOKUP($S216,'Grille de Tarif OQN'!$B$2:$S$3603,AB$1,0)</f>
        <v>#N/A</v>
      </c>
      <c r="AC216" s="79" t="e">
        <f>VLOOKUP($S216,'Grille de Tarif OQN'!$B$2:$S$3603,AC$1,0)</f>
        <v>#N/A</v>
      </c>
      <c r="AD216" s="79" t="e">
        <f>VLOOKUP($S216,'Grille de Tarif OQN'!$B$2:$S$3603,AD$1,0)</f>
        <v>#N/A</v>
      </c>
      <c r="AE216" s="79" t="e">
        <f>VLOOKUP($S216,'Grille de Tarif OQN'!$B$2:$S$3603,AE$1,0)</f>
        <v>#N/A</v>
      </c>
      <c r="AF216" s="79" t="e">
        <f>VLOOKUP($S216,'Grille de Tarif OQN'!$B$2:$S$3603,AF$1,0)</f>
        <v>#N/A</v>
      </c>
      <c r="AG216" s="79" t="e">
        <f>VLOOKUP($S216,'Grille de Tarif OQN'!$B$2:$S$3603,AG$1,0)</f>
        <v>#N/A</v>
      </c>
      <c r="AH216" s="79" t="e">
        <f>VLOOKUP($S216,'Grille de Tarif OQN'!$B$2:$S$3603,AH$1,0)</f>
        <v>#N/A</v>
      </c>
      <c r="AI216" s="79" t="e">
        <f>VLOOKUP($S216,'Grille de Tarif OQN'!$B$2:$S$3603,AI$1,0)</f>
        <v>#N/A</v>
      </c>
      <c r="AJ216" s="79" t="e">
        <f>VLOOKUP($S216,'Grille de Tarif OQN'!$B$2:$S$3603,AJ$1,0)</f>
        <v>#N/A</v>
      </c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72"/>
      <c r="AV216"/>
      <c r="AW216"/>
      <c r="AX216"/>
      <c r="AY216"/>
      <c r="AZ216" s="96">
        <f t="shared" si="77"/>
        <v>0</v>
      </c>
      <c r="BA216" s="24" t="e">
        <f t="shared" si="78"/>
        <v>#N/A</v>
      </c>
      <c r="BB216" s="24" t="e">
        <f t="shared" si="79"/>
        <v>#N/A</v>
      </c>
      <c r="BC216" s="24" t="e">
        <f t="shared" si="72"/>
        <v>#N/A</v>
      </c>
      <c r="BD216" s="24" t="e">
        <f t="shared" si="73"/>
        <v>#N/A</v>
      </c>
      <c r="BE216"/>
      <c r="BF216" t="e">
        <f t="shared" si="80"/>
        <v>#N/A</v>
      </c>
      <c r="BG216" t="str">
        <f t="shared" si="81"/>
        <v>HDJ</v>
      </c>
      <c r="BH216" s="20" t="e">
        <f t="shared" si="82"/>
        <v>#N/A</v>
      </c>
      <c r="BI216" s="20" t="e">
        <f t="shared" si="83"/>
        <v>#N/A</v>
      </c>
      <c r="BJ216" s="20" t="e">
        <f t="shared" si="84"/>
        <v>#N/A</v>
      </c>
      <c r="BK216" s="20" t="e">
        <f t="shared" si="85"/>
        <v>#N/A</v>
      </c>
      <c r="BL216" s="20" t="e">
        <f t="shared" si="86"/>
        <v>#N/A</v>
      </c>
      <c r="BM216" s="20" t="e">
        <f t="shared" si="74"/>
        <v>#N/A</v>
      </c>
      <c r="BN216" s="20" t="e">
        <f t="shared" si="87"/>
        <v>#N/A</v>
      </c>
    </row>
    <row r="217" spans="1:66">
      <c r="A217" s="92"/>
      <c r="B217" s="90"/>
      <c r="C217" s="90"/>
      <c r="D217" s="93"/>
      <c r="E217" s="93"/>
      <c r="F217" s="93"/>
      <c r="G217" s="93"/>
      <c r="H217" s="93"/>
      <c r="I217" s="93"/>
      <c r="J217" s="93"/>
      <c r="K217" s="93"/>
      <c r="L217" s="92"/>
      <c r="M217" s="93"/>
      <c r="N217" s="91">
        <f t="shared" si="68"/>
        <v>0</v>
      </c>
      <c r="O217" s="91" t="str">
        <f t="shared" si="69"/>
        <v/>
      </c>
      <c r="P217" s="91" t="str">
        <f t="shared" si="70"/>
        <v/>
      </c>
      <c r="Q217" s="91" t="str">
        <f t="shared" si="71"/>
        <v>HDJ</v>
      </c>
      <c r="R217" s="82"/>
      <c r="S217" s="95">
        <f t="shared" si="75"/>
        <v>0</v>
      </c>
      <c r="T217" s="95">
        <f t="shared" si="76"/>
        <v>0</v>
      </c>
      <c r="U217" s="79" t="e">
        <f>VLOOKUP($S217,'Grille de Tarif OQN'!$B$2:$S$3603,U$1,0)</f>
        <v>#N/A</v>
      </c>
      <c r="V217" s="79" t="e">
        <f>VLOOKUP($S217,'Grille de Tarif OQN'!$B$2:$S$3603,V$1,0)</f>
        <v>#N/A</v>
      </c>
      <c r="W217" s="79" t="e">
        <f>VLOOKUP($S217,'Grille de Tarif OQN'!$B$2:$S$3603,W$1,0)</f>
        <v>#N/A</v>
      </c>
      <c r="X217" s="79" t="e">
        <f>VLOOKUP($S217,'Grille de Tarif OQN'!$B$2:$S$3603,X$1,0)</f>
        <v>#N/A</v>
      </c>
      <c r="Y217" s="79" t="e">
        <f>VLOOKUP($S217,'Grille de Tarif OQN'!$B$2:$S$3603,Y$1,0)</f>
        <v>#N/A</v>
      </c>
      <c r="Z217" s="79" t="e">
        <f>VLOOKUP($S217,'Grille de Tarif OQN'!$B$2:$S$3603,Z$1,0)</f>
        <v>#N/A</v>
      </c>
      <c r="AA217" s="79" t="e">
        <f>VLOOKUP($S217,'Grille de Tarif OQN'!$B$2:$S$3603,AA$1,0)</f>
        <v>#N/A</v>
      </c>
      <c r="AB217" s="79" t="e">
        <f>VLOOKUP($S217,'Grille de Tarif OQN'!$B$2:$S$3603,AB$1,0)</f>
        <v>#N/A</v>
      </c>
      <c r="AC217" s="79" t="e">
        <f>VLOOKUP($S217,'Grille de Tarif OQN'!$B$2:$S$3603,AC$1,0)</f>
        <v>#N/A</v>
      </c>
      <c r="AD217" s="79" t="e">
        <f>VLOOKUP($S217,'Grille de Tarif OQN'!$B$2:$S$3603,AD$1,0)</f>
        <v>#N/A</v>
      </c>
      <c r="AE217" s="79" t="e">
        <f>VLOOKUP($S217,'Grille de Tarif OQN'!$B$2:$S$3603,AE$1,0)</f>
        <v>#N/A</v>
      </c>
      <c r="AF217" s="79" t="e">
        <f>VLOOKUP($S217,'Grille de Tarif OQN'!$B$2:$S$3603,AF$1,0)</f>
        <v>#N/A</v>
      </c>
      <c r="AG217" s="79" t="e">
        <f>VLOOKUP($S217,'Grille de Tarif OQN'!$B$2:$S$3603,AG$1,0)</f>
        <v>#N/A</v>
      </c>
      <c r="AH217" s="79" t="e">
        <f>VLOOKUP($S217,'Grille de Tarif OQN'!$B$2:$S$3603,AH$1,0)</f>
        <v>#N/A</v>
      </c>
      <c r="AI217" s="79" t="e">
        <f>VLOOKUP($S217,'Grille de Tarif OQN'!$B$2:$S$3603,AI$1,0)</f>
        <v>#N/A</v>
      </c>
      <c r="AJ217" s="79" t="e">
        <f>VLOOKUP($S217,'Grille de Tarif OQN'!$B$2:$S$3603,AJ$1,0)</f>
        <v>#N/A</v>
      </c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72"/>
      <c r="AV217"/>
      <c r="AW217"/>
      <c r="AX217"/>
      <c r="AY217"/>
      <c r="AZ217" s="96">
        <f t="shared" si="77"/>
        <v>0</v>
      </c>
      <c r="BA217" s="24" t="e">
        <f t="shared" si="78"/>
        <v>#N/A</v>
      </c>
      <c r="BB217" s="24" t="e">
        <f t="shared" si="79"/>
        <v>#N/A</v>
      </c>
      <c r="BC217" s="24" t="e">
        <f t="shared" si="72"/>
        <v>#N/A</v>
      </c>
      <c r="BD217" s="24" t="e">
        <f t="shared" si="73"/>
        <v>#N/A</v>
      </c>
      <c r="BE217"/>
      <c r="BF217" t="e">
        <f t="shared" si="80"/>
        <v>#N/A</v>
      </c>
      <c r="BG217" t="str">
        <f t="shared" si="81"/>
        <v>HDJ</v>
      </c>
      <c r="BH217" s="20" t="e">
        <f t="shared" si="82"/>
        <v>#N/A</v>
      </c>
      <c r="BI217" s="20" t="e">
        <f t="shared" si="83"/>
        <v>#N/A</v>
      </c>
      <c r="BJ217" s="20" t="e">
        <f t="shared" si="84"/>
        <v>#N/A</v>
      </c>
      <c r="BK217" s="20" t="e">
        <f t="shared" si="85"/>
        <v>#N/A</v>
      </c>
      <c r="BL217" s="20" t="e">
        <f t="shared" si="86"/>
        <v>#N/A</v>
      </c>
      <c r="BM217" s="20" t="e">
        <f t="shared" si="74"/>
        <v>#N/A</v>
      </c>
      <c r="BN217" s="20" t="e">
        <f t="shared" si="87"/>
        <v>#N/A</v>
      </c>
    </row>
    <row r="218" spans="1:66">
      <c r="A218" s="92"/>
      <c r="B218" s="90"/>
      <c r="C218" s="90"/>
      <c r="D218" s="93"/>
      <c r="E218" s="93"/>
      <c r="F218" s="93"/>
      <c r="G218" s="93"/>
      <c r="H218" s="93"/>
      <c r="I218" s="93"/>
      <c r="J218" s="93"/>
      <c r="K218" s="93"/>
      <c r="L218" s="92"/>
      <c r="M218" s="93"/>
      <c r="N218" s="91">
        <f t="shared" si="68"/>
        <v>0</v>
      </c>
      <c r="O218" s="91" t="str">
        <f t="shared" si="69"/>
        <v/>
      </c>
      <c r="P218" s="91" t="str">
        <f t="shared" si="70"/>
        <v/>
      </c>
      <c r="Q218" s="91" t="str">
        <f t="shared" si="71"/>
        <v>HDJ</v>
      </c>
      <c r="R218" s="82"/>
      <c r="S218" s="95">
        <f t="shared" si="75"/>
        <v>0</v>
      </c>
      <c r="T218" s="95">
        <f t="shared" si="76"/>
        <v>0</v>
      </c>
      <c r="U218" s="79" t="e">
        <f>VLOOKUP($S218,'Grille de Tarif OQN'!$B$2:$S$3603,U$1,0)</f>
        <v>#N/A</v>
      </c>
      <c r="V218" s="79" t="e">
        <f>VLOOKUP($S218,'Grille de Tarif OQN'!$B$2:$S$3603,V$1,0)</f>
        <v>#N/A</v>
      </c>
      <c r="W218" s="79" t="e">
        <f>VLOOKUP($S218,'Grille de Tarif OQN'!$B$2:$S$3603,W$1,0)</f>
        <v>#N/A</v>
      </c>
      <c r="X218" s="79" t="e">
        <f>VLOOKUP($S218,'Grille de Tarif OQN'!$B$2:$S$3603,X$1,0)</f>
        <v>#N/A</v>
      </c>
      <c r="Y218" s="79" t="e">
        <f>VLOOKUP($S218,'Grille de Tarif OQN'!$B$2:$S$3603,Y$1,0)</f>
        <v>#N/A</v>
      </c>
      <c r="Z218" s="79" t="e">
        <f>VLOOKUP($S218,'Grille de Tarif OQN'!$B$2:$S$3603,Z$1,0)</f>
        <v>#N/A</v>
      </c>
      <c r="AA218" s="79" t="e">
        <f>VLOOKUP($S218,'Grille de Tarif OQN'!$B$2:$S$3603,AA$1,0)</f>
        <v>#N/A</v>
      </c>
      <c r="AB218" s="79" t="e">
        <f>VLOOKUP($S218,'Grille de Tarif OQN'!$B$2:$S$3603,AB$1,0)</f>
        <v>#N/A</v>
      </c>
      <c r="AC218" s="79" t="e">
        <f>VLOOKUP($S218,'Grille de Tarif OQN'!$B$2:$S$3603,AC$1,0)</f>
        <v>#N/A</v>
      </c>
      <c r="AD218" s="79" t="e">
        <f>VLOOKUP($S218,'Grille de Tarif OQN'!$B$2:$S$3603,AD$1,0)</f>
        <v>#N/A</v>
      </c>
      <c r="AE218" s="79" t="e">
        <f>VLOOKUP($S218,'Grille de Tarif OQN'!$B$2:$S$3603,AE$1,0)</f>
        <v>#N/A</v>
      </c>
      <c r="AF218" s="79" t="e">
        <f>VLOOKUP($S218,'Grille de Tarif OQN'!$B$2:$S$3603,AF$1,0)</f>
        <v>#N/A</v>
      </c>
      <c r="AG218" s="79" t="e">
        <f>VLOOKUP($S218,'Grille de Tarif OQN'!$B$2:$S$3603,AG$1,0)</f>
        <v>#N/A</v>
      </c>
      <c r="AH218" s="79" t="e">
        <f>VLOOKUP($S218,'Grille de Tarif OQN'!$B$2:$S$3603,AH$1,0)</f>
        <v>#N/A</v>
      </c>
      <c r="AI218" s="79" t="e">
        <f>VLOOKUP($S218,'Grille de Tarif OQN'!$B$2:$S$3603,AI$1,0)</f>
        <v>#N/A</v>
      </c>
      <c r="AJ218" s="79" t="e">
        <f>VLOOKUP($S218,'Grille de Tarif OQN'!$B$2:$S$3603,AJ$1,0)</f>
        <v>#N/A</v>
      </c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72"/>
      <c r="AV218"/>
      <c r="AW218"/>
      <c r="AX218"/>
      <c r="AY218"/>
      <c r="AZ218" s="96">
        <f t="shared" si="77"/>
        <v>0</v>
      </c>
      <c r="BA218" s="24" t="e">
        <f t="shared" si="78"/>
        <v>#N/A</v>
      </c>
      <c r="BB218" s="24" t="e">
        <f t="shared" si="79"/>
        <v>#N/A</v>
      </c>
      <c r="BC218" s="24" t="e">
        <f t="shared" si="72"/>
        <v>#N/A</v>
      </c>
      <c r="BD218" s="24" t="e">
        <f t="shared" si="73"/>
        <v>#N/A</v>
      </c>
      <c r="BE218"/>
      <c r="BF218" t="e">
        <f t="shared" si="80"/>
        <v>#N/A</v>
      </c>
      <c r="BG218" t="str">
        <f t="shared" si="81"/>
        <v>HDJ</v>
      </c>
      <c r="BH218" s="20" t="e">
        <f t="shared" si="82"/>
        <v>#N/A</v>
      </c>
      <c r="BI218" s="20" t="e">
        <f t="shared" si="83"/>
        <v>#N/A</v>
      </c>
      <c r="BJ218" s="20" t="e">
        <f t="shared" si="84"/>
        <v>#N/A</v>
      </c>
      <c r="BK218" s="20" t="e">
        <f t="shared" si="85"/>
        <v>#N/A</v>
      </c>
      <c r="BL218" s="20" t="e">
        <f t="shared" si="86"/>
        <v>#N/A</v>
      </c>
      <c r="BM218" s="20" t="e">
        <f t="shared" si="74"/>
        <v>#N/A</v>
      </c>
      <c r="BN218" s="20" t="e">
        <f t="shared" si="87"/>
        <v>#N/A</v>
      </c>
    </row>
    <row r="219" spans="1:66">
      <c r="A219" s="92"/>
      <c r="B219" s="90"/>
      <c r="C219" s="90"/>
      <c r="D219" s="93"/>
      <c r="E219" s="93"/>
      <c r="F219" s="93"/>
      <c r="G219" s="93"/>
      <c r="H219" s="93"/>
      <c r="I219" s="93"/>
      <c r="J219" s="93"/>
      <c r="K219" s="93"/>
      <c r="L219" s="92"/>
      <c r="M219" s="93"/>
      <c r="N219" s="91">
        <f t="shared" si="68"/>
        <v>0</v>
      </c>
      <c r="O219" s="91" t="str">
        <f t="shared" si="69"/>
        <v/>
      </c>
      <c r="P219" s="91" t="str">
        <f t="shared" si="70"/>
        <v/>
      </c>
      <c r="Q219" s="91" t="str">
        <f t="shared" si="71"/>
        <v>HDJ</v>
      </c>
      <c r="R219" s="82"/>
      <c r="S219" s="95">
        <f t="shared" si="75"/>
        <v>0</v>
      </c>
      <c r="T219" s="95">
        <f t="shared" si="76"/>
        <v>0</v>
      </c>
      <c r="U219" s="79" t="e">
        <f>VLOOKUP($S219,'Grille de Tarif OQN'!$B$2:$S$3603,U$1,0)</f>
        <v>#N/A</v>
      </c>
      <c r="V219" s="79" t="e">
        <f>VLOOKUP($S219,'Grille de Tarif OQN'!$B$2:$S$3603,V$1,0)</f>
        <v>#N/A</v>
      </c>
      <c r="W219" s="79" t="e">
        <f>VLOOKUP($S219,'Grille de Tarif OQN'!$B$2:$S$3603,W$1,0)</f>
        <v>#N/A</v>
      </c>
      <c r="X219" s="79" t="e">
        <f>VLOOKUP($S219,'Grille de Tarif OQN'!$B$2:$S$3603,X$1,0)</f>
        <v>#N/A</v>
      </c>
      <c r="Y219" s="79" t="e">
        <f>VLOOKUP($S219,'Grille de Tarif OQN'!$B$2:$S$3603,Y$1,0)</f>
        <v>#N/A</v>
      </c>
      <c r="Z219" s="79" t="e">
        <f>VLOOKUP($S219,'Grille de Tarif OQN'!$B$2:$S$3603,Z$1,0)</f>
        <v>#N/A</v>
      </c>
      <c r="AA219" s="79" t="e">
        <f>VLOOKUP($S219,'Grille de Tarif OQN'!$B$2:$S$3603,AA$1,0)</f>
        <v>#N/A</v>
      </c>
      <c r="AB219" s="79" t="e">
        <f>VLOOKUP($S219,'Grille de Tarif OQN'!$B$2:$S$3603,AB$1,0)</f>
        <v>#N/A</v>
      </c>
      <c r="AC219" s="79" t="e">
        <f>VLOOKUP($S219,'Grille de Tarif OQN'!$B$2:$S$3603,AC$1,0)</f>
        <v>#N/A</v>
      </c>
      <c r="AD219" s="79" t="e">
        <f>VLOOKUP($S219,'Grille de Tarif OQN'!$B$2:$S$3603,AD$1,0)</f>
        <v>#N/A</v>
      </c>
      <c r="AE219" s="79" t="e">
        <f>VLOOKUP($S219,'Grille de Tarif OQN'!$B$2:$S$3603,AE$1,0)</f>
        <v>#N/A</v>
      </c>
      <c r="AF219" s="79" t="e">
        <f>VLOOKUP($S219,'Grille de Tarif OQN'!$B$2:$S$3603,AF$1,0)</f>
        <v>#N/A</v>
      </c>
      <c r="AG219" s="79" t="e">
        <f>VLOOKUP($S219,'Grille de Tarif OQN'!$B$2:$S$3603,AG$1,0)</f>
        <v>#N/A</v>
      </c>
      <c r="AH219" s="79" t="e">
        <f>VLOOKUP($S219,'Grille de Tarif OQN'!$B$2:$S$3603,AH$1,0)</f>
        <v>#N/A</v>
      </c>
      <c r="AI219" s="79" t="e">
        <f>VLOOKUP($S219,'Grille de Tarif OQN'!$B$2:$S$3603,AI$1,0)</f>
        <v>#N/A</v>
      </c>
      <c r="AJ219" s="79" t="e">
        <f>VLOOKUP($S219,'Grille de Tarif OQN'!$B$2:$S$3603,AJ$1,0)</f>
        <v>#N/A</v>
      </c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72"/>
      <c r="AV219"/>
      <c r="AW219"/>
      <c r="AX219"/>
      <c r="AY219"/>
      <c r="AZ219" s="96">
        <f t="shared" si="77"/>
        <v>0</v>
      </c>
      <c r="BA219" s="24" t="e">
        <f t="shared" si="78"/>
        <v>#N/A</v>
      </c>
      <c r="BB219" s="24" t="e">
        <f t="shared" si="79"/>
        <v>#N/A</v>
      </c>
      <c r="BC219" s="24" t="e">
        <f t="shared" si="72"/>
        <v>#N/A</v>
      </c>
      <c r="BD219" s="24" t="e">
        <f t="shared" si="73"/>
        <v>#N/A</v>
      </c>
      <c r="BE219"/>
      <c r="BF219" t="e">
        <f t="shared" si="80"/>
        <v>#N/A</v>
      </c>
      <c r="BG219" t="str">
        <f t="shared" si="81"/>
        <v>HDJ</v>
      </c>
      <c r="BH219" s="20" t="e">
        <f t="shared" si="82"/>
        <v>#N/A</v>
      </c>
      <c r="BI219" s="20" t="e">
        <f t="shared" si="83"/>
        <v>#N/A</v>
      </c>
      <c r="BJ219" s="20" t="e">
        <f t="shared" si="84"/>
        <v>#N/A</v>
      </c>
      <c r="BK219" s="20" t="e">
        <f t="shared" si="85"/>
        <v>#N/A</v>
      </c>
      <c r="BL219" s="20" t="e">
        <f t="shared" si="86"/>
        <v>#N/A</v>
      </c>
      <c r="BM219" s="20" t="e">
        <f t="shared" si="74"/>
        <v>#N/A</v>
      </c>
      <c r="BN219" s="20" t="e">
        <f t="shared" si="87"/>
        <v>#N/A</v>
      </c>
    </row>
    <row r="220" spans="1:66">
      <c r="A220" s="92"/>
      <c r="B220" s="90"/>
      <c r="C220" s="90"/>
      <c r="D220" s="93"/>
      <c r="E220" s="93"/>
      <c r="F220" s="93"/>
      <c r="G220" s="93"/>
      <c r="H220" s="93"/>
      <c r="I220" s="93"/>
      <c r="J220" s="93"/>
      <c r="K220" s="93"/>
      <c r="L220" s="92"/>
      <c r="M220" s="93"/>
      <c r="N220" s="91">
        <f t="shared" si="68"/>
        <v>0</v>
      </c>
      <c r="O220" s="91" t="str">
        <f t="shared" si="69"/>
        <v/>
      </c>
      <c r="P220" s="91" t="str">
        <f t="shared" si="70"/>
        <v/>
      </c>
      <c r="Q220" s="91" t="str">
        <f t="shared" si="71"/>
        <v>HDJ</v>
      </c>
      <c r="R220" s="82"/>
      <c r="S220" s="95">
        <f t="shared" si="75"/>
        <v>0</v>
      </c>
      <c r="T220" s="95">
        <f t="shared" si="76"/>
        <v>0</v>
      </c>
      <c r="U220" s="79" t="e">
        <f>VLOOKUP($S220,'Grille de Tarif OQN'!$B$2:$S$3603,U$1,0)</f>
        <v>#N/A</v>
      </c>
      <c r="V220" s="79" t="e">
        <f>VLOOKUP($S220,'Grille de Tarif OQN'!$B$2:$S$3603,V$1,0)</f>
        <v>#N/A</v>
      </c>
      <c r="W220" s="79" t="e">
        <f>VLOOKUP($S220,'Grille de Tarif OQN'!$B$2:$S$3603,W$1,0)</f>
        <v>#N/A</v>
      </c>
      <c r="X220" s="79" t="e">
        <f>VLOOKUP($S220,'Grille de Tarif OQN'!$B$2:$S$3603,X$1,0)</f>
        <v>#N/A</v>
      </c>
      <c r="Y220" s="79" t="e">
        <f>VLOOKUP($S220,'Grille de Tarif OQN'!$B$2:$S$3603,Y$1,0)</f>
        <v>#N/A</v>
      </c>
      <c r="Z220" s="79" t="e">
        <f>VLOOKUP($S220,'Grille de Tarif OQN'!$B$2:$S$3603,Z$1,0)</f>
        <v>#N/A</v>
      </c>
      <c r="AA220" s="79" t="e">
        <f>VLOOKUP($S220,'Grille de Tarif OQN'!$B$2:$S$3603,AA$1,0)</f>
        <v>#N/A</v>
      </c>
      <c r="AB220" s="79" t="e">
        <f>VLOOKUP($S220,'Grille de Tarif OQN'!$B$2:$S$3603,AB$1,0)</f>
        <v>#N/A</v>
      </c>
      <c r="AC220" s="79" t="e">
        <f>VLOOKUP($S220,'Grille de Tarif OQN'!$B$2:$S$3603,AC$1,0)</f>
        <v>#N/A</v>
      </c>
      <c r="AD220" s="79" t="e">
        <f>VLOOKUP($S220,'Grille de Tarif OQN'!$B$2:$S$3603,AD$1,0)</f>
        <v>#N/A</v>
      </c>
      <c r="AE220" s="79" t="e">
        <f>VLOOKUP($S220,'Grille de Tarif OQN'!$B$2:$S$3603,AE$1,0)</f>
        <v>#N/A</v>
      </c>
      <c r="AF220" s="79" t="e">
        <f>VLOOKUP($S220,'Grille de Tarif OQN'!$B$2:$S$3603,AF$1,0)</f>
        <v>#N/A</v>
      </c>
      <c r="AG220" s="79" t="e">
        <f>VLOOKUP($S220,'Grille de Tarif OQN'!$B$2:$S$3603,AG$1,0)</f>
        <v>#N/A</v>
      </c>
      <c r="AH220" s="79" t="e">
        <f>VLOOKUP($S220,'Grille de Tarif OQN'!$B$2:$S$3603,AH$1,0)</f>
        <v>#N/A</v>
      </c>
      <c r="AI220" s="79" t="e">
        <f>VLOOKUP($S220,'Grille de Tarif OQN'!$B$2:$S$3603,AI$1,0)</f>
        <v>#N/A</v>
      </c>
      <c r="AJ220" s="79" t="e">
        <f>VLOOKUP($S220,'Grille de Tarif OQN'!$B$2:$S$3603,AJ$1,0)</f>
        <v>#N/A</v>
      </c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72"/>
      <c r="AV220"/>
      <c r="AW220"/>
      <c r="AX220"/>
      <c r="AY220"/>
      <c r="AZ220" s="96">
        <f t="shared" si="77"/>
        <v>0</v>
      </c>
      <c r="BA220" s="24" t="e">
        <f t="shared" si="78"/>
        <v>#N/A</v>
      </c>
      <c r="BB220" s="24" t="e">
        <f t="shared" si="79"/>
        <v>#N/A</v>
      </c>
      <c r="BC220" s="24" t="e">
        <f t="shared" si="72"/>
        <v>#N/A</v>
      </c>
      <c r="BD220" s="24" t="e">
        <f t="shared" si="73"/>
        <v>#N/A</v>
      </c>
      <c r="BE220"/>
      <c r="BF220" t="e">
        <f t="shared" si="80"/>
        <v>#N/A</v>
      </c>
      <c r="BG220" t="str">
        <f t="shared" si="81"/>
        <v>HDJ</v>
      </c>
      <c r="BH220" s="20" t="e">
        <f t="shared" si="82"/>
        <v>#N/A</v>
      </c>
      <c r="BI220" s="20" t="e">
        <f t="shared" si="83"/>
        <v>#N/A</v>
      </c>
      <c r="BJ220" s="20" t="e">
        <f t="shared" si="84"/>
        <v>#N/A</v>
      </c>
      <c r="BK220" s="20" t="e">
        <f t="shared" si="85"/>
        <v>#N/A</v>
      </c>
      <c r="BL220" s="20" t="e">
        <f t="shared" si="86"/>
        <v>#N/A</v>
      </c>
      <c r="BM220" s="20" t="e">
        <f t="shared" si="74"/>
        <v>#N/A</v>
      </c>
      <c r="BN220" s="20" t="e">
        <f t="shared" si="87"/>
        <v>#N/A</v>
      </c>
    </row>
    <row r="221" spans="1:66">
      <c r="A221" s="92"/>
      <c r="B221" s="90"/>
      <c r="C221" s="90"/>
      <c r="D221" s="93"/>
      <c r="E221" s="93"/>
      <c r="F221" s="93"/>
      <c r="G221" s="93"/>
      <c r="H221" s="93"/>
      <c r="I221" s="93"/>
      <c r="J221" s="93"/>
      <c r="K221" s="93"/>
      <c r="L221" s="92"/>
      <c r="M221" s="93"/>
      <c r="N221" s="91">
        <f t="shared" si="68"/>
        <v>0</v>
      </c>
      <c r="O221" s="91" t="str">
        <f t="shared" si="69"/>
        <v/>
      </c>
      <c r="P221" s="91" t="str">
        <f t="shared" si="70"/>
        <v/>
      </c>
      <c r="Q221" s="91" t="str">
        <f t="shared" si="71"/>
        <v>HDJ</v>
      </c>
      <c r="R221" s="82"/>
      <c r="S221" s="95">
        <f t="shared" si="75"/>
        <v>0</v>
      </c>
      <c r="T221" s="95">
        <f t="shared" si="76"/>
        <v>0</v>
      </c>
      <c r="U221" s="79" t="e">
        <f>VLOOKUP($S221,'Grille de Tarif OQN'!$B$2:$S$3603,U$1,0)</f>
        <v>#N/A</v>
      </c>
      <c r="V221" s="79" t="e">
        <f>VLOOKUP($S221,'Grille de Tarif OQN'!$B$2:$S$3603,V$1,0)</f>
        <v>#N/A</v>
      </c>
      <c r="W221" s="79" t="e">
        <f>VLOOKUP($S221,'Grille de Tarif OQN'!$B$2:$S$3603,W$1,0)</f>
        <v>#N/A</v>
      </c>
      <c r="X221" s="79" t="e">
        <f>VLOOKUP($S221,'Grille de Tarif OQN'!$B$2:$S$3603,X$1,0)</f>
        <v>#N/A</v>
      </c>
      <c r="Y221" s="79" t="e">
        <f>VLOOKUP($S221,'Grille de Tarif OQN'!$B$2:$S$3603,Y$1,0)</f>
        <v>#N/A</v>
      </c>
      <c r="Z221" s="79" t="e">
        <f>VLOOKUP($S221,'Grille de Tarif OQN'!$B$2:$S$3603,Z$1,0)</f>
        <v>#N/A</v>
      </c>
      <c r="AA221" s="79" t="e">
        <f>VLOOKUP($S221,'Grille de Tarif OQN'!$B$2:$S$3603,AA$1,0)</f>
        <v>#N/A</v>
      </c>
      <c r="AB221" s="79" t="e">
        <f>VLOOKUP($S221,'Grille de Tarif OQN'!$B$2:$S$3603,AB$1,0)</f>
        <v>#N/A</v>
      </c>
      <c r="AC221" s="79" t="e">
        <f>VLOOKUP($S221,'Grille de Tarif OQN'!$B$2:$S$3603,AC$1,0)</f>
        <v>#N/A</v>
      </c>
      <c r="AD221" s="79" t="e">
        <f>VLOOKUP($S221,'Grille de Tarif OQN'!$B$2:$S$3603,AD$1,0)</f>
        <v>#N/A</v>
      </c>
      <c r="AE221" s="79" t="e">
        <f>VLOOKUP($S221,'Grille de Tarif OQN'!$B$2:$S$3603,AE$1,0)</f>
        <v>#N/A</v>
      </c>
      <c r="AF221" s="79" t="e">
        <f>VLOOKUP($S221,'Grille de Tarif OQN'!$B$2:$S$3603,AF$1,0)</f>
        <v>#N/A</v>
      </c>
      <c r="AG221" s="79" t="e">
        <f>VLOOKUP($S221,'Grille de Tarif OQN'!$B$2:$S$3603,AG$1,0)</f>
        <v>#N/A</v>
      </c>
      <c r="AH221" s="79" t="e">
        <f>VLOOKUP($S221,'Grille de Tarif OQN'!$B$2:$S$3603,AH$1,0)</f>
        <v>#N/A</v>
      </c>
      <c r="AI221" s="79" t="e">
        <f>VLOOKUP($S221,'Grille de Tarif OQN'!$B$2:$S$3603,AI$1,0)</f>
        <v>#N/A</v>
      </c>
      <c r="AJ221" s="79" t="e">
        <f>VLOOKUP($S221,'Grille de Tarif OQN'!$B$2:$S$3603,AJ$1,0)</f>
        <v>#N/A</v>
      </c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72"/>
      <c r="AV221"/>
      <c r="AW221"/>
      <c r="AX221"/>
      <c r="AY221"/>
      <c r="AZ221" s="96">
        <f t="shared" si="77"/>
        <v>0</v>
      </c>
      <c r="BA221" s="24" t="e">
        <f t="shared" si="78"/>
        <v>#N/A</v>
      </c>
      <c r="BB221" s="24" t="e">
        <f t="shared" si="79"/>
        <v>#N/A</v>
      </c>
      <c r="BC221" s="24" t="e">
        <f t="shared" si="72"/>
        <v>#N/A</v>
      </c>
      <c r="BD221" s="24" t="e">
        <f t="shared" si="73"/>
        <v>#N/A</v>
      </c>
      <c r="BE221"/>
      <c r="BF221" t="e">
        <f t="shared" si="80"/>
        <v>#N/A</v>
      </c>
      <c r="BG221" t="str">
        <f t="shared" si="81"/>
        <v>HDJ</v>
      </c>
      <c r="BH221" s="20" t="e">
        <f t="shared" si="82"/>
        <v>#N/A</v>
      </c>
      <c r="BI221" s="20" t="e">
        <f t="shared" si="83"/>
        <v>#N/A</v>
      </c>
      <c r="BJ221" s="20" t="e">
        <f t="shared" si="84"/>
        <v>#N/A</v>
      </c>
      <c r="BK221" s="20" t="e">
        <f t="shared" si="85"/>
        <v>#N/A</v>
      </c>
      <c r="BL221" s="20" t="e">
        <f t="shared" si="86"/>
        <v>#N/A</v>
      </c>
      <c r="BM221" s="20" t="e">
        <f t="shared" si="74"/>
        <v>#N/A</v>
      </c>
      <c r="BN221" s="20" t="e">
        <f t="shared" si="87"/>
        <v>#N/A</v>
      </c>
    </row>
    <row r="222" spans="1:66">
      <c r="A222" s="92"/>
      <c r="B222" s="90"/>
      <c r="C222" s="90"/>
      <c r="D222" s="93"/>
      <c r="E222" s="93"/>
      <c r="F222" s="93"/>
      <c r="G222" s="93"/>
      <c r="H222" s="93"/>
      <c r="I222" s="93"/>
      <c r="J222" s="93"/>
      <c r="K222" s="93"/>
      <c r="L222" s="92"/>
      <c r="M222" s="93"/>
      <c r="N222" s="91">
        <f t="shared" si="68"/>
        <v>0</v>
      </c>
      <c r="O222" s="91" t="str">
        <f t="shared" si="69"/>
        <v/>
      </c>
      <c r="P222" s="91" t="str">
        <f t="shared" si="70"/>
        <v/>
      </c>
      <c r="Q222" s="91" t="str">
        <f t="shared" si="71"/>
        <v>HDJ</v>
      </c>
      <c r="R222" s="82"/>
      <c r="S222" s="95">
        <f t="shared" si="75"/>
        <v>0</v>
      </c>
      <c r="T222" s="95">
        <f t="shared" si="76"/>
        <v>0</v>
      </c>
      <c r="U222" s="79" t="e">
        <f>VLOOKUP($S222,'Grille de Tarif OQN'!$B$2:$S$3603,U$1,0)</f>
        <v>#N/A</v>
      </c>
      <c r="V222" s="79" t="e">
        <f>VLOOKUP($S222,'Grille de Tarif OQN'!$B$2:$S$3603,V$1,0)</f>
        <v>#N/A</v>
      </c>
      <c r="W222" s="79" t="e">
        <f>VLOOKUP($S222,'Grille de Tarif OQN'!$B$2:$S$3603,W$1,0)</f>
        <v>#N/A</v>
      </c>
      <c r="X222" s="79" t="e">
        <f>VLOOKUP($S222,'Grille de Tarif OQN'!$B$2:$S$3603,X$1,0)</f>
        <v>#N/A</v>
      </c>
      <c r="Y222" s="79" t="e">
        <f>VLOOKUP($S222,'Grille de Tarif OQN'!$B$2:$S$3603,Y$1,0)</f>
        <v>#N/A</v>
      </c>
      <c r="Z222" s="79" t="e">
        <f>VLOOKUP($S222,'Grille de Tarif OQN'!$B$2:$S$3603,Z$1,0)</f>
        <v>#N/A</v>
      </c>
      <c r="AA222" s="79" t="e">
        <f>VLOOKUP($S222,'Grille de Tarif OQN'!$B$2:$S$3603,AA$1,0)</f>
        <v>#N/A</v>
      </c>
      <c r="AB222" s="79" t="e">
        <f>VLOOKUP($S222,'Grille de Tarif OQN'!$B$2:$S$3603,AB$1,0)</f>
        <v>#N/A</v>
      </c>
      <c r="AC222" s="79" t="e">
        <f>VLOOKUP($S222,'Grille de Tarif OQN'!$B$2:$S$3603,AC$1,0)</f>
        <v>#N/A</v>
      </c>
      <c r="AD222" s="79" t="e">
        <f>VLOOKUP($S222,'Grille de Tarif OQN'!$B$2:$S$3603,AD$1,0)</f>
        <v>#N/A</v>
      </c>
      <c r="AE222" s="79" t="e">
        <f>VLOOKUP($S222,'Grille de Tarif OQN'!$B$2:$S$3603,AE$1,0)</f>
        <v>#N/A</v>
      </c>
      <c r="AF222" s="79" t="e">
        <f>VLOOKUP($S222,'Grille de Tarif OQN'!$B$2:$S$3603,AF$1,0)</f>
        <v>#N/A</v>
      </c>
      <c r="AG222" s="79" t="e">
        <f>VLOOKUP($S222,'Grille de Tarif OQN'!$B$2:$S$3603,AG$1,0)</f>
        <v>#N/A</v>
      </c>
      <c r="AH222" s="79" t="e">
        <f>VLOOKUP($S222,'Grille de Tarif OQN'!$B$2:$S$3603,AH$1,0)</f>
        <v>#N/A</v>
      </c>
      <c r="AI222" s="79" t="e">
        <f>VLOOKUP($S222,'Grille de Tarif OQN'!$B$2:$S$3603,AI$1,0)</f>
        <v>#N/A</v>
      </c>
      <c r="AJ222" s="79" t="e">
        <f>VLOOKUP($S222,'Grille de Tarif OQN'!$B$2:$S$3603,AJ$1,0)</f>
        <v>#N/A</v>
      </c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72"/>
      <c r="AV222"/>
      <c r="AW222"/>
      <c r="AX222"/>
      <c r="AY222"/>
      <c r="AZ222" s="96">
        <f t="shared" si="77"/>
        <v>0</v>
      </c>
      <c r="BA222" s="24" t="e">
        <f t="shared" si="78"/>
        <v>#N/A</v>
      </c>
      <c r="BB222" s="24" t="e">
        <f t="shared" si="79"/>
        <v>#N/A</v>
      </c>
      <c r="BC222" s="24" t="e">
        <f t="shared" si="72"/>
        <v>#N/A</v>
      </c>
      <c r="BD222" s="24" t="e">
        <f t="shared" si="73"/>
        <v>#N/A</v>
      </c>
      <c r="BE222"/>
      <c r="BF222" t="e">
        <f t="shared" si="80"/>
        <v>#N/A</v>
      </c>
      <c r="BG222" t="str">
        <f t="shared" si="81"/>
        <v>HDJ</v>
      </c>
      <c r="BH222" s="20" t="e">
        <f t="shared" si="82"/>
        <v>#N/A</v>
      </c>
      <c r="BI222" s="20" t="e">
        <f t="shared" si="83"/>
        <v>#N/A</v>
      </c>
      <c r="BJ222" s="20" t="e">
        <f t="shared" si="84"/>
        <v>#N/A</v>
      </c>
      <c r="BK222" s="20" t="e">
        <f t="shared" si="85"/>
        <v>#N/A</v>
      </c>
      <c r="BL222" s="20" t="e">
        <f t="shared" si="86"/>
        <v>#N/A</v>
      </c>
      <c r="BM222" s="20" t="e">
        <f t="shared" si="74"/>
        <v>#N/A</v>
      </c>
      <c r="BN222" s="20" t="e">
        <f t="shared" si="87"/>
        <v>#N/A</v>
      </c>
    </row>
    <row r="223" spans="1:66">
      <c r="A223" s="92"/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2"/>
      <c r="M223" s="93"/>
      <c r="N223" s="91">
        <f t="shared" si="68"/>
        <v>0</v>
      </c>
      <c r="O223" s="91" t="str">
        <f t="shared" si="69"/>
        <v/>
      </c>
      <c r="P223" s="91" t="str">
        <f t="shared" si="70"/>
        <v/>
      </c>
      <c r="Q223" s="91" t="str">
        <f t="shared" si="71"/>
        <v>HDJ</v>
      </c>
      <c r="R223" s="82"/>
      <c r="S223" s="95">
        <f t="shared" si="75"/>
        <v>0</v>
      </c>
      <c r="T223" s="95">
        <f t="shared" si="76"/>
        <v>0</v>
      </c>
      <c r="U223" s="79" t="e">
        <f>VLOOKUP($S223,'Grille de Tarif OQN'!$B$2:$S$3603,U$1,0)</f>
        <v>#N/A</v>
      </c>
      <c r="V223" s="79" t="e">
        <f>VLOOKUP($S223,'Grille de Tarif OQN'!$B$2:$S$3603,V$1,0)</f>
        <v>#N/A</v>
      </c>
      <c r="W223" s="79" t="e">
        <f>VLOOKUP($S223,'Grille de Tarif OQN'!$B$2:$S$3603,W$1,0)</f>
        <v>#N/A</v>
      </c>
      <c r="X223" s="79" t="e">
        <f>VLOOKUP($S223,'Grille de Tarif OQN'!$B$2:$S$3603,X$1,0)</f>
        <v>#N/A</v>
      </c>
      <c r="Y223" s="79" t="e">
        <f>VLOOKUP($S223,'Grille de Tarif OQN'!$B$2:$S$3603,Y$1,0)</f>
        <v>#N/A</v>
      </c>
      <c r="Z223" s="79" t="e">
        <f>VLOOKUP($S223,'Grille de Tarif OQN'!$B$2:$S$3603,Z$1,0)</f>
        <v>#N/A</v>
      </c>
      <c r="AA223" s="79" t="e">
        <f>VLOOKUP($S223,'Grille de Tarif OQN'!$B$2:$S$3603,AA$1,0)</f>
        <v>#N/A</v>
      </c>
      <c r="AB223" s="79" t="e">
        <f>VLOOKUP($S223,'Grille de Tarif OQN'!$B$2:$S$3603,AB$1,0)</f>
        <v>#N/A</v>
      </c>
      <c r="AC223" s="79" t="e">
        <f>VLOOKUP($S223,'Grille de Tarif OQN'!$B$2:$S$3603,AC$1,0)</f>
        <v>#N/A</v>
      </c>
      <c r="AD223" s="79" t="e">
        <f>VLOOKUP($S223,'Grille de Tarif OQN'!$B$2:$S$3603,AD$1,0)</f>
        <v>#N/A</v>
      </c>
      <c r="AE223" s="79" t="e">
        <f>VLOOKUP($S223,'Grille de Tarif OQN'!$B$2:$S$3603,AE$1,0)</f>
        <v>#N/A</v>
      </c>
      <c r="AF223" s="79" t="e">
        <f>VLOOKUP($S223,'Grille de Tarif OQN'!$B$2:$S$3603,AF$1,0)</f>
        <v>#N/A</v>
      </c>
      <c r="AG223" s="79" t="e">
        <f>VLOOKUP($S223,'Grille de Tarif OQN'!$B$2:$S$3603,AG$1,0)</f>
        <v>#N/A</v>
      </c>
      <c r="AH223" s="79" t="e">
        <f>VLOOKUP($S223,'Grille de Tarif OQN'!$B$2:$S$3603,AH$1,0)</f>
        <v>#N/A</v>
      </c>
      <c r="AI223" s="79" t="e">
        <f>VLOOKUP($S223,'Grille de Tarif OQN'!$B$2:$S$3603,AI$1,0)</f>
        <v>#N/A</v>
      </c>
      <c r="AJ223" s="79" t="e">
        <f>VLOOKUP($S223,'Grille de Tarif OQN'!$B$2:$S$3603,AJ$1,0)</f>
        <v>#N/A</v>
      </c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72"/>
      <c r="AV223"/>
      <c r="AW223"/>
      <c r="AX223"/>
      <c r="AY223"/>
      <c r="AZ223" s="96">
        <f t="shared" si="77"/>
        <v>0</v>
      </c>
      <c r="BA223" s="24" t="e">
        <f t="shared" si="78"/>
        <v>#N/A</v>
      </c>
      <c r="BB223" s="24" t="e">
        <f t="shared" si="79"/>
        <v>#N/A</v>
      </c>
      <c r="BC223" s="24" t="e">
        <f t="shared" si="72"/>
        <v>#N/A</v>
      </c>
      <c r="BD223" s="24" t="e">
        <f t="shared" si="73"/>
        <v>#N/A</v>
      </c>
      <c r="BE223"/>
      <c r="BF223" t="e">
        <f t="shared" si="80"/>
        <v>#N/A</v>
      </c>
      <c r="BG223" t="str">
        <f t="shared" si="81"/>
        <v>HDJ</v>
      </c>
      <c r="BH223" s="20" t="e">
        <f t="shared" si="82"/>
        <v>#N/A</v>
      </c>
      <c r="BI223" s="20" t="e">
        <f t="shared" si="83"/>
        <v>#N/A</v>
      </c>
      <c r="BJ223" s="20" t="e">
        <f t="shared" si="84"/>
        <v>#N/A</v>
      </c>
      <c r="BK223" s="20" t="e">
        <f t="shared" si="85"/>
        <v>#N/A</v>
      </c>
      <c r="BL223" s="20" t="e">
        <f t="shared" si="86"/>
        <v>#N/A</v>
      </c>
      <c r="BM223" s="20" t="e">
        <f t="shared" si="74"/>
        <v>#N/A</v>
      </c>
      <c r="BN223" s="20" t="e">
        <f t="shared" si="87"/>
        <v>#N/A</v>
      </c>
    </row>
    <row r="224" spans="1:66">
      <c r="A224" s="92"/>
      <c r="B224" s="90"/>
      <c r="C224" s="90"/>
      <c r="D224" s="93"/>
      <c r="E224" s="93"/>
      <c r="F224" s="93"/>
      <c r="G224" s="93"/>
      <c r="H224" s="93"/>
      <c r="I224" s="93"/>
      <c r="J224" s="93"/>
      <c r="K224" s="93"/>
      <c r="L224" s="92"/>
      <c r="M224" s="93"/>
      <c r="N224" s="91">
        <f t="shared" si="68"/>
        <v>0</v>
      </c>
      <c r="O224" s="91" t="str">
        <f t="shared" si="69"/>
        <v/>
      </c>
      <c r="P224" s="91" t="str">
        <f t="shared" si="70"/>
        <v/>
      </c>
      <c r="Q224" s="91" t="str">
        <f t="shared" si="71"/>
        <v>HDJ</v>
      </c>
      <c r="R224" s="82"/>
      <c r="S224" s="95">
        <f t="shared" si="75"/>
        <v>0</v>
      </c>
      <c r="T224" s="95">
        <f t="shared" si="76"/>
        <v>0</v>
      </c>
      <c r="U224" s="79" t="e">
        <f>VLOOKUP($S224,'Grille de Tarif OQN'!$B$2:$S$3603,U$1,0)</f>
        <v>#N/A</v>
      </c>
      <c r="V224" s="79" t="e">
        <f>VLOOKUP($S224,'Grille de Tarif OQN'!$B$2:$S$3603,V$1,0)</f>
        <v>#N/A</v>
      </c>
      <c r="W224" s="79" t="e">
        <f>VLOOKUP($S224,'Grille de Tarif OQN'!$B$2:$S$3603,W$1,0)</f>
        <v>#N/A</v>
      </c>
      <c r="X224" s="79" t="e">
        <f>VLOOKUP($S224,'Grille de Tarif OQN'!$B$2:$S$3603,X$1,0)</f>
        <v>#N/A</v>
      </c>
      <c r="Y224" s="79" t="e">
        <f>VLOOKUP($S224,'Grille de Tarif OQN'!$B$2:$S$3603,Y$1,0)</f>
        <v>#N/A</v>
      </c>
      <c r="Z224" s="79" t="e">
        <f>VLOOKUP($S224,'Grille de Tarif OQN'!$B$2:$S$3603,Z$1,0)</f>
        <v>#N/A</v>
      </c>
      <c r="AA224" s="79" t="e">
        <f>VLOOKUP($S224,'Grille de Tarif OQN'!$B$2:$S$3603,AA$1,0)</f>
        <v>#N/A</v>
      </c>
      <c r="AB224" s="79" t="e">
        <f>VLOOKUP($S224,'Grille de Tarif OQN'!$B$2:$S$3603,AB$1,0)</f>
        <v>#N/A</v>
      </c>
      <c r="AC224" s="79" t="e">
        <f>VLOOKUP($S224,'Grille de Tarif OQN'!$B$2:$S$3603,AC$1,0)</f>
        <v>#N/A</v>
      </c>
      <c r="AD224" s="79" t="e">
        <f>VLOOKUP($S224,'Grille de Tarif OQN'!$B$2:$S$3603,AD$1,0)</f>
        <v>#N/A</v>
      </c>
      <c r="AE224" s="79" t="e">
        <f>VLOOKUP($S224,'Grille de Tarif OQN'!$B$2:$S$3603,AE$1,0)</f>
        <v>#N/A</v>
      </c>
      <c r="AF224" s="79" t="e">
        <f>VLOOKUP($S224,'Grille de Tarif OQN'!$B$2:$S$3603,AF$1,0)</f>
        <v>#N/A</v>
      </c>
      <c r="AG224" s="79" t="e">
        <f>VLOOKUP($S224,'Grille de Tarif OQN'!$B$2:$S$3603,AG$1,0)</f>
        <v>#N/A</v>
      </c>
      <c r="AH224" s="79" t="e">
        <f>VLOOKUP($S224,'Grille de Tarif OQN'!$B$2:$S$3603,AH$1,0)</f>
        <v>#N/A</v>
      </c>
      <c r="AI224" s="79" t="e">
        <f>VLOOKUP($S224,'Grille de Tarif OQN'!$B$2:$S$3603,AI$1,0)</f>
        <v>#N/A</v>
      </c>
      <c r="AJ224" s="79" t="e">
        <f>VLOOKUP($S224,'Grille de Tarif OQN'!$B$2:$S$3603,AJ$1,0)</f>
        <v>#N/A</v>
      </c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72"/>
      <c r="AV224"/>
      <c r="AW224"/>
      <c r="AX224"/>
      <c r="AY224"/>
      <c r="AZ224" s="96">
        <f t="shared" si="77"/>
        <v>0</v>
      </c>
      <c r="BA224" s="24" t="e">
        <f t="shared" si="78"/>
        <v>#N/A</v>
      </c>
      <c r="BB224" s="24" t="e">
        <f t="shared" si="79"/>
        <v>#N/A</v>
      </c>
      <c r="BC224" s="24" t="e">
        <f t="shared" si="72"/>
        <v>#N/A</v>
      </c>
      <c r="BD224" s="24" t="e">
        <f t="shared" si="73"/>
        <v>#N/A</v>
      </c>
      <c r="BE224"/>
      <c r="BF224" t="e">
        <f t="shared" si="80"/>
        <v>#N/A</v>
      </c>
      <c r="BG224" t="str">
        <f t="shared" si="81"/>
        <v>HDJ</v>
      </c>
      <c r="BH224" s="20" t="e">
        <f t="shared" si="82"/>
        <v>#N/A</v>
      </c>
      <c r="BI224" s="20" t="e">
        <f t="shared" si="83"/>
        <v>#N/A</v>
      </c>
      <c r="BJ224" s="20" t="e">
        <f t="shared" si="84"/>
        <v>#N/A</v>
      </c>
      <c r="BK224" s="20" t="e">
        <f t="shared" si="85"/>
        <v>#N/A</v>
      </c>
      <c r="BL224" s="20" t="e">
        <f t="shared" si="86"/>
        <v>#N/A</v>
      </c>
      <c r="BM224" s="20" t="e">
        <f t="shared" si="74"/>
        <v>#N/A</v>
      </c>
      <c r="BN224" s="20" t="e">
        <f t="shared" si="87"/>
        <v>#N/A</v>
      </c>
    </row>
    <row r="225" spans="1:66">
      <c r="A225" s="92"/>
      <c r="B225" s="90"/>
      <c r="C225" s="90"/>
      <c r="D225" s="93"/>
      <c r="E225" s="93"/>
      <c r="F225" s="93"/>
      <c r="G225" s="93"/>
      <c r="H225" s="93"/>
      <c r="I225" s="93"/>
      <c r="J225" s="93"/>
      <c r="K225" s="93"/>
      <c r="L225" s="92"/>
      <c r="M225" s="93"/>
      <c r="N225" s="91">
        <f t="shared" si="68"/>
        <v>0</v>
      </c>
      <c r="O225" s="91" t="str">
        <f t="shared" si="69"/>
        <v/>
      </c>
      <c r="P225" s="91" t="str">
        <f t="shared" si="70"/>
        <v/>
      </c>
      <c r="Q225" s="91" t="str">
        <f t="shared" si="71"/>
        <v>HDJ</v>
      </c>
      <c r="R225" s="82"/>
      <c r="S225" s="95">
        <f t="shared" si="75"/>
        <v>0</v>
      </c>
      <c r="T225" s="95">
        <f t="shared" si="76"/>
        <v>0</v>
      </c>
      <c r="U225" s="79" t="e">
        <f>VLOOKUP($S225,'Grille de Tarif OQN'!$B$2:$S$3603,U$1,0)</f>
        <v>#N/A</v>
      </c>
      <c r="V225" s="79" t="e">
        <f>VLOOKUP($S225,'Grille de Tarif OQN'!$B$2:$S$3603,V$1,0)</f>
        <v>#N/A</v>
      </c>
      <c r="W225" s="79" t="e">
        <f>VLOOKUP($S225,'Grille de Tarif OQN'!$B$2:$S$3603,W$1,0)</f>
        <v>#N/A</v>
      </c>
      <c r="X225" s="79" t="e">
        <f>VLOOKUP($S225,'Grille de Tarif OQN'!$B$2:$S$3603,X$1,0)</f>
        <v>#N/A</v>
      </c>
      <c r="Y225" s="79" t="e">
        <f>VLOOKUP($S225,'Grille de Tarif OQN'!$B$2:$S$3603,Y$1,0)</f>
        <v>#N/A</v>
      </c>
      <c r="Z225" s="79" t="e">
        <f>VLOOKUP($S225,'Grille de Tarif OQN'!$B$2:$S$3603,Z$1,0)</f>
        <v>#N/A</v>
      </c>
      <c r="AA225" s="79" t="e">
        <f>VLOOKUP($S225,'Grille de Tarif OQN'!$B$2:$S$3603,AA$1,0)</f>
        <v>#N/A</v>
      </c>
      <c r="AB225" s="79" t="e">
        <f>VLOOKUP($S225,'Grille de Tarif OQN'!$B$2:$S$3603,AB$1,0)</f>
        <v>#N/A</v>
      </c>
      <c r="AC225" s="79" t="e">
        <f>VLOOKUP($S225,'Grille de Tarif OQN'!$B$2:$S$3603,AC$1,0)</f>
        <v>#N/A</v>
      </c>
      <c r="AD225" s="79" t="e">
        <f>VLOOKUP($S225,'Grille de Tarif OQN'!$B$2:$S$3603,AD$1,0)</f>
        <v>#N/A</v>
      </c>
      <c r="AE225" s="79" t="e">
        <f>VLOOKUP($S225,'Grille de Tarif OQN'!$B$2:$S$3603,AE$1,0)</f>
        <v>#N/A</v>
      </c>
      <c r="AF225" s="79" t="e">
        <f>VLOOKUP($S225,'Grille de Tarif OQN'!$B$2:$S$3603,AF$1,0)</f>
        <v>#N/A</v>
      </c>
      <c r="AG225" s="79" t="e">
        <f>VLOOKUP($S225,'Grille de Tarif OQN'!$B$2:$S$3603,AG$1,0)</f>
        <v>#N/A</v>
      </c>
      <c r="AH225" s="79" t="e">
        <f>VLOOKUP($S225,'Grille de Tarif OQN'!$B$2:$S$3603,AH$1,0)</f>
        <v>#N/A</v>
      </c>
      <c r="AI225" s="79" t="e">
        <f>VLOOKUP($S225,'Grille de Tarif OQN'!$B$2:$S$3603,AI$1,0)</f>
        <v>#N/A</v>
      </c>
      <c r="AJ225" s="79" t="e">
        <f>VLOOKUP($S225,'Grille de Tarif OQN'!$B$2:$S$3603,AJ$1,0)</f>
        <v>#N/A</v>
      </c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72"/>
      <c r="AV225"/>
      <c r="AW225"/>
      <c r="AX225"/>
      <c r="AY225"/>
      <c r="AZ225" s="96">
        <f t="shared" si="77"/>
        <v>0</v>
      </c>
      <c r="BA225" s="24" t="e">
        <f t="shared" si="78"/>
        <v>#N/A</v>
      </c>
      <c r="BB225" s="24" t="e">
        <f t="shared" si="79"/>
        <v>#N/A</v>
      </c>
      <c r="BC225" s="24" t="e">
        <f t="shared" si="72"/>
        <v>#N/A</v>
      </c>
      <c r="BD225" s="24" t="e">
        <f t="shared" si="73"/>
        <v>#N/A</v>
      </c>
      <c r="BE225"/>
      <c r="BF225" t="e">
        <f t="shared" si="80"/>
        <v>#N/A</v>
      </c>
      <c r="BG225" t="str">
        <f t="shared" si="81"/>
        <v>HDJ</v>
      </c>
      <c r="BH225" s="20" t="e">
        <f t="shared" si="82"/>
        <v>#N/A</v>
      </c>
      <c r="BI225" s="20" t="e">
        <f t="shared" si="83"/>
        <v>#N/A</v>
      </c>
      <c r="BJ225" s="20" t="e">
        <f t="shared" si="84"/>
        <v>#N/A</v>
      </c>
      <c r="BK225" s="20" t="e">
        <f t="shared" si="85"/>
        <v>#N/A</v>
      </c>
      <c r="BL225" s="20" t="e">
        <f t="shared" si="86"/>
        <v>#N/A</v>
      </c>
      <c r="BM225" s="20" t="e">
        <f t="shared" si="74"/>
        <v>#N/A</v>
      </c>
      <c r="BN225" s="20" t="e">
        <f t="shared" si="87"/>
        <v>#N/A</v>
      </c>
    </row>
    <row r="226" spans="1:66">
      <c r="A226" s="92"/>
      <c r="B226" s="90"/>
      <c r="C226" s="90"/>
      <c r="D226" s="93"/>
      <c r="E226" s="93"/>
      <c r="F226" s="93"/>
      <c r="G226" s="93"/>
      <c r="H226" s="93"/>
      <c r="I226" s="93"/>
      <c r="J226" s="93"/>
      <c r="K226" s="93"/>
      <c r="L226" s="92"/>
      <c r="M226" s="93"/>
      <c r="N226" s="91">
        <f t="shared" si="68"/>
        <v>0</v>
      </c>
      <c r="O226" s="91" t="str">
        <f t="shared" si="69"/>
        <v/>
      </c>
      <c r="P226" s="91" t="str">
        <f t="shared" si="70"/>
        <v/>
      </c>
      <c r="Q226" s="91" t="str">
        <f t="shared" si="71"/>
        <v>HDJ</v>
      </c>
      <c r="R226" s="82"/>
      <c r="S226" s="95">
        <f t="shared" si="75"/>
        <v>0</v>
      </c>
      <c r="T226" s="95">
        <f t="shared" si="76"/>
        <v>0</v>
      </c>
      <c r="U226" s="79" t="e">
        <f>VLOOKUP($S226,'Grille de Tarif OQN'!$B$2:$S$3603,U$1,0)</f>
        <v>#N/A</v>
      </c>
      <c r="V226" s="79" t="e">
        <f>VLOOKUP($S226,'Grille de Tarif OQN'!$B$2:$S$3603,V$1,0)</f>
        <v>#N/A</v>
      </c>
      <c r="W226" s="79" t="e">
        <f>VLOOKUP($S226,'Grille de Tarif OQN'!$B$2:$S$3603,W$1,0)</f>
        <v>#N/A</v>
      </c>
      <c r="X226" s="79" t="e">
        <f>VLOOKUP($S226,'Grille de Tarif OQN'!$B$2:$S$3603,X$1,0)</f>
        <v>#N/A</v>
      </c>
      <c r="Y226" s="79" t="e">
        <f>VLOOKUP($S226,'Grille de Tarif OQN'!$B$2:$S$3603,Y$1,0)</f>
        <v>#N/A</v>
      </c>
      <c r="Z226" s="79" t="e">
        <f>VLOOKUP($S226,'Grille de Tarif OQN'!$B$2:$S$3603,Z$1,0)</f>
        <v>#N/A</v>
      </c>
      <c r="AA226" s="79" t="e">
        <f>VLOOKUP($S226,'Grille de Tarif OQN'!$B$2:$S$3603,AA$1,0)</f>
        <v>#N/A</v>
      </c>
      <c r="AB226" s="79" t="e">
        <f>VLOOKUP($S226,'Grille de Tarif OQN'!$B$2:$S$3603,AB$1,0)</f>
        <v>#N/A</v>
      </c>
      <c r="AC226" s="79" t="e">
        <f>VLOOKUP($S226,'Grille de Tarif OQN'!$B$2:$S$3603,AC$1,0)</f>
        <v>#N/A</v>
      </c>
      <c r="AD226" s="79" t="e">
        <f>VLOOKUP($S226,'Grille de Tarif OQN'!$B$2:$S$3603,AD$1,0)</f>
        <v>#N/A</v>
      </c>
      <c r="AE226" s="79" t="e">
        <f>VLOOKUP($S226,'Grille de Tarif OQN'!$B$2:$S$3603,AE$1,0)</f>
        <v>#N/A</v>
      </c>
      <c r="AF226" s="79" t="e">
        <f>VLOOKUP($S226,'Grille de Tarif OQN'!$B$2:$S$3603,AF$1,0)</f>
        <v>#N/A</v>
      </c>
      <c r="AG226" s="79" t="e">
        <f>VLOOKUP($S226,'Grille de Tarif OQN'!$B$2:$S$3603,AG$1,0)</f>
        <v>#N/A</v>
      </c>
      <c r="AH226" s="79" t="e">
        <f>VLOOKUP($S226,'Grille de Tarif OQN'!$B$2:$S$3603,AH$1,0)</f>
        <v>#N/A</v>
      </c>
      <c r="AI226" s="79" t="e">
        <f>VLOOKUP($S226,'Grille de Tarif OQN'!$B$2:$S$3603,AI$1,0)</f>
        <v>#N/A</v>
      </c>
      <c r="AJ226" s="79" t="e">
        <f>VLOOKUP($S226,'Grille de Tarif OQN'!$B$2:$S$3603,AJ$1,0)</f>
        <v>#N/A</v>
      </c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72"/>
      <c r="AV226"/>
      <c r="AW226"/>
      <c r="AX226"/>
      <c r="AY226"/>
      <c r="AZ226" s="96">
        <f t="shared" si="77"/>
        <v>0</v>
      </c>
      <c r="BA226" s="24" t="e">
        <f t="shared" si="78"/>
        <v>#N/A</v>
      </c>
      <c r="BB226" s="24" t="e">
        <f t="shared" si="79"/>
        <v>#N/A</v>
      </c>
      <c r="BC226" s="24" t="e">
        <f t="shared" si="72"/>
        <v>#N/A</v>
      </c>
      <c r="BD226" s="24" t="e">
        <f t="shared" si="73"/>
        <v>#N/A</v>
      </c>
      <c r="BE226"/>
      <c r="BF226" t="e">
        <f t="shared" si="80"/>
        <v>#N/A</v>
      </c>
      <c r="BG226" t="str">
        <f t="shared" si="81"/>
        <v>HDJ</v>
      </c>
      <c r="BH226" s="20" t="e">
        <f t="shared" si="82"/>
        <v>#N/A</v>
      </c>
      <c r="BI226" s="20" t="e">
        <f t="shared" si="83"/>
        <v>#N/A</v>
      </c>
      <c r="BJ226" s="20" t="e">
        <f t="shared" si="84"/>
        <v>#N/A</v>
      </c>
      <c r="BK226" s="20" t="e">
        <f t="shared" si="85"/>
        <v>#N/A</v>
      </c>
      <c r="BL226" s="20" t="e">
        <f t="shared" si="86"/>
        <v>#N/A</v>
      </c>
      <c r="BM226" s="20" t="e">
        <f t="shared" si="74"/>
        <v>#N/A</v>
      </c>
      <c r="BN226" s="20" t="e">
        <f t="shared" si="87"/>
        <v>#N/A</v>
      </c>
    </row>
    <row r="227" spans="1:66">
      <c r="A227" s="92"/>
      <c r="B227" s="90"/>
      <c r="C227" s="90"/>
      <c r="D227" s="93"/>
      <c r="E227" s="93"/>
      <c r="F227" s="93"/>
      <c r="G227" s="93"/>
      <c r="H227" s="93"/>
      <c r="I227" s="93"/>
      <c r="J227" s="93"/>
      <c r="K227" s="93"/>
      <c r="L227" s="92"/>
      <c r="M227" s="93"/>
      <c r="N227" s="91">
        <f t="shared" si="68"/>
        <v>0</v>
      </c>
      <c r="O227" s="91" t="str">
        <f t="shared" si="69"/>
        <v/>
      </c>
      <c r="P227" s="91" t="str">
        <f t="shared" si="70"/>
        <v/>
      </c>
      <c r="Q227" s="91" t="str">
        <f t="shared" si="71"/>
        <v>HDJ</v>
      </c>
      <c r="R227" s="82"/>
      <c r="S227" s="95">
        <f t="shared" si="75"/>
        <v>0</v>
      </c>
      <c r="T227" s="95">
        <f t="shared" si="76"/>
        <v>0</v>
      </c>
      <c r="U227" s="79" t="e">
        <f>VLOOKUP($S227,'Grille de Tarif OQN'!$B$2:$S$3603,U$1,0)</f>
        <v>#N/A</v>
      </c>
      <c r="V227" s="79" t="e">
        <f>VLOOKUP($S227,'Grille de Tarif OQN'!$B$2:$S$3603,V$1,0)</f>
        <v>#N/A</v>
      </c>
      <c r="W227" s="79" t="e">
        <f>VLOOKUP($S227,'Grille de Tarif OQN'!$B$2:$S$3603,W$1,0)</f>
        <v>#N/A</v>
      </c>
      <c r="X227" s="79" t="e">
        <f>VLOOKUP($S227,'Grille de Tarif OQN'!$B$2:$S$3603,X$1,0)</f>
        <v>#N/A</v>
      </c>
      <c r="Y227" s="79" t="e">
        <f>VLOOKUP($S227,'Grille de Tarif OQN'!$B$2:$S$3603,Y$1,0)</f>
        <v>#N/A</v>
      </c>
      <c r="Z227" s="79" t="e">
        <f>VLOOKUP($S227,'Grille de Tarif OQN'!$B$2:$S$3603,Z$1,0)</f>
        <v>#N/A</v>
      </c>
      <c r="AA227" s="79" t="e">
        <f>VLOOKUP($S227,'Grille de Tarif OQN'!$B$2:$S$3603,AA$1,0)</f>
        <v>#N/A</v>
      </c>
      <c r="AB227" s="79" t="e">
        <f>VLOOKUP($S227,'Grille de Tarif OQN'!$B$2:$S$3603,AB$1,0)</f>
        <v>#N/A</v>
      </c>
      <c r="AC227" s="79" t="e">
        <f>VLOOKUP($S227,'Grille de Tarif OQN'!$B$2:$S$3603,AC$1,0)</f>
        <v>#N/A</v>
      </c>
      <c r="AD227" s="79" t="e">
        <f>VLOOKUP($S227,'Grille de Tarif OQN'!$B$2:$S$3603,AD$1,0)</f>
        <v>#N/A</v>
      </c>
      <c r="AE227" s="79" t="e">
        <f>VLOOKUP($S227,'Grille de Tarif OQN'!$B$2:$S$3603,AE$1,0)</f>
        <v>#N/A</v>
      </c>
      <c r="AF227" s="79" t="e">
        <f>VLOOKUP($S227,'Grille de Tarif OQN'!$B$2:$S$3603,AF$1,0)</f>
        <v>#N/A</v>
      </c>
      <c r="AG227" s="79" t="e">
        <f>VLOOKUP($S227,'Grille de Tarif OQN'!$B$2:$S$3603,AG$1,0)</f>
        <v>#N/A</v>
      </c>
      <c r="AH227" s="79" t="e">
        <f>VLOOKUP($S227,'Grille de Tarif OQN'!$B$2:$S$3603,AH$1,0)</f>
        <v>#N/A</v>
      </c>
      <c r="AI227" s="79" t="e">
        <f>VLOOKUP($S227,'Grille de Tarif OQN'!$B$2:$S$3603,AI$1,0)</f>
        <v>#N/A</v>
      </c>
      <c r="AJ227" s="79" t="e">
        <f>VLOOKUP($S227,'Grille de Tarif OQN'!$B$2:$S$3603,AJ$1,0)</f>
        <v>#N/A</v>
      </c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72"/>
      <c r="AV227"/>
      <c r="AW227"/>
      <c r="AX227"/>
      <c r="AY227"/>
      <c r="AZ227" s="96">
        <f t="shared" si="77"/>
        <v>0</v>
      </c>
      <c r="BA227" s="24" t="e">
        <f t="shared" si="78"/>
        <v>#N/A</v>
      </c>
      <c r="BB227" s="24" t="e">
        <f t="shared" si="79"/>
        <v>#N/A</v>
      </c>
      <c r="BC227" s="24" t="e">
        <f t="shared" si="72"/>
        <v>#N/A</v>
      </c>
      <c r="BD227" s="24" t="e">
        <f t="shared" si="73"/>
        <v>#N/A</v>
      </c>
      <c r="BE227"/>
      <c r="BF227" t="e">
        <f t="shared" si="80"/>
        <v>#N/A</v>
      </c>
      <c r="BG227" t="str">
        <f t="shared" si="81"/>
        <v>HDJ</v>
      </c>
      <c r="BH227" s="20" t="e">
        <f t="shared" si="82"/>
        <v>#N/A</v>
      </c>
      <c r="BI227" s="20" t="e">
        <f t="shared" si="83"/>
        <v>#N/A</v>
      </c>
      <c r="BJ227" s="20" t="e">
        <f t="shared" si="84"/>
        <v>#N/A</v>
      </c>
      <c r="BK227" s="20" t="e">
        <f t="shared" si="85"/>
        <v>#N/A</v>
      </c>
      <c r="BL227" s="20" t="e">
        <f t="shared" si="86"/>
        <v>#N/A</v>
      </c>
      <c r="BM227" s="20" t="e">
        <f t="shared" si="74"/>
        <v>#N/A</v>
      </c>
      <c r="BN227" s="20" t="e">
        <f t="shared" si="87"/>
        <v>#N/A</v>
      </c>
    </row>
    <row r="228" spans="1:66">
      <c r="A228" s="92"/>
      <c r="B228" s="90"/>
      <c r="C228" s="90"/>
      <c r="D228" s="93"/>
      <c r="E228" s="93"/>
      <c r="F228" s="93"/>
      <c r="G228" s="93"/>
      <c r="H228" s="93"/>
      <c r="I228" s="93"/>
      <c r="J228" s="93"/>
      <c r="K228" s="93"/>
      <c r="L228" s="92"/>
      <c r="M228" s="93"/>
      <c r="N228" s="91">
        <f t="shared" si="68"/>
        <v>0</v>
      </c>
      <c r="O228" s="91" t="str">
        <f t="shared" si="69"/>
        <v/>
      </c>
      <c r="P228" s="91" t="str">
        <f t="shared" si="70"/>
        <v/>
      </c>
      <c r="Q228" s="91" t="str">
        <f t="shared" si="71"/>
        <v>HDJ</v>
      </c>
      <c r="R228" s="82"/>
      <c r="S228" s="95">
        <f t="shared" si="75"/>
        <v>0</v>
      </c>
      <c r="T228" s="95">
        <f t="shared" si="76"/>
        <v>0</v>
      </c>
      <c r="U228" s="79" t="e">
        <f>VLOOKUP($S228,'Grille de Tarif OQN'!$B$2:$S$3603,U$1,0)</f>
        <v>#N/A</v>
      </c>
      <c r="V228" s="79" t="e">
        <f>VLOOKUP($S228,'Grille de Tarif OQN'!$B$2:$S$3603,V$1,0)</f>
        <v>#N/A</v>
      </c>
      <c r="W228" s="79" t="e">
        <f>VLOOKUP($S228,'Grille de Tarif OQN'!$B$2:$S$3603,W$1,0)</f>
        <v>#N/A</v>
      </c>
      <c r="X228" s="79" t="e">
        <f>VLOOKUP($S228,'Grille de Tarif OQN'!$B$2:$S$3603,X$1,0)</f>
        <v>#N/A</v>
      </c>
      <c r="Y228" s="79" t="e">
        <f>VLOOKUP($S228,'Grille de Tarif OQN'!$B$2:$S$3603,Y$1,0)</f>
        <v>#N/A</v>
      </c>
      <c r="Z228" s="79" t="e">
        <f>VLOOKUP($S228,'Grille de Tarif OQN'!$B$2:$S$3603,Z$1,0)</f>
        <v>#N/A</v>
      </c>
      <c r="AA228" s="79" t="e">
        <f>VLOOKUP($S228,'Grille de Tarif OQN'!$B$2:$S$3603,AA$1,0)</f>
        <v>#N/A</v>
      </c>
      <c r="AB228" s="79" t="e">
        <f>VLOOKUP($S228,'Grille de Tarif OQN'!$B$2:$S$3603,AB$1,0)</f>
        <v>#N/A</v>
      </c>
      <c r="AC228" s="79" t="e">
        <f>VLOOKUP($S228,'Grille de Tarif OQN'!$B$2:$S$3603,AC$1,0)</f>
        <v>#N/A</v>
      </c>
      <c r="AD228" s="79" t="e">
        <f>VLOOKUP($S228,'Grille de Tarif OQN'!$B$2:$S$3603,AD$1,0)</f>
        <v>#N/A</v>
      </c>
      <c r="AE228" s="79" t="e">
        <f>VLOOKUP($S228,'Grille de Tarif OQN'!$B$2:$S$3603,AE$1,0)</f>
        <v>#N/A</v>
      </c>
      <c r="AF228" s="79" t="e">
        <f>VLOOKUP($S228,'Grille de Tarif OQN'!$B$2:$S$3603,AF$1,0)</f>
        <v>#N/A</v>
      </c>
      <c r="AG228" s="79" t="e">
        <f>VLOOKUP($S228,'Grille de Tarif OQN'!$B$2:$S$3603,AG$1,0)</f>
        <v>#N/A</v>
      </c>
      <c r="AH228" s="79" t="e">
        <f>VLOOKUP($S228,'Grille de Tarif OQN'!$B$2:$S$3603,AH$1,0)</f>
        <v>#N/A</v>
      </c>
      <c r="AI228" s="79" t="e">
        <f>VLOOKUP($S228,'Grille de Tarif OQN'!$B$2:$S$3603,AI$1,0)</f>
        <v>#N/A</v>
      </c>
      <c r="AJ228" s="79" t="e">
        <f>VLOOKUP($S228,'Grille de Tarif OQN'!$B$2:$S$3603,AJ$1,0)</f>
        <v>#N/A</v>
      </c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72"/>
      <c r="AV228"/>
      <c r="AW228"/>
      <c r="AX228"/>
      <c r="AY228"/>
      <c r="AZ228" s="96">
        <f t="shared" si="77"/>
        <v>0</v>
      </c>
      <c r="BA228" s="24" t="e">
        <f t="shared" si="78"/>
        <v>#N/A</v>
      </c>
      <c r="BB228" s="24" t="e">
        <f t="shared" si="79"/>
        <v>#N/A</v>
      </c>
      <c r="BC228" s="24" t="e">
        <f t="shared" si="72"/>
        <v>#N/A</v>
      </c>
      <c r="BD228" s="24" t="e">
        <f t="shared" si="73"/>
        <v>#N/A</v>
      </c>
      <c r="BE228"/>
      <c r="BF228" t="e">
        <f t="shared" si="80"/>
        <v>#N/A</v>
      </c>
      <c r="BG228" t="str">
        <f t="shared" si="81"/>
        <v>HDJ</v>
      </c>
      <c r="BH228" s="20" t="e">
        <f t="shared" si="82"/>
        <v>#N/A</v>
      </c>
      <c r="BI228" s="20" t="e">
        <f t="shared" si="83"/>
        <v>#N/A</v>
      </c>
      <c r="BJ228" s="20" t="e">
        <f t="shared" si="84"/>
        <v>#N/A</v>
      </c>
      <c r="BK228" s="20" t="e">
        <f t="shared" si="85"/>
        <v>#N/A</v>
      </c>
      <c r="BL228" s="20" t="e">
        <f t="shared" si="86"/>
        <v>#N/A</v>
      </c>
      <c r="BM228" s="20" t="e">
        <f t="shared" si="74"/>
        <v>#N/A</v>
      </c>
      <c r="BN228" s="20" t="e">
        <f t="shared" si="87"/>
        <v>#N/A</v>
      </c>
    </row>
    <row r="229" spans="1:66">
      <c r="A229" s="92"/>
      <c r="B229" s="90"/>
      <c r="C229" s="90"/>
      <c r="D229" s="93"/>
      <c r="E229" s="93"/>
      <c r="F229" s="93"/>
      <c r="G229" s="93"/>
      <c r="H229" s="93"/>
      <c r="I229" s="93"/>
      <c r="J229" s="93"/>
      <c r="K229" s="93"/>
      <c r="L229" s="92"/>
      <c r="M229" s="93"/>
      <c r="N229" s="91">
        <f t="shared" si="68"/>
        <v>0</v>
      </c>
      <c r="O229" s="91" t="str">
        <f t="shared" si="69"/>
        <v/>
      </c>
      <c r="P229" s="91" t="str">
        <f t="shared" si="70"/>
        <v/>
      </c>
      <c r="Q229" s="91" t="str">
        <f t="shared" si="71"/>
        <v>HDJ</v>
      </c>
      <c r="R229" s="82"/>
      <c r="S229" s="95">
        <f t="shared" si="75"/>
        <v>0</v>
      </c>
      <c r="T229" s="95">
        <f t="shared" si="76"/>
        <v>0</v>
      </c>
      <c r="U229" s="79" t="e">
        <f>VLOOKUP($S229,'Grille de Tarif OQN'!$B$2:$S$3603,U$1,0)</f>
        <v>#N/A</v>
      </c>
      <c r="V229" s="79" t="e">
        <f>VLOOKUP($S229,'Grille de Tarif OQN'!$B$2:$S$3603,V$1,0)</f>
        <v>#N/A</v>
      </c>
      <c r="W229" s="79" t="e">
        <f>VLOOKUP($S229,'Grille de Tarif OQN'!$B$2:$S$3603,W$1,0)</f>
        <v>#N/A</v>
      </c>
      <c r="X229" s="79" t="e">
        <f>VLOOKUP($S229,'Grille de Tarif OQN'!$B$2:$S$3603,X$1,0)</f>
        <v>#N/A</v>
      </c>
      <c r="Y229" s="79" t="e">
        <f>VLOOKUP($S229,'Grille de Tarif OQN'!$B$2:$S$3603,Y$1,0)</f>
        <v>#N/A</v>
      </c>
      <c r="Z229" s="79" t="e">
        <f>VLOOKUP($S229,'Grille de Tarif OQN'!$B$2:$S$3603,Z$1,0)</f>
        <v>#N/A</v>
      </c>
      <c r="AA229" s="79" t="e">
        <f>VLOOKUP($S229,'Grille de Tarif OQN'!$B$2:$S$3603,AA$1,0)</f>
        <v>#N/A</v>
      </c>
      <c r="AB229" s="79" t="e">
        <f>VLOOKUP($S229,'Grille de Tarif OQN'!$B$2:$S$3603,AB$1,0)</f>
        <v>#N/A</v>
      </c>
      <c r="AC229" s="79" t="e">
        <f>VLOOKUP($S229,'Grille de Tarif OQN'!$B$2:$S$3603,AC$1,0)</f>
        <v>#N/A</v>
      </c>
      <c r="AD229" s="79" t="e">
        <f>VLOOKUP($S229,'Grille de Tarif OQN'!$B$2:$S$3603,AD$1,0)</f>
        <v>#N/A</v>
      </c>
      <c r="AE229" s="79" t="e">
        <f>VLOOKUP($S229,'Grille de Tarif OQN'!$B$2:$S$3603,AE$1,0)</f>
        <v>#N/A</v>
      </c>
      <c r="AF229" s="79" t="e">
        <f>VLOOKUP($S229,'Grille de Tarif OQN'!$B$2:$S$3603,AF$1,0)</f>
        <v>#N/A</v>
      </c>
      <c r="AG229" s="79" t="e">
        <f>VLOOKUP($S229,'Grille de Tarif OQN'!$B$2:$S$3603,AG$1,0)</f>
        <v>#N/A</v>
      </c>
      <c r="AH229" s="79" t="e">
        <f>VLOOKUP($S229,'Grille de Tarif OQN'!$B$2:$S$3603,AH$1,0)</f>
        <v>#N/A</v>
      </c>
      <c r="AI229" s="79" t="e">
        <f>VLOOKUP($S229,'Grille de Tarif OQN'!$B$2:$S$3603,AI$1,0)</f>
        <v>#N/A</v>
      </c>
      <c r="AJ229" s="79" t="e">
        <f>VLOOKUP($S229,'Grille de Tarif OQN'!$B$2:$S$3603,AJ$1,0)</f>
        <v>#N/A</v>
      </c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72"/>
      <c r="AV229"/>
      <c r="AW229"/>
      <c r="AX229"/>
      <c r="AY229"/>
      <c r="AZ229" s="96">
        <f t="shared" si="77"/>
        <v>0</v>
      </c>
      <c r="BA229" s="24" t="e">
        <f t="shared" si="78"/>
        <v>#N/A</v>
      </c>
      <c r="BB229" s="24" t="e">
        <f t="shared" si="79"/>
        <v>#N/A</v>
      </c>
      <c r="BC229" s="24" t="e">
        <f t="shared" si="72"/>
        <v>#N/A</v>
      </c>
      <c r="BD229" s="24" t="e">
        <f t="shared" si="73"/>
        <v>#N/A</v>
      </c>
      <c r="BE229"/>
      <c r="BF229" t="e">
        <f t="shared" si="80"/>
        <v>#N/A</v>
      </c>
      <c r="BG229" t="str">
        <f t="shared" si="81"/>
        <v>HDJ</v>
      </c>
      <c r="BH229" s="20" t="e">
        <f t="shared" si="82"/>
        <v>#N/A</v>
      </c>
      <c r="BI229" s="20" t="e">
        <f t="shared" si="83"/>
        <v>#N/A</v>
      </c>
      <c r="BJ229" s="20" t="e">
        <f t="shared" si="84"/>
        <v>#N/A</v>
      </c>
      <c r="BK229" s="20" t="e">
        <f t="shared" si="85"/>
        <v>#N/A</v>
      </c>
      <c r="BL229" s="20" t="e">
        <f t="shared" si="86"/>
        <v>#N/A</v>
      </c>
      <c r="BM229" s="20" t="e">
        <f t="shared" si="74"/>
        <v>#N/A</v>
      </c>
      <c r="BN229" s="20" t="e">
        <f t="shared" si="87"/>
        <v>#N/A</v>
      </c>
    </row>
    <row r="230" spans="1:66">
      <c r="A230" s="92"/>
      <c r="B230" s="90"/>
      <c r="C230" s="90"/>
      <c r="D230" s="93"/>
      <c r="E230" s="93"/>
      <c r="F230" s="93"/>
      <c r="G230" s="93"/>
      <c r="H230" s="93"/>
      <c r="I230" s="93"/>
      <c r="J230" s="93"/>
      <c r="K230" s="93"/>
      <c r="L230" s="92"/>
      <c r="M230" s="93"/>
      <c r="N230" s="91">
        <f t="shared" si="68"/>
        <v>0</v>
      </c>
      <c r="O230" s="91" t="str">
        <f t="shared" si="69"/>
        <v/>
      </c>
      <c r="P230" s="91" t="str">
        <f t="shared" si="70"/>
        <v/>
      </c>
      <c r="Q230" s="91" t="str">
        <f t="shared" si="71"/>
        <v>HDJ</v>
      </c>
      <c r="R230" s="82"/>
      <c r="S230" s="95">
        <f t="shared" si="75"/>
        <v>0</v>
      </c>
      <c r="T230" s="95">
        <f t="shared" si="76"/>
        <v>0</v>
      </c>
      <c r="U230" s="79" t="e">
        <f>VLOOKUP($S230,'Grille de Tarif OQN'!$B$2:$S$3603,U$1,0)</f>
        <v>#N/A</v>
      </c>
      <c r="V230" s="79" t="e">
        <f>VLOOKUP($S230,'Grille de Tarif OQN'!$B$2:$S$3603,V$1,0)</f>
        <v>#N/A</v>
      </c>
      <c r="W230" s="79" t="e">
        <f>VLOOKUP($S230,'Grille de Tarif OQN'!$B$2:$S$3603,W$1,0)</f>
        <v>#N/A</v>
      </c>
      <c r="X230" s="79" t="e">
        <f>VLOOKUP($S230,'Grille de Tarif OQN'!$B$2:$S$3603,X$1,0)</f>
        <v>#N/A</v>
      </c>
      <c r="Y230" s="79" t="e">
        <f>VLOOKUP($S230,'Grille de Tarif OQN'!$B$2:$S$3603,Y$1,0)</f>
        <v>#N/A</v>
      </c>
      <c r="Z230" s="79" t="e">
        <f>VLOOKUP($S230,'Grille de Tarif OQN'!$B$2:$S$3603,Z$1,0)</f>
        <v>#N/A</v>
      </c>
      <c r="AA230" s="79" t="e">
        <f>VLOOKUP($S230,'Grille de Tarif OQN'!$B$2:$S$3603,AA$1,0)</f>
        <v>#N/A</v>
      </c>
      <c r="AB230" s="79" t="e">
        <f>VLOOKUP($S230,'Grille de Tarif OQN'!$B$2:$S$3603,AB$1,0)</f>
        <v>#N/A</v>
      </c>
      <c r="AC230" s="79" t="e">
        <f>VLOOKUP($S230,'Grille de Tarif OQN'!$B$2:$S$3603,AC$1,0)</f>
        <v>#N/A</v>
      </c>
      <c r="AD230" s="79" t="e">
        <f>VLOOKUP($S230,'Grille de Tarif OQN'!$B$2:$S$3603,AD$1,0)</f>
        <v>#N/A</v>
      </c>
      <c r="AE230" s="79" t="e">
        <f>VLOOKUP($S230,'Grille de Tarif OQN'!$B$2:$S$3603,AE$1,0)</f>
        <v>#N/A</v>
      </c>
      <c r="AF230" s="79" t="e">
        <f>VLOOKUP($S230,'Grille de Tarif OQN'!$B$2:$S$3603,AF$1,0)</f>
        <v>#N/A</v>
      </c>
      <c r="AG230" s="79" t="e">
        <f>VLOOKUP($S230,'Grille de Tarif OQN'!$B$2:$S$3603,AG$1,0)</f>
        <v>#N/A</v>
      </c>
      <c r="AH230" s="79" t="e">
        <f>VLOOKUP($S230,'Grille de Tarif OQN'!$B$2:$S$3603,AH$1,0)</f>
        <v>#N/A</v>
      </c>
      <c r="AI230" s="79" t="e">
        <f>VLOOKUP($S230,'Grille de Tarif OQN'!$B$2:$S$3603,AI$1,0)</f>
        <v>#N/A</v>
      </c>
      <c r="AJ230" s="79" t="e">
        <f>VLOOKUP($S230,'Grille de Tarif OQN'!$B$2:$S$3603,AJ$1,0)</f>
        <v>#N/A</v>
      </c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72"/>
      <c r="AV230"/>
      <c r="AW230"/>
      <c r="AX230"/>
      <c r="AY230"/>
      <c r="AZ230" s="96">
        <f t="shared" si="77"/>
        <v>0</v>
      </c>
      <c r="BA230" s="24" t="e">
        <f t="shared" si="78"/>
        <v>#N/A</v>
      </c>
      <c r="BB230" s="24" t="e">
        <f t="shared" si="79"/>
        <v>#N/A</v>
      </c>
      <c r="BC230" s="24" t="e">
        <f t="shared" si="72"/>
        <v>#N/A</v>
      </c>
      <c r="BD230" s="24" t="e">
        <f t="shared" si="73"/>
        <v>#N/A</v>
      </c>
      <c r="BE230"/>
      <c r="BF230" t="e">
        <f t="shared" si="80"/>
        <v>#N/A</v>
      </c>
      <c r="BG230" t="str">
        <f t="shared" si="81"/>
        <v>HDJ</v>
      </c>
      <c r="BH230" s="20" t="e">
        <f t="shared" si="82"/>
        <v>#N/A</v>
      </c>
      <c r="BI230" s="20" t="e">
        <f t="shared" si="83"/>
        <v>#N/A</v>
      </c>
      <c r="BJ230" s="20" t="e">
        <f t="shared" si="84"/>
        <v>#N/A</v>
      </c>
      <c r="BK230" s="20" t="e">
        <f t="shared" si="85"/>
        <v>#N/A</v>
      </c>
      <c r="BL230" s="20" t="e">
        <f t="shared" si="86"/>
        <v>#N/A</v>
      </c>
      <c r="BM230" s="20" t="e">
        <f t="shared" si="74"/>
        <v>#N/A</v>
      </c>
      <c r="BN230" s="20" t="e">
        <f t="shared" si="87"/>
        <v>#N/A</v>
      </c>
    </row>
    <row r="231" spans="1:66">
      <c r="A231" s="92"/>
      <c r="B231" s="90"/>
      <c r="C231" s="90"/>
      <c r="D231" s="93"/>
      <c r="E231" s="93"/>
      <c r="F231" s="93"/>
      <c r="G231" s="93"/>
      <c r="H231" s="93"/>
      <c r="I231" s="93"/>
      <c r="J231" s="93"/>
      <c r="K231" s="93"/>
      <c r="L231" s="92"/>
      <c r="M231" s="93"/>
      <c r="N231" s="91">
        <f t="shared" si="68"/>
        <v>0</v>
      </c>
      <c r="O231" s="91" t="str">
        <f t="shared" si="69"/>
        <v/>
      </c>
      <c r="P231" s="91" t="str">
        <f t="shared" si="70"/>
        <v/>
      </c>
      <c r="Q231" s="91" t="str">
        <f t="shared" si="71"/>
        <v>HDJ</v>
      </c>
      <c r="R231" s="82"/>
      <c r="S231" s="95">
        <f t="shared" si="75"/>
        <v>0</v>
      </c>
      <c r="T231" s="95">
        <f t="shared" si="76"/>
        <v>0</v>
      </c>
      <c r="U231" s="79" t="e">
        <f>VLOOKUP($S231,'Grille de Tarif OQN'!$B$2:$S$3603,U$1,0)</f>
        <v>#N/A</v>
      </c>
      <c r="V231" s="79" t="e">
        <f>VLOOKUP($S231,'Grille de Tarif OQN'!$B$2:$S$3603,V$1,0)</f>
        <v>#N/A</v>
      </c>
      <c r="W231" s="79" t="e">
        <f>VLOOKUP($S231,'Grille de Tarif OQN'!$B$2:$S$3603,W$1,0)</f>
        <v>#N/A</v>
      </c>
      <c r="X231" s="79" t="e">
        <f>VLOOKUP($S231,'Grille de Tarif OQN'!$B$2:$S$3603,X$1,0)</f>
        <v>#N/A</v>
      </c>
      <c r="Y231" s="79" t="e">
        <f>VLOOKUP($S231,'Grille de Tarif OQN'!$B$2:$S$3603,Y$1,0)</f>
        <v>#N/A</v>
      </c>
      <c r="Z231" s="79" t="e">
        <f>VLOOKUP($S231,'Grille de Tarif OQN'!$B$2:$S$3603,Z$1,0)</f>
        <v>#N/A</v>
      </c>
      <c r="AA231" s="79" t="e">
        <f>VLOOKUP($S231,'Grille de Tarif OQN'!$B$2:$S$3603,AA$1,0)</f>
        <v>#N/A</v>
      </c>
      <c r="AB231" s="79" t="e">
        <f>VLOOKUP($S231,'Grille de Tarif OQN'!$B$2:$S$3603,AB$1,0)</f>
        <v>#N/A</v>
      </c>
      <c r="AC231" s="79" t="e">
        <f>VLOOKUP($S231,'Grille de Tarif OQN'!$B$2:$S$3603,AC$1,0)</f>
        <v>#N/A</v>
      </c>
      <c r="AD231" s="79" t="e">
        <f>VLOOKUP($S231,'Grille de Tarif OQN'!$B$2:$S$3603,AD$1,0)</f>
        <v>#N/A</v>
      </c>
      <c r="AE231" s="79" t="e">
        <f>VLOOKUP($S231,'Grille de Tarif OQN'!$B$2:$S$3603,AE$1,0)</f>
        <v>#N/A</v>
      </c>
      <c r="AF231" s="79" t="e">
        <f>VLOOKUP($S231,'Grille de Tarif OQN'!$B$2:$S$3603,AF$1,0)</f>
        <v>#N/A</v>
      </c>
      <c r="AG231" s="79" t="e">
        <f>VLOOKUP($S231,'Grille de Tarif OQN'!$B$2:$S$3603,AG$1,0)</f>
        <v>#N/A</v>
      </c>
      <c r="AH231" s="79" t="e">
        <f>VLOOKUP($S231,'Grille de Tarif OQN'!$B$2:$S$3603,AH$1,0)</f>
        <v>#N/A</v>
      </c>
      <c r="AI231" s="79" t="e">
        <f>VLOOKUP($S231,'Grille de Tarif OQN'!$B$2:$S$3603,AI$1,0)</f>
        <v>#N/A</v>
      </c>
      <c r="AJ231" s="79" t="e">
        <f>VLOOKUP($S231,'Grille de Tarif OQN'!$B$2:$S$3603,AJ$1,0)</f>
        <v>#N/A</v>
      </c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72"/>
      <c r="AV231"/>
      <c r="AW231"/>
      <c r="AX231"/>
      <c r="AY231"/>
      <c r="AZ231" s="96">
        <f t="shared" si="77"/>
        <v>0</v>
      </c>
      <c r="BA231" s="24" t="e">
        <f t="shared" si="78"/>
        <v>#N/A</v>
      </c>
      <c r="BB231" s="24" t="e">
        <f t="shared" si="79"/>
        <v>#N/A</v>
      </c>
      <c r="BC231" s="24" t="e">
        <f t="shared" si="72"/>
        <v>#N/A</v>
      </c>
      <c r="BD231" s="24" t="e">
        <f t="shared" si="73"/>
        <v>#N/A</v>
      </c>
      <c r="BE231"/>
      <c r="BF231" t="e">
        <f t="shared" si="80"/>
        <v>#N/A</v>
      </c>
      <c r="BG231" t="str">
        <f t="shared" si="81"/>
        <v>HDJ</v>
      </c>
      <c r="BH231" s="20" t="e">
        <f t="shared" si="82"/>
        <v>#N/A</v>
      </c>
      <c r="BI231" s="20" t="e">
        <f t="shared" si="83"/>
        <v>#N/A</v>
      </c>
      <c r="BJ231" s="20" t="e">
        <f t="shared" si="84"/>
        <v>#N/A</v>
      </c>
      <c r="BK231" s="20" t="e">
        <f t="shared" si="85"/>
        <v>#N/A</v>
      </c>
      <c r="BL231" s="20" t="e">
        <f t="shared" si="86"/>
        <v>#N/A</v>
      </c>
      <c r="BM231" s="20" t="e">
        <f t="shared" si="74"/>
        <v>#N/A</v>
      </c>
      <c r="BN231" s="20" t="e">
        <f t="shared" si="87"/>
        <v>#N/A</v>
      </c>
    </row>
    <row r="232" spans="1:66">
      <c r="A232" s="92"/>
      <c r="B232" s="90"/>
      <c r="C232" s="90"/>
      <c r="D232" s="93"/>
      <c r="E232" s="93"/>
      <c r="F232" s="93"/>
      <c r="G232" s="93"/>
      <c r="H232" s="93"/>
      <c r="I232" s="93"/>
      <c r="J232" s="93"/>
      <c r="K232" s="93"/>
      <c r="L232" s="92"/>
      <c r="M232" s="93"/>
      <c r="N232" s="91">
        <f t="shared" si="68"/>
        <v>0</v>
      </c>
      <c r="O232" s="91" t="str">
        <f t="shared" si="69"/>
        <v/>
      </c>
      <c r="P232" s="91" t="str">
        <f t="shared" si="70"/>
        <v/>
      </c>
      <c r="Q232" s="91" t="str">
        <f t="shared" si="71"/>
        <v>HDJ</v>
      </c>
      <c r="R232" s="82"/>
      <c r="S232" s="95">
        <f t="shared" si="75"/>
        <v>0</v>
      </c>
      <c r="T232" s="95">
        <f t="shared" si="76"/>
        <v>0</v>
      </c>
      <c r="U232" s="79" t="e">
        <f>VLOOKUP($S232,'Grille de Tarif OQN'!$B$2:$S$3603,U$1,0)</f>
        <v>#N/A</v>
      </c>
      <c r="V232" s="79" t="e">
        <f>VLOOKUP($S232,'Grille de Tarif OQN'!$B$2:$S$3603,V$1,0)</f>
        <v>#N/A</v>
      </c>
      <c r="W232" s="79" t="e">
        <f>VLOOKUP($S232,'Grille de Tarif OQN'!$B$2:$S$3603,W$1,0)</f>
        <v>#N/A</v>
      </c>
      <c r="X232" s="79" t="e">
        <f>VLOOKUP($S232,'Grille de Tarif OQN'!$B$2:$S$3603,X$1,0)</f>
        <v>#N/A</v>
      </c>
      <c r="Y232" s="79" t="e">
        <f>VLOOKUP($S232,'Grille de Tarif OQN'!$B$2:$S$3603,Y$1,0)</f>
        <v>#N/A</v>
      </c>
      <c r="Z232" s="79" t="e">
        <f>VLOOKUP($S232,'Grille de Tarif OQN'!$B$2:$S$3603,Z$1,0)</f>
        <v>#N/A</v>
      </c>
      <c r="AA232" s="79" t="e">
        <f>VLOOKUP($S232,'Grille de Tarif OQN'!$B$2:$S$3603,AA$1,0)</f>
        <v>#N/A</v>
      </c>
      <c r="AB232" s="79" t="e">
        <f>VLOOKUP($S232,'Grille de Tarif OQN'!$B$2:$S$3603,AB$1,0)</f>
        <v>#N/A</v>
      </c>
      <c r="AC232" s="79" t="e">
        <f>VLOOKUP($S232,'Grille de Tarif OQN'!$B$2:$S$3603,AC$1,0)</f>
        <v>#N/A</v>
      </c>
      <c r="AD232" s="79" t="e">
        <f>VLOOKUP($S232,'Grille de Tarif OQN'!$B$2:$S$3603,AD$1,0)</f>
        <v>#N/A</v>
      </c>
      <c r="AE232" s="79" t="e">
        <f>VLOOKUP($S232,'Grille de Tarif OQN'!$B$2:$S$3603,AE$1,0)</f>
        <v>#N/A</v>
      </c>
      <c r="AF232" s="79" t="e">
        <f>VLOOKUP($S232,'Grille de Tarif OQN'!$B$2:$S$3603,AF$1,0)</f>
        <v>#N/A</v>
      </c>
      <c r="AG232" s="79" t="e">
        <f>VLOOKUP($S232,'Grille de Tarif OQN'!$B$2:$S$3603,AG$1,0)</f>
        <v>#N/A</v>
      </c>
      <c r="AH232" s="79" t="e">
        <f>VLOOKUP($S232,'Grille de Tarif OQN'!$B$2:$S$3603,AH$1,0)</f>
        <v>#N/A</v>
      </c>
      <c r="AI232" s="79" t="e">
        <f>VLOOKUP($S232,'Grille de Tarif OQN'!$B$2:$S$3603,AI$1,0)</f>
        <v>#N/A</v>
      </c>
      <c r="AJ232" s="79" t="e">
        <f>VLOOKUP($S232,'Grille de Tarif OQN'!$B$2:$S$3603,AJ$1,0)</f>
        <v>#N/A</v>
      </c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72"/>
      <c r="AV232"/>
      <c r="AW232"/>
      <c r="AX232"/>
      <c r="AY232"/>
      <c r="AZ232" s="96">
        <f t="shared" si="77"/>
        <v>0</v>
      </c>
      <c r="BA232" s="24" t="e">
        <f t="shared" si="78"/>
        <v>#N/A</v>
      </c>
      <c r="BB232" s="24" t="e">
        <f t="shared" si="79"/>
        <v>#N/A</v>
      </c>
      <c r="BC232" s="24" t="e">
        <f t="shared" si="72"/>
        <v>#N/A</v>
      </c>
      <c r="BD232" s="24" t="e">
        <f t="shared" si="73"/>
        <v>#N/A</v>
      </c>
      <c r="BE232"/>
      <c r="BF232" t="e">
        <f t="shared" si="80"/>
        <v>#N/A</v>
      </c>
      <c r="BG232" t="str">
        <f t="shared" si="81"/>
        <v>HDJ</v>
      </c>
      <c r="BH232" s="20" t="e">
        <f t="shared" si="82"/>
        <v>#N/A</v>
      </c>
      <c r="BI232" s="20" t="e">
        <f t="shared" si="83"/>
        <v>#N/A</v>
      </c>
      <c r="BJ232" s="20" t="e">
        <f t="shared" si="84"/>
        <v>#N/A</v>
      </c>
      <c r="BK232" s="20" t="e">
        <f t="shared" si="85"/>
        <v>#N/A</v>
      </c>
      <c r="BL232" s="20" t="e">
        <f t="shared" si="86"/>
        <v>#N/A</v>
      </c>
      <c r="BM232" s="20" t="e">
        <f t="shared" si="74"/>
        <v>#N/A</v>
      </c>
      <c r="BN232" s="20" t="e">
        <f t="shared" si="87"/>
        <v>#N/A</v>
      </c>
    </row>
    <row r="233" spans="1:66">
      <c r="A233" s="92"/>
      <c r="B233" s="90"/>
      <c r="C233" s="90"/>
      <c r="D233" s="93"/>
      <c r="E233" s="93"/>
      <c r="F233" s="93"/>
      <c r="G233" s="93"/>
      <c r="H233" s="93"/>
      <c r="I233" s="93"/>
      <c r="J233" s="93"/>
      <c r="K233" s="93"/>
      <c r="L233" s="92"/>
      <c r="M233" s="93"/>
      <c r="N233" s="91">
        <f t="shared" si="68"/>
        <v>0</v>
      </c>
      <c r="O233" s="91" t="str">
        <f t="shared" si="69"/>
        <v/>
      </c>
      <c r="P233" s="91" t="str">
        <f t="shared" si="70"/>
        <v/>
      </c>
      <c r="Q233" s="91" t="str">
        <f t="shared" si="71"/>
        <v>HDJ</v>
      </c>
      <c r="R233" s="82"/>
      <c r="S233" s="95">
        <f t="shared" si="75"/>
        <v>0</v>
      </c>
      <c r="T233" s="95">
        <f t="shared" si="76"/>
        <v>0</v>
      </c>
      <c r="U233" s="79" t="e">
        <f>VLOOKUP($S233,'Grille de Tarif OQN'!$B$2:$S$3603,U$1,0)</f>
        <v>#N/A</v>
      </c>
      <c r="V233" s="79" t="e">
        <f>VLOOKUP($S233,'Grille de Tarif OQN'!$B$2:$S$3603,V$1,0)</f>
        <v>#N/A</v>
      </c>
      <c r="W233" s="79" t="e">
        <f>VLOOKUP($S233,'Grille de Tarif OQN'!$B$2:$S$3603,W$1,0)</f>
        <v>#N/A</v>
      </c>
      <c r="X233" s="79" t="e">
        <f>VLOOKUP($S233,'Grille de Tarif OQN'!$B$2:$S$3603,X$1,0)</f>
        <v>#N/A</v>
      </c>
      <c r="Y233" s="79" t="e">
        <f>VLOOKUP($S233,'Grille de Tarif OQN'!$B$2:$S$3603,Y$1,0)</f>
        <v>#N/A</v>
      </c>
      <c r="Z233" s="79" t="e">
        <f>VLOOKUP($S233,'Grille de Tarif OQN'!$B$2:$S$3603,Z$1,0)</f>
        <v>#N/A</v>
      </c>
      <c r="AA233" s="79" t="e">
        <f>VLOOKUP($S233,'Grille de Tarif OQN'!$B$2:$S$3603,AA$1,0)</f>
        <v>#N/A</v>
      </c>
      <c r="AB233" s="79" t="e">
        <f>VLOOKUP($S233,'Grille de Tarif OQN'!$B$2:$S$3603,AB$1,0)</f>
        <v>#N/A</v>
      </c>
      <c r="AC233" s="79" t="e">
        <f>VLOOKUP($S233,'Grille de Tarif OQN'!$B$2:$S$3603,AC$1,0)</f>
        <v>#N/A</v>
      </c>
      <c r="AD233" s="79" t="e">
        <f>VLOOKUP($S233,'Grille de Tarif OQN'!$B$2:$S$3603,AD$1,0)</f>
        <v>#N/A</v>
      </c>
      <c r="AE233" s="79" t="e">
        <f>VLOOKUP($S233,'Grille de Tarif OQN'!$B$2:$S$3603,AE$1,0)</f>
        <v>#N/A</v>
      </c>
      <c r="AF233" s="79" t="e">
        <f>VLOOKUP($S233,'Grille de Tarif OQN'!$B$2:$S$3603,AF$1,0)</f>
        <v>#N/A</v>
      </c>
      <c r="AG233" s="79" t="e">
        <f>VLOOKUP($S233,'Grille de Tarif OQN'!$B$2:$S$3603,AG$1,0)</f>
        <v>#N/A</v>
      </c>
      <c r="AH233" s="79" t="e">
        <f>VLOOKUP($S233,'Grille de Tarif OQN'!$B$2:$S$3603,AH$1,0)</f>
        <v>#N/A</v>
      </c>
      <c r="AI233" s="79" t="e">
        <f>VLOOKUP($S233,'Grille de Tarif OQN'!$B$2:$S$3603,AI$1,0)</f>
        <v>#N/A</v>
      </c>
      <c r="AJ233" s="79" t="e">
        <f>VLOOKUP($S233,'Grille de Tarif OQN'!$B$2:$S$3603,AJ$1,0)</f>
        <v>#N/A</v>
      </c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72"/>
      <c r="AV233"/>
      <c r="AW233"/>
      <c r="AX233"/>
      <c r="AY233"/>
      <c r="AZ233" s="96">
        <f t="shared" si="77"/>
        <v>0</v>
      </c>
      <c r="BA233" s="24" t="e">
        <f t="shared" si="78"/>
        <v>#N/A</v>
      </c>
      <c r="BB233" s="24" t="e">
        <f t="shared" si="79"/>
        <v>#N/A</v>
      </c>
      <c r="BC233" s="24" t="e">
        <f t="shared" si="72"/>
        <v>#N/A</v>
      </c>
      <c r="BD233" s="24" t="e">
        <f t="shared" si="73"/>
        <v>#N/A</v>
      </c>
      <c r="BE233"/>
      <c r="BF233" t="e">
        <f t="shared" si="80"/>
        <v>#N/A</v>
      </c>
      <c r="BG233" t="str">
        <f t="shared" si="81"/>
        <v>HDJ</v>
      </c>
      <c r="BH233" s="20" t="e">
        <f t="shared" si="82"/>
        <v>#N/A</v>
      </c>
      <c r="BI233" s="20" t="e">
        <f t="shared" si="83"/>
        <v>#N/A</v>
      </c>
      <c r="BJ233" s="20" t="e">
        <f t="shared" si="84"/>
        <v>#N/A</v>
      </c>
      <c r="BK233" s="20" t="e">
        <f t="shared" si="85"/>
        <v>#N/A</v>
      </c>
      <c r="BL233" s="20" t="e">
        <f t="shared" si="86"/>
        <v>#N/A</v>
      </c>
      <c r="BM233" s="20" t="e">
        <f t="shared" si="74"/>
        <v>#N/A</v>
      </c>
      <c r="BN233" s="20" t="e">
        <f t="shared" si="87"/>
        <v>#N/A</v>
      </c>
    </row>
    <row r="234" spans="1:66">
      <c r="A234" s="92"/>
      <c r="B234" s="90"/>
      <c r="C234" s="90"/>
      <c r="D234" s="93"/>
      <c r="E234" s="93"/>
      <c r="F234" s="93"/>
      <c r="G234" s="93"/>
      <c r="H234" s="93"/>
      <c r="I234" s="93"/>
      <c r="J234" s="93"/>
      <c r="K234" s="93"/>
      <c r="L234" s="92"/>
      <c r="M234" s="93"/>
      <c r="N234" s="91">
        <f t="shared" si="68"/>
        <v>0</v>
      </c>
      <c r="O234" s="91" t="str">
        <f t="shared" si="69"/>
        <v/>
      </c>
      <c r="P234" s="91" t="str">
        <f t="shared" si="70"/>
        <v/>
      </c>
      <c r="Q234" s="91" t="str">
        <f t="shared" si="71"/>
        <v>HDJ</v>
      </c>
      <c r="R234" s="82"/>
      <c r="S234" s="95">
        <f t="shared" si="75"/>
        <v>0</v>
      </c>
      <c r="T234" s="95">
        <f t="shared" si="76"/>
        <v>0</v>
      </c>
      <c r="U234" s="79" t="e">
        <f>VLOOKUP($S234,'Grille de Tarif OQN'!$B$2:$S$3603,U$1,0)</f>
        <v>#N/A</v>
      </c>
      <c r="V234" s="79" t="e">
        <f>VLOOKUP($S234,'Grille de Tarif OQN'!$B$2:$S$3603,V$1,0)</f>
        <v>#N/A</v>
      </c>
      <c r="W234" s="79" t="e">
        <f>VLOOKUP($S234,'Grille de Tarif OQN'!$B$2:$S$3603,W$1,0)</f>
        <v>#N/A</v>
      </c>
      <c r="X234" s="79" t="e">
        <f>VLOOKUP($S234,'Grille de Tarif OQN'!$B$2:$S$3603,X$1,0)</f>
        <v>#N/A</v>
      </c>
      <c r="Y234" s="79" t="e">
        <f>VLOOKUP($S234,'Grille de Tarif OQN'!$B$2:$S$3603,Y$1,0)</f>
        <v>#N/A</v>
      </c>
      <c r="Z234" s="79" t="e">
        <f>VLOOKUP($S234,'Grille de Tarif OQN'!$B$2:$S$3603,Z$1,0)</f>
        <v>#N/A</v>
      </c>
      <c r="AA234" s="79" t="e">
        <f>VLOOKUP($S234,'Grille de Tarif OQN'!$B$2:$S$3603,AA$1,0)</f>
        <v>#N/A</v>
      </c>
      <c r="AB234" s="79" t="e">
        <f>VLOOKUP($S234,'Grille de Tarif OQN'!$B$2:$S$3603,AB$1,0)</f>
        <v>#N/A</v>
      </c>
      <c r="AC234" s="79" t="e">
        <f>VLOOKUP($S234,'Grille de Tarif OQN'!$B$2:$S$3603,AC$1,0)</f>
        <v>#N/A</v>
      </c>
      <c r="AD234" s="79" t="e">
        <f>VLOOKUP($S234,'Grille de Tarif OQN'!$B$2:$S$3603,AD$1,0)</f>
        <v>#N/A</v>
      </c>
      <c r="AE234" s="79" t="e">
        <f>VLOOKUP($S234,'Grille de Tarif OQN'!$B$2:$S$3603,AE$1,0)</f>
        <v>#N/A</v>
      </c>
      <c r="AF234" s="79" t="e">
        <f>VLOOKUP($S234,'Grille de Tarif OQN'!$B$2:$S$3603,AF$1,0)</f>
        <v>#N/A</v>
      </c>
      <c r="AG234" s="79" t="e">
        <f>VLOOKUP($S234,'Grille de Tarif OQN'!$B$2:$S$3603,AG$1,0)</f>
        <v>#N/A</v>
      </c>
      <c r="AH234" s="79" t="e">
        <f>VLOOKUP($S234,'Grille de Tarif OQN'!$B$2:$S$3603,AH$1,0)</f>
        <v>#N/A</v>
      </c>
      <c r="AI234" s="79" t="e">
        <f>VLOOKUP($S234,'Grille de Tarif OQN'!$B$2:$S$3603,AI$1,0)</f>
        <v>#N/A</v>
      </c>
      <c r="AJ234" s="79" t="e">
        <f>VLOOKUP($S234,'Grille de Tarif OQN'!$B$2:$S$3603,AJ$1,0)</f>
        <v>#N/A</v>
      </c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72"/>
      <c r="AV234"/>
      <c r="AW234"/>
      <c r="AX234"/>
      <c r="AY234"/>
      <c r="AZ234" s="96">
        <f t="shared" si="77"/>
        <v>0</v>
      </c>
      <c r="BA234" s="24" t="e">
        <f t="shared" si="78"/>
        <v>#N/A</v>
      </c>
      <c r="BB234" s="24" t="e">
        <f t="shared" si="79"/>
        <v>#N/A</v>
      </c>
      <c r="BC234" s="24" t="e">
        <f t="shared" si="72"/>
        <v>#N/A</v>
      </c>
      <c r="BD234" s="24" t="e">
        <f t="shared" si="73"/>
        <v>#N/A</v>
      </c>
      <c r="BE234"/>
      <c r="BF234" t="e">
        <f t="shared" si="80"/>
        <v>#N/A</v>
      </c>
      <c r="BG234" t="str">
        <f t="shared" si="81"/>
        <v>HDJ</v>
      </c>
      <c r="BH234" s="20" t="e">
        <f t="shared" si="82"/>
        <v>#N/A</v>
      </c>
      <c r="BI234" s="20" t="e">
        <f t="shared" si="83"/>
        <v>#N/A</v>
      </c>
      <c r="BJ234" s="20" t="e">
        <f t="shared" si="84"/>
        <v>#N/A</v>
      </c>
      <c r="BK234" s="20" t="e">
        <f t="shared" si="85"/>
        <v>#N/A</v>
      </c>
      <c r="BL234" s="20" t="e">
        <f t="shared" si="86"/>
        <v>#N/A</v>
      </c>
      <c r="BM234" s="20" t="e">
        <f t="shared" si="74"/>
        <v>#N/A</v>
      </c>
      <c r="BN234" s="20" t="e">
        <f t="shared" si="87"/>
        <v>#N/A</v>
      </c>
    </row>
    <row r="235" spans="1:66">
      <c r="A235" s="92"/>
      <c r="B235" s="90"/>
      <c r="C235" s="90"/>
      <c r="D235" s="93"/>
      <c r="E235" s="93"/>
      <c r="F235" s="93"/>
      <c r="G235" s="93"/>
      <c r="H235" s="93"/>
      <c r="I235" s="93"/>
      <c r="J235" s="93"/>
      <c r="K235" s="93"/>
      <c r="L235" s="92"/>
      <c r="M235" s="93"/>
      <c r="N235" s="91">
        <f t="shared" si="68"/>
        <v>0</v>
      </c>
      <c r="O235" s="91" t="str">
        <f t="shared" si="69"/>
        <v/>
      </c>
      <c r="P235" s="91" t="str">
        <f t="shared" si="70"/>
        <v/>
      </c>
      <c r="Q235" s="91" t="str">
        <f t="shared" si="71"/>
        <v>HDJ</v>
      </c>
      <c r="R235" s="82"/>
      <c r="S235" s="95">
        <f t="shared" si="75"/>
        <v>0</v>
      </c>
      <c r="T235" s="95">
        <f t="shared" si="76"/>
        <v>0</v>
      </c>
      <c r="U235" s="79" t="e">
        <f>VLOOKUP($S235,'Grille de Tarif OQN'!$B$2:$S$3603,U$1,0)</f>
        <v>#N/A</v>
      </c>
      <c r="V235" s="79" t="e">
        <f>VLOOKUP($S235,'Grille de Tarif OQN'!$B$2:$S$3603,V$1,0)</f>
        <v>#N/A</v>
      </c>
      <c r="W235" s="79" t="e">
        <f>VLOOKUP($S235,'Grille de Tarif OQN'!$B$2:$S$3603,W$1,0)</f>
        <v>#N/A</v>
      </c>
      <c r="X235" s="79" t="e">
        <f>VLOOKUP($S235,'Grille de Tarif OQN'!$B$2:$S$3603,X$1,0)</f>
        <v>#N/A</v>
      </c>
      <c r="Y235" s="79" t="e">
        <f>VLOOKUP($S235,'Grille de Tarif OQN'!$B$2:$S$3603,Y$1,0)</f>
        <v>#N/A</v>
      </c>
      <c r="Z235" s="79" t="e">
        <f>VLOOKUP($S235,'Grille de Tarif OQN'!$B$2:$S$3603,Z$1,0)</f>
        <v>#N/A</v>
      </c>
      <c r="AA235" s="79" t="e">
        <f>VLOOKUP($S235,'Grille de Tarif OQN'!$B$2:$S$3603,AA$1,0)</f>
        <v>#N/A</v>
      </c>
      <c r="AB235" s="79" t="e">
        <f>VLOOKUP($S235,'Grille de Tarif OQN'!$B$2:$S$3603,AB$1,0)</f>
        <v>#N/A</v>
      </c>
      <c r="AC235" s="79" t="e">
        <f>VLOOKUP($S235,'Grille de Tarif OQN'!$B$2:$S$3603,AC$1,0)</f>
        <v>#N/A</v>
      </c>
      <c r="AD235" s="79" t="e">
        <f>VLOOKUP($S235,'Grille de Tarif OQN'!$B$2:$S$3603,AD$1,0)</f>
        <v>#N/A</v>
      </c>
      <c r="AE235" s="79" t="e">
        <f>VLOOKUP($S235,'Grille de Tarif OQN'!$B$2:$S$3603,AE$1,0)</f>
        <v>#N/A</v>
      </c>
      <c r="AF235" s="79" t="e">
        <f>VLOOKUP($S235,'Grille de Tarif OQN'!$B$2:$S$3603,AF$1,0)</f>
        <v>#N/A</v>
      </c>
      <c r="AG235" s="79" t="e">
        <f>VLOOKUP($S235,'Grille de Tarif OQN'!$B$2:$S$3603,AG$1,0)</f>
        <v>#N/A</v>
      </c>
      <c r="AH235" s="79" t="e">
        <f>VLOOKUP($S235,'Grille de Tarif OQN'!$B$2:$S$3603,AH$1,0)</f>
        <v>#N/A</v>
      </c>
      <c r="AI235" s="79" t="e">
        <f>VLOOKUP($S235,'Grille de Tarif OQN'!$B$2:$S$3603,AI$1,0)</f>
        <v>#N/A</v>
      </c>
      <c r="AJ235" s="79" t="e">
        <f>VLOOKUP($S235,'Grille de Tarif OQN'!$B$2:$S$3603,AJ$1,0)</f>
        <v>#N/A</v>
      </c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72"/>
      <c r="AV235"/>
      <c r="AW235"/>
      <c r="AX235"/>
      <c r="AY235"/>
      <c r="AZ235" s="96">
        <f t="shared" si="77"/>
        <v>0</v>
      </c>
      <c r="BA235" s="24" t="e">
        <f t="shared" si="78"/>
        <v>#N/A</v>
      </c>
      <c r="BB235" s="24" t="e">
        <f t="shared" si="79"/>
        <v>#N/A</v>
      </c>
      <c r="BC235" s="24" t="e">
        <f t="shared" si="72"/>
        <v>#N/A</v>
      </c>
      <c r="BD235" s="24" t="e">
        <f t="shared" si="73"/>
        <v>#N/A</v>
      </c>
      <c r="BE235"/>
      <c r="BF235" t="e">
        <f t="shared" si="80"/>
        <v>#N/A</v>
      </c>
      <c r="BG235" t="str">
        <f t="shared" si="81"/>
        <v>HDJ</v>
      </c>
      <c r="BH235" s="20" t="e">
        <f t="shared" si="82"/>
        <v>#N/A</v>
      </c>
      <c r="BI235" s="20" t="e">
        <f t="shared" si="83"/>
        <v>#N/A</v>
      </c>
      <c r="BJ235" s="20" t="e">
        <f t="shared" si="84"/>
        <v>#N/A</v>
      </c>
      <c r="BK235" s="20" t="e">
        <f t="shared" si="85"/>
        <v>#N/A</v>
      </c>
      <c r="BL235" s="20" t="e">
        <f t="shared" si="86"/>
        <v>#N/A</v>
      </c>
      <c r="BM235" s="20" t="e">
        <f t="shared" si="74"/>
        <v>#N/A</v>
      </c>
      <c r="BN235" s="20" t="e">
        <f t="shared" si="87"/>
        <v>#N/A</v>
      </c>
    </row>
    <row r="236" spans="1:66">
      <c r="A236" s="92"/>
      <c r="B236" s="90"/>
      <c r="C236" s="90"/>
      <c r="D236" s="93"/>
      <c r="E236" s="93"/>
      <c r="F236" s="93"/>
      <c r="G236" s="93"/>
      <c r="H236" s="93"/>
      <c r="I236" s="93"/>
      <c r="J236" s="93"/>
      <c r="K236" s="93"/>
      <c r="L236" s="92"/>
      <c r="M236" s="93"/>
      <c r="N236" s="91">
        <f t="shared" si="68"/>
        <v>0</v>
      </c>
      <c r="O236" s="91" t="str">
        <f t="shared" si="69"/>
        <v/>
      </c>
      <c r="P236" s="91" t="str">
        <f t="shared" si="70"/>
        <v/>
      </c>
      <c r="Q236" s="91" t="str">
        <f t="shared" si="71"/>
        <v>HDJ</v>
      </c>
      <c r="R236" s="82"/>
      <c r="S236" s="95">
        <f t="shared" si="75"/>
        <v>0</v>
      </c>
      <c r="T236" s="95">
        <f t="shared" si="76"/>
        <v>0</v>
      </c>
      <c r="U236" s="79" t="e">
        <f>VLOOKUP($S236,'Grille de Tarif OQN'!$B$2:$S$3603,U$1,0)</f>
        <v>#N/A</v>
      </c>
      <c r="V236" s="79" t="e">
        <f>VLOOKUP($S236,'Grille de Tarif OQN'!$B$2:$S$3603,V$1,0)</f>
        <v>#N/A</v>
      </c>
      <c r="W236" s="79" t="e">
        <f>VLOOKUP($S236,'Grille de Tarif OQN'!$B$2:$S$3603,W$1,0)</f>
        <v>#N/A</v>
      </c>
      <c r="X236" s="79" t="e">
        <f>VLOOKUP($S236,'Grille de Tarif OQN'!$B$2:$S$3603,X$1,0)</f>
        <v>#N/A</v>
      </c>
      <c r="Y236" s="79" t="e">
        <f>VLOOKUP($S236,'Grille de Tarif OQN'!$B$2:$S$3603,Y$1,0)</f>
        <v>#N/A</v>
      </c>
      <c r="Z236" s="79" t="e">
        <f>VLOOKUP($S236,'Grille de Tarif OQN'!$B$2:$S$3603,Z$1,0)</f>
        <v>#N/A</v>
      </c>
      <c r="AA236" s="79" t="e">
        <f>VLOOKUP($S236,'Grille de Tarif OQN'!$B$2:$S$3603,AA$1,0)</f>
        <v>#N/A</v>
      </c>
      <c r="AB236" s="79" t="e">
        <f>VLOOKUP($S236,'Grille de Tarif OQN'!$B$2:$S$3603,AB$1,0)</f>
        <v>#N/A</v>
      </c>
      <c r="AC236" s="79" t="e">
        <f>VLOOKUP($S236,'Grille de Tarif OQN'!$B$2:$S$3603,AC$1,0)</f>
        <v>#N/A</v>
      </c>
      <c r="AD236" s="79" t="e">
        <f>VLOOKUP($S236,'Grille de Tarif OQN'!$B$2:$S$3603,AD$1,0)</f>
        <v>#N/A</v>
      </c>
      <c r="AE236" s="79" t="e">
        <f>VLOOKUP($S236,'Grille de Tarif OQN'!$B$2:$S$3603,AE$1,0)</f>
        <v>#N/A</v>
      </c>
      <c r="AF236" s="79" t="e">
        <f>VLOOKUP($S236,'Grille de Tarif OQN'!$B$2:$S$3603,AF$1,0)</f>
        <v>#N/A</v>
      </c>
      <c r="AG236" s="79" t="e">
        <f>VLOOKUP($S236,'Grille de Tarif OQN'!$B$2:$S$3603,AG$1,0)</f>
        <v>#N/A</v>
      </c>
      <c r="AH236" s="79" t="e">
        <f>VLOOKUP($S236,'Grille de Tarif OQN'!$B$2:$S$3603,AH$1,0)</f>
        <v>#N/A</v>
      </c>
      <c r="AI236" s="79" t="e">
        <f>VLOOKUP($S236,'Grille de Tarif OQN'!$B$2:$S$3603,AI$1,0)</f>
        <v>#N/A</v>
      </c>
      <c r="AJ236" s="79" t="e">
        <f>VLOOKUP($S236,'Grille de Tarif OQN'!$B$2:$S$3603,AJ$1,0)</f>
        <v>#N/A</v>
      </c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72"/>
      <c r="AV236"/>
      <c r="AW236"/>
      <c r="AX236"/>
      <c r="AY236"/>
      <c r="AZ236" s="96">
        <f t="shared" si="77"/>
        <v>0</v>
      </c>
      <c r="BA236" s="24" t="e">
        <f t="shared" si="78"/>
        <v>#N/A</v>
      </c>
      <c r="BB236" s="24" t="e">
        <f t="shared" si="79"/>
        <v>#N/A</v>
      </c>
      <c r="BC236" s="24" t="e">
        <f t="shared" si="72"/>
        <v>#N/A</v>
      </c>
      <c r="BD236" s="24" t="e">
        <f t="shared" si="73"/>
        <v>#N/A</v>
      </c>
      <c r="BE236"/>
      <c r="BF236" t="e">
        <f t="shared" si="80"/>
        <v>#N/A</v>
      </c>
      <c r="BG236" t="str">
        <f t="shared" si="81"/>
        <v>HDJ</v>
      </c>
      <c r="BH236" s="20" t="e">
        <f t="shared" si="82"/>
        <v>#N/A</v>
      </c>
      <c r="BI236" s="20" t="e">
        <f t="shared" si="83"/>
        <v>#N/A</v>
      </c>
      <c r="BJ236" s="20" t="e">
        <f t="shared" si="84"/>
        <v>#N/A</v>
      </c>
      <c r="BK236" s="20" t="e">
        <f t="shared" si="85"/>
        <v>#N/A</v>
      </c>
      <c r="BL236" s="20" t="e">
        <f t="shared" si="86"/>
        <v>#N/A</v>
      </c>
      <c r="BM236" s="20" t="e">
        <f t="shared" si="74"/>
        <v>#N/A</v>
      </c>
      <c r="BN236" s="20" t="e">
        <f t="shared" si="87"/>
        <v>#N/A</v>
      </c>
    </row>
    <row r="237" spans="1:66">
      <c r="A237" s="92"/>
      <c r="B237" s="90"/>
      <c r="C237" s="90"/>
      <c r="D237" s="93"/>
      <c r="E237" s="93"/>
      <c r="F237" s="93"/>
      <c r="G237" s="93"/>
      <c r="H237" s="93"/>
      <c r="I237" s="93"/>
      <c r="J237" s="93"/>
      <c r="K237" s="93"/>
      <c r="L237" s="92"/>
      <c r="M237" s="93"/>
      <c r="N237" s="91">
        <f t="shared" si="68"/>
        <v>0</v>
      </c>
      <c r="O237" s="91" t="str">
        <f t="shared" si="69"/>
        <v/>
      </c>
      <c r="P237" s="91" t="str">
        <f t="shared" si="70"/>
        <v/>
      </c>
      <c r="Q237" s="91" t="str">
        <f t="shared" si="71"/>
        <v>HDJ</v>
      </c>
      <c r="R237" s="82"/>
      <c r="S237" s="95">
        <f t="shared" si="75"/>
        <v>0</v>
      </c>
      <c r="T237" s="95">
        <f t="shared" si="76"/>
        <v>0</v>
      </c>
      <c r="U237" s="79" t="e">
        <f>VLOOKUP($S237,'Grille de Tarif OQN'!$B$2:$S$3603,U$1,0)</f>
        <v>#N/A</v>
      </c>
      <c r="V237" s="79" t="e">
        <f>VLOOKUP($S237,'Grille de Tarif OQN'!$B$2:$S$3603,V$1,0)</f>
        <v>#N/A</v>
      </c>
      <c r="W237" s="79" t="e">
        <f>VLOOKUP($S237,'Grille de Tarif OQN'!$B$2:$S$3603,W$1,0)</f>
        <v>#N/A</v>
      </c>
      <c r="X237" s="79" t="e">
        <f>VLOOKUP($S237,'Grille de Tarif OQN'!$B$2:$S$3603,X$1,0)</f>
        <v>#N/A</v>
      </c>
      <c r="Y237" s="79" t="e">
        <f>VLOOKUP($S237,'Grille de Tarif OQN'!$B$2:$S$3603,Y$1,0)</f>
        <v>#N/A</v>
      </c>
      <c r="Z237" s="79" t="e">
        <f>VLOOKUP($S237,'Grille de Tarif OQN'!$B$2:$S$3603,Z$1,0)</f>
        <v>#N/A</v>
      </c>
      <c r="AA237" s="79" t="e">
        <f>VLOOKUP($S237,'Grille de Tarif OQN'!$B$2:$S$3603,AA$1,0)</f>
        <v>#N/A</v>
      </c>
      <c r="AB237" s="79" t="e">
        <f>VLOOKUP($S237,'Grille de Tarif OQN'!$B$2:$S$3603,AB$1,0)</f>
        <v>#N/A</v>
      </c>
      <c r="AC237" s="79" t="e">
        <f>VLOOKUP($S237,'Grille de Tarif OQN'!$B$2:$S$3603,AC$1,0)</f>
        <v>#N/A</v>
      </c>
      <c r="AD237" s="79" t="e">
        <f>VLOOKUP($S237,'Grille de Tarif OQN'!$B$2:$S$3603,AD$1,0)</f>
        <v>#N/A</v>
      </c>
      <c r="AE237" s="79" t="e">
        <f>VLOOKUP($S237,'Grille de Tarif OQN'!$B$2:$S$3603,AE$1,0)</f>
        <v>#N/A</v>
      </c>
      <c r="AF237" s="79" t="e">
        <f>VLOOKUP($S237,'Grille de Tarif OQN'!$B$2:$S$3603,AF$1,0)</f>
        <v>#N/A</v>
      </c>
      <c r="AG237" s="79" t="e">
        <f>VLOOKUP($S237,'Grille de Tarif OQN'!$B$2:$S$3603,AG$1,0)</f>
        <v>#N/A</v>
      </c>
      <c r="AH237" s="79" t="e">
        <f>VLOOKUP($S237,'Grille de Tarif OQN'!$B$2:$S$3603,AH$1,0)</f>
        <v>#N/A</v>
      </c>
      <c r="AI237" s="79" t="e">
        <f>VLOOKUP($S237,'Grille de Tarif OQN'!$B$2:$S$3603,AI$1,0)</f>
        <v>#N/A</v>
      </c>
      <c r="AJ237" s="79" t="e">
        <f>VLOOKUP($S237,'Grille de Tarif OQN'!$B$2:$S$3603,AJ$1,0)</f>
        <v>#N/A</v>
      </c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72"/>
      <c r="AV237"/>
      <c r="AW237"/>
      <c r="AX237"/>
      <c r="AY237"/>
      <c r="AZ237" s="96">
        <f t="shared" si="77"/>
        <v>0</v>
      </c>
      <c r="BA237" s="24" t="e">
        <f t="shared" si="78"/>
        <v>#N/A</v>
      </c>
      <c r="BB237" s="24" t="e">
        <f t="shared" si="79"/>
        <v>#N/A</v>
      </c>
      <c r="BC237" s="24" t="e">
        <f t="shared" si="72"/>
        <v>#N/A</v>
      </c>
      <c r="BD237" s="24" t="e">
        <f t="shared" si="73"/>
        <v>#N/A</v>
      </c>
      <c r="BE237"/>
      <c r="BF237" t="e">
        <f t="shared" si="80"/>
        <v>#N/A</v>
      </c>
      <c r="BG237" t="str">
        <f t="shared" si="81"/>
        <v>HDJ</v>
      </c>
      <c r="BH237" s="20" t="e">
        <f t="shared" si="82"/>
        <v>#N/A</v>
      </c>
      <c r="BI237" s="20" t="e">
        <f t="shared" si="83"/>
        <v>#N/A</v>
      </c>
      <c r="BJ237" s="20" t="e">
        <f t="shared" si="84"/>
        <v>#N/A</v>
      </c>
      <c r="BK237" s="20" t="e">
        <f t="shared" si="85"/>
        <v>#N/A</v>
      </c>
      <c r="BL237" s="20" t="e">
        <f t="shared" si="86"/>
        <v>#N/A</v>
      </c>
      <c r="BM237" s="20" t="e">
        <f t="shared" si="74"/>
        <v>#N/A</v>
      </c>
      <c r="BN237" s="20" t="e">
        <f t="shared" si="87"/>
        <v>#N/A</v>
      </c>
    </row>
    <row r="238" spans="1:66">
      <c r="A238" s="92"/>
      <c r="B238" s="90"/>
      <c r="C238" s="90"/>
      <c r="D238" s="93"/>
      <c r="E238" s="93"/>
      <c r="F238" s="93"/>
      <c r="G238" s="93"/>
      <c r="H238" s="93"/>
      <c r="I238" s="93"/>
      <c r="J238" s="93"/>
      <c r="K238" s="93"/>
      <c r="L238" s="92"/>
      <c r="M238" s="93"/>
      <c r="N238" s="91">
        <f t="shared" si="68"/>
        <v>0</v>
      </c>
      <c r="O238" s="91" t="str">
        <f t="shared" si="69"/>
        <v/>
      </c>
      <c r="P238" s="91" t="str">
        <f t="shared" si="70"/>
        <v/>
      </c>
      <c r="Q238" s="91" t="str">
        <f t="shared" si="71"/>
        <v>HDJ</v>
      </c>
      <c r="R238" s="82"/>
      <c r="S238" s="95">
        <f t="shared" si="75"/>
        <v>0</v>
      </c>
      <c r="T238" s="95">
        <f t="shared" si="76"/>
        <v>0</v>
      </c>
      <c r="U238" s="79" t="e">
        <f>VLOOKUP($S238,'Grille de Tarif OQN'!$B$2:$S$3603,U$1,0)</f>
        <v>#N/A</v>
      </c>
      <c r="V238" s="79" t="e">
        <f>VLOOKUP($S238,'Grille de Tarif OQN'!$B$2:$S$3603,V$1,0)</f>
        <v>#N/A</v>
      </c>
      <c r="W238" s="79" t="e">
        <f>VLOOKUP($S238,'Grille de Tarif OQN'!$B$2:$S$3603,W$1,0)</f>
        <v>#N/A</v>
      </c>
      <c r="X238" s="79" t="e">
        <f>VLOOKUP($S238,'Grille de Tarif OQN'!$B$2:$S$3603,X$1,0)</f>
        <v>#N/A</v>
      </c>
      <c r="Y238" s="79" t="e">
        <f>VLOOKUP($S238,'Grille de Tarif OQN'!$B$2:$S$3603,Y$1,0)</f>
        <v>#N/A</v>
      </c>
      <c r="Z238" s="79" t="e">
        <f>VLOOKUP($S238,'Grille de Tarif OQN'!$B$2:$S$3603,Z$1,0)</f>
        <v>#N/A</v>
      </c>
      <c r="AA238" s="79" t="e">
        <f>VLOOKUP($S238,'Grille de Tarif OQN'!$B$2:$S$3603,AA$1,0)</f>
        <v>#N/A</v>
      </c>
      <c r="AB238" s="79" t="e">
        <f>VLOOKUP($S238,'Grille de Tarif OQN'!$B$2:$S$3603,AB$1,0)</f>
        <v>#N/A</v>
      </c>
      <c r="AC238" s="79" t="e">
        <f>VLOOKUP($S238,'Grille de Tarif OQN'!$B$2:$S$3603,AC$1,0)</f>
        <v>#N/A</v>
      </c>
      <c r="AD238" s="79" t="e">
        <f>VLOOKUP($S238,'Grille de Tarif OQN'!$B$2:$S$3603,AD$1,0)</f>
        <v>#N/A</v>
      </c>
      <c r="AE238" s="79" t="e">
        <f>VLOOKUP($S238,'Grille de Tarif OQN'!$B$2:$S$3603,AE$1,0)</f>
        <v>#N/A</v>
      </c>
      <c r="AF238" s="79" t="e">
        <f>VLOOKUP($S238,'Grille de Tarif OQN'!$B$2:$S$3603,AF$1,0)</f>
        <v>#N/A</v>
      </c>
      <c r="AG238" s="79" t="e">
        <f>VLOOKUP($S238,'Grille de Tarif OQN'!$B$2:$S$3603,AG$1,0)</f>
        <v>#N/A</v>
      </c>
      <c r="AH238" s="79" t="e">
        <f>VLOOKUP($S238,'Grille de Tarif OQN'!$B$2:$S$3603,AH$1,0)</f>
        <v>#N/A</v>
      </c>
      <c r="AI238" s="79" t="e">
        <f>VLOOKUP($S238,'Grille de Tarif OQN'!$B$2:$S$3603,AI$1,0)</f>
        <v>#N/A</v>
      </c>
      <c r="AJ238" s="79" t="e">
        <f>VLOOKUP($S238,'Grille de Tarif OQN'!$B$2:$S$3603,AJ$1,0)</f>
        <v>#N/A</v>
      </c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72"/>
      <c r="AV238"/>
      <c r="AW238"/>
      <c r="AX238"/>
      <c r="AY238"/>
      <c r="AZ238" s="96">
        <f t="shared" si="77"/>
        <v>0</v>
      </c>
      <c r="BA238" s="24" t="e">
        <f t="shared" si="78"/>
        <v>#N/A</v>
      </c>
      <c r="BB238" s="24" t="e">
        <f t="shared" si="79"/>
        <v>#N/A</v>
      </c>
      <c r="BC238" s="24" t="e">
        <f t="shared" si="72"/>
        <v>#N/A</v>
      </c>
      <c r="BD238" s="24" t="e">
        <f t="shared" si="73"/>
        <v>#N/A</v>
      </c>
      <c r="BE238"/>
      <c r="BF238" t="e">
        <f t="shared" si="80"/>
        <v>#N/A</v>
      </c>
      <c r="BG238" t="str">
        <f t="shared" si="81"/>
        <v>HDJ</v>
      </c>
      <c r="BH238" s="20" t="e">
        <f t="shared" si="82"/>
        <v>#N/A</v>
      </c>
      <c r="BI238" s="20" t="e">
        <f t="shared" si="83"/>
        <v>#N/A</v>
      </c>
      <c r="BJ238" s="20" t="e">
        <f t="shared" si="84"/>
        <v>#N/A</v>
      </c>
      <c r="BK238" s="20" t="e">
        <f t="shared" si="85"/>
        <v>#N/A</v>
      </c>
      <c r="BL238" s="20" t="e">
        <f t="shared" si="86"/>
        <v>#N/A</v>
      </c>
      <c r="BM238" s="20" t="e">
        <f t="shared" si="74"/>
        <v>#N/A</v>
      </c>
      <c r="BN238" s="20" t="e">
        <f t="shared" si="87"/>
        <v>#N/A</v>
      </c>
    </row>
    <row r="239" spans="1:66">
      <c r="A239" s="92"/>
      <c r="B239" s="90"/>
      <c r="C239" s="90"/>
      <c r="D239" s="93"/>
      <c r="E239" s="93"/>
      <c r="F239" s="93"/>
      <c r="G239" s="93"/>
      <c r="H239" s="93"/>
      <c r="I239" s="93"/>
      <c r="J239" s="93"/>
      <c r="K239" s="93"/>
      <c r="L239" s="92"/>
      <c r="M239" s="93"/>
      <c r="N239" s="91">
        <f t="shared" si="68"/>
        <v>0</v>
      </c>
      <c r="O239" s="91" t="str">
        <f t="shared" si="69"/>
        <v/>
      </c>
      <c r="P239" s="91" t="str">
        <f t="shared" si="70"/>
        <v/>
      </c>
      <c r="Q239" s="91" t="str">
        <f t="shared" si="71"/>
        <v>HDJ</v>
      </c>
      <c r="R239" s="82"/>
      <c r="S239" s="95">
        <f t="shared" si="75"/>
        <v>0</v>
      </c>
      <c r="T239" s="95">
        <f t="shared" si="76"/>
        <v>0</v>
      </c>
      <c r="U239" s="79" t="e">
        <f>VLOOKUP($S239,'Grille de Tarif OQN'!$B$2:$S$3603,U$1,0)</f>
        <v>#N/A</v>
      </c>
      <c r="V239" s="79" t="e">
        <f>VLOOKUP($S239,'Grille de Tarif OQN'!$B$2:$S$3603,V$1,0)</f>
        <v>#N/A</v>
      </c>
      <c r="W239" s="79" t="e">
        <f>VLOOKUP($S239,'Grille de Tarif OQN'!$B$2:$S$3603,W$1,0)</f>
        <v>#N/A</v>
      </c>
      <c r="X239" s="79" t="e">
        <f>VLOOKUP($S239,'Grille de Tarif OQN'!$B$2:$S$3603,X$1,0)</f>
        <v>#N/A</v>
      </c>
      <c r="Y239" s="79" t="e">
        <f>VLOOKUP($S239,'Grille de Tarif OQN'!$B$2:$S$3603,Y$1,0)</f>
        <v>#N/A</v>
      </c>
      <c r="Z239" s="79" t="e">
        <f>VLOOKUP($S239,'Grille de Tarif OQN'!$B$2:$S$3603,Z$1,0)</f>
        <v>#N/A</v>
      </c>
      <c r="AA239" s="79" t="e">
        <f>VLOOKUP($S239,'Grille de Tarif OQN'!$B$2:$S$3603,AA$1,0)</f>
        <v>#N/A</v>
      </c>
      <c r="AB239" s="79" t="e">
        <f>VLOOKUP($S239,'Grille de Tarif OQN'!$B$2:$S$3603,AB$1,0)</f>
        <v>#N/A</v>
      </c>
      <c r="AC239" s="79" t="e">
        <f>VLOOKUP($S239,'Grille de Tarif OQN'!$B$2:$S$3603,AC$1,0)</f>
        <v>#N/A</v>
      </c>
      <c r="AD239" s="79" t="e">
        <f>VLOOKUP($S239,'Grille de Tarif OQN'!$B$2:$S$3603,AD$1,0)</f>
        <v>#N/A</v>
      </c>
      <c r="AE239" s="79" t="e">
        <f>VLOOKUP($S239,'Grille de Tarif OQN'!$B$2:$S$3603,AE$1,0)</f>
        <v>#N/A</v>
      </c>
      <c r="AF239" s="79" t="e">
        <f>VLOOKUP($S239,'Grille de Tarif OQN'!$B$2:$S$3603,AF$1,0)</f>
        <v>#N/A</v>
      </c>
      <c r="AG239" s="79" t="e">
        <f>VLOOKUP($S239,'Grille de Tarif OQN'!$B$2:$S$3603,AG$1,0)</f>
        <v>#N/A</v>
      </c>
      <c r="AH239" s="79" t="e">
        <f>VLOOKUP($S239,'Grille de Tarif OQN'!$B$2:$S$3603,AH$1,0)</f>
        <v>#N/A</v>
      </c>
      <c r="AI239" s="79" t="e">
        <f>VLOOKUP($S239,'Grille de Tarif OQN'!$B$2:$S$3603,AI$1,0)</f>
        <v>#N/A</v>
      </c>
      <c r="AJ239" s="79" t="e">
        <f>VLOOKUP($S239,'Grille de Tarif OQN'!$B$2:$S$3603,AJ$1,0)</f>
        <v>#N/A</v>
      </c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72"/>
      <c r="AV239"/>
      <c r="AW239"/>
      <c r="AX239"/>
      <c r="AY239"/>
      <c r="AZ239" s="96">
        <f t="shared" si="77"/>
        <v>0</v>
      </c>
      <c r="BA239" s="24" t="e">
        <f t="shared" si="78"/>
        <v>#N/A</v>
      </c>
      <c r="BB239" s="24" t="e">
        <f t="shared" si="79"/>
        <v>#N/A</v>
      </c>
      <c r="BC239" s="24" t="e">
        <f t="shared" si="72"/>
        <v>#N/A</v>
      </c>
      <c r="BD239" s="24" t="e">
        <f t="shared" si="73"/>
        <v>#N/A</v>
      </c>
      <c r="BE239"/>
      <c r="BF239" t="e">
        <f t="shared" si="80"/>
        <v>#N/A</v>
      </c>
      <c r="BG239" t="str">
        <f t="shared" si="81"/>
        <v>HDJ</v>
      </c>
      <c r="BH239" s="20" t="e">
        <f t="shared" si="82"/>
        <v>#N/A</v>
      </c>
      <c r="BI239" s="20" t="e">
        <f t="shared" si="83"/>
        <v>#N/A</v>
      </c>
      <c r="BJ239" s="20" t="e">
        <f t="shared" si="84"/>
        <v>#N/A</v>
      </c>
      <c r="BK239" s="20" t="e">
        <f t="shared" si="85"/>
        <v>#N/A</v>
      </c>
      <c r="BL239" s="20" t="e">
        <f t="shared" si="86"/>
        <v>#N/A</v>
      </c>
      <c r="BM239" s="20" t="e">
        <f t="shared" si="74"/>
        <v>#N/A</v>
      </c>
      <c r="BN239" s="20" t="e">
        <f t="shared" si="87"/>
        <v>#N/A</v>
      </c>
    </row>
    <row r="240" spans="1:66">
      <c r="A240" s="92"/>
      <c r="B240" s="90"/>
      <c r="C240" s="90"/>
      <c r="D240" s="93"/>
      <c r="E240" s="93"/>
      <c r="F240" s="93"/>
      <c r="G240" s="93"/>
      <c r="H240" s="93"/>
      <c r="I240" s="93"/>
      <c r="J240" s="93"/>
      <c r="K240" s="93"/>
      <c r="L240" s="92"/>
      <c r="M240" s="93"/>
      <c r="N240" s="91">
        <f t="shared" si="68"/>
        <v>0</v>
      </c>
      <c r="O240" s="91" t="str">
        <f t="shared" si="69"/>
        <v/>
      </c>
      <c r="P240" s="91" t="str">
        <f t="shared" si="70"/>
        <v/>
      </c>
      <c r="Q240" s="91" t="str">
        <f t="shared" si="71"/>
        <v>HDJ</v>
      </c>
      <c r="R240" s="82"/>
      <c r="S240" s="95">
        <f t="shared" si="75"/>
        <v>0</v>
      </c>
      <c r="T240" s="95">
        <f t="shared" si="76"/>
        <v>0</v>
      </c>
      <c r="U240" s="79" t="e">
        <f>VLOOKUP($S240,'Grille de Tarif OQN'!$B$2:$S$3603,U$1,0)</f>
        <v>#N/A</v>
      </c>
      <c r="V240" s="79" t="e">
        <f>VLOOKUP($S240,'Grille de Tarif OQN'!$B$2:$S$3603,V$1,0)</f>
        <v>#N/A</v>
      </c>
      <c r="W240" s="79" t="e">
        <f>VLOOKUP($S240,'Grille de Tarif OQN'!$B$2:$S$3603,W$1,0)</f>
        <v>#N/A</v>
      </c>
      <c r="X240" s="79" t="e">
        <f>VLOOKUP($S240,'Grille de Tarif OQN'!$B$2:$S$3603,X$1,0)</f>
        <v>#N/A</v>
      </c>
      <c r="Y240" s="79" t="e">
        <f>VLOOKUP($S240,'Grille de Tarif OQN'!$B$2:$S$3603,Y$1,0)</f>
        <v>#N/A</v>
      </c>
      <c r="Z240" s="79" t="e">
        <f>VLOOKUP($S240,'Grille de Tarif OQN'!$B$2:$S$3603,Z$1,0)</f>
        <v>#N/A</v>
      </c>
      <c r="AA240" s="79" t="e">
        <f>VLOOKUP($S240,'Grille de Tarif OQN'!$B$2:$S$3603,AA$1,0)</f>
        <v>#N/A</v>
      </c>
      <c r="AB240" s="79" t="e">
        <f>VLOOKUP($S240,'Grille de Tarif OQN'!$B$2:$S$3603,AB$1,0)</f>
        <v>#N/A</v>
      </c>
      <c r="AC240" s="79" t="e">
        <f>VLOOKUP($S240,'Grille de Tarif OQN'!$B$2:$S$3603,AC$1,0)</f>
        <v>#N/A</v>
      </c>
      <c r="AD240" s="79" t="e">
        <f>VLOOKUP($S240,'Grille de Tarif OQN'!$B$2:$S$3603,AD$1,0)</f>
        <v>#N/A</v>
      </c>
      <c r="AE240" s="79" t="e">
        <f>VLOOKUP($S240,'Grille de Tarif OQN'!$B$2:$S$3603,AE$1,0)</f>
        <v>#N/A</v>
      </c>
      <c r="AF240" s="79" t="e">
        <f>VLOOKUP($S240,'Grille de Tarif OQN'!$B$2:$S$3603,AF$1,0)</f>
        <v>#N/A</v>
      </c>
      <c r="AG240" s="79" t="e">
        <f>VLOOKUP($S240,'Grille de Tarif OQN'!$B$2:$S$3603,AG$1,0)</f>
        <v>#N/A</v>
      </c>
      <c r="AH240" s="79" t="e">
        <f>VLOOKUP($S240,'Grille de Tarif OQN'!$B$2:$S$3603,AH$1,0)</f>
        <v>#N/A</v>
      </c>
      <c r="AI240" s="79" t="e">
        <f>VLOOKUP($S240,'Grille de Tarif OQN'!$B$2:$S$3603,AI$1,0)</f>
        <v>#N/A</v>
      </c>
      <c r="AJ240" s="79" t="e">
        <f>VLOOKUP($S240,'Grille de Tarif OQN'!$B$2:$S$3603,AJ$1,0)</f>
        <v>#N/A</v>
      </c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72"/>
      <c r="AV240"/>
      <c r="AW240"/>
      <c r="AX240"/>
      <c r="AY240"/>
      <c r="AZ240" s="96">
        <f t="shared" si="77"/>
        <v>0</v>
      </c>
      <c r="BA240" s="24" t="e">
        <f t="shared" si="78"/>
        <v>#N/A</v>
      </c>
      <c r="BB240" s="24" t="e">
        <f t="shared" si="79"/>
        <v>#N/A</v>
      </c>
      <c r="BC240" s="24" t="e">
        <f t="shared" si="72"/>
        <v>#N/A</v>
      </c>
      <c r="BD240" s="24" t="e">
        <f t="shared" si="73"/>
        <v>#N/A</v>
      </c>
      <c r="BE240"/>
      <c r="BF240" t="e">
        <f t="shared" si="80"/>
        <v>#N/A</v>
      </c>
      <c r="BG240" t="str">
        <f t="shared" si="81"/>
        <v>HDJ</v>
      </c>
      <c r="BH240" s="20" t="e">
        <f t="shared" si="82"/>
        <v>#N/A</v>
      </c>
      <c r="BI240" s="20" t="e">
        <f t="shared" si="83"/>
        <v>#N/A</v>
      </c>
      <c r="BJ240" s="20" t="e">
        <f t="shared" si="84"/>
        <v>#N/A</v>
      </c>
      <c r="BK240" s="20" t="e">
        <f t="shared" si="85"/>
        <v>#N/A</v>
      </c>
      <c r="BL240" s="20" t="e">
        <f t="shared" si="86"/>
        <v>#N/A</v>
      </c>
      <c r="BM240" s="20" t="e">
        <f t="shared" si="74"/>
        <v>#N/A</v>
      </c>
      <c r="BN240" s="20" t="e">
        <f t="shared" si="87"/>
        <v>#N/A</v>
      </c>
    </row>
    <row r="241" spans="1:66">
      <c r="A241" s="92"/>
      <c r="B241" s="90"/>
      <c r="C241" s="90"/>
      <c r="D241" s="93"/>
      <c r="E241" s="93"/>
      <c r="F241" s="93"/>
      <c r="G241" s="93"/>
      <c r="H241" s="93"/>
      <c r="I241" s="93"/>
      <c r="J241" s="93"/>
      <c r="K241" s="93"/>
      <c r="L241" s="92"/>
      <c r="M241" s="93"/>
      <c r="N241" s="91">
        <f t="shared" si="68"/>
        <v>0</v>
      </c>
      <c r="O241" s="91" t="str">
        <f t="shared" si="69"/>
        <v/>
      </c>
      <c r="P241" s="91" t="str">
        <f t="shared" si="70"/>
        <v/>
      </c>
      <c r="Q241" s="91" t="str">
        <f t="shared" si="71"/>
        <v>HDJ</v>
      </c>
      <c r="R241" s="82"/>
      <c r="S241" s="95">
        <f t="shared" si="75"/>
        <v>0</v>
      </c>
      <c r="T241" s="95">
        <f t="shared" si="76"/>
        <v>0</v>
      </c>
      <c r="U241" s="79" t="e">
        <f>VLOOKUP($S241,'Grille de Tarif OQN'!$B$2:$S$3603,U$1,0)</f>
        <v>#N/A</v>
      </c>
      <c r="V241" s="79" t="e">
        <f>VLOOKUP($S241,'Grille de Tarif OQN'!$B$2:$S$3603,V$1,0)</f>
        <v>#N/A</v>
      </c>
      <c r="W241" s="79" t="e">
        <f>VLOOKUP($S241,'Grille de Tarif OQN'!$B$2:$S$3603,W$1,0)</f>
        <v>#N/A</v>
      </c>
      <c r="X241" s="79" t="e">
        <f>VLOOKUP($S241,'Grille de Tarif OQN'!$B$2:$S$3603,X$1,0)</f>
        <v>#N/A</v>
      </c>
      <c r="Y241" s="79" t="e">
        <f>VLOOKUP($S241,'Grille de Tarif OQN'!$B$2:$S$3603,Y$1,0)</f>
        <v>#N/A</v>
      </c>
      <c r="Z241" s="79" t="e">
        <f>VLOOKUP($S241,'Grille de Tarif OQN'!$B$2:$S$3603,Z$1,0)</f>
        <v>#N/A</v>
      </c>
      <c r="AA241" s="79" t="e">
        <f>VLOOKUP($S241,'Grille de Tarif OQN'!$B$2:$S$3603,AA$1,0)</f>
        <v>#N/A</v>
      </c>
      <c r="AB241" s="79" t="e">
        <f>VLOOKUP($S241,'Grille de Tarif OQN'!$B$2:$S$3603,AB$1,0)</f>
        <v>#N/A</v>
      </c>
      <c r="AC241" s="79" t="e">
        <f>VLOOKUP($S241,'Grille de Tarif OQN'!$B$2:$S$3603,AC$1,0)</f>
        <v>#N/A</v>
      </c>
      <c r="AD241" s="79" t="e">
        <f>VLOOKUP($S241,'Grille de Tarif OQN'!$B$2:$S$3603,AD$1,0)</f>
        <v>#N/A</v>
      </c>
      <c r="AE241" s="79" t="e">
        <f>VLOOKUP($S241,'Grille de Tarif OQN'!$B$2:$S$3603,AE$1,0)</f>
        <v>#N/A</v>
      </c>
      <c r="AF241" s="79" t="e">
        <f>VLOOKUP($S241,'Grille de Tarif OQN'!$B$2:$S$3603,AF$1,0)</f>
        <v>#N/A</v>
      </c>
      <c r="AG241" s="79" t="e">
        <f>VLOOKUP($S241,'Grille de Tarif OQN'!$B$2:$S$3603,AG$1,0)</f>
        <v>#N/A</v>
      </c>
      <c r="AH241" s="79" t="e">
        <f>VLOOKUP($S241,'Grille de Tarif OQN'!$B$2:$S$3603,AH$1,0)</f>
        <v>#N/A</v>
      </c>
      <c r="AI241" s="79" t="e">
        <f>VLOOKUP($S241,'Grille de Tarif OQN'!$B$2:$S$3603,AI$1,0)</f>
        <v>#N/A</v>
      </c>
      <c r="AJ241" s="79" t="e">
        <f>VLOOKUP($S241,'Grille de Tarif OQN'!$B$2:$S$3603,AJ$1,0)</f>
        <v>#N/A</v>
      </c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72"/>
      <c r="AV241"/>
      <c r="AW241"/>
      <c r="AX241"/>
      <c r="AY241"/>
      <c r="AZ241" s="96">
        <f t="shared" si="77"/>
        <v>0</v>
      </c>
      <c r="BA241" s="24" t="e">
        <f t="shared" si="78"/>
        <v>#N/A</v>
      </c>
      <c r="BB241" s="24" t="e">
        <f t="shared" si="79"/>
        <v>#N/A</v>
      </c>
      <c r="BC241" s="24" t="e">
        <f t="shared" si="72"/>
        <v>#N/A</v>
      </c>
      <c r="BD241" s="24" t="e">
        <f t="shared" si="73"/>
        <v>#N/A</v>
      </c>
      <c r="BE241"/>
      <c r="BF241" t="e">
        <f t="shared" si="80"/>
        <v>#N/A</v>
      </c>
      <c r="BG241" t="str">
        <f t="shared" si="81"/>
        <v>HDJ</v>
      </c>
      <c r="BH241" s="20" t="e">
        <f t="shared" si="82"/>
        <v>#N/A</v>
      </c>
      <c r="BI241" s="20" t="e">
        <f t="shared" si="83"/>
        <v>#N/A</v>
      </c>
      <c r="BJ241" s="20" t="e">
        <f t="shared" si="84"/>
        <v>#N/A</v>
      </c>
      <c r="BK241" s="20" t="e">
        <f t="shared" si="85"/>
        <v>#N/A</v>
      </c>
      <c r="BL241" s="20" t="e">
        <f t="shared" si="86"/>
        <v>#N/A</v>
      </c>
      <c r="BM241" s="20" t="e">
        <f t="shared" si="74"/>
        <v>#N/A</v>
      </c>
      <c r="BN241" s="20" t="e">
        <f t="shared" si="87"/>
        <v>#N/A</v>
      </c>
    </row>
    <row r="242" spans="1:66">
      <c r="A242" s="92"/>
      <c r="B242" s="90"/>
      <c r="C242" s="90"/>
      <c r="D242" s="93"/>
      <c r="E242" s="93"/>
      <c r="F242" s="93"/>
      <c r="G242" s="93"/>
      <c r="H242" s="93"/>
      <c r="I242" s="93"/>
      <c r="J242" s="93"/>
      <c r="K242" s="93"/>
      <c r="L242" s="92"/>
      <c r="M242" s="93"/>
      <c r="N242" s="91">
        <f t="shared" si="68"/>
        <v>0</v>
      </c>
      <c r="O242" s="91" t="str">
        <f t="shared" si="69"/>
        <v/>
      </c>
      <c r="P242" s="91" t="str">
        <f t="shared" si="70"/>
        <v/>
      </c>
      <c r="Q242" s="91" t="str">
        <f t="shared" si="71"/>
        <v>HDJ</v>
      </c>
      <c r="R242" s="82"/>
      <c r="S242" s="95">
        <f t="shared" si="75"/>
        <v>0</v>
      </c>
      <c r="T242" s="95">
        <f t="shared" si="76"/>
        <v>0</v>
      </c>
      <c r="U242" s="79" t="e">
        <f>VLOOKUP($S242,'Grille de Tarif OQN'!$B$2:$S$3603,U$1,0)</f>
        <v>#N/A</v>
      </c>
      <c r="V242" s="79" t="e">
        <f>VLOOKUP($S242,'Grille de Tarif OQN'!$B$2:$S$3603,V$1,0)</f>
        <v>#N/A</v>
      </c>
      <c r="W242" s="79" t="e">
        <f>VLOOKUP($S242,'Grille de Tarif OQN'!$B$2:$S$3603,W$1,0)</f>
        <v>#N/A</v>
      </c>
      <c r="X242" s="79" t="e">
        <f>VLOOKUP($S242,'Grille de Tarif OQN'!$B$2:$S$3603,X$1,0)</f>
        <v>#N/A</v>
      </c>
      <c r="Y242" s="79" t="e">
        <f>VLOOKUP($S242,'Grille de Tarif OQN'!$B$2:$S$3603,Y$1,0)</f>
        <v>#N/A</v>
      </c>
      <c r="Z242" s="79" t="e">
        <f>VLOOKUP($S242,'Grille de Tarif OQN'!$B$2:$S$3603,Z$1,0)</f>
        <v>#N/A</v>
      </c>
      <c r="AA242" s="79" t="e">
        <f>VLOOKUP($S242,'Grille de Tarif OQN'!$B$2:$S$3603,AA$1,0)</f>
        <v>#N/A</v>
      </c>
      <c r="AB242" s="79" t="e">
        <f>VLOOKUP($S242,'Grille de Tarif OQN'!$B$2:$S$3603,AB$1,0)</f>
        <v>#N/A</v>
      </c>
      <c r="AC242" s="79" t="e">
        <f>VLOOKUP($S242,'Grille de Tarif OQN'!$B$2:$S$3603,AC$1,0)</f>
        <v>#N/A</v>
      </c>
      <c r="AD242" s="79" t="e">
        <f>VLOOKUP($S242,'Grille de Tarif OQN'!$B$2:$S$3603,AD$1,0)</f>
        <v>#N/A</v>
      </c>
      <c r="AE242" s="79" t="e">
        <f>VLOOKUP($S242,'Grille de Tarif OQN'!$B$2:$S$3603,AE$1,0)</f>
        <v>#N/A</v>
      </c>
      <c r="AF242" s="79" t="e">
        <f>VLOOKUP($S242,'Grille de Tarif OQN'!$B$2:$S$3603,AF$1,0)</f>
        <v>#N/A</v>
      </c>
      <c r="AG242" s="79" t="e">
        <f>VLOOKUP($S242,'Grille de Tarif OQN'!$B$2:$S$3603,AG$1,0)</f>
        <v>#N/A</v>
      </c>
      <c r="AH242" s="79" t="e">
        <f>VLOOKUP($S242,'Grille de Tarif OQN'!$B$2:$S$3603,AH$1,0)</f>
        <v>#N/A</v>
      </c>
      <c r="AI242" s="79" t="e">
        <f>VLOOKUP($S242,'Grille de Tarif OQN'!$B$2:$S$3603,AI$1,0)</f>
        <v>#N/A</v>
      </c>
      <c r="AJ242" s="79" t="e">
        <f>VLOOKUP($S242,'Grille de Tarif OQN'!$B$2:$S$3603,AJ$1,0)</f>
        <v>#N/A</v>
      </c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72"/>
      <c r="AV242"/>
      <c r="AW242"/>
      <c r="AX242"/>
      <c r="AY242"/>
      <c r="AZ242" s="96">
        <f t="shared" si="77"/>
        <v>0</v>
      </c>
      <c r="BA242" s="24" t="e">
        <f t="shared" si="78"/>
        <v>#N/A</v>
      </c>
      <c r="BB242" s="24" t="e">
        <f t="shared" si="79"/>
        <v>#N/A</v>
      </c>
      <c r="BC242" s="24" t="e">
        <f t="shared" si="72"/>
        <v>#N/A</v>
      </c>
      <c r="BD242" s="24" t="e">
        <f t="shared" si="73"/>
        <v>#N/A</v>
      </c>
      <c r="BE242"/>
      <c r="BF242" t="e">
        <f t="shared" si="80"/>
        <v>#N/A</v>
      </c>
      <c r="BG242" t="str">
        <f t="shared" si="81"/>
        <v>HDJ</v>
      </c>
      <c r="BH242" s="20" t="e">
        <f t="shared" si="82"/>
        <v>#N/A</v>
      </c>
      <c r="BI242" s="20" t="e">
        <f t="shared" si="83"/>
        <v>#N/A</v>
      </c>
      <c r="BJ242" s="20" t="e">
        <f t="shared" si="84"/>
        <v>#N/A</v>
      </c>
      <c r="BK242" s="20" t="e">
        <f t="shared" si="85"/>
        <v>#N/A</v>
      </c>
      <c r="BL242" s="20" t="e">
        <f t="shared" si="86"/>
        <v>#N/A</v>
      </c>
      <c r="BM242" s="20" t="e">
        <f t="shared" si="74"/>
        <v>#N/A</v>
      </c>
      <c r="BN242" s="20" t="e">
        <f t="shared" si="87"/>
        <v>#N/A</v>
      </c>
    </row>
    <row r="243" spans="1:66">
      <c r="A243" s="92"/>
      <c r="B243" s="90"/>
      <c r="C243" s="90"/>
      <c r="D243" s="93"/>
      <c r="E243" s="93"/>
      <c r="F243" s="93"/>
      <c r="G243" s="93"/>
      <c r="H243" s="93"/>
      <c r="I243" s="93"/>
      <c r="J243" s="93"/>
      <c r="K243" s="93"/>
      <c r="L243" s="92"/>
      <c r="M243" s="93"/>
      <c r="N243" s="91">
        <f t="shared" si="68"/>
        <v>0</v>
      </c>
      <c r="O243" s="91" t="str">
        <f t="shared" si="69"/>
        <v/>
      </c>
      <c r="P243" s="91" t="str">
        <f t="shared" si="70"/>
        <v/>
      </c>
      <c r="Q243" s="91" t="str">
        <f t="shared" si="71"/>
        <v>HDJ</v>
      </c>
      <c r="R243" s="82"/>
      <c r="S243" s="95">
        <f t="shared" si="75"/>
        <v>0</v>
      </c>
      <c r="T243" s="95">
        <f t="shared" si="76"/>
        <v>0</v>
      </c>
      <c r="U243" s="79" t="e">
        <f>VLOOKUP($S243,'Grille de Tarif OQN'!$B$2:$S$3603,U$1,0)</f>
        <v>#N/A</v>
      </c>
      <c r="V243" s="79" t="e">
        <f>VLOOKUP($S243,'Grille de Tarif OQN'!$B$2:$S$3603,V$1,0)</f>
        <v>#N/A</v>
      </c>
      <c r="W243" s="79" t="e">
        <f>VLOOKUP($S243,'Grille de Tarif OQN'!$B$2:$S$3603,W$1,0)</f>
        <v>#N/A</v>
      </c>
      <c r="X243" s="79" t="e">
        <f>VLOOKUP($S243,'Grille de Tarif OQN'!$B$2:$S$3603,X$1,0)</f>
        <v>#N/A</v>
      </c>
      <c r="Y243" s="79" t="e">
        <f>VLOOKUP($S243,'Grille de Tarif OQN'!$B$2:$S$3603,Y$1,0)</f>
        <v>#N/A</v>
      </c>
      <c r="Z243" s="79" t="e">
        <f>VLOOKUP($S243,'Grille de Tarif OQN'!$B$2:$S$3603,Z$1,0)</f>
        <v>#N/A</v>
      </c>
      <c r="AA243" s="79" t="e">
        <f>VLOOKUP($S243,'Grille de Tarif OQN'!$B$2:$S$3603,AA$1,0)</f>
        <v>#N/A</v>
      </c>
      <c r="AB243" s="79" t="e">
        <f>VLOOKUP($S243,'Grille de Tarif OQN'!$B$2:$S$3603,AB$1,0)</f>
        <v>#N/A</v>
      </c>
      <c r="AC243" s="79" t="e">
        <f>VLOOKUP($S243,'Grille de Tarif OQN'!$B$2:$S$3603,AC$1,0)</f>
        <v>#N/A</v>
      </c>
      <c r="AD243" s="79" t="e">
        <f>VLOOKUP($S243,'Grille de Tarif OQN'!$B$2:$S$3603,AD$1,0)</f>
        <v>#N/A</v>
      </c>
      <c r="AE243" s="79" t="e">
        <f>VLOOKUP($S243,'Grille de Tarif OQN'!$B$2:$S$3603,AE$1,0)</f>
        <v>#N/A</v>
      </c>
      <c r="AF243" s="79" t="e">
        <f>VLOOKUP($S243,'Grille de Tarif OQN'!$B$2:$S$3603,AF$1,0)</f>
        <v>#N/A</v>
      </c>
      <c r="AG243" s="79" t="e">
        <f>VLOOKUP($S243,'Grille de Tarif OQN'!$B$2:$S$3603,AG$1,0)</f>
        <v>#N/A</v>
      </c>
      <c r="AH243" s="79" t="e">
        <f>VLOOKUP($S243,'Grille de Tarif OQN'!$B$2:$S$3603,AH$1,0)</f>
        <v>#N/A</v>
      </c>
      <c r="AI243" s="79" t="e">
        <f>VLOOKUP($S243,'Grille de Tarif OQN'!$B$2:$S$3603,AI$1,0)</f>
        <v>#N/A</v>
      </c>
      <c r="AJ243" s="79" t="e">
        <f>VLOOKUP($S243,'Grille de Tarif OQN'!$B$2:$S$3603,AJ$1,0)</f>
        <v>#N/A</v>
      </c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72"/>
      <c r="AV243"/>
      <c r="AW243"/>
      <c r="AX243"/>
      <c r="AY243"/>
      <c r="AZ243" s="96">
        <f t="shared" si="77"/>
        <v>0</v>
      </c>
      <c r="BA243" s="24" t="e">
        <f t="shared" si="78"/>
        <v>#N/A</v>
      </c>
      <c r="BB243" s="24" t="e">
        <f t="shared" si="79"/>
        <v>#N/A</v>
      </c>
      <c r="BC243" s="24" t="e">
        <f t="shared" si="72"/>
        <v>#N/A</v>
      </c>
      <c r="BD243" s="24" t="e">
        <f t="shared" si="73"/>
        <v>#N/A</v>
      </c>
      <c r="BE243"/>
      <c r="BF243" t="e">
        <f t="shared" si="80"/>
        <v>#N/A</v>
      </c>
      <c r="BG243" t="str">
        <f t="shared" si="81"/>
        <v>HDJ</v>
      </c>
      <c r="BH243" s="20" t="e">
        <f t="shared" si="82"/>
        <v>#N/A</v>
      </c>
      <c r="BI243" s="20" t="e">
        <f t="shared" si="83"/>
        <v>#N/A</v>
      </c>
      <c r="BJ243" s="20" t="e">
        <f t="shared" si="84"/>
        <v>#N/A</v>
      </c>
      <c r="BK243" s="20" t="e">
        <f t="shared" si="85"/>
        <v>#N/A</v>
      </c>
      <c r="BL243" s="20" t="e">
        <f t="shared" si="86"/>
        <v>#N/A</v>
      </c>
      <c r="BM243" s="20" t="e">
        <f t="shared" si="74"/>
        <v>#N/A</v>
      </c>
      <c r="BN243" s="20" t="e">
        <f t="shared" si="87"/>
        <v>#N/A</v>
      </c>
    </row>
    <row r="244" spans="1:66">
      <c r="A244" s="92"/>
      <c r="B244" s="90"/>
      <c r="C244" s="90"/>
      <c r="D244" s="93"/>
      <c r="E244" s="93"/>
      <c r="F244" s="93"/>
      <c r="G244" s="93"/>
      <c r="H244" s="93"/>
      <c r="I244" s="93"/>
      <c r="J244" s="93"/>
      <c r="K244" s="93"/>
      <c r="L244" s="92"/>
      <c r="M244" s="93"/>
      <c r="N244" s="91">
        <f t="shared" si="68"/>
        <v>0</v>
      </c>
      <c r="O244" s="91" t="str">
        <f t="shared" si="69"/>
        <v/>
      </c>
      <c r="P244" s="91" t="str">
        <f t="shared" si="70"/>
        <v/>
      </c>
      <c r="Q244" s="91" t="str">
        <f t="shared" si="71"/>
        <v>HDJ</v>
      </c>
      <c r="R244" s="82"/>
      <c r="S244" s="95">
        <f t="shared" si="75"/>
        <v>0</v>
      </c>
      <c r="T244" s="95">
        <f t="shared" si="76"/>
        <v>0</v>
      </c>
      <c r="U244" s="79" t="e">
        <f>VLOOKUP($S244,'Grille de Tarif OQN'!$B$2:$S$3603,U$1,0)</f>
        <v>#N/A</v>
      </c>
      <c r="V244" s="79" t="e">
        <f>VLOOKUP($S244,'Grille de Tarif OQN'!$B$2:$S$3603,V$1,0)</f>
        <v>#N/A</v>
      </c>
      <c r="W244" s="79" t="e">
        <f>VLOOKUP($S244,'Grille de Tarif OQN'!$B$2:$S$3603,W$1,0)</f>
        <v>#N/A</v>
      </c>
      <c r="X244" s="79" t="e">
        <f>VLOOKUP($S244,'Grille de Tarif OQN'!$B$2:$S$3603,X$1,0)</f>
        <v>#N/A</v>
      </c>
      <c r="Y244" s="79" t="e">
        <f>VLOOKUP($S244,'Grille de Tarif OQN'!$B$2:$S$3603,Y$1,0)</f>
        <v>#N/A</v>
      </c>
      <c r="Z244" s="79" t="e">
        <f>VLOOKUP($S244,'Grille de Tarif OQN'!$B$2:$S$3603,Z$1,0)</f>
        <v>#N/A</v>
      </c>
      <c r="AA244" s="79" t="e">
        <f>VLOOKUP($S244,'Grille de Tarif OQN'!$B$2:$S$3603,AA$1,0)</f>
        <v>#N/A</v>
      </c>
      <c r="AB244" s="79" t="e">
        <f>VLOOKUP($S244,'Grille de Tarif OQN'!$B$2:$S$3603,AB$1,0)</f>
        <v>#N/A</v>
      </c>
      <c r="AC244" s="79" t="e">
        <f>VLOOKUP($S244,'Grille de Tarif OQN'!$B$2:$S$3603,AC$1,0)</f>
        <v>#N/A</v>
      </c>
      <c r="AD244" s="79" t="e">
        <f>VLOOKUP($S244,'Grille de Tarif OQN'!$B$2:$S$3603,AD$1,0)</f>
        <v>#N/A</v>
      </c>
      <c r="AE244" s="79" t="e">
        <f>VLOOKUP($S244,'Grille de Tarif OQN'!$B$2:$S$3603,AE$1,0)</f>
        <v>#N/A</v>
      </c>
      <c r="AF244" s="79" t="e">
        <f>VLOOKUP($S244,'Grille de Tarif OQN'!$B$2:$S$3603,AF$1,0)</f>
        <v>#N/A</v>
      </c>
      <c r="AG244" s="79" t="e">
        <f>VLOOKUP($S244,'Grille de Tarif OQN'!$B$2:$S$3603,AG$1,0)</f>
        <v>#N/A</v>
      </c>
      <c r="AH244" s="79" t="e">
        <f>VLOOKUP($S244,'Grille de Tarif OQN'!$B$2:$S$3603,AH$1,0)</f>
        <v>#N/A</v>
      </c>
      <c r="AI244" s="79" t="e">
        <f>VLOOKUP($S244,'Grille de Tarif OQN'!$B$2:$S$3603,AI$1,0)</f>
        <v>#N/A</v>
      </c>
      <c r="AJ244" s="79" t="e">
        <f>VLOOKUP($S244,'Grille de Tarif OQN'!$B$2:$S$3603,AJ$1,0)</f>
        <v>#N/A</v>
      </c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72"/>
      <c r="AV244"/>
      <c r="AW244"/>
      <c r="AX244"/>
      <c r="AY244"/>
      <c r="AZ244" s="96">
        <f t="shared" si="77"/>
        <v>0</v>
      </c>
      <c r="BA244" s="24" t="e">
        <f t="shared" si="78"/>
        <v>#N/A</v>
      </c>
      <c r="BB244" s="24" t="e">
        <f t="shared" si="79"/>
        <v>#N/A</v>
      </c>
      <c r="BC244" s="24" t="e">
        <f t="shared" si="72"/>
        <v>#N/A</v>
      </c>
      <c r="BD244" s="24" t="e">
        <f t="shared" si="73"/>
        <v>#N/A</v>
      </c>
      <c r="BE244"/>
      <c r="BF244" t="e">
        <f t="shared" si="80"/>
        <v>#N/A</v>
      </c>
      <c r="BG244" t="str">
        <f t="shared" si="81"/>
        <v>HDJ</v>
      </c>
      <c r="BH244" s="20" t="e">
        <f t="shared" si="82"/>
        <v>#N/A</v>
      </c>
      <c r="BI244" s="20" t="e">
        <f t="shared" si="83"/>
        <v>#N/A</v>
      </c>
      <c r="BJ244" s="20" t="e">
        <f t="shared" si="84"/>
        <v>#N/A</v>
      </c>
      <c r="BK244" s="20" t="e">
        <f t="shared" si="85"/>
        <v>#N/A</v>
      </c>
      <c r="BL244" s="20" t="e">
        <f t="shared" si="86"/>
        <v>#N/A</v>
      </c>
      <c r="BM244" s="20" t="e">
        <f t="shared" si="74"/>
        <v>#N/A</v>
      </c>
      <c r="BN244" s="20" t="e">
        <f t="shared" si="87"/>
        <v>#N/A</v>
      </c>
    </row>
    <row r="245" spans="1:66">
      <c r="A245" s="92"/>
      <c r="B245" s="90"/>
      <c r="C245" s="90"/>
      <c r="D245" s="93"/>
      <c r="E245" s="93"/>
      <c r="F245" s="93"/>
      <c r="G245" s="93"/>
      <c r="H245" s="93"/>
      <c r="I245" s="93"/>
      <c r="J245" s="93"/>
      <c r="K245" s="93"/>
      <c r="L245" s="92"/>
      <c r="M245" s="93"/>
      <c r="N245" s="91">
        <f t="shared" si="68"/>
        <v>0</v>
      </c>
      <c r="O245" s="91" t="str">
        <f t="shared" si="69"/>
        <v/>
      </c>
      <c r="P245" s="91" t="str">
        <f t="shared" si="70"/>
        <v/>
      </c>
      <c r="Q245" s="91" t="str">
        <f t="shared" si="71"/>
        <v>HDJ</v>
      </c>
      <c r="R245" s="82"/>
      <c r="S245" s="95">
        <f t="shared" si="75"/>
        <v>0</v>
      </c>
      <c r="T245" s="95">
        <f t="shared" si="76"/>
        <v>0</v>
      </c>
      <c r="U245" s="79" t="e">
        <f>VLOOKUP($S245,'Grille de Tarif OQN'!$B$2:$S$3603,U$1,0)</f>
        <v>#N/A</v>
      </c>
      <c r="V245" s="79" t="e">
        <f>VLOOKUP($S245,'Grille de Tarif OQN'!$B$2:$S$3603,V$1,0)</f>
        <v>#N/A</v>
      </c>
      <c r="W245" s="79" t="e">
        <f>VLOOKUP($S245,'Grille de Tarif OQN'!$B$2:$S$3603,W$1,0)</f>
        <v>#N/A</v>
      </c>
      <c r="X245" s="79" t="e">
        <f>VLOOKUP($S245,'Grille de Tarif OQN'!$B$2:$S$3603,X$1,0)</f>
        <v>#N/A</v>
      </c>
      <c r="Y245" s="79" t="e">
        <f>VLOOKUP($S245,'Grille de Tarif OQN'!$B$2:$S$3603,Y$1,0)</f>
        <v>#N/A</v>
      </c>
      <c r="Z245" s="79" t="e">
        <f>VLOOKUP($S245,'Grille de Tarif OQN'!$B$2:$S$3603,Z$1,0)</f>
        <v>#N/A</v>
      </c>
      <c r="AA245" s="79" t="e">
        <f>VLOOKUP($S245,'Grille de Tarif OQN'!$B$2:$S$3603,AA$1,0)</f>
        <v>#N/A</v>
      </c>
      <c r="AB245" s="79" t="e">
        <f>VLOOKUP($S245,'Grille de Tarif OQN'!$B$2:$S$3603,AB$1,0)</f>
        <v>#N/A</v>
      </c>
      <c r="AC245" s="79" t="e">
        <f>VLOOKUP($S245,'Grille de Tarif OQN'!$B$2:$S$3603,AC$1,0)</f>
        <v>#N/A</v>
      </c>
      <c r="AD245" s="79" t="e">
        <f>VLOOKUP($S245,'Grille de Tarif OQN'!$B$2:$S$3603,AD$1,0)</f>
        <v>#N/A</v>
      </c>
      <c r="AE245" s="79" t="e">
        <f>VLOOKUP($S245,'Grille de Tarif OQN'!$B$2:$S$3603,AE$1,0)</f>
        <v>#N/A</v>
      </c>
      <c r="AF245" s="79" t="e">
        <f>VLOOKUP($S245,'Grille de Tarif OQN'!$B$2:$S$3603,AF$1,0)</f>
        <v>#N/A</v>
      </c>
      <c r="AG245" s="79" t="e">
        <f>VLOOKUP($S245,'Grille de Tarif OQN'!$B$2:$S$3603,AG$1,0)</f>
        <v>#N/A</v>
      </c>
      <c r="AH245" s="79" t="e">
        <f>VLOOKUP($S245,'Grille de Tarif OQN'!$B$2:$S$3603,AH$1,0)</f>
        <v>#N/A</v>
      </c>
      <c r="AI245" s="79" t="e">
        <f>VLOOKUP($S245,'Grille de Tarif OQN'!$B$2:$S$3603,AI$1,0)</f>
        <v>#N/A</v>
      </c>
      <c r="AJ245" s="79" t="e">
        <f>VLOOKUP($S245,'Grille de Tarif OQN'!$B$2:$S$3603,AJ$1,0)</f>
        <v>#N/A</v>
      </c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72"/>
      <c r="AV245"/>
      <c r="AW245"/>
      <c r="AX245"/>
      <c r="AY245"/>
      <c r="AZ245" s="96">
        <f t="shared" si="77"/>
        <v>0</v>
      </c>
      <c r="BA245" s="24" t="e">
        <f t="shared" si="78"/>
        <v>#N/A</v>
      </c>
      <c r="BB245" s="24" t="e">
        <f t="shared" si="79"/>
        <v>#N/A</v>
      </c>
      <c r="BC245" s="24" t="e">
        <f t="shared" si="72"/>
        <v>#N/A</v>
      </c>
      <c r="BD245" s="24" t="e">
        <f t="shared" si="73"/>
        <v>#N/A</v>
      </c>
      <c r="BE245"/>
      <c r="BF245" t="e">
        <f t="shared" si="80"/>
        <v>#N/A</v>
      </c>
      <c r="BG245" t="str">
        <f t="shared" si="81"/>
        <v>HDJ</v>
      </c>
      <c r="BH245" s="20" t="e">
        <f t="shared" si="82"/>
        <v>#N/A</v>
      </c>
      <c r="BI245" s="20" t="e">
        <f t="shared" si="83"/>
        <v>#N/A</v>
      </c>
      <c r="BJ245" s="20" t="e">
        <f t="shared" si="84"/>
        <v>#N/A</v>
      </c>
      <c r="BK245" s="20" t="e">
        <f t="shared" si="85"/>
        <v>#N/A</v>
      </c>
      <c r="BL245" s="20" t="e">
        <f t="shared" si="86"/>
        <v>#N/A</v>
      </c>
      <c r="BM245" s="20" t="e">
        <f t="shared" si="74"/>
        <v>#N/A</v>
      </c>
      <c r="BN245" s="20" t="e">
        <f t="shared" si="87"/>
        <v>#N/A</v>
      </c>
    </row>
    <row r="246" spans="1:66">
      <c r="A246" s="92"/>
      <c r="B246" s="90"/>
      <c r="C246" s="90"/>
      <c r="D246" s="93"/>
      <c r="E246" s="93"/>
      <c r="F246" s="93"/>
      <c r="G246" s="93"/>
      <c r="H246" s="93"/>
      <c r="I246" s="93"/>
      <c r="J246" s="93"/>
      <c r="K246" s="93"/>
      <c r="L246" s="92"/>
      <c r="M246" s="93"/>
      <c r="N246" s="91">
        <f t="shared" si="68"/>
        <v>0</v>
      </c>
      <c r="O246" s="91" t="str">
        <f t="shared" si="69"/>
        <v/>
      </c>
      <c r="P246" s="91" t="str">
        <f t="shared" si="70"/>
        <v/>
      </c>
      <c r="Q246" s="91" t="str">
        <f t="shared" si="71"/>
        <v>HDJ</v>
      </c>
      <c r="R246" s="82"/>
      <c r="S246" s="95">
        <f t="shared" si="75"/>
        <v>0</v>
      </c>
      <c r="T246" s="95">
        <f t="shared" si="76"/>
        <v>0</v>
      </c>
      <c r="U246" s="79" t="e">
        <f>VLOOKUP($S246,'Grille de Tarif OQN'!$B$2:$S$3603,U$1,0)</f>
        <v>#N/A</v>
      </c>
      <c r="V246" s="79" t="e">
        <f>VLOOKUP($S246,'Grille de Tarif OQN'!$B$2:$S$3603,V$1,0)</f>
        <v>#N/A</v>
      </c>
      <c r="W246" s="79" t="e">
        <f>VLOOKUP($S246,'Grille de Tarif OQN'!$B$2:$S$3603,W$1,0)</f>
        <v>#N/A</v>
      </c>
      <c r="X246" s="79" t="e">
        <f>VLOOKUP($S246,'Grille de Tarif OQN'!$B$2:$S$3603,X$1,0)</f>
        <v>#N/A</v>
      </c>
      <c r="Y246" s="79" t="e">
        <f>VLOOKUP($S246,'Grille de Tarif OQN'!$B$2:$S$3603,Y$1,0)</f>
        <v>#N/A</v>
      </c>
      <c r="Z246" s="79" t="e">
        <f>VLOOKUP($S246,'Grille de Tarif OQN'!$B$2:$S$3603,Z$1,0)</f>
        <v>#N/A</v>
      </c>
      <c r="AA246" s="79" t="e">
        <f>VLOOKUP($S246,'Grille de Tarif OQN'!$B$2:$S$3603,AA$1,0)</f>
        <v>#N/A</v>
      </c>
      <c r="AB246" s="79" t="e">
        <f>VLOOKUP($S246,'Grille de Tarif OQN'!$B$2:$S$3603,AB$1,0)</f>
        <v>#N/A</v>
      </c>
      <c r="AC246" s="79" t="e">
        <f>VLOOKUP($S246,'Grille de Tarif OQN'!$B$2:$S$3603,AC$1,0)</f>
        <v>#N/A</v>
      </c>
      <c r="AD246" s="79" t="e">
        <f>VLOOKUP($S246,'Grille de Tarif OQN'!$B$2:$S$3603,AD$1,0)</f>
        <v>#N/A</v>
      </c>
      <c r="AE246" s="79" t="e">
        <f>VLOOKUP($S246,'Grille de Tarif OQN'!$B$2:$S$3603,AE$1,0)</f>
        <v>#N/A</v>
      </c>
      <c r="AF246" s="79" t="e">
        <f>VLOOKUP($S246,'Grille de Tarif OQN'!$B$2:$S$3603,AF$1,0)</f>
        <v>#N/A</v>
      </c>
      <c r="AG246" s="79" t="e">
        <f>VLOOKUP($S246,'Grille de Tarif OQN'!$B$2:$S$3603,AG$1,0)</f>
        <v>#N/A</v>
      </c>
      <c r="AH246" s="79" t="e">
        <f>VLOOKUP($S246,'Grille de Tarif OQN'!$B$2:$S$3603,AH$1,0)</f>
        <v>#N/A</v>
      </c>
      <c r="AI246" s="79" t="e">
        <f>VLOOKUP($S246,'Grille de Tarif OQN'!$B$2:$S$3603,AI$1,0)</f>
        <v>#N/A</v>
      </c>
      <c r="AJ246" s="79" t="e">
        <f>VLOOKUP($S246,'Grille de Tarif OQN'!$B$2:$S$3603,AJ$1,0)</f>
        <v>#N/A</v>
      </c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72"/>
      <c r="AV246"/>
      <c r="AW246"/>
      <c r="AX246"/>
      <c r="AY246"/>
      <c r="AZ246" s="96">
        <f t="shared" si="77"/>
        <v>0</v>
      </c>
      <c r="BA246" s="24" t="e">
        <f t="shared" si="78"/>
        <v>#N/A</v>
      </c>
      <c r="BB246" s="24" t="e">
        <f t="shared" si="79"/>
        <v>#N/A</v>
      </c>
      <c r="BC246" s="24" t="e">
        <f t="shared" si="72"/>
        <v>#N/A</v>
      </c>
      <c r="BD246" s="24" t="e">
        <f t="shared" si="73"/>
        <v>#N/A</v>
      </c>
      <c r="BE246"/>
      <c r="BF246" t="e">
        <f t="shared" si="80"/>
        <v>#N/A</v>
      </c>
      <c r="BG246" t="str">
        <f t="shared" si="81"/>
        <v>HDJ</v>
      </c>
      <c r="BH246" s="20" t="e">
        <f t="shared" si="82"/>
        <v>#N/A</v>
      </c>
      <c r="BI246" s="20" t="e">
        <f t="shared" si="83"/>
        <v>#N/A</v>
      </c>
      <c r="BJ246" s="20" t="e">
        <f t="shared" si="84"/>
        <v>#N/A</v>
      </c>
      <c r="BK246" s="20" t="e">
        <f t="shared" si="85"/>
        <v>#N/A</v>
      </c>
      <c r="BL246" s="20" t="e">
        <f t="shared" si="86"/>
        <v>#N/A</v>
      </c>
      <c r="BM246" s="20" t="e">
        <f t="shared" si="74"/>
        <v>#N/A</v>
      </c>
      <c r="BN246" s="20" t="e">
        <f t="shared" si="87"/>
        <v>#N/A</v>
      </c>
    </row>
    <row r="247" spans="1:66">
      <c r="A247" s="92"/>
      <c r="B247" s="90"/>
      <c r="C247" s="90"/>
      <c r="D247" s="93"/>
      <c r="E247" s="93"/>
      <c r="F247" s="93"/>
      <c r="G247" s="93"/>
      <c r="H247" s="93"/>
      <c r="I247" s="93"/>
      <c r="J247" s="93"/>
      <c r="K247" s="93"/>
      <c r="L247" s="92"/>
      <c r="M247" s="93"/>
      <c r="N247" s="91">
        <f t="shared" si="68"/>
        <v>0</v>
      </c>
      <c r="O247" s="91" t="str">
        <f t="shared" si="69"/>
        <v/>
      </c>
      <c r="P247" s="91" t="str">
        <f t="shared" si="70"/>
        <v/>
      </c>
      <c r="Q247" s="91" t="str">
        <f t="shared" si="71"/>
        <v>HDJ</v>
      </c>
      <c r="R247" s="82"/>
      <c r="S247" s="95">
        <f t="shared" si="75"/>
        <v>0</v>
      </c>
      <c r="T247" s="95">
        <f t="shared" si="76"/>
        <v>0</v>
      </c>
      <c r="U247" s="79" t="e">
        <f>VLOOKUP($S247,'Grille de Tarif OQN'!$B$2:$S$3603,U$1,0)</f>
        <v>#N/A</v>
      </c>
      <c r="V247" s="79" t="e">
        <f>VLOOKUP($S247,'Grille de Tarif OQN'!$B$2:$S$3603,V$1,0)</f>
        <v>#N/A</v>
      </c>
      <c r="W247" s="79" t="e">
        <f>VLOOKUP($S247,'Grille de Tarif OQN'!$B$2:$S$3603,W$1,0)</f>
        <v>#N/A</v>
      </c>
      <c r="X247" s="79" t="e">
        <f>VLOOKUP($S247,'Grille de Tarif OQN'!$B$2:$S$3603,X$1,0)</f>
        <v>#N/A</v>
      </c>
      <c r="Y247" s="79" t="e">
        <f>VLOOKUP($S247,'Grille de Tarif OQN'!$B$2:$S$3603,Y$1,0)</f>
        <v>#N/A</v>
      </c>
      <c r="Z247" s="79" t="e">
        <f>VLOOKUP($S247,'Grille de Tarif OQN'!$B$2:$S$3603,Z$1,0)</f>
        <v>#N/A</v>
      </c>
      <c r="AA247" s="79" t="e">
        <f>VLOOKUP($S247,'Grille de Tarif OQN'!$B$2:$S$3603,AA$1,0)</f>
        <v>#N/A</v>
      </c>
      <c r="AB247" s="79" t="e">
        <f>VLOOKUP($S247,'Grille de Tarif OQN'!$B$2:$S$3603,AB$1,0)</f>
        <v>#N/A</v>
      </c>
      <c r="AC247" s="79" t="e">
        <f>VLOOKUP($S247,'Grille de Tarif OQN'!$B$2:$S$3603,AC$1,0)</f>
        <v>#N/A</v>
      </c>
      <c r="AD247" s="79" t="e">
        <f>VLOOKUP($S247,'Grille de Tarif OQN'!$B$2:$S$3603,AD$1,0)</f>
        <v>#N/A</v>
      </c>
      <c r="AE247" s="79" t="e">
        <f>VLOOKUP($S247,'Grille de Tarif OQN'!$B$2:$S$3603,AE$1,0)</f>
        <v>#N/A</v>
      </c>
      <c r="AF247" s="79" t="e">
        <f>VLOOKUP($S247,'Grille de Tarif OQN'!$B$2:$S$3603,AF$1,0)</f>
        <v>#N/A</v>
      </c>
      <c r="AG247" s="79" t="e">
        <f>VLOOKUP($S247,'Grille de Tarif OQN'!$B$2:$S$3603,AG$1,0)</f>
        <v>#N/A</v>
      </c>
      <c r="AH247" s="79" t="e">
        <f>VLOOKUP($S247,'Grille de Tarif OQN'!$B$2:$S$3603,AH$1,0)</f>
        <v>#N/A</v>
      </c>
      <c r="AI247" s="79" t="e">
        <f>VLOOKUP($S247,'Grille de Tarif OQN'!$B$2:$S$3603,AI$1,0)</f>
        <v>#N/A</v>
      </c>
      <c r="AJ247" s="79" t="e">
        <f>VLOOKUP($S247,'Grille de Tarif OQN'!$B$2:$S$3603,AJ$1,0)</f>
        <v>#N/A</v>
      </c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72"/>
      <c r="AV247"/>
      <c r="AW247"/>
      <c r="AX247"/>
      <c r="AY247"/>
      <c r="AZ247" s="96">
        <f t="shared" si="77"/>
        <v>0</v>
      </c>
      <c r="BA247" s="24" t="e">
        <f t="shared" si="78"/>
        <v>#N/A</v>
      </c>
      <c r="BB247" s="24" t="e">
        <f t="shared" si="79"/>
        <v>#N/A</v>
      </c>
      <c r="BC247" s="24" t="e">
        <f t="shared" si="72"/>
        <v>#N/A</v>
      </c>
      <c r="BD247" s="24" t="e">
        <f t="shared" si="73"/>
        <v>#N/A</v>
      </c>
      <c r="BE247"/>
      <c r="BF247" t="e">
        <f t="shared" si="80"/>
        <v>#N/A</v>
      </c>
      <c r="BG247" t="str">
        <f t="shared" si="81"/>
        <v>HDJ</v>
      </c>
      <c r="BH247" s="20" t="e">
        <f t="shared" si="82"/>
        <v>#N/A</v>
      </c>
      <c r="BI247" s="20" t="e">
        <f t="shared" si="83"/>
        <v>#N/A</v>
      </c>
      <c r="BJ247" s="20" t="e">
        <f t="shared" si="84"/>
        <v>#N/A</v>
      </c>
      <c r="BK247" s="20" t="e">
        <f t="shared" si="85"/>
        <v>#N/A</v>
      </c>
      <c r="BL247" s="20" t="e">
        <f t="shared" si="86"/>
        <v>#N/A</v>
      </c>
      <c r="BM247" s="20" t="e">
        <f t="shared" si="74"/>
        <v>#N/A</v>
      </c>
      <c r="BN247" s="20" t="e">
        <f t="shared" si="87"/>
        <v>#N/A</v>
      </c>
    </row>
    <row r="248" spans="1:66">
      <c r="A248" s="92"/>
      <c r="B248" s="90"/>
      <c r="C248" s="90"/>
      <c r="D248" s="93"/>
      <c r="E248" s="93"/>
      <c r="F248" s="93"/>
      <c r="G248" s="93"/>
      <c r="H248" s="93"/>
      <c r="I248" s="93"/>
      <c r="J248" s="93"/>
      <c r="K248" s="93"/>
      <c r="L248" s="92"/>
      <c r="M248" s="93"/>
      <c r="N248" s="91">
        <f t="shared" si="68"/>
        <v>0</v>
      </c>
      <c r="O248" s="91" t="str">
        <f t="shared" si="69"/>
        <v/>
      </c>
      <c r="P248" s="91" t="str">
        <f t="shared" si="70"/>
        <v/>
      </c>
      <c r="Q248" s="91" t="str">
        <f t="shared" si="71"/>
        <v>HDJ</v>
      </c>
      <c r="R248" s="82"/>
      <c r="S248" s="95">
        <f t="shared" si="75"/>
        <v>0</v>
      </c>
      <c r="T248" s="95">
        <f t="shared" si="76"/>
        <v>0</v>
      </c>
      <c r="U248" s="79" t="e">
        <f>VLOOKUP($S248,'Grille de Tarif OQN'!$B$2:$S$3603,U$1,0)</f>
        <v>#N/A</v>
      </c>
      <c r="V248" s="79" t="e">
        <f>VLOOKUP($S248,'Grille de Tarif OQN'!$B$2:$S$3603,V$1,0)</f>
        <v>#N/A</v>
      </c>
      <c r="W248" s="79" t="e">
        <f>VLOOKUP($S248,'Grille de Tarif OQN'!$B$2:$S$3603,W$1,0)</f>
        <v>#N/A</v>
      </c>
      <c r="X248" s="79" t="e">
        <f>VLOOKUP($S248,'Grille de Tarif OQN'!$B$2:$S$3603,X$1,0)</f>
        <v>#N/A</v>
      </c>
      <c r="Y248" s="79" t="e">
        <f>VLOOKUP($S248,'Grille de Tarif OQN'!$B$2:$S$3603,Y$1,0)</f>
        <v>#N/A</v>
      </c>
      <c r="Z248" s="79" t="e">
        <f>VLOOKUP($S248,'Grille de Tarif OQN'!$B$2:$S$3603,Z$1,0)</f>
        <v>#N/A</v>
      </c>
      <c r="AA248" s="79" t="e">
        <f>VLOOKUP($S248,'Grille de Tarif OQN'!$B$2:$S$3603,AA$1,0)</f>
        <v>#N/A</v>
      </c>
      <c r="AB248" s="79" t="e">
        <f>VLOOKUP($S248,'Grille de Tarif OQN'!$B$2:$S$3603,AB$1,0)</f>
        <v>#N/A</v>
      </c>
      <c r="AC248" s="79" t="e">
        <f>VLOOKUP($S248,'Grille de Tarif OQN'!$B$2:$S$3603,AC$1,0)</f>
        <v>#N/A</v>
      </c>
      <c r="AD248" s="79" t="e">
        <f>VLOOKUP($S248,'Grille de Tarif OQN'!$B$2:$S$3603,AD$1,0)</f>
        <v>#N/A</v>
      </c>
      <c r="AE248" s="79" t="e">
        <f>VLOOKUP($S248,'Grille de Tarif OQN'!$B$2:$S$3603,AE$1,0)</f>
        <v>#N/A</v>
      </c>
      <c r="AF248" s="79" t="e">
        <f>VLOOKUP($S248,'Grille de Tarif OQN'!$B$2:$S$3603,AF$1,0)</f>
        <v>#N/A</v>
      </c>
      <c r="AG248" s="79" t="e">
        <f>VLOOKUP($S248,'Grille de Tarif OQN'!$B$2:$S$3603,AG$1,0)</f>
        <v>#N/A</v>
      </c>
      <c r="AH248" s="79" t="e">
        <f>VLOOKUP($S248,'Grille de Tarif OQN'!$B$2:$S$3603,AH$1,0)</f>
        <v>#N/A</v>
      </c>
      <c r="AI248" s="79" t="e">
        <f>VLOOKUP($S248,'Grille de Tarif OQN'!$B$2:$S$3603,AI$1,0)</f>
        <v>#N/A</v>
      </c>
      <c r="AJ248" s="79" t="e">
        <f>VLOOKUP($S248,'Grille de Tarif OQN'!$B$2:$S$3603,AJ$1,0)</f>
        <v>#N/A</v>
      </c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72"/>
      <c r="AV248"/>
      <c r="AW248"/>
      <c r="AX248"/>
      <c r="AY248"/>
      <c r="AZ248" s="96">
        <f t="shared" si="77"/>
        <v>0</v>
      </c>
      <c r="BA248" s="24" t="e">
        <f t="shared" si="78"/>
        <v>#N/A</v>
      </c>
      <c r="BB248" s="24" t="e">
        <f t="shared" si="79"/>
        <v>#N/A</v>
      </c>
      <c r="BC248" s="24" t="e">
        <f t="shared" si="72"/>
        <v>#N/A</v>
      </c>
      <c r="BD248" s="24" t="e">
        <f t="shared" si="73"/>
        <v>#N/A</v>
      </c>
      <c r="BE248"/>
      <c r="BF248" t="e">
        <f t="shared" si="80"/>
        <v>#N/A</v>
      </c>
      <c r="BG248" t="str">
        <f t="shared" si="81"/>
        <v>HDJ</v>
      </c>
      <c r="BH248" s="20" t="e">
        <f t="shared" si="82"/>
        <v>#N/A</v>
      </c>
      <c r="BI248" s="20" t="e">
        <f t="shared" si="83"/>
        <v>#N/A</v>
      </c>
      <c r="BJ248" s="20" t="e">
        <f t="shared" si="84"/>
        <v>#N/A</v>
      </c>
      <c r="BK248" s="20" t="e">
        <f t="shared" si="85"/>
        <v>#N/A</v>
      </c>
      <c r="BL248" s="20" t="e">
        <f t="shared" si="86"/>
        <v>#N/A</v>
      </c>
      <c r="BM248" s="20" t="e">
        <f t="shared" si="74"/>
        <v>#N/A</v>
      </c>
      <c r="BN248" s="20" t="e">
        <f t="shared" si="87"/>
        <v>#N/A</v>
      </c>
    </row>
    <row r="249" spans="1:66">
      <c r="A249" s="92"/>
      <c r="B249" s="90"/>
      <c r="C249" s="90"/>
      <c r="D249" s="93"/>
      <c r="E249" s="93"/>
      <c r="F249" s="93"/>
      <c r="G249" s="93"/>
      <c r="H249" s="93"/>
      <c r="I249" s="93"/>
      <c r="J249" s="93"/>
      <c r="K249" s="93"/>
      <c r="L249" s="92"/>
      <c r="M249" s="93"/>
      <c r="N249" s="91">
        <f t="shared" si="68"/>
        <v>0</v>
      </c>
      <c r="O249" s="91" t="str">
        <f t="shared" si="69"/>
        <v/>
      </c>
      <c r="P249" s="91" t="str">
        <f t="shared" si="70"/>
        <v/>
      </c>
      <c r="Q249" s="91" t="str">
        <f t="shared" si="71"/>
        <v>HDJ</v>
      </c>
      <c r="R249" s="82"/>
      <c r="S249" s="95">
        <f t="shared" si="75"/>
        <v>0</v>
      </c>
      <c r="T249" s="95">
        <f t="shared" si="76"/>
        <v>0</v>
      </c>
      <c r="U249" s="79" t="e">
        <f>VLOOKUP($S249,'Grille de Tarif OQN'!$B$2:$S$3603,U$1,0)</f>
        <v>#N/A</v>
      </c>
      <c r="V249" s="79" t="e">
        <f>VLOOKUP($S249,'Grille de Tarif OQN'!$B$2:$S$3603,V$1,0)</f>
        <v>#N/A</v>
      </c>
      <c r="W249" s="79" t="e">
        <f>VLOOKUP($S249,'Grille de Tarif OQN'!$B$2:$S$3603,W$1,0)</f>
        <v>#N/A</v>
      </c>
      <c r="X249" s="79" t="e">
        <f>VLOOKUP($S249,'Grille de Tarif OQN'!$B$2:$S$3603,X$1,0)</f>
        <v>#N/A</v>
      </c>
      <c r="Y249" s="79" t="e">
        <f>VLOOKUP($S249,'Grille de Tarif OQN'!$B$2:$S$3603,Y$1,0)</f>
        <v>#N/A</v>
      </c>
      <c r="Z249" s="79" t="e">
        <f>VLOOKUP($S249,'Grille de Tarif OQN'!$B$2:$S$3603,Z$1,0)</f>
        <v>#N/A</v>
      </c>
      <c r="AA249" s="79" t="e">
        <f>VLOOKUP($S249,'Grille de Tarif OQN'!$B$2:$S$3603,AA$1,0)</f>
        <v>#N/A</v>
      </c>
      <c r="AB249" s="79" t="e">
        <f>VLOOKUP($S249,'Grille de Tarif OQN'!$B$2:$S$3603,AB$1,0)</f>
        <v>#N/A</v>
      </c>
      <c r="AC249" s="79" t="e">
        <f>VLOOKUP($S249,'Grille de Tarif OQN'!$B$2:$S$3603,AC$1,0)</f>
        <v>#N/A</v>
      </c>
      <c r="AD249" s="79" t="e">
        <f>VLOOKUP($S249,'Grille de Tarif OQN'!$B$2:$S$3603,AD$1,0)</f>
        <v>#N/A</v>
      </c>
      <c r="AE249" s="79" t="e">
        <f>VLOOKUP($S249,'Grille de Tarif OQN'!$B$2:$S$3603,AE$1,0)</f>
        <v>#N/A</v>
      </c>
      <c r="AF249" s="79" t="e">
        <f>VLOOKUP($S249,'Grille de Tarif OQN'!$B$2:$S$3603,AF$1,0)</f>
        <v>#N/A</v>
      </c>
      <c r="AG249" s="79" t="e">
        <f>VLOOKUP($S249,'Grille de Tarif OQN'!$B$2:$S$3603,AG$1,0)</f>
        <v>#N/A</v>
      </c>
      <c r="AH249" s="79" t="e">
        <f>VLOOKUP($S249,'Grille de Tarif OQN'!$B$2:$S$3603,AH$1,0)</f>
        <v>#N/A</v>
      </c>
      <c r="AI249" s="79" t="e">
        <f>VLOOKUP($S249,'Grille de Tarif OQN'!$B$2:$S$3603,AI$1,0)</f>
        <v>#N/A</v>
      </c>
      <c r="AJ249" s="79" t="e">
        <f>VLOOKUP($S249,'Grille de Tarif OQN'!$B$2:$S$3603,AJ$1,0)</f>
        <v>#N/A</v>
      </c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72"/>
      <c r="AV249"/>
      <c r="AW249"/>
      <c r="AX249"/>
      <c r="AY249"/>
      <c r="AZ249" s="96">
        <f t="shared" si="77"/>
        <v>0</v>
      </c>
      <c r="BA249" s="24" t="e">
        <f t="shared" si="78"/>
        <v>#N/A</v>
      </c>
      <c r="BB249" s="24" t="e">
        <f t="shared" si="79"/>
        <v>#N/A</v>
      </c>
      <c r="BC249" s="24" t="e">
        <f t="shared" si="72"/>
        <v>#N/A</v>
      </c>
      <c r="BD249" s="24" t="e">
        <f t="shared" si="73"/>
        <v>#N/A</v>
      </c>
      <c r="BE249"/>
      <c r="BF249" t="e">
        <f t="shared" si="80"/>
        <v>#N/A</v>
      </c>
      <c r="BG249" t="str">
        <f t="shared" si="81"/>
        <v>HDJ</v>
      </c>
      <c r="BH249" s="20" t="e">
        <f t="shared" si="82"/>
        <v>#N/A</v>
      </c>
      <c r="BI249" s="20" t="e">
        <f t="shared" si="83"/>
        <v>#N/A</v>
      </c>
      <c r="BJ249" s="20" t="e">
        <f t="shared" si="84"/>
        <v>#N/A</v>
      </c>
      <c r="BK249" s="20" t="e">
        <f t="shared" si="85"/>
        <v>#N/A</v>
      </c>
      <c r="BL249" s="20" t="e">
        <f t="shared" si="86"/>
        <v>#N/A</v>
      </c>
      <c r="BM249" s="20" t="e">
        <f t="shared" si="74"/>
        <v>#N/A</v>
      </c>
      <c r="BN249" s="20" t="e">
        <f t="shared" si="87"/>
        <v>#N/A</v>
      </c>
    </row>
    <row r="250" spans="1:66">
      <c r="A250" s="92"/>
      <c r="B250" s="90"/>
      <c r="C250" s="90"/>
      <c r="D250" s="93"/>
      <c r="E250" s="93"/>
      <c r="F250" s="93"/>
      <c r="G250" s="93"/>
      <c r="H250" s="93"/>
      <c r="I250" s="93"/>
      <c r="J250" s="93"/>
      <c r="K250" s="93"/>
      <c r="L250" s="92"/>
      <c r="M250" s="93"/>
      <c r="N250" s="91">
        <f t="shared" si="68"/>
        <v>0</v>
      </c>
      <c r="O250" s="91" t="str">
        <f t="shared" si="69"/>
        <v/>
      </c>
      <c r="P250" s="91" t="str">
        <f t="shared" si="70"/>
        <v/>
      </c>
      <c r="Q250" s="91" t="str">
        <f t="shared" si="71"/>
        <v>HDJ</v>
      </c>
      <c r="R250" s="82"/>
      <c r="S250" s="95">
        <f t="shared" si="75"/>
        <v>0</v>
      </c>
      <c r="T250" s="95">
        <f t="shared" si="76"/>
        <v>0</v>
      </c>
      <c r="U250" s="79" t="e">
        <f>VLOOKUP($S250,'Grille de Tarif OQN'!$B$2:$S$3603,U$1,0)</f>
        <v>#N/A</v>
      </c>
      <c r="V250" s="79" t="e">
        <f>VLOOKUP($S250,'Grille de Tarif OQN'!$B$2:$S$3603,V$1,0)</f>
        <v>#N/A</v>
      </c>
      <c r="W250" s="79" t="e">
        <f>VLOOKUP($S250,'Grille de Tarif OQN'!$B$2:$S$3603,W$1,0)</f>
        <v>#N/A</v>
      </c>
      <c r="X250" s="79" t="e">
        <f>VLOOKUP($S250,'Grille de Tarif OQN'!$B$2:$S$3603,X$1,0)</f>
        <v>#N/A</v>
      </c>
      <c r="Y250" s="79" t="e">
        <f>VLOOKUP($S250,'Grille de Tarif OQN'!$B$2:$S$3603,Y$1,0)</f>
        <v>#N/A</v>
      </c>
      <c r="Z250" s="79" t="e">
        <f>VLOOKUP($S250,'Grille de Tarif OQN'!$B$2:$S$3603,Z$1,0)</f>
        <v>#N/A</v>
      </c>
      <c r="AA250" s="79" t="e">
        <f>VLOOKUP($S250,'Grille de Tarif OQN'!$B$2:$S$3603,AA$1,0)</f>
        <v>#N/A</v>
      </c>
      <c r="AB250" s="79" t="e">
        <f>VLOOKUP($S250,'Grille de Tarif OQN'!$B$2:$S$3603,AB$1,0)</f>
        <v>#N/A</v>
      </c>
      <c r="AC250" s="79" t="e">
        <f>VLOOKUP($S250,'Grille de Tarif OQN'!$B$2:$S$3603,AC$1,0)</f>
        <v>#N/A</v>
      </c>
      <c r="AD250" s="79" t="e">
        <f>VLOOKUP($S250,'Grille de Tarif OQN'!$B$2:$S$3603,AD$1,0)</f>
        <v>#N/A</v>
      </c>
      <c r="AE250" s="79" t="e">
        <f>VLOOKUP($S250,'Grille de Tarif OQN'!$B$2:$S$3603,AE$1,0)</f>
        <v>#N/A</v>
      </c>
      <c r="AF250" s="79" t="e">
        <f>VLOOKUP($S250,'Grille de Tarif OQN'!$B$2:$S$3603,AF$1,0)</f>
        <v>#N/A</v>
      </c>
      <c r="AG250" s="79" t="e">
        <f>VLOOKUP($S250,'Grille de Tarif OQN'!$B$2:$S$3603,AG$1,0)</f>
        <v>#N/A</v>
      </c>
      <c r="AH250" s="79" t="e">
        <f>VLOOKUP($S250,'Grille de Tarif OQN'!$B$2:$S$3603,AH$1,0)</f>
        <v>#N/A</v>
      </c>
      <c r="AI250" s="79" t="e">
        <f>VLOOKUP($S250,'Grille de Tarif OQN'!$B$2:$S$3603,AI$1,0)</f>
        <v>#N/A</v>
      </c>
      <c r="AJ250" s="79" t="e">
        <f>VLOOKUP($S250,'Grille de Tarif OQN'!$B$2:$S$3603,AJ$1,0)</f>
        <v>#N/A</v>
      </c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72"/>
      <c r="AV250"/>
      <c r="AW250"/>
      <c r="AX250"/>
      <c r="AY250"/>
      <c r="AZ250" s="96">
        <f t="shared" si="77"/>
        <v>0</v>
      </c>
      <c r="BA250" s="24" t="e">
        <f t="shared" si="78"/>
        <v>#N/A</v>
      </c>
      <c r="BB250" s="24" t="e">
        <f t="shared" si="79"/>
        <v>#N/A</v>
      </c>
      <c r="BC250" s="24" t="e">
        <f t="shared" si="72"/>
        <v>#N/A</v>
      </c>
      <c r="BD250" s="24" t="e">
        <f t="shared" si="73"/>
        <v>#N/A</v>
      </c>
      <c r="BE250"/>
      <c r="BF250" t="e">
        <f t="shared" si="80"/>
        <v>#N/A</v>
      </c>
      <c r="BG250" t="str">
        <f t="shared" si="81"/>
        <v>HDJ</v>
      </c>
      <c r="BH250" s="20" t="e">
        <f t="shared" si="82"/>
        <v>#N/A</v>
      </c>
      <c r="BI250" s="20" t="e">
        <f t="shared" si="83"/>
        <v>#N/A</v>
      </c>
      <c r="BJ250" s="20" t="e">
        <f t="shared" si="84"/>
        <v>#N/A</v>
      </c>
      <c r="BK250" s="20" t="e">
        <f t="shared" si="85"/>
        <v>#N/A</v>
      </c>
      <c r="BL250" s="20" t="e">
        <f t="shared" si="86"/>
        <v>#N/A</v>
      </c>
      <c r="BM250" s="20" t="e">
        <f t="shared" si="74"/>
        <v>#N/A</v>
      </c>
      <c r="BN250" s="20" t="e">
        <f t="shared" si="87"/>
        <v>#N/A</v>
      </c>
    </row>
    <row r="251" spans="1:66">
      <c r="A251" s="92"/>
      <c r="B251" s="90"/>
      <c r="C251" s="90"/>
      <c r="D251" s="93"/>
      <c r="E251" s="93"/>
      <c r="F251" s="93"/>
      <c r="G251" s="93"/>
      <c r="H251" s="93"/>
      <c r="I251" s="93"/>
      <c r="J251" s="93"/>
      <c r="K251" s="93"/>
      <c r="L251" s="92"/>
      <c r="M251" s="93"/>
      <c r="N251" s="91">
        <f t="shared" si="68"/>
        <v>0</v>
      </c>
      <c r="O251" s="91" t="str">
        <f t="shared" si="69"/>
        <v/>
      </c>
      <c r="P251" s="91" t="str">
        <f t="shared" si="70"/>
        <v/>
      </c>
      <c r="Q251" s="91" t="str">
        <f t="shared" si="71"/>
        <v>HDJ</v>
      </c>
      <c r="R251" s="82"/>
      <c r="S251" s="95">
        <f t="shared" si="75"/>
        <v>0</v>
      </c>
      <c r="T251" s="95">
        <f t="shared" si="76"/>
        <v>0</v>
      </c>
      <c r="U251" s="79" t="e">
        <f>VLOOKUP($S251,'Grille de Tarif OQN'!$B$2:$S$3603,U$1,0)</f>
        <v>#N/A</v>
      </c>
      <c r="V251" s="79" t="e">
        <f>VLOOKUP($S251,'Grille de Tarif OQN'!$B$2:$S$3603,V$1,0)</f>
        <v>#N/A</v>
      </c>
      <c r="W251" s="79" t="e">
        <f>VLOOKUP($S251,'Grille de Tarif OQN'!$B$2:$S$3603,W$1,0)</f>
        <v>#N/A</v>
      </c>
      <c r="X251" s="79" t="e">
        <f>VLOOKUP($S251,'Grille de Tarif OQN'!$B$2:$S$3603,X$1,0)</f>
        <v>#N/A</v>
      </c>
      <c r="Y251" s="79" t="e">
        <f>VLOOKUP($S251,'Grille de Tarif OQN'!$B$2:$S$3603,Y$1,0)</f>
        <v>#N/A</v>
      </c>
      <c r="Z251" s="79" t="e">
        <f>VLOOKUP($S251,'Grille de Tarif OQN'!$B$2:$S$3603,Z$1,0)</f>
        <v>#N/A</v>
      </c>
      <c r="AA251" s="79" t="e">
        <f>VLOOKUP($S251,'Grille de Tarif OQN'!$B$2:$S$3603,AA$1,0)</f>
        <v>#N/A</v>
      </c>
      <c r="AB251" s="79" t="e">
        <f>VLOOKUP($S251,'Grille de Tarif OQN'!$B$2:$S$3603,AB$1,0)</f>
        <v>#N/A</v>
      </c>
      <c r="AC251" s="79" t="e">
        <f>VLOOKUP($S251,'Grille de Tarif OQN'!$B$2:$S$3603,AC$1,0)</f>
        <v>#N/A</v>
      </c>
      <c r="AD251" s="79" t="e">
        <f>VLOOKUP($S251,'Grille de Tarif OQN'!$B$2:$S$3603,AD$1,0)</f>
        <v>#N/A</v>
      </c>
      <c r="AE251" s="79" t="e">
        <f>VLOOKUP($S251,'Grille de Tarif OQN'!$B$2:$S$3603,AE$1,0)</f>
        <v>#N/A</v>
      </c>
      <c r="AF251" s="79" t="e">
        <f>VLOOKUP($S251,'Grille de Tarif OQN'!$B$2:$S$3603,AF$1,0)</f>
        <v>#N/A</v>
      </c>
      <c r="AG251" s="79" t="e">
        <f>VLOOKUP($S251,'Grille de Tarif OQN'!$B$2:$S$3603,AG$1,0)</f>
        <v>#N/A</v>
      </c>
      <c r="AH251" s="79" t="e">
        <f>VLOOKUP($S251,'Grille de Tarif OQN'!$B$2:$S$3603,AH$1,0)</f>
        <v>#N/A</v>
      </c>
      <c r="AI251" s="79" t="e">
        <f>VLOOKUP($S251,'Grille de Tarif OQN'!$B$2:$S$3603,AI$1,0)</f>
        <v>#N/A</v>
      </c>
      <c r="AJ251" s="79" t="e">
        <f>VLOOKUP($S251,'Grille de Tarif OQN'!$B$2:$S$3603,AJ$1,0)</f>
        <v>#N/A</v>
      </c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72"/>
      <c r="AV251"/>
      <c r="AW251"/>
      <c r="AX251"/>
      <c r="AY251"/>
      <c r="AZ251" s="96">
        <f t="shared" si="77"/>
        <v>0</v>
      </c>
      <c r="BA251" s="24" t="e">
        <f t="shared" si="78"/>
        <v>#N/A</v>
      </c>
      <c r="BB251" s="24" t="e">
        <f t="shared" si="79"/>
        <v>#N/A</v>
      </c>
      <c r="BC251" s="24" t="e">
        <f t="shared" si="72"/>
        <v>#N/A</v>
      </c>
      <c r="BD251" s="24" t="e">
        <f t="shared" si="73"/>
        <v>#N/A</v>
      </c>
      <c r="BE251"/>
      <c r="BF251" t="e">
        <f t="shared" si="80"/>
        <v>#N/A</v>
      </c>
      <c r="BG251" t="str">
        <f t="shared" si="81"/>
        <v>HDJ</v>
      </c>
      <c r="BH251" s="20" t="e">
        <f t="shared" si="82"/>
        <v>#N/A</v>
      </c>
      <c r="BI251" s="20" t="e">
        <f t="shared" si="83"/>
        <v>#N/A</v>
      </c>
      <c r="BJ251" s="20" t="e">
        <f t="shared" si="84"/>
        <v>#N/A</v>
      </c>
      <c r="BK251" s="20" t="e">
        <f t="shared" si="85"/>
        <v>#N/A</v>
      </c>
      <c r="BL251" s="20" t="e">
        <f t="shared" si="86"/>
        <v>#N/A</v>
      </c>
      <c r="BM251" s="20" t="e">
        <f t="shared" si="74"/>
        <v>#N/A</v>
      </c>
      <c r="BN251" s="20" t="e">
        <f t="shared" si="87"/>
        <v>#N/A</v>
      </c>
    </row>
    <row r="252" spans="1:66">
      <c r="A252" s="92"/>
      <c r="B252" s="90"/>
      <c r="C252" s="90"/>
      <c r="D252" s="93"/>
      <c r="E252" s="93"/>
      <c r="F252" s="93"/>
      <c r="G252" s="93"/>
      <c r="H252" s="93"/>
      <c r="I252" s="93"/>
      <c r="J252" s="93"/>
      <c r="K252" s="93"/>
      <c r="L252" s="92"/>
      <c r="M252" s="93"/>
      <c r="N252" s="91">
        <f t="shared" si="68"/>
        <v>0</v>
      </c>
      <c r="O252" s="91" t="str">
        <f t="shared" si="69"/>
        <v/>
      </c>
      <c r="P252" s="91" t="str">
        <f t="shared" si="70"/>
        <v/>
      </c>
      <c r="Q252" s="91" t="str">
        <f t="shared" si="71"/>
        <v>HDJ</v>
      </c>
      <c r="R252" s="82"/>
      <c r="S252" s="95">
        <f t="shared" si="75"/>
        <v>0</v>
      </c>
      <c r="T252" s="95">
        <f t="shared" si="76"/>
        <v>0</v>
      </c>
      <c r="U252" s="79" t="e">
        <f>VLOOKUP($S252,'Grille de Tarif OQN'!$B$2:$S$3603,U$1,0)</f>
        <v>#N/A</v>
      </c>
      <c r="V252" s="79" t="e">
        <f>VLOOKUP($S252,'Grille de Tarif OQN'!$B$2:$S$3603,V$1,0)</f>
        <v>#N/A</v>
      </c>
      <c r="W252" s="79" t="e">
        <f>VLOOKUP($S252,'Grille de Tarif OQN'!$B$2:$S$3603,W$1,0)</f>
        <v>#N/A</v>
      </c>
      <c r="X252" s="79" t="e">
        <f>VLOOKUP($S252,'Grille de Tarif OQN'!$B$2:$S$3603,X$1,0)</f>
        <v>#N/A</v>
      </c>
      <c r="Y252" s="79" t="e">
        <f>VLOOKUP($S252,'Grille de Tarif OQN'!$B$2:$S$3603,Y$1,0)</f>
        <v>#N/A</v>
      </c>
      <c r="Z252" s="79" t="e">
        <f>VLOOKUP($S252,'Grille de Tarif OQN'!$B$2:$S$3603,Z$1,0)</f>
        <v>#N/A</v>
      </c>
      <c r="AA252" s="79" t="e">
        <f>VLOOKUP($S252,'Grille de Tarif OQN'!$B$2:$S$3603,AA$1,0)</f>
        <v>#N/A</v>
      </c>
      <c r="AB252" s="79" t="e">
        <f>VLOOKUP($S252,'Grille de Tarif OQN'!$B$2:$S$3603,AB$1,0)</f>
        <v>#N/A</v>
      </c>
      <c r="AC252" s="79" t="e">
        <f>VLOOKUP($S252,'Grille de Tarif OQN'!$B$2:$S$3603,AC$1,0)</f>
        <v>#N/A</v>
      </c>
      <c r="AD252" s="79" t="e">
        <f>VLOOKUP($S252,'Grille de Tarif OQN'!$B$2:$S$3603,AD$1,0)</f>
        <v>#N/A</v>
      </c>
      <c r="AE252" s="79" t="e">
        <f>VLOOKUP($S252,'Grille de Tarif OQN'!$B$2:$S$3603,AE$1,0)</f>
        <v>#N/A</v>
      </c>
      <c r="AF252" s="79" t="e">
        <f>VLOOKUP($S252,'Grille de Tarif OQN'!$B$2:$S$3603,AF$1,0)</f>
        <v>#N/A</v>
      </c>
      <c r="AG252" s="79" t="e">
        <f>VLOOKUP($S252,'Grille de Tarif OQN'!$B$2:$S$3603,AG$1,0)</f>
        <v>#N/A</v>
      </c>
      <c r="AH252" s="79" t="e">
        <f>VLOOKUP($S252,'Grille de Tarif OQN'!$B$2:$S$3603,AH$1,0)</f>
        <v>#N/A</v>
      </c>
      <c r="AI252" s="79" t="e">
        <f>VLOOKUP($S252,'Grille de Tarif OQN'!$B$2:$S$3603,AI$1,0)</f>
        <v>#N/A</v>
      </c>
      <c r="AJ252" s="79" t="e">
        <f>VLOOKUP($S252,'Grille de Tarif OQN'!$B$2:$S$3603,AJ$1,0)</f>
        <v>#N/A</v>
      </c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72"/>
      <c r="AV252"/>
      <c r="AW252"/>
      <c r="AX252"/>
      <c r="AY252"/>
      <c r="AZ252" s="96">
        <f t="shared" si="77"/>
        <v>0</v>
      </c>
      <c r="BA252" s="24" t="e">
        <f t="shared" si="78"/>
        <v>#N/A</v>
      </c>
      <c r="BB252" s="24" t="e">
        <f t="shared" si="79"/>
        <v>#N/A</v>
      </c>
      <c r="BC252" s="24" t="e">
        <f t="shared" si="72"/>
        <v>#N/A</v>
      </c>
      <c r="BD252" s="24" t="e">
        <f t="shared" si="73"/>
        <v>#N/A</v>
      </c>
      <c r="BE252"/>
      <c r="BF252" t="e">
        <f t="shared" si="80"/>
        <v>#N/A</v>
      </c>
      <c r="BG252" t="str">
        <f t="shared" si="81"/>
        <v>HDJ</v>
      </c>
      <c r="BH252" s="20" t="e">
        <f t="shared" si="82"/>
        <v>#N/A</v>
      </c>
      <c r="BI252" s="20" t="e">
        <f t="shared" si="83"/>
        <v>#N/A</v>
      </c>
      <c r="BJ252" s="20" t="e">
        <f t="shared" si="84"/>
        <v>#N/A</v>
      </c>
      <c r="BK252" s="20" t="e">
        <f t="shared" si="85"/>
        <v>#N/A</v>
      </c>
      <c r="BL252" s="20" t="e">
        <f t="shared" si="86"/>
        <v>#N/A</v>
      </c>
      <c r="BM252" s="20" t="e">
        <f t="shared" si="74"/>
        <v>#N/A</v>
      </c>
      <c r="BN252" s="20" t="e">
        <f t="shared" si="87"/>
        <v>#N/A</v>
      </c>
    </row>
    <row r="253" spans="1:66">
      <c r="A253" s="92"/>
      <c r="B253" s="90"/>
      <c r="C253" s="90"/>
      <c r="D253" s="93"/>
      <c r="E253" s="93"/>
      <c r="F253" s="93"/>
      <c r="G253" s="93"/>
      <c r="H253" s="93"/>
      <c r="I253" s="93"/>
      <c r="J253" s="93"/>
      <c r="K253" s="93"/>
      <c r="L253" s="92"/>
      <c r="M253" s="93"/>
      <c r="N253" s="91">
        <f t="shared" si="68"/>
        <v>0</v>
      </c>
      <c r="O253" s="91" t="str">
        <f t="shared" si="69"/>
        <v/>
      </c>
      <c r="P253" s="91" t="str">
        <f t="shared" si="70"/>
        <v/>
      </c>
      <c r="Q253" s="91" t="str">
        <f t="shared" si="71"/>
        <v>HDJ</v>
      </c>
      <c r="R253" s="82"/>
      <c r="S253" s="95">
        <f t="shared" si="75"/>
        <v>0</v>
      </c>
      <c r="T253" s="95">
        <f t="shared" si="76"/>
        <v>0</v>
      </c>
      <c r="U253" s="79" t="e">
        <f>VLOOKUP($S253,'Grille de Tarif OQN'!$B$2:$S$3603,U$1,0)</f>
        <v>#N/A</v>
      </c>
      <c r="V253" s="79" t="e">
        <f>VLOOKUP($S253,'Grille de Tarif OQN'!$B$2:$S$3603,V$1,0)</f>
        <v>#N/A</v>
      </c>
      <c r="W253" s="79" t="e">
        <f>VLOOKUP($S253,'Grille de Tarif OQN'!$B$2:$S$3603,W$1,0)</f>
        <v>#N/A</v>
      </c>
      <c r="X253" s="79" t="e">
        <f>VLOOKUP($S253,'Grille de Tarif OQN'!$B$2:$S$3603,X$1,0)</f>
        <v>#N/A</v>
      </c>
      <c r="Y253" s="79" t="e">
        <f>VLOOKUP($S253,'Grille de Tarif OQN'!$B$2:$S$3603,Y$1,0)</f>
        <v>#N/A</v>
      </c>
      <c r="Z253" s="79" t="e">
        <f>VLOOKUP($S253,'Grille de Tarif OQN'!$B$2:$S$3603,Z$1,0)</f>
        <v>#N/A</v>
      </c>
      <c r="AA253" s="79" t="e">
        <f>VLOOKUP($S253,'Grille de Tarif OQN'!$B$2:$S$3603,AA$1,0)</f>
        <v>#N/A</v>
      </c>
      <c r="AB253" s="79" t="e">
        <f>VLOOKUP($S253,'Grille de Tarif OQN'!$B$2:$S$3603,AB$1,0)</f>
        <v>#N/A</v>
      </c>
      <c r="AC253" s="79" t="e">
        <f>VLOOKUP($S253,'Grille de Tarif OQN'!$B$2:$S$3603,AC$1,0)</f>
        <v>#N/A</v>
      </c>
      <c r="AD253" s="79" t="e">
        <f>VLOOKUP($S253,'Grille de Tarif OQN'!$B$2:$S$3603,AD$1,0)</f>
        <v>#N/A</v>
      </c>
      <c r="AE253" s="79" t="e">
        <f>VLOOKUP($S253,'Grille de Tarif OQN'!$B$2:$S$3603,AE$1,0)</f>
        <v>#N/A</v>
      </c>
      <c r="AF253" s="79" t="e">
        <f>VLOOKUP($S253,'Grille de Tarif OQN'!$B$2:$S$3603,AF$1,0)</f>
        <v>#N/A</v>
      </c>
      <c r="AG253" s="79" t="e">
        <f>VLOOKUP($S253,'Grille de Tarif OQN'!$B$2:$S$3603,AG$1,0)</f>
        <v>#N/A</v>
      </c>
      <c r="AH253" s="79" t="e">
        <f>VLOOKUP($S253,'Grille de Tarif OQN'!$B$2:$S$3603,AH$1,0)</f>
        <v>#N/A</v>
      </c>
      <c r="AI253" s="79" t="e">
        <f>VLOOKUP($S253,'Grille de Tarif OQN'!$B$2:$S$3603,AI$1,0)</f>
        <v>#N/A</v>
      </c>
      <c r="AJ253" s="79" t="e">
        <f>VLOOKUP($S253,'Grille de Tarif OQN'!$B$2:$S$3603,AJ$1,0)</f>
        <v>#N/A</v>
      </c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72"/>
      <c r="AV253"/>
      <c r="AW253"/>
      <c r="AX253"/>
      <c r="AY253"/>
      <c r="AZ253" s="96">
        <f t="shared" si="77"/>
        <v>0</v>
      </c>
      <c r="BA253" s="24" t="e">
        <f t="shared" si="78"/>
        <v>#N/A</v>
      </c>
      <c r="BB253" s="24" t="e">
        <f t="shared" si="79"/>
        <v>#N/A</v>
      </c>
      <c r="BC253" s="24" t="e">
        <f t="shared" si="72"/>
        <v>#N/A</v>
      </c>
      <c r="BD253" s="24" t="e">
        <f t="shared" si="73"/>
        <v>#N/A</v>
      </c>
      <c r="BE253"/>
      <c r="BF253" t="e">
        <f t="shared" si="80"/>
        <v>#N/A</v>
      </c>
      <c r="BG253" t="str">
        <f t="shared" si="81"/>
        <v>HDJ</v>
      </c>
      <c r="BH253" s="20" t="e">
        <f t="shared" si="82"/>
        <v>#N/A</v>
      </c>
      <c r="BI253" s="20" t="e">
        <f t="shared" si="83"/>
        <v>#N/A</v>
      </c>
      <c r="BJ253" s="20" t="e">
        <f t="shared" si="84"/>
        <v>#N/A</v>
      </c>
      <c r="BK253" s="20" t="e">
        <f t="shared" si="85"/>
        <v>#N/A</v>
      </c>
      <c r="BL253" s="20" t="e">
        <f t="shared" si="86"/>
        <v>#N/A</v>
      </c>
      <c r="BM253" s="20" t="e">
        <f t="shared" si="74"/>
        <v>#N/A</v>
      </c>
      <c r="BN253" s="20" t="e">
        <f t="shared" si="87"/>
        <v>#N/A</v>
      </c>
    </row>
    <row r="254" spans="1:66">
      <c r="A254" s="92"/>
      <c r="B254" s="90"/>
      <c r="C254" s="90"/>
      <c r="D254" s="93"/>
      <c r="E254" s="93"/>
      <c r="F254" s="93"/>
      <c r="G254" s="93"/>
      <c r="H254" s="93"/>
      <c r="I254" s="93"/>
      <c r="J254" s="93"/>
      <c r="K254" s="93"/>
      <c r="L254" s="92"/>
      <c r="M254" s="93"/>
      <c r="N254" s="91">
        <f t="shared" si="68"/>
        <v>0</v>
      </c>
      <c r="O254" s="91" t="str">
        <f t="shared" si="69"/>
        <v/>
      </c>
      <c r="P254" s="91" t="str">
        <f t="shared" si="70"/>
        <v/>
      </c>
      <c r="Q254" s="91" t="str">
        <f t="shared" si="71"/>
        <v>HDJ</v>
      </c>
      <c r="R254" s="82"/>
      <c r="S254" s="95">
        <f t="shared" si="75"/>
        <v>0</v>
      </c>
      <c r="T254" s="95">
        <f t="shared" si="76"/>
        <v>0</v>
      </c>
      <c r="U254" s="79" t="e">
        <f>VLOOKUP($S254,'Grille de Tarif OQN'!$B$2:$S$3603,U$1,0)</f>
        <v>#N/A</v>
      </c>
      <c r="V254" s="79" t="e">
        <f>VLOOKUP($S254,'Grille de Tarif OQN'!$B$2:$S$3603,V$1,0)</f>
        <v>#N/A</v>
      </c>
      <c r="W254" s="79" t="e">
        <f>VLOOKUP($S254,'Grille de Tarif OQN'!$B$2:$S$3603,W$1,0)</f>
        <v>#N/A</v>
      </c>
      <c r="X254" s="79" t="e">
        <f>VLOOKUP($S254,'Grille de Tarif OQN'!$B$2:$S$3603,X$1,0)</f>
        <v>#N/A</v>
      </c>
      <c r="Y254" s="79" t="e">
        <f>VLOOKUP($S254,'Grille de Tarif OQN'!$B$2:$S$3603,Y$1,0)</f>
        <v>#N/A</v>
      </c>
      <c r="Z254" s="79" t="e">
        <f>VLOOKUP($S254,'Grille de Tarif OQN'!$B$2:$S$3603,Z$1,0)</f>
        <v>#N/A</v>
      </c>
      <c r="AA254" s="79" t="e">
        <f>VLOOKUP($S254,'Grille de Tarif OQN'!$B$2:$S$3603,AA$1,0)</f>
        <v>#N/A</v>
      </c>
      <c r="AB254" s="79" t="e">
        <f>VLOOKUP($S254,'Grille de Tarif OQN'!$B$2:$S$3603,AB$1,0)</f>
        <v>#N/A</v>
      </c>
      <c r="AC254" s="79" t="e">
        <f>VLOOKUP($S254,'Grille de Tarif OQN'!$B$2:$S$3603,AC$1,0)</f>
        <v>#N/A</v>
      </c>
      <c r="AD254" s="79" t="e">
        <f>VLOOKUP($S254,'Grille de Tarif OQN'!$B$2:$S$3603,AD$1,0)</f>
        <v>#N/A</v>
      </c>
      <c r="AE254" s="79" t="e">
        <f>VLOOKUP($S254,'Grille de Tarif OQN'!$B$2:$S$3603,AE$1,0)</f>
        <v>#N/A</v>
      </c>
      <c r="AF254" s="79" t="e">
        <f>VLOOKUP($S254,'Grille de Tarif OQN'!$B$2:$S$3603,AF$1,0)</f>
        <v>#N/A</v>
      </c>
      <c r="AG254" s="79" t="e">
        <f>VLOOKUP($S254,'Grille de Tarif OQN'!$B$2:$S$3603,AG$1,0)</f>
        <v>#N/A</v>
      </c>
      <c r="AH254" s="79" t="e">
        <f>VLOOKUP($S254,'Grille de Tarif OQN'!$B$2:$S$3603,AH$1,0)</f>
        <v>#N/A</v>
      </c>
      <c r="AI254" s="79" t="e">
        <f>VLOOKUP($S254,'Grille de Tarif OQN'!$B$2:$S$3603,AI$1,0)</f>
        <v>#N/A</v>
      </c>
      <c r="AJ254" s="79" t="e">
        <f>VLOOKUP($S254,'Grille de Tarif OQN'!$B$2:$S$3603,AJ$1,0)</f>
        <v>#N/A</v>
      </c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72"/>
      <c r="AV254"/>
      <c r="AW254"/>
      <c r="AX254"/>
      <c r="AY254"/>
      <c r="AZ254" s="96">
        <f t="shared" si="77"/>
        <v>0</v>
      </c>
      <c r="BA254" s="24" t="e">
        <f t="shared" si="78"/>
        <v>#N/A</v>
      </c>
      <c r="BB254" s="24" t="e">
        <f t="shared" si="79"/>
        <v>#N/A</v>
      </c>
      <c r="BC254" s="24" t="e">
        <f t="shared" si="72"/>
        <v>#N/A</v>
      </c>
      <c r="BD254" s="24" t="e">
        <f t="shared" si="73"/>
        <v>#N/A</v>
      </c>
      <c r="BE254"/>
      <c r="BF254" t="e">
        <f t="shared" si="80"/>
        <v>#N/A</v>
      </c>
      <c r="BG254" t="str">
        <f t="shared" si="81"/>
        <v>HDJ</v>
      </c>
      <c r="BH254" s="20" t="e">
        <f t="shared" si="82"/>
        <v>#N/A</v>
      </c>
      <c r="BI254" s="20" t="e">
        <f t="shared" si="83"/>
        <v>#N/A</v>
      </c>
      <c r="BJ254" s="20" t="e">
        <f t="shared" si="84"/>
        <v>#N/A</v>
      </c>
      <c r="BK254" s="20" t="e">
        <f t="shared" si="85"/>
        <v>#N/A</v>
      </c>
      <c r="BL254" s="20" t="e">
        <f t="shared" si="86"/>
        <v>#N/A</v>
      </c>
      <c r="BM254" s="20" t="e">
        <f t="shared" si="74"/>
        <v>#N/A</v>
      </c>
      <c r="BN254" s="20" t="e">
        <f t="shared" si="87"/>
        <v>#N/A</v>
      </c>
    </row>
    <row r="255" spans="1:66">
      <c r="A255" s="92"/>
      <c r="B255" s="90"/>
      <c r="C255" s="90"/>
      <c r="D255" s="93"/>
      <c r="E255" s="93"/>
      <c r="F255" s="93"/>
      <c r="G255" s="93"/>
      <c r="H255" s="93"/>
      <c r="I255" s="93"/>
      <c r="J255" s="93"/>
      <c r="K255" s="93"/>
      <c r="L255" s="92"/>
      <c r="M255" s="93"/>
      <c r="N255" s="91">
        <f t="shared" si="68"/>
        <v>0</v>
      </c>
      <c r="O255" s="91" t="str">
        <f t="shared" si="69"/>
        <v/>
      </c>
      <c r="P255" s="91" t="str">
        <f t="shared" si="70"/>
        <v/>
      </c>
      <c r="Q255" s="91" t="str">
        <f t="shared" si="71"/>
        <v>HDJ</v>
      </c>
      <c r="R255" s="82"/>
      <c r="S255" s="95">
        <f t="shared" si="75"/>
        <v>0</v>
      </c>
      <c r="T255" s="95">
        <f t="shared" si="76"/>
        <v>0</v>
      </c>
      <c r="U255" s="79" t="e">
        <f>VLOOKUP($S255,'Grille de Tarif OQN'!$B$2:$S$3603,U$1,0)</f>
        <v>#N/A</v>
      </c>
      <c r="V255" s="79" t="e">
        <f>VLOOKUP($S255,'Grille de Tarif OQN'!$B$2:$S$3603,V$1,0)</f>
        <v>#N/A</v>
      </c>
      <c r="W255" s="79" t="e">
        <f>VLOOKUP($S255,'Grille de Tarif OQN'!$B$2:$S$3603,W$1,0)</f>
        <v>#N/A</v>
      </c>
      <c r="X255" s="79" t="e">
        <f>VLOOKUP($S255,'Grille de Tarif OQN'!$B$2:$S$3603,X$1,0)</f>
        <v>#N/A</v>
      </c>
      <c r="Y255" s="79" t="e">
        <f>VLOOKUP($S255,'Grille de Tarif OQN'!$B$2:$S$3603,Y$1,0)</f>
        <v>#N/A</v>
      </c>
      <c r="Z255" s="79" t="e">
        <f>VLOOKUP($S255,'Grille de Tarif OQN'!$B$2:$S$3603,Z$1,0)</f>
        <v>#N/A</v>
      </c>
      <c r="AA255" s="79" t="e">
        <f>VLOOKUP($S255,'Grille de Tarif OQN'!$B$2:$S$3603,AA$1,0)</f>
        <v>#N/A</v>
      </c>
      <c r="AB255" s="79" t="e">
        <f>VLOOKUP($S255,'Grille de Tarif OQN'!$B$2:$S$3603,AB$1,0)</f>
        <v>#N/A</v>
      </c>
      <c r="AC255" s="79" t="e">
        <f>VLOOKUP($S255,'Grille de Tarif OQN'!$B$2:$S$3603,AC$1,0)</f>
        <v>#N/A</v>
      </c>
      <c r="AD255" s="79" t="e">
        <f>VLOOKUP($S255,'Grille de Tarif OQN'!$B$2:$S$3603,AD$1,0)</f>
        <v>#N/A</v>
      </c>
      <c r="AE255" s="79" t="e">
        <f>VLOOKUP($S255,'Grille de Tarif OQN'!$B$2:$S$3603,AE$1,0)</f>
        <v>#N/A</v>
      </c>
      <c r="AF255" s="79" t="e">
        <f>VLOOKUP($S255,'Grille de Tarif OQN'!$B$2:$S$3603,AF$1,0)</f>
        <v>#N/A</v>
      </c>
      <c r="AG255" s="79" t="e">
        <f>VLOOKUP($S255,'Grille de Tarif OQN'!$B$2:$S$3603,AG$1,0)</f>
        <v>#N/A</v>
      </c>
      <c r="AH255" s="79" t="e">
        <f>VLOOKUP($S255,'Grille de Tarif OQN'!$B$2:$S$3603,AH$1,0)</f>
        <v>#N/A</v>
      </c>
      <c r="AI255" s="79" t="e">
        <f>VLOOKUP($S255,'Grille de Tarif OQN'!$B$2:$S$3603,AI$1,0)</f>
        <v>#N/A</v>
      </c>
      <c r="AJ255" s="79" t="e">
        <f>VLOOKUP($S255,'Grille de Tarif OQN'!$B$2:$S$3603,AJ$1,0)</f>
        <v>#N/A</v>
      </c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72"/>
      <c r="AV255"/>
      <c r="AW255"/>
      <c r="AX255"/>
      <c r="AY255"/>
      <c r="AZ255" s="96">
        <f t="shared" si="77"/>
        <v>0</v>
      </c>
      <c r="BA255" s="24" t="e">
        <f t="shared" si="78"/>
        <v>#N/A</v>
      </c>
      <c r="BB255" s="24" t="e">
        <f t="shared" si="79"/>
        <v>#N/A</v>
      </c>
      <c r="BC255" s="24" t="e">
        <f t="shared" si="72"/>
        <v>#N/A</v>
      </c>
      <c r="BD255" s="24" t="e">
        <f t="shared" si="73"/>
        <v>#N/A</v>
      </c>
      <c r="BE255"/>
      <c r="BF255" t="e">
        <f t="shared" si="80"/>
        <v>#N/A</v>
      </c>
      <c r="BG255" t="str">
        <f t="shared" si="81"/>
        <v>HDJ</v>
      </c>
      <c r="BH255" s="20" t="e">
        <f t="shared" si="82"/>
        <v>#N/A</v>
      </c>
      <c r="BI255" s="20" t="e">
        <f t="shared" si="83"/>
        <v>#N/A</v>
      </c>
      <c r="BJ255" s="20" t="e">
        <f t="shared" si="84"/>
        <v>#N/A</v>
      </c>
      <c r="BK255" s="20" t="e">
        <f t="shared" si="85"/>
        <v>#N/A</v>
      </c>
      <c r="BL255" s="20" t="e">
        <f t="shared" si="86"/>
        <v>#N/A</v>
      </c>
      <c r="BM255" s="20" t="e">
        <f t="shared" si="74"/>
        <v>#N/A</v>
      </c>
      <c r="BN255" s="20" t="e">
        <f t="shared" si="87"/>
        <v>#N/A</v>
      </c>
    </row>
    <row r="256" spans="1:66">
      <c r="A256" s="92"/>
      <c r="B256" s="90"/>
      <c r="C256" s="90"/>
      <c r="D256" s="93"/>
      <c r="E256" s="93"/>
      <c r="F256" s="93"/>
      <c r="G256" s="93"/>
      <c r="H256" s="93"/>
      <c r="I256" s="93"/>
      <c r="J256" s="93"/>
      <c r="K256" s="93"/>
      <c r="L256" s="92"/>
      <c r="M256" s="93"/>
      <c r="N256" s="91">
        <f t="shared" si="68"/>
        <v>0</v>
      </c>
      <c r="O256" s="91" t="str">
        <f t="shared" si="69"/>
        <v/>
      </c>
      <c r="P256" s="91" t="str">
        <f t="shared" si="70"/>
        <v/>
      </c>
      <c r="Q256" s="91" t="str">
        <f t="shared" si="71"/>
        <v>HDJ</v>
      </c>
      <c r="R256" s="82"/>
      <c r="S256" s="95">
        <f t="shared" si="75"/>
        <v>0</v>
      </c>
      <c r="T256" s="95">
        <f t="shared" si="76"/>
        <v>0</v>
      </c>
      <c r="U256" s="79" t="e">
        <f>VLOOKUP($S256,'Grille de Tarif OQN'!$B$2:$S$3603,U$1,0)</f>
        <v>#N/A</v>
      </c>
      <c r="V256" s="79" t="e">
        <f>VLOOKUP($S256,'Grille de Tarif OQN'!$B$2:$S$3603,V$1,0)</f>
        <v>#N/A</v>
      </c>
      <c r="W256" s="79" t="e">
        <f>VLOOKUP($S256,'Grille de Tarif OQN'!$B$2:$S$3603,W$1,0)</f>
        <v>#N/A</v>
      </c>
      <c r="X256" s="79" t="e">
        <f>VLOOKUP($S256,'Grille de Tarif OQN'!$B$2:$S$3603,X$1,0)</f>
        <v>#N/A</v>
      </c>
      <c r="Y256" s="79" t="e">
        <f>VLOOKUP($S256,'Grille de Tarif OQN'!$B$2:$S$3603,Y$1,0)</f>
        <v>#N/A</v>
      </c>
      <c r="Z256" s="79" t="e">
        <f>VLOOKUP($S256,'Grille de Tarif OQN'!$B$2:$S$3603,Z$1,0)</f>
        <v>#N/A</v>
      </c>
      <c r="AA256" s="79" t="e">
        <f>VLOOKUP($S256,'Grille de Tarif OQN'!$B$2:$S$3603,AA$1,0)</f>
        <v>#N/A</v>
      </c>
      <c r="AB256" s="79" t="e">
        <f>VLOOKUP($S256,'Grille de Tarif OQN'!$B$2:$S$3603,AB$1,0)</f>
        <v>#N/A</v>
      </c>
      <c r="AC256" s="79" t="e">
        <f>VLOOKUP($S256,'Grille de Tarif OQN'!$B$2:$S$3603,AC$1,0)</f>
        <v>#N/A</v>
      </c>
      <c r="AD256" s="79" t="e">
        <f>VLOOKUP($S256,'Grille de Tarif OQN'!$B$2:$S$3603,AD$1,0)</f>
        <v>#N/A</v>
      </c>
      <c r="AE256" s="79" t="e">
        <f>VLOOKUP($S256,'Grille de Tarif OQN'!$B$2:$S$3603,AE$1,0)</f>
        <v>#N/A</v>
      </c>
      <c r="AF256" s="79" t="e">
        <f>VLOOKUP($S256,'Grille de Tarif OQN'!$B$2:$S$3603,AF$1,0)</f>
        <v>#N/A</v>
      </c>
      <c r="AG256" s="79" t="e">
        <f>VLOOKUP($S256,'Grille de Tarif OQN'!$B$2:$S$3603,AG$1,0)</f>
        <v>#N/A</v>
      </c>
      <c r="AH256" s="79" t="e">
        <f>VLOOKUP($S256,'Grille de Tarif OQN'!$B$2:$S$3603,AH$1,0)</f>
        <v>#N/A</v>
      </c>
      <c r="AI256" s="79" t="e">
        <f>VLOOKUP($S256,'Grille de Tarif OQN'!$B$2:$S$3603,AI$1,0)</f>
        <v>#N/A</v>
      </c>
      <c r="AJ256" s="79" t="e">
        <f>VLOOKUP($S256,'Grille de Tarif OQN'!$B$2:$S$3603,AJ$1,0)</f>
        <v>#N/A</v>
      </c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72"/>
      <c r="AV256"/>
      <c r="AW256"/>
      <c r="AX256"/>
      <c r="AY256"/>
      <c r="AZ256" s="96">
        <f t="shared" si="77"/>
        <v>0</v>
      </c>
      <c r="BA256" s="24" t="e">
        <f t="shared" si="78"/>
        <v>#N/A</v>
      </c>
      <c r="BB256" s="24" t="e">
        <f t="shared" si="79"/>
        <v>#N/A</v>
      </c>
      <c r="BC256" s="24" t="e">
        <f t="shared" si="72"/>
        <v>#N/A</v>
      </c>
      <c r="BD256" s="24" t="e">
        <f t="shared" si="73"/>
        <v>#N/A</v>
      </c>
      <c r="BE256"/>
      <c r="BF256" t="e">
        <f t="shared" si="80"/>
        <v>#N/A</v>
      </c>
      <c r="BG256" t="str">
        <f t="shared" si="81"/>
        <v>HDJ</v>
      </c>
      <c r="BH256" s="20" t="e">
        <f t="shared" si="82"/>
        <v>#N/A</v>
      </c>
      <c r="BI256" s="20" t="e">
        <f t="shared" si="83"/>
        <v>#N/A</v>
      </c>
      <c r="BJ256" s="20" t="e">
        <f t="shared" si="84"/>
        <v>#N/A</v>
      </c>
      <c r="BK256" s="20" t="e">
        <f t="shared" si="85"/>
        <v>#N/A</v>
      </c>
      <c r="BL256" s="20" t="e">
        <f t="shared" si="86"/>
        <v>#N/A</v>
      </c>
      <c r="BM256" s="20" t="e">
        <f t="shared" si="74"/>
        <v>#N/A</v>
      </c>
      <c r="BN256" s="20" t="e">
        <f t="shared" si="87"/>
        <v>#N/A</v>
      </c>
    </row>
    <row r="257" spans="1:66">
      <c r="A257" s="92"/>
      <c r="B257" s="90"/>
      <c r="C257" s="90"/>
      <c r="D257" s="93"/>
      <c r="E257" s="93"/>
      <c r="F257" s="93"/>
      <c r="G257" s="93"/>
      <c r="H257" s="93"/>
      <c r="I257" s="93"/>
      <c r="J257" s="93"/>
      <c r="K257" s="93"/>
      <c r="L257" s="92"/>
      <c r="M257" s="93"/>
      <c r="N257" s="91">
        <f t="shared" si="68"/>
        <v>0</v>
      </c>
      <c r="O257" s="91" t="str">
        <f t="shared" si="69"/>
        <v/>
      </c>
      <c r="P257" s="91" t="str">
        <f t="shared" si="70"/>
        <v/>
      </c>
      <c r="Q257" s="91" t="str">
        <f t="shared" si="71"/>
        <v>HDJ</v>
      </c>
      <c r="R257" s="82"/>
      <c r="S257" s="95">
        <f t="shared" si="75"/>
        <v>0</v>
      </c>
      <c r="T257" s="95">
        <f t="shared" si="76"/>
        <v>0</v>
      </c>
      <c r="U257" s="79" t="e">
        <f>VLOOKUP($S257,'Grille de Tarif OQN'!$B$2:$S$3603,U$1,0)</f>
        <v>#N/A</v>
      </c>
      <c r="V257" s="79" t="e">
        <f>VLOOKUP($S257,'Grille de Tarif OQN'!$B$2:$S$3603,V$1,0)</f>
        <v>#N/A</v>
      </c>
      <c r="W257" s="79" t="e">
        <f>VLOOKUP($S257,'Grille de Tarif OQN'!$B$2:$S$3603,W$1,0)</f>
        <v>#N/A</v>
      </c>
      <c r="X257" s="79" t="e">
        <f>VLOOKUP($S257,'Grille de Tarif OQN'!$B$2:$S$3603,X$1,0)</f>
        <v>#N/A</v>
      </c>
      <c r="Y257" s="79" t="e">
        <f>VLOOKUP($S257,'Grille de Tarif OQN'!$B$2:$S$3603,Y$1,0)</f>
        <v>#N/A</v>
      </c>
      <c r="Z257" s="79" t="e">
        <f>VLOOKUP($S257,'Grille de Tarif OQN'!$B$2:$S$3603,Z$1,0)</f>
        <v>#N/A</v>
      </c>
      <c r="AA257" s="79" t="e">
        <f>VLOOKUP($S257,'Grille de Tarif OQN'!$B$2:$S$3603,AA$1,0)</f>
        <v>#N/A</v>
      </c>
      <c r="AB257" s="79" t="e">
        <f>VLOOKUP($S257,'Grille de Tarif OQN'!$B$2:$S$3603,AB$1,0)</f>
        <v>#N/A</v>
      </c>
      <c r="AC257" s="79" t="e">
        <f>VLOOKUP($S257,'Grille de Tarif OQN'!$B$2:$S$3603,AC$1,0)</f>
        <v>#N/A</v>
      </c>
      <c r="AD257" s="79" t="e">
        <f>VLOOKUP($S257,'Grille de Tarif OQN'!$B$2:$S$3603,AD$1,0)</f>
        <v>#N/A</v>
      </c>
      <c r="AE257" s="79" t="e">
        <f>VLOOKUP($S257,'Grille de Tarif OQN'!$B$2:$S$3603,AE$1,0)</f>
        <v>#N/A</v>
      </c>
      <c r="AF257" s="79" t="e">
        <f>VLOOKUP($S257,'Grille de Tarif OQN'!$B$2:$S$3603,AF$1,0)</f>
        <v>#N/A</v>
      </c>
      <c r="AG257" s="79" t="e">
        <f>VLOOKUP($S257,'Grille de Tarif OQN'!$B$2:$S$3603,AG$1,0)</f>
        <v>#N/A</v>
      </c>
      <c r="AH257" s="79" t="e">
        <f>VLOOKUP($S257,'Grille de Tarif OQN'!$B$2:$S$3603,AH$1,0)</f>
        <v>#N/A</v>
      </c>
      <c r="AI257" s="79" t="e">
        <f>VLOOKUP($S257,'Grille de Tarif OQN'!$B$2:$S$3603,AI$1,0)</f>
        <v>#N/A</v>
      </c>
      <c r="AJ257" s="79" t="e">
        <f>VLOOKUP($S257,'Grille de Tarif OQN'!$B$2:$S$3603,AJ$1,0)</f>
        <v>#N/A</v>
      </c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72"/>
      <c r="AV257"/>
      <c r="AW257"/>
      <c r="AX257"/>
      <c r="AY257"/>
      <c r="AZ257" s="96">
        <f t="shared" si="77"/>
        <v>0</v>
      </c>
      <c r="BA257" s="24" t="e">
        <f t="shared" si="78"/>
        <v>#N/A</v>
      </c>
      <c r="BB257" s="24" t="e">
        <f t="shared" si="79"/>
        <v>#N/A</v>
      </c>
      <c r="BC257" s="24" t="e">
        <f t="shared" si="72"/>
        <v>#N/A</v>
      </c>
      <c r="BD257" s="24" t="e">
        <f t="shared" si="73"/>
        <v>#N/A</v>
      </c>
      <c r="BE257"/>
      <c r="BF257" t="e">
        <f t="shared" si="80"/>
        <v>#N/A</v>
      </c>
      <c r="BG257" t="str">
        <f t="shared" si="81"/>
        <v>HDJ</v>
      </c>
      <c r="BH257" s="20" t="e">
        <f t="shared" si="82"/>
        <v>#N/A</v>
      </c>
      <c r="BI257" s="20" t="e">
        <f t="shared" si="83"/>
        <v>#N/A</v>
      </c>
      <c r="BJ257" s="20" t="e">
        <f t="shared" si="84"/>
        <v>#N/A</v>
      </c>
      <c r="BK257" s="20" t="e">
        <f t="shared" si="85"/>
        <v>#N/A</v>
      </c>
      <c r="BL257" s="20" t="e">
        <f t="shared" si="86"/>
        <v>#N/A</v>
      </c>
      <c r="BM257" s="20" t="e">
        <f t="shared" si="74"/>
        <v>#N/A</v>
      </c>
      <c r="BN257" s="20" t="e">
        <f t="shared" si="87"/>
        <v>#N/A</v>
      </c>
    </row>
    <row r="258" spans="1:66">
      <c r="A258" s="92"/>
      <c r="B258" s="90"/>
      <c r="C258" s="90"/>
      <c r="D258" s="93"/>
      <c r="E258" s="93"/>
      <c r="F258" s="93"/>
      <c r="G258" s="93"/>
      <c r="H258" s="93"/>
      <c r="I258" s="93"/>
      <c r="J258" s="93"/>
      <c r="K258" s="93"/>
      <c r="L258" s="92"/>
      <c r="M258" s="93"/>
      <c r="N258" s="91">
        <f t="shared" si="68"/>
        <v>0</v>
      </c>
      <c r="O258" s="91" t="str">
        <f t="shared" si="69"/>
        <v/>
      </c>
      <c r="P258" s="91" t="str">
        <f t="shared" si="70"/>
        <v/>
      </c>
      <c r="Q258" s="91" t="str">
        <f t="shared" si="71"/>
        <v>HDJ</v>
      </c>
      <c r="R258" s="82"/>
      <c r="S258" s="95">
        <f t="shared" si="75"/>
        <v>0</v>
      </c>
      <c r="T258" s="95">
        <f t="shared" si="76"/>
        <v>0</v>
      </c>
      <c r="U258" s="79" t="e">
        <f>VLOOKUP($S258,'Grille de Tarif OQN'!$B$2:$S$3603,U$1,0)</f>
        <v>#N/A</v>
      </c>
      <c r="V258" s="79" t="e">
        <f>VLOOKUP($S258,'Grille de Tarif OQN'!$B$2:$S$3603,V$1,0)</f>
        <v>#N/A</v>
      </c>
      <c r="W258" s="79" t="e">
        <f>VLOOKUP($S258,'Grille de Tarif OQN'!$B$2:$S$3603,W$1,0)</f>
        <v>#N/A</v>
      </c>
      <c r="X258" s="79" t="e">
        <f>VLOOKUP($S258,'Grille de Tarif OQN'!$B$2:$S$3603,X$1,0)</f>
        <v>#N/A</v>
      </c>
      <c r="Y258" s="79" t="e">
        <f>VLOOKUP($S258,'Grille de Tarif OQN'!$B$2:$S$3603,Y$1,0)</f>
        <v>#N/A</v>
      </c>
      <c r="Z258" s="79" t="e">
        <f>VLOOKUP($S258,'Grille de Tarif OQN'!$B$2:$S$3603,Z$1,0)</f>
        <v>#N/A</v>
      </c>
      <c r="AA258" s="79" t="e">
        <f>VLOOKUP($S258,'Grille de Tarif OQN'!$B$2:$S$3603,AA$1,0)</f>
        <v>#N/A</v>
      </c>
      <c r="AB258" s="79" t="e">
        <f>VLOOKUP($S258,'Grille de Tarif OQN'!$B$2:$S$3603,AB$1,0)</f>
        <v>#N/A</v>
      </c>
      <c r="AC258" s="79" t="e">
        <f>VLOOKUP($S258,'Grille de Tarif OQN'!$B$2:$S$3603,AC$1,0)</f>
        <v>#N/A</v>
      </c>
      <c r="AD258" s="79" t="e">
        <f>VLOOKUP($S258,'Grille de Tarif OQN'!$B$2:$S$3603,AD$1,0)</f>
        <v>#N/A</v>
      </c>
      <c r="AE258" s="79" t="e">
        <f>VLOOKUP($S258,'Grille de Tarif OQN'!$B$2:$S$3603,AE$1,0)</f>
        <v>#N/A</v>
      </c>
      <c r="AF258" s="79" t="e">
        <f>VLOOKUP($S258,'Grille de Tarif OQN'!$B$2:$S$3603,AF$1,0)</f>
        <v>#N/A</v>
      </c>
      <c r="AG258" s="79" t="e">
        <f>VLOOKUP($S258,'Grille de Tarif OQN'!$B$2:$S$3603,AG$1,0)</f>
        <v>#N/A</v>
      </c>
      <c r="AH258" s="79" t="e">
        <f>VLOOKUP($S258,'Grille de Tarif OQN'!$B$2:$S$3603,AH$1,0)</f>
        <v>#N/A</v>
      </c>
      <c r="AI258" s="79" t="e">
        <f>VLOOKUP($S258,'Grille de Tarif OQN'!$B$2:$S$3603,AI$1,0)</f>
        <v>#N/A</v>
      </c>
      <c r="AJ258" s="79" t="e">
        <f>VLOOKUP($S258,'Grille de Tarif OQN'!$B$2:$S$3603,AJ$1,0)</f>
        <v>#N/A</v>
      </c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72"/>
      <c r="AV258"/>
      <c r="AW258"/>
      <c r="AX258"/>
      <c r="AY258"/>
      <c r="AZ258" s="96">
        <f t="shared" si="77"/>
        <v>0</v>
      </c>
      <c r="BA258" s="24" t="e">
        <f t="shared" si="78"/>
        <v>#N/A</v>
      </c>
      <c r="BB258" s="24" t="e">
        <f t="shared" si="79"/>
        <v>#N/A</v>
      </c>
      <c r="BC258" s="24" t="e">
        <f t="shared" si="72"/>
        <v>#N/A</v>
      </c>
      <c r="BD258" s="24" t="e">
        <f t="shared" si="73"/>
        <v>#N/A</v>
      </c>
      <c r="BE258"/>
      <c r="BF258" t="e">
        <f t="shared" si="80"/>
        <v>#N/A</v>
      </c>
      <c r="BG258" t="str">
        <f t="shared" si="81"/>
        <v>HDJ</v>
      </c>
      <c r="BH258" s="20" t="e">
        <f t="shared" si="82"/>
        <v>#N/A</v>
      </c>
      <c r="BI258" s="20" t="e">
        <f t="shared" si="83"/>
        <v>#N/A</v>
      </c>
      <c r="BJ258" s="20" t="e">
        <f t="shared" si="84"/>
        <v>#N/A</v>
      </c>
      <c r="BK258" s="20" t="e">
        <f t="shared" si="85"/>
        <v>#N/A</v>
      </c>
      <c r="BL258" s="20" t="e">
        <f t="shared" si="86"/>
        <v>#N/A</v>
      </c>
      <c r="BM258" s="20" t="e">
        <f t="shared" si="74"/>
        <v>#N/A</v>
      </c>
      <c r="BN258" s="20" t="e">
        <f t="shared" si="87"/>
        <v>#N/A</v>
      </c>
    </row>
    <row r="259" spans="1:66">
      <c r="A259" s="92"/>
      <c r="B259" s="90"/>
      <c r="C259" s="90"/>
      <c r="D259" s="93"/>
      <c r="E259" s="93"/>
      <c r="F259" s="93"/>
      <c r="G259" s="93"/>
      <c r="H259" s="93"/>
      <c r="I259" s="93"/>
      <c r="J259" s="93"/>
      <c r="K259" s="93"/>
      <c r="L259" s="92"/>
      <c r="M259" s="93"/>
      <c r="N259" s="91">
        <f t="shared" si="68"/>
        <v>0</v>
      </c>
      <c r="O259" s="91" t="str">
        <f t="shared" si="69"/>
        <v/>
      </c>
      <c r="P259" s="91" t="str">
        <f t="shared" si="70"/>
        <v/>
      </c>
      <c r="Q259" s="91" t="str">
        <f t="shared" si="71"/>
        <v>HDJ</v>
      </c>
      <c r="R259" s="82"/>
      <c r="S259" s="95">
        <f t="shared" si="75"/>
        <v>0</v>
      </c>
      <c r="T259" s="95">
        <f t="shared" si="76"/>
        <v>0</v>
      </c>
      <c r="U259" s="79" t="e">
        <f>VLOOKUP($S259,'Grille de Tarif OQN'!$B$2:$S$3603,U$1,0)</f>
        <v>#N/A</v>
      </c>
      <c r="V259" s="79" t="e">
        <f>VLOOKUP($S259,'Grille de Tarif OQN'!$B$2:$S$3603,V$1,0)</f>
        <v>#N/A</v>
      </c>
      <c r="W259" s="79" t="e">
        <f>VLOOKUP($S259,'Grille de Tarif OQN'!$B$2:$S$3603,W$1,0)</f>
        <v>#N/A</v>
      </c>
      <c r="X259" s="79" t="e">
        <f>VLOOKUP($S259,'Grille de Tarif OQN'!$B$2:$S$3603,X$1,0)</f>
        <v>#N/A</v>
      </c>
      <c r="Y259" s="79" t="e">
        <f>VLOOKUP($S259,'Grille de Tarif OQN'!$B$2:$S$3603,Y$1,0)</f>
        <v>#N/A</v>
      </c>
      <c r="Z259" s="79" t="e">
        <f>VLOOKUP($S259,'Grille de Tarif OQN'!$B$2:$S$3603,Z$1,0)</f>
        <v>#N/A</v>
      </c>
      <c r="AA259" s="79" t="e">
        <f>VLOOKUP($S259,'Grille de Tarif OQN'!$B$2:$S$3603,AA$1,0)</f>
        <v>#N/A</v>
      </c>
      <c r="AB259" s="79" t="e">
        <f>VLOOKUP($S259,'Grille de Tarif OQN'!$B$2:$S$3603,AB$1,0)</f>
        <v>#N/A</v>
      </c>
      <c r="AC259" s="79" t="e">
        <f>VLOOKUP($S259,'Grille de Tarif OQN'!$B$2:$S$3603,AC$1,0)</f>
        <v>#N/A</v>
      </c>
      <c r="AD259" s="79" t="e">
        <f>VLOOKUP($S259,'Grille de Tarif OQN'!$B$2:$S$3603,AD$1,0)</f>
        <v>#N/A</v>
      </c>
      <c r="AE259" s="79" t="e">
        <f>VLOOKUP($S259,'Grille de Tarif OQN'!$B$2:$S$3603,AE$1,0)</f>
        <v>#N/A</v>
      </c>
      <c r="AF259" s="79" t="e">
        <f>VLOOKUP($S259,'Grille de Tarif OQN'!$B$2:$S$3603,AF$1,0)</f>
        <v>#N/A</v>
      </c>
      <c r="AG259" s="79" t="e">
        <f>VLOOKUP($S259,'Grille de Tarif OQN'!$B$2:$S$3603,AG$1,0)</f>
        <v>#N/A</v>
      </c>
      <c r="AH259" s="79" t="e">
        <f>VLOOKUP($S259,'Grille de Tarif OQN'!$B$2:$S$3603,AH$1,0)</f>
        <v>#N/A</v>
      </c>
      <c r="AI259" s="79" t="e">
        <f>VLOOKUP($S259,'Grille de Tarif OQN'!$B$2:$S$3603,AI$1,0)</f>
        <v>#N/A</v>
      </c>
      <c r="AJ259" s="79" t="e">
        <f>VLOOKUP($S259,'Grille de Tarif OQN'!$B$2:$S$3603,AJ$1,0)</f>
        <v>#N/A</v>
      </c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72"/>
      <c r="AV259"/>
      <c r="AW259"/>
      <c r="AX259"/>
      <c r="AY259"/>
      <c r="AZ259" s="96">
        <f t="shared" si="77"/>
        <v>0</v>
      </c>
      <c r="BA259" s="24" t="e">
        <f t="shared" si="78"/>
        <v>#N/A</v>
      </c>
      <c r="BB259" s="24" t="e">
        <f t="shared" si="79"/>
        <v>#N/A</v>
      </c>
      <c r="BC259" s="24" t="e">
        <f t="shared" si="72"/>
        <v>#N/A</v>
      </c>
      <c r="BD259" s="24" t="e">
        <f t="shared" si="73"/>
        <v>#N/A</v>
      </c>
      <c r="BE259"/>
      <c r="BF259" t="e">
        <f t="shared" si="80"/>
        <v>#N/A</v>
      </c>
      <c r="BG259" t="str">
        <f t="shared" si="81"/>
        <v>HDJ</v>
      </c>
      <c r="BH259" s="20" t="e">
        <f t="shared" si="82"/>
        <v>#N/A</v>
      </c>
      <c r="BI259" s="20" t="e">
        <f t="shared" si="83"/>
        <v>#N/A</v>
      </c>
      <c r="BJ259" s="20" t="e">
        <f t="shared" si="84"/>
        <v>#N/A</v>
      </c>
      <c r="BK259" s="20" t="e">
        <f t="shared" si="85"/>
        <v>#N/A</v>
      </c>
      <c r="BL259" s="20" t="e">
        <f t="shared" si="86"/>
        <v>#N/A</v>
      </c>
      <c r="BM259" s="20" t="e">
        <f t="shared" si="74"/>
        <v>#N/A</v>
      </c>
      <c r="BN259" s="20" t="e">
        <f t="shared" si="87"/>
        <v>#N/A</v>
      </c>
    </row>
    <row r="260" spans="1:66">
      <c r="A260" s="92"/>
      <c r="B260" s="90"/>
      <c r="C260" s="90"/>
      <c r="D260" s="93"/>
      <c r="E260" s="93"/>
      <c r="F260" s="93"/>
      <c r="G260" s="93"/>
      <c r="H260" s="93"/>
      <c r="I260" s="93"/>
      <c r="J260" s="93"/>
      <c r="K260" s="93"/>
      <c r="L260" s="92"/>
      <c r="M260" s="93"/>
      <c r="N260" s="91">
        <f t="shared" ref="N260:N323" si="88">IF(LEN(B260)=7,1,0)</f>
        <v>0</v>
      </c>
      <c r="O260" s="91" t="str">
        <f t="shared" ref="O260:O323" si="89">LEFT(B260,2)</f>
        <v/>
      </c>
      <c r="P260" s="91" t="str">
        <f t="shared" ref="P260:P323" si="90">LEFT(B260,4)</f>
        <v/>
      </c>
      <c r="Q260" s="91" t="str">
        <f t="shared" ref="Q260:Q323" si="91">IF(F260=1,"HC","HDJ")</f>
        <v>HDJ</v>
      </c>
      <c r="R260" s="82"/>
      <c r="S260" s="95">
        <f t="shared" si="75"/>
        <v>0</v>
      </c>
      <c r="T260" s="95">
        <f t="shared" si="76"/>
        <v>0</v>
      </c>
      <c r="U260" s="79" t="e">
        <f>VLOOKUP($S260,'Grille de Tarif OQN'!$B$2:$S$3603,U$1,0)</f>
        <v>#N/A</v>
      </c>
      <c r="V260" s="79" t="e">
        <f>VLOOKUP($S260,'Grille de Tarif OQN'!$B$2:$S$3603,V$1,0)</f>
        <v>#N/A</v>
      </c>
      <c r="W260" s="79" t="e">
        <f>VLOOKUP($S260,'Grille de Tarif OQN'!$B$2:$S$3603,W$1,0)</f>
        <v>#N/A</v>
      </c>
      <c r="X260" s="79" t="e">
        <f>VLOOKUP($S260,'Grille de Tarif OQN'!$B$2:$S$3603,X$1,0)</f>
        <v>#N/A</v>
      </c>
      <c r="Y260" s="79" t="e">
        <f>VLOOKUP($S260,'Grille de Tarif OQN'!$B$2:$S$3603,Y$1,0)</f>
        <v>#N/A</v>
      </c>
      <c r="Z260" s="79" t="e">
        <f>VLOOKUP($S260,'Grille de Tarif OQN'!$B$2:$S$3603,Z$1,0)</f>
        <v>#N/A</v>
      </c>
      <c r="AA260" s="79" t="e">
        <f>VLOOKUP($S260,'Grille de Tarif OQN'!$B$2:$S$3603,AA$1,0)</f>
        <v>#N/A</v>
      </c>
      <c r="AB260" s="79" t="e">
        <f>VLOOKUP($S260,'Grille de Tarif OQN'!$B$2:$S$3603,AB$1,0)</f>
        <v>#N/A</v>
      </c>
      <c r="AC260" s="79" t="e">
        <f>VLOOKUP($S260,'Grille de Tarif OQN'!$B$2:$S$3603,AC$1,0)</f>
        <v>#N/A</v>
      </c>
      <c r="AD260" s="79" t="e">
        <f>VLOOKUP($S260,'Grille de Tarif OQN'!$B$2:$S$3603,AD$1,0)</f>
        <v>#N/A</v>
      </c>
      <c r="AE260" s="79" t="e">
        <f>VLOOKUP($S260,'Grille de Tarif OQN'!$B$2:$S$3603,AE$1,0)</f>
        <v>#N/A</v>
      </c>
      <c r="AF260" s="79" t="e">
        <f>VLOOKUP($S260,'Grille de Tarif OQN'!$B$2:$S$3603,AF$1,0)</f>
        <v>#N/A</v>
      </c>
      <c r="AG260" s="79" t="e">
        <f>VLOOKUP($S260,'Grille de Tarif OQN'!$B$2:$S$3603,AG$1,0)</f>
        <v>#N/A</v>
      </c>
      <c r="AH260" s="79" t="e">
        <f>VLOOKUP($S260,'Grille de Tarif OQN'!$B$2:$S$3603,AH$1,0)</f>
        <v>#N/A</v>
      </c>
      <c r="AI260" s="79" t="e">
        <f>VLOOKUP($S260,'Grille de Tarif OQN'!$B$2:$S$3603,AI$1,0)</f>
        <v>#N/A</v>
      </c>
      <c r="AJ260" s="79" t="e">
        <f>VLOOKUP($S260,'Grille de Tarif OQN'!$B$2:$S$3603,AJ$1,0)</f>
        <v>#N/A</v>
      </c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72"/>
      <c r="AV260"/>
      <c r="AW260"/>
      <c r="AX260"/>
      <c r="AY260"/>
      <c r="AZ260" s="96">
        <f t="shared" si="77"/>
        <v>0</v>
      </c>
      <c r="BA260" s="24" t="e">
        <f t="shared" si="78"/>
        <v>#N/A</v>
      </c>
      <c r="BB260" s="24" t="e">
        <f t="shared" si="79"/>
        <v>#N/A</v>
      </c>
      <c r="BC260" s="24" t="e">
        <f t="shared" ref="BC260:BC323" si="92">BA260*$BD$1</f>
        <v>#N/A</v>
      </c>
      <c r="BD260" s="24" t="e">
        <f t="shared" ref="BD260:BD323" si="93">BB260*$BD$1</f>
        <v>#N/A</v>
      </c>
      <c r="BE260"/>
      <c r="BF260" t="e">
        <f t="shared" si="80"/>
        <v>#N/A</v>
      </c>
      <c r="BG260" t="str">
        <f t="shared" si="81"/>
        <v>HDJ</v>
      </c>
      <c r="BH260" s="20" t="e">
        <f t="shared" si="82"/>
        <v>#N/A</v>
      </c>
      <c r="BI260" s="20" t="e">
        <f t="shared" si="83"/>
        <v>#N/A</v>
      </c>
      <c r="BJ260" s="20" t="e">
        <f t="shared" si="84"/>
        <v>#N/A</v>
      </c>
      <c r="BK260" s="20" t="e">
        <f t="shared" si="85"/>
        <v>#N/A</v>
      </c>
      <c r="BL260" s="20" t="e">
        <f t="shared" si="86"/>
        <v>#N/A</v>
      </c>
      <c r="BM260" s="20" t="e">
        <f t="shared" ref="BM260:BM323" si="94">IF(AG260=1,AA260+(90-V260)*AB260,Y260+(90-V260)*AB260)+(AZ260-90)*AC260</f>
        <v>#N/A</v>
      </c>
      <c r="BN260" s="20" t="e">
        <f t="shared" si="87"/>
        <v>#N/A</v>
      </c>
    </row>
    <row r="261" spans="1:66">
      <c r="A261" s="92"/>
      <c r="B261" s="90"/>
      <c r="C261" s="90"/>
      <c r="D261" s="93"/>
      <c r="E261" s="93"/>
      <c r="F261" s="93"/>
      <c r="G261" s="93"/>
      <c r="H261" s="93"/>
      <c r="I261" s="93"/>
      <c r="J261" s="93"/>
      <c r="K261" s="93"/>
      <c r="L261" s="92"/>
      <c r="M261" s="93"/>
      <c r="N261" s="91">
        <f t="shared" si="88"/>
        <v>0</v>
      </c>
      <c r="O261" s="91" t="str">
        <f t="shared" si="89"/>
        <v/>
      </c>
      <c r="P261" s="91" t="str">
        <f t="shared" si="90"/>
        <v/>
      </c>
      <c r="Q261" s="91" t="str">
        <f t="shared" si="91"/>
        <v>HDJ</v>
      </c>
      <c r="R261" s="82"/>
      <c r="S261" s="95">
        <f t="shared" ref="S261:S324" si="95">B261</f>
        <v>0</v>
      </c>
      <c r="T261" s="95">
        <f t="shared" ref="T261:T324" si="96">C261</f>
        <v>0</v>
      </c>
      <c r="U261" s="79" t="e">
        <f>VLOOKUP($S261,'Grille de Tarif OQN'!$B$2:$S$3603,U$1,0)</f>
        <v>#N/A</v>
      </c>
      <c r="V261" s="79" t="e">
        <f>VLOOKUP($S261,'Grille de Tarif OQN'!$B$2:$S$3603,V$1,0)</f>
        <v>#N/A</v>
      </c>
      <c r="W261" s="79" t="e">
        <f>VLOOKUP($S261,'Grille de Tarif OQN'!$B$2:$S$3603,W$1,0)</f>
        <v>#N/A</v>
      </c>
      <c r="X261" s="79" t="e">
        <f>VLOOKUP($S261,'Grille de Tarif OQN'!$B$2:$S$3603,X$1,0)</f>
        <v>#N/A</v>
      </c>
      <c r="Y261" s="79" t="e">
        <f>VLOOKUP($S261,'Grille de Tarif OQN'!$B$2:$S$3603,Y$1,0)</f>
        <v>#N/A</v>
      </c>
      <c r="Z261" s="79" t="e">
        <f>VLOOKUP($S261,'Grille de Tarif OQN'!$B$2:$S$3603,Z$1,0)</f>
        <v>#N/A</v>
      </c>
      <c r="AA261" s="79" t="e">
        <f>VLOOKUP($S261,'Grille de Tarif OQN'!$B$2:$S$3603,AA$1,0)</f>
        <v>#N/A</v>
      </c>
      <c r="AB261" s="79" t="e">
        <f>VLOOKUP($S261,'Grille de Tarif OQN'!$B$2:$S$3603,AB$1,0)</f>
        <v>#N/A</v>
      </c>
      <c r="AC261" s="79" t="e">
        <f>VLOOKUP($S261,'Grille de Tarif OQN'!$B$2:$S$3603,AC$1,0)</f>
        <v>#N/A</v>
      </c>
      <c r="AD261" s="79" t="e">
        <f>VLOOKUP($S261,'Grille de Tarif OQN'!$B$2:$S$3603,AD$1,0)</f>
        <v>#N/A</v>
      </c>
      <c r="AE261" s="79" t="e">
        <f>VLOOKUP($S261,'Grille de Tarif OQN'!$B$2:$S$3603,AE$1,0)</f>
        <v>#N/A</v>
      </c>
      <c r="AF261" s="79" t="e">
        <f>VLOOKUP($S261,'Grille de Tarif OQN'!$B$2:$S$3603,AF$1,0)</f>
        <v>#N/A</v>
      </c>
      <c r="AG261" s="79" t="e">
        <f>VLOOKUP($S261,'Grille de Tarif OQN'!$B$2:$S$3603,AG$1,0)</f>
        <v>#N/A</v>
      </c>
      <c r="AH261" s="79" t="e">
        <f>VLOOKUP($S261,'Grille de Tarif OQN'!$B$2:$S$3603,AH$1,0)</f>
        <v>#N/A</v>
      </c>
      <c r="AI261" s="79" t="e">
        <f>VLOOKUP($S261,'Grille de Tarif OQN'!$B$2:$S$3603,AI$1,0)</f>
        <v>#N/A</v>
      </c>
      <c r="AJ261" s="79" t="e">
        <f>VLOOKUP($S261,'Grille de Tarif OQN'!$B$2:$S$3603,AJ$1,0)</f>
        <v>#N/A</v>
      </c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72"/>
      <c r="AV261"/>
      <c r="AW261"/>
      <c r="AX261"/>
      <c r="AY261"/>
      <c r="AZ261" s="96">
        <f t="shared" ref="AZ261:AZ324" si="97">D261</f>
        <v>0</v>
      </c>
      <c r="BA261" s="24" t="e">
        <f t="shared" ref="BA261:BA324" si="98">IF(BG261="HDJ",BN261,IF(BF261="ZONE90",BM261,IF(BF261="ZONEBASSE",BH261,IF(BF261="ZONEFORF1",BI261,IF(BF261="ZONEFORF2",BJ261,IF(BF261="ZONEFORF3",BK261,BL261))))))</f>
        <v>#N/A</v>
      </c>
      <c r="BB261" s="24" t="e">
        <f t="shared" ref="BB261:BB324" si="99">BA261/AZ261</f>
        <v>#N/A</v>
      </c>
      <c r="BC261" s="24" t="e">
        <f t="shared" si="92"/>
        <v>#N/A</v>
      </c>
      <c r="BD261" s="24" t="e">
        <f t="shared" si="93"/>
        <v>#N/A</v>
      </c>
      <c r="BE261"/>
      <c r="BF261" t="e">
        <f t="shared" ref="BF261:BF324" si="100">IF(AZ261&gt;90,"ZONE90",IF(AG261=1,IF(AZ261&lt;U261,"ZONEBASSE",IF(AZ261&lt;AI261,"ZONEFORF1",IF(AZ261&lt;AJ261,"ZONEFORF2",IF(AZ261&lt;V261,"ZONEFORF3","ZONEHAUTE")))),IF(AZ261&lt;U261,"ZONEBASSE",IF(AZ261&lt;V261,"ZONEFORF1","ZONEHAUTE"))))</f>
        <v>#N/A</v>
      </c>
      <c r="BG261" t="str">
        <f t="shared" ref="BG261:BG324" si="101">IF(RIGHT(S261,1)="0","HDJ","HC")</f>
        <v>HDJ</v>
      </c>
      <c r="BH261" s="20" t="e">
        <f t="shared" ref="BH261:BH324" si="102">IF(AZ261&lt;8,AD261*AZ261,W261-(U261-AZ261)*X261)</f>
        <v>#N/A</v>
      </c>
      <c r="BI261" s="20" t="e">
        <f t="shared" ref="BI261:BI324" si="103">Y261</f>
        <v>#N/A</v>
      </c>
      <c r="BJ261" s="20" t="e">
        <f t="shared" ref="BJ261:BJ324" si="104">Z261</f>
        <v>#N/A</v>
      </c>
      <c r="BK261" s="20" t="e">
        <f t="shared" ref="BK261:BK324" si="105">AA261</f>
        <v>#N/A</v>
      </c>
      <c r="BL261" s="20" t="e">
        <f t="shared" ref="BL261:BL324" si="106">IF(AG261=1,AA261+(AZ261-V261)*AB261,Y261+(AZ261-V261)*AB261)</f>
        <v>#N/A</v>
      </c>
      <c r="BM261" s="20" t="e">
        <f t="shared" si="94"/>
        <v>#N/A</v>
      </c>
      <c r="BN261" s="20" t="e">
        <f t="shared" ref="BN261:BN324" si="107">AZ261*Y261</f>
        <v>#N/A</v>
      </c>
    </row>
    <row r="262" spans="1:66">
      <c r="A262" s="92"/>
      <c r="B262" s="90"/>
      <c r="C262" s="90"/>
      <c r="D262" s="93"/>
      <c r="E262" s="93"/>
      <c r="F262" s="93"/>
      <c r="G262" s="93"/>
      <c r="H262" s="93"/>
      <c r="I262" s="93"/>
      <c r="J262" s="93"/>
      <c r="K262" s="93"/>
      <c r="L262" s="92"/>
      <c r="M262" s="93"/>
      <c r="N262" s="91">
        <f t="shared" si="88"/>
        <v>0</v>
      </c>
      <c r="O262" s="91" t="str">
        <f t="shared" si="89"/>
        <v/>
      </c>
      <c r="P262" s="91" t="str">
        <f t="shared" si="90"/>
        <v/>
      </c>
      <c r="Q262" s="91" t="str">
        <f t="shared" si="91"/>
        <v>HDJ</v>
      </c>
      <c r="R262" s="82"/>
      <c r="S262" s="95">
        <f t="shared" si="95"/>
        <v>0</v>
      </c>
      <c r="T262" s="95">
        <f t="shared" si="96"/>
        <v>0</v>
      </c>
      <c r="U262" s="79" t="e">
        <f>VLOOKUP($S262,'Grille de Tarif OQN'!$B$2:$S$3603,U$1,0)</f>
        <v>#N/A</v>
      </c>
      <c r="V262" s="79" t="e">
        <f>VLOOKUP($S262,'Grille de Tarif OQN'!$B$2:$S$3603,V$1,0)</f>
        <v>#N/A</v>
      </c>
      <c r="W262" s="79" t="e">
        <f>VLOOKUP($S262,'Grille de Tarif OQN'!$B$2:$S$3603,W$1,0)</f>
        <v>#N/A</v>
      </c>
      <c r="X262" s="79" t="e">
        <f>VLOOKUP($S262,'Grille de Tarif OQN'!$B$2:$S$3603,X$1,0)</f>
        <v>#N/A</v>
      </c>
      <c r="Y262" s="79" t="e">
        <f>VLOOKUP($S262,'Grille de Tarif OQN'!$B$2:$S$3603,Y$1,0)</f>
        <v>#N/A</v>
      </c>
      <c r="Z262" s="79" t="e">
        <f>VLOOKUP($S262,'Grille de Tarif OQN'!$B$2:$S$3603,Z$1,0)</f>
        <v>#N/A</v>
      </c>
      <c r="AA262" s="79" t="e">
        <f>VLOOKUP($S262,'Grille de Tarif OQN'!$B$2:$S$3603,AA$1,0)</f>
        <v>#N/A</v>
      </c>
      <c r="AB262" s="79" t="e">
        <f>VLOOKUP($S262,'Grille de Tarif OQN'!$B$2:$S$3603,AB$1,0)</f>
        <v>#N/A</v>
      </c>
      <c r="AC262" s="79" t="e">
        <f>VLOOKUP($S262,'Grille de Tarif OQN'!$B$2:$S$3603,AC$1,0)</f>
        <v>#N/A</v>
      </c>
      <c r="AD262" s="79" t="e">
        <f>VLOOKUP($S262,'Grille de Tarif OQN'!$B$2:$S$3603,AD$1,0)</f>
        <v>#N/A</v>
      </c>
      <c r="AE262" s="79" t="e">
        <f>VLOOKUP($S262,'Grille de Tarif OQN'!$B$2:$S$3603,AE$1,0)</f>
        <v>#N/A</v>
      </c>
      <c r="AF262" s="79" t="e">
        <f>VLOOKUP($S262,'Grille de Tarif OQN'!$B$2:$S$3603,AF$1,0)</f>
        <v>#N/A</v>
      </c>
      <c r="AG262" s="79" t="e">
        <f>VLOOKUP($S262,'Grille de Tarif OQN'!$B$2:$S$3603,AG$1,0)</f>
        <v>#N/A</v>
      </c>
      <c r="AH262" s="79" t="e">
        <f>VLOOKUP($S262,'Grille de Tarif OQN'!$B$2:$S$3603,AH$1,0)</f>
        <v>#N/A</v>
      </c>
      <c r="AI262" s="79" t="e">
        <f>VLOOKUP($S262,'Grille de Tarif OQN'!$B$2:$S$3603,AI$1,0)</f>
        <v>#N/A</v>
      </c>
      <c r="AJ262" s="79" t="e">
        <f>VLOOKUP($S262,'Grille de Tarif OQN'!$B$2:$S$3603,AJ$1,0)</f>
        <v>#N/A</v>
      </c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72"/>
      <c r="AV262"/>
      <c r="AW262"/>
      <c r="AX262"/>
      <c r="AY262"/>
      <c r="AZ262" s="96">
        <f t="shared" si="97"/>
        <v>0</v>
      </c>
      <c r="BA262" s="24" t="e">
        <f t="shared" si="98"/>
        <v>#N/A</v>
      </c>
      <c r="BB262" s="24" t="e">
        <f t="shared" si="99"/>
        <v>#N/A</v>
      </c>
      <c r="BC262" s="24" t="e">
        <f t="shared" si="92"/>
        <v>#N/A</v>
      </c>
      <c r="BD262" s="24" t="e">
        <f t="shared" si="93"/>
        <v>#N/A</v>
      </c>
      <c r="BE262"/>
      <c r="BF262" t="e">
        <f t="shared" si="100"/>
        <v>#N/A</v>
      </c>
      <c r="BG262" t="str">
        <f t="shared" si="101"/>
        <v>HDJ</v>
      </c>
      <c r="BH262" s="20" t="e">
        <f t="shared" si="102"/>
        <v>#N/A</v>
      </c>
      <c r="BI262" s="20" t="e">
        <f t="shared" si="103"/>
        <v>#N/A</v>
      </c>
      <c r="BJ262" s="20" t="e">
        <f t="shared" si="104"/>
        <v>#N/A</v>
      </c>
      <c r="BK262" s="20" t="e">
        <f t="shared" si="105"/>
        <v>#N/A</v>
      </c>
      <c r="BL262" s="20" t="e">
        <f t="shared" si="106"/>
        <v>#N/A</v>
      </c>
      <c r="BM262" s="20" t="e">
        <f t="shared" si="94"/>
        <v>#N/A</v>
      </c>
      <c r="BN262" s="20" t="e">
        <f t="shared" si="107"/>
        <v>#N/A</v>
      </c>
    </row>
    <row r="263" spans="1:66">
      <c r="A263" s="92"/>
      <c r="B263" s="90"/>
      <c r="C263" s="90"/>
      <c r="D263" s="93"/>
      <c r="E263" s="93"/>
      <c r="F263" s="93"/>
      <c r="G263" s="93"/>
      <c r="H263" s="93"/>
      <c r="I263" s="93"/>
      <c r="J263" s="93"/>
      <c r="K263" s="93"/>
      <c r="L263" s="92"/>
      <c r="M263" s="93"/>
      <c r="N263" s="91">
        <f t="shared" si="88"/>
        <v>0</v>
      </c>
      <c r="O263" s="91" t="str">
        <f t="shared" si="89"/>
        <v/>
      </c>
      <c r="P263" s="91" t="str">
        <f t="shared" si="90"/>
        <v/>
      </c>
      <c r="Q263" s="91" t="str">
        <f t="shared" si="91"/>
        <v>HDJ</v>
      </c>
      <c r="R263" s="82"/>
      <c r="S263" s="95">
        <f t="shared" si="95"/>
        <v>0</v>
      </c>
      <c r="T263" s="95">
        <f t="shared" si="96"/>
        <v>0</v>
      </c>
      <c r="U263" s="79" t="e">
        <f>VLOOKUP($S263,'Grille de Tarif OQN'!$B$2:$S$3603,U$1,0)</f>
        <v>#N/A</v>
      </c>
      <c r="V263" s="79" t="e">
        <f>VLOOKUP($S263,'Grille de Tarif OQN'!$B$2:$S$3603,V$1,0)</f>
        <v>#N/A</v>
      </c>
      <c r="W263" s="79" t="e">
        <f>VLOOKUP($S263,'Grille de Tarif OQN'!$B$2:$S$3603,W$1,0)</f>
        <v>#N/A</v>
      </c>
      <c r="X263" s="79" t="e">
        <f>VLOOKUP($S263,'Grille de Tarif OQN'!$B$2:$S$3603,X$1,0)</f>
        <v>#N/A</v>
      </c>
      <c r="Y263" s="79" t="e">
        <f>VLOOKUP($S263,'Grille de Tarif OQN'!$B$2:$S$3603,Y$1,0)</f>
        <v>#N/A</v>
      </c>
      <c r="Z263" s="79" t="e">
        <f>VLOOKUP($S263,'Grille de Tarif OQN'!$B$2:$S$3603,Z$1,0)</f>
        <v>#N/A</v>
      </c>
      <c r="AA263" s="79" t="e">
        <f>VLOOKUP($S263,'Grille de Tarif OQN'!$B$2:$S$3603,AA$1,0)</f>
        <v>#N/A</v>
      </c>
      <c r="AB263" s="79" t="e">
        <f>VLOOKUP($S263,'Grille de Tarif OQN'!$B$2:$S$3603,AB$1,0)</f>
        <v>#N/A</v>
      </c>
      <c r="AC263" s="79" t="e">
        <f>VLOOKUP($S263,'Grille de Tarif OQN'!$B$2:$S$3603,AC$1,0)</f>
        <v>#N/A</v>
      </c>
      <c r="AD263" s="79" t="e">
        <f>VLOOKUP($S263,'Grille de Tarif OQN'!$B$2:$S$3603,AD$1,0)</f>
        <v>#N/A</v>
      </c>
      <c r="AE263" s="79" t="e">
        <f>VLOOKUP($S263,'Grille de Tarif OQN'!$B$2:$S$3603,AE$1,0)</f>
        <v>#N/A</v>
      </c>
      <c r="AF263" s="79" t="e">
        <f>VLOOKUP($S263,'Grille de Tarif OQN'!$B$2:$S$3603,AF$1,0)</f>
        <v>#N/A</v>
      </c>
      <c r="AG263" s="79" t="e">
        <f>VLOOKUP($S263,'Grille de Tarif OQN'!$B$2:$S$3603,AG$1,0)</f>
        <v>#N/A</v>
      </c>
      <c r="AH263" s="79" t="e">
        <f>VLOOKUP($S263,'Grille de Tarif OQN'!$B$2:$S$3603,AH$1,0)</f>
        <v>#N/A</v>
      </c>
      <c r="AI263" s="79" t="e">
        <f>VLOOKUP($S263,'Grille de Tarif OQN'!$B$2:$S$3603,AI$1,0)</f>
        <v>#N/A</v>
      </c>
      <c r="AJ263" s="79" t="e">
        <f>VLOOKUP($S263,'Grille de Tarif OQN'!$B$2:$S$3603,AJ$1,0)</f>
        <v>#N/A</v>
      </c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72"/>
      <c r="AV263"/>
      <c r="AW263"/>
      <c r="AX263"/>
      <c r="AY263"/>
      <c r="AZ263" s="96">
        <f t="shared" si="97"/>
        <v>0</v>
      </c>
      <c r="BA263" s="24" t="e">
        <f t="shared" si="98"/>
        <v>#N/A</v>
      </c>
      <c r="BB263" s="24" t="e">
        <f t="shared" si="99"/>
        <v>#N/A</v>
      </c>
      <c r="BC263" s="24" t="e">
        <f t="shared" si="92"/>
        <v>#N/A</v>
      </c>
      <c r="BD263" s="24" t="e">
        <f t="shared" si="93"/>
        <v>#N/A</v>
      </c>
      <c r="BE263"/>
      <c r="BF263" t="e">
        <f t="shared" si="100"/>
        <v>#N/A</v>
      </c>
      <c r="BG263" t="str">
        <f t="shared" si="101"/>
        <v>HDJ</v>
      </c>
      <c r="BH263" s="20" t="e">
        <f t="shared" si="102"/>
        <v>#N/A</v>
      </c>
      <c r="BI263" s="20" t="e">
        <f t="shared" si="103"/>
        <v>#N/A</v>
      </c>
      <c r="BJ263" s="20" t="e">
        <f t="shared" si="104"/>
        <v>#N/A</v>
      </c>
      <c r="BK263" s="20" t="e">
        <f t="shared" si="105"/>
        <v>#N/A</v>
      </c>
      <c r="BL263" s="20" t="e">
        <f t="shared" si="106"/>
        <v>#N/A</v>
      </c>
      <c r="BM263" s="20" t="e">
        <f t="shared" si="94"/>
        <v>#N/A</v>
      </c>
      <c r="BN263" s="20" t="e">
        <f t="shared" si="107"/>
        <v>#N/A</v>
      </c>
    </row>
    <row r="264" spans="1:66">
      <c r="A264" s="92"/>
      <c r="B264" s="90"/>
      <c r="C264" s="90"/>
      <c r="D264" s="93"/>
      <c r="E264" s="93"/>
      <c r="F264" s="93"/>
      <c r="G264" s="93"/>
      <c r="H264" s="93"/>
      <c r="I264" s="93"/>
      <c r="J264" s="93"/>
      <c r="K264" s="93"/>
      <c r="L264" s="92"/>
      <c r="M264" s="93"/>
      <c r="N264" s="91">
        <f t="shared" si="88"/>
        <v>0</v>
      </c>
      <c r="O264" s="91" t="str">
        <f t="shared" si="89"/>
        <v/>
      </c>
      <c r="P264" s="91" t="str">
        <f t="shared" si="90"/>
        <v/>
      </c>
      <c r="Q264" s="91" t="str">
        <f t="shared" si="91"/>
        <v>HDJ</v>
      </c>
      <c r="R264" s="82"/>
      <c r="S264" s="95">
        <f t="shared" si="95"/>
        <v>0</v>
      </c>
      <c r="T264" s="95">
        <f t="shared" si="96"/>
        <v>0</v>
      </c>
      <c r="U264" s="79" t="e">
        <f>VLOOKUP($S264,'Grille de Tarif OQN'!$B$2:$S$3603,U$1,0)</f>
        <v>#N/A</v>
      </c>
      <c r="V264" s="79" t="e">
        <f>VLOOKUP($S264,'Grille de Tarif OQN'!$B$2:$S$3603,V$1,0)</f>
        <v>#N/A</v>
      </c>
      <c r="W264" s="79" t="e">
        <f>VLOOKUP($S264,'Grille de Tarif OQN'!$B$2:$S$3603,W$1,0)</f>
        <v>#N/A</v>
      </c>
      <c r="X264" s="79" t="e">
        <f>VLOOKUP($S264,'Grille de Tarif OQN'!$B$2:$S$3603,X$1,0)</f>
        <v>#N/A</v>
      </c>
      <c r="Y264" s="79" t="e">
        <f>VLOOKUP($S264,'Grille de Tarif OQN'!$B$2:$S$3603,Y$1,0)</f>
        <v>#N/A</v>
      </c>
      <c r="Z264" s="79" t="e">
        <f>VLOOKUP($S264,'Grille de Tarif OQN'!$B$2:$S$3603,Z$1,0)</f>
        <v>#N/A</v>
      </c>
      <c r="AA264" s="79" t="e">
        <f>VLOOKUP($S264,'Grille de Tarif OQN'!$B$2:$S$3603,AA$1,0)</f>
        <v>#N/A</v>
      </c>
      <c r="AB264" s="79" t="e">
        <f>VLOOKUP($S264,'Grille de Tarif OQN'!$B$2:$S$3603,AB$1,0)</f>
        <v>#N/A</v>
      </c>
      <c r="AC264" s="79" t="e">
        <f>VLOOKUP($S264,'Grille de Tarif OQN'!$B$2:$S$3603,AC$1,0)</f>
        <v>#N/A</v>
      </c>
      <c r="AD264" s="79" t="e">
        <f>VLOOKUP($S264,'Grille de Tarif OQN'!$B$2:$S$3603,AD$1,0)</f>
        <v>#N/A</v>
      </c>
      <c r="AE264" s="79" t="e">
        <f>VLOOKUP($S264,'Grille de Tarif OQN'!$B$2:$S$3603,AE$1,0)</f>
        <v>#N/A</v>
      </c>
      <c r="AF264" s="79" t="e">
        <f>VLOOKUP($S264,'Grille de Tarif OQN'!$B$2:$S$3603,AF$1,0)</f>
        <v>#N/A</v>
      </c>
      <c r="AG264" s="79" t="e">
        <f>VLOOKUP($S264,'Grille de Tarif OQN'!$B$2:$S$3603,AG$1,0)</f>
        <v>#N/A</v>
      </c>
      <c r="AH264" s="79" t="e">
        <f>VLOOKUP($S264,'Grille de Tarif OQN'!$B$2:$S$3603,AH$1,0)</f>
        <v>#N/A</v>
      </c>
      <c r="AI264" s="79" t="e">
        <f>VLOOKUP($S264,'Grille de Tarif OQN'!$B$2:$S$3603,AI$1,0)</f>
        <v>#N/A</v>
      </c>
      <c r="AJ264" s="79" t="e">
        <f>VLOOKUP($S264,'Grille de Tarif OQN'!$B$2:$S$3603,AJ$1,0)</f>
        <v>#N/A</v>
      </c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72"/>
      <c r="AV264"/>
      <c r="AW264"/>
      <c r="AX264"/>
      <c r="AY264"/>
      <c r="AZ264" s="96">
        <f t="shared" si="97"/>
        <v>0</v>
      </c>
      <c r="BA264" s="24" t="e">
        <f t="shared" si="98"/>
        <v>#N/A</v>
      </c>
      <c r="BB264" s="24" t="e">
        <f t="shared" si="99"/>
        <v>#N/A</v>
      </c>
      <c r="BC264" s="24" t="e">
        <f t="shared" si="92"/>
        <v>#N/A</v>
      </c>
      <c r="BD264" s="24" t="e">
        <f t="shared" si="93"/>
        <v>#N/A</v>
      </c>
      <c r="BE264"/>
      <c r="BF264" t="e">
        <f t="shared" si="100"/>
        <v>#N/A</v>
      </c>
      <c r="BG264" t="str">
        <f t="shared" si="101"/>
        <v>HDJ</v>
      </c>
      <c r="BH264" s="20" t="e">
        <f t="shared" si="102"/>
        <v>#N/A</v>
      </c>
      <c r="BI264" s="20" t="e">
        <f t="shared" si="103"/>
        <v>#N/A</v>
      </c>
      <c r="BJ264" s="20" t="e">
        <f t="shared" si="104"/>
        <v>#N/A</v>
      </c>
      <c r="BK264" s="20" t="e">
        <f t="shared" si="105"/>
        <v>#N/A</v>
      </c>
      <c r="BL264" s="20" t="e">
        <f t="shared" si="106"/>
        <v>#N/A</v>
      </c>
      <c r="BM264" s="20" t="e">
        <f t="shared" si="94"/>
        <v>#N/A</v>
      </c>
      <c r="BN264" s="20" t="e">
        <f t="shared" si="107"/>
        <v>#N/A</v>
      </c>
    </row>
    <row r="265" spans="1:66">
      <c r="A265" s="92"/>
      <c r="B265" s="90"/>
      <c r="C265" s="90"/>
      <c r="D265" s="93"/>
      <c r="E265" s="93"/>
      <c r="F265" s="93"/>
      <c r="G265" s="93"/>
      <c r="H265" s="93"/>
      <c r="I265" s="93"/>
      <c r="J265" s="93"/>
      <c r="K265" s="93"/>
      <c r="L265" s="92"/>
      <c r="M265" s="93"/>
      <c r="N265" s="91">
        <f t="shared" si="88"/>
        <v>0</v>
      </c>
      <c r="O265" s="91" t="str">
        <f t="shared" si="89"/>
        <v/>
      </c>
      <c r="P265" s="91" t="str">
        <f t="shared" si="90"/>
        <v/>
      </c>
      <c r="Q265" s="91" t="str">
        <f t="shared" si="91"/>
        <v>HDJ</v>
      </c>
      <c r="R265" s="82"/>
      <c r="S265" s="95">
        <f t="shared" si="95"/>
        <v>0</v>
      </c>
      <c r="T265" s="95">
        <f t="shared" si="96"/>
        <v>0</v>
      </c>
      <c r="U265" s="79" t="e">
        <f>VLOOKUP($S265,'Grille de Tarif OQN'!$B$2:$S$3603,U$1,0)</f>
        <v>#N/A</v>
      </c>
      <c r="V265" s="79" t="e">
        <f>VLOOKUP($S265,'Grille de Tarif OQN'!$B$2:$S$3603,V$1,0)</f>
        <v>#N/A</v>
      </c>
      <c r="W265" s="79" t="e">
        <f>VLOOKUP($S265,'Grille de Tarif OQN'!$B$2:$S$3603,W$1,0)</f>
        <v>#N/A</v>
      </c>
      <c r="X265" s="79" t="e">
        <f>VLOOKUP($S265,'Grille de Tarif OQN'!$B$2:$S$3603,X$1,0)</f>
        <v>#N/A</v>
      </c>
      <c r="Y265" s="79" t="e">
        <f>VLOOKUP($S265,'Grille de Tarif OQN'!$B$2:$S$3603,Y$1,0)</f>
        <v>#N/A</v>
      </c>
      <c r="Z265" s="79" t="e">
        <f>VLOOKUP($S265,'Grille de Tarif OQN'!$B$2:$S$3603,Z$1,0)</f>
        <v>#N/A</v>
      </c>
      <c r="AA265" s="79" t="e">
        <f>VLOOKUP($S265,'Grille de Tarif OQN'!$B$2:$S$3603,AA$1,0)</f>
        <v>#N/A</v>
      </c>
      <c r="AB265" s="79" t="e">
        <f>VLOOKUP($S265,'Grille de Tarif OQN'!$B$2:$S$3603,AB$1,0)</f>
        <v>#N/A</v>
      </c>
      <c r="AC265" s="79" t="e">
        <f>VLOOKUP($S265,'Grille de Tarif OQN'!$B$2:$S$3603,AC$1,0)</f>
        <v>#N/A</v>
      </c>
      <c r="AD265" s="79" t="e">
        <f>VLOOKUP($S265,'Grille de Tarif OQN'!$B$2:$S$3603,AD$1,0)</f>
        <v>#N/A</v>
      </c>
      <c r="AE265" s="79" t="e">
        <f>VLOOKUP($S265,'Grille de Tarif OQN'!$B$2:$S$3603,AE$1,0)</f>
        <v>#N/A</v>
      </c>
      <c r="AF265" s="79" t="e">
        <f>VLOOKUP($S265,'Grille de Tarif OQN'!$B$2:$S$3603,AF$1,0)</f>
        <v>#N/A</v>
      </c>
      <c r="AG265" s="79" t="e">
        <f>VLOOKUP($S265,'Grille de Tarif OQN'!$B$2:$S$3603,AG$1,0)</f>
        <v>#N/A</v>
      </c>
      <c r="AH265" s="79" t="e">
        <f>VLOOKUP($S265,'Grille de Tarif OQN'!$B$2:$S$3603,AH$1,0)</f>
        <v>#N/A</v>
      </c>
      <c r="AI265" s="79" t="e">
        <f>VLOOKUP($S265,'Grille de Tarif OQN'!$B$2:$S$3603,AI$1,0)</f>
        <v>#N/A</v>
      </c>
      <c r="AJ265" s="79" t="e">
        <f>VLOOKUP($S265,'Grille de Tarif OQN'!$B$2:$S$3603,AJ$1,0)</f>
        <v>#N/A</v>
      </c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72"/>
      <c r="AV265"/>
      <c r="AW265"/>
      <c r="AX265"/>
      <c r="AY265"/>
      <c r="AZ265" s="96">
        <f t="shared" si="97"/>
        <v>0</v>
      </c>
      <c r="BA265" s="24" t="e">
        <f t="shared" si="98"/>
        <v>#N/A</v>
      </c>
      <c r="BB265" s="24" t="e">
        <f t="shared" si="99"/>
        <v>#N/A</v>
      </c>
      <c r="BC265" s="24" t="e">
        <f t="shared" si="92"/>
        <v>#N/A</v>
      </c>
      <c r="BD265" s="24" t="e">
        <f t="shared" si="93"/>
        <v>#N/A</v>
      </c>
      <c r="BE265"/>
      <c r="BF265" t="e">
        <f t="shared" si="100"/>
        <v>#N/A</v>
      </c>
      <c r="BG265" t="str">
        <f t="shared" si="101"/>
        <v>HDJ</v>
      </c>
      <c r="BH265" s="20" t="e">
        <f t="shared" si="102"/>
        <v>#N/A</v>
      </c>
      <c r="BI265" s="20" t="e">
        <f t="shared" si="103"/>
        <v>#N/A</v>
      </c>
      <c r="BJ265" s="20" t="e">
        <f t="shared" si="104"/>
        <v>#N/A</v>
      </c>
      <c r="BK265" s="20" t="e">
        <f t="shared" si="105"/>
        <v>#N/A</v>
      </c>
      <c r="BL265" s="20" t="e">
        <f t="shared" si="106"/>
        <v>#N/A</v>
      </c>
      <c r="BM265" s="20" t="e">
        <f t="shared" si="94"/>
        <v>#N/A</v>
      </c>
      <c r="BN265" s="20" t="e">
        <f t="shared" si="107"/>
        <v>#N/A</v>
      </c>
    </row>
    <row r="266" spans="1:66">
      <c r="A266" s="92"/>
      <c r="B266" s="90"/>
      <c r="C266" s="90"/>
      <c r="D266" s="93"/>
      <c r="E266" s="93"/>
      <c r="F266" s="93"/>
      <c r="G266" s="93"/>
      <c r="H266" s="93"/>
      <c r="I266" s="93"/>
      <c r="J266" s="93"/>
      <c r="K266" s="93"/>
      <c r="L266" s="92"/>
      <c r="M266" s="93"/>
      <c r="N266" s="91">
        <f t="shared" si="88"/>
        <v>0</v>
      </c>
      <c r="O266" s="91" t="str">
        <f t="shared" si="89"/>
        <v/>
      </c>
      <c r="P266" s="91" t="str">
        <f t="shared" si="90"/>
        <v/>
      </c>
      <c r="Q266" s="91" t="str">
        <f t="shared" si="91"/>
        <v>HDJ</v>
      </c>
      <c r="R266" s="82"/>
      <c r="S266" s="95">
        <f t="shared" si="95"/>
        <v>0</v>
      </c>
      <c r="T266" s="95">
        <f t="shared" si="96"/>
        <v>0</v>
      </c>
      <c r="U266" s="79" t="e">
        <f>VLOOKUP($S266,'Grille de Tarif OQN'!$B$2:$S$3603,U$1,0)</f>
        <v>#N/A</v>
      </c>
      <c r="V266" s="79" t="e">
        <f>VLOOKUP($S266,'Grille de Tarif OQN'!$B$2:$S$3603,V$1,0)</f>
        <v>#N/A</v>
      </c>
      <c r="W266" s="79" t="e">
        <f>VLOOKUP($S266,'Grille de Tarif OQN'!$B$2:$S$3603,W$1,0)</f>
        <v>#N/A</v>
      </c>
      <c r="X266" s="79" t="e">
        <f>VLOOKUP($S266,'Grille de Tarif OQN'!$B$2:$S$3603,X$1,0)</f>
        <v>#N/A</v>
      </c>
      <c r="Y266" s="79" t="e">
        <f>VLOOKUP($S266,'Grille de Tarif OQN'!$B$2:$S$3603,Y$1,0)</f>
        <v>#N/A</v>
      </c>
      <c r="Z266" s="79" t="e">
        <f>VLOOKUP($S266,'Grille de Tarif OQN'!$B$2:$S$3603,Z$1,0)</f>
        <v>#N/A</v>
      </c>
      <c r="AA266" s="79" t="e">
        <f>VLOOKUP($S266,'Grille de Tarif OQN'!$B$2:$S$3603,AA$1,0)</f>
        <v>#N/A</v>
      </c>
      <c r="AB266" s="79" t="e">
        <f>VLOOKUP($S266,'Grille de Tarif OQN'!$B$2:$S$3603,AB$1,0)</f>
        <v>#N/A</v>
      </c>
      <c r="AC266" s="79" t="e">
        <f>VLOOKUP($S266,'Grille de Tarif OQN'!$B$2:$S$3603,AC$1,0)</f>
        <v>#N/A</v>
      </c>
      <c r="AD266" s="79" t="e">
        <f>VLOOKUP($S266,'Grille de Tarif OQN'!$B$2:$S$3603,AD$1,0)</f>
        <v>#N/A</v>
      </c>
      <c r="AE266" s="79" t="e">
        <f>VLOOKUP($S266,'Grille de Tarif OQN'!$B$2:$S$3603,AE$1,0)</f>
        <v>#N/A</v>
      </c>
      <c r="AF266" s="79" t="e">
        <f>VLOOKUP($S266,'Grille de Tarif OQN'!$B$2:$S$3603,AF$1,0)</f>
        <v>#N/A</v>
      </c>
      <c r="AG266" s="79" t="e">
        <f>VLOOKUP($S266,'Grille de Tarif OQN'!$B$2:$S$3603,AG$1,0)</f>
        <v>#N/A</v>
      </c>
      <c r="AH266" s="79" t="e">
        <f>VLOOKUP($S266,'Grille de Tarif OQN'!$B$2:$S$3603,AH$1,0)</f>
        <v>#N/A</v>
      </c>
      <c r="AI266" s="79" t="e">
        <f>VLOOKUP($S266,'Grille de Tarif OQN'!$B$2:$S$3603,AI$1,0)</f>
        <v>#N/A</v>
      </c>
      <c r="AJ266" s="79" t="e">
        <f>VLOOKUP($S266,'Grille de Tarif OQN'!$B$2:$S$3603,AJ$1,0)</f>
        <v>#N/A</v>
      </c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72"/>
      <c r="AV266"/>
      <c r="AW266"/>
      <c r="AX266"/>
      <c r="AY266"/>
      <c r="AZ266" s="96">
        <f t="shared" si="97"/>
        <v>0</v>
      </c>
      <c r="BA266" s="24" t="e">
        <f t="shared" si="98"/>
        <v>#N/A</v>
      </c>
      <c r="BB266" s="24" t="e">
        <f t="shared" si="99"/>
        <v>#N/A</v>
      </c>
      <c r="BC266" s="24" t="e">
        <f t="shared" si="92"/>
        <v>#N/A</v>
      </c>
      <c r="BD266" s="24" t="e">
        <f t="shared" si="93"/>
        <v>#N/A</v>
      </c>
      <c r="BE266"/>
      <c r="BF266" t="e">
        <f t="shared" si="100"/>
        <v>#N/A</v>
      </c>
      <c r="BG266" t="str">
        <f t="shared" si="101"/>
        <v>HDJ</v>
      </c>
      <c r="BH266" s="20" t="e">
        <f t="shared" si="102"/>
        <v>#N/A</v>
      </c>
      <c r="BI266" s="20" t="e">
        <f t="shared" si="103"/>
        <v>#N/A</v>
      </c>
      <c r="BJ266" s="20" t="e">
        <f t="shared" si="104"/>
        <v>#N/A</v>
      </c>
      <c r="BK266" s="20" t="e">
        <f t="shared" si="105"/>
        <v>#N/A</v>
      </c>
      <c r="BL266" s="20" t="e">
        <f t="shared" si="106"/>
        <v>#N/A</v>
      </c>
      <c r="BM266" s="20" t="e">
        <f t="shared" si="94"/>
        <v>#N/A</v>
      </c>
      <c r="BN266" s="20" t="e">
        <f t="shared" si="107"/>
        <v>#N/A</v>
      </c>
    </row>
    <row r="267" spans="1:66">
      <c r="A267" s="92"/>
      <c r="B267" s="90"/>
      <c r="C267" s="90"/>
      <c r="D267" s="93"/>
      <c r="E267" s="93"/>
      <c r="F267" s="93"/>
      <c r="G267" s="93"/>
      <c r="H267" s="93"/>
      <c r="I267" s="93"/>
      <c r="J267" s="93"/>
      <c r="K267" s="93"/>
      <c r="L267" s="92"/>
      <c r="M267" s="93"/>
      <c r="N267" s="91">
        <f t="shared" si="88"/>
        <v>0</v>
      </c>
      <c r="O267" s="91" t="str">
        <f t="shared" si="89"/>
        <v/>
      </c>
      <c r="P267" s="91" t="str">
        <f t="shared" si="90"/>
        <v/>
      </c>
      <c r="Q267" s="91" t="str">
        <f t="shared" si="91"/>
        <v>HDJ</v>
      </c>
      <c r="R267" s="82"/>
      <c r="S267" s="95">
        <f t="shared" si="95"/>
        <v>0</v>
      </c>
      <c r="T267" s="95">
        <f t="shared" si="96"/>
        <v>0</v>
      </c>
      <c r="U267" s="79" t="e">
        <f>VLOOKUP($S267,'Grille de Tarif OQN'!$B$2:$S$3603,U$1,0)</f>
        <v>#N/A</v>
      </c>
      <c r="V267" s="79" t="e">
        <f>VLOOKUP($S267,'Grille de Tarif OQN'!$B$2:$S$3603,V$1,0)</f>
        <v>#N/A</v>
      </c>
      <c r="W267" s="79" t="e">
        <f>VLOOKUP($S267,'Grille de Tarif OQN'!$B$2:$S$3603,W$1,0)</f>
        <v>#N/A</v>
      </c>
      <c r="X267" s="79" t="e">
        <f>VLOOKUP($S267,'Grille de Tarif OQN'!$B$2:$S$3603,X$1,0)</f>
        <v>#N/A</v>
      </c>
      <c r="Y267" s="79" t="e">
        <f>VLOOKUP($S267,'Grille de Tarif OQN'!$B$2:$S$3603,Y$1,0)</f>
        <v>#N/A</v>
      </c>
      <c r="Z267" s="79" t="e">
        <f>VLOOKUP($S267,'Grille de Tarif OQN'!$B$2:$S$3603,Z$1,0)</f>
        <v>#N/A</v>
      </c>
      <c r="AA267" s="79" t="e">
        <f>VLOOKUP($S267,'Grille de Tarif OQN'!$B$2:$S$3603,AA$1,0)</f>
        <v>#N/A</v>
      </c>
      <c r="AB267" s="79" t="e">
        <f>VLOOKUP($S267,'Grille de Tarif OQN'!$B$2:$S$3603,AB$1,0)</f>
        <v>#N/A</v>
      </c>
      <c r="AC267" s="79" t="e">
        <f>VLOOKUP($S267,'Grille de Tarif OQN'!$B$2:$S$3603,AC$1,0)</f>
        <v>#N/A</v>
      </c>
      <c r="AD267" s="79" t="e">
        <f>VLOOKUP($S267,'Grille de Tarif OQN'!$B$2:$S$3603,AD$1,0)</f>
        <v>#N/A</v>
      </c>
      <c r="AE267" s="79" t="e">
        <f>VLOOKUP($S267,'Grille de Tarif OQN'!$B$2:$S$3603,AE$1,0)</f>
        <v>#N/A</v>
      </c>
      <c r="AF267" s="79" t="e">
        <f>VLOOKUP($S267,'Grille de Tarif OQN'!$B$2:$S$3603,AF$1,0)</f>
        <v>#N/A</v>
      </c>
      <c r="AG267" s="79" t="e">
        <f>VLOOKUP($S267,'Grille de Tarif OQN'!$B$2:$S$3603,AG$1,0)</f>
        <v>#N/A</v>
      </c>
      <c r="AH267" s="79" t="e">
        <f>VLOOKUP($S267,'Grille de Tarif OQN'!$B$2:$S$3603,AH$1,0)</f>
        <v>#N/A</v>
      </c>
      <c r="AI267" s="79" t="e">
        <f>VLOOKUP($S267,'Grille de Tarif OQN'!$B$2:$S$3603,AI$1,0)</f>
        <v>#N/A</v>
      </c>
      <c r="AJ267" s="79" t="e">
        <f>VLOOKUP($S267,'Grille de Tarif OQN'!$B$2:$S$3603,AJ$1,0)</f>
        <v>#N/A</v>
      </c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72"/>
      <c r="AV267"/>
      <c r="AW267"/>
      <c r="AX267"/>
      <c r="AY267"/>
      <c r="AZ267" s="96">
        <f t="shared" si="97"/>
        <v>0</v>
      </c>
      <c r="BA267" s="24" t="e">
        <f t="shared" si="98"/>
        <v>#N/A</v>
      </c>
      <c r="BB267" s="24" t="e">
        <f t="shared" si="99"/>
        <v>#N/A</v>
      </c>
      <c r="BC267" s="24" t="e">
        <f t="shared" si="92"/>
        <v>#N/A</v>
      </c>
      <c r="BD267" s="24" t="e">
        <f t="shared" si="93"/>
        <v>#N/A</v>
      </c>
      <c r="BE267"/>
      <c r="BF267" t="e">
        <f t="shared" si="100"/>
        <v>#N/A</v>
      </c>
      <c r="BG267" t="str">
        <f t="shared" si="101"/>
        <v>HDJ</v>
      </c>
      <c r="BH267" s="20" t="e">
        <f t="shared" si="102"/>
        <v>#N/A</v>
      </c>
      <c r="BI267" s="20" t="e">
        <f t="shared" si="103"/>
        <v>#N/A</v>
      </c>
      <c r="BJ267" s="20" t="e">
        <f t="shared" si="104"/>
        <v>#N/A</v>
      </c>
      <c r="BK267" s="20" t="e">
        <f t="shared" si="105"/>
        <v>#N/A</v>
      </c>
      <c r="BL267" s="20" t="e">
        <f t="shared" si="106"/>
        <v>#N/A</v>
      </c>
      <c r="BM267" s="20" t="e">
        <f t="shared" si="94"/>
        <v>#N/A</v>
      </c>
      <c r="BN267" s="20" t="e">
        <f t="shared" si="107"/>
        <v>#N/A</v>
      </c>
    </row>
    <row r="268" spans="1:66">
      <c r="A268" s="92"/>
      <c r="B268" s="90"/>
      <c r="C268" s="90"/>
      <c r="D268" s="93"/>
      <c r="E268" s="93"/>
      <c r="F268" s="93"/>
      <c r="G268" s="93"/>
      <c r="H268" s="93"/>
      <c r="I268" s="93"/>
      <c r="J268" s="93"/>
      <c r="K268" s="93"/>
      <c r="L268" s="92"/>
      <c r="M268" s="93"/>
      <c r="N268" s="91">
        <f t="shared" si="88"/>
        <v>0</v>
      </c>
      <c r="O268" s="91" t="str">
        <f t="shared" si="89"/>
        <v/>
      </c>
      <c r="P268" s="91" t="str">
        <f t="shared" si="90"/>
        <v/>
      </c>
      <c r="Q268" s="91" t="str">
        <f t="shared" si="91"/>
        <v>HDJ</v>
      </c>
      <c r="R268" s="82"/>
      <c r="S268" s="95">
        <f t="shared" si="95"/>
        <v>0</v>
      </c>
      <c r="T268" s="95">
        <f t="shared" si="96"/>
        <v>0</v>
      </c>
      <c r="U268" s="79" t="e">
        <f>VLOOKUP($S268,'Grille de Tarif OQN'!$B$2:$S$3603,U$1,0)</f>
        <v>#N/A</v>
      </c>
      <c r="V268" s="79" t="e">
        <f>VLOOKUP($S268,'Grille de Tarif OQN'!$B$2:$S$3603,V$1,0)</f>
        <v>#N/A</v>
      </c>
      <c r="W268" s="79" t="e">
        <f>VLOOKUP($S268,'Grille de Tarif OQN'!$B$2:$S$3603,W$1,0)</f>
        <v>#N/A</v>
      </c>
      <c r="X268" s="79" t="e">
        <f>VLOOKUP($S268,'Grille de Tarif OQN'!$B$2:$S$3603,X$1,0)</f>
        <v>#N/A</v>
      </c>
      <c r="Y268" s="79" t="e">
        <f>VLOOKUP($S268,'Grille de Tarif OQN'!$B$2:$S$3603,Y$1,0)</f>
        <v>#N/A</v>
      </c>
      <c r="Z268" s="79" t="e">
        <f>VLOOKUP($S268,'Grille de Tarif OQN'!$B$2:$S$3603,Z$1,0)</f>
        <v>#N/A</v>
      </c>
      <c r="AA268" s="79" t="e">
        <f>VLOOKUP($S268,'Grille de Tarif OQN'!$B$2:$S$3603,AA$1,0)</f>
        <v>#N/A</v>
      </c>
      <c r="AB268" s="79" t="e">
        <f>VLOOKUP($S268,'Grille de Tarif OQN'!$B$2:$S$3603,AB$1,0)</f>
        <v>#N/A</v>
      </c>
      <c r="AC268" s="79" t="e">
        <f>VLOOKUP($S268,'Grille de Tarif OQN'!$B$2:$S$3603,AC$1,0)</f>
        <v>#N/A</v>
      </c>
      <c r="AD268" s="79" t="e">
        <f>VLOOKUP($S268,'Grille de Tarif OQN'!$B$2:$S$3603,AD$1,0)</f>
        <v>#N/A</v>
      </c>
      <c r="AE268" s="79" t="e">
        <f>VLOOKUP($S268,'Grille de Tarif OQN'!$B$2:$S$3603,AE$1,0)</f>
        <v>#N/A</v>
      </c>
      <c r="AF268" s="79" t="e">
        <f>VLOOKUP($S268,'Grille de Tarif OQN'!$B$2:$S$3603,AF$1,0)</f>
        <v>#N/A</v>
      </c>
      <c r="AG268" s="79" t="e">
        <f>VLOOKUP($S268,'Grille de Tarif OQN'!$B$2:$S$3603,AG$1,0)</f>
        <v>#N/A</v>
      </c>
      <c r="AH268" s="79" t="e">
        <f>VLOOKUP($S268,'Grille de Tarif OQN'!$B$2:$S$3603,AH$1,0)</f>
        <v>#N/A</v>
      </c>
      <c r="AI268" s="79" t="e">
        <f>VLOOKUP($S268,'Grille de Tarif OQN'!$B$2:$S$3603,AI$1,0)</f>
        <v>#N/A</v>
      </c>
      <c r="AJ268" s="79" t="e">
        <f>VLOOKUP($S268,'Grille de Tarif OQN'!$B$2:$S$3603,AJ$1,0)</f>
        <v>#N/A</v>
      </c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72"/>
      <c r="AV268"/>
      <c r="AW268"/>
      <c r="AX268"/>
      <c r="AY268"/>
      <c r="AZ268" s="96">
        <f t="shared" si="97"/>
        <v>0</v>
      </c>
      <c r="BA268" s="24" t="e">
        <f t="shared" si="98"/>
        <v>#N/A</v>
      </c>
      <c r="BB268" s="24" t="e">
        <f t="shared" si="99"/>
        <v>#N/A</v>
      </c>
      <c r="BC268" s="24" t="e">
        <f t="shared" si="92"/>
        <v>#N/A</v>
      </c>
      <c r="BD268" s="24" t="e">
        <f t="shared" si="93"/>
        <v>#N/A</v>
      </c>
      <c r="BE268"/>
      <c r="BF268" t="e">
        <f t="shared" si="100"/>
        <v>#N/A</v>
      </c>
      <c r="BG268" t="str">
        <f t="shared" si="101"/>
        <v>HDJ</v>
      </c>
      <c r="BH268" s="20" t="e">
        <f t="shared" si="102"/>
        <v>#N/A</v>
      </c>
      <c r="BI268" s="20" t="e">
        <f t="shared" si="103"/>
        <v>#N/A</v>
      </c>
      <c r="BJ268" s="20" t="e">
        <f t="shared" si="104"/>
        <v>#N/A</v>
      </c>
      <c r="BK268" s="20" t="e">
        <f t="shared" si="105"/>
        <v>#N/A</v>
      </c>
      <c r="BL268" s="20" t="e">
        <f t="shared" si="106"/>
        <v>#N/A</v>
      </c>
      <c r="BM268" s="20" t="e">
        <f t="shared" si="94"/>
        <v>#N/A</v>
      </c>
      <c r="BN268" s="20" t="e">
        <f t="shared" si="107"/>
        <v>#N/A</v>
      </c>
    </row>
    <row r="269" spans="1:66">
      <c r="A269" s="92"/>
      <c r="B269" s="90"/>
      <c r="C269" s="90"/>
      <c r="D269" s="93"/>
      <c r="E269" s="93"/>
      <c r="F269" s="93"/>
      <c r="G269" s="93"/>
      <c r="H269" s="93"/>
      <c r="I269" s="93"/>
      <c r="J269" s="93"/>
      <c r="K269" s="93"/>
      <c r="L269" s="92"/>
      <c r="M269" s="93"/>
      <c r="N269" s="91">
        <f t="shared" si="88"/>
        <v>0</v>
      </c>
      <c r="O269" s="91" t="str">
        <f t="shared" si="89"/>
        <v/>
      </c>
      <c r="P269" s="91" t="str">
        <f t="shared" si="90"/>
        <v/>
      </c>
      <c r="Q269" s="91" t="str">
        <f t="shared" si="91"/>
        <v>HDJ</v>
      </c>
      <c r="R269" s="82"/>
      <c r="S269" s="95">
        <f t="shared" si="95"/>
        <v>0</v>
      </c>
      <c r="T269" s="95">
        <f t="shared" si="96"/>
        <v>0</v>
      </c>
      <c r="U269" s="79" t="e">
        <f>VLOOKUP($S269,'Grille de Tarif OQN'!$B$2:$S$3603,U$1,0)</f>
        <v>#N/A</v>
      </c>
      <c r="V269" s="79" t="e">
        <f>VLOOKUP($S269,'Grille de Tarif OQN'!$B$2:$S$3603,V$1,0)</f>
        <v>#N/A</v>
      </c>
      <c r="W269" s="79" t="e">
        <f>VLOOKUP($S269,'Grille de Tarif OQN'!$B$2:$S$3603,W$1,0)</f>
        <v>#N/A</v>
      </c>
      <c r="X269" s="79" t="e">
        <f>VLOOKUP($S269,'Grille de Tarif OQN'!$B$2:$S$3603,X$1,0)</f>
        <v>#N/A</v>
      </c>
      <c r="Y269" s="79" t="e">
        <f>VLOOKUP($S269,'Grille de Tarif OQN'!$B$2:$S$3603,Y$1,0)</f>
        <v>#N/A</v>
      </c>
      <c r="Z269" s="79" t="e">
        <f>VLOOKUP($S269,'Grille de Tarif OQN'!$B$2:$S$3603,Z$1,0)</f>
        <v>#N/A</v>
      </c>
      <c r="AA269" s="79" t="e">
        <f>VLOOKUP($S269,'Grille de Tarif OQN'!$B$2:$S$3603,AA$1,0)</f>
        <v>#N/A</v>
      </c>
      <c r="AB269" s="79" t="e">
        <f>VLOOKUP($S269,'Grille de Tarif OQN'!$B$2:$S$3603,AB$1,0)</f>
        <v>#N/A</v>
      </c>
      <c r="AC269" s="79" t="e">
        <f>VLOOKUP($S269,'Grille de Tarif OQN'!$B$2:$S$3603,AC$1,0)</f>
        <v>#N/A</v>
      </c>
      <c r="AD269" s="79" t="e">
        <f>VLOOKUP($S269,'Grille de Tarif OQN'!$B$2:$S$3603,AD$1,0)</f>
        <v>#N/A</v>
      </c>
      <c r="AE269" s="79" t="e">
        <f>VLOOKUP($S269,'Grille de Tarif OQN'!$B$2:$S$3603,AE$1,0)</f>
        <v>#N/A</v>
      </c>
      <c r="AF269" s="79" t="e">
        <f>VLOOKUP($S269,'Grille de Tarif OQN'!$B$2:$S$3603,AF$1,0)</f>
        <v>#N/A</v>
      </c>
      <c r="AG269" s="79" t="e">
        <f>VLOOKUP($S269,'Grille de Tarif OQN'!$B$2:$S$3603,AG$1,0)</f>
        <v>#N/A</v>
      </c>
      <c r="AH269" s="79" t="e">
        <f>VLOOKUP($S269,'Grille de Tarif OQN'!$B$2:$S$3603,AH$1,0)</f>
        <v>#N/A</v>
      </c>
      <c r="AI269" s="79" t="e">
        <f>VLOOKUP($S269,'Grille de Tarif OQN'!$B$2:$S$3603,AI$1,0)</f>
        <v>#N/A</v>
      </c>
      <c r="AJ269" s="79" t="e">
        <f>VLOOKUP($S269,'Grille de Tarif OQN'!$B$2:$S$3603,AJ$1,0)</f>
        <v>#N/A</v>
      </c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72"/>
      <c r="AV269"/>
      <c r="AW269"/>
      <c r="AX269"/>
      <c r="AY269"/>
      <c r="AZ269" s="96">
        <f t="shared" si="97"/>
        <v>0</v>
      </c>
      <c r="BA269" s="24" t="e">
        <f t="shared" si="98"/>
        <v>#N/A</v>
      </c>
      <c r="BB269" s="24" t="e">
        <f t="shared" si="99"/>
        <v>#N/A</v>
      </c>
      <c r="BC269" s="24" t="e">
        <f t="shared" si="92"/>
        <v>#N/A</v>
      </c>
      <c r="BD269" s="24" t="e">
        <f t="shared" si="93"/>
        <v>#N/A</v>
      </c>
      <c r="BE269"/>
      <c r="BF269" t="e">
        <f t="shared" si="100"/>
        <v>#N/A</v>
      </c>
      <c r="BG269" t="str">
        <f t="shared" si="101"/>
        <v>HDJ</v>
      </c>
      <c r="BH269" s="20" t="e">
        <f t="shared" si="102"/>
        <v>#N/A</v>
      </c>
      <c r="BI269" s="20" t="e">
        <f t="shared" si="103"/>
        <v>#N/A</v>
      </c>
      <c r="BJ269" s="20" t="e">
        <f t="shared" si="104"/>
        <v>#N/A</v>
      </c>
      <c r="BK269" s="20" t="e">
        <f t="shared" si="105"/>
        <v>#N/A</v>
      </c>
      <c r="BL269" s="20" t="e">
        <f t="shared" si="106"/>
        <v>#N/A</v>
      </c>
      <c r="BM269" s="20" t="e">
        <f t="shared" si="94"/>
        <v>#N/A</v>
      </c>
      <c r="BN269" s="20" t="e">
        <f t="shared" si="107"/>
        <v>#N/A</v>
      </c>
    </row>
    <row r="270" spans="1:66">
      <c r="A270" s="92"/>
      <c r="B270" s="90"/>
      <c r="C270" s="90"/>
      <c r="D270" s="93"/>
      <c r="E270" s="93"/>
      <c r="F270" s="93"/>
      <c r="G270" s="93"/>
      <c r="H270" s="93"/>
      <c r="I270" s="93"/>
      <c r="J270" s="93"/>
      <c r="K270" s="93"/>
      <c r="L270" s="92"/>
      <c r="M270" s="93"/>
      <c r="N270" s="91">
        <f t="shared" si="88"/>
        <v>0</v>
      </c>
      <c r="O270" s="91" t="str">
        <f t="shared" si="89"/>
        <v/>
      </c>
      <c r="P270" s="91" t="str">
        <f t="shared" si="90"/>
        <v/>
      </c>
      <c r="Q270" s="91" t="str">
        <f t="shared" si="91"/>
        <v>HDJ</v>
      </c>
      <c r="R270" s="82"/>
      <c r="S270" s="95">
        <f t="shared" si="95"/>
        <v>0</v>
      </c>
      <c r="T270" s="95">
        <f t="shared" si="96"/>
        <v>0</v>
      </c>
      <c r="U270" s="79" t="e">
        <f>VLOOKUP($S270,'Grille de Tarif OQN'!$B$2:$S$3603,U$1,0)</f>
        <v>#N/A</v>
      </c>
      <c r="V270" s="79" t="e">
        <f>VLOOKUP($S270,'Grille de Tarif OQN'!$B$2:$S$3603,V$1,0)</f>
        <v>#N/A</v>
      </c>
      <c r="W270" s="79" t="e">
        <f>VLOOKUP($S270,'Grille de Tarif OQN'!$B$2:$S$3603,W$1,0)</f>
        <v>#N/A</v>
      </c>
      <c r="X270" s="79" t="e">
        <f>VLOOKUP($S270,'Grille de Tarif OQN'!$B$2:$S$3603,X$1,0)</f>
        <v>#N/A</v>
      </c>
      <c r="Y270" s="79" t="e">
        <f>VLOOKUP($S270,'Grille de Tarif OQN'!$B$2:$S$3603,Y$1,0)</f>
        <v>#N/A</v>
      </c>
      <c r="Z270" s="79" t="e">
        <f>VLOOKUP($S270,'Grille de Tarif OQN'!$B$2:$S$3603,Z$1,0)</f>
        <v>#N/A</v>
      </c>
      <c r="AA270" s="79" t="e">
        <f>VLOOKUP($S270,'Grille de Tarif OQN'!$B$2:$S$3603,AA$1,0)</f>
        <v>#N/A</v>
      </c>
      <c r="AB270" s="79" t="e">
        <f>VLOOKUP($S270,'Grille de Tarif OQN'!$B$2:$S$3603,AB$1,0)</f>
        <v>#N/A</v>
      </c>
      <c r="AC270" s="79" t="e">
        <f>VLOOKUP($S270,'Grille de Tarif OQN'!$B$2:$S$3603,AC$1,0)</f>
        <v>#N/A</v>
      </c>
      <c r="AD270" s="79" t="e">
        <f>VLOOKUP($S270,'Grille de Tarif OQN'!$B$2:$S$3603,AD$1,0)</f>
        <v>#N/A</v>
      </c>
      <c r="AE270" s="79" t="e">
        <f>VLOOKUP($S270,'Grille de Tarif OQN'!$B$2:$S$3603,AE$1,0)</f>
        <v>#N/A</v>
      </c>
      <c r="AF270" s="79" t="e">
        <f>VLOOKUP($S270,'Grille de Tarif OQN'!$B$2:$S$3603,AF$1,0)</f>
        <v>#N/A</v>
      </c>
      <c r="AG270" s="79" t="e">
        <f>VLOOKUP($S270,'Grille de Tarif OQN'!$B$2:$S$3603,AG$1,0)</f>
        <v>#N/A</v>
      </c>
      <c r="AH270" s="79" t="e">
        <f>VLOOKUP($S270,'Grille de Tarif OQN'!$B$2:$S$3603,AH$1,0)</f>
        <v>#N/A</v>
      </c>
      <c r="AI270" s="79" t="e">
        <f>VLOOKUP($S270,'Grille de Tarif OQN'!$B$2:$S$3603,AI$1,0)</f>
        <v>#N/A</v>
      </c>
      <c r="AJ270" s="79" t="e">
        <f>VLOOKUP($S270,'Grille de Tarif OQN'!$B$2:$S$3603,AJ$1,0)</f>
        <v>#N/A</v>
      </c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72"/>
      <c r="AV270"/>
      <c r="AW270"/>
      <c r="AX270"/>
      <c r="AY270"/>
      <c r="AZ270" s="96">
        <f t="shared" si="97"/>
        <v>0</v>
      </c>
      <c r="BA270" s="24" t="e">
        <f t="shared" si="98"/>
        <v>#N/A</v>
      </c>
      <c r="BB270" s="24" t="e">
        <f t="shared" si="99"/>
        <v>#N/A</v>
      </c>
      <c r="BC270" s="24" t="e">
        <f t="shared" si="92"/>
        <v>#N/A</v>
      </c>
      <c r="BD270" s="24" t="e">
        <f t="shared" si="93"/>
        <v>#N/A</v>
      </c>
      <c r="BE270"/>
      <c r="BF270" t="e">
        <f t="shared" si="100"/>
        <v>#N/A</v>
      </c>
      <c r="BG270" t="str">
        <f t="shared" si="101"/>
        <v>HDJ</v>
      </c>
      <c r="BH270" s="20" t="e">
        <f t="shared" si="102"/>
        <v>#N/A</v>
      </c>
      <c r="BI270" s="20" t="e">
        <f t="shared" si="103"/>
        <v>#N/A</v>
      </c>
      <c r="BJ270" s="20" t="e">
        <f t="shared" si="104"/>
        <v>#N/A</v>
      </c>
      <c r="BK270" s="20" t="e">
        <f t="shared" si="105"/>
        <v>#N/A</v>
      </c>
      <c r="BL270" s="20" t="e">
        <f t="shared" si="106"/>
        <v>#N/A</v>
      </c>
      <c r="BM270" s="20" t="e">
        <f t="shared" si="94"/>
        <v>#N/A</v>
      </c>
      <c r="BN270" s="20" t="e">
        <f t="shared" si="107"/>
        <v>#N/A</v>
      </c>
    </row>
    <row r="271" spans="1:66">
      <c r="A271" s="92"/>
      <c r="B271" s="90"/>
      <c r="C271" s="90"/>
      <c r="D271" s="93"/>
      <c r="E271" s="93"/>
      <c r="F271" s="93"/>
      <c r="G271" s="93"/>
      <c r="H271" s="93"/>
      <c r="I271" s="93"/>
      <c r="J271" s="93"/>
      <c r="K271" s="93"/>
      <c r="L271" s="92"/>
      <c r="M271" s="93"/>
      <c r="N271" s="91">
        <f t="shared" si="88"/>
        <v>0</v>
      </c>
      <c r="O271" s="91" t="str">
        <f t="shared" si="89"/>
        <v/>
      </c>
      <c r="P271" s="91" t="str">
        <f t="shared" si="90"/>
        <v/>
      </c>
      <c r="Q271" s="91" t="str">
        <f t="shared" si="91"/>
        <v>HDJ</v>
      </c>
      <c r="R271" s="82"/>
      <c r="S271" s="95">
        <f t="shared" si="95"/>
        <v>0</v>
      </c>
      <c r="T271" s="95">
        <f t="shared" si="96"/>
        <v>0</v>
      </c>
      <c r="U271" s="79" t="e">
        <f>VLOOKUP($S271,'Grille de Tarif OQN'!$B$2:$S$3603,U$1,0)</f>
        <v>#N/A</v>
      </c>
      <c r="V271" s="79" t="e">
        <f>VLOOKUP($S271,'Grille de Tarif OQN'!$B$2:$S$3603,V$1,0)</f>
        <v>#N/A</v>
      </c>
      <c r="W271" s="79" t="e">
        <f>VLOOKUP($S271,'Grille de Tarif OQN'!$B$2:$S$3603,W$1,0)</f>
        <v>#N/A</v>
      </c>
      <c r="X271" s="79" t="e">
        <f>VLOOKUP($S271,'Grille de Tarif OQN'!$B$2:$S$3603,X$1,0)</f>
        <v>#N/A</v>
      </c>
      <c r="Y271" s="79" t="e">
        <f>VLOOKUP($S271,'Grille de Tarif OQN'!$B$2:$S$3603,Y$1,0)</f>
        <v>#N/A</v>
      </c>
      <c r="Z271" s="79" t="e">
        <f>VLOOKUP($S271,'Grille de Tarif OQN'!$B$2:$S$3603,Z$1,0)</f>
        <v>#N/A</v>
      </c>
      <c r="AA271" s="79" t="e">
        <f>VLOOKUP($S271,'Grille de Tarif OQN'!$B$2:$S$3603,AA$1,0)</f>
        <v>#N/A</v>
      </c>
      <c r="AB271" s="79" t="e">
        <f>VLOOKUP($S271,'Grille de Tarif OQN'!$B$2:$S$3603,AB$1,0)</f>
        <v>#N/A</v>
      </c>
      <c r="AC271" s="79" t="e">
        <f>VLOOKUP($S271,'Grille de Tarif OQN'!$B$2:$S$3603,AC$1,0)</f>
        <v>#N/A</v>
      </c>
      <c r="AD271" s="79" t="e">
        <f>VLOOKUP($S271,'Grille de Tarif OQN'!$B$2:$S$3603,AD$1,0)</f>
        <v>#N/A</v>
      </c>
      <c r="AE271" s="79" t="e">
        <f>VLOOKUP($S271,'Grille de Tarif OQN'!$B$2:$S$3603,AE$1,0)</f>
        <v>#N/A</v>
      </c>
      <c r="AF271" s="79" t="e">
        <f>VLOOKUP($S271,'Grille de Tarif OQN'!$B$2:$S$3603,AF$1,0)</f>
        <v>#N/A</v>
      </c>
      <c r="AG271" s="79" t="e">
        <f>VLOOKUP($S271,'Grille de Tarif OQN'!$B$2:$S$3603,AG$1,0)</f>
        <v>#N/A</v>
      </c>
      <c r="AH271" s="79" t="e">
        <f>VLOOKUP($S271,'Grille de Tarif OQN'!$B$2:$S$3603,AH$1,0)</f>
        <v>#N/A</v>
      </c>
      <c r="AI271" s="79" t="e">
        <f>VLOOKUP($S271,'Grille de Tarif OQN'!$B$2:$S$3603,AI$1,0)</f>
        <v>#N/A</v>
      </c>
      <c r="AJ271" s="79" t="e">
        <f>VLOOKUP($S271,'Grille de Tarif OQN'!$B$2:$S$3603,AJ$1,0)</f>
        <v>#N/A</v>
      </c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72"/>
      <c r="AV271"/>
      <c r="AW271"/>
      <c r="AX271"/>
      <c r="AY271"/>
      <c r="AZ271" s="96">
        <f t="shared" si="97"/>
        <v>0</v>
      </c>
      <c r="BA271" s="24" t="e">
        <f t="shared" si="98"/>
        <v>#N/A</v>
      </c>
      <c r="BB271" s="24" t="e">
        <f t="shared" si="99"/>
        <v>#N/A</v>
      </c>
      <c r="BC271" s="24" t="e">
        <f t="shared" si="92"/>
        <v>#N/A</v>
      </c>
      <c r="BD271" s="24" t="e">
        <f t="shared" si="93"/>
        <v>#N/A</v>
      </c>
      <c r="BE271"/>
      <c r="BF271" t="e">
        <f t="shared" si="100"/>
        <v>#N/A</v>
      </c>
      <c r="BG271" t="str">
        <f t="shared" si="101"/>
        <v>HDJ</v>
      </c>
      <c r="BH271" s="20" t="e">
        <f t="shared" si="102"/>
        <v>#N/A</v>
      </c>
      <c r="BI271" s="20" t="e">
        <f t="shared" si="103"/>
        <v>#N/A</v>
      </c>
      <c r="BJ271" s="20" t="e">
        <f t="shared" si="104"/>
        <v>#N/A</v>
      </c>
      <c r="BK271" s="20" t="e">
        <f t="shared" si="105"/>
        <v>#N/A</v>
      </c>
      <c r="BL271" s="20" t="e">
        <f t="shared" si="106"/>
        <v>#N/A</v>
      </c>
      <c r="BM271" s="20" t="e">
        <f t="shared" si="94"/>
        <v>#N/A</v>
      </c>
      <c r="BN271" s="20" t="e">
        <f t="shared" si="107"/>
        <v>#N/A</v>
      </c>
    </row>
    <row r="272" spans="1:66">
      <c r="A272" s="92"/>
      <c r="B272" s="90"/>
      <c r="C272" s="90"/>
      <c r="D272" s="93"/>
      <c r="E272" s="93"/>
      <c r="F272" s="93"/>
      <c r="G272" s="93"/>
      <c r="H272" s="93"/>
      <c r="I272" s="93"/>
      <c r="J272" s="93"/>
      <c r="K272" s="93"/>
      <c r="L272" s="92"/>
      <c r="M272" s="93"/>
      <c r="N272" s="91">
        <f t="shared" si="88"/>
        <v>0</v>
      </c>
      <c r="O272" s="91" t="str">
        <f t="shared" si="89"/>
        <v/>
      </c>
      <c r="P272" s="91" t="str">
        <f t="shared" si="90"/>
        <v/>
      </c>
      <c r="Q272" s="91" t="str">
        <f t="shared" si="91"/>
        <v>HDJ</v>
      </c>
      <c r="R272" s="82"/>
      <c r="S272" s="95">
        <f t="shared" si="95"/>
        <v>0</v>
      </c>
      <c r="T272" s="95">
        <f t="shared" si="96"/>
        <v>0</v>
      </c>
      <c r="U272" s="79" t="e">
        <f>VLOOKUP($S272,'Grille de Tarif OQN'!$B$2:$S$3603,U$1,0)</f>
        <v>#N/A</v>
      </c>
      <c r="V272" s="79" t="e">
        <f>VLOOKUP($S272,'Grille de Tarif OQN'!$B$2:$S$3603,V$1,0)</f>
        <v>#N/A</v>
      </c>
      <c r="W272" s="79" t="e">
        <f>VLOOKUP($S272,'Grille de Tarif OQN'!$B$2:$S$3603,W$1,0)</f>
        <v>#N/A</v>
      </c>
      <c r="X272" s="79" t="e">
        <f>VLOOKUP($S272,'Grille de Tarif OQN'!$B$2:$S$3603,X$1,0)</f>
        <v>#N/A</v>
      </c>
      <c r="Y272" s="79" t="e">
        <f>VLOOKUP($S272,'Grille de Tarif OQN'!$B$2:$S$3603,Y$1,0)</f>
        <v>#N/A</v>
      </c>
      <c r="Z272" s="79" t="e">
        <f>VLOOKUP($S272,'Grille de Tarif OQN'!$B$2:$S$3603,Z$1,0)</f>
        <v>#N/A</v>
      </c>
      <c r="AA272" s="79" t="e">
        <f>VLOOKUP($S272,'Grille de Tarif OQN'!$B$2:$S$3603,AA$1,0)</f>
        <v>#N/A</v>
      </c>
      <c r="AB272" s="79" t="e">
        <f>VLOOKUP($S272,'Grille de Tarif OQN'!$B$2:$S$3603,AB$1,0)</f>
        <v>#N/A</v>
      </c>
      <c r="AC272" s="79" t="e">
        <f>VLOOKUP($S272,'Grille de Tarif OQN'!$B$2:$S$3603,AC$1,0)</f>
        <v>#N/A</v>
      </c>
      <c r="AD272" s="79" t="e">
        <f>VLOOKUP($S272,'Grille de Tarif OQN'!$B$2:$S$3603,AD$1,0)</f>
        <v>#N/A</v>
      </c>
      <c r="AE272" s="79" t="e">
        <f>VLOOKUP($S272,'Grille de Tarif OQN'!$B$2:$S$3603,AE$1,0)</f>
        <v>#N/A</v>
      </c>
      <c r="AF272" s="79" t="e">
        <f>VLOOKUP($S272,'Grille de Tarif OQN'!$B$2:$S$3603,AF$1,0)</f>
        <v>#N/A</v>
      </c>
      <c r="AG272" s="79" t="e">
        <f>VLOOKUP($S272,'Grille de Tarif OQN'!$B$2:$S$3603,AG$1,0)</f>
        <v>#N/A</v>
      </c>
      <c r="AH272" s="79" t="e">
        <f>VLOOKUP($S272,'Grille de Tarif OQN'!$B$2:$S$3603,AH$1,0)</f>
        <v>#N/A</v>
      </c>
      <c r="AI272" s="79" t="e">
        <f>VLOOKUP($S272,'Grille de Tarif OQN'!$B$2:$S$3603,AI$1,0)</f>
        <v>#N/A</v>
      </c>
      <c r="AJ272" s="79" t="e">
        <f>VLOOKUP($S272,'Grille de Tarif OQN'!$B$2:$S$3603,AJ$1,0)</f>
        <v>#N/A</v>
      </c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72"/>
      <c r="AV272"/>
      <c r="AW272"/>
      <c r="AX272"/>
      <c r="AY272"/>
      <c r="AZ272" s="96">
        <f t="shared" si="97"/>
        <v>0</v>
      </c>
      <c r="BA272" s="24" t="e">
        <f t="shared" si="98"/>
        <v>#N/A</v>
      </c>
      <c r="BB272" s="24" t="e">
        <f t="shared" si="99"/>
        <v>#N/A</v>
      </c>
      <c r="BC272" s="24" t="e">
        <f t="shared" si="92"/>
        <v>#N/A</v>
      </c>
      <c r="BD272" s="24" t="e">
        <f t="shared" si="93"/>
        <v>#N/A</v>
      </c>
      <c r="BE272"/>
      <c r="BF272" t="e">
        <f t="shared" si="100"/>
        <v>#N/A</v>
      </c>
      <c r="BG272" t="str">
        <f t="shared" si="101"/>
        <v>HDJ</v>
      </c>
      <c r="BH272" s="20" t="e">
        <f t="shared" si="102"/>
        <v>#N/A</v>
      </c>
      <c r="BI272" s="20" t="e">
        <f t="shared" si="103"/>
        <v>#N/A</v>
      </c>
      <c r="BJ272" s="20" t="e">
        <f t="shared" si="104"/>
        <v>#N/A</v>
      </c>
      <c r="BK272" s="20" t="e">
        <f t="shared" si="105"/>
        <v>#N/A</v>
      </c>
      <c r="BL272" s="20" t="e">
        <f t="shared" si="106"/>
        <v>#N/A</v>
      </c>
      <c r="BM272" s="20" t="e">
        <f t="shared" si="94"/>
        <v>#N/A</v>
      </c>
      <c r="BN272" s="20" t="e">
        <f t="shared" si="107"/>
        <v>#N/A</v>
      </c>
    </row>
    <row r="273" spans="1:66">
      <c r="A273" s="92"/>
      <c r="B273" s="90"/>
      <c r="C273" s="90"/>
      <c r="D273" s="93"/>
      <c r="E273" s="93"/>
      <c r="F273" s="93"/>
      <c r="G273" s="93"/>
      <c r="H273" s="93"/>
      <c r="I273" s="93"/>
      <c r="J273" s="93"/>
      <c r="K273" s="93"/>
      <c r="L273" s="92"/>
      <c r="M273" s="93"/>
      <c r="N273" s="91">
        <f t="shared" si="88"/>
        <v>0</v>
      </c>
      <c r="O273" s="91" t="str">
        <f t="shared" si="89"/>
        <v/>
      </c>
      <c r="P273" s="91" t="str">
        <f t="shared" si="90"/>
        <v/>
      </c>
      <c r="Q273" s="91" t="str">
        <f t="shared" si="91"/>
        <v>HDJ</v>
      </c>
      <c r="R273" s="82"/>
      <c r="S273" s="95">
        <f t="shared" si="95"/>
        <v>0</v>
      </c>
      <c r="T273" s="95">
        <f t="shared" si="96"/>
        <v>0</v>
      </c>
      <c r="U273" s="79" t="e">
        <f>VLOOKUP($S273,'Grille de Tarif OQN'!$B$2:$S$3603,U$1,0)</f>
        <v>#N/A</v>
      </c>
      <c r="V273" s="79" t="e">
        <f>VLOOKUP($S273,'Grille de Tarif OQN'!$B$2:$S$3603,V$1,0)</f>
        <v>#N/A</v>
      </c>
      <c r="W273" s="79" t="e">
        <f>VLOOKUP($S273,'Grille de Tarif OQN'!$B$2:$S$3603,W$1,0)</f>
        <v>#N/A</v>
      </c>
      <c r="X273" s="79" t="e">
        <f>VLOOKUP($S273,'Grille de Tarif OQN'!$B$2:$S$3603,X$1,0)</f>
        <v>#N/A</v>
      </c>
      <c r="Y273" s="79" t="e">
        <f>VLOOKUP($S273,'Grille de Tarif OQN'!$B$2:$S$3603,Y$1,0)</f>
        <v>#N/A</v>
      </c>
      <c r="Z273" s="79" t="e">
        <f>VLOOKUP($S273,'Grille de Tarif OQN'!$B$2:$S$3603,Z$1,0)</f>
        <v>#N/A</v>
      </c>
      <c r="AA273" s="79" t="e">
        <f>VLOOKUP($S273,'Grille de Tarif OQN'!$B$2:$S$3603,AA$1,0)</f>
        <v>#N/A</v>
      </c>
      <c r="AB273" s="79" t="e">
        <f>VLOOKUP($S273,'Grille de Tarif OQN'!$B$2:$S$3603,AB$1,0)</f>
        <v>#N/A</v>
      </c>
      <c r="AC273" s="79" t="e">
        <f>VLOOKUP($S273,'Grille de Tarif OQN'!$B$2:$S$3603,AC$1,0)</f>
        <v>#N/A</v>
      </c>
      <c r="AD273" s="79" t="e">
        <f>VLOOKUP($S273,'Grille de Tarif OQN'!$B$2:$S$3603,AD$1,0)</f>
        <v>#N/A</v>
      </c>
      <c r="AE273" s="79" t="e">
        <f>VLOOKUP($S273,'Grille de Tarif OQN'!$B$2:$S$3603,AE$1,0)</f>
        <v>#N/A</v>
      </c>
      <c r="AF273" s="79" t="e">
        <f>VLOOKUP($S273,'Grille de Tarif OQN'!$B$2:$S$3603,AF$1,0)</f>
        <v>#N/A</v>
      </c>
      <c r="AG273" s="79" t="e">
        <f>VLOOKUP($S273,'Grille de Tarif OQN'!$B$2:$S$3603,AG$1,0)</f>
        <v>#N/A</v>
      </c>
      <c r="AH273" s="79" t="e">
        <f>VLOOKUP($S273,'Grille de Tarif OQN'!$B$2:$S$3603,AH$1,0)</f>
        <v>#N/A</v>
      </c>
      <c r="AI273" s="79" t="e">
        <f>VLOOKUP($S273,'Grille de Tarif OQN'!$B$2:$S$3603,AI$1,0)</f>
        <v>#N/A</v>
      </c>
      <c r="AJ273" s="79" t="e">
        <f>VLOOKUP($S273,'Grille de Tarif OQN'!$B$2:$S$3603,AJ$1,0)</f>
        <v>#N/A</v>
      </c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72"/>
      <c r="AV273"/>
      <c r="AW273"/>
      <c r="AX273"/>
      <c r="AY273"/>
      <c r="AZ273" s="96">
        <f t="shared" si="97"/>
        <v>0</v>
      </c>
      <c r="BA273" s="24" t="e">
        <f t="shared" si="98"/>
        <v>#N/A</v>
      </c>
      <c r="BB273" s="24" t="e">
        <f t="shared" si="99"/>
        <v>#N/A</v>
      </c>
      <c r="BC273" s="24" t="e">
        <f t="shared" si="92"/>
        <v>#N/A</v>
      </c>
      <c r="BD273" s="24" t="e">
        <f t="shared" si="93"/>
        <v>#N/A</v>
      </c>
      <c r="BE273"/>
      <c r="BF273" t="e">
        <f t="shared" si="100"/>
        <v>#N/A</v>
      </c>
      <c r="BG273" t="str">
        <f t="shared" si="101"/>
        <v>HDJ</v>
      </c>
      <c r="BH273" s="20" t="e">
        <f t="shared" si="102"/>
        <v>#N/A</v>
      </c>
      <c r="BI273" s="20" t="e">
        <f t="shared" si="103"/>
        <v>#N/A</v>
      </c>
      <c r="BJ273" s="20" t="e">
        <f t="shared" si="104"/>
        <v>#N/A</v>
      </c>
      <c r="BK273" s="20" t="e">
        <f t="shared" si="105"/>
        <v>#N/A</v>
      </c>
      <c r="BL273" s="20" t="e">
        <f t="shared" si="106"/>
        <v>#N/A</v>
      </c>
      <c r="BM273" s="20" t="e">
        <f t="shared" si="94"/>
        <v>#N/A</v>
      </c>
      <c r="BN273" s="20" t="e">
        <f t="shared" si="107"/>
        <v>#N/A</v>
      </c>
    </row>
    <row r="274" spans="1:66">
      <c r="A274" s="92"/>
      <c r="B274" s="90"/>
      <c r="C274" s="90"/>
      <c r="D274" s="93"/>
      <c r="E274" s="93"/>
      <c r="F274" s="93"/>
      <c r="G274" s="93"/>
      <c r="H274" s="93"/>
      <c r="I274" s="93"/>
      <c r="J274" s="93"/>
      <c r="K274" s="93"/>
      <c r="L274" s="92"/>
      <c r="M274" s="93"/>
      <c r="N274" s="91">
        <f t="shared" si="88"/>
        <v>0</v>
      </c>
      <c r="O274" s="91" t="str">
        <f t="shared" si="89"/>
        <v/>
      </c>
      <c r="P274" s="91" t="str">
        <f t="shared" si="90"/>
        <v/>
      </c>
      <c r="Q274" s="91" t="str">
        <f t="shared" si="91"/>
        <v>HDJ</v>
      </c>
      <c r="R274" s="82"/>
      <c r="S274" s="95">
        <f t="shared" si="95"/>
        <v>0</v>
      </c>
      <c r="T274" s="95">
        <f t="shared" si="96"/>
        <v>0</v>
      </c>
      <c r="U274" s="79" t="e">
        <f>VLOOKUP($S274,'Grille de Tarif OQN'!$B$2:$S$3603,U$1,0)</f>
        <v>#N/A</v>
      </c>
      <c r="V274" s="79" t="e">
        <f>VLOOKUP($S274,'Grille de Tarif OQN'!$B$2:$S$3603,V$1,0)</f>
        <v>#N/A</v>
      </c>
      <c r="W274" s="79" t="e">
        <f>VLOOKUP($S274,'Grille de Tarif OQN'!$B$2:$S$3603,W$1,0)</f>
        <v>#N/A</v>
      </c>
      <c r="X274" s="79" t="e">
        <f>VLOOKUP($S274,'Grille de Tarif OQN'!$B$2:$S$3603,X$1,0)</f>
        <v>#N/A</v>
      </c>
      <c r="Y274" s="79" t="e">
        <f>VLOOKUP($S274,'Grille de Tarif OQN'!$B$2:$S$3603,Y$1,0)</f>
        <v>#N/A</v>
      </c>
      <c r="Z274" s="79" t="e">
        <f>VLOOKUP($S274,'Grille de Tarif OQN'!$B$2:$S$3603,Z$1,0)</f>
        <v>#N/A</v>
      </c>
      <c r="AA274" s="79" t="e">
        <f>VLOOKUP($S274,'Grille de Tarif OQN'!$B$2:$S$3603,AA$1,0)</f>
        <v>#N/A</v>
      </c>
      <c r="AB274" s="79" t="e">
        <f>VLOOKUP($S274,'Grille de Tarif OQN'!$B$2:$S$3603,AB$1,0)</f>
        <v>#N/A</v>
      </c>
      <c r="AC274" s="79" t="e">
        <f>VLOOKUP($S274,'Grille de Tarif OQN'!$B$2:$S$3603,AC$1,0)</f>
        <v>#N/A</v>
      </c>
      <c r="AD274" s="79" t="e">
        <f>VLOOKUP($S274,'Grille de Tarif OQN'!$B$2:$S$3603,AD$1,0)</f>
        <v>#N/A</v>
      </c>
      <c r="AE274" s="79" t="e">
        <f>VLOOKUP($S274,'Grille de Tarif OQN'!$B$2:$S$3603,AE$1,0)</f>
        <v>#N/A</v>
      </c>
      <c r="AF274" s="79" t="e">
        <f>VLOOKUP($S274,'Grille de Tarif OQN'!$B$2:$S$3603,AF$1,0)</f>
        <v>#N/A</v>
      </c>
      <c r="AG274" s="79" t="e">
        <f>VLOOKUP($S274,'Grille de Tarif OQN'!$B$2:$S$3603,AG$1,0)</f>
        <v>#N/A</v>
      </c>
      <c r="AH274" s="79" t="e">
        <f>VLOOKUP($S274,'Grille de Tarif OQN'!$B$2:$S$3603,AH$1,0)</f>
        <v>#N/A</v>
      </c>
      <c r="AI274" s="79" t="e">
        <f>VLOOKUP($S274,'Grille de Tarif OQN'!$B$2:$S$3603,AI$1,0)</f>
        <v>#N/A</v>
      </c>
      <c r="AJ274" s="79" t="e">
        <f>VLOOKUP($S274,'Grille de Tarif OQN'!$B$2:$S$3603,AJ$1,0)</f>
        <v>#N/A</v>
      </c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72"/>
      <c r="AV274"/>
      <c r="AW274"/>
      <c r="AX274"/>
      <c r="AY274"/>
      <c r="AZ274" s="96">
        <f t="shared" si="97"/>
        <v>0</v>
      </c>
      <c r="BA274" s="24" t="e">
        <f t="shared" si="98"/>
        <v>#N/A</v>
      </c>
      <c r="BB274" s="24" t="e">
        <f t="shared" si="99"/>
        <v>#N/A</v>
      </c>
      <c r="BC274" s="24" t="e">
        <f t="shared" si="92"/>
        <v>#N/A</v>
      </c>
      <c r="BD274" s="24" t="e">
        <f t="shared" si="93"/>
        <v>#N/A</v>
      </c>
      <c r="BE274"/>
      <c r="BF274" t="e">
        <f t="shared" si="100"/>
        <v>#N/A</v>
      </c>
      <c r="BG274" t="str">
        <f t="shared" si="101"/>
        <v>HDJ</v>
      </c>
      <c r="BH274" s="20" t="e">
        <f t="shared" si="102"/>
        <v>#N/A</v>
      </c>
      <c r="BI274" s="20" t="e">
        <f t="shared" si="103"/>
        <v>#N/A</v>
      </c>
      <c r="BJ274" s="20" t="e">
        <f t="shared" si="104"/>
        <v>#N/A</v>
      </c>
      <c r="BK274" s="20" t="e">
        <f t="shared" si="105"/>
        <v>#N/A</v>
      </c>
      <c r="BL274" s="20" t="e">
        <f t="shared" si="106"/>
        <v>#N/A</v>
      </c>
      <c r="BM274" s="20" t="e">
        <f t="shared" si="94"/>
        <v>#N/A</v>
      </c>
      <c r="BN274" s="20" t="e">
        <f t="shared" si="107"/>
        <v>#N/A</v>
      </c>
    </row>
    <row r="275" spans="1:66">
      <c r="A275" s="92"/>
      <c r="B275" s="90"/>
      <c r="C275" s="90"/>
      <c r="D275" s="93"/>
      <c r="E275" s="93"/>
      <c r="F275" s="93"/>
      <c r="G275" s="93"/>
      <c r="H275" s="93"/>
      <c r="I275" s="93"/>
      <c r="J275" s="93"/>
      <c r="K275" s="93"/>
      <c r="L275" s="92"/>
      <c r="M275" s="93"/>
      <c r="N275" s="91">
        <f t="shared" si="88"/>
        <v>0</v>
      </c>
      <c r="O275" s="91" t="str">
        <f t="shared" si="89"/>
        <v/>
      </c>
      <c r="P275" s="91" t="str">
        <f t="shared" si="90"/>
        <v/>
      </c>
      <c r="Q275" s="91" t="str">
        <f t="shared" si="91"/>
        <v>HDJ</v>
      </c>
      <c r="R275" s="82"/>
      <c r="S275" s="95">
        <f t="shared" si="95"/>
        <v>0</v>
      </c>
      <c r="T275" s="95">
        <f t="shared" si="96"/>
        <v>0</v>
      </c>
      <c r="U275" s="79" t="e">
        <f>VLOOKUP($S275,'Grille de Tarif OQN'!$B$2:$S$3603,U$1,0)</f>
        <v>#N/A</v>
      </c>
      <c r="V275" s="79" t="e">
        <f>VLOOKUP($S275,'Grille de Tarif OQN'!$B$2:$S$3603,V$1,0)</f>
        <v>#N/A</v>
      </c>
      <c r="W275" s="79" t="e">
        <f>VLOOKUP($S275,'Grille de Tarif OQN'!$B$2:$S$3603,W$1,0)</f>
        <v>#N/A</v>
      </c>
      <c r="X275" s="79" t="e">
        <f>VLOOKUP($S275,'Grille de Tarif OQN'!$B$2:$S$3603,X$1,0)</f>
        <v>#N/A</v>
      </c>
      <c r="Y275" s="79" t="e">
        <f>VLOOKUP($S275,'Grille de Tarif OQN'!$B$2:$S$3603,Y$1,0)</f>
        <v>#N/A</v>
      </c>
      <c r="Z275" s="79" t="e">
        <f>VLOOKUP($S275,'Grille de Tarif OQN'!$B$2:$S$3603,Z$1,0)</f>
        <v>#N/A</v>
      </c>
      <c r="AA275" s="79" t="e">
        <f>VLOOKUP($S275,'Grille de Tarif OQN'!$B$2:$S$3603,AA$1,0)</f>
        <v>#N/A</v>
      </c>
      <c r="AB275" s="79" t="e">
        <f>VLOOKUP($S275,'Grille de Tarif OQN'!$B$2:$S$3603,AB$1,0)</f>
        <v>#N/A</v>
      </c>
      <c r="AC275" s="79" t="e">
        <f>VLOOKUP($S275,'Grille de Tarif OQN'!$B$2:$S$3603,AC$1,0)</f>
        <v>#N/A</v>
      </c>
      <c r="AD275" s="79" t="e">
        <f>VLOOKUP($S275,'Grille de Tarif OQN'!$B$2:$S$3603,AD$1,0)</f>
        <v>#N/A</v>
      </c>
      <c r="AE275" s="79" t="e">
        <f>VLOOKUP($S275,'Grille de Tarif OQN'!$B$2:$S$3603,AE$1,0)</f>
        <v>#N/A</v>
      </c>
      <c r="AF275" s="79" t="e">
        <f>VLOOKUP($S275,'Grille de Tarif OQN'!$B$2:$S$3603,AF$1,0)</f>
        <v>#N/A</v>
      </c>
      <c r="AG275" s="79" t="e">
        <f>VLOOKUP($S275,'Grille de Tarif OQN'!$B$2:$S$3603,AG$1,0)</f>
        <v>#N/A</v>
      </c>
      <c r="AH275" s="79" t="e">
        <f>VLOOKUP($S275,'Grille de Tarif OQN'!$B$2:$S$3603,AH$1,0)</f>
        <v>#N/A</v>
      </c>
      <c r="AI275" s="79" t="e">
        <f>VLOOKUP($S275,'Grille de Tarif OQN'!$B$2:$S$3603,AI$1,0)</f>
        <v>#N/A</v>
      </c>
      <c r="AJ275" s="79" t="e">
        <f>VLOOKUP($S275,'Grille de Tarif OQN'!$B$2:$S$3603,AJ$1,0)</f>
        <v>#N/A</v>
      </c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72"/>
      <c r="AV275"/>
      <c r="AW275"/>
      <c r="AX275"/>
      <c r="AY275"/>
      <c r="AZ275" s="96">
        <f t="shared" si="97"/>
        <v>0</v>
      </c>
      <c r="BA275" s="24" t="e">
        <f t="shared" si="98"/>
        <v>#N/A</v>
      </c>
      <c r="BB275" s="24" t="e">
        <f t="shared" si="99"/>
        <v>#N/A</v>
      </c>
      <c r="BC275" s="24" t="e">
        <f t="shared" si="92"/>
        <v>#N/A</v>
      </c>
      <c r="BD275" s="24" t="e">
        <f t="shared" si="93"/>
        <v>#N/A</v>
      </c>
      <c r="BE275"/>
      <c r="BF275" t="e">
        <f t="shared" si="100"/>
        <v>#N/A</v>
      </c>
      <c r="BG275" t="str">
        <f t="shared" si="101"/>
        <v>HDJ</v>
      </c>
      <c r="BH275" s="20" t="e">
        <f t="shared" si="102"/>
        <v>#N/A</v>
      </c>
      <c r="BI275" s="20" t="e">
        <f t="shared" si="103"/>
        <v>#N/A</v>
      </c>
      <c r="BJ275" s="20" t="e">
        <f t="shared" si="104"/>
        <v>#N/A</v>
      </c>
      <c r="BK275" s="20" t="e">
        <f t="shared" si="105"/>
        <v>#N/A</v>
      </c>
      <c r="BL275" s="20" t="e">
        <f t="shared" si="106"/>
        <v>#N/A</v>
      </c>
      <c r="BM275" s="20" t="e">
        <f t="shared" si="94"/>
        <v>#N/A</v>
      </c>
      <c r="BN275" s="20" t="e">
        <f t="shared" si="107"/>
        <v>#N/A</v>
      </c>
    </row>
    <row r="276" spans="1:66">
      <c r="A276" s="92"/>
      <c r="B276" s="90"/>
      <c r="C276" s="90"/>
      <c r="D276" s="93"/>
      <c r="E276" s="93"/>
      <c r="F276" s="93"/>
      <c r="G276" s="93"/>
      <c r="H276" s="93"/>
      <c r="I276" s="93"/>
      <c r="J276" s="93"/>
      <c r="K276" s="93"/>
      <c r="L276" s="92"/>
      <c r="M276" s="93"/>
      <c r="N276" s="91">
        <f t="shared" si="88"/>
        <v>0</v>
      </c>
      <c r="O276" s="91" t="str">
        <f t="shared" si="89"/>
        <v/>
      </c>
      <c r="P276" s="91" t="str">
        <f t="shared" si="90"/>
        <v/>
      </c>
      <c r="Q276" s="91" t="str">
        <f t="shared" si="91"/>
        <v>HDJ</v>
      </c>
      <c r="R276" s="82"/>
      <c r="S276" s="95">
        <f t="shared" si="95"/>
        <v>0</v>
      </c>
      <c r="T276" s="95">
        <f t="shared" si="96"/>
        <v>0</v>
      </c>
      <c r="U276" s="79" t="e">
        <f>VLOOKUP($S276,'Grille de Tarif OQN'!$B$2:$S$3603,U$1,0)</f>
        <v>#N/A</v>
      </c>
      <c r="V276" s="79" t="e">
        <f>VLOOKUP($S276,'Grille de Tarif OQN'!$B$2:$S$3603,V$1,0)</f>
        <v>#N/A</v>
      </c>
      <c r="W276" s="79" t="e">
        <f>VLOOKUP($S276,'Grille de Tarif OQN'!$B$2:$S$3603,W$1,0)</f>
        <v>#N/A</v>
      </c>
      <c r="X276" s="79" t="e">
        <f>VLOOKUP($S276,'Grille de Tarif OQN'!$B$2:$S$3603,X$1,0)</f>
        <v>#N/A</v>
      </c>
      <c r="Y276" s="79" t="e">
        <f>VLOOKUP($S276,'Grille de Tarif OQN'!$B$2:$S$3603,Y$1,0)</f>
        <v>#N/A</v>
      </c>
      <c r="Z276" s="79" t="e">
        <f>VLOOKUP($S276,'Grille de Tarif OQN'!$B$2:$S$3603,Z$1,0)</f>
        <v>#N/A</v>
      </c>
      <c r="AA276" s="79" t="e">
        <f>VLOOKUP($S276,'Grille de Tarif OQN'!$B$2:$S$3603,AA$1,0)</f>
        <v>#N/A</v>
      </c>
      <c r="AB276" s="79" t="e">
        <f>VLOOKUP($S276,'Grille de Tarif OQN'!$B$2:$S$3603,AB$1,0)</f>
        <v>#N/A</v>
      </c>
      <c r="AC276" s="79" t="e">
        <f>VLOOKUP($S276,'Grille de Tarif OQN'!$B$2:$S$3603,AC$1,0)</f>
        <v>#N/A</v>
      </c>
      <c r="AD276" s="79" t="e">
        <f>VLOOKUP($S276,'Grille de Tarif OQN'!$B$2:$S$3603,AD$1,0)</f>
        <v>#N/A</v>
      </c>
      <c r="AE276" s="79" t="e">
        <f>VLOOKUP($S276,'Grille de Tarif OQN'!$B$2:$S$3603,AE$1,0)</f>
        <v>#N/A</v>
      </c>
      <c r="AF276" s="79" t="e">
        <f>VLOOKUP($S276,'Grille de Tarif OQN'!$B$2:$S$3603,AF$1,0)</f>
        <v>#N/A</v>
      </c>
      <c r="AG276" s="79" t="e">
        <f>VLOOKUP($S276,'Grille de Tarif OQN'!$B$2:$S$3603,AG$1,0)</f>
        <v>#N/A</v>
      </c>
      <c r="AH276" s="79" t="e">
        <f>VLOOKUP($S276,'Grille de Tarif OQN'!$B$2:$S$3603,AH$1,0)</f>
        <v>#N/A</v>
      </c>
      <c r="AI276" s="79" t="e">
        <f>VLOOKUP($S276,'Grille de Tarif OQN'!$B$2:$S$3603,AI$1,0)</f>
        <v>#N/A</v>
      </c>
      <c r="AJ276" s="79" t="e">
        <f>VLOOKUP($S276,'Grille de Tarif OQN'!$B$2:$S$3603,AJ$1,0)</f>
        <v>#N/A</v>
      </c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72"/>
      <c r="AV276"/>
      <c r="AW276"/>
      <c r="AX276"/>
      <c r="AY276"/>
      <c r="AZ276" s="96">
        <f t="shared" si="97"/>
        <v>0</v>
      </c>
      <c r="BA276" s="24" t="e">
        <f t="shared" si="98"/>
        <v>#N/A</v>
      </c>
      <c r="BB276" s="24" t="e">
        <f t="shared" si="99"/>
        <v>#N/A</v>
      </c>
      <c r="BC276" s="24" t="e">
        <f t="shared" si="92"/>
        <v>#N/A</v>
      </c>
      <c r="BD276" s="24" t="e">
        <f t="shared" si="93"/>
        <v>#N/A</v>
      </c>
      <c r="BE276"/>
      <c r="BF276" t="e">
        <f t="shared" si="100"/>
        <v>#N/A</v>
      </c>
      <c r="BG276" t="str">
        <f t="shared" si="101"/>
        <v>HDJ</v>
      </c>
      <c r="BH276" s="20" t="e">
        <f t="shared" si="102"/>
        <v>#N/A</v>
      </c>
      <c r="BI276" s="20" t="e">
        <f t="shared" si="103"/>
        <v>#N/A</v>
      </c>
      <c r="BJ276" s="20" t="e">
        <f t="shared" si="104"/>
        <v>#N/A</v>
      </c>
      <c r="BK276" s="20" t="e">
        <f t="shared" si="105"/>
        <v>#N/A</v>
      </c>
      <c r="BL276" s="20" t="e">
        <f t="shared" si="106"/>
        <v>#N/A</v>
      </c>
      <c r="BM276" s="20" t="e">
        <f t="shared" si="94"/>
        <v>#N/A</v>
      </c>
      <c r="BN276" s="20" t="e">
        <f t="shared" si="107"/>
        <v>#N/A</v>
      </c>
    </row>
    <row r="277" spans="1:66">
      <c r="A277" s="92"/>
      <c r="B277" s="90"/>
      <c r="C277" s="90"/>
      <c r="D277" s="93"/>
      <c r="E277" s="93"/>
      <c r="F277" s="93"/>
      <c r="G277" s="93"/>
      <c r="H277" s="93"/>
      <c r="I277" s="93"/>
      <c r="J277" s="93"/>
      <c r="K277" s="93"/>
      <c r="L277" s="92"/>
      <c r="M277" s="93"/>
      <c r="N277" s="91">
        <f t="shared" si="88"/>
        <v>0</v>
      </c>
      <c r="O277" s="91" t="str">
        <f t="shared" si="89"/>
        <v/>
      </c>
      <c r="P277" s="91" t="str">
        <f t="shared" si="90"/>
        <v/>
      </c>
      <c r="Q277" s="91" t="str">
        <f t="shared" si="91"/>
        <v>HDJ</v>
      </c>
      <c r="R277" s="82"/>
      <c r="S277" s="95">
        <f t="shared" si="95"/>
        <v>0</v>
      </c>
      <c r="T277" s="95">
        <f t="shared" si="96"/>
        <v>0</v>
      </c>
      <c r="U277" s="79" t="e">
        <f>VLOOKUP($S277,'Grille de Tarif OQN'!$B$2:$S$3603,U$1,0)</f>
        <v>#N/A</v>
      </c>
      <c r="V277" s="79" t="e">
        <f>VLOOKUP($S277,'Grille de Tarif OQN'!$B$2:$S$3603,V$1,0)</f>
        <v>#N/A</v>
      </c>
      <c r="W277" s="79" t="e">
        <f>VLOOKUP($S277,'Grille de Tarif OQN'!$B$2:$S$3603,W$1,0)</f>
        <v>#N/A</v>
      </c>
      <c r="X277" s="79" t="e">
        <f>VLOOKUP($S277,'Grille de Tarif OQN'!$B$2:$S$3603,X$1,0)</f>
        <v>#N/A</v>
      </c>
      <c r="Y277" s="79" t="e">
        <f>VLOOKUP($S277,'Grille de Tarif OQN'!$B$2:$S$3603,Y$1,0)</f>
        <v>#N/A</v>
      </c>
      <c r="Z277" s="79" t="e">
        <f>VLOOKUP($S277,'Grille de Tarif OQN'!$B$2:$S$3603,Z$1,0)</f>
        <v>#N/A</v>
      </c>
      <c r="AA277" s="79" t="e">
        <f>VLOOKUP($S277,'Grille de Tarif OQN'!$B$2:$S$3603,AA$1,0)</f>
        <v>#N/A</v>
      </c>
      <c r="AB277" s="79" t="e">
        <f>VLOOKUP($S277,'Grille de Tarif OQN'!$B$2:$S$3603,AB$1,0)</f>
        <v>#N/A</v>
      </c>
      <c r="AC277" s="79" t="e">
        <f>VLOOKUP($S277,'Grille de Tarif OQN'!$B$2:$S$3603,AC$1,0)</f>
        <v>#N/A</v>
      </c>
      <c r="AD277" s="79" t="e">
        <f>VLOOKUP($S277,'Grille de Tarif OQN'!$B$2:$S$3603,AD$1,0)</f>
        <v>#N/A</v>
      </c>
      <c r="AE277" s="79" t="e">
        <f>VLOOKUP($S277,'Grille de Tarif OQN'!$B$2:$S$3603,AE$1,0)</f>
        <v>#N/A</v>
      </c>
      <c r="AF277" s="79" t="e">
        <f>VLOOKUP($S277,'Grille de Tarif OQN'!$B$2:$S$3603,AF$1,0)</f>
        <v>#N/A</v>
      </c>
      <c r="AG277" s="79" t="e">
        <f>VLOOKUP($S277,'Grille de Tarif OQN'!$B$2:$S$3603,AG$1,0)</f>
        <v>#N/A</v>
      </c>
      <c r="AH277" s="79" t="e">
        <f>VLOOKUP($S277,'Grille de Tarif OQN'!$B$2:$S$3603,AH$1,0)</f>
        <v>#N/A</v>
      </c>
      <c r="AI277" s="79" t="e">
        <f>VLOOKUP($S277,'Grille de Tarif OQN'!$B$2:$S$3603,AI$1,0)</f>
        <v>#N/A</v>
      </c>
      <c r="AJ277" s="79" t="e">
        <f>VLOOKUP($S277,'Grille de Tarif OQN'!$B$2:$S$3603,AJ$1,0)</f>
        <v>#N/A</v>
      </c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72"/>
      <c r="AV277"/>
      <c r="AW277"/>
      <c r="AX277"/>
      <c r="AY277"/>
      <c r="AZ277" s="96">
        <f t="shared" si="97"/>
        <v>0</v>
      </c>
      <c r="BA277" s="24" t="e">
        <f t="shared" si="98"/>
        <v>#N/A</v>
      </c>
      <c r="BB277" s="24" t="e">
        <f t="shared" si="99"/>
        <v>#N/A</v>
      </c>
      <c r="BC277" s="24" t="e">
        <f t="shared" si="92"/>
        <v>#N/A</v>
      </c>
      <c r="BD277" s="24" t="e">
        <f t="shared" si="93"/>
        <v>#N/A</v>
      </c>
      <c r="BE277"/>
      <c r="BF277" t="e">
        <f t="shared" si="100"/>
        <v>#N/A</v>
      </c>
      <c r="BG277" t="str">
        <f t="shared" si="101"/>
        <v>HDJ</v>
      </c>
      <c r="BH277" s="20" t="e">
        <f t="shared" si="102"/>
        <v>#N/A</v>
      </c>
      <c r="BI277" s="20" t="e">
        <f t="shared" si="103"/>
        <v>#N/A</v>
      </c>
      <c r="BJ277" s="20" t="e">
        <f t="shared" si="104"/>
        <v>#N/A</v>
      </c>
      <c r="BK277" s="20" t="e">
        <f t="shared" si="105"/>
        <v>#N/A</v>
      </c>
      <c r="BL277" s="20" t="e">
        <f t="shared" si="106"/>
        <v>#N/A</v>
      </c>
      <c r="BM277" s="20" t="e">
        <f t="shared" si="94"/>
        <v>#N/A</v>
      </c>
      <c r="BN277" s="20" t="e">
        <f t="shared" si="107"/>
        <v>#N/A</v>
      </c>
    </row>
    <row r="278" spans="1:66">
      <c r="A278" s="92"/>
      <c r="B278" s="90"/>
      <c r="C278" s="90"/>
      <c r="D278" s="93"/>
      <c r="E278" s="93"/>
      <c r="F278" s="93"/>
      <c r="G278" s="93"/>
      <c r="H278" s="93"/>
      <c r="I278" s="93"/>
      <c r="J278" s="93"/>
      <c r="K278" s="93"/>
      <c r="L278" s="92"/>
      <c r="M278" s="93"/>
      <c r="N278" s="91">
        <f t="shared" si="88"/>
        <v>0</v>
      </c>
      <c r="O278" s="91" t="str">
        <f t="shared" si="89"/>
        <v/>
      </c>
      <c r="P278" s="91" t="str">
        <f t="shared" si="90"/>
        <v/>
      </c>
      <c r="Q278" s="91" t="str">
        <f t="shared" si="91"/>
        <v>HDJ</v>
      </c>
      <c r="R278" s="82"/>
      <c r="S278" s="95">
        <f t="shared" si="95"/>
        <v>0</v>
      </c>
      <c r="T278" s="95">
        <f t="shared" si="96"/>
        <v>0</v>
      </c>
      <c r="U278" s="79" t="e">
        <f>VLOOKUP($S278,'Grille de Tarif OQN'!$B$2:$S$3603,U$1,0)</f>
        <v>#N/A</v>
      </c>
      <c r="V278" s="79" t="e">
        <f>VLOOKUP($S278,'Grille de Tarif OQN'!$B$2:$S$3603,V$1,0)</f>
        <v>#N/A</v>
      </c>
      <c r="W278" s="79" t="e">
        <f>VLOOKUP($S278,'Grille de Tarif OQN'!$B$2:$S$3603,W$1,0)</f>
        <v>#N/A</v>
      </c>
      <c r="X278" s="79" t="e">
        <f>VLOOKUP($S278,'Grille de Tarif OQN'!$B$2:$S$3603,X$1,0)</f>
        <v>#N/A</v>
      </c>
      <c r="Y278" s="79" t="e">
        <f>VLOOKUP($S278,'Grille de Tarif OQN'!$B$2:$S$3603,Y$1,0)</f>
        <v>#N/A</v>
      </c>
      <c r="Z278" s="79" t="e">
        <f>VLOOKUP($S278,'Grille de Tarif OQN'!$B$2:$S$3603,Z$1,0)</f>
        <v>#N/A</v>
      </c>
      <c r="AA278" s="79" t="e">
        <f>VLOOKUP($S278,'Grille de Tarif OQN'!$B$2:$S$3603,AA$1,0)</f>
        <v>#N/A</v>
      </c>
      <c r="AB278" s="79" t="e">
        <f>VLOOKUP($S278,'Grille de Tarif OQN'!$B$2:$S$3603,AB$1,0)</f>
        <v>#N/A</v>
      </c>
      <c r="AC278" s="79" t="e">
        <f>VLOOKUP($S278,'Grille de Tarif OQN'!$B$2:$S$3603,AC$1,0)</f>
        <v>#N/A</v>
      </c>
      <c r="AD278" s="79" t="e">
        <f>VLOOKUP($S278,'Grille de Tarif OQN'!$B$2:$S$3603,AD$1,0)</f>
        <v>#N/A</v>
      </c>
      <c r="AE278" s="79" t="e">
        <f>VLOOKUP($S278,'Grille de Tarif OQN'!$B$2:$S$3603,AE$1,0)</f>
        <v>#N/A</v>
      </c>
      <c r="AF278" s="79" t="e">
        <f>VLOOKUP($S278,'Grille de Tarif OQN'!$B$2:$S$3603,AF$1,0)</f>
        <v>#N/A</v>
      </c>
      <c r="AG278" s="79" t="e">
        <f>VLOOKUP($S278,'Grille de Tarif OQN'!$B$2:$S$3603,AG$1,0)</f>
        <v>#N/A</v>
      </c>
      <c r="AH278" s="79" t="e">
        <f>VLOOKUP($S278,'Grille de Tarif OQN'!$B$2:$S$3603,AH$1,0)</f>
        <v>#N/A</v>
      </c>
      <c r="AI278" s="79" t="e">
        <f>VLOOKUP($S278,'Grille de Tarif OQN'!$B$2:$S$3603,AI$1,0)</f>
        <v>#N/A</v>
      </c>
      <c r="AJ278" s="79" t="e">
        <f>VLOOKUP($S278,'Grille de Tarif OQN'!$B$2:$S$3603,AJ$1,0)</f>
        <v>#N/A</v>
      </c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72"/>
      <c r="AV278"/>
      <c r="AW278"/>
      <c r="AX278"/>
      <c r="AY278"/>
      <c r="AZ278" s="96">
        <f t="shared" si="97"/>
        <v>0</v>
      </c>
      <c r="BA278" s="24" t="e">
        <f t="shared" si="98"/>
        <v>#N/A</v>
      </c>
      <c r="BB278" s="24" t="e">
        <f t="shared" si="99"/>
        <v>#N/A</v>
      </c>
      <c r="BC278" s="24" t="e">
        <f t="shared" si="92"/>
        <v>#N/A</v>
      </c>
      <c r="BD278" s="24" t="e">
        <f t="shared" si="93"/>
        <v>#N/A</v>
      </c>
      <c r="BE278"/>
      <c r="BF278" t="e">
        <f t="shared" si="100"/>
        <v>#N/A</v>
      </c>
      <c r="BG278" t="str">
        <f t="shared" si="101"/>
        <v>HDJ</v>
      </c>
      <c r="BH278" s="20" t="e">
        <f t="shared" si="102"/>
        <v>#N/A</v>
      </c>
      <c r="BI278" s="20" t="e">
        <f t="shared" si="103"/>
        <v>#N/A</v>
      </c>
      <c r="BJ278" s="20" t="e">
        <f t="shared" si="104"/>
        <v>#N/A</v>
      </c>
      <c r="BK278" s="20" t="e">
        <f t="shared" si="105"/>
        <v>#N/A</v>
      </c>
      <c r="BL278" s="20" t="e">
        <f t="shared" si="106"/>
        <v>#N/A</v>
      </c>
      <c r="BM278" s="20" t="e">
        <f t="shared" si="94"/>
        <v>#N/A</v>
      </c>
      <c r="BN278" s="20" t="e">
        <f t="shared" si="107"/>
        <v>#N/A</v>
      </c>
    </row>
    <row r="279" spans="1:66">
      <c r="A279" s="92"/>
      <c r="B279" s="90"/>
      <c r="C279" s="90"/>
      <c r="D279" s="93"/>
      <c r="E279" s="93"/>
      <c r="F279" s="93"/>
      <c r="G279" s="93"/>
      <c r="H279" s="93"/>
      <c r="I279" s="93"/>
      <c r="J279" s="93"/>
      <c r="K279" s="93"/>
      <c r="L279" s="92"/>
      <c r="M279" s="93"/>
      <c r="N279" s="91">
        <f t="shared" si="88"/>
        <v>0</v>
      </c>
      <c r="O279" s="91" t="str">
        <f t="shared" si="89"/>
        <v/>
      </c>
      <c r="P279" s="91" t="str">
        <f t="shared" si="90"/>
        <v/>
      </c>
      <c r="Q279" s="91" t="str">
        <f t="shared" si="91"/>
        <v>HDJ</v>
      </c>
      <c r="R279" s="82"/>
      <c r="S279" s="95">
        <f t="shared" si="95"/>
        <v>0</v>
      </c>
      <c r="T279" s="95">
        <f t="shared" si="96"/>
        <v>0</v>
      </c>
      <c r="U279" s="79" t="e">
        <f>VLOOKUP($S279,'Grille de Tarif OQN'!$B$2:$S$3603,U$1,0)</f>
        <v>#N/A</v>
      </c>
      <c r="V279" s="79" t="e">
        <f>VLOOKUP($S279,'Grille de Tarif OQN'!$B$2:$S$3603,V$1,0)</f>
        <v>#N/A</v>
      </c>
      <c r="W279" s="79" t="e">
        <f>VLOOKUP($S279,'Grille de Tarif OQN'!$B$2:$S$3603,W$1,0)</f>
        <v>#N/A</v>
      </c>
      <c r="X279" s="79" t="e">
        <f>VLOOKUP($S279,'Grille de Tarif OQN'!$B$2:$S$3603,X$1,0)</f>
        <v>#N/A</v>
      </c>
      <c r="Y279" s="79" t="e">
        <f>VLOOKUP($S279,'Grille de Tarif OQN'!$B$2:$S$3603,Y$1,0)</f>
        <v>#N/A</v>
      </c>
      <c r="Z279" s="79" t="e">
        <f>VLOOKUP($S279,'Grille de Tarif OQN'!$B$2:$S$3603,Z$1,0)</f>
        <v>#N/A</v>
      </c>
      <c r="AA279" s="79" t="e">
        <f>VLOOKUP($S279,'Grille de Tarif OQN'!$B$2:$S$3603,AA$1,0)</f>
        <v>#N/A</v>
      </c>
      <c r="AB279" s="79" t="e">
        <f>VLOOKUP($S279,'Grille de Tarif OQN'!$B$2:$S$3603,AB$1,0)</f>
        <v>#N/A</v>
      </c>
      <c r="AC279" s="79" t="e">
        <f>VLOOKUP($S279,'Grille de Tarif OQN'!$B$2:$S$3603,AC$1,0)</f>
        <v>#N/A</v>
      </c>
      <c r="AD279" s="79" t="e">
        <f>VLOOKUP($S279,'Grille de Tarif OQN'!$B$2:$S$3603,AD$1,0)</f>
        <v>#N/A</v>
      </c>
      <c r="AE279" s="79" t="e">
        <f>VLOOKUP($S279,'Grille de Tarif OQN'!$B$2:$S$3603,AE$1,0)</f>
        <v>#N/A</v>
      </c>
      <c r="AF279" s="79" t="e">
        <f>VLOOKUP($S279,'Grille de Tarif OQN'!$B$2:$S$3603,AF$1,0)</f>
        <v>#N/A</v>
      </c>
      <c r="AG279" s="79" t="e">
        <f>VLOOKUP($S279,'Grille de Tarif OQN'!$B$2:$S$3603,AG$1,0)</f>
        <v>#N/A</v>
      </c>
      <c r="AH279" s="79" t="e">
        <f>VLOOKUP($S279,'Grille de Tarif OQN'!$B$2:$S$3603,AH$1,0)</f>
        <v>#N/A</v>
      </c>
      <c r="AI279" s="79" t="e">
        <f>VLOOKUP($S279,'Grille de Tarif OQN'!$B$2:$S$3603,AI$1,0)</f>
        <v>#N/A</v>
      </c>
      <c r="AJ279" s="79" t="e">
        <f>VLOOKUP($S279,'Grille de Tarif OQN'!$B$2:$S$3603,AJ$1,0)</f>
        <v>#N/A</v>
      </c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72"/>
      <c r="AV279"/>
      <c r="AW279"/>
      <c r="AX279"/>
      <c r="AY279"/>
      <c r="AZ279" s="96">
        <f t="shared" si="97"/>
        <v>0</v>
      </c>
      <c r="BA279" s="24" t="e">
        <f t="shared" si="98"/>
        <v>#N/A</v>
      </c>
      <c r="BB279" s="24" t="e">
        <f t="shared" si="99"/>
        <v>#N/A</v>
      </c>
      <c r="BC279" s="24" t="e">
        <f t="shared" si="92"/>
        <v>#N/A</v>
      </c>
      <c r="BD279" s="24" t="e">
        <f t="shared" si="93"/>
        <v>#N/A</v>
      </c>
      <c r="BE279"/>
      <c r="BF279" t="e">
        <f t="shared" si="100"/>
        <v>#N/A</v>
      </c>
      <c r="BG279" t="str">
        <f t="shared" si="101"/>
        <v>HDJ</v>
      </c>
      <c r="BH279" s="20" t="e">
        <f t="shared" si="102"/>
        <v>#N/A</v>
      </c>
      <c r="BI279" s="20" t="e">
        <f t="shared" si="103"/>
        <v>#N/A</v>
      </c>
      <c r="BJ279" s="20" t="e">
        <f t="shared" si="104"/>
        <v>#N/A</v>
      </c>
      <c r="BK279" s="20" t="e">
        <f t="shared" si="105"/>
        <v>#N/A</v>
      </c>
      <c r="BL279" s="20" t="e">
        <f t="shared" si="106"/>
        <v>#N/A</v>
      </c>
      <c r="BM279" s="20" t="e">
        <f t="shared" si="94"/>
        <v>#N/A</v>
      </c>
      <c r="BN279" s="20" t="e">
        <f t="shared" si="107"/>
        <v>#N/A</v>
      </c>
    </row>
    <row r="280" spans="1:66">
      <c r="A280" s="92"/>
      <c r="B280" s="90"/>
      <c r="C280" s="90"/>
      <c r="D280" s="93"/>
      <c r="E280" s="93"/>
      <c r="F280" s="93"/>
      <c r="G280" s="93"/>
      <c r="H280" s="93"/>
      <c r="I280" s="93"/>
      <c r="J280" s="93"/>
      <c r="K280" s="93"/>
      <c r="L280" s="92"/>
      <c r="M280" s="93"/>
      <c r="N280" s="91">
        <f t="shared" si="88"/>
        <v>0</v>
      </c>
      <c r="O280" s="91" t="str">
        <f t="shared" si="89"/>
        <v/>
      </c>
      <c r="P280" s="91" t="str">
        <f t="shared" si="90"/>
        <v/>
      </c>
      <c r="Q280" s="91" t="str">
        <f t="shared" si="91"/>
        <v>HDJ</v>
      </c>
      <c r="R280" s="82"/>
      <c r="S280" s="95">
        <f t="shared" si="95"/>
        <v>0</v>
      </c>
      <c r="T280" s="95">
        <f t="shared" si="96"/>
        <v>0</v>
      </c>
      <c r="U280" s="79" t="e">
        <f>VLOOKUP($S280,'Grille de Tarif OQN'!$B$2:$S$3603,U$1,0)</f>
        <v>#N/A</v>
      </c>
      <c r="V280" s="79" t="e">
        <f>VLOOKUP($S280,'Grille de Tarif OQN'!$B$2:$S$3603,V$1,0)</f>
        <v>#N/A</v>
      </c>
      <c r="W280" s="79" t="e">
        <f>VLOOKUP($S280,'Grille de Tarif OQN'!$B$2:$S$3603,W$1,0)</f>
        <v>#N/A</v>
      </c>
      <c r="X280" s="79" t="e">
        <f>VLOOKUP($S280,'Grille de Tarif OQN'!$B$2:$S$3603,X$1,0)</f>
        <v>#N/A</v>
      </c>
      <c r="Y280" s="79" t="e">
        <f>VLOOKUP($S280,'Grille de Tarif OQN'!$B$2:$S$3603,Y$1,0)</f>
        <v>#N/A</v>
      </c>
      <c r="Z280" s="79" t="e">
        <f>VLOOKUP($S280,'Grille de Tarif OQN'!$B$2:$S$3603,Z$1,0)</f>
        <v>#N/A</v>
      </c>
      <c r="AA280" s="79" t="e">
        <f>VLOOKUP($S280,'Grille de Tarif OQN'!$B$2:$S$3603,AA$1,0)</f>
        <v>#N/A</v>
      </c>
      <c r="AB280" s="79" t="e">
        <f>VLOOKUP($S280,'Grille de Tarif OQN'!$B$2:$S$3603,AB$1,0)</f>
        <v>#N/A</v>
      </c>
      <c r="AC280" s="79" t="e">
        <f>VLOOKUP($S280,'Grille de Tarif OQN'!$B$2:$S$3603,AC$1,0)</f>
        <v>#N/A</v>
      </c>
      <c r="AD280" s="79" t="e">
        <f>VLOOKUP($S280,'Grille de Tarif OQN'!$B$2:$S$3603,AD$1,0)</f>
        <v>#N/A</v>
      </c>
      <c r="AE280" s="79" t="e">
        <f>VLOOKUP($S280,'Grille de Tarif OQN'!$B$2:$S$3603,AE$1,0)</f>
        <v>#N/A</v>
      </c>
      <c r="AF280" s="79" t="e">
        <f>VLOOKUP($S280,'Grille de Tarif OQN'!$B$2:$S$3603,AF$1,0)</f>
        <v>#N/A</v>
      </c>
      <c r="AG280" s="79" t="e">
        <f>VLOOKUP($S280,'Grille de Tarif OQN'!$B$2:$S$3603,AG$1,0)</f>
        <v>#N/A</v>
      </c>
      <c r="AH280" s="79" t="e">
        <f>VLOOKUP($S280,'Grille de Tarif OQN'!$B$2:$S$3603,AH$1,0)</f>
        <v>#N/A</v>
      </c>
      <c r="AI280" s="79" t="e">
        <f>VLOOKUP($S280,'Grille de Tarif OQN'!$B$2:$S$3603,AI$1,0)</f>
        <v>#N/A</v>
      </c>
      <c r="AJ280" s="79" t="e">
        <f>VLOOKUP($S280,'Grille de Tarif OQN'!$B$2:$S$3603,AJ$1,0)</f>
        <v>#N/A</v>
      </c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72"/>
      <c r="AV280"/>
      <c r="AW280"/>
      <c r="AX280"/>
      <c r="AY280"/>
      <c r="AZ280" s="96">
        <f t="shared" si="97"/>
        <v>0</v>
      </c>
      <c r="BA280" s="24" t="e">
        <f t="shared" si="98"/>
        <v>#N/A</v>
      </c>
      <c r="BB280" s="24" t="e">
        <f t="shared" si="99"/>
        <v>#N/A</v>
      </c>
      <c r="BC280" s="24" t="e">
        <f t="shared" si="92"/>
        <v>#N/A</v>
      </c>
      <c r="BD280" s="24" t="e">
        <f t="shared" si="93"/>
        <v>#N/A</v>
      </c>
      <c r="BE280"/>
      <c r="BF280" t="e">
        <f t="shared" si="100"/>
        <v>#N/A</v>
      </c>
      <c r="BG280" t="str">
        <f t="shared" si="101"/>
        <v>HDJ</v>
      </c>
      <c r="BH280" s="20" t="e">
        <f t="shared" si="102"/>
        <v>#N/A</v>
      </c>
      <c r="BI280" s="20" t="e">
        <f t="shared" si="103"/>
        <v>#N/A</v>
      </c>
      <c r="BJ280" s="20" t="e">
        <f t="shared" si="104"/>
        <v>#N/A</v>
      </c>
      <c r="BK280" s="20" t="e">
        <f t="shared" si="105"/>
        <v>#N/A</v>
      </c>
      <c r="BL280" s="20" t="e">
        <f t="shared" si="106"/>
        <v>#N/A</v>
      </c>
      <c r="BM280" s="20" t="e">
        <f t="shared" si="94"/>
        <v>#N/A</v>
      </c>
      <c r="BN280" s="20" t="e">
        <f t="shared" si="107"/>
        <v>#N/A</v>
      </c>
    </row>
    <row r="281" spans="1:66">
      <c r="A281" s="92"/>
      <c r="B281" s="90"/>
      <c r="C281" s="90"/>
      <c r="D281" s="93"/>
      <c r="E281" s="93"/>
      <c r="F281" s="93"/>
      <c r="G281" s="93"/>
      <c r="H281" s="93"/>
      <c r="I281" s="93"/>
      <c r="J281" s="93"/>
      <c r="K281" s="93"/>
      <c r="L281" s="92"/>
      <c r="M281" s="93"/>
      <c r="N281" s="91">
        <f t="shared" si="88"/>
        <v>0</v>
      </c>
      <c r="O281" s="91" t="str">
        <f t="shared" si="89"/>
        <v/>
      </c>
      <c r="P281" s="91" t="str">
        <f t="shared" si="90"/>
        <v/>
      </c>
      <c r="Q281" s="91" t="str">
        <f t="shared" si="91"/>
        <v>HDJ</v>
      </c>
      <c r="R281" s="82"/>
      <c r="S281" s="95">
        <f t="shared" si="95"/>
        <v>0</v>
      </c>
      <c r="T281" s="95">
        <f t="shared" si="96"/>
        <v>0</v>
      </c>
      <c r="U281" s="79" t="e">
        <f>VLOOKUP($S281,'Grille de Tarif OQN'!$B$2:$S$3603,U$1,0)</f>
        <v>#N/A</v>
      </c>
      <c r="V281" s="79" t="e">
        <f>VLOOKUP($S281,'Grille de Tarif OQN'!$B$2:$S$3603,V$1,0)</f>
        <v>#N/A</v>
      </c>
      <c r="W281" s="79" t="e">
        <f>VLOOKUP($S281,'Grille de Tarif OQN'!$B$2:$S$3603,W$1,0)</f>
        <v>#N/A</v>
      </c>
      <c r="X281" s="79" t="e">
        <f>VLOOKUP($S281,'Grille de Tarif OQN'!$B$2:$S$3603,X$1,0)</f>
        <v>#N/A</v>
      </c>
      <c r="Y281" s="79" t="e">
        <f>VLOOKUP($S281,'Grille de Tarif OQN'!$B$2:$S$3603,Y$1,0)</f>
        <v>#N/A</v>
      </c>
      <c r="Z281" s="79" t="e">
        <f>VLOOKUP($S281,'Grille de Tarif OQN'!$B$2:$S$3603,Z$1,0)</f>
        <v>#N/A</v>
      </c>
      <c r="AA281" s="79" t="e">
        <f>VLOOKUP($S281,'Grille de Tarif OQN'!$B$2:$S$3603,AA$1,0)</f>
        <v>#N/A</v>
      </c>
      <c r="AB281" s="79" t="e">
        <f>VLOOKUP($S281,'Grille de Tarif OQN'!$B$2:$S$3603,AB$1,0)</f>
        <v>#N/A</v>
      </c>
      <c r="AC281" s="79" t="e">
        <f>VLOOKUP($S281,'Grille de Tarif OQN'!$B$2:$S$3603,AC$1,0)</f>
        <v>#N/A</v>
      </c>
      <c r="AD281" s="79" t="e">
        <f>VLOOKUP($S281,'Grille de Tarif OQN'!$B$2:$S$3603,AD$1,0)</f>
        <v>#N/A</v>
      </c>
      <c r="AE281" s="79" t="e">
        <f>VLOOKUP($S281,'Grille de Tarif OQN'!$B$2:$S$3603,AE$1,0)</f>
        <v>#N/A</v>
      </c>
      <c r="AF281" s="79" t="e">
        <f>VLOOKUP($S281,'Grille de Tarif OQN'!$B$2:$S$3603,AF$1,0)</f>
        <v>#N/A</v>
      </c>
      <c r="AG281" s="79" t="e">
        <f>VLOOKUP($S281,'Grille de Tarif OQN'!$B$2:$S$3603,AG$1,0)</f>
        <v>#N/A</v>
      </c>
      <c r="AH281" s="79" t="e">
        <f>VLOOKUP($S281,'Grille de Tarif OQN'!$B$2:$S$3603,AH$1,0)</f>
        <v>#N/A</v>
      </c>
      <c r="AI281" s="79" t="e">
        <f>VLOOKUP($S281,'Grille de Tarif OQN'!$B$2:$S$3603,AI$1,0)</f>
        <v>#N/A</v>
      </c>
      <c r="AJ281" s="79" t="e">
        <f>VLOOKUP($S281,'Grille de Tarif OQN'!$B$2:$S$3603,AJ$1,0)</f>
        <v>#N/A</v>
      </c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72"/>
      <c r="AV281"/>
      <c r="AW281"/>
      <c r="AX281"/>
      <c r="AY281"/>
      <c r="AZ281" s="96">
        <f t="shared" si="97"/>
        <v>0</v>
      </c>
      <c r="BA281" s="24" t="e">
        <f t="shared" si="98"/>
        <v>#N/A</v>
      </c>
      <c r="BB281" s="24" t="e">
        <f t="shared" si="99"/>
        <v>#N/A</v>
      </c>
      <c r="BC281" s="24" t="e">
        <f t="shared" si="92"/>
        <v>#N/A</v>
      </c>
      <c r="BD281" s="24" t="e">
        <f t="shared" si="93"/>
        <v>#N/A</v>
      </c>
      <c r="BE281"/>
      <c r="BF281" t="e">
        <f t="shared" si="100"/>
        <v>#N/A</v>
      </c>
      <c r="BG281" t="str">
        <f t="shared" si="101"/>
        <v>HDJ</v>
      </c>
      <c r="BH281" s="20" t="e">
        <f t="shared" si="102"/>
        <v>#N/A</v>
      </c>
      <c r="BI281" s="20" t="e">
        <f t="shared" si="103"/>
        <v>#N/A</v>
      </c>
      <c r="BJ281" s="20" t="e">
        <f t="shared" si="104"/>
        <v>#N/A</v>
      </c>
      <c r="BK281" s="20" t="e">
        <f t="shared" si="105"/>
        <v>#N/A</v>
      </c>
      <c r="BL281" s="20" t="e">
        <f t="shared" si="106"/>
        <v>#N/A</v>
      </c>
      <c r="BM281" s="20" t="e">
        <f t="shared" si="94"/>
        <v>#N/A</v>
      </c>
      <c r="BN281" s="20" t="e">
        <f t="shared" si="107"/>
        <v>#N/A</v>
      </c>
    </row>
    <row r="282" spans="1:66">
      <c r="A282" s="92"/>
      <c r="B282" s="90"/>
      <c r="C282" s="90"/>
      <c r="D282" s="93"/>
      <c r="E282" s="93"/>
      <c r="F282" s="93"/>
      <c r="G282" s="93"/>
      <c r="H282" s="93"/>
      <c r="I282" s="93"/>
      <c r="J282" s="93"/>
      <c r="K282" s="93"/>
      <c r="L282" s="92"/>
      <c r="M282" s="93"/>
      <c r="N282" s="91">
        <f t="shared" si="88"/>
        <v>0</v>
      </c>
      <c r="O282" s="91" t="str">
        <f t="shared" si="89"/>
        <v/>
      </c>
      <c r="P282" s="91" t="str">
        <f t="shared" si="90"/>
        <v/>
      </c>
      <c r="Q282" s="91" t="str">
        <f t="shared" si="91"/>
        <v>HDJ</v>
      </c>
      <c r="R282" s="82"/>
      <c r="S282" s="95">
        <f t="shared" si="95"/>
        <v>0</v>
      </c>
      <c r="T282" s="95">
        <f t="shared" si="96"/>
        <v>0</v>
      </c>
      <c r="U282" s="79" t="e">
        <f>VLOOKUP($S282,'Grille de Tarif OQN'!$B$2:$S$3603,U$1,0)</f>
        <v>#N/A</v>
      </c>
      <c r="V282" s="79" t="e">
        <f>VLOOKUP($S282,'Grille de Tarif OQN'!$B$2:$S$3603,V$1,0)</f>
        <v>#N/A</v>
      </c>
      <c r="W282" s="79" t="e">
        <f>VLOOKUP($S282,'Grille de Tarif OQN'!$B$2:$S$3603,W$1,0)</f>
        <v>#N/A</v>
      </c>
      <c r="X282" s="79" t="e">
        <f>VLOOKUP($S282,'Grille de Tarif OQN'!$B$2:$S$3603,X$1,0)</f>
        <v>#N/A</v>
      </c>
      <c r="Y282" s="79" t="e">
        <f>VLOOKUP($S282,'Grille de Tarif OQN'!$B$2:$S$3603,Y$1,0)</f>
        <v>#N/A</v>
      </c>
      <c r="Z282" s="79" t="e">
        <f>VLOOKUP($S282,'Grille de Tarif OQN'!$B$2:$S$3603,Z$1,0)</f>
        <v>#N/A</v>
      </c>
      <c r="AA282" s="79" t="e">
        <f>VLOOKUP($S282,'Grille de Tarif OQN'!$B$2:$S$3603,AA$1,0)</f>
        <v>#N/A</v>
      </c>
      <c r="AB282" s="79" t="e">
        <f>VLOOKUP($S282,'Grille de Tarif OQN'!$B$2:$S$3603,AB$1,0)</f>
        <v>#N/A</v>
      </c>
      <c r="AC282" s="79" t="e">
        <f>VLOOKUP($S282,'Grille de Tarif OQN'!$B$2:$S$3603,AC$1,0)</f>
        <v>#N/A</v>
      </c>
      <c r="AD282" s="79" t="e">
        <f>VLOOKUP($S282,'Grille de Tarif OQN'!$B$2:$S$3603,AD$1,0)</f>
        <v>#N/A</v>
      </c>
      <c r="AE282" s="79" t="e">
        <f>VLOOKUP($S282,'Grille de Tarif OQN'!$B$2:$S$3603,AE$1,0)</f>
        <v>#N/A</v>
      </c>
      <c r="AF282" s="79" t="e">
        <f>VLOOKUP($S282,'Grille de Tarif OQN'!$B$2:$S$3603,AF$1,0)</f>
        <v>#N/A</v>
      </c>
      <c r="AG282" s="79" t="e">
        <f>VLOOKUP($S282,'Grille de Tarif OQN'!$B$2:$S$3603,AG$1,0)</f>
        <v>#N/A</v>
      </c>
      <c r="AH282" s="79" t="e">
        <f>VLOOKUP($S282,'Grille de Tarif OQN'!$B$2:$S$3603,AH$1,0)</f>
        <v>#N/A</v>
      </c>
      <c r="AI282" s="79" t="e">
        <f>VLOOKUP($S282,'Grille de Tarif OQN'!$B$2:$S$3603,AI$1,0)</f>
        <v>#N/A</v>
      </c>
      <c r="AJ282" s="79" t="e">
        <f>VLOOKUP($S282,'Grille de Tarif OQN'!$B$2:$S$3603,AJ$1,0)</f>
        <v>#N/A</v>
      </c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72"/>
      <c r="AV282"/>
      <c r="AW282"/>
      <c r="AX282"/>
      <c r="AY282"/>
      <c r="AZ282" s="96">
        <f t="shared" si="97"/>
        <v>0</v>
      </c>
      <c r="BA282" s="24" t="e">
        <f t="shared" si="98"/>
        <v>#N/A</v>
      </c>
      <c r="BB282" s="24" t="e">
        <f t="shared" si="99"/>
        <v>#N/A</v>
      </c>
      <c r="BC282" s="24" t="e">
        <f t="shared" si="92"/>
        <v>#N/A</v>
      </c>
      <c r="BD282" s="24" t="e">
        <f t="shared" si="93"/>
        <v>#N/A</v>
      </c>
      <c r="BE282"/>
      <c r="BF282" t="e">
        <f t="shared" si="100"/>
        <v>#N/A</v>
      </c>
      <c r="BG282" t="str">
        <f t="shared" si="101"/>
        <v>HDJ</v>
      </c>
      <c r="BH282" s="20" t="e">
        <f t="shared" si="102"/>
        <v>#N/A</v>
      </c>
      <c r="BI282" s="20" t="e">
        <f t="shared" si="103"/>
        <v>#N/A</v>
      </c>
      <c r="BJ282" s="20" t="e">
        <f t="shared" si="104"/>
        <v>#N/A</v>
      </c>
      <c r="BK282" s="20" t="e">
        <f t="shared" si="105"/>
        <v>#N/A</v>
      </c>
      <c r="BL282" s="20" t="e">
        <f t="shared" si="106"/>
        <v>#N/A</v>
      </c>
      <c r="BM282" s="20" t="e">
        <f t="shared" si="94"/>
        <v>#N/A</v>
      </c>
      <c r="BN282" s="20" t="e">
        <f t="shared" si="107"/>
        <v>#N/A</v>
      </c>
    </row>
    <row r="283" spans="1:66">
      <c r="A283" s="92"/>
      <c r="B283" s="90"/>
      <c r="C283" s="90"/>
      <c r="D283" s="93"/>
      <c r="E283" s="93"/>
      <c r="F283" s="93"/>
      <c r="G283" s="93"/>
      <c r="H283" s="93"/>
      <c r="I283" s="93"/>
      <c r="J283" s="93"/>
      <c r="K283" s="93"/>
      <c r="L283" s="92"/>
      <c r="M283" s="93"/>
      <c r="N283" s="91">
        <f t="shared" si="88"/>
        <v>0</v>
      </c>
      <c r="O283" s="91" t="str">
        <f t="shared" si="89"/>
        <v/>
      </c>
      <c r="P283" s="91" t="str">
        <f t="shared" si="90"/>
        <v/>
      </c>
      <c r="Q283" s="91" t="str">
        <f t="shared" si="91"/>
        <v>HDJ</v>
      </c>
      <c r="R283" s="82"/>
      <c r="S283" s="95">
        <f t="shared" si="95"/>
        <v>0</v>
      </c>
      <c r="T283" s="95">
        <f t="shared" si="96"/>
        <v>0</v>
      </c>
      <c r="U283" s="79" t="e">
        <f>VLOOKUP($S283,'Grille de Tarif OQN'!$B$2:$S$3603,U$1,0)</f>
        <v>#N/A</v>
      </c>
      <c r="V283" s="79" t="e">
        <f>VLOOKUP($S283,'Grille de Tarif OQN'!$B$2:$S$3603,V$1,0)</f>
        <v>#N/A</v>
      </c>
      <c r="W283" s="79" t="e">
        <f>VLOOKUP($S283,'Grille de Tarif OQN'!$B$2:$S$3603,W$1,0)</f>
        <v>#N/A</v>
      </c>
      <c r="X283" s="79" t="e">
        <f>VLOOKUP($S283,'Grille de Tarif OQN'!$B$2:$S$3603,X$1,0)</f>
        <v>#N/A</v>
      </c>
      <c r="Y283" s="79" t="e">
        <f>VLOOKUP($S283,'Grille de Tarif OQN'!$B$2:$S$3603,Y$1,0)</f>
        <v>#N/A</v>
      </c>
      <c r="Z283" s="79" t="e">
        <f>VLOOKUP($S283,'Grille de Tarif OQN'!$B$2:$S$3603,Z$1,0)</f>
        <v>#N/A</v>
      </c>
      <c r="AA283" s="79" t="e">
        <f>VLOOKUP($S283,'Grille de Tarif OQN'!$B$2:$S$3603,AA$1,0)</f>
        <v>#N/A</v>
      </c>
      <c r="AB283" s="79" t="e">
        <f>VLOOKUP($S283,'Grille de Tarif OQN'!$B$2:$S$3603,AB$1,0)</f>
        <v>#N/A</v>
      </c>
      <c r="AC283" s="79" t="e">
        <f>VLOOKUP($S283,'Grille de Tarif OQN'!$B$2:$S$3603,AC$1,0)</f>
        <v>#N/A</v>
      </c>
      <c r="AD283" s="79" t="e">
        <f>VLOOKUP($S283,'Grille de Tarif OQN'!$B$2:$S$3603,AD$1,0)</f>
        <v>#N/A</v>
      </c>
      <c r="AE283" s="79" t="e">
        <f>VLOOKUP($S283,'Grille de Tarif OQN'!$B$2:$S$3603,AE$1,0)</f>
        <v>#N/A</v>
      </c>
      <c r="AF283" s="79" t="e">
        <f>VLOOKUP($S283,'Grille de Tarif OQN'!$B$2:$S$3603,AF$1,0)</f>
        <v>#N/A</v>
      </c>
      <c r="AG283" s="79" t="e">
        <f>VLOOKUP($S283,'Grille de Tarif OQN'!$B$2:$S$3603,AG$1,0)</f>
        <v>#N/A</v>
      </c>
      <c r="AH283" s="79" t="e">
        <f>VLOOKUP($S283,'Grille de Tarif OQN'!$B$2:$S$3603,AH$1,0)</f>
        <v>#N/A</v>
      </c>
      <c r="AI283" s="79" t="e">
        <f>VLOOKUP($S283,'Grille de Tarif OQN'!$B$2:$S$3603,AI$1,0)</f>
        <v>#N/A</v>
      </c>
      <c r="AJ283" s="79" t="e">
        <f>VLOOKUP($S283,'Grille de Tarif OQN'!$B$2:$S$3603,AJ$1,0)</f>
        <v>#N/A</v>
      </c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72"/>
      <c r="AV283"/>
      <c r="AW283"/>
      <c r="AX283"/>
      <c r="AY283"/>
      <c r="AZ283" s="96">
        <f t="shared" si="97"/>
        <v>0</v>
      </c>
      <c r="BA283" s="24" t="e">
        <f t="shared" si="98"/>
        <v>#N/A</v>
      </c>
      <c r="BB283" s="24" t="e">
        <f t="shared" si="99"/>
        <v>#N/A</v>
      </c>
      <c r="BC283" s="24" t="e">
        <f t="shared" si="92"/>
        <v>#N/A</v>
      </c>
      <c r="BD283" s="24" t="e">
        <f t="shared" si="93"/>
        <v>#N/A</v>
      </c>
      <c r="BE283"/>
      <c r="BF283" t="e">
        <f t="shared" si="100"/>
        <v>#N/A</v>
      </c>
      <c r="BG283" t="str">
        <f t="shared" si="101"/>
        <v>HDJ</v>
      </c>
      <c r="BH283" s="20" t="e">
        <f t="shared" si="102"/>
        <v>#N/A</v>
      </c>
      <c r="BI283" s="20" t="e">
        <f t="shared" si="103"/>
        <v>#N/A</v>
      </c>
      <c r="BJ283" s="20" t="e">
        <f t="shared" si="104"/>
        <v>#N/A</v>
      </c>
      <c r="BK283" s="20" t="e">
        <f t="shared" si="105"/>
        <v>#N/A</v>
      </c>
      <c r="BL283" s="20" t="e">
        <f t="shared" si="106"/>
        <v>#N/A</v>
      </c>
      <c r="BM283" s="20" t="e">
        <f t="shared" si="94"/>
        <v>#N/A</v>
      </c>
      <c r="BN283" s="20" t="e">
        <f t="shared" si="107"/>
        <v>#N/A</v>
      </c>
    </row>
    <row r="284" spans="1:66">
      <c r="A284" s="92"/>
      <c r="B284" s="90"/>
      <c r="C284" s="90"/>
      <c r="D284" s="93"/>
      <c r="E284" s="93"/>
      <c r="F284" s="93"/>
      <c r="G284" s="93"/>
      <c r="H284" s="93"/>
      <c r="I284" s="93"/>
      <c r="J284" s="93"/>
      <c r="K284" s="93"/>
      <c r="L284" s="92"/>
      <c r="M284" s="93"/>
      <c r="N284" s="91">
        <f t="shared" si="88"/>
        <v>0</v>
      </c>
      <c r="O284" s="91" t="str">
        <f t="shared" si="89"/>
        <v/>
      </c>
      <c r="P284" s="91" t="str">
        <f t="shared" si="90"/>
        <v/>
      </c>
      <c r="Q284" s="91" t="str">
        <f t="shared" si="91"/>
        <v>HDJ</v>
      </c>
      <c r="R284" s="82"/>
      <c r="S284" s="95">
        <f t="shared" si="95"/>
        <v>0</v>
      </c>
      <c r="T284" s="95">
        <f t="shared" si="96"/>
        <v>0</v>
      </c>
      <c r="U284" s="79" t="e">
        <f>VLOOKUP($S284,'Grille de Tarif OQN'!$B$2:$S$3603,U$1,0)</f>
        <v>#N/A</v>
      </c>
      <c r="V284" s="79" t="e">
        <f>VLOOKUP($S284,'Grille de Tarif OQN'!$B$2:$S$3603,V$1,0)</f>
        <v>#N/A</v>
      </c>
      <c r="W284" s="79" t="e">
        <f>VLOOKUP($S284,'Grille de Tarif OQN'!$B$2:$S$3603,W$1,0)</f>
        <v>#N/A</v>
      </c>
      <c r="X284" s="79" t="e">
        <f>VLOOKUP($S284,'Grille de Tarif OQN'!$B$2:$S$3603,X$1,0)</f>
        <v>#N/A</v>
      </c>
      <c r="Y284" s="79" t="e">
        <f>VLOOKUP($S284,'Grille de Tarif OQN'!$B$2:$S$3603,Y$1,0)</f>
        <v>#N/A</v>
      </c>
      <c r="Z284" s="79" t="e">
        <f>VLOOKUP($S284,'Grille de Tarif OQN'!$B$2:$S$3603,Z$1,0)</f>
        <v>#N/A</v>
      </c>
      <c r="AA284" s="79" t="e">
        <f>VLOOKUP($S284,'Grille de Tarif OQN'!$B$2:$S$3603,AA$1,0)</f>
        <v>#N/A</v>
      </c>
      <c r="AB284" s="79" t="e">
        <f>VLOOKUP($S284,'Grille de Tarif OQN'!$B$2:$S$3603,AB$1,0)</f>
        <v>#N/A</v>
      </c>
      <c r="AC284" s="79" t="e">
        <f>VLOOKUP($S284,'Grille de Tarif OQN'!$B$2:$S$3603,AC$1,0)</f>
        <v>#N/A</v>
      </c>
      <c r="AD284" s="79" t="e">
        <f>VLOOKUP($S284,'Grille de Tarif OQN'!$B$2:$S$3603,AD$1,0)</f>
        <v>#N/A</v>
      </c>
      <c r="AE284" s="79" t="e">
        <f>VLOOKUP($S284,'Grille de Tarif OQN'!$B$2:$S$3603,AE$1,0)</f>
        <v>#N/A</v>
      </c>
      <c r="AF284" s="79" t="e">
        <f>VLOOKUP($S284,'Grille de Tarif OQN'!$B$2:$S$3603,AF$1,0)</f>
        <v>#N/A</v>
      </c>
      <c r="AG284" s="79" t="e">
        <f>VLOOKUP($S284,'Grille de Tarif OQN'!$B$2:$S$3603,AG$1,0)</f>
        <v>#N/A</v>
      </c>
      <c r="AH284" s="79" t="e">
        <f>VLOOKUP($S284,'Grille de Tarif OQN'!$B$2:$S$3603,AH$1,0)</f>
        <v>#N/A</v>
      </c>
      <c r="AI284" s="79" t="e">
        <f>VLOOKUP($S284,'Grille de Tarif OQN'!$B$2:$S$3603,AI$1,0)</f>
        <v>#N/A</v>
      </c>
      <c r="AJ284" s="79" t="e">
        <f>VLOOKUP($S284,'Grille de Tarif OQN'!$B$2:$S$3603,AJ$1,0)</f>
        <v>#N/A</v>
      </c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72"/>
      <c r="AV284"/>
      <c r="AW284"/>
      <c r="AX284"/>
      <c r="AY284"/>
      <c r="AZ284" s="96">
        <f t="shared" si="97"/>
        <v>0</v>
      </c>
      <c r="BA284" s="24" t="e">
        <f t="shared" si="98"/>
        <v>#N/A</v>
      </c>
      <c r="BB284" s="24" t="e">
        <f t="shared" si="99"/>
        <v>#N/A</v>
      </c>
      <c r="BC284" s="24" t="e">
        <f t="shared" si="92"/>
        <v>#N/A</v>
      </c>
      <c r="BD284" s="24" t="e">
        <f t="shared" si="93"/>
        <v>#N/A</v>
      </c>
      <c r="BE284"/>
      <c r="BF284" t="e">
        <f t="shared" si="100"/>
        <v>#N/A</v>
      </c>
      <c r="BG284" t="str">
        <f t="shared" si="101"/>
        <v>HDJ</v>
      </c>
      <c r="BH284" s="20" t="e">
        <f t="shared" si="102"/>
        <v>#N/A</v>
      </c>
      <c r="BI284" s="20" t="e">
        <f t="shared" si="103"/>
        <v>#N/A</v>
      </c>
      <c r="BJ284" s="20" t="e">
        <f t="shared" si="104"/>
        <v>#N/A</v>
      </c>
      <c r="BK284" s="20" t="e">
        <f t="shared" si="105"/>
        <v>#N/A</v>
      </c>
      <c r="BL284" s="20" t="e">
        <f t="shared" si="106"/>
        <v>#N/A</v>
      </c>
      <c r="BM284" s="20" t="e">
        <f t="shared" si="94"/>
        <v>#N/A</v>
      </c>
      <c r="BN284" s="20" t="e">
        <f t="shared" si="107"/>
        <v>#N/A</v>
      </c>
    </row>
    <row r="285" spans="1:66">
      <c r="A285" s="92"/>
      <c r="B285" s="90"/>
      <c r="C285" s="90"/>
      <c r="D285" s="93"/>
      <c r="E285" s="93"/>
      <c r="F285" s="93"/>
      <c r="G285" s="93"/>
      <c r="H285" s="93"/>
      <c r="I285" s="93"/>
      <c r="J285" s="93"/>
      <c r="K285" s="93"/>
      <c r="L285" s="92"/>
      <c r="M285" s="93"/>
      <c r="N285" s="91">
        <f t="shared" si="88"/>
        <v>0</v>
      </c>
      <c r="O285" s="91" t="str">
        <f t="shared" si="89"/>
        <v/>
      </c>
      <c r="P285" s="91" t="str">
        <f t="shared" si="90"/>
        <v/>
      </c>
      <c r="Q285" s="91" t="str">
        <f t="shared" si="91"/>
        <v>HDJ</v>
      </c>
      <c r="R285" s="82"/>
      <c r="S285" s="95">
        <f t="shared" si="95"/>
        <v>0</v>
      </c>
      <c r="T285" s="95">
        <f t="shared" si="96"/>
        <v>0</v>
      </c>
      <c r="U285" s="79" t="e">
        <f>VLOOKUP($S285,'Grille de Tarif OQN'!$B$2:$S$3603,U$1,0)</f>
        <v>#N/A</v>
      </c>
      <c r="V285" s="79" t="e">
        <f>VLOOKUP($S285,'Grille de Tarif OQN'!$B$2:$S$3603,V$1,0)</f>
        <v>#N/A</v>
      </c>
      <c r="W285" s="79" t="e">
        <f>VLOOKUP($S285,'Grille de Tarif OQN'!$B$2:$S$3603,W$1,0)</f>
        <v>#N/A</v>
      </c>
      <c r="X285" s="79" t="e">
        <f>VLOOKUP($S285,'Grille de Tarif OQN'!$B$2:$S$3603,X$1,0)</f>
        <v>#N/A</v>
      </c>
      <c r="Y285" s="79" t="e">
        <f>VLOOKUP($S285,'Grille de Tarif OQN'!$B$2:$S$3603,Y$1,0)</f>
        <v>#N/A</v>
      </c>
      <c r="Z285" s="79" t="e">
        <f>VLOOKUP($S285,'Grille de Tarif OQN'!$B$2:$S$3603,Z$1,0)</f>
        <v>#N/A</v>
      </c>
      <c r="AA285" s="79" t="e">
        <f>VLOOKUP($S285,'Grille de Tarif OQN'!$B$2:$S$3603,AA$1,0)</f>
        <v>#N/A</v>
      </c>
      <c r="AB285" s="79" t="e">
        <f>VLOOKUP($S285,'Grille de Tarif OQN'!$B$2:$S$3603,AB$1,0)</f>
        <v>#N/A</v>
      </c>
      <c r="AC285" s="79" t="e">
        <f>VLOOKUP($S285,'Grille de Tarif OQN'!$B$2:$S$3603,AC$1,0)</f>
        <v>#N/A</v>
      </c>
      <c r="AD285" s="79" t="e">
        <f>VLOOKUP($S285,'Grille de Tarif OQN'!$B$2:$S$3603,AD$1,0)</f>
        <v>#N/A</v>
      </c>
      <c r="AE285" s="79" t="e">
        <f>VLOOKUP($S285,'Grille de Tarif OQN'!$B$2:$S$3603,AE$1,0)</f>
        <v>#N/A</v>
      </c>
      <c r="AF285" s="79" t="e">
        <f>VLOOKUP($S285,'Grille de Tarif OQN'!$B$2:$S$3603,AF$1,0)</f>
        <v>#N/A</v>
      </c>
      <c r="AG285" s="79" t="e">
        <f>VLOOKUP($S285,'Grille de Tarif OQN'!$B$2:$S$3603,AG$1,0)</f>
        <v>#N/A</v>
      </c>
      <c r="AH285" s="79" t="e">
        <f>VLOOKUP($S285,'Grille de Tarif OQN'!$B$2:$S$3603,AH$1,0)</f>
        <v>#N/A</v>
      </c>
      <c r="AI285" s="79" t="e">
        <f>VLOOKUP($S285,'Grille de Tarif OQN'!$B$2:$S$3603,AI$1,0)</f>
        <v>#N/A</v>
      </c>
      <c r="AJ285" s="79" t="e">
        <f>VLOOKUP($S285,'Grille de Tarif OQN'!$B$2:$S$3603,AJ$1,0)</f>
        <v>#N/A</v>
      </c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72"/>
      <c r="AV285"/>
      <c r="AW285"/>
      <c r="AX285"/>
      <c r="AY285"/>
      <c r="AZ285" s="96">
        <f t="shared" si="97"/>
        <v>0</v>
      </c>
      <c r="BA285" s="24" t="e">
        <f t="shared" si="98"/>
        <v>#N/A</v>
      </c>
      <c r="BB285" s="24" t="e">
        <f t="shared" si="99"/>
        <v>#N/A</v>
      </c>
      <c r="BC285" s="24" t="e">
        <f t="shared" si="92"/>
        <v>#N/A</v>
      </c>
      <c r="BD285" s="24" t="e">
        <f t="shared" si="93"/>
        <v>#N/A</v>
      </c>
      <c r="BE285"/>
      <c r="BF285" t="e">
        <f t="shared" si="100"/>
        <v>#N/A</v>
      </c>
      <c r="BG285" t="str">
        <f t="shared" si="101"/>
        <v>HDJ</v>
      </c>
      <c r="BH285" s="20" t="e">
        <f t="shared" si="102"/>
        <v>#N/A</v>
      </c>
      <c r="BI285" s="20" t="e">
        <f t="shared" si="103"/>
        <v>#N/A</v>
      </c>
      <c r="BJ285" s="20" t="e">
        <f t="shared" si="104"/>
        <v>#N/A</v>
      </c>
      <c r="BK285" s="20" t="e">
        <f t="shared" si="105"/>
        <v>#N/A</v>
      </c>
      <c r="BL285" s="20" t="e">
        <f t="shared" si="106"/>
        <v>#N/A</v>
      </c>
      <c r="BM285" s="20" t="e">
        <f t="shared" si="94"/>
        <v>#N/A</v>
      </c>
      <c r="BN285" s="20" t="e">
        <f t="shared" si="107"/>
        <v>#N/A</v>
      </c>
    </row>
    <row r="286" spans="1:66">
      <c r="A286" s="92"/>
      <c r="B286" s="90"/>
      <c r="C286" s="90"/>
      <c r="D286" s="93"/>
      <c r="E286" s="93"/>
      <c r="F286" s="93"/>
      <c r="G286" s="93"/>
      <c r="H286" s="93"/>
      <c r="I286" s="93"/>
      <c r="J286" s="93"/>
      <c r="K286" s="93"/>
      <c r="L286" s="92"/>
      <c r="M286" s="93"/>
      <c r="N286" s="91">
        <f t="shared" si="88"/>
        <v>0</v>
      </c>
      <c r="O286" s="91" t="str">
        <f t="shared" si="89"/>
        <v/>
      </c>
      <c r="P286" s="91" t="str">
        <f t="shared" si="90"/>
        <v/>
      </c>
      <c r="Q286" s="91" t="str">
        <f t="shared" si="91"/>
        <v>HDJ</v>
      </c>
      <c r="R286" s="82"/>
      <c r="S286" s="95">
        <f t="shared" si="95"/>
        <v>0</v>
      </c>
      <c r="T286" s="95">
        <f t="shared" si="96"/>
        <v>0</v>
      </c>
      <c r="U286" s="79" t="e">
        <f>VLOOKUP($S286,'Grille de Tarif OQN'!$B$2:$S$3603,U$1,0)</f>
        <v>#N/A</v>
      </c>
      <c r="V286" s="79" t="e">
        <f>VLOOKUP($S286,'Grille de Tarif OQN'!$B$2:$S$3603,V$1,0)</f>
        <v>#N/A</v>
      </c>
      <c r="W286" s="79" t="e">
        <f>VLOOKUP($S286,'Grille de Tarif OQN'!$B$2:$S$3603,W$1,0)</f>
        <v>#N/A</v>
      </c>
      <c r="X286" s="79" t="e">
        <f>VLOOKUP($S286,'Grille de Tarif OQN'!$B$2:$S$3603,X$1,0)</f>
        <v>#N/A</v>
      </c>
      <c r="Y286" s="79" t="e">
        <f>VLOOKUP($S286,'Grille de Tarif OQN'!$B$2:$S$3603,Y$1,0)</f>
        <v>#N/A</v>
      </c>
      <c r="Z286" s="79" t="e">
        <f>VLOOKUP($S286,'Grille de Tarif OQN'!$B$2:$S$3603,Z$1,0)</f>
        <v>#N/A</v>
      </c>
      <c r="AA286" s="79" t="e">
        <f>VLOOKUP($S286,'Grille de Tarif OQN'!$B$2:$S$3603,AA$1,0)</f>
        <v>#N/A</v>
      </c>
      <c r="AB286" s="79" t="e">
        <f>VLOOKUP($S286,'Grille de Tarif OQN'!$B$2:$S$3603,AB$1,0)</f>
        <v>#N/A</v>
      </c>
      <c r="AC286" s="79" t="e">
        <f>VLOOKUP($S286,'Grille de Tarif OQN'!$B$2:$S$3603,AC$1,0)</f>
        <v>#N/A</v>
      </c>
      <c r="AD286" s="79" t="e">
        <f>VLOOKUP($S286,'Grille de Tarif OQN'!$B$2:$S$3603,AD$1,0)</f>
        <v>#N/A</v>
      </c>
      <c r="AE286" s="79" t="e">
        <f>VLOOKUP($S286,'Grille de Tarif OQN'!$B$2:$S$3603,AE$1,0)</f>
        <v>#N/A</v>
      </c>
      <c r="AF286" s="79" t="e">
        <f>VLOOKUP($S286,'Grille de Tarif OQN'!$B$2:$S$3603,AF$1,0)</f>
        <v>#N/A</v>
      </c>
      <c r="AG286" s="79" t="e">
        <f>VLOOKUP($S286,'Grille de Tarif OQN'!$B$2:$S$3603,AG$1,0)</f>
        <v>#N/A</v>
      </c>
      <c r="AH286" s="79" t="e">
        <f>VLOOKUP($S286,'Grille de Tarif OQN'!$B$2:$S$3603,AH$1,0)</f>
        <v>#N/A</v>
      </c>
      <c r="AI286" s="79" t="e">
        <f>VLOOKUP($S286,'Grille de Tarif OQN'!$B$2:$S$3603,AI$1,0)</f>
        <v>#N/A</v>
      </c>
      <c r="AJ286" s="79" t="e">
        <f>VLOOKUP($S286,'Grille de Tarif OQN'!$B$2:$S$3603,AJ$1,0)</f>
        <v>#N/A</v>
      </c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72"/>
      <c r="AV286"/>
      <c r="AW286"/>
      <c r="AX286"/>
      <c r="AY286"/>
      <c r="AZ286" s="96">
        <f t="shared" si="97"/>
        <v>0</v>
      </c>
      <c r="BA286" s="24" t="e">
        <f t="shared" si="98"/>
        <v>#N/A</v>
      </c>
      <c r="BB286" s="24" t="e">
        <f t="shared" si="99"/>
        <v>#N/A</v>
      </c>
      <c r="BC286" s="24" t="e">
        <f t="shared" si="92"/>
        <v>#N/A</v>
      </c>
      <c r="BD286" s="24" t="e">
        <f t="shared" si="93"/>
        <v>#N/A</v>
      </c>
      <c r="BE286"/>
      <c r="BF286" t="e">
        <f t="shared" si="100"/>
        <v>#N/A</v>
      </c>
      <c r="BG286" t="str">
        <f t="shared" si="101"/>
        <v>HDJ</v>
      </c>
      <c r="BH286" s="20" t="e">
        <f t="shared" si="102"/>
        <v>#N/A</v>
      </c>
      <c r="BI286" s="20" t="e">
        <f t="shared" si="103"/>
        <v>#N/A</v>
      </c>
      <c r="BJ286" s="20" t="e">
        <f t="shared" si="104"/>
        <v>#N/A</v>
      </c>
      <c r="BK286" s="20" t="e">
        <f t="shared" si="105"/>
        <v>#N/A</v>
      </c>
      <c r="BL286" s="20" t="e">
        <f t="shared" si="106"/>
        <v>#N/A</v>
      </c>
      <c r="BM286" s="20" t="e">
        <f t="shared" si="94"/>
        <v>#N/A</v>
      </c>
      <c r="BN286" s="20" t="e">
        <f t="shared" si="107"/>
        <v>#N/A</v>
      </c>
    </row>
    <row r="287" spans="1:66">
      <c r="A287" s="92"/>
      <c r="B287" s="90"/>
      <c r="C287" s="90"/>
      <c r="D287" s="93"/>
      <c r="E287" s="93"/>
      <c r="F287" s="93"/>
      <c r="G287" s="93"/>
      <c r="H287" s="93"/>
      <c r="I287" s="93"/>
      <c r="J287" s="93"/>
      <c r="K287" s="93"/>
      <c r="L287" s="92"/>
      <c r="M287" s="93"/>
      <c r="N287" s="91">
        <f t="shared" si="88"/>
        <v>0</v>
      </c>
      <c r="O287" s="91" t="str">
        <f t="shared" si="89"/>
        <v/>
      </c>
      <c r="P287" s="91" t="str">
        <f t="shared" si="90"/>
        <v/>
      </c>
      <c r="Q287" s="91" t="str">
        <f t="shared" si="91"/>
        <v>HDJ</v>
      </c>
      <c r="R287" s="82"/>
      <c r="S287" s="95">
        <f t="shared" si="95"/>
        <v>0</v>
      </c>
      <c r="T287" s="95">
        <f t="shared" si="96"/>
        <v>0</v>
      </c>
      <c r="U287" s="79" t="e">
        <f>VLOOKUP($S287,'Grille de Tarif OQN'!$B$2:$S$3603,U$1,0)</f>
        <v>#N/A</v>
      </c>
      <c r="V287" s="79" t="e">
        <f>VLOOKUP($S287,'Grille de Tarif OQN'!$B$2:$S$3603,V$1,0)</f>
        <v>#N/A</v>
      </c>
      <c r="W287" s="79" t="e">
        <f>VLOOKUP($S287,'Grille de Tarif OQN'!$B$2:$S$3603,W$1,0)</f>
        <v>#N/A</v>
      </c>
      <c r="X287" s="79" t="e">
        <f>VLOOKUP($S287,'Grille de Tarif OQN'!$B$2:$S$3603,X$1,0)</f>
        <v>#N/A</v>
      </c>
      <c r="Y287" s="79" t="e">
        <f>VLOOKUP($S287,'Grille de Tarif OQN'!$B$2:$S$3603,Y$1,0)</f>
        <v>#N/A</v>
      </c>
      <c r="Z287" s="79" t="e">
        <f>VLOOKUP($S287,'Grille de Tarif OQN'!$B$2:$S$3603,Z$1,0)</f>
        <v>#N/A</v>
      </c>
      <c r="AA287" s="79" t="e">
        <f>VLOOKUP($S287,'Grille de Tarif OQN'!$B$2:$S$3603,AA$1,0)</f>
        <v>#N/A</v>
      </c>
      <c r="AB287" s="79" t="e">
        <f>VLOOKUP($S287,'Grille de Tarif OQN'!$B$2:$S$3603,AB$1,0)</f>
        <v>#N/A</v>
      </c>
      <c r="AC287" s="79" t="e">
        <f>VLOOKUP($S287,'Grille de Tarif OQN'!$B$2:$S$3603,AC$1,0)</f>
        <v>#N/A</v>
      </c>
      <c r="AD287" s="79" t="e">
        <f>VLOOKUP($S287,'Grille de Tarif OQN'!$B$2:$S$3603,AD$1,0)</f>
        <v>#N/A</v>
      </c>
      <c r="AE287" s="79" t="e">
        <f>VLOOKUP($S287,'Grille de Tarif OQN'!$B$2:$S$3603,AE$1,0)</f>
        <v>#N/A</v>
      </c>
      <c r="AF287" s="79" t="e">
        <f>VLOOKUP($S287,'Grille de Tarif OQN'!$B$2:$S$3603,AF$1,0)</f>
        <v>#N/A</v>
      </c>
      <c r="AG287" s="79" t="e">
        <f>VLOOKUP($S287,'Grille de Tarif OQN'!$B$2:$S$3603,AG$1,0)</f>
        <v>#N/A</v>
      </c>
      <c r="AH287" s="79" t="e">
        <f>VLOOKUP($S287,'Grille de Tarif OQN'!$B$2:$S$3603,AH$1,0)</f>
        <v>#N/A</v>
      </c>
      <c r="AI287" s="79" t="e">
        <f>VLOOKUP($S287,'Grille de Tarif OQN'!$B$2:$S$3603,AI$1,0)</f>
        <v>#N/A</v>
      </c>
      <c r="AJ287" s="79" t="e">
        <f>VLOOKUP($S287,'Grille de Tarif OQN'!$B$2:$S$3603,AJ$1,0)</f>
        <v>#N/A</v>
      </c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72"/>
      <c r="AV287"/>
      <c r="AW287"/>
      <c r="AX287"/>
      <c r="AY287"/>
      <c r="AZ287" s="96">
        <f t="shared" si="97"/>
        <v>0</v>
      </c>
      <c r="BA287" s="24" t="e">
        <f t="shared" si="98"/>
        <v>#N/A</v>
      </c>
      <c r="BB287" s="24" t="e">
        <f t="shared" si="99"/>
        <v>#N/A</v>
      </c>
      <c r="BC287" s="24" t="e">
        <f t="shared" si="92"/>
        <v>#N/A</v>
      </c>
      <c r="BD287" s="24" t="e">
        <f t="shared" si="93"/>
        <v>#N/A</v>
      </c>
      <c r="BE287"/>
      <c r="BF287" t="e">
        <f t="shared" si="100"/>
        <v>#N/A</v>
      </c>
      <c r="BG287" t="str">
        <f t="shared" si="101"/>
        <v>HDJ</v>
      </c>
      <c r="BH287" s="20" t="e">
        <f t="shared" si="102"/>
        <v>#N/A</v>
      </c>
      <c r="BI287" s="20" t="e">
        <f t="shared" si="103"/>
        <v>#N/A</v>
      </c>
      <c r="BJ287" s="20" t="e">
        <f t="shared" si="104"/>
        <v>#N/A</v>
      </c>
      <c r="BK287" s="20" t="e">
        <f t="shared" si="105"/>
        <v>#N/A</v>
      </c>
      <c r="BL287" s="20" t="e">
        <f t="shared" si="106"/>
        <v>#N/A</v>
      </c>
      <c r="BM287" s="20" t="e">
        <f t="shared" si="94"/>
        <v>#N/A</v>
      </c>
      <c r="BN287" s="20" t="e">
        <f t="shared" si="107"/>
        <v>#N/A</v>
      </c>
    </row>
    <row r="288" spans="1:66">
      <c r="A288" s="92"/>
      <c r="B288" s="90"/>
      <c r="C288" s="90"/>
      <c r="D288" s="93"/>
      <c r="E288" s="93"/>
      <c r="F288" s="93"/>
      <c r="G288" s="93"/>
      <c r="H288" s="93"/>
      <c r="I288" s="93"/>
      <c r="J288" s="93"/>
      <c r="K288" s="93"/>
      <c r="L288" s="92"/>
      <c r="M288" s="93"/>
      <c r="N288" s="91">
        <f t="shared" si="88"/>
        <v>0</v>
      </c>
      <c r="O288" s="91" t="str">
        <f t="shared" si="89"/>
        <v/>
      </c>
      <c r="P288" s="91" t="str">
        <f t="shared" si="90"/>
        <v/>
      </c>
      <c r="Q288" s="91" t="str">
        <f t="shared" si="91"/>
        <v>HDJ</v>
      </c>
      <c r="R288" s="82"/>
      <c r="S288" s="95">
        <f t="shared" si="95"/>
        <v>0</v>
      </c>
      <c r="T288" s="95">
        <f t="shared" si="96"/>
        <v>0</v>
      </c>
      <c r="U288" s="79" t="e">
        <f>VLOOKUP($S288,'Grille de Tarif OQN'!$B$2:$S$3603,U$1,0)</f>
        <v>#N/A</v>
      </c>
      <c r="V288" s="79" t="e">
        <f>VLOOKUP($S288,'Grille de Tarif OQN'!$B$2:$S$3603,V$1,0)</f>
        <v>#N/A</v>
      </c>
      <c r="W288" s="79" t="e">
        <f>VLOOKUP($S288,'Grille de Tarif OQN'!$B$2:$S$3603,W$1,0)</f>
        <v>#N/A</v>
      </c>
      <c r="X288" s="79" t="e">
        <f>VLOOKUP($S288,'Grille de Tarif OQN'!$B$2:$S$3603,X$1,0)</f>
        <v>#N/A</v>
      </c>
      <c r="Y288" s="79" t="e">
        <f>VLOOKUP($S288,'Grille de Tarif OQN'!$B$2:$S$3603,Y$1,0)</f>
        <v>#N/A</v>
      </c>
      <c r="Z288" s="79" t="e">
        <f>VLOOKUP($S288,'Grille de Tarif OQN'!$B$2:$S$3603,Z$1,0)</f>
        <v>#N/A</v>
      </c>
      <c r="AA288" s="79" t="e">
        <f>VLOOKUP($S288,'Grille de Tarif OQN'!$B$2:$S$3603,AA$1,0)</f>
        <v>#N/A</v>
      </c>
      <c r="AB288" s="79" t="e">
        <f>VLOOKUP($S288,'Grille de Tarif OQN'!$B$2:$S$3603,AB$1,0)</f>
        <v>#N/A</v>
      </c>
      <c r="AC288" s="79" t="e">
        <f>VLOOKUP($S288,'Grille de Tarif OQN'!$B$2:$S$3603,AC$1,0)</f>
        <v>#N/A</v>
      </c>
      <c r="AD288" s="79" t="e">
        <f>VLOOKUP($S288,'Grille de Tarif OQN'!$B$2:$S$3603,AD$1,0)</f>
        <v>#N/A</v>
      </c>
      <c r="AE288" s="79" t="e">
        <f>VLOOKUP($S288,'Grille de Tarif OQN'!$B$2:$S$3603,AE$1,0)</f>
        <v>#N/A</v>
      </c>
      <c r="AF288" s="79" t="e">
        <f>VLOOKUP($S288,'Grille de Tarif OQN'!$B$2:$S$3603,AF$1,0)</f>
        <v>#N/A</v>
      </c>
      <c r="AG288" s="79" t="e">
        <f>VLOOKUP($S288,'Grille de Tarif OQN'!$B$2:$S$3603,AG$1,0)</f>
        <v>#N/A</v>
      </c>
      <c r="AH288" s="79" t="e">
        <f>VLOOKUP($S288,'Grille de Tarif OQN'!$B$2:$S$3603,AH$1,0)</f>
        <v>#N/A</v>
      </c>
      <c r="AI288" s="79" t="e">
        <f>VLOOKUP($S288,'Grille de Tarif OQN'!$B$2:$S$3603,AI$1,0)</f>
        <v>#N/A</v>
      </c>
      <c r="AJ288" s="79" t="e">
        <f>VLOOKUP($S288,'Grille de Tarif OQN'!$B$2:$S$3603,AJ$1,0)</f>
        <v>#N/A</v>
      </c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72"/>
      <c r="AV288"/>
      <c r="AW288"/>
      <c r="AX288"/>
      <c r="AY288"/>
      <c r="AZ288" s="96">
        <f t="shared" si="97"/>
        <v>0</v>
      </c>
      <c r="BA288" s="24" t="e">
        <f t="shared" si="98"/>
        <v>#N/A</v>
      </c>
      <c r="BB288" s="24" t="e">
        <f t="shared" si="99"/>
        <v>#N/A</v>
      </c>
      <c r="BC288" s="24" t="e">
        <f t="shared" si="92"/>
        <v>#N/A</v>
      </c>
      <c r="BD288" s="24" t="e">
        <f t="shared" si="93"/>
        <v>#N/A</v>
      </c>
      <c r="BE288"/>
      <c r="BF288" t="e">
        <f t="shared" si="100"/>
        <v>#N/A</v>
      </c>
      <c r="BG288" t="str">
        <f t="shared" si="101"/>
        <v>HDJ</v>
      </c>
      <c r="BH288" s="20" t="e">
        <f t="shared" si="102"/>
        <v>#N/A</v>
      </c>
      <c r="BI288" s="20" t="e">
        <f t="shared" si="103"/>
        <v>#N/A</v>
      </c>
      <c r="BJ288" s="20" t="e">
        <f t="shared" si="104"/>
        <v>#N/A</v>
      </c>
      <c r="BK288" s="20" t="e">
        <f t="shared" si="105"/>
        <v>#N/A</v>
      </c>
      <c r="BL288" s="20" t="e">
        <f t="shared" si="106"/>
        <v>#N/A</v>
      </c>
      <c r="BM288" s="20" t="e">
        <f t="shared" si="94"/>
        <v>#N/A</v>
      </c>
      <c r="BN288" s="20" t="e">
        <f t="shared" si="107"/>
        <v>#N/A</v>
      </c>
    </row>
    <row r="289" spans="1:66">
      <c r="A289" s="92"/>
      <c r="B289" s="90"/>
      <c r="C289" s="90"/>
      <c r="D289" s="93"/>
      <c r="E289" s="93"/>
      <c r="F289" s="93"/>
      <c r="G289" s="93"/>
      <c r="H289" s="93"/>
      <c r="I289" s="93"/>
      <c r="J289" s="93"/>
      <c r="K289" s="93"/>
      <c r="L289" s="92"/>
      <c r="M289" s="93"/>
      <c r="N289" s="91">
        <f t="shared" si="88"/>
        <v>0</v>
      </c>
      <c r="O289" s="91" t="str">
        <f t="shared" si="89"/>
        <v/>
      </c>
      <c r="P289" s="91" t="str">
        <f t="shared" si="90"/>
        <v/>
      </c>
      <c r="Q289" s="91" t="str">
        <f t="shared" si="91"/>
        <v>HDJ</v>
      </c>
      <c r="R289" s="82"/>
      <c r="S289" s="95">
        <f t="shared" si="95"/>
        <v>0</v>
      </c>
      <c r="T289" s="95">
        <f t="shared" si="96"/>
        <v>0</v>
      </c>
      <c r="U289" s="79" t="e">
        <f>VLOOKUP($S289,'Grille de Tarif OQN'!$B$2:$S$3603,U$1,0)</f>
        <v>#N/A</v>
      </c>
      <c r="V289" s="79" t="e">
        <f>VLOOKUP($S289,'Grille de Tarif OQN'!$B$2:$S$3603,V$1,0)</f>
        <v>#N/A</v>
      </c>
      <c r="W289" s="79" t="e">
        <f>VLOOKUP($S289,'Grille de Tarif OQN'!$B$2:$S$3603,W$1,0)</f>
        <v>#N/A</v>
      </c>
      <c r="X289" s="79" t="e">
        <f>VLOOKUP($S289,'Grille de Tarif OQN'!$B$2:$S$3603,X$1,0)</f>
        <v>#N/A</v>
      </c>
      <c r="Y289" s="79" t="e">
        <f>VLOOKUP($S289,'Grille de Tarif OQN'!$B$2:$S$3603,Y$1,0)</f>
        <v>#N/A</v>
      </c>
      <c r="Z289" s="79" t="e">
        <f>VLOOKUP($S289,'Grille de Tarif OQN'!$B$2:$S$3603,Z$1,0)</f>
        <v>#N/A</v>
      </c>
      <c r="AA289" s="79" t="e">
        <f>VLOOKUP($S289,'Grille de Tarif OQN'!$B$2:$S$3603,AA$1,0)</f>
        <v>#N/A</v>
      </c>
      <c r="AB289" s="79" t="e">
        <f>VLOOKUP($S289,'Grille de Tarif OQN'!$B$2:$S$3603,AB$1,0)</f>
        <v>#N/A</v>
      </c>
      <c r="AC289" s="79" t="e">
        <f>VLOOKUP($S289,'Grille de Tarif OQN'!$B$2:$S$3603,AC$1,0)</f>
        <v>#N/A</v>
      </c>
      <c r="AD289" s="79" t="e">
        <f>VLOOKUP($S289,'Grille de Tarif OQN'!$B$2:$S$3603,AD$1,0)</f>
        <v>#N/A</v>
      </c>
      <c r="AE289" s="79" t="e">
        <f>VLOOKUP($S289,'Grille de Tarif OQN'!$B$2:$S$3603,AE$1,0)</f>
        <v>#N/A</v>
      </c>
      <c r="AF289" s="79" t="e">
        <f>VLOOKUP($S289,'Grille de Tarif OQN'!$B$2:$S$3603,AF$1,0)</f>
        <v>#N/A</v>
      </c>
      <c r="AG289" s="79" t="e">
        <f>VLOOKUP($S289,'Grille de Tarif OQN'!$B$2:$S$3603,AG$1,0)</f>
        <v>#N/A</v>
      </c>
      <c r="AH289" s="79" t="e">
        <f>VLOOKUP($S289,'Grille de Tarif OQN'!$B$2:$S$3603,AH$1,0)</f>
        <v>#N/A</v>
      </c>
      <c r="AI289" s="79" t="e">
        <f>VLOOKUP($S289,'Grille de Tarif OQN'!$B$2:$S$3603,AI$1,0)</f>
        <v>#N/A</v>
      </c>
      <c r="AJ289" s="79" t="e">
        <f>VLOOKUP($S289,'Grille de Tarif OQN'!$B$2:$S$3603,AJ$1,0)</f>
        <v>#N/A</v>
      </c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72"/>
      <c r="AV289"/>
      <c r="AW289"/>
      <c r="AX289"/>
      <c r="AY289"/>
      <c r="AZ289" s="96">
        <f t="shared" si="97"/>
        <v>0</v>
      </c>
      <c r="BA289" s="24" t="e">
        <f t="shared" si="98"/>
        <v>#N/A</v>
      </c>
      <c r="BB289" s="24" t="e">
        <f t="shared" si="99"/>
        <v>#N/A</v>
      </c>
      <c r="BC289" s="24" t="e">
        <f t="shared" si="92"/>
        <v>#N/A</v>
      </c>
      <c r="BD289" s="24" t="e">
        <f t="shared" si="93"/>
        <v>#N/A</v>
      </c>
      <c r="BE289"/>
      <c r="BF289" t="e">
        <f t="shared" si="100"/>
        <v>#N/A</v>
      </c>
      <c r="BG289" t="str">
        <f t="shared" si="101"/>
        <v>HDJ</v>
      </c>
      <c r="BH289" s="20" t="e">
        <f t="shared" si="102"/>
        <v>#N/A</v>
      </c>
      <c r="BI289" s="20" t="e">
        <f t="shared" si="103"/>
        <v>#N/A</v>
      </c>
      <c r="BJ289" s="20" t="e">
        <f t="shared" si="104"/>
        <v>#N/A</v>
      </c>
      <c r="BK289" s="20" t="e">
        <f t="shared" si="105"/>
        <v>#N/A</v>
      </c>
      <c r="BL289" s="20" t="e">
        <f t="shared" si="106"/>
        <v>#N/A</v>
      </c>
      <c r="BM289" s="20" t="e">
        <f t="shared" si="94"/>
        <v>#N/A</v>
      </c>
      <c r="BN289" s="20" t="e">
        <f t="shared" si="107"/>
        <v>#N/A</v>
      </c>
    </row>
    <row r="290" spans="1:66">
      <c r="A290" s="92"/>
      <c r="B290" s="90"/>
      <c r="C290" s="90"/>
      <c r="D290" s="93"/>
      <c r="E290" s="93"/>
      <c r="F290" s="93"/>
      <c r="G290" s="93"/>
      <c r="H290" s="93"/>
      <c r="I290" s="93"/>
      <c r="J290" s="93"/>
      <c r="K290" s="93"/>
      <c r="L290" s="92"/>
      <c r="M290" s="93"/>
      <c r="N290" s="91">
        <f t="shared" si="88"/>
        <v>0</v>
      </c>
      <c r="O290" s="91" t="str">
        <f t="shared" si="89"/>
        <v/>
      </c>
      <c r="P290" s="91" t="str">
        <f t="shared" si="90"/>
        <v/>
      </c>
      <c r="Q290" s="91" t="str">
        <f t="shared" si="91"/>
        <v>HDJ</v>
      </c>
      <c r="R290" s="82"/>
      <c r="S290" s="95">
        <f t="shared" si="95"/>
        <v>0</v>
      </c>
      <c r="T290" s="95">
        <f t="shared" si="96"/>
        <v>0</v>
      </c>
      <c r="U290" s="79" t="e">
        <f>VLOOKUP($S290,'Grille de Tarif OQN'!$B$2:$S$3603,U$1,0)</f>
        <v>#N/A</v>
      </c>
      <c r="V290" s="79" t="e">
        <f>VLOOKUP($S290,'Grille de Tarif OQN'!$B$2:$S$3603,V$1,0)</f>
        <v>#N/A</v>
      </c>
      <c r="W290" s="79" t="e">
        <f>VLOOKUP($S290,'Grille de Tarif OQN'!$B$2:$S$3603,W$1,0)</f>
        <v>#N/A</v>
      </c>
      <c r="X290" s="79" t="e">
        <f>VLOOKUP($S290,'Grille de Tarif OQN'!$B$2:$S$3603,X$1,0)</f>
        <v>#N/A</v>
      </c>
      <c r="Y290" s="79" t="e">
        <f>VLOOKUP($S290,'Grille de Tarif OQN'!$B$2:$S$3603,Y$1,0)</f>
        <v>#N/A</v>
      </c>
      <c r="Z290" s="79" t="e">
        <f>VLOOKUP($S290,'Grille de Tarif OQN'!$B$2:$S$3603,Z$1,0)</f>
        <v>#N/A</v>
      </c>
      <c r="AA290" s="79" t="e">
        <f>VLOOKUP($S290,'Grille de Tarif OQN'!$B$2:$S$3603,AA$1,0)</f>
        <v>#N/A</v>
      </c>
      <c r="AB290" s="79" t="e">
        <f>VLOOKUP($S290,'Grille de Tarif OQN'!$B$2:$S$3603,AB$1,0)</f>
        <v>#N/A</v>
      </c>
      <c r="AC290" s="79" t="e">
        <f>VLOOKUP($S290,'Grille de Tarif OQN'!$B$2:$S$3603,AC$1,0)</f>
        <v>#N/A</v>
      </c>
      <c r="AD290" s="79" t="e">
        <f>VLOOKUP($S290,'Grille de Tarif OQN'!$B$2:$S$3603,AD$1,0)</f>
        <v>#N/A</v>
      </c>
      <c r="AE290" s="79" t="e">
        <f>VLOOKUP($S290,'Grille de Tarif OQN'!$B$2:$S$3603,AE$1,0)</f>
        <v>#N/A</v>
      </c>
      <c r="AF290" s="79" t="e">
        <f>VLOOKUP($S290,'Grille de Tarif OQN'!$B$2:$S$3603,AF$1,0)</f>
        <v>#N/A</v>
      </c>
      <c r="AG290" s="79" t="e">
        <f>VLOOKUP($S290,'Grille de Tarif OQN'!$B$2:$S$3603,AG$1,0)</f>
        <v>#N/A</v>
      </c>
      <c r="AH290" s="79" t="e">
        <f>VLOOKUP($S290,'Grille de Tarif OQN'!$B$2:$S$3603,AH$1,0)</f>
        <v>#N/A</v>
      </c>
      <c r="AI290" s="79" t="e">
        <f>VLOOKUP($S290,'Grille de Tarif OQN'!$B$2:$S$3603,AI$1,0)</f>
        <v>#N/A</v>
      </c>
      <c r="AJ290" s="79" t="e">
        <f>VLOOKUP($S290,'Grille de Tarif OQN'!$B$2:$S$3603,AJ$1,0)</f>
        <v>#N/A</v>
      </c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72"/>
      <c r="AV290"/>
      <c r="AW290"/>
      <c r="AX290"/>
      <c r="AY290"/>
      <c r="AZ290" s="96">
        <f t="shared" si="97"/>
        <v>0</v>
      </c>
      <c r="BA290" s="24" t="e">
        <f t="shared" si="98"/>
        <v>#N/A</v>
      </c>
      <c r="BB290" s="24" t="e">
        <f t="shared" si="99"/>
        <v>#N/A</v>
      </c>
      <c r="BC290" s="24" t="e">
        <f t="shared" si="92"/>
        <v>#N/A</v>
      </c>
      <c r="BD290" s="24" t="e">
        <f t="shared" si="93"/>
        <v>#N/A</v>
      </c>
      <c r="BE290"/>
      <c r="BF290" t="e">
        <f t="shared" si="100"/>
        <v>#N/A</v>
      </c>
      <c r="BG290" t="str">
        <f t="shared" si="101"/>
        <v>HDJ</v>
      </c>
      <c r="BH290" s="20" t="e">
        <f t="shared" si="102"/>
        <v>#N/A</v>
      </c>
      <c r="BI290" s="20" t="e">
        <f t="shared" si="103"/>
        <v>#N/A</v>
      </c>
      <c r="BJ290" s="20" t="e">
        <f t="shared" si="104"/>
        <v>#N/A</v>
      </c>
      <c r="BK290" s="20" t="e">
        <f t="shared" si="105"/>
        <v>#N/A</v>
      </c>
      <c r="BL290" s="20" t="e">
        <f t="shared" si="106"/>
        <v>#N/A</v>
      </c>
      <c r="BM290" s="20" t="e">
        <f t="shared" si="94"/>
        <v>#N/A</v>
      </c>
      <c r="BN290" s="20" t="e">
        <f t="shared" si="107"/>
        <v>#N/A</v>
      </c>
    </row>
    <row r="291" spans="1:66">
      <c r="A291" s="92"/>
      <c r="B291" s="90"/>
      <c r="C291" s="90"/>
      <c r="D291" s="93"/>
      <c r="E291" s="93"/>
      <c r="F291" s="93"/>
      <c r="G291" s="93"/>
      <c r="H291" s="93"/>
      <c r="I291" s="93"/>
      <c r="J291" s="93"/>
      <c r="K291" s="93"/>
      <c r="L291" s="92"/>
      <c r="M291" s="93"/>
      <c r="N291" s="91">
        <f t="shared" si="88"/>
        <v>0</v>
      </c>
      <c r="O291" s="91" t="str">
        <f t="shared" si="89"/>
        <v/>
      </c>
      <c r="P291" s="91" t="str">
        <f t="shared" si="90"/>
        <v/>
      </c>
      <c r="Q291" s="91" t="str">
        <f t="shared" si="91"/>
        <v>HDJ</v>
      </c>
      <c r="R291" s="82"/>
      <c r="S291" s="95">
        <f t="shared" si="95"/>
        <v>0</v>
      </c>
      <c r="T291" s="95">
        <f t="shared" si="96"/>
        <v>0</v>
      </c>
      <c r="U291" s="79" t="e">
        <f>VLOOKUP($S291,'Grille de Tarif OQN'!$B$2:$S$3603,U$1,0)</f>
        <v>#N/A</v>
      </c>
      <c r="V291" s="79" t="e">
        <f>VLOOKUP($S291,'Grille de Tarif OQN'!$B$2:$S$3603,V$1,0)</f>
        <v>#N/A</v>
      </c>
      <c r="W291" s="79" t="e">
        <f>VLOOKUP($S291,'Grille de Tarif OQN'!$B$2:$S$3603,W$1,0)</f>
        <v>#N/A</v>
      </c>
      <c r="X291" s="79" t="e">
        <f>VLOOKUP($S291,'Grille de Tarif OQN'!$B$2:$S$3603,X$1,0)</f>
        <v>#N/A</v>
      </c>
      <c r="Y291" s="79" t="e">
        <f>VLOOKUP($S291,'Grille de Tarif OQN'!$B$2:$S$3603,Y$1,0)</f>
        <v>#N/A</v>
      </c>
      <c r="Z291" s="79" t="e">
        <f>VLOOKUP($S291,'Grille de Tarif OQN'!$B$2:$S$3603,Z$1,0)</f>
        <v>#N/A</v>
      </c>
      <c r="AA291" s="79" t="e">
        <f>VLOOKUP($S291,'Grille de Tarif OQN'!$B$2:$S$3603,AA$1,0)</f>
        <v>#N/A</v>
      </c>
      <c r="AB291" s="79" t="e">
        <f>VLOOKUP($S291,'Grille de Tarif OQN'!$B$2:$S$3603,AB$1,0)</f>
        <v>#N/A</v>
      </c>
      <c r="AC291" s="79" t="e">
        <f>VLOOKUP($S291,'Grille de Tarif OQN'!$B$2:$S$3603,AC$1,0)</f>
        <v>#N/A</v>
      </c>
      <c r="AD291" s="79" t="e">
        <f>VLOOKUP($S291,'Grille de Tarif OQN'!$B$2:$S$3603,AD$1,0)</f>
        <v>#N/A</v>
      </c>
      <c r="AE291" s="79" t="e">
        <f>VLOOKUP($S291,'Grille de Tarif OQN'!$B$2:$S$3603,AE$1,0)</f>
        <v>#N/A</v>
      </c>
      <c r="AF291" s="79" t="e">
        <f>VLOOKUP($S291,'Grille de Tarif OQN'!$B$2:$S$3603,AF$1,0)</f>
        <v>#N/A</v>
      </c>
      <c r="AG291" s="79" t="e">
        <f>VLOOKUP($S291,'Grille de Tarif OQN'!$B$2:$S$3603,AG$1,0)</f>
        <v>#N/A</v>
      </c>
      <c r="AH291" s="79" t="e">
        <f>VLOOKUP($S291,'Grille de Tarif OQN'!$B$2:$S$3603,AH$1,0)</f>
        <v>#N/A</v>
      </c>
      <c r="AI291" s="79" t="e">
        <f>VLOOKUP($S291,'Grille de Tarif OQN'!$B$2:$S$3603,AI$1,0)</f>
        <v>#N/A</v>
      </c>
      <c r="AJ291" s="79" t="e">
        <f>VLOOKUP($S291,'Grille de Tarif OQN'!$B$2:$S$3603,AJ$1,0)</f>
        <v>#N/A</v>
      </c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72"/>
      <c r="AV291"/>
      <c r="AW291"/>
      <c r="AX291"/>
      <c r="AY291"/>
      <c r="AZ291" s="96">
        <f t="shared" si="97"/>
        <v>0</v>
      </c>
      <c r="BA291" s="24" t="e">
        <f t="shared" si="98"/>
        <v>#N/A</v>
      </c>
      <c r="BB291" s="24" t="e">
        <f t="shared" si="99"/>
        <v>#N/A</v>
      </c>
      <c r="BC291" s="24" t="e">
        <f t="shared" si="92"/>
        <v>#N/A</v>
      </c>
      <c r="BD291" s="24" t="e">
        <f t="shared" si="93"/>
        <v>#N/A</v>
      </c>
      <c r="BE291"/>
      <c r="BF291" t="e">
        <f t="shared" si="100"/>
        <v>#N/A</v>
      </c>
      <c r="BG291" t="str">
        <f t="shared" si="101"/>
        <v>HDJ</v>
      </c>
      <c r="BH291" s="20" t="e">
        <f t="shared" si="102"/>
        <v>#N/A</v>
      </c>
      <c r="BI291" s="20" t="e">
        <f t="shared" si="103"/>
        <v>#N/A</v>
      </c>
      <c r="BJ291" s="20" t="e">
        <f t="shared" si="104"/>
        <v>#N/A</v>
      </c>
      <c r="BK291" s="20" t="e">
        <f t="shared" si="105"/>
        <v>#N/A</v>
      </c>
      <c r="BL291" s="20" t="e">
        <f t="shared" si="106"/>
        <v>#N/A</v>
      </c>
      <c r="BM291" s="20" t="e">
        <f t="shared" si="94"/>
        <v>#N/A</v>
      </c>
      <c r="BN291" s="20" t="e">
        <f t="shared" si="107"/>
        <v>#N/A</v>
      </c>
    </row>
    <row r="292" spans="1:66">
      <c r="A292" s="92"/>
      <c r="B292" s="90"/>
      <c r="C292" s="90"/>
      <c r="D292" s="93"/>
      <c r="E292" s="93"/>
      <c r="F292" s="93"/>
      <c r="G292" s="93"/>
      <c r="H292" s="93"/>
      <c r="I292" s="93"/>
      <c r="J292" s="93"/>
      <c r="K292" s="93"/>
      <c r="L292" s="92"/>
      <c r="M292" s="93"/>
      <c r="N292" s="91">
        <f t="shared" si="88"/>
        <v>0</v>
      </c>
      <c r="O292" s="91" t="str">
        <f t="shared" si="89"/>
        <v/>
      </c>
      <c r="P292" s="91" t="str">
        <f t="shared" si="90"/>
        <v/>
      </c>
      <c r="Q292" s="91" t="str">
        <f t="shared" si="91"/>
        <v>HDJ</v>
      </c>
      <c r="R292" s="82"/>
      <c r="S292" s="95">
        <f t="shared" si="95"/>
        <v>0</v>
      </c>
      <c r="T292" s="95">
        <f t="shared" si="96"/>
        <v>0</v>
      </c>
      <c r="U292" s="79" t="e">
        <f>VLOOKUP($S292,'Grille de Tarif OQN'!$B$2:$S$3603,U$1,0)</f>
        <v>#N/A</v>
      </c>
      <c r="V292" s="79" t="e">
        <f>VLOOKUP($S292,'Grille de Tarif OQN'!$B$2:$S$3603,V$1,0)</f>
        <v>#N/A</v>
      </c>
      <c r="W292" s="79" t="e">
        <f>VLOOKUP($S292,'Grille de Tarif OQN'!$B$2:$S$3603,W$1,0)</f>
        <v>#N/A</v>
      </c>
      <c r="X292" s="79" t="e">
        <f>VLOOKUP($S292,'Grille de Tarif OQN'!$B$2:$S$3603,X$1,0)</f>
        <v>#N/A</v>
      </c>
      <c r="Y292" s="79" t="e">
        <f>VLOOKUP($S292,'Grille de Tarif OQN'!$B$2:$S$3603,Y$1,0)</f>
        <v>#N/A</v>
      </c>
      <c r="Z292" s="79" t="e">
        <f>VLOOKUP($S292,'Grille de Tarif OQN'!$B$2:$S$3603,Z$1,0)</f>
        <v>#N/A</v>
      </c>
      <c r="AA292" s="79" t="e">
        <f>VLOOKUP($S292,'Grille de Tarif OQN'!$B$2:$S$3603,AA$1,0)</f>
        <v>#N/A</v>
      </c>
      <c r="AB292" s="79" t="e">
        <f>VLOOKUP($S292,'Grille de Tarif OQN'!$B$2:$S$3603,AB$1,0)</f>
        <v>#N/A</v>
      </c>
      <c r="AC292" s="79" t="e">
        <f>VLOOKUP($S292,'Grille de Tarif OQN'!$B$2:$S$3603,AC$1,0)</f>
        <v>#N/A</v>
      </c>
      <c r="AD292" s="79" t="e">
        <f>VLOOKUP($S292,'Grille de Tarif OQN'!$B$2:$S$3603,AD$1,0)</f>
        <v>#N/A</v>
      </c>
      <c r="AE292" s="79" t="e">
        <f>VLOOKUP($S292,'Grille de Tarif OQN'!$B$2:$S$3603,AE$1,0)</f>
        <v>#N/A</v>
      </c>
      <c r="AF292" s="79" t="e">
        <f>VLOOKUP($S292,'Grille de Tarif OQN'!$B$2:$S$3603,AF$1,0)</f>
        <v>#N/A</v>
      </c>
      <c r="AG292" s="79" t="e">
        <f>VLOOKUP($S292,'Grille de Tarif OQN'!$B$2:$S$3603,AG$1,0)</f>
        <v>#N/A</v>
      </c>
      <c r="AH292" s="79" t="e">
        <f>VLOOKUP($S292,'Grille de Tarif OQN'!$B$2:$S$3603,AH$1,0)</f>
        <v>#N/A</v>
      </c>
      <c r="AI292" s="79" t="e">
        <f>VLOOKUP($S292,'Grille de Tarif OQN'!$B$2:$S$3603,AI$1,0)</f>
        <v>#N/A</v>
      </c>
      <c r="AJ292" s="79" t="e">
        <f>VLOOKUP($S292,'Grille de Tarif OQN'!$B$2:$S$3603,AJ$1,0)</f>
        <v>#N/A</v>
      </c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72"/>
      <c r="AV292"/>
      <c r="AW292"/>
      <c r="AX292"/>
      <c r="AY292"/>
      <c r="AZ292" s="96">
        <f t="shared" si="97"/>
        <v>0</v>
      </c>
      <c r="BA292" s="24" t="e">
        <f t="shared" si="98"/>
        <v>#N/A</v>
      </c>
      <c r="BB292" s="24" t="e">
        <f t="shared" si="99"/>
        <v>#N/A</v>
      </c>
      <c r="BC292" s="24" t="e">
        <f t="shared" si="92"/>
        <v>#N/A</v>
      </c>
      <c r="BD292" s="24" t="e">
        <f t="shared" si="93"/>
        <v>#N/A</v>
      </c>
      <c r="BE292"/>
      <c r="BF292" t="e">
        <f t="shared" si="100"/>
        <v>#N/A</v>
      </c>
      <c r="BG292" t="str">
        <f t="shared" si="101"/>
        <v>HDJ</v>
      </c>
      <c r="BH292" s="20" t="e">
        <f t="shared" si="102"/>
        <v>#N/A</v>
      </c>
      <c r="BI292" s="20" t="e">
        <f t="shared" si="103"/>
        <v>#N/A</v>
      </c>
      <c r="BJ292" s="20" t="e">
        <f t="shared" si="104"/>
        <v>#N/A</v>
      </c>
      <c r="BK292" s="20" t="e">
        <f t="shared" si="105"/>
        <v>#N/A</v>
      </c>
      <c r="BL292" s="20" t="e">
        <f t="shared" si="106"/>
        <v>#N/A</v>
      </c>
      <c r="BM292" s="20" t="e">
        <f t="shared" si="94"/>
        <v>#N/A</v>
      </c>
      <c r="BN292" s="20" t="e">
        <f t="shared" si="107"/>
        <v>#N/A</v>
      </c>
    </row>
    <row r="293" spans="1:66">
      <c r="A293" s="92"/>
      <c r="B293" s="90"/>
      <c r="C293" s="90"/>
      <c r="D293" s="93"/>
      <c r="E293" s="93"/>
      <c r="F293" s="93"/>
      <c r="G293" s="93"/>
      <c r="H293" s="93"/>
      <c r="I293" s="93"/>
      <c r="J293" s="93"/>
      <c r="K293" s="93"/>
      <c r="L293" s="92"/>
      <c r="M293" s="93"/>
      <c r="N293" s="91">
        <f t="shared" si="88"/>
        <v>0</v>
      </c>
      <c r="O293" s="91" t="str">
        <f t="shared" si="89"/>
        <v/>
      </c>
      <c r="P293" s="91" t="str">
        <f t="shared" si="90"/>
        <v/>
      </c>
      <c r="Q293" s="91" t="str">
        <f t="shared" si="91"/>
        <v>HDJ</v>
      </c>
      <c r="R293" s="82"/>
      <c r="S293" s="95">
        <f t="shared" si="95"/>
        <v>0</v>
      </c>
      <c r="T293" s="95">
        <f t="shared" si="96"/>
        <v>0</v>
      </c>
      <c r="U293" s="79" t="e">
        <f>VLOOKUP($S293,'Grille de Tarif OQN'!$B$2:$S$3603,U$1,0)</f>
        <v>#N/A</v>
      </c>
      <c r="V293" s="79" t="e">
        <f>VLOOKUP($S293,'Grille de Tarif OQN'!$B$2:$S$3603,V$1,0)</f>
        <v>#N/A</v>
      </c>
      <c r="W293" s="79" t="e">
        <f>VLOOKUP($S293,'Grille de Tarif OQN'!$B$2:$S$3603,W$1,0)</f>
        <v>#N/A</v>
      </c>
      <c r="X293" s="79" t="e">
        <f>VLOOKUP($S293,'Grille de Tarif OQN'!$B$2:$S$3603,X$1,0)</f>
        <v>#N/A</v>
      </c>
      <c r="Y293" s="79" t="e">
        <f>VLOOKUP($S293,'Grille de Tarif OQN'!$B$2:$S$3603,Y$1,0)</f>
        <v>#N/A</v>
      </c>
      <c r="Z293" s="79" t="e">
        <f>VLOOKUP($S293,'Grille de Tarif OQN'!$B$2:$S$3603,Z$1,0)</f>
        <v>#N/A</v>
      </c>
      <c r="AA293" s="79" t="e">
        <f>VLOOKUP($S293,'Grille de Tarif OQN'!$B$2:$S$3603,AA$1,0)</f>
        <v>#N/A</v>
      </c>
      <c r="AB293" s="79" t="e">
        <f>VLOOKUP($S293,'Grille de Tarif OQN'!$B$2:$S$3603,AB$1,0)</f>
        <v>#N/A</v>
      </c>
      <c r="AC293" s="79" t="e">
        <f>VLOOKUP($S293,'Grille de Tarif OQN'!$B$2:$S$3603,AC$1,0)</f>
        <v>#N/A</v>
      </c>
      <c r="AD293" s="79" t="e">
        <f>VLOOKUP($S293,'Grille de Tarif OQN'!$B$2:$S$3603,AD$1,0)</f>
        <v>#N/A</v>
      </c>
      <c r="AE293" s="79" t="e">
        <f>VLOOKUP($S293,'Grille de Tarif OQN'!$B$2:$S$3603,AE$1,0)</f>
        <v>#N/A</v>
      </c>
      <c r="AF293" s="79" t="e">
        <f>VLOOKUP($S293,'Grille de Tarif OQN'!$B$2:$S$3603,AF$1,0)</f>
        <v>#N/A</v>
      </c>
      <c r="AG293" s="79" t="e">
        <f>VLOOKUP($S293,'Grille de Tarif OQN'!$B$2:$S$3603,AG$1,0)</f>
        <v>#N/A</v>
      </c>
      <c r="AH293" s="79" t="e">
        <f>VLOOKUP($S293,'Grille de Tarif OQN'!$B$2:$S$3603,AH$1,0)</f>
        <v>#N/A</v>
      </c>
      <c r="AI293" s="79" t="e">
        <f>VLOOKUP($S293,'Grille de Tarif OQN'!$B$2:$S$3603,AI$1,0)</f>
        <v>#N/A</v>
      </c>
      <c r="AJ293" s="79" t="e">
        <f>VLOOKUP($S293,'Grille de Tarif OQN'!$B$2:$S$3603,AJ$1,0)</f>
        <v>#N/A</v>
      </c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72"/>
      <c r="AV293"/>
      <c r="AW293"/>
      <c r="AX293"/>
      <c r="AY293"/>
      <c r="AZ293" s="96">
        <f t="shared" si="97"/>
        <v>0</v>
      </c>
      <c r="BA293" s="24" t="e">
        <f t="shared" si="98"/>
        <v>#N/A</v>
      </c>
      <c r="BB293" s="24" t="e">
        <f t="shared" si="99"/>
        <v>#N/A</v>
      </c>
      <c r="BC293" s="24" t="e">
        <f t="shared" si="92"/>
        <v>#N/A</v>
      </c>
      <c r="BD293" s="24" t="e">
        <f t="shared" si="93"/>
        <v>#N/A</v>
      </c>
      <c r="BE293"/>
      <c r="BF293" t="e">
        <f t="shared" si="100"/>
        <v>#N/A</v>
      </c>
      <c r="BG293" t="str">
        <f t="shared" si="101"/>
        <v>HDJ</v>
      </c>
      <c r="BH293" s="20" t="e">
        <f t="shared" si="102"/>
        <v>#N/A</v>
      </c>
      <c r="BI293" s="20" t="e">
        <f t="shared" si="103"/>
        <v>#N/A</v>
      </c>
      <c r="BJ293" s="20" t="e">
        <f t="shared" si="104"/>
        <v>#N/A</v>
      </c>
      <c r="BK293" s="20" t="e">
        <f t="shared" si="105"/>
        <v>#N/A</v>
      </c>
      <c r="BL293" s="20" t="e">
        <f t="shared" si="106"/>
        <v>#N/A</v>
      </c>
      <c r="BM293" s="20" t="e">
        <f t="shared" si="94"/>
        <v>#N/A</v>
      </c>
      <c r="BN293" s="20" t="e">
        <f t="shared" si="107"/>
        <v>#N/A</v>
      </c>
    </row>
    <row r="294" spans="1:66">
      <c r="A294" s="92"/>
      <c r="B294" s="90"/>
      <c r="C294" s="90"/>
      <c r="D294" s="93"/>
      <c r="E294" s="93"/>
      <c r="F294" s="93"/>
      <c r="G294" s="93"/>
      <c r="H294" s="93"/>
      <c r="I294" s="93"/>
      <c r="J294" s="93"/>
      <c r="K294" s="93"/>
      <c r="L294" s="92"/>
      <c r="M294" s="93"/>
      <c r="N294" s="91">
        <f t="shared" si="88"/>
        <v>0</v>
      </c>
      <c r="O294" s="91" t="str">
        <f t="shared" si="89"/>
        <v/>
      </c>
      <c r="P294" s="91" t="str">
        <f t="shared" si="90"/>
        <v/>
      </c>
      <c r="Q294" s="91" t="str">
        <f t="shared" si="91"/>
        <v>HDJ</v>
      </c>
      <c r="R294" s="82"/>
      <c r="S294" s="95">
        <f t="shared" si="95"/>
        <v>0</v>
      </c>
      <c r="T294" s="95">
        <f t="shared" si="96"/>
        <v>0</v>
      </c>
      <c r="U294" s="79" t="e">
        <f>VLOOKUP($S294,'Grille de Tarif OQN'!$B$2:$S$3603,U$1,0)</f>
        <v>#N/A</v>
      </c>
      <c r="V294" s="79" t="e">
        <f>VLOOKUP($S294,'Grille de Tarif OQN'!$B$2:$S$3603,V$1,0)</f>
        <v>#N/A</v>
      </c>
      <c r="W294" s="79" t="e">
        <f>VLOOKUP($S294,'Grille de Tarif OQN'!$B$2:$S$3603,W$1,0)</f>
        <v>#N/A</v>
      </c>
      <c r="X294" s="79" t="e">
        <f>VLOOKUP($S294,'Grille de Tarif OQN'!$B$2:$S$3603,X$1,0)</f>
        <v>#N/A</v>
      </c>
      <c r="Y294" s="79" t="e">
        <f>VLOOKUP($S294,'Grille de Tarif OQN'!$B$2:$S$3603,Y$1,0)</f>
        <v>#N/A</v>
      </c>
      <c r="Z294" s="79" t="e">
        <f>VLOOKUP($S294,'Grille de Tarif OQN'!$B$2:$S$3603,Z$1,0)</f>
        <v>#N/A</v>
      </c>
      <c r="AA294" s="79" t="e">
        <f>VLOOKUP($S294,'Grille de Tarif OQN'!$B$2:$S$3603,AA$1,0)</f>
        <v>#N/A</v>
      </c>
      <c r="AB294" s="79" t="e">
        <f>VLOOKUP($S294,'Grille de Tarif OQN'!$B$2:$S$3603,AB$1,0)</f>
        <v>#N/A</v>
      </c>
      <c r="AC294" s="79" t="e">
        <f>VLOOKUP($S294,'Grille de Tarif OQN'!$B$2:$S$3603,AC$1,0)</f>
        <v>#N/A</v>
      </c>
      <c r="AD294" s="79" t="e">
        <f>VLOOKUP($S294,'Grille de Tarif OQN'!$B$2:$S$3603,AD$1,0)</f>
        <v>#N/A</v>
      </c>
      <c r="AE294" s="79" t="e">
        <f>VLOOKUP($S294,'Grille de Tarif OQN'!$B$2:$S$3603,AE$1,0)</f>
        <v>#N/A</v>
      </c>
      <c r="AF294" s="79" t="e">
        <f>VLOOKUP($S294,'Grille de Tarif OQN'!$B$2:$S$3603,AF$1,0)</f>
        <v>#N/A</v>
      </c>
      <c r="AG294" s="79" t="e">
        <f>VLOOKUP($S294,'Grille de Tarif OQN'!$B$2:$S$3603,AG$1,0)</f>
        <v>#N/A</v>
      </c>
      <c r="AH294" s="79" t="e">
        <f>VLOOKUP($S294,'Grille de Tarif OQN'!$B$2:$S$3603,AH$1,0)</f>
        <v>#N/A</v>
      </c>
      <c r="AI294" s="79" t="e">
        <f>VLOOKUP($S294,'Grille de Tarif OQN'!$B$2:$S$3603,AI$1,0)</f>
        <v>#N/A</v>
      </c>
      <c r="AJ294" s="79" t="e">
        <f>VLOOKUP($S294,'Grille de Tarif OQN'!$B$2:$S$3603,AJ$1,0)</f>
        <v>#N/A</v>
      </c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72"/>
      <c r="AV294"/>
      <c r="AW294"/>
      <c r="AX294"/>
      <c r="AY294"/>
      <c r="AZ294" s="96">
        <f t="shared" si="97"/>
        <v>0</v>
      </c>
      <c r="BA294" s="24" t="e">
        <f t="shared" si="98"/>
        <v>#N/A</v>
      </c>
      <c r="BB294" s="24" t="e">
        <f t="shared" si="99"/>
        <v>#N/A</v>
      </c>
      <c r="BC294" s="24" t="e">
        <f t="shared" si="92"/>
        <v>#N/A</v>
      </c>
      <c r="BD294" s="24" t="e">
        <f t="shared" si="93"/>
        <v>#N/A</v>
      </c>
      <c r="BE294"/>
      <c r="BF294" t="e">
        <f t="shared" si="100"/>
        <v>#N/A</v>
      </c>
      <c r="BG294" t="str">
        <f t="shared" si="101"/>
        <v>HDJ</v>
      </c>
      <c r="BH294" s="20" t="e">
        <f t="shared" si="102"/>
        <v>#N/A</v>
      </c>
      <c r="BI294" s="20" t="e">
        <f t="shared" si="103"/>
        <v>#N/A</v>
      </c>
      <c r="BJ294" s="20" t="e">
        <f t="shared" si="104"/>
        <v>#N/A</v>
      </c>
      <c r="BK294" s="20" t="e">
        <f t="shared" si="105"/>
        <v>#N/A</v>
      </c>
      <c r="BL294" s="20" t="e">
        <f t="shared" si="106"/>
        <v>#N/A</v>
      </c>
      <c r="BM294" s="20" t="e">
        <f t="shared" si="94"/>
        <v>#N/A</v>
      </c>
      <c r="BN294" s="20" t="e">
        <f t="shared" si="107"/>
        <v>#N/A</v>
      </c>
    </row>
    <row r="295" spans="1:66">
      <c r="A295" s="92"/>
      <c r="B295" s="90"/>
      <c r="C295" s="90"/>
      <c r="D295" s="93"/>
      <c r="E295" s="93"/>
      <c r="F295" s="93"/>
      <c r="G295" s="93"/>
      <c r="H295" s="93"/>
      <c r="I295" s="93"/>
      <c r="J295" s="93"/>
      <c r="K295" s="93"/>
      <c r="L295" s="92"/>
      <c r="M295" s="93"/>
      <c r="N295" s="91">
        <f t="shared" si="88"/>
        <v>0</v>
      </c>
      <c r="O295" s="91" t="str">
        <f t="shared" si="89"/>
        <v/>
      </c>
      <c r="P295" s="91" t="str">
        <f t="shared" si="90"/>
        <v/>
      </c>
      <c r="Q295" s="91" t="str">
        <f t="shared" si="91"/>
        <v>HDJ</v>
      </c>
      <c r="R295" s="82"/>
      <c r="S295" s="95">
        <f t="shared" si="95"/>
        <v>0</v>
      </c>
      <c r="T295" s="95">
        <f t="shared" si="96"/>
        <v>0</v>
      </c>
      <c r="U295" s="79" t="e">
        <f>VLOOKUP($S295,'Grille de Tarif OQN'!$B$2:$S$3603,U$1,0)</f>
        <v>#N/A</v>
      </c>
      <c r="V295" s="79" t="e">
        <f>VLOOKUP($S295,'Grille de Tarif OQN'!$B$2:$S$3603,V$1,0)</f>
        <v>#N/A</v>
      </c>
      <c r="W295" s="79" t="e">
        <f>VLOOKUP($S295,'Grille de Tarif OQN'!$B$2:$S$3603,W$1,0)</f>
        <v>#N/A</v>
      </c>
      <c r="X295" s="79" t="e">
        <f>VLOOKUP($S295,'Grille de Tarif OQN'!$B$2:$S$3603,X$1,0)</f>
        <v>#N/A</v>
      </c>
      <c r="Y295" s="79" t="e">
        <f>VLOOKUP($S295,'Grille de Tarif OQN'!$B$2:$S$3603,Y$1,0)</f>
        <v>#N/A</v>
      </c>
      <c r="Z295" s="79" t="e">
        <f>VLOOKUP($S295,'Grille de Tarif OQN'!$B$2:$S$3603,Z$1,0)</f>
        <v>#N/A</v>
      </c>
      <c r="AA295" s="79" t="e">
        <f>VLOOKUP($S295,'Grille de Tarif OQN'!$B$2:$S$3603,AA$1,0)</f>
        <v>#N/A</v>
      </c>
      <c r="AB295" s="79" t="e">
        <f>VLOOKUP($S295,'Grille de Tarif OQN'!$B$2:$S$3603,AB$1,0)</f>
        <v>#N/A</v>
      </c>
      <c r="AC295" s="79" t="e">
        <f>VLOOKUP($S295,'Grille de Tarif OQN'!$B$2:$S$3603,AC$1,0)</f>
        <v>#N/A</v>
      </c>
      <c r="AD295" s="79" t="e">
        <f>VLOOKUP($S295,'Grille de Tarif OQN'!$B$2:$S$3603,AD$1,0)</f>
        <v>#N/A</v>
      </c>
      <c r="AE295" s="79" t="e">
        <f>VLOOKUP($S295,'Grille de Tarif OQN'!$B$2:$S$3603,AE$1,0)</f>
        <v>#N/A</v>
      </c>
      <c r="AF295" s="79" t="e">
        <f>VLOOKUP($S295,'Grille de Tarif OQN'!$B$2:$S$3603,AF$1,0)</f>
        <v>#N/A</v>
      </c>
      <c r="AG295" s="79" t="e">
        <f>VLOOKUP($S295,'Grille de Tarif OQN'!$B$2:$S$3603,AG$1,0)</f>
        <v>#N/A</v>
      </c>
      <c r="AH295" s="79" t="e">
        <f>VLOOKUP($S295,'Grille de Tarif OQN'!$B$2:$S$3603,AH$1,0)</f>
        <v>#N/A</v>
      </c>
      <c r="AI295" s="79" t="e">
        <f>VLOOKUP($S295,'Grille de Tarif OQN'!$B$2:$S$3603,AI$1,0)</f>
        <v>#N/A</v>
      </c>
      <c r="AJ295" s="79" t="e">
        <f>VLOOKUP($S295,'Grille de Tarif OQN'!$B$2:$S$3603,AJ$1,0)</f>
        <v>#N/A</v>
      </c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72"/>
      <c r="AV295"/>
      <c r="AW295"/>
      <c r="AX295"/>
      <c r="AY295"/>
      <c r="AZ295" s="96">
        <f t="shared" si="97"/>
        <v>0</v>
      </c>
      <c r="BA295" s="24" t="e">
        <f t="shared" si="98"/>
        <v>#N/A</v>
      </c>
      <c r="BB295" s="24" t="e">
        <f t="shared" si="99"/>
        <v>#N/A</v>
      </c>
      <c r="BC295" s="24" t="e">
        <f t="shared" si="92"/>
        <v>#N/A</v>
      </c>
      <c r="BD295" s="24" t="e">
        <f t="shared" si="93"/>
        <v>#N/A</v>
      </c>
      <c r="BE295"/>
      <c r="BF295" t="e">
        <f t="shared" si="100"/>
        <v>#N/A</v>
      </c>
      <c r="BG295" t="str">
        <f t="shared" si="101"/>
        <v>HDJ</v>
      </c>
      <c r="BH295" s="20" t="e">
        <f t="shared" si="102"/>
        <v>#N/A</v>
      </c>
      <c r="BI295" s="20" t="e">
        <f t="shared" si="103"/>
        <v>#N/A</v>
      </c>
      <c r="BJ295" s="20" t="e">
        <f t="shared" si="104"/>
        <v>#N/A</v>
      </c>
      <c r="BK295" s="20" t="e">
        <f t="shared" si="105"/>
        <v>#N/A</v>
      </c>
      <c r="BL295" s="20" t="e">
        <f t="shared" si="106"/>
        <v>#N/A</v>
      </c>
      <c r="BM295" s="20" t="e">
        <f t="shared" si="94"/>
        <v>#N/A</v>
      </c>
      <c r="BN295" s="20" t="e">
        <f t="shared" si="107"/>
        <v>#N/A</v>
      </c>
    </row>
    <row r="296" spans="1:66">
      <c r="A296" s="92"/>
      <c r="B296" s="90"/>
      <c r="C296" s="90"/>
      <c r="D296" s="93"/>
      <c r="E296" s="93"/>
      <c r="F296" s="93"/>
      <c r="G296" s="93"/>
      <c r="H296" s="93"/>
      <c r="I296" s="93"/>
      <c r="J296" s="93"/>
      <c r="K296" s="93"/>
      <c r="L296" s="92"/>
      <c r="M296" s="93"/>
      <c r="N296" s="91">
        <f t="shared" si="88"/>
        <v>0</v>
      </c>
      <c r="O296" s="91" t="str">
        <f t="shared" si="89"/>
        <v/>
      </c>
      <c r="P296" s="91" t="str">
        <f t="shared" si="90"/>
        <v/>
      </c>
      <c r="Q296" s="91" t="str">
        <f t="shared" si="91"/>
        <v>HDJ</v>
      </c>
      <c r="R296" s="82"/>
      <c r="S296" s="95">
        <f t="shared" si="95"/>
        <v>0</v>
      </c>
      <c r="T296" s="95">
        <f t="shared" si="96"/>
        <v>0</v>
      </c>
      <c r="U296" s="79" t="e">
        <f>VLOOKUP($S296,'Grille de Tarif OQN'!$B$2:$S$3603,U$1,0)</f>
        <v>#N/A</v>
      </c>
      <c r="V296" s="79" t="e">
        <f>VLOOKUP($S296,'Grille de Tarif OQN'!$B$2:$S$3603,V$1,0)</f>
        <v>#N/A</v>
      </c>
      <c r="W296" s="79" t="e">
        <f>VLOOKUP($S296,'Grille de Tarif OQN'!$B$2:$S$3603,W$1,0)</f>
        <v>#N/A</v>
      </c>
      <c r="X296" s="79" t="e">
        <f>VLOOKUP($S296,'Grille de Tarif OQN'!$B$2:$S$3603,X$1,0)</f>
        <v>#N/A</v>
      </c>
      <c r="Y296" s="79" t="e">
        <f>VLOOKUP($S296,'Grille de Tarif OQN'!$B$2:$S$3603,Y$1,0)</f>
        <v>#N/A</v>
      </c>
      <c r="Z296" s="79" t="e">
        <f>VLOOKUP($S296,'Grille de Tarif OQN'!$B$2:$S$3603,Z$1,0)</f>
        <v>#N/A</v>
      </c>
      <c r="AA296" s="79" t="e">
        <f>VLOOKUP($S296,'Grille de Tarif OQN'!$B$2:$S$3603,AA$1,0)</f>
        <v>#N/A</v>
      </c>
      <c r="AB296" s="79" t="e">
        <f>VLOOKUP($S296,'Grille de Tarif OQN'!$B$2:$S$3603,AB$1,0)</f>
        <v>#N/A</v>
      </c>
      <c r="AC296" s="79" t="e">
        <f>VLOOKUP($S296,'Grille de Tarif OQN'!$B$2:$S$3603,AC$1,0)</f>
        <v>#N/A</v>
      </c>
      <c r="AD296" s="79" t="e">
        <f>VLOOKUP($S296,'Grille de Tarif OQN'!$B$2:$S$3603,AD$1,0)</f>
        <v>#N/A</v>
      </c>
      <c r="AE296" s="79" t="e">
        <f>VLOOKUP($S296,'Grille de Tarif OQN'!$B$2:$S$3603,AE$1,0)</f>
        <v>#N/A</v>
      </c>
      <c r="AF296" s="79" t="e">
        <f>VLOOKUP($S296,'Grille de Tarif OQN'!$B$2:$S$3603,AF$1,0)</f>
        <v>#N/A</v>
      </c>
      <c r="AG296" s="79" t="e">
        <f>VLOOKUP($S296,'Grille de Tarif OQN'!$B$2:$S$3603,AG$1,0)</f>
        <v>#N/A</v>
      </c>
      <c r="AH296" s="79" t="e">
        <f>VLOOKUP($S296,'Grille de Tarif OQN'!$B$2:$S$3603,AH$1,0)</f>
        <v>#N/A</v>
      </c>
      <c r="AI296" s="79" t="e">
        <f>VLOOKUP($S296,'Grille de Tarif OQN'!$B$2:$S$3603,AI$1,0)</f>
        <v>#N/A</v>
      </c>
      <c r="AJ296" s="79" t="e">
        <f>VLOOKUP($S296,'Grille de Tarif OQN'!$B$2:$S$3603,AJ$1,0)</f>
        <v>#N/A</v>
      </c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72"/>
      <c r="AV296"/>
      <c r="AW296"/>
      <c r="AX296"/>
      <c r="AY296"/>
      <c r="AZ296" s="96">
        <f t="shared" si="97"/>
        <v>0</v>
      </c>
      <c r="BA296" s="24" t="e">
        <f t="shared" si="98"/>
        <v>#N/A</v>
      </c>
      <c r="BB296" s="24" t="e">
        <f t="shared" si="99"/>
        <v>#N/A</v>
      </c>
      <c r="BC296" s="24" t="e">
        <f t="shared" si="92"/>
        <v>#N/A</v>
      </c>
      <c r="BD296" s="24" t="e">
        <f t="shared" si="93"/>
        <v>#N/A</v>
      </c>
      <c r="BE296"/>
      <c r="BF296" t="e">
        <f t="shared" si="100"/>
        <v>#N/A</v>
      </c>
      <c r="BG296" t="str">
        <f t="shared" si="101"/>
        <v>HDJ</v>
      </c>
      <c r="BH296" s="20" t="e">
        <f t="shared" si="102"/>
        <v>#N/A</v>
      </c>
      <c r="BI296" s="20" t="e">
        <f t="shared" si="103"/>
        <v>#N/A</v>
      </c>
      <c r="BJ296" s="20" t="e">
        <f t="shared" si="104"/>
        <v>#N/A</v>
      </c>
      <c r="BK296" s="20" t="e">
        <f t="shared" si="105"/>
        <v>#N/A</v>
      </c>
      <c r="BL296" s="20" t="e">
        <f t="shared" si="106"/>
        <v>#N/A</v>
      </c>
      <c r="BM296" s="20" t="e">
        <f t="shared" si="94"/>
        <v>#N/A</v>
      </c>
      <c r="BN296" s="20" t="e">
        <f t="shared" si="107"/>
        <v>#N/A</v>
      </c>
    </row>
    <row r="297" spans="1:66">
      <c r="A297" s="92"/>
      <c r="B297" s="90"/>
      <c r="C297" s="90"/>
      <c r="D297" s="93"/>
      <c r="E297" s="93"/>
      <c r="F297" s="93"/>
      <c r="G297" s="93"/>
      <c r="H297" s="93"/>
      <c r="I297" s="93"/>
      <c r="J297" s="93"/>
      <c r="K297" s="93"/>
      <c r="L297" s="92"/>
      <c r="M297" s="93"/>
      <c r="N297" s="91">
        <f t="shared" si="88"/>
        <v>0</v>
      </c>
      <c r="O297" s="91" t="str">
        <f t="shared" si="89"/>
        <v/>
      </c>
      <c r="P297" s="91" t="str">
        <f t="shared" si="90"/>
        <v/>
      </c>
      <c r="Q297" s="91" t="str">
        <f t="shared" si="91"/>
        <v>HDJ</v>
      </c>
      <c r="R297" s="82"/>
      <c r="S297" s="95">
        <f t="shared" si="95"/>
        <v>0</v>
      </c>
      <c r="T297" s="95">
        <f t="shared" si="96"/>
        <v>0</v>
      </c>
      <c r="U297" s="79" t="e">
        <f>VLOOKUP($S297,'Grille de Tarif OQN'!$B$2:$S$3603,U$1,0)</f>
        <v>#N/A</v>
      </c>
      <c r="V297" s="79" t="e">
        <f>VLOOKUP($S297,'Grille de Tarif OQN'!$B$2:$S$3603,V$1,0)</f>
        <v>#N/A</v>
      </c>
      <c r="W297" s="79" t="e">
        <f>VLOOKUP($S297,'Grille de Tarif OQN'!$B$2:$S$3603,W$1,0)</f>
        <v>#N/A</v>
      </c>
      <c r="X297" s="79" t="e">
        <f>VLOOKUP($S297,'Grille de Tarif OQN'!$B$2:$S$3603,X$1,0)</f>
        <v>#N/A</v>
      </c>
      <c r="Y297" s="79" t="e">
        <f>VLOOKUP($S297,'Grille de Tarif OQN'!$B$2:$S$3603,Y$1,0)</f>
        <v>#N/A</v>
      </c>
      <c r="Z297" s="79" t="e">
        <f>VLOOKUP($S297,'Grille de Tarif OQN'!$B$2:$S$3603,Z$1,0)</f>
        <v>#N/A</v>
      </c>
      <c r="AA297" s="79" t="e">
        <f>VLOOKUP($S297,'Grille de Tarif OQN'!$B$2:$S$3603,AA$1,0)</f>
        <v>#N/A</v>
      </c>
      <c r="AB297" s="79" t="e">
        <f>VLOOKUP($S297,'Grille de Tarif OQN'!$B$2:$S$3603,AB$1,0)</f>
        <v>#N/A</v>
      </c>
      <c r="AC297" s="79" t="e">
        <f>VLOOKUP($S297,'Grille de Tarif OQN'!$B$2:$S$3603,AC$1,0)</f>
        <v>#N/A</v>
      </c>
      <c r="AD297" s="79" t="e">
        <f>VLOOKUP($S297,'Grille de Tarif OQN'!$B$2:$S$3603,AD$1,0)</f>
        <v>#N/A</v>
      </c>
      <c r="AE297" s="79" t="e">
        <f>VLOOKUP($S297,'Grille de Tarif OQN'!$B$2:$S$3603,AE$1,0)</f>
        <v>#N/A</v>
      </c>
      <c r="AF297" s="79" t="e">
        <f>VLOOKUP($S297,'Grille de Tarif OQN'!$B$2:$S$3603,AF$1,0)</f>
        <v>#N/A</v>
      </c>
      <c r="AG297" s="79" t="e">
        <f>VLOOKUP($S297,'Grille de Tarif OQN'!$B$2:$S$3603,AG$1,0)</f>
        <v>#N/A</v>
      </c>
      <c r="AH297" s="79" t="e">
        <f>VLOOKUP($S297,'Grille de Tarif OQN'!$B$2:$S$3603,AH$1,0)</f>
        <v>#N/A</v>
      </c>
      <c r="AI297" s="79" t="e">
        <f>VLOOKUP($S297,'Grille de Tarif OQN'!$B$2:$S$3603,AI$1,0)</f>
        <v>#N/A</v>
      </c>
      <c r="AJ297" s="79" t="e">
        <f>VLOOKUP($S297,'Grille de Tarif OQN'!$B$2:$S$3603,AJ$1,0)</f>
        <v>#N/A</v>
      </c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72"/>
      <c r="AV297"/>
      <c r="AW297"/>
      <c r="AX297"/>
      <c r="AY297"/>
      <c r="AZ297" s="96">
        <f t="shared" si="97"/>
        <v>0</v>
      </c>
      <c r="BA297" s="24" t="e">
        <f t="shared" si="98"/>
        <v>#N/A</v>
      </c>
      <c r="BB297" s="24" t="e">
        <f t="shared" si="99"/>
        <v>#N/A</v>
      </c>
      <c r="BC297" s="24" t="e">
        <f t="shared" si="92"/>
        <v>#N/A</v>
      </c>
      <c r="BD297" s="24" t="e">
        <f t="shared" si="93"/>
        <v>#N/A</v>
      </c>
      <c r="BE297"/>
      <c r="BF297" t="e">
        <f t="shared" si="100"/>
        <v>#N/A</v>
      </c>
      <c r="BG297" t="str">
        <f t="shared" si="101"/>
        <v>HDJ</v>
      </c>
      <c r="BH297" s="20" t="e">
        <f t="shared" si="102"/>
        <v>#N/A</v>
      </c>
      <c r="BI297" s="20" t="e">
        <f t="shared" si="103"/>
        <v>#N/A</v>
      </c>
      <c r="BJ297" s="20" t="e">
        <f t="shared" si="104"/>
        <v>#N/A</v>
      </c>
      <c r="BK297" s="20" t="e">
        <f t="shared" si="105"/>
        <v>#N/A</v>
      </c>
      <c r="BL297" s="20" t="e">
        <f t="shared" si="106"/>
        <v>#N/A</v>
      </c>
      <c r="BM297" s="20" t="e">
        <f t="shared" si="94"/>
        <v>#N/A</v>
      </c>
      <c r="BN297" s="20" t="e">
        <f t="shared" si="107"/>
        <v>#N/A</v>
      </c>
    </row>
    <row r="298" spans="1:66">
      <c r="A298" s="92"/>
      <c r="B298" s="90"/>
      <c r="C298" s="90"/>
      <c r="D298" s="93"/>
      <c r="E298" s="93"/>
      <c r="F298" s="93"/>
      <c r="G298" s="93"/>
      <c r="H298" s="93"/>
      <c r="I298" s="93"/>
      <c r="J298" s="93"/>
      <c r="K298" s="93"/>
      <c r="L298" s="92"/>
      <c r="M298" s="93"/>
      <c r="N298" s="91">
        <f t="shared" si="88"/>
        <v>0</v>
      </c>
      <c r="O298" s="91" t="str">
        <f t="shared" si="89"/>
        <v/>
      </c>
      <c r="P298" s="91" t="str">
        <f t="shared" si="90"/>
        <v/>
      </c>
      <c r="Q298" s="91" t="str">
        <f t="shared" si="91"/>
        <v>HDJ</v>
      </c>
      <c r="R298" s="82"/>
      <c r="S298" s="95">
        <f t="shared" si="95"/>
        <v>0</v>
      </c>
      <c r="T298" s="95">
        <f t="shared" si="96"/>
        <v>0</v>
      </c>
      <c r="U298" s="79" t="e">
        <f>VLOOKUP($S298,'Grille de Tarif OQN'!$B$2:$S$3603,U$1,0)</f>
        <v>#N/A</v>
      </c>
      <c r="V298" s="79" t="e">
        <f>VLOOKUP($S298,'Grille de Tarif OQN'!$B$2:$S$3603,V$1,0)</f>
        <v>#N/A</v>
      </c>
      <c r="W298" s="79" t="e">
        <f>VLOOKUP($S298,'Grille de Tarif OQN'!$B$2:$S$3603,W$1,0)</f>
        <v>#N/A</v>
      </c>
      <c r="X298" s="79" t="e">
        <f>VLOOKUP($S298,'Grille de Tarif OQN'!$B$2:$S$3603,X$1,0)</f>
        <v>#N/A</v>
      </c>
      <c r="Y298" s="79" t="e">
        <f>VLOOKUP($S298,'Grille de Tarif OQN'!$B$2:$S$3603,Y$1,0)</f>
        <v>#N/A</v>
      </c>
      <c r="Z298" s="79" t="e">
        <f>VLOOKUP($S298,'Grille de Tarif OQN'!$B$2:$S$3603,Z$1,0)</f>
        <v>#N/A</v>
      </c>
      <c r="AA298" s="79" t="e">
        <f>VLOOKUP($S298,'Grille de Tarif OQN'!$B$2:$S$3603,AA$1,0)</f>
        <v>#N/A</v>
      </c>
      <c r="AB298" s="79" t="e">
        <f>VLOOKUP($S298,'Grille de Tarif OQN'!$B$2:$S$3603,AB$1,0)</f>
        <v>#N/A</v>
      </c>
      <c r="AC298" s="79" t="e">
        <f>VLOOKUP($S298,'Grille de Tarif OQN'!$B$2:$S$3603,AC$1,0)</f>
        <v>#N/A</v>
      </c>
      <c r="AD298" s="79" t="e">
        <f>VLOOKUP($S298,'Grille de Tarif OQN'!$B$2:$S$3603,AD$1,0)</f>
        <v>#N/A</v>
      </c>
      <c r="AE298" s="79" t="e">
        <f>VLOOKUP($S298,'Grille de Tarif OQN'!$B$2:$S$3603,AE$1,0)</f>
        <v>#N/A</v>
      </c>
      <c r="AF298" s="79" t="e">
        <f>VLOOKUP($S298,'Grille de Tarif OQN'!$B$2:$S$3603,AF$1,0)</f>
        <v>#N/A</v>
      </c>
      <c r="AG298" s="79" t="e">
        <f>VLOOKUP($S298,'Grille de Tarif OQN'!$B$2:$S$3603,AG$1,0)</f>
        <v>#N/A</v>
      </c>
      <c r="AH298" s="79" t="e">
        <f>VLOOKUP($S298,'Grille de Tarif OQN'!$B$2:$S$3603,AH$1,0)</f>
        <v>#N/A</v>
      </c>
      <c r="AI298" s="79" t="e">
        <f>VLOOKUP($S298,'Grille de Tarif OQN'!$B$2:$S$3603,AI$1,0)</f>
        <v>#N/A</v>
      </c>
      <c r="AJ298" s="79" t="e">
        <f>VLOOKUP($S298,'Grille de Tarif OQN'!$B$2:$S$3603,AJ$1,0)</f>
        <v>#N/A</v>
      </c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72"/>
      <c r="AV298"/>
      <c r="AW298"/>
      <c r="AX298"/>
      <c r="AY298"/>
      <c r="AZ298" s="96">
        <f t="shared" si="97"/>
        <v>0</v>
      </c>
      <c r="BA298" s="24" t="e">
        <f t="shared" si="98"/>
        <v>#N/A</v>
      </c>
      <c r="BB298" s="24" t="e">
        <f t="shared" si="99"/>
        <v>#N/A</v>
      </c>
      <c r="BC298" s="24" t="e">
        <f t="shared" si="92"/>
        <v>#N/A</v>
      </c>
      <c r="BD298" s="24" t="e">
        <f t="shared" si="93"/>
        <v>#N/A</v>
      </c>
      <c r="BE298"/>
      <c r="BF298" t="e">
        <f t="shared" si="100"/>
        <v>#N/A</v>
      </c>
      <c r="BG298" t="str">
        <f t="shared" si="101"/>
        <v>HDJ</v>
      </c>
      <c r="BH298" s="20" t="e">
        <f t="shared" si="102"/>
        <v>#N/A</v>
      </c>
      <c r="BI298" s="20" t="e">
        <f t="shared" si="103"/>
        <v>#N/A</v>
      </c>
      <c r="BJ298" s="20" t="e">
        <f t="shared" si="104"/>
        <v>#N/A</v>
      </c>
      <c r="BK298" s="20" t="e">
        <f t="shared" si="105"/>
        <v>#N/A</v>
      </c>
      <c r="BL298" s="20" t="e">
        <f t="shared" si="106"/>
        <v>#N/A</v>
      </c>
      <c r="BM298" s="20" t="e">
        <f t="shared" si="94"/>
        <v>#N/A</v>
      </c>
      <c r="BN298" s="20" t="e">
        <f t="shared" si="107"/>
        <v>#N/A</v>
      </c>
    </row>
    <row r="299" spans="1:66">
      <c r="A299" s="92"/>
      <c r="B299" s="90"/>
      <c r="C299" s="90"/>
      <c r="D299" s="93"/>
      <c r="E299" s="93"/>
      <c r="F299" s="93"/>
      <c r="G299" s="93"/>
      <c r="H299" s="93"/>
      <c r="I299" s="93"/>
      <c r="J299" s="93"/>
      <c r="K299" s="93"/>
      <c r="L299" s="92"/>
      <c r="M299" s="93"/>
      <c r="N299" s="91">
        <f t="shared" si="88"/>
        <v>0</v>
      </c>
      <c r="O299" s="91" t="str">
        <f t="shared" si="89"/>
        <v/>
      </c>
      <c r="P299" s="91" t="str">
        <f t="shared" si="90"/>
        <v/>
      </c>
      <c r="Q299" s="91" t="str">
        <f t="shared" si="91"/>
        <v>HDJ</v>
      </c>
      <c r="R299" s="82"/>
      <c r="S299" s="95">
        <f t="shared" si="95"/>
        <v>0</v>
      </c>
      <c r="T299" s="95">
        <f t="shared" si="96"/>
        <v>0</v>
      </c>
      <c r="U299" s="79" t="e">
        <f>VLOOKUP($S299,'Grille de Tarif OQN'!$B$2:$S$3603,U$1,0)</f>
        <v>#N/A</v>
      </c>
      <c r="V299" s="79" t="e">
        <f>VLOOKUP($S299,'Grille de Tarif OQN'!$B$2:$S$3603,V$1,0)</f>
        <v>#N/A</v>
      </c>
      <c r="W299" s="79" t="e">
        <f>VLOOKUP($S299,'Grille de Tarif OQN'!$B$2:$S$3603,W$1,0)</f>
        <v>#N/A</v>
      </c>
      <c r="X299" s="79" t="e">
        <f>VLOOKUP($S299,'Grille de Tarif OQN'!$B$2:$S$3603,X$1,0)</f>
        <v>#N/A</v>
      </c>
      <c r="Y299" s="79" t="e">
        <f>VLOOKUP($S299,'Grille de Tarif OQN'!$B$2:$S$3603,Y$1,0)</f>
        <v>#N/A</v>
      </c>
      <c r="Z299" s="79" t="e">
        <f>VLOOKUP($S299,'Grille de Tarif OQN'!$B$2:$S$3603,Z$1,0)</f>
        <v>#N/A</v>
      </c>
      <c r="AA299" s="79" t="e">
        <f>VLOOKUP($S299,'Grille de Tarif OQN'!$B$2:$S$3603,AA$1,0)</f>
        <v>#N/A</v>
      </c>
      <c r="AB299" s="79" t="e">
        <f>VLOOKUP($S299,'Grille de Tarif OQN'!$B$2:$S$3603,AB$1,0)</f>
        <v>#N/A</v>
      </c>
      <c r="AC299" s="79" t="e">
        <f>VLOOKUP($S299,'Grille de Tarif OQN'!$B$2:$S$3603,AC$1,0)</f>
        <v>#N/A</v>
      </c>
      <c r="AD299" s="79" t="e">
        <f>VLOOKUP($S299,'Grille de Tarif OQN'!$B$2:$S$3603,AD$1,0)</f>
        <v>#N/A</v>
      </c>
      <c r="AE299" s="79" t="e">
        <f>VLOOKUP($S299,'Grille de Tarif OQN'!$B$2:$S$3603,AE$1,0)</f>
        <v>#N/A</v>
      </c>
      <c r="AF299" s="79" t="e">
        <f>VLOOKUP($S299,'Grille de Tarif OQN'!$B$2:$S$3603,AF$1,0)</f>
        <v>#N/A</v>
      </c>
      <c r="AG299" s="79" t="e">
        <f>VLOOKUP($S299,'Grille de Tarif OQN'!$B$2:$S$3603,AG$1,0)</f>
        <v>#N/A</v>
      </c>
      <c r="AH299" s="79" t="e">
        <f>VLOOKUP($S299,'Grille de Tarif OQN'!$B$2:$S$3603,AH$1,0)</f>
        <v>#N/A</v>
      </c>
      <c r="AI299" s="79" t="e">
        <f>VLOOKUP($S299,'Grille de Tarif OQN'!$B$2:$S$3603,AI$1,0)</f>
        <v>#N/A</v>
      </c>
      <c r="AJ299" s="79" t="e">
        <f>VLOOKUP($S299,'Grille de Tarif OQN'!$B$2:$S$3603,AJ$1,0)</f>
        <v>#N/A</v>
      </c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72"/>
      <c r="AV299"/>
      <c r="AW299"/>
      <c r="AX299"/>
      <c r="AY299"/>
      <c r="AZ299" s="96">
        <f t="shared" si="97"/>
        <v>0</v>
      </c>
      <c r="BA299" s="24" t="e">
        <f t="shared" si="98"/>
        <v>#N/A</v>
      </c>
      <c r="BB299" s="24" t="e">
        <f t="shared" si="99"/>
        <v>#N/A</v>
      </c>
      <c r="BC299" s="24" t="e">
        <f t="shared" si="92"/>
        <v>#N/A</v>
      </c>
      <c r="BD299" s="24" t="e">
        <f t="shared" si="93"/>
        <v>#N/A</v>
      </c>
      <c r="BE299"/>
      <c r="BF299" t="e">
        <f t="shared" si="100"/>
        <v>#N/A</v>
      </c>
      <c r="BG299" t="str">
        <f t="shared" si="101"/>
        <v>HDJ</v>
      </c>
      <c r="BH299" s="20" t="e">
        <f t="shared" si="102"/>
        <v>#N/A</v>
      </c>
      <c r="BI299" s="20" t="e">
        <f t="shared" si="103"/>
        <v>#N/A</v>
      </c>
      <c r="BJ299" s="20" t="e">
        <f t="shared" si="104"/>
        <v>#N/A</v>
      </c>
      <c r="BK299" s="20" t="e">
        <f t="shared" si="105"/>
        <v>#N/A</v>
      </c>
      <c r="BL299" s="20" t="e">
        <f t="shared" si="106"/>
        <v>#N/A</v>
      </c>
      <c r="BM299" s="20" t="e">
        <f t="shared" si="94"/>
        <v>#N/A</v>
      </c>
      <c r="BN299" s="20" t="e">
        <f t="shared" si="107"/>
        <v>#N/A</v>
      </c>
    </row>
    <row r="300" spans="1:66">
      <c r="A300" s="92"/>
      <c r="B300" s="90"/>
      <c r="C300" s="90"/>
      <c r="D300" s="93"/>
      <c r="E300" s="93"/>
      <c r="F300" s="93"/>
      <c r="G300" s="93"/>
      <c r="H300" s="93"/>
      <c r="I300" s="93"/>
      <c r="J300" s="93"/>
      <c r="K300" s="93"/>
      <c r="L300" s="92"/>
      <c r="M300" s="93"/>
      <c r="N300" s="91">
        <f t="shared" si="88"/>
        <v>0</v>
      </c>
      <c r="O300" s="91" t="str">
        <f t="shared" si="89"/>
        <v/>
      </c>
      <c r="P300" s="91" t="str">
        <f t="shared" si="90"/>
        <v/>
      </c>
      <c r="Q300" s="91" t="str">
        <f t="shared" si="91"/>
        <v>HDJ</v>
      </c>
      <c r="R300" s="82"/>
      <c r="S300" s="95">
        <f t="shared" si="95"/>
        <v>0</v>
      </c>
      <c r="T300" s="95">
        <f t="shared" si="96"/>
        <v>0</v>
      </c>
      <c r="U300" s="79" t="e">
        <f>VLOOKUP($S300,'Grille de Tarif OQN'!$B$2:$S$3603,U$1,0)</f>
        <v>#N/A</v>
      </c>
      <c r="V300" s="79" t="e">
        <f>VLOOKUP($S300,'Grille de Tarif OQN'!$B$2:$S$3603,V$1,0)</f>
        <v>#N/A</v>
      </c>
      <c r="W300" s="79" t="e">
        <f>VLOOKUP($S300,'Grille de Tarif OQN'!$B$2:$S$3603,W$1,0)</f>
        <v>#N/A</v>
      </c>
      <c r="X300" s="79" t="e">
        <f>VLOOKUP($S300,'Grille de Tarif OQN'!$B$2:$S$3603,X$1,0)</f>
        <v>#N/A</v>
      </c>
      <c r="Y300" s="79" t="e">
        <f>VLOOKUP($S300,'Grille de Tarif OQN'!$B$2:$S$3603,Y$1,0)</f>
        <v>#N/A</v>
      </c>
      <c r="Z300" s="79" t="e">
        <f>VLOOKUP($S300,'Grille de Tarif OQN'!$B$2:$S$3603,Z$1,0)</f>
        <v>#N/A</v>
      </c>
      <c r="AA300" s="79" t="e">
        <f>VLOOKUP($S300,'Grille de Tarif OQN'!$B$2:$S$3603,AA$1,0)</f>
        <v>#N/A</v>
      </c>
      <c r="AB300" s="79" t="e">
        <f>VLOOKUP($S300,'Grille de Tarif OQN'!$B$2:$S$3603,AB$1,0)</f>
        <v>#N/A</v>
      </c>
      <c r="AC300" s="79" t="e">
        <f>VLOOKUP($S300,'Grille de Tarif OQN'!$B$2:$S$3603,AC$1,0)</f>
        <v>#N/A</v>
      </c>
      <c r="AD300" s="79" t="e">
        <f>VLOOKUP($S300,'Grille de Tarif OQN'!$B$2:$S$3603,AD$1,0)</f>
        <v>#N/A</v>
      </c>
      <c r="AE300" s="79" t="e">
        <f>VLOOKUP($S300,'Grille de Tarif OQN'!$B$2:$S$3603,AE$1,0)</f>
        <v>#N/A</v>
      </c>
      <c r="AF300" s="79" t="e">
        <f>VLOOKUP($S300,'Grille de Tarif OQN'!$B$2:$S$3603,AF$1,0)</f>
        <v>#N/A</v>
      </c>
      <c r="AG300" s="79" t="e">
        <f>VLOOKUP($S300,'Grille de Tarif OQN'!$B$2:$S$3603,AG$1,0)</f>
        <v>#N/A</v>
      </c>
      <c r="AH300" s="79" t="e">
        <f>VLOOKUP($S300,'Grille de Tarif OQN'!$B$2:$S$3603,AH$1,0)</f>
        <v>#N/A</v>
      </c>
      <c r="AI300" s="79" t="e">
        <f>VLOOKUP($S300,'Grille de Tarif OQN'!$B$2:$S$3603,AI$1,0)</f>
        <v>#N/A</v>
      </c>
      <c r="AJ300" s="79" t="e">
        <f>VLOOKUP($S300,'Grille de Tarif OQN'!$B$2:$S$3603,AJ$1,0)</f>
        <v>#N/A</v>
      </c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72"/>
      <c r="AV300"/>
      <c r="AW300"/>
      <c r="AX300"/>
      <c r="AY300"/>
      <c r="AZ300" s="96">
        <f t="shared" si="97"/>
        <v>0</v>
      </c>
      <c r="BA300" s="24" t="e">
        <f t="shared" si="98"/>
        <v>#N/A</v>
      </c>
      <c r="BB300" s="24" t="e">
        <f t="shared" si="99"/>
        <v>#N/A</v>
      </c>
      <c r="BC300" s="24" t="e">
        <f t="shared" si="92"/>
        <v>#N/A</v>
      </c>
      <c r="BD300" s="24" t="e">
        <f t="shared" si="93"/>
        <v>#N/A</v>
      </c>
      <c r="BE300"/>
      <c r="BF300" t="e">
        <f t="shared" si="100"/>
        <v>#N/A</v>
      </c>
      <c r="BG300" t="str">
        <f t="shared" si="101"/>
        <v>HDJ</v>
      </c>
      <c r="BH300" s="20" t="e">
        <f t="shared" si="102"/>
        <v>#N/A</v>
      </c>
      <c r="BI300" s="20" t="e">
        <f t="shared" si="103"/>
        <v>#N/A</v>
      </c>
      <c r="BJ300" s="20" t="e">
        <f t="shared" si="104"/>
        <v>#N/A</v>
      </c>
      <c r="BK300" s="20" t="e">
        <f t="shared" si="105"/>
        <v>#N/A</v>
      </c>
      <c r="BL300" s="20" t="e">
        <f t="shared" si="106"/>
        <v>#N/A</v>
      </c>
      <c r="BM300" s="20" t="e">
        <f t="shared" si="94"/>
        <v>#N/A</v>
      </c>
      <c r="BN300" s="20" t="e">
        <f t="shared" si="107"/>
        <v>#N/A</v>
      </c>
    </row>
    <row r="301" spans="1:66">
      <c r="A301" s="92"/>
      <c r="B301" s="90"/>
      <c r="C301" s="90"/>
      <c r="D301" s="93"/>
      <c r="E301" s="93"/>
      <c r="F301" s="93"/>
      <c r="G301" s="93"/>
      <c r="H301" s="93"/>
      <c r="I301" s="93"/>
      <c r="J301" s="93"/>
      <c r="K301" s="93"/>
      <c r="L301" s="92"/>
      <c r="M301" s="93"/>
      <c r="N301" s="91">
        <f t="shared" si="88"/>
        <v>0</v>
      </c>
      <c r="O301" s="91" t="str">
        <f t="shared" si="89"/>
        <v/>
      </c>
      <c r="P301" s="91" t="str">
        <f t="shared" si="90"/>
        <v/>
      </c>
      <c r="Q301" s="91" t="str">
        <f t="shared" si="91"/>
        <v>HDJ</v>
      </c>
      <c r="R301" s="82"/>
      <c r="S301" s="95">
        <f t="shared" si="95"/>
        <v>0</v>
      </c>
      <c r="T301" s="95">
        <f t="shared" si="96"/>
        <v>0</v>
      </c>
      <c r="U301" s="79" t="e">
        <f>VLOOKUP($S301,'Grille de Tarif OQN'!$B$2:$S$3603,U$1,0)</f>
        <v>#N/A</v>
      </c>
      <c r="V301" s="79" t="e">
        <f>VLOOKUP($S301,'Grille de Tarif OQN'!$B$2:$S$3603,V$1,0)</f>
        <v>#N/A</v>
      </c>
      <c r="W301" s="79" t="e">
        <f>VLOOKUP($S301,'Grille de Tarif OQN'!$B$2:$S$3603,W$1,0)</f>
        <v>#N/A</v>
      </c>
      <c r="X301" s="79" t="e">
        <f>VLOOKUP($S301,'Grille de Tarif OQN'!$B$2:$S$3603,X$1,0)</f>
        <v>#N/A</v>
      </c>
      <c r="Y301" s="79" t="e">
        <f>VLOOKUP($S301,'Grille de Tarif OQN'!$B$2:$S$3603,Y$1,0)</f>
        <v>#N/A</v>
      </c>
      <c r="Z301" s="79" t="e">
        <f>VLOOKUP($S301,'Grille de Tarif OQN'!$B$2:$S$3603,Z$1,0)</f>
        <v>#N/A</v>
      </c>
      <c r="AA301" s="79" t="e">
        <f>VLOOKUP($S301,'Grille de Tarif OQN'!$B$2:$S$3603,AA$1,0)</f>
        <v>#N/A</v>
      </c>
      <c r="AB301" s="79" t="e">
        <f>VLOOKUP($S301,'Grille de Tarif OQN'!$B$2:$S$3603,AB$1,0)</f>
        <v>#N/A</v>
      </c>
      <c r="AC301" s="79" t="e">
        <f>VLOOKUP($S301,'Grille de Tarif OQN'!$B$2:$S$3603,AC$1,0)</f>
        <v>#N/A</v>
      </c>
      <c r="AD301" s="79" t="e">
        <f>VLOOKUP($S301,'Grille de Tarif OQN'!$B$2:$S$3603,AD$1,0)</f>
        <v>#N/A</v>
      </c>
      <c r="AE301" s="79" t="e">
        <f>VLOOKUP($S301,'Grille de Tarif OQN'!$B$2:$S$3603,AE$1,0)</f>
        <v>#N/A</v>
      </c>
      <c r="AF301" s="79" t="e">
        <f>VLOOKUP($S301,'Grille de Tarif OQN'!$B$2:$S$3603,AF$1,0)</f>
        <v>#N/A</v>
      </c>
      <c r="AG301" s="79" t="e">
        <f>VLOOKUP($S301,'Grille de Tarif OQN'!$B$2:$S$3603,AG$1,0)</f>
        <v>#N/A</v>
      </c>
      <c r="AH301" s="79" t="e">
        <f>VLOOKUP($S301,'Grille de Tarif OQN'!$B$2:$S$3603,AH$1,0)</f>
        <v>#N/A</v>
      </c>
      <c r="AI301" s="79" t="e">
        <f>VLOOKUP($S301,'Grille de Tarif OQN'!$B$2:$S$3603,AI$1,0)</f>
        <v>#N/A</v>
      </c>
      <c r="AJ301" s="79" t="e">
        <f>VLOOKUP($S301,'Grille de Tarif OQN'!$B$2:$S$3603,AJ$1,0)</f>
        <v>#N/A</v>
      </c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72"/>
      <c r="AV301"/>
      <c r="AW301"/>
      <c r="AX301"/>
      <c r="AY301"/>
      <c r="AZ301" s="96">
        <f t="shared" si="97"/>
        <v>0</v>
      </c>
      <c r="BA301" s="24" t="e">
        <f t="shared" si="98"/>
        <v>#N/A</v>
      </c>
      <c r="BB301" s="24" t="e">
        <f t="shared" si="99"/>
        <v>#N/A</v>
      </c>
      <c r="BC301" s="24" t="e">
        <f t="shared" si="92"/>
        <v>#N/A</v>
      </c>
      <c r="BD301" s="24" t="e">
        <f t="shared" si="93"/>
        <v>#N/A</v>
      </c>
      <c r="BE301"/>
      <c r="BF301" t="e">
        <f t="shared" si="100"/>
        <v>#N/A</v>
      </c>
      <c r="BG301" t="str">
        <f t="shared" si="101"/>
        <v>HDJ</v>
      </c>
      <c r="BH301" s="20" t="e">
        <f t="shared" si="102"/>
        <v>#N/A</v>
      </c>
      <c r="BI301" s="20" t="e">
        <f t="shared" si="103"/>
        <v>#N/A</v>
      </c>
      <c r="BJ301" s="20" t="e">
        <f t="shared" si="104"/>
        <v>#N/A</v>
      </c>
      <c r="BK301" s="20" t="e">
        <f t="shared" si="105"/>
        <v>#N/A</v>
      </c>
      <c r="BL301" s="20" t="e">
        <f t="shared" si="106"/>
        <v>#N/A</v>
      </c>
      <c r="BM301" s="20" t="e">
        <f t="shared" si="94"/>
        <v>#N/A</v>
      </c>
      <c r="BN301" s="20" t="e">
        <f t="shared" si="107"/>
        <v>#N/A</v>
      </c>
    </row>
    <row r="302" spans="1:66">
      <c r="A302" s="92"/>
      <c r="B302" s="90"/>
      <c r="C302" s="90"/>
      <c r="D302" s="93"/>
      <c r="E302" s="93"/>
      <c r="F302" s="93"/>
      <c r="G302" s="93"/>
      <c r="H302" s="93"/>
      <c r="I302" s="93"/>
      <c r="J302" s="93"/>
      <c r="K302" s="93"/>
      <c r="L302" s="92"/>
      <c r="M302" s="93"/>
      <c r="N302" s="91">
        <f t="shared" si="88"/>
        <v>0</v>
      </c>
      <c r="O302" s="91" t="str">
        <f t="shared" si="89"/>
        <v/>
      </c>
      <c r="P302" s="91" t="str">
        <f t="shared" si="90"/>
        <v/>
      </c>
      <c r="Q302" s="91" t="str">
        <f t="shared" si="91"/>
        <v>HDJ</v>
      </c>
      <c r="R302" s="82"/>
      <c r="S302" s="95">
        <f t="shared" si="95"/>
        <v>0</v>
      </c>
      <c r="T302" s="95">
        <f t="shared" si="96"/>
        <v>0</v>
      </c>
      <c r="U302" s="79" t="e">
        <f>VLOOKUP($S302,'Grille de Tarif OQN'!$B$2:$S$3603,U$1,0)</f>
        <v>#N/A</v>
      </c>
      <c r="V302" s="79" t="e">
        <f>VLOOKUP($S302,'Grille de Tarif OQN'!$B$2:$S$3603,V$1,0)</f>
        <v>#N/A</v>
      </c>
      <c r="W302" s="79" t="e">
        <f>VLOOKUP($S302,'Grille de Tarif OQN'!$B$2:$S$3603,W$1,0)</f>
        <v>#N/A</v>
      </c>
      <c r="X302" s="79" t="e">
        <f>VLOOKUP($S302,'Grille de Tarif OQN'!$B$2:$S$3603,X$1,0)</f>
        <v>#N/A</v>
      </c>
      <c r="Y302" s="79" t="e">
        <f>VLOOKUP($S302,'Grille de Tarif OQN'!$B$2:$S$3603,Y$1,0)</f>
        <v>#N/A</v>
      </c>
      <c r="Z302" s="79" t="e">
        <f>VLOOKUP($S302,'Grille de Tarif OQN'!$B$2:$S$3603,Z$1,0)</f>
        <v>#N/A</v>
      </c>
      <c r="AA302" s="79" t="e">
        <f>VLOOKUP($S302,'Grille de Tarif OQN'!$B$2:$S$3603,AA$1,0)</f>
        <v>#N/A</v>
      </c>
      <c r="AB302" s="79" t="e">
        <f>VLOOKUP($S302,'Grille de Tarif OQN'!$B$2:$S$3603,AB$1,0)</f>
        <v>#N/A</v>
      </c>
      <c r="AC302" s="79" t="e">
        <f>VLOOKUP($S302,'Grille de Tarif OQN'!$B$2:$S$3603,AC$1,0)</f>
        <v>#N/A</v>
      </c>
      <c r="AD302" s="79" t="e">
        <f>VLOOKUP($S302,'Grille de Tarif OQN'!$B$2:$S$3603,AD$1,0)</f>
        <v>#N/A</v>
      </c>
      <c r="AE302" s="79" t="e">
        <f>VLOOKUP($S302,'Grille de Tarif OQN'!$B$2:$S$3603,AE$1,0)</f>
        <v>#N/A</v>
      </c>
      <c r="AF302" s="79" t="e">
        <f>VLOOKUP($S302,'Grille de Tarif OQN'!$B$2:$S$3603,AF$1,0)</f>
        <v>#N/A</v>
      </c>
      <c r="AG302" s="79" t="e">
        <f>VLOOKUP($S302,'Grille de Tarif OQN'!$B$2:$S$3603,AG$1,0)</f>
        <v>#N/A</v>
      </c>
      <c r="AH302" s="79" t="e">
        <f>VLOOKUP($S302,'Grille de Tarif OQN'!$B$2:$S$3603,AH$1,0)</f>
        <v>#N/A</v>
      </c>
      <c r="AI302" s="79" t="e">
        <f>VLOOKUP($S302,'Grille de Tarif OQN'!$B$2:$S$3603,AI$1,0)</f>
        <v>#N/A</v>
      </c>
      <c r="AJ302" s="79" t="e">
        <f>VLOOKUP($S302,'Grille de Tarif OQN'!$B$2:$S$3603,AJ$1,0)</f>
        <v>#N/A</v>
      </c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72"/>
      <c r="AV302"/>
      <c r="AW302"/>
      <c r="AX302"/>
      <c r="AY302"/>
      <c r="AZ302" s="96">
        <f t="shared" si="97"/>
        <v>0</v>
      </c>
      <c r="BA302" s="24" t="e">
        <f t="shared" si="98"/>
        <v>#N/A</v>
      </c>
      <c r="BB302" s="24" t="e">
        <f t="shared" si="99"/>
        <v>#N/A</v>
      </c>
      <c r="BC302" s="24" t="e">
        <f t="shared" si="92"/>
        <v>#N/A</v>
      </c>
      <c r="BD302" s="24" t="e">
        <f t="shared" si="93"/>
        <v>#N/A</v>
      </c>
      <c r="BE302"/>
      <c r="BF302" t="e">
        <f t="shared" si="100"/>
        <v>#N/A</v>
      </c>
      <c r="BG302" t="str">
        <f t="shared" si="101"/>
        <v>HDJ</v>
      </c>
      <c r="BH302" s="20" t="e">
        <f t="shared" si="102"/>
        <v>#N/A</v>
      </c>
      <c r="BI302" s="20" t="e">
        <f t="shared" si="103"/>
        <v>#N/A</v>
      </c>
      <c r="BJ302" s="20" t="e">
        <f t="shared" si="104"/>
        <v>#N/A</v>
      </c>
      <c r="BK302" s="20" t="e">
        <f t="shared" si="105"/>
        <v>#N/A</v>
      </c>
      <c r="BL302" s="20" t="e">
        <f t="shared" si="106"/>
        <v>#N/A</v>
      </c>
      <c r="BM302" s="20" t="e">
        <f t="shared" si="94"/>
        <v>#N/A</v>
      </c>
      <c r="BN302" s="20" t="e">
        <f t="shared" si="107"/>
        <v>#N/A</v>
      </c>
    </row>
    <row r="303" spans="1:66">
      <c r="A303" s="92"/>
      <c r="B303" s="90"/>
      <c r="C303" s="90"/>
      <c r="D303" s="93"/>
      <c r="E303" s="93"/>
      <c r="F303" s="93"/>
      <c r="G303" s="93"/>
      <c r="H303" s="93"/>
      <c r="I303" s="93"/>
      <c r="J303" s="93"/>
      <c r="K303" s="93"/>
      <c r="L303" s="92"/>
      <c r="M303" s="93"/>
      <c r="N303" s="91">
        <f t="shared" si="88"/>
        <v>0</v>
      </c>
      <c r="O303" s="91" t="str">
        <f t="shared" si="89"/>
        <v/>
      </c>
      <c r="P303" s="91" t="str">
        <f t="shared" si="90"/>
        <v/>
      </c>
      <c r="Q303" s="91" t="str">
        <f t="shared" si="91"/>
        <v>HDJ</v>
      </c>
      <c r="R303" s="82"/>
      <c r="S303" s="95">
        <f t="shared" si="95"/>
        <v>0</v>
      </c>
      <c r="T303" s="95">
        <f t="shared" si="96"/>
        <v>0</v>
      </c>
      <c r="U303" s="79" t="e">
        <f>VLOOKUP($S303,'Grille de Tarif OQN'!$B$2:$S$3603,U$1,0)</f>
        <v>#N/A</v>
      </c>
      <c r="V303" s="79" t="e">
        <f>VLOOKUP($S303,'Grille de Tarif OQN'!$B$2:$S$3603,V$1,0)</f>
        <v>#N/A</v>
      </c>
      <c r="W303" s="79" t="e">
        <f>VLOOKUP($S303,'Grille de Tarif OQN'!$B$2:$S$3603,W$1,0)</f>
        <v>#N/A</v>
      </c>
      <c r="X303" s="79" t="e">
        <f>VLOOKUP($S303,'Grille de Tarif OQN'!$B$2:$S$3603,X$1,0)</f>
        <v>#N/A</v>
      </c>
      <c r="Y303" s="79" t="e">
        <f>VLOOKUP($S303,'Grille de Tarif OQN'!$B$2:$S$3603,Y$1,0)</f>
        <v>#N/A</v>
      </c>
      <c r="Z303" s="79" t="e">
        <f>VLOOKUP($S303,'Grille de Tarif OQN'!$B$2:$S$3603,Z$1,0)</f>
        <v>#N/A</v>
      </c>
      <c r="AA303" s="79" t="e">
        <f>VLOOKUP($S303,'Grille de Tarif OQN'!$B$2:$S$3603,AA$1,0)</f>
        <v>#N/A</v>
      </c>
      <c r="AB303" s="79" t="e">
        <f>VLOOKUP($S303,'Grille de Tarif OQN'!$B$2:$S$3603,AB$1,0)</f>
        <v>#N/A</v>
      </c>
      <c r="AC303" s="79" t="e">
        <f>VLOOKUP($S303,'Grille de Tarif OQN'!$B$2:$S$3603,AC$1,0)</f>
        <v>#N/A</v>
      </c>
      <c r="AD303" s="79" t="e">
        <f>VLOOKUP($S303,'Grille de Tarif OQN'!$B$2:$S$3603,AD$1,0)</f>
        <v>#N/A</v>
      </c>
      <c r="AE303" s="79" t="e">
        <f>VLOOKUP($S303,'Grille de Tarif OQN'!$B$2:$S$3603,AE$1,0)</f>
        <v>#N/A</v>
      </c>
      <c r="AF303" s="79" t="e">
        <f>VLOOKUP($S303,'Grille de Tarif OQN'!$B$2:$S$3603,AF$1,0)</f>
        <v>#N/A</v>
      </c>
      <c r="AG303" s="79" t="e">
        <f>VLOOKUP($S303,'Grille de Tarif OQN'!$B$2:$S$3603,AG$1,0)</f>
        <v>#N/A</v>
      </c>
      <c r="AH303" s="79" t="e">
        <f>VLOOKUP($S303,'Grille de Tarif OQN'!$B$2:$S$3603,AH$1,0)</f>
        <v>#N/A</v>
      </c>
      <c r="AI303" s="79" t="e">
        <f>VLOOKUP($S303,'Grille de Tarif OQN'!$B$2:$S$3603,AI$1,0)</f>
        <v>#N/A</v>
      </c>
      <c r="AJ303" s="79" t="e">
        <f>VLOOKUP($S303,'Grille de Tarif OQN'!$B$2:$S$3603,AJ$1,0)</f>
        <v>#N/A</v>
      </c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72"/>
      <c r="AV303"/>
      <c r="AW303"/>
      <c r="AX303"/>
      <c r="AY303"/>
      <c r="AZ303" s="96">
        <f t="shared" si="97"/>
        <v>0</v>
      </c>
      <c r="BA303" s="24" t="e">
        <f t="shared" si="98"/>
        <v>#N/A</v>
      </c>
      <c r="BB303" s="24" t="e">
        <f t="shared" si="99"/>
        <v>#N/A</v>
      </c>
      <c r="BC303" s="24" t="e">
        <f t="shared" si="92"/>
        <v>#N/A</v>
      </c>
      <c r="BD303" s="24" t="e">
        <f t="shared" si="93"/>
        <v>#N/A</v>
      </c>
      <c r="BE303"/>
      <c r="BF303" t="e">
        <f t="shared" si="100"/>
        <v>#N/A</v>
      </c>
      <c r="BG303" t="str">
        <f t="shared" si="101"/>
        <v>HDJ</v>
      </c>
      <c r="BH303" s="20" t="e">
        <f t="shared" si="102"/>
        <v>#N/A</v>
      </c>
      <c r="BI303" s="20" t="e">
        <f t="shared" si="103"/>
        <v>#N/A</v>
      </c>
      <c r="BJ303" s="20" t="e">
        <f t="shared" si="104"/>
        <v>#N/A</v>
      </c>
      <c r="BK303" s="20" t="e">
        <f t="shared" si="105"/>
        <v>#N/A</v>
      </c>
      <c r="BL303" s="20" t="e">
        <f t="shared" si="106"/>
        <v>#N/A</v>
      </c>
      <c r="BM303" s="20" t="e">
        <f t="shared" si="94"/>
        <v>#N/A</v>
      </c>
      <c r="BN303" s="20" t="e">
        <f t="shared" si="107"/>
        <v>#N/A</v>
      </c>
    </row>
    <row r="304" spans="1:66">
      <c r="A304" s="92"/>
      <c r="B304" s="90"/>
      <c r="C304" s="90"/>
      <c r="D304" s="93"/>
      <c r="E304" s="93"/>
      <c r="F304" s="93"/>
      <c r="G304" s="93"/>
      <c r="H304" s="93"/>
      <c r="I304" s="93"/>
      <c r="J304" s="93"/>
      <c r="K304" s="93"/>
      <c r="L304" s="92"/>
      <c r="M304" s="93"/>
      <c r="N304" s="91">
        <f t="shared" si="88"/>
        <v>0</v>
      </c>
      <c r="O304" s="91" t="str">
        <f t="shared" si="89"/>
        <v/>
      </c>
      <c r="P304" s="91" t="str">
        <f t="shared" si="90"/>
        <v/>
      </c>
      <c r="Q304" s="91" t="str">
        <f t="shared" si="91"/>
        <v>HDJ</v>
      </c>
      <c r="R304" s="82"/>
      <c r="S304" s="95">
        <f t="shared" si="95"/>
        <v>0</v>
      </c>
      <c r="T304" s="95">
        <f t="shared" si="96"/>
        <v>0</v>
      </c>
      <c r="U304" s="79" t="e">
        <f>VLOOKUP($S304,'Grille de Tarif OQN'!$B$2:$S$3603,U$1,0)</f>
        <v>#N/A</v>
      </c>
      <c r="V304" s="79" t="e">
        <f>VLOOKUP($S304,'Grille de Tarif OQN'!$B$2:$S$3603,V$1,0)</f>
        <v>#N/A</v>
      </c>
      <c r="W304" s="79" t="e">
        <f>VLOOKUP($S304,'Grille de Tarif OQN'!$B$2:$S$3603,W$1,0)</f>
        <v>#N/A</v>
      </c>
      <c r="X304" s="79" t="e">
        <f>VLOOKUP($S304,'Grille de Tarif OQN'!$B$2:$S$3603,X$1,0)</f>
        <v>#N/A</v>
      </c>
      <c r="Y304" s="79" t="e">
        <f>VLOOKUP($S304,'Grille de Tarif OQN'!$B$2:$S$3603,Y$1,0)</f>
        <v>#N/A</v>
      </c>
      <c r="Z304" s="79" t="e">
        <f>VLOOKUP($S304,'Grille de Tarif OQN'!$B$2:$S$3603,Z$1,0)</f>
        <v>#N/A</v>
      </c>
      <c r="AA304" s="79" t="e">
        <f>VLOOKUP($S304,'Grille de Tarif OQN'!$B$2:$S$3603,AA$1,0)</f>
        <v>#N/A</v>
      </c>
      <c r="AB304" s="79" t="e">
        <f>VLOOKUP($S304,'Grille de Tarif OQN'!$B$2:$S$3603,AB$1,0)</f>
        <v>#N/A</v>
      </c>
      <c r="AC304" s="79" t="e">
        <f>VLOOKUP($S304,'Grille de Tarif OQN'!$B$2:$S$3603,AC$1,0)</f>
        <v>#N/A</v>
      </c>
      <c r="AD304" s="79" t="e">
        <f>VLOOKUP($S304,'Grille de Tarif OQN'!$B$2:$S$3603,AD$1,0)</f>
        <v>#N/A</v>
      </c>
      <c r="AE304" s="79" t="e">
        <f>VLOOKUP($S304,'Grille de Tarif OQN'!$B$2:$S$3603,AE$1,0)</f>
        <v>#N/A</v>
      </c>
      <c r="AF304" s="79" t="e">
        <f>VLOOKUP($S304,'Grille de Tarif OQN'!$B$2:$S$3603,AF$1,0)</f>
        <v>#N/A</v>
      </c>
      <c r="AG304" s="79" t="e">
        <f>VLOOKUP($S304,'Grille de Tarif OQN'!$B$2:$S$3603,AG$1,0)</f>
        <v>#N/A</v>
      </c>
      <c r="AH304" s="79" t="e">
        <f>VLOOKUP($S304,'Grille de Tarif OQN'!$B$2:$S$3603,AH$1,0)</f>
        <v>#N/A</v>
      </c>
      <c r="AI304" s="79" t="e">
        <f>VLOOKUP($S304,'Grille de Tarif OQN'!$B$2:$S$3603,AI$1,0)</f>
        <v>#N/A</v>
      </c>
      <c r="AJ304" s="79" t="e">
        <f>VLOOKUP($S304,'Grille de Tarif OQN'!$B$2:$S$3603,AJ$1,0)</f>
        <v>#N/A</v>
      </c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72"/>
      <c r="AV304"/>
      <c r="AW304"/>
      <c r="AX304"/>
      <c r="AY304"/>
      <c r="AZ304" s="96">
        <f t="shared" si="97"/>
        <v>0</v>
      </c>
      <c r="BA304" s="24" t="e">
        <f t="shared" si="98"/>
        <v>#N/A</v>
      </c>
      <c r="BB304" s="24" t="e">
        <f t="shared" si="99"/>
        <v>#N/A</v>
      </c>
      <c r="BC304" s="24" t="e">
        <f t="shared" si="92"/>
        <v>#N/A</v>
      </c>
      <c r="BD304" s="24" t="e">
        <f t="shared" si="93"/>
        <v>#N/A</v>
      </c>
      <c r="BE304"/>
      <c r="BF304" t="e">
        <f t="shared" si="100"/>
        <v>#N/A</v>
      </c>
      <c r="BG304" t="str">
        <f t="shared" si="101"/>
        <v>HDJ</v>
      </c>
      <c r="BH304" s="20" t="e">
        <f t="shared" si="102"/>
        <v>#N/A</v>
      </c>
      <c r="BI304" s="20" t="e">
        <f t="shared" si="103"/>
        <v>#N/A</v>
      </c>
      <c r="BJ304" s="20" t="e">
        <f t="shared" si="104"/>
        <v>#N/A</v>
      </c>
      <c r="BK304" s="20" t="e">
        <f t="shared" si="105"/>
        <v>#N/A</v>
      </c>
      <c r="BL304" s="20" t="e">
        <f t="shared" si="106"/>
        <v>#N/A</v>
      </c>
      <c r="BM304" s="20" t="e">
        <f t="shared" si="94"/>
        <v>#N/A</v>
      </c>
      <c r="BN304" s="20" t="e">
        <f t="shared" si="107"/>
        <v>#N/A</v>
      </c>
    </row>
    <row r="305" spans="1:66">
      <c r="A305" s="92"/>
      <c r="B305" s="90"/>
      <c r="C305" s="90"/>
      <c r="D305" s="93"/>
      <c r="E305" s="93"/>
      <c r="F305" s="93"/>
      <c r="G305" s="93"/>
      <c r="H305" s="93"/>
      <c r="I305" s="93"/>
      <c r="J305" s="93"/>
      <c r="K305" s="93"/>
      <c r="L305" s="92"/>
      <c r="M305" s="93"/>
      <c r="N305" s="91">
        <f t="shared" si="88"/>
        <v>0</v>
      </c>
      <c r="O305" s="91" t="str">
        <f t="shared" si="89"/>
        <v/>
      </c>
      <c r="P305" s="91" t="str">
        <f t="shared" si="90"/>
        <v/>
      </c>
      <c r="Q305" s="91" t="str">
        <f t="shared" si="91"/>
        <v>HDJ</v>
      </c>
      <c r="R305" s="82"/>
      <c r="S305" s="95">
        <f t="shared" si="95"/>
        <v>0</v>
      </c>
      <c r="T305" s="95">
        <f t="shared" si="96"/>
        <v>0</v>
      </c>
      <c r="U305" s="79" t="e">
        <f>VLOOKUP($S305,'Grille de Tarif OQN'!$B$2:$S$3603,U$1,0)</f>
        <v>#N/A</v>
      </c>
      <c r="V305" s="79" t="e">
        <f>VLOOKUP($S305,'Grille de Tarif OQN'!$B$2:$S$3603,V$1,0)</f>
        <v>#N/A</v>
      </c>
      <c r="W305" s="79" t="e">
        <f>VLOOKUP($S305,'Grille de Tarif OQN'!$B$2:$S$3603,W$1,0)</f>
        <v>#N/A</v>
      </c>
      <c r="X305" s="79" t="e">
        <f>VLOOKUP($S305,'Grille de Tarif OQN'!$B$2:$S$3603,X$1,0)</f>
        <v>#N/A</v>
      </c>
      <c r="Y305" s="79" t="e">
        <f>VLOOKUP($S305,'Grille de Tarif OQN'!$B$2:$S$3603,Y$1,0)</f>
        <v>#N/A</v>
      </c>
      <c r="Z305" s="79" t="e">
        <f>VLOOKUP($S305,'Grille de Tarif OQN'!$B$2:$S$3603,Z$1,0)</f>
        <v>#N/A</v>
      </c>
      <c r="AA305" s="79" t="e">
        <f>VLOOKUP($S305,'Grille de Tarif OQN'!$B$2:$S$3603,AA$1,0)</f>
        <v>#N/A</v>
      </c>
      <c r="AB305" s="79" t="e">
        <f>VLOOKUP($S305,'Grille de Tarif OQN'!$B$2:$S$3603,AB$1,0)</f>
        <v>#N/A</v>
      </c>
      <c r="AC305" s="79" t="e">
        <f>VLOOKUP($S305,'Grille de Tarif OQN'!$B$2:$S$3603,AC$1,0)</f>
        <v>#N/A</v>
      </c>
      <c r="AD305" s="79" t="e">
        <f>VLOOKUP($S305,'Grille de Tarif OQN'!$B$2:$S$3603,AD$1,0)</f>
        <v>#N/A</v>
      </c>
      <c r="AE305" s="79" t="e">
        <f>VLOOKUP($S305,'Grille de Tarif OQN'!$B$2:$S$3603,AE$1,0)</f>
        <v>#N/A</v>
      </c>
      <c r="AF305" s="79" t="e">
        <f>VLOOKUP($S305,'Grille de Tarif OQN'!$B$2:$S$3603,AF$1,0)</f>
        <v>#N/A</v>
      </c>
      <c r="AG305" s="79" t="e">
        <f>VLOOKUP($S305,'Grille de Tarif OQN'!$B$2:$S$3603,AG$1,0)</f>
        <v>#N/A</v>
      </c>
      <c r="AH305" s="79" t="e">
        <f>VLOOKUP($S305,'Grille de Tarif OQN'!$B$2:$S$3603,AH$1,0)</f>
        <v>#N/A</v>
      </c>
      <c r="AI305" s="79" t="e">
        <f>VLOOKUP($S305,'Grille de Tarif OQN'!$B$2:$S$3603,AI$1,0)</f>
        <v>#N/A</v>
      </c>
      <c r="AJ305" s="79" t="e">
        <f>VLOOKUP($S305,'Grille de Tarif OQN'!$B$2:$S$3603,AJ$1,0)</f>
        <v>#N/A</v>
      </c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72"/>
      <c r="AV305"/>
      <c r="AW305"/>
      <c r="AX305"/>
      <c r="AY305"/>
      <c r="AZ305" s="96">
        <f t="shared" si="97"/>
        <v>0</v>
      </c>
      <c r="BA305" s="24" t="e">
        <f t="shared" si="98"/>
        <v>#N/A</v>
      </c>
      <c r="BB305" s="24" t="e">
        <f t="shared" si="99"/>
        <v>#N/A</v>
      </c>
      <c r="BC305" s="24" t="e">
        <f t="shared" si="92"/>
        <v>#N/A</v>
      </c>
      <c r="BD305" s="24" t="e">
        <f t="shared" si="93"/>
        <v>#N/A</v>
      </c>
      <c r="BE305"/>
      <c r="BF305" t="e">
        <f t="shared" si="100"/>
        <v>#N/A</v>
      </c>
      <c r="BG305" t="str">
        <f t="shared" si="101"/>
        <v>HDJ</v>
      </c>
      <c r="BH305" s="20" t="e">
        <f t="shared" si="102"/>
        <v>#N/A</v>
      </c>
      <c r="BI305" s="20" t="e">
        <f t="shared" si="103"/>
        <v>#N/A</v>
      </c>
      <c r="BJ305" s="20" t="e">
        <f t="shared" si="104"/>
        <v>#N/A</v>
      </c>
      <c r="BK305" s="20" t="e">
        <f t="shared" si="105"/>
        <v>#N/A</v>
      </c>
      <c r="BL305" s="20" t="e">
        <f t="shared" si="106"/>
        <v>#N/A</v>
      </c>
      <c r="BM305" s="20" t="e">
        <f t="shared" si="94"/>
        <v>#N/A</v>
      </c>
      <c r="BN305" s="20" t="e">
        <f t="shared" si="107"/>
        <v>#N/A</v>
      </c>
    </row>
    <row r="306" spans="1:66">
      <c r="A306" s="92"/>
      <c r="B306" s="90"/>
      <c r="C306" s="90"/>
      <c r="D306" s="93"/>
      <c r="E306" s="93"/>
      <c r="F306" s="93"/>
      <c r="G306" s="93"/>
      <c r="H306" s="93"/>
      <c r="I306" s="93"/>
      <c r="J306" s="93"/>
      <c r="K306" s="93"/>
      <c r="L306" s="92"/>
      <c r="M306" s="93"/>
      <c r="N306" s="91">
        <f t="shared" si="88"/>
        <v>0</v>
      </c>
      <c r="O306" s="91" t="str">
        <f t="shared" si="89"/>
        <v/>
      </c>
      <c r="P306" s="91" t="str">
        <f t="shared" si="90"/>
        <v/>
      </c>
      <c r="Q306" s="91" t="str">
        <f t="shared" si="91"/>
        <v>HDJ</v>
      </c>
      <c r="R306" s="82"/>
      <c r="S306" s="95">
        <f t="shared" si="95"/>
        <v>0</v>
      </c>
      <c r="T306" s="95">
        <f t="shared" si="96"/>
        <v>0</v>
      </c>
      <c r="U306" s="79" t="e">
        <f>VLOOKUP($S306,'Grille de Tarif OQN'!$B$2:$S$3603,U$1,0)</f>
        <v>#N/A</v>
      </c>
      <c r="V306" s="79" t="e">
        <f>VLOOKUP($S306,'Grille de Tarif OQN'!$B$2:$S$3603,V$1,0)</f>
        <v>#N/A</v>
      </c>
      <c r="W306" s="79" t="e">
        <f>VLOOKUP($S306,'Grille de Tarif OQN'!$B$2:$S$3603,W$1,0)</f>
        <v>#N/A</v>
      </c>
      <c r="X306" s="79" t="e">
        <f>VLOOKUP($S306,'Grille de Tarif OQN'!$B$2:$S$3603,X$1,0)</f>
        <v>#N/A</v>
      </c>
      <c r="Y306" s="79" t="e">
        <f>VLOOKUP($S306,'Grille de Tarif OQN'!$B$2:$S$3603,Y$1,0)</f>
        <v>#N/A</v>
      </c>
      <c r="Z306" s="79" t="e">
        <f>VLOOKUP($S306,'Grille de Tarif OQN'!$B$2:$S$3603,Z$1,0)</f>
        <v>#N/A</v>
      </c>
      <c r="AA306" s="79" t="e">
        <f>VLOOKUP($S306,'Grille de Tarif OQN'!$B$2:$S$3603,AA$1,0)</f>
        <v>#N/A</v>
      </c>
      <c r="AB306" s="79" t="e">
        <f>VLOOKUP($S306,'Grille de Tarif OQN'!$B$2:$S$3603,AB$1,0)</f>
        <v>#N/A</v>
      </c>
      <c r="AC306" s="79" t="e">
        <f>VLOOKUP($S306,'Grille de Tarif OQN'!$B$2:$S$3603,AC$1,0)</f>
        <v>#N/A</v>
      </c>
      <c r="AD306" s="79" t="e">
        <f>VLOOKUP($S306,'Grille de Tarif OQN'!$B$2:$S$3603,AD$1,0)</f>
        <v>#N/A</v>
      </c>
      <c r="AE306" s="79" t="e">
        <f>VLOOKUP($S306,'Grille de Tarif OQN'!$B$2:$S$3603,AE$1,0)</f>
        <v>#N/A</v>
      </c>
      <c r="AF306" s="79" t="e">
        <f>VLOOKUP($S306,'Grille de Tarif OQN'!$B$2:$S$3603,AF$1,0)</f>
        <v>#N/A</v>
      </c>
      <c r="AG306" s="79" t="e">
        <f>VLOOKUP($S306,'Grille de Tarif OQN'!$B$2:$S$3603,AG$1,0)</f>
        <v>#N/A</v>
      </c>
      <c r="AH306" s="79" t="e">
        <f>VLOOKUP($S306,'Grille de Tarif OQN'!$B$2:$S$3603,AH$1,0)</f>
        <v>#N/A</v>
      </c>
      <c r="AI306" s="79" t="e">
        <f>VLOOKUP($S306,'Grille de Tarif OQN'!$B$2:$S$3603,AI$1,0)</f>
        <v>#N/A</v>
      </c>
      <c r="AJ306" s="79" t="e">
        <f>VLOOKUP($S306,'Grille de Tarif OQN'!$B$2:$S$3603,AJ$1,0)</f>
        <v>#N/A</v>
      </c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72"/>
      <c r="AV306"/>
      <c r="AW306"/>
      <c r="AX306"/>
      <c r="AY306"/>
      <c r="AZ306" s="96">
        <f t="shared" si="97"/>
        <v>0</v>
      </c>
      <c r="BA306" s="24" t="e">
        <f t="shared" si="98"/>
        <v>#N/A</v>
      </c>
      <c r="BB306" s="24" t="e">
        <f t="shared" si="99"/>
        <v>#N/A</v>
      </c>
      <c r="BC306" s="24" t="e">
        <f t="shared" si="92"/>
        <v>#N/A</v>
      </c>
      <c r="BD306" s="24" t="e">
        <f t="shared" si="93"/>
        <v>#N/A</v>
      </c>
      <c r="BE306"/>
      <c r="BF306" t="e">
        <f t="shared" si="100"/>
        <v>#N/A</v>
      </c>
      <c r="BG306" t="str">
        <f t="shared" si="101"/>
        <v>HDJ</v>
      </c>
      <c r="BH306" s="20" t="e">
        <f t="shared" si="102"/>
        <v>#N/A</v>
      </c>
      <c r="BI306" s="20" t="e">
        <f t="shared" si="103"/>
        <v>#N/A</v>
      </c>
      <c r="BJ306" s="20" t="e">
        <f t="shared" si="104"/>
        <v>#N/A</v>
      </c>
      <c r="BK306" s="20" t="e">
        <f t="shared" si="105"/>
        <v>#N/A</v>
      </c>
      <c r="BL306" s="20" t="e">
        <f t="shared" si="106"/>
        <v>#N/A</v>
      </c>
      <c r="BM306" s="20" t="e">
        <f t="shared" si="94"/>
        <v>#N/A</v>
      </c>
      <c r="BN306" s="20" t="e">
        <f t="shared" si="107"/>
        <v>#N/A</v>
      </c>
    </row>
    <row r="307" spans="1:66">
      <c r="A307" s="92"/>
      <c r="B307" s="90"/>
      <c r="C307" s="90"/>
      <c r="D307" s="93"/>
      <c r="E307" s="93"/>
      <c r="F307" s="93"/>
      <c r="G307" s="93"/>
      <c r="H307" s="93"/>
      <c r="I307" s="93"/>
      <c r="J307" s="93"/>
      <c r="K307" s="93"/>
      <c r="L307" s="92"/>
      <c r="M307" s="93"/>
      <c r="N307" s="91">
        <f t="shared" si="88"/>
        <v>0</v>
      </c>
      <c r="O307" s="91" t="str">
        <f t="shared" si="89"/>
        <v/>
      </c>
      <c r="P307" s="91" t="str">
        <f t="shared" si="90"/>
        <v/>
      </c>
      <c r="Q307" s="91" t="str">
        <f t="shared" si="91"/>
        <v>HDJ</v>
      </c>
      <c r="R307" s="82"/>
      <c r="S307" s="95">
        <f t="shared" si="95"/>
        <v>0</v>
      </c>
      <c r="T307" s="95">
        <f t="shared" si="96"/>
        <v>0</v>
      </c>
      <c r="U307" s="79" t="e">
        <f>VLOOKUP($S307,'Grille de Tarif OQN'!$B$2:$S$3603,U$1,0)</f>
        <v>#N/A</v>
      </c>
      <c r="V307" s="79" t="e">
        <f>VLOOKUP($S307,'Grille de Tarif OQN'!$B$2:$S$3603,V$1,0)</f>
        <v>#N/A</v>
      </c>
      <c r="W307" s="79" t="e">
        <f>VLOOKUP($S307,'Grille de Tarif OQN'!$B$2:$S$3603,W$1,0)</f>
        <v>#N/A</v>
      </c>
      <c r="X307" s="79" t="e">
        <f>VLOOKUP($S307,'Grille de Tarif OQN'!$B$2:$S$3603,X$1,0)</f>
        <v>#N/A</v>
      </c>
      <c r="Y307" s="79" t="e">
        <f>VLOOKUP($S307,'Grille de Tarif OQN'!$B$2:$S$3603,Y$1,0)</f>
        <v>#N/A</v>
      </c>
      <c r="Z307" s="79" t="e">
        <f>VLOOKUP($S307,'Grille de Tarif OQN'!$B$2:$S$3603,Z$1,0)</f>
        <v>#N/A</v>
      </c>
      <c r="AA307" s="79" t="e">
        <f>VLOOKUP($S307,'Grille de Tarif OQN'!$B$2:$S$3603,AA$1,0)</f>
        <v>#N/A</v>
      </c>
      <c r="AB307" s="79" t="e">
        <f>VLOOKUP($S307,'Grille de Tarif OQN'!$B$2:$S$3603,AB$1,0)</f>
        <v>#N/A</v>
      </c>
      <c r="AC307" s="79" t="e">
        <f>VLOOKUP($S307,'Grille de Tarif OQN'!$B$2:$S$3603,AC$1,0)</f>
        <v>#N/A</v>
      </c>
      <c r="AD307" s="79" t="e">
        <f>VLOOKUP($S307,'Grille de Tarif OQN'!$B$2:$S$3603,AD$1,0)</f>
        <v>#N/A</v>
      </c>
      <c r="AE307" s="79" t="e">
        <f>VLOOKUP($S307,'Grille de Tarif OQN'!$B$2:$S$3603,AE$1,0)</f>
        <v>#N/A</v>
      </c>
      <c r="AF307" s="79" t="e">
        <f>VLOOKUP($S307,'Grille de Tarif OQN'!$B$2:$S$3603,AF$1,0)</f>
        <v>#N/A</v>
      </c>
      <c r="AG307" s="79" t="e">
        <f>VLOOKUP($S307,'Grille de Tarif OQN'!$B$2:$S$3603,AG$1,0)</f>
        <v>#N/A</v>
      </c>
      <c r="AH307" s="79" t="e">
        <f>VLOOKUP($S307,'Grille de Tarif OQN'!$B$2:$S$3603,AH$1,0)</f>
        <v>#N/A</v>
      </c>
      <c r="AI307" s="79" t="e">
        <f>VLOOKUP($S307,'Grille de Tarif OQN'!$B$2:$S$3603,AI$1,0)</f>
        <v>#N/A</v>
      </c>
      <c r="AJ307" s="79" t="e">
        <f>VLOOKUP($S307,'Grille de Tarif OQN'!$B$2:$S$3603,AJ$1,0)</f>
        <v>#N/A</v>
      </c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72"/>
      <c r="AV307"/>
      <c r="AW307"/>
      <c r="AX307"/>
      <c r="AY307"/>
      <c r="AZ307" s="96">
        <f t="shared" si="97"/>
        <v>0</v>
      </c>
      <c r="BA307" s="24" t="e">
        <f t="shared" si="98"/>
        <v>#N/A</v>
      </c>
      <c r="BB307" s="24" t="e">
        <f t="shared" si="99"/>
        <v>#N/A</v>
      </c>
      <c r="BC307" s="24" t="e">
        <f t="shared" si="92"/>
        <v>#N/A</v>
      </c>
      <c r="BD307" s="24" t="e">
        <f t="shared" si="93"/>
        <v>#N/A</v>
      </c>
      <c r="BE307"/>
      <c r="BF307" t="e">
        <f t="shared" si="100"/>
        <v>#N/A</v>
      </c>
      <c r="BG307" t="str">
        <f t="shared" si="101"/>
        <v>HDJ</v>
      </c>
      <c r="BH307" s="20" t="e">
        <f t="shared" si="102"/>
        <v>#N/A</v>
      </c>
      <c r="BI307" s="20" t="e">
        <f t="shared" si="103"/>
        <v>#N/A</v>
      </c>
      <c r="BJ307" s="20" t="e">
        <f t="shared" si="104"/>
        <v>#N/A</v>
      </c>
      <c r="BK307" s="20" t="e">
        <f t="shared" si="105"/>
        <v>#N/A</v>
      </c>
      <c r="BL307" s="20" t="e">
        <f t="shared" si="106"/>
        <v>#N/A</v>
      </c>
      <c r="BM307" s="20" t="e">
        <f t="shared" si="94"/>
        <v>#N/A</v>
      </c>
      <c r="BN307" s="20" t="e">
        <f t="shared" si="107"/>
        <v>#N/A</v>
      </c>
    </row>
    <row r="308" spans="1:66">
      <c r="A308" s="92"/>
      <c r="B308" s="90"/>
      <c r="C308" s="90"/>
      <c r="D308" s="93"/>
      <c r="E308" s="93"/>
      <c r="F308" s="93"/>
      <c r="G308" s="93"/>
      <c r="H308" s="93"/>
      <c r="I308" s="93"/>
      <c r="J308" s="93"/>
      <c r="K308" s="93"/>
      <c r="L308" s="92"/>
      <c r="M308" s="93"/>
      <c r="N308" s="91">
        <f t="shared" si="88"/>
        <v>0</v>
      </c>
      <c r="O308" s="91" t="str">
        <f t="shared" si="89"/>
        <v/>
      </c>
      <c r="P308" s="91" t="str">
        <f t="shared" si="90"/>
        <v/>
      </c>
      <c r="Q308" s="91" t="str">
        <f t="shared" si="91"/>
        <v>HDJ</v>
      </c>
      <c r="R308" s="82"/>
      <c r="S308" s="95">
        <f t="shared" si="95"/>
        <v>0</v>
      </c>
      <c r="T308" s="95">
        <f t="shared" si="96"/>
        <v>0</v>
      </c>
      <c r="U308" s="79" t="e">
        <f>VLOOKUP($S308,'Grille de Tarif OQN'!$B$2:$S$3603,U$1,0)</f>
        <v>#N/A</v>
      </c>
      <c r="V308" s="79" t="e">
        <f>VLOOKUP($S308,'Grille de Tarif OQN'!$B$2:$S$3603,V$1,0)</f>
        <v>#N/A</v>
      </c>
      <c r="W308" s="79" t="e">
        <f>VLOOKUP($S308,'Grille de Tarif OQN'!$B$2:$S$3603,W$1,0)</f>
        <v>#N/A</v>
      </c>
      <c r="X308" s="79" t="e">
        <f>VLOOKUP($S308,'Grille de Tarif OQN'!$B$2:$S$3603,X$1,0)</f>
        <v>#N/A</v>
      </c>
      <c r="Y308" s="79" t="e">
        <f>VLOOKUP($S308,'Grille de Tarif OQN'!$B$2:$S$3603,Y$1,0)</f>
        <v>#N/A</v>
      </c>
      <c r="Z308" s="79" t="e">
        <f>VLOOKUP($S308,'Grille de Tarif OQN'!$B$2:$S$3603,Z$1,0)</f>
        <v>#N/A</v>
      </c>
      <c r="AA308" s="79" t="e">
        <f>VLOOKUP($S308,'Grille de Tarif OQN'!$B$2:$S$3603,AA$1,0)</f>
        <v>#N/A</v>
      </c>
      <c r="AB308" s="79" t="e">
        <f>VLOOKUP($S308,'Grille de Tarif OQN'!$B$2:$S$3603,AB$1,0)</f>
        <v>#N/A</v>
      </c>
      <c r="AC308" s="79" t="e">
        <f>VLOOKUP($S308,'Grille de Tarif OQN'!$B$2:$S$3603,AC$1,0)</f>
        <v>#N/A</v>
      </c>
      <c r="AD308" s="79" t="e">
        <f>VLOOKUP($S308,'Grille de Tarif OQN'!$B$2:$S$3603,AD$1,0)</f>
        <v>#N/A</v>
      </c>
      <c r="AE308" s="79" t="e">
        <f>VLOOKUP($S308,'Grille de Tarif OQN'!$B$2:$S$3603,AE$1,0)</f>
        <v>#N/A</v>
      </c>
      <c r="AF308" s="79" t="e">
        <f>VLOOKUP($S308,'Grille de Tarif OQN'!$B$2:$S$3603,AF$1,0)</f>
        <v>#N/A</v>
      </c>
      <c r="AG308" s="79" t="e">
        <f>VLOOKUP($S308,'Grille de Tarif OQN'!$B$2:$S$3603,AG$1,0)</f>
        <v>#N/A</v>
      </c>
      <c r="AH308" s="79" t="e">
        <f>VLOOKUP($S308,'Grille de Tarif OQN'!$B$2:$S$3603,AH$1,0)</f>
        <v>#N/A</v>
      </c>
      <c r="AI308" s="79" t="e">
        <f>VLOOKUP($S308,'Grille de Tarif OQN'!$B$2:$S$3603,AI$1,0)</f>
        <v>#N/A</v>
      </c>
      <c r="AJ308" s="79" t="e">
        <f>VLOOKUP($S308,'Grille de Tarif OQN'!$B$2:$S$3603,AJ$1,0)</f>
        <v>#N/A</v>
      </c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72"/>
      <c r="AV308"/>
      <c r="AW308"/>
      <c r="AX308"/>
      <c r="AY308"/>
      <c r="AZ308" s="96">
        <f t="shared" si="97"/>
        <v>0</v>
      </c>
      <c r="BA308" s="24" t="e">
        <f t="shared" si="98"/>
        <v>#N/A</v>
      </c>
      <c r="BB308" s="24" t="e">
        <f t="shared" si="99"/>
        <v>#N/A</v>
      </c>
      <c r="BC308" s="24" t="e">
        <f t="shared" si="92"/>
        <v>#N/A</v>
      </c>
      <c r="BD308" s="24" t="e">
        <f t="shared" si="93"/>
        <v>#N/A</v>
      </c>
      <c r="BE308"/>
      <c r="BF308" t="e">
        <f t="shared" si="100"/>
        <v>#N/A</v>
      </c>
      <c r="BG308" t="str">
        <f t="shared" si="101"/>
        <v>HDJ</v>
      </c>
      <c r="BH308" s="20" t="e">
        <f t="shared" si="102"/>
        <v>#N/A</v>
      </c>
      <c r="BI308" s="20" t="e">
        <f t="shared" si="103"/>
        <v>#N/A</v>
      </c>
      <c r="BJ308" s="20" t="e">
        <f t="shared" si="104"/>
        <v>#N/A</v>
      </c>
      <c r="BK308" s="20" t="e">
        <f t="shared" si="105"/>
        <v>#N/A</v>
      </c>
      <c r="BL308" s="20" t="e">
        <f t="shared" si="106"/>
        <v>#N/A</v>
      </c>
      <c r="BM308" s="20" t="e">
        <f t="shared" si="94"/>
        <v>#N/A</v>
      </c>
      <c r="BN308" s="20" t="e">
        <f t="shared" si="107"/>
        <v>#N/A</v>
      </c>
    </row>
    <row r="309" spans="1:66">
      <c r="A309" s="92"/>
      <c r="B309" s="90"/>
      <c r="C309" s="90"/>
      <c r="D309" s="93"/>
      <c r="E309" s="93"/>
      <c r="F309" s="93"/>
      <c r="G309" s="93"/>
      <c r="H309" s="93"/>
      <c r="I309" s="93"/>
      <c r="J309" s="93"/>
      <c r="K309" s="93"/>
      <c r="L309" s="92"/>
      <c r="M309" s="93"/>
      <c r="N309" s="91">
        <f t="shared" si="88"/>
        <v>0</v>
      </c>
      <c r="O309" s="91" t="str">
        <f t="shared" si="89"/>
        <v/>
      </c>
      <c r="P309" s="91" t="str">
        <f t="shared" si="90"/>
        <v/>
      </c>
      <c r="Q309" s="91" t="str">
        <f t="shared" si="91"/>
        <v>HDJ</v>
      </c>
      <c r="R309" s="82"/>
      <c r="S309" s="95">
        <f t="shared" si="95"/>
        <v>0</v>
      </c>
      <c r="T309" s="95">
        <f t="shared" si="96"/>
        <v>0</v>
      </c>
      <c r="U309" s="79" t="e">
        <f>VLOOKUP($S309,'Grille de Tarif OQN'!$B$2:$S$3603,U$1,0)</f>
        <v>#N/A</v>
      </c>
      <c r="V309" s="79" t="e">
        <f>VLOOKUP($S309,'Grille de Tarif OQN'!$B$2:$S$3603,V$1,0)</f>
        <v>#N/A</v>
      </c>
      <c r="W309" s="79" t="e">
        <f>VLOOKUP($S309,'Grille de Tarif OQN'!$B$2:$S$3603,W$1,0)</f>
        <v>#N/A</v>
      </c>
      <c r="X309" s="79" t="e">
        <f>VLOOKUP($S309,'Grille de Tarif OQN'!$B$2:$S$3603,X$1,0)</f>
        <v>#N/A</v>
      </c>
      <c r="Y309" s="79" t="e">
        <f>VLOOKUP($S309,'Grille de Tarif OQN'!$B$2:$S$3603,Y$1,0)</f>
        <v>#N/A</v>
      </c>
      <c r="Z309" s="79" t="e">
        <f>VLOOKUP($S309,'Grille de Tarif OQN'!$B$2:$S$3603,Z$1,0)</f>
        <v>#N/A</v>
      </c>
      <c r="AA309" s="79" t="e">
        <f>VLOOKUP($S309,'Grille de Tarif OQN'!$B$2:$S$3603,AA$1,0)</f>
        <v>#N/A</v>
      </c>
      <c r="AB309" s="79" t="e">
        <f>VLOOKUP($S309,'Grille de Tarif OQN'!$B$2:$S$3603,AB$1,0)</f>
        <v>#N/A</v>
      </c>
      <c r="AC309" s="79" t="e">
        <f>VLOOKUP($S309,'Grille de Tarif OQN'!$B$2:$S$3603,AC$1,0)</f>
        <v>#N/A</v>
      </c>
      <c r="AD309" s="79" t="e">
        <f>VLOOKUP($S309,'Grille de Tarif OQN'!$B$2:$S$3603,AD$1,0)</f>
        <v>#N/A</v>
      </c>
      <c r="AE309" s="79" t="e">
        <f>VLOOKUP($S309,'Grille de Tarif OQN'!$B$2:$S$3603,AE$1,0)</f>
        <v>#N/A</v>
      </c>
      <c r="AF309" s="79" t="e">
        <f>VLOOKUP($S309,'Grille de Tarif OQN'!$B$2:$S$3603,AF$1,0)</f>
        <v>#N/A</v>
      </c>
      <c r="AG309" s="79" t="e">
        <f>VLOOKUP($S309,'Grille de Tarif OQN'!$B$2:$S$3603,AG$1,0)</f>
        <v>#N/A</v>
      </c>
      <c r="AH309" s="79" t="e">
        <f>VLOOKUP($S309,'Grille de Tarif OQN'!$B$2:$S$3603,AH$1,0)</f>
        <v>#N/A</v>
      </c>
      <c r="AI309" s="79" t="e">
        <f>VLOOKUP($S309,'Grille de Tarif OQN'!$B$2:$S$3603,AI$1,0)</f>
        <v>#N/A</v>
      </c>
      <c r="AJ309" s="79" t="e">
        <f>VLOOKUP($S309,'Grille de Tarif OQN'!$B$2:$S$3603,AJ$1,0)</f>
        <v>#N/A</v>
      </c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72"/>
      <c r="AV309"/>
      <c r="AW309"/>
      <c r="AX309"/>
      <c r="AY309"/>
      <c r="AZ309" s="96">
        <f t="shared" si="97"/>
        <v>0</v>
      </c>
      <c r="BA309" s="24" t="e">
        <f t="shared" si="98"/>
        <v>#N/A</v>
      </c>
      <c r="BB309" s="24" t="e">
        <f t="shared" si="99"/>
        <v>#N/A</v>
      </c>
      <c r="BC309" s="24" t="e">
        <f t="shared" si="92"/>
        <v>#N/A</v>
      </c>
      <c r="BD309" s="24" t="e">
        <f t="shared" si="93"/>
        <v>#N/A</v>
      </c>
      <c r="BE309"/>
      <c r="BF309" t="e">
        <f t="shared" si="100"/>
        <v>#N/A</v>
      </c>
      <c r="BG309" t="str">
        <f t="shared" si="101"/>
        <v>HDJ</v>
      </c>
      <c r="BH309" s="20" t="e">
        <f t="shared" si="102"/>
        <v>#N/A</v>
      </c>
      <c r="BI309" s="20" t="e">
        <f t="shared" si="103"/>
        <v>#N/A</v>
      </c>
      <c r="BJ309" s="20" t="e">
        <f t="shared" si="104"/>
        <v>#N/A</v>
      </c>
      <c r="BK309" s="20" t="e">
        <f t="shared" si="105"/>
        <v>#N/A</v>
      </c>
      <c r="BL309" s="20" t="e">
        <f t="shared" si="106"/>
        <v>#N/A</v>
      </c>
      <c r="BM309" s="20" t="e">
        <f t="shared" si="94"/>
        <v>#N/A</v>
      </c>
      <c r="BN309" s="20" t="e">
        <f t="shared" si="107"/>
        <v>#N/A</v>
      </c>
    </row>
    <row r="310" spans="1:66">
      <c r="A310" s="92"/>
      <c r="B310" s="90"/>
      <c r="C310" s="90"/>
      <c r="D310" s="93"/>
      <c r="E310" s="93"/>
      <c r="F310" s="93"/>
      <c r="G310" s="93"/>
      <c r="H310" s="93"/>
      <c r="I310" s="93"/>
      <c r="J310" s="93"/>
      <c r="K310" s="93"/>
      <c r="L310" s="92"/>
      <c r="M310" s="93"/>
      <c r="N310" s="91">
        <f t="shared" si="88"/>
        <v>0</v>
      </c>
      <c r="O310" s="91" t="str">
        <f t="shared" si="89"/>
        <v/>
      </c>
      <c r="P310" s="91" t="str">
        <f t="shared" si="90"/>
        <v/>
      </c>
      <c r="Q310" s="91" t="str">
        <f t="shared" si="91"/>
        <v>HDJ</v>
      </c>
      <c r="R310" s="82"/>
      <c r="S310" s="95">
        <f t="shared" si="95"/>
        <v>0</v>
      </c>
      <c r="T310" s="95">
        <f t="shared" si="96"/>
        <v>0</v>
      </c>
      <c r="U310" s="79" t="e">
        <f>VLOOKUP($S310,'Grille de Tarif OQN'!$B$2:$S$3603,U$1,0)</f>
        <v>#N/A</v>
      </c>
      <c r="V310" s="79" t="e">
        <f>VLOOKUP($S310,'Grille de Tarif OQN'!$B$2:$S$3603,V$1,0)</f>
        <v>#N/A</v>
      </c>
      <c r="W310" s="79" t="e">
        <f>VLOOKUP($S310,'Grille de Tarif OQN'!$B$2:$S$3603,W$1,0)</f>
        <v>#N/A</v>
      </c>
      <c r="X310" s="79" t="e">
        <f>VLOOKUP($S310,'Grille de Tarif OQN'!$B$2:$S$3603,X$1,0)</f>
        <v>#N/A</v>
      </c>
      <c r="Y310" s="79" t="e">
        <f>VLOOKUP($S310,'Grille de Tarif OQN'!$B$2:$S$3603,Y$1,0)</f>
        <v>#N/A</v>
      </c>
      <c r="Z310" s="79" t="e">
        <f>VLOOKUP($S310,'Grille de Tarif OQN'!$B$2:$S$3603,Z$1,0)</f>
        <v>#N/A</v>
      </c>
      <c r="AA310" s="79" t="e">
        <f>VLOOKUP($S310,'Grille de Tarif OQN'!$B$2:$S$3603,AA$1,0)</f>
        <v>#N/A</v>
      </c>
      <c r="AB310" s="79" t="e">
        <f>VLOOKUP($S310,'Grille de Tarif OQN'!$B$2:$S$3603,AB$1,0)</f>
        <v>#N/A</v>
      </c>
      <c r="AC310" s="79" t="e">
        <f>VLOOKUP($S310,'Grille de Tarif OQN'!$B$2:$S$3603,AC$1,0)</f>
        <v>#N/A</v>
      </c>
      <c r="AD310" s="79" t="e">
        <f>VLOOKUP($S310,'Grille de Tarif OQN'!$B$2:$S$3603,AD$1,0)</f>
        <v>#N/A</v>
      </c>
      <c r="AE310" s="79" t="e">
        <f>VLOOKUP($S310,'Grille de Tarif OQN'!$B$2:$S$3603,AE$1,0)</f>
        <v>#N/A</v>
      </c>
      <c r="AF310" s="79" t="e">
        <f>VLOOKUP($S310,'Grille de Tarif OQN'!$B$2:$S$3603,AF$1,0)</f>
        <v>#N/A</v>
      </c>
      <c r="AG310" s="79" t="e">
        <f>VLOOKUP($S310,'Grille de Tarif OQN'!$B$2:$S$3603,AG$1,0)</f>
        <v>#N/A</v>
      </c>
      <c r="AH310" s="79" t="e">
        <f>VLOOKUP($S310,'Grille de Tarif OQN'!$B$2:$S$3603,AH$1,0)</f>
        <v>#N/A</v>
      </c>
      <c r="AI310" s="79" t="e">
        <f>VLOOKUP($S310,'Grille de Tarif OQN'!$B$2:$S$3603,AI$1,0)</f>
        <v>#N/A</v>
      </c>
      <c r="AJ310" s="79" t="e">
        <f>VLOOKUP($S310,'Grille de Tarif OQN'!$B$2:$S$3603,AJ$1,0)</f>
        <v>#N/A</v>
      </c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72"/>
      <c r="AV310"/>
      <c r="AW310"/>
      <c r="AX310"/>
      <c r="AY310"/>
      <c r="AZ310" s="96">
        <f t="shared" si="97"/>
        <v>0</v>
      </c>
      <c r="BA310" s="24" t="e">
        <f t="shared" si="98"/>
        <v>#N/A</v>
      </c>
      <c r="BB310" s="24" t="e">
        <f t="shared" si="99"/>
        <v>#N/A</v>
      </c>
      <c r="BC310" s="24" t="e">
        <f t="shared" si="92"/>
        <v>#N/A</v>
      </c>
      <c r="BD310" s="24" t="e">
        <f t="shared" si="93"/>
        <v>#N/A</v>
      </c>
      <c r="BE310"/>
      <c r="BF310" t="e">
        <f t="shared" si="100"/>
        <v>#N/A</v>
      </c>
      <c r="BG310" t="str">
        <f t="shared" si="101"/>
        <v>HDJ</v>
      </c>
      <c r="BH310" s="20" t="e">
        <f t="shared" si="102"/>
        <v>#N/A</v>
      </c>
      <c r="BI310" s="20" t="e">
        <f t="shared" si="103"/>
        <v>#N/A</v>
      </c>
      <c r="BJ310" s="20" t="e">
        <f t="shared" si="104"/>
        <v>#N/A</v>
      </c>
      <c r="BK310" s="20" t="e">
        <f t="shared" si="105"/>
        <v>#N/A</v>
      </c>
      <c r="BL310" s="20" t="e">
        <f t="shared" si="106"/>
        <v>#N/A</v>
      </c>
      <c r="BM310" s="20" t="e">
        <f t="shared" si="94"/>
        <v>#N/A</v>
      </c>
      <c r="BN310" s="20" t="e">
        <f t="shared" si="107"/>
        <v>#N/A</v>
      </c>
    </row>
    <row r="311" spans="1:66">
      <c r="A311" s="92"/>
      <c r="B311" s="90"/>
      <c r="C311" s="90"/>
      <c r="D311" s="93"/>
      <c r="E311" s="93"/>
      <c r="F311" s="93"/>
      <c r="G311" s="93"/>
      <c r="H311" s="93"/>
      <c r="I311" s="93"/>
      <c r="J311" s="93"/>
      <c r="K311" s="93"/>
      <c r="L311" s="92"/>
      <c r="M311" s="93"/>
      <c r="N311" s="91">
        <f t="shared" si="88"/>
        <v>0</v>
      </c>
      <c r="O311" s="91" t="str">
        <f t="shared" si="89"/>
        <v/>
      </c>
      <c r="P311" s="91" t="str">
        <f t="shared" si="90"/>
        <v/>
      </c>
      <c r="Q311" s="91" t="str">
        <f t="shared" si="91"/>
        <v>HDJ</v>
      </c>
      <c r="R311" s="82"/>
      <c r="S311" s="95">
        <f t="shared" si="95"/>
        <v>0</v>
      </c>
      <c r="T311" s="95">
        <f t="shared" si="96"/>
        <v>0</v>
      </c>
      <c r="U311" s="79" t="e">
        <f>VLOOKUP($S311,'Grille de Tarif OQN'!$B$2:$S$3603,U$1,0)</f>
        <v>#N/A</v>
      </c>
      <c r="V311" s="79" t="e">
        <f>VLOOKUP($S311,'Grille de Tarif OQN'!$B$2:$S$3603,V$1,0)</f>
        <v>#N/A</v>
      </c>
      <c r="W311" s="79" t="e">
        <f>VLOOKUP($S311,'Grille de Tarif OQN'!$B$2:$S$3603,W$1,0)</f>
        <v>#N/A</v>
      </c>
      <c r="X311" s="79" t="e">
        <f>VLOOKUP($S311,'Grille de Tarif OQN'!$B$2:$S$3603,X$1,0)</f>
        <v>#N/A</v>
      </c>
      <c r="Y311" s="79" t="e">
        <f>VLOOKUP($S311,'Grille de Tarif OQN'!$B$2:$S$3603,Y$1,0)</f>
        <v>#N/A</v>
      </c>
      <c r="Z311" s="79" t="e">
        <f>VLOOKUP($S311,'Grille de Tarif OQN'!$B$2:$S$3603,Z$1,0)</f>
        <v>#N/A</v>
      </c>
      <c r="AA311" s="79" t="e">
        <f>VLOOKUP($S311,'Grille de Tarif OQN'!$B$2:$S$3603,AA$1,0)</f>
        <v>#N/A</v>
      </c>
      <c r="AB311" s="79" t="e">
        <f>VLOOKUP($S311,'Grille de Tarif OQN'!$B$2:$S$3603,AB$1,0)</f>
        <v>#N/A</v>
      </c>
      <c r="AC311" s="79" t="e">
        <f>VLOOKUP($S311,'Grille de Tarif OQN'!$B$2:$S$3603,AC$1,0)</f>
        <v>#N/A</v>
      </c>
      <c r="AD311" s="79" t="e">
        <f>VLOOKUP($S311,'Grille de Tarif OQN'!$B$2:$S$3603,AD$1,0)</f>
        <v>#N/A</v>
      </c>
      <c r="AE311" s="79" t="e">
        <f>VLOOKUP($S311,'Grille de Tarif OQN'!$B$2:$S$3603,AE$1,0)</f>
        <v>#N/A</v>
      </c>
      <c r="AF311" s="79" t="e">
        <f>VLOOKUP($S311,'Grille de Tarif OQN'!$B$2:$S$3603,AF$1,0)</f>
        <v>#N/A</v>
      </c>
      <c r="AG311" s="79" t="e">
        <f>VLOOKUP($S311,'Grille de Tarif OQN'!$B$2:$S$3603,AG$1,0)</f>
        <v>#N/A</v>
      </c>
      <c r="AH311" s="79" t="e">
        <f>VLOOKUP($S311,'Grille de Tarif OQN'!$B$2:$S$3603,AH$1,0)</f>
        <v>#N/A</v>
      </c>
      <c r="AI311" s="79" t="e">
        <f>VLOOKUP($S311,'Grille de Tarif OQN'!$B$2:$S$3603,AI$1,0)</f>
        <v>#N/A</v>
      </c>
      <c r="AJ311" s="79" t="e">
        <f>VLOOKUP($S311,'Grille de Tarif OQN'!$B$2:$S$3603,AJ$1,0)</f>
        <v>#N/A</v>
      </c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72"/>
      <c r="AV311"/>
      <c r="AW311"/>
      <c r="AX311"/>
      <c r="AY311"/>
      <c r="AZ311" s="96">
        <f t="shared" si="97"/>
        <v>0</v>
      </c>
      <c r="BA311" s="24" t="e">
        <f t="shared" si="98"/>
        <v>#N/A</v>
      </c>
      <c r="BB311" s="24" t="e">
        <f t="shared" si="99"/>
        <v>#N/A</v>
      </c>
      <c r="BC311" s="24" t="e">
        <f t="shared" si="92"/>
        <v>#N/A</v>
      </c>
      <c r="BD311" s="24" t="e">
        <f t="shared" si="93"/>
        <v>#N/A</v>
      </c>
      <c r="BE311"/>
      <c r="BF311" t="e">
        <f t="shared" si="100"/>
        <v>#N/A</v>
      </c>
      <c r="BG311" t="str">
        <f t="shared" si="101"/>
        <v>HDJ</v>
      </c>
      <c r="BH311" s="20" t="e">
        <f t="shared" si="102"/>
        <v>#N/A</v>
      </c>
      <c r="BI311" s="20" t="e">
        <f t="shared" si="103"/>
        <v>#N/A</v>
      </c>
      <c r="BJ311" s="20" t="e">
        <f t="shared" si="104"/>
        <v>#N/A</v>
      </c>
      <c r="BK311" s="20" t="e">
        <f t="shared" si="105"/>
        <v>#N/A</v>
      </c>
      <c r="BL311" s="20" t="e">
        <f t="shared" si="106"/>
        <v>#N/A</v>
      </c>
      <c r="BM311" s="20" t="e">
        <f t="shared" si="94"/>
        <v>#N/A</v>
      </c>
      <c r="BN311" s="20" t="e">
        <f t="shared" si="107"/>
        <v>#N/A</v>
      </c>
    </row>
    <row r="312" spans="1:66">
      <c r="A312" s="92"/>
      <c r="B312" s="90"/>
      <c r="C312" s="90"/>
      <c r="D312" s="93"/>
      <c r="E312" s="93"/>
      <c r="F312" s="93"/>
      <c r="G312" s="93"/>
      <c r="H312" s="93"/>
      <c r="I312" s="93"/>
      <c r="J312" s="93"/>
      <c r="K312" s="93"/>
      <c r="L312" s="92"/>
      <c r="M312" s="93"/>
      <c r="N312" s="91">
        <f t="shared" si="88"/>
        <v>0</v>
      </c>
      <c r="O312" s="91" t="str">
        <f t="shared" si="89"/>
        <v/>
      </c>
      <c r="P312" s="91" t="str">
        <f t="shared" si="90"/>
        <v/>
      </c>
      <c r="Q312" s="91" t="str">
        <f t="shared" si="91"/>
        <v>HDJ</v>
      </c>
      <c r="R312" s="82"/>
      <c r="S312" s="95">
        <f t="shared" si="95"/>
        <v>0</v>
      </c>
      <c r="T312" s="95">
        <f t="shared" si="96"/>
        <v>0</v>
      </c>
      <c r="U312" s="79" t="e">
        <f>VLOOKUP($S312,'Grille de Tarif OQN'!$B$2:$S$3603,U$1,0)</f>
        <v>#N/A</v>
      </c>
      <c r="V312" s="79" t="e">
        <f>VLOOKUP($S312,'Grille de Tarif OQN'!$B$2:$S$3603,V$1,0)</f>
        <v>#N/A</v>
      </c>
      <c r="W312" s="79" t="e">
        <f>VLOOKUP($S312,'Grille de Tarif OQN'!$B$2:$S$3603,W$1,0)</f>
        <v>#N/A</v>
      </c>
      <c r="X312" s="79" t="e">
        <f>VLOOKUP($S312,'Grille de Tarif OQN'!$B$2:$S$3603,X$1,0)</f>
        <v>#N/A</v>
      </c>
      <c r="Y312" s="79" t="e">
        <f>VLOOKUP($S312,'Grille de Tarif OQN'!$B$2:$S$3603,Y$1,0)</f>
        <v>#N/A</v>
      </c>
      <c r="Z312" s="79" t="e">
        <f>VLOOKUP($S312,'Grille de Tarif OQN'!$B$2:$S$3603,Z$1,0)</f>
        <v>#N/A</v>
      </c>
      <c r="AA312" s="79" t="e">
        <f>VLOOKUP($S312,'Grille de Tarif OQN'!$B$2:$S$3603,AA$1,0)</f>
        <v>#N/A</v>
      </c>
      <c r="AB312" s="79" t="e">
        <f>VLOOKUP($S312,'Grille de Tarif OQN'!$B$2:$S$3603,AB$1,0)</f>
        <v>#N/A</v>
      </c>
      <c r="AC312" s="79" t="e">
        <f>VLOOKUP($S312,'Grille de Tarif OQN'!$B$2:$S$3603,AC$1,0)</f>
        <v>#N/A</v>
      </c>
      <c r="AD312" s="79" t="e">
        <f>VLOOKUP($S312,'Grille de Tarif OQN'!$B$2:$S$3603,AD$1,0)</f>
        <v>#N/A</v>
      </c>
      <c r="AE312" s="79" t="e">
        <f>VLOOKUP($S312,'Grille de Tarif OQN'!$B$2:$S$3603,AE$1,0)</f>
        <v>#N/A</v>
      </c>
      <c r="AF312" s="79" t="e">
        <f>VLOOKUP($S312,'Grille de Tarif OQN'!$B$2:$S$3603,AF$1,0)</f>
        <v>#N/A</v>
      </c>
      <c r="AG312" s="79" t="e">
        <f>VLOOKUP($S312,'Grille de Tarif OQN'!$B$2:$S$3603,AG$1,0)</f>
        <v>#N/A</v>
      </c>
      <c r="AH312" s="79" t="e">
        <f>VLOOKUP($S312,'Grille de Tarif OQN'!$B$2:$S$3603,AH$1,0)</f>
        <v>#N/A</v>
      </c>
      <c r="AI312" s="79" t="e">
        <f>VLOOKUP($S312,'Grille de Tarif OQN'!$B$2:$S$3603,AI$1,0)</f>
        <v>#N/A</v>
      </c>
      <c r="AJ312" s="79" t="e">
        <f>VLOOKUP($S312,'Grille de Tarif OQN'!$B$2:$S$3603,AJ$1,0)</f>
        <v>#N/A</v>
      </c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72"/>
      <c r="AV312"/>
      <c r="AW312"/>
      <c r="AX312"/>
      <c r="AY312"/>
      <c r="AZ312" s="96">
        <f t="shared" si="97"/>
        <v>0</v>
      </c>
      <c r="BA312" s="24" t="e">
        <f t="shared" si="98"/>
        <v>#N/A</v>
      </c>
      <c r="BB312" s="24" t="e">
        <f t="shared" si="99"/>
        <v>#N/A</v>
      </c>
      <c r="BC312" s="24" t="e">
        <f t="shared" si="92"/>
        <v>#N/A</v>
      </c>
      <c r="BD312" s="24" t="e">
        <f t="shared" si="93"/>
        <v>#N/A</v>
      </c>
      <c r="BE312"/>
      <c r="BF312" t="e">
        <f t="shared" si="100"/>
        <v>#N/A</v>
      </c>
      <c r="BG312" t="str">
        <f t="shared" si="101"/>
        <v>HDJ</v>
      </c>
      <c r="BH312" s="20" t="e">
        <f t="shared" si="102"/>
        <v>#N/A</v>
      </c>
      <c r="BI312" s="20" t="e">
        <f t="shared" si="103"/>
        <v>#N/A</v>
      </c>
      <c r="BJ312" s="20" t="e">
        <f t="shared" si="104"/>
        <v>#N/A</v>
      </c>
      <c r="BK312" s="20" t="e">
        <f t="shared" si="105"/>
        <v>#N/A</v>
      </c>
      <c r="BL312" s="20" t="e">
        <f t="shared" si="106"/>
        <v>#N/A</v>
      </c>
      <c r="BM312" s="20" t="e">
        <f t="shared" si="94"/>
        <v>#N/A</v>
      </c>
      <c r="BN312" s="20" t="e">
        <f t="shared" si="107"/>
        <v>#N/A</v>
      </c>
    </row>
    <row r="313" spans="1:66">
      <c r="A313" s="92"/>
      <c r="B313" s="90"/>
      <c r="C313" s="90"/>
      <c r="D313" s="93"/>
      <c r="E313" s="93"/>
      <c r="F313" s="93"/>
      <c r="G313" s="93"/>
      <c r="H313" s="93"/>
      <c r="I313" s="93"/>
      <c r="J313" s="93"/>
      <c r="K313" s="93"/>
      <c r="L313" s="92"/>
      <c r="M313" s="93"/>
      <c r="N313" s="91">
        <f t="shared" si="88"/>
        <v>0</v>
      </c>
      <c r="O313" s="91" t="str">
        <f t="shared" si="89"/>
        <v/>
      </c>
      <c r="P313" s="91" t="str">
        <f t="shared" si="90"/>
        <v/>
      </c>
      <c r="Q313" s="91" t="str">
        <f t="shared" si="91"/>
        <v>HDJ</v>
      </c>
      <c r="R313" s="82"/>
      <c r="S313" s="95">
        <f t="shared" si="95"/>
        <v>0</v>
      </c>
      <c r="T313" s="95">
        <f t="shared" si="96"/>
        <v>0</v>
      </c>
      <c r="U313" s="79" t="e">
        <f>VLOOKUP($S313,'Grille de Tarif OQN'!$B$2:$S$3603,U$1,0)</f>
        <v>#N/A</v>
      </c>
      <c r="V313" s="79" t="e">
        <f>VLOOKUP($S313,'Grille de Tarif OQN'!$B$2:$S$3603,V$1,0)</f>
        <v>#N/A</v>
      </c>
      <c r="W313" s="79" t="e">
        <f>VLOOKUP($S313,'Grille de Tarif OQN'!$B$2:$S$3603,W$1,0)</f>
        <v>#N/A</v>
      </c>
      <c r="X313" s="79" t="e">
        <f>VLOOKUP($S313,'Grille de Tarif OQN'!$B$2:$S$3603,X$1,0)</f>
        <v>#N/A</v>
      </c>
      <c r="Y313" s="79" t="e">
        <f>VLOOKUP($S313,'Grille de Tarif OQN'!$B$2:$S$3603,Y$1,0)</f>
        <v>#N/A</v>
      </c>
      <c r="Z313" s="79" t="e">
        <f>VLOOKUP($S313,'Grille de Tarif OQN'!$B$2:$S$3603,Z$1,0)</f>
        <v>#N/A</v>
      </c>
      <c r="AA313" s="79" t="e">
        <f>VLOOKUP($S313,'Grille de Tarif OQN'!$B$2:$S$3603,AA$1,0)</f>
        <v>#N/A</v>
      </c>
      <c r="AB313" s="79" t="e">
        <f>VLOOKUP($S313,'Grille de Tarif OQN'!$B$2:$S$3603,AB$1,0)</f>
        <v>#N/A</v>
      </c>
      <c r="AC313" s="79" t="e">
        <f>VLOOKUP($S313,'Grille de Tarif OQN'!$B$2:$S$3603,AC$1,0)</f>
        <v>#N/A</v>
      </c>
      <c r="AD313" s="79" t="e">
        <f>VLOOKUP($S313,'Grille de Tarif OQN'!$B$2:$S$3603,AD$1,0)</f>
        <v>#N/A</v>
      </c>
      <c r="AE313" s="79" t="e">
        <f>VLOOKUP($S313,'Grille de Tarif OQN'!$B$2:$S$3603,AE$1,0)</f>
        <v>#N/A</v>
      </c>
      <c r="AF313" s="79" t="e">
        <f>VLOOKUP($S313,'Grille de Tarif OQN'!$B$2:$S$3603,AF$1,0)</f>
        <v>#N/A</v>
      </c>
      <c r="AG313" s="79" t="e">
        <f>VLOOKUP($S313,'Grille de Tarif OQN'!$B$2:$S$3603,AG$1,0)</f>
        <v>#N/A</v>
      </c>
      <c r="AH313" s="79" t="e">
        <f>VLOOKUP($S313,'Grille de Tarif OQN'!$B$2:$S$3603,AH$1,0)</f>
        <v>#N/A</v>
      </c>
      <c r="AI313" s="79" t="e">
        <f>VLOOKUP($S313,'Grille de Tarif OQN'!$B$2:$S$3603,AI$1,0)</f>
        <v>#N/A</v>
      </c>
      <c r="AJ313" s="79" t="e">
        <f>VLOOKUP($S313,'Grille de Tarif OQN'!$B$2:$S$3603,AJ$1,0)</f>
        <v>#N/A</v>
      </c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72"/>
      <c r="AV313"/>
      <c r="AW313"/>
      <c r="AX313"/>
      <c r="AY313"/>
      <c r="AZ313" s="96">
        <f t="shared" si="97"/>
        <v>0</v>
      </c>
      <c r="BA313" s="24" t="e">
        <f t="shared" si="98"/>
        <v>#N/A</v>
      </c>
      <c r="BB313" s="24" t="e">
        <f t="shared" si="99"/>
        <v>#N/A</v>
      </c>
      <c r="BC313" s="24" t="e">
        <f t="shared" si="92"/>
        <v>#N/A</v>
      </c>
      <c r="BD313" s="24" t="e">
        <f t="shared" si="93"/>
        <v>#N/A</v>
      </c>
      <c r="BE313"/>
      <c r="BF313" t="e">
        <f t="shared" si="100"/>
        <v>#N/A</v>
      </c>
      <c r="BG313" t="str">
        <f t="shared" si="101"/>
        <v>HDJ</v>
      </c>
      <c r="BH313" s="20" t="e">
        <f t="shared" si="102"/>
        <v>#N/A</v>
      </c>
      <c r="BI313" s="20" t="e">
        <f t="shared" si="103"/>
        <v>#N/A</v>
      </c>
      <c r="BJ313" s="20" t="e">
        <f t="shared" si="104"/>
        <v>#N/A</v>
      </c>
      <c r="BK313" s="20" t="e">
        <f t="shared" si="105"/>
        <v>#N/A</v>
      </c>
      <c r="BL313" s="20" t="e">
        <f t="shared" si="106"/>
        <v>#N/A</v>
      </c>
      <c r="BM313" s="20" t="e">
        <f t="shared" si="94"/>
        <v>#N/A</v>
      </c>
      <c r="BN313" s="20" t="e">
        <f t="shared" si="107"/>
        <v>#N/A</v>
      </c>
    </row>
    <row r="314" spans="1:66">
      <c r="A314" s="92"/>
      <c r="B314" s="90"/>
      <c r="C314" s="90"/>
      <c r="D314" s="93"/>
      <c r="E314" s="93"/>
      <c r="F314" s="93"/>
      <c r="G314" s="93"/>
      <c r="H314" s="93"/>
      <c r="I314" s="93"/>
      <c r="J314" s="93"/>
      <c r="K314" s="93"/>
      <c r="L314" s="92"/>
      <c r="M314" s="93"/>
      <c r="N314" s="91">
        <f t="shared" si="88"/>
        <v>0</v>
      </c>
      <c r="O314" s="91" t="str">
        <f t="shared" si="89"/>
        <v/>
      </c>
      <c r="P314" s="91" t="str">
        <f t="shared" si="90"/>
        <v/>
      </c>
      <c r="Q314" s="91" t="str">
        <f t="shared" si="91"/>
        <v>HDJ</v>
      </c>
      <c r="R314" s="82"/>
      <c r="S314" s="95">
        <f t="shared" si="95"/>
        <v>0</v>
      </c>
      <c r="T314" s="95">
        <f t="shared" si="96"/>
        <v>0</v>
      </c>
      <c r="U314" s="79" t="e">
        <f>VLOOKUP($S314,'Grille de Tarif OQN'!$B$2:$S$3603,U$1,0)</f>
        <v>#N/A</v>
      </c>
      <c r="V314" s="79" t="e">
        <f>VLOOKUP($S314,'Grille de Tarif OQN'!$B$2:$S$3603,V$1,0)</f>
        <v>#N/A</v>
      </c>
      <c r="W314" s="79" t="e">
        <f>VLOOKUP($S314,'Grille de Tarif OQN'!$B$2:$S$3603,W$1,0)</f>
        <v>#N/A</v>
      </c>
      <c r="X314" s="79" t="e">
        <f>VLOOKUP($S314,'Grille de Tarif OQN'!$B$2:$S$3603,X$1,0)</f>
        <v>#N/A</v>
      </c>
      <c r="Y314" s="79" t="e">
        <f>VLOOKUP($S314,'Grille de Tarif OQN'!$B$2:$S$3603,Y$1,0)</f>
        <v>#N/A</v>
      </c>
      <c r="Z314" s="79" t="e">
        <f>VLOOKUP($S314,'Grille de Tarif OQN'!$B$2:$S$3603,Z$1,0)</f>
        <v>#N/A</v>
      </c>
      <c r="AA314" s="79" t="e">
        <f>VLOOKUP($S314,'Grille de Tarif OQN'!$B$2:$S$3603,AA$1,0)</f>
        <v>#N/A</v>
      </c>
      <c r="AB314" s="79" t="e">
        <f>VLOOKUP($S314,'Grille de Tarif OQN'!$B$2:$S$3603,AB$1,0)</f>
        <v>#N/A</v>
      </c>
      <c r="AC314" s="79" t="e">
        <f>VLOOKUP($S314,'Grille de Tarif OQN'!$B$2:$S$3603,AC$1,0)</f>
        <v>#N/A</v>
      </c>
      <c r="AD314" s="79" t="e">
        <f>VLOOKUP($S314,'Grille de Tarif OQN'!$B$2:$S$3603,AD$1,0)</f>
        <v>#N/A</v>
      </c>
      <c r="AE314" s="79" t="e">
        <f>VLOOKUP($S314,'Grille de Tarif OQN'!$B$2:$S$3603,AE$1,0)</f>
        <v>#N/A</v>
      </c>
      <c r="AF314" s="79" t="e">
        <f>VLOOKUP($S314,'Grille de Tarif OQN'!$B$2:$S$3603,AF$1,0)</f>
        <v>#N/A</v>
      </c>
      <c r="AG314" s="79" t="e">
        <f>VLOOKUP($S314,'Grille de Tarif OQN'!$B$2:$S$3603,AG$1,0)</f>
        <v>#N/A</v>
      </c>
      <c r="AH314" s="79" t="e">
        <f>VLOOKUP($S314,'Grille de Tarif OQN'!$B$2:$S$3603,AH$1,0)</f>
        <v>#N/A</v>
      </c>
      <c r="AI314" s="79" t="e">
        <f>VLOOKUP($S314,'Grille de Tarif OQN'!$B$2:$S$3603,AI$1,0)</f>
        <v>#N/A</v>
      </c>
      <c r="AJ314" s="79" t="e">
        <f>VLOOKUP($S314,'Grille de Tarif OQN'!$B$2:$S$3603,AJ$1,0)</f>
        <v>#N/A</v>
      </c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72"/>
      <c r="AV314"/>
      <c r="AW314"/>
      <c r="AX314"/>
      <c r="AY314"/>
      <c r="AZ314" s="96">
        <f t="shared" si="97"/>
        <v>0</v>
      </c>
      <c r="BA314" s="24" t="e">
        <f t="shared" si="98"/>
        <v>#N/A</v>
      </c>
      <c r="BB314" s="24" t="e">
        <f t="shared" si="99"/>
        <v>#N/A</v>
      </c>
      <c r="BC314" s="24" t="e">
        <f t="shared" si="92"/>
        <v>#N/A</v>
      </c>
      <c r="BD314" s="24" t="e">
        <f t="shared" si="93"/>
        <v>#N/A</v>
      </c>
      <c r="BE314"/>
      <c r="BF314" t="e">
        <f t="shared" si="100"/>
        <v>#N/A</v>
      </c>
      <c r="BG314" t="str">
        <f t="shared" si="101"/>
        <v>HDJ</v>
      </c>
      <c r="BH314" s="20" t="e">
        <f t="shared" si="102"/>
        <v>#N/A</v>
      </c>
      <c r="BI314" s="20" t="e">
        <f t="shared" si="103"/>
        <v>#N/A</v>
      </c>
      <c r="BJ314" s="20" t="e">
        <f t="shared" si="104"/>
        <v>#N/A</v>
      </c>
      <c r="BK314" s="20" t="e">
        <f t="shared" si="105"/>
        <v>#N/A</v>
      </c>
      <c r="BL314" s="20" t="e">
        <f t="shared" si="106"/>
        <v>#N/A</v>
      </c>
      <c r="BM314" s="20" t="e">
        <f t="shared" si="94"/>
        <v>#N/A</v>
      </c>
      <c r="BN314" s="20" t="e">
        <f t="shared" si="107"/>
        <v>#N/A</v>
      </c>
    </row>
    <row r="315" spans="1:66">
      <c r="A315" s="92"/>
      <c r="B315" s="90"/>
      <c r="C315" s="90"/>
      <c r="D315" s="93"/>
      <c r="E315" s="93"/>
      <c r="F315" s="93"/>
      <c r="G315" s="93"/>
      <c r="H315" s="93"/>
      <c r="I315" s="93"/>
      <c r="J315" s="93"/>
      <c r="K315" s="93"/>
      <c r="L315" s="92"/>
      <c r="M315" s="93"/>
      <c r="N315" s="91">
        <f t="shared" si="88"/>
        <v>0</v>
      </c>
      <c r="O315" s="91" t="str">
        <f t="shared" si="89"/>
        <v/>
      </c>
      <c r="P315" s="91" t="str">
        <f t="shared" si="90"/>
        <v/>
      </c>
      <c r="Q315" s="91" t="str">
        <f t="shared" si="91"/>
        <v>HDJ</v>
      </c>
      <c r="R315" s="82"/>
      <c r="S315" s="95">
        <f t="shared" si="95"/>
        <v>0</v>
      </c>
      <c r="T315" s="95">
        <f t="shared" si="96"/>
        <v>0</v>
      </c>
      <c r="U315" s="79" t="e">
        <f>VLOOKUP($S315,'Grille de Tarif OQN'!$B$2:$S$3603,U$1,0)</f>
        <v>#N/A</v>
      </c>
      <c r="V315" s="79" t="e">
        <f>VLOOKUP($S315,'Grille de Tarif OQN'!$B$2:$S$3603,V$1,0)</f>
        <v>#N/A</v>
      </c>
      <c r="W315" s="79" t="e">
        <f>VLOOKUP($S315,'Grille de Tarif OQN'!$B$2:$S$3603,W$1,0)</f>
        <v>#N/A</v>
      </c>
      <c r="X315" s="79" t="e">
        <f>VLOOKUP($S315,'Grille de Tarif OQN'!$B$2:$S$3603,X$1,0)</f>
        <v>#N/A</v>
      </c>
      <c r="Y315" s="79" t="e">
        <f>VLOOKUP($S315,'Grille de Tarif OQN'!$B$2:$S$3603,Y$1,0)</f>
        <v>#N/A</v>
      </c>
      <c r="Z315" s="79" t="e">
        <f>VLOOKUP($S315,'Grille de Tarif OQN'!$B$2:$S$3603,Z$1,0)</f>
        <v>#N/A</v>
      </c>
      <c r="AA315" s="79" t="e">
        <f>VLOOKUP($S315,'Grille de Tarif OQN'!$B$2:$S$3603,AA$1,0)</f>
        <v>#N/A</v>
      </c>
      <c r="AB315" s="79" t="e">
        <f>VLOOKUP($S315,'Grille de Tarif OQN'!$B$2:$S$3603,AB$1,0)</f>
        <v>#N/A</v>
      </c>
      <c r="AC315" s="79" t="e">
        <f>VLOOKUP($S315,'Grille de Tarif OQN'!$B$2:$S$3603,AC$1,0)</f>
        <v>#N/A</v>
      </c>
      <c r="AD315" s="79" t="e">
        <f>VLOOKUP($S315,'Grille de Tarif OQN'!$B$2:$S$3603,AD$1,0)</f>
        <v>#N/A</v>
      </c>
      <c r="AE315" s="79" t="e">
        <f>VLOOKUP($S315,'Grille de Tarif OQN'!$B$2:$S$3603,AE$1,0)</f>
        <v>#N/A</v>
      </c>
      <c r="AF315" s="79" t="e">
        <f>VLOOKUP($S315,'Grille de Tarif OQN'!$B$2:$S$3603,AF$1,0)</f>
        <v>#N/A</v>
      </c>
      <c r="AG315" s="79" t="e">
        <f>VLOOKUP($S315,'Grille de Tarif OQN'!$B$2:$S$3603,AG$1,0)</f>
        <v>#N/A</v>
      </c>
      <c r="AH315" s="79" t="e">
        <f>VLOOKUP($S315,'Grille de Tarif OQN'!$B$2:$S$3603,AH$1,0)</f>
        <v>#N/A</v>
      </c>
      <c r="AI315" s="79" t="e">
        <f>VLOOKUP($S315,'Grille de Tarif OQN'!$B$2:$S$3603,AI$1,0)</f>
        <v>#N/A</v>
      </c>
      <c r="AJ315" s="79" t="e">
        <f>VLOOKUP($S315,'Grille de Tarif OQN'!$B$2:$S$3603,AJ$1,0)</f>
        <v>#N/A</v>
      </c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72"/>
      <c r="AV315"/>
      <c r="AW315"/>
      <c r="AX315"/>
      <c r="AY315"/>
      <c r="AZ315" s="96">
        <f t="shared" si="97"/>
        <v>0</v>
      </c>
      <c r="BA315" s="24" t="e">
        <f t="shared" si="98"/>
        <v>#N/A</v>
      </c>
      <c r="BB315" s="24" t="e">
        <f t="shared" si="99"/>
        <v>#N/A</v>
      </c>
      <c r="BC315" s="24" t="e">
        <f t="shared" si="92"/>
        <v>#N/A</v>
      </c>
      <c r="BD315" s="24" t="e">
        <f t="shared" si="93"/>
        <v>#N/A</v>
      </c>
      <c r="BE315"/>
      <c r="BF315" t="e">
        <f t="shared" si="100"/>
        <v>#N/A</v>
      </c>
      <c r="BG315" t="str">
        <f t="shared" si="101"/>
        <v>HDJ</v>
      </c>
      <c r="BH315" s="20" t="e">
        <f t="shared" si="102"/>
        <v>#N/A</v>
      </c>
      <c r="BI315" s="20" t="e">
        <f t="shared" si="103"/>
        <v>#N/A</v>
      </c>
      <c r="BJ315" s="20" t="e">
        <f t="shared" si="104"/>
        <v>#N/A</v>
      </c>
      <c r="BK315" s="20" t="e">
        <f t="shared" si="105"/>
        <v>#N/A</v>
      </c>
      <c r="BL315" s="20" t="e">
        <f t="shared" si="106"/>
        <v>#N/A</v>
      </c>
      <c r="BM315" s="20" t="e">
        <f t="shared" si="94"/>
        <v>#N/A</v>
      </c>
      <c r="BN315" s="20" t="e">
        <f t="shared" si="107"/>
        <v>#N/A</v>
      </c>
    </row>
    <row r="316" spans="1:66">
      <c r="A316" s="92"/>
      <c r="B316" s="90"/>
      <c r="C316" s="90"/>
      <c r="D316" s="93"/>
      <c r="E316" s="93"/>
      <c r="F316" s="93"/>
      <c r="G316" s="93"/>
      <c r="H316" s="93"/>
      <c r="I316" s="93"/>
      <c r="J316" s="93"/>
      <c r="K316" s="93"/>
      <c r="L316" s="92"/>
      <c r="M316" s="93"/>
      <c r="N316" s="91">
        <f t="shared" si="88"/>
        <v>0</v>
      </c>
      <c r="O316" s="91" t="str">
        <f t="shared" si="89"/>
        <v/>
      </c>
      <c r="P316" s="91" t="str">
        <f t="shared" si="90"/>
        <v/>
      </c>
      <c r="Q316" s="91" t="str">
        <f t="shared" si="91"/>
        <v>HDJ</v>
      </c>
      <c r="R316" s="82"/>
      <c r="S316" s="95">
        <f t="shared" si="95"/>
        <v>0</v>
      </c>
      <c r="T316" s="95">
        <f t="shared" si="96"/>
        <v>0</v>
      </c>
      <c r="U316" s="79" t="e">
        <f>VLOOKUP($S316,'Grille de Tarif OQN'!$B$2:$S$3603,U$1,0)</f>
        <v>#N/A</v>
      </c>
      <c r="V316" s="79" t="e">
        <f>VLOOKUP($S316,'Grille de Tarif OQN'!$B$2:$S$3603,V$1,0)</f>
        <v>#N/A</v>
      </c>
      <c r="W316" s="79" t="e">
        <f>VLOOKUP($S316,'Grille de Tarif OQN'!$B$2:$S$3603,W$1,0)</f>
        <v>#N/A</v>
      </c>
      <c r="X316" s="79" t="e">
        <f>VLOOKUP($S316,'Grille de Tarif OQN'!$B$2:$S$3603,X$1,0)</f>
        <v>#N/A</v>
      </c>
      <c r="Y316" s="79" t="e">
        <f>VLOOKUP($S316,'Grille de Tarif OQN'!$B$2:$S$3603,Y$1,0)</f>
        <v>#N/A</v>
      </c>
      <c r="Z316" s="79" t="e">
        <f>VLOOKUP($S316,'Grille de Tarif OQN'!$B$2:$S$3603,Z$1,0)</f>
        <v>#N/A</v>
      </c>
      <c r="AA316" s="79" t="e">
        <f>VLOOKUP($S316,'Grille de Tarif OQN'!$B$2:$S$3603,AA$1,0)</f>
        <v>#N/A</v>
      </c>
      <c r="AB316" s="79" t="e">
        <f>VLOOKUP($S316,'Grille de Tarif OQN'!$B$2:$S$3603,AB$1,0)</f>
        <v>#N/A</v>
      </c>
      <c r="AC316" s="79" t="e">
        <f>VLOOKUP($S316,'Grille de Tarif OQN'!$B$2:$S$3603,AC$1,0)</f>
        <v>#N/A</v>
      </c>
      <c r="AD316" s="79" t="e">
        <f>VLOOKUP($S316,'Grille de Tarif OQN'!$B$2:$S$3603,AD$1,0)</f>
        <v>#N/A</v>
      </c>
      <c r="AE316" s="79" t="e">
        <f>VLOOKUP($S316,'Grille de Tarif OQN'!$B$2:$S$3603,AE$1,0)</f>
        <v>#N/A</v>
      </c>
      <c r="AF316" s="79" t="e">
        <f>VLOOKUP($S316,'Grille de Tarif OQN'!$B$2:$S$3603,AF$1,0)</f>
        <v>#N/A</v>
      </c>
      <c r="AG316" s="79" t="e">
        <f>VLOOKUP($S316,'Grille de Tarif OQN'!$B$2:$S$3603,AG$1,0)</f>
        <v>#N/A</v>
      </c>
      <c r="AH316" s="79" t="e">
        <f>VLOOKUP($S316,'Grille de Tarif OQN'!$B$2:$S$3603,AH$1,0)</f>
        <v>#N/A</v>
      </c>
      <c r="AI316" s="79" t="e">
        <f>VLOOKUP($S316,'Grille de Tarif OQN'!$B$2:$S$3603,AI$1,0)</f>
        <v>#N/A</v>
      </c>
      <c r="AJ316" s="79" t="e">
        <f>VLOOKUP($S316,'Grille de Tarif OQN'!$B$2:$S$3603,AJ$1,0)</f>
        <v>#N/A</v>
      </c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72"/>
      <c r="AV316"/>
      <c r="AW316"/>
      <c r="AX316"/>
      <c r="AY316"/>
      <c r="AZ316" s="96">
        <f t="shared" si="97"/>
        <v>0</v>
      </c>
      <c r="BA316" s="24" t="e">
        <f t="shared" si="98"/>
        <v>#N/A</v>
      </c>
      <c r="BB316" s="24" t="e">
        <f t="shared" si="99"/>
        <v>#N/A</v>
      </c>
      <c r="BC316" s="24" t="e">
        <f t="shared" si="92"/>
        <v>#N/A</v>
      </c>
      <c r="BD316" s="24" t="e">
        <f t="shared" si="93"/>
        <v>#N/A</v>
      </c>
      <c r="BE316"/>
      <c r="BF316" t="e">
        <f t="shared" si="100"/>
        <v>#N/A</v>
      </c>
      <c r="BG316" t="str">
        <f t="shared" si="101"/>
        <v>HDJ</v>
      </c>
      <c r="BH316" s="20" t="e">
        <f t="shared" si="102"/>
        <v>#N/A</v>
      </c>
      <c r="BI316" s="20" t="e">
        <f t="shared" si="103"/>
        <v>#N/A</v>
      </c>
      <c r="BJ316" s="20" t="e">
        <f t="shared" si="104"/>
        <v>#N/A</v>
      </c>
      <c r="BK316" s="20" t="e">
        <f t="shared" si="105"/>
        <v>#N/A</v>
      </c>
      <c r="BL316" s="20" t="e">
        <f t="shared" si="106"/>
        <v>#N/A</v>
      </c>
      <c r="BM316" s="20" t="e">
        <f t="shared" si="94"/>
        <v>#N/A</v>
      </c>
      <c r="BN316" s="20" t="e">
        <f t="shared" si="107"/>
        <v>#N/A</v>
      </c>
    </row>
    <row r="317" spans="1:66">
      <c r="A317" s="92"/>
      <c r="B317" s="90"/>
      <c r="C317" s="90"/>
      <c r="D317" s="93"/>
      <c r="E317" s="93"/>
      <c r="F317" s="93"/>
      <c r="G317" s="93"/>
      <c r="H317" s="93"/>
      <c r="I317" s="93"/>
      <c r="J317" s="93"/>
      <c r="K317" s="93"/>
      <c r="L317" s="92"/>
      <c r="M317" s="93"/>
      <c r="N317" s="91">
        <f t="shared" si="88"/>
        <v>0</v>
      </c>
      <c r="O317" s="91" t="str">
        <f t="shared" si="89"/>
        <v/>
      </c>
      <c r="P317" s="91" t="str">
        <f t="shared" si="90"/>
        <v/>
      </c>
      <c r="Q317" s="91" t="str">
        <f t="shared" si="91"/>
        <v>HDJ</v>
      </c>
      <c r="R317" s="82"/>
      <c r="S317" s="95">
        <f t="shared" si="95"/>
        <v>0</v>
      </c>
      <c r="T317" s="95">
        <f t="shared" si="96"/>
        <v>0</v>
      </c>
      <c r="U317" s="79" t="e">
        <f>VLOOKUP($S317,'Grille de Tarif OQN'!$B$2:$S$3603,U$1,0)</f>
        <v>#N/A</v>
      </c>
      <c r="V317" s="79" t="e">
        <f>VLOOKUP($S317,'Grille de Tarif OQN'!$B$2:$S$3603,V$1,0)</f>
        <v>#N/A</v>
      </c>
      <c r="W317" s="79" t="e">
        <f>VLOOKUP($S317,'Grille de Tarif OQN'!$B$2:$S$3603,W$1,0)</f>
        <v>#N/A</v>
      </c>
      <c r="X317" s="79" t="e">
        <f>VLOOKUP($S317,'Grille de Tarif OQN'!$B$2:$S$3603,X$1,0)</f>
        <v>#N/A</v>
      </c>
      <c r="Y317" s="79" t="e">
        <f>VLOOKUP($S317,'Grille de Tarif OQN'!$B$2:$S$3603,Y$1,0)</f>
        <v>#N/A</v>
      </c>
      <c r="Z317" s="79" t="e">
        <f>VLOOKUP($S317,'Grille de Tarif OQN'!$B$2:$S$3603,Z$1,0)</f>
        <v>#N/A</v>
      </c>
      <c r="AA317" s="79" t="e">
        <f>VLOOKUP($S317,'Grille de Tarif OQN'!$B$2:$S$3603,AA$1,0)</f>
        <v>#N/A</v>
      </c>
      <c r="AB317" s="79" t="e">
        <f>VLOOKUP($S317,'Grille de Tarif OQN'!$B$2:$S$3603,AB$1,0)</f>
        <v>#N/A</v>
      </c>
      <c r="AC317" s="79" t="e">
        <f>VLOOKUP($S317,'Grille de Tarif OQN'!$B$2:$S$3603,AC$1,0)</f>
        <v>#N/A</v>
      </c>
      <c r="AD317" s="79" t="e">
        <f>VLOOKUP($S317,'Grille de Tarif OQN'!$B$2:$S$3603,AD$1,0)</f>
        <v>#N/A</v>
      </c>
      <c r="AE317" s="79" t="e">
        <f>VLOOKUP($S317,'Grille de Tarif OQN'!$B$2:$S$3603,AE$1,0)</f>
        <v>#N/A</v>
      </c>
      <c r="AF317" s="79" t="e">
        <f>VLOOKUP($S317,'Grille de Tarif OQN'!$B$2:$S$3603,AF$1,0)</f>
        <v>#N/A</v>
      </c>
      <c r="AG317" s="79" t="e">
        <f>VLOOKUP($S317,'Grille de Tarif OQN'!$B$2:$S$3603,AG$1,0)</f>
        <v>#N/A</v>
      </c>
      <c r="AH317" s="79" t="e">
        <f>VLOOKUP($S317,'Grille de Tarif OQN'!$B$2:$S$3603,AH$1,0)</f>
        <v>#N/A</v>
      </c>
      <c r="AI317" s="79" t="e">
        <f>VLOOKUP($S317,'Grille de Tarif OQN'!$B$2:$S$3603,AI$1,0)</f>
        <v>#N/A</v>
      </c>
      <c r="AJ317" s="79" t="e">
        <f>VLOOKUP($S317,'Grille de Tarif OQN'!$B$2:$S$3603,AJ$1,0)</f>
        <v>#N/A</v>
      </c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72"/>
      <c r="AV317"/>
      <c r="AW317"/>
      <c r="AX317"/>
      <c r="AY317"/>
      <c r="AZ317" s="96">
        <f t="shared" si="97"/>
        <v>0</v>
      </c>
      <c r="BA317" s="24" t="e">
        <f t="shared" si="98"/>
        <v>#N/A</v>
      </c>
      <c r="BB317" s="24" t="e">
        <f t="shared" si="99"/>
        <v>#N/A</v>
      </c>
      <c r="BC317" s="24" t="e">
        <f t="shared" si="92"/>
        <v>#N/A</v>
      </c>
      <c r="BD317" s="24" t="e">
        <f t="shared" si="93"/>
        <v>#N/A</v>
      </c>
      <c r="BE317"/>
      <c r="BF317" t="e">
        <f t="shared" si="100"/>
        <v>#N/A</v>
      </c>
      <c r="BG317" t="str">
        <f t="shared" si="101"/>
        <v>HDJ</v>
      </c>
      <c r="BH317" s="20" t="e">
        <f t="shared" si="102"/>
        <v>#N/A</v>
      </c>
      <c r="BI317" s="20" t="e">
        <f t="shared" si="103"/>
        <v>#N/A</v>
      </c>
      <c r="BJ317" s="20" t="e">
        <f t="shared" si="104"/>
        <v>#N/A</v>
      </c>
      <c r="BK317" s="20" t="e">
        <f t="shared" si="105"/>
        <v>#N/A</v>
      </c>
      <c r="BL317" s="20" t="e">
        <f t="shared" si="106"/>
        <v>#N/A</v>
      </c>
      <c r="BM317" s="20" t="e">
        <f t="shared" si="94"/>
        <v>#N/A</v>
      </c>
      <c r="BN317" s="20" t="e">
        <f t="shared" si="107"/>
        <v>#N/A</v>
      </c>
    </row>
    <row r="318" spans="1:66">
      <c r="A318" s="92"/>
      <c r="B318" s="90"/>
      <c r="C318" s="90"/>
      <c r="D318" s="93"/>
      <c r="E318" s="93"/>
      <c r="F318" s="93"/>
      <c r="G318" s="93"/>
      <c r="H318" s="93"/>
      <c r="I318" s="93"/>
      <c r="J318" s="93"/>
      <c r="K318" s="93"/>
      <c r="L318" s="92"/>
      <c r="M318" s="93"/>
      <c r="N318" s="91">
        <f t="shared" si="88"/>
        <v>0</v>
      </c>
      <c r="O318" s="91" t="str">
        <f t="shared" si="89"/>
        <v/>
      </c>
      <c r="P318" s="91" t="str">
        <f t="shared" si="90"/>
        <v/>
      </c>
      <c r="Q318" s="91" t="str">
        <f t="shared" si="91"/>
        <v>HDJ</v>
      </c>
      <c r="R318" s="82"/>
      <c r="S318" s="95">
        <f t="shared" si="95"/>
        <v>0</v>
      </c>
      <c r="T318" s="95">
        <f t="shared" si="96"/>
        <v>0</v>
      </c>
      <c r="U318" s="79" t="e">
        <f>VLOOKUP($S318,'Grille de Tarif OQN'!$B$2:$S$3603,U$1,0)</f>
        <v>#N/A</v>
      </c>
      <c r="V318" s="79" t="e">
        <f>VLOOKUP($S318,'Grille de Tarif OQN'!$B$2:$S$3603,V$1,0)</f>
        <v>#N/A</v>
      </c>
      <c r="W318" s="79" t="e">
        <f>VLOOKUP($S318,'Grille de Tarif OQN'!$B$2:$S$3603,W$1,0)</f>
        <v>#N/A</v>
      </c>
      <c r="X318" s="79" t="e">
        <f>VLOOKUP($S318,'Grille de Tarif OQN'!$B$2:$S$3603,X$1,0)</f>
        <v>#N/A</v>
      </c>
      <c r="Y318" s="79" t="e">
        <f>VLOOKUP($S318,'Grille de Tarif OQN'!$B$2:$S$3603,Y$1,0)</f>
        <v>#N/A</v>
      </c>
      <c r="Z318" s="79" t="e">
        <f>VLOOKUP($S318,'Grille de Tarif OQN'!$B$2:$S$3603,Z$1,0)</f>
        <v>#N/A</v>
      </c>
      <c r="AA318" s="79" t="e">
        <f>VLOOKUP($S318,'Grille de Tarif OQN'!$B$2:$S$3603,AA$1,0)</f>
        <v>#N/A</v>
      </c>
      <c r="AB318" s="79" t="e">
        <f>VLOOKUP($S318,'Grille de Tarif OQN'!$B$2:$S$3603,AB$1,0)</f>
        <v>#N/A</v>
      </c>
      <c r="AC318" s="79" t="e">
        <f>VLOOKUP($S318,'Grille de Tarif OQN'!$B$2:$S$3603,AC$1,0)</f>
        <v>#N/A</v>
      </c>
      <c r="AD318" s="79" t="e">
        <f>VLOOKUP($S318,'Grille de Tarif OQN'!$B$2:$S$3603,AD$1,0)</f>
        <v>#N/A</v>
      </c>
      <c r="AE318" s="79" t="e">
        <f>VLOOKUP($S318,'Grille de Tarif OQN'!$B$2:$S$3603,AE$1,0)</f>
        <v>#N/A</v>
      </c>
      <c r="AF318" s="79" t="e">
        <f>VLOOKUP($S318,'Grille de Tarif OQN'!$B$2:$S$3603,AF$1,0)</f>
        <v>#N/A</v>
      </c>
      <c r="AG318" s="79" t="e">
        <f>VLOOKUP($S318,'Grille de Tarif OQN'!$B$2:$S$3603,AG$1,0)</f>
        <v>#N/A</v>
      </c>
      <c r="AH318" s="79" t="e">
        <f>VLOOKUP($S318,'Grille de Tarif OQN'!$B$2:$S$3603,AH$1,0)</f>
        <v>#N/A</v>
      </c>
      <c r="AI318" s="79" t="e">
        <f>VLOOKUP($S318,'Grille de Tarif OQN'!$B$2:$S$3603,AI$1,0)</f>
        <v>#N/A</v>
      </c>
      <c r="AJ318" s="79" t="e">
        <f>VLOOKUP($S318,'Grille de Tarif OQN'!$B$2:$S$3603,AJ$1,0)</f>
        <v>#N/A</v>
      </c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72"/>
      <c r="AV318"/>
      <c r="AW318"/>
      <c r="AX318"/>
      <c r="AY318"/>
      <c r="AZ318" s="96">
        <f t="shared" si="97"/>
        <v>0</v>
      </c>
      <c r="BA318" s="24" t="e">
        <f t="shared" si="98"/>
        <v>#N/A</v>
      </c>
      <c r="BB318" s="24" t="e">
        <f t="shared" si="99"/>
        <v>#N/A</v>
      </c>
      <c r="BC318" s="24" t="e">
        <f t="shared" si="92"/>
        <v>#N/A</v>
      </c>
      <c r="BD318" s="24" t="e">
        <f t="shared" si="93"/>
        <v>#N/A</v>
      </c>
      <c r="BE318"/>
      <c r="BF318" t="e">
        <f t="shared" si="100"/>
        <v>#N/A</v>
      </c>
      <c r="BG318" t="str">
        <f t="shared" si="101"/>
        <v>HDJ</v>
      </c>
      <c r="BH318" s="20" t="e">
        <f t="shared" si="102"/>
        <v>#N/A</v>
      </c>
      <c r="BI318" s="20" t="e">
        <f t="shared" si="103"/>
        <v>#N/A</v>
      </c>
      <c r="BJ318" s="20" t="e">
        <f t="shared" si="104"/>
        <v>#N/A</v>
      </c>
      <c r="BK318" s="20" t="e">
        <f t="shared" si="105"/>
        <v>#N/A</v>
      </c>
      <c r="BL318" s="20" t="e">
        <f t="shared" si="106"/>
        <v>#N/A</v>
      </c>
      <c r="BM318" s="20" t="e">
        <f t="shared" si="94"/>
        <v>#N/A</v>
      </c>
      <c r="BN318" s="20" t="e">
        <f t="shared" si="107"/>
        <v>#N/A</v>
      </c>
    </row>
    <row r="319" spans="1:66">
      <c r="A319" s="92"/>
      <c r="B319" s="90"/>
      <c r="C319" s="90"/>
      <c r="D319" s="93"/>
      <c r="E319" s="93"/>
      <c r="F319" s="93"/>
      <c r="G319" s="93"/>
      <c r="H319" s="93"/>
      <c r="I319" s="93"/>
      <c r="J319" s="93"/>
      <c r="K319" s="93"/>
      <c r="L319" s="92"/>
      <c r="M319" s="93"/>
      <c r="N319" s="91">
        <f t="shared" si="88"/>
        <v>0</v>
      </c>
      <c r="O319" s="91" t="str">
        <f t="shared" si="89"/>
        <v/>
      </c>
      <c r="P319" s="91" t="str">
        <f t="shared" si="90"/>
        <v/>
      </c>
      <c r="Q319" s="91" t="str">
        <f t="shared" si="91"/>
        <v>HDJ</v>
      </c>
      <c r="R319" s="82"/>
      <c r="S319" s="95">
        <f t="shared" si="95"/>
        <v>0</v>
      </c>
      <c r="T319" s="95">
        <f t="shared" si="96"/>
        <v>0</v>
      </c>
      <c r="U319" s="79" t="e">
        <f>VLOOKUP($S319,'Grille de Tarif OQN'!$B$2:$S$3603,U$1,0)</f>
        <v>#N/A</v>
      </c>
      <c r="V319" s="79" t="e">
        <f>VLOOKUP($S319,'Grille de Tarif OQN'!$B$2:$S$3603,V$1,0)</f>
        <v>#N/A</v>
      </c>
      <c r="W319" s="79" t="e">
        <f>VLOOKUP($S319,'Grille de Tarif OQN'!$B$2:$S$3603,W$1,0)</f>
        <v>#N/A</v>
      </c>
      <c r="X319" s="79" t="e">
        <f>VLOOKUP($S319,'Grille de Tarif OQN'!$B$2:$S$3603,X$1,0)</f>
        <v>#N/A</v>
      </c>
      <c r="Y319" s="79" t="e">
        <f>VLOOKUP($S319,'Grille de Tarif OQN'!$B$2:$S$3603,Y$1,0)</f>
        <v>#N/A</v>
      </c>
      <c r="Z319" s="79" t="e">
        <f>VLOOKUP($S319,'Grille de Tarif OQN'!$B$2:$S$3603,Z$1,0)</f>
        <v>#N/A</v>
      </c>
      <c r="AA319" s="79" t="e">
        <f>VLOOKUP($S319,'Grille de Tarif OQN'!$B$2:$S$3603,AA$1,0)</f>
        <v>#N/A</v>
      </c>
      <c r="AB319" s="79" t="e">
        <f>VLOOKUP($S319,'Grille de Tarif OQN'!$B$2:$S$3603,AB$1,0)</f>
        <v>#N/A</v>
      </c>
      <c r="AC319" s="79" t="e">
        <f>VLOOKUP($S319,'Grille de Tarif OQN'!$B$2:$S$3603,AC$1,0)</f>
        <v>#N/A</v>
      </c>
      <c r="AD319" s="79" t="e">
        <f>VLOOKUP($S319,'Grille de Tarif OQN'!$B$2:$S$3603,AD$1,0)</f>
        <v>#N/A</v>
      </c>
      <c r="AE319" s="79" t="e">
        <f>VLOOKUP($S319,'Grille de Tarif OQN'!$B$2:$S$3603,AE$1,0)</f>
        <v>#N/A</v>
      </c>
      <c r="AF319" s="79" t="e">
        <f>VLOOKUP($S319,'Grille de Tarif OQN'!$B$2:$S$3603,AF$1,0)</f>
        <v>#N/A</v>
      </c>
      <c r="AG319" s="79" t="e">
        <f>VLOOKUP($S319,'Grille de Tarif OQN'!$B$2:$S$3603,AG$1,0)</f>
        <v>#N/A</v>
      </c>
      <c r="AH319" s="79" t="e">
        <f>VLOOKUP($S319,'Grille de Tarif OQN'!$B$2:$S$3603,AH$1,0)</f>
        <v>#N/A</v>
      </c>
      <c r="AI319" s="79" t="e">
        <f>VLOOKUP($S319,'Grille de Tarif OQN'!$B$2:$S$3603,AI$1,0)</f>
        <v>#N/A</v>
      </c>
      <c r="AJ319" s="79" t="e">
        <f>VLOOKUP($S319,'Grille de Tarif OQN'!$B$2:$S$3603,AJ$1,0)</f>
        <v>#N/A</v>
      </c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72"/>
      <c r="AV319"/>
      <c r="AW319"/>
      <c r="AX319"/>
      <c r="AY319"/>
      <c r="AZ319" s="96">
        <f t="shared" si="97"/>
        <v>0</v>
      </c>
      <c r="BA319" s="24" t="e">
        <f t="shared" si="98"/>
        <v>#N/A</v>
      </c>
      <c r="BB319" s="24" t="e">
        <f t="shared" si="99"/>
        <v>#N/A</v>
      </c>
      <c r="BC319" s="24" t="e">
        <f t="shared" si="92"/>
        <v>#N/A</v>
      </c>
      <c r="BD319" s="24" t="e">
        <f t="shared" si="93"/>
        <v>#N/A</v>
      </c>
      <c r="BE319"/>
      <c r="BF319" t="e">
        <f t="shared" si="100"/>
        <v>#N/A</v>
      </c>
      <c r="BG319" t="str">
        <f t="shared" si="101"/>
        <v>HDJ</v>
      </c>
      <c r="BH319" s="20" t="e">
        <f t="shared" si="102"/>
        <v>#N/A</v>
      </c>
      <c r="BI319" s="20" t="e">
        <f t="shared" si="103"/>
        <v>#N/A</v>
      </c>
      <c r="BJ319" s="20" t="e">
        <f t="shared" si="104"/>
        <v>#N/A</v>
      </c>
      <c r="BK319" s="20" t="e">
        <f t="shared" si="105"/>
        <v>#N/A</v>
      </c>
      <c r="BL319" s="20" t="e">
        <f t="shared" si="106"/>
        <v>#N/A</v>
      </c>
      <c r="BM319" s="20" t="e">
        <f t="shared" si="94"/>
        <v>#N/A</v>
      </c>
      <c r="BN319" s="20" t="e">
        <f t="shared" si="107"/>
        <v>#N/A</v>
      </c>
    </row>
    <row r="320" spans="1:66">
      <c r="A320" s="92"/>
      <c r="B320" s="90"/>
      <c r="C320" s="90"/>
      <c r="D320" s="93"/>
      <c r="E320" s="93"/>
      <c r="F320" s="93"/>
      <c r="G320" s="93"/>
      <c r="H320" s="93"/>
      <c r="I320" s="93"/>
      <c r="J320" s="93"/>
      <c r="K320" s="93"/>
      <c r="L320" s="92"/>
      <c r="M320" s="93"/>
      <c r="N320" s="91">
        <f t="shared" si="88"/>
        <v>0</v>
      </c>
      <c r="O320" s="91" t="str">
        <f t="shared" si="89"/>
        <v/>
      </c>
      <c r="P320" s="91" t="str">
        <f t="shared" si="90"/>
        <v/>
      </c>
      <c r="Q320" s="91" t="str">
        <f t="shared" si="91"/>
        <v>HDJ</v>
      </c>
      <c r="R320" s="82"/>
      <c r="S320" s="95">
        <f t="shared" si="95"/>
        <v>0</v>
      </c>
      <c r="T320" s="95">
        <f t="shared" si="96"/>
        <v>0</v>
      </c>
      <c r="U320" s="79" t="e">
        <f>VLOOKUP($S320,'Grille de Tarif OQN'!$B$2:$S$3603,U$1,0)</f>
        <v>#N/A</v>
      </c>
      <c r="V320" s="79" t="e">
        <f>VLOOKUP($S320,'Grille de Tarif OQN'!$B$2:$S$3603,V$1,0)</f>
        <v>#N/A</v>
      </c>
      <c r="W320" s="79" t="e">
        <f>VLOOKUP($S320,'Grille de Tarif OQN'!$B$2:$S$3603,W$1,0)</f>
        <v>#N/A</v>
      </c>
      <c r="X320" s="79" t="e">
        <f>VLOOKUP($S320,'Grille de Tarif OQN'!$B$2:$S$3603,X$1,0)</f>
        <v>#N/A</v>
      </c>
      <c r="Y320" s="79" t="e">
        <f>VLOOKUP($S320,'Grille de Tarif OQN'!$B$2:$S$3603,Y$1,0)</f>
        <v>#N/A</v>
      </c>
      <c r="Z320" s="79" t="e">
        <f>VLOOKUP($S320,'Grille de Tarif OQN'!$B$2:$S$3603,Z$1,0)</f>
        <v>#N/A</v>
      </c>
      <c r="AA320" s="79" t="e">
        <f>VLOOKUP($S320,'Grille de Tarif OQN'!$B$2:$S$3603,AA$1,0)</f>
        <v>#N/A</v>
      </c>
      <c r="AB320" s="79" t="e">
        <f>VLOOKUP($S320,'Grille de Tarif OQN'!$B$2:$S$3603,AB$1,0)</f>
        <v>#N/A</v>
      </c>
      <c r="AC320" s="79" t="e">
        <f>VLOOKUP($S320,'Grille de Tarif OQN'!$B$2:$S$3603,AC$1,0)</f>
        <v>#N/A</v>
      </c>
      <c r="AD320" s="79" t="e">
        <f>VLOOKUP($S320,'Grille de Tarif OQN'!$B$2:$S$3603,AD$1,0)</f>
        <v>#N/A</v>
      </c>
      <c r="AE320" s="79" t="e">
        <f>VLOOKUP($S320,'Grille de Tarif OQN'!$B$2:$S$3603,AE$1,0)</f>
        <v>#N/A</v>
      </c>
      <c r="AF320" s="79" t="e">
        <f>VLOOKUP($S320,'Grille de Tarif OQN'!$B$2:$S$3603,AF$1,0)</f>
        <v>#N/A</v>
      </c>
      <c r="AG320" s="79" t="e">
        <f>VLOOKUP($S320,'Grille de Tarif OQN'!$B$2:$S$3603,AG$1,0)</f>
        <v>#N/A</v>
      </c>
      <c r="AH320" s="79" t="e">
        <f>VLOOKUP($S320,'Grille de Tarif OQN'!$B$2:$S$3603,AH$1,0)</f>
        <v>#N/A</v>
      </c>
      <c r="AI320" s="79" t="e">
        <f>VLOOKUP($S320,'Grille de Tarif OQN'!$B$2:$S$3603,AI$1,0)</f>
        <v>#N/A</v>
      </c>
      <c r="AJ320" s="79" t="e">
        <f>VLOOKUP($S320,'Grille de Tarif OQN'!$B$2:$S$3603,AJ$1,0)</f>
        <v>#N/A</v>
      </c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72"/>
      <c r="AV320"/>
      <c r="AW320"/>
      <c r="AX320"/>
      <c r="AY320"/>
      <c r="AZ320" s="96">
        <f t="shared" si="97"/>
        <v>0</v>
      </c>
      <c r="BA320" s="24" t="e">
        <f t="shared" si="98"/>
        <v>#N/A</v>
      </c>
      <c r="BB320" s="24" t="e">
        <f t="shared" si="99"/>
        <v>#N/A</v>
      </c>
      <c r="BC320" s="24" t="e">
        <f t="shared" si="92"/>
        <v>#N/A</v>
      </c>
      <c r="BD320" s="24" t="e">
        <f t="shared" si="93"/>
        <v>#N/A</v>
      </c>
      <c r="BE320"/>
      <c r="BF320" t="e">
        <f t="shared" si="100"/>
        <v>#N/A</v>
      </c>
      <c r="BG320" t="str">
        <f t="shared" si="101"/>
        <v>HDJ</v>
      </c>
      <c r="BH320" s="20" t="e">
        <f t="shared" si="102"/>
        <v>#N/A</v>
      </c>
      <c r="BI320" s="20" t="e">
        <f t="shared" si="103"/>
        <v>#N/A</v>
      </c>
      <c r="BJ320" s="20" t="e">
        <f t="shared" si="104"/>
        <v>#N/A</v>
      </c>
      <c r="BK320" s="20" t="e">
        <f t="shared" si="105"/>
        <v>#N/A</v>
      </c>
      <c r="BL320" s="20" t="e">
        <f t="shared" si="106"/>
        <v>#N/A</v>
      </c>
      <c r="BM320" s="20" t="e">
        <f t="shared" si="94"/>
        <v>#N/A</v>
      </c>
      <c r="BN320" s="20" t="e">
        <f t="shared" si="107"/>
        <v>#N/A</v>
      </c>
    </row>
    <row r="321" spans="1:66">
      <c r="A321" s="92"/>
      <c r="B321" s="90"/>
      <c r="C321" s="90"/>
      <c r="D321" s="93"/>
      <c r="E321" s="93"/>
      <c r="F321" s="93"/>
      <c r="G321" s="93"/>
      <c r="H321" s="93"/>
      <c r="I321" s="93"/>
      <c r="J321" s="93"/>
      <c r="K321" s="93"/>
      <c r="L321" s="92"/>
      <c r="M321" s="93"/>
      <c r="N321" s="91">
        <f t="shared" si="88"/>
        <v>0</v>
      </c>
      <c r="O321" s="91" t="str">
        <f t="shared" si="89"/>
        <v/>
      </c>
      <c r="P321" s="91" t="str">
        <f t="shared" si="90"/>
        <v/>
      </c>
      <c r="Q321" s="91" t="str">
        <f t="shared" si="91"/>
        <v>HDJ</v>
      </c>
      <c r="R321" s="82"/>
      <c r="S321" s="95">
        <f t="shared" si="95"/>
        <v>0</v>
      </c>
      <c r="T321" s="95">
        <f t="shared" si="96"/>
        <v>0</v>
      </c>
      <c r="U321" s="79" t="e">
        <f>VLOOKUP($S321,'Grille de Tarif OQN'!$B$2:$S$3603,U$1,0)</f>
        <v>#N/A</v>
      </c>
      <c r="V321" s="79" t="e">
        <f>VLOOKUP($S321,'Grille de Tarif OQN'!$B$2:$S$3603,V$1,0)</f>
        <v>#N/A</v>
      </c>
      <c r="W321" s="79" t="e">
        <f>VLOOKUP($S321,'Grille de Tarif OQN'!$B$2:$S$3603,W$1,0)</f>
        <v>#N/A</v>
      </c>
      <c r="X321" s="79" t="e">
        <f>VLOOKUP($S321,'Grille de Tarif OQN'!$B$2:$S$3603,X$1,0)</f>
        <v>#N/A</v>
      </c>
      <c r="Y321" s="79" t="e">
        <f>VLOOKUP($S321,'Grille de Tarif OQN'!$B$2:$S$3603,Y$1,0)</f>
        <v>#N/A</v>
      </c>
      <c r="Z321" s="79" t="e">
        <f>VLOOKUP($S321,'Grille de Tarif OQN'!$B$2:$S$3603,Z$1,0)</f>
        <v>#N/A</v>
      </c>
      <c r="AA321" s="79" t="e">
        <f>VLOOKUP($S321,'Grille de Tarif OQN'!$B$2:$S$3603,AA$1,0)</f>
        <v>#N/A</v>
      </c>
      <c r="AB321" s="79" t="e">
        <f>VLOOKUP($S321,'Grille de Tarif OQN'!$B$2:$S$3603,AB$1,0)</f>
        <v>#N/A</v>
      </c>
      <c r="AC321" s="79" t="e">
        <f>VLOOKUP($S321,'Grille de Tarif OQN'!$B$2:$S$3603,AC$1,0)</f>
        <v>#N/A</v>
      </c>
      <c r="AD321" s="79" t="e">
        <f>VLOOKUP($S321,'Grille de Tarif OQN'!$B$2:$S$3603,AD$1,0)</f>
        <v>#N/A</v>
      </c>
      <c r="AE321" s="79" t="e">
        <f>VLOOKUP($S321,'Grille de Tarif OQN'!$B$2:$S$3603,AE$1,0)</f>
        <v>#N/A</v>
      </c>
      <c r="AF321" s="79" t="e">
        <f>VLOOKUP($S321,'Grille de Tarif OQN'!$B$2:$S$3603,AF$1,0)</f>
        <v>#N/A</v>
      </c>
      <c r="AG321" s="79" t="e">
        <f>VLOOKUP($S321,'Grille de Tarif OQN'!$B$2:$S$3603,AG$1,0)</f>
        <v>#N/A</v>
      </c>
      <c r="AH321" s="79" t="e">
        <f>VLOOKUP($S321,'Grille de Tarif OQN'!$B$2:$S$3603,AH$1,0)</f>
        <v>#N/A</v>
      </c>
      <c r="AI321" s="79" t="e">
        <f>VLOOKUP($S321,'Grille de Tarif OQN'!$B$2:$S$3603,AI$1,0)</f>
        <v>#N/A</v>
      </c>
      <c r="AJ321" s="79" t="e">
        <f>VLOOKUP($S321,'Grille de Tarif OQN'!$B$2:$S$3603,AJ$1,0)</f>
        <v>#N/A</v>
      </c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72"/>
      <c r="AV321"/>
      <c r="AW321"/>
      <c r="AX321"/>
      <c r="AY321"/>
      <c r="AZ321" s="96">
        <f t="shared" si="97"/>
        <v>0</v>
      </c>
      <c r="BA321" s="24" t="e">
        <f t="shared" si="98"/>
        <v>#N/A</v>
      </c>
      <c r="BB321" s="24" t="e">
        <f t="shared" si="99"/>
        <v>#N/A</v>
      </c>
      <c r="BC321" s="24" t="e">
        <f t="shared" si="92"/>
        <v>#N/A</v>
      </c>
      <c r="BD321" s="24" t="e">
        <f t="shared" si="93"/>
        <v>#N/A</v>
      </c>
      <c r="BE321"/>
      <c r="BF321" t="e">
        <f t="shared" si="100"/>
        <v>#N/A</v>
      </c>
      <c r="BG321" t="str">
        <f t="shared" si="101"/>
        <v>HDJ</v>
      </c>
      <c r="BH321" s="20" t="e">
        <f t="shared" si="102"/>
        <v>#N/A</v>
      </c>
      <c r="BI321" s="20" t="e">
        <f t="shared" si="103"/>
        <v>#N/A</v>
      </c>
      <c r="BJ321" s="20" t="e">
        <f t="shared" si="104"/>
        <v>#N/A</v>
      </c>
      <c r="BK321" s="20" t="e">
        <f t="shared" si="105"/>
        <v>#N/A</v>
      </c>
      <c r="BL321" s="20" t="e">
        <f t="shared" si="106"/>
        <v>#N/A</v>
      </c>
      <c r="BM321" s="20" t="e">
        <f t="shared" si="94"/>
        <v>#N/A</v>
      </c>
      <c r="BN321" s="20" t="e">
        <f t="shared" si="107"/>
        <v>#N/A</v>
      </c>
    </row>
    <row r="322" spans="1:66">
      <c r="A322" s="92"/>
      <c r="B322" s="90"/>
      <c r="C322" s="90"/>
      <c r="D322" s="93"/>
      <c r="E322" s="93"/>
      <c r="F322" s="93"/>
      <c r="G322" s="93"/>
      <c r="H322" s="93"/>
      <c r="I322" s="93"/>
      <c r="J322" s="93"/>
      <c r="K322" s="93"/>
      <c r="L322" s="92"/>
      <c r="M322" s="93"/>
      <c r="N322" s="91">
        <f t="shared" si="88"/>
        <v>0</v>
      </c>
      <c r="O322" s="91" t="str">
        <f t="shared" si="89"/>
        <v/>
      </c>
      <c r="P322" s="91" t="str">
        <f t="shared" si="90"/>
        <v/>
      </c>
      <c r="Q322" s="91" t="str">
        <f t="shared" si="91"/>
        <v>HDJ</v>
      </c>
      <c r="R322" s="82"/>
      <c r="S322" s="95">
        <f t="shared" si="95"/>
        <v>0</v>
      </c>
      <c r="T322" s="95">
        <f t="shared" si="96"/>
        <v>0</v>
      </c>
      <c r="U322" s="79" t="e">
        <f>VLOOKUP($S322,'Grille de Tarif OQN'!$B$2:$S$3603,U$1,0)</f>
        <v>#N/A</v>
      </c>
      <c r="V322" s="79" t="e">
        <f>VLOOKUP($S322,'Grille de Tarif OQN'!$B$2:$S$3603,V$1,0)</f>
        <v>#N/A</v>
      </c>
      <c r="W322" s="79" t="e">
        <f>VLOOKUP($S322,'Grille de Tarif OQN'!$B$2:$S$3603,W$1,0)</f>
        <v>#N/A</v>
      </c>
      <c r="X322" s="79" t="e">
        <f>VLOOKUP($S322,'Grille de Tarif OQN'!$B$2:$S$3603,X$1,0)</f>
        <v>#N/A</v>
      </c>
      <c r="Y322" s="79" t="e">
        <f>VLOOKUP($S322,'Grille de Tarif OQN'!$B$2:$S$3603,Y$1,0)</f>
        <v>#N/A</v>
      </c>
      <c r="Z322" s="79" t="e">
        <f>VLOOKUP($S322,'Grille de Tarif OQN'!$B$2:$S$3603,Z$1,0)</f>
        <v>#N/A</v>
      </c>
      <c r="AA322" s="79" t="e">
        <f>VLOOKUP($S322,'Grille de Tarif OQN'!$B$2:$S$3603,AA$1,0)</f>
        <v>#N/A</v>
      </c>
      <c r="AB322" s="79" t="e">
        <f>VLOOKUP($S322,'Grille de Tarif OQN'!$B$2:$S$3603,AB$1,0)</f>
        <v>#N/A</v>
      </c>
      <c r="AC322" s="79" t="e">
        <f>VLOOKUP($S322,'Grille de Tarif OQN'!$B$2:$S$3603,AC$1,0)</f>
        <v>#N/A</v>
      </c>
      <c r="AD322" s="79" t="e">
        <f>VLOOKUP($S322,'Grille de Tarif OQN'!$B$2:$S$3603,AD$1,0)</f>
        <v>#N/A</v>
      </c>
      <c r="AE322" s="79" t="e">
        <f>VLOOKUP($S322,'Grille de Tarif OQN'!$B$2:$S$3603,AE$1,0)</f>
        <v>#N/A</v>
      </c>
      <c r="AF322" s="79" t="e">
        <f>VLOOKUP($S322,'Grille de Tarif OQN'!$B$2:$S$3603,AF$1,0)</f>
        <v>#N/A</v>
      </c>
      <c r="AG322" s="79" t="e">
        <f>VLOOKUP($S322,'Grille de Tarif OQN'!$B$2:$S$3603,AG$1,0)</f>
        <v>#N/A</v>
      </c>
      <c r="AH322" s="79" t="e">
        <f>VLOOKUP($S322,'Grille de Tarif OQN'!$B$2:$S$3603,AH$1,0)</f>
        <v>#N/A</v>
      </c>
      <c r="AI322" s="79" t="e">
        <f>VLOOKUP($S322,'Grille de Tarif OQN'!$B$2:$S$3603,AI$1,0)</f>
        <v>#N/A</v>
      </c>
      <c r="AJ322" s="79" t="e">
        <f>VLOOKUP($S322,'Grille de Tarif OQN'!$B$2:$S$3603,AJ$1,0)</f>
        <v>#N/A</v>
      </c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72"/>
      <c r="AV322"/>
      <c r="AW322"/>
      <c r="AX322"/>
      <c r="AY322"/>
      <c r="AZ322" s="96">
        <f t="shared" si="97"/>
        <v>0</v>
      </c>
      <c r="BA322" s="24" t="e">
        <f t="shared" si="98"/>
        <v>#N/A</v>
      </c>
      <c r="BB322" s="24" t="e">
        <f t="shared" si="99"/>
        <v>#N/A</v>
      </c>
      <c r="BC322" s="24" t="e">
        <f t="shared" si="92"/>
        <v>#N/A</v>
      </c>
      <c r="BD322" s="24" t="e">
        <f t="shared" si="93"/>
        <v>#N/A</v>
      </c>
      <c r="BE322"/>
      <c r="BF322" t="e">
        <f t="shared" si="100"/>
        <v>#N/A</v>
      </c>
      <c r="BG322" t="str">
        <f t="shared" si="101"/>
        <v>HDJ</v>
      </c>
      <c r="BH322" s="20" t="e">
        <f t="shared" si="102"/>
        <v>#N/A</v>
      </c>
      <c r="BI322" s="20" t="e">
        <f t="shared" si="103"/>
        <v>#N/A</v>
      </c>
      <c r="BJ322" s="20" t="e">
        <f t="shared" si="104"/>
        <v>#N/A</v>
      </c>
      <c r="BK322" s="20" t="e">
        <f t="shared" si="105"/>
        <v>#N/A</v>
      </c>
      <c r="BL322" s="20" t="e">
        <f t="shared" si="106"/>
        <v>#N/A</v>
      </c>
      <c r="BM322" s="20" t="e">
        <f t="shared" si="94"/>
        <v>#N/A</v>
      </c>
      <c r="BN322" s="20" t="e">
        <f t="shared" si="107"/>
        <v>#N/A</v>
      </c>
    </row>
    <row r="323" spans="1:66">
      <c r="A323" s="92"/>
      <c r="B323" s="90"/>
      <c r="C323" s="90"/>
      <c r="D323" s="93"/>
      <c r="E323" s="93"/>
      <c r="F323" s="93"/>
      <c r="G323" s="93"/>
      <c r="H323" s="93"/>
      <c r="I323" s="93"/>
      <c r="J323" s="93"/>
      <c r="K323" s="93"/>
      <c r="L323" s="92"/>
      <c r="M323" s="93"/>
      <c r="N323" s="91">
        <f t="shared" si="88"/>
        <v>0</v>
      </c>
      <c r="O323" s="91" t="str">
        <f t="shared" si="89"/>
        <v/>
      </c>
      <c r="P323" s="91" t="str">
        <f t="shared" si="90"/>
        <v/>
      </c>
      <c r="Q323" s="91" t="str">
        <f t="shared" si="91"/>
        <v>HDJ</v>
      </c>
      <c r="R323" s="82"/>
      <c r="S323" s="95">
        <f t="shared" si="95"/>
        <v>0</v>
      </c>
      <c r="T323" s="95">
        <f t="shared" si="96"/>
        <v>0</v>
      </c>
      <c r="U323" s="79" t="e">
        <f>VLOOKUP($S323,'Grille de Tarif OQN'!$B$2:$S$3603,U$1,0)</f>
        <v>#N/A</v>
      </c>
      <c r="V323" s="79" t="e">
        <f>VLOOKUP($S323,'Grille de Tarif OQN'!$B$2:$S$3603,V$1,0)</f>
        <v>#N/A</v>
      </c>
      <c r="W323" s="79" t="e">
        <f>VLOOKUP($S323,'Grille de Tarif OQN'!$B$2:$S$3603,W$1,0)</f>
        <v>#N/A</v>
      </c>
      <c r="X323" s="79" t="e">
        <f>VLOOKUP($S323,'Grille de Tarif OQN'!$B$2:$S$3603,X$1,0)</f>
        <v>#N/A</v>
      </c>
      <c r="Y323" s="79" t="e">
        <f>VLOOKUP($S323,'Grille de Tarif OQN'!$B$2:$S$3603,Y$1,0)</f>
        <v>#N/A</v>
      </c>
      <c r="Z323" s="79" t="e">
        <f>VLOOKUP($S323,'Grille de Tarif OQN'!$B$2:$S$3603,Z$1,0)</f>
        <v>#N/A</v>
      </c>
      <c r="AA323" s="79" t="e">
        <f>VLOOKUP($S323,'Grille de Tarif OQN'!$B$2:$S$3603,AA$1,0)</f>
        <v>#N/A</v>
      </c>
      <c r="AB323" s="79" t="e">
        <f>VLOOKUP($S323,'Grille de Tarif OQN'!$B$2:$S$3603,AB$1,0)</f>
        <v>#N/A</v>
      </c>
      <c r="AC323" s="79" t="e">
        <f>VLOOKUP($S323,'Grille de Tarif OQN'!$B$2:$S$3603,AC$1,0)</f>
        <v>#N/A</v>
      </c>
      <c r="AD323" s="79" t="e">
        <f>VLOOKUP($S323,'Grille de Tarif OQN'!$B$2:$S$3603,AD$1,0)</f>
        <v>#N/A</v>
      </c>
      <c r="AE323" s="79" t="e">
        <f>VLOOKUP($S323,'Grille de Tarif OQN'!$B$2:$S$3603,AE$1,0)</f>
        <v>#N/A</v>
      </c>
      <c r="AF323" s="79" t="e">
        <f>VLOOKUP($S323,'Grille de Tarif OQN'!$B$2:$S$3603,AF$1,0)</f>
        <v>#N/A</v>
      </c>
      <c r="AG323" s="79" t="e">
        <f>VLOOKUP($S323,'Grille de Tarif OQN'!$B$2:$S$3603,AG$1,0)</f>
        <v>#N/A</v>
      </c>
      <c r="AH323" s="79" t="e">
        <f>VLOOKUP($S323,'Grille de Tarif OQN'!$B$2:$S$3603,AH$1,0)</f>
        <v>#N/A</v>
      </c>
      <c r="AI323" s="79" t="e">
        <f>VLOOKUP($S323,'Grille de Tarif OQN'!$B$2:$S$3603,AI$1,0)</f>
        <v>#N/A</v>
      </c>
      <c r="AJ323" s="79" t="e">
        <f>VLOOKUP($S323,'Grille de Tarif OQN'!$B$2:$S$3603,AJ$1,0)</f>
        <v>#N/A</v>
      </c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72"/>
      <c r="AV323"/>
      <c r="AW323"/>
      <c r="AX323"/>
      <c r="AY323"/>
      <c r="AZ323" s="96">
        <f t="shared" si="97"/>
        <v>0</v>
      </c>
      <c r="BA323" s="24" t="e">
        <f t="shared" si="98"/>
        <v>#N/A</v>
      </c>
      <c r="BB323" s="24" t="e">
        <f t="shared" si="99"/>
        <v>#N/A</v>
      </c>
      <c r="BC323" s="24" t="e">
        <f t="shared" si="92"/>
        <v>#N/A</v>
      </c>
      <c r="BD323" s="24" t="e">
        <f t="shared" si="93"/>
        <v>#N/A</v>
      </c>
      <c r="BE323"/>
      <c r="BF323" t="e">
        <f t="shared" si="100"/>
        <v>#N/A</v>
      </c>
      <c r="BG323" t="str">
        <f t="shared" si="101"/>
        <v>HDJ</v>
      </c>
      <c r="BH323" s="20" t="e">
        <f t="shared" si="102"/>
        <v>#N/A</v>
      </c>
      <c r="BI323" s="20" t="e">
        <f t="shared" si="103"/>
        <v>#N/A</v>
      </c>
      <c r="BJ323" s="20" t="e">
        <f t="shared" si="104"/>
        <v>#N/A</v>
      </c>
      <c r="BK323" s="20" t="e">
        <f t="shared" si="105"/>
        <v>#N/A</v>
      </c>
      <c r="BL323" s="20" t="e">
        <f t="shared" si="106"/>
        <v>#N/A</v>
      </c>
      <c r="BM323" s="20" t="e">
        <f t="shared" si="94"/>
        <v>#N/A</v>
      </c>
      <c r="BN323" s="20" t="e">
        <f t="shared" si="107"/>
        <v>#N/A</v>
      </c>
    </row>
    <row r="324" spans="1:66">
      <c r="A324" s="92"/>
      <c r="B324" s="90"/>
      <c r="C324" s="90"/>
      <c r="D324" s="93"/>
      <c r="E324" s="93"/>
      <c r="F324" s="93"/>
      <c r="G324" s="93"/>
      <c r="H324" s="93"/>
      <c r="I324" s="93"/>
      <c r="J324" s="93"/>
      <c r="K324" s="93"/>
      <c r="L324" s="92"/>
      <c r="M324" s="93"/>
      <c r="N324" s="91">
        <f t="shared" ref="N324:N387" si="108">IF(LEN(B324)=7,1,0)</f>
        <v>0</v>
      </c>
      <c r="O324" s="91" t="str">
        <f t="shared" ref="O324:O387" si="109">LEFT(B324,2)</f>
        <v/>
      </c>
      <c r="P324" s="91" t="str">
        <f t="shared" ref="P324:P387" si="110">LEFT(B324,4)</f>
        <v/>
      </c>
      <c r="Q324" s="91" t="str">
        <f t="shared" ref="Q324:Q387" si="111">IF(F324=1,"HC","HDJ")</f>
        <v>HDJ</v>
      </c>
      <c r="R324" s="82"/>
      <c r="S324" s="95">
        <f t="shared" si="95"/>
        <v>0</v>
      </c>
      <c r="T324" s="95">
        <f t="shared" si="96"/>
        <v>0</v>
      </c>
      <c r="U324" s="79" t="e">
        <f>VLOOKUP($S324,'Grille de Tarif OQN'!$B$2:$S$3603,U$1,0)</f>
        <v>#N/A</v>
      </c>
      <c r="V324" s="79" t="e">
        <f>VLOOKUP($S324,'Grille de Tarif OQN'!$B$2:$S$3603,V$1,0)</f>
        <v>#N/A</v>
      </c>
      <c r="W324" s="79" t="e">
        <f>VLOOKUP($S324,'Grille de Tarif OQN'!$B$2:$S$3603,W$1,0)</f>
        <v>#N/A</v>
      </c>
      <c r="X324" s="79" t="e">
        <f>VLOOKUP($S324,'Grille de Tarif OQN'!$B$2:$S$3603,X$1,0)</f>
        <v>#N/A</v>
      </c>
      <c r="Y324" s="79" t="e">
        <f>VLOOKUP($S324,'Grille de Tarif OQN'!$B$2:$S$3603,Y$1,0)</f>
        <v>#N/A</v>
      </c>
      <c r="Z324" s="79" t="e">
        <f>VLOOKUP($S324,'Grille de Tarif OQN'!$B$2:$S$3603,Z$1,0)</f>
        <v>#N/A</v>
      </c>
      <c r="AA324" s="79" t="e">
        <f>VLOOKUP($S324,'Grille de Tarif OQN'!$B$2:$S$3603,AA$1,0)</f>
        <v>#N/A</v>
      </c>
      <c r="AB324" s="79" t="e">
        <f>VLOOKUP($S324,'Grille de Tarif OQN'!$B$2:$S$3603,AB$1,0)</f>
        <v>#N/A</v>
      </c>
      <c r="AC324" s="79" t="e">
        <f>VLOOKUP($S324,'Grille de Tarif OQN'!$B$2:$S$3603,AC$1,0)</f>
        <v>#N/A</v>
      </c>
      <c r="AD324" s="79" t="e">
        <f>VLOOKUP($S324,'Grille de Tarif OQN'!$B$2:$S$3603,AD$1,0)</f>
        <v>#N/A</v>
      </c>
      <c r="AE324" s="79" t="e">
        <f>VLOOKUP($S324,'Grille de Tarif OQN'!$B$2:$S$3603,AE$1,0)</f>
        <v>#N/A</v>
      </c>
      <c r="AF324" s="79" t="e">
        <f>VLOOKUP($S324,'Grille de Tarif OQN'!$B$2:$S$3603,AF$1,0)</f>
        <v>#N/A</v>
      </c>
      <c r="AG324" s="79" t="e">
        <f>VLOOKUP($S324,'Grille de Tarif OQN'!$B$2:$S$3603,AG$1,0)</f>
        <v>#N/A</v>
      </c>
      <c r="AH324" s="79" t="e">
        <f>VLOOKUP($S324,'Grille de Tarif OQN'!$B$2:$S$3603,AH$1,0)</f>
        <v>#N/A</v>
      </c>
      <c r="AI324" s="79" t="e">
        <f>VLOOKUP($S324,'Grille de Tarif OQN'!$B$2:$S$3603,AI$1,0)</f>
        <v>#N/A</v>
      </c>
      <c r="AJ324" s="79" t="e">
        <f>VLOOKUP($S324,'Grille de Tarif OQN'!$B$2:$S$3603,AJ$1,0)</f>
        <v>#N/A</v>
      </c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72"/>
      <c r="AV324"/>
      <c r="AW324"/>
      <c r="AX324"/>
      <c r="AY324"/>
      <c r="AZ324" s="96">
        <f t="shared" si="97"/>
        <v>0</v>
      </c>
      <c r="BA324" s="24" t="e">
        <f t="shared" si="98"/>
        <v>#N/A</v>
      </c>
      <c r="BB324" s="24" t="e">
        <f t="shared" si="99"/>
        <v>#N/A</v>
      </c>
      <c r="BC324" s="24" t="e">
        <f t="shared" ref="BC324:BC387" si="112">BA324*$BD$1</f>
        <v>#N/A</v>
      </c>
      <c r="BD324" s="24" t="e">
        <f t="shared" ref="BD324:BD387" si="113">BB324*$BD$1</f>
        <v>#N/A</v>
      </c>
      <c r="BE324"/>
      <c r="BF324" t="e">
        <f t="shared" si="100"/>
        <v>#N/A</v>
      </c>
      <c r="BG324" t="str">
        <f t="shared" si="101"/>
        <v>HDJ</v>
      </c>
      <c r="BH324" s="20" t="e">
        <f t="shared" si="102"/>
        <v>#N/A</v>
      </c>
      <c r="BI324" s="20" t="e">
        <f t="shared" si="103"/>
        <v>#N/A</v>
      </c>
      <c r="BJ324" s="20" t="e">
        <f t="shared" si="104"/>
        <v>#N/A</v>
      </c>
      <c r="BK324" s="20" t="e">
        <f t="shared" si="105"/>
        <v>#N/A</v>
      </c>
      <c r="BL324" s="20" t="e">
        <f t="shared" si="106"/>
        <v>#N/A</v>
      </c>
      <c r="BM324" s="20" t="e">
        <f t="shared" ref="BM324:BM387" si="114">IF(AG324=1,AA324+(90-V324)*AB324,Y324+(90-V324)*AB324)+(AZ324-90)*AC324</f>
        <v>#N/A</v>
      </c>
      <c r="BN324" s="20" t="e">
        <f t="shared" si="107"/>
        <v>#N/A</v>
      </c>
    </row>
    <row r="325" spans="1:66">
      <c r="A325" s="92"/>
      <c r="B325" s="90"/>
      <c r="C325" s="90"/>
      <c r="D325" s="93"/>
      <c r="E325" s="93"/>
      <c r="F325" s="93"/>
      <c r="G325" s="93"/>
      <c r="H325" s="93"/>
      <c r="I325" s="93"/>
      <c r="J325" s="93"/>
      <c r="K325" s="93"/>
      <c r="L325" s="92"/>
      <c r="M325" s="93"/>
      <c r="N325" s="91">
        <f t="shared" si="108"/>
        <v>0</v>
      </c>
      <c r="O325" s="91" t="str">
        <f t="shared" si="109"/>
        <v/>
      </c>
      <c r="P325" s="91" t="str">
        <f t="shared" si="110"/>
        <v/>
      </c>
      <c r="Q325" s="91" t="str">
        <f t="shared" si="111"/>
        <v>HDJ</v>
      </c>
      <c r="R325" s="82"/>
      <c r="S325" s="95">
        <f t="shared" ref="S325:S388" si="115">B325</f>
        <v>0</v>
      </c>
      <c r="T325" s="95">
        <f t="shared" ref="T325:T388" si="116">C325</f>
        <v>0</v>
      </c>
      <c r="U325" s="79" t="e">
        <f>VLOOKUP($S325,'Grille de Tarif OQN'!$B$2:$S$3603,U$1,0)</f>
        <v>#N/A</v>
      </c>
      <c r="V325" s="79" t="e">
        <f>VLOOKUP($S325,'Grille de Tarif OQN'!$B$2:$S$3603,V$1,0)</f>
        <v>#N/A</v>
      </c>
      <c r="W325" s="79" t="e">
        <f>VLOOKUP($S325,'Grille de Tarif OQN'!$B$2:$S$3603,W$1,0)</f>
        <v>#N/A</v>
      </c>
      <c r="X325" s="79" t="e">
        <f>VLOOKUP($S325,'Grille de Tarif OQN'!$B$2:$S$3603,X$1,0)</f>
        <v>#N/A</v>
      </c>
      <c r="Y325" s="79" t="e">
        <f>VLOOKUP($S325,'Grille de Tarif OQN'!$B$2:$S$3603,Y$1,0)</f>
        <v>#N/A</v>
      </c>
      <c r="Z325" s="79" t="e">
        <f>VLOOKUP($S325,'Grille de Tarif OQN'!$B$2:$S$3603,Z$1,0)</f>
        <v>#N/A</v>
      </c>
      <c r="AA325" s="79" t="e">
        <f>VLOOKUP($S325,'Grille de Tarif OQN'!$B$2:$S$3603,AA$1,0)</f>
        <v>#N/A</v>
      </c>
      <c r="AB325" s="79" t="e">
        <f>VLOOKUP($S325,'Grille de Tarif OQN'!$B$2:$S$3603,AB$1,0)</f>
        <v>#N/A</v>
      </c>
      <c r="AC325" s="79" t="e">
        <f>VLOOKUP($S325,'Grille de Tarif OQN'!$B$2:$S$3603,AC$1,0)</f>
        <v>#N/A</v>
      </c>
      <c r="AD325" s="79" t="e">
        <f>VLOOKUP($S325,'Grille de Tarif OQN'!$B$2:$S$3603,AD$1,0)</f>
        <v>#N/A</v>
      </c>
      <c r="AE325" s="79" t="e">
        <f>VLOOKUP($S325,'Grille de Tarif OQN'!$B$2:$S$3603,AE$1,0)</f>
        <v>#N/A</v>
      </c>
      <c r="AF325" s="79" t="e">
        <f>VLOOKUP($S325,'Grille de Tarif OQN'!$B$2:$S$3603,AF$1,0)</f>
        <v>#N/A</v>
      </c>
      <c r="AG325" s="79" t="e">
        <f>VLOOKUP($S325,'Grille de Tarif OQN'!$B$2:$S$3603,AG$1,0)</f>
        <v>#N/A</v>
      </c>
      <c r="AH325" s="79" t="e">
        <f>VLOOKUP($S325,'Grille de Tarif OQN'!$B$2:$S$3603,AH$1,0)</f>
        <v>#N/A</v>
      </c>
      <c r="AI325" s="79" t="e">
        <f>VLOOKUP($S325,'Grille de Tarif OQN'!$B$2:$S$3603,AI$1,0)</f>
        <v>#N/A</v>
      </c>
      <c r="AJ325" s="79" t="e">
        <f>VLOOKUP($S325,'Grille de Tarif OQN'!$B$2:$S$3603,AJ$1,0)</f>
        <v>#N/A</v>
      </c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72"/>
      <c r="AV325"/>
      <c r="AW325"/>
      <c r="AX325"/>
      <c r="AY325"/>
      <c r="AZ325" s="96">
        <f t="shared" ref="AZ325:AZ388" si="117">D325</f>
        <v>0</v>
      </c>
      <c r="BA325" s="24" t="e">
        <f t="shared" ref="BA325:BA388" si="118">IF(BG325="HDJ",BN325,IF(BF325="ZONE90",BM325,IF(BF325="ZONEBASSE",BH325,IF(BF325="ZONEFORF1",BI325,IF(BF325="ZONEFORF2",BJ325,IF(BF325="ZONEFORF3",BK325,BL325))))))</f>
        <v>#N/A</v>
      </c>
      <c r="BB325" s="24" t="e">
        <f t="shared" ref="BB325:BB388" si="119">BA325/AZ325</f>
        <v>#N/A</v>
      </c>
      <c r="BC325" s="24" t="e">
        <f t="shared" si="112"/>
        <v>#N/A</v>
      </c>
      <c r="BD325" s="24" t="e">
        <f t="shared" si="113"/>
        <v>#N/A</v>
      </c>
      <c r="BE325"/>
      <c r="BF325" t="e">
        <f t="shared" ref="BF325:BF388" si="120">IF(AZ325&gt;90,"ZONE90",IF(AG325=1,IF(AZ325&lt;U325,"ZONEBASSE",IF(AZ325&lt;AI325,"ZONEFORF1",IF(AZ325&lt;AJ325,"ZONEFORF2",IF(AZ325&lt;V325,"ZONEFORF3","ZONEHAUTE")))),IF(AZ325&lt;U325,"ZONEBASSE",IF(AZ325&lt;V325,"ZONEFORF1","ZONEHAUTE"))))</f>
        <v>#N/A</v>
      </c>
      <c r="BG325" t="str">
        <f t="shared" ref="BG325:BG388" si="121">IF(RIGHT(S325,1)="0","HDJ","HC")</f>
        <v>HDJ</v>
      </c>
      <c r="BH325" s="20" t="e">
        <f t="shared" ref="BH325:BH388" si="122">IF(AZ325&lt;8,AD325*AZ325,W325-(U325-AZ325)*X325)</f>
        <v>#N/A</v>
      </c>
      <c r="BI325" s="20" t="e">
        <f t="shared" ref="BI325:BI388" si="123">Y325</f>
        <v>#N/A</v>
      </c>
      <c r="BJ325" s="20" t="e">
        <f t="shared" ref="BJ325:BJ388" si="124">Z325</f>
        <v>#N/A</v>
      </c>
      <c r="BK325" s="20" t="e">
        <f t="shared" ref="BK325:BK388" si="125">AA325</f>
        <v>#N/A</v>
      </c>
      <c r="BL325" s="20" t="e">
        <f t="shared" ref="BL325:BL388" si="126">IF(AG325=1,AA325+(AZ325-V325)*AB325,Y325+(AZ325-V325)*AB325)</f>
        <v>#N/A</v>
      </c>
      <c r="BM325" s="20" t="e">
        <f t="shared" si="114"/>
        <v>#N/A</v>
      </c>
      <c r="BN325" s="20" t="e">
        <f t="shared" ref="BN325:BN388" si="127">AZ325*Y325</f>
        <v>#N/A</v>
      </c>
    </row>
    <row r="326" spans="1:66">
      <c r="A326" s="92"/>
      <c r="B326" s="90"/>
      <c r="C326" s="90"/>
      <c r="D326" s="93"/>
      <c r="E326" s="93"/>
      <c r="F326" s="93"/>
      <c r="G326" s="93"/>
      <c r="H326" s="93"/>
      <c r="I326" s="93"/>
      <c r="J326" s="93"/>
      <c r="K326" s="93"/>
      <c r="L326" s="92"/>
      <c r="M326" s="93"/>
      <c r="N326" s="91">
        <f t="shared" si="108"/>
        <v>0</v>
      </c>
      <c r="O326" s="91" t="str">
        <f t="shared" si="109"/>
        <v/>
      </c>
      <c r="P326" s="91" t="str">
        <f t="shared" si="110"/>
        <v/>
      </c>
      <c r="Q326" s="91" t="str">
        <f t="shared" si="111"/>
        <v>HDJ</v>
      </c>
      <c r="R326" s="82"/>
      <c r="S326" s="95">
        <f t="shared" si="115"/>
        <v>0</v>
      </c>
      <c r="T326" s="95">
        <f t="shared" si="116"/>
        <v>0</v>
      </c>
      <c r="U326" s="79" t="e">
        <f>VLOOKUP($S326,'Grille de Tarif OQN'!$B$2:$S$3603,U$1,0)</f>
        <v>#N/A</v>
      </c>
      <c r="V326" s="79" t="e">
        <f>VLOOKUP($S326,'Grille de Tarif OQN'!$B$2:$S$3603,V$1,0)</f>
        <v>#N/A</v>
      </c>
      <c r="W326" s="79" t="e">
        <f>VLOOKUP($S326,'Grille de Tarif OQN'!$B$2:$S$3603,W$1,0)</f>
        <v>#N/A</v>
      </c>
      <c r="X326" s="79" t="e">
        <f>VLOOKUP($S326,'Grille de Tarif OQN'!$B$2:$S$3603,X$1,0)</f>
        <v>#N/A</v>
      </c>
      <c r="Y326" s="79" t="e">
        <f>VLOOKUP($S326,'Grille de Tarif OQN'!$B$2:$S$3603,Y$1,0)</f>
        <v>#N/A</v>
      </c>
      <c r="Z326" s="79" t="e">
        <f>VLOOKUP($S326,'Grille de Tarif OQN'!$B$2:$S$3603,Z$1,0)</f>
        <v>#N/A</v>
      </c>
      <c r="AA326" s="79" t="e">
        <f>VLOOKUP($S326,'Grille de Tarif OQN'!$B$2:$S$3603,AA$1,0)</f>
        <v>#N/A</v>
      </c>
      <c r="AB326" s="79" t="e">
        <f>VLOOKUP($S326,'Grille de Tarif OQN'!$B$2:$S$3603,AB$1,0)</f>
        <v>#N/A</v>
      </c>
      <c r="AC326" s="79" t="e">
        <f>VLOOKUP($S326,'Grille de Tarif OQN'!$B$2:$S$3603,AC$1,0)</f>
        <v>#N/A</v>
      </c>
      <c r="AD326" s="79" t="e">
        <f>VLOOKUP($S326,'Grille de Tarif OQN'!$B$2:$S$3603,AD$1,0)</f>
        <v>#N/A</v>
      </c>
      <c r="AE326" s="79" t="e">
        <f>VLOOKUP($S326,'Grille de Tarif OQN'!$B$2:$S$3603,AE$1,0)</f>
        <v>#N/A</v>
      </c>
      <c r="AF326" s="79" t="e">
        <f>VLOOKUP($S326,'Grille de Tarif OQN'!$B$2:$S$3603,AF$1,0)</f>
        <v>#N/A</v>
      </c>
      <c r="AG326" s="79" t="e">
        <f>VLOOKUP($S326,'Grille de Tarif OQN'!$B$2:$S$3603,AG$1,0)</f>
        <v>#N/A</v>
      </c>
      <c r="AH326" s="79" t="e">
        <f>VLOOKUP($S326,'Grille de Tarif OQN'!$B$2:$S$3603,AH$1,0)</f>
        <v>#N/A</v>
      </c>
      <c r="AI326" s="79" t="e">
        <f>VLOOKUP($S326,'Grille de Tarif OQN'!$B$2:$S$3603,AI$1,0)</f>
        <v>#N/A</v>
      </c>
      <c r="AJ326" s="79" t="e">
        <f>VLOOKUP($S326,'Grille de Tarif OQN'!$B$2:$S$3603,AJ$1,0)</f>
        <v>#N/A</v>
      </c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72"/>
      <c r="AV326"/>
      <c r="AW326"/>
      <c r="AX326"/>
      <c r="AY326"/>
      <c r="AZ326" s="96">
        <f t="shared" si="117"/>
        <v>0</v>
      </c>
      <c r="BA326" s="24" t="e">
        <f t="shared" si="118"/>
        <v>#N/A</v>
      </c>
      <c r="BB326" s="24" t="e">
        <f t="shared" si="119"/>
        <v>#N/A</v>
      </c>
      <c r="BC326" s="24" t="e">
        <f t="shared" si="112"/>
        <v>#N/A</v>
      </c>
      <c r="BD326" s="24" t="e">
        <f t="shared" si="113"/>
        <v>#N/A</v>
      </c>
      <c r="BE326"/>
      <c r="BF326" t="e">
        <f t="shared" si="120"/>
        <v>#N/A</v>
      </c>
      <c r="BG326" t="str">
        <f t="shared" si="121"/>
        <v>HDJ</v>
      </c>
      <c r="BH326" s="20" t="e">
        <f t="shared" si="122"/>
        <v>#N/A</v>
      </c>
      <c r="BI326" s="20" t="e">
        <f t="shared" si="123"/>
        <v>#N/A</v>
      </c>
      <c r="BJ326" s="20" t="e">
        <f t="shared" si="124"/>
        <v>#N/A</v>
      </c>
      <c r="BK326" s="20" t="e">
        <f t="shared" si="125"/>
        <v>#N/A</v>
      </c>
      <c r="BL326" s="20" t="e">
        <f t="shared" si="126"/>
        <v>#N/A</v>
      </c>
      <c r="BM326" s="20" t="e">
        <f t="shared" si="114"/>
        <v>#N/A</v>
      </c>
      <c r="BN326" s="20" t="e">
        <f t="shared" si="127"/>
        <v>#N/A</v>
      </c>
    </row>
    <row r="327" spans="1:66">
      <c r="A327" s="92"/>
      <c r="B327" s="90"/>
      <c r="C327" s="90"/>
      <c r="D327" s="93"/>
      <c r="E327" s="93"/>
      <c r="F327" s="93"/>
      <c r="G327" s="93"/>
      <c r="H327" s="93"/>
      <c r="I327" s="93"/>
      <c r="J327" s="93"/>
      <c r="K327" s="93"/>
      <c r="L327" s="92"/>
      <c r="M327" s="93"/>
      <c r="N327" s="91">
        <f t="shared" si="108"/>
        <v>0</v>
      </c>
      <c r="O327" s="91" t="str">
        <f t="shared" si="109"/>
        <v/>
      </c>
      <c r="P327" s="91" t="str">
        <f t="shared" si="110"/>
        <v/>
      </c>
      <c r="Q327" s="91" t="str">
        <f t="shared" si="111"/>
        <v>HDJ</v>
      </c>
      <c r="R327" s="82"/>
      <c r="S327" s="95">
        <f t="shared" si="115"/>
        <v>0</v>
      </c>
      <c r="T327" s="95">
        <f t="shared" si="116"/>
        <v>0</v>
      </c>
      <c r="U327" s="79" t="e">
        <f>VLOOKUP($S327,'Grille de Tarif OQN'!$B$2:$S$3603,U$1,0)</f>
        <v>#N/A</v>
      </c>
      <c r="V327" s="79" t="e">
        <f>VLOOKUP($S327,'Grille de Tarif OQN'!$B$2:$S$3603,V$1,0)</f>
        <v>#N/A</v>
      </c>
      <c r="W327" s="79" t="e">
        <f>VLOOKUP($S327,'Grille de Tarif OQN'!$B$2:$S$3603,W$1,0)</f>
        <v>#N/A</v>
      </c>
      <c r="X327" s="79" t="e">
        <f>VLOOKUP($S327,'Grille de Tarif OQN'!$B$2:$S$3603,X$1,0)</f>
        <v>#N/A</v>
      </c>
      <c r="Y327" s="79" t="e">
        <f>VLOOKUP($S327,'Grille de Tarif OQN'!$B$2:$S$3603,Y$1,0)</f>
        <v>#N/A</v>
      </c>
      <c r="Z327" s="79" t="e">
        <f>VLOOKUP($S327,'Grille de Tarif OQN'!$B$2:$S$3603,Z$1,0)</f>
        <v>#N/A</v>
      </c>
      <c r="AA327" s="79" t="e">
        <f>VLOOKUP($S327,'Grille de Tarif OQN'!$B$2:$S$3603,AA$1,0)</f>
        <v>#N/A</v>
      </c>
      <c r="AB327" s="79" t="e">
        <f>VLOOKUP($S327,'Grille de Tarif OQN'!$B$2:$S$3603,AB$1,0)</f>
        <v>#N/A</v>
      </c>
      <c r="AC327" s="79" t="e">
        <f>VLOOKUP($S327,'Grille de Tarif OQN'!$B$2:$S$3603,AC$1,0)</f>
        <v>#N/A</v>
      </c>
      <c r="AD327" s="79" t="e">
        <f>VLOOKUP($S327,'Grille de Tarif OQN'!$B$2:$S$3603,AD$1,0)</f>
        <v>#N/A</v>
      </c>
      <c r="AE327" s="79" t="e">
        <f>VLOOKUP($S327,'Grille de Tarif OQN'!$B$2:$S$3603,AE$1,0)</f>
        <v>#N/A</v>
      </c>
      <c r="AF327" s="79" t="e">
        <f>VLOOKUP($S327,'Grille de Tarif OQN'!$B$2:$S$3603,AF$1,0)</f>
        <v>#N/A</v>
      </c>
      <c r="AG327" s="79" t="e">
        <f>VLOOKUP($S327,'Grille de Tarif OQN'!$B$2:$S$3603,AG$1,0)</f>
        <v>#N/A</v>
      </c>
      <c r="AH327" s="79" t="e">
        <f>VLOOKUP($S327,'Grille de Tarif OQN'!$B$2:$S$3603,AH$1,0)</f>
        <v>#N/A</v>
      </c>
      <c r="AI327" s="79" t="e">
        <f>VLOOKUP($S327,'Grille de Tarif OQN'!$B$2:$S$3603,AI$1,0)</f>
        <v>#N/A</v>
      </c>
      <c r="AJ327" s="79" t="e">
        <f>VLOOKUP($S327,'Grille de Tarif OQN'!$B$2:$S$3603,AJ$1,0)</f>
        <v>#N/A</v>
      </c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72"/>
      <c r="AV327"/>
      <c r="AW327"/>
      <c r="AX327"/>
      <c r="AY327"/>
      <c r="AZ327" s="96">
        <f t="shared" si="117"/>
        <v>0</v>
      </c>
      <c r="BA327" s="24" t="e">
        <f t="shared" si="118"/>
        <v>#N/A</v>
      </c>
      <c r="BB327" s="24" t="e">
        <f t="shared" si="119"/>
        <v>#N/A</v>
      </c>
      <c r="BC327" s="24" t="e">
        <f t="shared" si="112"/>
        <v>#N/A</v>
      </c>
      <c r="BD327" s="24" t="e">
        <f t="shared" si="113"/>
        <v>#N/A</v>
      </c>
      <c r="BE327"/>
      <c r="BF327" t="e">
        <f t="shared" si="120"/>
        <v>#N/A</v>
      </c>
      <c r="BG327" t="str">
        <f t="shared" si="121"/>
        <v>HDJ</v>
      </c>
      <c r="BH327" s="20" t="e">
        <f t="shared" si="122"/>
        <v>#N/A</v>
      </c>
      <c r="BI327" s="20" t="e">
        <f t="shared" si="123"/>
        <v>#N/A</v>
      </c>
      <c r="BJ327" s="20" t="e">
        <f t="shared" si="124"/>
        <v>#N/A</v>
      </c>
      <c r="BK327" s="20" t="e">
        <f t="shared" si="125"/>
        <v>#N/A</v>
      </c>
      <c r="BL327" s="20" t="e">
        <f t="shared" si="126"/>
        <v>#N/A</v>
      </c>
      <c r="BM327" s="20" t="e">
        <f t="shared" si="114"/>
        <v>#N/A</v>
      </c>
      <c r="BN327" s="20" t="e">
        <f t="shared" si="127"/>
        <v>#N/A</v>
      </c>
    </row>
    <row r="328" spans="1:66">
      <c r="A328" s="92"/>
      <c r="B328" s="90"/>
      <c r="C328" s="90"/>
      <c r="D328" s="93"/>
      <c r="E328" s="93"/>
      <c r="F328" s="93"/>
      <c r="G328" s="93"/>
      <c r="H328" s="93"/>
      <c r="I328" s="93"/>
      <c r="J328" s="93"/>
      <c r="K328" s="93"/>
      <c r="L328" s="92"/>
      <c r="M328" s="93"/>
      <c r="N328" s="91">
        <f t="shared" si="108"/>
        <v>0</v>
      </c>
      <c r="O328" s="91" t="str">
        <f t="shared" si="109"/>
        <v/>
      </c>
      <c r="P328" s="91" t="str">
        <f t="shared" si="110"/>
        <v/>
      </c>
      <c r="Q328" s="91" t="str">
        <f t="shared" si="111"/>
        <v>HDJ</v>
      </c>
      <c r="R328" s="82"/>
      <c r="S328" s="95">
        <f t="shared" si="115"/>
        <v>0</v>
      </c>
      <c r="T328" s="95">
        <f t="shared" si="116"/>
        <v>0</v>
      </c>
      <c r="U328" s="79" t="e">
        <f>VLOOKUP($S328,'Grille de Tarif OQN'!$B$2:$S$3603,U$1,0)</f>
        <v>#N/A</v>
      </c>
      <c r="V328" s="79" t="e">
        <f>VLOOKUP($S328,'Grille de Tarif OQN'!$B$2:$S$3603,V$1,0)</f>
        <v>#N/A</v>
      </c>
      <c r="W328" s="79" t="e">
        <f>VLOOKUP($S328,'Grille de Tarif OQN'!$B$2:$S$3603,W$1,0)</f>
        <v>#N/A</v>
      </c>
      <c r="X328" s="79" t="e">
        <f>VLOOKUP($S328,'Grille de Tarif OQN'!$B$2:$S$3603,X$1,0)</f>
        <v>#N/A</v>
      </c>
      <c r="Y328" s="79" t="e">
        <f>VLOOKUP($S328,'Grille de Tarif OQN'!$B$2:$S$3603,Y$1,0)</f>
        <v>#N/A</v>
      </c>
      <c r="Z328" s="79" t="e">
        <f>VLOOKUP($S328,'Grille de Tarif OQN'!$B$2:$S$3603,Z$1,0)</f>
        <v>#N/A</v>
      </c>
      <c r="AA328" s="79" t="e">
        <f>VLOOKUP($S328,'Grille de Tarif OQN'!$B$2:$S$3603,AA$1,0)</f>
        <v>#N/A</v>
      </c>
      <c r="AB328" s="79" t="e">
        <f>VLOOKUP($S328,'Grille de Tarif OQN'!$B$2:$S$3603,AB$1,0)</f>
        <v>#N/A</v>
      </c>
      <c r="AC328" s="79" t="e">
        <f>VLOOKUP($S328,'Grille de Tarif OQN'!$B$2:$S$3603,AC$1,0)</f>
        <v>#N/A</v>
      </c>
      <c r="AD328" s="79" t="e">
        <f>VLOOKUP($S328,'Grille de Tarif OQN'!$B$2:$S$3603,AD$1,0)</f>
        <v>#N/A</v>
      </c>
      <c r="AE328" s="79" t="e">
        <f>VLOOKUP($S328,'Grille de Tarif OQN'!$B$2:$S$3603,AE$1,0)</f>
        <v>#N/A</v>
      </c>
      <c r="AF328" s="79" t="e">
        <f>VLOOKUP($S328,'Grille de Tarif OQN'!$B$2:$S$3603,AF$1,0)</f>
        <v>#N/A</v>
      </c>
      <c r="AG328" s="79" t="e">
        <f>VLOOKUP($S328,'Grille de Tarif OQN'!$B$2:$S$3603,AG$1,0)</f>
        <v>#N/A</v>
      </c>
      <c r="AH328" s="79" t="e">
        <f>VLOOKUP($S328,'Grille de Tarif OQN'!$B$2:$S$3603,AH$1,0)</f>
        <v>#N/A</v>
      </c>
      <c r="AI328" s="79" t="e">
        <f>VLOOKUP($S328,'Grille de Tarif OQN'!$B$2:$S$3603,AI$1,0)</f>
        <v>#N/A</v>
      </c>
      <c r="AJ328" s="79" t="e">
        <f>VLOOKUP($S328,'Grille de Tarif OQN'!$B$2:$S$3603,AJ$1,0)</f>
        <v>#N/A</v>
      </c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72"/>
      <c r="AV328"/>
      <c r="AW328"/>
      <c r="AX328"/>
      <c r="AY328"/>
      <c r="AZ328" s="96">
        <f t="shared" si="117"/>
        <v>0</v>
      </c>
      <c r="BA328" s="24" t="e">
        <f t="shared" si="118"/>
        <v>#N/A</v>
      </c>
      <c r="BB328" s="24" t="e">
        <f t="shared" si="119"/>
        <v>#N/A</v>
      </c>
      <c r="BC328" s="24" t="e">
        <f t="shared" si="112"/>
        <v>#N/A</v>
      </c>
      <c r="BD328" s="24" t="e">
        <f t="shared" si="113"/>
        <v>#N/A</v>
      </c>
      <c r="BE328"/>
      <c r="BF328" t="e">
        <f t="shared" si="120"/>
        <v>#N/A</v>
      </c>
      <c r="BG328" t="str">
        <f t="shared" si="121"/>
        <v>HDJ</v>
      </c>
      <c r="BH328" s="20" t="e">
        <f t="shared" si="122"/>
        <v>#N/A</v>
      </c>
      <c r="BI328" s="20" t="e">
        <f t="shared" si="123"/>
        <v>#N/A</v>
      </c>
      <c r="BJ328" s="20" t="e">
        <f t="shared" si="124"/>
        <v>#N/A</v>
      </c>
      <c r="BK328" s="20" t="e">
        <f t="shared" si="125"/>
        <v>#N/A</v>
      </c>
      <c r="BL328" s="20" t="e">
        <f t="shared" si="126"/>
        <v>#N/A</v>
      </c>
      <c r="BM328" s="20" t="e">
        <f t="shared" si="114"/>
        <v>#N/A</v>
      </c>
      <c r="BN328" s="20" t="e">
        <f t="shared" si="127"/>
        <v>#N/A</v>
      </c>
    </row>
    <row r="329" spans="1:66">
      <c r="A329" s="92"/>
      <c r="B329" s="90"/>
      <c r="C329" s="90"/>
      <c r="D329" s="93"/>
      <c r="E329" s="93"/>
      <c r="F329" s="93"/>
      <c r="G329" s="93"/>
      <c r="H329" s="93"/>
      <c r="I329" s="93"/>
      <c r="J329" s="93"/>
      <c r="K329" s="93"/>
      <c r="L329" s="92"/>
      <c r="M329" s="93"/>
      <c r="N329" s="91">
        <f t="shared" si="108"/>
        <v>0</v>
      </c>
      <c r="O329" s="91" t="str">
        <f t="shared" si="109"/>
        <v/>
      </c>
      <c r="P329" s="91" t="str">
        <f t="shared" si="110"/>
        <v/>
      </c>
      <c r="Q329" s="91" t="str">
        <f t="shared" si="111"/>
        <v>HDJ</v>
      </c>
      <c r="R329" s="82"/>
      <c r="S329" s="95">
        <f t="shared" si="115"/>
        <v>0</v>
      </c>
      <c r="T329" s="95">
        <f t="shared" si="116"/>
        <v>0</v>
      </c>
      <c r="U329" s="79" t="e">
        <f>VLOOKUP($S329,'Grille de Tarif OQN'!$B$2:$S$3603,U$1,0)</f>
        <v>#N/A</v>
      </c>
      <c r="V329" s="79" t="e">
        <f>VLOOKUP($S329,'Grille de Tarif OQN'!$B$2:$S$3603,V$1,0)</f>
        <v>#N/A</v>
      </c>
      <c r="W329" s="79" t="e">
        <f>VLOOKUP($S329,'Grille de Tarif OQN'!$B$2:$S$3603,W$1,0)</f>
        <v>#N/A</v>
      </c>
      <c r="X329" s="79" t="e">
        <f>VLOOKUP($S329,'Grille de Tarif OQN'!$B$2:$S$3603,X$1,0)</f>
        <v>#N/A</v>
      </c>
      <c r="Y329" s="79" t="e">
        <f>VLOOKUP($S329,'Grille de Tarif OQN'!$B$2:$S$3603,Y$1,0)</f>
        <v>#N/A</v>
      </c>
      <c r="Z329" s="79" t="e">
        <f>VLOOKUP($S329,'Grille de Tarif OQN'!$B$2:$S$3603,Z$1,0)</f>
        <v>#N/A</v>
      </c>
      <c r="AA329" s="79" t="e">
        <f>VLOOKUP($S329,'Grille de Tarif OQN'!$B$2:$S$3603,AA$1,0)</f>
        <v>#N/A</v>
      </c>
      <c r="AB329" s="79" t="e">
        <f>VLOOKUP($S329,'Grille de Tarif OQN'!$B$2:$S$3603,AB$1,0)</f>
        <v>#N/A</v>
      </c>
      <c r="AC329" s="79" t="e">
        <f>VLOOKUP($S329,'Grille de Tarif OQN'!$B$2:$S$3603,AC$1,0)</f>
        <v>#N/A</v>
      </c>
      <c r="AD329" s="79" t="e">
        <f>VLOOKUP($S329,'Grille de Tarif OQN'!$B$2:$S$3603,AD$1,0)</f>
        <v>#N/A</v>
      </c>
      <c r="AE329" s="79" t="e">
        <f>VLOOKUP($S329,'Grille de Tarif OQN'!$B$2:$S$3603,AE$1,0)</f>
        <v>#N/A</v>
      </c>
      <c r="AF329" s="79" t="e">
        <f>VLOOKUP($S329,'Grille de Tarif OQN'!$B$2:$S$3603,AF$1,0)</f>
        <v>#N/A</v>
      </c>
      <c r="AG329" s="79" t="e">
        <f>VLOOKUP($S329,'Grille de Tarif OQN'!$B$2:$S$3603,AG$1,0)</f>
        <v>#N/A</v>
      </c>
      <c r="AH329" s="79" t="e">
        <f>VLOOKUP($S329,'Grille de Tarif OQN'!$B$2:$S$3603,AH$1,0)</f>
        <v>#N/A</v>
      </c>
      <c r="AI329" s="79" t="e">
        <f>VLOOKUP($S329,'Grille de Tarif OQN'!$B$2:$S$3603,AI$1,0)</f>
        <v>#N/A</v>
      </c>
      <c r="AJ329" s="79" t="e">
        <f>VLOOKUP($S329,'Grille de Tarif OQN'!$B$2:$S$3603,AJ$1,0)</f>
        <v>#N/A</v>
      </c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72"/>
      <c r="AV329"/>
      <c r="AW329"/>
      <c r="AX329"/>
      <c r="AY329"/>
      <c r="AZ329" s="96">
        <f t="shared" si="117"/>
        <v>0</v>
      </c>
      <c r="BA329" s="24" t="e">
        <f t="shared" si="118"/>
        <v>#N/A</v>
      </c>
      <c r="BB329" s="24" t="e">
        <f t="shared" si="119"/>
        <v>#N/A</v>
      </c>
      <c r="BC329" s="24" t="e">
        <f t="shared" si="112"/>
        <v>#N/A</v>
      </c>
      <c r="BD329" s="24" t="e">
        <f t="shared" si="113"/>
        <v>#N/A</v>
      </c>
      <c r="BE329"/>
      <c r="BF329" t="e">
        <f t="shared" si="120"/>
        <v>#N/A</v>
      </c>
      <c r="BG329" t="str">
        <f t="shared" si="121"/>
        <v>HDJ</v>
      </c>
      <c r="BH329" s="20" t="e">
        <f t="shared" si="122"/>
        <v>#N/A</v>
      </c>
      <c r="BI329" s="20" t="e">
        <f t="shared" si="123"/>
        <v>#N/A</v>
      </c>
      <c r="BJ329" s="20" t="e">
        <f t="shared" si="124"/>
        <v>#N/A</v>
      </c>
      <c r="BK329" s="20" t="e">
        <f t="shared" si="125"/>
        <v>#N/A</v>
      </c>
      <c r="BL329" s="20" t="e">
        <f t="shared" si="126"/>
        <v>#N/A</v>
      </c>
      <c r="BM329" s="20" t="e">
        <f t="shared" si="114"/>
        <v>#N/A</v>
      </c>
      <c r="BN329" s="20" t="e">
        <f t="shared" si="127"/>
        <v>#N/A</v>
      </c>
    </row>
    <row r="330" spans="1:66">
      <c r="A330" s="92"/>
      <c r="B330" s="90"/>
      <c r="C330" s="90"/>
      <c r="D330" s="93"/>
      <c r="E330" s="93"/>
      <c r="F330" s="93"/>
      <c r="G330" s="93"/>
      <c r="H330" s="93"/>
      <c r="I330" s="93"/>
      <c r="J330" s="93"/>
      <c r="K330" s="93"/>
      <c r="L330" s="92"/>
      <c r="M330" s="93"/>
      <c r="N330" s="91">
        <f t="shared" si="108"/>
        <v>0</v>
      </c>
      <c r="O330" s="91" t="str">
        <f t="shared" si="109"/>
        <v/>
      </c>
      <c r="P330" s="91" t="str">
        <f t="shared" si="110"/>
        <v/>
      </c>
      <c r="Q330" s="91" t="str">
        <f t="shared" si="111"/>
        <v>HDJ</v>
      </c>
      <c r="R330" s="82"/>
      <c r="S330" s="95">
        <f t="shared" si="115"/>
        <v>0</v>
      </c>
      <c r="T330" s="95">
        <f t="shared" si="116"/>
        <v>0</v>
      </c>
      <c r="U330" s="79" t="e">
        <f>VLOOKUP($S330,'Grille de Tarif OQN'!$B$2:$S$3603,U$1,0)</f>
        <v>#N/A</v>
      </c>
      <c r="V330" s="79" t="e">
        <f>VLOOKUP($S330,'Grille de Tarif OQN'!$B$2:$S$3603,V$1,0)</f>
        <v>#N/A</v>
      </c>
      <c r="W330" s="79" t="e">
        <f>VLOOKUP($S330,'Grille de Tarif OQN'!$B$2:$S$3603,W$1,0)</f>
        <v>#N/A</v>
      </c>
      <c r="X330" s="79" t="e">
        <f>VLOOKUP($S330,'Grille de Tarif OQN'!$B$2:$S$3603,X$1,0)</f>
        <v>#N/A</v>
      </c>
      <c r="Y330" s="79" t="e">
        <f>VLOOKUP($S330,'Grille de Tarif OQN'!$B$2:$S$3603,Y$1,0)</f>
        <v>#N/A</v>
      </c>
      <c r="Z330" s="79" t="e">
        <f>VLOOKUP($S330,'Grille de Tarif OQN'!$B$2:$S$3603,Z$1,0)</f>
        <v>#N/A</v>
      </c>
      <c r="AA330" s="79" t="e">
        <f>VLOOKUP($S330,'Grille de Tarif OQN'!$B$2:$S$3603,AA$1,0)</f>
        <v>#N/A</v>
      </c>
      <c r="AB330" s="79" t="e">
        <f>VLOOKUP($S330,'Grille de Tarif OQN'!$B$2:$S$3603,AB$1,0)</f>
        <v>#N/A</v>
      </c>
      <c r="AC330" s="79" t="e">
        <f>VLOOKUP($S330,'Grille de Tarif OQN'!$B$2:$S$3603,AC$1,0)</f>
        <v>#N/A</v>
      </c>
      <c r="AD330" s="79" t="e">
        <f>VLOOKUP($S330,'Grille de Tarif OQN'!$B$2:$S$3603,AD$1,0)</f>
        <v>#N/A</v>
      </c>
      <c r="AE330" s="79" t="e">
        <f>VLOOKUP($S330,'Grille de Tarif OQN'!$B$2:$S$3603,AE$1,0)</f>
        <v>#N/A</v>
      </c>
      <c r="AF330" s="79" t="e">
        <f>VLOOKUP($S330,'Grille de Tarif OQN'!$B$2:$S$3603,AF$1,0)</f>
        <v>#N/A</v>
      </c>
      <c r="AG330" s="79" t="e">
        <f>VLOOKUP($S330,'Grille de Tarif OQN'!$B$2:$S$3603,AG$1,0)</f>
        <v>#N/A</v>
      </c>
      <c r="AH330" s="79" t="e">
        <f>VLOOKUP($S330,'Grille de Tarif OQN'!$B$2:$S$3603,AH$1,0)</f>
        <v>#N/A</v>
      </c>
      <c r="AI330" s="79" t="e">
        <f>VLOOKUP($S330,'Grille de Tarif OQN'!$B$2:$S$3603,AI$1,0)</f>
        <v>#N/A</v>
      </c>
      <c r="AJ330" s="79" t="e">
        <f>VLOOKUP($S330,'Grille de Tarif OQN'!$B$2:$S$3603,AJ$1,0)</f>
        <v>#N/A</v>
      </c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72"/>
      <c r="AV330"/>
      <c r="AW330"/>
      <c r="AX330"/>
      <c r="AY330"/>
      <c r="AZ330" s="96">
        <f t="shared" si="117"/>
        <v>0</v>
      </c>
      <c r="BA330" s="24" t="e">
        <f t="shared" si="118"/>
        <v>#N/A</v>
      </c>
      <c r="BB330" s="24" t="e">
        <f t="shared" si="119"/>
        <v>#N/A</v>
      </c>
      <c r="BC330" s="24" t="e">
        <f t="shared" si="112"/>
        <v>#N/A</v>
      </c>
      <c r="BD330" s="24" t="e">
        <f t="shared" si="113"/>
        <v>#N/A</v>
      </c>
      <c r="BE330"/>
      <c r="BF330" t="e">
        <f t="shared" si="120"/>
        <v>#N/A</v>
      </c>
      <c r="BG330" t="str">
        <f t="shared" si="121"/>
        <v>HDJ</v>
      </c>
      <c r="BH330" s="20" t="e">
        <f t="shared" si="122"/>
        <v>#N/A</v>
      </c>
      <c r="BI330" s="20" t="e">
        <f t="shared" si="123"/>
        <v>#N/A</v>
      </c>
      <c r="BJ330" s="20" t="e">
        <f t="shared" si="124"/>
        <v>#N/A</v>
      </c>
      <c r="BK330" s="20" t="e">
        <f t="shared" si="125"/>
        <v>#N/A</v>
      </c>
      <c r="BL330" s="20" t="e">
        <f t="shared" si="126"/>
        <v>#N/A</v>
      </c>
      <c r="BM330" s="20" t="e">
        <f t="shared" si="114"/>
        <v>#N/A</v>
      </c>
      <c r="BN330" s="20" t="e">
        <f t="shared" si="127"/>
        <v>#N/A</v>
      </c>
    </row>
    <row r="331" spans="1:66">
      <c r="A331" s="92"/>
      <c r="B331" s="90"/>
      <c r="C331" s="90"/>
      <c r="D331" s="93"/>
      <c r="E331" s="93"/>
      <c r="F331" s="93"/>
      <c r="G331" s="93"/>
      <c r="H331" s="93"/>
      <c r="I331" s="93"/>
      <c r="J331" s="93"/>
      <c r="K331" s="93"/>
      <c r="L331" s="92"/>
      <c r="M331" s="93"/>
      <c r="N331" s="91">
        <f t="shared" si="108"/>
        <v>0</v>
      </c>
      <c r="O331" s="91" t="str">
        <f t="shared" si="109"/>
        <v/>
      </c>
      <c r="P331" s="91" t="str">
        <f t="shared" si="110"/>
        <v/>
      </c>
      <c r="Q331" s="91" t="str">
        <f t="shared" si="111"/>
        <v>HDJ</v>
      </c>
      <c r="R331" s="82"/>
      <c r="S331" s="95">
        <f t="shared" si="115"/>
        <v>0</v>
      </c>
      <c r="T331" s="95">
        <f t="shared" si="116"/>
        <v>0</v>
      </c>
      <c r="U331" s="79" t="e">
        <f>VLOOKUP($S331,'Grille de Tarif OQN'!$B$2:$S$3603,U$1,0)</f>
        <v>#N/A</v>
      </c>
      <c r="V331" s="79" t="e">
        <f>VLOOKUP($S331,'Grille de Tarif OQN'!$B$2:$S$3603,V$1,0)</f>
        <v>#N/A</v>
      </c>
      <c r="W331" s="79" t="e">
        <f>VLOOKUP($S331,'Grille de Tarif OQN'!$B$2:$S$3603,W$1,0)</f>
        <v>#N/A</v>
      </c>
      <c r="X331" s="79" t="e">
        <f>VLOOKUP($S331,'Grille de Tarif OQN'!$B$2:$S$3603,X$1,0)</f>
        <v>#N/A</v>
      </c>
      <c r="Y331" s="79" t="e">
        <f>VLOOKUP($S331,'Grille de Tarif OQN'!$B$2:$S$3603,Y$1,0)</f>
        <v>#N/A</v>
      </c>
      <c r="Z331" s="79" t="e">
        <f>VLOOKUP($S331,'Grille de Tarif OQN'!$B$2:$S$3603,Z$1,0)</f>
        <v>#N/A</v>
      </c>
      <c r="AA331" s="79" t="e">
        <f>VLOOKUP($S331,'Grille de Tarif OQN'!$B$2:$S$3603,AA$1,0)</f>
        <v>#N/A</v>
      </c>
      <c r="AB331" s="79" t="e">
        <f>VLOOKUP($S331,'Grille de Tarif OQN'!$B$2:$S$3603,AB$1,0)</f>
        <v>#N/A</v>
      </c>
      <c r="AC331" s="79" t="e">
        <f>VLOOKUP($S331,'Grille de Tarif OQN'!$B$2:$S$3603,AC$1,0)</f>
        <v>#N/A</v>
      </c>
      <c r="AD331" s="79" t="e">
        <f>VLOOKUP($S331,'Grille de Tarif OQN'!$B$2:$S$3603,AD$1,0)</f>
        <v>#N/A</v>
      </c>
      <c r="AE331" s="79" t="e">
        <f>VLOOKUP($S331,'Grille de Tarif OQN'!$B$2:$S$3603,AE$1,0)</f>
        <v>#N/A</v>
      </c>
      <c r="AF331" s="79" t="e">
        <f>VLOOKUP($S331,'Grille de Tarif OQN'!$B$2:$S$3603,AF$1,0)</f>
        <v>#N/A</v>
      </c>
      <c r="AG331" s="79" t="e">
        <f>VLOOKUP($S331,'Grille de Tarif OQN'!$B$2:$S$3603,AG$1,0)</f>
        <v>#N/A</v>
      </c>
      <c r="AH331" s="79" t="e">
        <f>VLOOKUP($S331,'Grille de Tarif OQN'!$B$2:$S$3603,AH$1,0)</f>
        <v>#N/A</v>
      </c>
      <c r="AI331" s="79" t="e">
        <f>VLOOKUP($S331,'Grille de Tarif OQN'!$B$2:$S$3603,AI$1,0)</f>
        <v>#N/A</v>
      </c>
      <c r="AJ331" s="79" t="e">
        <f>VLOOKUP($S331,'Grille de Tarif OQN'!$B$2:$S$3603,AJ$1,0)</f>
        <v>#N/A</v>
      </c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72"/>
      <c r="AV331"/>
      <c r="AW331"/>
      <c r="AX331"/>
      <c r="AY331"/>
      <c r="AZ331" s="96">
        <f t="shared" si="117"/>
        <v>0</v>
      </c>
      <c r="BA331" s="24" t="e">
        <f t="shared" si="118"/>
        <v>#N/A</v>
      </c>
      <c r="BB331" s="24" t="e">
        <f t="shared" si="119"/>
        <v>#N/A</v>
      </c>
      <c r="BC331" s="24" t="e">
        <f t="shared" si="112"/>
        <v>#N/A</v>
      </c>
      <c r="BD331" s="24" t="e">
        <f t="shared" si="113"/>
        <v>#N/A</v>
      </c>
      <c r="BE331"/>
      <c r="BF331" t="e">
        <f t="shared" si="120"/>
        <v>#N/A</v>
      </c>
      <c r="BG331" t="str">
        <f t="shared" si="121"/>
        <v>HDJ</v>
      </c>
      <c r="BH331" s="20" t="e">
        <f t="shared" si="122"/>
        <v>#N/A</v>
      </c>
      <c r="BI331" s="20" t="e">
        <f t="shared" si="123"/>
        <v>#N/A</v>
      </c>
      <c r="BJ331" s="20" t="e">
        <f t="shared" si="124"/>
        <v>#N/A</v>
      </c>
      <c r="BK331" s="20" t="e">
        <f t="shared" si="125"/>
        <v>#N/A</v>
      </c>
      <c r="BL331" s="20" t="e">
        <f t="shared" si="126"/>
        <v>#N/A</v>
      </c>
      <c r="BM331" s="20" t="e">
        <f t="shared" si="114"/>
        <v>#N/A</v>
      </c>
      <c r="BN331" s="20" t="e">
        <f t="shared" si="127"/>
        <v>#N/A</v>
      </c>
    </row>
    <row r="332" spans="1:66">
      <c r="A332" s="92"/>
      <c r="B332" s="90"/>
      <c r="C332" s="90"/>
      <c r="D332" s="93"/>
      <c r="E332" s="93"/>
      <c r="F332" s="93"/>
      <c r="G332" s="93"/>
      <c r="H332" s="93"/>
      <c r="I332" s="93"/>
      <c r="J332" s="93"/>
      <c r="K332" s="93"/>
      <c r="L332" s="92"/>
      <c r="M332" s="93"/>
      <c r="N332" s="91">
        <f t="shared" si="108"/>
        <v>0</v>
      </c>
      <c r="O332" s="91" t="str">
        <f t="shared" si="109"/>
        <v/>
      </c>
      <c r="P332" s="91" t="str">
        <f t="shared" si="110"/>
        <v/>
      </c>
      <c r="Q332" s="91" t="str">
        <f t="shared" si="111"/>
        <v>HDJ</v>
      </c>
      <c r="R332" s="82"/>
      <c r="S332" s="95">
        <f t="shared" si="115"/>
        <v>0</v>
      </c>
      <c r="T332" s="95">
        <f t="shared" si="116"/>
        <v>0</v>
      </c>
      <c r="U332" s="79" t="e">
        <f>VLOOKUP($S332,'Grille de Tarif OQN'!$B$2:$S$3603,U$1,0)</f>
        <v>#N/A</v>
      </c>
      <c r="V332" s="79" t="e">
        <f>VLOOKUP($S332,'Grille de Tarif OQN'!$B$2:$S$3603,V$1,0)</f>
        <v>#N/A</v>
      </c>
      <c r="W332" s="79" t="e">
        <f>VLOOKUP($S332,'Grille de Tarif OQN'!$B$2:$S$3603,W$1,0)</f>
        <v>#N/A</v>
      </c>
      <c r="X332" s="79" t="e">
        <f>VLOOKUP($S332,'Grille de Tarif OQN'!$B$2:$S$3603,X$1,0)</f>
        <v>#N/A</v>
      </c>
      <c r="Y332" s="79" t="e">
        <f>VLOOKUP($S332,'Grille de Tarif OQN'!$B$2:$S$3603,Y$1,0)</f>
        <v>#N/A</v>
      </c>
      <c r="Z332" s="79" t="e">
        <f>VLOOKUP($S332,'Grille de Tarif OQN'!$B$2:$S$3603,Z$1,0)</f>
        <v>#N/A</v>
      </c>
      <c r="AA332" s="79" t="e">
        <f>VLOOKUP($S332,'Grille de Tarif OQN'!$B$2:$S$3603,AA$1,0)</f>
        <v>#N/A</v>
      </c>
      <c r="AB332" s="79" t="e">
        <f>VLOOKUP($S332,'Grille de Tarif OQN'!$B$2:$S$3603,AB$1,0)</f>
        <v>#N/A</v>
      </c>
      <c r="AC332" s="79" t="e">
        <f>VLOOKUP($S332,'Grille de Tarif OQN'!$B$2:$S$3603,AC$1,0)</f>
        <v>#N/A</v>
      </c>
      <c r="AD332" s="79" t="e">
        <f>VLOOKUP($S332,'Grille de Tarif OQN'!$B$2:$S$3603,AD$1,0)</f>
        <v>#N/A</v>
      </c>
      <c r="AE332" s="79" t="e">
        <f>VLOOKUP($S332,'Grille de Tarif OQN'!$B$2:$S$3603,AE$1,0)</f>
        <v>#N/A</v>
      </c>
      <c r="AF332" s="79" t="e">
        <f>VLOOKUP($S332,'Grille de Tarif OQN'!$B$2:$S$3603,AF$1,0)</f>
        <v>#N/A</v>
      </c>
      <c r="AG332" s="79" t="e">
        <f>VLOOKUP($S332,'Grille de Tarif OQN'!$B$2:$S$3603,AG$1,0)</f>
        <v>#N/A</v>
      </c>
      <c r="AH332" s="79" t="e">
        <f>VLOOKUP($S332,'Grille de Tarif OQN'!$B$2:$S$3603,AH$1,0)</f>
        <v>#N/A</v>
      </c>
      <c r="AI332" s="79" t="e">
        <f>VLOOKUP($S332,'Grille de Tarif OQN'!$B$2:$S$3603,AI$1,0)</f>
        <v>#N/A</v>
      </c>
      <c r="AJ332" s="79" t="e">
        <f>VLOOKUP($S332,'Grille de Tarif OQN'!$B$2:$S$3603,AJ$1,0)</f>
        <v>#N/A</v>
      </c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72"/>
      <c r="AV332"/>
      <c r="AW332"/>
      <c r="AX332"/>
      <c r="AY332"/>
      <c r="AZ332" s="96">
        <f t="shared" si="117"/>
        <v>0</v>
      </c>
      <c r="BA332" s="24" t="e">
        <f t="shared" si="118"/>
        <v>#N/A</v>
      </c>
      <c r="BB332" s="24" t="e">
        <f t="shared" si="119"/>
        <v>#N/A</v>
      </c>
      <c r="BC332" s="24" t="e">
        <f t="shared" si="112"/>
        <v>#N/A</v>
      </c>
      <c r="BD332" s="24" t="e">
        <f t="shared" si="113"/>
        <v>#N/A</v>
      </c>
      <c r="BE332"/>
      <c r="BF332" t="e">
        <f t="shared" si="120"/>
        <v>#N/A</v>
      </c>
      <c r="BG332" t="str">
        <f t="shared" si="121"/>
        <v>HDJ</v>
      </c>
      <c r="BH332" s="20" t="e">
        <f t="shared" si="122"/>
        <v>#N/A</v>
      </c>
      <c r="BI332" s="20" t="e">
        <f t="shared" si="123"/>
        <v>#N/A</v>
      </c>
      <c r="BJ332" s="20" t="e">
        <f t="shared" si="124"/>
        <v>#N/A</v>
      </c>
      <c r="BK332" s="20" t="e">
        <f t="shared" si="125"/>
        <v>#N/A</v>
      </c>
      <c r="BL332" s="20" t="e">
        <f t="shared" si="126"/>
        <v>#N/A</v>
      </c>
      <c r="BM332" s="20" t="e">
        <f t="shared" si="114"/>
        <v>#N/A</v>
      </c>
      <c r="BN332" s="20" t="e">
        <f t="shared" si="127"/>
        <v>#N/A</v>
      </c>
    </row>
    <row r="333" spans="1:66">
      <c r="A333" s="92"/>
      <c r="B333" s="90"/>
      <c r="C333" s="90"/>
      <c r="D333" s="93"/>
      <c r="E333" s="93"/>
      <c r="F333" s="93"/>
      <c r="G333" s="93"/>
      <c r="H333" s="93"/>
      <c r="I333" s="93"/>
      <c r="J333" s="93"/>
      <c r="K333" s="93"/>
      <c r="L333" s="92"/>
      <c r="M333" s="93"/>
      <c r="N333" s="91">
        <f t="shared" si="108"/>
        <v>0</v>
      </c>
      <c r="O333" s="91" t="str">
        <f t="shared" si="109"/>
        <v/>
      </c>
      <c r="P333" s="91" t="str">
        <f t="shared" si="110"/>
        <v/>
      </c>
      <c r="Q333" s="91" t="str">
        <f t="shared" si="111"/>
        <v>HDJ</v>
      </c>
      <c r="R333" s="82"/>
      <c r="S333" s="95">
        <f t="shared" si="115"/>
        <v>0</v>
      </c>
      <c r="T333" s="95">
        <f t="shared" si="116"/>
        <v>0</v>
      </c>
      <c r="U333" s="79" t="e">
        <f>VLOOKUP($S333,'Grille de Tarif OQN'!$B$2:$S$3603,U$1,0)</f>
        <v>#N/A</v>
      </c>
      <c r="V333" s="79" t="e">
        <f>VLOOKUP($S333,'Grille de Tarif OQN'!$B$2:$S$3603,V$1,0)</f>
        <v>#N/A</v>
      </c>
      <c r="W333" s="79" t="e">
        <f>VLOOKUP($S333,'Grille de Tarif OQN'!$B$2:$S$3603,W$1,0)</f>
        <v>#N/A</v>
      </c>
      <c r="X333" s="79" t="e">
        <f>VLOOKUP($S333,'Grille de Tarif OQN'!$B$2:$S$3603,X$1,0)</f>
        <v>#N/A</v>
      </c>
      <c r="Y333" s="79" t="e">
        <f>VLOOKUP($S333,'Grille de Tarif OQN'!$B$2:$S$3603,Y$1,0)</f>
        <v>#N/A</v>
      </c>
      <c r="Z333" s="79" t="e">
        <f>VLOOKUP($S333,'Grille de Tarif OQN'!$B$2:$S$3603,Z$1,0)</f>
        <v>#N/A</v>
      </c>
      <c r="AA333" s="79" t="e">
        <f>VLOOKUP($S333,'Grille de Tarif OQN'!$B$2:$S$3603,AA$1,0)</f>
        <v>#N/A</v>
      </c>
      <c r="AB333" s="79" t="e">
        <f>VLOOKUP($S333,'Grille de Tarif OQN'!$B$2:$S$3603,AB$1,0)</f>
        <v>#N/A</v>
      </c>
      <c r="AC333" s="79" t="e">
        <f>VLOOKUP($S333,'Grille de Tarif OQN'!$B$2:$S$3603,AC$1,0)</f>
        <v>#N/A</v>
      </c>
      <c r="AD333" s="79" t="e">
        <f>VLOOKUP($S333,'Grille de Tarif OQN'!$B$2:$S$3603,AD$1,0)</f>
        <v>#N/A</v>
      </c>
      <c r="AE333" s="79" t="e">
        <f>VLOOKUP($S333,'Grille de Tarif OQN'!$B$2:$S$3603,AE$1,0)</f>
        <v>#N/A</v>
      </c>
      <c r="AF333" s="79" t="e">
        <f>VLOOKUP($S333,'Grille de Tarif OQN'!$B$2:$S$3603,AF$1,0)</f>
        <v>#N/A</v>
      </c>
      <c r="AG333" s="79" t="e">
        <f>VLOOKUP($S333,'Grille de Tarif OQN'!$B$2:$S$3603,AG$1,0)</f>
        <v>#N/A</v>
      </c>
      <c r="AH333" s="79" t="e">
        <f>VLOOKUP($S333,'Grille de Tarif OQN'!$B$2:$S$3603,AH$1,0)</f>
        <v>#N/A</v>
      </c>
      <c r="AI333" s="79" t="e">
        <f>VLOOKUP($S333,'Grille de Tarif OQN'!$B$2:$S$3603,AI$1,0)</f>
        <v>#N/A</v>
      </c>
      <c r="AJ333" s="79" t="e">
        <f>VLOOKUP($S333,'Grille de Tarif OQN'!$B$2:$S$3603,AJ$1,0)</f>
        <v>#N/A</v>
      </c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72"/>
      <c r="AV333"/>
      <c r="AW333"/>
      <c r="AX333"/>
      <c r="AY333"/>
      <c r="AZ333" s="96">
        <f t="shared" si="117"/>
        <v>0</v>
      </c>
      <c r="BA333" s="24" t="e">
        <f t="shared" si="118"/>
        <v>#N/A</v>
      </c>
      <c r="BB333" s="24" t="e">
        <f t="shared" si="119"/>
        <v>#N/A</v>
      </c>
      <c r="BC333" s="24" t="e">
        <f t="shared" si="112"/>
        <v>#N/A</v>
      </c>
      <c r="BD333" s="24" t="e">
        <f t="shared" si="113"/>
        <v>#N/A</v>
      </c>
      <c r="BE333"/>
      <c r="BF333" t="e">
        <f t="shared" si="120"/>
        <v>#N/A</v>
      </c>
      <c r="BG333" t="str">
        <f t="shared" si="121"/>
        <v>HDJ</v>
      </c>
      <c r="BH333" s="20" t="e">
        <f t="shared" si="122"/>
        <v>#N/A</v>
      </c>
      <c r="BI333" s="20" t="e">
        <f t="shared" si="123"/>
        <v>#N/A</v>
      </c>
      <c r="BJ333" s="20" t="e">
        <f t="shared" si="124"/>
        <v>#N/A</v>
      </c>
      <c r="BK333" s="20" t="e">
        <f t="shared" si="125"/>
        <v>#N/A</v>
      </c>
      <c r="BL333" s="20" t="e">
        <f t="shared" si="126"/>
        <v>#N/A</v>
      </c>
      <c r="BM333" s="20" t="e">
        <f t="shared" si="114"/>
        <v>#N/A</v>
      </c>
      <c r="BN333" s="20" t="e">
        <f t="shared" si="127"/>
        <v>#N/A</v>
      </c>
    </row>
    <row r="334" spans="1:66">
      <c r="A334" s="92"/>
      <c r="B334" s="90"/>
      <c r="C334" s="90"/>
      <c r="D334" s="93"/>
      <c r="E334" s="93"/>
      <c r="F334" s="93"/>
      <c r="G334" s="93"/>
      <c r="H334" s="93"/>
      <c r="I334" s="93"/>
      <c r="J334" s="93"/>
      <c r="K334" s="93"/>
      <c r="L334" s="92"/>
      <c r="M334" s="93"/>
      <c r="N334" s="91">
        <f t="shared" si="108"/>
        <v>0</v>
      </c>
      <c r="O334" s="91" t="str">
        <f t="shared" si="109"/>
        <v/>
      </c>
      <c r="P334" s="91" t="str">
        <f t="shared" si="110"/>
        <v/>
      </c>
      <c r="Q334" s="91" t="str">
        <f t="shared" si="111"/>
        <v>HDJ</v>
      </c>
      <c r="R334" s="82"/>
      <c r="S334" s="95">
        <f t="shared" si="115"/>
        <v>0</v>
      </c>
      <c r="T334" s="95">
        <f t="shared" si="116"/>
        <v>0</v>
      </c>
      <c r="U334" s="79" t="e">
        <f>VLOOKUP($S334,'Grille de Tarif OQN'!$B$2:$S$3603,U$1,0)</f>
        <v>#N/A</v>
      </c>
      <c r="V334" s="79" t="e">
        <f>VLOOKUP($S334,'Grille de Tarif OQN'!$B$2:$S$3603,V$1,0)</f>
        <v>#N/A</v>
      </c>
      <c r="W334" s="79" t="e">
        <f>VLOOKUP($S334,'Grille de Tarif OQN'!$B$2:$S$3603,W$1,0)</f>
        <v>#N/A</v>
      </c>
      <c r="X334" s="79" t="e">
        <f>VLOOKUP($S334,'Grille de Tarif OQN'!$B$2:$S$3603,X$1,0)</f>
        <v>#N/A</v>
      </c>
      <c r="Y334" s="79" t="e">
        <f>VLOOKUP($S334,'Grille de Tarif OQN'!$B$2:$S$3603,Y$1,0)</f>
        <v>#N/A</v>
      </c>
      <c r="Z334" s="79" t="e">
        <f>VLOOKUP($S334,'Grille de Tarif OQN'!$B$2:$S$3603,Z$1,0)</f>
        <v>#N/A</v>
      </c>
      <c r="AA334" s="79" t="e">
        <f>VLOOKUP($S334,'Grille de Tarif OQN'!$B$2:$S$3603,AA$1,0)</f>
        <v>#N/A</v>
      </c>
      <c r="AB334" s="79" t="e">
        <f>VLOOKUP($S334,'Grille de Tarif OQN'!$B$2:$S$3603,AB$1,0)</f>
        <v>#N/A</v>
      </c>
      <c r="AC334" s="79" t="e">
        <f>VLOOKUP($S334,'Grille de Tarif OQN'!$B$2:$S$3603,AC$1,0)</f>
        <v>#N/A</v>
      </c>
      <c r="AD334" s="79" t="e">
        <f>VLOOKUP($S334,'Grille de Tarif OQN'!$B$2:$S$3603,AD$1,0)</f>
        <v>#N/A</v>
      </c>
      <c r="AE334" s="79" t="e">
        <f>VLOOKUP($S334,'Grille de Tarif OQN'!$B$2:$S$3603,AE$1,0)</f>
        <v>#N/A</v>
      </c>
      <c r="AF334" s="79" t="e">
        <f>VLOOKUP($S334,'Grille de Tarif OQN'!$B$2:$S$3603,AF$1,0)</f>
        <v>#N/A</v>
      </c>
      <c r="AG334" s="79" t="e">
        <f>VLOOKUP($S334,'Grille de Tarif OQN'!$B$2:$S$3603,AG$1,0)</f>
        <v>#N/A</v>
      </c>
      <c r="AH334" s="79" t="e">
        <f>VLOOKUP($S334,'Grille de Tarif OQN'!$B$2:$S$3603,AH$1,0)</f>
        <v>#N/A</v>
      </c>
      <c r="AI334" s="79" t="e">
        <f>VLOOKUP($S334,'Grille de Tarif OQN'!$B$2:$S$3603,AI$1,0)</f>
        <v>#N/A</v>
      </c>
      <c r="AJ334" s="79" t="e">
        <f>VLOOKUP($S334,'Grille de Tarif OQN'!$B$2:$S$3603,AJ$1,0)</f>
        <v>#N/A</v>
      </c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72"/>
      <c r="AV334"/>
      <c r="AW334"/>
      <c r="AX334"/>
      <c r="AY334"/>
      <c r="AZ334" s="96">
        <f t="shared" si="117"/>
        <v>0</v>
      </c>
      <c r="BA334" s="24" t="e">
        <f t="shared" si="118"/>
        <v>#N/A</v>
      </c>
      <c r="BB334" s="24" t="e">
        <f t="shared" si="119"/>
        <v>#N/A</v>
      </c>
      <c r="BC334" s="24" t="e">
        <f t="shared" si="112"/>
        <v>#N/A</v>
      </c>
      <c r="BD334" s="24" t="e">
        <f t="shared" si="113"/>
        <v>#N/A</v>
      </c>
      <c r="BE334"/>
      <c r="BF334" t="e">
        <f t="shared" si="120"/>
        <v>#N/A</v>
      </c>
      <c r="BG334" t="str">
        <f t="shared" si="121"/>
        <v>HDJ</v>
      </c>
      <c r="BH334" s="20" t="e">
        <f t="shared" si="122"/>
        <v>#N/A</v>
      </c>
      <c r="BI334" s="20" t="e">
        <f t="shared" si="123"/>
        <v>#N/A</v>
      </c>
      <c r="BJ334" s="20" t="e">
        <f t="shared" si="124"/>
        <v>#N/A</v>
      </c>
      <c r="BK334" s="20" t="e">
        <f t="shared" si="125"/>
        <v>#N/A</v>
      </c>
      <c r="BL334" s="20" t="e">
        <f t="shared" si="126"/>
        <v>#N/A</v>
      </c>
      <c r="BM334" s="20" t="e">
        <f t="shared" si="114"/>
        <v>#N/A</v>
      </c>
      <c r="BN334" s="20" t="e">
        <f t="shared" si="127"/>
        <v>#N/A</v>
      </c>
    </row>
    <row r="335" spans="1:66">
      <c r="A335" s="92"/>
      <c r="B335" s="90"/>
      <c r="C335" s="90"/>
      <c r="D335" s="93"/>
      <c r="E335" s="93"/>
      <c r="F335" s="93"/>
      <c r="G335" s="93"/>
      <c r="H335" s="93"/>
      <c r="I335" s="93"/>
      <c r="J335" s="93"/>
      <c r="K335" s="93"/>
      <c r="L335" s="92"/>
      <c r="M335" s="93"/>
      <c r="N335" s="91">
        <f t="shared" si="108"/>
        <v>0</v>
      </c>
      <c r="O335" s="91" t="str">
        <f t="shared" si="109"/>
        <v/>
      </c>
      <c r="P335" s="91" t="str">
        <f t="shared" si="110"/>
        <v/>
      </c>
      <c r="Q335" s="91" t="str">
        <f t="shared" si="111"/>
        <v>HDJ</v>
      </c>
      <c r="R335" s="82"/>
      <c r="S335" s="95">
        <f t="shared" si="115"/>
        <v>0</v>
      </c>
      <c r="T335" s="95">
        <f t="shared" si="116"/>
        <v>0</v>
      </c>
      <c r="U335" s="79" t="e">
        <f>VLOOKUP($S335,'Grille de Tarif OQN'!$B$2:$S$3603,U$1,0)</f>
        <v>#N/A</v>
      </c>
      <c r="V335" s="79" t="e">
        <f>VLOOKUP($S335,'Grille de Tarif OQN'!$B$2:$S$3603,V$1,0)</f>
        <v>#N/A</v>
      </c>
      <c r="W335" s="79" t="e">
        <f>VLOOKUP($S335,'Grille de Tarif OQN'!$B$2:$S$3603,W$1,0)</f>
        <v>#N/A</v>
      </c>
      <c r="X335" s="79" t="e">
        <f>VLOOKUP($S335,'Grille de Tarif OQN'!$B$2:$S$3603,X$1,0)</f>
        <v>#N/A</v>
      </c>
      <c r="Y335" s="79" t="e">
        <f>VLOOKUP($S335,'Grille de Tarif OQN'!$B$2:$S$3603,Y$1,0)</f>
        <v>#N/A</v>
      </c>
      <c r="Z335" s="79" t="e">
        <f>VLOOKUP($S335,'Grille de Tarif OQN'!$B$2:$S$3603,Z$1,0)</f>
        <v>#N/A</v>
      </c>
      <c r="AA335" s="79" t="e">
        <f>VLOOKUP($S335,'Grille de Tarif OQN'!$B$2:$S$3603,AA$1,0)</f>
        <v>#N/A</v>
      </c>
      <c r="AB335" s="79" t="e">
        <f>VLOOKUP($S335,'Grille de Tarif OQN'!$B$2:$S$3603,AB$1,0)</f>
        <v>#N/A</v>
      </c>
      <c r="AC335" s="79" t="e">
        <f>VLOOKUP($S335,'Grille de Tarif OQN'!$B$2:$S$3603,AC$1,0)</f>
        <v>#N/A</v>
      </c>
      <c r="AD335" s="79" t="e">
        <f>VLOOKUP($S335,'Grille de Tarif OQN'!$B$2:$S$3603,AD$1,0)</f>
        <v>#N/A</v>
      </c>
      <c r="AE335" s="79" t="e">
        <f>VLOOKUP($S335,'Grille de Tarif OQN'!$B$2:$S$3603,AE$1,0)</f>
        <v>#N/A</v>
      </c>
      <c r="AF335" s="79" t="e">
        <f>VLOOKUP($S335,'Grille de Tarif OQN'!$B$2:$S$3603,AF$1,0)</f>
        <v>#N/A</v>
      </c>
      <c r="AG335" s="79" t="e">
        <f>VLOOKUP($S335,'Grille de Tarif OQN'!$B$2:$S$3603,AG$1,0)</f>
        <v>#N/A</v>
      </c>
      <c r="AH335" s="79" t="e">
        <f>VLOOKUP($S335,'Grille de Tarif OQN'!$B$2:$S$3603,AH$1,0)</f>
        <v>#N/A</v>
      </c>
      <c r="AI335" s="79" t="e">
        <f>VLOOKUP($S335,'Grille de Tarif OQN'!$B$2:$S$3603,AI$1,0)</f>
        <v>#N/A</v>
      </c>
      <c r="AJ335" s="79" t="e">
        <f>VLOOKUP($S335,'Grille de Tarif OQN'!$B$2:$S$3603,AJ$1,0)</f>
        <v>#N/A</v>
      </c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72"/>
      <c r="AV335"/>
      <c r="AW335"/>
      <c r="AX335"/>
      <c r="AY335"/>
      <c r="AZ335" s="96">
        <f t="shared" si="117"/>
        <v>0</v>
      </c>
      <c r="BA335" s="24" t="e">
        <f t="shared" si="118"/>
        <v>#N/A</v>
      </c>
      <c r="BB335" s="24" t="e">
        <f t="shared" si="119"/>
        <v>#N/A</v>
      </c>
      <c r="BC335" s="24" t="e">
        <f t="shared" si="112"/>
        <v>#N/A</v>
      </c>
      <c r="BD335" s="24" t="e">
        <f t="shared" si="113"/>
        <v>#N/A</v>
      </c>
      <c r="BE335"/>
      <c r="BF335" t="e">
        <f t="shared" si="120"/>
        <v>#N/A</v>
      </c>
      <c r="BG335" t="str">
        <f t="shared" si="121"/>
        <v>HDJ</v>
      </c>
      <c r="BH335" s="20" t="e">
        <f t="shared" si="122"/>
        <v>#N/A</v>
      </c>
      <c r="BI335" s="20" t="e">
        <f t="shared" si="123"/>
        <v>#N/A</v>
      </c>
      <c r="BJ335" s="20" t="e">
        <f t="shared" si="124"/>
        <v>#N/A</v>
      </c>
      <c r="BK335" s="20" t="e">
        <f t="shared" si="125"/>
        <v>#N/A</v>
      </c>
      <c r="BL335" s="20" t="e">
        <f t="shared" si="126"/>
        <v>#N/A</v>
      </c>
      <c r="BM335" s="20" t="e">
        <f t="shared" si="114"/>
        <v>#N/A</v>
      </c>
      <c r="BN335" s="20" t="e">
        <f t="shared" si="127"/>
        <v>#N/A</v>
      </c>
    </row>
    <row r="336" spans="1:66">
      <c r="A336" s="92"/>
      <c r="B336" s="90"/>
      <c r="C336" s="90"/>
      <c r="D336" s="93"/>
      <c r="E336" s="93"/>
      <c r="F336" s="93"/>
      <c r="G336" s="93"/>
      <c r="H336" s="93"/>
      <c r="I336" s="93"/>
      <c r="J336" s="93"/>
      <c r="K336" s="93"/>
      <c r="L336" s="92"/>
      <c r="M336" s="93"/>
      <c r="N336" s="91">
        <f t="shared" si="108"/>
        <v>0</v>
      </c>
      <c r="O336" s="91" t="str">
        <f t="shared" si="109"/>
        <v/>
      </c>
      <c r="P336" s="91" t="str">
        <f t="shared" si="110"/>
        <v/>
      </c>
      <c r="Q336" s="91" t="str">
        <f t="shared" si="111"/>
        <v>HDJ</v>
      </c>
      <c r="R336" s="82"/>
      <c r="S336" s="95">
        <f t="shared" si="115"/>
        <v>0</v>
      </c>
      <c r="T336" s="95">
        <f t="shared" si="116"/>
        <v>0</v>
      </c>
      <c r="U336" s="79" t="e">
        <f>VLOOKUP($S336,'Grille de Tarif OQN'!$B$2:$S$3603,U$1,0)</f>
        <v>#N/A</v>
      </c>
      <c r="V336" s="79" t="e">
        <f>VLOOKUP($S336,'Grille de Tarif OQN'!$B$2:$S$3603,V$1,0)</f>
        <v>#N/A</v>
      </c>
      <c r="W336" s="79" t="e">
        <f>VLOOKUP($S336,'Grille de Tarif OQN'!$B$2:$S$3603,W$1,0)</f>
        <v>#N/A</v>
      </c>
      <c r="X336" s="79" t="e">
        <f>VLOOKUP($S336,'Grille de Tarif OQN'!$B$2:$S$3603,X$1,0)</f>
        <v>#N/A</v>
      </c>
      <c r="Y336" s="79" t="e">
        <f>VLOOKUP($S336,'Grille de Tarif OQN'!$B$2:$S$3603,Y$1,0)</f>
        <v>#N/A</v>
      </c>
      <c r="Z336" s="79" t="e">
        <f>VLOOKUP($S336,'Grille de Tarif OQN'!$B$2:$S$3603,Z$1,0)</f>
        <v>#N/A</v>
      </c>
      <c r="AA336" s="79" t="e">
        <f>VLOOKUP($S336,'Grille de Tarif OQN'!$B$2:$S$3603,AA$1,0)</f>
        <v>#N/A</v>
      </c>
      <c r="AB336" s="79" t="e">
        <f>VLOOKUP($S336,'Grille de Tarif OQN'!$B$2:$S$3603,AB$1,0)</f>
        <v>#N/A</v>
      </c>
      <c r="AC336" s="79" t="e">
        <f>VLOOKUP($S336,'Grille de Tarif OQN'!$B$2:$S$3603,AC$1,0)</f>
        <v>#N/A</v>
      </c>
      <c r="AD336" s="79" t="e">
        <f>VLOOKUP($S336,'Grille de Tarif OQN'!$B$2:$S$3603,AD$1,0)</f>
        <v>#N/A</v>
      </c>
      <c r="AE336" s="79" t="e">
        <f>VLOOKUP($S336,'Grille de Tarif OQN'!$B$2:$S$3603,AE$1,0)</f>
        <v>#N/A</v>
      </c>
      <c r="AF336" s="79" t="e">
        <f>VLOOKUP($S336,'Grille de Tarif OQN'!$B$2:$S$3603,AF$1,0)</f>
        <v>#N/A</v>
      </c>
      <c r="AG336" s="79" t="e">
        <f>VLOOKUP($S336,'Grille de Tarif OQN'!$B$2:$S$3603,AG$1,0)</f>
        <v>#N/A</v>
      </c>
      <c r="AH336" s="79" t="e">
        <f>VLOOKUP($S336,'Grille de Tarif OQN'!$B$2:$S$3603,AH$1,0)</f>
        <v>#N/A</v>
      </c>
      <c r="AI336" s="79" t="e">
        <f>VLOOKUP($S336,'Grille de Tarif OQN'!$B$2:$S$3603,AI$1,0)</f>
        <v>#N/A</v>
      </c>
      <c r="AJ336" s="79" t="e">
        <f>VLOOKUP($S336,'Grille de Tarif OQN'!$B$2:$S$3603,AJ$1,0)</f>
        <v>#N/A</v>
      </c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72"/>
      <c r="AV336"/>
      <c r="AW336"/>
      <c r="AX336"/>
      <c r="AY336"/>
      <c r="AZ336" s="96">
        <f t="shared" si="117"/>
        <v>0</v>
      </c>
      <c r="BA336" s="24" t="e">
        <f t="shared" si="118"/>
        <v>#N/A</v>
      </c>
      <c r="BB336" s="24" t="e">
        <f t="shared" si="119"/>
        <v>#N/A</v>
      </c>
      <c r="BC336" s="24" t="e">
        <f t="shared" si="112"/>
        <v>#N/A</v>
      </c>
      <c r="BD336" s="24" t="e">
        <f t="shared" si="113"/>
        <v>#N/A</v>
      </c>
      <c r="BE336"/>
      <c r="BF336" t="e">
        <f t="shared" si="120"/>
        <v>#N/A</v>
      </c>
      <c r="BG336" t="str">
        <f t="shared" si="121"/>
        <v>HDJ</v>
      </c>
      <c r="BH336" s="20" t="e">
        <f t="shared" si="122"/>
        <v>#N/A</v>
      </c>
      <c r="BI336" s="20" t="e">
        <f t="shared" si="123"/>
        <v>#N/A</v>
      </c>
      <c r="BJ336" s="20" t="e">
        <f t="shared" si="124"/>
        <v>#N/A</v>
      </c>
      <c r="BK336" s="20" t="e">
        <f t="shared" si="125"/>
        <v>#N/A</v>
      </c>
      <c r="BL336" s="20" t="e">
        <f t="shared" si="126"/>
        <v>#N/A</v>
      </c>
      <c r="BM336" s="20" t="e">
        <f t="shared" si="114"/>
        <v>#N/A</v>
      </c>
      <c r="BN336" s="20" t="e">
        <f t="shared" si="127"/>
        <v>#N/A</v>
      </c>
    </row>
    <row r="337" spans="1:66">
      <c r="A337" s="92"/>
      <c r="B337" s="90"/>
      <c r="C337" s="90"/>
      <c r="D337" s="93"/>
      <c r="E337" s="93"/>
      <c r="F337" s="93"/>
      <c r="G337" s="93"/>
      <c r="H337" s="93"/>
      <c r="I337" s="93"/>
      <c r="J337" s="93"/>
      <c r="K337" s="93"/>
      <c r="L337" s="92"/>
      <c r="M337" s="93"/>
      <c r="N337" s="91">
        <f t="shared" si="108"/>
        <v>0</v>
      </c>
      <c r="O337" s="91" t="str">
        <f t="shared" si="109"/>
        <v/>
      </c>
      <c r="P337" s="91" t="str">
        <f t="shared" si="110"/>
        <v/>
      </c>
      <c r="Q337" s="91" t="str">
        <f t="shared" si="111"/>
        <v>HDJ</v>
      </c>
      <c r="R337" s="82"/>
      <c r="S337" s="95">
        <f t="shared" si="115"/>
        <v>0</v>
      </c>
      <c r="T337" s="95">
        <f t="shared" si="116"/>
        <v>0</v>
      </c>
      <c r="U337" s="79" t="e">
        <f>VLOOKUP($S337,'Grille de Tarif OQN'!$B$2:$S$3603,U$1,0)</f>
        <v>#N/A</v>
      </c>
      <c r="V337" s="79" t="e">
        <f>VLOOKUP($S337,'Grille de Tarif OQN'!$B$2:$S$3603,V$1,0)</f>
        <v>#N/A</v>
      </c>
      <c r="W337" s="79" t="e">
        <f>VLOOKUP($S337,'Grille de Tarif OQN'!$B$2:$S$3603,W$1,0)</f>
        <v>#N/A</v>
      </c>
      <c r="X337" s="79" t="e">
        <f>VLOOKUP($S337,'Grille de Tarif OQN'!$B$2:$S$3603,X$1,0)</f>
        <v>#N/A</v>
      </c>
      <c r="Y337" s="79" t="e">
        <f>VLOOKUP($S337,'Grille de Tarif OQN'!$B$2:$S$3603,Y$1,0)</f>
        <v>#N/A</v>
      </c>
      <c r="Z337" s="79" t="e">
        <f>VLOOKUP($S337,'Grille de Tarif OQN'!$B$2:$S$3603,Z$1,0)</f>
        <v>#N/A</v>
      </c>
      <c r="AA337" s="79" t="e">
        <f>VLOOKUP($S337,'Grille de Tarif OQN'!$B$2:$S$3603,AA$1,0)</f>
        <v>#N/A</v>
      </c>
      <c r="AB337" s="79" t="e">
        <f>VLOOKUP($S337,'Grille de Tarif OQN'!$B$2:$S$3603,AB$1,0)</f>
        <v>#N/A</v>
      </c>
      <c r="AC337" s="79" t="e">
        <f>VLOOKUP($S337,'Grille de Tarif OQN'!$B$2:$S$3603,AC$1,0)</f>
        <v>#N/A</v>
      </c>
      <c r="AD337" s="79" t="e">
        <f>VLOOKUP($S337,'Grille de Tarif OQN'!$B$2:$S$3603,AD$1,0)</f>
        <v>#N/A</v>
      </c>
      <c r="AE337" s="79" t="e">
        <f>VLOOKUP($S337,'Grille de Tarif OQN'!$B$2:$S$3603,AE$1,0)</f>
        <v>#N/A</v>
      </c>
      <c r="AF337" s="79" t="e">
        <f>VLOOKUP($S337,'Grille de Tarif OQN'!$B$2:$S$3603,AF$1,0)</f>
        <v>#N/A</v>
      </c>
      <c r="AG337" s="79" t="e">
        <f>VLOOKUP($S337,'Grille de Tarif OQN'!$B$2:$S$3603,AG$1,0)</f>
        <v>#N/A</v>
      </c>
      <c r="AH337" s="79" t="e">
        <f>VLOOKUP($S337,'Grille de Tarif OQN'!$B$2:$S$3603,AH$1,0)</f>
        <v>#N/A</v>
      </c>
      <c r="AI337" s="79" t="e">
        <f>VLOOKUP($S337,'Grille de Tarif OQN'!$B$2:$S$3603,AI$1,0)</f>
        <v>#N/A</v>
      </c>
      <c r="AJ337" s="79" t="e">
        <f>VLOOKUP($S337,'Grille de Tarif OQN'!$B$2:$S$3603,AJ$1,0)</f>
        <v>#N/A</v>
      </c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72"/>
      <c r="AV337"/>
      <c r="AW337"/>
      <c r="AX337"/>
      <c r="AY337"/>
      <c r="AZ337" s="96">
        <f t="shared" si="117"/>
        <v>0</v>
      </c>
      <c r="BA337" s="24" t="e">
        <f t="shared" si="118"/>
        <v>#N/A</v>
      </c>
      <c r="BB337" s="24" t="e">
        <f t="shared" si="119"/>
        <v>#N/A</v>
      </c>
      <c r="BC337" s="24" t="e">
        <f t="shared" si="112"/>
        <v>#N/A</v>
      </c>
      <c r="BD337" s="24" t="e">
        <f t="shared" si="113"/>
        <v>#N/A</v>
      </c>
      <c r="BE337"/>
      <c r="BF337" t="e">
        <f t="shared" si="120"/>
        <v>#N/A</v>
      </c>
      <c r="BG337" t="str">
        <f t="shared" si="121"/>
        <v>HDJ</v>
      </c>
      <c r="BH337" s="20" t="e">
        <f t="shared" si="122"/>
        <v>#N/A</v>
      </c>
      <c r="BI337" s="20" t="e">
        <f t="shared" si="123"/>
        <v>#N/A</v>
      </c>
      <c r="BJ337" s="20" t="e">
        <f t="shared" si="124"/>
        <v>#N/A</v>
      </c>
      <c r="BK337" s="20" t="e">
        <f t="shared" si="125"/>
        <v>#N/A</v>
      </c>
      <c r="BL337" s="20" t="e">
        <f t="shared" si="126"/>
        <v>#N/A</v>
      </c>
      <c r="BM337" s="20" t="e">
        <f t="shared" si="114"/>
        <v>#N/A</v>
      </c>
      <c r="BN337" s="20" t="e">
        <f t="shared" si="127"/>
        <v>#N/A</v>
      </c>
    </row>
    <row r="338" spans="1:66">
      <c r="A338" s="92"/>
      <c r="B338" s="90"/>
      <c r="C338" s="90"/>
      <c r="D338" s="93"/>
      <c r="E338" s="93"/>
      <c r="F338" s="93"/>
      <c r="G338" s="93"/>
      <c r="H338" s="93"/>
      <c r="I338" s="93"/>
      <c r="J338" s="93"/>
      <c r="K338" s="93"/>
      <c r="L338" s="92"/>
      <c r="M338" s="93"/>
      <c r="N338" s="91">
        <f t="shared" si="108"/>
        <v>0</v>
      </c>
      <c r="O338" s="91" t="str">
        <f t="shared" si="109"/>
        <v/>
      </c>
      <c r="P338" s="91" t="str">
        <f t="shared" si="110"/>
        <v/>
      </c>
      <c r="Q338" s="91" t="str">
        <f t="shared" si="111"/>
        <v>HDJ</v>
      </c>
      <c r="R338" s="82"/>
      <c r="S338" s="95">
        <f t="shared" si="115"/>
        <v>0</v>
      </c>
      <c r="T338" s="95">
        <f t="shared" si="116"/>
        <v>0</v>
      </c>
      <c r="U338" s="79" t="e">
        <f>VLOOKUP($S338,'Grille de Tarif OQN'!$B$2:$S$3603,U$1,0)</f>
        <v>#N/A</v>
      </c>
      <c r="V338" s="79" t="e">
        <f>VLOOKUP($S338,'Grille de Tarif OQN'!$B$2:$S$3603,V$1,0)</f>
        <v>#N/A</v>
      </c>
      <c r="W338" s="79" t="e">
        <f>VLOOKUP($S338,'Grille de Tarif OQN'!$B$2:$S$3603,W$1,0)</f>
        <v>#N/A</v>
      </c>
      <c r="X338" s="79" t="e">
        <f>VLOOKUP($S338,'Grille de Tarif OQN'!$B$2:$S$3603,X$1,0)</f>
        <v>#N/A</v>
      </c>
      <c r="Y338" s="79" t="e">
        <f>VLOOKUP($S338,'Grille de Tarif OQN'!$B$2:$S$3603,Y$1,0)</f>
        <v>#N/A</v>
      </c>
      <c r="Z338" s="79" t="e">
        <f>VLOOKUP($S338,'Grille de Tarif OQN'!$B$2:$S$3603,Z$1,0)</f>
        <v>#N/A</v>
      </c>
      <c r="AA338" s="79" t="e">
        <f>VLOOKUP($S338,'Grille de Tarif OQN'!$B$2:$S$3603,AA$1,0)</f>
        <v>#N/A</v>
      </c>
      <c r="AB338" s="79" t="e">
        <f>VLOOKUP($S338,'Grille de Tarif OQN'!$B$2:$S$3603,AB$1,0)</f>
        <v>#N/A</v>
      </c>
      <c r="AC338" s="79" t="e">
        <f>VLOOKUP($S338,'Grille de Tarif OQN'!$B$2:$S$3603,AC$1,0)</f>
        <v>#N/A</v>
      </c>
      <c r="AD338" s="79" t="e">
        <f>VLOOKUP($S338,'Grille de Tarif OQN'!$B$2:$S$3603,AD$1,0)</f>
        <v>#N/A</v>
      </c>
      <c r="AE338" s="79" t="e">
        <f>VLOOKUP($S338,'Grille de Tarif OQN'!$B$2:$S$3603,AE$1,0)</f>
        <v>#N/A</v>
      </c>
      <c r="AF338" s="79" t="e">
        <f>VLOOKUP($S338,'Grille de Tarif OQN'!$B$2:$S$3603,AF$1,0)</f>
        <v>#N/A</v>
      </c>
      <c r="AG338" s="79" t="e">
        <f>VLOOKUP($S338,'Grille de Tarif OQN'!$B$2:$S$3603,AG$1,0)</f>
        <v>#N/A</v>
      </c>
      <c r="AH338" s="79" t="e">
        <f>VLOOKUP($S338,'Grille de Tarif OQN'!$B$2:$S$3603,AH$1,0)</f>
        <v>#N/A</v>
      </c>
      <c r="AI338" s="79" t="e">
        <f>VLOOKUP($S338,'Grille de Tarif OQN'!$B$2:$S$3603,AI$1,0)</f>
        <v>#N/A</v>
      </c>
      <c r="AJ338" s="79" t="e">
        <f>VLOOKUP($S338,'Grille de Tarif OQN'!$B$2:$S$3603,AJ$1,0)</f>
        <v>#N/A</v>
      </c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72"/>
      <c r="AV338"/>
      <c r="AW338"/>
      <c r="AX338"/>
      <c r="AY338"/>
      <c r="AZ338" s="96">
        <f t="shared" si="117"/>
        <v>0</v>
      </c>
      <c r="BA338" s="24" t="e">
        <f t="shared" si="118"/>
        <v>#N/A</v>
      </c>
      <c r="BB338" s="24" t="e">
        <f t="shared" si="119"/>
        <v>#N/A</v>
      </c>
      <c r="BC338" s="24" t="e">
        <f t="shared" si="112"/>
        <v>#N/A</v>
      </c>
      <c r="BD338" s="24" t="e">
        <f t="shared" si="113"/>
        <v>#N/A</v>
      </c>
      <c r="BE338"/>
      <c r="BF338" t="e">
        <f t="shared" si="120"/>
        <v>#N/A</v>
      </c>
      <c r="BG338" t="str">
        <f t="shared" si="121"/>
        <v>HDJ</v>
      </c>
      <c r="BH338" s="20" t="e">
        <f t="shared" si="122"/>
        <v>#N/A</v>
      </c>
      <c r="BI338" s="20" t="e">
        <f t="shared" si="123"/>
        <v>#N/A</v>
      </c>
      <c r="BJ338" s="20" t="e">
        <f t="shared" si="124"/>
        <v>#N/A</v>
      </c>
      <c r="BK338" s="20" t="e">
        <f t="shared" si="125"/>
        <v>#N/A</v>
      </c>
      <c r="BL338" s="20" t="e">
        <f t="shared" si="126"/>
        <v>#N/A</v>
      </c>
      <c r="BM338" s="20" t="e">
        <f t="shared" si="114"/>
        <v>#N/A</v>
      </c>
      <c r="BN338" s="20" t="e">
        <f t="shared" si="127"/>
        <v>#N/A</v>
      </c>
    </row>
    <row r="339" spans="1:66">
      <c r="A339" s="92"/>
      <c r="B339" s="90"/>
      <c r="C339" s="90"/>
      <c r="D339" s="93"/>
      <c r="E339" s="93"/>
      <c r="F339" s="93"/>
      <c r="G339" s="93"/>
      <c r="H339" s="93"/>
      <c r="I339" s="93"/>
      <c r="J339" s="93"/>
      <c r="K339" s="93"/>
      <c r="L339" s="92"/>
      <c r="M339" s="93"/>
      <c r="N339" s="91">
        <f t="shared" si="108"/>
        <v>0</v>
      </c>
      <c r="O339" s="91" t="str">
        <f t="shared" si="109"/>
        <v/>
      </c>
      <c r="P339" s="91" t="str">
        <f t="shared" si="110"/>
        <v/>
      </c>
      <c r="Q339" s="91" t="str">
        <f t="shared" si="111"/>
        <v>HDJ</v>
      </c>
      <c r="R339" s="82"/>
      <c r="S339" s="95">
        <f t="shared" si="115"/>
        <v>0</v>
      </c>
      <c r="T339" s="95">
        <f t="shared" si="116"/>
        <v>0</v>
      </c>
      <c r="U339" s="79" t="e">
        <f>VLOOKUP($S339,'Grille de Tarif OQN'!$B$2:$S$3603,U$1,0)</f>
        <v>#N/A</v>
      </c>
      <c r="V339" s="79" t="e">
        <f>VLOOKUP($S339,'Grille de Tarif OQN'!$B$2:$S$3603,V$1,0)</f>
        <v>#N/A</v>
      </c>
      <c r="W339" s="79" t="e">
        <f>VLOOKUP($S339,'Grille de Tarif OQN'!$B$2:$S$3603,W$1,0)</f>
        <v>#N/A</v>
      </c>
      <c r="X339" s="79" t="e">
        <f>VLOOKUP($S339,'Grille de Tarif OQN'!$B$2:$S$3603,X$1,0)</f>
        <v>#N/A</v>
      </c>
      <c r="Y339" s="79" t="e">
        <f>VLOOKUP($S339,'Grille de Tarif OQN'!$B$2:$S$3603,Y$1,0)</f>
        <v>#N/A</v>
      </c>
      <c r="Z339" s="79" t="e">
        <f>VLOOKUP($S339,'Grille de Tarif OQN'!$B$2:$S$3603,Z$1,0)</f>
        <v>#N/A</v>
      </c>
      <c r="AA339" s="79" t="e">
        <f>VLOOKUP($S339,'Grille de Tarif OQN'!$B$2:$S$3603,AA$1,0)</f>
        <v>#N/A</v>
      </c>
      <c r="AB339" s="79" t="e">
        <f>VLOOKUP($S339,'Grille de Tarif OQN'!$B$2:$S$3603,AB$1,0)</f>
        <v>#N/A</v>
      </c>
      <c r="AC339" s="79" t="e">
        <f>VLOOKUP($S339,'Grille de Tarif OQN'!$B$2:$S$3603,AC$1,0)</f>
        <v>#N/A</v>
      </c>
      <c r="AD339" s="79" t="e">
        <f>VLOOKUP($S339,'Grille de Tarif OQN'!$B$2:$S$3603,AD$1,0)</f>
        <v>#N/A</v>
      </c>
      <c r="AE339" s="79" t="e">
        <f>VLOOKUP($S339,'Grille de Tarif OQN'!$B$2:$S$3603,AE$1,0)</f>
        <v>#N/A</v>
      </c>
      <c r="AF339" s="79" t="e">
        <f>VLOOKUP($S339,'Grille de Tarif OQN'!$B$2:$S$3603,AF$1,0)</f>
        <v>#N/A</v>
      </c>
      <c r="AG339" s="79" t="e">
        <f>VLOOKUP($S339,'Grille de Tarif OQN'!$B$2:$S$3603,AG$1,0)</f>
        <v>#N/A</v>
      </c>
      <c r="AH339" s="79" t="e">
        <f>VLOOKUP($S339,'Grille de Tarif OQN'!$B$2:$S$3603,AH$1,0)</f>
        <v>#N/A</v>
      </c>
      <c r="AI339" s="79" t="e">
        <f>VLOOKUP($S339,'Grille de Tarif OQN'!$B$2:$S$3603,AI$1,0)</f>
        <v>#N/A</v>
      </c>
      <c r="AJ339" s="79" t="e">
        <f>VLOOKUP($S339,'Grille de Tarif OQN'!$B$2:$S$3603,AJ$1,0)</f>
        <v>#N/A</v>
      </c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72"/>
      <c r="AV339"/>
      <c r="AW339"/>
      <c r="AX339"/>
      <c r="AY339"/>
      <c r="AZ339" s="96">
        <f t="shared" si="117"/>
        <v>0</v>
      </c>
      <c r="BA339" s="24" t="e">
        <f t="shared" si="118"/>
        <v>#N/A</v>
      </c>
      <c r="BB339" s="24" t="e">
        <f t="shared" si="119"/>
        <v>#N/A</v>
      </c>
      <c r="BC339" s="24" t="e">
        <f t="shared" si="112"/>
        <v>#N/A</v>
      </c>
      <c r="BD339" s="24" t="e">
        <f t="shared" si="113"/>
        <v>#N/A</v>
      </c>
      <c r="BE339"/>
      <c r="BF339" t="e">
        <f t="shared" si="120"/>
        <v>#N/A</v>
      </c>
      <c r="BG339" t="str">
        <f t="shared" si="121"/>
        <v>HDJ</v>
      </c>
      <c r="BH339" s="20" t="e">
        <f t="shared" si="122"/>
        <v>#N/A</v>
      </c>
      <c r="BI339" s="20" t="e">
        <f t="shared" si="123"/>
        <v>#N/A</v>
      </c>
      <c r="BJ339" s="20" t="e">
        <f t="shared" si="124"/>
        <v>#N/A</v>
      </c>
      <c r="BK339" s="20" t="e">
        <f t="shared" si="125"/>
        <v>#N/A</v>
      </c>
      <c r="BL339" s="20" t="e">
        <f t="shared" si="126"/>
        <v>#N/A</v>
      </c>
      <c r="BM339" s="20" t="e">
        <f t="shared" si="114"/>
        <v>#N/A</v>
      </c>
      <c r="BN339" s="20" t="e">
        <f t="shared" si="127"/>
        <v>#N/A</v>
      </c>
    </row>
    <row r="340" spans="1:66">
      <c r="A340" s="92"/>
      <c r="B340" s="90"/>
      <c r="C340" s="90"/>
      <c r="D340" s="93"/>
      <c r="E340" s="93"/>
      <c r="F340" s="93"/>
      <c r="G340" s="93"/>
      <c r="H340" s="93"/>
      <c r="I340" s="93"/>
      <c r="J340" s="93"/>
      <c r="K340" s="93"/>
      <c r="L340" s="92"/>
      <c r="M340" s="93"/>
      <c r="N340" s="91">
        <f t="shared" si="108"/>
        <v>0</v>
      </c>
      <c r="O340" s="91" t="str">
        <f t="shared" si="109"/>
        <v/>
      </c>
      <c r="P340" s="91" t="str">
        <f t="shared" si="110"/>
        <v/>
      </c>
      <c r="Q340" s="91" t="str">
        <f t="shared" si="111"/>
        <v>HDJ</v>
      </c>
      <c r="R340" s="82"/>
      <c r="S340" s="95">
        <f t="shared" si="115"/>
        <v>0</v>
      </c>
      <c r="T340" s="95">
        <f t="shared" si="116"/>
        <v>0</v>
      </c>
      <c r="U340" s="79" t="e">
        <f>VLOOKUP($S340,'Grille de Tarif OQN'!$B$2:$S$3603,U$1,0)</f>
        <v>#N/A</v>
      </c>
      <c r="V340" s="79" t="e">
        <f>VLOOKUP($S340,'Grille de Tarif OQN'!$B$2:$S$3603,V$1,0)</f>
        <v>#N/A</v>
      </c>
      <c r="W340" s="79" t="e">
        <f>VLOOKUP($S340,'Grille de Tarif OQN'!$B$2:$S$3603,W$1,0)</f>
        <v>#N/A</v>
      </c>
      <c r="X340" s="79" t="e">
        <f>VLOOKUP($S340,'Grille de Tarif OQN'!$B$2:$S$3603,X$1,0)</f>
        <v>#N/A</v>
      </c>
      <c r="Y340" s="79" t="e">
        <f>VLOOKUP($S340,'Grille de Tarif OQN'!$B$2:$S$3603,Y$1,0)</f>
        <v>#N/A</v>
      </c>
      <c r="Z340" s="79" t="e">
        <f>VLOOKUP($S340,'Grille de Tarif OQN'!$B$2:$S$3603,Z$1,0)</f>
        <v>#N/A</v>
      </c>
      <c r="AA340" s="79" t="e">
        <f>VLOOKUP($S340,'Grille de Tarif OQN'!$B$2:$S$3603,AA$1,0)</f>
        <v>#N/A</v>
      </c>
      <c r="AB340" s="79" t="e">
        <f>VLOOKUP($S340,'Grille de Tarif OQN'!$B$2:$S$3603,AB$1,0)</f>
        <v>#N/A</v>
      </c>
      <c r="AC340" s="79" t="e">
        <f>VLOOKUP($S340,'Grille de Tarif OQN'!$B$2:$S$3603,AC$1,0)</f>
        <v>#N/A</v>
      </c>
      <c r="AD340" s="79" t="e">
        <f>VLOOKUP($S340,'Grille de Tarif OQN'!$B$2:$S$3603,AD$1,0)</f>
        <v>#N/A</v>
      </c>
      <c r="AE340" s="79" t="e">
        <f>VLOOKUP($S340,'Grille de Tarif OQN'!$B$2:$S$3603,AE$1,0)</f>
        <v>#N/A</v>
      </c>
      <c r="AF340" s="79" t="e">
        <f>VLOOKUP($S340,'Grille de Tarif OQN'!$B$2:$S$3603,AF$1,0)</f>
        <v>#N/A</v>
      </c>
      <c r="AG340" s="79" t="e">
        <f>VLOOKUP($S340,'Grille de Tarif OQN'!$B$2:$S$3603,AG$1,0)</f>
        <v>#N/A</v>
      </c>
      <c r="AH340" s="79" t="e">
        <f>VLOOKUP($S340,'Grille de Tarif OQN'!$B$2:$S$3603,AH$1,0)</f>
        <v>#N/A</v>
      </c>
      <c r="AI340" s="79" t="e">
        <f>VLOOKUP($S340,'Grille de Tarif OQN'!$B$2:$S$3603,AI$1,0)</f>
        <v>#N/A</v>
      </c>
      <c r="AJ340" s="79" t="e">
        <f>VLOOKUP($S340,'Grille de Tarif OQN'!$B$2:$S$3603,AJ$1,0)</f>
        <v>#N/A</v>
      </c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72"/>
      <c r="AV340"/>
      <c r="AW340"/>
      <c r="AX340"/>
      <c r="AY340"/>
      <c r="AZ340" s="96">
        <f t="shared" si="117"/>
        <v>0</v>
      </c>
      <c r="BA340" s="24" t="e">
        <f t="shared" si="118"/>
        <v>#N/A</v>
      </c>
      <c r="BB340" s="24" t="e">
        <f t="shared" si="119"/>
        <v>#N/A</v>
      </c>
      <c r="BC340" s="24" t="e">
        <f t="shared" si="112"/>
        <v>#N/A</v>
      </c>
      <c r="BD340" s="24" t="e">
        <f t="shared" si="113"/>
        <v>#N/A</v>
      </c>
      <c r="BE340"/>
      <c r="BF340" t="e">
        <f t="shared" si="120"/>
        <v>#N/A</v>
      </c>
      <c r="BG340" t="str">
        <f t="shared" si="121"/>
        <v>HDJ</v>
      </c>
      <c r="BH340" s="20" t="e">
        <f t="shared" si="122"/>
        <v>#N/A</v>
      </c>
      <c r="BI340" s="20" t="e">
        <f t="shared" si="123"/>
        <v>#N/A</v>
      </c>
      <c r="BJ340" s="20" t="e">
        <f t="shared" si="124"/>
        <v>#N/A</v>
      </c>
      <c r="BK340" s="20" t="e">
        <f t="shared" si="125"/>
        <v>#N/A</v>
      </c>
      <c r="BL340" s="20" t="e">
        <f t="shared" si="126"/>
        <v>#N/A</v>
      </c>
      <c r="BM340" s="20" t="e">
        <f t="shared" si="114"/>
        <v>#N/A</v>
      </c>
      <c r="BN340" s="20" t="e">
        <f t="shared" si="127"/>
        <v>#N/A</v>
      </c>
    </row>
    <row r="341" spans="1:66">
      <c r="A341" s="92"/>
      <c r="B341" s="90"/>
      <c r="C341" s="90"/>
      <c r="D341" s="93"/>
      <c r="E341" s="93"/>
      <c r="F341" s="93"/>
      <c r="G341" s="93"/>
      <c r="H341" s="93"/>
      <c r="I341" s="93"/>
      <c r="J341" s="93"/>
      <c r="K341" s="93"/>
      <c r="L341" s="92"/>
      <c r="M341" s="93"/>
      <c r="N341" s="91">
        <f t="shared" si="108"/>
        <v>0</v>
      </c>
      <c r="O341" s="91" t="str">
        <f t="shared" si="109"/>
        <v/>
      </c>
      <c r="P341" s="91" t="str">
        <f t="shared" si="110"/>
        <v/>
      </c>
      <c r="Q341" s="91" t="str">
        <f t="shared" si="111"/>
        <v>HDJ</v>
      </c>
      <c r="R341" s="82"/>
      <c r="S341" s="95">
        <f t="shared" si="115"/>
        <v>0</v>
      </c>
      <c r="T341" s="95">
        <f t="shared" si="116"/>
        <v>0</v>
      </c>
      <c r="U341" s="79" t="e">
        <f>VLOOKUP($S341,'Grille de Tarif OQN'!$B$2:$S$3603,U$1,0)</f>
        <v>#N/A</v>
      </c>
      <c r="V341" s="79" t="e">
        <f>VLOOKUP($S341,'Grille de Tarif OQN'!$B$2:$S$3603,V$1,0)</f>
        <v>#N/A</v>
      </c>
      <c r="W341" s="79" t="e">
        <f>VLOOKUP($S341,'Grille de Tarif OQN'!$B$2:$S$3603,W$1,0)</f>
        <v>#N/A</v>
      </c>
      <c r="X341" s="79" t="e">
        <f>VLOOKUP($S341,'Grille de Tarif OQN'!$B$2:$S$3603,X$1,0)</f>
        <v>#N/A</v>
      </c>
      <c r="Y341" s="79" t="e">
        <f>VLOOKUP($S341,'Grille de Tarif OQN'!$B$2:$S$3603,Y$1,0)</f>
        <v>#N/A</v>
      </c>
      <c r="Z341" s="79" t="e">
        <f>VLOOKUP($S341,'Grille de Tarif OQN'!$B$2:$S$3603,Z$1,0)</f>
        <v>#N/A</v>
      </c>
      <c r="AA341" s="79" t="e">
        <f>VLOOKUP($S341,'Grille de Tarif OQN'!$B$2:$S$3603,AA$1,0)</f>
        <v>#N/A</v>
      </c>
      <c r="AB341" s="79" t="e">
        <f>VLOOKUP($S341,'Grille de Tarif OQN'!$B$2:$S$3603,AB$1,0)</f>
        <v>#N/A</v>
      </c>
      <c r="AC341" s="79" t="e">
        <f>VLOOKUP($S341,'Grille de Tarif OQN'!$B$2:$S$3603,AC$1,0)</f>
        <v>#N/A</v>
      </c>
      <c r="AD341" s="79" t="e">
        <f>VLOOKUP($S341,'Grille de Tarif OQN'!$B$2:$S$3603,AD$1,0)</f>
        <v>#N/A</v>
      </c>
      <c r="AE341" s="79" t="e">
        <f>VLOOKUP($S341,'Grille de Tarif OQN'!$B$2:$S$3603,AE$1,0)</f>
        <v>#N/A</v>
      </c>
      <c r="AF341" s="79" t="e">
        <f>VLOOKUP($S341,'Grille de Tarif OQN'!$B$2:$S$3603,AF$1,0)</f>
        <v>#N/A</v>
      </c>
      <c r="AG341" s="79" t="e">
        <f>VLOOKUP($S341,'Grille de Tarif OQN'!$B$2:$S$3603,AG$1,0)</f>
        <v>#N/A</v>
      </c>
      <c r="AH341" s="79" t="e">
        <f>VLOOKUP($S341,'Grille de Tarif OQN'!$B$2:$S$3603,AH$1,0)</f>
        <v>#N/A</v>
      </c>
      <c r="AI341" s="79" t="e">
        <f>VLOOKUP($S341,'Grille de Tarif OQN'!$B$2:$S$3603,AI$1,0)</f>
        <v>#N/A</v>
      </c>
      <c r="AJ341" s="79" t="e">
        <f>VLOOKUP($S341,'Grille de Tarif OQN'!$B$2:$S$3603,AJ$1,0)</f>
        <v>#N/A</v>
      </c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72"/>
      <c r="AV341"/>
      <c r="AW341"/>
      <c r="AX341"/>
      <c r="AY341"/>
      <c r="AZ341" s="96">
        <f t="shared" si="117"/>
        <v>0</v>
      </c>
      <c r="BA341" s="24" t="e">
        <f t="shared" si="118"/>
        <v>#N/A</v>
      </c>
      <c r="BB341" s="24" t="e">
        <f t="shared" si="119"/>
        <v>#N/A</v>
      </c>
      <c r="BC341" s="24" t="e">
        <f t="shared" si="112"/>
        <v>#N/A</v>
      </c>
      <c r="BD341" s="24" t="e">
        <f t="shared" si="113"/>
        <v>#N/A</v>
      </c>
      <c r="BE341"/>
      <c r="BF341" t="e">
        <f t="shared" si="120"/>
        <v>#N/A</v>
      </c>
      <c r="BG341" t="str">
        <f t="shared" si="121"/>
        <v>HDJ</v>
      </c>
      <c r="BH341" s="20" t="e">
        <f t="shared" si="122"/>
        <v>#N/A</v>
      </c>
      <c r="BI341" s="20" t="e">
        <f t="shared" si="123"/>
        <v>#N/A</v>
      </c>
      <c r="BJ341" s="20" t="e">
        <f t="shared" si="124"/>
        <v>#N/A</v>
      </c>
      <c r="BK341" s="20" t="e">
        <f t="shared" si="125"/>
        <v>#N/A</v>
      </c>
      <c r="BL341" s="20" t="e">
        <f t="shared" si="126"/>
        <v>#N/A</v>
      </c>
      <c r="BM341" s="20" t="e">
        <f t="shared" si="114"/>
        <v>#N/A</v>
      </c>
      <c r="BN341" s="20" t="e">
        <f t="shared" si="127"/>
        <v>#N/A</v>
      </c>
    </row>
    <row r="342" spans="1:66">
      <c r="A342" s="92"/>
      <c r="B342" s="90"/>
      <c r="C342" s="90"/>
      <c r="D342" s="93"/>
      <c r="E342" s="93"/>
      <c r="F342" s="93"/>
      <c r="G342" s="93"/>
      <c r="H342" s="93"/>
      <c r="I342" s="93"/>
      <c r="J342" s="93"/>
      <c r="K342" s="93"/>
      <c r="L342" s="92"/>
      <c r="M342" s="93"/>
      <c r="N342" s="91">
        <f t="shared" si="108"/>
        <v>0</v>
      </c>
      <c r="O342" s="91" t="str">
        <f t="shared" si="109"/>
        <v/>
      </c>
      <c r="P342" s="91" t="str">
        <f t="shared" si="110"/>
        <v/>
      </c>
      <c r="Q342" s="91" t="str">
        <f t="shared" si="111"/>
        <v>HDJ</v>
      </c>
      <c r="R342" s="82"/>
      <c r="S342" s="95">
        <f t="shared" si="115"/>
        <v>0</v>
      </c>
      <c r="T342" s="95">
        <f t="shared" si="116"/>
        <v>0</v>
      </c>
      <c r="U342" s="79" t="e">
        <f>VLOOKUP($S342,'Grille de Tarif OQN'!$B$2:$S$3603,U$1,0)</f>
        <v>#N/A</v>
      </c>
      <c r="V342" s="79" t="e">
        <f>VLOOKUP($S342,'Grille de Tarif OQN'!$B$2:$S$3603,V$1,0)</f>
        <v>#N/A</v>
      </c>
      <c r="W342" s="79" t="e">
        <f>VLOOKUP($S342,'Grille de Tarif OQN'!$B$2:$S$3603,W$1,0)</f>
        <v>#N/A</v>
      </c>
      <c r="X342" s="79" t="e">
        <f>VLOOKUP($S342,'Grille de Tarif OQN'!$B$2:$S$3603,X$1,0)</f>
        <v>#N/A</v>
      </c>
      <c r="Y342" s="79" t="e">
        <f>VLOOKUP($S342,'Grille de Tarif OQN'!$B$2:$S$3603,Y$1,0)</f>
        <v>#N/A</v>
      </c>
      <c r="Z342" s="79" t="e">
        <f>VLOOKUP($S342,'Grille de Tarif OQN'!$B$2:$S$3603,Z$1,0)</f>
        <v>#N/A</v>
      </c>
      <c r="AA342" s="79" t="e">
        <f>VLOOKUP($S342,'Grille de Tarif OQN'!$B$2:$S$3603,AA$1,0)</f>
        <v>#N/A</v>
      </c>
      <c r="AB342" s="79" t="e">
        <f>VLOOKUP($S342,'Grille de Tarif OQN'!$B$2:$S$3603,AB$1,0)</f>
        <v>#N/A</v>
      </c>
      <c r="AC342" s="79" t="e">
        <f>VLOOKUP($S342,'Grille de Tarif OQN'!$B$2:$S$3603,AC$1,0)</f>
        <v>#N/A</v>
      </c>
      <c r="AD342" s="79" t="e">
        <f>VLOOKUP($S342,'Grille de Tarif OQN'!$B$2:$S$3603,AD$1,0)</f>
        <v>#N/A</v>
      </c>
      <c r="AE342" s="79" t="e">
        <f>VLOOKUP($S342,'Grille de Tarif OQN'!$B$2:$S$3603,AE$1,0)</f>
        <v>#N/A</v>
      </c>
      <c r="AF342" s="79" t="e">
        <f>VLOOKUP($S342,'Grille de Tarif OQN'!$B$2:$S$3603,AF$1,0)</f>
        <v>#N/A</v>
      </c>
      <c r="AG342" s="79" t="e">
        <f>VLOOKUP($S342,'Grille de Tarif OQN'!$B$2:$S$3603,AG$1,0)</f>
        <v>#N/A</v>
      </c>
      <c r="AH342" s="79" t="e">
        <f>VLOOKUP($S342,'Grille de Tarif OQN'!$B$2:$S$3603,AH$1,0)</f>
        <v>#N/A</v>
      </c>
      <c r="AI342" s="79" t="e">
        <f>VLOOKUP($S342,'Grille de Tarif OQN'!$B$2:$S$3603,AI$1,0)</f>
        <v>#N/A</v>
      </c>
      <c r="AJ342" s="79" t="e">
        <f>VLOOKUP($S342,'Grille de Tarif OQN'!$B$2:$S$3603,AJ$1,0)</f>
        <v>#N/A</v>
      </c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72"/>
      <c r="AV342"/>
      <c r="AW342"/>
      <c r="AX342"/>
      <c r="AY342"/>
      <c r="AZ342" s="96">
        <f t="shared" si="117"/>
        <v>0</v>
      </c>
      <c r="BA342" s="24" t="e">
        <f t="shared" si="118"/>
        <v>#N/A</v>
      </c>
      <c r="BB342" s="24" t="e">
        <f t="shared" si="119"/>
        <v>#N/A</v>
      </c>
      <c r="BC342" s="24" t="e">
        <f t="shared" si="112"/>
        <v>#N/A</v>
      </c>
      <c r="BD342" s="24" t="e">
        <f t="shared" si="113"/>
        <v>#N/A</v>
      </c>
      <c r="BE342"/>
      <c r="BF342" t="e">
        <f t="shared" si="120"/>
        <v>#N/A</v>
      </c>
      <c r="BG342" t="str">
        <f t="shared" si="121"/>
        <v>HDJ</v>
      </c>
      <c r="BH342" s="20" t="e">
        <f t="shared" si="122"/>
        <v>#N/A</v>
      </c>
      <c r="BI342" s="20" t="e">
        <f t="shared" si="123"/>
        <v>#N/A</v>
      </c>
      <c r="BJ342" s="20" t="e">
        <f t="shared" si="124"/>
        <v>#N/A</v>
      </c>
      <c r="BK342" s="20" t="e">
        <f t="shared" si="125"/>
        <v>#N/A</v>
      </c>
      <c r="BL342" s="20" t="e">
        <f t="shared" si="126"/>
        <v>#N/A</v>
      </c>
      <c r="BM342" s="20" t="e">
        <f t="shared" si="114"/>
        <v>#N/A</v>
      </c>
      <c r="BN342" s="20" t="e">
        <f t="shared" si="127"/>
        <v>#N/A</v>
      </c>
    </row>
    <row r="343" spans="1:66">
      <c r="A343" s="92"/>
      <c r="B343" s="90"/>
      <c r="C343" s="90"/>
      <c r="D343" s="93"/>
      <c r="E343" s="93"/>
      <c r="F343" s="93"/>
      <c r="G343" s="93"/>
      <c r="H343" s="93"/>
      <c r="I343" s="93"/>
      <c r="J343" s="93"/>
      <c r="K343" s="93"/>
      <c r="L343" s="92"/>
      <c r="M343" s="93"/>
      <c r="N343" s="91">
        <f t="shared" si="108"/>
        <v>0</v>
      </c>
      <c r="O343" s="91" t="str">
        <f t="shared" si="109"/>
        <v/>
      </c>
      <c r="P343" s="91" t="str">
        <f t="shared" si="110"/>
        <v/>
      </c>
      <c r="Q343" s="91" t="str">
        <f t="shared" si="111"/>
        <v>HDJ</v>
      </c>
      <c r="R343" s="82"/>
      <c r="S343" s="95">
        <f t="shared" si="115"/>
        <v>0</v>
      </c>
      <c r="T343" s="95">
        <f t="shared" si="116"/>
        <v>0</v>
      </c>
      <c r="U343" s="79" t="e">
        <f>VLOOKUP($S343,'Grille de Tarif OQN'!$B$2:$S$3603,U$1,0)</f>
        <v>#N/A</v>
      </c>
      <c r="V343" s="79" t="e">
        <f>VLOOKUP($S343,'Grille de Tarif OQN'!$B$2:$S$3603,V$1,0)</f>
        <v>#N/A</v>
      </c>
      <c r="W343" s="79" t="e">
        <f>VLOOKUP($S343,'Grille de Tarif OQN'!$B$2:$S$3603,W$1,0)</f>
        <v>#N/A</v>
      </c>
      <c r="X343" s="79" t="e">
        <f>VLOOKUP($S343,'Grille de Tarif OQN'!$B$2:$S$3603,X$1,0)</f>
        <v>#N/A</v>
      </c>
      <c r="Y343" s="79" t="e">
        <f>VLOOKUP($S343,'Grille de Tarif OQN'!$B$2:$S$3603,Y$1,0)</f>
        <v>#N/A</v>
      </c>
      <c r="Z343" s="79" t="e">
        <f>VLOOKUP($S343,'Grille de Tarif OQN'!$B$2:$S$3603,Z$1,0)</f>
        <v>#N/A</v>
      </c>
      <c r="AA343" s="79" t="e">
        <f>VLOOKUP($S343,'Grille de Tarif OQN'!$B$2:$S$3603,AA$1,0)</f>
        <v>#N/A</v>
      </c>
      <c r="AB343" s="79" t="e">
        <f>VLOOKUP($S343,'Grille de Tarif OQN'!$B$2:$S$3603,AB$1,0)</f>
        <v>#N/A</v>
      </c>
      <c r="AC343" s="79" t="e">
        <f>VLOOKUP($S343,'Grille de Tarif OQN'!$B$2:$S$3603,AC$1,0)</f>
        <v>#N/A</v>
      </c>
      <c r="AD343" s="79" t="e">
        <f>VLOOKUP($S343,'Grille de Tarif OQN'!$B$2:$S$3603,AD$1,0)</f>
        <v>#N/A</v>
      </c>
      <c r="AE343" s="79" t="e">
        <f>VLOOKUP($S343,'Grille de Tarif OQN'!$B$2:$S$3603,AE$1,0)</f>
        <v>#N/A</v>
      </c>
      <c r="AF343" s="79" t="e">
        <f>VLOOKUP($S343,'Grille de Tarif OQN'!$B$2:$S$3603,AF$1,0)</f>
        <v>#N/A</v>
      </c>
      <c r="AG343" s="79" t="e">
        <f>VLOOKUP($S343,'Grille de Tarif OQN'!$B$2:$S$3603,AG$1,0)</f>
        <v>#N/A</v>
      </c>
      <c r="AH343" s="79" t="e">
        <f>VLOOKUP($S343,'Grille de Tarif OQN'!$B$2:$S$3603,AH$1,0)</f>
        <v>#N/A</v>
      </c>
      <c r="AI343" s="79" t="e">
        <f>VLOOKUP($S343,'Grille de Tarif OQN'!$B$2:$S$3603,AI$1,0)</f>
        <v>#N/A</v>
      </c>
      <c r="AJ343" s="79" t="e">
        <f>VLOOKUP($S343,'Grille de Tarif OQN'!$B$2:$S$3603,AJ$1,0)</f>
        <v>#N/A</v>
      </c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72"/>
      <c r="AV343"/>
      <c r="AW343"/>
      <c r="AX343"/>
      <c r="AY343"/>
      <c r="AZ343" s="96">
        <f t="shared" si="117"/>
        <v>0</v>
      </c>
      <c r="BA343" s="24" t="e">
        <f t="shared" si="118"/>
        <v>#N/A</v>
      </c>
      <c r="BB343" s="24" t="e">
        <f t="shared" si="119"/>
        <v>#N/A</v>
      </c>
      <c r="BC343" s="24" t="e">
        <f t="shared" si="112"/>
        <v>#N/A</v>
      </c>
      <c r="BD343" s="24" t="e">
        <f t="shared" si="113"/>
        <v>#N/A</v>
      </c>
      <c r="BE343"/>
      <c r="BF343" t="e">
        <f t="shared" si="120"/>
        <v>#N/A</v>
      </c>
      <c r="BG343" t="str">
        <f t="shared" si="121"/>
        <v>HDJ</v>
      </c>
      <c r="BH343" s="20" t="e">
        <f t="shared" si="122"/>
        <v>#N/A</v>
      </c>
      <c r="BI343" s="20" t="e">
        <f t="shared" si="123"/>
        <v>#N/A</v>
      </c>
      <c r="BJ343" s="20" t="e">
        <f t="shared" si="124"/>
        <v>#N/A</v>
      </c>
      <c r="BK343" s="20" t="e">
        <f t="shared" si="125"/>
        <v>#N/A</v>
      </c>
      <c r="BL343" s="20" t="e">
        <f t="shared" si="126"/>
        <v>#N/A</v>
      </c>
      <c r="BM343" s="20" t="e">
        <f t="shared" si="114"/>
        <v>#N/A</v>
      </c>
      <c r="BN343" s="20" t="e">
        <f t="shared" si="127"/>
        <v>#N/A</v>
      </c>
    </row>
    <row r="344" spans="1:66">
      <c r="A344" s="92"/>
      <c r="B344" s="90"/>
      <c r="C344" s="90"/>
      <c r="D344" s="93"/>
      <c r="E344" s="93"/>
      <c r="F344" s="93"/>
      <c r="G344" s="93"/>
      <c r="H344" s="93"/>
      <c r="I344" s="93"/>
      <c r="J344" s="93"/>
      <c r="K344" s="93"/>
      <c r="L344" s="92"/>
      <c r="M344" s="93"/>
      <c r="N344" s="91">
        <f t="shared" si="108"/>
        <v>0</v>
      </c>
      <c r="O344" s="91" t="str">
        <f t="shared" si="109"/>
        <v/>
      </c>
      <c r="P344" s="91" t="str">
        <f t="shared" si="110"/>
        <v/>
      </c>
      <c r="Q344" s="91" t="str">
        <f t="shared" si="111"/>
        <v>HDJ</v>
      </c>
      <c r="R344" s="82"/>
      <c r="S344" s="95">
        <f t="shared" si="115"/>
        <v>0</v>
      </c>
      <c r="T344" s="95">
        <f t="shared" si="116"/>
        <v>0</v>
      </c>
      <c r="U344" s="79" t="e">
        <f>VLOOKUP($S344,'Grille de Tarif OQN'!$B$2:$S$3603,U$1,0)</f>
        <v>#N/A</v>
      </c>
      <c r="V344" s="79" t="e">
        <f>VLOOKUP($S344,'Grille de Tarif OQN'!$B$2:$S$3603,V$1,0)</f>
        <v>#N/A</v>
      </c>
      <c r="W344" s="79" t="e">
        <f>VLOOKUP($S344,'Grille de Tarif OQN'!$B$2:$S$3603,W$1,0)</f>
        <v>#N/A</v>
      </c>
      <c r="X344" s="79" t="e">
        <f>VLOOKUP($S344,'Grille de Tarif OQN'!$B$2:$S$3603,X$1,0)</f>
        <v>#N/A</v>
      </c>
      <c r="Y344" s="79" t="e">
        <f>VLOOKUP($S344,'Grille de Tarif OQN'!$B$2:$S$3603,Y$1,0)</f>
        <v>#N/A</v>
      </c>
      <c r="Z344" s="79" t="e">
        <f>VLOOKUP($S344,'Grille de Tarif OQN'!$B$2:$S$3603,Z$1,0)</f>
        <v>#N/A</v>
      </c>
      <c r="AA344" s="79" t="e">
        <f>VLOOKUP($S344,'Grille de Tarif OQN'!$B$2:$S$3603,AA$1,0)</f>
        <v>#N/A</v>
      </c>
      <c r="AB344" s="79" t="e">
        <f>VLOOKUP($S344,'Grille de Tarif OQN'!$B$2:$S$3603,AB$1,0)</f>
        <v>#N/A</v>
      </c>
      <c r="AC344" s="79" t="e">
        <f>VLOOKUP($S344,'Grille de Tarif OQN'!$B$2:$S$3603,AC$1,0)</f>
        <v>#N/A</v>
      </c>
      <c r="AD344" s="79" t="e">
        <f>VLOOKUP($S344,'Grille de Tarif OQN'!$B$2:$S$3603,AD$1,0)</f>
        <v>#N/A</v>
      </c>
      <c r="AE344" s="79" t="e">
        <f>VLOOKUP($S344,'Grille de Tarif OQN'!$B$2:$S$3603,AE$1,0)</f>
        <v>#N/A</v>
      </c>
      <c r="AF344" s="79" t="e">
        <f>VLOOKUP($S344,'Grille de Tarif OQN'!$B$2:$S$3603,AF$1,0)</f>
        <v>#N/A</v>
      </c>
      <c r="AG344" s="79" t="e">
        <f>VLOOKUP($S344,'Grille de Tarif OQN'!$B$2:$S$3603,AG$1,0)</f>
        <v>#N/A</v>
      </c>
      <c r="AH344" s="79" t="e">
        <f>VLOOKUP($S344,'Grille de Tarif OQN'!$B$2:$S$3603,AH$1,0)</f>
        <v>#N/A</v>
      </c>
      <c r="AI344" s="79" t="e">
        <f>VLOOKUP($S344,'Grille de Tarif OQN'!$B$2:$S$3603,AI$1,0)</f>
        <v>#N/A</v>
      </c>
      <c r="AJ344" s="79" t="e">
        <f>VLOOKUP($S344,'Grille de Tarif OQN'!$B$2:$S$3603,AJ$1,0)</f>
        <v>#N/A</v>
      </c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72"/>
      <c r="AV344"/>
      <c r="AW344"/>
      <c r="AX344"/>
      <c r="AY344"/>
      <c r="AZ344" s="96">
        <f t="shared" si="117"/>
        <v>0</v>
      </c>
      <c r="BA344" s="24" t="e">
        <f t="shared" si="118"/>
        <v>#N/A</v>
      </c>
      <c r="BB344" s="24" t="e">
        <f t="shared" si="119"/>
        <v>#N/A</v>
      </c>
      <c r="BC344" s="24" t="e">
        <f t="shared" si="112"/>
        <v>#N/A</v>
      </c>
      <c r="BD344" s="24" t="e">
        <f t="shared" si="113"/>
        <v>#N/A</v>
      </c>
      <c r="BE344"/>
      <c r="BF344" t="e">
        <f t="shared" si="120"/>
        <v>#N/A</v>
      </c>
      <c r="BG344" t="str">
        <f t="shared" si="121"/>
        <v>HDJ</v>
      </c>
      <c r="BH344" s="20" t="e">
        <f t="shared" si="122"/>
        <v>#N/A</v>
      </c>
      <c r="BI344" s="20" t="e">
        <f t="shared" si="123"/>
        <v>#N/A</v>
      </c>
      <c r="BJ344" s="20" t="e">
        <f t="shared" si="124"/>
        <v>#N/A</v>
      </c>
      <c r="BK344" s="20" t="e">
        <f t="shared" si="125"/>
        <v>#N/A</v>
      </c>
      <c r="BL344" s="20" t="e">
        <f t="shared" si="126"/>
        <v>#N/A</v>
      </c>
      <c r="BM344" s="20" t="e">
        <f t="shared" si="114"/>
        <v>#N/A</v>
      </c>
      <c r="BN344" s="20" t="e">
        <f t="shared" si="127"/>
        <v>#N/A</v>
      </c>
    </row>
    <row r="345" spans="1:66">
      <c r="A345" s="92"/>
      <c r="B345" s="90"/>
      <c r="C345" s="90"/>
      <c r="D345" s="93"/>
      <c r="E345" s="93"/>
      <c r="F345" s="93"/>
      <c r="G345" s="93"/>
      <c r="H345" s="93"/>
      <c r="I345" s="93"/>
      <c r="J345" s="93"/>
      <c r="K345" s="93"/>
      <c r="L345" s="92"/>
      <c r="M345" s="93"/>
      <c r="N345" s="91">
        <f t="shared" si="108"/>
        <v>0</v>
      </c>
      <c r="O345" s="91" t="str">
        <f t="shared" si="109"/>
        <v/>
      </c>
      <c r="P345" s="91" t="str">
        <f t="shared" si="110"/>
        <v/>
      </c>
      <c r="Q345" s="91" t="str">
        <f t="shared" si="111"/>
        <v>HDJ</v>
      </c>
      <c r="R345" s="82"/>
      <c r="S345" s="95">
        <f t="shared" si="115"/>
        <v>0</v>
      </c>
      <c r="T345" s="95">
        <f t="shared" si="116"/>
        <v>0</v>
      </c>
      <c r="U345" s="79" t="e">
        <f>VLOOKUP($S345,'Grille de Tarif OQN'!$B$2:$S$3603,U$1,0)</f>
        <v>#N/A</v>
      </c>
      <c r="V345" s="79" t="e">
        <f>VLOOKUP($S345,'Grille de Tarif OQN'!$B$2:$S$3603,V$1,0)</f>
        <v>#N/A</v>
      </c>
      <c r="W345" s="79" t="e">
        <f>VLOOKUP($S345,'Grille de Tarif OQN'!$B$2:$S$3603,W$1,0)</f>
        <v>#N/A</v>
      </c>
      <c r="X345" s="79" t="e">
        <f>VLOOKUP($S345,'Grille de Tarif OQN'!$B$2:$S$3603,X$1,0)</f>
        <v>#N/A</v>
      </c>
      <c r="Y345" s="79" t="e">
        <f>VLOOKUP($S345,'Grille de Tarif OQN'!$B$2:$S$3603,Y$1,0)</f>
        <v>#N/A</v>
      </c>
      <c r="Z345" s="79" t="e">
        <f>VLOOKUP($S345,'Grille de Tarif OQN'!$B$2:$S$3603,Z$1,0)</f>
        <v>#N/A</v>
      </c>
      <c r="AA345" s="79" t="e">
        <f>VLOOKUP($S345,'Grille de Tarif OQN'!$B$2:$S$3603,AA$1,0)</f>
        <v>#N/A</v>
      </c>
      <c r="AB345" s="79" t="e">
        <f>VLOOKUP($S345,'Grille de Tarif OQN'!$B$2:$S$3603,AB$1,0)</f>
        <v>#N/A</v>
      </c>
      <c r="AC345" s="79" t="e">
        <f>VLOOKUP($S345,'Grille de Tarif OQN'!$B$2:$S$3603,AC$1,0)</f>
        <v>#N/A</v>
      </c>
      <c r="AD345" s="79" t="e">
        <f>VLOOKUP($S345,'Grille de Tarif OQN'!$B$2:$S$3603,AD$1,0)</f>
        <v>#N/A</v>
      </c>
      <c r="AE345" s="79" t="e">
        <f>VLOOKUP($S345,'Grille de Tarif OQN'!$B$2:$S$3603,AE$1,0)</f>
        <v>#N/A</v>
      </c>
      <c r="AF345" s="79" t="e">
        <f>VLOOKUP($S345,'Grille de Tarif OQN'!$B$2:$S$3603,AF$1,0)</f>
        <v>#N/A</v>
      </c>
      <c r="AG345" s="79" t="e">
        <f>VLOOKUP($S345,'Grille de Tarif OQN'!$B$2:$S$3603,AG$1,0)</f>
        <v>#N/A</v>
      </c>
      <c r="AH345" s="79" t="e">
        <f>VLOOKUP($S345,'Grille de Tarif OQN'!$B$2:$S$3603,AH$1,0)</f>
        <v>#N/A</v>
      </c>
      <c r="AI345" s="79" t="e">
        <f>VLOOKUP($S345,'Grille de Tarif OQN'!$B$2:$S$3603,AI$1,0)</f>
        <v>#N/A</v>
      </c>
      <c r="AJ345" s="79" t="e">
        <f>VLOOKUP($S345,'Grille de Tarif OQN'!$B$2:$S$3603,AJ$1,0)</f>
        <v>#N/A</v>
      </c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72"/>
      <c r="AV345"/>
      <c r="AW345"/>
      <c r="AX345"/>
      <c r="AY345"/>
      <c r="AZ345" s="96">
        <f t="shared" si="117"/>
        <v>0</v>
      </c>
      <c r="BA345" s="24" t="e">
        <f t="shared" si="118"/>
        <v>#N/A</v>
      </c>
      <c r="BB345" s="24" t="e">
        <f t="shared" si="119"/>
        <v>#N/A</v>
      </c>
      <c r="BC345" s="24" t="e">
        <f t="shared" si="112"/>
        <v>#N/A</v>
      </c>
      <c r="BD345" s="24" t="e">
        <f t="shared" si="113"/>
        <v>#N/A</v>
      </c>
      <c r="BE345"/>
      <c r="BF345" t="e">
        <f t="shared" si="120"/>
        <v>#N/A</v>
      </c>
      <c r="BG345" t="str">
        <f t="shared" si="121"/>
        <v>HDJ</v>
      </c>
      <c r="BH345" s="20" t="e">
        <f t="shared" si="122"/>
        <v>#N/A</v>
      </c>
      <c r="BI345" s="20" t="e">
        <f t="shared" si="123"/>
        <v>#N/A</v>
      </c>
      <c r="BJ345" s="20" t="e">
        <f t="shared" si="124"/>
        <v>#N/A</v>
      </c>
      <c r="BK345" s="20" t="e">
        <f t="shared" si="125"/>
        <v>#N/A</v>
      </c>
      <c r="BL345" s="20" t="e">
        <f t="shared" si="126"/>
        <v>#N/A</v>
      </c>
      <c r="BM345" s="20" t="e">
        <f t="shared" si="114"/>
        <v>#N/A</v>
      </c>
      <c r="BN345" s="20" t="e">
        <f t="shared" si="127"/>
        <v>#N/A</v>
      </c>
    </row>
    <row r="346" spans="1:66">
      <c r="A346" s="92"/>
      <c r="B346" s="90"/>
      <c r="C346" s="90"/>
      <c r="D346" s="93"/>
      <c r="E346" s="93"/>
      <c r="F346" s="93"/>
      <c r="G346" s="93"/>
      <c r="H346" s="93"/>
      <c r="I346" s="93"/>
      <c r="J346" s="93"/>
      <c r="K346" s="93"/>
      <c r="L346" s="92"/>
      <c r="M346" s="93"/>
      <c r="N346" s="91">
        <f t="shared" si="108"/>
        <v>0</v>
      </c>
      <c r="O346" s="91" t="str">
        <f t="shared" si="109"/>
        <v/>
      </c>
      <c r="P346" s="91" t="str">
        <f t="shared" si="110"/>
        <v/>
      </c>
      <c r="Q346" s="91" t="str">
        <f t="shared" si="111"/>
        <v>HDJ</v>
      </c>
      <c r="R346" s="82"/>
      <c r="S346" s="95">
        <f t="shared" si="115"/>
        <v>0</v>
      </c>
      <c r="T346" s="95">
        <f t="shared" si="116"/>
        <v>0</v>
      </c>
      <c r="U346" s="79" t="e">
        <f>VLOOKUP($S346,'Grille de Tarif OQN'!$B$2:$S$3603,U$1,0)</f>
        <v>#N/A</v>
      </c>
      <c r="V346" s="79" t="e">
        <f>VLOOKUP($S346,'Grille de Tarif OQN'!$B$2:$S$3603,V$1,0)</f>
        <v>#N/A</v>
      </c>
      <c r="W346" s="79" t="e">
        <f>VLOOKUP($S346,'Grille de Tarif OQN'!$B$2:$S$3603,W$1,0)</f>
        <v>#N/A</v>
      </c>
      <c r="X346" s="79" t="e">
        <f>VLOOKUP($S346,'Grille de Tarif OQN'!$B$2:$S$3603,X$1,0)</f>
        <v>#N/A</v>
      </c>
      <c r="Y346" s="79" t="e">
        <f>VLOOKUP($S346,'Grille de Tarif OQN'!$B$2:$S$3603,Y$1,0)</f>
        <v>#N/A</v>
      </c>
      <c r="Z346" s="79" t="e">
        <f>VLOOKUP($S346,'Grille de Tarif OQN'!$B$2:$S$3603,Z$1,0)</f>
        <v>#N/A</v>
      </c>
      <c r="AA346" s="79" t="e">
        <f>VLOOKUP($S346,'Grille de Tarif OQN'!$B$2:$S$3603,AA$1,0)</f>
        <v>#N/A</v>
      </c>
      <c r="AB346" s="79" t="e">
        <f>VLOOKUP($S346,'Grille de Tarif OQN'!$B$2:$S$3603,AB$1,0)</f>
        <v>#N/A</v>
      </c>
      <c r="AC346" s="79" t="e">
        <f>VLOOKUP($S346,'Grille de Tarif OQN'!$B$2:$S$3603,AC$1,0)</f>
        <v>#N/A</v>
      </c>
      <c r="AD346" s="79" t="e">
        <f>VLOOKUP($S346,'Grille de Tarif OQN'!$B$2:$S$3603,AD$1,0)</f>
        <v>#N/A</v>
      </c>
      <c r="AE346" s="79" t="e">
        <f>VLOOKUP($S346,'Grille de Tarif OQN'!$B$2:$S$3603,AE$1,0)</f>
        <v>#N/A</v>
      </c>
      <c r="AF346" s="79" t="e">
        <f>VLOOKUP($S346,'Grille de Tarif OQN'!$B$2:$S$3603,AF$1,0)</f>
        <v>#N/A</v>
      </c>
      <c r="AG346" s="79" t="e">
        <f>VLOOKUP($S346,'Grille de Tarif OQN'!$B$2:$S$3603,AG$1,0)</f>
        <v>#N/A</v>
      </c>
      <c r="AH346" s="79" t="e">
        <f>VLOOKUP($S346,'Grille de Tarif OQN'!$B$2:$S$3603,AH$1,0)</f>
        <v>#N/A</v>
      </c>
      <c r="AI346" s="79" t="e">
        <f>VLOOKUP($S346,'Grille de Tarif OQN'!$B$2:$S$3603,AI$1,0)</f>
        <v>#N/A</v>
      </c>
      <c r="AJ346" s="79" t="e">
        <f>VLOOKUP($S346,'Grille de Tarif OQN'!$B$2:$S$3603,AJ$1,0)</f>
        <v>#N/A</v>
      </c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72"/>
      <c r="AV346"/>
      <c r="AW346"/>
      <c r="AX346"/>
      <c r="AY346"/>
      <c r="AZ346" s="96">
        <f t="shared" si="117"/>
        <v>0</v>
      </c>
      <c r="BA346" s="24" t="e">
        <f t="shared" si="118"/>
        <v>#N/A</v>
      </c>
      <c r="BB346" s="24" t="e">
        <f t="shared" si="119"/>
        <v>#N/A</v>
      </c>
      <c r="BC346" s="24" t="e">
        <f t="shared" si="112"/>
        <v>#N/A</v>
      </c>
      <c r="BD346" s="24" t="e">
        <f t="shared" si="113"/>
        <v>#N/A</v>
      </c>
      <c r="BE346"/>
      <c r="BF346" t="e">
        <f t="shared" si="120"/>
        <v>#N/A</v>
      </c>
      <c r="BG346" t="str">
        <f t="shared" si="121"/>
        <v>HDJ</v>
      </c>
      <c r="BH346" s="20" t="e">
        <f t="shared" si="122"/>
        <v>#N/A</v>
      </c>
      <c r="BI346" s="20" t="e">
        <f t="shared" si="123"/>
        <v>#N/A</v>
      </c>
      <c r="BJ346" s="20" t="e">
        <f t="shared" si="124"/>
        <v>#N/A</v>
      </c>
      <c r="BK346" s="20" t="e">
        <f t="shared" si="125"/>
        <v>#N/A</v>
      </c>
      <c r="BL346" s="20" t="e">
        <f t="shared" si="126"/>
        <v>#N/A</v>
      </c>
      <c r="BM346" s="20" t="e">
        <f t="shared" si="114"/>
        <v>#N/A</v>
      </c>
      <c r="BN346" s="20" t="e">
        <f t="shared" si="127"/>
        <v>#N/A</v>
      </c>
    </row>
    <row r="347" spans="1:66">
      <c r="A347" s="92"/>
      <c r="B347" s="90"/>
      <c r="C347" s="90"/>
      <c r="D347" s="93"/>
      <c r="E347" s="93"/>
      <c r="F347" s="93"/>
      <c r="G347" s="93"/>
      <c r="H347" s="93"/>
      <c r="I347" s="93"/>
      <c r="J347" s="93"/>
      <c r="K347" s="93"/>
      <c r="L347" s="92"/>
      <c r="M347" s="93"/>
      <c r="N347" s="91">
        <f t="shared" si="108"/>
        <v>0</v>
      </c>
      <c r="O347" s="91" t="str">
        <f t="shared" si="109"/>
        <v/>
      </c>
      <c r="P347" s="91" t="str">
        <f t="shared" si="110"/>
        <v/>
      </c>
      <c r="Q347" s="91" t="str">
        <f t="shared" si="111"/>
        <v>HDJ</v>
      </c>
      <c r="R347" s="82"/>
      <c r="S347" s="95">
        <f t="shared" si="115"/>
        <v>0</v>
      </c>
      <c r="T347" s="95">
        <f t="shared" si="116"/>
        <v>0</v>
      </c>
      <c r="U347" s="79" t="e">
        <f>VLOOKUP($S347,'Grille de Tarif OQN'!$B$2:$S$3603,U$1,0)</f>
        <v>#N/A</v>
      </c>
      <c r="V347" s="79" t="e">
        <f>VLOOKUP($S347,'Grille de Tarif OQN'!$B$2:$S$3603,V$1,0)</f>
        <v>#N/A</v>
      </c>
      <c r="W347" s="79" t="e">
        <f>VLOOKUP($S347,'Grille de Tarif OQN'!$B$2:$S$3603,W$1,0)</f>
        <v>#N/A</v>
      </c>
      <c r="X347" s="79" t="e">
        <f>VLOOKUP($S347,'Grille de Tarif OQN'!$B$2:$S$3603,X$1,0)</f>
        <v>#N/A</v>
      </c>
      <c r="Y347" s="79" t="e">
        <f>VLOOKUP($S347,'Grille de Tarif OQN'!$B$2:$S$3603,Y$1,0)</f>
        <v>#N/A</v>
      </c>
      <c r="Z347" s="79" t="e">
        <f>VLOOKUP($S347,'Grille de Tarif OQN'!$B$2:$S$3603,Z$1,0)</f>
        <v>#N/A</v>
      </c>
      <c r="AA347" s="79" t="e">
        <f>VLOOKUP($S347,'Grille de Tarif OQN'!$B$2:$S$3603,AA$1,0)</f>
        <v>#N/A</v>
      </c>
      <c r="AB347" s="79" t="e">
        <f>VLOOKUP($S347,'Grille de Tarif OQN'!$B$2:$S$3603,AB$1,0)</f>
        <v>#N/A</v>
      </c>
      <c r="AC347" s="79" t="e">
        <f>VLOOKUP($S347,'Grille de Tarif OQN'!$B$2:$S$3603,AC$1,0)</f>
        <v>#N/A</v>
      </c>
      <c r="AD347" s="79" t="e">
        <f>VLOOKUP($S347,'Grille de Tarif OQN'!$B$2:$S$3603,AD$1,0)</f>
        <v>#N/A</v>
      </c>
      <c r="AE347" s="79" t="e">
        <f>VLOOKUP($S347,'Grille de Tarif OQN'!$B$2:$S$3603,AE$1,0)</f>
        <v>#N/A</v>
      </c>
      <c r="AF347" s="79" t="e">
        <f>VLOOKUP($S347,'Grille de Tarif OQN'!$B$2:$S$3603,AF$1,0)</f>
        <v>#N/A</v>
      </c>
      <c r="AG347" s="79" t="e">
        <f>VLOOKUP($S347,'Grille de Tarif OQN'!$B$2:$S$3603,AG$1,0)</f>
        <v>#N/A</v>
      </c>
      <c r="AH347" s="79" t="e">
        <f>VLOOKUP($S347,'Grille de Tarif OQN'!$B$2:$S$3603,AH$1,0)</f>
        <v>#N/A</v>
      </c>
      <c r="AI347" s="79" t="e">
        <f>VLOOKUP($S347,'Grille de Tarif OQN'!$B$2:$S$3603,AI$1,0)</f>
        <v>#N/A</v>
      </c>
      <c r="AJ347" s="79" t="e">
        <f>VLOOKUP($S347,'Grille de Tarif OQN'!$B$2:$S$3603,AJ$1,0)</f>
        <v>#N/A</v>
      </c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72"/>
      <c r="AV347"/>
      <c r="AW347"/>
      <c r="AX347"/>
      <c r="AY347"/>
      <c r="AZ347" s="96">
        <f t="shared" si="117"/>
        <v>0</v>
      </c>
      <c r="BA347" s="24" t="e">
        <f t="shared" si="118"/>
        <v>#N/A</v>
      </c>
      <c r="BB347" s="24" t="e">
        <f t="shared" si="119"/>
        <v>#N/A</v>
      </c>
      <c r="BC347" s="24" t="e">
        <f t="shared" si="112"/>
        <v>#N/A</v>
      </c>
      <c r="BD347" s="24" t="e">
        <f t="shared" si="113"/>
        <v>#N/A</v>
      </c>
      <c r="BE347"/>
      <c r="BF347" t="e">
        <f t="shared" si="120"/>
        <v>#N/A</v>
      </c>
      <c r="BG347" t="str">
        <f t="shared" si="121"/>
        <v>HDJ</v>
      </c>
      <c r="BH347" s="20" t="e">
        <f t="shared" si="122"/>
        <v>#N/A</v>
      </c>
      <c r="BI347" s="20" t="e">
        <f t="shared" si="123"/>
        <v>#N/A</v>
      </c>
      <c r="BJ347" s="20" t="e">
        <f t="shared" si="124"/>
        <v>#N/A</v>
      </c>
      <c r="BK347" s="20" t="e">
        <f t="shared" si="125"/>
        <v>#N/A</v>
      </c>
      <c r="BL347" s="20" t="e">
        <f t="shared" si="126"/>
        <v>#N/A</v>
      </c>
      <c r="BM347" s="20" t="e">
        <f t="shared" si="114"/>
        <v>#N/A</v>
      </c>
      <c r="BN347" s="20" t="e">
        <f t="shared" si="127"/>
        <v>#N/A</v>
      </c>
    </row>
    <row r="348" spans="1:66">
      <c r="A348" s="92"/>
      <c r="B348" s="90"/>
      <c r="C348" s="90"/>
      <c r="D348" s="93"/>
      <c r="E348" s="93"/>
      <c r="F348" s="93"/>
      <c r="G348" s="93"/>
      <c r="H348" s="93"/>
      <c r="I348" s="93"/>
      <c r="J348" s="93"/>
      <c r="K348" s="93"/>
      <c r="L348" s="92"/>
      <c r="M348" s="93"/>
      <c r="N348" s="91">
        <f t="shared" si="108"/>
        <v>0</v>
      </c>
      <c r="O348" s="91" t="str">
        <f t="shared" si="109"/>
        <v/>
      </c>
      <c r="P348" s="91" t="str">
        <f t="shared" si="110"/>
        <v/>
      </c>
      <c r="Q348" s="91" t="str">
        <f t="shared" si="111"/>
        <v>HDJ</v>
      </c>
      <c r="R348" s="82"/>
      <c r="S348" s="95">
        <f t="shared" si="115"/>
        <v>0</v>
      </c>
      <c r="T348" s="95">
        <f t="shared" si="116"/>
        <v>0</v>
      </c>
      <c r="U348" s="79" t="e">
        <f>VLOOKUP($S348,'Grille de Tarif OQN'!$B$2:$S$3603,U$1,0)</f>
        <v>#N/A</v>
      </c>
      <c r="V348" s="79" t="e">
        <f>VLOOKUP($S348,'Grille de Tarif OQN'!$B$2:$S$3603,V$1,0)</f>
        <v>#N/A</v>
      </c>
      <c r="W348" s="79" t="e">
        <f>VLOOKUP($S348,'Grille de Tarif OQN'!$B$2:$S$3603,W$1,0)</f>
        <v>#N/A</v>
      </c>
      <c r="X348" s="79" t="e">
        <f>VLOOKUP($S348,'Grille de Tarif OQN'!$B$2:$S$3603,X$1,0)</f>
        <v>#N/A</v>
      </c>
      <c r="Y348" s="79" t="e">
        <f>VLOOKUP($S348,'Grille de Tarif OQN'!$B$2:$S$3603,Y$1,0)</f>
        <v>#N/A</v>
      </c>
      <c r="Z348" s="79" t="e">
        <f>VLOOKUP($S348,'Grille de Tarif OQN'!$B$2:$S$3603,Z$1,0)</f>
        <v>#N/A</v>
      </c>
      <c r="AA348" s="79" t="e">
        <f>VLOOKUP($S348,'Grille de Tarif OQN'!$B$2:$S$3603,AA$1,0)</f>
        <v>#N/A</v>
      </c>
      <c r="AB348" s="79" t="e">
        <f>VLOOKUP($S348,'Grille de Tarif OQN'!$B$2:$S$3603,AB$1,0)</f>
        <v>#N/A</v>
      </c>
      <c r="AC348" s="79" t="e">
        <f>VLOOKUP($S348,'Grille de Tarif OQN'!$B$2:$S$3603,AC$1,0)</f>
        <v>#N/A</v>
      </c>
      <c r="AD348" s="79" t="e">
        <f>VLOOKUP($S348,'Grille de Tarif OQN'!$B$2:$S$3603,AD$1,0)</f>
        <v>#N/A</v>
      </c>
      <c r="AE348" s="79" t="e">
        <f>VLOOKUP($S348,'Grille de Tarif OQN'!$B$2:$S$3603,AE$1,0)</f>
        <v>#N/A</v>
      </c>
      <c r="AF348" s="79" t="e">
        <f>VLOOKUP($S348,'Grille de Tarif OQN'!$B$2:$S$3603,AF$1,0)</f>
        <v>#N/A</v>
      </c>
      <c r="AG348" s="79" t="e">
        <f>VLOOKUP($S348,'Grille de Tarif OQN'!$B$2:$S$3603,AG$1,0)</f>
        <v>#N/A</v>
      </c>
      <c r="AH348" s="79" t="e">
        <f>VLOOKUP($S348,'Grille de Tarif OQN'!$B$2:$S$3603,AH$1,0)</f>
        <v>#N/A</v>
      </c>
      <c r="AI348" s="79" t="e">
        <f>VLOOKUP($S348,'Grille de Tarif OQN'!$B$2:$S$3603,AI$1,0)</f>
        <v>#N/A</v>
      </c>
      <c r="AJ348" s="79" t="e">
        <f>VLOOKUP($S348,'Grille de Tarif OQN'!$B$2:$S$3603,AJ$1,0)</f>
        <v>#N/A</v>
      </c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72"/>
      <c r="AV348"/>
      <c r="AW348"/>
      <c r="AX348"/>
      <c r="AY348"/>
      <c r="AZ348" s="96">
        <f t="shared" si="117"/>
        <v>0</v>
      </c>
      <c r="BA348" s="24" t="e">
        <f t="shared" si="118"/>
        <v>#N/A</v>
      </c>
      <c r="BB348" s="24" t="e">
        <f t="shared" si="119"/>
        <v>#N/A</v>
      </c>
      <c r="BC348" s="24" t="e">
        <f t="shared" si="112"/>
        <v>#N/A</v>
      </c>
      <c r="BD348" s="24" t="e">
        <f t="shared" si="113"/>
        <v>#N/A</v>
      </c>
      <c r="BE348"/>
      <c r="BF348" t="e">
        <f t="shared" si="120"/>
        <v>#N/A</v>
      </c>
      <c r="BG348" t="str">
        <f t="shared" si="121"/>
        <v>HDJ</v>
      </c>
      <c r="BH348" s="20" t="e">
        <f t="shared" si="122"/>
        <v>#N/A</v>
      </c>
      <c r="BI348" s="20" t="e">
        <f t="shared" si="123"/>
        <v>#N/A</v>
      </c>
      <c r="BJ348" s="20" t="e">
        <f t="shared" si="124"/>
        <v>#N/A</v>
      </c>
      <c r="BK348" s="20" t="e">
        <f t="shared" si="125"/>
        <v>#N/A</v>
      </c>
      <c r="BL348" s="20" t="e">
        <f t="shared" si="126"/>
        <v>#N/A</v>
      </c>
      <c r="BM348" s="20" t="e">
        <f t="shared" si="114"/>
        <v>#N/A</v>
      </c>
      <c r="BN348" s="20" t="e">
        <f t="shared" si="127"/>
        <v>#N/A</v>
      </c>
    </row>
    <row r="349" spans="1:66">
      <c r="A349" s="92"/>
      <c r="B349" s="90"/>
      <c r="C349" s="90"/>
      <c r="D349" s="93"/>
      <c r="E349" s="93"/>
      <c r="F349" s="93"/>
      <c r="G349" s="93"/>
      <c r="H349" s="93"/>
      <c r="I349" s="93"/>
      <c r="J349" s="93"/>
      <c r="K349" s="93"/>
      <c r="L349" s="92"/>
      <c r="M349" s="93"/>
      <c r="N349" s="91">
        <f t="shared" si="108"/>
        <v>0</v>
      </c>
      <c r="O349" s="91" t="str">
        <f t="shared" si="109"/>
        <v/>
      </c>
      <c r="P349" s="91" t="str">
        <f t="shared" si="110"/>
        <v/>
      </c>
      <c r="Q349" s="91" t="str">
        <f t="shared" si="111"/>
        <v>HDJ</v>
      </c>
      <c r="R349" s="82"/>
      <c r="S349" s="95">
        <f t="shared" si="115"/>
        <v>0</v>
      </c>
      <c r="T349" s="95">
        <f t="shared" si="116"/>
        <v>0</v>
      </c>
      <c r="U349" s="79" t="e">
        <f>VLOOKUP($S349,'Grille de Tarif OQN'!$B$2:$S$3603,U$1,0)</f>
        <v>#N/A</v>
      </c>
      <c r="V349" s="79" t="e">
        <f>VLOOKUP($S349,'Grille de Tarif OQN'!$B$2:$S$3603,V$1,0)</f>
        <v>#N/A</v>
      </c>
      <c r="W349" s="79" t="e">
        <f>VLOOKUP($S349,'Grille de Tarif OQN'!$B$2:$S$3603,W$1,0)</f>
        <v>#N/A</v>
      </c>
      <c r="X349" s="79" t="e">
        <f>VLOOKUP($S349,'Grille de Tarif OQN'!$B$2:$S$3603,X$1,0)</f>
        <v>#N/A</v>
      </c>
      <c r="Y349" s="79" t="e">
        <f>VLOOKUP($S349,'Grille de Tarif OQN'!$B$2:$S$3603,Y$1,0)</f>
        <v>#N/A</v>
      </c>
      <c r="Z349" s="79" t="e">
        <f>VLOOKUP($S349,'Grille de Tarif OQN'!$B$2:$S$3603,Z$1,0)</f>
        <v>#N/A</v>
      </c>
      <c r="AA349" s="79" t="e">
        <f>VLOOKUP($S349,'Grille de Tarif OQN'!$B$2:$S$3603,AA$1,0)</f>
        <v>#N/A</v>
      </c>
      <c r="AB349" s="79" t="e">
        <f>VLOOKUP($S349,'Grille de Tarif OQN'!$B$2:$S$3603,AB$1,0)</f>
        <v>#N/A</v>
      </c>
      <c r="AC349" s="79" t="e">
        <f>VLOOKUP($S349,'Grille de Tarif OQN'!$B$2:$S$3603,AC$1,0)</f>
        <v>#N/A</v>
      </c>
      <c r="AD349" s="79" t="e">
        <f>VLOOKUP($S349,'Grille de Tarif OQN'!$B$2:$S$3603,AD$1,0)</f>
        <v>#N/A</v>
      </c>
      <c r="AE349" s="79" t="e">
        <f>VLOOKUP($S349,'Grille de Tarif OQN'!$B$2:$S$3603,AE$1,0)</f>
        <v>#N/A</v>
      </c>
      <c r="AF349" s="79" t="e">
        <f>VLOOKUP($S349,'Grille de Tarif OQN'!$B$2:$S$3603,AF$1,0)</f>
        <v>#N/A</v>
      </c>
      <c r="AG349" s="79" t="e">
        <f>VLOOKUP($S349,'Grille de Tarif OQN'!$B$2:$S$3603,AG$1,0)</f>
        <v>#N/A</v>
      </c>
      <c r="AH349" s="79" t="e">
        <f>VLOOKUP($S349,'Grille de Tarif OQN'!$B$2:$S$3603,AH$1,0)</f>
        <v>#N/A</v>
      </c>
      <c r="AI349" s="79" t="e">
        <f>VLOOKUP($S349,'Grille de Tarif OQN'!$B$2:$S$3603,AI$1,0)</f>
        <v>#N/A</v>
      </c>
      <c r="AJ349" s="79" t="e">
        <f>VLOOKUP($S349,'Grille de Tarif OQN'!$B$2:$S$3603,AJ$1,0)</f>
        <v>#N/A</v>
      </c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72"/>
      <c r="AV349"/>
      <c r="AW349"/>
      <c r="AX349"/>
      <c r="AY349"/>
      <c r="AZ349" s="96">
        <f t="shared" si="117"/>
        <v>0</v>
      </c>
      <c r="BA349" s="24" t="e">
        <f t="shared" si="118"/>
        <v>#N/A</v>
      </c>
      <c r="BB349" s="24" t="e">
        <f t="shared" si="119"/>
        <v>#N/A</v>
      </c>
      <c r="BC349" s="24" t="e">
        <f t="shared" si="112"/>
        <v>#N/A</v>
      </c>
      <c r="BD349" s="24" t="e">
        <f t="shared" si="113"/>
        <v>#N/A</v>
      </c>
      <c r="BE349"/>
      <c r="BF349" t="e">
        <f t="shared" si="120"/>
        <v>#N/A</v>
      </c>
      <c r="BG349" t="str">
        <f t="shared" si="121"/>
        <v>HDJ</v>
      </c>
      <c r="BH349" s="20" t="e">
        <f t="shared" si="122"/>
        <v>#N/A</v>
      </c>
      <c r="BI349" s="20" t="e">
        <f t="shared" si="123"/>
        <v>#N/A</v>
      </c>
      <c r="BJ349" s="20" t="e">
        <f t="shared" si="124"/>
        <v>#N/A</v>
      </c>
      <c r="BK349" s="20" t="e">
        <f t="shared" si="125"/>
        <v>#N/A</v>
      </c>
      <c r="BL349" s="20" t="e">
        <f t="shared" si="126"/>
        <v>#N/A</v>
      </c>
      <c r="BM349" s="20" t="e">
        <f t="shared" si="114"/>
        <v>#N/A</v>
      </c>
      <c r="BN349" s="20" t="e">
        <f t="shared" si="127"/>
        <v>#N/A</v>
      </c>
    </row>
    <row r="350" spans="1:66">
      <c r="A350" s="92"/>
      <c r="B350" s="90"/>
      <c r="C350" s="90"/>
      <c r="D350" s="93"/>
      <c r="E350" s="93"/>
      <c r="F350" s="93"/>
      <c r="G350" s="93"/>
      <c r="H350" s="93"/>
      <c r="I350" s="93"/>
      <c r="J350" s="93"/>
      <c r="K350" s="93"/>
      <c r="L350" s="92"/>
      <c r="M350" s="93"/>
      <c r="N350" s="91">
        <f t="shared" si="108"/>
        <v>0</v>
      </c>
      <c r="O350" s="91" t="str">
        <f t="shared" si="109"/>
        <v/>
      </c>
      <c r="P350" s="91" t="str">
        <f t="shared" si="110"/>
        <v/>
      </c>
      <c r="Q350" s="91" t="str">
        <f t="shared" si="111"/>
        <v>HDJ</v>
      </c>
      <c r="R350" s="82"/>
      <c r="S350" s="95">
        <f t="shared" si="115"/>
        <v>0</v>
      </c>
      <c r="T350" s="95">
        <f t="shared" si="116"/>
        <v>0</v>
      </c>
      <c r="U350" s="79" t="e">
        <f>VLOOKUP($S350,'Grille de Tarif OQN'!$B$2:$S$3603,U$1,0)</f>
        <v>#N/A</v>
      </c>
      <c r="V350" s="79" t="e">
        <f>VLOOKUP($S350,'Grille de Tarif OQN'!$B$2:$S$3603,V$1,0)</f>
        <v>#N/A</v>
      </c>
      <c r="W350" s="79" t="e">
        <f>VLOOKUP($S350,'Grille de Tarif OQN'!$B$2:$S$3603,W$1,0)</f>
        <v>#N/A</v>
      </c>
      <c r="X350" s="79" t="e">
        <f>VLOOKUP($S350,'Grille de Tarif OQN'!$B$2:$S$3603,X$1,0)</f>
        <v>#N/A</v>
      </c>
      <c r="Y350" s="79" t="e">
        <f>VLOOKUP($S350,'Grille de Tarif OQN'!$B$2:$S$3603,Y$1,0)</f>
        <v>#N/A</v>
      </c>
      <c r="Z350" s="79" t="e">
        <f>VLOOKUP($S350,'Grille de Tarif OQN'!$B$2:$S$3603,Z$1,0)</f>
        <v>#N/A</v>
      </c>
      <c r="AA350" s="79" t="e">
        <f>VLOOKUP($S350,'Grille de Tarif OQN'!$B$2:$S$3603,AA$1,0)</f>
        <v>#N/A</v>
      </c>
      <c r="AB350" s="79" t="e">
        <f>VLOOKUP($S350,'Grille de Tarif OQN'!$B$2:$S$3603,AB$1,0)</f>
        <v>#N/A</v>
      </c>
      <c r="AC350" s="79" t="e">
        <f>VLOOKUP($S350,'Grille de Tarif OQN'!$B$2:$S$3603,AC$1,0)</f>
        <v>#N/A</v>
      </c>
      <c r="AD350" s="79" t="e">
        <f>VLOOKUP($S350,'Grille de Tarif OQN'!$B$2:$S$3603,AD$1,0)</f>
        <v>#N/A</v>
      </c>
      <c r="AE350" s="79" t="e">
        <f>VLOOKUP($S350,'Grille de Tarif OQN'!$B$2:$S$3603,AE$1,0)</f>
        <v>#N/A</v>
      </c>
      <c r="AF350" s="79" t="e">
        <f>VLOOKUP($S350,'Grille de Tarif OQN'!$B$2:$S$3603,AF$1,0)</f>
        <v>#N/A</v>
      </c>
      <c r="AG350" s="79" t="e">
        <f>VLOOKUP($S350,'Grille de Tarif OQN'!$B$2:$S$3603,AG$1,0)</f>
        <v>#N/A</v>
      </c>
      <c r="AH350" s="79" t="e">
        <f>VLOOKUP($S350,'Grille de Tarif OQN'!$B$2:$S$3603,AH$1,0)</f>
        <v>#N/A</v>
      </c>
      <c r="AI350" s="79" t="e">
        <f>VLOOKUP($S350,'Grille de Tarif OQN'!$B$2:$S$3603,AI$1,0)</f>
        <v>#N/A</v>
      </c>
      <c r="AJ350" s="79" t="e">
        <f>VLOOKUP($S350,'Grille de Tarif OQN'!$B$2:$S$3603,AJ$1,0)</f>
        <v>#N/A</v>
      </c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72"/>
      <c r="AV350"/>
      <c r="AW350"/>
      <c r="AX350"/>
      <c r="AY350"/>
      <c r="AZ350" s="96">
        <f t="shared" si="117"/>
        <v>0</v>
      </c>
      <c r="BA350" s="24" t="e">
        <f t="shared" si="118"/>
        <v>#N/A</v>
      </c>
      <c r="BB350" s="24" t="e">
        <f t="shared" si="119"/>
        <v>#N/A</v>
      </c>
      <c r="BC350" s="24" t="e">
        <f t="shared" si="112"/>
        <v>#N/A</v>
      </c>
      <c r="BD350" s="24" t="e">
        <f t="shared" si="113"/>
        <v>#N/A</v>
      </c>
      <c r="BE350"/>
      <c r="BF350" t="e">
        <f t="shared" si="120"/>
        <v>#N/A</v>
      </c>
      <c r="BG350" t="str">
        <f t="shared" si="121"/>
        <v>HDJ</v>
      </c>
      <c r="BH350" s="20" t="e">
        <f t="shared" si="122"/>
        <v>#N/A</v>
      </c>
      <c r="BI350" s="20" t="e">
        <f t="shared" si="123"/>
        <v>#N/A</v>
      </c>
      <c r="BJ350" s="20" t="e">
        <f t="shared" si="124"/>
        <v>#N/A</v>
      </c>
      <c r="BK350" s="20" t="e">
        <f t="shared" si="125"/>
        <v>#N/A</v>
      </c>
      <c r="BL350" s="20" t="e">
        <f t="shared" si="126"/>
        <v>#N/A</v>
      </c>
      <c r="BM350" s="20" t="e">
        <f t="shared" si="114"/>
        <v>#N/A</v>
      </c>
      <c r="BN350" s="20" t="e">
        <f t="shared" si="127"/>
        <v>#N/A</v>
      </c>
    </row>
    <row r="351" spans="1:66">
      <c r="A351" s="92"/>
      <c r="B351" s="90"/>
      <c r="C351" s="90"/>
      <c r="D351" s="93"/>
      <c r="E351" s="93"/>
      <c r="F351" s="93"/>
      <c r="G351" s="93"/>
      <c r="H351" s="93"/>
      <c r="I351" s="93"/>
      <c r="J351" s="93"/>
      <c r="K351" s="93"/>
      <c r="L351" s="92"/>
      <c r="M351" s="93"/>
      <c r="N351" s="91">
        <f t="shared" si="108"/>
        <v>0</v>
      </c>
      <c r="O351" s="91" t="str">
        <f t="shared" si="109"/>
        <v/>
      </c>
      <c r="P351" s="91" t="str">
        <f t="shared" si="110"/>
        <v/>
      </c>
      <c r="Q351" s="91" t="str">
        <f t="shared" si="111"/>
        <v>HDJ</v>
      </c>
      <c r="R351" s="82"/>
      <c r="S351" s="95">
        <f t="shared" si="115"/>
        <v>0</v>
      </c>
      <c r="T351" s="95">
        <f t="shared" si="116"/>
        <v>0</v>
      </c>
      <c r="U351" s="79" t="e">
        <f>VLOOKUP($S351,'Grille de Tarif OQN'!$B$2:$S$3603,U$1,0)</f>
        <v>#N/A</v>
      </c>
      <c r="V351" s="79" t="e">
        <f>VLOOKUP($S351,'Grille de Tarif OQN'!$B$2:$S$3603,V$1,0)</f>
        <v>#N/A</v>
      </c>
      <c r="W351" s="79" t="e">
        <f>VLOOKUP($S351,'Grille de Tarif OQN'!$B$2:$S$3603,W$1,0)</f>
        <v>#N/A</v>
      </c>
      <c r="X351" s="79" t="e">
        <f>VLOOKUP($S351,'Grille de Tarif OQN'!$B$2:$S$3603,X$1,0)</f>
        <v>#N/A</v>
      </c>
      <c r="Y351" s="79" t="e">
        <f>VLOOKUP($S351,'Grille de Tarif OQN'!$B$2:$S$3603,Y$1,0)</f>
        <v>#N/A</v>
      </c>
      <c r="Z351" s="79" t="e">
        <f>VLOOKUP($S351,'Grille de Tarif OQN'!$B$2:$S$3603,Z$1,0)</f>
        <v>#N/A</v>
      </c>
      <c r="AA351" s="79" t="e">
        <f>VLOOKUP($S351,'Grille de Tarif OQN'!$B$2:$S$3603,AA$1,0)</f>
        <v>#N/A</v>
      </c>
      <c r="AB351" s="79" t="e">
        <f>VLOOKUP($S351,'Grille de Tarif OQN'!$B$2:$S$3603,AB$1,0)</f>
        <v>#N/A</v>
      </c>
      <c r="AC351" s="79" t="e">
        <f>VLOOKUP($S351,'Grille de Tarif OQN'!$B$2:$S$3603,AC$1,0)</f>
        <v>#N/A</v>
      </c>
      <c r="AD351" s="79" t="e">
        <f>VLOOKUP($S351,'Grille de Tarif OQN'!$B$2:$S$3603,AD$1,0)</f>
        <v>#N/A</v>
      </c>
      <c r="AE351" s="79" t="e">
        <f>VLOOKUP($S351,'Grille de Tarif OQN'!$B$2:$S$3603,AE$1,0)</f>
        <v>#N/A</v>
      </c>
      <c r="AF351" s="79" t="e">
        <f>VLOOKUP($S351,'Grille de Tarif OQN'!$B$2:$S$3603,AF$1,0)</f>
        <v>#N/A</v>
      </c>
      <c r="AG351" s="79" t="e">
        <f>VLOOKUP($S351,'Grille de Tarif OQN'!$B$2:$S$3603,AG$1,0)</f>
        <v>#N/A</v>
      </c>
      <c r="AH351" s="79" t="e">
        <f>VLOOKUP($S351,'Grille de Tarif OQN'!$B$2:$S$3603,AH$1,0)</f>
        <v>#N/A</v>
      </c>
      <c r="AI351" s="79" t="e">
        <f>VLOOKUP($S351,'Grille de Tarif OQN'!$B$2:$S$3603,AI$1,0)</f>
        <v>#N/A</v>
      </c>
      <c r="AJ351" s="79" t="e">
        <f>VLOOKUP($S351,'Grille de Tarif OQN'!$B$2:$S$3603,AJ$1,0)</f>
        <v>#N/A</v>
      </c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72"/>
      <c r="AV351"/>
      <c r="AW351"/>
      <c r="AX351"/>
      <c r="AY351"/>
      <c r="AZ351" s="96">
        <f t="shared" si="117"/>
        <v>0</v>
      </c>
      <c r="BA351" s="24" t="e">
        <f t="shared" si="118"/>
        <v>#N/A</v>
      </c>
      <c r="BB351" s="24" t="e">
        <f t="shared" si="119"/>
        <v>#N/A</v>
      </c>
      <c r="BC351" s="24" t="e">
        <f t="shared" si="112"/>
        <v>#N/A</v>
      </c>
      <c r="BD351" s="24" t="e">
        <f t="shared" si="113"/>
        <v>#N/A</v>
      </c>
      <c r="BE351"/>
      <c r="BF351" t="e">
        <f t="shared" si="120"/>
        <v>#N/A</v>
      </c>
      <c r="BG351" t="str">
        <f t="shared" si="121"/>
        <v>HDJ</v>
      </c>
      <c r="BH351" s="20" t="e">
        <f t="shared" si="122"/>
        <v>#N/A</v>
      </c>
      <c r="BI351" s="20" t="e">
        <f t="shared" si="123"/>
        <v>#N/A</v>
      </c>
      <c r="BJ351" s="20" t="e">
        <f t="shared" si="124"/>
        <v>#N/A</v>
      </c>
      <c r="BK351" s="20" t="e">
        <f t="shared" si="125"/>
        <v>#N/A</v>
      </c>
      <c r="BL351" s="20" t="e">
        <f t="shared" si="126"/>
        <v>#N/A</v>
      </c>
      <c r="BM351" s="20" t="e">
        <f t="shared" si="114"/>
        <v>#N/A</v>
      </c>
      <c r="BN351" s="20" t="e">
        <f t="shared" si="127"/>
        <v>#N/A</v>
      </c>
    </row>
    <row r="352" spans="1:66">
      <c r="A352" s="92"/>
      <c r="B352" s="90"/>
      <c r="C352" s="90"/>
      <c r="D352" s="93"/>
      <c r="E352" s="93"/>
      <c r="F352" s="93"/>
      <c r="G352" s="93"/>
      <c r="H352" s="93"/>
      <c r="I352" s="93"/>
      <c r="J352" s="93"/>
      <c r="K352" s="93"/>
      <c r="L352" s="92"/>
      <c r="M352" s="93"/>
      <c r="N352" s="91">
        <f t="shared" si="108"/>
        <v>0</v>
      </c>
      <c r="O352" s="91" t="str">
        <f t="shared" si="109"/>
        <v/>
      </c>
      <c r="P352" s="91" t="str">
        <f t="shared" si="110"/>
        <v/>
      </c>
      <c r="Q352" s="91" t="str">
        <f t="shared" si="111"/>
        <v>HDJ</v>
      </c>
      <c r="R352" s="82"/>
      <c r="S352" s="95">
        <f t="shared" si="115"/>
        <v>0</v>
      </c>
      <c r="T352" s="95">
        <f t="shared" si="116"/>
        <v>0</v>
      </c>
      <c r="U352" s="79" t="e">
        <f>VLOOKUP($S352,'Grille de Tarif OQN'!$B$2:$S$3603,U$1,0)</f>
        <v>#N/A</v>
      </c>
      <c r="V352" s="79" t="e">
        <f>VLOOKUP($S352,'Grille de Tarif OQN'!$B$2:$S$3603,V$1,0)</f>
        <v>#N/A</v>
      </c>
      <c r="W352" s="79" t="e">
        <f>VLOOKUP($S352,'Grille de Tarif OQN'!$B$2:$S$3603,W$1,0)</f>
        <v>#N/A</v>
      </c>
      <c r="X352" s="79" t="e">
        <f>VLOOKUP($S352,'Grille de Tarif OQN'!$B$2:$S$3603,X$1,0)</f>
        <v>#N/A</v>
      </c>
      <c r="Y352" s="79" t="e">
        <f>VLOOKUP($S352,'Grille de Tarif OQN'!$B$2:$S$3603,Y$1,0)</f>
        <v>#N/A</v>
      </c>
      <c r="Z352" s="79" t="e">
        <f>VLOOKUP($S352,'Grille de Tarif OQN'!$B$2:$S$3603,Z$1,0)</f>
        <v>#N/A</v>
      </c>
      <c r="AA352" s="79" t="e">
        <f>VLOOKUP($S352,'Grille de Tarif OQN'!$B$2:$S$3603,AA$1,0)</f>
        <v>#N/A</v>
      </c>
      <c r="AB352" s="79" t="e">
        <f>VLOOKUP($S352,'Grille de Tarif OQN'!$B$2:$S$3603,AB$1,0)</f>
        <v>#N/A</v>
      </c>
      <c r="AC352" s="79" t="e">
        <f>VLOOKUP($S352,'Grille de Tarif OQN'!$B$2:$S$3603,AC$1,0)</f>
        <v>#N/A</v>
      </c>
      <c r="AD352" s="79" t="e">
        <f>VLOOKUP($S352,'Grille de Tarif OQN'!$B$2:$S$3603,AD$1,0)</f>
        <v>#N/A</v>
      </c>
      <c r="AE352" s="79" t="e">
        <f>VLOOKUP($S352,'Grille de Tarif OQN'!$B$2:$S$3603,AE$1,0)</f>
        <v>#N/A</v>
      </c>
      <c r="AF352" s="79" t="e">
        <f>VLOOKUP($S352,'Grille de Tarif OQN'!$B$2:$S$3603,AF$1,0)</f>
        <v>#N/A</v>
      </c>
      <c r="AG352" s="79" t="e">
        <f>VLOOKUP($S352,'Grille de Tarif OQN'!$B$2:$S$3603,AG$1,0)</f>
        <v>#N/A</v>
      </c>
      <c r="AH352" s="79" t="e">
        <f>VLOOKUP($S352,'Grille de Tarif OQN'!$B$2:$S$3603,AH$1,0)</f>
        <v>#N/A</v>
      </c>
      <c r="AI352" s="79" t="e">
        <f>VLOOKUP($S352,'Grille de Tarif OQN'!$B$2:$S$3603,AI$1,0)</f>
        <v>#N/A</v>
      </c>
      <c r="AJ352" s="79" t="e">
        <f>VLOOKUP($S352,'Grille de Tarif OQN'!$B$2:$S$3603,AJ$1,0)</f>
        <v>#N/A</v>
      </c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72"/>
      <c r="AV352"/>
      <c r="AW352"/>
      <c r="AX352"/>
      <c r="AY352"/>
      <c r="AZ352" s="96">
        <f t="shared" si="117"/>
        <v>0</v>
      </c>
      <c r="BA352" s="24" t="e">
        <f t="shared" si="118"/>
        <v>#N/A</v>
      </c>
      <c r="BB352" s="24" t="e">
        <f t="shared" si="119"/>
        <v>#N/A</v>
      </c>
      <c r="BC352" s="24" t="e">
        <f t="shared" si="112"/>
        <v>#N/A</v>
      </c>
      <c r="BD352" s="24" t="e">
        <f t="shared" si="113"/>
        <v>#N/A</v>
      </c>
      <c r="BE352"/>
      <c r="BF352" t="e">
        <f t="shared" si="120"/>
        <v>#N/A</v>
      </c>
      <c r="BG352" t="str">
        <f t="shared" si="121"/>
        <v>HDJ</v>
      </c>
      <c r="BH352" s="20" t="e">
        <f t="shared" si="122"/>
        <v>#N/A</v>
      </c>
      <c r="BI352" s="20" t="e">
        <f t="shared" si="123"/>
        <v>#N/A</v>
      </c>
      <c r="BJ352" s="20" t="e">
        <f t="shared" si="124"/>
        <v>#N/A</v>
      </c>
      <c r="BK352" s="20" t="e">
        <f t="shared" si="125"/>
        <v>#N/A</v>
      </c>
      <c r="BL352" s="20" t="e">
        <f t="shared" si="126"/>
        <v>#N/A</v>
      </c>
      <c r="BM352" s="20" t="e">
        <f t="shared" si="114"/>
        <v>#N/A</v>
      </c>
      <c r="BN352" s="20" t="e">
        <f t="shared" si="127"/>
        <v>#N/A</v>
      </c>
    </row>
    <row r="353" spans="1:66">
      <c r="A353" s="92"/>
      <c r="B353" s="90"/>
      <c r="C353" s="90"/>
      <c r="D353" s="93"/>
      <c r="E353" s="93"/>
      <c r="F353" s="93"/>
      <c r="G353" s="93"/>
      <c r="H353" s="93"/>
      <c r="I353" s="93"/>
      <c r="J353" s="93"/>
      <c r="K353" s="93"/>
      <c r="L353" s="92"/>
      <c r="M353" s="93"/>
      <c r="N353" s="91">
        <f t="shared" si="108"/>
        <v>0</v>
      </c>
      <c r="O353" s="91" t="str">
        <f t="shared" si="109"/>
        <v/>
      </c>
      <c r="P353" s="91" t="str">
        <f t="shared" si="110"/>
        <v/>
      </c>
      <c r="Q353" s="91" t="str">
        <f t="shared" si="111"/>
        <v>HDJ</v>
      </c>
      <c r="R353" s="82"/>
      <c r="S353" s="95">
        <f t="shared" si="115"/>
        <v>0</v>
      </c>
      <c r="T353" s="95">
        <f t="shared" si="116"/>
        <v>0</v>
      </c>
      <c r="U353" s="79" t="e">
        <f>VLOOKUP($S353,'Grille de Tarif OQN'!$B$2:$S$3603,U$1,0)</f>
        <v>#N/A</v>
      </c>
      <c r="V353" s="79" t="e">
        <f>VLOOKUP($S353,'Grille de Tarif OQN'!$B$2:$S$3603,V$1,0)</f>
        <v>#N/A</v>
      </c>
      <c r="W353" s="79" t="e">
        <f>VLOOKUP($S353,'Grille de Tarif OQN'!$B$2:$S$3603,W$1,0)</f>
        <v>#N/A</v>
      </c>
      <c r="X353" s="79" t="e">
        <f>VLOOKUP($S353,'Grille de Tarif OQN'!$B$2:$S$3603,X$1,0)</f>
        <v>#N/A</v>
      </c>
      <c r="Y353" s="79" t="e">
        <f>VLOOKUP($S353,'Grille de Tarif OQN'!$B$2:$S$3603,Y$1,0)</f>
        <v>#N/A</v>
      </c>
      <c r="Z353" s="79" t="e">
        <f>VLOOKUP($S353,'Grille de Tarif OQN'!$B$2:$S$3603,Z$1,0)</f>
        <v>#N/A</v>
      </c>
      <c r="AA353" s="79" t="e">
        <f>VLOOKUP($S353,'Grille de Tarif OQN'!$B$2:$S$3603,AA$1,0)</f>
        <v>#N/A</v>
      </c>
      <c r="AB353" s="79" t="e">
        <f>VLOOKUP($S353,'Grille de Tarif OQN'!$B$2:$S$3603,AB$1,0)</f>
        <v>#N/A</v>
      </c>
      <c r="AC353" s="79" t="e">
        <f>VLOOKUP($S353,'Grille de Tarif OQN'!$B$2:$S$3603,AC$1,0)</f>
        <v>#N/A</v>
      </c>
      <c r="AD353" s="79" t="e">
        <f>VLOOKUP($S353,'Grille de Tarif OQN'!$B$2:$S$3603,AD$1,0)</f>
        <v>#N/A</v>
      </c>
      <c r="AE353" s="79" t="e">
        <f>VLOOKUP($S353,'Grille de Tarif OQN'!$B$2:$S$3603,AE$1,0)</f>
        <v>#N/A</v>
      </c>
      <c r="AF353" s="79" t="e">
        <f>VLOOKUP($S353,'Grille de Tarif OQN'!$B$2:$S$3603,AF$1,0)</f>
        <v>#N/A</v>
      </c>
      <c r="AG353" s="79" t="e">
        <f>VLOOKUP($S353,'Grille de Tarif OQN'!$B$2:$S$3603,AG$1,0)</f>
        <v>#N/A</v>
      </c>
      <c r="AH353" s="79" t="e">
        <f>VLOOKUP($S353,'Grille de Tarif OQN'!$B$2:$S$3603,AH$1,0)</f>
        <v>#N/A</v>
      </c>
      <c r="AI353" s="79" t="e">
        <f>VLOOKUP($S353,'Grille de Tarif OQN'!$B$2:$S$3603,AI$1,0)</f>
        <v>#N/A</v>
      </c>
      <c r="AJ353" s="79" t="e">
        <f>VLOOKUP($S353,'Grille de Tarif OQN'!$B$2:$S$3603,AJ$1,0)</f>
        <v>#N/A</v>
      </c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72"/>
      <c r="AV353"/>
      <c r="AW353"/>
      <c r="AX353"/>
      <c r="AY353"/>
      <c r="AZ353" s="96">
        <f t="shared" si="117"/>
        <v>0</v>
      </c>
      <c r="BA353" s="24" t="e">
        <f t="shared" si="118"/>
        <v>#N/A</v>
      </c>
      <c r="BB353" s="24" t="e">
        <f t="shared" si="119"/>
        <v>#N/A</v>
      </c>
      <c r="BC353" s="24" t="e">
        <f t="shared" si="112"/>
        <v>#N/A</v>
      </c>
      <c r="BD353" s="24" t="e">
        <f t="shared" si="113"/>
        <v>#N/A</v>
      </c>
      <c r="BE353"/>
      <c r="BF353" t="e">
        <f t="shared" si="120"/>
        <v>#N/A</v>
      </c>
      <c r="BG353" t="str">
        <f t="shared" si="121"/>
        <v>HDJ</v>
      </c>
      <c r="BH353" s="20" t="e">
        <f t="shared" si="122"/>
        <v>#N/A</v>
      </c>
      <c r="BI353" s="20" t="e">
        <f t="shared" si="123"/>
        <v>#N/A</v>
      </c>
      <c r="BJ353" s="20" t="e">
        <f t="shared" si="124"/>
        <v>#N/A</v>
      </c>
      <c r="BK353" s="20" t="e">
        <f t="shared" si="125"/>
        <v>#N/A</v>
      </c>
      <c r="BL353" s="20" t="e">
        <f t="shared" si="126"/>
        <v>#N/A</v>
      </c>
      <c r="BM353" s="20" t="e">
        <f t="shared" si="114"/>
        <v>#N/A</v>
      </c>
      <c r="BN353" s="20" t="e">
        <f t="shared" si="127"/>
        <v>#N/A</v>
      </c>
    </row>
    <row r="354" spans="1:66">
      <c r="A354" s="92"/>
      <c r="B354" s="90"/>
      <c r="C354" s="90"/>
      <c r="D354" s="93"/>
      <c r="E354" s="93"/>
      <c r="F354" s="93"/>
      <c r="G354" s="93"/>
      <c r="H354" s="93"/>
      <c r="I354" s="93"/>
      <c r="J354" s="93"/>
      <c r="K354" s="93"/>
      <c r="L354" s="92"/>
      <c r="M354" s="93"/>
      <c r="N354" s="91">
        <f t="shared" si="108"/>
        <v>0</v>
      </c>
      <c r="O354" s="91" t="str">
        <f t="shared" si="109"/>
        <v/>
      </c>
      <c r="P354" s="91" t="str">
        <f t="shared" si="110"/>
        <v/>
      </c>
      <c r="Q354" s="91" t="str">
        <f t="shared" si="111"/>
        <v>HDJ</v>
      </c>
      <c r="R354" s="82"/>
      <c r="S354" s="95">
        <f t="shared" si="115"/>
        <v>0</v>
      </c>
      <c r="T354" s="95">
        <f t="shared" si="116"/>
        <v>0</v>
      </c>
      <c r="U354" s="79" t="e">
        <f>VLOOKUP($S354,'Grille de Tarif OQN'!$B$2:$S$3603,U$1,0)</f>
        <v>#N/A</v>
      </c>
      <c r="V354" s="79" t="e">
        <f>VLOOKUP($S354,'Grille de Tarif OQN'!$B$2:$S$3603,V$1,0)</f>
        <v>#N/A</v>
      </c>
      <c r="W354" s="79" t="e">
        <f>VLOOKUP($S354,'Grille de Tarif OQN'!$B$2:$S$3603,W$1,0)</f>
        <v>#N/A</v>
      </c>
      <c r="X354" s="79" t="e">
        <f>VLOOKUP($S354,'Grille de Tarif OQN'!$B$2:$S$3603,X$1,0)</f>
        <v>#N/A</v>
      </c>
      <c r="Y354" s="79" t="e">
        <f>VLOOKUP($S354,'Grille de Tarif OQN'!$B$2:$S$3603,Y$1,0)</f>
        <v>#N/A</v>
      </c>
      <c r="Z354" s="79" t="e">
        <f>VLOOKUP($S354,'Grille de Tarif OQN'!$B$2:$S$3603,Z$1,0)</f>
        <v>#N/A</v>
      </c>
      <c r="AA354" s="79" t="e">
        <f>VLOOKUP($S354,'Grille de Tarif OQN'!$B$2:$S$3603,AA$1,0)</f>
        <v>#N/A</v>
      </c>
      <c r="AB354" s="79" t="e">
        <f>VLOOKUP($S354,'Grille de Tarif OQN'!$B$2:$S$3603,AB$1,0)</f>
        <v>#N/A</v>
      </c>
      <c r="AC354" s="79" t="e">
        <f>VLOOKUP($S354,'Grille de Tarif OQN'!$B$2:$S$3603,AC$1,0)</f>
        <v>#N/A</v>
      </c>
      <c r="AD354" s="79" t="e">
        <f>VLOOKUP($S354,'Grille de Tarif OQN'!$B$2:$S$3603,AD$1,0)</f>
        <v>#N/A</v>
      </c>
      <c r="AE354" s="79" t="e">
        <f>VLOOKUP($S354,'Grille de Tarif OQN'!$B$2:$S$3603,AE$1,0)</f>
        <v>#N/A</v>
      </c>
      <c r="AF354" s="79" t="e">
        <f>VLOOKUP($S354,'Grille de Tarif OQN'!$B$2:$S$3603,AF$1,0)</f>
        <v>#N/A</v>
      </c>
      <c r="AG354" s="79" t="e">
        <f>VLOOKUP($S354,'Grille de Tarif OQN'!$B$2:$S$3603,AG$1,0)</f>
        <v>#N/A</v>
      </c>
      <c r="AH354" s="79" t="e">
        <f>VLOOKUP($S354,'Grille de Tarif OQN'!$B$2:$S$3603,AH$1,0)</f>
        <v>#N/A</v>
      </c>
      <c r="AI354" s="79" t="e">
        <f>VLOOKUP($S354,'Grille de Tarif OQN'!$B$2:$S$3603,AI$1,0)</f>
        <v>#N/A</v>
      </c>
      <c r="AJ354" s="79" t="e">
        <f>VLOOKUP($S354,'Grille de Tarif OQN'!$B$2:$S$3603,AJ$1,0)</f>
        <v>#N/A</v>
      </c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72"/>
      <c r="AV354"/>
      <c r="AW354"/>
      <c r="AX354"/>
      <c r="AY354"/>
      <c r="AZ354" s="96">
        <f t="shared" si="117"/>
        <v>0</v>
      </c>
      <c r="BA354" s="24" t="e">
        <f t="shared" si="118"/>
        <v>#N/A</v>
      </c>
      <c r="BB354" s="24" t="e">
        <f t="shared" si="119"/>
        <v>#N/A</v>
      </c>
      <c r="BC354" s="24" t="e">
        <f t="shared" si="112"/>
        <v>#N/A</v>
      </c>
      <c r="BD354" s="24" t="e">
        <f t="shared" si="113"/>
        <v>#N/A</v>
      </c>
      <c r="BE354"/>
      <c r="BF354" t="e">
        <f t="shared" si="120"/>
        <v>#N/A</v>
      </c>
      <c r="BG354" t="str">
        <f t="shared" si="121"/>
        <v>HDJ</v>
      </c>
      <c r="BH354" s="20" t="e">
        <f t="shared" si="122"/>
        <v>#N/A</v>
      </c>
      <c r="BI354" s="20" t="e">
        <f t="shared" si="123"/>
        <v>#N/A</v>
      </c>
      <c r="BJ354" s="20" t="e">
        <f t="shared" si="124"/>
        <v>#N/A</v>
      </c>
      <c r="BK354" s="20" t="e">
        <f t="shared" si="125"/>
        <v>#N/A</v>
      </c>
      <c r="BL354" s="20" t="e">
        <f t="shared" si="126"/>
        <v>#N/A</v>
      </c>
      <c r="BM354" s="20" t="e">
        <f t="shared" si="114"/>
        <v>#N/A</v>
      </c>
      <c r="BN354" s="20" t="e">
        <f t="shared" si="127"/>
        <v>#N/A</v>
      </c>
    </row>
    <row r="355" spans="1:66">
      <c r="A355" s="92"/>
      <c r="B355" s="90"/>
      <c r="C355" s="90"/>
      <c r="D355" s="93"/>
      <c r="E355" s="93"/>
      <c r="F355" s="93"/>
      <c r="G355" s="93"/>
      <c r="H355" s="93"/>
      <c r="I355" s="93"/>
      <c r="J355" s="93"/>
      <c r="K355" s="93"/>
      <c r="L355" s="92"/>
      <c r="M355" s="93"/>
      <c r="N355" s="91">
        <f t="shared" si="108"/>
        <v>0</v>
      </c>
      <c r="O355" s="91" t="str">
        <f t="shared" si="109"/>
        <v/>
      </c>
      <c r="P355" s="91" t="str">
        <f t="shared" si="110"/>
        <v/>
      </c>
      <c r="Q355" s="91" t="str">
        <f t="shared" si="111"/>
        <v>HDJ</v>
      </c>
      <c r="R355" s="82"/>
      <c r="S355" s="95">
        <f t="shared" si="115"/>
        <v>0</v>
      </c>
      <c r="T355" s="95">
        <f t="shared" si="116"/>
        <v>0</v>
      </c>
      <c r="U355" s="79" t="e">
        <f>VLOOKUP($S355,'Grille de Tarif OQN'!$B$2:$S$3603,U$1,0)</f>
        <v>#N/A</v>
      </c>
      <c r="V355" s="79" t="e">
        <f>VLOOKUP($S355,'Grille de Tarif OQN'!$B$2:$S$3603,V$1,0)</f>
        <v>#N/A</v>
      </c>
      <c r="W355" s="79" t="e">
        <f>VLOOKUP($S355,'Grille de Tarif OQN'!$B$2:$S$3603,W$1,0)</f>
        <v>#N/A</v>
      </c>
      <c r="X355" s="79" t="e">
        <f>VLOOKUP($S355,'Grille de Tarif OQN'!$B$2:$S$3603,X$1,0)</f>
        <v>#N/A</v>
      </c>
      <c r="Y355" s="79" t="e">
        <f>VLOOKUP($S355,'Grille de Tarif OQN'!$B$2:$S$3603,Y$1,0)</f>
        <v>#N/A</v>
      </c>
      <c r="Z355" s="79" t="e">
        <f>VLOOKUP($S355,'Grille de Tarif OQN'!$B$2:$S$3603,Z$1,0)</f>
        <v>#N/A</v>
      </c>
      <c r="AA355" s="79" t="e">
        <f>VLOOKUP($S355,'Grille de Tarif OQN'!$B$2:$S$3603,AA$1,0)</f>
        <v>#N/A</v>
      </c>
      <c r="AB355" s="79" t="e">
        <f>VLOOKUP($S355,'Grille de Tarif OQN'!$B$2:$S$3603,AB$1,0)</f>
        <v>#N/A</v>
      </c>
      <c r="AC355" s="79" t="e">
        <f>VLOOKUP($S355,'Grille de Tarif OQN'!$B$2:$S$3603,AC$1,0)</f>
        <v>#N/A</v>
      </c>
      <c r="AD355" s="79" t="e">
        <f>VLOOKUP($S355,'Grille de Tarif OQN'!$B$2:$S$3603,AD$1,0)</f>
        <v>#N/A</v>
      </c>
      <c r="AE355" s="79" t="e">
        <f>VLOOKUP($S355,'Grille de Tarif OQN'!$B$2:$S$3603,AE$1,0)</f>
        <v>#N/A</v>
      </c>
      <c r="AF355" s="79" t="e">
        <f>VLOOKUP($S355,'Grille de Tarif OQN'!$B$2:$S$3603,AF$1,0)</f>
        <v>#N/A</v>
      </c>
      <c r="AG355" s="79" t="e">
        <f>VLOOKUP($S355,'Grille de Tarif OQN'!$B$2:$S$3603,AG$1,0)</f>
        <v>#N/A</v>
      </c>
      <c r="AH355" s="79" t="e">
        <f>VLOOKUP($S355,'Grille de Tarif OQN'!$B$2:$S$3603,AH$1,0)</f>
        <v>#N/A</v>
      </c>
      <c r="AI355" s="79" t="e">
        <f>VLOOKUP($S355,'Grille de Tarif OQN'!$B$2:$S$3603,AI$1,0)</f>
        <v>#N/A</v>
      </c>
      <c r="AJ355" s="79" t="e">
        <f>VLOOKUP($S355,'Grille de Tarif OQN'!$B$2:$S$3603,AJ$1,0)</f>
        <v>#N/A</v>
      </c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72"/>
      <c r="AV355"/>
      <c r="AW355"/>
      <c r="AX355"/>
      <c r="AY355"/>
      <c r="AZ355" s="96">
        <f t="shared" si="117"/>
        <v>0</v>
      </c>
      <c r="BA355" s="24" t="e">
        <f t="shared" si="118"/>
        <v>#N/A</v>
      </c>
      <c r="BB355" s="24" t="e">
        <f t="shared" si="119"/>
        <v>#N/A</v>
      </c>
      <c r="BC355" s="24" t="e">
        <f t="shared" si="112"/>
        <v>#N/A</v>
      </c>
      <c r="BD355" s="24" t="e">
        <f t="shared" si="113"/>
        <v>#N/A</v>
      </c>
      <c r="BE355"/>
      <c r="BF355" t="e">
        <f t="shared" si="120"/>
        <v>#N/A</v>
      </c>
      <c r="BG355" t="str">
        <f t="shared" si="121"/>
        <v>HDJ</v>
      </c>
      <c r="BH355" s="20" t="e">
        <f t="shared" si="122"/>
        <v>#N/A</v>
      </c>
      <c r="BI355" s="20" t="e">
        <f t="shared" si="123"/>
        <v>#N/A</v>
      </c>
      <c r="BJ355" s="20" t="e">
        <f t="shared" si="124"/>
        <v>#N/A</v>
      </c>
      <c r="BK355" s="20" t="e">
        <f t="shared" si="125"/>
        <v>#N/A</v>
      </c>
      <c r="BL355" s="20" t="e">
        <f t="shared" si="126"/>
        <v>#N/A</v>
      </c>
      <c r="BM355" s="20" t="e">
        <f t="shared" si="114"/>
        <v>#N/A</v>
      </c>
      <c r="BN355" s="20" t="e">
        <f t="shared" si="127"/>
        <v>#N/A</v>
      </c>
    </row>
    <row r="356" spans="1:66">
      <c r="A356" s="92"/>
      <c r="B356" s="90"/>
      <c r="C356" s="90"/>
      <c r="D356" s="93"/>
      <c r="E356" s="93"/>
      <c r="F356" s="93"/>
      <c r="G356" s="93"/>
      <c r="H356" s="93"/>
      <c r="I356" s="93"/>
      <c r="J356" s="93"/>
      <c r="K356" s="93"/>
      <c r="L356" s="92"/>
      <c r="M356" s="93"/>
      <c r="N356" s="91">
        <f t="shared" si="108"/>
        <v>0</v>
      </c>
      <c r="O356" s="91" t="str">
        <f t="shared" si="109"/>
        <v/>
      </c>
      <c r="P356" s="91" t="str">
        <f t="shared" si="110"/>
        <v/>
      </c>
      <c r="Q356" s="91" t="str">
        <f t="shared" si="111"/>
        <v>HDJ</v>
      </c>
      <c r="R356" s="82"/>
      <c r="S356" s="95">
        <f t="shared" si="115"/>
        <v>0</v>
      </c>
      <c r="T356" s="95">
        <f t="shared" si="116"/>
        <v>0</v>
      </c>
      <c r="U356" s="79" t="e">
        <f>VLOOKUP($S356,'Grille de Tarif OQN'!$B$2:$S$3603,U$1,0)</f>
        <v>#N/A</v>
      </c>
      <c r="V356" s="79" t="e">
        <f>VLOOKUP($S356,'Grille de Tarif OQN'!$B$2:$S$3603,V$1,0)</f>
        <v>#N/A</v>
      </c>
      <c r="W356" s="79" t="e">
        <f>VLOOKUP($S356,'Grille de Tarif OQN'!$B$2:$S$3603,W$1,0)</f>
        <v>#N/A</v>
      </c>
      <c r="X356" s="79" t="e">
        <f>VLOOKUP($S356,'Grille de Tarif OQN'!$B$2:$S$3603,X$1,0)</f>
        <v>#N/A</v>
      </c>
      <c r="Y356" s="79" t="e">
        <f>VLOOKUP($S356,'Grille de Tarif OQN'!$B$2:$S$3603,Y$1,0)</f>
        <v>#N/A</v>
      </c>
      <c r="Z356" s="79" t="e">
        <f>VLOOKUP($S356,'Grille de Tarif OQN'!$B$2:$S$3603,Z$1,0)</f>
        <v>#N/A</v>
      </c>
      <c r="AA356" s="79" t="e">
        <f>VLOOKUP($S356,'Grille de Tarif OQN'!$B$2:$S$3603,AA$1,0)</f>
        <v>#N/A</v>
      </c>
      <c r="AB356" s="79" t="e">
        <f>VLOOKUP($S356,'Grille de Tarif OQN'!$B$2:$S$3603,AB$1,0)</f>
        <v>#N/A</v>
      </c>
      <c r="AC356" s="79" t="e">
        <f>VLOOKUP($S356,'Grille de Tarif OQN'!$B$2:$S$3603,AC$1,0)</f>
        <v>#N/A</v>
      </c>
      <c r="AD356" s="79" t="e">
        <f>VLOOKUP($S356,'Grille de Tarif OQN'!$B$2:$S$3603,AD$1,0)</f>
        <v>#N/A</v>
      </c>
      <c r="AE356" s="79" t="e">
        <f>VLOOKUP($S356,'Grille de Tarif OQN'!$B$2:$S$3603,AE$1,0)</f>
        <v>#N/A</v>
      </c>
      <c r="AF356" s="79" t="e">
        <f>VLOOKUP($S356,'Grille de Tarif OQN'!$B$2:$S$3603,AF$1,0)</f>
        <v>#N/A</v>
      </c>
      <c r="AG356" s="79" t="e">
        <f>VLOOKUP($S356,'Grille de Tarif OQN'!$B$2:$S$3603,AG$1,0)</f>
        <v>#N/A</v>
      </c>
      <c r="AH356" s="79" t="e">
        <f>VLOOKUP($S356,'Grille de Tarif OQN'!$B$2:$S$3603,AH$1,0)</f>
        <v>#N/A</v>
      </c>
      <c r="AI356" s="79" t="e">
        <f>VLOOKUP($S356,'Grille de Tarif OQN'!$B$2:$S$3603,AI$1,0)</f>
        <v>#N/A</v>
      </c>
      <c r="AJ356" s="79" t="e">
        <f>VLOOKUP($S356,'Grille de Tarif OQN'!$B$2:$S$3603,AJ$1,0)</f>
        <v>#N/A</v>
      </c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72"/>
      <c r="AV356"/>
      <c r="AW356"/>
      <c r="AX356"/>
      <c r="AY356"/>
      <c r="AZ356" s="96">
        <f t="shared" si="117"/>
        <v>0</v>
      </c>
      <c r="BA356" s="24" t="e">
        <f t="shared" si="118"/>
        <v>#N/A</v>
      </c>
      <c r="BB356" s="24" t="e">
        <f t="shared" si="119"/>
        <v>#N/A</v>
      </c>
      <c r="BC356" s="24" t="e">
        <f t="shared" si="112"/>
        <v>#N/A</v>
      </c>
      <c r="BD356" s="24" t="e">
        <f t="shared" si="113"/>
        <v>#N/A</v>
      </c>
      <c r="BE356"/>
      <c r="BF356" t="e">
        <f t="shared" si="120"/>
        <v>#N/A</v>
      </c>
      <c r="BG356" t="str">
        <f t="shared" si="121"/>
        <v>HDJ</v>
      </c>
      <c r="BH356" s="20" t="e">
        <f t="shared" si="122"/>
        <v>#N/A</v>
      </c>
      <c r="BI356" s="20" t="e">
        <f t="shared" si="123"/>
        <v>#N/A</v>
      </c>
      <c r="BJ356" s="20" t="e">
        <f t="shared" si="124"/>
        <v>#N/A</v>
      </c>
      <c r="BK356" s="20" t="e">
        <f t="shared" si="125"/>
        <v>#N/A</v>
      </c>
      <c r="BL356" s="20" t="e">
        <f t="shared" si="126"/>
        <v>#N/A</v>
      </c>
      <c r="BM356" s="20" t="e">
        <f t="shared" si="114"/>
        <v>#N/A</v>
      </c>
      <c r="BN356" s="20" t="e">
        <f t="shared" si="127"/>
        <v>#N/A</v>
      </c>
    </row>
    <row r="357" spans="1:66">
      <c r="A357" s="92"/>
      <c r="B357" s="90"/>
      <c r="C357" s="90"/>
      <c r="D357" s="93"/>
      <c r="E357" s="93"/>
      <c r="F357" s="93"/>
      <c r="G357" s="93"/>
      <c r="H357" s="93"/>
      <c r="I357" s="93"/>
      <c r="J357" s="93"/>
      <c r="K357" s="93"/>
      <c r="L357" s="92"/>
      <c r="M357" s="93"/>
      <c r="N357" s="91">
        <f t="shared" si="108"/>
        <v>0</v>
      </c>
      <c r="O357" s="91" t="str">
        <f t="shared" si="109"/>
        <v/>
      </c>
      <c r="P357" s="91" t="str">
        <f t="shared" si="110"/>
        <v/>
      </c>
      <c r="Q357" s="91" t="str">
        <f t="shared" si="111"/>
        <v>HDJ</v>
      </c>
      <c r="R357" s="82"/>
      <c r="S357" s="95">
        <f t="shared" si="115"/>
        <v>0</v>
      </c>
      <c r="T357" s="95">
        <f t="shared" si="116"/>
        <v>0</v>
      </c>
      <c r="U357" s="79" t="e">
        <f>VLOOKUP($S357,'Grille de Tarif OQN'!$B$2:$S$3603,U$1,0)</f>
        <v>#N/A</v>
      </c>
      <c r="V357" s="79" t="e">
        <f>VLOOKUP($S357,'Grille de Tarif OQN'!$B$2:$S$3603,V$1,0)</f>
        <v>#N/A</v>
      </c>
      <c r="W357" s="79" t="e">
        <f>VLOOKUP($S357,'Grille de Tarif OQN'!$B$2:$S$3603,W$1,0)</f>
        <v>#N/A</v>
      </c>
      <c r="X357" s="79" t="e">
        <f>VLOOKUP($S357,'Grille de Tarif OQN'!$B$2:$S$3603,X$1,0)</f>
        <v>#N/A</v>
      </c>
      <c r="Y357" s="79" t="e">
        <f>VLOOKUP($S357,'Grille de Tarif OQN'!$B$2:$S$3603,Y$1,0)</f>
        <v>#N/A</v>
      </c>
      <c r="Z357" s="79" t="e">
        <f>VLOOKUP($S357,'Grille de Tarif OQN'!$B$2:$S$3603,Z$1,0)</f>
        <v>#N/A</v>
      </c>
      <c r="AA357" s="79" t="e">
        <f>VLOOKUP($S357,'Grille de Tarif OQN'!$B$2:$S$3603,AA$1,0)</f>
        <v>#N/A</v>
      </c>
      <c r="AB357" s="79" t="e">
        <f>VLOOKUP($S357,'Grille de Tarif OQN'!$B$2:$S$3603,AB$1,0)</f>
        <v>#N/A</v>
      </c>
      <c r="AC357" s="79" t="e">
        <f>VLOOKUP($S357,'Grille de Tarif OQN'!$B$2:$S$3603,AC$1,0)</f>
        <v>#N/A</v>
      </c>
      <c r="AD357" s="79" t="e">
        <f>VLOOKUP($S357,'Grille de Tarif OQN'!$B$2:$S$3603,AD$1,0)</f>
        <v>#N/A</v>
      </c>
      <c r="AE357" s="79" t="e">
        <f>VLOOKUP($S357,'Grille de Tarif OQN'!$B$2:$S$3603,AE$1,0)</f>
        <v>#N/A</v>
      </c>
      <c r="AF357" s="79" t="e">
        <f>VLOOKUP($S357,'Grille de Tarif OQN'!$B$2:$S$3603,AF$1,0)</f>
        <v>#N/A</v>
      </c>
      <c r="AG357" s="79" t="e">
        <f>VLOOKUP($S357,'Grille de Tarif OQN'!$B$2:$S$3603,AG$1,0)</f>
        <v>#N/A</v>
      </c>
      <c r="AH357" s="79" t="e">
        <f>VLOOKUP($S357,'Grille de Tarif OQN'!$B$2:$S$3603,AH$1,0)</f>
        <v>#N/A</v>
      </c>
      <c r="AI357" s="79" t="e">
        <f>VLOOKUP($S357,'Grille de Tarif OQN'!$B$2:$S$3603,AI$1,0)</f>
        <v>#N/A</v>
      </c>
      <c r="AJ357" s="79" t="e">
        <f>VLOOKUP($S357,'Grille de Tarif OQN'!$B$2:$S$3603,AJ$1,0)</f>
        <v>#N/A</v>
      </c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72"/>
      <c r="AV357"/>
      <c r="AW357"/>
      <c r="AX357"/>
      <c r="AY357"/>
      <c r="AZ357" s="96">
        <f t="shared" si="117"/>
        <v>0</v>
      </c>
      <c r="BA357" s="24" t="e">
        <f t="shared" si="118"/>
        <v>#N/A</v>
      </c>
      <c r="BB357" s="24" t="e">
        <f t="shared" si="119"/>
        <v>#N/A</v>
      </c>
      <c r="BC357" s="24" t="e">
        <f t="shared" si="112"/>
        <v>#N/A</v>
      </c>
      <c r="BD357" s="24" t="e">
        <f t="shared" si="113"/>
        <v>#N/A</v>
      </c>
      <c r="BE357"/>
      <c r="BF357" t="e">
        <f t="shared" si="120"/>
        <v>#N/A</v>
      </c>
      <c r="BG357" t="str">
        <f t="shared" si="121"/>
        <v>HDJ</v>
      </c>
      <c r="BH357" s="20" t="e">
        <f t="shared" si="122"/>
        <v>#N/A</v>
      </c>
      <c r="BI357" s="20" t="e">
        <f t="shared" si="123"/>
        <v>#N/A</v>
      </c>
      <c r="BJ357" s="20" t="e">
        <f t="shared" si="124"/>
        <v>#N/A</v>
      </c>
      <c r="BK357" s="20" t="e">
        <f t="shared" si="125"/>
        <v>#N/A</v>
      </c>
      <c r="BL357" s="20" t="e">
        <f t="shared" si="126"/>
        <v>#N/A</v>
      </c>
      <c r="BM357" s="20" t="e">
        <f t="shared" si="114"/>
        <v>#N/A</v>
      </c>
      <c r="BN357" s="20" t="e">
        <f t="shared" si="127"/>
        <v>#N/A</v>
      </c>
    </row>
    <row r="358" spans="1:66">
      <c r="A358" s="92"/>
      <c r="B358" s="90"/>
      <c r="C358" s="90"/>
      <c r="D358" s="93"/>
      <c r="E358" s="93"/>
      <c r="F358" s="93"/>
      <c r="G358" s="93"/>
      <c r="H358" s="93"/>
      <c r="I358" s="93"/>
      <c r="J358" s="93"/>
      <c r="K358" s="93"/>
      <c r="L358" s="92"/>
      <c r="M358" s="93"/>
      <c r="N358" s="91">
        <f t="shared" si="108"/>
        <v>0</v>
      </c>
      <c r="O358" s="91" t="str">
        <f t="shared" si="109"/>
        <v/>
      </c>
      <c r="P358" s="91" t="str">
        <f t="shared" si="110"/>
        <v/>
      </c>
      <c r="Q358" s="91" t="str">
        <f t="shared" si="111"/>
        <v>HDJ</v>
      </c>
      <c r="R358" s="82"/>
      <c r="S358" s="95">
        <f t="shared" si="115"/>
        <v>0</v>
      </c>
      <c r="T358" s="95">
        <f t="shared" si="116"/>
        <v>0</v>
      </c>
      <c r="U358" s="79" t="e">
        <f>VLOOKUP($S358,'Grille de Tarif OQN'!$B$2:$S$3603,U$1,0)</f>
        <v>#N/A</v>
      </c>
      <c r="V358" s="79" t="e">
        <f>VLOOKUP($S358,'Grille de Tarif OQN'!$B$2:$S$3603,V$1,0)</f>
        <v>#N/A</v>
      </c>
      <c r="W358" s="79" t="e">
        <f>VLOOKUP($S358,'Grille de Tarif OQN'!$B$2:$S$3603,W$1,0)</f>
        <v>#N/A</v>
      </c>
      <c r="X358" s="79" t="e">
        <f>VLOOKUP($S358,'Grille de Tarif OQN'!$B$2:$S$3603,X$1,0)</f>
        <v>#N/A</v>
      </c>
      <c r="Y358" s="79" t="e">
        <f>VLOOKUP($S358,'Grille de Tarif OQN'!$B$2:$S$3603,Y$1,0)</f>
        <v>#N/A</v>
      </c>
      <c r="Z358" s="79" t="e">
        <f>VLOOKUP($S358,'Grille de Tarif OQN'!$B$2:$S$3603,Z$1,0)</f>
        <v>#N/A</v>
      </c>
      <c r="AA358" s="79" t="e">
        <f>VLOOKUP($S358,'Grille de Tarif OQN'!$B$2:$S$3603,AA$1,0)</f>
        <v>#N/A</v>
      </c>
      <c r="AB358" s="79" t="e">
        <f>VLOOKUP($S358,'Grille de Tarif OQN'!$B$2:$S$3603,AB$1,0)</f>
        <v>#N/A</v>
      </c>
      <c r="AC358" s="79" t="e">
        <f>VLOOKUP($S358,'Grille de Tarif OQN'!$B$2:$S$3603,AC$1,0)</f>
        <v>#N/A</v>
      </c>
      <c r="AD358" s="79" t="e">
        <f>VLOOKUP($S358,'Grille de Tarif OQN'!$B$2:$S$3603,AD$1,0)</f>
        <v>#N/A</v>
      </c>
      <c r="AE358" s="79" t="e">
        <f>VLOOKUP($S358,'Grille de Tarif OQN'!$B$2:$S$3603,AE$1,0)</f>
        <v>#N/A</v>
      </c>
      <c r="AF358" s="79" t="e">
        <f>VLOOKUP($S358,'Grille de Tarif OQN'!$B$2:$S$3603,AF$1,0)</f>
        <v>#N/A</v>
      </c>
      <c r="AG358" s="79" t="e">
        <f>VLOOKUP($S358,'Grille de Tarif OQN'!$B$2:$S$3603,AG$1,0)</f>
        <v>#N/A</v>
      </c>
      <c r="AH358" s="79" t="e">
        <f>VLOOKUP($S358,'Grille de Tarif OQN'!$B$2:$S$3603,AH$1,0)</f>
        <v>#N/A</v>
      </c>
      <c r="AI358" s="79" t="e">
        <f>VLOOKUP($S358,'Grille de Tarif OQN'!$B$2:$S$3603,AI$1,0)</f>
        <v>#N/A</v>
      </c>
      <c r="AJ358" s="79" t="e">
        <f>VLOOKUP($S358,'Grille de Tarif OQN'!$B$2:$S$3603,AJ$1,0)</f>
        <v>#N/A</v>
      </c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72"/>
      <c r="AV358"/>
      <c r="AW358"/>
      <c r="AX358"/>
      <c r="AY358"/>
      <c r="AZ358" s="96">
        <f t="shared" si="117"/>
        <v>0</v>
      </c>
      <c r="BA358" s="24" t="e">
        <f t="shared" si="118"/>
        <v>#N/A</v>
      </c>
      <c r="BB358" s="24" t="e">
        <f t="shared" si="119"/>
        <v>#N/A</v>
      </c>
      <c r="BC358" s="24" t="e">
        <f t="shared" si="112"/>
        <v>#N/A</v>
      </c>
      <c r="BD358" s="24" t="e">
        <f t="shared" si="113"/>
        <v>#N/A</v>
      </c>
      <c r="BE358"/>
      <c r="BF358" t="e">
        <f t="shared" si="120"/>
        <v>#N/A</v>
      </c>
      <c r="BG358" t="str">
        <f t="shared" si="121"/>
        <v>HDJ</v>
      </c>
      <c r="BH358" s="20" t="e">
        <f t="shared" si="122"/>
        <v>#N/A</v>
      </c>
      <c r="BI358" s="20" t="e">
        <f t="shared" si="123"/>
        <v>#N/A</v>
      </c>
      <c r="BJ358" s="20" t="e">
        <f t="shared" si="124"/>
        <v>#N/A</v>
      </c>
      <c r="BK358" s="20" t="e">
        <f t="shared" si="125"/>
        <v>#N/A</v>
      </c>
      <c r="BL358" s="20" t="e">
        <f t="shared" si="126"/>
        <v>#N/A</v>
      </c>
      <c r="BM358" s="20" t="e">
        <f t="shared" si="114"/>
        <v>#N/A</v>
      </c>
      <c r="BN358" s="20" t="e">
        <f t="shared" si="127"/>
        <v>#N/A</v>
      </c>
    </row>
    <row r="359" spans="1:66">
      <c r="A359" s="92"/>
      <c r="B359" s="90"/>
      <c r="C359" s="90"/>
      <c r="D359" s="93"/>
      <c r="E359" s="93"/>
      <c r="F359" s="93"/>
      <c r="G359" s="93"/>
      <c r="H359" s="93"/>
      <c r="I359" s="93"/>
      <c r="J359" s="93"/>
      <c r="K359" s="93"/>
      <c r="L359" s="92"/>
      <c r="M359" s="93"/>
      <c r="N359" s="91">
        <f t="shared" si="108"/>
        <v>0</v>
      </c>
      <c r="O359" s="91" t="str">
        <f t="shared" si="109"/>
        <v/>
      </c>
      <c r="P359" s="91" t="str">
        <f t="shared" si="110"/>
        <v/>
      </c>
      <c r="Q359" s="91" t="str">
        <f t="shared" si="111"/>
        <v>HDJ</v>
      </c>
      <c r="R359" s="82"/>
      <c r="S359" s="95">
        <f t="shared" si="115"/>
        <v>0</v>
      </c>
      <c r="T359" s="95">
        <f t="shared" si="116"/>
        <v>0</v>
      </c>
      <c r="U359" s="79" t="e">
        <f>VLOOKUP($S359,'Grille de Tarif OQN'!$B$2:$S$3603,U$1,0)</f>
        <v>#N/A</v>
      </c>
      <c r="V359" s="79" t="e">
        <f>VLOOKUP($S359,'Grille de Tarif OQN'!$B$2:$S$3603,V$1,0)</f>
        <v>#N/A</v>
      </c>
      <c r="W359" s="79" t="e">
        <f>VLOOKUP($S359,'Grille de Tarif OQN'!$B$2:$S$3603,W$1,0)</f>
        <v>#N/A</v>
      </c>
      <c r="X359" s="79" t="e">
        <f>VLOOKUP($S359,'Grille de Tarif OQN'!$B$2:$S$3603,X$1,0)</f>
        <v>#N/A</v>
      </c>
      <c r="Y359" s="79" t="e">
        <f>VLOOKUP($S359,'Grille de Tarif OQN'!$B$2:$S$3603,Y$1,0)</f>
        <v>#N/A</v>
      </c>
      <c r="Z359" s="79" t="e">
        <f>VLOOKUP($S359,'Grille de Tarif OQN'!$B$2:$S$3603,Z$1,0)</f>
        <v>#N/A</v>
      </c>
      <c r="AA359" s="79" t="e">
        <f>VLOOKUP($S359,'Grille de Tarif OQN'!$B$2:$S$3603,AA$1,0)</f>
        <v>#N/A</v>
      </c>
      <c r="AB359" s="79" t="e">
        <f>VLOOKUP($S359,'Grille de Tarif OQN'!$B$2:$S$3603,AB$1,0)</f>
        <v>#N/A</v>
      </c>
      <c r="AC359" s="79" t="e">
        <f>VLOOKUP($S359,'Grille de Tarif OQN'!$B$2:$S$3603,AC$1,0)</f>
        <v>#N/A</v>
      </c>
      <c r="AD359" s="79" t="e">
        <f>VLOOKUP($S359,'Grille de Tarif OQN'!$B$2:$S$3603,AD$1,0)</f>
        <v>#N/A</v>
      </c>
      <c r="AE359" s="79" t="e">
        <f>VLOOKUP($S359,'Grille de Tarif OQN'!$B$2:$S$3603,AE$1,0)</f>
        <v>#N/A</v>
      </c>
      <c r="AF359" s="79" t="e">
        <f>VLOOKUP($S359,'Grille de Tarif OQN'!$B$2:$S$3603,AF$1,0)</f>
        <v>#N/A</v>
      </c>
      <c r="AG359" s="79" t="e">
        <f>VLOOKUP($S359,'Grille de Tarif OQN'!$B$2:$S$3603,AG$1,0)</f>
        <v>#N/A</v>
      </c>
      <c r="AH359" s="79" t="e">
        <f>VLOOKUP($S359,'Grille de Tarif OQN'!$B$2:$S$3603,AH$1,0)</f>
        <v>#N/A</v>
      </c>
      <c r="AI359" s="79" t="e">
        <f>VLOOKUP($S359,'Grille de Tarif OQN'!$B$2:$S$3603,AI$1,0)</f>
        <v>#N/A</v>
      </c>
      <c r="AJ359" s="79" t="e">
        <f>VLOOKUP($S359,'Grille de Tarif OQN'!$B$2:$S$3603,AJ$1,0)</f>
        <v>#N/A</v>
      </c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72"/>
      <c r="AV359"/>
      <c r="AW359"/>
      <c r="AX359"/>
      <c r="AY359"/>
      <c r="AZ359" s="96">
        <f t="shared" si="117"/>
        <v>0</v>
      </c>
      <c r="BA359" s="24" t="e">
        <f t="shared" si="118"/>
        <v>#N/A</v>
      </c>
      <c r="BB359" s="24" t="e">
        <f t="shared" si="119"/>
        <v>#N/A</v>
      </c>
      <c r="BC359" s="24" t="e">
        <f t="shared" si="112"/>
        <v>#N/A</v>
      </c>
      <c r="BD359" s="24" t="e">
        <f t="shared" si="113"/>
        <v>#N/A</v>
      </c>
      <c r="BE359"/>
      <c r="BF359" t="e">
        <f t="shared" si="120"/>
        <v>#N/A</v>
      </c>
      <c r="BG359" t="str">
        <f t="shared" si="121"/>
        <v>HDJ</v>
      </c>
      <c r="BH359" s="20" t="e">
        <f t="shared" si="122"/>
        <v>#N/A</v>
      </c>
      <c r="BI359" s="20" t="e">
        <f t="shared" si="123"/>
        <v>#N/A</v>
      </c>
      <c r="BJ359" s="20" t="e">
        <f t="shared" si="124"/>
        <v>#N/A</v>
      </c>
      <c r="BK359" s="20" t="e">
        <f t="shared" si="125"/>
        <v>#N/A</v>
      </c>
      <c r="BL359" s="20" t="e">
        <f t="shared" si="126"/>
        <v>#N/A</v>
      </c>
      <c r="BM359" s="20" t="e">
        <f t="shared" si="114"/>
        <v>#N/A</v>
      </c>
      <c r="BN359" s="20" t="e">
        <f t="shared" si="127"/>
        <v>#N/A</v>
      </c>
    </row>
    <row r="360" spans="1:66">
      <c r="A360" s="92"/>
      <c r="B360" s="90"/>
      <c r="C360" s="90"/>
      <c r="D360" s="93"/>
      <c r="E360" s="93"/>
      <c r="F360" s="93"/>
      <c r="G360" s="93"/>
      <c r="H360" s="93"/>
      <c r="I360" s="93"/>
      <c r="J360" s="93"/>
      <c r="K360" s="93"/>
      <c r="L360" s="92"/>
      <c r="M360" s="93"/>
      <c r="N360" s="91">
        <f t="shared" si="108"/>
        <v>0</v>
      </c>
      <c r="O360" s="91" t="str">
        <f t="shared" si="109"/>
        <v/>
      </c>
      <c r="P360" s="91" t="str">
        <f t="shared" si="110"/>
        <v/>
      </c>
      <c r="Q360" s="91" t="str">
        <f t="shared" si="111"/>
        <v>HDJ</v>
      </c>
      <c r="R360" s="82"/>
      <c r="S360" s="95">
        <f t="shared" si="115"/>
        <v>0</v>
      </c>
      <c r="T360" s="95">
        <f t="shared" si="116"/>
        <v>0</v>
      </c>
      <c r="U360" s="79" t="e">
        <f>VLOOKUP($S360,'Grille de Tarif OQN'!$B$2:$S$3603,U$1,0)</f>
        <v>#N/A</v>
      </c>
      <c r="V360" s="79" t="e">
        <f>VLOOKUP($S360,'Grille de Tarif OQN'!$B$2:$S$3603,V$1,0)</f>
        <v>#N/A</v>
      </c>
      <c r="W360" s="79" t="e">
        <f>VLOOKUP($S360,'Grille de Tarif OQN'!$B$2:$S$3603,W$1,0)</f>
        <v>#N/A</v>
      </c>
      <c r="X360" s="79" t="e">
        <f>VLOOKUP($S360,'Grille de Tarif OQN'!$B$2:$S$3603,X$1,0)</f>
        <v>#N/A</v>
      </c>
      <c r="Y360" s="79" t="e">
        <f>VLOOKUP($S360,'Grille de Tarif OQN'!$B$2:$S$3603,Y$1,0)</f>
        <v>#N/A</v>
      </c>
      <c r="Z360" s="79" t="e">
        <f>VLOOKUP($S360,'Grille de Tarif OQN'!$B$2:$S$3603,Z$1,0)</f>
        <v>#N/A</v>
      </c>
      <c r="AA360" s="79" t="e">
        <f>VLOOKUP($S360,'Grille de Tarif OQN'!$B$2:$S$3603,AA$1,0)</f>
        <v>#N/A</v>
      </c>
      <c r="AB360" s="79" t="e">
        <f>VLOOKUP($S360,'Grille de Tarif OQN'!$B$2:$S$3603,AB$1,0)</f>
        <v>#N/A</v>
      </c>
      <c r="AC360" s="79" t="e">
        <f>VLOOKUP($S360,'Grille de Tarif OQN'!$B$2:$S$3603,AC$1,0)</f>
        <v>#N/A</v>
      </c>
      <c r="AD360" s="79" t="e">
        <f>VLOOKUP($S360,'Grille de Tarif OQN'!$B$2:$S$3603,AD$1,0)</f>
        <v>#N/A</v>
      </c>
      <c r="AE360" s="79" t="e">
        <f>VLOOKUP($S360,'Grille de Tarif OQN'!$B$2:$S$3603,AE$1,0)</f>
        <v>#N/A</v>
      </c>
      <c r="AF360" s="79" t="e">
        <f>VLOOKUP($S360,'Grille de Tarif OQN'!$B$2:$S$3603,AF$1,0)</f>
        <v>#N/A</v>
      </c>
      <c r="AG360" s="79" t="e">
        <f>VLOOKUP($S360,'Grille de Tarif OQN'!$B$2:$S$3603,AG$1,0)</f>
        <v>#N/A</v>
      </c>
      <c r="AH360" s="79" t="e">
        <f>VLOOKUP($S360,'Grille de Tarif OQN'!$B$2:$S$3603,AH$1,0)</f>
        <v>#N/A</v>
      </c>
      <c r="AI360" s="79" t="e">
        <f>VLOOKUP($S360,'Grille de Tarif OQN'!$B$2:$S$3603,AI$1,0)</f>
        <v>#N/A</v>
      </c>
      <c r="AJ360" s="79" t="e">
        <f>VLOOKUP($S360,'Grille de Tarif OQN'!$B$2:$S$3603,AJ$1,0)</f>
        <v>#N/A</v>
      </c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72"/>
      <c r="AV360"/>
      <c r="AW360"/>
      <c r="AX360"/>
      <c r="AY360"/>
      <c r="AZ360" s="96">
        <f t="shared" si="117"/>
        <v>0</v>
      </c>
      <c r="BA360" s="24" t="e">
        <f t="shared" si="118"/>
        <v>#N/A</v>
      </c>
      <c r="BB360" s="24" t="e">
        <f t="shared" si="119"/>
        <v>#N/A</v>
      </c>
      <c r="BC360" s="24" t="e">
        <f t="shared" si="112"/>
        <v>#N/A</v>
      </c>
      <c r="BD360" s="24" t="e">
        <f t="shared" si="113"/>
        <v>#N/A</v>
      </c>
      <c r="BE360"/>
      <c r="BF360" t="e">
        <f t="shared" si="120"/>
        <v>#N/A</v>
      </c>
      <c r="BG360" t="str">
        <f t="shared" si="121"/>
        <v>HDJ</v>
      </c>
      <c r="BH360" s="20" t="e">
        <f t="shared" si="122"/>
        <v>#N/A</v>
      </c>
      <c r="BI360" s="20" t="e">
        <f t="shared" si="123"/>
        <v>#N/A</v>
      </c>
      <c r="BJ360" s="20" t="e">
        <f t="shared" si="124"/>
        <v>#N/A</v>
      </c>
      <c r="BK360" s="20" t="e">
        <f t="shared" si="125"/>
        <v>#N/A</v>
      </c>
      <c r="BL360" s="20" t="e">
        <f t="shared" si="126"/>
        <v>#N/A</v>
      </c>
      <c r="BM360" s="20" t="e">
        <f t="shared" si="114"/>
        <v>#N/A</v>
      </c>
      <c r="BN360" s="20" t="e">
        <f t="shared" si="127"/>
        <v>#N/A</v>
      </c>
    </row>
    <row r="361" spans="1:66">
      <c r="A361" s="92"/>
      <c r="B361" s="90"/>
      <c r="C361" s="90"/>
      <c r="D361" s="93"/>
      <c r="E361" s="93"/>
      <c r="F361" s="93"/>
      <c r="G361" s="93"/>
      <c r="H361" s="93"/>
      <c r="I361" s="93"/>
      <c r="J361" s="93"/>
      <c r="K361" s="93"/>
      <c r="L361" s="92"/>
      <c r="M361" s="93"/>
      <c r="N361" s="91">
        <f t="shared" si="108"/>
        <v>0</v>
      </c>
      <c r="O361" s="91" t="str">
        <f t="shared" si="109"/>
        <v/>
      </c>
      <c r="P361" s="91" t="str">
        <f t="shared" si="110"/>
        <v/>
      </c>
      <c r="Q361" s="91" t="str">
        <f t="shared" si="111"/>
        <v>HDJ</v>
      </c>
      <c r="R361" s="82"/>
      <c r="S361" s="95">
        <f t="shared" si="115"/>
        <v>0</v>
      </c>
      <c r="T361" s="95">
        <f t="shared" si="116"/>
        <v>0</v>
      </c>
      <c r="U361" s="79" t="e">
        <f>VLOOKUP($S361,'Grille de Tarif OQN'!$B$2:$S$3603,U$1,0)</f>
        <v>#N/A</v>
      </c>
      <c r="V361" s="79" t="e">
        <f>VLOOKUP($S361,'Grille de Tarif OQN'!$B$2:$S$3603,V$1,0)</f>
        <v>#N/A</v>
      </c>
      <c r="W361" s="79" t="e">
        <f>VLOOKUP($S361,'Grille de Tarif OQN'!$B$2:$S$3603,W$1,0)</f>
        <v>#N/A</v>
      </c>
      <c r="X361" s="79" t="e">
        <f>VLOOKUP($S361,'Grille de Tarif OQN'!$B$2:$S$3603,X$1,0)</f>
        <v>#N/A</v>
      </c>
      <c r="Y361" s="79" t="e">
        <f>VLOOKUP($S361,'Grille de Tarif OQN'!$B$2:$S$3603,Y$1,0)</f>
        <v>#N/A</v>
      </c>
      <c r="Z361" s="79" t="e">
        <f>VLOOKUP($S361,'Grille de Tarif OQN'!$B$2:$S$3603,Z$1,0)</f>
        <v>#N/A</v>
      </c>
      <c r="AA361" s="79" t="e">
        <f>VLOOKUP($S361,'Grille de Tarif OQN'!$B$2:$S$3603,AA$1,0)</f>
        <v>#N/A</v>
      </c>
      <c r="AB361" s="79" t="e">
        <f>VLOOKUP($S361,'Grille de Tarif OQN'!$B$2:$S$3603,AB$1,0)</f>
        <v>#N/A</v>
      </c>
      <c r="AC361" s="79" t="e">
        <f>VLOOKUP($S361,'Grille de Tarif OQN'!$B$2:$S$3603,AC$1,0)</f>
        <v>#N/A</v>
      </c>
      <c r="AD361" s="79" t="e">
        <f>VLOOKUP($S361,'Grille de Tarif OQN'!$B$2:$S$3603,AD$1,0)</f>
        <v>#N/A</v>
      </c>
      <c r="AE361" s="79" t="e">
        <f>VLOOKUP($S361,'Grille de Tarif OQN'!$B$2:$S$3603,AE$1,0)</f>
        <v>#N/A</v>
      </c>
      <c r="AF361" s="79" t="e">
        <f>VLOOKUP($S361,'Grille de Tarif OQN'!$B$2:$S$3603,AF$1,0)</f>
        <v>#N/A</v>
      </c>
      <c r="AG361" s="79" t="e">
        <f>VLOOKUP($S361,'Grille de Tarif OQN'!$B$2:$S$3603,AG$1,0)</f>
        <v>#N/A</v>
      </c>
      <c r="AH361" s="79" t="e">
        <f>VLOOKUP($S361,'Grille de Tarif OQN'!$B$2:$S$3603,AH$1,0)</f>
        <v>#N/A</v>
      </c>
      <c r="AI361" s="79" t="e">
        <f>VLOOKUP($S361,'Grille de Tarif OQN'!$B$2:$S$3603,AI$1,0)</f>
        <v>#N/A</v>
      </c>
      <c r="AJ361" s="79" t="e">
        <f>VLOOKUP($S361,'Grille de Tarif OQN'!$B$2:$S$3603,AJ$1,0)</f>
        <v>#N/A</v>
      </c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72"/>
      <c r="AV361"/>
      <c r="AW361"/>
      <c r="AX361"/>
      <c r="AY361"/>
      <c r="AZ361" s="96">
        <f t="shared" si="117"/>
        <v>0</v>
      </c>
      <c r="BA361" s="24" t="e">
        <f t="shared" si="118"/>
        <v>#N/A</v>
      </c>
      <c r="BB361" s="24" t="e">
        <f t="shared" si="119"/>
        <v>#N/A</v>
      </c>
      <c r="BC361" s="24" t="e">
        <f t="shared" si="112"/>
        <v>#N/A</v>
      </c>
      <c r="BD361" s="24" t="e">
        <f t="shared" si="113"/>
        <v>#N/A</v>
      </c>
      <c r="BE361"/>
      <c r="BF361" t="e">
        <f t="shared" si="120"/>
        <v>#N/A</v>
      </c>
      <c r="BG361" t="str">
        <f t="shared" si="121"/>
        <v>HDJ</v>
      </c>
      <c r="BH361" s="20" t="e">
        <f t="shared" si="122"/>
        <v>#N/A</v>
      </c>
      <c r="BI361" s="20" t="e">
        <f t="shared" si="123"/>
        <v>#N/A</v>
      </c>
      <c r="BJ361" s="20" t="e">
        <f t="shared" si="124"/>
        <v>#N/A</v>
      </c>
      <c r="BK361" s="20" t="e">
        <f t="shared" si="125"/>
        <v>#N/A</v>
      </c>
      <c r="BL361" s="20" t="e">
        <f t="shared" si="126"/>
        <v>#N/A</v>
      </c>
      <c r="BM361" s="20" t="e">
        <f t="shared" si="114"/>
        <v>#N/A</v>
      </c>
      <c r="BN361" s="20" t="e">
        <f t="shared" si="127"/>
        <v>#N/A</v>
      </c>
    </row>
    <row r="362" spans="1:66">
      <c r="A362" s="92"/>
      <c r="B362" s="90"/>
      <c r="C362" s="90"/>
      <c r="D362" s="93"/>
      <c r="E362" s="93"/>
      <c r="F362" s="93"/>
      <c r="G362" s="93"/>
      <c r="H362" s="93"/>
      <c r="I362" s="93"/>
      <c r="J362" s="93"/>
      <c r="K362" s="93"/>
      <c r="L362" s="92"/>
      <c r="M362" s="93"/>
      <c r="N362" s="91">
        <f t="shared" si="108"/>
        <v>0</v>
      </c>
      <c r="O362" s="91" t="str">
        <f t="shared" si="109"/>
        <v/>
      </c>
      <c r="P362" s="91" t="str">
        <f t="shared" si="110"/>
        <v/>
      </c>
      <c r="Q362" s="91" t="str">
        <f t="shared" si="111"/>
        <v>HDJ</v>
      </c>
      <c r="R362" s="82"/>
      <c r="S362" s="95">
        <f t="shared" si="115"/>
        <v>0</v>
      </c>
      <c r="T362" s="95">
        <f t="shared" si="116"/>
        <v>0</v>
      </c>
      <c r="U362" s="79" t="e">
        <f>VLOOKUP($S362,'Grille de Tarif OQN'!$B$2:$S$3603,U$1,0)</f>
        <v>#N/A</v>
      </c>
      <c r="V362" s="79" t="e">
        <f>VLOOKUP($S362,'Grille de Tarif OQN'!$B$2:$S$3603,V$1,0)</f>
        <v>#N/A</v>
      </c>
      <c r="W362" s="79" t="e">
        <f>VLOOKUP($S362,'Grille de Tarif OQN'!$B$2:$S$3603,W$1,0)</f>
        <v>#N/A</v>
      </c>
      <c r="X362" s="79" t="e">
        <f>VLOOKUP($S362,'Grille de Tarif OQN'!$B$2:$S$3603,X$1,0)</f>
        <v>#N/A</v>
      </c>
      <c r="Y362" s="79" t="e">
        <f>VLOOKUP($S362,'Grille de Tarif OQN'!$B$2:$S$3603,Y$1,0)</f>
        <v>#N/A</v>
      </c>
      <c r="Z362" s="79" t="e">
        <f>VLOOKUP($S362,'Grille de Tarif OQN'!$B$2:$S$3603,Z$1,0)</f>
        <v>#N/A</v>
      </c>
      <c r="AA362" s="79" t="e">
        <f>VLOOKUP($S362,'Grille de Tarif OQN'!$B$2:$S$3603,AA$1,0)</f>
        <v>#N/A</v>
      </c>
      <c r="AB362" s="79" t="e">
        <f>VLOOKUP($S362,'Grille de Tarif OQN'!$B$2:$S$3603,AB$1,0)</f>
        <v>#N/A</v>
      </c>
      <c r="AC362" s="79" t="e">
        <f>VLOOKUP($S362,'Grille de Tarif OQN'!$B$2:$S$3603,AC$1,0)</f>
        <v>#N/A</v>
      </c>
      <c r="AD362" s="79" t="e">
        <f>VLOOKUP($S362,'Grille de Tarif OQN'!$B$2:$S$3603,AD$1,0)</f>
        <v>#N/A</v>
      </c>
      <c r="AE362" s="79" t="e">
        <f>VLOOKUP($S362,'Grille de Tarif OQN'!$B$2:$S$3603,AE$1,0)</f>
        <v>#N/A</v>
      </c>
      <c r="AF362" s="79" t="e">
        <f>VLOOKUP($S362,'Grille de Tarif OQN'!$B$2:$S$3603,AF$1,0)</f>
        <v>#N/A</v>
      </c>
      <c r="AG362" s="79" t="e">
        <f>VLOOKUP($S362,'Grille de Tarif OQN'!$B$2:$S$3603,AG$1,0)</f>
        <v>#N/A</v>
      </c>
      <c r="AH362" s="79" t="e">
        <f>VLOOKUP($S362,'Grille de Tarif OQN'!$B$2:$S$3603,AH$1,0)</f>
        <v>#N/A</v>
      </c>
      <c r="AI362" s="79" t="e">
        <f>VLOOKUP($S362,'Grille de Tarif OQN'!$B$2:$S$3603,AI$1,0)</f>
        <v>#N/A</v>
      </c>
      <c r="AJ362" s="79" t="e">
        <f>VLOOKUP($S362,'Grille de Tarif OQN'!$B$2:$S$3603,AJ$1,0)</f>
        <v>#N/A</v>
      </c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72"/>
      <c r="AV362"/>
      <c r="AW362"/>
      <c r="AX362"/>
      <c r="AY362"/>
      <c r="AZ362" s="96">
        <f t="shared" si="117"/>
        <v>0</v>
      </c>
      <c r="BA362" s="24" t="e">
        <f t="shared" si="118"/>
        <v>#N/A</v>
      </c>
      <c r="BB362" s="24" t="e">
        <f t="shared" si="119"/>
        <v>#N/A</v>
      </c>
      <c r="BC362" s="24" t="e">
        <f t="shared" si="112"/>
        <v>#N/A</v>
      </c>
      <c r="BD362" s="24" t="e">
        <f t="shared" si="113"/>
        <v>#N/A</v>
      </c>
      <c r="BE362"/>
      <c r="BF362" t="e">
        <f t="shared" si="120"/>
        <v>#N/A</v>
      </c>
      <c r="BG362" t="str">
        <f t="shared" si="121"/>
        <v>HDJ</v>
      </c>
      <c r="BH362" s="20" t="e">
        <f t="shared" si="122"/>
        <v>#N/A</v>
      </c>
      <c r="BI362" s="20" t="e">
        <f t="shared" si="123"/>
        <v>#N/A</v>
      </c>
      <c r="BJ362" s="20" t="e">
        <f t="shared" si="124"/>
        <v>#N/A</v>
      </c>
      <c r="BK362" s="20" t="e">
        <f t="shared" si="125"/>
        <v>#N/A</v>
      </c>
      <c r="BL362" s="20" t="e">
        <f t="shared" si="126"/>
        <v>#N/A</v>
      </c>
      <c r="BM362" s="20" t="e">
        <f t="shared" si="114"/>
        <v>#N/A</v>
      </c>
      <c r="BN362" s="20" t="e">
        <f t="shared" si="127"/>
        <v>#N/A</v>
      </c>
    </row>
    <row r="363" spans="1:66">
      <c r="A363" s="92"/>
      <c r="B363" s="90"/>
      <c r="C363" s="90"/>
      <c r="D363" s="93"/>
      <c r="E363" s="93"/>
      <c r="F363" s="93"/>
      <c r="G363" s="93"/>
      <c r="H363" s="93"/>
      <c r="I363" s="93"/>
      <c r="J363" s="93"/>
      <c r="K363" s="93"/>
      <c r="L363" s="92"/>
      <c r="M363" s="93"/>
      <c r="N363" s="91">
        <f t="shared" si="108"/>
        <v>0</v>
      </c>
      <c r="O363" s="91" t="str">
        <f t="shared" si="109"/>
        <v/>
      </c>
      <c r="P363" s="91" t="str">
        <f t="shared" si="110"/>
        <v/>
      </c>
      <c r="Q363" s="91" t="str">
        <f t="shared" si="111"/>
        <v>HDJ</v>
      </c>
      <c r="R363" s="82"/>
      <c r="S363" s="95">
        <f t="shared" si="115"/>
        <v>0</v>
      </c>
      <c r="T363" s="95">
        <f t="shared" si="116"/>
        <v>0</v>
      </c>
      <c r="U363" s="79" t="e">
        <f>VLOOKUP($S363,'Grille de Tarif OQN'!$B$2:$S$3603,U$1,0)</f>
        <v>#N/A</v>
      </c>
      <c r="V363" s="79" t="e">
        <f>VLOOKUP($S363,'Grille de Tarif OQN'!$B$2:$S$3603,V$1,0)</f>
        <v>#N/A</v>
      </c>
      <c r="W363" s="79" t="e">
        <f>VLOOKUP($S363,'Grille de Tarif OQN'!$B$2:$S$3603,W$1,0)</f>
        <v>#N/A</v>
      </c>
      <c r="X363" s="79" t="e">
        <f>VLOOKUP($S363,'Grille de Tarif OQN'!$B$2:$S$3603,X$1,0)</f>
        <v>#N/A</v>
      </c>
      <c r="Y363" s="79" t="e">
        <f>VLOOKUP($S363,'Grille de Tarif OQN'!$B$2:$S$3603,Y$1,0)</f>
        <v>#N/A</v>
      </c>
      <c r="Z363" s="79" t="e">
        <f>VLOOKUP($S363,'Grille de Tarif OQN'!$B$2:$S$3603,Z$1,0)</f>
        <v>#N/A</v>
      </c>
      <c r="AA363" s="79" t="e">
        <f>VLOOKUP($S363,'Grille de Tarif OQN'!$B$2:$S$3603,AA$1,0)</f>
        <v>#N/A</v>
      </c>
      <c r="AB363" s="79" t="e">
        <f>VLOOKUP($S363,'Grille de Tarif OQN'!$B$2:$S$3603,AB$1,0)</f>
        <v>#N/A</v>
      </c>
      <c r="AC363" s="79" t="e">
        <f>VLOOKUP($S363,'Grille de Tarif OQN'!$B$2:$S$3603,AC$1,0)</f>
        <v>#N/A</v>
      </c>
      <c r="AD363" s="79" t="e">
        <f>VLOOKUP($S363,'Grille de Tarif OQN'!$B$2:$S$3603,AD$1,0)</f>
        <v>#N/A</v>
      </c>
      <c r="AE363" s="79" t="e">
        <f>VLOOKUP($S363,'Grille de Tarif OQN'!$B$2:$S$3603,AE$1,0)</f>
        <v>#N/A</v>
      </c>
      <c r="AF363" s="79" t="e">
        <f>VLOOKUP($S363,'Grille de Tarif OQN'!$B$2:$S$3603,AF$1,0)</f>
        <v>#N/A</v>
      </c>
      <c r="AG363" s="79" t="e">
        <f>VLOOKUP($S363,'Grille de Tarif OQN'!$B$2:$S$3603,AG$1,0)</f>
        <v>#N/A</v>
      </c>
      <c r="AH363" s="79" t="e">
        <f>VLOOKUP($S363,'Grille de Tarif OQN'!$B$2:$S$3603,AH$1,0)</f>
        <v>#N/A</v>
      </c>
      <c r="AI363" s="79" t="e">
        <f>VLOOKUP($S363,'Grille de Tarif OQN'!$B$2:$S$3603,AI$1,0)</f>
        <v>#N/A</v>
      </c>
      <c r="AJ363" s="79" t="e">
        <f>VLOOKUP($S363,'Grille de Tarif OQN'!$B$2:$S$3603,AJ$1,0)</f>
        <v>#N/A</v>
      </c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72"/>
      <c r="AV363"/>
      <c r="AW363"/>
      <c r="AX363"/>
      <c r="AY363"/>
      <c r="AZ363" s="96">
        <f t="shared" si="117"/>
        <v>0</v>
      </c>
      <c r="BA363" s="24" t="e">
        <f t="shared" si="118"/>
        <v>#N/A</v>
      </c>
      <c r="BB363" s="24" t="e">
        <f t="shared" si="119"/>
        <v>#N/A</v>
      </c>
      <c r="BC363" s="24" t="e">
        <f t="shared" si="112"/>
        <v>#N/A</v>
      </c>
      <c r="BD363" s="24" t="e">
        <f t="shared" si="113"/>
        <v>#N/A</v>
      </c>
      <c r="BE363"/>
      <c r="BF363" t="e">
        <f t="shared" si="120"/>
        <v>#N/A</v>
      </c>
      <c r="BG363" t="str">
        <f t="shared" si="121"/>
        <v>HDJ</v>
      </c>
      <c r="BH363" s="20" t="e">
        <f t="shared" si="122"/>
        <v>#N/A</v>
      </c>
      <c r="BI363" s="20" t="e">
        <f t="shared" si="123"/>
        <v>#N/A</v>
      </c>
      <c r="BJ363" s="20" t="e">
        <f t="shared" si="124"/>
        <v>#N/A</v>
      </c>
      <c r="BK363" s="20" t="e">
        <f t="shared" si="125"/>
        <v>#N/A</v>
      </c>
      <c r="BL363" s="20" t="e">
        <f t="shared" si="126"/>
        <v>#N/A</v>
      </c>
      <c r="BM363" s="20" t="e">
        <f t="shared" si="114"/>
        <v>#N/A</v>
      </c>
      <c r="BN363" s="20" t="e">
        <f t="shared" si="127"/>
        <v>#N/A</v>
      </c>
    </row>
    <row r="364" spans="1:66">
      <c r="A364" s="92"/>
      <c r="B364" s="90"/>
      <c r="C364" s="90"/>
      <c r="D364" s="93"/>
      <c r="E364" s="93"/>
      <c r="F364" s="93"/>
      <c r="G364" s="93"/>
      <c r="H364" s="93"/>
      <c r="I364" s="93"/>
      <c r="J364" s="93"/>
      <c r="K364" s="93"/>
      <c r="L364" s="92"/>
      <c r="M364" s="93"/>
      <c r="N364" s="91">
        <f t="shared" si="108"/>
        <v>0</v>
      </c>
      <c r="O364" s="91" t="str">
        <f t="shared" si="109"/>
        <v/>
      </c>
      <c r="P364" s="91" t="str">
        <f t="shared" si="110"/>
        <v/>
      </c>
      <c r="Q364" s="91" t="str">
        <f t="shared" si="111"/>
        <v>HDJ</v>
      </c>
      <c r="R364" s="82"/>
      <c r="S364" s="95">
        <f t="shared" si="115"/>
        <v>0</v>
      </c>
      <c r="T364" s="95">
        <f t="shared" si="116"/>
        <v>0</v>
      </c>
      <c r="U364" s="79" t="e">
        <f>VLOOKUP($S364,'Grille de Tarif OQN'!$B$2:$S$3603,U$1,0)</f>
        <v>#N/A</v>
      </c>
      <c r="V364" s="79" t="e">
        <f>VLOOKUP($S364,'Grille de Tarif OQN'!$B$2:$S$3603,V$1,0)</f>
        <v>#N/A</v>
      </c>
      <c r="W364" s="79" t="e">
        <f>VLOOKUP($S364,'Grille de Tarif OQN'!$B$2:$S$3603,W$1,0)</f>
        <v>#N/A</v>
      </c>
      <c r="X364" s="79" t="e">
        <f>VLOOKUP($S364,'Grille de Tarif OQN'!$B$2:$S$3603,X$1,0)</f>
        <v>#N/A</v>
      </c>
      <c r="Y364" s="79" t="e">
        <f>VLOOKUP($S364,'Grille de Tarif OQN'!$B$2:$S$3603,Y$1,0)</f>
        <v>#N/A</v>
      </c>
      <c r="Z364" s="79" t="e">
        <f>VLOOKUP($S364,'Grille de Tarif OQN'!$B$2:$S$3603,Z$1,0)</f>
        <v>#N/A</v>
      </c>
      <c r="AA364" s="79" t="e">
        <f>VLOOKUP($S364,'Grille de Tarif OQN'!$B$2:$S$3603,AA$1,0)</f>
        <v>#N/A</v>
      </c>
      <c r="AB364" s="79" t="e">
        <f>VLOOKUP($S364,'Grille de Tarif OQN'!$B$2:$S$3603,AB$1,0)</f>
        <v>#N/A</v>
      </c>
      <c r="AC364" s="79" t="e">
        <f>VLOOKUP($S364,'Grille de Tarif OQN'!$B$2:$S$3603,AC$1,0)</f>
        <v>#N/A</v>
      </c>
      <c r="AD364" s="79" t="e">
        <f>VLOOKUP($S364,'Grille de Tarif OQN'!$B$2:$S$3603,AD$1,0)</f>
        <v>#N/A</v>
      </c>
      <c r="AE364" s="79" t="e">
        <f>VLOOKUP($S364,'Grille de Tarif OQN'!$B$2:$S$3603,AE$1,0)</f>
        <v>#N/A</v>
      </c>
      <c r="AF364" s="79" t="e">
        <f>VLOOKUP($S364,'Grille de Tarif OQN'!$B$2:$S$3603,AF$1,0)</f>
        <v>#N/A</v>
      </c>
      <c r="AG364" s="79" t="e">
        <f>VLOOKUP($S364,'Grille de Tarif OQN'!$B$2:$S$3603,AG$1,0)</f>
        <v>#N/A</v>
      </c>
      <c r="AH364" s="79" t="e">
        <f>VLOOKUP($S364,'Grille de Tarif OQN'!$B$2:$S$3603,AH$1,0)</f>
        <v>#N/A</v>
      </c>
      <c r="AI364" s="79" t="e">
        <f>VLOOKUP($S364,'Grille de Tarif OQN'!$B$2:$S$3603,AI$1,0)</f>
        <v>#N/A</v>
      </c>
      <c r="AJ364" s="79" t="e">
        <f>VLOOKUP($S364,'Grille de Tarif OQN'!$B$2:$S$3603,AJ$1,0)</f>
        <v>#N/A</v>
      </c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72"/>
      <c r="AV364"/>
      <c r="AW364"/>
      <c r="AX364"/>
      <c r="AY364"/>
      <c r="AZ364" s="96">
        <f t="shared" si="117"/>
        <v>0</v>
      </c>
      <c r="BA364" s="24" t="e">
        <f t="shared" si="118"/>
        <v>#N/A</v>
      </c>
      <c r="BB364" s="24" t="e">
        <f t="shared" si="119"/>
        <v>#N/A</v>
      </c>
      <c r="BC364" s="24" t="e">
        <f t="shared" si="112"/>
        <v>#N/A</v>
      </c>
      <c r="BD364" s="24" t="e">
        <f t="shared" si="113"/>
        <v>#N/A</v>
      </c>
      <c r="BE364"/>
      <c r="BF364" t="e">
        <f t="shared" si="120"/>
        <v>#N/A</v>
      </c>
      <c r="BG364" t="str">
        <f t="shared" si="121"/>
        <v>HDJ</v>
      </c>
      <c r="BH364" s="20" t="e">
        <f t="shared" si="122"/>
        <v>#N/A</v>
      </c>
      <c r="BI364" s="20" t="e">
        <f t="shared" si="123"/>
        <v>#N/A</v>
      </c>
      <c r="BJ364" s="20" t="e">
        <f t="shared" si="124"/>
        <v>#N/A</v>
      </c>
      <c r="BK364" s="20" t="e">
        <f t="shared" si="125"/>
        <v>#N/A</v>
      </c>
      <c r="BL364" s="20" t="e">
        <f t="shared" si="126"/>
        <v>#N/A</v>
      </c>
      <c r="BM364" s="20" t="e">
        <f t="shared" si="114"/>
        <v>#N/A</v>
      </c>
      <c r="BN364" s="20" t="e">
        <f t="shared" si="127"/>
        <v>#N/A</v>
      </c>
    </row>
    <row r="365" spans="1:66">
      <c r="A365" s="92"/>
      <c r="B365" s="90"/>
      <c r="C365" s="90"/>
      <c r="D365" s="93"/>
      <c r="E365" s="93"/>
      <c r="F365" s="93"/>
      <c r="G365" s="93"/>
      <c r="H365" s="93"/>
      <c r="I365" s="93"/>
      <c r="J365" s="93"/>
      <c r="K365" s="93"/>
      <c r="L365" s="92"/>
      <c r="M365" s="93"/>
      <c r="N365" s="91">
        <f t="shared" si="108"/>
        <v>0</v>
      </c>
      <c r="O365" s="91" t="str">
        <f t="shared" si="109"/>
        <v/>
      </c>
      <c r="P365" s="91" t="str">
        <f t="shared" si="110"/>
        <v/>
      </c>
      <c r="Q365" s="91" t="str">
        <f t="shared" si="111"/>
        <v>HDJ</v>
      </c>
      <c r="R365" s="82"/>
      <c r="S365" s="95">
        <f t="shared" si="115"/>
        <v>0</v>
      </c>
      <c r="T365" s="95">
        <f t="shared" si="116"/>
        <v>0</v>
      </c>
      <c r="U365" s="79" t="e">
        <f>VLOOKUP($S365,'Grille de Tarif OQN'!$B$2:$S$3603,U$1,0)</f>
        <v>#N/A</v>
      </c>
      <c r="V365" s="79" t="e">
        <f>VLOOKUP($S365,'Grille de Tarif OQN'!$B$2:$S$3603,V$1,0)</f>
        <v>#N/A</v>
      </c>
      <c r="W365" s="79" t="e">
        <f>VLOOKUP($S365,'Grille de Tarif OQN'!$B$2:$S$3603,W$1,0)</f>
        <v>#N/A</v>
      </c>
      <c r="X365" s="79" t="e">
        <f>VLOOKUP($S365,'Grille de Tarif OQN'!$B$2:$S$3603,X$1,0)</f>
        <v>#N/A</v>
      </c>
      <c r="Y365" s="79" t="e">
        <f>VLOOKUP($S365,'Grille de Tarif OQN'!$B$2:$S$3603,Y$1,0)</f>
        <v>#N/A</v>
      </c>
      <c r="Z365" s="79" t="e">
        <f>VLOOKUP($S365,'Grille de Tarif OQN'!$B$2:$S$3603,Z$1,0)</f>
        <v>#N/A</v>
      </c>
      <c r="AA365" s="79" t="e">
        <f>VLOOKUP($S365,'Grille de Tarif OQN'!$B$2:$S$3603,AA$1,0)</f>
        <v>#N/A</v>
      </c>
      <c r="AB365" s="79" t="e">
        <f>VLOOKUP($S365,'Grille de Tarif OQN'!$B$2:$S$3603,AB$1,0)</f>
        <v>#N/A</v>
      </c>
      <c r="AC365" s="79" t="e">
        <f>VLOOKUP($S365,'Grille de Tarif OQN'!$B$2:$S$3603,AC$1,0)</f>
        <v>#N/A</v>
      </c>
      <c r="AD365" s="79" t="e">
        <f>VLOOKUP($S365,'Grille de Tarif OQN'!$B$2:$S$3603,AD$1,0)</f>
        <v>#N/A</v>
      </c>
      <c r="AE365" s="79" t="e">
        <f>VLOOKUP($S365,'Grille de Tarif OQN'!$B$2:$S$3603,AE$1,0)</f>
        <v>#N/A</v>
      </c>
      <c r="AF365" s="79" t="e">
        <f>VLOOKUP($S365,'Grille de Tarif OQN'!$B$2:$S$3603,AF$1,0)</f>
        <v>#N/A</v>
      </c>
      <c r="AG365" s="79" t="e">
        <f>VLOOKUP($S365,'Grille de Tarif OQN'!$B$2:$S$3603,AG$1,0)</f>
        <v>#N/A</v>
      </c>
      <c r="AH365" s="79" t="e">
        <f>VLOOKUP($S365,'Grille de Tarif OQN'!$B$2:$S$3603,AH$1,0)</f>
        <v>#N/A</v>
      </c>
      <c r="AI365" s="79" t="e">
        <f>VLOOKUP($S365,'Grille de Tarif OQN'!$B$2:$S$3603,AI$1,0)</f>
        <v>#N/A</v>
      </c>
      <c r="AJ365" s="79" t="e">
        <f>VLOOKUP($S365,'Grille de Tarif OQN'!$B$2:$S$3603,AJ$1,0)</f>
        <v>#N/A</v>
      </c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72"/>
      <c r="AV365"/>
      <c r="AW365"/>
      <c r="AX365"/>
      <c r="AY365"/>
      <c r="AZ365" s="96">
        <f t="shared" si="117"/>
        <v>0</v>
      </c>
      <c r="BA365" s="24" t="e">
        <f t="shared" si="118"/>
        <v>#N/A</v>
      </c>
      <c r="BB365" s="24" t="e">
        <f t="shared" si="119"/>
        <v>#N/A</v>
      </c>
      <c r="BC365" s="24" t="e">
        <f t="shared" si="112"/>
        <v>#N/A</v>
      </c>
      <c r="BD365" s="24" t="e">
        <f t="shared" si="113"/>
        <v>#N/A</v>
      </c>
      <c r="BE365"/>
      <c r="BF365" t="e">
        <f t="shared" si="120"/>
        <v>#N/A</v>
      </c>
      <c r="BG365" t="str">
        <f t="shared" si="121"/>
        <v>HDJ</v>
      </c>
      <c r="BH365" s="20" t="e">
        <f t="shared" si="122"/>
        <v>#N/A</v>
      </c>
      <c r="BI365" s="20" t="e">
        <f t="shared" si="123"/>
        <v>#N/A</v>
      </c>
      <c r="BJ365" s="20" t="e">
        <f t="shared" si="124"/>
        <v>#N/A</v>
      </c>
      <c r="BK365" s="20" t="e">
        <f t="shared" si="125"/>
        <v>#N/A</v>
      </c>
      <c r="BL365" s="20" t="e">
        <f t="shared" si="126"/>
        <v>#N/A</v>
      </c>
      <c r="BM365" s="20" t="e">
        <f t="shared" si="114"/>
        <v>#N/A</v>
      </c>
      <c r="BN365" s="20" t="e">
        <f t="shared" si="127"/>
        <v>#N/A</v>
      </c>
    </row>
    <row r="366" spans="1:66">
      <c r="A366" s="92"/>
      <c r="B366" s="90"/>
      <c r="C366" s="90"/>
      <c r="D366" s="93"/>
      <c r="E366" s="93"/>
      <c r="F366" s="93"/>
      <c r="G366" s="93"/>
      <c r="H366" s="93"/>
      <c r="I366" s="93"/>
      <c r="J366" s="93"/>
      <c r="K366" s="93"/>
      <c r="L366" s="92"/>
      <c r="M366" s="93"/>
      <c r="N366" s="91">
        <f t="shared" si="108"/>
        <v>0</v>
      </c>
      <c r="O366" s="91" t="str">
        <f t="shared" si="109"/>
        <v/>
      </c>
      <c r="P366" s="91" t="str">
        <f t="shared" si="110"/>
        <v/>
      </c>
      <c r="Q366" s="91" t="str">
        <f t="shared" si="111"/>
        <v>HDJ</v>
      </c>
      <c r="R366" s="82"/>
      <c r="S366" s="95">
        <f t="shared" si="115"/>
        <v>0</v>
      </c>
      <c r="T366" s="95">
        <f t="shared" si="116"/>
        <v>0</v>
      </c>
      <c r="U366" s="79" t="e">
        <f>VLOOKUP($S366,'Grille de Tarif OQN'!$B$2:$S$3603,U$1,0)</f>
        <v>#N/A</v>
      </c>
      <c r="V366" s="79" t="e">
        <f>VLOOKUP($S366,'Grille de Tarif OQN'!$B$2:$S$3603,V$1,0)</f>
        <v>#N/A</v>
      </c>
      <c r="W366" s="79" t="e">
        <f>VLOOKUP($S366,'Grille de Tarif OQN'!$B$2:$S$3603,W$1,0)</f>
        <v>#N/A</v>
      </c>
      <c r="X366" s="79" t="e">
        <f>VLOOKUP($S366,'Grille de Tarif OQN'!$B$2:$S$3603,X$1,0)</f>
        <v>#N/A</v>
      </c>
      <c r="Y366" s="79" t="e">
        <f>VLOOKUP($S366,'Grille de Tarif OQN'!$B$2:$S$3603,Y$1,0)</f>
        <v>#N/A</v>
      </c>
      <c r="Z366" s="79" t="e">
        <f>VLOOKUP($S366,'Grille de Tarif OQN'!$B$2:$S$3603,Z$1,0)</f>
        <v>#N/A</v>
      </c>
      <c r="AA366" s="79" t="e">
        <f>VLOOKUP($S366,'Grille de Tarif OQN'!$B$2:$S$3603,AA$1,0)</f>
        <v>#N/A</v>
      </c>
      <c r="AB366" s="79" t="e">
        <f>VLOOKUP($S366,'Grille de Tarif OQN'!$B$2:$S$3603,AB$1,0)</f>
        <v>#N/A</v>
      </c>
      <c r="AC366" s="79" t="e">
        <f>VLOOKUP($S366,'Grille de Tarif OQN'!$B$2:$S$3603,AC$1,0)</f>
        <v>#N/A</v>
      </c>
      <c r="AD366" s="79" t="e">
        <f>VLOOKUP($S366,'Grille de Tarif OQN'!$B$2:$S$3603,AD$1,0)</f>
        <v>#N/A</v>
      </c>
      <c r="AE366" s="79" t="e">
        <f>VLOOKUP($S366,'Grille de Tarif OQN'!$B$2:$S$3603,AE$1,0)</f>
        <v>#N/A</v>
      </c>
      <c r="AF366" s="79" t="e">
        <f>VLOOKUP($S366,'Grille de Tarif OQN'!$B$2:$S$3603,AF$1,0)</f>
        <v>#N/A</v>
      </c>
      <c r="AG366" s="79" t="e">
        <f>VLOOKUP($S366,'Grille de Tarif OQN'!$B$2:$S$3603,AG$1,0)</f>
        <v>#N/A</v>
      </c>
      <c r="AH366" s="79" t="e">
        <f>VLOOKUP($S366,'Grille de Tarif OQN'!$B$2:$S$3603,AH$1,0)</f>
        <v>#N/A</v>
      </c>
      <c r="AI366" s="79" t="e">
        <f>VLOOKUP($S366,'Grille de Tarif OQN'!$B$2:$S$3603,AI$1,0)</f>
        <v>#N/A</v>
      </c>
      <c r="AJ366" s="79" t="e">
        <f>VLOOKUP($S366,'Grille de Tarif OQN'!$B$2:$S$3603,AJ$1,0)</f>
        <v>#N/A</v>
      </c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72"/>
      <c r="AV366"/>
      <c r="AW366"/>
      <c r="AX366"/>
      <c r="AY366"/>
      <c r="AZ366" s="96">
        <f t="shared" si="117"/>
        <v>0</v>
      </c>
      <c r="BA366" s="24" t="e">
        <f t="shared" si="118"/>
        <v>#N/A</v>
      </c>
      <c r="BB366" s="24" t="e">
        <f t="shared" si="119"/>
        <v>#N/A</v>
      </c>
      <c r="BC366" s="24" t="e">
        <f t="shared" si="112"/>
        <v>#N/A</v>
      </c>
      <c r="BD366" s="24" t="e">
        <f t="shared" si="113"/>
        <v>#N/A</v>
      </c>
      <c r="BE366"/>
      <c r="BF366" t="e">
        <f t="shared" si="120"/>
        <v>#N/A</v>
      </c>
      <c r="BG366" t="str">
        <f t="shared" si="121"/>
        <v>HDJ</v>
      </c>
      <c r="BH366" s="20" t="e">
        <f t="shared" si="122"/>
        <v>#N/A</v>
      </c>
      <c r="BI366" s="20" t="e">
        <f t="shared" si="123"/>
        <v>#N/A</v>
      </c>
      <c r="BJ366" s="20" t="e">
        <f t="shared" si="124"/>
        <v>#N/A</v>
      </c>
      <c r="BK366" s="20" t="e">
        <f t="shared" si="125"/>
        <v>#N/A</v>
      </c>
      <c r="BL366" s="20" t="e">
        <f t="shared" si="126"/>
        <v>#N/A</v>
      </c>
      <c r="BM366" s="20" t="e">
        <f t="shared" si="114"/>
        <v>#N/A</v>
      </c>
      <c r="BN366" s="20" t="e">
        <f t="shared" si="127"/>
        <v>#N/A</v>
      </c>
    </row>
    <row r="367" spans="1:66">
      <c r="A367" s="92"/>
      <c r="B367" s="90"/>
      <c r="C367" s="90"/>
      <c r="D367" s="93"/>
      <c r="E367" s="93"/>
      <c r="F367" s="93"/>
      <c r="G367" s="93"/>
      <c r="H367" s="93"/>
      <c r="I367" s="93"/>
      <c r="J367" s="93"/>
      <c r="K367" s="93"/>
      <c r="L367" s="92"/>
      <c r="M367" s="93"/>
      <c r="N367" s="91">
        <f t="shared" si="108"/>
        <v>0</v>
      </c>
      <c r="O367" s="91" t="str">
        <f t="shared" si="109"/>
        <v/>
      </c>
      <c r="P367" s="91" t="str">
        <f t="shared" si="110"/>
        <v/>
      </c>
      <c r="Q367" s="91" t="str">
        <f t="shared" si="111"/>
        <v>HDJ</v>
      </c>
      <c r="R367" s="82"/>
      <c r="S367" s="95">
        <f t="shared" si="115"/>
        <v>0</v>
      </c>
      <c r="T367" s="95">
        <f t="shared" si="116"/>
        <v>0</v>
      </c>
      <c r="U367" s="79" t="e">
        <f>VLOOKUP($S367,'Grille de Tarif OQN'!$B$2:$S$3603,U$1,0)</f>
        <v>#N/A</v>
      </c>
      <c r="V367" s="79" t="e">
        <f>VLOOKUP($S367,'Grille de Tarif OQN'!$B$2:$S$3603,V$1,0)</f>
        <v>#N/A</v>
      </c>
      <c r="W367" s="79" t="e">
        <f>VLOOKUP($S367,'Grille de Tarif OQN'!$B$2:$S$3603,W$1,0)</f>
        <v>#N/A</v>
      </c>
      <c r="X367" s="79" t="e">
        <f>VLOOKUP($S367,'Grille de Tarif OQN'!$B$2:$S$3603,X$1,0)</f>
        <v>#N/A</v>
      </c>
      <c r="Y367" s="79" t="e">
        <f>VLOOKUP($S367,'Grille de Tarif OQN'!$B$2:$S$3603,Y$1,0)</f>
        <v>#N/A</v>
      </c>
      <c r="Z367" s="79" t="e">
        <f>VLOOKUP($S367,'Grille de Tarif OQN'!$B$2:$S$3603,Z$1,0)</f>
        <v>#N/A</v>
      </c>
      <c r="AA367" s="79" t="e">
        <f>VLOOKUP($S367,'Grille de Tarif OQN'!$B$2:$S$3603,AA$1,0)</f>
        <v>#N/A</v>
      </c>
      <c r="AB367" s="79" t="e">
        <f>VLOOKUP($S367,'Grille de Tarif OQN'!$B$2:$S$3603,AB$1,0)</f>
        <v>#N/A</v>
      </c>
      <c r="AC367" s="79" t="e">
        <f>VLOOKUP($S367,'Grille de Tarif OQN'!$B$2:$S$3603,AC$1,0)</f>
        <v>#N/A</v>
      </c>
      <c r="AD367" s="79" t="e">
        <f>VLOOKUP($S367,'Grille de Tarif OQN'!$B$2:$S$3603,AD$1,0)</f>
        <v>#N/A</v>
      </c>
      <c r="AE367" s="79" t="e">
        <f>VLOOKUP($S367,'Grille de Tarif OQN'!$B$2:$S$3603,AE$1,0)</f>
        <v>#N/A</v>
      </c>
      <c r="AF367" s="79" t="e">
        <f>VLOOKUP($S367,'Grille de Tarif OQN'!$B$2:$S$3603,AF$1,0)</f>
        <v>#N/A</v>
      </c>
      <c r="AG367" s="79" t="e">
        <f>VLOOKUP($S367,'Grille de Tarif OQN'!$B$2:$S$3603,AG$1,0)</f>
        <v>#N/A</v>
      </c>
      <c r="AH367" s="79" t="e">
        <f>VLOOKUP($S367,'Grille de Tarif OQN'!$B$2:$S$3603,AH$1,0)</f>
        <v>#N/A</v>
      </c>
      <c r="AI367" s="79" t="e">
        <f>VLOOKUP($S367,'Grille de Tarif OQN'!$B$2:$S$3603,AI$1,0)</f>
        <v>#N/A</v>
      </c>
      <c r="AJ367" s="79" t="e">
        <f>VLOOKUP($S367,'Grille de Tarif OQN'!$B$2:$S$3603,AJ$1,0)</f>
        <v>#N/A</v>
      </c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72"/>
      <c r="AV367"/>
      <c r="AW367"/>
      <c r="AX367"/>
      <c r="AY367"/>
      <c r="AZ367" s="96">
        <f t="shared" si="117"/>
        <v>0</v>
      </c>
      <c r="BA367" s="24" t="e">
        <f t="shared" si="118"/>
        <v>#N/A</v>
      </c>
      <c r="BB367" s="24" t="e">
        <f t="shared" si="119"/>
        <v>#N/A</v>
      </c>
      <c r="BC367" s="24" t="e">
        <f t="shared" si="112"/>
        <v>#N/A</v>
      </c>
      <c r="BD367" s="24" t="e">
        <f t="shared" si="113"/>
        <v>#N/A</v>
      </c>
      <c r="BE367"/>
      <c r="BF367" t="e">
        <f t="shared" si="120"/>
        <v>#N/A</v>
      </c>
      <c r="BG367" t="str">
        <f t="shared" si="121"/>
        <v>HDJ</v>
      </c>
      <c r="BH367" s="20" t="e">
        <f t="shared" si="122"/>
        <v>#N/A</v>
      </c>
      <c r="BI367" s="20" t="e">
        <f t="shared" si="123"/>
        <v>#N/A</v>
      </c>
      <c r="BJ367" s="20" t="e">
        <f t="shared" si="124"/>
        <v>#N/A</v>
      </c>
      <c r="BK367" s="20" t="e">
        <f t="shared" si="125"/>
        <v>#N/A</v>
      </c>
      <c r="BL367" s="20" t="e">
        <f t="shared" si="126"/>
        <v>#N/A</v>
      </c>
      <c r="BM367" s="20" t="e">
        <f t="shared" si="114"/>
        <v>#N/A</v>
      </c>
      <c r="BN367" s="20" t="e">
        <f t="shared" si="127"/>
        <v>#N/A</v>
      </c>
    </row>
    <row r="368" spans="1:66">
      <c r="A368" s="92"/>
      <c r="B368" s="90"/>
      <c r="C368" s="90"/>
      <c r="D368" s="93"/>
      <c r="E368" s="93"/>
      <c r="F368" s="93"/>
      <c r="G368" s="93"/>
      <c r="H368" s="93"/>
      <c r="I368" s="93"/>
      <c r="J368" s="93"/>
      <c r="K368" s="93"/>
      <c r="L368" s="92"/>
      <c r="M368" s="93"/>
      <c r="N368" s="91">
        <f t="shared" si="108"/>
        <v>0</v>
      </c>
      <c r="O368" s="91" t="str">
        <f t="shared" si="109"/>
        <v/>
      </c>
      <c r="P368" s="91" t="str">
        <f t="shared" si="110"/>
        <v/>
      </c>
      <c r="Q368" s="91" t="str">
        <f t="shared" si="111"/>
        <v>HDJ</v>
      </c>
      <c r="R368" s="82"/>
      <c r="S368" s="95">
        <f t="shared" si="115"/>
        <v>0</v>
      </c>
      <c r="T368" s="95">
        <f t="shared" si="116"/>
        <v>0</v>
      </c>
      <c r="U368" s="79" t="e">
        <f>VLOOKUP($S368,'Grille de Tarif OQN'!$B$2:$S$3603,U$1,0)</f>
        <v>#N/A</v>
      </c>
      <c r="V368" s="79" t="e">
        <f>VLOOKUP($S368,'Grille de Tarif OQN'!$B$2:$S$3603,V$1,0)</f>
        <v>#N/A</v>
      </c>
      <c r="W368" s="79" t="e">
        <f>VLOOKUP($S368,'Grille de Tarif OQN'!$B$2:$S$3603,W$1,0)</f>
        <v>#N/A</v>
      </c>
      <c r="X368" s="79" t="e">
        <f>VLOOKUP($S368,'Grille de Tarif OQN'!$B$2:$S$3603,X$1,0)</f>
        <v>#N/A</v>
      </c>
      <c r="Y368" s="79" t="e">
        <f>VLOOKUP($S368,'Grille de Tarif OQN'!$B$2:$S$3603,Y$1,0)</f>
        <v>#N/A</v>
      </c>
      <c r="Z368" s="79" t="e">
        <f>VLOOKUP($S368,'Grille de Tarif OQN'!$B$2:$S$3603,Z$1,0)</f>
        <v>#N/A</v>
      </c>
      <c r="AA368" s="79" t="e">
        <f>VLOOKUP($S368,'Grille de Tarif OQN'!$B$2:$S$3603,AA$1,0)</f>
        <v>#N/A</v>
      </c>
      <c r="AB368" s="79" t="e">
        <f>VLOOKUP($S368,'Grille de Tarif OQN'!$B$2:$S$3603,AB$1,0)</f>
        <v>#N/A</v>
      </c>
      <c r="AC368" s="79" t="e">
        <f>VLOOKUP($S368,'Grille de Tarif OQN'!$B$2:$S$3603,AC$1,0)</f>
        <v>#N/A</v>
      </c>
      <c r="AD368" s="79" t="e">
        <f>VLOOKUP($S368,'Grille de Tarif OQN'!$B$2:$S$3603,AD$1,0)</f>
        <v>#N/A</v>
      </c>
      <c r="AE368" s="79" t="e">
        <f>VLOOKUP($S368,'Grille de Tarif OQN'!$B$2:$S$3603,AE$1,0)</f>
        <v>#N/A</v>
      </c>
      <c r="AF368" s="79" t="e">
        <f>VLOOKUP($S368,'Grille de Tarif OQN'!$B$2:$S$3603,AF$1,0)</f>
        <v>#N/A</v>
      </c>
      <c r="AG368" s="79" t="e">
        <f>VLOOKUP($S368,'Grille de Tarif OQN'!$B$2:$S$3603,AG$1,0)</f>
        <v>#N/A</v>
      </c>
      <c r="AH368" s="79" t="e">
        <f>VLOOKUP($S368,'Grille de Tarif OQN'!$B$2:$S$3603,AH$1,0)</f>
        <v>#N/A</v>
      </c>
      <c r="AI368" s="79" t="e">
        <f>VLOOKUP($S368,'Grille de Tarif OQN'!$B$2:$S$3603,AI$1,0)</f>
        <v>#N/A</v>
      </c>
      <c r="AJ368" s="79" t="e">
        <f>VLOOKUP($S368,'Grille de Tarif OQN'!$B$2:$S$3603,AJ$1,0)</f>
        <v>#N/A</v>
      </c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72"/>
      <c r="AV368"/>
      <c r="AW368"/>
      <c r="AX368"/>
      <c r="AY368"/>
      <c r="AZ368" s="96">
        <f t="shared" si="117"/>
        <v>0</v>
      </c>
      <c r="BA368" s="24" t="e">
        <f t="shared" si="118"/>
        <v>#N/A</v>
      </c>
      <c r="BB368" s="24" t="e">
        <f t="shared" si="119"/>
        <v>#N/A</v>
      </c>
      <c r="BC368" s="24" t="e">
        <f t="shared" si="112"/>
        <v>#N/A</v>
      </c>
      <c r="BD368" s="24" t="e">
        <f t="shared" si="113"/>
        <v>#N/A</v>
      </c>
      <c r="BE368"/>
      <c r="BF368" t="e">
        <f t="shared" si="120"/>
        <v>#N/A</v>
      </c>
      <c r="BG368" t="str">
        <f t="shared" si="121"/>
        <v>HDJ</v>
      </c>
      <c r="BH368" s="20" t="e">
        <f t="shared" si="122"/>
        <v>#N/A</v>
      </c>
      <c r="BI368" s="20" t="e">
        <f t="shared" si="123"/>
        <v>#N/A</v>
      </c>
      <c r="BJ368" s="20" t="e">
        <f t="shared" si="124"/>
        <v>#N/A</v>
      </c>
      <c r="BK368" s="20" t="e">
        <f t="shared" si="125"/>
        <v>#N/A</v>
      </c>
      <c r="BL368" s="20" t="e">
        <f t="shared" si="126"/>
        <v>#N/A</v>
      </c>
      <c r="BM368" s="20" t="e">
        <f t="shared" si="114"/>
        <v>#N/A</v>
      </c>
      <c r="BN368" s="20" t="e">
        <f t="shared" si="127"/>
        <v>#N/A</v>
      </c>
    </row>
    <row r="369" spans="1:66">
      <c r="A369" s="92"/>
      <c r="B369" s="90"/>
      <c r="C369" s="90"/>
      <c r="D369" s="93"/>
      <c r="E369" s="93"/>
      <c r="F369" s="93"/>
      <c r="G369" s="93"/>
      <c r="H369" s="93"/>
      <c r="I369" s="93"/>
      <c r="J369" s="93"/>
      <c r="K369" s="93"/>
      <c r="L369" s="92"/>
      <c r="M369" s="93"/>
      <c r="N369" s="91">
        <f t="shared" si="108"/>
        <v>0</v>
      </c>
      <c r="O369" s="91" t="str">
        <f t="shared" si="109"/>
        <v/>
      </c>
      <c r="P369" s="91" t="str">
        <f t="shared" si="110"/>
        <v/>
      </c>
      <c r="Q369" s="91" t="str">
        <f t="shared" si="111"/>
        <v>HDJ</v>
      </c>
      <c r="R369" s="82"/>
      <c r="S369" s="95">
        <f t="shared" si="115"/>
        <v>0</v>
      </c>
      <c r="T369" s="95">
        <f t="shared" si="116"/>
        <v>0</v>
      </c>
      <c r="U369" s="79" t="e">
        <f>VLOOKUP($S369,'Grille de Tarif OQN'!$B$2:$S$3603,U$1,0)</f>
        <v>#N/A</v>
      </c>
      <c r="V369" s="79" t="e">
        <f>VLOOKUP($S369,'Grille de Tarif OQN'!$B$2:$S$3603,V$1,0)</f>
        <v>#N/A</v>
      </c>
      <c r="W369" s="79" t="e">
        <f>VLOOKUP($S369,'Grille de Tarif OQN'!$B$2:$S$3603,W$1,0)</f>
        <v>#N/A</v>
      </c>
      <c r="X369" s="79" t="e">
        <f>VLOOKUP($S369,'Grille de Tarif OQN'!$B$2:$S$3603,X$1,0)</f>
        <v>#N/A</v>
      </c>
      <c r="Y369" s="79" t="e">
        <f>VLOOKUP($S369,'Grille de Tarif OQN'!$B$2:$S$3603,Y$1,0)</f>
        <v>#N/A</v>
      </c>
      <c r="Z369" s="79" t="e">
        <f>VLOOKUP($S369,'Grille de Tarif OQN'!$B$2:$S$3603,Z$1,0)</f>
        <v>#N/A</v>
      </c>
      <c r="AA369" s="79" t="e">
        <f>VLOOKUP($S369,'Grille de Tarif OQN'!$B$2:$S$3603,AA$1,0)</f>
        <v>#N/A</v>
      </c>
      <c r="AB369" s="79" t="e">
        <f>VLOOKUP($S369,'Grille de Tarif OQN'!$B$2:$S$3603,AB$1,0)</f>
        <v>#N/A</v>
      </c>
      <c r="AC369" s="79" t="e">
        <f>VLOOKUP($S369,'Grille de Tarif OQN'!$B$2:$S$3603,AC$1,0)</f>
        <v>#N/A</v>
      </c>
      <c r="AD369" s="79" t="e">
        <f>VLOOKUP($S369,'Grille de Tarif OQN'!$B$2:$S$3603,AD$1,0)</f>
        <v>#N/A</v>
      </c>
      <c r="AE369" s="79" t="e">
        <f>VLOOKUP($S369,'Grille de Tarif OQN'!$B$2:$S$3603,AE$1,0)</f>
        <v>#N/A</v>
      </c>
      <c r="AF369" s="79" t="e">
        <f>VLOOKUP($S369,'Grille de Tarif OQN'!$B$2:$S$3603,AF$1,0)</f>
        <v>#N/A</v>
      </c>
      <c r="AG369" s="79" t="e">
        <f>VLOOKUP($S369,'Grille de Tarif OQN'!$B$2:$S$3603,AG$1,0)</f>
        <v>#N/A</v>
      </c>
      <c r="AH369" s="79" t="e">
        <f>VLOOKUP($S369,'Grille de Tarif OQN'!$B$2:$S$3603,AH$1,0)</f>
        <v>#N/A</v>
      </c>
      <c r="AI369" s="79" t="e">
        <f>VLOOKUP($S369,'Grille de Tarif OQN'!$B$2:$S$3603,AI$1,0)</f>
        <v>#N/A</v>
      </c>
      <c r="AJ369" s="79" t="e">
        <f>VLOOKUP($S369,'Grille de Tarif OQN'!$B$2:$S$3603,AJ$1,0)</f>
        <v>#N/A</v>
      </c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72"/>
      <c r="AV369"/>
      <c r="AW369"/>
      <c r="AX369"/>
      <c r="AY369"/>
      <c r="AZ369" s="96">
        <f t="shared" si="117"/>
        <v>0</v>
      </c>
      <c r="BA369" s="24" t="e">
        <f t="shared" si="118"/>
        <v>#N/A</v>
      </c>
      <c r="BB369" s="24" t="e">
        <f t="shared" si="119"/>
        <v>#N/A</v>
      </c>
      <c r="BC369" s="24" t="e">
        <f t="shared" si="112"/>
        <v>#N/A</v>
      </c>
      <c r="BD369" s="24" t="e">
        <f t="shared" si="113"/>
        <v>#N/A</v>
      </c>
      <c r="BE369"/>
      <c r="BF369" t="e">
        <f t="shared" si="120"/>
        <v>#N/A</v>
      </c>
      <c r="BG369" t="str">
        <f t="shared" si="121"/>
        <v>HDJ</v>
      </c>
      <c r="BH369" s="20" t="e">
        <f t="shared" si="122"/>
        <v>#N/A</v>
      </c>
      <c r="BI369" s="20" t="e">
        <f t="shared" si="123"/>
        <v>#N/A</v>
      </c>
      <c r="BJ369" s="20" t="e">
        <f t="shared" si="124"/>
        <v>#N/A</v>
      </c>
      <c r="BK369" s="20" t="e">
        <f t="shared" si="125"/>
        <v>#N/A</v>
      </c>
      <c r="BL369" s="20" t="e">
        <f t="shared" si="126"/>
        <v>#N/A</v>
      </c>
      <c r="BM369" s="20" t="e">
        <f t="shared" si="114"/>
        <v>#N/A</v>
      </c>
      <c r="BN369" s="20" t="e">
        <f t="shared" si="127"/>
        <v>#N/A</v>
      </c>
    </row>
    <row r="370" spans="1:66">
      <c r="A370" s="92"/>
      <c r="B370" s="90"/>
      <c r="C370" s="90"/>
      <c r="D370" s="93"/>
      <c r="E370" s="93"/>
      <c r="F370" s="93"/>
      <c r="G370" s="93"/>
      <c r="H370" s="93"/>
      <c r="I370" s="93"/>
      <c r="J370" s="93"/>
      <c r="K370" s="93"/>
      <c r="L370" s="92"/>
      <c r="M370" s="93"/>
      <c r="N370" s="91">
        <f t="shared" si="108"/>
        <v>0</v>
      </c>
      <c r="O370" s="91" t="str">
        <f t="shared" si="109"/>
        <v/>
      </c>
      <c r="P370" s="91" t="str">
        <f t="shared" si="110"/>
        <v/>
      </c>
      <c r="Q370" s="91" t="str">
        <f t="shared" si="111"/>
        <v>HDJ</v>
      </c>
      <c r="R370" s="82"/>
      <c r="S370" s="95">
        <f t="shared" si="115"/>
        <v>0</v>
      </c>
      <c r="T370" s="95">
        <f t="shared" si="116"/>
        <v>0</v>
      </c>
      <c r="U370" s="79" t="e">
        <f>VLOOKUP($S370,'Grille de Tarif OQN'!$B$2:$S$3603,U$1,0)</f>
        <v>#N/A</v>
      </c>
      <c r="V370" s="79" t="e">
        <f>VLOOKUP($S370,'Grille de Tarif OQN'!$B$2:$S$3603,V$1,0)</f>
        <v>#N/A</v>
      </c>
      <c r="W370" s="79" t="e">
        <f>VLOOKUP($S370,'Grille de Tarif OQN'!$B$2:$S$3603,W$1,0)</f>
        <v>#N/A</v>
      </c>
      <c r="X370" s="79" t="e">
        <f>VLOOKUP($S370,'Grille de Tarif OQN'!$B$2:$S$3603,X$1,0)</f>
        <v>#N/A</v>
      </c>
      <c r="Y370" s="79" t="e">
        <f>VLOOKUP($S370,'Grille de Tarif OQN'!$B$2:$S$3603,Y$1,0)</f>
        <v>#N/A</v>
      </c>
      <c r="Z370" s="79" t="e">
        <f>VLOOKUP($S370,'Grille de Tarif OQN'!$B$2:$S$3603,Z$1,0)</f>
        <v>#N/A</v>
      </c>
      <c r="AA370" s="79" t="e">
        <f>VLOOKUP($S370,'Grille de Tarif OQN'!$B$2:$S$3603,AA$1,0)</f>
        <v>#N/A</v>
      </c>
      <c r="AB370" s="79" t="e">
        <f>VLOOKUP($S370,'Grille de Tarif OQN'!$B$2:$S$3603,AB$1,0)</f>
        <v>#N/A</v>
      </c>
      <c r="AC370" s="79" t="e">
        <f>VLOOKUP($S370,'Grille de Tarif OQN'!$B$2:$S$3603,AC$1,0)</f>
        <v>#N/A</v>
      </c>
      <c r="AD370" s="79" t="e">
        <f>VLOOKUP($S370,'Grille de Tarif OQN'!$B$2:$S$3603,AD$1,0)</f>
        <v>#N/A</v>
      </c>
      <c r="AE370" s="79" t="e">
        <f>VLOOKUP($S370,'Grille de Tarif OQN'!$B$2:$S$3603,AE$1,0)</f>
        <v>#N/A</v>
      </c>
      <c r="AF370" s="79" t="e">
        <f>VLOOKUP($S370,'Grille de Tarif OQN'!$B$2:$S$3603,AF$1,0)</f>
        <v>#N/A</v>
      </c>
      <c r="AG370" s="79" t="e">
        <f>VLOOKUP($S370,'Grille de Tarif OQN'!$B$2:$S$3603,AG$1,0)</f>
        <v>#N/A</v>
      </c>
      <c r="AH370" s="79" t="e">
        <f>VLOOKUP($S370,'Grille de Tarif OQN'!$B$2:$S$3603,AH$1,0)</f>
        <v>#N/A</v>
      </c>
      <c r="AI370" s="79" t="e">
        <f>VLOOKUP($S370,'Grille de Tarif OQN'!$B$2:$S$3603,AI$1,0)</f>
        <v>#N/A</v>
      </c>
      <c r="AJ370" s="79" t="e">
        <f>VLOOKUP($S370,'Grille de Tarif OQN'!$B$2:$S$3603,AJ$1,0)</f>
        <v>#N/A</v>
      </c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72"/>
      <c r="AV370"/>
      <c r="AW370"/>
      <c r="AX370"/>
      <c r="AY370"/>
      <c r="AZ370" s="96">
        <f t="shared" si="117"/>
        <v>0</v>
      </c>
      <c r="BA370" s="24" t="e">
        <f t="shared" si="118"/>
        <v>#N/A</v>
      </c>
      <c r="BB370" s="24" t="e">
        <f t="shared" si="119"/>
        <v>#N/A</v>
      </c>
      <c r="BC370" s="24" t="e">
        <f t="shared" si="112"/>
        <v>#N/A</v>
      </c>
      <c r="BD370" s="24" t="e">
        <f t="shared" si="113"/>
        <v>#N/A</v>
      </c>
      <c r="BE370"/>
      <c r="BF370" t="e">
        <f t="shared" si="120"/>
        <v>#N/A</v>
      </c>
      <c r="BG370" t="str">
        <f t="shared" si="121"/>
        <v>HDJ</v>
      </c>
      <c r="BH370" s="20" t="e">
        <f t="shared" si="122"/>
        <v>#N/A</v>
      </c>
      <c r="BI370" s="20" t="e">
        <f t="shared" si="123"/>
        <v>#N/A</v>
      </c>
      <c r="BJ370" s="20" t="e">
        <f t="shared" si="124"/>
        <v>#N/A</v>
      </c>
      <c r="BK370" s="20" t="e">
        <f t="shared" si="125"/>
        <v>#N/A</v>
      </c>
      <c r="BL370" s="20" t="e">
        <f t="shared" si="126"/>
        <v>#N/A</v>
      </c>
      <c r="BM370" s="20" t="e">
        <f t="shared" si="114"/>
        <v>#N/A</v>
      </c>
      <c r="BN370" s="20" t="e">
        <f t="shared" si="127"/>
        <v>#N/A</v>
      </c>
    </row>
    <row r="371" spans="1:66">
      <c r="A371" s="92"/>
      <c r="B371" s="90"/>
      <c r="C371" s="90"/>
      <c r="D371" s="93"/>
      <c r="E371" s="93"/>
      <c r="F371" s="93"/>
      <c r="G371" s="93"/>
      <c r="H371" s="93"/>
      <c r="I371" s="93"/>
      <c r="J371" s="93"/>
      <c r="K371" s="93"/>
      <c r="L371" s="92"/>
      <c r="M371" s="93"/>
      <c r="N371" s="91">
        <f t="shared" si="108"/>
        <v>0</v>
      </c>
      <c r="O371" s="91" t="str">
        <f t="shared" si="109"/>
        <v/>
      </c>
      <c r="P371" s="91" t="str">
        <f t="shared" si="110"/>
        <v/>
      </c>
      <c r="Q371" s="91" t="str">
        <f t="shared" si="111"/>
        <v>HDJ</v>
      </c>
      <c r="R371" s="82"/>
      <c r="S371" s="95">
        <f t="shared" si="115"/>
        <v>0</v>
      </c>
      <c r="T371" s="95">
        <f t="shared" si="116"/>
        <v>0</v>
      </c>
      <c r="U371" s="79" t="e">
        <f>VLOOKUP($S371,'Grille de Tarif OQN'!$B$2:$S$3603,U$1,0)</f>
        <v>#N/A</v>
      </c>
      <c r="V371" s="79" t="e">
        <f>VLOOKUP($S371,'Grille de Tarif OQN'!$B$2:$S$3603,V$1,0)</f>
        <v>#N/A</v>
      </c>
      <c r="W371" s="79" t="e">
        <f>VLOOKUP($S371,'Grille de Tarif OQN'!$B$2:$S$3603,W$1,0)</f>
        <v>#N/A</v>
      </c>
      <c r="X371" s="79" t="e">
        <f>VLOOKUP($S371,'Grille de Tarif OQN'!$B$2:$S$3603,X$1,0)</f>
        <v>#N/A</v>
      </c>
      <c r="Y371" s="79" t="e">
        <f>VLOOKUP($S371,'Grille de Tarif OQN'!$B$2:$S$3603,Y$1,0)</f>
        <v>#N/A</v>
      </c>
      <c r="Z371" s="79" t="e">
        <f>VLOOKUP($S371,'Grille de Tarif OQN'!$B$2:$S$3603,Z$1,0)</f>
        <v>#N/A</v>
      </c>
      <c r="AA371" s="79" t="e">
        <f>VLOOKUP($S371,'Grille de Tarif OQN'!$B$2:$S$3603,AA$1,0)</f>
        <v>#N/A</v>
      </c>
      <c r="AB371" s="79" t="e">
        <f>VLOOKUP($S371,'Grille de Tarif OQN'!$B$2:$S$3603,AB$1,0)</f>
        <v>#N/A</v>
      </c>
      <c r="AC371" s="79" t="e">
        <f>VLOOKUP($S371,'Grille de Tarif OQN'!$B$2:$S$3603,AC$1,0)</f>
        <v>#N/A</v>
      </c>
      <c r="AD371" s="79" t="e">
        <f>VLOOKUP($S371,'Grille de Tarif OQN'!$B$2:$S$3603,AD$1,0)</f>
        <v>#N/A</v>
      </c>
      <c r="AE371" s="79" t="e">
        <f>VLOOKUP($S371,'Grille de Tarif OQN'!$B$2:$S$3603,AE$1,0)</f>
        <v>#N/A</v>
      </c>
      <c r="AF371" s="79" t="e">
        <f>VLOOKUP($S371,'Grille de Tarif OQN'!$B$2:$S$3603,AF$1,0)</f>
        <v>#N/A</v>
      </c>
      <c r="AG371" s="79" t="e">
        <f>VLOOKUP($S371,'Grille de Tarif OQN'!$B$2:$S$3603,AG$1,0)</f>
        <v>#N/A</v>
      </c>
      <c r="AH371" s="79" t="e">
        <f>VLOOKUP($S371,'Grille de Tarif OQN'!$B$2:$S$3603,AH$1,0)</f>
        <v>#N/A</v>
      </c>
      <c r="AI371" s="79" t="e">
        <f>VLOOKUP($S371,'Grille de Tarif OQN'!$B$2:$S$3603,AI$1,0)</f>
        <v>#N/A</v>
      </c>
      <c r="AJ371" s="79" t="e">
        <f>VLOOKUP($S371,'Grille de Tarif OQN'!$B$2:$S$3603,AJ$1,0)</f>
        <v>#N/A</v>
      </c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72"/>
      <c r="AV371"/>
      <c r="AW371"/>
      <c r="AX371"/>
      <c r="AY371"/>
      <c r="AZ371" s="96">
        <f t="shared" si="117"/>
        <v>0</v>
      </c>
      <c r="BA371" s="24" t="e">
        <f t="shared" si="118"/>
        <v>#N/A</v>
      </c>
      <c r="BB371" s="24" t="e">
        <f t="shared" si="119"/>
        <v>#N/A</v>
      </c>
      <c r="BC371" s="24" t="e">
        <f t="shared" si="112"/>
        <v>#N/A</v>
      </c>
      <c r="BD371" s="24" t="e">
        <f t="shared" si="113"/>
        <v>#N/A</v>
      </c>
      <c r="BE371"/>
      <c r="BF371" t="e">
        <f t="shared" si="120"/>
        <v>#N/A</v>
      </c>
      <c r="BG371" t="str">
        <f t="shared" si="121"/>
        <v>HDJ</v>
      </c>
      <c r="BH371" s="20" t="e">
        <f t="shared" si="122"/>
        <v>#N/A</v>
      </c>
      <c r="BI371" s="20" t="e">
        <f t="shared" si="123"/>
        <v>#N/A</v>
      </c>
      <c r="BJ371" s="20" t="e">
        <f t="shared" si="124"/>
        <v>#N/A</v>
      </c>
      <c r="BK371" s="20" t="e">
        <f t="shared" si="125"/>
        <v>#N/A</v>
      </c>
      <c r="BL371" s="20" t="e">
        <f t="shared" si="126"/>
        <v>#N/A</v>
      </c>
      <c r="BM371" s="20" t="e">
        <f t="shared" si="114"/>
        <v>#N/A</v>
      </c>
      <c r="BN371" s="20" t="e">
        <f t="shared" si="127"/>
        <v>#N/A</v>
      </c>
    </row>
    <row r="372" spans="1:66">
      <c r="A372" s="92"/>
      <c r="B372" s="90"/>
      <c r="C372" s="90"/>
      <c r="D372" s="93"/>
      <c r="E372" s="93"/>
      <c r="F372" s="93"/>
      <c r="G372" s="93"/>
      <c r="H372" s="93"/>
      <c r="I372" s="93"/>
      <c r="J372" s="93"/>
      <c r="K372" s="93"/>
      <c r="L372" s="92"/>
      <c r="M372" s="93"/>
      <c r="N372" s="91">
        <f t="shared" si="108"/>
        <v>0</v>
      </c>
      <c r="O372" s="91" t="str">
        <f t="shared" si="109"/>
        <v/>
      </c>
      <c r="P372" s="91" t="str">
        <f t="shared" si="110"/>
        <v/>
      </c>
      <c r="Q372" s="91" t="str">
        <f t="shared" si="111"/>
        <v>HDJ</v>
      </c>
      <c r="R372" s="82"/>
      <c r="S372" s="95">
        <f t="shared" si="115"/>
        <v>0</v>
      </c>
      <c r="T372" s="95">
        <f t="shared" si="116"/>
        <v>0</v>
      </c>
      <c r="U372" s="79" t="e">
        <f>VLOOKUP($S372,'Grille de Tarif OQN'!$B$2:$S$3603,U$1,0)</f>
        <v>#N/A</v>
      </c>
      <c r="V372" s="79" t="e">
        <f>VLOOKUP($S372,'Grille de Tarif OQN'!$B$2:$S$3603,V$1,0)</f>
        <v>#N/A</v>
      </c>
      <c r="W372" s="79" t="e">
        <f>VLOOKUP($S372,'Grille de Tarif OQN'!$B$2:$S$3603,W$1,0)</f>
        <v>#N/A</v>
      </c>
      <c r="X372" s="79" t="e">
        <f>VLOOKUP($S372,'Grille de Tarif OQN'!$B$2:$S$3603,X$1,0)</f>
        <v>#N/A</v>
      </c>
      <c r="Y372" s="79" t="e">
        <f>VLOOKUP($S372,'Grille de Tarif OQN'!$B$2:$S$3603,Y$1,0)</f>
        <v>#N/A</v>
      </c>
      <c r="Z372" s="79" t="e">
        <f>VLOOKUP($S372,'Grille de Tarif OQN'!$B$2:$S$3603,Z$1,0)</f>
        <v>#N/A</v>
      </c>
      <c r="AA372" s="79" t="e">
        <f>VLOOKUP($S372,'Grille de Tarif OQN'!$B$2:$S$3603,AA$1,0)</f>
        <v>#N/A</v>
      </c>
      <c r="AB372" s="79" t="e">
        <f>VLOOKUP($S372,'Grille de Tarif OQN'!$B$2:$S$3603,AB$1,0)</f>
        <v>#N/A</v>
      </c>
      <c r="AC372" s="79" t="e">
        <f>VLOOKUP($S372,'Grille de Tarif OQN'!$B$2:$S$3603,AC$1,0)</f>
        <v>#N/A</v>
      </c>
      <c r="AD372" s="79" t="e">
        <f>VLOOKUP($S372,'Grille de Tarif OQN'!$B$2:$S$3603,AD$1,0)</f>
        <v>#N/A</v>
      </c>
      <c r="AE372" s="79" t="e">
        <f>VLOOKUP($S372,'Grille de Tarif OQN'!$B$2:$S$3603,AE$1,0)</f>
        <v>#N/A</v>
      </c>
      <c r="AF372" s="79" t="e">
        <f>VLOOKUP($S372,'Grille de Tarif OQN'!$B$2:$S$3603,AF$1,0)</f>
        <v>#N/A</v>
      </c>
      <c r="AG372" s="79" t="e">
        <f>VLOOKUP($S372,'Grille de Tarif OQN'!$B$2:$S$3603,AG$1,0)</f>
        <v>#N/A</v>
      </c>
      <c r="AH372" s="79" t="e">
        <f>VLOOKUP($S372,'Grille de Tarif OQN'!$B$2:$S$3603,AH$1,0)</f>
        <v>#N/A</v>
      </c>
      <c r="AI372" s="79" t="e">
        <f>VLOOKUP($S372,'Grille de Tarif OQN'!$B$2:$S$3603,AI$1,0)</f>
        <v>#N/A</v>
      </c>
      <c r="AJ372" s="79" t="e">
        <f>VLOOKUP($S372,'Grille de Tarif OQN'!$B$2:$S$3603,AJ$1,0)</f>
        <v>#N/A</v>
      </c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72"/>
      <c r="AV372"/>
      <c r="AW372"/>
      <c r="AX372"/>
      <c r="AY372"/>
      <c r="AZ372" s="96">
        <f t="shared" si="117"/>
        <v>0</v>
      </c>
      <c r="BA372" s="24" t="e">
        <f t="shared" si="118"/>
        <v>#N/A</v>
      </c>
      <c r="BB372" s="24" t="e">
        <f t="shared" si="119"/>
        <v>#N/A</v>
      </c>
      <c r="BC372" s="24" t="e">
        <f t="shared" si="112"/>
        <v>#N/A</v>
      </c>
      <c r="BD372" s="24" t="e">
        <f t="shared" si="113"/>
        <v>#N/A</v>
      </c>
      <c r="BE372"/>
      <c r="BF372" t="e">
        <f t="shared" si="120"/>
        <v>#N/A</v>
      </c>
      <c r="BG372" t="str">
        <f t="shared" si="121"/>
        <v>HDJ</v>
      </c>
      <c r="BH372" s="20" t="e">
        <f t="shared" si="122"/>
        <v>#N/A</v>
      </c>
      <c r="BI372" s="20" t="e">
        <f t="shared" si="123"/>
        <v>#N/A</v>
      </c>
      <c r="BJ372" s="20" t="e">
        <f t="shared" si="124"/>
        <v>#N/A</v>
      </c>
      <c r="BK372" s="20" t="e">
        <f t="shared" si="125"/>
        <v>#N/A</v>
      </c>
      <c r="BL372" s="20" t="e">
        <f t="shared" si="126"/>
        <v>#N/A</v>
      </c>
      <c r="BM372" s="20" t="e">
        <f t="shared" si="114"/>
        <v>#N/A</v>
      </c>
      <c r="BN372" s="20" t="e">
        <f t="shared" si="127"/>
        <v>#N/A</v>
      </c>
    </row>
    <row r="373" spans="1:66">
      <c r="A373" s="92"/>
      <c r="B373" s="90"/>
      <c r="C373" s="90"/>
      <c r="D373" s="93"/>
      <c r="E373" s="93"/>
      <c r="F373" s="93"/>
      <c r="G373" s="93"/>
      <c r="H373" s="93"/>
      <c r="I373" s="93"/>
      <c r="J373" s="93"/>
      <c r="K373" s="93"/>
      <c r="L373" s="92"/>
      <c r="M373" s="93"/>
      <c r="N373" s="91">
        <f t="shared" si="108"/>
        <v>0</v>
      </c>
      <c r="O373" s="91" t="str">
        <f t="shared" si="109"/>
        <v/>
      </c>
      <c r="P373" s="91" t="str">
        <f t="shared" si="110"/>
        <v/>
      </c>
      <c r="Q373" s="91" t="str">
        <f t="shared" si="111"/>
        <v>HDJ</v>
      </c>
      <c r="R373" s="82"/>
      <c r="S373" s="95">
        <f t="shared" si="115"/>
        <v>0</v>
      </c>
      <c r="T373" s="95">
        <f t="shared" si="116"/>
        <v>0</v>
      </c>
      <c r="U373" s="79" t="e">
        <f>VLOOKUP($S373,'Grille de Tarif OQN'!$B$2:$S$3603,U$1,0)</f>
        <v>#N/A</v>
      </c>
      <c r="V373" s="79" t="e">
        <f>VLOOKUP($S373,'Grille de Tarif OQN'!$B$2:$S$3603,V$1,0)</f>
        <v>#N/A</v>
      </c>
      <c r="W373" s="79" t="e">
        <f>VLOOKUP($S373,'Grille de Tarif OQN'!$B$2:$S$3603,W$1,0)</f>
        <v>#N/A</v>
      </c>
      <c r="X373" s="79" t="e">
        <f>VLOOKUP($S373,'Grille de Tarif OQN'!$B$2:$S$3603,X$1,0)</f>
        <v>#N/A</v>
      </c>
      <c r="Y373" s="79" t="e">
        <f>VLOOKUP($S373,'Grille de Tarif OQN'!$B$2:$S$3603,Y$1,0)</f>
        <v>#N/A</v>
      </c>
      <c r="Z373" s="79" t="e">
        <f>VLOOKUP($S373,'Grille de Tarif OQN'!$B$2:$S$3603,Z$1,0)</f>
        <v>#N/A</v>
      </c>
      <c r="AA373" s="79" t="e">
        <f>VLOOKUP($S373,'Grille de Tarif OQN'!$B$2:$S$3603,AA$1,0)</f>
        <v>#N/A</v>
      </c>
      <c r="AB373" s="79" t="e">
        <f>VLOOKUP($S373,'Grille de Tarif OQN'!$B$2:$S$3603,AB$1,0)</f>
        <v>#N/A</v>
      </c>
      <c r="AC373" s="79" t="e">
        <f>VLOOKUP($S373,'Grille de Tarif OQN'!$B$2:$S$3603,AC$1,0)</f>
        <v>#N/A</v>
      </c>
      <c r="AD373" s="79" t="e">
        <f>VLOOKUP($S373,'Grille de Tarif OQN'!$B$2:$S$3603,AD$1,0)</f>
        <v>#N/A</v>
      </c>
      <c r="AE373" s="79" t="e">
        <f>VLOOKUP($S373,'Grille de Tarif OQN'!$B$2:$S$3603,AE$1,0)</f>
        <v>#N/A</v>
      </c>
      <c r="AF373" s="79" t="e">
        <f>VLOOKUP($S373,'Grille de Tarif OQN'!$B$2:$S$3603,AF$1,0)</f>
        <v>#N/A</v>
      </c>
      <c r="AG373" s="79" t="e">
        <f>VLOOKUP($S373,'Grille de Tarif OQN'!$B$2:$S$3603,AG$1,0)</f>
        <v>#N/A</v>
      </c>
      <c r="AH373" s="79" t="e">
        <f>VLOOKUP($S373,'Grille de Tarif OQN'!$B$2:$S$3603,AH$1,0)</f>
        <v>#N/A</v>
      </c>
      <c r="AI373" s="79" t="e">
        <f>VLOOKUP($S373,'Grille de Tarif OQN'!$B$2:$S$3603,AI$1,0)</f>
        <v>#N/A</v>
      </c>
      <c r="AJ373" s="79" t="e">
        <f>VLOOKUP($S373,'Grille de Tarif OQN'!$B$2:$S$3603,AJ$1,0)</f>
        <v>#N/A</v>
      </c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72"/>
      <c r="AV373"/>
      <c r="AW373"/>
      <c r="AX373"/>
      <c r="AY373"/>
      <c r="AZ373" s="96">
        <f t="shared" si="117"/>
        <v>0</v>
      </c>
      <c r="BA373" s="24" t="e">
        <f t="shared" si="118"/>
        <v>#N/A</v>
      </c>
      <c r="BB373" s="24" t="e">
        <f t="shared" si="119"/>
        <v>#N/A</v>
      </c>
      <c r="BC373" s="24" t="e">
        <f t="shared" si="112"/>
        <v>#N/A</v>
      </c>
      <c r="BD373" s="24" t="e">
        <f t="shared" si="113"/>
        <v>#N/A</v>
      </c>
      <c r="BE373"/>
      <c r="BF373" t="e">
        <f t="shared" si="120"/>
        <v>#N/A</v>
      </c>
      <c r="BG373" t="str">
        <f t="shared" si="121"/>
        <v>HDJ</v>
      </c>
      <c r="BH373" s="20" t="e">
        <f t="shared" si="122"/>
        <v>#N/A</v>
      </c>
      <c r="BI373" s="20" t="e">
        <f t="shared" si="123"/>
        <v>#N/A</v>
      </c>
      <c r="BJ373" s="20" t="e">
        <f t="shared" si="124"/>
        <v>#N/A</v>
      </c>
      <c r="BK373" s="20" t="e">
        <f t="shared" si="125"/>
        <v>#N/A</v>
      </c>
      <c r="BL373" s="20" t="e">
        <f t="shared" si="126"/>
        <v>#N/A</v>
      </c>
      <c r="BM373" s="20" t="e">
        <f t="shared" si="114"/>
        <v>#N/A</v>
      </c>
      <c r="BN373" s="20" t="e">
        <f t="shared" si="127"/>
        <v>#N/A</v>
      </c>
    </row>
    <row r="374" spans="1:66">
      <c r="A374" s="92"/>
      <c r="B374" s="90"/>
      <c r="C374" s="90"/>
      <c r="D374" s="93"/>
      <c r="E374" s="93"/>
      <c r="F374" s="93"/>
      <c r="G374" s="93"/>
      <c r="H374" s="93"/>
      <c r="I374" s="93"/>
      <c r="J374" s="93"/>
      <c r="K374" s="93"/>
      <c r="L374" s="92"/>
      <c r="M374" s="93"/>
      <c r="N374" s="91">
        <f t="shared" si="108"/>
        <v>0</v>
      </c>
      <c r="O374" s="91" t="str">
        <f t="shared" si="109"/>
        <v/>
      </c>
      <c r="P374" s="91" t="str">
        <f t="shared" si="110"/>
        <v/>
      </c>
      <c r="Q374" s="91" t="str">
        <f t="shared" si="111"/>
        <v>HDJ</v>
      </c>
      <c r="R374" s="82"/>
      <c r="S374" s="95">
        <f t="shared" si="115"/>
        <v>0</v>
      </c>
      <c r="T374" s="95">
        <f t="shared" si="116"/>
        <v>0</v>
      </c>
      <c r="U374" s="79" t="e">
        <f>VLOOKUP($S374,'Grille de Tarif OQN'!$B$2:$S$3603,U$1,0)</f>
        <v>#N/A</v>
      </c>
      <c r="V374" s="79" t="e">
        <f>VLOOKUP($S374,'Grille de Tarif OQN'!$B$2:$S$3603,V$1,0)</f>
        <v>#N/A</v>
      </c>
      <c r="W374" s="79" t="e">
        <f>VLOOKUP($S374,'Grille de Tarif OQN'!$B$2:$S$3603,W$1,0)</f>
        <v>#N/A</v>
      </c>
      <c r="X374" s="79" t="e">
        <f>VLOOKUP($S374,'Grille de Tarif OQN'!$B$2:$S$3603,X$1,0)</f>
        <v>#N/A</v>
      </c>
      <c r="Y374" s="79" t="e">
        <f>VLOOKUP($S374,'Grille de Tarif OQN'!$B$2:$S$3603,Y$1,0)</f>
        <v>#N/A</v>
      </c>
      <c r="Z374" s="79" t="e">
        <f>VLOOKUP($S374,'Grille de Tarif OQN'!$B$2:$S$3603,Z$1,0)</f>
        <v>#N/A</v>
      </c>
      <c r="AA374" s="79" t="e">
        <f>VLOOKUP($S374,'Grille de Tarif OQN'!$B$2:$S$3603,AA$1,0)</f>
        <v>#N/A</v>
      </c>
      <c r="AB374" s="79" t="e">
        <f>VLOOKUP($S374,'Grille de Tarif OQN'!$B$2:$S$3603,AB$1,0)</f>
        <v>#N/A</v>
      </c>
      <c r="AC374" s="79" t="e">
        <f>VLOOKUP($S374,'Grille de Tarif OQN'!$B$2:$S$3603,AC$1,0)</f>
        <v>#N/A</v>
      </c>
      <c r="AD374" s="79" t="e">
        <f>VLOOKUP($S374,'Grille de Tarif OQN'!$B$2:$S$3603,AD$1,0)</f>
        <v>#N/A</v>
      </c>
      <c r="AE374" s="79" t="e">
        <f>VLOOKUP($S374,'Grille de Tarif OQN'!$B$2:$S$3603,AE$1,0)</f>
        <v>#N/A</v>
      </c>
      <c r="AF374" s="79" t="e">
        <f>VLOOKUP($S374,'Grille de Tarif OQN'!$B$2:$S$3603,AF$1,0)</f>
        <v>#N/A</v>
      </c>
      <c r="AG374" s="79" t="e">
        <f>VLOOKUP($S374,'Grille de Tarif OQN'!$B$2:$S$3603,AG$1,0)</f>
        <v>#N/A</v>
      </c>
      <c r="AH374" s="79" t="e">
        <f>VLOOKUP($S374,'Grille de Tarif OQN'!$B$2:$S$3603,AH$1,0)</f>
        <v>#N/A</v>
      </c>
      <c r="AI374" s="79" t="e">
        <f>VLOOKUP($S374,'Grille de Tarif OQN'!$B$2:$S$3603,AI$1,0)</f>
        <v>#N/A</v>
      </c>
      <c r="AJ374" s="79" t="e">
        <f>VLOOKUP($S374,'Grille de Tarif OQN'!$B$2:$S$3603,AJ$1,0)</f>
        <v>#N/A</v>
      </c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72"/>
      <c r="AV374"/>
      <c r="AW374"/>
      <c r="AX374"/>
      <c r="AY374"/>
      <c r="AZ374" s="96">
        <f t="shared" si="117"/>
        <v>0</v>
      </c>
      <c r="BA374" s="24" t="e">
        <f t="shared" si="118"/>
        <v>#N/A</v>
      </c>
      <c r="BB374" s="24" t="e">
        <f t="shared" si="119"/>
        <v>#N/A</v>
      </c>
      <c r="BC374" s="24" t="e">
        <f t="shared" si="112"/>
        <v>#N/A</v>
      </c>
      <c r="BD374" s="24" t="e">
        <f t="shared" si="113"/>
        <v>#N/A</v>
      </c>
      <c r="BE374"/>
      <c r="BF374" t="e">
        <f t="shared" si="120"/>
        <v>#N/A</v>
      </c>
      <c r="BG374" t="str">
        <f t="shared" si="121"/>
        <v>HDJ</v>
      </c>
      <c r="BH374" s="20" t="e">
        <f t="shared" si="122"/>
        <v>#N/A</v>
      </c>
      <c r="BI374" s="20" t="e">
        <f t="shared" si="123"/>
        <v>#N/A</v>
      </c>
      <c r="BJ374" s="20" t="e">
        <f t="shared" si="124"/>
        <v>#N/A</v>
      </c>
      <c r="BK374" s="20" t="e">
        <f t="shared" si="125"/>
        <v>#N/A</v>
      </c>
      <c r="BL374" s="20" t="e">
        <f t="shared" si="126"/>
        <v>#N/A</v>
      </c>
      <c r="BM374" s="20" t="e">
        <f t="shared" si="114"/>
        <v>#N/A</v>
      </c>
      <c r="BN374" s="20" t="e">
        <f t="shared" si="127"/>
        <v>#N/A</v>
      </c>
    </row>
    <row r="375" spans="1:66">
      <c r="A375" s="92"/>
      <c r="B375" s="90"/>
      <c r="C375" s="90"/>
      <c r="D375" s="93"/>
      <c r="E375" s="93"/>
      <c r="F375" s="93"/>
      <c r="G375" s="93"/>
      <c r="H375" s="93"/>
      <c r="I375" s="93"/>
      <c r="J375" s="93"/>
      <c r="K375" s="93"/>
      <c r="L375" s="92"/>
      <c r="M375" s="93"/>
      <c r="N375" s="91">
        <f t="shared" si="108"/>
        <v>0</v>
      </c>
      <c r="O375" s="91" t="str">
        <f t="shared" si="109"/>
        <v/>
      </c>
      <c r="P375" s="91" t="str">
        <f t="shared" si="110"/>
        <v/>
      </c>
      <c r="Q375" s="91" t="str">
        <f t="shared" si="111"/>
        <v>HDJ</v>
      </c>
      <c r="R375" s="82"/>
      <c r="S375" s="95">
        <f t="shared" si="115"/>
        <v>0</v>
      </c>
      <c r="T375" s="95">
        <f t="shared" si="116"/>
        <v>0</v>
      </c>
      <c r="U375" s="79" t="e">
        <f>VLOOKUP($S375,'Grille de Tarif OQN'!$B$2:$S$3603,U$1,0)</f>
        <v>#N/A</v>
      </c>
      <c r="V375" s="79" t="e">
        <f>VLOOKUP($S375,'Grille de Tarif OQN'!$B$2:$S$3603,V$1,0)</f>
        <v>#N/A</v>
      </c>
      <c r="W375" s="79" t="e">
        <f>VLOOKUP($S375,'Grille de Tarif OQN'!$B$2:$S$3603,W$1,0)</f>
        <v>#N/A</v>
      </c>
      <c r="X375" s="79" t="e">
        <f>VLOOKUP($S375,'Grille de Tarif OQN'!$B$2:$S$3603,X$1,0)</f>
        <v>#N/A</v>
      </c>
      <c r="Y375" s="79" t="e">
        <f>VLOOKUP($S375,'Grille de Tarif OQN'!$B$2:$S$3603,Y$1,0)</f>
        <v>#N/A</v>
      </c>
      <c r="Z375" s="79" t="e">
        <f>VLOOKUP($S375,'Grille de Tarif OQN'!$B$2:$S$3603,Z$1,0)</f>
        <v>#N/A</v>
      </c>
      <c r="AA375" s="79" t="e">
        <f>VLOOKUP($S375,'Grille de Tarif OQN'!$B$2:$S$3603,AA$1,0)</f>
        <v>#N/A</v>
      </c>
      <c r="AB375" s="79" t="e">
        <f>VLOOKUP($S375,'Grille de Tarif OQN'!$B$2:$S$3603,AB$1,0)</f>
        <v>#N/A</v>
      </c>
      <c r="AC375" s="79" t="e">
        <f>VLOOKUP($S375,'Grille de Tarif OQN'!$B$2:$S$3603,AC$1,0)</f>
        <v>#N/A</v>
      </c>
      <c r="AD375" s="79" t="e">
        <f>VLOOKUP($S375,'Grille de Tarif OQN'!$B$2:$S$3603,AD$1,0)</f>
        <v>#N/A</v>
      </c>
      <c r="AE375" s="79" t="e">
        <f>VLOOKUP($S375,'Grille de Tarif OQN'!$B$2:$S$3603,AE$1,0)</f>
        <v>#N/A</v>
      </c>
      <c r="AF375" s="79" t="e">
        <f>VLOOKUP($S375,'Grille de Tarif OQN'!$B$2:$S$3603,AF$1,0)</f>
        <v>#N/A</v>
      </c>
      <c r="AG375" s="79" t="e">
        <f>VLOOKUP($S375,'Grille de Tarif OQN'!$B$2:$S$3603,AG$1,0)</f>
        <v>#N/A</v>
      </c>
      <c r="AH375" s="79" t="e">
        <f>VLOOKUP($S375,'Grille de Tarif OQN'!$B$2:$S$3603,AH$1,0)</f>
        <v>#N/A</v>
      </c>
      <c r="AI375" s="79" t="e">
        <f>VLOOKUP($S375,'Grille de Tarif OQN'!$B$2:$S$3603,AI$1,0)</f>
        <v>#N/A</v>
      </c>
      <c r="AJ375" s="79" t="e">
        <f>VLOOKUP($S375,'Grille de Tarif OQN'!$B$2:$S$3603,AJ$1,0)</f>
        <v>#N/A</v>
      </c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72"/>
      <c r="AV375"/>
      <c r="AW375"/>
      <c r="AX375"/>
      <c r="AY375"/>
      <c r="AZ375" s="96">
        <f t="shared" si="117"/>
        <v>0</v>
      </c>
      <c r="BA375" s="24" t="e">
        <f t="shared" si="118"/>
        <v>#N/A</v>
      </c>
      <c r="BB375" s="24" t="e">
        <f t="shared" si="119"/>
        <v>#N/A</v>
      </c>
      <c r="BC375" s="24" t="e">
        <f t="shared" si="112"/>
        <v>#N/A</v>
      </c>
      <c r="BD375" s="24" t="e">
        <f t="shared" si="113"/>
        <v>#N/A</v>
      </c>
      <c r="BE375"/>
      <c r="BF375" t="e">
        <f t="shared" si="120"/>
        <v>#N/A</v>
      </c>
      <c r="BG375" t="str">
        <f t="shared" si="121"/>
        <v>HDJ</v>
      </c>
      <c r="BH375" s="20" t="e">
        <f t="shared" si="122"/>
        <v>#N/A</v>
      </c>
      <c r="BI375" s="20" t="e">
        <f t="shared" si="123"/>
        <v>#N/A</v>
      </c>
      <c r="BJ375" s="20" t="e">
        <f t="shared" si="124"/>
        <v>#N/A</v>
      </c>
      <c r="BK375" s="20" t="e">
        <f t="shared" si="125"/>
        <v>#N/A</v>
      </c>
      <c r="BL375" s="20" t="e">
        <f t="shared" si="126"/>
        <v>#N/A</v>
      </c>
      <c r="BM375" s="20" t="e">
        <f t="shared" si="114"/>
        <v>#N/A</v>
      </c>
      <c r="BN375" s="20" t="e">
        <f t="shared" si="127"/>
        <v>#N/A</v>
      </c>
    </row>
    <row r="376" spans="1:66">
      <c r="A376" s="92"/>
      <c r="B376" s="90"/>
      <c r="C376" s="90"/>
      <c r="D376" s="93"/>
      <c r="E376" s="93"/>
      <c r="F376" s="93"/>
      <c r="G376" s="93"/>
      <c r="H376" s="93"/>
      <c r="I376" s="93"/>
      <c r="J376" s="93"/>
      <c r="K376" s="93"/>
      <c r="L376" s="92"/>
      <c r="M376" s="93"/>
      <c r="N376" s="91">
        <f t="shared" si="108"/>
        <v>0</v>
      </c>
      <c r="O376" s="91" t="str">
        <f t="shared" si="109"/>
        <v/>
      </c>
      <c r="P376" s="91" t="str">
        <f t="shared" si="110"/>
        <v/>
      </c>
      <c r="Q376" s="91" t="str">
        <f t="shared" si="111"/>
        <v>HDJ</v>
      </c>
      <c r="R376" s="82"/>
      <c r="S376" s="95">
        <f t="shared" si="115"/>
        <v>0</v>
      </c>
      <c r="T376" s="95">
        <f t="shared" si="116"/>
        <v>0</v>
      </c>
      <c r="U376" s="79" t="e">
        <f>VLOOKUP($S376,'Grille de Tarif OQN'!$B$2:$S$3603,U$1,0)</f>
        <v>#N/A</v>
      </c>
      <c r="V376" s="79" t="e">
        <f>VLOOKUP($S376,'Grille de Tarif OQN'!$B$2:$S$3603,V$1,0)</f>
        <v>#N/A</v>
      </c>
      <c r="W376" s="79" t="e">
        <f>VLOOKUP($S376,'Grille de Tarif OQN'!$B$2:$S$3603,W$1,0)</f>
        <v>#N/A</v>
      </c>
      <c r="X376" s="79" t="e">
        <f>VLOOKUP($S376,'Grille de Tarif OQN'!$B$2:$S$3603,X$1,0)</f>
        <v>#N/A</v>
      </c>
      <c r="Y376" s="79" t="e">
        <f>VLOOKUP($S376,'Grille de Tarif OQN'!$B$2:$S$3603,Y$1,0)</f>
        <v>#N/A</v>
      </c>
      <c r="Z376" s="79" t="e">
        <f>VLOOKUP($S376,'Grille de Tarif OQN'!$B$2:$S$3603,Z$1,0)</f>
        <v>#N/A</v>
      </c>
      <c r="AA376" s="79" t="e">
        <f>VLOOKUP($S376,'Grille de Tarif OQN'!$B$2:$S$3603,AA$1,0)</f>
        <v>#N/A</v>
      </c>
      <c r="AB376" s="79" t="e">
        <f>VLOOKUP($S376,'Grille de Tarif OQN'!$B$2:$S$3603,AB$1,0)</f>
        <v>#N/A</v>
      </c>
      <c r="AC376" s="79" t="e">
        <f>VLOOKUP($S376,'Grille de Tarif OQN'!$B$2:$S$3603,AC$1,0)</f>
        <v>#N/A</v>
      </c>
      <c r="AD376" s="79" t="e">
        <f>VLOOKUP($S376,'Grille de Tarif OQN'!$B$2:$S$3603,AD$1,0)</f>
        <v>#N/A</v>
      </c>
      <c r="AE376" s="79" t="e">
        <f>VLOOKUP($S376,'Grille de Tarif OQN'!$B$2:$S$3603,AE$1,0)</f>
        <v>#N/A</v>
      </c>
      <c r="AF376" s="79" t="e">
        <f>VLOOKUP($S376,'Grille de Tarif OQN'!$B$2:$S$3603,AF$1,0)</f>
        <v>#N/A</v>
      </c>
      <c r="AG376" s="79" t="e">
        <f>VLOOKUP($S376,'Grille de Tarif OQN'!$B$2:$S$3603,AG$1,0)</f>
        <v>#N/A</v>
      </c>
      <c r="AH376" s="79" t="e">
        <f>VLOOKUP($S376,'Grille de Tarif OQN'!$B$2:$S$3603,AH$1,0)</f>
        <v>#N/A</v>
      </c>
      <c r="AI376" s="79" t="e">
        <f>VLOOKUP($S376,'Grille de Tarif OQN'!$B$2:$S$3603,AI$1,0)</f>
        <v>#N/A</v>
      </c>
      <c r="AJ376" s="79" t="e">
        <f>VLOOKUP($S376,'Grille de Tarif OQN'!$B$2:$S$3603,AJ$1,0)</f>
        <v>#N/A</v>
      </c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72"/>
      <c r="AV376"/>
      <c r="AW376"/>
      <c r="AX376"/>
      <c r="AY376"/>
      <c r="AZ376" s="96">
        <f t="shared" si="117"/>
        <v>0</v>
      </c>
      <c r="BA376" s="24" t="e">
        <f t="shared" si="118"/>
        <v>#N/A</v>
      </c>
      <c r="BB376" s="24" t="e">
        <f t="shared" si="119"/>
        <v>#N/A</v>
      </c>
      <c r="BC376" s="24" t="e">
        <f t="shared" si="112"/>
        <v>#N/A</v>
      </c>
      <c r="BD376" s="24" t="e">
        <f t="shared" si="113"/>
        <v>#N/A</v>
      </c>
      <c r="BE376"/>
      <c r="BF376" t="e">
        <f t="shared" si="120"/>
        <v>#N/A</v>
      </c>
      <c r="BG376" t="str">
        <f t="shared" si="121"/>
        <v>HDJ</v>
      </c>
      <c r="BH376" s="20" t="e">
        <f t="shared" si="122"/>
        <v>#N/A</v>
      </c>
      <c r="BI376" s="20" t="e">
        <f t="shared" si="123"/>
        <v>#N/A</v>
      </c>
      <c r="BJ376" s="20" t="e">
        <f t="shared" si="124"/>
        <v>#N/A</v>
      </c>
      <c r="BK376" s="20" t="e">
        <f t="shared" si="125"/>
        <v>#N/A</v>
      </c>
      <c r="BL376" s="20" t="e">
        <f t="shared" si="126"/>
        <v>#N/A</v>
      </c>
      <c r="BM376" s="20" t="e">
        <f t="shared" si="114"/>
        <v>#N/A</v>
      </c>
      <c r="BN376" s="20" t="e">
        <f t="shared" si="127"/>
        <v>#N/A</v>
      </c>
    </row>
    <row r="377" spans="1:66">
      <c r="A377" s="92"/>
      <c r="B377" s="90"/>
      <c r="C377" s="90"/>
      <c r="D377" s="93"/>
      <c r="E377" s="93"/>
      <c r="F377" s="93"/>
      <c r="G377" s="93"/>
      <c r="H377" s="93"/>
      <c r="I377" s="93"/>
      <c r="J377" s="93"/>
      <c r="K377" s="93"/>
      <c r="L377" s="92"/>
      <c r="M377" s="93"/>
      <c r="N377" s="91">
        <f t="shared" si="108"/>
        <v>0</v>
      </c>
      <c r="O377" s="91" t="str">
        <f t="shared" si="109"/>
        <v/>
      </c>
      <c r="P377" s="91" t="str">
        <f t="shared" si="110"/>
        <v/>
      </c>
      <c r="Q377" s="91" t="str">
        <f t="shared" si="111"/>
        <v>HDJ</v>
      </c>
      <c r="R377" s="82"/>
      <c r="S377" s="95">
        <f t="shared" si="115"/>
        <v>0</v>
      </c>
      <c r="T377" s="95">
        <f t="shared" si="116"/>
        <v>0</v>
      </c>
      <c r="U377" s="79" t="e">
        <f>VLOOKUP($S377,'Grille de Tarif OQN'!$B$2:$S$3603,U$1,0)</f>
        <v>#N/A</v>
      </c>
      <c r="V377" s="79" t="e">
        <f>VLOOKUP($S377,'Grille de Tarif OQN'!$B$2:$S$3603,V$1,0)</f>
        <v>#N/A</v>
      </c>
      <c r="W377" s="79" t="e">
        <f>VLOOKUP($S377,'Grille de Tarif OQN'!$B$2:$S$3603,W$1,0)</f>
        <v>#N/A</v>
      </c>
      <c r="X377" s="79" t="e">
        <f>VLOOKUP($S377,'Grille de Tarif OQN'!$B$2:$S$3603,X$1,0)</f>
        <v>#N/A</v>
      </c>
      <c r="Y377" s="79" t="e">
        <f>VLOOKUP($S377,'Grille de Tarif OQN'!$B$2:$S$3603,Y$1,0)</f>
        <v>#N/A</v>
      </c>
      <c r="Z377" s="79" t="e">
        <f>VLOOKUP($S377,'Grille de Tarif OQN'!$B$2:$S$3603,Z$1,0)</f>
        <v>#N/A</v>
      </c>
      <c r="AA377" s="79" t="e">
        <f>VLOOKUP($S377,'Grille de Tarif OQN'!$B$2:$S$3603,AA$1,0)</f>
        <v>#N/A</v>
      </c>
      <c r="AB377" s="79" t="e">
        <f>VLOOKUP($S377,'Grille de Tarif OQN'!$B$2:$S$3603,AB$1,0)</f>
        <v>#N/A</v>
      </c>
      <c r="AC377" s="79" t="e">
        <f>VLOOKUP($S377,'Grille de Tarif OQN'!$B$2:$S$3603,AC$1,0)</f>
        <v>#N/A</v>
      </c>
      <c r="AD377" s="79" t="e">
        <f>VLOOKUP($S377,'Grille de Tarif OQN'!$B$2:$S$3603,AD$1,0)</f>
        <v>#N/A</v>
      </c>
      <c r="AE377" s="79" t="e">
        <f>VLOOKUP($S377,'Grille de Tarif OQN'!$B$2:$S$3603,AE$1,0)</f>
        <v>#N/A</v>
      </c>
      <c r="AF377" s="79" t="e">
        <f>VLOOKUP($S377,'Grille de Tarif OQN'!$B$2:$S$3603,AF$1,0)</f>
        <v>#N/A</v>
      </c>
      <c r="AG377" s="79" t="e">
        <f>VLOOKUP($S377,'Grille de Tarif OQN'!$B$2:$S$3603,AG$1,0)</f>
        <v>#N/A</v>
      </c>
      <c r="AH377" s="79" t="e">
        <f>VLOOKUP($S377,'Grille de Tarif OQN'!$B$2:$S$3603,AH$1,0)</f>
        <v>#N/A</v>
      </c>
      <c r="AI377" s="79" t="e">
        <f>VLOOKUP($S377,'Grille de Tarif OQN'!$B$2:$S$3603,AI$1,0)</f>
        <v>#N/A</v>
      </c>
      <c r="AJ377" s="79" t="e">
        <f>VLOOKUP($S377,'Grille de Tarif OQN'!$B$2:$S$3603,AJ$1,0)</f>
        <v>#N/A</v>
      </c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72"/>
      <c r="AV377"/>
      <c r="AW377"/>
      <c r="AX377"/>
      <c r="AY377"/>
      <c r="AZ377" s="96">
        <f t="shared" si="117"/>
        <v>0</v>
      </c>
      <c r="BA377" s="24" t="e">
        <f t="shared" si="118"/>
        <v>#N/A</v>
      </c>
      <c r="BB377" s="24" t="e">
        <f t="shared" si="119"/>
        <v>#N/A</v>
      </c>
      <c r="BC377" s="24" t="e">
        <f t="shared" si="112"/>
        <v>#N/A</v>
      </c>
      <c r="BD377" s="24" t="e">
        <f t="shared" si="113"/>
        <v>#N/A</v>
      </c>
      <c r="BE377"/>
      <c r="BF377" t="e">
        <f t="shared" si="120"/>
        <v>#N/A</v>
      </c>
      <c r="BG377" t="str">
        <f t="shared" si="121"/>
        <v>HDJ</v>
      </c>
      <c r="BH377" s="20" t="e">
        <f t="shared" si="122"/>
        <v>#N/A</v>
      </c>
      <c r="BI377" s="20" t="e">
        <f t="shared" si="123"/>
        <v>#N/A</v>
      </c>
      <c r="BJ377" s="20" t="e">
        <f t="shared" si="124"/>
        <v>#N/A</v>
      </c>
      <c r="BK377" s="20" t="e">
        <f t="shared" si="125"/>
        <v>#N/A</v>
      </c>
      <c r="BL377" s="20" t="e">
        <f t="shared" si="126"/>
        <v>#N/A</v>
      </c>
      <c r="BM377" s="20" t="e">
        <f t="shared" si="114"/>
        <v>#N/A</v>
      </c>
      <c r="BN377" s="20" t="e">
        <f t="shared" si="127"/>
        <v>#N/A</v>
      </c>
    </row>
    <row r="378" spans="1:66">
      <c r="A378" s="92"/>
      <c r="B378" s="90"/>
      <c r="C378" s="90"/>
      <c r="D378" s="93"/>
      <c r="E378" s="93"/>
      <c r="F378" s="93"/>
      <c r="G378" s="93"/>
      <c r="H378" s="93"/>
      <c r="I378" s="93"/>
      <c r="J378" s="93"/>
      <c r="K378" s="93"/>
      <c r="L378" s="92"/>
      <c r="M378" s="93"/>
      <c r="N378" s="91">
        <f t="shared" si="108"/>
        <v>0</v>
      </c>
      <c r="O378" s="91" t="str">
        <f t="shared" si="109"/>
        <v/>
      </c>
      <c r="P378" s="91" t="str">
        <f t="shared" si="110"/>
        <v/>
      </c>
      <c r="Q378" s="91" t="str">
        <f t="shared" si="111"/>
        <v>HDJ</v>
      </c>
      <c r="R378" s="82"/>
      <c r="S378" s="95">
        <f t="shared" si="115"/>
        <v>0</v>
      </c>
      <c r="T378" s="95">
        <f t="shared" si="116"/>
        <v>0</v>
      </c>
      <c r="U378" s="79" t="e">
        <f>VLOOKUP($S378,'Grille de Tarif OQN'!$B$2:$S$3603,U$1,0)</f>
        <v>#N/A</v>
      </c>
      <c r="V378" s="79" t="e">
        <f>VLOOKUP($S378,'Grille de Tarif OQN'!$B$2:$S$3603,V$1,0)</f>
        <v>#N/A</v>
      </c>
      <c r="W378" s="79" t="e">
        <f>VLOOKUP($S378,'Grille de Tarif OQN'!$B$2:$S$3603,W$1,0)</f>
        <v>#N/A</v>
      </c>
      <c r="X378" s="79" t="e">
        <f>VLOOKUP($S378,'Grille de Tarif OQN'!$B$2:$S$3603,X$1,0)</f>
        <v>#N/A</v>
      </c>
      <c r="Y378" s="79" t="e">
        <f>VLOOKUP($S378,'Grille de Tarif OQN'!$B$2:$S$3603,Y$1,0)</f>
        <v>#N/A</v>
      </c>
      <c r="Z378" s="79" t="e">
        <f>VLOOKUP($S378,'Grille de Tarif OQN'!$B$2:$S$3603,Z$1,0)</f>
        <v>#N/A</v>
      </c>
      <c r="AA378" s="79" t="e">
        <f>VLOOKUP($S378,'Grille de Tarif OQN'!$B$2:$S$3603,AA$1,0)</f>
        <v>#N/A</v>
      </c>
      <c r="AB378" s="79" t="e">
        <f>VLOOKUP($S378,'Grille de Tarif OQN'!$B$2:$S$3603,AB$1,0)</f>
        <v>#N/A</v>
      </c>
      <c r="AC378" s="79" t="e">
        <f>VLOOKUP($S378,'Grille de Tarif OQN'!$B$2:$S$3603,AC$1,0)</f>
        <v>#N/A</v>
      </c>
      <c r="AD378" s="79" t="e">
        <f>VLOOKUP($S378,'Grille de Tarif OQN'!$B$2:$S$3603,AD$1,0)</f>
        <v>#N/A</v>
      </c>
      <c r="AE378" s="79" t="e">
        <f>VLOOKUP($S378,'Grille de Tarif OQN'!$B$2:$S$3603,AE$1,0)</f>
        <v>#N/A</v>
      </c>
      <c r="AF378" s="79" t="e">
        <f>VLOOKUP($S378,'Grille de Tarif OQN'!$B$2:$S$3603,AF$1,0)</f>
        <v>#N/A</v>
      </c>
      <c r="AG378" s="79" t="e">
        <f>VLOOKUP($S378,'Grille de Tarif OQN'!$B$2:$S$3603,AG$1,0)</f>
        <v>#N/A</v>
      </c>
      <c r="AH378" s="79" t="e">
        <f>VLOOKUP($S378,'Grille de Tarif OQN'!$B$2:$S$3603,AH$1,0)</f>
        <v>#N/A</v>
      </c>
      <c r="AI378" s="79" t="e">
        <f>VLOOKUP($S378,'Grille de Tarif OQN'!$B$2:$S$3603,AI$1,0)</f>
        <v>#N/A</v>
      </c>
      <c r="AJ378" s="79" t="e">
        <f>VLOOKUP($S378,'Grille de Tarif OQN'!$B$2:$S$3603,AJ$1,0)</f>
        <v>#N/A</v>
      </c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72"/>
      <c r="AV378"/>
      <c r="AW378"/>
      <c r="AX378"/>
      <c r="AY378"/>
      <c r="AZ378" s="96">
        <f t="shared" si="117"/>
        <v>0</v>
      </c>
      <c r="BA378" s="24" t="e">
        <f t="shared" si="118"/>
        <v>#N/A</v>
      </c>
      <c r="BB378" s="24" t="e">
        <f t="shared" si="119"/>
        <v>#N/A</v>
      </c>
      <c r="BC378" s="24" t="e">
        <f t="shared" si="112"/>
        <v>#N/A</v>
      </c>
      <c r="BD378" s="24" t="e">
        <f t="shared" si="113"/>
        <v>#N/A</v>
      </c>
      <c r="BE378"/>
      <c r="BF378" t="e">
        <f t="shared" si="120"/>
        <v>#N/A</v>
      </c>
      <c r="BG378" t="str">
        <f t="shared" si="121"/>
        <v>HDJ</v>
      </c>
      <c r="BH378" s="20" t="e">
        <f t="shared" si="122"/>
        <v>#N/A</v>
      </c>
      <c r="BI378" s="20" t="e">
        <f t="shared" si="123"/>
        <v>#N/A</v>
      </c>
      <c r="BJ378" s="20" t="e">
        <f t="shared" si="124"/>
        <v>#N/A</v>
      </c>
      <c r="BK378" s="20" t="e">
        <f t="shared" si="125"/>
        <v>#N/A</v>
      </c>
      <c r="BL378" s="20" t="e">
        <f t="shared" si="126"/>
        <v>#N/A</v>
      </c>
      <c r="BM378" s="20" t="e">
        <f t="shared" si="114"/>
        <v>#N/A</v>
      </c>
      <c r="BN378" s="20" t="e">
        <f t="shared" si="127"/>
        <v>#N/A</v>
      </c>
    </row>
    <row r="379" spans="1:66">
      <c r="A379" s="92"/>
      <c r="B379" s="90"/>
      <c r="C379" s="90"/>
      <c r="D379" s="93"/>
      <c r="E379" s="93"/>
      <c r="F379" s="93"/>
      <c r="G379" s="93"/>
      <c r="H379" s="93"/>
      <c r="I379" s="93"/>
      <c r="J379" s="93"/>
      <c r="K379" s="93"/>
      <c r="L379" s="92"/>
      <c r="M379" s="93"/>
      <c r="N379" s="91">
        <f t="shared" si="108"/>
        <v>0</v>
      </c>
      <c r="O379" s="91" t="str">
        <f t="shared" si="109"/>
        <v/>
      </c>
      <c r="P379" s="91" t="str">
        <f t="shared" si="110"/>
        <v/>
      </c>
      <c r="Q379" s="91" t="str">
        <f t="shared" si="111"/>
        <v>HDJ</v>
      </c>
      <c r="R379" s="82"/>
      <c r="S379" s="95">
        <f t="shared" si="115"/>
        <v>0</v>
      </c>
      <c r="T379" s="95">
        <f t="shared" si="116"/>
        <v>0</v>
      </c>
      <c r="U379" s="79" t="e">
        <f>VLOOKUP($S379,'Grille de Tarif OQN'!$B$2:$S$3603,U$1,0)</f>
        <v>#N/A</v>
      </c>
      <c r="V379" s="79" t="e">
        <f>VLOOKUP($S379,'Grille de Tarif OQN'!$B$2:$S$3603,V$1,0)</f>
        <v>#N/A</v>
      </c>
      <c r="W379" s="79" t="e">
        <f>VLOOKUP($S379,'Grille de Tarif OQN'!$B$2:$S$3603,W$1,0)</f>
        <v>#N/A</v>
      </c>
      <c r="X379" s="79" t="e">
        <f>VLOOKUP($S379,'Grille de Tarif OQN'!$B$2:$S$3603,X$1,0)</f>
        <v>#N/A</v>
      </c>
      <c r="Y379" s="79" t="e">
        <f>VLOOKUP($S379,'Grille de Tarif OQN'!$B$2:$S$3603,Y$1,0)</f>
        <v>#N/A</v>
      </c>
      <c r="Z379" s="79" t="e">
        <f>VLOOKUP($S379,'Grille de Tarif OQN'!$B$2:$S$3603,Z$1,0)</f>
        <v>#N/A</v>
      </c>
      <c r="AA379" s="79" t="e">
        <f>VLOOKUP($S379,'Grille de Tarif OQN'!$B$2:$S$3603,AA$1,0)</f>
        <v>#N/A</v>
      </c>
      <c r="AB379" s="79" t="e">
        <f>VLOOKUP($S379,'Grille de Tarif OQN'!$B$2:$S$3603,AB$1,0)</f>
        <v>#N/A</v>
      </c>
      <c r="AC379" s="79" t="e">
        <f>VLOOKUP($S379,'Grille de Tarif OQN'!$B$2:$S$3603,AC$1,0)</f>
        <v>#N/A</v>
      </c>
      <c r="AD379" s="79" t="e">
        <f>VLOOKUP($S379,'Grille de Tarif OQN'!$B$2:$S$3603,AD$1,0)</f>
        <v>#N/A</v>
      </c>
      <c r="AE379" s="79" t="e">
        <f>VLOOKUP($S379,'Grille de Tarif OQN'!$B$2:$S$3603,AE$1,0)</f>
        <v>#N/A</v>
      </c>
      <c r="AF379" s="79" t="e">
        <f>VLOOKUP($S379,'Grille de Tarif OQN'!$B$2:$S$3603,AF$1,0)</f>
        <v>#N/A</v>
      </c>
      <c r="AG379" s="79" t="e">
        <f>VLOOKUP($S379,'Grille de Tarif OQN'!$B$2:$S$3603,AG$1,0)</f>
        <v>#N/A</v>
      </c>
      <c r="AH379" s="79" t="e">
        <f>VLOOKUP($S379,'Grille de Tarif OQN'!$B$2:$S$3603,AH$1,0)</f>
        <v>#N/A</v>
      </c>
      <c r="AI379" s="79" t="e">
        <f>VLOOKUP($S379,'Grille de Tarif OQN'!$B$2:$S$3603,AI$1,0)</f>
        <v>#N/A</v>
      </c>
      <c r="AJ379" s="79" t="e">
        <f>VLOOKUP($S379,'Grille de Tarif OQN'!$B$2:$S$3603,AJ$1,0)</f>
        <v>#N/A</v>
      </c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72"/>
      <c r="AV379"/>
      <c r="AW379"/>
      <c r="AX379"/>
      <c r="AY379"/>
      <c r="AZ379" s="96">
        <f t="shared" si="117"/>
        <v>0</v>
      </c>
      <c r="BA379" s="24" t="e">
        <f t="shared" si="118"/>
        <v>#N/A</v>
      </c>
      <c r="BB379" s="24" t="e">
        <f t="shared" si="119"/>
        <v>#N/A</v>
      </c>
      <c r="BC379" s="24" t="e">
        <f t="shared" si="112"/>
        <v>#N/A</v>
      </c>
      <c r="BD379" s="24" t="e">
        <f t="shared" si="113"/>
        <v>#N/A</v>
      </c>
      <c r="BE379"/>
      <c r="BF379" t="e">
        <f t="shared" si="120"/>
        <v>#N/A</v>
      </c>
      <c r="BG379" t="str">
        <f t="shared" si="121"/>
        <v>HDJ</v>
      </c>
      <c r="BH379" s="20" t="e">
        <f t="shared" si="122"/>
        <v>#N/A</v>
      </c>
      <c r="BI379" s="20" t="e">
        <f t="shared" si="123"/>
        <v>#N/A</v>
      </c>
      <c r="BJ379" s="20" t="e">
        <f t="shared" si="124"/>
        <v>#N/A</v>
      </c>
      <c r="BK379" s="20" t="e">
        <f t="shared" si="125"/>
        <v>#N/A</v>
      </c>
      <c r="BL379" s="20" t="e">
        <f t="shared" si="126"/>
        <v>#N/A</v>
      </c>
      <c r="BM379" s="20" t="e">
        <f t="shared" si="114"/>
        <v>#N/A</v>
      </c>
      <c r="BN379" s="20" t="e">
        <f t="shared" si="127"/>
        <v>#N/A</v>
      </c>
    </row>
    <row r="380" spans="1:66">
      <c r="A380" s="92"/>
      <c r="B380" s="90"/>
      <c r="C380" s="90"/>
      <c r="D380" s="93"/>
      <c r="E380" s="93"/>
      <c r="F380" s="93"/>
      <c r="G380" s="93"/>
      <c r="H380" s="93"/>
      <c r="I380" s="93"/>
      <c r="J380" s="93"/>
      <c r="K380" s="93"/>
      <c r="L380" s="92"/>
      <c r="M380" s="93"/>
      <c r="N380" s="91">
        <f t="shared" si="108"/>
        <v>0</v>
      </c>
      <c r="O380" s="91" t="str">
        <f t="shared" si="109"/>
        <v/>
      </c>
      <c r="P380" s="91" t="str">
        <f t="shared" si="110"/>
        <v/>
      </c>
      <c r="Q380" s="91" t="str">
        <f t="shared" si="111"/>
        <v>HDJ</v>
      </c>
      <c r="R380" s="82"/>
      <c r="S380" s="95">
        <f t="shared" si="115"/>
        <v>0</v>
      </c>
      <c r="T380" s="95">
        <f t="shared" si="116"/>
        <v>0</v>
      </c>
      <c r="U380" s="79" t="e">
        <f>VLOOKUP($S380,'Grille de Tarif OQN'!$B$2:$S$3603,U$1,0)</f>
        <v>#N/A</v>
      </c>
      <c r="V380" s="79" t="e">
        <f>VLOOKUP($S380,'Grille de Tarif OQN'!$B$2:$S$3603,V$1,0)</f>
        <v>#N/A</v>
      </c>
      <c r="W380" s="79" t="e">
        <f>VLOOKUP($S380,'Grille de Tarif OQN'!$B$2:$S$3603,W$1,0)</f>
        <v>#N/A</v>
      </c>
      <c r="X380" s="79" t="e">
        <f>VLOOKUP($S380,'Grille de Tarif OQN'!$B$2:$S$3603,X$1,0)</f>
        <v>#N/A</v>
      </c>
      <c r="Y380" s="79" t="e">
        <f>VLOOKUP($S380,'Grille de Tarif OQN'!$B$2:$S$3603,Y$1,0)</f>
        <v>#N/A</v>
      </c>
      <c r="Z380" s="79" t="e">
        <f>VLOOKUP($S380,'Grille de Tarif OQN'!$B$2:$S$3603,Z$1,0)</f>
        <v>#N/A</v>
      </c>
      <c r="AA380" s="79" t="e">
        <f>VLOOKUP($S380,'Grille de Tarif OQN'!$B$2:$S$3603,AA$1,0)</f>
        <v>#N/A</v>
      </c>
      <c r="AB380" s="79" t="e">
        <f>VLOOKUP($S380,'Grille de Tarif OQN'!$B$2:$S$3603,AB$1,0)</f>
        <v>#N/A</v>
      </c>
      <c r="AC380" s="79" t="e">
        <f>VLOOKUP($S380,'Grille de Tarif OQN'!$B$2:$S$3603,AC$1,0)</f>
        <v>#N/A</v>
      </c>
      <c r="AD380" s="79" t="e">
        <f>VLOOKUP($S380,'Grille de Tarif OQN'!$B$2:$S$3603,AD$1,0)</f>
        <v>#N/A</v>
      </c>
      <c r="AE380" s="79" t="e">
        <f>VLOOKUP($S380,'Grille de Tarif OQN'!$B$2:$S$3603,AE$1,0)</f>
        <v>#N/A</v>
      </c>
      <c r="AF380" s="79" t="e">
        <f>VLOOKUP($S380,'Grille de Tarif OQN'!$B$2:$S$3603,AF$1,0)</f>
        <v>#N/A</v>
      </c>
      <c r="AG380" s="79" t="e">
        <f>VLOOKUP($S380,'Grille de Tarif OQN'!$B$2:$S$3603,AG$1,0)</f>
        <v>#N/A</v>
      </c>
      <c r="AH380" s="79" t="e">
        <f>VLOOKUP($S380,'Grille de Tarif OQN'!$B$2:$S$3603,AH$1,0)</f>
        <v>#N/A</v>
      </c>
      <c r="AI380" s="79" t="e">
        <f>VLOOKUP($S380,'Grille de Tarif OQN'!$B$2:$S$3603,AI$1,0)</f>
        <v>#N/A</v>
      </c>
      <c r="AJ380" s="79" t="e">
        <f>VLOOKUP($S380,'Grille de Tarif OQN'!$B$2:$S$3603,AJ$1,0)</f>
        <v>#N/A</v>
      </c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72"/>
      <c r="AV380"/>
      <c r="AW380"/>
      <c r="AX380"/>
      <c r="AY380"/>
      <c r="AZ380" s="96">
        <f t="shared" si="117"/>
        <v>0</v>
      </c>
      <c r="BA380" s="24" t="e">
        <f t="shared" si="118"/>
        <v>#N/A</v>
      </c>
      <c r="BB380" s="24" t="e">
        <f t="shared" si="119"/>
        <v>#N/A</v>
      </c>
      <c r="BC380" s="24" t="e">
        <f t="shared" si="112"/>
        <v>#N/A</v>
      </c>
      <c r="BD380" s="24" t="e">
        <f t="shared" si="113"/>
        <v>#N/A</v>
      </c>
      <c r="BE380"/>
      <c r="BF380" t="e">
        <f t="shared" si="120"/>
        <v>#N/A</v>
      </c>
      <c r="BG380" t="str">
        <f t="shared" si="121"/>
        <v>HDJ</v>
      </c>
      <c r="BH380" s="20" t="e">
        <f t="shared" si="122"/>
        <v>#N/A</v>
      </c>
      <c r="BI380" s="20" t="e">
        <f t="shared" si="123"/>
        <v>#N/A</v>
      </c>
      <c r="BJ380" s="20" t="e">
        <f t="shared" si="124"/>
        <v>#N/A</v>
      </c>
      <c r="BK380" s="20" t="e">
        <f t="shared" si="125"/>
        <v>#N/A</v>
      </c>
      <c r="BL380" s="20" t="e">
        <f t="shared" si="126"/>
        <v>#N/A</v>
      </c>
      <c r="BM380" s="20" t="e">
        <f t="shared" si="114"/>
        <v>#N/A</v>
      </c>
      <c r="BN380" s="20" t="e">
        <f t="shared" si="127"/>
        <v>#N/A</v>
      </c>
    </row>
    <row r="381" spans="1:66">
      <c r="A381" s="92"/>
      <c r="B381" s="90"/>
      <c r="C381" s="90"/>
      <c r="D381" s="93"/>
      <c r="E381" s="93"/>
      <c r="F381" s="93"/>
      <c r="G381" s="93"/>
      <c r="H381" s="93"/>
      <c r="I381" s="93"/>
      <c r="J381" s="93"/>
      <c r="K381" s="93"/>
      <c r="L381" s="92"/>
      <c r="M381" s="93"/>
      <c r="N381" s="91">
        <f t="shared" si="108"/>
        <v>0</v>
      </c>
      <c r="O381" s="91" t="str">
        <f t="shared" si="109"/>
        <v/>
      </c>
      <c r="P381" s="91" t="str">
        <f t="shared" si="110"/>
        <v/>
      </c>
      <c r="Q381" s="91" t="str">
        <f t="shared" si="111"/>
        <v>HDJ</v>
      </c>
      <c r="R381" s="82"/>
      <c r="S381" s="95">
        <f t="shared" si="115"/>
        <v>0</v>
      </c>
      <c r="T381" s="95">
        <f t="shared" si="116"/>
        <v>0</v>
      </c>
      <c r="U381" s="79" t="e">
        <f>VLOOKUP($S381,'Grille de Tarif OQN'!$B$2:$S$3603,U$1,0)</f>
        <v>#N/A</v>
      </c>
      <c r="V381" s="79" t="e">
        <f>VLOOKUP($S381,'Grille de Tarif OQN'!$B$2:$S$3603,V$1,0)</f>
        <v>#N/A</v>
      </c>
      <c r="W381" s="79" t="e">
        <f>VLOOKUP($S381,'Grille de Tarif OQN'!$B$2:$S$3603,W$1,0)</f>
        <v>#N/A</v>
      </c>
      <c r="X381" s="79" t="e">
        <f>VLOOKUP($S381,'Grille de Tarif OQN'!$B$2:$S$3603,X$1,0)</f>
        <v>#N/A</v>
      </c>
      <c r="Y381" s="79" t="e">
        <f>VLOOKUP($S381,'Grille de Tarif OQN'!$B$2:$S$3603,Y$1,0)</f>
        <v>#N/A</v>
      </c>
      <c r="Z381" s="79" t="e">
        <f>VLOOKUP($S381,'Grille de Tarif OQN'!$B$2:$S$3603,Z$1,0)</f>
        <v>#N/A</v>
      </c>
      <c r="AA381" s="79" t="e">
        <f>VLOOKUP($S381,'Grille de Tarif OQN'!$B$2:$S$3603,AA$1,0)</f>
        <v>#N/A</v>
      </c>
      <c r="AB381" s="79" t="e">
        <f>VLOOKUP($S381,'Grille de Tarif OQN'!$B$2:$S$3603,AB$1,0)</f>
        <v>#N/A</v>
      </c>
      <c r="AC381" s="79" t="e">
        <f>VLOOKUP($S381,'Grille de Tarif OQN'!$B$2:$S$3603,AC$1,0)</f>
        <v>#N/A</v>
      </c>
      <c r="AD381" s="79" t="e">
        <f>VLOOKUP($S381,'Grille de Tarif OQN'!$B$2:$S$3603,AD$1,0)</f>
        <v>#N/A</v>
      </c>
      <c r="AE381" s="79" t="e">
        <f>VLOOKUP($S381,'Grille de Tarif OQN'!$B$2:$S$3603,AE$1,0)</f>
        <v>#N/A</v>
      </c>
      <c r="AF381" s="79" t="e">
        <f>VLOOKUP($S381,'Grille de Tarif OQN'!$B$2:$S$3603,AF$1,0)</f>
        <v>#N/A</v>
      </c>
      <c r="AG381" s="79" t="e">
        <f>VLOOKUP($S381,'Grille de Tarif OQN'!$B$2:$S$3603,AG$1,0)</f>
        <v>#N/A</v>
      </c>
      <c r="AH381" s="79" t="e">
        <f>VLOOKUP($S381,'Grille de Tarif OQN'!$B$2:$S$3603,AH$1,0)</f>
        <v>#N/A</v>
      </c>
      <c r="AI381" s="79" t="e">
        <f>VLOOKUP($S381,'Grille de Tarif OQN'!$B$2:$S$3603,AI$1,0)</f>
        <v>#N/A</v>
      </c>
      <c r="AJ381" s="79" t="e">
        <f>VLOOKUP($S381,'Grille de Tarif OQN'!$B$2:$S$3603,AJ$1,0)</f>
        <v>#N/A</v>
      </c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72"/>
      <c r="AV381"/>
      <c r="AW381"/>
      <c r="AX381"/>
      <c r="AY381"/>
      <c r="AZ381" s="96">
        <f t="shared" si="117"/>
        <v>0</v>
      </c>
      <c r="BA381" s="24" t="e">
        <f t="shared" si="118"/>
        <v>#N/A</v>
      </c>
      <c r="BB381" s="24" t="e">
        <f t="shared" si="119"/>
        <v>#N/A</v>
      </c>
      <c r="BC381" s="24" t="e">
        <f t="shared" si="112"/>
        <v>#N/A</v>
      </c>
      <c r="BD381" s="24" t="e">
        <f t="shared" si="113"/>
        <v>#N/A</v>
      </c>
      <c r="BE381"/>
      <c r="BF381" t="e">
        <f t="shared" si="120"/>
        <v>#N/A</v>
      </c>
      <c r="BG381" t="str">
        <f t="shared" si="121"/>
        <v>HDJ</v>
      </c>
      <c r="BH381" s="20" t="e">
        <f t="shared" si="122"/>
        <v>#N/A</v>
      </c>
      <c r="BI381" s="20" t="e">
        <f t="shared" si="123"/>
        <v>#N/A</v>
      </c>
      <c r="BJ381" s="20" t="e">
        <f t="shared" si="124"/>
        <v>#N/A</v>
      </c>
      <c r="BK381" s="20" t="e">
        <f t="shared" si="125"/>
        <v>#N/A</v>
      </c>
      <c r="BL381" s="20" t="e">
        <f t="shared" si="126"/>
        <v>#N/A</v>
      </c>
      <c r="BM381" s="20" t="e">
        <f t="shared" si="114"/>
        <v>#N/A</v>
      </c>
      <c r="BN381" s="20" t="e">
        <f t="shared" si="127"/>
        <v>#N/A</v>
      </c>
    </row>
    <row r="382" spans="1:66">
      <c r="A382" s="92"/>
      <c r="B382" s="90"/>
      <c r="C382" s="90"/>
      <c r="D382" s="93"/>
      <c r="E382" s="93"/>
      <c r="F382" s="93"/>
      <c r="G382" s="93"/>
      <c r="H382" s="93"/>
      <c r="I382" s="93"/>
      <c r="J382" s="93"/>
      <c r="K382" s="93"/>
      <c r="L382" s="92"/>
      <c r="M382" s="93"/>
      <c r="N382" s="91">
        <f t="shared" si="108"/>
        <v>0</v>
      </c>
      <c r="O382" s="91" t="str">
        <f t="shared" si="109"/>
        <v/>
      </c>
      <c r="P382" s="91" t="str">
        <f t="shared" si="110"/>
        <v/>
      </c>
      <c r="Q382" s="91" t="str">
        <f t="shared" si="111"/>
        <v>HDJ</v>
      </c>
      <c r="R382" s="82"/>
      <c r="S382" s="95">
        <f t="shared" si="115"/>
        <v>0</v>
      </c>
      <c r="T382" s="95">
        <f t="shared" si="116"/>
        <v>0</v>
      </c>
      <c r="U382" s="79" t="e">
        <f>VLOOKUP($S382,'Grille de Tarif OQN'!$B$2:$S$3603,U$1,0)</f>
        <v>#N/A</v>
      </c>
      <c r="V382" s="79" t="e">
        <f>VLOOKUP($S382,'Grille de Tarif OQN'!$B$2:$S$3603,V$1,0)</f>
        <v>#N/A</v>
      </c>
      <c r="W382" s="79" t="e">
        <f>VLOOKUP($S382,'Grille de Tarif OQN'!$B$2:$S$3603,W$1,0)</f>
        <v>#N/A</v>
      </c>
      <c r="X382" s="79" t="e">
        <f>VLOOKUP($S382,'Grille de Tarif OQN'!$B$2:$S$3603,X$1,0)</f>
        <v>#N/A</v>
      </c>
      <c r="Y382" s="79" t="e">
        <f>VLOOKUP($S382,'Grille de Tarif OQN'!$B$2:$S$3603,Y$1,0)</f>
        <v>#N/A</v>
      </c>
      <c r="Z382" s="79" t="e">
        <f>VLOOKUP($S382,'Grille de Tarif OQN'!$B$2:$S$3603,Z$1,0)</f>
        <v>#N/A</v>
      </c>
      <c r="AA382" s="79" t="e">
        <f>VLOOKUP($S382,'Grille de Tarif OQN'!$B$2:$S$3603,AA$1,0)</f>
        <v>#N/A</v>
      </c>
      <c r="AB382" s="79" t="e">
        <f>VLOOKUP($S382,'Grille de Tarif OQN'!$B$2:$S$3603,AB$1,0)</f>
        <v>#N/A</v>
      </c>
      <c r="AC382" s="79" t="e">
        <f>VLOOKUP($S382,'Grille de Tarif OQN'!$B$2:$S$3603,AC$1,0)</f>
        <v>#N/A</v>
      </c>
      <c r="AD382" s="79" t="e">
        <f>VLOOKUP($S382,'Grille de Tarif OQN'!$B$2:$S$3603,AD$1,0)</f>
        <v>#N/A</v>
      </c>
      <c r="AE382" s="79" t="e">
        <f>VLOOKUP($S382,'Grille de Tarif OQN'!$B$2:$S$3603,AE$1,0)</f>
        <v>#N/A</v>
      </c>
      <c r="AF382" s="79" t="e">
        <f>VLOOKUP($S382,'Grille de Tarif OQN'!$B$2:$S$3603,AF$1,0)</f>
        <v>#N/A</v>
      </c>
      <c r="AG382" s="79" t="e">
        <f>VLOOKUP($S382,'Grille de Tarif OQN'!$B$2:$S$3603,AG$1,0)</f>
        <v>#N/A</v>
      </c>
      <c r="AH382" s="79" t="e">
        <f>VLOOKUP($S382,'Grille de Tarif OQN'!$B$2:$S$3603,AH$1,0)</f>
        <v>#N/A</v>
      </c>
      <c r="AI382" s="79" t="e">
        <f>VLOOKUP($S382,'Grille de Tarif OQN'!$B$2:$S$3603,AI$1,0)</f>
        <v>#N/A</v>
      </c>
      <c r="AJ382" s="79" t="e">
        <f>VLOOKUP($S382,'Grille de Tarif OQN'!$B$2:$S$3603,AJ$1,0)</f>
        <v>#N/A</v>
      </c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72"/>
      <c r="AV382"/>
      <c r="AW382"/>
      <c r="AX382"/>
      <c r="AY382"/>
      <c r="AZ382" s="96">
        <f t="shared" si="117"/>
        <v>0</v>
      </c>
      <c r="BA382" s="24" t="e">
        <f t="shared" si="118"/>
        <v>#N/A</v>
      </c>
      <c r="BB382" s="24" t="e">
        <f t="shared" si="119"/>
        <v>#N/A</v>
      </c>
      <c r="BC382" s="24" t="e">
        <f t="shared" si="112"/>
        <v>#N/A</v>
      </c>
      <c r="BD382" s="24" t="e">
        <f t="shared" si="113"/>
        <v>#N/A</v>
      </c>
      <c r="BE382"/>
      <c r="BF382" t="e">
        <f t="shared" si="120"/>
        <v>#N/A</v>
      </c>
      <c r="BG382" t="str">
        <f t="shared" si="121"/>
        <v>HDJ</v>
      </c>
      <c r="BH382" s="20" t="e">
        <f t="shared" si="122"/>
        <v>#N/A</v>
      </c>
      <c r="BI382" s="20" t="e">
        <f t="shared" si="123"/>
        <v>#N/A</v>
      </c>
      <c r="BJ382" s="20" t="e">
        <f t="shared" si="124"/>
        <v>#N/A</v>
      </c>
      <c r="BK382" s="20" t="e">
        <f t="shared" si="125"/>
        <v>#N/A</v>
      </c>
      <c r="BL382" s="20" t="e">
        <f t="shared" si="126"/>
        <v>#N/A</v>
      </c>
      <c r="BM382" s="20" t="e">
        <f t="shared" si="114"/>
        <v>#N/A</v>
      </c>
      <c r="BN382" s="20" t="e">
        <f t="shared" si="127"/>
        <v>#N/A</v>
      </c>
    </row>
    <row r="383" spans="1:66">
      <c r="A383" s="92"/>
      <c r="B383" s="90"/>
      <c r="C383" s="90"/>
      <c r="D383" s="93"/>
      <c r="E383" s="93"/>
      <c r="F383" s="93"/>
      <c r="G383" s="93"/>
      <c r="H383" s="93"/>
      <c r="I383" s="93"/>
      <c r="J383" s="93"/>
      <c r="K383" s="93"/>
      <c r="L383" s="92"/>
      <c r="M383" s="93"/>
      <c r="N383" s="91">
        <f t="shared" si="108"/>
        <v>0</v>
      </c>
      <c r="O383" s="91" t="str">
        <f t="shared" si="109"/>
        <v/>
      </c>
      <c r="P383" s="91" t="str">
        <f t="shared" si="110"/>
        <v/>
      </c>
      <c r="Q383" s="91" t="str">
        <f t="shared" si="111"/>
        <v>HDJ</v>
      </c>
      <c r="R383" s="82"/>
      <c r="S383" s="95">
        <f t="shared" si="115"/>
        <v>0</v>
      </c>
      <c r="T383" s="95">
        <f t="shared" si="116"/>
        <v>0</v>
      </c>
      <c r="U383" s="79" t="e">
        <f>VLOOKUP($S383,'Grille de Tarif OQN'!$B$2:$S$3603,U$1,0)</f>
        <v>#N/A</v>
      </c>
      <c r="V383" s="79" t="e">
        <f>VLOOKUP($S383,'Grille de Tarif OQN'!$B$2:$S$3603,V$1,0)</f>
        <v>#N/A</v>
      </c>
      <c r="W383" s="79" t="e">
        <f>VLOOKUP($S383,'Grille de Tarif OQN'!$B$2:$S$3603,W$1,0)</f>
        <v>#N/A</v>
      </c>
      <c r="X383" s="79" t="e">
        <f>VLOOKUP($S383,'Grille de Tarif OQN'!$B$2:$S$3603,X$1,0)</f>
        <v>#N/A</v>
      </c>
      <c r="Y383" s="79" t="e">
        <f>VLOOKUP($S383,'Grille de Tarif OQN'!$B$2:$S$3603,Y$1,0)</f>
        <v>#N/A</v>
      </c>
      <c r="Z383" s="79" t="e">
        <f>VLOOKUP($S383,'Grille de Tarif OQN'!$B$2:$S$3603,Z$1,0)</f>
        <v>#N/A</v>
      </c>
      <c r="AA383" s="79" t="e">
        <f>VLOOKUP($S383,'Grille de Tarif OQN'!$B$2:$S$3603,AA$1,0)</f>
        <v>#N/A</v>
      </c>
      <c r="AB383" s="79" t="e">
        <f>VLOOKUP($S383,'Grille de Tarif OQN'!$B$2:$S$3603,AB$1,0)</f>
        <v>#N/A</v>
      </c>
      <c r="AC383" s="79" t="e">
        <f>VLOOKUP($S383,'Grille de Tarif OQN'!$B$2:$S$3603,AC$1,0)</f>
        <v>#N/A</v>
      </c>
      <c r="AD383" s="79" t="e">
        <f>VLOOKUP($S383,'Grille de Tarif OQN'!$B$2:$S$3603,AD$1,0)</f>
        <v>#N/A</v>
      </c>
      <c r="AE383" s="79" t="e">
        <f>VLOOKUP($S383,'Grille de Tarif OQN'!$B$2:$S$3603,AE$1,0)</f>
        <v>#N/A</v>
      </c>
      <c r="AF383" s="79" t="e">
        <f>VLOOKUP($S383,'Grille de Tarif OQN'!$B$2:$S$3603,AF$1,0)</f>
        <v>#N/A</v>
      </c>
      <c r="AG383" s="79" t="e">
        <f>VLOOKUP($S383,'Grille de Tarif OQN'!$B$2:$S$3603,AG$1,0)</f>
        <v>#N/A</v>
      </c>
      <c r="AH383" s="79" t="e">
        <f>VLOOKUP($S383,'Grille de Tarif OQN'!$B$2:$S$3603,AH$1,0)</f>
        <v>#N/A</v>
      </c>
      <c r="AI383" s="79" t="e">
        <f>VLOOKUP($S383,'Grille de Tarif OQN'!$B$2:$S$3603,AI$1,0)</f>
        <v>#N/A</v>
      </c>
      <c r="AJ383" s="79" t="e">
        <f>VLOOKUP($S383,'Grille de Tarif OQN'!$B$2:$S$3603,AJ$1,0)</f>
        <v>#N/A</v>
      </c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72"/>
      <c r="AV383"/>
      <c r="AW383"/>
      <c r="AX383"/>
      <c r="AY383"/>
      <c r="AZ383" s="96">
        <f t="shared" si="117"/>
        <v>0</v>
      </c>
      <c r="BA383" s="24" t="e">
        <f t="shared" si="118"/>
        <v>#N/A</v>
      </c>
      <c r="BB383" s="24" t="e">
        <f t="shared" si="119"/>
        <v>#N/A</v>
      </c>
      <c r="BC383" s="24" t="e">
        <f t="shared" si="112"/>
        <v>#N/A</v>
      </c>
      <c r="BD383" s="24" t="e">
        <f t="shared" si="113"/>
        <v>#N/A</v>
      </c>
      <c r="BE383"/>
      <c r="BF383" t="e">
        <f t="shared" si="120"/>
        <v>#N/A</v>
      </c>
      <c r="BG383" t="str">
        <f t="shared" si="121"/>
        <v>HDJ</v>
      </c>
      <c r="BH383" s="20" t="e">
        <f t="shared" si="122"/>
        <v>#N/A</v>
      </c>
      <c r="BI383" s="20" t="e">
        <f t="shared" si="123"/>
        <v>#N/A</v>
      </c>
      <c r="BJ383" s="20" t="e">
        <f t="shared" si="124"/>
        <v>#N/A</v>
      </c>
      <c r="BK383" s="20" t="e">
        <f t="shared" si="125"/>
        <v>#N/A</v>
      </c>
      <c r="BL383" s="20" t="e">
        <f t="shared" si="126"/>
        <v>#N/A</v>
      </c>
      <c r="BM383" s="20" t="e">
        <f t="shared" si="114"/>
        <v>#N/A</v>
      </c>
      <c r="BN383" s="20" t="e">
        <f t="shared" si="127"/>
        <v>#N/A</v>
      </c>
    </row>
    <row r="384" spans="1:66">
      <c r="A384" s="92"/>
      <c r="B384" s="90"/>
      <c r="C384" s="90"/>
      <c r="D384" s="93"/>
      <c r="E384" s="93"/>
      <c r="F384" s="93"/>
      <c r="G384" s="93"/>
      <c r="H384" s="93"/>
      <c r="I384" s="93"/>
      <c r="J384" s="93"/>
      <c r="K384" s="93"/>
      <c r="L384" s="92"/>
      <c r="M384" s="93"/>
      <c r="N384" s="91">
        <f t="shared" si="108"/>
        <v>0</v>
      </c>
      <c r="O384" s="91" t="str">
        <f t="shared" si="109"/>
        <v/>
      </c>
      <c r="P384" s="91" t="str">
        <f t="shared" si="110"/>
        <v/>
      </c>
      <c r="Q384" s="91" t="str">
        <f t="shared" si="111"/>
        <v>HDJ</v>
      </c>
      <c r="R384" s="82"/>
      <c r="S384" s="95">
        <f t="shared" si="115"/>
        <v>0</v>
      </c>
      <c r="T384" s="95">
        <f t="shared" si="116"/>
        <v>0</v>
      </c>
      <c r="U384" s="79" t="e">
        <f>VLOOKUP($S384,'Grille de Tarif OQN'!$B$2:$S$3603,U$1,0)</f>
        <v>#N/A</v>
      </c>
      <c r="V384" s="79" t="e">
        <f>VLOOKUP($S384,'Grille de Tarif OQN'!$B$2:$S$3603,V$1,0)</f>
        <v>#N/A</v>
      </c>
      <c r="W384" s="79" t="e">
        <f>VLOOKUP($S384,'Grille de Tarif OQN'!$B$2:$S$3603,W$1,0)</f>
        <v>#N/A</v>
      </c>
      <c r="X384" s="79" t="e">
        <f>VLOOKUP($S384,'Grille de Tarif OQN'!$B$2:$S$3603,X$1,0)</f>
        <v>#N/A</v>
      </c>
      <c r="Y384" s="79" t="e">
        <f>VLOOKUP($S384,'Grille de Tarif OQN'!$B$2:$S$3603,Y$1,0)</f>
        <v>#N/A</v>
      </c>
      <c r="Z384" s="79" t="e">
        <f>VLOOKUP($S384,'Grille de Tarif OQN'!$B$2:$S$3603,Z$1,0)</f>
        <v>#N/A</v>
      </c>
      <c r="AA384" s="79" t="e">
        <f>VLOOKUP($S384,'Grille de Tarif OQN'!$B$2:$S$3603,AA$1,0)</f>
        <v>#N/A</v>
      </c>
      <c r="AB384" s="79" t="e">
        <f>VLOOKUP($S384,'Grille de Tarif OQN'!$B$2:$S$3603,AB$1,0)</f>
        <v>#N/A</v>
      </c>
      <c r="AC384" s="79" t="e">
        <f>VLOOKUP($S384,'Grille de Tarif OQN'!$B$2:$S$3603,AC$1,0)</f>
        <v>#N/A</v>
      </c>
      <c r="AD384" s="79" t="e">
        <f>VLOOKUP($S384,'Grille de Tarif OQN'!$B$2:$S$3603,AD$1,0)</f>
        <v>#N/A</v>
      </c>
      <c r="AE384" s="79" t="e">
        <f>VLOOKUP($S384,'Grille de Tarif OQN'!$B$2:$S$3603,AE$1,0)</f>
        <v>#N/A</v>
      </c>
      <c r="AF384" s="79" t="e">
        <f>VLOOKUP($S384,'Grille de Tarif OQN'!$B$2:$S$3603,AF$1,0)</f>
        <v>#N/A</v>
      </c>
      <c r="AG384" s="79" t="e">
        <f>VLOOKUP($S384,'Grille de Tarif OQN'!$B$2:$S$3603,AG$1,0)</f>
        <v>#N/A</v>
      </c>
      <c r="AH384" s="79" t="e">
        <f>VLOOKUP($S384,'Grille de Tarif OQN'!$B$2:$S$3603,AH$1,0)</f>
        <v>#N/A</v>
      </c>
      <c r="AI384" s="79" t="e">
        <f>VLOOKUP($S384,'Grille de Tarif OQN'!$B$2:$S$3603,AI$1,0)</f>
        <v>#N/A</v>
      </c>
      <c r="AJ384" s="79" t="e">
        <f>VLOOKUP($S384,'Grille de Tarif OQN'!$B$2:$S$3603,AJ$1,0)</f>
        <v>#N/A</v>
      </c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72"/>
      <c r="AV384"/>
      <c r="AW384"/>
      <c r="AX384"/>
      <c r="AY384"/>
      <c r="AZ384" s="96">
        <f t="shared" si="117"/>
        <v>0</v>
      </c>
      <c r="BA384" s="24" t="e">
        <f t="shared" si="118"/>
        <v>#N/A</v>
      </c>
      <c r="BB384" s="24" t="e">
        <f t="shared" si="119"/>
        <v>#N/A</v>
      </c>
      <c r="BC384" s="24" t="e">
        <f t="shared" si="112"/>
        <v>#N/A</v>
      </c>
      <c r="BD384" s="24" t="e">
        <f t="shared" si="113"/>
        <v>#N/A</v>
      </c>
      <c r="BE384"/>
      <c r="BF384" t="e">
        <f t="shared" si="120"/>
        <v>#N/A</v>
      </c>
      <c r="BG384" t="str">
        <f t="shared" si="121"/>
        <v>HDJ</v>
      </c>
      <c r="BH384" s="20" t="e">
        <f t="shared" si="122"/>
        <v>#N/A</v>
      </c>
      <c r="BI384" s="20" t="e">
        <f t="shared" si="123"/>
        <v>#N/A</v>
      </c>
      <c r="BJ384" s="20" t="e">
        <f t="shared" si="124"/>
        <v>#N/A</v>
      </c>
      <c r="BK384" s="20" t="e">
        <f t="shared" si="125"/>
        <v>#N/A</v>
      </c>
      <c r="BL384" s="20" t="e">
        <f t="shared" si="126"/>
        <v>#N/A</v>
      </c>
      <c r="BM384" s="20" t="e">
        <f t="shared" si="114"/>
        <v>#N/A</v>
      </c>
      <c r="BN384" s="20" t="e">
        <f t="shared" si="127"/>
        <v>#N/A</v>
      </c>
    </row>
    <row r="385" spans="1:66">
      <c r="A385" s="92"/>
      <c r="B385" s="90"/>
      <c r="C385" s="90"/>
      <c r="D385" s="93"/>
      <c r="E385" s="93"/>
      <c r="F385" s="93"/>
      <c r="G385" s="93"/>
      <c r="H385" s="93"/>
      <c r="I385" s="93"/>
      <c r="J385" s="93"/>
      <c r="K385" s="93"/>
      <c r="L385" s="92"/>
      <c r="M385" s="93"/>
      <c r="N385" s="91">
        <f t="shared" si="108"/>
        <v>0</v>
      </c>
      <c r="O385" s="91" t="str">
        <f t="shared" si="109"/>
        <v/>
      </c>
      <c r="P385" s="91" t="str">
        <f t="shared" si="110"/>
        <v/>
      </c>
      <c r="Q385" s="91" t="str">
        <f t="shared" si="111"/>
        <v>HDJ</v>
      </c>
      <c r="R385" s="82"/>
      <c r="S385" s="95">
        <f t="shared" si="115"/>
        <v>0</v>
      </c>
      <c r="T385" s="95">
        <f t="shared" si="116"/>
        <v>0</v>
      </c>
      <c r="U385" s="79" t="e">
        <f>VLOOKUP($S385,'Grille de Tarif OQN'!$B$2:$S$3603,U$1,0)</f>
        <v>#N/A</v>
      </c>
      <c r="V385" s="79" t="e">
        <f>VLOOKUP($S385,'Grille de Tarif OQN'!$B$2:$S$3603,V$1,0)</f>
        <v>#N/A</v>
      </c>
      <c r="W385" s="79" t="e">
        <f>VLOOKUP($S385,'Grille de Tarif OQN'!$B$2:$S$3603,W$1,0)</f>
        <v>#N/A</v>
      </c>
      <c r="X385" s="79" t="e">
        <f>VLOOKUP($S385,'Grille de Tarif OQN'!$B$2:$S$3603,X$1,0)</f>
        <v>#N/A</v>
      </c>
      <c r="Y385" s="79" t="e">
        <f>VLOOKUP($S385,'Grille de Tarif OQN'!$B$2:$S$3603,Y$1,0)</f>
        <v>#N/A</v>
      </c>
      <c r="Z385" s="79" t="e">
        <f>VLOOKUP($S385,'Grille de Tarif OQN'!$B$2:$S$3603,Z$1,0)</f>
        <v>#N/A</v>
      </c>
      <c r="AA385" s="79" t="e">
        <f>VLOOKUP($S385,'Grille de Tarif OQN'!$B$2:$S$3603,AA$1,0)</f>
        <v>#N/A</v>
      </c>
      <c r="AB385" s="79" t="e">
        <f>VLOOKUP($S385,'Grille de Tarif OQN'!$B$2:$S$3603,AB$1,0)</f>
        <v>#N/A</v>
      </c>
      <c r="AC385" s="79" t="e">
        <f>VLOOKUP($S385,'Grille de Tarif OQN'!$B$2:$S$3603,AC$1,0)</f>
        <v>#N/A</v>
      </c>
      <c r="AD385" s="79" t="e">
        <f>VLOOKUP($S385,'Grille de Tarif OQN'!$B$2:$S$3603,AD$1,0)</f>
        <v>#N/A</v>
      </c>
      <c r="AE385" s="79" t="e">
        <f>VLOOKUP($S385,'Grille de Tarif OQN'!$B$2:$S$3603,AE$1,0)</f>
        <v>#N/A</v>
      </c>
      <c r="AF385" s="79" t="e">
        <f>VLOOKUP($S385,'Grille de Tarif OQN'!$B$2:$S$3603,AF$1,0)</f>
        <v>#N/A</v>
      </c>
      <c r="AG385" s="79" t="e">
        <f>VLOOKUP($S385,'Grille de Tarif OQN'!$B$2:$S$3603,AG$1,0)</f>
        <v>#N/A</v>
      </c>
      <c r="AH385" s="79" t="e">
        <f>VLOOKUP($S385,'Grille de Tarif OQN'!$B$2:$S$3603,AH$1,0)</f>
        <v>#N/A</v>
      </c>
      <c r="AI385" s="79" t="e">
        <f>VLOOKUP($S385,'Grille de Tarif OQN'!$B$2:$S$3603,AI$1,0)</f>
        <v>#N/A</v>
      </c>
      <c r="AJ385" s="79" t="e">
        <f>VLOOKUP($S385,'Grille de Tarif OQN'!$B$2:$S$3603,AJ$1,0)</f>
        <v>#N/A</v>
      </c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72"/>
      <c r="AV385"/>
      <c r="AW385"/>
      <c r="AX385"/>
      <c r="AY385"/>
      <c r="AZ385" s="96">
        <f t="shared" si="117"/>
        <v>0</v>
      </c>
      <c r="BA385" s="24" t="e">
        <f t="shared" si="118"/>
        <v>#N/A</v>
      </c>
      <c r="BB385" s="24" t="e">
        <f t="shared" si="119"/>
        <v>#N/A</v>
      </c>
      <c r="BC385" s="24" t="e">
        <f t="shared" si="112"/>
        <v>#N/A</v>
      </c>
      <c r="BD385" s="24" t="e">
        <f t="shared" si="113"/>
        <v>#N/A</v>
      </c>
      <c r="BE385"/>
      <c r="BF385" t="e">
        <f t="shared" si="120"/>
        <v>#N/A</v>
      </c>
      <c r="BG385" t="str">
        <f t="shared" si="121"/>
        <v>HDJ</v>
      </c>
      <c r="BH385" s="20" t="e">
        <f t="shared" si="122"/>
        <v>#N/A</v>
      </c>
      <c r="BI385" s="20" t="e">
        <f t="shared" si="123"/>
        <v>#N/A</v>
      </c>
      <c r="BJ385" s="20" t="e">
        <f t="shared" si="124"/>
        <v>#N/A</v>
      </c>
      <c r="BK385" s="20" t="e">
        <f t="shared" si="125"/>
        <v>#N/A</v>
      </c>
      <c r="BL385" s="20" t="e">
        <f t="shared" si="126"/>
        <v>#N/A</v>
      </c>
      <c r="BM385" s="20" t="e">
        <f t="shared" si="114"/>
        <v>#N/A</v>
      </c>
      <c r="BN385" s="20" t="e">
        <f t="shared" si="127"/>
        <v>#N/A</v>
      </c>
    </row>
    <row r="386" spans="1:66">
      <c r="A386" s="92"/>
      <c r="B386" s="90"/>
      <c r="C386" s="90"/>
      <c r="D386" s="93"/>
      <c r="E386" s="93"/>
      <c r="F386" s="93"/>
      <c r="G386" s="93"/>
      <c r="H386" s="93"/>
      <c r="I386" s="93"/>
      <c r="J386" s="93"/>
      <c r="K386" s="93"/>
      <c r="L386" s="92"/>
      <c r="M386" s="93"/>
      <c r="N386" s="91">
        <f t="shared" si="108"/>
        <v>0</v>
      </c>
      <c r="O386" s="91" t="str">
        <f t="shared" si="109"/>
        <v/>
      </c>
      <c r="P386" s="91" t="str">
        <f t="shared" si="110"/>
        <v/>
      </c>
      <c r="Q386" s="91" t="str">
        <f t="shared" si="111"/>
        <v>HDJ</v>
      </c>
      <c r="R386" s="82"/>
      <c r="S386" s="95">
        <f t="shared" si="115"/>
        <v>0</v>
      </c>
      <c r="T386" s="95">
        <f t="shared" si="116"/>
        <v>0</v>
      </c>
      <c r="U386" s="79" t="e">
        <f>VLOOKUP($S386,'Grille de Tarif OQN'!$B$2:$S$3603,U$1,0)</f>
        <v>#N/A</v>
      </c>
      <c r="V386" s="79" t="e">
        <f>VLOOKUP($S386,'Grille de Tarif OQN'!$B$2:$S$3603,V$1,0)</f>
        <v>#N/A</v>
      </c>
      <c r="W386" s="79" t="e">
        <f>VLOOKUP($S386,'Grille de Tarif OQN'!$B$2:$S$3603,W$1,0)</f>
        <v>#N/A</v>
      </c>
      <c r="X386" s="79" t="e">
        <f>VLOOKUP($S386,'Grille de Tarif OQN'!$B$2:$S$3603,X$1,0)</f>
        <v>#N/A</v>
      </c>
      <c r="Y386" s="79" t="e">
        <f>VLOOKUP($S386,'Grille de Tarif OQN'!$B$2:$S$3603,Y$1,0)</f>
        <v>#N/A</v>
      </c>
      <c r="Z386" s="79" t="e">
        <f>VLOOKUP($S386,'Grille de Tarif OQN'!$B$2:$S$3603,Z$1,0)</f>
        <v>#N/A</v>
      </c>
      <c r="AA386" s="79" t="e">
        <f>VLOOKUP($S386,'Grille de Tarif OQN'!$B$2:$S$3603,AA$1,0)</f>
        <v>#N/A</v>
      </c>
      <c r="AB386" s="79" t="e">
        <f>VLOOKUP($S386,'Grille de Tarif OQN'!$B$2:$S$3603,AB$1,0)</f>
        <v>#N/A</v>
      </c>
      <c r="AC386" s="79" t="e">
        <f>VLOOKUP($S386,'Grille de Tarif OQN'!$B$2:$S$3603,AC$1,0)</f>
        <v>#N/A</v>
      </c>
      <c r="AD386" s="79" t="e">
        <f>VLOOKUP($S386,'Grille de Tarif OQN'!$B$2:$S$3603,AD$1,0)</f>
        <v>#N/A</v>
      </c>
      <c r="AE386" s="79" t="e">
        <f>VLOOKUP($S386,'Grille de Tarif OQN'!$B$2:$S$3603,AE$1,0)</f>
        <v>#N/A</v>
      </c>
      <c r="AF386" s="79" t="e">
        <f>VLOOKUP($S386,'Grille de Tarif OQN'!$B$2:$S$3603,AF$1,0)</f>
        <v>#N/A</v>
      </c>
      <c r="AG386" s="79" t="e">
        <f>VLOOKUP($S386,'Grille de Tarif OQN'!$B$2:$S$3603,AG$1,0)</f>
        <v>#N/A</v>
      </c>
      <c r="AH386" s="79" t="e">
        <f>VLOOKUP($S386,'Grille de Tarif OQN'!$B$2:$S$3603,AH$1,0)</f>
        <v>#N/A</v>
      </c>
      <c r="AI386" s="79" t="e">
        <f>VLOOKUP($S386,'Grille de Tarif OQN'!$B$2:$S$3603,AI$1,0)</f>
        <v>#N/A</v>
      </c>
      <c r="AJ386" s="79" t="e">
        <f>VLOOKUP($S386,'Grille de Tarif OQN'!$B$2:$S$3603,AJ$1,0)</f>
        <v>#N/A</v>
      </c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72"/>
      <c r="AV386"/>
      <c r="AW386"/>
      <c r="AX386"/>
      <c r="AY386"/>
      <c r="AZ386" s="96">
        <f t="shared" si="117"/>
        <v>0</v>
      </c>
      <c r="BA386" s="24" t="e">
        <f t="shared" si="118"/>
        <v>#N/A</v>
      </c>
      <c r="BB386" s="24" t="e">
        <f t="shared" si="119"/>
        <v>#N/A</v>
      </c>
      <c r="BC386" s="24" t="e">
        <f t="shared" si="112"/>
        <v>#N/A</v>
      </c>
      <c r="BD386" s="24" t="e">
        <f t="shared" si="113"/>
        <v>#N/A</v>
      </c>
      <c r="BE386"/>
      <c r="BF386" t="e">
        <f t="shared" si="120"/>
        <v>#N/A</v>
      </c>
      <c r="BG386" t="str">
        <f t="shared" si="121"/>
        <v>HDJ</v>
      </c>
      <c r="BH386" s="20" t="e">
        <f t="shared" si="122"/>
        <v>#N/A</v>
      </c>
      <c r="BI386" s="20" t="e">
        <f t="shared" si="123"/>
        <v>#N/A</v>
      </c>
      <c r="BJ386" s="20" t="e">
        <f t="shared" si="124"/>
        <v>#N/A</v>
      </c>
      <c r="BK386" s="20" t="e">
        <f t="shared" si="125"/>
        <v>#N/A</v>
      </c>
      <c r="BL386" s="20" t="e">
        <f t="shared" si="126"/>
        <v>#N/A</v>
      </c>
      <c r="BM386" s="20" t="e">
        <f t="shared" si="114"/>
        <v>#N/A</v>
      </c>
      <c r="BN386" s="20" t="e">
        <f t="shared" si="127"/>
        <v>#N/A</v>
      </c>
    </row>
    <row r="387" spans="1:66">
      <c r="A387" s="92"/>
      <c r="B387" s="90"/>
      <c r="C387" s="90"/>
      <c r="D387" s="93"/>
      <c r="E387" s="93"/>
      <c r="F387" s="93"/>
      <c r="G387" s="93"/>
      <c r="H387" s="93"/>
      <c r="I387" s="93"/>
      <c r="J387" s="93"/>
      <c r="K387" s="93"/>
      <c r="L387" s="92"/>
      <c r="M387" s="93"/>
      <c r="N387" s="91">
        <f t="shared" si="108"/>
        <v>0</v>
      </c>
      <c r="O387" s="91" t="str">
        <f t="shared" si="109"/>
        <v/>
      </c>
      <c r="P387" s="91" t="str">
        <f t="shared" si="110"/>
        <v/>
      </c>
      <c r="Q387" s="91" t="str">
        <f t="shared" si="111"/>
        <v>HDJ</v>
      </c>
      <c r="R387" s="82"/>
      <c r="S387" s="95">
        <f t="shared" si="115"/>
        <v>0</v>
      </c>
      <c r="T387" s="95">
        <f t="shared" si="116"/>
        <v>0</v>
      </c>
      <c r="U387" s="79" t="e">
        <f>VLOOKUP($S387,'Grille de Tarif OQN'!$B$2:$S$3603,U$1,0)</f>
        <v>#N/A</v>
      </c>
      <c r="V387" s="79" t="e">
        <f>VLOOKUP($S387,'Grille de Tarif OQN'!$B$2:$S$3603,V$1,0)</f>
        <v>#N/A</v>
      </c>
      <c r="W387" s="79" t="e">
        <f>VLOOKUP($S387,'Grille de Tarif OQN'!$B$2:$S$3603,W$1,0)</f>
        <v>#N/A</v>
      </c>
      <c r="X387" s="79" t="e">
        <f>VLOOKUP($S387,'Grille de Tarif OQN'!$B$2:$S$3603,X$1,0)</f>
        <v>#N/A</v>
      </c>
      <c r="Y387" s="79" t="e">
        <f>VLOOKUP($S387,'Grille de Tarif OQN'!$B$2:$S$3603,Y$1,0)</f>
        <v>#N/A</v>
      </c>
      <c r="Z387" s="79" t="e">
        <f>VLOOKUP($S387,'Grille de Tarif OQN'!$B$2:$S$3603,Z$1,0)</f>
        <v>#N/A</v>
      </c>
      <c r="AA387" s="79" t="e">
        <f>VLOOKUP($S387,'Grille de Tarif OQN'!$B$2:$S$3603,AA$1,0)</f>
        <v>#N/A</v>
      </c>
      <c r="AB387" s="79" t="e">
        <f>VLOOKUP($S387,'Grille de Tarif OQN'!$B$2:$S$3603,AB$1,0)</f>
        <v>#N/A</v>
      </c>
      <c r="AC387" s="79" t="e">
        <f>VLOOKUP($S387,'Grille de Tarif OQN'!$B$2:$S$3603,AC$1,0)</f>
        <v>#N/A</v>
      </c>
      <c r="AD387" s="79" t="e">
        <f>VLOOKUP($S387,'Grille de Tarif OQN'!$B$2:$S$3603,AD$1,0)</f>
        <v>#N/A</v>
      </c>
      <c r="AE387" s="79" t="e">
        <f>VLOOKUP($S387,'Grille de Tarif OQN'!$B$2:$S$3603,AE$1,0)</f>
        <v>#N/A</v>
      </c>
      <c r="AF387" s="79" t="e">
        <f>VLOOKUP($S387,'Grille de Tarif OQN'!$B$2:$S$3603,AF$1,0)</f>
        <v>#N/A</v>
      </c>
      <c r="AG387" s="79" t="e">
        <f>VLOOKUP($S387,'Grille de Tarif OQN'!$B$2:$S$3603,AG$1,0)</f>
        <v>#N/A</v>
      </c>
      <c r="AH387" s="79" t="e">
        <f>VLOOKUP($S387,'Grille de Tarif OQN'!$B$2:$S$3603,AH$1,0)</f>
        <v>#N/A</v>
      </c>
      <c r="AI387" s="79" t="e">
        <f>VLOOKUP($S387,'Grille de Tarif OQN'!$B$2:$S$3603,AI$1,0)</f>
        <v>#N/A</v>
      </c>
      <c r="AJ387" s="79" t="e">
        <f>VLOOKUP($S387,'Grille de Tarif OQN'!$B$2:$S$3603,AJ$1,0)</f>
        <v>#N/A</v>
      </c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72"/>
      <c r="AV387"/>
      <c r="AW387"/>
      <c r="AX387"/>
      <c r="AY387"/>
      <c r="AZ387" s="96">
        <f t="shared" si="117"/>
        <v>0</v>
      </c>
      <c r="BA387" s="24" t="e">
        <f t="shared" si="118"/>
        <v>#N/A</v>
      </c>
      <c r="BB387" s="24" t="e">
        <f t="shared" si="119"/>
        <v>#N/A</v>
      </c>
      <c r="BC387" s="24" t="e">
        <f t="shared" si="112"/>
        <v>#N/A</v>
      </c>
      <c r="BD387" s="24" t="e">
        <f t="shared" si="113"/>
        <v>#N/A</v>
      </c>
      <c r="BE387"/>
      <c r="BF387" t="e">
        <f t="shared" si="120"/>
        <v>#N/A</v>
      </c>
      <c r="BG387" t="str">
        <f t="shared" si="121"/>
        <v>HDJ</v>
      </c>
      <c r="BH387" s="20" t="e">
        <f t="shared" si="122"/>
        <v>#N/A</v>
      </c>
      <c r="BI387" s="20" t="e">
        <f t="shared" si="123"/>
        <v>#N/A</v>
      </c>
      <c r="BJ387" s="20" t="e">
        <f t="shared" si="124"/>
        <v>#N/A</v>
      </c>
      <c r="BK387" s="20" t="e">
        <f t="shared" si="125"/>
        <v>#N/A</v>
      </c>
      <c r="BL387" s="20" t="e">
        <f t="shared" si="126"/>
        <v>#N/A</v>
      </c>
      <c r="BM387" s="20" t="e">
        <f t="shared" si="114"/>
        <v>#N/A</v>
      </c>
      <c r="BN387" s="20" t="e">
        <f t="shared" si="127"/>
        <v>#N/A</v>
      </c>
    </row>
    <row r="388" spans="1:66">
      <c r="A388" s="92"/>
      <c r="B388" s="90"/>
      <c r="C388" s="90"/>
      <c r="D388" s="93"/>
      <c r="E388" s="93"/>
      <c r="F388" s="93"/>
      <c r="G388" s="93"/>
      <c r="H388" s="93"/>
      <c r="I388" s="93"/>
      <c r="J388" s="93"/>
      <c r="K388" s="93"/>
      <c r="L388" s="92"/>
      <c r="M388" s="93"/>
      <c r="N388" s="91">
        <f t="shared" ref="N388:N451" si="128">IF(LEN(B388)=7,1,0)</f>
        <v>0</v>
      </c>
      <c r="O388" s="91" t="str">
        <f t="shared" ref="O388:O451" si="129">LEFT(B388,2)</f>
        <v/>
      </c>
      <c r="P388" s="91" t="str">
        <f t="shared" ref="P388:P451" si="130">LEFT(B388,4)</f>
        <v/>
      </c>
      <c r="Q388" s="91" t="str">
        <f t="shared" ref="Q388:Q451" si="131">IF(F388=1,"HC","HDJ")</f>
        <v>HDJ</v>
      </c>
      <c r="R388" s="82"/>
      <c r="S388" s="95">
        <f t="shared" si="115"/>
        <v>0</v>
      </c>
      <c r="T388" s="95">
        <f t="shared" si="116"/>
        <v>0</v>
      </c>
      <c r="U388" s="79" t="e">
        <f>VLOOKUP($S388,'Grille de Tarif OQN'!$B$2:$S$3603,U$1,0)</f>
        <v>#N/A</v>
      </c>
      <c r="V388" s="79" t="e">
        <f>VLOOKUP($S388,'Grille de Tarif OQN'!$B$2:$S$3603,V$1,0)</f>
        <v>#N/A</v>
      </c>
      <c r="W388" s="79" t="e">
        <f>VLOOKUP($S388,'Grille de Tarif OQN'!$B$2:$S$3603,W$1,0)</f>
        <v>#N/A</v>
      </c>
      <c r="X388" s="79" t="e">
        <f>VLOOKUP($S388,'Grille de Tarif OQN'!$B$2:$S$3603,X$1,0)</f>
        <v>#N/A</v>
      </c>
      <c r="Y388" s="79" t="e">
        <f>VLOOKUP($S388,'Grille de Tarif OQN'!$B$2:$S$3603,Y$1,0)</f>
        <v>#N/A</v>
      </c>
      <c r="Z388" s="79" t="e">
        <f>VLOOKUP($S388,'Grille de Tarif OQN'!$B$2:$S$3603,Z$1,0)</f>
        <v>#N/A</v>
      </c>
      <c r="AA388" s="79" t="e">
        <f>VLOOKUP($S388,'Grille de Tarif OQN'!$B$2:$S$3603,AA$1,0)</f>
        <v>#N/A</v>
      </c>
      <c r="AB388" s="79" t="e">
        <f>VLOOKUP($S388,'Grille de Tarif OQN'!$B$2:$S$3603,AB$1,0)</f>
        <v>#N/A</v>
      </c>
      <c r="AC388" s="79" t="e">
        <f>VLOOKUP($S388,'Grille de Tarif OQN'!$B$2:$S$3603,AC$1,0)</f>
        <v>#N/A</v>
      </c>
      <c r="AD388" s="79" t="e">
        <f>VLOOKUP($S388,'Grille de Tarif OQN'!$B$2:$S$3603,AD$1,0)</f>
        <v>#N/A</v>
      </c>
      <c r="AE388" s="79" t="e">
        <f>VLOOKUP($S388,'Grille de Tarif OQN'!$B$2:$S$3603,AE$1,0)</f>
        <v>#N/A</v>
      </c>
      <c r="AF388" s="79" t="e">
        <f>VLOOKUP($S388,'Grille de Tarif OQN'!$B$2:$S$3603,AF$1,0)</f>
        <v>#N/A</v>
      </c>
      <c r="AG388" s="79" t="e">
        <f>VLOOKUP($S388,'Grille de Tarif OQN'!$B$2:$S$3603,AG$1,0)</f>
        <v>#N/A</v>
      </c>
      <c r="AH388" s="79" t="e">
        <f>VLOOKUP($S388,'Grille de Tarif OQN'!$B$2:$S$3603,AH$1,0)</f>
        <v>#N/A</v>
      </c>
      <c r="AI388" s="79" t="e">
        <f>VLOOKUP($S388,'Grille de Tarif OQN'!$B$2:$S$3603,AI$1,0)</f>
        <v>#N/A</v>
      </c>
      <c r="AJ388" s="79" t="e">
        <f>VLOOKUP($S388,'Grille de Tarif OQN'!$B$2:$S$3603,AJ$1,0)</f>
        <v>#N/A</v>
      </c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72"/>
      <c r="AV388"/>
      <c r="AW388"/>
      <c r="AX388"/>
      <c r="AY388"/>
      <c r="AZ388" s="96">
        <f t="shared" si="117"/>
        <v>0</v>
      </c>
      <c r="BA388" s="24" t="e">
        <f t="shared" si="118"/>
        <v>#N/A</v>
      </c>
      <c r="BB388" s="24" t="e">
        <f t="shared" si="119"/>
        <v>#N/A</v>
      </c>
      <c r="BC388" s="24" t="e">
        <f t="shared" ref="BC388:BC451" si="132">BA388*$BD$1</f>
        <v>#N/A</v>
      </c>
      <c r="BD388" s="24" t="e">
        <f t="shared" ref="BD388:BD451" si="133">BB388*$BD$1</f>
        <v>#N/A</v>
      </c>
      <c r="BE388"/>
      <c r="BF388" t="e">
        <f t="shared" si="120"/>
        <v>#N/A</v>
      </c>
      <c r="BG388" t="str">
        <f t="shared" si="121"/>
        <v>HDJ</v>
      </c>
      <c r="BH388" s="20" t="e">
        <f t="shared" si="122"/>
        <v>#N/A</v>
      </c>
      <c r="BI388" s="20" t="e">
        <f t="shared" si="123"/>
        <v>#N/A</v>
      </c>
      <c r="BJ388" s="20" t="e">
        <f t="shared" si="124"/>
        <v>#N/A</v>
      </c>
      <c r="BK388" s="20" t="e">
        <f t="shared" si="125"/>
        <v>#N/A</v>
      </c>
      <c r="BL388" s="20" t="e">
        <f t="shared" si="126"/>
        <v>#N/A</v>
      </c>
      <c r="BM388" s="20" t="e">
        <f t="shared" ref="BM388:BM451" si="134">IF(AG388=1,AA388+(90-V388)*AB388,Y388+(90-V388)*AB388)+(AZ388-90)*AC388</f>
        <v>#N/A</v>
      </c>
      <c r="BN388" s="20" t="e">
        <f t="shared" si="127"/>
        <v>#N/A</v>
      </c>
    </row>
    <row r="389" spans="1:66">
      <c r="A389" s="92"/>
      <c r="B389" s="90"/>
      <c r="C389" s="90"/>
      <c r="D389" s="93"/>
      <c r="E389" s="93"/>
      <c r="F389" s="93"/>
      <c r="G389" s="93"/>
      <c r="H389" s="93"/>
      <c r="I389" s="93"/>
      <c r="J389" s="93"/>
      <c r="K389" s="93"/>
      <c r="L389" s="92"/>
      <c r="M389" s="93"/>
      <c r="N389" s="91">
        <f t="shared" si="128"/>
        <v>0</v>
      </c>
      <c r="O389" s="91" t="str">
        <f t="shared" si="129"/>
        <v/>
      </c>
      <c r="P389" s="91" t="str">
        <f t="shared" si="130"/>
        <v/>
      </c>
      <c r="Q389" s="91" t="str">
        <f t="shared" si="131"/>
        <v>HDJ</v>
      </c>
      <c r="R389" s="82"/>
      <c r="S389" s="95">
        <f t="shared" ref="S389:S452" si="135">B389</f>
        <v>0</v>
      </c>
      <c r="T389" s="95">
        <f t="shared" ref="T389:T452" si="136">C389</f>
        <v>0</v>
      </c>
      <c r="U389" s="79" t="e">
        <f>VLOOKUP($S389,'Grille de Tarif OQN'!$B$2:$S$3603,U$1,0)</f>
        <v>#N/A</v>
      </c>
      <c r="V389" s="79" t="e">
        <f>VLOOKUP($S389,'Grille de Tarif OQN'!$B$2:$S$3603,V$1,0)</f>
        <v>#N/A</v>
      </c>
      <c r="W389" s="79" t="e">
        <f>VLOOKUP($S389,'Grille de Tarif OQN'!$B$2:$S$3603,W$1,0)</f>
        <v>#N/A</v>
      </c>
      <c r="X389" s="79" t="e">
        <f>VLOOKUP($S389,'Grille de Tarif OQN'!$B$2:$S$3603,X$1,0)</f>
        <v>#N/A</v>
      </c>
      <c r="Y389" s="79" t="e">
        <f>VLOOKUP($S389,'Grille de Tarif OQN'!$B$2:$S$3603,Y$1,0)</f>
        <v>#N/A</v>
      </c>
      <c r="Z389" s="79" t="e">
        <f>VLOOKUP($S389,'Grille de Tarif OQN'!$B$2:$S$3603,Z$1,0)</f>
        <v>#N/A</v>
      </c>
      <c r="AA389" s="79" t="e">
        <f>VLOOKUP($S389,'Grille de Tarif OQN'!$B$2:$S$3603,AA$1,0)</f>
        <v>#N/A</v>
      </c>
      <c r="AB389" s="79" t="e">
        <f>VLOOKUP($S389,'Grille de Tarif OQN'!$B$2:$S$3603,AB$1,0)</f>
        <v>#N/A</v>
      </c>
      <c r="AC389" s="79" t="e">
        <f>VLOOKUP($S389,'Grille de Tarif OQN'!$B$2:$S$3603,AC$1,0)</f>
        <v>#N/A</v>
      </c>
      <c r="AD389" s="79" t="e">
        <f>VLOOKUP($S389,'Grille de Tarif OQN'!$B$2:$S$3603,AD$1,0)</f>
        <v>#N/A</v>
      </c>
      <c r="AE389" s="79" t="e">
        <f>VLOOKUP($S389,'Grille de Tarif OQN'!$B$2:$S$3603,AE$1,0)</f>
        <v>#N/A</v>
      </c>
      <c r="AF389" s="79" t="e">
        <f>VLOOKUP($S389,'Grille de Tarif OQN'!$B$2:$S$3603,AF$1,0)</f>
        <v>#N/A</v>
      </c>
      <c r="AG389" s="79" t="e">
        <f>VLOOKUP($S389,'Grille de Tarif OQN'!$B$2:$S$3603,AG$1,0)</f>
        <v>#N/A</v>
      </c>
      <c r="AH389" s="79" t="e">
        <f>VLOOKUP($S389,'Grille de Tarif OQN'!$B$2:$S$3603,AH$1,0)</f>
        <v>#N/A</v>
      </c>
      <c r="AI389" s="79" t="e">
        <f>VLOOKUP($S389,'Grille de Tarif OQN'!$B$2:$S$3603,AI$1,0)</f>
        <v>#N/A</v>
      </c>
      <c r="AJ389" s="79" t="e">
        <f>VLOOKUP($S389,'Grille de Tarif OQN'!$B$2:$S$3603,AJ$1,0)</f>
        <v>#N/A</v>
      </c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72"/>
      <c r="AV389"/>
      <c r="AW389"/>
      <c r="AX389"/>
      <c r="AY389"/>
      <c r="AZ389" s="96">
        <f t="shared" ref="AZ389:AZ452" si="137">D389</f>
        <v>0</v>
      </c>
      <c r="BA389" s="24" t="e">
        <f t="shared" ref="BA389:BA452" si="138">IF(BG389="HDJ",BN389,IF(BF389="ZONE90",BM389,IF(BF389="ZONEBASSE",BH389,IF(BF389="ZONEFORF1",BI389,IF(BF389="ZONEFORF2",BJ389,IF(BF389="ZONEFORF3",BK389,BL389))))))</f>
        <v>#N/A</v>
      </c>
      <c r="BB389" s="24" t="e">
        <f t="shared" ref="BB389:BB452" si="139">BA389/AZ389</f>
        <v>#N/A</v>
      </c>
      <c r="BC389" s="24" t="e">
        <f t="shared" si="132"/>
        <v>#N/A</v>
      </c>
      <c r="BD389" s="24" t="e">
        <f t="shared" si="133"/>
        <v>#N/A</v>
      </c>
      <c r="BE389"/>
      <c r="BF389" t="e">
        <f t="shared" ref="BF389:BF452" si="140">IF(AZ389&gt;90,"ZONE90",IF(AG389=1,IF(AZ389&lt;U389,"ZONEBASSE",IF(AZ389&lt;AI389,"ZONEFORF1",IF(AZ389&lt;AJ389,"ZONEFORF2",IF(AZ389&lt;V389,"ZONEFORF3","ZONEHAUTE")))),IF(AZ389&lt;U389,"ZONEBASSE",IF(AZ389&lt;V389,"ZONEFORF1","ZONEHAUTE"))))</f>
        <v>#N/A</v>
      </c>
      <c r="BG389" t="str">
        <f t="shared" ref="BG389:BG452" si="141">IF(RIGHT(S389,1)="0","HDJ","HC")</f>
        <v>HDJ</v>
      </c>
      <c r="BH389" s="20" t="e">
        <f t="shared" ref="BH389:BH452" si="142">IF(AZ389&lt;8,AD389*AZ389,W389-(U389-AZ389)*X389)</f>
        <v>#N/A</v>
      </c>
      <c r="BI389" s="20" t="e">
        <f t="shared" ref="BI389:BI452" si="143">Y389</f>
        <v>#N/A</v>
      </c>
      <c r="BJ389" s="20" t="e">
        <f t="shared" ref="BJ389:BJ452" si="144">Z389</f>
        <v>#N/A</v>
      </c>
      <c r="BK389" s="20" t="e">
        <f t="shared" ref="BK389:BK452" si="145">AA389</f>
        <v>#N/A</v>
      </c>
      <c r="BL389" s="20" t="e">
        <f t="shared" ref="BL389:BL452" si="146">IF(AG389=1,AA389+(AZ389-V389)*AB389,Y389+(AZ389-V389)*AB389)</f>
        <v>#N/A</v>
      </c>
      <c r="BM389" s="20" t="e">
        <f t="shared" si="134"/>
        <v>#N/A</v>
      </c>
      <c r="BN389" s="20" t="e">
        <f t="shared" ref="BN389:BN452" si="147">AZ389*Y389</f>
        <v>#N/A</v>
      </c>
    </row>
    <row r="390" spans="1:66">
      <c r="A390" s="92"/>
      <c r="B390" s="90"/>
      <c r="C390" s="90"/>
      <c r="D390" s="93"/>
      <c r="E390" s="93"/>
      <c r="F390" s="93"/>
      <c r="G390" s="93"/>
      <c r="H390" s="93"/>
      <c r="I390" s="93"/>
      <c r="J390" s="93"/>
      <c r="K390" s="93"/>
      <c r="L390" s="92"/>
      <c r="M390" s="93"/>
      <c r="N390" s="91">
        <f t="shared" si="128"/>
        <v>0</v>
      </c>
      <c r="O390" s="91" t="str">
        <f t="shared" si="129"/>
        <v/>
      </c>
      <c r="P390" s="91" t="str">
        <f t="shared" si="130"/>
        <v/>
      </c>
      <c r="Q390" s="91" t="str">
        <f t="shared" si="131"/>
        <v>HDJ</v>
      </c>
      <c r="R390" s="82"/>
      <c r="S390" s="95">
        <f t="shared" si="135"/>
        <v>0</v>
      </c>
      <c r="T390" s="95">
        <f t="shared" si="136"/>
        <v>0</v>
      </c>
      <c r="U390" s="79" t="e">
        <f>VLOOKUP($S390,'Grille de Tarif OQN'!$B$2:$S$3603,U$1,0)</f>
        <v>#N/A</v>
      </c>
      <c r="V390" s="79" t="e">
        <f>VLOOKUP($S390,'Grille de Tarif OQN'!$B$2:$S$3603,V$1,0)</f>
        <v>#N/A</v>
      </c>
      <c r="W390" s="79" t="e">
        <f>VLOOKUP($S390,'Grille de Tarif OQN'!$B$2:$S$3603,W$1,0)</f>
        <v>#N/A</v>
      </c>
      <c r="X390" s="79" t="e">
        <f>VLOOKUP($S390,'Grille de Tarif OQN'!$B$2:$S$3603,X$1,0)</f>
        <v>#N/A</v>
      </c>
      <c r="Y390" s="79" t="e">
        <f>VLOOKUP($S390,'Grille de Tarif OQN'!$B$2:$S$3603,Y$1,0)</f>
        <v>#N/A</v>
      </c>
      <c r="Z390" s="79" t="e">
        <f>VLOOKUP($S390,'Grille de Tarif OQN'!$B$2:$S$3603,Z$1,0)</f>
        <v>#N/A</v>
      </c>
      <c r="AA390" s="79" t="e">
        <f>VLOOKUP($S390,'Grille de Tarif OQN'!$B$2:$S$3603,AA$1,0)</f>
        <v>#N/A</v>
      </c>
      <c r="AB390" s="79" t="e">
        <f>VLOOKUP($S390,'Grille de Tarif OQN'!$B$2:$S$3603,AB$1,0)</f>
        <v>#N/A</v>
      </c>
      <c r="AC390" s="79" t="e">
        <f>VLOOKUP($S390,'Grille de Tarif OQN'!$B$2:$S$3603,AC$1,0)</f>
        <v>#N/A</v>
      </c>
      <c r="AD390" s="79" t="e">
        <f>VLOOKUP($S390,'Grille de Tarif OQN'!$B$2:$S$3603,AD$1,0)</f>
        <v>#N/A</v>
      </c>
      <c r="AE390" s="79" t="e">
        <f>VLOOKUP($S390,'Grille de Tarif OQN'!$B$2:$S$3603,AE$1,0)</f>
        <v>#N/A</v>
      </c>
      <c r="AF390" s="79" t="e">
        <f>VLOOKUP($S390,'Grille de Tarif OQN'!$B$2:$S$3603,AF$1,0)</f>
        <v>#N/A</v>
      </c>
      <c r="AG390" s="79" t="e">
        <f>VLOOKUP($S390,'Grille de Tarif OQN'!$B$2:$S$3603,AG$1,0)</f>
        <v>#N/A</v>
      </c>
      <c r="AH390" s="79" t="e">
        <f>VLOOKUP($S390,'Grille de Tarif OQN'!$B$2:$S$3603,AH$1,0)</f>
        <v>#N/A</v>
      </c>
      <c r="AI390" s="79" t="e">
        <f>VLOOKUP($S390,'Grille de Tarif OQN'!$B$2:$S$3603,AI$1,0)</f>
        <v>#N/A</v>
      </c>
      <c r="AJ390" s="79" t="e">
        <f>VLOOKUP($S390,'Grille de Tarif OQN'!$B$2:$S$3603,AJ$1,0)</f>
        <v>#N/A</v>
      </c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72"/>
      <c r="AV390"/>
      <c r="AW390"/>
      <c r="AX390"/>
      <c r="AY390"/>
      <c r="AZ390" s="96">
        <f t="shared" si="137"/>
        <v>0</v>
      </c>
      <c r="BA390" s="24" t="e">
        <f t="shared" si="138"/>
        <v>#N/A</v>
      </c>
      <c r="BB390" s="24" t="e">
        <f t="shared" si="139"/>
        <v>#N/A</v>
      </c>
      <c r="BC390" s="24" t="e">
        <f t="shared" si="132"/>
        <v>#N/A</v>
      </c>
      <c r="BD390" s="24" t="e">
        <f t="shared" si="133"/>
        <v>#N/A</v>
      </c>
      <c r="BE390"/>
      <c r="BF390" t="e">
        <f t="shared" si="140"/>
        <v>#N/A</v>
      </c>
      <c r="BG390" t="str">
        <f t="shared" si="141"/>
        <v>HDJ</v>
      </c>
      <c r="BH390" s="20" t="e">
        <f t="shared" si="142"/>
        <v>#N/A</v>
      </c>
      <c r="BI390" s="20" t="e">
        <f t="shared" si="143"/>
        <v>#N/A</v>
      </c>
      <c r="BJ390" s="20" t="e">
        <f t="shared" si="144"/>
        <v>#N/A</v>
      </c>
      <c r="BK390" s="20" t="e">
        <f t="shared" si="145"/>
        <v>#N/A</v>
      </c>
      <c r="BL390" s="20" t="e">
        <f t="shared" si="146"/>
        <v>#N/A</v>
      </c>
      <c r="BM390" s="20" t="e">
        <f t="shared" si="134"/>
        <v>#N/A</v>
      </c>
      <c r="BN390" s="20" t="e">
        <f t="shared" si="147"/>
        <v>#N/A</v>
      </c>
    </row>
    <row r="391" spans="1:66">
      <c r="A391" s="92"/>
      <c r="B391" s="90"/>
      <c r="C391" s="90"/>
      <c r="D391" s="93"/>
      <c r="E391" s="93"/>
      <c r="F391" s="93"/>
      <c r="G391" s="93"/>
      <c r="H391" s="93"/>
      <c r="I391" s="93"/>
      <c r="J391" s="93"/>
      <c r="K391" s="93"/>
      <c r="L391" s="92"/>
      <c r="M391" s="93"/>
      <c r="N391" s="91">
        <f t="shared" si="128"/>
        <v>0</v>
      </c>
      <c r="O391" s="91" t="str">
        <f t="shared" si="129"/>
        <v/>
      </c>
      <c r="P391" s="91" t="str">
        <f t="shared" si="130"/>
        <v/>
      </c>
      <c r="Q391" s="91" t="str">
        <f t="shared" si="131"/>
        <v>HDJ</v>
      </c>
      <c r="R391" s="82"/>
      <c r="S391" s="95">
        <f t="shared" si="135"/>
        <v>0</v>
      </c>
      <c r="T391" s="95">
        <f t="shared" si="136"/>
        <v>0</v>
      </c>
      <c r="U391" s="79" t="e">
        <f>VLOOKUP($S391,'Grille de Tarif OQN'!$B$2:$S$3603,U$1,0)</f>
        <v>#N/A</v>
      </c>
      <c r="V391" s="79" t="e">
        <f>VLOOKUP($S391,'Grille de Tarif OQN'!$B$2:$S$3603,V$1,0)</f>
        <v>#N/A</v>
      </c>
      <c r="W391" s="79" t="e">
        <f>VLOOKUP($S391,'Grille de Tarif OQN'!$B$2:$S$3603,W$1,0)</f>
        <v>#N/A</v>
      </c>
      <c r="X391" s="79" t="e">
        <f>VLOOKUP($S391,'Grille de Tarif OQN'!$B$2:$S$3603,X$1,0)</f>
        <v>#N/A</v>
      </c>
      <c r="Y391" s="79" t="e">
        <f>VLOOKUP($S391,'Grille de Tarif OQN'!$B$2:$S$3603,Y$1,0)</f>
        <v>#N/A</v>
      </c>
      <c r="Z391" s="79" t="e">
        <f>VLOOKUP($S391,'Grille de Tarif OQN'!$B$2:$S$3603,Z$1,0)</f>
        <v>#N/A</v>
      </c>
      <c r="AA391" s="79" t="e">
        <f>VLOOKUP($S391,'Grille de Tarif OQN'!$B$2:$S$3603,AA$1,0)</f>
        <v>#N/A</v>
      </c>
      <c r="AB391" s="79" t="e">
        <f>VLOOKUP($S391,'Grille de Tarif OQN'!$B$2:$S$3603,AB$1,0)</f>
        <v>#N/A</v>
      </c>
      <c r="AC391" s="79" t="e">
        <f>VLOOKUP($S391,'Grille de Tarif OQN'!$B$2:$S$3603,AC$1,0)</f>
        <v>#N/A</v>
      </c>
      <c r="AD391" s="79" t="e">
        <f>VLOOKUP($S391,'Grille de Tarif OQN'!$B$2:$S$3603,AD$1,0)</f>
        <v>#N/A</v>
      </c>
      <c r="AE391" s="79" t="e">
        <f>VLOOKUP($S391,'Grille de Tarif OQN'!$B$2:$S$3603,AE$1,0)</f>
        <v>#N/A</v>
      </c>
      <c r="AF391" s="79" t="e">
        <f>VLOOKUP($S391,'Grille de Tarif OQN'!$B$2:$S$3603,AF$1,0)</f>
        <v>#N/A</v>
      </c>
      <c r="AG391" s="79" t="e">
        <f>VLOOKUP($S391,'Grille de Tarif OQN'!$B$2:$S$3603,AG$1,0)</f>
        <v>#N/A</v>
      </c>
      <c r="AH391" s="79" t="e">
        <f>VLOOKUP($S391,'Grille de Tarif OQN'!$B$2:$S$3603,AH$1,0)</f>
        <v>#N/A</v>
      </c>
      <c r="AI391" s="79" t="e">
        <f>VLOOKUP($S391,'Grille de Tarif OQN'!$B$2:$S$3603,AI$1,0)</f>
        <v>#N/A</v>
      </c>
      <c r="AJ391" s="79" t="e">
        <f>VLOOKUP($S391,'Grille de Tarif OQN'!$B$2:$S$3603,AJ$1,0)</f>
        <v>#N/A</v>
      </c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72"/>
      <c r="AV391"/>
      <c r="AW391"/>
      <c r="AX391"/>
      <c r="AY391"/>
      <c r="AZ391" s="96">
        <f t="shared" si="137"/>
        <v>0</v>
      </c>
      <c r="BA391" s="24" t="e">
        <f t="shared" si="138"/>
        <v>#N/A</v>
      </c>
      <c r="BB391" s="24" t="e">
        <f t="shared" si="139"/>
        <v>#N/A</v>
      </c>
      <c r="BC391" s="24" t="e">
        <f t="shared" si="132"/>
        <v>#N/A</v>
      </c>
      <c r="BD391" s="24" t="e">
        <f t="shared" si="133"/>
        <v>#N/A</v>
      </c>
      <c r="BE391"/>
      <c r="BF391" t="e">
        <f t="shared" si="140"/>
        <v>#N/A</v>
      </c>
      <c r="BG391" t="str">
        <f t="shared" si="141"/>
        <v>HDJ</v>
      </c>
      <c r="BH391" s="20" t="e">
        <f t="shared" si="142"/>
        <v>#N/A</v>
      </c>
      <c r="BI391" s="20" t="e">
        <f t="shared" si="143"/>
        <v>#N/A</v>
      </c>
      <c r="BJ391" s="20" t="e">
        <f t="shared" si="144"/>
        <v>#N/A</v>
      </c>
      <c r="BK391" s="20" t="e">
        <f t="shared" si="145"/>
        <v>#N/A</v>
      </c>
      <c r="BL391" s="20" t="e">
        <f t="shared" si="146"/>
        <v>#N/A</v>
      </c>
      <c r="BM391" s="20" t="e">
        <f t="shared" si="134"/>
        <v>#N/A</v>
      </c>
      <c r="BN391" s="20" t="e">
        <f t="shared" si="147"/>
        <v>#N/A</v>
      </c>
    </row>
    <row r="392" spans="1:66">
      <c r="A392" s="92"/>
      <c r="B392" s="90"/>
      <c r="C392" s="90"/>
      <c r="D392" s="93"/>
      <c r="E392" s="93"/>
      <c r="F392" s="93"/>
      <c r="G392" s="93"/>
      <c r="H392" s="93"/>
      <c r="I392" s="93"/>
      <c r="J392" s="93"/>
      <c r="K392" s="93"/>
      <c r="L392" s="92"/>
      <c r="M392" s="93"/>
      <c r="N392" s="91">
        <f t="shared" si="128"/>
        <v>0</v>
      </c>
      <c r="O392" s="91" t="str">
        <f t="shared" si="129"/>
        <v/>
      </c>
      <c r="P392" s="91" t="str">
        <f t="shared" si="130"/>
        <v/>
      </c>
      <c r="Q392" s="91" t="str">
        <f t="shared" si="131"/>
        <v>HDJ</v>
      </c>
      <c r="R392" s="82"/>
      <c r="S392" s="95">
        <f t="shared" si="135"/>
        <v>0</v>
      </c>
      <c r="T392" s="95">
        <f t="shared" si="136"/>
        <v>0</v>
      </c>
      <c r="U392" s="79" t="e">
        <f>VLOOKUP($S392,'Grille de Tarif OQN'!$B$2:$S$3603,U$1,0)</f>
        <v>#N/A</v>
      </c>
      <c r="V392" s="79" t="e">
        <f>VLOOKUP($S392,'Grille de Tarif OQN'!$B$2:$S$3603,V$1,0)</f>
        <v>#N/A</v>
      </c>
      <c r="W392" s="79" t="e">
        <f>VLOOKUP($S392,'Grille de Tarif OQN'!$B$2:$S$3603,W$1,0)</f>
        <v>#N/A</v>
      </c>
      <c r="X392" s="79" t="e">
        <f>VLOOKUP($S392,'Grille de Tarif OQN'!$B$2:$S$3603,X$1,0)</f>
        <v>#N/A</v>
      </c>
      <c r="Y392" s="79" t="e">
        <f>VLOOKUP($S392,'Grille de Tarif OQN'!$B$2:$S$3603,Y$1,0)</f>
        <v>#N/A</v>
      </c>
      <c r="Z392" s="79" t="e">
        <f>VLOOKUP($S392,'Grille de Tarif OQN'!$B$2:$S$3603,Z$1,0)</f>
        <v>#N/A</v>
      </c>
      <c r="AA392" s="79" t="e">
        <f>VLOOKUP($S392,'Grille de Tarif OQN'!$B$2:$S$3603,AA$1,0)</f>
        <v>#N/A</v>
      </c>
      <c r="AB392" s="79" t="e">
        <f>VLOOKUP($S392,'Grille de Tarif OQN'!$B$2:$S$3603,AB$1,0)</f>
        <v>#N/A</v>
      </c>
      <c r="AC392" s="79" t="e">
        <f>VLOOKUP($S392,'Grille de Tarif OQN'!$B$2:$S$3603,AC$1,0)</f>
        <v>#N/A</v>
      </c>
      <c r="AD392" s="79" t="e">
        <f>VLOOKUP($S392,'Grille de Tarif OQN'!$B$2:$S$3603,AD$1,0)</f>
        <v>#N/A</v>
      </c>
      <c r="AE392" s="79" t="e">
        <f>VLOOKUP($S392,'Grille de Tarif OQN'!$B$2:$S$3603,AE$1,0)</f>
        <v>#N/A</v>
      </c>
      <c r="AF392" s="79" t="e">
        <f>VLOOKUP($S392,'Grille de Tarif OQN'!$B$2:$S$3603,AF$1,0)</f>
        <v>#N/A</v>
      </c>
      <c r="AG392" s="79" t="e">
        <f>VLOOKUP($S392,'Grille de Tarif OQN'!$B$2:$S$3603,AG$1,0)</f>
        <v>#N/A</v>
      </c>
      <c r="AH392" s="79" t="e">
        <f>VLOOKUP($S392,'Grille de Tarif OQN'!$B$2:$S$3603,AH$1,0)</f>
        <v>#N/A</v>
      </c>
      <c r="AI392" s="79" t="e">
        <f>VLOOKUP($S392,'Grille de Tarif OQN'!$B$2:$S$3603,AI$1,0)</f>
        <v>#N/A</v>
      </c>
      <c r="AJ392" s="79" t="e">
        <f>VLOOKUP($S392,'Grille de Tarif OQN'!$B$2:$S$3603,AJ$1,0)</f>
        <v>#N/A</v>
      </c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72"/>
      <c r="AV392"/>
      <c r="AW392"/>
      <c r="AX392"/>
      <c r="AY392"/>
      <c r="AZ392" s="96">
        <f t="shared" si="137"/>
        <v>0</v>
      </c>
      <c r="BA392" s="24" t="e">
        <f t="shared" si="138"/>
        <v>#N/A</v>
      </c>
      <c r="BB392" s="24" t="e">
        <f t="shared" si="139"/>
        <v>#N/A</v>
      </c>
      <c r="BC392" s="24" t="e">
        <f t="shared" si="132"/>
        <v>#N/A</v>
      </c>
      <c r="BD392" s="24" t="e">
        <f t="shared" si="133"/>
        <v>#N/A</v>
      </c>
      <c r="BE392"/>
      <c r="BF392" t="e">
        <f t="shared" si="140"/>
        <v>#N/A</v>
      </c>
      <c r="BG392" t="str">
        <f t="shared" si="141"/>
        <v>HDJ</v>
      </c>
      <c r="BH392" s="20" t="e">
        <f t="shared" si="142"/>
        <v>#N/A</v>
      </c>
      <c r="BI392" s="20" t="e">
        <f t="shared" si="143"/>
        <v>#N/A</v>
      </c>
      <c r="BJ392" s="20" t="e">
        <f t="shared" si="144"/>
        <v>#N/A</v>
      </c>
      <c r="BK392" s="20" t="e">
        <f t="shared" si="145"/>
        <v>#N/A</v>
      </c>
      <c r="BL392" s="20" t="e">
        <f t="shared" si="146"/>
        <v>#N/A</v>
      </c>
      <c r="BM392" s="20" t="e">
        <f t="shared" si="134"/>
        <v>#N/A</v>
      </c>
      <c r="BN392" s="20" t="e">
        <f t="shared" si="147"/>
        <v>#N/A</v>
      </c>
    </row>
    <row r="393" spans="1:66">
      <c r="A393" s="92"/>
      <c r="B393" s="90"/>
      <c r="C393" s="90"/>
      <c r="D393" s="93"/>
      <c r="E393" s="93"/>
      <c r="F393" s="93"/>
      <c r="G393" s="93"/>
      <c r="H393" s="93"/>
      <c r="I393" s="93"/>
      <c r="J393" s="93"/>
      <c r="K393" s="93"/>
      <c r="L393" s="92"/>
      <c r="M393" s="93"/>
      <c r="N393" s="91">
        <f t="shared" si="128"/>
        <v>0</v>
      </c>
      <c r="O393" s="91" t="str">
        <f t="shared" si="129"/>
        <v/>
      </c>
      <c r="P393" s="91" t="str">
        <f t="shared" si="130"/>
        <v/>
      </c>
      <c r="Q393" s="91" t="str">
        <f t="shared" si="131"/>
        <v>HDJ</v>
      </c>
      <c r="R393" s="82"/>
      <c r="S393" s="95">
        <f t="shared" si="135"/>
        <v>0</v>
      </c>
      <c r="T393" s="95">
        <f t="shared" si="136"/>
        <v>0</v>
      </c>
      <c r="U393" s="79" t="e">
        <f>VLOOKUP($S393,'Grille de Tarif OQN'!$B$2:$S$3603,U$1,0)</f>
        <v>#N/A</v>
      </c>
      <c r="V393" s="79" t="e">
        <f>VLOOKUP($S393,'Grille de Tarif OQN'!$B$2:$S$3603,V$1,0)</f>
        <v>#N/A</v>
      </c>
      <c r="W393" s="79" t="e">
        <f>VLOOKUP($S393,'Grille de Tarif OQN'!$B$2:$S$3603,W$1,0)</f>
        <v>#N/A</v>
      </c>
      <c r="X393" s="79" t="e">
        <f>VLOOKUP($S393,'Grille de Tarif OQN'!$B$2:$S$3603,X$1,0)</f>
        <v>#N/A</v>
      </c>
      <c r="Y393" s="79" t="e">
        <f>VLOOKUP($S393,'Grille de Tarif OQN'!$B$2:$S$3603,Y$1,0)</f>
        <v>#N/A</v>
      </c>
      <c r="Z393" s="79" t="e">
        <f>VLOOKUP($S393,'Grille de Tarif OQN'!$B$2:$S$3603,Z$1,0)</f>
        <v>#N/A</v>
      </c>
      <c r="AA393" s="79" t="e">
        <f>VLOOKUP($S393,'Grille de Tarif OQN'!$B$2:$S$3603,AA$1,0)</f>
        <v>#N/A</v>
      </c>
      <c r="AB393" s="79" t="e">
        <f>VLOOKUP($S393,'Grille de Tarif OQN'!$B$2:$S$3603,AB$1,0)</f>
        <v>#N/A</v>
      </c>
      <c r="AC393" s="79" t="e">
        <f>VLOOKUP($S393,'Grille de Tarif OQN'!$B$2:$S$3603,AC$1,0)</f>
        <v>#N/A</v>
      </c>
      <c r="AD393" s="79" t="e">
        <f>VLOOKUP($S393,'Grille de Tarif OQN'!$B$2:$S$3603,AD$1,0)</f>
        <v>#N/A</v>
      </c>
      <c r="AE393" s="79" t="e">
        <f>VLOOKUP($S393,'Grille de Tarif OQN'!$B$2:$S$3603,AE$1,0)</f>
        <v>#N/A</v>
      </c>
      <c r="AF393" s="79" t="e">
        <f>VLOOKUP($S393,'Grille de Tarif OQN'!$B$2:$S$3603,AF$1,0)</f>
        <v>#N/A</v>
      </c>
      <c r="AG393" s="79" t="e">
        <f>VLOOKUP($S393,'Grille de Tarif OQN'!$B$2:$S$3603,AG$1,0)</f>
        <v>#N/A</v>
      </c>
      <c r="AH393" s="79" t="e">
        <f>VLOOKUP($S393,'Grille de Tarif OQN'!$B$2:$S$3603,AH$1,0)</f>
        <v>#N/A</v>
      </c>
      <c r="AI393" s="79" t="e">
        <f>VLOOKUP($S393,'Grille de Tarif OQN'!$B$2:$S$3603,AI$1,0)</f>
        <v>#N/A</v>
      </c>
      <c r="AJ393" s="79" t="e">
        <f>VLOOKUP($S393,'Grille de Tarif OQN'!$B$2:$S$3603,AJ$1,0)</f>
        <v>#N/A</v>
      </c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72"/>
      <c r="AV393"/>
      <c r="AW393"/>
      <c r="AX393"/>
      <c r="AY393"/>
      <c r="AZ393" s="96">
        <f t="shared" si="137"/>
        <v>0</v>
      </c>
      <c r="BA393" s="24" t="e">
        <f t="shared" si="138"/>
        <v>#N/A</v>
      </c>
      <c r="BB393" s="24" t="e">
        <f t="shared" si="139"/>
        <v>#N/A</v>
      </c>
      <c r="BC393" s="24" t="e">
        <f t="shared" si="132"/>
        <v>#N/A</v>
      </c>
      <c r="BD393" s="24" t="e">
        <f t="shared" si="133"/>
        <v>#N/A</v>
      </c>
      <c r="BE393"/>
      <c r="BF393" t="e">
        <f t="shared" si="140"/>
        <v>#N/A</v>
      </c>
      <c r="BG393" t="str">
        <f t="shared" si="141"/>
        <v>HDJ</v>
      </c>
      <c r="BH393" s="20" t="e">
        <f t="shared" si="142"/>
        <v>#N/A</v>
      </c>
      <c r="BI393" s="20" t="e">
        <f t="shared" si="143"/>
        <v>#N/A</v>
      </c>
      <c r="BJ393" s="20" t="e">
        <f t="shared" si="144"/>
        <v>#N/A</v>
      </c>
      <c r="BK393" s="20" t="e">
        <f t="shared" si="145"/>
        <v>#N/A</v>
      </c>
      <c r="BL393" s="20" t="e">
        <f t="shared" si="146"/>
        <v>#N/A</v>
      </c>
      <c r="BM393" s="20" t="e">
        <f t="shared" si="134"/>
        <v>#N/A</v>
      </c>
      <c r="BN393" s="20" t="e">
        <f t="shared" si="147"/>
        <v>#N/A</v>
      </c>
    </row>
    <row r="394" spans="1:66">
      <c r="A394" s="92"/>
      <c r="B394" s="90"/>
      <c r="C394" s="90"/>
      <c r="D394" s="93"/>
      <c r="E394" s="93"/>
      <c r="F394" s="93"/>
      <c r="G394" s="93"/>
      <c r="H394" s="93"/>
      <c r="I394" s="93"/>
      <c r="J394" s="93"/>
      <c r="K394" s="93"/>
      <c r="L394" s="92"/>
      <c r="M394" s="93"/>
      <c r="N394" s="91">
        <f t="shared" si="128"/>
        <v>0</v>
      </c>
      <c r="O394" s="91" t="str">
        <f t="shared" si="129"/>
        <v/>
      </c>
      <c r="P394" s="91" t="str">
        <f t="shared" si="130"/>
        <v/>
      </c>
      <c r="Q394" s="91" t="str">
        <f t="shared" si="131"/>
        <v>HDJ</v>
      </c>
      <c r="R394" s="82"/>
      <c r="S394" s="95">
        <f t="shared" si="135"/>
        <v>0</v>
      </c>
      <c r="T394" s="95">
        <f t="shared" si="136"/>
        <v>0</v>
      </c>
      <c r="U394" s="79" t="e">
        <f>VLOOKUP($S394,'Grille de Tarif OQN'!$B$2:$S$3603,U$1,0)</f>
        <v>#N/A</v>
      </c>
      <c r="V394" s="79" t="e">
        <f>VLOOKUP($S394,'Grille de Tarif OQN'!$B$2:$S$3603,V$1,0)</f>
        <v>#N/A</v>
      </c>
      <c r="W394" s="79" t="e">
        <f>VLOOKUP($S394,'Grille de Tarif OQN'!$B$2:$S$3603,W$1,0)</f>
        <v>#N/A</v>
      </c>
      <c r="X394" s="79" t="e">
        <f>VLOOKUP($S394,'Grille de Tarif OQN'!$B$2:$S$3603,X$1,0)</f>
        <v>#N/A</v>
      </c>
      <c r="Y394" s="79" t="e">
        <f>VLOOKUP($S394,'Grille de Tarif OQN'!$B$2:$S$3603,Y$1,0)</f>
        <v>#N/A</v>
      </c>
      <c r="Z394" s="79" t="e">
        <f>VLOOKUP($S394,'Grille de Tarif OQN'!$B$2:$S$3603,Z$1,0)</f>
        <v>#N/A</v>
      </c>
      <c r="AA394" s="79" t="e">
        <f>VLOOKUP($S394,'Grille de Tarif OQN'!$B$2:$S$3603,AA$1,0)</f>
        <v>#N/A</v>
      </c>
      <c r="AB394" s="79" t="e">
        <f>VLOOKUP($S394,'Grille de Tarif OQN'!$B$2:$S$3603,AB$1,0)</f>
        <v>#N/A</v>
      </c>
      <c r="AC394" s="79" t="e">
        <f>VLOOKUP($S394,'Grille de Tarif OQN'!$B$2:$S$3603,AC$1,0)</f>
        <v>#N/A</v>
      </c>
      <c r="AD394" s="79" t="e">
        <f>VLOOKUP($S394,'Grille de Tarif OQN'!$B$2:$S$3603,AD$1,0)</f>
        <v>#N/A</v>
      </c>
      <c r="AE394" s="79" t="e">
        <f>VLOOKUP($S394,'Grille de Tarif OQN'!$B$2:$S$3603,AE$1,0)</f>
        <v>#N/A</v>
      </c>
      <c r="AF394" s="79" t="e">
        <f>VLOOKUP($S394,'Grille de Tarif OQN'!$B$2:$S$3603,AF$1,0)</f>
        <v>#N/A</v>
      </c>
      <c r="AG394" s="79" t="e">
        <f>VLOOKUP($S394,'Grille de Tarif OQN'!$B$2:$S$3603,AG$1,0)</f>
        <v>#N/A</v>
      </c>
      <c r="AH394" s="79" t="e">
        <f>VLOOKUP($S394,'Grille de Tarif OQN'!$B$2:$S$3603,AH$1,0)</f>
        <v>#N/A</v>
      </c>
      <c r="AI394" s="79" t="e">
        <f>VLOOKUP($S394,'Grille de Tarif OQN'!$B$2:$S$3603,AI$1,0)</f>
        <v>#N/A</v>
      </c>
      <c r="AJ394" s="79" t="e">
        <f>VLOOKUP($S394,'Grille de Tarif OQN'!$B$2:$S$3603,AJ$1,0)</f>
        <v>#N/A</v>
      </c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72"/>
      <c r="AV394"/>
      <c r="AW394"/>
      <c r="AX394"/>
      <c r="AY394"/>
      <c r="AZ394" s="96">
        <f t="shared" si="137"/>
        <v>0</v>
      </c>
      <c r="BA394" s="24" t="e">
        <f t="shared" si="138"/>
        <v>#N/A</v>
      </c>
      <c r="BB394" s="24" t="e">
        <f t="shared" si="139"/>
        <v>#N/A</v>
      </c>
      <c r="BC394" s="24" t="e">
        <f t="shared" si="132"/>
        <v>#N/A</v>
      </c>
      <c r="BD394" s="24" t="e">
        <f t="shared" si="133"/>
        <v>#N/A</v>
      </c>
      <c r="BE394"/>
      <c r="BF394" t="e">
        <f t="shared" si="140"/>
        <v>#N/A</v>
      </c>
      <c r="BG394" t="str">
        <f t="shared" si="141"/>
        <v>HDJ</v>
      </c>
      <c r="BH394" s="20" t="e">
        <f t="shared" si="142"/>
        <v>#N/A</v>
      </c>
      <c r="BI394" s="20" t="e">
        <f t="shared" si="143"/>
        <v>#N/A</v>
      </c>
      <c r="BJ394" s="20" t="e">
        <f t="shared" si="144"/>
        <v>#N/A</v>
      </c>
      <c r="BK394" s="20" t="e">
        <f t="shared" si="145"/>
        <v>#N/A</v>
      </c>
      <c r="BL394" s="20" t="e">
        <f t="shared" si="146"/>
        <v>#N/A</v>
      </c>
      <c r="BM394" s="20" t="e">
        <f t="shared" si="134"/>
        <v>#N/A</v>
      </c>
      <c r="BN394" s="20" t="e">
        <f t="shared" si="147"/>
        <v>#N/A</v>
      </c>
    </row>
    <row r="395" spans="1:66">
      <c r="A395" s="92"/>
      <c r="B395" s="90"/>
      <c r="C395" s="90"/>
      <c r="D395" s="93"/>
      <c r="E395" s="93"/>
      <c r="F395" s="93"/>
      <c r="G395" s="93"/>
      <c r="H395" s="93"/>
      <c r="I395" s="93"/>
      <c r="J395" s="93"/>
      <c r="K395" s="93"/>
      <c r="L395" s="92"/>
      <c r="M395" s="93"/>
      <c r="N395" s="91">
        <f t="shared" si="128"/>
        <v>0</v>
      </c>
      <c r="O395" s="91" t="str">
        <f t="shared" si="129"/>
        <v/>
      </c>
      <c r="P395" s="91" t="str">
        <f t="shared" si="130"/>
        <v/>
      </c>
      <c r="Q395" s="91" t="str">
        <f t="shared" si="131"/>
        <v>HDJ</v>
      </c>
      <c r="R395" s="82"/>
      <c r="S395" s="95">
        <f t="shared" si="135"/>
        <v>0</v>
      </c>
      <c r="T395" s="95">
        <f t="shared" si="136"/>
        <v>0</v>
      </c>
      <c r="U395" s="79" t="e">
        <f>VLOOKUP($S395,'Grille de Tarif OQN'!$B$2:$S$3603,U$1,0)</f>
        <v>#N/A</v>
      </c>
      <c r="V395" s="79" t="e">
        <f>VLOOKUP($S395,'Grille de Tarif OQN'!$B$2:$S$3603,V$1,0)</f>
        <v>#N/A</v>
      </c>
      <c r="W395" s="79" t="e">
        <f>VLOOKUP($S395,'Grille de Tarif OQN'!$B$2:$S$3603,W$1,0)</f>
        <v>#N/A</v>
      </c>
      <c r="X395" s="79" t="e">
        <f>VLOOKUP($S395,'Grille de Tarif OQN'!$B$2:$S$3603,X$1,0)</f>
        <v>#N/A</v>
      </c>
      <c r="Y395" s="79" t="e">
        <f>VLOOKUP($S395,'Grille de Tarif OQN'!$B$2:$S$3603,Y$1,0)</f>
        <v>#N/A</v>
      </c>
      <c r="Z395" s="79" t="e">
        <f>VLOOKUP($S395,'Grille de Tarif OQN'!$B$2:$S$3603,Z$1,0)</f>
        <v>#N/A</v>
      </c>
      <c r="AA395" s="79" t="e">
        <f>VLOOKUP($S395,'Grille de Tarif OQN'!$B$2:$S$3603,AA$1,0)</f>
        <v>#N/A</v>
      </c>
      <c r="AB395" s="79" t="e">
        <f>VLOOKUP($S395,'Grille de Tarif OQN'!$B$2:$S$3603,AB$1,0)</f>
        <v>#N/A</v>
      </c>
      <c r="AC395" s="79" t="e">
        <f>VLOOKUP($S395,'Grille de Tarif OQN'!$B$2:$S$3603,AC$1,0)</f>
        <v>#N/A</v>
      </c>
      <c r="AD395" s="79" t="e">
        <f>VLOOKUP($S395,'Grille de Tarif OQN'!$B$2:$S$3603,AD$1,0)</f>
        <v>#N/A</v>
      </c>
      <c r="AE395" s="79" t="e">
        <f>VLOOKUP($S395,'Grille de Tarif OQN'!$B$2:$S$3603,AE$1,0)</f>
        <v>#N/A</v>
      </c>
      <c r="AF395" s="79" t="e">
        <f>VLOOKUP($S395,'Grille de Tarif OQN'!$B$2:$S$3603,AF$1,0)</f>
        <v>#N/A</v>
      </c>
      <c r="AG395" s="79" t="e">
        <f>VLOOKUP($S395,'Grille de Tarif OQN'!$B$2:$S$3603,AG$1,0)</f>
        <v>#N/A</v>
      </c>
      <c r="AH395" s="79" t="e">
        <f>VLOOKUP($S395,'Grille de Tarif OQN'!$B$2:$S$3603,AH$1,0)</f>
        <v>#N/A</v>
      </c>
      <c r="AI395" s="79" t="e">
        <f>VLOOKUP($S395,'Grille de Tarif OQN'!$B$2:$S$3603,AI$1,0)</f>
        <v>#N/A</v>
      </c>
      <c r="AJ395" s="79" t="e">
        <f>VLOOKUP($S395,'Grille de Tarif OQN'!$B$2:$S$3603,AJ$1,0)</f>
        <v>#N/A</v>
      </c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72"/>
      <c r="AV395"/>
      <c r="AW395"/>
      <c r="AX395"/>
      <c r="AY395"/>
      <c r="AZ395" s="96">
        <f t="shared" si="137"/>
        <v>0</v>
      </c>
      <c r="BA395" s="24" t="e">
        <f t="shared" si="138"/>
        <v>#N/A</v>
      </c>
      <c r="BB395" s="24" t="e">
        <f t="shared" si="139"/>
        <v>#N/A</v>
      </c>
      <c r="BC395" s="24" t="e">
        <f t="shared" si="132"/>
        <v>#N/A</v>
      </c>
      <c r="BD395" s="24" t="e">
        <f t="shared" si="133"/>
        <v>#N/A</v>
      </c>
      <c r="BE395"/>
      <c r="BF395" t="e">
        <f t="shared" si="140"/>
        <v>#N/A</v>
      </c>
      <c r="BG395" t="str">
        <f t="shared" si="141"/>
        <v>HDJ</v>
      </c>
      <c r="BH395" s="20" t="e">
        <f t="shared" si="142"/>
        <v>#N/A</v>
      </c>
      <c r="BI395" s="20" t="e">
        <f t="shared" si="143"/>
        <v>#N/A</v>
      </c>
      <c r="BJ395" s="20" t="e">
        <f t="shared" si="144"/>
        <v>#N/A</v>
      </c>
      <c r="BK395" s="20" t="e">
        <f t="shared" si="145"/>
        <v>#N/A</v>
      </c>
      <c r="BL395" s="20" t="e">
        <f t="shared" si="146"/>
        <v>#N/A</v>
      </c>
      <c r="BM395" s="20" t="e">
        <f t="shared" si="134"/>
        <v>#N/A</v>
      </c>
      <c r="BN395" s="20" t="e">
        <f t="shared" si="147"/>
        <v>#N/A</v>
      </c>
    </row>
    <row r="396" spans="1:66">
      <c r="A396" s="92"/>
      <c r="B396" s="90"/>
      <c r="C396" s="90"/>
      <c r="D396" s="93"/>
      <c r="E396" s="93"/>
      <c r="F396" s="93"/>
      <c r="G396" s="93"/>
      <c r="H396" s="93"/>
      <c r="I396" s="93"/>
      <c r="J396" s="93"/>
      <c r="K396" s="93"/>
      <c r="L396" s="92"/>
      <c r="M396" s="93"/>
      <c r="N396" s="91">
        <f t="shared" si="128"/>
        <v>0</v>
      </c>
      <c r="O396" s="91" t="str">
        <f t="shared" si="129"/>
        <v/>
      </c>
      <c r="P396" s="91" t="str">
        <f t="shared" si="130"/>
        <v/>
      </c>
      <c r="Q396" s="91" t="str">
        <f t="shared" si="131"/>
        <v>HDJ</v>
      </c>
      <c r="R396" s="82"/>
      <c r="S396" s="95">
        <f t="shared" si="135"/>
        <v>0</v>
      </c>
      <c r="T396" s="95">
        <f t="shared" si="136"/>
        <v>0</v>
      </c>
      <c r="U396" s="79" t="e">
        <f>VLOOKUP($S396,'Grille de Tarif OQN'!$B$2:$S$3603,U$1,0)</f>
        <v>#N/A</v>
      </c>
      <c r="V396" s="79" t="e">
        <f>VLOOKUP($S396,'Grille de Tarif OQN'!$B$2:$S$3603,V$1,0)</f>
        <v>#N/A</v>
      </c>
      <c r="W396" s="79" t="e">
        <f>VLOOKUP($S396,'Grille de Tarif OQN'!$B$2:$S$3603,W$1,0)</f>
        <v>#N/A</v>
      </c>
      <c r="X396" s="79" t="e">
        <f>VLOOKUP($S396,'Grille de Tarif OQN'!$B$2:$S$3603,X$1,0)</f>
        <v>#N/A</v>
      </c>
      <c r="Y396" s="79" t="e">
        <f>VLOOKUP($S396,'Grille de Tarif OQN'!$B$2:$S$3603,Y$1,0)</f>
        <v>#N/A</v>
      </c>
      <c r="Z396" s="79" t="e">
        <f>VLOOKUP($S396,'Grille de Tarif OQN'!$B$2:$S$3603,Z$1,0)</f>
        <v>#N/A</v>
      </c>
      <c r="AA396" s="79" t="e">
        <f>VLOOKUP($S396,'Grille de Tarif OQN'!$B$2:$S$3603,AA$1,0)</f>
        <v>#N/A</v>
      </c>
      <c r="AB396" s="79" t="e">
        <f>VLOOKUP($S396,'Grille de Tarif OQN'!$B$2:$S$3603,AB$1,0)</f>
        <v>#N/A</v>
      </c>
      <c r="AC396" s="79" t="e">
        <f>VLOOKUP($S396,'Grille de Tarif OQN'!$B$2:$S$3603,AC$1,0)</f>
        <v>#N/A</v>
      </c>
      <c r="AD396" s="79" t="e">
        <f>VLOOKUP($S396,'Grille de Tarif OQN'!$B$2:$S$3603,AD$1,0)</f>
        <v>#N/A</v>
      </c>
      <c r="AE396" s="79" t="e">
        <f>VLOOKUP($S396,'Grille de Tarif OQN'!$B$2:$S$3603,AE$1,0)</f>
        <v>#N/A</v>
      </c>
      <c r="AF396" s="79" t="e">
        <f>VLOOKUP($S396,'Grille de Tarif OQN'!$B$2:$S$3603,AF$1,0)</f>
        <v>#N/A</v>
      </c>
      <c r="AG396" s="79" t="e">
        <f>VLOOKUP($S396,'Grille de Tarif OQN'!$B$2:$S$3603,AG$1,0)</f>
        <v>#N/A</v>
      </c>
      <c r="AH396" s="79" t="e">
        <f>VLOOKUP($S396,'Grille de Tarif OQN'!$B$2:$S$3603,AH$1,0)</f>
        <v>#N/A</v>
      </c>
      <c r="AI396" s="79" t="e">
        <f>VLOOKUP($S396,'Grille de Tarif OQN'!$B$2:$S$3603,AI$1,0)</f>
        <v>#N/A</v>
      </c>
      <c r="AJ396" s="79" t="e">
        <f>VLOOKUP($S396,'Grille de Tarif OQN'!$B$2:$S$3603,AJ$1,0)</f>
        <v>#N/A</v>
      </c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72"/>
      <c r="AV396"/>
      <c r="AW396"/>
      <c r="AX396"/>
      <c r="AY396"/>
      <c r="AZ396" s="96">
        <f t="shared" si="137"/>
        <v>0</v>
      </c>
      <c r="BA396" s="24" t="e">
        <f t="shared" si="138"/>
        <v>#N/A</v>
      </c>
      <c r="BB396" s="24" t="e">
        <f t="shared" si="139"/>
        <v>#N/A</v>
      </c>
      <c r="BC396" s="24" t="e">
        <f t="shared" si="132"/>
        <v>#N/A</v>
      </c>
      <c r="BD396" s="24" t="e">
        <f t="shared" si="133"/>
        <v>#N/A</v>
      </c>
      <c r="BE396"/>
      <c r="BF396" t="e">
        <f t="shared" si="140"/>
        <v>#N/A</v>
      </c>
      <c r="BG396" t="str">
        <f t="shared" si="141"/>
        <v>HDJ</v>
      </c>
      <c r="BH396" s="20" t="e">
        <f t="shared" si="142"/>
        <v>#N/A</v>
      </c>
      <c r="BI396" s="20" t="e">
        <f t="shared" si="143"/>
        <v>#N/A</v>
      </c>
      <c r="BJ396" s="20" t="e">
        <f t="shared" si="144"/>
        <v>#N/A</v>
      </c>
      <c r="BK396" s="20" t="e">
        <f t="shared" si="145"/>
        <v>#N/A</v>
      </c>
      <c r="BL396" s="20" t="e">
        <f t="shared" si="146"/>
        <v>#N/A</v>
      </c>
      <c r="BM396" s="20" t="e">
        <f t="shared" si="134"/>
        <v>#N/A</v>
      </c>
      <c r="BN396" s="20" t="e">
        <f t="shared" si="147"/>
        <v>#N/A</v>
      </c>
    </row>
    <row r="397" spans="1:66">
      <c r="A397" s="92"/>
      <c r="B397" s="90"/>
      <c r="C397" s="90"/>
      <c r="D397" s="93"/>
      <c r="E397" s="93"/>
      <c r="F397" s="93"/>
      <c r="G397" s="93"/>
      <c r="H397" s="93"/>
      <c r="I397" s="93"/>
      <c r="J397" s="93"/>
      <c r="K397" s="93"/>
      <c r="L397" s="92"/>
      <c r="M397" s="93"/>
      <c r="N397" s="91">
        <f t="shared" si="128"/>
        <v>0</v>
      </c>
      <c r="O397" s="91" t="str">
        <f t="shared" si="129"/>
        <v/>
      </c>
      <c r="P397" s="91" t="str">
        <f t="shared" si="130"/>
        <v/>
      </c>
      <c r="Q397" s="91" t="str">
        <f t="shared" si="131"/>
        <v>HDJ</v>
      </c>
      <c r="R397" s="82"/>
      <c r="S397" s="95">
        <f t="shared" si="135"/>
        <v>0</v>
      </c>
      <c r="T397" s="95">
        <f t="shared" si="136"/>
        <v>0</v>
      </c>
      <c r="U397" s="79" t="e">
        <f>VLOOKUP($S397,'Grille de Tarif OQN'!$B$2:$S$3603,U$1,0)</f>
        <v>#N/A</v>
      </c>
      <c r="V397" s="79" t="e">
        <f>VLOOKUP($S397,'Grille de Tarif OQN'!$B$2:$S$3603,V$1,0)</f>
        <v>#N/A</v>
      </c>
      <c r="W397" s="79" t="e">
        <f>VLOOKUP($S397,'Grille de Tarif OQN'!$B$2:$S$3603,W$1,0)</f>
        <v>#N/A</v>
      </c>
      <c r="X397" s="79" t="e">
        <f>VLOOKUP($S397,'Grille de Tarif OQN'!$B$2:$S$3603,X$1,0)</f>
        <v>#N/A</v>
      </c>
      <c r="Y397" s="79" t="e">
        <f>VLOOKUP($S397,'Grille de Tarif OQN'!$B$2:$S$3603,Y$1,0)</f>
        <v>#N/A</v>
      </c>
      <c r="Z397" s="79" t="e">
        <f>VLOOKUP($S397,'Grille de Tarif OQN'!$B$2:$S$3603,Z$1,0)</f>
        <v>#N/A</v>
      </c>
      <c r="AA397" s="79" t="e">
        <f>VLOOKUP($S397,'Grille de Tarif OQN'!$B$2:$S$3603,AA$1,0)</f>
        <v>#N/A</v>
      </c>
      <c r="AB397" s="79" t="e">
        <f>VLOOKUP($S397,'Grille de Tarif OQN'!$B$2:$S$3603,AB$1,0)</f>
        <v>#N/A</v>
      </c>
      <c r="AC397" s="79" t="e">
        <f>VLOOKUP($S397,'Grille de Tarif OQN'!$B$2:$S$3603,AC$1,0)</f>
        <v>#N/A</v>
      </c>
      <c r="AD397" s="79" t="e">
        <f>VLOOKUP($S397,'Grille de Tarif OQN'!$B$2:$S$3603,AD$1,0)</f>
        <v>#N/A</v>
      </c>
      <c r="AE397" s="79" t="e">
        <f>VLOOKUP($S397,'Grille de Tarif OQN'!$B$2:$S$3603,AE$1,0)</f>
        <v>#N/A</v>
      </c>
      <c r="AF397" s="79" t="e">
        <f>VLOOKUP($S397,'Grille de Tarif OQN'!$B$2:$S$3603,AF$1,0)</f>
        <v>#N/A</v>
      </c>
      <c r="AG397" s="79" t="e">
        <f>VLOOKUP($S397,'Grille de Tarif OQN'!$B$2:$S$3603,AG$1,0)</f>
        <v>#N/A</v>
      </c>
      <c r="AH397" s="79" t="e">
        <f>VLOOKUP($S397,'Grille de Tarif OQN'!$B$2:$S$3603,AH$1,0)</f>
        <v>#N/A</v>
      </c>
      <c r="AI397" s="79" t="e">
        <f>VLOOKUP($S397,'Grille de Tarif OQN'!$B$2:$S$3603,AI$1,0)</f>
        <v>#N/A</v>
      </c>
      <c r="AJ397" s="79" t="e">
        <f>VLOOKUP($S397,'Grille de Tarif OQN'!$B$2:$S$3603,AJ$1,0)</f>
        <v>#N/A</v>
      </c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72"/>
      <c r="AV397"/>
      <c r="AW397"/>
      <c r="AX397"/>
      <c r="AY397"/>
      <c r="AZ397" s="96">
        <f t="shared" si="137"/>
        <v>0</v>
      </c>
      <c r="BA397" s="24" t="e">
        <f t="shared" si="138"/>
        <v>#N/A</v>
      </c>
      <c r="BB397" s="24" t="e">
        <f t="shared" si="139"/>
        <v>#N/A</v>
      </c>
      <c r="BC397" s="24" t="e">
        <f t="shared" si="132"/>
        <v>#N/A</v>
      </c>
      <c r="BD397" s="24" t="e">
        <f t="shared" si="133"/>
        <v>#N/A</v>
      </c>
      <c r="BE397"/>
      <c r="BF397" t="e">
        <f t="shared" si="140"/>
        <v>#N/A</v>
      </c>
      <c r="BG397" t="str">
        <f t="shared" si="141"/>
        <v>HDJ</v>
      </c>
      <c r="BH397" s="20" t="e">
        <f t="shared" si="142"/>
        <v>#N/A</v>
      </c>
      <c r="BI397" s="20" t="e">
        <f t="shared" si="143"/>
        <v>#N/A</v>
      </c>
      <c r="BJ397" s="20" t="e">
        <f t="shared" si="144"/>
        <v>#N/A</v>
      </c>
      <c r="BK397" s="20" t="e">
        <f t="shared" si="145"/>
        <v>#N/A</v>
      </c>
      <c r="BL397" s="20" t="e">
        <f t="shared" si="146"/>
        <v>#N/A</v>
      </c>
      <c r="BM397" s="20" t="e">
        <f t="shared" si="134"/>
        <v>#N/A</v>
      </c>
      <c r="BN397" s="20" t="e">
        <f t="shared" si="147"/>
        <v>#N/A</v>
      </c>
    </row>
    <row r="398" spans="1:66">
      <c r="A398" s="92"/>
      <c r="B398" s="90"/>
      <c r="C398" s="90"/>
      <c r="D398" s="93"/>
      <c r="E398" s="93"/>
      <c r="F398" s="93"/>
      <c r="G398" s="93"/>
      <c r="H398" s="93"/>
      <c r="I398" s="93"/>
      <c r="J398" s="93"/>
      <c r="K398" s="93"/>
      <c r="L398" s="92"/>
      <c r="M398" s="93"/>
      <c r="N398" s="91">
        <f t="shared" si="128"/>
        <v>0</v>
      </c>
      <c r="O398" s="91" t="str">
        <f t="shared" si="129"/>
        <v/>
      </c>
      <c r="P398" s="91" t="str">
        <f t="shared" si="130"/>
        <v/>
      </c>
      <c r="Q398" s="91" t="str">
        <f t="shared" si="131"/>
        <v>HDJ</v>
      </c>
      <c r="R398" s="82"/>
      <c r="S398" s="95">
        <f t="shared" si="135"/>
        <v>0</v>
      </c>
      <c r="T398" s="95">
        <f t="shared" si="136"/>
        <v>0</v>
      </c>
      <c r="U398" s="79" t="e">
        <f>VLOOKUP($S398,'Grille de Tarif OQN'!$B$2:$S$3603,U$1,0)</f>
        <v>#N/A</v>
      </c>
      <c r="V398" s="79" t="e">
        <f>VLOOKUP($S398,'Grille de Tarif OQN'!$B$2:$S$3603,V$1,0)</f>
        <v>#N/A</v>
      </c>
      <c r="W398" s="79" t="e">
        <f>VLOOKUP($S398,'Grille de Tarif OQN'!$B$2:$S$3603,W$1,0)</f>
        <v>#N/A</v>
      </c>
      <c r="X398" s="79" t="e">
        <f>VLOOKUP($S398,'Grille de Tarif OQN'!$B$2:$S$3603,X$1,0)</f>
        <v>#N/A</v>
      </c>
      <c r="Y398" s="79" t="e">
        <f>VLOOKUP($S398,'Grille de Tarif OQN'!$B$2:$S$3603,Y$1,0)</f>
        <v>#N/A</v>
      </c>
      <c r="Z398" s="79" t="e">
        <f>VLOOKUP($S398,'Grille de Tarif OQN'!$B$2:$S$3603,Z$1,0)</f>
        <v>#N/A</v>
      </c>
      <c r="AA398" s="79" t="e">
        <f>VLOOKUP($S398,'Grille de Tarif OQN'!$B$2:$S$3603,AA$1,0)</f>
        <v>#N/A</v>
      </c>
      <c r="AB398" s="79" t="e">
        <f>VLOOKUP($S398,'Grille de Tarif OQN'!$B$2:$S$3603,AB$1,0)</f>
        <v>#N/A</v>
      </c>
      <c r="AC398" s="79" t="e">
        <f>VLOOKUP($S398,'Grille de Tarif OQN'!$B$2:$S$3603,AC$1,0)</f>
        <v>#N/A</v>
      </c>
      <c r="AD398" s="79" t="e">
        <f>VLOOKUP($S398,'Grille de Tarif OQN'!$B$2:$S$3603,AD$1,0)</f>
        <v>#N/A</v>
      </c>
      <c r="AE398" s="79" t="e">
        <f>VLOOKUP($S398,'Grille de Tarif OQN'!$B$2:$S$3603,AE$1,0)</f>
        <v>#N/A</v>
      </c>
      <c r="AF398" s="79" t="e">
        <f>VLOOKUP($S398,'Grille de Tarif OQN'!$B$2:$S$3603,AF$1,0)</f>
        <v>#N/A</v>
      </c>
      <c r="AG398" s="79" t="e">
        <f>VLOOKUP($S398,'Grille de Tarif OQN'!$B$2:$S$3603,AG$1,0)</f>
        <v>#N/A</v>
      </c>
      <c r="AH398" s="79" t="e">
        <f>VLOOKUP($S398,'Grille de Tarif OQN'!$B$2:$S$3603,AH$1,0)</f>
        <v>#N/A</v>
      </c>
      <c r="AI398" s="79" t="e">
        <f>VLOOKUP($S398,'Grille de Tarif OQN'!$B$2:$S$3603,AI$1,0)</f>
        <v>#N/A</v>
      </c>
      <c r="AJ398" s="79" t="e">
        <f>VLOOKUP($S398,'Grille de Tarif OQN'!$B$2:$S$3603,AJ$1,0)</f>
        <v>#N/A</v>
      </c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72"/>
      <c r="AV398"/>
      <c r="AW398"/>
      <c r="AX398"/>
      <c r="AY398"/>
      <c r="AZ398" s="96">
        <f t="shared" si="137"/>
        <v>0</v>
      </c>
      <c r="BA398" s="24" t="e">
        <f t="shared" si="138"/>
        <v>#N/A</v>
      </c>
      <c r="BB398" s="24" t="e">
        <f t="shared" si="139"/>
        <v>#N/A</v>
      </c>
      <c r="BC398" s="24" t="e">
        <f t="shared" si="132"/>
        <v>#N/A</v>
      </c>
      <c r="BD398" s="24" t="e">
        <f t="shared" si="133"/>
        <v>#N/A</v>
      </c>
      <c r="BE398"/>
      <c r="BF398" t="e">
        <f t="shared" si="140"/>
        <v>#N/A</v>
      </c>
      <c r="BG398" t="str">
        <f t="shared" si="141"/>
        <v>HDJ</v>
      </c>
      <c r="BH398" s="20" t="e">
        <f t="shared" si="142"/>
        <v>#N/A</v>
      </c>
      <c r="BI398" s="20" t="e">
        <f t="shared" si="143"/>
        <v>#N/A</v>
      </c>
      <c r="BJ398" s="20" t="e">
        <f t="shared" si="144"/>
        <v>#N/A</v>
      </c>
      <c r="BK398" s="20" t="e">
        <f t="shared" si="145"/>
        <v>#N/A</v>
      </c>
      <c r="BL398" s="20" t="e">
        <f t="shared" si="146"/>
        <v>#N/A</v>
      </c>
      <c r="BM398" s="20" t="e">
        <f t="shared" si="134"/>
        <v>#N/A</v>
      </c>
      <c r="BN398" s="20" t="e">
        <f t="shared" si="147"/>
        <v>#N/A</v>
      </c>
    </row>
    <row r="399" spans="1:66">
      <c r="A399" s="92"/>
      <c r="B399" s="90"/>
      <c r="C399" s="90"/>
      <c r="D399" s="93"/>
      <c r="E399" s="93"/>
      <c r="F399" s="93"/>
      <c r="G399" s="93"/>
      <c r="H399" s="93"/>
      <c r="I399" s="93"/>
      <c r="J399" s="93"/>
      <c r="K399" s="93"/>
      <c r="L399" s="92"/>
      <c r="M399" s="93"/>
      <c r="N399" s="91">
        <f t="shared" si="128"/>
        <v>0</v>
      </c>
      <c r="O399" s="91" t="str">
        <f t="shared" si="129"/>
        <v/>
      </c>
      <c r="P399" s="91" t="str">
        <f t="shared" si="130"/>
        <v/>
      </c>
      <c r="Q399" s="91" t="str">
        <f t="shared" si="131"/>
        <v>HDJ</v>
      </c>
      <c r="R399" s="82"/>
      <c r="S399" s="95">
        <f t="shared" si="135"/>
        <v>0</v>
      </c>
      <c r="T399" s="95">
        <f t="shared" si="136"/>
        <v>0</v>
      </c>
      <c r="U399" s="79" t="e">
        <f>VLOOKUP($S399,'Grille de Tarif OQN'!$B$2:$S$3603,U$1,0)</f>
        <v>#N/A</v>
      </c>
      <c r="V399" s="79" t="e">
        <f>VLOOKUP($S399,'Grille de Tarif OQN'!$B$2:$S$3603,V$1,0)</f>
        <v>#N/A</v>
      </c>
      <c r="W399" s="79" t="e">
        <f>VLOOKUP($S399,'Grille de Tarif OQN'!$B$2:$S$3603,W$1,0)</f>
        <v>#N/A</v>
      </c>
      <c r="X399" s="79" t="e">
        <f>VLOOKUP($S399,'Grille de Tarif OQN'!$B$2:$S$3603,X$1,0)</f>
        <v>#N/A</v>
      </c>
      <c r="Y399" s="79" t="e">
        <f>VLOOKUP($S399,'Grille de Tarif OQN'!$B$2:$S$3603,Y$1,0)</f>
        <v>#N/A</v>
      </c>
      <c r="Z399" s="79" t="e">
        <f>VLOOKUP($S399,'Grille de Tarif OQN'!$B$2:$S$3603,Z$1,0)</f>
        <v>#N/A</v>
      </c>
      <c r="AA399" s="79" t="e">
        <f>VLOOKUP($S399,'Grille de Tarif OQN'!$B$2:$S$3603,AA$1,0)</f>
        <v>#N/A</v>
      </c>
      <c r="AB399" s="79" t="e">
        <f>VLOOKUP($S399,'Grille de Tarif OQN'!$B$2:$S$3603,AB$1,0)</f>
        <v>#N/A</v>
      </c>
      <c r="AC399" s="79" t="e">
        <f>VLOOKUP($S399,'Grille de Tarif OQN'!$B$2:$S$3603,AC$1,0)</f>
        <v>#N/A</v>
      </c>
      <c r="AD399" s="79" t="e">
        <f>VLOOKUP($S399,'Grille de Tarif OQN'!$B$2:$S$3603,AD$1,0)</f>
        <v>#N/A</v>
      </c>
      <c r="AE399" s="79" t="e">
        <f>VLOOKUP($S399,'Grille de Tarif OQN'!$B$2:$S$3603,AE$1,0)</f>
        <v>#N/A</v>
      </c>
      <c r="AF399" s="79" t="e">
        <f>VLOOKUP($S399,'Grille de Tarif OQN'!$B$2:$S$3603,AF$1,0)</f>
        <v>#N/A</v>
      </c>
      <c r="AG399" s="79" t="e">
        <f>VLOOKUP($S399,'Grille de Tarif OQN'!$B$2:$S$3603,AG$1,0)</f>
        <v>#N/A</v>
      </c>
      <c r="AH399" s="79" t="e">
        <f>VLOOKUP($S399,'Grille de Tarif OQN'!$B$2:$S$3603,AH$1,0)</f>
        <v>#N/A</v>
      </c>
      <c r="AI399" s="79" t="e">
        <f>VLOOKUP($S399,'Grille de Tarif OQN'!$B$2:$S$3603,AI$1,0)</f>
        <v>#N/A</v>
      </c>
      <c r="AJ399" s="79" t="e">
        <f>VLOOKUP($S399,'Grille de Tarif OQN'!$B$2:$S$3603,AJ$1,0)</f>
        <v>#N/A</v>
      </c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72"/>
      <c r="AV399"/>
      <c r="AW399"/>
      <c r="AX399"/>
      <c r="AY399"/>
      <c r="AZ399" s="96">
        <f t="shared" si="137"/>
        <v>0</v>
      </c>
      <c r="BA399" s="24" t="e">
        <f t="shared" si="138"/>
        <v>#N/A</v>
      </c>
      <c r="BB399" s="24" t="e">
        <f t="shared" si="139"/>
        <v>#N/A</v>
      </c>
      <c r="BC399" s="24" t="e">
        <f t="shared" si="132"/>
        <v>#N/A</v>
      </c>
      <c r="BD399" s="24" t="e">
        <f t="shared" si="133"/>
        <v>#N/A</v>
      </c>
      <c r="BE399"/>
      <c r="BF399" t="e">
        <f t="shared" si="140"/>
        <v>#N/A</v>
      </c>
      <c r="BG399" t="str">
        <f t="shared" si="141"/>
        <v>HDJ</v>
      </c>
      <c r="BH399" s="20" t="e">
        <f t="shared" si="142"/>
        <v>#N/A</v>
      </c>
      <c r="BI399" s="20" t="e">
        <f t="shared" si="143"/>
        <v>#N/A</v>
      </c>
      <c r="BJ399" s="20" t="e">
        <f t="shared" si="144"/>
        <v>#N/A</v>
      </c>
      <c r="BK399" s="20" t="e">
        <f t="shared" si="145"/>
        <v>#N/A</v>
      </c>
      <c r="BL399" s="20" t="e">
        <f t="shared" si="146"/>
        <v>#N/A</v>
      </c>
      <c r="BM399" s="20" t="e">
        <f t="shared" si="134"/>
        <v>#N/A</v>
      </c>
      <c r="BN399" s="20" t="e">
        <f t="shared" si="147"/>
        <v>#N/A</v>
      </c>
    </row>
    <row r="400" spans="1:66">
      <c r="A400" s="92"/>
      <c r="B400" s="90"/>
      <c r="C400" s="90"/>
      <c r="D400" s="93"/>
      <c r="E400" s="93"/>
      <c r="F400" s="93"/>
      <c r="G400" s="93"/>
      <c r="H400" s="93"/>
      <c r="I400" s="93"/>
      <c r="J400" s="93"/>
      <c r="K400" s="93"/>
      <c r="L400" s="92"/>
      <c r="M400" s="93"/>
      <c r="N400" s="91">
        <f t="shared" si="128"/>
        <v>0</v>
      </c>
      <c r="O400" s="91" t="str">
        <f t="shared" si="129"/>
        <v/>
      </c>
      <c r="P400" s="91" t="str">
        <f t="shared" si="130"/>
        <v/>
      </c>
      <c r="Q400" s="91" t="str">
        <f t="shared" si="131"/>
        <v>HDJ</v>
      </c>
      <c r="R400" s="82"/>
      <c r="S400" s="95">
        <f t="shared" si="135"/>
        <v>0</v>
      </c>
      <c r="T400" s="95">
        <f t="shared" si="136"/>
        <v>0</v>
      </c>
      <c r="U400" s="79" t="e">
        <f>VLOOKUP($S400,'Grille de Tarif OQN'!$B$2:$S$3603,U$1,0)</f>
        <v>#N/A</v>
      </c>
      <c r="V400" s="79" t="e">
        <f>VLOOKUP($S400,'Grille de Tarif OQN'!$B$2:$S$3603,V$1,0)</f>
        <v>#N/A</v>
      </c>
      <c r="W400" s="79" t="e">
        <f>VLOOKUP($S400,'Grille de Tarif OQN'!$B$2:$S$3603,W$1,0)</f>
        <v>#N/A</v>
      </c>
      <c r="X400" s="79" t="e">
        <f>VLOOKUP($S400,'Grille de Tarif OQN'!$B$2:$S$3603,X$1,0)</f>
        <v>#N/A</v>
      </c>
      <c r="Y400" s="79" t="e">
        <f>VLOOKUP($S400,'Grille de Tarif OQN'!$B$2:$S$3603,Y$1,0)</f>
        <v>#N/A</v>
      </c>
      <c r="Z400" s="79" t="e">
        <f>VLOOKUP($S400,'Grille de Tarif OQN'!$B$2:$S$3603,Z$1,0)</f>
        <v>#N/A</v>
      </c>
      <c r="AA400" s="79" t="e">
        <f>VLOOKUP($S400,'Grille de Tarif OQN'!$B$2:$S$3603,AA$1,0)</f>
        <v>#N/A</v>
      </c>
      <c r="AB400" s="79" t="e">
        <f>VLOOKUP($S400,'Grille de Tarif OQN'!$B$2:$S$3603,AB$1,0)</f>
        <v>#N/A</v>
      </c>
      <c r="AC400" s="79" t="e">
        <f>VLOOKUP($S400,'Grille de Tarif OQN'!$B$2:$S$3603,AC$1,0)</f>
        <v>#N/A</v>
      </c>
      <c r="AD400" s="79" t="e">
        <f>VLOOKUP($S400,'Grille de Tarif OQN'!$B$2:$S$3603,AD$1,0)</f>
        <v>#N/A</v>
      </c>
      <c r="AE400" s="79" t="e">
        <f>VLOOKUP($S400,'Grille de Tarif OQN'!$B$2:$S$3603,AE$1,0)</f>
        <v>#N/A</v>
      </c>
      <c r="AF400" s="79" t="e">
        <f>VLOOKUP($S400,'Grille de Tarif OQN'!$B$2:$S$3603,AF$1,0)</f>
        <v>#N/A</v>
      </c>
      <c r="AG400" s="79" t="e">
        <f>VLOOKUP($S400,'Grille de Tarif OQN'!$B$2:$S$3603,AG$1,0)</f>
        <v>#N/A</v>
      </c>
      <c r="AH400" s="79" t="e">
        <f>VLOOKUP($S400,'Grille de Tarif OQN'!$B$2:$S$3603,AH$1,0)</f>
        <v>#N/A</v>
      </c>
      <c r="AI400" s="79" t="e">
        <f>VLOOKUP($S400,'Grille de Tarif OQN'!$B$2:$S$3603,AI$1,0)</f>
        <v>#N/A</v>
      </c>
      <c r="AJ400" s="79" t="e">
        <f>VLOOKUP($S400,'Grille de Tarif OQN'!$B$2:$S$3603,AJ$1,0)</f>
        <v>#N/A</v>
      </c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72"/>
      <c r="AV400"/>
      <c r="AW400"/>
      <c r="AX400"/>
      <c r="AY400"/>
      <c r="AZ400" s="96">
        <f t="shared" si="137"/>
        <v>0</v>
      </c>
      <c r="BA400" s="24" t="e">
        <f t="shared" si="138"/>
        <v>#N/A</v>
      </c>
      <c r="BB400" s="24" t="e">
        <f t="shared" si="139"/>
        <v>#N/A</v>
      </c>
      <c r="BC400" s="24" t="e">
        <f t="shared" si="132"/>
        <v>#N/A</v>
      </c>
      <c r="BD400" s="24" t="e">
        <f t="shared" si="133"/>
        <v>#N/A</v>
      </c>
      <c r="BE400"/>
      <c r="BF400" t="e">
        <f t="shared" si="140"/>
        <v>#N/A</v>
      </c>
      <c r="BG400" t="str">
        <f t="shared" si="141"/>
        <v>HDJ</v>
      </c>
      <c r="BH400" s="20" t="e">
        <f t="shared" si="142"/>
        <v>#N/A</v>
      </c>
      <c r="BI400" s="20" t="e">
        <f t="shared" si="143"/>
        <v>#N/A</v>
      </c>
      <c r="BJ400" s="20" t="e">
        <f t="shared" si="144"/>
        <v>#N/A</v>
      </c>
      <c r="BK400" s="20" t="e">
        <f t="shared" si="145"/>
        <v>#N/A</v>
      </c>
      <c r="BL400" s="20" t="e">
        <f t="shared" si="146"/>
        <v>#N/A</v>
      </c>
      <c r="BM400" s="20" t="e">
        <f t="shared" si="134"/>
        <v>#N/A</v>
      </c>
      <c r="BN400" s="20" t="e">
        <f t="shared" si="147"/>
        <v>#N/A</v>
      </c>
    </row>
    <row r="401" spans="1:66">
      <c r="A401" s="92"/>
      <c r="B401" s="90"/>
      <c r="C401" s="90"/>
      <c r="D401" s="93"/>
      <c r="E401" s="93"/>
      <c r="F401" s="93"/>
      <c r="G401" s="93"/>
      <c r="H401" s="93"/>
      <c r="I401" s="93"/>
      <c r="J401" s="93"/>
      <c r="K401" s="93"/>
      <c r="L401" s="92"/>
      <c r="M401" s="93"/>
      <c r="N401" s="91">
        <f t="shared" si="128"/>
        <v>0</v>
      </c>
      <c r="O401" s="91" t="str">
        <f t="shared" si="129"/>
        <v/>
      </c>
      <c r="P401" s="91" t="str">
        <f t="shared" si="130"/>
        <v/>
      </c>
      <c r="Q401" s="91" t="str">
        <f t="shared" si="131"/>
        <v>HDJ</v>
      </c>
      <c r="R401" s="82"/>
      <c r="S401" s="95">
        <f t="shared" si="135"/>
        <v>0</v>
      </c>
      <c r="T401" s="95">
        <f t="shared" si="136"/>
        <v>0</v>
      </c>
      <c r="U401" s="79" t="e">
        <f>VLOOKUP($S401,'Grille de Tarif OQN'!$B$2:$S$3603,U$1,0)</f>
        <v>#N/A</v>
      </c>
      <c r="V401" s="79" t="e">
        <f>VLOOKUP($S401,'Grille de Tarif OQN'!$B$2:$S$3603,V$1,0)</f>
        <v>#N/A</v>
      </c>
      <c r="W401" s="79" t="e">
        <f>VLOOKUP($S401,'Grille de Tarif OQN'!$B$2:$S$3603,W$1,0)</f>
        <v>#N/A</v>
      </c>
      <c r="X401" s="79" t="e">
        <f>VLOOKUP($S401,'Grille de Tarif OQN'!$B$2:$S$3603,X$1,0)</f>
        <v>#N/A</v>
      </c>
      <c r="Y401" s="79" t="e">
        <f>VLOOKUP($S401,'Grille de Tarif OQN'!$B$2:$S$3603,Y$1,0)</f>
        <v>#N/A</v>
      </c>
      <c r="Z401" s="79" t="e">
        <f>VLOOKUP($S401,'Grille de Tarif OQN'!$B$2:$S$3603,Z$1,0)</f>
        <v>#N/A</v>
      </c>
      <c r="AA401" s="79" t="e">
        <f>VLOOKUP($S401,'Grille de Tarif OQN'!$B$2:$S$3603,AA$1,0)</f>
        <v>#N/A</v>
      </c>
      <c r="AB401" s="79" t="e">
        <f>VLOOKUP($S401,'Grille de Tarif OQN'!$B$2:$S$3603,AB$1,0)</f>
        <v>#N/A</v>
      </c>
      <c r="AC401" s="79" t="e">
        <f>VLOOKUP($S401,'Grille de Tarif OQN'!$B$2:$S$3603,AC$1,0)</f>
        <v>#N/A</v>
      </c>
      <c r="AD401" s="79" t="e">
        <f>VLOOKUP($S401,'Grille de Tarif OQN'!$B$2:$S$3603,AD$1,0)</f>
        <v>#N/A</v>
      </c>
      <c r="AE401" s="79" t="e">
        <f>VLOOKUP($S401,'Grille de Tarif OQN'!$B$2:$S$3603,AE$1,0)</f>
        <v>#N/A</v>
      </c>
      <c r="AF401" s="79" t="e">
        <f>VLOOKUP($S401,'Grille de Tarif OQN'!$B$2:$S$3603,AF$1,0)</f>
        <v>#N/A</v>
      </c>
      <c r="AG401" s="79" t="e">
        <f>VLOOKUP($S401,'Grille de Tarif OQN'!$B$2:$S$3603,AG$1,0)</f>
        <v>#N/A</v>
      </c>
      <c r="AH401" s="79" t="e">
        <f>VLOOKUP($S401,'Grille de Tarif OQN'!$B$2:$S$3603,AH$1,0)</f>
        <v>#N/A</v>
      </c>
      <c r="AI401" s="79" t="e">
        <f>VLOOKUP($S401,'Grille de Tarif OQN'!$B$2:$S$3603,AI$1,0)</f>
        <v>#N/A</v>
      </c>
      <c r="AJ401" s="79" t="e">
        <f>VLOOKUP($S401,'Grille de Tarif OQN'!$B$2:$S$3603,AJ$1,0)</f>
        <v>#N/A</v>
      </c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72"/>
      <c r="AV401"/>
      <c r="AW401"/>
      <c r="AX401"/>
      <c r="AY401"/>
      <c r="AZ401" s="96">
        <f t="shared" si="137"/>
        <v>0</v>
      </c>
      <c r="BA401" s="24" t="e">
        <f t="shared" si="138"/>
        <v>#N/A</v>
      </c>
      <c r="BB401" s="24" t="e">
        <f t="shared" si="139"/>
        <v>#N/A</v>
      </c>
      <c r="BC401" s="24" t="e">
        <f t="shared" si="132"/>
        <v>#N/A</v>
      </c>
      <c r="BD401" s="24" t="e">
        <f t="shared" si="133"/>
        <v>#N/A</v>
      </c>
      <c r="BE401"/>
      <c r="BF401" t="e">
        <f t="shared" si="140"/>
        <v>#N/A</v>
      </c>
      <c r="BG401" t="str">
        <f t="shared" si="141"/>
        <v>HDJ</v>
      </c>
      <c r="BH401" s="20" t="e">
        <f t="shared" si="142"/>
        <v>#N/A</v>
      </c>
      <c r="BI401" s="20" t="e">
        <f t="shared" si="143"/>
        <v>#N/A</v>
      </c>
      <c r="BJ401" s="20" t="e">
        <f t="shared" si="144"/>
        <v>#N/A</v>
      </c>
      <c r="BK401" s="20" t="e">
        <f t="shared" si="145"/>
        <v>#N/A</v>
      </c>
      <c r="BL401" s="20" t="e">
        <f t="shared" si="146"/>
        <v>#N/A</v>
      </c>
      <c r="BM401" s="20" t="e">
        <f t="shared" si="134"/>
        <v>#N/A</v>
      </c>
      <c r="BN401" s="20" t="e">
        <f t="shared" si="147"/>
        <v>#N/A</v>
      </c>
    </row>
    <row r="402" spans="1:66">
      <c r="A402" s="92"/>
      <c r="B402" s="90"/>
      <c r="C402" s="90"/>
      <c r="D402" s="93"/>
      <c r="E402" s="93"/>
      <c r="F402" s="93"/>
      <c r="G402" s="93"/>
      <c r="H402" s="93"/>
      <c r="I402" s="93"/>
      <c r="J402" s="93"/>
      <c r="K402" s="93"/>
      <c r="L402" s="92"/>
      <c r="M402" s="93"/>
      <c r="N402" s="91">
        <f t="shared" si="128"/>
        <v>0</v>
      </c>
      <c r="O402" s="91" t="str">
        <f t="shared" si="129"/>
        <v/>
      </c>
      <c r="P402" s="91" t="str">
        <f t="shared" si="130"/>
        <v/>
      </c>
      <c r="Q402" s="91" t="str">
        <f t="shared" si="131"/>
        <v>HDJ</v>
      </c>
      <c r="R402" s="82"/>
      <c r="S402" s="95">
        <f t="shared" si="135"/>
        <v>0</v>
      </c>
      <c r="T402" s="95">
        <f t="shared" si="136"/>
        <v>0</v>
      </c>
      <c r="U402" s="79" t="e">
        <f>VLOOKUP($S402,'Grille de Tarif OQN'!$B$2:$S$3603,U$1,0)</f>
        <v>#N/A</v>
      </c>
      <c r="V402" s="79" t="e">
        <f>VLOOKUP($S402,'Grille de Tarif OQN'!$B$2:$S$3603,V$1,0)</f>
        <v>#N/A</v>
      </c>
      <c r="W402" s="79" t="e">
        <f>VLOOKUP($S402,'Grille de Tarif OQN'!$B$2:$S$3603,W$1,0)</f>
        <v>#N/A</v>
      </c>
      <c r="X402" s="79" t="e">
        <f>VLOOKUP($S402,'Grille de Tarif OQN'!$B$2:$S$3603,X$1,0)</f>
        <v>#N/A</v>
      </c>
      <c r="Y402" s="79" t="e">
        <f>VLOOKUP($S402,'Grille de Tarif OQN'!$B$2:$S$3603,Y$1,0)</f>
        <v>#N/A</v>
      </c>
      <c r="Z402" s="79" t="e">
        <f>VLOOKUP($S402,'Grille de Tarif OQN'!$B$2:$S$3603,Z$1,0)</f>
        <v>#N/A</v>
      </c>
      <c r="AA402" s="79" t="e">
        <f>VLOOKUP($S402,'Grille de Tarif OQN'!$B$2:$S$3603,AA$1,0)</f>
        <v>#N/A</v>
      </c>
      <c r="AB402" s="79" t="e">
        <f>VLOOKUP($S402,'Grille de Tarif OQN'!$B$2:$S$3603,AB$1,0)</f>
        <v>#N/A</v>
      </c>
      <c r="AC402" s="79" t="e">
        <f>VLOOKUP($S402,'Grille de Tarif OQN'!$B$2:$S$3603,AC$1,0)</f>
        <v>#N/A</v>
      </c>
      <c r="AD402" s="79" t="e">
        <f>VLOOKUP($S402,'Grille de Tarif OQN'!$B$2:$S$3603,AD$1,0)</f>
        <v>#N/A</v>
      </c>
      <c r="AE402" s="79" t="e">
        <f>VLOOKUP($S402,'Grille de Tarif OQN'!$B$2:$S$3603,AE$1,0)</f>
        <v>#N/A</v>
      </c>
      <c r="AF402" s="79" t="e">
        <f>VLOOKUP($S402,'Grille de Tarif OQN'!$B$2:$S$3603,AF$1,0)</f>
        <v>#N/A</v>
      </c>
      <c r="AG402" s="79" t="e">
        <f>VLOOKUP($S402,'Grille de Tarif OQN'!$B$2:$S$3603,AG$1,0)</f>
        <v>#N/A</v>
      </c>
      <c r="AH402" s="79" t="e">
        <f>VLOOKUP($S402,'Grille de Tarif OQN'!$B$2:$S$3603,AH$1,0)</f>
        <v>#N/A</v>
      </c>
      <c r="AI402" s="79" t="e">
        <f>VLOOKUP($S402,'Grille de Tarif OQN'!$B$2:$S$3603,AI$1,0)</f>
        <v>#N/A</v>
      </c>
      <c r="AJ402" s="79" t="e">
        <f>VLOOKUP($S402,'Grille de Tarif OQN'!$B$2:$S$3603,AJ$1,0)</f>
        <v>#N/A</v>
      </c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72"/>
      <c r="AV402"/>
      <c r="AW402"/>
      <c r="AX402"/>
      <c r="AY402"/>
      <c r="AZ402" s="96">
        <f t="shared" si="137"/>
        <v>0</v>
      </c>
      <c r="BA402" s="24" t="e">
        <f t="shared" si="138"/>
        <v>#N/A</v>
      </c>
      <c r="BB402" s="24" t="e">
        <f t="shared" si="139"/>
        <v>#N/A</v>
      </c>
      <c r="BC402" s="24" t="e">
        <f t="shared" si="132"/>
        <v>#N/A</v>
      </c>
      <c r="BD402" s="24" t="e">
        <f t="shared" si="133"/>
        <v>#N/A</v>
      </c>
      <c r="BE402"/>
      <c r="BF402" t="e">
        <f t="shared" si="140"/>
        <v>#N/A</v>
      </c>
      <c r="BG402" t="str">
        <f t="shared" si="141"/>
        <v>HDJ</v>
      </c>
      <c r="BH402" s="20" t="e">
        <f t="shared" si="142"/>
        <v>#N/A</v>
      </c>
      <c r="BI402" s="20" t="e">
        <f t="shared" si="143"/>
        <v>#N/A</v>
      </c>
      <c r="BJ402" s="20" t="e">
        <f t="shared" si="144"/>
        <v>#N/A</v>
      </c>
      <c r="BK402" s="20" t="e">
        <f t="shared" si="145"/>
        <v>#N/A</v>
      </c>
      <c r="BL402" s="20" t="e">
        <f t="shared" si="146"/>
        <v>#N/A</v>
      </c>
      <c r="BM402" s="20" t="e">
        <f t="shared" si="134"/>
        <v>#N/A</v>
      </c>
      <c r="BN402" s="20" t="e">
        <f t="shared" si="147"/>
        <v>#N/A</v>
      </c>
    </row>
    <row r="403" spans="1:66">
      <c r="A403" s="92"/>
      <c r="B403" s="90"/>
      <c r="C403" s="90"/>
      <c r="D403" s="93"/>
      <c r="E403" s="93"/>
      <c r="F403" s="93"/>
      <c r="G403" s="93"/>
      <c r="H403" s="93"/>
      <c r="I403" s="93"/>
      <c r="J403" s="93"/>
      <c r="K403" s="93"/>
      <c r="L403" s="92"/>
      <c r="M403" s="93"/>
      <c r="N403" s="91">
        <f t="shared" si="128"/>
        <v>0</v>
      </c>
      <c r="O403" s="91" t="str">
        <f t="shared" si="129"/>
        <v/>
      </c>
      <c r="P403" s="91" t="str">
        <f t="shared" si="130"/>
        <v/>
      </c>
      <c r="Q403" s="91" t="str">
        <f t="shared" si="131"/>
        <v>HDJ</v>
      </c>
      <c r="R403" s="82"/>
      <c r="S403" s="95">
        <f t="shared" si="135"/>
        <v>0</v>
      </c>
      <c r="T403" s="95">
        <f t="shared" si="136"/>
        <v>0</v>
      </c>
      <c r="U403" s="79" t="e">
        <f>VLOOKUP($S403,'Grille de Tarif OQN'!$B$2:$S$3603,U$1,0)</f>
        <v>#N/A</v>
      </c>
      <c r="V403" s="79" t="e">
        <f>VLOOKUP($S403,'Grille de Tarif OQN'!$B$2:$S$3603,V$1,0)</f>
        <v>#N/A</v>
      </c>
      <c r="W403" s="79" t="e">
        <f>VLOOKUP($S403,'Grille de Tarif OQN'!$B$2:$S$3603,W$1,0)</f>
        <v>#N/A</v>
      </c>
      <c r="X403" s="79" t="e">
        <f>VLOOKUP($S403,'Grille de Tarif OQN'!$B$2:$S$3603,X$1,0)</f>
        <v>#N/A</v>
      </c>
      <c r="Y403" s="79" t="e">
        <f>VLOOKUP($S403,'Grille de Tarif OQN'!$B$2:$S$3603,Y$1,0)</f>
        <v>#N/A</v>
      </c>
      <c r="Z403" s="79" t="e">
        <f>VLOOKUP($S403,'Grille de Tarif OQN'!$B$2:$S$3603,Z$1,0)</f>
        <v>#N/A</v>
      </c>
      <c r="AA403" s="79" t="e">
        <f>VLOOKUP($S403,'Grille de Tarif OQN'!$B$2:$S$3603,AA$1,0)</f>
        <v>#N/A</v>
      </c>
      <c r="AB403" s="79" t="e">
        <f>VLOOKUP($S403,'Grille de Tarif OQN'!$B$2:$S$3603,AB$1,0)</f>
        <v>#N/A</v>
      </c>
      <c r="AC403" s="79" t="e">
        <f>VLOOKUP($S403,'Grille de Tarif OQN'!$B$2:$S$3603,AC$1,0)</f>
        <v>#N/A</v>
      </c>
      <c r="AD403" s="79" t="e">
        <f>VLOOKUP($S403,'Grille de Tarif OQN'!$B$2:$S$3603,AD$1,0)</f>
        <v>#N/A</v>
      </c>
      <c r="AE403" s="79" t="e">
        <f>VLOOKUP($S403,'Grille de Tarif OQN'!$B$2:$S$3603,AE$1,0)</f>
        <v>#N/A</v>
      </c>
      <c r="AF403" s="79" t="e">
        <f>VLOOKUP($S403,'Grille de Tarif OQN'!$B$2:$S$3603,AF$1,0)</f>
        <v>#N/A</v>
      </c>
      <c r="AG403" s="79" t="e">
        <f>VLOOKUP($S403,'Grille de Tarif OQN'!$B$2:$S$3603,AG$1,0)</f>
        <v>#N/A</v>
      </c>
      <c r="AH403" s="79" t="e">
        <f>VLOOKUP($S403,'Grille de Tarif OQN'!$B$2:$S$3603,AH$1,0)</f>
        <v>#N/A</v>
      </c>
      <c r="AI403" s="79" t="e">
        <f>VLOOKUP($S403,'Grille de Tarif OQN'!$B$2:$S$3603,AI$1,0)</f>
        <v>#N/A</v>
      </c>
      <c r="AJ403" s="79" t="e">
        <f>VLOOKUP($S403,'Grille de Tarif OQN'!$B$2:$S$3603,AJ$1,0)</f>
        <v>#N/A</v>
      </c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72"/>
      <c r="AV403"/>
      <c r="AW403"/>
      <c r="AX403"/>
      <c r="AY403"/>
      <c r="AZ403" s="96">
        <f t="shared" si="137"/>
        <v>0</v>
      </c>
      <c r="BA403" s="24" t="e">
        <f t="shared" si="138"/>
        <v>#N/A</v>
      </c>
      <c r="BB403" s="24" t="e">
        <f t="shared" si="139"/>
        <v>#N/A</v>
      </c>
      <c r="BC403" s="24" t="e">
        <f t="shared" si="132"/>
        <v>#N/A</v>
      </c>
      <c r="BD403" s="24" t="e">
        <f t="shared" si="133"/>
        <v>#N/A</v>
      </c>
      <c r="BE403"/>
      <c r="BF403" t="e">
        <f t="shared" si="140"/>
        <v>#N/A</v>
      </c>
      <c r="BG403" t="str">
        <f t="shared" si="141"/>
        <v>HDJ</v>
      </c>
      <c r="BH403" s="20" t="e">
        <f t="shared" si="142"/>
        <v>#N/A</v>
      </c>
      <c r="BI403" s="20" t="e">
        <f t="shared" si="143"/>
        <v>#N/A</v>
      </c>
      <c r="BJ403" s="20" t="e">
        <f t="shared" si="144"/>
        <v>#N/A</v>
      </c>
      <c r="BK403" s="20" t="e">
        <f t="shared" si="145"/>
        <v>#N/A</v>
      </c>
      <c r="BL403" s="20" t="e">
        <f t="shared" si="146"/>
        <v>#N/A</v>
      </c>
      <c r="BM403" s="20" t="e">
        <f t="shared" si="134"/>
        <v>#N/A</v>
      </c>
      <c r="BN403" s="20" t="e">
        <f t="shared" si="147"/>
        <v>#N/A</v>
      </c>
    </row>
    <row r="404" spans="1:66">
      <c r="A404" s="92"/>
      <c r="B404" s="90"/>
      <c r="C404" s="90"/>
      <c r="D404" s="93"/>
      <c r="E404" s="93"/>
      <c r="F404" s="93"/>
      <c r="G404" s="93"/>
      <c r="H404" s="93"/>
      <c r="I404" s="93"/>
      <c r="J404" s="93"/>
      <c r="K404" s="93"/>
      <c r="L404" s="92"/>
      <c r="M404" s="93"/>
      <c r="N404" s="91">
        <f t="shared" si="128"/>
        <v>0</v>
      </c>
      <c r="O404" s="91" t="str">
        <f t="shared" si="129"/>
        <v/>
      </c>
      <c r="P404" s="91" t="str">
        <f t="shared" si="130"/>
        <v/>
      </c>
      <c r="Q404" s="91" t="str">
        <f t="shared" si="131"/>
        <v>HDJ</v>
      </c>
      <c r="R404" s="82"/>
      <c r="S404" s="95">
        <f t="shared" si="135"/>
        <v>0</v>
      </c>
      <c r="T404" s="95">
        <f t="shared" si="136"/>
        <v>0</v>
      </c>
      <c r="U404" s="79" t="e">
        <f>VLOOKUP($S404,'Grille de Tarif OQN'!$B$2:$S$3603,U$1,0)</f>
        <v>#N/A</v>
      </c>
      <c r="V404" s="79" t="e">
        <f>VLOOKUP($S404,'Grille de Tarif OQN'!$B$2:$S$3603,V$1,0)</f>
        <v>#N/A</v>
      </c>
      <c r="W404" s="79" t="e">
        <f>VLOOKUP($S404,'Grille de Tarif OQN'!$B$2:$S$3603,W$1,0)</f>
        <v>#N/A</v>
      </c>
      <c r="X404" s="79" t="e">
        <f>VLOOKUP($S404,'Grille de Tarif OQN'!$B$2:$S$3603,X$1,0)</f>
        <v>#N/A</v>
      </c>
      <c r="Y404" s="79" t="e">
        <f>VLOOKUP($S404,'Grille de Tarif OQN'!$B$2:$S$3603,Y$1,0)</f>
        <v>#N/A</v>
      </c>
      <c r="Z404" s="79" t="e">
        <f>VLOOKUP($S404,'Grille de Tarif OQN'!$B$2:$S$3603,Z$1,0)</f>
        <v>#N/A</v>
      </c>
      <c r="AA404" s="79" t="e">
        <f>VLOOKUP($S404,'Grille de Tarif OQN'!$B$2:$S$3603,AA$1,0)</f>
        <v>#N/A</v>
      </c>
      <c r="AB404" s="79" t="e">
        <f>VLOOKUP($S404,'Grille de Tarif OQN'!$B$2:$S$3603,AB$1,0)</f>
        <v>#N/A</v>
      </c>
      <c r="AC404" s="79" t="e">
        <f>VLOOKUP($S404,'Grille de Tarif OQN'!$B$2:$S$3603,AC$1,0)</f>
        <v>#N/A</v>
      </c>
      <c r="AD404" s="79" t="e">
        <f>VLOOKUP($S404,'Grille de Tarif OQN'!$B$2:$S$3603,AD$1,0)</f>
        <v>#N/A</v>
      </c>
      <c r="AE404" s="79" t="e">
        <f>VLOOKUP($S404,'Grille de Tarif OQN'!$B$2:$S$3603,AE$1,0)</f>
        <v>#N/A</v>
      </c>
      <c r="AF404" s="79" t="e">
        <f>VLOOKUP($S404,'Grille de Tarif OQN'!$B$2:$S$3603,AF$1,0)</f>
        <v>#N/A</v>
      </c>
      <c r="AG404" s="79" t="e">
        <f>VLOOKUP($S404,'Grille de Tarif OQN'!$B$2:$S$3603,AG$1,0)</f>
        <v>#N/A</v>
      </c>
      <c r="AH404" s="79" t="e">
        <f>VLOOKUP($S404,'Grille de Tarif OQN'!$B$2:$S$3603,AH$1,0)</f>
        <v>#N/A</v>
      </c>
      <c r="AI404" s="79" t="e">
        <f>VLOOKUP($S404,'Grille de Tarif OQN'!$B$2:$S$3603,AI$1,0)</f>
        <v>#N/A</v>
      </c>
      <c r="AJ404" s="79" t="e">
        <f>VLOOKUP($S404,'Grille de Tarif OQN'!$B$2:$S$3603,AJ$1,0)</f>
        <v>#N/A</v>
      </c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72"/>
      <c r="AV404"/>
      <c r="AW404"/>
      <c r="AX404"/>
      <c r="AY404"/>
      <c r="AZ404" s="96">
        <f t="shared" si="137"/>
        <v>0</v>
      </c>
      <c r="BA404" s="24" t="e">
        <f t="shared" si="138"/>
        <v>#N/A</v>
      </c>
      <c r="BB404" s="24" t="e">
        <f t="shared" si="139"/>
        <v>#N/A</v>
      </c>
      <c r="BC404" s="24" t="e">
        <f t="shared" si="132"/>
        <v>#N/A</v>
      </c>
      <c r="BD404" s="24" t="e">
        <f t="shared" si="133"/>
        <v>#N/A</v>
      </c>
      <c r="BE404"/>
      <c r="BF404" t="e">
        <f t="shared" si="140"/>
        <v>#N/A</v>
      </c>
      <c r="BG404" t="str">
        <f t="shared" si="141"/>
        <v>HDJ</v>
      </c>
      <c r="BH404" s="20" t="e">
        <f t="shared" si="142"/>
        <v>#N/A</v>
      </c>
      <c r="BI404" s="20" t="e">
        <f t="shared" si="143"/>
        <v>#N/A</v>
      </c>
      <c r="BJ404" s="20" t="e">
        <f t="shared" si="144"/>
        <v>#N/A</v>
      </c>
      <c r="BK404" s="20" t="e">
        <f t="shared" si="145"/>
        <v>#N/A</v>
      </c>
      <c r="BL404" s="20" t="e">
        <f t="shared" si="146"/>
        <v>#N/A</v>
      </c>
      <c r="BM404" s="20" t="e">
        <f t="shared" si="134"/>
        <v>#N/A</v>
      </c>
      <c r="BN404" s="20" t="e">
        <f t="shared" si="147"/>
        <v>#N/A</v>
      </c>
    </row>
    <row r="405" spans="1:66">
      <c r="A405" s="92"/>
      <c r="B405" s="90"/>
      <c r="C405" s="90"/>
      <c r="D405" s="93"/>
      <c r="E405" s="93"/>
      <c r="F405" s="93"/>
      <c r="G405" s="93"/>
      <c r="H405" s="93"/>
      <c r="I405" s="93"/>
      <c r="J405" s="93"/>
      <c r="K405" s="93"/>
      <c r="L405" s="92"/>
      <c r="M405" s="93"/>
      <c r="N405" s="91">
        <f t="shared" si="128"/>
        <v>0</v>
      </c>
      <c r="O405" s="91" t="str">
        <f t="shared" si="129"/>
        <v/>
      </c>
      <c r="P405" s="91" t="str">
        <f t="shared" si="130"/>
        <v/>
      </c>
      <c r="Q405" s="91" t="str">
        <f t="shared" si="131"/>
        <v>HDJ</v>
      </c>
      <c r="R405" s="82"/>
      <c r="S405" s="95">
        <f t="shared" si="135"/>
        <v>0</v>
      </c>
      <c r="T405" s="95">
        <f t="shared" si="136"/>
        <v>0</v>
      </c>
      <c r="U405" s="79" t="e">
        <f>VLOOKUP($S405,'Grille de Tarif OQN'!$B$2:$S$3603,U$1,0)</f>
        <v>#N/A</v>
      </c>
      <c r="V405" s="79" t="e">
        <f>VLOOKUP($S405,'Grille de Tarif OQN'!$B$2:$S$3603,V$1,0)</f>
        <v>#N/A</v>
      </c>
      <c r="W405" s="79" t="e">
        <f>VLOOKUP($S405,'Grille de Tarif OQN'!$B$2:$S$3603,W$1,0)</f>
        <v>#N/A</v>
      </c>
      <c r="X405" s="79" t="e">
        <f>VLOOKUP($S405,'Grille de Tarif OQN'!$B$2:$S$3603,X$1,0)</f>
        <v>#N/A</v>
      </c>
      <c r="Y405" s="79" t="e">
        <f>VLOOKUP($S405,'Grille de Tarif OQN'!$B$2:$S$3603,Y$1,0)</f>
        <v>#N/A</v>
      </c>
      <c r="Z405" s="79" t="e">
        <f>VLOOKUP($S405,'Grille de Tarif OQN'!$B$2:$S$3603,Z$1,0)</f>
        <v>#N/A</v>
      </c>
      <c r="AA405" s="79" t="e">
        <f>VLOOKUP($S405,'Grille de Tarif OQN'!$B$2:$S$3603,AA$1,0)</f>
        <v>#N/A</v>
      </c>
      <c r="AB405" s="79" t="e">
        <f>VLOOKUP($S405,'Grille de Tarif OQN'!$B$2:$S$3603,AB$1,0)</f>
        <v>#N/A</v>
      </c>
      <c r="AC405" s="79" t="e">
        <f>VLOOKUP($S405,'Grille de Tarif OQN'!$B$2:$S$3603,AC$1,0)</f>
        <v>#N/A</v>
      </c>
      <c r="AD405" s="79" t="e">
        <f>VLOOKUP($S405,'Grille de Tarif OQN'!$B$2:$S$3603,AD$1,0)</f>
        <v>#N/A</v>
      </c>
      <c r="AE405" s="79" t="e">
        <f>VLOOKUP($S405,'Grille de Tarif OQN'!$B$2:$S$3603,AE$1,0)</f>
        <v>#N/A</v>
      </c>
      <c r="AF405" s="79" t="e">
        <f>VLOOKUP($S405,'Grille de Tarif OQN'!$B$2:$S$3603,AF$1,0)</f>
        <v>#N/A</v>
      </c>
      <c r="AG405" s="79" t="e">
        <f>VLOOKUP($S405,'Grille de Tarif OQN'!$B$2:$S$3603,AG$1,0)</f>
        <v>#N/A</v>
      </c>
      <c r="AH405" s="79" t="e">
        <f>VLOOKUP($S405,'Grille de Tarif OQN'!$B$2:$S$3603,AH$1,0)</f>
        <v>#N/A</v>
      </c>
      <c r="AI405" s="79" t="e">
        <f>VLOOKUP($S405,'Grille de Tarif OQN'!$B$2:$S$3603,AI$1,0)</f>
        <v>#N/A</v>
      </c>
      <c r="AJ405" s="79" t="e">
        <f>VLOOKUP($S405,'Grille de Tarif OQN'!$B$2:$S$3603,AJ$1,0)</f>
        <v>#N/A</v>
      </c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72"/>
      <c r="AV405"/>
      <c r="AW405"/>
      <c r="AX405"/>
      <c r="AY405"/>
      <c r="AZ405" s="96">
        <f t="shared" si="137"/>
        <v>0</v>
      </c>
      <c r="BA405" s="24" t="e">
        <f t="shared" si="138"/>
        <v>#N/A</v>
      </c>
      <c r="BB405" s="24" t="e">
        <f t="shared" si="139"/>
        <v>#N/A</v>
      </c>
      <c r="BC405" s="24" t="e">
        <f t="shared" si="132"/>
        <v>#N/A</v>
      </c>
      <c r="BD405" s="24" t="e">
        <f t="shared" si="133"/>
        <v>#N/A</v>
      </c>
      <c r="BE405"/>
      <c r="BF405" t="e">
        <f t="shared" si="140"/>
        <v>#N/A</v>
      </c>
      <c r="BG405" t="str">
        <f t="shared" si="141"/>
        <v>HDJ</v>
      </c>
      <c r="BH405" s="20" t="e">
        <f t="shared" si="142"/>
        <v>#N/A</v>
      </c>
      <c r="BI405" s="20" t="e">
        <f t="shared" si="143"/>
        <v>#N/A</v>
      </c>
      <c r="BJ405" s="20" t="e">
        <f t="shared" si="144"/>
        <v>#N/A</v>
      </c>
      <c r="BK405" s="20" t="e">
        <f t="shared" si="145"/>
        <v>#N/A</v>
      </c>
      <c r="BL405" s="20" t="e">
        <f t="shared" si="146"/>
        <v>#N/A</v>
      </c>
      <c r="BM405" s="20" t="e">
        <f t="shared" si="134"/>
        <v>#N/A</v>
      </c>
      <c r="BN405" s="20" t="e">
        <f t="shared" si="147"/>
        <v>#N/A</v>
      </c>
    </row>
    <row r="406" spans="1:66">
      <c r="A406" s="92"/>
      <c r="B406" s="90"/>
      <c r="C406" s="90"/>
      <c r="D406" s="93"/>
      <c r="E406" s="93"/>
      <c r="F406" s="93"/>
      <c r="G406" s="93"/>
      <c r="H406" s="93"/>
      <c r="I406" s="93"/>
      <c r="J406" s="93"/>
      <c r="K406" s="93"/>
      <c r="L406" s="92"/>
      <c r="M406" s="93"/>
      <c r="N406" s="91">
        <f t="shared" si="128"/>
        <v>0</v>
      </c>
      <c r="O406" s="91" t="str">
        <f t="shared" si="129"/>
        <v/>
      </c>
      <c r="P406" s="91" t="str">
        <f t="shared" si="130"/>
        <v/>
      </c>
      <c r="Q406" s="91" t="str">
        <f t="shared" si="131"/>
        <v>HDJ</v>
      </c>
      <c r="R406" s="82"/>
      <c r="S406" s="95">
        <f t="shared" si="135"/>
        <v>0</v>
      </c>
      <c r="T406" s="95">
        <f t="shared" si="136"/>
        <v>0</v>
      </c>
      <c r="U406" s="79" t="e">
        <f>VLOOKUP($S406,'Grille de Tarif OQN'!$B$2:$S$3603,U$1,0)</f>
        <v>#N/A</v>
      </c>
      <c r="V406" s="79" t="e">
        <f>VLOOKUP($S406,'Grille de Tarif OQN'!$B$2:$S$3603,V$1,0)</f>
        <v>#N/A</v>
      </c>
      <c r="W406" s="79" t="e">
        <f>VLOOKUP($S406,'Grille de Tarif OQN'!$B$2:$S$3603,W$1,0)</f>
        <v>#N/A</v>
      </c>
      <c r="X406" s="79" t="e">
        <f>VLOOKUP($S406,'Grille de Tarif OQN'!$B$2:$S$3603,X$1,0)</f>
        <v>#N/A</v>
      </c>
      <c r="Y406" s="79" t="e">
        <f>VLOOKUP($S406,'Grille de Tarif OQN'!$B$2:$S$3603,Y$1,0)</f>
        <v>#N/A</v>
      </c>
      <c r="Z406" s="79" t="e">
        <f>VLOOKUP($S406,'Grille de Tarif OQN'!$B$2:$S$3603,Z$1,0)</f>
        <v>#N/A</v>
      </c>
      <c r="AA406" s="79" t="e">
        <f>VLOOKUP($S406,'Grille de Tarif OQN'!$B$2:$S$3603,AA$1,0)</f>
        <v>#N/A</v>
      </c>
      <c r="AB406" s="79" t="e">
        <f>VLOOKUP($S406,'Grille de Tarif OQN'!$B$2:$S$3603,AB$1,0)</f>
        <v>#N/A</v>
      </c>
      <c r="AC406" s="79" t="e">
        <f>VLOOKUP($S406,'Grille de Tarif OQN'!$B$2:$S$3603,AC$1,0)</f>
        <v>#N/A</v>
      </c>
      <c r="AD406" s="79" t="e">
        <f>VLOOKUP($S406,'Grille de Tarif OQN'!$B$2:$S$3603,AD$1,0)</f>
        <v>#N/A</v>
      </c>
      <c r="AE406" s="79" t="e">
        <f>VLOOKUP($S406,'Grille de Tarif OQN'!$B$2:$S$3603,AE$1,0)</f>
        <v>#N/A</v>
      </c>
      <c r="AF406" s="79" t="e">
        <f>VLOOKUP($S406,'Grille de Tarif OQN'!$B$2:$S$3603,AF$1,0)</f>
        <v>#N/A</v>
      </c>
      <c r="AG406" s="79" t="e">
        <f>VLOOKUP($S406,'Grille de Tarif OQN'!$B$2:$S$3603,AG$1,0)</f>
        <v>#N/A</v>
      </c>
      <c r="AH406" s="79" t="e">
        <f>VLOOKUP($S406,'Grille de Tarif OQN'!$B$2:$S$3603,AH$1,0)</f>
        <v>#N/A</v>
      </c>
      <c r="AI406" s="79" t="e">
        <f>VLOOKUP($S406,'Grille de Tarif OQN'!$B$2:$S$3603,AI$1,0)</f>
        <v>#N/A</v>
      </c>
      <c r="AJ406" s="79" t="e">
        <f>VLOOKUP($S406,'Grille de Tarif OQN'!$B$2:$S$3603,AJ$1,0)</f>
        <v>#N/A</v>
      </c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72"/>
      <c r="AV406"/>
      <c r="AW406"/>
      <c r="AX406"/>
      <c r="AY406"/>
      <c r="AZ406" s="96">
        <f t="shared" si="137"/>
        <v>0</v>
      </c>
      <c r="BA406" s="24" t="e">
        <f t="shared" si="138"/>
        <v>#N/A</v>
      </c>
      <c r="BB406" s="24" t="e">
        <f t="shared" si="139"/>
        <v>#N/A</v>
      </c>
      <c r="BC406" s="24" t="e">
        <f t="shared" si="132"/>
        <v>#N/A</v>
      </c>
      <c r="BD406" s="24" t="e">
        <f t="shared" si="133"/>
        <v>#N/A</v>
      </c>
      <c r="BE406"/>
      <c r="BF406" t="e">
        <f t="shared" si="140"/>
        <v>#N/A</v>
      </c>
      <c r="BG406" t="str">
        <f t="shared" si="141"/>
        <v>HDJ</v>
      </c>
      <c r="BH406" s="20" t="e">
        <f t="shared" si="142"/>
        <v>#N/A</v>
      </c>
      <c r="BI406" s="20" t="e">
        <f t="shared" si="143"/>
        <v>#N/A</v>
      </c>
      <c r="BJ406" s="20" t="e">
        <f t="shared" si="144"/>
        <v>#N/A</v>
      </c>
      <c r="BK406" s="20" t="e">
        <f t="shared" si="145"/>
        <v>#N/A</v>
      </c>
      <c r="BL406" s="20" t="e">
        <f t="shared" si="146"/>
        <v>#N/A</v>
      </c>
      <c r="BM406" s="20" t="e">
        <f t="shared" si="134"/>
        <v>#N/A</v>
      </c>
      <c r="BN406" s="20" t="e">
        <f t="shared" si="147"/>
        <v>#N/A</v>
      </c>
    </row>
    <row r="407" spans="1:66">
      <c r="A407" s="92"/>
      <c r="B407" s="90"/>
      <c r="C407" s="90"/>
      <c r="D407" s="93"/>
      <c r="E407" s="93"/>
      <c r="F407" s="93"/>
      <c r="G407" s="93"/>
      <c r="H407" s="93"/>
      <c r="I407" s="93"/>
      <c r="J407" s="93"/>
      <c r="K407" s="93"/>
      <c r="L407" s="92"/>
      <c r="M407" s="93"/>
      <c r="N407" s="91">
        <f t="shared" si="128"/>
        <v>0</v>
      </c>
      <c r="O407" s="91" t="str">
        <f t="shared" si="129"/>
        <v/>
      </c>
      <c r="P407" s="91" t="str">
        <f t="shared" si="130"/>
        <v/>
      </c>
      <c r="Q407" s="91" t="str">
        <f t="shared" si="131"/>
        <v>HDJ</v>
      </c>
      <c r="R407" s="82"/>
      <c r="S407" s="95">
        <f t="shared" si="135"/>
        <v>0</v>
      </c>
      <c r="T407" s="95">
        <f t="shared" si="136"/>
        <v>0</v>
      </c>
      <c r="U407" s="79" t="e">
        <f>VLOOKUP($S407,'Grille de Tarif OQN'!$B$2:$S$3603,U$1,0)</f>
        <v>#N/A</v>
      </c>
      <c r="V407" s="79" t="e">
        <f>VLOOKUP($S407,'Grille de Tarif OQN'!$B$2:$S$3603,V$1,0)</f>
        <v>#N/A</v>
      </c>
      <c r="W407" s="79" t="e">
        <f>VLOOKUP($S407,'Grille de Tarif OQN'!$B$2:$S$3603,W$1,0)</f>
        <v>#N/A</v>
      </c>
      <c r="X407" s="79" t="e">
        <f>VLOOKUP($S407,'Grille de Tarif OQN'!$B$2:$S$3603,X$1,0)</f>
        <v>#N/A</v>
      </c>
      <c r="Y407" s="79" t="e">
        <f>VLOOKUP($S407,'Grille de Tarif OQN'!$B$2:$S$3603,Y$1,0)</f>
        <v>#N/A</v>
      </c>
      <c r="Z407" s="79" t="e">
        <f>VLOOKUP($S407,'Grille de Tarif OQN'!$B$2:$S$3603,Z$1,0)</f>
        <v>#N/A</v>
      </c>
      <c r="AA407" s="79" t="e">
        <f>VLOOKUP($S407,'Grille de Tarif OQN'!$B$2:$S$3603,AA$1,0)</f>
        <v>#N/A</v>
      </c>
      <c r="AB407" s="79" t="e">
        <f>VLOOKUP($S407,'Grille de Tarif OQN'!$B$2:$S$3603,AB$1,0)</f>
        <v>#N/A</v>
      </c>
      <c r="AC407" s="79" t="e">
        <f>VLOOKUP($S407,'Grille de Tarif OQN'!$B$2:$S$3603,AC$1,0)</f>
        <v>#N/A</v>
      </c>
      <c r="AD407" s="79" t="e">
        <f>VLOOKUP($S407,'Grille de Tarif OQN'!$B$2:$S$3603,AD$1,0)</f>
        <v>#N/A</v>
      </c>
      <c r="AE407" s="79" t="e">
        <f>VLOOKUP($S407,'Grille de Tarif OQN'!$B$2:$S$3603,AE$1,0)</f>
        <v>#N/A</v>
      </c>
      <c r="AF407" s="79" t="e">
        <f>VLOOKUP($S407,'Grille de Tarif OQN'!$B$2:$S$3603,AF$1,0)</f>
        <v>#N/A</v>
      </c>
      <c r="AG407" s="79" t="e">
        <f>VLOOKUP($S407,'Grille de Tarif OQN'!$B$2:$S$3603,AG$1,0)</f>
        <v>#N/A</v>
      </c>
      <c r="AH407" s="79" t="e">
        <f>VLOOKUP($S407,'Grille de Tarif OQN'!$B$2:$S$3603,AH$1,0)</f>
        <v>#N/A</v>
      </c>
      <c r="AI407" s="79" t="e">
        <f>VLOOKUP($S407,'Grille de Tarif OQN'!$B$2:$S$3603,AI$1,0)</f>
        <v>#N/A</v>
      </c>
      <c r="AJ407" s="79" t="e">
        <f>VLOOKUP($S407,'Grille de Tarif OQN'!$B$2:$S$3603,AJ$1,0)</f>
        <v>#N/A</v>
      </c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72"/>
      <c r="AV407"/>
      <c r="AW407"/>
      <c r="AX407"/>
      <c r="AY407"/>
      <c r="AZ407" s="96">
        <f t="shared" si="137"/>
        <v>0</v>
      </c>
      <c r="BA407" s="24" t="e">
        <f t="shared" si="138"/>
        <v>#N/A</v>
      </c>
      <c r="BB407" s="24" t="e">
        <f t="shared" si="139"/>
        <v>#N/A</v>
      </c>
      <c r="BC407" s="24" t="e">
        <f t="shared" si="132"/>
        <v>#N/A</v>
      </c>
      <c r="BD407" s="24" t="e">
        <f t="shared" si="133"/>
        <v>#N/A</v>
      </c>
      <c r="BE407"/>
      <c r="BF407" t="e">
        <f t="shared" si="140"/>
        <v>#N/A</v>
      </c>
      <c r="BG407" t="str">
        <f t="shared" si="141"/>
        <v>HDJ</v>
      </c>
      <c r="BH407" s="20" t="e">
        <f t="shared" si="142"/>
        <v>#N/A</v>
      </c>
      <c r="BI407" s="20" t="e">
        <f t="shared" si="143"/>
        <v>#N/A</v>
      </c>
      <c r="BJ407" s="20" t="e">
        <f t="shared" si="144"/>
        <v>#N/A</v>
      </c>
      <c r="BK407" s="20" t="e">
        <f t="shared" si="145"/>
        <v>#N/A</v>
      </c>
      <c r="BL407" s="20" t="e">
        <f t="shared" si="146"/>
        <v>#N/A</v>
      </c>
      <c r="BM407" s="20" t="e">
        <f t="shared" si="134"/>
        <v>#N/A</v>
      </c>
      <c r="BN407" s="20" t="e">
        <f t="shared" si="147"/>
        <v>#N/A</v>
      </c>
    </row>
    <row r="408" spans="1:66">
      <c r="A408" s="92"/>
      <c r="B408" s="90"/>
      <c r="C408" s="90"/>
      <c r="D408" s="93"/>
      <c r="E408" s="93"/>
      <c r="F408" s="93"/>
      <c r="G408" s="93"/>
      <c r="H408" s="93"/>
      <c r="I408" s="93"/>
      <c r="J408" s="93"/>
      <c r="K408" s="93"/>
      <c r="L408" s="92"/>
      <c r="M408" s="93"/>
      <c r="N408" s="91">
        <f t="shared" si="128"/>
        <v>0</v>
      </c>
      <c r="O408" s="91" t="str">
        <f t="shared" si="129"/>
        <v/>
      </c>
      <c r="P408" s="91" t="str">
        <f t="shared" si="130"/>
        <v/>
      </c>
      <c r="Q408" s="91" t="str">
        <f t="shared" si="131"/>
        <v>HDJ</v>
      </c>
      <c r="R408" s="82"/>
      <c r="S408" s="95">
        <f t="shared" si="135"/>
        <v>0</v>
      </c>
      <c r="T408" s="95">
        <f t="shared" si="136"/>
        <v>0</v>
      </c>
      <c r="U408" s="79" t="e">
        <f>VLOOKUP($S408,'Grille de Tarif OQN'!$B$2:$S$3603,U$1,0)</f>
        <v>#N/A</v>
      </c>
      <c r="V408" s="79" t="e">
        <f>VLOOKUP($S408,'Grille de Tarif OQN'!$B$2:$S$3603,V$1,0)</f>
        <v>#N/A</v>
      </c>
      <c r="W408" s="79" t="e">
        <f>VLOOKUP($S408,'Grille de Tarif OQN'!$B$2:$S$3603,W$1,0)</f>
        <v>#N/A</v>
      </c>
      <c r="X408" s="79" t="e">
        <f>VLOOKUP($S408,'Grille de Tarif OQN'!$B$2:$S$3603,X$1,0)</f>
        <v>#N/A</v>
      </c>
      <c r="Y408" s="79" t="e">
        <f>VLOOKUP($S408,'Grille de Tarif OQN'!$B$2:$S$3603,Y$1,0)</f>
        <v>#N/A</v>
      </c>
      <c r="Z408" s="79" t="e">
        <f>VLOOKUP($S408,'Grille de Tarif OQN'!$B$2:$S$3603,Z$1,0)</f>
        <v>#N/A</v>
      </c>
      <c r="AA408" s="79" t="e">
        <f>VLOOKUP($S408,'Grille de Tarif OQN'!$B$2:$S$3603,AA$1,0)</f>
        <v>#N/A</v>
      </c>
      <c r="AB408" s="79" t="e">
        <f>VLOOKUP($S408,'Grille de Tarif OQN'!$B$2:$S$3603,AB$1,0)</f>
        <v>#N/A</v>
      </c>
      <c r="AC408" s="79" t="e">
        <f>VLOOKUP($S408,'Grille de Tarif OQN'!$B$2:$S$3603,AC$1,0)</f>
        <v>#N/A</v>
      </c>
      <c r="AD408" s="79" t="e">
        <f>VLOOKUP($S408,'Grille de Tarif OQN'!$B$2:$S$3603,AD$1,0)</f>
        <v>#N/A</v>
      </c>
      <c r="AE408" s="79" t="e">
        <f>VLOOKUP($S408,'Grille de Tarif OQN'!$B$2:$S$3603,AE$1,0)</f>
        <v>#N/A</v>
      </c>
      <c r="AF408" s="79" t="e">
        <f>VLOOKUP($S408,'Grille de Tarif OQN'!$B$2:$S$3603,AF$1,0)</f>
        <v>#N/A</v>
      </c>
      <c r="AG408" s="79" t="e">
        <f>VLOOKUP($S408,'Grille de Tarif OQN'!$B$2:$S$3603,AG$1,0)</f>
        <v>#N/A</v>
      </c>
      <c r="AH408" s="79" t="e">
        <f>VLOOKUP($S408,'Grille de Tarif OQN'!$B$2:$S$3603,AH$1,0)</f>
        <v>#N/A</v>
      </c>
      <c r="AI408" s="79" t="e">
        <f>VLOOKUP($S408,'Grille de Tarif OQN'!$B$2:$S$3603,AI$1,0)</f>
        <v>#N/A</v>
      </c>
      <c r="AJ408" s="79" t="e">
        <f>VLOOKUP($S408,'Grille de Tarif OQN'!$B$2:$S$3603,AJ$1,0)</f>
        <v>#N/A</v>
      </c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72"/>
      <c r="AV408"/>
      <c r="AW408"/>
      <c r="AX408"/>
      <c r="AY408"/>
      <c r="AZ408" s="96">
        <f t="shared" si="137"/>
        <v>0</v>
      </c>
      <c r="BA408" s="24" t="e">
        <f t="shared" si="138"/>
        <v>#N/A</v>
      </c>
      <c r="BB408" s="24" t="e">
        <f t="shared" si="139"/>
        <v>#N/A</v>
      </c>
      <c r="BC408" s="24" t="e">
        <f t="shared" si="132"/>
        <v>#N/A</v>
      </c>
      <c r="BD408" s="24" t="e">
        <f t="shared" si="133"/>
        <v>#N/A</v>
      </c>
      <c r="BE408"/>
      <c r="BF408" t="e">
        <f t="shared" si="140"/>
        <v>#N/A</v>
      </c>
      <c r="BG408" t="str">
        <f t="shared" si="141"/>
        <v>HDJ</v>
      </c>
      <c r="BH408" s="20" t="e">
        <f t="shared" si="142"/>
        <v>#N/A</v>
      </c>
      <c r="BI408" s="20" t="e">
        <f t="shared" si="143"/>
        <v>#N/A</v>
      </c>
      <c r="BJ408" s="20" t="e">
        <f t="shared" si="144"/>
        <v>#N/A</v>
      </c>
      <c r="BK408" s="20" t="e">
        <f t="shared" si="145"/>
        <v>#N/A</v>
      </c>
      <c r="BL408" s="20" t="e">
        <f t="shared" si="146"/>
        <v>#N/A</v>
      </c>
      <c r="BM408" s="20" t="e">
        <f t="shared" si="134"/>
        <v>#N/A</v>
      </c>
      <c r="BN408" s="20" t="e">
        <f t="shared" si="147"/>
        <v>#N/A</v>
      </c>
    </row>
    <row r="409" spans="1:66">
      <c r="A409" s="92"/>
      <c r="B409" s="90"/>
      <c r="C409" s="90"/>
      <c r="D409" s="93"/>
      <c r="E409" s="93"/>
      <c r="F409" s="93"/>
      <c r="G409" s="93"/>
      <c r="H409" s="93"/>
      <c r="I409" s="93"/>
      <c r="J409" s="93"/>
      <c r="K409" s="93"/>
      <c r="L409" s="92"/>
      <c r="M409" s="93"/>
      <c r="N409" s="91">
        <f t="shared" si="128"/>
        <v>0</v>
      </c>
      <c r="O409" s="91" t="str">
        <f t="shared" si="129"/>
        <v/>
      </c>
      <c r="P409" s="91" t="str">
        <f t="shared" si="130"/>
        <v/>
      </c>
      <c r="Q409" s="91" t="str">
        <f t="shared" si="131"/>
        <v>HDJ</v>
      </c>
      <c r="R409" s="82"/>
      <c r="S409" s="95">
        <f t="shared" si="135"/>
        <v>0</v>
      </c>
      <c r="T409" s="95">
        <f t="shared" si="136"/>
        <v>0</v>
      </c>
      <c r="U409" s="79" t="e">
        <f>VLOOKUP($S409,'Grille de Tarif OQN'!$B$2:$S$3603,U$1,0)</f>
        <v>#N/A</v>
      </c>
      <c r="V409" s="79" t="e">
        <f>VLOOKUP($S409,'Grille de Tarif OQN'!$B$2:$S$3603,V$1,0)</f>
        <v>#N/A</v>
      </c>
      <c r="W409" s="79" t="e">
        <f>VLOOKUP($S409,'Grille de Tarif OQN'!$B$2:$S$3603,W$1,0)</f>
        <v>#N/A</v>
      </c>
      <c r="X409" s="79" t="e">
        <f>VLOOKUP($S409,'Grille de Tarif OQN'!$B$2:$S$3603,X$1,0)</f>
        <v>#N/A</v>
      </c>
      <c r="Y409" s="79" t="e">
        <f>VLOOKUP($S409,'Grille de Tarif OQN'!$B$2:$S$3603,Y$1,0)</f>
        <v>#N/A</v>
      </c>
      <c r="Z409" s="79" t="e">
        <f>VLOOKUP($S409,'Grille de Tarif OQN'!$B$2:$S$3603,Z$1,0)</f>
        <v>#N/A</v>
      </c>
      <c r="AA409" s="79" t="e">
        <f>VLOOKUP($S409,'Grille de Tarif OQN'!$B$2:$S$3603,AA$1,0)</f>
        <v>#N/A</v>
      </c>
      <c r="AB409" s="79" t="e">
        <f>VLOOKUP($S409,'Grille de Tarif OQN'!$B$2:$S$3603,AB$1,0)</f>
        <v>#N/A</v>
      </c>
      <c r="AC409" s="79" t="e">
        <f>VLOOKUP($S409,'Grille de Tarif OQN'!$B$2:$S$3603,AC$1,0)</f>
        <v>#N/A</v>
      </c>
      <c r="AD409" s="79" t="e">
        <f>VLOOKUP($S409,'Grille de Tarif OQN'!$B$2:$S$3603,AD$1,0)</f>
        <v>#N/A</v>
      </c>
      <c r="AE409" s="79" t="e">
        <f>VLOOKUP($S409,'Grille de Tarif OQN'!$B$2:$S$3603,AE$1,0)</f>
        <v>#N/A</v>
      </c>
      <c r="AF409" s="79" t="e">
        <f>VLOOKUP($S409,'Grille de Tarif OQN'!$B$2:$S$3603,AF$1,0)</f>
        <v>#N/A</v>
      </c>
      <c r="AG409" s="79" t="e">
        <f>VLOOKUP($S409,'Grille de Tarif OQN'!$B$2:$S$3603,AG$1,0)</f>
        <v>#N/A</v>
      </c>
      <c r="AH409" s="79" t="e">
        <f>VLOOKUP($S409,'Grille de Tarif OQN'!$B$2:$S$3603,AH$1,0)</f>
        <v>#N/A</v>
      </c>
      <c r="AI409" s="79" t="e">
        <f>VLOOKUP($S409,'Grille de Tarif OQN'!$B$2:$S$3603,AI$1,0)</f>
        <v>#N/A</v>
      </c>
      <c r="AJ409" s="79" t="e">
        <f>VLOOKUP($S409,'Grille de Tarif OQN'!$B$2:$S$3603,AJ$1,0)</f>
        <v>#N/A</v>
      </c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72"/>
      <c r="AV409"/>
      <c r="AW409"/>
      <c r="AX409"/>
      <c r="AY409"/>
      <c r="AZ409" s="96">
        <f t="shared" si="137"/>
        <v>0</v>
      </c>
      <c r="BA409" s="24" t="e">
        <f t="shared" si="138"/>
        <v>#N/A</v>
      </c>
      <c r="BB409" s="24" t="e">
        <f t="shared" si="139"/>
        <v>#N/A</v>
      </c>
      <c r="BC409" s="24" t="e">
        <f t="shared" si="132"/>
        <v>#N/A</v>
      </c>
      <c r="BD409" s="24" t="e">
        <f t="shared" si="133"/>
        <v>#N/A</v>
      </c>
      <c r="BE409"/>
      <c r="BF409" t="e">
        <f t="shared" si="140"/>
        <v>#N/A</v>
      </c>
      <c r="BG409" t="str">
        <f t="shared" si="141"/>
        <v>HDJ</v>
      </c>
      <c r="BH409" s="20" t="e">
        <f t="shared" si="142"/>
        <v>#N/A</v>
      </c>
      <c r="BI409" s="20" t="e">
        <f t="shared" si="143"/>
        <v>#N/A</v>
      </c>
      <c r="BJ409" s="20" t="e">
        <f t="shared" si="144"/>
        <v>#N/A</v>
      </c>
      <c r="BK409" s="20" t="e">
        <f t="shared" si="145"/>
        <v>#N/A</v>
      </c>
      <c r="BL409" s="20" t="e">
        <f t="shared" si="146"/>
        <v>#N/A</v>
      </c>
      <c r="BM409" s="20" t="e">
        <f t="shared" si="134"/>
        <v>#N/A</v>
      </c>
      <c r="BN409" s="20" t="e">
        <f t="shared" si="147"/>
        <v>#N/A</v>
      </c>
    </row>
    <row r="410" spans="1:66">
      <c r="A410" s="92"/>
      <c r="B410" s="90"/>
      <c r="C410" s="90"/>
      <c r="D410" s="93"/>
      <c r="E410" s="93"/>
      <c r="F410" s="93"/>
      <c r="G410" s="93"/>
      <c r="H410" s="93"/>
      <c r="I410" s="93"/>
      <c r="J410" s="93"/>
      <c r="K410" s="93"/>
      <c r="L410" s="92"/>
      <c r="M410" s="93"/>
      <c r="N410" s="91">
        <f t="shared" si="128"/>
        <v>0</v>
      </c>
      <c r="O410" s="91" t="str">
        <f t="shared" si="129"/>
        <v/>
      </c>
      <c r="P410" s="91" t="str">
        <f t="shared" si="130"/>
        <v/>
      </c>
      <c r="Q410" s="91" t="str">
        <f t="shared" si="131"/>
        <v>HDJ</v>
      </c>
      <c r="R410" s="82"/>
      <c r="S410" s="95">
        <f t="shared" si="135"/>
        <v>0</v>
      </c>
      <c r="T410" s="95">
        <f t="shared" si="136"/>
        <v>0</v>
      </c>
      <c r="U410" s="79" t="e">
        <f>VLOOKUP($S410,'Grille de Tarif OQN'!$B$2:$S$3603,U$1,0)</f>
        <v>#N/A</v>
      </c>
      <c r="V410" s="79" t="e">
        <f>VLOOKUP($S410,'Grille de Tarif OQN'!$B$2:$S$3603,V$1,0)</f>
        <v>#N/A</v>
      </c>
      <c r="W410" s="79" t="e">
        <f>VLOOKUP($S410,'Grille de Tarif OQN'!$B$2:$S$3603,W$1,0)</f>
        <v>#N/A</v>
      </c>
      <c r="X410" s="79" t="e">
        <f>VLOOKUP($S410,'Grille de Tarif OQN'!$B$2:$S$3603,X$1,0)</f>
        <v>#N/A</v>
      </c>
      <c r="Y410" s="79" t="e">
        <f>VLOOKUP($S410,'Grille de Tarif OQN'!$B$2:$S$3603,Y$1,0)</f>
        <v>#N/A</v>
      </c>
      <c r="Z410" s="79" t="e">
        <f>VLOOKUP($S410,'Grille de Tarif OQN'!$B$2:$S$3603,Z$1,0)</f>
        <v>#N/A</v>
      </c>
      <c r="AA410" s="79" t="e">
        <f>VLOOKUP($S410,'Grille de Tarif OQN'!$B$2:$S$3603,AA$1,0)</f>
        <v>#N/A</v>
      </c>
      <c r="AB410" s="79" t="e">
        <f>VLOOKUP($S410,'Grille de Tarif OQN'!$B$2:$S$3603,AB$1,0)</f>
        <v>#N/A</v>
      </c>
      <c r="AC410" s="79" t="e">
        <f>VLOOKUP($S410,'Grille de Tarif OQN'!$B$2:$S$3603,AC$1,0)</f>
        <v>#N/A</v>
      </c>
      <c r="AD410" s="79" t="e">
        <f>VLOOKUP($S410,'Grille de Tarif OQN'!$B$2:$S$3603,AD$1,0)</f>
        <v>#N/A</v>
      </c>
      <c r="AE410" s="79" t="e">
        <f>VLOOKUP($S410,'Grille de Tarif OQN'!$B$2:$S$3603,AE$1,0)</f>
        <v>#N/A</v>
      </c>
      <c r="AF410" s="79" t="e">
        <f>VLOOKUP($S410,'Grille de Tarif OQN'!$B$2:$S$3603,AF$1,0)</f>
        <v>#N/A</v>
      </c>
      <c r="AG410" s="79" t="e">
        <f>VLOOKUP($S410,'Grille de Tarif OQN'!$B$2:$S$3603,AG$1,0)</f>
        <v>#N/A</v>
      </c>
      <c r="AH410" s="79" t="e">
        <f>VLOOKUP($S410,'Grille de Tarif OQN'!$B$2:$S$3603,AH$1,0)</f>
        <v>#N/A</v>
      </c>
      <c r="AI410" s="79" t="e">
        <f>VLOOKUP($S410,'Grille de Tarif OQN'!$B$2:$S$3603,AI$1,0)</f>
        <v>#N/A</v>
      </c>
      <c r="AJ410" s="79" t="e">
        <f>VLOOKUP($S410,'Grille de Tarif OQN'!$B$2:$S$3603,AJ$1,0)</f>
        <v>#N/A</v>
      </c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72"/>
      <c r="AV410"/>
      <c r="AW410"/>
      <c r="AX410"/>
      <c r="AY410"/>
      <c r="AZ410" s="96">
        <f t="shared" si="137"/>
        <v>0</v>
      </c>
      <c r="BA410" s="24" t="e">
        <f t="shared" si="138"/>
        <v>#N/A</v>
      </c>
      <c r="BB410" s="24" t="e">
        <f t="shared" si="139"/>
        <v>#N/A</v>
      </c>
      <c r="BC410" s="24" t="e">
        <f t="shared" si="132"/>
        <v>#N/A</v>
      </c>
      <c r="BD410" s="24" t="e">
        <f t="shared" si="133"/>
        <v>#N/A</v>
      </c>
      <c r="BE410"/>
      <c r="BF410" t="e">
        <f t="shared" si="140"/>
        <v>#N/A</v>
      </c>
      <c r="BG410" t="str">
        <f t="shared" si="141"/>
        <v>HDJ</v>
      </c>
      <c r="BH410" s="20" t="e">
        <f t="shared" si="142"/>
        <v>#N/A</v>
      </c>
      <c r="BI410" s="20" t="e">
        <f t="shared" si="143"/>
        <v>#N/A</v>
      </c>
      <c r="BJ410" s="20" t="e">
        <f t="shared" si="144"/>
        <v>#N/A</v>
      </c>
      <c r="BK410" s="20" t="e">
        <f t="shared" si="145"/>
        <v>#N/A</v>
      </c>
      <c r="BL410" s="20" t="e">
        <f t="shared" si="146"/>
        <v>#N/A</v>
      </c>
      <c r="BM410" s="20" t="e">
        <f t="shared" si="134"/>
        <v>#N/A</v>
      </c>
      <c r="BN410" s="20" t="e">
        <f t="shared" si="147"/>
        <v>#N/A</v>
      </c>
    </row>
    <row r="411" spans="1:66">
      <c r="A411" s="92"/>
      <c r="B411" s="90"/>
      <c r="C411" s="90"/>
      <c r="D411" s="93"/>
      <c r="E411" s="93"/>
      <c r="F411" s="93"/>
      <c r="G411" s="93"/>
      <c r="H411" s="93"/>
      <c r="I411" s="93"/>
      <c r="J411" s="93"/>
      <c r="K411" s="93"/>
      <c r="L411" s="92"/>
      <c r="M411" s="93"/>
      <c r="N411" s="91">
        <f t="shared" si="128"/>
        <v>0</v>
      </c>
      <c r="O411" s="91" t="str">
        <f t="shared" si="129"/>
        <v/>
      </c>
      <c r="P411" s="91" t="str">
        <f t="shared" si="130"/>
        <v/>
      </c>
      <c r="Q411" s="91" t="str">
        <f t="shared" si="131"/>
        <v>HDJ</v>
      </c>
      <c r="R411" s="82"/>
      <c r="S411" s="95">
        <f t="shared" si="135"/>
        <v>0</v>
      </c>
      <c r="T411" s="95">
        <f t="shared" si="136"/>
        <v>0</v>
      </c>
      <c r="U411" s="79" t="e">
        <f>VLOOKUP($S411,'Grille de Tarif OQN'!$B$2:$S$3603,U$1,0)</f>
        <v>#N/A</v>
      </c>
      <c r="V411" s="79" t="e">
        <f>VLOOKUP($S411,'Grille de Tarif OQN'!$B$2:$S$3603,V$1,0)</f>
        <v>#N/A</v>
      </c>
      <c r="W411" s="79" t="e">
        <f>VLOOKUP($S411,'Grille de Tarif OQN'!$B$2:$S$3603,W$1,0)</f>
        <v>#N/A</v>
      </c>
      <c r="X411" s="79" t="e">
        <f>VLOOKUP($S411,'Grille de Tarif OQN'!$B$2:$S$3603,X$1,0)</f>
        <v>#N/A</v>
      </c>
      <c r="Y411" s="79" t="e">
        <f>VLOOKUP($S411,'Grille de Tarif OQN'!$B$2:$S$3603,Y$1,0)</f>
        <v>#N/A</v>
      </c>
      <c r="Z411" s="79" t="e">
        <f>VLOOKUP($S411,'Grille de Tarif OQN'!$B$2:$S$3603,Z$1,0)</f>
        <v>#N/A</v>
      </c>
      <c r="AA411" s="79" t="e">
        <f>VLOOKUP($S411,'Grille de Tarif OQN'!$B$2:$S$3603,AA$1,0)</f>
        <v>#N/A</v>
      </c>
      <c r="AB411" s="79" t="e">
        <f>VLOOKUP($S411,'Grille de Tarif OQN'!$B$2:$S$3603,AB$1,0)</f>
        <v>#N/A</v>
      </c>
      <c r="AC411" s="79" t="e">
        <f>VLOOKUP($S411,'Grille de Tarif OQN'!$B$2:$S$3603,AC$1,0)</f>
        <v>#N/A</v>
      </c>
      <c r="AD411" s="79" t="e">
        <f>VLOOKUP($S411,'Grille de Tarif OQN'!$B$2:$S$3603,AD$1,0)</f>
        <v>#N/A</v>
      </c>
      <c r="AE411" s="79" t="e">
        <f>VLOOKUP($S411,'Grille de Tarif OQN'!$B$2:$S$3603,AE$1,0)</f>
        <v>#N/A</v>
      </c>
      <c r="AF411" s="79" t="e">
        <f>VLOOKUP($S411,'Grille de Tarif OQN'!$B$2:$S$3603,AF$1,0)</f>
        <v>#N/A</v>
      </c>
      <c r="AG411" s="79" t="e">
        <f>VLOOKUP($S411,'Grille de Tarif OQN'!$B$2:$S$3603,AG$1,0)</f>
        <v>#N/A</v>
      </c>
      <c r="AH411" s="79" t="e">
        <f>VLOOKUP($S411,'Grille de Tarif OQN'!$B$2:$S$3603,AH$1,0)</f>
        <v>#N/A</v>
      </c>
      <c r="AI411" s="79" t="e">
        <f>VLOOKUP($S411,'Grille de Tarif OQN'!$B$2:$S$3603,AI$1,0)</f>
        <v>#N/A</v>
      </c>
      <c r="AJ411" s="79" t="e">
        <f>VLOOKUP($S411,'Grille de Tarif OQN'!$B$2:$S$3603,AJ$1,0)</f>
        <v>#N/A</v>
      </c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72"/>
      <c r="AV411"/>
      <c r="AW411"/>
      <c r="AX411"/>
      <c r="AY411"/>
      <c r="AZ411" s="96">
        <f t="shared" si="137"/>
        <v>0</v>
      </c>
      <c r="BA411" s="24" t="e">
        <f t="shared" si="138"/>
        <v>#N/A</v>
      </c>
      <c r="BB411" s="24" t="e">
        <f t="shared" si="139"/>
        <v>#N/A</v>
      </c>
      <c r="BC411" s="24" t="e">
        <f t="shared" si="132"/>
        <v>#N/A</v>
      </c>
      <c r="BD411" s="24" t="e">
        <f t="shared" si="133"/>
        <v>#N/A</v>
      </c>
      <c r="BE411"/>
      <c r="BF411" t="e">
        <f t="shared" si="140"/>
        <v>#N/A</v>
      </c>
      <c r="BG411" t="str">
        <f t="shared" si="141"/>
        <v>HDJ</v>
      </c>
      <c r="BH411" s="20" t="e">
        <f t="shared" si="142"/>
        <v>#N/A</v>
      </c>
      <c r="BI411" s="20" t="e">
        <f t="shared" si="143"/>
        <v>#N/A</v>
      </c>
      <c r="BJ411" s="20" t="e">
        <f t="shared" si="144"/>
        <v>#N/A</v>
      </c>
      <c r="BK411" s="20" t="e">
        <f t="shared" si="145"/>
        <v>#N/A</v>
      </c>
      <c r="BL411" s="20" t="e">
        <f t="shared" si="146"/>
        <v>#N/A</v>
      </c>
      <c r="BM411" s="20" t="e">
        <f t="shared" si="134"/>
        <v>#N/A</v>
      </c>
      <c r="BN411" s="20" t="e">
        <f t="shared" si="147"/>
        <v>#N/A</v>
      </c>
    </row>
    <row r="412" spans="1:66">
      <c r="A412" s="92"/>
      <c r="B412" s="90"/>
      <c r="C412" s="90"/>
      <c r="D412" s="93"/>
      <c r="E412" s="93"/>
      <c r="F412" s="93"/>
      <c r="G412" s="93"/>
      <c r="H412" s="93"/>
      <c r="I412" s="93"/>
      <c r="J412" s="93"/>
      <c r="K412" s="93"/>
      <c r="L412" s="92"/>
      <c r="M412" s="93"/>
      <c r="N412" s="91">
        <f t="shared" si="128"/>
        <v>0</v>
      </c>
      <c r="O412" s="91" t="str">
        <f t="shared" si="129"/>
        <v/>
      </c>
      <c r="P412" s="91" t="str">
        <f t="shared" si="130"/>
        <v/>
      </c>
      <c r="Q412" s="91" t="str">
        <f t="shared" si="131"/>
        <v>HDJ</v>
      </c>
      <c r="R412" s="82"/>
      <c r="S412" s="95">
        <f t="shared" si="135"/>
        <v>0</v>
      </c>
      <c r="T412" s="95">
        <f t="shared" si="136"/>
        <v>0</v>
      </c>
      <c r="U412" s="79" t="e">
        <f>VLOOKUP($S412,'Grille de Tarif OQN'!$B$2:$S$3603,U$1,0)</f>
        <v>#N/A</v>
      </c>
      <c r="V412" s="79" t="e">
        <f>VLOOKUP($S412,'Grille de Tarif OQN'!$B$2:$S$3603,V$1,0)</f>
        <v>#N/A</v>
      </c>
      <c r="W412" s="79" t="e">
        <f>VLOOKUP($S412,'Grille de Tarif OQN'!$B$2:$S$3603,W$1,0)</f>
        <v>#N/A</v>
      </c>
      <c r="X412" s="79" t="e">
        <f>VLOOKUP($S412,'Grille de Tarif OQN'!$B$2:$S$3603,X$1,0)</f>
        <v>#N/A</v>
      </c>
      <c r="Y412" s="79" t="e">
        <f>VLOOKUP($S412,'Grille de Tarif OQN'!$B$2:$S$3603,Y$1,0)</f>
        <v>#N/A</v>
      </c>
      <c r="Z412" s="79" t="e">
        <f>VLOOKUP($S412,'Grille de Tarif OQN'!$B$2:$S$3603,Z$1,0)</f>
        <v>#N/A</v>
      </c>
      <c r="AA412" s="79" t="e">
        <f>VLOOKUP($S412,'Grille de Tarif OQN'!$B$2:$S$3603,AA$1,0)</f>
        <v>#N/A</v>
      </c>
      <c r="AB412" s="79" t="e">
        <f>VLOOKUP($S412,'Grille de Tarif OQN'!$B$2:$S$3603,AB$1,0)</f>
        <v>#N/A</v>
      </c>
      <c r="AC412" s="79" t="e">
        <f>VLOOKUP($S412,'Grille de Tarif OQN'!$B$2:$S$3603,AC$1,0)</f>
        <v>#N/A</v>
      </c>
      <c r="AD412" s="79" t="e">
        <f>VLOOKUP($S412,'Grille de Tarif OQN'!$B$2:$S$3603,AD$1,0)</f>
        <v>#N/A</v>
      </c>
      <c r="AE412" s="79" t="e">
        <f>VLOOKUP($S412,'Grille de Tarif OQN'!$B$2:$S$3603,AE$1,0)</f>
        <v>#N/A</v>
      </c>
      <c r="AF412" s="79" t="e">
        <f>VLOOKUP($S412,'Grille de Tarif OQN'!$B$2:$S$3603,AF$1,0)</f>
        <v>#N/A</v>
      </c>
      <c r="AG412" s="79" t="e">
        <f>VLOOKUP($S412,'Grille de Tarif OQN'!$B$2:$S$3603,AG$1,0)</f>
        <v>#N/A</v>
      </c>
      <c r="AH412" s="79" t="e">
        <f>VLOOKUP($S412,'Grille de Tarif OQN'!$B$2:$S$3603,AH$1,0)</f>
        <v>#N/A</v>
      </c>
      <c r="AI412" s="79" t="e">
        <f>VLOOKUP($S412,'Grille de Tarif OQN'!$B$2:$S$3603,AI$1,0)</f>
        <v>#N/A</v>
      </c>
      <c r="AJ412" s="79" t="e">
        <f>VLOOKUP($S412,'Grille de Tarif OQN'!$B$2:$S$3603,AJ$1,0)</f>
        <v>#N/A</v>
      </c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72"/>
      <c r="AV412"/>
      <c r="AW412"/>
      <c r="AX412"/>
      <c r="AY412"/>
      <c r="AZ412" s="96">
        <f t="shared" si="137"/>
        <v>0</v>
      </c>
      <c r="BA412" s="24" t="e">
        <f t="shared" si="138"/>
        <v>#N/A</v>
      </c>
      <c r="BB412" s="24" t="e">
        <f t="shared" si="139"/>
        <v>#N/A</v>
      </c>
      <c r="BC412" s="24" t="e">
        <f t="shared" si="132"/>
        <v>#N/A</v>
      </c>
      <c r="BD412" s="24" t="e">
        <f t="shared" si="133"/>
        <v>#N/A</v>
      </c>
      <c r="BE412"/>
      <c r="BF412" t="e">
        <f t="shared" si="140"/>
        <v>#N/A</v>
      </c>
      <c r="BG412" t="str">
        <f t="shared" si="141"/>
        <v>HDJ</v>
      </c>
      <c r="BH412" s="20" t="e">
        <f t="shared" si="142"/>
        <v>#N/A</v>
      </c>
      <c r="BI412" s="20" t="e">
        <f t="shared" si="143"/>
        <v>#N/A</v>
      </c>
      <c r="BJ412" s="20" t="e">
        <f t="shared" si="144"/>
        <v>#N/A</v>
      </c>
      <c r="BK412" s="20" t="e">
        <f t="shared" si="145"/>
        <v>#N/A</v>
      </c>
      <c r="BL412" s="20" t="e">
        <f t="shared" si="146"/>
        <v>#N/A</v>
      </c>
      <c r="BM412" s="20" t="e">
        <f t="shared" si="134"/>
        <v>#N/A</v>
      </c>
      <c r="BN412" s="20" t="e">
        <f t="shared" si="147"/>
        <v>#N/A</v>
      </c>
    </row>
    <row r="413" spans="1:66">
      <c r="A413" s="92"/>
      <c r="B413" s="90"/>
      <c r="C413" s="90"/>
      <c r="D413" s="93"/>
      <c r="E413" s="93"/>
      <c r="F413" s="93"/>
      <c r="G413" s="93"/>
      <c r="H413" s="93"/>
      <c r="I413" s="93"/>
      <c r="J413" s="93"/>
      <c r="K413" s="93"/>
      <c r="L413" s="92"/>
      <c r="M413" s="93"/>
      <c r="N413" s="91">
        <f t="shared" si="128"/>
        <v>0</v>
      </c>
      <c r="O413" s="91" t="str">
        <f t="shared" si="129"/>
        <v/>
      </c>
      <c r="P413" s="91" t="str">
        <f t="shared" si="130"/>
        <v/>
      </c>
      <c r="Q413" s="91" t="str">
        <f t="shared" si="131"/>
        <v>HDJ</v>
      </c>
      <c r="R413" s="82"/>
      <c r="S413" s="95">
        <f t="shared" si="135"/>
        <v>0</v>
      </c>
      <c r="T413" s="95">
        <f t="shared" si="136"/>
        <v>0</v>
      </c>
      <c r="U413" s="79" t="e">
        <f>VLOOKUP($S413,'Grille de Tarif OQN'!$B$2:$S$3603,U$1,0)</f>
        <v>#N/A</v>
      </c>
      <c r="V413" s="79" t="e">
        <f>VLOOKUP($S413,'Grille de Tarif OQN'!$B$2:$S$3603,V$1,0)</f>
        <v>#N/A</v>
      </c>
      <c r="W413" s="79" t="e">
        <f>VLOOKUP($S413,'Grille de Tarif OQN'!$B$2:$S$3603,W$1,0)</f>
        <v>#N/A</v>
      </c>
      <c r="X413" s="79" t="e">
        <f>VLOOKUP($S413,'Grille de Tarif OQN'!$B$2:$S$3603,X$1,0)</f>
        <v>#N/A</v>
      </c>
      <c r="Y413" s="79" t="e">
        <f>VLOOKUP($S413,'Grille de Tarif OQN'!$B$2:$S$3603,Y$1,0)</f>
        <v>#N/A</v>
      </c>
      <c r="Z413" s="79" t="e">
        <f>VLOOKUP($S413,'Grille de Tarif OQN'!$B$2:$S$3603,Z$1,0)</f>
        <v>#N/A</v>
      </c>
      <c r="AA413" s="79" t="e">
        <f>VLOOKUP($S413,'Grille de Tarif OQN'!$B$2:$S$3603,AA$1,0)</f>
        <v>#N/A</v>
      </c>
      <c r="AB413" s="79" t="e">
        <f>VLOOKUP($S413,'Grille de Tarif OQN'!$B$2:$S$3603,AB$1,0)</f>
        <v>#N/A</v>
      </c>
      <c r="AC413" s="79" t="e">
        <f>VLOOKUP($S413,'Grille de Tarif OQN'!$B$2:$S$3603,AC$1,0)</f>
        <v>#N/A</v>
      </c>
      <c r="AD413" s="79" t="e">
        <f>VLOOKUP($S413,'Grille de Tarif OQN'!$B$2:$S$3603,AD$1,0)</f>
        <v>#N/A</v>
      </c>
      <c r="AE413" s="79" t="e">
        <f>VLOOKUP($S413,'Grille de Tarif OQN'!$B$2:$S$3603,AE$1,0)</f>
        <v>#N/A</v>
      </c>
      <c r="AF413" s="79" t="e">
        <f>VLOOKUP($S413,'Grille de Tarif OQN'!$B$2:$S$3603,AF$1,0)</f>
        <v>#N/A</v>
      </c>
      <c r="AG413" s="79" t="e">
        <f>VLOOKUP($S413,'Grille de Tarif OQN'!$B$2:$S$3603,AG$1,0)</f>
        <v>#N/A</v>
      </c>
      <c r="AH413" s="79" t="e">
        <f>VLOOKUP($S413,'Grille de Tarif OQN'!$B$2:$S$3603,AH$1,0)</f>
        <v>#N/A</v>
      </c>
      <c r="AI413" s="79" t="e">
        <f>VLOOKUP($S413,'Grille de Tarif OQN'!$B$2:$S$3603,AI$1,0)</f>
        <v>#N/A</v>
      </c>
      <c r="AJ413" s="79" t="e">
        <f>VLOOKUP($S413,'Grille de Tarif OQN'!$B$2:$S$3603,AJ$1,0)</f>
        <v>#N/A</v>
      </c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72"/>
      <c r="AV413"/>
      <c r="AW413"/>
      <c r="AX413"/>
      <c r="AY413"/>
      <c r="AZ413" s="96">
        <f t="shared" si="137"/>
        <v>0</v>
      </c>
      <c r="BA413" s="24" t="e">
        <f t="shared" si="138"/>
        <v>#N/A</v>
      </c>
      <c r="BB413" s="24" t="e">
        <f t="shared" si="139"/>
        <v>#N/A</v>
      </c>
      <c r="BC413" s="24" t="e">
        <f t="shared" si="132"/>
        <v>#N/A</v>
      </c>
      <c r="BD413" s="24" t="e">
        <f t="shared" si="133"/>
        <v>#N/A</v>
      </c>
      <c r="BE413"/>
      <c r="BF413" t="e">
        <f t="shared" si="140"/>
        <v>#N/A</v>
      </c>
      <c r="BG413" t="str">
        <f t="shared" si="141"/>
        <v>HDJ</v>
      </c>
      <c r="BH413" s="20" t="e">
        <f t="shared" si="142"/>
        <v>#N/A</v>
      </c>
      <c r="BI413" s="20" t="e">
        <f t="shared" si="143"/>
        <v>#N/A</v>
      </c>
      <c r="BJ413" s="20" t="e">
        <f t="shared" si="144"/>
        <v>#N/A</v>
      </c>
      <c r="BK413" s="20" t="e">
        <f t="shared" si="145"/>
        <v>#N/A</v>
      </c>
      <c r="BL413" s="20" t="e">
        <f t="shared" si="146"/>
        <v>#N/A</v>
      </c>
      <c r="BM413" s="20" t="e">
        <f t="shared" si="134"/>
        <v>#N/A</v>
      </c>
      <c r="BN413" s="20" t="e">
        <f t="shared" si="147"/>
        <v>#N/A</v>
      </c>
    </row>
    <row r="414" spans="1:66">
      <c r="A414" s="92"/>
      <c r="B414" s="90"/>
      <c r="C414" s="90"/>
      <c r="D414" s="93"/>
      <c r="E414" s="93"/>
      <c r="F414" s="93"/>
      <c r="G414" s="93"/>
      <c r="H414" s="93"/>
      <c r="I414" s="93"/>
      <c r="J414" s="93"/>
      <c r="K414" s="93"/>
      <c r="L414" s="92"/>
      <c r="M414" s="93"/>
      <c r="N414" s="91">
        <f t="shared" si="128"/>
        <v>0</v>
      </c>
      <c r="O414" s="91" t="str">
        <f t="shared" si="129"/>
        <v/>
      </c>
      <c r="P414" s="91" t="str">
        <f t="shared" si="130"/>
        <v/>
      </c>
      <c r="Q414" s="91" t="str">
        <f t="shared" si="131"/>
        <v>HDJ</v>
      </c>
      <c r="R414" s="82"/>
      <c r="S414" s="95">
        <f t="shared" si="135"/>
        <v>0</v>
      </c>
      <c r="T414" s="95">
        <f t="shared" si="136"/>
        <v>0</v>
      </c>
      <c r="U414" s="79" t="e">
        <f>VLOOKUP($S414,'Grille de Tarif OQN'!$B$2:$S$3603,U$1,0)</f>
        <v>#N/A</v>
      </c>
      <c r="V414" s="79" t="e">
        <f>VLOOKUP($S414,'Grille de Tarif OQN'!$B$2:$S$3603,V$1,0)</f>
        <v>#N/A</v>
      </c>
      <c r="W414" s="79" t="e">
        <f>VLOOKUP($S414,'Grille de Tarif OQN'!$B$2:$S$3603,W$1,0)</f>
        <v>#N/A</v>
      </c>
      <c r="X414" s="79" t="e">
        <f>VLOOKUP($S414,'Grille de Tarif OQN'!$B$2:$S$3603,X$1,0)</f>
        <v>#N/A</v>
      </c>
      <c r="Y414" s="79" t="e">
        <f>VLOOKUP($S414,'Grille de Tarif OQN'!$B$2:$S$3603,Y$1,0)</f>
        <v>#N/A</v>
      </c>
      <c r="Z414" s="79" t="e">
        <f>VLOOKUP($S414,'Grille de Tarif OQN'!$B$2:$S$3603,Z$1,0)</f>
        <v>#N/A</v>
      </c>
      <c r="AA414" s="79" t="e">
        <f>VLOOKUP($S414,'Grille de Tarif OQN'!$B$2:$S$3603,AA$1,0)</f>
        <v>#N/A</v>
      </c>
      <c r="AB414" s="79" t="e">
        <f>VLOOKUP($S414,'Grille de Tarif OQN'!$B$2:$S$3603,AB$1,0)</f>
        <v>#N/A</v>
      </c>
      <c r="AC414" s="79" t="e">
        <f>VLOOKUP($S414,'Grille de Tarif OQN'!$B$2:$S$3603,AC$1,0)</f>
        <v>#N/A</v>
      </c>
      <c r="AD414" s="79" t="e">
        <f>VLOOKUP($S414,'Grille de Tarif OQN'!$B$2:$S$3603,AD$1,0)</f>
        <v>#N/A</v>
      </c>
      <c r="AE414" s="79" t="e">
        <f>VLOOKUP($S414,'Grille de Tarif OQN'!$B$2:$S$3603,AE$1,0)</f>
        <v>#N/A</v>
      </c>
      <c r="AF414" s="79" t="e">
        <f>VLOOKUP($S414,'Grille de Tarif OQN'!$B$2:$S$3603,AF$1,0)</f>
        <v>#N/A</v>
      </c>
      <c r="AG414" s="79" t="e">
        <f>VLOOKUP($S414,'Grille de Tarif OQN'!$B$2:$S$3603,AG$1,0)</f>
        <v>#N/A</v>
      </c>
      <c r="AH414" s="79" t="e">
        <f>VLOOKUP($S414,'Grille de Tarif OQN'!$B$2:$S$3603,AH$1,0)</f>
        <v>#N/A</v>
      </c>
      <c r="AI414" s="79" t="e">
        <f>VLOOKUP($S414,'Grille de Tarif OQN'!$B$2:$S$3603,AI$1,0)</f>
        <v>#N/A</v>
      </c>
      <c r="AJ414" s="79" t="e">
        <f>VLOOKUP($S414,'Grille de Tarif OQN'!$B$2:$S$3603,AJ$1,0)</f>
        <v>#N/A</v>
      </c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72"/>
      <c r="AV414"/>
      <c r="AW414"/>
      <c r="AX414"/>
      <c r="AY414"/>
      <c r="AZ414" s="96">
        <f t="shared" si="137"/>
        <v>0</v>
      </c>
      <c r="BA414" s="24" t="e">
        <f t="shared" si="138"/>
        <v>#N/A</v>
      </c>
      <c r="BB414" s="24" t="e">
        <f t="shared" si="139"/>
        <v>#N/A</v>
      </c>
      <c r="BC414" s="24" t="e">
        <f t="shared" si="132"/>
        <v>#N/A</v>
      </c>
      <c r="BD414" s="24" t="e">
        <f t="shared" si="133"/>
        <v>#N/A</v>
      </c>
      <c r="BE414"/>
      <c r="BF414" t="e">
        <f t="shared" si="140"/>
        <v>#N/A</v>
      </c>
      <c r="BG414" t="str">
        <f t="shared" si="141"/>
        <v>HDJ</v>
      </c>
      <c r="BH414" s="20" t="e">
        <f t="shared" si="142"/>
        <v>#N/A</v>
      </c>
      <c r="BI414" s="20" t="e">
        <f t="shared" si="143"/>
        <v>#N/A</v>
      </c>
      <c r="BJ414" s="20" t="e">
        <f t="shared" si="144"/>
        <v>#N/A</v>
      </c>
      <c r="BK414" s="20" t="e">
        <f t="shared" si="145"/>
        <v>#N/A</v>
      </c>
      <c r="BL414" s="20" t="e">
        <f t="shared" si="146"/>
        <v>#N/A</v>
      </c>
      <c r="BM414" s="20" t="e">
        <f t="shared" si="134"/>
        <v>#N/A</v>
      </c>
      <c r="BN414" s="20" t="e">
        <f t="shared" si="147"/>
        <v>#N/A</v>
      </c>
    </row>
    <row r="415" spans="1:66">
      <c r="A415" s="92"/>
      <c r="B415" s="90"/>
      <c r="C415" s="90"/>
      <c r="D415" s="93"/>
      <c r="E415" s="93"/>
      <c r="F415" s="93"/>
      <c r="G415" s="93"/>
      <c r="H415" s="93"/>
      <c r="I415" s="93"/>
      <c r="J415" s="93"/>
      <c r="K415" s="93"/>
      <c r="L415" s="92"/>
      <c r="M415" s="93"/>
      <c r="N415" s="91">
        <f t="shared" si="128"/>
        <v>0</v>
      </c>
      <c r="O415" s="91" t="str">
        <f t="shared" si="129"/>
        <v/>
      </c>
      <c r="P415" s="91" t="str">
        <f t="shared" si="130"/>
        <v/>
      </c>
      <c r="Q415" s="91" t="str">
        <f t="shared" si="131"/>
        <v>HDJ</v>
      </c>
      <c r="R415" s="82"/>
      <c r="S415" s="95">
        <f t="shared" si="135"/>
        <v>0</v>
      </c>
      <c r="T415" s="95">
        <f t="shared" si="136"/>
        <v>0</v>
      </c>
      <c r="U415" s="79" t="e">
        <f>VLOOKUP($S415,'Grille de Tarif OQN'!$B$2:$S$3603,U$1,0)</f>
        <v>#N/A</v>
      </c>
      <c r="V415" s="79" t="e">
        <f>VLOOKUP($S415,'Grille de Tarif OQN'!$B$2:$S$3603,V$1,0)</f>
        <v>#N/A</v>
      </c>
      <c r="W415" s="79" t="e">
        <f>VLOOKUP($S415,'Grille de Tarif OQN'!$B$2:$S$3603,W$1,0)</f>
        <v>#N/A</v>
      </c>
      <c r="X415" s="79" t="e">
        <f>VLOOKUP($S415,'Grille de Tarif OQN'!$B$2:$S$3603,X$1,0)</f>
        <v>#N/A</v>
      </c>
      <c r="Y415" s="79" t="e">
        <f>VLOOKUP($S415,'Grille de Tarif OQN'!$B$2:$S$3603,Y$1,0)</f>
        <v>#N/A</v>
      </c>
      <c r="Z415" s="79" t="e">
        <f>VLOOKUP($S415,'Grille de Tarif OQN'!$B$2:$S$3603,Z$1,0)</f>
        <v>#N/A</v>
      </c>
      <c r="AA415" s="79" t="e">
        <f>VLOOKUP($S415,'Grille de Tarif OQN'!$B$2:$S$3603,AA$1,0)</f>
        <v>#N/A</v>
      </c>
      <c r="AB415" s="79" t="e">
        <f>VLOOKUP($S415,'Grille de Tarif OQN'!$B$2:$S$3603,AB$1,0)</f>
        <v>#N/A</v>
      </c>
      <c r="AC415" s="79" t="e">
        <f>VLOOKUP($S415,'Grille de Tarif OQN'!$B$2:$S$3603,AC$1,0)</f>
        <v>#N/A</v>
      </c>
      <c r="AD415" s="79" t="e">
        <f>VLOOKUP($S415,'Grille de Tarif OQN'!$B$2:$S$3603,AD$1,0)</f>
        <v>#N/A</v>
      </c>
      <c r="AE415" s="79" t="e">
        <f>VLOOKUP($S415,'Grille de Tarif OQN'!$B$2:$S$3603,AE$1,0)</f>
        <v>#N/A</v>
      </c>
      <c r="AF415" s="79" t="e">
        <f>VLOOKUP($S415,'Grille de Tarif OQN'!$B$2:$S$3603,AF$1,0)</f>
        <v>#N/A</v>
      </c>
      <c r="AG415" s="79" t="e">
        <f>VLOOKUP($S415,'Grille de Tarif OQN'!$B$2:$S$3603,AG$1,0)</f>
        <v>#N/A</v>
      </c>
      <c r="AH415" s="79" t="e">
        <f>VLOOKUP($S415,'Grille de Tarif OQN'!$B$2:$S$3603,AH$1,0)</f>
        <v>#N/A</v>
      </c>
      <c r="AI415" s="79" t="e">
        <f>VLOOKUP($S415,'Grille de Tarif OQN'!$B$2:$S$3603,AI$1,0)</f>
        <v>#N/A</v>
      </c>
      <c r="AJ415" s="79" t="e">
        <f>VLOOKUP($S415,'Grille de Tarif OQN'!$B$2:$S$3603,AJ$1,0)</f>
        <v>#N/A</v>
      </c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72"/>
      <c r="AV415"/>
      <c r="AW415"/>
      <c r="AX415"/>
      <c r="AY415"/>
      <c r="AZ415" s="96">
        <f t="shared" si="137"/>
        <v>0</v>
      </c>
      <c r="BA415" s="24" t="e">
        <f t="shared" si="138"/>
        <v>#N/A</v>
      </c>
      <c r="BB415" s="24" t="e">
        <f t="shared" si="139"/>
        <v>#N/A</v>
      </c>
      <c r="BC415" s="24" t="e">
        <f t="shared" si="132"/>
        <v>#N/A</v>
      </c>
      <c r="BD415" s="24" t="e">
        <f t="shared" si="133"/>
        <v>#N/A</v>
      </c>
      <c r="BE415"/>
      <c r="BF415" t="e">
        <f t="shared" si="140"/>
        <v>#N/A</v>
      </c>
      <c r="BG415" t="str">
        <f t="shared" si="141"/>
        <v>HDJ</v>
      </c>
      <c r="BH415" s="20" t="e">
        <f t="shared" si="142"/>
        <v>#N/A</v>
      </c>
      <c r="BI415" s="20" t="e">
        <f t="shared" si="143"/>
        <v>#N/A</v>
      </c>
      <c r="BJ415" s="20" t="e">
        <f t="shared" si="144"/>
        <v>#N/A</v>
      </c>
      <c r="BK415" s="20" t="e">
        <f t="shared" si="145"/>
        <v>#N/A</v>
      </c>
      <c r="BL415" s="20" t="e">
        <f t="shared" si="146"/>
        <v>#N/A</v>
      </c>
      <c r="BM415" s="20" t="e">
        <f t="shared" si="134"/>
        <v>#N/A</v>
      </c>
      <c r="BN415" s="20" t="e">
        <f t="shared" si="147"/>
        <v>#N/A</v>
      </c>
    </row>
    <row r="416" spans="1:66">
      <c r="A416" s="92"/>
      <c r="B416" s="90"/>
      <c r="C416" s="90"/>
      <c r="D416" s="93"/>
      <c r="E416" s="93"/>
      <c r="F416" s="93"/>
      <c r="G416" s="93"/>
      <c r="H416" s="93"/>
      <c r="I416" s="93"/>
      <c r="J416" s="93"/>
      <c r="K416" s="93"/>
      <c r="L416" s="92"/>
      <c r="M416" s="93"/>
      <c r="N416" s="91">
        <f t="shared" si="128"/>
        <v>0</v>
      </c>
      <c r="O416" s="91" t="str">
        <f t="shared" si="129"/>
        <v/>
      </c>
      <c r="P416" s="91" t="str">
        <f t="shared" si="130"/>
        <v/>
      </c>
      <c r="Q416" s="91" t="str">
        <f t="shared" si="131"/>
        <v>HDJ</v>
      </c>
      <c r="R416" s="82"/>
      <c r="S416" s="95">
        <f t="shared" si="135"/>
        <v>0</v>
      </c>
      <c r="T416" s="95">
        <f t="shared" si="136"/>
        <v>0</v>
      </c>
      <c r="U416" s="79" t="e">
        <f>VLOOKUP($S416,'Grille de Tarif OQN'!$B$2:$S$3603,U$1,0)</f>
        <v>#N/A</v>
      </c>
      <c r="V416" s="79" t="e">
        <f>VLOOKUP($S416,'Grille de Tarif OQN'!$B$2:$S$3603,V$1,0)</f>
        <v>#N/A</v>
      </c>
      <c r="W416" s="79" t="e">
        <f>VLOOKUP($S416,'Grille de Tarif OQN'!$B$2:$S$3603,W$1,0)</f>
        <v>#N/A</v>
      </c>
      <c r="X416" s="79" t="e">
        <f>VLOOKUP($S416,'Grille de Tarif OQN'!$B$2:$S$3603,X$1,0)</f>
        <v>#N/A</v>
      </c>
      <c r="Y416" s="79" t="e">
        <f>VLOOKUP($S416,'Grille de Tarif OQN'!$B$2:$S$3603,Y$1,0)</f>
        <v>#N/A</v>
      </c>
      <c r="Z416" s="79" t="e">
        <f>VLOOKUP($S416,'Grille de Tarif OQN'!$B$2:$S$3603,Z$1,0)</f>
        <v>#N/A</v>
      </c>
      <c r="AA416" s="79" t="e">
        <f>VLOOKUP($S416,'Grille de Tarif OQN'!$B$2:$S$3603,AA$1,0)</f>
        <v>#N/A</v>
      </c>
      <c r="AB416" s="79" t="e">
        <f>VLOOKUP($S416,'Grille de Tarif OQN'!$B$2:$S$3603,AB$1,0)</f>
        <v>#N/A</v>
      </c>
      <c r="AC416" s="79" t="e">
        <f>VLOOKUP($S416,'Grille de Tarif OQN'!$B$2:$S$3603,AC$1,0)</f>
        <v>#N/A</v>
      </c>
      <c r="AD416" s="79" t="e">
        <f>VLOOKUP($S416,'Grille de Tarif OQN'!$B$2:$S$3603,AD$1,0)</f>
        <v>#N/A</v>
      </c>
      <c r="AE416" s="79" t="e">
        <f>VLOOKUP($S416,'Grille de Tarif OQN'!$B$2:$S$3603,AE$1,0)</f>
        <v>#N/A</v>
      </c>
      <c r="AF416" s="79" t="e">
        <f>VLOOKUP($S416,'Grille de Tarif OQN'!$B$2:$S$3603,AF$1,0)</f>
        <v>#N/A</v>
      </c>
      <c r="AG416" s="79" t="e">
        <f>VLOOKUP($S416,'Grille de Tarif OQN'!$B$2:$S$3603,AG$1,0)</f>
        <v>#N/A</v>
      </c>
      <c r="AH416" s="79" t="e">
        <f>VLOOKUP($S416,'Grille de Tarif OQN'!$B$2:$S$3603,AH$1,0)</f>
        <v>#N/A</v>
      </c>
      <c r="AI416" s="79" t="e">
        <f>VLOOKUP($S416,'Grille de Tarif OQN'!$B$2:$S$3603,AI$1,0)</f>
        <v>#N/A</v>
      </c>
      <c r="AJ416" s="79" t="e">
        <f>VLOOKUP($S416,'Grille de Tarif OQN'!$B$2:$S$3603,AJ$1,0)</f>
        <v>#N/A</v>
      </c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72"/>
      <c r="AV416"/>
      <c r="AW416"/>
      <c r="AX416"/>
      <c r="AY416"/>
      <c r="AZ416" s="96">
        <f t="shared" si="137"/>
        <v>0</v>
      </c>
      <c r="BA416" s="24" t="e">
        <f t="shared" si="138"/>
        <v>#N/A</v>
      </c>
      <c r="BB416" s="24" t="e">
        <f t="shared" si="139"/>
        <v>#N/A</v>
      </c>
      <c r="BC416" s="24" t="e">
        <f t="shared" si="132"/>
        <v>#N/A</v>
      </c>
      <c r="BD416" s="24" t="e">
        <f t="shared" si="133"/>
        <v>#N/A</v>
      </c>
      <c r="BE416"/>
      <c r="BF416" t="e">
        <f t="shared" si="140"/>
        <v>#N/A</v>
      </c>
      <c r="BG416" t="str">
        <f t="shared" si="141"/>
        <v>HDJ</v>
      </c>
      <c r="BH416" s="20" t="e">
        <f t="shared" si="142"/>
        <v>#N/A</v>
      </c>
      <c r="BI416" s="20" t="e">
        <f t="shared" si="143"/>
        <v>#N/A</v>
      </c>
      <c r="BJ416" s="20" t="e">
        <f t="shared" si="144"/>
        <v>#N/A</v>
      </c>
      <c r="BK416" s="20" t="e">
        <f t="shared" si="145"/>
        <v>#N/A</v>
      </c>
      <c r="BL416" s="20" t="e">
        <f t="shared" si="146"/>
        <v>#N/A</v>
      </c>
      <c r="BM416" s="20" t="e">
        <f t="shared" si="134"/>
        <v>#N/A</v>
      </c>
      <c r="BN416" s="20" t="e">
        <f t="shared" si="147"/>
        <v>#N/A</v>
      </c>
    </row>
    <row r="417" spans="1:66">
      <c r="A417" s="92"/>
      <c r="B417" s="90"/>
      <c r="C417" s="90"/>
      <c r="D417" s="93"/>
      <c r="E417" s="93"/>
      <c r="F417" s="93"/>
      <c r="G417" s="93"/>
      <c r="H417" s="93"/>
      <c r="I417" s="93"/>
      <c r="J417" s="93"/>
      <c r="K417" s="93"/>
      <c r="L417" s="92"/>
      <c r="M417" s="93"/>
      <c r="N417" s="91">
        <f t="shared" si="128"/>
        <v>0</v>
      </c>
      <c r="O417" s="91" t="str">
        <f t="shared" si="129"/>
        <v/>
      </c>
      <c r="P417" s="91" t="str">
        <f t="shared" si="130"/>
        <v/>
      </c>
      <c r="Q417" s="91" t="str">
        <f t="shared" si="131"/>
        <v>HDJ</v>
      </c>
      <c r="R417" s="82"/>
      <c r="S417" s="95">
        <f t="shared" si="135"/>
        <v>0</v>
      </c>
      <c r="T417" s="95">
        <f t="shared" si="136"/>
        <v>0</v>
      </c>
      <c r="U417" s="79" t="e">
        <f>VLOOKUP($S417,'Grille de Tarif OQN'!$B$2:$S$3603,U$1,0)</f>
        <v>#N/A</v>
      </c>
      <c r="V417" s="79" t="e">
        <f>VLOOKUP($S417,'Grille de Tarif OQN'!$B$2:$S$3603,V$1,0)</f>
        <v>#N/A</v>
      </c>
      <c r="W417" s="79" t="e">
        <f>VLOOKUP($S417,'Grille de Tarif OQN'!$B$2:$S$3603,W$1,0)</f>
        <v>#N/A</v>
      </c>
      <c r="X417" s="79" t="e">
        <f>VLOOKUP($S417,'Grille de Tarif OQN'!$B$2:$S$3603,X$1,0)</f>
        <v>#N/A</v>
      </c>
      <c r="Y417" s="79" t="e">
        <f>VLOOKUP($S417,'Grille de Tarif OQN'!$B$2:$S$3603,Y$1,0)</f>
        <v>#N/A</v>
      </c>
      <c r="Z417" s="79" t="e">
        <f>VLOOKUP($S417,'Grille de Tarif OQN'!$B$2:$S$3603,Z$1,0)</f>
        <v>#N/A</v>
      </c>
      <c r="AA417" s="79" t="e">
        <f>VLOOKUP($S417,'Grille de Tarif OQN'!$B$2:$S$3603,AA$1,0)</f>
        <v>#N/A</v>
      </c>
      <c r="AB417" s="79" t="e">
        <f>VLOOKUP($S417,'Grille de Tarif OQN'!$B$2:$S$3603,AB$1,0)</f>
        <v>#N/A</v>
      </c>
      <c r="AC417" s="79" t="e">
        <f>VLOOKUP($S417,'Grille de Tarif OQN'!$B$2:$S$3603,AC$1,0)</f>
        <v>#N/A</v>
      </c>
      <c r="AD417" s="79" t="e">
        <f>VLOOKUP($S417,'Grille de Tarif OQN'!$B$2:$S$3603,AD$1,0)</f>
        <v>#N/A</v>
      </c>
      <c r="AE417" s="79" t="e">
        <f>VLOOKUP($S417,'Grille de Tarif OQN'!$B$2:$S$3603,AE$1,0)</f>
        <v>#N/A</v>
      </c>
      <c r="AF417" s="79" t="e">
        <f>VLOOKUP($S417,'Grille de Tarif OQN'!$B$2:$S$3603,AF$1,0)</f>
        <v>#N/A</v>
      </c>
      <c r="AG417" s="79" t="e">
        <f>VLOOKUP($S417,'Grille de Tarif OQN'!$B$2:$S$3603,AG$1,0)</f>
        <v>#N/A</v>
      </c>
      <c r="AH417" s="79" t="e">
        <f>VLOOKUP($S417,'Grille de Tarif OQN'!$B$2:$S$3603,AH$1,0)</f>
        <v>#N/A</v>
      </c>
      <c r="AI417" s="79" t="e">
        <f>VLOOKUP($S417,'Grille de Tarif OQN'!$B$2:$S$3603,AI$1,0)</f>
        <v>#N/A</v>
      </c>
      <c r="AJ417" s="79" t="e">
        <f>VLOOKUP($S417,'Grille de Tarif OQN'!$B$2:$S$3603,AJ$1,0)</f>
        <v>#N/A</v>
      </c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72"/>
      <c r="AV417"/>
      <c r="AW417"/>
      <c r="AX417"/>
      <c r="AY417"/>
      <c r="AZ417" s="96">
        <f t="shared" si="137"/>
        <v>0</v>
      </c>
      <c r="BA417" s="24" t="e">
        <f t="shared" si="138"/>
        <v>#N/A</v>
      </c>
      <c r="BB417" s="24" t="e">
        <f t="shared" si="139"/>
        <v>#N/A</v>
      </c>
      <c r="BC417" s="24" t="e">
        <f t="shared" si="132"/>
        <v>#N/A</v>
      </c>
      <c r="BD417" s="24" t="e">
        <f t="shared" si="133"/>
        <v>#N/A</v>
      </c>
      <c r="BE417"/>
      <c r="BF417" t="e">
        <f t="shared" si="140"/>
        <v>#N/A</v>
      </c>
      <c r="BG417" t="str">
        <f t="shared" si="141"/>
        <v>HDJ</v>
      </c>
      <c r="BH417" s="20" t="e">
        <f t="shared" si="142"/>
        <v>#N/A</v>
      </c>
      <c r="BI417" s="20" t="e">
        <f t="shared" si="143"/>
        <v>#N/A</v>
      </c>
      <c r="BJ417" s="20" t="e">
        <f t="shared" si="144"/>
        <v>#N/A</v>
      </c>
      <c r="BK417" s="20" t="e">
        <f t="shared" si="145"/>
        <v>#N/A</v>
      </c>
      <c r="BL417" s="20" t="e">
        <f t="shared" si="146"/>
        <v>#N/A</v>
      </c>
      <c r="BM417" s="20" t="e">
        <f t="shared" si="134"/>
        <v>#N/A</v>
      </c>
      <c r="BN417" s="20" t="e">
        <f t="shared" si="147"/>
        <v>#N/A</v>
      </c>
    </row>
    <row r="418" spans="1:66">
      <c r="A418" s="92"/>
      <c r="B418" s="90"/>
      <c r="C418" s="90"/>
      <c r="D418" s="93"/>
      <c r="E418" s="93"/>
      <c r="F418" s="93"/>
      <c r="G418" s="93"/>
      <c r="H418" s="93"/>
      <c r="I418" s="93"/>
      <c r="J418" s="93"/>
      <c r="K418" s="93"/>
      <c r="L418" s="92"/>
      <c r="M418" s="93"/>
      <c r="N418" s="91">
        <f t="shared" si="128"/>
        <v>0</v>
      </c>
      <c r="O418" s="91" t="str">
        <f t="shared" si="129"/>
        <v/>
      </c>
      <c r="P418" s="91" t="str">
        <f t="shared" si="130"/>
        <v/>
      </c>
      <c r="Q418" s="91" t="str">
        <f t="shared" si="131"/>
        <v>HDJ</v>
      </c>
      <c r="R418" s="82"/>
      <c r="S418" s="95">
        <f t="shared" si="135"/>
        <v>0</v>
      </c>
      <c r="T418" s="95">
        <f t="shared" si="136"/>
        <v>0</v>
      </c>
      <c r="U418" s="79" t="e">
        <f>VLOOKUP($S418,'Grille de Tarif OQN'!$B$2:$S$3603,U$1,0)</f>
        <v>#N/A</v>
      </c>
      <c r="V418" s="79" t="e">
        <f>VLOOKUP($S418,'Grille de Tarif OQN'!$B$2:$S$3603,V$1,0)</f>
        <v>#N/A</v>
      </c>
      <c r="W418" s="79" t="e">
        <f>VLOOKUP($S418,'Grille de Tarif OQN'!$B$2:$S$3603,W$1,0)</f>
        <v>#N/A</v>
      </c>
      <c r="X418" s="79" t="e">
        <f>VLOOKUP($S418,'Grille de Tarif OQN'!$B$2:$S$3603,X$1,0)</f>
        <v>#N/A</v>
      </c>
      <c r="Y418" s="79" t="e">
        <f>VLOOKUP($S418,'Grille de Tarif OQN'!$B$2:$S$3603,Y$1,0)</f>
        <v>#N/A</v>
      </c>
      <c r="Z418" s="79" t="e">
        <f>VLOOKUP($S418,'Grille de Tarif OQN'!$B$2:$S$3603,Z$1,0)</f>
        <v>#N/A</v>
      </c>
      <c r="AA418" s="79" t="e">
        <f>VLOOKUP($S418,'Grille de Tarif OQN'!$B$2:$S$3603,AA$1,0)</f>
        <v>#N/A</v>
      </c>
      <c r="AB418" s="79" t="e">
        <f>VLOOKUP($S418,'Grille de Tarif OQN'!$B$2:$S$3603,AB$1,0)</f>
        <v>#N/A</v>
      </c>
      <c r="AC418" s="79" t="e">
        <f>VLOOKUP($S418,'Grille de Tarif OQN'!$B$2:$S$3603,AC$1,0)</f>
        <v>#N/A</v>
      </c>
      <c r="AD418" s="79" t="e">
        <f>VLOOKUP($S418,'Grille de Tarif OQN'!$B$2:$S$3603,AD$1,0)</f>
        <v>#N/A</v>
      </c>
      <c r="AE418" s="79" t="e">
        <f>VLOOKUP($S418,'Grille de Tarif OQN'!$B$2:$S$3603,AE$1,0)</f>
        <v>#N/A</v>
      </c>
      <c r="AF418" s="79" t="e">
        <f>VLOOKUP($S418,'Grille de Tarif OQN'!$B$2:$S$3603,AF$1,0)</f>
        <v>#N/A</v>
      </c>
      <c r="AG418" s="79" t="e">
        <f>VLOOKUP($S418,'Grille de Tarif OQN'!$B$2:$S$3603,AG$1,0)</f>
        <v>#N/A</v>
      </c>
      <c r="AH418" s="79" t="e">
        <f>VLOOKUP($S418,'Grille de Tarif OQN'!$B$2:$S$3603,AH$1,0)</f>
        <v>#N/A</v>
      </c>
      <c r="AI418" s="79" t="e">
        <f>VLOOKUP($S418,'Grille de Tarif OQN'!$B$2:$S$3603,AI$1,0)</f>
        <v>#N/A</v>
      </c>
      <c r="AJ418" s="79" t="e">
        <f>VLOOKUP($S418,'Grille de Tarif OQN'!$B$2:$S$3603,AJ$1,0)</f>
        <v>#N/A</v>
      </c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72"/>
      <c r="AV418"/>
      <c r="AW418"/>
      <c r="AX418"/>
      <c r="AY418"/>
      <c r="AZ418" s="96">
        <f t="shared" si="137"/>
        <v>0</v>
      </c>
      <c r="BA418" s="24" t="e">
        <f t="shared" si="138"/>
        <v>#N/A</v>
      </c>
      <c r="BB418" s="24" t="e">
        <f t="shared" si="139"/>
        <v>#N/A</v>
      </c>
      <c r="BC418" s="24" t="e">
        <f t="shared" si="132"/>
        <v>#N/A</v>
      </c>
      <c r="BD418" s="24" t="e">
        <f t="shared" si="133"/>
        <v>#N/A</v>
      </c>
      <c r="BE418"/>
      <c r="BF418" t="e">
        <f t="shared" si="140"/>
        <v>#N/A</v>
      </c>
      <c r="BG418" t="str">
        <f t="shared" si="141"/>
        <v>HDJ</v>
      </c>
      <c r="BH418" s="20" t="e">
        <f t="shared" si="142"/>
        <v>#N/A</v>
      </c>
      <c r="BI418" s="20" t="e">
        <f t="shared" si="143"/>
        <v>#N/A</v>
      </c>
      <c r="BJ418" s="20" t="e">
        <f t="shared" si="144"/>
        <v>#N/A</v>
      </c>
      <c r="BK418" s="20" t="e">
        <f t="shared" si="145"/>
        <v>#N/A</v>
      </c>
      <c r="BL418" s="20" t="e">
        <f t="shared" si="146"/>
        <v>#N/A</v>
      </c>
      <c r="BM418" s="20" t="e">
        <f t="shared" si="134"/>
        <v>#N/A</v>
      </c>
      <c r="BN418" s="20" t="e">
        <f t="shared" si="147"/>
        <v>#N/A</v>
      </c>
    </row>
    <row r="419" spans="1:66">
      <c r="A419" s="92"/>
      <c r="B419" s="90"/>
      <c r="C419" s="90"/>
      <c r="D419" s="93"/>
      <c r="E419" s="93"/>
      <c r="F419" s="93"/>
      <c r="G419" s="93"/>
      <c r="H419" s="93"/>
      <c r="I419" s="93"/>
      <c r="J419" s="93"/>
      <c r="K419" s="93"/>
      <c r="L419" s="92"/>
      <c r="M419" s="93"/>
      <c r="N419" s="91">
        <f t="shared" si="128"/>
        <v>0</v>
      </c>
      <c r="O419" s="91" t="str">
        <f t="shared" si="129"/>
        <v/>
      </c>
      <c r="P419" s="91" t="str">
        <f t="shared" si="130"/>
        <v/>
      </c>
      <c r="Q419" s="91" t="str">
        <f t="shared" si="131"/>
        <v>HDJ</v>
      </c>
      <c r="R419" s="82"/>
      <c r="S419" s="95">
        <f t="shared" si="135"/>
        <v>0</v>
      </c>
      <c r="T419" s="95">
        <f t="shared" si="136"/>
        <v>0</v>
      </c>
      <c r="U419" s="79" t="e">
        <f>VLOOKUP($S419,'Grille de Tarif OQN'!$B$2:$S$3603,U$1,0)</f>
        <v>#N/A</v>
      </c>
      <c r="V419" s="79" t="e">
        <f>VLOOKUP($S419,'Grille de Tarif OQN'!$B$2:$S$3603,V$1,0)</f>
        <v>#N/A</v>
      </c>
      <c r="W419" s="79" t="e">
        <f>VLOOKUP($S419,'Grille de Tarif OQN'!$B$2:$S$3603,W$1,0)</f>
        <v>#N/A</v>
      </c>
      <c r="X419" s="79" t="e">
        <f>VLOOKUP($S419,'Grille de Tarif OQN'!$B$2:$S$3603,X$1,0)</f>
        <v>#N/A</v>
      </c>
      <c r="Y419" s="79" t="e">
        <f>VLOOKUP($S419,'Grille de Tarif OQN'!$B$2:$S$3603,Y$1,0)</f>
        <v>#N/A</v>
      </c>
      <c r="Z419" s="79" t="e">
        <f>VLOOKUP($S419,'Grille de Tarif OQN'!$B$2:$S$3603,Z$1,0)</f>
        <v>#N/A</v>
      </c>
      <c r="AA419" s="79" t="e">
        <f>VLOOKUP($S419,'Grille de Tarif OQN'!$B$2:$S$3603,AA$1,0)</f>
        <v>#N/A</v>
      </c>
      <c r="AB419" s="79" t="e">
        <f>VLOOKUP($S419,'Grille de Tarif OQN'!$B$2:$S$3603,AB$1,0)</f>
        <v>#N/A</v>
      </c>
      <c r="AC419" s="79" t="e">
        <f>VLOOKUP($S419,'Grille de Tarif OQN'!$B$2:$S$3603,AC$1,0)</f>
        <v>#N/A</v>
      </c>
      <c r="AD419" s="79" t="e">
        <f>VLOOKUP($S419,'Grille de Tarif OQN'!$B$2:$S$3603,AD$1,0)</f>
        <v>#N/A</v>
      </c>
      <c r="AE419" s="79" t="e">
        <f>VLOOKUP($S419,'Grille de Tarif OQN'!$B$2:$S$3603,AE$1,0)</f>
        <v>#N/A</v>
      </c>
      <c r="AF419" s="79" t="e">
        <f>VLOOKUP($S419,'Grille de Tarif OQN'!$B$2:$S$3603,AF$1,0)</f>
        <v>#N/A</v>
      </c>
      <c r="AG419" s="79" t="e">
        <f>VLOOKUP($S419,'Grille de Tarif OQN'!$B$2:$S$3603,AG$1,0)</f>
        <v>#N/A</v>
      </c>
      <c r="AH419" s="79" t="e">
        <f>VLOOKUP($S419,'Grille de Tarif OQN'!$B$2:$S$3603,AH$1,0)</f>
        <v>#N/A</v>
      </c>
      <c r="AI419" s="79" t="e">
        <f>VLOOKUP($S419,'Grille de Tarif OQN'!$B$2:$S$3603,AI$1,0)</f>
        <v>#N/A</v>
      </c>
      <c r="AJ419" s="79" t="e">
        <f>VLOOKUP($S419,'Grille de Tarif OQN'!$B$2:$S$3603,AJ$1,0)</f>
        <v>#N/A</v>
      </c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72"/>
      <c r="AV419"/>
      <c r="AW419"/>
      <c r="AX419"/>
      <c r="AY419"/>
      <c r="AZ419" s="96">
        <f t="shared" si="137"/>
        <v>0</v>
      </c>
      <c r="BA419" s="24" t="e">
        <f t="shared" si="138"/>
        <v>#N/A</v>
      </c>
      <c r="BB419" s="24" t="e">
        <f t="shared" si="139"/>
        <v>#N/A</v>
      </c>
      <c r="BC419" s="24" t="e">
        <f t="shared" si="132"/>
        <v>#N/A</v>
      </c>
      <c r="BD419" s="24" t="e">
        <f t="shared" si="133"/>
        <v>#N/A</v>
      </c>
      <c r="BE419"/>
      <c r="BF419" t="e">
        <f t="shared" si="140"/>
        <v>#N/A</v>
      </c>
      <c r="BG419" t="str">
        <f t="shared" si="141"/>
        <v>HDJ</v>
      </c>
      <c r="BH419" s="20" t="e">
        <f t="shared" si="142"/>
        <v>#N/A</v>
      </c>
      <c r="BI419" s="20" t="e">
        <f t="shared" si="143"/>
        <v>#N/A</v>
      </c>
      <c r="BJ419" s="20" t="e">
        <f t="shared" si="144"/>
        <v>#N/A</v>
      </c>
      <c r="BK419" s="20" t="e">
        <f t="shared" si="145"/>
        <v>#N/A</v>
      </c>
      <c r="BL419" s="20" t="e">
        <f t="shared" si="146"/>
        <v>#N/A</v>
      </c>
      <c r="BM419" s="20" t="e">
        <f t="shared" si="134"/>
        <v>#N/A</v>
      </c>
      <c r="BN419" s="20" t="e">
        <f t="shared" si="147"/>
        <v>#N/A</v>
      </c>
    </row>
    <row r="420" spans="1:66">
      <c r="A420" s="92"/>
      <c r="B420" s="90"/>
      <c r="C420" s="90"/>
      <c r="D420" s="93"/>
      <c r="E420" s="93"/>
      <c r="F420" s="93"/>
      <c r="G420" s="93"/>
      <c r="H420" s="93"/>
      <c r="I420" s="93"/>
      <c r="J420" s="93"/>
      <c r="K420" s="93"/>
      <c r="L420" s="92"/>
      <c r="M420" s="93"/>
      <c r="N420" s="91">
        <f t="shared" si="128"/>
        <v>0</v>
      </c>
      <c r="O420" s="91" t="str">
        <f t="shared" si="129"/>
        <v/>
      </c>
      <c r="P420" s="91" t="str">
        <f t="shared" si="130"/>
        <v/>
      </c>
      <c r="Q420" s="91" t="str">
        <f t="shared" si="131"/>
        <v>HDJ</v>
      </c>
      <c r="R420" s="82"/>
      <c r="S420" s="95">
        <f t="shared" si="135"/>
        <v>0</v>
      </c>
      <c r="T420" s="95">
        <f t="shared" si="136"/>
        <v>0</v>
      </c>
      <c r="U420" s="79" t="e">
        <f>VLOOKUP($S420,'Grille de Tarif OQN'!$B$2:$S$3603,U$1,0)</f>
        <v>#N/A</v>
      </c>
      <c r="V420" s="79" t="e">
        <f>VLOOKUP($S420,'Grille de Tarif OQN'!$B$2:$S$3603,V$1,0)</f>
        <v>#N/A</v>
      </c>
      <c r="W420" s="79" t="e">
        <f>VLOOKUP($S420,'Grille de Tarif OQN'!$B$2:$S$3603,W$1,0)</f>
        <v>#N/A</v>
      </c>
      <c r="X420" s="79" t="e">
        <f>VLOOKUP($S420,'Grille de Tarif OQN'!$B$2:$S$3603,X$1,0)</f>
        <v>#N/A</v>
      </c>
      <c r="Y420" s="79" t="e">
        <f>VLOOKUP($S420,'Grille de Tarif OQN'!$B$2:$S$3603,Y$1,0)</f>
        <v>#N/A</v>
      </c>
      <c r="Z420" s="79" t="e">
        <f>VLOOKUP($S420,'Grille de Tarif OQN'!$B$2:$S$3603,Z$1,0)</f>
        <v>#N/A</v>
      </c>
      <c r="AA420" s="79" t="e">
        <f>VLOOKUP($S420,'Grille de Tarif OQN'!$B$2:$S$3603,AA$1,0)</f>
        <v>#N/A</v>
      </c>
      <c r="AB420" s="79" t="e">
        <f>VLOOKUP($S420,'Grille de Tarif OQN'!$B$2:$S$3603,AB$1,0)</f>
        <v>#N/A</v>
      </c>
      <c r="AC420" s="79" t="e">
        <f>VLOOKUP($S420,'Grille de Tarif OQN'!$B$2:$S$3603,AC$1,0)</f>
        <v>#N/A</v>
      </c>
      <c r="AD420" s="79" t="e">
        <f>VLOOKUP($S420,'Grille de Tarif OQN'!$B$2:$S$3603,AD$1,0)</f>
        <v>#N/A</v>
      </c>
      <c r="AE420" s="79" t="e">
        <f>VLOOKUP($S420,'Grille de Tarif OQN'!$B$2:$S$3603,AE$1,0)</f>
        <v>#N/A</v>
      </c>
      <c r="AF420" s="79" t="e">
        <f>VLOOKUP($S420,'Grille de Tarif OQN'!$B$2:$S$3603,AF$1,0)</f>
        <v>#N/A</v>
      </c>
      <c r="AG420" s="79" t="e">
        <f>VLOOKUP($S420,'Grille de Tarif OQN'!$B$2:$S$3603,AG$1,0)</f>
        <v>#N/A</v>
      </c>
      <c r="AH420" s="79" t="e">
        <f>VLOOKUP($S420,'Grille de Tarif OQN'!$B$2:$S$3603,AH$1,0)</f>
        <v>#N/A</v>
      </c>
      <c r="AI420" s="79" t="e">
        <f>VLOOKUP($S420,'Grille de Tarif OQN'!$B$2:$S$3603,AI$1,0)</f>
        <v>#N/A</v>
      </c>
      <c r="AJ420" s="79" t="e">
        <f>VLOOKUP($S420,'Grille de Tarif OQN'!$B$2:$S$3603,AJ$1,0)</f>
        <v>#N/A</v>
      </c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72"/>
      <c r="AV420"/>
      <c r="AW420"/>
      <c r="AX420"/>
      <c r="AY420"/>
      <c r="AZ420" s="96">
        <f t="shared" si="137"/>
        <v>0</v>
      </c>
      <c r="BA420" s="24" t="e">
        <f t="shared" si="138"/>
        <v>#N/A</v>
      </c>
      <c r="BB420" s="24" t="e">
        <f t="shared" si="139"/>
        <v>#N/A</v>
      </c>
      <c r="BC420" s="24" t="e">
        <f t="shared" si="132"/>
        <v>#N/A</v>
      </c>
      <c r="BD420" s="24" t="e">
        <f t="shared" si="133"/>
        <v>#N/A</v>
      </c>
      <c r="BE420"/>
      <c r="BF420" t="e">
        <f t="shared" si="140"/>
        <v>#N/A</v>
      </c>
      <c r="BG420" t="str">
        <f t="shared" si="141"/>
        <v>HDJ</v>
      </c>
      <c r="BH420" s="20" t="e">
        <f t="shared" si="142"/>
        <v>#N/A</v>
      </c>
      <c r="BI420" s="20" t="e">
        <f t="shared" si="143"/>
        <v>#N/A</v>
      </c>
      <c r="BJ420" s="20" t="e">
        <f t="shared" si="144"/>
        <v>#N/A</v>
      </c>
      <c r="BK420" s="20" t="e">
        <f t="shared" si="145"/>
        <v>#N/A</v>
      </c>
      <c r="BL420" s="20" t="e">
        <f t="shared" si="146"/>
        <v>#N/A</v>
      </c>
      <c r="BM420" s="20" t="e">
        <f t="shared" si="134"/>
        <v>#N/A</v>
      </c>
      <c r="BN420" s="20" t="e">
        <f t="shared" si="147"/>
        <v>#N/A</v>
      </c>
    </row>
    <row r="421" spans="1:66">
      <c r="A421" s="92"/>
      <c r="B421" s="90"/>
      <c r="C421" s="90"/>
      <c r="D421" s="93"/>
      <c r="E421" s="93"/>
      <c r="F421" s="93"/>
      <c r="G421" s="93"/>
      <c r="H421" s="93"/>
      <c r="I421" s="93"/>
      <c r="J421" s="93"/>
      <c r="K421" s="93"/>
      <c r="L421" s="92"/>
      <c r="M421" s="93"/>
      <c r="N421" s="91">
        <f t="shared" si="128"/>
        <v>0</v>
      </c>
      <c r="O421" s="91" t="str">
        <f t="shared" si="129"/>
        <v/>
      </c>
      <c r="P421" s="91" t="str">
        <f t="shared" si="130"/>
        <v/>
      </c>
      <c r="Q421" s="91" t="str">
        <f t="shared" si="131"/>
        <v>HDJ</v>
      </c>
      <c r="R421" s="82"/>
      <c r="S421" s="95">
        <f t="shared" si="135"/>
        <v>0</v>
      </c>
      <c r="T421" s="95">
        <f t="shared" si="136"/>
        <v>0</v>
      </c>
      <c r="U421" s="79" t="e">
        <f>VLOOKUP($S421,'Grille de Tarif OQN'!$B$2:$S$3603,U$1,0)</f>
        <v>#N/A</v>
      </c>
      <c r="V421" s="79" t="e">
        <f>VLOOKUP($S421,'Grille de Tarif OQN'!$B$2:$S$3603,V$1,0)</f>
        <v>#N/A</v>
      </c>
      <c r="W421" s="79" t="e">
        <f>VLOOKUP($S421,'Grille de Tarif OQN'!$B$2:$S$3603,W$1,0)</f>
        <v>#N/A</v>
      </c>
      <c r="X421" s="79" t="e">
        <f>VLOOKUP($S421,'Grille de Tarif OQN'!$B$2:$S$3603,X$1,0)</f>
        <v>#N/A</v>
      </c>
      <c r="Y421" s="79" t="e">
        <f>VLOOKUP($S421,'Grille de Tarif OQN'!$B$2:$S$3603,Y$1,0)</f>
        <v>#N/A</v>
      </c>
      <c r="Z421" s="79" t="e">
        <f>VLOOKUP($S421,'Grille de Tarif OQN'!$B$2:$S$3603,Z$1,0)</f>
        <v>#N/A</v>
      </c>
      <c r="AA421" s="79" t="e">
        <f>VLOOKUP($S421,'Grille de Tarif OQN'!$B$2:$S$3603,AA$1,0)</f>
        <v>#N/A</v>
      </c>
      <c r="AB421" s="79" t="e">
        <f>VLOOKUP($S421,'Grille de Tarif OQN'!$B$2:$S$3603,AB$1,0)</f>
        <v>#N/A</v>
      </c>
      <c r="AC421" s="79" t="e">
        <f>VLOOKUP($S421,'Grille de Tarif OQN'!$B$2:$S$3603,AC$1,0)</f>
        <v>#N/A</v>
      </c>
      <c r="AD421" s="79" t="e">
        <f>VLOOKUP($S421,'Grille de Tarif OQN'!$B$2:$S$3603,AD$1,0)</f>
        <v>#N/A</v>
      </c>
      <c r="AE421" s="79" t="e">
        <f>VLOOKUP($S421,'Grille de Tarif OQN'!$B$2:$S$3603,AE$1,0)</f>
        <v>#N/A</v>
      </c>
      <c r="AF421" s="79" t="e">
        <f>VLOOKUP($S421,'Grille de Tarif OQN'!$B$2:$S$3603,AF$1,0)</f>
        <v>#N/A</v>
      </c>
      <c r="AG421" s="79" t="e">
        <f>VLOOKUP($S421,'Grille de Tarif OQN'!$B$2:$S$3603,AG$1,0)</f>
        <v>#N/A</v>
      </c>
      <c r="AH421" s="79" t="e">
        <f>VLOOKUP($S421,'Grille de Tarif OQN'!$B$2:$S$3603,AH$1,0)</f>
        <v>#N/A</v>
      </c>
      <c r="AI421" s="79" t="e">
        <f>VLOOKUP($S421,'Grille de Tarif OQN'!$B$2:$S$3603,AI$1,0)</f>
        <v>#N/A</v>
      </c>
      <c r="AJ421" s="79" t="e">
        <f>VLOOKUP($S421,'Grille de Tarif OQN'!$B$2:$S$3603,AJ$1,0)</f>
        <v>#N/A</v>
      </c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72"/>
      <c r="AV421"/>
      <c r="AW421"/>
      <c r="AX421"/>
      <c r="AY421"/>
      <c r="AZ421" s="96">
        <f t="shared" si="137"/>
        <v>0</v>
      </c>
      <c r="BA421" s="24" t="e">
        <f t="shared" si="138"/>
        <v>#N/A</v>
      </c>
      <c r="BB421" s="24" t="e">
        <f t="shared" si="139"/>
        <v>#N/A</v>
      </c>
      <c r="BC421" s="24" t="e">
        <f t="shared" si="132"/>
        <v>#N/A</v>
      </c>
      <c r="BD421" s="24" t="e">
        <f t="shared" si="133"/>
        <v>#N/A</v>
      </c>
      <c r="BE421"/>
      <c r="BF421" t="e">
        <f t="shared" si="140"/>
        <v>#N/A</v>
      </c>
      <c r="BG421" t="str">
        <f t="shared" si="141"/>
        <v>HDJ</v>
      </c>
      <c r="BH421" s="20" t="e">
        <f t="shared" si="142"/>
        <v>#N/A</v>
      </c>
      <c r="BI421" s="20" t="e">
        <f t="shared" si="143"/>
        <v>#N/A</v>
      </c>
      <c r="BJ421" s="20" t="e">
        <f t="shared" si="144"/>
        <v>#N/A</v>
      </c>
      <c r="BK421" s="20" t="e">
        <f t="shared" si="145"/>
        <v>#N/A</v>
      </c>
      <c r="BL421" s="20" t="e">
        <f t="shared" si="146"/>
        <v>#N/A</v>
      </c>
      <c r="BM421" s="20" t="e">
        <f t="shared" si="134"/>
        <v>#N/A</v>
      </c>
      <c r="BN421" s="20" t="e">
        <f t="shared" si="147"/>
        <v>#N/A</v>
      </c>
    </row>
    <row r="422" spans="1:66">
      <c r="A422" s="92"/>
      <c r="B422" s="90"/>
      <c r="C422" s="90"/>
      <c r="D422" s="93"/>
      <c r="E422" s="93"/>
      <c r="F422" s="93"/>
      <c r="G422" s="93"/>
      <c r="H422" s="93"/>
      <c r="I422" s="93"/>
      <c r="J422" s="93"/>
      <c r="K422" s="93"/>
      <c r="L422" s="92"/>
      <c r="M422" s="93"/>
      <c r="N422" s="91">
        <f t="shared" si="128"/>
        <v>0</v>
      </c>
      <c r="O422" s="91" t="str">
        <f t="shared" si="129"/>
        <v/>
      </c>
      <c r="P422" s="91" t="str">
        <f t="shared" si="130"/>
        <v/>
      </c>
      <c r="Q422" s="91" t="str">
        <f t="shared" si="131"/>
        <v>HDJ</v>
      </c>
      <c r="R422" s="82"/>
      <c r="S422" s="95">
        <f t="shared" si="135"/>
        <v>0</v>
      </c>
      <c r="T422" s="95">
        <f t="shared" si="136"/>
        <v>0</v>
      </c>
      <c r="U422" s="79" t="e">
        <f>VLOOKUP($S422,'Grille de Tarif OQN'!$B$2:$S$3603,U$1,0)</f>
        <v>#N/A</v>
      </c>
      <c r="V422" s="79" t="e">
        <f>VLOOKUP($S422,'Grille de Tarif OQN'!$B$2:$S$3603,V$1,0)</f>
        <v>#N/A</v>
      </c>
      <c r="W422" s="79" t="e">
        <f>VLOOKUP($S422,'Grille de Tarif OQN'!$B$2:$S$3603,W$1,0)</f>
        <v>#N/A</v>
      </c>
      <c r="X422" s="79" t="e">
        <f>VLOOKUP($S422,'Grille de Tarif OQN'!$B$2:$S$3603,X$1,0)</f>
        <v>#N/A</v>
      </c>
      <c r="Y422" s="79" t="e">
        <f>VLOOKUP($S422,'Grille de Tarif OQN'!$B$2:$S$3603,Y$1,0)</f>
        <v>#N/A</v>
      </c>
      <c r="Z422" s="79" t="e">
        <f>VLOOKUP($S422,'Grille de Tarif OQN'!$B$2:$S$3603,Z$1,0)</f>
        <v>#N/A</v>
      </c>
      <c r="AA422" s="79" t="e">
        <f>VLOOKUP($S422,'Grille de Tarif OQN'!$B$2:$S$3603,AA$1,0)</f>
        <v>#N/A</v>
      </c>
      <c r="AB422" s="79" t="e">
        <f>VLOOKUP($S422,'Grille de Tarif OQN'!$B$2:$S$3603,AB$1,0)</f>
        <v>#N/A</v>
      </c>
      <c r="AC422" s="79" t="e">
        <f>VLOOKUP($S422,'Grille de Tarif OQN'!$B$2:$S$3603,AC$1,0)</f>
        <v>#N/A</v>
      </c>
      <c r="AD422" s="79" t="e">
        <f>VLOOKUP($S422,'Grille de Tarif OQN'!$B$2:$S$3603,AD$1,0)</f>
        <v>#N/A</v>
      </c>
      <c r="AE422" s="79" t="e">
        <f>VLOOKUP($S422,'Grille de Tarif OQN'!$B$2:$S$3603,AE$1,0)</f>
        <v>#N/A</v>
      </c>
      <c r="AF422" s="79" t="e">
        <f>VLOOKUP($S422,'Grille de Tarif OQN'!$B$2:$S$3603,AF$1,0)</f>
        <v>#N/A</v>
      </c>
      <c r="AG422" s="79" t="e">
        <f>VLOOKUP($S422,'Grille de Tarif OQN'!$B$2:$S$3603,AG$1,0)</f>
        <v>#N/A</v>
      </c>
      <c r="AH422" s="79" t="e">
        <f>VLOOKUP($S422,'Grille de Tarif OQN'!$B$2:$S$3603,AH$1,0)</f>
        <v>#N/A</v>
      </c>
      <c r="AI422" s="79" t="e">
        <f>VLOOKUP($S422,'Grille de Tarif OQN'!$B$2:$S$3603,AI$1,0)</f>
        <v>#N/A</v>
      </c>
      <c r="AJ422" s="79" t="e">
        <f>VLOOKUP($S422,'Grille de Tarif OQN'!$B$2:$S$3603,AJ$1,0)</f>
        <v>#N/A</v>
      </c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72"/>
      <c r="AV422"/>
      <c r="AW422"/>
      <c r="AX422"/>
      <c r="AY422"/>
      <c r="AZ422" s="96">
        <f t="shared" si="137"/>
        <v>0</v>
      </c>
      <c r="BA422" s="24" t="e">
        <f t="shared" si="138"/>
        <v>#N/A</v>
      </c>
      <c r="BB422" s="24" t="e">
        <f t="shared" si="139"/>
        <v>#N/A</v>
      </c>
      <c r="BC422" s="24" t="e">
        <f t="shared" si="132"/>
        <v>#N/A</v>
      </c>
      <c r="BD422" s="24" t="e">
        <f t="shared" si="133"/>
        <v>#N/A</v>
      </c>
      <c r="BE422"/>
      <c r="BF422" t="e">
        <f t="shared" si="140"/>
        <v>#N/A</v>
      </c>
      <c r="BG422" t="str">
        <f t="shared" si="141"/>
        <v>HDJ</v>
      </c>
      <c r="BH422" s="20" t="e">
        <f t="shared" si="142"/>
        <v>#N/A</v>
      </c>
      <c r="BI422" s="20" t="e">
        <f t="shared" si="143"/>
        <v>#N/A</v>
      </c>
      <c r="BJ422" s="20" t="e">
        <f t="shared" si="144"/>
        <v>#N/A</v>
      </c>
      <c r="BK422" s="20" t="e">
        <f t="shared" si="145"/>
        <v>#N/A</v>
      </c>
      <c r="BL422" s="20" t="e">
        <f t="shared" si="146"/>
        <v>#N/A</v>
      </c>
      <c r="BM422" s="20" t="e">
        <f t="shared" si="134"/>
        <v>#N/A</v>
      </c>
      <c r="BN422" s="20" t="e">
        <f t="shared" si="147"/>
        <v>#N/A</v>
      </c>
    </row>
    <row r="423" spans="1:66">
      <c r="A423" s="92"/>
      <c r="B423" s="90"/>
      <c r="C423" s="90"/>
      <c r="D423" s="93"/>
      <c r="E423" s="93"/>
      <c r="F423" s="93"/>
      <c r="G423" s="93"/>
      <c r="H423" s="93"/>
      <c r="I423" s="93"/>
      <c r="J423" s="93"/>
      <c r="K423" s="93"/>
      <c r="L423" s="92"/>
      <c r="M423" s="93"/>
      <c r="N423" s="91">
        <f t="shared" si="128"/>
        <v>0</v>
      </c>
      <c r="O423" s="91" t="str">
        <f t="shared" si="129"/>
        <v/>
      </c>
      <c r="P423" s="91" t="str">
        <f t="shared" si="130"/>
        <v/>
      </c>
      <c r="Q423" s="91" t="str">
        <f t="shared" si="131"/>
        <v>HDJ</v>
      </c>
      <c r="R423" s="82"/>
      <c r="S423" s="95">
        <f t="shared" si="135"/>
        <v>0</v>
      </c>
      <c r="T423" s="95">
        <f t="shared" si="136"/>
        <v>0</v>
      </c>
      <c r="U423" s="79" t="e">
        <f>VLOOKUP($S423,'Grille de Tarif OQN'!$B$2:$S$3603,U$1,0)</f>
        <v>#N/A</v>
      </c>
      <c r="V423" s="79" t="e">
        <f>VLOOKUP($S423,'Grille de Tarif OQN'!$B$2:$S$3603,V$1,0)</f>
        <v>#N/A</v>
      </c>
      <c r="W423" s="79" t="e">
        <f>VLOOKUP($S423,'Grille de Tarif OQN'!$B$2:$S$3603,W$1,0)</f>
        <v>#N/A</v>
      </c>
      <c r="X423" s="79" t="e">
        <f>VLOOKUP($S423,'Grille de Tarif OQN'!$B$2:$S$3603,X$1,0)</f>
        <v>#N/A</v>
      </c>
      <c r="Y423" s="79" t="e">
        <f>VLOOKUP($S423,'Grille de Tarif OQN'!$B$2:$S$3603,Y$1,0)</f>
        <v>#N/A</v>
      </c>
      <c r="Z423" s="79" t="e">
        <f>VLOOKUP($S423,'Grille de Tarif OQN'!$B$2:$S$3603,Z$1,0)</f>
        <v>#N/A</v>
      </c>
      <c r="AA423" s="79" t="e">
        <f>VLOOKUP($S423,'Grille de Tarif OQN'!$B$2:$S$3603,AA$1,0)</f>
        <v>#N/A</v>
      </c>
      <c r="AB423" s="79" t="e">
        <f>VLOOKUP($S423,'Grille de Tarif OQN'!$B$2:$S$3603,AB$1,0)</f>
        <v>#N/A</v>
      </c>
      <c r="AC423" s="79" t="e">
        <f>VLOOKUP($S423,'Grille de Tarif OQN'!$B$2:$S$3603,AC$1,0)</f>
        <v>#N/A</v>
      </c>
      <c r="AD423" s="79" t="e">
        <f>VLOOKUP($S423,'Grille de Tarif OQN'!$B$2:$S$3603,AD$1,0)</f>
        <v>#N/A</v>
      </c>
      <c r="AE423" s="79" t="e">
        <f>VLOOKUP($S423,'Grille de Tarif OQN'!$B$2:$S$3603,AE$1,0)</f>
        <v>#N/A</v>
      </c>
      <c r="AF423" s="79" t="e">
        <f>VLOOKUP($S423,'Grille de Tarif OQN'!$B$2:$S$3603,AF$1,0)</f>
        <v>#N/A</v>
      </c>
      <c r="AG423" s="79" t="e">
        <f>VLOOKUP($S423,'Grille de Tarif OQN'!$B$2:$S$3603,AG$1,0)</f>
        <v>#N/A</v>
      </c>
      <c r="AH423" s="79" t="e">
        <f>VLOOKUP($S423,'Grille de Tarif OQN'!$B$2:$S$3603,AH$1,0)</f>
        <v>#N/A</v>
      </c>
      <c r="AI423" s="79" t="e">
        <f>VLOOKUP($S423,'Grille de Tarif OQN'!$B$2:$S$3603,AI$1,0)</f>
        <v>#N/A</v>
      </c>
      <c r="AJ423" s="79" t="e">
        <f>VLOOKUP($S423,'Grille de Tarif OQN'!$B$2:$S$3603,AJ$1,0)</f>
        <v>#N/A</v>
      </c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72"/>
      <c r="AV423"/>
      <c r="AW423"/>
      <c r="AX423"/>
      <c r="AY423"/>
      <c r="AZ423" s="96">
        <f t="shared" si="137"/>
        <v>0</v>
      </c>
      <c r="BA423" s="24" t="e">
        <f t="shared" si="138"/>
        <v>#N/A</v>
      </c>
      <c r="BB423" s="24" t="e">
        <f t="shared" si="139"/>
        <v>#N/A</v>
      </c>
      <c r="BC423" s="24" t="e">
        <f t="shared" si="132"/>
        <v>#N/A</v>
      </c>
      <c r="BD423" s="24" t="e">
        <f t="shared" si="133"/>
        <v>#N/A</v>
      </c>
      <c r="BE423"/>
      <c r="BF423" t="e">
        <f t="shared" si="140"/>
        <v>#N/A</v>
      </c>
      <c r="BG423" t="str">
        <f t="shared" si="141"/>
        <v>HDJ</v>
      </c>
      <c r="BH423" s="20" t="e">
        <f t="shared" si="142"/>
        <v>#N/A</v>
      </c>
      <c r="BI423" s="20" t="e">
        <f t="shared" si="143"/>
        <v>#N/A</v>
      </c>
      <c r="BJ423" s="20" t="e">
        <f t="shared" si="144"/>
        <v>#N/A</v>
      </c>
      <c r="BK423" s="20" t="e">
        <f t="shared" si="145"/>
        <v>#N/A</v>
      </c>
      <c r="BL423" s="20" t="e">
        <f t="shared" si="146"/>
        <v>#N/A</v>
      </c>
      <c r="BM423" s="20" t="e">
        <f t="shared" si="134"/>
        <v>#N/A</v>
      </c>
      <c r="BN423" s="20" t="e">
        <f t="shared" si="147"/>
        <v>#N/A</v>
      </c>
    </row>
    <row r="424" spans="1:66">
      <c r="A424" s="92"/>
      <c r="B424" s="90"/>
      <c r="C424" s="90"/>
      <c r="D424" s="93"/>
      <c r="E424" s="93"/>
      <c r="F424" s="93"/>
      <c r="G424" s="93"/>
      <c r="H424" s="93"/>
      <c r="I424" s="93"/>
      <c r="J424" s="93"/>
      <c r="K424" s="93"/>
      <c r="L424" s="92"/>
      <c r="M424" s="93"/>
      <c r="N424" s="91">
        <f t="shared" si="128"/>
        <v>0</v>
      </c>
      <c r="O424" s="91" t="str">
        <f t="shared" si="129"/>
        <v/>
      </c>
      <c r="P424" s="91" t="str">
        <f t="shared" si="130"/>
        <v/>
      </c>
      <c r="Q424" s="91" t="str">
        <f t="shared" si="131"/>
        <v>HDJ</v>
      </c>
      <c r="R424" s="82"/>
      <c r="S424" s="95">
        <f t="shared" si="135"/>
        <v>0</v>
      </c>
      <c r="T424" s="95">
        <f t="shared" si="136"/>
        <v>0</v>
      </c>
      <c r="U424" s="79" t="e">
        <f>VLOOKUP($S424,'Grille de Tarif OQN'!$B$2:$S$3603,U$1,0)</f>
        <v>#N/A</v>
      </c>
      <c r="V424" s="79" t="e">
        <f>VLOOKUP($S424,'Grille de Tarif OQN'!$B$2:$S$3603,V$1,0)</f>
        <v>#N/A</v>
      </c>
      <c r="W424" s="79" t="e">
        <f>VLOOKUP($S424,'Grille de Tarif OQN'!$B$2:$S$3603,W$1,0)</f>
        <v>#N/A</v>
      </c>
      <c r="X424" s="79" t="e">
        <f>VLOOKUP($S424,'Grille de Tarif OQN'!$B$2:$S$3603,X$1,0)</f>
        <v>#N/A</v>
      </c>
      <c r="Y424" s="79" t="e">
        <f>VLOOKUP($S424,'Grille de Tarif OQN'!$B$2:$S$3603,Y$1,0)</f>
        <v>#N/A</v>
      </c>
      <c r="Z424" s="79" t="e">
        <f>VLOOKUP($S424,'Grille de Tarif OQN'!$B$2:$S$3603,Z$1,0)</f>
        <v>#N/A</v>
      </c>
      <c r="AA424" s="79" t="e">
        <f>VLOOKUP($S424,'Grille de Tarif OQN'!$B$2:$S$3603,AA$1,0)</f>
        <v>#N/A</v>
      </c>
      <c r="AB424" s="79" t="e">
        <f>VLOOKUP($S424,'Grille de Tarif OQN'!$B$2:$S$3603,AB$1,0)</f>
        <v>#N/A</v>
      </c>
      <c r="AC424" s="79" t="e">
        <f>VLOOKUP($S424,'Grille de Tarif OQN'!$B$2:$S$3603,AC$1,0)</f>
        <v>#N/A</v>
      </c>
      <c r="AD424" s="79" t="e">
        <f>VLOOKUP($S424,'Grille de Tarif OQN'!$B$2:$S$3603,AD$1,0)</f>
        <v>#N/A</v>
      </c>
      <c r="AE424" s="79" t="e">
        <f>VLOOKUP($S424,'Grille de Tarif OQN'!$B$2:$S$3603,AE$1,0)</f>
        <v>#N/A</v>
      </c>
      <c r="AF424" s="79" t="e">
        <f>VLOOKUP($S424,'Grille de Tarif OQN'!$B$2:$S$3603,AF$1,0)</f>
        <v>#N/A</v>
      </c>
      <c r="AG424" s="79" t="e">
        <f>VLOOKUP($S424,'Grille de Tarif OQN'!$B$2:$S$3603,AG$1,0)</f>
        <v>#N/A</v>
      </c>
      <c r="AH424" s="79" t="e">
        <f>VLOOKUP($S424,'Grille de Tarif OQN'!$B$2:$S$3603,AH$1,0)</f>
        <v>#N/A</v>
      </c>
      <c r="AI424" s="79" t="e">
        <f>VLOOKUP($S424,'Grille de Tarif OQN'!$B$2:$S$3603,AI$1,0)</f>
        <v>#N/A</v>
      </c>
      <c r="AJ424" s="79" t="e">
        <f>VLOOKUP($S424,'Grille de Tarif OQN'!$B$2:$S$3603,AJ$1,0)</f>
        <v>#N/A</v>
      </c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72"/>
      <c r="AV424"/>
      <c r="AW424"/>
      <c r="AX424"/>
      <c r="AY424"/>
      <c r="AZ424" s="96">
        <f t="shared" si="137"/>
        <v>0</v>
      </c>
      <c r="BA424" s="24" t="e">
        <f t="shared" si="138"/>
        <v>#N/A</v>
      </c>
      <c r="BB424" s="24" t="e">
        <f t="shared" si="139"/>
        <v>#N/A</v>
      </c>
      <c r="BC424" s="24" t="e">
        <f t="shared" si="132"/>
        <v>#N/A</v>
      </c>
      <c r="BD424" s="24" t="e">
        <f t="shared" si="133"/>
        <v>#N/A</v>
      </c>
      <c r="BE424"/>
      <c r="BF424" t="e">
        <f t="shared" si="140"/>
        <v>#N/A</v>
      </c>
      <c r="BG424" t="str">
        <f t="shared" si="141"/>
        <v>HDJ</v>
      </c>
      <c r="BH424" s="20" t="e">
        <f t="shared" si="142"/>
        <v>#N/A</v>
      </c>
      <c r="BI424" s="20" t="e">
        <f t="shared" si="143"/>
        <v>#N/A</v>
      </c>
      <c r="BJ424" s="20" t="e">
        <f t="shared" si="144"/>
        <v>#N/A</v>
      </c>
      <c r="BK424" s="20" t="e">
        <f t="shared" si="145"/>
        <v>#N/A</v>
      </c>
      <c r="BL424" s="20" t="e">
        <f t="shared" si="146"/>
        <v>#N/A</v>
      </c>
      <c r="BM424" s="20" t="e">
        <f t="shared" si="134"/>
        <v>#N/A</v>
      </c>
      <c r="BN424" s="20" t="e">
        <f t="shared" si="147"/>
        <v>#N/A</v>
      </c>
    </row>
    <row r="425" spans="1:66">
      <c r="A425" s="92"/>
      <c r="B425" s="90"/>
      <c r="C425" s="90"/>
      <c r="D425" s="93"/>
      <c r="E425" s="93"/>
      <c r="F425" s="93"/>
      <c r="G425" s="93"/>
      <c r="H425" s="93"/>
      <c r="I425" s="93"/>
      <c r="J425" s="93"/>
      <c r="K425" s="93"/>
      <c r="L425" s="92"/>
      <c r="M425" s="93"/>
      <c r="N425" s="91">
        <f t="shared" si="128"/>
        <v>0</v>
      </c>
      <c r="O425" s="91" t="str">
        <f t="shared" si="129"/>
        <v/>
      </c>
      <c r="P425" s="91" t="str">
        <f t="shared" si="130"/>
        <v/>
      </c>
      <c r="Q425" s="91" t="str">
        <f t="shared" si="131"/>
        <v>HDJ</v>
      </c>
      <c r="R425" s="82"/>
      <c r="S425" s="95">
        <f t="shared" si="135"/>
        <v>0</v>
      </c>
      <c r="T425" s="95">
        <f t="shared" si="136"/>
        <v>0</v>
      </c>
      <c r="U425" s="79" t="e">
        <f>VLOOKUP($S425,'Grille de Tarif OQN'!$B$2:$S$3603,U$1,0)</f>
        <v>#N/A</v>
      </c>
      <c r="V425" s="79" t="e">
        <f>VLOOKUP($S425,'Grille de Tarif OQN'!$B$2:$S$3603,V$1,0)</f>
        <v>#N/A</v>
      </c>
      <c r="W425" s="79" t="e">
        <f>VLOOKUP($S425,'Grille de Tarif OQN'!$B$2:$S$3603,W$1,0)</f>
        <v>#N/A</v>
      </c>
      <c r="X425" s="79" t="e">
        <f>VLOOKUP($S425,'Grille de Tarif OQN'!$B$2:$S$3603,X$1,0)</f>
        <v>#N/A</v>
      </c>
      <c r="Y425" s="79" t="e">
        <f>VLOOKUP($S425,'Grille de Tarif OQN'!$B$2:$S$3603,Y$1,0)</f>
        <v>#N/A</v>
      </c>
      <c r="Z425" s="79" t="e">
        <f>VLOOKUP($S425,'Grille de Tarif OQN'!$B$2:$S$3603,Z$1,0)</f>
        <v>#N/A</v>
      </c>
      <c r="AA425" s="79" t="e">
        <f>VLOOKUP($S425,'Grille de Tarif OQN'!$B$2:$S$3603,AA$1,0)</f>
        <v>#N/A</v>
      </c>
      <c r="AB425" s="79" t="e">
        <f>VLOOKUP($S425,'Grille de Tarif OQN'!$B$2:$S$3603,AB$1,0)</f>
        <v>#N/A</v>
      </c>
      <c r="AC425" s="79" t="e">
        <f>VLOOKUP($S425,'Grille de Tarif OQN'!$B$2:$S$3603,AC$1,0)</f>
        <v>#N/A</v>
      </c>
      <c r="AD425" s="79" t="e">
        <f>VLOOKUP($S425,'Grille de Tarif OQN'!$B$2:$S$3603,AD$1,0)</f>
        <v>#N/A</v>
      </c>
      <c r="AE425" s="79" t="e">
        <f>VLOOKUP($S425,'Grille de Tarif OQN'!$B$2:$S$3603,AE$1,0)</f>
        <v>#N/A</v>
      </c>
      <c r="AF425" s="79" t="e">
        <f>VLOOKUP($S425,'Grille de Tarif OQN'!$B$2:$S$3603,AF$1,0)</f>
        <v>#N/A</v>
      </c>
      <c r="AG425" s="79" t="e">
        <f>VLOOKUP($S425,'Grille de Tarif OQN'!$B$2:$S$3603,AG$1,0)</f>
        <v>#N/A</v>
      </c>
      <c r="AH425" s="79" t="e">
        <f>VLOOKUP($S425,'Grille de Tarif OQN'!$B$2:$S$3603,AH$1,0)</f>
        <v>#N/A</v>
      </c>
      <c r="AI425" s="79" t="e">
        <f>VLOOKUP($S425,'Grille de Tarif OQN'!$B$2:$S$3603,AI$1,0)</f>
        <v>#N/A</v>
      </c>
      <c r="AJ425" s="79" t="e">
        <f>VLOOKUP($S425,'Grille de Tarif OQN'!$B$2:$S$3603,AJ$1,0)</f>
        <v>#N/A</v>
      </c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72"/>
      <c r="AV425"/>
      <c r="AW425"/>
      <c r="AX425"/>
      <c r="AY425"/>
      <c r="AZ425" s="96">
        <f t="shared" si="137"/>
        <v>0</v>
      </c>
      <c r="BA425" s="24" t="e">
        <f t="shared" si="138"/>
        <v>#N/A</v>
      </c>
      <c r="BB425" s="24" t="e">
        <f t="shared" si="139"/>
        <v>#N/A</v>
      </c>
      <c r="BC425" s="24" t="e">
        <f t="shared" si="132"/>
        <v>#N/A</v>
      </c>
      <c r="BD425" s="24" t="e">
        <f t="shared" si="133"/>
        <v>#N/A</v>
      </c>
      <c r="BE425"/>
      <c r="BF425" t="e">
        <f t="shared" si="140"/>
        <v>#N/A</v>
      </c>
      <c r="BG425" t="str">
        <f t="shared" si="141"/>
        <v>HDJ</v>
      </c>
      <c r="BH425" s="20" t="e">
        <f t="shared" si="142"/>
        <v>#N/A</v>
      </c>
      <c r="BI425" s="20" t="e">
        <f t="shared" si="143"/>
        <v>#N/A</v>
      </c>
      <c r="BJ425" s="20" t="e">
        <f t="shared" si="144"/>
        <v>#N/A</v>
      </c>
      <c r="BK425" s="20" t="e">
        <f t="shared" si="145"/>
        <v>#N/A</v>
      </c>
      <c r="BL425" s="20" t="e">
        <f t="shared" si="146"/>
        <v>#N/A</v>
      </c>
      <c r="BM425" s="20" t="e">
        <f t="shared" si="134"/>
        <v>#N/A</v>
      </c>
      <c r="BN425" s="20" t="e">
        <f t="shared" si="147"/>
        <v>#N/A</v>
      </c>
    </row>
    <row r="426" spans="1:66">
      <c r="A426" s="92"/>
      <c r="B426" s="90"/>
      <c r="C426" s="90"/>
      <c r="D426" s="93"/>
      <c r="E426" s="93"/>
      <c r="F426" s="93"/>
      <c r="G426" s="93"/>
      <c r="H426" s="93"/>
      <c r="I426" s="93"/>
      <c r="J426" s="93"/>
      <c r="K426" s="93"/>
      <c r="L426" s="92"/>
      <c r="M426" s="93"/>
      <c r="N426" s="91">
        <f t="shared" si="128"/>
        <v>0</v>
      </c>
      <c r="O426" s="91" t="str">
        <f t="shared" si="129"/>
        <v/>
      </c>
      <c r="P426" s="91" t="str">
        <f t="shared" si="130"/>
        <v/>
      </c>
      <c r="Q426" s="91" t="str">
        <f t="shared" si="131"/>
        <v>HDJ</v>
      </c>
      <c r="R426" s="82"/>
      <c r="S426" s="95">
        <f t="shared" si="135"/>
        <v>0</v>
      </c>
      <c r="T426" s="95">
        <f t="shared" si="136"/>
        <v>0</v>
      </c>
      <c r="U426" s="79" t="e">
        <f>VLOOKUP($S426,'Grille de Tarif OQN'!$B$2:$S$3603,U$1,0)</f>
        <v>#N/A</v>
      </c>
      <c r="V426" s="79" t="e">
        <f>VLOOKUP($S426,'Grille de Tarif OQN'!$B$2:$S$3603,V$1,0)</f>
        <v>#N/A</v>
      </c>
      <c r="W426" s="79" t="e">
        <f>VLOOKUP($S426,'Grille de Tarif OQN'!$B$2:$S$3603,W$1,0)</f>
        <v>#N/A</v>
      </c>
      <c r="X426" s="79" t="e">
        <f>VLOOKUP($S426,'Grille de Tarif OQN'!$B$2:$S$3603,X$1,0)</f>
        <v>#N/A</v>
      </c>
      <c r="Y426" s="79" t="e">
        <f>VLOOKUP($S426,'Grille de Tarif OQN'!$B$2:$S$3603,Y$1,0)</f>
        <v>#N/A</v>
      </c>
      <c r="Z426" s="79" t="e">
        <f>VLOOKUP($S426,'Grille de Tarif OQN'!$B$2:$S$3603,Z$1,0)</f>
        <v>#N/A</v>
      </c>
      <c r="AA426" s="79" t="e">
        <f>VLOOKUP($S426,'Grille de Tarif OQN'!$B$2:$S$3603,AA$1,0)</f>
        <v>#N/A</v>
      </c>
      <c r="AB426" s="79" t="e">
        <f>VLOOKUP($S426,'Grille de Tarif OQN'!$B$2:$S$3603,AB$1,0)</f>
        <v>#N/A</v>
      </c>
      <c r="AC426" s="79" t="e">
        <f>VLOOKUP($S426,'Grille de Tarif OQN'!$B$2:$S$3603,AC$1,0)</f>
        <v>#N/A</v>
      </c>
      <c r="AD426" s="79" t="e">
        <f>VLOOKUP($S426,'Grille de Tarif OQN'!$B$2:$S$3603,AD$1,0)</f>
        <v>#N/A</v>
      </c>
      <c r="AE426" s="79" t="e">
        <f>VLOOKUP($S426,'Grille de Tarif OQN'!$B$2:$S$3603,AE$1,0)</f>
        <v>#N/A</v>
      </c>
      <c r="AF426" s="79" t="e">
        <f>VLOOKUP($S426,'Grille de Tarif OQN'!$B$2:$S$3603,AF$1,0)</f>
        <v>#N/A</v>
      </c>
      <c r="AG426" s="79" t="e">
        <f>VLOOKUP($S426,'Grille de Tarif OQN'!$B$2:$S$3603,AG$1,0)</f>
        <v>#N/A</v>
      </c>
      <c r="AH426" s="79" t="e">
        <f>VLOOKUP($S426,'Grille de Tarif OQN'!$B$2:$S$3603,AH$1,0)</f>
        <v>#N/A</v>
      </c>
      <c r="AI426" s="79" t="e">
        <f>VLOOKUP($S426,'Grille de Tarif OQN'!$B$2:$S$3603,AI$1,0)</f>
        <v>#N/A</v>
      </c>
      <c r="AJ426" s="79" t="e">
        <f>VLOOKUP($S426,'Grille de Tarif OQN'!$B$2:$S$3603,AJ$1,0)</f>
        <v>#N/A</v>
      </c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72"/>
      <c r="AV426"/>
      <c r="AW426"/>
      <c r="AX426"/>
      <c r="AY426"/>
      <c r="AZ426" s="96">
        <f t="shared" si="137"/>
        <v>0</v>
      </c>
      <c r="BA426" s="24" t="e">
        <f t="shared" si="138"/>
        <v>#N/A</v>
      </c>
      <c r="BB426" s="24" t="e">
        <f t="shared" si="139"/>
        <v>#N/A</v>
      </c>
      <c r="BC426" s="24" t="e">
        <f t="shared" si="132"/>
        <v>#N/A</v>
      </c>
      <c r="BD426" s="24" t="e">
        <f t="shared" si="133"/>
        <v>#N/A</v>
      </c>
      <c r="BE426"/>
      <c r="BF426" t="e">
        <f t="shared" si="140"/>
        <v>#N/A</v>
      </c>
      <c r="BG426" t="str">
        <f t="shared" si="141"/>
        <v>HDJ</v>
      </c>
      <c r="BH426" s="20" t="e">
        <f t="shared" si="142"/>
        <v>#N/A</v>
      </c>
      <c r="BI426" s="20" t="e">
        <f t="shared" si="143"/>
        <v>#N/A</v>
      </c>
      <c r="BJ426" s="20" t="e">
        <f t="shared" si="144"/>
        <v>#N/A</v>
      </c>
      <c r="BK426" s="20" t="e">
        <f t="shared" si="145"/>
        <v>#N/A</v>
      </c>
      <c r="BL426" s="20" t="e">
        <f t="shared" si="146"/>
        <v>#N/A</v>
      </c>
      <c r="BM426" s="20" t="e">
        <f t="shared" si="134"/>
        <v>#N/A</v>
      </c>
      <c r="BN426" s="20" t="e">
        <f t="shared" si="147"/>
        <v>#N/A</v>
      </c>
    </row>
    <row r="427" spans="1:66">
      <c r="A427" s="92"/>
      <c r="B427" s="90"/>
      <c r="C427" s="90"/>
      <c r="D427" s="93"/>
      <c r="E427" s="93"/>
      <c r="F427" s="93"/>
      <c r="G427" s="93"/>
      <c r="H427" s="93"/>
      <c r="I427" s="93"/>
      <c r="J427" s="93"/>
      <c r="K427" s="93"/>
      <c r="L427" s="92"/>
      <c r="M427" s="93"/>
      <c r="N427" s="91">
        <f t="shared" si="128"/>
        <v>0</v>
      </c>
      <c r="O427" s="91" t="str">
        <f t="shared" si="129"/>
        <v/>
      </c>
      <c r="P427" s="91" t="str">
        <f t="shared" si="130"/>
        <v/>
      </c>
      <c r="Q427" s="91" t="str">
        <f t="shared" si="131"/>
        <v>HDJ</v>
      </c>
      <c r="R427" s="82"/>
      <c r="S427" s="95">
        <f t="shared" si="135"/>
        <v>0</v>
      </c>
      <c r="T427" s="95">
        <f t="shared" si="136"/>
        <v>0</v>
      </c>
      <c r="U427" s="79" t="e">
        <f>VLOOKUP($S427,'Grille de Tarif OQN'!$B$2:$S$3603,U$1,0)</f>
        <v>#N/A</v>
      </c>
      <c r="V427" s="79" t="e">
        <f>VLOOKUP($S427,'Grille de Tarif OQN'!$B$2:$S$3603,V$1,0)</f>
        <v>#N/A</v>
      </c>
      <c r="W427" s="79" t="e">
        <f>VLOOKUP($S427,'Grille de Tarif OQN'!$B$2:$S$3603,W$1,0)</f>
        <v>#N/A</v>
      </c>
      <c r="X427" s="79" t="e">
        <f>VLOOKUP($S427,'Grille de Tarif OQN'!$B$2:$S$3603,X$1,0)</f>
        <v>#N/A</v>
      </c>
      <c r="Y427" s="79" t="e">
        <f>VLOOKUP($S427,'Grille de Tarif OQN'!$B$2:$S$3603,Y$1,0)</f>
        <v>#N/A</v>
      </c>
      <c r="Z427" s="79" t="e">
        <f>VLOOKUP($S427,'Grille de Tarif OQN'!$B$2:$S$3603,Z$1,0)</f>
        <v>#N/A</v>
      </c>
      <c r="AA427" s="79" t="e">
        <f>VLOOKUP($S427,'Grille de Tarif OQN'!$B$2:$S$3603,AA$1,0)</f>
        <v>#N/A</v>
      </c>
      <c r="AB427" s="79" t="e">
        <f>VLOOKUP($S427,'Grille de Tarif OQN'!$B$2:$S$3603,AB$1,0)</f>
        <v>#N/A</v>
      </c>
      <c r="AC427" s="79" t="e">
        <f>VLOOKUP($S427,'Grille de Tarif OQN'!$B$2:$S$3603,AC$1,0)</f>
        <v>#N/A</v>
      </c>
      <c r="AD427" s="79" t="e">
        <f>VLOOKUP($S427,'Grille de Tarif OQN'!$B$2:$S$3603,AD$1,0)</f>
        <v>#N/A</v>
      </c>
      <c r="AE427" s="79" t="e">
        <f>VLOOKUP($S427,'Grille de Tarif OQN'!$B$2:$S$3603,AE$1,0)</f>
        <v>#N/A</v>
      </c>
      <c r="AF427" s="79" t="e">
        <f>VLOOKUP($S427,'Grille de Tarif OQN'!$B$2:$S$3603,AF$1,0)</f>
        <v>#N/A</v>
      </c>
      <c r="AG427" s="79" t="e">
        <f>VLOOKUP($S427,'Grille de Tarif OQN'!$B$2:$S$3603,AG$1,0)</f>
        <v>#N/A</v>
      </c>
      <c r="AH427" s="79" t="e">
        <f>VLOOKUP($S427,'Grille de Tarif OQN'!$B$2:$S$3603,AH$1,0)</f>
        <v>#N/A</v>
      </c>
      <c r="AI427" s="79" t="e">
        <f>VLOOKUP($S427,'Grille de Tarif OQN'!$B$2:$S$3603,AI$1,0)</f>
        <v>#N/A</v>
      </c>
      <c r="AJ427" s="79" t="e">
        <f>VLOOKUP($S427,'Grille de Tarif OQN'!$B$2:$S$3603,AJ$1,0)</f>
        <v>#N/A</v>
      </c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72"/>
      <c r="AV427"/>
      <c r="AW427"/>
      <c r="AX427"/>
      <c r="AY427"/>
      <c r="AZ427" s="96">
        <f t="shared" si="137"/>
        <v>0</v>
      </c>
      <c r="BA427" s="24" t="e">
        <f t="shared" si="138"/>
        <v>#N/A</v>
      </c>
      <c r="BB427" s="24" t="e">
        <f t="shared" si="139"/>
        <v>#N/A</v>
      </c>
      <c r="BC427" s="24" t="e">
        <f t="shared" si="132"/>
        <v>#N/A</v>
      </c>
      <c r="BD427" s="24" t="e">
        <f t="shared" si="133"/>
        <v>#N/A</v>
      </c>
      <c r="BE427"/>
      <c r="BF427" t="e">
        <f t="shared" si="140"/>
        <v>#N/A</v>
      </c>
      <c r="BG427" t="str">
        <f t="shared" si="141"/>
        <v>HDJ</v>
      </c>
      <c r="BH427" s="20" t="e">
        <f t="shared" si="142"/>
        <v>#N/A</v>
      </c>
      <c r="BI427" s="20" t="e">
        <f t="shared" si="143"/>
        <v>#N/A</v>
      </c>
      <c r="BJ427" s="20" t="e">
        <f t="shared" si="144"/>
        <v>#N/A</v>
      </c>
      <c r="BK427" s="20" t="e">
        <f t="shared" si="145"/>
        <v>#N/A</v>
      </c>
      <c r="BL427" s="20" t="e">
        <f t="shared" si="146"/>
        <v>#N/A</v>
      </c>
      <c r="BM427" s="20" t="e">
        <f t="shared" si="134"/>
        <v>#N/A</v>
      </c>
      <c r="BN427" s="20" t="e">
        <f t="shared" si="147"/>
        <v>#N/A</v>
      </c>
    </row>
    <row r="428" spans="1:66">
      <c r="A428" s="92"/>
      <c r="B428" s="90"/>
      <c r="C428" s="90"/>
      <c r="D428" s="93"/>
      <c r="E428" s="93"/>
      <c r="F428" s="93"/>
      <c r="G428" s="93"/>
      <c r="H428" s="93"/>
      <c r="I428" s="93"/>
      <c r="J428" s="93"/>
      <c r="K428" s="93"/>
      <c r="L428" s="92"/>
      <c r="M428" s="93"/>
      <c r="N428" s="91">
        <f t="shared" si="128"/>
        <v>0</v>
      </c>
      <c r="O428" s="91" t="str">
        <f t="shared" si="129"/>
        <v/>
      </c>
      <c r="P428" s="91" t="str">
        <f t="shared" si="130"/>
        <v/>
      </c>
      <c r="Q428" s="91" t="str">
        <f t="shared" si="131"/>
        <v>HDJ</v>
      </c>
      <c r="R428" s="82"/>
      <c r="S428" s="95">
        <f t="shared" si="135"/>
        <v>0</v>
      </c>
      <c r="T428" s="95">
        <f t="shared" si="136"/>
        <v>0</v>
      </c>
      <c r="U428" s="79" t="e">
        <f>VLOOKUP($S428,'Grille de Tarif OQN'!$B$2:$S$3603,U$1,0)</f>
        <v>#N/A</v>
      </c>
      <c r="V428" s="79" t="e">
        <f>VLOOKUP($S428,'Grille de Tarif OQN'!$B$2:$S$3603,V$1,0)</f>
        <v>#N/A</v>
      </c>
      <c r="W428" s="79" t="e">
        <f>VLOOKUP($S428,'Grille de Tarif OQN'!$B$2:$S$3603,W$1,0)</f>
        <v>#N/A</v>
      </c>
      <c r="X428" s="79" t="e">
        <f>VLOOKUP($S428,'Grille de Tarif OQN'!$B$2:$S$3603,X$1,0)</f>
        <v>#N/A</v>
      </c>
      <c r="Y428" s="79" t="e">
        <f>VLOOKUP($S428,'Grille de Tarif OQN'!$B$2:$S$3603,Y$1,0)</f>
        <v>#N/A</v>
      </c>
      <c r="Z428" s="79" t="e">
        <f>VLOOKUP($S428,'Grille de Tarif OQN'!$B$2:$S$3603,Z$1,0)</f>
        <v>#N/A</v>
      </c>
      <c r="AA428" s="79" t="e">
        <f>VLOOKUP($S428,'Grille de Tarif OQN'!$B$2:$S$3603,AA$1,0)</f>
        <v>#N/A</v>
      </c>
      <c r="AB428" s="79" t="e">
        <f>VLOOKUP($S428,'Grille de Tarif OQN'!$B$2:$S$3603,AB$1,0)</f>
        <v>#N/A</v>
      </c>
      <c r="AC428" s="79" t="e">
        <f>VLOOKUP($S428,'Grille de Tarif OQN'!$B$2:$S$3603,AC$1,0)</f>
        <v>#N/A</v>
      </c>
      <c r="AD428" s="79" t="e">
        <f>VLOOKUP($S428,'Grille de Tarif OQN'!$B$2:$S$3603,AD$1,0)</f>
        <v>#N/A</v>
      </c>
      <c r="AE428" s="79" t="e">
        <f>VLOOKUP($S428,'Grille de Tarif OQN'!$B$2:$S$3603,AE$1,0)</f>
        <v>#N/A</v>
      </c>
      <c r="AF428" s="79" t="e">
        <f>VLOOKUP($S428,'Grille de Tarif OQN'!$B$2:$S$3603,AF$1,0)</f>
        <v>#N/A</v>
      </c>
      <c r="AG428" s="79" t="e">
        <f>VLOOKUP($S428,'Grille de Tarif OQN'!$B$2:$S$3603,AG$1,0)</f>
        <v>#N/A</v>
      </c>
      <c r="AH428" s="79" t="e">
        <f>VLOOKUP($S428,'Grille de Tarif OQN'!$B$2:$S$3603,AH$1,0)</f>
        <v>#N/A</v>
      </c>
      <c r="AI428" s="79" t="e">
        <f>VLOOKUP($S428,'Grille de Tarif OQN'!$B$2:$S$3603,AI$1,0)</f>
        <v>#N/A</v>
      </c>
      <c r="AJ428" s="79" t="e">
        <f>VLOOKUP($S428,'Grille de Tarif OQN'!$B$2:$S$3603,AJ$1,0)</f>
        <v>#N/A</v>
      </c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72"/>
      <c r="AV428"/>
      <c r="AW428"/>
      <c r="AX428"/>
      <c r="AY428"/>
      <c r="AZ428" s="96">
        <f t="shared" si="137"/>
        <v>0</v>
      </c>
      <c r="BA428" s="24" t="e">
        <f t="shared" si="138"/>
        <v>#N/A</v>
      </c>
      <c r="BB428" s="24" t="e">
        <f t="shared" si="139"/>
        <v>#N/A</v>
      </c>
      <c r="BC428" s="24" t="e">
        <f t="shared" si="132"/>
        <v>#N/A</v>
      </c>
      <c r="BD428" s="24" t="e">
        <f t="shared" si="133"/>
        <v>#N/A</v>
      </c>
      <c r="BE428"/>
      <c r="BF428" t="e">
        <f t="shared" si="140"/>
        <v>#N/A</v>
      </c>
      <c r="BG428" t="str">
        <f t="shared" si="141"/>
        <v>HDJ</v>
      </c>
      <c r="BH428" s="20" t="e">
        <f t="shared" si="142"/>
        <v>#N/A</v>
      </c>
      <c r="BI428" s="20" t="e">
        <f t="shared" si="143"/>
        <v>#N/A</v>
      </c>
      <c r="BJ428" s="20" t="e">
        <f t="shared" si="144"/>
        <v>#N/A</v>
      </c>
      <c r="BK428" s="20" t="e">
        <f t="shared" si="145"/>
        <v>#N/A</v>
      </c>
      <c r="BL428" s="20" t="e">
        <f t="shared" si="146"/>
        <v>#N/A</v>
      </c>
      <c r="BM428" s="20" t="e">
        <f t="shared" si="134"/>
        <v>#N/A</v>
      </c>
      <c r="BN428" s="20" t="e">
        <f t="shared" si="147"/>
        <v>#N/A</v>
      </c>
    </row>
    <row r="429" spans="1:66">
      <c r="A429" s="92"/>
      <c r="B429" s="90"/>
      <c r="C429" s="90"/>
      <c r="D429" s="93"/>
      <c r="E429" s="93"/>
      <c r="F429" s="93"/>
      <c r="G429" s="93"/>
      <c r="H429" s="93"/>
      <c r="I429" s="93"/>
      <c r="J429" s="93"/>
      <c r="K429" s="93"/>
      <c r="L429" s="92"/>
      <c r="M429" s="93"/>
      <c r="N429" s="91">
        <f t="shared" si="128"/>
        <v>0</v>
      </c>
      <c r="O429" s="91" t="str">
        <f t="shared" si="129"/>
        <v/>
      </c>
      <c r="P429" s="91" t="str">
        <f t="shared" si="130"/>
        <v/>
      </c>
      <c r="Q429" s="91" t="str">
        <f t="shared" si="131"/>
        <v>HDJ</v>
      </c>
      <c r="R429" s="82"/>
      <c r="S429" s="95">
        <f t="shared" si="135"/>
        <v>0</v>
      </c>
      <c r="T429" s="95">
        <f t="shared" si="136"/>
        <v>0</v>
      </c>
      <c r="U429" s="79" t="e">
        <f>VLOOKUP($S429,'Grille de Tarif OQN'!$B$2:$S$3603,U$1,0)</f>
        <v>#N/A</v>
      </c>
      <c r="V429" s="79" t="e">
        <f>VLOOKUP($S429,'Grille de Tarif OQN'!$B$2:$S$3603,V$1,0)</f>
        <v>#N/A</v>
      </c>
      <c r="W429" s="79" t="e">
        <f>VLOOKUP($S429,'Grille de Tarif OQN'!$B$2:$S$3603,W$1,0)</f>
        <v>#N/A</v>
      </c>
      <c r="X429" s="79" t="e">
        <f>VLOOKUP($S429,'Grille de Tarif OQN'!$B$2:$S$3603,X$1,0)</f>
        <v>#N/A</v>
      </c>
      <c r="Y429" s="79" t="e">
        <f>VLOOKUP($S429,'Grille de Tarif OQN'!$B$2:$S$3603,Y$1,0)</f>
        <v>#N/A</v>
      </c>
      <c r="Z429" s="79" t="e">
        <f>VLOOKUP($S429,'Grille de Tarif OQN'!$B$2:$S$3603,Z$1,0)</f>
        <v>#N/A</v>
      </c>
      <c r="AA429" s="79" t="e">
        <f>VLOOKUP($S429,'Grille de Tarif OQN'!$B$2:$S$3603,AA$1,0)</f>
        <v>#N/A</v>
      </c>
      <c r="AB429" s="79" t="e">
        <f>VLOOKUP($S429,'Grille de Tarif OQN'!$B$2:$S$3603,AB$1,0)</f>
        <v>#N/A</v>
      </c>
      <c r="AC429" s="79" t="e">
        <f>VLOOKUP($S429,'Grille de Tarif OQN'!$B$2:$S$3603,AC$1,0)</f>
        <v>#N/A</v>
      </c>
      <c r="AD429" s="79" t="e">
        <f>VLOOKUP($S429,'Grille de Tarif OQN'!$B$2:$S$3603,AD$1,0)</f>
        <v>#N/A</v>
      </c>
      <c r="AE429" s="79" t="e">
        <f>VLOOKUP($S429,'Grille de Tarif OQN'!$B$2:$S$3603,AE$1,0)</f>
        <v>#N/A</v>
      </c>
      <c r="AF429" s="79" t="e">
        <f>VLOOKUP($S429,'Grille de Tarif OQN'!$B$2:$S$3603,AF$1,0)</f>
        <v>#N/A</v>
      </c>
      <c r="AG429" s="79" t="e">
        <f>VLOOKUP($S429,'Grille de Tarif OQN'!$B$2:$S$3603,AG$1,0)</f>
        <v>#N/A</v>
      </c>
      <c r="AH429" s="79" t="e">
        <f>VLOOKUP($S429,'Grille de Tarif OQN'!$B$2:$S$3603,AH$1,0)</f>
        <v>#N/A</v>
      </c>
      <c r="AI429" s="79" t="e">
        <f>VLOOKUP($S429,'Grille de Tarif OQN'!$B$2:$S$3603,AI$1,0)</f>
        <v>#N/A</v>
      </c>
      <c r="AJ429" s="79" t="e">
        <f>VLOOKUP($S429,'Grille de Tarif OQN'!$B$2:$S$3603,AJ$1,0)</f>
        <v>#N/A</v>
      </c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72"/>
      <c r="AV429"/>
      <c r="AW429"/>
      <c r="AX429"/>
      <c r="AY429"/>
      <c r="AZ429" s="96">
        <f t="shared" si="137"/>
        <v>0</v>
      </c>
      <c r="BA429" s="24" t="e">
        <f t="shared" si="138"/>
        <v>#N/A</v>
      </c>
      <c r="BB429" s="24" t="e">
        <f t="shared" si="139"/>
        <v>#N/A</v>
      </c>
      <c r="BC429" s="24" t="e">
        <f t="shared" si="132"/>
        <v>#N/A</v>
      </c>
      <c r="BD429" s="24" t="e">
        <f t="shared" si="133"/>
        <v>#N/A</v>
      </c>
      <c r="BE429"/>
      <c r="BF429" t="e">
        <f t="shared" si="140"/>
        <v>#N/A</v>
      </c>
      <c r="BG429" t="str">
        <f t="shared" si="141"/>
        <v>HDJ</v>
      </c>
      <c r="BH429" s="20" t="e">
        <f t="shared" si="142"/>
        <v>#N/A</v>
      </c>
      <c r="BI429" s="20" t="e">
        <f t="shared" si="143"/>
        <v>#N/A</v>
      </c>
      <c r="BJ429" s="20" t="e">
        <f t="shared" si="144"/>
        <v>#N/A</v>
      </c>
      <c r="BK429" s="20" t="e">
        <f t="shared" si="145"/>
        <v>#N/A</v>
      </c>
      <c r="BL429" s="20" t="e">
        <f t="shared" si="146"/>
        <v>#N/A</v>
      </c>
      <c r="BM429" s="20" t="e">
        <f t="shared" si="134"/>
        <v>#N/A</v>
      </c>
      <c r="BN429" s="20" t="e">
        <f t="shared" si="147"/>
        <v>#N/A</v>
      </c>
    </row>
    <row r="430" spans="1:66">
      <c r="A430" s="92"/>
      <c r="B430" s="90"/>
      <c r="C430" s="90"/>
      <c r="D430" s="93"/>
      <c r="E430" s="93"/>
      <c r="F430" s="93"/>
      <c r="G430" s="93"/>
      <c r="H430" s="93"/>
      <c r="I430" s="93"/>
      <c r="J430" s="93"/>
      <c r="K430" s="93"/>
      <c r="L430" s="92"/>
      <c r="M430" s="93"/>
      <c r="N430" s="91">
        <f t="shared" si="128"/>
        <v>0</v>
      </c>
      <c r="O430" s="91" t="str">
        <f t="shared" si="129"/>
        <v/>
      </c>
      <c r="P430" s="91" t="str">
        <f t="shared" si="130"/>
        <v/>
      </c>
      <c r="Q430" s="91" t="str">
        <f t="shared" si="131"/>
        <v>HDJ</v>
      </c>
      <c r="R430" s="82"/>
      <c r="S430" s="95">
        <f t="shared" si="135"/>
        <v>0</v>
      </c>
      <c r="T430" s="95">
        <f t="shared" si="136"/>
        <v>0</v>
      </c>
      <c r="U430" s="79" t="e">
        <f>VLOOKUP($S430,'Grille de Tarif OQN'!$B$2:$S$3603,U$1,0)</f>
        <v>#N/A</v>
      </c>
      <c r="V430" s="79" t="e">
        <f>VLOOKUP($S430,'Grille de Tarif OQN'!$B$2:$S$3603,V$1,0)</f>
        <v>#N/A</v>
      </c>
      <c r="W430" s="79" t="e">
        <f>VLOOKUP($S430,'Grille de Tarif OQN'!$B$2:$S$3603,W$1,0)</f>
        <v>#N/A</v>
      </c>
      <c r="X430" s="79" t="e">
        <f>VLOOKUP($S430,'Grille de Tarif OQN'!$B$2:$S$3603,X$1,0)</f>
        <v>#N/A</v>
      </c>
      <c r="Y430" s="79" t="e">
        <f>VLOOKUP($S430,'Grille de Tarif OQN'!$B$2:$S$3603,Y$1,0)</f>
        <v>#N/A</v>
      </c>
      <c r="Z430" s="79" t="e">
        <f>VLOOKUP($S430,'Grille de Tarif OQN'!$B$2:$S$3603,Z$1,0)</f>
        <v>#N/A</v>
      </c>
      <c r="AA430" s="79" t="e">
        <f>VLOOKUP($S430,'Grille de Tarif OQN'!$B$2:$S$3603,AA$1,0)</f>
        <v>#N/A</v>
      </c>
      <c r="AB430" s="79" t="e">
        <f>VLOOKUP($S430,'Grille de Tarif OQN'!$B$2:$S$3603,AB$1,0)</f>
        <v>#N/A</v>
      </c>
      <c r="AC430" s="79" t="e">
        <f>VLOOKUP($S430,'Grille de Tarif OQN'!$B$2:$S$3603,AC$1,0)</f>
        <v>#N/A</v>
      </c>
      <c r="AD430" s="79" t="e">
        <f>VLOOKUP($S430,'Grille de Tarif OQN'!$B$2:$S$3603,AD$1,0)</f>
        <v>#N/A</v>
      </c>
      <c r="AE430" s="79" t="e">
        <f>VLOOKUP($S430,'Grille de Tarif OQN'!$B$2:$S$3603,AE$1,0)</f>
        <v>#N/A</v>
      </c>
      <c r="AF430" s="79" t="e">
        <f>VLOOKUP($S430,'Grille de Tarif OQN'!$B$2:$S$3603,AF$1,0)</f>
        <v>#N/A</v>
      </c>
      <c r="AG430" s="79" t="e">
        <f>VLOOKUP($S430,'Grille de Tarif OQN'!$B$2:$S$3603,AG$1,0)</f>
        <v>#N/A</v>
      </c>
      <c r="AH430" s="79" t="e">
        <f>VLOOKUP($S430,'Grille de Tarif OQN'!$B$2:$S$3603,AH$1,0)</f>
        <v>#N/A</v>
      </c>
      <c r="AI430" s="79" t="e">
        <f>VLOOKUP($S430,'Grille de Tarif OQN'!$B$2:$S$3603,AI$1,0)</f>
        <v>#N/A</v>
      </c>
      <c r="AJ430" s="79" t="e">
        <f>VLOOKUP($S430,'Grille de Tarif OQN'!$B$2:$S$3603,AJ$1,0)</f>
        <v>#N/A</v>
      </c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72"/>
      <c r="AV430"/>
      <c r="AW430"/>
      <c r="AX430"/>
      <c r="AY430"/>
      <c r="AZ430" s="96">
        <f t="shared" si="137"/>
        <v>0</v>
      </c>
      <c r="BA430" s="24" t="e">
        <f t="shared" si="138"/>
        <v>#N/A</v>
      </c>
      <c r="BB430" s="24" t="e">
        <f t="shared" si="139"/>
        <v>#N/A</v>
      </c>
      <c r="BC430" s="24" t="e">
        <f t="shared" si="132"/>
        <v>#N/A</v>
      </c>
      <c r="BD430" s="24" t="e">
        <f t="shared" si="133"/>
        <v>#N/A</v>
      </c>
      <c r="BE430"/>
      <c r="BF430" t="e">
        <f t="shared" si="140"/>
        <v>#N/A</v>
      </c>
      <c r="BG430" t="str">
        <f t="shared" si="141"/>
        <v>HDJ</v>
      </c>
      <c r="BH430" s="20" t="e">
        <f t="shared" si="142"/>
        <v>#N/A</v>
      </c>
      <c r="BI430" s="20" t="e">
        <f t="shared" si="143"/>
        <v>#N/A</v>
      </c>
      <c r="BJ430" s="20" t="e">
        <f t="shared" si="144"/>
        <v>#N/A</v>
      </c>
      <c r="BK430" s="20" t="e">
        <f t="shared" si="145"/>
        <v>#N/A</v>
      </c>
      <c r="BL430" s="20" t="e">
        <f t="shared" si="146"/>
        <v>#N/A</v>
      </c>
      <c r="BM430" s="20" t="e">
        <f t="shared" si="134"/>
        <v>#N/A</v>
      </c>
      <c r="BN430" s="20" t="e">
        <f t="shared" si="147"/>
        <v>#N/A</v>
      </c>
    </row>
    <row r="431" spans="1:66">
      <c r="A431" s="92"/>
      <c r="B431" s="90"/>
      <c r="C431" s="90"/>
      <c r="D431" s="93"/>
      <c r="E431" s="93"/>
      <c r="F431" s="93"/>
      <c r="G431" s="93"/>
      <c r="H431" s="93"/>
      <c r="I431" s="93"/>
      <c r="J431" s="93"/>
      <c r="K431" s="93"/>
      <c r="L431" s="92"/>
      <c r="M431" s="93"/>
      <c r="N431" s="91">
        <f t="shared" si="128"/>
        <v>0</v>
      </c>
      <c r="O431" s="91" t="str">
        <f t="shared" si="129"/>
        <v/>
      </c>
      <c r="P431" s="91" t="str">
        <f t="shared" si="130"/>
        <v/>
      </c>
      <c r="Q431" s="91" t="str">
        <f t="shared" si="131"/>
        <v>HDJ</v>
      </c>
      <c r="R431" s="82"/>
      <c r="S431" s="95">
        <f t="shared" si="135"/>
        <v>0</v>
      </c>
      <c r="T431" s="95">
        <f t="shared" si="136"/>
        <v>0</v>
      </c>
      <c r="U431" s="79" t="e">
        <f>VLOOKUP($S431,'Grille de Tarif OQN'!$B$2:$S$3603,U$1,0)</f>
        <v>#N/A</v>
      </c>
      <c r="V431" s="79" t="e">
        <f>VLOOKUP($S431,'Grille de Tarif OQN'!$B$2:$S$3603,V$1,0)</f>
        <v>#N/A</v>
      </c>
      <c r="W431" s="79" t="e">
        <f>VLOOKUP($S431,'Grille de Tarif OQN'!$B$2:$S$3603,W$1,0)</f>
        <v>#N/A</v>
      </c>
      <c r="X431" s="79" t="e">
        <f>VLOOKUP($S431,'Grille de Tarif OQN'!$B$2:$S$3603,X$1,0)</f>
        <v>#N/A</v>
      </c>
      <c r="Y431" s="79" t="e">
        <f>VLOOKUP($S431,'Grille de Tarif OQN'!$B$2:$S$3603,Y$1,0)</f>
        <v>#N/A</v>
      </c>
      <c r="Z431" s="79" t="e">
        <f>VLOOKUP($S431,'Grille de Tarif OQN'!$B$2:$S$3603,Z$1,0)</f>
        <v>#N/A</v>
      </c>
      <c r="AA431" s="79" t="e">
        <f>VLOOKUP($S431,'Grille de Tarif OQN'!$B$2:$S$3603,AA$1,0)</f>
        <v>#N/A</v>
      </c>
      <c r="AB431" s="79" t="e">
        <f>VLOOKUP($S431,'Grille de Tarif OQN'!$B$2:$S$3603,AB$1,0)</f>
        <v>#N/A</v>
      </c>
      <c r="AC431" s="79" t="e">
        <f>VLOOKUP($S431,'Grille de Tarif OQN'!$B$2:$S$3603,AC$1,0)</f>
        <v>#N/A</v>
      </c>
      <c r="AD431" s="79" t="e">
        <f>VLOOKUP($S431,'Grille de Tarif OQN'!$B$2:$S$3603,AD$1,0)</f>
        <v>#N/A</v>
      </c>
      <c r="AE431" s="79" t="e">
        <f>VLOOKUP($S431,'Grille de Tarif OQN'!$B$2:$S$3603,AE$1,0)</f>
        <v>#N/A</v>
      </c>
      <c r="AF431" s="79" t="e">
        <f>VLOOKUP($S431,'Grille de Tarif OQN'!$B$2:$S$3603,AF$1,0)</f>
        <v>#N/A</v>
      </c>
      <c r="AG431" s="79" t="e">
        <f>VLOOKUP($S431,'Grille de Tarif OQN'!$B$2:$S$3603,AG$1,0)</f>
        <v>#N/A</v>
      </c>
      <c r="AH431" s="79" t="e">
        <f>VLOOKUP($S431,'Grille de Tarif OQN'!$B$2:$S$3603,AH$1,0)</f>
        <v>#N/A</v>
      </c>
      <c r="AI431" s="79" t="e">
        <f>VLOOKUP($S431,'Grille de Tarif OQN'!$B$2:$S$3603,AI$1,0)</f>
        <v>#N/A</v>
      </c>
      <c r="AJ431" s="79" t="e">
        <f>VLOOKUP($S431,'Grille de Tarif OQN'!$B$2:$S$3603,AJ$1,0)</f>
        <v>#N/A</v>
      </c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72"/>
      <c r="AV431"/>
      <c r="AW431"/>
      <c r="AX431"/>
      <c r="AY431"/>
      <c r="AZ431" s="96">
        <f t="shared" si="137"/>
        <v>0</v>
      </c>
      <c r="BA431" s="24" t="e">
        <f t="shared" si="138"/>
        <v>#N/A</v>
      </c>
      <c r="BB431" s="24" t="e">
        <f t="shared" si="139"/>
        <v>#N/A</v>
      </c>
      <c r="BC431" s="24" t="e">
        <f t="shared" si="132"/>
        <v>#N/A</v>
      </c>
      <c r="BD431" s="24" t="e">
        <f t="shared" si="133"/>
        <v>#N/A</v>
      </c>
      <c r="BE431"/>
      <c r="BF431" t="e">
        <f t="shared" si="140"/>
        <v>#N/A</v>
      </c>
      <c r="BG431" t="str">
        <f t="shared" si="141"/>
        <v>HDJ</v>
      </c>
      <c r="BH431" s="20" t="e">
        <f t="shared" si="142"/>
        <v>#N/A</v>
      </c>
      <c r="BI431" s="20" t="e">
        <f t="shared" si="143"/>
        <v>#N/A</v>
      </c>
      <c r="BJ431" s="20" t="e">
        <f t="shared" si="144"/>
        <v>#N/A</v>
      </c>
      <c r="BK431" s="20" t="e">
        <f t="shared" si="145"/>
        <v>#N/A</v>
      </c>
      <c r="BL431" s="20" t="e">
        <f t="shared" si="146"/>
        <v>#N/A</v>
      </c>
      <c r="BM431" s="20" t="e">
        <f t="shared" si="134"/>
        <v>#N/A</v>
      </c>
      <c r="BN431" s="20" t="e">
        <f t="shared" si="147"/>
        <v>#N/A</v>
      </c>
    </row>
    <row r="432" spans="1:66">
      <c r="A432" s="92"/>
      <c r="B432" s="90"/>
      <c r="C432" s="90"/>
      <c r="D432" s="93"/>
      <c r="E432" s="93"/>
      <c r="F432" s="93"/>
      <c r="G432" s="93"/>
      <c r="H432" s="93"/>
      <c r="I432" s="93"/>
      <c r="J432" s="93"/>
      <c r="K432" s="93"/>
      <c r="L432" s="92"/>
      <c r="M432" s="93"/>
      <c r="N432" s="91">
        <f t="shared" si="128"/>
        <v>0</v>
      </c>
      <c r="O432" s="91" t="str">
        <f t="shared" si="129"/>
        <v/>
      </c>
      <c r="P432" s="91" t="str">
        <f t="shared" si="130"/>
        <v/>
      </c>
      <c r="Q432" s="91" t="str">
        <f t="shared" si="131"/>
        <v>HDJ</v>
      </c>
      <c r="R432" s="82"/>
      <c r="S432" s="95">
        <f t="shared" si="135"/>
        <v>0</v>
      </c>
      <c r="T432" s="95">
        <f t="shared" si="136"/>
        <v>0</v>
      </c>
      <c r="U432" s="79" t="e">
        <f>VLOOKUP($S432,'Grille de Tarif OQN'!$B$2:$S$3603,U$1,0)</f>
        <v>#N/A</v>
      </c>
      <c r="V432" s="79" t="e">
        <f>VLOOKUP($S432,'Grille de Tarif OQN'!$B$2:$S$3603,V$1,0)</f>
        <v>#N/A</v>
      </c>
      <c r="W432" s="79" t="e">
        <f>VLOOKUP($S432,'Grille de Tarif OQN'!$B$2:$S$3603,W$1,0)</f>
        <v>#N/A</v>
      </c>
      <c r="X432" s="79" t="e">
        <f>VLOOKUP($S432,'Grille de Tarif OQN'!$B$2:$S$3603,X$1,0)</f>
        <v>#N/A</v>
      </c>
      <c r="Y432" s="79" t="e">
        <f>VLOOKUP($S432,'Grille de Tarif OQN'!$B$2:$S$3603,Y$1,0)</f>
        <v>#N/A</v>
      </c>
      <c r="Z432" s="79" t="e">
        <f>VLOOKUP($S432,'Grille de Tarif OQN'!$B$2:$S$3603,Z$1,0)</f>
        <v>#N/A</v>
      </c>
      <c r="AA432" s="79" t="e">
        <f>VLOOKUP($S432,'Grille de Tarif OQN'!$B$2:$S$3603,AA$1,0)</f>
        <v>#N/A</v>
      </c>
      <c r="AB432" s="79" t="e">
        <f>VLOOKUP($S432,'Grille de Tarif OQN'!$B$2:$S$3603,AB$1,0)</f>
        <v>#N/A</v>
      </c>
      <c r="AC432" s="79" t="e">
        <f>VLOOKUP($S432,'Grille de Tarif OQN'!$B$2:$S$3603,AC$1,0)</f>
        <v>#N/A</v>
      </c>
      <c r="AD432" s="79" t="e">
        <f>VLOOKUP($S432,'Grille de Tarif OQN'!$B$2:$S$3603,AD$1,0)</f>
        <v>#N/A</v>
      </c>
      <c r="AE432" s="79" t="e">
        <f>VLOOKUP($S432,'Grille de Tarif OQN'!$B$2:$S$3603,AE$1,0)</f>
        <v>#N/A</v>
      </c>
      <c r="AF432" s="79" t="e">
        <f>VLOOKUP($S432,'Grille de Tarif OQN'!$B$2:$S$3603,AF$1,0)</f>
        <v>#N/A</v>
      </c>
      <c r="AG432" s="79" t="e">
        <f>VLOOKUP($S432,'Grille de Tarif OQN'!$B$2:$S$3603,AG$1,0)</f>
        <v>#N/A</v>
      </c>
      <c r="AH432" s="79" t="e">
        <f>VLOOKUP($S432,'Grille de Tarif OQN'!$B$2:$S$3603,AH$1,0)</f>
        <v>#N/A</v>
      </c>
      <c r="AI432" s="79" t="e">
        <f>VLOOKUP($S432,'Grille de Tarif OQN'!$B$2:$S$3603,AI$1,0)</f>
        <v>#N/A</v>
      </c>
      <c r="AJ432" s="79" t="e">
        <f>VLOOKUP($S432,'Grille de Tarif OQN'!$B$2:$S$3603,AJ$1,0)</f>
        <v>#N/A</v>
      </c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72"/>
      <c r="AV432"/>
      <c r="AW432"/>
      <c r="AX432"/>
      <c r="AY432"/>
      <c r="AZ432" s="96">
        <f t="shared" si="137"/>
        <v>0</v>
      </c>
      <c r="BA432" s="24" t="e">
        <f t="shared" si="138"/>
        <v>#N/A</v>
      </c>
      <c r="BB432" s="24" t="e">
        <f t="shared" si="139"/>
        <v>#N/A</v>
      </c>
      <c r="BC432" s="24" t="e">
        <f t="shared" si="132"/>
        <v>#N/A</v>
      </c>
      <c r="BD432" s="24" t="e">
        <f t="shared" si="133"/>
        <v>#N/A</v>
      </c>
      <c r="BE432"/>
      <c r="BF432" t="e">
        <f t="shared" si="140"/>
        <v>#N/A</v>
      </c>
      <c r="BG432" t="str">
        <f t="shared" si="141"/>
        <v>HDJ</v>
      </c>
      <c r="BH432" s="20" t="e">
        <f t="shared" si="142"/>
        <v>#N/A</v>
      </c>
      <c r="BI432" s="20" t="e">
        <f t="shared" si="143"/>
        <v>#N/A</v>
      </c>
      <c r="BJ432" s="20" t="e">
        <f t="shared" si="144"/>
        <v>#N/A</v>
      </c>
      <c r="BK432" s="20" t="e">
        <f t="shared" si="145"/>
        <v>#N/A</v>
      </c>
      <c r="BL432" s="20" t="e">
        <f t="shared" si="146"/>
        <v>#N/A</v>
      </c>
      <c r="BM432" s="20" t="e">
        <f t="shared" si="134"/>
        <v>#N/A</v>
      </c>
      <c r="BN432" s="20" t="e">
        <f t="shared" si="147"/>
        <v>#N/A</v>
      </c>
    </row>
    <row r="433" spans="1:66">
      <c r="A433" s="92"/>
      <c r="B433" s="90"/>
      <c r="C433" s="90"/>
      <c r="D433" s="93"/>
      <c r="E433" s="93"/>
      <c r="F433" s="93"/>
      <c r="G433" s="93"/>
      <c r="H433" s="93"/>
      <c r="I433" s="93"/>
      <c r="J433" s="93"/>
      <c r="K433" s="93"/>
      <c r="L433" s="92"/>
      <c r="M433" s="93"/>
      <c r="N433" s="91">
        <f t="shared" si="128"/>
        <v>0</v>
      </c>
      <c r="O433" s="91" t="str">
        <f t="shared" si="129"/>
        <v/>
      </c>
      <c r="P433" s="91" t="str">
        <f t="shared" si="130"/>
        <v/>
      </c>
      <c r="Q433" s="91" t="str">
        <f t="shared" si="131"/>
        <v>HDJ</v>
      </c>
      <c r="R433" s="82"/>
      <c r="S433" s="95">
        <f t="shared" si="135"/>
        <v>0</v>
      </c>
      <c r="T433" s="95">
        <f t="shared" si="136"/>
        <v>0</v>
      </c>
      <c r="U433" s="79" t="e">
        <f>VLOOKUP($S433,'Grille de Tarif OQN'!$B$2:$S$3603,U$1,0)</f>
        <v>#N/A</v>
      </c>
      <c r="V433" s="79" t="e">
        <f>VLOOKUP($S433,'Grille de Tarif OQN'!$B$2:$S$3603,V$1,0)</f>
        <v>#N/A</v>
      </c>
      <c r="W433" s="79" t="e">
        <f>VLOOKUP($S433,'Grille de Tarif OQN'!$B$2:$S$3603,W$1,0)</f>
        <v>#N/A</v>
      </c>
      <c r="X433" s="79" t="e">
        <f>VLOOKUP($S433,'Grille de Tarif OQN'!$B$2:$S$3603,X$1,0)</f>
        <v>#N/A</v>
      </c>
      <c r="Y433" s="79" t="e">
        <f>VLOOKUP($S433,'Grille de Tarif OQN'!$B$2:$S$3603,Y$1,0)</f>
        <v>#N/A</v>
      </c>
      <c r="Z433" s="79" t="e">
        <f>VLOOKUP($S433,'Grille de Tarif OQN'!$B$2:$S$3603,Z$1,0)</f>
        <v>#N/A</v>
      </c>
      <c r="AA433" s="79" t="e">
        <f>VLOOKUP($S433,'Grille de Tarif OQN'!$B$2:$S$3603,AA$1,0)</f>
        <v>#N/A</v>
      </c>
      <c r="AB433" s="79" t="e">
        <f>VLOOKUP($S433,'Grille de Tarif OQN'!$B$2:$S$3603,AB$1,0)</f>
        <v>#N/A</v>
      </c>
      <c r="AC433" s="79" t="e">
        <f>VLOOKUP($S433,'Grille de Tarif OQN'!$B$2:$S$3603,AC$1,0)</f>
        <v>#N/A</v>
      </c>
      <c r="AD433" s="79" t="e">
        <f>VLOOKUP($S433,'Grille de Tarif OQN'!$B$2:$S$3603,AD$1,0)</f>
        <v>#N/A</v>
      </c>
      <c r="AE433" s="79" t="e">
        <f>VLOOKUP($S433,'Grille de Tarif OQN'!$B$2:$S$3603,AE$1,0)</f>
        <v>#N/A</v>
      </c>
      <c r="AF433" s="79" t="e">
        <f>VLOOKUP($S433,'Grille de Tarif OQN'!$B$2:$S$3603,AF$1,0)</f>
        <v>#N/A</v>
      </c>
      <c r="AG433" s="79" t="e">
        <f>VLOOKUP($S433,'Grille de Tarif OQN'!$B$2:$S$3603,AG$1,0)</f>
        <v>#N/A</v>
      </c>
      <c r="AH433" s="79" t="e">
        <f>VLOOKUP($S433,'Grille de Tarif OQN'!$B$2:$S$3603,AH$1,0)</f>
        <v>#N/A</v>
      </c>
      <c r="AI433" s="79" t="e">
        <f>VLOOKUP($S433,'Grille de Tarif OQN'!$B$2:$S$3603,AI$1,0)</f>
        <v>#N/A</v>
      </c>
      <c r="AJ433" s="79" t="e">
        <f>VLOOKUP($S433,'Grille de Tarif OQN'!$B$2:$S$3603,AJ$1,0)</f>
        <v>#N/A</v>
      </c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72"/>
      <c r="AV433"/>
      <c r="AW433"/>
      <c r="AX433"/>
      <c r="AY433"/>
      <c r="AZ433" s="96">
        <f t="shared" si="137"/>
        <v>0</v>
      </c>
      <c r="BA433" s="24" t="e">
        <f t="shared" si="138"/>
        <v>#N/A</v>
      </c>
      <c r="BB433" s="24" t="e">
        <f t="shared" si="139"/>
        <v>#N/A</v>
      </c>
      <c r="BC433" s="24" t="e">
        <f t="shared" si="132"/>
        <v>#N/A</v>
      </c>
      <c r="BD433" s="24" t="e">
        <f t="shared" si="133"/>
        <v>#N/A</v>
      </c>
      <c r="BE433"/>
      <c r="BF433" t="e">
        <f t="shared" si="140"/>
        <v>#N/A</v>
      </c>
      <c r="BG433" t="str">
        <f t="shared" si="141"/>
        <v>HDJ</v>
      </c>
      <c r="BH433" s="20" t="e">
        <f t="shared" si="142"/>
        <v>#N/A</v>
      </c>
      <c r="BI433" s="20" t="e">
        <f t="shared" si="143"/>
        <v>#N/A</v>
      </c>
      <c r="BJ433" s="20" t="e">
        <f t="shared" si="144"/>
        <v>#N/A</v>
      </c>
      <c r="BK433" s="20" t="e">
        <f t="shared" si="145"/>
        <v>#N/A</v>
      </c>
      <c r="BL433" s="20" t="e">
        <f t="shared" si="146"/>
        <v>#N/A</v>
      </c>
      <c r="BM433" s="20" t="e">
        <f t="shared" si="134"/>
        <v>#N/A</v>
      </c>
      <c r="BN433" s="20" t="e">
        <f t="shared" si="147"/>
        <v>#N/A</v>
      </c>
    </row>
    <row r="434" spans="1:66">
      <c r="A434" s="92"/>
      <c r="B434" s="90"/>
      <c r="C434" s="90"/>
      <c r="D434" s="93"/>
      <c r="E434" s="93"/>
      <c r="F434" s="93"/>
      <c r="G434" s="93"/>
      <c r="H434" s="93"/>
      <c r="I434" s="93"/>
      <c r="J434" s="93"/>
      <c r="K434" s="93"/>
      <c r="L434" s="92"/>
      <c r="M434" s="93"/>
      <c r="N434" s="91">
        <f t="shared" si="128"/>
        <v>0</v>
      </c>
      <c r="O434" s="91" t="str">
        <f t="shared" si="129"/>
        <v/>
      </c>
      <c r="P434" s="91" t="str">
        <f t="shared" si="130"/>
        <v/>
      </c>
      <c r="Q434" s="91" t="str">
        <f t="shared" si="131"/>
        <v>HDJ</v>
      </c>
      <c r="R434" s="82"/>
      <c r="S434" s="95">
        <f t="shared" si="135"/>
        <v>0</v>
      </c>
      <c r="T434" s="95">
        <f t="shared" si="136"/>
        <v>0</v>
      </c>
      <c r="U434" s="79" t="e">
        <f>VLOOKUP($S434,'Grille de Tarif OQN'!$B$2:$S$3603,U$1,0)</f>
        <v>#N/A</v>
      </c>
      <c r="V434" s="79" t="e">
        <f>VLOOKUP($S434,'Grille de Tarif OQN'!$B$2:$S$3603,V$1,0)</f>
        <v>#N/A</v>
      </c>
      <c r="W434" s="79" t="e">
        <f>VLOOKUP($S434,'Grille de Tarif OQN'!$B$2:$S$3603,W$1,0)</f>
        <v>#N/A</v>
      </c>
      <c r="X434" s="79" t="e">
        <f>VLOOKUP($S434,'Grille de Tarif OQN'!$B$2:$S$3603,X$1,0)</f>
        <v>#N/A</v>
      </c>
      <c r="Y434" s="79" t="e">
        <f>VLOOKUP($S434,'Grille de Tarif OQN'!$B$2:$S$3603,Y$1,0)</f>
        <v>#N/A</v>
      </c>
      <c r="Z434" s="79" t="e">
        <f>VLOOKUP($S434,'Grille de Tarif OQN'!$B$2:$S$3603,Z$1,0)</f>
        <v>#N/A</v>
      </c>
      <c r="AA434" s="79" t="e">
        <f>VLOOKUP($S434,'Grille de Tarif OQN'!$B$2:$S$3603,AA$1,0)</f>
        <v>#N/A</v>
      </c>
      <c r="AB434" s="79" t="e">
        <f>VLOOKUP($S434,'Grille de Tarif OQN'!$B$2:$S$3603,AB$1,0)</f>
        <v>#N/A</v>
      </c>
      <c r="AC434" s="79" t="e">
        <f>VLOOKUP($S434,'Grille de Tarif OQN'!$B$2:$S$3603,AC$1,0)</f>
        <v>#N/A</v>
      </c>
      <c r="AD434" s="79" t="e">
        <f>VLOOKUP($S434,'Grille de Tarif OQN'!$B$2:$S$3603,AD$1,0)</f>
        <v>#N/A</v>
      </c>
      <c r="AE434" s="79" t="e">
        <f>VLOOKUP($S434,'Grille de Tarif OQN'!$B$2:$S$3603,AE$1,0)</f>
        <v>#N/A</v>
      </c>
      <c r="AF434" s="79" t="e">
        <f>VLOOKUP($S434,'Grille de Tarif OQN'!$B$2:$S$3603,AF$1,0)</f>
        <v>#N/A</v>
      </c>
      <c r="AG434" s="79" t="e">
        <f>VLOOKUP($S434,'Grille de Tarif OQN'!$B$2:$S$3603,AG$1,0)</f>
        <v>#N/A</v>
      </c>
      <c r="AH434" s="79" t="e">
        <f>VLOOKUP($S434,'Grille de Tarif OQN'!$B$2:$S$3603,AH$1,0)</f>
        <v>#N/A</v>
      </c>
      <c r="AI434" s="79" t="e">
        <f>VLOOKUP($S434,'Grille de Tarif OQN'!$B$2:$S$3603,AI$1,0)</f>
        <v>#N/A</v>
      </c>
      <c r="AJ434" s="79" t="e">
        <f>VLOOKUP($S434,'Grille de Tarif OQN'!$B$2:$S$3603,AJ$1,0)</f>
        <v>#N/A</v>
      </c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72"/>
      <c r="AV434"/>
      <c r="AW434"/>
      <c r="AX434"/>
      <c r="AY434"/>
      <c r="AZ434" s="96">
        <f t="shared" si="137"/>
        <v>0</v>
      </c>
      <c r="BA434" s="24" t="e">
        <f t="shared" si="138"/>
        <v>#N/A</v>
      </c>
      <c r="BB434" s="24" t="e">
        <f t="shared" si="139"/>
        <v>#N/A</v>
      </c>
      <c r="BC434" s="24" t="e">
        <f t="shared" si="132"/>
        <v>#N/A</v>
      </c>
      <c r="BD434" s="24" t="e">
        <f t="shared" si="133"/>
        <v>#N/A</v>
      </c>
      <c r="BE434"/>
      <c r="BF434" t="e">
        <f t="shared" si="140"/>
        <v>#N/A</v>
      </c>
      <c r="BG434" t="str">
        <f t="shared" si="141"/>
        <v>HDJ</v>
      </c>
      <c r="BH434" s="20" t="e">
        <f t="shared" si="142"/>
        <v>#N/A</v>
      </c>
      <c r="BI434" s="20" t="e">
        <f t="shared" si="143"/>
        <v>#N/A</v>
      </c>
      <c r="BJ434" s="20" t="e">
        <f t="shared" si="144"/>
        <v>#N/A</v>
      </c>
      <c r="BK434" s="20" t="e">
        <f t="shared" si="145"/>
        <v>#N/A</v>
      </c>
      <c r="BL434" s="20" t="e">
        <f t="shared" si="146"/>
        <v>#N/A</v>
      </c>
      <c r="BM434" s="20" t="e">
        <f t="shared" si="134"/>
        <v>#N/A</v>
      </c>
      <c r="BN434" s="20" t="e">
        <f t="shared" si="147"/>
        <v>#N/A</v>
      </c>
    </row>
    <row r="435" spans="1:66">
      <c r="A435" s="92"/>
      <c r="B435" s="90"/>
      <c r="C435" s="90"/>
      <c r="D435" s="93"/>
      <c r="E435" s="93"/>
      <c r="F435" s="93"/>
      <c r="G435" s="93"/>
      <c r="H435" s="93"/>
      <c r="I435" s="93"/>
      <c r="J435" s="93"/>
      <c r="K435" s="93"/>
      <c r="L435" s="92"/>
      <c r="M435" s="93"/>
      <c r="N435" s="91">
        <f t="shared" si="128"/>
        <v>0</v>
      </c>
      <c r="O435" s="91" t="str">
        <f t="shared" si="129"/>
        <v/>
      </c>
      <c r="P435" s="91" t="str">
        <f t="shared" si="130"/>
        <v/>
      </c>
      <c r="Q435" s="91" t="str">
        <f t="shared" si="131"/>
        <v>HDJ</v>
      </c>
      <c r="R435" s="82"/>
      <c r="S435" s="95">
        <f t="shared" si="135"/>
        <v>0</v>
      </c>
      <c r="T435" s="95">
        <f t="shared" si="136"/>
        <v>0</v>
      </c>
      <c r="U435" s="79" t="e">
        <f>VLOOKUP($S435,'Grille de Tarif OQN'!$B$2:$S$3603,U$1,0)</f>
        <v>#N/A</v>
      </c>
      <c r="V435" s="79" t="e">
        <f>VLOOKUP($S435,'Grille de Tarif OQN'!$B$2:$S$3603,V$1,0)</f>
        <v>#N/A</v>
      </c>
      <c r="W435" s="79" t="e">
        <f>VLOOKUP($S435,'Grille de Tarif OQN'!$B$2:$S$3603,W$1,0)</f>
        <v>#N/A</v>
      </c>
      <c r="X435" s="79" t="e">
        <f>VLOOKUP($S435,'Grille de Tarif OQN'!$B$2:$S$3603,X$1,0)</f>
        <v>#N/A</v>
      </c>
      <c r="Y435" s="79" t="e">
        <f>VLOOKUP($S435,'Grille de Tarif OQN'!$B$2:$S$3603,Y$1,0)</f>
        <v>#N/A</v>
      </c>
      <c r="Z435" s="79" t="e">
        <f>VLOOKUP($S435,'Grille de Tarif OQN'!$B$2:$S$3603,Z$1,0)</f>
        <v>#N/A</v>
      </c>
      <c r="AA435" s="79" t="e">
        <f>VLOOKUP($S435,'Grille de Tarif OQN'!$B$2:$S$3603,AA$1,0)</f>
        <v>#N/A</v>
      </c>
      <c r="AB435" s="79" t="e">
        <f>VLOOKUP($S435,'Grille de Tarif OQN'!$B$2:$S$3603,AB$1,0)</f>
        <v>#N/A</v>
      </c>
      <c r="AC435" s="79" t="e">
        <f>VLOOKUP($S435,'Grille de Tarif OQN'!$B$2:$S$3603,AC$1,0)</f>
        <v>#N/A</v>
      </c>
      <c r="AD435" s="79" t="e">
        <f>VLOOKUP($S435,'Grille de Tarif OQN'!$B$2:$S$3603,AD$1,0)</f>
        <v>#N/A</v>
      </c>
      <c r="AE435" s="79" t="e">
        <f>VLOOKUP($S435,'Grille de Tarif OQN'!$B$2:$S$3603,AE$1,0)</f>
        <v>#N/A</v>
      </c>
      <c r="AF435" s="79" t="e">
        <f>VLOOKUP($S435,'Grille de Tarif OQN'!$B$2:$S$3603,AF$1,0)</f>
        <v>#N/A</v>
      </c>
      <c r="AG435" s="79" t="e">
        <f>VLOOKUP($S435,'Grille de Tarif OQN'!$B$2:$S$3603,AG$1,0)</f>
        <v>#N/A</v>
      </c>
      <c r="AH435" s="79" t="e">
        <f>VLOOKUP($S435,'Grille de Tarif OQN'!$B$2:$S$3603,AH$1,0)</f>
        <v>#N/A</v>
      </c>
      <c r="AI435" s="79" t="e">
        <f>VLOOKUP($S435,'Grille de Tarif OQN'!$B$2:$S$3603,AI$1,0)</f>
        <v>#N/A</v>
      </c>
      <c r="AJ435" s="79" t="e">
        <f>VLOOKUP($S435,'Grille de Tarif OQN'!$B$2:$S$3603,AJ$1,0)</f>
        <v>#N/A</v>
      </c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72"/>
      <c r="AV435"/>
      <c r="AW435"/>
      <c r="AX435"/>
      <c r="AY435"/>
      <c r="AZ435" s="96">
        <f t="shared" si="137"/>
        <v>0</v>
      </c>
      <c r="BA435" s="24" t="e">
        <f t="shared" si="138"/>
        <v>#N/A</v>
      </c>
      <c r="BB435" s="24" t="e">
        <f t="shared" si="139"/>
        <v>#N/A</v>
      </c>
      <c r="BC435" s="24" t="e">
        <f t="shared" si="132"/>
        <v>#N/A</v>
      </c>
      <c r="BD435" s="24" t="e">
        <f t="shared" si="133"/>
        <v>#N/A</v>
      </c>
      <c r="BE435"/>
      <c r="BF435" t="e">
        <f t="shared" si="140"/>
        <v>#N/A</v>
      </c>
      <c r="BG435" t="str">
        <f t="shared" si="141"/>
        <v>HDJ</v>
      </c>
      <c r="BH435" s="20" t="e">
        <f t="shared" si="142"/>
        <v>#N/A</v>
      </c>
      <c r="BI435" s="20" t="e">
        <f t="shared" si="143"/>
        <v>#N/A</v>
      </c>
      <c r="BJ435" s="20" t="e">
        <f t="shared" si="144"/>
        <v>#N/A</v>
      </c>
      <c r="BK435" s="20" t="e">
        <f t="shared" si="145"/>
        <v>#N/A</v>
      </c>
      <c r="BL435" s="20" t="e">
        <f t="shared" si="146"/>
        <v>#N/A</v>
      </c>
      <c r="BM435" s="20" t="e">
        <f t="shared" si="134"/>
        <v>#N/A</v>
      </c>
      <c r="BN435" s="20" t="e">
        <f t="shared" si="147"/>
        <v>#N/A</v>
      </c>
    </row>
    <row r="436" spans="1:66">
      <c r="A436" s="92"/>
      <c r="B436" s="90"/>
      <c r="C436" s="90"/>
      <c r="D436" s="93"/>
      <c r="E436" s="93"/>
      <c r="F436" s="93"/>
      <c r="G436" s="93"/>
      <c r="H436" s="93"/>
      <c r="I436" s="93"/>
      <c r="J436" s="93"/>
      <c r="K436" s="93"/>
      <c r="L436" s="92"/>
      <c r="M436" s="93"/>
      <c r="N436" s="91">
        <f t="shared" si="128"/>
        <v>0</v>
      </c>
      <c r="O436" s="91" t="str">
        <f t="shared" si="129"/>
        <v/>
      </c>
      <c r="P436" s="91" t="str">
        <f t="shared" si="130"/>
        <v/>
      </c>
      <c r="Q436" s="91" t="str">
        <f t="shared" si="131"/>
        <v>HDJ</v>
      </c>
      <c r="R436" s="82"/>
      <c r="S436" s="95">
        <f t="shared" si="135"/>
        <v>0</v>
      </c>
      <c r="T436" s="95">
        <f t="shared" si="136"/>
        <v>0</v>
      </c>
      <c r="U436" s="79" t="e">
        <f>VLOOKUP($S436,'Grille de Tarif OQN'!$B$2:$S$3603,U$1,0)</f>
        <v>#N/A</v>
      </c>
      <c r="V436" s="79" t="e">
        <f>VLOOKUP($S436,'Grille de Tarif OQN'!$B$2:$S$3603,V$1,0)</f>
        <v>#N/A</v>
      </c>
      <c r="W436" s="79" t="e">
        <f>VLOOKUP($S436,'Grille de Tarif OQN'!$B$2:$S$3603,W$1,0)</f>
        <v>#N/A</v>
      </c>
      <c r="X436" s="79" t="e">
        <f>VLOOKUP($S436,'Grille de Tarif OQN'!$B$2:$S$3603,X$1,0)</f>
        <v>#N/A</v>
      </c>
      <c r="Y436" s="79" t="e">
        <f>VLOOKUP($S436,'Grille de Tarif OQN'!$B$2:$S$3603,Y$1,0)</f>
        <v>#N/A</v>
      </c>
      <c r="Z436" s="79" t="e">
        <f>VLOOKUP($S436,'Grille de Tarif OQN'!$B$2:$S$3603,Z$1,0)</f>
        <v>#N/A</v>
      </c>
      <c r="AA436" s="79" t="e">
        <f>VLOOKUP($S436,'Grille de Tarif OQN'!$B$2:$S$3603,AA$1,0)</f>
        <v>#N/A</v>
      </c>
      <c r="AB436" s="79" t="e">
        <f>VLOOKUP($S436,'Grille de Tarif OQN'!$B$2:$S$3603,AB$1,0)</f>
        <v>#N/A</v>
      </c>
      <c r="AC436" s="79" t="e">
        <f>VLOOKUP($S436,'Grille de Tarif OQN'!$B$2:$S$3603,AC$1,0)</f>
        <v>#N/A</v>
      </c>
      <c r="AD436" s="79" t="e">
        <f>VLOOKUP($S436,'Grille de Tarif OQN'!$B$2:$S$3603,AD$1,0)</f>
        <v>#N/A</v>
      </c>
      <c r="AE436" s="79" t="e">
        <f>VLOOKUP($S436,'Grille de Tarif OQN'!$B$2:$S$3603,AE$1,0)</f>
        <v>#N/A</v>
      </c>
      <c r="AF436" s="79" t="e">
        <f>VLOOKUP($S436,'Grille de Tarif OQN'!$B$2:$S$3603,AF$1,0)</f>
        <v>#N/A</v>
      </c>
      <c r="AG436" s="79" t="e">
        <f>VLOOKUP($S436,'Grille de Tarif OQN'!$B$2:$S$3603,AG$1,0)</f>
        <v>#N/A</v>
      </c>
      <c r="AH436" s="79" t="e">
        <f>VLOOKUP($S436,'Grille de Tarif OQN'!$B$2:$S$3603,AH$1,0)</f>
        <v>#N/A</v>
      </c>
      <c r="AI436" s="79" t="e">
        <f>VLOOKUP($S436,'Grille de Tarif OQN'!$B$2:$S$3603,AI$1,0)</f>
        <v>#N/A</v>
      </c>
      <c r="AJ436" s="79" t="e">
        <f>VLOOKUP($S436,'Grille de Tarif OQN'!$B$2:$S$3603,AJ$1,0)</f>
        <v>#N/A</v>
      </c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72"/>
      <c r="AV436"/>
      <c r="AW436"/>
      <c r="AX436"/>
      <c r="AY436"/>
      <c r="AZ436" s="96">
        <f t="shared" si="137"/>
        <v>0</v>
      </c>
      <c r="BA436" s="24" t="e">
        <f t="shared" si="138"/>
        <v>#N/A</v>
      </c>
      <c r="BB436" s="24" t="e">
        <f t="shared" si="139"/>
        <v>#N/A</v>
      </c>
      <c r="BC436" s="24" t="e">
        <f t="shared" si="132"/>
        <v>#N/A</v>
      </c>
      <c r="BD436" s="24" t="e">
        <f t="shared" si="133"/>
        <v>#N/A</v>
      </c>
      <c r="BE436"/>
      <c r="BF436" t="e">
        <f t="shared" si="140"/>
        <v>#N/A</v>
      </c>
      <c r="BG436" t="str">
        <f t="shared" si="141"/>
        <v>HDJ</v>
      </c>
      <c r="BH436" s="20" t="e">
        <f t="shared" si="142"/>
        <v>#N/A</v>
      </c>
      <c r="BI436" s="20" t="e">
        <f t="shared" si="143"/>
        <v>#N/A</v>
      </c>
      <c r="BJ436" s="20" t="e">
        <f t="shared" si="144"/>
        <v>#N/A</v>
      </c>
      <c r="BK436" s="20" t="e">
        <f t="shared" si="145"/>
        <v>#N/A</v>
      </c>
      <c r="BL436" s="20" t="e">
        <f t="shared" si="146"/>
        <v>#N/A</v>
      </c>
      <c r="BM436" s="20" t="e">
        <f t="shared" si="134"/>
        <v>#N/A</v>
      </c>
      <c r="BN436" s="20" t="e">
        <f t="shared" si="147"/>
        <v>#N/A</v>
      </c>
    </row>
    <row r="437" spans="1:66">
      <c r="A437" s="92"/>
      <c r="B437" s="90"/>
      <c r="C437" s="90"/>
      <c r="D437" s="93"/>
      <c r="E437" s="93"/>
      <c r="F437" s="93"/>
      <c r="G437" s="93"/>
      <c r="H437" s="93"/>
      <c r="I437" s="93"/>
      <c r="J437" s="93"/>
      <c r="K437" s="93"/>
      <c r="L437" s="92"/>
      <c r="M437" s="93"/>
      <c r="N437" s="91">
        <f t="shared" si="128"/>
        <v>0</v>
      </c>
      <c r="O437" s="91" t="str">
        <f t="shared" si="129"/>
        <v/>
      </c>
      <c r="P437" s="91" t="str">
        <f t="shared" si="130"/>
        <v/>
      </c>
      <c r="Q437" s="91" t="str">
        <f t="shared" si="131"/>
        <v>HDJ</v>
      </c>
      <c r="R437" s="82"/>
      <c r="S437" s="95">
        <f t="shared" si="135"/>
        <v>0</v>
      </c>
      <c r="T437" s="95">
        <f t="shared" si="136"/>
        <v>0</v>
      </c>
      <c r="U437" s="79" t="e">
        <f>VLOOKUP($S437,'Grille de Tarif OQN'!$B$2:$S$3603,U$1,0)</f>
        <v>#N/A</v>
      </c>
      <c r="V437" s="79" t="e">
        <f>VLOOKUP($S437,'Grille de Tarif OQN'!$B$2:$S$3603,V$1,0)</f>
        <v>#N/A</v>
      </c>
      <c r="W437" s="79" t="e">
        <f>VLOOKUP($S437,'Grille de Tarif OQN'!$B$2:$S$3603,W$1,0)</f>
        <v>#N/A</v>
      </c>
      <c r="X437" s="79" t="e">
        <f>VLOOKUP($S437,'Grille de Tarif OQN'!$B$2:$S$3603,X$1,0)</f>
        <v>#N/A</v>
      </c>
      <c r="Y437" s="79" t="e">
        <f>VLOOKUP($S437,'Grille de Tarif OQN'!$B$2:$S$3603,Y$1,0)</f>
        <v>#N/A</v>
      </c>
      <c r="Z437" s="79" t="e">
        <f>VLOOKUP($S437,'Grille de Tarif OQN'!$B$2:$S$3603,Z$1,0)</f>
        <v>#N/A</v>
      </c>
      <c r="AA437" s="79" t="e">
        <f>VLOOKUP($S437,'Grille de Tarif OQN'!$B$2:$S$3603,AA$1,0)</f>
        <v>#N/A</v>
      </c>
      <c r="AB437" s="79" t="e">
        <f>VLOOKUP($S437,'Grille de Tarif OQN'!$B$2:$S$3603,AB$1,0)</f>
        <v>#N/A</v>
      </c>
      <c r="AC437" s="79" t="e">
        <f>VLOOKUP($S437,'Grille de Tarif OQN'!$B$2:$S$3603,AC$1,0)</f>
        <v>#N/A</v>
      </c>
      <c r="AD437" s="79" t="e">
        <f>VLOOKUP($S437,'Grille de Tarif OQN'!$B$2:$S$3603,AD$1,0)</f>
        <v>#N/A</v>
      </c>
      <c r="AE437" s="79" t="e">
        <f>VLOOKUP($S437,'Grille de Tarif OQN'!$B$2:$S$3603,AE$1,0)</f>
        <v>#N/A</v>
      </c>
      <c r="AF437" s="79" t="e">
        <f>VLOOKUP($S437,'Grille de Tarif OQN'!$B$2:$S$3603,AF$1,0)</f>
        <v>#N/A</v>
      </c>
      <c r="AG437" s="79" t="e">
        <f>VLOOKUP($S437,'Grille de Tarif OQN'!$B$2:$S$3603,AG$1,0)</f>
        <v>#N/A</v>
      </c>
      <c r="AH437" s="79" t="e">
        <f>VLOOKUP($S437,'Grille de Tarif OQN'!$B$2:$S$3603,AH$1,0)</f>
        <v>#N/A</v>
      </c>
      <c r="AI437" s="79" t="e">
        <f>VLOOKUP($S437,'Grille de Tarif OQN'!$B$2:$S$3603,AI$1,0)</f>
        <v>#N/A</v>
      </c>
      <c r="AJ437" s="79" t="e">
        <f>VLOOKUP($S437,'Grille de Tarif OQN'!$B$2:$S$3603,AJ$1,0)</f>
        <v>#N/A</v>
      </c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72"/>
      <c r="AV437"/>
      <c r="AW437"/>
      <c r="AX437"/>
      <c r="AY437"/>
      <c r="AZ437" s="96">
        <f t="shared" si="137"/>
        <v>0</v>
      </c>
      <c r="BA437" s="24" t="e">
        <f t="shared" si="138"/>
        <v>#N/A</v>
      </c>
      <c r="BB437" s="24" t="e">
        <f t="shared" si="139"/>
        <v>#N/A</v>
      </c>
      <c r="BC437" s="24" t="e">
        <f t="shared" si="132"/>
        <v>#N/A</v>
      </c>
      <c r="BD437" s="24" t="e">
        <f t="shared" si="133"/>
        <v>#N/A</v>
      </c>
      <c r="BE437"/>
      <c r="BF437" t="e">
        <f t="shared" si="140"/>
        <v>#N/A</v>
      </c>
      <c r="BG437" t="str">
        <f t="shared" si="141"/>
        <v>HDJ</v>
      </c>
      <c r="BH437" s="20" t="e">
        <f t="shared" si="142"/>
        <v>#N/A</v>
      </c>
      <c r="BI437" s="20" t="e">
        <f t="shared" si="143"/>
        <v>#N/A</v>
      </c>
      <c r="BJ437" s="20" t="e">
        <f t="shared" si="144"/>
        <v>#N/A</v>
      </c>
      <c r="BK437" s="20" t="e">
        <f t="shared" si="145"/>
        <v>#N/A</v>
      </c>
      <c r="BL437" s="20" t="e">
        <f t="shared" si="146"/>
        <v>#N/A</v>
      </c>
      <c r="BM437" s="20" t="e">
        <f t="shared" si="134"/>
        <v>#N/A</v>
      </c>
      <c r="BN437" s="20" t="e">
        <f t="shared" si="147"/>
        <v>#N/A</v>
      </c>
    </row>
    <row r="438" spans="1:66">
      <c r="A438" s="92"/>
      <c r="B438" s="90"/>
      <c r="C438" s="90"/>
      <c r="D438" s="93"/>
      <c r="E438" s="93"/>
      <c r="F438" s="93"/>
      <c r="G438" s="93"/>
      <c r="H438" s="93"/>
      <c r="I438" s="93"/>
      <c r="J438" s="93"/>
      <c r="K438" s="93"/>
      <c r="L438" s="92"/>
      <c r="M438" s="93"/>
      <c r="N438" s="91">
        <f t="shared" si="128"/>
        <v>0</v>
      </c>
      <c r="O438" s="91" t="str">
        <f t="shared" si="129"/>
        <v/>
      </c>
      <c r="P438" s="91" t="str">
        <f t="shared" si="130"/>
        <v/>
      </c>
      <c r="Q438" s="91" t="str">
        <f t="shared" si="131"/>
        <v>HDJ</v>
      </c>
      <c r="R438" s="82"/>
      <c r="S438" s="95">
        <f t="shared" si="135"/>
        <v>0</v>
      </c>
      <c r="T438" s="95">
        <f t="shared" si="136"/>
        <v>0</v>
      </c>
      <c r="U438" s="79" t="e">
        <f>VLOOKUP($S438,'Grille de Tarif OQN'!$B$2:$S$3603,U$1,0)</f>
        <v>#N/A</v>
      </c>
      <c r="V438" s="79" t="e">
        <f>VLOOKUP($S438,'Grille de Tarif OQN'!$B$2:$S$3603,V$1,0)</f>
        <v>#N/A</v>
      </c>
      <c r="W438" s="79" t="e">
        <f>VLOOKUP($S438,'Grille de Tarif OQN'!$B$2:$S$3603,W$1,0)</f>
        <v>#N/A</v>
      </c>
      <c r="X438" s="79" t="e">
        <f>VLOOKUP($S438,'Grille de Tarif OQN'!$B$2:$S$3603,X$1,0)</f>
        <v>#N/A</v>
      </c>
      <c r="Y438" s="79" t="e">
        <f>VLOOKUP($S438,'Grille de Tarif OQN'!$B$2:$S$3603,Y$1,0)</f>
        <v>#N/A</v>
      </c>
      <c r="Z438" s="79" t="e">
        <f>VLOOKUP($S438,'Grille de Tarif OQN'!$B$2:$S$3603,Z$1,0)</f>
        <v>#N/A</v>
      </c>
      <c r="AA438" s="79" t="e">
        <f>VLOOKUP($S438,'Grille de Tarif OQN'!$B$2:$S$3603,AA$1,0)</f>
        <v>#N/A</v>
      </c>
      <c r="AB438" s="79" t="e">
        <f>VLOOKUP($S438,'Grille de Tarif OQN'!$B$2:$S$3603,AB$1,0)</f>
        <v>#N/A</v>
      </c>
      <c r="AC438" s="79" t="e">
        <f>VLOOKUP($S438,'Grille de Tarif OQN'!$B$2:$S$3603,AC$1,0)</f>
        <v>#N/A</v>
      </c>
      <c r="AD438" s="79" t="e">
        <f>VLOOKUP($S438,'Grille de Tarif OQN'!$B$2:$S$3603,AD$1,0)</f>
        <v>#N/A</v>
      </c>
      <c r="AE438" s="79" t="e">
        <f>VLOOKUP($S438,'Grille de Tarif OQN'!$B$2:$S$3603,AE$1,0)</f>
        <v>#N/A</v>
      </c>
      <c r="AF438" s="79" t="e">
        <f>VLOOKUP($S438,'Grille de Tarif OQN'!$B$2:$S$3603,AF$1,0)</f>
        <v>#N/A</v>
      </c>
      <c r="AG438" s="79" t="e">
        <f>VLOOKUP($S438,'Grille de Tarif OQN'!$B$2:$S$3603,AG$1,0)</f>
        <v>#N/A</v>
      </c>
      <c r="AH438" s="79" t="e">
        <f>VLOOKUP($S438,'Grille de Tarif OQN'!$B$2:$S$3603,AH$1,0)</f>
        <v>#N/A</v>
      </c>
      <c r="AI438" s="79" t="e">
        <f>VLOOKUP($S438,'Grille de Tarif OQN'!$B$2:$S$3603,AI$1,0)</f>
        <v>#N/A</v>
      </c>
      <c r="AJ438" s="79" t="e">
        <f>VLOOKUP($S438,'Grille de Tarif OQN'!$B$2:$S$3603,AJ$1,0)</f>
        <v>#N/A</v>
      </c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72"/>
      <c r="AV438"/>
      <c r="AW438"/>
      <c r="AX438"/>
      <c r="AY438"/>
      <c r="AZ438" s="96">
        <f t="shared" si="137"/>
        <v>0</v>
      </c>
      <c r="BA438" s="24" t="e">
        <f t="shared" si="138"/>
        <v>#N/A</v>
      </c>
      <c r="BB438" s="24" t="e">
        <f t="shared" si="139"/>
        <v>#N/A</v>
      </c>
      <c r="BC438" s="24" t="e">
        <f t="shared" si="132"/>
        <v>#N/A</v>
      </c>
      <c r="BD438" s="24" t="e">
        <f t="shared" si="133"/>
        <v>#N/A</v>
      </c>
      <c r="BE438"/>
      <c r="BF438" t="e">
        <f t="shared" si="140"/>
        <v>#N/A</v>
      </c>
      <c r="BG438" t="str">
        <f t="shared" si="141"/>
        <v>HDJ</v>
      </c>
      <c r="BH438" s="20" t="e">
        <f t="shared" si="142"/>
        <v>#N/A</v>
      </c>
      <c r="BI438" s="20" t="e">
        <f t="shared" si="143"/>
        <v>#N/A</v>
      </c>
      <c r="BJ438" s="20" t="e">
        <f t="shared" si="144"/>
        <v>#N/A</v>
      </c>
      <c r="BK438" s="20" t="e">
        <f t="shared" si="145"/>
        <v>#N/A</v>
      </c>
      <c r="BL438" s="20" t="e">
        <f t="shared" si="146"/>
        <v>#N/A</v>
      </c>
      <c r="BM438" s="20" t="e">
        <f t="shared" si="134"/>
        <v>#N/A</v>
      </c>
      <c r="BN438" s="20" t="e">
        <f t="shared" si="147"/>
        <v>#N/A</v>
      </c>
    </row>
    <row r="439" spans="1:66">
      <c r="A439" s="92"/>
      <c r="B439" s="90"/>
      <c r="C439" s="90"/>
      <c r="D439" s="93"/>
      <c r="E439" s="93"/>
      <c r="F439" s="93"/>
      <c r="G439" s="93"/>
      <c r="H439" s="93"/>
      <c r="I439" s="93"/>
      <c r="J439" s="93"/>
      <c r="K439" s="93"/>
      <c r="L439" s="92"/>
      <c r="M439" s="93"/>
      <c r="N439" s="91">
        <f t="shared" si="128"/>
        <v>0</v>
      </c>
      <c r="O439" s="91" t="str">
        <f t="shared" si="129"/>
        <v/>
      </c>
      <c r="P439" s="91" t="str">
        <f t="shared" si="130"/>
        <v/>
      </c>
      <c r="Q439" s="91" t="str">
        <f t="shared" si="131"/>
        <v>HDJ</v>
      </c>
      <c r="R439" s="82"/>
      <c r="S439" s="95">
        <f t="shared" si="135"/>
        <v>0</v>
      </c>
      <c r="T439" s="95">
        <f t="shared" si="136"/>
        <v>0</v>
      </c>
      <c r="U439" s="79" t="e">
        <f>VLOOKUP($S439,'Grille de Tarif OQN'!$B$2:$S$3603,U$1,0)</f>
        <v>#N/A</v>
      </c>
      <c r="V439" s="79" t="e">
        <f>VLOOKUP($S439,'Grille de Tarif OQN'!$B$2:$S$3603,V$1,0)</f>
        <v>#N/A</v>
      </c>
      <c r="W439" s="79" t="e">
        <f>VLOOKUP($S439,'Grille de Tarif OQN'!$B$2:$S$3603,W$1,0)</f>
        <v>#N/A</v>
      </c>
      <c r="X439" s="79" t="e">
        <f>VLOOKUP($S439,'Grille de Tarif OQN'!$B$2:$S$3603,X$1,0)</f>
        <v>#N/A</v>
      </c>
      <c r="Y439" s="79" t="e">
        <f>VLOOKUP($S439,'Grille de Tarif OQN'!$B$2:$S$3603,Y$1,0)</f>
        <v>#N/A</v>
      </c>
      <c r="Z439" s="79" t="e">
        <f>VLOOKUP($S439,'Grille de Tarif OQN'!$B$2:$S$3603,Z$1,0)</f>
        <v>#N/A</v>
      </c>
      <c r="AA439" s="79" t="e">
        <f>VLOOKUP($S439,'Grille de Tarif OQN'!$B$2:$S$3603,AA$1,0)</f>
        <v>#N/A</v>
      </c>
      <c r="AB439" s="79" t="e">
        <f>VLOOKUP($S439,'Grille de Tarif OQN'!$B$2:$S$3603,AB$1,0)</f>
        <v>#N/A</v>
      </c>
      <c r="AC439" s="79" t="e">
        <f>VLOOKUP($S439,'Grille de Tarif OQN'!$B$2:$S$3603,AC$1,0)</f>
        <v>#N/A</v>
      </c>
      <c r="AD439" s="79" t="e">
        <f>VLOOKUP($S439,'Grille de Tarif OQN'!$B$2:$S$3603,AD$1,0)</f>
        <v>#N/A</v>
      </c>
      <c r="AE439" s="79" t="e">
        <f>VLOOKUP($S439,'Grille de Tarif OQN'!$B$2:$S$3603,AE$1,0)</f>
        <v>#N/A</v>
      </c>
      <c r="AF439" s="79" t="e">
        <f>VLOOKUP($S439,'Grille de Tarif OQN'!$B$2:$S$3603,AF$1,0)</f>
        <v>#N/A</v>
      </c>
      <c r="AG439" s="79" t="e">
        <f>VLOOKUP($S439,'Grille de Tarif OQN'!$B$2:$S$3603,AG$1,0)</f>
        <v>#N/A</v>
      </c>
      <c r="AH439" s="79" t="e">
        <f>VLOOKUP($S439,'Grille de Tarif OQN'!$B$2:$S$3603,AH$1,0)</f>
        <v>#N/A</v>
      </c>
      <c r="AI439" s="79" t="e">
        <f>VLOOKUP($S439,'Grille de Tarif OQN'!$B$2:$S$3603,AI$1,0)</f>
        <v>#N/A</v>
      </c>
      <c r="AJ439" s="79" t="e">
        <f>VLOOKUP($S439,'Grille de Tarif OQN'!$B$2:$S$3603,AJ$1,0)</f>
        <v>#N/A</v>
      </c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72"/>
      <c r="AV439"/>
      <c r="AW439"/>
      <c r="AX439"/>
      <c r="AY439"/>
      <c r="AZ439" s="96">
        <f t="shared" si="137"/>
        <v>0</v>
      </c>
      <c r="BA439" s="24" t="e">
        <f t="shared" si="138"/>
        <v>#N/A</v>
      </c>
      <c r="BB439" s="24" t="e">
        <f t="shared" si="139"/>
        <v>#N/A</v>
      </c>
      <c r="BC439" s="24" t="e">
        <f t="shared" si="132"/>
        <v>#N/A</v>
      </c>
      <c r="BD439" s="24" t="e">
        <f t="shared" si="133"/>
        <v>#N/A</v>
      </c>
      <c r="BE439"/>
      <c r="BF439" t="e">
        <f t="shared" si="140"/>
        <v>#N/A</v>
      </c>
      <c r="BG439" t="str">
        <f t="shared" si="141"/>
        <v>HDJ</v>
      </c>
      <c r="BH439" s="20" t="e">
        <f t="shared" si="142"/>
        <v>#N/A</v>
      </c>
      <c r="BI439" s="20" t="e">
        <f t="shared" si="143"/>
        <v>#N/A</v>
      </c>
      <c r="BJ439" s="20" t="e">
        <f t="shared" si="144"/>
        <v>#N/A</v>
      </c>
      <c r="BK439" s="20" t="e">
        <f t="shared" si="145"/>
        <v>#N/A</v>
      </c>
      <c r="BL439" s="20" t="e">
        <f t="shared" si="146"/>
        <v>#N/A</v>
      </c>
      <c r="BM439" s="20" t="e">
        <f t="shared" si="134"/>
        <v>#N/A</v>
      </c>
      <c r="BN439" s="20" t="e">
        <f t="shared" si="147"/>
        <v>#N/A</v>
      </c>
    </row>
    <row r="440" spans="1:66">
      <c r="A440" s="92"/>
      <c r="B440" s="90"/>
      <c r="C440" s="90"/>
      <c r="D440" s="93"/>
      <c r="E440" s="93"/>
      <c r="F440" s="93"/>
      <c r="G440" s="93"/>
      <c r="H440" s="93"/>
      <c r="I440" s="93"/>
      <c r="J440" s="93"/>
      <c r="K440" s="93"/>
      <c r="L440" s="92"/>
      <c r="M440" s="93"/>
      <c r="N440" s="91">
        <f t="shared" si="128"/>
        <v>0</v>
      </c>
      <c r="O440" s="91" t="str">
        <f t="shared" si="129"/>
        <v/>
      </c>
      <c r="P440" s="91" t="str">
        <f t="shared" si="130"/>
        <v/>
      </c>
      <c r="Q440" s="91" t="str">
        <f t="shared" si="131"/>
        <v>HDJ</v>
      </c>
      <c r="R440" s="82"/>
      <c r="S440" s="95">
        <f t="shared" si="135"/>
        <v>0</v>
      </c>
      <c r="T440" s="95">
        <f t="shared" si="136"/>
        <v>0</v>
      </c>
      <c r="U440" s="79" t="e">
        <f>VLOOKUP($S440,'Grille de Tarif OQN'!$B$2:$S$3603,U$1,0)</f>
        <v>#N/A</v>
      </c>
      <c r="V440" s="79" t="e">
        <f>VLOOKUP($S440,'Grille de Tarif OQN'!$B$2:$S$3603,V$1,0)</f>
        <v>#N/A</v>
      </c>
      <c r="W440" s="79" t="e">
        <f>VLOOKUP($S440,'Grille de Tarif OQN'!$B$2:$S$3603,W$1,0)</f>
        <v>#N/A</v>
      </c>
      <c r="X440" s="79" t="e">
        <f>VLOOKUP($S440,'Grille de Tarif OQN'!$B$2:$S$3603,X$1,0)</f>
        <v>#N/A</v>
      </c>
      <c r="Y440" s="79" t="e">
        <f>VLOOKUP($S440,'Grille de Tarif OQN'!$B$2:$S$3603,Y$1,0)</f>
        <v>#N/A</v>
      </c>
      <c r="Z440" s="79" t="e">
        <f>VLOOKUP($S440,'Grille de Tarif OQN'!$B$2:$S$3603,Z$1,0)</f>
        <v>#N/A</v>
      </c>
      <c r="AA440" s="79" t="e">
        <f>VLOOKUP($S440,'Grille de Tarif OQN'!$B$2:$S$3603,AA$1,0)</f>
        <v>#N/A</v>
      </c>
      <c r="AB440" s="79" t="e">
        <f>VLOOKUP($S440,'Grille de Tarif OQN'!$B$2:$S$3603,AB$1,0)</f>
        <v>#N/A</v>
      </c>
      <c r="AC440" s="79" t="e">
        <f>VLOOKUP($S440,'Grille de Tarif OQN'!$B$2:$S$3603,AC$1,0)</f>
        <v>#N/A</v>
      </c>
      <c r="AD440" s="79" t="e">
        <f>VLOOKUP($S440,'Grille de Tarif OQN'!$B$2:$S$3603,AD$1,0)</f>
        <v>#N/A</v>
      </c>
      <c r="AE440" s="79" t="e">
        <f>VLOOKUP($S440,'Grille de Tarif OQN'!$B$2:$S$3603,AE$1,0)</f>
        <v>#N/A</v>
      </c>
      <c r="AF440" s="79" t="e">
        <f>VLOOKUP($S440,'Grille de Tarif OQN'!$B$2:$S$3603,AF$1,0)</f>
        <v>#N/A</v>
      </c>
      <c r="AG440" s="79" t="e">
        <f>VLOOKUP($S440,'Grille de Tarif OQN'!$B$2:$S$3603,AG$1,0)</f>
        <v>#N/A</v>
      </c>
      <c r="AH440" s="79" t="e">
        <f>VLOOKUP($S440,'Grille de Tarif OQN'!$B$2:$S$3603,AH$1,0)</f>
        <v>#N/A</v>
      </c>
      <c r="AI440" s="79" t="e">
        <f>VLOOKUP($S440,'Grille de Tarif OQN'!$B$2:$S$3603,AI$1,0)</f>
        <v>#N/A</v>
      </c>
      <c r="AJ440" s="79" t="e">
        <f>VLOOKUP($S440,'Grille de Tarif OQN'!$B$2:$S$3603,AJ$1,0)</f>
        <v>#N/A</v>
      </c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72"/>
      <c r="AV440"/>
      <c r="AW440"/>
      <c r="AX440"/>
      <c r="AY440"/>
      <c r="AZ440" s="96">
        <f t="shared" si="137"/>
        <v>0</v>
      </c>
      <c r="BA440" s="24" t="e">
        <f t="shared" si="138"/>
        <v>#N/A</v>
      </c>
      <c r="BB440" s="24" t="e">
        <f t="shared" si="139"/>
        <v>#N/A</v>
      </c>
      <c r="BC440" s="24" t="e">
        <f t="shared" si="132"/>
        <v>#N/A</v>
      </c>
      <c r="BD440" s="24" t="e">
        <f t="shared" si="133"/>
        <v>#N/A</v>
      </c>
      <c r="BE440"/>
      <c r="BF440" t="e">
        <f t="shared" si="140"/>
        <v>#N/A</v>
      </c>
      <c r="BG440" t="str">
        <f t="shared" si="141"/>
        <v>HDJ</v>
      </c>
      <c r="BH440" s="20" t="e">
        <f t="shared" si="142"/>
        <v>#N/A</v>
      </c>
      <c r="BI440" s="20" t="e">
        <f t="shared" si="143"/>
        <v>#N/A</v>
      </c>
      <c r="BJ440" s="20" t="e">
        <f t="shared" si="144"/>
        <v>#N/A</v>
      </c>
      <c r="BK440" s="20" t="e">
        <f t="shared" si="145"/>
        <v>#N/A</v>
      </c>
      <c r="BL440" s="20" t="e">
        <f t="shared" si="146"/>
        <v>#N/A</v>
      </c>
      <c r="BM440" s="20" t="e">
        <f t="shared" si="134"/>
        <v>#N/A</v>
      </c>
      <c r="BN440" s="20" t="e">
        <f t="shared" si="147"/>
        <v>#N/A</v>
      </c>
    </row>
    <row r="441" spans="1:66">
      <c r="A441" s="92"/>
      <c r="B441" s="90"/>
      <c r="C441" s="90"/>
      <c r="D441" s="93"/>
      <c r="E441" s="93"/>
      <c r="F441" s="93"/>
      <c r="G441" s="93"/>
      <c r="H441" s="93"/>
      <c r="I441" s="93"/>
      <c r="J441" s="93"/>
      <c r="K441" s="93"/>
      <c r="L441" s="92"/>
      <c r="M441" s="93"/>
      <c r="N441" s="91">
        <f t="shared" si="128"/>
        <v>0</v>
      </c>
      <c r="O441" s="91" t="str">
        <f t="shared" si="129"/>
        <v/>
      </c>
      <c r="P441" s="91" t="str">
        <f t="shared" si="130"/>
        <v/>
      </c>
      <c r="Q441" s="91" t="str">
        <f t="shared" si="131"/>
        <v>HDJ</v>
      </c>
      <c r="R441" s="82"/>
      <c r="S441" s="95">
        <f t="shared" si="135"/>
        <v>0</v>
      </c>
      <c r="T441" s="95">
        <f t="shared" si="136"/>
        <v>0</v>
      </c>
      <c r="U441" s="79" t="e">
        <f>VLOOKUP($S441,'Grille de Tarif OQN'!$B$2:$S$3603,U$1,0)</f>
        <v>#N/A</v>
      </c>
      <c r="V441" s="79" t="e">
        <f>VLOOKUP($S441,'Grille de Tarif OQN'!$B$2:$S$3603,V$1,0)</f>
        <v>#N/A</v>
      </c>
      <c r="W441" s="79" t="e">
        <f>VLOOKUP($S441,'Grille de Tarif OQN'!$B$2:$S$3603,W$1,0)</f>
        <v>#N/A</v>
      </c>
      <c r="X441" s="79" t="e">
        <f>VLOOKUP($S441,'Grille de Tarif OQN'!$B$2:$S$3603,X$1,0)</f>
        <v>#N/A</v>
      </c>
      <c r="Y441" s="79" t="e">
        <f>VLOOKUP($S441,'Grille de Tarif OQN'!$B$2:$S$3603,Y$1,0)</f>
        <v>#N/A</v>
      </c>
      <c r="Z441" s="79" t="e">
        <f>VLOOKUP($S441,'Grille de Tarif OQN'!$B$2:$S$3603,Z$1,0)</f>
        <v>#N/A</v>
      </c>
      <c r="AA441" s="79" t="e">
        <f>VLOOKUP($S441,'Grille de Tarif OQN'!$B$2:$S$3603,AA$1,0)</f>
        <v>#N/A</v>
      </c>
      <c r="AB441" s="79" t="e">
        <f>VLOOKUP($S441,'Grille de Tarif OQN'!$B$2:$S$3603,AB$1,0)</f>
        <v>#N/A</v>
      </c>
      <c r="AC441" s="79" t="e">
        <f>VLOOKUP($S441,'Grille de Tarif OQN'!$B$2:$S$3603,AC$1,0)</f>
        <v>#N/A</v>
      </c>
      <c r="AD441" s="79" t="e">
        <f>VLOOKUP($S441,'Grille de Tarif OQN'!$B$2:$S$3603,AD$1,0)</f>
        <v>#N/A</v>
      </c>
      <c r="AE441" s="79" t="e">
        <f>VLOOKUP($S441,'Grille de Tarif OQN'!$B$2:$S$3603,AE$1,0)</f>
        <v>#N/A</v>
      </c>
      <c r="AF441" s="79" t="e">
        <f>VLOOKUP($S441,'Grille de Tarif OQN'!$B$2:$S$3603,AF$1,0)</f>
        <v>#N/A</v>
      </c>
      <c r="AG441" s="79" t="e">
        <f>VLOOKUP($S441,'Grille de Tarif OQN'!$B$2:$S$3603,AG$1,0)</f>
        <v>#N/A</v>
      </c>
      <c r="AH441" s="79" t="e">
        <f>VLOOKUP($S441,'Grille de Tarif OQN'!$B$2:$S$3603,AH$1,0)</f>
        <v>#N/A</v>
      </c>
      <c r="AI441" s="79" t="e">
        <f>VLOOKUP($S441,'Grille de Tarif OQN'!$B$2:$S$3603,AI$1,0)</f>
        <v>#N/A</v>
      </c>
      <c r="AJ441" s="79" t="e">
        <f>VLOOKUP($S441,'Grille de Tarif OQN'!$B$2:$S$3603,AJ$1,0)</f>
        <v>#N/A</v>
      </c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72"/>
      <c r="AV441"/>
      <c r="AW441"/>
      <c r="AX441"/>
      <c r="AY441"/>
      <c r="AZ441" s="96">
        <f t="shared" si="137"/>
        <v>0</v>
      </c>
      <c r="BA441" s="24" t="e">
        <f t="shared" si="138"/>
        <v>#N/A</v>
      </c>
      <c r="BB441" s="24" t="e">
        <f t="shared" si="139"/>
        <v>#N/A</v>
      </c>
      <c r="BC441" s="24" t="e">
        <f t="shared" si="132"/>
        <v>#N/A</v>
      </c>
      <c r="BD441" s="24" t="e">
        <f t="shared" si="133"/>
        <v>#N/A</v>
      </c>
      <c r="BE441"/>
      <c r="BF441" t="e">
        <f t="shared" si="140"/>
        <v>#N/A</v>
      </c>
      <c r="BG441" t="str">
        <f t="shared" si="141"/>
        <v>HDJ</v>
      </c>
      <c r="BH441" s="20" t="e">
        <f t="shared" si="142"/>
        <v>#N/A</v>
      </c>
      <c r="BI441" s="20" t="e">
        <f t="shared" si="143"/>
        <v>#N/A</v>
      </c>
      <c r="BJ441" s="20" t="e">
        <f t="shared" si="144"/>
        <v>#N/A</v>
      </c>
      <c r="BK441" s="20" t="e">
        <f t="shared" si="145"/>
        <v>#N/A</v>
      </c>
      <c r="BL441" s="20" t="e">
        <f t="shared" si="146"/>
        <v>#N/A</v>
      </c>
      <c r="BM441" s="20" t="e">
        <f t="shared" si="134"/>
        <v>#N/A</v>
      </c>
      <c r="BN441" s="20" t="e">
        <f t="shared" si="147"/>
        <v>#N/A</v>
      </c>
    </row>
    <row r="442" spans="1:66">
      <c r="A442" s="92"/>
      <c r="B442" s="90"/>
      <c r="C442" s="90"/>
      <c r="D442" s="93"/>
      <c r="E442" s="93"/>
      <c r="F442" s="93"/>
      <c r="G442" s="93"/>
      <c r="H442" s="93"/>
      <c r="I442" s="93"/>
      <c r="J442" s="93"/>
      <c r="K442" s="93"/>
      <c r="L442" s="92"/>
      <c r="M442" s="93"/>
      <c r="N442" s="91">
        <f t="shared" si="128"/>
        <v>0</v>
      </c>
      <c r="O442" s="91" t="str">
        <f t="shared" si="129"/>
        <v/>
      </c>
      <c r="P442" s="91" t="str">
        <f t="shared" si="130"/>
        <v/>
      </c>
      <c r="Q442" s="91" t="str">
        <f t="shared" si="131"/>
        <v>HDJ</v>
      </c>
      <c r="R442" s="82"/>
      <c r="S442" s="95">
        <f t="shared" si="135"/>
        <v>0</v>
      </c>
      <c r="T442" s="95">
        <f t="shared" si="136"/>
        <v>0</v>
      </c>
      <c r="U442" s="79" t="e">
        <f>VLOOKUP($S442,'Grille de Tarif OQN'!$B$2:$S$3603,U$1,0)</f>
        <v>#N/A</v>
      </c>
      <c r="V442" s="79" t="e">
        <f>VLOOKUP($S442,'Grille de Tarif OQN'!$B$2:$S$3603,V$1,0)</f>
        <v>#N/A</v>
      </c>
      <c r="W442" s="79" t="e">
        <f>VLOOKUP($S442,'Grille de Tarif OQN'!$B$2:$S$3603,W$1,0)</f>
        <v>#N/A</v>
      </c>
      <c r="X442" s="79" t="e">
        <f>VLOOKUP($S442,'Grille de Tarif OQN'!$B$2:$S$3603,X$1,0)</f>
        <v>#N/A</v>
      </c>
      <c r="Y442" s="79" t="e">
        <f>VLOOKUP($S442,'Grille de Tarif OQN'!$B$2:$S$3603,Y$1,0)</f>
        <v>#N/A</v>
      </c>
      <c r="Z442" s="79" t="e">
        <f>VLOOKUP($S442,'Grille de Tarif OQN'!$B$2:$S$3603,Z$1,0)</f>
        <v>#N/A</v>
      </c>
      <c r="AA442" s="79" t="e">
        <f>VLOOKUP($S442,'Grille de Tarif OQN'!$B$2:$S$3603,AA$1,0)</f>
        <v>#N/A</v>
      </c>
      <c r="AB442" s="79" t="e">
        <f>VLOOKUP($S442,'Grille de Tarif OQN'!$B$2:$S$3603,AB$1,0)</f>
        <v>#N/A</v>
      </c>
      <c r="AC442" s="79" t="e">
        <f>VLOOKUP($S442,'Grille de Tarif OQN'!$B$2:$S$3603,AC$1,0)</f>
        <v>#N/A</v>
      </c>
      <c r="AD442" s="79" t="e">
        <f>VLOOKUP($S442,'Grille de Tarif OQN'!$B$2:$S$3603,AD$1,0)</f>
        <v>#N/A</v>
      </c>
      <c r="AE442" s="79" t="e">
        <f>VLOOKUP($S442,'Grille de Tarif OQN'!$B$2:$S$3603,AE$1,0)</f>
        <v>#N/A</v>
      </c>
      <c r="AF442" s="79" t="e">
        <f>VLOOKUP($S442,'Grille de Tarif OQN'!$B$2:$S$3603,AF$1,0)</f>
        <v>#N/A</v>
      </c>
      <c r="AG442" s="79" t="e">
        <f>VLOOKUP($S442,'Grille de Tarif OQN'!$B$2:$S$3603,AG$1,0)</f>
        <v>#N/A</v>
      </c>
      <c r="AH442" s="79" t="e">
        <f>VLOOKUP($S442,'Grille de Tarif OQN'!$B$2:$S$3603,AH$1,0)</f>
        <v>#N/A</v>
      </c>
      <c r="AI442" s="79" t="e">
        <f>VLOOKUP($S442,'Grille de Tarif OQN'!$B$2:$S$3603,AI$1,0)</f>
        <v>#N/A</v>
      </c>
      <c r="AJ442" s="79" t="e">
        <f>VLOOKUP($S442,'Grille de Tarif OQN'!$B$2:$S$3603,AJ$1,0)</f>
        <v>#N/A</v>
      </c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72"/>
      <c r="AV442"/>
      <c r="AW442"/>
      <c r="AX442"/>
      <c r="AY442"/>
      <c r="AZ442" s="96">
        <f t="shared" si="137"/>
        <v>0</v>
      </c>
      <c r="BA442" s="24" t="e">
        <f t="shared" si="138"/>
        <v>#N/A</v>
      </c>
      <c r="BB442" s="24" t="e">
        <f t="shared" si="139"/>
        <v>#N/A</v>
      </c>
      <c r="BC442" s="24" t="e">
        <f t="shared" si="132"/>
        <v>#N/A</v>
      </c>
      <c r="BD442" s="24" t="e">
        <f t="shared" si="133"/>
        <v>#N/A</v>
      </c>
      <c r="BE442"/>
      <c r="BF442" t="e">
        <f t="shared" si="140"/>
        <v>#N/A</v>
      </c>
      <c r="BG442" t="str">
        <f t="shared" si="141"/>
        <v>HDJ</v>
      </c>
      <c r="BH442" s="20" t="e">
        <f t="shared" si="142"/>
        <v>#N/A</v>
      </c>
      <c r="BI442" s="20" t="e">
        <f t="shared" si="143"/>
        <v>#N/A</v>
      </c>
      <c r="BJ442" s="20" t="e">
        <f t="shared" si="144"/>
        <v>#N/A</v>
      </c>
      <c r="BK442" s="20" t="e">
        <f t="shared" si="145"/>
        <v>#N/A</v>
      </c>
      <c r="BL442" s="20" t="e">
        <f t="shared" si="146"/>
        <v>#N/A</v>
      </c>
      <c r="BM442" s="20" t="e">
        <f t="shared" si="134"/>
        <v>#N/A</v>
      </c>
      <c r="BN442" s="20" t="e">
        <f t="shared" si="147"/>
        <v>#N/A</v>
      </c>
    </row>
    <row r="443" spans="1:66">
      <c r="A443" s="92"/>
      <c r="B443" s="90"/>
      <c r="C443" s="90"/>
      <c r="D443" s="93"/>
      <c r="E443" s="93"/>
      <c r="F443" s="93"/>
      <c r="G443" s="93"/>
      <c r="H443" s="93"/>
      <c r="I443" s="93"/>
      <c r="J443" s="93"/>
      <c r="K443" s="93"/>
      <c r="L443" s="92"/>
      <c r="M443" s="93"/>
      <c r="N443" s="91">
        <f t="shared" si="128"/>
        <v>0</v>
      </c>
      <c r="O443" s="91" t="str">
        <f t="shared" si="129"/>
        <v/>
      </c>
      <c r="P443" s="91" t="str">
        <f t="shared" si="130"/>
        <v/>
      </c>
      <c r="Q443" s="91" t="str">
        <f t="shared" si="131"/>
        <v>HDJ</v>
      </c>
      <c r="R443" s="82"/>
      <c r="S443" s="95">
        <f t="shared" si="135"/>
        <v>0</v>
      </c>
      <c r="T443" s="95">
        <f t="shared" si="136"/>
        <v>0</v>
      </c>
      <c r="U443" s="79" t="e">
        <f>VLOOKUP($S443,'Grille de Tarif OQN'!$B$2:$S$3603,U$1,0)</f>
        <v>#N/A</v>
      </c>
      <c r="V443" s="79" t="e">
        <f>VLOOKUP($S443,'Grille de Tarif OQN'!$B$2:$S$3603,V$1,0)</f>
        <v>#N/A</v>
      </c>
      <c r="W443" s="79" t="e">
        <f>VLOOKUP($S443,'Grille de Tarif OQN'!$B$2:$S$3603,W$1,0)</f>
        <v>#N/A</v>
      </c>
      <c r="X443" s="79" t="e">
        <f>VLOOKUP($S443,'Grille de Tarif OQN'!$B$2:$S$3603,X$1,0)</f>
        <v>#N/A</v>
      </c>
      <c r="Y443" s="79" t="e">
        <f>VLOOKUP($S443,'Grille de Tarif OQN'!$B$2:$S$3603,Y$1,0)</f>
        <v>#N/A</v>
      </c>
      <c r="Z443" s="79" t="e">
        <f>VLOOKUP($S443,'Grille de Tarif OQN'!$B$2:$S$3603,Z$1,0)</f>
        <v>#N/A</v>
      </c>
      <c r="AA443" s="79" t="e">
        <f>VLOOKUP($S443,'Grille de Tarif OQN'!$B$2:$S$3603,AA$1,0)</f>
        <v>#N/A</v>
      </c>
      <c r="AB443" s="79" t="e">
        <f>VLOOKUP($S443,'Grille de Tarif OQN'!$B$2:$S$3603,AB$1,0)</f>
        <v>#N/A</v>
      </c>
      <c r="AC443" s="79" t="e">
        <f>VLOOKUP($S443,'Grille de Tarif OQN'!$B$2:$S$3603,AC$1,0)</f>
        <v>#N/A</v>
      </c>
      <c r="AD443" s="79" t="e">
        <f>VLOOKUP($S443,'Grille de Tarif OQN'!$B$2:$S$3603,AD$1,0)</f>
        <v>#N/A</v>
      </c>
      <c r="AE443" s="79" t="e">
        <f>VLOOKUP($S443,'Grille de Tarif OQN'!$B$2:$S$3603,AE$1,0)</f>
        <v>#N/A</v>
      </c>
      <c r="AF443" s="79" t="e">
        <f>VLOOKUP($S443,'Grille de Tarif OQN'!$B$2:$S$3603,AF$1,0)</f>
        <v>#N/A</v>
      </c>
      <c r="AG443" s="79" t="e">
        <f>VLOOKUP($S443,'Grille de Tarif OQN'!$B$2:$S$3603,AG$1,0)</f>
        <v>#N/A</v>
      </c>
      <c r="AH443" s="79" t="e">
        <f>VLOOKUP($S443,'Grille de Tarif OQN'!$B$2:$S$3603,AH$1,0)</f>
        <v>#N/A</v>
      </c>
      <c r="AI443" s="79" t="e">
        <f>VLOOKUP($S443,'Grille de Tarif OQN'!$B$2:$S$3603,AI$1,0)</f>
        <v>#N/A</v>
      </c>
      <c r="AJ443" s="79" t="e">
        <f>VLOOKUP($S443,'Grille de Tarif OQN'!$B$2:$S$3603,AJ$1,0)</f>
        <v>#N/A</v>
      </c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72"/>
      <c r="AV443"/>
      <c r="AW443"/>
      <c r="AX443"/>
      <c r="AY443"/>
      <c r="AZ443" s="96">
        <f t="shared" si="137"/>
        <v>0</v>
      </c>
      <c r="BA443" s="24" t="e">
        <f t="shared" si="138"/>
        <v>#N/A</v>
      </c>
      <c r="BB443" s="24" t="e">
        <f t="shared" si="139"/>
        <v>#N/A</v>
      </c>
      <c r="BC443" s="24" t="e">
        <f t="shared" si="132"/>
        <v>#N/A</v>
      </c>
      <c r="BD443" s="24" t="e">
        <f t="shared" si="133"/>
        <v>#N/A</v>
      </c>
      <c r="BE443"/>
      <c r="BF443" t="e">
        <f t="shared" si="140"/>
        <v>#N/A</v>
      </c>
      <c r="BG443" t="str">
        <f t="shared" si="141"/>
        <v>HDJ</v>
      </c>
      <c r="BH443" s="20" t="e">
        <f t="shared" si="142"/>
        <v>#N/A</v>
      </c>
      <c r="BI443" s="20" t="e">
        <f t="shared" si="143"/>
        <v>#N/A</v>
      </c>
      <c r="BJ443" s="20" t="e">
        <f t="shared" si="144"/>
        <v>#N/A</v>
      </c>
      <c r="BK443" s="20" t="e">
        <f t="shared" si="145"/>
        <v>#N/A</v>
      </c>
      <c r="BL443" s="20" t="e">
        <f t="shared" si="146"/>
        <v>#N/A</v>
      </c>
      <c r="BM443" s="20" t="e">
        <f t="shared" si="134"/>
        <v>#N/A</v>
      </c>
      <c r="BN443" s="20" t="e">
        <f t="shared" si="147"/>
        <v>#N/A</v>
      </c>
    </row>
    <row r="444" spans="1:66">
      <c r="A444" s="92"/>
      <c r="B444" s="90"/>
      <c r="C444" s="90"/>
      <c r="D444" s="93"/>
      <c r="E444" s="93"/>
      <c r="F444" s="93"/>
      <c r="G444" s="93"/>
      <c r="H444" s="93"/>
      <c r="I444" s="93"/>
      <c r="J444" s="93"/>
      <c r="K444" s="93"/>
      <c r="L444" s="92"/>
      <c r="M444" s="93"/>
      <c r="N444" s="91">
        <f t="shared" si="128"/>
        <v>0</v>
      </c>
      <c r="O444" s="91" t="str">
        <f t="shared" si="129"/>
        <v/>
      </c>
      <c r="P444" s="91" t="str">
        <f t="shared" si="130"/>
        <v/>
      </c>
      <c r="Q444" s="91" t="str">
        <f t="shared" si="131"/>
        <v>HDJ</v>
      </c>
      <c r="R444" s="82"/>
      <c r="S444" s="95">
        <f t="shared" si="135"/>
        <v>0</v>
      </c>
      <c r="T444" s="95">
        <f t="shared" si="136"/>
        <v>0</v>
      </c>
      <c r="U444" s="79" t="e">
        <f>VLOOKUP($S444,'Grille de Tarif OQN'!$B$2:$S$3603,U$1,0)</f>
        <v>#N/A</v>
      </c>
      <c r="V444" s="79" t="e">
        <f>VLOOKUP($S444,'Grille de Tarif OQN'!$B$2:$S$3603,V$1,0)</f>
        <v>#N/A</v>
      </c>
      <c r="W444" s="79" t="e">
        <f>VLOOKUP($S444,'Grille de Tarif OQN'!$B$2:$S$3603,W$1,0)</f>
        <v>#N/A</v>
      </c>
      <c r="X444" s="79" t="e">
        <f>VLOOKUP($S444,'Grille de Tarif OQN'!$B$2:$S$3603,X$1,0)</f>
        <v>#N/A</v>
      </c>
      <c r="Y444" s="79" t="e">
        <f>VLOOKUP($S444,'Grille de Tarif OQN'!$B$2:$S$3603,Y$1,0)</f>
        <v>#N/A</v>
      </c>
      <c r="Z444" s="79" t="e">
        <f>VLOOKUP($S444,'Grille de Tarif OQN'!$B$2:$S$3603,Z$1,0)</f>
        <v>#N/A</v>
      </c>
      <c r="AA444" s="79" t="e">
        <f>VLOOKUP($S444,'Grille de Tarif OQN'!$B$2:$S$3603,AA$1,0)</f>
        <v>#N/A</v>
      </c>
      <c r="AB444" s="79" t="e">
        <f>VLOOKUP($S444,'Grille de Tarif OQN'!$B$2:$S$3603,AB$1,0)</f>
        <v>#N/A</v>
      </c>
      <c r="AC444" s="79" t="e">
        <f>VLOOKUP($S444,'Grille de Tarif OQN'!$B$2:$S$3603,AC$1,0)</f>
        <v>#N/A</v>
      </c>
      <c r="AD444" s="79" t="e">
        <f>VLOOKUP($S444,'Grille de Tarif OQN'!$B$2:$S$3603,AD$1,0)</f>
        <v>#N/A</v>
      </c>
      <c r="AE444" s="79" t="e">
        <f>VLOOKUP($S444,'Grille de Tarif OQN'!$B$2:$S$3603,AE$1,0)</f>
        <v>#N/A</v>
      </c>
      <c r="AF444" s="79" t="e">
        <f>VLOOKUP($S444,'Grille de Tarif OQN'!$B$2:$S$3603,AF$1,0)</f>
        <v>#N/A</v>
      </c>
      <c r="AG444" s="79" t="e">
        <f>VLOOKUP($S444,'Grille de Tarif OQN'!$B$2:$S$3603,AG$1,0)</f>
        <v>#N/A</v>
      </c>
      <c r="AH444" s="79" t="e">
        <f>VLOOKUP($S444,'Grille de Tarif OQN'!$B$2:$S$3603,AH$1,0)</f>
        <v>#N/A</v>
      </c>
      <c r="AI444" s="79" t="e">
        <f>VLOOKUP($S444,'Grille de Tarif OQN'!$B$2:$S$3603,AI$1,0)</f>
        <v>#N/A</v>
      </c>
      <c r="AJ444" s="79" t="e">
        <f>VLOOKUP($S444,'Grille de Tarif OQN'!$B$2:$S$3603,AJ$1,0)</f>
        <v>#N/A</v>
      </c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72"/>
      <c r="AV444"/>
      <c r="AW444"/>
      <c r="AX444"/>
      <c r="AY444"/>
      <c r="AZ444" s="96">
        <f t="shared" si="137"/>
        <v>0</v>
      </c>
      <c r="BA444" s="24" t="e">
        <f t="shared" si="138"/>
        <v>#N/A</v>
      </c>
      <c r="BB444" s="24" t="e">
        <f t="shared" si="139"/>
        <v>#N/A</v>
      </c>
      <c r="BC444" s="24" t="e">
        <f t="shared" si="132"/>
        <v>#N/A</v>
      </c>
      <c r="BD444" s="24" t="e">
        <f t="shared" si="133"/>
        <v>#N/A</v>
      </c>
      <c r="BE444"/>
      <c r="BF444" t="e">
        <f t="shared" si="140"/>
        <v>#N/A</v>
      </c>
      <c r="BG444" t="str">
        <f t="shared" si="141"/>
        <v>HDJ</v>
      </c>
      <c r="BH444" s="20" t="e">
        <f t="shared" si="142"/>
        <v>#N/A</v>
      </c>
      <c r="BI444" s="20" t="e">
        <f t="shared" si="143"/>
        <v>#N/A</v>
      </c>
      <c r="BJ444" s="20" t="e">
        <f t="shared" si="144"/>
        <v>#N/A</v>
      </c>
      <c r="BK444" s="20" t="e">
        <f t="shared" si="145"/>
        <v>#N/A</v>
      </c>
      <c r="BL444" s="20" t="e">
        <f t="shared" si="146"/>
        <v>#N/A</v>
      </c>
      <c r="BM444" s="20" t="e">
        <f t="shared" si="134"/>
        <v>#N/A</v>
      </c>
      <c r="BN444" s="20" t="e">
        <f t="shared" si="147"/>
        <v>#N/A</v>
      </c>
    </row>
    <row r="445" spans="1:66">
      <c r="A445" s="92"/>
      <c r="B445" s="90"/>
      <c r="C445" s="90"/>
      <c r="D445" s="93"/>
      <c r="E445" s="93"/>
      <c r="F445" s="93"/>
      <c r="G445" s="93"/>
      <c r="H445" s="93"/>
      <c r="I445" s="93"/>
      <c r="J445" s="93"/>
      <c r="K445" s="93"/>
      <c r="L445" s="92"/>
      <c r="M445" s="93"/>
      <c r="N445" s="91">
        <f t="shared" si="128"/>
        <v>0</v>
      </c>
      <c r="O445" s="91" t="str">
        <f t="shared" si="129"/>
        <v/>
      </c>
      <c r="P445" s="91" t="str">
        <f t="shared" si="130"/>
        <v/>
      </c>
      <c r="Q445" s="91" t="str">
        <f t="shared" si="131"/>
        <v>HDJ</v>
      </c>
      <c r="R445" s="82"/>
      <c r="S445" s="95">
        <f t="shared" si="135"/>
        <v>0</v>
      </c>
      <c r="T445" s="95">
        <f t="shared" si="136"/>
        <v>0</v>
      </c>
      <c r="U445" s="79" t="e">
        <f>VLOOKUP($S445,'Grille de Tarif OQN'!$B$2:$S$3603,U$1,0)</f>
        <v>#N/A</v>
      </c>
      <c r="V445" s="79" t="e">
        <f>VLOOKUP($S445,'Grille de Tarif OQN'!$B$2:$S$3603,V$1,0)</f>
        <v>#N/A</v>
      </c>
      <c r="W445" s="79" t="e">
        <f>VLOOKUP($S445,'Grille de Tarif OQN'!$B$2:$S$3603,W$1,0)</f>
        <v>#N/A</v>
      </c>
      <c r="X445" s="79" t="e">
        <f>VLOOKUP($S445,'Grille de Tarif OQN'!$B$2:$S$3603,X$1,0)</f>
        <v>#N/A</v>
      </c>
      <c r="Y445" s="79" t="e">
        <f>VLOOKUP($S445,'Grille de Tarif OQN'!$B$2:$S$3603,Y$1,0)</f>
        <v>#N/A</v>
      </c>
      <c r="Z445" s="79" t="e">
        <f>VLOOKUP($S445,'Grille de Tarif OQN'!$B$2:$S$3603,Z$1,0)</f>
        <v>#N/A</v>
      </c>
      <c r="AA445" s="79" t="e">
        <f>VLOOKUP($S445,'Grille de Tarif OQN'!$B$2:$S$3603,AA$1,0)</f>
        <v>#N/A</v>
      </c>
      <c r="AB445" s="79" t="e">
        <f>VLOOKUP($S445,'Grille de Tarif OQN'!$B$2:$S$3603,AB$1,0)</f>
        <v>#N/A</v>
      </c>
      <c r="AC445" s="79" t="e">
        <f>VLOOKUP($S445,'Grille de Tarif OQN'!$B$2:$S$3603,AC$1,0)</f>
        <v>#N/A</v>
      </c>
      <c r="AD445" s="79" t="e">
        <f>VLOOKUP($S445,'Grille de Tarif OQN'!$B$2:$S$3603,AD$1,0)</f>
        <v>#N/A</v>
      </c>
      <c r="AE445" s="79" t="e">
        <f>VLOOKUP($S445,'Grille de Tarif OQN'!$B$2:$S$3603,AE$1,0)</f>
        <v>#N/A</v>
      </c>
      <c r="AF445" s="79" t="e">
        <f>VLOOKUP($S445,'Grille de Tarif OQN'!$B$2:$S$3603,AF$1,0)</f>
        <v>#N/A</v>
      </c>
      <c r="AG445" s="79" t="e">
        <f>VLOOKUP($S445,'Grille de Tarif OQN'!$B$2:$S$3603,AG$1,0)</f>
        <v>#N/A</v>
      </c>
      <c r="AH445" s="79" t="e">
        <f>VLOOKUP($S445,'Grille de Tarif OQN'!$B$2:$S$3603,AH$1,0)</f>
        <v>#N/A</v>
      </c>
      <c r="AI445" s="79" t="e">
        <f>VLOOKUP($S445,'Grille de Tarif OQN'!$B$2:$S$3603,AI$1,0)</f>
        <v>#N/A</v>
      </c>
      <c r="AJ445" s="79" t="e">
        <f>VLOOKUP($S445,'Grille de Tarif OQN'!$B$2:$S$3603,AJ$1,0)</f>
        <v>#N/A</v>
      </c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72"/>
      <c r="AV445"/>
      <c r="AW445"/>
      <c r="AX445"/>
      <c r="AY445"/>
      <c r="AZ445" s="96">
        <f t="shared" si="137"/>
        <v>0</v>
      </c>
      <c r="BA445" s="24" t="e">
        <f t="shared" si="138"/>
        <v>#N/A</v>
      </c>
      <c r="BB445" s="24" t="e">
        <f t="shared" si="139"/>
        <v>#N/A</v>
      </c>
      <c r="BC445" s="24" t="e">
        <f t="shared" si="132"/>
        <v>#N/A</v>
      </c>
      <c r="BD445" s="24" t="e">
        <f t="shared" si="133"/>
        <v>#N/A</v>
      </c>
      <c r="BE445"/>
      <c r="BF445" t="e">
        <f t="shared" si="140"/>
        <v>#N/A</v>
      </c>
      <c r="BG445" t="str">
        <f t="shared" si="141"/>
        <v>HDJ</v>
      </c>
      <c r="BH445" s="20" t="e">
        <f t="shared" si="142"/>
        <v>#N/A</v>
      </c>
      <c r="BI445" s="20" t="e">
        <f t="shared" si="143"/>
        <v>#N/A</v>
      </c>
      <c r="BJ445" s="20" t="e">
        <f t="shared" si="144"/>
        <v>#N/A</v>
      </c>
      <c r="BK445" s="20" t="e">
        <f t="shared" si="145"/>
        <v>#N/A</v>
      </c>
      <c r="BL445" s="20" t="e">
        <f t="shared" si="146"/>
        <v>#N/A</v>
      </c>
      <c r="BM445" s="20" t="e">
        <f t="shared" si="134"/>
        <v>#N/A</v>
      </c>
      <c r="BN445" s="20" t="e">
        <f t="shared" si="147"/>
        <v>#N/A</v>
      </c>
    </row>
    <row r="446" spans="1:66">
      <c r="A446" s="92"/>
      <c r="B446" s="90"/>
      <c r="C446" s="90"/>
      <c r="D446" s="93"/>
      <c r="E446" s="93"/>
      <c r="F446" s="93"/>
      <c r="G446" s="93"/>
      <c r="H446" s="93"/>
      <c r="I446" s="93"/>
      <c r="J446" s="93"/>
      <c r="K446" s="93"/>
      <c r="L446" s="92"/>
      <c r="M446" s="93"/>
      <c r="N446" s="91">
        <f t="shared" si="128"/>
        <v>0</v>
      </c>
      <c r="O446" s="91" t="str">
        <f t="shared" si="129"/>
        <v/>
      </c>
      <c r="P446" s="91" t="str">
        <f t="shared" si="130"/>
        <v/>
      </c>
      <c r="Q446" s="91" t="str">
        <f t="shared" si="131"/>
        <v>HDJ</v>
      </c>
      <c r="R446" s="82"/>
      <c r="S446" s="95">
        <f t="shared" si="135"/>
        <v>0</v>
      </c>
      <c r="T446" s="95">
        <f t="shared" si="136"/>
        <v>0</v>
      </c>
      <c r="U446" s="79" t="e">
        <f>VLOOKUP($S446,'Grille de Tarif OQN'!$B$2:$S$3603,U$1,0)</f>
        <v>#N/A</v>
      </c>
      <c r="V446" s="79" t="e">
        <f>VLOOKUP($S446,'Grille de Tarif OQN'!$B$2:$S$3603,V$1,0)</f>
        <v>#N/A</v>
      </c>
      <c r="W446" s="79" t="e">
        <f>VLOOKUP($S446,'Grille de Tarif OQN'!$B$2:$S$3603,W$1,0)</f>
        <v>#N/A</v>
      </c>
      <c r="X446" s="79" t="e">
        <f>VLOOKUP($S446,'Grille de Tarif OQN'!$B$2:$S$3603,X$1,0)</f>
        <v>#N/A</v>
      </c>
      <c r="Y446" s="79" t="e">
        <f>VLOOKUP($S446,'Grille de Tarif OQN'!$B$2:$S$3603,Y$1,0)</f>
        <v>#N/A</v>
      </c>
      <c r="Z446" s="79" t="e">
        <f>VLOOKUP($S446,'Grille de Tarif OQN'!$B$2:$S$3603,Z$1,0)</f>
        <v>#N/A</v>
      </c>
      <c r="AA446" s="79" t="e">
        <f>VLOOKUP($S446,'Grille de Tarif OQN'!$B$2:$S$3603,AA$1,0)</f>
        <v>#N/A</v>
      </c>
      <c r="AB446" s="79" t="e">
        <f>VLOOKUP($S446,'Grille de Tarif OQN'!$B$2:$S$3603,AB$1,0)</f>
        <v>#N/A</v>
      </c>
      <c r="AC446" s="79" t="e">
        <f>VLOOKUP($S446,'Grille de Tarif OQN'!$B$2:$S$3603,AC$1,0)</f>
        <v>#N/A</v>
      </c>
      <c r="AD446" s="79" t="e">
        <f>VLOOKUP($S446,'Grille de Tarif OQN'!$B$2:$S$3603,AD$1,0)</f>
        <v>#N/A</v>
      </c>
      <c r="AE446" s="79" t="e">
        <f>VLOOKUP($S446,'Grille de Tarif OQN'!$B$2:$S$3603,AE$1,0)</f>
        <v>#N/A</v>
      </c>
      <c r="AF446" s="79" t="e">
        <f>VLOOKUP($S446,'Grille de Tarif OQN'!$B$2:$S$3603,AF$1,0)</f>
        <v>#N/A</v>
      </c>
      <c r="AG446" s="79" t="e">
        <f>VLOOKUP($S446,'Grille de Tarif OQN'!$B$2:$S$3603,AG$1,0)</f>
        <v>#N/A</v>
      </c>
      <c r="AH446" s="79" t="e">
        <f>VLOOKUP($S446,'Grille de Tarif OQN'!$B$2:$S$3603,AH$1,0)</f>
        <v>#N/A</v>
      </c>
      <c r="AI446" s="79" t="e">
        <f>VLOOKUP($S446,'Grille de Tarif OQN'!$B$2:$S$3603,AI$1,0)</f>
        <v>#N/A</v>
      </c>
      <c r="AJ446" s="79" t="e">
        <f>VLOOKUP($S446,'Grille de Tarif OQN'!$B$2:$S$3603,AJ$1,0)</f>
        <v>#N/A</v>
      </c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72"/>
      <c r="AV446"/>
      <c r="AW446"/>
      <c r="AX446"/>
      <c r="AY446"/>
      <c r="AZ446" s="96">
        <f t="shared" si="137"/>
        <v>0</v>
      </c>
      <c r="BA446" s="24" t="e">
        <f t="shared" si="138"/>
        <v>#N/A</v>
      </c>
      <c r="BB446" s="24" t="e">
        <f t="shared" si="139"/>
        <v>#N/A</v>
      </c>
      <c r="BC446" s="24" t="e">
        <f t="shared" si="132"/>
        <v>#N/A</v>
      </c>
      <c r="BD446" s="24" t="e">
        <f t="shared" si="133"/>
        <v>#N/A</v>
      </c>
      <c r="BE446"/>
      <c r="BF446" t="e">
        <f t="shared" si="140"/>
        <v>#N/A</v>
      </c>
      <c r="BG446" t="str">
        <f t="shared" si="141"/>
        <v>HDJ</v>
      </c>
      <c r="BH446" s="20" t="e">
        <f t="shared" si="142"/>
        <v>#N/A</v>
      </c>
      <c r="BI446" s="20" t="e">
        <f t="shared" si="143"/>
        <v>#N/A</v>
      </c>
      <c r="BJ446" s="20" t="e">
        <f t="shared" si="144"/>
        <v>#N/A</v>
      </c>
      <c r="BK446" s="20" t="e">
        <f t="shared" si="145"/>
        <v>#N/A</v>
      </c>
      <c r="BL446" s="20" t="e">
        <f t="shared" si="146"/>
        <v>#N/A</v>
      </c>
      <c r="BM446" s="20" t="e">
        <f t="shared" si="134"/>
        <v>#N/A</v>
      </c>
      <c r="BN446" s="20" t="e">
        <f t="shared" si="147"/>
        <v>#N/A</v>
      </c>
    </row>
    <row r="447" spans="1:66">
      <c r="A447" s="92"/>
      <c r="B447" s="90"/>
      <c r="C447" s="90"/>
      <c r="D447" s="93"/>
      <c r="E447" s="93"/>
      <c r="F447" s="93"/>
      <c r="G447" s="93"/>
      <c r="H447" s="93"/>
      <c r="I447" s="93"/>
      <c r="J447" s="93"/>
      <c r="K447" s="93"/>
      <c r="L447" s="92"/>
      <c r="M447" s="93"/>
      <c r="N447" s="91">
        <f t="shared" si="128"/>
        <v>0</v>
      </c>
      <c r="O447" s="91" t="str">
        <f t="shared" si="129"/>
        <v/>
      </c>
      <c r="P447" s="91" t="str">
        <f t="shared" si="130"/>
        <v/>
      </c>
      <c r="Q447" s="91" t="str">
        <f t="shared" si="131"/>
        <v>HDJ</v>
      </c>
      <c r="R447" s="82"/>
      <c r="S447" s="95">
        <f t="shared" si="135"/>
        <v>0</v>
      </c>
      <c r="T447" s="95">
        <f t="shared" si="136"/>
        <v>0</v>
      </c>
      <c r="U447" s="79" t="e">
        <f>VLOOKUP($S447,'Grille de Tarif OQN'!$B$2:$S$3603,U$1,0)</f>
        <v>#N/A</v>
      </c>
      <c r="V447" s="79" t="e">
        <f>VLOOKUP($S447,'Grille de Tarif OQN'!$B$2:$S$3603,V$1,0)</f>
        <v>#N/A</v>
      </c>
      <c r="W447" s="79" t="e">
        <f>VLOOKUP($S447,'Grille de Tarif OQN'!$B$2:$S$3603,W$1,0)</f>
        <v>#N/A</v>
      </c>
      <c r="X447" s="79" t="e">
        <f>VLOOKUP($S447,'Grille de Tarif OQN'!$B$2:$S$3603,X$1,0)</f>
        <v>#N/A</v>
      </c>
      <c r="Y447" s="79" t="e">
        <f>VLOOKUP($S447,'Grille de Tarif OQN'!$B$2:$S$3603,Y$1,0)</f>
        <v>#N/A</v>
      </c>
      <c r="Z447" s="79" t="e">
        <f>VLOOKUP($S447,'Grille de Tarif OQN'!$B$2:$S$3603,Z$1,0)</f>
        <v>#N/A</v>
      </c>
      <c r="AA447" s="79" t="e">
        <f>VLOOKUP($S447,'Grille de Tarif OQN'!$B$2:$S$3603,AA$1,0)</f>
        <v>#N/A</v>
      </c>
      <c r="AB447" s="79" t="e">
        <f>VLOOKUP($S447,'Grille de Tarif OQN'!$B$2:$S$3603,AB$1,0)</f>
        <v>#N/A</v>
      </c>
      <c r="AC447" s="79" t="e">
        <f>VLOOKUP($S447,'Grille de Tarif OQN'!$B$2:$S$3603,AC$1,0)</f>
        <v>#N/A</v>
      </c>
      <c r="AD447" s="79" t="e">
        <f>VLOOKUP($S447,'Grille de Tarif OQN'!$B$2:$S$3603,AD$1,0)</f>
        <v>#N/A</v>
      </c>
      <c r="AE447" s="79" t="e">
        <f>VLOOKUP($S447,'Grille de Tarif OQN'!$B$2:$S$3603,AE$1,0)</f>
        <v>#N/A</v>
      </c>
      <c r="AF447" s="79" t="e">
        <f>VLOOKUP($S447,'Grille de Tarif OQN'!$B$2:$S$3603,AF$1,0)</f>
        <v>#N/A</v>
      </c>
      <c r="AG447" s="79" t="e">
        <f>VLOOKUP($S447,'Grille de Tarif OQN'!$B$2:$S$3603,AG$1,0)</f>
        <v>#N/A</v>
      </c>
      <c r="AH447" s="79" t="e">
        <f>VLOOKUP($S447,'Grille de Tarif OQN'!$B$2:$S$3603,AH$1,0)</f>
        <v>#N/A</v>
      </c>
      <c r="AI447" s="79" t="e">
        <f>VLOOKUP($S447,'Grille de Tarif OQN'!$B$2:$S$3603,AI$1,0)</f>
        <v>#N/A</v>
      </c>
      <c r="AJ447" s="79" t="e">
        <f>VLOOKUP($S447,'Grille de Tarif OQN'!$B$2:$S$3603,AJ$1,0)</f>
        <v>#N/A</v>
      </c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72"/>
      <c r="AV447"/>
      <c r="AW447"/>
      <c r="AX447"/>
      <c r="AY447"/>
      <c r="AZ447" s="96">
        <f t="shared" si="137"/>
        <v>0</v>
      </c>
      <c r="BA447" s="24" t="e">
        <f t="shared" si="138"/>
        <v>#N/A</v>
      </c>
      <c r="BB447" s="24" t="e">
        <f t="shared" si="139"/>
        <v>#N/A</v>
      </c>
      <c r="BC447" s="24" t="e">
        <f t="shared" si="132"/>
        <v>#N/A</v>
      </c>
      <c r="BD447" s="24" t="e">
        <f t="shared" si="133"/>
        <v>#N/A</v>
      </c>
      <c r="BE447"/>
      <c r="BF447" t="e">
        <f t="shared" si="140"/>
        <v>#N/A</v>
      </c>
      <c r="BG447" t="str">
        <f t="shared" si="141"/>
        <v>HDJ</v>
      </c>
      <c r="BH447" s="20" t="e">
        <f t="shared" si="142"/>
        <v>#N/A</v>
      </c>
      <c r="BI447" s="20" t="e">
        <f t="shared" si="143"/>
        <v>#N/A</v>
      </c>
      <c r="BJ447" s="20" t="e">
        <f t="shared" si="144"/>
        <v>#N/A</v>
      </c>
      <c r="BK447" s="20" t="e">
        <f t="shared" si="145"/>
        <v>#N/A</v>
      </c>
      <c r="BL447" s="20" t="e">
        <f t="shared" si="146"/>
        <v>#N/A</v>
      </c>
      <c r="BM447" s="20" t="e">
        <f t="shared" si="134"/>
        <v>#N/A</v>
      </c>
      <c r="BN447" s="20" t="e">
        <f t="shared" si="147"/>
        <v>#N/A</v>
      </c>
    </row>
    <row r="448" spans="1:66">
      <c r="A448" s="92"/>
      <c r="B448" s="90"/>
      <c r="C448" s="90"/>
      <c r="D448" s="93"/>
      <c r="E448" s="93"/>
      <c r="F448" s="93"/>
      <c r="G448" s="93"/>
      <c r="H448" s="93"/>
      <c r="I448" s="93"/>
      <c r="J448" s="93"/>
      <c r="K448" s="93"/>
      <c r="L448" s="92"/>
      <c r="M448" s="93"/>
      <c r="N448" s="91">
        <f t="shared" si="128"/>
        <v>0</v>
      </c>
      <c r="O448" s="91" t="str">
        <f t="shared" si="129"/>
        <v/>
      </c>
      <c r="P448" s="91" t="str">
        <f t="shared" si="130"/>
        <v/>
      </c>
      <c r="Q448" s="91" t="str">
        <f t="shared" si="131"/>
        <v>HDJ</v>
      </c>
      <c r="R448" s="82"/>
      <c r="S448" s="95">
        <f t="shared" si="135"/>
        <v>0</v>
      </c>
      <c r="T448" s="95">
        <f t="shared" si="136"/>
        <v>0</v>
      </c>
      <c r="U448" s="79" t="e">
        <f>VLOOKUP($S448,'Grille de Tarif OQN'!$B$2:$S$3603,U$1,0)</f>
        <v>#N/A</v>
      </c>
      <c r="V448" s="79" t="e">
        <f>VLOOKUP($S448,'Grille de Tarif OQN'!$B$2:$S$3603,V$1,0)</f>
        <v>#N/A</v>
      </c>
      <c r="W448" s="79" t="e">
        <f>VLOOKUP($S448,'Grille de Tarif OQN'!$B$2:$S$3603,W$1,0)</f>
        <v>#N/A</v>
      </c>
      <c r="X448" s="79" t="e">
        <f>VLOOKUP($S448,'Grille de Tarif OQN'!$B$2:$S$3603,X$1,0)</f>
        <v>#N/A</v>
      </c>
      <c r="Y448" s="79" t="e">
        <f>VLOOKUP($S448,'Grille de Tarif OQN'!$B$2:$S$3603,Y$1,0)</f>
        <v>#N/A</v>
      </c>
      <c r="Z448" s="79" t="e">
        <f>VLOOKUP($S448,'Grille de Tarif OQN'!$B$2:$S$3603,Z$1,0)</f>
        <v>#N/A</v>
      </c>
      <c r="AA448" s="79" t="e">
        <f>VLOOKUP($S448,'Grille de Tarif OQN'!$B$2:$S$3603,AA$1,0)</f>
        <v>#N/A</v>
      </c>
      <c r="AB448" s="79" t="e">
        <f>VLOOKUP($S448,'Grille de Tarif OQN'!$B$2:$S$3603,AB$1,0)</f>
        <v>#N/A</v>
      </c>
      <c r="AC448" s="79" t="e">
        <f>VLOOKUP($S448,'Grille de Tarif OQN'!$B$2:$S$3603,AC$1,0)</f>
        <v>#N/A</v>
      </c>
      <c r="AD448" s="79" t="e">
        <f>VLOOKUP($S448,'Grille de Tarif OQN'!$B$2:$S$3603,AD$1,0)</f>
        <v>#N/A</v>
      </c>
      <c r="AE448" s="79" t="e">
        <f>VLOOKUP($S448,'Grille de Tarif OQN'!$B$2:$S$3603,AE$1,0)</f>
        <v>#N/A</v>
      </c>
      <c r="AF448" s="79" t="e">
        <f>VLOOKUP($S448,'Grille de Tarif OQN'!$B$2:$S$3603,AF$1,0)</f>
        <v>#N/A</v>
      </c>
      <c r="AG448" s="79" t="e">
        <f>VLOOKUP($S448,'Grille de Tarif OQN'!$B$2:$S$3603,AG$1,0)</f>
        <v>#N/A</v>
      </c>
      <c r="AH448" s="79" t="e">
        <f>VLOOKUP($S448,'Grille de Tarif OQN'!$B$2:$S$3603,AH$1,0)</f>
        <v>#N/A</v>
      </c>
      <c r="AI448" s="79" t="e">
        <f>VLOOKUP($S448,'Grille de Tarif OQN'!$B$2:$S$3603,AI$1,0)</f>
        <v>#N/A</v>
      </c>
      <c r="AJ448" s="79" t="e">
        <f>VLOOKUP($S448,'Grille de Tarif OQN'!$B$2:$S$3603,AJ$1,0)</f>
        <v>#N/A</v>
      </c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72"/>
      <c r="AV448"/>
      <c r="AW448"/>
      <c r="AX448"/>
      <c r="AY448"/>
      <c r="AZ448" s="96">
        <f t="shared" si="137"/>
        <v>0</v>
      </c>
      <c r="BA448" s="24" t="e">
        <f t="shared" si="138"/>
        <v>#N/A</v>
      </c>
      <c r="BB448" s="24" t="e">
        <f t="shared" si="139"/>
        <v>#N/A</v>
      </c>
      <c r="BC448" s="24" t="e">
        <f t="shared" si="132"/>
        <v>#N/A</v>
      </c>
      <c r="BD448" s="24" t="e">
        <f t="shared" si="133"/>
        <v>#N/A</v>
      </c>
      <c r="BE448"/>
      <c r="BF448" t="e">
        <f t="shared" si="140"/>
        <v>#N/A</v>
      </c>
      <c r="BG448" t="str">
        <f t="shared" si="141"/>
        <v>HDJ</v>
      </c>
      <c r="BH448" s="20" t="e">
        <f t="shared" si="142"/>
        <v>#N/A</v>
      </c>
      <c r="BI448" s="20" t="e">
        <f t="shared" si="143"/>
        <v>#N/A</v>
      </c>
      <c r="BJ448" s="20" t="e">
        <f t="shared" si="144"/>
        <v>#N/A</v>
      </c>
      <c r="BK448" s="20" t="e">
        <f t="shared" si="145"/>
        <v>#N/A</v>
      </c>
      <c r="BL448" s="20" t="e">
        <f t="shared" si="146"/>
        <v>#N/A</v>
      </c>
      <c r="BM448" s="20" t="e">
        <f t="shared" si="134"/>
        <v>#N/A</v>
      </c>
      <c r="BN448" s="20" t="e">
        <f t="shared" si="147"/>
        <v>#N/A</v>
      </c>
    </row>
    <row r="449" spans="1:66">
      <c r="A449" s="92"/>
      <c r="B449" s="90"/>
      <c r="C449" s="90"/>
      <c r="D449" s="93"/>
      <c r="E449" s="93"/>
      <c r="F449" s="93"/>
      <c r="G449" s="93"/>
      <c r="H449" s="93"/>
      <c r="I449" s="93"/>
      <c r="J449" s="93"/>
      <c r="K449" s="93"/>
      <c r="L449" s="92"/>
      <c r="M449" s="93"/>
      <c r="N449" s="91">
        <f t="shared" si="128"/>
        <v>0</v>
      </c>
      <c r="O449" s="91" t="str">
        <f t="shared" si="129"/>
        <v/>
      </c>
      <c r="P449" s="91" t="str">
        <f t="shared" si="130"/>
        <v/>
      </c>
      <c r="Q449" s="91" t="str">
        <f t="shared" si="131"/>
        <v>HDJ</v>
      </c>
      <c r="R449" s="82"/>
      <c r="S449" s="95">
        <f t="shared" si="135"/>
        <v>0</v>
      </c>
      <c r="T449" s="95">
        <f t="shared" si="136"/>
        <v>0</v>
      </c>
      <c r="U449" s="79" t="e">
        <f>VLOOKUP($S449,'Grille de Tarif OQN'!$B$2:$S$3603,U$1,0)</f>
        <v>#N/A</v>
      </c>
      <c r="V449" s="79" t="e">
        <f>VLOOKUP($S449,'Grille de Tarif OQN'!$B$2:$S$3603,V$1,0)</f>
        <v>#N/A</v>
      </c>
      <c r="W449" s="79" t="e">
        <f>VLOOKUP($S449,'Grille de Tarif OQN'!$B$2:$S$3603,W$1,0)</f>
        <v>#N/A</v>
      </c>
      <c r="X449" s="79" t="e">
        <f>VLOOKUP($S449,'Grille de Tarif OQN'!$B$2:$S$3603,X$1,0)</f>
        <v>#N/A</v>
      </c>
      <c r="Y449" s="79" t="e">
        <f>VLOOKUP($S449,'Grille de Tarif OQN'!$B$2:$S$3603,Y$1,0)</f>
        <v>#N/A</v>
      </c>
      <c r="Z449" s="79" t="e">
        <f>VLOOKUP($S449,'Grille de Tarif OQN'!$B$2:$S$3603,Z$1,0)</f>
        <v>#N/A</v>
      </c>
      <c r="AA449" s="79" t="e">
        <f>VLOOKUP($S449,'Grille de Tarif OQN'!$B$2:$S$3603,AA$1,0)</f>
        <v>#N/A</v>
      </c>
      <c r="AB449" s="79" t="e">
        <f>VLOOKUP($S449,'Grille de Tarif OQN'!$B$2:$S$3603,AB$1,0)</f>
        <v>#N/A</v>
      </c>
      <c r="AC449" s="79" t="e">
        <f>VLOOKUP($S449,'Grille de Tarif OQN'!$B$2:$S$3603,AC$1,0)</f>
        <v>#N/A</v>
      </c>
      <c r="AD449" s="79" t="e">
        <f>VLOOKUP($S449,'Grille de Tarif OQN'!$B$2:$S$3603,AD$1,0)</f>
        <v>#N/A</v>
      </c>
      <c r="AE449" s="79" t="e">
        <f>VLOOKUP($S449,'Grille de Tarif OQN'!$B$2:$S$3603,AE$1,0)</f>
        <v>#N/A</v>
      </c>
      <c r="AF449" s="79" t="e">
        <f>VLOOKUP($S449,'Grille de Tarif OQN'!$B$2:$S$3603,AF$1,0)</f>
        <v>#N/A</v>
      </c>
      <c r="AG449" s="79" t="e">
        <f>VLOOKUP($S449,'Grille de Tarif OQN'!$B$2:$S$3603,AG$1,0)</f>
        <v>#N/A</v>
      </c>
      <c r="AH449" s="79" t="e">
        <f>VLOOKUP($S449,'Grille de Tarif OQN'!$B$2:$S$3603,AH$1,0)</f>
        <v>#N/A</v>
      </c>
      <c r="AI449" s="79" t="e">
        <f>VLOOKUP($S449,'Grille de Tarif OQN'!$B$2:$S$3603,AI$1,0)</f>
        <v>#N/A</v>
      </c>
      <c r="AJ449" s="79" t="e">
        <f>VLOOKUP($S449,'Grille de Tarif OQN'!$B$2:$S$3603,AJ$1,0)</f>
        <v>#N/A</v>
      </c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72"/>
      <c r="AV449"/>
      <c r="AW449"/>
      <c r="AX449"/>
      <c r="AY449"/>
      <c r="AZ449" s="96">
        <f t="shared" si="137"/>
        <v>0</v>
      </c>
      <c r="BA449" s="24" t="e">
        <f t="shared" si="138"/>
        <v>#N/A</v>
      </c>
      <c r="BB449" s="24" t="e">
        <f t="shared" si="139"/>
        <v>#N/A</v>
      </c>
      <c r="BC449" s="24" t="e">
        <f t="shared" si="132"/>
        <v>#N/A</v>
      </c>
      <c r="BD449" s="24" t="e">
        <f t="shared" si="133"/>
        <v>#N/A</v>
      </c>
      <c r="BE449"/>
      <c r="BF449" t="e">
        <f t="shared" si="140"/>
        <v>#N/A</v>
      </c>
      <c r="BG449" t="str">
        <f t="shared" si="141"/>
        <v>HDJ</v>
      </c>
      <c r="BH449" s="20" t="e">
        <f t="shared" si="142"/>
        <v>#N/A</v>
      </c>
      <c r="BI449" s="20" t="e">
        <f t="shared" si="143"/>
        <v>#N/A</v>
      </c>
      <c r="BJ449" s="20" t="e">
        <f t="shared" si="144"/>
        <v>#N/A</v>
      </c>
      <c r="BK449" s="20" t="e">
        <f t="shared" si="145"/>
        <v>#N/A</v>
      </c>
      <c r="BL449" s="20" t="e">
        <f t="shared" si="146"/>
        <v>#N/A</v>
      </c>
      <c r="BM449" s="20" t="e">
        <f t="shared" si="134"/>
        <v>#N/A</v>
      </c>
      <c r="BN449" s="20" t="e">
        <f t="shared" si="147"/>
        <v>#N/A</v>
      </c>
    </row>
    <row r="450" spans="1:66">
      <c r="A450" s="92"/>
      <c r="B450" s="90"/>
      <c r="C450" s="90"/>
      <c r="D450" s="93"/>
      <c r="E450" s="93"/>
      <c r="F450" s="93"/>
      <c r="G450" s="93"/>
      <c r="H450" s="93"/>
      <c r="I450" s="93"/>
      <c r="J450" s="93"/>
      <c r="K450" s="93"/>
      <c r="L450" s="92"/>
      <c r="M450" s="93"/>
      <c r="N450" s="91">
        <f t="shared" si="128"/>
        <v>0</v>
      </c>
      <c r="O450" s="91" t="str">
        <f t="shared" si="129"/>
        <v/>
      </c>
      <c r="P450" s="91" t="str">
        <f t="shared" si="130"/>
        <v/>
      </c>
      <c r="Q450" s="91" t="str">
        <f t="shared" si="131"/>
        <v>HDJ</v>
      </c>
      <c r="R450" s="82"/>
      <c r="S450" s="95">
        <f t="shared" si="135"/>
        <v>0</v>
      </c>
      <c r="T450" s="95">
        <f t="shared" si="136"/>
        <v>0</v>
      </c>
      <c r="U450" s="79" t="e">
        <f>VLOOKUP($S450,'Grille de Tarif OQN'!$B$2:$S$3603,U$1,0)</f>
        <v>#N/A</v>
      </c>
      <c r="V450" s="79" t="e">
        <f>VLOOKUP($S450,'Grille de Tarif OQN'!$B$2:$S$3603,V$1,0)</f>
        <v>#N/A</v>
      </c>
      <c r="W450" s="79" t="e">
        <f>VLOOKUP($S450,'Grille de Tarif OQN'!$B$2:$S$3603,W$1,0)</f>
        <v>#N/A</v>
      </c>
      <c r="X450" s="79" t="e">
        <f>VLOOKUP($S450,'Grille de Tarif OQN'!$B$2:$S$3603,X$1,0)</f>
        <v>#N/A</v>
      </c>
      <c r="Y450" s="79" t="e">
        <f>VLOOKUP($S450,'Grille de Tarif OQN'!$B$2:$S$3603,Y$1,0)</f>
        <v>#N/A</v>
      </c>
      <c r="Z450" s="79" t="e">
        <f>VLOOKUP($S450,'Grille de Tarif OQN'!$B$2:$S$3603,Z$1,0)</f>
        <v>#N/A</v>
      </c>
      <c r="AA450" s="79" t="e">
        <f>VLOOKUP($S450,'Grille de Tarif OQN'!$B$2:$S$3603,AA$1,0)</f>
        <v>#N/A</v>
      </c>
      <c r="AB450" s="79" t="e">
        <f>VLOOKUP($S450,'Grille de Tarif OQN'!$B$2:$S$3603,AB$1,0)</f>
        <v>#N/A</v>
      </c>
      <c r="AC450" s="79" t="e">
        <f>VLOOKUP($S450,'Grille de Tarif OQN'!$B$2:$S$3603,AC$1,0)</f>
        <v>#N/A</v>
      </c>
      <c r="AD450" s="79" t="e">
        <f>VLOOKUP($S450,'Grille de Tarif OQN'!$B$2:$S$3603,AD$1,0)</f>
        <v>#N/A</v>
      </c>
      <c r="AE450" s="79" t="e">
        <f>VLOOKUP($S450,'Grille de Tarif OQN'!$B$2:$S$3603,AE$1,0)</f>
        <v>#N/A</v>
      </c>
      <c r="AF450" s="79" t="e">
        <f>VLOOKUP($S450,'Grille de Tarif OQN'!$B$2:$S$3603,AF$1,0)</f>
        <v>#N/A</v>
      </c>
      <c r="AG450" s="79" t="e">
        <f>VLOOKUP($S450,'Grille de Tarif OQN'!$B$2:$S$3603,AG$1,0)</f>
        <v>#N/A</v>
      </c>
      <c r="AH450" s="79" t="e">
        <f>VLOOKUP($S450,'Grille de Tarif OQN'!$B$2:$S$3603,AH$1,0)</f>
        <v>#N/A</v>
      </c>
      <c r="AI450" s="79" t="e">
        <f>VLOOKUP($S450,'Grille de Tarif OQN'!$B$2:$S$3603,AI$1,0)</f>
        <v>#N/A</v>
      </c>
      <c r="AJ450" s="79" t="e">
        <f>VLOOKUP($S450,'Grille de Tarif OQN'!$B$2:$S$3603,AJ$1,0)</f>
        <v>#N/A</v>
      </c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72"/>
      <c r="AV450"/>
      <c r="AW450"/>
      <c r="AX450"/>
      <c r="AY450"/>
      <c r="AZ450" s="96">
        <f t="shared" si="137"/>
        <v>0</v>
      </c>
      <c r="BA450" s="24" t="e">
        <f t="shared" si="138"/>
        <v>#N/A</v>
      </c>
      <c r="BB450" s="24" t="e">
        <f t="shared" si="139"/>
        <v>#N/A</v>
      </c>
      <c r="BC450" s="24" t="e">
        <f t="shared" si="132"/>
        <v>#N/A</v>
      </c>
      <c r="BD450" s="24" t="e">
        <f t="shared" si="133"/>
        <v>#N/A</v>
      </c>
      <c r="BE450"/>
      <c r="BF450" t="e">
        <f t="shared" si="140"/>
        <v>#N/A</v>
      </c>
      <c r="BG450" t="str">
        <f t="shared" si="141"/>
        <v>HDJ</v>
      </c>
      <c r="BH450" s="20" t="e">
        <f t="shared" si="142"/>
        <v>#N/A</v>
      </c>
      <c r="BI450" s="20" t="e">
        <f t="shared" si="143"/>
        <v>#N/A</v>
      </c>
      <c r="BJ450" s="20" t="e">
        <f t="shared" si="144"/>
        <v>#N/A</v>
      </c>
      <c r="BK450" s="20" t="e">
        <f t="shared" si="145"/>
        <v>#N/A</v>
      </c>
      <c r="BL450" s="20" t="e">
        <f t="shared" si="146"/>
        <v>#N/A</v>
      </c>
      <c r="BM450" s="20" t="e">
        <f t="shared" si="134"/>
        <v>#N/A</v>
      </c>
      <c r="BN450" s="20" t="e">
        <f t="shared" si="147"/>
        <v>#N/A</v>
      </c>
    </row>
    <row r="451" spans="1:66">
      <c r="A451" s="92"/>
      <c r="B451" s="90"/>
      <c r="C451" s="90"/>
      <c r="D451" s="93"/>
      <c r="E451" s="93"/>
      <c r="F451" s="93"/>
      <c r="G451" s="93"/>
      <c r="H451" s="93"/>
      <c r="I451" s="93"/>
      <c r="J451" s="93"/>
      <c r="K451" s="93"/>
      <c r="L451" s="92"/>
      <c r="M451" s="93"/>
      <c r="N451" s="91">
        <f t="shared" si="128"/>
        <v>0</v>
      </c>
      <c r="O451" s="91" t="str">
        <f t="shared" si="129"/>
        <v/>
      </c>
      <c r="P451" s="91" t="str">
        <f t="shared" si="130"/>
        <v/>
      </c>
      <c r="Q451" s="91" t="str">
        <f t="shared" si="131"/>
        <v>HDJ</v>
      </c>
      <c r="R451" s="82"/>
      <c r="S451" s="95">
        <f t="shared" si="135"/>
        <v>0</v>
      </c>
      <c r="T451" s="95">
        <f t="shared" si="136"/>
        <v>0</v>
      </c>
      <c r="U451" s="79" t="e">
        <f>VLOOKUP($S451,'Grille de Tarif OQN'!$B$2:$S$3603,U$1,0)</f>
        <v>#N/A</v>
      </c>
      <c r="V451" s="79" t="e">
        <f>VLOOKUP($S451,'Grille de Tarif OQN'!$B$2:$S$3603,V$1,0)</f>
        <v>#N/A</v>
      </c>
      <c r="W451" s="79" t="e">
        <f>VLOOKUP($S451,'Grille de Tarif OQN'!$B$2:$S$3603,W$1,0)</f>
        <v>#N/A</v>
      </c>
      <c r="X451" s="79" t="e">
        <f>VLOOKUP($S451,'Grille de Tarif OQN'!$B$2:$S$3603,X$1,0)</f>
        <v>#N/A</v>
      </c>
      <c r="Y451" s="79" t="e">
        <f>VLOOKUP($S451,'Grille de Tarif OQN'!$B$2:$S$3603,Y$1,0)</f>
        <v>#N/A</v>
      </c>
      <c r="Z451" s="79" t="e">
        <f>VLOOKUP($S451,'Grille de Tarif OQN'!$B$2:$S$3603,Z$1,0)</f>
        <v>#N/A</v>
      </c>
      <c r="AA451" s="79" t="e">
        <f>VLOOKUP($S451,'Grille de Tarif OQN'!$B$2:$S$3603,AA$1,0)</f>
        <v>#N/A</v>
      </c>
      <c r="AB451" s="79" t="e">
        <f>VLOOKUP($S451,'Grille de Tarif OQN'!$B$2:$S$3603,AB$1,0)</f>
        <v>#N/A</v>
      </c>
      <c r="AC451" s="79" t="e">
        <f>VLOOKUP($S451,'Grille de Tarif OQN'!$B$2:$S$3603,AC$1,0)</f>
        <v>#N/A</v>
      </c>
      <c r="AD451" s="79" t="e">
        <f>VLOOKUP($S451,'Grille de Tarif OQN'!$B$2:$S$3603,AD$1,0)</f>
        <v>#N/A</v>
      </c>
      <c r="AE451" s="79" t="e">
        <f>VLOOKUP($S451,'Grille de Tarif OQN'!$B$2:$S$3603,AE$1,0)</f>
        <v>#N/A</v>
      </c>
      <c r="AF451" s="79" t="e">
        <f>VLOOKUP($S451,'Grille de Tarif OQN'!$B$2:$S$3603,AF$1,0)</f>
        <v>#N/A</v>
      </c>
      <c r="AG451" s="79" t="e">
        <f>VLOOKUP($S451,'Grille de Tarif OQN'!$B$2:$S$3603,AG$1,0)</f>
        <v>#N/A</v>
      </c>
      <c r="AH451" s="79" t="e">
        <f>VLOOKUP($S451,'Grille de Tarif OQN'!$B$2:$S$3603,AH$1,0)</f>
        <v>#N/A</v>
      </c>
      <c r="AI451" s="79" t="e">
        <f>VLOOKUP($S451,'Grille de Tarif OQN'!$B$2:$S$3603,AI$1,0)</f>
        <v>#N/A</v>
      </c>
      <c r="AJ451" s="79" t="e">
        <f>VLOOKUP($S451,'Grille de Tarif OQN'!$B$2:$S$3603,AJ$1,0)</f>
        <v>#N/A</v>
      </c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72"/>
      <c r="AV451"/>
      <c r="AW451"/>
      <c r="AX451"/>
      <c r="AY451"/>
      <c r="AZ451" s="96">
        <f t="shared" si="137"/>
        <v>0</v>
      </c>
      <c r="BA451" s="24" t="e">
        <f t="shared" si="138"/>
        <v>#N/A</v>
      </c>
      <c r="BB451" s="24" t="e">
        <f t="shared" si="139"/>
        <v>#N/A</v>
      </c>
      <c r="BC451" s="24" t="e">
        <f t="shared" si="132"/>
        <v>#N/A</v>
      </c>
      <c r="BD451" s="24" t="e">
        <f t="shared" si="133"/>
        <v>#N/A</v>
      </c>
      <c r="BE451"/>
      <c r="BF451" t="e">
        <f t="shared" si="140"/>
        <v>#N/A</v>
      </c>
      <c r="BG451" t="str">
        <f t="shared" si="141"/>
        <v>HDJ</v>
      </c>
      <c r="BH451" s="20" t="e">
        <f t="shared" si="142"/>
        <v>#N/A</v>
      </c>
      <c r="BI451" s="20" t="e">
        <f t="shared" si="143"/>
        <v>#N/A</v>
      </c>
      <c r="BJ451" s="20" t="e">
        <f t="shared" si="144"/>
        <v>#N/A</v>
      </c>
      <c r="BK451" s="20" t="e">
        <f t="shared" si="145"/>
        <v>#N/A</v>
      </c>
      <c r="BL451" s="20" t="e">
        <f t="shared" si="146"/>
        <v>#N/A</v>
      </c>
      <c r="BM451" s="20" t="e">
        <f t="shared" si="134"/>
        <v>#N/A</v>
      </c>
      <c r="BN451" s="20" t="e">
        <f t="shared" si="147"/>
        <v>#N/A</v>
      </c>
    </row>
    <row r="452" spans="1:66">
      <c r="A452" s="92"/>
      <c r="B452" s="90"/>
      <c r="C452" s="90"/>
      <c r="D452" s="93"/>
      <c r="E452" s="93"/>
      <c r="F452" s="93"/>
      <c r="G452" s="93"/>
      <c r="H452" s="93"/>
      <c r="I452" s="93"/>
      <c r="J452" s="93"/>
      <c r="K452" s="93"/>
      <c r="L452" s="92"/>
      <c r="M452" s="93"/>
      <c r="N452" s="91">
        <f t="shared" ref="N452:N515" si="148">IF(LEN(B452)=7,1,0)</f>
        <v>0</v>
      </c>
      <c r="O452" s="91" t="str">
        <f t="shared" ref="O452:O515" si="149">LEFT(B452,2)</f>
        <v/>
      </c>
      <c r="P452" s="91" t="str">
        <f t="shared" ref="P452:P515" si="150">LEFT(B452,4)</f>
        <v/>
      </c>
      <c r="Q452" s="91" t="str">
        <f t="shared" ref="Q452:Q515" si="151">IF(F452=1,"HC","HDJ")</f>
        <v>HDJ</v>
      </c>
      <c r="R452" s="82"/>
      <c r="S452" s="95">
        <f t="shared" si="135"/>
        <v>0</v>
      </c>
      <c r="T452" s="95">
        <f t="shared" si="136"/>
        <v>0</v>
      </c>
      <c r="U452" s="79" t="e">
        <f>VLOOKUP($S452,'Grille de Tarif OQN'!$B$2:$S$3603,U$1,0)</f>
        <v>#N/A</v>
      </c>
      <c r="V452" s="79" t="e">
        <f>VLOOKUP($S452,'Grille de Tarif OQN'!$B$2:$S$3603,V$1,0)</f>
        <v>#N/A</v>
      </c>
      <c r="W452" s="79" t="e">
        <f>VLOOKUP($S452,'Grille de Tarif OQN'!$B$2:$S$3603,W$1,0)</f>
        <v>#N/A</v>
      </c>
      <c r="X452" s="79" t="e">
        <f>VLOOKUP($S452,'Grille de Tarif OQN'!$B$2:$S$3603,X$1,0)</f>
        <v>#N/A</v>
      </c>
      <c r="Y452" s="79" t="e">
        <f>VLOOKUP($S452,'Grille de Tarif OQN'!$B$2:$S$3603,Y$1,0)</f>
        <v>#N/A</v>
      </c>
      <c r="Z452" s="79" t="e">
        <f>VLOOKUP($S452,'Grille de Tarif OQN'!$B$2:$S$3603,Z$1,0)</f>
        <v>#N/A</v>
      </c>
      <c r="AA452" s="79" t="e">
        <f>VLOOKUP($S452,'Grille de Tarif OQN'!$B$2:$S$3603,AA$1,0)</f>
        <v>#N/A</v>
      </c>
      <c r="AB452" s="79" t="e">
        <f>VLOOKUP($S452,'Grille de Tarif OQN'!$B$2:$S$3603,AB$1,0)</f>
        <v>#N/A</v>
      </c>
      <c r="AC452" s="79" t="e">
        <f>VLOOKUP($S452,'Grille de Tarif OQN'!$B$2:$S$3603,AC$1,0)</f>
        <v>#N/A</v>
      </c>
      <c r="AD452" s="79" t="e">
        <f>VLOOKUP($S452,'Grille de Tarif OQN'!$B$2:$S$3603,AD$1,0)</f>
        <v>#N/A</v>
      </c>
      <c r="AE452" s="79" t="e">
        <f>VLOOKUP($S452,'Grille de Tarif OQN'!$B$2:$S$3603,AE$1,0)</f>
        <v>#N/A</v>
      </c>
      <c r="AF452" s="79" t="e">
        <f>VLOOKUP($S452,'Grille de Tarif OQN'!$B$2:$S$3603,AF$1,0)</f>
        <v>#N/A</v>
      </c>
      <c r="AG452" s="79" t="e">
        <f>VLOOKUP($S452,'Grille de Tarif OQN'!$B$2:$S$3603,AG$1,0)</f>
        <v>#N/A</v>
      </c>
      <c r="AH452" s="79" t="e">
        <f>VLOOKUP($S452,'Grille de Tarif OQN'!$B$2:$S$3603,AH$1,0)</f>
        <v>#N/A</v>
      </c>
      <c r="AI452" s="79" t="e">
        <f>VLOOKUP($S452,'Grille de Tarif OQN'!$B$2:$S$3603,AI$1,0)</f>
        <v>#N/A</v>
      </c>
      <c r="AJ452" s="79" t="e">
        <f>VLOOKUP($S452,'Grille de Tarif OQN'!$B$2:$S$3603,AJ$1,0)</f>
        <v>#N/A</v>
      </c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72"/>
      <c r="AV452"/>
      <c r="AW452"/>
      <c r="AX452"/>
      <c r="AY452"/>
      <c r="AZ452" s="96">
        <f t="shared" si="137"/>
        <v>0</v>
      </c>
      <c r="BA452" s="24" t="e">
        <f t="shared" si="138"/>
        <v>#N/A</v>
      </c>
      <c r="BB452" s="24" t="e">
        <f t="shared" si="139"/>
        <v>#N/A</v>
      </c>
      <c r="BC452" s="24" t="e">
        <f t="shared" ref="BC452:BC515" si="152">BA452*$BD$1</f>
        <v>#N/A</v>
      </c>
      <c r="BD452" s="24" t="e">
        <f t="shared" ref="BD452:BD515" si="153">BB452*$BD$1</f>
        <v>#N/A</v>
      </c>
      <c r="BE452"/>
      <c r="BF452" t="e">
        <f t="shared" si="140"/>
        <v>#N/A</v>
      </c>
      <c r="BG452" t="str">
        <f t="shared" si="141"/>
        <v>HDJ</v>
      </c>
      <c r="BH452" s="20" t="e">
        <f t="shared" si="142"/>
        <v>#N/A</v>
      </c>
      <c r="BI452" s="20" t="e">
        <f t="shared" si="143"/>
        <v>#N/A</v>
      </c>
      <c r="BJ452" s="20" t="e">
        <f t="shared" si="144"/>
        <v>#N/A</v>
      </c>
      <c r="BK452" s="20" t="e">
        <f t="shared" si="145"/>
        <v>#N/A</v>
      </c>
      <c r="BL452" s="20" t="e">
        <f t="shared" si="146"/>
        <v>#N/A</v>
      </c>
      <c r="BM452" s="20" t="e">
        <f t="shared" ref="BM452:BM515" si="154">IF(AG452=1,AA452+(90-V452)*AB452,Y452+(90-V452)*AB452)+(AZ452-90)*AC452</f>
        <v>#N/A</v>
      </c>
      <c r="BN452" s="20" t="e">
        <f t="shared" si="147"/>
        <v>#N/A</v>
      </c>
    </row>
    <row r="453" spans="1:66">
      <c r="A453" s="92"/>
      <c r="B453" s="90"/>
      <c r="C453" s="90"/>
      <c r="D453" s="93"/>
      <c r="E453" s="93"/>
      <c r="F453" s="93"/>
      <c r="G453" s="93"/>
      <c r="H453" s="93"/>
      <c r="I453" s="93"/>
      <c r="J453" s="93"/>
      <c r="K453" s="93"/>
      <c r="L453" s="92"/>
      <c r="M453" s="93"/>
      <c r="N453" s="91">
        <f t="shared" si="148"/>
        <v>0</v>
      </c>
      <c r="O453" s="91" t="str">
        <f t="shared" si="149"/>
        <v/>
      </c>
      <c r="P453" s="91" t="str">
        <f t="shared" si="150"/>
        <v/>
      </c>
      <c r="Q453" s="91" t="str">
        <f t="shared" si="151"/>
        <v>HDJ</v>
      </c>
      <c r="R453" s="82"/>
      <c r="S453" s="95">
        <f t="shared" ref="S453:S516" si="155">B453</f>
        <v>0</v>
      </c>
      <c r="T453" s="95">
        <f t="shared" ref="T453:T516" si="156">C453</f>
        <v>0</v>
      </c>
      <c r="U453" s="79" t="e">
        <f>VLOOKUP($S453,'Grille de Tarif OQN'!$B$2:$S$3603,U$1,0)</f>
        <v>#N/A</v>
      </c>
      <c r="V453" s="79" t="e">
        <f>VLOOKUP($S453,'Grille de Tarif OQN'!$B$2:$S$3603,V$1,0)</f>
        <v>#N/A</v>
      </c>
      <c r="W453" s="79" t="e">
        <f>VLOOKUP($S453,'Grille de Tarif OQN'!$B$2:$S$3603,W$1,0)</f>
        <v>#N/A</v>
      </c>
      <c r="X453" s="79" t="e">
        <f>VLOOKUP($S453,'Grille de Tarif OQN'!$B$2:$S$3603,X$1,0)</f>
        <v>#N/A</v>
      </c>
      <c r="Y453" s="79" t="e">
        <f>VLOOKUP($S453,'Grille de Tarif OQN'!$B$2:$S$3603,Y$1,0)</f>
        <v>#N/A</v>
      </c>
      <c r="Z453" s="79" t="e">
        <f>VLOOKUP($S453,'Grille de Tarif OQN'!$B$2:$S$3603,Z$1,0)</f>
        <v>#N/A</v>
      </c>
      <c r="AA453" s="79" t="e">
        <f>VLOOKUP($S453,'Grille de Tarif OQN'!$B$2:$S$3603,AA$1,0)</f>
        <v>#N/A</v>
      </c>
      <c r="AB453" s="79" t="e">
        <f>VLOOKUP($S453,'Grille de Tarif OQN'!$B$2:$S$3603,AB$1,0)</f>
        <v>#N/A</v>
      </c>
      <c r="AC453" s="79" t="e">
        <f>VLOOKUP($S453,'Grille de Tarif OQN'!$B$2:$S$3603,AC$1,0)</f>
        <v>#N/A</v>
      </c>
      <c r="AD453" s="79" t="e">
        <f>VLOOKUP($S453,'Grille de Tarif OQN'!$B$2:$S$3603,AD$1,0)</f>
        <v>#N/A</v>
      </c>
      <c r="AE453" s="79" t="e">
        <f>VLOOKUP($S453,'Grille de Tarif OQN'!$B$2:$S$3603,AE$1,0)</f>
        <v>#N/A</v>
      </c>
      <c r="AF453" s="79" t="e">
        <f>VLOOKUP($S453,'Grille de Tarif OQN'!$B$2:$S$3603,AF$1,0)</f>
        <v>#N/A</v>
      </c>
      <c r="AG453" s="79" t="e">
        <f>VLOOKUP($S453,'Grille de Tarif OQN'!$B$2:$S$3603,AG$1,0)</f>
        <v>#N/A</v>
      </c>
      <c r="AH453" s="79" t="e">
        <f>VLOOKUP($S453,'Grille de Tarif OQN'!$B$2:$S$3603,AH$1,0)</f>
        <v>#N/A</v>
      </c>
      <c r="AI453" s="79" t="e">
        <f>VLOOKUP($S453,'Grille de Tarif OQN'!$B$2:$S$3603,AI$1,0)</f>
        <v>#N/A</v>
      </c>
      <c r="AJ453" s="79" t="e">
        <f>VLOOKUP($S453,'Grille de Tarif OQN'!$B$2:$S$3603,AJ$1,0)</f>
        <v>#N/A</v>
      </c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72"/>
      <c r="AV453"/>
      <c r="AW453"/>
      <c r="AX453"/>
      <c r="AY453"/>
      <c r="AZ453" s="96">
        <f t="shared" ref="AZ453:AZ516" si="157">D453</f>
        <v>0</v>
      </c>
      <c r="BA453" s="24" t="e">
        <f t="shared" ref="BA453:BA516" si="158">IF(BG453="HDJ",BN453,IF(BF453="ZONE90",BM453,IF(BF453="ZONEBASSE",BH453,IF(BF453="ZONEFORF1",BI453,IF(BF453="ZONEFORF2",BJ453,IF(BF453="ZONEFORF3",BK453,BL453))))))</f>
        <v>#N/A</v>
      </c>
      <c r="BB453" s="24" t="e">
        <f t="shared" ref="BB453:BB516" si="159">BA453/AZ453</f>
        <v>#N/A</v>
      </c>
      <c r="BC453" s="24" t="e">
        <f t="shared" si="152"/>
        <v>#N/A</v>
      </c>
      <c r="BD453" s="24" t="e">
        <f t="shared" si="153"/>
        <v>#N/A</v>
      </c>
      <c r="BE453"/>
      <c r="BF453" t="e">
        <f t="shared" ref="BF453:BF516" si="160">IF(AZ453&gt;90,"ZONE90",IF(AG453=1,IF(AZ453&lt;U453,"ZONEBASSE",IF(AZ453&lt;AI453,"ZONEFORF1",IF(AZ453&lt;AJ453,"ZONEFORF2",IF(AZ453&lt;V453,"ZONEFORF3","ZONEHAUTE")))),IF(AZ453&lt;U453,"ZONEBASSE",IF(AZ453&lt;V453,"ZONEFORF1","ZONEHAUTE"))))</f>
        <v>#N/A</v>
      </c>
      <c r="BG453" t="str">
        <f t="shared" ref="BG453:BG516" si="161">IF(RIGHT(S453,1)="0","HDJ","HC")</f>
        <v>HDJ</v>
      </c>
      <c r="BH453" s="20" t="e">
        <f t="shared" ref="BH453:BH516" si="162">IF(AZ453&lt;8,AD453*AZ453,W453-(U453-AZ453)*X453)</f>
        <v>#N/A</v>
      </c>
      <c r="BI453" s="20" t="e">
        <f t="shared" ref="BI453:BI516" si="163">Y453</f>
        <v>#N/A</v>
      </c>
      <c r="BJ453" s="20" t="e">
        <f t="shared" ref="BJ453:BJ516" si="164">Z453</f>
        <v>#N/A</v>
      </c>
      <c r="BK453" s="20" t="e">
        <f t="shared" ref="BK453:BK516" si="165">AA453</f>
        <v>#N/A</v>
      </c>
      <c r="BL453" s="20" t="e">
        <f t="shared" ref="BL453:BL516" si="166">IF(AG453=1,AA453+(AZ453-V453)*AB453,Y453+(AZ453-V453)*AB453)</f>
        <v>#N/A</v>
      </c>
      <c r="BM453" s="20" t="e">
        <f t="shared" si="154"/>
        <v>#N/A</v>
      </c>
      <c r="BN453" s="20" t="e">
        <f t="shared" ref="BN453:BN516" si="167">AZ453*Y453</f>
        <v>#N/A</v>
      </c>
    </row>
    <row r="454" spans="1:66">
      <c r="A454" s="92"/>
      <c r="B454" s="90"/>
      <c r="C454" s="90"/>
      <c r="D454" s="93"/>
      <c r="E454" s="93"/>
      <c r="F454" s="93"/>
      <c r="G454" s="93"/>
      <c r="H454" s="93"/>
      <c r="I454" s="93"/>
      <c r="J454" s="93"/>
      <c r="K454" s="93"/>
      <c r="L454" s="92"/>
      <c r="M454" s="93"/>
      <c r="N454" s="91">
        <f t="shared" si="148"/>
        <v>0</v>
      </c>
      <c r="O454" s="91" t="str">
        <f t="shared" si="149"/>
        <v/>
      </c>
      <c r="P454" s="91" t="str">
        <f t="shared" si="150"/>
        <v/>
      </c>
      <c r="Q454" s="91" t="str">
        <f t="shared" si="151"/>
        <v>HDJ</v>
      </c>
      <c r="R454" s="82"/>
      <c r="S454" s="95">
        <f t="shared" si="155"/>
        <v>0</v>
      </c>
      <c r="T454" s="95">
        <f t="shared" si="156"/>
        <v>0</v>
      </c>
      <c r="U454" s="79" t="e">
        <f>VLOOKUP($S454,'Grille de Tarif OQN'!$B$2:$S$3603,U$1,0)</f>
        <v>#N/A</v>
      </c>
      <c r="V454" s="79" t="e">
        <f>VLOOKUP($S454,'Grille de Tarif OQN'!$B$2:$S$3603,V$1,0)</f>
        <v>#N/A</v>
      </c>
      <c r="W454" s="79" t="e">
        <f>VLOOKUP($S454,'Grille de Tarif OQN'!$B$2:$S$3603,W$1,0)</f>
        <v>#N/A</v>
      </c>
      <c r="X454" s="79" t="e">
        <f>VLOOKUP($S454,'Grille de Tarif OQN'!$B$2:$S$3603,X$1,0)</f>
        <v>#N/A</v>
      </c>
      <c r="Y454" s="79" t="e">
        <f>VLOOKUP($S454,'Grille de Tarif OQN'!$B$2:$S$3603,Y$1,0)</f>
        <v>#N/A</v>
      </c>
      <c r="Z454" s="79" t="e">
        <f>VLOOKUP($S454,'Grille de Tarif OQN'!$B$2:$S$3603,Z$1,0)</f>
        <v>#N/A</v>
      </c>
      <c r="AA454" s="79" t="e">
        <f>VLOOKUP($S454,'Grille de Tarif OQN'!$B$2:$S$3603,AA$1,0)</f>
        <v>#N/A</v>
      </c>
      <c r="AB454" s="79" t="e">
        <f>VLOOKUP($S454,'Grille de Tarif OQN'!$B$2:$S$3603,AB$1,0)</f>
        <v>#N/A</v>
      </c>
      <c r="AC454" s="79" t="e">
        <f>VLOOKUP($S454,'Grille de Tarif OQN'!$B$2:$S$3603,AC$1,0)</f>
        <v>#N/A</v>
      </c>
      <c r="AD454" s="79" t="e">
        <f>VLOOKUP($S454,'Grille de Tarif OQN'!$B$2:$S$3603,AD$1,0)</f>
        <v>#N/A</v>
      </c>
      <c r="AE454" s="79" t="e">
        <f>VLOOKUP($S454,'Grille de Tarif OQN'!$B$2:$S$3603,AE$1,0)</f>
        <v>#N/A</v>
      </c>
      <c r="AF454" s="79" t="e">
        <f>VLOOKUP($S454,'Grille de Tarif OQN'!$B$2:$S$3603,AF$1,0)</f>
        <v>#N/A</v>
      </c>
      <c r="AG454" s="79" t="e">
        <f>VLOOKUP($S454,'Grille de Tarif OQN'!$B$2:$S$3603,AG$1,0)</f>
        <v>#N/A</v>
      </c>
      <c r="AH454" s="79" t="e">
        <f>VLOOKUP($S454,'Grille de Tarif OQN'!$B$2:$S$3603,AH$1,0)</f>
        <v>#N/A</v>
      </c>
      <c r="AI454" s="79" t="e">
        <f>VLOOKUP($S454,'Grille de Tarif OQN'!$B$2:$S$3603,AI$1,0)</f>
        <v>#N/A</v>
      </c>
      <c r="AJ454" s="79" t="e">
        <f>VLOOKUP($S454,'Grille de Tarif OQN'!$B$2:$S$3603,AJ$1,0)</f>
        <v>#N/A</v>
      </c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72"/>
      <c r="AV454"/>
      <c r="AW454"/>
      <c r="AX454"/>
      <c r="AY454"/>
      <c r="AZ454" s="96">
        <f t="shared" si="157"/>
        <v>0</v>
      </c>
      <c r="BA454" s="24" t="e">
        <f t="shared" si="158"/>
        <v>#N/A</v>
      </c>
      <c r="BB454" s="24" t="e">
        <f t="shared" si="159"/>
        <v>#N/A</v>
      </c>
      <c r="BC454" s="24" t="e">
        <f t="shared" si="152"/>
        <v>#N/A</v>
      </c>
      <c r="BD454" s="24" t="e">
        <f t="shared" si="153"/>
        <v>#N/A</v>
      </c>
      <c r="BE454"/>
      <c r="BF454" t="e">
        <f t="shared" si="160"/>
        <v>#N/A</v>
      </c>
      <c r="BG454" t="str">
        <f t="shared" si="161"/>
        <v>HDJ</v>
      </c>
      <c r="BH454" s="20" t="e">
        <f t="shared" si="162"/>
        <v>#N/A</v>
      </c>
      <c r="BI454" s="20" t="e">
        <f t="shared" si="163"/>
        <v>#N/A</v>
      </c>
      <c r="BJ454" s="20" t="e">
        <f t="shared" si="164"/>
        <v>#N/A</v>
      </c>
      <c r="BK454" s="20" t="e">
        <f t="shared" si="165"/>
        <v>#N/A</v>
      </c>
      <c r="BL454" s="20" t="e">
        <f t="shared" si="166"/>
        <v>#N/A</v>
      </c>
      <c r="BM454" s="20" t="e">
        <f t="shared" si="154"/>
        <v>#N/A</v>
      </c>
      <c r="BN454" s="20" t="e">
        <f t="shared" si="167"/>
        <v>#N/A</v>
      </c>
    </row>
    <row r="455" spans="1:66">
      <c r="A455" s="92"/>
      <c r="B455" s="90"/>
      <c r="C455" s="90"/>
      <c r="D455" s="93"/>
      <c r="E455" s="93"/>
      <c r="F455" s="93"/>
      <c r="G455" s="93"/>
      <c r="H455" s="93"/>
      <c r="I455" s="93"/>
      <c r="J455" s="93"/>
      <c r="K455" s="93"/>
      <c r="L455" s="92"/>
      <c r="M455" s="93"/>
      <c r="N455" s="91">
        <f t="shared" si="148"/>
        <v>0</v>
      </c>
      <c r="O455" s="91" t="str">
        <f t="shared" si="149"/>
        <v/>
      </c>
      <c r="P455" s="91" t="str">
        <f t="shared" si="150"/>
        <v/>
      </c>
      <c r="Q455" s="91" t="str">
        <f t="shared" si="151"/>
        <v>HDJ</v>
      </c>
      <c r="R455" s="82"/>
      <c r="S455" s="95">
        <f t="shared" si="155"/>
        <v>0</v>
      </c>
      <c r="T455" s="95">
        <f t="shared" si="156"/>
        <v>0</v>
      </c>
      <c r="U455" s="79" t="e">
        <f>VLOOKUP($S455,'Grille de Tarif OQN'!$B$2:$S$3603,U$1,0)</f>
        <v>#N/A</v>
      </c>
      <c r="V455" s="79" t="e">
        <f>VLOOKUP($S455,'Grille de Tarif OQN'!$B$2:$S$3603,V$1,0)</f>
        <v>#N/A</v>
      </c>
      <c r="W455" s="79" t="e">
        <f>VLOOKUP($S455,'Grille de Tarif OQN'!$B$2:$S$3603,W$1,0)</f>
        <v>#N/A</v>
      </c>
      <c r="X455" s="79" t="e">
        <f>VLOOKUP($S455,'Grille de Tarif OQN'!$B$2:$S$3603,X$1,0)</f>
        <v>#N/A</v>
      </c>
      <c r="Y455" s="79" t="e">
        <f>VLOOKUP($S455,'Grille de Tarif OQN'!$B$2:$S$3603,Y$1,0)</f>
        <v>#N/A</v>
      </c>
      <c r="Z455" s="79" t="e">
        <f>VLOOKUP($S455,'Grille de Tarif OQN'!$B$2:$S$3603,Z$1,0)</f>
        <v>#N/A</v>
      </c>
      <c r="AA455" s="79" t="e">
        <f>VLOOKUP($S455,'Grille de Tarif OQN'!$B$2:$S$3603,AA$1,0)</f>
        <v>#N/A</v>
      </c>
      <c r="AB455" s="79" t="e">
        <f>VLOOKUP($S455,'Grille de Tarif OQN'!$B$2:$S$3603,AB$1,0)</f>
        <v>#N/A</v>
      </c>
      <c r="AC455" s="79" t="e">
        <f>VLOOKUP($S455,'Grille de Tarif OQN'!$B$2:$S$3603,AC$1,0)</f>
        <v>#N/A</v>
      </c>
      <c r="AD455" s="79" t="e">
        <f>VLOOKUP($S455,'Grille de Tarif OQN'!$B$2:$S$3603,AD$1,0)</f>
        <v>#N/A</v>
      </c>
      <c r="AE455" s="79" t="e">
        <f>VLOOKUP($S455,'Grille de Tarif OQN'!$B$2:$S$3603,AE$1,0)</f>
        <v>#N/A</v>
      </c>
      <c r="AF455" s="79" t="e">
        <f>VLOOKUP($S455,'Grille de Tarif OQN'!$B$2:$S$3603,AF$1,0)</f>
        <v>#N/A</v>
      </c>
      <c r="AG455" s="79" t="e">
        <f>VLOOKUP($S455,'Grille de Tarif OQN'!$B$2:$S$3603,AG$1,0)</f>
        <v>#N/A</v>
      </c>
      <c r="AH455" s="79" t="e">
        <f>VLOOKUP($S455,'Grille de Tarif OQN'!$B$2:$S$3603,AH$1,0)</f>
        <v>#N/A</v>
      </c>
      <c r="AI455" s="79" t="e">
        <f>VLOOKUP($S455,'Grille de Tarif OQN'!$B$2:$S$3603,AI$1,0)</f>
        <v>#N/A</v>
      </c>
      <c r="AJ455" s="79" t="e">
        <f>VLOOKUP($S455,'Grille de Tarif OQN'!$B$2:$S$3603,AJ$1,0)</f>
        <v>#N/A</v>
      </c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72"/>
      <c r="AV455"/>
      <c r="AW455"/>
      <c r="AX455"/>
      <c r="AY455"/>
      <c r="AZ455" s="96">
        <f t="shared" si="157"/>
        <v>0</v>
      </c>
      <c r="BA455" s="24" t="e">
        <f t="shared" si="158"/>
        <v>#N/A</v>
      </c>
      <c r="BB455" s="24" t="e">
        <f t="shared" si="159"/>
        <v>#N/A</v>
      </c>
      <c r="BC455" s="24" t="e">
        <f t="shared" si="152"/>
        <v>#N/A</v>
      </c>
      <c r="BD455" s="24" t="e">
        <f t="shared" si="153"/>
        <v>#N/A</v>
      </c>
      <c r="BE455"/>
      <c r="BF455" t="e">
        <f t="shared" si="160"/>
        <v>#N/A</v>
      </c>
      <c r="BG455" t="str">
        <f t="shared" si="161"/>
        <v>HDJ</v>
      </c>
      <c r="BH455" s="20" t="e">
        <f t="shared" si="162"/>
        <v>#N/A</v>
      </c>
      <c r="BI455" s="20" t="e">
        <f t="shared" si="163"/>
        <v>#N/A</v>
      </c>
      <c r="BJ455" s="20" t="e">
        <f t="shared" si="164"/>
        <v>#N/A</v>
      </c>
      <c r="BK455" s="20" t="e">
        <f t="shared" si="165"/>
        <v>#N/A</v>
      </c>
      <c r="BL455" s="20" t="e">
        <f t="shared" si="166"/>
        <v>#N/A</v>
      </c>
      <c r="BM455" s="20" t="e">
        <f t="shared" si="154"/>
        <v>#N/A</v>
      </c>
      <c r="BN455" s="20" t="e">
        <f t="shared" si="167"/>
        <v>#N/A</v>
      </c>
    </row>
    <row r="456" spans="1:66">
      <c r="A456" s="92"/>
      <c r="B456" s="90"/>
      <c r="C456" s="90"/>
      <c r="D456" s="93"/>
      <c r="E456" s="93"/>
      <c r="F456" s="93"/>
      <c r="G456" s="93"/>
      <c r="H456" s="93"/>
      <c r="I456" s="93"/>
      <c r="J456" s="93"/>
      <c r="K456" s="93"/>
      <c r="L456" s="92"/>
      <c r="M456" s="93"/>
      <c r="N456" s="91">
        <f t="shared" si="148"/>
        <v>0</v>
      </c>
      <c r="O456" s="91" t="str">
        <f t="shared" si="149"/>
        <v/>
      </c>
      <c r="P456" s="91" t="str">
        <f t="shared" si="150"/>
        <v/>
      </c>
      <c r="Q456" s="91" t="str">
        <f t="shared" si="151"/>
        <v>HDJ</v>
      </c>
      <c r="R456" s="82"/>
      <c r="S456" s="95">
        <f t="shared" si="155"/>
        <v>0</v>
      </c>
      <c r="T456" s="95">
        <f t="shared" si="156"/>
        <v>0</v>
      </c>
      <c r="U456" s="79" t="e">
        <f>VLOOKUP($S456,'Grille de Tarif OQN'!$B$2:$S$3603,U$1,0)</f>
        <v>#N/A</v>
      </c>
      <c r="V456" s="79" t="e">
        <f>VLOOKUP($S456,'Grille de Tarif OQN'!$B$2:$S$3603,V$1,0)</f>
        <v>#N/A</v>
      </c>
      <c r="W456" s="79" t="e">
        <f>VLOOKUP($S456,'Grille de Tarif OQN'!$B$2:$S$3603,W$1,0)</f>
        <v>#N/A</v>
      </c>
      <c r="X456" s="79" t="e">
        <f>VLOOKUP($S456,'Grille de Tarif OQN'!$B$2:$S$3603,X$1,0)</f>
        <v>#N/A</v>
      </c>
      <c r="Y456" s="79" t="e">
        <f>VLOOKUP($S456,'Grille de Tarif OQN'!$B$2:$S$3603,Y$1,0)</f>
        <v>#N/A</v>
      </c>
      <c r="Z456" s="79" t="e">
        <f>VLOOKUP($S456,'Grille de Tarif OQN'!$B$2:$S$3603,Z$1,0)</f>
        <v>#N/A</v>
      </c>
      <c r="AA456" s="79" t="e">
        <f>VLOOKUP($S456,'Grille de Tarif OQN'!$B$2:$S$3603,AA$1,0)</f>
        <v>#N/A</v>
      </c>
      <c r="AB456" s="79" t="e">
        <f>VLOOKUP($S456,'Grille de Tarif OQN'!$B$2:$S$3603,AB$1,0)</f>
        <v>#N/A</v>
      </c>
      <c r="AC456" s="79" t="e">
        <f>VLOOKUP($S456,'Grille de Tarif OQN'!$B$2:$S$3603,AC$1,0)</f>
        <v>#N/A</v>
      </c>
      <c r="AD456" s="79" t="e">
        <f>VLOOKUP($S456,'Grille de Tarif OQN'!$B$2:$S$3603,AD$1,0)</f>
        <v>#N/A</v>
      </c>
      <c r="AE456" s="79" t="e">
        <f>VLOOKUP($S456,'Grille de Tarif OQN'!$B$2:$S$3603,AE$1,0)</f>
        <v>#N/A</v>
      </c>
      <c r="AF456" s="79" t="e">
        <f>VLOOKUP($S456,'Grille de Tarif OQN'!$B$2:$S$3603,AF$1,0)</f>
        <v>#N/A</v>
      </c>
      <c r="AG456" s="79" t="e">
        <f>VLOOKUP($S456,'Grille de Tarif OQN'!$B$2:$S$3603,AG$1,0)</f>
        <v>#N/A</v>
      </c>
      <c r="AH456" s="79" t="e">
        <f>VLOOKUP($S456,'Grille de Tarif OQN'!$B$2:$S$3603,AH$1,0)</f>
        <v>#N/A</v>
      </c>
      <c r="AI456" s="79" t="e">
        <f>VLOOKUP($S456,'Grille de Tarif OQN'!$B$2:$S$3603,AI$1,0)</f>
        <v>#N/A</v>
      </c>
      <c r="AJ456" s="79" t="e">
        <f>VLOOKUP($S456,'Grille de Tarif OQN'!$B$2:$S$3603,AJ$1,0)</f>
        <v>#N/A</v>
      </c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72"/>
      <c r="AV456"/>
      <c r="AW456"/>
      <c r="AX456"/>
      <c r="AY456"/>
      <c r="AZ456" s="96">
        <f t="shared" si="157"/>
        <v>0</v>
      </c>
      <c r="BA456" s="24" t="e">
        <f t="shared" si="158"/>
        <v>#N/A</v>
      </c>
      <c r="BB456" s="24" t="e">
        <f t="shared" si="159"/>
        <v>#N/A</v>
      </c>
      <c r="BC456" s="24" t="e">
        <f t="shared" si="152"/>
        <v>#N/A</v>
      </c>
      <c r="BD456" s="24" t="e">
        <f t="shared" si="153"/>
        <v>#N/A</v>
      </c>
      <c r="BE456"/>
      <c r="BF456" t="e">
        <f t="shared" si="160"/>
        <v>#N/A</v>
      </c>
      <c r="BG456" t="str">
        <f t="shared" si="161"/>
        <v>HDJ</v>
      </c>
      <c r="BH456" s="20" t="e">
        <f t="shared" si="162"/>
        <v>#N/A</v>
      </c>
      <c r="BI456" s="20" t="e">
        <f t="shared" si="163"/>
        <v>#N/A</v>
      </c>
      <c r="BJ456" s="20" t="e">
        <f t="shared" si="164"/>
        <v>#N/A</v>
      </c>
      <c r="BK456" s="20" t="e">
        <f t="shared" si="165"/>
        <v>#N/A</v>
      </c>
      <c r="BL456" s="20" t="e">
        <f t="shared" si="166"/>
        <v>#N/A</v>
      </c>
      <c r="BM456" s="20" t="e">
        <f t="shared" si="154"/>
        <v>#N/A</v>
      </c>
      <c r="BN456" s="20" t="e">
        <f t="shared" si="167"/>
        <v>#N/A</v>
      </c>
    </row>
    <row r="457" spans="1:66">
      <c r="A457" s="92"/>
      <c r="B457" s="90"/>
      <c r="C457" s="90"/>
      <c r="D457" s="93"/>
      <c r="E457" s="93"/>
      <c r="F457" s="93"/>
      <c r="G457" s="93"/>
      <c r="H457" s="93"/>
      <c r="I457" s="93"/>
      <c r="J457" s="93"/>
      <c r="K457" s="93"/>
      <c r="L457" s="92"/>
      <c r="M457" s="93"/>
      <c r="N457" s="91">
        <f t="shared" si="148"/>
        <v>0</v>
      </c>
      <c r="O457" s="91" t="str">
        <f t="shared" si="149"/>
        <v/>
      </c>
      <c r="P457" s="91" t="str">
        <f t="shared" si="150"/>
        <v/>
      </c>
      <c r="Q457" s="91" t="str">
        <f t="shared" si="151"/>
        <v>HDJ</v>
      </c>
      <c r="R457" s="82"/>
      <c r="S457" s="95">
        <f t="shared" si="155"/>
        <v>0</v>
      </c>
      <c r="T457" s="95">
        <f t="shared" si="156"/>
        <v>0</v>
      </c>
      <c r="U457" s="79" t="e">
        <f>VLOOKUP($S457,'Grille de Tarif OQN'!$B$2:$S$3603,U$1,0)</f>
        <v>#N/A</v>
      </c>
      <c r="V457" s="79" t="e">
        <f>VLOOKUP($S457,'Grille de Tarif OQN'!$B$2:$S$3603,V$1,0)</f>
        <v>#N/A</v>
      </c>
      <c r="W457" s="79" t="e">
        <f>VLOOKUP($S457,'Grille de Tarif OQN'!$B$2:$S$3603,W$1,0)</f>
        <v>#N/A</v>
      </c>
      <c r="X457" s="79" t="e">
        <f>VLOOKUP($S457,'Grille de Tarif OQN'!$B$2:$S$3603,X$1,0)</f>
        <v>#N/A</v>
      </c>
      <c r="Y457" s="79" t="e">
        <f>VLOOKUP($S457,'Grille de Tarif OQN'!$B$2:$S$3603,Y$1,0)</f>
        <v>#N/A</v>
      </c>
      <c r="Z457" s="79" t="e">
        <f>VLOOKUP($S457,'Grille de Tarif OQN'!$B$2:$S$3603,Z$1,0)</f>
        <v>#N/A</v>
      </c>
      <c r="AA457" s="79" t="e">
        <f>VLOOKUP($S457,'Grille de Tarif OQN'!$B$2:$S$3603,AA$1,0)</f>
        <v>#N/A</v>
      </c>
      <c r="AB457" s="79" t="e">
        <f>VLOOKUP($S457,'Grille de Tarif OQN'!$B$2:$S$3603,AB$1,0)</f>
        <v>#N/A</v>
      </c>
      <c r="AC457" s="79" t="e">
        <f>VLOOKUP($S457,'Grille de Tarif OQN'!$B$2:$S$3603,AC$1,0)</f>
        <v>#N/A</v>
      </c>
      <c r="AD457" s="79" t="e">
        <f>VLOOKUP($S457,'Grille de Tarif OQN'!$B$2:$S$3603,AD$1,0)</f>
        <v>#N/A</v>
      </c>
      <c r="AE457" s="79" t="e">
        <f>VLOOKUP($S457,'Grille de Tarif OQN'!$B$2:$S$3603,AE$1,0)</f>
        <v>#N/A</v>
      </c>
      <c r="AF457" s="79" t="e">
        <f>VLOOKUP($S457,'Grille de Tarif OQN'!$B$2:$S$3603,AF$1,0)</f>
        <v>#N/A</v>
      </c>
      <c r="AG457" s="79" t="e">
        <f>VLOOKUP($S457,'Grille de Tarif OQN'!$B$2:$S$3603,AG$1,0)</f>
        <v>#N/A</v>
      </c>
      <c r="AH457" s="79" t="e">
        <f>VLOOKUP($S457,'Grille de Tarif OQN'!$B$2:$S$3603,AH$1,0)</f>
        <v>#N/A</v>
      </c>
      <c r="AI457" s="79" t="e">
        <f>VLOOKUP($S457,'Grille de Tarif OQN'!$B$2:$S$3603,AI$1,0)</f>
        <v>#N/A</v>
      </c>
      <c r="AJ457" s="79" t="e">
        <f>VLOOKUP($S457,'Grille de Tarif OQN'!$B$2:$S$3603,AJ$1,0)</f>
        <v>#N/A</v>
      </c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72"/>
      <c r="AV457"/>
      <c r="AW457"/>
      <c r="AX457"/>
      <c r="AY457"/>
      <c r="AZ457" s="96">
        <f t="shared" si="157"/>
        <v>0</v>
      </c>
      <c r="BA457" s="24" t="e">
        <f t="shared" si="158"/>
        <v>#N/A</v>
      </c>
      <c r="BB457" s="24" t="e">
        <f t="shared" si="159"/>
        <v>#N/A</v>
      </c>
      <c r="BC457" s="24" t="e">
        <f t="shared" si="152"/>
        <v>#N/A</v>
      </c>
      <c r="BD457" s="24" t="e">
        <f t="shared" si="153"/>
        <v>#N/A</v>
      </c>
      <c r="BE457"/>
      <c r="BF457" t="e">
        <f t="shared" si="160"/>
        <v>#N/A</v>
      </c>
      <c r="BG457" t="str">
        <f t="shared" si="161"/>
        <v>HDJ</v>
      </c>
      <c r="BH457" s="20" t="e">
        <f t="shared" si="162"/>
        <v>#N/A</v>
      </c>
      <c r="BI457" s="20" t="e">
        <f t="shared" si="163"/>
        <v>#N/A</v>
      </c>
      <c r="BJ457" s="20" t="e">
        <f t="shared" si="164"/>
        <v>#N/A</v>
      </c>
      <c r="BK457" s="20" t="e">
        <f t="shared" si="165"/>
        <v>#N/A</v>
      </c>
      <c r="BL457" s="20" t="e">
        <f t="shared" si="166"/>
        <v>#N/A</v>
      </c>
      <c r="BM457" s="20" t="e">
        <f t="shared" si="154"/>
        <v>#N/A</v>
      </c>
      <c r="BN457" s="20" t="e">
        <f t="shared" si="167"/>
        <v>#N/A</v>
      </c>
    </row>
    <row r="458" spans="1:66">
      <c r="A458" s="92"/>
      <c r="B458" s="90"/>
      <c r="C458" s="90"/>
      <c r="D458" s="93"/>
      <c r="E458" s="93"/>
      <c r="F458" s="93"/>
      <c r="G458" s="93"/>
      <c r="H458" s="93"/>
      <c r="I458" s="93"/>
      <c r="J458" s="93"/>
      <c r="K458" s="93"/>
      <c r="L458" s="92"/>
      <c r="M458" s="93"/>
      <c r="N458" s="91">
        <f t="shared" si="148"/>
        <v>0</v>
      </c>
      <c r="O458" s="91" t="str">
        <f t="shared" si="149"/>
        <v/>
      </c>
      <c r="P458" s="91" t="str">
        <f t="shared" si="150"/>
        <v/>
      </c>
      <c r="Q458" s="91" t="str">
        <f t="shared" si="151"/>
        <v>HDJ</v>
      </c>
      <c r="R458" s="82"/>
      <c r="S458" s="95">
        <f t="shared" si="155"/>
        <v>0</v>
      </c>
      <c r="T458" s="95">
        <f t="shared" si="156"/>
        <v>0</v>
      </c>
      <c r="U458" s="79" t="e">
        <f>VLOOKUP($S458,'Grille de Tarif OQN'!$B$2:$S$3603,U$1,0)</f>
        <v>#N/A</v>
      </c>
      <c r="V458" s="79" t="e">
        <f>VLOOKUP($S458,'Grille de Tarif OQN'!$B$2:$S$3603,V$1,0)</f>
        <v>#N/A</v>
      </c>
      <c r="W458" s="79" t="e">
        <f>VLOOKUP($S458,'Grille de Tarif OQN'!$B$2:$S$3603,W$1,0)</f>
        <v>#N/A</v>
      </c>
      <c r="X458" s="79" t="e">
        <f>VLOOKUP($S458,'Grille de Tarif OQN'!$B$2:$S$3603,X$1,0)</f>
        <v>#N/A</v>
      </c>
      <c r="Y458" s="79" t="e">
        <f>VLOOKUP($S458,'Grille de Tarif OQN'!$B$2:$S$3603,Y$1,0)</f>
        <v>#N/A</v>
      </c>
      <c r="Z458" s="79" t="e">
        <f>VLOOKUP($S458,'Grille de Tarif OQN'!$B$2:$S$3603,Z$1,0)</f>
        <v>#N/A</v>
      </c>
      <c r="AA458" s="79" t="e">
        <f>VLOOKUP($S458,'Grille de Tarif OQN'!$B$2:$S$3603,AA$1,0)</f>
        <v>#N/A</v>
      </c>
      <c r="AB458" s="79" t="e">
        <f>VLOOKUP($S458,'Grille de Tarif OQN'!$B$2:$S$3603,AB$1,0)</f>
        <v>#N/A</v>
      </c>
      <c r="AC458" s="79" t="e">
        <f>VLOOKUP($S458,'Grille de Tarif OQN'!$B$2:$S$3603,AC$1,0)</f>
        <v>#N/A</v>
      </c>
      <c r="AD458" s="79" t="e">
        <f>VLOOKUP($S458,'Grille de Tarif OQN'!$B$2:$S$3603,AD$1,0)</f>
        <v>#N/A</v>
      </c>
      <c r="AE458" s="79" t="e">
        <f>VLOOKUP($S458,'Grille de Tarif OQN'!$B$2:$S$3603,AE$1,0)</f>
        <v>#N/A</v>
      </c>
      <c r="AF458" s="79" t="e">
        <f>VLOOKUP($S458,'Grille de Tarif OQN'!$B$2:$S$3603,AF$1,0)</f>
        <v>#N/A</v>
      </c>
      <c r="AG458" s="79" t="e">
        <f>VLOOKUP($S458,'Grille de Tarif OQN'!$B$2:$S$3603,AG$1,0)</f>
        <v>#N/A</v>
      </c>
      <c r="AH458" s="79" t="e">
        <f>VLOOKUP($S458,'Grille de Tarif OQN'!$B$2:$S$3603,AH$1,0)</f>
        <v>#N/A</v>
      </c>
      <c r="AI458" s="79" t="e">
        <f>VLOOKUP($S458,'Grille de Tarif OQN'!$B$2:$S$3603,AI$1,0)</f>
        <v>#N/A</v>
      </c>
      <c r="AJ458" s="79" t="e">
        <f>VLOOKUP($S458,'Grille de Tarif OQN'!$B$2:$S$3603,AJ$1,0)</f>
        <v>#N/A</v>
      </c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72"/>
      <c r="AV458"/>
      <c r="AW458"/>
      <c r="AX458"/>
      <c r="AY458"/>
      <c r="AZ458" s="96">
        <f t="shared" si="157"/>
        <v>0</v>
      </c>
      <c r="BA458" s="24" t="e">
        <f t="shared" si="158"/>
        <v>#N/A</v>
      </c>
      <c r="BB458" s="24" t="e">
        <f t="shared" si="159"/>
        <v>#N/A</v>
      </c>
      <c r="BC458" s="24" t="e">
        <f t="shared" si="152"/>
        <v>#N/A</v>
      </c>
      <c r="BD458" s="24" t="e">
        <f t="shared" si="153"/>
        <v>#N/A</v>
      </c>
      <c r="BE458"/>
      <c r="BF458" t="e">
        <f t="shared" si="160"/>
        <v>#N/A</v>
      </c>
      <c r="BG458" t="str">
        <f t="shared" si="161"/>
        <v>HDJ</v>
      </c>
      <c r="BH458" s="20" t="e">
        <f t="shared" si="162"/>
        <v>#N/A</v>
      </c>
      <c r="BI458" s="20" t="e">
        <f t="shared" si="163"/>
        <v>#N/A</v>
      </c>
      <c r="BJ458" s="20" t="e">
        <f t="shared" si="164"/>
        <v>#N/A</v>
      </c>
      <c r="BK458" s="20" t="e">
        <f t="shared" si="165"/>
        <v>#N/A</v>
      </c>
      <c r="BL458" s="20" t="e">
        <f t="shared" si="166"/>
        <v>#N/A</v>
      </c>
      <c r="BM458" s="20" t="e">
        <f t="shared" si="154"/>
        <v>#N/A</v>
      </c>
      <c r="BN458" s="20" t="e">
        <f t="shared" si="167"/>
        <v>#N/A</v>
      </c>
    </row>
    <row r="459" spans="1:66">
      <c r="A459" s="92"/>
      <c r="B459" s="90"/>
      <c r="C459" s="90"/>
      <c r="D459" s="93"/>
      <c r="E459" s="93"/>
      <c r="F459" s="93"/>
      <c r="G459" s="93"/>
      <c r="H459" s="93"/>
      <c r="I459" s="93"/>
      <c r="J459" s="93"/>
      <c r="K459" s="93"/>
      <c r="L459" s="92"/>
      <c r="M459" s="93"/>
      <c r="N459" s="91">
        <f t="shared" si="148"/>
        <v>0</v>
      </c>
      <c r="O459" s="91" t="str">
        <f t="shared" si="149"/>
        <v/>
      </c>
      <c r="P459" s="91" t="str">
        <f t="shared" si="150"/>
        <v/>
      </c>
      <c r="Q459" s="91" t="str">
        <f t="shared" si="151"/>
        <v>HDJ</v>
      </c>
      <c r="R459" s="82"/>
      <c r="S459" s="95">
        <f t="shared" si="155"/>
        <v>0</v>
      </c>
      <c r="T459" s="95">
        <f t="shared" si="156"/>
        <v>0</v>
      </c>
      <c r="U459" s="79" t="e">
        <f>VLOOKUP($S459,'Grille de Tarif OQN'!$B$2:$S$3603,U$1,0)</f>
        <v>#N/A</v>
      </c>
      <c r="V459" s="79" t="e">
        <f>VLOOKUP($S459,'Grille de Tarif OQN'!$B$2:$S$3603,V$1,0)</f>
        <v>#N/A</v>
      </c>
      <c r="W459" s="79" t="e">
        <f>VLOOKUP($S459,'Grille de Tarif OQN'!$B$2:$S$3603,W$1,0)</f>
        <v>#N/A</v>
      </c>
      <c r="X459" s="79" t="e">
        <f>VLOOKUP($S459,'Grille de Tarif OQN'!$B$2:$S$3603,X$1,0)</f>
        <v>#N/A</v>
      </c>
      <c r="Y459" s="79" t="e">
        <f>VLOOKUP($S459,'Grille de Tarif OQN'!$B$2:$S$3603,Y$1,0)</f>
        <v>#N/A</v>
      </c>
      <c r="Z459" s="79" t="e">
        <f>VLOOKUP($S459,'Grille de Tarif OQN'!$B$2:$S$3603,Z$1,0)</f>
        <v>#N/A</v>
      </c>
      <c r="AA459" s="79" t="e">
        <f>VLOOKUP($S459,'Grille de Tarif OQN'!$B$2:$S$3603,AA$1,0)</f>
        <v>#N/A</v>
      </c>
      <c r="AB459" s="79" t="e">
        <f>VLOOKUP($S459,'Grille de Tarif OQN'!$B$2:$S$3603,AB$1,0)</f>
        <v>#N/A</v>
      </c>
      <c r="AC459" s="79" t="e">
        <f>VLOOKUP($S459,'Grille de Tarif OQN'!$B$2:$S$3603,AC$1,0)</f>
        <v>#N/A</v>
      </c>
      <c r="AD459" s="79" t="e">
        <f>VLOOKUP($S459,'Grille de Tarif OQN'!$B$2:$S$3603,AD$1,0)</f>
        <v>#N/A</v>
      </c>
      <c r="AE459" s="79" t="e">
        <f>VLOOKUP($S459,'Grille de Tarif OQN'!$B$2:$S$3603,AE$1,0)</f>
        <v>#N/A</v>
      </c>
      <c r="AF459" s="79" t="e">
        <f>VLOOKUP($S459,'Grille de Tarif OQN'!$B$2:$S$3603,AF$1,0)</f>
        <v>#N/A</v>
      </c>
      <c r="AG459" s="79" t="e">
        <f>VLOOKUP($S459,'Grille de Tarif OQN'!$B$2:$S$3603,AG$1,0)</f>
        <v>#N/A</v>
      </c>
      <c r="AH459" s="79" t="e">
        <f>VLOOKUP($S459,'Grille de Tarif OQN'!$B$2:$S$3603,AH$1,0)</f>
        <v>#N/A</v>
      </c>
      <c r="AI459" s="79" t="e">
        <f>VLOOKUP($S459,'Grille de Tarif OQN'!$B$2:$S$3603,AI$1,0)</f>
        <v>#N/A</v>
      </c>
      <c r="AJ459" s="79" t="e">
        <f>VLOOKUP($S459,'Grille de Tarif OQN'!$B$2:$S$3603,AJ$1,0)</f>
        <v>#N/A</v>
      </c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72"/>
      <c r="AV459"/>
      <c r="AW459"/>
      <c r="AX459"/>
      <c r="AY459"/>
      <c r="AZ459" s="96">
        <f t="shared" si="157"/>
        <v>0</v>
      </c>
      <c r="BA459" s="24" t="e">
        <f t="shared" si="158"/>
        <v>#N/A</v>
      </c>
      <c r="BB459" s="24" t="e">
        <f t="shared" si="159"/>
        <v>#N/A</v>
      </c>
      <c r="BC459" s="24" t="e">
        <f t="shared" si="152"/>
        <v>#N/A</v>
      </c>
      <c r="BD459" s="24" t="e">
        <f t="shared" si="153"/>
        <v>#N/A</v>
      </c>
      <c r="BE459"/>
      <c r="BF459" t="e">
        <f t="shared" si="160"/>
        <v>#N/A</v>
      </c>
      <c r="BG459" t="str">
        <f t="shared" si="161"/>
        <v>HDJ</v>
      </c>
      <c r="BH459" s="20" t="e">
        <f t="shared" si="162"/>
        <v>#N/A</v>
      </c>
      <c r="BI459" s="20" t="e">
        <f t="shared" si="163"/>
        <v>#N/A</v>
      </c>
      <c r="BJ459" s="20" t="e">
        <f t="shared" si="164"/>
        <v>#N/A</v>
      </c>
      <c r="BK459" s="20" t="e">
        <f t="shared" si="165"/>
        <v>#N/A</v>
      </c>
      <c r="BL459" s="20" t="e">
        <f t="shared" si="166"/>
        <v>#N/A</v>
      </c>
      <c r="BM459" s="20" t="e">
        <f t="shared" si="154"/>
        <v>#N/A</v>
      </c>
      <c r="BN459" s="20" t="e">
        <f t="shared" si="167"/>
        <v>#N/A</v>
      </c>
    </row>
    <row r="460" spans="1:66">
      <c r="A460" s="92"/>
      <c r="B460" s="90"/>
      <c r="C460" s="90"/>
      <c r="D460" s="93"/>
      <c r="E460" s="93"/>
      <c r="F460" s="93"/>
      <c r="G460" s="93"/>
      <c r="H460" s="93"/>
      <c r="I460" s="93"/>
      <c r="J460" s="93"/>
      <c r="K460" s="93"/>
      <c r="L460" s="92"/>
      <c r="M460" s="93"/>
      <c r="N460" s="91">
        <f t="shared" si="148"/>
        <v>0</v>
      </c>
      <c r="O460" s="91" t="str">
        <f t="shared" si="149"/>
        <v/>
      </c>
      <c r="P460" s="91" t="str">
        <f t="shared" si="150"/>
        <v/>
      </c>
      <c r="Q460" s="91" t="str">
        <f t="shared" si="151"/>
        <v>HDJ</v>
      </c>
      <c r="R460" s="82"/>
      <c r="S460" s="95">
        <f t="shared" si="155"/>
        <v>0</v>
      </c>
      <c r="T460" s="95">
        <f t="shared" si="156"/>
        <v>0</v>
      </c>
      <c r="U460" s="79" t="e">
        <f>VLOOKUP($S460,'Grille de Tarif OQN'!$B$2:$S$3603,U$1,0)</f>
        <v>#N/A</v>
      </c>
      <c r="V460" s="79" t="e">
        <f>VLOOKUP($S460,'Grille de Tarif OQN'!$B$2:$S$3603,V$1,0)</f>
        <v>#N/A</v>
      </c>
      <c r="W460" s="79" t="e">
        <f>VLOOKUP($S460,'Grille de Tarif OQN'!$B$2:$S$3603,W$1,0)</f>
        <v>#N/A</v>
      </c>
      <c r="X460" s="79" t="e">
        <f>VLOOKUP($S460,'Grille de Tarif OQN'!$B$2:$S$3603,X$1,0)</f>
        <v>#N/A</v>
      </c>
      <c r="Y460" s="79" t="e">
        <f>VLOOKUP($S460,'Grille de Tarif OQN'!$B$2:$S$3603,Y$1,0)</f>
        <v>#N/A</v>
      </c>
      <c r="Z460" s="79" t="e">
        <f>VLOOKUP($S460,'Grille de Tarif OQN'!$B$2:$S$3603,Z$1,0)</f>
        <v>#N/A</v>
      </c>
      <c r="AA460" s="79" t="e">
        <f>VLOOKUP($S460,'Grille de Tarif OQN'!$B$2:$S$3603,AA$1,0)</f>
        <v>#N/A</v>
      </c>
      <c r="AB460" s="79" t="e">
        <f>VLOOKUP($S460,'Grille de Tarif OQN'!$B$2:$S$3603,AB$1,0)</f>
        <v>#N/A</v>
      </c>
      <c r="AC460" s="79" t="e">
        <f>VLOOKUP($S460,'Grille de Tarif OQN'!$B$2:$S$3603,AC$1,0)</f>
        <v>#N/A</v>
      </c>
      <c r="AD460" s="79" t="e">
        <f>VLOOKUP($S460,'Grille de Tarif OQN'!$B$2:$S$3603,AD$1,0)</f>
        <v>#N/A</v>
      </c>
      <c r="AE460" s="79" t="e">
        <f>VLOOKUP($S460,'Grille de Tarif OQN'!$B$2:$S$3603,AE$1,0)</f>
        <v>#N/A</v>
      </c>
      <c r="AF460" s="79" t="e">
        <f>VLOOKUP($S460,'Grille de Tarif OQN'!$B$2:$S$3603,AF$1,0)</f>
        <v>#N/A</v>
      </c>
      <c r="AG460" s="79" t="e">
        <f>VLOOKUP($S460,'Grille de Tarif OQN'!$B$2:$S$3603,AG$1,0)</f>
        <v>#N/A</v>
      </c>
      <c r="AH460" s="79" t="e">
        <f>VLOOKUP($S460,'Grille de Tarif OQN'!$B$2:$S$3603,AH$1,0)</f>
        <v>#N/A</v>
      </c>
      <c r="AI460" s="79" t="e">
        <f>VLOOKUP($S460,'Grille de Tarif OQN'!$B$2:$S$3603,AI$1,0)</f>
        <v>#N/A</v>
      </c>
      <c r="AJ460" s="79" t="e">
        <f>VLOOKUP($S460,'Grille de Tarif OQN'!$B$2:$S$3603,AJ$1,0)</f>
        <v>#N/A</v>
      </c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72"/>
      <c r="AV460"/>
      <c r="AW460"/>
      <c r="AX460"/>
      <c r="AY460"/>
      <c r="AZ460" s="96">
        <f t="shared" si="157"/>
        <v>0</v>
      </c>
      <c r="BA460" s="24" t="e">
        <f t="shared" si="158"/>
        <v>#N/A</v>
      </c>
      <c r="BB460" s="24" t="e">
        <f t="shared" si="159"/>
        <v>#N/A</v>
      </c>
      <c r="BC460" s="24" t="e">
        <f t="shared" si="152"/>
        <v>#N/A</v>
      </c>
      <c r="BD460" s="24" t="e">
        <f t="shared" si="153"/>
        <v>#N/A</v>
      </c>
      <c r="BE460"/>
      <c r="BF460" t="e">
        <f t="shared" si="160"/>
        <v>#N/A</v>
      </c>
      <c r="BG460" t="str">
        <f t="shared" si="161"/>
        <v>HDJ</v>
      </c>
      <c r="BH460" s="20" t="e">
        <f t="shared" si="162"/>
        <v>#N/A</v>
      </c>
      <c r="BI460" s="20" t="e">
        <f t="shared" si="163"/>
        <v>#N/A</v>
      </c>
      <c r="BJ460" s="20" t="e">
        <f t="shared" si="164"/>
        <v>#N/A</v>
      </c>
      <c r="BK460" s="20" t="e">
        <f t="shared" si="165"/>
        <v>#N/A</v>
      </c>
      <c r="BL460" s="20" t="e">
        <f t="shared" si="166"/>
        <v>#N/A</v>
      </c>
      <c r="BM460" s="20" t="e">
        <f t="shared" si="154"/>
        <v>#N/A</v>
      </c>
      <c r="BN460" s="20" t="e">
        <f t="shared" si="167"/>
        <v>#N/A</v>
      </c>
    </row>
    <row r="461" spans="1:66">
      <c r="A461" s="92"/>
      <c r="B461" s="90"/>
      <c r="C461" s="90"/>
      <c r="D461" s="93"/>
      <c r="E461" s="93"/>
      <c r="F461" s="93"/>
      <c r="G461" s="93"/>
      <c r="H461" s="93"/>
      <c r="I461" s="93"/>
      <c r="J461" s="93"/>
      <c r="K461" s="93"/>
      <c r="L461" s="92"/>
      <c r="M461" s="93"/>
      <c r="N461" s="91">
        <f t="shared" si="148"/>
        <v>0</v>
      </c>
      <c r="O461" s="91" t="str">
        <f t="shared" si="149"/>
        <v/>
      </c>
      <c r="P461" s="91" t="str">
        <f t="shared" si="150"/>
        <v/>
      </c>
      <c r="Q461" s="91" t="str">
        <f t="shared" si="151"/>
        <v>HDJ</v>
      </c>
      <c r="R461" s="82"/>
      <c r="S461" s="95">
        <f t="shared" si="155"/>
        <v>0</v>
      </c>
      <c r="T461" s="95">
        <f t="shared" si="156"/>
        <v>0</v>
      </c>
      <c r="U461" s="79" t="e">
        <f>VLOOKUP($S461,'Grille de Tarif OQN'!$B$2:$S$3603,U$1,0)</f>
        <v>#N/A</v>
      </c>
      <c r="V461" s="79" t="e">
        <f>VLOOKUP($S461,'Grille de Tarif OQN'!$B$2:$S$3603,V$1,0)</f>
        <v>#N/A</v>
      </c>
      <c r="W461" s="79" t="e">
        <f>VLOOKUP($S461,'Grille de Tarif OQN'!$B$2:$S$3603,W$1,0)</f>
        <v>#N/A</v>
      </c>
      <c r="X461" s="79" t="e">
        <f>VLOOKUP($S461,'Grille de Tarif OQN'!$B$2:$S$3603,X$1,0)</f>
        <v>#N/A</v>
      </c>
      <c r="Y461" s="79" t="e">
        <f>VLOOKUP($S461,'Grille de Tarif OQN'!$B$2:$S$3603,Y$1,0)</f>
        <v>#N/A</v>
      </c>
      <c r="Z461" s="79" t="e">
        <f>VLOOKUP($S461,'Grille de Tarif OQN'!$B$2:$S$3603,Z$1,0)</f>
        <v>#N/A</v>
      </c>
      <c r="AA461" s="79" t="e">
        <f>VLOOKUP($S461,'Grille de Tarif OQN'!$B$2:$S$3603,AA$1,0)</f>
        <v>#N/A</v>
      </c>
      <c r="AB461" s="79" t="e">
        <f>VLOOKUP($S461,'Grille de Tarif OQN'!$B$2:$S$3603,AB$1,0)</f>
        <v>#N/A</v>
      </c>
      <c r="AC461" s="79" t="e">
        <f>VLOOKUP($S461,'Grille de Tarif OQN'!$B$2:$S$3603,AC$1,0)</f>
        <v>#N/A</v>
      </c>
      <c r="AD461" s="79" t="e">
        <f>VLOOKUP($S461,'Grille de Tarif OQN'!$B$2:$S$3603,AD$1,0)</f>
        <v>#N/A</v>
      </c>
      <c r="AE461" s="79" t="e">
        <f>VLOOKUP($S461,'Grille de Tarif OQN'!$B$2:$S$3603,AE$1,0)</f>
        <v>#N/A</v>
      </c>
      <c r="AF461" s="79" t="e">
        <f>VLOOKUP($S461,'Grille de Tarif OQN'!$B$2:$S$3603,AF$1,0)</f>
        <v>#N/A</v>
      </c>
      <c r="AG461" s="79" t="e">
        <f>VLOOKUP($S461,'Grille de Tarif OQN'!$B$2:$S$3603,AG$1,0)</f>
        <v>#N/A</v>
      </c>
      <c r="AH461" s="79" t="e">
        <f>VLOOKUP($S461,'Grille de Tarif OQN'!$B$2:$S$3603,AH$1,0)</f>
        <v>#N/A</v>
      </c>
      <c r="AI461" s="79" t="e">
        <f>VLOOKUP($S461,'Grille de Tarif OQN'!$B$2:$S$3603,AI$1,0)</f>
        <v>#N/A</v>
      </c>
      <c r="AJ461" s="79" t="e">
        <f>VLOOKUP($S461,'Grille de Tarif OQN'!$B$2:$S$3603,AJ$1,0)</f>
        <v>#N/A</v>
      </c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72"/>
      <c r="AV461"/>
      <c r="AW461"/>
      <c r="AX461"/>
      <c r="AY461"/>
      <c r="AZ461" s="96">
        <f t="shared" si="157"/>
        <v>0</v>
      </c>
      <c r="BA461" s="24" t="e">
        <f t="shared" si="158"/>
        <v>#N/A</v>
      </c>
      <c r="BB461" s="24" t="e">
        <f t="shared" si="159"/>
        <v>#N/A</v>
      </c>
      <c r="BC461" s="24" t="e">
        <f t="shared" si="152"/>
        <v>#N/A</v>
      </c>
      <c r="BD461" s="24" t="e">
        <f t="shared" si="153"/>
        <v>#N/A</v>
      </c>
      <c r="BE461"/>
      <c r="BF461" t="e">
        <f t="shared" si="160"/>
        <v>#N/A</v>
      </c>
      <c r="BG461" t="str">
        <f t="shared" si="161"/>
        <v>HDJ</v>
      </c>
      <c r="BH461" s="20" t="e">
        <f t="shared" si="162"/>
        <v>#N/A</v>
      </c>
      <c r="BI461" s="20" t="e">
        <f t="shared" si="163"/>
        <v>#N/A</v>
      </c>
      <c r="BJ461" s="20" t="e">
        <f t="shared" si="164"/>
        <v>#N/A</v>
      </c>
      <c r="BK461" s="20" t="e">
        <f t="shared" si="165"/>
        <v>#N/A</v>
      </c>
      <c r="BL461" s="20" t="e">
        <f t="shared" si="166"/>
        <v>#N/A</v>
      </c>
      <c r="BM461" s="20" t="e">
        <f t="shared" si="154"/>
        <v>#N/A</v>
      </c>
      <c r="BN461" s="20" t="e">
        <f t="shared" si="167"/>
        <v>#N/A</v>
      </c>
    </row>
    <row r="462" spans="1:66">
      <c r="A462" s="92"/>
      <c r="B462" s="90"/>
      <c r="C462" s="90"/>
      <c r="D462" s="93"/>
      <c r="E462" s="93"/>
      <c r="F462" s="93"/>
      <c r="G462" s="93"/>
      <c r="H462" s="93"/>
      <c r="I462" s="93"/>
      <c r="J462" s="93"/>
      <c r="K462" s="93"/>
      <c r="L462" s="92"/>
      <c r="M462" s="93"/>
      <c r="N462" s="91">
        <f t="shared" si="148"/>
        <v>0</v>
      </c>
      <c r="O462" s="91" t="str">
        <f t="shared" si="149"/>
        <v/>
      </c>
      <c r="P462" s="91" t="str">
        <f t="shared" si="150"/>
        <v/>
      </c>
      <c r="Q462" s="91" t="str">
        <f t="shared" si="151"/>
        <v>HDJ</v>
      </c>
      <c r="R462" s="82"/>
      <c r="S462" s="95">
        <f t="shared" si="155"/>
        <v>0</v>
      </c>
      <c r="T462" s="95">
        <f t="shared" si="156"/>
        <v>0</v>
      </c>
      <c r="U462" s="79" t="e">
        <f>VLOOKUP($S462,'Grille de Tarif OQN'!$B$2:$S$3603,U$1,0)</f>
        <v>#N/A</v>
      </c>
      <c r="V462" s="79" t="e">
        <f>VLOOKUP($S462,'Grille de Tarif OQN'!$B$2:$S$3603,V$1,0)</f>
        <v>#N/A</v>
      </c>
      <c r="W462" s="79" t="e">
        <f>VLOOKUP($S462,'Grille de Tarif OQN'!$B$2:$S$3603,W$1,0)</f>
        <v>#N/A</v>
      </c>
      <c r="X462" s="79" t="e">
        <f>VLOOKUP($S462,'Grille de Tarif OQN'!$B$2:$S$3603,X$1,0)</f>
        <v>#N/A</v>
      </c>
      <c r="Y462" s="79" t="e">
        <f>VLOOKUP($S462,'Grille de Tarif OQN'!$B$2:$S$3603,Y$1,0)</f>
        <v>#N/A</v>
      </c>
      <c r="Z462" s="79" t="e">
        <f>VLOOKUP($S462,'Grille de Tarif OQN'!$B$2:$S$3603,Z$1,0)</f>
        <v>#N/A</v>
      </c>
      <c r="AA462" s="79" t="e">
        <f>VLOOKUP($S462,'Grille de Tarif OQN'!$B$2:$S$3603,AA$1,0)</f>
        <v>#N/A</v>
      </c>
      <c r="AB462" s="79" t="e">
        <f>VLOOKUP($S462,'Grille de Tarif OQN'!$B$2:$S$3603,AB$1,0)</f>
        <v>#N/A</v>
      </c>
      <c r="AC462" s="79" t="e">
        <f>VLOOKUP($S462,'Grille de Tarif OQN'!$B$2:$S$3603,AC$1,0)</f>
        <v>#N/A</v>
      </c>
      <c r="AD462" s="79" t="e">
        <f>VLOOKUP($S462,'Grille de Tarif OQN'!$B$2:$S$3603,AD$1,0)</f>
        <v>#N/A</v>
      </c>
      <c r="AE462" s="79" t="e">
        <f>VLOOKUP($S462,'Grille de Tarif OQN'!$B$2:$S$3603,AE$1,0)</f>
        <v>#N/A</v>
      </c>
      <c r="AF462" s="79" t="e">
        <f>VLOOKUP($S462,'Grille de Tarif OQN'!$B$2:$S$3603,AF$1,0)</f>
        <v>#N/A</v>
      </c>
      <c r="AG462" s="79" t="e">
        <f>VLOOKUP($S462,'Grille de Tarif OQN'!$B$2:$S$3603,AG$1,0)</f>
        <v>#N/A</v>
      </c>
      <c r="AH462" s="79" t="e">
        <f>VLOOKUP($S462,'Grille de Tarif OQN'!$B$2:$S$3603,AH$1,0)</f>
        <v>#N/A</v>
      </c>
      <c r="AI462" s="79" t="e">
        <f>VLOOKUP($S462,'Grille de Tarif OQN'!$B$2:$S$3603,AI$1,0)</f>
        <v>#N/A</v>
      </c>
      <c r="AJ462" s="79" t="e">
        <f>VLOOKUP($S462,'Grille de Tarif OQN'!$B$2:$S$3603,AJ$1,0)</f>
        <v>#N/A</v>
      </c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72"/>
      <c r="AV462"/>
      <c r="AW462"/>
      <c r="AX462"/>
      <c r="AY462"/>
      <c r="AZ462" s="96">
        <f t="shared" si="157"/>
        <v>0</v>
      </c>
      <c r="BA462" s="24" t="e">
        <f t="shared" si="158"/>
        <v>#N/A</v>
      </c>
      <c r="BB462" s="24" t="e">
        <f t="shared" si="159"/>
        <v>#N/A</v>
      </c>
      <c r="BC462" s="24" t="e">
        <f t="shared" si="152"/>
        <v>#N/A</v>
      </c>
      <c r="BD462" s="24" t="e">
        <f t="shared" si="153"/>
        <v>#N/A</v>
      </c>
      <c r="BE462"/>
      <c r="BF462" t="e">
        <f t="shared" si="160"/>
        <v>#N/A</v>
      </c>
      <c r="BG462" t="str">
        <f t="shared" si="161"/>
        <v>HDJ</v>
      </c>
      <c r="BH462" s="20" t="e">
        <f t="shared" si="162"/>
        <v>#N/A</v>
      </c>
      <c r="BI462" s="20" t="e">
        <f t="shared" si="163"/>
        <v>#N/A</v>
      </c>
      <c r="BJ462" s="20" t="e">
        <f t="shared" si="164"/>
        <v>#N/A</v>
      </c>
      <c r="BK462" s="20" t="e">
        <f t="shared" si="165"/>
        <v>#N/A</v>
      </c>
      <c r="BL462" s="20" t="e">
        <f t="shared" si="166"/>
        <v>#N/A</v>
      </c>
      <c r="BM462" s="20" t="e">
        <f t="shared" si="154"/>
        <v>#N/A</v>
      </c>
      <c r="BN462" s="20" t="e">
        <f t="shared" si="167"/>
        <v>#N/A</v>
      </c>
    </row>
    <row r="463" spans="1:66">
      <c r="A463" s="92"/>
      <c r="B463" s="90"/>
      <c r="C463" s="90"/>
      <c r="D463" s="93"/>
      <c r="E463" s="93"/>
      <c r="F463" s="93"/>
      <c r="G463" s="93"/>
      <c r="H463" s="93"/>
      <c r="I463" s="93"/>
      <c r="J463" s="93"/>
      <c r="K463" s="93"/>
      <c r="L463" s="92"/>
      <c r="M463" s="93"/>
      <c r="N463" s="91">
        <f t="shared" si="148"/>
        <v>0</v>
      </c>
      <c r="O463" s="91" t="str">
        <f t="shared" si="149"/>
        <v/>
      </c>
      <c r="P463" s="91" t="str">
        <f t="shared" si="150"/>
        <v/>
      </c>
      <c r="Q463" s="91" t="str">
        <f t="shared" si="151"/>
        <v>HDJ</v>
      </c>
      <c r="R463" s="82"/>
      <c r="S463" s="95">
        <f t="shared" si="155"/>
        <v>0</v>
      </c>
      <c r="T463" s="95">
        <f t="shared" si="156"/>
        <v>0</v>
      </c>
      <c r="U463" s="79" t="e">
        <f>VLOOKUP($S463,'Grille de Tarif OQN'!$B$2:$S$3603,U$1,0)</f>
        <v>#N/A</v>
      </c>
      <c r="V463" s="79" t="e">
        <f>VLOOKUP($S463,'Grille de Tarif OQN'!$B$2:$S$3603,V$1,0)</f>
        <v>#N/A</v>
      </c>
      <c r="W463" s="79" t="e">
        <f>VLOOKUP($S463,'Grille de Tarif OQN'!$B$2:$S$3603,W$1,0)</f>
        <v>#N/A</v>
      </c>
      <c r="X463" s="79" t="e">
        <f>VLOOKUP($S463,'Grille de Tarif OQN'!$B$2:$S$3603,X$1,0)</f>
        <v>#N/A</v>
      </c>
      <c r="Y463" s="79" t="e">
        <f>VLOOKUP($S463,'Grille de Tarif OQN'!$B$2:$S$3603,Y$1,0)</f>
        <v>#N/A</v>
      </c>
      <c r="Z463" s="79" t="e">
        <f>VLOOKUP($S463,'Grille de Tarif OQN'!$B$2:$S$3603,Z$1,0)</f>
        <v>#N/A</v>
      </c>
      <c r="AA463" s="79" t="e">
        <f>VLOOKUP($S463,'Grille de Tarif OQN'!$B$2:$S$3603,AA$1,0)</f>
        <v>#N/A</v>
      </c>
      <c r="AB463" s="79" t="e">
        <f>VLOOKUP($S463,'Grille de Tarif OQN'!$B$2:$S$3603,AB$1,0)</f>
        <v>#N/A</v>
      </c>
      <c r="AC463" s="79" t="e">
        <f>VLOOKUP($S463,'Grille de Tarif OQN'!$B$2:$S$3603,AC$1,0)</f>
        <v>#N/A</v>
      </c>
      <c r="AD463" s="79" t="e">
        <f>VLOOKUP($S463,'Grille de Tarif OQN'!$B$2:$S$3603,AD$1,0)</f>
        <v>#N/A</v>
      </c>
      <c r="AE463" s="79" t="e">
        <f>VLOOKUP($S463,'Grille de Tarif OQN'!$B$2:$S$3603,AE$1,0)</f>
        <v>#N/A</v>
      </c>
      <c r="AF463" s="79" t="e">
        <f>VLOOKUP($S463,'Grille de Tarif OQN'!$B$2:$S$3603,AF$1,0)</f>
        <v>#N/A</v>
      </c>
      <c r="AG463" s="79" t="e">
        <f>VLOOKUP($S463,'Grille de Tarif OQN'!$B$2:$S$3603,AG$1,0)</f>
        <v>#N/A</v>
      </c>
      <c r="AH463" s="79" t="e">
        <f>VLOOKUP($S463,'Grille de Tarif OQN'!$B$2:$S$3603,AH$1,0)</f>
        <v>#N/A</v>
      </c>
      <c r="AI463" s="79" t="e">
        <f>VLOOKUP($S463,'Grille de Tarif OQN'!$B$2:$S$3603,AI$1,0)</f>
        <v>#N/A</v>
      </c>
      <c r="AJ463" s="79" t="e">
        <f>VLOOKUP($S463,'Grille de Tarif OQN'!$B$2:$S$3603,AJ$1,0)</f>
        <v>#N/A</v>
      </c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72"/>
      <c r="AV463"/>
      <c r="AW463"/>
      <c r="AX463"/>
      <c r="AY463"/>
      <c r="AZ463" s="96">
        <f t="shared" si="157"/>
        <v>0</v>
      </c>
      <c r="BA463" s="24" t="e">
        <f t="shared" si="158"/>
        <v>#N/A</v>
      </c>
      <c r="BB463" s="24" t="e">
        <f t="shared" si="159"/>
        <v>#N/A</v>
      </c>
      <c r="BC463" s="24" t="e">
        <f t="shared" si="152"/>
        <v>#N/A</v>
      </c>
      <c r="BD463" s="24" t="e">
        <f t="shared" si="153"/>
        <v>#N/A</v>
      </c>
      <c r="BE463"/>
      <c r="BF463" t="e">
        <f t="shared" si="160"/>
        <v>#N/A</v>
      </c>
      <c r="BG463" t="str">
        <f t="shared" si="161"/>
        <v>HDJ</v>
      </c>
      <c r="BH463" s="20" t="e">
        <f t="shared" si="162"/>
        <v>#N/A</v>
      </c>
      <c r="BI463" s="20" t="e">
        <f t="shared" si="163"/>
        <v>#N/A</v>
      </c>
      <c r="BJ463" s="20" t="e">
        <f t="shared" si="164"/>
        <v>#N/A</v>
      </c>
      <c r="BK463" s="20" t="e">
        <f t="shared" si="165"/>
        <v>#N/A</v>
      </c>
      <c r="BL463" s="20" t="e">
        <f t="shared" si="166"/>
        <v>#N/A</v>
      </c>
      <c r="BM463" s="20" t="e">
        <f t="shared" si="154"/>
        <v>#N/A</v>
      </c>
      <c r="BN463" s="20" t="e">
        <f t="shared" si="167"/>
        <v>#N/A</v>
      </c>
    </row>
    <row r="464" spans="1:66">
      <c r="A464" s="92"/>
      <c r="B464" s="90"/>
      <c r="C464" s="90"/>
      <c r="D464" s="93"/>
      <c r="E464" s="93"/>
      <c r="F464" s="93"/>
      <c r="G464" s="93"/>
      <c r="H464" s="93"/>
      <c r="I464" s="93"/>
      <c r="J464" s="93"/>
      <c r="K464" s="93"/>
      <c r="L464" s="92"/>
      <c r="M464" s="93"/>
      <c r="N464" s="91">
        <f t="shared" si="148"/>
        <v>0</v>
      </c>
      <c r="O464" s="91" t="str">
        <f t="shared" si="149"/>
        <v/>
      </c>
      <c r="P464" s="91" t="str">
        <f t="shared" si="150"/>
        <v/>
      </c>
      <c r="Q464" s="91" t="str">
        <f t="shared" si="151"/>
        <v>HDJ</v>
      </c>
      <c r="R464" s="82"/>
      <c r="S464" s="95">
        <f t="shared" si="155"/>
        <v>0</v>
      </c>
      <c r="T464" s="95">
        <f t="shared" si="156"/>
        <v>0</v>
      </c>
      <c r="U464" s="79" t="e">
        <f>VLOOKUP($S464,'Grille de Tarif OQN'!$B$2:$S$3603,U$1,0)</f>
        <v>#N/A</v>
      </c>
      <c r="V464" s="79" t="e">
        <f>VLOOKUP($S464,'Grille de Tarif OQN'!$B$2:$S$3603,V$1,0)</f>
        <v>#N/A</v>
      </c>
      <c r="W464" s="79" t="e">
        <f>VLOOKUP($S464,'Grille de Tarif OQN'!$B$2:$S$3603,W$1,0)</f>
        <v>#N/A</v>
      </c>
      <c r="X464" s="79" t="e">
        <f>VLOOKUP($S464,'Grille de Tarif OQN'!$B$2:$S$3603,X$1,0)</f>
        <v>#N/A</v>
      </c>
      <c r="Y464" s="79" t="e">
        <f>VLOOKUP($S464,'Grille de Tarif OQN'!$B$2:$S$3603,Y$1,0)</f>
        <v>#N/A</v>
      </c>
      <c r="Z464" s="79" t="e">
        <f>VLOOKUP($S464,'Grille de Tarif OQN'!$B$2:$S$3603,Z$1,0)</f>
        <v>#N/A</v>
      </c>
      <c r="AA464" s="79" t="e">
        <f>VLOOKUP($S464,'Grille de Tarif OQN'!$B$2:$S$3603,AA$1,0)</f>
        <v>#N/A</v>
      </c>
      <c r="AB464" s="79" t="e">
        <f>VLOOKUP($S464,'Grille de Tarif OQN'!$B$2:$S$3603,AB$1,0)</f>
        <v>#N/A</v>
      </c>
      <c r="AC464" s="79" t="e">
        <f>VLOOKUP($S464,'Grille de Tarif OQN'!$B$2:$S$3603,AC$1,0)</f>
        <v>#N/A</v>
      </c>
      <c r="AD464" s="79" t="e">
        <f>VLOOKUP($S464,'Grille de Tarif OQN'!$B$2:$S$3603,AD$1,0)</f>
        <v>#N/A</v>
      </c>
      <c r="AE464" s="79" t="e">
        <f>VLOOKUP($S464,'Grille de Tarif OQN'!$B$2:$S$3603,AE$1,0)</f>
        <v>#N/A</v>
      </c>
      <c r="AF464" s="79" t="e">
        <f>VLOOKUP($S464,'Grille de Tarif OQN'!$B$2:$S$3603,AF$1,0)</f>
        <v>#N/A</v>
      </c>
      <c r="AG464" s="79" t="e">
        <f>VLOOKUP($S464,'Grille de Tarif OQN'!$B$2:$S$3603,AG$1,0)</f>
        <v>#N/A</v>
      </c>
      <c r="AH464" s="79" t="e">
        <f>VLOOKUP($S464,'Grille de Tarif OQN'!$B$2:$S$3603,AH$1,0)</f>
        <v>#N/A</v>
      </c>
      <c r="AI464" s="79" t="e">
        <f>VLOOKUP($S464,'Grille de Tarif OQN'!$B$2:$S$3603,AI$1,0)</f>
        <v>#N/A</v>
      </c>
      <c r="AJ464" s="79" t="e">
        <f>VLOOKUP($S464,'Grille de Tarif OQN'!$B$2:$S$3603,AJ$1,0)</f>
        <v>#N/A</v>
      </c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72"/>
      <c r="AV464"/>
      <c r="AW464"/>
      <c r="AX464"/>
      <c r="AY464"/>
      <c r="AZ464" s="96">
        <f t="shared" si="157"/>
        <v>0</v>
      </c>
      <c r="BA464" s="24" t="e">
        <f t="shared" si="158"/>
        <v>#N/A</v>
      </c>
      <c r="BB464" s="24" t="e">
        <f t="shared" si="159"/>
        <v>#N/A</v>
      </c>
      <c r="BC464" s="24" t="e">
        <f t="shared" si="152"/>
        <v>#N/A</v>
      </c>
      <c r="BD464" s="24" t="e">
        <f t="shared" si="153"/>
        <v>#N/A</v>
      </c>
      <c r="BE464"/>
      <c r="BF464" t="e">
        <f t="shared" si="160"/>
        <v>#N/A</v>
      </c>
      <c r="BG464" t="str">
        <f t="shared" si="161"/>
        <v>HDJ</v>
      </c>
      <c r="BH464" s="20" t="e">
        <f t="shared" si="162"/>
        <v>#N/A</v>
      </c>
      <c r="BI464" s="20" t="e">
        <f t="shared" si="163"/>
        <v>#N/A</v>
      </c>
      <c r="BJ464" s="20" t="e">
        <f t="shared" si="164"/>
        <v>#N/A</v>
      </c>
      <c r="BK464" s="20" t="e">
        <f t="shared" si="165"/>
        <v>#N/A</v>
      </c>
      <c r="BL464" s="20" t="e">
        <f t="shared" si="166"/>
        <v>#N/A</v>
      </c>
      <c r="BM464" s="20" t="e">
        <f t="shared" si="154"/>
        <v>#N/A</v>
      </c>
      <c r="BN464" s="20" t="e">
        <f t="shared" si="167"/>
        <v>#N/A</v>
      </c>
    </row>
    <row r="465" spans="1:66">
      <c r="A465" s="92"/>
      <c r="B465" s="90"/>
      <c r="C465" s="90"/>
      <c r="D465" s="93"/>
      <c r="E465" s="93"/>
      <c r="F465" s="93"/>
      <c r="G465" s="93"/>
      <c r="H465" s="93"/>
      <c r="I465" s="93"/>
      <c r="J465" s="93"/>
      <c r="K465" s="93"/>
      <c r="L465" s="92"/>
      <c r="M465" s="93"/>
      <c r="N465" s="91">
        <f t="shared" si="148"/>
        <v>0</v>
      </c>
      <c r="O465" s="91" t="str">
        <f t="shared" si="149"/>
        <v/>
      </c>
      <c r="P465" s="91" t="str">
        <f t="shared" si="150"/>
        <v/>
      </c>
      <c r="Q465" s="91" t="str">
        <f t="shared" si="151"/>
        <v>HDJ</v>
      </c>
      <c r="R465" s="82"/>
      <c r="S465" s="95">
        <f t="shared" si="155"/>
        <v>0</v>
      </c>
      <c r="T465" s="95">
        <f t="shared" si="156"/>
        <v>0</v>
      </c>
      <c r="U465" s="79" t="e">
        <f>VLOOKUP($S465,'Grille de Tarif OQN'!$B$2:$S$3603,U$1,0)</f>
        <v>#N/A</v>
      </c>
      <c r="V465" s="79" t="e">
        <f>VLOOKUP($S465,'Grille de Tarif OQN'!$B$2:$S$3603,V$1,0)</f>
        <v>#N/A</v>
      </c>
      <c r="W465" s="79" t="e">
        <f>VLOOKUP($S465,'Grille de Tarif OQN'!$B$2:$S$3603,W$1,0)</f>
        <v>#N/A</v>
      </c>
      <c r="X465" s="79" t="e">
        <f>VLOOKUP($S465,'Grille de Tarif OQN'!$B$2:$S$3603,X$1,0)</f>
        <v>#N/A</v>
      </c>
      <c r="Y465" s="79" t="e">
        <f>VLOOKUP($S465,'Grille de Tarif OQN'!$B$2:$S$3603,Y$1,0)</f>
        <v>#N/A</v>
      </c>
      <c r="Z465" s="79" t="e">
        <f>VLOOKUP($S465,'Grille de Tarif OQN'!$B$2:$S$3603,Z$1,0)</f>
        <v>#N/A</v>
      </c>
      <c r="AA465" s="79" t="e">
        <f>VLOOKUP($S465,'Grille de Tarif OQN'!$B$2:$S$3603,AA$1,0)</f>
        <v>#N/A</v>
      </c>
      <c r="AB465" s="79" t="e">
        <f>VLOOKUP($S465,'Grille de Tarif OQN'!$B$2:$S$3603,AB$1,0)</f>
        <v>#N/A</v>
      </c>
      <c r="AC465" s="79" t="e">
        <f>VLOOKUP($S465,'Grille de Tarif OQN'!$B$2:$S$3603,AC$1,0)</f>
        <v>#N/A</v>
      </c>
      <c r="AD465" s="79" t="e">
        <f>VLOOKUP($S465,'Grille de Tarif OQN'!$B$2:$S$3603,AD$1,0)</f>
        <v>#N/A</v>
      </c>
      <c r="AE465" s="79" t="e">
        <f>VLOOKUP($S465,'Grille de Tarif OQN'!$B$2:$S$3603,AE$1,0)</f>
        <v>#N/A</v>
      </c>
      <c r="AF465" s="79" t="e">
        <f>VLOOKUP($S465,'Grille de Tarif OQN'!$B$2:$S$3603,AF$1,0)</f>
        <v>#N/A</v>
      </c>
      <c r="AG465" s="79" t="e">
        <f>VLOOKUP($S465,'Grille de Tarif OQN'!$B$2:$S$3603,AG$1,0)</f>
        <v>#N/A</v>
      </c>
      <c r="AH465" s="79" t="e">
        <f>VLOOKUP($S465,'Grille de Tarif OQN'!$B$2:$S$3603,AH$1,0)</f>
        <v>#N/A</v>
      </c>
      <c r="AI465" s="79" t="e">
        <f>VLOOKUP($S465,'Grille de Tarif OQN'!$B$2:$S$3603,AI$1,0)</f>
        <v>#N/A</v>
      </c>
      <c r="AJ465" s="79" t="e">
        <f>VLOOKUP($S465,'Grille de Tarif OQN'!$B$2:$S$3603,AJ$1,0)</f>
        <v>#N/A</v>
      </c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72"/>
      <c r="AV465"/>
      <c r="AW465"/>
      <c r="AX465"/>
      <c r="AY465"/>
      <c r="AZ465" s="96">
        <f t="shared" si="157"/>
        <v>0</v>
      </c>
      <c r="BA465" s="24" t="e">
        <f t="shared" si="158"/>
        <v>#N/A</v>
      </c>
      <c r="BB465" s="24" t="e">
        <f t="shared" si="159"/>
        <v>#N/A</v>
      </c>
      <c r="BC465" s="24" t="e">
        <f t="shared" si="152"/>
        <v>#N/A</v>
      </c>
      <c r="BD465" s="24" t="e">
        <f t="shared" si="153"/>
        <v>#N/A</v>
      </c>
      <c r="BE465"/>
      <c r="BF465" t="e">
        <f t="shared" si="160"/>
        <v>#N/A</v>
      </c>
      <c r="BG465" t="str">
        <f t="shared" si="161"/>
        <v>HDJ</v>
      </c>
      <c r="BH465" s="20" t="e">
        <f t="shared" si="162"/>
        <v>#N/A</v>
      </c>
      <c r="BI465" s="20" t="e">
        <f t="shared" si="163"/>
        <v>#N/A</v>
      </c>
      <c r="BJ465" s="20" t="e">
        <f t="shared" si="164"/>
        <v>#N/A</v>
      </c>
      <c r="BK465" s="20" t="e">
        <f t="shared" si="165"/>
        <v>#N/A</v>
      </c>
      <c r="BL465" s="20" t="e">
        <f t="shared" si="166"/>
        <v>#N/A</v>
      </c>
      <c r="BM465" s="20" t="e">
        <f t="shared" si="154"/>
        <v>#N/A</v>
      </c>
      <c r="BN465" s="20" t="e">
        <f t="shared" si="167"/>
        <v>#N/A</v>
      </c>
    </row>
    <row r="466" spans="1:66">
      <c r="A466" s="92"/>
      <c r="B466" s="90"/>
      <c r="C466" s="90"/>
      <c r="D466" s="93"/>
      <c r="E466" s="93"/>
      <c r="F466" s="93"/>
      <c r="G466" s="93"/>
      <c r="H466" s="93"/>
      <c r="I466" s="93"/>
      <c r="J466" s="93"/>
      <c r="K466" s="93"/>
      <c r="L466" s="92"/>
      <c r="M466" s="93"/>
      <c r="N466" s="91">
        <f t="shared" si="148"/>
        <v>0</v>
      </c>
      <c r="O466" s="91" t="str">
        <f t="shared" si="149"/>
        <v/>
      </c>
      <c r="P466" s="91" t="str">
        <f t="shared" si="150"/>
        <v/>
      </c>
      <c r="Q466" s="91" t="str">
        <f t="shared" si="151"/>
        <v>HDJ</v>
      </c>
      <c r="R466" s="82"/>
      <c r="S466" s="95">
        <f t="shared" si="155"/>
        <v>0</v>
      </c>
      <c r="T466" s="95">
        <f t="shared" si="156"/>
        <v>0</v>
      </c>
      <c r="U466" s="79" t="e">
        <f>VLOOKUP($S466,'Grille de Tarif OQN'!$B$2:$S$3603,U$1,0)</f>
        <v>#N/A</v>
      </c>
      <c r="V466" s="79" t="e">
        <f>VLOOKUP($S466,'Grille de Tarif OQN'!$B$2:$S$3603,V$1,0)</f>
        <v>#N/A</v>
      </c>
      <c r="W466" s="79" t="e">
        <f>VLOOKUP($S466,'Grille de Tarif OQN'!$B$2:$S$3603,W$1,0)</f>
        <v>#N/A</v>
      </c>
      <c r="X466" s="79" t="e">
        <f>VLOOKUP($S466,'Grille de Tarif OQN'!$B$2:$S$3603,X$1,0)</f>
        <v>#N/A</v>
      </c>
      <c r="Y466" s="79" t="e">
        <f>VLOOKUP($S466,'Grille de Tarif OQN'!$B$2:$S$3603,Y$1,0)</f>
        <v>#N/A</v>
      </c>
      <c r="Z466" s="79" t="e">
        <f>VLOOKUP($S466,'Grille de Tarif OQN'!$B$2:$S$3603,Z$1,0)</f>
        <v>#N/A</v>
      </c>
      <c r="AA466" s="79" t="e">
        <f>VLOOKUP($S466,'Grille de Tarif OQN'!$B$2:$S$3603,AA$1,0)</f>
        <v>#N/A</v>
      </c>
      <c r="AB466" s="79" t="e">
        <f>VLOOKUP($S466,'Grille de Tarif OQN'!$B$2:$S$3603,AB$1,0)</f>
        <v>#N/A</v>
      </c>
      <c r="AC466" s="79" t="e">
        <f>VLOOKUP($S466,'Grille de Tarif OQN'!$B$2:$S$3603,AC$1,0)</f>
        <v>#N/A</v>
      </c>
      <c r="AD466" s="79" t="e">
        <f>VLOOKUP($S466,'Grille de Tarif OQN'!$B$2:$S$3603,AD$1,0)</f>
        <v>#N/A</v>
      </c>
      <c r="AE466" s="79" t="e">
        <f>VLOOKUP($S466,'Grille de Tarif OQN'!$B$2:$S$3603,AE$1,0)</f>
        <v>#N/A</v>
      </c>
      <c r="AF466" s="79" t="e">
        <f>VLOOKUP($S466,'Grille de Tarif OQN'!$B$2:$S$3603,AF$1,0)</f>
        <v>#N/A</v>
      </c>
      <c r="AG466" s="79" t="e">
        <f>VLOOKUP($S466,'Grille de Tarif OQN'!$B$2:$S$3603,AG$1,0)</f>
        <v>#N/A</v>
      </c>
      <c r="AH466" s="79" t="e">
        <f>VLOOKUP($S466,'Grille de Tarif OQN'!$B$2:$S$3603,AH$1,0)</f>
        <v>#N/A</v>
      </c>
      <c r="AI466" s="79" t="e">
        <f>VLOOKUP($S466,'Grille de Tarif OQN'!$B$2:$S$3603,AI$1,0)</f>
        <v>#N/A</v>
      </c>
      <c r="AJ466" s="79" t="e">
        <f>VLOOKUP($S466,'Grille de Tarif OQN'!$B$2:$S$3603,AJ$1,0)</f>
        <v>#N/A</v>
      </c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72"/>
      <c r="AV466"/>
      <c r="AW466"/>
      <c r="AX466"/>
      <c r="AY466"/>
      <c r="AZ466" s="96">
        <f t="shared" si="157"/>
        <v>0</v>
      </c>
      <c r="BA466" s="24" t="e">
        <f t="shared" si="158"/>
        <v>#N/A</v>
      </c>
      <c r="BB466" s="24" t="e">
        <f t="shared" si="159"/>
        <v>#N/A</v>
      </c>
      <c r="BC466" s="24" t="e">
        <f t="shared" si="152"/>
        <v>#N/A</v>
      </c>
      <c r="BD466" s="24" t="e">
        <f t="shared" si="153"/>
        <v>#N/A</v>
      </c>
      <c r="BE466"/>
      <c r="BF466" t="e">
        <f t="shared" si="160"/>
        <v>#N/A</v>
      </c>
      <c r="BG466" t="str">
        <f t="shared" si="161"/>
        <v>HDJ</v>
      </c>
      <c r="BH466" s="20" t="e">
        <f t="shared" si="162"/>
        <v>#N/A</v>
      </c>
      <c r="BI466" s="20" t="e">
        <f t="shared" si="163"/>
        <v>#N/A</v>
      </c>
      <c r="BJ466" s="20" t="e">
        <f t="shared" si="164"/>
        <v>#N/A</v>
      </c>
      <c r="BK466" s="20" t="e">
        <f t="shared" si="165"/>
        <v>#N/A</v>
      </c>
      <c r="BL466" s="20" t="e">
        <f t="shared" si="166"/>
        <v>#N/A</v>
      </c>
      <c r="BM466" s="20" t="e">
        <f t="shared" si="154"/>
        <v>#N/A</v>
      </c>
      <c r="BN466" s="20" t="e">
        <f t="shared" si="167"/>
        <v>#N/A</v>
      </c>
    </row>
    <row r="467" spans="1:66">
      <c r="A467" s="92"/>
      <c r="B467" s="90"/>
      <c r="C467" s="90"/>
      <c r="D467" s="93"/>
      <c r="E467" s="93"/>
      <c r="F467" s="93"/>
      <c r="G467" s="93"/>
      <c r="H467" s="93"/>
      <c r="I467" s="93"/>
      <c r="J467" s="93"/>
      <c r="K467" s="93"/>
      <c r="L467" s="92"/>
      <c r="M467" s="93"/>
      <c r="N467" s="91">
        <f t="shared" si="148"/>
        <v>0</v>
      </c>
      <c r="O467" s="91" t="str">
        <f t="shared" si="149"/>
        <v/>
      </c>
      <c r="P467" s="91" t="str">
        <f t="shared" si="150"/>
        <v/>
      </c>
      <c r="Q467" s="91" t="str">
        <f t="shared" si="151"/>
        <v>HDJ</v>
      </c>
      <c r="R467" s="82"/>
      <c r="S467" s="95">
        <f t="shared" si="155"/>
        <v>0</v>
      </c>
      <c r="T467" s="95">
        <f t="shared" si="156"/>
        <v>0</v>
      </c>
      <c r="U467" s="79" t="e">
        <f>VLOOKUP($S467,'Grille de Tarif OQN'!$B$2:$S$3603,U$1,0)</f>
        <v>#N/A</v>
      </c>
      <c r="V467" s="79" t="e">
        <f>VLOOKUP($S467,'Grille de Tarif OQN'!$B$2:$S$3603,V$1,0)</f>
        <v>#N/A</v>
      </c>
      <c r="W467" s="79" t="e">
        <f>VLOOKUP($S467,'Grille de Tarif OQN'!$B$2:$S$3603,W$1,0)</f>
        <v>#N/A</v>
      </c>
      <c r="X467" s="79" t="e">
        <f>VLOOKUP($S467,'Grille de Tarif OQN'!$B$2:$S$3603,X$1,0)</f>
        <v>#N/A</v>
      </c>
      <c r="Y467" s="79" t="e">
        <f>VLOOKUP($S467,'Grille de Tarif OQN'!$B$2:$S$3603,Y$1,0)</f>
        <v>#N/A</v>
      </c>
      <c r="Z467" s="79" t="e">
        <f>VLOOKUP($S467,'Grille de Tarif OQN'!$B$2:$S$3603,Z$1,0)</f>
        <v>#N/A</v>
      </c>
      <c r="AA467" s="79" t="e">
        <f>VLOOKUP($S467,'Grille de Tarif OQN'!$B$2:$S$3603,AA$1,0)</f>
        <v>#N/A</v>
      </c>
      <c r="AB467" s="79" t="e">
        <f>VLOOKUP($S467,'Grille de Tarif OQN'!$B$2:$S$3603,AB$1,0)</f>
        <v>#N/A</v>
      </c>
      <c r="AC467" s="79" t="e">
        <f>VLOOKUP($S467,'Grille de Tarif OQN'!$B$2:$S$3603,AC$1,0)</f>
        <v>#N/A</v>
      </c>
      <c r="AD467" s="79" t="e">
        <f>VLOOKUP($S467,'Grille de Tarif OQN'!$B$2:$S$3603,AD$1,0)</f>
        <v>#N/A</v>
      </c>
      <c r="AE467" s="79" t="e">
        <f>VLOOKUP($S467,'Grille de Tarif OQN'!$B$2:$S$3603,AE$1,0)</f>
        <v>#N/A</v>
      </c>
      <c r="AF467" s="79" t="e">
        <f>VLOOKUP($S467,'Grille de Tarif OQN'!$B$2:$S$3603,AF$1,0)</f>
        <v>#N/A</v>
      </c>
      <c r="AG467" s="79" t="e">
        <f>VLOOKUP($S467,'Grille de Tarif OQN'!$B$2:$S$3603,AG$1,0)</f>
        <v>#N/A</v>
      </c>
      <c r="AH467" s="79" t="e">
        <f>VLOOKUP($S467,'Grille de Tarif OQN'!$B$2:$S$3603,AH$1,0)</f>
        <v>#N/A</v>
      </c>
      <c r="AI467" s="79" t="e">
        <f>VLOOKUP($S467,'Grille de Tarif OQN'!$B$2:$S$3603,AI$1,0)</f>
        <v>#N/A</v>
      </c>
      <c r="AJ467" s="79" t="e">
        <f>VLOOKUP($S467,'Grille de Tarif OQN'!$B$2:$S$3603,AJ$1,0)</f>
        <v>#N/A</v>
      </c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72"/>
      <c r="AV467"/>
      <c r="AW467"/>
      <c r="AX467"/>
      <c r="AY467"/>
      <c r="AZ467" s="96">
        <f t="shared" si="157"/>
        <v>0</v>
      </c>
      <c r="BA467" s="24" t="e">
        <f t="shared" si="158"/>
        <v>#N/A</v>
      </c>
      <c r="BB467" s="24" t="e">
        <f t="shared" si="159"/>
        <v>#N/A</v>
      </c>
      <c r="BC467" s="24" t="e">
        <f t="shared" si="152"/>
        <v>#N/A</v>
      </c>
      <c r="BD467" s="24" t="e">
        <f t="shared" si="153"/>
        <v>#N/A</v>
      </c>
      <c r="BE467"/>
      <c r="BF467" t="e">
        <f t="shared" si="160"/>
        <v>#N/A</v>
      </c>
      <c r="BG467" t="str">
        <f t="shared" si="161"/>
        <v>HDJ</v>
      </c>
      <c r="BH467" s="20" t="e">
        <f t="shared" si="162"/>
        <v>#N/A</v>
      </c>
      <c r="BI467" s="20" t="e">
        <f t="shared" si="163"/>
        <v>#N/A</v>
      </c>
      <c r="BJ467" s="20" t="e">
        <f t="shared" si="164"/>
        <v>#N/A</v>
      </c>
      <c r="BK467" s="20" t="e">
        <f t="shared" si="165"/>
        <v>#N/A</v>
      </c>
      <c r="BL467" s="20" t="e">
        <f t="shared" si="166"/>
        <v>#N/A</v>
      </c>
      <c r="BM467" s="20" t="e">
        <f t="shared" si="154"/>
        <v>#N/A</v>
      </c>
      <c r="BN467" s="20" t="e">
        <f t="shared" si="167"/>
        <v>#N/A</v>
      </c>
    </row>
    <row r="468" spans="1:66">
      <c r="A468" s="92"/>
      <c r="B468" s="90"/>
      <c r="C468" s="90"/>
      <c r="D468" s="93"/>
      <c r="E468" s="93"/>
      <c r="F468" s="93"/>
      <c r="G468" s="93"/>
      <c r="H468" s="93"/>
      <c r="I468" s="93"/>
      <c r="J468" s="93"/>
      <c r="K468" s="93"/>
      <c r="L468" s="92"/>
      <c r="M468" s="93"/>
      <c r="N468" s="91">
        <f t="shared" si="148"/>
        <v>0</v>
      </c>
      <c r="O468" s="91" t="str">
        <f t="shared" si="149"/>
        <v/>
      </c>
      <c r="P468" s="91" t="str">
        <f t="shared" si="150"/>
        <v/>
      </c>
      <c r="Q468" s="91" t="str">
        <f t="shared" si="151"/>
        <v>HDJ</v>
      </c>
      <c r="R468" s="82"/>
      <c r="S468" s="95">
        <f t="shared" si="155"/>
        <v>0</v>
      </c>
      <c r="T468" s="95">
        <f t="shared" si="156"/>
        <v>0</v>
      </c>
      <c r="U468" s="79" t="e">
        <f>VLOOKUP($S468,'Grille de Tarif OQN'!$B$2:$S$3603,U$1,0)</f>
        <v>#N/A</v>
      </c>
      <c r="V468" s="79" t="e">
        <f>VLOOKUP($S468,'Grille de Tarif OQN'!$B$2:$S$3603,V$1,0)</f>
        <v>#N/A</v>
      </c>
      <c r="W468" s="79" t="e">
        <f>VLOOKUP($S468,'Grille de Tarif OQN'!$B$2:$S$3603,W$1,0)</f>
        <v>#N/A</v>
      </c>
      <c r="X468" s="79" t="e">
        <f>VLOOKUP($S468,'Grille de Tarif OQN'!$B$2:$S$3603,X$1,0)</f>
        <v>#N/A</v>
      </c>
      <c r="Y468" s="79" t="e">
        <f>VLOOKUP($S468,'Grille de Tarif OQN'!$B$2:$S$3603,Y$1,0)</f>
        <v>#N/A</v>
      </c>
      <c r="Z468" s="79" t="e">
        <f>VLOOKUP($S468,'Grille de Tarif OQN'!$B$2:$S$3603,Z$1,0)</f>
        <v>#N/A</v>
      </c>
      <c r="AA468" s="79" t="e">
        <f>VLOOKUP($S468,'Grille de Tarif OQN'!$B$2:$S$3603,AA$1,0)</f>
        <v>#N/A</v>
      </c>
      <c r="AB468" s="79" t="e">
        <f>VLOOKUP($S468,'Grille de Tarif OQN'!$B$2:$S$3603,AB$1,0)</f>
        <v>#N/A</v>
      </c>
      <c r="AC468" s="79" t="e">
        <f>VLOOKUP($S468,'Grille de Tarif OQN'!$B$2:$S$3603,AC$1,0)</f>
        <v>#N/A</v>
      </c>
      <c r="AD468" s="79" t="e">
        <f>VLOOKUP($S468,'Grille de Tarif OQN'!$B$2:$S$3603,AD$1,0)</f>
        <v>#N/A</v>
      </c>
      <c r="AE468" s="79" t="e">
        <f>VLOOKUP($S468,'Grille de Tarif OQN'!$B$2:$S$3603,AE$1,0)</f>
        <v>#N/A</v>
      </c>
      <c r="AF468" s="79" t="e">
        <f>VLOOKUP($S468,'Grille de Tarif OQN'!$B$2:$S$3603,AF$1,0)</f>
        <v>#N/A</v>
      </c>
      <c r="AG468" s="79" t="e">
        <f>VLOOKUP($S468,'Grille de Tarif OQN'!$B$2:$S$3603,AG$1,0)</f>
        <v>#N/A</v>
      </c>
      <c r="AH468" s="79" t="e">
        <f>VLOOKUP($S468,'Grille de Tarif OQN'!$B$2:$S$3603,AH$1,0)</f>
        <v>#N/A</v>
      </c>
      <c r="AI468" s="79" t="e">
        <f>VLOOKUP($S468,'Grille de Tarif OQN'!$B$2:$S$3603,AI$1,0)</f>
        <v>#N/A</v>
      </c>
      <c r="AJ468" s="79" t="e">
        <f>VLOOKUP($S468,'Grille de Tarif OQN'!$B$2:$S$3603,AJ$1,0)</f>
        <v>#N/A</v>
      </c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72"/>
      <c r="AV468"/>
      <c r="AW468"/>
      <c r="AX468"/>
      <c r="AY468"/>
      <c r="AZ468" s="96">
        <f t="shared" si="157"/>
        <v>0</v>
      </c>
      <c r="BA468" s="24" t="e">
        <f t="shared" si="158"/>
        <v>#N/A</v>
      </c>
      <c r="BB468" s="24" t="e">
        <f t="shared" si="159"/>
        <v>#N/A</v>
      </c>
      <c r="BC468" s="24" t="e">
        <f t="shared" si="152"/>
        <v>#N/A</v>
      </c>
      <c r="BD468" s="24" t="e">
        <f t="shared" si="153"/>
        <v>#N/A</v>
      </c>
      <c r="BE468"/>
      <c r="BF468" t="e">
        <f t="shared" si="160"/>
        <v>#N/A</v>
      </c>
      <c r="BG468" t="str">
        <f t="shared" si="161"/>
        <v>HDJ</v>
      </c>
      <c r="BH468" s="20" t="e">
        <f t="shared" si="162"/>
        <v>#N/A</v>
      </c>
      <c r="BI468" s="20" t="e">
        <f t="shared" si="163"/>
        <v>#N/A</v>
      </c>
      <c r="BJ468" s="20" t="e">
        <f t="shared" si="164"/>
        <v>#N/A</v>
      </c>
      <c r="BK468" s="20" t="e">
        <f t="shared" si="165"/>
        <v>#N/A</v>
      </c>
      <c r="BL468" s="20" t="e">
        <f t="shared" si="166"/>
        <v>#N/A</v>
      </c>
      <c r="BM468" s="20" t="e">
        <f t="shared" si="154"/>
        <v>#N/A</v>
      </c>
      <c r="BN468" s="20" t="e">
        <f t="shared" si="167"/>
        <v>#N/A</v>
      </c>
    </row>
    <row r="469" spans="1:66">
      <c r="A469" s="92"/>
      <c r="B469" s="90"/>
      <c r="C469" s="90"/>
      <c r="D469" s="93"/>
      <c r="E469" s="93"/>
      <c r="F469" s="93"/>
      <c r="G469" s="93"/>
      <c r="H469" s="93"/>
      <c r="I469" s="93"/>
      <c r="J469" s="93"/>
      <c r="K469" s="93"/>
      <c r="L469" s="92"/>
      <c r="M469" s="93"/>
      <c r="N469" s="91">
        <f t="shared" si="148"/>
        <v>0</v>
      </c>
      <c r="O469" s="91" t="str">
        <f t="shared" si="149"/>
        <v/>
      </c>
      <c r="P469" s="91" t="str">
        <f t="shared" si="150"/>
        <v/>
      </c>
      <c r="Q469" s="91" t="str">
        <f t="shared" si="151"/>
        <v>HDJ</v>
      </c>
      <c r="R469" s="82"/>
      <c r="S469" s="95">
        <f t="shared" si="155"/>
        <v>0</v>
      </c>
      <c r="T469" s="95">
        <f t="shared" si="156"/>
        <v>0</v>
      </c>
      <c r="U469" s="79" t="e">
        <f>VLOOKUP($S469,'Grille de Tarif OQN'!$B$2:$S$3603,U$1,0)</f>
        <v>#N/A</v>
      </c>
      <c r="V469" s="79" t="e">
        <f>VLOOKUP($S469,'Grille de Tarif OQN'!$B$2:$S$3603,V$1,0)</f>
        <v>#N/A</v>
      </c>
      <c r="W469" s="79" t="e">
        <f>VLOOKUP($S469,'Grille de Tarif OQN'!$B$2:$S$3603,W$1,0)</f>
        <v>#N/A</v>
      </c>
      <c r="X469" s="79" t="e">
        <f>VLOOKUP($S469,'Grille de Tarif OQN'!$B$2:$S$3603,X$1,0)</f>
        <v>#N/A</v>
      </c>
      <c r="Y469" s="79" t="e">
        <f>VLOOKUP($S469,'Grille de Tarif OQN'!$B$2:$S$3603,Y$1,0)</f>
        <v>#N/A</v>
      </c>
      <c r="Z469" s="79" t="e">
        <f>VLOOKUP($S469,'Grille de Tarif OQN'!$B$2:$S$3603,Z$1,0)</f>
        <v>#N/A</v>
      </c>
      <c r="AA469" s="79" t="e">
        <f>VLOOKUP($S469,'Grille de Tarif OQN'!$B$2:$S$3603,AA$1,0)</f>
        <v>#N/A</v>
      </c>
      <c r="AB469" s="79" t="e">
        <f>VLOOKUP($S469,'Grille de Tarif OQN'!$B$2:$S$3603,AB$1,0)</f>
        <v>#N/A</v>
      </c>
      <c r="AC469" s="79" t="e">
        <f>VLOOKUP($S469,'Grille de Tarif OQN'!$B$2:$S$3603,AC$1,0)</f>
        <v>#N/A</v>
      </c>
      <c r="AD469" s="79" t="e">
        <f>VLOOKUP($S469,'Grille de Tarif OQN'!$B$2:$S$3603,AD$1,0)</f>
        <v>#N/A</v>
      </c>
      <c r="AE469" s="79" t="e">
        <f>VLOOKUP($S469,'Grille de Tarif OQN'!$B$2:$S$3603,AE$1,0)</f>
        <v>#N/A</v>
      </c>
      <c r="AF469" s="79" t="e">
        <f>VLOOKUP($S469,'Grille de Tarif OQN'!$B$2:$S$3603,AF$1,0)</f>
        <v>#N/A</v>
      </c>
      <c r="AG469" s="79" t="e">
        <f>VLOOKUP($S469,'Grille de Tarif OQN'!$B$2:$S$3603,AG$1,0)</f>
        <v>#N/A</v>
      </c>
      <c r="AH469" s="79" t="e">
        <f>VLOOKUP($S469,'Grille de Tarif OQN'!$B$2:$S$3603,AH$1,0)</f>
        <v>#N/A</v>
      </c>
      <c r="AI469" s="79" t="e">
        <f>VLOOKUP($S469,'Grille de Tarif OQN'!$B$2:$S$3603,AI$1,0)</f>
        <v>#N/A</v>
      </c>
      <c r="AJ469" s="79" t="e">
        <f>VLOOKUP($S469,'Grille de Tarif OQN'!$B$2:$S$3603,AJ$1,0)</f>
        <v>#N/A</v>
      </c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72"/>
      <c r="AV469"/>
      <c r="AW469"/>
      <c r="AX469"/>
      <c r="AY469"/>
      <c r="AZ469" s="96">
        <f t="shared" si="157"/>
        <v>0</v>
      </c>
      <c r="BA469" s="24" t="e">
        <f t="shared" si="158"/>
        <v>#N/A</v>
      </c>
      <c r="BB469" s="24" t="e">
        <f t="shared" si="159"/>
        <v>#N/A</v>
      </c>
      <c r="BC469" s="24" t="e">
        <f t="shared" si="152"/>
        <v>#N/A</v>
      </c>
      <c r="BD469" s="24" t="e">
        <f t="shared" si="153"/>
        <v>#N/A</v>
      </c>
      <c r="BE469"/>
      <c r="BF469" t="e">
        <f t="shared" si="160"/>
        <v>#N/A</v>
      </c>
      <c r="BG469" t="str">
        <f t="shared" si="161"/>
        <v>HDJ</v>
      </c>
      <c r="BH469" s="20" t="e">
        <f t="shared" si="162"/>
        <v>#N/A</v>
      </c>
      <c r="BI469" s="20" t="e">
        <f t="shared" si="163"/>
        <v>#N/A</v>
      </c>
      <c r="BJ469" s="20" t="e">
        <f t="shared" si="164"/>
        <v>#N/A</v>
      </c>
      <c r="BK469" s="20" t="e">
        <f t="shared" si="165"/>
        <v>#N/A</v>
      </c>
      <c r="BL469" s="20" t="e">
        <f t="shared" si="166"/>
        <v>#N/A</v>
      </c>
      <c r="BM469" s="20" t="e">
        <f t="shared" si="154"/>
        <v>#N/A</v>
      </c>
      <c r="BN469" s="20" t="e">
        <f t="shared" si="167"/>
        <v>#N/A</v>
      </c>
    </row>
    <row r="470" spans="1:66">
      <c r="A470" s="92"/>
      <c r="B470" s="90"/>
      <c r="C470" s="90"/>
      <c r="D470" s="93"/>
      <c r="E470" s="93"/>
      <c r="F470" s="93"/>
      <c r="G470" s="93"/>
      <c r="H470" s="93"/>
      <c r="I470" s="93"/>
      <c r="J470" s="93"/>
      <c r="K470" s="93"/>
      <c r="L470" s="92"/>
      <c r="M470" s="93"/>
      <c r="N470" s="91">
        <f t="shared" si="148"/>
        <v>0</v>
      </c>
      <c r="O470" s="91" t="str">
        <f t="shared" si="149"/>
        <v/>
      </c>
      <c r="P470" s="91" t="str">
        <f t="shared" si="150"/>
        <v/>
      </c>
      <c r="Q470" s="91" t="str">
        <f t="shared" si="151"/>
        <v>HDJ</v>
      </c>
      <c r="R470" s="82"/>
      <c r="S470" s="95">
        <f t="shared" si="155"/>
        <v>0</v>
      </c>
      <c r="T470" s="95">
        <f t="shared" si="156"/>
        <v>0</v>
      </c>
      <c r="U470" s="79" t="e">
        <f>VLOOKUP($S470,'Grille de Tarif OQN'!$B$2:$S$3603,U$1,0)</f>
        <v>#N/A</v>
      </c>
      <c r="V470" s="79" t="e">
        <f>VLOOKUP($S470,'Grille de Tarif OQN'!$B$2:$S$3603,V$1,0)</f>
        <v>#N/A</v>
      </c>
      <c r="W470" s="79" t="e">
        <f>VLOOKUP($S470,'Grille de Tarif OQN'!$B$2:$S$3603,W$1,0)</f>
        <v>#N/A</v>
      </c>
      <c r="X470" s="79" t="e">
        <f>VLOOKUP($S470,'Grille de Tarif OQN'!$B$2:$S$3603,X$1,0)</f>
        <v>#N/A</v>
      </c>
      <c r="Y470" s="79" t="e">
        <f>VLOOKUP($S470,'Grille de Tarif OQN'!$B$2:$S$3603,Y$1,0)</f>
        <v>#N/A</v>
      </c>
      <c r="Z470" s="79" t="e">
        <f>VLOOKUP($S470,'Grille de Tarif OQN'!$B$2:$S$3603,Z$1,0)</f>
        <v>#N/A</v>
      </c>
      <c r="AA470" s="79" t="e">
        <f>VLOOKUP($S470,'Grille de Tarif OQN'!$B$2:$S$3603,AA$1,0)</f>
        <v>#N/A</v>
      </c>
      <c r="AB470" s="79" t="e">
        <f>VLOOKUP($S470,'Grille de Tarif OQN'!$B$2:$S$3603,AB$1,0)</f>
        <v>#N/A</v>
      </c>
      <c r="AC470" s="79" t="e">
        <f>VLOOKUP($S470,'Grille de Tarif OQN'!$B$2:$S$3603,AC$1,0)</f>
        <v>#N/A</v>
      </c>
      <c r="AD470" s="79" t="e">
        <f>VLOOKUP($S470,'Grille de Tarif OQN'!$B$2:$S$3603,AD$1,0)</f>
        <v>#N/A</v>
      </c>
      <c r="AE470" s="79" t="e">
        <f>VLOOKUP($S470,'Grille de Tarif OQN'!$B$2:$S$3603,AE$1,0)</f>
        <v>#N/A</v>
      </c>
      <c r="AF470" s="79" t="e">
        <f>VLOOKUP($S470,'Grille de Tarif OQN'!$B$2:$S$3603,AF$1,0)</f>
        <v>#N/A</v>
      </c>
      <c r="AG470" s="79" t="e">
        <f>VLOOKUP($S470,'Grille de Tarif OQN'!$B$2:$S$3603,AG$1,0)</f>
        <v>#N/A</v>
      </c>
      <c r="AH470" s="79" t="e">
        <f>VLOOKUP($S470,'Grille de Tarif OQN'!$B$2:$S$3603,AH$1,0)</f>
        <v>#N/A</v>
      </c>
      <c r="AI470" s="79" t="e">
        <f>VLOOKUP($S470,'Grille de Tarif OQN'!$B$2:$S$3603,AI$1,0)</f>
        <v>#N/A</v>
      </c>
      <c r="AJ470" s="79" t="e">
        <f>VLOOKUP($S470,'Grille de Tarif OQN'!$B$2:$S$3603,AJ$1,0)</f>
        <v>#N/A</v>
      </c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72"/>
      <c r="AV470"/>
      <c r="AW470"/>
      <c r="AX470"/>
      <c r="AY470"/>
      <c r="AZ470" s="96">
        <f t="shared" si="157"/>
        <v>0</v>
      </c>
      <c r="BA470" s="24" t="e">
        <f t="shared" si="158"/>
        <v>#N/A</v>
      </c>
      <c r="BB470" s="24" t="e">
        <f t="shared" si="159"/>
        <v>#N/A</v>
      </c>
      <c r="BC470" s="24" t="e">
        <f t="shared" si="152"/>
        <v>#N/A</v>
      </c>
      <c r="BD470" s="24" t="e">
        <f t="shared" si="153"/>
        <v>#N/A</v>
      </c>
      <c r="BE470"/>
      <c r="BF470" t="e">
        <f t="shared" si="160"/>
        <v>#N/A</v>
      </c>
      <c r="BG470" t="str">
        <f t="shared" si="161"/>
        <v>HDJ</v>
      </c>
      <c r="BH470" s="20" t="e">
        <f t="shared" si="162"/>
        <v>#N/A</v>
      </c>
      <c r="BI470" s="20" t="e">
        <f t="shared" si="163"/>
        <v>#N/A</v>
      </c>
      <c r="BJ470" s="20" t="e">
        <f t="shared" si="164"/>
        <v>#N/A</v>
      </c>
      <c r="BK470" s="20" t="e">
        <f t="shared" si="165"/>
        <v>#N/A</v>
      </c>
      <c r="BL470" s="20" t="e">
        <f t="shared" si="166"/>
        <v>#N/A</v>
      </c>
      <c r="BM470" s="20" t="e">
        <f t="shared" si="154"/>
        <v>#N/A</v>
      </c>
      <c r="BN470" s="20" t="e">
        <f t="shared" si="167"/>
        <v>#N/A</v>
      </c>
    </row>
    <row r="471" spans="1:66">
      <c r="A471" s="92"/>
      <c r="B471" s="90"/>
      <c r="C471" s="90"/>
      <c r="D471" s="93"/>
      <c r="E471" s="93"/>
      <c r="F471" s="93"/>
      <c r="G471" s="93"/>
      <c r="H471" s="93"/>
      <c r="I471" s="93"/>
      <c r="J471" s="93"/>
      <c r="K471" s="93"/>
      <c r="L471" s="92"/>
      <c r="M471" s="93"/>
      <c r="N471" s="91">
        <f t="shared" si="148"/>
        <v>0</v>
      </c>
      <c r="O471" s="91" t="str">
        <f t="shared" si="149"/>
        <v/>
      </c>
      <c r="P471" s="91" t="str">
        <f t="shared" si="150"/>
        <v/>
      </c>
      <c r="Q471" s="91" t="str">
        <f t="shared" si="151"/>
        <v>HDJ</v>
      </c>
      <c r="R471" s="82"/>
      <c r="S471" s="95">
        <f t="shared" si="155"/>
        <v>0</v>
      </c>
      <c r="T471" s="95">
        <f t="shared" si="156"/>
        <v>0</v>
      </c>
      <c r="U471" s="79" t="e">
        <f>VLOOKUP($S471,'Grille de Tarif OQN'!$B$2:$S$3603,U$1,0)</f>
        <v>#N/A</v>
      </c>
      <c r="V471" s="79" t="e">
        <f>VLOOKUP($S471,'Grille de Tarif OQN'!$B$2:$S$3603,V$1,0)</f>
        <v>#N/A</v>
      </c>
      <c r="W471" s="79" t="e">
        <f>VLOOKUP($S471,'Grille de Tarif OQN'!$B$2:$S$3603,W$1,0)</f>
        <v>#N/A</v>
      </c>
      <c r="X471" s="79" t="e">
        <f>VLOOKUP($S471,'Grille de Tarif OQN'!$B$2:$S$3603,X$1,0)</f>
        <v>#N/A</v>
      </c>
      <c r="Y471" s="79" t="e">
        <f>VLOOKUP($S471,'Grille de Tarif OQN'!$B$2:$S$3603,Y$1,0)</f>
        <v>#N/A</v>
      </c>
      <c r="Z471" s="79" t="e">
        <f>VLOOKUP($S471,'Grille de Tarif OQN'!$B$2:$S$3603,Z$1,0)</f>
        <v>#N/A</v>
      </c>
      <c r="AA471" s="79" t="e">
        <f>VLOOKUP($S471,'Grille de Tarif OQN'!$B$2:$S$3603,AA$1,0)</f>
        <v>#N/A</v>
      </c>
      <c r="AB471" s="79" t="e">
        <f>VLOOKUP($S471,'Grille de Tarif OQN'!$B$2:$S$3603,AB$1,0)</f>
        <v>#N/A</v>
      </c>
      <c r="AC471" s="79" t="e">
        <f>VLOOKUP($S471,'Grille de Tarif OQN'!$B$2:$S$3603,AC$1,0)</f>
        <v>#N/A</v>
      </c>
      <c r="AD471" s="79" t="e">
        <f>VLOOKUP($S471,'Grille de Tarif OQN'!$B$2:$S$3603,AD$1,0)</f>
        <v>#N/A</v>
      </c>
      <c r="AE471" s="79" t="e">
        <f>VLOOKUP($S471,'Grille de Tarif OQN'!$B$2:$S$3603,AE$1,0)</f>
        <v>#N/A</v>
      </c>
      <c r="AF471" s="79" t="e">
        <f>VLOOKUP($S471,'Grille de Tarif OQN'!$B$2:$S$3603,AF$1,0)</f>
        <v>#N/A</v>
      </c>
      <c r="AG471" s="79" t="e">
        <f>VLOOKUP($S471,'Grille de Tarif OQN'!$B$2:$S$3603,AG$1,0)</f>
        <v>#N/A</v>
      </c>
      <c r="AH471" s="79" t="e">
        <f>VLOOKUP($S471,'Grille de Tarif OQN'!$B$2:$S$3603,AH$1,0)</f>
        <v>#N/A</v>
      </c>
      <c r="AI471" s="79" t="e">
        <f>VLOOKUP($S471,'Grille de Tarif OQN'!$B$2:$S$3603,AI$1,0)</f>
        <v>#N/A</v>
      </c>
      <c r="AJ471" s="79" t="e">
        <f>VLOOKUP($S471,'Grille de Tarif OQN'!$B$2:$S$3603,AJ$1,0)</f>
        <v>#N/A</v>
      </c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72"/>
      <c r="AV471"/>
      <c r="AW471"/>
      <c r="AX471"/>
      <c r="AY471"/>
      <c r="AZ471" s="96">
        <f t="shared" si="157"/>
        <v>0</v>
      </c>
      <c r="BA471" s="24" t="e">
        <f t="shared" si="158"/>
        <v>#N/A</v>
      </c>
      <c r="BB471" s="24" t="e">
        <f t="shared" si="159"/>
        <v>#N/A</v>
      </c>
      <c r="BC471" s="24" t="e">
        <f t="shared" si="152"/>
        <v>#N/A</v>
      </c>
      <c r="BD471" s="24" t="e">
        <f t="shared" si="153"/>
        <v>#N/A</v>
      </c>
      <c r="BE471"/>
      <c r="BF471" t="e">
        <f t="shared" si="160"/>
        <v>#N/A</v>
      </c>
      <c r="BG471" t="str">
        <f t="shared" si="161"/>
        <v>HDJ</v>
      </c>
      <c r="BH471" s="20" t="e">
        <f t="shared" si="162"/>
        <v>#N/A</v>
      </c>
      <c r="BI471" s="20" t="e">
        <f t="shared" si="163"/>
        <v>#N/A</v>
      </c>
      <c r="BJ471" s="20" t="e">
        <f t="shared" si="164"/>
        <v>#N/A</v>
      </c>
      <c r="BK471" s="20" t="e">
        <f t="shared" si="165"/>
        <v>#N/A</v>
      </c>
      <c r="BL471" s="20" t="e">
        <f t="shared" si="166"/>
        <v>#N/A</v>
      </c>
      <c r="BM471" s="20" t="e">
        <f t="shared" si="154"/>
        <v>#N/A</v>
      </c>
      <c r="BN471" s="20" t="e">
        <f t="shared" si="167"/>
        <v>#N/A</v>
      </c>
    </row>
    <row r="472" spans="1:66">
      <c r="A472" s="92"/>
      <c r="B472" s="90"/>
      <c r="C472" s="90"/>
      <c r="D472" s="93"/>
      <c r="E472" s="93"/>
      <c r="F472" s="93"/>
      <c r="G472" s="93"/>
      <c r="H472" s="93"/>
      <c r="I472" s="93"/>
      <c r="J472" s="93"/>
      <c r="K472" s="93"/>
      <c r="L472" s="92"/>
      <c r="M472" s="93"/>
      <c r="N472" s="91">
        <f t="shared" si="148"/>
        <v>0</v>
      </c>
      <c r="O472" s="91" t="str">
        <f t="shared" si="149"/>
        <v/>
      </c>
      <c r="P472" s="91" t="str">
        <f t="shared" si="150"/>
        <v/>
      </c>
      <c r="Q472" s="91" t="str">
        <f t="shared" si="151"/>
        <v>HDJ</v>
      </c>
      <c r="R472" s="82"/>
      <c r="S472" s="95">
        <f t="shared" si="155"/>
        <v>0</v>
      </c>
      <c r="T472" s="95">
        <f t="shared" si="156"/>
        <v>0</v>
      </c>
      <c r="U472" s="79" t="e">
        <f>VLOOKUP($S472,'Grille de Tarif OQN'!$B$2:$S$3603,U$1,0)</f>
        <v>#N/A</v>
      </c>
      <c r="V472" s="79" t="e">
        <f>VLOOKUP($S472,'Grille de Tarif OQN'!$B$2:$S$3603,V$1,0)</f>
        <v>#N/A</v>
      </c>
      <c r="W472" s="79" t="e">
        <f>VLOOKUP($S472,'Grille de Tarif OQN'!$B$2:$S$3603,W$1,0)</f>
        <v>#N/A</v>
      </c>
      <c r="X472" s="79" t="e">
        <f>VLOOKUP($S472,'Grille de Tarif OQN'!$B$2:$S$3603,X$1,0)</f>
        <v>#N/A</v>
      </c>
      <c r="Y472" s="79" t="e">
        <f>VLOOKUP($S472,'Grille de Tarif OQN'!$B$2:$S$3603,Y$1,0)</f>
        <v>#N/A</v>
      </c>
      <c r="Z472" s="79" t="e">
        <f>VLOOKUP($S472,'Grille de Tarif OQN'!$B$2:$S$3603,Z$1,0)</f>
        <v>#N/A</v>
      </c>
      <c r="AA472" s="79" t="e">
        <f>VLOOKUP($S472,'Grille de Tarif OQN'!$B$2:$S$3603,AA$1,0)</f>
        <v>#N/A</v>
      </c>
      <c r="AB472" s="79" t="e">
        <f>VLOOKUP($S472,'Grille de Tarif OQN'!$B$2:$S$3603,AB$1,0)</f>
        <v>#N/A</v>
      </c>
      <c r="AC472" s="79" t="e">
        <f>VLOOKUP($S472,'Grille de Tarif OQN'!$B$2:$S$3603,AC$1,0)</f>
        <v>#N/A</v>
      </c>
      <c r="AD472" s="79" t="e">
        <f>VLOOKUP($S472,'Grille de Tarif OQN'!$B$2:$S$3603,AD$1,0)</f>
        <v>#N/A</v>
      </c>
      <c r="AE472" s="79" t="e">
        <f>VLOOKUP($S472,'Grille de Tarif OQN'!$B$2:$S$3603,AE$1,0)</f>
        <v>#N/A</v>
      </c>
      <c r="AF472" s="79" t="e">
        <f>VLOOKUP($S472,'Grille de Tarif OQN'!$B$2:$S$3603,AF$1,0)</f>
        <v>#N/A</v>
      </c>
      <c r="AG472" s="79" t="e">
        <f>VLOOKUP($S472,'Grille de Tarif OQN'!$B$2:$S$3603,AG$1,0)</f>
        <v>#N/A</v>
      </c>
      <c r="AH472" s="79" t="e">
        <f>VLOOKUP($S472,'Grille de Tarif OQN'!$B$2:$S$3603,AH$1,0)</f>
        <v>#N/A</v>
      </c>
      <c r="AI472" s="79" t="e">
        <f>VLOOKUP($S472,'Grille de Tarif OQN'!$B$2:$S$3603,AI$1,0)</f>
        <v>#N/A</v>
      </c>
      <c r="AJ472" s="79" t="e">
        <f>VLOOKUP($S472,'Grille de Tarif OQN'!$B$2:$S$3603,AJ$1,0)</f>
        <v>#N/A</v>
      </c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72"/>
      <c r="AV472"/>
      <c r="AW472"/>
      <c r="AX472"/>
      <c r="AY472"/>
      <c r="AZ472" s="96">
        <f t="shared" si="157"/>
        <v>0</v>
      </c>
      <c r="BA472" s="24" t="e">
        <f t="shared" si="158"/>
        <v>#N/A</v>
      </c>
      <c r="BB472" s="24" t="e">
        <f t="shared" si="159"/>
        <v>#N/A</v>
      </c>
      <c r="BC472" s="24" t="e">
        <f t="shared" si="152"/>
        <v>#N/A</v>
      </c>
      <c r="BD472" s="24" t="e">
        <f t="shared" si="153"/>
        <v>#N/A</v>
      </c>
      <c r="BE472"/>
      <c r="BF472" t="e">
        <f t="shared" si="160"/>
        <v>#N/A</v>
      </c>
      <c r="BG472" t="str">
        <f t="shared" si="161"/>
        <v>HDJ</v>
      </c>
      <c r="BH472" s="20" t="e">
        <f t="shared" si="162"/>
        <v>#N/A</v>
      </c>
      <c r="BI472" s="20" t="e">
        <f t="shared" si="163"/>
        <v>#N/A</v>
      </c>
      <c r="BJ472" s="20" t="e">
        <f t="shared" si="164"/>
        <v>#N/A</v>
      </c>
      <c r="BK472" s="20" t="e">
        <f t="shared" si="165"/>
        <v>#N/A</v>
      </c>
      <c r="BL472" s="20" t="e">
        <f t="shared" si="166"/>
        <v>#N/A</v>
      </c>
      <c r="BM472" s="20" t="e">
        <f t="shared" si="154"/>
        <v>#N/A</v>
      </c>
      <c r="BN472" s="20" t="e">
        <f t="shared" si="167"/>
        <v>#N/A</v>
      </c>
    </row>
    <row r="473" spans="1:66">
      <c r="A473" s="92"/>
      <c r="B473" s="90"/>
      <c r="C473" s="90"/>
      <c r="D473" s="93"/>
      <c r="E473" s="93"/>
      <c r="F473" s="93"/>
      <c r="G473" s="93"/>
      <c r="H473" s="93"/>
      <c r="I473" s="93"/>
      <c r="J473" s="93"/>
      <c r="K473" s="93"/>
      <c r="L473" s="92"/>
      <c r="M473" s="93"/>
      <c r="N473" s="91">
        <f t="shared" si="148"/>
        <v>0</v>
      </c>
      <c r="O473" s="91" t="str">
        <f t="shared" si="149"/>
        <v/>
      </c>
      <c r="P473" s="91" t="str">
        <f t="shared" si="150"/>
        <v/>
      </c>
      <c r="Q473" s="91" t="str">
        <f t="shared" si="151"/>
        <v>HDJ</v>
      </c>
      <c r="R473" s="82"/>
      <c r="S473" s="95">
        <f t="shared" si="155"/>
        <v>0</v>
      </c>
      <c r="T473" s="95">
        <f t="shared" si="156"/>
        <v>0</v>
      </c>
      <c r="U473" s="79" t="e">
        <f>VLOOKUP($S473,'Grille de Tarif OQN'!$B$2:$S$3603,U$1,0)</f>
        <v>#N/A</v>
      </c>
      <c r="V473" s="79" t="e">
        <f>VLOOKUP($S473,'Grille de Tarif OQN'!$B$2:$S$3603,V$1,0)</f>
        <v>#N/A</v>
      </c>
      <c r="W473" s="79" t="e">
        <f>VLOOKUP($S473,'Grille de Tarif OQN'!$B$2:$S$3603,W$1,0)</f>
        <v>#N/A</v>
      </c>
      <c r="X473" s="79" t="e">
        <f>VLOOKUP($S473,'Grille de Tarif OQN'!$B$2:$S$3603,X$1,0)</f>
        <v>#N/A</v>
      </c>
      <c r="Y473" s="79" t="e">
        <f>VLOOKUP($S473,'Grille de Tarif OQN'!$B$2:$S$3603,Y$1,0)</f>
        <v>#N/A</v>
      </c>
      <c r="Z473" s="79" t="e">
        <f>VLOOKUP($S473,'Grille de Tarif OQN'!$B$2:$S$3603,Z$1,0)</f>
        <v>#N/A</v>
      </c>
      <c r="AA473" s="79" t="e">
        <f>VLOOKUP($S473,'Grille de Tarif OQN'!$B$2:$S$3603,AA$1,0)</f>
        <v>#N/A</v>
      </c>
      <c r="AB473" s="79" t="e">
        <f>VLOOKUP($S473,'Grille de Tarif OQN'!$B$2:$S$3603,AB$1,0)</f>
        <v>#N/A</v>
      </c>
      <c r="AC473" s="79" t="e">
        <f>VLOOKUP($S473,'Grille de Tarif OQN'!$B$2:$S$3603,AC$1,0)</f>
        <v>#N/A</v>
      </c>
      <c r="AD473" s="79" t="e">
        <f>VLOOKUP($S473,'Grille de Tarif OQN'!$B$2:$S$3603,AD$1,0)</f>
        <v>#N/A</v>
      </c>
      <c r="AE473" s="79" t="e">
        <f>VLOOKUP($S473,'Grille de Tarif OQN'!$B$2:$S$3603,AE$1,0)</f>
        <v>#N/A</v>
      </c>
      <c r="AF473" s="79" t="e">
        <f>VLOOKUP($S473,'Grille de Tarif OQN'!$B$2:$S$3603,AF$1,0)</f>
        <v>#N/A</v>
      </c>
      <c r="AG473" s="79" t="e">
        <f>VLOOKUP($S473,'Grille de Tarif OQN'!$B$2:$S$3603,AG$1,0)</f>
        <v>#N/A</v>
      </c>
      <c r="AH473" s="79" t="e">
        <f>VLOOKUP($S473,'Grille de Tarif OQN'!$B$2:$S$3603,AH$1,0)</f>
        <v>#N/A</v>
      </c>
      <c r="AI473" s="79" t="e">
        <f>VLOOKUP($S473,'Grille de Tarif OQN'!$B$2:$S$3603,AI$1,0)</f>
        <v>#N/A</v>
      </c>
      <c r="AJ473" s="79" t="e">
        <f>VLOOKUP($S473,'Grille de Tarif OQN'!$B$2:$S$3603,AJ$1,0)</f>
        <v>#N/A</v>
      </c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72"/>
      <c r="AV473"/>
      <c r="AW473"/>
      <c r="AX473"/>
      <c r="AY473"/>
      <c r="AZ473" s="96">
        <f t="shared" si="157"/>
        <v>0</v>
      </c>
      <c r="BA473" s="24" t="e">
        <f t="shared" si="158"/>
        <v>#N/A</v>
      </c>
      <c r="BB473" s="24" t="e">
        <f t="shared" si="159"/>
        <v>#N/A</v>
      </c>
      <c r="BC473" s="24" t="e">
        <f t="shared" si="152"/>
        <v>#N/A</v>
      </c>
      <c r="BD473" s="24" t="e">
        <f t="shared" si="153"/>
        <v>#N/A</v>
      </c>
      <c r="BE473"/>
      <c r="BF473" t="e">
        <f t="shared" si="160"/>
        <v>#N/A</v>
      </c>
      <c r="BG473" t="str">
        <f t="shared" si="161"/>
        <v>HDJ</v>
      </c>
      <c r="BH473" s="20" t="e">
        <f t="shared" si="162"/>
        <v>#N/A</v>
      </c>
      <c r="BI473" s="20" t="e">
        <f t="shared" si="163"/>
        <v>#N/A</v>
      </c>
      <c r="BJ473" s="20" t="e">
        <f t="shared" si="164"/>
        <v>#N/A</v>
      </c>
      <c r="BK473" s="20" t="e">
        <f t="shared" si="165"/>
        <v>#N/A</v>
      </c>
      <c r="BL473" s="20" t="e">
        <f t="shared" si="166"/>
        <v>#N/A</v>
      </c>
      <c r="BM473" s="20" t="e">
        <f t="shared" si="154"/>
        <v>#N/A</v>
      </c>
      <c r="BN473" s="20" t="e">
        <f t="shared" si="167"/>
        <v>#N/A</v>
      </c>
    </row>
    <row r="474" spans="1:66">
      <c r="A474" s="92"/>
      <c r="B474" s="90"/>
      <c r="C474" s="90"/>
      <c r="D474" s="93"/>
      <c r="E474" s="93"/>
      <c r="F474" s="93"/>
      <c r="G474" s="93"/>
      <c r="H474" s="93"/>
      <c r="I474" s="93"/>
      <c r="J474" s="93"/>
      <c r="K474" s="93"/>
      <c r="L474" s="92"/>
      <c r="M474" s="93"/>
      <c r="N474" s="91">
        <f t="shared" si="148"/>
        <v>0</v>
      </c>
      <c r="O474" s="91" t="str">
        <f t="shared" si="149"/>
        <v/>
      </c>
      <c r="P474" s="91" t="str">
        <f t="shared" si="150"/>
        <v/>
      </c>
      <c r="Q474" s="91" t="str">
        <f t="shared" si="151"/>
        <v>HDJ</v>
      </c>
      <c r="R474" s="82"/>
      <c r="S474" s="95">
        <f t="shared" si="155"/>
        <v>0</v>
      </c>
      <c r="T474" s="95">
        <f t="shared" si="156"/>
        <v>0</v>
      </c>
      <c r="U474" s="79" t="e">
        <f>VLOOKUP($S474,'Grille de Tarif OQN'!$B$2:$S$3603,U$1,0)</f>
        <v>#N/A</v>
      </c>
      <c r="V474" s="79" t="e">
        <f>VLOOKUP($S474,'Grille de Tarif OQN'!$B$2:$S$3603,V$1,0)</f>
        <v>#N/A</v>
      </c>
      <c r="W474" s="79" t="e">
        <f>VLOOKUP($S474,'Grille de Tarif OQN'!$B$2:$S$3603,W$1,0)</f>
        <v>#N/A</v>
      </c>
      <c r="X474" s="79" t="e">
        <f>VLOOKUP($S474,'Grille de Tarif OQN'!$B$2:$S$3603,X$1,0)</f>
        <v>#N/A</v>
      </c>
      <c r="Y474" s="79" t="e">
        <f>VLOOKUP($S474,'Grille de Tarif OQN'!$B$2:$S$3603,Y$1,0)</f>
        <v>#N/A</v>
      </c>
      <c r="Z474" s="79" t="e">
        <f>VLOOKUP($S474,'Grille de Tarif OQN'!$B$2:$S$3603,Z$1,0)</f>
        <v>#N/A</v>
      </c>
      <c r="AA474" s="79" t="e">
        <f>VLOOKUP($S474,'Grille de Tarif OQN'!$B$2:$S$3603,AA$1,0)</f>
        <v>#N/A</v>
      </c>
      <c r="AB474" s="79" t="e">
        <f>VLOOKUP($S474,'Grille de Tarif OQN'!$B$2:$S$3603,AB$1,0)</f>
        <v>#N/A</v>
      </c>
      <c r="AC474" s="79" t="e">
        <f>VLOOKUP($S474,'Grille de Tarif OQN'!$B$2:$S$3603,AC$1,0)</f>
        <v>#N/A</v>
      </c>
      <c r="AD474" s="79" t="e">
        <f>VLOOKUP($S474,'Grille de Tarif OQN'!$B$2:$S$3603,AD$1,0)</f>
        <v>#N/A</v>
      </c>
      <c r="AE474" s="79" t="e">
        <f>VLOOKUP($S474,'Grille de Tarif OQN'!$B$2:$S$3603,AE$1,0)</f>
        <v>#N/A</v>
      </c>
      <c r="AF474" s="79" t="e">
        <f>VLOOKUP($S474,'Grille de Tarif OQN'!$B$2:$S$3603,AF$1,0)</f>
        <v>#N/A</v>
      </c>
      <c r="AG474" s="79" t="e">
        <f>VLOOKUP($S474,'Grille de Tarif OQN'!$B$2:$S$3603,AG$1,0)</f>
        <v>#N/A</v>
      </c>
      <c r="AH474" s="79" t="e">
        <f>VLOOKUP($S474,'Grille de Tarif OQN'!$B$2:$S$3603,AH$1,0)</f>
        <v>#N/A</v>
      </c>
      <c r="AI474" s="79" t="e">
        <f>VLOOKUP($S474,'Grille de Tarif OQN'!$B$2:$S$3603,AI$1,0)</f>
        <v>#N/A</v>
      </c>
      <c r="AJ474" s="79" t="e">
        <f>VLOOKUP($S474,'Grille de Tarif OQN'!$B$2:$S$3603,AJ$1,0)</f>
        <v>#N/A</v>
      </c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72"/>
      <c r="AV474"/>
      <c r="AW474"/>
      <c r="AX474"/>
      <c r="AY474"/>
      <c r="AZ474" s="96">
        <f t="shared" si="157"/>
        <v>0</v>
      </c>
      <c r="BA474" s="24" t="e">
        <f t="shared" si="158"/>
        <v>#N/A</v>
      </c>
      <c r="BB474" s="24" t="e">
        <f t="shared" si="159"/>
        <v>#N/A</v>
      </c>
      <c r="BC474" s="24" t="e">
        <f t="shared" si="152"/>
        <v>#N/A</v>
      </c>
      <c r="BD474" s="24" t="e">
        <f t="shared" si="153"/>
        <v>#N/A</v>
      </c>
      <c r="BE474"/>
      <c r="BF474" t="e">
        <f t="shared" si="160"/>
        <v>#N/A</v>
      </c>
      <c r="BG474" t="str">
        <f t="shared" si="161"/>
        <v>HDJ</v>
      </c>
      <c r="BH474" s="20" t="e">
        <f t="shared" si="162"/>
        <v>#N/A</v>
      </c>
      <c r="BI474" s="20" t="e">
        <f t="shared" si="163"/>
        <v>#N/A</v>
      </c>
      <c r="BJ474" s="20" t="e">
        <f t="shared" si="164"/>
        <v>#N/A</v>
      </c>
      <c r="BK474" s="20" t="e">
        <f t="shared" si="165"/>
        <v>#N/A</v>
      </c>
      <c r="BL474" s="20" t="e">
        <f t="shared" si="166"/>
        <v>#N/A</v>
      </c>
      <c r="BM474" s="20" t="e">
        <f t="shared" si="154"/>
        <v>#N/A</v>
      </c>
      <c r="BN474" s="20" t="e">
        <f t="shared" si="167"/>
        <v>#N/A</v>
      </c>
    </row>
    <row r="475" spans="1:66">
      <c r="A475" s="92"/>
      <c r="B475" s="90"/>
      <c r="C475" s="90"/>
      <c r="D475" s="93"/>
      <c r="E475" s="93"/>
      <c r="F475" s="93"/>
      <c r="G475" s="93"/>
      <c r="H475" s="93"/>
      <c r="I475" s="93"/>
      <c r="J475" s="93"/>
      <c r="K475" s="93"/>
      <c r="L475" s="92"/>
      <c r="M475" s="93"/>
      <c r="N475" s="91">
        <f t="shared" si="148"/>
        <v>0</v>
      </c>
      <c r="O475" s="91" t="str">
        <f t="shared" si="149"/>
        <v/>
      </c>
      <c r="P475" s="91" t="str">
        <f t="shared" si="150"/>
        <v/>
      </c>
      <c r="Q475" s="91" t="str">
        <f t="shared" si="151"/>
        <v>HDJ</v>
      </c>
      <c r="R475" s="82"/>
      <c r="S475" s="95">
        <f t="shared" si="155"/>
        <v>0</v>
      </c>
      <c r="T475" s="95">
        <f t="shared" si="156"/>
        <v>0</v>
      </c>
      <c r="U475" s="79" t="e">
        <f>VLOOKUP($S475,'Grille de Tarif OQN'!$B$2:$S$3603,U$1,0)</f>
        <v>#N/A</v>
      </c>
      <c r="V475" s="79" t="e">
        <f>VLOOKUP($S475,'Grille de Tarif OQN'!$B$2:$S$3603,V$1,0)</f>
        <v>#N/A</v>
      </c>
      <c r="W475" s="79" t="e">
        <f>VLOOKUP($S475,'Grille de Tarif OQN'!$B$2:$S$3603,W$1,0)</f>
        <v>#N/A</v>
      </c>
      <c r="X475" s="79" t="e">
        <f>VLOOKUP($S475,'Grille de Tarif OQN'!$B$2:$S$3603,X$1,0)</f>
        <v>#N/A</v>
      </c>
      <c r="Y475" s="79" t="e">
        <f>VLOOKUP($S475,'Grille de Tarif OQN'!$B$2:$S$3603,Y$1,0)</f>
        <v>#N/A</v>
      </c>
      <c r="Z475" s="79" t="e">
        <f>VLOOKUP($S475,'Grille de Tarif OQN'!$B$2:$S$3603,Z$1,0)</f>
        <v>#N/A</v>
      </c>
      <c r="AA475" s="79" t="e">
        <f>VLOOKUP($S475,'Grille de Tarif OQN'!$B$2:$S$3603,AA$1,0)</f>
        <v>#N/A</v>
      </c>
      <c r="AB475" s="79" t="e">
        <f>VLOOKUP($S475,'Grille de Tarif OQN'!$B$2:$S$3603,AB$1,0)</f>
        <v>#N/A</v>
      </c>
      <c r="AC475" s="79" t="e">
        <f>VLOOKUP($S475,'Grille de Tarif OQN'!$B$2:$S$3603,AC$1,0)</f>
        <v>#N/A</v>
      </c>
      <c r="AD475" s="79" t="e">
        <f>VLOOKUP($S475,'Grille de Tarif OQN'!$B$2:$S$3603,AD$1,0)</f>
        <v>#N/A</v>
      </c>
      <c r="AE475" s="79" t="e">
        <f>VLOOKUP($S475,'Grille de Tarif OQN'!$B$2:$S$3603,AE$1,0)</f>
        <v>#N/A</v>
      </c>
      <c r="AF475" s="79" t="e">
        <f>VLOOKUP($S475,'Grille de Tarif OQN'!$B$2:$S$3603,AF$1,0)</f>
        <v>#N/A</v>
      </c>
      <c r="AG475" s="79" t="e">
        <f>VLOOKUP($S475,'Grille de Tarif OQN'!$B$2:$S$3603,AG$1,0)</f>
        <v>#N/A</v>
      </c>
      <c r="AH475" s="79" t="e">
        <f>VLOOKUP($S475,'Grille de Tarif OQN'!$B$2:$S$3603,AH$1,0)</f>
        <v>#N/A</v>
      </c>
      <c r="AI475" s="79" t="e">
        <f>VLOOKUP($S475,'Grille de Tarif OQN'!$B$2:$S$3603,AI$1,0)</f>
        <v>#N/A</v>
      </c>
      <c r="AJ475" s="79" t="e">
        <f>VLOOKUP($S475,'Grille de Tarif OQN'!$B$2:$S$3603,AJ$1,0)</f>
        <v>#N/A</v>
      </c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72"/>
      <c r="AV475"/>
      <c r="AW475"/>
      <c r="AX475"/>
      <c r="AY475"/>
      <c r="AZ475" s="96">
        <f t="shared" si="157"/>
        <v>0</v>
      </c>
      <c r="BA475" s="24" t="e">
        <f t="shared" si="158"/>
        <v>#N/A</v>
      </c>
      <c r="BB475" s="24" t="e">
        <f t="shared" si="159"/>
        <v>#N/A</v>
      </c>
      <c r="BC475" s="24" t="e">
        <f t="shared" si="152"/>
        <v>#N/A</v>
      </c>
      <c r="BD475" s="24" t="e">
        <f t="shared" si="153"/>
        <v>#N/A</v>
      </c>
      <c r="BE475"/>
      <c r="BF475" t="e">
        <f t="shared" si="160"/>
        <v>#N/A</v>
      </c>
      <c r="BG475" t="str">
        <f t="shared" si="161"/>
        <v>HDJ</v>
      </c>
      <c r="BH475" s="20" t="e">
        <f t="shared" si="162"/>
        <v>#N/A</v>
      </c>
      <c r="BI475" s="20" t="e">
        <f t="shared" si="163"/>
        <v>#N/A</v>
      </c>
      <c r="BJ475" s="20" t="e">
        <f t="shared" si="164"/>
        <v>#N/A</v>
      </c>
      <c r="BK475" s="20" t="e">
        <f t="shared" si="165"/>
        <v>#N/A</v>
      </c>
      <c r="BL475" s="20" t="e">
        <f t="shared" si="166"/>
        <v>#N/A</v>
      </c>
      <c r="BM475" s="20" t="e">
        <f t="shared" si="154"/>
        <v>#N/A</v>
      </c>
      <c r="BN475" s="20" t="e">
        <f t="shared" si="167"/>
        <v>#N/A</v>
      </c>
    </row>
    <row r="476" spans="1:66">
      <c r="A476" s="92"/>
      <c r="B476" s="90"/>
      <c r="C476" s="90"/>
      <c r="D476" s="93"/>
      <c r="E476" s="93"/>
      <c r="F476" s="93"/>
      <c r="G476" s="93"/>
      <c r="H476" s="93"/>
      <c r="I476" s="93"/>
      <c r="J476" s="93"/>
      <c r="K476" s="93"/>
      <c r="L476" s="92"/>
      <c r="M476" s="93"/>
      <c r="N476" s="91">
        <f t="shared" si="148"/>
        <v>0</v>
      </c>
      <c r="O476" s="91" t="str">
        <f t="shared" si="149"/>
        <v/>
      </c>
      <c r="P476" s="91" t="str">
        <f t="shared" si="150"/>
        <v/>
      </c>
      <c r="Q476" s="91" t="str">
        <f t="shared" si="151"/>
        <v>HDJ</v>
      </c>
      <c r="R476" s="82"/>
      <c r="S476" s="95">
        <f t="shared" si="155"/>
        <v>0</v>
      </c>
      <c r="T476" s="95">
        <f t="shared" si="156"/>
        <v>0</v>
      </c>
      <c r="U476" s="79" t="e">
        <f>VLOOKUP($S476,'Grille de Tarif OQN'!$B$2:$S$3603,U$1,0)</f>
        <v>#N/A</v>
      </c>
      <c r="V476" s="79" t="e">
        <f>VLOOKUP($S476,'Grille de Tarif OQN'!$B$2:$S$3603,V$1,0)</f>
        <v>#N/A</v>
      </c>
      <c r="W476" s="79" t="e">
        <f>VLOOKUP($S476,'Grille de Tarif OQN'!$B$2:$S$3603,W$1,0)</f>
        <v>#N/A</v>
      </c>
      <c r="X476" s="79" t="e">
        <f>VLOOKUP($S476,'Grille de Tarif OQN'!$B$2:$S$3603,X$1,0)</f>
        <v>#N/A</v>
      </c>
      <c r="Y476" s="79" t="e">
        <f>VLOOKUP($S476,'Grille de Tarif OQN'!$B$2:$S$3603,Y$1,0)</f>
        <v>#N/A</v>
      </c>
      <c r="Z476" s="79" t="e">
        <f>VLOOKUP($S476,'Grille de Tarif OQN'!$B$2:$S$3603,Z$1,0)</f>
        <v>#N/A</v>
      </c>
      <c r="AA476" s="79" t="e">
        <f>VLOOKUP($S476,'Grille de Tarif OQN'!$B$2:$S$3603,AA$1,0)</f>
        <v>#N/A</v>
      </c>
      <c r="AB476" s="79" t="e">
        <f>VLOOKUP($S476,'Grille de Tarif OQN'!$B$2:$S$3603,AB$1,0)</f>
        <v>#N/A</v>
      </c>
      <c r="AC476" s="79" t="e">
        <f>VLOOKUP($S476,'Grille de Tarif OQN'!$B$2:$S$3603,AC$1,0)</f>
        <v>#N/A</v>
      </c>
      <c r="AD476" s="79" t="e">
        <f>VLOOKUP($S476,'Grille de Tarif OQN'!$B$2:$S$3603,AD$1,0)</f>
        <v>#N/A</v>
      </c>
      <c r="AE476" s="79" t="e">
        <f>VLOOKUP($S476,'Grille de Tarif OQN'!$B$2:$S$3603,AE$1,0)</f>
        <v>#N/A</v>
      </c>
      <c r="AF476" s="79" t="e">
        <f>VLOOKUP($S476,'Grille de Tarif OQN'!$B$2:$S$3603,AF$1,0)</f>
        <v>#N/A</v>
      </c>
      <c r="AG476" s="79" t="e">
        <f>VLOOKUP($S476,'Grille de Tarif OQN'!$B$2:$S$3603,AG$1,0)</f>
        <v>#N/A</v>
      </c>
      <c r="AH476" s="79" t="e">
        <f>VLOOKUP($S476,'Grille de Tarif OQN'!$B$2:$S$3603,AH$1,0)</f>
        <v>#N/A</v>
      </c>
      <c r="AI476" s="79" t="e">
        <f>VLOOKUP($S476,'Grille de Tarif OQN'!$B$2:$S$3603,AI$1,0)</f>
        <v>#N/A</v>
      </c>
      <c r="AJ476" s="79" t="e">
        <f>VLOOKUP($S476,'Grille de Tarif OQN'!$B$2:$S$3603,AJ$1,0)</f>
        <v>#N/A</v>
      </c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72"/>
      <c r="AV476"/>
      <c r="AW476"/>
      <c r="AX476"/>
      <c r="AY476"/>
      <c r="AZ476" s="96">
        <f t="shared" si="157"/>
        <v>0</v>
      </c>
      <c r="BA476" s="24" t="e">
        <f t="shared" si="158"/>
        <v>#N/A</v>
      </c>
      <c r="BB476" s="24" t="e">
        <f t="shared" si="159"/>
        <v>#N/A</v>
      </c>
      <c r="BC476" s="24" t="e">
        <f t="shared" si="152"/>
        <v>#N/A</v>
      </c>
      <c r="BD476" s="24" t="e">
        <f t="shared" si="153"/>
        <v>#N/A</v>
      </c>
      <c r="BE476"/>
      <c r="BF476" t="e">
        <f t="shared" si="160"/>
        <v>#N/A</v>
      </c>
      <c r="BG476" t="str">
        <f t="shared" si="161"/>
        <v>HDJ</v>
      </c>
      <c r="BH476" s="20" t="e">
        <f t="shared" si="162"/>
        <v>#N/A</v>
      </c>
      <c r="BI476" s="20" t="e">
        <f t="shared" si="163"/>
        <v>#N/A</v>
      </c>
      <c r="BJ476" s="20" t="e">
        <f t="shared" si="164"/>
        <v>#N/A</v>
      </c>
      <c r="BK476" s="20" t="e">
        <f t="shared" si="165"/>
        <v>#N/A</v>
      </c>
      <c r="BL476" s="20" t="e">
        <f t="shared" si="166"/>
        <v>#N/A</v>
      </c>
      <c r="BM476" s="20" t="e">
        <f t="shared" si="154"/>
        <v>#N/A</v>
      </c>
      <c r="BN476" s="20" t="e">
        <f t="shared" si="167"/>
        <v>#N/A</v>
      </c>
    </row>
    <row r="477" spans="1:66">
      <c r="A477" s="92"/>
      <c r="B477" s="90"/>
      <c r="C477" s="90"/>
      <c r="D477" s="93"/>
      <c r="E477" s="93"/>
      <c r="F477" s="93"/>
      <c r="G477" s="93"/>
      <c r="H477" s="93"/>
      <c r="I477" s="93"/>
      <c r="J477" s="93"/>
      <c r="K477" s="93"/>
      <c r="L477" s="92"/>
      <c r="M477" s="93"/>
      <c r="N477" s="91">
        <f t="shared" si="148"/>
        <v>0</v>
      </c>
      <c r="O477" s="91" t="str">
        <f t="shared" si="149"/>
        <v/>
      </c>
      <c r="P477" s="91" t="str">
        <f t="shared" si="150"/>
        <v/>
      </c>
      <c r="Q477" s="91" t="str">
        <f t="shared" si="151"/>
        <v>HDJ</v>
      </c>
      <c r="R477" s="82"/>
      <c r="S477" s="95">
        <f t="shared" si="155"/>
        <v>0</v>
      </c>
      <c r="T477" s="95">
        <f t="shared" si="156"/>
        <v>0</v>
      </c>
      <c r="U477" s="79" t="e">
        <f>VLOOKUP($S477,'Grille de Tarif OQN'!$B$2:$S$3603,U$1,0)</f>
        <v>#N/A</v>
      </c>
      <c r="V477" s="79" t="e">
        <f>VLOOKUP($S477,'Grille de Tarif OQN'!$B$2:$S$3603,V$1,0)</f>
        <v>#N/A</v>
      </c>
      <c r="W477" s="79" t="e">
        <f>VLOOKUP($S477,'Grille de Tarif OQN'!$B$2:$S$3603,W$1,0)</f>
        <v>#N/A</v>
      </c>
      <c r="X477" s="79" t="e">
        <f>VLOOKUP($S477,'Grille de Tarif OQN'!$B$2:$S$3603,X$1,0)</f>
        <v>#N/A</v>
      </c>
      <c r="Y477" s="79" t="e">
        <f>VLOOKUP($S477,'Grille de Tarif OQN'!$B$2:$S$3603,Y$1,0)</f>
        <v>#N/A</v>
      </c>
      <c r="Z477" s="79" t="e">
        <f>VLOOKUP($S477,'Grille de Tarif OQN'!$B$2:$S$3603,Z$1,0)</f>
        <v>#N/A</v>
      </c>
      <c r="AA477" s="79" t="e">
        <f>VLOOKUP($S477,'Grille de Tarif OQN'!$B$2:$S$3603,AA$1,0)</f>
        <v>#N/A</v>
      </c>
      <c r="AB477" s="79" t="e">
        <f>VLOOKUP($S477,'Grille de Tarif OQN'!$B$2:$S$3603,AB$1,0)</f>
        <v>#N/A</v>
      </c>
      <c r="AC477" s="79" t="e">
        <f>VLOOKUP($S477,'Grille de Tarif OQN'!$B$2:$S$3603,AC$1,0)</f>
        <v>#N/A</v>
      </c>
      <c r="AD477" s="79" t="e">
        <f>VLOOKUP($S477,'Grille de Tarif OQN'!$B$2:$S$3603,AD$1,0)</f>
        <v>#N/A</v>
      </c>
      <c r="AE477" s="79" t="e">
        <f>VLOOKUP($S477,'Grille de Tarif OQN'!$B$2:$S$3603,AE$1,0)</f>
        <v>#N/A</v>
      </c>
      <c r="AF477" s="79" t="e">
        <f>VLOOKUP($S477,'Grille de Tarif OQN'!$B$2:$S$3603,AF$1,0)</f>
        <v>#N/A</v>
      </c>
      <c r="AG477" s="79" t="e">
        <f>VLOOKUP($S477,'Grille de Tarif OQN'!$B$2:$S$3603,AG$1,0)</f>
        <v>#N/A</v>
      </c>
      <c r="AH477" s="79" t="e">
        <f>VLOOKUP($S477,'Grille de Tarif OQN'!$B$2:$S$3603,AH$1,0)</f>
        <v>#N/A</v>
      </c>
      <c r="AI477" s="79" t="e">
        <f>VLOOKUP($S477,'Grille de Tarif OQN'!$B$2:$S$3603,AI$1,0)</f>
        <v>#N/A</v>
      </c>
      <c r="AJ477" s="79" t="e">
        <f>VLOOKUP($S477,'Grille de Tarif OQN'!$B$2:$S$3603,AJ$1,0)</f>
        <v>#N/A</v>
      </c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72"/>
      <c r="AV477"/>
      <c r="AW477"/>
      <c r="AX477"/>
      <c r="AY477"/>
      <c r="AZ477" s="96">
        <f t="shared" si="157"/>
        <v>0</v>
      </c>
      <c r="BA477" s="24" t="e">
        <f t="shared" si="158"/>
        <v>#N/A</v>
      </c>
      <c r="BB477" s="24" t="e">
        <f t="shared" si="159"/>
        <v>#N/A</v>
      </c>
      <c r="BC477" s="24" t="e">
        <f t="shared" si="152"/>
        <v>#N/A</v>
      </c>
      <c r="BD477" s="24" t="e">
        <f t="shared" si="153"/>
        <v>#N/A</v>
      </c>
      <c r="BE477"/>
      <c r="BF477" t="e">
        <f t="shared" si="160"/>
        <v>#N/A</v>
      </c>
      <c r="BG477" t="str">
        <f t="shared" si="161"/>
        <v>HDJ</v>
      </c>
      <c r="BH477" s="20" t="e">
        <f t="shared" si="162"/>
        <v>#N/A</v>
      </c>
      <c r="BI477" s="20" t="e">
        <f t="shared" si="163"/>
        <v>#N/A</v>
      </c>
      <c r="BJ477" s="20" t="e">
        <f t="shared" si="164"/>
        <v>#N/A</v>
      </c>
      <c r="BK477" s="20" t="e">
        <f t="shared" si="165"/>
        <v>#N/A</v>
      </c>
      <c r="BL477" s="20" t="e">
        <f t="shared" si="166"/>
        <v>#N/A</v>
      </c>
      <c r="BM477" s="20" t="e">
        <f t="shared" si="154"/>
        <v>#N/A</v>
      </c>
      <c r="BN477" s="20" t="e">
        <f t="shared" si="167"/>
        <v>#N/A</v>
      </c>
    </row>
    <row r="478" spans="1:66">
      <c r="A478" s="92"/>
      <c r="B478" s="90"/>
      <c r="C478" s="90"/>
      <c r="D478" s="93"/>
      <c r="E478" s="93"/>
      <c r="F478" s="93"/>
      <c r="G478" s="93"/>
      <c r="H478" s="93"/>
      <c r="I478" s="93"/>
      <c r="J478" s="93"/>
      <c r="K478" s="93"/>
      <c r="L478" s="92"/>
      <c r="M478" s="93"/>
      <c r="N478" s="91">
        <f t="shared" si="148"/>
        <v>0</v>
      </c>
      <c r="O478" s="91" t="str">
        <f t="shared" si="149"/>
        <v/>
      </c>
      <c r="P478" s="91" t="str">
        <f t="shared" si="150"/>
        <v/>
      </c>
      <c r="Q478" s="91" t="str">
        <f t="shared" si="151"/>
        <v>HDJ</v>
      </c>
      <c r="R478" s="82"/>
      <c r="S478" s="95">
        <f t="shared" si="155"/>
        <v>0</v>
      </c>
      <c r="T478" s="95">
        <f t="shared" si="156"/>
        <v>0</v>
      </c>
      <c r="U478" s="79" t="e">
        <f>VLOOKUP($S478,'Grille de Tarif OQN'!$B$2:$S$3603,U$1,0)</f>
        <v>#N/A</v>
      </c>
      <c r="V478" s="79" t="e">
        <f>VLOOKUP($S478,'Grille de Tarif OQN'!$B$2:$S$3603,V$1,0)</f>
        <v>#N/A</v>
      </c>
      <c r="W478" s="79" t="e">
        <f>VLOOKUP($S478,'Grille de Tarif OQN'!$B$2:$S$3603,W$1,0)</f>
        <v>#N/A</v>
      </c>
      <c r="X478" s="79" t="e">
        <f>VLOOKUP($S478,'Grille de Tarif OQN'!$B$2:$S$3603,X$1,0)</f>
        <v>#N/A</v>
      </c>
      <c r="Y478" s="79" t="e">
        <f>VLOOKUP($S478,'Grille de Tarif OQN'!$B$2:$S$3603,Y$1,0)</f>
        <v>#N/A</v>
      </c>
      <c r="Z478" s="79" t="e">
        <f>VLOOKUP($S478,'Grille de Tarif OQN'!$B$2:$S$3603,Z$1,0)</f>
        <v>#N/A</v>
      </c>
      <c r="AA478" s="79" t="e">
        <f>VLOOKUP($S478,'Grille de Tarif OQN'!$B$2:$S$3603,AA$1,0)</f>
        <v>#N/A</v>
      </c>
      <c r="AB478" s="79" t="e">
        <f>VLOOKUP($S478,'Grille de Tarif OQN'!$B$2:$S$3603,AB$1,0)</f>
        <v>#N/A</v>
      </c>
      <c r="AC478" s="79" t="e">
        <f>VLOOKUP($S478,'Grille de Tarif OQN'!$B$2:$S$3603,AC$1,0)</f>
        <v>#N/A</v>
      </c>
      <c r="AD478" s="79" t="e">
        <f>VLOOKUP($S478,'Grille de Tarif OQN'!$B$2:$S$3603,AD$1,0)</f>
        <v>#N/A</v>
      </c>
      <c r="AE478" s="79" t="e">
        <f>VLOOKUP($S478,'Grille de Tarif OQN'!$B$2:$S$3603,AE$1,0)</f>
        <v>#N/A</v>
      </c>
      <c r="AF478" s="79" t="e">
        <f>VLOOKUP($S478,'Grille de Tarif OQN'!$B$2:$S$3603,AF$1,0)</f>
        <v>#N/A</v>
      </c>
      <c r="AG478" s="79" t="e">
        <f>VLOOKUP($S478,'Grille de Tarif OQN'!$B$2:$S$3603,AG$1,0)</f>
        <v>#N/A</v>
      </c>
      <c r="AH478" s="79" t="e">
        <f>VLOOKUP($S478,'Grille de Tarif OQN'!$B$2:$S$3603,AH$1,0)</f>
        <v>#N/A</v>
      </c>
      <c r="AI478" s="79" t="e">
        <f>VLOOKUP($S478,'Grille de Tarif OQN'!$B$2:$S$3603,AI$1,0)</f>
        <v>#N/A</v>
      </c>
      <c r="AJ478" s="79" t="e">
        <f>VLOOKUP($S478,'Grille de Tarif OQN'!$B$2:$S$3603,AJ$1,0)</f>
        <v>#N/A</v>
      </c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72"/>
      <c r="AV478"/>
      <c r="AW478"/>
      <c r="AX478"/>
      <c r="AY478"/>
      <c r="AZ478" s="96">
        <f t="shared" si="157"/>
        <v>0</v>
      </c>
      <c r="BA478" s="24" t="e">
        <f t="shared" si="158"/>
        <v>#N/A</v>
      </c>
      <c r="BB478" s="24" t="e">
        <f t="shared" si="159"/>
        <v>#N/A</v>
      </c>
      <c r="BC478" s="24" t="e">
        <f t="shared" si="152"/>
        <v>#N/A</v>
      </c>
      <c r="BD478" s="24" t="e">
        <f t="shared" si="153"/>
        <v>#N/A</v>
      </c>
      <c r="BE478"/>
      <c r="BF478" t="e">
        <f t="shared" si="160"/>
        <v>#N/A</v>
      </c>
      <c r="BG478" t="str">
        <f t="shared" si="161"/>
        <v>HDJ</v>
      </c>
      <c r="BH478" s="20" t="e">
        <f t="shared" si="162"/>
        <v>#N/A</v>
      </c>
      <c r="BI478" s="20" t="e">
        <f t="shared" si="163"/>
        <v>#N/A</v>
      </c>
      <c r="BJ478" s="20" t="e">
        <f t="shared" si="164"/>
        <v>#N/A</v>
      </c>
      <c r="BK478" s="20" t="e">
        <f t="shared" si="165"/>
        <v>#N/A</v>
      </c>
      <c r="BL478" s="20" t="e">
        <f t="shared" si="166"/>
        <v>#N/A</v>
      </c>
      <c r="BM478" s="20" t="e">
        <f t="shared" si="154"/>
        <v>#N/A</v>
      </c>
      <c r="BN478" s="20" t="e">
        <f t="shared" si="167"/>
        <v>#N/A</v>
      </c>
    </row>
    <row r="479" spans="1:66">
      <c r="A479" s="92"/>
      <c r="B479" s="90"/>
      <c r="C479" s="90"/>
      <c r="D479" s="93"/>
      <c r="E479" s="93"/>
      <c r="F479" s="93"/>
      <c r="G479" s="93"/>
      <c r="H479" s="93"/>
      <c r="I479" s="93"/>
      <c r="J479" s="93"/>
      <c r="K479" s="93"/>
      <c r="L479" s="92"/>
      <c r="M479" s="93"/>
      <c r="N479" s="91">
        <f t="shared" si="148"/>
        <v>0</v>
      </c>
      <c r="O479" s="91" t="str">
        <f t="shared" si="149"/>
        <v/>
      </c>
      <c r="P479" s="91" t="str">
        <f t="shared" si="150"/>
        <v/>
      </c>
      <c r="Q479" s="91" t="str">
        <f t="shared" si="151"/>
        <v>HDJ</v>
      </c>
      <c r="R479" s="82"/>
      <c r="S479" s="95">
        <f t="shared" si="155"/>
        <v>0</v>
      </c>
      <c r="T479" s="95">
        <f t="shared" si="156"/>
        <v>0</v>
      </c>
      <c r="U479" s="79" t="e">
        <f>VLOOKUP($S479,'Grille de Tarif OQN'!$B$2:$S$3603,U$1,0)</f>
        <v>#N/A</v>
      </c>
      <c r="V479" s="79" t="e">
        <f>VLOOKUP($S479,'Grille de Tarif OQN'!$B$2:$S$3603,V$1,0)</f>
        <v>#N/A</v>
      </c>
      <c r="W479" s="79" t="e">
        <f>VLOOKUP($S479,'Grille de Tarif OQN'!$B$2:$S$3603,W$1,0)</f>
        <v>#N/A</v>
      </c>
      <c r="X479" s="79" t="e">
        <f>VLOOKUP($S479,'Grille de Tarif OQN'!$B$2:$S$3603,X$1,0)</f>
        <v>#N/A</v>
      </c>
      <c r="Y479" s="79" t="e">
        <f>VLOOKUP($S479,'Grille de Tarif OQN'!$B$2:$S$3603,Y$1,0)</f>
        <v>#N/A</v>
      </c>
      <c r="Z479" s="79" t="e">
        <f>VLOOKUP($S479,'Grille de Tarif OQN'!$B$2:$S$3603,Z$1,0)</f>
        <v>#N/A</v>
      </c>
      <c r="AA479" s="79" t="e">
        <f>VLOOKUP($S479,'Grille de Tarif OQN'!$B$2:$S$3603,AA$1,0)</f>
        <v>#N/A</v>
      </c>
      <c r="AB479" s="79" t="e">
        <f>VLOOKUP($S479,'Grille de Tarif OQN'!$B$2:$S$3603,AB$1,0)</f>
        <v>#N/A</v>
      </c>
      <c r="AC479" s="79" t="e">
        <f>VLOOKUP($S479,'Grille de Tarif OQN'!$B$2:$S$3603,AC$1,0)</f>
        <v>#N/A</v>
      </c>
      <c r="AD479" s="79" t="e">
        <f>VLOOKUP($S479,'Grille de Tarif OQN'!$B$2:$S$3603,AD$1,0)</f>
        <v>#N/A</v>
      </c>
      <c r="AE479" s="79" t="e">
        <f>VLOOKUP($S479,'Grille de Tarif OQN'!$B$2:$S$3603,AE$1,0)</f>
        <v>#N/A</v>
      </c>
      <c r="AF479" s="79" t="e">
        <f>VLOOKUP($S479,'Grille de Tarif OQN'!$B$2:$S$3603,AF$1,0)</f>
        <v>#N/A</v>
      </c>
      <c r="AG479" s="79" t="e">
        <f>VLOOKUP($S479,'Grille de Tarif OQN'!$B$2:$S$3603,AG$1,0)</f>
        <v>#N/A</v>
      </c>
      <c r="AH479" s="79" t="e">
        <f>VLOOKUP($S479,'Grille de Tarif OQN'!$B$2:$S$3603,AH$1,0)</f>
        <v>#N/A</v>
      </c>
      <c r="AI479" s="79" t="e">
        <f>VLOOKUP($S479,'Grille de Tarif OQN'!$B$2:$S$3603,AI$1,0)</f>
        <v>#N/A</v>
      </c>
      <c r="AJ479" s="79" t="e">
        <f>VLOOKUP($S479,'Grille de Tarif OQN'!$B$2:$S$3603,AJ$1,0)</f>
        <v>#N/A</v>
      </c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72"/>
      <c r="AV479"/>
      <c r="AW479"/>
      <c r="AX479"/>
      <c r="AY479"/>
      <c r="AZ479" s="96">
        <f t="shared" si="157"/>
        <v>0</v>
      </c>
      <c r="BA479" s="24" t="e">
        <f t="shared" si="158"/>
        <v>#N/A</v>
      </c>
      <c r="BB479" s="24" t="e">
        <f t="shared" si="159"/>
        <v>#N/A</v>
      </c>
      <c r="BC479" s="24" t="e">
        <f t="shared" si="152"/>
        <v>#N/A</v>
      </c>
      <c r="BD479" s="24" t="e">
        <f t="shared" si="153"/>
        <v>#N/A</v>
      </c>
      <c r="BE479"/>
      <c r="BF479" t="e">
        <f t="shared" si="160"/>
        <v>#N/A</v>
      </c>
      <c r="BG479" t="str">
        <f t="shared" si="161"/>
        <v>HDJ</v>
      </c>
      <c r="BH479" s="20" t="e">
        <f t="shared" si="162"/>
        <v>#N/A</v>
      </c>
      <c r="BI479" s="20" t="e">
        <f t="shared" si="163"/>
        <v>#N/A</v>
      </c>
      <c r="BJ479" s="20" t="e">
        <f t="shared" si="164"/>
        <v>#N/A</v>
      </c>
      <c r="BK479" s="20" t="e">
        <f t="shared" si="165"/>
        <v>#N/A</v>
      </c>
      <c r="BL479" s="20" t="e">
        <f t="shared" si="166"/>
        <v>#N/A</v>
      </c>
      <c r="BM479" s="20" t="e">
        <f t="shared" si="154"/>
        <v>#N/A</v>
      </c>
      <c r="BN479" s="20" t="e">
        <f t="shared" si="167"/>
        <v>#N/A</v>
      </c>
    </row>
    <row r="480" spans="1:66">
      <c r="A480" s="92"/>
      <c r="B480" s="90"/>
      <c r="C480" s="90"/>
      <c r="D480" s="93"/>
      <c r="E480" s="93"/>
      <c r="F480" s="93"/>
      <c r="G480" s="93"/>
      <c r="H480" s="93"/>
      <c r="I480" s="93"/>
      <c r="J480" s="93"/>
      <c r="K480" s="93"/>
      <c r="L480" s="92"/>
      <c r="M480" s="93"/>
      <c r="N480" s="91">
        <f t="shared" si="148"/>
        <v>0</v>
      </c>
      <c r="O480" s="91" t="str">
        <f t="shared" si="149"/>
        <v/>
      </c>
      <c r="P480" s="91" t="str">
        <f t="shared" si="150"/>
        <v/>
      </c>
      <c r="Q480" s="91" t="str">
        <f t="shared" si="151"/>
        <v>HDJ</v>
      </c>
      <c r="R480" s="82"/>
      <c r="S480" s="95">
        <f t="shared" si="155"/>
        <v>0</v>
      </c>
      <c r="T480" s="95">
        <f t="shared" si="156"/>
        <v>0</v>
      </c>
      <c r="U480" s="79" t="e">
        <f>VLOOKUP($S480,'Grille de Tarif OQN'!$B$2:$S$3603,U$1,0)</f>
        <v>#N/A</v>
      </c>
      <c r="V480" s="79" t="e">
        <f>VLOOKUP($S480,'Grille de Tarif OQN'!$B$2:$S$3603,V$1,0)</f>
        <v>#N/A</v>
      </c>
      <c r="W480" s="79" t="e">
        <f>VLOOKUP($S480,'Grille de Tarif OQN'!$B$2:$S$3603,W$1,0)</f>
        <v>#N/A</v>
      </c>
      <c r="X480" s="79" t="e">
        <f>VLOOKUP($S480,'Grille de Tarif OQN'!$B$2:$S$3603,X$1,0)</f>
        <v>#N/A</v>
      </c>
      <c r="Y480" s="79" t="e">
        <f>VLOOKUP($S480,'Grille de Tarif OQN'!$B$2:$S$3603,Y$1,0)</f>
        <v>#N/A</v>
      </c>
      <c r="Z480" s="79" t="e">
        <f>VLOOKUP($S480,'Grille de Tarif OQN'!$B$2:$S$3603,Z$1,0)</f>
        <v>#N/A</v>
      </c>
      <c r="AA480" s="79" t="e">
        <f>VLOOKUP($S480,'Grille de Tarif OQN'!$B$2:$S$3603,AA$1,0)</f>
        <v>#N/A</v>
      </c>
      <c r="AB480" s="79" t="e">
        <f>VLOOKUP($S480,'Grille de Tarif OQN'!$B$2:$S$3603,AB$1,0)</f>
        <v>#N/A</v>
      </c>
      <c r="AC480" s="79" t="e">
        <f>VLOOKUP($S480,'Grille de Tarif OQN'!$B$2:$S$3603,AC$1,0)</f>
        <v>#N/A</v>
      </c>
      <c r="AD480" s="79" t="e">
        <f>VLOOKUP($S480,'Grille de Tarif OQN'!$B$2:$S$3603,AD$1,0)</f>
        <v>#N/A</v>
      </c>
      <c r="AE480" s="79" t="e">
        <f>VLOOKUP($S480,'Grille de Tarif OQN'!$B$2:$S$3603,AE$1,0)</f>
        <v>#N/A</v>
      </c>
      <c r="AF480" s="79" t="e">
        <f>VLOOKUP($S480,'Grille de Tarif OQN'!$B$2:$S$3603,AF$1,0)</f>
        <v>#N/A</v>
      </c>
      <c r="AG480" s="79" t="e">
        <f>VLOOKUP($S480,'Grille de Tarif OQN'!$B$2:$S$3603,AG$1,0)</f>
        <v>#N/A</v>
      </c>
      <c r="AH480" s="79" t="e">
        <f>VLOOKUP($S480,'Grille de Tarif OQN'!$B$2:$S$3603,AH$1,0)</f>
        <v>#N/A</v>
      </c>
      <c r="AI480" s="79" t="e">
        <f>VLOOKUP($S480,'Grille de Tarif OQN'!$B$2:$S$3603,AI$1,0)</f>
        <v>#N/A</v>
      </c>
      <c r="AJ480" s="79" t="e">
        <f>VLOOKUP($S480,'Grille de Tarif OQN'!$B$2:$S$3603,AJ$1,0)</f>
        <v>#N/A</v>
      </c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72"/>
      <c r="AV480"/>
      <c r="AW480"/>
      <c r="AX480"/>
      <c r="AY480"/>
      <c r="AZ480" s="96">
        <f t="shared" si="157"/>
        <v>0</v>
      </c>
      <c r="BA480" s="24" t="e">
        <f t="shared" si="158"/>
        <v>#N/A</v>
      </c>
      <c r="BB480" s="24" t="e">
        <f t="shared" si="159"/>
        <v>#N/A</v>
      </c>
      <c r="BC480" s="24" t="e">
        <f t="shared" si="152"/>
        <v>#N/A</v>
      </c>
      <c r="BD480" s="24" t="e">
        <f t="shared" si="153"/>
        <v>#N/A</v>
      </c>
      <c r="BE480"/>
      <c r="BF480" t="e">
        <f t="shared" si="160"/>
        <v>#N/A</v>
      </c>
      <c r="BG480" t="str">
        <f t="shared" si="161"/>
        <v>HDJ</v>
      </c>
      <c r="BH480" s="20" t="e">
        <f t="shared" si="162"/>
        <v>#N/A</v>
      </c>
      <c r="BI480" s="20" t="e">
        <f t="shared" si="163"/>
        <v>#N/A</v>
      </c>
      <c r="BJ480" s="20" t="e">
        <f t="shared" si="164"/>
        <v>#N/A</v>
      </c>
      <c r="BK480" s="20" t="e">
        <f t="shared" si="165"/>
        <v>#N/A</v>
      </c>
      <c r="BL480" s="20" t="e">
        <f t="shared" si="166"/>
        <v>#N/A</v>
      </c>
      <c r="BM480" s="20" t="e">
        <f t="shared" si="154"/>
        <v>#N/A</v>
      </c>
      <c r="BN480" s="20" t="e">
        <f t="shared" si="167"/>
        <v>#N/A</v>
      </c>
    </row>
    <row r="481" spans="1:66">
      <c r="A481" s="92"/>
      <c r="B481" s="90"/>
      <c r="C481" s="90"/>
      <c r="D481" s="93"/>
      <c r="E481" s="93"/>
      <c r="F481" s="93"/>
      <c r="G481" s="93"/>
      <c r="H481" s="93"/>
      <c r="I481" s="93"/>
      <c r="J481" s="93"/>
      <c r="K481" s="93"/>
      <c r="L481" s="92"/>
      <c r="M481" s="93"/>
      <c r="N481" s="91">
        <f t="shared" si="148"/>
        <v>0</v>
      </c>
      <c r="O481" s="91" t="str">
        <f t="shared" si="149"/>
        <v/>
      </c>
      <c r="P481" s="91" t="str">
        <f t="shared" si="150"/>
        <v/>
      </c>
      <c r="Q481" s="91" t="str">
        <f t="shared" si="151"/>
        <v>HDJ</v>
      </c>
      <c r="R481" s="82"/>
      <c r="S481" s="95">
        <f t="shared" si="155"/>
        <v>0</v>
      </c>
      <c r="T481" s="95">
        <f t="shared" si="156"/>
        <v>0</v>
      </c>
      <c r="U481" s="79" t="e">
        <f>VLOOKUP($S481,'Grille de Tarif OQN'!$B$2:$S$3603,U$1,0)</f>
        <v>#N/A</v>
      </c>
      <c r="V481" s="79" t="e">
        <f>VLOOKUP($S481,'Grille de Tarif OQN'!$B$2:$S$3603,V$1,0)</f>
        <v>#N/A</v>
      </c>
      <c r="W481" s="79" t="e">
        <f>VLOOKUP($S481,'Grille de Tarif OQN'!$B$2:$S$3603,W$1,0)</f>
        <v>#N/A</v>
      </c>
      <c r="X481" s="79" t="e">
        <f>VLOOKUP($S481,'Grille de Tarif OQN'!$B$2:$S$3603,X$1,0)</f>
        <v>#N/A</v>
      </c>
      <c r="Y481" s="79" t="e">
        <f>VLOOKUP($S481,'Grille de Tarif OQN'!$B$2:$S$3603,Y$1,0)</f>
        <v>#N/A</v>
      </c>
      <c r="Z481" s="79" t="e">
        <f>VLOOKUP($S481,'Grille de Tarif OQN'!$B$2:$S$3603,Z$1,0)</f>
        <v>#N/A</v>
      </c>
      <c r="AA481" s="79" t="e">
        <f>VLOOKUP($S481,'Grille de Tarif OQN'!$B$2:$S$3603,AA$1,0)</f>
        <v>#N/A</v>
      </c>
      <c r="AB481" s="79" t="e">
        <f>VLOOKUP($S481,'Grille de Tarif OQN'!$B$2:$S$3603,AB$1,0)</f>
        <v>#N/A</v>
      </c>
      <c r="AC481" s="79" t="e">
        <f>VLOOKUP($S481,'Grille de Tarif OQN'!$B$2:$S$3603,AC$1,0)</f>
        <v>#N/A</v>
      </c>
      <c r="AD481" s="79" t="e">
        <f>VLOOKUP($S481,'Grille de Tarif OQN'!$B$2:$S$3603,AD$1,0)</f>
        <v>#N/A</v>
      </c>
      <c r="AE481" s="79" t="e">
        <f>VLOOKUP($S481,'Grille de Tarif OQN'!$B$2:$S$3603,AE$1,0)</f>
        <v>#N/A</v>
      </c>
      <c r="AF481" s="79" t="e">
        <f>VLOOKUP($S481,'Grille de Tarif OQN'!$B$2:$S$3603,AF$1,0)</f>
        <v>#N/A</v>
      </c>
      <c r="AG481" s="79" t="e">
        <f>VLOOKUP($S481,'Grille de Tarif OQN'!$B$2:$S$3603,AG$1,0)</f>
        <v>#N/A</v>
      </c>
      <c r="AH481" s="79" t="e">
        <f>VLOOKUP($S481,'Grille de Tarif OQN'!$B$2:$S$3603,AH$1,0)</f>
        <v>#N/A</v>
      </c>
      <c r="AI481" s="79" t="e">
        <f>VLOOKUP($S481,'Grille de Tarif OQN'!$B$2:$S$3603,AI$1,0)</f>
        <v>#N/A</v>
      </c>
      <c r="AJ481" s="79" t="e">
        <f>VLOOKUP($S481,'Grille de Tarif OQN'!$B$2:$S$3603,AJ$1,0)</f>
        <v>#N/A</v>
      </c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72"/>
      <c r="AV481"/>
      <c r="AW481"/>
      <c r="AX481"/>
      <c r="AY481"/>
      <c r="AZ481" s="96">
        <f t="shared" si="157"/>
        <v>0</v>
      </c>
      <c r="BA481" s="24" t="e">
        <f t="shared" si="158"/>
        <v>#N/A</v>
      </c>
      <c r="BB481" s="24" t="e">
        <f t="shared" si="159"/>
        <v>#N/A</v>
      </c>
      <c r="BC481" s="24" t="e">
        <f t="shared" si="152"/>
        <v>#N/A</v>
      </c>
      <c r="BD481" s="24" t="e">
        <f t="shared" si="153"/>
        <v>#N/A</v>
      </c>
      <c r="BE481"/>
      <c r="BF481" t="e">
        <f t="shared" si="160"/>
        <v>#N/A</v>
      </c>
      <c r="BG481" t="str">
        <f t="shared" si="161"/>
        <v>HDJ</v>
      </c>
      <c r="BH481" s="20" t="e">
        <f t="shared" si="162"/>
        <v>#N/A</v>
      </c>
      <c r="BI481" s="20" t="e">
        <f t="shared" si="163"/>
        <v>#N/A</v>
      </c>
      <c r="BJ481" s="20" t="e">
        <f t="shared" si="164"/>
        <v>#N/A</v>
      </c>
      <c r="BK481" s="20" t="e">
        <f t="shared" si="165"/>
        <v>#N/A</v>
      </c>
      <c r="BL481" s="20" t="e">
        <f t="shared" si="166"/>
        <v>#N/A</v>
      </c>
      <c r="BM481" s="20" t="e">
        <f t="shared" si="154"/>
        <v>#N/A</v>
      </c>
      <c r="BN481" s="20" t="e">
        <f t="shared" si="167"/>
        <v>#N/A</v>
      </c>
    </row>
    <row r="482" spans="1:66">
      <c r="A482" s="92"/>
      <c r="B482" s="90"/>
      <c r="C482" s="90"/>
      <c r="D482" s="93"/>
      <c r="E482" s="93"/>
      <c r="F482" s="93"/>
      <c r="G482" s="93"/>
      <c r="H482" s="93"/>
      <c r="I482" s="93"/>
      <c r="J482" s="93"/>
      <c r="K482" s="93"/>
      <c r="L482" s="92"/>
      <c r="M482" s="93"/>
      <c r="N482" s="91">
        <f t="shared" si="148"/>
        <v>0</v>
      </c>
      <c r="O482" s="91" t="str">
        <f t="shared" si="149"/>
        <v/>
      </c>
      <c r="P482" s="91" t="str">
        <f t="shared" si="150"/>
        <v/>
      </c>
      <c r="Q482" s="91" t="str">
        <f t="shared" si="151"/>
        <v>HDJ</v>
      </c>
      <c r="R482" s="82"/>
      <c r="S482" s="95">
        <f t="shared" si="155"/>
        <v>0</v>
      </c>
      <c r="T482" s="95">
        <f t="shared" si="156"/>
        <v>0</v>
      </c>
      <c r="U482" s="79" t="e">
        <f>VLOOKUP($S482,'Grille de Tarif OQN'!$B$2:$S$3603,U$1,0)</f>
        <v>#N/A</v>
      </c>
      <c r="V482" s="79" t="e">
        <f>VLOOKUP($S482,'Grille de Tarif OQN'!$B$2:$S$3603,V$1,0)</f>
        <v>#N/A</v>
      </c>
      <c r="W482" s="79" t="e">
        <f>VLOOKUP($S482,'Grille de Tarif OQN'!$B$2:$S$3603,W$1,0)</f>
        <v>#N/A</v>
      </c>
      <c r="X482" s="79" t="e">
        <f>VLOOKUP($S482,'Grille de Tarif OQN'!$B$2:$S$3603,X$1,0)</f>
        <v>#N/A</v>
      </c>
      <c r="Y482" s="79" t="e">
        <f>VLOOKUP($S482,'Grille de Tarif OQN'!$B$2:$S$3603,Y$1,0)</f>
        <v>#N/A</v>
      </c>
      <c r="Z482" s="79" t="e">
        <f>VLOOKUP($S482,'Grille de Tarif OQN'!$B$2:$S$3603,Z$1,0)</f>
        <v>#N/A</v>
      </c>
      <c r="AA482" s="79" t="e">
        <f>VLOOKUP($S482,'Grille de Tarif OQN'!$B$2:$S$3603,AA$1,0)</f>
        <v>#N/A</v>
      </c>
      <c r="AB482" s="79" t="e">
        <f>VLOOKUP($S482,'Grille de Tarif OQN'!$B$2:$S$3603,AB$1,0)</f>
        <v>#N/A</v>
      </c>
      <c r="AC482" s="79" t="e">
        <f>VLOOKUP($S482,'Grille de Tarif OQN'!$B$2:$S$3603,AC$1,0)</f>
        <v>#N/A</v>
      </c>
      <c r="AD482" s="79" t="e">
        <f>VLOOKUP($S482,'Grille de Tarif OQN'!$B$2:$S$3603,AD$1,0)</f>
        <v>#N/A</v>
      </c>
      <c r="AE482" s="79" t="e">
        <f>VLOOKUP($S482,'Grille de Tarif OQN'!$B$2:$S$3603,AE$1,0)</f>
        <v>#N/A</v>
      </c>
      <c r="AF482" s="79" t="e">
        <f>VLOOKUP($S482,'Grille de Tarif OQN'!$B$2:$S$3603,AF$1,0)</f>
        <v>#N/A</v>
      </c>
      <c r="AG482" s="79" t="e">
        <f>VLOOKUP($S482,'Grille de Tarif OQN'!$B$2:$S$3603,AG$1,0)</f>
        <v>#N/A</v>
      </c>
      <c r="AH482" s="79" t="e">
        <f>VLOOKUP($S482,'Grille de Tarif OQN'!$B$2:$S$3603,AH$1,0)</f>
        <v>#N/A</v>
      </c>
      <c r="AI482" s="79" t="e">
        <f>VLOOKUP($S482,'Grille de Tarif OQN'!$B$2:$S$3603,AI$1,0)</f>
        <v>#N/A</v>
      </c>
      <c r="AJ482" s="79" t="e">
        <f>VLOOKUP($S482,'Grille de Tarif OQN'!$B$2:$S$3603,AJ$1,0)</f>
        <v>#N/A</v>
      </c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72"/>
      <c r="AV482"/>
      <c r="AW482"/>
      <c r="AX482"/>
      <c r="AY482"/>
      <c r="AZ482" s="96">
        <f t="shared" si="157"/>
        <v>0</v>
      </c>
      <c r="BA482" s="24" t="e">
        <f t="shared" si="158"/>
        <v>#N/A</v>
      </c>
      <c r="BB482" s="24" t="e">
        <f t="shared" si="159"/>
        <v>#N/A</v>
      </c>
      <c r="BC482" s="24" t="e">
        <f t="shared" si="152"/>
        <v>#N/A</v>
      </c>
      <c r="BD482" s="24" t="e">
        <f t="shared" si="153"/>
        <v>#N/A</v>
      </c>
      <c r="BE482"/>
      <c r="BF482" t="e">
        <f t="shared" si="160"/>
        <v>#N/A</v>
      </c>
      <c r="BG482" t="str">
        <f t="shared" si="161"/>
        <v>HDJ</v>
      </c>
      <c r="BH482" s="20" t="e">
        <f t="shared" si="162"/>
        <v>#N/A</v>
      </c>
      <c r="BI482" s="20" t="e">
        <f t="shared" si="163"/>
        <v>#N/A</v>
      </c>
      <c r="BJ482" s="20" t="e">
        <f t="shared" si="164"/>
        <v>#N/A</v>
      </c>
      <c r="BK482" s="20" t="e">
        <f t="shared" si="165"/>
        <v>#N/A</v>
      </c>
      <c r="BL482" s="20" t="e">
        <f t="shared" si="166"/>
        <v>#N/A</v>
      </c>
      <c r="BM482" s="20" t="e">
        <f t="shared" si="154"/>
        <v>#N/A</v>
      </c>
      <c r="BN482" s="20" t="e">
        <f t="shared" si="167"/>
        <v>#N/A</v>
      </c>
    </row>
    <row r="483" spans="1:66">
      <c r="A483" s="92"/>
      <c r="B483" s="90"/>
      <c r="C483" s="90"/>
      <c r="D483" s="93"/>
      <c r="E483" s="93"/>
      <c r="F483" s="93"/>
      <c r="G483" s="93"/>
      <c r="H483" s="93"/>
      <c r="I483" s="93"/>
      <c r="J483" s="93"/>
      <c r="K483" s="93"/>
      <c r="L483" s="92"/>
      <c r="M483" s="93"/>
      <c r="N483" s="91">
        <f t="shared" si="148"/>
        <v>0</v>
      </c>
      <c r="O483" s="91" t="str">
        <f t="shared" si="149"/>
        <v/>
      </c>
      <c r="P483" s="91" t="str">
        <f t="shared" si="150"/>
        <v/>
      </c>
      <c r="Q483" s="91" t="str">
        <f t="shared" si="151"/>
        <v>HDJ</v>
      </c>
      <c r="R483" s="82"/>
      <c r="S483" s="95">
        <f t="shared" si="155"/>
        <v>0</v>
      </c>
      <c r="T483" s="95">
        <f t="shared" si="156"/>
        <v>0</v>
      </c>
      <c r="U483" s="79" t="e">
        <f>VLOOKUP($S483,'Grille de Tarif OQN'!$B$2:$S$3603,U$1,0)</f>
        <v>#N/A</v>
      </c>
      <c r="V483" s="79" t="e">
        <f>VLOOKUP($S483,'Grille de Tarif OQN'!$B$2:$S$3603,V$1,0)</f>
        <v>#N/A</v>
      </c>
      <c r="W483" s="79" t="e">
        <f>VLOOKUP($S483,'Grille de Tarif OQN'!$B$2:$S$3603,W$1,0)</f>
        <v>#N/A</v>
      </c>
      <c r="X483" s="79" t="e">
        <f>VLOOKUP($S483,'Grille de Tarif OQN'!$B$2:$S$3603,X$1,0)</f>
        <v>#N/A</v>
      </c>
      <c r="Y483" s="79" t="e">
        <f>VLOOKUP($S483,'Grille de Tarif OQN'!$B$2:$S$3603,Y$1,0)</f>
        <v>#N/A</v>
      </c>
      <c r="Z483" s="79" t="e">
        <f>VLOOKUP($S483,'Grille de Tarif OQN'!$B$2:$S$3603,Z$1,0)</f>
        <v>#N/A</v>
      </c>
      <c r="AA483" s="79" t="e">
        <f>VLOOKUP($S483,'Grille de Tarif OQN'!$B$2:$S$3603,AA$1,0)</f>
        <v>#N/A</v>
      </c>
      <c r="AB483" s="79" t="e">
        <f>VLOOKUP($S483,'Grille de Tarif OQN'!$B$2:$S$3603,AB$1,0)</f>
        <v>#N/A</v>
      </c>
      <c r="AC483" s="79" t="e">
        <f>VLOOKUP($S483,'Grille de Tarif OQN'!$B$2:$S$3603,AC$1,0)</f>
        <v>#N/A</v>
      </c>
      <c r="AD483" s="79" t="e">
        <f>VLOOKUP($S483,'Grille de Tarif OQN'!$B$2:$S$3603,AD$1,0)</f>
        <v>#N/A</v>
      </c>
      <c r="AE483" s="79" t="e">
        <f>VLOOKUP($S483,'Grille de Tarif OQN'!$B$2:$S$3603,AE$1,0)</f>
        <v>#N/A</v>
      </c>
      <c r="AF483" s="79" t="e">
        <f>VLOOKUP($S483,'Grille de Tarif OQN'!$B$2:$S$3603,AF$1,0)</f>
        <v>#N/A</v>
      </c>
      <c r="AG483" s="79" t="e">
        <f>VLOOKUP($S483,'Grille de Tarif OQN'!$B$2:$S$3603,AG$1,0)</f>
        <v>#N/A</v>
      </c>
      <c r="AH483" s="79" t="e">
        <f>VLOOKUP($S483,'Grille de Tarif OQN'!$B$2:$S$3603,AH$1,0)</f>
        <v>#N/A</v>
      </c>
      <c r="AI483" s="79" t="e">
        <f>VLOOKUP($S483,'Grille de Tarif OQN'!$B$2:$S$3603,AI$1,0)</f>
        <v>#N/A</v>
      </c>
      <c r="AJ483" s="79" t="e">
        <f>VLOOKUP($S483,'Grille de Tarif OQN'!$B$2:$S$3603,AJ$1,0)</f>
        <v>#N/A</v>
      </c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72"/>
      <c r="AV483"/>
      <c r="AW483"/>
      <c r="AX483"/>
      <c r="AY483"/>
      <c r="AZ483" s="96">
        <f t="shared" si="157"/>
        <v>0</v>
      </c>
      <c r="BA483" s="24" t="e">
        <f t="shared" si="158"/>
        <v>#N/A</v>
      </c>
      <c r="BB483" s="24" t="e">
        <f t="shared" si="159"/>
        <v>#N/A</v>
      </c>
      <c r="BC483" s="24" t="e">
        <f t="shared" si="152"/>
        <v>#N/A</v>
      </c>
      <c r="BD483" s="24" t="e">
        <f t="shared" si="153"/>
        <v>#N/A</v>
      </c>
      <c r="BE483"/>
      <c r="BF483" t="e">
        <f t="shared" si="160"/>
        <v>#N/A</v>
      </c>
      <c r="BG483" t="str">
        <f t="shared" si="161"/>
        <v>HDJ</v>
      </c>
      <c r="BH483" s="20" t="e">
        <f t="shared" si="162"/>
        <v>#N/A</v>
      </c>
      <c r="BI483" s="20" t="e">
        <f t="shared" si="163"/>
        <v>#N/A</v>
      </c>
      <c r="BJ483" s="20" t="e">
        <f t="shared" si="164"/>
        <v>#N/A</v>
      </c>
      <c r="BK483" s="20" t="e">
        <f t="shared" si="165"/>
        <v>#N/A</v>
      </c>
      <c r="BL483" s="20" t="e">
        <f t="shared" si="166"/>
        <v>#N/A</v>
      </c>
      <c r="BM483" s="20" t="e">
        <f t="shared" si="154"/>
        <v>#N/A</v>
      </c>
      <c r="BN483" s="20" t="e">
        <f t="shared" si="167"/>
        <v>#N/A</v>
      </c>
    </row>
    <row r="484" spans="1:66">
      <c r="A484" s="92"/>
      <c r="B484" s="90"/>
      <c r="C484" s="90"/>
      <c r="D484" s="93"/>
      <c r="E484" s="93"/>
      <c r="F484" s="93"/>
      <c r="G484" s="93"/>
      <c r="H484" s="93"/>
      <c r="I484" s="93"/>
      <c r="J484" s="93"/>
      <c r="K484" s="93"/>
      <c r="L484" s="92"/>
      <c r="M484" s="93"/>
      <c r="N484" s="91">
        <f t="shared" si="148"/>
        <v>0</v>
      </c>
      <c r="O484" s="91" t="str">
        <f t="shared" si="149"/>
        <v/>
      </c>
      <c r="P484" s="91" t="str">
        <f t="shared" si="150"/>
        <v/>
      </c>
      <c r="Q484" s="91" t="str">
        <f t="shared" si="151"/>
        <v>HDJ</v>
      </c>
      <c r="R484" s="82"/>
      <c r="S484" s="95">
        <f t="shared" si="155"/>
        <v>0</v>
      </c>
      <c r="T484" s="95">
        <f t="shared" si="156"/>
        <v>0</v>
      </c>
      <c r="U484" s="79" t="e">
        <f>VLOOKUP($S484,'Grille de Tarif OQN'!$B$2:$S$3603,U$1,0)</f>
        <v>#N/A</v>
      </c>
      <c r="V484" s="79" t="e">
        <f>VLOOKUP($S484,'Grille de Tarif OQN'!$B$2:$S$3603,V$1,0)</f>
        <v>#N/A</v>
      </c>
      <c r="W484" s="79" t="e">
        <f>VLOOKUP($S484,'Grille de Tarif OQN'!$B$2:$S$3603,W$1,0)</f>
        <v>#N/A</v>
      </c>
      <c r="X484" s="79" t="e">
        <f>VLOOKUP($S484,'Grille de Tarif OQN'!$B$2:$S$3603,X$1,0)</f>
        <v>#N/A</v>
      </c>
      <c r="Y484" s="79" t="e">
        <f>VLOOKUP($S484,'Grille de Tarif OQN'!$B$2:$S$3603,Y$1,0)</f>
        <v>#N/A</v>
      </c>
      <c r="Z484" s="79" t="e">
        <f>VLOOKUP($S484,'Grille de Tarif OQN'!$B$2:$S$3603,Z$1,0)</f>
        <v>#N/A</v>
      </c>
      <c r="AA484" s="79" t="e">
        <f>VLOOKUP($S484,'Grille de Tarif OQN'!$B$2:$S$3603,AA$1,0)</f>
        <v>#N/A</v>
      </c>
      <c r="AB484" s="79" t="e">
        <f>VLOOKUP($S484,'Grille de Tarif OQN'!$B$2:$S$3603,AB$1,0)</f>
        <v>#N/A</v>
      </c>
      <c r="AC484" s="79" t="e">
        <f>VLOOKUP($S484,'Grille de Tarif OQN'!$B$2:$S$3603,AC$1,0)</f>
        <v>#N/A</v>
      </c>
      <c r="AD484" s="79" t="e">
        <f>VLOOKUP($S484,'Grille de Tarif OQN'!$B$2:$S$3603,AD$1,0)</f>
        <v>#N/A</v>
      </c>
      <c r="AE484" s="79" t="e">
        <f>VLOOKUP($S484,'Grille de Tarif OQN'!$B$2:$S$3603,AE$1,0)</f>
        <v>#N/A</v>
      </c>
      <c r="AF484" s="79" t="e">
        <f>VLOOKUP($S484,'Grille de Tarif OQN'!$B$2:$S$3603,AF$1,0)</f>
        <v>#N/A</v>
      </c>
      <c r="AG484" s="79" t="e">
        <f>VLOOKUP($S484,'Grille de Tarif OQN'!$B$2:$S$3603,AG$1,0)</f>
        <v>#N/A</v>
      </c>
      <c r="AH484" s="79" t="e">
        <f>VLOOKUP($S484,'Grille de Tarif OQN'!$B$2:$S$3603,AH$1,0)</f>
        <v>#N/A</v>
      </c>
      <c r="AI484" s="79" t="e">
        <f>VLOOKUP($S484,'Grille de Tarif OQN'!$B$2:$S$3603,AI$1,0)</f>
        <v>#N/A</v>
      </c>
      <c r="AJ484" s="79" t="e">
        <f>VLOOKUP($S484,'Grille de Tarif OQN'!$B$2:$S$3603,AJ$1,0)</f>
        <v>#N/A</v>
      </c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72"/>
      <c r="AV484"/>
      <c r="AW484"/>
      <c r="AX484"/>
      <c r="AY484"/>
      <c r="AZ484" s="96">
        <f t="shared" si="157"/>
        <v>0</v>
      </c>
      <c r="BA484" s="24" t="e">
        <f t="shared" si="158"/>
        <v>#N/A</v>
      </c>
      <c r="BB484" s="24" t="e">
        <f t="shared" si="159"/>
        <v>#N/A</v>
      </c>
      <c r="BC484" s="24" t="e">
        <f t="shared" si="152"/>
        <v>#N/A</v>
      </c>
      <c r="BD484" s="24" t="e">
        <f t="shared" si="153"/>
        <v>#N/A</v>
      </c>
      <c r="BE484"/>
      <c r="BF484" t="e">
        <f t="shared" si="160"/>
        <v>#N/A</v>
      </c>
      <c r="BG484" t="str">
        <f t="shared" si="161"/>
        <v>HDJ</v>
      </c>
      <c r="BH484" s="20" t="e">
        <f t="shared" si="162"/>
        <v>#N/A</v>
      </c>
      <c r="BI484" s="20" t="e">
        <f t="shared" si="163"/>
        <v>#N/A</v>
      </c>
      <c r="BJ484" s="20" t="e">
        <f t="shared" si="164"/>
        <v>#N/A</v>
      </c>
      <c r="BK484" s="20" t="e">
        <f t="shared" si="165"/>
        <v>#N/A</v>
      </c>
      <c r="BL484" s="20" t="e">
        <f t="shared" si="166"/>
        <v>#N/A</v>
      </c>
      <c r="BM484" s="20" t="e">
        <f t="shared" si="154"/>
        <v>#N/A</v>
      </c>
      <c r="BN484" s="20" t="e">
        <f t="shared" si="167"/>
        <v>#N/A</v>
      </c>
    </row>
    <row r="485" spans="1:66">
      <c r="A485" s="92"/>
      <c r="B485" s="90"/>
      <c r="C485" s="90"/>
      <c r="D485" s="93"/>
      <c r="E485" s="93"/>
      <c r="F485" s="93"/>
      <c r="G485" s="93"/>
      <c r="H485" s="93"/>
      <c r="I485" s="93"/>
      <c r="J485" s="93"/>
      <c r="K485" s="93"/>
      <c r="L485" s="92"/>
      <c r="M485" s="93"/>
      <c r="N485" s="91">
        <f t="shared" si="148"/>
        <v>0</v>
      </c>
      <c r="O485" s="91" t="str">
        <f t="shared" si="149"/>
        <v/>
      </c>
      <c r="P485" s="91" t="str">
        <f t="shared" si="150"/>
        <v/>
      </c>
      <c r="Q485" s="91" t="str">
        <f t="shared" si="151"/>
        <v>HDJ</v>
      </c>
      <c r="R485" s="82"/>
      <c r="S485" s="95">
        <f t="shared" si="155"/>
        <v>0</v>
      </c>
      <c r="T485" s="95">
        <f t="shared" si="156"/>
        <v>0</v>
      </c>
      <c r="U485" s="79" t="e">
        <f>VLOOKUP($S485,'Grille de Tarif OQN'!$B$2:$S$3603,U$1,0)</f>
        <v>#N/A</v>
      </c>
      <c r="V485" s="79" t="e">
        <f>VLOOKUP($S485,'Grille de Tarif OQN'!$B$2:$S$3603,V$1,0)</f>
        <v>#N/A</v>
      </c>
      <c r="W485" s="79" t="e">
        <f>VLOOKUP($S485,'Grille de Tarif OQN'!$B$2:$S$3603,W$1,0)</f>
        <v>#N/A</v>
      </c>
      <c r="X485" s="79" t="e">
        <f>VLOOKUP($S485,'Grille de Tarif OQN'!$B$2:$S$3603,X$1,0)</f>
        <v>#N/A</v>
      </c>
      <c r="Y485" s="79" t="e">
        <f>VLOOKUP($S485,'Grille de Tarif OQN'!$B$2:$S$3603,Y$1,0)</f>
        <v>#N/A</v>
      </c>
      <c r="Z485" s="79" t="e">
        <f>VLOOKUP($S485,'Grille de Tarif OQN'!$B$2:$S$3603,Z$1,0)</f>
        <v>#N/A</v>
      </c>
      <c r="AA485" s="79" t="e">
        <f>VLOOKUP($S485,'Grille de Tarif OQN'!$B$2:$S$3603,AA$1,0)</f>
        <v>#N/A</v>
      </c>
      <c r="AB485" s="79" t="e">
        <f>VLOOKUP($S485,'Grille de Tarif OQN'!$B$2:$S$3603,AB$1,0)</f>
        <v>#N/A</v>
      </c>
      <c r="AC485" s="79" t="e">
        <f>VLOOKUP($S485,'Grille de Tarif OQN'!$B$2:$S$3603,AC$1,0)</f>
        <v>#N/A</v>
      </c>
      <c r="AD485" s="79" t="e">
        <f>VLOOKUP($S485,'Grille de Tarif OQN'!$B$2:$S$3603,AD$1,0)</f>
        <v>#N/A</v>
      </c>
      <c r="AE485" s="79" t="e">
        <f>VLOOKUP($S485,'Grille de Tarif OQN'!$B$2:$S$3603,AE$1,0)</f>
        <v>#N/A</v>
      </c>
      <c r="AF485" s="79" t="e">
        <f>VLOOKUP($S485,'Grille de Tarif OQN'!$B$2:$S$3603,AF$1,0)</f>
        <v>#N/A</v>
      </c>
      <c r="AG485" s="79" t="e">
        <f>VLOOKUP($S485,'Grille de Tarif OQN'!$B$2:$S$3603,AG$1,0)</f>
        <v>#N/A</v>
      </c>
      <c r="AH485" s="79" t="e">
        <f>VLOOKUP($S485,'Grille de Tarif OQN'!$B$2:$S$3603,AH$1,0)</f>
        <v>#N/A</v>
      </c>
      <c r="AI485" s="79" t="e">
        <f>VLOOKUP($S485,'Grille de Tarif OQN'!$B$2:$S$3603,AI$1,0)</f>
        <v>#N/A</v>
      </c>
      <c r="AJ485" s="79" t="e">
        <f>VLOOKUP($S485,'Grille de Tarif OQN'!$B$2:$S$3603,AJ$1,0)</f>
        <v>#N/A</v>
      </c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72"/>
      <c r="AV485"/>
      <c r="AW485"/>
      <c r="AX485"/>
      <c r="AY485"/>
      <c r="AZ485" s="96">
        <f t="shared" si="157"/>
        <v>0</v>
      </c>
      <c r="BA485" s="24" t="e">
        <f t="shared" si="158"/>
        <v>#N/A</v>
      </c>
      <c r="BB485" s="24" t="e">
        <f t="shared" si="159"/>
        <v>#N/A</v>
      </c>
      <c r="BC485" s="24" t="e">
        <f t="shared" si="152"/>
        <v>#N/A</v>
      </c>
      <c r="BD485" s="24" t="e">
        <f t="shared" si="153"/>
        <v>#N/A</v>
      </c>
      <c r="BE485"/>
      <c r="BF485" t="e">
        <f t="shared" si="160"/>
        <v>#N/A</v>
      </c>
      <c r="BG485" t="str">
        <f t="shared" si="161"/>
        <v>HDJ</v>
      </c>
      <c r="BH485" s="20" t="e">
        <f t="shared" si="162"/>
        <v>#N/A</v>
      </c>
      <c r="BI485" s="20" t="e">
        <f t="shared" si="163"/>
        <v>#N/A</v>
      </c>
      <c r="BJ485" s="20" t="e">
        <f t="shared" si="164"/>
        <v>#N/A</v>
      </c>
      <c r="BK485" s="20" t="e">
        <f t="shared" si="165"/>
        <v>#N/A</v>
      </c>
      <c r="BL485" s="20" t="e">
        <f t="shared" si="166"/>
        <v>#N/A</v>
      </c>
      <c r="BM485" s="20" t="e">
        <f t="shared" si="154"/>
        <v>#N/A</v>
      </c>
      <c r="BN485" s="20" t="e">
        <f t="shared" si="167"/>
        <v>#N/A</v>
      </c>
    </row>
    <row r="486" spans="1:66">
      <c r="A486" s="92"/>
      <c r="B486" s="90"/>
      <c r="C486" s="90"/>
      <c r="D486" s="93"/>
      <c r="E486" s="93"/>
      <c r="F486" s="93"/>
      <c r="G486" s="93"/>
      <c r="H486" s="93"/>
      <c r="I486" s="93"/>
      <c r="J486" s="93"/>
      <c r="K486" s="93"/>
      <c r="L486" s="92"/>
      <c r="M486" s="93"/>
      <c r="N486" s="91">
        <f t="shared" si="148"/>
        <v>0</v>
      </c>
      <c r="O486" s="91" t="str">
        <f t="shared" si="149"/>
        <v/>
      </c>
      <c r="P486" s="91" t="str">
        <f t="shared" si="150"/>
        <v/>
      </c>
      <c r="Q486" s="91" t="str">
        <f t="shared" si="151"/>
        <v>HDJ</v>
      </c>
      <c r="R486" s="82"/>
      <c r="S486" s="95">
        <f t="shared" si="155"/>
        <v>0</v>
      </c>
      <c r="T486" s="95">
        <f t="shared" si="156"/>
        <v>0</v>
      </c>
      <c r="U486" s="79" t="e">
        <f>VLOOKUP($S486,'Grille de Tarif OQN'!$B$2:$S$3603,U$1,0)</f>
        <v>#N/A</v>
      </c>
      <c r="V486" s="79" t="e">
        <f>VLOOKUP($S486,'Grille de Tarif OQN'!$B$2:$S$3603,V$1,0)</f>
        <v>#N/A</v>
      </c>
      <c r="W486" s="79" t="e">
        <f>VLOOKUP($S486,'Grille de Tarif OQN'!$B$2:$S$3603,W$1,0)</f>
        <v>#N/A</v>
      </c>
      <c r="X486" s="79" t="e">
        <f>VLOOKUP($S486,'Grille de Tarif OQN'!$B$2:$S$3603,X$1,0)</f>
        <v>#N/A</v>
      </c>
      <c r="Y486" s="79" t="e">
        <f>VLOOKUP($S486,'Grille de Tarif OQN'!$B$2:$S$3603,Y$1,0)</f>
        <v>#N/A</v>
      </c>
      <c r="Z486" s="79" t="e">
        <f>VLOOKUP($S486,'Grille de Tarif OQN'!$B$2:$S$3603,Z$1,0)</f>
        <v>#N/A</v>
      </c>
      <c r="AA486" s="79" t="e">
        <f>VLOOKUP($S486,'Grille de Tarif OQN'!$B$2:$S$3603,AA$1,0)</f>
        <v>#N/A</v>
      </c>
      <c r="AB486" s="79" t="e">
        <f>VLOOKUP($S486,'Grille de Tarif OQN'!$B$2:$S$3603,AB$1,0)</f>
        <v>#N/A</v>
      </c>
      <c r="AC486" s="79" t="e">
        <f>VLOOKUP($S486,'Grille de Tarif OQN'!$B$2:$S$3603,AC$1,0)</f>
        <v>#N/A</v>
      </c>
      <c r="AD486" s="79" t="e">
        <f>VLOOKUP($S486,'Grille de Tarif OQN'!$B$2:$S$3603,AD$1,0)</f>
        <v>#N/A</v>
      </c>
      <c r="AE486" s="79" t="e">
        <f>VLOOKUP($S486,'Grille de Tarif OQN'!$B$2:$S$3603,AE$1,0)</f>
        <v>#N/A</v>
      </c>
      <c r="AF486" s="79" t="e">
        <f>VLOOKUP($S486,'Grille de Tarif OQN'!$B$2:$S$3603,AF$1,0)</f>
        <v>#N/A</v>
      </c>
      <c r="AG486" s="79" t="e">
        <f>VLOOKUP($S486,'Grille de Tarif OQN'!$B$2:$S$3603,AG$1,0)</f>
        <v>#N/A</v>
      </c>
      <c r="AH486" s="79" t="e">
        <f>VLOOKUP($S486,'Grille de Tarif OQN'!$B$2:$S$3603,AH$1,0)</f>
        <v>#N/A</v>
      </c>
      <c r="AI486" s="79" t="e">
        <f>VLOOKUP($S486,'Grille de Tarif OQN'!$B$2:$S$3603,AI$1,0)</f>
        <v>#N/A</v>
      </c>
      <c r="AJ486" s="79" t="e">
        <f>VLOOKUP($S486,'Grille de Tarif OQN'!$B$2:$S$3603,AJ$1,0)</f>
        <v>#N/A</v>
      </c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72"/>
      <c r="AV486"/>
      <c r="AW486"/>
      <c r="AX486"/>
      <c r="AY486"/>
      <c r="AZ486" s="96">
        <f t="shared" si="157"/>
        <v>0</v>
      </c>
      <c r="BA486" s="24" t="e">
        <f t="shared" si="158"/>
        <v>#N/A</v>
      </c>
      <c r="BB486" s="24" t="e">
        <f t="shared" si="159"/>
        <v>#N/A</v>
      </c>
      <c r="BC486" s="24" t="e">
        <f t="shared" si="152"/>
        <v>#N/A</v>
      </c>
      <c r="BD486" s="24" t="e">
        <f t="shared" si="153"/>
        <v>#N/A</v>
      </c>
      <c r="BE486"/>
      <c r="BF486" t="e">
        <f t="shared" si="160"/>
        <v>#N/A</v>
      </c>
      <c r="BG486" t="str">
        <f t="shared" si="161"/>
        <v>HDJ</v>
      </c>
      <c r="BH486" s="20" t="e">
        <f t="shared" si="162"/>
        <v>#N/A</v>
      </c>
      <c r="BI486" s="20" t="e">
        <f t="shared" si="163"/>
        <v>#N/A</v>
      </c>
      <c r="BJ486" s="20" t="e">
        <f t="shared" si="164"/>
        <v>#N/A</v>
      </c>
      <c r="BK486" s="20" t="e">
        <f t="shared" si="165"/>
        <v>#N/A</v>
      </c>
      <c r="BL486" s="20" t="e">
        <f t="shared" si="166"/>
        <v>#N/A</v>
      </c>
      <c r="BM486" s="20" t="e">
        <f t="shared" si="154"/>
        <v>#N/A</v>
      </c>
      <c r="BN486" s="20" t="e">
        <f t="shared" si="167"/>
        <v>#N/A</v>
      </c>
    </row>
    <row r="487" spans="1:66">
      <c r="A487" s="92"/>
      <c r="B487" s="90"/>
      <c r="C487" s="90"/>
      <c r="D487" s="93"/>
      <c r="E487" s="93"/>
      <c r="F487" s="93"/>
      <c r="G487" s="93"/>
      <c r="H487" s="93"/>
      <c r="I487" s="93"/>
      <c r="J487" s="93"/>
      <c r="K487" s="93"/>
      <c r="L487" s="92"/>
      <c r="M487" s="93"/>
      <c r="N487" s="91">
        <f t="shared" si="148"/>
        <v>0</v>
      </c>
      <c r="O487" s="91" t="str">
        <f t="shared" si="149"/>
        <v/>
      </c>
      <c r="P487" s="91" t="str">
        <f t="shared" si="150"/>
        <v/>
      </c>
      <c r="Q487" s="91" t="str">
        <f t="shared" si="151"/>
        <v>HDJ</v>
      </c>
      <c r="R487" s="82"/>
      <c r="S487" s="95">
        <f t="shared" si="155"/>
        <v>0</v>
      </c>
      <c r="T487" s="95">
        <f t="shared" si="156"/>
        <v>0</v>
      </c>
      <c r="U487" s="79" t="e">
        <f>VLOOKUP($S487,'Grille de Tarif OQN'!$B$2:$S$3603,U$1,0)</f>
        <v>#N/A</v>
      </c>
      <c r="V487" s="79" t="e">
        <f>VLOOKUP($S487,'Grille de Tarif OQN'!$B$2:$S$3603,V$1,0)</f>
        <v>#N/A</v>
      </c>
      <c r="W487" s="79" t="e">
        <f>VLOOKUP($S487,'Grille de Tarif OQN'!$B$2:$S$3603,W$1,0)</f>
        <v>#N/A</v>
      </c>
      <c r="X487" s="79" t="e">
        <f>VLOOKUP($S487,'Grille de Tarif OQN'!$B$2:$S$3603,X$1,0)</f>
        <v>#N/A</v>
      </c>
      <c r="Y487" s="79" t="e">
        <f>VLOOKUP($S487,'Grille de Tarif OQN'!$B$2:$S$3603,Y$1,0)</f>
        <v>#N/A</v>
      </c>
      <c r="Z487" s="79" t="e">
        <f>VLOOKUP($S487,'Grille de Tarif OQN'!$B$2:$S$3603,Z$1,0)</f>
        <v>#N/A</v>
      </c>
      <c r="AA487" s="79" t="e">
        <f>VLOOKUP($S487,'Grille de Tarif OQN'!$B$2:$S$3603,AA$1,0)</f>
        <v>#N/A</v>
      </c>
      <c r="AB487" s="79" t="e">
        <f>VLOOKUP($S487,'Grille de Tarif OQN'!$B$2:$S$3603,AB$1,0)</f>
        <v>#N/A</v>
      </c>
      <c r="AC487" s="79" t="e">
        <f>VLOOKUP($S487,'Grille de Tarif OQN'!$B$2:$S$3603,AC$1,0)</f>
        <v>#N/A</v>
      </c>
      <c r="AD487" s="79" t="e">
        <f>VLOOKUP($S487,'Grille de Tarif OQN'!$B$2:$S$3603,AD$1,0)</f>
        <v>#N/A</v>
      </c>
      <c r="AE487" s="79" t="e">
        <f>VLOOKUP($S487,'Grille de Tarif OQN'!$B$2:$S$3603,AE$1,0)</f>
        <v>#N/A</v>
      </c>
      <c r="AF487" s="79" t="e">
        <f>VLOOKUP($S487,'Grille de Tarif OQN'!$B$2:$S$3603,AF$1,0)</f>
        <v>#N/A</v>
      </c>
      <c r="AG487" s="79" t="e">
        <f>VLOOKUP($S487,'Grille de Tarif OQN'!$B$2:$S$3603,AG$1,0)</f>
        <v>#N/A</v>
      </c>
      <c r="AH487" s="79" t="e">
        <f>VLOOKUP($S487,'Grille de Tarif OQN'!$B$2:$S$3603,AH$1,0)</f>
        <v>#N/A</v>
      </c>
      <c r="AI487" s="79" t="e">
        <f>VLOOKUP($S487,'Grille de Tarif OQN'!$B$2:$S$3603,AI$1,0)</f>
        <v>#N/A</v>
      </c>
      <c r="AJ487" s="79" t="e">
        <f>VLOOKUP($S487,'Grille de Tarif OQN'!$B$2:$S$3603,AJ$1,0)</f>
        <v>#N/A</v>
      </c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72"/>
      <c r="AV487"/>
      <c r="AW487"/>
      <c r="AX487"/>
      <c r="AY487"/>
      <c r="AZ487" s="96">
        <f t="shared" si="157"/>
        <v>0</v>
      </c>
      <c r="BA487" s="24" t="e">
        <f t="shared" si="158"/>
        <v>#N/A</v>
      </c>
      <c r="BB487" s="24" t="e">
        <f t="shared" si="159"/>
        <v>#N/A</v>
      </c>
      <c r="BC487" s="24" t="e">
        <f t="shared" si="152"/>
        <v>#N/A</v>
      </c>
      <c r="BD487" s="24" t="e">
        <f t="shared" si="153"/>
        <v>#N/A</v>
      </c>
      <c r="BE487"/>
      <c r="BF487" t="e">
        <f t="shared" si="160"/>
        <v>#N/A</v>
      </c>
      <c r="BG487" t="str">
        <f t="shared" si="161"/>
        <v>HDJ</v>
      </c>
      <c r="BH487" s="20" t="e">
        <f t="shared" si="162"/>
        <v>#N/A</v>
      </c>
      <c r="BI487" s="20" t="e">
        <f t="shared" si="163"/>
        <v>#N/A</v>
      </c>
      <c r="BJ487" s="20" t="e">
        <f t="shared" si="164"/>
        <v>#N/A</v>
      </c>
      <c r="BK487" s="20" t="e">
        <f t="shared" si="165"/>
        <v>#N/A</v>
      </c>
      <c r="BL487" s="20" t="e">
        <f t="shared" si="166"/>
        <v>#N/A</v>
      </c>
      <c r="BM487" s="20" t="e">
        <f t="shared" si="154"/>
        <v>#N/A</v>
      </c>
      <c r="BN487" s="20" t="e">
        <f t="shared" si="167"/>
        <v>#N/A</v>
      </c>
    </row>
    <row r="488" spans="1:66">
      <c r="A488" s="92"/>
      <c r="B488" s="90"/>
      <c r="C488" s="90"/>
      <c r="D488" s="93"/>
      <c r="E488" s="93"/>
      <c r="F488" s="93"/>
      <c r="G488" s="93"/>
      <c r="H488" s="93"/>
      <c r="I488" s="93"/>
      <c r="J488" s="93"/>
      <c r="K488" s="93"/>
      <c r="L488" s="92"/>
      <c r="M488" s="93"/>
      <c r="N488" s="91">
        <f t="shared" si="148"/>
        <v>0</v>
      </c>
      <c r="O488" s="91" t="str">
        <f t="shared" si="149"/>
        <v/>
      </c>
      <c r="P488" s="91" t="str">
        <f t="shared" si="150"/>
        <v/>
      </c>
      <c r="Q488" s="91" t="str">
        <f t="shared" si="151"/>
        <v>HDJ</v>
      </c>
      <c r="R488" s="82"/>
      <c r="S488" s="95">
        <f t="shared" si="155"/>
        <v>0</v>
      </c>
      <c r="T488" s="95">
        <f t="shared" si="156"/>
        <v>0</v>
      </c>
      <c r="U488" s="79" t="e">
        <f>VLOOKUP($S488,'Grille de Tarif OQN'!$B$2:$S$3603,U$1,0)</f>
        <v>#N/A</v>
      </c>
      <c r="V488" s="79" t="e">
        <f>VLOOKUP($S488,'Grille de Tarif OQN'!$B$2:$S$3603,V$1,0)</f>
        <v>#N/A</v>
      </c>
      <c r="W488" s="79" t="e">
        <f>VLOOKUP($S488,'Grille de Tarif OQN'!$B$2:$S$3603,W$1,0)</f>
        <v>#N/A</v>
      </c>
      <c r="X488" s="79" t="e">
        <f>VLOOKUP($S488,'Grille de Tarif OQN'!$B$2:$S$3603,X$1,0)</f>
        <v>#N/A</v>
      </c>
      <c r="Y488" s="79" t="e">
        <f>VLOOKUP($S488,'Grille de Tarif OQN'!$B$2:$S$3603,Y$1,0)</f>
        <v>#N/A</v>
      </c>
      <c r="Z488" s="79" t="e">
        <f>VLOOKUP($S488,'Grille de Tarif OQN'!$B$2:$S$3603,Z$1,0)</f>
        <v>#N/A</v>
      </c>
      <c r="AA488" s="79" t="e">
        <f>VLOOKUP($S488,'Grille de Tarif OQN'!$B$2:$S$3603,AA$1,0)</f>
        <v>#N/A</v>
      </c>
      <c r="AB488" s="79" t="e">
        <f>VLOOKUP($S488,'Grille de Tarif OQN'!$B$2:$S$3603,AB$1,0)</f>
        <v>#N/A</v>
      </c>
      <c r="AC488" s="79" t="e">
        <f>VLOOKUP($S488,'Grille de Tarif OQN'!$B$2:$S$3603,AC$1,0)</f>
        <v>#N/A</v>
      </c>
      <c r="AD488" s="79" t="e">
        <f>VLOOKUP($S488,'Grille de Tarif OQN'!$B$2:$S$3603,AD$1,0)</f>
        <v>#N/A</v>
      </c>
      <c r="AE488" s="79" t="e">
        <f>VLOOKUP($S488,'Grille de Tarif OQN'!$B$2:$S$3603,AE$1,0)</f>
        <v>#N/A</v>
      </c>
      <c r="AF488" s="79" t="e">
        <f>VLOOKUP($S488,'Grille de Tarif OQN'!$B$2:$S$3603,AF$1,0)</f>
        <v>#N/A</v>
      </c>
      <c r="AG488" s="79" t="e">
        <f>VLOOKUP($S488,'Grille de Tarif OQN'!$B$2:$S$3603,AG$1,0)</f>
        <v>#N/A</v>
      </c>
      <c r="AH488" s="79" t="e">
        <f>VLOOKUP($S488,'Grille de Tarif OQN'!$B$2:$S$3603,AH$1,0)</f>
        <v>#N/A</v>
      </c>
      <c r="AI488" s="79" t="e">
        <f>VLOOKUP($S488,'Grille de Tarif OQN'!$B$2:$S$3603,AI$1,0)</f>
        <v>#N/A</v>
      </c>
      <c r="AJ488" s="79" t="e">
        <f>VLOOKUP($S488,'Grille de Tarif OQN'!$B$2:$S$3603,AJ$1,0)</f>
        <v>#N/A</v>
      </c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72"/>
      <c r="AV488"/>
      <c r="AW488"/>
      <c r="AX488"/>
      <c r="AY488"/>
      <c r="AZ488" s="96">
        <f t="shared" si="157"/>
        <v>0</v>
      </c>
      <c r="BA488" s="24" t="e">
        <f t="shared" si="158"/>
        <v>#N/A</v>
      </c>
      <c r="BB488" s="24" t="e">
        <f t="shared" si="159"/>
        <v>#N/A</v>
      </c>
      <c r="BC488" s="24" t="e">
        <f t="shared" si="152"/>
        <v>#N/A</v>
      </c>
      <c r="BD488" s="24" t="e">
        <f t="shared" si="153"/>
        <v>#N/A</v>
      </c>
      <c r="BE488"/>
      <c r="BF488" t="e">
        <f t="shared" si="160"/>
        <v>#N/A</v>
      </c>
      <c r="BG488" t="str">
        <f t="shared" si="161"/>
        <v>HDJ</v>
      </c>
      <c r="BH488" s="20" t="e">
        <f t="shared" si="162"/>
        <v>#N/A</v>
      </c>
      <c r="BI488" s="20" t="e">
        <f t="shared" si="163"/>
        <v>#N/A</v>
      </c>
      <c r="BJ488" s="20" t="e">
        <f t="shared" si="164"/>
        <v>#N/A</v>
      </c>
      <c r="BK488" s="20" t="e">
        <f t="shared" si="165"/>
        <v>#N/A</v>
      </c>
      <c r="BL488" s="20" t="e">
        <f t="shared" si="166"/>
        <v>#N/A</v>
      </c>
      <c r="BM488" s="20" t="e">
        <f t="shared" si="154"/>
        <v>#N/A</v>
      </c>
      <c r="BN488" s="20" t="e">
        <f t="shared" si="167"/>
        <v>#N/A</v>
      </c>
    </row>
    <row r="489" spans="1:66">
      <c r="A489" s="92"/>
      <c r="B489" s="90"/>
      <c r="C489" s="90"/>
      <c r="D489" s="93"/>
      <c r="E489" s="93"/>
      <c r="F489" s="93"/>
      <c r="G489" s="93"/>
      <c r="H489" s="93"/>
      <c r="I489" s="93"/>
      <c r="J489" s="93"/>
      <c r="K489" s="93"/>
      <c r="L489" s="92"/>
      <c r="M489" s="93"/>
      <c r="N489" s="91">
        <f t="shared" si="148"/>
        <v>0</v>
      </c>
      <c r="O489" s="91" t="str">
        <f t="shared" si="149"/>
        <v/>
      </c>
      <c r="P489" s="91" t="str">
        <f t="shared" si="150"/>
        <v/>
      </c>
      <c r="Q489" s="91" t="str">
        <f t="shared" si="151"/>
        <v>HDJ</v>
      </c>
      <c r="R489" s="82"/>
      <c r="S489" s="95">
        <f t="shared" si="155"/>
        <v>0</v>
      </c>
      <c r="T489" s="95">
        <f t="shared" si="156"/>
        <v>0</v>
      </c>
      <c r="U489" s="79" t="e">
        <f>VLOOKUP($S489,'Grille de Tarif OQN'!$B$2:$S$3603,U$1,0)</f>
        <v>#N/A</v>
      </c>
      <c r="V489" s="79" t="e">
        <f>VLOOKUP($S489,'Grille de Tarif OQN'!$B$2:$S$3603,V$1,0)</f>
        <v>#N/A</v>
      </c>
      <c r="W489" s="79" t="e">
        <f>VLOOKUP($S489,'Grille de Tarif OQN'!$B$2:$S$3603,W$1,0)</f>
        <v>#N/A</v>
      </c>
      <c r="X489" s="79" t="e">
        <f>VLOOKUP($S489,'Grille de Tarif OQN'!$B$2:$S$3603,X$1,0)</f>
        <v>#N/A</v>
      </c>
      <c r="Y489" s="79" t="e">
        <f>VLOOKUP($S489,'Grille de Tarif OQN'!$B$2:$S$3603,Y$1,0)</f>
        <v>#N/A</v>
      </c>
      <c r="Z489" s="79" t="e">
        <f>VLOOKUP($S489,'Grille de Tarif OQN'!$B$2:$S$3603,Z$1,0)</f>
        <v>#N/A</v>
      </c>
      <c r="AA489" s="79" t="e">
        <f>VLOOKUP($S489,'Grille de Tarif OQN'!$B$2:$S$3603,AA$1,0)</f>
        <v>#N/A</v>
      </c>
      <c r="AB489" s="79" t="e">
        <f>VLOOKUP($S489,'Grille de Tarif OQN'!$B$2:$S$3603,AB$1,0)</f>
        <v>#N/A</v>
      </c>
      <c r="AC489" s="79" t="e">
        <f>VLOOKUP($S489,'Grille de Tarif OQN'!$B$2:$S$3603,AC$1,0)</f>
        <v>#N/A</v>
      </c>
      <c r="AD489" s="79" t="e">
        <f>VLOOKUP($S489,'Grille de Tarif OQN'!$B$2:$S$3603,AD$1,0)</f>
        <v>#N/A</v>
      </c>
      <c r="AE489" s="79" t="e">
        <f>VLOOKUP($S489,'Grille de Tarif OQN'!$B$2:$S$3603,AE$1,0)</f>
        <v>#N/A</v>
      </c>
      <c r="AF489" s="79" t="e">
        <f>VLOOKUP($S489,'Grille de Tarif OQN'!$B$2:$S$3603,AF$1,0)</f>
        <v>#N/A</v>
      </c>
      <c r="AG489" s="79" t="e">
        <f>VLOOKUP($S489,'Grille de Tarif OQN'!$B$2:$S$3603,AG$1,0)</f>
        <v>#N/A</v>
      </c>
      <c r="AH489" s="79" t="e">
        <f>VLOOKUP($S489,'Grille de Tarif OQN'!$B$2:$S$3603,AH$1,0)</f>
        <v>#N/A</v>
      </c>
      <c r="AI489" s="79" t="e">
        <f>VLOOKUP($S489,'Grille de Tarif OQN'!$B$2:$S$3603,AI$1,0)</f>
        <v>#N/A</v>
      </c>
      <c r="AJ489" s="79" t="e">
        <f>VLOOKUP($S489,'Grille de Tarif OQN'!$B$2:$S$3603,AJ$1,0)</f>
        <v>#N/A</v>
      </c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72"/>
      <c r="AV489"/>
      <c r="AW489"/>
      <c r="AX489"/>
      <c r="AY489"/>
      <c r="AZ489" s="96">
        <f t="shared" si="157"/>
        <v>0</v>
      </c>
      <c r="BA489" s="24" t="e">
        <f t="shared" si="158"/>
        <v>#N/A</v>
      </c>
      <c r="BB489" s="24" t="e">
        <f t="shared" si="159"/>
        <v>#N/A</v>
      </c>
      <c r="BC489" s="24" t="e">
        <f t="shared" si="152"/>
        <v>#N/A</v>
      </c>
      <c r="BD489" s="24" t="e">
        <f t="shared" si="153"/>
        <v>#N/A</v>
      </c>
      <c r="BE489"/>
      <c r="BF489" t="e">
        <f t="shared" si="160"/>
        <v>#N/A</v>
      </c>
      <c r="BG489" t="str">
        <f t="shared" si="161"/>
        <v>HDJ</v>
      </c>
      <c r="BH489" s="20" t="e">
        <f t="shared" si="162"/>
        <v>#N/A</v>
      </c>
      <c r="BI489" s="20" t="e">
        <f t="shared" si="163"/>
        <v>#N/A</v>
      </c>
      <c r="BJ489" s="20" t="e">
        <f t="shared" si="164"/>
        <v>#N/A</v>
      </c>
      <c r="BK489" s="20" t="e">
        <f t="shared" si="165"/>
        <v>#N/A</v>
      </c>
      <c r="BL489" s="20" t="e">
        <f t="shared" si="166"/>
        <v>#N/A</v>
      </c>
      <c r="BM489" s="20" t="e">
        <f t="shared" si="154"/>
        <v>#N/A</v>
      </c>
      <c r="BN489" s="20" t="e">
        <f t="shared" si="167"/>
        <v>#N/A</v>
      </c>
    </row>
    <row r="490" spans="1:66">
      <c r="A490" s="92"/>
      <c r="B490" s="90"/>
      <c r="C490" s="90"/>
      <c r="D490" s="93"/>
      <c r="E490" s="93"/>
      <c r="F490" s="93"/>
      <c r="G490" s="93"/>
      <c r="H490" s="93"/>
      <c r="I490" s="93"/>
      <c r="J490" s="93"/>
      <c r="K490" s="93"/>
      <c r="L490" s="92"/>
      <c r="M490" s="93"/>
      <c r="N490" s="91">
        <f t="shared" si="148"/>
        <v>0</v>
      </c>
      <c r="O490" s="91" t="str">
        <f t="shared" si="149"/>
        <v/>
      </c>
      <c r="P490" s="91" t="str">
        <f t="shared" si="150"/>
        <v/>
      </c>
      <c r="Q490" s="91" t="str">
        <f t="shared" si="151"/>
        <v>HDJ</v>
      </c>
      <c r="R490" s="82"/>
      <c r="S490" s="95">
        <f t="shared" si="155"/>
        <v>0</v>
      </c>
      <c r="T490" s="95">
        <f t="shared" si="156"/>
        <v>0</v>
      </c>
      <c r="U490" s="79" t="e">
        <f>VLOOKUP($S490,'Grille de Tarif OQN'!$B$2:$S$3603,U$1,0)</f>
        <v>#N/A</v>
      </c>
      <c r="V490" s="79" t="e">
        <f>VLOOKUP($S490,'Grille de Tarif OQN'!$B$2:$S$3603,V$1,0)</f>
        <v>#N/A</v>
      </c>
      <c r="W490" s="79" t="e">
        <f>VLOOKUP($S490,'Grille de Tarif OQN'!$B$2:$S$3603,W$1,0)</f>
        <v>#N/A</v>
      </c>
      <c r="X490" s="79" t="e">
        <f>VLOOKUP($S490,'Grille de Tarif OQN'!$B$2:$S$3603,X$1,0)</f>
        <v>#N/A</v>
      </c>
      <c r="Y490" s="79" t="e">
        <f>VLOOKUP($S490,'Grille de Tarif OQN'!$B$2:$S$3603,Y$1,0)</f>
        <v>#N/A</v>
      </c>
      <c r="Z490" s="79" t="e">
        <f>VLOOKUP($S490,'Grille de Tarif OQN'!$B$2:$S$3603,Z$1,0)</f>
        <v>#N/A</v>
      </c>
      <c r="AA490" s="79" t="e">
        <f>VLOOKUP($S490,'Grille de Tarif OQN'!$B$2:$S$3603,AA$1,0)</f>
        <v>#N/A</v>
      </c>
      <c r="AB490" s="79" t="e">
        <f>VLOOKUP($S490,'Grille de Tarif OQN'!$B$2:$S$3603,AB$1,0)</f>
        <v>#N/A</v>
      </c>
      <c r="AC490" s="79" t="e">
        <f>VLOOKUP($S490,'Grille de Tarif OQN'!$B$2:$S$3603,AC$1,0)</f>
        <v>#N/A</v>
      </c>
      <c r="AD490" s="79" t="e">
        <f>VLOOKUP($S490,'Grille de Tarif OQN'!$B$2:$S$3603,AD$1,0)</f>
        <v>#N/A</v>
      </c>
      <c r="AE490" s="79" t="e">
        <f>VLOOKUP($S490,'Grille de Tarif OQN'!$B$2:$S$3603,AE$1,0)</f>
        <v>#N/A</v>
      </c>
      <c r="AF490" s="79" t="e">
        <f>VLOOKUP($S490,'Grille de Tarif OQN'!$B$2:$S$3603,AF$1,0)</f>
        <v>#N/A</v>
      </c>
      <c r="AG490" s="79" t="e">
        <f>VLOOKUP($S490,'Grille de Tarif OQN'!$B$2:$S$3603,AG$1,0)</f>
        <v>#N/A</v>
      </c>
      <c r="AH490" s="79" t="e">
        <f>VLOOKUP($S490,'Grille de Tarif OQN'!$B$2:$S$3603,AH$1,0)</f>
        <v>#N/A</v>
      </c>
      <c r="AI490" s="79" t="e">
        <f>VLOOKUP($S490,'Grille de Tarif OQN'!$B$2:$S$3603,AI$1,0)</f>
        <v>#N/A</v>
      </c>
      <c r="AJ490" s="79" t="e">
        <f>VLOOKUP($S490,'Grille de Tarif OQN'!$B$2:$S$3603,AJ$1,0)</f>
        <v>#N/A</v>
      </c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72"/>
      <c r="AV490"/>
      <c r="AW490"/>
      <c r="AX490"/>
      <c r="AY490"/>
      <c r="AZ490" s="96">
        <f t="shared" si="157"/>
        <v>0</v>
      </c>
      <c r="BA490" s="24" t="e">
        <f t="shared" si="158"/>
        <v>#N/A</v>
      </c>
      <c r="BB490" s="24" t="e">
        <f t="shared" si="159"/>
        <v>#N/A</v>
      </c>
      <c r="BC490" s="24" t="e">
        <f t="shared" si="152"/>
        <v>#N/A</v>
      </c>
      <c r="BD490" s="24" t="e">
        <f t="shared" si="153"/>
        <v>#N/A</v>
      </c>
      <c r="BE490"/>
      <c r="BF490" t="e">
        <f t="shared" si="160"/>
        <v>#N/A</v>
      </c>
      <c r="BG490" t="str">
        <f t="shared" si="161"/>
        <v>HDJ</v>
      </c>
      <c r="BH490" s="20" t="e">
        <f t="shared" si="162"/>
        <v>#N/A</v>
      </c>
      <c r="BI490" s="20" t="e">
        <f t="shared" si="163"/>
        <v>#N/A</v>
      </c>
      <c r="BJ490" s="20" t="e">
        <f t="shared" si="164"/>
        <v>#N/A</v>
      </c>
      <c r="BK490" s="20" t="e">
        <f t="shared" si="165"/>
        <v>#N/A</v>
      </c>
      <c r="BL490" s="20" t="e">
        <f t="shared" si="166"/>
        <v>#N/A</v>
      </c>
      <c r="BM490" s="20" t="e">
        <f t="shared" si="154"/>
        <v>#N/A</v>
      </c>
      <c r="BN490" s="20" t="e">
        <f t="shared" si="167"/>
        <v>#N/A</v>
      </c>
    </row>
    <row r="491" spans="1:66">
      <c r="A491" s="92"/>
      <c r="B491" s="90"/>
      <c r="C491" s="90"/>
      <c r="D491" s="93"/>
      <c r="E491" s="93"/>
      <c r="F491" s="93"/>
      <c r="G491" s="93"/>
      <c r="H491" s="93"/>
      <c r="I491" s="93"/>
      <c r="J491" s="93"/>
      <c r="K491" s="93"/>
      <c r="L491" s="92"/>
      <c r="M491" s="93"/>
      <c r="N491" s="91">
        <f t="shared" si="148"/>
        <v>0</v>
      </c>
      <c r="O491" s="91" t="str">
        <f t="shared" si="149"/>
        <v/>
      </c>
      <c r="P491" s="91" t="str">
        <f t="shared" si="150"/>
        <v/>
      </c>
      <c r="Q491" s="91" t="str">
        <f t="shared" si="151"/>
        <v>HDJ</v>
      </c>
      <c r="R491" s="82"/>
      <c r="S491" s="95">
        <f t="shared" si="155"/>
        <v>0</v>
      </c>
      <c r="T491" s="95">
        <f t="shared" si="156"/>
        <v>0</v>
      </c>
      <c r="U491" s="79" t="e">
        <f>VLOOKUP($S491,'Grille de Tarif OQN'!$B$2:$S$3603,U$1,0)</f>
        <v>#N/A</v>
      </c>
      <c r="V491" s="79" t="e">
        <f>VLOOKUP($S491,'Grille de Tarif OQN'!$B$2:$S$3603,V$1,0)</f>
        <v>#N/A</v>
      </c>
      <c r="W491" s="79" t="e">
        <f>VLOOKUP($S491,'Grille de Tarif OQN'!$B$2:$S$3603,W$1,0)</f>
        <v>#N/A</v>
      </c>
      <c r="X491" s="79" t="e">
        <f>VLOOKUP($S491,'Grille de Tarif OQN'!$B$2:$S$3603,X$1,0)</f>
        <v>#N/A</v>
      </c>
      <c r="Y491" s="79" t="e">
        <f>VLOOKUP($S491,'Grille de Tarif OQN'!$B$2:$S$3603,Y$1,0)</f>
        <v>#N/A</v>
      </c>
      <c r="Z491" s="79" t="e">
        <f>VLOOKUP($S491,'Grille de Tarif OQN'!$B$2:$S$3603,Z$1,0)</f>
        <v>#N/A</v>
      </c>
      <c r="AA491" s="79" t="e">
        <f>VLOOKUP($S491,'Grille de Tarif OQN'!$B$2:$S$3603,AA$1,0)</f>
        <v>#N/A</v>
      </c>
      <c r="AB491" s="79" t="e">
        <f>VLOOKUP($S491,'Grille de Tarif OQN'!$B$2:$S$3603,AB$1,0)</f>
        <v>#N/A</v>
      </c>
      <c r="AC491" s="79" t="e">
        <f>VLOOKUP($S491,'Grille de Tarif OQN'!$B$2:$S$3603,AC$1,0)</f>
        <v>#N/A</v>
      </c>
      <c r="AD491" s="79" t="e">
        <f>VLOOKUP($S491,'Grille de Tarif OQN'!$B$2:$S$3603,AD$1,0)</f>
        <v>#N/A</v>
      </c>
      <c r="AE491" s="79" t="e">
        <f>VLOOKUP($S491,'Grille de Tarif OQN'!$B$2:$S$3603,AE$1,0)</f>
        <v>#N/A</v>
      </c>
      <c r="AF491" s="79" t="e">
        <f>VLOOKUP($S491,'Grille de Tarif OQN'!$B$2:$S$3603,AF$1,0)</f>
        <v>#N/A</v>
      </c>
      <c r="AG491" s="79" t="e">
        <f>VLOOKUP($S491,'Grille de Tarif OQN'!$B$2:$S$3603,AG$1,0)</f>
        <v>#N/A</v>
      </c>
      <c r="AH491" s="79" t="e">
        <f>VLOOKUP($S491,'Grille de Tarif OQN'!$B$2:$S$3603,AH$1,0)</f>
        <v>#N/A</v>
      </c>
      <c r="AI491" s="79" t="e">
        <f>VLOOKUP($S491,'Grille de Tarif OQN'!$B$2:$S$3603,AI$1,0)</f>
        <v>#N/A</v>
      </c>
      <c r="AJ491" s="79" t="e">
        <f>VLOOKUP($S491,'Grille de Tarif OQN'!$B$2:$S$3603,AJ$1,0)</f>
        <v>#N/A</v>
      </c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72"/>
      <c r="AV491"/>
      <c r="AW491"/>
      <c r="AX491"/>
      <c r="AY491"/>
      <c r="AZ491" s="96">
        <f t="shared" si="157"/>
        <v>0</v>
      </c>
      <c r="BA491" s="24" t="e">
        <f t="shared" si="158"/>
        <v>#N/A</v>
      </c>
      <c r="BB491" s="24" t="e">
        <f t="shared" si="159"/>
        <v>#N/A</v>
      </c>
      <c r="BC491" s="24" t="e">
        <f t="shared" si="152"/>
        <v>#N/A</v>
      </c>
      <c r="BD491" s="24" t="e">
        <f t="shared" si="153"/>
        <v>#N/A</v>
      </c>
      <c r="BE491"/>
      <c r="BF491" t="e">
        <f t="shared" si="160"/>
        <v>#N/A</v>
      </c>
      <c r="BG491" t="str">
        <f t="shared" si="161"/>
        <v>HDJ</v>
      </c>
      <c r="BH491" s="20" t="e">
        <f t="shared" si="162"/>
        <v>#N/A</v>
      </c>
      <c r="BI491" s="20" t="e">
        <f t="shared" si="163"/>
        <v>#N/A</v>
      </c>
      <c r="BJ491" s="20" t="e">
        <f t="shared" si="164"/>
        <v>#N/A</v>
      </c>
      <c r="BK491" s="20" t="e">
        <f t="shared" si="165"/>
        <v>#N/A</v>
      </c>
      <c r="BL491" s="20" t="e">
        <f t="shared" si="166"/>
        <v>#N/A</v>
      </c>
      <c r="BM491" s="20" t="e">
        <f t="shared" si="154"/>
        <v>#N/A</v>
      </c>
      <c r="BN491" s="20" t="e">
        <f t="shared" si="167"/>
        <v>#N/A</v>
      </c>
    </row>
    <row r="492" spans="1:66">
      <c r="A492" s="92"/>
      <c r="B492" s="90"/>
      <c r="C492" s="90"/>
      <c r="D492" s="93"/>
      <c r="E492" s="93"/>
      <c r="F492" s="93"/>
      <c r="G492" s="93"/>
      <c r="H492" s="93"/>
      <c r="I492" s="93"/>
      <c r="J492" s="93"/>
      <c r="K492" s="93"/>
      <c r="L492" s="92"/>
      <c r="M492" s="93"/>
      <c r="N492" s="91">
        <f t="shared" si="148"/>
        <v>0</v>
      </c>
      <c r="O492" s="91" t="str">
        <f t="shared" si="149"/>
        <v/>
      </c>
      <c r="P492" s="91" t="str">
        <f t="shared" si="150"/>
        <v/>
      </c>
      <c r="Q492" s="91" t="str">
        <f t="shared" si="151"/>
        <v>HDJ</v>
      </c>
      <c r="R492" s="82"/>
      <c r="S492" s="95">
        <f t="shared" si="155"/>
        <v>0</v>
      </c>
      <c r="T492" s="95">
        <f t="shared" si="156"/>
        <v>0</v>
      </c>
      <c r="U492" s="79" t="e">
        <f>VLOOKUP($S492,'Grille de Tarif OQN'!$B$2:$S$3603,U$1,0)</f>
        <v>#N/A</v>
      </c>
      <c r="V492" s="79" t="e">
        <f>VLOOKUP($S492,'Grille de Tarif OQN'!$B$2:$S$3603,V$1,0)</f>
        <v>#N/A</v>
      </c>
      <c r="W492" s="79" t="e">
        <f>VLOOKUP($S492,'Grille de Tarif OQN'!$B$2:$S$3603,W$1,0)</f>
        <v>#N/A</v>
      </c>
      <c r="X492" s="79" t="e">
        <f>VLOOKUP($S492,'Grille de Tarif OQN'!$B$2:$S$3603,X$1,0)</f>
        <v>#N/A</v>
      </c>
      <c r="Y492" s="79" t="e">
        <f>VLOOKUP($S492,'Grille de Tarif OQN'!$B$2:$S$3603,Y$1,0)</f>
        <v>#N/A</v>
      </c>
      <c r="Z492" s="79" t="e">
        <f>VLOOKUP($S492,'Grille de Tarif OQN'!$B$2:$S$3603,Z$1,0)</f>
        <v>#N/A</v>
      </c>
      <c r="AA492" s="79" t="e">
        <f>VLOOKUP($S492,'Grille de Tarif OQN'!$B$2:$S$3603,AA$1,0)</f>
        <v>#N/A</v>
      </c>
      <c r="AB492" s="79" t="e">
        <f>VLOOKUP($S492,'Grille de Tarif OQN'!$B$2:$S$3603,AB$1,0)</f>
        <v>#N/A</v>
      </c>
      <c r="AC492" s="79" t="e">
        <f>VLOOKUP($S492,'Grille de Tarif OQN'!$B$2:$S$3603,AC$1,0)</f>
        <v>#N/A</v>
      </c>
      <c r="AD492" s="79" t="e">
        <f>VLOOKUP($S492,'Grille de Tarif OQN'!$B$2:$S$3603,AD$1,0)</f>
        <v>#N/A</v>
      </c>
      <c r="AE492" s="79" t="e">
        <f>VLOOKUP($S492,'Grille de Tarif OQN'!$B$2:$S$3603,AE$1,0)</f>
        <v>#N/A</v>
      </c>
      <c r="AF492" s="79" t="e">
        <f>VLOOKUP($S492,'Grille de Tarif OQN'!$B$2:$S$3603,AF$1,0)</f>
        <v>#N/A</v>
      </c>
      <c r="AG492" s="79" t="e">
        <f>VLOOKUP($S492,'Grille de Tarif OQN'!$B$2:$S$3603,AG$1,0)</f>
        <v>#N/A</v>
      </c>
      <c r="AH492" s="79" t="e">
        <f>VLOOKUP($S492,'Grille de Tarif OQN'!$B$2:$S$3603,AH$1,0)</f>
        <v>#N/A</v>
      </c>
      <c r="AI492" s="79" t="e">
        <f>VLOOKUP($S492,'Grille de Tarif OQN'!$B$2:$S$3603,AI$1,0)</f>
        <v>#N/A</v>
      </c>
      <c r="AJ492" s="79" t="e">
        <f>VLOOKUP($S492,'Grille de Tarif OQN'!$B$2:$S$3603,AJ$1,0)</f>
        <v>#N/A</v>
      </c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72"/>
      <c r="AV492"/>
      <c r="AW492"/>
      <c r="AX492"/>
      <c r="AY492"/>
      <c r="AZ492" s="96">
        <f t="shared" si="157"/>
        <v>0</v>
      </c>
      <c r="BA492" s="24" t="e">
        <f t="shared" si="158"/>
        <v>#N/A</v>
      </c>
      <c r="BB492" s="24" t="e">
        <f t="shared" si="159"/>
        <v>#N/A</v>
      </c>
      <c r="BC492" s="24" t="e">
        <f t="shared" si="152"/>
        <v>#N/A</v>
      </c>
      <c r="BD492" s="24" t="e">
        <f t="shared" si="153"/>
        <v>#N/A</v>
      </c>
      <c r="BE492"/>
      <c r="BF492" t="e">
        <f t="shared" si="160"/>
        <v>#N/A</v>
      </c>
      <c r="BG492" t="str">
        <f t="shared" si="161"/>
        <v>HDJ</v>
      </c>
      <c r="BH492" s="20" t="e">
        <f t="shared" si="162"/>
        <v>#N/A</v>
      </c>
      <c r="BI492" s="20" t="e">
        <f t="shared" si="163"/>
        <v>#N/A</v>
      </c>
      <c r="BJ492" s="20" t="e">
        <f t="shared" si="164"/>
        <v>#N/A</v>
      </c>
      <c r="BK492" s="20" t="e">
        <f t="shared" si="165"/>
        <v>#N/A</v>
      </c>
      <c r="BL492" s="20" t="e">
        <f t="shared" si="166"/>
        <v>#N/A</v>
      </c>
      <c r="BM492" s="20" t="e">
        <f t="shared" si="154"/>
        <v>#N/A</v>
      </c>
      <c r="BN492" s="20" t="e">
        <f t="shared" si="167"/>
        <v>#N/A</v>
      </c>
    </row>
    <row r="493" spans="1:66">
      <c r="A493" s="92"/>
      <c r="B493" s="90"/>
      <c r="C493" s="90"/>
      <c r="D493" s="93"/>
      <c r="E493" s="93"/>
      <c r="F493" s="93"/>
      <c r="G493" s="93"/>
      <c r="H493" s="93"/>
      <c r="I493" s="93"/>
      <c r="J493" s="93"/>
      <c r="K493" s="93"/>
      <c r="L493" s="92"/>
      <c r="M493" s="93"/>
      <c r="N493" s="91">
        <f t="shared" si="148"/>
        <v>0</v>
      </c>
      <c r="O493" s="91" t="str">
        <f t="shared" si="149"/>
        <v/>
      </c>
      <c r="P493" s="91" t="str">
        <f t="shared" si="150"/>
        <v/>
      </c>
      <c r="Q493" s="91" t="str">
        <f t="shared" si="151"/>
        <v>HDJ</v>
      </c>
      <c r="R493" s="82"/>
      <c r="S493" s="95">
        <f t="shared" si="155"/>
        <v>0</v>
      </c>
      <c r="T493" s="95">
        <f t="shared" si="156"/>
        <v>0</v>
      </c>
      <c r="U493" s="79" t="e">
        <f>VLOOKUP($S493,'Grille de Tarif OQN'!$B$2:$S$3603,U$1,0)</f>
        <v>#N/A</v>
      </c>
      <c r="V493" s="79" t="e">
        <f>VLOOKUP($S493,'Grille de Tarif OQN'!$B$2:$S$3603,V$1,0)</f>
        <v>#N/A</v>
      </c>
      <c r="W493" s="79" t="e">
        <f>VLOOKUP($S493,'Grille de Tarif OQN'!$B$2:$S$3603,W$1,0)</f>
        <v>#N/A</v>
      </c>
      <c r="X493" s="79" t="e">
        <f>VLOOKUP($S493,'Grille de Tarif OQN'!$B$2:$S$3603,X$1,0)</f>
        <v>#N/A</v>
      </c>
      <c r="Y493" s="79" t="e">
        <f>VLOOKUP($S493,'Grille de Tarif OQN'!$B$2:$S$3603,Y$1,0)</f>
        <v>#N/A</v>
      </c>
      <c r="Z493" s="79" t="e">
        <f>VLOOKUP($S493,'Grille de Tarif OQN'!$B$2:$S$3603,Z$1,0)</f>
        <v>#N/A</v>
      </c>
      <c r="AA493" s="79" t="e">
        <f>VLOOKUP($S493,'Grille de Tarif OQN'!$B$2:$S$3603,AA$1,0)</f>
        <v>#N/A</v>
      </c>
      <c r="AB493" s="79" t="e">
        <f>VLOOKUP($S493,'Grille de Tarif OQN'!$B$2:$S$3603,AB$1,0)</f>
        <v>#N/A</v>
      </c>
      <c r="AC493" s="79" t="e">
        <f>VLOOKUP($S493,'Grille de Tarif OQN'!$B$2:$S$3603,AC$1,0)</f>
        <v>#N/A</v>
      </c>
      <c r="AD493" s="79" t="e">
        <f>VLOOKUP($S493,'Grille de Tarif OQN'!$B$2:$S$3603,AD$1,0)</f>
        <v>#N/A</v>
      </c>
      <c r="AE493" s="79" t="e">
        <f>VLOOKUP($S493,'Grille de Tarif OQN'!$B$2:$S$3603,AE$1,0)</f>
        <v>#N/A</v>
      </c>
      <c r="AF493" s="79" t="e">
        <f>VLOOKUP($S493,'Grille de Tarif OQN'!$B$2:$S$3603,AF$1,0)</f>
        <v>#N/A</v>
      </c>
      <c r="AG493" s="79" t="e">
        <f>VLOOKUP($S493,'Grille de Tarif OQN'!$B$2:$S$3603,AG$1,0)</f>
        <v>#N/A</v>
      </c>
      <c r="AH493" s="79" t="e">
        <f>VLOOKUP($S493,'Grille de Tarif OQN'!$B$2:$S$3603,AH$1,0)</f>
        <v>#N/A</v>
      </c>
      <c r="AI493" s="79" t="e">
        <f>VLOOKUP($S493,'Grille de Tarif OQN'!$B$2:$S$3603,AI$1,0)</f>
        <v>#N/A</v>
      </c>
      <c r="AJ493" s="79" t="e">
        <f>VLOOKUP($S493,'Grille de Tarif OQN'!$B$2:$S$3603,AJ$1,0)</f>
        <v>#N/A</v>
      </c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72"/>
      <c r="AV493"/>
      <c r="AW493"/>
      <c r="AX493"/>
      <c r="AY493"/>
      <c r="AZ493" s="96">
        <f t="shared" si="157"/>
        <v>0</v>
      </c>
      <c r="BA493" s="24" t="e">
        <f t="shared" si="158"/>
        <v>#N/A</v>
      </c>
      <c r="BB493" s="24" t="e">
        <f t="shared" si="159"/>
        <v>#N/A</v>
      </c>
      <c r="BC493" s="24" t="e">
        <f t="shared" si="152"/>
        <v>#N/A</v>
      </c>
      <c r="BD493" s="24" t="e">
        <f t="shared" si="153"/>
        <v>#N/A</v>
      </c>
      <c r="BE493"/>
      <c r="BF493" t="e">
        <f t="shared" si="160"/>
        <v>#N/A</v>
      </c>
      <c r="BG493" t="str">
        <f t="shared" si="161"/>
        <v>HDJ</v>
      </c>
      <c r="BH493" s="20" t="e">
        <f t="shared" si="162"/>
        <v>#N/A</v>
      </c>
      <c r="BI493" s="20" t="e">
        <f t="shared" si="163"/>
        <v>#N/A</v>
      </c>
      <c r="BJ493" s="20" t="e">
        <f t="shared" si="164"/>
        <v>#N/A</v>
      </c>
      <c r="BK493" s="20" t="e">
        <f t="shared" si="165"/>
        <v>#N/A</v>
      </c>
      <c r="BL493" s="20" t="e">
        <f t="shared" si="166"/>
        <v>#N/A</v>
      </c>
      <c r="BM493" s="20" t="e">
        <f t="shared" si="154"/>
        <v>#N/A</v>
      </c>
      <c r="BN493" s="20" t="e">
        <f t="shared" si="167"/>
        <v>#N/A</v>
      </c>
    </row>
    <row r="494" spans="1:66">
      <c r="A494" s="92"/>
      <c r="B494" s="90"/>
      <c r="C494" s="90"/>
      <c r="D494" s="93"/>
      <c r="E494" s="93"/>
      <c r="F494" s="93"/>
      <c r="G494" s="93"/>
      <c r="H494" s="93"/>
      <c r="I494" s="93"/>
      <c r="J494" s="93"/>
      <c r="K494" s="93"/>
      <c r="L494" s="92"/>
      <c r="M494" s="93"/>
      <c r="N494" s="91">
        <f t="shared" si="148"/>
        <v>0</v>
      </c>
      <c r="O494" s="91" t="str">
        <f t="shared" si="149"/>
        <v/>
      </c>
      <c r="P494" s="91" t="str">
        <f t="shared" si="150"/>
        <v/>
      </c>
      <c r="Q494" s="91" t="str">
        <f t="shared" si="151"/>
        <v>HDJ</v>
      </c>
      <c r="R494" s="82"/>
      <c r="S494" s="95">
        <f t="shared" si="155"/>
        <v>0</v>
      </c>
      <c r="T494" s="95">
        <f t="shared" si="156"/>
        <v>0</v>
      </c>
      <c r="U494" s="79" t="e">
        <f>VLOOKUP($S494,'Grille de Tarif OQN'!$B$2:$S$3603,U$1,0)</f>
        <v>#N/A</v>
      </c>
      <c r="V494" s="79" t="e">
        <f>VLOOKUP($S494,'Grille de Tarif OQN'!$B$2:$S$3603,V$1,0)</f>
        <v>#N/A</v>
      </c>
      <c r="W494" s="79" t="e">
        <f>VLOOKUP($S494,'Grille de Tarif OQN'!$B$2:$S$3603,W$1,0)</f>
        <v>#N/A</v>
      </c>
      <c r="X494" s="79" t="e">
        <f>VLOOKUP($S494,'Grille de Tarif OQN'!$B$2:$S$3603,X$1,0)</f>
        <v>#N/A</v>
      </c>
      <c r="Y494" s="79" t="e">
        <f>VLOOKUP($S494,'Grille de Tarif OQN'!$B$2:$S$3603,Y$1,0)</f>
        <v>#N/A</v>
      </c>
      <c r="Z494" s="79" t="e">
        <f>VLOOKUP($S494,'Grille de Tarif OQN'!$B$2:$S$3603,Z$1,0)</f>
        <v>#N/A</v>
      </c>
      <c r="AA494" s="79" t="e">
        <f>VLOOKUP($S494,'Grille de Tarif OQN'!$B$2:$S$3603,AA$1,0)</f>
        <v>#N/A</v>
      </c>
      <c r="AB494" s="79" t="e">
        <f>VLOOKUP($S494,'Grille de Tarif OQN'!$B$2:$S$3603,AB$1,0)</f>
        <v>#N/A</v>
      </c>
      <c r="AC494" s="79" t="e">
        <f>VLOOKUP($S494,'Grille de Tarif OQN'!$B$2:$S$3603,AC$1,0)</f>
        <v>#N/A</v>
      </c>
      <c r="AD494" s="79" t="e">
        <f>VLOOKUP($S494,'Grille de Tarif OQN'!$B$2:$S$3603,AD$1,0)</f>
        <v>#N/A</v>
      </c>
      <c r="AE494" s="79" t="e">
        <f>VLOOKUP($S494,'Grille de Tarif OQN'!$B$2:$S$3603,AE$1,0)</f>
        <v>#N/A</v>
      </c>
      <c r="AF494" s="79" t="e">
        <f>VLOOKUP($S494,'Grille de Tarif OQN'!$B$2:$S$3603,AF$1,0)</f>
        <v>#N/A</v>
      </c>
      <c r="AG494" s="79" t="e">
        <f>VLOOKUP($S494,'Grille de Tarif OQN'!$B$2:$S$3603,AG$1,0)</f>
        <v>#N/A</v>
      </c>
      <c r="AH494" s="79" t="e">
        <f>VLOOKUP($S494,'Grille de Tarif OQN'!$B$2:$S$3603,AH$1,0)</f>
        <v>#N/A</v>
      </c>
      <c r="AI494" s="79" t="e">
        <f>VLOOKUP($S494,'Grille de Tarif OQN'!$B$2:$S$3603,AI$1,0)</f>
        <v>#N/A</v>
      </c>
      <c r="AJ494" s="79" t="e">
        <f>VLOOKUP($S494,'Grille de Tarif OQN'!$B$2:$S$3603,AJ$1,0)</f>
        <v>#N/A</v>
      </c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72"/>
      <c r="AV494"/>
      <c r="AW494"/>
      <c r="AX494"/>
      <c r="AY494"/>
      <c r="AZ494" s="96">
        <f t="shared" si="157"/>
        <v>0</v>
      </c>
      <c r="BA494" s="24" t="e">
        <f t="shared" si="158"/>
        <v>#N/A</v>
      </c>
      <c r="BB494" s="24" t="e">
        <f t="shared" si="159"/>
        <v>#N/A</v>
      </c>
      <c r="BC494" s="24" t="e">
        <f t="shared" si="152"/>
        <v>#N/A</v>
      </c>
      <c r="BD494" s="24" t="e">
        <f t="shared" si="153"/>
        <v>#N/A</v>
      </c>
      <c r="BE494"/>
      <c r="BF494" t="e">
        <f t="shared" si="160"/>
        <v>#N/A</v>
      </c>
      <c r="BG494" t="str">
        <f t="shared" si="161"/>
        <v>HDJ</v>
      </c>
      <c r="BH494" s="20" t="e">
        <f t="shared" si="162"/>
        <v>#N/A</v>
      </c>
      <c r="BI494" s="20" t="e">
        <f t="shared" si="163"/>
        <v>#N/A</v>
      </c>
      <c r="BJ494" s="20" t="e">
        <f t="shared" si="164"/>
        <v>#N/A</v>
      </c>
      <c r="BK494" s="20" t="e">
        <f t="shared" si="165"/>
        <v>#N/A</v>
      </c>
      <c r="BL494" s="20" t="e">
        <f t="shared" si="166"/>
        <v>#N/A</v>
      </c>
      <c r="BM494" s="20" t="e">
        <f t="shared" si="154"/>
        <v>#N/A</v>
      </c>
      <c r="BN494" s="20" t="e">
        <f t="shared" si="167"/>
        <v>#N/A</v>
      </c>
    </row>
    <row r="495" spans="1:66">
      <c r="A495" s="92"/>
      <c r="B495" s="90"/>
      <c r="C495" s="90"/>
      <c r="D495" s="93"/>
      <c r="E495" s="93"/>
      <c r="F495" s="93"/>
      <c r="G495" s="93"/>
      <c r="H495" s="93"/>
      <c r="I495" s="93"/>
      <c r="J495" s="93"/>
      <c r="K495" s="93"/>
      <c r="L495" s="92"/>
      <c r="M495" s="93"/>
      <c r="N495" s="91">
        <f t="shared" si="148"/>
        <v>0</v>
      </c>
      <c r="O495" s="91" t="str">
        <f t="shared" si="149"/>
        <v/>
      </c>
      <c r="P495" s="91" t="str">
        <f t="shared" si="150"/>
        <v/>
      </c>
      <c r="Q495" s="91" t="str">
        <f t="shared" si="151"/>
        <v>HDJ</v>
      </c>
      <c r="R495" s="82"/>
      <c r="S495" s="95">
        <f t="shared" si="155"/>
        <v>0</v>
      </c>
      <c r="T495" s="95">
        <f t="shared" si="156"/>
        <v>0</v>
      </c>
      <c r="U495" s="79" t="e">
        <f>VLOOKUP($S495,'Grille de Tarif OQN'!$B$2:$S$3603,U$1,0)</f>
        <v>#N/A</v>
      </c>
      <c r="V495" s="79" t="e">
        <f>VLOOKUP($S495,'Grille de Tarif OQN'!$B$2:$S$3603,V$1,0)</f>
        <v>#N/A</v>
      </c>
      <c r="W495" s="79" t="e">
        <f>VLOOKUP($S495,'Grille de Tarif OQN'!$B$2:$S$3603,W$1,0)</f>
        <v>#N/A</v>
      </c>
      <c r="X495" s="79" t="e">
        <f>VLOOKUP($S495,'Grille de Tarif OQN'!$B$2:$S$3603,X$1,0)</f>
        <v>#N/A</v>
      </c>
      <c r="Y495" s="79" t="e">
        <f>VLOOKUP($S495,'Grille de Tarif OQN'!$B$2:$S$3603,Y$1,0)</f>
        <v>#N/A</v>
      </c>
      <c r="Z495" s="79" t="e">
        <f>VLOOKUP($S495,'Grille de Tarif OQN'!$B$2:$S$3603,Z$1,0)</f>
        <v>#N/A</v>
      </c>
      <c r="AA495" s="79" t="e">
        <f>VLOOKUP($S495,'Grille de Tarif OQN'!$B$2:$S$3603,AA$1,0)</f>
        <v>#N/A</v>
      </c>
      <c r="AB495" s="79" t="e">
        <f>VLOOKUP($S495,'Grille de Tarif OQN'!$B$2:$S$3603,AB$1,0)</f>
        <v>#N/A</v>
      </c>
      <c r="AC495" s="79" t="e">
        <f>VLOOKUP($S495,'Grille de Tarif OQN'!$B$2:$S$3603,AC$1,0)</f>
        <v>#N/A</v>
      </c>
      <c r="AD495" s="79" t="e">
        <f>VLOOKUP($S495,'Grille de Tarif OQN'!$B$2:$S$3603,AD$1,0)</f>
        <v>#N/A</v>
      </c>
      <c r="AE495" s="79" t="e">
        <f>VLOOKUP($S495,'Grille de Tarif OQN'!$B$2:$S$3603,AE$1,0)</f>
        <v>#N/A</v>
      </c>
      <c r="AF495" s="79" t="e">
        <f>VLOOKUP($S495,'Grille de Tarif OQN'!$B$2:$S$3603,AF$1,0)</f>
        <v>#N/A</v>
      </c>
      <c r="AG495" s="79" t="e">
        <f>VLOOKUP($S495,'Grille de Tarif OQN'!$B$2:$S$3603,AG$1,0)</f>
        <v>#N/A</v>
      </c>
      <c r="AH495" s="79" t="e">
        <f>VLOOKUP($S495,'Grille de Tarif OQN'!$B$2:$S$3603,AH$1,0)</f>
        <v>#N/A</v>
      </c>
      <c r="AI495" s="79" t="e">
        <f>VLOOKUP($S495,'Grille de Tarif OQN'!$B$2:$S$3603,AI$1,0)</f>
        <v>#N/A</v>
      </c>
      <c r="AJ495" s="79" t="e">
        <f>VLOOKUP($S495,'Grille de Tarif OQN'!$B$2:$S$3603,AJ$1,0)</f>
        <v>#N/A</v>
      </c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72"/>
      <c r="AV495"/>
      <c r="AW495"/>
      <c r="AX495"/>
      <c r="AY495"/>
      <c r="AZ495" s="96">
        <f t="shared" si="157"/>
        <v>0</v>
      </c>
      <c r="BA495" s="24" t="e">
        <f t="shared" si="158"/>
        <v>#N/A</v>
      </c>
      <c r="BB495" s="24" t="e">
        <f t="shared" si="159"/>
        <v>#N/A</v>
      </c>
      <c r="BC495" s="24" t="e">
        <f t="shared" si="152"/>
        <v>#N/A</v>
      </c>
      <c r="BD495" s="24" t="e">
        <f t="shared" si="153"/>
        <v>#N/A</v>
      </c>
      <c r="BE495"/>
      <c r="BF495" t="e">
        <f t="shared" si="160"/>
        <v>#N/A</v>
      </c>
      <c r="BG495" t="str">
        <f t="shared" si="161"/>
        <v>HDJ</v>
      </c>
      <c r="BH495" s="20" t="e">
        <f t="shared" si="162"/>
        <v>#N/A</v>
      </c>
      <c r="BI495" s="20" t="e">
        <f t="shared" si="163"/>
        <v>#N/A</v>
      </c>
      <c r="BJ495" s="20" t="e">
        <f t="shared" si="164"/>
        <v>#N/A</v>
      </c>
      <c r="BK495" s="20" t="e">
        <f t="shared" si="165"/>
        <v>#N/A</v>
      </c>
      <c r="BL495" s="20" t="e">
        <f t="shared" si="166"/>
        <v>#N/A</v>
      </c>
      <c r="BM495" s="20" t="e">
        <f t="shared" si="154"/>
        <v>#N/A</v>
      </c>
      <c r="BN495" s="20" t="e">
        <f t="shared" si="167"/>
        <v>#N/A</v>
      </c>
    </row>
    <row r="496" spans="1:66">
      <c r="A496" s="92"/>
      <c r="B496" s="90"/>
      <c r="C496" s="90"/>
      <c r="D496" s="93"/>
      <c r="E496" s="93"/>
      <c r="F496" s="93"/>
      <c r="G496" s="93"/>
      <c r="H496" s="93"/>
      <c r="I496" s="93"/>
      <c r="J496" s="93"/>
      <c r="K496" s="93"/>
      <c r="L496" s="92"/>
      <c r="M496" s="93"/>
      <c r="N496" s="91">
        <f t="shared" si="148"/>
        <v>0</v>
      </c>
      <c r="O496" s="91" t="str">
        <f t="shared" si="149"/>
        <v/>
      </c>
      <c r="P496" s="91" t="str">
        <f t="shared" si="150"/>
        <v/>
      </c>
      <c r="Q496" s="91" t="str">
        <f t="shared" si="151"/>
        <v>HDJ</v>
      </c>
      <c r="R496" s="82"/>
      <c r="S496" s="95">
        <f t="shared" si="155"/>
        <v>0</v>
      </c>
      <c r="T496" s="95">
        <f t="shared" si="156"/>
        <v>0</v>
      </c>
      <c r="U496" s="79" t="e">
        <f>VLOOKUP($S496,'Grille de Tarif OQN'!$B$2:$S$3603,U$1,0)</f>
        <v>#N/A</v>
      </c>
      <c r="V496" s="79" t="e">
        <f>VLOOKUP($S496,'Grille de Tarif OQN'!$B$2:$S$3603,V$1,0)</f>
        <v>#N/A</v>
      </c>
      <c r="W496" s="79" t="e">
        <f>VLOOKUP($S496,'Grille de Tarif OQN'!$B$2:$S$3603,W$1,0)</f>
        <v>#N/A</v>
      </c>
      <c r="X496" s="79" t="e">
        <f>VLOOKUP($S496,'Grille de Tarif OQN'!$B$2:$S$3603,X$1,0)</f>
        <v>#N/A</v>
      </c>
      <c r="Y496" s="79" t="e">
        <f>VLOOKUP($S496,'Grille de Tarif OQN'!$B$2:$S$3603,Y$1,0)</f>
        <v>#N/A</v>
      </c>
      <c r="Z496" s="79" t="e">
        <f>VLOOKUP($S496,'Grille de Tarif OQN'!$B$2:$S$3603,Z$1,0)</f>
        <v>#N/A</v>
      </c>
      <c r="AA496" s="79" t="e">
        <f>VLOOKUP($S496,'Grille de Tarif OQN'!$B$2:$S$3603,AA$1,0)</f>
        <v>#N/A</v>
      </c>
      <c r="AB496" s="79" t="e">
        <f>VLOOKUP($S496,'Grille de Tarif OQN'!$B$2:$S$3603,AB$1,0)</f>
        <v>#N/A</v>
      </c>
      <c r="AC496" s="79" t="e">
        <f>VLOOKUP($S496,'Grille de Tarif OQN'!$B$2:$S$3603,AC$1,0)</f>
        <v>#N/A</v>
      </c>
      <c r="AD496" s="79" t="e">
        <f>VLOOKUP($S496,'Grille de Tarif OQN'!$B$2:$S$3603,AD$1,0)</f>
        <v>#N/A</v>
      </c>
      <c r="AE496" s="79" t="e">
        <f>VLOOKUP($S496,'Grille de Tarif OQN'!$B$2:$S$3603,AE$1,0)</f>
        <v>#N/A</v>
      </c>
      <c r="AF496" s="79" t="e">
        <f>VLOOKUP($S496,'Grille de Tarif OQN'!$B$2:$S$3603,AF$1,0)</f>
        <v>#N/A</v>
      </c>
      <c r="AG496" s="79" t="e">
        <f>VLOOKUP($S496,'Grille de Tarif OQN'!$B$2:$S$3603,AG$1,0)</f>
        <v>#N/A</v>
      </c>
      <c r="AH496" s="79" t="e">
        <f>VLOOKUP($S496,'Grille de Tarif OQN'!$B$2:$S$3603,AH$1,0)</f>
        <v>#N/A</v>
      </c>
      <c r="AI496" s="79" t="e">
        <f>VLOOKUP($S496,'Grille de Tarif OQN'!$B$2:$S$3603,AI$1,0)</f>
        <v>#N/A</v>
      </c>
      <c r="AJ496" s="79" t="e">
        <f>VLOOKUP($S496,'Grille de Tarif OQN'!$B$2:$S$3603,AJ$1,0)</f>
        <v>#N/A</v>
      </c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72"/>
      <c r="AV496"/>
      <c r="AW496"/>
      <c r="AX496"/>
      <c r="AY496"/>
      <c r="AZ496" s="96">
        <f t="shared" si="157"/>
        <v>0</v>
      </c>
      <c r="BA496" s="24" t="e">
        <f t="shared" si="158"/>
        <v>#N/A</v>
      </c>
      <c r="BB496" s="24" t="e">
        <f t="shared" si="159"/>
        <v>#N/A</v>
      </c>
      <c r="BC496" s="24" t="e">
        <f t="shared" si="152"/>
        <v>#N/A</v>
      </c>
      <c r="BD496" s="24" t="e">
        <f t="shared" si="153"/>
        <v>#N/A</v>
      </c>
      <c r="BE496"/>
      <c r="BF496" t="e">
        <f t="shared" si="160"/>
        <v>#N/A</v>
      </c>
      <c r="BG496" t="str">
        <f t="shared" si="161"/>
        <v>HDJ</v>
      </c>
      <c r="BH496" s="20" t="e">
        <f t="shared" si="162"/>
        <v>#N/A</v>
      </c>
      <c r="BI496" s="20" t="e">
        <f t="shared" si="163"/>
        <v>#N/A</v>
      </c>
      <c r="BJ496" s="20" t="e">
        <f t="shared" si="164"/>
        <v>#N/A</v>
      </c>
      <c r="BK496" s="20" t="e">
        <f t="shared" si="165"/>
        <v>#N/A</v>
      </c>
      <c r="BL496" s="20" t="e">
        <f t="shared" si="166"/>
        <v>#N/A</v>
      </c>
      <c r="BM496" s="20" t="e">
        <f t="shared" si="154"/>
        <v>#N/A</v>
      </c>
      <c r="BN496" s="20" t="e">
        <f t="shared" si="167"/>
        <v>#N/A</v>
      </c>
    </row>
    <row r="497" spans="1:66">
      <c r="A497" s="92"/>
      <c r="B497" s="90"/>
      <c r="C497" s="90"/>
      <c r="D497" s="93"/>
      <c r="E497" s="93"/>
      <c r="F497" s="93"/>
      <c r="G497" s="93"/>
      <c r="H497" s="93"/>
      <c r="I497" s="93"/>
      <c r="J497" s="93"/>
      <c r="K497" s="93"/>
      <c r="L497" s="92"/>
      <c r="M497" s="93"/>
      <c r="N497" s="91">
        <f t="shared" si="148"/>
        <v>0</v>
      </c>
      <c r="O497" s="91" t="str">
        <f t="shared" si="149"/>
        <v/>
      </c>
      <c r="P497" s="91" t="str">
        <f t="shared" si="150"/>
        <v/>
      </c>
      <c r="Q497" s="91" t="str">
        <f t="shared" si="151"/>
        <v>HDJ</v>
      </c>
      <c r="R497" s="82"/>
      <c r="S497" s="95">
        <f t="shared" si="155"/>
        <v>0</v>
      </c>
      <c r="T497" s="95">
        <f t="shared" si="156"/>
        <v>0</v>
      </c>
      <c r="U497" s="79" t="e">
        <f>VLOOKUP($S497,'Grille de Tarif OQN'!$B$2:$S$3603,U$1,0)</f>
        <v>#N/A</v>
      </c>
      <c r="V497" s="79" t="e">
        <f>VLOOKUP($S497,'Grille de Tarif OQN'!$B$2:$S$3603,V$1,0)</f>
        <v>#N/A</v>
      </c>
      <c r="W497" s="79" t="e">
        <f>VLOOKUP($S497,'Grille de Tarif OQN'!$B$2:$S$3603,W$1,0)</f>
        <v>#N/A</v>
      </c>
      <c r="X497" s="79" t="e">
        <f>VLOOKUP($S497,'Grille de Tarif OQN'!$B$2:$S$3603,X$1,0)</f>
        <v>#N/A</v>
      </c>
      <c r="Y497" s="79" t="e">
        <f>VLOOKUP($S497,'Grille de Tarif OQN'!$B$2:$S$3603,Y$1,0)</f>
        <v>#N/A</v>
      </c>
      <c r="Z497" s="79" t="e">
        <f>VLOOKUP($S497,'Grille de Tarif OQN'!$B$2:$S$3603,Z$1,0)</f>
        <v>#N/A</v>
      </c>
      <c r="AA497" s="79" t="e">
        <f>VLOOKUP($S497,'Grille de Tarif OQN'!$B$2:$S$3603,AA$1,0)</f>
        <v>#N/A</v>
      </c>
      <c r="AB497" s="79" t="e">
        <f>VLOOKUP($S497,'Grille de Tarif OQN'!$B$2:$S$3603,AB$1,0)</f>
        <v>#N/A</v>
      </c>
      <c r="AC497" s="79" t="e">
        <f>VLOOKUP($S497,'Grille de Tarif OQN'!$B$2:$S$3603,AC$1,0)</f>
        <v>#N/A</v>
      </c>
      <c r="AD497" s="79" t="e">
        <f>VLOOKUP($S497,'Grille de Tarif OQN'!$B$2:$S$3603,AD$1,0)</f>
        <v>#N/A</v>
      </c>
      <c r="AE497" s="79" t="e">
        <f>VLOOKUP($S497,'Grille de Tarif OQN'!$B$2:$S$3603,AE$1,0)</f>
        <v>#N/A</v>
      </c>
      <c r="AF497" s="79" t="e">
        <f>VLOOKUP($S497,'Grille de Tarif OQN'!$B$2:$S$3603,AF$1,0)</f>
        <v>#N/A</v>
      </c>
      <c r="AG497" s="79" t="e">
        <f>VLOOKUP($S497,'Grille de Tarif OQN'!$B$2:$S$3603,AG$1,0)</f>
        <v>#N/A</v>
      </c>
      <c r="AH497" s="79" t="e">
        <f>VLOOKUP($S497,'Grille de Tarif OQN'!$B$2:$S$3603,AH$1,0)</f>
        <v>#N/A</v>
      </c>
      <c r="AI497" s="79" t="e">
        <f>VLOOKUP($S497,'Grille de Tarif OQN'!$B$2:$S$3603,AI$1,0)</f>
        <v>#N/A</v>
      </c>
      <c r="AJ497" s="79" t="e">
        <f>VLOOKUP($S497,'Grille de Tarif OQN'!$B$2:$S$3603,AJ$1,0)</f>
        <v>#N/A</v>
      </c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72"/>
      <c r="AV497"/>
      <c r="AW497"/>
      <c r="AX497"/>
      <c r="AY497"/>
      <c r="AZ497" s="96">
        <f t="shared" si="157"/>
        <v>0</v>
      </c>
      <c r="BA497" s="24" t="e">
        <f t="shared" si="158"/>
        <v>#N/A</v>
      </c>
      <c r="BB497" s="24" t="e">
        <f t="shared" si="159"/>
        <v>#N/A</v>
      </c>
      <c r="BC497" s="24" t="e">
        <f t="shared" si="152"/>
        <v>#N/A</v>
      </c>
      <c r="BD497" s="24" t="e">
        <f t="shared" si="153"/>
        <v>#N/A</v>
      </c>
      <c r="BE497"/>
      <c r="BF497" t="e">
        <f t="shared" si="160"/>
        <v>#N/A</v>
      </c>
      <c r="BG497" t="str">
        <f t="shared" si="161"/>
        <v>HDJ</v>
      </c>
      <c r="BH497" s="20" t="e">
        <f t="shared" si="162"/>
        <v>#N/A</v>
      </c>
      <c r="BI497" s="20" t="e">
        <f t="shared" si="163"/>
        <v>#N/A</v>
      </c>
      <c r="BJ497" s="20" t="e">
        <f t="shared" si="164"/>
        <v>#N/A</v>
      </c>
      <c r="BK497" s="20" t="e">
        <f t="shared" si="165"/>
        <v>#N/A</v>
      </c>
      <c r="BL497" s="20" t="e">
        <f t="shared" si="166"/>
        <v>#N/A</v>
      </c>
      <c r="BM497" s="20" t="e">
        <f t="shared" si="154"/>
        <v>#N/A</v>
      </c>
      <c r="BN497" s="20" t="e">
        <f t="shared" si="167"/>
        <v>#N/A</v>
      </c>
    </row>
    <row r="498" spans="1:66">
      <c r="A498" s="92"/>
      <c r="B498" s="90"/>
      <c r="C498" s="90"/>
      <c r="D498" s="93"/>
      <c r="E498" s="93"/>
      <c r="F498" s="93"/>
      <c r="G498" s="93"/>
      <c r="H498" s="93"/>
      <c r="I498" s="93"/>
      <c r="J498" s="93"/>
      <c r="K498" s="93"/>
      <c r="L498" s="92"/>
      <c r="M498" s="93"/>
      <c r="N498" s="91">
        <f t="shared" si="148"/>
        <v>0</v>
      </c>
      <c r="O498" s="91" t="str">
        <f t="shared" si="149"/>
        <v/>
      </c>
      <c r="P498" s="91" t="str">
        <f t="shared" si="150"/>
        <v/>
      </c>
      <c r="Q498" s="91" t="str">
        <f t="shared" si="151"/>
        <v>HDJ</v>
      </c>
      <c r="R498" s="82"/>
      <c r="S498" s="95">
        <f t="shared" si="155"/>
        <v>0</v>
      </c>
      <c r="T498" s="95">
        <f t="shared" si="156"/>
        <v>0</v>
      </c>
      <c r="U498" s="79" t="e">
        <f>VLOOKUP($S498,'Grille de Tarif OQN'!$B$2:$S$3603,U$1,0)</f>
        <v>#N/A</v>
      </c>
      <c r="V498" s="79" t="e">
        <f>VLOOKUP($S498,'Grille de Tarif OQN'!$B$2:$S$3603,V$1,0)</f>
        <v>#N/A</v>
      </c>
      <c r="W498" s="79" t="e">
        <f>VLOOKUP($S498,'Grille de Tarif OQN'!$B$2:$S$3603,W$1,0)</f>
        <v>#N/A</v>
      </c>
      <c r="X498" s="79" t="e">
        <f>VLOOKUP($S498,'Grille de Tarif OQN'!$B$2:$S$3603,X$1,0)</f>
        <v>#N/A</v>
      </c>
      <c r="Y498" s="79" t="e">
        <f>VLOOKUP($S498,'Grille de Tarif OQN'!$B$2:$S$3603,Y$1,0)</f>
        <v>#N/A</v>
      </c>
      <c r="Z498" s="79" t="e">
        <f>VLOOKUP($S498,'Grille de Tarif OQN'!$B$2:$S$3603,Z$1,0)</f>
        <v>#N/A</v>
      </c>
      <c r="AA498" s="79" t="e">
        <f>VLOOKUP($S498,'Grille de Tarif OQN'!$B$2:$S$3603,AA$1,0)</f>
        <v>#N/A</v>
      </c>
      <c r="AB498" s="79" t="e">
        <f>VLOOKUP($S498,'Grille de Tarif OQN'!$B$2:$S$3603,AB$1,0)</f>
        <v>#N/A</v>
      </c>
      <c r="AC498" s="79" t="e">
        <f>VLOOKUP($S498,'Grille de Tarif OQN'!$B$2:$S$3603,AC$1,0)</f>
        <v>#N/A</v>
      </c>
      <c r="AD498" s="79" t="e">
        <f>VLOOKUP($S498,'Grille de Tarif OQN'!$B$2:$S$3603,AD$1,0)</f>
        <v>#N/A</v>
      </c>
      <c r="AE498" s="79" t="e">
        <f>VLOOKUP($S498,'Grille de Tarif OQN'!$B$2:$S$3603,AE$1,0)</f>
        <v>#N/A</v>
      </c>
      <c r="AF498" s="79" t="e">
        <f>VLOOKUP($S498,'Grille de Tarif OQN'!$B$2:$S$3603,AF$1,0)</f>
        <v>#N/A</v>
      </c>
      <c r="AG498" s="79" t="e">
        <f>VLOOKUP($S498,'Grille de Tarif OQN'!$B$2:$S$3603,AG$1,0)</f>
        <v>#N/A</v>
      </c>
      <c r="AH498" s="79" t="e">
        <f>VLOOKUP($S498,'Grille de Tarif OQN'!$B$2:$S$3603,AH$1,0)</f>
        <v>#N/A</v>
      </c>
      <c r="AI498" s="79" t="e">
        <f>VLOOKUP($S498,'Grille de Tarif OQN'!$B$2:$S$3603,AI$1,0)</f>
        <v>#N/A</v>
      </c>
      <c r="AJ498" s="79" t="e">
        <f>VLOOKUP($S498,'Grille de Tarif OQN'!$B$2:$S$3603,AJ$1,0)</f>
        <v>#N/A</v>
      </c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72"/>
      <c r="AV498"/>
      <c r="AW498"/>
      <c r="AX498"/>
      <c r="AY498"/>
      <c r="AZ498" s="96">
        <f t="shared" si="157"/>
        <v>0</v>
      </c>
      <c r="BA498" s="24" t="e">
        <f t="shared" si="158"/>
        <v>#N/A</v>
      </c>
      <c r="BB498" s="24" t="e">
        <f t="shared" si="159"/>
        <v>#N/A</v>
      </c>
      <c r="BC498" s="24" t="e">
        <f t="shared" si="152"/>
        <v>#N/A</v>
      </c>
      <c r="BD498" s="24" t="e">
        <f t="shared" si="153"/>
        <v>#N/A</v>
      </c>
      <c r="BE498"/>
      <c r="BF498" t="e">
        <f t="shared" si="160"/>
        <v>#N/A</v>
      </c>
      <c r="BG498" t="str">
        <f t="shared" si="161"/>
        <v>HDJ</v>
      </c>
      <c r="BH498" s="20" t="e">
        <f t="shared" si="162"/>
        <v>#N/A</v>
      </c>
      <c r="BI498" s="20" t="e">
        <f t="shared" si="163"/>
        <v>#N/A</v>
      </c>
      <c r="BJ498" s="20" t="e">
        <f t="shared" si="164"/>
        <v>#N/A</v>
      </c>
      <c r="BK498" s="20" t="e">
        <f t="shared" si="165"/>
        <v>#N/A</v>
      </c>
      <c r="BL498" s="20" t="e">
        <f t="shared" si="166"/>
        <v>#N/A</v>
      </c>
      <c r="BM498" s="20" t="e">
        <f t="shared" si="154"/>
        <v>#N/A</v>
      </c>
      <c r="BN498" s="20" t="e">
        <f t="shared" si="167"/>
        <v>#N/A</v>
      </c>
    </row>
    <row r="499" spans="1:66">
      <c r="A499" s="92"/>
      <c r="B499" s="90"/>
      <c r="C499" s="90"/>
      <c r="D499" s="93"/>
      <c r="E499" s="93"/>
      <c r="F499" s="93"/>
      <c r="G499" s="93"/>
      <c r="H499" s="93"/>
      <c r="I499" s="93"/>
      <c r="J499" s="93"/>
      <c r="K499" s="93"/>
      <c r="L499" s="92"/>
      <c r="M499" s="93"/>
      <c r="N499" s="91">
        <f t="shared" si="148"/>
        <v>0</v>
      </c>
      <c r="O499" s="91" t="str">
        <f t="shared" si="149"/>
        <v/>
      </c>
      <c r="P499" s="91" t="str">
        <f t="shared" si="150"/>
        <v/>
      </c>
      <c r="Q499" s="91" t="str">
        <f t="shared" si="151"/>
        <v>HDJ</v>
      </c>
      <c r="R499" s="82"/>
      <c r="S499" s="95">
        <f t="shared" si="155"/>
        <v>0</v>
      </c>
      <c r="T499" s="95">
        <f t="shared" si="156"/>
        <v>0</v>
      </c>
      <c r="U499" s="79" t="e">
        <f>VLOOKUP($S499,'Grille de Tarif OQN'!$B$2:$S$3603,U$1,0)</f>
        <v>#N/A</v>
      </c>
      <c r="V499" s="79" t="e">
        <f>VLOOKUP($S499,'Grille de Tarif OQN'!$B$2:$S$3603,V$1,0)</f>
        <v>#N/A</v>
      </c>
      <c r="W499" s="79" t="e">
        <f>VLOOKUP($S499,'Grille de Tarif OQN'!$B$2:$S$3603,W$1,0)</f>
        <v>#N/A</v>
      </c>
      <c r="X499" s="79" t="e">
        <f>VLOOKUP($S499,'Grille de Tarif OQN'!$B$2:$S$3603,X$1,0)</f>
        <v>#N/A</v>
      </c>
      <c r="Y499" s="79" t="e">
        <f>VLOOKUP($S499,'Grille de Tarif OQN'!$B$2:$S$3603,Y$1,0)</f>
        <v>#N/A</v>
      </c>
      <c r="Z499" s="79" t="e">
        <f>VLOOKUP($S499,'Grille de Tarif OQN'!$B$2:$S$3603,Z$1,0)</f>
        <v>#N/A</v>
      </c>
      <c r="AA499" s="79" t="e">
        <f>VLOOKUP($S499,'Grille de Tarif OQN'!$B$2:$S$3603,AA$1,0)</f>
        <v>#N/A</v>
      </c>
      <c r="AB499" s="79" t="e">
        <f>VLOOKUP($S499,'Grille de Tarif OQN'!$B$2:$S$3603,AB$1,0)</f>
        <v>#N/A</v>
      </c>
      <c r="AC499" s="79" t="e">
        <f>VLOOKUP($S499,'Grille de Tarif OQN'!$B$2:$S$3603,AC$1,0)</f>
        <v>#N/A</v>
      </c>
      <c r="AD499" s="79" t="e">
        <f>VLOOKUP($S499,'Grille de Tarif OQN'!$B$2:$S$3603,AD$1,0)</f>
        <v>#N/A</v>
      </c>
      <c r="AE499" s="79" t="e">
        <f>VLOOKUP($S499,'Grille de Tarif OQN'!$B$2:$S$3603,AE$1,0)</f>
        <v>#N/A</v>
      </c>
      <c r="AF499" s="79" t="e">
        <f>VLOOKUP($S499,'Grille de Tarif OQN'!$B$2:$S$3603,AF$1,0)</f>
        <v>#N/A</v>
      </c>
      <c r="AG499" s="79" t="e">
        <f>VLOOKUP($S499,'Grille de Tarif OQN'!$B$2:$S$3603,AG$1,0)</f>
        <v>#N/A</v>
      </c>
      <c r="AH499" s="79" t="e">
        <f>VLOOKUP($S499,'Grille de Tarif OQN'!$B$2:$S$3603,AH$1,0)</f>
        <v>#N/A</v>
      </c>
      <c r="AI499" s="79" t="e">
        <f>VLOOKUP($S499,'Grille de Tarif OQN'!$B$2:$S$3603,AI$1,0)</f>
        <v>#N/A</v>
      </c>
      <c r="AJ499" s="79" t="e">
        <f>VLOOKUP($S499,'Grille de Tarif OQN'!$B$2:$S$3603,AJ$1,0)</f>
        <v>#N/A</v>
      </c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72"/>
      <c r="AV499"/>
      <c r="AW499"/>
      <c r="AX499"/>
      <c r="AY499"/>
      <c r="AZ499" s="96">
        <f t="shared" si="157"/>
        <v>0</v>
      </c>
      <c r="BA499" s="24" t="e">
        <f t="shared" si="158"/>
        <v>#N/A</v>
      </c>
      <c r="BB499" s="24" t="e">
        <f t="shared" si="159"/>
        <v>#N/A</v>
      </c>
      <c r="BC499" s="24" t="e">
        <f t="shared" si="152"/>
        <v>#N/A</v>
      </c>
      <c r="BD499" s="24" t="e">
        <f t="shared" si="153"/>
        <v>#N/A</v>
      </c>
      <c r="BE499"/>
      <c r="BF499" t="e">
        <f t="shared" si="160"/>
        <v>#N/A</v>
      </c>
      <c r="BG499" t="str">
        <f t="shared" si="161"/>
        <v>HDJ</v>
      </c>
      <c r="BH499" s="20" t="e">
        <f t="shared" si="162"/>
        <v>#N/A</v>
      </c>
      <c r="BI499" s="20" t="e">
        <f t="shared" si="163"/>
        <v>#N/A</v>
      </c>
      <c r="BJ499" s="20" t="e">
        <f t="shared" si="164"/>
        <v>#N/A</v>
      </c>
      <c r="BK499" s="20" t="e">
        <f t="shared" si="165"/>
        <v>#N/A</v>
      </c>
      <c r="BL499" s="20" t="e">
        <f t="shared" si="166"/>
        <v>#N/A</v>
      </c>
      <c r="BM499" s="20" t="e">
        <f t="shared" si="154"/>
        <v>#N/A</v>
      </c>
      <c r="BN499" s="20" t="e">
        <f t="shared" si="167"/>
        <v>#N/A</v>
      </c>
    </row>
    <row r="500" spans="1:66">
      <c r="A500" s="92"/>
      <c r="B500" s="90"/>
      <c r="C500" s="90"/>
      <c r="D500" s="93"/>
      <c r="E500" s="93"/>
      <c r="F500" s="93"/>
      <c r="G500" s="93"/>
      <c r="H500" s="93"/>
      <c r="I500" s="93"/>
      <c r="J500" s="93"/>
      <c r="K500" s="93"/>
      <c r="L500" s="92"/>
      <c r="M500" s="93"/>
      <c r="N500" s="91">
        <f t="shared" si="148"/>
        <v>0</v>
      </c>
      <c r="O500" s="91" t="str">
        <f t="shared" si="149"/>
        <v/>
      </c>
      <c r="P500" s="91" t="str">
        <f t="shared" si="150"/>
        <v/>
      </c>
      <c r="Q500" s="91" t="str">
        <f t="shared" si="151"/>
        <v>HDJ</v>
      </c>
      <c r="R500" s="82"/>
      <c r="S500" s="95">
        <f t="shared" si="155"/>
        <v>0</v>
      </c>
      <c r="T500" s="95">
        <f t="shared" si="156"/>
        <v>0</v>
      </c>
      <c r="U500" s="79" t="e">
        <f>VLOOKUP($S500,'Grille de Tarif OQN'!$B$2:$S$3603,U$1,0)</f>
        <v>#N/A</v>
      </c>
      <c r="V500" s="79" t="e">
        <f>VLOOKUP($S500,'Grille de Tarif OQN'!$B$2:$S$3603,V$1,0)</f>
        <v>#N/A</v>
      </c>
      <c r="W500" s="79" t="e">
        <f>VLOOKUP($S500,'Grille de Tarif OQN'!$B$2:$S$3603,W$1,0)</f>
        <v>#N/A</v>
      </c>
      <c r="X500" s="79" t="e">
        <f>VLOOKUP($S500,'Grille de Tarif OQN'!$B$2:$S$3603,X$1,0)</f>
        <v>#N/A</v>
      </c>
      <c r="Y500" s="79" t="e">
        <f>VLOOKUP($S500,'Grille de Tarif OQN'!$B$2:$S$3603,Y$1,0)</f>
        <v>#N/A</v>
      </c>
      <c r="Z500" s="79" t="e">
        <f>VLOOKUP($S500,'Grille de Tarif OQN'!$B$2:$S$3603,Z$1,0)</f>
        <v>#N/A</v>
      </c>
      <c r="AA500" s="79" t="e">
        <f>VLOOKUP($S500,'Grille de Tarif OQN'!$B$2:$S$3603,AA$1,0)</f>
        <v>#N/A</v>
      </c>
      <c r="AB500" s="79" t="e">
        <f>VLOOKUP($S500,'Grille de Tarif OQN'!$B$2:$S$3603,AB$1,0)</f>
        <v>#N/A</v>
      </c>
      <c r="AC500" s="79" t="e">
        <f>VLOOKUP($S500,'Grille de Tarif OQN'!$B$2:$S$3603,AC$1,0)</f>
        <v>#N/A</v>
      </c>
      <c r="AD500" s="79" t="e">
        <f>VLOOKUP($S500,'Grille de Tarif OQN'!$B$2:$S$3603,AD$1,0)</f>
        <v>#N/A</v>
      </c>
      <c r="AE500" s="79" t="e">
        <f>VLOOKUP($S500,'Grille de Tarif OQN'!$B$2:$S$3603,AE$1,0)</f>
        <v>#N/A</v>
      </c>
      <c r="AF500" s="79" t="e">
        <f>VLOOKUP($S500,'Grille de Tarif OQN'!$B$2:$S$3603,AF$1,0)</f>
        <v>#N/A</v>
      </c>
      <c r="AG500" s="79" t="e">
        <f>VLOOKUP($S500,'Grille de Tarif OQN'!$B$2:$S$3603,AG$1,0)</f>
        <v>#N/A</v>
      </c>
      <c r="AH500" s="79" t="e">
        <f>VLOOKUP($S500,'Grille de Tarif OQN'!$B$2:$S$3603,AH$1,0)</f>
        <v>#N/A</v>
      </c>
      <c r="AI500" s="79" t="e">
        <f>VLOOKUP($S500,'Grille de Tarif OQN'!$B$2:$S$3603,AI$1,0)</f>
        <v>#N/A</v>
      </c>
      <c r="AJ500" s="79" t="e">
        <f>VLOOKUP($S500,'Grille de Tarif OQN'!$B$2:$S$3603,AJ$1,0)</f>
        <v>#N/A</v>
      </c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72"/>
      <c r="AV500"/>
      <c r="AW500"/>
      <c r="AX500"/>
      <c r="AY500"/>
      <c r="AZ500" s="96">
        <f t="shared" si="157"/>
        <v>0</v>
      </c>
      <c r="BA500" s="24" t="e">
        <f t="shared" si="158"/>
        <v>#N/A</v>
      </c>
      <c r="BB500" s="24" t="e">
        <f t="shared" si="159"/>
        <v>#N/A</v>
      </c>
      <c r="BC500" s="24" t="e">
        <f t="shared" si="152"/>
        <v>#N/A</v>
      </c>
      <c r="BD500" s="24" t="e">
        <f t="shared" si="153"/>
        <v>#N/A</v>
      </c>
      <c r="BE500"/>
      <c r="BF500" t="e">
        <f t="shared" si="160"/>
        <v>#N/A</v>
      </c>
      <c r="BG500" t="str">
        <f t="shared" si="161"/>
        <v>HDJ</v>
      </c>
      <c r="BH500" s="20" t="e">
        <f t="shared" si="162"/>
        <v>#N/A</v>
      </c>
      <c r="BI500" s="20" t="e">
        <f t="shared" si="163"/>
        <v>#N/A</v>
      </c>
      <c r="BJ500" s="20" t="e">
        <f t="shared" si="164"/>
        <v>#N/A</v>
      </c>
      <c r="BK500" s="20" t="e">
        <f t="shared" si="165"/>
        <v>#N/A</v>
      </c>
      <c r="BL500" s="20" t="e">
        <f t="shared" si="166"/>
        <v>#N/A</v>
      </c>
      <c r="BM500" s="20" t="e">
        <f t="shared" si="154"/>
        <v>#N/A</v>
      </c>
      <c r="BN500" s="20" t="e">
        <f t="shared" si="167"/>
        <v>#N/A</v>
      </c>
    </row>
    <row r="501" spans="1:66">
      <c r="A501" s="92"/>
      <c r="B501" s="90"/>
      <c r="C501" s="90"/>
      <c r="D501" s="93"/>
      <c r="E501" s="93"/>
      <c r="F501" s="93"/>
      <c r="G501" s="93"/>
      <c r="H501" s="93"/>
      <c r="I501" s="93"/>
      <c r="J501" s="93"/>
      <c r="K501" s="93"/>
      <c r="L501" s="92"/>
      <c r="M501" s="93"/>
      <c r="N501" s="91">
        <f t="shared" si="148"/>
        <v>0</v>
      </c>
      <c r="O501" s="91" t="str">
        <f t="shared" si="149"/>
        <v/>
      </c>
      <c r="P501" s="91" t="str">
        <f t="shared" si="150"/>
        <v/>
      </c>
      <c r="Q501" s="91" t="str">
        <f t="shared" si="151"/>
        <v>HDJ</v>
      </c>
      <c r="R501" s="82"/>
      <c r="S501" s="95">
        <f t="shared" si="155"/>
        <v>0</v>
      </c>
      <c r="T501" s="95">
        <f t="shared" si="156"/>
        <v>0</v>
      </c>
      <c r="U501" s="79" t="e">
        <f>VLOOKUP($S501,'Grille de Tarif OQN'!$B$2:$S$3603,U$1,0)</f>
        <v>#N/A</v>
      </c>
      <c r="V501" s="79" t="e">
        <f>VLOOKUP($S501,'Grille de Tarif OQN'!$B$2:$S$3603,V$1,0)</f>
        <v>#N/A</v>
      </c>
      <c r="W501" s="79" t="e">
        <f>VLOOKUP($S501,'Grille de Tarif OQN'!$B$2:$S$3603,W$1,0)</f>
        <v>#N/A</v>
      </c>
      <c r="X501" s="79" t="e">
        <f>VLOOKUP($S501,'Grille de Tarif OQN'!$B$2:$S$3603,X$1,0)</f>
        <v>#N/A</v>
      </c>
      <c r="Y501" s="79" t="e">
        <f>VLOOKUP($S501,'Grille de Tarif OQN'!$B$2:$S$3603,Y$1,0)</f>
        <v>#N/A</v>
      </c>
      <c r="Z501" s="79" t="e">
        <f>VLOOKUP($S501,'Grille de Tarif OQN'!$B$2:$S$3603,Z$1,0)</f>
        <v>#N/A</v>
      </c>
      <c r="AA501" s="79" t="e">
        <f>VLOOKUP($S501,'Grille de Tarif OQN'!$B$2:$S$3603,AA$1,0)</f>
        <v>#N/A</v>
      </c>
      <c r="AB501" s="79" t="e">
        <f>VLOOKUP($S501,'Grille de Tarif OQN'!$B$2:$S$3603,AB$1,0)</f>
        <v>#N/A</v>
      </c>
      <c r="AC501" s="79" t="e">
        <f>VLOOKUP($S501,'Grille de Tarif OQN'!$B$2:$S$3603,AC$1,0)</f>
        <v>#N/A</v>
      </c>
      <c r="AD501" s="79" t="e">
        <f>VLOOKUP($S501,'Grille de Tarif OQN'!$B$2:$S$3603,AD$1,0)</f>
        <v>#N/A</v>
      </c>
      <c r="AE501" s="79" t="e">
        <f>VLOOKUP($S501,'Grille de Tarif OQN'!$B$2:$S$3603,AE$1,0)</f>
        <v>#N/A</v>
      </c>
      <c r="AF501" s="79" t="e">
        <f>VLOOKUP($S501,'Grille de Tarif OQN'!$B$2:$S$3603,AF$1,0)</f>
        <v>#N/A</v>
      </c>
      <c r="AG501" s="79" t="e">
        <f>VLOOKUP($S501,'Grille de Tarif OQN'!$B$2:$S$3603,AG$1,0)</f>
        <v>#N/A</v>
      </c>
      <c r="AH501" s="79" t="e">
        <f>VLOOKUP($S501,'Grille de Tarif OQN'!$B$2:$S$3603,AH$1,0)</f>
        <v>#N/A</v>
      </c>
      <c r="AI501" s="79" t="e">
        <f>VLOOKUP($S501,'Grille de Tarif OQN'!$B$2:$S$3603,AI$1,0)</f>
        <v>#N/A</v>
      </c>
      <c r="AJ501" s="79" t="e">
        <f>VLOOKUP($S501,'Grille de Tarif OQN'!$B$2:$S$3603,AJ$1,0)</f>
        <v>#N/A</v>
      </c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72"/>
      <c r="AV501"/>
      <c r="AW501"/>
      <c r="AX501"/>
      <c r="AY501"/>
      <c r="AZ501" s="96">
        <f t="shared" si="157"/>
        <v>0</v>
      </c>
      <c r="BA501" s="24" t="e">
        <f t="shared" si="158"/>
        <v>#N/A</v>
      </c>
      <c r="BB501" s="24" t="e">
        <f t="shared" si="159"/>
        <v>#N/A</v>
      </c>
      <c r="BC501" s="24" t="e">
        <f t="shared" si="152"/>
        <v>#N/A</v>
      </c>
      <c r="BD501" s="24" t="e">
        <f t="shared" si="153"/>
        <v>#N/A</v>
      </c>
      <c r="BE501"/>
      <c r="BF501" t="e">
        <f t="shared" si="160"/>
        <v>#N/A</v>
      </c>
      <c r="BG501" t="str">
        <f t="shared" si="161"/>
        <v>HDJ</v>
      </c>
      <c r="BH501" s="20" t="e">
        <f t="shared" si="162"/>
        <v>#N/A</v>
      </c>
      <c r="BI501" s="20" t="e">
        <f t="shared" si="163"/>
        <v>#N/A</v>
      </c>
      <c r="BJ501" s="20" t="e">
        <f t="shared" si="164"/>
        <v>#N/A</v>
      </c>
      <c r="BK501" s="20" t="e">
        <f t="shared" si="165"/>
        <v>#N/A</v>
      </c>
      <c r="BL501" s="20" t="e">
        <f t="shared" si="166"/>
        <v>#N/A</v>
      </c>
      <c r="BM501" s="20" t="e">
        <f t="shared" si="154"/>
        <v>#N/A</v>
      </c>
      <c r="BN501" s="20" t="e">
        <f t="shared" si="167"/>
        <v>#N/A</v>
      </c>
    </row>
    <row r="502" spans="1:66">
      <c r="A502" s="92"/>
      <c r="B502" s="90"/>
      <c r="C502" s="90"/>
      <c r="D502" s="93"/>
      <c r="E502" s="93"/>
      <c r="F502" s="93"/>
      <c r="G502" s="93"/>
      <c r="H502" s="93"/>
      <c r="I502" s="93"/>
      <c r="J502" s="93"/>
      <c r="K502" s="93"/>
      <c r="L502" s="92"/>
      <c r="M502" s="93"/>
      <c r="N502" s="91">
        <f t="shared" si="148"/>
        <v>0</v>
      </c>
      <c r="O502" s="91" t="str">
        <f t="shared" si="149"/>
        <v/>
      </c>
      <c r="P502" s="91" t="str">
        <f t="shared" si="150"/>
        <v/>
      </c>
      <c r="Q502" s="91" t="str">
        <f t="shared" si="151"/>
        <v>HDJ</v>
      </c>
      <c r="R502" s="82"/>
      <c r="S502" s="95">
        <f t="shared" si="155"/>
        <v>0</v>
      </c>
      <c r="T502" s="95">
        <f t="shared" si="156"/>
        <v>0</v>
      </c>
      <c r="U502" s="79" t="e">
        <f>VLOOKUP($S502,'Grille de Tarif OQN'!$B$2:$S$3603,U$1,0)</f>
        <v>#N/A</v>
      </c>
      <c r="V502" s="79" t="e">
        <f>VLOOKUP($S502,'Grille de Tarif OQN'!$B$2:$S$3603,V$1,0)</f>
        <v>#N/A</v>
      </c>
      <c r="W502" s="79" t="e">
        <f>VLOOKUP($S502,'Grille de Tarif OQN'!$B$2:$S$3603,W$1,0)</f>
        <v>#N/A</v>
      </c>
      <c r="X502" s="79" t="e">
        <f>VLOOKUP($S502,'Grille de Tarif OQN'!$B$2:$S$3603,X$1,0)</f>
        <v>#N/A</v>
      </c>
      <c r="Y502" s="79" t="e">
        <f>VLOOKUP($S502,'Grille de Tarif OQN'!$B$2:$S$3603,Y$1,0)</f>
        <v>#N/A</v>
      </c>
      <c r="Z502" s="79" t="e">
        <f>VLOOKUP($S502,'Grille de Tarif OQN'!$B$2:$S$3603,Z$1,0)</f>
        <v>#N/A</v>
      </c>
      <c r="AA502" s="79" t="e">
        <f>VLOOKUP($S502,'Grille de Tarif OQN'!$B$2:$S$3603,AA$1,0)</f>
        <v>#N/A</v>
      </c>
      <c r="AB502" s="79" t="e">
        <f>VLOOKUP($S502,'Grille de Tarif OQN'!$B$2:$S$3603,AB$1,0)</f>
        <v>#N/A</v>
      </c>
      <c r="AC502" s="79" t="e">
        <f>VLOOKUP($S502,'Grille de Tarif OQN'!$B$2:$S$3603,AC$1,0)</f>
        <v>#N/A</v>
      </c>
      <c r="AD502" s="79" t="e">
        <f>VLOOKUP($S502,'Grille de Tarif OQN'!$B$2:$S$3603,AD$1,0)</f>
        <v>#N/A</v>
      </c>
      <c r="AE502" s="79" t="e">
        <f>VLOOKUP($S502,'Grille de Tarif OQN'!$B$2:$S$3603,AE$1,0)</f>
        <v>#N/A</v>
      </c>
      <c r="AF502" s="79" t="e">
        <f>VLOOKUP($S502,'Grille de Tarif OQN'!$B$2:$S$3603,AF$1,0)</f>
        <v>#N/A</v>
      </c>
      <c r="AG502" s="79" t="e">
        <f>VLOOKUP($S502,'Grille de Tarif OQN'!$B$2:$S$3603,AG$1,0)</f>
        <v>#N/A</v>
      </c>
      <c r="AH502" s="79" t="e">
        <f>VLOOKUP($S502,'Grille de Tarif OQN'!$B$2:$S$3603,AH$1,0)</f>
        <v>#N/A</v>
      </c>
      <c r="AI502" s="79" t="e">
        <f>VLOOKUP($S502,'Grille de Tarif OQN'!$B$2:$S$3603,AI$1,0)</f>
        <v>#N/A</v>
      </c>
      <c r="AJ502" s="79" t="e">
        <f>VLOOKUP($S502,'Grille de Tarif OQN'!$B$2:$S$3603,AJ$1,0)</f>
        <v>#N/A</v>
      </c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72"/>
      <c r="AV502"/>
      <c r="AW502"/>
      <c r="AX502"/>
      <c r="AY502"/>
      <c r="AZ502" s="96">
        <f t="shared" si="157"/>
        <v>0</v>
      </c>
      <c r="BA502" s="24" t="e">
        <f t="shared" si="158"/>
        <v>#N/A</v>
      </c>
      <c r="BB502" s="24" t="e">
        <f t="shared" si="159"/>
        <v>#N/A</v>
      </c>
      <c r="BC502" s="24" t="e">
        <f t="shared" si="152"/>
        <v>#N/A</v>
      </c>
      <c r="BD502" s="24" t="e">
        <f t="shared" si="153"/>
        <v>#N/A</v>
      </c>
      <c r="BE502"/>
      <c r="BF502" t="e">
        <f t="shared" si="160"/>
        <v>#N/A</v>
      </c>
      <c r="BG502" t="str">
        <f t="shared" si="161"/>
        <v>HDJ</v>
      </c>
      <c r="BH502" s="20" t="e">
        <f t="shared" si="162"/>
        <v>#N/A</v>
      </c>
      <c r="BI502" s="20" t="e">
        <f t="shared" si="163"/>
        <v>#N/A</v>
      </c>
      <c r="BJ502" s="20" t="e">
        <f t="shared" si="164"/>
        <v>#N/A</v>
      </c>
      <c r="BK502" s="20" t="e">
        <f t="shared" si="165"/>
        <v>#N/A</v>
      </c>
      <c r="BL502" s="20" t="e">
        <f t="shared" si="166"/>
        <v>#N/A</v>
      </c>
      <c r="BM502" s="20" t="e">
        <f t="shared" si="154"/>
        <v>#N/A</v>
      </c>
      <c r="BN502" s="20" t="e">
        <f t="shared" si="167"/>
        <v>#N/A</v>
      </c>
    </row>
    <row r="503" spans="1:66">
      <c r="A503" s="92"/>
      <c r="B503" s="90"/>
      <c r="C503" s="90"/>
      <c r="D503" s="93"/>
      <c r="E503" s="93"/>
      <c r="F503" s="93"/>
      <c r="G503" s="93"/>
      <c r="H503" s="93"/>
      <c r="I503" s="93"/>
      <c r="J503" s="93"/>
      <c r="K503" s="93"/>
      <c r="L503" s="92"/>
      <c r="M503" s="93"/>
      <c r="N503" s="91">
        <f t="shared" si="148"/>
        <v>0</v>
      </c>
      <c r="O503" s="91" t="str">
        <f t="shared" si="149"/>
        <v/>
      </c>
      <c r="P503" s="91" t="str">
        <f t="shared" si="150"/>
        <v/>
      </c>
      <c r="Q503" s="91" t="str">
        <f t="shared" si="151"/>
        <v>HDJ</v>
      </c>
      <c r="R503" s="82"/>
      <c r="S503" s="95">
        <f t="shared" si="155"/>
        <v>0</v>
      </c>
      <c r="T503" s="95">
        <f t="shared" si="156"/>
        <v>0</v>
      </c>
      <c r="U503" s="79" t="e">
        <f>VLOOKUP($S503,'Grille de Tarif OQN'!$B$2:$S$3603,U$1,0)</f>
        <v>#N/A</v>
      </c>
      <c r="V503" s="79" t="e">
        <f>VLOOKUP($S503,'Grille de Tarif OQN'!$B$2:$S$3603,V$1,0)</f>
        <v>#N/A</v>
      </c>
      <c r="W503" s="79" t="e">
        <f>VLOOKUP($S503,'Grille de Tarif OQN'!$B$2:$S$3603,W$1,0)</f>
        <v>#N/A</v>
      </c>
      <c r="X503" s="79" t="e">
        <f>VLOOKUP($S503,'Grille de Tarif OQN'!$B$2:$S$3603,X$1,0)</f>
        <v>#N/A</v>
      </c>
      <c r="Y503" s="79" t="e">
        <f>VLOOKUP($S503,'Grille de Tarif OQN'!$B$2:$S$3603,Y$1,0)</f>
        <v>#N/A</v>
      </c>
      <c r="Z503" s="79" t="e">
        <f>VLOOKUP($S503,'Grille de Tarif OQN'!$B$2:$S$3603,Z$1,0)</f>
        <v>#N/A</v>
      </c>
      <c r="AA503" s="79" t="e">
        <f>VLOOKUP($S503,'Grille de Tarif OQN'!$B$2:$S$3603,AA$1,0)</f>
        <v>#N/A</v>
      </c>
      <c r="AB503" s="79" t="e">
        <f>VLOOKUP($S503,'Grille de Tarif OQN'!$B$2:$S$3603,AB$1,0)</f>
        <v>#N/A</v>
      </c>
      <c r="AC503" s="79" t="e">
        <f>VLOOKUP($S503,'Grille de Tarif OQN'!$B$2:$S$3603,AC$1,0)</f>
        <v>#N/A</v>
      </c>
      <c r="AD503" s="79" t="e">
        <f>VLOOKUP($S503,'Grille de Tarif OQN'!$B$2:$S$3603,AD$1,0)</f>
        <v>#N/A</v>
      </c>
      <c r="AE503" s="79" t="e">
        <f>VLOOKUP($S503,'Grille de Tarif OQN'!$B$2:$S$3603,AE$1,0)</f>
        <v>#N/A</v>
      </c>
      <c r="AF503" s="79" t="e">
        <f>VLOOKUP($S503,'Grille de Tarif OQN'!$B$2:$S$3603,AF$1,0)</f>
        <v>#N/A</v>
      </c>
      <c r="AG503" s="79" t="e">
        <f>VLOOKUP($S503,'Grille de Tarif OQN'!$B$2:$S$3603,AG$1,0)</f>
        <v>#N/A</v>
      </c>
      <c r="AH503" s="79" t="e">
        <f>VLOOKUP($S503,'Grille de Tarif OQN'!$B$2:$S$3603,AH$1,0)</f>
        <v>#N/A</v>
      </c>
      <c r="AI503" s="79" t="e">
        <f>VLOOKUP($S503,'Grille de Tarif OQN'!$B$2:$S$3603,AI$1,0)</f>
        <v>#N/A</v>
      </c>
      <c r="AJ503" s="79" t="e">
        <f>VLOOKUP($S503,'Grille de Tarif OQN'!$B$2:$S$3603,AJ$1,0)</f>
        <v>#N/A</v>
      </c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72"/>
      <c r="AV503"/>
      <c r="AW503"/>
      <c r="AX503"/>
      <c r="AY503"/>
      <c r="AZ503" s="96">
        <f t="shared" si="157"/>
        <v>0</v>
      </c>
      <c r="BA503" s="24" t="e">
        <f t="shared" si="158"/>
        <v>#N/A</v>
      </c>
      <c r="BB503" s="24" t="e">
        <f t="shared" si="159"/>
        <v>#N/A</v>
      </c>
      <c r="BC503" s="24" t="e">
        <f t="shared" si="152"/>
        <v>#N/A</v>
      </c>
      <c r="BD503" s="24" t="e">
        <f t="shared" si="153"/>
        <v>#N/A</v>
      </c>
      <c r="BE503"/>
      <c r="BF503" t="e">
        <f t="shared" si="160"/>
        <v>#N/A</v>
      </c>
      <c r="BG503" t="str">
        <f t="shared" si="161"/>
        <v>HDJ</v>
      </c>
      <c r="BH503" s="20" t="e">
        <f t="shared" si="162"/>
        <v>#N/A</v>
      </c>
      <c r="BI503" s="20" t="e">
        <f t="shared" si="163"/>
        <v>#N/A</v>
      </c>
      <c r="BJ503" s="20" t="e">
        <f t="shared" si="164"/>
        <v>#N/A</v>
      </c>
      <c r="BK503" s="20" t="e">
        <f t="shared" si="165"/>
        <v>#N/A</v>
      </c>
      <c r="BL503" s="20" t="e">
        <f t="shared" si="166"/>
        <v>#N/A</v>
      </c>
      <c r="BM503" s="20" t="e">
        <f t="shared" si="154"/>
        <v>#N/A</v>
      </c>
      <c r="BN503" s="20" t="e">
        <f t="shared" si="167"/>
        <v>#N/A</v>
      </c>
    </row>
    <row r="504" spans="1:66">
      <c r="A504" s="92"/>
      <c r="B504" s="90"/>
      <c r="C504" s="90"/>
      <c r="D504" s="93"/>
      <c r="E504" s="93"/>
      <c r="F504" s="93"/>
      <c r="G504" s="93"/>
      <c r="H504" s="93"/>
      <c r="I504" s="93"/>
      <c r="J504" s="93"/>
      <c r="K504" s="93"/>
      <c r="L504" s="92"/>
      <c r="M504" s="93"/>
      <c r="N504" s="91">
        <f t="shared" si="148"/>
        <v>0</v>
      </c>
      <c r="O504" s="91" t="str">
        <f t="shared" si="149"/>
        <v/>
      </c>
      <c r="P504" s="91" t="str">
        <f t="shared" si="150"/>
        <v/>
      </c>
      <c r="Q504" s="91" t="str">
        <f t="shared" si="151"/>
        <v>HDJ</v>
      </c>
      <c r="R504" s="82"/>
      <c r="S504" s="95">
        <f t="shared" si="155"/>
        <v>0</v>
      </c>
      <c r="T504" s="95">
        <f t="shared" si="156"/>
        <v>0</v>
      </c>
      <c r="U504" s="79" t="e">
        <f>VLOOKUP($S504,'Grille de Tarif OQN'!$B$2:$S$3603,U$1,0)</f>
        <v>#N/A</v>
      </c>
      <c r="V504" s="79" t="e">
        <f>VLOOKUP($S504,'Grille de Tarif OQN'!$B$2:$S$3603,V$1,0)</f>
        <v>#N/A</v>
      </c>
      <c r="W504" s="79" t="e">
        <f>VLOOKUP($S504,'Grille de Tarif OQN'!$B$2:$S$3603,W$1,0)</f>
        <v>#N/A</v>
      </c>
      <c r="X504" s="79" t="e">
        <f>VLOOKUP($S504,'Grille de Tarif OQN'!$B$2:$S$3603,X$1,0)</f>
        <v>#N/A</v>
      </c>
      <c r="Y504" s="79" t="e">
        <f>VLOOKUP($S504,'Grille de Tarif OQN'!$B$2:$S$3603,Y$1,0)</f>
        <v>#N/A</v>
      </c>
      <c r="Z504" s="79" t="e">
        <f>VLOOKUP($S504,'Grille de Tarif OQN'!$B$2:$S$3603,Z$1,0)</f>
        <v>#N/A</v>
      </c>
      <c r="AA504" s="79" t="e">
        <f>VLOOKUP($S504,'Grille de Tarif OQN'!$B$2:$S$3603,AA$1,0)</f>
        <v>#N/A</v>
      </c>
      <c r="AB504" s="79" t="e">
        <f>VLOOKUP($S504,'Grille de Tarif OQN'!$B$2:$S$3603,AB$1,0)</f>
        <v>#N/A</v>
      </c>
      <c r="AC504" s="79" t="e">
        <f>VLOOKUP($S504,'Grille de Tarif OQN'!$B$2:$S$3603,AC$1,0)</f>
        <v>#N/A</v>
      </c>
      <c r="AD504" s="79" t="e">
        <f>VLOOKUP($S504,'Grille de Tarif OQN'!$B$2:$S$3603,AD$1,0)</f>
        <v>#N/A</v>
      </c>
      <c r="AE504" s="79" t="e">
        <f>VLOOKUP($S504,'Grille de Tarif OQN'!$B$2:$S$3603,AE$1,0)</f>
        <v>#N/A</v>
      </c>
      <c r="AF504" s="79" t="e">
        <f>VLOOKUP($S504,'Grille de Tarif OQN'!$B$2:$S$3603,AF$1,0)</f>
        <v>#N/A</v>
      </c>
      <c r="AG504" s="79" t="e">
        <f>VLOOKUP($S504,'Grille de Tarif OQN'!$B$2:$S$3603,AG$1,0)</f>
        <v>#N/A</v>
      </c>
      <c r="AH504" s="79" t="e">
        <f>VLOOKUP($S504,'Grille de Tarif OQN'!$B$2:$S$3603,AH$1,0)</f>
        <v>#N/A</v>
      </c>
      <c r="AI504" s="79" t="e">
        <f>VLOOKUP($S504,'Grille de Tarif OQN'!$B$2:$S$3603,AI$1,0)</f>
        <v>#N/A</v>
      </c>
      <c r="AJ504" s="79" t="e">
        <f>VLOOKUP($S504,'Grille de Tarif OQN'!$B$2:$S$3603,AJ$1,0)</f>
        <v>#N/A</v>
      </c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72"/>
      <c r="AV504"/>
      <c r="AW504"/>
      <c r="AX504"/>
      <c r="AY504"/>
      <c r="AZ504" s="96">
        <f t="shared" si="157"/>
        <v>0</v>
      </c>
      <c r="BA504" s="24" t="e">
        <f t="shared" si="158"/>
        <v>#N/A</v>
      </c>
      <c r="BB504" s="24" t="e">
        <f t="shared" si="159"/>
        <v>#N/A</v>
      </c>
      <c r="BC504" s="24" t="e">
        <f t="shared" si="152"/>
        <v>#N/A</v>
      </c>
      <c r="BD504" s="24" t="e">
        <f t="shared" si="153"/>
        <v>#N/A</v>
      </c>
      <c r="BE504"/>
      <c r="BF504" t="e">
        <f t="shared" si="160"/>
        <v>#N/A</v>
      </c>
      <c r="BG504" t="str">
        <f t="shared" si="161"/>
        <v>HDJ</v>
      </c>
      <c r="BH504" s="20" t="e">
        <f t="shared" si="162"/>
        <v>#N/A</v>
      </c>
      <c r="BI504" s="20" t="e">
        <f t="shared" si="163"/>
        <v>#N/A</v>
      </c>
      <c r="BJ504" s="20" t="e">
        <f t="shared" si="164"/>
        <v>#N/A</v>
      </c>
      <c r="BK504" s="20" t="e">
        <f t="shared" si="165"/>
        <v>#N/A</v>
      </c>
      <c r="BL504" s="20" t="e">
        <f t="shared" si="166"/>
        <v>#N/A</v>
      </c>
      <c r="BM504" s="20" t="e">
        <f t="shared" si="154"/>
        <v>#N/A</v>
      </c>
      <c r="BN504" s="20" t="e">
        <f t="shared" si="167"/>
        <v>#N/A</v>
      </c>
    </row>
    <row r="505" spans="1:66">
      <c r="A505" s="92"/>
      <c r="B505" s="90"/>
      <c r="C505" s="90"/>
      <c r="D505" s="93"/>
      <c r="E505" s="93"/>
      <c r="F505" s="93"/>
      <c r="G505" s="93"/>
      <c r="H505" s="93"/>
      <c r="I505" s="93"/>
      <c r="J505" s="93"/>
      <c r="K505" s="93"/>
      <c r="L505" s="92"/>
      <c r="M505" s="93"/>
      <c r="N505" s="91">
        <f t="shared" si="148"/>
        <v>0</v>
      </c>
      <c r="O505" s="91" t="str">
        <f t="shared" si="149"/>
        <v/>
      </c>
      <c r="P505" s="91" t="str">
        <f t="shared" si="150"/>
        <v/>
      </c>
      <c r="Q505" s="91" t="str">
        <f t="shared" si="151"/>
        <v>HDJ</v>
      </c>
      <c r="R505" s="82"/>
      <c r="S505" s="95">
        <f t="shared" si="155"/>
        <v>0</v>
      </c>
      <c r="T505" s="95">
        <f t="shared" si="156"/>
        <v>0</v>
      </c>
      <c r="U505" s="79" t="e">
        <f>VLOOKUP($S505,'Grille de Tarif OQN'!$B$2:$S$3603,U$1,0)</f>
        <v>#N/A</v>
      </c>
      <c r="V505" s="79" t="e">
        <f>VLOOKUP($S505,'Grille de Tarif OQN'!$B$2:$S$3603,V$1,0)</f>
        <v>#N/A</v>
      </c>
      <c r="W505" s="79" t="e">
        <f>VLOOKUP($S505,'Grille de Tarif OQN'!$B$2:$S$3603,W$1,0)</f>
        <v>#N/A</v>
      </c>
      <c r="X505" s="79" t="e">
        <f>VLOOKUP($S505,'Grille de Tarif OQN'!$B$2:$S$3603,X$1,0)</f>
        <v>#N/A</v>
      </c>
      <c r="Y505" s="79" t="e">
        <f>VLOOKUP($S505,'Grille de Tarif OQN'!$B$2:$S$3603,Y$1,0)</f>
        <v>#N/A</v>
      </c>
      <c r="Z505" s="79" t="e">
        <f>VLOOKUP($S505,'Grille de Tarif OQN'!$B$2:$S$3603,Z$1,0)</f>
        <v>#N/A</v>
      </c>
      <c r="AA505" s="79" t="e">
        <f>VLOOKUP($S505,'Grille de Tarif OQN'!$B$2:$S$3603,AA$1,0)</f>
        <v>#N/A</v>
      </c>
      <c r="AB505" s="79" t="e">
        <f>VLOOKUP($S505,'Grille de Tarif OQN'!$B$2:$S$3603,AB$1,0)</f>
        <v>#N/A</v>
      </c>
      <c r="AC505" s="79" t="e">
        <f>VLOOKUP($S505,'Grille de Tarif OQN'!$B$2:$S$3603,AC$1,0)</f>
        <v>#N/A</v>
      </c>
      <c r="AD505" s="79" t="e">
        <f>VLOOKUP($S505,'Grille de Tarif OQN'!$B$2:$S$3603,AD$1,0)</f>
        <v>#N/A</v>
      </c>
      <c r="AE505" s="79" t="e">
        <f>VLOOKUP($S505,'Grille de Tarif OQN'!$B$2:$S$3603,AE$1,0)</f>
        <v>#N/A</v>
      </c>
      <c r="AF505" s="79" t="e">
        <f>VLOOKUP($S505,'Grille de Tarif OQN'!$B$2:$S$3603,AF$1,0)</f>
        <v>#N/A</v>
      </c>
      <c r="AG505" s="79" t="e">
        <f>VLOOKUP($S505,'Grille de Tarif OQN'!$B$2:$S$3603,AG$1,0)</f>
        <v>#N/A</v>
      </c>
      <c r="AH505" s="79" t="e">
        <f>VLOOKUP($S505,'Grille de Tarif OQN'!$B$2:$S$3603,AH$1,0)</f>
        <v>#N/A</v>
      </c>
      <c r="AI505" s="79" t="e">
        <f>VLOOKUP($S505,'Grille de Tarif OQN'!$B$2:$S$3603,AI$1,0)</f>
        <v>#N/A</v>
      </c>
      <c r="AJ505" s="79" t="e">
        <f>VLOOKUP($S505,'Grille de Tarif OQN'!$B$2:$S$3603,AJ$1,0)</f>
        <v>#N/A</v>
      </c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72"/>
      <c r="AV505"/>
      <c r="AW505"/>
      <c r="AX505"/>
      <c r="AY505"/>
      <c r="AZ505" s="96">
        <f t="shared" si="157"/>
        <v>0</v>
      </c>
      <c r="BA505" s="24" t="e">
        <f t="shared" si="158"/>
        <v>#N/A</v>
      </c>
      <c r="BB505" s="24" t="e">
        <f t="shared" si="159"/>
        <v>#N/A</v>
      </c>
      <c r="BC505" s="24" t="e">
        <f t="shared" si="152"/>
        <v>#N/A</v>
      </c>
      <c r="BD505" s="24" t="e">
        <f t="shared" si="153"/>
        <v>#N/A</v>
      </c>
      <c r="BE505"/>
      <c r="BF505" t="e">
        <f t="shared" si="160"/>
        <v>#N/A</v>
      </c>
      <c r="BG505" t="str">
        <f t="shared" si="161"/>
        <v>HDJ</v>
      </c>
      <c r="BH505" s="20" t="e">
        <f t="shared" si="162"/>
        <v>#N/A</v>
      </c>
      <c r="BI505" s="20" t="e">
        <f t="shared" si="163"/>
        <v>#N/A</v>
      </c>
      <c r="BJ505" s="20" t="e">
        <f t="shared" si="164"/>
        <v>#N/A</v>
      </c>
      <c r="BK505" s="20" t="e">
        <f t="shared" si="165"/>
        <v>#N/A</v>
      </c>
      <c r="BL505" s="20" t="e">
        <f t="shared" si="166"/>
        <v>#N/A</v>
      </c>
      <c r="BM505" s="20" t="e">
        <f t="shared" si="154"/>
        <v>#N/A</v>
      </c>
      <c r="BN505" s="20" t="e">
        <f t="shared" si="167"/>
        <v>#N/A</v>
      </c>
    </row>
    <row r="506" spans="1:66">
      <c r="A506" s="92"/>
      <c r="B506" s="90"/>
      <c r="C506" s="90"/>
      <c r="D506" s="93"/>
      <c r="E506" s="93"/>
      <c r="F506" s="93"/>
      <c r="G506" s="93"/>
      <c r="H506" s="93"/>
      <c r="I506" s="93"/>
      <c r="J506" s="93"/>
      <c r="K506" s="93"/>
      <c r="L506" s="92"/>
      <c r="M506" s="93"/>
      <c r="N506" s="91">
        <f t="shared" si="148"/>
        <v>0</v>
      </c>
      <c r="O506" s="91" t="str">
        <f t="shared" si="149"/>
        <v/>
      </c>
      <c r="P506" s="91" t="str">
        <f t="shared" si="150"/>
        <v/>
      </c>
      <c r="Q506" s="91" t="str">
        <f t="shared" si="151"/>
        <v>HDJ</v>
      </c>
      <c r="R506" s="82"/>
      <c r="S506" s="95">
        <f t="shared" si="155"/>
        <v>0</v>
      </c>
      <c r="T506" s="95">
        <f t="shared" si="156"/>
        <v>0</v>
      </c>
      <c r="U506" s="79" t="e">
        <f>VLOOKUP($S506,'Grille de Tarif OQN'!$B$2:$S$3603,U$1,0)</f>
        <v>#N/A</v>
      </c>
      <c r="V506" s="79" t="e">
        <f>VLOOKUP($S506,'Grille de Tarif OQN'!$B$2:$S$3603,V$1,0)</f>
        <v>#N/A</v>
      </c>
      <c r="W506" s="79" t="e">
        <f>VLOOKUP($S506,'Grille de Tarif OQN'!$B$2:$S$3603,W$1,0)</f>
        <v>#N/A</v>
      </c>
      <c r="X506" s="79" t="e">
        <f>VLOOKUP($S506,'Grille de Tarif OQN'!$B$2:$S$3603,X$1,0)</f>
        <v>#N/A</v>
      </c>
      <c r="Y506" s="79" t="e">
        <f>VLOOKUP($S506,'Grille de Tarif OQN'!$B$2:$S$3603,Y$1,0)</f>
        <v>#N/A</v>
      </c>
      <c r="Z506" s="79" t="e">
        <f>VLOOKUP($S506,'Grille de Tarif OQN'!$B$2:$S$3603,Z$1,0)</f>
        <v>#N/A</v>
      </c>
      <c r="AA506" s="79" t="e">
        <f>VLOOKUP($S506,'Grille de Tarif OQN'!$B$2:$S$3603,AA$1,0)</f>
        <v>#N/A</v>
      </c>
      <c r="AB506" s="79" t="e">
        <f>VLOOKUP($S506,'Grille de Tarif OQN'!$B$2:$S$3603,AB$1,0)</f>
        <v>#N/A</v>
      </c>
      <c r="AC506" s="79" t="e">
        <f>VLOOKUP($S506,'Grille de Tarif OQN'!$B$2:$S$3603,AC$1,0)</f>
        <v>#N/A</v>
      </c>
      <c r="AD506" s="79" t="e">
        <f>VLOOKUP($S506,'Grille de Tarif OQN'!$B$2:$S$3603,AD$1,0)</f>
        <v>#N/A</v>
      </c>
      <c r="AE506" s="79" t="e">
        <f>VLOOKUP($S506,'Grille de Tarif OQN'!$B$2:$S$3603,AE$1,0)</f>
        <v>#N/A</v>
      </c>
      <c r="AF506" s="79" t="e">
        <f>VLOOKUP($S506,'Grille de Tarif OQN'!$B$2:$S$3603,AF$1,0)</f>
        <v>#N/A</v>
      </c>
      <c r="AG506" s="79" t="e">
        <f>VLOOKUP($S506,'Grille de Tarif OQN'!$B$2:$S$3603,AG$1,0)</f>
        <v>#N/A</v>
      </c>
      <c r="AH506" s="79" t="e">
        <f>VLOOKUP($S506,'Grille de Tarif OQN'!$B$2:$S$3603,AH$1,0)</f>
        <v>#N/A</v>
      </c>
      <c r="AI506" s="79" t="e">
        <f>VLOOKUP($S506,'Grille de Tarif OQN'!$B$2:$S$3603,AI$1,0)</f>
        <v>#N/A</v>
      </c>
      <c r="AJ506" s="79" t="e">
        <f>VLOOKUP($S506,'Grille de Tarif OQN'!$B$2:$S$3603,AJ$1,0)</f>
        <v>#N/A</v>
      </c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72"/>
      <c r="AV506"/>
      <c r="AW506"/>
      <c r="AX506"/>
      <c r="AY506"/>
      <c r="AZ506" s="96">
        <f t="shared" si="157"/>
        <v>0</v>
      </c>
      <c r="BA506" s="24" t="e">
        <f t="shared" si="158"/>
        <v>#N/A</v>
      </c>
      <c r="BB506" s="24" t="e">
        <f t="shared" si="159"/>
        <v>#N/A</v>
      </c>
      <c r="BC506" s="24" t="e">
        <f t="shared" si="152"/>
        <v>#N/A</v>
      </c>
      <c r="BD506" s="24" t="e">
        <f t="shared" si="153"/>
        <v>#N/A</v>
      </c>
      <c r="BE506"/>
      <c r="BF506" t="e">
        <f t="shared" si="160"/>
        <v>#N/A</v>
      </c>
      <c r="BG506" t="str">
        <f t="shared" si="161"/>
        <v>HDJ</v>
      </c>
      <c r="BH506" s="20" t="e">
        <f t="shared" si="162"/>
        <v>#N/A</v>
      </c>
      <c r="BI506" s="20" t="e">
        <f t="shared" si="163"/>
        <v>#N/A</v>
      </c>
      <c r="BJ506" s="20" t="e">
        <f t="shared" si="164"/>
        <v>#N/A</v>
      </c>
      <c r="BK506" s="20" t="e">
        <f t="shared" si="165"/>
        <v>#N/A</v>
      </c>
      <c r="BL506" s="20" t="e">
        <f t="shared" si="166"/>
        <v>#N/A</v>
      </c>
      <c r="BM506" s="20" t="e">
        <f t="shared" si="154"/>
        <v>#N/A</v>
      </c>
      <c r="BN506" s="20" t="e">
        <f t="shared" si="167"/>
        <v>#N/A</v>
      </c>
    </row>
    <row r="507" spans="1:66">
      <c r="A507" s="92"/>
      <c r="B507" s="90"/>
      <c r="C507" s="90"/>
      <c r="D507" s="93"/>
      <c r="E507" s="93"/>
      <c r="F507" s="93"/>
      <c r="G507" s="93"/>
      <c r="H507" s="93"/>
      <c r="I507" s="93"/>
      <c r="J507" s="93"/>
      <c r="K507" s="93"/>
      <c r="L507" s="92"/>
      <c r="M507" s="93"/>
      <c r="N507" s="91">
        <f t="shared" si="148"/>
        <v>0</v>
      </c>
      <c r="O507" s="91" t="str">
        <f t="shared" si="149"/>
        <v/>
      </c>
      <c r="P507" s="91" t="str">
        <f t="shared" si="150"/>
        <v/>
      </c>
      <c r="Q507" s="91" t="str">
        <f t="shared" si="151"/>
        <v>HDJ</v>
      </c>
      <c r="R507" s="82"/>
      <c r="S507" s="95">
        <f t="shared" si="155"/>
        <v>0</v>
      </c>
      <c r="T507" s="95">
        <f t="shared" si="156"/>
        <v>0</v>
      </c>
      <c r="U507" s="79" t="e">
        <f>VLOOKUP($S507,'Grille de Tarif OQN'!$B$2:$S$3603,U$1,0)</f>
        <v>#N/A</v>
      </c>
      <c r="V507" s="79" t="e">
        <f>VLOOKUP($S507,'Grille de Tarif OQN'!$B$2:$S$3603,V$1,0)</f>
        <v>#N/A</v>
      </c>
      <c r="W507" s="79" t="e">
        <f>VLOOKUP($S507,'Grille de Tarif OQN'!$B$2:$S$3603,W$1,0)</f>
        <v>#N/A</v>
      </c>
      <c r="X507" s="79" t="e">
        <f>VLOOKUP($S507,'Grille de Tarif OQN'!$B$2:$S$3603,X$1,0)</f>
        <v>#N/A</v>
      </c>
      <c r="Y507" s="79" t="e">
        <f>VLOOKUP($S507,'Grille de Tarif OQN'!$B$2:$S$3603,Y$1,0)</f>
        <v>#N/A</v>
      </c>
      <c r="Z507" s="79" t="e">
        <f>VLOOKUP($S507,'Grille de Tarif OQN'!$B$2:$S$3603,Z$1,0)</f>
        <v>#N/A</v>
      </c>
      <c r="AA507" s="79" t="e">
        <f>VLOOKUP($S507,'Grille de Tarif OQN'!$B$2:$S$3603,AA$1,0)</f>
        <v>#N/A</v>
      </c>
      <c r="AB507" s="79" t="e">
        <f>VLOOKUP($S507,'Grille de Tarif OQN'!$B$2:$S$3603,AB$1,0)</f>
        <v>#N/A</v>
      </c>
      <c r="AC507" s="79" t="e">
        <f>VLOOKUP($S507,'Grille de Tarif OQN'!$B$2:$S$3603,AC$1,0)</f>
        <v>#N/A</v>
      </c>
      <c r="AD507" s="79" t="e">
        <f>VLOOKUP($S507,'Grille de Tarif OQN'!$B$2:$S$3603,AD$1,0)</f>
        <v>#N/A</v>
      </c>
      <c r="AE507" s="79" t="e">
        <f>VLOOKUP($S507,'Grille de Tarif OQN'!$B$2:$S$3603,AE$1,0)</f>
        <v>#N/A</v>
      </c>
      <c r="AF507" s="79" t="e">
        <f>VLOOKUP($S507,'Grille de Tarif OQN'!$B$2:$S$3603,AF$1,0)</f>
        <v>#N/A</v>
      </c>
      <c r="AG507" s="79" t="e">
        <f>VLOOKUP($S507,'Grille de Tarif OQN'!$B$2:$S$3603,AG$1,0)</f>
        <v>#N/A</v>
      </c>
      <c r="AH507" s="79" t="e">
        <f>VLOOKUP($S507,'Grille de Tarif OQN'!$B$2:$S$3603,AH$1,0)</f>
        <v>#N/A</v>
      </c>
      <c r="AI507" s="79" t="e">
        <f>VLOOKUP($S507,'Grille de Tarif OQN'!$B$2:$S$3603,AI$1,0)</f>
        <v>#N/A</v>
      </c>
      <c r="AJ507" s="79" t="e">
        <f>VLOOKUP($S507,'Grille de Tarif OQN'!$B$2:$S$3603,AJ$1,0)</f>
        <v>#N/A</v>
      </c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72"/>
      <c r="AV507"/>
      <c r="AW507"/>
      <c r="AX507"/>
      <c r="AY507"/>
      <c r="AZ507" s="96">
        <f t="shared" si="157"/>
        <v>0</v>
      </c>
      <c r="BA507" s="24" t="e">
        <f t="shared" si="158"/>
        <v>#N/A</v>
      </c>
      <c r="BB507" s="24" t="e">
        <f t="shared" si="159"/>
        <v>#N/A</v>
      </c>
      <c r="BC507" s="24" t="e">
        <f t="shared" si="152"/>
        <v>#N/A</v>
      </c>
      <c r="BD507" s="24" t="e">
        <f t="shared" si="153"/>
        <v>#N/A</v>
      </c>
      <c r="BE507"/>
      <c r="BF507" t="e">
        <f t="shared" si="160"/>
        <v>#N/A</v>
      </c>
      <c r="BG507" t="str">
        <f t="shared" si="161"/>
        <v>HDJ</v>
      </c>
      <c r="BH507" s="20" t="e">
        <f t="shared" si="162"/>
        <v>#N/A</v>
      </c>
      <c r="BI507" s="20" t="e">
        <f t="shared" si="163"/>
        <v>#N/A</v>
      </c>
      <c r="BJ507" s="20" t="e">
        <f t="shared" si="164"/>
        <v>#N/A</v>
      </c>
      <c r="BK507" s="20" t="e">
        <f t="shared" si="165"/>
        <v>#N/A</v>
      </c>
      <c r="BL507" s="20" t="e">
        <f t="shared" si="166"/>
        <v>#N/A</v>
      </c>
      <c r="BM507" s="20" t="e">
        <f t="shared" si="154"/>
        <v>#N/A</v>
      </c>
      <c r="BN507" s="20" t="e">
        <f t="shared" si="167"/>
        <v>#N/A</v>
      </c>
    </row>
    <row r="508" spans="1:66">
      <c r="A508" s="92"/>
      <c r="B508" s="90"/>
      <c r="C508" s="90"/>
      <c r="D508" s="93"/>
      <c r="E508" s="93"/>
      <c r="F508" s="93"/>
      <c r="G508" s="93"/>
      <c r="H508" s="93"/>
      <c r="I508" s="93"/>
      <c r="J508" s="93"/>
      <c r="K508" s="93"/>
      <c r="L508" s="92"/>
      <c r="M508" s="93"/>
      <c r="N508" s="91">
        <f t="shared" si="148"/>
        <v>0</v>
      </c>
      <c r="O508" s="91" t="str">
        <f t="shared" si="149"/>
        <v/>
      </c>
      <c r="P508" s="91" t="str">
        <f t="shared" si="150"/>
        <v/>
      </c>
      <c r="Q508" s="91" t="str">
        <f t="shared" si="151"/>
        <v>HDJ</v>
      </c>
      <c r="R508" s="82"/>
      <c r="S508" s="95">
        <f t="shared" si="155"/>
        <v>0</v>
      </c>
      <c r="T508" s="95">
        <f t="shared" si="156"/>
        <v>0</v>
      </c>
      <c r="U508" s="79" t="e">
        <f>VLOOKUP($S508,'Grille de Tarif OQN'!$B$2:$S$3603,U$1,0)</f>
        <v>#N/A</v>
      </c>
      <c r="V508" s="79" t="e">
        <f>VLOOKUP($S508,'Grille de Tarif OQN'!$B$2:$S$3603,V$1,0)</f>
        <v>#N/A</v>
      </c>
      <c r="W508" s="79" t="e">
        <f>VLOOKUP($S508,'Grille de Tarif OQN'!$B$2:$S$3603,W$1,0)</f>
        <v>#N/A</v>
      </c>
      <c r="X508" s="79" t="e">
        <f>VLOOKUP($S508,'Grille de Tarif OQN'!$B$2:$S$3603,X$1,0)</f>
        <v>#N/A</v>
      </c>
      <c r="Y508" s="79" t="e">
        <f>VLOOKUP($S508,'Grille de Tarif OQN'!$B$2:$S$3603,Y$1,0)</f>
        <v>#N/A</v>
      </c>
      <c r="Z508" s="79" t="e">
        <f>VLOOKUP($S508,'Grille de Tarif OQN'!$B$2:$S$3603,Z$1,0)</f>
        <v>#N/A</v>
      </c>
      <c r="AA508" s="79" t="e">
        <f>VLOOKUP($S508,'Grille de Tarif OQN'!$B$2:$S$3603,AA$1,0)</f>
        <v>#N/A</v>
      </c>
      <c r="AB508" s="79" t="e">
        <f>VLOOKUP($S508,'Grille de Tarif OQN'!$B$2:$S$3603,AB$1,0)</f>
        <v>#N/A</v>
      </c>
      <c r="AC508" s="79" t="e">
        <f>VLOOKUP($S508,'Grille de Tarif OQN'!$B$2:$S$3603,AC$1,0)</f>
        <v>#N/A</v>
      </c>
      <c r="AD508" s="79" t="e">
        <f>VLOOKUP($S508,'Grille de Tarif OQN'!$B$2:$S$3603,AD$1,0)</f>
        <v>#N/A</v>
      </c>
      <c r="AE508" s="79" t="e">
        <f>VLOOKUP($S508,'Grille de Tarif OQN'!$B$2:$S$3603,AE$1,0)</f>
        <v>#N/A</v>
      </c>
      <c r="AF508" s="79" t="e">
        <f>VLOOKUP($S508,'Grille de Tarif OQN'!$B$2:$S$3603,AF$1,0)</f>
        <v>#N/A</v>
      </c>
      <c r="AG508" s="79" t="e">
        <f>VLOOKUP($S508,'Grille de Tarif OQN'!$B$2:$S$3603,AG$1,0)</f>
        <v>#N/A</v>
      </c>
      <c r="AH508" s="79" t="e">
        <f>VLOOKUP($S508,'Grille de Tarif OQN'!$B$2:$S$3603,AH$1,0)</f>
        <v>#N/A</v>
      </c>
      <c r="AI508" s="79" t="e">
        <f>VLOOKUP($S508,'Grille de Tarif OQN'!$B$2:$S$3603,AI$1,0)</f>
        <v>#N/A</v>
      </c>
      <c r="AJ508" s="79" t="e">
        <f>VLOOKUP($S508,'Grille de Tarif OQN'!$B$2:$S$3603,AJ$1,0)</f>
        <v>#N/A</v>
      </c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72"/>
      <c r="AV508"/>
      <c r="AW508"/>
      <c r="AX508"/>
      <c r="AY508"/>
      <c r="AZ508" s="96">
        <f t="shared" si="157"/>
        <v>0</v>
      </c>
      <c r="BA508" s="24" t="e">
        <f t="shared" si="158"/>
        <v>#N/A</v>
      </c>
      <c r="BB508" s="24" t="e">
        <f t="shared" si="159"/>
        <v>#N/A</v>
      </c>
      <c r="BC508" s="24" t="e">
        <f t="shared" si="152"/>
        <v>#N/A</v>
      </c>
      <c r="BD508" s="24" t="e">
        <f t="shared" si="153"/>
        <v>#N/A</v>
      </c>
      <c r="BE508"/>
      <c r="BF508" t="e">
        <f t="shared" si="160"/>
        <v>#N/A</v>
      </c>
      <c r="BG508" t="str">
        <f t="shared" si="161"/>
        <v>HDJ</v>
      </c>
      <c r="BH508" s="20" t="e">
        <f t="shared" si="162"/>
        <v>#N/A</v>
      </c>
      <c r="BI508" s="20" t="e">
        <f t="shared" si="163"/>
        <v>#N/A</v>
      </c>
      <c r="BJ508" s="20" t="e">
        <f t="shared" si="164"/>
        <v>#N/A</v>
      </c>
      <c r="BK508" s="20" t="e">
        <f t="shared" si="165"/>
        <v>#N/A</v>
      </c>
      <c r="BL508" s="20" t="e">
        <f t="shared" si="166"/>
        <v>#N/A</v>
      </c>
      <c r="BM508" s="20" t="e">
        <f t="shared" si="154"/>
        <v>#N/A</v>
      </c>
      <c r="BN508" s="20" t="e">
        <f t="shared" si="167"/>
        <v>#N/A</v>
      </c>
    </row>
    <row r="509" spans="1:66">
      <c r="A509" s="92"/>
      <c r="B509" s="90"/>
      <c r="C509" s="90"/>
      <c r="D509" s="93"/>
      <c r="E509" s="93"/>
      <c r="F509" s="93"/>
      <c r="G509" s="93"/>
      <c r="H509" s="93"/>
      <c r="I509" s="93"/>
      <c r="J509" s="93"/>
      <c r="K509" s="93"/>
      <c r="L509" s="92"/>
      <c r="M509" s="93"/>
      <c r="N509" s="91">
        <f t="shared" si="148"/>
        <v>0</v>
      </c>
      <c r="O509" s="91" t="str">
        <f t="shared" si="149"/>
        <v/>
      </c>
      <c r="P509" s="91" t="str">
        <f t="shared" si="150"/>
        <v/>
      </c>
      <c r="Q509" s="91" t="str">
        <f t="shared" si="151"/>
        <v>HDJ</v>
      </c>
      <c r="R509" s="82"/>
      <c r="S509" s="95">
        <f t="shared" si="155"/>
        <v>0</v>
      </c>
      <c r="T509" s="95">
        <f t="shared" si="156"/>
        <v>0</v>
      </c>
      <c r="U509" s="79" t="e">
        <f>VLOOKUP($S509,'Grille de Tarif OQN'!$B$2:$S$3603,U$1,0)</f>
        <v>#N/A</v>
      </c>
      <c r="V509" s="79" t="e">
        <f>VLOOKUP($S509,'Grille de Tarif OQN'!$B$2:$S$3603,V$1,0)</f>
        <v>#N/A</v>
      </c>
      <c r="W509" s="79" t="e">
        <f>VLOOKUP($S509,'Grille de Tarif OQN'!$B$2:$S$3603,W$1,0)</f>
        <v>#N/A</v>
      </c>
      <c r="X509" s="79" t="e">
        <f>VLOOKUP($S509,'Grille de Tarif OQN'!$B$2:$S$3603,X$1,0)</f>
        <v>#N/A</v>
      </c>
      <c r="Y509" s="79" t="e">
        <f>VLOOKUP($S509,'Grille de Tarif OQN'!$B$2:$S$3603,Y$1,0)</f>
        <v>#N/A</v>
      </c>
      <c r="Z509" s="79" t="e">
        <f>VLOOKUP($S509,'Grille de Tarif OQN'!$B$2:$S$3603,Z$1,0)</f>
        <v>#N/A</v>
      </c>
      <c r="AA509" s="79" t="e">
        <f>VLOOKUP($S509,'Grille de Tarif OQN'!$B$2:$S$3603,AA$1,0)</f>
        <v>#N/A</v>
      </c>
      <c r="AB509" s="79" t="e">
        <f>VLOOKUP($S509,'Grille de Tarif OQN'!$B$2:$S$3603,AB$1,0)</f>
        <v>#N/A</v>
      </c>
      <c r="AC509" s="79" t="e">
        <f>VLOOKUP($S509,'Grille de Tarif OQN'!$B$2:$S$3603,AC$1,0)</f>
        <v>#N/A</v>
      </c>
      <c r="AD509" s="79" t="e">
        <f>VLOOKUP($S509,'Grille de Tarif OQN'!$B$2:$S$3603,AD$1,0)</f>
        <v>#N/A</v>
      </c>
      <c r="AE509" s="79" t="e">
        <f>VLOOKUP($S509,'Grille de Tarif OQN'!$B$2:$S$3603,AE$1,0)</f>
        <v>#N/A</v>
      </c>
      <c r="AF509" s="79" t="e">
        <f>VLOOKUP($S509,'Grille de Tarif OQN'!$B$2:$S$3603,AF$1,0)</f>
        <v>#N/A</v>
      </c>
      <c r="AG509" s="79" t="e">
        <f>VLOOKUP($S509,'Grille de Tarif OQN'!$B$2:$S$3603,AG$1,0)</f>
        <v>#N/A</v>
      </c>
      <c r="AH509" s="79" t="e">
        <f>VLOOKUP($S509,'Grille de Tarif OQN'!$B$2:$S$3603,AH$1,0)</f>
        <v>#N/A</v>
      </c>
      <c r="AI509" s="79" t="e">
        <f>VLOOKUP($S509,'Grille de Tarif OQN'!$B$2:$S$3603,AI$1,0)</f>
        <v>#N/A</v>
      </c>
      <c r="AJ509" s="79" t="e">
        <f>VLOOKUP($S509,'Grille de Tarif OQN'!$B$2:$S$3603,AJ$1,0)</f>
        <v>#N/A</v>
      </c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72"/>
      <c r="AV509"/>
      <c r="AW509"/>
      <c r="AX509"/>
      <c r="AY509"/>
      <c r="AZ509" s="96">
        <f t="shared" si="157"/>
        <v>0</v>
      </c>
      <c r="BA509" s="24" t="e">
        <f t="shared" si="158"/>
        <v>#N/A</v>
      </c>
      <c r="BB509" s="24" t="e">
        <f t="shared" si="159"/>
        <v>#N/A</v>
      </c>
      <c r="BC509" s="24" t="e">
        <f t="shared" si="152"/>
        <v>#N/A</v>
      </c>
      <c r="BD509" s="24" t="e">
        <f t="shared" si="153"/>
        <v>#N/A</v>
      </c>
      <c r="BE509"/>
      <c r="BF509" t="e">
        <f t="shared" si="160"/>
        <v>#N/A</v>
      </c>
      <c r="BG509" t="str">
        <f t="shared" si="161"/>
        <v>HDJ</v>
      </c>
      <c r="BH509" s="20" t="e">
        <f t="shared" si="162"/>
        <v>#N/A</v>
      </c>
      <c r="BI509" s="20" t="e">
        <f t="shared" si="163"/>
        <v>#N/A</v>
      </c>
      <c r="BJ509" s="20" t="e">
        <f t="shared" si="164"/>
        <v>#N/A</v>
      </c>
      <c r="BK509" s="20" t="e">
        <f t="shared" si="165"/>
        <v>#N/A</v>
      </c>
      <c r="BL509" s="20" t="e">
        <f t="shared" si="166"/>
        <v>#N/A</v>
      </c>
      <c r="BM509" s="20" t="e">
        <f t="shared" si="154"/>
        <v>#N/A</v>
      </c>
      <c r="BN509" s="20" t="e">
        <f t="shared" si="167"/>
        <v>#N/A</v>
      </c>
    </row>
    <row r="510" spans="1:66">
      <c r="A510" s="92"/>
      <c r="B510" s="90"/>
      <c r="C510" s="90"/>
      <c r="D510" s="93"/>
      <c r="E510" s="93"/>
      <c r="F510" s="93"/>
      <c r="G510" s="93"/>
      <c r="H510" s="93"/>
      <c r="I510" s="93"/>
      <c r="J510" s="93"/>
      <c r="K510" s="93"/>
      <c r="L510" s="92"/>
      <c r="M510" s="93"/>
      <c r="N510" s="91">
        <f t="shared" si="148"/>
        <v>0</v>
      </c>
      <c r="O510" s="91" t="str">
        <f t="shared" si="149"/>
        <v/>
      </c>
      <c r="P510" s="91" t="str">
        <f t="shared" si="150"/>
        <v/>
      </c>
      <c r="Q510" s="91" t="str">
        <f t="shared" si="151"/>
        <v>HDJ</v>
      </c>
      <c r="R510" s="82"/>
      <c r="S510" s="95">
        <f t="shared" si="155"/>
        <v>0</v>
      </c>
      <c r="T510" s="95">
        <f t="shared" si="156"/>
        <v>0</v>
      </c>
      <c r="U510" s="79" t="e">
        <f>VLOOKUP($S510,'Grille de Tarif OQN'!$B$2:$S$3603,U$1,0)</f>
        <v>#N/A</v>
      </c>
      <c r="V510" s="79" t="e">
        <f>VLOOKUP($S510,'Grille de Tarif OQN'!$B$2:$S$3603,V$1,0)</f>
        <v>#N/A</v>
      </c>
      <c r="W510" s="79" t="e">
        <f>VLOOKUP($S510,'Grille de Tarif OQN'!$B$2:$S$3603,W$1,0)</f>
        <v>#N/A</v>
      </c>
      <c r="X510" s="79" t="e">
        <f>VLOOKUP($S510,'Grille de Tarif OQN'!$B$2:$S$3603,X$1,0)</f>
        <v>#N/A</v>
      </c>
      <c r="Y510" s="79" t="e">
        <f>VLOOKUP($S510,'Grille de Tarif OQN'!$B$2:$S$3603,Y$1,0)</f>
        <v>#N/A</v>
      </c>
      <c r="Z510" s="79" t="e">
        <f>VLOOKUP($S510,'Grille de Tarif OQN'!$B$2:$S$3603,Z$1,0)</f>
        <v>#N/A</v>
      </c>
      <c r="AA510" s="79" t="e">
        <f>VLOOKUP($S510,'Grille de Tarif OQN'!$B$2:$S$3603,AA$1,0)</f>
        <v>#N/A</v>
      </c>
      <c r="AB510" s="79" t="e">
        <f>VLOOKUP($S510,'Grille de Tarif OQN'!$B$2:$S$3603,AB$1,0)</f>
        <v>#N/A</v>
      </c>
      <c r="AC510" s="79" t="e">
        <f>VLOOKUP($S510,'Grille de Tarif OQN'!$B$2:$S$3603,AC$1,0)</f>
        <v>#N/A</v>
      </c>
      <c r="AD510" s="79" t="e">
        <f>VLOOKUP($S510,'Grille de Tarif OQN'!$B$2:$S$3603,AD$1,0)</f>
        <v>#N/A</v>
      </c>
      <c r="AE510" s="79" t="e">
        <f>VLOOKUP($S510,'Grille de Tarif OQN'!$B$2:$S$3603,AE$1,0)</f>
        <v>#N/A</v>
      </c>
      <c r="AF510" s="79" t="e">
        <f>VLOOKUP($S510,'Grille de Tarif OQN'!$B$2:$S$3603,AF$1,0)</f>
        <v>#N/A</v>
      </c>
      <c r="AG510" s="79" t="e">
        <f>VLOOKUP($S510,'Grille de Tarif OQN'!$B$2:$S$3603,AG$1,0)</f>
        <v>#N/A</v>
      </c>
      <c r="AH510" s="79" t="e">
        <f>VLOOKUP($S510,'Grille de Tarif OQN'!$B$2:$S$3603,AH$1,0)</f>
        <v>#N/A</v>
      </c>
      <c r="AI510" s="79" t="e">
        <f>VLOOKUP($S510,'Grille de Tarif OQN'!$B$2:$S$3603,AI$1,0)</f>
        <v>#N/A</v>
      </c>
      <c r="AJ510" s="79" t="e">
        <f>VLOOKUP($S510,'Grille de Tarif OQN'!$B$2:$S$3603,AJ$1,0)</f>
        <v>#N/A</v>
      </c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72"/>
      <c r="AV510"/>
      <c r="AW510"/>
      <c r="AX510"/>
      <c r="AY510"/>
      <c r="AZ510" s="96">
        <f t="shared" si="157"/>
        <v>0</v>
      </c>
      <c r="BA510" s="24" t="e">
        <f t="shared" si="158"/>
        <v>#N/A</v>
      </c>
      <c r="BB510" s="24" t="e">
        <f t="shared" si="159"/>
        <v>#N/A</v>
      </c>
      <c r="BC510" s="24" t="e">
        <f t="shared" si="152"/>
        <v>#N/A</v>
      </c>
      <c r="BD510" s="24" t="e">
        <f t="shared" si="153"/>
        <v>#N/A</v>
      </c>
      <c r="BE510"/>
      <c r="BF510" t="e">
        <f t="shared" si="160"/>
        <v>#N/A</v>
      </c>
      <c r="BG510" t="str">
        <f t="shared" si="161"/>
        <v>HDJ</v>
      </c>
      <c r="BH510" s="20" t="e">
        <f t="shared" si="162"/>
        <v>#N/A</v>
      </c>
      <c r="BI510" s="20" t="e">
        <f t="shared" si="163"/>
        <v>#N/A</v>
      </c>
      <c r="BJ510" s="20" t="e">
        <f t="shared" si="164"/>
        <v>#N/A</v>
      </c>
      <c r="BK510" s="20" t="e">
        <f t="shared" si="165"/>
        <v>#N/A</v>
      </c>
      <c r="BL510" s="20" t="e">
        <f t="shared" si="166"/>
        <v>#N/A</v>
      </c>
      <c r="BM510" s="20" t="e">
        <f t="shared" si="154"/>
        <v>#N/A</v>
      </c>
      <c r="BN510" s="20" t="e">
        <f t="shared" si="167"/>
        <v>#N/A</v>
      </c>
    </row>
    <row r="511" spans="1:66">
      <c r="A511" s="92"/>
      <c r="B511" s="90"/>
      <c r="C511" s="90"/>
      <c r="D511" s="93"/>
      <c r="E511" s="93"/>
      <c r="F511" s="93"/>
      <c r="G511" s="93"/>
      <c r="H511" s="93"/>
      <c r="I511" s="93"/>
      <c r="J511" s="93"/>
      <c r="K511" s="93"/>
      <c r="L511" s="92"/>
      <c r="M511" s="93"/>
      <c r="N511" s="91">
        <f t="shared" si="148"/>
        <v>0</v>
      </c>
      <c r="O511" s="91" t="str">
        <f t="shared" si="149"/>
        <v/>
      </c>
      <c r="P511" s="91" t="str">
        <f t="shared" si="150"/>
        <v/>
      </c>
      <c r="Q511" s="91" t="str">
        <f t="shared" si="151"/>
        <v>HDJ</v>
      </c>
      <c r="R511" s="82"/>
      <c r="S511" s="95">
        <f t="shared" si="155"/>
        <v>0</v>
      </c>
      <c r="T511" s="95">
        <f t="shared" si="156"/>
        <v>0</v>
      </c>
      <c r="U511" s="79" t="e">
        <f>VLOOKUP($S511,'Grille de Tarif OQN'!$B$2:$S$3603,U$1,0)</f>
        <v>#N/A</v>
      </c>
      <c r="V511" s="79" t="e">
        <f>VLOOKUP($S511,'Grille de Tarif OQN'!$B$2:$S$3603,V$1,0)</f>
        <v>#N/A</v>
      </c>
      <c r="W511" s="79" t="e">
        <f>VLOOKUP($S511,'Grille de Tarif OQN'!$B$2:$S$3603,W$1,0)</f>
        <v>#N/A</v>
      </c>
      <c r="X511" s="79" t="e">
        <f>VLOOKUP($S511,'Grille de Tarif OQN'!$B$2:$S$3603,X$1,0)</f>
        <v>#N/A</v>
      </c>
      <c r="Y511" s="79" t="e">
        <f>VLOOKUP($S511,'Grille de Tarif OQN'!$B$2:$S$3603,Y$1,0)</f>
        <v>#N/A</v>
      </c>
      <c r="Z511" s="79" t="e">
        <f>VLOOKUP($S511,'Grille de Tarif OQN'!$B$2:$S$3603,Z$1,0)</f>
        <v>#N/A</v>
      </c>
      <c r="AA511" s="79" t="e">
        <f>VLOOKUP($S511,'Grille de Tarif OQN'!$B$2:$S$3603,AA$1,0)</f>
        <v>#N/A</v>
      </c>
      <c r="AB511" s="79" t="e">
        <f>VLOOKUP($S511,'Grille de Tarif OQN'!$B$2:$S$3603,AB$1,0)</f>
        <v>#N/A</v>
      </c>
      <c r="AC511" s="79" t="e">
        <f>VLOOKUP($S511,'Grille de Tarif OQN'!$B$2:$S$3603,AC$1,0)</f>
        <v>#N/A</v>
      </c>
      <c r="AD511" s="79" t="e">
        <f>VLOOKUP($S511,'Grille de Tarif OQN'!$B$2:$S$3603,AD$1,0)</f>
        <v>#N/A</v>
      </c>
      <c r="AE511" s="79" t="e">
        <f>VLOOKUP($S511,'Grille de Tarif OQN'!$B$2:$S$3603,AE$1,0)</f>
        <v>#N/A</v>
      </c>
      <c r="AF511" s="79" t="e">
        <f>VLOOKUP($S511,'Grille de Tarif OQN'!$B$2:$S$3603,AF$1,0)</f>
        <v>#N/A</v>
      </c>
      <c r="AG511" s="79" t="e">
        <f>VLOOKUP($S511,'Grille de Tarif OQN'!$B$2:$S$3603,AG$1,0)</f>
        <v>#N/A</v>
      </c>
      <c r="AH511" s="79" t="e">
        <f>VLOOKUP($S511,'Grille de Tarif OQN'!$B$2:$S$3603,AH$1,0)</f>
        <v>#N/A</v>
      </c>
      <c r="AI511" s="79" t="e">
        <f>VLOOKUP($S511,'Grille de Tarif OQN'!$B$2:$S$3603,AI$1,0)</f>
        <v>#N/A</v>
      </c>
      <c r="AJ511" s="79" t="e">
        <f>VLOOKUP($S511,'Grille de Tarif OQN'!$B$2:$S$3603,AJ$1,0)</f>
        <v>#N/A</v>
      </c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72"/>
      <c r="AV511"/>
      <c r="AW511"/>
      <c r="AX511"/>
      <c r="AY511"/>
      <c r="AZ511" s="96">
        <f t="shared" si="157"/>
        <v>0</v>
      </c>
      <c r="BA511" s="24" t="e">
        <f t="shared" si="158"/>
        <v>#N/A</v>
      </c>
      <c r="BB511" s="24" t="e">
        <f t="shared" si="159"/>
        <v>#N/A</v>
      </c>
      <c r="BC511" s="24" t="e">
        <f t="shared" si="152"/>
        <v>#N/A</v>
      </c>
      <c r="BD511" s="24" t="e">
        <f t="shared" si="153"/>
        <v>#N/A</v>
      </c>
      <c r="BE511"/>
      <c r="BF511" t="e">
        <f t="shared" si="160"/>
        <v>#N/A</v>
      </c>
      <c r="BG511" t="str">
        <f t="shared" si="161"/>
        <v>HDJ</v>
      </c>
      <c r="BH511" s="20" t="e">
        <f t="shared" si="162"/>
        <v>#N/A</v>
      </c>
      <c r="BI511" s="20" t="e">
        <f t="shared" si="163"/>
        <v>#N/A</v>
      </c>
      <c r="BJ511" s="20" t="e">
        <f t="shared" si="164"/>
        <v>#N/A</v>
      </c>
      <c r="BK511" s="20" t="e">
        <f t="shared" si="165"/>
        <v>#N/A</v>
      </c>
      <c r="BL511" s="20" t="e">
        <f t="shared" si="166"/>
        <v>#N/A</v>
      </c>
      <c r="BM511" s="20" t="e">
        <f t="shared" si="154"/>
        <v>#N/A</v>
      </c>
      <c r="BN511" s="20" t="e">
        <f t="shared" si="167"/>
        <v>#N/A</v>
      </c>
    </row>
    <row r="512" spans="1:66">
      <c r="A512" s="92"/>
      <c r="B512" s="90"/>
      <c r="C512" s="90"/>
      <c r="D512" s="93"/>
      <c r="E512" s="93"/>
      <c r="F512" s="93"/>
      <c r="G512" s="93"/>
      <c r="H512" s="93"/>
      <c r="I512" s="93"/>
      <c r="J512" s="93"/>
      <c r="K512" s="93"/>
      <c r="L512" s="92"/>
      <c r="M512" s="93"/>
      <c r="N512" s="91">
        <f t="shared" si="148"/>
        <v>0</v>
      </c>
      <c r="O512" s="91" t="str">
        <f t="shared" si="149"/>
        <v/>
      </c>
      <c r="P512" s="91" t="str">
        <f t="shared" si="150"/>
        <v/>
      </c>
      <c r="Q512" s="91" t="str">
        <f t="shared" si="151"/>
        <v>HDJ</v>
      </c>
      <c r="R512" s="82"/>
      <c r="S512" s="95">
        <f t="shared" si="155"/>
        <v>0</v>
      </c>
      <c r="T512" s="95">
        <f t="shared" si="156"/>
        <v>0</v>
      </c>
      <c r="U512" s="79" t="e">
        <f>VLOOKUP($S512,'Grille de Tarif OQN'!$B$2:$S$3603,U$1,0)</f>
        <v>#N/A</v>
      </c>
      <c r="V512" s="79" t="e">
        <f>VLOOKUP($S512,'Grille de Tarif OQN'!$B$2:$S$3603,V$1,0)</f>
        <v>#N/A</v>
      </c>
      <c r="W512" s="79" t="e">
        <f>VLOOKUP($S512,'Grille de Tarif OQN'!$B$2:$S$3603,W$1,0)</f>
        <v>#N/A</v>
      </c>
      <c r="X512" s="79" t="e">
        <f>VLOOKUP($S512,'Grille de Tarif OQN'!$B$2:$S$3603,X$1,0)</f>
        <v>#N/A</v>
      </c>
      <c r="Y512" s="79" t="e">
        <f>VLOOKUP($S512,'Grille de Tarif OQN'!$B$2:$S$3603,Y$1,0)</f>
        <v>#N/A</v>
      </c>
      <c r="Z512" s="79" t="e">
        <f>VLOOKUP($S512,'Grille de Tarif OQN'!$B$2:$S$3603,Z$1,0)</f>
        <v>#N/A</v>
      </c>
      <c r="AA512" s="79" t="e">
        <f>VLOOKUP($S512,'Grille de Tarif OQN'!$B$2:$S$3603,AA$1,0)</f>
        <v>#N/A</v>
      </c>
      <c r="AB512" s="79" t="e">
        <f>VLOOKUP($S512,'Grille de Tarif OQN'!$B$2:$S$3603,AB$1,0)</f>
        <v>#N/A</v>
      </c>
      <c r="AC512" s="79" t="e">
        <f>VLOOKUP($S512,'Grille de Tarif OQN'!$B$2:$S$3603,AC$1,0)</f>
        <v>#N/A</v>
      </c>
      <c r="AD512" s="79" t="e">
        <f>VLOOKUP($S512,'Grille de Tarif OQN'!$B$2:$S$3603,AD$1,0)</f>
        <v>#N/A</v>
      </c>
      <c r="AE512" s="79" t="e">
        <f>VLOOKUP($S512,'Grille de Tarif OQN'!$B$2:$S$3603,AE$1,0)</f>
        <v>#N/A</v>
      </c>
      <c r="AF512" s="79" t="e">
        <f>VLOOKUP($S512,'Grille de Tarif OQN'!$B$2:$S$3603,AF$1,0)</f>
        <v>#N/A</v>
      </c>
      <c r="AG512" s="79" t="e">
        <f>VLOOKUP($S512,'Grille de Tarif OQN'!$B$2:$S$3603,AG$1,0)</f>
        <v>#N/A</v>
      </c>
      <c r="AH512" s="79" t="e">
        <f>VLOOKUP($S512,'Grille de Tarif OQN'!$B$2:$S$3603,AH$1,0)</f>
        <v>#N/A</v>
      </c>
      <c r="AI512" s="79" t="e">
        <f>VLOOKUP($S512,'Grille de Tarif OQN'!$B$2:$S$3603,AI$1,0)</f>
        <v>#N/A</v>
      </c>
      <c r="AJ512" s="79" t="e">
        <f>VLOOKUP($S512,'Grille de Tarif OQN'!$B$2:$S$3603,AJ$1,0)</f>
        <v>#N/A</v>
      </c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72"/>
      <c r="AV512"/>
      <c r="AW512"/>
      <c r="AX512"/>
      <c r="AY512"/>
      <c r="AZ512" s="96">
        <f t="shared" si="157"/>
        <v>0</v>
      </c>
      <c r="BA512" s="24" t="e">
        <f t="shared" si="158"/>
        <v>#N/A</v>
      </c>
      <c r="BB512" s="24" t="e">
        <f t="shared" si="159"/>
        <v>#N/A</v>
      </c>
      <c r="BC512" s="24" t="e">
        <f t="shared" si="152"/>
        <v>#N/A</v>
      </c>
      <c r="BD512" s="24" t="e">
        <f t="shared" si="153"/>
        <v>#N/A</v>
      </c>
      <c r="BE512"/>
      <c r="BF512" t="e">
        <f t="shared" si="160"/>
        <v>#N/A</v>
      </c>
      <c r="BG512" t="str">
        <f t="shared" si="161"/>
        <v>HDJ</v>
      </c>
      <c r="BH512" s="20" t="e">
        <f t="shared" si="162"/>
        <v>#N/A</v>
      </c>
      <c r="BI512" s="20" t="e">
        <f t="shared" si="163"/>
        <v>#N/A</v>
      </c>
      <c r="BJ512" s="20" t="e">
        <f t="shared" si="164"/>
        <v>#N/A</v>
      </c>
      <c r="BK512" s="20" t="e">
        <f t="shared" si="165"/>
        <v>#N/A</v>
      </c>
      <c r="BL512" s="20" t="e">
        <f t="shared" si="166"/>
        <v>#N/A</v>
      </c>
      <c r="BM512" s="20" t="e">
        <f t="shared" si="154"/>
        <v>#N/A</v>
      </c>
      <c r="BN512" s="20" t="e">
        <f t="shared" si="167"/>
        <v>#N/A</v>
      </c>
    </row>
    <row r="513" spans="1:66">
      <c r="A513" s="92"/>
      <c r="B513" s="90"/>
      <c r="C513" s="90"/>
      <c r="D513" s="93"/>
      <c r="E513" s="93"/>
      <c r="F513" s="93"/>
      <c r="G513" s="93"/>
      <c r="H513" s="93"/>
      <c r="I513" s="93"/>
      <c r="J513" s="93"/>
      <c r="K513" s="93"/>
      <c r="L513" s="92"/>
      <c r="M513" s="93"/>
      <c r="N513" s="91">
        <f t="shared" si="148"/>
        <v>0</v>
      </c>
      <c r="O513" s="91" t="str">
        <f t="shared" si="149"/>
        <v/>
      </c>
      <c r="P513" s="91" t="str">
        <f t="shared" si="150"/>
        <v/>
      </c>
      <c r="Q513" s="91" t="str">
        <f t="shared" si="151"/>
        <v>HDJ</v>
      </c>
      <c r="R513" s="82"/>
      <c r="S513" s="95">
        <f t="shared" si="155"/>
        <v>0</v>
      </c>
      <c r="T513" s="95">
        <f t="shared" si="156"/>
        <v>0</v>
      </c>
      <c r="U513" s="79" t="e">
        <f>VLOOKUP($S513,'Grille de Tarif OQN'!$B$2:$S$3603,U$1,0)</f>
        <v>#N/A</v>
      </c>
      <c r="V513" s="79" t="e">
        <f>VLOOKUP($S513,'Grille de Tarif OQN'!$B$2:$S$3603,V$1,0)</f>
        <v>#N/A</v>
      </c>
      <c r="W513" s="79" t="e">
        <f>VLOOKUP($S513,'Grille de Tarif OQN'!$B$2:$S$3603,W$1,0)</f>
        <v>#N/A</v>
      </c>
      <c r="X513" s="79" t="e">
        <f>VLOOKUP($S513,'Grille de Tarif OQN'!$B$2:$S$3603,X$1,0)</f>
        <v>#N/A</v>
      </c>
      <c r="Y513" s="79" t="e">
        <f>VLOOKUP($S513,'Grille de Tarif OQN'!$B$2:$S$3603,Y$1,0)</f>
        <v>#N/A</v>
      </c>
      <c r="Z513" s="79" t="e">
        <f>VLOOKUP($S513,'Grille de Tarif OQN'!$B$2:$S$3603,Z$1,0)</f>
        <v>#N/A</v>
      </c>
      <c r="AA513" s="79" t="e">
        <f>VLOOKUP($S513,'Grille de Tarif OQN'!$B$2:$S$3603,AA$1,0)</f>
        <v>#N/A</v>
      </c>
      <c r="AB513" s="79" t="e">
        <f>VLOOKUP($S513,'Grille de Tarif OQN'!$B$2:$S$3603,AB$1,0)</f>
        <v>#N/A</v>
      </c>
      <c r="AC513" s="79" t="e">
        <f>VLOOKUP($S513,'Grille de Tarif OQN'!$B$2:$S$3603,AC$1,0)</f>
        <v>#N/A</v>
      </c>
      <c r="AD513" s="79" t="e">
        <f>VLOOKUP($S513,'Grille de Tarif OQN'!$B$2:$S$3603,AD$1,0)</f>
        <v>#N/A</v>
      </c>
      <c r="AE513" s="79" t="e">
        <f>VLOOKUP($S513,'Grille de Tarif OQN'!$B$2:$S$3603,AE$1,0)</f>
        <v>#N/A</v>
      </c>
      <c r="AF513" s="79" t="e">
        <f>VLOOKUP($S513,'Grille de Tarif OQN'!$B$2:$S$3603,AF$1,0)</f>
        <v>#N/A</v>
      </c>
      <c r="AG513" s="79" t="e">
        <f>VLOOKUP($S513,'Grille de Tarif OQN'!$B$2:$S$3603,AG$1,0)</f>
        <v>#N/A</v>
      </c>
      <c r="AH513" s="79" t="e">
        <f>VLOOKUP($S513,'Grille de Tarif OQN'!$B$2:$S$3603,AH$1,0)</f>
        <v>#N/A</v>
      </c>
      <c r="AI513" s="79" t="e">
        <f>VLOOKUP($S513,'Grille de Tarif OQN'!$B$2:$S$3603,AI$1,0)</f>
        <v>#N/A</v>
      </c>
      <c r="AJ513" s="79" t="e">
        <f>VLOOKUP($S513,'Grille de Tarif OQN'!$B$2:$S$3603,AJ$1,0)</f>
        <v>#N/A</v>
      </c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72"/>
      <c r="AV513"/>
      <c r="AW513"/>
      <c r="AX513"/>
      <c r="AY513"/>
      <c r="AZ513" s="96">
        <f t="shared" si="157"/>
        <v>0</v>
      </c>
      <c r="BA513" s="24" t="e">
        <f t="shared" si="158"/>
        <v>#N/A</v>
      </c>
      <c r="BB513" s="24" t="e">
        <f t="shared" si="159"/>
        <v>#N/A</v>
      </c>
      <c r="BC513" s="24" t="e">
        <f t="shared" si="152"/>
        <v>#N/A</v>
      </c>
      <c r="BD513" s="24" t="e">
        <f t="shared" si="153"/>
        <v>#N/A</v>
      </c>
      <c r="BE513"/>
      <c r="BF513" t="e">
        <f t="shared" si="160"/>
        <v>#N/A</v>
      </c>
      <c r="BG513" t="str">
        <f t="shared" si="161"/>
        <v>HDJ</v>
      </c>
      <c r="BH513" s="20" t="e">
        <f t="shared" si="162"/>
        <v>#N/A</v>
      </c>
      <c r="BI513" s="20" t="e">
        <f t="shared" si="163"/>
        <v>#N/A</v>
      </c>
      <c r="BJ513" s="20" t="e">
        <f t="shared" si="164"/>
        <v>#N/A</v>
      </c>
      <c r="BK513" s="20" t="e">
        <f t="shared" si="165"/>
        <v>#N/A</v>
      </c>
      <c r="BL513" s="20" t="e">
        <f t="shared" si="166"/>
        <v>#N/A</v>
      </c>
      <c r="BM513" s="20" t="e">
        <f t="shared" si="154"/>
        <v>#N/A</v>
      </c>
      <c r="BN513" s="20" t="e">
        <f t="shared" si="167"/>
        <v>#N/A</v>
      </c>
    </row>
    <row r="514" spans="1:66">
      <c r="A514" s="92"/>
      <c r="B514" s="90"/>
      <c r="C514" s="90"/>
      <c r="D514" s="93"/>
      <c r="E514" s="93"/>
      <c r="F514" s="93"/>
      <c r="G514" s="93"/>
      <c r="H514" s="93"/>
      <c r="I514" s="93"/>
      <c r="J514" s="93"/>
      <c r="K514" s="93"/>
      <c r="L514" s="92"/>
      <c r="M514" s="93"/>
      <c r="N514" s="91">
        <f t="shared" si="148"/>
        <v>0</v>
      </c>
      <c r="O514" s="91" t="str">
        <f t="shared" si="149"/>
        <v/>
      </c>
      <c r="P514" s="91" t="str">
        <f t="shared" si="150"/>
        <v/>
      </c>
      <c r="Q514" s="91" t="str">
        <f t="shared" si="151"/>
        <v>HDJ</v>
      </c>
      <c r="R514" s="82"/>
      <c r="S514" s="95">
        <f t="shared" si="155"/>
        <v>0</v>
      </c>
      <c r="T514" s="95">
        <f t="shared" si="156"/>
        <v>0</v>
      </c>
      <c r="U514" s="79" t="e">
        <f>VLOOKUP($S514,'Grille de Tarif OQN'!$B$2:$S$3603,U$1,0)</f>
        <v>#N/A</v>
      </c>
      <c r="V514" s="79" t="e">
        <f>VLOOKUP($S514,'Grille de Tarif OQN'!$B$2:$S$3603,V$1,0)</f>
        <v>#N/A</v>
      </c>
      <c r="W514" s="79" t="e">
        <f>VLOOKUP($S514,'Grille de Tarif OQN'!$B$2:$S$3603,W$1,0)</f>
        <v>#N/A</v>
      </c>
      <c r="X514" s="79" t="e">
        <f>VLOOKUP($S514,'Grille de Tarif OQN'!$B$2:$S$3603,X$1,0)</f>
        <v>#N/A</v>
      </c>
      <c r="Y514" s="79" t="e">
        <f>VLOOKUP($S514,'Grille de Tarif OQN'!$B$2:$S$3603,Y$1,0)</f>
        <v>#N/A</v>
      </c>
      <c r="Z514" s="79" t="e">
        <f>VLOOKUP($S514,'Grille de Tarif OQN'!$B$2:$S$3603,Z$1,0)</f>
        <v>#N/A</v>
      </c>
      <c r="AA514" s="79" t="e">
        <f>VLOOKUP($S514,'Grille de Tarif OQN'!$B$2:$S$3603,AA$1,0)</f>
        <v>#N/A</v>
      </c>
      <c r="AB514" s="79" t="e">
        <f>VLOOKUP($S514,'Grille de Tarif OQN'!$B$2:$S$3603,AB$1,0)</f>
        <v>#N/A</v>
      </c>
      <c r="AC514" s="79" t="e">
        <f>VLOOKUP($S514,'Grille de Tarif OQN'!$B$2:$S$3603,AC$1,0)</f>
        <v>#N/A</v>
      </c>
      <c r="AD514" s="79" t="e">
        <f>VLOOKUP($S514,'Grille de Tarif OQN'!$B$2:$S$3603,AD$1,0)</f>
        <v>#N/A</v>
      </c>
      <c r="AE514" s="79" t="e">
        <f>VLOOKUP($S514,'Grille de Tarif OQN'!$B$2:$S$3603,AE$1,0)</f>
        <v>#N/A</v>
      </c>
      <c r="AF514" s="79" t="e">
        <f>VLOOKUP($S514,'Grille de Tarif OQN'!$B$2:$S$3603,AF$1,0)</f>
        <v>#N/A</v>
      </c>
      <c r="AG514" s="79" t="e">
        <f>VLOOKUP($S514,'Grille de Tarif OQN'!$B$2:$S$3603,AG$1,0)</f>
        <v>#N/A</v>
      </c>
      <c r="AH514" s="79" t="e">
        <f>VLOOKUP($S514,'Grille de Tarif OQN'!$B$2:$S$3603,AH$1,0)</f>
        <v>#N/A</v>
      </c>
      <c r="AI514" s="79" t="e">
        <f>VLOOKUP($S514,'Grille de Tarif OQN'!$B$2:$S$3603,AI$1,0)</f>
        <v>#N/A</v>
      </c>
      <c r="AJ514" s="79" t="e">
        <f>VLOOKUP($S514,'Grille de Tarif OQN'!$B$2:$S$3603,AJ$1,0)</f>
        <v>#N/A</v>
      </c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72"/>
      <c r="AV514"/>
      <c r="AW514"/>
      <c r="AX514"/>
      <c r="AY514"/>
      <c r="AZ514" s="96">
        <f t="shared" si="157"/>
        <v>0</v>
      </c>
      <c r="BA514" s="24" t="e">
        <f t="shared" si="158"/>
        <v>#N/A</v>
      </c>
      <c r="BB514" s="24" t="e">
        <f t="shared" si="159"/>
        <v>#N/A</v>
      </c>
      <c r="BC514" s="24" t="e">
        <f t="shared" si="152"/>
        <v>#N/A</v>
      </c>
      <c r="BD514" s="24" t="e">
        <f t="shared" si="153"/>
        <v>#N/A</v>
      </c>
      <c r="BE514"/>
      <c r="BF514" t="e">
        <f t="shared" si="160"/>
        <v>#N/A</v>
      </c>
      <c r="BG514" t="str">
        <f t="shared" si="161"/>
        <v>HDJ</v>
      </c>
      <c r="BH514" s="20" t="e">
        <f t="shared" si="162"/>
        <v>#N/A</v>
      </c>
      <c r="BI514" s="20" t="e">
        <f t="shared" si="163"/>
        <v>#N/A</v>
      </c>
      <c r="BJ514" s="20" t="e">
        <f t="shared" si="164"/>
        <v>#N/A</v>
      </c>
      <c r="BK514" s="20" t="e">
        <f t="shared" si="165"/>
        <v>#N/A</v>
      </c>
      <c r="BL514" s="20" t="e">
        <f t="shared" si="166"/>
        <v>#N/A</v>
      </c>
      <c r="BM514" s="20" t="e">
        <f t="shared" si="154"/>
        <v>#N/A</v>
      </c>
      <c r="BN514" s="20" t="e">
        <f t="shared" si="167"/>
        <v>#N/A</v>
      </c>
    </row>
    <row r="515" spans="1:66">
      <c r="A515" s="92"/>
      <c r="B515" s="90"/>
      <c r="C515" s="90"/>
      <c r="D515" s="93"/>
      <c r="E515" s="93"/>
      <c r="F515" s="93"/>
      <c r="G515" s="93"/>
      <c r="H515" s="93"/>
      <c r="I515" s="93"/>
      <c r="J515" s="93"/>
      <c r="K515" s="93"/>
      <c r="L515" s="92"/>
      <c r="M515" s="93"/>
      <c r="N515" s="91">
        <f t="shared" si="148"/>
        <v>0</v>
      </c>
      <c r="O515" s="91" t="str">
        <f t="shared" si="149"/>
        <v/>
      </c>
      <c r="P515" s="91" t="str">
        <f t="shared" si="150"/>
        <v/>
      </c>
      <c r="Q515" s="91" t="str">
        <f t="shared" si="151"/>
        <v>HDJ</v>
      </c>
      <c r="R515" s="82"/>
      <c r="S515" s="95">
        <f t="shared" si="155"/>
        <v>0</v>
      </c>
      <c r="T515" s="95">
        <f t="shared" si="156"/>
        <v>0</v>
      </c>
      <c r="U515" s="79" t="e">
        <f>VLOOKUP($S515,'Grille de Tarif OQN'!$B$2:$S$3603,U$1,0)</f>
        <v>#N/A</v>
      </c>
      <c r="V515" s="79" t="e">
        <f>VLOOKUP($S515,'Grille de Tarif OQN'!$B$2:$S$3603,V$1,0)</f>
        <v>#N/A</v>
      </c>
      <c r="W515" s="79" t="e">
        <f>VLOOKUP($S515,'Grille de Tarif OQN'!$B$2:$S$3603,W$1,0)</f>
        <v>#N/A</v>
      </c>
      <c r="X515" s="79" t="e">
        <f>VLOOKUP($S515,'Grille de Tarif OQN'!$B$2:$S$3603,X$1,0)</f>
        <v>#N/A</v>
      </c>
      <c r="Y515" s="79" t="e">
        <f>VLOOKUP($S515,'Grille de Tarif OQN'!$B$2:$S$3603,Y$1,0)</f>
        <v>#N/A</v>
      </c>
      <c r="Z515" s="79" t="e">
        <f>VLOOKUP($S515,'Grille de Tarif OQN'!$B$2:$S$3603,Z$1,0)</f>
        <v>#N/A</v>
      </c>
      <c r="AA515" s="79" t="e">
        <f>VLOOKUP($S515,'Grille de Tarif OQN'!$B$2:$S$3603,AA$1,0)</f>
        <v>#N/A</v>
      </c>
      <c r="AB515" s="79" t="e">
        <f>VLOOKUP($S515,'Grille de Tarif OQN'!$B$2:$S$3603,AB$1,0)</f>
        <v>#N/A</v>
      </c>
      <c r="AC515" s="79" t="e">
        <f>VLOOKUP($S515,'Grille de Tarif OQN'!$B$2:$S$3603,AC$1,0)</f>
        <v>#N/A</v>
      </c>
      <c r="AD515" s="79" t="e">
        <f>VLOOKUP($S515,'Grille de Tarif OQN'!$B$2:$S$3603,AD$1,0)</f>
        <v>#N/A</v>
      </c>
      <c r="AE515" s="79" t="e">
        <f>VLOOKUP($S515,'Grille de Tarif OQN'!$B$2:$S$3603,AE$1,0)</f>
        <v>#N/A</v>
      </c>
      <c r="AF515" s="79" t="e">
        <f>VLOOKUP($S515,'Grille de Tarif OQN'!$B$2:$S$3603,AF$1,0)</f>
        <v>#N/A</v>
      </c>
      <c r="AG515" s="79" t="e">
        <f>VLOOKUP($S515,'Grille de Tarif OQN'!$B$2:$S$3603,AG$1,0)</f>
        <v>#N/A</v>
      </c>
      <c r="AH515" s="79" t="e">
        <f>VLOOKUP($S515,'Grille de Tarif OQN'!$B$2:$S$3603,AH$1,0)</f>
        <v>#N/A</v>
      </c>
      <c r="AI515" s="79" t="e">
        <f>VLOOKUP($S515,'Grille de Tarif OQN'!$B$2:$S$3603,AI$1,0)</f>
        <v>#N/A</v>
      </c>
      <c r="AJ515" s="79" t="e">
        <f>VLOOKUP($S515,'Grille de Tarif OQN'!$B$2:$S$3603,AJ$1,0)</f>
        <v>#N/A</v>
      </c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72"/>
      <c r="AV515"/>
      <c r="AW515"/>
      <c r="AX515"/>
      <c r="AY515"/>
      <c r="AZ515" s="96">
        <f t="shared" si="157"/>
        <v>0</v>
      </c>
      <c r="BA515" s="24" t="e">
        <f t="shared" si="158"/>
        <v>#N/A</v>
      </c>
      <c r="BB515" s="24" t="e">
        <f t="shared" si="159"/>
        <v>#N/A</v>
      </c>
      <c r="BC515" s="24" t="e">
        <f t="shared" si="152"/>
        <v>#N/A</v>
      </c>
      <c r="BD515" s="24" t="e">
        <f t="shared" si="153"/>
        <v>#N/A</v>
      </c>
      <c r="BE515"/>
      <c r="BF515" t="e">
        <f t="shared" si="160"/>
        <v>#N/A</v>
      </c>
      <c r="BG515" t="str">
        <f t="shared" si="161"/>
        <v>HDJ</v>
      </c>
      <c r="BH515" s="20" t="e">
        <f t="shared" si="162"/>
        <v>#N/A</v>
      </c>
      <c r="BI515" s="20" t="e">
        <f t="shared" si="163"/>
        <v>#N/A</v>
      </c>
      <c r="BJ515" s="20" t="e">
        <f t="shared" si="164"/>
        <v>#N/A</v>
      </c>
      <c r="BK515" s="20" t="e">
        <f t="shared" si="165"/>
        <v>#N/A</v>
      </c>
      <c r="BL515" s="20" t="e">
        <f t="shared" si="166"/>
        <v>#N/A</v>
      </c>
      <c r="BM515" s="20" t="e">
        <f t="shared" si="154"/>
        <v>#N/A</v>
      </c>
      <c r="BN515" s="20" t="e">
        <f t="shared" si="167"/>
        <v>#N/A</v>
      </c>
    </row>
    <row r="516" spans="1:66">
      <c r="A516" s="92"/>
      <c r="B516" s="90"/>
      <c r="C516" s="90"/>
      <c r="D516" s="93"/>
      <c r="E516" s="93"/>
      <c r="F516" s="93"/>
      <c r="G516" s="93"/>
      <c r="H516" s="93"/>
      <c r="I516" s="93"/>
      <c r="J516" s="93"/>
      <c r="K516" s="93"/>
      <c r="L516" s="92"/>
      <c r="M516" s="93"/>
      <c r="N516" s="91">
        <f t="shared" ref="N516:N579" si="168">IF(LEN(B516)=7,1,0)</f>
        <v>0</v>
      </c>
      <c r="O516" s="91" t="str">
        <f t="shared" ref="O516:O579" si="169">LEFT(B516,2)</f>
        <v/>
      </c>
      <c r="P516" s="91" t="str">
        <f t="shared" ref="P516:P579" si="170">LEFT(B516,4)</f>
        <v/>
      </c>
      <c r="Q516" s="91" t="str">
        <f t="shared" ref="Q516:Q579" si="171">IF(F516=1,"HC","HDJ")</f>
        <v>HDJ</v>
      </c>
      <c r="R516" s="82"/>
      <c r="S516" s="95">
        <f t="shared" si="155"/>
        <v>0</v>
      </c>
      <c r="T516" s="95">
        <f t="shared" si="156"/>
        <v>0</v>
      </c>
      <c r="U516" s="79" t="e">
        <f>VLOOKUP($S516,'Grille de Tarif OQN'!$B$2:$S$3603,U$1,0)</f>
        <v>#N/A</v>
      </c>
      <c r="V516" s="79" t="e">
        <f>VLOOKUP($S516,'Grille de Tarif OQN'!$B$2:$S$3603,V$1,0)</f>
        <v>#N/A</v>
      </c>
      <c r="W516" s="79" t="e">
        <f>VLOOKUP($S516,'Grille de Tarif OQN'!$B$2:$S$3603,W$1,0)</f>
        <v>#N/A</v>
      </c>
      <c r="X516" s="79" t="e">
        <f>VLOOKUP($S516,'Grille de Tarif OQN'!$B$2:$S$3603,X$1,0)</f>
        <v>#N/A</v>
      </c>
      <c r="Y516" s="79" t="e">
        <f>VLOOKUP($S516,'Grille de Tarif OQN'!$B$2:$S$3603,Y$1,0)</f>
        <v>#N/A</v>
      </c>
      <c r="Z516" s="79" t="e">
        <f>VLOOKUP($S516,'Grille de Tarif OQN'!$B$2:$S$3603,Z$1,0)</f>
        <v>#N/A</v>
      </c>
      <c r="AA516" s="79" t="e">
        <f>VLOOKUP($S516,'Grille de Tarif OQN'!$B$2:$S$3603,AA$1,0)</f>
        <v>#N/A</v>
      </c>
      <c r="AB516" s="79" t="e">
        <f>VLOOKUP($S516,'Grille de Tarif OQN'!$B$2:$S$3603,AB$1,0)</f>
        <v>#N/A</v>
      </c>
      <c r="AC516" s="79" t="e">
        <f>VLOOKUP($S516,'Grille de Tarif OQN'!$B$2:$S$3603,AC$1,0)</f>
        <v>#N/A</v>
      </c>
      <c r="AD516" s="79" t="e">
        <f>VLOOKUP($S516,'Grille de Tarif OQN'!$B$2:$S$3603,AD$1,0)</f>
        <v>#N/A</v>
      </c>
      <c r="AE516" s="79" t="e">
        <f>VLOOKUP($S516,'Grille de Tarif OQN'!$B$2:$S$3603,AE$1,0)</f>
        <v>#N/A</v>
      </c>
      <c r="AF516" s="79" t="e">
        <f>VLOOKUP($S516,'Grille de Tarif OQN'!$B$2:$S$3603,AF$1,0)</f>
        <v>#N/A</v>
      </c>
      <c r="AG516" s="79" t="e">
        <f>VLOOKUP($S516,'Grille de Tarif OQN'!$B$2:$S$3603,AG$1,0)</f>
        <v>#N/A</v>
      </c>
      <c r="AH516" s="79" t="e">
        <f>VLOOKUP($S516,'Grille de Tarif OQN'!$B$2:$S$3603,AH$1,0)</f>
        <v>#N/A</v>
      </c>
      <c r="AI516" s="79" t="e">
        <f>VLOOKUP($S516,'Grille de Tarif OQN'!$B$2:$S$3603,AI$1,0)</f>
        <v>#N/A</v>
      </c>
      <c r="AJ516" s="79" t="e">
        <f>VLOOKUP($S516,'Grille de Tarif OQN'!$B$2:$S$3603,AJ$1,0)</f>
        <v>#N/A</v>
      </c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72"/>
      <c r="AV516"/>
      <c r="AW516"/>
      <c r="AX516"/>
      <c r="AY516"/>
      <c r="AZ516" s="96">
        <f t="shared" si="157"/>
        <v>0</v>
      </c>
      <c r="BA516" s="24" t="e">
        <f t="shared" si="158"/>
        <v>#N/A</v>
      </c>
      <c r="BB516" s="24" t="e">
        <f t="shared" si="159"/>
        <v>#N/A</v>
      </c>
      <c r="BC516" s="24" t="e">
        <f t="shared" ref="BC516:BC579" si="172">BA516*$BD$1</f>
        <v>#N/A</v>
      </c>
      <c r="BD516" s="24" t="e">
        <f t="shared" ref="BD516:BD579" si="173">BB516*$BD$1</f>
        <v>#N/A</v>
      </c>
      <c r="BE516"/>
      <c r="BF516" t="e">
        <f t="shared" si="160"/>
        <v>#N/A</v>
      </c>
      <c r="BG516" t="str">
        <f t="shared" si="161"/>
        <v>HDJ</v>
      </c>
      <c r="BH516" s="20" t="e">
        <f t="shared" si="162"/>
        <v>#N/A</v>
      </c>
      <c r="BI516" s="20" t="e">
        <f t="shared" si="163"/>
        <v>#N/A</v>
      </c>
      <c r="BJ516" s="20" t="e">
        <f t="shared" si="164"/>
        <v>#N/A</v>
      </c>
      <c r="BK516" s="20" t="e">
        <f t="shared" si="165"/>
        <v>#N/A</v>
      </c>
      <c r="BL516" s="20" t="e">
        <f t="shared" si="166"/>
        <v>#N/A</v>
      </c>
      <c r="BM516" s="20" t="e">
        <f t="shared" ref="BM516:BM579" si="174">IF(AG516=1,AA516+(90-V516)*AB516,Y516+(90-V516)*AB516)+(AZ516-90)*AC516</f>
        <v>#N/A</v>
      </c>
      <c r="BN516" s="20" t="e">
        <f t="shared" si="167"/>
        <v>#N/A</v>
      </c>
    </row>
    <row r="517" spans="1:66">
      <c r="A517" s="92"/>
      <c r="B517" s="90"/>
      <c r="C517" s="90"/>
      <c r="D517" s="93"/>
      <c r="E517" s="93"/>
      <c r="F517" s="93"/>
      <c r="G517" s="93"/>
      <c r="H517" s="93"/>
      <c r="I517" s="93"/>
      <c r="J517" s="93"/>
      <c r="K517" s="93"/>
      <c r="L517" s="92"/>
      <c r="M517" s="93"/>
      <c r="N517" s="91">
        <f t="shared" si="168"/>
        <v>0</v>
      </c>
      <c r="O517" s="91" t="str">
        <f t="shared" si="169"/>
        <v/>
      </c>
      <c r="P517" s="91" t="str">
        <f t="shared" si="170"/>
        <v/>
      </c>
      <c r="Q517" s="91" t="str">
        <f t="shared" si="171"/>
        <v>HDJ</v>
      </c>
      <c r="R517" s="82"/>
      <c r="S517" s="95">
        <f t="shared" ref="S517:S580" si="175">B517</f>
        <v>0</v>
      </c>
      <c r="T517" s="95">
        <f t="shared" ref="T517:T580" si="176">C517</f>
        <v>0</v>
      </c>
      <c r="U517" s="79" t="e">
        <f>VLOOKUP($S517,'Grille de Tarif OQN'!$B$2:$S$3603,U$1,0)</f>
        <v>#N/A</v>
      </c>
      <c r="V517" s="79" t="e">
        <f>VLOOKUP($S517,'Grille de Tarif OQN'!$B$2:$S$3603,V$1,0)</f>
        <v>#N/A</v>
      </c>
      <c r="W517" s="79" t="e">
        <f>VLOOKUP($S517,'Grille de Tarif OQN'!$B$2:$S$3603,W$1,0)</f>
        <v>#N/A</v>
      </c>
      <c r="X517" s="79" t="e">
        <f>VLOOKUP($S517,'Grille de Tarif OQN'!$B$2:$S$3603,X$1,0)</f>
        <v>#N/A</v>
      </c>
      <c r="Y517" s="79" t="e">
        <f>VLOOKUP($S517,'Grille de Tarif OQN'!$B$2:$S$3603,Y$1,0)</f>
        <v>#N/A</v>
      </c>
      <c r="Z517" s="79" t="e">
        <f>VLOOKUP($S517,'Grille de Tarif OQN'!$B$2:$S$3603,Z$1,0)</f>
        <v>#N/A</v>
      </c>
      <c r="AA517" s="79" t="e">
        <f>VLOOKUP($S517,'Grille de Tarif OQN'!$B$2:$S$3603,AA$1,0)</f>
        <v>#N/A</v>
      </c>
      <c r="AB517" s="79" t="e">
        <f>VLOOKUP($S517,'Grille de Tarif OQN'!$B$2:$S$3603,AB$1,0)</f>
        <v>#N/A</v>
      </c>
      <c r="AC517" s="79" t="e">
        <f>VLOOKUP($S517,'Grille de Tarif OQN'!$B$2:$S$3603,AC$1,0)</f>
        <v>#N/A</v>
      </c>
      <c r="AD517" s="79" t="e">
        <f>VLOOKUP($S517,'Grille de Tarif OQN'!$B$2:$S$3603,AD$1,0)</f>
        <v>#N/A</v>
      </c>
      <c r="AE517" s="79" t="e">
        <f>VLOOKUP($S517,'Grille de Tarif OQN'!$B$2:$S$3603,AE$1,0)</f>
        <v>#N/A</v>
      </c>
      <c r="AF517" s="79" t="e">
        <f>VLOOKUP($S517,'Grille de Tarif OQN'!$B$2:$S$3603,AF$1,0)</f>
        <v>#N/A</v>
      </c>
      <c r="AG517" s="79" t="e">
        <f>VLOOKUP($S517,'Grille de Tarif OQN'!$B$2:$S$3603,AG$1,0)</f>
        <v>#N/A</v>
      </c>
      <c r="AH517" s="79" t="e">
        <f>VLOOKUP($S517,'Grille de Tarif OQN'!$B$2:$S$3603,AH$1,0)</f>
        <v>#N/A</v>
      </c>
      <c r="AI517" s="79" t="e">
        <f>VLOOKUP($S517,'Grille de Tarif OQN'!$B$2:$S$3603,AI$1,0)</f>
        <v>#N/A</v>
      </c>
      <c r="AJ517" s="79" t="e">
        <f>VLOOKUP($S517,'Grille de Tarif OQN'!$B$2:$S$3603,AJ$1,0)</f>
        <v>#N/A</v>
      </c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72"/>
      <c r="AV517"/>
      <c r="AW517"/>
      <c r="AX517"/>
      <c r="AY517"/>
      <c r="AZ517" s="96">
        <f t="shared" ref="AZ517:AZ580" si="177">D517</f>
        <v>0</v>
      </c>
      <c r="BA517" s="24" t="e">
        <f t="shared" ref="BA517:BA580" si="178">IF(BG517="HDJ",BN517,IF(BF517="ZONE90",BM517,IF(BF517="ZONEBASSE",BH517,IF(BF517="ZONEFORF1",BI517,IF(BF517="ZONEFORF2",BJ517,IF(BF517="ZONEFORF3",BK517,BL517))))))</f>
        <v>#N/A</v>
      </c>
      <c r="BB517" s="24" t="e">
        <f t="shared" ref="BB517:BB580" si="179">BA517/AZ517</f>
        <v>#N/A</v>
      </c>
      <c r="BC517" s="24" t="e">
        <f t="shared" si="172"/>
        <v>#N/A</v>
      </c>
      <c r="BD517" s="24" t="e">
        <f t="shared" si="173"/>
        <v>#N/A</v>
      </c>
      <c r="BE517"/>
      <c r="BF517" t="e">
        <f t="shared" ref="BF517:BF580" si="180">IF(AZ517&gt;90,"ZONE90",IF(AG517=1,IF(AZ517&lt;U517,"ZONEBASSE",IF(AZ517&lt;AI517,"ZONEFORF1",IF(AZ517&lt;AJ517,"ZONEFORF2",IF(AZ517&lt;V517,"ZONEFORF3","ZONEHAUTE")))),IF(AZ517&lt;U517,"ZONEBASSE",IF(AZ517&lt;V517,"ZONEFORF1","ZONEHAUTE"))))</f>
        <v>#N/A</v>
      </c>
      <c r="BG517" t="str">
        <f t="shared" ref="BG517:BG580" si="181">IF(RIGHT(S517,1)="0","HDJ","HC")</f>
        <v>HDJ</v>
      </c>
      <c r="BH517" s="20" t="e">
        <f t="shared" ref="BH517:BH580" si="182">IF(AZ517&lt;8,AD517*AZ517,W517-(U517-AZ517)*X517)</f>
        <v>#N/A</v>
      </c>
      <c r="BI517" s="20" t="e">
        <f t="shared" ref="BI517:BI580" si="183">Y517</f>
        <v>#N/A</v>
      </c>
      <c r="BJ517" s="20" t="e">
        <f t="shared" ref="BJ517:BJ580" si="184">Z517</f>
        <v>#N/A</v>
      </c>
      <c r="BK517" s="20" t="e">
        <f t="shared" ref="BK517:BK580" si="185">AA517</f>
        <v>#N/A</v>
      </c>
      <c r="BL517" s="20" t="e">
        <f t="shared" ref="BL517:BL580" si="186">IF(AG517=1,AA517+(AZ517-V517)*AB517,Y517+(AZ517-V517)*AB517)</f>
        <v>#N/A</v>
      </c>
      <c r="BM517" s="20" t="e">
        <f t="shared" si="174"/>
        <v>#N/A</v>
      </c>
      <c r="BN517" s="20" t="e">
        <f t="shared" ref="BN517:BN580" si="187">AZ517*Y517</f>
        <v>#N/A</v>
      </c>
    </row>
    <row r="518" spans="1:66">
      <c r="A518" s="92"/>
      <c r="B518" s="90"/>
      <c r="C518" s="90"/>
      <c r="D518" s="93"/>
      <c r="E518" s="93"/>
      <c r="F518" s="93"/>
      <c r="G518" s="93"/>
      <c r="H518" s="93"/>
      <c r="I518" s="93"/>
      <c r="J518" s="93"/>
      <c r="K518" s="93"/>
      <c r="L518" s="92"/>
      <c r="M518" s="93"/>
      <c r="N518" s="91">
        <f t="shared" si="168"/>
        <v>0</v>
      </c>
      <c r="O518" s="91" t="str">
        <f t="shared" si="169"/>
        <v/>
      </c>
      <c r="P518" s="91" t="str">
        <f t="shared" si="170"/>
        <v/>
      </c>
      <c r="Q518" s="91" t="str">
        <f t="shared" si="171"/>
        <v>HDJ</v>
      </c>
      <c r="R518" s="82"/>
      <c r="S518" s="95">
        <f t="shared" si="175"/>
        <v>0</v>
      </c>
      <c r="T518" s="95">
        <f t="shared" si="176"/>
        <v>0</v>
      </c>
      <c r="U518" s="79" t="e">
        <f>VLOOKUP($S518,'Grille de Tarif OQN'!$B$2:$S$3603,U$1,0)</f>
        <v>#N/A</v>
      </c>
      <c r="V518" s="79" t="e">
        <f>VLOOKUP($S518,'Grille de Tarif OQN'!$B$2:$S$3603,V$1,0)</f>
        <v>#N/A</v>
      </c>
      <c r="W518" s="79" t="e">
        <f>VLOOKUP($S518,'Grille de Tarif OQN'!$B$2:$S$3603,W$1,0)</f>
        <v>#N/A</v>
      </c>
      <c r="X518" s="79" t="e">
        <f>VLOOKUP($S518,'Grille de Tarif OQN'!$B$2:$S$3603,X$1,0)</f>
        <v>#N/A</v>
      </c>
      <c r="Y518" s="79" t="e">
        <f>VLOOKUP($S518,'Grille de Tarif OQN'!$B$2:$S$3603,Y$1,0)</f>
        <v>#N/A</v>
      </c>
      <c r="Z518" s="79" t="e">
        <f>VLOOKUP($S518,'Grille de Tarif OQN'!$B$2:$S$3603,Z$1,0)</f>
        <v>#N/A</v>
      </c>
      <c r="AA518" s="79" t="e">
        <f>VLOOKUP($S518,'Grille de Tarif OQN'!$B$2:$S$3603,AA$1,0)</f>
        <v>#N/A</v>
      </c>
      <c r="AB518" s="79" t="e">
        <f>VLOOKUP($S518,'Grille de Tarif OQN'!$B$2:$S$3603,AB$1,0)</f>
        <v>#N/A</v>
      </c>
      <c r="AC518" s="79" t="e">
        <f>VLOOKUP($S518,'Grille de Tarif OQN'!$B$2:$S$3603,AC$1,0)</f>
        <v>#N/A</v>
      </c>
      <c r="AD518" s="79" t="e">
        <f>VLOOKUP($S518,'Grille de Tarif OQN'!$B$2:$S$3603,AD$1,0)</f>
        <v>#N/A</v>
      </c>
      <c r="AE518" s="79" t="e">
        <f>VLOOKUP($S518,'Grille de Tarif OQN'!$B$2:$S$3603,AE$1,0)</f>
        <v>#N/A</v>
      </c>
      <c r="AF518" s="79" t="e">
        <f>VLOOKUP($S518,'Grille de Tarif OQN'!$B$2:$S$3603,AF$1,0)</f>
        <v>#N/A</v>
      </c>
      <c r="AG518" s="79" t="e">
        <f>VLOOKUP($S518,'Grille de Tarif OQN'!$B$2:$S$3603,AG$1,0)</f>
        <v>#N/A</v>
      </c>
      <c r="AH518" s="79" t="e">
        <f>VLOOKUP($S518,'Grille de Tarif OQN'!$B$2:$S$3603,AH$1,0)</f>
        <v>#N/A</v>
      </c>
      <c r="AI518" s="79" t="e">
        <f>VLOOKUP($S518,'Grille de Tarif OQN'!$B$2:$S$3603,AI$1,0)</f>
        <v>#N/A</v>
      </c>
      <c r="AJ518" s="79" t="e">
        <f>VLOOKUP($S518,'Grille de Tarif OQN'!$B$2:$S$3603,AJ$1,0)</f>
        <v>#N/A</v>
      </c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72"/>
      <c r="AV518"/>
      <c r="AW518"/>
      <c r="AX518"/>
      <c r="AY518"/>
      <c r="AZ518" s="96">
        <f t="shared" si="177"/>
        <v>0</v>
      </c>
      <c r="BA518" s="24" t="e">
        <f t="shared" si="178"/>
        <v>#N/A</v>
      </c>
      <c r="BB518" s="24" t="e">
        <f t="shared" si="179"/>
        <v>#N/A</v>
      </c>
      <c r="BC518" s="24" t="e">
        <f t="shared" si="172"/>
        <v>#N/A</v>
      </c>
      <c r="BD518" s="24" t="e">
        <f t="shared" si="173"/>
        <v>#N/A</v>
      </c>
      <c r="BE518"/>
      <c r="BF518" t="e">
        <f t="shared" si="180"/>
        <v>#N/A</v>
      </c>
      <c r="BG518" t="str">
        <f t="shared" si="181"/>
        <v>HDJ</v>
      </c>
      <c r="BH518" s="20" t="e">
        <f t="shared" si="182"/>
        <v>#N/A</v>
      </c>
      <c r="BI518" s="20" t="e">
        <f t="shared" si="183"/>
        <v>#N/A</v>
      </c>
      <c r="BJ518" s="20" t="e">
        <f t="shared" si="184"/>
        <v>#N/A</v>
      </c>
      <c r="BK518" s="20" t="e">
        <f t="shared" si="185"/>
        <v>#N/A</v>
      </c>
      <c r="BL518" s="20" t="e">
        <f t="shared" si="186"/>
        <v>#N/A</v>
      </c>
      <c r="BM518" s="20" t="e">
        <f t="shared" si="174"/>
        <v>#N/A</v>
      </c>
      <c r="BN518" s="20" t="e">
        <f t="shared" si="187"/>
        <v>#N/A</v>
      </c>
    </row>
    <row r="519" spans="1:66">
      <c r="A519" s="92"/>
      <c r="B519" s="90"/>
      <c r="C519" s="90"/>
      <c r="D519" s="93"/>
      <c r="E519" s="93"/>
      <c r="F519" s="93"/>
      <c r="G519" s="93"/>
      <c r="H519" s="93"/>
      <c r="I519" s="93"/>
      <c r="J519" s="93"/>
      <c r="K519" s="93"/>
      <c r="L519" s="92"/>
      <c r="M519" s="93"/>
      <c r="N519" s="91">
        <f t="shared" si="168"/>
        <v>0</v>
      </c>
      <c r="O519" s="91" t="str">
        <f t="shared" si="169"/>
        <v/>
      </c>
      <c r="P519" s="91" t="str">
        <f t="shared" si="170"/>
        <v/>
      </c>
      <c r="Q519" s="91" t="str">
        <f t="shared" si="171"/>
        <v>HDJ</v>
      </c>
      <c r="R519" s="82"/>
      <c r="S519" s="95">
        <f t="shared" si="175"/>
        <v>0</v>
      </c>
      <c r="T519" s="95">
        <f t="shared" si="176"/>
        <v>0</v>
      </c>
      <c r="U519" s="79" t="e">
        <f>VLOOKUP($S519,'Grille de Tarif OQN'!$B$2:$S$3603,U$1,0)</f>
        <v>#N/A</v>
      </c>
      <c r="V519" s="79" t="e">
        <f>VLOOKUP($S519,'Grille de Tarif OQN'!$B$2:$S$3603,V$1,0)</f>
        <v>#N/A</v>
      </c>
      <c r="W519" s="79" t="e">
        <f>VLOOKUP($S519,'Grille de Tarif OQN'!$B$2:$S$3603,W$1,0)</f>
        <v>#N/A</v>
      </c>
      <c r="X519" s="79" t="e">
        <f>VLOOKUP($S519,'Grille de Tarif OQN'!$B$2:$S$3603,X$1,0)</f>
        <v>#N/A</v>
      </c>
      <c r="Y519" s="79" t="e">
        <f>VLOOKUP($S519,'Grille de Tarif OQN'!$B$2:$S$3603,Y$1,0)</f>
        <v>#N/A</v>
      </c>
      <c r="Z519" s="79" t="e">
        <f>VLOOKUP($S519,'Grille de Tarif OQN'!$B$2:$S$3603,Z$1,0)</f>
        <v>#N/A</v>
      </c>
      <c r="AA519" s="79" t="e">
        <f>VLOOKUP($S519,'Grille de Tarif OQN'!$B$2:$S$3603,AA$1,0)</f>
        <v>#N/A</v>
      </c>
      <c r="AB519" s="79" t="e">
        <f>VLOOKUP($S519,'Grille de Tarif OQN'!$B$2:$S$3603,AB$1,0)</f>
        <v>#N/A</v>
      </c>
      <c r="AC519" s="79" t="e">
        <f>VLOOKUP($S519,'Grille de Tarif OQN'!$B$2:$S$3603,AC$1,0)</f>
        <v>#N/A</v>
      </c>
      <c r="AD519" s="79" t="e">
        <f>VLOOKUP($S519,'Grille de Tarif OQN'!$B$2:$S$3603,AD$1,0)</f>
        <v>#N/A</v>
      </c>
      <c r="AE519" s="79" t="e">
        <f>VLOOKUP($S519,'Grille de Tarif OQN'!$B$2:$S$3603,AE$1,0)</f>
        <v>#N/A</v>
      </c>
      <c r="AF519" s="79" t="e">
        <f>VLOOKUP($S519,'Grille de Tarif OQN'!$B$2:$S$3603,AF$1,0)</f>
        <v>#N/A</v>
      </c>
      <c r="AG519" s="79" t="e">
        <f>VLOOKUP($S519,'Grille de Tarif OQN'!$B$2:$S$3603,AG$1,0)</f>
        <v>#N/A</v>
      </c>
      <c r="AH519" s="79" t="e">
        <f>VLOOKUP($S519,'Grille de Tarif OQN'!$B$2:$S$3603,AH$1,0)</f>
        <v>#N/A</v>
      </c>
      <c r="AI519" s="79" t="e">
        <f>VLOOKUP($S519,'Grille de Tarif OQN'!$B$2:$S$3603,AI$1,0)</f>
        <v>#N/A</v>
      </c>
      <c r="AJ519" s="79" t="e">
        <f>VLOOKUP($S519,'Grille de Tarif OQN'!$B$2:$S$3603,AJ$1,0)</f>
        <v>#N/A</v>
      </c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72"/>
      <c r="AV519"/>
      <c r="AW519"/>
      <c r="AX519"/>
      <c r="AY519"/>
      <c r="AZ519" s="96">
        <f t="shared" si="177"/>
        <v>0</v>
      </c>
      <c r="BA519" s="24" t="e">
        <f t="shared" si="178"/>
        <v>#N/A</v>
      </c>
      <c r="BB519" s="24" t="e">
        <f t="shared" si="179"/>
        <v>#N/A</v>
      </c>
      <c r="BC519" s="24" t="e">
        <f t="shared" si="172"/>
        <v>#N/A</v>
      </c>
      <c r="BD519" s="24" t="e">
        <f t="shared" si="173"/>
        <v>#N/A</v>
      </c>
      <c r="BE519"/>
      <c r="BF519" t="e">
        <f t="shared" si="180"/>
        <v>#N/A</v>
      </c>
      <c r="BG519" t="str">
        <f t="shared" si="181"/>
        <v>HDJ</v>
      </c>
      <c r="BH519" s="20" t="e">
        <f t="shared" si="182"/>
        <v>#N/A</v>
      </c>
      <c r="BI519" s="20" t="e">
        <f t="shared" si="183"/>
        <v>#N/A</v>
      </c>
      <c r="BJ519" s="20" t="e">
        <f t="shared" si="184"/>
        <v>#N/A</v>
      </c>
      <c r="BK519" s="20" t="e">
        <f t="shared" si="185"/>
        <v>#N/A</v>
      </c>
      <c r="BL519" s="20" t="e">
        <f t="shared" si="186"/>
        <v>#N/A</v>
      </c>
      <c r="BM519" s="20" t="e">
        <f t="shared" si="174"/>
        <v>#N/A</v>
      </c>
      <c r="BN519" s="20" t="e">
        <f t="shared" si="187"/>
        <v>#N/A</v>
      </c>
    </row>
    <row r="520" spans="1:66">
      <c r="A520" s="92"/>
      <c r="B520" s="90"/>
      <c r="C520" s="90"/>
      <c r="D520" s="93"/>
      <c r="E520" s="93"/>
      <c r="F520" s="93"/>
      <c r="G520" s="93"/>
      <c r="H520" s="93"/>
      <c r="I520" s="93"/>
      <c r="J520" s="93"/>
      <c r="K520" s="93"/>
      <c r="L520" s="92"/>
      <c r="M520" s="93"/>
      <c r="N520" s="91">
        <f t="shared" si="168"/>
        <v>0</v>
      </c>
      <c r="O520" s="91" t="str">
        <f t="shared" si="169"/>
        <v/>
      </c>
      <c r="P520" s="91" t="str">
        <f t="shared" si="170"/>
        <v/>
      </c>
      <c r="Q520" s="91" t="str">
        <f t="shared" si="171"/>
        <v>HDJ</v>
      </c>
      <c r="R520" s="82"/>
      <c r="S520" s="95">
        <f t="shared" si="175"/>
        <v>0</v>
      </c>
      <c r="T520" s="95">
        <f t="shared" si="176"/>
        <v>0</v>
      </c>
      <c r="U520" s="79" t="e">
        <f>VLOOKUP($S520,'Grille de Tarif OQN'!$B$2:$S$3603,U$1,0)</f>
        <v>#N/A</v>
      </c>
      <c r="V520" s="79" t="e">
        <f>VLOOKUP($S520,'Grille de Tarif OQN'!$B$2:$S$3603,V$1,0)</f>
        <v>#N/A</v>
      </c>
      <c r="W520" s="79" t="e">
        <f>VLOOKUP($S520,'Grille de Tarif OQN'!$B$2:$S$3603,W$1,0)</f>
        <v>#N/A</v>
      </c>
      <c r="X520" s="79" t="e">
        <f>VLOOKUP($S520,'Grille de Tarif OQN'!$B$2:$S$3603,X$1,0)</f>
        <v>#N/A</v>
      </c>
      <c r="Y520" s="79" t="e">
        <f>VLOOKUP($S520,'Grille de Tarif OQN'!$B$2:$S$3603,Y$1,0)</f>
        <v>#N/A</v>
      </c>
      <c r="Z520" s="79" t="e">
        <f>VLOOKUP($S520,'Grille de Tarif OQN'!$B$2:$S$3603,Z$1,0)</f>
        <v>#N/A</v>
      </c>
      <c r="AA520" s="79" t="e">
        <f>VLOOKUP($S520,'Grille de Tarif OQN'!$B$2:$S$3603,AA$1,0)</f>
        <v>#N/A</v>
      </c>
      <c r="AB520" s="79" t="e">
        <f>VLOOKUP($S520,'Grille de Tarif OQN'!$B$2:$S$3603,AB$1,0)</f>
        <v>#N/A</v>
      </c>
      <c r="AC520" s="79" t="e">
        <f>VLOOKUP($S520,'Grille de Tarif OQN'!$B$2:$S$3603,AC$1,0)</f>
        <v>#N/A</v>
      </c>
      <c r="AD520" s="79" t="e">
        <f>VLOOKUP($S520,'Grille de Tarif OQN'!$B$2:$S$3603,AD$1,0)</f>
        <v>#N/A</v>
      </c>
      <c r="AE520" s="79" t="e">
        <f>VLOOKUP($S520,'Grille de Tarif OQN'!$B$2:$S$3603,AE$1,0)</f>
        <v>#N/A</v>
      </c>
      <c r="AF520" s="79" t="e">
        <f>VLOOKUP($S520,'Grille de Tarif OQN'!$B$2:$S$3603,AF$1,0)</f>
        <v>#N/A</v>
      </c>
      <c r="AG520" s="79" t="e">
        <f>VLOOKUP($S520,'Grille de Tarif OQN'!$B$2:$S$3603,AG$1,0)</f>
        <v>#N/A</v>
      </c>
      <c r="AH520" s="79" t="e">
        <f>VLOOKUP($S520,'Grille de Tarif OQN'!$B$2:$S$3603,AH$1,0)</f>
        <v>#N/A</v>
      </c>
      <c r="AI520" s="79" t="e">
        <f>VLOOKUP($S520,'Grille de Tarif OQN'!$B$2:$S$3603,AI$1,0)</f>
        <v>#N/A</v>
      </c>
      <c r="AJ520" s="79" t="e">
        <f>VLOOKUP($S520,'Grille de Tarif OQN'!$B$2:$S$3603,AJ$1,0)</f>
        <v>#N/A</v>
      </c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72"/>
      <c r="AV520"/>
      <c r="AW520"/>
      <c r="AX520"/>
      <c r="AY520"/>
      <c r="AZ520" s="96">
        <f t="shared" si="177"/>
        <v>0</v>
      </c>
      <c r="BA520" s="24" t="e">
        <f t="shared" si="178"/>
        <v>#N/A</v>
      </c>
      <c r="BB520" s="24" t="e">
        <f t="shared" si="179"/>
        <v>#N/A</v>
      </c>
      <c r="BC520" s="24" t="e">
        <f t="shared" si="172"/>
        <v>#N/A</v>
      </c>
      <c r="BD520" s="24" t="e">
        <f t="shared" si="173"/>
        <v>#N/A</v>
      </c>
      <c r="BE520"/>
      <c r="BF520" t="e">
        <f t="shared" si="180"/>
        <v>#N/A</v>
      </c>
      <c r="BG520" t="str">
        <f t="shared" si="181"/>
        <v>HDJ</v>
      </c>
      <c r="BH520" s="20" t="e">
        <f t="shared" si="182"/>
        <v>#N/A</v>
      </c>
      <c r="BI520" s="20" t="e">
        <f t="shared" si="183"/>
        <v>#N/A</v>
      </c>
      <c r="BJ520" s="20" t="e">
        <f t="shared" si="184"/>
        <v>#N/A</v>
      </c>
      <c r="BK520" s="20" t="e">
        <f t="shared" si="185"/>
        <v>#N/A</v>
      </c>
      <c r="BL520" s="20" t="e">
        <f t="shared" si="186"/>
        <v>#N/A</v>
      </c>
      <c r="BM520" s="20" t="e">
        <f t="shared" si="174"/>
        <v>#N/A</v>
      </c>
      <c r="BN520" s="20" t="e">
        <f t="shared" si="187"/>
        <v>#N/A</v>
      </c>
    </row>
    <row r="521" spans="1:66">
      <c r="A521" s="92"/>
      <c r="B521" s="90"/>
      <c r="C521" s="90"/>
      <c r="D521" s="93"/>
      <c r="E521" s="93"/>
      <c r="F521" s="93"/>
      <c r="G521" s="93"/>
      <c r="H521" s="93"/>
      <c r="I521" s="93"/>
      <c r="J521" s="93"/>
      <c r="K521" s="93"/>
      <c r="L521" s="92"/>
      <c r="M521" s="93"/>
      <c r="N521" s="91">
        <f t="shared" si="168"/>
        <v>0</v>
      </c>
      <c r="O521" s="91" t="str">
        <f t="shared" si="169"/>
        <v/>
      </c>
      <c r="P521" s="91" t="str">
        <f t="shared" si="170"/>
        <v/>
      </c>
      <c r="Q521" s="91" t="str">
        <f t="shared" si="171"/>
        <v>HDJ</v>
      </c>
      <c r="R521" s="82"/>
      <c r="S521" s="95">
        <f t="shared" si="175"/>
        <v>0</v>
      </c>
      <c r="T521" s="95">
        <f t="shared" si="176"/>
        <v>0</v>
      </c>
      <c r="U521" s="79" t="e">
        <f>VLOOKUP($S521,'Grille de Tarif OQN'!$B$2:$S$3603,U$1,0)</f>
        <v>#N/A</v>
      </c>
      <c r="V521" s="79" t="e">
        <f>VLOOKUP($S521,'Grille de Tarif OQN'!$B$2:$S$3603,V$1,0)</f>
        <v>#N/A</v>
      </c>
      <c r="W521" s="79" t="e">
        <f>VLOOKUP($S521,'Grille de Tarif OQN'!$B$2:$S$3603,W$1,0)</f>
        <v>#N/A</v>
      </c>
      <c r="X521" s="79" t="e">
        <f>VLOOKUP($S521,'Grille de Tarif OQN'!$B$2:$S$3603,X$1,0)</f>
        <v>#N/A</v>
      </c>
      <c r="Y521" s="79" t="e">
        <f>VLOOKUP($S521,'Grille de Tarif OQN'!$B$2:$S$3603,Y$1,0)</f>
        <v>#N/A</v>
      </c>
      <c r="Z521" s="79" t="e">
        <f>VLOOKUP($S521,'Grille de Tarif OQN'!$B$2:$S$3603,Z$1,0)</f>
        <v>#N/A</v>
      </c>
      <c r="AA521" s="79" t="e">
        <f>VLOOKUP($S521,'Grille de Tarif OQN'!$B$2:$S$3603,AA$1,0)</f>
        <v>#N/A</v>
      </c>
      <c r="AB521" s="79" t="e">
        <f>VLOOKUP($S521,'Grille de Tarif OQN'!$B$2:$S$3603,AB$1,0)</f>
        <v>#N/A</v>
      </c>
      <c r="AC521" s="79" t="e">
        <f>VLOOKUP($S521,'Grille de Tarif OQN'!$B$2:$S$3603,AC$1,0)</f>
        <v>#N/A</v>
      </c>
      <c r="AD521" s="79" t="e">
        <f>VLOOKUP($S521,'Grille de Tarif OQN'!$B$2:$S$3603,AD$1,0)</f>
        <v>#N/A</v>
      </c>
      <c r="AE521" s="79" t="e">
        <f>VLOOKUP($S521,'Grille de Tarif OQN'!$B$2:$S$3603,AE$1,0)</f>
        <v>#N/A</v>
      </c>
      <c r="AF521" s="79" t="e">
        <f>VLOOKUP($S521,'Grille de Tarif OQN'!$B$2:$S$3603,AF$1,0)</f>
        <v>#N/A</v>
      </c>
      <c r="AG521" s="79" t="e">
        <f>VLOOKUP($S521,'Grille de Tarif OQN'!$B$2:$S$3603,AG$1,0)</f>
        <v>#N/A</v>
      </c>
      <c r="AH521" s="79" t="e">
        <f>VLOOKUP($S521,'Grille de Tarif OQN'!$B$2:$S$3603,AH$1,0)</f>
        <v>#N/A</v>
      </c>
      <c r="AI521" s="79" t="e">
        <f>VLOOKUP($S521,'Grille de Tarif OQN'!$B$2:$S$3603,AI$1,0)</f>
        <v>#N/A</v>
      </c>
      <c r="AJ521" s="79" t="e">
        <f>VLOOKUP($S521,'Grille de Tarif OQN'!$B$2:$S$3603,AJ$1,0)</f>
        <v>#N/A</v>
      </c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72"/>
      <c r="AV521"/>
      <c r="AW521"/>
      <c r="AX521"/>
      <c r="AY521"/>
      <c r="AZ521" s="96">
        <f t="shared" si="177"/>
        <v>0</v>
      </c>
      <c r="BA521" s="24" t="e">
        <f t="shared" si="178"/>
        <v>#N/A</v>
      </c>
      <c r="BB521" s="24" t="e">
        <f t="shared" si="179"/>
        <v>#N/A</v>
      </c>
      <c r="BC521" s="24" t="e">
        <f t="shared" si="172"/>
        <v>#N/A</v>
      </c>
      <c r="BD521" s="24" t="e">
        <f t="shared" si="173"/>
        <v>#N/A</v>
      </c>
      <c r="BE521"/>
      <c r="BF521" t="e">
        <f t="shared" si="180"/>
        <v>#N/A</v>
      </c>
      <c r="BG521" t="str">
        <f t="shared" si="181"/>
        <v>HDJ</v>
      </c>
      <c r="BH521" s="20" t="e">
        <f t="shared" si="182"/>
        <v>#N/A</v>
      </c>
      <c r="BI521" s="20" t="e">
        <f t="shared" si="183"/>
        <v>#N/A</v>
      </c>
      <c r="BJ521" s="20" t="e">
        <f t="shared" si="184"/>
        <v>#N/A</v>
      </c>
      <c r="BK521" s="20" t="e">
        <f t="shared" si="185"/>
        <v>#N/A</v>
      </c>
      <c r="BL521" s="20" t="e">
        <f t="shared" si="186"/>
        <v>#N/A</v>
      </c>
      <c r="BM521" s="20" t="e">
        <f t="shared" si="174"/>
        <v>#N/A</v>
      </c>
      <c r="BN521" s="20" t="e">
        <f t="shared" si="187"/>
        <v>#N/A</v>
      </c>
    </row>
    <row r="522" spans="1:66">
      <c r="A522" s="92"/>
      <c r="B522" s="90"/>
      <c r="C522" s="90"/>
      <c r="D522" s="93"/>
      <c r="E522" s="93"/>
      <c r="F522" s="93"/>
      <c r="G522" s="93"/>
      <c r="H522" s="93"/>
      <c r="I522" s="93"/>
      <c r="J522" s="93"/>
      <c r="K522" s="93"/>
      <c r="L522" s="92"/>
      <c r="M522" s="93"/>
      <c r="N522" s="91">
        <f t="shared" si="168"/>
        <v>0</v>
      </c>
      <c r="O522" s="91" t="str">
        <f t="shared" si="169"/>
        <v/>
      </c>
      <c r="P522" s="91" t="str">
        <f t="shared" si="170"/>
        <v/>
      </c>
      <c r="Q522" s="91" t="str">
        <f t="shared" si="171"/>
        <v>HDJ</v>
      </c>
      <c r="R522" s="82"/>
      <c r="S522" s="95">
        <f t="shared" si="175"/>
        <v>0</v>
      </c>
      <c r="T522" s="95">
        <f t="shared" si="176"/>
        <v>0</v>
      </c>
      <c r="U522" s="79" t="e">
        <f>VLOOKUP($S522,'Grille de Tarif OQN'!$B$2:$S$3603,U$1,0)</f>
        <v>#N/A</v>
      </c>
      <c r="V522" s="79" t="e">
        <f>VLOOKUP($S522,'Grille de Tarif OQN'!$B$2:$S$3603,V$1,0)</f>
        <v>#N/A</v>
      </c>
      <c r="W522" s="79" t="e">
        <f>VLOOKUP($S522,'Grille de Tarif OQN'!$B$2:$S$3603,W$1,0)</f>
        <v>#N/A</v>
      </c>
      <c r="X522" s="79" t="e">
        <f>VLOOKUP($S522,'Grille de Tarif OQN'!$B$2:$S$3603,X$1,0)</f>
        <v>#N/A</v>
      </c>
      <c r="Y522" s="79" t="e">
        <f>VLOOKUP($S522,'Grille de Tarif OQN'!$B$2:$S$3603,Y$1,0)</f>
        <v>#N/A</v>
      </c>
      <c r="Z522" s="79" t="e">
        <f>VLOOKUP($S522,'Grille de Tarif OQN'!$B$2:$S$3603,Z$1,0)</f>
        <v>#N/A</v>
      </c>
      <c r="AA522" s="79" t="e">
        <f>VLOOKUP($S522,'Grille de Tarif OQN'!$B$2:$S$3603,AA$1,0)</f>
        <v>#N/A</v>
      </c>
      <c r="AB522" s="79" t="e">
        <f>VLOOKUP($S522,'Grille de Tarif OQN'!$B$2:$S$3603,AB$1,0)</f>
        <v>#N/A</v>
      </c>
      <c r="AC522" s="79" t="e">
        <f>VLOOKUP($S522,'Grille de Tarif OQN'!$B$2:$S$3603,AC$1,0)</f>
        <v>#N/A</v>
      </c>
      <c r="AD522" s="79" t="e">
        <f>VLOOKUP($S522,'Grille de Tarif OQN'!$B$2:$S$3603,AD$1,0)</f>
        <v>#N/A</v>
      </c>
      <c r="AE522" s="79" t="e">
        <f>VLOOKUP($S522,'Grille de Tarif OQN'!$B$2:$S$3603,AE$1,0)</f>
        <v>#N/A</v>
      </c>
      <c r="AF522" s="79" t="e">
        <f>VLOOKUP($S522,'Grille de Tarif OQN'!$B$2:$S$3603,AF$1,0)</f>
        <v>#N/A</v>
      </c>
      <c r="AG522" s="79" t="e">
        <f>VLOOKUP($S522,'Grille de Tarif OQN'!$B$2:$S$3603,AG$1,0)</f>
        <v>#N/A</v>
      </c>
      <c r="AH522" s="79" t="e">
        <f>VLOOKUP($S522,'Grille de Tarif OQN'!$B$2:$S$3603,AH$1,0)</f>
        <v>#N/A</v>
      </c>
      <c r="AI522" s="79" t="e">
        <f>VLOOKUP($S522,'Grille de Tarif OQN'!$B$2:$S$3603,AI$1,0)</f>
        <v>#N/A</v>
      </c>
      <c r="AJ522" s="79" t="e">
        <f>VLOOKUP($S522,'Grille de Tarif OQN'!$B$2:$S$3603,AJ$1,0)</f>
        <v>#N/A</v>
      </c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72"/>
      <c r="AV522"/>
      <c r="AW522"/>
      <c r="AX522"/>
      <c r="AY522"/>
      <c r="AZ522" s="96">
        <f t="shared" si="177"/>
        <v>0</v>
      </c>
      <c r="BA522" s="24" t="e">
        <f t="shared" si="178"/>
        <v>#N/A</v>
      </c>
      <c r="BB522" s="24" t="e">
        <f t="shared" si="179"/>
        <v>#N/A</v>
      </c>
      <c r="BC522" s="24" t="e">
        <f t="shared" si="172"/>
        <v>#N/A</v>
      </c>
      <c r="BD522" s="24" t="e">
        <f t="shared" si="173"/>
        <v>#N/A</v>
      </c>
      <c r="BE522"/>
      <c r="BF522" t="e">
        <f t="shared" si="180"/>
        <v>#N/A</v>
      </c>
      <c r="BG522" t="str">
        <f t="shared" si="181"/>
        <v>HDJ</v>
      </c>
      <c r="BH522" s="20" t="e">
        <f t="shared" si="182"/>
        <v>#N/A</v>
      </c>
      <c r="BI522" s="20" t="e">
        <f t="shared" si="183"/>
        <v>#N/A</v>
      </c>
      <c r="BJ522" s="20" t="e">
        <f t="shared" si="184"/>
        <v>#N/A</v>
      </c>
      <c r="BK522" s="20" t="e">
        <f t="shared" si="185"/>
        <v>#N/A</v>
      </c>
      <c r="BL522" s="20" t="e">
        <f t="shared" si="186"/>
        <v>#N/A</v>
      </c>
      <c r="BM522" s="20" t="e">
        <f t="shared" si="174"/>
        <v>#N/A</v>
      </c>
      <c r="BN522" s="20" t="e">
        <f t="shared" si="187"/>
        <v>#N/A</v>
      </c>
    </row>
    <row r="523" spans="1:66">
      <c r="A523" s="92"/>
      <c r="B523" s="90"/>
      <c r="C523" s="90"/>
      <c r="D523" s="93"/>
      <c r="E523" s="93"/>
      <c r="F523" s="93"/>
      <c r="G523" s="93"/>
      <c r="H523" s="93"/>
      <c r="I523" s="93"/>
      <c r="J523" s="93"/>
      <c r="K523" s="93"/>
      <c r="L523" s="92"/>
      <c r="M523" s="93"/>
      <c r="N523" s="91">
        <f t="shared" si="168"/>
        <v>0</v>
      </c>
      <c r="O523" s="91" t="str">
        <f t="shared" si="169"/>
        <v/>
      </c>
      <c r="P523" s="91" t="str">
        <f t="shared" si="170"/>
        <v/>
      </c>
      <c r="Q523" s="91" t="str">
        <f t="shared" si="171"/>
        <v>HDJ</v>
      </c>
      <c r="R523" s="82"/>
      <c r="S523" s="95">
        <f t="shared" si="175"/>
        <v>0</v>
      </c>
      <c r="T523" s="95">
        <f t="shared" si="176"/>
        <v>0</v>
      </c>
      <c r="U523" s="79" t="e">
        <f>VLOOKUP($S523,'Grille de Tarif OQN'!$B$2:$S$3603,U$1,0)</f>
        <v>#N/A</v>
      </c>
      <c r="V523" s="79" t="e">
        <f>VLOOKUP($S523,'Grille de Tarif OQN'!$B$2:$S$3603,V$1,0)</f>
        <v>#N/A</v>
      </c>
      <c r="W523" s="79" t="e">
        <f>VLOOKUP($S523,'Grille de Tarif OQN'!$B$2:$S$3603,W$1,0)</f>
        <v>#N/A</v>
      </c>
      <c r="X523" s="79" t="e">
        <f>VLOOKUP($S523,'Grille de Tarif OQN'!$B$2:$S$3603,X$1,0)</f>
        <v>#N/A</v>
      </c>
      <c r="Y523" s="79" t="e">
        <f>VLOOKUP($S523,'Grille de Tarif OQN'!$B$2:$S$3603,Y$1,0)</f>
        <v>#N/A</v>
      </c>
      <c r="Z523" s="79" t="e">
        <f>VLOOKUP($S523,'Grille de Tarif OQN'!$B$2:$S$3603,Z$1,0)</f>
        <v>#N/A</v>
      </c>
      <c r="AA523" s="79" t="e">
        <f>VLOOKUP($S523,'Grille de Tarif OQN'!$B$2:$S$3603,AA$1,0)</f>
        <v>#N/A</v>
      </c>
      <c r="AB523" s="79" t="e">
        <f>VLOOKUP($S523,'Grille de Tarif OQN'!$B$2:$S$3603,AB$1,0)</f>
        <v>#N/A</v>
      </c>
      <c r="AC523" s="79" t="e">
        <f>VLOOKUP($S523,'Grille de Tarif OQN'!$B$2:$S$3603,AC$1,0)</f>
        <v>#N/A</v>
      </c>
      <c r="AD523" s="79" t="e">
        <f>VLOOKUP($S523,'Grille de Tarif OQN'!$B$2:$S$3603,AD$1,0)</f>
        <v>#N/A</v>
      </c>
      <c r="AE523" s="79" t="e">
        <f>VLOOKUP($S523,'Grille de Tarif OQN'!$B$2:$S$3603,AE$1,0)</f>
        <v>#N/A</v>
      </c>
      <c r="AF523" s="79" t="e">
        <f>VLOOKUP($S523,'Grille de Tarif OQN'!$B$2:$S$3603,AF$1,0)</f>
        <v>#N/A</v>
      </c>
      <c r="AG523" s="79" t="e">
        <f>VLOOKUP($S523,'Grille de Tarif OQN'!$B$2:$S$3603,AG$1,0)</f>
        <v>#N/A</v>
      </c>
      <c r="AH523" s="79" t="e">
        <f>VLOOKUP($S523,'Grille de Tarif OQN'!$B$2:$S$3603,AH$1,0)</f>
        <v>#N/A</v>
      </c>
      <c r="AI523" s="79" t="e">
        <f>VLOOKUP($S523,'Grille de Tarif OQN'!$B$2:$S$3603,AI$1,0)</f>
        <v>#N/A</v>
      </c>
      <c r="AJ523" s="79" t="e">
        <f>VLOOKUP($S523,'Grille de Tarif OQN'!$B$2:$S$3603,AJ$1,0)</f>
        <v>#N/A</v>
      </c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72"/>
      <c r="AV523"/>
      <c r="AW523"/>
      <c r="AX523"/>
      <c r="AY523"/>
      <c r="AZ523" s="96">
        <f t="shared" si="177"/>
        <v>0</v>
      </c>
      <c r="BA523" s="24" t="e">
        <f t="shared" si="178"/>
        <v>#N/A</v>
      </c>
      <c r="BB523" s="24" t="e">
        <f t="shared" si="179"/>
        <v>#N/A</v>
      </c>
      <c r="BC523" s="24" t="e">
        <f t="shared" si="172"/>
        <v>#N/A</v>
      </c>
      <c r="BD523" s="24" t="e">
        <f t="shared" si="173"/>
        <v>#N/A</v>
      </c>
      <c r="BE523"/>
      <c r="BF523" t="e">
        <f t="shared" si="180"/>
        <v>#N/A</v>
      </c>
      <c r="BG523" t="str">
        <f t="shared" si="181"/>
        <v>HDJ</v>
      </c>
      <c r="BH523" s="20" t="e">
        <f t="shared" si="182"/>
        <v>#N/A</v>
      </c>
      <c r="BI523" s="20" t="e">
        <f t="shared" si="183"/>
        <v>#N/A</v>
      </c>
      <c r="BJ523" s="20" t="e">
        <f t="shared" si="184"/>
        <v>#N/A</v>
      </c>
      <c r="BK523" s="20" t="e">
        <f t="shared" si="185"/>
        <v>#N/A</v>
      </c>
      <c r="BL523" s="20" t="e">
        <f t="shared" si="186"/>
        <v>#N/A</v>
      </c>
      <c r="BM523" s="20" t="e">
        <f t="shared" si="174"/>
        <v>#N/A</v>
      </c>
      <c r="BN523" s="20" t="e">
        <f t="shared" si="187"/>
        <v>#N/A</v>
      </c>
    </row>
    <row r="524" spans="1:66">
      <c r="A524" s="92"/>
      <c r="B524" s="90"/>
      <c r="C524" s="90"/>
      <c r="D524" s="93"/>
      <c r="E524" s="93"/>
      <c r="F524" s="93"/>
      <c r="G524" s="93"/>
      <c r="H524" s="93"/>
      <c r="I524" s="93"/>
      <c r="J524" s="93"/>
      <c r="K524" s="93"/>
      <c r="L524" s="92"/>
      <c r="M524" s="93"/>
      <c r="N524" s="91">
        <f t="shared" si="168"/>
        <v>0</v>
      </c>
      <c r="O524" s="91" t="str">
        <f t="shared" si="169"/>
        <v/>
      </c>
      <c r="P524" s="91" t="str">
        <f t="shared" si="170"/>
        <v/>
      </c>
      <c r="Q524" s="91" t="str">
        <f t="shared" si="171"/>
        <v>HDJ</v>
      </c>
      <c r="R524" s="82"/>
      <c r="S524" s="95">
        <f t="shared" si="175"/>
        <v>0</v>
      </c>
      <c r="T524" s="95">
        <f t="shared" si="176"/>
        <v>0</v>
      </c>
      <c r="U524" s="79" t="e">
        <f>VLOOKUP($S524,'Grille de Tarif OQN'!$B$2:$S$3603,U$1,0)</f>
        <v>#N/A</v>
      </c>
      <c r="V524" s="79" t="e">
        <f>VLOOKUP($S524,'Grille de Tarif OQN'!$B$2:$S$3603,V$1,0)</f>
        <v>#N/A</v>
      </c>
      <c r="W524" s="79" t="e">
        <f>VLOOKUP($S524,'Grille de Tarif OQN'!$B$2:$S$3603,W$1,0)</f>
        <v>#N/A</v>
      </c>
      <c r="X524" s="79" t="e">
        <f>VLOOKUP($S524,'Grille de Tarif OQN'!$B$2:$S$3603,X$1,0)</f>
        <v>#N/A</v>
      </c>
      <c r="Y524" s="79" t="e">
        <f>VLOOKUP($S524,'Grille de Tarif OQN'!$B$2:$S$3603,Y$1,0)</f>
        <v>#N/A</v>
      </c>
      <c r="Z524" s="79" t="e">
        <f>VLOOKUP($S524,'Grille de Tarif OQN'!$B$2:$S$3603,Z$1,0)</f>
        <v>#N/A</v>
      </c>
      <c r="AA524" s="79" t="e">
        <f>VLOOKUP($S524,'Grille de Tarif OQN'!$B$2:$S$3603,AA$1,0)</f>
        <v>#N/A</v>
      </c>
      <c r="AB524" s="79" t="e">
        <f>VLOOKUP($S524,'Grille de Tarif OQN'!$B$2:$S$3603,AB$1,0)</f>
        <v>#N/A</v>
      </c>
      <c r="AC524" s="79" t="e">
        <f>VLOOKUP($S524,'Grille de Tarif OQN'!$B$2:$S$3603,AC$1,0)</f>
        <v>#N/A</v>
      </c>
      <c r="AD524" s="79" t="e">
        <f>VLOOKUP($S524,'Grille de Tarif OQN'!$B$2:$S$3603,AD$1,0)</f>
        <v>#N/A</v>
      </c>
      <c r="AE524" s="79" t="e">
        <f>VLOOKUP($S524,'Grille de Tarif OQN'!$B$2:$S$3603,AE$1,0)</f>
        <v>#N/A</v>
      </c>
      <c r="AF524" s="79" t="e">
        <f>VLOOKUP($S524,'Grille de Tarif OQN'!$B$2:$S$3603,AF$1,0)</f>
        <v>#N/A</v>
      </c>
      <c r="AG524" s="79" t="e">
        <f>VLOOKUP($S524,'Grille de Tarif OQN'!$B$2:$S$3603,AG$1,0)</f>
        <v>#N/A</v>
      </c>
      <c r="AH524" s="79" t="e">
        <f>VLOOKUP($S524,'Grille de Tarif OQN'!$B$2:$S$3603,AH$1,0)</f>
        <v>#N/A</v>
      </c>
      <c r="AI524" s="79" t="e">
        <f>VLOOKUP($S524,'Grille de Tarif OQN'!$B$2:$S$3603,AI$1,0)</f>
        <v>#N/A</v>
      </c>
      <c r="AJ524" s="79" t="e">
        <f>VLOOKUP($S524,'Grille de Tarif OQN'!$B$2:$S$3603,AJ$1,0)</f>
        <v>#N/A</v>
      </c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72"/>
      <c r="AV524"/>
      <c r="AW524"/>
      <c r="AX524"/>
      <c r="AY524"/>
      <c r="AZ524" s="96">
        <f t="shared" si="177"/>
        <v>0</v>
      </c>
      <c r="BA524" s="24" t="e">
        <f t="shared" si="178"/>
        <v>#N/A</v>
      </c>
      <c r="BB524" s="24" t="e">
        <f t="shared" si="179"/>
        <v>#N/A</v>
      </c>
      <c r="BC524" s="24" t="e">
        <f t="shared" si="172"/>
        <v>#N/A</v>
      </c>
      <c r="BD524" s="24" t="e">
        <f t="shared" si="173"/>
        <v>#N/A</v>
      </c>
      <c r="BE524"/>
      <c r="BF524" t="e">
        <f t="shared" si="180"/>
        <v>#N/A</v>
      </c>
      <c r="BG524" t="str">
        <f t="shared" si="181"/>
        <v>HDJ</v>
      </c>
      <c r="BH524" s="20" t="e">
        <f t="shared" si="182"/>
        <v>#N/A</v>
      </c>
      <c r="BI524" s="20" t="e">
        <f t="shared" si="183"/>
        <v>#N/A</v>
      </c>
      <c r="BJ524" s="20" t="e">
        <f t="shared" si="184"/>
        <v>#N/A</v>
      </c>
      <c r="BK524" s="20" t="e">
        <f t="shared" si="185"/>
        <v>#N/A</v>
      </c>
      <c r="BL524" s="20" t="e">
        <f t="shared" si="186"/>
        <v>#N/A</v>
      </c>
      <c r="BM524" s="20" t="e">
        <f t="shared" si="174"/>
        <v>#N/A</v>
      </c>
      <c r="BN524" s="20" t="e">
        <f t="shared" si="187"/>
        <v>#N/A</v>
      </c>
    </row>
    <row r="525" spans="1:66">
      <c r="A525" s="92"/>
      <c r="B525" s="90"/>
      <c r="C525" s="90"/>
      <c r="D525" s="93"/>
      <c r="E525" s="93"/>
      <c r="F525" s="93"/>
      <c r="G525" s="93"/>
      <c r="H525" s="93"/>
      <c r="I525" s="93"/>
      <c r="J525" s="93"/>
      <c r="K525" s="93"/>
      <c r="L525" s="92"/>
      <c r="M525" s="93"/>
      <c r="N525" s="91">
        <f t="shared" si="168"/>
        <v>0</v>
      </c>
      <c r="O525" s="91" t="str">
        <f t="shared" si="169"/>
        <v/>
      </c>
      <c r="P525" s="91" t="str">
        <f t="shared" si="170"/>
        <v/>
      </c>
      <c r="Q525" s="91" t="str">
        <f t="shared" si="171"/>
        <v>HDJ</v>
      </c>
      <c r="R525" s="82"/>
      <c r="S525" s="95">
        <f t="shared" si="175"/>
        <v>0</v>
      </c>
      <c r="T525" s="95">
        <f t="shared" si="176"/>
        <v>0</v>
      </c>
      <c r="U525" s="79" t="e">
        <f>VLOOKUP($S525,'Grille de Tarif OQN'!$B$2:$S$3603,U$1,0)</f>
        <v>#N/A</v>
      </c>
      <c r="V525" s="79" t="e">
        <f>VLOOKUP($S525,'Grille de Tarif OQN'!$B$2:$S$3603,V$1,0)</f>
        <v>#N/A</v>
      </c>
      <c r="W525" s="79" t="e">
        <f>VLOOKUP($S525,'Grille de Tarif OQN'!$B$2:$S$3603,W$1,0)</f>
        <v>#N/A</v>
      </c>
      <c r="X525" s="79" t="e">
        <f>VLOOKUP($S525,'Grille de Tarif OQN'!$B$2:$S$3603,X$1,0)</f>
        <v>#N/A</v>
      </c>
      <c r="Y525" s="79" t="e">
        <f>VLOOKUP($S525,'Grille de Tarif OQN'!$B$2:$S$3603,Y$1,0)</f>
        <v>#N/A</v>
      </c>
      <c r="Z525" s="79" t="e">
        <f>VLOOKUP($S525,'Grille de Tarif OQN'!$B$2:$S$3603,Z$1,0)</f>
        <v>#N/A</v>
      </c>
      <c r="AA525" s="79" t="e">
        <f>VLOOKUP($S525,'Grille de Tarif OQN'!$B$2:$S$3603,AA$1,0)</f>
        <v>#N/A</v>
      </c>
      <c r="AB525" s="79" t="e">
        <f>VLOOKUP($S525,'Grille de Tarif OQN'!$B$2:$S$3603,AB$1,0)</f>
        <v>#N/A</v>
      </c>
      <c r="AC525" s="79" t="e">
        <f>VLOOKUP($S525,'Grille de Tarif OQN'!$B$2:$S$3603,AC$1,0)</f>
        <v>#N/A</v>
      </c>
      <c r="AD525" s="79" t="e">
        <f>VLOOKUP($S525,'Grille de Tarif OQN'!$B$2:$S$3603,AD$1,0)</f>
        <v>#N/A</v>
      </c>
      <c r="AE525" s="79" t="e">
        <f>VLOOKUP($S525,'Grille de Tarif OQN'!$B$2:$S$3603,AE$1,0)</f>
        <v>#N/A</v>
      </c>
      <c r="AF525" s="79" t="e">
        <f>VLOOKUP($S525,'Grille de Tarif OQN'!$B$2:$S$3603,AF$1,0)</f>
        <v>#N/A</v>
      </c>
      <c r="AG525" s="79" t="e">
        <f>VLOOKUP($S525,'Grille de Tarif OQN'!$B$2:$S$3603,AG$1,0)</f>
        <v>#N/A</v>
      </c>
      <c r="AH525" s="79" t="e">
        <f>VLOOKUP($S525,'Grille de Tarif OQN'!$B$2:$S$3603,AH$1,0)</f>
        <v>#N/A</v>
      </c>
      <c r="AI525" s="79" t="e">
        <f>VLOOKUP($S525,'Grille de Tarif OQN'!$B$2:$S$3603,AI$1,0)</f>
        <v>#N/A</v>
      </c>
      <c r="AJ525" s="79" t="e">
        <f>VLOOKUP($S525,'Grille de Tarif OQN'!$B$2:$S$3603,AJ$1,0)</f>
        <v>#N/A</v>
      </c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72"/>
      <c r="AV525"/>
      <c r="AW525"/>
      <c r="AX525"/>
      <c r="AY525"/>
      <c r="AZ525" s="96">
        <f t="shared" si="177"/>
        <v>0</v>
      </c>
      <c r="BA525" s="24" t="e">
        <f t="shared" si="178"/>
        <v>#N/A</v>
      </c>
      <c r="BB525" s="24" t="e">
        <f t="shared" si="179"/>
        <v>#N/A</v>
      </c>
      <c r="BC525" s="24" t="e">
        <f t="shared" si="172"/>
        <v>#N/A</v>
      </c>
      <c r="BD525" s="24" t="e">
        <f t="shared" si="173"/>
        <v>#N/A</v>
      </c>
      <c r="BE525"/>
      <c r="BF525" t="e">
        <f t="shared" si="180"/>
        <v>#N/A</v>
      </c>
      <c r="BG525" t="str">
        <f t="shared" si="181"/>
        <v>HDJ</v>
      </c>
      <c r="BH525" s="20" t="e">
        <f t="shared" si="182"/>
        <v>#N/A</v>
      </c>
      <c r="BI525" s="20" t="e">
        <f t="shared" si="183"/>
        <v>#N/A</v>
      </c>
      <c r="BJ525" s="20" t="e">
        <f t="shared" si="184"/>
        <v>#N/A</v>
      </c>
      <c r="BK525" s="20" t="e">
        <f t="shared" si="185"/>
        <v>#N/A</v>
      </c>
      <c r="BL525" s="20" t="e">
        <f t="shared" si="186"/>
        <v>#N/A</v>
      </c>
      <c r="BM525" s="20" t="e">
        <f t="shared" si="174"/>
        <v>#N/A</v>
      </c>
      <c r="BN525" s="20" t="e">
        <f t="shared" si="187"/>
        <v>#N/A</v>
      </c>
    </row>
    <row r="526" spans="1:66">
      <c r="A526" s="92"/>
      <c r="B526" s="90"/>
      <c r="C526" s="90"/>
      <c r="D526" s="93"/>
      <c r="E526" s="93"/>
      <c r="F526" s="93"/>
      <c r="G526" s="93"/>
      <c r="H526" s="93"/>
      <c r="I526" s="93"/>
      <c r="J526" s="93"/>
      <c r="K526" s="93"/>
      <c r="L526" s="92"/>
      <c r="M526" s="93"/>
      <c r="N526" s="91">
        <f t="shared" si="168"/>
        <v>0</v>
      </c>
      <c r="O526" s="91" t="str">
        <f t="shared" si="169"/>
        <v/>
      </c>
      <c r="P526" s="91" t="str">
        <f t="shared" si="170"/>
        <v/>
      </c>
      <c r="Q526" s="91" t="str">
        <f t="shared" si="171"/>
        <v>HDJ</v>
      </c>
      <c r="R526" s="82"/>
      <c r="S526" s="95">
        <f t="shared" si="175"/>
        <v>0</v>
      </c>
      <c r="T526" s="95">
        <f t="shared" si="176"/>
        <v>0</v>
      </c>
      <c r="U526" s="79" t="e">
        <f>VLOOKUP($S526,'Grille de Tarif OQN'!$B$2:$S$3603,U$1,0)</f>
        <v>#N/A</v>
      </c>
      <c r="V526" s="79" t="e">
        <f>VLOOKUP($S526,'Grille de Tarif OQN'!$B$2:$S$3603,V$1,0)</f>
        <v>#N/A</v>
      </c>
      <c r="W526" s="79" t="e">
        <f>VLOOKUP($S526,'Grille de Tarif OQN'!$B$2:$S$3603,W$1,0)</f>
        <v>#N/A</v>
      </c>
      <c r="X526" s="79" t="e">
        <f>VLOOKUP($S526,'Grille de Tarif OQN'!$B$2:$S$3603,X$1,0)</f>
        <v>#N/A</v>
      </c>
      <c r="Y526" s="79" t="e">
        <f>VLOOKUP($S526,'Grille de Tarif OQN'!$B$2:$S$3603,Y$1,0)</f>
        <v>#N/A</v>
      </c>
      <c r="Z526" s="79" t="e">
        <f>VLOOKUP($S526,'Grille de Tarif OQN'!$B$2:$S$3603,Z$1,0)</f>
        <v>#N/A</v>
      </c>
      <c r="AA526" s="79" t="e">
        <f>VLOOKUP($S526,'Grille de Tarif OQN'!$B$2:$S$3603,AA$1,0)</f>
        <v>#N/A</v>
      </c>
      <c r="AB526" s="79" t="e">
        <f>VLOOKUP($S526,'Grille de Tarif OQN'!$B$2:$S$3603,AB$1,0)</f>
        <v>#N/A</v>
      </c>
      <c r="AC526" s="79" t="e">
        <f>VLOOKUP($S526,'Grille de Tarif OQN'!$B$2:$S$3603,AC$1,0)</f>
        <v>#N/A</v>
      </c>
      <c r="AD526" s="79" t="e">
        <f>VLOOKUP($S526,'Grille de Tarif OQN'!$B$2:$S$3603,AD$1,0)</f>
        <v>#N/A</v>
      </c>
      <c r="AE526" s="79" t="e">
        <f>VLOOKUP($S526,'Grille de Tarif OQN'!$B$2:$S$3603,AE$1,0)</f>
        <v>#N/A</v>
      </c>
      <c r="AF526" s="79" t="e">
        <f>VLOOKUP($S526,'Grille de Tarif OQN'!$B$2:$S$3603,AF$1,0)</f>
        <v>#N/A</v>
      </c>
      <c r="AG526" s="79" t="e">
        <f>VLOOKUP($S526,'Grille de Tarif OQN'!$B$2:$S$3603,AG$1,0)</f>
        <v>#N/A</v>
      </c>
      <c r="AH526" s="79" t="e">
        <f>VLOOKUP($S526,'Grille de Tarif OQN'!$B$2:$S$3603,AH$1,0)</f>
        <v>#N/A</v>
      </c>
      <c r="AI526" s="79" t="e">
        <f>VLOOKUP($S526,'Grille de Tarif OQN'!$B$2:$S$3603,AI$1,0)</f>
        <v>#N/A</v>
      </c>
      <c r="AJ526" s="79" t="e">
        <f>VLOOKUP($S526,'Grille de Tarif OQN'!$B$2:$S$3603,AJ$1,0)</f>
        <v>#N/A</v>
      </c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72"/>
      <c r="AV526"/>
      <c r="AW526"/>
      <c r="AX526"/>
      <c r="AY526"/>
      <c r="AZ526" s="96">
        <f t="shared" si="177"/>
        <v>0</v>
      </c>
      <c r="BA526" s="24" t="e">
        <f t="shared" si="178"/>
        <v>#N/A</v>
      </c>
      <c r="BB526" s="24" t="e">
        <f t="shared" si="179"/>
        <v>#N/A</v>
      </c>
      <c r="BC526" s="24" t="e">
        <f t="shared" si="172"/>
        <v>#N/A</v>
      </c>
      <c r="BD526" s="24" t="e">
        <f t="shared" si="173"/>
        <v>#N/A</v>
      </c>
      <c r="BE526"/>
      <c r="BF526" t="e">
        <f t="shared" si="180"/>
        <v>#N/A</v>
      </c>
      <c r="BG526" t="str">
        <f t="shared" si="181"/>
        <v>HDJ</v>
      </c>
      <c r="BH526" s="20" t="e">
        <f t="shared" si="182"/>
        <v>#N/A</v>
      </c>
      <c r="BI526" s="20" t="e">
        <f t="shared" si="183"/>
        <v>#N/A</v>
      </c>
      <c r="BJ526" s="20" t="e">
        <f t="shared" si="184"/>
        <v>#N/A</v>
      </c>
      <c r="BK526" s="20" t="e">
        <f t="shared" si="185"/>
        <v>#N/A</v>
      </c>
      <c r="BL526" s="20" t="e">
        <f t="shared" si="186"/>
        <v>#N/A</v>
      </c>
      <c r="BM526" s="20" t="e">
        <f t="shared" si="174"/>
        <v>#N/A</v>
      </c>
      <c r="BN526" s="20" t="e">
        <f t="shared" si="187"/>
        <v>#N/A</v>
      </c>
    </row>
    <row r="527" spans="1:66">
      <c r="A527" s="92"/>
      <c r="B527" s="90"/>
      <c r="C527" s="90"/>
      <c r="D527" s="93"/>
      <c r="E527" s="93"/>
      <c r="F527" s="93"/>
      <c r="G527" s="93"/>
      <c r="H527" s="93"/>
      <c r="I527" s="93"/>
      <c r="J527" s="93"/>
      <c r="K527" s="93"/>
      <c r="L527" s="92"/>
      <c r="M527" s="93"/>
      <c r="N527" s="91">
        <f t="shared" si="168"/>
        <v>0</v>
      </c>
      <c r="O527" s="91" t="str">
        <f t="shared" si="169"/>
        <v/>
      </c>
      <c r="P527" s="91" t="str">
        <f t="shared" si="170"/>
        <v/>
      </c>
      <c r="Q527" s="91" t="str">
        <f t="shared" si="171"/>
        <v>HDJ</v>
      </c>
      <c r="R527" s="82"/>
      <c r="S527" s="95">
        <f t="shared" si="175"/>
        <v>0</v>
      </c>
      <c r="T527" s="95">
        <f t="shared" si="176"/>
        <v>0</v>
      </c>
      <c r="U527" s="79" t="e">
        <f>VLOOKUP($S527,'Grille de Tarif OQN'!$B$2:$S$3603,U$1,0)</f>
        <v>#N/A</v>
      </c>
      <c r="V527" s="79" t="e">
        <f>VLOOKUP($S527,'Grille de Tarif OQN'!$B$2:$S$3603,V$1,0)</f>
        <v>#N/A</v>
      </c>
      <c r="W527" s="79" t="e">
        <f>VLOOKUP($S527,'Grille de Tarif OQN'!$B$2:$S$3603,W$1,0)</f>
        <v>#N/A</v>
      </c>
      <c r="X527" s="79" t="e">
        <f>VLOOKUP($S527,'Grille de Tarif OQN'!$B$2:$S$3603,X$1,0)</f>
        <v>#N/A</v>
      </c>
      <c r="Y527" s="79" t="e">
        <f>VLOOKUP($S527,'Grille de Tarif OQN'!$B$2:$S$3603,Y$1,0)</f>
        <v>#N/A</v>
      </c>
      <c r="Z527" s="79" t="e">
        <f>VLOOKUP($S527,'Grille de Tarif OQN'!$B$2:$S$3603,Z$1,0)</f>
        <v>#N/A</v>
      </c>
      <c r="AA527" s="79" t="e">
        <f>VLOOKUP($S527,'Grille de Tarif OQN'!$B$2:$S$3603,AA$1,0)</f>
        <v>#N/A</v>
      </c>
      <c r="AB527" s="79" t="e">
        <f>VLOOKUP($S527,'Grille de Tarif OQN'!$B$2:$S$3603,AB$1,0)</f>
        <v>#N/A</v>
      </c>
      <c r="AC527" s="79" t="e">
        <f>VLOOKUP($S527,'Grille de Tarif OQN'!$B$2:$S$3603,AC$1,0)</f>
        <v>#N/A</v>
      </c>
      <c r="AD527" s="79" t="e">
        <f>VLOOKUP($S527,'Grille de Tarif OQN'!$B$2:$S$3603,AD$1,0)</f>
        <v>#N/A</v>
      </c>
      <c r="AE527" s="79" t="e">
        <f>VLOOKUP($S527,'Grille de Tarif OQN'!$B$2:$S$3603,AE$1,0)</f>
        <v>#N/A</v>
      </c>
      <c r="AF527" s="79" t="e">
        <f>VLOOKUP($S527,'Grille de Tarif OQN'!$B$2:$S$3603,AF$1,0)</f>
        <v>#N/A</v>
      </c>
      <c r="AG527" s="79" t="e">
        <f>VLOOKUP($S527,'Grille de Tarif OQN'!$B$2:$S$3603,AG$1,0)</f>
        <v>#N/A</v>
      </c>
      <c r="AH527" s="79" t="e">
        <f>VLOOKUP($S527,'Grille de Tarif OQN'!$B$2:$S$3603,AH$1,0)</f>
        <v>#N/A</v>
      </c>
      <c r="AI527" s="79" t="e">
        <f>VLOOKUP($S527,'Grille de Tarif OQN'!$B$2:$S$3603,AI$1,0)</f>
        <v>#N/A</v>
      </c>
      <c r="AJ527" s="79" t="e">
        <f>VLOOKUP($S527,'Grille de Tarif OQN'!$B$2:$S$3603,AJ$1,0)</f>
        <v>#N/A</v>
      </c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72"/>
      <c r="AV527"/>
      <c r="AW527"/>
      <c r="AX527"/>
      <c r="AY527"/>
      <c r="AZ527" s="96">
        <f t="shared" si="177"/>
        <v>0</v>
      </c>
      <c r="BA527" s="24" t="e">
        <f t="shared" si="178"/>
        <v>#N/A</v>
      </c>
      <c r="BB527" s="24" t="e">
        <f t="shared" si="179"/>
        <v>#N/A</v>
      </c>
      <c r="BC527" s="24" t="e">
        <f t="shared" si="172"/>
        <v>#N/A</v>
      </c>
      <c r="BD527" s="24" t="e">
        <f t="shared" si="173"/>
        <v>#N/A</v>
      </c>
      <c r="BE527"/>
      <c r="BF527" t="e">
        <f t="shared" si="180"/>
        <v>#N/A</v>
      </c>
      <c r="BG527" t="str">
        <f t="shared" si="181"/>
        <v>HDJ</v>
      </c>
      <c r="BH527" s="20" t="e">
        <f t="shared" si="182"/>
        <v>#N/A</v>
      </c>
      <c r="BI527" s="20" t="e">
        <f t="shared" si="183"/>
        <v>#N/A</v>
      </c>
      <c r="BJ527" s="20" t="e">
        <f t="shared" si="184"/>
        <v>#N/A</v>
      </c>
      <c r="BK527" s="20" t="e">
        <f t="shared" si="185"/>
        <v>#N/A</v>
      </c>
      <c r="BL527" s="20" t="e">
        <f t="shared" si="186"/>
        <v>#N/A</v>
      </c>
      <c r="BM527" s="20" t="e">
        <f t="shared" si="174"/>
        <v>#N/A</v>
      </c>
      <c r="BN527" s="20" t="e">
        <f t="shared" si="187"/>
        <v>#N/A</v>
      </c>
    </row>
    <row r="528" spans="1:66">
      <c r="A528" s="92"/>
      <c r="B528" s="90"/>
      <c r="C528" s="90"/>
      <c r="D528" s="93"/>
      <c r="E528" s="93"/>
      <c r="F528" s="93"/>
      <c r="G528" s="93"/>
      <c r="H528" s="93"/>
      <c r="I528" s="93"/>
      <c r="J528" s="93"/>
      <c r="K528" s="93"/>
      <c r="L528" s="92"/>
      <c r="M528" s="93"/>
      <c r="N528" s="91">
        <f t="shared" si="168"/>
        <v>0</v>
      </c>
      <c r="O528" s="91" t="str">
        <f t="shared" si="169"/>
        <v/>
      </c>
      <c r="P528" s="91" t="str">
        <f t="shared" si="170"/>
        <v/>
      </c>
      <c r="Q528" s="91" t="str">
        <f t="shared" si="171"/>
        <v>HDJ</v>
      </c>
      <c r="R528" s="82"/>
      <c r="S528" s="95">
        <f t="shared" si="175"/>
        <v>0</v>
      </c>
      <c r="T528" s="95">
        <f t="shared" si="176"/>
        <v>0</v>
      </c>
      <c r="U528" s="79" t="e">
        <f>VLOOKUP($S528,'Grille de Tarif OQN'!$B$2:$S$3603,U$1,0)</f>
        <v>#N/A</v>
      </c>
      <c r="V528" s="79" t="e">
        <f>VLOOKUP($S528,'Grille de Tarif OQN'!$B$2:$S$3603,V$1,0)</f>
        <v>#N/A</v>
      </c>
      <c r="W528" s="79" t="e">
        <f>VLOOKUP($S528,'Grille de Tarif OQN'!$B$2:$S$3603,W$1,0)</f>
        <v>#N/A</v>
      </c>
      <c r="X528" s="79" t="e">
        <f>VLOOKUP($S528,'Grille de Tarif OQN'!$B$2:$S$3603,X$1,0)</f>
        <v>#N/A</v>
      </c>
      <c r="Y528" s="79" t="e">
        <f>VLOOKUP($S528,'Grille de Tarif OQN'!$B$2:$S$3603,Y$1,0)</f>
        <v>#N/A</v>
      </c>
      <c r="Z528" s="79" t="e">
        <f>VLOOKUP($S528,'Grille de Tarif OQN'!$B$2:$S$3603,Z$1,0)</f>
        <v>#N/A</v>
      </c>
      <c r="AA528" s="79" t="e">
        <f>VLOOKUP($S528,'Grille de Tarif OQN'!$B$2:$S$3603,AA$1,0)</f>
        <v>#N/A</v>
      </c>
      <c r="AB528" s="79" t="e">
        <f>VLOOKUP($S528,'Grille de Tarif OQN'!$B$2:$S$3603,AB$1,0)</f>
        <v>#N/A</v>
      </c>
      <c r="AC528" s="79" t="e">
        <f>VLOOKUP($S528,'Grille de Tarif OQN'!$B$2:$S$3603,AC$1,0)</f>
        <v>#N/A</v>
      </c>
      <c r="AD528" s="79" t="e">
        <f>VLOOKUP($S528,'Grille de Tarif OQN'!$B$2:$S$3603,AD$1,0)</f>
        <v>#N/A</v>
      </c>
      <c r="AE528" s="79" t="e">
        <f>VLOOKUP($S528,'Grille de Tarif OQN'!$B$2:$S$3603,AE$1,0)</f>
        <v>#N/A</v>
      </c>
      <c r="AF528" s="79" t="e">
        <f>VLOOKUP($S528,'Grille de Tarif OQN'!$B$2:$S$3603,AF$1,0)</f>
        <v>#N/A</v>
      </c>
      <c r="AG528" s="79" t="e">
        <f>VLOOKUP($S528,'Grille de Tarif OQN'!$B$2:$S$3603,AG$1,0)</f>
        <v>#N/A</v>
      </c>
      <c r="AH528" s="79" t="e">
        <f>VLOOKUP($S528,'Grille de Tarif OQN'!$B$2:$S$3603,AH$1,0)</f>
        <v>#N/A</v>
      </c>
      <c r="AI528" s="79" t="e">
        <f>VLOOKUP($S528,'Grille de Tarif OQN'!$B$2:$S$3603,AI$1,0)</f>
        <v>#N/A</v>
      </c>
      <c r="AJ528" s="79" t="e">
        <f>VLOOKUP($S528,'Grille de Tarif OQN'!$B$2:$S$3603,AJ$1,0)</f>
        <v>#N/A</v>
      </c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72"/>
      <c r="AV528"/>
      <c r="AW528"/>
      <c r="AX528"/>
      <c r="AY528"/>
      <c r="AZ528" s="96">
        <f t="shared" si="177"/>
        <v>0</v>
      </c>
      <c r="BA528" s="24" t="e">
        <f t="shared" si="178"/>
        <v>#N/A</v>
      </c>
      <c r="BB528" s="24" t="e">
        <f t="shared" si="179"/>
        <v>#N/A</v>
      </c>
      <c r="BC528" s="24" t="e">
        <f t="shared" si="172"/>
        <v>#N/A</v>
      </c>
      <c r="BD528" s="24" t="e">
        <f t="shared" si="173"/>
        <v>#N/A</v>
      </c>
      <c r="BE528"/>
      <c r="BF528" t="e">
        <f t="shared" si="180"/>
        <v>#N/A</v>
      </c>
      <c r="BG528" t="str">
        <f t="shared" si="181"/>
        <v>HDJ</v>
      </c>
      <c r="BH528" s="20" t="e">
        <f t="shared" si="182"/>
        <v>#N/A</v>
      </c>
      <c r="BI528" s="20" t="e">
        <f t="shared" si="183"/>
        <v>#N/A</v>
      </c>
      <c r="BJ528" s="20" t="e">
        <f t="shared" si="184"/>
        <v>#N/A</v>
      </c>
      <c r="BK528" s="20" t="e">
        <f t="shared" si="185"/>
        <v>#N/A</v>
      </c>
      <c r="BL528" s="20" t="e">
        <f t="shared" si="186"/>
        <v>#N/A</v>
      </c>
      <c r="BM528" s="20" t="e">
        <f t="shared" si="174"/>
        <v>#N/A</v>
      </c>
      <c r="BN528" s="20" t="e">
        <f t="shared" si="187"/>
        <v>#N/A</v>
      </c>
    </row>
    <row r="529" spans="1:66">
      <c r="A529" s="92"/>
      <c r="B529" s="90"/>
      <c r="C529" s="90"/>
      <c r="D529" s="93"/>
      <c r="E529" s="93"/>
      <c r="F529" s="93"/>
      <c r="G529" s="93"/>
      <c r="H529" s="93"/>
      <c r="I529" s="93"/>
      <c r="J529" s="93"/>
      <c r="K529" s="93"/>
      <c r="L529" s="92"/>
      <c r="M529" s="93"/>
      <c r="N529" s="91">
        <f t="shared" si="168"/>
        <v>0</v>
      </c>
      <c r="O529" s="91" t="str">
        <f t="shared" si="169"/>
        <v/>
      </c>
      <c r="P529" s="91" t="str">
        <f t="shared" si="170"/>
        <v/>
      </c>
      <c r="Q529" s="91" t="str">
        <f t="shared" si="171"/>
        <v>HDJ</v>
      </c>
      <c r="R529" s="82"/>
      <c r="S529" s="95">
        <f t="shared" si="175"/>
        <v>0</v>
      </c>
      <c r="T529" s="95">
        <f t="shared" si="176"/>
        <v>0</v>
      </c>
      <c r="U529" s="79" t="e">
        <f>VLOOKUP($S529,'Grille de Tarif OQN'!$B$2:$S$3603,U$1,0)</f>
        <v>#N/A</v>
      </c>
      <c r="V529" s="79" t="e">
        <f>VLOOKUP($S529,'Grille de Tarif OQN'!$B$2:$S$3603,V$1,0)</f>
        <v>#N/A</v>
      </c>
      <c r="W529" s="79" t="e">
        <f>VLOOKUP($S529,'Grille de Tarif OQN'!$B$2:$S$3603,W$1,0)</f>
        <v>#N/A</v>
      </c>
      <c r="X529" s="79" t="e">
        <f>VLOOKUP($S529,'Grille de Tarif OQN'!$B$2:$S$3603,X$1,0)</f>
        <v>#N/A</v>
      </c>
      <c r="Y529" s="79" t="e">
        <f>VLOOKUP($S529,'Grille de Tarif OQN'!$B$2:$S$3603,Y$1,0)</f>
        <v>#N/A</v>
      </c>
      <c r="Z529" s="79" t="e">
        <f>VLOOKUP($S529,'Grille de Tarif OQN'!$B$2:$S$3603,Z$1,0)</f>
        <v>#N/A</v>
      </c>
      <c r="AA529" s="79" t="e">
        <f>VLOOKUP($S529,'Grille de Tarif OQN'!$B$2:$S$3603,AA$1,0)</f>
        <v>#N/A</v>
      </c>
      <c r="AB529" s="79" t="e">
        <f>VLOOKUP($S529,'Grille de Tarif OQN'!$B$2:$S$3603,AB$1,0)</f>
        <v>#N/A</v>
      </c>
      <c r="AC529" s="79" t="e">
        <f>VLOOKUP($S529,'Grille de Tarif OQN'!$B$2:$S$3603,AC$1,0)</f>
        <v>#N/A</v>
      </c>
      <c r="AD529" s="79" t="e">
        <f>VLOOKUP($S529,'Grille de Tarif OQN'!$B$2:$S$3603,AD$1,0)</f>
        <v>#N/A</v>
      </c>
      <c r="AE529" s="79" t="e">
        <f>VLOOKUP($S529,'Grille de Tarif OQN'!$B$2:$S$3603,AE$1,0)</f>
        <v>#N/A</v>
      </c>
      <c r="AF529" s="79" t="e">
        <f>VLOOKUP($S529,'Grille de Tarif OQN'!$B$2:$S$3603,AF$1,0)</f>
        <v>#N/A</v>
      </c>
      <c r="AG529" s="79" t="e">
        <f>VLOOKUP($S529,'Grille de Tarif OQN'!$B$2:$S$3603,AG$1,0)</f>
        <v>#N/A</v>
      </c>
      <c r="AH529" s="79" t="e">
        <f>VLOOKUP($S529,'Grille de Tarif OQN'!$B$2:$S$3603,AH$1,0)</f>
        <v>#N/A</v>
      </c>
      <c r="AI529" s="79" t="e">
        <f>VLOOKUP($S529,'Grille de Tarif OQN'!$B$2:$S$3603,AI$1,0)</f>
        <v>#N/A</v>
      </c>
      <c r="AJ529" s="79" t="e">
        <f>VLOOKUP($S529,'Grille de Tarif OQN'!$B$2:$S$3603,AJ$1,0)</f>
        <v>#N/A</v>
      </c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72"/>
      <c r="AV529"/>
      <c r="AW529"/>
      <c r="AX529"/>
      <c r="AY529"/>
      <c r="AZ529" s="96">
        <f t="shared" si="177"/>
        <v>0</v>
      </c>
      <c r="BA529" s="24" t="e">
        <f t="shared" si="178"/>
        <v>#N/A</v>
      </c>
      <c r="BB529" s="24" t="e">
        <f t="shared" si="179"/>
        <v>#N/A</v>
      </c>
      <c r="BC529" s="24" t="e">
        <f t="shared" si="172"/>
        <v>#N/A</v>
      </c>
      <c r="BD529" s="24" t="e">
        <f t="shared" si="173"/>
        <v>#N/A</v>
      </c>
      <c r="BE529"/>
      <c r="BF529" t="e">
        <f t="shared" si="180"/>
        <v>#N/A</v>
      </c>
      <c r="BG529" t="str">
        <f t="shared" si="181"/>
        <v>HDJ</v>
      </c>
      <c r="BH529" s="20" t="e">
        <f t="shared" si="182"/>
        <v>#N/A</v>
      </c>
      <c r="BI529" s="20" t="e">
        <f t="shared" si="183"/>
        <v>#N/A</v>
      </c>
      <c r="BJ529" s="20" t="e">
        <f t="shared" si="184"/>
        <v>#N/A</v>
      </c>
      <c r="BK529" s="20" t="e">
        <f t="shared" si="185"/>
        <v>#N/A</v>
      </c>
      <c r="BL529" s="20" t="e">
        <f t="shared" si="186"/>
        <v>#N/A</v>
      </c>
      <c r="BM529" s="20" t="e">
        <f t="shared" si="174"/>
        <v>#N/A</v>
      </c>
      <c r="BN529" s="20" t="e">
        <f t="shared" si="187"/>
        <v>#N/A</v>
      </c>
    </row>
    <row r="530" spans="1:66">
      <c r="A530" s="92"/>
      <c r="B530" s="90"/>
      <c r="C530" s="90"/>
      <c r="D530" s="93"/>
      <c r="E530" s="93"/>
      <c r="F530" s="93"/>
      <c r="G530" s="93"/>
      <c r="H530" s="93"/>
      <c r="I530" s="93"/>
      <c r="J530" s="93"/>
      <c r="K530" s="93"/>
      <c r="L530" s="92"/>
      <c r="M530" s="93"/>
      <c r="N530" s="91">
        <f t="shared" si="168"/>
        <v>0</v>
      </c>
      <c r="O530" s="91" t="str">
        <f t="shared" si="169"/>
        <v/>
      </c>
      <c r="P530" s="91" t="str">
        <f t="shared" si="170"/>
        <v/>
      </c>
      <c r="Q530" s="91" t="str">
        <f t="shared" si="171"/>
        <v>HDJ</v>
      </c>
      <c r="R530" s="82"/>
      <c r="S530" s="95">
        <f t="shared" si="175"/>
        <v>0</v>
      </c>
      <c r="T530" s="95">
        <f t="shared" si="176"/>
        <v>0</v>
      </c>
      <c r="U530" s="79" t="e">
        <f>VLOOKUP($S530,'Grille de Tarif OQN'!$B$2:$S$3603,U$1,0)</f>
        <v>#N/A</v>
      </c>
      <c r="V530" s="79" t="e">
        <f>VLOOKUP($S530,'Grille de Tarif OQN'!$B$2:$S$3603,V$1,0)</f>
        <v>#N/A</v>
      </c>
      <c r="W530" s="79" t="e">
        <f>VLOOKUP($S530,'Grille de Tarif OQN'!$B$2:$S$3603,W$1,0)</f>
        <v>#N/A</v>
      </c>
      <c r="X530" s="79" t="e">
        <f>VLOOKUP($S530,'Grille de Tarif OQN'!$B$2:$S$3603,X$1,0)</f>
        <v>#N/A</v>
      </c>
      <c r="Y530" s="79" t="e">
        <f>VLOOKUP($S530,'Grille de Tarif OQN'!$B$2:$S$3603,Y$1,0)</f>
        <v>#N/A</v>
      </c>
      <c r="Z530" s="79" t="e">
        <f>VLOOKUP($S530,'Grille de Tarif OQN'!$B$2:$S$3603,Z$1,0)</f>
        <v>#N/A</v>
      </c>
      <c r="AA530" s="79" t="e">
        <f>VLOOKUP($S530,'Grille de Tarif OQN'!$B$2:$S$3603,AA$1,0)</f>
        <v>#N/A</v>
      </c>
      <c r="AB530" s="79" t="e">
        <f>VLOOKUP($S530,'Grille de Tarif OQN'!$B$2:$S$3603,AB$1,0)</f>
        <v>#N/A</v>
      </c>
      <c r="AC530" s="79" t="e">
        <f>VLOOKUP($S530,'Grille de Tarif OQN'!$B$2:$S$3603,AC$1,0)</f>
        <v>#N/A</v>
      </c>
      <c r="AD530" s="79" t="e">
        <f>VLOOKUP($S530,'Grille de Tarif OQN'!$B$2:$S$3603,AD$1,0)</f>
        <v>#N/A</v>
      </c>
      <c r="AE530" s="79" t="e">
        <f>VLOOKUP($S530,'Grille de Tarif OQN'!$B$2:$S$3603,AE$1,0)</f>
        <v>#N/A</v>
      </c>
      <c r="AF530" s="79" t="e">
        <f>VLOOKUP($S530,'Grille de Tarif OQN'!$B$2:$S$3603,AF$1,0)</f>
        <v>#N/A</v>
      </c>
      <c r="AG530" s="79" t="e">
        <f>VLOOKUP($S530,'Grille de Tarif OQN'!$B$2:$S$3603,AG$1,0)</f>
        <v>#N/A</v>
      </c>
      <c r="AH530" s="79" t="e">
        <f>VLOOKUP($S530,'Grille de Tarif OQN'!$B$2:$S$3603,AH$1,0)</f>
        <v>#N/A</v>
      </c>
      <c r="AI530" s="79" t="e">
        <f>VLOOKUP($S530,'Grille de Tarif OQN'!$B$2:$S$3603,AI$1,0)</f>
        <v>#N/A</v>
      </c>
      <c r="AJ530" s="79" t="e">
        <f>VLOOKUP($S530,'Grille de Tarif OQN'!$B$2:$S$3603,AJ$1,0)</f>
        <v>#N/A</v>
      </c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72"/>
      <c r="AV530"/>
      <c r="AW530"/>
      <c r="AX530"/>
      <c r="AY530"/>
      <c r="AZ530" s="96">
        <f t="shared" si="177"/>
        <v>0</v>
      </c>
      <c r="BA530" s="24" t="e">
        <f t="shared" si="178"/>
        <v>#N/A</v>
      </c>
      <c r="BB530" s="24" t="e">
        <f t="shared" si="179"/>
        <v>#N/A</v>
      </c>
      <c r="BC530" s="24" t="e">
        <f t="shared" si="172"/>
        <v>#N/A</v>
      </c>
      <c r="BD530" s="24" t="e">
        <f t="shared" si="173"/>
        <v>#N/A</v>
      </c>
      <c r="BE530"/>
      <c r="BF530" t="e">
        <f t="shared" si="180"/>
        <v>#N/A</v>
      </c>
      <c r="BG530" t="str">
        <f t="shared" si="181"/>
        <v>HDJ</v>
      </c>
      <c r="BH530" s="20" t="e">
        <f t="shared" si="182"/>
        <v>#N/A</v>
      </c>
      <c r="BI530" s="20" t="e">
        <f t="shared" si="183"/>
        <v>#N/A</v>
      </c>
      <c r="BJ530" s="20" t="e">
        <f t="shared" si="184"/>
        <v>#N/A</v>
      </c>
      <c r="BK530" s="20" t="e">
        <f t="shared" si="185"/>
        <v>#N/A</v>
      </c>
      <c r="BL530" s="20" t="e">
        <f t="shared" si="186"/>
        <v>#N/A</v>
      </c>
      <c r="BM530" s="20" t="e">
        <f t="shared" si="174"/>
        <v>#N/A</v>
      </c>
      <c r="BN530" s="20" t="e">
        <f t="shared" si="187"/>
        <v>#N/A</v>
      </c>
    </row>
    <row r="531" spans="1:66">
      <c r="A531" s="92"/>
      <c r="B531" s="90"/>
      <c r="C531" s="90"/>
      <c r="D531" s="93"/>
      <c r="E531" s="93"/>
      <c r="F531" s="93"/>
      <c r="G531" s="93"/>
      <c r="H531" s="93"/>
      <c r="I531" s="93"/>
      <c r="J531" s="93"/>
      <c r="K531" s="93"/>
      <c r="L531" s="92"/>
      <c r="M531" s="93"/>
      <c r="N531" s="91">
        <f t="shared" si="168"/>
        <v>0</v>
      </c>
      <c r="O531" s="91" t="str">
        <f t="shared" si="169"/>
        <v/>
      </c>
      <c r="P531" s="91" t="str">
        <f t="shared" si="170"/>
        <v/>
      </c>
      <c r="Q531" s="91" t="str">
        <f t="shared" si="171"/>
        <v>HDJ</v>
      </c>
      <c r="R531" s="82"/>
      <c r="S531" s="95">
        <f t="shared" si="175"/>
        <v>0</v>
      </c>
      <c r="T531" s="95">
        <f t="shared" si="176"/>
        <v>0</v>
      </c>
      <c r="U531" s="79" t="e">
        <f>VLOOKUP($S531,'Grille de Tarif OQN'!$B$2:$S$3603,U$1,0)</f>
        <v>#N/A</v>
      </c>
      <c r="V531" s="79" t="e">
        <f>VLOOKUP($S531,'Grille de Tarif OQN'!$B$2:$S$3603,V$1,0)</f>
        <v>#N/A</v>
      </c>
      <c r="W531" s="79" t="e">
        <f>VLOOKUP($S531,'Grille de Tarif OQN'!$B$2:$S$3603,W$1,0)</f>
        <v>#N/A</v>
      </c>
      <c r="X531" s="79" t="e">
        <f>VLOOKUP($S531,'Grille de Tarif OQN'!$B$2:$S$3603,X$1,0)</f>
        <v>#N/A</v>
      </c>
      <c r="Y531" s="79" t="e">
        <f>VLOOKUP($S531,'Grille de Tarif OQN'!$B$2:$S$3603,Y$1,0)</f>
        <v>#N/A</v>
      </c>
      <c r="Z531" s="79" t="e">
        <f>VLOOKUP($S531,'Grille de Tarif OQN'!$B$2:$S$3603,Z$1,0)</f>
        <v>#N/A</v>
      </c>
      <c r="AA531" s="79" t="e">
        <f>VLOOKUP($S531,'Grille de Tarif OQN'!$B$2:$S$3603,AA$1,0)</f>
        <v>#N/A</v>
      </c>
      <c r="AB531" s="79" t="e">
        <f>VLOOKUP($S531,'Grille de Tarif OQN'!$B$2:$S$3603,AB$1,0)</f>
        <v>#N/A</v>
      </c>
      <c r="AC531" s="79" t="e">
        <f>VLOOKUP($S531,'Grille de Tarif OQN'!$B$2:$S$3603,AC$1,0)</f>
        <v>#N/A</v>
      </c>
      <c r="AD531" s="79" t="e">
        <f>VLOOKUP($S531,'Grille de Tarif OQN'!$B$2:$S$3603,AD$1,0)</f>
        <v>#N/A</v>
      </c>
      <c r="AE531" s="79" t="e">
        <f>VLOOKUP($S531,'Grille de Tarif OQN'!$B$2:$S$3603,AE$1,0)</f>
        <v>#N/A</v>
      </c>
      <c r="AF531" s="79" t="e">
        <f>VLOOKUP($S531,'Grille de Tarif OQN'!$B$2:$S$3603,AF$1,0)</f>
        <v>#N/A</v>
      </c>
      <c r="AG531" s="79" t="e">
        <f>VLOOKUP($S531,'Grille de Tarif OQN'!$B$2:$S$3603,AG$1,0)</f>
        <v>#N/A</v>
      </c>
      <c r="AH531" s="79" t="e">
        <f>VLOOKUP($S531,'Grille de Tarif OQN'!$B$2:$S$3603,AH$1,0)</f>
        <v>#N/A</v>
      </c>
      <c r="AI531" s="79" t="e">
        <f>VLOOKUP($S531,'Grille de Tarif OQN'!$B$2:$S$3603,AI$1,0)</f>
        <v>#N/A</v>
      </c>
      <c r="AJ531" s="79" t="e">
        <f>VLOOKUP($S531,'Grille de Tarif OQN'!$B$2:$S$3603,AJ$1,0)</f>
        <v>#N/A</v>
      </c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72"/>
      <c r="AV531"/>
      <c r="AW531"/>
      <c r="AX531"/>
      <c r="AY531"/>
      <c r="AZ531" s="96">
        <f t="shared" si="177"/>
        <v>0</v>
      </c>
      <c r="BA531" s="24" t="e">
        <f t="shared" si="178"/>
        <v>#N/A</v>
      </c>
      <c r="BB531" s="24" t="e">
        <f t="shared" si="179"/>
        <v>#N/A</v>
      </c>
      <c r="BC531" s="24" t="e">
        <f t="shared" si="172"/>
        <v>#N/A</v>
      </c>
      <c r="BD531" s="24" t="e">
        <f t="shared" si="173"/>
        <v>#N/A</v>
      </c>
      <c r="BE531"/>
      <c r="BF531" t="e">
        <f t="shared" si="180"/>
        <v>#N/A</v>
      </c>
      <c r="BG531" t="str">
        <f t="shared" si="181"/>
        <v>HDJ</v>
      </c>
      <c r="BH531" s="20" t="e">
        <f t="shared" si="182"/>
        <v>#N/A</v>
      </c>
      <c r="BI531" s="20" t="e">
        <f t="shared" si="183"/>
        <v>#N/A</v>
      </c>
      <c r="BJ531" s="20" t="e">
        <f t="shared" si="184"/>
        <v>#N/A</v>
      </c>
      <c r="BK531" s="20" t="e">
        <f t="shared" si="185"/>
        <v>#N/A</v>
      </c>
      <c r="BL531" s="20" t="e">
        <f t="shared" si="186"/>
        <v>#N/A</v>
      </c>
      <c r="BM531" s="20" t="e">
        <f t="shared" si="174"/>
        <v>#N/A</v>
      </c>
      <c r="BN531" s="20" t="e">
        <f t="shared" si="187"/>
        <v>#N/A</v>
      </c>
    </row>
    <row r="532" spans="1:66">
      <c r="A532" s="92"/>
      <c r="B532" s="90"/>
      <c r="C532" s="90"/>
      <c r="D532" s="93"/>
      <c r="E532" s="93"/>
      <c r="F532" s="93"/>
      <c r="G532" s="93"/>
      <c r="H532" s="93"/>
      <c r="I532" s="93"/>
      <c r="J532" s="93"/>
      <c r="K532" s="93"/>
      <c r="L532" s="92"/>
      <c r="M532" s="93"/>
      <c r="N532" s="91">
        <f t="shared" si="168"/>
        <v>0</v>
      </c>
      <c r="O532" s="91" t="str">
        <f t="shared" si="169"/>
        <v/>
      </c>
      <c r="P532" s="91" t="str">
        <f t="shared" si="170"/>
        <v/>
      </c>
      <c r="Q532" s="91" t="str">
        <f t="shared" si="171"/>
        <v>HDJ</v>
      </c>
      <c r="R532" s="82"/>
      <c r="S532" s="95">
        <f t="shared" si="175"/>
        <v>0</v>
      </c>
      <c r="T532" s="95">
        <f t="shared" si="176"/>
        <v>0</v>
      </c>
      <c r="U532" s="79" t="e">
        <f>VLOOKUP($S532,'Grille de Tarif OQN'!$B$2:$S$3603,U$1,0)</f>
        <v>#N/A</v>
      </c>
      <c r="V532" s="79" t="e">
        <f>VLOOKUP($S532,'Grille de Tarif OQN'!$B$2:$S$3603,V$1,0)</f>
        <v>#N/A</v>
      </c>
      <c r="W532" s="79" t="e">
        <f>VLOOKUP($S532,'Grille de Tarif OQN'!$B$2:$S$3603,W$1,0)</f>
        <v>#N/A</v>
      </c>
      <c r="X532" s="79" t="e">
        <f>VLOOKUP($S532,'Grille de Tarif OQN'!$B$2:$S$3603,X$1,0)</f>
        <v>#N/A</v>
      </c>
      <c r="Y532" s="79" t="e">
        <f>VLOOKUP($S532,'Grille de Tarif OQN'!$B$2:$S$3603,Y$1,0)</f>
        <v>#N/A</v>
      </c>
      <c r="Z532" s="79" t="e">
        <f>VLOOKUP($S532,'Grille de Tarif OQN'!$B$2:$S$3603,Z$1,0)</f>
        <v>#N/A</v>
      </c>
      <c r="AA532" s="79" t="e">
        <f>VLOOKUP($S532,'Grille de Tarif OQN'!$B$2:$S$3603,AA$1,0)</f>
        <v>#N/A</v>
      </c>
      <c r="AB532" s="79" t="e">
        <f>VLOOKUP($S532,'Grille de Tarif OQN'!$B$2:$S$3603,AB$1,0)</f>
        <v>#N/A</v>
      </c>
      <c r="AC532" s="79" t="e">
        <f>VLOOKUP($S532,'Grille de Tarif OQN'!$B$2:$S$3603,AC$1,0)</f>
        <v>#N/A</v>
      </c>
      <c r="AD532" s="79" t="e">
        <f>VLOOKUP($S532,'Grille de Tarif OQN'!$B$2:$S$3603,AD$1,0)</f>
        <v>#N/A</v>
      </c>
      <c r="AE532" s="79" t="e">
        <f>VLOOKUP($S532,'Grille de Tarif OQN'!$B$2:$S$3603,AE$1,0)</f>
        <v>#N/A</v>
      </c>
      <c r="AF532" s="79" t="e">
        <f>VLOOKUP($S532,'Grille de Tarif OQN'!$B$2:$S$3603,AF$1,0)</f>
        <v>#N/A</v>
      </c>
      <c r="AG532" s="79" t="e">
        <f>VLOOKUP($S532,'Grille de Tarif OQN'!$B$2:$S$3603,AG$1,0)</f>
        <v>#N/A</v>
      </c>
      <c r="AH532" s="79" t="e">
        <f>VLOOKUP($S532,'Grille de Tarif OQN'!$B$2:$S$3603,AH$1,0)</f>
        <v>#N/A</v>
      </c>
      <c r="AI532" s="79" t="e">
        <f>VLOOKUP($S532,'Grille de Tarif OQN'!$B$2:$S$3603,AI$1,0)</f>
        <v>#N/A</v>
      </c>
      <c r="AJ532" s="79" t="e">
        <f>VLOOKUP($S532,'Grille de Tarif OQN'!$B$2:$S$3603,AJ$1,0)</f>
        <v>#N/A</v>
      </c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72"/>
      <c r="AV532"/>
      <c r="AW532"/>
      <c r="AX532"/>
      <c r="AY532"/>
      <c r="AZ532" s="96">
        <f t="shared" si="177"/>
        <v>0</v>
      </c>
      <c r="BA532" s="24" t="e">
        <f t="shared" si="178"/>
        <v>#N/A</v>
      </c>
      <c r="BB532" s="24" t="e">
        <f t="shared" si="179"/>
        <v>#N/A</v>
      </c>
      <c r="BC532" s="24" t="e">
        <f t="shared" si="172"/>
        <v>#N/A</v>
      </c>
      <c r="BD532" s="24" t="e">
        <f t="shared" si="173"/>
        <v>#N/A</v>
      </c>
      <c r="BE532"/>
      <c r="BF532" t="e">
        <f t="shared" si="180"/>
        <v>#N/A</v>
      </c>
      <c r="BG532" t="str">
        <f t="shared" si="181"/>
        <v>HDJ</v>
      </c>
      <c r="BH532" s="20" t="e">
        <f t="shared" si="182"/>
        <v>#N/A</v>
      </c>
      <c r="BI532" s="20" t="e">
        <f t="shared" si="183"/>
        <v>#N/A</v>
      </c>
      <c r="BJ532" s="20" t="e">
        <f t="shared" si="184"/>
        <v>#N/A</v>
      </c>
      <c r="BK532" s="20" t="e">
        <f t="shared" si="185"/>
        <v>#N/A</v>
      </c>
      <c r="BL532" s="20" t="e">
        <f t="shared" si="186"/>
        <v>#N/A</v>
      </c>
      <c r="BM532" s="20" t="e">
        <f t="shared" si="174"/>
        <v>#N/A</v>
      </c>
      <c r="BN532" s="20" t="e">
        <f t="shared" si="187"/>
        <v>#N/A</v>
      </c>
    </row>
    <row r="533" spans="1:66">
      <c r="A533" s="92"/>
      <c r="B533" s="90"/>
      <c r="C533" s="90"/>
      <c r="D533" s="93"/>
      <c r="E533" s="93"/>
      <c r="F533" s="93"/>
      <c r="G533" s="93"/>
      <c r="H533" s="93"/>
      <c r="I533" s="93"/>
      <c r="J533" s="93"/>
      <c r="K533" s="93"/>
      <c r="L533" s="92"/>
      <c r="M533" s="93"/>
      <c r="N533" s="91">
        <f t="shared" si="168"/>
        <v>0</v>
      </c>
      <c r="O533" s="91" t="str">
        <f t="shared" si="169"/>
        <v/>
      </c>
      <c r="P533" s="91" t="str">
        <f t="shared" si="170"/>
        <v/>
      </c>
      <c r="Q533" s="91" t="str">
        <f t="shared" si="171"/>
        <v>HDJ</v>
      </c>
      <c r="R533" s="82"/>
      <c r="S533" s="95">
        <f t="shared" si="175"/>
        <v>0</v>
      </c>
      <c r="T533" s="95">
        <f t="shared" si="176"/>
        <v>0</v>
      </c>
      <c r="U533" s="79" t="e">
        <f>VLOOKUP($S533,'Grille de Tarif OQN'!$B$2:$S$3603,U$1,0)</f>
        <v>#N/A</v>
      </c>
      <c r="V533" s="79" t="e">
        <f>VLOOKUP($S533,'Grille de Tarif OQN'!$B$2:$S$3603,V$1,0)</f>
        <v>#N/A</v>
      </c>
      <c r="W533" s="79" t="e">
        <f>VLOOKUP($S533,'Grille de Tarif OQN'!$B$2:$S$3603,W$1,0)</f>
        <v>#N/A</v>
      </c>
      <c r="X533" s="79" t="e">
        <f>VLOOKUP($S533,'Grille de Tarif OQN'!$B$2:$S$3603,X$1,0)</f>
        <v>#N/A</v>
      </c>
      <c r="Y533" s="79" t="e">
        <f>VLOOKUP($S533,'Grille de Tarif OQN'!$B$2:$S$3603,Y$1,0)</f>
        <v>#N/A</v>
      </c>
      <c r="Z533" s="79" t="e">
        <f>VLOOKUP($S533,'Grille de Tarif OQN'!$B$2:$S$3603,Z$1,0)</f>
        <v>#N/A</v>
      </c>
      <c r="AA533" s="79" t="e">
        <f>VLOOKUP($S533,'Grille de Tarif OQN'!$B$2:$S$3603,AA$1,0)</f>
        <v>#N/A</v>
      </c>
      <c r="AB533" s="79" t="e">
        <f>VLOOKUP($S533,'Grille de Tarif OQN'!$B$2:$S$3603,AB$1,0)</f>
        <v>#N/A</v>
      </c>
      <c r="AC533" s="79" t="e">
        <f>VLOOKUP($S533,'Grille de Tarif OQN'!$B$2:$S$3603,AC$1,0)</f>
        <v>#N/A</v>
      </c>
      <c r="AD533" s="79" t="e">
        <f>VLOOKUP($S533,'Grille de Tarif OQN'!$B$2:$S$3603,AD$1,0)</f>
        <v>#N/A</v>
      </c>
      <c r="AE533" s="79" t="e">
        <f>VLOOKUP($S533,'Grille de Tarif OQN'!$B$2:$S$3603,AE$1,0)</f>
        <v>#N/A</v>
      </c>
      <c r="AF533" s="79" t="e">
        <f>VLOOKUP($S533,'Grille de Tarif OQN'!$B$2:$S$3603,AF$1,0)</f>
        <v>#N/A</v>
      </c>
      <c r="AG533" s="79" t="e">
        <f>VLOOKUP($S533,'Grille de Tarif OQN'!$B$2:$S$3603,AG$1,0)</f>
        <v>#N/A</v>
      </c>
      <c r="AH533" s="79" t="e">
        <f>VLOOKUP($S533,'Grille de Tarif OQN'!$B$2:$S$3603,AH$1,0)</f>
        <v>#N/A</v>
      </c>
      <c r="AI533" s="79" t="e">
        <f>VLOOKUP($S533,'Grille de Tarif OQN'!$B$2:$S$3603,AI$1,0)</f>
        <v>#N/A</v>
      </c>
      <c r="AJ533" s="79" t="e">
        <f>VLOOKUP($S533,'Grille de Tarif OQN'!$B$2:$S$3603,AJ$1,0)</f>
        <v>#N/A</v>
      </c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72"/>
      <c r="AV533"/>
      <c r="AW533"/>
      <c r="AX533"/>
      <c r="AY533"/>
      <c r="AZ533" s="96">
        <f t="shared" si="177"/>
        <v>0</v>
      </c>
      <c r="BA533" s="24" t="e">
        <f t="shared" si="178"/>
        <v>#N/A</v>
      </c>
      <c r="BB533" s="24" t="e">
        <f t="shared" si="179"/>
        <v>#N/A</v>
      </c>
      <c r="BC533" s="24" t="e">
        <f t="shared" si="172"/>
        <v>#N/A</v>
      </c>
      <c r="BD533" s="24" t="e">
        <f t="shared" si="173"/>
        <v>#N/A</v>
      </c>
      <c r="BE533"/>
      <c r="BF533" t="e">
        <f t="shared" si="180"/>
        <v>#N/A</v>
      </c>
      <c r="BG533" t="str">
        <f t="shared" si="181"/>
        <v>HDJ</v>
      </c>
      <c r="BH533" s="20" t="e">
        <f t="shared" si="182"/>
        <v>#N/A</v>
      </c>
      <c r="BI533" s="20" t="e">
        <f t="shared" si="183"/>
        <v>#N/A</v>
      </c>
      <c r="BJ533" s="20" t="e">
        <f t="shared" si="184"/>
        <v>#N/A</v>
      </c>
      <c r="BK533" s="20" t="e">
        <f t="shared" si="185"/>
        <v>#N/A</v>
      </c>
      <c r="BL533" s="20" t="e">
        <f t="shared" si="186"/>
        <v>#N/A</v>
      </c>
      <c r="BM533" s="20" t="e">
        <f t="shared" si="174"/>
        <v>#N/A</v>
      </c>
      <c r="BN533" s="20" t="e">
        <f t="shared" si="187"/>
        <v>#N/A</v>
      </c>
    </row>
    <row r="534" spans="1:66">
      <c r="A534" s="92"/>
      <c r="B534" s="90"/>
      <c r="C534" s="90"/>
      <c r="D534" s="93"/>
      <c r="E534" s="93"/>
      <c r="F534" s="93"/>
      <c r="G534" s="93"/>
      <c r="H534" s="93"/>
      <c r="I534" s="93"/>
      <c r="J534" s="93"/>
      <c r="K534" s="93"/>
      <c r="L534" s="92"/>
      <c r="M534" s="93"/>
      <c r="N534" s="91">
        <f t="shared" si="168"/>
        <v>0</v>
      </c>
      <c r="O534" s="91" t="str">
        <f t="shared" si="169"/>
        <v/>
      </c>
      <c r="P534" s="91" t="str">
        <f t="shared" si="170"/>
        <v/>
      </c>
      <c r="Q534" s="91" t="str">
        <f t="shared" si="171"/>
        <v>HDJ</v>
      </c>
      <c r="R534" s="82"/>
      <c r="S534" s="95">
        <f t="shared" si="175"/>
        <v>0</v>
      </c>
      <c r="T534" s="95">
        <f t="shared" si="176"/>
        <v>0</v>
      </c>
      <c r="U534" s="79" t="e">
        <f>VLOOKUP($S534,'Grille de Tarif OQN'!$B$2:$S$3603,U$1,0)</f>
        <v>#N/A</v>
      </c>
      <c r="V534" s="79" t="e">
        <f>VLOOKUP($S534,'Grille de Tarif OQN'!$B$2:$S$3603,V$1,0)</f>
        <v>#N/A</v>
      </c>
      <c r="W534" s="79" t="e">
        <f>VLOOKUP($S534,'Grille de Tarif OQN'!$B$2:$S$3603,W$1,0)</f>
        <v>#N/A</v>
      </c>
      <c r="X534" s="79" t="e">
        <f>VLOOKUP($S534,'Grille de Tarif OQN'!$B$2:$S$3603,X$1,0)</f>
        <v>#N/A</v>
      </c>
      <c r="Y534" s="79" t="e">
        <f>VLOOKUP($S534,'Grille de Tarif OQN'!$B$2:$S$3603,Y$1,0)</f>
        <v>#N/A</v>
      </c>
      <c r="Z534" s="79" t="e">
        <f>VLOOKUP($S534,'Grille de Tarif OQN'!$B$2:$S$3603,Z$1,0)</f>
        <v>#N/A</v>
      </c>
      <c r="AA534" s="79" t="e">
        <f>VLOOKUP($S534,'Grille de Tarif OQN'!$B$2:$S$3603,AA$1,0)</f>
        <v>#N/A</v>
      </c>
      <c r="AB534" s="79" t="e">
        <f>VLOOKUP($S534,'Grille de Tarif OQN'!$B$2:$S$3603,AB$1,0)</f>
        <v>#N/A</v>
      </c>
      <c r="AC534" s="79" t="e">
        <f>VLOOKUP($S534,'Grille de Tarif OQN'!$B$2:$S$3603,AC$1,0)</f>
        <v>#N/A</v>
      </c>
      <c r="AD534" s="79" t="e">
        <f>VLOOKUP($S534,'Grille de Tarif OQN'!$B$2:$S$3603,AD$1,0)</f>
        <v>#N/A</v>
      </c>
      <c r="AE534" s="79" t="e">
        <f>VLOOKUP($S534,'Grille de Tarif OQN'!$B$2:$S$3603,AE$1,0)</f>
        <v>#N/A</v>
      </c>
      <c r="AF534" s="79" t="e">
        <f>VLOOKUP($S534,'Grille de Tarif OQN'!$B$2:$S$3603,AF$1,0)</f>
        <v>#N/A</v>
      </c>
      <c r="AG534" s="79" t="e">
        <f>VLOOKUP($S534,'Grille de Tarif OQN'!$B$2:$S$3603,AG$1,0)</f>
        <v>#N/A</v>
      </c>
      <c r="AH534" s="79" t="e">
        <f>VLOOKUP($S534,'Grille de Tarif OQN'!$B$2:$S$3603,AH$1,0)</f>
        <v>#N/A</v>
      </c>
      <c r="AI534" s="79" t="e">
        <f>VLOOKUP($S534,'Grille de Tarif OQN'!$B$2:$S$3603,AI$1,0)</f>
        <v>#N/A</v>
      </c>
      <c r="AJ534" s="79" t="e">
        <f>VLOOKUP($S534,'Grille de Tarif OQN'!$B$2:$S$3603,AJ$1,0)</f>
        <v>#N/A</v>
      </c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72"/>
      <c r="AV534"/>
      <c r="AW534"/>
      <c r="AX534"/>
      <c r="AY534"/>
      <c r="AZ534" s="96">
        <f t="shared" si="177"/>
        <v>0</v>
      </c>
      <c r="BA534" s="24" t="e">
        <f t="shared" si="178"/>
        <v>#N/A</v>
      </c>
      <c r="BB534" s="24" t="e">
        <f t="shared" si="179"/>
        <v>#N/A</v>
      </c>
      <c r="BC534" s="24" t="e">
        <f t="shared" si="172"/>
        <v>#N/A</v>
      </c>
      <c r="BD534" s="24" t="e">
        <f t="shared" si="173"/>
        <v>#N/A</v>
      </c>
      <c r="BE534"/>
      <c r="BF534" t="e">
        <f t="shared" si="180"/>
        <v>#N/A</v>
      </c>
      <c r="BG534" t="str">
        <f t="shared" si="181"/>
        <v>HDJ</v>
      </c>
      <c r="BH534" s="20" t="e">
        <f t="shared" si="182"/>
        <v>#N/A</v>
      </c>
      <c r="BI534" s="20" t="e">
        <f t="shared" si="183"/>
        <v>#N/A</v>
      </c>
      <c r="BJ534" s="20" t="e">
        <f t="shared" si="184"/>
        <v>#N/A</v>
      </c>
      <c r="BK534" s="20" t="e">
        <f t="shared" si="185"/>
        <v>#N/A</v>
      </c>
      <c r="BL534" s="20" t="e">
        <f t="shared" si="186"/>
        <v>#N/A</v>
      </c>
      <c r="BM534" s="20" t="e">
        <f t="shared" si="174"/>
        <v>#N/A</v>
      </c>
      <c r="BN534" s="20" t="e">
        <f t="shared" si="187"/>
        <v>#N/A</v>
      </c>
    </row>
    <row r="535" spans="1:66">
      <c r="A535" s="92"/>
      <c r="B535" s="90"/>
      <c r="C535" s="90"/>
      <c r="D535" s="93"/>
      <c r="E535" s="93"/>
      <c r="F535" s="93"/>
      <c r="G535" s="93"/>
      <c r="H535" s="93"/>
      <c r="I535" s="93"/>
      <c r="J535" s="93"/>
      <c r="K535" s="93"/>
      <c r="L535" s="92"/>
      <c r="M535" s="93"/>
      <c r="N535" s="91">
        <f t="shared" si="168"/>
        <v>0</v>
      </c>
      <c r="O535" s="91" t="str">
        <f t="shared" si="169"/>
        <v/>
      </c>
      <c r="P535" s="91" t="str">
        <f t="shared" si="170"/>
        <v/>
      </c>
      <c r="Q535" s="91" t="str">
        <f t="shared" si="171"/>
        <v>HDJ</v>
      </c>
      <c r="R535" s="82"/>
      <c r="S535" s="95">
        <f t="shared" si="175"/>
        <v>0</v>
      </c>
      <c r="T535" s="95">
        <f t="shared" si="176"/>
        <v>0</v>
      </c>
      <c r="U535" s="79" t="e">
        <f>VLOOKUP($S535,'Grille de Tarif OQN'!$B$2:$S$3603,U$1,0)</f>
        <v>#N/A</v>
      </c>
      <c r="V535" s="79" t="e">
        <f>VLOOKUP($S535,'Grille de Tarif OQN'!$B$2:$S$3603,V$1,0)</f>
        <v>#N/A</v>
      </c>
      <c r="W535" s="79" t="e">
        <f>VLOOKUP($S535,'Grille de Tarif OQN'!$B$2:$S$3603,W$1,0)</f>
        <v>#N/A</v>
      </c>
      <c r="X535" s="79" t="e">
        <f>VLOOKUP($S535,'Grille de Tarif OQN'!$B$2:$S$3603,X$1,0)</f>
        <v>#N/A</v>
      </c>
      <c r="Y535" s="79" t="e">
        <f>VLOOKUP($S535,'Grille de Tarif OQN'!$B$2:$S$3603,Y$1,0)</f>
        <v>#N/A</v>
      </c>
      <c r="Z535" s="79" t="e">
        <f>VLOOKUP($S535,'Grille de Tarif OQN'!$B$2:$S$3603,Z$1,0)</f>
        <v>#N/A</v>
      </c>
      <c r="AA535" s="79" t="e">
        <f>VLOOKUP($S535,'Grille de Tarif OQN'!$B$2:$S$3603,AA$1,0)</f>
        <v>#N/A</v>
      </c>
      <c r="AB535" s="79" t="e">
        <f>VLOOKUP($S535,'Grille de Tarif OQN'!$B$2:$S$3603,AB$1,0)</f>
        <v>#N/A</v>
      </c>
      <c r="AC535" s="79" t="e">
        <f>VLOOKUP($S535,'Grille de Tarif OQN'!$B$2:$S$3603,AC$1,0)</f>
        <v>#N/A</v>
      </c>
      <c r="AD535" s="79" t="e">
        <f>VLOOKUP($S535,'Grille de Tarif OQN'!$B$2:$S$3603,AD$1,0)</f>
        <v>#N/A</v>
      </c>
      <c r="AE535" s="79" t="e">
        <f>VLOOKUP($S535,'Grille de Tarif OQN'!$B$2:$S$3603,AE$1,0)</f>
        <v>#N/A</v>
      </c>
      <c r="AF535" s="79" t="e">
        <f>VLOOKUP($S535,'Grille de Tarif OQN'!$B$2:$S$3603,AF$1,0)</f>
        <v>#N/A</v>
      </c>
      <c r="AG535" s="79" t="e">
        <f>VLOOKUP($S535,'Grille de Tarif OQN'!$B$2:$S$3603,AG$1,0)</f>
        <v>#N/A</v>
      </c>
      <c r="AH535" s="79" t="e">
        <f>VLOOKUP($S535,'Grille de Tarif OQN'!$B$2:$S$3603,AH$1,0)</f>
        <v>#N/A</v>
      </c>
      <c r="AI535" s="79" t="e">
        <f>VLOOKUP($S535,'Grille de Tarif OQN'!$B$2:$S$3603,AI$1,0)</f>
        <v>#N/A</v>
      </c>
      <c r="AJ535" s="79" t="e">
        <f>VLOOKUP($S535,'Grille de Tarif OQN'!$B$2:$S$3603,AJ$1,0)</f>
        <v>#N/A</v>
      </c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72"/>
      <c r="AV535"/>
      <c r="AW535"/>
      <c r="AX535"/>
      <c r="AY535"/>
      <c r="AZ535" s="96">
        <f t="shared" si="177"/>
        <v>0</v>
      </c>
      <c r="BA535" s="24" t="e">
        <f t="shared" si="178"/>
        <v>#N/A</v>
      </c>
      <c r="BB535" s="24" t="e">
        <f t="shared" si="179"/>
        <v>#N/A</v>
      </c>
      <c r="BC535" s="24" t="e">
        <f t="shared" si="172"/>
        <v>#N/A</v>
      </c>
      <c r="BD535" s="24" t="e">
        <f t="shared" si="173"/>
        <v>#N/A</v>
      </c>
      <c r="BE535"/>
      <c r="BF535" t="e">
        <f t="shared" si="180"/>
        <v>#N/A</v>
      </c>
      <c r="BG535" t="str">
        <f t="shared" si="181"/>
        <v>HDJ</v>
      </c>
      <c r="BH535" s="20" t="e">
        <f t="shared" si="182"/>
        <v>#N/A</v>
      </c>
      <c r="BI535" s="20" t="e">
        <f t="shared" si="183"/>
        <v>#N/A</v>
      </c>
      <c r="BJ535" s="20" t="e">
        <f t="shared" si="184"/>
        <v>#N/A</v>
      </c>
      <c r="BK535" s="20" t="e">
        <f t="shared" si="185"/>
        <v>#N/A</v>
      </c>
      <c r="BL535" s="20" t="e">
        <f t="shared" si="186"/>
        <v>#N/A</v>
      </c>
      <c r="BM535" s="20" t="e">
        <f t="shared" si="174"/>
        <v>#N/A</v>
      </c>
      <c r="BN535" s="20" t="e">
        <f t="shared" si="187"/>
        <v>#N/A</v>
      </c>
    </row>
    <row r="536" spans="1:66">
      <c r="A536" s="92"/>
      <c r="B536" s="90"/>
      <c r="C536" s="90"/>
      <c r="D536" s="93"/>
      <c r="E536" s="93"/>
      <c r="F536" s="93"/>
      <c r="G536" s="93"/>
      <c r="H536" s="93"/>
      <c r="I536" s="93"/>
      <c r="J536" s="93"/>
      <c r="K536" s="93"/>
      <c r="L536" s="92"/>
      <c r="M536" s="93"/>
      <c r="N536" s="91">
        <f t="shared" si="168"/>
        <v>0</v>
      </c>
      <c r="O536" s="91" t="str">
        <f t="shared" si="169"/>
        <v/>
      </c>
      <c r="P536" s="91" t="str">
        <f t="shared" si="170"/>
        <v/>
      </c>
      <c r="Q536" s="91" t="str">
        <f t="shared" si="171"/>
        <v>HDJ</v>
      </c>
      <c r="R536" s="82"/>
      <c r="S536" s="95">
        <f t="shared" si="175"/>
        <v>0</v>
      </c>
      <c r="T536" s="95">
        <f t="shared" si="176"/>
        <v>0</v>
      </c>
      <c r="U536" s="79" t="e">
        <f>VLOOKUP($S536,'Grille de Tarif OQN'!$B$2:$S$3603,U$1,0)</f>
        <v>#N/A</v>
      </c>
      <c r="V536" s="79" t="e">
        <f>VLOOKUP($S536,'Grille de Tarif OQN'!$B$2:$S$3603,V$1,0)</f>
        <v>#N/A</v>
      </c>
      <c r="W536" s="79" t="e">
        <f>VLOOKUP($S536,'Grille de Tarif OQN'!$B$2:$S$3603,W$1,0)</f>
        <v>#N/A</v>
      </c>
      <c r="X536" s="79" t="e">
        <f>VLOOKUP($S536,'Grille de Tarif OQN'!$B$2:$S$3603,X$1,0)</f>
        <v>#N/A</v>
      </c>
      <c r="Y536" s="79" t="e">
        <f>VLOOKUP($S536,'Grille de Tarif OQN'!$B$2:$S$3603,Y$1,0)</f>
        <v>#N/A</v>
      </c>
      <c r="Z536" s="79" t="e">
        <f>VLOOKUP($S536,'Grille de Tarif OQN'!$B$2:$S$3603,Z$1,0)</f>
        <v>#N/A</v>
      </c>
      <c r="AA536" s="79" t="e">
        <f>VLOOKUP($S536,'Grille de Tarif OQN'!$B$2:$S$3603,AA$1,0)</f>
        <v>#N/A</v>
      </c>
      <c r="AB536" s="79" t="e">
        <f>VLOOKUP($S536,'Grille de Tarif OQN'!$B$2:$S$3603,AB$1,0)</f>
        <v>#N/A</v>
      </c>
      <c r="AC536" s="79" t="e">
        <f>VLOOKUP($S536,'Grille de Tarif OQN'!$B$2:$S$3603,AC$1,0)</f>
        <v>#N/A</v>
      </c>
      <c r="AD536" s="79" t="e">
        <f>VLOOKUP($S536,'Grille de Tarif OQN'!$B$2:$S$3603,AD$1,0)</f>
        <v>#N/A</v>
      </c>
      <c r="AE536" s="79" t="e">
        <f>VLOOKUP($S536,'Grille de Tarif OQN'!$B$2:$S$3603,AE$1,0)</f>
        <v>#N/A</v>
      </c>
      <c r="AF536" s="79" t="e">
        <f>VLOOKUP($S536,'Grille de Tarif OQN'!$B$2:$S$3603,AF$1,0)</f>
        <v>#N/A</v>
      </c>
      <c r="AG536" s="79" t="e">
        <f>VLOOKUP($S536,'Grille de Tarif OQN'!$B$2:$S$3603,AG$1,0)</f>
        <v>#N/A</v>
      </c>
      <c r="AH536" s="79" t="e">
        <f>VLOOKUP($S536,'Grille de Tarif OQN'!$B$2:$S$3603,AH$1,0)</f>
        <v>#N/A</v>
      </c>
      <c r="AI536" s="79" t="e">
        <f>VLOOKUP($S536,'Grille de Tarif OQN'!$B$2:$S$3603,AI$1,0)</f>
        <v>#N/A</v>
      </c>
      <c r="AJ536" s="79" t="e">
        <f>VLOOKUP($S536,'Grille de Tarif OQN'!$B$2:$S$3603,AJ$1,0)</f>
        <v>#N/A</v>
      </c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72"/>
      <c r="AV536"/>
      <c r="AW536"/>
      <c r="AX536"/>
      <c r="AY536"/>
      <c r="AZ536" s="96">
        <f t="shared" si="177"/>
        <v>0</v>
      </c>
      <c r="BA536" s="24" t="e">
        <f t="shared" si="178"/>
        <v>#N/A</v>
      </c>
      <c r="BB536" s="24" t="e">
        <f t="shared" si="179"/>
        <v>#N/A</v>
      </c>
      <c r="BC536" s="24" t="e">
        <f t="shared" si="172"/>
        <v>#N/A</v>
      </c>
      <c r="BD536" s="24" t="e">
        <f t="shared" si="173"/>
        <v>#N/A</v>
      </c>
      <c r="BE536"/>
      <c r="BF536" t="e">
        <f t="shared" si="180"/>
        <v>#N/A</v>
      </c>
      <c r="BG536" t="str">
        <f t="shared" si="181"/>
        <v>HDJ</v>
      </c>
      <c r="BH536" s="20" t="e">
        <f t="shared" si="182"/>
        <v>#N/A</v>
      </c>
      <c r="BI536" s="20" t="e">
        <f t="shared" si="183"/>
        <v>#N/A</v>
      </c>
      <c r="BJ536" s="20" t="e">
        <f t="shared" si="184"/>
        <v>#N/A</v>
      </c>
      <c r="BK536" s="20" t="e">
        <f t="shared" si="185"/>
        <v>#N/A</v>
      </c>
      <c r="BL536" s="20" t="e">
        <f t="shared" si="186"/>
        <v>#N/A</v>
      </c>
      <c r="BM536" s="20" t="e">
        <f t="shared" si="174"/>
        <v>#N/A</v>
      </c>
      <c r="BN536" s="20" t="e">
        <f t="shared" si="187"/>
        <v>#N/A</v>
      </c>
    </row>
    <row r="537" spans="1:66">
      <c r="A537" s="92"/>
      <c r="B537" s="90"/>
      <c r="C537" s="90"/>
      <c r="D537" s="93"/>
      <c r="E537" s="93"/>
      <c r="F537" s="93"/>
      <c r="G537" s="93"/>
      <c r="H537" s="93"/>
      <c r="I537" s="93"/>
      <c r="J537" s="93"/>
      <c r="K537" s="93"/>
      <c r="L537" s="92"/>
      <c r="M537" s="93"/>
      <c r="N537" s="91">
        <f t="shared" si="168"/>
        <v>0</v>
      </c>
      <c r="O537" s="91" t="str">
        <f t="shared" si="169"/>
        <v/>
      </c>
      <c r="P537" s="91" t="str">
        <f t="shared" si="170"/>
        <v/>
      </c>
      <c r="Q537" s="91" t="str">
        <f t="shared" si="171"/>
        <v>HDJ</v>
      </c>
      <c r="R537" s="82"/>
      <c r="S537" s="95">
        <f t="shared" si="175"/>
        <v>0</v>
      </c>
      <c r="T537" s="95">
        <f t="shared" si="176"/>
        <v>0</v>
      </c>
      <c r="U537" s="79" t="e">
        <f>VLOOKUP($S537,'Grille de Tarif OQN'!$B$2:$S$3603,U$1,0)</f>
        <v>#N/A</v>
      </c>
      <c r="V537" s="79" t="e">
        <f>VLOOKUP($S537,'Grille de Tarif OQN'!$B$2:$S$3603,V$1,0)</f>
        <v>#N/A</v>
      </c>
      <c r="W537" s="79" t="e">
        <f>VLOOKUP($S537,'Grille de Tarif OQN'!$B$2:$S$3603,W$1,0)</f>
        <v>#N/A</v>
      </c>
      <c r="X537" s="79" t="e">
        <f>VLOOKUP($S537,'Grille de Tarif OQN'!$B$2:$S$3603,X$1,0)</f>
        <v>#N/A</v>
      </c>
      <c r="Y537" s="79" t="e">
        <f>VLOOKUP($S537,'Grille de Tarif OQN'!$B$2:$S$3603,Y$1,0)</f>
        <v>#N/A</v>
      </c>
      <c r="Z537" s="79" t="e">
        <f>VLOOKUP($S537,'Grille de Tarif OQN'!$B$2:$S$3603,Z$1,0)</f>
        <v>#N/A</v>
      </c>
      <c r="AA537" s="79" t="e">
        <f>VLOOKUP($S537,'Grille de Tarif OQN'!$B$2:$S$3603,AA$1,0)</f>
        <v>#N/A</v>
      </c>
      <c r="AB537" s="79" t="e">
        <f>VLOOKUP($S537,'Grille de Tarif OQN'!$B$2:$S$3603,AB$1,0)</f>
        <v>#N/A</v>
      </c>
      <c r="AC537" s="79" t="e">
        <f>VLOOKUP($S537,'Grille de Tarif OQN'!$B$2:$S$3603,AC$1,0)</f>
        <v>#N/A</v>
      </c>
      <c r="AD537" s="79" t="e">
        <f>VLOOKUP($S537,'Grille de Tarif OQN'!$B$2:$S$3603,AD$1,0)</f>
        <v>#N/A</v>
      </c>
      <c r="AE537" s="79" t="e">
        <f>VLOOKUP($S537,'Grille de Tarif OQN'!$B$2:$S$3603,AE$1,0)</f>
        <v>#N/A</v>
      </c>
      <c r="AF537" s="79" t="e">
        <f>VLOOKUP($S537,'Grille de Tarif OQN'!$B$2:$S$3603,AF$1,0)</f>
        <v>#N/A</v>
      </c>
      <c r="AG537" s="79" t="e">
        <f>VLOOKUP($S537,'Grille de Tarif OQN'!$B$2:$S$3603,AG$1,0)</f>
        <v>#N/A</v>
      </c>
      <c r="AH537" s="79" t="e">
        <f>VLOOKUP($S537,'Grille de Tarif OQN'!$B$2:$S$3603,AH$1,0)</f>
        <v>#N/A</v>
      </c>
      <c r="AI537" s="79" t="e">
        <f>VLOOKUP($S537,'Grille de Tarif OQN'!$B$2:$S$3603,AI$1,0)</f>
        <v>#N/A</v>
      </c>
      <c r="AJ537" s="79" t="e">
        <f>VLOOKUP($S537,'Grille de Tarif OQN'!$B$2:$S$3603,AJ$1,0)</f>
        <v>#N/A</v>
      </c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72"/>
      <c r="AV537"/>
      <c r="AW537"/>
      <c r="AX537"/>
      <c r="AY537"/>
      <c r="AZ537" s="96">
        <f t="shared" si="177"/>
        <v>0</v>
      </c>
      <c r="BA537" s="24" t="e">
        <f t="shared" si="178"/>
        <v>#N/A</v>
      </c>
      <c r="BB537" s="24" t="e">
        <f t="shared" si="179"/>
        <v>#N/A</v>
      </c>
      <c r="BC537" s="24" t="e">
        <f t="shared" si="172"/>
        <v>#N/A</v>
      </c>
      <c r="BD537" s="24" t="e">
        <f t="shared" si="173"/>
        <v>#N/A</v>
      </c>
      <c r="BE537"/>
      <c r="BF537" t="e">
        <f t="shared" si="180"/>
        <v>#N/A</v>
      </c>
      <c r="BG537" t="str">
        <f t="shared" si="181"/>
        <v>HDJ</v>
      </c>
      <c r="BH537" s="20" t="e">
        <f t="shared" si="182"/>
        <v>#N/A</v>
      </c>
      <c r="BI537" s="20" t="e">
        <f t="shared" si="183"/>
        <v>#N/A</v>
      </c>
      <c r="BJ537" s="20" t="e">
        <f t="shared" si="184"/>
        <v>#N/A</v>
      </c>
      <c r="BK537" s="20" t="e">
        <f t="shared" si="185"/>
        <v>#N/A</v>
      </c>
      <c r="BL537" s="20" t="e">
        <f t="shared" si="186"/>
        <v>#N/A</v>
      </c>
      <c r="BM537" s="20" t="e">
        <f t="shared" si="174"/>
        <v>#N/A</v>
      </c>
      <c r="BN537" s="20" t="e">
        <f t="shared" si="187"/>
        <v>#N/A</v>
      </c>
    </row>
    <row r="538" spans="1:66">
      <c r="A538" s="92"/>
      <c r="B538" s="90"/>
      <c r="C538" s="90"/>
      <c r="D538" s="93"/>
      <c r="E538" s="93"/>
      <c r="F538" s="93"/>
      <c r="G538" s="93"/>
      <c r="H538" s="93"/>
      <c r="I538" s="93"/>
      <c r="J538" s="93"/>
      <c r="K538" s="93"/>
      <c r="L538" s="92"/>
      <c r="M538" s="93"/>
      <c r="N538" s="91">
        <f t="shared" si="168"/>
        <v>0</v>
      </c>
      <c r="O538" s="91" t="str">
        <f t="shared" si="169"/>
        <v/>
      </c>
      <c r="P538" s="91" t="str">
        <f t="shared" si="170"/>
        <v/>
      </c>
      <c r="Q538" s="91" t="str">
        <f t="shared" si="171"/>
        <v>HDJ</v>
      </c>
      <c r="R538" s="82"/>
      <c r="S538" s="95">
        <f t="shared" si="175"/>
        <v>0</v>
      </c>
      <c r="T538" s="95">
        <f t="shared" si="176"/>
        <v>0</v>
      </c>
      <c r="U538" s="79" t="e">
        <f>VLOOKUP($S538,'Grille de Tarif OQN'!$B$2:$S$3603,U$1,0)</f>
        <v>#N/A</v>
      </c>
      <c r="V538" s="79" t="e">
        <f>VLOOKUP($S538,'Grille de Tarif OQN'!$B$2:$S$3603,V$1,0)</f>
        <v>#N/A</v>
      </c>
      <c r="W538" s="79" t="e">
        <f>VLOOKUP($S538,'Grille de Tarif OQN'!$B$2:$S$3603,W$1,0)</f>
        <v>#N/A</v>
      </c>
      <c r="X538" s="79" t="e">
        <f>VLOOKUP($S538,'Grille de Tarif OQN'!$B$2:$S$3603,X$1,0)</f>
        <v>#N/A</v>
      </c>
      <c r="Y538" s="79" t="e">
        <f>VLOOKUP($S538,'Grille de Tarif OQN'!$B$2:$S$3603,Y$1,0)</f>
        <v>#N/A</v>
      </c>
      <c r="Z538" s="79" t="e">
        <f>VLOOKUP($S538,'Grille de Tarif OQN'!$B$2:$S$3603,Z$1,0)</f>
        <v>#N/A</v>
      </c>
      <c r="AA538" s="79" t="e">
        <f>VLOOKUP($S538,'Grille de Tarif OQN'!$B$2:$S$3603,AA$1,0)</f>
        <v>#N/A</v>
      </c>
      <c r="AB538" s="79" t="e">
        <f>VLOOKUP($S538,'Grille de Tarif OQN'!$B$2:$S$3603,AB$1,0)</f>
        <v>#N/A</v>
      </c>
      <c r="AC538" s="79" t="e">
        <f>VLOOKUP($S538,'Grille de Tarif OQN'!$B$2:$S$3603,AC$1,0)</f>
        <v>#N/A</v>
      </c>
      <c r="AD538" s="79" t="e">
        <f>VLOOKUP($S538,'Grille de Tarif OQN'!$B$2:$S$3603,AD$1,0)</f>
        <v>#N/A</v>
      </c>
      <c r="AE538" s="79" t="e">
        <f>VLOOKUP($S538,'Grille de Tarif OQN'!$B$2:$S$3603,AE$1,0)</f>
        <v>#N/A</v>
      </c>
      <c r="AF538" s="79" t="e">
        <f>VLOOKUP($S538,'Grille de Tarif OQN'!$B$2:$S$3603,AF$1,0)</f>
        <v>#N/A</v>
      </c>
      <c r="AG538" s="79" t="e">
        <f>VLOOKUP($S538,'Grille de Tarif OQN'!$B$2:$S$3603,AG$1,0)</f>
        <v>#N/A</v>
      </c>
      <c r="AH538" s="79" t="e">
        <f>VLOOKUP($S538,'Grille de Tarif OQN'!$B$2:$S$3603,AH$1,0)</f>
        <v>#N/A</v>
      </c>
      <c r="AI538" s="79" t="e">
        <f>VLOOKUP($S538,'Grille de Tarif OQN'!$B$2:$S$3603,AI$1,0)</f>
        <v>#N/A</v>
      </c>
      <c r="AJ538" s="79" t="e">
        <f>VLOOKUP($S538,'Grille de Tarif OQN'!$B$2:$S$3603,AJ$1,0)</f>
        <v>#N/A</v>
      </c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72"/>
      <c r="AV538"/>
      <c r="AW538"/>
      <c r="AX538"/>
      <c r="AY538"/>
      <c r="AZ538" s="96">
        <f t="shared" si="177"/>
        <v>0</v>
      </c>
      <c r="BA538" s="24" t="e">
        <f t="shared" si="178"/>
        <v>#N/A</v>
      </c>
      <c r="BB538" s="24" t="e">
        <f t="shared" si="179"/>
        <v>#N/A</v>
      </c>
      <c r="BC538" s="24" t="e">
        <f t="shared" si="172"/>
        <v>#N/A</v>
      </c>
      <c r="BD538" s="24" t="e">
        <f t="shared" si="173"/>
        <v>#N/A</v>
      </c>
      <c r="BE538"/>
      <c r="BF538" t="e">
        <f t="shared" si="180"/>
        <v>#N/A</v>
      </c>
      <c r="BG538" t="str">
        <f t="shared" si="181"/>
        <v>HDJ</v>
      </c>
      <c r="BH538" s="20" t="e">
        <f t="shared" si="182"/>
        <v>#N/A</v>
      </c>
      <c r="BI538" s="20" t="e">
        <f t="shared" si="183"/>
        <v>#N/A</v>
      </c>
      <c r="BJ538" s="20" t="e">
        <f t="shared" si="184"/>
        <v>#N/A</v>
      </c>
      <c r="BK538" s="20" t="e">
        <f t="shared" si="185"/>
        <v>#N/A</v>
      </c>
      <c r="BL538" s="20" t="e">
        <f t="shared" si="186"/>
        <v>#N/A</v>
      </c>
      <c r="BM538" s="20" t="e">
        <f t="shared" si="174"/>
        <v>#N/A</v>
      </c>
      <c r="BN538" s="20" t="e">
        <f t="shared" si="187"/>
        <v>#N/A</v>
      </c>
    </row>
    <row r="539" spans="1:66">
      <c r="A539" s="92"/>
      <c r="B539" s="90"/>
      <c r="C539" s="90"/>
      <c r="D539" s="93"/>
      <c r="E539" s="93"/>
      <c r="F539" s="93"/>
      <c r="G539" s="93"/>
      <c r="H539" s="93"/>
      <c r="I539" s="93"/>
      <c r="J539" s="93"/>
      <c r="K539" s="93"/>
      <c r="L539" s="92"/>
      <c r="M539" s="93"/>
      <c r="N539" s="91">
        <f t="shared" si="168"/>
        <v>0</v>
      </c>
      <c r="O539" s="91" t="str">
        <f t="shared" si="169"/>
        <v/>
      </c>
      <c r="P539" s="91" t="str">
        <f t="shared" si="170"/>
        <v/>
      </c>
      <c r="Q539" s="91" t="str">
        <f t="shared" si="171"/>
        <v>HDJ</v>
      </c>
      <c r="R539" s="82"/>
      <c r="S539" s="95">
        <f t="shared" si="175"/>
        <v>0</v>
      </c>
      <c r="T539" s="95">
        <f t="shared" si="176"/>
        <v>0</v>
      </c>
      <c r="U539" s="79" t="e">
        <f>VLOOKUP($S539,'Grille de Tarif OQN'!$B$2:$S$3603,U$1,0)</f>
        <v>#N/A</v>
      </c>
      <c r="V539" s="79" t="e">
        <f>VLOOKUP($S539,'Grille de Tarif OQN'!$B$2:$S$3603,V$1,0)</f>
        <v>#N/A</v>
      </c>
      <c r="W539" s="79" t="e">
        <f>VLOOKUP($S539,'Grille de Tarif OQN'!$B$2:$S$3603,W$1,0)</f>
        <v>#N/A</v>
      </c>
      <c r="X539" s="79" t="e">
        <f>VLOOKUP($S539,'Grille de Tarif OQN'!$B$2:$S$3603,X$1,0)</f>
        <v>#N/A</v>
      </c>
      <c r="Y539" s="79" t="e">
        <f>VLOOKUP($S539,'Grille de Tarif OQN'!$B$2:$S$3603,Y$1,0)</f>
        <v>#N/A</v>
      </c>
      <c r="Z539" s="79" t="e">
        <f>VLOOKUP($S539,'Grille de Tarif OQN'!$B$2:$S$3603,Z$1,0)</f>
        <v>#N/A</v>
      </c>
      <c r="AA539" s="79" t="e">
        <f>VLOOKUP($S539,'Grille de Tarif OQN'!$B$2:$S$3603,AA$1,0)</f>
        <v>#N/A</v>
      </c>
      <c r="AB539" s="79" t="e">
        <f>VLOOKUP($S539,'Grille de Tarif OQN'!$B$2:$S$3603,AB$1,0)</f>
        <v>#N/A</v>
      </c>
      <c r="AC539" s="79" t="e">
        <f>VLOOKUP($S539,'Grille de Tarif OQN'!$B$2:$S$3603,AC$1,0)</f>
        <v>#N/A</v>
      </c>
      <c r="AD539" s="79" t="e">
        <f>VLOOKUP($S539,'Grille de Tarif OQN'!$B$2:$S$3603,AD$1,0)</f>
        <v>#N/A</v>
      </c>
      <c r="AE539" s="79" t="e">
        <f>VLOOKUP($S539,'Grille de Tarif OQN'!$B$2:$S$3603,AE$1,0)</f>
        <v>#N/A</v>
      </c>
      <c r="AF539" s="79" t="e">
        <f>VLOOKUP($S539,'Grille de Tarif OQN'!$B$2:$S$3603,AF$1,0)</f>
        <v>#N/A</v>
      </c>
      <c r="AG539" s="79" t="e">
        <f>VLOOKUP($S539,'Grille de Tarif OQN'!$B$2:$S$3603,AG$1,0)</f>
        <v>#N/A</v>
      </c>
      <c r="AH539" s="79" t="e">
        <f>VLOOKUP($S539,'Grille de Tarif OQN'!$B$2:$S$3603,AH$1,0)</f>
        <v>#N/A</v>
      </c>
      <c r="AI539" s="79" t="e">
        <f>VLOOKUP($S539,'Grille de Tarif OQN'!$B$2:$S$3603,AI$1,0)</f>
        <v>#N/A</v>
      </c>
      <c r="AJ539" s="79" t="e">
        <f>VLOOKUP($S539,'Grille de Tarif OQN'!$B$2:$S$3603,AJ$1,0)</f>
        <v>#N/A</v>
      </c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72"/>
      <c r="AV539"/>
      <c r="AW539"/>
      <c r="AX539"/>
      <c r="AY539"/>
      <c r="AZ539" s="96">
        <f t="shared" si="177"/>
        <v>0</v>
      </c>
      <c r="BA539" s="24" t="e">
        <f t="shared" si="178"/>
        <v>#N/A</v>
      </c>
      <c r="BB539" s="24" t="e">
        <f t="shared" si="179"/>
        <v>#N/A</v>
      </c>
      <c r="BC539" s="24" t="e">
        <f t="shared" si="172"/>
        <v>#N/A</v>
      </c>
      <c r="BD539" s="24" t="e">
        <f t="shared" si="173"/>
        <v>#N/A</v>
      </c>
      <c r="BE539"/>
      <c r="BF539" t="e">
        <f t="shared" si="180"/>
        <v>#N/A</v>
      </c>
      <c r="BG539" t="str">
        <f t="shared" si="181"/>
        <v>HDJ</v>
      </c>
      <c r="BH539" s="20" t="e">
        <f t="shared" si="182"/>
        <v>#N/A</v>
      </c>
      <c r="BI539" s="20" t="e">
        <f t="shared" si="183"/>
        <v>#N/A</v>
      </c>
      <c r="BJ539" s="20" t="e">
        <f t="shared" si="184"/>
        <v>#N/A</v>
      </c>
      <c r="BK539" s="20" t="e">
        <f t="shared" si="185"/>
        <v>#N/A</v>
      </c>
      <c r="BL539" s="20" t="e">
        <f t="shared" si="186"/>
        <v>#N/A</v>
      </c>
      <c r="BM539" s="20" t="e">
        <f t="shared" si="174"/>
        <v>#N/A</v>
      </c>
      <c r="BN539" s="20" t="e">
        <f t="shared" si="187"/>
        <v>#N/A</v>
      </c>
    </row>
    <row r="540" spans="1:66">
      <c r="A540" s="92"/>
      <c r="B540" s="90"/>
      <c r="C540" s="90"/>
      <c r="D540" s="93"/>
      <c r="E540" s="93"/>
      <c r="F540" s="93"/>
      <c r="G540" s="93"/>
      <c r="H540" s="93"/>
      <c r="I540" s="93"/>
      <c r="J540" s="93"/>
      <c r="K540" s="93"/>
      <c r="L540" s="92"/>
      <c r="M540" s="93"/>
      <c r="N540" s="91">
        <f t="shared" si="168"/>
        <v>0</v>
      </c>
      <c r="O540" s="91" t="str">
        <f t="shared" si="169"/>
        <v/>
      </c>
      <c r="P540" s="91" t="str">
        <f t="shared" si="170"/>
        <v/>
      </c>
      <c r="Q540" s="91" t="str">
        <f t="shared" si="171"/>
        <v>HDJ</v>
      </c>
      <c r="R540" s="82"/>
      <c r="S540" s="95">
        <f t="shared" si="175"/>
        <v>0</v>
      </c>
      <c r="T540" s="95">
        <f t="shared" si="176"/>
        <v>0</v>
      </c>
      <c r="U540" s="79" t="e">
        <f>VLOOKUP($S540,'Grille de Tarif OQN'!$B$2:$S$3603,U$1,0)</f>
        <v>#N/A</v>
      </c>
      <c r="V540" s="79" t="e">
        <f>VLOOKUP($S540,'Grille de Tarif OQN'!$B$2:$S$3603,V$1,0)</f>
        <v>#N/A</v>
      </c>
      <c r="W540" s="79" t="e">
        <f>VLOOKUP($S540,'Grille de Tarif OQN'!$B$2:$S$3603,W$1,0)</f>
        <v>#N/A</v>
      </c>
      <c r="X540" s="79" t="e">
        <f>VLOOKUP($S540,'Grille de Tarif OQN'!$B$2:$S$3603,X$1,0)</f>
        <v>#N/A</v>
      </c>
      <c r="Y540" s="79" t="e">
        <f>VLOOKUP($S540,'Grille de Tarif OQN'!$B$2:$S$3603,Y$1,0)</f>
        <v>#N/A</v>
      </c>
      <c r="Z540" s="79" t="e">
        <f>VLOOKUP($S540,'Grille de Tarif OQN'!$B$2:$S$3603,Z$1,0)</f>
        <v>#N/A</v>
      </c>
      <c r="AA540" s="79" t="e">
        <f>VLOOKUP($S540,'Grille de Tarif OQN'!$B$2:$S$3603,AA$1,0)</f>
        <v>#N/A</v>
      </c>
      <c r="AB540" s="79" t="e">
        <f>VLOOKUP($S540,'Grille de Tarif OQN'!$B$2:$S$3603,AB$1,0)</f>
        <v>#N/A</v>
      </c>
      <c r="AC540" s="79" t="e">
        <f>VLOOKUP($S540,'Grille de Tarif OQN'!$B$2:$S$3603,AC$1,0)</f>
        <v>#N/A</v>
      </c>
      <c r="AD540" s="79" t="e">
        <f>VLOOKUP($S540,'Grille de Tarif OQN'!$B$2:$S$3603,AD$1,0)</f>
        <v>#N/A</v>
      </c>
      <c r="AE540" s="79" t="e">
        <f>VLOOKUP($S540,'Grille de Tarif OQN'!$B$2:$S$3603,AE$1,0)</f>
        <v>#N/A</v>
      </c>
      <c r="AF540" s="79" t="e">
        <f>VLOOKUP($S540,'Grille de Tarif OQN'!$B$2:$S$3603,AF$1,0)</f>
        <v>#N/A</v>
      </c>
      <c r="AG540" s="79" t="e">
        <f>VLOOKUP($S540,'Grille de Tarif OQN'!$B$2:$S$3603,AG$1,0)</f>
        <v>#N/A</v>
      </c>
      <c r="AH540" s="79" t="e">
        <f>VLOOKUP($S540,'Grille de Tarif OQN'!$B$2:$S$3603,AH$1,0)</f>
        <v>#N/A</v>
      </c>
      <c r="AI540" s="79" t="e">
        <f>VLOOKUP($S540,'Grille de Tarif OQN'!$B$2:$S$3603,AI$1,0)</f>
        <v>#N/A</v>
      </c>
      <c r="AJ540" s="79" t="e">
        <f>VLOOKUP($S540,'Grille de Tarif OQN'!$B$2:$S$3603,AJ$1,0)</f>
        <v>#N/A</v>
      </c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72"/>
      <c r="AV540"/>
      <c r="AW540"/>
      <c r="AX540"/>
      <c r="AY540"/>
      <c r="AZ540" s="96">
        <f t="shared" si="177"/>
        <v>0</v>
      </c>
      <c r="BA540" s="24" t="e">
        <f t="shared" si="178"/>
        <v>#N/A</v>
      </c>
      <c r="BB540" s="24" t="e">
        <f t="shared" si="179"/>
        <v>#N/A</v>
      </c>
      <c r="BC540" s="24" t="e">
        <f t="shared" si="172"/>
        <v>#N/A</v>
      </c>
      <c r="BD540" s="24" t="e">
        <f t="shared" si="173"/>
        <v>#N/A</v>
      </c>
      <c r="BE540"/>
      <c r="BF540" t="e">
        <f t="shared" si="180"/>
        <v>#N/A</v>
      </c>
      <c r="BG540" t="str">
        <f t="shared" si="181"/>
        <v>HDJ</v>
      </c>
      <c r="BH540" s="20" t="e">
        <f t="shared" si="182"/>
        <v>#N/A</v>
      </c>
      <c r="BI540" s="20" t="e">
        <f t="shared" si="183"/>
        <v>#N/A</v>
      </c>
      <c r="BJ540" s="20" t="e">
        <f t="shared" si="184"/>
        <v>#N/A</v>
      </c>
      <c r="BK540" s="20" t="e">
        <f t="shared" si="185"/>
        <v>#N/A</v>
      </c>
      <c r="BL540" s="20" t="e">
        <f t="shared" si="186"/>
        <v>#N/A</v>
      </c>
      <c r="BM540" s="20" t="e">
        <f t="shared" si="174"/>
        <v>#N/A</v>
      </c>
      <c r="BN540" s="20" t="e">
        <f t="shared" si="187"/>
        <v>#N/A</v>
      </c>
    </row>
    <row r="541" spans="1:66">
      <c r="A541" s="92"/>
      <c r="B541" s="90"/>
      <c r="C541" s="90"/>
      <c r="D541" s="93"/>
      <c r="E541" s="93"/>
      <c r="F541" s="93"/>
      <c r="G541" s="93"/>
      <c r="H541" s="93"/>
      <c r="I541" s="93"/>
      <c r="J541" s="93"/>
      <c r="K541" s="93"/>
      <c r="L541" s="92"/>
      <c r="M541" s="93"/>
      <c r="N541" s="91">
        <f t="shared" si="168"/>
        <v>0</v>
      </c>
      <c r="O541" s="91" t="str">
        <f t="shared" si="169"/>
        <v/>
      </c>
      <c r="P541" s="91" t="str">
        <f t="shared" si="170"/>
        <v/>
      </c>
      <c r="Q541" s="91" t="str">
        <f t="shared" si="171"/>
        <v>HDJ</v>
      </c>
      <c r="R541" s="82"/>
      <c r="S541" s="95">
        <f t="shared" si="175"/>
        <v>0</v>
      </c>
      <c r="T541" s="95">
        <f t="shared" si="176"/>
        <v>0</v>
      </c>
      <c r="U541" s="79" t="e">
        <f>VLOOKUP($S541,'Grille de Tarif OQN'!$B$2:$S$3603,U$1,0)</f>
        <v>#N/A</v>
      </c>
      <c r="V541" s="79" t="e">
        <f>VLOOKUP($S541,'Grille de Tarif OQN'!$B$2:$S$3603,V$1,0)</f>
        <v>#N/A</v>
      </c>
      <c r="W541" s="79" t="e">
        <f>VLOOKUP($S541,'Grille de Tarif OQN'!$B$2:$S$3603,W$1,0)</f>
        <v>#N/A</v>
      </c>
      <c r="X541" s="79" t="e">
        <f>VLOOKUP($S541,'Grille de Tarif OQN'!$B$2:$S$3603,X$1,0)</f>
        <v>#N/A</v>
      </c>
      <c r="Y541" s="79" t="e">
        <f>VLOOKUP($S541,'Grille de Tarif OQN'!$B$2:$S$3603,Y$1,0)</f>
        <v>#N/A</v>
      </c>
      <c r="Z541" s="79" t="e">
        <f>VLOOKUP($S541,'Grille de Tarif OQN'!$B$2:$S$3603,Z$1,0)</f>
        <v>#N/A</v>
      </c>
      <c r="AA541" s="79" t="e">
        <f>VLOOKUP($S541,'Grille de Tarif OQN'!$B$2:$S$3603,AA$1,0)</f>
        <v>#N/A</v>
      </c>
      <c r="AB541" s="79" t="e">
        <f>VLOOKUP($S541,'Grille de Tarif OQN'!$B$2:$S$3603,AB$1,0)</f>
        <v>#N/A</v>
      </c>
      <c r="AC541" s="79" t="e">
        <f>VLOOKUP($S541,'Grille de Tarif OQN'!$B$2:$S$3603,AC$1,0)</f>
        <v>#N/A</v>
      </c>
      <c r="AD541" s="79" t="e">
        <f>VLOOKUP($S541,'Grille de Tarif OQN'!$B$2:$S$3603,AD$1,0)</f>
        <v>#N/A</v>
      </c>
      <c r="AE541" s="79" t="e">
        <f>VLOOKUP($S541,'Grille de Tarif OQN'!$B$2:$S$3603,AE$1,0)</f>
        <v>#N/A</v>
      </c>
      <c r="AF541" s="79" t="e">
        <f>VLOOKUP($S541,'Grille de Tarif OQN'!$B$2:$S$3603,AF$1,0)</f>
        <v>#N/A</v>
      </c>
      <c r="AG541" s="79" t="e">
        <f>VLOOKUP($S541,'Grille de Tarif OQN'!$B$2:$S$3603,AG$1,0)</f>
        <v>#N/A</v>
      </c>
      <c r="AH541" s="79" t="e">
        <f>VLOOKUP($S541,'Grille de Tarif OQN'!$B$2:$S$3603,AH$1,0)</f>
        <v>#N/A</v>
      </c>
      <c r="AI541" s="79" t="e">
        <f>VLOOKUP($S541,'Grille de Tarif OQN'!$B$2:$S$3603,AI$1,0)</f>
        <v>#N/A</v>
      </c>
      <c r="AJ541" s="79" t="e">
        <f>VLOOKUP($S541,'Grille de Tarif OQN'!$B$2:$S$3603,AJ$1,0)</f>
        <v>#N/A</v>
      </c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72"/>
      <c r="AV541"/>
      <c r="AW541"/>
      <c r="AX541"/>
      <c r="AY541"/>
      <c r="AZ541" s="96">
        <f t="shared" si="177"/>
        <v>0</v>
      </c>
      <c r="BA541" s="24" t="e">
        <f t="shared" si="178"/>
        <v>#N/A</v>
      </c>
      <c r="BB541" s="24" t="e">
        <f t="shared" si="179"/>
        <v>#N/A</v>
      </c>
      <c r="BC541" s="24" t="e">
        <f t="shared" si="172"/>
        <v>#N/A</v>
      </c>
      <c r="BD541" s="24" t="e">
        <f t="shared" si="173"/>
        <v>#N/A</v>
      </c>
      <c r="BE541"/>
      <c r="BF541" t="e">
        <f t="shared" si="180"/>
        <v>#N/A</v>
      </c>
      <c r="BG541" t="str">
        <f t="shared" si="181"/>
        <v>HDJ</v>
      </c>
      <c r="BH541" s="20" t="e">
        <f t="shared" si="182"/>
        <v>#N/A</v>
      </c>
      <c r="BI541" s="20" t="e">
        <f t="shared" si="183"/>
        <v>#N/A</v>
      </c>
      <c r="BJ541" s="20" t="e">
        <f t="shared" si="184"/>
        <v>#N/A</v>
      </c>
      <c r="BK541" s="20" t="e">
        <f t="shared" si="185"/>
        <v>#N/A</v>
      </c>
      <c r="BL541" s="20" t="e">
        <f t="shared" si="186"/>
        <v>#N/A</v>
      </c>
      <c r="BM541" s="20" t="e">
        <f t="shared" si="174"/>
        <v>#N/A</v>
      </c>
      <c r="BN541" s="20" t="e">
        <f t="shared" si="187"/>
        <v>#N/A</v>
      </c>
    </row>
    <row r="542" spans="1:66">
      <c r="A542" s="92"/>
      <c r="B542" s="90"/>
      <c r="C542" s="90"/>
      <c r="D542" s="93"/>
      <c r="E542" s="93"/>
      <c r="F542" s="93"/>
      <c r="G542" s="93"/>
      <c r="H542" s="93"/>
      <c r="I542" s="93"/>
      <c r="J542" s="93"/>
      <c r="K542" s="93"/>
      <c r="L542" s="92"/>
      <c r="M542" s="93"/>
      <c r="N542" s="91">
        <f t="shared" si="168"/>
        <v>0</v>
      </c>
      <c r="O542" s="91" t="str">
        <f t="shared" si="169"/>
        <v/>
      </c>
      <c r="P542" s="91" t="str">
        <f t="shared" si="170"/>
        <v/>
      </c>
      <c r="Q542" s="91" t="str">
        <f t="shared" si="171"/>
        <v>HDJ</v>
      </c>
      <c r="R542" s="82"/>
      <c r="S542" s="95">
        <f t="shared" si="175"/>
        <v>0</v>
      </c>
      <c r="T542" s="95">
        <f t="shared" si="176"/>
        <v>0</v>
      </c>
      <c r="U542" s="79" t="e">
        <f>VLOOKUP($S542,'Grille de Tarif OQN'!$B$2:$S$3603,U$1,0)</f>
        <v>#N/A</v>
      </c>
      <c r="V542" s="79" t="e">
        <f>VLOOKUP($S542,'Grille de Tarif OQN'!$B$2:$S$3603,V$1,0)</f>
        <v>#N/A</v>
      </c>
      <c r="W542" s="79" t="e">
        <f>VLOOKUP($S542,'Grille de Tarif OQN'!$B$2:$S$3603,W$1,0)</f>
        <v>#N/A</v>
      </c>
      <c r="X542" s="79" t="e">
        <f>VLOOKUP($S542,'Grille de Tarif OQN'!$B$2:$S$3603,X$1,0)</f>
        <v>#N/A</v>
      </c>
      <c r="Y542" s="79" t="e">
        <f>VLOOKUP($S542,'Grille de Tarif OQN'!$B$2:$S$3603,Y$1,0)</f>
        <v>#N/A</v>
      </c>
      <c r="Z542" s="79" t="e">
        <f>VLOOKUP($S542,'Grille de Tarif OQN'!$B$2:$S$3603,Z$1,0)</f>
        <v>#N/A</v>
      </c>
      <c r="AA542" s="79" t="e">
        <f>VLOOKUP($S542,'Grille de Tarif OQN'!$B$2:$S$3603,AA$1,0)</f>
        <v>#N/A</v>
      </c>
      <c r="AB542" s="79" t="e">
        <f>VLOOKUP($S542,'Grille de Tarif OQN'!$B$2:$S$3603,AB$1,0)</f>
        <v>#N/A</v>
      </c>
      <c r="AC542" s="79" t="e">
        <f>VLOOKUP($S542,'Grille de Tarif OQN'!$B$2:$S$3603,AC$1,0)</f>
        <v>#N/A</v>
      </c>
      <c r="AD542" s="79" t="e">
        <f>VLOOKUP($S542,'Grille de Tarif OQN'!$B$2:$S$3603,AD$1,0)</f>
        <v>#N/A</v>
      </c>
      <c r="AE542" s="79" t="e">
        <f>VLOOKUP($S542,'Grille de Tarif OQN'!$B$2:$S$3603,AE$1,0)</f>
        <v>#N/A</v>
      </c>
      <c r="AF542" s="79" t="e">
        <f>VLOOKUP($S542,'Grille de Tarif OQN'!$B$2:$S$3603,AF$1,0)</f>
        <v>#N/A</v>
      </c>
      <c r="AG542" s="79" t="e">
        <f>VLOOKUP($S542,'Grille de Tarif OQN'!$B$2:$S$3603,AG$1,0)</f>
        <v>#N/A</v>
      </c>
      <c r="AH542" s="79" t="e">
        <f>VLOOKUP($S542,'Grille de Tarif OQN'!$B$2:$S$3603,AH$1,0)</f>
        <v>#N/A</v>
      </c>
      <c r="AI542" s="79" t="e">
        <f>VLOOKUP($S542,'Grille de Tarif OQN'!$B$2:$S$3603,AI$1,0)</f>
        <v>#N/A</v>
      </c>
      <c r="AJ542" s="79" t="e">
        <f>VLOOKUP($S542,'Grille de Tarif OQN'!$B$2:$S$3603,AJ$1,0)</f>
        <v>#N/A</v>
      </c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72"/>
      <c r="AV542"/>
      <c r="AW542"/>
      <c r="AX542"/>
      <c r="AY542"/>
      <c r="AZ542" s="96">
        <f t="shared" si="177"/>
        <v>0</v>
      </c>
      <c r="BA542" s="24" t="e">
        <f t="shared" si="178"/>
        <v>#N/A</v>
      </c>
      <c r="BB542" s="24" t="e">
        <f t="shared" si="179"/>
        <v>#N/A</v>
      </c>
      <c r="BC542" s="24" t="e">
        <f t="shared" si="172"/>
        <v>#N/A</v>
      </c>
      <c r="BD542" s="24" t="e">
        <f t="shared" si="173"/>
        <v>#N/A</v>
      </c>
      <c r="BE542"/>
      <c r="BF542" t="e">
        <f t="shared" si="180"/>
        <v>#N/A</v>
      </c>
      <c r="BG542" t="str">
        <f t="shared" si="181"/>
        <v>HDJ</v>
      </c>
      <c r="BH542" s="20" t="e">
        <f t="shared" si="182"/>
        <v>#N/A</v>
      </c>
      <c r="BI542" s="20" t="e">
        <f t="shared" si="183"/>
        <v>#N/A</v>
      </c>
      <c r="BJ542" s="20" t="e">
        <f t="shared" si="184"/>
        <v>#N/A</v>
      </c>
      <c r="BK542" s="20" t="e">
        <f t="shared" si="185"/>
        <v>#N/A</v>
      </c>
      <c r="BL542" s="20" t="e">
        <f t="shared" si="186"/>
        <v>#N/A</v>
      </c>
      <c r="BM542" s="20" t="e">
        <f t="shared" si="174"/>
        <v>#N/A</v>
      </c>
      <c r="BN542" s="20" t="e">
        <f t="shared" si="187"/>
        <v>#N/A</v>
      </c>
    </row>
    <row r="543" spans="1:66">
      <c r="A543" s="92"/>
      <c r="B543" s="90"/>
      <c r="C543" s="90"/>
      <c r="D543" s="93"/>
      <c r="E543" s="93"/>
      <c r="F543" s="93"/>
      <c r="G543" s="93"/>
      <c r="H543" s="93"/>
      <c r="I543" s="93"/>
      <c r="J543" s="93"/>
      <c r="K543" s="93"/>
      <c r="L543" s="92"/>
      <c r="M543" s="93"/>
      <c r="N543" s="91">
        <f t="shared" si="168"/>
        <v>0</v>
      </c>
      <c r="O543" s="91" t="str">
        <f t="shared" si="169"/>
        <v/>
      </c>
      <c r="P543" s="91" t="str">
        <f t="shared" si="170"/>
        <v/>
      </c>
      <c r="Q543" s="91" t="str">
        <f t="shared" si="171"/>
        <v>HDJ</v>
      </c>
      <c r="R543" s="82"/>
      <c r="S543" s="95">
        <f t="shared" si="175"/>
        <v>0</v>
      </c>
      <c r="T543" s="95">
        <f t="shared" si="176"/>
        <v>0</v>
      </c>
      <c r="U543" s="79" t="e">
        <f>VLOOKUP($S543,'Grille de Tarif OQN'!$B$2:$S$3603,U$1,0)</f>
        <v>#N/A</v>
      </c>
      <c r="V543" s="79" t="e">
        <f>VLOOKUP($S543,'Grille de Tarif OQN'!$B$2:$S$3603,V$1,0)</f>
        <v>#N/A</v>
      </c>
      <c r="W543" s="79" t="e">
        <f>VLOOKUP($S543,'Grille de Tarif OQN'!$B$2:$S$3603,W$1,0)</f>
        <v>#N/A</v>
      </c>
      <c r="X543" s="79" t="e">
        <f>VLOOKUP($S543,'Grille de Tarif OQN'!$B$2:$S$3603,X$1,0)</f>
        <v>#N/A</v>
      </c>
      <c r="Y543" s="79" t="e">
        <f>VLOOKUP($S543,'Grille de Tarif OQN'!$B$2:$S$3603,Y$1,0)</f>
        <v>#N/A</v>
      </c>
      <c r="Z543" s="79" t="e">
        <f>VLOOKUP($S543,'Grille de Tarif OQN'!$B$2:$S$3603,Z$1,0)</f>
        <v>#N/A</v>
      </c>
      <c r="AA543" s="79" t="e">
        <f>VLOOKUP($S543,'Grille de Tarif OQN'!$B$2:$S$3603,AA$1,0)</f>
        <v>#N/A</v>
      </c>
      <c r="AB543" s="79" t="e">
        <f>VLOOKUP($S543,'Grille de Tarif OQN'!$B$2:$S$3603,AB$1,0)</f>
        <v>#N/A</v>
      </c>
      <c r="AC543" s="79" t="e">
        <f>VLOOKUP($S543,'Grille de Tarif OQN'!$B$2:$S$3603,AC$1,0)</f>
        <v>#N/A</v>
      </c>
      <c r="AD543" s="79" t="e">
        <f>VLOOKUP($S543,'Grille de Tarif OQN'!$B$2:$S$3603,AD$1,0)</f>
        <v>#N/A</v>
      </c>
      <c r="AE543" s="79" t="e">
        <f>VLOOKUP($S543,'Grille de Tarif OQN'!$B$2:$S$3603,AE$1,0)</f>
        <v>#N/A</v>
      </c>
      <c r="AF543" s="79" t="e">
        <f>VLOOKUP($S543,'Grille de Tarif OQN'!$B$2:$S$3603,AF$1,0)</f>
        <v>#N/A</v>
      </c>
      <c r="AG543" s="79" t="e">
        <f>VLOOKUP($S543,'Grille de Tarif OQN'!$B$2:$S$3603,AG$1,0)</f>
        <v>#N/A</v>
      </c>
      <c r="AH543" s="79" t="e">
        <f>VLOOKUP($S543,'Grille de Tarif OQN'!$B$2:$S$3603,AH$1,0)</f>
        <v>#N/A</v>
      </c>
      <c r="AI543" s="79" t="e">
        <f>VLOOKUP($S543,'Grille de Tarif OQN'!$B$2:$S$3603,AI$1,0)</f>
        <v>#N/A</v>
      </c>
      <c r="AJ543" s="79" t="e">
        <f>VLOOKUP($S543,'Grille de Tarif OQN'!$B$2:$S$3603,AJ$1,0)</f>
        <v>#N/A</v>
      </c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72"/>
      <c r="AV543"/>
      <c r="AW543"/>
      <c r="AX543"/>
      <c r="AY543"/>
      <c r="AZ543" s="96">
        <f t="shared" si="177"/>
        <v>0</v>
      </c>
      <c r="BA543" s="24" t="e">
        <f t="shared" si="178"/>
        <v>#N/A</v>
      </c>
      <c r="BB543" s="24" t="e">
        <f t="shared" si="179"/>
        <v>#N/A</v>
      </c>
      <c r="BC543" s="24" t="e">
        <f t="shared" si="172"/>
        <v>#N/A</v>
      </c>
      <c r="BD543" s="24" t="e">
        <f t="shared" si="173"/>
        <v>#N/A</v>
      </c>
      <c r="BE543"/>
      <c r="BF543" t="e">
        <f t="shared" si="180"/>
        <v>#N/A</v>
      </c>
      <c r="BG543" t="str">
        <f t="shared" si="181"/>
        <v>HDJ</v>
      </c>
      <c r="BH543" s="20" t="e">
        <f t="shared" si="182"/>
        <v>#N/A</v>
      </c>
      <c r="BI543" s="20" t="e">
        <f t="shared" si="183"/>
        <v>#N/A</v>
      </c>
      <c r="BJ543" s="20" t="e">
        <f t="shared" si="184"/>
        <v>#N/A</v>
      </c>
      <c r="BK543" s="20" t="e">
        <f t="shared" si="185"/>
        <v>#N/A</v>
      </c>
      <c r="BL543" s="20" t="e">
        <f t="shared" si="186"/>
        <v>#N/A</v>
      </c>
      <c r="BM543" s="20" t="e">
        <f t="shared" si="174"/>
        <v>#N/A</v>
      </c>
      <c r="BN543" s="20" t="e">
        <f t="shared" si="187"/>
        <v>#N/A</v>
      </c>
    </row>
    <row r="544" spans="1:66">
      <c r="A544" s="92"/>
      <c r="B544" s="90"/>
      <c r="C544" s="90"/>
      <c r="D544" s="93"/>
      <c r="E544" s="93"/>
      <c r="F544" s="93"/>
      <c r="G544" s="93"/>
      <c r="H544" s="93"/>
      <c r="I544" s="93"/>
      <c r="J544" s="93"/>
      <c r="K544" s="93"/>
      <c r="L544" s="92"/>
      <c r="M544" s="93"/>
      <c r="N544" s="91">
        <f t="shared" si="168"/>
        <v>0</v>
      </c>
      <c r="O544" s="91" t="str">
        <f t="shared" si="169"/>
        <v/>
      </c>
      <c r="P544" s="91" t="str">
        <f t="shared" si="170"/>
        <v/>
      </c>
      <c r="Q544" s="91" t="str">
        <f t="shared" si="171"/>
        <v>HDJ</v>
      </c>
      <c r="R544" s="82"/>
      <c r="S544" s="95">
        <f t="shared" si="175"/>
        <v>0</v>
      </c>
      <c r="T544" s="95">
        <f t="shared" si="176"/>
        <v>0</v>
      </c>
      <c r="U544" s="79" t="e">
        <f>VLOOKUP($S544,'Grille de Tarif OQN'!$B$2:$S$3603,U$1,0)</f>
        <v>#N/A</v>
      </c>
      <c r="V544" s="79" t="e">
        <f>VLOOKUP($S544,'Grille de Tarif OQN'!$B$2:$S$3603,V$1,0)</f>
        <v>#N/A</v>
      </c>
      <c r="W544" s="79" t="e">
        <f>VLOOKUP($S544,'Grille de Tarif OQN'!$B$2:$S$3603,W$1,0)</f>
        <v>#N/A</v>
      </c>
      <c r="X544" s="79" t="e">
        <f>VLOOKUP($S544,'Grille de Tarif OQN'!$B$2:$S$3603,X$1,0)</f>
        <v>#N/A</v>
      </c>
      <c r="Y544" s="79" t="e">
        <f>VLOOKUP($S544,'Grille de Tarif OQN'!$B$2:$S$3603,Y$1,0)</f>
        <v>#N/A</v>
      </c>
      <c r="Z544" s="79" t="e">
        <f>VLOOKUP($S544,'Grille de Tarif OQN'!$B$2:$S$3603,Z$1,0)</f>
        <v>#N/A</v>
      </c>
      <c r="AA544" s="79" t="e">
        <f>VLOOKUP($S544,'Grille de Tarif OQN'!$B$2:$S$3603,AA$1,0)</f>
        <v>#N/A</v>
      </c>
      <c r="AB544" s="79" t="e">
        <f>VLOOKUP($S544,'Grille de Tarif OQN'!$B$2:$S$3603,AB$1,0)</f>
        <v>#N/A</v>
      </c>
      <c r="AC544" s="79" t="e">
        <f>VLOOKUP($S544,'Grille de Tarif OQN'!$B$2:$S$3603,AC$1,0)</f>
        <v>#N/A</v>
      </c>
      <c r="AD544" s="79" t="e">
        <f>VLOOKUP($S544,'Grille de Tarif OQN'!$B$2:$S$3603,AD$1,0)</f>
        <v>#N/A</v>
      </c>
      <c r="AE544" s="79" t="e">
        <f>VLOOKUP($S544,'Grille de Tarif OQN'!$B$2:$S$3603,AE$1,0)</f>
        <v>#N/A</v>
      </c>
      <c r="AF544" s="79" t="e">
        <f>VLOOKUP($S544,'Grille de Tarif OQN'!$B$2:$S$3603,AF$1,0)</f>
        <v>#N/A</v>
      </c>
      <c r="AG544" s="79" t="e">
        <f>VLOOKUP($S544,'Grille de Tarif OQN'!$B$2:$S$3603,AG$1,0)</f>
        <v>#N/A</v>
      </c>
      <c r="AH544" s="79" t="e">
        <f>VLOOKUP($S544,'Grille de Tarif OQN'!$B$2:$S$3603,AH$1,0)</f>
        <v>#N/A</v>
      </c>
      <c r="AI544" s="79" t="e">
        <f>VLOOKUP($S544,'Grille de Tarif OQN'!$B$2:$S$3603,AI$1,0)</f>
        <v>#N/A</v>
      </c>
      <c r="AJ544" s="79" t="e">
        <f>VLOOKUP($S544,'Grille de Tarif OQN'!$B$2:$S$3603,AJ$1,0)</f>
        <v>#N/A</v>
      </c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72"/>
      <c r="AV544"/>
      <c r="AW544"/>
      <c r="AX544"/>
      <c r="AY544"/>
      <c r="AZ544" s="96">
        <f t="shared" si="177"/>
        <v>0</v>
      </c>
      <c r="BA544" s="24" t="e">
        <f t="shared" si="178"/>
        <v>#N/A</v>
      </c>
      <c r="BB544" s="24" t="e">
        <f t="shared" si="179"/>
        <v>#N/A</v>
      </c>
      <c r="BC544" s="24" t="e">
        <f t="shared" si="172"/>
        <v>#N/A</v>
      </c>
      <c r="BD544" s="24" t="e">
        <f t="shared" si="173"/>
        <v>#N/A</v>
      </c>
      <c r="BE544"/>
      <c r="BF544" t="e">
        <f t="shared" si="180"/>
        <v>#N/A</v>
      </c>
      <c r="BG544" t="str">
        <f t="shared" si="181"/>
        <v>HDJ</v>
      </c>
      <c r="BH544" s="20" t="e">
        <f t="shared" si="182"/>
        <v>#N/A</v>
      </c>
      <c r="BI544" s="20" t="e">
        <f t="shared" si="183"/>
        <v>#N/A</v>
      </c>
      <c r="BJ544" s="20" t="e">
        <f t="shared" si="184"/>
        <v>#N/A</v>
      </c>
      <c r="BK544" s="20" t="e">
        <f t="shared" si="185"/>
        <v>#N/A</v>
      </c>
      <c r="BL544" s="20" t="e">
        <f t="shared" si="186"/>
        <v>#N/A</v>
      </c>
      <c r="BM544" s="20" t="e">
        <f t="shared" si="174"/>
        <v>#N/A</v>
      </c>
      <c r="BN544" s="20" t="e">
        <f t="shared" si="187"/>
        <v>#N/A</v>
      </c>
    </row>
    <row r="545" spans="1:66">
      <c r="A545" s="92"/>
      <c r="B545" s="90"/>
      <c r="C545" s="90"/>
      <c r="D545" s="93"/>
      <c r="E545" s="93"/>
      <c r="F545" s="93"/>
      <c r="G545" s="93"/>
      <c r="H545" s="93"/>
      <c r="I545" s="93"/>
      <c r="J545" s="93"/>
      <c r="K545" s="93"/>
      <c r="L545" s="92"/>
      <c r="M545" s="93"/>
      <c r="N545" s="91">
        <f t="shared" si="168"/>
        <v>0</v>
      </c>
      <c r="O545" s="91" t="str">
        <f t="shared" si="169"/>
        <v/>
      </c>
      <c r="P545" s="91" t="str">
        <f t="shared" si="170"/>
        <v/>
      </c>
      <c r="Q545" s="91" t="str">
        <f t="shared" si="171"/>
        <v>HDJ</v>
      </c>
      <c r="R545" s="82"/>
      <c r="S545" s="95">
        <f t="shared" si="175"/>
        <v>0</v>
      </c>
      <c r="T545" s="95">
        <f t="shared" si="176"/>
        <v>0</v>
      </c>
      <c r="U545" s="79" t="e">
        <f>VLOOKUP($S545,'Grille de Tarif OQN'!$B$2:$S$3603,U$1,0)</f>
        <v>#N/A</v>
      </c>
      <c r="V545" s="79" t="e">
        <f>VLOOKUP($S545,'Grille de Tarif OQN'!$B$2:$S$3603,V$1,0)</f>
        <v>#N/A</v>
      </c>
      <c r="W545" s="79" t="e">
        <f>VLOOKUP($S545,'Grille de Tarif OQN'!$B$2:$S$3603,W$1,0)</f>
        <v>#N/A</v>
      </c>
      <c r="X545" s="79" t="e">
        <f>VLOOKUP($S545,'Grille de Tarif OQN'!$B$2:$S$3603,X$1,0)</f>
        <v>#N/A</v>
      </c>
      <c r="Y545" s="79" t="e">
        <f>VLOOKUP($S545,'Grille de Tarif OQN'!$B$2:$S$3603,Y$1,0)</f>
        <v>#N/A</v>
      </c>
      <c r="Z545" s="79" t="e">
        <f>VLOOKUP($S545,'Grille de Tarif OQN'!$B$2:$S$3603,Z$1,0)</f>
        <v>#N/A</v>
      </c>
      <c r="AA545" s="79" t="e">
        <f>VLOOKUP($S545,'Grille de Tarif OQN'!$B$2:$S$3603,AA$1,0)</f>
        <v>#N/A</v>
      </c>
      <c r="AB545" s="79" t="e">
        <f>VLOOKUP($S545,'Grille de Tarif OQN'!$B$2:$S$3603,AB$1,0)</f>
        <v>#N/A</v>
      </c>
      <c r="AC545" s="79" t="e">
        <f>VLOOKUP($S545,'Grille de Tarif OQN'!$B$2:$S$3603,AC$1,0)</f>
        <v>#N/A</v>
      </c>
      <c r="AD545" s="79" t="e">
        <f>VLOOKUP($S545,'Grille de Tarif OQN'!$B$2:$S$3603,AD$1,0)</f>
        <v>#N/A</v>
      </c>
      <c r="AE545" s="79" t="e">
        <f>VLOOKUP($S545,'Grille de Tarif OQN'!$B$2:$S$3603,AE$1,0)</f>
        <v>#N/A</v>
      </c>
      <c r="AF545" s="79" t="e">
        <f>VLOOKUP($S545,'Grille de Tarif OQN'!$B$2:$S$3603,AF$1,0)</f>
        <v>#N/A</v>
      </c>
      <c r="AG545" s="79" t="e">
        <f>VLOOKUP($S545,'Grille de Tarif OQN'!$B$2:$S$3603,AG$1,0)</f>
        <v>#N/A</v>
      </c>
      <c r="AH545" s="79" t="e">
        <f>VLOOKUP($S545,'Grille de Tarif OQN'!$B$2:$S$3603,AH$1,0)</f>
        <v>#N/A</v>
      </c>
      <c r="AI545" s="79" t="e">
        <f>VLOOKUP($S545,'Grille de Tarif OQN'!$B$2:$S$3603,AI$1,0)</f>
        <v>#N/A</v>
      </c>
      <c r="AJ545" s="79" t="e">
        <f>VLOOKUP($S545,'Grille de Tarif OQN'!$B$2:$S$3603,AJ$1,0)</f>
        <v>#N/A</v>
      </c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72"/>
      <c r="AV545"/>
      <c r="AW545"/>
      <c r="AX545"/>
      <c r="AY545"/>
      <c r="AZ545" s="96">
        <f t="shared" si="177"/>
        <v>0</v>
      </c>
      <c r="BA545" s="24" t="e">
        <f t="shared" si="178"/>
        <v>#N/A</v>
      </c>
      <c r="BB545" s="24" t="e">
        <f t="shared" si="179"/>
        <v>#N/A</v>
      </c>
      <c r="BC545" s="24" t="e">
        <f t="shared" si="172"/>
        <v>#N/A</v>
      </c>
      <c r="BD545" s="24" t="e">
        <f t="shared" si="173"/>
        <v>#N/A</v>
      </c>
      <c r="BE545"/>
      <c r="BF545" t="e">
        <f t="shared" si="180"/>
        <v>#N/A</v>
      </c>
      <c r="BG545" t="str">
        <f t="shared" si="181"/>
        <v>HDJ</v>
      </c>
      <c r="BH545" s="20" t="e">
        <f t="shared" si="182"/>
        <v>#N/A</v>
      </c>
      <c r="BI545" s="20" t="e">
        <f t="shared" si="183"/>
        <v>#N/A</v>
      </c>
      <c r="BJ545" s="20" t="e">
        <f t="shared" si="184"/>
        <v>#N/A</v>
      </c>
      <c r="BK545" s="20" t="e">
        <f t="shared" si="185"/>
        <v>#N/A</v>
      </c>
      <c r="BL545" s="20" t="e">
        <f t="shared" si="186"/>
        <v>#N/A</v>
      </c>
      <c r="BM545" s="20" t="e">
        <f t="shared" si="174"/>
        <v>#N/A</v>
      </c>
      <c r="BN545" s="20" t="e">
        <f t="shared" si="187"/>
        <v>#N/A</v>
      </c>
    </row>
    <row r="546" spans="1:66">
      <c r="A546" s="92"/>
      <c r="B546" s="90"/>
      <c r="C546" s="90"/>
      <c r="D546" s="93"/>
      <c r="E546" s="93"/>
      <c r="F546" s="93"/>
      <c r="G546" s="93"/>
      <c r="H546" s="93"/>
      <c r="I546" s="93"/>
      <c r="J546" s="93"/>
      <c r="K546" s="93"/>
      <c r="L546" s="92"/>
      <c r="M546" s="93"/>
      <c r="N546" s="91">
        <f t="shared" si="168"/>
        <v>0</v>
      </c>
      <c r="O546" s="91" t="str">
        <f t="shared" si="169"/>
        <v/>
      </c>
      <c r="P546" s="91" t="str">
        <f t="shared" si="170"/>
        <v/>
      </c>
      <c r="Q546" s="91" t="str">
        <f t="shared" si="171"/>
        <v>HDJ</v>
      </c>
      <c r="R546" s="82"/>
      <c r="S546" s="95">
        <f t="shared" si="175"/>
        <v>0</v>
      </c>
      <c r="T546" s="95">
        <f t="shared" si="176"/>
        <v>0</v>
      </c>
      <c r="U546" s="79" t="e">
        <f>VLOOKUP($S546,'Grille de Tarif OQN'!$B$2:$S$3603,U$1,0)</f>
        <v>#N/A</v>
      </c>
      <c r="V546" s="79" t="e">
        <f>VLOOKUP($S546,'Grille de Tarif OQN'!$B$2:$S$3603,V$1,0)</f>
        <v>#N/A</v>
      </c>
      <c r="W546" s="79" t="e">
        <f>VLOOKUP($S546,'Grille de Tarif OQN'!$B$2:$S$3603,W$1,0)</f>
        <v>#N/A</v>
      </c>
      <c r="X546" s="79" t="e">
        <f>VLOOKUP($S546,'Grille de Tarif OQN'!$B$2:$S$3603,X$1,0)</f>
        <v>#N/A</v>
      </c>
      <c r="Y546" s="79" t="e">
        <f>VLOOKUP($S546,'Grille de Tarif OQN'!$B$2:$S$3603,Y$1,0)</f>
        <v>#N/A</v>
      </c>
      <c r="Z546" s="79" t="e">
        <f>VLOOKUP($S546,'Grille de Tarif OQN'!$B$2:$S$3603,Z$1,0)</f>
        <v>#N/A</v>
      </c>
      <c r="AA546" s="79" t="e">
        <f>VLOOKUP($S546,'Grille de Tarif OQN'!$B$2:$S$3603,AA$1,0)</f>
        <v>#N/A</v>
      </c>
      <c r="AB546" s="79" t="e">
        <f>VLOOKUP($S546,'Grille de Tarif OQN'!$B$2:$S$3603,AB$1,0)</f>
        <v>#N/A</v>
      </c>
      <c r="AC546" s="79" t="e">
        <f>VLOOKUP($S546,'Grille de Tarif OQN'!$B$2:$S$3603,AC$1,0)</f>
        <v>#N/A</v>
      </c>
      <c r="AD546" s="79" t="e">
        <f>VLOOKUP($S546,'Grille de Tarif OQN'!$B$2:$S$3603,AD$1,0)</f>
        <v>#N/A</v>
      </c>
      <c r="AE546" s="79" t="e">
        <f>VLOOKUP($S546,'Grille de Tarif OQN'!$B$2:$S$3603,AE$1,0)</f>
        <v>#N/A</v>
      </c>
      <c r="AF546" s="79" t="e">
        <f>VLOOKUP($S546,'Grille de Tarif OQN'!$B$2:$S$3603,AF$1,0)</f>
        <v>#N/A</v>
      </c>
      <c r="AG546" s="79" t="e">
        <f>VLOOKUP($S546,'Grille de Tarif OQN'!$B$2:$S$3603,AG$1,0)</f>
        <v>#N/A</v>
      </c>
      <c r="AH546" s="79" t="e">
        <f>VLOOKUP($S546,'Grille de Tarif OQN'!$B$2:$S$3603,AH$1,0)</f>
        <v>#N/A</v>
      </c>
      <c r="AI546" s="79" t="e">
        <f>VLOOKUP($S546,'Grille de Tarif OQN'!$B$2:$S$3603,AI$1,0)</f>
        <v>#N/A</v>
      </c>
      <c r="AJ546" s="79" t="e">
        <f>VLOOKUP($S546,'Grille de Tarif OQN'!$B$2:$S$3603,AJ$1,0)</f>
        <v>#N/A</v>
      </c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72"/>
      <c r="AV546"/>
      <c r="AW546"/>
      <c r="AX546"/>
      <c r="AY546"/>
      <c r="AZ546" s="96">
        <f t="shared" si="177"/>
        <v>0</v>
      </c>
      <c r="BA546" s="24" t="e">
        <f t="shared" si="178"/>
        <v>#N/A</v>
      </c>
      <c r="BB546" s="24" t="e">
        <f t="shared" si="179"/>
        <v>#N/A</v>
      </c>
      <c r="BC546" s="24" t="e">
        <f t="shared" si="172"/>
        <v>#N/A</v>
      </c>
      <c r="BD546" s="24" t="e">
        <f t="shared" si="173"/>
        <v>#N/A</v>
      </c>
      <c r="BE546"/>
      <c r="BF546" t="e">
        <f t="shared" si="180"/>
        <v>#N/A</v>
      </c>
      <c r="BG546" t="str">
        <f t="shared" si="181"/>
        <v>HDJ</v>
      </c>
      <c r="BH546" s="20" t="e">
        <f t="shared" si="182"/>
        <v>#N/A</v>
      </c>
      <c r="BI546" s="20" t="e">
        <f t="shared" si="183"/>
        <v>#N/A</v>
      </c>
      <c r="BJ546" s="20" t="e">
        <f t="shared" si="184"/>
        <v>#N/A</v>
      </c>
      <c r="BK546" s="20" t="e">
        <f t="shared" si="185"/>
        <v>#N/A</v>
      </c>
      <c r="BL546" s="20" t="e">
        <f t="shared" si="186"/>
        <v>#N/A</v>
      </c>
      <c r="BM546" s="20" t="e">
        <f t="shared" si="174"/>
        <v>#N/A</v>
      </c>
      <c r="BN546" s="20" t="e">
        <f t="shared" si="187"/>
        <v>#N/A</v>
      </c>
    </row>
    <row r="547" spans="1:66">
      <c r="A547" s="92"/>
      <c r="B547" s="90"/>
      <c r="C547" s="90"/>
      <c r="D547" s="93"/>
      <c r="E547" s="93"/>
      <c r="F547" s="93"/>
      <c r="G547" s="93"/>
      <c r="H547" s="93"/>
      <c r="I547" s="93"/>
      <c r="J547" s="93"/>
      <c r="K547" s="93"/>
      <c r="L547" s="92"/>
      <c r="M547" s="93"/>
      <c r="N547" s="91">
        <f t="shared" si="168"/>
        <v>0</v>
      </c>
      <c r="O547" s="91" t="str">
        <f t="shared" si="169"/>
        <v/>
      </c>
      <c r="P547" s="91" t="str">
        <f t="shared" si="170"/>
        <v/>
      </c>
      <c r="Q547" s="91" t="str">
        <f t="shared" si="171"/>
        <v>HDJ</v>
      </c>
      <c r="R547" s="82"/>
      <c r="S547" s="95">
        <f t="shared" si="175"/>
        <v>0</v>
      </c>
      <c r="T547" s="95">
        <f t="shared" si="176"/>
        <v>0</v>
      </c>
      <c r="U547" s="79" t="e">
        <f>VLOOKUP($S547,'Grille de Tarif OQN'!$B$2:$S$3603,U$1,0)</f>
        <v>#N/A</v>
      </c>
      <c r="V547" s="79" t="e">
        <f>VLOOKUP($S547,'Grille de Tarif OQN'!$B$2:$S$3603,V$1,0)</f>
        <v>#N/A</v>
      </c>
      <c r="W547" s="79" t="e">
        <f>VLOOKUP($S547,'Grille de Tarif OQN'!$B$2:$S$3603,W$1,0)</f>
        <v>#N/A</v>
      </c>
      <c r="X547" s="79" t="e">
        <f>VLOOKUP($S547,'Grille de Tarif OQN'!$B$2:$S$3603,X$1,0)</f>
        <v>#N/A</v>
      </c>
      <c r="Y547" s="79" t="e">
        <f>VLOOKUP($S547,'Grille de Tarif OQN'!$B$2:$S$3603,Y$1,0)</f>
        <v>#N/A</v>
      </c>
      <c r="Z547" s="79" t="e">
        <f>VLOOKUP($S547,'Grille de Tarif OQN'!$B$2:$S$3603,Z$1,0)</f>
        <v>#N/A</v>
      </c>
      <c r="AA547" s="79" t="e">
        <f>VLOOKUP($S547,'Grille de Tarif OQN'!$B$2:$S$3603,AA$1,0)</f>
        <v>#N/A</v>
      </c>
      <c r="AB547" s="79" t="e">
        <f>VLOOKUP($S547,'Grille de Tarif OQN'!$B$2:$S$3603,AB$1,0)</f>
        <v>#N/A</v>
      </c>
      <c r="AC547" s="79" t="e">
        <f>VLOOKUP($S547,'Grille de Tarif OQN'!$B$2:$S$3603,AC$1,0)</f>
        <v>#N/A</v>
      </c>
      <c r="AD547" s="79" t="e">
        <f>VLOOKUP($S547,'Grille de Tarif OQN'!$B$2:$S$3603,AD$1,0)</f>
        <v>#N/A</v>
      </c>
      <c r="AE547" s="79" t="e">
        <f>VLOOKUP($S547,'Grille de Tarif OQN'!$B$2:$S$3603,AE$1,0)</f>
        <v>#N/A</v>
      </c>
      <c r="AF547" s="79" t="e">
        <f>VLOOKUP($S547,'Grille de Tarif OQN'!$B$2:$S$3603,AF$1,0)</f>
        <v>#N/A</v>
      </c>
      <c r="AG547" s="79" t="e">
        <f>VLOOKUP($S547,'Grille de Tarif OQN'!$B$2:$S$3603,AG$1,0)</f>
        <v>#N/A</v>
      </c>
      <c r="AH547" s="79" t="e">
        <f>VLOOKUP($S547,'Grille de Tarif OQN'!$B$2:$S$3603,AH$1,0)</f>
        <v>#N/A</v>
      </c>
      <c r="AI547" s="79" t="e">
        <f>VLOOKUP($S547,'Grille de Tarif OQN'!$B$2:$S$3603,AI$1,0)</f>
        <v>#N/A</v>
      </c>
      <c r="AJ547" s="79" t="e">
        <f>VLOOKUP($S547,'Grille de Tarif OQN'!$B$2:$S$3603,AJ$1,0)</f>
        <v>#N/A</v>
      </c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72"/>
      <c r="AV547"/>
      <c r="AW547"/>
      <c r="AX547"/>
      <c r="AY547"/>
      <c r="AZ547" s="96">
        <f t="shared" si="177"/>
        <v>0</v>
      </c>
      <c r="BA547" s="24" t="e">
        <f t="shared" si="178"/>
        <v>#N/A</v>
      </c>
      <c r="BB547" s="24" t="e">
        <f t="shared" si="179"/>
        <v>#N/A</v>
      </c>
      <c r="BC547" s="24" t="e">
        <f t="shared" si="172"/>
        <v>#N/A</v>
      </c>
      <c r="BD547" s="24" t="e">
        <f t="shared" si="173"/>
        <v>#N/A</v>
      </c>
      <c r="BE547"/>
      <c r="BF547" t="e">
        <f t="shared" si="180"/>
        <v>#N/A</v>
      </c>
      <c r="BG547" t="str">
        <f t="shared" si="181"/>
        <v>HDJ</v>
      </c>
      <c r="BH547" s="20" t="e">
        <f t="shared" si="182"/>
        <v>#N/A</v>
      </c>
      <c r="BI547" s="20" t="e">
        <f t="shared" si="183"/>
        <v>#N/A</v>
      </c>
      <c r="BJ547" s="20" t="e">
        <f t="shared" si="184"/>
        <v>#N/A</v>
      </c>
      <c r="BK547" s="20" t="e">
        <f t="shared" si="185"/>
        <v>#N/A</v>
      </c>
      <c r="BL547" s="20" t="e">
        <f t="shared" si="186"/>
        <v>#N/A</v>
      </c>
      <c r="BM547" s="20" t="e">
        <f t="shared" si="174"/>
        <v>#N/A</v>
      </c>
      <c r="BN547" s="20" t="e">
        <f t="shared" si="187"/>
        <v>#N/A</v>
      </c>
    </row>
    <row r="548" spans="1:66">
      <c r="A548" s="92"/>
      <c r="B548" s="90"/>
      <c r="C548" s="90"/>
      <c r="D548" s="93"/>
      <c r="E548" s="93"/>
      <c r="F548" s="93"/>
      <c r="G548" s="93"/>
      <c r="H548" s="93"/>
      <c r="I548" s="93"/>
      <c r="J548" s="93"/>
      <c r="K548" s="93"/>
      <c r="L548" s="92"/>
      <c r="M548" s="93"/>
      <c r="N548" s="91">
        <f t="shared" si="168"/>
        <v>0</v>
      </c>
      <c r="O548" s="91" t="str">
        <f t="shared" si="169"/>
        <v/>
      </c>
      <c r="P548" s="91" t="str">
        <f t="shared" si="170"/>
        <v/>
      </c>
      <c r="Q548" s="91" t="str">
        <f t="shared" si="171"/>
        <v>HDJ</v>
      </c>
      <c r="R548" s="82"/>
      <c r="S548" s="95">
        <f t="shared" si="175"/>
        <v>0</v>
      </c>
      <c r="T548" s="95">
        <f t="shared" si="176"/>
        <v>0</v>
      </c>
      <c r="U548" s="79" t="e">
        <f>VLOOKUP($S548,'Grille de Tarif OQN'!$B$2:$S$3603,U$1,0)</f>
        <v>#N/A</v>
      </c>
      <c r="V548" s="79" t="e">
        <f>VLOOKUP($S548,'Grille de Tarif OQN'!$B$2:$S$3603,V$1,0)</f>
        <v>#N/A</v>
      </c>
      <c r="W548" s="79" t="e">
        <f>VLOOKUP($S548,'Grille de Tarif OQN'!$B$2:$S$3603,W$1,0)</f>
        <v>#N/A</v>
      </c>
      <c r="X548" s="79" t="e">
        <f>VLOOKUP($S548,'Grille de Tarif OQN'!$B$2:$S$3603,X$1,0)</f>
        <v>#N/A</v>
      </c>
      <c r="Y548" s="79" t="e">
        <f>VLOOKUP($S548,'Grille de Tarif OQN'!$B$2:$S$3603,Y$1,0)</f>
        <v>#N/A</v>
      </c>
      <c r="Z548" s="79" t="e">
        <f>VLOOKUP($S548,'Grille de Tarif OQN'!$B$2:$S$3603,Z$1,0)</f>
        <v>#N/A</v>
      </c>
      <c r="AA548" s="79" t="e">
        <f>VLOOKUP($S548,'Grille de Tarif OQN'!$B$2:$S$3603,AA$1,0)</f>
        <v>#N/A</v>
      </c>
      <c r="AB548" s="79" t="e">
        <f>VLOOKUP($S548,'Grille de Tarif OQN'!$B$2:$S$3603,AB$1,0)</f>
        <v>#N/A</v>
      </c>
      <c r="AC548" s="79" t="e">
        <f>VLOOKUP($S548,'Grille de Tarif OQN'!$B$2:$S$3603,AC$1,0)</f>
        <v>#N/A</v>
      </c>
      <c r="AD548" s="79" t="e">
        <f>VLOOKUP($S548,'Grille de Tarif OQN'!$B$2:$S$3603,AD$1,0)</f>
        <v>#N/A</v>
      </c>
      <c r="AE548" s="79" t="e">
        <f>VLOOKUP($S548,'Grille de Tarif OQN'!$B$2:$S$3603,AE$1,0)</f>
        <v>#N/A</v>
      </c>
      <c r="AF548" s="79" t="e">
        <f>VLOOKUP($S548,'Grille de Tarif OQN'!$B$2:$S$3603,AF$1,0)</f>
        <v>#N/A</v>
      </c>
      <c r="AG548" s="79" t="e">
        <f>VLOOKUP($S548,'Grille de Tarif OQN'!$B$2:$S$3603,AG$1,0)</f>
        <v>#N/A</v>
      </c>
      <c r="AH548" s="79" t="e">
        <f>VLOOKUP($S548,'Grille de Tarif OQN'!$B$2:$S$3603,AH$1,0)</f>
        <v>#N/A</v>
      </c>
      <c r="AI548" s="79" t="e">
        <f>VLOOKUP($S548,'Grille de Tarif OQN'!$B$2:$S$3603,AI$1,0)</f>
        <v>#N/A</v>
      </c>
      <c r="AJ548" s="79" t="e">
        <f>VLOOKUP($S548,'Grille de Tarif OQN'!$B$2:$S$3603,AJ$1,0)</f>
        <v>#N/A</v>
      </c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72"/>
      <c r="AV548"/>
      <c r="AW548"/>
      <c r="AX548"/>
      <c r="AY548"/>
      <c r="AZ548" s="96">
        <f t="shared" si="177"/>
        <v>0</v>
      </c>
      <c r="BA548" s="24" t="e">
        <f t="shared" si="178"/>
        <v>#N/A</v>
      </c>
      <c r="BB548" s="24" t="e">
        <f t="shared" si="179"/>
        <v>#N/A</v>
      </c>
      <c r="BC548" s="24" t="e">
        <f t="shared" si="172"/>
        <v>#N/A</v>
      </c>
      <c r="BD548" s="24" t="e">
        <f t="shared" si="173"/>
        <v>#N/A</v>
      </c>
      <c r="BE548"/>
      <c r="BF548" t="e">
        <f t="shared" si="180"/>
        <v>#N/A</v>
      </c>
      <c r="BG548" t="str">
        <f t="shared" si="181"/>
        <v>HDJ</v>
      </c>
      <c r="BH548" s="20" t="e">
        <f t="shared" si="182"/>
        <v>#N/A</v>
      </c>
      <c r="BI548" s="20" t="e">
        <f t="shared" si="183"/>
        <v>#N/A</v>
      </c>
      <c r="BJ548" s="20" t="e">
        <f t="shared" si="184"/>
        <v>#N/A</v>
      </c>
      <c r="BK548" s="20" t="e">
        <f t="shared" si="185"/>
        <v>#N/A</v>
      </c>
      <c r="BL548" s="20" t="e">
        <f t="shared" si="186"/>
        <v>#N/A</v>
      </c>
      <c r="BM548" s="20" t="e">
        <f t="shared" si="174"/>
        <v>#N/A</v>
      </c>
      <c r="BN548" s="20" t="e">
        <f t="shared" si="187"/>
        <v>#N/A</v>
      </c>
    </row>
    <row r="549" spans="1:66">
      <c r="A549" s="92"/>
      <c r="B549" s="90"/>
      <c r="C549" s="90"/>
      <c r="D549" s="93"/>
      <c r="E549" s="93"/>
      <c r="F549" s="93"/>
      <c r="G549" s="93"/>
      <c r="H549" s="93"/>
      <c r="I549" s="93"/>
      <c r="J549" s="93"/>
      <c r="K549" s="93"/>
      <c r="L549" s="92"/>
      <c r="M549" s="93"/>
      <c r="N549" s="91">
        <f t="shared" si="168"/>
        <v>0</v>
      </c>
      <c r="O549" s="91" t="str">
        <f t="shared" si="169"/>
        <v/>
      </c>
      <c r="P549" s="91" t="str">
        <f t="shared" si="170"/>
        <v/>
      </c>
      <c r="Q549" s="91" t="str">
        <f t="shared" si="171"/>
        <v>HDJ</v>
      </c>
      <c r="R549" s="82"/>
      <c r="S549" s="95">
        <f t="shared" si="175"/>
        <v>0</v>
      </c>
      <c r="T549" s="95">
        <f t="shared" si="176"/>
        <v>0</v>
      </c>
      <c r="U549" s="79" t="e">
        <f>VLOOKUP($S549,'Grille de Tarif OQN'!$B$2:$S$3603,U$1,0)</f>
        <v>#N/A</v>
      </c>
      <c r="V549" s="79" t="e">
        <f>VLOOKUP($S549,'Grille de Tarif OQN'!$B$2:$S$3603,V$1,0)</f>
        <v>#N/A</v>
      </c>
      <c r="W549" s="79" t="e">
        <f>VLOOKUP($S549,'Grille de Tarif OQN'!$B$2:$S$3603,W$1,0)</f>
        <v>#N/A</v>
      </c>
      <c r="X549" s="79" t="e">
        <f>VLOOKUP($S549,'Grille de Tarif OQN'!$B$2:$S$3603,X$1,0)</f>
        <v>#N/A</v>
      </c>
      <c r="Y549" s="79" t="e">
        <f>VLOOKUP($S549,'Grille de Tarif OQN'!$B$2:$S$3603,Y$1,0)</f>
        <v>#N/A</v>
      </c>
      <c r="Z549" s="79" t="e">
        <f>VLOOKUP($S549,'Grille de Tarif OQN'!$B$2:$S$3603,Z$1,0)</f>
        <v>#N/A</v>
      </c>
      <c r="AA549" s="79" t="e">
        <f>VLOOKUP($S549,'Grille de Tarif OQN'!$B$2:$S$3603,AA$1,0)</f>
        <v>#N/A</v>
      </c>
      <c r="AB549" s="79" t="e">
        <f>VLOOKUP($S549,'Grille de Tarif OQN'!$B$2:$S$3603,AB$1,0)</f>
        <v>#N/A</v>
      </c>
      <c r="AC549" s="79" t="e">
        <f>VLOOKUP($S549,'Grille de Tarif OQN'!$B$2:$S$3603,AC$1,0)</f>
        <v>#N/A</v>
      </c>
      <c r="AD549" s="79" t="e">
        <f>VLOOKUP($S549,'Grille de Tarif OQN'!$B$2:$S$3603,AD$1,0)</f>
        <v>#N/A</v>
      </c>
      <c r="AE549" s="79" t="e">
        <f>VLOOKUP($S549,'Grille de Tarif OQN'!$B$2:$S$3603,AE$1,0)</f>
        <v>#N/A</v>
      </c>
      <c r="AF549" s="79" t="e">
        <f>VLOOKUP($S549,'Grille de Tarif OQN'!$B$2:$S$3603,AF$1,0)</f>
        <v>#N/A</v>
      </c>
      <c r="AG549" s="79" t="e">
        <f>VLOOKUP($S549,'Grille de Tarif OQN'!$B$2:$S$3603,AG$1,0)</f>
        <v>#N/A</v>
      </c>
      <c r="AH549" s="79" t="e">
        <f>VLOOKUP($S549,'Grille de Tarif OQN'!$B$2:$S$3603,AH$1,0)</f>
        <v>#N/A</v>
      </c>
      <c r="AI549" s="79" t="e">
        <f>VLOOKUP($S549,'Grille de Tarif OQN'!$B$2:$S$3603,AI$1,0)</f>
        <v>#N/A</v>
      </c>
      <c r="AJ549" s="79" t="e">
        <f>VLOOKUP($S549,'Grille de Tarif OQN'!$B$2:$S$3603,AJ$1,0)</f>
        <v>#N/A</v>
      </c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72"/>
      <c r="AV549"/>
      <c r="AW549"/>
      <c r="AX549"/>
      <c r="AY549"/>
      <c r="AZ549" s="96">
        <f t="shared" si="177"/>
        <v>0</v>
      </c>
      <c r="BA549" s="24" t="e">
        <f t="shared" si="178"/>
        <v>#N/A</v>
      </c>
      <c r="BB549" s="24" t="e">
        <f t="shared" si="179"/>
        <v>#N/A</v>
      </c>
      <c r="BC549" s="24" t="e">
        <f t="shared" si="172"/>
        <v>#N/A</v>
      </c>
      <c r="BD549" s="24" t="e">
        <f t="shared" si="173"/>
        <v>#N/A</v>
      </c>
      <c r="BE549"/>
      <c r="BF549" t="e">
        <f t="shared" si="180"/>
        <v>#N/A</v>
      </c>
      <c r="BG549" t="str">
        <f t="shared" si="181"/>
        <v>HDJ</v>
      </c>
      <c r="BH549" s="20" t="e">
        <f t="shared" si="182"/>
        <v>#N/A</v>
      </c>
      <c r="BI549" s="20" t="e">
        <f t="shared" si="183"/>
        <v>#N/A</v>
      </c>
      <c r="BJ549" s="20" t="e">
        <f t="shared" si="184"/>
        <v>#N/A</v>
      </c>
      <c r="BK549" s="20" t="e">
        <f t="shared" si="185"/>
        <v>#N/A</v>
      </c>
      <c r="BL549" s="20" t="e">
        <f t="shared" si="186"/>
        <v>#N/A</v>
      </c>
      <c r="BM549" s="20" t="e">
        <f t="shared" si="174"/>
        <v>#N/A</v>
      </c>
      <c r="BN549" s="20" t="e">
        <f t="shared" si="187"/>
        <v>#N/A</v>
      </c>
    </row>
    <row r="550" spans="1:66">
      <c r="A550" s="92"/>
      <c r="B550" s="90"/>
      <c r="C550" s="90"/>
      <c r="D550" s="93"/>
      <c r="E550" s="93"/>
      <c r="F550" s="93"/>
      <c r="G550" s="93"/>
      <c r="H550" s="93"/>
      <c r="I550" s="93"/>
      <c r="J550" s="93"/>
      <c r="K550" s="93"/>
      <c r="L550" s="92"/>
      <c r="M550" s="93"/>
      <c r="N550" s="91">
        <f t="shared" si="168"/>
        <v>0</v>
      </c>
      <c r="O550" s="91" t="str">
        <f t="shared" si="169"/>
        <v/>
      </c>
      <c r="P550" s="91" t="str">
        <f t="shared" si="170"/>
        <v/>
      </c>
      <c r="Q550" s="91" t="str">
        <f t="shared" si="171"/>
        <v>HDJ</v>
      </c>
      <c r="R550" s="82"/>
      <c r="S550" s="95">
        <f t="shared" si="175"/>
        <v>0</v>
      </c>
      <c r="T550" s="95">
        <f t="shared" si="176"/>
        <v>0</v>
      </c>
      <c r="U550" s="79" t="e">
        <f>VLOOKUP($S550,'Grille de Tarif OQN'!$B$2:$S$3603,U$1,0)</f>
        <v>#N/A</v>
      </c>
      <c r="V550" s="79" t="e">
        <f>VLOOKUP($S550,'Grille de Tarif OQN'!$B$2:$S$3603,V$1,0)</f>
        <v>#N/A</v>
      </c>
      <c r="W550" s="79" t="e">
        <f>VLOOKUP($S550,'Grille de Tarif OQN'!$B$2:$S$3603,W$1,0)</f>
        <v>#N/A</v>
      </c>
      <c r="X550" s="79" t="e">
        <f>VLOOKUP($S550,'Grille de Tarif OQN'!$B$2:$S$3603,X$1,0)</f>
        <v>#N/A</v>
      </c>
      <c r="Y550" s="79" t="e">
        <f>VLOOKUP($S550,'Grille de Tarif OQN'!$B$2:$S$3603,Y$1,0)</f>
        <v>#N/A</v>
      </c>
      <c r="Z550" s="79" t="e">
        <f>VLOOKUP($S550,'Grille de Tarif OQN'!$B$2:$S$3603,Z$1,0)</f>
        <v>#N/A</v>
      </c>
      <c r="AA550" s="79" t="e">
        <f>VLOOKUP($S550,'Grille de Tarif OQN'!$B$2:$S$3603,AA$1,0)</f>
        <v>#N/A</v>
      </c>
      <c r="AB550" s="79" t="e">
        <f>VLOOKUP($S550,'Grille de Tarif OQN'!$B$2:$S$3603,AB$1,0)</f>
        <v>#N/A</v>
      </c>
      <c r="AC550" s="79" t="e">
        <f>VLOOKUP($S550,'Grille de Tarif OQN'!$B$2:$S$3603,AC$1,0)</f>
        <v>#N/A</v>
      </c>
      <c r="AD550" s="79" t="e">
        <f>VLOOKUP($S550,'Grille de Tarif OQN'!$B$2:$S$3603,AD$1,0)</f>
        <v>#N/A</v>
      </c>
      <c r="AE550" s="79" t="e">
        <f>VLOOKUP($S550,'Grille de Tarif OQN'!$B$2:$S$3603,AE$1,0)</f>
        <v>#N/A</v>
      </c>
      <c r="AF550" s="79" t="e">
        <f>VLOOKUP($S550,'Grille de Tarif OQN'!$B$2:$S$3603,AF$1,0)</f>
        <v>#N/A</v>
      </c>
      <c r="AG550" s="79" t="e">
        <f>VLOOKUP($S550,'Grille de Tarif OQN'!$B$2:$S$3603,AG$1,0)</f>
        <v>#N/A</v>
      </c>
      <c r="AH550" s="79" t="e">
        <f>VLOOKUP($S550,'Grille de Tarif OQN'!$B$2:$S$3603,AH$1,0)</f>
        <v>#N/A</v>
      </c>
      <c r="AI550" s="79" t="e">
        <f>VLOOKUP($S550,'Grille de Tarif OQN'!$B$2:$S$3603,AI$1,0)</f>
        <v>#N/A</v>
      </c>
      <c r="AJ550" s="79" t="e">
        <f>VLOOKUP($S550,'Grille de Tarif OQN'!$B$2:$S$3603,AJ$1,0)</f>
        <v>#N/A</v>
      </c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72"/>
      <c r="AV550"/>
      <c r="AW550"/>
      <c r="AX550"/>
      <c r="AY550"/>
      <c r="AZ550" s="96">
        <f t="shared" si="177"/>
        <v>0</v>
      </c>
      <c r="BA550" s="24" t="e">
        <f t="shared" si="178"/>
        <v>#N/A</v>
      </c>
      <c r="BB550" s="24" t="e">
        <f t="shared" si="179"/>
        <v>#N/A</v>
      </c>
      <c r="BC550" s="24" t="e">
        <f t="shared" si="172"/>
        <v>#N/A</v>
      </c>
      <c r="BD550" s="24" t="e">
        <f t="shared" si="173"/>
        <v>#N/A</v>
      </c>
      <c r="BE550"/>
      <c r="BF550" t="e">
        <f t="shared" si="180"/>
        <v>#N/A</v>
      </c>
      <c r="BG550" t="str">
        <f t="shared" si="181"/>
        <v>HDJ</v>
      </c>
      <c r="BH550" s="20" t="e">
        <f t="shared" si="182"/>
        <v>#N/A</v>
      </c>
      <c r="BI550" s="20" t="e">
        <f t="shared" si="183"/>
        <v>#N/A</v>
      </c>
      <c r="BJ550" s="20" t="e">
        <f t="shared" si="184"/>
        <v>#N/A</v>
      </c>
      <c r="BK550" s="20" t="e">
        <f t="shared" si="185"/>
        <v>#N/A</v>
      </c>
      <c r="BL550" s="20" t="e">
        <f t="shared" si="186"/>
        <v>#N/A</v>
      </c>
      <c r="BM550" s="20" t="e">
        <f t="shared" si="174"/>
        <v>#N/A</v>
      </c>
      <c r="BN550" s="20" t="e">
        <f t="shared" si="187"/>
        <v>#N/A</v>
      </c>
    </row>
    <row r="551" spans="1:66">
      <c r="A551" s="92"/>
      <c r="B551" s="90"/>
      <c r="C551" s="90"/>
      <c r="D551" s="93"/>
      <c r="E551" s="93"/>
      <c r="F551" s="93"/>
      <c r="G551" s="93"/>
      <c r="H551" s="93"/>
      <c r="I551" s="93"/>
      <c r="J551" s="93"/>
      <c r="K551" s="93"/>
      <c r="L551" s="92"/>
      <c r="M551" s="93"/>
      <c r="N551" s="91">
        <f t="shared" si="168"/>
        <v>0</v>
      </c>
      <c r="O551" s="91" t="str">
        <f t="shared" si="169"/>
        <v/>
      </c>
      <c r="P551" s="91" t="str">
        <f t="shared" si="170"/>
        <v/>
      </c>
      <c r="Q551" s="91" t="str">
        <f t="shared" si="171"/>
        <v>HDJ</v>
      </c>
      <c r="R551" s="82"/>
      <c r="S551" s="95">
        <f t="shared" si="175"/>
        <v>0</v>
      </c>
      <c r="T551" s="95">
        <f t="shared" si="176"/>
        <v>0</v>
      </c>
      <c r="U551" s="79" t="e">
        <f>VLOOKUP($S551,'Grille de Tarif OQN'!$B$2:$S$3603,U$1,0)</f>
        <v>#N/A</v>
      </c>
      <c r="V551" s="79" t="e">
        <f>VLOOKUP($S551,'Grille de Tarif OQN'!$B$2:$S$3603,V$1,0)</f>
        <v>#N/A</v>
      </c>
      <c r="W551" s="79" t="e">
        <f>VLOOKUP($S551,'Grille de Tarif OQN'!$B$2:$S$3603,W$1,0)</f>
        <v>#N/A</v>
      </c>
      <c r="X551" s="79" t="e">
        <f>VLOOKUP($S551,'Grille de Tarif OQN'!$B$2:$S$3603,X$1,0)</f>
        <v>#N/A</v>
      </c>
      <c r="Y551" s="79" t="e">
        <f>VLOOKUP($S551,'Grille de Tarif OQN'!$B$2:$S$3603,Y$1,0)</f>
        <v>#N/A</v>
      </c>
      <c r="Z551" s="79" t="e">
        <f>VLOOKUP($S551,'Grille de Tarif OQN'!$B$2:$S$3603,Z$1,0)</f>
        <v>#N/A</v>
      </c>
      <c r="AA551" s="79" t="e">
        <f>VLOOKUP($S551,'Grille de Tarif OQN'!$B$2:$S$3603,AA$1,0)</f>
        <v>#N/A</v>
      </c>
      <c r="AB551" s="79" t="e">
        <f>VLOOKUP($S551,'Grille de Tarif OQN'!$B$2:$S$3603,AB$1,0)</f>
        <v>#N/A</v>
      </c>
      <c r="AC551" s="79" t="e">
        <f>VLOOKUP($S551,'Grille de Tarif OQN'!$B$2:$S$3603,AC$1,0)</f>
        <v>#N/A</v>
      </c>
      <c r="AD551" s="79" t="e">
        <f>VLOOKUP($S551,'Grille de Tarif OQN'!$B$2:$S$3603,AD$1,0)</f>
        <v>#N/A</v>
      </c>
      <c r="AE551" s="79" t="e">
        <f>VLOOKUP($S551,'Grille de Tarif OQN'!$B$2:$S$3603,AE$1,0)</f>
        <v>#N/A</v>
      </c>
      <c r="AF551" s="79" t="e">
        <f>VLOOKUP($S551,'Grille de Tarif OQN'!$B$2:$S$3603,AF$1,0)</f>
        <v>#N/A</v>
      </c>
      <c r="AG551" s="79" t="e">
        <f>VLOOKUP($S551,'Grille de Tarif OQN'!$B$2:$S$3603,AG$1,0)</f>
        <v>#N/A</v>
      </c>
      <c r="AH551" s="79" t="e">
        <f>VLOOKUP($S551,'Grille de Tarif OQN'!$B$2:$S$3603,AH$1,0)</f>
        <v>#N/A</v>
      </c>
      <c r="AI551" s="79" t="e">
        <f>VLOOKUP($S551,'Grille de Tarif OQN'!$B$2:$S$3603,AI$1,0)</f>
        <v>#N/A</v>
      </c>
      <c r="AJ551" s="79" t="e">
        <f>VLOOKUP($S551,'Grille de Tarif OQN'!$B$2:$S$3603,AJ$1,0)</f>
        <v>#N/A</v>
      </c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72"/>
      <c r="AV551"/>
      <c r="AW551"/>
      <c r="AX551"/>
      <c r="AY551"/>
      <c r="AZ551" s="96">
        <f t="shared" si="177"/>
        <v>0</v>
      </c>
      <c r="BA551" s="24" t="e">
        <f t="shared" si="178"/>
        <v>#N/A</v>
      </c>
      <c r="BB551" s="24" t="e">
        <f t="shared" si="179"/>
        <v>#N/A</v>
      </c>
      <c r="BC551" s="24" t="e">
        <f t="shared" si="172"/>
        <v>#N/A</v>
      </c>
      <c r="BD551" s="24" t="e">
        <f t="shared" si="173"/>
        <v>#N/A</v>
      </c>
      <c r="BE551"/>
      <c r="BF551" t="e">
        <f t="shared" si="180"/>
        <v>#N/A</v>
      </c>
      <c r="BG551" t="str">
        <f t="shared" si="181"/>
        <v>HDJ</v>
      </c>
      <c r="BH551" s="20" t="e">
        <f t="shared" si="182"/>
        <v>#N/A</v>
      </c>
      <c r="BI551" s="20" t="e">
        <f t="shared" si="183"/>
        <v>#N/A</v>
      </c>
      <c r="BJ551" s="20" t="e">
        <f t="shared" si="184"/>
        <v>#N/A</v>
      </c>
      <c r="BK551" s="20" t="e">
        <f t="shared" si="185"/>
        <v>#N/A</v>
      </c>
      <c r="BL551" s="20" t="e">
        <f t="shared" si="186"/>
        <v>#N/A</v>
      </c>
      <c r="BM551" s="20" t="e">
        <f t="shared" si="174"/>
        <v>#N/A</v>
      </c>
      <c r="BN551" s="20" t="e">
        <f t="shared" si="187"/>
        <v>#N/A</v>
      </c>
    </row>
    <row r="552" spans="1:66">
      <c r="A552" s="92"/>
      <c r="B552" s="90"/>
      <c r="C552" s="90"/>
      <c r="D552" s="93"/>
      <c r="E552" s="93"/>
      <c r="F552" s="93"/>
      <c r="G552" s="93"/>
      <c r="H552" s="93"/>
      <c r="I552" s="93"/>
      <c r="J552" s="93"/>
      <c r="K552" s="93"/>
      <c r="L552" s="92"/>
      <c r="M552" s="93"/>
      <c r="N552" s="91">
        <f t="shared" si="168"/>
        <v>0</v>
      </c>
      <c r="O552" s="91" t="str">
        <f t="shared" si="169"/>
        <v/>
      </c>
      <c r="P552" s="91" t="str">
        <f t="shared" si="170"/>
        <v/>
      </c>
      <c r="Q552" s="91" t="str">
        <f t="shared" si="171"/>
        <v>HDJ</v>
      </c>
      <c r="R552" s="82"/>
      <c r="S552" s="95">
        <f t="shared" si="175"/>
        <v>0</v>
      </c>
      <c r="T552" s="95">
        <f t="shared" si="176"/>
        <v>0</v>
      </c>
      <c r="U552" s="79" t="e">
        <f>VLOOKUP($S552,'Grille de Tarif OQN'!$B$2:$S$3603,U$1,0)</f>
        <v>#N/A</v>
      </c>
      <c r="V552" s="79" t="e">
        <f>VLOOKUP($S552,'Grille de Tarif OQN'!$B$2:$S$3603,V$1,0)</f>
        <v>#N/A</v>
      </c>
      <c r="W552" s="79" t="e">
        <f>VLOOKUP($S552,'Grille de Tarif OQN'!$B$2:$S$3603,W$1,0)</f>
        <v>#N/A</v>
      </c>
      <c r="X552" s="79" t="e">
        <f>VLOOKUP($S552,'Grille de Tarif OQN'!$B$2:$S$3603,X$1,0)</f>
        <v>#N/A</v>
      </c>
      <c r="Y552" s="79" t="e">
        <f>VLOOKUP($S552,'Grille de Tarif OQN'!$B$2:$S$3603,Y$1,0)</f>
        <v>#N/A</v>
      </c>
      <c r="Z552" s="79" t="e">
        <f>VLOOKUP($S552,'Grille de Tarif OQN'!$B$2:$S$3603,Z$1,0)</f>
        <v>#N/A</v>
      </c>
      <c r="AA552" s="79" t="e">
        <f>VLOOKUP($S552,'Grille de Tarif OQN'!$B$2:$S$3603,AA$1,0)</f>
        <v>#N/A</v>
      </c>
      <c r="AB552" s="79" t="e">
        <f>VLOOKUP($S552,'Grille de Tarif OQN'!$B$2:$S$3603,AB$1,0)</f>
        <v>#N/A</v>
      </c>
      <c r="AC552" s="79" t="e">
        <f>VLOOKUP($S552,'Grille de Tarif OQN'!$B$2:$S$3603,AC$1,0)</f>
        <v>#N/A</v>
      </c>
      <c r="AD552" s="79" t="e">
        <f>VLOOKUP($S552,'Grille de Tarif OQN'!$B$2:$S$3603,AD$1,0)</f>
        <v>#N/A</v>
      </c>
      <c r="AE552" s="79" t="e">
        <f>VLOOKUP($S552,'Grille de Tarif OQN'!$B$2:$S$3603,AE$1,0)</f>
        <v>#N/A</v>
      </c>
      <c r="AF552" s="79" t="e">
        <f>VLOOKUP($S552,'Grille de Tarif OQN'!$B$2:$S$3603,AF$1,0)</f>
        <v>#N/A</v>
      </c>
      <c r="AG552" s="79" t="e">
        <f>VLOOKUP($S552,'Grille de Tarif OQN'!$B$2:$S$3603,AG$1,0)</f>
        <v>#N/A</v>
      </c>
      <c r="AH552" s="79" t="e">
        <f>VLOOKUP($S552,'Grille de Tarif OQN'!$B$2:$S$3603,AH$1,0)</f>
        <v>#N/A</v>
      </c>
      <c r="AI552" s="79" t="e">
        <f>VLOOKUP($S552,'Grille de Tarif OQN'!$B$2:$S$3603,AI$1,0)</f>
        <v>#N/A</v>
      </c>
      <c r="AJ552" s="79" t="e">
        <f>VLOOKUP($S552,'Grille de Tarif OQN'!$B$2:$S$3603,AJ$1,0)</f>
        <v>#N/A</v>
      </c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72"/>
      <c r="AV552"/>
      <c r="AW552"/>
      <c r="AX552"/>
      <c r="AY552"/>
      <c r="AZ552" s="96">
        <f t="shared" si="177"/>
        <v>0</v>
      </c>
      <c r="BA552" s="24" t="e">
        <f t="shared" si="178"/>
        <v>#N/A</v>
      </c>
      <c r="BB552" s="24" t="e">
        <f t="shared" si="179"/>
        <v>#N/A</v>
      </c>
      <c r="BC552" s="24" t="e">
        <f t="shared" si="172"/>
        <v>#N/A</v>
      </c>
      <c r="BD552" s="24" t="e">
        <f t="shared" si="173"/>
        <v>#N/A</v>
      </c>
      <c r="BE552"/>
      <c r="BF552" t="e">
        <f t="shared" si="180"/>
        <v>#N/A</v>
      </c>
      <c r="BG552" t="str">
        <f t="shared" si="181"/>
        <v>HDJ</v>
      </c>
      <c r="BH552" s="20" t="e">
        <f t="shared" si="182"/>
        <v>#N/A</v>
      </c>
      <c r="BI552" s="20" t="e">
        <f t="shared" si="183"/>
        <v>#N/A</v>
      </c>
      <c r="BJ552" s="20" t="e">
        <f t="shared" si="184"/>
        <v>#N/A</v>
      </c>
      <c r="BK552" s="20" t="e">
        <f t="shared" si="185"/>
        <v>#N/A</v>
      </c>
      <c r="BL552" s="20" t="e">
        <f t="shared" si="186"/>
        <v>#N/A</v>
      </c>
      <c r="BM552" s="20" t="e">
        <f t="shared" si="174"/>
        <v>#N/A</v>
      </c>
      <c r="BN552" s="20" t="e">
        <f t="shared" si="187"/>
        <v>#N/A</v>
      </c>
    </row>
    <row r="553" spans="1:66">
      <c r="A553" s="92"/>
      <c r="B553" s="90"/>
      <c r="C553" s="90"/>
      <c r="D553" s="93"/>
      <c r="E553" s="93"/>
      <c r="F553" s="93"/>
      <c r="G553" s="93"/>
      <c r="H553" s="93"/>
      <c r="I553" s="93"/>
      <c r="J553" s="93"/>
      <c r="K553" s="93"/>
      <c r="L553" s="92"/>
      <c r="M553" s="93"/>
      <c r="N553" s="91">
        <f t="shared" si="168"/>
        <v>0</v>
      </c>
      <c r="O553" s="91" t="str">
        <f t="shared" si="169"/>
        <v/>
      </c>
      <c r="P553" s="91" t="str">
        <f t="shared" si="170"/>
        <v/>
      </c>
      <c r="Q553" s="91" t="str">
        <f t="shared" si="171"/>
        <v>HDJ</v>
      </c>
      <c r="R553" s="82"/>
      <c r="S553" s="95">
        <f t="shared" si="175"/>
        <v>0</v>
      </c>
      <c r="T553" s="95">
        <f t="shared" si="176"/>
        <v>0</v>
      </c>
      <c r="U553" s="79" t="e">
        <f>VLOOKUP($S553,'Grille de Tarif OQN'!$B$2:$S$3603,U$1,0)</f>
        <v>#N/A</v>
      </c>
      <c r="V553" s="79" t="e">
        <f>VLOOKUP($S553,'Grille de Tarif OQN'!$B$2:$S$3603,V$1,0)</f>
        <v>#N/A</v>
      </c>
      <c r="W553" s="79" t="e">
        <f>VLOOKUP($S553,'Grille de Tarif OQN'!$B$2:$S$3603,W$1,0)</f>
        <v>#N/A</v>
      </c>
      <c r="X553" s="79" t="e">
        <f>VLOOKUP($S553,'Grille de Tarif OQN'!$B$2:$S$3603,X$1,0)</f>
        <v>#N/A</v>
      </c>
      <c r="Y553" s="79" t="e">
        <f>VLOOKUP($S553,'Grille de Tarif OQN'!$B$2:$S$3603,Y$1,0)</f>
        <v>#N/A</v>
      </c>
      <c r="Z553" s="79" t="e">
        <f>VLOOKUP($S553,'Grille de Tarif OQN'!$B$2:$S$3603,Z$1,0)</f>
        <v>#N/A</v>
      </c>
      <c r="AA553" s="79" t="e">
        <f>VLOOKUP($S553,'Grille de Tarif OQN'!$B$2:$S$3603,AA$1,0)</f>
        <v>#N/A</v>
      </c>
      <c r="AB553" s="79" t="e">
        <f>VLOOKUP($S553,'Grille de Tarif OQN'!$B$2:$S$3603,AB$1,0)</f>
        <v>#N/A</v>
      </c>
      <c r="AC553" s="79" t="e">
        <f>VLOOKUP($S553,'Grille de Tarif OQN'!$B$2:$S$3603,AC$1,0)</f>
        <v>#N/A</v>
      </c>
      <c r="AD553" s="79" t="e">
        <f>VLOOKUP($S553,'Grille de Tarif OQN'!$B$2:$S$3603,AD$1,0)</f>
        <v>#N/A</v>
      </c>
      <c r="AE553" s="79" t="e">
        <f>VLOOKUP($S553,'Grille de Tarif OQN'!$B$2:$S$3603,AE$1,0)</f>
        <v>#N/A</v>
      </c>
      <c r="AF553" s="79" t="e">
        <f>VLOOKUP($S553,'Grille de Tarif OQN'!$B$2:$S$3603,AF$1,0)</f>
        <v>#N/A</v>
      </c>
      <c r="AG553" s="79" t="e">
        <f>VLOOKUP($S553,'Grille de Tarif OQN'!$B$2:$S$3603,AG$1,0)</f>
        <v>#N/A</v>
      </c>
      <c r="AH553" s="79" t="e">
        <f>VLOOKUP($S553,'Grille de Tarif OQN'!$B$2:$S$3603,AH$1,0)</f>
        <v>#N/A</v>
      </c>
      <c r="AI553" s="79" t="e">
        <f>VLOOKUP($S553,'Grille de Tarif OQN'!$B$2:$S$3603,AI$1,0)</f>
        <v>#N/A</v>
      </c>
      <c r="AJ553" s="79" t="e">
        <f>VLOOKUP($S553,'Grille de Tarif OQN'!$B$2:$S$3603,AJ$1,0)</f>
        <v>#N/A</v>
      </c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72"/>
      <c r="AV553"/>
      <c r="AW553"/>
      <c r="AX553"/>
      <c r="AY553"/>
      <c r="AZ553" s="96">
        <f t="shared" si="177"/>
        <v>0</v>
      </c>
      <c r="BA553" s="24" t="e">
        <f t="shared" si="178"/>
        <v>#N/A</v>
      </c>
      <c r="BB553" s="24" t="e">
        <f t="shared" si="179"/>
        <v>#N/A</v>
      </c>
      <c r="BC553" s="24" t="e">
        <f t="shared" si="172"/>
        <v>#N/A</v>
      </c>
      <c r="BD553" s="24" t="e">
        <f t="shared" si="173"/>
        <v>#N/A</v>
      </c>
      <c r="BE553"/>
      <c r="BF553" t="e">
        <f t="shared" si="180"/>
        <v>#N/A</v>
      </c>
      <c r="BG553" t="str">
        <f t="shared" si="181"/>
        <v>HDJ</v>
      </c>
      <c r="BH553" s="20" t="e">
        <f t="shared" si="182"/>
        <v>#N/A</v>
      </c>
      <c r="BI553" s="20" t="e">
        <f t="shared" si="183"/>
        <v>#N/A</v>
      </c>
      <c r="BJ553" s="20" t="e">
        <f t="shared" si="184"/>
        <v>#N/A</v>
      </c>
      <c r="BK553" s="20" t="e">
        <f t="shared" si="185"/>
        <v>#N/A</v>
      </c>
      <c r="BL553" s="20" t="e">
        <f t="shared" si="186"/>
        <v>#N/A</v>
      </c>
      <c r="BM553" s="20" t="e">
        <f t="shared" si="174"/>
        <v>#N/A</v>
      </c>
      <c r="BN553" s="20" t="e">
        <f t="shared" si="187"/>
        <v>#N/A</v>
      </c>
    </row>
    <row r="554" spans="1:66">
      <c r="A554" s="92"/>
      <c r="B554" s="90"/>
      <c r="C554" s="90"/>
      <c r="D554" s="93"/>
      <c r="E554" s="93"/>
      <c r="F554" s="93"/>
      <c r="G554" s="93"/>
      <c r="H554" s="93"/>
      <c r="I554" s="93"/>
      <c r="J554" s="93"/>
      <c r="K554" s="93"/>
      <c r="L554" s="92"/>
      <c r="M554" s="93"/>
      <c r="N554" s="91">
        <f t="shared" si="168"/>
        <v>0</v>
      </c>
      <c r="O554" s="91" t="str">
        <f t="shared" si="169"/>
        <v/>
      </c>
      <c r="P554" s="91" t="str">
        <f t="shared" si="170"/>
        <v/>
      </c>
      <c r="Q554" s="91" t="str">
        <f t="shared" si="171"/>
        <v>HDJ</v>
      </c>
      <c r="R554" s="82"/>
      <c r="S554" s="95">
        <f t="shared" si="175"/>
        <v>0</v>
      </c>
      <c r="T554" s="95">
        <f t="shared" si="176"/>
        <v>0</v>
      </c>
      <c r="U554" s="79" t="e">
        <f>VLOOKUP($S554,'Grille de Tarif OQN'!$B$2:$S$3603,U$1,0)</f>
        <v>#N/A</v>
      </c>
      <c r="V554" s="79" t="e">
        <f>VLOOKUP($S554,'Grille de Tarif OQN'!$B$2:$S$3603,V$1,0)</f>
        <v>#N/A</v>
      </c>
      <c r="W554" s="79" t="e">
        <f>VLOOKUP($S554,'Grille de Tarif OQN'!$B$2:$S$3603,W$1,0)</f>
        <v>#N/A</v>
      </c>
      <c r="X554" s="79" t="e">
        <f>VLOOKUP($S554,'Grille de Tarif OQN'!$B$2:$S$3603,X$1,0)</f>
        <v>#N/A</v>
      </c>
      <c r="Y554" s="79" t="e">
        <f>VLOOKUP($S554,'Grille de Tarif OQN'!$B$2:$S$3603,Y$1,0)</f>
        <v>#N/A</v>
      </c>
      <c r="Z554" s="79" t="e">
        <f>VLOOKUP($S554,'Grille de Tarif OQN'!$B$2:$S$3603,Z$1,0)</f>
        <v>#N/A</v>
      </c>
      <c r="AA554" s="79" t="e">
        <f>VLOOKUP($S554,'Grille de Tarif OQN'!$B$2:$S$3603,AA$1,0)</f>
        <v>#N/A</v>
      </c>
      <c r="AB554" s="79" t="e">
        <f>VLOOKUP($S554,'Grille de Tarif OQN'!$B$2:$S$3603,AB$1,0)</f>
        <v>#N/A</v>
      </c>
      <c r="AC554" s="79" t="e">
        <f>VLOOKUP($S554,'Grille de Tarif OQN'!$B$2:$S$3603,AC$1,0)</f>
        <v>#N/A</v>
      </c>
      <c r="AD554" s="79" t="e">
        <f>VLOOKUP($S554,'Grille de Tarif OQN'!$B$2:$S$3603,AD$1,0)</f>
        <v>#N/A</v>
      </c>
      <c r="AE554" s="79" t="e">
        <f>VLOOKUP($S554,'Grille de Tarif OQN'!$B$2:$S$3603,AE$1,0)</f>
        <v>#N/A</v>
      </c>
      <c r="AF554" s="79" t="e">
        <f>VLOOKUP($S554,'Grille de Tarif OQN'!$B$2:$S$3603,AF$1,0)</f>
        <v>#N/A</v>
      </c>
      <c r="AG554" s="79" t="e">
        <f>VLOOKUP($S554,'Grille de Tarif OQN'!$B$2:$S$3603,AG$1,0)</f>
        <v>#N/A</v>
      </c>
      <c r="AH554" s="79" t="e">
        <f>VLOOKUP($S554,'Grille de Tarif OQN'!$B$2:$S$3603,AH$1,0)</f>
        <v>#N/A</v>
      </c>
      <c r="AI554" s="79" t="e">
        <f>VLOOKUP($S554,'Grille de Tarif OQN'!$B$2:$S$3603,AI$1,0)</f>
        <v>#N/A</v>
      </c>
      <c r="AJ554" s="79" t="e">
        <f>VLOOKUP($S554,'Grille de Tarif OQN'!$B$2:$S$3603,AJ$1,0)</f>
        <v>#N/A</v>
      </c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72"/>
      <c r="AV554"/>
      <c r="AW554"/>
      <c r="AX554"/>
      <c r="AY554"/>
      <c r="AZ554" s="96">
        <f t="shared" si="177"/>
        <v>0</v>
      </c>
      <c r="BA554" s="24" t="e">
        <f t="shared" si="178"/>
        <v>#N/A</v>
      </c>
      <c r="BB554" s="24" t="e">
        <f t="shared" si="179"/>
        <v>#N/A</v>
      </c>
      <c r="BC554" s="24" t="e">
        <f t="shared" si="172"/>
        <v>#N/A</v>
      </c>
      <c r="BD554" s="24" t="e">
        <f t="shared" si="173"/>
        <v>#N/A</v>
      </c>
      <c r="BE554"/>
      <c r="BF554" t="e">
        <f t="shared" si="180"/>
        <v>#N/A</v>
      </c>
      <c r="BG554" t="str">
        <f t="shared" si="181"/>
        <v>HDJ</v>
      </c>
      <c r="BH554" s="20" t="e">
        <f t="shared" si="182"/>
        <v>#N/A</v>
      </c>
      <c r="BI554" s="20" t="e">
        <f t="shared" si="183"/>
        <v>#N/A</v>
      </c>
      <c r="BJ554" s="20" t="e">
        <f t="shared" si="184"/>
        <v>#N/A</v>
      </c>
      <c r="BK554" s="20" t="e">
        <f t="shared" si="185"/>
        <v>#N/A</v>
      </c>
      <c r="BL554" s="20" t="e">
        <f t="shared" si="186"/>
        <v>#N/A</v>
      </c>
      <c r="BM554" s="20" t="e">
        <f t="shared" si="174"/>
        <v>#N/A</v>
      </c>
      <c r="BN554" s="20" t="e">
        <f t="shared" si="187"/>
        <v>#N/A</v>
      </c>
    </row>
    <row r="555" spans="1:66">
      <c r="A555" s="92"/>
      <c r="B555" s="90"/>
      <c r="C555" s="90"/>
      <c r="D555" s="93"/>
      <c r="E555" s="93"/>
      <c r="F555" s="93"/>
      <c r="G555" s="93"/>
      <c r="H555" s="93"/>
      <c r="I555" s="93"/>
      <c r="J555" s="93"/>
      <c r="K555" s="93"/>
      <c r="L555" s="92"/>
      <c r="M555" s="93"/>
      <c r="N555" s="91">
        <f t="shared" si="168"/>
        <v>0</v>
      </c>
      <c r="O555" s="91" t="str">
        <f t="shared" si="169"/>
        <v/>
      </c>
      <c r="P555" s="91" t="str">
        <f t="shared" si="170"/>
        <v/>
      </c>
      <c r="Q555" s="91" t="str">
        <f t="shared" si="171"/>
        <v>HDJ</v>
      </c>
      <c r="R555" s="82"/>
      <c r="S555" s="95">
        <f t="shared" si="175"/>
        <v>0</v>
      </c>
      <c r="T555" s="95">
        <f t="shared" si="176"/>
        <v>0</v>
      </c>
      <c r="U555" s="79" t="e">
        <f>VLOOKUP($S555,'Grille de Tarif OQN'!$B$2:$S$3603,U$1,0)</f>
        <v>#N/A</v>
      </c>
      <c r="V555" s="79" t="e">
        <f>VLOOKUP($S555,'Grille de Tarif OQN'!$B$2:$S$3603,V$1,0)</f>
        <v>#N/A</v>
      </c>
      <c r="W555" s="79" t="e">
        <f>VLOOKUP($S555,'Grille de Tarif OQN'!$B$2:$S$3603,W$1,0)</f>
        <v>#N/A</v>
      </c>
      <c r="X555" s="79" t="e">
        <f>VLOOKUP($S555,'Grille de Tarif OQN'!$B$2:$S$3603,X$1,0)</f>
        <v>#N/A</v>
      </c>
      <c r="Y555" s="79" t="e">
        <f>VLOOKUP($S555,'Grille de Tarif OQN'!$B$2:$S$3603,Y$1,0)</f>
        <v>#N/A</v>
      </c>
      <c r="Z555" s="79" t="e">
        <f>VLOOKUP($S555,'Grille de Tarif OQN'!$B$2:$S$3603,Z$1,0)</f>
        <v>#N/A</v>
      </c>
      <c r="AA555" s="79" t="e">
        <f>VLOOKUP($S555,'Grille de Tarif OQN'!$B$2:$S$3603,AA$1,0)</f>
        <v>#N/A</v>
      </c>
      <c r="AB555" s="79" t="e">
        <f>VLOOKUP($S555,'Grille de Tarif OQN'!$B$2:$S$3603,AB$1,0)</f>
        <v>#N/A</v>
      </c>
      <c r="AC555" s="79" t="e">
        <f>VLOOKUP($S555,'Grille de Tarif OQN'!$B$2:$S$3603,AC$1,0)</f>
        <v>#N/A</v>
      </c>
      <c r="AD555" s="79" t="e">
        <f>VLOOKUP($S555,'Grille de Tarif OQN'!$B$2:$S$3603,AD$1,0)</f>
        <v>#N/A</v>
      </c>
      <c r="AE555" s="79" t="e">
        <f>VLOOKUP($S555,'Grille de Tarif OQN'!$B$2:$S$3603,AE$1,0)</f>
        <v>#N/A</v>
      </c>
      <c r="AF555" s="79" t="e">
        <f>VLOOKUP($S555,'Grille de Tarif OQN'!$B$2:$S$3603,AF$1,0)</f>
        <v>#N/A</v>
      </c>
      <c r="AG555" s="79" t="e">
        <f>VLOOKUP($S555,'Grille de Tarif OQN'!$B$2:$S$3603,AG$1,0)</f>
        <v>#N/A</v>
      </c>
      <c r="AH555" s="79" t="e">
        <f>VLOOKUP($S555,'Grille de Tarif OQN'!$B$2:$S$3603,AH$1,0)</f>
        <v>#N/A</v>
      </c>
      <c r="AI555" s="79" t="e">
        <f>VLOOKUP($S555,'Grille de Tarif OQN'!$B$2:$S$3603,AI$1,0)</f>
        <v>#N/A</v>
      </c>
      <c r="AJ555" s="79" t="e">
        <f>VLOOKUP($S555,'Grille de Tarif OQN'!$B$2:$S$3603,AJ$1,0)</f>
        <v>#N/A</v>
      </c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72"/>
      <c r="AV555"/>
      <c r="AW555"/>
      <c r="AX555"/>
      <c r="AY555"/>
      <c r="AZ555" s="96">
        <f t="shared" si="177"/>
        <v>0</v>
      </c>
      <c r="BA555" s="24" t="e">
        <f t="shared" si="178"/>
        <v>#N/A</v>
      </c>
      <c r="BB555" s="24" t="e">
        <f t="shared" si="179"/>
        <v>#N/A</v>
      </c>
      <c r="BC555" s="24" t="e">
        <f t="shared" si="172"/>
        <v>#N/A</v>
      </c>
      <c r="BD555" s="24" t="e">
        <f t="shared" si="173"/>
        <v>#N/A</v>
      </c>
      <c r="BE555"/>
      <c r="BF555" t="e">
        <f t="shared" si="180"/>
        <v>#N/A</v>
      </c>
      <c r="BG555" t="str">
        <f t="shared" si="181"/>
        <v>HDJ</v>
      </c>
      <c r="BH555" s="20" t="e">
        <f t="shared" si="182"/>
        <v>#N/A</v>
      </c>
      <c r="BI555" s="20" t="e">
        <f t="shared" si="183"/>
        <v>#N/A</v>
      </c>
      <c r="BJ555" s="20" t="e">
        <f t="shared" si="184"/>
        <v>#N/A</v>
      </c>
      <c r="BK555" s="20" t="e">
        <f t="shared" si="185"/>
        <v>#N/A</v>
      </c>
      <c r="BL555" s="20" t="e">
        <f t="shared" si="186"/>
        <v>#N/A</v>
      </c>
      <c r="BM555" s="20" t="e">
        <f t="shared" si="174"/>
        <v>#N/A</v>
      </c>
      <c r="BN555" s="20" t="e">
        <f t="shared" si="187"/>
        <v>#N/A</v>
      </c>
    </row>
    <row r="556" spans="1:66">
      <c r="A556" s="92"/>
      <c r="B556" s="90"/>
      <c r="C556" s="90"/>
      <c r="D556" s="93"/>
      <c r="E556" s="93"/>
      <c r="F556" s="93"/>
      <c r="G556" s="93"/>
      <c r="H556" s="93"/>
      <c r="I556" s="93"/>
      <c r="J556" s="93"/>
      <c r="K556" s="93"/>
      <c r="L556" s="92"/>
      <c r="M556" s="93"/>
      <c r="N556" s="91">
        <f t="shared" si="168"/>
        <v>0</v>
      </c>
      <c r="O556" s="91" t="str">
        <f t="shared" si="169"/>
        <v/>
      </c>
      <c r="P556" s="91" t="str">
        <f t="shared" si="170"/>
        <v/>
      </c>
      <c r="Q556" s="91" t="str">
        <f t="shared" si="171"/>
        <v>HDJ</v>
      </c>
      <c r="R556" s="82"/>
      <c r="S556" s="95">
        <f t="shared" si="175"/>
        <v>0</v>
      </c>
      <c r="T556" s="95">
        <f t="shared" si="176"/>
        <v>0</v>
      </c>
      <c r="U556" s="79" t="e">
        <f>VLOOKUP($S556,'Grille de Tarif OQN'!$B$2:$S$3603,U$1,0)</f>
        <v>#N/A</v>
      </c>
      <c r="V556" s="79" t="e">
        <f>VLOOKUP($S556,'Grille de Tarif OQN'!$B$2:$S$3603,V$1,0)</f>
        <v>#N/A</v>
      </c>
      <c r="W556" s="79" t="e">
        <f>VLOOKUP($S556,'Grille de Tarif OQN'!$B$2:$S$3603,W$1,0)</f>
        <v>#N/A</v>
      </c>
      <c r="X556" s="79" t="e">
        <f>VLOOKUP($S556,'Grille de Tarif OQN'!$B$2:$S$3603,X$1,0)</f>
        <v>#N/A</v>
      </c>
      <c r="Y556" s="79" t="e">
        <f>VLOOKUP($S556,'Grille de Tarif OQN'!$B$2:$S$3603,Y$1,0)</f>
        <v>#N/A</v>
      </c>
      <c r="Z556" s="79" t="e">
        <f>VLOOKUP($S556,'Grille de Tarif OQN'!$B$2:$S$3603,Z$1,0)</f>
        <v>#N/A</v>
      </c>
      <c r="AA556" s="79" t="e">
        <f>VLOOKUP($S556,'Grille de Tarif OQN'!$B$2:$S$3603,AA$1,0)</f>
        <v>#N/A</v>
      </c>
      <c r="AB556" s="79" t="e">
        <f>VLOOKUP($S556,'Grille de Tarif OQN'!$B$2:$S$3603,AB$1,0)</f>
        <v>#N/A</v>
      </c>
      <c r="AC556" s="79" t="e">
        <f>VLOOKUP($S556,'Grille de Tarif OQN'!$B$2:$S$3603,AC$1,0)</f>
        <v>#N/A</v>
      </c>
      <c r="AD556" s="79" t="e">
        <f>VLOOKUP($S556,'Grille de Tarif OQN'!$B$2:$S$3603,AD$1,0)</f>
        <v>#N/A</v>
      </c>
      <c r="AE556" s="79" t="e">
        <f>VLOOKUP($S556,'Grille de Tarif OQN'!$B$2:$S$3603,AE$1,0)</f>
        <v>#N/A</v>
      </c>
      <c r="AF556" s="79" t="e">
        <f>VLOOKUP($S556,'Grille de Tarif OQN'!$B$2:$S$3603,AF$1,0)</f>
        <v>#N/A</v>
      </c>
      <c r="AG556" s="79" t="e">
        <f>VLOOKUP($S556,'Grille de Tarif OQN'!$B$2:$S$3603,AG$1,0)</f>
        <v>#N/A</v>
      </c>
      <c r="AH556" s="79" t="e">
        <f>VLOOKUP($S556,'Grille de Tarif OQN'!$B$2:$S$3603,AH$1,0)</f>
        <v>#N/A</v>
      </c>
      <c r="AI556" s="79" t="e">
        <f>VLOOKUP($S556,'Grille de Tarif OQN'!$B$2:$S$3603,AI$1,0)</f>
        <v>#N/A</v>
      </c>
      <c r="AJ556" s="79" t="e">
        <f>VLOOKUP($S556,'Grille de Tarif OQN'!$B$2:$S$3603,AJ$1,0)</f>
        <v>#N/A</v>
      </c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72"/>
      <c r="AV556"/>
      <c r="AW556"/>
      <c r="AX556"/>
      <c r="AY556"/>
      <c r="AZ556" s="96">
        <f t="shared" si="177"/>
        <v>0</v>
      </c>
      <c r="BA556" s="24" t="e">
        <f t="shared" si="178"/>
        <v>#N/A</v>
      </c>
      <c r="BB556" s="24" t="e">
        <f t="shared" si="179"/>
        <v>#N/A</v>
      </c>
      <c r="BC556" s="24" t="e">
        <f t="shared" si="172"/>
        <v>#N/A</v>
      </c>
      <c r="BD556" s="24" t="e">
        <f t="shared" si="173"/>
        <v>#N/A</v>
      </c>
      <c r="BE556"/>
      <c r="BF556" t="e">
        <f t="shared" si="180"/>
        <v>#N/A</v>
      </c>
      <c r="BG556" t="str">
        <f t="shared" si="181"/>
        <v>HDJ</v>
      </c>
      <c r="BH556" s="20" t="e">
        <f t="shared" si="182"/>
        <v>#N/A</v>
      </c>
      <c r="BI556" s="20" t="e">
        <f t="shared" si="183"/>
        <v>#N/A</v>
      </c>
      <c r="BJ556" s="20" t="e">
        <f t="shared" si="184"/>
        <v>#N/A</v>
      </c>
      <c r="BK556" s="20" t="e">
        <f t="shared" si="185"/>
        <v>#N/A</v>
      </c>
      <c r="BL556" s="20" t="e">
        <f t="shared" si="186"/>
        <v>#N/A</v>
      </c>
      <c r="BM556" s="20" t="e">
        <f t="shared" si="174"/>
        <v>#N/A</v>
      </c>
      <c r="BN556" s="20" t="e">
        <f t="shared" si="187"/>
        <v>#N/A</v>
      </c>
    </row>
    <row r="557" spans="1:66">
      <c r="A557" s="92"/>
      <c r="B557" s="90"/>
      <c r="C557" s="90"/>
      <c r="D557" s="93"/>
      <c r="E557" s="93"/>
      <c r="F557" s="93"/>
      <c r="G557" s="93"/>
      <c r="H557" s="93"/>
      <c r="I557" s="93"/>
      <c r="J557" s="93"/>
      <c r="K557" s="93"/>
      <c r="L557" s="92"/>
      <c r="M557" s="93"/>
      <c r="N557" s="91">
        <f t="shared" si="168"/>
        <v>0</v>
      </c>
      <c r="O557" s="91" t="str">
        <f t="shared" si="169"/>
        <v/>
      </c>
      <c r="P557" s="91" t="str">
        <f t="shared" si="170"/>
        <v/>
      </c>
      <c r="Q557" s="91" t="str">
        <f t="shared" si="171"/>
        <v>HDJ</v>
      </c>
      <c r="R557" s="82"/>
      <c r="S557" s="95">
        <f t="shared" si="175"/>
        <v>0</v>
      </c>
      <c r="T557" s="95">
        <f t="shared" si="176"/>
        <v>0</v>
      </c>
      <c r="U557" s="79" t="e">
        <f>VLOOKUP($S557,'Grille de Tarif OQN'!$B$2:$S$3603,U$1,0)</f>
        <v>#N/A</v>
      </c>
      <c r="V557" s="79" t="e">
        <f>VLOOKUP($S557,'Grille de Tarif OQN'!$B$2:$S$3603,V$1,0)</f>
        <v>#N/A</v>
      </c>
      <c r="W557" s="79" t="e">
        <f>VLOOKUP($S557,'Grille de Tarif OQN'!$B$2:$S$3603,W$1,0)</f>
        <v>#N/A</v>
      </c>
      <c r="X557" s="79" t="e">
        <f>VLOOKUP($S557,'Grille de Tarif OQN'!$B$2:$S$3603,X$1,0)</f>
        <v>#N/A</v>
      </c>
      <c r="Y557" s="79" t="e">
        <f>VLOOKUP($S557,'Grille de Tarif OQN'!$B$2:$S$3603,Y$1,0)</f>
        <v>#N/A</v>
      </c>
      <c r="Z557" s="79" t="e">
        <f>VLOOKUP($S557,'Grille de Tarif OQN'!$B$2:$S$3603,Z$1,0)</f>
        <v>#N/A</v>
      </c>
      <c r="AA557" s="79" t="e">
        <f>VLOOKUP($S557,'Grille de Tarif OQN'!$B$2:$S$3603,AA$1,0)</f>
        <v>#N/A</v>
      </c>
      <c r="AB557" s="79" t="e">
        <f>VLOOKUP($S557,'Grille de Tarif OQN'!$B$2:$S$3603,AB$1,0)</f>
        <v>#N/A</v>
      </c>
      <c r="AC557" s="79" t="e">
        <f>VLOOKUP($S557,'Grille de Tarif OQN'!$B$2:$S$3603,AC$1,0)</f>
        <v>#N/A</v>
      </c>
      <c r="AD557" s="79" t="e">
        <f>VLOOKUP($S557,'Grille de Tarif OQN'!$B$2:$S$3603,AD$1,0)</f>
        <v>#N/A</v>
      </c>
      <c r="AE557" s="79" t="e">
        <f>VLOOKUP($S557,'Grille de Tarif OQN'!$B$2:$S$3603,AE$1,0)</f>
        <v>#N/A</v>
      </c>
      <c r="AF557" s="79" t="e">
        <f>VLOOKUP($S557,'Grille de Tarif OQN'!$B$2:$S$3603,AF$1,0)</f>
        <v>#N/A</v>
      </c>
      <c r="AG557" s="79" t="e">
        <f>VLOOKUP($S557,'Grille de Tarif OQN'!$B$2:$S$3603,AG$1,0)</f>
        <v>#N/A</v>
      </c>
      <c r="AH557" s="79" t="e">
        <f>VLOOKUP($S557,'Grille de Tarif OQN'!$B$2:$S$3603,AH$1,0)</f>
        <v>#N/A</v>
      </c>
      <c r="AI557" s="79" t="e">
        <f>VLOOKUP($S557,'Grille de Tarif OQN'!$B$2:$S$3603,AI$1,0)</f>
        <v>#N/A</v>
      </c>
      <c r="AJ557" s="79" t="e">
        <f>VLOOKUP($S557,'Grille de Tarif OQN'!$B$2:$S$3603,AJ$1,0)</f>
        <v>#N/A</v>
      </c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72"/>
      <c r="AV557"/>
      <c r="AW557"/>
      <c r="AX557"/>
      <c r="AY557"/>
      <c r="AZ557" s="96">
        <f t="shared" si="177"/>
        <v>0</v>
      </c>
      <c r="BA557" s="24" t="e">
        <f t="shared" si="178"/>
        <v>#N/A</v>
      </c>
      <c r="BB557" s="24" t="e">
        <f t="shared" si="179"/>
        <v>#N/A</v>
      </c>
      <c r="BC557" s="24" t="e">
        <f t="shared" si="172"/>
        <v>#N/A</v>
      </c>
      <c r="BD557" s="24" t="e">
        <f t="shared" si="173"/>
        <v>#N/A</v>
      </c>
      <c r="BE557"/>
      <c r="BF557" t="e">
        <f t="shared" si="180"/>
        <v>#N/A</v>
      </c>
      <c r="BG557" t="str">
        <f t="shared" si="181"/>
        <v>HDJ</v>
      </c>
      <c r="BH557" s="20" t="e">
        <f t="shared" si="182"/>
        <v>#N/A</v>
      </c>
      <c r="BI557" s="20" t="e">
        <f t="shared" si="183"/>
        <v>#N/A</v>
      </c>
      <c r="BJ557" s="20" t="e">
        <f t="shared" si="184"/>
        <v>#N/A</v>
      </c>
      <c r="BK557" s="20" t="e">
        <f t="shared" si="185"/>
        <v>#N/A</v>
      </c>
      <c r="BL557" s="20" t="e">
        <f t="shared" si="186"/>
        <v>#N/A</v>
      </c>
      <c r="BM557" s="20" t="e">
        <f t="shared" si="174"/>
        <v>#N/A</v>
      </c>
      <c r="BN557" s="20" t="e">
        <f t="shared" si="187"/>
        <v>#N/A</v>
      </c>
    </row>
    <row r="558" spans="1:66">
      <c r="A558" s="92"/>
      <c r="B558" s="90"/>
      <c r="C558" s="90"/>
      <c r="D558" s="93"/>
      <c r="E558" s="93"/>
      <c r="F558" s="93"/>
      <c r="G558" s="93"/>
      <c r="H558" s="93"/>
      <c r="I558" s="93"/>
      <c r="J558" s="93"/>
      <c r="K558" s="93"/>
      <c r="L558" s="92"/>
      <c r="M558" s="93"/>
      <c r="N558" s="91">
        <f t="shared" si="168"/>
        <v>0</v>
      </c>
      <c r="O558" s="91" t="str">
        <f t="shared" si="169"/>
        <v/>
      </c>
      <c r="P558" s="91" t="str">
        <f t="shared" si="170"/>
        <v/>
      </c>
      <c r="Q558" s="91" t="str">
        <f t="shared" si="171"/>
        <v>HDJ</v>
      </c>
      <c r="R558" s="82"/>
      <c r="S558" s="95">
        <f t="shared" si="175"/>
        <v>0</v>
      </c>
      <c r="T558" s="95">
        <f t="shared" si="176"/>
        <v>0</v>
      </c>
      <c r="U558" s="79" t="e">
        <f>VLOOKUP($S558,'Grille de Tarif OQN'!$B$2:$S$3603,U$1,0)</f>
        <v>#N/A</v>
      </c>
      <c r="V558" s="79" t="e">
        <f>VLOOKUP($S558,'Grille de Tarif OQN'!$B$2:$S$3603,V$1,0)</f>
        <v>#N/A</v>
      </c>
      <c r="W558" s="79" t="e">
        <f>VLOOKUP($S558,'Grille de Tarif OQN'!$B$2:$S$3603,W$1,0)</f>
        <v>#N/A</v>
      </c>
      <c r="X558" s="79" t="e">
        <f>VLOOKUP($S558,'Grille de Tarif OQN'!$B$2:$S$3603,X$1,0)</f>
        <v>#N/A</v>
      </c>
      <c r="Y558" s="79" t="e">
        <f>VLOOKUP($S558,'Grille de Tarif OQN'!$B$2:$S$3603,Y$1,0)</f>
        <v>#N/A</v>
      </c>
      <c r="Z558" s="79" t="e">
        <f>VLOOKUP($S558,'Grille de Tarif OQN'!$B$2:$S$3603,Z$1,0)</f>
        <v>#N/A</v>
      </c>
      <c r="AA558" s="79" t="e">
        <f>VLOOKUP($S558,'Grille de Tarif OQN'!$B$2:$S$3603,AA$1,0)</f>
        <v>#N/A</v>
      </c>
      <c r="AB558" s="79" t="e">
        <f>VLOOKUP($S558,'Grille de Tarif OQN'!$B$2:$S$3603,AB$1,0)</f>
        <v>#N/A</v>
      </c>
      <c r="AC558" s="79" t="e">
        <f>VLOOKUP($S558,'Grille de Tarif OQN'!$B$2:$S$3603,AC$1,0)</f>
        <v>#N/A</v>
      </c>
      <c r="AD558" s="79" t="e">
        <f>VLOOKUP($S558,'Grille de Tarif OQN'!$B$2:$S$3603,AD$1,0)</f>
        <v>#N/A</v>
      </c>
      <c r="AE558" s="79" t="e">
        <f>VLOOKUP($S558,'Grille de Tarif OQN'!$B$2:$S$3603,AE$1,0)</f>
        <v>#N/A</v>
      </c>
      <c r="AF558" s="79" t="e">
        <f>VLOOKUP($S558,'Grille de Tarif OQN'!$B$2:$S$3603,AF$1,0)</f>
        <v>#N/A</v>
      </c>
      <c r="AG558" s="79" t="e">
        <f>VLOOKUP($S558,'Grille de Tarif OQN'!$B$2:$S$3603,AG$1,0)</f>
        <v>#N/A</v>
      </c>
      <c r="AH558" s="79" t="e">
        <f>VLOOKUP($S558,'Grille de Tarif OQN'!$B$2:$S$3603,AH$1,0)</f>
        <v>#N/A</v>
      </c>
      <c r="AI558" s="79" t="e">
        <f>VLOOKUP($S558,'Grille de Tarif OQN'!$B$2:$S$3603,AI$1,0)</f>
        <v>#N/A</v>
      </c>
      <c r="AJ558" s="79" t="e">
        <f>VLOOKUP($S558,'Grille de Tarif OQN'!$B$2:$S$3603,AJ$1,0)</f>
        <v>#N/A</v>
      </c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72"/>
      <c r="AV558"/>
      <c r="AW558"/>
      <c r="AX558"/>
      <c r="AY558"/>
      <c r="AZ558" s="96">
        <f t="shared" si="177"/>
        <v>0</v>
      </c>
      <c r="BA558" s="24" t="e">
        <f t="shared" si="178"/>
        <v>#N/A</v>
      </c>
      <c r="BB558" s="24" t="e">
        <f t="shared" si="179"/>
        <v>#N/A</v>
      </c>
      <c r="BC558" s="24" t="e">
        <f t="shared" si="172"/>
        <v>#N/A</v>
      </c>
      <c r="BD558" s="24" t="e">
        <f t="shared" si="173"/>
        <v>#N/A</v>
      </c>
      <c r="BE558"/>
      <c r="BF558" t="e">
        <f t="shared" si="180"/>
        <v>#N/A</v>
      </c>
      <c r="BG558" t="str">
        <f t="shared" si="181"/>
        <v>HDJ</v>
      </c>
      <c r="BH558" s="20" t="e">
        <f t="shared" si="182"/>
        <v>#N/A</v>
      </c>
      <c r="BI558" s="20" t="e">
        <f t="shared" si="183"/>
        <v>#N/A</v>
      </c>
      <c r="BJ558" s="20" t="e">
        <f t="shared" si="184"/>
        <v>#N/A</v>
      </c>
      <c r="BK558" s="20" t="e">
        <f t="shared" si="185"/>
        <v>#N/A</v>
      </c>
      <c r="BL558" s="20" t="e">
        <f t="shared" si="186"/>
        <v>#N/A</v>
      </c>
      <c r="BM558" s="20" t="e">
        <f t="shared" si="174"/>
        <v>#N/A</v>
      </c>
      <c r="BN558" s="20" t="e">
        <f t="shared" si="187"/>
        <v>#N/A</v>
      </c>
    </row>
    <row r="559" spans="1:66">
      <c r="A559" s="92"/>
      <c r="B559" s="90"/>
      <c r="C559" s="90"/>
      <c r="D559" s="93"/>
      <c r="E559" s="93"/>
      <c r="F559" s="93"/>
      <c r="G559" s="93"/>
      <c r="H559" s="93"/>
      <c r="I559" s="93"/>
      <c r="J559" s="93"/>
      <c r="K559" s="93"/>
      <c r="L559" s="92"/>
      <c r="M559" s="93"/>
      <c r="N559" s="91">
        <f t="shared" si="168"/>
        <v>0</v>
      </c>
      <c r="O559" s="91" t="str">
        <f t="shared" si="169"/>
        <v/>
      </c>
      <c r="P559" s="91" t="str">
        <f t="shared" si="170"/>
        <v/>
      </c>
      <c r="Q559" s="91" t="str">
        <f t="shared" si="171"/>
        <v>HDJ</v>
      </c>
      <c r="R559" s="82"/>
      <c r="S559" s="95">
        <f t="shared" si="175"/>
        <v>0</v>
      </c>
      <c r="T559" s="95">
        <f t="shared" si="176"/>
        <v>0</v>
      </c>
      <c r="U559" s="79" t="e">
        <f>VLOOKUP($S559,'Grille de Tarif OQN'!$B$2:$S$3603,U$1,0)</f>
        <v>#N/A</v>
      </c>
      <c r="V559" s="79" t="e">
        <f>VLOOKUP($S559,'Grille de Tarif OQN'!$B$2:$S$3603,V$1,0)</f>
        <v>#N/A</v>
      </c>
      <c r="W559" s="79" t="e">
        <f>VLOOKUP($S559,'Grille de Tarif OQN'!$B$2:$S$3603,W$1,0)</f>
        <v>#N/A</v>
      </c>
      <c r="X559" s="79" t="e">
        <f>VLOOKUP($S559,'Grille de Tarif OQN'!$B$2:$S$3603,X$1,0)</f>
        <v>#N/A</v>
      </c>
      <c r="Y559" s="79" t="e">
        <f>VLOOKUP($S559,'Grille de Tarif OQN'!$B$2:$S$3603,Y$1,0)</f>
        <v>#N/A</v>
      </c>
      <c r="Z559" s="79" t="e">
        <f>VLOOKUP($S559,'Grille de Tarif OQN'!$B$2:$S$3603,Z$1,0)</f>
        <v>#N/A</v>
      </c>
      <c r="AA559" s="79" t="e">
        <f>VLOOKUP($S559,'Grille de Tarif OQN'!$B$2:$S$3603,AA$1,0)</f>
        <v>#N/A</v>
      </c>
      <c r="AB559" s="79" t="e">
        <f>VLOOKUP($S559,'Grille de Tarif OQN'!$B$2:$S$3603,AB$1,0)</f>
        <v>#N/A</v>
      </c>
      <c r="AC559" s="79" t="e">
        <f>VLOOKUP($S559,'Grille de Tarif OQN'!$B$2:$S$3603,AC$1,0)</f>
        <v>#N/A</v>
      </c>
      <c r="AD559" s="79" t="e">
        <f>VLOOKUP($S559,'Grille de Tarif OQN'!$B$2:$S$3603,AD$1,0)</f>
        <v>#N/A</v>
      </c>
      <c r="AE559" s="79" t="e">
        <f>VLOOKUP($S559,'Grille de Tarif OQN'!$B$2:$S$3603,AE$1,0)</f>
        <v>#N/A</v>
      </c>
      <c r="AF559" s="79" t="e">
        <f>VLOOKUP($S559,'Grille de Tarif OQN'!$B$2:$S$3603,AF$1,0)</f>
        <v>#N/A</v>
      </c>
      <c r="AG559" s="79" t="e">
        <f>VLOOKUP($S559,'Grille de Tarif OQN'!$B$2:$S$3603,AG$1,0)</f>
        <v>#N/A</v>
      </c>
      <c r="AH559" s="79" t="e">
        <f>VLOOKUP($S559,'Grille de Tarif OQN'!$B$2:$S$3603,AH$1,0)</f>
        <v>#N/A</v>
      </c>
      <c r="AI559" s="79" t="e">
        <f>VLOOKUP($S559,'Grille de Tarif OQN'!$B$2:$S$3603,AI$1,0)</f>
        <v>#N/A</v>
      </c>
      <c r="AJ559" s="79" t="e">
        <f>VLOOKUP($S559,'Grille de Tarif OQN'!$B$2:$S$3603,AJ$1,0)</f>
        <v>#N/A</v>
      </c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72"/>
      <c r="AV559"/>
      <c r="AW559"/>
      <c r="AX559"/>
      <c r="AY559"/>
      <c r="AZ559" s="96">
        <f t="shared" si="177"/>
        <v>0</v>
      </c>
      <c r="BA559" s="24" t="e">
        <f t="shared" si="178"/>
        <v>#N/A</v>
      </c>
      <c r="BB559" s="24" t="e">
        <f t="shared" si="179"/>
        <v>#N/A</v>
      </c>
      <c r="BC559" s="24" t="e">
        <f t="shared" si="172"/>
        <v>#N/A</v>
      </c>
      <c r="BD559" s="24" t="e">
        <f t="shared" si="173"/>
        <v>#N/A</v>
      </c>
      <c r="BE559"/>
      <c r="BF559" t="e">
        <f t="shared" si="180"/>
        <v>#N/A</v>
      </c>
      <c r="BG559" t="str">
        <f t="shared" si="181"/>
        <v>HDJ</v>
      </c>
      <c r="BH559" s="20" t="e">
        <f t="shared" si="182"/>
        <v>#N/A</v>
      </c>
      <c r="BI559" s="20" t="e">
        <f t="shared" si="183"/>
        <v>#N/A</v>
      </c>
      <c r="BJ559" s="20" t="e">
        <f t="shared" si="184"/>
        <v>#N/A</v>
      </c>
      <c r="BK559" s="20" t="e">
        <f t="shared" si="185"/>
        <v>#N/A</v>
      </c>
      <c r="BL559" s="20" t="e">
        <f t="shared" si="186"/>
        <v>#N/A</v>
      </c>
      <c r="BM559" s="20" t="e">
        <f t="shared" si="174"/>
        <v>#N/A</v>
      </c>
      <c r="BN559" s="20" t="e">
        <f t="shared" si="187"/>
        <v>#N/A</v>
      </c>
    </row>
    <row r="560" spans="1:66">
      <c r="A560" s="92"/>
      <c r="B560" s="90"/>
      <c r="C560" s="90"/>
      <c r="D560" s="93"/>
      <c r="E560" s="93"/>
      <c r="F560" s="93"/>
      <c r="G560" s="93"/>
      <c r="H560" s="93"/>
      <c r="I560" s="93"/>
      <c r="J560" s="93"/>
      <c r="K560" s="93"/>
      <c r="L560" s="92"/>
      <c r="M560" s="93"/>
      <c r="N560" s="91">
        <f t="shared" si="168"/>
        <v>0</v>
      </c>
      <c r="O560" s="91" t="str">
        <f t="shared" si="169"/>
        <v/>
      </c>
      <c r="P560" s="91" t="str">
        <f t="shared" si="170"/>
        <v/>
      </c>
      <c r="Q560" s="91" t="str">
        <f t="shared" si="171"/>
        <v>HDJ</v>
      </c>
      <c r="R560" s="82"/>
      <c r="S560" s="95">
        <f t="shared" si="175"/>
        <v>0</v>
      </c>
      <c r="T560" s="95">
        <f t="shared" si="176"/>
        <v>0</v>
      </c>
      <c r="U560" s="79" t="e">
        <f>VLOOKUP($S560,'Grille de Tarif OQN'!$B$2:$S$3603,U$1,0)</f>
        <v>#N/A</v>
      </c>
      <c r="V560" s="79" t="e">
        <f>VLOOKUP($S560,'Grille de Tarif OQN'!$B$2:$S$3603,V$1,0)</f>
        <v>#N/A</v>
      </c>
      <c r="W560" s="79" t="e">
        <f>VLOOKUP($S560,'Grille de Tarif OQN'!$B$2:$S$3603,W$1,0)</f>
        <v>#N/A</v>
      </c>
      <c r="X560" s="79" t="e">
        <f>VLOOKUP($S560,'Grille de Tarif OQN'!$B$2:$S$3603,X$1,0)</f>
        <v>#N/A</v>
      </c>
      <c r="Y560" s="79" t="e">
        <f>VLOOKUP($S560,'Grille de Tarif OQN'!$B$2:$S$3603,Y$1,0)</f>
        <v>#N/A</v>
      </c>
      <c r="Z560" s="79" t="e">
        <f>VLOOKUP($S560,'Grille de Tarif OQN'!$B$2:$S$3603,Z$1,0)</f>
        <v>#N/A</v>
      </c>
      <c r="AA560" s="79" t="e">
        <f>VLOOKUP($S560,'Grille de Tarif OQN'!$B$2:$S$3603,AA$1,0)</f>
        <v>#N/A</v>
      </c>
      <c r="AB560" s="79" t="e">
        <f>VLOOKUP($S560,'Grille de Tarif OQN'!$B$2:$S$3603,AB$1,0)</f>
        <v>#N/A</v>
      </c>
      <c r="AC560" s="79" t="e">
        <f>VLOOKUP($S560,'Grille de Tarif OQN'!$B$2:$S$3603,AC$1,0)</f>
        <v>#N/A</v>
      </c>
      <c r="AD560" s="79" t="e">
        <f>VLOOKUP($S560,'Grille de Tarif OQN'!$B$2:$S$3603,AD$1,0)</f>
        <v>#N/A</v>
      </c>
      <c r="AE560" s="79" t="e">
        <f>VLOOKUP($S560,'Grille de Tarif OQN'!$B$2:$S$3603,AE$1,0)</f>
        <v>#N/A</v>
      </c>
      <c r="AF560" s="79" t="e">
        <f>VLOOKUP($S560,'Grille de Tarif OQN'!$B$2:$S$3603,AF$1,0)</f>
        <v>#N/A</v>
      </c>
      <c r="AG560" s="79" t="e">
        <f>VLOOKUP($S560,'Grille de Tarif OQN'!$B$2:$S$3603,AG$1,0)</f>
        <v>#N/A</v>
      </c>
      <c r="AH560" s="79" t="e">
        <f>VLOOKUP($S560,'Grille de Tarif OQN'!$B$2:$S$3603,AH$1,0)</f>
        <v>#N/A</v>
      </c>
      <c r="AI560" s="79" t="e">
        <f>VLOOKUP($S560,'Grille de Tarif OQN'!$B$2:$S$3603,AI$1,0)</f>
        <v>#N/A</v>
      </c>
      <c r="AJ560" s="79" t="e">
        <f>VLOOKUP($S560,'Grille de Tarif OQN'!$B$2:$S$3603,AJ$1,0)</f>
        <v>#N/A</v>
      </c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72"/>
      <c r="AV560"/>
      <c r="AW560"/>
      <c r="AX560"/>
      <c r="AY560"/>
      <c r="AZ560" s="96">
        <f t="shared" si="177"/>
        <v>0</v>
      </c>
      <c r="BA560" s="24" t="e">
        <f t="shared" si="178"/>
        <v>#N/A</v>
      </c>
      <c r="BB560" s="24" t="e">
        <f t="shared" si="179"/>
        <v>#N/A</v>
      </c>
      <c r="BC560" s="24" t="e">
        <f t="shared" si="172"/>
        <v>#N/A</v>
      </c>
      <c r="BD560" s="24" t="e">
        <f t="shared" si="173"/>
        <v>#N/A</v>
      </c>
      <c r="BE560"/>
      <c r="BF560" t="e">
        <f t="shared" si="180"/>
        <v>#N/A</v>
      </c>
      <c r="BG560" t="str">
        <f t="shared" si="181"/>
        <v>HDJ</v>
      </c>
      <c r="BH560" s="20" t="e">
        <f t="shared" si="182"/>
        <v>#N/A</v>
      </c>
      <c r="BI560" s="20" t="e">
        <f t="shared" si="183"/>
        <v>#N/A</v>
      </c>
      <c r="BJ560" s="20" t="e">
        <f t="shared" si="184"/>
        <v>#N/A</v>
      </c>
      <c r="BK560" s="20" t="e">
        <f t="shared" si="185"/>
        <v>#N/A</v>
      </c>
      <c r="BL560" s="20" t="e">
        <f t="shared" si="186"/>
        <v>#N/A</v>
      </c>
      <c r="BM560" s="20" t="e">
        <f t="shared" si="174"/>
        <v>#N/A</v>
      </c>
      <c r="BN560" s="20" t="e">
        <f t="shared" si="187"/>
        <v>#N/A</v>
      </c>
    </row>
    <row r="561" spans="1:66">
      <c r="A561" s="92"/>
      <c r="B561" s="90"/>
      <c r="C561" s="90"/>
      <c r="D561" s="93"/>
      <c r="E561" s="93"/>
      <c r="F561" s="93"/>
      <c r="G561" s="93"/>
      <c r="H561" s="93"/>
      <c r="I561" s="93"/>
      <c r="J561" s="93"/>
      <c r="K561" s="93"/>
      <c r="L561" s="92"/>
      <c r="M561" s="93"/>
      <c r="N561" s="91">
        <f t="shared" si="168"/>
        <v>0</v>
      </c>
      <c r="O561" s="91" t="str">
        <f t="shared" si="169"/>
        <v/>
      </c>
      <c r="P561" s="91" t="str">
        <f t="shared" si="170"/>
        <v/>
      </c>
      <c r="Q561" s="91" t="str">
        <f t="shared" si="171"/>
        <v>HDJ</v>
      </c>
      <c r="R561" s="82"/>
      <c r="S561" s="95">
        <f t="shared" si="175"/>
        <v>0</v>
      </c>
      <c r="T561" s="95">
        <f t="shared" si="176"/>
        <v>0</v>
      </c>
      <c r="U561" s="79" t="e">
        <f>VLOOKUP($S561,'Grille de Tarif OQN'!$B$2:$S$3603,U$1,0)</f>
        <v>#N/A</v>
      </c>
      <c r="V561" s="79" t="e">
        <f>VLOOKUP($S561,'Grille de Tarif OQN'!$B$2:$S$3603,V$1,0)</f>
        <v>#N/A</v>
      </c>
      <c r="W561" s="79" t="e">
        <f>VLOOKUP($S561,'Grille de Tarif OQN'!$B$2:$S$3603,W$1,0)</f>
        <v>#N/A</v>
      </c>
      <c r="X561" s="79" t="e">
        <f>VLOOKUP($S561,'Grille de Tarif OQN'!$B$2:$S$3603,X$1,0)</f>
        <v>#N/A</v>
      </c>
      <c r="Y561" s="79" t="e">
        <f>VLOOKUP($S561,'Grille de Tarif OQN'!$B$2:$S$3603,Y$1,0)</f>
        <v>#N/A</v>
      </c>
      <c r="Z561" s="79" t="e">
        <f>VLOOKUP($S561,'Grille de Tarif OQN'!$B$2:$S$3603,Z$1,0)</f>
        <v>#N/A</v>
      </c>
      <c r="AA561" s="79" t="e">
        <f>VLOOKUP($S561,'Grille de Tarif OQN'!$B$2:$S$3603,AA$1,0)</f>
        <v>#N/A</v>
      </c>
      <c r="AB561" s="79" t="e">
        <f>VLOOKUP($S561,'Grille de Tarif OQN'!$B$2:$S$3603,AB$1,0)</f>
        <v>#N/A</v>
      </c>
      <c r="AC561" s="79" t="e">
        <f>VLOOKUP($S561,'Grille de Tarif OQN'!$B$2:$S$3603,AC$1,0)</f>
        <v>#N/A</v>
      </c>
      <c r="AD561" s="79" t="e">
        <f>VLOOKUP($S561,'Grille de Tarif OQN'!$B$2:$S$3603,AD$1,0)</f>
        <v>#N/A</v>
      </c>
      <c r="AE561" s="79" t="e">
        <f>VLOOKUP($S561,'Grille de Tarif OQN'!$B$2:$S$3603,AE$1,0)</f>
        <v>#N/A</v>
      </c>
      <c r="AF561" s="79" t="e">
        <f>VLOOKUP($S561,'Grille de Tarif OQN'!$B$2:$S$3603,AF$1,0)</f>
        <v>#N/A</v>
      </c>
      <c r="AG561" s="79" t="e">
        <f>VLOOKUP($S561,'Grille de Tarif OQN'!$B$2:$S$3603,AG$1,0)</f>
        <v>#N/A</v>
      </c>
      <c r="AH561" s="79" t="e">
        <f>VLOOKUP($S561,'Grille de Tarif OQN'!$B$2:$S$3603,AH$1,0)</f>
        <v>#N/A</v>
      </c>
      <c r="AI561" s="79" t="e">
        <f>VLOOKUP($S561,'Grille de Tarif OQN'!$B$2:$S$3603,AI$1,0)</f>
        <v>#N/A</v>
      </c>
      <c r="AJ561" s="79" t="e">
        <f>VLOOKUP($S561,'Grille de Tarif OQN'!$B$2:$S$3603,AJ$1,0)</f>
        <v>#N/A</v>
      </c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72"/>
      <c r="AV561"/>
      <c r="AW561"/>
      <c r="AX561"/>
      <c r="AY561"/>
      <c r="AZ561" s="96">
        <f t="shared" si="177"/>
        <v>0</v>
      </c>
      <c r="BA561" s="24" t="e">
        <f t="shared" si="178"/>
        <v>#N/A</v>
      </c>
      <c r="BB561" s="24" t="e">
        <f t="shared" si="179"/>
        <v>#N/A</v>
      </c>
      <c r="BC561" s="24" t="e">
        <f t="shared" si="172"/>
        <v>#N/A</v>
      </c>
      <c r="BD561" s="24" t="e">
        <f t="shared" si="173"/>
        <v>#N/A</v>
      </c>
      <c r="BE561"/>
      <c r="BF561" t="e">
        <f t="shared" si="180"/>
        <v>#N/A</v>
      </c>
      <c r="BG561" t="str">
        <f t="shared" si="181"/>
        <v>HDJ</v>
      </c>
      <c r="BH561" s="20" t="e">
        <f t="shared" si="182"/>
        <v>#N/A</v>
      </c>
      <c r="BI561" s="20" t="e">
        <f t="shared" si="183"/>
        <v>#N/A</v>
      </c>
      <c r="BJ561" s="20" t="e">
        <f t="shared" si="184"/>
        <v>#N/A</v>
      </c>
      <c r="BK561" s="20" t="e">
        <f t="shared" si="185"/>
        <v>#N/A</v>
      </c>
      <c r="BL561" s="20" t="e">
        <f t="shared" si="186"/>
        <v>#N/A</v>
      </c>
      <c r="BM561" s="20" t="e">
        <f t="shared" si="174"/>
        <v>#N/A</v>
      </c>
      <c r="BN561" s="20" t="e">
        <f t="shared" si="187"/>
        <v>#N/A</v>
      </c>
    </row>
    <row r="562" spans="1:66">
      <c r="A562" s="92"/>
      <c r="B562" s="90"/>
      <c r="C562" s="90"/>
      <c r="D562" s="93"/>
      <c r="E562" s="93"/>
      <c r="F562" s="93"/>
      <c r="G562" s="93"/>
      <c r="H562" s="93"/>
      <c r="I562" s="93"/>
      <c r="J562" s="93"/>
      <c r="K562" s="93"/>
      <c r="L562" s="92"/>
      <c r="M562" s="93"/>
      <c r="N562" s="91">
        <f t="shared" si="168"/>
        <v>0</v>
      </c>
      <c r="O562" s="91" t="str">
        <f t="shared" si="169"/>
        <v/>
      </c>
      <c r="P562" s="91" t="str">
        <f t="shared" si="170"/>
        <v/>
      </c>
      <c r="Q562" s="91" t="str">
        <f t="shared" si="171"/>
        <v>HDJ</v>
      </c>
      <c r="R562" s="82"/>
      <c r="S562" s="95">
        <f t="shared" si="175"/>
        <v>0</v>
      </c>
      <c r="T562" s="95">
        <f t="shared" si="176"/>
        <v>0</v>
      </c>
      <c r="U562" s="79" t="e">
        <f>VLOOKUP($S562,'Grille de Tarif OQN'!$B$2:$S$3603,U$1,0)</f>
        <v>#N/A</v>
      </c>
      <c r="V562" s="79" t="e">
        <f>VLOOKUP($S562,'Grille de Tarif OQN'!$B$2:$S$3603,V$1,0)</f>
        <v>#N/A</v>
      </c>
      <c r="W562" s="79" t="e">
        <f>VLOOKUP($S562,'Grille de Tarif OQN'!$B$2:$S$3603,W$1,0)</f>
        <v>#N/A</v>
      </c>
      <c r="X562" s="79" t="e">
        <f>VLOOKUP($S562,'Grille de Tarif OQN'!$B$2:$S$3603,X$1,0)</f>
        <v>#N/A</v>
      </c>
      <c r="Y562" s="79" t="e">
        <f>VLOOKUP($S562,'Grille de Tarif OQN'!$B$2:$S$3603,Y$1,0)</f>
        <v>#N/A</v>
      </c>
      <c r="Z562" s="79" t="e">
        <f>VLOOKUP($S562,'Grille de Tarif OQN'!$B$2:$S$3603,Z$1,0)</f>
        <v>#N/A</v>
      </c>
      <c r="AA562" s="79" t="e">
        <f>VLOOKUP($S562,'Grille de Tarif OQN'!$B$2:$S$3603,AA$1,0)</f>
        <v>#N/A</v>
      </c>
      <c r="AB562" s="79" t="e">
        <f>VLOOKUP($S562,'Grille de Tarif OQN'!$B$2:$S$3603,AB$1,0)</f>
        <v>#N/A</v>
      </c>
      <c r="AC562" s="79" t="e">
        <f>VLOOKUP($S562,'Grille de Tarif OQN'!$B$2:$S$3603,AC$1,0)</f>
        <v>#N/A</v>
      </c>
      <c r="AD562" s="79" t="e">
        <f>VLOOKUP($S562,'Grille de Tarif OQN'!$B$2:$S$3603,AD$1,0)</f>
        <v>#N/A</v>
      </c>
      <c r="AE562" s="79" t="e">
        <f>VLOOKUP($S562,'Grille de Tarif OQN'!$B$2:$S$3603,AE$1,0)</f>
        <v>#N/A</v>
      </c>
      <c r="AF562" s="79" t="e">
        <f>VLOOKUP($S562,'Grille de Tarif OQN'!$B$2:$S$3603,AF$1,0)</f>
        <v>#N/A</v>
      </c>
      <c r="AG562" s="79" t="e">
        <f>VLOOKUP($S562,'Grille de Tarif OQN'!$B$2:$S$3603,AG$1,0)</f>
        <v>#N/A</v>
      </c>
      <c r="AH562" s="79" t="e">
        <f>VLOOKUP($S562,'Grille de Tarif OQN'!$B$2:$S$3603,AH$1,0)</f>
        <v>#N/A</v>
      </c>
      <c r="AI562" s="79" t="e">
        <f>VLOOKUP($S562,'Grille de Tarif OQN'!$B$2:$S$3603,AI$1,0)</f>
        <v>#N/A</v>
      </c>
      <c r="AJ562" s="79" t="e">
        <f>VLOOKUP($S562,'Grille de Tarif OQN'!$B$2:$S$3603,AJ$1,0)</f>
        <v>#N/A</v>
      </c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72"/>
      <c r="AV562"/>
      <c r="AW562"/>
      <c r="AX562"/>
      <c r="AY562"/>
      <c r="AZ562" s="96">
        <f t="shared" si="177"/>
        <v>0</v>
      </c>
      <c r="BA562" s="24" t="e">
        <f t="shared" si="178"/>
        <v>#N/A</v>
      </c>
      <c r="BB562" s="24" t="e">
        <f t="shared" si="179"/>
        <v>#N/A</v>
      </c>
      <c r="BC562" s="24" t="e">
        <f t="shared" si="172"/>
        <v>#N/A</v>
      </c>
      <c r="BD562" s="24" t="e">
        <f t="shared" si="173"/>
        <v>#N/A</v>
      </c>
      <c r="BE562"/>
      <c r="BF562" t="e">
        <f t="shared" si="180"/>
        <v>#N/A</v>
      </c>
      <c r="BG562" t="str">
        <f t="shared" si="181"/>
        <v>HDJ</v>
      </c>
      <c r="BH562" s="20" t="e">
        <f t="shared" si="182"/>
        <v>#N/A</v>
      </c>
      <c r="BI562" s="20" t="e">
        <f t="shared" si="183"/>
        <v>#N/A</v>
      </c>
      <c r="BJ562" s="20" t="e">
        <f t="shared" si="184"/>
        <v>#N/A</v>
      </c>
      <c r="BK562" s="20" t="e">
        <f t="shared" si="185"/>
        <v>#N/A</v>
      </c>
      <c r="BL562" s="20" t="e">
        <f t="shared" si="186"/>
        <v>#N/A</v>
      </c>
      <c r="BM562" s="20" t="e">
        <f t="shared" si="174"/>
        <v>#N/A</v>
      </c>
      <c r="BN562" s="20" t="e">
        <f t="shared" si="187"/>
        <v>#N/A</v>
      </c>
    </row>
    <row r="563" spans="1:66">
      <c r="A563" s="92"/>
      <c r="B563" s="90"/>
      <c r="C563" s="90"/>
      <c r="D563" s="93"/>
      <c r="E563" s="93"/>
      <c r="F563" s="93"/>
      <c r="G563" s="93"/>
      <c r="H563" s="93"/>
      <c r="I563" s="93"/>
      <c r="J563" s="93"/>
      <c r="K563" s="93"/>
      <c r="L563" s="92"/>
      <c r="M563" s="93"/>
      <c r="N563" s="91">
        <f t="shared" si="168"/>
        <v>0</v>
      </c>
      <c r="O563" s="91" t="str">
        <f t="shared" si="169"/>
        <v/>
      </c>
      <c r="P563" s="91" t="str">
        <f t="shared" si="170"/>
        <v/>
      </c>
      <c r="Q563" s="91" t="str">
        <f t="shared" si="171"/>
        <v>HDJ</v>
      </c>
      <c r="R563" s="82"/>
      <c r="S563" s="95">
        <f t="shared" si="175"/>
        <v>0</v>
      </c>
      <c r="T563" s="95">
        <f t="shared" si="176"/>
        <v>0</v>
      </c>
      <c r="U563" s="79" t="e">
        <f>VLOOKUP($S563,'Grille de Tarif OQN'!$B$2:$S$3603,U$1,0)</f>
        <v>#N/A</v>
      </c>
      <c r="V563" s="79" t="e">
        <f>VLOOKUP($S563,'Grille de Tarif OQN'!$B$2:$S$3603,V$1,0)</f>
        <v>#N/A</v>
      </c>
      <c r="W563" s="79" t="e">
        <f>VLOOKUP($S563,'Grille de Tarif OQN'!$B$2:$S$3603,W$1,0)</f>
        <v>#N/A</v>
      </c>
      <c r="X563" s="79" t="e">
        <f>VLOOKUP($S563,'Grille de Tarif OQN'!$B$2:$S$3603,X$1,0)</f>
        <v>#N/A</v>
      </c>
      <c r="Y563" s="79" t="e">
        <f>VLOOKUP($S563,'Grille de Tarif OQN'!$B$2:$S$3603,Y$1,0)</f>
        <v>#N/A</v>
      </c>
      <c r="Z563" s="79" t="e">
        <f>VLOOKUP($S563,'Grille de Tarif OQN'!$B$2:$S$3603,Z$1,0)</f>
        <v>#N/A</v>
      </c>
      <c r="AA563" s="79" t="e">
        <f>VLOOKUP($S563,'Grille de Tarif OQN'!$B$2:$S$3603,AA$1,0)</f>
        <v>#N/A</v>
      </c>
      <c r="AB563" s="79" t="e">
        <f>VLOOKUP($S563,'Grille de Tarif OQN'!$B$2:$S$3603,AB$1,0)</f>
        <v>#N/A</v>
      </c>
      <c r="AC563" s="79" t="e">
        <f>VLOOKUP($S563,'Grille de Tarif OQN'!$B$2:$S$3603,AC$1,0)</f>
        <v>#N/A</v>
      </c>
      <c r="AD563" s="79" t="e">
        <f>VLOOKUP($S563,'Grille de Tarif OQN'!$B$2:$S$3603,AD$1,0)</f>
        <v>#N/A</v>
      </c>
      <c r="AE563" s="79" t="e">
        <f>VLOOKUP($S563,'Grille de Tarif OQN'!$B$2:$S$3603,AE$1,0)</f>
        <v>#N/A</v>
      </c>
      <c r="AF563" s="79" t="e">
        <f>VLOOKUP($S563,'Grille de Tarif OQN'!$B$2:$S$3603,AF$1,0)</f>
        <v>#N/A</v>
      </c>
      <c r="AG563" s="79" t="e">
        <f>VLOOKUP($S563,'Grille de Tarif OQN'!$B$2:$S$3603,AG$1,0)</f>
        <v>#N/A</v>
      </c>
      <c r="AH563" s="79" t="e">
        <f>VLOOKUP($S563,'Grille de Tarif OQN'!$B$2:$S$3603,AH$1,0)</f>
        <v>#N/A</v>
      </c>
      <c r="AI563" s="79" t="e">
        <f>VLOOKUP($S563,'Grille de Tarif OQN'!$B$2:$S$3603,AI$1,0)</f>
        <v>#N/A</v>
      </c>
      <c r="AJ563" s="79" t="e">
        <f>VLOOKUP($S563,'Grille de Tarif OQN'!$B$2:$S$3603,AJ$1,0)</f>
        <v>#N/A</v>
      </c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72"/>
      <c r="AV563"/>
      <c r="AW563"/>
      <c r="AX563"/>
      <c r="AY563"/>
      <c r="AZ563" s="96">
        <f t="shared" si="177"/>
        <v>0</v>
      </c>
      <c r="BA563" s="24" t="e">
        <f t="shared" si="178"/>
        <v>#N/A</v>
      </c>
      <c r="BB563" s="24" t="e">
        <f t="shared" si="179"/>
        <v>#N/A</v>
      </c>
      <c r="BC563" s="24" t="e">
        <f t="shared" si="172"/>
        <v>#N/A</v>
      </c>
      <c r="BD563" s="24" t="e">
        <f t="shared" si="173"/>
        <v>#N/A</v>
      </c>
      <c r="BE563"/>
      <c r="BF563" t="e">
        <f t="shared" si="180"/>
        <v>#N/A</v>
      </c>
      <c r="BG563" t="str">
        <f t="shared" si="181"/>
        <v>HDJ</v>
      </c>
      <c r="BH563" s="20" t="e">
        <f t="shared" si="182"/>
        <v>#N/A</v>
      </c>
      <c r="BI563" s="20" t="e">
        <f t="shared" si="183"/>
        <v>#N/A</v>
      </c>
      <c r="BJ563" s="20" t="e">
        <f t="shared" si="184"/>
        <v>#N/A</v>
      </c>
      <c r="BK563" s="20" t="e">
        <f t="shared" si="185"/>
        <v>#N/A</v>
      </c>
      <c r="BL563" s="20" t="e">
        <f t="shared" si="186"/>
        <v>#N/A</v>
      </c>
      <c r="BM563" s="20" t="e">
        <f t="shared" si="174"/>
        <v>#N/A</v>
      </c>
      <c r="BN563" s="20" t="e">
        <f t="shared" si="187"/>
        <v>#N/A</v>
      </c>
    </row>
    <row r="564" spans="1:66">
      <c r="A564" s="92"/>
      <c r="B564" s="90"/>
      <c r="C564" s="90"/>
      <c r="D564" s="93"/>
      <c r="E564" s="93"/>
      <c r="F564" s="93"/>
      <c r="G564" s="93"/>
      <c r="H564" s="93"/>
      <c r="I564" s="93"/>
      <c r="J564" s="93"/>
      <c r="K564" s="93"/>
      <c r="L564" s="92"/>
      <c r="M564" s="93"/>
      <c r="N564" s="91">
        <f t="shared" si="168"/>
        <v>0</v>
      </c>
      <c r="O564" s="91" t="str">
        <f t="shared" si="169"/>
        <v/>
      </c>
      <c r="P564" s="91" t="str">
        <f t="shared" si="170"/>
        <v/>
      </c>
      <c r="Q564" s="91" t="str">
        <f t="shared" si="171"/>
        <v>HDJ</v>
      </c>
      <c r="R564" s="82"/>
      <c r="S564" s="95">
        <f t="shared" si="175"/>
        <v>0</v>
      </c>
      <c r="T564" s="95">
        <f t="shared" si="176"/>
        <v>0</v>
      </c>
      <c r="U564" s="79" t="e">
        <f>VLOOKUP($S564,'Grille de Tarif OQN'!$B$2:$S$3603,U$1,0)</f>
        <v>#N/A</v>
      </c>
      <c r="V564" s="79" t="e">
        <f>VLOOKUP($S564,'Grille de Tarif OQN'!$B$2:$S$3603,V$1,0)</f>
        <v>#N/A</v>
      </c>
      <c r="W564" s="79" t="e">
        <f>VLOOKUP($S564,'Grille de Tarif OQN'!$B$2:$S$3603,W$1,0)</f>
        <v>#N/A</v>
      </c>
      <c r="X564" s="79" t="e">
        <f>VLOOKUP($S564,'Grille de Tarif OQN'!$B$2:$S$3603,X$1,0)</f>
        <v>#N/A</v>
      </c>
      <c r="Y564" s="79" t="e">
        <f>VLOOKUP($S564,'Grille de Tarif OQN'!$B$2:$S$3603,Y$1,0)</f>
        <v>#N/A</v>
      </c>
      <c r="Z564" s="79" t="e">
        <f>VLOOKUP($S564,'Grille de Tarif OQN'!$B$2:$S$3603,Z$1,0)</f>
        <v>#N/A</v>
      </c>
      <c r="AA564" s="79" t="e">
        <f>VLOOKUP($S564,'Grille de Tarif OQN'!$B$2:$S$3603,AA$1,0)</f>
        <v>#N/A</v>
      </c>
      <c r="AB564" s="79" t="e">
        <f>VLOOKUP($S564,'Grille de Tarif OQN'!$B$2:$S$3603,AB$1,0)</f>
        <v>#N/A</v>
      </c>
      <c r="AC564" s="79" t="e">
        <f>VLOOKUP($S564,'Grille de Tarif OQN'!$B$2:$S$3603,AC$1,0)</f>
        <v>#N/A</v>
      </c>
      <c r="AD564" s="79" t="e">
        <f>VLOOKUP($S564,'Grille de Tarif OQN'!$B$2:$S$3603,AD$1,0)</f>
        <v>#N/A</v>
      </c>
      <c r="AE564" s="79" t="e">
        <f>VLOOKUP($S564,'Grille de Tarif OQN'!$B$2:$S$3603,AE$1,0)</f>
        <v>#N/A</v>
      </c>
      <c r="AF564" s="79" t="e">
        <f>VLOOKUP($S564,'Grille de Tarif OQN'!$B$2:$S$3603,AF$1,0)</f>
        <v>#N/A</v>
      </c>
      <c r="AG564" s="79" t="e">
        <f>VLOOKUP($S564,'Grille de Tarif OQN'!$B$2:$S$3603,AG$1,0)</f>
        <v>#N/A</v>
      </c>
      <c r="AH564" s="79" t="e">
        <f>VLOOKUP($S564,'Grille de Tarif OQN'!$B$2:$S$3603,AH$1,0)</f>
        <v>#N/A</v>
      </c>
      <c r="AI564" s="79" t="e">
        <f>VLOOKUP($S564,'Grille de Tarif OQN'!$B$2:$S$3603,AI$1,0)</f>
        <v>#N/A</v>
      </c>
      <c r="AJ564" s="79" t="e">
        <f>VLOOKUP($S564,'Grille de Tarif OQN'!$B$2:$S$3603,AJ$1,0)</f>
        <v>#N/A</v>
      </c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72"/>
      <c r="AV564"/>
      <c r="AW564"/>
      <c r="AX564"/>
      <c r="AY564"/>
      <c r="AZ564" s="96">
        <f t="shared" si="177"/>
        <v>0</v>
      </c>
      <c r="BA564" s="24" t="e">
        <f t="shared" si="178"/>
        <v>#N/A</v>
      </c>
      <c r="BB564" s="24" t="e">
        <f t="shared" si="179"/>
        <v>#N/A</v>
      </c>
      <c r="BC564" s="24" t="e">
        <f t="shared" si="172"/>
        <v>#N/A</v>
      </c>
      <c r="BD564" s="24" t="e">
        <f t="shared" si="173"/>
        <v>#N/A</v>
      </c>
      <c r="BE564"/>
      <c r="BF564" t="e">
        <f t="shared" si="180"/>
        <v>#N/A</v>
      </c>
      <c r="BG564" t="str">
        <f t="shared" si="181"/>
        <v>HDJ</v>
      </c>
      <c r="BH564" s="20" t="e">
        <f t="shared" si="182"/>
        <v>#N/A</v>
      </c>
      <c r="BI564" s="20" t="e">
        <f t="shared" si="183"/>
        <v>#N/A</v>
      </c>
      <c r="BJ564" s="20" t="e">
        <f t="shared" si="184"/>
        <v>#N/A</v>
      </c>
      <c r="BK564" s="20" t="e">
        <f t="shared" si="185"/>
        <v>#N/A</v>
      </c>
      <c r="BL564" s="20" t="e">
        <f t="shared" si="186"/>
        <v>#N/A</v>
      </c>
      <c r="BM564" s="20" t="e">
        <f t="shared" si="174"/>
        <v>#N/A</v>
      </c>
      <c r="BN564" s="20" t="e">
        <f t="shared" si="187"/>
        <v>#N/A</v>
      </c>
    </row>
    <row r="565" spans="1:66">
      <c r="A565" s="92"/>
      <c r="B565" s="90"/>
      <c r="C565" s="90"/>
      <c r="D565" s="93"/>
      <c r="E565" s="93"/>
      <c r="F565" s="93"/>
      <c r="G565" s="93"/>
      <c r="H565" s="93"/>
      <c r="I565" s="93"/>
      <c r="J565" s="93"/>
      <c r="K565" s="93"/>
      <c r="L565" s="92"/>
      <c r="M565" s="93"/>
      <c r="N565" s="91">
        <f t="shared" si="168"/>
        <v>0</v>
      </c>
      <c r="O565" s="91" t="str">
        <f t="shared" si="169"/>
        <v/>
      </c>
      <c r="P565" s="91" t="str">
        <f t="shared" si="170"/>
        <v/>
      </c>
      <c r="Q565" s="91" t="str">
        <f t="shared" si="171"/>
        <v>HDJ</v>
      </c>
      <c r="R565" s="82"/>
      <c r="S565" s="95">
        <f t="shared" si="175"/>
        <v>0</v>
      </c>
      <c r="T565" s="95">
        <f t="shared" si="176"/>
        <v>0</v>
      </c>
      <c r="U565" s="79" t="e">
        <f>VLOOKUP($S565,'Grille de Tarif OQN'!$B$2:$S$3603,U$1,0)</f>
        <v>#N/A</v>
      </c>
      <c r="V565" s="79" t="e">
        <f>VLOOKUP($S565,'Grille de Tarif OQN'!$B$2:$S$3603,V$1,0)</f>
        <v>#N/A</v>
      </c>
      <c r="W565" s="79" t="e">
        <f>VLOOKUP($S565,'Grille de Tarif OQN'!$B$2:$S$3603,W$1,0)</f>
        <v>#N/A</v>
      </c>
      <c r="X565" s="79" t="e">
        <f>VLOOKUP($S565,'Grille de Tarif OQN'!$B$2:$S$3603,X$1,0)</f>
        <v>#N/A</v>
      </c>
      <c r="Y565" s="79" t="e">
        <f>VLOOKUP($S565,'Grille de Tarif OQN'!$B$2:$S$3603,Y$1,0)</f>
        <v>#N/A</v>
      </c>
      <c r="Z565" s="79" t="e">
        <f>VLOOKUP($S565,'Grille de Tarif OQN'!$B$2:$S$3603,Z$1,0)</f>
        <v>#N/A</v>
      </c>
      <c r="AA565" s="79" t="e">
        <f>VLOOKUP($S565,'Grille de Tarif OQN'!$B$2:$S$3603,AA$1,0)</f>
        <v>#N/A</v>
      </c>
      <c r="AB565" s="79" t="e">
        <f>VLOOKUP($S565,'Grille de Tarif OQN'!$B$2:$S$3603,AB$1,0)</f>
        <v>#N/A</v>
      </c>
      <c r="AC565" s="79" t="e">
        <f>VLOOKUP($S565,'Grille de Tarif OQN'!$B$2:$S$3603,AC$1,0)</f>
        <v>#N/A</v>
      </c>
      <c r="AD565" s="79" t="e">
        <f>VLOOKUP($S565,'Grille de Tarif OQN'!$B$2:$S$3603,AD$1,0)</f>
        <v>#N/A</v>
      </c>
      <c r="AE565" s="79" t="e">
        <f>VLOOKUP($S565,'Grille de Tarif OQN'!$B$2:$S$3603,AE$1,0)</f>
        <v>#N/A</v>
      </c>
      <c r="AF565" s="79" t="e">
        <f>VLOOKUP($S565,'Grille de Tarif OQN'!$B$2:$S$3603,AF$1,0)</f>
        <v>#N/A</v>
      </c>
      <c r="AG565" s="79" t="e">
        <f>VLOOKUP($S565,'Grille de Tarif OQN'!$B$2:$S$3603,AG$1,0)</f>
        <v>#N/A</v>
      </c>
      <c r="AH565" s="79" t="e">
        <f>VLOOKUP($S565,'Grille de Tarif OQN'!$B$2:$S$3603,AH$1,0)</f>
        <v>#N/A</v>
      </c>
      <c r="AI565" s="79" t="e">
        <f>VLOOKUP($S565,'Grille de Tarif OQN'!$B$2:$S$3603,AI$1,0)</f>
        <v>#N/A</v>
      </c>
      <c r="AJ565" s="79" t="e">
        <f>VLOOKUP($S565,'Grille de Tarif OQN'!$B$2:$S$3603,AJ$1,0)</f>
        <v>#N/A</v>
      </c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72"/>
      <c r="AV565"/>
      <c r="AW565"/>
      <c r="AX565"/>
      <c r="AY565"/>
      <c r="AZ565" s="96">
        <f t="shared" si="177"/>
        <v>0</v>
      </c>
      <c r="BA565" s="24" t="e">
        <f t="shared" si="178"/>
        <v>#N/A</v>
      </c>
      <c r="BB565" s="24" t="e">
        <f t="shared" si="179"/>
        <v>#N/A</v>
      </c>
      <c r="BC565" s="24" t="e">
        <f t="shared" si="172"/>
        <v>#N/A</v>
      </c>
      <c r="BD565" s="24" t="e">
        <f t="shared" si="173"/>
        <v>#N/A</v>
      </c>
      <c r="BE565"/>
      <c r="BF565" t="e">
        <f t="shared" si="180"/>
        <v>#N/A</v>
      </c>
      <c r="BG565" t="str">
        <f t="shared" si="181"/>
        <v>HDJ</v>
      </c>
      <c r="BH565" s="20" t="e">
        <f t="shared" si="182"/>
        <v>#N/A</v>
      </c>
      <c r="BI565" s="20" t="e">
        <f t="shared" si="183"/>
        <v>#N/A</v>
      </c>
      <c r="BJ565" s="20" t="e">
        <f t="shared" si="184"/>
        <v>#N/A</v>
      </c>
      <c r="BK565" s="20" t="e">
        <f t="shared" si="185"/>
        <v>#N/A</v>
      </c>
      <c r="BL565" s="20" t="e">
        <f t="shared" si="186"/>
        <v>#N/A</v>
      </c>
      <c r="BM565" s="20" t="e">
        <f t="shared" si="174"/>
        <v>#N/A</v>
      </c>
      <c r="BN565" s="20" t="e">
        <f t="shared" si="187"/>
        <v>#N/A</v>
      </c>
    </row>
    <row r="566" spans="1:66">
      <c r="A566" s="92"/>
      <c r="B566" s="90"/>
      <c r="C566" s="90"/>
      <c r="D566" s="93"/>
      <c r="E566" s="93"/>
      <c r="F566" s="93"/>
      <c r="G566" s="93"/>
      <c r="H566" s="93"/>
      <c r="I566" s="93"/>
      <c r="J566" s="93"/>
      <c r="K566" s="93"/>
      <c r="L566" s="92"/>
      <c r="M566" s="93"/>
      <c r="N566" s="91">
        <f t="shared" si="168"/>
        <v>0</v>
      </c>
      <c r="O566" s="91" t="str">
        <f t="shared" si="169"/>
        <v/>
      </c>
      <c r="P566" s="91" t="str">
        <f t="shared" si="170"/>
        <v/>
      </c>
      <c r="Q566" s="91" t="str">
        <f t="shared" si="171"/>
        <v>HDJ</v>
      </c>
      <c r="R566" s="82"/>
      <c r="S566" s="95">
        <f t="shared" si="175"/>
        <v>0</v>
      </c>
      <c r="T566" s="95">
        <f t="shared" si="176"/>
        <v>0</v>
      </c>
      <c r="U566" s="79" t="e">
        <f>VLOOKUP($S566,'Grille de Tarif OQN'!$B$2:$S$3603,U$1,0)</f>
        <v>#N/A</v>
      </c>
      <c r="V566" s="79" t="e">
        <f>VLOOKUP($S566,'Grille de Tarif OQN'!$B$2:$S$3603,V$1,0)</f>
        <v>#N/A</v>
      </c>
      <c r="W566" s="79" t="e">
        <f>VLOOKUP($S566,'Grille de Tarif OQN'!$B$2:$S$3603,W$1,0)</f>
        <v>#N/A</v>
      </c>
      <c r="X566" s="79" t="e">
        <f>VLOOKUP($S566,'Grille de Tarif OQN'!$B$2:$S$3603,X$1,0)</f>
        <v>#N/A</v>
      </c>
      <c r="Y566" s="79" t="e">
        <f>VLOOKUP($S566,'Grille de Tarif OQN'!$B$2:$S$3603,Y$1,0)</f>
        <v>#N/A</v>
      </c>
      <c r="Z566" s="79" t="e">
        <f>VLOOKUP($S566,'Grille de Tarif OQN'!$B$2:$S$3603,Z$1,0)</f>
        <v>#N/A</v>
      </c>
      <c r="AA566" s="79" t="e">
        <f>VLOOKUP($S566,'Grille de Tarif OQN'!$B$2:$S$3603,AA$1,0)</f>
        <v>#N/A</v>
      </c>
      <c r="AB566" s="79" t="e">
        <f>VLOOKUP($S566,'Grille de Tarif OQN'!$B$2:$S$3603,AB$1,0)</f>
        <v>#N/A</v>
      </c>
      <c r="AC566" s="79" t="e">
        <f>VLOOKUP($S566,'Grille de Tarif OQN'!$B$2:$S$3603,AC$1,0)</f>
        <v>#N/A</v>
      </c>
      <c r="AD566" s="79" t="e">
        <f>VLOOKUP($S566,'Grille de Tarif OQN'!$B$2:$S$3603,AD$1,0)</f>
        <v>#N/A</v>
      </c>
      <c r="AE566" s="79" t="e">
        <f>VLOOKUP($S566,'Grille de Tarif OQN'!$B$2:$S$3603,AE$1,0)</f>
        <v>#N/A</v>
      </c>
      <c r="AF566" s="79" t="e">
        <f>VLOOKUP($S566,'Grille de Tarif OQN'!$B$2:$S$3603,AF$1,0)</f>
        <v>#N/A</v>
      </c>
      <c r="AG566" s="79" t="e">
        <f>VLOOKUP($S566,'Grille de Tarif OQN'!$B$2:$S$3603,AG$1,0)</f>
        <v>#N/A</v>
      </c>
      <c r="AH566" s="79" t="e">
        <f>VLOOKUP($S566,'Grille de Tarif OQN'!$B$2:$S$3603,AH$1,0)</f>
        <v>#N/A</v>
      </c>
      <c r="AI566" s="79" t="e">
        <f>VLOOKUP($S566,'Grille de Tarif OQN'!$B$2:$S$3603,AI$1,0)</f>
        <v>#N/A</v>
      </c>
      <c r="AJ566" s="79" t="e">
        <f>VLOOKUP($S566,'Grille de Tarif OQN'!$B$2:$S$3603,AJ$1,0)</f>
        <v>#N/A</v>
      </c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72"/>
      <c r="AV566"/>
      <c r="AW566"/>
      <c r="AX566"/>
      <c r="AY566"/>
      <c r="AZ566" s="96">
        <f t="shared" si="177"/>
        <v>0</v>
      </c>
      <c r="BA566" s="24" t="e">
        <f t="shared" si="178"/>
        <v>#N/A</v>
      </c>
      <c r="BB566" s="24" t="e">
        <f t="shared" si="179"/>
        <v>#N/A</v>
      </c>
      <c r="BC566" s="24" t="e">
        <f t="shared" si="172"/>
        <v>#N/A</v>
      </c>
      <c r="BD566" s="24" t="e">
        <f t="shared" si="173"/>
        <v>#N/A</v>
      </c>
      <c r="BE566"/>
      <c r="BF566" t="e">
        <f t="shared" si="180"/>
        <v>#N/A</v>
      </c>
      <c r="BG566" t="str">
        <f t="shared" si="181"/>
        <v>HDJ</v>
      </c>
      <c r="BH566" s="20" t="e">
        <f t="shared" si="182"/>
        <v>#N/A</v>
      </c>
      <c r="BI566" s="20" t="e">
        <f t="shared" si="183"/>
        <v>#N/A</v>
      </c>
      <c r="BJ566" s="20" t="e">
        <f t="shared" si="184"/>
        <v>#N/A</v>
      </c>
      <c r="BK566" s="20" t="e">
        <f t="shared" si="185"/>
        <v>#N/A</v>
      </c>
      <c r="BL566" s="20" t="e">
        <f t="shared" si="186"/>
        <v>#N/A</v>
      </c>
      <c r="BM566" s="20" t="e">
        <f t="shared" si="174"/>
        <v>#N/A</v>
      </c>
      <c r="BN566" s="20" t="e">
        <f t="shared" si="187"/>
        <v>#N/A</v>
      </c>
    </row>
    <row r="567" spans="1:66">
      <c r="A567" s="92"/>
      <c r="B567" s="90"/>
      <c r="C567" s="90"/>
      <c r="D567" s="93"/>
      <c r="E567" s="93"/>
      <c r="F567" s="93"/>
      <c r="G567" s="93"/>
      <c r="H567" s="93"/>
      <c r="I567" s="93"/>
      <c r="J567" s="93"/>
      <c r="K567" s="93"/>
      <c r="L567" s="92"/>
      <c r="M567" s="93"/>
      <c r="N567" s="91">
        <f t="shared" si="168"/>
        <v>0</v>
      </c>
      <c r="O567" s="91" t="str">
        <f t="shared" si="169"/>
        <v/>
      </c>
      <c r="P567" s="91" t="str">
        <f t="shared" si="170"/>
        <v/>
      </c>
      <c r="Q567" s="91" t="str">
        <f t="shared" si="171"/>
        <v>HDJ</v>
      </c>
      <c r="R567" s="82"/>
      <c r="S567" s="95">
        <f t="shared" si="175"/>
        <v>0</v>
      </c>
      <c r="T567" s="95">
        <f t="shared" si="176"/>
        <v>0</v>
      </c>
      <c r="U567" s="79" t="e">
        <f>VLOOKUP($S567,'Grille de Tarif OQN'!$B$2:$S$3603,U$1,0)</f>
        <v>#N/A</v>
      </c>
      <c r="V567" s="79" t="e">
        <f>VLOOKUP($S567,'Grille de Tarif OQN'!$B$2:$S$3603,V$1,0)</f>
        <v>#N/A</v>
      </c>
      <c r="W567" s="79" t="e">
        <f>VLOOKUP($S567,'Grille de Tarif OQN'!$B$2:$S$3603,W$1,0)</f>
        <v>#N/A</v>
      </c>
      <c r="X567" s="79" t="e">
        <f>VLOOKUP($S567,'Grille de Tarif OQN'!$B$2:$S$3603,X$1,0)</f>
        <v>#N/A</v>
      </c>
      <c r="Y567" s="79" t="e">
        <f>VLOOKUP($S567,'Grille de Tarif OQN'!$B$2:$S$3603,Y$1,0)</f>
        <v>#N/A</v>
      </c>
      <c r="Z567" s="79" t="e">
        <f>VLOOKUP($S567,'Grille de Tarif OQN'!$B$2:$S$3603,Z$1,0)</f>
        <v>#N/A</v>
      </c>
      <c r="AA567" s="79" t="e">
        <f>VLOOKUP($S567,'Grille de Tarif OQN'!$B$2:$S$3603,AA$1,0)</f>
        <v>#N/A</v>
      </c>
      <c r="AB567" s="79" t="e">
        <f>VLOOKUP($S567,'Grille de Tarif OQN'!$B$2:$S$3603,AB$1,0)</f>
        <v>#N/A</v>
      </c>
      <c r="AC567" s="79" t="e">
        <f>VLOOKUP($S567,'Grille de Tarif OQN'!$B$2:$S$3603,AC$1,0)</f>
        <v>#N/A</v>
      </c>
      <c r="AD567" s="79" t="e">
        <f>VLOOKUP($S567,'Grille de Tarif OQN'!$B$2:$S$3603,AD$1,0)</f>
        <v>#N/A</v>
      </c>
      <c r="AE567" s="79" t="e">
        <f>VLOOKUP($S567,'Grille de Tarif OQN'!$B$2:$S$3603,AE$1,0)</f>
        <v>#N/A</v>
      </c>
      <c r="AF567" s="79" t="e">
        <f>VLOOKUP($S567,'Grille de Tarif OQN'!$B$2:$S$3603,AF$1,0)</f>
        <v>#N/A</v>
      </c>
      <c r="AG567" s="79" t="e">
        <f>VLOOKUP($S567,'Grille de Tarif OQN'!$B$2:$S$3603,AG$1,0)</f>
        <v>#N/A</v>
      </c>
      <c r="AH567" s="79" t="e">
        <f>VLOOKUP($S567,'Grille de Tarif OQN'!$B$2:$S$3603,AH$1,0)</f>
        <v>#N/A</v>
      </c>
      <c r="AI567" s="79" t="e">
        <f>VLOOKUP($S567,'Grille de Tarif OQN'!$B$2:$S$3603,AI$1,0)</f>
        <v>#N/A</v>
      </c>
      <c r="AJ567" s="79" t="e">
        <f>VLOOKUP($S567,'Grille de Tarif OQN'!$B$2:$S$3603,AJ$1,0)</f>
        <v>#N/A</v>
      </c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72"/>
      <c r="AV567"/>
      <c r="AW567"/>
      <c r="AX567"/>
      <c r="AY567"/>
      <c r="AZ567" s="96">
        <f t="shared" si="177"/>
        <v>0</v>
      </c>
      <c r="BA567" s="24" t="e">
        <f t="shared" si="178"/>
        <v>#N/A</v>
      </c>
      <c r="BB567" s="24" t="e">
        <f t="shared" si="179"/>
        <v>#N/A</v>
      </c>
      <c r="BC567" s="24" t="e">
        <f t="shared" si="172"/>
        <v>#N/A</v>
      </c>
      <c r="BD567" s="24" t="e">
        <f t="shared" si="173"/>
        <v>#N/A</v>
      </c>
      <c r="BE567"/>
      <c r="BF567" t="e">
        <f t="shared" si="180"/>
        <v>#N/A</v>
      </c>
      <c r="BG567" t="str">
        <f t="shared" si="181"/>
        <v>HDJ</v>
      </c>
      <c r="BH567" s="20" t="e">
        <f t="shared" si="182"/>
        <v>#N/A</v>
      </c>
      <c r="BI567" s="20" t="e">
        <f t="shared" si="183"/>
        <v>#N/A</v>
      </c>
      <c r="BJ567" s="20" t="e">
        <f t="shared" si="184"/>
        <v>#N/A</v>
      </c>
      <c r="BK567" s="20" t="e">
        <f t="shared" si="185"/>
        <v>#N/A</v>
      </c>
      <c r="BL567" s="20" t="e">
        <f t="shared" si="186"/>
        <v>#N/A</v>
      </c>
      <c r="BM567" s="20" t="e">
        <f t="shared" si="174"/>
        <v>#N/A</v>
      </c>
      <c r="BN567" s="20" t="e">
        <f t="shared" si="187"/>
        <v>#N/A</v>
      </c>
    </row>
    <row r="568" spans="1:66">
      <c r="A568" s="92"/>
      <c r="B568" s="90"/>
      <c r="C568" s="90"/>
      <c r="D568" s="93"/>
      <c r="E568" s="93"/>
      <c r="F568" s="93"/>
      <c r="G568" s="93"/>
      <c r="H568" s="93"/>
      <c r="I568" s="93"/>
      <c r="J568" s="93"/>
      <c r="K568" s="93"/>
      <c r="L568" s="92"/>
      <c r="M568" s="93"/>
      <c r="N568" s="91">
        <f t="shared" si="168"/>
        <v>0</v>
      </c>
      <c r="O568" s="91" t="str">
        <f t="shared" si="169"/>
        <v/>
      </c>
      <c r="P568" s="91" t="str">
        <f t="shared" si="170"/>
        <v/>
      </c>
      <c r="Q568" s="91" t="str">
        <f t="shared" si="171"/>
        <v>HDJ</v>
      </c>
      <c r="R568" s="82"/>
      <c r="S568" s="95">
        <f t="shared" si="175"/>
        <v>0</v>
      </c>
      <c r="T568" s="95">
        <f t="shared" si="176"/>
        <v>0</v>
      </c>
      <c r="U568" s="79" t="e">
        <f>VLOOKUP($S568,'Grille de Tarif OQN'!$B$2:$S$3603,U$1,0)</f>
        <v>#N/A</v>
      </c>
      <c r="V568" s="79" t="e">
        <f>VLOOKUP($S568,'Grille de Tarif OQN'!$B$2:$S$3603,V$1,0)</f>
        <v>#N/A</v>
      </c>
      <c r="W568" s="79" t="e">
        <f>VLOOKUP($S568,'Grille de Tarif OQN'!$B$2:$S$3603,W$1,0)</f>
        <v>#N/A</v>
      </c>
      <c r="X568" s="79" t="e">
        <f>VLOOKUP($S568,'Grille de Tarif OQN'!$B$2:$S$3603,X$1,0)</f>
        <v>#N/A</v>
      </c>
      <c r="Y568" s="79" t="e">
        <f>VLOOKUP($S568,'Grille de Tarif OQN'!$B$2:$S$3603,Y$1,0)</f>
        <v>#N/A</v>
      </c>
      <c r="Z568" s="79" t="e">
        <f>VLOOKUP($S568,'Grille de Tarif OQN'!$B$2:$S$3603,Z$1,0)</f>
        <v>#N/A</v>
      </c>
      <c r="AA568" s="79" t="e">
        <f>VLOOKUP($S568,'Grille de Tarif OQN'!$B$2:$S$3603,AA$1,0)</f>
        <v>#N/A</v>
      </c>
      <c r="AB568" s="79" t="e">
        <f>VLOOKUP($S568,'Grille de Tarif OQN'!$B$2:$S$3603,AB$1,0)</f>
        <v>#N/A</v>
      </c>
      <c r="AC568" s="79" t="e">
        <f>VLOOKUP($S568,'Grille de Tarif OQN'!$B$2:$S$3603,AC$1,0)</f>
        <v>#N/A</v>
      </c>
      <c r="AD568" s="79" t="e">
        <f>VLOOKUP($S568,'Grille de Tarif OQN'!$B$2:$S$3603,AD$1,0)</f>
        <v>#N/A</v>
      </c>
      <c r="AE568" s="79" t="e">
        <f>VLOOKUP($S568,'Grille de Tarif OQN'!$B$2:$S$3603,AE$1,0)</f>
        <v>#N/A</v>
      </c>
      <c r="AF568" s="79" t="e">
        <f>VLOOKUP($S568,'Grille de Tarif OQN'!$B$2:$S$3603,AF$1,0)</f>
        <v>#N/A</v>
      </c>
      <c r="AG568" s="79" t="e">
        <f>VLOOKUP($S568,'Grille de Tarif OQN'!$B$2:$S$3603,AG$1,0)</f>
        <v>#N/A</v>
      </c>
      <c r="AH568" s="79" t="e">
        <f>VLOOKUP($S568,'Grille de Tarif OQN'!$B$2:$S$3603,AH$1,0)</f>
        <v>#N/A</v>
      </c>
      <c r="AI568" s="79" t="e">
        <f>VLOOKUP($S568,'Grille de Tarif OQN'!$B$2:$S$3603,AI$1,0)</f>
        <v>#N/A</v>
      </c>
      <c r="AJ568" s="79" t="e">
        <f>VLOOKUP($S568,'Grille de Tarif OQN'!$B$2:$S$3603,AJ$1,0)</f>
        <v>#N/A</v>
      </c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72"/>
      <c r="AV568"/>
      <c r="AW568"/>
      <c r="AX568"/>
      <c r="AY568"/>
      <c r="AZ568" s="96">
        <f t="shared" si="177"/>
        <v>0</v>
      </c>
      <c r="BA568" s="24" t="e">
        <f t="shared" si="178"/>
        <v>#N/A</v>
      </c>
      <c r="BB568" s="24" t="e">
        <f t="shared" si="179"/>
        <v>#N/A</v>
      </c>
      <c r="BC568" s="24" t="e">
        <f t="shared" si="172"/>
        <v>#N/A</v>
      </c>
      <c r="BD568" s="24" t="e">
        <f t="shared" si="173"/>
        <v>#N/A</v>
      </c>
      <c r="BE568"/>
      <c r="BF568" t="e">
        <f t="shared" si="180"/>
        <v>#N/A</v>
      </c>
      <c r="BG568" t="str">
        <f t="shared" si="181"/>
        <v>HDJ</v>
      </c>
      <c r="BH568" s="20" t="e">
        <f t="shared" si="182"/>
        <v>#N/A</v>
      </c>
      <c r="BI568" s="20" t="e">
        <f t="shared" si="183"/>
        <v>#N/A</v>
      </c>
      <c r="BJ568" s="20" t="e">
        <f t="shared" si="184"/>
        <v>#N/A</v>
      </c>
      <c r="BK568" s="20" t="e">
        <f t="shared" si="185"/>
        <v>#N/A</v>
      </c>
      <c r="BL568" s="20" t="e">
        <f t="shared" si="186"/>
        <v>#N/A</v>
      </c>
      <c r="BM568" s="20" t="e">
        <f t="shared" si="174"/>
        <v>#N/A</v>
      </c>
      <c r="BN568" s="20" t="e">
        <f t="shared" si="187"/>
        <v>#N/A</v>
      </c>
    </row>
    <row r="569" spans="1:66">
      <c r="A569" s="92"/>
      <c r="B569" s="90"/>
      <c r="C569" s="90"/>
      <c r="D569" s="93"/>
      <c r="E569" s="93"/>
      <c r="F569" s="93"/>
      <c r="G569" s="93"/>
      <c r="H569" s="93"/>
      <c r="I569" s="93"/>
      <c r="J569" s="93"/>
      <c r="K569" s="93"/>
      <c r="L569" s="92"/>
      <c r="M569" s="93"/>
      <c r="N569" s="91">
        <f t="shared" si="168"/>
        <v>0</v>
      </c>
      <c r="O569" s="91" t="str">
        <f t="shared" si="169"/>
        <v/>
      </c>
      <c r="P569" s="91" t="str">
        <f t="shared" si="170"/>
        <v/>
      </c>
      <c r="Q569" s="91" t="str">
        <f t="shared" si="171"/>
        <v>HDJ</v>
      </c>
      <c r="R569" s="82"/>
      <c r="S569" s="95">
        <f t="shared" si="175"/>
        <v>0</v>
      </c>
      <c r="T569" s="95">
        <f t="shared" si="176"/>
        <v>0</v>
      </c>
      <c r="U569" s="79" t="e">
        <f>VLOOKUP($S569,'Grille de Tarif OQN'!$B$2:$S$3603,U$1,0)</f>
        <v>#N/A</v>
      </c>
      <c r="V569" s="79" t="e">
        <f>VLOOKUP($S569,'Grille de Tarif OQN'!$B$2:$S$3603,V$1,0)</f>
        <v>#N/A</v>
      </c>
      <c r="W569" s="79" t="e">
        <f>VLOOKUP($S569,'Grille de Tarif OQN'!$B$2:$S$3603,W$1,0)</f>
        <v>#N/A</v>
      </c>
      <c r="X569" s="79" t="e">
        <f>VLOOKUP($S569,'Grille de Tarif OQN'!$B$2:$S$3603,X$1,0)</f>
        <v>#N/A</v>
      </c>
      <c r="Y569" s="79" t="e">
        <f>VLOOKUP($S569,'Grille de Tarif OQN'!$B$2:$S$3603,Y$1,0)</f>
        <v>#N/A</v>
      </c>
      <c r="Z569" s="79" t="e">
        <f>VLOOKUP($S569,'Grille de Tarif OQN'!$B$2:$S$3603,Z$1,0)</f>
        <v>#N/A</v>
      </c>
      <c r="AA569" s="79" t="e">
        <f>VLOOKUP($S569,'Grille de Tarif OQN'!$B$2:$S$3603,AA$1,0)</f>
        <v>#N/A</v>
      </c>
      <c r="AB569" s="79" t="e">
        <f>VLOOKUP($S569,'Grille de Tarif OQN'!$B$2:$S$3603,AB$1,0)</f>
        <v>#N/A</v>
      </c>
      <c r="AC569" s="79" t="e">
        <f>VLOOKUP($S569,'Grille de Tarif OQN'!$B$2:$S$3603,AC$1,0)</f>
        <v>#N/A</v>
      </c>
      <c r="AD569" s="79" t="e">
        <f>VLOOKUP($S569,'Grille de Tarif OQN'!$B$2:$S$3603,AD$1,0)</f>
        <v>#N/A</v>
      </c>
      <c r="AE569" s="79" t="e">
        <f>VLOOKUP($S569,'Grille de Tarif OQN'!$B$2:$S$3603,AE$1,0)</f>
        <v>#N/A</v>
      </c>
      <c r="AF569" s="79" t="e">
        <f>VLOOKUP($S569,'Grille de Tarif OQN'!$B$2:$S$3603,AF$1,0)</f>
        <v>#N/A</v>
      </c>
      <c r="AG569" s="79" t="e">
        <f>VLOOKUP($S569,'Grille de Tarif OQN'!$B$2:$S$3603,AG$1,0)</f>
        <v>#N/A</v>
      </c>
      <c r="AH569" s="79" t="e">
        <f>VLOOKUP($S569,'Grille de Tarif OQN'!$B$2:$S$3603,AH$1,0)</f>
        <v>#N/A</v>
      </c>
      <c r="AI569" s="79" t="e">
        <f>VLOOKUP($S569,'Grille de Tarif OQN'!$B$2:$S$3603,AI$1,0)</f>
        <v>#N/A</v>
      </c>
      <c r="AJ569" s="79" t="e">
        <f>VLOOKUP($S569,'Grille de Tarif OQN'!$B$2:$S$3603,AJ$1,0)</f>
        <v>#N/A</v>
      </c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72"/>
      <c r="AV569"/>
      <c r="AW569"/>
      <c r="AX569"/>
      <c r="AY569"/>
      <c r="AZ569" s="96">
        <f t="shared" si="177"/>
        <v>0</v>
      </c>
      <c r="BA569" s="24" t="e">
        <f t="shared" si="178"/>
        <v>#N/A</v>
      </c>
      <c r="BB569" s="24" t="e">
        <f t="shared" si="179"/>
        <v>#N/A</v>
      </c>
      <c r="BC569" s="24" t="e">
        <f t="shared" si="172"/>
        <v>#N/A</v>
      </c>
      <c r="BD569" s="24" t="e">
        <f t="shared" si="173"/>
        <v>#N/A</v>
      </c>
      <c r="BE569"/>
      <c r="BF569" t="e">
        <f t="shared" si="180"/>
        <v>#N/A</v>
      </c>
      <c r="BG569" t="str">
        <f t="shared" si="181"/>
        <v>HDJ</v>
      </c>
      <c r="BH569" s="20" t="e">
        <f t="shared" si="182"/>
        <v>#N/A</v>
      </c>
      <c r="BI569" s="20" t="e">
        <f t="shared" si="183"/>
        <v>#N/A</v>
      </c>
      <c r="BJ569" s="20" t="e">
        <f t="shared" si="184"/>
        <v>#N/A</v>
      </c>
      <c r="BK569" s="20" t="e">
        <f t="shared" si="185"/>
        <v>#N/A</v>
      </c>
      <c r="BL569" s="20" t="e">
        <f t="shared" si="186"/>
        <v>#N/A</v>
      </c>
      <c r="BM569" s="20" t="e">
        <f t="shared" si="174"/>
        <v>#N/A</v>
      </c>
      <c r="BN569" s="20" t="e">
        <f t="shared" si="187"/>
        <v>#N/A</v>
      </c>
    </row>
    <row r="570" spans="1:66">
      <c r="A570" s="92"/>
      <c r="B570" s="90"/>
      <c r="C570" s="90"/>
      <c r="D570" s="93"/>
      <c r="E570" s="93"/>
      <c r="F570" s="93"/>
      <c r="G570" s="93"/>
      <c r="H570" s="93"/>
      <c r="I570" s="93"/>
      <c r="J570" s="93"/>
      <c r="K570" s="93"/>
      <c r="L570" s="92"/>
      <c r="M570" s="93"/>
      <c r="N570" s="91">
        <f t="shared" si="168"/>
        <v>0</v>
      </c>
      <c r="O570" s="91" t="str">
        <f t="shared" si="169"/>
        <v/>
      </c>
      <c r="P570" s="91" t="str">
        <f t="shared" si="170"/>
        <v/>
      </c>
      <c r="Q570" s="91" t="str">
        <f t="shared" si="171"/>
        <v>HDJ</v>
      </c>
      <c r="R570" s="82"/>
      <c r="S570" s="95">
        <f t="shared" si="175"/>
        <v>0</v>
      </c>
      <c r="T570" s="95">
        <f t="shared" si="176"/>
        <v>0</v>
      </c>
      <c r="U570" s="79" t="e">
        <f>VLOOKUP($S570,'Grille de Tarif OQN'!$B$2:$S$3603,U$1,0)</f>
        <v>#N/A</v>
      </c>
      <c r="V570" s="79" t="e">
        <f>VLOOKUP($S570,'Grille de Tarif OQN'!$B$2:$S$3603,V$1,0)</f>
        <v>#N/A</v>
      </c>
      <c r="W570" s="79" t="e">
        <f>VLOOKUP($S570,'Grille de Tarif OQN'!$B$2:$S$3603,W$1,0)</f>
        <v>#N/A</v>
      </c>
      <c r="X570" s="79" t="e">
        <f>VLOOKUP($S570,'Grille de Tarif OQN'!$B$2:$S$3603,X$1,0)</f>
        <v>#N/A</v>
      </c>
      <c r="Y570" s="79" t="e">
        <f>VLOOKUP($S570,'Grille de Tarif OQN'!$B$2:$S$3603,Y$1,0)</f>
        <v>#N/A</v>
      </c>
      <c r="Z570" s="79" t="e">
        <f>VLOOKUP($S570,'Grille de Tarif OQN'!$B$2:$S$3603,Z$1,0)</f>
        <v>#N/A</v>
      </c>
      <c r="AA570" s="79" t="e">
        <f>VLOOKUP($S570,'Grille de Tarif OQN'!$B$2:$S$3603,AA$1,0)</f>
        <v>#N/A</v>
      </c>
      <c r="AB570" s="79" t="e">
        <f>VLOOKUP($S570,'Grille de Tarif OQN'!$B$2:$S$3603,AB$1,0)</f>
        <v>#N/A</v>
      </c>
      <c r="AC570" s="79" t="e">
        <f>VLOOKUP($S570,'Grille de Tarif OQN'!$B$2:$S$3603,AC$1,0)</f>
        <v>#N/A</v>
      </c>
      <c r="AD570" s="79" t="e">
        <f>VLOOKUP($S570,'Grille de Tarif OQN'!$B$2:$S$3603,AD$1,0)</f>
        <v>#N/A</v>
      </c>
      <c r="AE570" s="79" t="e">
        <f>VLOOKUP($S570,'Grille de Tarif OQN'!$B$2:$S$3603,AE$1,0)</f>
        <v>#N/A</v>
      </c>
      <c r="AF570" s="79" t="e">
        <f>VLOOKUP($S570,'Grille de Tarif OQN'!$B$2:$S$3603,AF$1,0)</f>
        <v>#N/A</v>
      </c>
      <c r="AG570" s="79" t="e">
        <f>VLOOKUP($S570,'Grille de Tarif OQN'!$B$2:$S$3603,AG$1,0)</f>
        <v>#N/A</v>
      </c>
      <c r="AH570" s="79" t="e">
        <f>VLOOKUP($S570,'Grille de Tarif OQN'!$B$2:$S$3603,AH$1,0)</f>
        <v>#N/A</v>
      </c>
      <c r="AI570" s="79" t="e">
        <f>VLOOKUP($S570,'Grille de Tarif OQN'!$B$2:$S$3603,AI$1,0)</f>
        <v>#N/A</v>
      </c>
      <c r="AJ570" s="79" t="e">
        <f>VLOOKUP($S570,'Grille de Tarif OQN'!$B$2:$S$3603,AJ$1,0)</f>
        <v>#N/A</v>
      </c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72"/>
      <c r="AV570"/>
      <c r="AW570"/>
      <c r="AX570"/>
      <c r="AY570"/>
      <c r="AZ570" s="96">
        <f t="shared" si="177"/>
        <v>0</v>
      </c>
      <c r="BA570" s="24" t="e">
        <f t="shared" si="178"/>
        <v>#N/A</v>
      </c>
      <c r="BB570" s="24" t="e">
        <f t="shared" si="179"/>
        <v>#N/A</v>
      </c>
      <c r="BC570" s="24" t="e">
        <f t="shared" si="172"/>
        <v>#N/A</v>
      </c>
      <c r="BD570" s="24" t="e">
        <f t="shared" si="173"/>
        <v>#N/A</v>
      </c>
      <c r="BE570"/>
      <c r="BF570" t="e">
        <f t="shared" si="180"/>
        <v>#N/A</v>
      </c>
      <c r="BG570" t="str">
        <f t="shared" si="181"/>
        <v>HDJ</v>
      </c>
      <c r="BH570" s="20" t="e">
        <f t="shared" si="182"/>
        <v>#N/A</v>
      </c>
      <c r="BI570" s="20" t="e">
        <f t="shared" si="183"/>
        <v>#N/A</v>
      </c>
      <c r="BJ570" s="20" t="e">
        <f t="shared" si="184"/>
        <v>#N/A</v>
      </c>
      <c r="BK570" s="20" t="e">
        <f t="shared" si="185"/>
        <v>#N/A</v>
      </c>
      <c r="BL570" s="20" t="e">
        <f t="shared" si="186"/>
        <v>#N/A</v>
      </c>
      <c r="BM570" s="20" t="e">
        <f t="shared" si="174"/>
        <v>#N/A</v>
      </c>
      <c r="BN570" s="20" t="e">
        <f t="shared" si="187"/>
        <v>#N/A</v>
      </c>
    </row>
    <row r="571" spans="1:66">
      <c r="A571" s="92"/>
      <c r="B571" s="90"/>
      <c r="C571" s="90"/>
      <c r="D571" s="93"/>
      <c r="E571" s="93"/>
      <c r="F571" s="93"/>
      <c r="G571" s="93"/>
      <c r="H571" s="93"/>
      <c r="I571" s="93"/>
      <c r="J571" s="93"/>
      <c r="K571" s="93"/>
      <c r="L571" s="92"/>
      <c r="M571" s="93"/>
      <c r="N571" s="91">
        <f t="shared" si="168"/>
        <v>0</v>
      </c>
      <c r="O571" s="91" t="str">
        <f t="shared" si="169"/>
        <v/>
      </c>
      <c r="P571" s="91" t="str">
        <f t="shared" si="170"/>
        <v/>
      </c>
      <c r="Q571" s="91" t="str">
        <f t="shared" si="171"/>
        <v>HDJ</v>
      </c>
      <c r="R571" s="82"/>
      <c r="S571" s="95">
        <f t="shared" si="175"/>
        <v>0</v>
      </c>
      <c r="T571" s="95">
        <f t="shared" si="176"/>
        <v>0</v>
      </c>
      <c r="U571" s="79" t="e">
        <f>VLOOKUP($S571,'Grille de Tarif OQN'!$B$2:$S$3603,U$1,0)</f>
        <v>#N/A</v>
      </c>
      <c r="V571" s="79" t="e">
        <f>VLOOKUP($S571,'Grille de Tarif OQN'!$B$2:$S$3603,V$1,0)</f>
        <v>#N/A</v>
      </c>
      <c r="W571" s="79" t="e">
        <f>VLOOKUP($S571,'Grille de Tarif OQN'!$B$2:$S$3603,W$1,0)</f>
        <v>#N/A</v>
      </c>
      <c r="X571" s="79" t="e">
        <f>VLOOKUP($S571,'Grille de Tarif OQN'!$B$2:$S$3603,X$1,0)</f>
        <v>#N/A</v>
      </c>
      <c r="Y571" s="79" t="e">
        <f>VLOOKUP($S571,'Grille de Tarif OQN'!$B$2:$S$3603,Y$1,0)</f>
        <v>#N/A</v>
      </c>
      <c r="Z571" s="79" t="e">
        <f>VLOOKUP($S571,'Grille de Tarif OQN'!$B$2:$S$3603,Z$1,0)</f>
        <v>#N/A</v>
      </c>
      <c r="AA571" s="79" t="e">
        <f>VLOOKUP($S571,'Grille de Tarif OQN'!$B$2:$S$3603,AA$1,0)</f>
        <v>#N/A</v>
      </c>
      <c r="AB571" s="79" t="e">
        <f>VLOOKUP($S571,'Grille de Tarif OQN'!$B$2:$S$3603,AB$1,0)</f>
        <v>#N/A</v>
      </c>
      <c r="AC571" s="79" t="e">
        <f>VLOOKUP($S571,'Grille de Tarif OQN'!$B$2:$S$3603,AC$1,0)</f>
        <v>#N/A</v>
      </c>
      <c r="AD571" s="79" t="e">
        <f>VLOOKUP($S571,'Grille de Tarif OQN'!$B$2:$S$3603,AD$1,0)</f>
        <v>#N/A</v>
      </c>
      <c r="AE571" s="79" t="e">
        <f>VLOOKUP($S571,'Grille de Tarif OQN'!$B$2:$S$3603,AE$1,0)</f>
        <v>#N/A</v>
      </c>
      <c r="AF571" s="79" t="e">
        <f>VLOOKUP($S571,'Grille de Tarif OQN'!$B$2:$S$3603,AF$1,0)</f>
        <v>#N/A</v>
      </c>
      <c r="AG571" s="79" t="e">
        <f>VLOOKUP($S571,'Grille de Tarif OQN'!$B$2:$S$3603,AG$1,0)</f>
        <v>#N/A</v>
      </c>
      <c r="AH571" s="79" t="e">
        <f>VLOOKUP($S571,'Grille de Tarif OQN'!$B$2:$S$3603,AH$1,0)</f>
        <v>#N/A</v>
      </c>
      <c r="AI571" s="79" t="e">
        <f>VLOOKUP($S571,'Grille de Tarif OQN'!$B$2:$S$3603,AI$1,0)</f>
        <v>#N/A</v>
      </c>
      <c r="AJ571" s="79" t="e">
        <f>VLOOKUP($S571,'Grille de Tarif OQN'!$B$2:$S$3603,AJ$1,0)</f>
        <v>#N/A</v>
      </c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72"/>
      <c r="AV571"/>
      <c r="AW571"/>
      <c r="AX571"/>
      <c r="AY571"/>
      <c r="AZ571" s="96">
        <f t="shared" si="177"/>
        <v>0</v>
      </c>
      <c r="BA571" s="24" t="e">
        <f t="shared" si="178"/>
        <v>#N/A</v>
      </c>
      <c r="BB571" s="24" t="e">
        <f t="shared" si="179"/>
        <v>#N/A</v>
      </c>
      <c r="BC571" s="24" t="e">
        <f t="shared" si="172"/>
        <v>#N/A</v>
      </c>
      <c r="BD571" s="24" t="e">
        <f t="shared" si="173"/>
        <v>#N/A</v>
      </c>
      <c r="BE571"/>
      <c r="BF571" t="e">
        <f t="shared" si="180"/>
        <v>#N/A</v>
      </c>
      <c r="BG571" t="str">
        <f t="shared" si="181"/>
        <v>HDJ</v>
      </c>
      <c r="BH571" s="20" t="e">
        <f t="shared" si="182"/>
        <v>#N/A</v>
      </c>
      <c r="BI571" s="20" t="e">
        <f t="shared" si="183"/>
        <v>#N/A</v>
      </c>
      <c r="BJ571" s="20" t="e">
        <f t="shared" si="184"/>
        <v>#N/A</v>
      </c>
      <c r="BK571" s="20" t="e">
        <f t="shared" si="185"/>
        <v>#N/A</v>
      </c>
      <c r="BL571" s="20" t="e">
        <f t="shared" si="186"/>
        <v>#N/A</v>
      </c>
      <c r="BM571" s="20" t="e">
        <f t="shared" si="174"/>
        <v>#N/A</v>
      </c>
      <c r="BN571" s="20" t="e">
        <f t="shared" si="187"/>
        <v>#N/A</v>
      </c>
    </row>
    <row r="572" spans="1:66">
      <c r="A572" s="92"/>
      <c r="B572" s="90"/>
      <c r="C572" s="90"/>
      <c r="D572" s="93"/>
      <c r="E572" s="93"/>
      <c r="F572" s="93"/>
      <c r="G572" s="93"/>
      <c r="H572" s="93"/>
      <c r="I572" s="93"/>
      <c r="J572" s="93"/>
      <c r="K572" s="93"/>
      <c r="L572" s="92"/>
      <c r="M572" s="93"/>
      <c r="N572" s="91">
        <f t="shared" si="168"/>
        <v>0</v>
      </c>
      <c r="O572" s="91" t="str">
        <f t="shared" si="169"/>
        <v/>
      </c>
      <c r="P572" s="91" t="str">
        <f t="shared" si="170"/>
        <v/>
      </c>
      <c r="Q572" s="91" t="str">
        <f t="shared" si="171"/>
        <v>HDJ</v>
      </c>
      <c r="R572" s="82"/>
      <c r="S572" s="95">
        <f t="shared" si="175"/>
        <v>0</v>
      </c>
      <c r="T572" s="95">
        <f t="shared" si="176"/>
        <v>0</v>
      </c>
      <c r="U572" s="79" t="e">
        <f>VLOOKUP($S572,'Grille de Tarif OQN'!$B$2:$S$3603,U$1,0)</f>
        <v>#N/A</v>
      </c>
      <c r="V572" s="79" t="e">
        <f>VLOOKUP($S572,'Grille de Tarif OQN'!$B$2:$S$3603,V$1,0)</f>
        <v>#N/A</v>
      </c>
      <c r="W572" s="79" t="e">
        <f>VLOOKUP($S572,'Grille de Tarif OQN'!$B$2:$S$3603,W$1,0)</f>
        <v>#N/A</v>
      </c>
      <c r="X572" s="79" t="e">
        <f>VLOOKUP($S572,'Grille de Tarif OQN'!$B$2:$S$3603,X$1,0)</f>
        <v>#N/A</v>
      </c>
      <c r="Y572" s="79" t="e">
        <f>VLOOKUP($S572,'Grille de Tarif OQN'!$B$2:$S$3603,Y$1,0)</f>
        <v>#N/A</v>
      </c>
      <c r="Z572" s="79" t="e">
        <f>VLOOKUP($S572,'Grille de Tarif OQN'!$B$2:$S$3603,Z$1,0)</f>
        <v>#N/A</v>
      </c>
      <c r="AA572" s="79" t="e">
        <f>VLOOKUP($S572,'Grille de Tarif OQN'!$B$2:$S$3603,AA$1,0)</f>
        <v>#N/A</v>
      </c>
      <c r="AB572" s="79" t="e">
        <f>VLOOKUP($S572,'Grille de Tarif OQN'!$B$2:$S$3603,AB$1,0)</f>
        <v>#N/A</v>
      </c>
      <c r="AC572" s="79" t="e">
        <f>VLOOKUP($S572,'Grille de Tarif OQN'!$B$2:$S$3603,AC$1,0)</f>
        <v>#N/A</v>
      </c>
      <c r="AD572" s="79" t="e">
        <f>VLOOKUP($S572,'Grille de Tarif OQN'!$B$2:$S$3603,AD$1,0)</f>
        <v>#N/A</v>
      </c>
      <c r="AE572" s="79" t="e">
        <f>VLOOKUP($S572,'Grille de Tarif OQN'!$B$2:$S$3603,AE$1,0)</f>
        <v>#N/A</v>
      </c>
      <c r="AF572" s="79" t="e">
        <f>VLOOKUP($S572,'Grille de Tarif OQN'!$B$2:$S$3603,AF$1,0)</f>
        <v>#N/A</v>
      </c>
      <c r="AG572" s="79" t="e">
        <f>VLOOKUP($S572,'Grille de Tarif OQN'!$B$2:$S$3603,AG$1,0)</f>
        <v>#N/A</v>
      </c>
      <c r="AH572" s="79" t="e">
        <f>VLOOKUP($S572,'Grille de Tarif OQN'!$B$2:$S$3603,AH$1,0)</f>
        <v>#N/A</v>
      </c>
      <c r="AI572" s="79" t="e">
        <f>VLOOKUP($S572,'Grille de Tarif OQN'!$B$2:$S$3603,AI$1,0)</f>
        <v>#N/A</v>
      </c>
      <c r="AJ572" s="79" t="e">
        <f>VLOOKUP($S572,'Grille de Tarif OQN'!$B$2:$S$3603,AJ$1,0)</f>
        <v>#N/A</v>
      </c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72"/>
      <c r="AV572"/>
      <c r="AW572"/>
      <c r="AX572"/>
      <c r="AY572"/>
      <c r="AZ572" s="96">
        <f t="shared" si="177"/>
        <v>0</v>
      </c>
      <c r="BA572" s="24" t="e">
        <f t="shared" si="178"/>
        <v>#N/A</v>
      </c>
      <c r="BB572" s="24" t="e">
        <f t="shared" si="179"/>
        <v>#N/A</v>
      </c>
      <c r="BC572" s="24" t="e">
        <f t="shared" si="172"/>
        <v>#N/A</v>
      </c>
      <c r="BD572" s="24" t="e">
        <f t="shared" si="173"/>
        <v>#N/A</v>
      </c>
      <c r="BE572"/>
      <c r="BF572" t="e">
        <f t="shared" si="180"/>
        <v>#N/A</v>
      </c>
      <c r="BG572" t="str">
        <f t="shared" si="181"/>
        <v>HDJ</v>
      </c>
      <c r="BH572" s="20" t="e">
        <f t="shared" si="182"/>
        <v>#N/A</v>
      </c>
      <c r="BI572" s="20" t="e">
        <f t="shared" si="183"/>
        <v>#N/A</v>
      </c>
      <c r="BJ572" s="20" t="e">
        <f t="shared" si="184"/>
        <v>#N/A</v>
      </c>
      <c r="BK572" s="20" t="e">
        <f t="shared" si="185"/>
        <v>#N/A</v>
      </c>
      <c r="BL572" s="20" t="e">
        <f t="shared" si="186"/>
        <v>#N/A</v>
      </c>
      <c r="BM572" s="20" t="e">
        <f t="shared" si="174"/>
        <v>#N/A</v>
      </c>
      <c r="BN572" s="20" t="e">
        <f t="shared" si="187"/>
        <v>#N/A</v>
      </c>
    </row>
    <row r="573" spans="1:66">
      <c r="A573" s="92"/>
      <c r="B573" s="90"/>
      <c r="C573" s="90"/>
      <c r="D573" s="93"/>
      <c r="E573" s="93"/>
      <c r="F573" s="93"/>
      <c r="G573" s="93"/>
      <c r="H573" s="93"/>
      <c r="I573" s="93"/>
      <c r="J573" s="93"/>
      <c r="K573" s="93"/>
      <c r="L573" s="92"/>
      <c r="M573" s="93"/>
      <c r="N573" s="91">
        <f t="shared" si="168"/>
        <v>0</v>
      </c>
      <c r="O573" s="91" t="str">
        <f t="shared" si="169"/>
        <v/>
      </c>
      <c r="P573" s="91" t="str">
        <f t="shared" si="170"/>
        <v/>
      </c>
      <c r="Q573" s="91" t="str">
        <f t="shared" si="171"/>
        <v>HDJ</v>
      </c>
      <c r="R573" s="82"/>
      <c r="S573" s="95">
        <f t="shared" si="175"/>
        <v>0</v>
      </c>
      <c r="T573" s="95">
        <f t="shared" si="176"/>
        <v>0</v>
      </c>
      <c r="U573" s="79" t="e">
        <f>VLOOKUP($S573,'Grille de Tarif OQN'!$B$2:$S$3603,U$1,0)</f>
        <v>#N/A</v>
      </c>
      <c r="V573" s="79" t="e">
        <f>VLOOKUP($S573,'Grille de Tarif OQN'!$B$2:$S$3603,V$1,0)</f>
        <v>#N/A</v>
      </c>
      <c r="W573" s="79" t="e">
        <f>VLOOKUP($S573,'Grille de Tarif OQN'!$B$2:$S$3603,W$1,0)</f>
        <v>#N/A</v>
      </c>
      <c r="X573" s="79" t="e">
        <f>VLOOKUP($S573,'Grille de Tarif OQN'!$B$2:$S$3603,X$1,0)</f>
        <v>#N/A</v>
      </c>
      <c r="Y573" s="79" t="e">
        <f>VLOOKUP($S573,'Grille de Tarif OQN'!$B$2:$S$3603,Y$1,0)</f>
        <v>#N/A</v>
      </c>
      <c r="Z573" s="79" t="e">
        <f>VLOOKUP($S573,'Grille de Tarif OQN'!$B$2:$S$3603,Z$1,0)</f>
        <v>#N/A</v>
      </c>
      <c r="AA573" s="79" t="e">
        <f>VLOOKUP($S573,'Grille de Tarif OQN'!$B$2:$S$3603,AA$1,0)</f>
        <v>#N/A</v>
      </c>
      <c r="AB573" s="79" t="e">
        <f>VLOOKUP($S573,'Grille de Tarif OQN'!$B$2:$S$3603,AB$1,0)</f>
        <v>#N/A</v>
      </c>
      <c r="AC573" s="79" t="e">
        <f>VLOOKUP($S573,'Grille de Tarif OQN'!$B$2:$S$3603,AC$1,0)</f>
        <v>#N/A</v>
      </c>
      <c r="AD573" s="79" t="e">
        <f>VLOOKUP($S573,'Grille de Tarif OQN'!$B$2:$S$3603,AD$1,0)</f>
        <v>#N/A</v>
      </c>
      <c r="AE573" s="79" t="e">
        <f>VLOOKUP($S573,'Grille de Tarif OQN'!$B$2:$S$3603,AE$1,0)</f>
        <v>#N/A</v>
      </c>
      <c r="AF573" s="79" t="e">
        <f>VLOOKUP($S573,'Grille de Tarif OQN'!$B$2:$S$3603,AF$1,0)</f>
        <v>#N/A</v>
      </c>
      <c r="AG573" s="79" t="e">
        <f>VLOOKUP($S573,'Grille de Tarif OQN'!$B$2:$S$3603,AG$1,0)</f>
        <v>#N/A</v>
      </c>
      <c r="AH573" s="79" t="e">
        <f>VLOOKUP($S573,'Grille de Tarif OQN'!$B$2:$S$3603,AH$1,0)</f>
        <v>#N/A</v>
      </c>
      <c r="AI573" s="79" t="e">
        <f>VLOOKUP($S573,'Grille de Tarif OQN'!$B$2:$S$3603,AI$1,0)</f>
        <v>#N/A</v>
      </c>
      <c r="AJ573" s="79" t="e">
        <f>VLOOKUP($S573,'Grille de Tarif OQN'!$B$2:$S$3603,AJ$1,0)</f>
        <v>#N/A</v>
      </c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72"/>
      <c r="AV573"/>
      <c r="AW573"/>
      <c r="AX573"/>
      <c r="AY573"/>
      <c r="AZ573" s="96">
        <f t="shared" si="177"/>
        <v>0</v>
      </c>
      <c r="BA573" s="24" t="e">
        <f t="shared" si="178"/>
        <v>#N/A</v>
      </c>
      <c r="BB573" s="24" t="e">
        <f t="shared" si="179"/>
        <v>#N/A</v>
      </c>
      <c r="BC573" s="24" t="e">
        <f t="shared" si="172"/>
        <v>#N/A</v>
      </c>
      <c r="BD573" s="24" t="e">
        <f t="shared" si="173"/>
        <v>#N/A</v>
      </c>
      <c r="BE573"/>
      <c r="BF573" t="e">
        <f t="shared" si="180"/>
        <v>#N/A</v>
      </c>
      <c r="BG573" t="str">
        <f t="shared" si="181"/>
        <v>HDJ</v>
      </c>
      <c r="BH573" s="20" t="e">
        <f t="shared" si="182"/>
        <v>#N/A</v>
      </c>
      <c r="BI573" s="20" t="e">
        <f t="shared" si="183"/>
        <v>#N/A</v>
      </c>
      <c r="BJ573" s="20" t="e">
        <f t="shared" si="184"/>
        <v>#N/A</v>
      </c>
      <c r="BK573" s="20" t="e">
        <f t="shared" si="185"/>
        <v>#N/A</v>
      </c>
      <c r="BL573" s="20" t="e">
        <f t="shared" si="186"/>
        <v>#N/A</v>
      </c>
      <c r="BM573" s="20" t="e">
        <f t="shared" si="174"/>
        <v>#N/A</v>
      </c>
      <c r="BN573" s="20" t="e">
        <f t="shared" si="187"/>
        <v>#N/A</v>
      </c>
    </row>
    <row r="574" spans="1:66">
      <c r="A574" s="92"/>
      <c r="B574" s="90"/>
      <c r="C574" s="90"/>
      <c r="D574" s="93"/>
      <c r="E574" s="93"/>
      <c r="F574" s="93"/>
      <c r="G574" s="93"/>
      <c r="H574" s="93"/>
      <c r="I574" s="93"/>
      <c r="J574" s="93"/>
      <c r="K574" s="93"/>
      <c r="L574" s="92"/>
      <c r="M574" s="93"/>
      <c r="N574" s="91">
        <f t="shared" si="168"/>
        <v>0</v>
      </c>
      <c r="O574" s="91" t="str">
        <f t="shared" si="169"/>
        <v/>
      </c>
      <c r="P574" s="91" t="str">
        <f t="shared" si="170"/>
        <v/>
      </c>
      <c r="Q574" s="91" t="str">
        <f t="shared" si="171"/>
        <v>HDJ</v>
      </c>
      <c r="R574" s="82"/>
      <c r="S574" s="95">
        <f t="shared" si="175"/>
        <v>0</v>
      </c>
      <c r="T574" s="95">
        <f t="shared" si="176"/>
        <v>0</v>
      </c>
      <c r="U574" s="79" t="e">
        <f>VLOOKUP($S574,'Grille de Tarif OQN'!$B$2:$S$3603,U$1,0)</f>
        <v>#N/A</v>
      </c>
      <c r="V574" s="79" t="e">
        <f>VLOOKUP($S574,'Grille de Tarif OQN'!$B$2:$S$3603,V$1,0)</f>
        <v>#N/A</v>
      </c>
      <c r="W574" s="79" t="e">
        <f>VLOOKUP($S574,'Grille de Tarif OQN'!$B$2:$S$3603,W$1,0)</f>
        <v>#N/A</v>
      </c>
      <c r="X574" s="79" t="e">
        <f>VLOOKUP($S574,'Grille de Tarif OQN'!$B$2:$S$3603,X$1,0)</f>
        <v>#N/A</v>
      </c>
      <c r="Y574" s="79" t="e">
        <f>VLOOKUP($S574,'Grille de Tarif OQN'!$B$2:$S$3603,Y$1,0)</f>
        <v>#N/A</v>
      </c>
      <c r="Z574" s="79" t="e">
        <f>VLOOKUP($S574,'Grille de Tarif OQN'!$B$2:$S$3603,Z$1,0)</f>
        <v>#N/A</v>
      </c>
      <c r="AA574" s="79" t="e">
        <f>VLOOKUP($S574,'Grille de Tarif OQN'!$B$2:$S$3603,AA$1,0)</f>
        <v>#N/A</v>
      </c>
      <c r="AB574" s="79" t="e">
        <f>VLOOKUP($S574,'Grille de Tarif OQN'!$B$2:$S$3603,AB$1,0)</f>
        <v>#N/A</v>
      </c>
      <c r="AC574" s="79" t="e">
        <f>VLOOKUP($S574,'Grille de Tarif OQN'!$B$2:$S$3603,AC$1,0)</f>
        <v>#N/A</v>
      </c>
      <c r="AD574" s="79" t="e">
        <f>VLOOKUP($S574,'Grille de Tarif OQN'!$B$2:$S$3603,AD$1,0)</f>
        <v>#N/A</v>
      </c>
      <c r="AE574" s="79" t="e">
        <f>VLOOKUP($S574,'Grille de Tarif OQN'!$B$2:$S$3603,AE$1,0)</f>
        <v>#N/A</v>
      </c>
      <c r="AF574" s="79" t="e">
        <f>VLOOKUP($S574,'Grille de Tarif OQN'!$B$2:$S$3603,AF$1,0)</f>
        <v>#N/A</v>
      </c>
      <c r="AG574" s="79" t="e">
        <f>VLOOKUP($S574,'Grille de Tarif OQN'!$B$2:$S$3603,AG$1,0)</f>
        <v>#N/A</v>
      </c>
      <c r="AH574" s="79" t="e">
        <f>VLOOKUP($S574,'Grille de Tarif OQN'!$B$2:$S$3603,AH$1,0)</f>
        <v>#N/A</v>
      </c>
      <c r="AI574" s="79" t="e">
        <f>VLOOKUP($S574,'Grille de Tarif OQN'!$B$2:$S$3603,AI$1,0)</f>
        <v>#N/A</v>
      </c>
      <c r="AJ574" s="79" t="e">
        <f>VLOOKUP($S574,'Grille de Tarif OQN'!$B$2:$S$3603,AJ$1,0)</f>
        <v>#N/A</v>
      </c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72"/>
      <c r="AV574"/>
      <c r="AW574"/>
      <c r="AX574"/>
      <c r="AY574"/>
      <c r="AZ574" s="96">
        <f t="shared" si="177"/>
        <v>0</v>
      </c>
      <c r="BA574" s="24" t="e">
        <f t="shared" si="178"/>
        <v>#N/A</v>
      </c>
      <c r="BB574" s="24" t="e">
        <f t="shared" si="179"/>
        <v>#N/A</v>
      </c>
      <c r="BC574" s="24" t="e">
        <f t="shared" si="172"/>
        <v>#N/A</v>
      </c>
      <c r="BD574" s="24" t="e">
        <f t="shared" si="173"/>
        <v>#N/A</v>
      </c>
      <c r="BE574"/>
      <c r="BF574" t="e">
        <f t="shared" si="180"/>
        <v>#N/A</v>
      </c>
      <c r="BG574" t="str">
        <f t="shared" si="181"/>
        <v>HDJ</v>
      </c>
      <c r="BH574" s="20" t="e">
        <f t="shared" si="182"/>
        <v>#N/A</v>
      </c>
      <c r="BI574" s="20" t="e">
        <f t="shared" si="183"/>
        <v>#N/A</v>
      </c>
      <c r="BJ574" s="20" t="e">
        <f t="shared" si="184"/>
        <v>#N/A</v>
      </c>
      <c r="BK574" s="20" t="e">
        <f t="shared" si="185"/>
        <v>#N/A</v>
      </c>
      <c r="BL574" s="20" t="e">
        <f t="shared" si="186"/>
        <v>#N/A</v>
      </c>
      <c r="BM574" s="20" t="e">
        <f t="shared" si="174"/>
        <v>#N/A</v>
      </c>
      <c r="BN574" s="20" t="e">
        <f t="shared" si="187"/>
        <v>#N/A</v>
      </c>
    </row>
    <row r="575" spans="1:66">
      <c r="A575" s="92"/>
      <c r="B575" s="90"/>
      <c r="C575" s="90"/>
      <c r="D575" s="93"/>
      <c r="E575" s="93"/>
      <c r="F575" s="93"/>
      <c r="G575" s="93"/>
      <c r="H575" s="93"/>
      <c r="I575" s="93"/>
      <c r="J575" s="93"/>
      <c r="K575" s="93"/>
      <c r="L575" s="92"/>
      <c r="M575" s="93"/>
      <c r="N575" s="91">
        <f t="shared" si="168"/>
        <v>0</v>
      </c>
      <c r="O575" s="91" t="str">
        <f t="shared" si="169"/>
        <v/>
      </c>
      <c r="P575" s="91" t="str">
        <f t="shared" si="170"/>
        <v/>
      </c>
      <c r="Q575" s="91" t="str">
        <f t="shared" si="171"/>
        <v>HDJ</v>
      </c>
      <c r="R575" s="82"/>
      <c r="S575" s="95">
        <f t="shared" si="175"/>
        <v>0</v>
      </c>
      <c r="T575" s="95">
        <f t="shared" si="176"/>
        <v>0</v>
      </c>
      <c r="U575" s="79" t="e">
        <f>VLOOKUP($S575,'Grille de Tarif OQN'!$B$2:$S$3603,U$1,0)</f>
        <v>#N/A</v>
      </c>
      <c r="V575" s="79" t="e">
        <f>VLOOKUP($S575,'Grille de Tarif OQN'!$B$2:$S$3603,V$1,0)</f>
        <v>#N/A</v>
      </c>
      <c r="W575" s="79" t="e">
        <f>VLOOKUP($S575,'Grille de Tarif OQN'!$B$2:$S$3603,W$1,0)</f>
        <v>#N/A</v>
      </c>
      <c r="X575" s="79" t="e">
        <f>VLOOKUP($S575,'Grille de Tarif OQN'!$B$2:$S$3603,X$1,0)</f>
        <v>#N/A</v>
      </c>
      <c r="Y575" s="79" t="e">
        <f>VLOOKUP($S575,'Grille de Tarif OQN'!$B$2:$S$3603,Y$1,0)</f>
        <v>#N/A</v>
      </c>
      <c r="Z575" s="79" t="e">
        <f>VLOOKUP($S575,'Grille de Tarif OQN'!$B$2:$S$3603,Z$1,0)</f>
        <v>#N/A</v>
      </c>
      <c r="AA575" s="79" t="e">
        <f>VLOOKUP($S575,'Grille de Tarif OQN'!$B$2:$S$3603,AA$1,0)</f>
        <v>#N/A</v>
      </c>
      <c r="AB575" s="79" t="e">
        <f>VLOOKUP($S575,'Grille de Tarif OQN'!$B$2:$S$3603,AB$1,0)</f>
        <v>#N/A</v>
      </c>
      <c r="AC575" s="79" t="e">
        <f>VLOOKUP($S575,'Grille de Tarif OQN'!$B$2:$S$3603,AC$1,0)</f>
        <v>#N/A</v>
      </c>
      <c r="AD575" s="79" t="e">
        <f>VLOOKUP($S575,'Grille de Tarif OQN'!$B$2:$S$3603,AD$1,0)</f>
        <v>#N/A</v>
      </c>
      <c r="AE575" s="79" t="e">
        <f>VLOOKUP($S575,'Grille de Tarif OQN'!$B$2:$S$3603,AE$1,0)</f>
        <v>#N/A</v>
      </c>
      <c r="AF575" s="79" t="e">
        <f>VLOOKUP($S575,'Grille de Tarif OQN'!$B$2:$S$3603,AF$1,0)</f>
        <v>#N/A</v>
      </c>
      <c r="AG575" s="79" t="e">
        <f>VLOOKUP($S575,'Grille de Tarif OQN'!$B$2:$S$3603,AG$1,0)</f>
        <v>#N/A</v>
      </c>
      <c r="AH575" s="79" t="e">
        <f>VLOOKUP($S575,'Grille de Tarif OQN'!$B$2:$S$3603,AH$1,0)</f>
        <v>#N/A</v>
      </c>
      <c r="AI575" s="79" t="e">
        <f>VLOOKUP($S575,'Grille de Tarif OQN'!$B$2:$S$3603,AI$1,0)</f>
        <v>#N/A</v>
      </c>
      <c r="AJ575" s="79" t="e">
        <f>VLOOKUP($S575,'Grille de Tarif OQN'!$B$2:$S$3603,AJ$1,0)</f>
        <v>#N/A</v>
      </c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72"/>
      <c r="AV575"/>
      <c r="AW575"/>
      <c r="AX575"/>
      <c r="AY575"/>
      <c r="AZ575" s="96">
        <f t="shared" si="177"/>
        <v>0</v>
      </c>
      <c r="BA575" s="24" t="e">
        <f t="shared" si="178"/>
        <v>#N/A</v>
      </c>
      <c r="BB575" s="24" t="e">
        <f t="shared" si="179"/>
        <v>#N/A</v>
      </c>
      <c r="BC575" s="24" t="e">
        <f t="shared" si="172"/>
        <v>#N/A</v>
      </c>
      <c r="BD575" s="24" t="e">
        <f t="shared" si="173"/>
        <v>#N/A</v>
      </c>
      <c r="BE575"/>
      <c r="BF575" t="e">
        <f t="shared" si="180"/>
        <v>#N/A</v>
      </c>
      <c r="BG575" t="str">
        <f t="shared" si="181"/>
        <v>HDJ</v>
      </c>
      <c r="BH575" s="20" t="e">
        <f t="shared" si="182"/>
        <v>#N/A</v>
      </c>
      <c r="BI575" s="20" t="e">
        <f t="shared" si="183"/>
        <v>#N/A</v>
      </c>
      <c r="BJ575" s="20" t="e">
        <f t="shared" si="184"/>
        <v>#N/A</v>
      </c>
      <c r="BK575" s="20" t="e">
        <f t="shared" si="185"/>
        <v>#N/A</v>
      </c>
      <c r="BL575" s="20" t="e">
        <f t="shared" si="186"/>
        <v>#N/A</v>
      </c>
      <c r="BM575" s="20" t="e">
        <f t="shared" si="174"/>
        <v>#N/A</v>
      </c>
      <c r="BN575" s="20" t="e">
        <f t="shared" si="187"/>
        <v>#N/A</v>
      </c>
    </row>
    <row r="576" spans="1:66">
      <c r="A576" s="92"/>
      <c r="B576" s="90"/>
      <c r="C576" s="90"/>
      <c r="D576" s="93"/>
      <c r="E576" s="93"/>
      <c r="F576" s="93"/>
      <c r="G576" s="93"/>
      <c r="H576" s="93"/>
      <c r="I576" s="93"/>
      <c r="J576" s="93"/>
      <c r="K576" s="93"/>
      <c r="L576" s="92"/>
      <c r="M576" s="93"/>
      <c r="N576" s="91">
        <f t="shared" si="168"/>
        <v>0</v>
      </c>
      <c r="O576" s="91" t="str">
        <f t="shared" si="169"/>
        <v/>
      </c>
      <c r="P576" s="91" t="str">
        <f t="shared" si="170"/>
        <v/>
      </c>
      <c r="Q576" s="91" t="str">
        <f t="shared" si="171"/>
        <v>HDJ</v>
      </c>
      <c r="R576" s="82"/>
      <c r="S576" s="95">
        <f t="shared" si="175"/>
        <v>0</v>
      </c>
      <c r="T576" s="95">
        <f t="shared" si="176"/>
        <v>0</v>
      </c>
      <c r="U576" s="79" t="e">
        <f>VLOOKUP($S576,'Grille de Tarif OQN'!$B$2:$S$3603,U$1,0)</f>
        <v>#N/A</v>
      </c>
      <c r="V576" s="79" t="e">
        <f>VLOOKUP($S576,'Grille de Tarif OQN'!$B$2:$S$3603,V$1,0)</f>
        <v>#N/A</v>
      </c>
      <c r="W576" s="79" t="e">
        <f>VLOOKUP($S576,'Grille de Tarif OQN'!$B$2:$S$3603,W$1,0)</f>
        <v>#N/A</v>
      </c>
      <c r="X576" s="79" t="e">
        <f>VLOOKUP($S576,'Grille de Tarif OQN'!$B$2:$S$3603,X$1,0)</f>
        <v>#N/A</v>
      </c>
      <c r="Y576" s="79" t="e">
        <f>VLOOKUP($S576,'Grille de Tarif OQN'!$B$2:$S$3603,Y$1,0)</f>
        <v>#N/A</v>
      </c>
      <c r="Z576" s="79" t="e">
        <f>VLOOKUP($S576,'Grille de Tarif OQN'!$B$2:$S$3603,Z$1,0)</f>
        <v>#N/A</v>
      </c>
      <c r="AA576" s="79" t="e">
        <f>VLOOKUP($S576,'Grille de Tarif OQN'!$B$2:$S$3603,AA$1,0)</f>
        <v>#N/A</v>
      </c>
      <c r="AB576" s="79" t="e">
        <f>VLOOKUP($S576,'Grille de Tarif OQN'!$B$2:$S$3603,AB$1,0)</f>
        <v>#N/A</v>
      </c>
      <c r="AC576" s="79" t="e">
        <f>VLOOKUP($S576,'Grille de Tarif OQN'!$B$2:$S$3603,AC$1,0)</f>
        <v>#N/A</v>
      </c>
      <c r="AD576" s="79" t="e">
        <f>VLOOKUP($S576,'Grille de Tarif OQN'!$B$2:$S$3603,AD$1,0)</f>
        <v>#N/A</v>
      </c>
      <c r="AE576" s="79" t="e">
        <f>VLOOKUP($S576,'Grille de Tarif OQN'!$B$2:$S$3603,AE$1,0)</f>
        <v>#N/A</v>
      </c>
      <c r="AF576" s="79" t="e">
        <f>VLOOKUP($S576,'Grille de Tarif OQN'!$B$2:$S$3603,AF$1,0)</f>
        <v>#N/A</v>
      </c>
      <c r="AG576" s="79" t="e">
        <f>VLOOKUP($S576,'Grille de Tarif OQN'!$B$2:$S$3603,AG$1,0)</f>
        <v>#N/A</v>
      </c>
      <c r="AH576" s="79" t="e">
        <f>VLOOKUP($S576,'Grille de Tarif OQN'!$B$2:$S$3603,AH$1,0)</f>
        <v>#N/A</v>
      </c>
      <c r="AI576" s="79" t="e">
        <f>VLOOKUP($S576,'Grille de Tarif OQN'!$B$2:$S$3603,AI$1,0)</f>
        <v>#N/A</v>
      </c>
      <c r="AJ576" s="79" t="e">
        <f>VLOOKUP($S576,'Grille de Tarif OQN'!$B$2:$S$3603,AJ$1,0)</f>
        <v>#N/A</v>
      </c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72"/>
      <c r="AV576"/>
      <c r="AW576"/>
      <c r="AX576"/>
      <c r="AY576"/>
      <c r="AZ576" s="96">
        <f t="shared" si="177"/>
        <v>0</v>
      </c>
      <c r="BA576" s="24" t="e">
        <f t="shared" si="178"/>
        <v>#N/A</v>
      </c>
      <c r="BB576" s="24" t="e">
        <f t="shared" si="179"/>
        <v>#N/A</v>
      </c>
      <c r="BC576" s="24" t="e">
        <f t="shared" si="172"/>
        <v>#N/A</v>
      </c>
      <c r="BD576" s="24" t="e">
        <f t="shared" si="173"/>
        <v>#N/A</v>
      </c>
      <c r="BE576"/>
      <c r="BF576" t="e">
        <f t="shared" si="180"/>
        <v>#N/A</v>
      </c>
      <c r="BG576" t="str">
        <f t="shared" si="181"/>
        <v>HDJ</v>
      </c>
      <c r="BH576" s="20" t="e">
        <f t="shared" si="182"/>
        <v>#N/A</v>
      </c>
      <c r="BI576" s="20" t="e">
        <f t="shared" si="183"/>
        <v>#N/A</v>
      </c>
      <c r="BJ576" s="20" t="e">
        <f t="shared" si="184"/>
        <v>#N/A</v>
      </c>
      <c r="BK576" s="20" t="e">
        <f t="shared" si="185"/>
        <v>#N/A</v>
      </c>
      <c r="BL576" s="20" t="e">
        <f t="shared" si="186"/>
        <v>#N/A</v>
      </c>
      <c r="BM576" s="20" t="e">
        <f t="shared" si="174"/>
        <v>#N/A</v>
      </c>
      <c r="BN576" s="20" t="e">
        <f t="shared" si="187"/>
        <v>#N/A</v>
      </c>
    </row>
    <row r="577" spans="1:66">
      <c r="A577" s="92"/>
      <c r="B577" s="90"/>
      <c r="C577" s="90"/>
      <c r="D577" s="93"/>
      <c r="E577" s="93"/>
      <c r="F577" s="93"/>
      <c r="G577" s="93"/>
      <c r="H577" s="93"/>
      <c r="I577" s="93"/>
      <c r="J577" s="93"/>
      <c r="K577" s="93"/>
      <c r="L577" s="92"/>
      <c r="M577" s="93"/>
      <c r="N577" s="91">
        <f t="shared" si="168"/>
        <v>0</v>
      </c>
      <c r="O577" s="91" t="str">
        <f t="shared" si="169"/>
        <v/>
      </c>
      <c r="P577" s="91" t="str">
        <f t="shared" si="170"/>
        <v/>
      </c>
      <c r="Q577" s="91" t="str">
        <f t="shared" si="171"/>
        <v>HDJ</v>
      </c>
      <c r="R577" s="82"/>
      <c r="S577" s="95">
        <f t="shared" si="175"/>
        <v>0</v>
      </c>
      <c r="T577" s="95">
        <f t="shared" si="176"/>
        <v>0</v>
      </c>
      <c r="U577" s="79" t="e">
        <f>VLOOKUP($S577,'Grille de Tarif OQN'!$B$2:$S$3603,U$1,0)</f>
        <v>#N/A</v>
      </c>
      <c r="V577" s="79" t="e">
        <f>VLOOKUP($S577,'Grille de Tarif OQN'!$B$2:$S$3603,V$1,0)</f>
        <v>#N/A</v>
      </c>
      <c r="W577" s="79" t="e">
        <f>VLOOKUP($S577,'Grille de Tarif OQN'!$B$2:$S$3603,W$1,0)</f>
        <v>#N/A</v>
      </c>
      <c r="X577" s="79" t="e">
        <f>VLOOKUP($S577,'Grille de Tarif OQN'!$B$2:$S$3603,X$1,0)</f>
        <v>#N/A</v>
      </c>
      <c r="Y577" s="79" t="e">
        <f>VLOOKUP($S577,'Grille de Tarif OQN'!$B$2:$S$3603,Y$1,0)</f>
        <v>#N/A</v>
      </c>
      <c r="Z577" s="79" t="e">
        <f>VLOOKUP($S577,'Grille de Tarif OQN'!$B$2:$S$3603,Z$1,0)</f>
        <v>#N/A</v>
      </c>
      <c r="AA577" s="79" t="e">
        <f>VLOOKUP($S577,'Grille de Tarif OQN'!$B$2:$S$3603,AA$1,0)</f>
        <v>#N/A</v>
      </c>
      <c r="AB577" s="79" t="e">
        <f>VLOOKUP($S577,'Grille de Tarif OQN'!$B$2:$S$3603,AB$1,0)</f>
        <v>#N/A</v>
      </c>
      <c r="AC577" s="79" t="e">
        <f>VLOOKUP($S577,'Grille de Tarif OQN'!$B$2:$S$3603,AC$1,0)</f>
        <v>#N/A</v>
      </c>
      <c r="AD577" s="79" t="e">
        <f>VLOOKUP($S577,'Grille de Tarif OQN'!$B$2:$S$3603,AD$1,0)</f>
        <v>#N/A</v>
      </c>
      <c r="AE577" s="79" t="e">
        <f>VLOOKUP($S577,'Grille de Tarif OQN'!$B$2:$S$3603,AE$1,0)</f>
        <v>#N/A</v>
      </c>
      <c r="AF577" s="79" t="e">
        <f>VLOOKUP($S577,'Grille de Tarif OQN'!$B$2:$S$3603,AF$1,0)</f>
        <v>#N/A</v>
      </c>
      <c r="AG577" s="79" t="e">
        <f>VLOOKUP($S577,'Grille de Tarif OQN'!$B$2:$S$3603,AG$1,0)</f>
        <v>#N/A</v>
      </c>
      <c r="AH577" s="79" t="e">
        <f>VLOOKUP($S577,'Grille de Tarif OQN'!$B$2:$S$3603,AH$1,0)</f>
        <v>#N/A</v>
      </c>
      <c r="AI577" s="79" t="e">
        <f>VLOOKUP($S577,'Grille de Tarif OQN'!$B$2:$S$3603,AI$1,0)</f>
        <v>#N/A</v>
      </c>
      <c r="AJ577" s="79" t="e">
        <f>VLOOKUP($S577,'Grille de Tarif OQN'!$B$2:$S$3603,AJ$1,0)</f>
        <v>#N/A</v>
      </c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72"/>
      <c r="AV577"/>
      <c r="AW577"/>
      <c r="AX577"/>
      <c r="AY577"/>
      <c r="AZ577" s="96">
        <f t="shared" si="177"/>
        <v>0</v>
      </c>
      <c r="BA577" s="24" t="e">
        <f t="shared" si="178"/>
        <v>#N/A</v>
      </c>
      <c r="BB577" s="24" t="e">
        <f t="shared" si="179"/>
        <v>#N/A</v>
      </c>
      <c r="BC577" s="24" t="e">
        <f t="shared" si="172"/>
        <v>#N/A</v>
      </c>
      <c r="BD577" s="24" t="e">
        <f t="shared" si="173"/>
        <v>#N/A</v>
      </c>
      <c r="BE577"/>
      <c r="BF577" t="e">
        <f t="shared" si="180"/>
        <v>#N/A</v>
      </c>
      <c r="BG577" t="str">
        <f t="shared" si="181"/>
        <v>HDJ</v>
      </c>
      <c r="BH577" s="20" t="e">
        <f t="shared" si="182"/>
        <v>#N/A</v>
      </c>
      <c r="BI577" s="20" t="e">
        <f t="shared" si="183"/>
        <v>#N/A</v>
      </c>
      <c r="BJ577" s="20" t="e">
        <f t="shared" si="184"/>
        <v>#N/A</v>
      </c>
      <c r="BK577" s="20" t="e">
        <f t="shared" si="185"/>
        <v>#N/A</v>
      </c>
      <c r="BL577" s="20" t="e">
        <f t="shared" si="186"/>
        <v>#N/A</v>
      </c>
      <c r="BM577" s="20" t="e">
        <f t="shared" si="174"/>
        <v>#N/A</v>
      </c>
      <c r="BN577" s="20" t="e">
        <f t="shared" si="187"/>
        <v>#N/A</v>
      </c>
    </row>
    <row r="578" spans="1:66">
      <c r="A578" s="92"/>
      <c r="B578" s="90"/>
      <c r="C578" s="90"/>
      <c r="D578" s="93"/>
      <c r="E578" s="93"/>
      <c r="F578" s="93"/>
      <c r="G578" s="93"/>
      <c r="H578" s="93"/>
      <c r="I578" s="93"/>
      <c r="J578" s="93"/>
      <c r="K578" s="93"/>
      <c r="L578" s="92"/>
      <c r="M578" s="93"/>
      <c r="N578" s="91">
        <f t="shared" si="168"/>
        <v>0</v>
      </c>
      <c r="O578" s="91" t="str">
        <f t="shared" si="169"/>
        <v/>
      </c>
      <c r="P578" s="91" t="str">
        <f t="shared" si="170"/>
        <v/>
      </c>
      <c r="Q578" s="91" t="str">
        <f t="shared" si="171"/>
        <v>HDJ</v>
      </c>
      <c r="R578" s="82"/>
      <c r="S578" s="95">
        <f t="shared" si="175"/>
        <v>0</v>
      </c>
      <c r="T578" s="95">
        <f t="shared" si="176"/>
        <v>0</v>
      </c>
      <c r="U578" s="79" t="e">
        <f>VLOOKUP($S578,'Grille de Tarif OQN'!$B$2:$S$3603,U$1,0)</f>
        <v>#N/A</v>
      </c>
      <c r="V578" s="79" t="e">
        <f>VLOOKUP($S578,'Grille de Tarif OQN'!$B$2:$S$3603,V$1,0)</f>
        <v>#N/A</v>
      </c>
      <c r="W578" s="79" t="e">
        <f>VLOOKUP($S578,'Grille de Tarif OQN'!$B$2:$S$3603,W$1,0)</f>
        <v>#N/A</v>
      </c>
      <c r="X578" s="79" t="e">
        <f>VLOOKUP($S578,'Grille de Tarif OQN'!$B$2:$S$3603,X$1,0)</f>
        <v>#N/A</v>
      </c>
      <c r="Y578" s="79" t="e">
        <f>VLOOKUP($S578,'Grille de Tarif OQN'!$B$2:$S$3603,Y$1,0)</f>
        <v>#N/A</v>
      </c>
      <c r="Z578" s="79" t="e">
        <f>VLOOKUP($S578,'Grille de Tarif OQN'!$B$2:$S$3603,Z$1,0)</f>
        <v>#N/A</v>
      </c>
      <c r="AA578" s="79" t="e">
        <f>VLOOKUP($S578,'Grille de Tarif OQN'!$B$2:$S$3603,AA$1,0)</f>
        <v>#N/A</v>
      </c>
      <c r="AB578" s="79" t="e">
        <f>VLOOKUP($S578,'Grille de Tarif OQN'!$B$2:$S$3603,AB$1,0)</f>
        <v>#N/A</v>
      </c>
      <c r="AC578" s="79" t="e">
        <f>VLOOKUP($S578,'Grille de Tarif OQN'!$B$2:$S$3603,AC$1,0)</f>
        <v>#N/A</v>
      </c>
      <c r="AD578" s="79" t="e">
        <f>VLOOKUP($S578,'Grille de Tarif OQN'!$B$2:$S$3603,AD$1,0)</f>
        <v>#N/A</v>
      </c>
      <c r="AE578" s="79" t="e">
        <f>VLOOKUP($S578,'Grille de Tarif OQN'!$B$2:$S$3603,AE$1,0)</f>
        <v>#N/A</v>
      </c>
      <c r="AF578" s="79" t="e">
        <f>VLOOKUP($S578,'Grille de Tarif OQN'!$B$2:$S$3603,AF$1,0)</f>
        <v>#N/A</v>
      </c>
      <c r="AG578" s="79" t="e">
        <f>VLOOKUP($S578,'Grille de Tarif OQN'!$B$2:$S$3603,AG$1,0)</f>
        <v>#N/A</v>
      </c>
      <c r="AH578" s="79" t="e">
        <f>VLOOKUP($S578,'Grille de Tarif OQN'!$B$2:$S$3603,AH$1,0)</f>
        <v>#N/A</v>
      </c>
      <c r="AI578" s="79" t="e">
        <f>VLOOKUP($S578,'Grille de Tarif OQN'!$B$2:$S$3603,AI$1,0)</f>
        <v>#N/A</v>
      </c>
      <c r="AJ578" s="79" t="e">
        <f>VLOOKUP($S578,'Grille de Tarif OQN'!$B$2:$S$3603,AJ$1,0)</f>
        <v>#N/A</v>
      </c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72"/>
      <c r="AV578"/>
      <c r="AW578"/>
      <c r="AX578"/>
      <c r="AY578"/>
      <c r="AZ578" s="96">
        <f t="shared" si="177"/>
        <v>0</v>
      </c>
      <c r="BA578" s="24" t="e">
        <f t="shared" si="178"/>
        <v>#N/A</v>
      </c>
      <c r="BB578" s="24" t="e">
        <f t="shared" si="179"/>
        <v>#N/A</v>
      </c>
      <c r="BC578" s="24" t="e">
        <f t="shared" si="172"/>
        <v>#N/A</v>
      </c>
      <c r="BD578" s="24" t="e">
        <f t="shared" si="173"/>
        <v>#N/A</v>
      </c>
      <c r="BE578"/>
      <c r="BF578" t="e">
        <f t="shared" si="180"/>
        <v>#N/A</v>
      </c>
      <c r="BG578" t="str">
        <f t="shared" si="181"/>
        <v>HDJ</v>
      </c>
      <c r="BH578" s="20" t="e">
        <f t="shared" si="182"/>
        <v>#N/A</v>
      </c>
      <c r="BI578" s="20" t="e">
        <f t="shared" si="183"/>
        <v>#N/A</v>
      </c>
      <c r="BJ578" s="20" t="e">
        <f t="shared" si="184"/>
        <v>#N/A</v>
      </c>
      <c r="BK578" s="20" t="e">
        <f t="shared" si="185"/>
        <v>#N/A</v>
      </c>
      <c r="BL578" s="20" t="e">
        <f t="shared" si="186"/>
        <v>#N/A</v>
      </c>
      <c r="BM578" s="20" t="e">
        <f t="shared" si="174"/>
        <v>#N/A</v>
      </c>
      <c r="BN578" s="20" t="e">
        <f t="shared" si="187"/>
        <v>#N/A</v>
      </c>
    </row>
    <row r="579" spans="1:66">
      <c r="A579" s="92"/>
      <c r="B579" s="90"/>
      <c r="C579" s="90"/>
      <c r="D579" s="93"/>
      <c r="E579" s="93"/>
      <c r="F579" s="93"/>
      <c r="G579" s="93"/>
      <c r="H579" s="93"/>
      <c r="I579" s="93"/>
      <c r="J579" s="93"/>
      <c r="K579" s="93"/>
      <c r="L579" s="92"/>
      <c r="M579" s="93"/>
      <c r="N579" s="91">
        <f t="shared" si="168"/>
        <v>0</v>
      </c>
      <c r="O579" s="91" t="str">
        <f t="shared" si="169"/>
        <v/>
      </c>
      <c r="P579" s="91" t="str">
        <f t="shared" si="170"/>
        <v/>
      </c>
      <c r="Q579" s="91" t="str">
        <f t="shared" si="171"/>
        <v>HDJ</v>
      </c>
      <c r="R579" s="82"/>
      <c r="S579" s="95">
        <f t="shared" si="175"/>
        <v>0</v>
      </c>
      <c r="T579" s="95">
        <f t="shared" si="176"/>
        <v>0</v>
      </c>
      <c r="U579" s="79" t="e">
        <f>VLOOKUP($S579,'Grille de Tarif OQN'!$B$2:$S$3603,U$1,0)</f>
        <v>#N/A</v>
      </c>
      <c r="V579" s="79" t="e">
        <f>VLOOKUP($S579,'Grille de Tarif OQN'!$B$2:$S$3603,V$1,0)</f>
        <v>#N/A</v>
      </c>
      <c r="W579" s="79" t="e">
        <f>VLOOKUP($S579,'Grille de Tarif OQN'!$B$2:$S$3603,W$1,0)</f>
        <v>#N/A</v>
      </c>
      <c r="X579" s="79" t="e">
        <f>VLOOKUP($S579,'Grille de Tarif OQN'!$B$2:$S$3603,X$1,0)</f>
        <v>#N/A</v>
      </c>
      <c r="Y579" s="79" t="e">
        <f>VLOOKUP($S579,'Grille de Tarif OQN'!$B$2:$S$3603,Y$1,0)</f>
        <v>#N/A</v>
      </c>
      <c r="Z579" s="79" t="e">
        <f>VLOOKUP($S579,'Grille de Tarif OQN'!$B$2:$S$3603,Z$1,0)</f>
        <v>#N/A</v>
      </c>
      <c r="AA579" s="79" t="e">
        <f>VLOOKUP($S579,'Grille de Tarif OQN'!$B$2:$S$3603,AA$1,0)</f>
        <v>#N/A</v>
      </c>
      <c r="AB579" s="79" t="e">
        <f>VLOOKUP($S579,'Grille de Tarif OQN'!$B$2:$S$3603,AB$1,0)</f>
        <v>#N/A</v>
      </c>
      <c r="AC579" s="79" t="e">
        <f>VLOOKUP($S579,'Grille de Tarif OQN'!$B$2:$S$3603,AC$1,0)</f>
        <v>#N/A</v>
      </c>
      <c r="AD579" s="79" t="e">
        <f>VLOOKUP($S579,'Grille de Tarif OQN'!$B$2:$S$3603,AD$1,0)</f>
        <v>#N/A</v>
      </c>
      <c r="AE579" s="79" t="e">
        <f>VLOOKUP($S579,'Grille de Tarif OQN'!$B$2:$S$3603,AE$1,0)</f>
        <v>#N/A</v>
      </c>
      <c r="AF579" s="79" t="e">
        <f>VLOOKUP($S579,'Grille de Tarif OQN'!$B$2:$S$3603,AF$1,0)</f>
        <v>#N/A</v>
      </c>
      <c r="AG579" s="79" t="e">
        <f>VLOOKUP($S579,'Grille de Tarif OQN'!$B$2:$S$3603,AG$1,0)</f>
        <v>#N/A</v>
      </c>
      <c r="AH579" s="79" t="e">
        <f>VLOOKUP($S579,'Grille de Tarif OQN'!$B$2:$S$3603,AH$1,0)</f>
        <v>#N/A</v>
      </c>
      <c r="AI579" s="79" t="e">
        <f>VLOOKUP($S579,'Grille de Tarif OQN'!$B$2:$S$3603,AI$1,0)</f>
        <v>#N/A</v>
      </c>
      <c r="AJ579" s="79" t="e">
        <f>VLOOKUP($S579,'Grille de Tarif OQN'!$B$2:$S$3603,AJ$1,0)</f>
        <v>#N/A</v>
      </c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72"/>
      <c r="AV579"/>
      <c r="AW579"/>
      <c r="AX579"/>
      <c r="AY579"/>
      <c r="AZ579" s="96">
        <f t="shared" si="177"/>
        <v>0</v>
      </c>
      <c r="BA579" s="24" t="e">
        <f t="shared" si="178"/>
        <v>#N/A</v>
      </c>
      <c r="BB579" s="24" t="e">
        <f t="shared" si="179"/>
        <v>#N/A</v>
      </c>
      <c r="BC579" s="24" t="e">
        <f t="shared" si="172"/>
        <v>#N/A</v>
      </c>
      <c r="BD579" s="24" t="e">
        <f t="shared" si="173"/>
        <v>#N/A</v>
      </c>
      <c r="BE579"/>
      <c r="BF579" t="e">
        <f t="shared" si="180"/>
        <v>#N/A</v>
      </c>
      <c r="BG579" t="str">
        <f t="shared" si="181"/>
        <v>HDJ</v>
      </c>
      <c r="BH579" s="20" t="e">
        <f t="shared" si="182"/>
        <v>#N/A</v>
      </c>
      <c r="BI579" s="20" t="e">
        <f t="shared" si="183"/>
        <v>#N/A</v>
      </c>
      <c r="BJ579" s="20" t="e">
        <f t="shared" si="184"/>
        <v>#N/A</v>
      </c>
      <c r="BK579" s="20" t="e">
        <f t="shared" si="185"/>
        <v>#N/A</v>
      </c>
      <c r="BL579" s="20" t="e">
        <f t="shared" si="186"/>
        <v>#N/A</v>
      </c>
      <c r="BM579" s="20" t="e">
        <f t="shared" si="174"/>
        <v>#N/A</v>
      </c>
      <c r="BN579" s="20" t="e">
        <f t="shared" si="187"/>
        <v>#N/A</v>
      </c>
    </row>
    <row r="580" spans="1:66">
      <c r="A580" s="92"/>
      <c r="B580" s="90"/>
      <c r="C580" s="90"/>
      <c r="D580" s="93"/>
      <c r="E580" s="93"/>
      <c r="F580" s="93"/>
      <c r="G580" s="93"/>
      <c r="H580" s="93"/>
      <c r="I580" s="93"/>
      <c r="J580" s="93"/>
      <c r="K580" s="93"/>
      <c r="L580" s="92"/>
      <c r="M580" s="93"/>
      <c r="N580" s="91">
        <f t="shared" ref="N580:N643" si="188">IF(LEN(B580)=7,1,0)</f>
        <v>0</v>
      </c>
      <c r="O580" s="91" t="str">
        <f t="shared" ref="O580:O643" si="189">LEFT(B580,2)</f>
        <v/>
      </c>
      <c r="P580" s="91" t="str">
        <f t="shared" ref="P580:P643" si="190">LEFT(B580,4)</f>
        <v/>
      </c>
      <c r="Q580" s="91" t="str">
        <f t="shared" ref="Q580:Q643" si="191">IF(F580=1,"HC","HDJ")</f>
        <v>HDJ</v>
      </c>
      <c r="R580" s="82"/>
      <c r="S580" s="95">
        <f t="shared" si="175"/>
        <v>0</v>
      </c>
      <c r="T580" s="95">
        <f t="shared" si="176"/>
        <v>0</v>
      </c>
      <c r="U580" s="79" t="e">
        <f>VLOOKUP($S580,'Grille de Tarif OQN'!$B$2:$S$3603,U$1,0)</f>
        <v>#N/A</v>
      </c>
      <c r="V580" s="79" t="e">
        <f>VLOOKUP($S580,'Grille de Tarif OQN'!$B$2:$S$3603,V$1,0)</f>
        <v>#N/A</v>
      </c>
      <c r="W580" s="79" t="e">
        <f>VLOOKUP($S580,'Grille de Tarif OQN'!$B$2:$S$3603,W$1,0)</f>
        <v>#N/A</v>
      </c>
      <c r="X580" s="79" t="e">
        <f>VLOOKUP($S580,'Grille de Tarif OQN'!$B$2:$S$3603,X$1,0)</f>
        <v>#N/A</v>
      </c>
      <c r="Y580" s="79" t="e">
        <f>VLOOKUP($S580,'Grille de Tarif OQN'!$B$2:$S$3603,Y$1,0)</f>
        <v>#N/A</v>
      </c>
      <c r="Z580" s="79" t="e">
        <f>VLOOKUP($S580,'Grille de Tarif OQN'!$B$2:$S$3603,Z$1,0)</f>
        <v>#N/A</v>
      </c>
      <c r="AA580" s="79" t="e">
        <f>VLOOKUP($S580,'Grille de Tarif OQN'!$B$2:$S$3603,AA$1,0)</f>
        <v>#N/A</v>
      </c>
      <c r="AB580" s="79" t="e">
        <f>VLOOKUP($S580,'Grille de Tarif OQN'!$B$2:$S$3603,AB$1,0)</f>
        <v>#N/A</v>
      </c>
      <c r="AC580" s="79" t="e">
        <f>VLOOKUP($S580,'Grille de Tarif OQN'!$B$2:$S$3603,AC$1,0)</f>
        <v>#N/A</v>
      </c>
      <c r="AD580" s="79" t="e">
        <f>VLOOKUP($S580,'Grille de Tarif OQN'!$B$2:$S$3603,AD$1,0)</f>
        <v>#N/A</v>
      </c>
      <c r="AE580" s="79" t="e">
        <f>VLOOKUP($S580,'Grille de Tarif OQN'!$B$2:$S$3603,AE$1,0)</f>
        <v>#N/A</v>
      </c>
      <c r="AF580" s="79" t="e">
        <f>VLOOKUP($S580,'Grille de Tarif OQN'!$B$2:$S$3603,AF$1,0)</f>
        <v>#N/A</v>
      </c>
      <c r="AG580" s="79" t="e">
        <f>VLOOKUP($S580,'Grille de Tarif OQN'!$B$2:$S$3603,AG$1,0)</f>
        <v>#N/A</v>
      </c>
      <c r="AH580" s="79" t="e">
        <f>VLOOKUP($S580,'Grille de Tarif OQN'!$B$2:$S$3603,AH$1,0)</f>
        <v>#N/A</v>
      </c>
      <c r="AI580" s="79" t="e">
        <f>VLOOKUP($S580,'Grille de Tarif OQN'!$B$2:$S$3603,AI$1,0)</f>
        <v>#N/A</v>
      </c>
      <c r="AJ580" s="79" t="e">
        <f>VLOOKUP($S580,'Grille de Tarif OQN'!$B$2:$S$3603,AJ$1,0)</f>
        <v>#N/A</v>
      </c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72"/>
      <c r="AV580"/>
      <c r="AW580"/>
      <c r="AX580"/>
      <c r="AY580"/>
      <c r="AZ580" s="96">
        <f t="shared" si="177"/>
        <v>0</v>
      </c>
      <c r="BA580" s="24" t="e">
        <f t="shared" si="178"/>
        <v>#N/A</v>
      </c>
      <c r="BB580" s="24" t="e">
        <f t="shared" si="179"/>
        <v>#N/A</v>
      </c>
      <c r="BC580" s="24" t="e">
        <f t="shared" ref="BC580:BC643" si="192">BA580*$BD$1</f>
        <v>#N/A</v>
      </c>
      <c r="BD580" s="24" t="e">
        <f t="shared" ref="BD580:BD643" si="193">BB580*$BD$1</f>
        <v>#N/A</v>
      </c>
      <c r="BE580"/>
      <c r="BF580" t="e">
        <f t="shared" si="180"/>
        <v>#N/A</v>
      </c>
      <c r="BG580" t="str">
        <f t="shared" si="181"/>
        <v>HDJ</v>
      </c>
      <c r="BH580" s="20" t="e">
        <f t="shared" si="182"/>
        <v>#N/A</v>
      </c>
      <c r="BI580" s="20" t="e">
        <f t="shared" si="183"/>
        <v>#N/A</v>
      </c>
      <c r="BJ580" s="20" t="e">
        <f t="shared" si="184"/>
        <v>#N/A</v>
      </c>
      <c r="BK580" s="20" t="e">
        <f t="shared" si="185"/>
        <v>#N/A</v>
      </c>
      <c r="BL580" s="20" t="e">
        <f t="shared" si="186"/>
        <v>#N/A</v>
      </c>
      <c r="BM580" s="20" t="e">
        <f t="shared" ref="BM580:BM643" si="194">IF(AG580=1,AA580+(90-V580)*AB580,Y580+(90-V580)*AB580)+(AZ580-90)*AC580</f>
        <v>#N/A</v>
      </c>
      <c r="BN580" s="20" t="e">
        <f t="shared" si="187"/>
        <v>#N/A</v>
      </c>
    </row>
    <row r="581" spans="1:66">
      <c r="A581" s="92"/>
      <c r="B581" s="90"/>
      <c r="C581" s="90"/>
      <c r="D581" s="93"/>
      <c r="E581" s="93"/>
      <c r="F581" s="93"/>
      <c r="G581" s="93"/>
      <c r="H581" s="93"/>
      <c r="I581" s="93"/>
      <c r="J581" s="93"/>
      <c r="K581" s="93"/>
      <c r="L581" s="92"/>
      <c r="M581" s="93"/>
      <c r="N581" s="91">
        <f t="shared" si="188"/>
        <v>0</v>
      </c>
      <c r="O581" s="91" t="str">
        <f t="shared" si="189"/>
        <v/>
      </c>
      <c r="P581" s="91" t="str">
        <f t="shared" si="190"/>
        <v/>
      </c>
      <c r="Q581" s="91" t="str">
        <f t="shared" si="191"/>
        <v>HDJ</v>
      </c>
      <c r="R581" s="82"/>
      <c r="S581" s="95">
        <f t="shared" ref="S581:S644" si="195">B581</f>
        <v>0</v>
      </c>
      <c r="T581" s="95">
        <f t="shared" ref="T581:T644" si="196">C581</f>
        <v>0</v>
      </c>
      <c r="U581" s="79" t="e">
        <f>VLOOKUP($S581,'Grille de Tarif OQN'!$B$2:$S$3603,U$1,0)</f>
        <v>#N/A</v>
      </c>
      <c r="V581" s="79" t="e">
        <f>VLOOKUP($S581,'Grille de Tarif OQN'!$B$2:$S$3603,V$1,0)</f>
        <v>#N/A</v>
      </c>
      <c r="W581" s="79" t="e">
        <f>VLOOKUP($S581,'Grille de Tarif OQN'!$B$2:$S$3603,W$1,0)</f>
        <v>#N/A</v>
      </c>
      <c r="X581" s="79" t="e">
        <f>VLOOKUP($S581,'Grille de Tarif OQN'!$B$2:$S$3603,X$1,0)</f>
        <v>#N/A</v>
      </c>
      <c r="Y581" s="79" t="e">
        <f>VLOOKUP($S581,'Grille de Tarif OQN'!$B$2:$S$3603,Y$1,0)</f>
        <v>#N/A</v>
      </c>
      <c r="Z581" s="79" t="e">
        <f>VLOOKUP($S581,'Grille de Tarif OQN'!$B$2:$S$3603,Z$1,0)</f>
        <v>#N/A</v>
      </c>
      <c r="AA581" s="79" t="e">
        <f>VLOOKUP($S581,'Grille de Tarif OQN'!$B$2:$S$3603,AA$1,0)</f>
        <v>#N/A</v>
      </c>
      <c r="AB581" s="79" t="e">
        <f>VLOOKUP($S581,'Grille de Tarif OQN'!$B$2:$S$3603,AB$1,0)</f>
        <v>#N/A</v>
      </c>
      <c r="AC581" s="79" t="e">
        <f>VLOOKUP($S581,'Grille de Tarif OQN'!$B$2:$S$3603,AC$1,0)</f>
        <v>#N/A</v>
      </c>
      <c r="AD581" s="79" t="e">
        <f>VLOOKUP($S581,'Grille de Tarif OQN'!$B$2:$S$3603,AD$1,0)</f>
        <v>#N/A</v>
      </c>
      <c r="AE581" s="79" t="e">
        <f>VLOOKUP($S581,'Grille de Tarif OQN'!$B$2:$S$3603,AE$1,0)</f>
        <v>#N/A</v>
      </c>
      <c r="AF581" s="79" t="e">
        <f>VLOOKUP($S581,'Grille de Tarif OQN'!$B$2:$S$3603,AF$1,0)</f>
        <v>#N/A</v>
      </c>
      <c r="AG581" s="79" t="e">
        <f>VLOOKUP($S581,'Grille de Tarif OQN'!$B$2:$S$3603,AG$1,0)</f>
        <v>#N/A</v>
      </c>
      <c r="AH581" s="79" t="e">
        <f>VLOOKUP($S581,'Grille de Tarif OQN'!$B$2:$S$3603,AH$1,0)</f>
        <v>#N/A</v>
      </c>
      <c r="AI581" s="79" t="e">
        <f>VLOOKUP($S581,'Grille de Tarif OQN'!$B$2:$S$3603,AI$1,0)</f>
        <v>#N/A</v>
      </c>
      <c r="AJ581" s="79" t="e">
        <f>VLOOKUP($S581,'Grille de Tarif OQN'!$B$2:$S$3603,AJ$1,0)</f>
        <v>#N/A</v>
      </c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72"/>
      <c r="AV581"/>
      <c r="AW581"/>
      <c r="AX581"/>
      <c r="AY581"/>
      <c r="AZ581" s="96">
        <f t="shared" ref="AZ581:AZ644" si="197">D581</f>
        <v>0</v>
      </c>
      <c r="BA581" s="24" t="e">
        <f t="shared" ref="BA581:BA644" si="198">IF(BG581="HDJ",BN581,IF(BF581="ZONE90",BM581,IF(BF581="ZONEBASSE",BH581,IF(BF581="ZONEFORF1",BI581,IF(BF581="ZONEFORF2",BJ581,IF(BF581="ZONEFORF3",BK581,BL581))))))</f>
        <v>#N/A</v>
      </c>
      <c r="BB581" s="24" t="e">
        <f t="shared" ref="BB581:BB644" si="199">BA581/AZ581</f>
        <v>#N/A</v>
      </c>
      <c r="BC581" s="24" t="e">
        <f t="shared" si="192"/>
        <v>#N/A</v>
      </c>
      <c r="BD581" s="24" t="e">
        <f t="shared" si="193"/>
        <v>#N/A</v>
      </c>
      <c r="BE581"/>
      <c r="BF581" t="e">
        <f t="shared" ref="BF581:BF644" si="200">IF(AZ581&gt;90,"ZONE90",IF(AG581=1,IF(AZ581&lt;U581,"ZONEBASSE",IF(AZ581&lt;AI581,"ZONEFORF1",IF(AZ581&lt;AJ581,"ZONEFORF2",IF(AZ581&lt;V581,"ZONEFORF3","ZONEHAUTE")))),IF(AZ581&lt;U581,"ZONEBASSE",IF(AZ581&lt;V581,"ZONEFORF1","ZONEHAUTE"))))</f>
        <v>#N/A</v>
      </c>
      <c r="BG581" t="str">
        <f t="shared" ref="BG581:BG644" si="201">IF(RIGHT(S581,1)="0","HDJ","HC")</f>
        <v>HDJ</v>
      </c>
      <c r="BH581" s="20" t="e">
        <f t="shared" ref="BH581:BH644" si="202">IF(AZ581&lt;8,AD581*AZ581,W581-(U581-AZ581)*X581)</f>
        <v>#N/A</v>
      </c>
      <c r="BI581" s="20" t="e">
        <f t="shared" ref="BI581:BI644" si="203">Y581</f>
        <v>#N/A</v>
      </c>
      <c r="BJ581" s="20" t="e">
        <f t="shared" ref="BJ581:BJ644" si="204">Z581</f>
        <v>#N/A</v>
      </c>
      <c r="BK581" s="20" t="e">
        <f t="shared" ref="BK581:BK644" si="205">AA581</f>
        <v>#N/A</v>
      </c>
      <c r="BL581" s="20" t="e">
        <f t="shared" ref="BL581:BL644" si="206">IF(AG581=1,AA581+(AZ581-V581)*AB581,Y581+(AZ581-V581)*AB581)</f>
        <v>#N/A</v>
      </c>
      <c r="BM581" s="20" t="e">
        <f t="shared" si="194"/>
        <v>#N/A</v>
      </c>
      <c r="BN581" s="20" t="e">
        <f t="shared" ref="BN581:BN644" si="207">AZ581*Y581</f>
        <v>#N/A</v>
      </c>
    </row>
    <row r="582" spans="1:66">
      <c r="A582" s="92"/>
      <c r="B582" s="90"/>
      <c r="C582" s="90"/>
      <c r="D582" s="93"/>
      <c r="E582" s="93"/>
      <c r="F582" s="93"/>
      <c r="G582" s="93"/>
      <c r="H582" s="93"/>
      <c r="I582" s="93"/>
      <c r="J582" s="93"/>
      <c r="K582" s="93"/>
      <c r="L582" s="92"/>
      <c r="M582" s="93"/>
      <c r="N582" s="91">
        <f t="shared" si="188"/>
        <v>0</v>
      </c>
      <c r="O582" s="91" t="str">
        <f t="shared" si="189"/>
        <v/>
      </c>
      <c r="P582" s="91" t="str">
        <f t="shared" si="190"/>
        <v/>
      </c>
      <c r="Q582" s="91" t="str">
        <f t="shared" si="191"/>
        <v>HDJ</v>
      </c>
      <c r="R582" s="82"/>
      <c r="S582" s="95">
        <f t="shared" si="195"/>
        <v>0</v>
      </c>
      <c r="T582" s="95">
        <f t="shared" si="196"/>
        <v>0</v>
      </c>
      <c r="U582" s="79" t="e">
        <f>VLOOKUP($S582,'Grille de Tarif OQN'!$B$2:$S$3603,U$1,0)</f>
        <v>#N/A</v>
      </c>
      <c r="V582" s="79" t="e">
        <f>VLOOKUP($S582,'Grille de Tarif OQN'!$B$2:$S$3603,V$1,0)</f>
        <v>#N/A</v>
      </c>
      <c r="W582" s="79" t="e">
        <f>VLOOKUP($S582,'Grille de Tarif OQN'!$B$2:$S$3603,W$1,0)</f>
        <v>#N/A</v>
      </c>
      <c r="X582" s="79" t="e">
        <f>VLOOKUP($S582,'Grille de Tarif OQN'!$B$2:$S$3603,X$1,0)</f>
        <v>#N/A</v>
      </c>
      <c r="Y582" s="79" t="e">
        <f>VLOOKUP($S582,'Grille de Tarif OQN'!$B$2:$S$3603,Y$1,0)</f>
        <v>#N/A</v>
      </c>
      <c r="Z582" s="79" t="e">
        <f>VLOOKUP($S582,'Grille de Tarif OQN'!$B$2:$S$3603,Z$1,0)</f>
        <v>#N/A</v>
      </c>
      <c r="AA582" s="79" t="e">
        <f>VLOOKUP($S582,'Grille de Tarif OQN'!$B$2:$S$3603,AA$1,0)</f>
        <v>#N/A</v>
      </c>
      <c r="AB582" s="79" t="e">
        <f>VLOOKUP($S582,'Grille de Tarif OQN'!$B$2:$S$3603,AB$1,0)</f>
        <v>#N/A</v>
      </c>
      <c r="AC582" s="79" t="e">
        <f>VLOOKUP($S582,'Grille de Tarif OQN'!$B$2:$S$3603,AC$1,0)</f>
        <v>#N/A</v>
      </c>
      <c r="AD582" s="79" t="e">
        <f>VLOOKUP($S582,'Grille de Tarif OQN'!$B$2:$S$3603,AD$1,0)</f>
        <v>#N/A</v>
      </c>
      <c r="AE582" s="79" t="e">
        <f>VLOOKUP($S582,'Grille de Tarif OQN'!$B$2:$S$3603,AE$1,0)</f>
        <v>#N/A</v>
      </c>
      <c r="AF582" s="79" t="e">
        <f>VLOOKUP($S582,'Grille de Tarif OQN'!$B$2:$S$3603,AF$1,0)</f>
        <v>#N/A</v>
      </c>
      <c r="AG582" s="79" t="e">
        <f>VLOOKUP($S582,'Grille de Tarif OQN'!$B$2:$S$3603,AG$1,0)</f>
        <v>#N/A</v>
      </c>
      <c r="AH582" s="79" t="e">
        <f>VLOOKUP($S582,'Grille de Tarif OQN'!$B$2:$S$3603,AH$1,0)</f>
        <v>#N/A</v>
      </c>
      <c r="AI582" s="79" t="e">
        <f>VLOOKUP($S582,'Grille de Tarif OQN'!$B$2:$S$3603,AI$1,0)</f>
        <v>#N/A</v>
      </c>
      <c r="AJ582" s="79" t="e">
        <f>VLOOKUP($S582,'Grille de Tarif OQN'!$B$2:$S$3603,AJ$1,0)</f>
        <v>#N/A</v>
      </c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72"/>
      <c r="AV582"/>
      <c r="AW582"/>
      <c r="AX582"/>
      <c r="AY582"/>
      <c r="AZ582" s="96">
        <f t="shared" si="197"/>
        <v>0</v>
      </c>
      <c r="BA582" s="24" t="e">
        <f t="shared" si="198"/>
        <v>#N/A</v>
      </c>
      <c r="BB582" s="24" t="e">
        <f t="shared" si="199"/>
        <v>#N/A</v>
      </c>
      <c r="BC582" s="24" t="e">
        <f t="shared" si="192"/>
        <v>#N/A</v>
      </c>
      <c r="BD582" s="24" t="e">
        <f t="shared" si="193"/>
        <v>#N/A</v>
      </c>
      <c r="BE582"/>
      <c r="BF582" t="e">
        <f t="shared" si="200"/>
        <v>#N/A</v>
      </c>
      <c r="BG582" t="str">
        <f t="shared" si="201"/>
        <v>HDJ</v>
      </c>
      <c r="BH582" s="20" t="e">
        <f t="shared" si="202"/>
        <v>#N/A</v>
      </c>
      <c r="BI582" s="20" t="e">
        <f t="shared" si="203"/>
        <v>#N/A</v>
      </c>
      <c r="BJ582" s="20" t="e">
        <f t="shared" si="204"/>
        <v>#N/A</v>
      </c>
      <c r="BK582" s="20" t="e">
        <f t="shared" si="205"/>
        <v>#N/A</v>
      </c>
      <c r="BL582" s="20" t="e">
        <f t="shared" si="206"/>
        <v>#N/A</v>
      </c>
      <c r="BM582" s="20" t="e">
        <f t="shared" si="194"/>
        <v>#N/A</v>
      </c>
      <c r="BN582" s="20" t="e">
        <f t="shared" si="207"/>
        <v>#N/A</v>
      </c>
    </row>
    <row r="583" spans="1:66">
      <c r="A583" s="92"/>
      <c r="B583" s="90"/>
      <c r="C583" s="90"/>
      <c r="D583" s="93"/>
      <c r="E583" s="93"/>
      <c r="F583" s="93"/>
      <c r="G583" s="93"/>
      <c r="H583" s="93"/>
      <c r="I583" s="93"/>
      <c r="J583" s="93"/>
      <c r="K583" s="93"/>
      <c r="L583" s="92"/>
      <c r="M583" s="93"/>
      <c r="N583" s="91">
        <f t="shared" si="188"/>
        <v>0</v>
      </c>
      <c r="O583" s="91" t="str">
        <f t="shared" si="189"/>
        <v/>
      </c>
      <c r="P583" s="91" t="str">
        <f t="shared" si="190"/>
        <v/>
      </c>
      <c r="Q583" s="91" t="str">
        <f t="shared" si="191"/>
        <v>HDJ</v>
      </c>
      <c r="R583" s="82"/>
      <c r="S583" s="95">
        <f t="shared" si="195"/>
        <v>0</v>
      </c>
      <c r="T583" s="95">
        <f t="shared" si="196"/>
        <v>0</v>
      </c>
      <c r="U583" s="79" t="e">
        <f>VLOOKUP($S583,'Grille de Tarif OQN'!$B$2:$S$3603,U$1,0)</f>
        <v>#N/A</v>
      </c>
      <c r="V583" s="79" t="e">
        <f>VLOOKUP($S583,'Grille de Tarif OQN'!$B$2:$S$3603,V$1,0)</f>
        <v>#N/A</v>
      </c>
      <c r="W583" s="79" t="e">
        <f>VLOOKUP($S583,'Grille de Tarif OQN'!$B$2:$S$3603,W$1,0)</f>
        <v>#N/A</v>
      </c>
      <c r="X583" s="79" t="e">
        <f>VLOOKUP($S583,'Grille de Tarif OQN'!$B$2:$S$3603,X$1,0)</f>
        <v>#N/A</v>
      </c>
      <c r="Y583" s="79" t="e">
        <f>VLOOKUP($S583,'Grille de Tarif OQN'!$B$2:$S$3603,Y$1,0)</f>
        <v>#N/A</v>
      </c>
      <c r="Z583" s="79" t="e">
        <f>VLOOKUP($S583,'Grille de Tarif OQN'!$B$2:$S$3603,Z$1,0)</f>
        <v>#N/A</v>
      </c>
      <c r="AA583" s="79" t="e">
        <f>VLOOKUP($S583,'Grille de Tarif OQN'!$B$2:$S$3603,AA$1,0)</f>
        <v>#N/A</v>
      </c>
      <c r="AB583" s="79" t="e">
        <f>VLOOKUP($S583,'Grille de Tarif OQN'!$B$2:$S$3603,AB$1,0)</f>
        <v>#N/A</v>
      </c>
      <c r="AC583" s="79" t="e">
        <f>VLOOKUP($S583,'Grille de Tarif OQN'!$B$2:$S$3603,AC$1,0)</f>
        <v>#N/A</v>
      </c>
      <c r="AD583" s="79" t="e">
        <f>VLOOKUP($S583,'Grille de Tarif OQN'!$B$2:$S$3603,AD$1,0)</f>
        <v>#N/A</v>
      </c>
      <c r="AE583" s="79" t="e">
        <f>VLOOKUP($S583,'Grille de Tarif OQN'!$B$2:$S$3603,AE$1,0)</f>
        <v>#N/A</v>
      </c>
      <c r="AF583" s="79" t="e">
        <f>VLOOKUP($S583,'Grille de Tarif OQN'!$B$2:$S$3603,AF$1,0)</f>
        <v>#N/A</v>
      </c>
      <c r="AG583" s="79" t="e">
        <f>VLOOKUP($S583,'Grille de Tarif OQN'!$B$2:$S$3603,AG$1,0)</f>
        <v>#N/A</v>
      </c>
      <c r="AH583" s="79" t="e">
        <f>VLOOKUP($S583,'Grille de Tarif OQN'!$B$2:$S$3603,AH$1,0)</f>
        <v>#N/A</v>
      </c>
      <c r="AI583" s="79" t="e">
        <f>VLOOKUP($S583,'Grille de Tarif OQN'!$B$2:$S$3603,AI$1,0)</f>
        <v>#N/A</v>
      </c>
      <c r="AJ583" s="79" t="e">
        <f>VLOOKUP($S583,'Grille de Tarif OQN'!$B$2:$S$3603,AJ$1,0)</f>
        <v>#N/A</v>
      </c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72"/>
      <c r="AV583"/>
      <c r="AW583"/>
      <c r="AX583"/>
      <c r="AY583"/>
      <c r="AZ583" s="96">
        <f t="shared" si="197"/>
        <v>0</v>
      </c>
      <c r="BA583" s="24" t="e">
        <f t="shared" si="198"/>
        <v>#N/A</v>
      </c>
      <c r="BB583" s="24" t="e">
        <f t="shared" si="199"/>
        <v>#N/A</v>
      </c>
      <c r="BC583" s="24" t="e">
        <f t="shared" si="192"/>
        <v>#N/A</v>
      </c>
      <c r="BD583" s="24" t="e">
        <f t="shared" si="193"/>
        <v>#N/A</v>
      </c>
      <c r="BE583"/>
      <c r="BF583" t="e">
        <f t="shared" si="200"/>
        <v>#N/A</v>
      </c>
      <c r="BG583" t="str">
        <f t="shared" si="201"/>
        <v>HDJ</v>
      </c>
      <c r="BH583" s="20" t="e">
        <f t="shared" si="202"/>
        <v>#N/A</v>
      </c>
      <c r="BI583" s="20" t="e">
        <f t="shared" si="203"/>
        <v>#N/A</v>
      </c>
      <c r="BJ583" s="20" t="e">
        <f t="shared" si="204"/>
        <v>#N/A</v>
      </c>
      <c r="BK583" s="20" t="e">
        <f t="shared" si="205"/>
        <v>#N/A</v>
      </c>
      <c r="BL583" s="20" t="e">
        <f t="shared" si="206"/>
        <v>#N/A</v>
      </c>
      <c r="BM583" s="20" t="e">
        <f t="shared" si="194"/>
        <v>#N/A</v>
      </c>
      <c r="BN583" s="20" t="e">
        <f t="shared" si="207"/>
        <v>#N/A</v>
      </c>
    </row>
    <row r="584" spans="1:66">
      <c r="A584" s="92"/>
      <c r="B584" s="90"/>
      <c r="C584" s="90"/>
      <c r="D584" s="93"/>
      <c r="E584" s="93"/>
      <c r="F584" s="93"/>
      <c r="G584" s="93"/>
      <c r="H584" s="93"/>
      <c r="I584" s="93"/>
      <c r="J584" s="93"/>
      <c r="K584" s="93"/>
      <c r="L584" s="92"/>
      <c r="M584" s="93"/>
      <c r="N584" s="91">
        <f t="shared" si="188"/>
        <v>0</v>
      </c>
      <c r="O584" s="91" t="str">
        <f t="shared" si="189"/>
        <v/>
      </c>
      <c r="P584" s="91" t="str">
        <f t="shared" si="190"/>
        <v/>
      </c>
      <c r="Q584" s="91" t="str">
        <f t="shared" si="191"/>
        <v>HDJ</v>
      </c>
      <c r="R584" s="82"/>
      <c r="S584" s="95">
        <f t="shared" si="195"/>
        <v>0</v>
      </c>
      <c r="T584" s="95">
        <f t="shared" si="196"/>
        <v>0</v>
      </c>
      <c r="U584" s="79" t="e">
        <f>VLOOKUP($S584,'Grille de Tarif OQN'!$B$2:$S$3603,U$1,0)</f>
        <v>#N/A</v>
      </c>
      <c r="V584" s="79" t="e">
        <f>VLOOKUP($S584,'Grille de Tarif OQN'!$B$2:$S$3603,V$1,0)</f>
        <v>#N/A</v>
      </c>
      <c r="W584" s="79" t="e">
        <f>VLOOKUP($S584,'Grille de Tarif OQN'!$B$2:$S$3603,W$1,0)</f>
        <v>#N/A</v>
      </c>
      <c r="X584" s="79" t="e">
        <f>VLOOKUP($S584,'Grille de Tarif OQN'!$B$2:$S$3603,X$1,0)</f>
        <v>#N/A</v>
      </c>
      <c r="Y584" s="79" t="e">
        <f>VLOOKUP($S584,'Grille de Tarif OQN'!$B$2:$S$3603,Y$1,0)</f>
        <v>#N/A</v>
      </c>
      <c r="Z584" s="79" t="e">
        <f>VLOOKUP($S584,'Grille de Tarif OQN'!$B$2:$S$3603,Z$1,0)</f>
        <v>#N/A</v>
      </c>
      <c r="AA584" s="79" t="e">
        <f>VLOOKUP($S584,'Grille de Tarif OQN'!$B$2:$S$3603,AA$1,0)</f>
        <v>#N/A</v>
      </c>
      <c r="AB584" s="79" t="e">
        <f>VLOOKUP($S584,'Grille de Tarif OQN'!$B$2:$S$3603,AB$1,0)</f>
        <v>#N/A</v>
      </c>
      <c r="AC584" s="79" t="e">
        <f>VLOOKUP($S584,'Grille de Tarif OQN'!$B$2:$S$3603,AC$1,0)</f>
        <v>#N/A</v>
      </c>
      <c r="AD584" s="79" t="e">
        <f>VLOOKUP($S584,'Grille de Tarif OQN'!$B$2:$S$3603,AD$1,0)</f>
        <v>#N/A</v>
      </c>
      <c r="AE584" s="79" t="e">
        <f>VLOOKUP($S584,'Grille de Tarif OQN'!$B$2:$S$3603,AE$1,0)</f>
        <v>#N/A</v>
      </c>
      <c r="AF584" s="79" t="e">
        <f>VLOOKUP($S584,'Grille de Tarif OQN'!$B$2:$S$3603,AF$1,0)</f>
        <v>#N/A</v>
      </c>
      <c r="AG584" s="79" t="e">
        <f>VLOOKUP($S584,'Grille de Tarif OQN'!$B$2:$S$3603,AG$1,0)</f>
        <v>#N/A</v>
      </c>
      <c r="AH584" s="79" t="e">
        <f>VLOOKUP($S584,'Grille de Tarif OQN'!$B$2:$S$3603,AH$1,0)</f>
        <v>#N/A</v>
      </c>
      <c r="AI584" s="79" t="e">
        <f>VLOOKUP($S584,'Grille de Tarif OQN'!$B$2:$S$3603,AI$1,0)</f>
        <v>#N/A</v>
      </c>
      <c r="AJ584" s="79" t="e">
        <f>VLOOKUP($S584,'Grille de Tarif OQN'!$B$2:$S$3603,AJ$1,0)</f>
        <v>#N/A</v>
      </c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72"/>
      <c r="AV584"/>
      <c r="AW584"/>
      <c r="AX584"/>
      <c r="AY584"/>
      <c r="AZ584" s="96">
        <f t="shared" si="197"/>
        <v>0</v>
      </c>
      <c r="BA584" s="24" t="e">
        <f t="shared" si="198"/>
        <v>#N/A</v>
      </c>
      <c r="BB584" s="24" t="e">
        <f t="shared" si="199"/>
        <v>#N/A</v>
      </c>
      <c r="BC584" s="24" t="e">
        <f t="shared" si="192"/>
        <v>#N/A</v>
      </c>
      <c r="BD584" s="24" t="e">
        <f t="shared" si="193"/>
        <v>#N/A</v>
      </c>
      <c r="BE584"/>
      <c r="BF584" t="e">
        <f t="shared" si="200"/>
        <v>#N/A</v>
      </c>
      <c r="BG584" t="str">
        <f t="shared" si="201"/>
        <v>HDJ</v>
      </c>
      <c r="BH584" s="20" t="e">
        <f t="shared" si="202"/>
        <v>#N/A</v>
      </c>
      <c r="BI584" s="20" t="e">
        <f t="shared" si="203"/>
        <v>#N/A</v>
      </c>
      <c r="BJ584" s="20" t="e">
        <f t="shared" si="204"/>
        <v>#N/A</v>
      </c>
      <c r="BK584" s="20" t="e">
        <f t="shared" si="205"/>
        <v>#N/A</v>
      </c>
      <c r="BL584" s="20" t="e">
        <f t="shared" si="206"/>
        <v>#N/A</v>
      </c>
      <c r="BM584" s="20" t="e">
        <f t="shared" si="194"/>
        <v>#N/A</v>
      </c>
      <c r="BN584" s="20" t="e">
        <f t="shared" si="207"/>
        <v>#N/A</v>
      </c>
    </row>
    <row r="585" spans="1:66">
      <c r="A585" s="92"/>
      <c r="B585" s="90"/>
      <c r="C585" s="90"/>
      <c r="D585" s="93"/>
      <c r="E585" s="93"/>
      <c r="F585" s="93"/>
      <c r="G585" s="93"/>
      <c r="H585" s="93"/>
      <c r="I585" s="93"/>
      <c r="J585" s="93"/>
      <c r="K585" s="93"/>
      <c r="L585" s="92"/>
      <c r="M585" s="93"/>
      <c r="N585" s="91">
        <f t="shared" si="188"/>
        <v>0</v>
      </c>
      <c r="O585" s="91" t="str">
        <f t="shared" si="189"/>
        <v/>
      </c>
      <c r="P585" s="91" t="str">
        <f t="shared" si="190"/>
        <v/>
      </c>
      <c r="Q585" s="91" t="str">
        <f t="shared" si="191"/>
        <v>HDJ</v>
      </c>
      <c r="R585" s="82"/>
      <c r="S585" s="95">
        <f t="shared" si="195"/>
        <v>0</v>
      </c>
      <c r="T585" s="95">
        <f t="shared" si="196"/>
        <v>0</v>
      </c>
      <c r="U585" s="79" t="e">
        <f>VLOOKUP($S585,'Grille de Tarif OQN'!$B$2:$S$3603,U$1,0)</f>
        <v>#N/A</v>
      </c>
      <c r="V585" s="79" t="e">
        <f>VLOOKUP($S585,'Grille de Tarif OQN'!$B$2:$S$3603,V$1,0)</f>
        <v>#N/A</v>
      </c>
      <c r="W585" s="79" t="e">
        <f>VLOOKUP($S585,'Grille de Tarif OQN'!$B$2:$S$3603,W$1,0)</f>
        <v>#N/A</v>
      </c>
      <c r="X585" s="79" t="e">
        <f>VLOOKUP($S585,'Grille de Tarif OQN'!$B$2:$S$3603,X$1,0)</f>
        <v>#N/A</v>
      </c>
      <c r="Y585" s="79" t="e">
        <f>VLOOKUP($S585,'Grille de Tarif OQN'!$B$2:$S$3603,Y$1,0)</f>
        <v>#N/A</v>
      </c>
      <c r="Z585" s="79" t="e">
        <f>VLOOKUP($S585,'Grille de Tarif OQN'!$B$2:$S$3603,Z$1,0)</f>
        <v>#N/A</v>
      </c>
      <c r="AA585" s="79" t="e">
        <f>VLOOKUP($S585,'Grille de Tarif OQN'!$B$2:$S$3603,AA$1,0)</f>
        <v>#N/A</v>
      </c>
      <c r="AB585" s="79" t="e">
        <f>VLOOKUP($S585,'Grille de Tarif OQN'!$B$2:$S$3603,AB$1,0)</f>
        <v>#N/A</v>
      </c>
      <c r="AC585" s="79" t="e">
        <f>VLOOKUP($S585,'Grille de Tarif OQN'!$B$2:$S$3603,AC$1,0)</f>
        <v>#N/A</v>
      </c>
      <c r="AD585" s="79" t="e">
        <f>VLOOKUP($S585,'Grille de Tarif OQN'!$B$2:$S$3603,AD$1,0)</f>
        <v>#N/A</v>
      </c>
      <c r="AE585" s="79" t="e">
        <f>VLOOKUP($S585,'Grille de Tarif OQN'!$B$2:$S$3603,AE$1,0)</f>
        <v>#N/A</v>
      </c>
      <c r="AF585" s="79" t="e">
        <f>VLOOKUP($S585,'Grille de Tarif OQN'!$B$2:$S$3603,AF$1,0)</f>
        <v>#N/A</v>
      </c>
      <c r="AG585" s="79" t="e">
        <f>VLOOKUP($S585,'Grille de Tarif OQN'!$B$2:$S$3603,AG$1,0)</f>
        <v>#N/A</v>
      </c>
      <c r="AH585" s="79" t="e">
        <f>VLOOKUP($S585,'Grille de Tarif OQN'!$B$2:$S$3603,AH$1,0)</f>
        <v>#N/A</v>
      </c>
      <c r="AI585" s="79" t="e">
        <f>VLOOKUP($S585,'Grille de Tarif OQN'!$B$2:$S$3603,AI$1,0)</f>
        <v>#N/A</v>
      </c>
      <c r="AJ585" s="79" t="e">
        <f>VLOOKUP($S585,'Grille de Tarif OQN'!$B$2:$S$3603,AJ$1,0)</f>
        <v>#N/A</v>
      </c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72"/>
      <c r="AV585"/>
      <c r="AW585"/>
      <c r="AX585"/>
      <c r="AY585"/>
      <c r="AZ585" s="96">
        <f t="shared" si="197"/>
        <v>0</v>
      </c>
      <c r="BA585" s="24" t="e">
        <f t="shared" si="198"/>
        <v>#N/A</v>
      </c>
      <c r="BB585" s="24" t="e">
        <f t="shared" si="199"/>
        <v>#N/A</v>
      </c>
      <c r="BC585" s="24" t="e">
        <f t="shared" si="192"/>
        <v>#N/A</v>
      </c>
      <c r="BD585" s="24" t="e">
        <f t="shared" si="193"/>
        <v>#N/A</v>
      </c>
      <c r="BE585"/>
      <c r="BF585" t="e">
        <f t="shared" si="200"/>
        <v>#N/A</v>
      </c>
      <c r="BG585" t="str">
        <f t="shared" si="201"/>
        <v>HDJ</v>
      </c>
      <c r="BH585" s="20" t="e">
        <f t="shared" si="202"/>
        <v>#N/A</v>
      </c>
      <c r="BI585" s="20" t="e">
        <f t="shared" si="203"/>
        <v>#N/A</v>
      </c>
      <c r="BJ585" s="20" t="e">
        <f t="shared" si="204"/>
        <v>#N/A</v>
      </c>
      <c r="BK585" s="20" t="e">
        <f t="shared" si="205"/>
        <v>#N/A</v>
      </c>
      <c r="BL585" s="20" t="e">
        <f t="shared" si="206"/>
        <v>#N/A</v>
      </c>
      <c r="BM585" s="20" t="e">
        <f t="shared" si="194"/>
        <v>#N/A</v>
      </c>
      <c r="BN585" s="20" t="e">
        <f t="shared" si="207"/>
        <v>#N/A</v>
      </c>
    </row>
    <row r="586" spans="1:66">
      <c r="A586" s="92"/>
      <c r="B586" s="90"/>
      <c r="C586" s="90"/>
      <c r="D586" s="93"/>
      <c r="E586" s="93"/>
      <c r="F586" s="93"/>
      <c r="G586" s="93"/>
      <c r="H586" s="93"/>
      <c r="I586" s="93"/>
      <c r="J586" s="93"/>
      <c r="K586" s="93"/>
      <c r="L586" s="92"/>
      <c r="M586" s="93"/>
      <c r="N586" s="91">
        <f t="shared" si="188"/>
        <v>0</v>
      </c>
      <c r="O586" s="91" t="str">
        <f t="shared" si="189"/>
        <v/>
      </c>
      <c r="P586" s="91" t="str">
        <f t="shared" si="190"/>
        <v/>
      </c>
      <c r="Q586" s="91" t="str">
        <f t="shared" si="191"/>
        <v>HDJ</v>
      </c>
      <c r="R586" s="82"/>
      <c r="S586" s="95">
        <f t="shared" si="195"/>
        <v>0</v>
      </c>
      <c r="T586" s="95">
        <f t="shared" si="196"/>
        <v>0</v>
      </c>
      <c r="U586" s="79" t="e">
        <f>VLOOKUP($S586,'Grille de Tarif OQN'!$B$2:$S$3603,U$1,0)</f>
        <v>#N/A</v>
      </c>
      <c r="V586" s="79" t="e">
        <f>VLOOKUP($S586,'Grille de Tarif OQN'!$B$2:$S$3603,V$1,0)</f>
        <v>#N/A</v>
      </c>
      <c r="W586" s="79" t="e">
        <f>VLOOKUP($S586,'Grille de Tarif OQN'!$B$2:$S$3603,W$1,0)</f>
        <v>#N/A</v>
      </c>
      <c r="X586" s="79" t="e">
        <f>VLOOKUP($S586,'Grille de Tarif OQN'!$B$2:$S$3603,X$1,0)</f>
        <v>#N/A</v>
      </c>
      <c r="Y586" s="79" t="e">
        <f>VLOOKUP($S586,'Grille de Tarif OQN'!$B$2:$S$3603,Y$1,0)</f>
        <v>#N/A</v>
      </c>
      <c r="Z586" s="79" t="e">
        <f>VLOOKUP($S586,'Grille de Tarif OQN'!$B$2:$S$3603,Z$1,0)</f>
        <v>#N/A</v>
      </c>
      <c r="AA586" s="79" t="e">
        <f>VLOOKUP($S586,'Grille de Tarif OQN'!$B$2:$S$3603,AA$1,0)</f>
        <v>#N/A</v>
      </c>
      <c r="AB586" s="79" t="e">
        <f>VLOOKUP($S586,'Grille de Tarif OQN'!$B$2:$S$3603,AB$1,0)</f>
        <v>#N/A</v>
      </c>
      <c r="AC586" s="79" t="e">
        <f>VLOOKUP($S586,'Grille de Tarif OQN'!$B$2:$S$3603,AC$1,0)</f>
        <v>#N/A</v>
      </c>
      <c r="AD586" s="79" t="e">
        <f>VLOOKUP($S586,'Grille de Tarif OQN'!$B$2:$S$3603,AD$1,0)</f>
        <v>#N/A</v>
      </c>
      <c r="AE586" s="79" t="e">
        <f>VLOOKUP($S586,'Grille de Tarif OQN'!$B$2:$S$3603,AE$1,0)</f>
        <v>#N/A</v>
      </c>
      <c r="AF586" s="79" t="e">
        <f>VLOOKUP($S586,'Grille de Tarif OQN'!$B$2:$S$3603,AF$1,0)</f>
        <v>#N/A</v>
      </c>
      <c r="AG586" s="79" t="e">
        <f>VLOOKUP($S586,'Grille de Tarif OQN'!$B$2:$S$3603,AG$1,0)</f>
        <v>#N/A</v>
      </c>
      <c r="AH586" s="79" t="e">
        <f>VLOOKUP($S586,'Grille de Tarif OQN'!$B$2:$S$3603,AH$1,0)</f>
        <v>#N/A</v>
      </c>
      <c r="AI586" s="79" t="e">
        <f>VLOOKUP($S586,'Grille de Tarif OQN'!$B$2:$S$3603,AI$1,0)</f>
        <v>#N/A</v>
      </c>
      <c r="AJ586" s="79" t="e">
        <f>VLOOKUP($S586,'Grille de Tarif OQN'!$B$2:$S$3603,AJ$1,0)</f>
        <v>#N/A</v>
      </c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72"/>
      <c r="AV586"/>
      <c r="AW586"/>
      <c r="AX586"/>
      <c r="AY586"/>
      <c r="AZ586" s="96">
        <f t="shared" si="197"/>
        <v>0</v>
      </c>
      <c r="BA586" s="24" t="e">
        <f t="shared" si="198"/>
        <v>#N/A</v>
      </c>
      <c r="BB586" s="24" t="e">
        <f t="shared" si="199"/>
        <v>#N/A</v>
      </c>
      <c r="BC586" s="24" t="e">
        <f t="shared" si="192"/>
        <v>#N/A</v>
      </c>
      <c r="BD586" s="24" t="e">
        <f t="shared" si="193"/>
        <v>#N/A</v>
      </c>
      <c r="BE586"/>
      <c r="BF586" t="e">
        <f t="shared" si="200"/>
        <v>#N/A</v>
      </c>
      <c r="BG586" t="str">
        <f t="shared" si="201"/>
        <v>HDJ</v>
      </c>
      <c r="BH586" s="20" t="e">
        <f t="shared" si="202"/>
        <v>#N/A</v>
      </c>
      <c r="BI586" s="20" t="e">
        <f t="shared" si="203"/>
        <v>#N/A</v>
      </c>
      <c r="BJ586" s="20" t="e">
        <f t="shared" si="204"/>
        <v>#N/A</v>
      </c>
      <c r="BK586" s="20" t="e">
        <f t="shared" si="205"/>
        <v>#N/A</v>
      </c>
      <c r="BL586" s="20" t="e">
        <f t="shared" si="206"/>
        <v>#N/A</v>
      </c>
      <c r="BM586" s="20" t="e">
        <f t="shared" si="194"/>
        <v>#N/A</v>
      </c>
      <c r="BN586" s="20" t="e">
        <f t="shared" si="207"/>
        <v>#N/A</v>
      </c>
    </row>
    <row r="587" spans="1:66">
      <c r="A587" s="92"/>
      <c r="B587" s="90"/>
      <c r="C587" s="90"/>
      <c r="D587" s="93"/>
      <c r="E587" s="93"/>
      <c r="F587" s="93"/>
      <c r="G587" s="93"/>
      <c r="H587" s="93"/>
      <c r="I587" s="93"/>
      <c r="J587" s="93"/>
      <c r="K587" s="93"/>
      <c r="L587" s="92"/>
      <c r="M587" s="93"/>
      <c r="N587" s="91">
        <f t="shared" si="188"/>
        <v>0</v>
      </c>
      <c r="O587" s="91" t="str">
        <f t="shared" si="189"/>
        <v/>
      </c>
      <c r="P587" s="91" t="str">
        <f t="shared" si="190"/>
        <v/>
      </c>
      <c r="Q587" s="91" t="str">
        <f t="shared" si="191"/>
        <v>HDJ</v>
      </c>
      <c r="R587" s="82"/>
      <c r="S587" s="95">
        <f t="shared" si="195"/>
        <v>0</v>
      </c>
      <c r="T587" s="95">
        <f t="shared" si="196"/>
        <v>0</v>
      </c>
      <c r="U587" s="79" t="e">
        <f>VLOOKUP($S587,'Grille de Tarif OQN'!$B$2:$S$3603,U$1,0)</f>
        <v>#N/A</v>
      </c>
      <c r="V587" s="79" t="e">
        <f>VLOOKUP($S587,'Grille de Tarif OQN'!$B$2:$S$3603,V$1,0)</f>
        <v>#N/A</v>
      </c>
      <c r="W587" s="79" t="e">
        <f>VLOOKUP($S587,'Grille de Tarif OQN'!$B$2:$S$3603,W$1,0)</f>
        <v>#N/A</v>
      </c>
      <c r="X587" s="79" t="e">
        <f>VLOOKUP($S587,'Grille de Tarif OQN'!$B$2:$S$3603,X$1,0)</f>
        <v>#N/A</v>
      </c>
      <c r="Y587" s="79" t="e">
        <f>VLOOKUP($S587,'Grille de Tarif OQN'!$B$2:$S$3603,Y$1,0)</f>
        <v>#N/A</v>
      </c>
      <c r="Z587" s="79" t="e">
        <f>VLOOKUP($S587,'Grille de Tarif OQN'!$B$2:$S$3603,Z$1,0)</f>
        <v>#N/A</v>
      </c>
      <c r="AA587" s="79" t="e">
        <f>VLOOKUP($S587,'Grille de Tarif OQN'!$B$2:$S$3603,AA$1,0)</f>
        <v>#N/A</v>
      </c>
      <c r="AB587" s="79" t="e">
        <f>VLOOKUP($S587,'Grille de Tarif OQN'!$B$2:$S$3603,AB$1,0)</f>
        <v>#N/A</v>
      </c>
      <c r="AC587" s="79" t="e">
        <f>VLOOKUP($S587,'Grille de Tarif OQN'!$B$2:$S$3603,AC$1,0)</f>
        <v>#N/A</v>
      </c>
      <c r="AD587" s="79" t="e">
        <f>VLOOKUP($S587,'Grille de Tarif OQN'!$B$2:$S$3603,AD$1,0)</f>
        <v>#N/A</v>
      </c>
      <c r="AE587" s="79" t="e">
        <f>VLOOKUP($S587,'Grille de Tarif OQN'!$B$2:$S$3603,AE$1,0)</f>
        <v>#N/A</v>
      </c>
      <c r="AF587" s="79" t="e">
        <f>VLOOKUP($S587,'Grille de Tarif OQN'!$B$2:$S$3603,AF$1,0)</f>
        <v>#N/A</v>
      </c>
      <c r="AG587" s="79" t="e">
        <f>VLOOKUP($S587,'Grille de Tarif OQN'!$B$2:$S$3603,AG$1,0)</f>
        <v>#N/A</v>
      </c>
      <c r="AH587" s="79" t="e">
        <f>VLOOKUP($S587,'Grille de Tarif OQN'!$B$2:$S$3603,AH$1,0)</f>
        <v>#N/A</v>
      </c>
      <c r="AI587" s="79" t="e">
        <f>VLOOKUP($S587,'Grille de Tarif OQN'!$B$2:$S$3603,AI$1,0)</f>
        <v>#N/A</v>
      </c>
      <c r="AJ587" s="79" t="e">
        <f>VLOOKUP($S587,'Grille de Tarif OQN'!$B$2:$S$3603,AJ$1,0)</f>
        <v>#N/A</v>
      </c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72"/>
      <c r="AV587"/>
      <c r="AW587"/>
      <c r="AX587"/>
      <c r="AY587"/>
      <c r="AZ587" s="96">
        <f t="shared" si="197"/>
        <v>0</v>
      </c>
      <c r="BA587" s="24" t="e">
        <f t="shared" si="198"/>
        <v>#N/A</v>
      </c>
      <c r="BB587" s="24" t="e">
        <f t="shared" si="199"/>
        <v>#N/A</v>
      </c>
      <c r="BC587" s="24" t="e">
        <f t="shared" si="192"/>
        <v>#N/A</v>
      </c>
      <c r="BD587" s="24" t="e">
        <f t="shared" si="193"/>
        <v>#N/A</v>
      </c>
      <c r="BE587"/>
      <c r="BF587" t="e">
        <f t="shared" si="200"/>
        <v>#N/A</v>
      </c>
      <c r="BG587" t="str">
        <f t="shared" si="201"/>
        <v>HDJ</v>
      </c>
      <c r="BH587" s="20" t="e">
        <f t="shared" si="202"/>
        <v>#N/A</v>
      </c>
      <c r="BI587" s="20" t="e">
        <f t="shared" si="203"/>
        <v>#N/A</v>
      </c>
      <c r="BJ587" s="20" t="e">
        <f t="shared" si="204"/>
        <v>#N/A</v>
      </c>
      <c r="BK587" s="20" t="e">
        <f t="shared" si="205"/>
        <v>#N/A</v>
      </c>
      <c r="BL587" s="20" t="e">
        <f t="shared" si="206"/>
        <v>#N/A</v>
      </c>
      <c r="BM587" s="20" t="e">
        <f t="shared" si="194"/>
        <v>#N/A</v>
      </c>
      <c r="BN587" s="20" t="e">
        <f t="shared" si="207"/>
        <v>#N/A</v>
      </c>
    </row>
    <row r="588" spans="1:66">
      <c r="A588" s="92"/>
      <c r="B588" s="90"/>
      <c r="C588" s="90"/>
      <c r="D588" s="93"/>
      <c r="E588" s="93"/>
      <c r="F588" s="93"/>
      <c r="G588" s="93"/>
      <c r="H588" s="93"/>
      <c r="I588" s="93"/>
      <c r="J588" s="93"/>
      <c r="K588" s="93"/>
      <c r="L588" s="92"/>
      <c r="M588" s="93"/>
      <c r="N588" s="91">
        <f t="shared" si="188"/>
        <v>0</v>
      </c>
      <c r="O588" s="91" t="str">
        <f t="shared" si="189"/>
        <v/>
      </c>
      <c r="P588" s="91" t="str">
        <f t="shared" si="190"/>
        <v/>
      </c>
      <c r="Q588" s="91" t="str">
        <f t="shared" si="191"/>
        <v>HDJ</v>
      </c>
      <c r="R588" s="82"/>
      <c r="S588" s="95">
        <f t="shared" si="195"/>
        <v>0</v>
      </c>
      <c r="T588" s="95">
        <f t="shared" si="196"/>
        <v>0</v>
      </c>
      <c r="U588" s="79" t="e">
        <f>VLOOKUP($S588,'Grille de Tarif OQN'!$B$2:$S$3603,U$1,0)</f>
        <v>#N/A</v>
      </c>
      <c r="V588" s="79" t="e">
        <f>VLOOKUP($S588,'Grille de Tarif OQN'!$B$2:$S$3603,V$1,0)</f>
        <v>#N/A</v>
      </c>
      <c r="W588" s="79" t="e">
        <f>VLOOKUP($S588,'Grille de Tarif OQN'!$B$2:$S$3603,W$1,0)</f>
        <v>#N/A</v>
      </c>
      <c r="X588" s="79" t="e">
        <f>VLOOKUP($S588,'Grille de Tarif OQN'!$B$2:$S$3603,X$1,0)</f>
        <v>#N/A</v>
      </c>
      <c r="Y588" s="79" t="e">
        <f>VLOOKUP($S588,'Grille de Tarif OQN'!$B$2:$S$3603,Y$1,0)</f>
        <v>#N/A</v>
      </c>
      <c r="Z588" s="79" t="e">
        <f>VLOOKUP($S588,'Grille de Tarif OQN'!$B$2:$S$3603,Z$1,0)</f>
        <v>#N/A</v>
      </c>
      <c r="AA588" s="79" t="e">
        <f>VLOOKUP($S588,'Grille de Tarif OQN'!$B$2:$S$3603,AA$1,0)</f>
        <v>#N/A</v>
      </c>
      <c r="AB588" s="79" t="e">
        <f>VLOOKUP($S588,'Grille de Tarif OQN'!$B$2:$S$3603,AB$1,0)</f>
        <v>#N/A</v>
      </c>
      <c r="AC588" s="79" t="e">
        <f>VLOOKUP($S588,'Grille de Tarif OQN'!$B$2:$S$3603,AC$1,0)</f>
        <v>#N/A</v>
      </c>
      <c r="AD588" s="79" t="e">
        <f>VLOOKUP($S588,'Grille de Tarif OQN'!$B$2:$S$3603,AD$1,0)</f>
        <v>#N/A</v>
      </c>
      <c r="AE588" s="79" t="e">
        <f>VLOOKUP($S588,'Grille de Tarif OQN'!$B$2:$S$3603,AE$1,0)</f>
        <v>#N/A</v>
      </c>
      <c r="AF588" s="79" t="e">
        <f>VLOOKUP($S588,'Grille de Tarif OQN'!$B$2:$S$3603,AF$1,0)</f>
        <v>#N/A</v>
      </c>
      <c r="AG588" s="79" t="e">
        <f>VLOOKUP($S588,'Grille de Tarif OQN'!$B$2:$S$3603,AG$1,0)</f>
        <v>#N/A</v>
      </c>
      <c r="AH588" s="79" t="e">
        <f>VLOOKUP($S588,'Grille de Tarif OQN'!$B$2:$S$3603,AH$1,0)</f>
        <v>#N/A</v>
      </c>
      <c r="AI588" s="79" t="e">
        <f>VLOOKUP($S588,'Grille de Tarif OQN'!$B$2:$S$3603,AI$1,0)</f>
        <v>#N/A</v>
      </c>
      <c r="AJ588" s="79" t="e">
        <f>VLOOKUP($S588,'Grille de Tarif OQN'!$B$2:$S$3603,AJ$1,0)</f>
        <v>#N/A</v>
      </c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72"/>
      <c r="AV588"/>
      <c r="AW588"/>
      <c r="AX588"/>
      <c r="AY588"/>
      <c r="AZ588" s="96">
        <f t="shared" si="197"/>
        <v>0</v>
      </c>
      <c r="BA588" s="24" t="e">
        <f t="shared" si="198"/>
        <v>#N/A</v>
      </c>
      <c r="BB588" s="24" t="e">
        <f t="shared" si="199"/>
        <v>#N/A</v>
      </c>
      <c r="BC588" s="24" t="e">
        <f t="shared" si="192"/>
        <v>#N/A</v>
      </c>
      <c r="BD588" s="24" t="e">
        <f t="shared" si="193"/>
        <v>#N/A</v>
      </c>
      <c r="BE588"/>
      <c r="BF588" t="e">
        <f t="shared" si="200"/>
        <v>#N/A</v>
      </c>
      <c r="BG588" t="str">
        <f t="shared" si="201"/>
        <v>HDJ</v>
      </c>
      <c r="BH588" s="20" t="e">
        <f t="shared" si="202"/>
        <v>#N/A</v>
      </c>
      <c r="BI588" s="20" t="e">
        <f t="shared" si="203"/>
        <v>#N/A</v>
      </c>
      <c r="BJ588" s="20" t="e">
        <f t="shared" si="204"/>
        <v>#N/A</v>
      </c>
      <c r="BK588" s="20" t="e">
        <f t="shared" si="205"/>
        <v>#N/A</v>
      </c>
      <c r="BL588" s="20" t="e">
        <f t="shared" si="206"/>
        <v>#N/A</v>
      </c>
      <c r="BM588" s="20" t="e">
        <f t="shared" si="194"/>
        <v>#N/A</v>
      </c>
      <c r="BN588" s="20" t="e">
        <f t="shared" si="207"/>
        <v>#N/A</v>
      </c>
    </row>
    <row r="589" spans="1:66">
      <c r="A589" s="92"/>
      <c r="B589" s="90"/>
      <c r="C589" s="90"/>
      <c r="D589" s="93"/>
      <c r="E589" s="93"/>
      <c r="F589" s="93"/>
      <c r="G589" s="93"/>
      <c r="H589" s="93"/>
      <c r="I589" s="93"/>
      <c r="J589" s="93"/>
      <c r="K589" s="93"/>
      <c r="L589" s="92"/>
      <c r="M589" s="93"/>
      <c r="N589" s="91">
        <f t="shared" si="188"/>
        <v>0</v>
      </c>
      <c r="O589" s="91" t="str">
        <f t="shared" si="189"/>
        <v/>
      </c>
      <c r="P589" s="91" t="str">
        <f t="shared" si="190"/>
        <v/>
      </c>
      <c r="Q589" s="91" t="str">
        <f t="shared" si="191"/>
        <v>HDJ</v>
      </c>
      <c r="R589" s="82"/>
      <c r="S589" s="95">
        <f t="shared" si="195"/>
        <v>0</v>
      </c>
      <c r="T589" s="95">
        <f t="shared" si="196"/>
        <v>0</v>
      </c>
      <c r="U589" s="79" t="e">
        <f>VLOOKUP($S589,'Grille de Tarif OQN'!$B$2:$S$3603,U$1,0)</f>
        <v>#N/A</v>
      </c>
      <c r="V589" s="79" t="e">
        <f>VLOOKUP($S589,'Grille de Tarif OQN'!$B$2:$S$3603,V$1,0)</f>
        <v>#N/A</v>
      </c>
      <c r="W589" s="79" t="e">
        <f>VLOOKUP($S589,'Grille de Tarif OQN'!$B$2:$S$3603,W$1,0)</f>
        <v>#N/A</v>
      </c>
      <c r="X589" s="79" t="e">
        <f>VLOOKUP($S589,'Grille de Tarif OQN'!$B$2:$S$3603,X$1,0)</f>
        <v>#N/A</v>
      </c>
      <c r="Y589" s="79" t="e">
        <f>VLOOKUP($S589,'Grille de Tarif OQN'!$B$2:$S$3603,Y$1,0)</f>
        <v>#N/A</v>
      </c>
      <c r="Z589" s="79" t="e">
        <f>VLOOKUP($S589,'Grille de Tarif OQN'!$B$2:$S$3603,Z$1,0)</f>
        <v>#N/A</v>
      </c>
      <c r="AA589" s="79" t="e">
        <f>VLOOKUP($S589,'Grille de Tarif OQN'!$B$2:$S$3603,AA$1,0)</f>
        <v>#N/A</v>
      </c>
      <c r="AB589" s="79" t="e">
        <f>VLOOKUP($S589,'Grille de Tarif OQN'!$B$2:$S$3603,AB$1,0)</f>
        <v>#N/A</v>
      </c>
      <c r="AC589" s="79" t="e">
        <f>VLOOKUP($S589,'Grille de Tarif OQN'!$B$2:$S$3603,AC$1,0)</f>
        <v>#N/A</v>
      </c>
      <c r="AD589" s="79" t="e">
        <f>VLOOKUP($S589,'Grille de Tarif OQN'!$B$2:$S$3603,AD$1,0)</f>
        <v>#N/A</v>
      </c>
      <c r="AE589" s="79" t="e">
        <f>VLOOKUP($S589,'Grille de Tarif OQN'!$B$2:$S$3603,AE$1,0)</f>
        <v>#N/A</v>
      </c>
      <c r="AF589" s="79" t="e">
        <f>VLOOKUP($S589,'Grille de Tarif OQN'!$B$2:$S$3603,AF$1,0)</f>
        <v>#N/A</v>
      </c>
      <c r="AG589" s="79" t="e">
        <f>VLOOKUP($S589,'Grille de Tarif OQN'!$B$2:$S$3603,AG$1,0)</f>
        <v>#N/A</v>
      </c>
      <c r="AH589" s="79" t="e">
        <f>VLOOKUP($S589,'Grille de Tarif OQN'!$B$2:$S$3603,AH$1,0)</f>
        <v>#N/A</v>
      </c>
      <c r="AI589" s="79" t="e">
        <f>VLOOKUP($S589,'Grille de Tarif OQN'!$B$2:$S$3603,AI$1,0)</f>
        <v>#N/A</v>
      </c>
      <c r="AJ589" s="79" t="e">
        <f>VLOOKUP($S589,'Grille de Tarif OQN'!$B$2:$S$3603,AJ$1,0)</f>
        <v>#N/A</v>
      </c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72"/>
      <c r="AV589"/>
      <c r="AW589"/>
      <c r="AX589"/>
      <c r="AY589"/>
      <c r="AZ589" s="96">
        <f t="shared" si="197"/>
        <v>0</v>
      </c>
      <c r="BA589" s="24" t="e">
        <f t="shared" si="198"/>
        <v>#N/A</v>
      </c>
      <c r="BB589" s="24" t="e">
        <f t="shared" si="199"/>
        <v>#N/A</v>
      </c>
      <c r="BC589" s="24" t="e">
        <f t="shared" si="192"/>
        <v>#N/A</v>
      </c>
      <c r="BD589" s="24" t="e">
        <f t="shared" si="193"/>
        <v>#N/A</v>
      </c>
      <c r="BE589"/>
      <c r="BF589" t="e">
        <f t="shared" si="200"/>
        <v>#N/A</v>
      </c>
      <c r="BG589" t="str">
        <f t="shared" si="201"/>
        <v>HDJ</v>
      </c>
      <c r="BH589" s="20" t="e">
        <f t="shared" si="202"/>
        <v>#N/A</v>
      </c>
      <c r="BI589" s="20" t="e">
        <f t="shared" si="203"/>
        <v>#N/A</v>
      </c>
      <c r="BJ589" s="20" t="e">
        <f t="shared" si="204"/>
        <v>#N/A</v>
      </c>
      <c r="BK589" s="20" t="e">
        <f t="shared" si="205"/>
        <v>#N/A</v>
      </c>
      <c r="BL589" s="20" t="e">
        <f t="shared" si="206"/>
        <v>#N/A</v>
      </c>
      <c r="BM589" s="20" t="e">
        <f t="shared" si="194"/>
        <v>#N/A</v>
      </c>
      <c r="BN589" s="20" t="e">
        <f t="shared" si="207"/>
        <v>#N/A</v>
      </c>
    </row>
    <row r="590" spans="1:66">
      <c r="A590" s="92"/>
      <c r="B590" s="90"/>
      <c r="C590" s="90"/>
      <c r="D590" s="93"/>
      <c r="E590" s="93"/>
      <c r="F590" s="93"/>
      <c r="G590" s="93"/>
      <c r="H590" s="93"/>
      <c r="I590" s="93"/>
      <c r="J590" s="93"/>
      <c r="K590" s="93"/>
      <c r="L590" s="92"/>
      <c r="M590" s="93"/>
      <c r="N590" s="91">
        <f t="shared" si="188"/>
        <v>0</v>
      </c>
      <c r="O590" s="91" t="str">
        <f t="shared" si="189"/>
        <v/>
      </c>
      <c r="P590" s="91" t="str">
        <f t="shared" si="190"/>
        <v/>
      </c>
      <c r="Q590" s="91" t="str">
        <f t="shared" si="191"/>
        <v>HDJ</v>
      </c>
      <c r="R590" s="82"/>
      <c r="S590" s="95">
        <f t="shared" si="195"/>
        <v>0</v>
      </c>
      <c r="T590" s="95">
        <f t="shared" si="196"/>
        <v>0</v>
      </c>
      <c r="U590" s="79" t="e">
        <f>VLOOKUP($S590,'Grille de Tarif OQN'!$B$2:$S$3603,U$1,0)</f>
        <v>#N/A</v>
      </c>
      <c r="V590" s="79" t="e">
        <f>VLOOKUP($S590,'Grille de Tarif OQN'!$B$2:$S$3603,V$1,0)</f>
        <v>#N/A</v>
      </c>
      <c r="W590" s="79" t="e">
        <f>VLOOKUP($S590,'Grille de Tarif OQN'!$B$2:$S$3603,W$1,0)</f>
        <v>#N/A</v>
      </c>
      <c r="X590" s="79" t="e">
        <f>VLOOKUP($S590,'Grille de Tarif OQN'!$B$2:$S$3603,X$1,0)</f>
        <v>#N/A</v>
      </c>
      <c r="Y590" s="79" t="e">
        <f>VLOOKUP($S590,'Grille de Tarif OQN'!$B$2:$S$3603,Y$1,0)</f>
        <v>#N/A</v>
      </c>
      <c r="Z590" s="79" t="e">
        <f>VLOOKUP($S590,'Grille de Tarif OQN'!$B$2:$S$3603,Z$1,0)</f>
        <v>#N/A</v>
      </c>
      <c r="AA590" s="79" t="e">
        <f>VLOOKUP($S590,'Grille de Tarif OQN'!$B$2:$S$3603,AA$1,0)</f>
        <v>#N/A</v>
      </c>
      <c r="AB590" s="79" t="e">
        <f>VLOOKUP($S590,'Grille de Tarif OQN'!$B$2:$S$3603,AB$1,0)</f>
        <v>#N/A</v>
      </c>
      <c r="AC590" s="79" t="e">
        <f>VLOOKUP($S590,'Grille de Tarif OQN'!$B$2:$S$3603,AC$1,0)</f>
        <v>#N/A</v>
      </c>
      <c r="AD590" s="79" t="e">
        <f>VLOOKUP($S590,'Grille de Tarif OQN'!$B$2:$S$3603,AD$1,0)</f>
        <v>#N/A</v>
      </c>
      <c r="AE590" s="79" t="e">
        <f>VLOOKUP($S590,'Grille de Tarif OQN'!$B$2:$S$3603,AE$1,0)</f>
        <v>#N/A</v>
      </c>
      <c r="AF590" s="79" t="e">
        <f>VLOOKUP($S590,'Grille de Tarif OQN'!$B$2:$S$3603,AF$1,0)</f>
        <v>#N/A</v>
      </c>
      <c r="AG590" s="79" t="e">
        <f>VLOOKUP($S590,'Grille de Tarif OQN'!$B$2:$S$3603,AG$1,0)</f>
        <v>#N/A</v>
      </c>
      <c r="AH590" s="79" t="e">
        <f>VLOOKUP($S590,'Grille de Tarif OQN'!$B$2:$S$3603,AH$1,0)</f>
        <v>#N/A</v>
      </c>
      <c r="AI590" s="79" t="e">
        <f>VLOOKUP($S590,'Grille de Tarif OQN'!$B$2:$S$3603,AI$1,0)</f>
        <v>#N/A</v>
      </c>
      <c r="AJ590" s="79" t="e">
        <f>VLOOKUP($S590,'Grille de Tarif OQN'!$B$2:$S$3603,AJ$1,0)</f>
        <v>#N/A</v>
      </c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72"/>
      <c r="AV590"/>
      <c r="AW590"/>
      <c r="AX590"/>
      <c r="AY590"/>
      <c r="AZ590" s="96">
        <f t="shared" si="197"/>
        <v>0</v>
      </c>
      <c r="BA590" s="24" t="e">
        <f t="shared" si="198"/>
        <v>#N/A</v>
      </c>
      <c r="BB590" s="24" t="e">
        <f t="shared" si="199"/>
        <v>#N/A</v>
      </c>
      <c r="BC590" s="24" t="e">
        <f t="shared" si="192"/>
        <v>#N/A</v>
      </c>
      <c r="BD590" s="24" t="e">
        <f t="shared" si="193"/>
        <v>#N/A</v>
      </c>
      <c r="BE590"/>
      <c r="BF590" t="e">
        <f t="shared" si="200"/>
        <v>#N/A</v>
      </c>
      <c r="BG590" t="str">
        <f t="shared" si="201"/>
        <v>HDJ</v>
      </c>
      <c r="BH590" s="20" t="e">
        <f t="shared" si="202"/>
        <v>#N/A</v>
      </c>
      <c r="BI590" s="20" t="e">
        <f t="shared" si="203"/>
        <v>#N/A</v>
      </c>
      <c r="BJ590" s="20" t="e">
        <f t="shared" si="204"/>
        <v>#N/A</v>
      </c>
      <c r="BK590" s="20" t="e">
        <f t="shared" si="205"/>
        <v>#N/A</v>
      </c>
      <c r="BL590" s="20" t="e">
        <f t="shared" si="206"/>
        <v>#N/A</v>
      </c>
      <c r="BM590" s="20" t="e">
        <f t="shared" si="194"/>
        <v>#N/A</v>
      </c>
      <c r="BN590" s="20" t="e">
        <f t="shared" si="207"/>
        <v>#N/A</v>
      </c>
    </row>
    <row r="591" spans="1:66">
      <c r="A591" s="92"/>
      <c r="B591" s="90"/>
      <c r="C591" s="90"/>
      <c r="D591" s="93"/>
      <c r="E591" s="93"/>
      <c r="F591" s="93"/>
      <c r="G591" s="93"/>
      <c r="H591" s="93"/>
      <c r="I591" s="93"/>
      <c r="J591" s="93"/>
      <c r="K591" s="93"/>
      <c r="L591" s="92"/>
      <c r="M591" s="93"/>
      <c r="N591" s="91">
        <f t="shared" si="188"/>
        <v>0</v>
      </c>
      <c r="O591" s="91" t="str">
        <f t="shared" si="189"/>
        <v/>
      </c>
      <c r="P591" s="91" t="str">
        <f t="shared" si="190"/>
        <v/>
      </c>
      <c r="Q591" s="91" t="str">
        <f t="shared" si="191"/>
        <v>HDJ</v>
      </c>
      <c r="R591" s="82"/>
      <c r="S591" s="95">
        <f t="shared" si="195"/>
        <v>0</v>
      </c>
      <c r="T591" s="95">
        <f t="shared" si="196"/>
        <v>0</v>
      </c>
      <c r="U591" s="79" t="e">
        <f>VLOOKUP($S591,'Grille de Tarif OQN'!$B$2:$S$3603,U$1,0)</f>
        <v>#N/A</v>
      </c>
      <c r="V591" s="79" t="e">
        <f>VLOOKUP($S591,'Grille de Tarif OQN'!$B$2:$S$3603,V$1,0)</f>
        <v>#N/A</v>
      </c>
      <c r="W591" s="79" t="e">
        <f>VLOOKUP($S591,'Grille de Tarif OQN'!$B$2:$S$3603,W$1,0)</f>
        <v>#N/A</v>
      </c>
      <c r="X591" s="79" t="e">
        <f>VLOOKUP($S591,'Grille de Tarif OQN'!$B$2:$S$3603,X$1,0)</f>
        <v>#N/A</v>
      </c>
      <c r="Y591" s="79" t="e">
        <f>VLOOKUP($S591,'Grille de Tarif OQN'!$B$2:$S$3603,Y$1,0)</f>
        <v>#N/A</v>
      </c>
      <c r="Z591" s="79" t="e">
        <f>VLOOKUP($S591,'Grille de Tarif OQN'!$B$2:$S$3603,Z$1,0)</f>
        <v>#N/A</v>
      </c>
      <c r="AA591" s="79" t="e">
        <f>VLOOKUP($S591,'Grille de Tarif OQN'!$B$2:$S$3603,AA$1,0)</f>
        <v>#N/A</v>
      </c>
      <c r="AB591" s="79" t="e">
        <f>VLOOKUP($S591,'Grille de Tarif OQN'!$B$2:$S$3603,AB$1,0)</f>
        <v>#N/A</v>
      </c>
      <c r="AC591" s="79" t="e">
        <f>VLOOKUP($S591,'Grille de Tarif OQN'!$B$2:$S$3603,AC$1,0)</f>
        <v>#N/A</v>
      </c>
      <c r="AD591" s="79" t="e">
        <f>VLOOKUP($S591,'Grille de Tarif OQN'!$B$2:$S$3603,AD$1,0)</f>
        <v>#N/A</v>
      </c>
      <c r="AE591" s="79" t="e">
        <f>VLOOKUP($S591,'Grille de Tarif OQN'!$B$2:$S$3603,AE$1,0)</f>
        <v>#N/A</v>
      </c>
      <c r="AF591" s="79" t="e">
        <f>VLOOKUP($S591,'Grille de Tarif OQN'!$B$2:$S$3603,AF$1,0)</f>
        <v>#N/A</v>
      </c>
      <c r="AG591" s="79" t="e">
        <f>VLOOKUP($S591,'Grille de Tarif OQN'!$B$2:$S$3603,AG$1,0)</f>
        <v>#N/A</v>
      </c>
      <c r="AH591" s="79" t="e">
        <f>VLOOKUP($S591,'Grille de Tarif OQN'!$B$2:$S$3603,AH$1,0)</f>
        <v>#N/A</v>
      </c>
      <c r="AI591" s="79" t="e">
        <f>VLOOKUP($S591,'Grille de Tarif OQN'!$B$2:$S$3603,AI$1,0)</f>
        <v>#N/A</v>
      </c>
      <c r="AJ591" s="79" t="e">
        <f>VLOOKUP($S591,'Grille de Tarif OQN'!$B$2:$S$3603,AJ$1,0)</f>
        <v>#N/A</v>
      </c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72"/>
      <c r="AV591"/>
      <c r="AW591"/>
      <c r="AX591"/>
      <c r="AY591"/>
      <c r="AZ591" s="96">
        <f t="shared" si="197"/>
        <v>0</v>
      </c>
      <c r="BA591" s="24" t="e">
        <f t="shared" si="198"/>
        <v>#N/A</v>
      </c>
      <c r="BB591" s="24" t="e">
        <f t="shared" si="199"/>
        <v>#N/A</v>
      </c>
      <c r="BC591" s="24" t="e">
        <f t="shared" si="192"/>
        <v>#N/A</v>
      </c>
      <c r="BD591" s="24" t="e">
        <f t="shared" si="193"/>
        <v>#N/A</v>
      </c>
      <c r="BE591"/>
      <c r="BF591" t="e">
        <f t="shared" si="200"/>
        <v>#N/A</v>
      </c>
      <c r="BG591" t="str">
        <f t="shared" si="201"/>
        <v>HDJ</v>
      </c>
      <c r="BH591" s="20" t="e">
        <f t="shared" si="202"/>
        <v>#N/A</v>
      </c>
      <c r="BI591" s="20" t="e">
        <f t="shared" si="203"/>
        <v>#N/A</v>
      </c>
      <c r="BJ591" s="20" t="e">
        <f t="shared" si="204"/>
        <v>#N/A</v>
      </c>
      <c r="BK591" s="20" t="e">
        <f t="shared" si="205"/>
        <v>#N/A</v>
      </c>
      <c r="BL591" s="20" t="e">
        <f t="shared" si="206"/>
        <v>#N/A</v>
      </c>
      <c r="BM591" s="20" t="e">
        <f t="shared" si="194"/>
        <v>#N/A</v>
      </c>
      <c r="BN591" s="20" t="e">
        <f t="shared" si="207"/>
        <v>#N/A</v>
      </c>
    </row>
    <row r="592" spans="1:66">
      <c r="A592" s="92"/>
      <c r="B592" s="90"/>
      <c r="C592" s="90"/>
      <c r="D592" s="93"/>
      <c r="E592" s="93"/>
      <c r="F592" s="93"/>
      <c r="G592" s="93"/>
      <c r="H592" s="93"/>
      <c r="I592" s="93"/>
      <c r="J592" s="93"/>
      <c r="K592" s="93"/>
      <c r="L592" s="92"/>
      <c r="M592" s="93"/>
      <c r="N592" s="91">
        <f t="shared" si="188"/>
        <v>0</v>
      </c>
      <c r="O592" s="91" t="str">
        <f t="shared" si="189"/>
        <v/>
      </c>
      <c r="P592" s="91" t="str">
        <f t="shared" si="190"/>
        <v/>
      </c>
      <c r="Q592" s="91" t="str">
        <f t="shared" si="191"/>
        <v>HDJ</v>
      </c>
      <c r="R592" s="82"/>
      <c r="S592" s="95">
        <f t="shared" si="195"/>
        <v>0</v>
      </c>
      <c r="T592" s="95">
        <f t="shared" si="196"/>
        <v>0</v>
      </c>
      <c r="U592" s="79" t="e">
        <f>VLOOKUP($S592,'Grille de Tarif OQN'!$B$2:$S$3603,U$1,0)</f>
        <v>#N/A</v>
      </c>
      <c r="V592" s="79" t="e">
        <f>VLOOKUP($S592,'Grille de Tarif OQN'!$B$2:$S$3603,V$1,0)</f>
        <v>#N/A</v>
      </c>
      <c r="W592" s="79" t="e">
        <f>VLOOKUP($S592,'Grille de Tarif OQN'!$B$2:$S$3603,W$1,0)</f>
        <v>#N/A</v>
      </c>
      <c r="X592" s="79" t="e">
        <f>VLOOKUP($S592,'Grille de Tarif OQN'!$B$2:$S$3603,X$1,0)</f>
        <v>#N/A</v>
      </c>
      <c r="Y592" s="79" t="e">
        <f>VLOOKUP($S592,'Grille de Tarif OQN'!$B$2:$S$3603,Y$1,0)</f>
        <v>#N/A</v>
      </c>
      <c r="Z592" s="79" t="e">
        <f>VLOOKUP($S592,'Grille de Tarif OQN'!$B$2:$S$3603,Z$1,0)</f>
        <v>#N/A</v>
      </c>
      <c r="AA592" s="79" t="e">
        <f>VLOOKUP($S592,'Grille de Tarif OQN'!$B$2:$S$3603,AA$1,0)</f>
        <v>#N/A</v>
      </c>
      <c r="AB592" s="79" t="e">
        <f>VLOOKUP($S592,'Grille de Tarif OQN'!$B$2:$S$3603,AB$1,0)</f>
        <v>#N/A</v>
      </c>
      <c r="AC592" s="79" t="e">
        <f>VLOOKUP($S592,'Grille de Tarif OQN'!$B$2:$S$3603,AC$1,0)</f>
        <v>#N/A</v>
      </c>
      <c r="AD592" s="79" t="e">
        <f>VLOOKUP($S592,'Grille de Tarif OQN'!$B$2:$S$3603,AD$1,0)</f>
        <v>#N/A</v>
      </c>
      <c r="AE592" s="79" t="e">
        <f>VLOOKUP($S592,'Grille de Tarif OQN'!$B$2:$S$3603,AE$1,0)</f>
        <v>#N/A</v>
      </c>
      <c r="AF592" s="79" t="e">
        <f>VLOOKUP($S592,'Grille de Tarif OQN'!$B$2:$S$3603,AF$1,0)</f>
        <v>#N/A</v>
      </c>
      <c r="AG592" s="79" t="e">
        <f>VLOOKUP($S592,'Grille de Tarif OQN'!$B$2:$S$3603,AG$1,0)</f>
        <v>#N/A</v>
      </c>
      <c r="AH592" s="79" t="e">
        <f>VLOOKUP($S592,'Grille de Tarif OQN'!$B$2:$S$3603,AH$1,0)</f>
        <v>#N/A</v>
      </c>
      <c r="AI592" s="79" t="e">
        <f>VLOOKUP($S592,'Grille de Tarif OQN'!$B$2:$S$3603,AI$1,0)</f>
        <v>#N/A</v>
      </c>
      <c r="AJ592" s="79" t="e">
        <f>VLOOKUP($S592,'Grille de Tarif OQN'!$B$2:$S$3603,AJ$1,0)</f>
        <v>#N/A</v>
      </c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72"/>
      <c r="AV592"/>
      <c r="AW592"/>
      <c r="AX592"/>
      <c r="AY592"/>
      <c r="AZ592" s="96">
        <f t="shared" si="197"/>
        <v>0</v>
      </c>
      <c r="BA592" s="24" t="e">
        <f t="shared" si="198"/>
        <v>#N/A</v>
      </c>
      <c r="BB592" s="24" t="e">
        <f t="shared" si="199"/>
        <v>#N/A</v>
      </c>
      <c r="BC592" s="24" t="e">
        <f t="shared" si="192"/>
        <v>#N/A</v>
      </c>
      <c r="BD592" s="24" t="e">
        <f t="shared" si="193"/>
        <v>#N/A</v>
      </c>
      <c r="BE592"/>
      <c r="BF592" t="e">
        <f t="shared" si="200"/>
        <v>#N/A</v>
      </c>
      <c r="BG592" t="str">
        <f t="shared" si="201"/>
        <v>HDJ</v>
      </c>
      <c r="BH592" s="20" t="e">
        <f t="shared" si="202"/>
        <v>#N/A</v>
      </c>
      <c r="BI592" s="20" t="e">
        <f t="shared" si="203"/>
        <v>#N/A</v>
      </c>
      <c r="BJ592" s="20" t="e">
        <f t="shared" si="204"/>
        <v>#N/A</v>
      </c>
      <c r="BK592" s="20" t="e">
        <f t="shared" si="205"/>
        <v>#N/A</v>
      </c>
      <c r="BL592" s="20" t="e">
        <f t="shared" si="206"/>
        <v>#N/A</v>
      </c>
      <c r="BM592" s="20" t="e">
        <f t="shared" si="194"/>
        <v>#N/A</v>
      </c>
      <c r="BN592" s="20" t="e">
        <f t="shared" si="207"/>
        <v>#N/A</v>
      </c>
    </row>
    <row r="593" spans="1:66">
      <c r="A593" s="92"/>
      <c r="B593" s="90"/>
      <c r="C593" s="90"/>
      <c r="D593" s="93"/>
      <c r="E593" s="93"/>
      <c r="F593" s="93"/>
      <c r="G593" s="93"/>
      <c r="H593" s="93"/>
      <c r="I593" s="93"/>
      <c r="J593" s="93"/>
      <c r="K593" s="93"/>
      <c r="L593" s="92"/>
      <c r="M593" s="93"/>
      <c r="N593" s="91">
        <f t="shared" si="188"/>
        <v>0</v>
      </c>
      <c r="O593" s="91" t="str">
        <f t="shared" si="189"/>
        <v/>
      </c>
      <c r="P593" s="91" t="str">
        <f t="shared" si="190"/>
        <v/>
      </c>
      <c r="Q593" s="91" t="str">
        <f t="shared" si="191"/>
        <v>HDJ</v>
      </c>
      <c r="R593" s="82"/>
      <c r="S593" s="95">
        <f t="shared" si="195"/>
        <v>0</v>
      </c>
      <c r="T593" s="95">
        <f t="shared" si="196"/>
        <v>0</v>
      </c>
      <c r="U593" s="79" t="e">
        <f>VLOOKUP($S593,'Grille de Tarif OQN'!$B$2:$S$3603,U$1,0)</f>
        <v>#N/A</v>
      </c>
      <c r="V593" s="79" t="e">
        <f>VLOOKUP($S593,'Grille de Tarif OQN'!$B$2:$S$3603,V$1,0)</f>
        <v>#N/A</v>
      </c>
      <c r="W593" s="79" t="e">
        <f>VLOOKUP($S593,'Grille de Tarif OQN'!$B$2:$S$3603,W$1,0)</f>
        <v>#N/A</v>
      </c>
      <c r="X593" s="79" t="e">
        <f>VLOOKUP($S593,'Grille de Tarif OQN'!$B$2:$S$3603,X$1,0)</f>
        <v>#N/A</v>
      </c>
      <c r="Y593" s="79" t="e">
        <f>VLOOKUP($S593,'Grille de Tarif OQN'!$B$2:$S$3603,Y$1,0)</f>
        <v>#N/A</v>
      </c>
      <c r="Z593" s="79" t="e">
        <f>VLOOKUP($S593,'Grille de Tarif OQN'!$B$2:$S$3603,Z$1,0)</f>
        <v>#N/A</v>
      </c>
      <c r="AA593" s="79" t="e">
        <f>VLOOKUP($S593,'Grille de Tarif OQN'!$B$2:$S$3603,AA$1,0)</f>
        <v>#N/A</v>
      </c>
      <c r="AB593" s="79" t="e">
        <f>VLOOKUP($S593,'Grille de Tarif OQN'!$B$2:$S$3603,AB$1,0)</f>
        <v>#N/A</v>
      </c>
      <c r="AC593" s="79" t="e">
        <f>VLOOKUP($S593,'Grille de Tarif OQN'!$B$2:$S$3603,AC$1,0)</f>
        <v>#N/A</v>
      </c>
      <c r="AD593" s="79" t="e">
        <f>VLOOKUP($S593,'Grille de Tarif OQN'!$B$2:$S$3603,AD$1,0)</f>
        <v>#N/A</v>
      </c>
      <c r="AE593" s="79" t="e">
        <f>VLOOKUP($S593,'Grille de Tarif OQN'!$B$2:$S$3603,AE$1,0)</f>
        <v>#N/A</v>
      </c>
      <c r="AF593" s="79" t="e">
        <f>VLOOKUP($S593,'Grille de Tarif OQN'!$B$2:$S$3603,AF$1,0)</f>
        <v>#N/A</v>
      </c>
      <c r="AG593" s="79" t="e">
        <f>VLOOKUP($S593,'Grille de Tarif OQN'!$B$2:$S$3603,AG$1,0)</f>
        <v>#N/A</v>
      </c>
      <c r="AH593" s="79" t="e">
        <f>VLOOKUP($S593,'Grille de Tarif OQN'!$B$2:$S$3603,AH$1,0)</f>
        <v>#N/A</v>
      </c>
      <c r="AI593" s="79" t="e">
        <f>VLOOKUP($S593,'Grille de Tarif OQN'!$B$2:$S$3603,AI$1,0)</f>
        <v>#N/A</v>
      </c>
      <c r="AJ593" s="79" t="e">
        <f>VLOOKUP($S593,'Grille de Tarif OQN'!$B$2:$S$3603,AJ$1,0)</f>
        <v>#N/A</v>
      </c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72"/>
      <c r="AV593"/>
      <c r="AW593"/>
      <c r="AX593"/>
      <c r="AY593"/>
      <c r="AZ593" s="96">
        <f t="shared" si="197"/>
        <v>0</v>
      </c>
      <c r="BA593" s="24" t="e">
        <f t="shared" si="198"/>
        <v>#N/A</v>
      </c>
      <c r="BB593" s="24" t="e">
        <f t="shared" si="199"/>
        <v>#N/A</v>
      </c>
      <c r="BC593" s="24" t="e">
        <f t="shared" si="192"/>
        <v>#N/A</v>
      </c>
      <c r="BD593" s="24" t="e">
        <f t="shared" si="193"/>
        <v>#N/A</v>
      </c>
      <c r="BE593"/>
      <c r="BF593" t="e">
        <f t="shared" si="200"/>
        <v>#N/A</v>
      </c>
      <c r="BG593" t="str">
        <f t="shared" si="201"/>
        <v>HDJ</v>
      </c>
      <c r="BH593" s="20" t="e">
        <f t="shared" si="202"/>
        <v>#N/A</v>
      </c>
      <c r="BI593" s="20" t="e">
        <f t="shared" si="203"/>
        <v>#N/A</v>
      </c>
      <c r="BJ593" s="20" t="e">
        <f t="shared" si="204"/>
        <v>#N/A</v>
      </c>
      <c r="BK593" s="20" t="e">
        <f t="shared" si="205"/>
        <v>#N/A</v>
      </c>
      <c r="BL593" s="20" t="e">
        <f t="shared" si="206"/>
        <v>#N/A</v>
      </c>
      <c r="BM593" s="20" t="e">
        <f t="shared" si="194"/>
        <v>#N/A</v>
      </c>
      <c r="BN593" s="20" t="e">
        <f t="shared" si="207"/>
        <v>#N/A</v>
      </c>
    </row>
    <row r="594" spans="1:66">
      <c r="A594" s="92"/>
      <c r="B594" s="90"/>
      <c r="C594" s="90"/>
      <c r="D594" s="93"/>
      <c r="E594" s="93"/>
      <c r="F594" s="93"/>
      <c r="G594" s="93"/>
      <c r="H594" s="93"/>
      <c r="I594" s="93"/>
      <c r="J594" s="93"/>
      <c r="K594" s="93"/>
      <c r="L594" s="92"/>
      <c r="M594" s="93"/>
      <c r="N594" s="91">
        <f t="shared" si="188"/>
        <v>0</v>
      </c>
      <c r="O594" s="91" t="str">
        <f t="shared" si="189"/>
        <v/>
      </c>
      <c r="P594" s="91" t="str">
        <f t="shared" si="190"/>
        <v/>
      </c>
      <c r="Q594" s="91" t="str">
        <f t="shared" si="191"/>
        <v>HDJ</v>
      </c>
      <c r="R594" s="82"/>
      <c r="S594" s="95">
        <f t="shared" si="195"/>
        <v>0</v>
      </c>
      <c r="T594" s="95">
        <f t="shared" si="196"/>
        <v>0</v>
      </c>
      <c r="U594" s="79" t="e">
        <f>VLOOKUP($S594,'Grille de Tarif OQN'!$B$2:$S$3603,U$1,0)</f>
        <v>#N/A</v>
      </c>
      <c r="V594" s="79" t="e">
        <f>VLOOKUP($S594,'Grille de Tarif OQN'!$B$2:$S$3603,V$1,0)</f>
        <v>#N/A</v>
      </c>
      <c r="W594" s="79" t="e">
        <f>VLOOKUP($S594,'Grille de Tarif OQN'!$B$2:$S$3603,W$1,0)</f>
        <v>#N/A</v>
      </c>
      <c r="X594" s="79" t="e">
        <f>VLOOKUP($S594,'Grille de Tarif OQN'!$B$2:$S$3603,X$1,0)</f>
        <v>#N/A</v>
      </c>
      <c r="Y594" s="79" t="e">
        <f>VLOOKUP($S594,'Grille de Tarif OQN'!$B$2:$S$3603,Y$1,0)</f>
        <v>#N/A</v>
      </c>
      <c r="Z594" s="79" t="e">
        <f>VLOOKUP($S594,'Grille de Tarif OQN'!$B$2:$S$3603,Z$1,0)</f>
        <v>#N/A</v>
      </c>
      <c r="AA594" s="79" t="e">
        <f>VLOOKUP($S594,'Grille de Tarif OQN'!$B$2:$S$3603,AA$1,0)</f>
        <v>#N/A</v>
      </c>
      <c r="AB594" s="79" t="e">
        <f>VLOOKUP($S594,'Grille de Tarif OQN'!$B$2:$S$3603,AB$1,0)</f>
        <v>#N/A</v>
      </c>
      <c r="AC594" s="79" t="e">
        <f>VLOOKUP($S594,'Grille de Tarif OQN'!$B$2:$S$3603,AC$1,0)</f>
        <v>#N/A</v>
      </c>
      <c r="AD594" s="79" t="e">
        <f>VLOOKUP($S594,'Grille de Tarif OQN'!$B$2:$S$3603,AD$1,0)</f>
        <v>#N/A</v>
      </c>
      <c r="AE594" s="79" t="e">
        <f>VLOOKUP($S594,'Grille de Tarif OQN'!$B$2:$S$3603,AE$1,0)</f>
        <v>#N/A</v>
      </c>
      <c r="AF594" s="79" t="e">
        <f>VLOOKUP($S594,'Grille de Tarif OQN'!$B$2:$S$3603,AF$1,0)</f>
        <v>#N/A</v>
      </c>
      <c r="AG594" s="79" t="e">
        <f>VLOOKUP($S594,'Grille de Tarif OQN'!$B$2:$S$3603,AG$1,0)</f>
        <v>#N/A</v>
      </c>
      <c r="AH594" s="79" t="e">
        <f>VLOOKUP($S594,'Grille de Tarif OQN'!$B$2:$S$3603,AH$1,0)</f>
        <v>#N/A</v>
      </c>
      <c r="AI594" s="79" t="e">
        <f>VLOOKUP($S594,'Grille de Tarif OQN'!$B$2:$S$3603,AI$1,0)</f>
        <v>#N/A</v>
      </c>
      <c r="AJ594" s="79" t="e">
        <f>VLOOKUP($S594,'Grille de Tarif OQN'!$B$2:$S$3603,AJ$1,0)</f>
        <v>#N/A</v>
      </c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72"/>
      <c r="AV594"/>
      <c r="AW594"/>
      <c r="AX594"/>
      <c r="AY594"/>
      <c r="AZ594" s="96">
        <f t="shared" si="197"/>
        <v>0</v>
      </c>
      <c r="BA594" s="24" t="e">
        <f t="shared" si="198"/>
        <v>#N/A</v>
      </c>
      <c r="BB594" s="24" t="e">
        <f t="shared" si="199"/>
        <v>#N/A</v>
      </c>
      <c r="BC594" s="24" t="e">
        <f t="shared" si="192"/>
        <v>#N/A</v>
      </c>
      <c r="BD594" s="24" t="e">
        <f t="shared" si="193"/>
        <v>#N/A</v>
      </c>
      <c r="BE594"/>
      <c r="BF594" t="e">
        <f t="shared" si="200"/>
        <v>#N/A</v>
      </c>
      <c r="BG594" t="str">
        <f t="shared" si="201"/>
        <v>HDJ</v>
      </c>
      <c r="BH594" s="20" t="e">
        <f t="shared" si="202"/>
        <v>#N/A</v>
      </c>
      <c r="BI594" s="20" t="e">
        <f t="shared" si="203"/>
        <v>#N/A</v>
      </c>
      <c r="BJ594" s="20" t="e">
        <f t="shared" si="204"/>
        <v>#N/A</v>
      </c>
      <c r="BK594" s="20" t="e">
        <f t="shared" si="205"/>
        <v>#N/A</v>
      </c>
      <c r="BL594" s="20" t="e">
        <f t="shared" si="206"/>
        <v>#N/A</v>
      </c>
      <c r="BM594" s="20" t="e">
        <f t="shared" si="194"/>
        <v>#N/A</v>
      </c>
      <c r="BN594" s="20" t="e">
        <f t="shared" si="207"/>
        <v>#N/A</v>
      </c>
    </row>
    <row r="595" spans="1:66">
      <c r="A595" s="92"/>
      <c r="B595" s="90"/>
      <c r="C595" s="90"/>
      <c r="D595" s="93"/>
      <c r="E595" s="93"/>
      <c r="F595" s="93"/>
      <c r="G595" s="93"/>
      <c r="H595" s="93"/>
      <c r="I595" s="93"/>
      <c r="J595" s="93"/>
      <c r="K595" s="93"/>
      <c r="L595" s="92"/>
      <c r="M595" s="93"/>
      <c r="N595" s="91">
        <f t="shared" si="188"/>
        <v>0</v>
      </c>
      <c r="O595" s="91" t="str">
        <f t="shared" si="189"/>
        <v/>
      </c>
      <c r="P595" s="91" t="str">
        <f t="shared" si="190"/>
        <v/>
      </c>
      <c r="Q595" s="91" t="str">
        <f t="shared" si="191"/>
        <v>HDJ</v>
      </c>
      <c r="R595" s="82"/>
      <c r="S595" s="95">
        <f t="shared" si="195"/>
        <v>0</v>
      </c>
      <c r="T595" s="95">
        <f t="shared" si="196"/>
        <v>0</v>
      </c>
      <c r="U595" s="79" t="e">
        <f>VLOOKUP($S595,'Grille de Tarif OQN'!$B$2:$S$3603,U$1,0)</f>
        <v>#N/A</v>
      </c>
      <c r="V595" s="79" t="e">
        <f>VLOOKUP($S595,'Grille de Tarif OQN'!$B$2:$S$3603,V$1,0)</f>
        <v>#N/A</v>
      </c>
      <c r="W595" s="79" t="e">
        <f>VLOOKUP($S595,'Grille de Tarif OQN'!$B$2:$S$3603,W$1,0)</f>
        <v>#N/A</v>
      </c>
      <c r="X595" s="79" t="e">
        <f>VLOOKUP($S595,'Grille de Tarif OQN'!$B$2:$S$3603,X$1,0)</f>
        <v>#N/A</v>
      </c>
      <c r="Y595" s="79" t="e">
        <f>VLOOKUP($S595,'Grille de Tarif OQN'!$B$2:$S$3603,Y$1,0)</f>
        <v>#N/A</v>
      </c>
      <c r="Z595" s="79" t="e">
        <f>VLOOKUP($S595,'Grille de Tarif OQN'!$B$2:$S$3603,Z$1,0)</f>
        <v>#N/A</v>
      </c>
      <c r="AA595" s="79" t="e">
        <f>VLOOKUP($S595,'Grille de Tarif OQN'!$B$2:$S$3603,AA$1,0)</f>
        <v>#N/A</v>
      </c>
      <c r="AB595" s="79" t="e">
        <f>VLOOKUP($S595,'Grille de Tarif OQN'!$B$2:$S$3603,AB$1,0)</f>
        <v>#N/A</v>
      </c>
      <c r="AC595" s="79" t="e">
        <f>VLOOKUP($S595,'Grille de Tarif OQN'!$B$2:$S$3603,AC$1,0)</f>
        <v>#N/A</v>
      </c>
      <c r="AD595" s="79" t="e">
        <f>VLOOKUP($S595,'Grille de Tarif OQN'!$B$2:$S$3603,AD$1,0)</f>
        <v>#N/A</v>
      </c>
      <c r="AE595" s="79" t="e">
        <f>VLOOKUP($S595,'Grille de Tarif OQN'!$B$2:$S$3603,AE$1,0)</f>
        <v>#N/A</v>
      </c>
      <c r="AF595" s="79" t="e">
        <f>VLOOKUP($S595,'Grille de Tarif OQN'!$B$2:$S$3603,AF$1,0)</f>
        <v>#N/A</v>
      </c>
      <c r="AG595" s="79" t="e">
        <f>VLOOKUP($S595,'Grille de Tarif OQN'!$B$2:$S$3603,AG$1,0)</f>
        <v>#N/A</v>
      </c>
      <c r="AH595" s="79" t="e">
        <f>VLOOKUP($S595,'Grille de Tarif OQN'!$B$2:$S$3603,AH$1,0)</f>
        <v>#N/A</v>
      </c>
      <c r="AI595" s="79" t="e">
        <f>VLOOKUP($S595,'Grille de Tarif OQN'!$B$2:$S$3603,AI$1,0)</f>
        <v>#N/A</v>
      </c>
      <c r="AJ595" s="79" t="e">
        <f>VLOOKUP($S595,'Grille de Tarif OQN'!$B$2:$S$3603,AJ$1,0)</f>
        <v>#N/A</v>
      </c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72"/>
      <c r="AV595"/>
      <c r="AW595"/>
      <c r="AX595"/>
      <c r="AY595"/>
      <c r="AZ595" s="96">
        <f t="shared" si="197"/>
        <v>0</v>
      </c>
      <c r="BA595" s="24" t="e">
        <f t="shared" si="198"/>
        <v>#N/A</v>
      </c>
      <c r="BB595" s="24" t="e">
        <f t="shared" si="199"/>
        <v>#N/A</v>
      </c>
      <c r="BC595" s="24" t="e">
        <f t="shared" si="192"/>
        <v>#N/A</v>
      </c>
      <c r="BD595" s="24" t="e">
        <f t="shared" si="193"/>
        <v>#N/A</v>
      </c>
      <c r="BE595"/>
      <c r="BF595" t="e">
        <f t="shared" si="200"/>
        <v>#N/A</v>
      </c>
      <c r="BG595" t="str">
        <f t="shared" si="201"/>
        <v>HDJ</v>
      </c>
      <c r="BH595" s="20" t="e">
        <f t="shared" si="202"/>
        <v>#N/A</v>
      </c>
      <c r="BI595" s="20" t="e">
        <f t="shared" si="203"/>
        <v>#N/A</v>
      </c>
      <c r="BJ595" s="20" t="e">
        <f t="shared" si="204"/>
        <v>#N/A</v>
      </c>
      <c r="BK595" s="20" t="e">
        <f t="shared" si="205"/>
        <v>#N/A</v>
      </c>
      <c r="BL595" s="20" t="e">
        <f t="shared" si="206"/>
        <v>#N/A</v>
      </c>
      <c r="BM595" s="20" t="e">
        <f t="shared" si="194"/>
        <v>#N/A</v>
      </c>
      <c r="BN595" s="20" t="e">
        <f t="shared" si="207"/>
        <v>#N/A</v>
      </c>
    </row>
    <row r="596" spans="1:66">
      <c r="A596" s="92"/>
      <c r="B596" s="90"/>
      <c r="C596" s="90"/>
      <c r="D596" s="93"/>
      <c r="E596" s="93"/>
      <c r="F596" s="93"/>
      <c r="G596" s="93"/>
      <c r="H596" s="93"/>
      <c r="I596" s="93"/>
      <c r="J596" s="93"/>
      <c r="K596" s="93"/>
      <c r="L596" s="92"/>
      <c r="M596" s="93"/>
      <c r="N596" s="91">
        <f t="shared" si="188"/>
        <v>0</v>
      </c>
      <c r="O596" s="91" t="str">
        <f t="shared" si="189"/>
        <v/>
      </c>
      <c r="P596" s="91" t="str">
        <f t="shared" si="190"/>
        <v/>
      </c>
      <c r="Q596" s="91" t="str">
        <f t="shared" si="191"/>
        <v>HDJ</v>
      </c>
      <c r="R596" s="82"/>
      <c r="S596" s="95">
        <f t="shared" si="195"/>
        <v>0</v>
      </c>
      <c r="T596" s="95">
        <f t="shared" si="196"/>
        <v>0</v>
      </c>
      <c r="U596" s="79" t="e">
        <f>VLOOKUP($S596,'Grille de Tarif OQN'!$B$2:$S$3603,U$1,0)</f>
        <v>#N/A</v>
      </c>
      <c r="V596" s="79" t="e">
        <f>VLOOKUP($S596,'Grille de Tarif OQN'!$B$2:$S$3603,V$1,0)</f>
        <v>#N/A</v>
      </c>
      <c r="W596" s="79" t="e">
        <f>VLOOKUP($S596,'Grille de Tarif OQN'!$B$2:$S$3603,W$1,0)</f>
        <v>#N/A</v>
      </c>
      <c r="X596" s="79" t="e">
        <f>VLOOKUP($S596,'Grille de Tarif OQN'!$B$2:$S$3603,X$1,0)</f>
        <v>#N/A</v>
      </c>
      <c r="Y596" s="79" t="e">
        <f>VLOOKUP($S596,'Grille de Tarif OQN'!$B$2:$S$3603,Y$1,0)</f>
        <v>#N/A</v>
      </c>
      <c r="Z596" s="79" t="e">
        <f>VLOOKUP($S596,'Grille de Tarif OQN'!$B$2:$S$3603,Z$1,0)</f>
        <v>#N/A</v>
      </c>
      <c r="AA596" s="79" t="e">
        <f>VLOOKUP($S596,'Grille de Tarif OQN'!$B$2:$S$3603,AA$1,0)</f>
        <v>#N/A</v>
      </c>
      <c r="AB596" s="79" t="e">
        <f>VLOOKUP($S596,'Grille de Tarif OQN'!$B$2:$S$3603,AB$1,0)</f>
        <v>#N/A</v>
      </c>
      <c r="AC596" s="79" t="e">
        <f>VLOOKUP($S596,'Grille de Tarif OQN'!$B$2:$S$3603,AC$1,0)</f>
        <v>#N/A</v>
      </c>
      <c r="AD596" s="79" t="e">
        <f>VLOOKUP($S596,'Grille de Tarif OQN'!$B$2:$S$3603,AD$1,0)</f>
        <v>#N/A</v>
      </c>
      <c r="AE596" s="79" t="e">
        <f>VLOOKUP($S596,'Grille de Tarif OQN'!$B$2:$S$3603,AE$1,0)</f>
        <v>#N/A</v>
      </c>
      <c r="AF596" s="79" t="e">
        <f>VLOOKUP($S596,'Grille de Tarif OQN'!$B$2:$S$3603,AF$1,0)</f>
        <v>#N/A</v>
      </c>
      <c r="AG596" s="79" t="e">
        <f>VLOOKUP($S596,'Grille de Tarif OQN'!$B$2:$S$3603,AG$1,0)</f>
        <v>#N/A</v>
      </c>
      <c r="AH596" s="79" t="e">
        <f>VLOOKUP($S596,'Grille de Tarif OQN'!$B$2:$S$3603,AH$1,0)</f>
        <v>#N/A</v>
      </c>
      <c r="AI596" s="79" t="e">
        <f>VLOOKUP($S596,'Grille de Tarif OQN'!$B$2:$S$3603,AI$1,0)</f>
        <v>#N/A</v>
      </c>
      <c r="AJ596" s="79" t="e">
        <f>VLOOKUP($S596,'Grille de Tarif OQN'!$B$2:$S$3603,AJ$1,0)</f>
        <v>#N/A</v>
      </c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72"/>
      <c r="AV596"/>
      <c r="AW596"/>
      <c r="AX596"/>
      <c r="AY596"/>
      <c r="AZ596" s="96">
        <f t="shared" si="197"/>
        <v>0</v>
      </c>
      <c r="BA596" s="24" t="e">
        <f t="shared" si="198"/>
        <v>#N/A</v>
      </c>
      <c r="BB596" s="24" t="e">
        <f t="shared" si="199"/>
        <v>#N/A</v>
      </c>
      <c r="BC596" s="24" t="e">
        <f t="shared" si="192"/>
        <v>#N/A</v>
      </c>
      <c r="BD596" s="24" t="e">
        <f t="shared" si="193"/>
        <v>#N/A</v>
      </c>
      <c r="BE596"/>
      <c r="BF596" t="e">
        <f t="shared" si="200"/>
        <v>#N/A</v>
      </c>
      <c r="BG596" t="str">
        <f t="shared" si="201"/>
        <v>HDJ</v>
      </c>
      <c r="BH596" s="20" t="e">
        <f t="shared" si="202"/>
        <v>#N/A</v>
      </c>
      <c r="BI596" s="20" t="e">
        <f t="shared" si="203"/>
        <v>#N/A</v>
      </c>
      <c r="BJ596" s="20" t="e">
        <f t="shared" si="204"/>
        <v>#N/A</v>
      </c>
      <c r="BK596" s="20" t="e">
        <f t="shared" si="205"/>
        <v>#N/A</v>
      </c>
      <c r="BL596" s="20" t="e">
        <f t="shared" si="206"/>
        <v>#N/A</v>
      </c>
      <c r="BM596" s="20" t="e">
        <f t="shared" si="194"/>
        <v>#N/A</v>
      </c>
      <c r="BN596" s="20" t="e">
        <f t="shared" si="207"/>
        <v>#N/A</v>
      </c>
    </row>
    <row r="597" spans="1:66">
      <c r="A597" s="92"/>
      <c r="B597" s="90"/>
      <c r="C597" s="90"/>
      <c r="D597" s="93"/>
      <c r="E597" s="93"/>
      <c r="F597" s="93"/>
      <c r="G597" s="93"/>
      <c r="H597" s="93"/>
      <c r="I597" s="93"/>
      <c r="J597" s="93"/>
      <c r="K597" s="93"/>
      <c r="L597" s="92"/>
      <c r="M597" s="93"/>
      <c r="N597" s="91">
        <f t="shared" si="188"/>
        <v>0</v>
      </c>
      <c r="O597" s="91" t="str">
        <f t="shared" si="189"/>
        <v/>
      </c>
      <c r="P597" s="91" t="str">
        <f t="shared" si="190"/>
        <v/>
      </c>
      <c r="Q597" s="91" t="str">
        <f t="shared" si="191"/>
        <v>HDJ</v>
      </c>
      <c r="R597" s="82"/>
      <c r="S597" s="95">
        <f t="shared" si="195"/>
        <v>0</v>
      </c>
      <c r="T597" s="95">
        <f t="shared" si="196"/>
        <v>0</v>
      </c>
      <c r="U597" s="79" t="e">
        <f>VLOOKUP($S597,'Grille de Tarif OQN'!$B$2:$S$3603,U$1,0)</f>
        <v>#N/A</v>
      </c>
      <c r="V597" s="79" t="e">
        <f>VLOOKUP($S597,'Grille de Tarif OQN'!$B$2:$S$3603,V$1,0)</f>
        <v>#N/A</v>
      </c>
      <c r="W597" s="79" t="e">
        <f>VLOOKUP($S597,'Grille de Tarif OQN'!$B$2:$S$3603,W$1,0)</f>
        <v>#N/A</v>
      </c>
      <c r="X597" s="79" t="e">
        <f>VLOOKUP($S597,'Grille de Tarif OQN'!$B$2:$S$3603,X$1,0)</f>
        <v>#N/A</v>
      </c>
      <c r="Y597" s="79" t="e">
        <f>VLOOKUP($S597,'Grille de Tarif OQN'!$B$2:$S$3603,Y$1,0)</f>
        <v>#N/A</v>
      </c>
      <c r="Z597" s="79" t="e">
        <f>VLOOKUP($S597,'Grille de Tarif OQN'!$B$2:$S$3603,Z$1,0)</f>
        <v>#N/A</v>
      </c>
      <c r="AA597" s="79" t="e">
        <f>VLOOKUP($S597,'Grille de Tarif OQN'!$B$2:$S$3603,AA$1,0)</f>
        <v>#N/A</v>
      </c>
      <c r="AB597" s="79" t="e">
        <f>VLOOKUP($S597,'Grille de Tarif OQN'!$B$2:$S$3603,AB$1,0)</f>
        <v>#N/A</v>
      </c>
      <c r="AC597" s="79" t="e">
        <f>VLOOKUP($S597,'Grille de Tarif OQN'!$B$2:$S$3603,AC$1,0)</f>
        <v>#N/A</v>
      </c>
      <c r="AD597" s="79" t="e">
        <f>VLOOKUP($S597,'Grille de Tarif OQN'!$B$2:$S$3603,AD$1,0)</f>
        <v>#N/A</v>
      </c>
      <c r="AE597" s="79" t="e">
        <f>VLOOKUP($S597,'Grille de Tarif OQN'!$B$2:$S$3603,AE$1,0)</f>
        <v>#N/A</v>
      </c>
      <c r="AF597" s="79" t="e">
        <f>VLOOKUP($S597,'Grille de Tarif OQN'!$B$2:$S$3603,AF$1,0)</f>
        <v>#N/A</v>
      </c>
      <c r="AG597" s="79" t="e">
        <f>VLOOKUP($S597,'Grille de Tarif OQN'!$B$2:$S$3603,AG$1,0)</f>
        <v>#N/A</v>
      </c>
      <c r="AH597" s="79" t="e">
        <f>VLOOKUP($S597,'Grille de Tarif OQN'!$B$2:$S$3603,AH$1,0)</f>
        <v>#N/A</v>
      </c>
      <c r="AI597" s="79" t="e">
        <f>VLOOKUP($S597,'Grille de Tarif OQN'!$B$2:$S$3603,AI$1,0)</f>
        <v>#N/A</v>
      </c>
      <c r="AJ597" s="79" t="e">
        <f>VLOOKUP($S597,'Grille de Tarif OQN'!$B$2:$S$3603,AJ$1,0)</f>
        <v>#N/A</v>
      </c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72"/>
      <c r="AV597"/>
      <c r="AW597"/>
      <c r="AX597"/>
      <c r="AY597"/>
      <c r="AZ597" s="96">
        <f t="shared" si="197"/>
        <v>0</v>
      </c>
      <c r="BA597" s="24" t="e">
        <f t="shared" si="198"/>
        <v>#N/A</v>
      </c>
      <c r="BB597" s="24" t="e">
        <f t="shared" si="199"/>
        <v>#N/A</v>
      </c>
      <c r="BC597" s="24" t="e">
        <f t="shared" si="192"/>
        <v>#N/A</v>
      </c>
      <c r="BD597" s="24" t="e">
        <f t="shared" si="193"/>
        <v>#N/A</v>
      </c>
      <c r="BE597"/>
      <c r="BF597" t="e">
        <f t="shared" si="200"/>
        <v>#N/A</v>
      </c>
      <c r="BG597" t="str">
        <f t="shared" si="201"/>
        <v>HDJ</v>
      </c>
      <c r="BH597" s="20" t="e">
        <f t="shared" si="202"/>
        <v>#N/A</v>
      </c>
      <c r="BI597" s="20" t="e">
        <f t="shared" si="203"/>
        <v>#N/A</v>
      </c>
      <c r="BJ597" s="20" t="e">
        <f t="shared" si="204"/>
        <v>#N/A</v>
      </c>
      <c r="BK597" s="20" t="e">
        <f t="shared" si="205"/>
        <v>#N/A</v>
      </c>
      <c r="BL597" s="20" t="e">
        <f t="shared" si="206"/>
        <v>#N/A</v>
      </c>
      <c r="BM597" s="20" t="e">
        <f t="shared" si="194"/>
        <v>#N/A</v>
      </c>
      <c r="BN597" s="20" t="e">
        <f t="shared" si="207"/>
        <v>#N/A</v>
      </c>
    </row>
    <row r="598" spans="1:66">
      <c r="A598" s="92"/>
      <c r="B598" s="90"/>
      <c r="C598" s="90"/>
      <c r="D598" s="93"/>
      <c r="E598" s="93"/>
      <c r="F598" s="93"/>
      <c r="G598" s="93"/>
      <c r="H598" s="93"/>
      <c r="I598" s="93"/>
      <c r="J598" s="93"/>
      <c r="K598" s="93"/>
      <c r="L598" s="92"/>
      <c r="M598" s="93"/>
      <c r="N598" s="91">
        <f t="shared" si="188"/>
        <v>0</v>
      </c>
      <c r="O598" s="91" t="str">
        <f t="shared" si="189"/>
        <v/>
      </c>
      <c r="P598" s="91" t="str">
        <f t="shared" si="190"/>
        <v/>
      </c>
      <c r="Q598" s="91" t="str">
        <f t="shared" si="191"/>
        <v>HDJ</v>
      </c>
      <c r="R598" s="82"/>
      <c r="S598" s="95">
        <f t="shared" si="195"/>
        <v>0</v>
      </c>
      <c r="T598" s="95">
        <f t="shared" si="196"/>
        <v>0</v>
      </c>
      <c r="U598" s="79" t="e">
        <f>VLOOKUP($S598,'Grille de Tarif OQN'!$B$2:$S$3603,U$1,0)</f>
        <v>#N/A</v>
      </c>
      <c r="V598" s="79" t="e">
        <f>VLOOKUP($S598,'Grille de Tarif OQN'!$B$2:$S$3603,V$1,0)</f>
        <v>#N/A</v>
      </c>
      <c r="W598" s="79" t="e">
        <f>VLOOKUP($S598,'Grille de Tarif OQN'!$B$2:$S$3603,W$1,0)</f>
        <v>#N/A</v>
      </c>
      <c r="X598" s="79" t="e">
        <f>VLOOKUP($S598,'Grille de Tarif OQN'!$B$2:$S$3603,X$1,0)</f>
        <v>#N/A</v>
      </c>
      <c r="Y598" s="79" t="e">
        <f>VLOOKUP($S598,'Grille de Tarif OQN'!$B$2:$S$3603,Y$1,0)</f>
        <v>#N/A</v>
      </c>
      <c r="Z598" s="79" t="e">
        <f>VLOOKUP($S598,'Grille de Tarif OQN'!$B$2:$S$3603,Z$1,0)</f>
        <v>#N/A</v>
      </c>
      <c r="AA598" s="79" t="e">
        <f>VLOOKUP($S598,'Grille de Tarif OQN'!$B$2:$S$3603,AA$1,0)</f>
        <v>#N/A</v>
      </c>
      <c r="AB598" s="79" t="e">
        <f>VLOOKUP($S598,'Grille de Tarif OQN'!$B$2:$S$3603,AB$1,0)</f>
        <v>#N/A</v>
      </c>
      <c r="AC598" s="79" t="e">
        <f>VLOOKUP($S598,'Grille de Tarif OQN'!$B$2:$S$3603,AC$1,0)</f>
        <v>#N/A</v>
      </c>
      <c r="AD598" s="79" t="e">
        <f>VLOOKUP($S598,'Grille de Tarif OQN'!$B$2:$S$3603,AD$1,0)</f>
        <v>#N/A</v>
      </c>
      <c r="AE598" s="79" t="e">
        <f>VLOOKUP($S598,'Grille de Tarif OQN'!$B$2:$S$3603,AE$1,0)</f>
        <v>#N/A</v>
      </c>
      <c r="AF598" s="79" t="e">
        <f>VLOOKUP($S598,'Grille de Tarif OQN'!$B$2:$S$3603,AF$1,0)</f>
        <v>#N/A</v>
      </c>
      <c r="AG598" s="79" t="e">
        <f>VLOOKUP($S598,'Grille de Tarif OQN'!$B$2:$S$3603,AG$1,0)</f>
        <v>#N/A</v>
      </c>
      <c r="AH598" s="79" t="e">
        <f>VLOOKUP($S598,'Grille de Tarif OQN'!$B$2:$S$3603,AH$1,0)</f>
        <v>#N/A</v>
      </c>
      <c r="AI598" s="79" t="e">
        <f>VLOOKUP($S598,'Grille de Tarif OQN'!$B$2:$S$3603,AI$1,0)</f>
        <v>#N/A</v>
      </c>
      <c r="AJ598" s="79" t="e">
        <f>VLOOKUP($S598,'Grille de Tarif OQN'!$B$2:$S$3603,AJ$1,0)</f>
        <v>#N/A</v>
      </c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72"/>
      <c r="AV598"/>
      <c r="AW598"/>
      <c r="AX598"/>
      <c r="AY598"/>
      <c r="AZ598" s="96">
        <f t="shared" si="197"/>
        <v>0</v>
      </c>
      <c r="BA598" s="24" t="e">
        <f t="shared" si="198"/>
        <v>#N/A</v>
      </c>
      <c r="BB598" s="24" t="e">
        <f t="shared" si="199"/>
        <v>#N/A</v>
      </c>
      <c r="BC598" s="24" t="e">
        <f t="shared" si="192"/>
        <v>#N/A</v>
      </c>
      <c r="BD598" s="24" t="e">
        <f t="shared" si="193"/>
        <v>#N/A</v>
      </c>
      <c r="BE598"/>
      <c r="BF598" t="e">
        <f t="shared" si="200"/>
        <v>#N/A</v>
      </c>
      <c r="BG598" t="str">
        <f t="shared" si="201"/>
        <v>HDJ</v>
      </c>
      <c r="BH598" s="20" t="e">
        <f t="shared" si="202"/>
        <v>#N/A</v>
      </c>
      <c r="BI598" s="20" t="e">
        <f t="shared" si="203"/>
        <v>#N/A</v>
      </c>
      <c r="BJ598" s="20" t="e">
        <f t="shared" si="204"/>
        <v>#N/A</v>
      </c>
      <c r="BK598" s="20" t="e">
        <f t="shared" si="205"/>
        <v>#N/A</v>
      </c>
      <c r="BL598" s="20" t="e">
        <f t="shared" si="206"/>
        <v>#N/A</v>
      </c>
      <c r="BM598" s="20" t="e">
        <f t="shared" si="194"/>
        <v>#N/A</v>
      </c>
      <c r="BN598" s="20" t="e">
        <f t="shared" si="207"/>
        <v>#N/A</v>
      </c>
    </row>
    <row r="599" spans="1:66">
      <c r="A599" s="92"/>
      <c r="B599" s="90"/>
      <c r="C599" s="90"/>
      <c r="D599" s="93"/>
      <c r="E599" s="93"/>
      <c r="F599" s="93"/>
      <c r="G599" s="93"/>
      <c r="H599" s="93"/>
      <c r="I599" s="93"/>
      <c r="J599" s="93"/>
      <c r="K599" s="93"/>
      <c r="L599" s="92"/>
      <c r="M599" s="93"/>
      <c r="N599" s="91">
        <f t="shared" si="188"/>
        <v>0</v>
      </c>
      <c r="O599" s="91" t="str">
        <f t="shared" si="189"/>
        <v/>
      </c>
      <c r="P599" s="91" t="str">
        <f t="shared" si="190"/>
        <v/>
      </c>
      <c r="Q599" s="91" t="str">
        <f t="shared" si="191"/>
        <v>HDJ</v>
      </c>
      <c r="R599" s="82"/>
      <c r="S599" s="95">
        <f t="shared" si="195"/>
        <v>0</v>
      </c>
      <c r="T599" s="95">
        <f t="shared" si="196"/>
        <v>0</v>
      </c>
      <c r="U599" s="79" t="e">
        <f>VLOOKUP($S599,'Grille de Tarif OQN'!$B$2:$S$3603,U$1,0)</f>
        <v>#N/A</v>
      </c>
      <c r="V599" s="79" t="e">
        <f>VLOOKUP($S599,'Grille de Tarif OQN'!$B$2:$S$3603,V$1,0)</f>
        <v>#N/A</v>
      </c>
      <c r="W599" s="79" t="e">
        <f>VLOOKUP($S599,'Grille de Tarif OQN'!$B$2:$S$3603,W$1,0)</f>
        <v>#N/A</v>
      </c>
      <c r="X599" s="79" t="e">
        <f>VLOOKUP($S599,'Grille de Tarif OQN'!$B$2:$S$3603,X$1,0)</f>
        <v>#N/A</v>
      </c>
      <c r="Y599" s="79" t="e">
        <f>VLOOKUP($S599,'Grille de Tarif OQN'!$B$2:$S$3603,Y$1,0)</f>
        <v>#N/A</v>
      </c>
      <c r="Z599" s="79" t="e">
        <f>VLOOKUP($S599,'Grille de Tarif OQN'!$B$2:$S$3603,Z$1,0)</f>
        <v>#N/A</v>
      </c>
      <c r="AA599" s="79" t="e">
        <f>VLOOKUP($S599,'Grille de Tarif OQN'!$B$2:$S$3603,AA$1,0)</f>
        <v>#N/A</v>
      </c>
      <c r="AB599" s="79" t="e">
        <f>VLOOKUP($S599,'Grille de Tarif OQN'!$B$2:$S$3603,AB$1,0)</f>
        <v>#N/A</v>
      </c>
      <c r="AC599" s="79" t="e">
        <f>VLOOKUP($S599,'Grille de Tarif OQN'!$B$2:$S$3603,AC$1,0)</f>
        <v>#N/A</v>
      </c>
      <c r="AD599" s="79" t="e">
        <f>VLOOKUP($S599,'Grille de Tarif OQN'!$B$2:$S$3603,AD$1,0)</f>
        <v>#N/A</v>
      </c>
      <c r="AE599" s="79" t="e">
        <f>VLOOKUP($S599,'Grille de Tarif OQN'!$B$2:$S$3603,AE$1,0)</f>
        <v>#N/A</v>
      </c>
      <c r="AF599" s="79" t="e">
        <f>VLOOKUP($S599,'Grille de Tarif OQN'!$B$2:$S$3603,AF$1,0)</f>
        <v>#N/A</v>
      </c>
      <c r="AG599" s="79" t="e">
        <f>VLOOKUP($S599,'Grille de Tarif OQN'!$B$2:$S$3603,AG$1,0)</f>
        <v>#N/A</v>
      </c>
      <c r="AH599" s="79" t="e">
        <f>VLOOKUP($S599,'Grille de Tarif OQN'!$B$2:$S$3603,AH$1,0)</f>
        <v>#N/A</v>
      </c>
      <c r="AI599" s="79" t="e">
        <f>VLOOKUP($S599,'Grille de Tarif OQN'!$B$2:$S$3603,AI$1,0)</f>
        <v>#N/A</v>
      </c>
      <c r="AJ599" s="79" t="e">
        <f>VLOOKUP($S599,'Grille de Tarif OQN'!$B$2:$S$3603,AJ$1,0)</f>
        <v>#N/A</v>
      </c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72"/>
      <c r="AV599"/>
      <c r="AW599"/>
      <c r="AX599"/>
      <c r="AY599"/>
      <c r="AZ599" s="96">
        <f t="shared" si="197"/>
        <v>0</v>
      </c>
      <c r="BA599" s="24" t="e">
        <f t="shared" si="198"/>
        <v>#N/A</v>
      </c>
      <c r="BB599" s="24" t="e">
        <f t="shared" si="199"/>
        <v>#N/A</v>
      </c>
      <c r="BC599" s="24" t="e">
        <f t="shared" si="192"/>
        <v>#N/A</v>
      </c>
      <c r="BD599" s="24" t="e">
        <f t="shared" si="193"/>
        <v>#N/A</v>
      </c>
      <c r="BE599"/>
      <c r="BF599" t="e">
        <f t="shared" si="200"/>
        <v>#N/A</v>
      </c>
      <c r="BG599" t="str">
        <f t="shared" si="201"/>
        <v>HDJ</v>
      </c>
      <c r="BH599" s="20" t="e">
        <f t="shared" si="202"/>
        <v>#N/A</v>
      </c>
      <c r="BI599" s="20" t="e">
        <f t="shared" si="203"/>
        <v>#N/A</v>
      </c>
      <c r="BJ599" s="20" t="e">
        <f t="shared" si="204"/>
        <v>#N/A</v>
      </c>
      <c r="BK599" s="20" t="e">
        <f t="shared" si="205"/>
        <v>#N/A</v>
      </c>
      <c r="BL599" s="20" t="e">
        <f t="shared" si="206"/>
        <v>#N/A</v>
      </c>
      <c r="BM599" s="20" t="e">
        <f t="shared" si="194"/>
        <v>#N/A</v>
      </c>
      <c r="BN599" s="20" t="e">
        <f t="shared" si="207"/>
        <v>#N/A</v>
      </c>
    </row>
    <row r="600" spans="1:66">
      <c r="A600" s="92"/>
      <c r="B600" s="90"/>
      <c r="C600" s="90"/>
      <c r="D600" s="93"/>
      <c r="E600" s="93"/>
      <c r="F600" s="93"/>
      <c r="G600" s="93"/>
      <c r="H600" s="93"/>
      <c r="I600" s="93"/>
      <c r="J600" s="93"/>
      <c r="K600" s="93"/>
      <c r="L600" s="92"/>
      <c r="M600" s="93"/>
      <c r="N600" s="91">
        <f t="shared" si="188"/>
        <v>0</v>
      </c>
      <c r="O600" s="91" t="str">
        <f t="shared" si="189"/>
        <v/>
      </c>
      <c r="P600" s="91" t="str">
        <f t="shared" si="190"/>
        <v/>
      </c>
      <c r="Q600" s="91" t="str">
        <f t="shared" si="191"/>
        <v>HDJ</v>
      </c>
      <c r="R600" s="82"/>
      <c r="S600" s="95">
        <f t="shared" si="195"/>
        <v>0</v>
      </c>
      <c r="T600" s="95">
        <f t="shared" si="196"/>
        <v>0</v>
      </c>
      <c r="U600" s="79" t="e">
        <f>VLOOKUP($S600,'Grille de Tarif OQN'!$B$2:$S$3603,U$1,0)</f>
        <v>#N/A</v>
      </c>
      <c r="V600" s="79" t="e">
        <f>VLOOKUP($S600,'Grille de Tarif OQN'!$B$2:$S$3603,V$1,0)</f>
        <v>#N/A</v>
      </c>
      <c r="W600" s="79" t="e">
        <f>VLOOKUP($S600,'Grille de Tarif OQN'!$B$2:$S$3603,W$1,0)</f>
        <v>#N/A</v>
      </c>
      <c r="X600" s="79" t="e">
        <f>VLOOKUP($S600,'Grille de Tarif OQN'!$B$2:$S$3603,X$1,0)</f>
        <v>#N/A</v>
      </c>
      <c r="Y600" s="79" t="e">
        <f>VLOOKUP($S600,'Grille de Tarif OQN'!$B$2:$S$3603,Y$1,0)</f>
        <v>#N/A</v>
      </c>
      <c r="Z600" s="79" t="e">
        <f>VLOOKUP($S600,'Grille de Tarif OQN'!$B$2:$S$3603,Z$1,0)</f>
        <v>#N/A</v>
      </c>
      <c r="AA600" s="79" t="e">
        <f>VLOOKUP($S600,'Grille de Tarif OQN'!$B$2:$S$3603,AA$1,0)</f>
        <v>#N/A</v>
      </c>
      <c r="AB600" s="79" t="e">
        <f>VLOOKUP($S600,'Grille de Tarif OQN'!$B$2:$S$3603,AB$1,0)</f>
        <v>#N/A</v>
      </c>
      <c r="AC600" s="79" t="e">
        <f>VLOOKUP($S600,'Grille de Tarif OQN'!$B$2:$S$3603,AC$1,0)</f>
        <v>#N/A</v>
      </c>
      <c r="AD600" s="79" t="e">
        <f>VLOOKUP($S600,'Grille de Tarif OQN'!$B$2:$S$3603,AD$1,0)</f>
        <v>#N/A</v>
      </c>
      <c r="AE600" s="79" t="e">
        <f>VLOOKUP($S600,'Grille de Tarif OQN'!$B$2:$S$3603,AE$1,0)</f>
        <v>#N/A</v>
      </c>
      <c r="AF600" s="79" t="e">
        <f>VLOOKUP($S600,'Grille de Tarif OQN'!$B$2:$S$3603,AF$1,0)</f>
        <v>#N/A</v>
      </c>
      <c r="AG600" s="79" t="e">
        <f>VLOOKUP($S600,'Grille de Tarif OQN'!$B$2:$S$3603,AG$1,0)</f>
        <v>#N/A</v>
      </c>
      <c r="AH600" s="79" t="e">
        <f>VLOOKUP($S600,'Grille de Tarif OQN'!$B$2:$S$3603,AH$1,0)</f>
        <v>#N/A</v>
      </c>
      <c r="AI600" s="79" t="e">
        <f>VLOOKUP($S600,'Grille de Tarif OQN'!$B$2:$S$3603,AI$1,0)</f>
        <v>#N/A</v>
      </c>
      <c r="AJ600" s="79" t="e">
        <f>VLOOKUP($S600,'Grille de Tarif OQN'!$B$2:$S$3603,AJ$1,0)</f>
        <v>#N/A</v>
      </c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72"/>
      <c r="AV600"/>
      <c r="AW600"/>
      <c r="AX600"/>
      <c r="AY600"/>
      <c r="AZ600" s="96">
        <f t="shared" si="197"/>
        <v>0</v>
      </c>
      <c r="BA600" s="24" t="e">
        <f t="shared" si="198"/>
        <v>#N/A</v>
      </c>
      <c r="BB600" s="24" t="e">
        <f t="shared" si="199"/>
        <v>#N/A</v>
      </c>
      <c r="BC600" s="24" t="e">
        <f t="shared" si="192"/>
        <v>#N/A</v>
      </c>
      <c r="BD600" s="24" t="e">
        <f t="shared" si="193"/>
        <v>#N/A</v>
      </c>
      <c r="BE600"/>
      <c r="BF600" t="e">
        <f t="shared" si="200"/>
        <v>#N/A</v>
      </c>
      <c r="BG600" t="str">
        <f t="shared" si="201"/>
        <v>HDJ</v>
      </c>
      <c r="BH600" s="20" t="e">
        <f t="shared" si="202"/>
        <v>#N/A</v>
      </c>
      <c r="BI600" s="20" t="e">
        <f t="shared" si="203"/>
        <v>#N/A</v>
      </c>
      <c r="BJ600" s="20" t="e">
        <f t="shared" si="204"/>
        <v>#N/A</v>
      </c>
      <c r="BK600" s="20" t="e">
        <f t="shared" si="205"/>
        <v>#N/A</v>
      </c>
      <c r="BL600" s="20" t="e">
        <f t="shared" si="206"/>
        <v>#N/A</v>
      </c>
      <c r="BM600" s="20" t="e">
        <f t="shared" si="194"/>
        <v>#N/A</v>
      </c>
      <c r="BN600" s="20" t="e">
        <f t="shared" si="207"/>
        <v>#N/A</v>
      </c>
    </row>
    <row r="601" spans="1:66">
      <c r="A601" s="92"/>
      <c r="B601" s="90"/>
      <c r="C601" s="90"/>
      <c r="D601" s="93"/>
      <c r="E601" s="93"/>
      <c r="F601" s="93"/>
      <c r="G601" s="93"/>
      <c r="H601" s="93"/>
      <c r="I601" s="93"/>
      <c r="J601" s="93"/>
      <c r="K601" s="93"/>
      <c r="L601" s="92"/>
      <c r="M601" s="93"/>
      <c r="N601" s="91">
        <f t="shared" si="188"/>
        <v>0</v>
      </c>
      <c r="O601" s="91" t="str">
        <f t="shared" si="189"/>
        <v/>
      </c>
      <c r="P601" s="91" t="str">
        <f t="shared" si="190"/>
        <v/>
      </c>
      <c r="Q601" s="91" t="str">
        <f t="shared" si="191"/>
        <v>HDJ</v>
      </c>
      <c r="R601" s="82"/>
      <c r="S601" s="95">
        <f t="shared" si="195"/>
        <v>0</v>
      </c>
      <c r="T601" s="95">
        <f t="shared" si="196"/>
        <v>0</v>
      </c>
      <c r="U601" s="79" t="e">
        <f>VLOOKUP($S601,'Grille de Tarif OQN'!$B$2:$S$3603,U$1,0)</f>
        <v>#N/A</v>
      </c>
      <c r="V601" s="79" t="e">
        <f>VLOOKUP($S601,'Grille de Tarif OQN'!$B$2:$S$3603,V$1,0)</f>
        <v>#N/A</v>
      </c>
      <c r="W601" s="79" t="e">
        <f>VLOOKUP($S601,'Grille de Tarif OQN'!$B$2:$S$3603,W$1,0)</f>
        <v>#N/A</v>
      </c>
      <c r="X601" s="79" t="e">
        <f>VLOOKUP($S601,'Grille de Tarif OQN'!$B$2:$S$3603,X$1,0)</f>
        <v>#N/A</v>
      </c>
      <c r="Y601" s="79" t="e">
        <f>VLOOKUP($S601,'Grille de Tarif OQN'!$B$2:$S$3603,Y$1,0)</f>
        <v>#N/A</v>
      </c>
      <c r="Z601" s="79" t="e">
        <f>VLOOKUP($S601,'Grille de Tarif OQN'!$B$2:$S$3603,Z$1,0)</f>
        <v>#N/A</v>
      </c>
      <c r="AA601" s="79" t="e">
        <f>VLOOKUP($S601,'Grille de Tarif OQN'!$B$2:$S$3603,AA$1,0)</f>
        <v>#N/A</v>
      </c>
      <c r="AB601" s="79" t="e">
        <f>VLOOKUP($S601,'Grille de Tarif OQN'!$B$2:$S$3603,AB$1,0)</f>
        <v>#N/A</v>
      </c>
      <c r="AC601" s="79" t="e">
        <f>VLOOKUP($S601,'Grille de Tarif OQN'!$B$2:$S$3603,AC$1,0)</f>
        <v>#N/A</v>
      </c>
      <c r="AD601" s="79" t="e">
        <f>VLOOKUP($S601,'Grille de Tarif OQN'!$B$2:$S$3603,AD$1,0)</f>
        <v>#N/A</v>
      </c>
      <c r="AE601" s="79" t="e">
        <f>VLOOKUP($S601,'Grille de Tarif OQN'!$B$2:$S$3603,AE$1,0)</f>
        <v>#N/A</v>
      </c>
      <c r="AF601" s="79" t="e">
        <f>VLOOKUP($S601,'Grille de Tarif OQN'!$B$2:$S$3603,AF$1,0)</f>
        <v>#N/A</v>
      </c>
      <c r="AG601" s="79" t="e">
        <f>VLOOKUP($S601,'Grille de Tarif OQN'!$B$2:$S$3603,AG$1,0)</f>
        <v>#N/A</v>
      </c>
      <c r="AH601" s="79" t="e">
        <f>VLOOKUP($S601,'Grille de Tarif OQN'!$B$2:$S$3603,AH$1,0)</f>
        <v>#N/A</v>
      </c>
      <c r="AI601" s="79" t="e">
        <f>VLOOKUP($S601,'Grille de Tarif OQN'!$B$2:$S$3603,AI$1,0)</f>
        <v>#N/A</v>
      </c>
      <c r="AJ601" s="79" t="e">
        <f>VLOOKUP($S601,'Grille de Tarif OQN'!$B$2:$S$3603,AJ$1,0)</f>
        <v>#N/A</v>
      </c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72"/>
      <c r="AV601"/>
      <c r="AW601"/>
      <c r="AX601"/>
      <c r="AY601"/>
      <c r="AZ601" s="96">
        <f t="shared" si="197"/>
        <v>0</v>
      </c>
      <c r="BA601" s="24" t="e">
        <f t="shared" si="198"/>
        <v>#N/A</v>
      </c>
      <c r="BB601" s="24" t="e">
        <f t="shared" si="199"/>
        <v>#N/A</v>
      </c>
      <c r="BC601" s="24" t="e">
        <f t="shared" si="192"/>
        <v>#N/A</v>
      </c>
      <c r="BD601" s="24" t="e">
        <f t="shared" si="193"/>
        <v>#N/A</v>
      </c>
      <c r="BE601"/>
      <c r="BF601" t="e">
        <f t="shared" si="200"/>
        <v>#N/A</v>
      </c>
      <c r="BG601" t="str">
        <f t="shared" si="201"/>
        <v>HDJ</v>
      </c>
      <c r="BH601" s="20" t="e">
        <f t="shared" si="202"/>
        <v>#N/A</v>
      </c>
      <c r="BI601" s="20" t="e">
        <f t="shared" si="203"/>
        <v>#N/A</v>
      </c>
      <c r="BJ601" s="20" t="e">
        <f t="shared" si="204"/>
        <v>#N/A</v>
      </c>
      <c r="BK601" s="20" t="e">
        <f t="shared" si="205"/>
        <v>#N/A</v>
      </c>
      <c r="BL601" s="20" t="e">
        <f t="shared" si="206"/>
        <v>#N/A</v>
      </c>
      <c r="BM601" s="20" t="e">
        <f t="shared" si="194"/>
        <v>#N/A</v>
      </c>
      <c r="BN601" s="20" t="e">
        <f t="shared" si="207"/>
        <v>#N/A</v>
      </c>
    </row>
    <row r="602" spans="1:66">
      <c r="A602" s="92"/>
      <c r="B602" s="90"/>
      <c r="C602" s="90"/>
      <c r="D602" s="93"/>
      <c r="E602" s="93"/>
      <c r="F602" s="93"/>
      <c r="G602" s="93"/>
      <c r="H602" s="93"/>
      <c r="I602" s="93"/>
      <c r="J602" s="93"/>
      <c r="K602" s="93"/>
      <c r="L602" s="92"/>
      <c r="M602" s="93"/>
      <c r="N602" s="91">
        <f t="shared" si="188"/>
        <v>0</v>
      </c>
      <c r="O602" s="91" t="str">
        <f t="shared" si="189"/>
        <v/>
      </c>
      <c r="P602" s="91" t="str">
        <f t="shared" si="190"/>
        <v/>
      </c>
      <c r="Q602" s="91" t="str">
        <f t="shared" si="191"/>
        <v>HDJ</v>
      </c>
      <c r="R602" s="82"/>
      <c r="S602" s="95">
        <f t="shared" si="195"/>
        <v>0</v>
      </c>
      <c r="T602" s="95">
        <f t="shared" si="196"/>
        <v>0</v>
      </c>
      <c r="U602" s="79" t="e">
        <f>VLOOKUP($S602,'Grille de Tarif OQN'!$B$2:$S$3603,U$1,0)</f>
        <v>#N/A</v>
      </c>
      <c r="V602" s="79" t="e">
        <f>VLOOKUP($S602,'Grille de Tarif OQN'!$B$2:$S$3603,V$1,0)</f>
        <v>#N/A</v>
      </c>
      <c r="W602" s="79" t="e">
        <f>VLOOKUP($S602,'Grille de Tarif OQN'!$B$2:$S$3603,W$1,0)</f>
        <v>#N/A</v>
      </c>
      <c r="X602" s="79" t="e">
        <f>VLOOKUP($S602,'Grille de Tarif OQN'!$B$2:$S$3603,X$1,0)</f>
        <v>#N/A</v>
      </c>
      <c r="Y602" s="79" t="e">
        <f>VLOOKUP($S602,'Grille de Tarif OQN'!$B$2:$S$3603,Y$1,0)</f>
        <v>#N/A</v>
      </c>
      <c r="Z602" s="79" t="e">
        <f>VLOOKUP($S602,'Grille de Tarif OQN'!$B$2:$S$3603,Z$1,0)</f>
        <v>#N/A</v>
      </c>
      <c r="AA602" s="79" t="e">
        <f>VLOOKUP($S602,'Grille de Tarif OQN'!$B$2:$S$3603,AA$1,0)</f>
        <v>#N/A</v>
      </c>
      <c r="AB602" s="79" t="e">
        <f>VLOOKUP($S602,'Grille de Tarif OQN'!$B$2:$S$3603,AB$1,0)</f>
        <v>#N/A</v>
      </c>
      <c r="AC602" s="79" t="e">
        <f>VLOOKUP($S602,'Grille de Tarif OQN'!$B$2:$S$3603,AC$1,0)</f>
        <v>#N/A</v>
      </c>
      <c r="AD602" s="79" t="e">
        <f>VLOOKUP($S602,'Grille de Tarif OQN'!$B$2:$S$3603,AD$1,0)</f>
        <v>#N/A</v>
      </c>
      <c r="AE602" s="79" t="e">
        <f>VLOOKUP($S602,'Grille de Tarif OQN'!$B$2:$S$3603,AE$1,0)</f>
        <v>#N/A</v>
      </c>
      <c r="AF602" s="79" t="e">
        <f>VLOOKUP($S602,'Grille de Tarif OQN'!$B$2:$S$3603,AF$1,0)</f>
        <v>#N/A</v>
      </c>
      <c r="AG602" s="79" t="e">
        <f>VLOOKUP($S602,'Grille de Tarif OQN'!$B$2:$S$3603,AG$1,0)</f>
        <v>#N/A</v>
      </c>
      <c r="AH602" s="79" t="e">
        <f>VLOOKUP($S602,'Grille de Tarif OQN'!$B$2:$S$3603,AH$1,0)</f>
        <v>#N/A</v>
      </c>
      <c r="AI602" s="79" t="e">
        <f>VLOOKUP($S602,'Grille de Tarif OQN'!$B$2:$S$3603,AI$1,0)</f>
        <v>#N/A</v>
      </c>
      <c r="AJ602" s="79" t="e">
        <f>VLOOKUP($S602,'Grille de Tarif OQN'!$B$2:$S$3603,AJ$1,0)</f>
        <v>#N/A</v>
      </c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72"/>
      <c r="AV602"/>
      <c r="AW602"/>
      <c r="AX602"/>
      <c r="AY602"/>
      <c r="AZ602" s="96">
        <f t="shared" si="197"/>
        <v>0</v>
      </c>
      <c r="BA602" s="24" t="e">
        <f t="shared" si="198"/>
        <v>#N/A</v>
      </c>
      <c r="BB602" s="24" t="e">
        <f t="shared" si="199"/>
        <v>#N/A</v>
      </c>
      <c r="BC602" s="24" t="e">
        <f t="shared" si="192"/>
        <v>#N/A</v>
      </c>
      <c r="BD602" s="24" t="e">
        <f t="shared" si="193"/>
        <v>#N/A</v>
      </c>
      <c r="BE602"/>
      <c r="BF602" t="e">
        <f t="shared" si="200"/>
        <v>#N/A</v>
      </c>
      <c r="BG602" t="str">
        <f t="shared" si="201"/>
        <v>HDJ</v>
      </c>
      <c r="BH602" s="20" t="e">
        <f t="shared" si="202"/>
        <v>#N/A</v>
      </c>
      <c r="BI602" s="20" t="e">
        <f t="shared" si="203"/>
        <v>#N/A</v>
      </c>
      <c r="BJ602" s="20" t="e">
        <f t="shared" si="204"/>
        <v>#N/A</v>
      </c>
      <c r="BK602" s="20" t="e">
        <f t="shared" si="205"/>
        <v>#N/A</v>
      </c>
      <c r="BL602" s="20" t="e">
        <f t="shared" si="206"/>
        <v>#N/A</v>
      </c>
      <c r="BM602" s="20" t="e">
        <f t="shared" si="194"/>
        <v>#N/A</v>
      </c>
      <c r="BN602" s="20" t="e">
        <f t="shared" si="207"/>
        <v>#N/A</v>
      </c>
    </row>
    <row r="603" spans="1:66">
      <c r="A603" s="92"/>
      <c r="B603" s="90"/>
      <c r="C603" s="90"/>
      <c r="D603" s="93"/>
      <c r="E603" s="93"/>
      <c r="F603" s="93"/>
      <c r="G603" s="93"/>
      <c r="H603" s="93"/>
      <c r="I603" s="93"/>
      <c r="J603" s="93"/>
      <c r="K603" s="93"/>
      <c r="L603" s="92"/>
      <c r="M603" s="93"/>
      <c r="N603" s="91">
        <f t="shared" si="188"/>
        <v>0</v>
      </c>
      <c r="O603" s="91" t="str">
        <f t="shared" si="189"/>
        <v/>
      </c>
      <c r="P603" s="91" t="str">
        <f t="shared" si="190"/>
        <v/>
      </c>
      <c r="Q603" s="91" t="str">
        <f t="shared" si="191"/>
        <v>HDJ</v>
      </c>
      <c r="R603" s="82"/>
      <c r="S603" s="95">
        <f t="shared" si="195"/>
        <v>0</v>
      </c>
      <c r="T603" s="95">
        <f t="shared" si="196"/>
        <v>0</v>
      </c>
      <c r="U603" s="79" t="e">
        <f>VLOOKUP($S603,'Grille de Tarif OQN'!$B$2:$S$3603,U$1,0)</f>
        <v>#N/A</v>
      </c>
      <c r="V603" s="79" t="e">
        <f>VLOOKUP($S603,'Grille de Tarif OQN'!$B$2:$S$3603,V$1,0)</f>
        <v>#N/A</v>
      </c>
      <c r="W603" s="79" t="e">
        <f>VLOOKUP($S603,'Grille de Tarif OQN'!$B$2:$S$3603,W$1,0)</f>
        <v>#N/A</v>
      </c>
      <c r="X603" s="79" t="e">
        <f>VLOOKUP($S603,'Grille de Tarif OQN'!$B$2:$S$3603,X$1,0)</f>
        <v>#N/A</v>
      </c>
      <c r="Y603" s="79" t="e">
        <f>VLOOKUP($S603,'Grille de Tarif OQN'!$B$2:$S$3603,Y$1,0)</f>
        <v>#N/A</v>
      </c>
      <c r="Z603" s="79" t="e">
        <f>VLOOKUP($S603,'Grille de Tarif OQN'!$B$2:$S$3603,Z$1,0)</f>
        <v>#N/A</v>
      </c>
      <c r="AA603" s="79" t="e">
        <f>VLOOKUP($S603,'Grille de Tarif OQN'!$B$2:$S$3603,AA$1,0)</f>
        <v>#N/A</v>
      </c>
      <c r="AB603" s="79" t="e">
        <f>VLOOKUP($S603,'Grille de Tarif OQN'!$B$2:$S$3603,AB$1,0)</f>
        <v>#N/A</v>
      </c>
      <c r="AC603" s="79" t="e">
        <f>VLOOKUP($S603,'Grille de Tarif OQN'!$B$2:$S$3603,AC$1,0)</f>
        <v>#N/A</v>
      </c>
      <c r="AD603" s="79" t="e">
        <f>VLOOKUP($S603,'Grille de Tarif OQN'!$B$2:$S$3603,AD$1,0)</f>
        <v>#N/A</v>
      </c>
      <c r="AE603" s="79" t="e">
        <f>VLOOKUP($S603,'Grille de Tarif OQN'!$B$2:$S$3603,AE$1,0)</f>
        <v>#N/A</v>
      </c>
      <c r="AF603" s="79" t="e">
        <f>VLOOKUP($S603,'Grille de Tarif OQN'!$B$2:$S$3603,AF$1,0)</f>
        <v>#N/A</v>
      </c>
      <c r="AG603" s="79" t="e">
        <f>VLOOKUP($S603,'Grille de Tarif OQN'!$B$2:$S$3603,AG$1,0)</f>
        <v>#N/A</v>
      </c>
      <c r="AH603" s="79" t="e">
        <f>VLOOKUP($S603,'Grille de Tarif OQN'!$B$2:$S$3603,AH$1,0)</f>
        <v>#N/A</v>
      </c>
      <c r="AI603" s="79" t="e">
        <f>VLOOKUP($S603,'Grille de Tarif OQN'!$B$2:$S$3603,AI$1,0)</f>
        <v>#N/A</v>
      </c>
      <c r="AJ603" s="79" t="e">
        <f>VLOOKUP($S603,'Grille de Tarif OQN'!$B$2:$S$3603,AJ$1,0)</f>
        <v>#N/A</v>
      </c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72"/>
      <c r="AV603"/>
      <c r="AW603"/>
      <c r="AX603"/>
      <c r="AY603"/>
      <c r="AZ603" s="96">
        <f t="shared" si="197"/>
        <v>0</v>
      </c>
      <c r="BA603" s="24" t="e">
        <f t="shared" si="198"/>
        <v>#N/A</v>
      </c>
      <c r="BB603" s="24" t="e">
        <f t="shared" si="199"/>
        <v>#N/A</v>
      </c>
      <c r="BC603" s="24" t="e">
        <f t="shared" si="192"/>
        <v>#N/A</v>
      </c>
      <c r="BD603" s="24" t="e">
        <f t="shared" si="193"/>
        <v>#N/A</v>
      </c>
      <c r="BE603"/>
      <c r="BF603" t="e">
        <f t="shared" si="200"/>
        <v>#N/A</v>
      </c>
      <c r="BG603" t="str">
        <f t="shared" si="201"/>
        <v>HDJ</v>
      </c>
      <c r="BH603" s="20" t="e">
        <f t="shared" si="202"/>
        <v>#N/A</v>
      </c>
      <c r="BI603" s="20" t="e">
        <f t="shared" si="203"/>
        <v>#N/A</v>
      </c>
      <c r="BJ603" s="20" t="e">
        <f t="shared" si="204"/>
        <v>#N/A</v>
      </c>
      <c r="BK603" s="20" t="e">
        <f t="shared" si="205"/>
        <v>#N/A</v>
      </c>
      <c r="BL603" s="20" t="e">
        <f t="shared" si="206"/>
        <v>#N/A</v>
      </c>
      <c r="BM603" s="20" t="e">
        <f t="shared" si="194"/>
        <v>#N/A</v>
      </c>
      <c r="BN603" s="20" t="e">
        <f t="shared" si="207"/>
        <v>#N/A</v>
      </c>
    </row>
    <row r="604" spans="1:66">
      <c r="A604" s="92"/>
      <c r="B604" s="90"/>
      <c r="C604" s="90"/>
      <c r="D604" s="93"/>
      <c r="E604" s="93"/>
      <c r="F604" s="93"/>
      <c r="G604" s="93"/>
      <c r="H604" s="93"/>
      <c r="I604" s="93"/>
      <c r="J604" s="93"/>
      <c r="K604" s="93"/>
      <c r="L604" s="92"/>
      <c r="M604" s="93"/>
      <c r="N604" s="91">
        <f t="shared" si="188"/>
        <v>0</v>
      </c>
      <c r="O604" s="91" t="str">
        <f t="shared" si="189"/>
        <v/>
      </c>
      <c r="P604" s="91" t="str">
        <f t="shared" si="190"/>
        <v/>
      </c>
      <c r="Q604" s="91" t="str">
        <f t="shared" si="191"/>
        <v>HDJ</v>
      </c>
      <c r="R604" s="82"/>
      <c r="S604" s="95">
        <f t="shared" si="195"/>
        <v>0</v>
      </c>
      <c r="T604" s="95">
        <f t="shared" si="196"/>
        <v>0</v>
      </c>
      <c r="U604" s="79" t="e">
        <f>VLOOKUP($S604,'Grille de Tarif OQN'!$B$2:$S$3603,U$1,0)</f>
        <v>#N/A</v>
      </c>
      <c r="V604" s="79" t="e">
        <f>VLOOKUP($S604,'Grille de Tarif OQN'!$B$2:$S$3603,V$1,0)</f>
        <v>#N/A</v>
      </c>
      <c r="W604" s="79" t="e">
        <f>VLOOKUP($S604,'Grille de Tarif OQN'!$B$2:$S$3603,W$1,0)</f>
        <v>#N/A</v>
      </c>
      <c r="X604" s="79" t="e">
        <f>VLOOKUP($S604,'Grille de Tarif OQN'!$B$2:$S$3603,X$1,0)</f>
        <v>#N/A</v>
      </c>
      <c r="Y604" s="79" t="e">
        <f>VLOOKUP($S604,'Grille de Tarif OQN'!$B$2:$S$3603,Y$1,0)</f>
        <v>#N/A</v>
      </c>
      <c r="Z604" s="79" t="e">
        <f>VLOOKUP($S604,'Grille de Tarif OQN'!$B$2:$S$3603,Z$1,0)</f>
        <v>#N/A</v>
      </c>
      <c r="AA604" s="79" t="e">
        <f>VLOOKUP($S604,'Grille de Tarif OQN'!$B$2:$S$3603,AA$1,0)</f>
        <v>#N/A</v>
      </c>
      <c r="AB604" s="79" t="e">
        <f>VLOOKUP($S604,'Grille de Tarif OQN'!$B$2:$S$3603,AB$1,0)</f>
        <v>#N/A</v>
      </c>
      <c r="AC604" s="79" t="e">
        <f>VLOOKUP($S604,'Grille de Tarif OQN'!$B$2:$S$3603,AC$1,0)</f>
        <v>#N/A</v>
      </c>
      <c r="AD604" s="79" t="e">
        <f>VLOOKUP($S604,'Grille de Tarif OQN'!$B$2:$S$3603,AD$1,0)</f>
        <v>#N/A</v>
      </c>
      <c r="AE604" s="79" t="e">
        <f>VLOOKUP($S604,'Grille de Tarif OQN'!$B$2:$S$3603,AE$1,0)</f>
        <v>#N/A</v>
      </c>
      <c r="AF604" s="79" t="e">
        <f>VLOOKUP($S604,'Grille de Tarif OQN'!$B$2:$S$3603,AF$1,0)</f>
        <v>#N/A</v>
      </c>
      <c r="AG604" s="79" t="e">
        <f>VLOOKUP($S604,'Grille de Tarif OQN'!$B$2:$S$3603,AG$1,0)</f>
        <v>#N/A</v>
      </c>
      <c r="AH604" s="79" t="e">
        <f>VLOOKUP($S604,'Grille de Tarif OQN'!$B$2:$S$3603,AH$1,0)</f>
        <v>#N/A</v>
      </c>
      <c r="AI604" s="79" t="e">
        <f>VLOOKUP($S604,'Grille de Tarif OQN'!$B$2:$S$3603,AI$1,0)</f>
        <v>#N/A</v>
      </c>
      <c r="AJ604" s="79" t="e">
        <f>VLOOKUP($S604,'Grille de Tarif OQN'!$B$2:$S$3603,AJ$1,0)</f>
        <v>#N/A</v>
      </c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72"/>
      <c r="AV604"/>
      <c r="AW604"/>
      <c r="AX604"/>
      <c r="AY604"/>
      <c r="AZ604" s="96">
        <f t="shared" si="197"/>
        <v>0</v>
      </c>
      <c r="BA604" s="24" t="e">
        <f t="shared" si="198"/>
        <v>#N/A</v>
      </c>
      <c r="BB604" s="24" t="e">
        <f t="shared" si="199"/>
        <v>#N/A</v>
      </c>
      <c r="BC604" s="24" t="e">
        <f t="shared" si="192"/>
        <v>#N/A</v>
      </c>
      <c r="BD604" s="24" t="e">
        <f t="shared" si="193"/>
        <v>#N/A</v>
      </c>
      <c r="BE604"/>
      <c r="BF604" t="e">
        <f t="shared" si="200"/>
        <v>#N/A</v>
      </c>
      <c r="BG604" t="str">
        <f t="shared" si="201"/>
        <v>HDJ</v>
      </c>
      <c r="BH604" s="20" t="e">
        <f t="shared" si="202"/>
        <v>#N/A</v>
      </c>
      <c r="BI604" s="20" t="e">
        <f t="shared" si="203"/>
        <v>#N/A</v>
      </c>
      <c r="BJ604" s="20" t="e">
        <f t="shared" si="204"/>
        <v>#N/A</v>
      </c>
      <c r="BK604" s="20" t="e">
        <f t="shared" si="205"/>
        <v>#N/A</v>
      </c>
      <c r="BL604" s="20" t="e">
        <f t="shared" si="206"/>
        <v>#N/A</v>
      </c>
      <c r="BM604" s="20" t="e">
        <f t="shared" si="194"/>
        <v>#N/A</v>
      </c>
      <c r="BN604" s="20" t="e">
        <f t="shared" si="207"/>
        <v>#N/A</v>
      </c>
    </row>
    <row r="605" spans="1:66">
      <c r="A605" s="92"/>
      <c r="B605" s="90"/>
      <c r="C605" s="90"/>
      <c r="D605" s="93"/>
      <c r="E605" s="93"/>
      <c r="F605" s="93"/>
      <c r="G605" s="93"/>
      <c r="H605" s="93"/>
      <c r="I605" s="93"/>
      <c r="J605" s="93"/>
      <c r="K605" s="93"/>
      <c r="L605" s="92"/>
      <c r="M605" s="93"/>
      <c r="N605" s="91">
        <f t="shared" si="188"/>
        <v>0</v>
      </c>
      <c r="O605" s="91" t="str">
        <f t="shared" si="189"/>
        <v/>
      </c>
      <c r="P605" s="91" t="str">
        <f t="shared" si="190"/>
        <v/>
      </c>
      <c r="Q605" s="91" t="str">
        <f t="shared" si="191"/>
        <v>HDJ</v>
      </c>
      <c r="R605" s="82"/>
      <c r="S605" s="95">
        <f t="shared" si="195"/>
        <v>0</v>
      </c>
      <c r="T605" s="95">
        <f t="shared" si="196"/>
        <v>0</v>
      </c>
      <c r="U605" s="79" t="e">
        <f>VLOOKUP($S605,'Grille de Tarif OQN'!$B$2:$S$3603,U$1,0)</f>
        <v>#N/A</v>
      </c>
      <c r="V605" s="79" t="e">
        <f>VLOOKUP($S605,'Grille de Tarif OQN'!$B$2:$S$3603,V$1,0)</f>
        <v>#N/A</v>
      </c>
      <c r="W605" s="79" t="e">
        <f>VLOOKUP($S605,'Grille de Tarif OQN'!$B$2:$S$3603,W$1,0)</f>
        <v>#N/A</v>
      </c>
      <c r="X605" s="79" t="e">
        <f>VLOOKUP($S605,'Grille de Tarif OQN'!$B$2:$S$3603,X$1,0)</f>
        <v>#N/A</v>
      </c>
      <c r="Y605" s="79" t="e">
        <f>VLOOKUP($S605,'Grille de Tarif OQN'!$B$2:$S$3603,Y$1,0)</f>
        <v>#N/A</v>
      </c>
      <c r="Z605" s="79" t="e">
        <f>VLOOKUP($S605,'Grille de Tarif OQN'!$B$2:$S$3603,Z$1,0)</f>
        <v>#N/A</v>
      </c>
      <c r="AA605" s="79" t="e">
        <f>VLOOKUP($S605,'Grille de Tarif OQN'!$B$2:$S$3603,AA$1,0)</f>
        <v>#N/A</v>
      </c>
      <c r="AB605" s="79" t="e">
        <f>VLOOKUP($S605,'Grille de Tarif OQN'!$B$2:$S$3603,AB$1,0)</f>
        <v>#N/A</v>
      </c>
      <c r="AC605" s="79" t="e">
        <f>VLOOKUP($S605,'Grille de Tarif OQN'!$B$2:$S$3603,AC$1,0)</f>
        <v>#N/A</v>
      </c>
      <c r="AD605" s="79" t="e">
        <f>VLOOKUP($S605,'Grille de Tarif OQN'!$B$2:$S$3603,AD$1,0)</f>
        <v>#N/A</v>
      </c>
      <c r="AE605" s="79" t="e">
        <f>VLOOKUP($S605,'Grille de Tarif OQN'!$B$2:$S$3603,AE$1,0)</f>
        <v>#N/A</v>
      </c>
      <c r="AF605" s="79" t="e">
        <f>VLOOKUP($S605,'Grille de Tarif OQN'!$B$2:$S$3603,AF$1,0)</f>
        <v>#N/A</v>
      </c>
      <c r="AG605" s="79" t="e">
        <f>VLOOKUP($S605,'Grille de Tarif OQN'!$B$2:$S$3603,AG$1,0)</f>
        <v>#N/A</v>
      </c>
      <c r="AH605" s="79" t="e">
        <f>VLOOKUP($S605,'Grille de Tarif OQN'!$B$2:$S$3603,AH$1,0)</f>
        <v>#N/A</v>
      </c>
      <c r="AI605" s="79" t="e">
        <f>VLOOKUP($S605,'Grille de Tarif OQN'!$B$2:$S$3603,AI$1,0)</f>
        <v>#N/A</v>
      </c>
      <c r="AJ605" s="79" t="e">
        <f>VLOOKUP($S605,'Grille de Tarif OQN'!$B$2:$S$3603,AJ$1,0)</f>
        <v>#N/A</v>
      </c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72"/>
      <c r="AV605"/>
      <c r="AW605"/>
      <c r="AX605"/>
      <c r="AY605"/>
      <c r="AZ605" s="96">
        <f t="shared" si="197"/>
        <v>0</v>
      </c>
      <c r="BA605" s="24" t="e">
        <f t="shared" si="198"/>
        <v>#N/A</v>
      </c>
      <c r="BB605" s="24" t="e">
        <f t="shared" si="199"/>
        <v>#N/A</v>
      </c>
      <c r="BC605" s="24" t="e">
        <f t="shared" si="192"/>
        <v>#N/A</v>
      </c>
      <c r="BD605" s="24" t="e">
        <f t="shared" si="193"/>
        <v>#N/A</v>
      </c>
      <c r="BE605"/>
      <c r="BF605" t="e">
        <f t="shared" si="200"/>
        <v>#N/A</v>
      </c>
      <c r="BG605" t="str">
        <f t="shared" si="201"/>
        <v>HDJ</v>
      </c>
      <c r="BH605" s="20" t="e">
        <f t="shared" si="202"/>
        <v>#N/A</v>
      </c>
      <c r="BI605" s="20" t="e">
        <f t="shared" si="203"/>
        <v>#N/A</v>
      </c>
      <c r="BJ605" s="20" t="e">
        <f t="shared" si="204"/>
        <v>#N/A</v>
      </c>
      <c r="BK605" s="20" t="e">
        <f t="shared" si="205"/>
        <v>#N/A</v>
      </c>
      <c r="BL605" s="20" t="e">
        <f t="shared" si="206"/>
        <v>#N/A</v>
      </c>
      <c r="BM605" s="20" t="e">
        <f t="shared" si="194"/>
        <v>#N/A</v>
      </c>
      <c r="BN605" s="20" t="e">
        <f t="shared" si="207"/>
        <v>#N/A</v>
      </c>
    </row>
    <row r="606" spans="1:66">
      <c r="A606" s="92"/>
      <c r="B606" s="90"/>
      <c r="C606" s="90"/>
      <c r="D606" s="93"/>
      <c r="E606" s="93"/>
      <c r="F606" s="93"/>
      <c r="G606" s="93"/>
      <c r="H606" s="93"/>
      <c r="I606" s="93"/>
      <c r="J606" s="93"/>
      <c r="K606" s="93"/>
      <c r="L606" s="92"/>
      <c r="M606" s="93"/>
      <c r="N606" s="91">
        <f t="shared" si="188"/>
        <v>0</v>
      </c>
      <c r="O606" s="91" t="str">
        <f t="shared" si="189"/>
        <v/>
      </c>
      <c r="P606" s="91" t="str">
        <f t="shared" si="190"/>
        <v/>
      </c>
      <c r="Q606" s="91" t="str">
        <f t="shared" si="191"/>
        <v>HDJ</v>
      </c>
      <c r="R606" s="82"/>
      <c r="S606" s="95">
        <f t="shared" si="195"/>
        <v>0</v>
      </c>
      <c r="T606" s="95">
        <f t="shared" si="196"/>
        <v>0</v>
      </c>
      <c r="U606" s="79" t="e">
        <f>VLOOKUP($S606,'Grille de Tarif OQN'!$B$2:$S$3603,U$1,0)</f>
        <v>#N/A</v>
      </c>
      <c r="V606" s="79" t="e">
        <f>VLOOKUP($S606,'Grille de Tarif OQN'!$B$2:$S$3603,V$1,0)</f>
        <v>#N/A</v>
      </c>
      <c r="W606" s="79" t="e">
        <f>VLOOKUP($S606,'Grille de Tarif OQN'!$B$2:$S$3603,W$1,0)</f>
        <v>#N/A</v>
      </c>
      <c r="X606" s="79" t="e">
        <f>VLOOKUP($S606,'Grille de Tarif OQN'!$B$2:$S$3603,X$1,0)</f>
        <v>#N/A</v>
      </c>
      <c r="Y606" s="79" t="e">
        <f>VLOOKUP($S606,'Grille de Tarif OQN'!$B$2:$S$3603,Y$1,0)</f>
        <v>#N/A</v>
      </c>
      <c r="Z606" s="79" t="e">
        <f>VLOOKUP($S606,'Grille de Tarif OQN'!$B$2:$S$3603,Z$1,0)</f>
        <v>#N/A</v>
      </c>
      <c r="AA606" s="79" t="e">
        <f>VLOOKUP($S606,'Grille de Tarif OQN'!$B$2:$S$3603,AA$1,0)</f>
        <v>#N/A</v>
      </c>
      <c r="AB606" s="79" t="e">
        <f>VLOOKUP($S606,'Grille de Tarif OQN'!$B$2:$S$3603,AB$1,0)</f>
        <v>#N/A</v>
      </c>
      <c r="AC606" s="79" t="e">
        <f>VLOOKUP($S606,'Grille de Tarif OQN'!$B$2:$S$3603,AC$1,0)</f>
        <v>#N/A</v>
      </c>
      <c r="AD606" s="79" t="e">
        <f>VLOOKUP($S606,'Grille de Tarif OQN'!$B$2:$S$3603,AD$1,0)</f>
        <v>#N/A</v>
      </c>
      <c r="AE606" s="79" t="e">
        <f>VLOOKUP($S606,'Grille de Tarif OQN'!$B$2:$S$3603,AE$1,0)</f>
        <v>#N/A</v>
      </c>
      <c r="AF606" s="79" t="e">
        <f>VLOOKUP($S606,'Grille de Tarif OQN'!$B$2:$S$3603,AF$1,0)</f>
        <v>#N/A</v>
      </c>
      <c r="AG606" s="79" t="e">
        <f>VLOOKUP($S606,'Grille de Tarif OQN'!$B$2:$S$3603,AG$1,0)</f>
        <v>#N/A</v>
      </c>
      <c r="AH606" s="79" t="e">
        <f>VLOOKUP($S606,'Grille de Tarif OQN'!$B$2:$S$3603,AH$1,0)</f>
        <v>#N/A</v>
      </c>
      <c r="AI606" s="79" t="e">
        <f>VLOOKUP($S606,'Grille de Tarif OQN'!$B$2:$S$3603,AI$1,0)</f>
        <v>#N/A</v>
      </c>
      <c r="AJ606" s="79" t="e">
        <f>VLOOKUP($S606,'Grille de Tarif OQN'!$B$2:$S$3603,AJ$1,0)</f>
        <v>#N/A</v>
      </c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72"/>
      <c r="AV606"/>
      <c r="AW606"/>
      <c r="AX606"/>
      <c r="AY606"/>
      <c r="AZ606" s="96">
        <f t="shared" si="197"/>
        <v>0</v>
      </c>
      <c r="BA606" s="24" t="e">
        <f t="shared" si="198"/>
        <v>#N/A</v>
      </c>
      <c r="BB606" s="24" t="e">
        <f t="shared" si="199"/>
        <v>#N/A</v>
      </c>
      <c r="BC606" s="24" t="e">
        <f t="shared" si="192"/>
        <v>#N/A</v>
      </c>
      <c r="BD606" s="24" t="e">
        <f t="shared" si="193"/>
        <v>#N/A</v>
      </c>
      <c r="BE606"/>
      <c r="BF606" t="e">
        <f t="shared" si="200"/>
        <v>#N/A</v>
      </c>
      <c r="BG606" t="str">
        <f t="shared" si="201"/>
        <v>HDJ</v>
      </c>
      <c r="BH606" s="20" t="e">
        <f t="shared" si="202"/>
        <v>#N/A</v>
      </c>
      <c r="BI606" s="20" t="e">
        <f t="shared" si="203"/>
        <v>#N/A</v>
      </c>
      <c r="BJ606" s="20" t="e">
        <f t="shared" si="204"/>
        <v>#N/A</v>
      </c>
      <c r="BK606" s="20" t="e">
        <f t="shared" si="205"/>
        <v>#N/A</v>
      </c>
      <c r="BL606" s="20" t="e">
        <f t="shared" si="206"/>
        <v>#N/A</v>
      </c>
      <c r="BM606" s="20" t="e">
        <f t="shared" si="194"/>
        <v>#N/A</v>
      </c>
      <c r="BN606" s="20" t="e">
        <f t="shared" si="207"/>
        <v>#N/A</v>
      </c>
    </row>
    <row r="607" spans="1:66">
      <c r="A607" s="92"/>
      <c r="B607" s="90"/>
      <c r="C607" s="90"/>
      <c r="D607" s="93"/>
      <c r="E607" s="93"/>
      <c r="F607" s="93"/>
      <c r="G607" s="93"/>
      <c r="H607" s="93"/>
      <c r="I607" s="93"/>
      <c r="J607" s="93"/>
      <c r="K607" s="93"/>
      <c r="L607" s="92"/>
      <c r="M607" s="93"/>
      <c r="N607" s="91">
        <f t="shared" si="188"/>
        <v>0</v>
      </c>
      <c r="O607" s="91" t="str">
        <f t="shared" si="189"/>
        <v/>
      </c>
      <c r="P607" s="91" t="str">
        <f t="shared" si="190"/>
        <v/>
      </c>
      <c r="Q607" s="91" t="str">
        <f t="shared" si="191"/>
        <v>HDJ</v>
      </c>
      <c r="R607" s="82"/>
      <c r="S607" s="95">
        <f t="shared" si="195"/>
        <v>0</v>
      </c>
      <c r="T607" s="95">
        <f t="shared" si="196"/>
        <v>0</v>
      </c>
      <c r="U607" s="79" t="e">
        <f>VLOOKUP($S607,'Grille de Tarif OQN'!$B$2:$S$3603,U$1,0)</f>
        <v>#N/A</v>
      </c>
      <c r="V607" s="79" t="e">
        <f>VLOOKUP($S607,'Grille de Tarif OQN'!$B$2:$S$3603,V$1,0)</f>
        <v>#N/A</v>
      </c>
      <c r="W607" s="79" t="e">
        <f>VLOOKUP($S607,'Grille de Tarif OQN'!$B$2:$S$3603,W$1,0)</f>
        <v>#N/A</v>
      </c>
      <c r="X607" s="79" t="e">
        <f>VLOOKUP($S607,'Grille de Tarif OQN'!$B$2:$S$3603,X$1,0)</f>
        <v>#N/A</v>
      </c>
      <c r="Y607" s="79" t="e">
        <f>VLOOKUP($S607,'Grille de Tarif OQN'!$B$2:$S$3603,Y$1,0)</f>
        <v>#N/A</v>
      </c>
      <c r="Z607" s="79" t="e">
        <f>VLOOKUP($S607,'Grille de Tarif OQN'!$B$2:$S$3603,Z$1,0)</f>
        <v>#N/A</v>
      </c>
      <c r="AA607" s="79" t="e">
        <f>VLOOKUP($S607,'Grille de Tarif OQN'!$B$2:$S$3603,AA$1,0)</f>
        <v>#N/A</v>
      </c>
      <c r="AB607" s="79" t="e">
        <f>VLOOKUP($S607,'Grille de Tarif OQN'!$B$2:$S$3603,AB$1,0)</f>
        <v>#N/A</v>
      </c>
      <c r="AC607" s="79" t="e">
        <f>VLOOKUP($S607,'Grille de Tarif OQN'!$B$2:$S$3603,AC$1,0)</f>
        <v>#N/A</v>
      </c>
      <c r="AD607" s="79" t="e">
        <f>VLOOKUP($S607,'Grille de Tarif OQN'!$B$2:$S$3603,AD$1,0)</f>
        <v>#N/A</v>
      </c>
      <c r="AE607" s="79" t="e">
        <f>VLOOKUP($S607,'Grille de Tarif OQN'!$B$2:$S$3603,AE$1,0)</f>
        <v>#N/A</v>
      </c>
      <c r="AF607" s="79" t="e">
        <f>VLOOKUP($S607,'Grille de Tarif OQN'!$B$2:$S$3603,AF$1,0)</f>
        <v>#N/A</v>
      </c>
      <c r="AG607" s="79" t="e">
        <f>VLOOKUP($S607,'Grille de Tarif OQN'!$B$2:$S$3603,AG$1,0)</f>
        <v>#N/A</v>
      </c>
      <c r="AH607" s="79" t="e">
        <f>VLOOKUP($S607,'Grille de Tarif OQN'!$B$2:$S$3603,AH$1,0)</f>
        <v>#N/A</v>
      </c>
      <c r="AI607" s="79" t="e">
        <f>VLOOKUP($S607,'Grille de Tarif OQN'!$B$2:$S$3603,AI$1,0)</f>
        <v>#N/A</v>
      </c>
      <c r="AJ607" s="79" t="e">
        <f>VLOOKUP($S607,'Grille de Tarif OQN'!$B$2:$S$3603,AJ$1,0)</f>
        <v>#N/A</v>
      </c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72"/>
      <c r="AV607"/>
      <c r="AW607"/>
      <c r="AX607"/>
      <c r="AY607"/>
      <c r="AZ607" s="96">
        <f t="shared" si="197"/>
        <v>0</v>
      </c>
      <c r="BA607" s="24" t="e">
        <f t="shared" si="198"/>
        <v>#N/A</v>
      </c>
      <c r="BB607" s="24" t="e">
        <f t="shared" si="199"/>
        <v>#N/A</v>
      </c>
      <c r="BC607" s="24" t="e">
        <f t="shared" si="192"/>
        <v>#N/A</v>
      </c>
      <c r="BD607" s="24" t="e">
        <f t="shared" si="193"/>
        <v>#N/A</v>
      </c>
      <c r="BE607"/>
      <c r="BF607" t="e">
        <f t="shared" si="200"/>
        <v>#N/A</v>
      </c>
      <c r="BG607" t="str">
        <f t="shared" si="201"/>
        <v>HDJ</v>
      </c>
      <c r="BH607" s="20" t="e">
        <f t="shared" si="202"/>
        <v>#N/A</v>
      </c>
      <c r="BI607" s="20" t="e">
        <f t="shared" si="203"/>
        <v>#N/A</v>
      </c>
      <c r="BJ607" s="20" t="e">
        <f t="shared" si="204"/>
        <v>#N/A</v>
      </c>
      <c r="BK607" s="20" t="e">
        <f t="shared" si="205"/>
        <v>#N/A</v>
      </c>
      <c r="BL607" s="20" t="e">
        <f t="shared" si="206"/>
        <v>#N/A</v>
      </c>
      <c r="BM607" s="20" t="e">
        <f t="shared" si="194"/>
        <v>#N/A</v>
      </c>
      <c r="BN607" s="20" t="e">
        <f t="shared" si="207"/>
        <v>#N/A</v>
      </c>
    </row>
    <row r="608" spans="1:66">
      <c r="A608" s="92"/>
      <c r="B608" s="90"/>
      <c r="C608" s="90"/>
      <c r="D608" s="93"/>
      <c r="E608" s="93"/>
      <c r="F608" s="93"/>
      <c r="G608" s="93"/>
      <c r="H608" s="93"/>
      <c r="I608" s="93"/>
      <c r="J608" s="93"/>
      <c r="K608" s="93"/>
      <c r="L608" s="92"/>
      <c r="M608" s="93"/>
      <c r="N608" s="91">
        <f t="shared" si="188"/>
        <v>0</v>
      </c>
      <c r="O608" s="91" t="str">
        <f t="shared" si="189"/>
        <v/>
      </c>
      <c r="P608" s="91" t="str">
        <f t="shared" si="190"/>
        <v/>
      </c>
      <c r="Q608" s="91" t="str">
        <f t="shared" si="191"/>
        <v>HDJ</v>
      </c>
      <c r="R608" s="82"/>
      <c r="S608" s="95">
        <f t="shared" si="195"/>
        <v>0</v>
      </c>
      <c r="T608" s="95">
        <f t="shared" si="196"/>
        <v>0</v>
      </c>
      <c r="U608" s="79" t="e">
        <f>VLOOKUP($S608,'Grille de Tarif OQN'!$B$2:$S$3603,U$1,0)</f>
        <v>#N/A</v>
      </c>
      <c r="V608" s="79" t="e">
        <f>VLOOKUP($S608,'Grille de Tarif OQN'!$B$2:$S$3603,V$1,0)</f>
        <v>#N/A</v>
      </c>
      <c r="W608" s="79" t="e">
        <f>VLOOKUP($S608,'Grille de Tarif OQN'!$B$2:$S$3603,W$1,0)</f>
        <v>#N/A</v>
      </c>
      <c r="X608" s="79" t="e">
        <f>VLOOKUP($S608,'Grille de Tarif OQN'!$B$2:$S$3603,X$1,0)</f>
        <v>#N/A</v>
      </c>
      <c r="Y608" s="79" t="e">
        <f>VLOOKUP($S608,'Grille de Tarif OQN'!$B$2:$S$3603,Y$1,0)</f>
        <v>#N/A</v>
      </c>
      <c r="Z608" s="79" t="e">
        <f>VLOOKUP($S608,'Grille de Tarif OQN'!$B$2:$S$3603,Z$1,0)</f>
        <v>#N/A</v>
      </c>
      <c r="AA608" s="79" t="e">
        <f>VLOOKUP($S608,'Grille de Tarif OQN'!$B$2:$S$3603,AA$1,0)</f>
        <v>#N/A</v>
      </c>
      <c r="AB608" s="79" t="e">
        <f>VLOOKUP($S608,'Grille de Tarif OQN'!$B$2:$S$3603,AB$1,0)</f>
        <v>#N/A</v>
      </c>
      <c r="AC608" s="79" t="e">
        <f>VLOOKUP($S608,'Grille de Tarif OQN'!$B$2:$S$3603,AC$1,0)</f>
        <v>#N/A</v>
      </c>
      <c r="AD608" s="79" t="e">
        <f>VLOOKUP($S608,'Grille de Tarif OQN'!$B$2:$S$3603,AD$1,0)</f>
        <v>#N/A</v>
      </c>
      <c r="AE608" s="79" t="e">
        <f>VLOOKUP($S608,'Grille de Tarif OQN'!$B$2:$S$3603,AE$1,0)</f>
        <v>#N/A</v>
      </c>
      <c r="AF608" s="79" t="e">
        <f>VLOOKUP($S608,'Grille de Tarif OQN'!$B$2:$S$3603,AF$1,0)</f>
        <v>#N/A</v>
      </c>
      <c r="AG608" s="79" t="e">
        <f>VLOOKUP($S608,'Grille de Tarif OQN'!$B$2:$S$3603,AG$1,0)</f>
        <v>#N/A</v>
      </c>
      <c r="AH608" s="79" t="e">
        <f>VLOOKUP($S608,'Grille de Tarif OQN'!$B$2:$S$3603,AH$1,0)</f>
        <v>#N/A</v>
      </c>
      <c r="AI608" s="79" t="e">
        <f>VLOOKUP($S608,'Grille de Tarif OQN'!$B$2:$S$3603,AI$1,0)</f>
        <v>#N/A</v>
      </c>
      <c r="AJ608" s="79" t="e">
        <f>VLOOKUP($S608,'Grille de Tarif OQN'!$B$2:$S$3603,AJ$1,0)</f>
        <v>#N/A</v>
      </c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72"/>
      <c r="AV608"/>
      <c r="AW608"/>
      <c r="AX608"/>
      <c r="AY608"/>
      <c r="AZ608" s="96">
        <f t="shared" si="197"/>
        <v>0</v>
      </c>
      <c r="BA608" s="24" t="e">
        <f t="shared" si="198"/>
        <v>#N/A</v>
      </c>
      <c r="BB608" s="24" t="e">
        <f t="shared" si="199"/>
        <v>#N/A</v>
      </c>
      <c r="BC608" s="24" t="e">
        <f t="shared" si="192"/>
        <v>#N/A</v>
      </c>
      <c r="BD608" s="24" t="e">
        <f t="shared" si="193"/>
        <v>#N/A</v>
      </c>
      <c r="BE608"/>
      <c r="BF608" t="e">
        <f t="shared" si="200"/>
        <v>#N/A</v>
      </c>
      <c r="BG608" t="str">
        <f t="shared" si="201"/>
        <v>HDJ</v>
      </c>
      <c r="BH608" s="20" t="e">
        <f t="shared" si="202"/>
        <v>#N/A</v>
      </c>
      <c r="BI608" s="20" t="e">
        <f t="shared" si="203"/>
        <v>#N/A</v>
      </c>
      <c r="BJ608" s="20" t="e">
        <f t="shared" si="204"/>
        <v>#N/A</v>
      </c>
      <c r="BK608" s="20" t="e">
        <f t="shared" si="205"/>
        <v>#N/A</v>
      </c>
      <c r="BL608" s="20" t="e">
        <f t="shared" si="206"/>
        <v>#N/A</v>
      </c>
      <c r="BM608" s="20" t="e">
        <f t="shared" si="194"/>
        <v>#N/A</v>
      </c>
      <c r="BN608" s="20" t="e">
        <f t="shared" si="207"/>
        <v>#N/A</v>
      </c>
    </row>
    <row r="609" spans="1:66">
      <c r="A609" s="92"/>
      <c r="B609" s="90"/>
      <c r="C609" s="90"/>
      <c r="D609" s="93"/>
      <c r="E609" s="93"/>
      <c r="F609" s="93"/>
      <c r="G609" s="93"/>
      <c r="H609" s="93"/>
      <c r="I609" s="93"/>
      <c r="J609" s="93"/>
      <c r="K609" s="93"/>
      <c r="L609" s="92"/>
      <c r="M609" s="93"/>
      <c r="N609" s="91">
        <f t="shared" si="188"/>
        <v>0</v>
      </c>
      <c r="O609" s="91" t="str">
        <f t="shared" si="189"/>
        <v/>
      </c>
      <c r="P609" s="91" t="str">
        <f t="shared" si="190"/>
        <v/>
      </c>
      <c r="Q609" s="91" t="str">
        <f t="shared" si="191"/>
        <v>HDJ</v>
      </c>
      <c r="R609" s="82"/>
      <c r="S609" s="95">
        <f t="shared" si="195"/>
        <v>0</v>
      </c>
      <c r="T609" s="95">
        <f t="shared" si="196"/>
        <v>0</v>
      </c>
      <c r="U609" s="79" t="e">
        <f>VLOOKUP($S609,'Grille de Tarif OQN'!$B$2:$S$3603,U$1,0)</f>
        <v>#N/A</v>
      </c>
      <c r="V609" s="79" t="e">
        <f>VLOOKUP($S609,'Grille de Tarif OQN'!$B$2:$S$3603,V$1,0)</f>
        <v>#N/A</v>
      </c>
      <c r="W609" s="79" t="e">
        <f>VLOOKUP($S609,'Grille de Tarif OQN'!$B$2:$S$3603,W$1,0)</f>
        <v>#N/A</v>
      </c>
      <c r="X609" s="79" t="e">
        <f>VLOOKUP($S609,'Grille de Tarif OQN'!$B$2:$S$3603,X$1,0)</f>
        <v>#N/A</v>
      </c>
      <c r="Y609" s="79" t="e">
        <f>VLOOKUP($S609,'Grille de Tarif OQN'!$B$2:$S$3603,Y$1,0)</f>
        <v>#N/A</v>
      </c>
      <c r="Z609" s="79" t="e">
        <f>VLOOKUP($S609,'Grille de Tarif OQN'!$B$2:$S$3603,Z$1,0)</f>
        <v>#N/A</v>
      </c>
      <c r="AA609" s="79" t="e">
        <f>VLOOKUP($S609,'Grille de Tarif OQN'!$B$2:$S$3603,AA$1,0)</f>
        <v>#N/A</v>
      </c>
      <c r="AB609" s="79" t="e">
        <f>VLOOKUP($S609,'Grille de Tarif OQN'!$B$2:$S$3603,AB$1,0)</f>
        <v>#N/A</v>
      </c>
      <c r="AC609" s="79" t="e">
        <f>VLOOKUP($S609,'Grille de Tarif OQN'!$B$2:$S$3603,AC$1,0)</f>
        <v>#N/A</v>
      </c>
      <c r="AD609" s="79" t="e">
        <f>VLOOKUP($S609,'Grille de Tarif OQN'!$B$2:$S$3603,AD$1,0)</f>
        <v>#N/A</v>
      </c>
      <c r="AE609" s="79" t="e">
        <f>VLOOKUP($S609,'Grille de Tarif OQN'!$B$2:$S$3603,AE$1,0)</f>
        <v>#N/A</v>
      </c>
      <c r="AF609" s="79" t="e">
        <f>VLOOKUP($S609,'Grille de Tarif OQN'!$B$2:$S$3603,AF$1,0)</f>
        <v>#N/A</v>
      </c>
      <c r="AG609" s="79" t="e">
        <f>VLOOKUP($S609,'Grille de Tarif OQN'!$B$2:$S$3603,AG$1,0)</f>
        <v>#N/A</v>
      </c>
      <c r="AH609" s="79" t="e">
        <f>VLOOKUP($S609,'Grille de Tarif OQN'!$B$2:$S$3603,AH$1,0)</f>
        <v>#N/A</v>
      </c>
      <c r="AI609" s="79" t="e">
        <f>VLOOKUP($S609,'Grille de Tarif OQN'!$B$2:$S$3603,AI$1,0)</f>
        <v>#N/A</v>
      </c>
      <c r="AJ609" s="79" t="e">
        <f>VLOOKUP($S609,'Grille de Tarif OQN'!$B$2:$S$3603,AJ$1,0)</f>
        <v>#N/A</v>
      </c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72"/>
      <c r="AV609"/>
      <c r="AW609"/>
      <c r="AX609"/>
      <c r="AY609"/>
      <c r="AZ609" s="96">
        <f t="shared" si="197"/>
        <v>0</v>
      </c>
      <c r="BA609" s="24" t="e">
        <f t="shared" si="198"/>
        <v>#N/A</v>
      </c>
      <c r="BB609" s="24" t="e">
        <f t="shared" si="199"/>
        <v>#N/A</v>
      </c>
      <c r="BC609" s="24" t="e">
        <f t="shared" si="192"/>
        <v>#N/A</v>
      </c>
      <c r="BD609" s="24" t="e">
        <f t="shared" si="193"/>
        <v>#N/A</v>
      </c>
      <c r="BE609"/>
      <c r="BF609" t="e">
        <f t="shared" si="200"/>
        <v>#N/A</v>
      </c>
      <c r="BG609" t="str">
        <f t="shared" si="201"/>
        <v>HDJ</v>
      </c>
      <c r="BH609" s="20" t="e">
        <f t="shared" si="202"/>
        <v>#N/A</v>
      </c>
      <c r="BI609" s="20" t="e">
        <f t="shared" si="203"/>
        <v>#N/A</v>
      </c>
      <c r="BJ609" s="20" t="e">
        <f t="shared" si="204"/>
        <v>#N/A</v>
      </c>
      <c r="BK609" s="20" t="e">
        <f t="shared" si="205"/>
        <v>#N/A</v>
      </c>
      <c r="BL609" s="20" t="e">
        <f t="shared" si="206"/>
        <v>#N/A</v>
      </c>
      <c r="BM609" s="20" t="e">
        <f t="shared" si="194"/>
        <v>#N/A</v>
      </c>
      <c r="BN609" s="20" t="e">
        <f t="shared" si="207"/>
        <v>#N/A</v>
      </c>
    </row>
    <row r="610" spans="1:66">
      <c r="A610" s="92"/>
      <c r="B610" s="90"/>
      <c r="C610" s="90"/>
      <c r="D610" s="93"/>
      <c r="E610" s="93"/>
      <c r="F610" s="93"/>
      <c r="G610" s="93"/>
      <c r="H610" s="93"/>
      <c r="I610" s="93"/>
      <c r="J610" s="93"/>
      <c r="K610" s="93"/>
      <c r="L610" s="92"/>
      <c r="M610" s="93"/>
      <c r="N610" s="91">
        <f t="shared" si="188"/>
        <v>0</v>
      </c>
      <c r="O610" s="91" t="str">
        <f t="shared" si="189"/>
        <v/>
      </c>
      <c r="P610" s="91" t="str">
        <f t="shared" si="190"/>
        <v/>
      </c>
      <c r="Q610" s="91" t="str">
        <f t="shared" si="191"/>
        <v>HDJ</v>
      </c>
      <c r="R610" s="82"/>
      <c r="S610" s="95">
        <f t="shared" si="195"/>
        <v>0</v>
      </c>
      <c r="T610" s="95">
        <f t="shared" si="196"/>
        <v>0</v>
      </c>
      <c r="U610" s="79" t="e">
        <f>VLOOKUP($S610,'Grille de Tarif OQN'!$B$2:$S$3603,U$1,0)</f>
        <v>#N/A</v>
      </c>
      <c r="V610" s="79" t="e">
        <f>VLOOKUP($S610,'Grille de Tarif OQN'!$B$2:$S$3603,V$1,0)</f>
        <v>#N/A</v>
      </c>
      <c r="W610" s="79" t="e">
        <f>VLOOKUP($S610,'Grille de Tarif OQN'!$B$2:$S$3603,W$1,0)</f>
        <v>#N/A</v>
      </c>
      <c r="X610" s="79" t="e">
        <f>VLOOKUP($S610,'Grille de Tarif OQN'!$B$2:$S$3603,X$1,0)</f>
        <v>#N/A</v>
      </c>
      <c r="Y610" s="79" t="e">
        <f>VLOOKUP($S610,'Grille de Tarif OQN'!$B$2:$S$3603,Y$1,0)</f>
        <v>#N/A</v>
      </c>
      <c r="Z610" s="79" t="e">
        <f>VLOOKUP($S610,'Grille de Tarif OQN'!$B$2:$S$3603,Z$1,0)</f>
        <v>#N/A</v>
      </c>
      <c r="AA610" s="79" t="e">
        <f>VLOOKUP($S610,'Grille de Tarif OQN'!$B$2:$S$3603,AA$1,0)</f>
        <v>#N/A</v>
      </c>
      <c r="AB610" s="79" t="e">
        <f>VLOOKUP($S610,'Grille de Tarif OQN'!$B$2:$S$3603,AB$1,0)</f>
        <v>#N/A</v>
      </c>
      <c r="AC610" s="79" t="e">
        <f>VLOOKUP($S610,'Grille de Tarif OQN'!$B$2:$S$3603,AC$1,0)</f>
        <v>#N/A</v>
      </c>
      <c r="AD610" s="79" t="e">
        <f>VLOOKUP($S610,'Grille de Tarif OQN'!$B$2:$S$3603,AD$1,0)</f>
        <v>#N/A</v>
      </c>
      <c r="AE610" s="79" t="e">
        <f>VLOOKUP($S610,'Grille de Tarif OQN'!$B$2:$S$3603,AE$1,0)</f>
        <v>#N/A</v>
      </c>
      <c r="AF610" s="79" t="e">
        <f>VLOOKUP($S610,'Grille de Tarif OQN'!$B$2:$S$3603,AF$1,0)</f>
        <v>#N/A</v>
      </c>
      <c r="AG610" s="79" t="e">
        <f>VLOOKUP($S610,'Grille de Tarif OQN'!$B$2:$S$3603,AG$1,0)</f>
        <v>#N/A</v>
      </c>
      <c r="AH610" s="79" t="e">
        <f>VLOOKUP($S610,'Grille de Tarif OQN'!$B$2:$S$3603,AH$1,0)</f>
        <v>#N/A</v>
      </c>
      <c r="AI610" s="79" t="e">
        <f>VLOOKUP($S610,'Grille de Tarif OQN'!$B$2:$S$3603,AI$1,0)</f>
        <v>#N/A</v>
      </c>
      <c r="AJ610" s="79" t="e">
        <f>VLOOKUP($S610,'Grille de Tarif OQN'!$B$2:$S$3603,AJ$1,0)</f>
        <v>#N/A</v>
      </c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72"/>
      <c r="AV610"/>
      <c r="AW610"/>
      <c r="AX610"/>
      <c r="AY610"/>
      <c r="AZ610" s="96">
        <f t="shared" si="197"/>
        <v>0</v>
      </c>
      <c r="BA610" s="24" t="e">
        <f t="shared" si="198"/>
        <v>#N/A</v>
      </c>
      <c r="BB610" s="24" t="e">
        <f t="shared" si="199"/>
        <v>#N/A</v>
      </c>
      <c r="BC610" s="24" t="e">
        <f t="shared" si="192"/>
        <v>#N/A</v>
      </c>
      <c r="BD610" s="24" t="e">
        <f t="shared" si="193"/>
        <v>#N/A</v>
      </c>
      <c r="BE610"/>
      <c r="BF610" t="e">
        <f t="shared" si="200"/>
        <v>#N/A</v>
      </c>
      <c r="BG610" t="str">
        <f t="shared" si="201"/>
        <v>HDJ</v>
      </c>
      <c r="BH610" s="20" t="e">
        <f t="shared" si="202"/>
        <v>#N/A</v>
      </c>
      <c r="BI610" s="20" t="e">
        <f t="shared" si="203"/>
        <v>#N/A</v>
      </c>
      <c r="BJ610" s="20" t="e">
        <f t="shared" si="204"/>
        <v>#N/A</v>
      </c>
      <c r="BK610" s="20" t="e">
        <f t="shared" si="205"/>
        <v>#N/A</v>
      </c>
      <c r="BL610" s="20" t="e">
        <f t="shared" si="206"/>
        <v>#N/A</v>
      </c>
      <c r="BM610" s="20" t="e">
        <f t="shared" si="194"/>
        <v>#N/A</v>
      </c>
      <c r="BN610" s="20" t="e">
        <f t="shared" si="207"/>
        <v>#N/A</v>
      </c>
    </row>
    <row r="611" spans="1:66">
      <c r="A611" s="92"/>
      <c r="B611" s="90"/>
      <c r="C611" s="90"/>
      <c r="D611" s="93"/>
      <c r="E611" s="93"/>
      <c r="F611" s="93"/>
      <c r="G611" s="93"/>
      <c r="H611" s="93"/>
      <c r="I611" s="93"/>
      <c r="J611" s="93"/>
      <c r="K611" s="93"/>
      <c r="L611" s="92"/>
      <c r="M611" s="93"/>
      <c r="N611" s="91">
        <f t="shared" si="188"/>
        <v>0</v>
      </c>
      <c r="O611" s="91" t="str">
        <f t="shared" si="189"/>
        <v/>
      </c>
      <c r="P611" s="91" t="str">
        <f t="shared" si="190"/>
        <v/>
      </c>
      <c r="Q611" s="91" t="str">
        <f t="shared" si="191"/>
        <v>HDJ</v>
      </c>
      <c r="R611" s="82"/>
      <c r="S611" s="95">
        <f t="shared" si="195"/>
        <v>0</v>
      </c>
      <c r="T611" s="95">
        <f t="shared" si="196"/>
        <v>0</v>
      </c>
      <c r="U611" s="79" t="e">
        <f>VLOOKUP($S611,'Grille de Tarif OQN'!$B$2:$S$3603,U$1,0)</f>
        <v>#N/A</v>
      </c>
      <c r="V611" s="79" t="e">
        <f>VLOOKUP($S611,'Grille de Tarif OQN'!$B$2:$S$3603,V$1,0)</f>
        <v>#N/A</v>
      </c>
      <c r="W611" s="79" t="e">
        <f>VLOOKUP($S611,'Grille de Tarif OQN'!$B$2:$S$3603,W$1,0)</f>
        <v>#N/A</v>
      </c>
      <c r="X611" s="79" t="e">
        <f>VLOOKUP($S611,'Grille de Tarif OQN'!$B$2:$S$3603,X$1,0)</f>
        <v>#N/A</v>
      </c>
      <c r="Y611" s="79" t="e">
        <f>VLOOKUP($S611,'Grille de Tarif OQN'!$B$2:$S$3603,Y$1,0)</f>
        <v>#N/A</v>
      </c>
      <c r="Z611" s="79" t="e">
        <f>VLOOKUP($S611,'Grille de Tarif OQN'!$B$2:$S$3603,Z$1,0)</f>
        <v>#N/A</v>
      </c>
      <c r="AA611" s="79" t="e">
        <f>VLOOKUP($S611,'Grille de Tarif OQN'!$B$2:$S$3603,AA$1,0)</f>
        <v>#N/A</v>
      </c>
      <c r="AB611" s="79" t="e">
        <f>VLOOKUP($S611,'Grille de Tarif OQN'!$B$2:$S$3603,AB$1,0)</f>
        <v>#N/A</v>
      </c>
      <c r="AC611" s="79" t="e">
        <f>VLOOKUP($S611,'Grille de Tarif OQN'!$B$2:$S$3603,AC$1,0)</f>
        <v>#N/A</v>
      </c>
      <c r="AD611" s="79" t="e">
        <f>VLOOKUP($S611,'Grille de Tarif OQN'!$B$2:$S$3603,AD$1,0)</f>
        <v>#N/A</v>
      </c>
      <c r="AE611" s="79" t="e">
        <f>VLOOKUP($S611,'Grille de Tarif OQN'!$B$2:$S$3603,AE$1,0)</f>
        <v>#N/A</v>
      </c>
      <c r="AF611" s="79" t="e">
        <f>VLOOKUP($S611,'Grille de Tarif OQN'!$B$2:$S$3603,AF$1,0)</f>
        <v>#N/A</v>
      </c>
      <c r="AG611" s="79" t="e">
        <f>VLOOKUP($S611,'Grille de Tarif OQN'!$B$2:$S$3603,AG$1,0)</f>
        <v>#N/A</v>
      </c>
      <c r="AH611" s="79" t="e">
        <f>VLOOKUP($S611,'Grille de Tarif OQN'!$B$2:$S$3603,AH$1,0)</f>
        <v>#N/A</v>
      </c>
      <c r="AI611" s="79" t="e">
        <f>VLOOKUP($S611,'Grille de Tarif OQN'!$B$2:$S$3603,AI$1,0)</f>
        <v>#N/A</v>
      </c>
      <c r="AJ611" s="79" t="e">
        <f>VLOOKUP($S611,'Grille de Tarif OQN'!$B$2:$S$3603,AJ$1,0)</f>
        <v>#N/A</v>
      </c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72"/>
      <c r="AV611"/>
      <c r="AW611"/>
      <c r="AX611"/>
      <c r="AY611"/>
      <c r="AZ611" s="96">
        <f t="shared" si="197"/>
        <v>0</v>
      </c>
      <c r="BA611" s="24" t="e">
        <f t="shared" si="198"/>
        <v>#N/A</v>
      </c>
      <c r="BB611" s="24" t="e">
        <f t="shared" si="199"/>
        <v>#N/A</v>
      </c>
      <c r="BC611" s="24" t="e">
        <f t="shared" si="192"/>
        <v>#N/A</v>
      </c>
      <c r="BD611" s="24" t="e">
        <f t="shared" si="193"/>
        <v>#N/A</v>
      </c>
      <c r="BE611"/>
      <c r="BF611" t="e">
        <f t="shared" si="200"/>
        <v>#N/A</v>
      </c>
      <c r="BG611" t="str">
        <f t="shared" si="201"/>
        <v>HDJ</v>
      </c>
      <c r="BH611" s="20" t="e">
        <f t="shared" si="202"/>
        <v>#N/A</v>
      </c>
      <c r="BI611" s="20" t="e">
        <f t="shared" si="203"/>
        <v>#N/A</v>
      </c>
      <c r="BJ611" s="20" t="e">
        <f t="shared" si="204"/>
        <v>#N/A</v>
      </c>
      <c r="BK611" s="20" t="e">
        <f t="shared" si="205"/>
        <v>#N/A</v>
      </c>
      <c r="BL611" s="20" t="e">
        <f t="shared" si="206"/>
        <v>#N/A</v>
      </c>
      <c r="BM611" s="20" t="e">
        <f t="shared" si="194"/>
        <v>#N/A</v>
      </c>
      <c r="BN611" s="20" t="e">
        <f t="shared" si="207"/>
        <v>#N/A</v>
      </c>
    </row>
    <row r="612" spans="1:66">
      <c r="A612" s="92"/>
      <c r="B612" s="90"/>
      <c r="C612" s="90"/>
      <c r="D612" s="93"/>
      <c r="E612" s="93"/>
      <c r="F612" s="93"/>
      <c r="G612" s="93"/>
      <c r="H612" s="93"/>
      <c r="I612" s="93"/>
      <c r="J612" s="93"/>
      <c r="K612" s="93"/>
      <c r="L612" s="92"/>
      <c r="M612" s="93"/>
      <c r="N612" s="91">
        <f t="shared" si="188"/>
        <v>0</v>
      </c>
      <c r="O612" s="91" t="str">
        <f t="shared" si="189"/>
        <v/>
      </c>
      <c r="P612" s="91" t="str">
        <f t="shared" si="190"/>
        <v/>
      </c>
      <c r="Q612" s="91" t="str">
        <f t="shared" si="191"/>
        <v>HDJ</v>
      </c>
      <c r="R612" s="82"/>
      <c r="S612" s="95">
        <f t="shared" si="195"/>
        <v>0</v>
      </c>
      <c r="T612" s="95">
        <f t="shared" si="196"/>
        <v>0</v>
      </c>
      <c r="U612" s="79" t="e">
        <f>VLOOKUP($S612,'Grille de Tarif OQN'!$B$2:$S$3603,U$1,0)</f>
        <v>#N/A</v>
      </c>
      <c r="V612" s="79" t="e">
        <f>VLOOKUP($S612,'Grille de Tarif OQN'!$B$2:$S$3603,V$1,0)</f>
        <v>#N/A</v>
      </c>
      <c r="W612" s="79" t="e">
        <f>VLOOKUP($S612,'Grille de Tarif OQN'!$B$2:$S$3603,W$1,0)</f>
        <v>#N/A</v>
      </c>
      <c r="X612" s="79" t="e">
        <f>VLOOKUP($S612,'Grille de Tarif OQN'!$B$2:$S$3603,X$1,0)</f>
        <v>#N/A</v>
      </c>
      <c r="Y612" s="79" t="e">
        <f>VLOOKUP($S612,'Grille de Tarif OQN'!$B$2:$S$3603,Y$1,0)</f>
        <v>#N/A</v>
      </c>
      <c r="Z612" s="79" t="e">
        <f>VLOOKUP($S612,'Grille de Tarif OQN'!$B$2:$S$3603,Z$1,0)</f>
        <v>#N/A</v>
      </c>
      <c r="AA612" s="79" t="e">
        <f>VLOOKUP($S612,'Grille de Tarif OQN'!$B$2:$S$3603,AA$1,0)</f>
        <v>#N/A</v>
      </c>
      <c r="AB612" s="79" t="e">
        <f>VLOOKUP($S612,'Grille de Tarif OQN'!$B$2:$S$3603,AB$1,0)</f>
        <v>#N/A</v>
      </c>
      <c r="AC612" s="79" t="e">
        <f>VLOOKUP($S612,'Grille de Tarif OQN'!$B$2:$S$3603,AC$1,0)</f>
        <v>#N/A</v>
      </c>
      <c r="AD612" s="79" t="e">
        <f>VLOOKUP($S612,'Grille de Tarif OQN'!$B$2:$S$3603,AD$1,0)</f>
        <v>#N/A</v>
      </c>
      <c r="AE612" s="79" t="e">
        <f>VLOOKUP($S612,'Grille de Tarif OQN'!$B$2:$S$3603,AE$1,0)</f>
        <v>#N/A</v>
      </c>
      <c r="AF612" s="79" t="e">
        <f>VLOOKUP($S612,'Grille de Tarif OQN'!$B$2:$S$3603,AF$1,0)</f>
        <v>#N/A</v>
      </c>
      <c r="AG612" s="79" t="e">
        <f>VLOOKUP($S612,'Grille de Tarif OQN'!$B$2:$S$3603,AG$1,0)</f>
        <v>#N/A</v>
      </c>
      <c r="AH612" s="79" t="e">
        <f>VLOOKUP($S612,'Grille de Tarif OQN'!$B$2:$S$3603,AH$1,0)</f>
        <v>#N/A</v>
      </c>
      <c r="AI612" s="79" t="e">
        <f>VLOOKUP($S612,'Grille de Tarif OQN'!$B$2:$S$3603,AI$1,0)</f>
        <v>#N/A</v>
      </c>
      <c r="AJ612" s="79" t="e">
        <f>VLOOKUP($S612,'Grille de Tarif OQN'!$B$2:$S$3603,AJ$1,0)</f>
        <v>#N/A</v>
      </c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72"/>
      <c r="AV612"/>
      <c r="AW612"/>
      <c r="AX612"/>
      <c r="AY612"/>
      <c r="AZ612" s="96">
        <f t="shared" si="197"/>
        <v>0</v>
      </c>
      <c r="BA612" s="24" t="e">
        <f t="shared" si="198"/>
        <v>#N/A</v>
      </c>
      <c r="BB612" s="24" t="e">
        <f t="shared" si="199"/>
        <v>#N/A</v>
      </c>
      <c r="BC612" s="24" t="e">
        <f t="shared" si="192"/>
        <v>#N/A</v>
      </c>
      <c r="BD612" s="24" t="e">
        <f t="shared" si="193"/>
        <v>#N/A</v>
      </c>
      <c r="BE612"/>
      <c r="BF612" t="e">
        <f t="shared" si="200"/>
        <v>#N/A</v>
      </c>
      <c r="BG612" t="str">
        <f t="shared" si="201"/>
        <v>HDJ</v>
      </c>
      <c r="BH612" s="20" t="e">
        <f t="shared" si="202"/>
        <v>#N/A</v>
      </c>
      <c r="BI612" s="20" t="e">
        <f t="shared" si="203"/>
        <v>#N/A</v>
      </c>
      <c r="BJ612" s="20" t="e">
        <f t="shared" si="204"/>
        <v>#N/A</v>
      </c>
      <c r="BK612" s="20" t="e">
        <f t="shared" si="205"/>
        <v>#N/A</v>
      </c>
      <c r="BL612" s="20" t="e">
        <f t="shared" si="206"/>
        <v>#N/A</v>
      </c>
      <c r="BM612" s="20" t="e">
        <f t="shared" si="194"/>
        <v>#N/A</v>
      </c>
      <c r="BN612" s="20" t="e">
        <f t="shared" si="207"/>
        <v>#N/A</v>
      </c>
    </row>
    <row r="613" spans="1:66">
      <c r="A613" s="92"/>
      <c r="B613" s="90"/>
      <c r="C613" s="90"/>
      <c r="D613" s="93"/>
      <c r="E613" s="93"/>
      <c r="F613" s="93"/>
      <c r="G613" s="93"/>
      <c r="H613" s="93"/>
      <c r="I613" s="93"/>
      <c r="J613" s="93"/>
      <c r="K613" s="93"/>
      <c r="L613" s="92"/>
      <c r="M613" s="93"/>
      <c r="N613" s="91">
        <f t="shared" si="188"/>
        <v>0</v>
      </c>
      <c r="O613" s="91" t="str">
        <f t="shared" si="189"/>
        <v/>
      </c>
      <c r="P613" s="91" t="str">
        <f t="shared" si="190"/>
        <v/>
      </c>
      <c r="Q613" s="91" t="str">
        <f t="shared" si="191"/>
        <v>HDJ</v>
      </c>
      <c r="R613" s="82"/>
      <c r="S613" s="95">
        <f t="shared" si="195"/>
        <v>0</v>
      </c>
      <c r="T613" s="95">
        <f t="shared" si="196"/>
        <v>0</v>
      </c>
      <c r="U613" s="79" t="e">
        <f>VLOOKUP($S613,'Grille de Tarif OQN'!$B$2:$S$3603,U$1,0)</f>
        <v>#N/A</v>
      </c>
      <c r="V613" s="79" t="e">
        <f>VLOOKUP($S613,'Grille de Tarif OQN'!$B$2:$S$3603,V$1,0)</f>
        <v>#N/A</v>
      </c>
      <c r="W613" s="79" t="e">
        <f>VLOOKUP($S613,'Grille de Tarif OQN'!$B$2:$S$3603,W$1,0)</f>
        <v>#N/A</v>
      </c>
      <c r="X613" s="79" t="e">
        <f>VLOOKUP($S613,'Grille de Tarif OQN'!$B$2:$S$3603,X$1,0)</f>
        <v>#N/A</v>
      </c>
      <c r="Y613" s="79" t="e">
        <f>VLOOKUP($S613,'Grille de Tarif OQN'!$B$2:$S$3603,Y$1,0)</f>
        <v>#N/A</v>
      </c>
      <c r="Z613" s="79" t="e">
        <f>VLOOKUP($S613,'Grille de Tarif OQN'!$B$2:$S$3603,Z$1,0)</f>
        <v>#N/A</v>
      </c>
      <c r="AA613" s="79" t="e">
        <f>VLOOKUP($S613,'Grille de Tarif OQN'!$B$2:$S$3603,AA$1,0)</f>
        <v>#N/A</v>
      </c>
      <c r="AB613" s="79" t="e">
        <f>VLOOKUP($S613,'Grille de Tarif OQN'!$B$2:$S$3603,AB$1,0)</f>
        <v>#N/A</v>
      </c>
      <c r="AC613" s="79" t="e">
        <f>VLOOKUP($S613,'Grille de Tarif OQN'!$B$2:$S$3603,AC$1,0)</f>
        <v>#N/A</v>
      </c>
      <c r="AD613" s="79" t="e">
        <f>VLOOKUP($S613,'Grille de Tarif OQN'!$B$2:$S$3603,AD$1,0)</f>
        <v>#N/A</v>
      </c>
      <c r="AE613" s="79" t="e">
        <f>VLOOKUP($S613,'Grille de Tarif OQN'!$B$2:$S$3603,AE$1,0)</f>
        <v>#N/A</v>
      </c>
      <c r="AF613" s="79" t="e">
        <f>VLOOKUP($S613,'Grille de Tarif OQN'!$B$2:$S$3603,AF$1,0)</f>
        <v>#N/A</v>
      </c>
      <c r="AG613" s="79" t="e">
        <f>VLOOKUP($S613,'Grille de Tarif OQN'!$B$2:$S$3603,AG$1,0)</f>
        <v>#N/A</v>
      </c>
      <c r="AH613" s="79" t="e">
        <f>VLOOKUP($S613,'Grille de Tarif OQN'!$B$2:$S$3603,AH$1,0)</f>
        <v>#N/A</v>
      </c>
      <c r="AI613" s="79" t="e">
        <f>VLOOKUP($S613,'Grille de Tarif OQN'!$B$2:$S$3603,AI$1,0)</f>
        <v>#N/A</v>
      </c>
      <c r="AJ613" s="79" t="e">
        <f>VLOOKUP($S613,'Grille de Tarif OQN'!$B$2:$S$3603,AJ$1,0)</f>
        <v>#N/A</v>
      </c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72"/>
      <c r="AV613"/>
      <c r="AW613"/>
      <c r="AX613"/>
      <c r="AY613"/>
      <c r="AZ613" s="96">
        <f t="shared" si="197"/>
        <v>0</v>
      </c>
      <c r="BA613" s="24" t="e">
        <f t="shared" si="198"/>
        <v>#N/A</v>
      </c>
      <c r="BB613" s="24" t="e">
        <f t="shared" si="199"/>
        <v>#N/A</v>
      </c>
      <c r="BC613" s="24" t="e">
        <f t="shared" si="192"/>
        <v>#N/A</v>
      </c>
      <c r="BD613" s="24" t="e">
        <f t="shared" si="193"/>
        <v>#N/A</v>
      </c>
      <c r="BE613"/>
      <c r="BF613" t="e">
        <f t="shared" si="200"/>
        <v>#N/A</v>
      </c>
      <c r="BG613" t="str">
        <f t="shared" si="201"/>
        <v>HDJ</v>
      </c>
      <c r="BH613" s="20" t="e">
        <f t="shared" si="202"/>
        <v>#N/A</v>
      </c>
      <c r="BI613" s="20" t="e">
        <f t="shared" si="203"/>
        <v>#N/A</v>
      </c>
      <c r="BJ613" s="20" t="e">
        <f t="shared" si="204"/>
        <v>#N/A</v>
      </c>
      <c r="BK613" s="20" t="e">
        <f t="shared" si="205"/>
        <v>#N/A</v>
      </c>
      <c r="BL613" s="20" t="e">
        <f t="shared" si="206"/>
        <v>#N/A</v>
      </c>
      <c r="BM613" s="20" t="e">
        <f t="shared" si="194"/>
        <v>#N/A</v>
      </c>
      <c r="BN613" s="20" t="e">
        <f t="shared" si="207"/>
        <v>#N/A</v>
      </c>
    </row>
    <row r="614" spans="1:66">
      <c r="A614" s="92"/>
      <c r="B614" s="90"/>
      <c r="C614" s="90"/>
      <c r="D614" s="93"/>
      <c r="E614" s="93"/>
      <c r="F614" s="93"/>
      <c r="G614" s="93"/>
      <c r="H614" s="93"/>
      <c r="I614" s="93"/>
      <c r="J614" s="93"/>
      <c r="K614" s="93"/>
      <c r="L614" s="92"/>
      <c r="M614" s="93"/>
      <c r="N614" s="91">
        <f t="shared" si="188"/>
        <v>0</v>
      </c>
      <c r="O614" s="91" t="str">
        <f t="shared" si="189"/>
        <v/>
      </c>
      <c r="P614" s="91" t="str">
        <f t="shared" si="190"/>
        <v/>
      </c>
      <c r="Q614" s="91" t="str">
        <f t="shared" si="191"/>
        <v>HDJ</v>
      </c>
      <c r="R614" s="82"/>
      <c r="S614" s="95">
        <f t="shared" si="195"/>
        <v>0</v>
      </c>
      <c r="T614" s="95">
        <f t="shared" si="196"/>
        <v>0</v>
      </c>
      <c r="U614" s="79" t="e">
        <f>VLOOKUP($S614,'Grille de Tarif OQN'!$B$2:$S$3603,U$1,0)</f>
        <v>#N/A</v>
      </c>
      <c r="V614" s="79" t="e">
        <f>VLOOKUP($S614,'Grille de Tarif OQN'!$B$2:$S$3603,V$1,0)</f>
        <v>#N/A</v>
      </c>
      <c r="W614" s="79" t="e">
        <f>VLOOKUP($S614,'Grille de Tarif OQN'!$B$2:$S$3603,W$1,0)</f>
        <v>#N/A</v>
      </c>
      <c r="X614" s="79" t="e">
        <f>VLOOKUP($S614,'Grille de Tarif OQN'!$B$2:$S$3603,X$1,0)</f>
        <v>#N/A</v>
      </c>
      <c r="Y614" s="79" t="e">
        <f>VLOOKUP($S614,'Grille de Tarif OQN'!$B$2:$S$3603,Y$1,0)</f>
        <v>#N/A</v>
      </c>
      <c r="Z614" s="79" t="e">
        <f>VLOOKUP($S614,'Grille de Tarif OQN'!$B$2:$S$3603,Z$1,0)</f>
        <v>#N/A</v>
      </c>
      <c r="AA614" s="79" t="e">
        <f>VLOOKUP($S614,'Grille de Tarif OQN'!$B$2:$S$3603,AA$1,0)</f>
        <v>#N/A</v>
      </c>
      <c r="AB614" s="79" t="e">
        <f>VLOOKUP($S614,'Grille de Tarif OQN'!$B$2:$S$3603,AB$1,0)</f>
        <v>#N/A</v>
      </c>
      <c r="AC614" s="79" t="e">
        <f>VLOOKUP($S614,'Grille de Tarif OQN'!$B$2:$S$3603,AC$1,0)</f>
        <v>#N/A</v>
      </c>
      <c r="AD614" s="79" t="e">
        <f>VLOOKUP($S614,'Grille de Tarif OQN'!$B$2:$S$3603,AD$1,0)</f>
        <v>#N/A</v>
      </c>
      <c r="AE614" s="79" t="e">
        <f>VLOOKUP($S614,'Grille de Tarif OQN'!$B$2:$S$3603,AE$1,0)</f>
        <v>#N/A</v>
      </c>
      <c r="AF614" s="79" t="e">
        <f>VLOOKUP($S614,'Grille de Tarif OQN'!$B$2:$S$3603,AF$1,0)</f>
        <v>#N/A</v>
      </c>
      <c r="AG614" s="79" t="e">
        <f>VLOOKUP($S614,'Grille de Tarif OQN'!$B$2:$S$3603,AG$1,0)</f>
        <v>#N/A</v>
      </c>
      <c r="AH614" s="79" t="e">
        <f>VLOOKUP($S614,'Grille de Tarif OQN'!$B$2:$S$3603,AH$1,0)</f>
        <v>#N/A</v>
      </c>
      <c r="AI614" s="79" t="e">
        <f>VLOOKUP($S614,'Grille de Tarif OQN'!$B$2:$S$3603,AI$1,0)</f>
        <v>#N/A</v>
      </c>
      <c r="AJ614" s="79" t="e">
        <f>VLOOKUP($S614,'Grille de Tarif OQN'!$B$2:$S$3603,AJ$1,0)</f>
        <v>#N/A</v>
      </c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72"/>
      <c r="AV614"/>
      <c r="AW614"/>
      <c r="AX614"/>
      <c r="AY614"/>
      <c r="AZ614" s="96">
        <f t="shared" si="197"/>
        <v>0</v>
      </c>
      <c r="BA614" s="24" t="e">
        <f t="shared" si="198"/>
        <v>#N/A</v>
      </c>
      <c r="BB614" s="24" t="e">
        <f t="shared" si="199"/>
        <v>#N/A</v>
      </c>
      <c r="BC614" s="24" t="e">
        <f t="shared" si="192"/>
        <v>#N/A</v>
      </c>
      <c r="BD614" s="24" t="e">
        <f t="shared" si="193"/>
        <v>#N/A</v>
      </c>
      <c r="BE614"/>
      <c r="BF614" t="e">
        <f t="shared" si="200"/>
        <v>#N/A</v>
      </c>
      <c r="BG614" t="str">
        <f t="shared" si="201"/>
        <v>HDJ</v>
      </c>
      <c r="BH614" s="20" t="e">
        <f t="shared" si="202"/>
        <v>#N/A</v>
      </c>
      <c r="BI614" s="20" t="e">
        <f t="shared" si="203"/>
        <v>#N/A</v>
      </c>
      <c r="BJ614" s="20" t="e">
        <f t="shared" si="204"/>
        <v>#N/A</v>
      </c>
      <c r="BK614" s="20" t="e">
        <f t="shared" si="205"/>
        <v>#N/A</v>
      </c>
      <c r="BL614" s="20" t="e">
        <f t="shared" si="206"/>
        <v>#N/A</v>
      </c>
      <c r="BM614" s="20" t="e">
        <f t="shared" si="194"/>
        <v>#N/A</v>
      </c>
      <c r="BN614" s="20" t="e">
        <f t="shared" si="207"/>
        <v>#N/A</v>
      </c>
    </row>
    <row r="615" spans="1:66">
      <c r="A615" s="92"/>
      <c r="B615" s="90"/>
      <c r="C615" s="90"/>
      <c r="D615" s="93"/>
      <c r="E615" s="93"/>
      <c r="F615" s="93"/>
      <c r="G615" s="93"/>
      <c r="H615" s="93"/>
      <c r="I615" s="93"/>
      <c r="J615" s="93"/>
      <c r="K615" s="93"/>
      <c r="L615" s="92"/>
      <c r="M615" s="93"/>
      <c r="N615" s="91">
        <f t="shared" si="188"/>
        <v>0</v>
      </c>
      <c r="O615" s="91" t="str">
        <f t="shared" si="189"/>
        <v/>
      </c>
      <c r="P615" s="91" t="str">
        <f t="shared" si="190"/>
        <v/>
      </c>
      <c r="Q615" s="91" t="str">
        <f t="shared" si="191"/>
        <v>HDJ</v>
      </c>
      <c r="R615" s="82"/>
      <c r="S615" s="95">
        <f t="shared" si="195"/>
        <v>0</v>
      </c>
      <c r="T615" s="95">
        <f t="shared" si="196"/>
        <v>0</v>
      </c>
      <c r="U615" s="79" t="e">
        <f>VLOOKUP($S615,'Grille de Tarif OQN'!$B$2:$S$3603,U$1,0)</f>
        <v>#N/A</v>
      </c>
      <c r="V615" s="79" t="e">
        <f>VLOOKUP($S615,'Grille de Tarif OQN'!$B$2:$S$3603,V$1,0)</f>
        <v>#N/A</v>
      </c>
      <c r="W615" s="79" t="e">
        <f>VLOOKUP($S615,'Grille de Tarif OQN'!$B$2:$S$3603,W$1,0)</f>
        <v>#N/A</v>
      </c>
      <c r="X615" s="79" t="e">
        <f>VLOOKUP($S615,'Grille de Tarif OQN'!$B$2:$S$3603,X$1,0)</f>
        <v>#N/A</v>
      </c>
      <c r="Y615" s="79" t="e">
        <f>VLOOKUP($S615,'Grille de Tarif OQN'!$B$2:$S$3603,Y$1,0)</f>
        <v>#N/A</v>
      </c>
      <c r="Z615" s="79" t="e">
        <f>VLOOKUP($S615,'Grille de Tarif OQN'!$B$2:$S$3603,Z$1,0)</f>
        <v>#N/A</v>
      </c>
      <c r="AA615" s="79" t="e">
        <f>VLOOKUP($S615,'Grille de Tarif OQN'!$B$2:$S$3603,AA$1,0)</f>
        <v>#N/A</v>
      </c>
      <c r="AB615" s="79" t="e">
        <f>VLOOKUP($S615,'Grille de Tarif OQN'!$B$2:$S$3603,AB$1,0)</f>
        <v>#N/A</v>
      </c>
      <c r="AC615" s="79" t="e">
        <f>VLOOKUP($S615,'Grille de Tarif OQN'!$B$2:$S$3603,AC$1,0)</f>
        <v>#N/A</v>
      </c>
      <c r="AD615" s="79" t="e">
        <f>VLOOKUP($S615,'Grille de Tarif OQN'!$B$2:$S$3603,AD$1,0)</f>
        <v>#N/A</v>
      </c>
      <c r="AE615" s="79" t="e">
        <f>VLOOKUP($S615,'Grille de Tarif OQN'!$B$2:$S$3603,AE$1,0)</f>
        <v>#N/A</v>
      </c>
      <c r="AF615" s="79" t="e">
        <f>VLOOKUP($S615,'Grille de Tarif OQN'!$B$2:$S$3603,AF$1,0)</f>
        <v>#N/A</v>
      </c>
      <c r="AG615" s="79" t="e">
        <f>VLOOKUP($S615,'Grille de Tarif OQN'!$B$2:$S$3603,AG$1,0)</f>
        <v>#N/A</v>
      </c>
      <c r="AH615" s="79" t="e">
        <f>VLOOKUP($S615,'Grille de Tarif OQN'!$B$2:$S$3603,AH$1,0)</f>
        <v>#N/A</v>
      </c>
      <c r="AI615" s="79" t="e">
        <f>VLOOKUP($S615,'Grille de Tarif OQN'!$B$2:$S$3603,AI$1,0)</f>
        <v>#N/A</v>
      </c>
      <c r="AJ615" s="79" t="e">
        <f>VLOOKUP($S615,'Grille de Tarif OQN'!$B$2:$S$3603,AJ$1,0)</f>
        <v>#N/A</v>
      </c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72"/>
      <c r="AV615"/>
      <c r="AW615"/>
      <c r="AX615"/>
      <c r="AY615"/>
      <c r="AZ615" s="96">
        <f t="shared" si="197"/>
        <v>0</v>
      </c>
      <c r="BA615" s="24" t="e">
        <f t="shared" si="198"/>
        <v>#N/A</v>
      </c>
      <c r="BB615" s="24" t="e">
        <f t="shared" si="199"/>
        <v>#N/A</v>
      </c>
      <c r="BC615" s="24" t="e">
        <f t="shared" si="192"/>
        <v>#N/A</v>
      </c>
      <c r="BD615" s="24" t="e">
        <f t="shared" si="193"/>
        <v>#N/A</v>
      </c>
      <c r="BE615"/>
      <c r="BF615" t="e">
        <f t="shared" si="200"/>
        <v>#N/A</v>
      </c>
      <c r="BG615" t="str">
        <f t="shared" si="201"/>
        <v>HDJ</v>
      </c>
      <c r="BH615" s="20" t="e">
        <f t="shared" si="202"/>
        <v>#N/A</v>
      </c>
      <c r="BI615" s="20" t="e">
        <f t="shared" si="203"/>
        <v>#N/A</v>
      </c>
      <c r="BJ615" s="20" t="e">
        <f t="shared" si="204"/>
        <v>#N/A</v>
      </c>
      <c r="BK615" s="20" t="e">
        <f t="shared" si="205"/>
        <v>#N/A</v>
      </c>
      <c r="BL615" s="20" t="e">
        <f t="shared" si="206"/>
        <v>#N/A</v>
      </c>
      <c r="BM615" s="20" t="e">
        <f t="shared" si="194"/>
        <v>#N/A</v>
      </c>
      <c r="BN615" s="20" t="e">
        <f t="shared" si="207"/>
        <v>#N/A</v>
      </c>
    </row>
    <row r="616" spans="1:66">
      <c r="A616" s="92"/>
      <c r="B616" s="90"/>
      <c r="C616" s="90"/>
      <c r="D616" s="93"/>
      <c r="E616" s="93"/>
      <c r="F616" s="93"/>
      <c r="G616" s="93"/>
      <c r="H616" s="93"/>
      <c r="I616" s="93"/>
      <c r="J616" s="93"/>
      <c r="K616" s="93"/>
      <c r="L616" s="92"/>
      <c r="M616" s="93"/>
      <c r="N616" s="91">
        <f t="shared" si="188"/>
        <v>0</v>
      </c>
      <c r="O616" s="91" t="str">
        <f t="shared" si="189"/>
        <v/>
      </c>
      <c r="P616" s="91" t="str">
        <f t="shared" si="190"/>
        <v/>
      </c>
      <c r="Q616" s="91" t="str">
        <f t="shared" si="191"/>
        <v>HDJ</v>
      </c>
      <c r="R616" s="82"/>
      <c r="S616" s="95">
        <f t="shared" si="195"/>
        <v>0</v>
      </c>
      <c r="T616" s="95">
        <f t="shared" si="196"/>
        <v>0</v>
      </c>
      <c r="U616" s="79" t="e">
        <f>VLOOKUP($S616,'Grille de Tarif OQN'!$B$2:$S$3603,U$1,0)</f>
        <v>#N/A</v>
      </c>
      <c r="V616" s="79" t="e">
        <f>VLOOKUP($S616,'Grille de Tarif OQN'!$B$2:$S$3603,V$1,0)</f>
        <v>#N/A</v>
      </c>
      <c r="W616" s="79" t="e">
        <f>VLOOKUP($S616,'Grille de Tarif OQN'!$B$2:$S$3603,W$1,0)</f>
        <v>#N/A</v>
      </c>
      <c r="X616" s="79" t="e">
        <f>VLOOKUP($S616,'Grille de Tarif OQN'!$B$2:$S$3603,X$1,0)</f>
        <v>#N/A</v>
      </c>
      <c r="Y616" s="79" t="e">
        <f>VLOOKUP($S616,'Grille de Tarif OQN'!$B$2:$S$3603,Y$1,0)</f>
        <v>#N/A</v>
      </c>
      <c r="Z616" s="79" t="e">
        <f>VLOOKUP($S616,'Grille de Tarif OQN'!$B$2:$S$3603,Z$1,0)</f>
        <v>#N/A</v>
      </c>
      <c r="AA616" s="79" t="e">
        <f>VLOOKUP($S616,'Grille de Tarif OQN'!$B$2:$S$3603,AA$1,0)</f>
        <v>#N/A</v>
      </c>
      <c r="AB616" s="79" t="e">
        <f>VLOOKUP($S616,'Grille de Tarif OQN'!$B$2:$S$3603,AB$1,0)</f>
        <v>#N/A</v>
      </c>
      <c r="AC616" s="79" t="e">
        <f>VLOOKUP($S616,'Grille de Tarif OQN'!$B$2:$S$3603,AC$1,0)</f>
        <v>#N/A</v>
      </c>
      <c r="AD616" s="79" t="e">
        <f>VLOOKUP($S616,'Grille de Tarif OQN'!$B$2:$S$3603,AD$1,0)</f>
        <v>#N/A</v>
      </c>
      <c r="AE616" s="79" t="e">
        <f>VLOOKUP($S616,'Grille de Tarif OQN'!$B$2:$S$3603,AE$1,0)</f>
        <v>#N/A</v>
      </c>
      <c r="AF616" s="79" t="e">
        <f>VLOOKUP($S616,'Grille de Tarif OQN'!$B$2:$S$3603,AF$1,0)</f>
        <v>#N/A</v>
      </c>
      <c r="AG616" s="79" t="e">
        <f>VLOOKUP($S616,'Grille de Tarif OQN'!$B$2:$S$3603,AG$1,0)</f>
        <v>#N/A</v>
      </c>
      <c r="AH616" s="79" t="e">
        <f>VLOOKUP($S616,'Grille de Tarif OQN'!$B$2:$S$3603,AH$1,0)</f>
        <v>#N/A</v>
      </c>
      <c r="AI616" s="79" t="e">
        <f>VLOOKUP($S616,'Grille de Tarif OQN'!$B$2:$S$3603,AI$1,0)</f>
        <v>#N/A</v>
      </c>
      <c r="AJ616" s="79" t="e">
        <f>VLOOKUP($S616,'Grille de Tarif OQN'!$B$2:$S$3603,AJ$1,0)</f>
        <v>#N/A</v>
      </c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72"/>
      <c r="AV616"/>
      <c r="AW616"/>
      <c r="AX616"/>
      <c r="AY616"/>
      <c r="AZ616" s="96">
        <f t="shared" si="197"/>
        <v>0</v>
      </c>
      <c r="BA616" s="24" t="e">
        <f t="shared" si="198"/>
        <v>#N/A</v>
      </c>
      <c r="BB616" s="24" t="e">
        <f t="shared" si="199"/>
        <v>#N/A</v>
      </c>
      <c r="BC616" s="24" t="e">
        <f t="shared" si="192"/>
        <v>#N/A</v>
      </c>
      <c r="BD616" s="24" t="e">
        <f t="shared" si="193"/>
        <v>#N/A</v>
      </c>
      <c r="BE616"/>
      <c r="BF616" t="e">
        <f t="shared" si="200"/>
        <v>#N/A</v>
      </c>
      <c r="BG616" t="str">
        <f t="shared" si="201"/>
        <v>HDJ</v>
      </c>
      <c r="BH616" s="20" t="e">
        <f t="shared" si="202"/>
        <v>#N/A</v>
      </c>
      <c r="BI616" s="20" t="e">
        <f t="shared" si="203"/>
        <v>#N/A</v>
      </c>
      <c r="BJ616" s="20" t="e">
        <f t="shared" si="204"/>
        <v>#N/A</v>
      </c>
      <c r="BK616" s="20" t="e">
        <f t="shared" si="205"/>
        <v>#N/A</v>
      </c>
      <c r="BL616" s="20" t="e">
        <f t="shared" si="206"/>
        <v>#N/A</v>
      </c>
      <c r="BM616" s="20" t="e">
        <f t="shared" si="194"/>
        <v>#N/A</v>
      </c>
      <c r="BN616" s="20" t="e">
        <f t="shared" si="207"/>
        <v>#N/A</v>
      </c>
    </row>
    <row r="617" spans="1:66">
      <c r="A617" s="92"/>
      <c r="B617" s="90"/>
      <c r="C617" s="90"/>
      <c r="D617" s="93"/>
      <c r="E617" s="93"/>
      <c r="F617" s="93"/>
      <c r="G617" s="93"/>
      <c r="H617" s="93"/>
      <c r="I617" s="93"/>
      <c r="J617" s="93"/>
      <c r="K617" s="93"/>
      <c r="L617" s="92"/>
      <c r="M617" s="93"/>
      <c r="N617" s="91">
        <f t="shared" si="188"/>
        <v>0</v>
      </c>
      <c r="O617" s="91" t="str">
        <f t="shared" si="189"/>
        <v/>
      </c>
      <c r="P617" s="91" t="str">
        <f t="shared" si="190"/>
        <v/>
      </c>
      <c r="Q617" s="91" t="str">
        <f t="shared" si="191"/>
        <v>HDJ</v>
      </c>
      <c r="R617" s="82"/>
      <c r="S617" s="95">
        <f t="shared" si="195"/>
        <v>0</v>
      </c>
      <c r="T617" s="95">
        <f t="shared" si="196"/>
        <v>0</v>
      </c>
      <c r="U617" s="79" t="e">
        <f>VLOOKUP($S617,'Grille de Tarif OQN'!$B$2:$S$3603,U$1,0)</f>
        <v>#N/A</v>
      </c>
      <c r="V617" s="79" t="e">
        <f>VLOOKUP($S617,'Grille de Tarif OQN'!$B$2:$S$3603,V$1,0)</f>
        <v>#N/A</v>
      </c>
      <c r="W617" s="79" t="e">
        <f>VLOOKUP($S617,'Grille de Tarif OQN'!$B$2:$S$3603,W$1,0)</f>
        <v>#N/A</v>
      </c>
      <c r="X617" s="79" t="e">
        <f>VLOOKUP($S617,'Grille de Tarif OQN'!$B$2:$S$3603,X$1,0)</f>
        <v>#N/A</v>
      </c>
      <c r="Y617" s="79" t="e">
        <f>VLOOKUP($S617,'Grille de Tarif OQN'!$B$2:$S$3603,Y$1,0)</f>
        <v>#N/A</v>
      </c>
      <c r="Z617" s="79" t="e">
        <f>VLOOKUP($S617,'Grille de Tarif OQN'!$B$2:$S$3603,Z$1,0)</f>
        <v>#N/A</v>
      </c>
      <c r="AA617" s="79" t="e">
        <f>VLOOKUP($S617,'Grille de Tarif OQN'!$B$2:$S$3603,AA$1,0)</f>
        <v>#N/A</v>
      </c>
      <c r="AB617" s="79" t="e">
        <f>VLOOKUP($S617,'Grille de Tarif OQN'!$B$2:$S$3603,AB$1,0)</f>
        <v>#N/A</v>
      </c>
      <c r="AC617" s="79" t="e">
        <f>VLOOKUP($S617,'Grille de Tarif OQN'!$B$2:$S$3603,AC$1,0)</f>
        <v>#N/A</v>
      </c>
      <c r="AD617" s="79" t="e">
        <f>VLOOKUP($S617,'Grille de Tarif OQN'!$B$2:$S$3603,AD$1,0)</f>
        <v>#N/A</v>
      </c>
      <c r="AE617" s="79" t="e">
        <f>VLOOKUP($S617,'Grille de Tarif OQN'!$B$2:$S$3603,AE$1,0)</f>
        <v>#N/A</v>
      </c>
      <c r="AF617" s="79" t="e">
        <f>VLOOKUP($S617,'Grille de Tarif OQN'!$B$2:$S$3603,AF$1,0)</f>
        <v>#N/A</v>
      </c>
      <c r="AG617" s="79" t="e">
        <f>VLOOKUP($S617,'Grille de Tarif OQN'!$B$2:$S$3603,AG$1,0)</f>
        <v>#N/A</v>
      </c>
      <c r="AH617" s="79" t="e">
        <f>VLOOKUP($S617,'Grille de Tarif OQN'!$B$2:$S$3603,AH$1,0)</f>
        <v>#N/A</v>
      </c>
      <c r="AI617" s="79" t="e">
        <f>VLOOKUP($S617,'Grille de Tarif OQN'!$B$2:$S$3603,AI$1,0)</f>
        <v>#N/A</v>
      </c>
      <c r="AJ617" s="79" t="e">
        <f>VLOOKUP($S617,'Grille de Tarif OQN'!$B$2:$S$3603,AJ$1,0)</f>
        <v>#N/A</v>
      </c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72"/>
      <c r="AV617"/>
      <c r="AW617"/>
      <c r="AX617"/>
      <c r="AY617"/>
      <c r="AZ617" s="96">
        <f t="shared" si="197"/>
        <v>0</v>
      </c>
      <c r="BA617" s="24" t="e">
        <f t="shared" si="198"/>
        <v>#N/A</v>
      </c>
      <c r="BB617" s="24" t="e">
        <f t="shared" si="199"/>
        <v>#N/A</v>
      </c>
      <c r="BC617" s="24" t="e">
        <f t="shared" si="192"/>
        <v>#N/A</v>
      </c>
      <c r="BD617" s="24" t="e">
        <f t="shared" si="193"/>
        <v>#N/A</v>
      </c>
      <c r="BE617"/>
      <c r="BF617" t="e">
        <f t="shared" si="200"/>
        <v>#N/A</v>
      </c>
      <c r="BG617" t="str">
        <f t="shared" si="201"/>
        <v>HDJ</v>
      </c>
      <c r="BH617" s="20" t="e">
        <f t="shared" si="202"/>
        <v>#N/A</v>
      </c>
      <c r="BI617" s="20" t="e">
        <f t="shared" si="203"/>
        <v>#N/A</v>
      </c>
      <c r="BJ617" s="20" t="e">
        <f t="shared" si="204"/>
        <v>#N/A</v>
      </c>
      <c r="BK617" s="20" t="e">
        <f t="shared" si="205"/>
        <v>#N/A</v>
      </c>
      <c r="BL617" s="20" t="e">
        <f t="shared" si="206"/>
        <v>#N/A</v>
      </c>
      <c r="BM617" s="20" t="e">
        <f t="shared" si="194"/>
        <v>#N/A</v>
      </c>
      <c r="BN617" s="20" t="e">
        <f t="shared" si="207"/>
        <v>#N/A</v>
      </c>
    </row>
    <row r="618" spans="1:66">
      <c r="A618" s="92"/>
      <c r="B618" s="90"/>
      <c r="C618" s="90"/>
      <c r="D618" s="93"/>
      <c r="E618" s="93"/>
      <c r="F618" s="93"/>
      <c r="G618" s="93"/>
      <c r="H618" s="93"/>
      <c r="I618" s="93"/>
      <c r="J618" s="93"/>
      <c r="K618" s="93"/>
      <c r="L618" s="92"/>
      <c r="M618" s="93"/>
      <c r="N618" s="91">
        <f t="shared" si="188"/>
        <v>0</v>
      </c>
      <c r="O618" s="91" t="str">
        <f t="shared" si="189"/>
        <v/>
      </c>
      <c r="P618" s="91" t="str">
        <f t="shared" si="190"/>
        <v/>
      </c>
      <c r="Q618" s="91" t="str">
        <f t="shared" si="191"/>
        <v>HDJ</v>
      </c>
      <c r="R618" s="82"/>
      <c r="S618" s="95">
        <f t="shared" si="195"/>
        <v>0</v>
      </c>
      <c r="T618" s="95">
        <f t="shared" si="196"/>
        <v>0</v>
      </c>
      <c r="U618" s="79" t="e">
        <f>VLOOKUP($S618,'Grille de Tarif OQN'!$B$2:$S$3603,U$1,0)</f>
        <v>#N/A</v>
      </c>
      <c r="V618" s="79" t="e">
        <f>VLOOKUP($S618,'Grille de Tarif OQN'!$B$2:$S$3603,V$1,0)</f>
        <v>#N/A</v>
      </c>
      <c r="W618" s="79" t="e">
        <f>VLOOKUP($S618,'Grille de Tarif OQN'!$B$2:$S$3603,W$1,0)</f>
        <v>#N/A</v>
      </c>
      <c r="X618" s="79" t="e">
        <f>VLOOKUP($S618,'Grille de Tarif OQN'!$B$2:$S$3603,X$1,0)</f>
        <v>#N/A</v>
      </c>
      <c r="Y618" s="79" t="e">
        <f>VLOOKUP($S618,'Grille de Tarif OQN'!$B$2:$S$3603,Y$1,0)</f>
        <v>#N/A</v>
      </c>
      <c r="Z618" s="79" t="e">
        <f>VLOOKUP($S618,'Grille de Tarif OQN'!$B$2:$S$3603,Z$1,0)</f>
        <v>#N/A</v>
      </c>
      <c r="AA618" s="79" t="e">
        <f>VLOOKUP($S618,'Grille de Tarif OQN'!$B$2:$S$3603,AA$1,0)</f>
        <v>#N/A</v>
      </c>
      <c r="AB618" s="79" t="e">
        <f>VLOOKUP($S618,'Grille de Tarif OQN'!$B$2:$S$3603,AB$1,0)</f>
        <v>#N/A</v>
      </c>
      <c r="AC618" s="79" t="e">
        <f>VLOOKUP($S618,'Grille de Tarif OQN'!$B$2:$S$3603,AC$1,0)</f>
        <v>#N/A</v>
      </c>
      <c r="AD618" s="79" t="e">
        <f>VLOOKUP($S618,'Grille de Tarif OQN'!$B$2:$S$3603,AD$1,0)</f>
        <v>#N/A</v>
      </c>
      <c r="AE618" s="79" t="e">
        <f>VLOOKUP($S618,'Grille de Tarif OQN'!$B$2:$S$3603,AE$1,0)</f>
        <v>#N/A</v>
      </c>
      <c r="AF618" s="79" t="e">
        <f>VLOOKUP($S618,'Grille de Tarif OQN'!$B$2:$S$3603,AF$1,0)</f>
        <v>#N/A</v>
      </c>
      <c r="AG618" s="79" t="e">
        <f>VLOOKUP($S618,'Grille de Tarif OQN'!$B$2:$S$3603,AG$1,0)</f>
        <v>#N/A</v>
      </c>
      <c r="AH618" s="79" t="e">
        <f>VLOOKUP($S618,'Grille de Tarif OQN'!$B$2:$S$3603,AH$1,0)</f>
        <v>#N/A</v>
      </c>
      <c r="AI618" s="79" t="e">
        <f>VLOOKUP($S618,'Grille de Tarif OQN'!$B$2:$S$3603,AI$1,0)</f>
        <v>#N/A</v>
      </c>
      <c r="AJ618" s="79" t="e">
        <f>VLOOKUP($S618,'Grille de Tarif OQN'!$B$2:$S$3603,AJ$1,0)</f>
        <v>#N/A</v>
      </c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72"/>
      <c r="AV618"/>
      <c r="AW618"/>
      <c r="AX618"/>
      <c r="AY618"/>
      <c r="AZ618" s="96">
        <f t="shared" si="197"/>
        <v>0</v>
      </c>
      <c r="BA618" s="24" t="e">
        <f t="shared" si="198"/>
        <v>#N/A</v>
      </c>
      <c r="BB618" s="24" t="e">
        <f t="shared" si="199"/>
        <v>#N/A</v>
      </c>
      <c r="BC618" s="24" t="e">
        <f t="shared" si="192"/>
        <v>#N/A</v>
      </c>
      <c r="BD618" s="24" t="e">
        <f t="shared" si="193"/>
        <v>#N/A</v>
      </c>
      <c r="BE618"/>
      <c r="BF618" t="e">
        <f t="shared" si="200"/>
        <v>#N/A</v>
      </c>
      <c r="BG618" t="str">
        <f t="shared" si="201"/>
        <v>HDJ</v>
      </c>
      <c r="BH618" s="20" t="e">
        <f t="shared" si="202"/>
        <v>#N/A</v>
      </c>
      <c r="BI618" s="20" t="e">
        <f t="shared" si="203"/>
        <v>#N/A</v>
      </c>
      <c r="BJ618" s="20" t="e">
        <f t="shared" si="204"/>
        <v>#N/A</v>
      </c>
      <c r="BK618" s="20" t="e">
        <f t="shared" si="205"/>
        <v>#N/A</v>
      </c>
      <c r="BL618" s="20" t="e">
        <f t="shared" si="206"/>
        <v>#N/A</v>
      </c>
      <c r="BM618" s="20" t="e">
        <f t="shared" si="194"/>
        <v>#N/A</v>
      </c>
      <c r="BN618" s="20" t="e">
        <f t="shared" si="207"/>
        <v>#N/A</v>
      </c>
    </row>
    <row r="619" spans="1:66">
      <c r="A619" s="92"/>
      <c r="B619" s="90"/>
      <c r="C619" s="90"/>
      <c r="D619" s="93"/>
      <c r="E619" s="93"/>
      <c r="F619" s="93"/>
      <c r="G619" s="93"/>
      <c r="H619" s="93"/>
      <c r="I619" s="93"/>
      <c r="J619" s="93"/>
      <c r="K619" s="93"/>
      <c r="L619" s="92"/>
      <c r="M619" s="93"/>
      <c r="N619" s="91">
        <f t="shared" si="188"/>
        <v>0</v>
      </c>
      <c r="O619" s="91" t="str">
        <f t="shared" si="189"/>
        <v/>
      </c>
      <c r="P619" s="91" t="str">
        <f t="shared" si="190"/>
        <v/>
      </c>
      <c r="Q619" s="91" t="str">
        <f t="shared" si="191"/>
        <v>HDJ</v>
      </c>
      <c r="R619" s="82"/>
      <c r="S619" s="95">
        <f t="shared" si="195"/>
        <v>0</v>
      </c>
      <c r="T619" s="95">
        <f t="shared" si="196"/>
        <v>0</v>
      </c>
      <c r="U619" s="79" t="e">
        <f>VLOOKUP($S619,'Grille de Tarif OQN'!$B$2:$S$3603,U$1,0)</f>
        <v>#N/A</v>
      </c>
      <c r="V619" s="79" t="e">
        <f>VLOOKUP($S619,'Grille de Tarif OQN'!$B$2:$S$3603,V$1,0)</f>
        <v>#N/A</v>
      </c>
      <c r="W619" s="79" t="e">
        <f>VLOOKUP($S619,'Grille de Tarif OQN'!$B$2:$S$3603,W$1,0)</f>
        <v>#N/A</v>
      </c>
      <c r="X619" s="79" t="e">
        <f>VLOOKUP($S619,'Grille de Tarif OQN'!$B$2:$S$3603,X$1,0)</f>
        <v>#N/A</v>
      </c>
      <c r="Y619" s="79" t="e">
        <f>VLOOKUP($S619,'Grille de Tarif OQN'!$B$2:$S$3603,Y$1,0)</f>
        <v>#N/A</v>
      </c>
      <c r="Z619" s="79" t="e">
        <f>VLOOKUP($S619,'Grille de Tarif OQN'!$B$2:$S$3603,Z$1,0)</f>
        <v>#N/A</v>
      </c>
      <c r="AA619" s="79" t="e">
        <f>VLOOKUP($S619,'Grille de Tarif OQN'!$B$2:$S$3603,AA$1,0)</f>
        <v>#N/A</v>
      </c>
      <c r="AB619" s="79" t="e">
        <f>VLOOKUP($S619,'Grille de Tarif OQN'!$B$2:$S$3603,AB$1,0)</f>
        <v>#N/A</v>
      </c>
      <c r="AC619" s="79" t="e">
        <f>VLOOKUP($S619,'Grille de Tarif OQN'!$B$2:$S$3603,AC$1,0)</f>
        <v>#N/A</v>
      </c>
      <c r="AD619" s="79" t="e">
        <f>VLOOKUP($S619,'Grille de Tarif OQN'!$B$2:$S$3603,AD$1,0)</f>
        <v>#N/A</v>
      </c>
      <c r="AE619" s="79" t="e">
        <f>VLOOKUP($S619,'Grille de Tarif OQN'!$B$2:$S$3603,AE$1,0)</f>
        <v>#N/A</v>
      </c>
      <c r="AF619" s="79" t="e">
        <f>VLOOKUP($S619,'Grille de Tarif OQN'!$B$2:$S$3603,AF$1,0)</f>
        <v>#N/A</v>
      </c>
      <c r="AG619" s="79" t="e">
        <f>VLOOKUP($S619,'Grille de Tarif OQN'!$B$2:$S$3603,AG$1,0)</f>
        <v>#N/A</v>
      </c>
      <c r="AH619" s="79" t="e">
        <f>VLOOKUP($S619,'Grille de Tarif OQN'!$B$2:$S$3603,AH$1,0)</f>
        <v>#N/A</v>
      </c>
      <c r="AI619" s="79" t="e">
        <f>VLOOKUP($S619,'Grille de Tarif OQN'!$B$2:$S$3603,AI$1,0)</f>
        <v>#N/A</v>
      </c>
      <c r="AJ619" s="79" t="e">
        <f>VLOOKUP($S619,'Grille de Tarif OQN'!$B$2:$S$3603,AJ$1,0)</f>
        <v>#N/A</v>
      </c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72"/>
      <c r="AV619"/>
      <c r="AW619"/>
      <c r="AX619"/>
      <c r="AY619"/>
      <c r="AZ619" s="96">
        <f t="shared" si="197"/>
        <v>0</v>
      </c>
      <c r="BA619" s="24" t="e">
        <f t="shared" si="198"/>
        <v>#N/A</v>
      </c>
      <c r="BB619" s="24" t="e">
        <f t="shared" si="199"/>
        <v>#N/A</v>
      </c>
      <c r="BC619" s="24" t="e">
        <f t="shared" si="192"/>
        <v>#N/A</v>
      </c>
      <c r="BD619" s="24" t="e">
        <f t="shared" si="193"/>
        <v>#N/A</v>
      </c>
      <c r="BE619"/>
      <c r="BF619" t="e">
        <f t="shared" si="200"/>
        <v>#N/A</v>
      </c>
      <c r="BG619" t="str">
        <f t="shared" si="201"/>
        <v>HDJ</v>
      </c>
      <c r="BH619" s="20" t="e">
        <f t="shared" si="202"/>
        <v>#N/A</v>
      </c>
      <c r="BI619" s="20" t="e">
        <f t="shared" si="203"/>
        <v>#N/A</v>
      </c>
      <c r="BJ619" s="20" t="e">
        <f t="shared" si="204"/>
        <v>#N/A</v>
      </c>
      <c r="BK619" s="20" t="e">
        <f t="shared" si="205"/>
        <v>#N/A</v>
      </c>
      <c r="BL619" s="20" t="e">
        <f t="shared" si="206"/>
        <v>#N/A</v>
      </c>
      <c r="BM619" s="20" t="e">
        <f t="shared" si="194"/>
        <v>#N/A</v>
      </c>
      <c r="BN619" s="20" t="e">
        <f t="shared" si="207"/>
        <v>#N/A</v>
      </c>
    </row>
    <row r="620" spans="1:66">
      <c r="A620" s="92"/>
      <c r="B620" s="90"/>
      <c r="C620" s="90"/>
      <c r="D620" s="93"/>
      <c r="E620" s="93"/>
      <c r="F620" s="93"/>
      <c r="G620" s="93"/>
      <c r="H620" s="93"/>
      <c r="I620" s="93"/>
      <c r="J620" s="93"/>
      <c r="K620" s="93"/>
      <c r="L620" s="92"/>
      <c r="M620" s="93"/>
      <c r="N620" s="91">
        <f t="shared" si="188"/>
        <v>0</v>
      </c>
      <c r="O620" s="91" t="str">
        <f t="shared" si="189"/>
        <v/>
      </c>
      <c r="P620" s="91" t="str">
        <f t="shared" si="190"/>
        <v/>
      </c>
      <c r="Q620" s="91" t="str">
        <f t="shared" si="191"/>
        <v>HDJ</v>
      </c>
      <c r="R620" s="82"/>
      <c r="S620" s="95">
        <f t="shared" si="195"/>
        <v>0</v>
      </c>
      <c r="T620" s="95">
        <f t="shared" si="196"/>
        <v>0</v>
      </c>
      <c r="U620" s="79" t="e">
        <f>VLOOKUP($S620,'Grille de Tarif OQN'!$B$2:$S$3603,U$1,0)</f>
        <v>#N/A</v>
      </c>
      <c r="V620" s="79" t="e">
        <f>VLOOKUP($S620,'Grille de Tarif OQN'!$B$2:$S$3603,V$1,0)</f>
        <v>#N/A</v>
      </c>
      <c r="W620" s="79" t="e">
        <f>VLOOKUP($S620,'Grille de Tarif OQN'!$B$2:$S$3603,W$1,0)</f>
        <v>#N/A</v>
      </c>
      <c r="X620" s="79" t="e">
        <f>VLOOKUP($S620,'Grille de Tarif OQN'!$B$2:$S$3603,X$1,0)</f>
        <v>#N/A</v>
      </c>
      <c r="Y620" s="79" t="e">
        <f>VLOOKUP($S620,'Grille de Tarif OQN'!$B$2:$S$3603,Y$1,0)</f>
        <v>#N/A</v>
      </c>
      <c r="Z620" s="79" t="e">
        <f>VLOOKUP($S620,'Grille de Tarif OQN'!$B$2:$S$3603,Z$1,0)</f>
        <v>#N/A</v>
      </c>
      <c r="AA620" s="79" t="e">
        <f>VLOOKUP($S620,'Grille de Tarif OQN'!$B$2:$S$3603,AA$1,0)</f>
        <v>#N/A</v>
      </c>
      <c r="AB620" s="79" t="e">
        <f>VLOOKUP($S620,'Grille de Tarif OQN'!$B$2:$S$3603,AB$1,0)</f>
        <v>#N/A</v>
      </c>
      <c r="AC620" s="79" t="e">
        <f>VLOOKUP($S620,'Grille de Tarif OQN'!$B$2:$S$3603,AC$1,0)</f>
        <v>#N/A</v>
      </c>
      <c r="AD620" s="79" t="e">
        <f>VLOOKUP($S620,'Grille de Tarif OQN'!$B$2:$S$3603,AD$1,0)</f>
        <v>#N/A</v>
      </c>
      <c r="AE620" s="79" t="e">
        <f>VLOOKUP($S620,'Grille de Tarif OQN'!$B$2:$S$3603,AE$1,0)</f>
        <v>#N/A</v>
      </c>
      <c r="AF620" s="79" t="e">
        <f>VLOOKUP($S620,'Grille de Tarif OQN'!$B$2:$S$3603,AF$1,0)</f>
        <v>#N/A</v>
      </c>
      <c r="AG620" s="79" t="e">
        <f>VLOOKUP($S620,'Grille de Tarif OQN'!$B$2:$S$3603,AG$1,0)</f>
        <v>#N/A</v>
      </c>
      <c r="AH620" s="79" t="e">
        <f>VLOOKUP($S620,'Grille de Tarif OQN'!$B$2:$S$3603,AH$1,0)</f>
        <v>#N/A</v>
      </c>
      <c r="AI620" s="79" t="e">
        <f>VLOOKUP($S620,'Grille de Tarif OQN'!$B$2:$S$3603,AI$1,0)</f>
        <v>#N/A</v>
      </c>
      <c r="AJ620" s="79" t="e">
        <f>VLOOKUP($S620,'Grille de Tarif OQN'!$B$2:$S$3603,AJ$1,0)</f>
        <v>#N/A</v>
      </c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72"/>
      <c r="AV620"/>
      <c r="AW620"/>
      <c r="AX620"/>
      <c r="AY620"/>
      <c r="AZ620" s="96">
        <f t="shared" si="197"/>
        <v>0</v>
      </c>
      <c r="BA620" s="24" t="e">
        <f t="shared" si="198"/>
        <v>#N/A</v>
      </c>
      <c r="BB620" s="24" t="e">
        <f t="shared" si="199"/>
        <v>#N/A</v>
      </c>
      <c r="BC620" s="24" t="e">
        <f t="shared" si="192"/>
        <v>#N/A</v>
      </c>
      <c r="BD620" s="24" t="e">
        <f t="shared" si="193"/>
        <v>#N/A</v>
      </c>
      <c r="BE620"/>
      <c r="BF620" t="e">
        <f t="shared" si="200"/>
        <v>#N/A</v>
      </c>
      <c r="BG620" t="str">
        <f t="shared" si="201"/>
        <v>HDJ</v>
      </c>
      <c r="BH620" s="20" t="e">
        <f t="shared" si="202"/>
        <v>#N/A</v>
      </c>
      <c r="BI620" s="20" t="e">
        <f t="shared" si="203"/>
        <v>#N/A</v>
      </c>
      <c r="BJ620" s="20" t="e">
        <f t="shared" si="204"/>
        <v>#N/A</v>
      </c>
      <c r="BK620" s="20" t="e">
        <f t="shared" si="205"/>
        <v>#N/A</v>
      </c>
      <c r="BL620" s="20" t="e">
        <f t="shared" si="206"/>
        <v>#N/A</v>
      </c>
      <c r="BM620" s="20" t="e">
        <f t="shared" si="194"/>
        <v>#N/A</v>
      </c>
      <c r="BN620" s="20" t="e">
        <f t="shared" si="207"/>
        <v>#N/A</v>
      </c>
    </row>
    <row r="621" spans="1:66">
      <c r="A621" s="92"/>
      <c r="B621" s="90"/>
      <c r="C621" s="90"/>
      <c r="D621" s="93"/>
      <c r="E621" s="93"/>
      <c r="F621" s="93"/>
      <c r="G621" s="93"/>
      <c r="H621" s="93"/>
      <c r="I621" s="93"/>
      <c r="J621" s="93"/>
      <c r="K621" s="93"/>
      <c r="L621" s="92"/>
      <c r="M621" s="93"/>
      <c r="N621" s="91">
        <f t="shared" si="188"/>
        <v>0</v>
      </c>
      <c r="O621" s="91" t="str">
        <f t="shared" si="189"/>
        <v/>
      </c>
      <c r="P621" s="91" t="str">
        <f t="shared" si="190"/>
        <v/>
      </c>
      <c r="Q621" s="91" t="str">
        <f t="shared" si="191"/>
        <v>HDJ</v>
      </c>
      <c r="R621" s="82"/>
      <c r="S621" s="95">
        <f t="shared" si="195"/>
        <v>0</v>
      </c>
      <c r="T621" s="95">
        <f t="shared" si="196"/>
        <v>0</v>
      </c>
      <c r="U621" s="79" t="e">
        <f>VLOOKUP($S621,'Grille de Tarif OQN'!$B$2:$S$3603,U$1,0)</f>
        <v>#N/A</v>
      </c>
      <c r="V621" s="79" t="e">
        <f>VLOOKUP($S621,'Grille de Tarif OQN'!$B$2:$S$3603,V$1,0)</f>
        <v>#N/A</v>
      </c>
      <c r="W621" s="79" t="e">
        <f>VLOOKUP($S621,'Grille de Tarif OQN'!$B$2:$S$3603,W$1,0)</f>
        <v>#N/A</v>
      </c>
      <c r="X621" s="79" t="e">
        <f>VLOOKUP($S621,'Grille de Tarif OQN'!$B$2:$S$3603,X$1,0)</f>
        <v>#N/A</v>
      </c>
      <c r="Y621" s="79" t="e">
        <f>VLOOKUP($S621,'Grille de Tarif OQN'!$B$2:$S$3603,Y$1,0)</f>
        <v>#N/A</v>
      </c>
      <c r="Z621" s="79" t="e">
        <f>VLOOKUP($S621,'Grille de Tarif OQN'!$B$2:$S$3603,Z$1,0)</f>
        <v>#N/A</v>
      </c>
      <c r="AA621" s="79" t="e">
        <f>VLOOKUP($S621,'Grille de Tarif OQN'!$B$2:$S$3603,AA$1,0)</f>
        <v>#N/A</v>
      </c>
      <c r="AB621" s="79" t="e">
        <f>VLOOKUP($S621,'Grille de Tarif OQN'!$B$2:$S$3603,AB$1,0)</f>
        <v>#N/A</v>
      </c>
      <c r="AC621" s="79" t="e">
        <f>VLOOKUP($S621,'Grille de Tarif OQN'!$B$2:$S$3603,AC$1,0)</f>
        <v>#N/A</v>
      </c>
      <c r="AD621" s="79" t="e">
        <f>VLOOKUP($S621,'Grille de Tarif OQN'!$B$2:$S$3603,AD$1,0)</f>
        <v>#N/A</v>
      </c>
      <c r="AE621" s="79" t="e">
        <f>VLOOKUP($S621,'Grille de Tarif OQN'!$B$2:$S$3603,AE$1,0)</f>
        <v>#N/A</v>
      </c>
      <c r="AF621" s="79" t="e">
        <f>VLOOKUP($S621,'Grille de Tarif OQN'!$B$2:$S$3603,AF$1,0)</f>
        <v>#N/A</v>
      </c>
      <c r="AG621" s="79" t="e">
        <f>VLOOKUP($S621,'Grille de Tarif OQN'!$B$2:$S$3603,AG$1,0)</f>
        <v>#N/A</v>
      </c>
      <c r="AH621" s="79" t="e">
        <f>VLOOKUP($S621,'Grille de Tarif OQN'!$B$2:$S$3603,AH$1,0)</f>
        <v>#N/A</v>
      </c>
      <c r="AI621" s="79" t="e">
        <f>VLOOKUP($S621,'Grille de Tarif OQN'!$B$2:$S$3603,AI$1,0)</f>
        <v>#N/A</v>
      </c>
      <c r="AJ621" s="79" t="e">
        <f>VLOOKUP($S621,'Grille de Tarif OQN'!$B$2:$S$3603,AJ$1,0)</f>
        <v>#N/A</v>
      </c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72"/>
      <c r="AV621"/>
      <c r="AW621"/>
      <c r="AX621"/>
      <c r="AY621"/>
      <c r="AZ621" s="96">
        <f t="shared" si="197"/>
        <v>0</v>
      </c>
      <c r="BA621" s="24" t="e">
        <f t="shared" si="198"/>
        <v>#N/A</v>
      </c>
      <c r="BB621" s="24" t="e">
        <f t="shared" si="199"/>
        <v>#N/A</v>
      </c>
      <c r="BC621" s="24" t="e">
        <f t="shared" si="192"/>
        <v>#N/A</v>
      </c>
      <c r="BD621" s="24" t="e">
        <f t="shared" si="193"/>
        <v>#N/A</v>
      </c>
      <c r="BE621"/>
      <c r="BF621" t="e">
        <f t="shared" si="200"/>
        <v>#N/A</v>
      </c>
      <c r="BG621" t="str">
        <f t="shared" si="201"/>
        <v>HDJ</v>
      </c>
      <c r="BH621" s="20" t="e">
        <f t="shared" si="202"/>
        <v>#N/A</v>
      </c>
      <c r="BI621" s="20" t="e">
        <f t="shared" si="203"/>
        <v>#N/A</v>
      </c>
      <c r="BJ621" s="20" t="e">
        <f t="shared" si="204"/>
        <v>#N/A</v>
      </c>
      <c r="BK621" s="20" t="e">
        <f t="shared" si="205"/>
        <v>#N/A</v>
      </c>
      <c r="BL621" s="20" t="e">
        <f t="shared" si="206"/>
        <v>#N/A</v>
      </c>
      <c r="BM621" s="20" t="e">
        <f t="shared" si="194"/>
        <v>#N/A</v>
      </c>
      <c r="BN621" s="20" t="e">
        <f t="shared" si="207"/>
        <v>#N/A</v>
      </c>
    </row>
    <row r="622" spans="1:66">
      <c r="A622" s="92"/>
      <c r="B622" s="90"/>
      <c r="C622" s="90"/>
      <c r="D622" s="93"/>
      <c r="E622" s="93"/>
      <c r="F622" s="93"/>
      <c r="G622" s="93"/>
      <c r="H622" s="93"/>
      <c r="I622" s="93"/>
      <c r="J622" s="93"/>
      <c r="K622" s="93"/>
      <c r="L622" s="92"/>
      <c r="M622" s="93"/>
      <c r="N622" s="91">
        <f t="shared" si="188"/>
        <v>0</v>
      </c>
      <c r="O622" s="91" t="str">
        <f t="shared" si="189"/>
        <v/>
      </c>
      <c r="P622" s="91" t="str">
        <f t="shared" si="190"/>
        <v/>
      </c>
      <c r="Q622" s="91" t="str">
        <f t="shared" si="191"/>
        <v>HDJ</v>
      </c>
      <c r="R622" s="82"/>
      <c r="S622" s="95">
        <f t="shared" si="195"/>
        <v>0</v>
      </c>
      <c r="T622" s="95">
        <f t="shared" si="196"/>
        <v>0</v>
      </c>
      <c r="U622" s="79" t="e">
        <f>VLOOKUP($S622,'Grille de Tarif OQN'!$B$2:$S$3603,U$1,0)</f>
        <v>#N/A</v>
      </c>
      <c r="V622" s="79" t="e">
        <f>VLOOKUP($S622,'Grille de Tarif OQN'!$B$2:$S$3603,V$1,0)</f>
        <v>#N/A</v>
      </c>
      <c r="W622" s="79" t="e">
        <f>VLOOKUP($S622,'Grille de Tarif OQN'!$B$2:$S$3603,W$1,0)</f>
        <v>#N/A</v>
      </c>
      <c r="X622" s="79" t="e">
        <f>VLOOKUP($S622,'Grille de Tarif OQN'!$B$2:$S$3603,X$1,0)</f>
        <v>#N/A</v>
      </c>
      <c r="Y622" s="79" t="e">
        <f>VLOOKUP($S622,'Grille de Tarif OQN'!$B$2:$S$3603,Y$1,0)</f>
        <v>#N/A</v>
      </c>
      <c r="Z622" s="79" t="e">
        <f>VLOOKUP($S622,'Grille de Tarif OQN'!$B$2:$S$3603,Z$1,0)</f>
        <v>#N/A</v>
      </c>
      <c r="AA622" s="79" t="e">
        <f>VLOOKUP($S622,'Grille de Tarif OQN'!$B$2:$S$3603,AA$1,0)</f>
        <v>#N/A</v>
      </c>
      <c r="AB622" s="79" t="e">
        <f>VLOOKUP($S622,'Grille de Tarif OQN'!$B$2:$S$3603,AB$1,0)</f>
        <v>#N/A</v>
      </c>
      <c r="AC622" s="79" t="e">
        <f>VLOOKUP($S622,'Grille de Tarif OQN'!$B$2:$S$3603,AC$1,0)</f>
        <v>#N/A</v>
      </c>
      <c r="AD622" s="79" t="e">
        <f>VLOOKUP($S622,'Grille de Tarif OQN'!$B$2:$S$3603,AD$1,0)</f>
        <v>#N/A</v>
      </c>
      <c r="AE622" s="79" t="e">
        <f>VLOOKUP($S622,'Grille de Tarif OQN'!$B$2:$S$3603,AE$1,0)</f>
        <v>#N/A</v>
      </c>
      <c r="AF622" s="79" t="e">
        <f>VLOOKUP($S622,'Grille de Tarif OQN'!$B$2:$S$3603,AF$1,0)</f>
        <v>#N/A</v>
      </c>
      <c r="AG622" s="79" t="e">
        <f>VLOOKUP($S622,'Grille de Tarif OQN'!$B$2:$S$3603,AG$1,0)</f>
        <v>#N/A</v>
      </c>
      <c r="AH622" s="79" t="e">
        <f>VLOOKUP($S622,'Grille de Tarif OQN'!$B$2:$S$3603,AH$1,0)</f>
        <v>#N/A</v>
      </c>
      <c r="AI622" s="79" t="e">
        <f>VLOOKUP($S622,'Grille de Tarif OQN'!$B$2:$S$3603,AI$1,0)</f>
        <v>#N/A</v>
      </c>
      <c r="AJ622" s="79" t="e">
        <f>VLOOKUP($S622,'Grille de Tarif OQN'!$B$2:$S$3603,AJ$1,0)</f>
        <v>#N/A</v>
      </c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72"/>
      <c r="AV622"/>
      <c r="AW622"/>
      <c r="AX622"/>
      <c r="AY622"/>
      <c r="AZ622" s="96">
        <f t="shared" si="197"/>
        <v>0</v>
      </c>
      <c r="BA622" s="24" t="e">
        <f t="shared" si="198"/>
        <v>#N/A</v>
      </c>
      <c r="BB622" s="24" t="e">
        <f t="shared" si="199"/>
        <v>#N/A</v>
      </c>
      <c r="BC622" s="24" t="e">
        <f t="shared" si="192"/>
        <v>#N/A</v>
      </c>
      <c r="BD622" s="24" t="e">
        <f t="shared" si="193"/>
        <v>#N/A</v>
      </c>
      <c r="BE622"/>
      <c r="BF622" t="e">
        <f t="shared" si="200"/>
        <v>#N/A</v>
      </c>
      <c r="BG622" t="str">
        <f t="shared" si="201"/>
        <v>HDJ</v>
      </c>
      <c r="BH622" s="20" t="e">
        <f t="shared" si="202"/>
        <v>#N/A</v>
      </c>
      <c r="BI622" s="20" t="e">
        <f t="shared" si="203"/>
        <v>#N/A</v>
      </c>
      <c r="BJ622" s="20" t="e">
        <f t="shared" si="204"/>
        <v>#N/A</v>
      </c>
      <c r="BK622" s="20" t="e">
        <f t="shared" si="205"/>
        <v>#N/A</v>
      </c>
      <c r="BL622" s="20" t="e">
        <f t="shared" si="206"/>
        <v>#N/A</v>
      </c>
      <c r="BM622" s="20" t="e">
        <f t="shared" si="194"/>
        <v>#N/A</v>
      </c>
      <c r="BN622" s="20" t="e">
        <f t="shared" si="207"/>
        <v>#N/A</v>
      </c>
    </row>
    <row r="623" spans="1:66">
      <c r="A623" s="92"/>
      <c r="B623" s="90"/>
      <c r="C623" s="90"/>
      <c r="D623" s="93"/>
      <c r="E623" s="93"/>
      <c r="F623" s="93"/>
      <c r="G623" s="93"/>
      <c r="H623" s="93"/>
      <c r="I623" s="93"/>
      <c r="J623" s="93"/>
      <c r="K623" s="93"/>
      <c r="L623" s="92"/>
      <c r="M623" s="93"/>
      <c r="N623" s="91">
        <f t="shared" si="188"/>
        <v>0</v>
      </c>
      <c r="O623" s="91" t="str">
        <f t="shared" si="189"/>
        <v/>
      </c>
      <c r="P623" s="91" t="str">
        <f t="shared" si="190"/>
        <v/>
      </c>
      <c r="Q623" s="91" t="str">
        <f t="shared" si="191"/>
        <v>HDJ</v>
      </c>
      <c r="R623" s="82"/>
      <c r="S623" s="95">
        <f t="shared" si="195"/>
        <v>0</v>
      </c>
      <c r="T623" s="95">
        <f t="shared" si="196"/>
        <v>0</v>
      </c>
      <c r="U623" s="79" t="e">
        <f>VLOOKUP($S623,'Grille de Tarif OQN'!$B$2:$S$3603,U$1,0)</f>
        <v>#N/A</v>
      </c>
      <c r="V623" s="79" t="e">
        <f>VLOOKUP($S623,'Grille de Tarif OQN'!$B$2:$S$3603,V$1,0)</f>
        <v>#N/A</v>
      </c>
      <c r="W623" s="79" t="e">
        <f>VLOOKUP($S623,'Grille de Tarif OQN'!$B$2:$S$3603,W$1,0)</f>
        <v>#N/A</v>
      </c>
      <c r="X623" s="79" t="e">
        <f>VLOOKUP($S623,'Grille de Tarif OQN'!$B$2:$S$3603,X$1,0)</f>
        <v>#N/A</v>
      </c>
      <c r="Y623" s="79" t="e">
        <f>VLOOKUP($S623,'Grille de Tarif OQN'!$B$2:$S$3603,Y$1,0)</f>
        <v>#N/A</v>
      </c>
      <c r="Z623" s="79" t="e">
        <f>VLOOKUP($S623,'Grille de Tarif OQN'!$B$2:$S$3603,Z$1,0)</f>
        <v>#N/A</v>
      </c>
      <c r="AA623" s="79" t="e">
        <f>VLOOKUP($S623,'Grille de Tarif OQN'!$B$2:$S$3603,AA$1,0)</f>
        <v>#N/A</v>
      </c>
      <c r="AB623" s="79" t="e">
        <f>VLOOKUP($S623,'Grille de Tarif OQN'!$B$2:$S$3603,AB$1,0)</f>
        <v>#N/A</v>
      </c>
      <c r="AC623" s="79" t="e">
        <f>VLOOKUP($S623,'Grille de Tarif OQN'!$B$2:$S$3603,AC$1,0)</f>
        <v>#N/A</v>
      </c>
      <c r="AD623" s="79" t="e">
        <f>VLOOKUP($S623,'Grille de Tarif OQN'!$B$2:$S$3603,AD$1,0)</f>
        <v>#N/A</v>
      </c>
      <c r="AE623" s="79" t="e">
        <f>VLOOKUP($S623,'Grille de Tarif OQN'!$B$2:$S$3603,AE$1,0)</f>
        <v>#N/A</v>
      </c>
      <c r="AF623" s="79" t="e">
        <f>VLOOKUP($S623,'Grille de Tarif OQN'!$B$2:$S$3603,AF$1,0)</f>
        <v>#N/A</v>
      </c>
      <c r="AG623" s="79" t="e">
        <f>VLOOKUP($S623,'Grille de Tarif OQN'!$B$2:$S$3603,AG$1,0)</f>
        <v>#N/A</v>
      </c>
      <c r="AH623" s="79" t="e">
        <f>VLOOKUP($S623,'Grille de Tarif OQN'!$B$2:$S$3603,AH$1,0)</f>
        <v>#N/A</v>
      </c>
      <c r="AI623" s="79" t="e">
        <f>VLOOKUP($S623,'Grille de Tarif OQN'!$B$2:$S$3603,AI$1,0)</f>
        <v>#N/A</v>
      </c>
      <c r="AJ623" s="79" t="e">
        <f>VLOOKUP($S623,'Grille de Tarif OQN'!$B$2:$S$3603,AJ$1,0)</f>
        <v>#N/A</v>
      </c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72"/>
      <c r="AV623"/>
      <c r="AW623"/>
      <c r="AX623"/>
      <c r="AY623"/>
      <c r="AZ623" s="96">
        <f t="shared" si="197"/>
        <v>0</v>
      </c>
      <c r="BA623" s="24" t="e">
        <f t="shared" si="198"/>
        <v>#N/A</v>
      </c>
      <c r="BB623" s="24" t="e">
        <f t="shared" si="199"/>
        <v>#N/A</v>
      </c>
      <c r="BC623" s="24" t="e">
        <f t="shared" si="192"/>
        <v>#N/A</v>
      </c>
      <c r="BD623" s="24" t="e">
        <f t="shared" si="193"/>
        <v>#N/A</v>
      </c>
      <c r="BE623"/>
      <c r="BF623" t="e">
        <f t="shared" si="200"/>
        <v>#N/A</v>
      </c>
      <c r="BG623" t="str">
        <f t="shared" si="201"/>
        <v>HDJ</v>
      </c>
      <c r="BH623" s="20" t="e">
        <f t="shared" si="202"/>
        <v>#N/A</v>
      </c>
      <c r="BI623" s="20" t="e">
        <f t="shared" si="203"/>
        <v>#N/A</v>
      </c>
      <c r="BJ623" s="20" t="e">
        <f t="shared" si="204"/>
        <v>#N/A</v>
      </c>
      <c r="BK623" s="20" t="e">
        <f t="shared" si="205"/>
        <v>#N/A</v>
      </c>
      <c r="BL623" s="20" t="e">
        <f t="shared" si="206"/>
        <v>#N/A</v>
      </c>
      <c r="BM623" s="20" t="e">
        <f t="shared" si="194"/>
        <v>#N/A</v>
      </c>
      <c r="BN623" s="20" t="e">
        <f t="shared" si="207"/>
        <v>#N/A</v>
      </c>
    </row>
    <row r="624" spans="1:66">
      <c r="A624" s="92"/>
      <c r="B624" s="90"/>
      <c r="C624" s="90"/>
      <c r="D624" s="93"/>
      <c r="E624" s="93"/>
      <c r="F624" s="93"/>
      <c r="G624" s="93"/>
      <c r="H624" s="93"/>
      <c r="I624" s="93"/>
      <c r="J624" s="93"/>
      <c r="K624" s="93"/>
      <c r="L624" s="92"/>
      <c r="M624" s="93"/>
      <c r="N624" s="91">
        <f t="shared" si="188"/>
        <v>0</v>
      </c>
      <c r="O624" s="91" t="str">
        <f t="shared" si="189"/>
        <v/>
      </c>
      <c r="P624" s="91" t="str">
        <f t="shared" si="190"/>
        <v/>
      </c>
      <c r="Q624" s="91" t="str">
        <f t="shared" si="191"/>
        <v>HDJ</v>
      </c>
      <c r="R624" s="82"/>
      <c r="S624" s="95">
        <f t="shared" si="195"/>
        <v>0</v>
      </c>
      <c r="T624" s="95">
        <f t="shared" si="196"/>
        <v>0</v>
      </c>
      <c r="U624" s="79" t="e">
        <f>VLOOKUP($S624,'Grille de Tarif OQN'!$B$2:$S$3603,U$1,0)</f>
        <v>#N/A</v>
      </c>
      <c r="V624" s="79" t="e">
        <f>VLOOKUP($S624,'Grille de Tarif OQN'!$B$2:$S$3603,V$1,0)</f>
        <v>#N/A</v>
      </c>
      <c r="W624" s="79" t="e">
        <f>VLOOKUP($S624,'Grille de Tarif OQN'!$B$2:$S$3603,W$1,0)</f>
        <v>#N/A</v>
      </c>
      <c r="X624" s="79" t="e">
        <f>VLOOKUP($S624,'Grille de Tarif OQN'!$B$2:$S$3603,X$1,0)</f>
        <v>#N/A</v>
      </c>
      <c r="Y624" s="79" t="e">
        <f>VLOOKUP($S624,'Grille de Tarif OQN'!$B$2:$S$3603,Y$1,0)</f>
        <v>#N/A</v>
      </c>
      <c r="Z624" s="79" t="e">
        <f>VLOOKUP($S624,'Grille de Tarif OQN'!$B$2:$S$3603,Z$1,0)</f>
        <v>#N/A</v>
      </c>
      <c r="AA624" s="79" t="e">
        <f>VLOOKUP($S624,'Grille de Tarif OQN'!$B$2:$S$3603,AA$1,0)</f>
        <v>#N/A</v>
      </c>
      <c r="AB624" s="79" t="e">
        <f>VLOOKUP($S624,'Grille de Tarif OQN'!$B$2:$S$3603,AB$1,0)</f>
        <v>#N/A</v>
      </c>
      <c r="AC624" s="79" t="e">
        <f>VLOOKUP($S624,'Grille de Tarif OQN'!$B$2:$S$3603,AC$1,0)</f>
        <v>#N/A</v>
      </c>
      <c r="AD624" s="79" t="e">
        <f>VLOOKUP($S624,'Grille de Tarif OQN'!$B$2:$S$3603,AD$1,0)</f>
        <v>#N/A</v>
      </c>
      <c r="AE624" s="79" t="e">
        <f>VLOOKUP($S624,'Grille de Tarif OQN'!$B$2:$S$3603,AE$1,0)</f>
        <v>#N/A</v>
      </c>
      <c r="AF624" s="79" t="e">
        <f>VLOOKUP($S624,'Grille de Tarif OQN'!$B$2:$S$3603,AF$1,0)</f>
        <v>#N/A</v>
      </c>
      <c r="AG624" s="79" t="e">
        <f>VLOOKUP($S624,'Grille de Tarif OQN'!$B$2:$S$3603,AG$1,0)</f>
        <v>#N/A</v>
      </c>
      <c r="AH624" s="79" t="e">
        <f>VLOOKUP($S624,'Grille de Tarif OQN'!$B$2:$S$3603,AH$1,0)</f>
        <v>#N/A</v>
      </c>
      <c r="AI624" s="79" t="e">
        <f>VLOOKUP($S624,'Grille de Tarif OQN'!$B$2:$S$3603,AI$1,0)</f>
        <v>#N/A</v>
      </c>
      <c r="AJ624" s="79" t="e">
        <f>VLOOKUP($S624,'Grille de Tarif OQN'!$B$2:$S$3603,AJ$1,0)</f>
        <v>#N/A</v>
      </c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72"/>
      <c r="AV624"/>
      <c r="AW624"/>
      <c r="AX624"/>
      <c r="AY624"/>
      <c r="AZ624" s="96">
        <f t="shared" si="197"/>
        <v>0</v>
      </c>
      <c r="BA624" s="24" t="e">
        <f t="shared" si="198"/>
        <v>#N/A</v>
      </c>
      <c r="BB624" s="24" t="e">
        <f t="shared" si="199"/>
        <v>#N/A</v>
      </c>
      <c r="BC624" s="24" t="e">
        <f t="shared" si="192"/>
        <v>#N/A</v>
      </c>
      <c r="BD624" s="24" t="e">
        <f t="shared" si="193"/>
        <v>#N/A</v>
      </c>
      <c r="BE624"/>
      <c r="BF624" t="e">
        <f t="shared" si="200"/>
        <v>#N/A</v>
      </c>
      <c r="BG624" t="str">
        <f t="shared" si="201"/>
        <v>HDJ</v>
      </c>
      <c r="BH624" s="20" t="e">
        <f t="shared" si="202"/>
        <v>#N/A</v>
      </c>
      <c r="BI624" s="20" t="e">
        <f t="shared" si="203"/>
        <v>#N/A</v>
      </c>
      <c r="BJ624" s="20" t="e">
        <f t="shared" si="204"/>
        <v>#N/A</v>
      </c>
      <c r="BK624" s="20" t="e">
        <f t="shared" si="205"/>
        <v>#N/A</v>
      </c>
      <c r="BL624" s="20" t="e">
        <f t="shared" si="206"/>
        <v>#N/A</v>
      </c>
      <c r="BM624" s="20" t="e">
        <f t="shared" si="194"/>
        <v>#N/A</v>
      </c>
      <c r="BN624" s="20" t="e">
        <f t="shared" si="207"/>
        <v>#N/A</v>
      </c>
    </row>
    <row r="625" spans="1:66">
      <c r="A625" s="92"/>
      <c r="B625" s="90"/>
      <c r="C625" s="90"/>
      <c r="D625" s="93"/>
      <c r="E625" s="93"/>
      <c r="F625" s="93"/>
      <c r="G625" s="93"/>
      <c r="H625" s="93"/>
      <c r="I625" s="93"/>
      <c r="J625" s="93"/>
      <c r="K625" s="93"/>
      <c r="L625" s="92"/>
      <c r="M625" s="93"/>
      <c r="N625" s="91">
        <f t="shared" si="188"/>
        <v>0</v>
      </c>
      <c r="O625" s="91" t="str">
        <f t="shared" si="189"/>
        <v/>
      </c>
      <c r="P625" s="91" t="str">
        <f t="shared" si="190"/>
        <v/>
      </c>
      <c r="Q625" s="91" t="str">
        <f t="shared" si="191"/>
        <v>HDJ</v>
      </c>
      <c r="R625" s="82"/>
      <c r="S625" s="95">
        <f t="shared" si="195"/>
        <v>0</v>
      </c>
      <c r="T625" s="95">
        <f t="shared" si="196"/>
        <v>0</v>
      </c>
      <c r="U625" s="79" t="e">
        <f>VLOOKUP($S625,'Grille de Tarif OQN'!$B$2:$S$3603,U$1,0)</f>
        <v>#N/A</v>
      </c>
      <c r="V625" s="79" t="e">
        <f>VLOOKUP($S625,'Grille de Tarif OQN'!$B$2:$S$3603,V$1,0)</f>
        <v>#N/A</v>
      </c>
      <c r="W625" s="79" t="e">
        <f>VLOOKUP($S625,'Grille de Tarif OQN'!$B$2:$S$3603,W$1,0)</f>
        <v>#N/A</v>
      </c>
      <c r="X625" s="79" t="e">
        <f>VLOOKUP($S625,'Grille de Tarif OQN'!$B$2:$S$3603,X$1,0)</f>
        <v>#N/A</v>
      </c>
      <c r="Y625" s="79" t="e">
        <f>VLOOKUP($S625,'Grille de Tarif OQN'!$B$2:$S$3603,Y$1,0)</f>
        <v>#N/A</v>
      </c>
      <c r="Z625" s="79" t="e">
        <f>VLOOKUP($S625,'Grille de Tarif OQN'!$B$2:$S$3603,Z$1,0)</f>
        <v>#N/A</v>
      </c>
      <c r="AA625" s="79" t="e">
        <f>VLOOKUP($S625,'Grille de Tarif OQN'!$B$2:$S$3603,AA$1,0)</f>
        <v>#N/A</v>
      </c>
      <c r="AB625" s="79" t="e">
        <f>VLOOKUP($S625,'Grille de Tarif OQN'!$B$2:$S$3603,AB$1,0)</f>
        <v>#N/A</v>
      </c>
      <c r="AC625" s="79" t="e">
        <f>VLOOKUP($S625,'Grille de Tarif OQN'!$B$2:$S$3603,AC$1,0)</f>
        <v>#N/A</v>
      </c>
      <c r="AD625" s="79" t="e">
        <f>VLOOKUP($S625,'Grille de Tarif OQN'!$B$2:$S$3603,AD$1,0)</f>
        <v>#N/A</v>
      </c>
      <c r="AE625" s="79" t="e">
        <f>VLOOKUP($S625,'Grille de Tarif OQN'!$B$2:$S$3603,AE$1,0)</f>
        <v>#N/A</v>
      </c>
      <c r="AF625" s="79" t="e">
        <f>VLOOKUP($S625,'Grille de Tarif OQN'!$B$2:$S$3603,AF$1,0)</f>
        <v>#N/A</v>
      </c>
      <c r="AG625" s="79" t="e">
        <f>VLOOKUP($S625,'Grille de Tarif OQN'!$B$2:$S$3603,AG$1,0)</f>
        <v>#N/A</v>
      </c>
      <c r="AH625" s="79" t="e">
        <f>VLOOKUP($S625,'Grille de Tarif OQN'!$B$2:$S$3603,AH$1,0)</f>
        <v>#N/A</v>
      </c>
      <c r="AI625" s="79" t="e">
        <f>VLOOKUP($S625,'Grille de Tarif OQN'!$B$2:$S$3603,AI$1,0)</f>
        <v>#N/A</v>
      </c>
      <c r="AJ625" s="79" t="e">
        <f>VLOOKUP($S625,'Grille de Tarif OQN'!$B$2:$S$3603,AJ$1,0)</f>
        <v>#N/A</v>
      </c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72"/>
      <c r="AV625"/>
      <c r="AW625"/>
      <c r="AX625"/>
      <c r="AY625"/>
      <c r="AZ625" s="96">
        <f t="shared" si="197"/>
        <v>0</v>
      </c>
      <c r="BA625" s="24" t="e">
        <f t="shared" si="198"/>
        <v>#N/A</v>
      </c>
      <c r="BB625" s="24" t="e">
        <f t="shared" si="199"/>
        <v>#N/A</v>
      </c>
      <c r="BC625" s="24" t="e">
        <f t="shared" si="192"/>
        <v>#N/A</v>
      </c>
      <c r="BD625" s="24" t="e">
        <f t="shared" si="193"/>
        <v>#N/A</v>
      </c>
      <c r="BE625"/>
      <c r="BF625" t="e">
        <f t="shared" si="200"/>
        <v>#N/A</v>
      </c>
      <c r="BG625" t="str">
        <f t="shared" si="201"/>
        <v>HDJ</v>
      </c>
      <c r="BH625" s="20" t="e">
        <f t="shared" si="202"/>
        <v>#N/A</v>
      </c>
      <c r="BI625" s="20" t="e">
        <f t="shared" si="203"/>
        <v>#N/A</v>
      </c>
      <c r="BJ625" s="20" t="e">
        <f t="shared" si="204"/>
        <v>#N/A</v>
      </c>
      <c r="BK625" s="20" t="e">
        <f t="shared" si="205"/>
        <v>#N/A</v>
      </c>
      <c r="BL625" s="20" t="e">
        <f t="shared" si="206"/>
        <v>#N/A</v>
      </c>
      <c r="BM625" s="20" t="e">
        <f t="shared" si="194"/>
        <v>#N/A</v>
      </c>
      <c r="BN625" s="20" t="e">
        <f t="shared" si="207"/>
        <v>#N/A</v>
      </c>
    </row>
    <row r="626" spans="1:66">
      <c r="A626" s="92"/>
      <c r="B626" s="90"/>
      <c r="C626" s="90"/>
      <c r="D626" s="93"/>
      <c r="E626" s="93"/>
      <c r="F626" s="93"/>
      <c r="G626" s="93"/>
      <c r="H626" s="93"/>
      <c r="I626" s="93"/>
      <c r="J626" s="93"/>
      <c r="K626" s="93"/>
      <c r="L626" s="92"/>
      <c r="M626" s="93"/>
      <c r="N626" s="91">
        <f t="shared" si="188"/>
        <v>0</v>
      </c>
      <c r="O626" s="91" t="str">
        <f t="shared" si="189"/>
        <v/>
      </c>
      <c r="P626" s="91" t="str">
        <f t="shared" si="190"/>
        <v/>
      </c>
      <c r="Q626" s="91" t="str">
        <f t="shared" si="191"/>
        <v>HDJ</v>
      </c>
      <c r="R626" s="82"/>
      <c r="S626" s="95">
        <f t="shared" si="195"/>
        <v>0</v>
      </c>
      <c r="T626" s="95">
        <f t="shared" si="196"/>
        <v>0</v>
      </c>
      <c r="U626" s="79" t="e">
        <f>VLOOKUP($S626,'Grille de Tarif OQN'!$B$2:$S$3603,U$1,0)</f>
        <v>#N/A</v>
      </c>
      <c r="V626" s="79" t="e">
        <f>VLOOKUP($S626,'Grille de Tarif OQN'!$B$2:$S$3603,V$1,0)</f>
        <v>#N/A</v>
      </c>
      <c r="W626" s="79" t="e">
        <f>VLOOKUP($S626,'Grille de Tarif OQN'!$B$2:$S$3603,W$1,0)</f>
        <v>#N/A</v>
      </c>
      <c r="X626" s="79" t="e">
        <f>VLOOKUP($S626,'Grille de Tarif OQN'!$B$2:$S$3603,X$1,0)</f>
        <v>#N/A</v>
      </c>
      <c r="Y626" s="79" t="e">
        <f>VLOOKUP($S626,'Grille de Tarif OQN'!$B$2:$S$3603,Y$1,0)</f>
        <v>#N/A</v>
      </c>
      <c r="Z626" s="79" t="e">
        <f>VLOOKUP($S626,'Grille de Tarif OQN'!$B$2:$S$3603,Z$1,0)</f>
        <v>#N/A</v>
      </c>
      <c r="AA626" s="79" t="e">
        <f>VLOOKUP($S626,'Grille de Tarif OQN'!$B$2:$S$3603,AA$1,0)</f>
        <v>#N/A</v>
      </c>
      <c r="AB626" s="79" t="e">
        <f>VLOOKUP($S626,'Grille de Tarif OQN'!$B$2:$S$3603,AB$1,0)</f>
        <v>#N/A</v>
      </c>
      <c r="AC626" s="79" t="e">
        <f>VLOOKUP($S626,'Grille de Tarif OQN'!$B$2:$S$3603,AC$1,0)</f>
        <v>#N/A</v>
      </c>
      <c r="AD626" s="79" t="e">
        <f>VLOOKUP($S626,'Grille de Tarif OQN'!$B$2:$S$3603,AD$1,0)</f>
        <v>#N/A</v>
      </c>
      <c r="AE626" s="79" t="e">
        <f>VLOOKUP($S626,'Grille de Tarif OQN'!$B$2:$S$3603,AE$1,0)</f>
        <v>#N/A</v>
      </c>
      <c r="AF626" s="79" t="e">
        <f>VLOOKUP($S626,'Grille de Tarif OQN'!$B$2:$S$3603,AF$1,0)</f>
        <v>#N/A</v>
      </c>
      <c r="AG626" s="79" t="e">
        <f>VLOOKUP($S626,'Grille de Tarif OQN'!$B$2:$S$3603,AG$1,0)</f>
        <v>#N/A</v>
      </c>
      <c r="AH626" s="79" t="e">
        <f>VLOOKUP($S626,'Grille de Tarif OQN'!$B$2:$S$3603,AH$1,0)</f>
        <v>#N/A</v>
      </c>
      <c r="AI626" s="79" t="e">
        <f>VLOOKUP($S626,'Grille de Tarif OQN'!$B$2:$S$3603,AI$1,0)</f>
        <v>#N/A</v>
      </c>
      <c r="AJ626" s="79" t="e">
        <f>VLOOKUP($S626,'Grille de Tarif OQN'!$B$2:$S$3603,AJ$1,0)</f>
        <v>#N/A</v>
      </c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72"/>
      <c r="AV626"/>
      <c r="AW626"/>
      <c r="AX626"/>
      <c r="AY626"/>
      <c r="AZ626" s="96">
        <f t="shared" si="197"/>
        <v>0</v>
      </c>
      <c r="BA626" s="24" t="e">
        <f t="shared" si="198"/>
        <v>#N/A</v>
      </c>
      <c r="BB626" s="24" t="e">
        <f t="shared" si="199"/>
        <v>#N/A</v>
      </c>
      <c r="BC626" s="24" t="e">
        <f t="shared" si="192"/>
        <v>#N/A</v>
      </c>
      <c r="BD626" s="24" t="e">
        <f t="shared" si="193"/>
        <v>#N/A</v>
      </c>
      <c r="BE626"/>
      <c r="BF626" t="e">
        <f t="shared" si="200"/>
        <v>#N/A</v>
      </c>
      <c r="BG626" t="str">
        <f t="shared" si="201"/>
        <v>HDJ</v>
      </c>
      <c r="BH626" s="20" t="e">
        <f t="shared" si="202"/>
        <v>#N/A</v>
      </c>
      <c r="BI626" s="20" t="e">
        <f t="shared" si="203"/>
        <v>#N/A</v>
      </c>
      <c r="BJ626" s="20" t="e">
        <f t="shared" si="204"/>
        <v>#N/A</v>
      </c>
      <c r="BK626" s="20" t="e">
        <f t="shared" si="205"/>
        <v>#N/A</v>
      </c>
      <c r="BL626" s="20" t="e">
        <f t="shared" si="206"/>
        <v>#N/A</v>
      </c>
      <c r="BM626" s="20" t="e">
        <f t="shared" si="194"/>
        <v>#N/A</v>
      </c>
      <c r="BN626" s="20" t="e">
        <f t="shared" si="207"/>
        <v>#N/A</v>
      </c>
    </row>
    <row r="627" spans="1:66">
      <c r="A627" s="92"/>
      <c r="B627" s="90"/>
      <c r="C627" s="90"/>
      <c r="D627" s="93"/>
      <c r="E627" s="93"/>
      <c r="F627" s="93"/>
      <c r="G627" s="93"/>
      <c r="H627" s="93"/>
      <c r="I627" s="93"/>
      <c r="J627" s="93"/>
      <c r="K627" s="93"/>
      <c r="L627" s="92"/>
      <c r="M627" s="93"/>
      <c r="N627" s="91">
        <f t="shared" si="188"/>
        <v>0</v>
      </c>
      <c r="O627" s="91" t="str">
        <f t="shared" si="189"/>
        <v/>
      </c>
      <c r="P627" s="91" t="str">
        <f t="shared" si="190"/>
        <v/>
      </c>
      <c r="Q627" s="91" t="str">
        <f t="shared" si="191"/>
        <v>HDJ</v>
      </c>
      <c r="R627" s="82"/>
      <c r="S627" s="95">
        <f t="shared" si="195"/>
        <v>0</v>
      </c>
      <c r="T627" s="95">
        <f t="shared" si="196"/>
        <v>0</v>
      </c>
      <c r="U627" s="79" t="e">
        <f>VLOOKUP($S627,'Grille de Tarif OQN'!$B$2:$S$3603,U$1,0)</f>
        <v>#N/A</v>
      </c>
      <c r="V627" s="79" t="e">
        <f>VLOOKUP($S627,'Grille de Tarif OQN'!$B$2:$S$3603,V$1,0)</f>
        <v>#N/A</v>
      </c>
      <c r="W627" s="79" t="e">
        <f>VLOOKUP($S627,'Grille de Tarif OQN'!$B$2:$S$3603,W$1,0)</f>
        <v>#N/A</v>
      </c>
      <c r="X627" s="79" t="e">
        <f>VLOOKUP($S627,'Grille de Tarif OQN'!$B$2:$S$3603,X$1,0)</f>
        <v>#N/A</v>
      </c>
      <c r="Y627" s="79" t="e">
        <f>VLOOKUP($S627,'Grille de Tarif OQN'!$B$2:$S$3603,Y$1,0)</f>
        <v>#N/A</v>
      </c>
      <c r="Z627" s="79" t="e">
        <f>VLOOKUP($S627,'Grille de Tarif OQN'!$B$2:$S$3603,Z$1,0)</f>
        <v>#N/A</v>
      </c>
      <c r="AA627" s="79" t="e">
        <f>VLOOKUP($S627,'Grille de Tarif OQN'!$B$2:$S$3603,AA$1,0)</f>
        <v>#N/A</v>
      </c>
      <c r="AB627" s="79" t="e">
        <f>VLOOKUP($S627,'Grille de Tarif OQN'!$B$2:$S$3603,AB$1,0)</f>
        <v>#N/A</v>
      </c>
      <c r="AC627" s="79" t="e">
        <f>VLOOKUP($S627,'Grille de Tarif OQN'!$B$2:$S$3603,AC$1,0)</f>
        <v>#N/A</v>
      </c>
      <c r="AD627" s="79" t="e">
        <f>VLOOKUP($S627,'Grille de Tarif OQN'!$B$2:$S$3603,AD$1,0)</f>
        <v>#N/A</v>
      </c>
      <c r="AE627" s="79" t="e">
        <f>VLOOKUP($S627,'Grille de Tarif OQN'!$B$2:$S$3603,AE$1,0)</f>
        <v>#N/A</v>
      </c>
      <c r="AF627" s="79" t="e">
        <f>VLOOKUP($S627,'Grille de Tarif OQN'!$B$2:$S$3603,AF$1,0)</f>
        <v>#N/A</v>
      </c>
      <c r="AG627" s="79" t="e">
        <f>VLOOKUP($S627,'Grille de Tarif OQN'!$B$2:$S$3603,AG$1,0)</f>
        <v>#N/A</v>
      </c>
      <c r="AH627" s="79" t="e">
        <f>VLOOKUP($S627,'Grille de Tarif OQN'!$B$2:$S$3603,AH$1,0)</f>
        <v>#N/A</v>
      </c>
      <c r="AI627" s="79" t="e">
        <f>VLOOKUP($S627,'Grille de Tarif OQN'!$B$2:$S$3603,AI$1,0)</f>
        <v>#N/A</v>
      </c>
      <c r="AJ627" s="79" t="e">
        <f>VLOOKUP($S627,'Grille de Tarif OQN'!$B$2:$S$3603,AJ$1,0)</f>
        <v>#N/A</v>
      </c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72"/>
      <c r="AV627"/>
      <c r="AW627"/>
      <c r="AX627"/>
      <c r="AY627"/>
      <c r="AZ627" s="96">
        <f t="shared" si="197"/>
        <v>0</v>
      </c>
      <c r="BA627" s="24" t="e">
        <f t="shared" si="198"/>
        <v>#N/A</v>
      </c>
      <c r="BB627" s="24" t="e">
        <f t="shared" si="199"/>
        <v>#N/A</v>
      </c>
      <c r="BC627" s="24" t="e">
        <f t="shared" si="192"/>
        <v>#N/A</v>
      </c>
      <c r="BD627" s="24" t="e">
        <f t="shared" si="193"/>
        <v>#N/A</v>
      </c>
      <c r="BE627"/>
      <c r="BF627" t="e">
        <f t="shared" si="200"/>
        <v>#N/A</v>
      </c>
      <c r="BG627" t="str">
        <f t="shared" si="201"/>
        <v>HDJ</v>
      </c>
      <c r="BH627" s="20" t="e">
        <f t="shared" si="202"/>
        <v>#N/A</v>
      </c>
      <c r="BI627" s="20" t="e">
        <f t="shared" si="203"/>
        <v>#N/A</v>
      </c>
      <c r="BJ627" s="20" t="e">
        <f t="shared" si="204"/>
        <v>#N/A</v>
      </c>
      <c r="BK627" s="20" t="e">
        <f t="shared" si="205"/>
        <v>#N/A</v>
      </c>
      <c r="BL627" s="20" t="e">
        <f t="shared" si="206"/>
        <v>#N/A</v>
      </c>
      <c r="BM627" s="20" t="e">
        <f t="shared" si="194"/>
        <v>#N/A</v>
      </c>
      <c r="BN627" s="20" t="e">
        <f t="shared" si="207"/>
        <v>#N/A</v>
      </c>
    </row>
    <row r="628" spans="1:66">
      <c r="A628" s="92"/>
      <c r="B628" s="90"/>
      <c r="C628" s="90"/>
      <c r="D628" s="93"/>
      <c r="E628" s="93"/>
      <c r="F628" s="93"/>
      <c r="G628" s="93"/>
      <c r="H628" s="93"/>
      <c r="I628" s="93"/>
      <c r="J628" s="93"/>
      <c r="K628" s="93"/>
      <c r="L628" s="92"/>
      <c r="M628" s="93"/>
      <c r="N628" s="91">
        <f t="shared" si="188"/>
        <v>0</v>
      </c>
      <c r="O628" s="91" t="str">
        <f t="shared" si="189"/>
        <v/>
      </c>
      <c r="P628" s="91" t="str">
        <f t="shared" si="190"/>
        <v/>
      </c>
      <c r="Q628" s="91" t="str">
        <f t="shared" si="191"/>
        <v>HDJ</v>
      </c>
      <c r="R628" s="82"/>
      <c r="S628" s="95">
        <f t="shared" si="195"/>
        <v>0</v>
      </c>
      <c r="T628" s="95">
        <f t="shared" si="196"/>
        <v>0</v>
      </c>
      <c r="U628" s="79" t="e">
        <f>VLOOKUP($S628,'Grille de Tarif OQN'!$B$2:$S$3603,U$1,0)</f>
        <v>#N/A</v>
      </c>
      <c r="V628" s="79" t="e">
        <f>VLOOKUP($S628,'Grille de Tarif OQN'!$B$2:$S$3603,V$1,0)</f>
        <v>#N/A</v>
      </c>
      <c r="W628" s="79" t="e">
        <f>VLOOKUP($S628,'Grille de Tarif OQN'!$B$2:$S$3603,W$1,0)</f>
        <v>#N/A</v>
      </c>
      <c r="X628" s="79" t="e">
        <f>VLOOKUP($S628,'Grille de Tarif OQN'!$B$2:$S$3603,X$1,0)</f>
        <v>#N/A</v>
      </c>
      <c r="Y628" s="79" t="e">
        <f>VLOOKUP($S628,'Grille de Tarif OQN'!$B$2:$S$3603,Y$1,0)</f>
        <v>#N/A</v>
      </c>
      <c r="Z628" s="79" t="e">
        <f>VLOOKUP($S628,'Grille de Tarif OQN'!$B$2:$S$3603,Z$1,0)</f>
        <v>#N/A</v>
      </c>
      <c r="AA628" s="79" t="e">
        <f>VLOOKUP($S628,'Grille de Tarif OQN'!$B$2:$S$3603,AA$1,0)</f>
        <v>#N/A</v>
      </c>
      <c r="AB628" s="79" t="e">
        <f>VLOOKUP($S628,'Grille de Tarif OQN'!$B$2:$S$3603,AB$1,0)</f>
        <v>#N/A</v>
      </c>
      <c r="AC628" s="79" t="e">
        <f>VLOOKUP($S628,'Grille de Tarif OQN'!$B$2:$S$3603,AC$1,0)</f>
        <v>#N/A</v>
      </c>
      <c r="AD628" s="79" t="e">
        <f>VLOOKUP($S628,'Grille de Tarif OQN'!$B$2:$S$3603,AD$1,0)</f>
        <v>#N/A</v>
      </c>
      <c r="AE628" s="79" t="e">
        <f>VLOOKUP($S628,'Grille de Tarif OQN'!$B$2:$S$3603,AE$1,0)</f>
        <v>#N/A</v>
      </c>
      <c r="AF628" s="79" t="e">
        <f>VLOOKUP($S628,'Grille de Tarif OQN'!$B$2:$S$3603,AF$1,0)</f>
        <v>#N/A</v>
      </c>
      <c r="AG628" s="79" t="e">
        <f>VLOOKUP($S628,'Grille de Tarif OQN'!$B$2:$S$3603,AG$1,0)</f>
        <v>#N/A</v>
      </c>
      <c r="AH628" s="79" t="e">
        <f>VLOOKUP($S628,'Grille de Tarif OQN'!$B$2:$S$3603,AH$1,0)</f>
        <v>#N/A</v>
      </c>
      <c r="AI628" s="79" t="e">
        <f>VLOOKUP($S628,'Grille de Tarif OQN'!$B$2:$S$3603,AI$1,0)</f>
        <v>#N/A</v>
      </c>
      <c r="AJ628" s="79" t="e">
        <f>VLOOKUP($S628,'Grille de Tarif OQN'!$B$2:$S$3603,AJ$1,0)</f>
        <v>#N/A</v>
      </c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72"/>
      <c r="AV628"/>
      <c r="AW628"/>
      <c r="AX628"/>
      <c r="AY628"/>
      <c r="AZ628" s="96">
        <f t="shared" si="197"/>
        <v>0</v>
      </c>
      <c r="BA628" s="24" t="e">
        <f t="shared" si="198"/>
        <v>#N/A</v>
      </c>
      <c r="BB628" s="24" t="e">
        <f t="shared" si="199"/>
        <v>#N/A</v>
      </c>
      <c r="BC628" s="24" t="e">
        <f t="shared" si="192"/>
        <v>#N/A</v>
      </c>
      <c r="BD628" s="24" t="e">
        <f t="shared" si="193"/>
        <v>#N/A</v>
      </c>
      <c r="BE628"/>
      <c r="BF628" t="e">
        <f t="shared" si="200"/>
        <v>#N/A</v>
      </c>
      <c r="BG628" t="str">
        <f t="shared" si="201"/>
        <v>HDJ</v>
      </c>
      <c r="BH628" s="20" t="e">
        <f t="shared" si="202"/>
        <v>#N/A</v>
      </c>
      <c r="BI628" s="20" t="e">
        <f t="shared" si="203"/>
        <v>#N/A</v>
      </c>
      <c r="BJ628" s="20" t="e">
        <f t="shared" si="204"/>
        <v>#N/A</v>
      </c>
      <c r="BK628" s="20" t="e">
        <f t="shared" si="205"/>
        <v>#N/A</v>
      </c>
      <c r="BL628" s="20" t="e">
        <f t="shared" si="206"/>
        <v>#N/A</v>
      </c>
      <c r="BM628" s="20" t="e">
        <f t="shared" si="194"/>
        <v>#N/A</v>
      </c>
      <c r="BN628" s="20" t="e">
        <f t="shared" si="207"/>
        <v>#N/A</v>
      </c>
    </row>
    <row r="629" spans="1:66">
      <c r="A629" s="92"/>
      <c r="B629" s="90"/>
      <c r="C629" s="90"/>
      <c r="D629" s="93"/>
      <c r="E629" s="93"/>
      <c r="F629" s="93"/>
      <c r="G629" s="93"/>
      <c r="H629" s="93"/>
      <c r="I629" s="93"/>
      <c r="J629" s="93"/>
      <c r="K629" s="93"/>
      <c r="L629" s="92"/>
      <c r="M629" s="93"/>
      <c r="N629" s="91">
        <f t="shared" si="188"/>
        <v>0</v>
      </c>
      <c r="O629" s="91" t="str">
        <f t="shared" si="189"/>
        <v/>
      </c>
      <c r="P629" s="91" t="str">
        <f t="shared" si="190"/>
        <v/>
      </c>
      <c r="Q629" s="91" t="str">
        <f t="shared" si="191"/>
        <v>HDJ</v>
      </c>
      <c r="R629" s="82"/>
      <c r="S629" s="95">
        <f t="shared" si="195"/>
        <v>0</v>
      </c>
      <c r="T629" s="95">
        <f t="shared" si="196"/>
        <v>0</v>
      </c>
      <c r="U629" s="79" t="e">
        <f>VLOOKUP($S629,'Grille de Tarif OQN'!$B$2:$S$3603,U$1,0)</f>
        <v>#N/A</v>
      </c>
      <c r="V629" s="79" t="e">
        <f>VLOOKUP($S629,'Grille de Tarif OQN'!$B$2:$S$3603,V$1,0)</f>
        <v>#N/A</v>
      </c>
      <c r="W629" s="79" t="e">
        <f>VLOOKUP($S629,'Grille de Tarif OQN'!$B$2:$S$3603,W$1,0)</f>
        <v>#N/A</v>
      </c>
      <c r="X629" s="79" t="e">
        <f>VLOOKUP($S629,'Grille de Tarif OQN'!$B$2:$S$3603,X$1,0)</f>
        <v>#N/A</v>
      </c>
      <c r="Y629" s="79" t="e">
        <f>VLOOKUP($S629,'Grille de Tarif OQN'!$B$2:$S$3603,Y$1,0)</f>
        <v>#N/A</v>
      </c>
      <c r="Z629" s="79" t="e">
        <f>VLOOKUP($S629,'Grille de Tarif OQN'!$B$2:$S$3603,Z$1,0)</f>
        <v>#N/A</v>
      </c>
      <c r="AA629" s="79" t="e">
        <f>VLOOKUP($S629,'Grille de Tarif OQN'!$B$2:$S$3603,AA$1,0)</f>
        <v>#N/A</v>
      </c>
      <c r="AB629" s="79" t="e">
        <f>VLOOKUP($S629,'Grille de Tarif OQN'!$B$2:$S$3603,AB$1,0)</f>
        <v>#N/A</v>
      </c>
      <c r="AC629" s="79" t="e">
        <f>VLOOKUP($S629,'Grille de Tarif OQN'!$B$2:$S$3603,AC$1,0)</f>
        <v>#N/A</v>
      </c>
      <c r="AD629" s="79" t="e">
        <f>VLOOKUP($S629,'Grille de Tarif OQN'!$B$2:$S$3603,AD$1,0)</f>
        <v>#N/A</v>
      </c>
      <c r="AE629" s="79" t="e">
        <f>VLOOKUP($S629,'Grille de Tarif OQN'!$B$2:$S$3603,AE$1,0)</f>
        <v>#N/A</v>
      </c>
      <c r="AF629" s="79" t="e">
        <f>VLOOKUP($S629,'Grille de Tarif OQN'!$B$2:$S$3603,AF$1,0)</f>
        <v>#N/A</v>
      </c>
      <c r="AG629" s="79" t="e">
        <f>VLOOKUP($S629,'Grille de Tarif OQN'!$B$2:$S$3603,AG$1,0)</f>
        <v>#N/A</v>
      </c>
      <c r="AH629" s="79" t="e">
        <f>VLOOKUP($S629,'Grille de Tarif OQN'!$B$2:$S$3603,AH$1,0)</f>
        <v>#N/A</v>
      </c>
      <c r="AI629" s="79" t="e">
        <f>VLOOKUP($S629,'Grille de Tarif OQN'!$B$2:$S$3603,AI$1,0)</f>
        <v>#N/A</v>
      </c>
      <c r="AJ629" s="79" t="e">
        <f>VLOOKUP($S629,'Grille de Tarif OQN'!$B$2:$S$3603,AJ$1,0)</f>
        <v>#N/A</v>
      </c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72"/>
      <c r="AV629"/>
      <c r="AW629"/>
      <c r="AX629"/>
      <c r="AY629"/>
      <c r="AZ629" s="96">
        <f t="shared" si="197"/>
        <v>0</v>
      </c>
      <c r="BA629" s="24" t="e">
        <f t="shared" si="198"/>
        <v>#N/A</v>
      </c>
      <c r="BB629" s="24" t="e">
        <f t="shared" si="199"/>
        <v>#N/A</v>
      </c>
      <c r="BC629" s="24" t="e">
        <f t="shared" si="192"/>
        <v>#N/A</v>
      </c>
      <c r="BD629" s="24" t="e">
        <f t="shared" si="193"/>
        <v>#N/A</v>
      </c>
      <c r="BE629"/>
      <c r="BF629" t="e">
        <f t="shared" si="200"/>
        <v>#N/A</v>
      </c>
      <c r="BG629" t="str">
        <f t="shared" si="201"/>
        <v>HDJ</v>
      </c>
      <c r="BH629" s="20" t="e">
        <f t="shared" si="202"/>
        <v>#N/A</v>
      </c>
      <c r="BI629" s="20" t="e">
        <f t="shared" si="203"/>
        <v>#N/A</v>
      </c>
      <c r="BJ629" s="20" t="e">
        <f t="shared" si="204"/>
        <v>#N/A</v>
      </c>
      <c r="BK629" s="20" t="e">
        <f t="shared" si="205"/>
        <v>#N/A</v>
      </c>
      <c r="BL629" s="20" t="e">
        <f t="shared" si="206"/>
        <v>#N/A</v>
      </c>
      <c r="BM629" s="20" t="e">
        <f t="shared" si="194"/>
        <v>#N/A</v>
      </c>
      <c r="BN629" s="20" t="e">
        <f t="shared" si="207"/>
        <v>#N/A</v>
      </c>
    </row>
    <row r="630" spans="1:66">
      <c r="A630" s="92"/>
      <c r="B630" s="90"/>
      <c r="C630" s="90"/>
      <c r="D630" s="93"/>
      <c r="E630" s="93"/>
      <c r="F630" s="93"/>
      <c r="G630" s="93"/>
      <c r="H630" s="93"/>
      <c r="I630" s="93"/>
      <c r="J630" s="93"/>
      <c r="K630" s="93"/>
      <c r="L630" s="92"/>
      <c r="M630" s="93"/>
      <c r="N630" s="91">
        <f t="shared" si="188"/>
        <v>0</v>
      </c>
      <c r="O630" s="91" t="str">
        <f t="shared" si="189"/>
        <v/>
      </c>
      <c r="P630" s="91" t="str">
        <f t="shared" si="190"/>
        <v/>
      </c>
      <c r="Q630" s="91" t="str">
        <f t="shared" si="191"/>
        <v>HDJ</v>
      </c>
      <c r="R630" s="82"/>
      <c r="S630" s="95">
        <f t="shared" si="195"/>
        <v>0</v>
      </c>
      <c r="T630" s="95">
        <f t="shared" si="196"/>
        <v>0</v>
      </c>
      <c r="U630" s="79" t="e">
        <f>VLOOKUP($S630,'Grille de Tarif OQN'!$B$2:$S$3603,U$1,0)</f>
        <v>#N/A</v>
      </c>
      <c r="V630" s="79" t="e">
        <f>VLOOKUP($S630,'Grille de Tarif OQN'!$B$2:$S$3603,V$1,0)</f>
        <v>#N/A</v>
      </c>
      <c r="W630" s="79" t="e">
        <f>VLOOKUP($S630,'Grille de Tarif OQN'!$B$2:$S$3603,W$1,0)</f>
        <v>#N/A</v>
      </c>
      <c r="X630" s="79" t="e">
        <f>VLOOKUP($S630,'Grille de Tarif OQN'!$B$2:$S$3603,X$1,0)</f>
        <v>#N/A</v>
      </c>
      <c r="Y630" s="79" t="e">
        <f>VLOOKUP($S630,'Grille de Tarif OQN'!$B$2:$S$3603,Y$1,0)</f>
        <v>#N/A</v>
      </c>
      <c r="Z630" s="79" t="e">
        <f>VLOOKUP($S630,'Grille de Tarif OQN'!$B$2:$S$3603,Z$1,0)</f>
        <v>#N/A</v>
      </c>
      <c r="AA630" s="79" t="e">
        <f>VLOOKUP($S630,'Grille de Tarif OQN'!$B$2:$S$3603,AA$1,0)</f>
        <v>#N/A</v>
      </c>
      <c r="AB630" s="79" t="e">
        <f>VLOOKUP($S630,'Grille de Tarif OQN'!$B$2:$S$3603,AB$1,0)</f>
        <v>#N/A</v>
      </c>
      <c r="AC630" s="79" t="e">
        <f>VLOOKUP($S630,'Grille de Tarif OQN'!$B$2:$S$3603,AC$1,0)</f>
        <v>#N/A</v>
      </c>
      <c r="AD630" s="79" t="e">
        <f>VLOOKUP($S630,'Grille de Tarif OQN'!$B$2:$S$3603,AD$1,0)</f>
        <v>#N/A</v>
      </c>
      <c r="AE630" s="79" t="e">
        <f>VLOOKUP($S630,'Grille de Tarif OQN'!$B$2:$S$3603,AE$1,0)</f>
        <v>#N/A</v>
      </c>
      <c r="AF630" s="79" t="e">
        <f>VLOOKUP($S630,'Grille de Tarif OQN'!$B$2:$S$3603,AF$1,0)</f>
        <v>#N/A</v>
      </c>
      <c r="AG630" s="79" t="e">
        <f>VLOOKUP($S630,'Grille de Tarif OQN'!$B$2:$S$3603,AG$1,0)</f>
        <v>#N/A</v>
      </c>
      <c r="AH630" s="79" t="e">
        <f>VLOOKUP($S630,'Grille de Tarif OQN'!$B$2:$S$3603,AH$1,0)</f>
        <v>#N/A</v>
      </c>
      <c r="AI630" s="79" t="e">
        <f>VLOOKUP($S630,'Grille de Tarif OQN'!$B$2:$S$3603,AI$1,0)</f>
        <v>#N/A</v>
      </c>
      <c r="AJ630" s="79" t="e">
        <f>VLOOKUP($S630,'Grille de Tarif OQN'!$B$2:$S$3603,AJ$1,0)</f>
        <v>#N/A</v>
      </c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72"/>
      <c r="AV630"/>
      <c r="AW630"/>
      <c r="AX630"/>
      <c r="AY630"/>
      <c r="AZ630" s="96">
        <f t="shared" si="197"/>
        <v>0</v>
      </c>
      <c r="BA630" s="24" t="e">
        <f t="shared" si="198"/>
        <v>#N/A</v>
      </c>
      <c r="BB630" s="24" t="e">
        <f t="shared" si="199"/>
        <v>#N/A</v>
      </c>
      <c r="BC630" s="24" t="e">
        <f t="shared" si="192"/>
        <v>#N/A</v>
      </c>
      <c r="BD630" s="24" t="e">
        <f t="shared" si="193"/>
        <v>#N/A</v>
      </c>
      <c r="BE630"/>
      <c r="BF630" t="e">
        <f t="shared" si="200"/>
        <v>#N/A</v>
      </c>
      <c r="BG630" t="str">
        <f t="shared" si="201"/>
        <v>HDJ</v>
      </c>
      <c r="BH630" s="20" t="e">
        <f t="shared" si="202"/>
        <v>#N/A</v>
      </c>
      <c r="BI630" s="20" t="e">
        <f t="shared" si="203"/>
        <v>#N/A</v>
      </c>
      <c r="BJ630" s="20" t="e">
        <f t="shared" si="204"/>
        <v>#N/A</v>
      </c>
      <c r="BK630" s="20" t="e">
        <f t="shared" si="205"/>
        <v>#N/A</v>
      </c>
      <c r="BL630" s="20" t="e">
        <f t="shared" si="206"/>
        <v>#N/A</v>
      </c>
      <c r="BM630" s="20" t="e">
        <f t="shared" si="194"/>
        <v>#N/A</v>
      </c>
      <c r="BN630" s="20" t="e">
        <f t="shared" si="207"/>
        <v>#N/A</v>
      </c>
    </row>
    <row r="631" spans="1:66">
      <c r="A631" s="92"/>
      <c r="B631" s="90"/>
      <c r="C631" s="90"/>
      <c r="D631" s="93"/>
      <c r="E631" s="93"/>
      <c r="F631" s="93"/>
      <c r="G631" s="93"/>
      <c r="H631" s="93"/>
      <c r="I631" s="93"/>
      <c r="J631" s="93"/>
      <c r="K631" s="93"/>
      <c r="L631" s="92"/>
      <c r="M631" s="93"/>
      <c r="N631" s="91">
        <f t="shared" si="188"/>
        <v>0</v>
      </c>
      <c r="O631" s="91" t="str">
        <f t="shared" si="189"/>
        <v/>
      </c>
      <c r="P631" s="91" t="str">
        <f t="shared" si="190"/>
        <v/>
      </c>
      <c r="Q631" s="91" t="str">
        <f t="shared" si="191"/>
        <v>HDJ</v>
      </c>
      <c r="R631" s="82"/>
      <c r="S631" s="95">
        <f t="shared" si="195"/>
        <v>0</v>
      </c>
      <c r="T631" s="95">
        <f t="shared" si="196"/>
        <v>0</v>
      </c>
      <c r="U631" s="79" t="e">
        <f>VLOOKUP($S631,'Grille de Tarif OQN'!$B$2:$S$3603,U$1,0)</f>
        <v>#N/A</v>
      </c>
      <c r="V631" s="79" t="e">
        <f>VLOOKUP($S631,'Grille de Tarif OQN'!$B$2:$S$3603,V$1,0)</f>
        <v>#N/A</v>
      </c>
      <c r="W631" s="79" t="e">
        <f>VLOOKUP($S631,'Grille de Tarif OQN'!$B$2:$S$3603,W$1,0)</f>
        <v>#N/A</v>
      </c>
      <c r="X631" s="79" t="e">
        <f>VLOOKUP($S631,'Grille de Tarif OQN'!$B$2:$S$3603,X$1,0)</f>
        <v>#N/A</v>
      </c>
      <c r="Y631" s="79" t="e">
        <f>VLOOKUP($S631,'Grille de Tarif OQN'!$B$2:$S$3603,Y$1,0)</f>
        <v>#N/A</v>
      </c>
      <c r="Z631" s="79" t="e">
        <f>VLOOKUP($S631,'Grille de Tarif OQN'!$B$2:$S$3603,Z$1,0)</f>
        <v>#N/A</v>
      </c>
      <c r="AA631" s="79" t="e">
        <f>VLOOKUP($S631,'Grille de Tarif OQN'!$B$2:$S$3603,AA$1,0)</f>
        <v>#N/A</v>
      </c>
      <c r="AB631" s="79" t="e">
        <f>VLOOKUP($S631,'Grille de Tarif OQN'!$B$2:$S$3603,AB$1,0)</f>
        <v>#N/A</v>
      </c>
      <c r="AC631" s="79" t="e">
        <f>VLOOKUP($S631,'Grille de Tarif OQN'!$B$2:$S$3603,AC$1,0)</f>
        <v>#N/A</v>
      </c>
      <c r="AD631" s="79" t="e">
        <f>VLOOKUP($S631,'Grille de Tarif OQN'!$B$2:$S$3603,AD$1,0)</f>
        <v>#N/A</v>
      </c>
      <c r="AE631" s="79" t="e">
        <f>VLOOKUP($S631,'Grille de Tarif OQN'!$B$2:$S$3603,AE$1,0)</f>
        <v>#N/A</v>
      </c>
      <c r="AF631" s="79" t="e">
        <f>VLOOKUP($S631,'Grille de Tarif OQN'!$B$2:$S$3603,AF$1,0)</f>
        <v>#N/A</v>
      </c>
      <c r="AG631" s="79" t="e">
        <f>VLOOKUP($S631,'Grille de Tarif OQN'!$B$2:$S$3603,AG$1,0)</f>
        <v>#N/A</v>
      </c>
      <c r="AH631" s="79" t="e">
        <f>VLOOKUP($S631,'Grille de Tarif OQN'!$B$2:$S$3603,AH$1,0)</f>
        <v>#N/A</v>
      </c>
      <c r="AI631" s="79" t="e">
        <f>VLOOKUP($S631,'Grille de Tarif OQN'!$B$2:$S$3603,AI$1,0)</f>
        <v>#N/A</v>
      </c>
      <c r="AJ631" s="79" t="e">
        <f>VLOOKUP($S631,'Grille de Tarif OQN'!$B$2:$S$3603,AJ$1,0)</f>
        <v>#N/A</v>
      </c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72"/>
      <c r="AV631"/>
      <c r="AW631"/>
      <c r="AX631"/>
      <c r="AY631"/>
      <c r="AZ631" s="96">
        <f t="shared" si="197"/>
        <v>0</v>
      </c>
      <c r="BA631" s="24" t="e">
        <f t="shared" si="198"/>
        <v>#N/A</v>
      </c>
      <c r="BB631" s="24" t="e">
        <f t="shared" si="199"/>
        <v>#N/A</v>
      </c>
      <c r="BC631" s="24" t="e">
        <f t="shared" si="192"/>
        <v>#N/A</v>
      </c>
      <c r="BD631" s="24" t="e">
        <f t="shared" si="193"/>
        <v>#N/A</v>
      </c>
      <c r="BE631"/>
      <c r="BF631" t="e">
        <f t="shared" si="200"/>
        <v>#N/A</v>
      </c>
      <c r="BG631" t="str">
        <f t="shared" si="201"/>
        <v>HDJ</v>
      </c>
      <c r="BH631" s="20" t="e">
        <f t="shared" si="202"/>
        <v>#N/A</v>
      </c>
      <c r="BI631" s="20" t="e">
        <f t="shared" si="203"/>
        <v>#N/A</v>
      </c>
      <c r="BJ631" s="20" t="e">
        <f t="shared" si="204"/>
        <v>#N/A</v>
      </c>
      <c r="BK631" s="20" t="e">
        <f t="shared" si="205"/>
        <v>#N/A</v>
      </c>
      <c r="BL631" s="20" t="e">
        <f t="shared" si="206"/>
        <v>#N/A</v>
      </c>
      <c r="BM631" s="20" t="e">
        <f t="shared" si="194"/>
        <v>#N/A</v>
      </c>
      <c r="BN631" s="20" t="e">
        <f t="shared" si="207"/>
        <v>#N/A</v>
      </c>
    </row>
    <row r="632" spans="1:66">
      <c r="A632" s="92"/>
      <c r="B632" s="90"/>
      <c r="C632" s="90"/>
      <c r="D632" s="93"/>
      <c r="E632" s="93"/>
      <c r="F632" s="93"/>
      <c r="G632" s="93"/>
      <c r="H632" s="93"/>
      <c r="I632" s="93"/>
      <c r="J632" s="93"/>
      <c r="K632" s="93"/>
      <c r="L632" s="92"/>
      <c r="M632" s="93"/>
      <c r="N632" s="91">
        <f t="shared" si="188"/>
        <v>0</v>
      </c>
      <c r="O632" s="91" t="str">
        <f t="shared" si="189"/>
        <v/>
      </c>
      <c r="P632" s="91" t="str">
        <f t="shared" si="190"/>
        <v/>
      </c>
      <c r="Q632" s="91" t="str">
        <f t="shared" si="191"/>
        <v>HDJ</v>
      </c>
      <c r="R632" s="82"/>
      <c r="S632" s="95">
        <f t="shared" si="195"/>
        <v>0</v>
      </c>
      <c r="T632" s="95">
        <f t="shared" si="196"/>
        <v>0</v>
      </c>
      <c r="U632" s="79" t="e">
        <f>VLOOKUP($S632,'Grille de Tarif OQN'!$B$2:$S$3603,U$1,0)</f>
        <v>#N/A</v>
      </c>
      <c r="V632" s="79" t="e">
        <f>VLOOKUP($S632,'Grille de Tarif OQN'!$B$2:$S$3603,V$1,0)</f>
        <v>#N/A</v>
      </c>
      <c r="W632" s="79" t="e">
        <f>VLOOKUP($S632,'Grille de Tarif OQN'!$B$2:$S$3603,W$1,0)</f>
        <v>#N/A</v>
      </c>
      <c r="X632" s="79" t="e">
        <f>VLOOKUP($S632,'Grille de Tarif OQN'!$B$2:$S$3603,X$1,0)</f>
        <v>#N/A</v>
      </c>
      <c r="Y632" s="79" t="e">
        <f>VLOOKUP($S632,'Grille de Tarif OQN'!$B$2:$S$3603,Y$1,0)</f>
        <v>#N/A</v>
      </c>
      <c r="Z632" s="79" t="e">
        <f>VLOOKUP($S632,'Grille de Tarif OQN'!$B$2:$S$3603,Z$1,0)</f>
        <v>#N/A</v>
      </c>
      <c r="AA632" s="79" t="e">
        <f>VLOOKUP($S632,'Grille de Tarif OQN'!$B$2:$S$3603,AA$1,0)</f>
        <v>#N/A</v>
      </c>
      <c r="AB632" s="79" t="e">
        <f>VLOOKUP($S632,'Grille de Tarif OQN'!$B$2:$S$3603,AB$1,0)</f>
        <v>#N/A</v>
      </c>
      <c r="AC632" s="79" t="e">
        <f>VLOOKUP($S632,'Grille de Tarif OQN'!$B$2:$S$3603,AC$1,0)</f>
        <v>#N/A</v>
      </c>
      <c r="AD632" s="79" t="e">
        <f>VLOOKUP($S632,'Grille de Tarif OQN'!$B$2:$S$3603,AD$1,0)</f>
        <v>#N/A</v>
      </c>
      <c r="AE632" s="79" t="e">
        <f>VLOOKUP($S632,'Grille de Tarif OQN'!$B$2:$S$3603,AE$1,0)</f>
        <v>#N/A</v>
      </c>
      <c r="AF632" s="79" t="e">
        <f>VLOOKUP($S632,'Grille de Tarif OQN'!$B$2:$S$3603,AF$1,0)</f>
        <v>#N/A</v>
      </c>
      <c r="AG632" s="79" t="e">
        <f>VLOOKUP($S632,'Grille de Tarif OQN'!$B$2:$S$3603,AG$1,0)</f>
        <v>#N/A</v>
      </c>
      <c r="AH632" s="79" t="e">
        <f>VLOOKUP($S632,'Grille de Tarif OQN'!$B$2:$S$3603,AH$1,0)</f>
        <v>#N/A</v>
      </c>
      <c r="AI632" s="79" t="e">
        <f>VLOOKUP($S632,'Grille de Tarif OQN'!$B$2:$S$3603,AI$1,0)</f>
        <v>#N/A</v>
      </c>
      <c r="AJ632" s="79" t="e">
        <f>VLOOKUP($S632,'Grille de Tarif OQN'!$B$2:$S$3603,AJ$1,0)</f>
        <v>#N/A</v>
      </c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72"/>
      <c r="AV632"/>
      <c r="AW632"/>
      <c r="AX632"/>
      <c r="AY632"/>
      <c r="AZ632" s="96">
        <f t="shared" si="197"/>
        <v>0</v>
      </c>
      <c r="BA632" s="24" t="e">
        <f t="shared" si="198"/>
        <v>#N/A</v>
      </c>
      <c r="BB632" s="24" t="e">
        <f t="shared" si="199"/>
        <v>#N/A</v>
      </c>
      <c r="BC632" s="24" t="e">
        <f t="shared" si="192"/>
        <v>#N/A</v>
      </c>
      <c r="BD632" s="24" t="e">
        <f t="shared" si="193"/>
        <v>#N/A</v>
      </c>
      <c r="BE632"/>
      <c r="BF632" t="e">
        <f t="shared" si="200"/>
        <v>#N/A</v>
      </c>
      <c r="BG632" t="str">
        <f t="shared" si="201"/>
        <v>HDJ</v>
      </c>
      <c r="BH632" s="20" t="e">
        <f t="shared" si="202"/>
        <v>#N/A</v>
      </c>
      <c r="BI632" s="20" t="e">
        <f t="shared" si="203"/>
        <v>#N/A</v>
      </c>
      <c r="BJ632" s="20" t="e">
        <f t="shared" si="204"/>
        <v>#N/A</v>
      </c>
      <c r="BK632" s="20" t="e">
        <f t="shared" si="205"/>
        <v>#N/A</v>
      </c>
      <c r="BL632" s="20" t="e">
        <f t="shared" si="206"/>
        <v>#N/A</v>
      </c>
      <c r="BM632" s="20" t="e">
        <f t="shared" si="194"/>
        <v>#N/A</v>
      </c>
      <c r="BN632" s="20" t="e">
        <f t="shared" si="207"/>
        <v>#N/A</v>
      </c>
    </row>
    <row r="633" spans="1:66">
      <c r="A633" s="92"/>
      <c r="B633" s="90"/>
      <c r="C633" s="90"/>
      <c r="D633" s="93"/>
      <c r="E633" s="93"/>
      <c r="F633" s="93"/>
      <c r="G633" s="93"/>
      <c r="H633" s="93"/>
      <c r="I633" s="93"/>
      <c r="J633" s="93"/>
      <c r="K633" s="93"/>
      <c r="L633" s="92"/>
      <c r="M633" s="93"/>
      <c r="N633" s="91">
        <f t="shared" si="188"/>
        <v>0</v>
      </c>
      <c r="O633" s="91" t="str">
        <f t="shared" si="189"/>
        <v/>
      </c>
      <c r="P633" s="91" t="str">
        <f t="shared" si="190"/>
        <v/>
      </c>
      <c r="Q633" s="91" t="str">
        <f t="shared" si="191"/>
        <v>HDJ</v>
      </c>
      <c r="R633" s="82"/>
      <c r="S633" s="95">
        <f t="shared" si="195"/>
        <v>0</v>
      </c>
      <c r="T633" s="95">
        <f t="shared" si="196"/>
        <v>0</v>
      </c>
      <c r="U633" s="79" t="e">
        <f>VLOOKUP($S633,'Grille de Tarif OQN'!$B$2:$S$3603,U$1,0)</f>
        <v>#N/A</v>
      </c>
      <c r="V633" s="79" t="e">
        <f>VLOOKUP($S633,'Grille de Tarif OQN'!$B$2:$S$3603,V$1,0)</f>
        <v>#N/A</v>
      </c>
      <c r="W633" s="79" t="e">
        <f>VLOOKUP($S633,'Grille de Tarif OQN'!$B$2:$S$3603,W$1,0)</f>
        <v>#N/A</v>
      </c>
      <c r="X633" s="79" t="e">
        <f>VLOOKUP($S633,'Grille de Tarif OQN'!$B$2:$S$3603,X$1,0)</f>
        <v>#N/A</v>
      </c>
      <c r="Y633" s="79" t="e">
        <f>VLOOKUP($S633,'Grille de Tarif OQN'!$B$2:$S$3603,Y$1,0)</f>
        <v>#N/A</v>
      </c>
      <c r="Z633" s="79" t="e">
        <f>VLOOKUP($S633,'Grille de Tarif OQN'!$B$2:$S$3603,Z$1,0)</f>
        <v>#N/A</v>
      </c>
      <c r="AA633" s="79" t="e">
        <f>VLOOKUP($S633,'Grille de Tarif OQN'!$B$2:$S$3603,AA$1,0)</f>
        <v>#N/A</v>
      </c>
      <c r="AB633" s="79" t="e">
        <f>VLOOKUP($S633,'Grille de Tarif OQN'!$B$2:$S$3603,AB$1,0)</f>
        <v>#N/A</v>
      </c>
      <c r="AC633" s="79" t="e">
        <f>VLOOKUP($S633,'Grille de Tarif OQN'!$B$2:$S$3603,AC$1,0)</f>
        <v>#N/A</v>
      </c>
      <c r="AD633" s="79" t="e">
        <f>VLOOKUP($S633,'Grille de Tarif OQN'!$B$2:$S$3603,AD$1,0)</f>
        <v>#N/A</v>
      </c>
      <c r="AE633" s="79" t="e">
        <f>VLOOKUP($S633,'Grille de Tarif OQN'!$B$2:$S$3603,AE$1,0)</f>
        <v>#N/A</v>
      </c>
      <c r="AF633" s="79" t="e">
        <f>VLOOKUP($S633,'Grille de Tarif OQN'!$B$2:$S$3603,AF$1,0)</f>
        <v>#N/A</v>
      </c>
      <c r="AG633" s="79" t="e">
        <f>VLOOKUP($S633,'Grille de Tarif OQN'!$B$2:$S$3603,AG$1,0)</f>
        <v>#N/A</v>
      </c>
      <c r="AH633" s="79" t="e">
        <f>VLOOKUP($S633,'Grille de Tarif OQN'!$B$2:$S$3603,AH$1,0)</f>
        <v>#N/A</v>
      </c>
      <c r="AI633" s="79" t="e">
        <f>VLOOKUP($S633,'Grille de Tarif OQN'!$B$2:$S$3603,AI$1,0)</f>
        <v>#N/A</v>
      </c>
      <c r="AJ633" s="79" t="e">
        <f>VLOOKUP($S633,'Grille de Tarif OQN'!$B$2:$S$3603,AJ$1,0)</f>
        <v>#N/A</v>
      </c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72"/>
      <c r="AV633"/>
      <c r="AW633"/>
      <c r="AX633"/>
      <c r="AY633"/>
      <c r="AZ633" s="96">
        <f t="shared" si="197"/>
        <v>0</v>
      </c>
      <c r="BA633" s="24" t="e">
        <f t="shared" si="198"/>
        <v>#N/A</v>
      </c>
      <c r="BB633" s="24" t="e">
        <f t="shared" si="199"/>
        <v>#N/A</v>
      </c>
      <c r="BC633" s="24" t="e">
        <f t="shared" si="192"/>
        <v>#N/A</v>
      </c>
      <c r="BD633" s="24" t="e">
        <f t="shared" si="193"/>
        <v>#N/A</v>
      </c>
      <c r="BE633"/>
      <c r="BF633" t="e">
        <f t="shared" si="200"/>
        <v>#N/A</v>
      </c>
      <c r="BG633" t="str">
        <f t="shared" si="201"/>
        <v>HDJ</v>
      </c>
      <c r="BH633" s="20" t="e">
        <f t="shared" si="202"/>
        <v>#N/A</v>
      </c>
      <c r="BI633" s="20" t="e">
        <f t="shared" si="203"/>
        <v>#N/A</v>
      </c>
      <c r="BJ633" s="20" t="e">
        <f t="shared" si="204"/>
        <v>#N/A</v>
      </c>
      <c r="BK633" s="20" t="e">
        <f t="shared" si="205"/>
        <v>#N/A</v>
      </c>
      <c r="BL633" s="20" t="e">
        <f t="shared" si="206"/>
        <v>#N/A</v>
      </c>
      <c r="BM633" s="20" t="e">
        <f t="shared" si="194"/>
        <v>#N/A</v>
      </c>
      <c r="BN633" s="20" t="e">
        <f t="shared" si="207"/>
        <v>#N/A</v>
      </c>
    </row>
    <row r="634" spans="1:66">
      <c r="A634" s="92"/>
      <c r="B634" s="90"/>
      <c r="C634" s="90"/>
      <c r="D634" s="93"/>
      <c r="E634" s="93"/>
      <c r="F634" s="93"/>
      <c r="G634" s="93"/>
      <c r="H634" s="93"/>
      <c r="I634" s="93"/>
      <c r="J634" s="93"/>
      <c r="K634" s="93"/>
      <c r="L634" s="92"/>
      <c r="M634" s="93"/>
      <c r="N634" s="91">
        <f t="shared" si="188"/>
        <v>0</v>
      </c>
      <c r="O634" s="91" t="str">
        <f t="shared" si="189"/>
        <v/>
      </c>
      <c r="P634" s="91" t="str">
        <f t="shared" si="190"/>
        <v/>
      </c>
      <c r="Q634" s="91" t="str">
        <f t="shared" si="191"/>
        <v>HDJ</v>
      </c>
      <c r="R634" s="82"/>
      <c r="S634" s="95">
        <f t="shared" si="195"/>
        <v>0</v>
      </c>
      <c r="T634" s="95">
        <f t="shared" si="196"/>
        <v>0</v>
      </c>
      <c r="U634" s="79" t="e">
        <f>VLOOKUP($S634,'Grille de Tarif OQN'!$B$2:$S$3603,U$1,0)</f>
        <v>#N/A</v>
      </c>
      <c r="V634" s="79" t="e">
        <f>VLOOKUP($S634,'Grille de Tarif OQN'!$B$2:$S$3603,V$1,0)</f>
        <v>#N/A</v>
      </c>
      <c r="W634" s="79" t="e">
        <f>VLOOKUP($S634,'Grille de Tarif OQN'!$B$2:$S$3603,W$1,0)</f>
        <v>#N/A</v>
      </c>
      <c r="X634" s="79" t="e">
        <f>VLOOKUP($S634,'Grille de Tarif OQN'!$B$2:$S$3603,X$1,0)</f>
        <v>#N/A</v>
      </c>
      <c r="Y634" s="79" t="e">
        <f>VLOOKUP($S634,'Grille de Tarif OQN'!$B$2:$S$3603,Y$1,0)</f>
        <v>#N/A</v>
      </c>
      <c r="Z634" s="79" t="e">
        <f>VLOOKUP($S634,'Grille de Tarif OQN'!$B$2:$S$3603,Z$1,0)</f>
        <v>#N/A</v>
      </c>
      <c r="AA634" s="79" t="e">
        <f>VLOOKUP($S634,'Grille de Tarif OQN'!$B$2:$S$3603,AA$1,0)</f>
        <v>#N/A</v>
      </c>
      <c r="AB634" s="79" t="e">
        <f>VLOOKUP($S634,'Grille de Tarif OQN'!$B$2:$S$3603,AB$1,0)</f>
        <v>#N/A</v>
      </c>
      <c r="AC634" s="79" t="e">
        <f>VLOOKUP($S634,'Grille de Tarif OQN'!$B$2:$S$3603,AC$1,0)</f>
        <v>#N/A</v>
      </c>
      <c r="AD634" s="79" t="e">
        <f>VLOOKUP($S634,'Grille de Tarif OQN'!$B$2:$S$3603,AD$1,0)</f>
        <v>#N/A</v>
      </c>
      <c r="AE634" s="79" t="e">
        <f>VLOOKUP($S634,'Grille de Tarif OQN'!$B$2:$S$3603,AE$1,0)</f>
        <v>#N/A</v>
      </c>
      <c r="AF634" s="79" t="e">
        <f>VLOOKUP($S634,'Grille de Tarif OQN'!$B$2:$S$3603,AF$1,0)</f>
        <v>#N/A</v>
      </c>
      <c r="AG634" s="79" t="e">
        <f>VLOOKUP($S634,'Grille de Tarif OQN'!$B$2:$S$3603,AG$1,0)</f>
        <v>#N/A</v>
      </c>
      <c r="AH634" s="79" t="e">
        <f>VLOOKUP($S634,'Grille de Tarif OQN'!$B$2:$S$3603,AH$1,0)</f>
        <v>#N/A</v>
      </c>
      <c r="AI634" s="79" t="e">
        <f>VLOOKUP($S634,'Grille de Tarif OQN'!$B$2:$S$3603,AI$1,0)</f>
        <v>#N/A</v>
      </c>
      <c r="AJ634" s="79" t="e">
        <f>VLOOKUP($S634,'Grille de Tarif OQN'!$B$2:$S$3603,AJ$1,0)</f>
        <v>#N/A</v>
      </c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72"/>
      <c r="AV634"/>
      <c r="AW634"/>
      <c r="AX634"/>
      <c r="AY634"/>
      <c r="AZ634" s="96">
        <f t="shared" si="197"/>
        <v>0</v>
      </c>
      <c r="BA634" s="24" t="e">
        <f t="shared" si="198"/>
        <v>#N/A</v>
      </c>
      <c r="BB634" s="24" t="e">
        <f t="shared" si="199"/>
        <v>#N/A</v>
      </c>
      <c r="BC634" s="24" t="e">
        <f t="shared" si="192"/>
        <v>#N/A</v>
      </c>
      <c r="BD634" s="24" t="e">
        <f t="shared" si="193"/>
        <v>#N/A</v>
      </c>
      <c r="BE634"/>
      <c r="BF634" t="e">
        <f t="shared" si="200"/>
        <v>#N/A</v>
      </c>
      <c r="BG634" t="str">
        <f t="shared" si="201"/>
        <v>HDJ</v>
      </c>
      <c r="BH634" s="20" t="e">
        <f t="shared" si="202"/>
        <v>#N/A</v>
      </c>
      <c r="BI634" s="20" t="e">
        <f t="shared" si="203"/>
        <v>#N/A</v>
      </c>
      <c r="BJ634" s="20" t="e">
        <f t="shared" si="204"/>
        <v>#N/A</v>
      </c>
      <c r="BK634" s="20" t="e">
        <f t="shared" si="205"/>
        <v>#N/A</v>
      </c>
      <c r="BL634" s="20" t="e">
        <f t="shared" si="206"/>
        <v>#N/A</v>
      </c>
      <c r="BM634" s="20" t="e">
        <f t="shared" si="194"/>
        <v>#N/A</v>
      </c>
      <c r="BN634" s="20" t="e">
        <f t="shared" si="207"/>
        <v>#N/A</v>
      </c>
    </row>
    <row r="635" spans="1:66">
      <c r="A635" s="92"/>
      <c r="B635" s="90"/>
      <c r="C635" s="90"/>
      <c r="D635" s="93"/>
      <c r="E635" s="93"/>
      <c r="F635" s="93"/>
      <c r="G635" s="93"/>
      <c r="H635" s="93"/>
      <c r="I635" s="93"/>
      <c r="J635" s="93"/>
      <c r="K635" s="93"/>
      <c r="L635" s="92"/>
      <c r="M635" s="93"/>
      <c r="N635" s="91">
        <f t="shared" si="188"/>
        <v>0</v>
      </c>
      <c r="O635" s="91" t="str">
        <f t="shared" si="189"/>
        <v/>
      </c>
      <c r="P635" s="91" t="str">
        <f t="shared" si="190"/>
        <v/>
      </c>
      <c r="Q635" s="91" t="str">
        <f t="shared" si="191"/>
        <v>HDJ</v>
      </c>
      <c r="R635" s="82"/>
      <c r="S635" s="95">
        <f t="shared" si="195"/>
        <v>0</v>
      </c>
      <c r="T635" s="95">
        <f t="shared" si="196"/>
        <v>0</v>
      </c>
      <c r="U635" s="79" t="e">
        <f>VLOOKUP($S635,'Grille de Tarif OQN'!$B$2:$S$3603,U$1,0)</f>
        <v>#N/A</v>
      </c>
      <c r="V635" s="79" t="e">
        <f>VLOOKUP($S635,'Grille de Tarif OQN'!$B$2:$S$3603,V$1,0)</f>
        <v>#N/A</v>
      </c>
      <c r="W635" s="79" t="e">
        <f>VLOOKUP($S635,'Grille de Tarif OQN'!$B$2:$S$3603,W$1,0)</f>
        <v>#N/A</v>
      </c>
      <c r="X635" s="79" t="e">
        <f>VLOOKUP($S635,'Grille de Tarif OQN'!$B$2:$S$3603,X$1,0)</f>
        <v>#N/A</v>
      </c>
      <c r="Y635" s="79" t="e">
        <f>VLOOKUP($S635,'Grille de Tarif OQN'!$B$2:$S$3603,Y$1,0)</f>
        <v>#N/A</v>
      </c>
      <c r="Z635" s="79" t="e">
        <f>VLOOKUP($S635,'Grille de Tarif OQN'!$B$2:$S$3603,Z$1,0)</f>
        <v>#N/A</v>
      </c>
      <c r="AA635" s="79" t="e">
        <f>VLOOKUP($S635,'Grille de Tarif OQN'!$B$2:$S$3603,AA$1,0)</f>
        <v>#N/A</v>
      </c>
      <c r="AB635" s="79" t="e">
        <f>VLOOKUP($S635,'Grille de Tarif OQN'!$B$2:$S$3603,AB$1,0)</f>
        <v>#N/A</v>
      </c>
      <c r="AC635" s="79" t="e">
        <f>VLOOKUP($S635,'Grille de Tarif OQN'!$B$2:$S$3603,AC$1,0)</f>
        <v>#N/A</v>
      </c>
      <c r="AD635" s="79" t="e">
        <f>VLOOKUP($S635,'Grille de Tarif OQN'!$B$2:$S$3603,AD$1,0)</f>
        <v>#N/A</v>
      </c>
      <c r="AE635" s="79" t="e">
        <f>VLOOKUP($S635,'Grille de Tarif OQN'!$B$2:$S$3603,AE$1,0)</f>
        <v>#N/A</v>
      </c>
      <c r="AF635" s="79" t="e">
        <f>VLOOKUP($S635,'Grille de Tarif OQN'!$B$2:$S$3603,AF$1,0)</f>
        <v>#N/A</v>
      </c>
      <c r="AG635" s="79" t="e">
        <f>VLOOKUP($S635,'Grille de Tarif OQN'!$B$2:$S$3603,AG$1,0)</f>
        <v>#N/A</v>
      </c>
      <c r="AH635" s="79" t="e">
        <f>VLOOKUP($S635,'Grille de Tarif OQN'!$B$2:$S$3603,AH$1,0)</f>
        <v>#N/A</v>
      </c>
      <c r="AI635" s="79" t="e">
        <f>VLOOKUP($S635,'Grille de Tarif OQN'!$B$2:$S$3603,AI$1,0)</f>
        <v>#N/A</v>
      </c>
      <c r="AJ635" s="79" t="e">
        <f>VLOOKUP($S635,'Grille de Tarif OQN'!$B$2:$S$3603,AJ$1,0)</f>
        <v>#N/A</v>
      </c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72"/>
      <c r="AV635"/>
      <c r="AW635"/>
      <c r="AX635"/>
      <c r="AY635"/>
      <c r="AZ635" s="96">
        <f t="shared" si="197"/>
        <v>0</v>
      </c>
      <c r="BA635" s="24" t="e">
        <f t="shared" si="198"/>
        <v>#N/A</v>
      </c>
      <c r="BB635" s="24" t="e">
        <f t="shared" si="199"/>
        <v>#N/A</v>
      </c>
      <c r="BC635" s="24" t="e">
        <f t="shared" si="192"/>
        <v>#N/A</v>
      </c>
      <c r="BD635" s="24" t="e">
        <f t="shared" si="193"/>
        <v>#N/A</v>
      </c>
      <c r="BE635"/>
      <c r="BF635" t="e">
        <f t="shared" si="200"/>
        <v>#N/A</v>
      </c>
      <c r="BG635" t="str">
        <f t="shared" si="201"/>
        <v>HDJ</v>
      </c>
      <c r="BH635" s="20" t="e">
        <f t="shared" si="202"/>
        <v>#N/A</v>
      </c>
      <c r="BI635" s="20" t="e">
        <f t="shared" si="203"/>
        <v>#N/A</v>
      </c>
      <c r="BJ635" s="20" t="e">
        <f t="shared" si="204"/>
        <v>#N/A</v>
      </c>
      <c r="BK635" s="20" t="e">
        <f t="shared" si="205"/>
        <v>#N/A</v>
      </c>
      <c r="BL635" s="20" t="e">
        <f t="shared" si="206"/>
        <v>#N/A</v>
      </c>
      <c r="BM635" s="20" t="e">
        <f t="shared" si="194"/>
        <v>#N/A</v>
      </c>
      <c r="BN635" s="20" t="e">
        <f t="shared" si="207"/>
        <v>#N/A</v>
      </c>
    </row>
    <row r="636" spans="1:66">
      <c r="A636" s="92"/>
      <c r="B636" s="90"/>
      <c r="C636" s="90"/>
      <c r="D636" s="93"/>
      <c r="E636" s="93"/>
      <c r="F636" s="93"/>
      <c r="G636" s="93"/>
      <c r="H636" s="93"/>
      <c r="I636" s="93"/>
      <c r="J636" s="93"/>
      <c r="K636" s="93"/>
      <c r="L636" s="92"/>
      <c r="M636" s="93"/>
      <c r="N636" s="91">
        <f t="shared" si="188"/>
        <v>0</v>
      </c>
      <c r="O636" s="91" t="str">
        <f t="shared" si="189"/>
        <v/>
      </c>
      <c r="P636" s="91" t="str">
        <f t="shared" si="190"/>
        <v/>
      </c>
      <c r="Q636" s="91" t="str">
        <f t="shared" si="191"/>
        <v>HDJ</v>
      </c>
      <c r="R636" s="82"/>
      <c r="S636" s="95">
        <f t="shared" si="195"/>
        <v>0</v>
      </c>
      <c r="T636" s="95">
        <f t="shared" si="196"/>
        <v>0</v>
      </c>
      <c r="U636" s="79" t="e">
        <f>VLOOKUP($S636,'Grille de Tarif OQN'!$B$2:$S$3603,U$1,0)</f>
        <v>#N/A</v>
      </c>
      <c r="V636" s="79" t="e">
        <f>VLOOKUP($S636,'Grille de Tarif OQN'!$B$2:$S$3603,V$1,0)</f>
        <v>#N/A</v>
      </c>
      <c r="W636" s="79" t="e">
        <f>VLOOKUP($S636,'Grille de Tarif OQN'!$B$2:$S$3603,W$1,0)</f>
        <v>#N/A</v>
      </c>
      <c r="X636" s="79" t="e">
        <f>VLOOKUP($S636,'Grille de Tarif OQN'!$B$2:$S$3603,X$1,0)</f>
        <v>#N/A</v>
      </c>
      <c r="Y636" s="79" t="e">
        <f>VLOOKUP($S636,'Grille de Tarif OQN'!$B$2:$S$3603,Y$1,0)</f>
        <v>#N/A</v>
      </c>
      <c r="Z636" s="79" t="e">
        <f>VLOOKUP($S636,'Grille de Tarif OQN'!$B$2:$S$3603,Z$1,0)</f>
        <v>#N/A</v>
      </c>
      <c r="AA636" s="79" t="e">
        <f>VLOOKUP($S636,'Grille de Tarif OQN'!$B$2:$S$3603,AA$1,0)</f>
        <v>#N/A</v>
      </c>
      <c r="AB636" s="79" t="e">
        <f>VLOOKUP($S636,'Grille de Tarif OQN'!$B$2:$S$3603,AB$1,0)</f>
        <v>#N/A</v>
      </c>
      <c r="AC636" s="79" t="e">
        <f>VLOOKUP($S636,'Grille de Tarif OQN'!$B$2:$S$3603,AC$1,0)</f>
        <v>#N/A</v>
      </c>
      <c r="AD636" s="79" t="e">
        <f>VLOOKUP($S636,'Grille de Tarif OQN'!$B$2:$S$3603,AD$1,0)</f>
        <v>#N/A</v>
      </c>
      <c r="AE636" s="79" t="e">
        <f>VLOOKUP($S636,'Grille de Tarif OQN'!$B$2:$S$3603,AE$1,0)</f>
        <v>#N/A</v>
      </c>
      <c r="AF636" s="79" t="e">
        <f>VLOOKUP($S636,'Grille de Tarif OQN'!$B$2:$S$3603,AF$1,0)</f>
        <v>#N/A</v>
      </c>
      <c r="AG636" s="79" t="e">
        <f>VLOOKUP($S636,'Grille de Tarif OQN'!$B$2:$S$3603,AG$1,0)</f>
        <v>#N/A</v>
      </c>
      <c r="AH636" s="79" t="e">
        <f>VLOOKUP($S636,'Grille de Tarif OQN'!$B$2:$S$3603,AH$1,0)</f>
        <v>#N/A</v>
      </c>
      <c r="AI636" s="79" t="e">
        <f>VLOOKUP($S636,'Grille de Tarif OQN'!$B$2:$S$3603,AI$1,0)</f>
        <v>#N/A</v>
      </c>
      <c r="AJ636" s="79" t="e">
        <f>VLOOKUP($S636,'Grille de Tarif OQN'!$B$2:$S$3603,AJ$1,0)</f>
        <v>#N/A</v>
      </c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72"/>
      <c r="AV636"/>
      <c r="AW636"/>
      <c r="AX636"/>
      <c r="AY636"/>
      <c r="AZ636" s="96">
        <f t="shared" si="197"/>
        <v>0</v>
      </c>
      <c r="BA636" s="24" t="e">
        <f t="shared" si="198"/>
        <v>#N/A</v>
      </c>
      <c r="BB636" s="24" t="e">
        <f t="shared" si="199"/>
        <v>#N/A</v>
      </c>
      <c r="BC636" s="24" t="e">
        <f t="shared" si="192"/>
        <v>#N/A</v>
      </c>
      <c r="BD636" s="24" t="e">
        <f t="shared" si="193"/>
        <v>#N/A</v>
      </c>
      <c r="BE636"/>
      <c r="BF636" t="e">
        <f t="shared" si="200"/>
        <v>#N/A</v>
      </c>
      <c r="BG636" t="str">
        <f t="shared" si="201"/>
        <v>HDJ</v>
      </c>
      <c r="BH636" s="20" t="e">
        <f t="shared" si="202"/>
        <v>#N/A</v>
      </c>
      <c r="BI636" s="20" t="e">
        <f t="shared" si="203"/>
        <v>#N/A</v>
      </c>
      <c r="BJ636" s="20" t="e">
        <f t="shared" si="204"/>
        <v>#N/A</v>
      </c>
      <c r="BK636" s="20" t="e">
        <f t="shared" si="205"/>
        <v>#N/A</v>
      </c>
      <c r="BL636" s="20" t="e">
        <f t="shared" si="206"/>
        <v>#N/A</v>
      </c>
      <c r="BM636" s="20" t="e">
        <f t="shared" si="194"/>
        <v>#N/A</v>
      </c>
      <c r="BN636" s="20" t="e">
        <f t="shared" si="207"/>
        <v>#N/A</v>
      </c>
    </row>
    <row r="637" spans="1:66">
      <c r="A637" s="92"/>
      <c r="B637" s="90"/>
      <c r="C637" s="90"/>
      <c r="D637" s="93"/>
      <c r="E637" s="93"/>
      <c r="F637" s="93"/>
      <c r="G637" s="93"/>
      <c r="H637" s="93"/>
      <c r="I637" s="93"/>
      <c r="J637" s="93"/>
      <c r="K637" s="93"/>
      <c r="L637" s="92"/>
      <c r="M637" s="93"/>
      <c r="N637" s="91">
        <f t="shared" si="188"/>
        <v>0</v>
      </c>
      <c r="O637" s="91" t="str">
        <f t="shared" si="189"/>
        <v/>
      </c>
      <c r="P637" s="91" t="str">
        <f t="shared" si="190"/>
        <v/>
      </c>
      <c r="Q637" s="91" t="str">
        <f t="shared" si="191"/>
        <v>HDJ</v>
      </c>
      <c r="R637" s="82"/>
      <c r="S637" s="95">
        <f t="shared" si="195"/>
        <v>0</v>
      </c>
      <c r="T637" s="95">
        <f t="shared" si="196"/>
        <v>0</v>
      </c>
      <c r="U637" s="79" t="e">
        <f>VLOOKUP($S637,'Grille de Tarif OQN'!$B$2:$S$3603,U$1,0)</f>
        <v>#N/A</v>
      </c>
      <c r="V637" s="79" t="e">
        <f>VLOOKUP($S637,'Grille de Tarif OQN'!$B$2:$S$3603,V$1,0)</f>
        <v>#N/A</v>
      </c>
      <c r="W637" s="79" t="e">
        <f>VLOOKUP($S637,'Grille de Tarif OQN'!$B$2:$S$3603,W$1,0)</f>
        <v>#N/A</v>
      </c>
      <c r="X637" s="79" t="e">
        <f>VLOOKUP($S637,'Grille de Tarif OQN'!$B$2:$S$3603,X$1,0)</f>
        <v>#N/A</v>
      </c>
      <c r="Y637" s="79" t="e">
        <f>VLOOKUP($S637,'Grille de Tarif OQN'!$B$2:$S$3603,Y$1,0)</f>
        <v>#N/A</v>
      </c>
      <c r="Z637" s="79" t="e">
        <f>VLOOKUP($S637,'Grille de Tarif OQN'!$B$2:$S$3603,Z$1,0)</f>
        <v>#N/A</v>
      </c>
      <c r="AA637" s="79" t="e">
        <f>VLOOKUP($S637,'Grille de Tarif OQN'!$B$2:$S$3603,AA$1,0)</f>
        <v>#N/A</v>
      </c>
      <c r="AB637" s="79" t="e">
        <f>VLOOKUP($S637,'Grille de Tarif OQN'!$B$2:$S$3603,AB$1,0)</f>
        <v>#N/A</v>
      </c>
      <c r="AC637" s="79" t="e">
        <f>VLOOKUP($S637,'Grille de Tarif OQN'!$B$2:$S$3603,AC$1,0)</f>
        <v>#N/A</v>
      </c>
      <c r="AD637" s="79" t="e">
        <f>VLOOKUP($S637,'Grille de Tarif OQN'!$B$2:$S$3603,AD$1,0)</f>
        <v>#N/A</v>
      </c>
      <c r="AE637" s="79" t="e">
        <f>VLOOKUP($S637,'Grille de Tarif OQN'!$B$2:$S$3603,AE$1,0)</f>
        <v>#N/A</v>
      </c>
      <c r="AF637" s="79" t="e">
        <f>VLOOKUP($S637,'Grille de Tarif OQN'!$B$2:$S$3603,AF$1,0)</f>
        <v>#N/A</v>
      </c>
      <c r="AG637" s="79" t="e">
        <f>VLOOKUP($S637,'Grille de Tarif OQN'!$B$2:$S$3603,AG$1,0)</f>
        <v>#N/A</v>
      </c>
      <c r="AH637" s="79" t="e">
        <f>VLOOKUP($S637,'Grille de Tarif OQN'!$B$2:$S$3603,AH$1,0)</f>
        <v>#N/A</v>
      </c>
      <c r="AI637" s="79" t="e">
        <f>VLOOKUP($S637,'Grille de Tarif OQN'!$B$2:$S$3603,AI$1,0)</f>
        <v>#N/A</v>
      </c>
      <c r="AJ637" s="79" t="e">
        <f>VLOOKUP($S637,'Grille de Tarif OQN'!$B$2:$S$3603,AJ$1,0)</f>
        <v>#N/A</v>
      </c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72"/>
      <c r="AV637"/>
      <c r="AW637"/>
      <c r="AX637"/>
      <c r="AY637"/>
      <c r="AZ637" s="96">
        <f t="shared" si="197"/>
        <v>0</v>
      </c>
      <c r="BA637" s="24" t="e">
        <f t="shared" si="198"/>
        <v>#N/A</v>
      </c>
      <c r="BB637" s="24" t="e">
        <f t="shared" si="199"/>
        <v>#N/A</v>
      </c>
      <c r="BC637" s="24" t="e">
        <f t="shared" si="192"/>
        <v>#N/A</v>
      </c>
      <c r="BD637" s="24" t="e">
        <f t="shared" si="193"/>
        <v>#N/A</v>
      </c>
      <c r="BE637"/>
      <c r="BF637" t="e">
        <f t="shared" si="200"/>
        <v>#N/A</v>
      </c>
      <c r="BG637" t="str">
        <f t="shared" si="201"/>
        <v>HDJ</v>
      </c>
      <c r="BH637" s="20" t="e">
        <f t="shared" si="202"/>
        <v>#N/A</v>
      </c>
      <c r="BI637" s="20" t="e">
        <f t="shared" si="203"/>
        <v>#N/A</v>
      </c>
      <c r="BJ637" s="20" t="e">
        <f t="shared" si="204"/>
        <v>#N/A</v>
      </c>
      <c r="BK637" s="20" t="e">
        <f t="shared" si="205"/>
        <v>#N/A</v>
      </c>
      <c r="BL637" s="20" t="e">
        <f t="shared" si="206"/>
        <v>#N/A</v>
      </c>
      <c r="BM637" s="20" t="e">
        <f t="shared" si="194"/>
        <v>#N/A</v>
      </c>
      <c r="BN637" s="20" t="e">
        <f t="shared" si="207"/>
        <v>#N/A</v>
      </c>
    </row>
    <row r="638" spans="1:66">
      <c r="A638" s="92"/>
      <c r="B638" s="90"/>
      <c r="C638" s="90"/>
      <c r="D638" s="93"/>
      <c r="E638" s="93"/>
      <c r="F638" s="93"/>
      <c r="G638" s="93"/>
      <c r="H638" s="93"/>
      <c r="I638" s="93"/>
      <c r="J638" s="93"/>
      <c r="K638" s="93"/>
      <c r="L638" s="92"/>
      <c r="M638" s="93"/>
      <c r="N638" s="91">
        <f t="shared" si="188"/>
        <v>0</v>
      </c>
      <c r="O638" s="91" t="str">
        <f t="shared" si="189"/>
        <v/>
      </c>
      <c r="P638" s="91" t="str">
        <f t="shared" si="190"/>
        <v/>
      </c>
      <c r="Q638" s="91" t="str">
        <f t="shared" si="191"/>
        <v>HDJ</v>
      </c>
      <c r="R638" s="82"/>
      <c r="S638" s="95">
        <f t="shared" si="195"/>
        <v>0</v>
      </c>
      <c r="T638" s="95">
        <f t="shared" si="196"/>
        <v>0</v>
      </c>
      <c r="U638" s="79" t="e">
        <f>VLOOKUP($S638,'Grille de Tarif OQN'!$B$2:$S$3603,U$1,0)</f>
        <v>#N/A</v>
      </c>
      <c r="V638" s="79" t="e">
        <f>VLOOKUP($S638,'Grille de Tarif OQN'!$B$2:$S$3603,V$1,0)</f>
        <v>#N/A</v>
      </c>
      <c r="W638" s="79" t="e">
        <f>VLOOKUP($S638,'Grille de Tarif OQN'!$B$2:$S$3603,W$1,0)</f>
        <v>#N/A</v>
      </c>
      <c r="X638" s="79" t="e">
        <f>VLOOKUP($S638,'Grille de Tarif OQN'!$B$2:$S$3603,X$1,0)</f>
        <v>#N/A</v>
      </c>
      <c r="Y638" s="79" t="e">
        <f>VLOOKUP($S638,'Grille de Tarif OQN'!$B$2:$S$3603,Y$1,0)</f>
        <v>#N/A</v>
      </c>
      <c r="Z638" s="79" t="e">
        <f>VLOOKUP($S638,'Grille de Tarif OQN'!$B$2:$S$3603,Z$1,0)</f>
        <v>#N/A</v>
      </c>
      <c r="AA638" s="79" t="e">
        <f>VLOOKUP($S638,'Grille de Tarif OQN'!$B$2:$S$3603,AA$1,0)</f>
        <v>#N/A</v>
      </c>
      <c r="AB638" s="79" t="e">
        <f>VLOOKUP($S638,'Grille de Tarif OQN'!$B$2:$S$3603,AB$1,0)</f>
        <v>#N/A</v>
      </c>
      <c r="AC638" s="79" t="e">
        <f>VLOOKUP($S638,'Grille de Tarif OQN'!$B$2:$S$3603,AC$1,0)</f>
        <v>#N/A</v>
      </c>
      <c r="AD638" s="79" t="e">
        <f>VLOOKUP($S638,'Grille de Tarif OQN'!$B$2:$S$3603,AD$1,0)</f>
        <v>#N/A</v>
      </c>
      <c r="AE638" s="79" t="e">
        <f>VLOOKUP($S638,'Grille de Tarif OQN'!$B$2:$S$3603,AE$1,0)</f>
        <v>#N/A</v>
      </c>
      <c r="AF638" s="79" t="e">
        <f>VLOOKUP($S638,'Grille de Tarif OQN'!$B$2:$S$3603,AF$1,0)</f>
        <v>#N/A</v>
      </c>
      <c r="AG638" s="79" t="e">
        <f>VLOOKUP($S638,'Grille de Tarif OQN'!$B$2:$S$3603,AG$1,0)</f>
        <v>#N/A</v>
      </c>
      <c r="AH638" s="79" t="e">
        <f>VLOOKUP($S638,'Grille de Tarif OQN'!$B$2:$S$3603,AH$1,0)</f>
        <v>#N/A</v>
      </c>
      <c r="AI638" s="79" t="e">
        <f>VLOOKUP($S638,'Grille de Tarif OQN'!$B$2:$S$3603,AI$1,0)</f>
        <v>#N/A</v>
      </c>
      <c r="AJ638" s="79" t="e">
        <f>VLOOKUP($S638,'Grille de Tarif OQN'!$B$2:$S$3603,AJ$1,0)</f>
        <v>#N/A</v>
      </c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72"/>
      <c r="AV638"/>
      <c r="AW638"/>
      <c r="AX638"/>
      <c r="AY638"/>
      <c r="AZ638" s="96">
        <f t="shared" si="197"/>
        <v>0</v>
      </c>
      <c r="BA638" s="24" t="e">
        <f t="shared" si="198"/>
        <v>#N/A</v>
      </c>
      <c r="BB638" s="24" t="e">
        <f t="shared" si="199"/>
        <v>#N/A</v>
      </c>
      <c r="BC638" s="24" t="e">
        <f t="shared" si="192"/>
        <v>#N/A</v>
      </c>
      <c r="BD638" s="24" t="e">
        <f t="shared" si="193"/>
        <v>#N/A</v>
      </c>
      <c r="BE638"/>
      <c r="BF638" t="e">
        <f t="shared" si="200"/>
        <v>#N/A</v>
      </c>
      <c r="BG638" t="str">
        <f t="shared" si="201"/>
        <v>HDJ</v>
      </c>
      <c r="BH638" s="20" t="e">
        <f t="shared" si="202"/>
        <v>#N/A</v>
      </c>
      <c r="BI638" s="20" t="e">
        <f t="shared" si="203"/>
        <v>#N/A</v>
      </c>
      <c r="BJ638" s="20" t="e">
        <f t="shared" si="204"/>
        <v>#N/A</v>
      </c>
      <c r="BK638" s="20" t="e">
        <f t="shared" si="205"/>
        <v>#N/A</v>
      </c>
      <c r="BL638" s="20" t="e">
        <f t="shared" si="206"/>
        <v>#N/A</v>
      </c>
      <c r="BM638" s="20" t="e">
        <f t="shared" si="194"/>
        <v>#N/A</v>
      </c>
      <c r="BN638" s="20" t="e">
        <f t="shared" si="207"/>
        <v>#N/A</v>
      </c>
    </row>
    <row r="639" spans="1:66">
      <c r="A639" s="92"/>
      <c r="B639" s="90"/>
      <c r="C639" s="90"/>
      <c r="D639" s="93"/>
      <c r="E639" s="93"/>
      <c r="F639" s="93"/>
      <c r="G639" s="93"/>
      <c r="H639" s="93"/>
      <c r="I639" s="93"/>
      <c r="J639" s="93"/>
      <c r="K639" s="93"/>
      <c r="L639" s="92"/>
      <c r="M639" s="93"/>
      <c r="N639" s="91">
        <f t="shared" si="188"/>
        <v>0</v>
      </c>
      <c r="O639" s="91" t="str">
        <f t="shared" si="189"/>
        <v/>
      </c>
      <c r="P639" s="91" t="str">
        <f t="shared" si="190"/>
        <v/>
      </c>
      <c r="Q639" s="91" t="str">
        <f t="shared" si="191"/>
        <v>HDJ</v>
      </c>
      <c r="R639" s="82"/>
      <c r="S639" s="95">
        <f t="shared" si="195"/>
        <v>0</v>
      </c>
      <c r="T639" s="95">
        <f t="shared" si="196"/>
        <v>0</v>
      </c>
      <c r="U639" s="79" t="e">
        <f>VLOOKUP($S639,'Grille de Tarif OQN'!$B$2:$S$3603,U$1,0)</f>
        <v>#N/A</v>
      </c>
      <c r="V639" s="79" t="e">
        <f>VLOOKUP($S639,'Grille de Tarif OQN'!$B$2:$S$3603,V$1,0)</f>
        <v>#N/A</v>
      </c>
      <c r="W639" s="79" t="e">
        <f>VLOOKUP($S639,'Grille de Tarif OQN'!$B$2:$S$3603,W$1,0)</f>
        <v>#N/A</v>
      </c>
      <c r="X639" s="79" t="e">
        <f>VLOOKUP($S639,'Grille de Tarif OQN'!$B$2:$S$3603,X$1,0)</f>
        <v>#N/A</v>
      </c>
      <c r="Y639" s="79" t="e">
        <f>VLOOKUP($S639,'Grille de Tarif OQN'!$B$2:$S$3603,Y$1,0)</f>
        <v>#N/A</v>
      </c>
      <c r="Z639" s="79" t="e">
        <f>VLOOKUP($S639,'Grille de Tarif OQN'!$B$2:$S$3603,Z$1,0)</f>
        <v>#N/A</v>
      </c>
      <c r="AA639" s="79" t="e">
        <f>VLOOKUP($S639,'Grille de Tarif OQN'!$B$2:$S$3603,AA$1,0)</f>
        <v>#N/A</v>
      </c>
      <c r="AB639" s="79" t="e">
        <f>VLOOKUP($S639,'Grille de Tarif OQN'!$B$2:$S$3603,AB$1,0)</f>
        <v>#N/A</v>
      </c>
      <c r="AC639" s="79" t="e">
        <f>VLOOKUP($S639,'Grille de Tarif OQN'!$B$2:$S$3603,AC$1,0)</f>
        <v>#N/A</v>
      </c>
      <c r="AD639" s="79" t="e">
        <f>VLOOKUP($S639,'Grille de Tarif OQN'!$B$2:$S$3603,AD$1,0)</f>
        <v>#N/A</v>
      </c>
      <c r="AE639" s="79" t="e">
        <f>VLOOKUP($S639,'Grille de Tarif OQN'!$B$2:$S$3603,AE$1,0)</f>
        <v>#N/A</v>
      </c>
      <c r="AF639" s="79" t="e">
        <f>VLOOKUP($S639,'Grille de Tarif OQN'!$B$2:$S$3603,AF$1,0)</f>
        <v>#N/A</v>
      </c>
      <c r="AG639" s="79" t="e">
        <f>VLOOKUP($S639,'Grille de Tarif OQN'!$B$2:$S$3603,AG$1,0)</f>
        <v>#N/A</v>
      </c>
      <c r="AH639" s="79" t="e">
        <f>VLOOKUP($S639,'Grille de Tarif OQN'!$B$2:$S$3603,AH$1,0)</f>
        <v>#N/A</v>
      </c>
      <c r="AI639" s="79" t="e">
        <f>VLOOKUP($S639,'Grille de Tarif OQN'!$B$2:$S$3603,AI$1,0)</f>
        <v>#N/A</v>
      </c>
      <c r="AJ639" s="79" t="e">
        <f>VLOOKUP($S639,'Grille de Tarif OQN'!$B$2:$S$3603,AJ$1,0)</f>
        <v>#N/A</v>
      </c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72"/>
      <c r="AV639"/>
      <c r="AW639"/>
      <c r="AX639"/>
      <c r="AY639"/>
      <c r="AZ639" s="96">
        <f t="shared" si="197"/>
        <v>0</v>
      </c>
      <c r="BA639" s="24" t="e">
        <f t="shared" si="198"/>
        <v>#N/A</v>
      </c>
      <c r="BB639" s="24" t="e">
        <f t="shared" si="199"/>
        <v>#N/A</v>
      </c>
      <c r="BC639" s="24" t="e">
        <f t="shared" si="192"/>
        <v>#N/A</v>
      </c>
      <c r="BD639" s="24" t="e">
        <f t="shared" si="193"/>
        <v>#N/A</v>
      </c>
      <c r="BE639"/>
      <c r="BF639" t="e">
        <f t="shared" si="200"/>
        <v>#N/A</v>
      </c>
      <c r="BG639" t="str">
        <f t="shared" si="201"/>
        <v>HDJ</v>
      </c>
      <c r="BH639" s="20" t="e">
        <f t="shared" si="202"/>
        <v>#N/A</v>
      </c>
      <c r="BI639" s="20" t="e">
        <f t="shared" si="203"/>
        <v>#N/A</v>
      </c>
      <c r="BJ639" s="20" t="e">
        <f t="shared" si="204"/>
        <v>#N/A</v>
      </c>
      <c r="BK639" s="20" t="e">
        <f t="shared" si="205"/>
        <v>#N/A</v>
      </c>
      <c r="BL639" s="20" t="e">
        <f t="shared" si="206"/>
        <v>#N/A</v>
      </c>
      <c r="BM639" s="20" t="e">
        <f t="shared" si="194"/>
        <v>#N/A</v>
      </c>
      <c r="BN639" s="20" t="e">
        <f t="shared" si="207"/>
        <v>#N/A</v>
      </c>
    </row>
    <row r="640" spans="1:66">
      <c r="A640" s="92"/>
      <c r="B640" s="90"/>
      <c r="C640" s="90"/>
      <c r="D640" s="93"/>
      <c r="E640" s="93"/>
      <c r="F640" s="93"/>
      <c r="G640" s="93"/>
      <c r="H640" s="93"/>
      <c r="I640" s="93"/>
      <c r="J640" s="93"/>
      <c r="K640" s="93"/>
      <c r="L640" s="92"/>
      <c r="M640" s="93"/>
      <c r="N640" s="91">
        <f t="shared" si="188"/>
        <v>0</v>
      </c>
      <c r="O640" s="91" t="str">
        <f t="shared" si="189"/>
        <v/>
      </c>
      <c r="P640" s="91" t="str">
        <f t="shared" si="190"/>
        <v/>
      </c>
      <c r="Q640" s="91" t="str">
        <f t="shared" si="191"/>
        <v>HDJ</v>
      </c>
      <c r="R640" s="82"/>
      <c r="S640" s="95">
        <f t="shared" si="195"/>
        <v>0</v>
      </c>
      <c r="T640" s="95">
        <f t="shared" si="196"/>
        <v>0</v>
      </c>
      <c r="U640" s="79" t="e">
        <f>VLOOKUP($S640,'Grille de Tarif OQN'!$B$2:$S$3603,U$1,0)</f>
        <v>#N/A</v>
      </c>
      <c r="V640" s="79" t="e">
        <f>VLOOKUP($S640,'Grille de Tarif OQN'!$B$2:$S$3603,V$1,0)</f>
        <v>#N/A</v>
      </c>
      <c r="W640" s="79" t="e">
        <f>VLOOKUP($S640,'Grille de Tarif OQN'!$B$2:$S$3603,W$1,0)</f>
        <v>#N/A</v>
      </c>
      <c r="X640" s="79" t="e">
        <f>VLOOKUP($S640,'Grille de Tarif OQN'!$B$2:$S$3603,X$1,0)</f>
        <v>#N/A</v>
      </c>
      <c r="Y640" s="79" t="e">
        <f>VLOOKUP($S640,'Grille de Tarif OQN'!$B$2:$S$3603,Y$1,0)</f>
        <v>#N/A</v>
      </c>
      <c r="Z640" s="79" t="e">
        <f>VLOOKUP($S640,'Grille de Tarif OQN'!$B$2:$S$3603,Z$1,0)</f>
        <v>#N/A</v>
      </c>
      <c r="AA640" s="79" t="e">
        <f>VLOOKUP($S640,'Grille de Tarif OQN'!$B$2:$S$3603,AA$1,0)</f>
        <v>#N/A</v>
      </c>
      <c r="AB640" s="79" t="e">
        <f>VLOOKUP($S640,'Grille de Tarif OQN'!$B$2:$S$3603,AB$1,0)</f>
        <v>#N/A</v>
      </c>
      <c r="AC640" s="79" t="e">
        <f>VLOOKUP($S640,'Grille de Tarif OQN'!$B$2:$S$3603,AC$1,0)</f>
        <v>#N/A</v>
      </c>
      <c r="AD640" s="79" t="e">
        <f>VLOOKUP($S640,'Grille de Tarif OQN'!$B$2:$S$3603,AD$1,0)</f>
        <v>#N/A</v>
      </c>
      <c r="AE640" s="79" t="e">
        <f>VLOOKUP($S640,'Grille de Tarif OQN'!$B$2:$S$3603,AE$1,0)</f>
        <v>#N/A</v>
      </c>
      <c r="AF640" s="79" t="e">
        <f>VLOOKUP($S640,'Grille de Tarif OQN'!$B$2:$S$3603,AF$1,0)</f>
        <v>#N/A</v>
      </c>
      <c r="AG640" s="79" t="e">
        <f>VLOOKUP($S640,'Grille de Tarif OQN'!$B$2:$S$3603,AG$1,0)</f>
        <v>#N/A</v>
      </c>
      <c r="AH640" s="79" t="e">
        <f>VLOOKUP($S640,'Grille de Tarif OQN'!$B$2:$S$3603,AH$1,0)</f>
        <v>#N/A</v>
      </c>
      <c r="AI640" s="79" t="e">
        <f>VLOOKUP($S640,'Grille de Tarif OQN'!$B$2:$S$3603,AI$1,0)</f>
        <v>#N/A</v>
      </c>
      <c r="AJ640" s="79" t="e">
        <f>VLOOKUP($S640,'Grille de Tarif OQN'!$B$2:$S$3603,AJ$1,0)</f>
        <v>#N/A</v>
      </c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72"/>
      <c r="AV640"/>
      <c r="AW640"/>
      <c r="AX640"/>
      <c r="AY640"/>
      <c r="AZ640" s="96">
        <f t="shared" si="197"/>
        <v>0</v>
      </c>
      <c r="BA640" s="24" t="e">
        <f t="shared" si="198"/>
        <v>#N/A</v>
      </c>
      <c r="BB640" s="24" t="e">
        <f t="shared" si="199"/>
        <v>#N/A</v>
      </c>
      <c r="BC640" s="24" t="e">
        <f t="shared" si="192"/>
        <v>#N/A</v>
      </c>
      <c r="BD640" s="24" t="e">
        <f t="shared" si="193"/>
        <v>#N/A</v>
      </c>
      <c r="BE640"/>
      <c r="BF640" t="e">
        <f t="shared" si="200"/>
        <v>#N/A</v>
      </c>
      <c r="BG640" t="str">
        <f t="shared" si="201"/>
        <v>HDJ</v>
      </c>
      <c r="BH640" s="20" t="e">
        <f t="shared" si="202"/>
        <v>#N/A</v>
      </c>
      <c r="BI640" s="20" t="e">
        <f t="shared" si="203"/>
        <v>#N/A</v>
      </c>
      <c r="BJ640" s="20" t="e">
        <f t="shared" si="204"/>
        <v>#N/A</v>
      </c>
      <c r="BK640" s="20" t="e">
        <f t="shared" si="205"/>
        <v>#N/A</v>
      </c>
      <c r="BL640" s="20" t="e">
        <f t="shared" si="206"/>
        <v>#N/A</v>
      </c>
      <c r="BM640" s="20" t="e">
        <f t="shared" si="194"/>
        <v>#N/A</v>
      </c>
      <c r="BN640" s="20" t="e">
        <f t="shared" si="207"/>
        <v>#N/A</v>
      </c>
    </row>
    <row r="641" spans="1:66">
      <c r="A641" s="92"/>
      <c r="B641" s="90"/>
      <c r="C641" s="90"/>
      <c r="D641" s="93"/>
      <c r="E641" s="93"/>
      <c r="F641" s="93"/>
      <c r="G641" s="93"/>
      <c r="H641" s="93"/>
      <c r="I641" s="93"/>
      <c r="J641" s="93"/>
      <c r="K641" s="93"/>
      <c r="L641" s="92"/>
      <c r="M641" s="93"/>
      <c r="N641" s="91">
        <f t="shared" si="188"/>
        <v>0</v>
      </c>
      <c r="O641" s="91" t="str">
        <f t="shared" si="189"/>
        <v/>
      </c>
      <c r="P641" s="91" t="str">
        <f t="shared" si="190"/>
        <v/>
      </c>
      <c r="Q641" s="91" t="str">
        <f t="shared" si="191"/>
        <v>HDJ</v>
      </c>
      <c r="R641" s="82"/>
      <c r="S641" s="95">
        <f t="shared" si="195"/>
        <v>0</v>
      </c>
      <c r="T641" s="95">
        <f t="shared" si="196"/>
        <v>0</v>
      </c>
      <c r="U641" s="79" t="e">
        <f>VLOOKUP($S641,'Grille de Tarif OQN'!$B$2:$S$3603,U$1,0)</f>
        <v>#N/A</v>
      </c>
      <c r="V641" s="79" t="e">
        <f>VLOOKUP($S641,'Grille de Tarif OQN'!$B$2:$S$3603,V$1,0)</f>
        <v>#N/A</v>
      </c>
      <c r="W641" s="79" t="e">
        <f>VLOOKUP($S641,'Grille de Tarif OQN'!$B$2:$S$3603,W$1,0)</f>
        <v>#N/A</v>
      </c>
      <c r="X641" s="79" t="e">
        <f>VLOOKUP($S641,'Grille de Tarif OQN'!$B$2:$S$3603,X$1,0)</f>
        <v>#N/A</v>
      </c>
      <c r="Y641" s="79" t="e">
        <f>VLOOKUP($S641,'Grille de Tarif OQN'!$B$2:$S$3603,Y$1,0)</f>
        <v>#N/A</v>
      </c>
      <c r="Z641" s="79" t="e">
        <f>VLOOKUP($S641,'Grille de Tarif OQN'!$B$2:$S$3603,Z$1,0)</f>
        <v>#N/A</v>
      </c>
      <c r="AA641" s="79" t="e">
        <f>VLOOKUP($S641,'Grille de Tarif OQN'!$B$2:$S$3603,AA$1,0)</f>
        <v>#N/A</v>
      </c>
      <c r="AB641" s="79" t="e">
        <f>VLOOKUP($S641,'Grille de Tarif OQN'!$B$2:$S$3603,AB$1,0)</f>
        <v>#N/A</v>
      </c>
      <c r="AC641" s="79" t="e">
        <f>VLOOKUP($S641,'Grille de Tarif OQN'!$B$2:$S$3603,AC$1,0)</f>
        <v>#N/A</v>
      </c>
      <c r="AD641" s="79" t="e">
        <f>VLOOKUP($S641,'Grille de Tarif OQN'!$B$2:$S$3603,AD$1,0)</f>
        <v>#N/A</v>
      </c>
      <c r="AE641" s="79" t="e">
        <f>VLOOKUP($S641,'Grille de Tarif OQN'!$B$2:$S$3603,AE$1,0)</f>
        <v>#N/A</v>
      </c>
      <c r="AF641" s="79" t="e">
        <f>VLOOKUP($S641,'Grille de Tarif OQN'!$B$2:$S$3603,AF$1,0)</f>
        <v>#N/A</v>
      </c>
      <c r="AG641" s="79" t="e">
        <f>VLOOKUP($S641,'Grille de Tarif OQN'!$B$2:$S$3603,AG$1,0)</f>
        <v>#N/A</v>
      </c>
      <c r="AH641" s="79" t="e">
        <f>VLOOKUP($S641,'Grille de Tarif OQN'!$B$2:$S$3603,AH$1,0)</f>
        <v>#N/A</v>
      </c>
      <c r="AI641" s="79" t="e">
        <f>VLOOKUP($S641,'Grille de Tarif OQN'!$B$2:$S$3603,AI$1,0)</f>
        <v>#N/A</v>
      </c>
      <c r="AJ641" s="79" t="e">
        <f>VLOOKUP($S641,'Grille de Tarif OQN'!$B$2:$S$3603,AJ$1,0)</f>
        <v>#N/A</v>
      </c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72"/>
      <c r="AV641"/>
      <c r="AW641"/>
      <c r="AX641"/>
      <c r="AY641"/>
      <c r="AZ641" s="96">
        <f t="shared" si="197"/>
        <v>0</v>
      </c>
      <c r="BA641" s="24" t="e">
        <f t="shared" si="198"/>
        <v>#N/A</v>
      </c>
      <c r="BB641" s="24" t="e">
        <f t="shared" si="199"/>
        <v>#N/A</v>
      </c>
      <c r="BC641" s="24" t="e">
        <f t="shared" si="192"/>
        <v>#N/A</v>
      </c>
      <c r="BD641" s="24" t="e">
        <f t="shared" si="193"/>
        <v>#N/A</v>
      </c>
      <c r="BE641"/>
      <c r="BF641" t="e">
        <f t="shared" si="200"/>
        <v>#N/A</v>
      </c>
      <c r="BG641" t="str">
        <f t="shared" si="201"/>
        <v>HDJ</v>
      </c>
      <c r="BH641" s="20" t="e">
        <f t="shared" si="202"/>
        <v>#N/A</v>
      </c>
      <c r="BI641" s="20" t="e">
        <f t="shared" si="203"/>
        <v>#N/A</v>
      </c>
      <c r="BJ641" s="20" t="e">
        <f t="shared" si="204"/>
        <v>#N/A</v>
      </c>
      <c r="BK641" s="20" t="e">
        <f t="shared" si="205"/>
        <v>#N/A</v>
      </c>
      <c r="BL641" s="20" t="e">
        <f t="shared" si="206"/>
        <v>#N/A</v>
      </c>
      <c r="BM641" s="20" t="e">
        <f t="shared" si="194"/>
        <v>#N/A</v>
      </c>
      <c r="BN641" s="20" t="e">
        <f t="shared" si="207"/>
        <v>#N/A</v>
      </c>
    </row>
    <row r="642" spans="1:66">
      <c r="A642" s="92"/>
      <c r="B642" s="90"/>
      <c r="C642" s="90"/>
      <c r="D642" s="93"/>
      <c r="E642" s="93"/>
      <c r="F642" s="93"/>
      <c r="G642" s="93"/>
      <c r="H642" s="93"/>
      <c r="I642" s="93"/>
      <c r="J642" s="93"/>
      <c r="K642" s="93"/>
      <c r="L642" s="92"/>
      <c r="M642" s="93"/>
      <c r="N642" s="91">
        <f t="shared" si="188"/>
        <v>0</v>
      </c>
      <c r="O642" s="91" t="str">
        <f t="shared" si="189"/>
        <v/>
      </c>
      <c r="P642" s="91" t="str">
        <f t="shared" si="190"/>
        <v/>
      </c>
      <c r="Q642" s="91" t="str">
        <f t="shared" si="191"/>
        <v>HDJ</v>
      </c>
      <c r="R642" s="82"/>
      <c r="S642" s="95">
        <f t="shared" si="195"/>
        <v>0</v>
      </c>
      <c r="T642" s="95">
        <f t="shared" si="196"/>
        <v>0</v>
      </c>
      <c r="U642" s="79" t="e">
        <f>VLOOKUP($S642,'Grille de Tarif OQN'!$B$2:$S$3603,U$1,0)</f>
        <v>#N/A</v>
      </c>
      <c r="V642" s="79" t="e">
        <f>VLOOKUP($S642,'Grille de Tarif OQN'!$B$2:$S$3603,V$1,0)</f>
        <v>#N/A</v>
      </c>
      <c r="W642" s="79" t="e">
        <f>VLOOKUP($S642,'Grille de Tarif OQN'!$B$2:$S$3603,W$1,0)</f>
        <v>#N/A</v>
      </c>
      <c r="X642" s="79" t="e">
        <f>VLOOKUP($S642,'Grille de Tarif OQN'!$B$2:$S$3603,X$1,0)</f>
        <v>#N/A</v>
      </c>
      <c r="Y642" s="79" t="e">
        <f>VLOOKUP($S642,'Grille de Tarif OQN'!$B$2:$S$3603,Y$1,0)</f>
        <v>#N/A</v>
      </c>
      <c r="Z642" s="79" t="e">
        <f>VLOOKUP($S642,'Grille de Tarif OQN'!$B$2:$S$3603,Z$1,0)</f>
        <v>#N/A</v>
      </c>
      <c r="AA642" s="79" t="e">
        <f>VLOOKUP($S642,'Grille de Tarif OQN'!$B$2:$S$3603,AA$1,0)</f>
        <v>#N/A</v>
      </c>
      <c r="AB642" s="79" t="e">
        <f>VLOOKUP($S642,'Grille de Tarif OQN'!$B$2:$S$3603,AB$1,0)</f>
        <v>#N/A</v>
      </c>
      <c r="AC642" s="79" t="e">
        <f>VLOOKUP($S642,'Grille de Tarif OQN'!$B$2:$S$3603,AC$1,0)</f>
        <v>#N/A</v>
      </c>
      <c r="AD642" s="79" t="e">
        <f>VLOOKUP($S642,'Grille de Tarif OQN'!$B$2:$S$3603,AD$1,0)</f>
        <v>#N/A</v>
      </c>
      <c r="AE642" s="79" t="e">
        <f>VLOOKUP($S642,'Grille de Tarif OQN'!$B$2:$S$3603,AE$1,0)</f>
        <v>#N/A</v>
      </c>
      <c r="AF642" s="79" t="e">
        <f>VLOOKUP($S642,'Grille de Tarif OQN'!$B$2:$S$3603,AF$1,0)</f>
        <v>#N/A</v>
      </c>
      <c r="AG642" s="79" t="e">
        <f>VLOOKUP($S642,'Grille de Tarif OQN'!$B$2:$S$3603,AG$1,0)</f>
        <v>#N/A</v>
      </c>
      <c r="AH642" s="79" t="e">
        <f>VLOOKUP($S642,'Grille de Tarif OQN'!$B$2:$S$3603,AH$1,0)</f>
        <v>#N/A</v>
      </c>
      <c r="AI642" s="79" t="e">
        <f>VLOOKUP($S642,'Grille de Tarif OQN'!$B$2:$S$3603,AI$1,0)</f>
        <v>#N/A</v>
      </c>
      <c r="AJ642" s="79" t="e">
        <f>VLOOKUP($S642,'Grille de Tarif OQN'!$B$2:$S$3603,AJ$1,0)</f>
        <v>#N/A</v>
      </c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72"/>
      <c r="AV642"/>
      <c r="AW642"/>
      <c r="AX642"/>
      <c r="AY642"/>
      <c r="AZ642" s="96">
        <f t="shared" si="197"/>
        <v>0</v>
      </c>
      <c r="BA642" s="24" t="e">
        <f t="shared" si="198"/>
        <v>#N/A</v>
      </c>
      <c r="BB642" s="24" t="e">
        <f t="shared" si="199"/>
        <v>#N/A</v>
      </c>
      <c r="BC642" s="24" t="e">
        <f t="shared" si="192"/>
        <v>#N/A</v>
      </c>
      <c r="BD642" s="24" t="e">
        <f t="shared" si="193"/>
        <v>#N/A</v>
      </c>
      <c r="BE642"/>
      <c r="BF642" t="e">
        <f t="shared" si="200"/>
        <v>#N/A</v>
      </c>
      <c r="BG642" t="str">
        <f t="shared" si="201"/>
        <v>HDJ</v>
      </c>
      <c r="BH642" s="20" t="e">
        <f t="shared" si="202"/>
        <v>#N/A</v>
      </c>
      <c r="BI642" s="20" t="e">
        <f t="shared" si="203"/>
        <v>#N/A</v>
      </c>
      <c r="BJ642" s="20" t="e">
        <f t="shared" si="204"/>
        <v>#N/A</v>
      </c>
      <c r="BK642" s="20" t="e">
        <f t="shared" si="205"/>
        <v>#N/A</v>
      </c>
      <c r="BL642" s="20" t="e">
        <f t="shared" si="206"/>
        <v>#N/A</v>
      </c>
      <c r="BM642" s="20" t="e">
        <f t="shared" si="194"/>
        <v>#N/A</v>
      </c>
      <c r="BN642" s="20" t="e">
        <f t="shared" si="207"/>
        <v>#N/A</v>
      </c>
    </row>
    <row r="643" spans="1:66">
      <c r="A643" s="92"/>
      <c r="B643" s="90"/>
      <c r="C643" s="90"/>
      <c r="D643" s="93"/>
      <c r="E643" s="93"/>
      <c r="F643" s="93"/>
      <c r="G643" s="93"/>
      <c r="H643" s="93"/>
      <c r="I643" s="93"/>
      <c r="J643" s="93"/>
      <c r="K643" s="93"/>
      <c r="L643" s="92"/>
      <c r="M643" s="93"/>
      <c r="N643" s="91">
        <f t="shared" si="188"/>
        <v>0</v>
      </c>
      <c r="O643" s="91" t="str">
        <f t="shared" si="189"/>
        <v/>
      </c>
      <c r="P643" s="91" t="str">
        <f t="shared" si="190"/>
        <v/>
      </c>
      <c r="Q643" s="91" t="str">
        <f t="shared" si="191"/>
        <v>HDJ</v>
      </c>
      <c r="R643" s="82"/>
      <c r="S643" s="95">
        <f t="shared" si="195"/>
        <v>0</v>
      </c>
      <c r="T643" s="95">
        <f t="shared" si="196"/>
        <v>0</v>
      </c>
      <c r="U643" s="79" t="e">
        <f>VLOOKUP($S643,'Grille de Tarif OQN'!$B$2:$S$3603,U$1,0)</f>
        <v>#N/A</v>
      </c>
      <c r="V643" s="79" t="e">
        <f>VLOOKUP($S643,'Grille de Tarif OQN'!$B$2:$S$3603,V$1,0)</f>
        <v>#N/A</v>
      </c>
      <c r="W643" s="79" t="e">
        <f>VLOOKUP($S643,'Grille de Tarif OQN'!$B$2:$S$3603,W$1,0)</f>
        <v>#N/A</v>
      </c>
      <c r="X643" s="79" t="e">
        <f>VLOOKUP($S643,'Grille de Tarif OQN'!$B$2:$S$3603,X$1,0)</f>
        <v>#N/A</v>
      </c>
      <c r="Y643" s="79" t="e">
        <f>VLOOKUP($S643,'Grille de Tarif OQN'!$B$2:$S$3603,Y$1,0)</f>
        <v>#N/A</v>
      </c>
      <c r="Z643" s="79" t="e">
        <f>VLOOKUP($S643,'Grille de Tarif OQN'!$B$2:$S$3603,Z$1,0)</f>
        <v>#N/A</v>
      </c>
      <c r="AA643" s="79" t="e">
        <f>VLOOKUP($S643,'Grille de Tarif OQN'!$B$2:$S$3603,AA$1,0)</f>
        <v>#N/A</v>
      </c>
      <c r="AB643" s="79" t="e">
        <f>VLOOKUP($S643,'Grille de Tarif OQN'!$B$2:$S$3603,AB$1,0)</f>
        <v>#N/A</v>
      </c>
      <c r="AC643" s="79" t="e">
        <f>VLOOKUP($S643,'Grille de Tarif OQN'!$B$2:$S$3603,AC$1,0)</f>
        <v>#N/A</v>
      </c>
      <c r="AD643" s="79" t="e">
        <f>VLOOKUP($S643,'Grille de Tarif OQN'!$B$2:$S$3603,AD$1,0)</f>
        <v>#N/A</v>
      </c>
      <c r="AE643" s="79" t="e">
        <f>VLOOKUP($S643,'Grille de Tarif OQN'!$B$2:$S$3603,AE$1,0)</f>
        <v>#N/A</v>
      </c>
      <c r="AF643" s="79" t="e">
        <f>VLOOKUP($S643,'Grille de Tarif OQN'!$B$2:$S$3603,AF$1,0)</f>
        <v>#N/A</v>
      </c>
      <c r="AG643" s="79" t="e">
        <f>VLOOKUP($S643,'Grille de Tarif OQN'!$B$2:$S$3603,AG$1,0)</f>
        <v>#N/A</v>
      </c>
      <c r="AH643" s="79" t="e">
        <f>VLOOKUP($S643,'Grille de Tarif OQN'!$B$2:$S$3603,AH$1,0)</f>
        <v>#N/A</v>
      </c>
      <c r="AI643" s="79" t="e">
        <f>VLOOKUP($S643,'Grille de Tarif OQN'!$B$2:$S$3603,AI$1,0)</f>
        <v>#N/A</v>
      </c>
      <c r="AJ643" s="79" t="e">
        <f>VLOOKUP($S643,'Grille de Tarif OQN'!$B$2:$S$3603,AJ$1,0)</f>
        <v>#N/A</v>
      </c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72"/>
      <c r="AV643"/>
      <c r="AW643"/>
      <c r="AX643"/>
      <c r="AY643"/>
      <c r="AZ643" s="96">
        <f t="shared" si="197"/>
        <v>0</v>
      </c>
      <c r="BA643" s="24" t="e">
        <f t="shared" si="198"/>
        <v>#N/A</v>
      </c>
      <c r="BB643" s="24" t="e">
        <f t="shared" si="199"/>
        <v>#N/A</v>
      </c>
      <c r="BC643" s="24" t="e">
        <f t="shared" si="192"/>
        <v>#N/A</v>
      </c>
      <c r="BD643" s="24" t="e">
        <f t="shared" si="193"/>
        <v>#N/A</v>
      </c>
      <c r="BE643"/>
      <c r="BF643" t="e">
        <f t="shared" si="200"/>
        <v>#N/A</v>
      </c>
      <c r="BG643" t="str">
        <f t="shared" si="201"/>
        <v>HDJ</v>
      </c>
      <c r="BH643" s="20" t="e">
        <f t="shared" si="202"/>
        <v>#N/A</v>
      </c>
      <c r="BI643" s="20" t="e">
        <f t="shared" si="203"/>
        <v>#N/A</v>
      </c>
      <c r="BJ643" s="20" t="e">
        <f t="shared" si="204"/>
        <v>#N/A</v>
      </c>
      <c r="BK643" s="20" t="e">
        <f t="shared" si="205"/>
        <v>#N/A</v>
      </c>
      <c r="BL643" s="20" t="e">
        <f t="shared" si="206"/>
        <v>#N/A</v>
      </c>
      <c r="BM643" s="20" t="e">
        <f t="shared" si="194"/>
        <v>#N/A</v>
      </c>
      <c r="BN643" s="20" t="e">
        <f t="shared" si="207"/>
        <v>#N/A</v>
      </c>
    </row>
    <row r="644" spans="1:66">
      <c r="A644" s="92"/>
      <c r="B644" s="90"/>
      <c r="C644" s="90"/>
      <c r="D644" s="93"/>
      <c r="E644" s="93"/>
      <c r="F644" s="93"/>
      <c r="G644" s="93"/>
      <c r="H644" s="93"/>
      <c r="I644" s="93"/>
      <c r="J644" s="93"/>
      <c r="K644" s="93"/>
      <c r="L644" s="92"/>
      <c r="M644" s="93"/>
      <c r="N644" s="91">
        <f t="shared" ref="N644:N707" si="208">IF(LEN(B644)=7,1,0)</f>
        <v>0</v>
      </c>
      <c r="O644" s="91" t="str">
        <f t="shared" ref="O644:O707" si="209">LEFT(B644,2)</f>
        <v/>
      </c>
      <c r="P644" s="91" t="str">
        <f t="shared" ref="P644:P707" si="210">LEFT(B644,4)</f>
        <v/>
      </c>
      <c r="Q644" s="91" t="str">
        <f t="shared" ref="Q644:Q707" si="211">IF(F644=1,"HC","HDJ")</f>
        <v>HDJ</v>
      </c>
      <c r="R644" s="82"/>
      <c r="S644" s="95">
        <f t="shared" si="195"/>
        <v>0</v>
      </c>
      <c r="T644" s="95">
        <f t="shared" si="196"/>
        <v>0</v>
      </c>
      <c r="U644" s="79" t="e">
        <f>VLOOKUP($S644,'Grille de Tarif OQN'!$B$2:$S$3603,U$1,0)</f>
        <v>#N/A</v>
      </c>
      <c r="V644" s="79" t="e">
        <f>VLOOKUP($S644,'Grille de Tarif OQN'!$B$2:$S$3603,V$1,0)</f>
        <v>#N/A</v>
      </c>
      <c r="W644" s="79" t="e">
        <f>VLOOKUP($S644,'Grille de Tarif OQN'!$B$2:$S$3603,W$1,0)</f>
        <v>#N/A</v>
      </c>
      <c r="X644" s="79" t="e">
        <f>VLOOKUP($S644,'Grille de Tarif OQN'!$B$2:$S$3603,X$1,0)</f>
        <v>#N/A</v>
      </c>
      <c r="Y644" s="79" t="e">
        <f>VLOOKUP($S644,'Grille de Tarif OQN'!$B$2:$S$3603,Y$1,0)</f>
        <v>#N/A</v>
      </c>
      <c r="Z644" s="79" t="e">
        <f>VLOOKUP($S644,'Grille de Tarif OQN'!$B$2:$S$3603,Z$1,0)</f>
        <v>#N/A</v>
      </c>
      <c r="AA644" s="79" t="e">
        <f>VLOOKUP($S644,'Grille de Tarif OQN'!$B$2:$S$3603,AA$1,0)</f>
        <v>#N/A</v>
      </c>
      <c r="AB644" s="79" t="e">
        <f>VLOOKUP($S644,'Grille de Tarif OQN'!$B$2:$S$3603,AB$1,0)</f>
        <v>#N/A</v>
      </c>
      <c r="AC644" s="79" t="e">
        <f>VLOOKUP($S644,'Grille de Tarif OQN'!$B$2:$S$3603,AC$1,0)</f>
        <v>#N/A</v>
      </c>
      <c r="AD644" s="79" t="e">
        <f>VLOOKUP($S644,'Grille de Tarif OQN'!$B$2:$S$3603,AD$1,0)</f>
        <v>#N/A</v>
      </c>
      <c r="AE644" s="79" t="e">
        <f>VLOOKUP($S644,'Grille de Tarif OQN'!$B$2:$S$3603,AE$1,0)</f>
        <v>#N/A</v>
      </c>
      <c r="AF644" s="79" t="e">
        <f>VLOOKUP($S644,'Grille de Tarif OQN'!$B$2:$S$3603,AF$1,0)</f>
        <v>#N/A</v>
      </c>
      <c r="AG644" s="79" t="e">
        <f>VLOOKUP($S644,'Grille de Tarif OQN'!$B$2:$S$3603,AG$1,0)</f>
        <v>#N/A</v>
      </c>
      <c r="AH644" s="79" t="e">
        <f>VLOOKUP($S644,'Grille de Tarif OQN'!$B$2:$S$3603,AH$1,0)</f>
        <v>#N/A</v>
      </c>
      <c r="AI644" s="79" t="e">
        <f>VLOOKUP($S644,'Grille de Tarif OQN'!$B$2:$S$3603,AI$1,0)</f>
        <v>#N/A</v>
      </c>
      <c r="AJ644" s="79" t="e">
        <f>VLOOKUP($S644,'Grille de Tarif OQN'!$B$2:$S$3603,AJ$1,0)</f>
        <v>#N/A</v>
      </c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72"/>
      <c r="AV644"/>
      <c r="AW644"/>
      <c r="AX644"/>
      <c r="AY644"/>
      <c r="AZ644" s="96">
        <f t="shared" si="197"/>
        <v>0</v>
      </c>
      <c r="BA644" s="24" t="e">
        <f t="shared" si="198"/>
        <v>#N/A</v>
      </c>
      <c r="BB644" s="24" t="e">
        <f t="shared" si="199"/>
        <v>#N/A</v>
      </c>
      <c r="BC644" s="24" t="e">
        <f t="shared" ref="BC644:BC707" si="212">BA644*$BD$1</f>
        <v>#N/A</v>
      </c>
      <c r="BD644" s="24" t="e">
        <f t="shared" ref="BD644:BD707" si="213">BB644*$BD$1</f>
        <v>#N/A</v>
      </c>
      <c r="BE644"/>
      <c r="BF644" t="e">
        <f t="shared" si="200"/>
        <v>#N/A</v>
      </c>
      <c r="BG644" t="str">
        <f t="shared" si="201"/>
        <v>HDJ</v>
      </c>
      <c r="BH644" s="20" t="e">
        <f t="shared" si="202"/>
        <v>#N/A</v>
      </c>
      <c r="BI644" s="20" t="e">
        <f t="shared" si="203"/>
        <v>#N/A</v>
      </c>
      <c r="BJ644" s="20" t="e">
        <f t="shared" si="204"/>
        <v>#N/A</v>
      </c>
      <c r="BK644" s="20" t="e">
        <f t="shared" si="205"/>
        <v>#N/A</v>
      </c>
      <c r="BL644" s="20" t="e">
        <f t="shared" si="206"/>
        <v>#N/A</v>
      </c>
      <c r="BM644" s="20" t="e">
        <f t="shared" ref="BM644:BM707" si="214">IF(AG644=1,AA644+(90-V644)*AB644,Y644+(90-V644)*AB644)+(AZ644-90)*AC644</f>
        <v>#N/A</v>
      </c>
      <c r="BN644" s="20" t="e">
        <f t="shared" si="207"/>
        <v>#N/A</v>
      </c>
    </row>
    <row r="645" spans="1:66">
      <c r="A645" s="92"/>
      <c r="B645" s="90"/>
      <c r="C645" s="90"/>
      <c r="D645" s="93"/>
      <c r="E645" s="93"/>
      <c r="F645" s="93"/>
      <c r="G645" s="93"/>
      <c r="H645" s="93"/>
      <c r="I645" s="93"/>
      <c r="J645" s="93"/>
      <c r="K645" s="93"/>
      <c r="L645" s="92"/>
      <c r="M645" s="93"/>
      <c r="N645" s="91">
        <f t="shared" si="208"/>
        <v>0</v>
      </c>
      <c r="O645" s="91" t="str">
        <f t="shared" si="209"/>
        <v/>
      </c>
      <c r="P645" s="91" t="str">
        <f t="shared" si="210"/>
        <v/>
      </c>
      <c r="Q645" s="91" t="str">
        <f t="shared" si="211"/>
        <v>HDJ</v>
      </c>
      <c r="R645" s="82"/>
      <c r="S645" s="95">
        <f t="shared" ref="S645:S708" si="215">B645</f>
        <v>0</v>
      </c>
      <c r="T645" s="95">
        <f t="shared" ref="T645:T708" si="216">C645</f>
        <v>0</v>
      </c>
      <c r="U645" s="79" t="e">
        <f>VLOOKUP($S645,'Grille de Tarif OQN'!$B$2:$S$3603,U$1,0)</f>
        <v>#N/A</v>
      </c>
      <c r="V645" s="79" t="e">
        <f>VLOOKUP($S645,'Grille de Tarif OQN'!$B$2:$S$3603,V$1,0)</f>
        <v>#N/A</v>
      </c>
      <c r="W645" s="79" t="e">
        <f>VLOOKUP($S645,'Grille de Tarif OQN'!$B$2:$S$3603,W$1,0)</f>
        <v>#N/A</v>
      </c>
      <c r="X645" s="79" t="e">
        <f>VLOOKUP($S645,'Grille de Tarif OQN'!$B$2:$S$3603,X$1,0)</f>
        <v>#N/A</v>
      </c>
      <c r="Y645" s="79" t="e">
        <f>VLOOKUP($S645,'Grille de Tarif OQN'!$B$2:$S$3603,Y$1,0)</f>
        <v>#N/A</v>
      </c>
      <c r="Z645" s="79" t="e">
        <f>VLOOKUP($S645,'Grille de Tarif OQN'!$B$2:$S$3603,Z$1,0)</f>
        <v>#N/A</v>
      </c>
      <c r="AA645" s="79" t="e">
        <f>VLOOKUP($S645,'Grille de Tarif OQN'!$B$2:$S$3603,AA$1,0)</f>
        <v>#N/A</v>
      </c>
      <c r="AB645" s="79" t="e">
        <f>VLOOKUP($S645,'Grille de Tarif OQN'!$B$2:$S$3603,AB$1,0)</f>
        <v>#N/A</v>
      </c>
      <c r="AC645" s="79" t="e">
        <f>VLOOKUP($S645,'Grille de Tarif OQN'!$B$2:$S$3603,AC$1,0)</f>
        <v>#N/A</v>
      </c>
      <c r="AD645" s="79" t="e">
        <f>VLOOKUP($S645,'Grille de Tarif OQN'!$B$2:$S$3603,AD$1,0)</f>
        <v>#N/A</v>
      </c>
      <c r="AE645" s="79" t="e">
        <f>VLOOKUP($S645,'Grille de Tarif OQN'!$B$2:$S$3603,AE$1,0)</f>
        <v>#N/A</v>
      </c>
      <c r="AF645" s="79" t="e">
        <f>VLOOKUP($S645,'Grille de Tarif OQN'!$B$2:$S$3603,AF$1,0)</f>
        <v>#N/A</v>
      </c>
      <c r="AG645" s="79" t="e">
        <f>VLOOKUP($S645,'Grille de Tarif OQN'!$B$2:$S$3603,AG$1,0)</f>
        <v>#N/A</v>
      </c>
      <c r="AH645" s="79" t="e">
        <f>VLOOKUP($S645,'Grille de Tarif OQN'!$B$2:$S$3603,AH$1,0)</f>
        <v>#N/A</v>
      </c>
      <c r="AI645" s="79" t="e">
        <f>VLOOKUP($S645,'Grille de Tarif OQN'!$B$2:$S$3603,AI$1,0)</f>
        <v>#N/A</v>
      </c>
      <c r="AJ645" s="79" t="e">
        <f>VLOOKUP($S645,'Grille de Tarif OQN'!$B$2:$S$3603,AJ$1,0)</f>
        <v>#N/A</v>
      </c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72"/>
      <c r="AV645"/>
      <c r="AW645"/>
      <c r="AX645"/>
      <c r="AY645"/>
      <c r="AZ645" s="96">
        <f t="shared" ref="AZ645:AZ708" si="217">D645</f>
        <v>0</v>
      </c>
      <c r="BA645" s="24" t="e">
        <f t="shared" ref="BA645:BA708" si="218">IF(BG645="HDJ",BN645,IF(BF645="ZONE90",BM645,IF(BF645="ZONEBASSE",BH645,IF(BF645="ZONEFORF1",BI645,IF(BF645="ZONEFORF2",BJ645,IF(BF645="ZONEFORF3",BK645,BL645))))))</f>
        <v>#N/A</v>
      </c>
      <c r="BB645" s="24" t="e">
        <f t="shared" ref="BB645:BB708" si="219">BA645/AZ645</f>
        <v>#N/A</v>
      </c>
      <c r="BC645" s="24" t="e">
        <f t="shared" si="212"/>
        <v>#N/A</v>
      </c>
      <c r="BD645" s="24" t="e">
        <f t="shared" si="213"/>
        <v>#N/A</v>
      </c>
      <c r="BE645"/>
      <c r="BF645" t="e">
        <f t="shared" ref="BF645:BF708" si="220">IF(AZ645&gt;90,"ZONE90",IF(AG645=1,IF(AZ645&lt;U645,"ZONEBASSE",IF(AZ645&lt;AI645,"ZONEFORF1",IF(AZ645&lt;AJ645,"ZONEFORF2",IF(AZ645&lt;V645,"ZONEFORF3","ZONEHAUTE")))),IF(AZ645&lt;U645,"ZONEBASSE",IF(AZ645&lt;V645,"ZONEFORF1","ZONEHAUTE"))))</f>
        <v>#N/A</v>
      </c>
      <c r="BG645" t="str">
        <f t="shared" ref="BG645:BG708" si="221">IF(RIGHT(S645,1)="0","HDJ","HC")</f>
        <v>HDJ</v>
      </c>
      <c r="BH645" s="20" t="e">
        <f t="shared" ref="BH645:BH708" si="222">IF(AZ645&lt;8,AD645*AZ645,W645-(U645-AZ645)*X645)</f>
        <v>#N/A</v>
      </c>
      <c r="BI645" s="20" t="e">
        <f t="shared" ref="BI645:BI708" si="223">Y645</f>
        <v>#N/A</v>
      </c>
      <c r="BJ645" s="20" t="e">
        <f t="shared" ref="BJ645:BJ708" si="224">Z645</f>
        <v>#N/A</v>
      </c>
      <c r="BK645" s="20" t="e">
        <f t="shared" ref="BK645:BK708" si="225">AA645</f>
        <v>#N/A</v>
      </c>
      <c r="BL645" s="20" t="e">
        <f t="shared" ref="BL645:BL708" si="226">IF(AG645=1,AA645+(AZ645-V645)*AB645,Y645+(AZ645-V645)*AB645)</f>
        <v>#N/A</v>
      </c>
      <c r="BM645" s="20" t="e">
        <f t="shared" si="214"/>
        <v>#N/A</v>
      </c>
      <c r="BN645" s="20" t="e">
        <f t="shared" ref="BN645:BN708" si="227">AZ645*Y645</f>
        <v>#N/A</v>
      </c>
    </row>
    <row r="646" spans="1:66">
      <c r="A646" s="92"/>
      <c r="B646" s="90"/>
      <c r="C646" s="90"/>
      <c r="D646" s="93"/>
      <c r="E646" s="93"/>
      <c r="F646" s="93"/>
      <c r="G646" s="93"/>
      <c r="H646" s="93"/>
      <c r="I646" s="93"/>
      <c r="J646" s="93"/>
      <c r="K646" s="93"/>
      <c r="L646" s="92"/>
      <c r="M646" s="93"/>
      <c r="N646" s="91">
        <f t="shared" si="208"/>
        <v>0</v>
      </c>
      <c r="O646" s="91" t="str">
        <f t="shared" si="209"/>
        <v/>
      </c>
      <c r="P646" s="91" t="str">
        <f t="shared" si="210"/>
        <v/>
      </c>
      <c r="Q646" s="91" t="str">
        <f t="shared" si="211"/>
        <v>HDJ</v>
      </c>
      <c r="R646" s="82"/>
      <c r="S646" s="95">
        <f t="shared" si="215"/>
        <v>0</v>
      </c>
      <c r="T646" s="95">
        <f t="shared" si="216"/>
        <v>0</v>
      </c>
      <c r="U646" s="79" t="e">
        <f>VLOOKUP($S646,'Grille de Tarif OQN'!$B$2:$S$3603,U$1,0)</f>
        <v>#N/A</v>
      </c>
      <c r="V646" s="79" t="e">
        <f>VLOOKUP($S646,'Grille de Tarif OQN'!$B$2:$S$3603,V$1,0)</f>
        <v>#N/A</v>
      </c>
      <c r="W646" s="79" t="e">
        <f>VLOOKUP($S646,'Grille de Tarif OQN'!$B$2:$S$3603,W$1,0)</f>
        <v>#N/A</v>
      </c>
      <c r="X646" s="79" t="e">
        <f>VLOOKUP($S646,'Grille de Tarif OQN'!$B$2:$S$3603,X$1,0)</f>
        <v>#N/A</v>
      </c>
      <c r="Y646" s="79" t="e">
        <f>VLOOKUP($S646,'Grille de Tarif OQN'!$B$2:$S$3603,Y$1,0)</f>
        <v>#N/A</v>
      </c>
      <c r="Z646" s="79" t="e">
        <f>VLOOKUP($S646,'Grille de Tarif OQN'!$B$2:$S$3603,Z$1,0)</f>
        <v>#N/A</v>
      </c>
      <c r="AA646" s="79" t="e">
        <f>VLOOKUP($S646,'Grille de Tarif OQN'!$B$2:$S$3603,AA$1,0)</f>
        <v>#N/A</v>
      </c>
      <c r="AB646" s="79" t="e">
        <f>VLOOKUP($S646,'Grille de Tarif OQN'!$B$2:$S$3603,AB$1,0)</f>
        <v>#N/A</v>
      </c>
      <c r="AC646" s="79" t="e">
        <f>VLOOKUP($S646,'Grille de Tarif OQN'!$B$2:$S$3603,AC$1,0)</f>
        <v>#N/A</v>
      </c>
      <c r="AD646" s="79" t="e">
        <f>VLOOKUP($S646,'Grille de Tarif OQN'!$B$2:$S$3603,AD$1,0)</f>
        <v>#N/A</v>
      </c>
      <c r="AE646" s="79" t="e">
        <f>VLOOKUP($S646,'Grille de Tarif OQN'!$B$2:$S$3603,AE$1,0)</f>
        <v>#N/A</v>
      </c>
      <c r="AF646" s="79" t="e">
        <f>VLOOKUP($S646,'Grille de Tarif OQN'!$B$2:$S$3603,AF$1,0)</f>
        <v>#N/A</v>
      </c>
      <c r="AG646" s="79" t="e">
        <f>VLOOKUP($S646,'Grille de Tarif OQN'!$B$2:$S$3603,AG$1,0)</f>
        <v>#N/A</v>
      </c>
      <c r="AH646" s="79" t="e">
        <f>VLOOKUP($S646,'Grille de Tarif OQN'!$B$2:$S$3603,AH$1,0)</f>
        <v>#N/A</v>
      </c>
      <c r="AI646" s="79" t="e">
        <f>VLOOKUP($S646,'Grille de Tarif OQN'!$B$2:$S$3603,AI$1,0)</f>
        <v>#N/A</v>
      </c>
      <c r="AJ646" s="79" t="e">
        <f>VLOOKUP($S646,'Grille de Tarif OQN'!$B$2:$S$3603,AJ$1,0)</f>
        <v>#N/A</v>
      </c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72"/>
      <c r="AV646"/>
      <c r="AW646"/>
      <c r="AX646"/>
      <c r="AY646"/>
      <c r="AZ646" s="96">
        <f t="shared" si="217"/>
        <v>0</v>
      </c>
      <c r="BA646" s="24" t="e">
        <f t="shared" si="218"/>
        <v>#N/A</v>
      </c>
      <c r="BB646" s="24" t="e">
        <f t="shared" si="219"/>
        <v>#N/A</v>
      </c>
      <c r="BC646" s="24" t="e">
        <f t="shared" si="212"/>
        <v>#N/A</v>
      </c>
      <c r="BD646" s="24" t="e">
        <f t="shared" si="213"/>
        <v>#N/A</v>
      </c>
      <c r="BE646"/>
      <c r="BF646" t="e">
        <f t="shared" si="220"/>
        <v>#N/A</v>
      </c>
      <c r="BG646" t="str">
        <f t="shared" si="221"/>
        <v>HDJ</v>
      </c>
      <c r="BH646" s="20" t="e">
        <f t="shared" si="222"/>
        <v>#N/A</v>
      </c>
      <c r="BI646" s="20" t="e">
        <f t="shared" si="223"/>
        <v>#N/A</v>
      </c>
      <c r="BJ646" s="20" t="e">
        <f t="shared" si="224"/>
        <v>#N/A</v>
      </c>
      <c r="BK646" s="20" t="e">
        <f t="shared" si="225"/>
        <v>#N/A</v>
      </c>
      <c r="BL646" s="20" t="e">
        <f t="shared" si="226"/>
        <v>#N/A</v>
      </c>
      <c r="BM646" s="20" t="e">
        <f t="shared" si="214"/>
        <v>#N/A</v>
      </c>
      <c r="BN646" s="20" t="e">
        <f t="shared" si="227"/>
        <v>#N/A</v>
      </c>
    </row>
    <row r="647" spans="1:66">
      <c r="A647" s="92"/>
      <c r="B647" s="90"/>
      <c r="C647" s="90"/>
      <c r="D647" s="93"/>
      <c r="E647" s="93"/>
      <c r="F647" s="93"/>
      <c r="G647" s="93"/>
      <c r="H647" s="93"/>
      <c r="I647" s="93"/>
      <c r="J647" s="93"/>
      <c r="K647" s="93"/>
      <c r="L647" s="92"/>
      <c r="M647" s="93"/>
      <c r="N647" s="91">
        <f t="shared" si="208"/>
        <v>0</v>
      </c>
      <c r="O647" s="91" t="str">
        <f t="shared" si="209"/>
        <v/>
      </c>
      <c r="P647" s="91" t="str">
        <f t="shared" si="210"/>
        <v/>
      </c>
      <c r="Q647" s="91" t="str">
        <f t="shared" si="211"/>
        <v>HDJ</v>
      </c>
      <c r="R647" s="82"/>
      <c r="S647" s="95">
        <f t="shared" si="215"/>
        <v>0</v>
      </c>
      <c r="T647" s="95">
        <f t="shared" si="216"/>
        <v>0</v>
      </c>
      <c r="U647" s="79" t="e">
        <f>VLOOKUP($S647,'Grille de Tarif OQN'!$B$2:$S$3603,U$1,0)</f>
        <v>#N/A</v>
      </c>
      <c r="V647" s="79" t="e">
        <f>VLOOKUP($S647,'Grille de Tarif OQN'!$B$2:$S$3603,V$1,0)</f>
        <v>#N/A</v>
      </c>
      <c r="W647" s="79" t="e">
        <f>VLOOKUP($S647,'Grille de Tarif OQN'!$B$2:$S$3603,W$1,0)</f>
        <v>#N/A</v>
      </c>
      <c r="X647" s="79" t="e">
        <f>VLOOKUP($S647,'Grille de Tarif OQN'!$B$2:$S$3603,X$1,0)</f>
        <v>#N/A</v>
      </c>
      <c r="Y647" s="79" t="e">
        <f>VLOOKUP($S647,'Grille de Tarif OQN'!$B$2:$S$3603,Y$1,0)</f>
        <v>#N/A</v>
      </c>
      <c r="Z647" s="79" t="e">
        <f>VLOOKUP($S647,'Grille de Tarif OQN'!$B$2:$S$3603,Z$1,0)</f>
        <v>#N/A</v>
      </c>
      <c r="AA647" s="79" t="e">
        <f>VLOOKUP($S647,'Grille de Tarif OQN'!$B$2:$S$3603,AA$1,0)</f>
        <v>#N/A</v>
      </c>
      <c r="AB647" s="79" t="e">
        <f>VLOOKUP($S647,'Grille de Tarif OQN'!$B$2:$S$3603,AB$1,0)</f>
        <v>#N/A</v>
      </c>
      <c r="AC647" s="79" t="e">
        <f>VLOOKUP($S647,'Grille de Tarif OQN'!$B$2:$S$3603,AC$1,0)</f>
        <v>#N/A</v>
      </c>
      <c r="AD647" s="79" t="e">
        <f>VLOOKUP($S647,'Grille de Tarif OQN'!$B$2:$S$3603,AD$1,0)</f>
        <v>#N/A</v>
      </c>
      <c r="AE647" s="79" t="e">
        <f>VLOOKUP($S647,'Grille de Tarif OQN'!$B$2:$S$3603,AE$1,0)</f>
        <v>#N/A</v>
      </c>
      <c r="AF647" s="79" t="e">
        <f>VLOOKUP($S647,'Grille de Tarif OQN'!$B$2:$S$3603,AF$1,0)</f>
        <v>#N/A</v>
      </c>
      <c r="AG647" s="79" t="e">
        <f>VLOOKUP($S647,'Grille de Tarif OQN'!$B$2:$S$3603,AG$1,0)</f>
        <v>#N/A</v>
      </c>
      <c r="AH647" s="79" t="e">
        <f>VLOOKUP($S647,'Grille de Tarif OQN'!$B$2:$S$3603,AH$1,0)</f>
        <v>#N/A</v>
      </c>
      <c r="AI647" s="79" t="e">
        <f>VLOOKUP($S647,'Grille de Tarif OQN'!$B$2:$S$3603,AI$1,0)</f>
        <v>#N/A</v>
      </c>
      <c r="AJ647" s="79" t="e">
        <f>VLOOKUP($S647,'Grille de Tarif OQN'!$B$2:$S$3603,AJ$1,0)</f>
        <v>#N/A</v>
      </c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72"/>
      <c r="AV647"/>
      <c r="AW647"/>
      <c r="AX647"/>
      <c r="AY647"/>
      <c r="AZ647" s="96">
        <f t="shared" si="217"/>
        <v>0</v>
      </c>
      <c r="BA647" s="24" t="e">
        <f t="shared" si="218"/>
        <v>#N/A</v>
      </c>
      <c r="BB647" s="24" t="e">
        <f t="shared" si="219"/>
        <v>#N/A</v>
      </c>
      <c r="BC647" s="24" t="e">
        <f t="shared" si="212"/>
        <v>#N/A</v>
      </c>
      <c r="BD647" s="24" t="e">
        <f t="shared" si="213"/>
        <v>#N/A</v>
      </c>
      <c r="BE647"/>
      <c r="BF647" t="e">
        <f t="shared" si="220"/>
        <v>#N/A</v>
      </c>
      <c r="BG647" t="str">
        <f t="shared" si="221"/>
        <v>HDJ</v>
      </c>
      <c r="BH647" s="20" t="e">
        <f t="shared" si="222"/>
        <v>#N/A</v>
      </c>
      <c r="BI647" s="20" t="e">
        <f t="shared" si="223"/>
        <v>#N/A</v>
      </c>
      <c r="BJ647" s="20" t="e">
        <f t="shared" si="224"/>
        <v>#N/A</v>
      </c>
      <c r="BK647" s="20" t="e">
        <f t="shared" si="225"/>
        <v>#N/A</v>
      </c>
      <c r="BL647" s="20" t="e">
        <f t="shared" si="226"/>
        <v>#N/A</v>
      </c>
      <c r="BM647" s="20" t="e">
        <f t="shared" si="214"/>
        <v>#N/A</v>
      </c>
      <c r="BN647" s="20" t="e">
        <f t="shared" si="227"/>
        <v>#N/A</v>
      </c>
    </row>
    <row r="648" spans="1:66">
      <c r="A648" s="92"/>
      <c r="B648" s="90"/>
      <c r="C648" s="90"/>
      <c r="D648" s="93"/>
      <c r="E648" s="93"/>
      <c r="F648" s="93"/>
      <c r="G648" s="93"/>
      <c r="H648" s="93"/>
      <c r="I648" s="93"/>
      <c r="J648" s="93"/>
      <c r="K648" s="93"/>
      <c r="L648" s="92"/>
      <c r="M648" s="93"/>
      <c r="N648" s="91">
        <f t="shared" si="208"/>
        <v>0</v>
      </c>
      <c r="O648" s="91" t="str">
        <f t="shared" si="209"/>
        <v/>
      </c>
      <c r="P648" s="91" t="str">
        <f t="shared" si="210"/>
        <v/>
      </c>
      <c r="Q648" s="91" t="str">
        <f t="shared" si="211"/>
        <v>HDJ</v>
      </c>
      <c r="R648" s="82"/>
      <c r="S648" s="95">
        <f t="shared" si="215"/>
        <v>0</v>
      </c>
      <c r="T648" s="95">
        <f t="shared" si="216"/>
        <v>0</v>
      </c>
      <c r="U648" s="79" t="e">
        <f>VLOOKUP($S648,'Grille de Tarif OQN'!$B$2:$S$3603,U$1,0)</f>
        <v>#N/A</v>
      </c>
      <c r="V648" s="79" t="e">
        <f>VLOOKUP($S648,'Grille de Tarif OQN'!$B$2:$S$3603,V$1,0)</f>
        <v>#N/A</v>
      </c>
      <c r="W648" s="79" t="e">
        <f>VLOOKUP($S648,'Grille de Tarif OQN'!$B$2:$S$3603,W$1,0)</f>
        <v>#N/A</v>
      </c>
      <c r="X648" s="79" t="e">
        <f>VLOOKUP($S648,'Grille de Tarif OQN'!$B$2:$S$3603,X$1,0)</f>
        <v>#N/A</v>
      </c>
      <c r="Y648" s="79" t="e">
        <f>VLOOKUP($S648,'Grille de Tarif OQN'!$B$2:$S$3603,Y$1,0)</f>
        <v>#N/A</v>
      </c>
      <c r="Z648" s="79" t="e">
        <f>VLOOKUP($S648,'Grille de Tarif OQN'!$B$2:$S$3603,Z$1,0)</f>
        <v>#N/A</v>
      </c>
      <c r="AA648" s="79" t="e">
        <f>VLOOKUP($S648,'Grille de Tarif OQN'!$B$2:$S$3603,AA$1,0)</f>
        <v>#N/A</v>
      </c>
      <c r="AB648" s="79" t="e">
        <f>VLOOKUP($S648,'Grille de Tarif OQN'!$B$2:$S$3603,AB$1,0)</f>
        <v>#N/A</v>
      </c>
      <c r="AC648" s="79" t="e">
        <f>VLOOKUP($S648,'Grille de Tarif OQN'!$B$2:$S$3603,AC$1,0)</f>
        <v>#N/A</v>
      </c>
      <c r="AD648" s="79" t="e">
        <f>VLOOKUP($S648,'Grille de Tarif OQN'!$B$2:$S$3603,AD$1,0)</f>
        <v>#N/A</v>
      </c>
      <c r="AE648" s="79" t="e">
        <f>VLOOKUP($S648,'Grille de Tarif OQN'!$B$2:$S$3603,AE$1,0)</f>
        <v>#N/A</v>
      </c>
      <c r="AF648" s="79" t="e">
        <f>VLOOKUP($S648,'Grille de Tarif OQN'!$B$2:$S$3603,AF$1,0)</f>
        <v>#N/A</v>
      </c>
      <c r="AG648" s="79" t="e">
        <f>VLOOKUP($S648,'Grille de Tarif OQN'!$B$2:$S$3603,AG$1,0)</f>
        <v>#N/A</v>
      </c>
      <c r="AH648" s="79" t="e">
        <f>VLOOKUP($S648,'Grille de Tarif OQN'!$B$2:$S$3603,AH$1,0)</f>
        <v>#N/A</v>
      </c>
      <c r="AI648" s="79" t="e">
        <f>VLOOKUP($S648,'Grille de Tarif OQN'!$B$2:$S$3603,AI$1,0)</f>
        <v>#N/A</v>
      </c>
      <c r="AJ648" s="79" t="e">
        <f>VLOOKUP($S648,'Grille de Tarif OQN'!$B$2:$S$3603,AJ$1,0)</f>
        <v>#N/A</v>
      </c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72"/>
      <c r="AV648"/>
      <c r="AW648"/>
      <c r="AX648"/>
      <c r="AY648"/>
      <c r="AZ648" s="96">
        <f t="shared" si="217"/>
        <v>0</v>
      </c>
      <c r="BA648" s="24" t="e">
        <f t="shared" si="218"/>
        <v>#N/A</v>
      </c>
      <c r="BB648" s="24" t="e">
        <f t="shared" si="219"/>
        <v>#N/A</v>
      </c>
      <c r="BC648" s="24" t="e">
        <f t="shared" si="212"/>
        <v>#N/A</v>
      </c>
      <c r="BD648" s="24" t="e">
        <f t="shared" si="213"/>
        <v>#N/A</v>
      </c>
      <c r="BE648"/>
      <c r="BF648" t="e">
        <f t="shared" si="220"/>
        <v>#N/A</v>
      </c>
      <c r="BG648" t="str">
        <f t="shared" si="221"/>
        <v>HDJ</v>
      </c>
      <c r="BH648" s="20" t="e">
        <f t="shared" si="222"/>
        <v>#N/A</v>
      </c>
      <c r="BI648" s="20" t="e">
        <f t="shared" si="223"/>
        <v>#N/A</v>
      </c>
      <c r="BJ648" s="20" t="e">
        <f t="shared" si="224"/>
        <v>#N/A</v>
      </c>
      <c r="BK648" s="20" t="e">
        <f t="shared" si="225"/>
        <v>#N/A</v>
      </c>
      <c r="BL648" s="20" t="e">
        <f t="shared" si="226"/>
        <v>#N/A</v>
      </c>
      <c r="BM648" s="20" t="e">
        <f t="shared" si="214"/>
        <v>#N/A</v>
      </c>
      <c r="BN648" s="20" t="e">
        <f t="shared" si="227"/>
        <v>#N/A</v>
      </c>
    </row>
    <row r="649" spans="1:66">
      <c r="A649" s="92"/>
      <c r="B649" s="90"/>
      <c r="C649" s="90"/>
      <c r="D649" s="93"/>
      <c r="E649" s="93"/>
      <c r="F649" s="93"/>
      <c r="G649" s="93"/>
      <c r="H649" s="93"/>
      <c r="I649" s="93"/>
      <c r="J649" s="93"/>
      <c r="K649" s="93"/>
      <c r="L649" s="92"/>
      <c r="M649" s="93"/>
      <c r="N649" s="91">
        <f t="shared" si="208"/>
        <v>0</v>
      </c>
      <c r="O649" s="91" t="str">
        <f t="shared" si="209"/>
        <v/>
      </c>
      <c r="P649" s="91" t="str">
        <f t="shared" si="210"/>
        <v/>
      </c>
      <c r="Q649" s="91" t="str">
        <f t="shared" si="211"/>
        <v>HDJ</v>
      </c>
      <c r="R649" s="82"/>
      <c r="S649" s="95">
        <f t="shared" si="215"/>
        <v>0</v>
      </c>
      <c r="T649" s="95">
        <f t="shared" si="216"/>
        <v>0</v>
      </c>
      <c r="U649" s="79" t="e">
        <f>VLOOKUP($S649,'Grille de Tarif OQN'!$B$2:$S$3603,U$1,0)</f>
        <v>#N/A</v>
      </c>
      <c r="V649" s="79" t="e">
        <f>VLOOKUP($S649,'Grille de Tarif OQN'!$B$2:$S$3603,V$1,0)</f>
        <v>#N/A</v>
      </c>
      <c r="W649" s="79" t="e">
        <f>VLOOKUP($S649,'Grille de Tarif OQN'!$B$2:$S$3603,W$1,0)</f>
        <v>#N/A</v>
      </c>
      <c r="X649" s="79" t="e">
        <f>VLOOKUP($S649,'Grille de Tarif OQN'!$B$2:$S$3603,X$1,0)</f>
        <v>#N/A</v>
      </c>
      <c r="Y649" s="79" t="e">
        <f>VLOOKUP($S649,'Grille de Tarif OQN'!$B$2:$S$3603,Y$1,0)</f>
        <v>#N/A</v>
      </c>
      <c r="Z649" s="79" t="e">
        <f>VLOOKUP($S649,'Grille de Tarif OQN'!$B$2:$S$3603,Z$1,0)</f>
        <v>#N/A</v>
      </c>
      <c r="AA649" s="79" t="e">
        <f>VLOOKUP($S649,'Grille de Tarif OQN'!$B$2:$S$3603,AA$1,0)</f>
        <v>#N/A</v>
      </c>
      <c r="AB649" s="79" t="e">
        <f>VLOOKUP($S649,'Grille de Tarif OQN'!$B$2:$S$3603,AB$1,0)</f>
        <v>#N/A</v>
      </c>
      <c r="AC649" s="79" t="e">
        <f>VLOOKUP($S649,'Grille de Tarif OQN'!$B$2:$S$3603,AC$1,0)</f>
        <v>#N/A</v>
      </c>
      <c r="AD649" s="79" t="e">
        <f>VLOOKUP($S649,'Grille de Tarif OQN'!$B$2:$S$3603,AD$1,0)</f>
        <v>#N/A</v>
      </c>
      <c r="AE649" s="79" t="e">
        <f>VLOOKUP($S649,'Grille de Tarif OQN'!$B$2:$S$3603,AE$1,0)</f>
        <v>#N/A</v>
      </c>
      <c r="AF649" s="79" t="e">
        <f>VLOOKUP($S649,'Grille de Tarif OQN'!$B$2:$S$3603,AF$1,0)</f>
        <v>#N/A</v>
      </c>
      <c r="AG649" s="79" t="e">
        <f>VLOOKUP($S649,'Grille de Tarif OQN'!$B$2:$S$3603,AG$1,0)</f>
        <v>#N/A</v>
      </c>
      <c r="AH649" s="79" t="e">
        <f>VLOOKUP($S649,'Grille de Tarif OQN'!$B$2:$S$3603,AH$1,0)</f>
        <v>#N/A</v>
      </c>
      <c r="AI649" s="79" t="e">
        <f>VLOOKUP($S649,'Grille de Tarif OQN'!$B$2:$S$3603,AI$1,0)</f>
        <v>#N/A</v>
      </c>
      <c r="AJ649" s="79" t="e">
        <f>VLOOKUP($S649,'Grille de Tarif OQN'!$B$2:$S$3603,AJ$1,0)</f>
        <v>#N/A</v>
      </c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72"/>
      <c r="AV649"/>
      <c r="AW649"/>
      <c r="AX649"/>
      <c r="AY649"/>
      <c r="AZ649" s="96">
        <f t="shared" si="217"/>
        <v>0</v>
      </c>
      <c r="BA649" s="24" t="e">
        <f t="shared" si="218"/>
        <v>#N/A</v>
      </c>
      <c r="BB649" s="24" t="e">
        <f t="shared" si="219"/>
        <v>#N/A</v>
      </c>
      <c r="BC649" s="24" t="e">
        <f t="shared" si="212"/>
        <v>#N/A</v>
      </c>
      <c r="BD649" s="24" t="e">
        <f t="shared" si="213"/>
        <v>#N/A</v>
      </c>
      <c r="BE649"/>
      <c r="BF649" t="e">
        <f t="shared" si="220"/>
        <v>#N/A</v>
      </c>
      <c r="BG649" t="str">
        <f t="shared" si="221"/>
        <v>HDJ</v>
      </c>
      <c r="BH649" s="20" t="e">
        <f t="shared" si="222"/>
        <v>#N/A</v>
      </c>
      <c r="BI649" s="20" t="e">
        <f t="shared" si="223"/>
        <v>#N/A</v>
      </c>
      <c r="BJ649" s="20" t="e">
        <f t="shared" si="224"/>
        <v>#N/A</v>
      </c>
      <c r="BK649" s="20" t="e">
        <f t="shared" si="225"/>
        <v>#N/A</v>
      </c>
      <c r="BL649" s="20" t="e">
        <f t="shared" si="226"/>
        <v>#N/A</v>
      </c>
      <c r="BM649" s="20" t="e">
        <f t="shared" si="214"/>
        <v>#N/A</v>
      </c>
      <c r="BN649" s="20" t="e">
        <f t="shared" si="227"/>
        <v>#N/A</v>
      </c>
    </row>
    <row r="650" spans="1:66">
      <c r="A650" s="92"/>
      <c r="B650" s="90"/>
      <c r="C650" s="90"/>
      <c r="D650" s="93"/>
      <c r="E650" s="93"/>
      <c r="F650" s="93"/>
      <c r="G650" s="93"/>
      <c r="H650" s="93"/>
      <c r="I650" s="93"/>
      <c r="J650" s="93"/>
      <c r="K650" s="93"/>
      <c r="L650" s="92"/>
      <c r="M650" s="93"/>
      <c r="N650" s="91">
        <f t="shared" si="208"/>
        <v>0</v>
      </c>
      <c r="O650" s="91" t="str">
        <f t="shared" si="209"/>
        <v/>
      </c>
      <c r="P650" s="91" t="str">
        <f t="shared" si="210"/>
        <v/>
      </c>
      <c r="Q650" s="91" t="str">
        <f t="shared" si="211"/>
        <v>HDJ</v>
      </c>
      <c r="R650" s="82"/>
      <c r="S650" s="95">
        <f t="shared" si="215"/>
        <v>0</v>
      </c>
      <c r="T650" s="95">
        <f t="shared" si="216"/>
        <v>0</v>
      </c>
      <c r="U650" s="79" t="e">
        <f>VLOOKUP($S650,'Grille de Tarif OQN'!$B$2:$S$3603,U$1,0)</f>
        <v>#N/A</v>
      </c>
      <c r="V650" s="79" t="e">
        <f>VLOOKUP($S650,'Grille de Tarif OQN'!$B$2:$S$3603,V$1,0)</f>
        <v>#N/A</v>
      </c>
      <c r="W650" s="79" t="e">
        <f>VLOOKUP($S650,'Grille de Tarif OQN'!$B$2:$S$3603,W$1,0)</f>
        <v>#N/A</v>
      </c>
      <c r="X650" s="79" t="e">
        <f>VLOOKUP($S650,'Grille de Tarif OQN'!$B$2:$S$3603,X$1,0)</f>
        <v>#N/A</v>
      </c>
      <c r="Y650" s="79" t="e">
        <f>VLOOKUP($S650,'Grille de Tarif OQN'!$B$2:$S$3603,Y$1,0)</f>
        <v>#N/A</v>
      </c>
      <c r="Z650" s="79" t="e">
        <f>VLOOKUP($S650,'Grille de Tarif OQN'!$B$2:$S$3603,Z$1,0)</f>
        <v>#N/A</v>
      </c>
      <c r="AA650" s="79" t="e">
        <f>VLOOKUP($S650,'Grille de Tarif OQN'!$B$2:$S$3603,AA$1,0)</f>
        <v>#N/A</v>
      </c>
      <c r="AB650" s="79" t="e">
        <f>VLOOKUP($S650,'Grille de Tarif OQN'!$B$2:$S$3603,AB$1,0)</f>
        <v>#N/A</v>
      </c>
      <c r="AC650" s="79" t="e">
        <f>VLOOKUP($S650,'Grille de Tarif OQN'!$B$2:$S$3603,AC$1,0)</f>
        <v>#N/A</v>
      </c>
      <c r="AD650" s="79" t="e">
        <f>VLOOKUP($S650,'Grille de Tarif OQN'!$B$2:$S$3603,AD$1,0)</f>
        <v>#N/A</v>
      </c>
      <c r="AE650" s="79" t="e">
        <f>VLOOKUP($S650,'Grille de Tarif OQN'!$B$2:$S$3603,AE$1,0)</f>
        <v>#N/A</v>
      </c>
      <c r="AF650" s="79" t="e">
        <f>VLOOKUP($S650,'Grille de Tarif OQN'!$B$2:$S$3603,AF$1,0)</f>
        <v>#N/A</v>
      </c>
      <c r="AG650" s="79" t="e">
        <f>VLOOKUP($S650,'Grille de Tarif OQN'!$B$2:$S$3603,AG$1,0)</f>
        <v>#N/A</v>
      </c>
      <c r="AH650" s="79" t="e">
        <f>VLOOKUP($S650,'Grille de Tarif OQN'!$B$2:$S$3603,AH$1,0)</f>
        <v>#N/A</v>
      </c>
      <c r="AI650" s="79" t="e">
        <f>VLOOKUP($S650,'Grille de Tarif OQN'!$B$2:$S$3603,AI$1,0)</f>
        <v>#N/A</v>
      </c>
      <c r="AJ650" s="79" t="e">
        <f>VLOOKUP($S650,'Grille de Tarif OQN'!$B$2:$S$3603,AJ$1,0)</f>
        <v>#N/A</v>
      </c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72"/>
      <c r="AV650"/>
      <c r="AW650"/>
      <c r="AX650"/>
      <c r="AY650"/>
      <c r="AZ650" s="96">
        <f t="shared" si="217"/>
        <v>0</v>
      </c>
      <c r="BA650" s="24" t="e">
        <f t="shared" si="218"/>
        <v>#N/A</v>
      </c>
      <c r="BB650" s="24" t="e">
        <f t="shared" si="219"/>
        <v>#N/A</v>
      </c>
      <c r="BC650" s="24" t="e">
        <f t="shared" si="212"/>
        <v>#N/A</v>
      </c>
      <c r="BD650" s="24" t="e">
        <f t="shared" si="213"/>
        <v>#N/A</v>
      </c>
      <c r="BE650"/>
      <c r="BF650" t="e">
        <f t="shared" si="220"/>
        <v>#N/A</v>
      </c>
      <c r="BG650" t="str">
        <f t="shared" si="221"/>
        <v>HDJ</v>
      </c>
      <c r="BH650" s="20" t="e">
        <f t="shared" si="222"/>
        <v>#N/A</v>
      </c>
      <c r="BI650" s="20" t="e">
        <f t="shared" si="223"/>
        <v>#N/A</v>
      </c>
      <c r="BJ650" s="20" t="e">
        <f t="shared" si="224"/>
        <v>#N/A</v>
      </c>
      <c r="BK650" s="20" t="e">
        <f t="shared" si="225"/>
        <v>#N/A</v>
      </c>
      <c r="BL650" s="20" t="e">
        <f t="shared" si="226"/>
        <v>#N/A</v>
      </c>
      <c r="BM650" s="20" t="e">
        <f t="shared" si="214"/>
        <v>#N/A</v>
      </c>
      <c r="BN650" s="20" t="e">
        <f t="shared" si="227"/>
        <v>#N/A</v>
      </c>
    </row>
    <row r="651" spans="1:66">
      <c r="A651" s="92"/>
      <c r="B651" s="90"/>
      <c r="C651" s="90"/>
      <c r="D651" s="93"/>
      <c r="E651" s="93"/>
      <c r="F651" s="93"/>
      <c r="G651" s="93"/>
      <c r="H651" s="93"/>
      <c r="I651" s="93"/>
      <c r="J651" s="93"/>
      <c r="K651" s="93"/>
      <c r="L651" s="92"/>
      <c r="M651" s="93"/>
      <c r="N651" s="91">
        <f t="shared" si="208"/>
        <v>0</v>
      </c>
      <c r="O651" s="91" t="str">
        <f t="shared" si="209"/>
        <v/>
      </c>
      <c r="P651" s="91" t="str">
        <f t="shared" si="210"/>
        <v/>
      </c>
      <c r="Q651" s="91" t="str">
        <f t="shared" si="211"/>
        <v>HDJ</v>
      </c>
      <c r="R651" s="82"/>
      <c r="S651" s="95">
        <f t="shared" si="215"/>
        <v>0</v>
      </c>
      <c r="T651" s="95">
        <f t="shared" si="216"/>
        <v>0</v>
      </c>
      <c r="U651" s="79" t="e">
        <f>VLOOKUP($S651,'Grille de Tarif OQN'!$B$2:$S$3603,U$1,0)</f>
        <v>#N/A</v>
      </c>
      <c r="V651" s="79" t="e">
        <f>VLOOKUP($S651,'Grille de Tarif OQN'!$B$2:$S$3603,V$1,0)</f>
        <v>#N/A</v>
      </c>
      <c r="W651" s="79" t="e">
        <f>VLOOKUP($S651,'Grille de Tarif OQN'!$B$2:$S$3603,W$1,0)</f>
        <v>#N/A</v>
      </c>
      <c r="X651" s="79" t="e">
        <f>VLOOKUP($S651,'Grille de Tarif OQN'!$B$2:$S$3603,X$1,0)</f>
        <v>#N/A</v>
      </c>
      <c r="Y651" s="79" t="e">
        <f>VLOOKUP($S651,'Grille de Tarif OQN'!$B$2:$S$3603,Y$1,0)</f>
        <v>#N/A</v>
      </c>
      <c r="Z651" s="79" t="e">
        <f>VLOOKUP($S651,'Grille de Tarif OQN'!$B$2:$S$3603,Z$1,0)</f>
        <v>#N/A</v>
      </c>
      <c r="AA651" s="79" t="e">
        <f>VLOOKUP($S651,'Grille de Tarif OQN'!$B$2:$S$3603,AA$1,0)</f>
        <v>#N/A</v>
      </c>
      <c r="AB651" s="79" t="e">
        <f>VLOOKUP($S651,'Grille de Tarif OQN'!$B$2:$S$3603,AB$1,0)</f>
        <v>#N/A</v>
      </c>
      <c r="AC651" s="79" t="e">
        <f>VLOOKUP($S651,'Grille de Tarif OQN'!$B$2:$S$3603,AC$1,0)</f>
        <v>#N/A</v>
      </c>
      <c r="AD651" s="79" t="e">
        <f>VLOOKUP($S651,'Grille de Tarif OQN'!$B$2:$S$3603,AD$1,0)</f>
        <v>#N/A</v>
      </c>
      <c r="AE651" s="79" t="e">
        <f>VLOOKUP($S651,'Grille de Tarif OQN'!$B$2:$S$3603,AE$1,0)</f>
        <v>#N/A</v>
      </c>
      <c r="AF651" s="79" t="e">
        <f>VLOOKUP($S651,'Grille de Tarif OQN'!$B$2:$S$3603,AF$1,0)</f>
        <v>#N/A</v>
      </c>
      <c r="AG651" s="79" t="e">
        <f>VLOOKUP($S651,'Grille de Tarif OQN'!$B$2:$S$3603,AG$1,0)</f>
        <v>#N/A</v>
      </c>
      <c r="AH651" s="79" t="e">
        <f>VLOOKUP($S651,'Grille de Tarif OQN'!$B$2:$S$3603,AH$1,0)</f>
        <v>#N/A</v>
      </c>
      <c r="AI651" s="79" t="e">
        <f>VLOOKUP($S651,'Grille de Tarif OQN'!$B$2:$S$3603,AI$1,0)</f>
        <v>#N/A</v>
      </c>
      <c r="AJ651" s="79" t="e">
        <f>VLOOKUP($S651,'Grille de Tarif OQN'!$B$2:$S$3603,AJ$1,0)</f>
        <v>#N/A</v>
      </c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72"/>
      <c r="AV651"/>
      <c r="AW651"/>
      <c r="AX651"/>
      <c r="AY651"/>
      <c r="AZ651" s="96">
        <f t="shared" si="217"/>
        <v>0</v>
      </c>
      <c r="BA651" s="24" t="e">
        <f t="shared" si="218"/>
        <v>#N/A</v>
      </c>
      <c r="BB651" s="24" t="e">
        <f t="shared" si="219"/>
        <v>#N/A</v>
      </c>
      <c r="BC651" s="24" t="e">
        <f t="shared" si="212"/>
        <v>#N/A</v>
      </c>
      <c r="BD651" s="24" t="e">
        <f t="shared" si="213"/>
        <v>#N/A</v>
      </c>
      <c r="BE651"/>
      <c r="BF651" t="e">
        <f t="shared" si="220"/>
        <v>#N/A</v>
      </c>
      <c r="BG651" t="str">
        <f t="shared" si="221"/>
        <v>HDJ</v>
      </c>
      <c r="BH651" s="20" t="e">
        <f t="shared" si="222"/>
        <v>#N/A</v>
      </c>
      <c r="BI651" s="20" t="e">
        <f t="shared" si="223"/>
        <v>#N/A</v>
      </c>
      <c r="BJ651" s="20" t="e">
        <f t="shared" si="224"/>
        <v>#N/A</v>
      </c>
      <c r="BK651" s="20" t="e">
        <f t="shared" si="225"/>
        <v>#N/A</v>
      </c>
      <c r="BL651" s="20" t="e">
        <f t="shared" si="226"/>
        <v>#N/A</v>
      </c>
      <c r="BM651" s="20" t="e">
        <f t="shared" si="214"/>
        <v>#N/A</v>
      </c>
      <c r="BN651" s="20" t="e">
        <f t="shared" si="227"/>
        <v>#N/A</v>
      </c>
    </row>
    <row r="652" spans="1:66">
      <c r="A652" s="92"/>
      <c r="B652" s="90"/>
      <c r="C652" s="90"/>
      <c r="D652" s="93"/>
      <c r="E652" s="93"/>
      <c r="F652" s="93"/>
      <c r="G652" s="93"/>
      <c r="H652" s="93"/>
      <c r="I652" s="93"/>
      <c r="J652" s="93"/>
      <c r="K652" s="93"/>
      <c r="L652" s="92"/>
      <c r="M652" s="93"/>
      <c r="N652" s="91">
        <f t="shared" si="208"/>
        <v>0</v>
      </c>
      <c r="O652" s="91" t="str">
        <f t="shared" si="209"/>
        <v/>
      </c>
      <c r="P652" s="91" t="str">
        <f t="shared" si="210"/>
        <v/>
      </c>
      <c r="Q652" s="91" t="str">
        <f t="shared" si="211"/>
        <v>HDJ</v>
      </c>
      <c r="R652" s="82"/>
      <c r="S652" s="95">
        <f t="shared" si="215"/>
        <v>0</v>
      </c>
      <c r="T652" s="95">
        <f t="shared" si="216"/>
        <v>0</v>
      </c>
      <c r="U652" s="79" t="e">
        <f>VLOOKUP($S652,'Grille de Tarif OQN'!$B$2:$S$3603,U$1,0)</f>
        <v>#N/A</v>
      </c>
      <c r="V652" s="79" t="e">
        <f>VLOOKUP($S652,'Grille de Tarif OQN'!$B$2:$S$3603,V$1,0)</f>
        <v>#N/A</v>
      </c>
      <c r="W652" s="79" t="e">
        <f>VLOOKUP($S652,'Grille de Tarif OQN'!$B$2:$S$3603,W$1,0)</f>
        <v>#N/A</v>
      </c>
      <c r="X652" s="79" t="e">
        <f>VLOOKUP($S652,'Grille de Tarif OQN'!$B$2:$S$3603,X$1,0)</f>
        <v>#N/A</v>
      </c>
      <c r="Y652" s="79" t="e">
        <f>VLOOKUP($S652,'Grille de Tarif OQN'!$B$2:$S$3603,Y$1,0)</f>
        <v>#N/A</v>
      </c>
      <c r="Z652" s="79" t="e">
        <f>VLOOKUP($S652,'Grille de Tarif OQN'!$B$2:$S$3603,Z$1,0)</f>
        <v>#N/A</v>
      </c>
      <c r="AA652" s="79" t="e">
        <f>VLOOKUP($S652,'Grille de Tarif OQN'!$B$2:$S$3603,AA$1,0)</f>
        <v>#N/A</v>
      </c>
      <c r="AB652" s="79" t="e">
        <f>VLOOKUP($S652,'Grille de Tarif OQN'!$B$2:$S$3603,AB$1,0)</f>
        <v>#N/A</v>
      </c>
      <c r="AC652" s="79" t="e">
        <f>VLOOKUP($S652,'Grille de Tarif OQN'!$B$2:$S$3603,AC$1,0)</f>
        <v>#N/A</v>
      </c>
      <c r="AD652" s="79" t="e">
        <f>VLOOKUP($S652,'Grille de Tarif OQN'!$B$2:$S$3603,AD$1,0)</f>
        <v>#N/A</v>
      </c>
      <c r="AE652" s="79" t="e">
        <f>VLOOKUP($S652,'Grille de Tarif OQN'!$B$2:$S$3603,AE$1,0)</f>
        <v>#N/A</v>
      </c>
      <c r="AF652" s="79" t="e">
        <f>VLOOKUP($S652,'Grille de Tarif OQN'!$B$2:$S$3603,AF$1,0)</f>
        <v>#N/A</v>
      </c>
      <c r="AG652" s="79" t="e">
        <f>VLOOKUP($S652,'Grille de Tarif OQN'!$B$2:$S$3603,AG$1,0)</f>
        <v>#N/A</v>
      </c>
      <c r="AH652" s="79" t="e">
        <f>VLOOKUP($S652,'Grille de Tarif OQN'!$B$2:$S$3603,AH$1,0)</f>
        <v>#N/A</v>
      </c>
      <c r="AI652" s="79" t="e">
        <f>VLOOKUP($S652,'Grille de Tarif OQN'!$B$2:$S$3603,AI$1,0)</f>
        <v>#N/A</v>
      </c>
      <c r="AJ652" s="79" t="e">
        <f>VLOOKUP($S652,'Grille de Tarif OQN'!$B$2:$S$3603,AJ$1,0)</f>
        <v>#N/A</v>
      </c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72"/>
      <c r="AV652"/>
      <c r="AW652"/>
      <c r="AX652"/>
      <c r="AY652"/>
      <c r="AZ652" s="96">
        <f t="shared" si="217"/>
        <v>0</v>
      </c>
      <c r="BA652" s="24" t="e">
        <f t="shared" si="218"/>
        <v>#N/A</v>
      </c>
      <c r="BB652" s="24" t="e">
        <f t="shared" si="219"/>
        <v>#N/A</v>
      </c>
      <c r="BC652" s="24" t="e">
        <f t="shared" si="212"/>
        <v>#N/A</v>
      </c>
      <c r="BD652" s="24" t="e">
        <f t="shared" si="213"/>
        <v>#N/A</v>
      </c>
      <c r="BE652"/>
      <c r="BF652" t="e">
        <f t="shared" si="220"/>
        <v>#N/A</v>
      </c>
      <c r="BG652" t="str">
        <f t="shared" si="221"/>
        <v>HDJ</v>
      </c>
      <c r="BH652" s="20" t="e">
        <f t="shared" si="222"/>
        <v>#N/A</v>
      </c>
      <c r="BI652" s="20" t="e">
        <f t="shared" si="223"/>
        <v>#N/A</v>
      </c>
      <c r="BJ652" s="20" t="e">
        <f t="shared" si="224"/>
        <v>#N/A</v>
      </c>
      <c r="BK652" s="20" t="e">
        <f t="shared" si="225"/>
        <v>#N/A</v>
      </c>
      <c r="BL652" s="20" t="e">
        <f t="shared" si="226"/>
        <v>#N/A</v>
      </c>
      <c r="BM652" s="20" t="e">
        <f t="shared" si="214"/>
        <v>#N/A</v>
      </c>
      <c r="BN652" s="20" t="e">
        <f t="shared" si="227"/>
        <v>#N/A</v>
      </c>
    </row>
    <row r="653" spans="1:66">
      <c r="A653" s="92"/>
      <c r="B653" s="90"/>
      <c r="C653" s="90"/>
      <c r="D653" s="93"/>
      <c r="E653" s="93"/>
      <c r="F653" s="93"/>
      <c r="G653" s="93"/>
      <c r="H653" s="93"/>
      <c r="I653" s="93"/>
      <c r="J653" s="93"/>
      <c r="K653" s="93"/>
      <c r="L653" s="92"/>
      <c r="M653" s="93"/>
      <c r="N653" s="91">
        <f t="shared" si="208"/>
        <v>0</v>
      </c>
      <c r="O653" s="91" t="str">
        <f t="shared" si="209"/>
        <v/>
      </c>
      <c r="P653" s="91" t="str">
        <f t="shared" si="210"/>
        <v/>
      </c>
      <c r="Q653" s="91" t="str">
        <f t="shared" si="211"/>
        <v>HDJ</v>
      </c>
      <c r="R653" s="82"/>
      <c r="S653" s="95">
        <f t="shared" si="215"/>
        <v>0</v>
      </c>
      <c r="T653" s="95">
        <f t="shared" si="216"/>
        <v>0</v>
      </c>
      <c r="U653" s="79" t="e">
        <f>VLOOKUP($S653,'Grille de Tarif OQN'!$B$2:$S$3603,U$1,0)</f>
        <v>#N/A</v>
      </c>
      <c r="V653" s="79" t="e">
        <f>VLOOKUP($S653,'Grille de Tarif OQN'!$B$2:$S$3603,V$1,0)</f>
        <v>#N/A</v>
      </c>
      <c r="W653" s="79" t="e">
        <f>VLOOKUP($S653,'Grille de Tarif OQN'!$B$2:$S$3603,W$1,0)</f>
        <v>#N/A</v>
      </c>
      <c r="X653" s="79" t="e">
        <f>VLOOKUP($S653,'Grille de Tarif OQN'!$B$2:$S$3603,X$1,0)</f>
        <v>#N/A</v>
      </c>
      <c r="Y653" s="79" t="e">
        <f>VLOOKUP($S653,'Grille de Tarif OQN'!$B$2:$S$3603,Y$1,0)</f>
        <v>#N/A</v>
      </c>
      <c r="Z653" s="79" t="e">
        <f>VLOOKUP($S653,'Grille de Tarif OQN'!$B$2:$S$3603,Z$1,0)</f>
        <v>#N/A</v>
      </c>
      <c r="AA653" s="79" t="e">
        <f>VLOOKUP($S653,'Grille de Tarif OQN'!$B$2:$S$3603,AA$1,0)</f>
        <v>#N/A</v>
      </c>
      <c r="AB653" s="79" t="e">
        <f>VLOOKUP($S653,'Grille de Tarif OQN'!$B$2:$S$3603,AB$1,0)</f>
        <v>#N/A</v>
      </c>
      <c r="AC653" s="79" t="e">
        <f>VLOOKUP($S653,'Grille de Tarif OQN'!$B$2:$S$3603,AC$1,0)</f>
        <v>#N/A</v>
      </c>
      <c r="AD653" s="79" t="e">
        <f>VLOOKUP($S653,'Grille de Tarif OQN'!$B$2:$S$3603,AD$1,0)</f>
        <v>#N/A</v>
      </c>
      <c r="AE653" s="79" t="e">
        <f>VLOOKUP($S653,'Grille de Tarif OQN'!$B$2:$S$3603,AE$1,0)</f>
        <v>#N/A</v>
      </c>
      <c r="AF653" s="79" t="e">
        <f>VLOOKUP($S653,'Grille de Tarif OQN'!$B$2:$S$3603,AF$1,0)</f>
        <v>#N/A</v>
      </c>
      <c r="AG653" s="79" t="e">
        <f>VLOOKUP($S653,'Grille de Tarif OQN'!$B$2:$S$3603,AG$1,0)</f>
        <v>#N/A</v>
      </c>
      <c r="AH653" s="79" t="e">
        <f>VLOOKUP($S653,'Grille de Tarif OQN'!$B$2:$S$3603,AH$1,0)</f>
        <v>#N/A</v>
      </c>
      <c r="AI653" s="79" t="e">
        <f>VLOOKUP($S653,'Grille de Tarif OQN'!$B$2:$S$3603,AI$1,0)</f>
        <v>#N/A</v>
      </c>
      <c r="AJ653" s="79" t="e">
        <f>VLOOKUP($S653,'Grille de Tarif OQN'!$B$2:$S$3603,AJ$1,0)</f>
        <v>#N/A</v>
      </c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72"/>
      <c r="AV653"/>
      <c r="AW653"/>
      <c r="AX653"/>
      <c r="AY653"/>
      <c r="AZ653" s="96">
        <f t="shared" si="217"/>
        <v>0</v>
      </c>
      <c r="BA653" s="24" t="e">
        <f t="shared" si="218"/>
        <v>#N/A</v>
      </c>
      <c r="BB653" s="24" t="e">
        <f t="shared" si="219"/>
        <v>#N/A</v>
      </c>
      <c r="BC653" s="24" t="e">
        <f t="shared" si="212"/>
        <v>#N/A</v>
      </c>
      <c r="BD653" s="24" t="e">
        <f t="shared" si="213"/>
        <v>#N/A</v>
      </c>
      <c r="BE653"/>
      <c r="BF653" t="e">
        <f t="shared" si="220"/>
        <v>#N/A</v>
      </c>
      <c r="BG653" t="str">
        <f t="shared" si="221"/>
        <v>HDJ</v>
      </c>
      <c r="BH653" s="20" t="e">
        <f t="shared" si="222"/>
        <v>#N/A</v>
      </c>
      <c r="BI653" s="20" t="e">
        <f t="shared" si="223"/>
        <v>#N/A</v>
      </c>
      <c r="BJ653" s="20" t="e">
        <f t="shared" si="224"/>
        <v>#N/A</v>
      </c>
      <c r="BK653" s="20" t="e">
        <f t="shared" si="225"/>
        <v>#N/A</v>
      </c>
      <c r="BL653" s="20" t="e">
        <f t="shared" si="226"/>
        <v>#N/A</v>
      </c>
      <c r="BM653" s="20" t="e">
        <f t="shared" si="214"/>
        <v>#N/A</v>
      </c>
      <c r="BN653" s="20" t="e">
        <f t="shared" si="227"/>
        <v>#N/A</v>
      </c>
    </row>
    <row r="654" spans="1:66">
      <c r="A654" s="92"/>
      <c r="B654" s="90"/>
      <c r="C654" s="90"/>
      <c r="D654" s="93"/>
      <c r="E654" s="93"/>
      <c r="F654" s="93"/>
      <c r="G654" s="93"/>
      <c r="H654" s="93"/>
      <c r="I654" s="93"/>
      <c r="J654" s="93"/>
      <c r="K654" s="93"/>
      <c r="L654" s="92"/>
      <c r="M654" s="93"/>
      <c r="N654" s="91">
        <f t="shared" si="208"/>
        <v>0</v>
      </c>
      <c r="O654" s="91" t="str">
        <f t="shared" si="209"/>
        <v/>
      </c>
      <c r="P654" s="91" t="str">
        <f t="shared" si="210"/>
        <v/>
      </c>
      <c r="Q654" s="91" t="str">
        <f t="shared" si="211"/>
        <v>HDJ</v>
      </c>
      <c r="R654" s="82"/>
      <c r="S654" s="95">
        <f t="shared" si="215"/>
        <v>0</v>
      </c>
      <c r="T654" s="95">
        <f t="shared" si="216"/>
        <v>0</v>
      </c>
      <c r="U654" s="79" t="e">
        <f>VLOOKUP($S654,'Grille de Tarif OQN'!$B$2:$S$3603,U$1,0)</f>
        <v>#N/A</v>
      </c>
      <c r="V654" s="79" t="e">
        <f>VLOOKUP($S654,'Grille de Tarif OQN'!$B$2:$S$3603,V$1,0)</f>
        <v>#N/A</v>
      </c>
      <c r="W654" s="79" t="e">
        <f>VLOOKUP($S654,'Grille de Tarif OQN'!$B$2:$S$3603,W$1,0)</f>
        <v>#N/A</v>
      </c>
      <c r="X654" s="79" t="e">
        <f>VLOOKUP($S654,'Grille de Tarif OQN'!$B$2:$S$3603,X$1,0)</f>
        <v>#N/A</v>
      </c>
      <c r="Y654" s="79" t="e">
        <f>VLOOKUP($S654,'Grille de Tarif OQN'!$B$2:$S$3603,Y$1,0)</f>
        <v>#N/A</v>
      </c>
      <c r="Z654" s="79" t="e">
        <f>VLOOKUP($S654,'Grille de Tarif OQN'!$B$2:$S$3603,Z$1,0)</f>
        <v>#N/A</v>
      </c>
      <c r="AA654" s="79" t="e">
        <f>VLOOKUP($S654,'Grille de Tarif OQN'!$B$2:$S$3603,AA$1,0)</f>
        <v>#N/A</v>
      </c>
      <c r="AB654" s="79" t="e">
        <f>VLOOKUP($S654,'Grille de Tarif OQN'!$B$2:$S$3603,AB$1,0)</f>
        <v>#N/A</v>
      </c>
      <c r="AC654" s="79" t="e">
        <f>VLOOKUP($S654,'Grille de Tarif OQN'!$B$2:$S$3603,AC$1,0)</f>
        <v>#N/A</v>
      </c>
      <c r="AD654" s="79" t="e">
        <f>VLOOKUP($S654,'Grille de Tarif OQN'!$B$2:$S$3603,AD$1,0)</f>
        <v>#N/A</v>
      </c>
      <c r="AE654" s="79" t="e">
        <f>VLOOKUP($S654,'Grille de Tarif OQN'!$B$2:$S$3603,AE$1,0)</f>
        <v>#N/A</v>
      </c>
      <c r="AF654" s="79" t="e">
        <f>VLOOKUP($S654,'Grille de Tarif OQN'!$B$2:$S$3603,AF$1,0)</f>
        <v>#N/A</v>
      </c>
      <c r="AG654" s="79" t="e">
        <f>VLOOKUP($S654,'Grille de Tarif OQN'!$B$2:$S$3603,AG$1,0)</f>
        <v>#N/A</v>
      </c>
      <c r="AH654" s="79" t="e">
        <f>VLOOKUP($S654,'Grille de Tarif OQN'!$B$2:$S$3603,AH$1,0)</f>
        <v>#N/A</v>
      </c>
      <c r="AI654" s="79" t="e">
        <f>VLOOKUP($S654,'Grille de Tarif OQN'!$B$2:$S$3603,AI$1,0)</f>
        <v>#N/A</v>
      </c>
      <c r="AJ654" s="79" t="e">
        <f>VLOOKUP($S654,'Grille de Tarif OQN'!$B$2:$S$3603,AJ$1,0)</f>
        <v>#N/A</v>
      </c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72"/>
      <c r="AV654"/>
      <c r="AW654"/>
      <c r="AX654"/>
      <c r="AY654"/>
      <c r="AZ654" s="96">
        <f t="shared" si="217"/>
        <v>0</v>
      </c>
      <c r="BA654" s="24" t="e">
        <f t="shared" si="218"/>
        <v>#N/A</v>
      </c>
      <c r="BB654" s="24" t="e">
        <f t="shared" si="219"/>
        <v>#N/A</v>
      </c>
      <c r="BC654" s="24" t="e">
        <f t="shared" si="212"/>
        <v>#N/A</v>
      </c>
      <c r="BD654" s="24" t="e">
        <f t="shared" si="213"/>
        <v>#N/A</v>
      </c>
      <c r="BE654"/>
      <c r="BF654" t="e">
        <f t="shared" si="220"/>
        <v>#N/A</v>
      </c>
      <c r="BG654" t="str">
        <f t="shared" si="221"/>
        <v>HDJ</v>
      </c>
      <c r="BH654" s="20" t="e">
        <f t="shared" si="222"/>
        <v>#N/A</v>
      </c>
      <c r="BI654" s="20" t="e">
        <f t="shared" si="223"/>
        <v>#N/A</v>
      </c>
      <c r="BJ654" s="20" t="e">
        <f t="shared" si="224"/>
        <v>#N/A</v>
      </c>
      <c r="BK654" s="20" t="e">
        <f t="shared" si="225"/>
        <v>#N/A</v>
      </c>
      <c r="BL654" s="20" t="e">
        <f t="shared" si="226"/>
        <v>#N/A</v>
      </c>
      <c r="BM654" s="20" t="e">
        <f t="shared" si="214"/>
        <v>#N/A</v>
      </c>
      <c r="BN654" s="20" t="e">
        <f t="shared" si="227"/>
        <v>#N/A</v>
      </c>
    </row>
    <row r="655" spans="1:66">
      <c r="A655" s="92"/>
      <c r="B655" s="90"/>
      <c r="C655" s="90"/>
      <c r="D655" s="93"/>
      <c r="E655" s="93"/>
      <c r="F655" s="93"/>
      <c r="G655" s="93"/>
      <c r="H655" s="93"/>
      <c r="I655" s="93"/>
      <c r="J655" s="93"/>
      <c r="K655" s="93"/>
      <c r="L655" s="92"/>
      <c r="M655" s="93"/>
      <c r="N655" s="91">
        <f t="shared" si="208"/>
        <v>0</v>
      </c>
      <c r="O655" s="91" t="str">
        <f t="shared" si="209"/>
        <v/>
      </c>
      <c r="P655" s="91" t="str">
        <f t="shared" si="210"/>
        <v/>
      </c>
      <c r="Q655" s="91" t="str">
        <f t="shared" si="211"/>
        <v>HDJ</v>
      </c>
      <c r="R655" s="82"/>
      <c r="S655" s="95">
        <f t="shared" si="215"/>
        <v>0</v>
      </c>
      <c r="T655" s="95">
        <f t="shared" si="216"/>
        <v>0</v>
      </c>
      <c r="U655" s="79" t="e">
        <f>VLOOKUP($S655,'Grille de Tarif OQN'!$B$2:$S$3603,U$1,0)</f>
        <v>#N/A</v>
      </c>
      <c r="V655" s="79" t="e">
        <f>VLOOKUP($S655,'Grille de Tarif OQN'!$B$2:$S$3603,V$1,0)</f>
        <v>#N/A</v>
      </c>
      <c r="W655" s="79" t="e">
        <f>VLOOKUP($S655,'Grille de Tarif OQN'!$B$2:$S$3603,W$1,0)</f>
        <v>#N/A</v>
      </c>
      <c r="X655" s="79" t="e">
        <f>VLOOKUP($S655,'Grille de Tarif OQN'!$B$2:$S$3603,X$1,0)</f>
        <v>#N/A</v>
      </c>
      <c r="Y655" s="79" t="e">
        <f>VLOOKUP($S655,'Grille de Tarif OQN'!$B$2:$S$3603,Y$1,0)</f>
        <v>#N/A</v>
      </c>
      <c r="Z655" s="79" t="e">
        <f>VLOOKUP($S655,'Grille de Tarif OQN'!$B$2:$S$3603,Z$1,0)</f>
        <v>#N/A</v>
      </c>
      <c r="AA655" s="79" t="e">
        <f>VLOOKUP($S655,'Grille de Tarif OQN'!$B$2:$S$3603,AA$1,0)</f>
        <v>#N/A</v>
      </c>
      <c r="AB655" s="79" t="e">
        <f>VLOOKUP($S655,'Grille de Tarif OQN'!$B$2:$S$3603,AB$1,0)</f>
        <v>#N/A</v>
      </c>
      <c r="AC655" s="79" t="e">
        <f>VLOOKUP($S655,'Grille de Tarif OQN'!$B$2:$S$3603,AC$1,0)</f>
        <v>#N/A</v>
      </c>
      <c r="AD655" s="79" t="e">
        <f>VLOOKUP($S655,'Grille de Tarif OQN'!$B$2:$S$3603,AD$1,0)</f>
        <v>#N/A</v>
      </c>
      <c r="AE655" s="79" t="e">
        <f>VLOOKUP($S655,'Grille de Tarif OQN'!$B$2:$S$3603,AE$1,0)</f>
        <v>#N/A</v>
      </c>
      <c r="AF655" s="79" t="e">
        <f>VLOOKUP($S655,'Grille de Tarif OQN'!$B$2:$S$3603,AF$1,0)</f>
        <v>#N/A</v>
      </c>
      <c r="AG655" s="79" t="e">
        <f>VLOOKUP($S655,'Grille de Tarif OQN'!$B$2:$S$3603,AG$1,0)</f>
        <v>#N/A</v>
      </c>
      <c r="AH655" s="79" t="e">
        <f>VLOOKUP($S655,'Grille de Tarif OQN'!$B$2:$S$3603,AH$1,0)</f>
        <v>#N/A</v>
      </c>
      <c r="AI655" s="79" t="e">
        <f>VLOOKUP($S655,'Grille de Tarif OQN'!$B$2:$S$3603,AI$1,0)</f>
        <v>#N/A</v>
      </c>
      <c r="AJ655" s="79" t="e">
        <f>VLOOKUP($S655,'Grille de Tarif OQN'!$B$2:$S$3603,AJ$1,0)</f>
        <v>#N/A</v>
      </c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72"/>
      <c r="AV655"/>
      <c r="AW655"/>
      <c r="AX655"/>
      <c r="AY655"/>
      <c r="AZ655" s="96">
        <f t="shared" si="217"/>
        <v>0</v>
      </c>
      <c r="BA655" s="24" t="e">
        <f t="shared" si="218"/>
        <v>#N/A</v>
      </c>
      <c r="BB655" s="24" t="e">
        <f t="shared" si="219"/>
        <v>#N/A</v>
      </c>
      <c r="BC655" s="24" t="e">
        <f t="shared" si="212"/>
        <v>#N/A</v>
      </c>
      <c r="BD655" s="24" t="e">
        <f t="shared" si="213"/>
        <v>#N/A</v>
      </c>
      <c r="BE655"/>
      <c r="BF655" t="e">
        <f t="shared" si="220"/>
        <v>#N/A</v>
      </c>
      <c r="BG655" t="str">
        <f t="shared" si="221"/>
        <v>HDJ</v>
      </c>
      <c r="BH655" s="20" t="e">
        <f t="shared" si="222"/>
        <v>#N/A</v>
      </c>
      <c r="BI655" s="20" t="e">
        <f t="shared" si="223"/>
        <v>#N/A</v>
      </c>
      <c r="BJ655" s="20" t="e">
        <f t="shared" si="224"/>
        <v>#N/A</v>
      </c>
      <c r="BK655" s="20" t="e">
        <f t="shared" si="225"/>
        <v>#N/A</v>
      </c>
      <c r="BL655" s="20" t="e">
        <f t="shared" si="226"/>
        <v>#N/A</v>
      </c>
      <c r="BM655" s="20" t="e">
        <f t="shared" si="214"/>
        <v>#N/A</v>
      </c>
      <c r="BN655" s="20" t="e">
        <f t="shared" si="227"/>
        <v>#N/A</v>
      </c>
    </row>
    <row r="656" spans="1:66">
      <c r="A656" s="92"/>
      <c r="B656" s="90"/>
      <c r="C656" s="90"/>
      <c r="D656" s="93"/>
      <c r="E656" s="93"/>
      <c r="F656" s="93"/>
      <c r="G656" s="93"/>
      <c r="H656" s="93"/>
      <c r="I656" s="93"/>
      <c r="J656" s="93"/>
      <c r="K656" s="93"/>
      <c r="L656" s="92"/>
      <c r="M656" s="93"/>
      <c r="N656" s="91">
        <f t="shared" si="208"/>
        <v>0</v>
      </c>
      <c r="O656" s="91" t="str">
        <f t="shared" si="209"/>
        <v/>
      </c>
      <c r="P656" s="91" t="str">
        <f t="shared" si="210"/>
        <v/>
      </c>
      <c r="Q656" s="91" t="str">
        <f t="shared" si="211"/>
        <v>HDJ</v>
      </c>
      <c r="R656" s="82"/>
      <c r="S656" s="95">
        <f t="shared" si="215"/>
        <v>0</v>
      </c>
      <c r="T656" s="95">
        <f t="shared" si="216"/>
        <v>0</v>
      </c>
      <c r="U656" s="79" t="e">
        <f>VLOOKUP($S656,'Grille de Tarif OQN'!$B$2:$S$3603,U$1,0)</f>
        <v>#N/A</v>
      </c>
      <c r="V656" s="79" t="e">
        <f>VLOOKUP($S656,'Grille de Tarif OQN'!$B$2:$S$3603,V$1,0)</f>
        <v>#N/A</v>
      </c>
      <c r="W656" s="79" t="e">
        <f>VLOOKUP($S656,'Grille de Tarif OQN'!$B$2:$S$3603,W$1,0)</f>
        <v>#N/A</v>
      </c>
      <c r="X656" s="79" t="e">
        <f>VLOOKUP($S656,'Grille de Tarif OQN'!$B$2:$S$3603,X$1,0)</f>
        <v>#N/A</v>
      </c>
      <c r="Y656" s="79" t="e">
        <f>VLOOKUP($S656,'Grille de Tarif OQN'!$B$2:$S$3603,Y$1,0)</f>
        <v>#N/A</v>
      </c>
      <c r="Z656" s="79" t="e">
        <f>VLOOKUP($S656,'Grille de Tarif OQN'!$B$2:$S$3603,Z$1,0)</f>
        <v>#N/A</v>
      </c>
      <c r="AA656" s="79" t="e">
        <f>VLOOKUP($S656,'Grille de Tarif OQN'!$B$2:$S$3603,AA$1,0)</f>
        <v>#N/A</v>
      </c>
      <c r="AB656" s="79" t="e">
        <f>VLOOKUP($S656,'Grille de Tarif OQN'!$B$2:$S$3603,AB$1,0)</f>
        <v>#N/A</v>
      </c>
      <c r="AC656" s="79" t="e">
        <f>VLOOKUP($S656,'Grille de Tarif OQN'!$B$2:$S$3603,AC$1,0)</f>
        <v>#N/A</v>
      </c>
      <c r="AD656" s="79" t="e">
        <f>VLOOKUP($S656,'Grille de Tarif OQN'!$B$2:$S$3603,AD$1,0)</f>
        <v>#N/A</v>
      </c>
      <c r="AE656" s="79" t="e">
        <f>VLOOKUP($S656,'Grille de Tarif OQN'!$B$2:$S$3603,AE$1,0)</f>
        <v>#N/A</v>
      </c>
      <c r="AF656" s="79" t="e">
        <f>VLOOKUP($S656,'Grille de Tarif OQN'!$B$2:$S$3603,AF$1,0)</f>
        <v>#N/A</v>
      </c>
      <c r="AG656" s="79" t="e">
        <f>VLOOKUP($S656,'Grille de Tarif OQN'!$B$2:$S$3603,AG$1,0)</f>
        <v>#N/A</v>
      </c>
      <c r="AH656" s="79" t="e">
        <f>VLOOKUP($S656,'Grille de Tarif OQN'!$B$2:$S$3603,AH$1,0)</f>
        <v>#N/A</v>
      </c>
      <c r="AI656" s="79" t="e">
        <f>VLOOKUP($S656,'Grille de Tarif OQN'!$B$2:$S$3603,AI$1,0)</f>
        <v>#N/A</v>
      </c>
      <c r="AJ656" s="79" t="e">
        <f>VLOOKUP($S656,'Grille de Tarif OQN'!$B$2:$S$3603,AJ$1,0)</f>
        <v>#N/A</v>
      </c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72"/>
      <c r="AV656"/>
      <c r="AW656"/>
      <c r="AX656"/>
      <c r="AY656"/>
      <c r="AZ656" s="96">
        <f t="shared" si="217"/>
        <v>0</v>
      </c>
      <c r="BA656" s="24" t="e">
        <f t="shared" si="218"/>
        <v>#N/A</v>
      </c>
      <c r="BB656" s="24" t="e">
        <f t="shared" si="219"/>
        <v>#N/A</v>
      </c>
      <c r="BC656" s="24" t="e">
        <f t="shared" si="212"/>
        <v>#N/A</v>
      </c>
      <c r="BD656" s="24" t="e">
        <f t="shared" si="213"/>
        <v>#N/A</v>
      </c>
      <c r="BE656"/>
      <c r="BF656" t="e">
        <f t="shared" si="220"/>
        <v>#N/A</v>
      </c>
      <c r="BG656" t="str">
        <f t="shared" si="221"/>
        <v>HDJ</v>
      </c>
      <c r="BH656" s="20" t="e">
        <f t="shared" si="222"/>
        <v>#N/A</v>
      </c>
      <c r="BI656" s="20" t="e">
        <f t="shared" si="223"/>
        <v>#N/A</v>
      </c>
      <c r="BJ656" s="20" t="e">
        <f t="shared" si="224"/>
        <v>#N/A</v>
      </c>
      <c r="BK656" s="20" t="e">
        <f t="shared" si="225"/>
        <v>#N/A</v>
      </c>
      <c r="BL656" s="20" t="e">
        <f t="shared" si="226"/>
        <v>#N/A</v>
      </c>
      <c r="BM656" s="20" t="e">
        <f t="shared" si="214"/>
        <v>#N/A</v>
      </c>
      <c r="BN656" s="20" t="e">
        <f t="shared" si="227"/>
        <v>#N/A</v>
      </c>
    </row>
    <row r="657" spans="1:66">
      <c r="A657" s="92"/>
      <c r="B657" s="90"/>
      <c r="C657" s="90"/>
      <c r="D657" s="93"/>
      <c r="E657" s="93"/>
      <c r="F657" s="93"/>
      <c r="G657" s="93"/>
      <c r="H657" s="93"/>
      <c r="I657" s="93"/>
      <c r="J657" s="93"/>
      <c r="K657" s="93"/>
      <c r="L657" s="92"/>
      <c r="M657" s="93"/>
      <c r="N657" s="91">
        <f t="shared" si="208"/>
        <v>0</v>
      </c>
      <c r="O657" s="91" t="str">
        <f t="shared" si="209"/>
        <v/>
      </c>
      <c r="P657" s="91" t="str">
        <f t="shared" si="210"/>
        <v/>
      </c>
      <c r="Q657" s="91" t="str">
        <f t="shared" si="211"/>
        <v>HDJ</v>
      </c>
      <c r="R657" s="82"/>
      <c r="S657" s="95">
        <f t="shared" si="215"/>
        <v>0</v>
      </c>
      <c r="T657" s="95">
        <f t="shared" si="216"/>
        <v>0</v>
      </c>
      <c r="U657" s="79" t="e">
        <f>VLOOKUP($S657,'Grille de Tarif OQN'!$B$2:$S$3603,U$1,0)</f>
        <v>#N/A</v>
      </c>
      <c r="V657" s="79" t="e">
        <f>VLOOKUP($S657,'Grille de Tarif OQN'!$B$2:$S$3603,V$1,0)</f>
        <v>#N/A</v>
      </c>
      <c r="W657" s="79" t="e">
        <f>VLOOKUP($S657,'Grille de Tarif OQN'!$B$2:$S$3603,W$1,0)</f>
        <v>#N/A</v>
      </c>
      <c r="X657" s="79" t="e">
        <f>VLOOKUP($S657,'Grille de Tarif OQN'!$B$2:$S$3603,X$1,0)</f>
        <v>#N/A</v>
      </c>
      <c r="Y657" s="79" t="e">
        <f>VLOOKUP($S657,'Grille de Tarif OQN'!$B$2:$S$3603,Y$1,0)</f>
        <v>#N/A</v>
      </c>
      <c r="Z657" s="79" t="e">
        <f>VLOOKUP($S657,'Grille de Tarif OQN'!$B$2:$S$3603,Z$1,0)</f>
        <v>#N/A</v>
      </c>
      <c r="AA657" s="79" t="e">
        <f>VLOOKUP($S657,'Grille de Tarif OQN'!$B$2:$S$3603,AA$1,0)</f>
        <v>#N/A</v>
      </c>
      <c r="AB657" s="79" t="e">
        <f>VLOOKUP($S657,'Grille de Tarif OQN'!$B$2:$S$3603,AB$1,0)</f>
        <v>#N/A</v>
      </c>
      <c r="AC657" s="79" t="e">
        <f>VLOOKUP($S657,'Grille de Tarif OQN'!$B$2:$S$3603,AC$1,0)</f>
        <v>#N/A</v>
      </c>
      <c r="AD657" s="79" t="e">
        <f>VLOOKUP($S657,'Grille de Tarif OQN'!$B$2:$S$3603,AD$1,0)</f>
        <v>#N/A</v>
      </c>
      <c r="AE657" s="79" t="e">
        <f>VLOOKUP($S657,'Grille de Tarif OQN'!$B$2:$S$3603,AE$1,0)</f>
        <v>#N/A</v>
      </c>
      <c r="AF657" s="79" t="e">
        <f>VLOOKUP($S657,'Grille de Tarif OQN'!$B$2:$S$3603,AF$1,0)</f>
        <v>#N/A</v>
      </c>
      <c r="AG657" s="79" t="e">
        <f>VLOOKUP($S657,'Grille de Tarif OQN'!$B$2:$S$3603,AG$1,0)</f>
        <v>#N/A</v>
      </c>
      <c r="AH657" s="79" t="e">
        <f>VLOOKUP($S657,'Grille de Tarif OQN'!$B$2:$S$3603,AH$1,0)</f>
        <v>#N/A</v>
      </c>
      <c r="AI657" s="79" t="e">
        <f>VLOOKUP($S657,'Grille de Tarif OQN'!$B$2:$S$3603,AI$1,0)</f>
        <v>#N/A</v>
      </c>
      <c r="AJ657" s="79" t="e">
        <f>VLOOKUP($S657,'Grille de Tarif OQN'!$B$2:$S$3603,AJ$1,0)</f>
        <v>#N/A</v>
      </c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72"/>
      <c r="AV657"/>
      <c r="AW657"/>
      <c r="AX657"/>
      <c r="AY657"/>
      <c r="AZ657" s="96">
        <f t="shared" si="217"/>
        <v>0</v>
      </c>
      <c r="BA657" s="24" t="e">
        <f t="shared" si="218"/>
        <v>#N/A</v>
      </c>
      <c r="BB657" s="24" t="e">
        <f t="shared" si="219"/>
        <v>#N/A</v>
      </c>
      <c r="BC657" s="24" t="e">
        <f t="shared" si="212"/>
        <v>#N/A</v>
      </c>
      <c r="BD657" s="24" t="e">
        <f t="shared" si="213"/>
        <v>#N/A</v>
      </c>
      <c r="BE657"/>
      <c r="BF657" t="e">
        <f t="shared" si="220"/>
        <v>#N/A</v>
      </c>
      <c r="BG657" t="str">
        <f t="shared" si="221"/>
        <v>HDJ</v>
      </c>
      <c r="BH657" s="20" t="e">
        <f t="shared" si="222"/>
        <v>#N/A</v>
      </c>
      <c r="BI657" s="20" t="e">
        <f t="shared" si="223"/>
        <v>#N/A</v>
      </c>
      <c r="BJ657" s="20" t="e">
        <f t="shared" si="224"/>
        <v>#N/A</v>
      </c>
      <c r="BK657" s="20" t="e">
        <f t="shared" si="225"/>
        <v>#N/A</v>
      </c>
      <c r="BL657" s="20" t="e">
        <f t="shared" si="226"/>
        <v>#N/A</v>
      </c>
      <c r="BM657" s="20" t="e">
        <f t="shared" si="214"/>
        <v>#N/A</v>
      </c>
      <c r="BN657" s="20" t="e">
        <f t="shared" si="227"/>
        <v>#N/A</v>
      </c>
    </row>
    <row r="658" spans="1:66">
      <c r="A658" s="92"/>
      <c r="B658" s="90"/>
      <c r="C658" s="90"/>
      <c r="D658" s="93"/>
      <c r="E658" s="93"/>
      <c r="F658" s="93"/>
      <c r="G658" s="93"/>
      <c r="H658" s="93"/>
      <c r="I658" s="93"/>
      <c r="J658" s="93"/>
      <c r="K658" s="93"/>
      <c r="L658" s="92"/>
      <c r="M658" s="93"/>
      <c r="N658" s="91">
        <f t="shared" si="208"/>
        <v>0</v>
      </c>
      <c r="O658" s="91" t="str">
        <f t="shared" si="209"/>
        <v/>
      </c>
      <c r="P658" s="91" t="str">
        <f t="shared" si="210"/>
        <v/>
      </c>
      <c r="Q658" s="91" t="str">
        <f t="shared" si="211"/>
        <v>HDJ</v>
      </c>
      <c r="R658" s="82"/>
      <c r="S658" s="95">
        <f t="shared" si="215"/>
        <v>0</v>
      </c>
      <c r="T658" s="95">
        <f t="shared" si="216"/>
        <v>0</v>
      </c>
      <c r="U658" s="79" t="e">
        <f>VLOOKUP($S658,'Grille de Tarif OQN'!$B$2:$S$3603,U$1,0)</f>
        <v>#N/A</v>
      </c>
      <c r="V658" s="79" t="e">
        <f>VLOOKUP($S658,'Grille de Tarif OQN'!$B$2:$S$3603,V$1,0)</f>
        <v>#N/A</v>
      </c>
      <c r="W658" s="79" t="e">
        <f>VLOOKUP($S658,'Grille de Tarif OQN'!$B$2:$S$3603,W$1,0)</f>
        <v>#N/A</v>
      </c>
      <c r="X658" s="79" t="e">
        <f>VLOOKUP($S658,'Grille de Tarif OQN'!$B$2:$S$3603,X$1,0)</f>
        <v>#N/A</v>
      </c>
      <c r="Y658" s="79" t="e">
        <f>VLOOKUP($S658,'Grille de Tarif OQN'!$B$2:$S$3603,Y$1,0)</f>
        <v>#N/A</v>
      </c>
      <c r="Z658" s="79" t="e">
        <f>VLOOKUP($S658,'Grille de Tarif OQN'!$B$2:$S$3603,Z$1,0)</f>
        <v>#N/A</v>
      </c>
      <c r="AA658" s="79" t="e">
        <f>VLOOKUP($S658,'Grille de Tarif OQN'!$B$2:$S$3603,AA$1,0)</f>
        <v>#N/A</v>
      </c>
      <c r="AB658" s="79" t="e">
        <f>VLOOKUP($S658,'Grille de Tarif OQN'!$B$2:$S$3603,AB$1,0)</f>
        <v>#N/A</v>
      </c>
      <c r="AC658" s="79" t="e">
        <f>VLOOKUP($S658,'Grille de Tarif OQN'!$B$2:$S$3603,AC$1,0)</f>
        <v>#N/A</v>
      </c>
      <c r="AD658" s="79" t="e">
        <f>VLOOKUP($S658,'Grille de Tarif OQN'!$B$2:$S$3603,AD$1,0)</f>
        <v>#N/A</v>
      </c>
      <c r="AE658" s="79" t="e">
        <f>VLOOKUP($S658,'Grille de Tarif OQN'!$B$2:$S$3603,AE$1,0)</f>
        <v>#N/A</v>
      </c>
      <c r="AF658" s="79" t="e">
        <f>VLOOKUP($S658,'Grille de Tarif OQN'!$B$2:$S$3603,AF$1,0)</f>
        <v>#N/A</v>
      </c>
      <c r="AG658" s="79" t="e">
        <f>VLOOKUP($S658,'Grille de Tarif OQN'!$B$2:$S$3603,AG$1,0)</f>
        <v>#N/A</v>
      </c>
      <c r="AH658" s="79" t="e">
        <f>VLOOKUP($S658,'Grille de Tarif OQN'!$B$2:$S$3603,AH$1,0)</f>
        <v>#N/A</v>
      </c>
      <c r="AI658" s="79" t="e">
        <f>VLOOKUP($S658,'Grille de Tarif OQN'!$B$2:$S$3603,AI$1,0)</f>
        <v>#N/A</v>
      </c>
      <c r="AJ658" s="79" t="e">
        <f>VLOOKUP($S658,'Grille de Tarif OQN'!$B$2:$S$3603,AJ$1,0)</f>
        <v>#N/A</v>
      </c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72"/>
      <c r="AV658"/>
      <c r="AW658"/>
      <c r="AX658"/>
      <c r="AY658"/>
      <c r="AZ658" s="96">
        <f t="shared" si="217"/>
        <v>0</v>
      </c>
      <c r="BA658" s="24" t="e">
        <f t="shared" si="218"/>
        <v>#N/A</v>
      </c>
      <c r="BB658" s="24" t="e">
        <f t="shared" si="219"/>
        <v>#N/A</v>
      </c>
      <c r="BC658" s="24" t="e">
        <f t="shared" si="212"/>
        <v>#N/A</v>
      </c>
      <c r="BD658" s="24" t="e">
        <f t="shared" si="213"/>
        <v>#N/A</v>
      </c>
      <c r="BE658"/>
      <c r="BF658" t="e">
        <f t="shared" si="220"/>
        <v>#N/A</v>
      </c>
      <c r="BG658" t="str">
        <f t="shared" si="221"/>
        <v>HDJ</v>
      </c>
      <c r="BH658" s="20" t="e">
        <f t="shared" si="222"/>
        <v>#N/A</v>
      </c>
      <c r="BI658" s="20" t="e">
        <f t="shared" si="223"/>
        <v>#N/A</v>
      </c>
      <c r="BJ658" s="20" t="e">
        <f t="shared" si="224"/>
        <v>#N/A</v>
      </c>
      <c r="BK658" s="20" t="e">
        <f t="shared" si="225"/>
        <v>#N/A</v>
      </c>
      <c r="BL658" s="20" t="e">
        <f t="shared" si="226"/>
        <v>#N/A</v>
      </c>
      <c r="BM658" s="20" t="e">
        <f t="shared" si="214"/>
        <v>#N/A</v>
      </c>
      <c r="BN658" s="20" t="e">
        <f t="shared" si="227"/>
        <v>#N/A</v>
      </c>
    </row>
    <row r="659" spans="1:66">
      <c r="A659" s="92"/>
      <c r="B659" s="90"/>
      <c r="C659" s="90"/>
      <c r="D659" s="93"/>
      <c r="E659" s="93"/>
      <c r="F659" s="93"/>
      <c r="G659" s="93"/>
      <c r="H659" s="93"/>
      <c r="I659" s="93"/>
      <c r="J659" s="93"/>
      <c r="K659" s="93"/>
      <c r="L659" s="92"/>
      <c r="M659" s="93"/>
      <c r="N659" s="91">
        <f t="shared" si="208"/>
        <v>0</v>
      </c>
      <c r="O659" s="91" t="str">
        <f t="shared" si="209"/>
        <v/>
      </c>
      <c r="P659" s="91" t="str">
        <f t="shared" si="210"/>
        <v/>
      </c>
      <c r="Q659" s="91" t="str">
        <f t="shared" si="211"/>
        <v>HDJ</v>
      </c>
      <c r="R659" s="82"/>
      <c r="S659" s="95">
        <f t="shared" si="215"/>
        <v>0</v>
      </c>
      <c r="T659" s="95">
        <f t="shared" si="216"/>
        <v>0</v>
      </c>
      <c r="U659" s="79" t="e">
        <f>VLOOKUP($S659,'Grille de Tarif OQN'!$B$2:$S$3603,U$1,0)</f>
        <v>#N/A</v>
      </c>
      <c r="V659" s="79" t="e">
        <f>VLOOKUP($S659,'Grille de Tarif OQN'!$B$2:$S$3603,V$1,0)</f>
        <v>#N/A</v>
      </c>
      <c r="W659" s="79" t="e">
        <f>VLOOKUP($S659,'Grille de Tarif OQN'!$B$2:$S$3603,W$1,0)</f>
        <v>#N/A</v>
      </c>
      <c r="X659" s="79" t="e">
        <f>VLOOKUP($S659,'Grille de Tarif OQN'!$B$2:$S$3603,X$1,0)</f>
        <v>#N/A</v>
      </c>
      <c r="Y659" s="79" t="e">
        <f>VLOOKUP($S659,'Grille de Tarif OQN'!$B$2:$S$3603,Y$1,0)</f>
        <v>#N/A</v>
      </c>
      <c r="Z659" s="79" t="e">
        <f>VLOOKUP($S659,'Grille de Tarif OQN'!$B$2:$S$3603,Z$1,0)</f>
        <v>#N/A</v>
      </c>
      <c r="AA659" s="79" t="e">
        <f>VLOOKUP($S659,'Grille de Tarif OQN'!$B$2:$S$3603,AA$1,0)</f>
        <v>#N/A</v>
      </c>
      <c r="AB659" s="79" t="e">
        <f>VLOOKUP($S659,'Grille de Tarif OQN'!$B$2:$S$3603,AB$1,0)</f>
        <v>#N/A</v>
      </c>
      <c r="AC659" s="79" t="e">
        <f>VLOOKUP($S659,'Grille de Tarif OQN'!$B$2:$S$3603,AC$1,0)</f>
        <v>#N/A</v>
      </c>
      <c r="AD659" s="79" t="e">
        <f>VLOOKUP($S659,'Grille de Tarif OQN'!$B$2:$S$3603,AD$1,0)</f>
        <v>#N/A</v>
      </c>
      <c r="AE659" s="79" t="e">
        <f>VLOOKUP($S659,'Grille de Tarif OQN'!$B$2:$S$3603,AE$1,0)</f>
        <v>#N/A</v>
      </c>
      <c r="AF659" s="79" t="e">
        <f>VLOOKUP($S659,'Grille de Tarif OQN'!$B$2:$S$3603,AF$1,0)</f>
        <v>#N/A</v>
      </c>
      <c r="AG659" s="79" t="e">
        <f>VLOOKUP($S659,'Grille de Tarif OQN'!$B$2:$S$3603,AG$1,0)</f>
        <v>#N/A</v>
      </c>
      <c r="AH659" s="79" t="e">
        <f>VLOOKUP($S659,'Grille de Tarif OQN'!$B$2:$S$3603,AH$1,0)</f>
        <v>#N/A</v>
      </c>
      <c r="AI659" s="79" t="e">
        <f>VLOOKUP($S659,'Grille de Tarif OQN'!$B$2:$S$3603,AI$1,0)</f>
        <v>#N/A</v>
      </c>
      <c r="AJ659" s="79" t="e">
        <f>VLOOKUP($S659,'Grille de Tarif OQN'!$B$2:$S$3603,AJ$1,0)</f>
        <v>#N/A</v>
      </c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72"/>
      <c r="AV659"/>
      <c r="AW659"/>
      <c r="AX659"/>
      <c r="AY659"/>
      <c r="AZ659" s="96">
        <f t="shared" si="217"/>
        <v>0</v>
      </c>
      <c r="BA659" s="24" t="e">
        <f t="shared" si="218"/>
        <v>#N/A</v>
      </c>
      <c r="BB659" s="24" t="e">
        <f t="shared" si="219"/>
        <v>#N/A</v>
      </c>
      <c r="BC659" s="24" t="e">
        <f t="shared" si="212"/>
        <v>#N/A</v>
      </c>
      <c r="BD659" s="24" t="e">
        <f t="shared" si="213"/>
        <v>#N/A</v>
      </c>
      <c r="BE659"/>
      <c r="BF659" t="e">
        <f t="shared" si="220"/>
        <v>#N/A</v>
      </c>
      <c r="BG659" t="str">
        <f t="shared" si="221"/>
        <v>HDJ</v>
      </c>
      <c r="BH659" s="20" t="e">
        <f t="shared" si="222"/>
        <v>#N/A</v>
      </c>
      <c r="BI659" s="20" t="e">
        <f t="shared" si="223"/>
        <v>#N/A</v>
      </c>
      <c r="BJ659" s="20" t="e">
        <f t="shared" si="224"/>
        <v>#N/A</v>
      </c>
      <c r="BK659" s="20" t="e">
        <f t="shared" si="225"/>
        <v>#N/A</v>
      </c>
      <c r="BL659" s="20" t="e">
        <f t="shared" si="226"/>
        <v>#N/A</v>
      </c>
      <c r="BM659" s="20" t="e">
        <f t="shared" si="214"/>
        <v>#N/A</v>
      </c>
      <c r="BN659" s="20" t="e">
        <f t="shared" si="227"/>
        <v>#N/A</v>
      </c>
    </row>
    <row r="660" spans="1:66">
      <c r="A660" s="92"/>
      <c r="B660" s="90"/>
      <c r="C660" s="90"/>
      <c r="D660" s="93"/>
      <c r="E660" s="93"/>
      <c r="F660" s="93"/>
      <c r="G660" s="93"/>
      <c r="H660" s="93"/>
      <c r="I660" s="93"/>
      <c r="J660" s="93"/>
      <c r="K660" s="93"/>
      <c r="L660" s="92"/>
      <c r="M660" s="93"/>
      <c r="N660" s="91">
        <f t="shared" si="208"/>
        <v>0</v>
      </c>
      <c r="O660" s="91" t="str">
        <f t="shared" si="209"/>
        <v/>
      </c>
      <c r="P660" s="91" t="str">
        <f t="shared" si="210"/>
        <v/>
      </c>
      <c r="Q660" s="91" t="str">
        <f t="shared" si="211"/>
        <v>HDJ</v>
      </c>
      <c r="R660" s="82"/>
      <c r="S660" s="95">
        <f t="shared" si="215"/>
        <v>0</v>
      </c>
      <c r="T660" s="95">
        <f t="shared" si="216"/>
        <v>0</v>
      </c>
      <c r="U660" s="79" t="e">
        <f>VLOOKUP($S660,'Grille de Tarif OQN'!$B$2:$S$3603,U$1,0)</f>
        <v>#N/A</v>
      </c>
      <c r="V660" s="79" t="e">
        <f>VLOOKUP($S660,'Grille de Tarif OQN'!$B$2:$S$3603,V$1,0)</f>
        <v>#N/A</v>
      </c>
      <c r="W660" s="79" t="e">
        <f>VLOOKUP($S660,'Grille de Tarif OQN'!$B$2:$S$3603,W$1,0)</f>
        <v>#N/A</v>
      </c>
      <c r="X660" s="79" t="e">
        <f>VLOOKUP($S660,'Grille de Tarif OQN'!$B$2:$S$3603,X$1,0)</f>
        <v>#N/A</v>
      </c>
      <c r="Y660" s="79" t="e">
        <f>VLOOKUP($S660,'Grille de Tarif OQN'!$B$2:$S$3603,Y$1,0)</f>
        <v>#N/A</v>
      </c>
      <c r="Z660" s="79" t="e">
        <f>VLOOKUP($S660,'Grille de Tarif OQN'!$B$2:$S$3603,Z$1,0)</f>
        <v>#N/A</v>
      </c>
      <c r="AA660" s="79" t="e">
        <f>VLOOKUP($S660,'Grille de Tarif OQN'!$B$2:$S$3603,AA$1,0)</f>
        <v>#N/A</v>
      </c>
      <c r="AB660" s="79" t="e">
        <f>VLOOKUP($S660,'Grille de Tarif OQN'!$B$2:$S$3603,AB$1,0)</f>
        <v>#N/A</v>
      </c>
      <c r="AC660" s="79" t="e">
        <f>VLOOKUP($S660,'Grille de Tarif OQN'!$B$2:$S$3603,AC$1,0)</f>
        <v>#N/A</v>
      </c>
      <c r="AD660" s="79" t="e">
        <f>VLOOKUP($S660,'Grille de Tarif OQN'!$B$2:$S$3603,AD$1,0)</f>
        <v>#N/A</v>
      </c>
      <c r="AE660" s="79" t="e">
        <f>VLOOKUP($S660,'Grille de Tarif OQN'!$B$2:$S$3603,AE$1,0)</f>
        <v>#N/A</v>
      </c>
      <c r="AF660" s="79" t="e">
        <f>VLOOKUP($S660,'Grille de Tarif OQN'!$B$2:$S$3603,AF$1,0)</f>
        <v>#N/A</v>
      </c>
      <c r="AG660" s="79" t="e">
        <f>VLOOKUP($S660,'Grille de Tarif OQN'!$B$2:$S$3603,AG$1,0)</f>
        <v>#N/A</v>
      </c>
      <c r="AH660" s="79" t="e">
        <f>VLOOKUP($S660,'Grille de Tarif OQN'!$B$2:$S$3603,AH$1,0)</f>
        <v>#N/A</v>
      </c>
      <c r="AI660" s="79" t="e">
        <f>VLOOKUP($S660,'Grille de Tarif OQN'!$B$2:$S$3603,AI$1,0)</f>
        <v>#N/A</v>
      </c>
      <c r="AJ660" s="79" t="e">
        <f>VLOOKUP($S660,'Grille de Tarif OQN'!$B$2:$S$3603,AJ$1,0)</f>
        <v>#N/A</v>
      </c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72"/>
      <c r="AV660"/>
      <c r="AW660"/>
      <c r="AX660"/>
      <c r="AY660"/>
      <c r="AZ660" s="96">
        <f t="shared" si="217"/>
        <v>0</v>
      </c>
      <c r="BA660" s="24" t="e">
        <f t="shared" si="218"/>
        <v>#N/A</v>
      </c>
      <c r="BB660" s="24" t="e">
        <f t="shared" si="219"/>
        <v>#N/A</v>
      </c>
      <c r="BC660" s="24" t="e">
        <f t="shared" si="212"/>
        <v>#N/A</v>
      </c>
      <c r="BD660" s="24" t="e">
        <f t="shared" si="213"/>
        <v>#N/A</v>
      </c>
      <c r="BE660"/>
      <c r="BF660" t="e">
        <f t="shared" si="220"/>
        <v>#N/A</v>
      </c>
      <c r="BG660" t="str">
        <f t="shared" si="221"/>
        <v>HDJ</v>
      </c>
      <c r="BH660" s="20" t="e">
        <f t="shared" si="222"/>
        <v>#N/A</v>
      </c>
      <c r="BI660" s="20" t="e">
        <f t="shared" si="223"/>
        <v>#N/A</v>
      </c>
      <c r="BJ660" s="20" t="e">
        <f t="shared" si="224"/>
        <v>#N/A</v>
      </c>
      <c r="BK660" s="20" t="e">
        <f t="shared" si="225"/>
        <v>#N/A</v>
      </c>
      <c r="BL660" s="20" t="e">
        <f t="shared" si="226"/>
        <v>#N/A</v>
      </c>
      <c r="BM660" s="20" t="e">
        <f t="shared" si="214"/>
        <v>#N/A</v>
      </c>
      <c r="BN660" s="20" t="e">
        <f t="shared" si="227"/>
        <v>#N/A</v>
      </c>
    </row>
    <row r="661" spans="1:66">
      <c r="A661" s="92"/>
      <c r="B661" s="90"/>
      <c r="C661" s="90"/>
      <c r="D661" s="93"/>
      <c r="E661" s="93"/>
      <c r="F661" s="93"/>
      <c r="G661" s="93"/>
      <c r="H661" s="93"/>
      <c r="I661" s="93"/>
      <c r="J661" s="93"/>
      <c r="K661" s="93"/>
      <c r="L661" s="92"/>
      <c r="M661" s="93"/>
      <c r="N661" s="91">
        <f t="shared" si="208"/>
        <v>0</v>
      </c>
      <c r="O661" s="91" t="str">
        <f t="shared" si="209"/>
        <v/>
      </c>
      <c r="P661" s="91" t="str">
        <f t="shared" si="210"/>
        <v/>
      </c>
      <c r="Q661" s="91" t="str">
        <f t="shared" si="211"/>
        <v>HDJ</v>
      </c>
      <c r="R661" s="82"/>
      <c r="S661" s="95">
        <f t="shared" si="215"/>
        <v>0</v>
      </c>
      <c r="T661" s="95">
        <f t="shared" si="216"/>
        <v>0</v>
      </c>
      <c r="U661" s="79" t="e">
        <f>VLOOKUP($S661,'Grille de Tarif OQN'!$B$2:$S$3603,U$1,0)</f>
        <v>#N/A</v>
      </c>
      <c r="V661" s="79" t="e">
        <f>VLOOKUP($S661,'Grille de Tarif OQN'!$B$2:$S$3603,V$1,0)</f>
        <v>#N/A</v>
      </c>
      <c r="W661" s="79" t="e">
        <f>VLOOKUP($S661,'Grille de Tarif OQN'!$B$2:$S$3603,W$1,0)</f>
        <v>#N/A</v>
      </c>
      <c r="X661" s="79" t="e">
        <f>VLOOKUP($S661,'Grille de Tarif OQN'!$B$2:$S$3603,X$1,0)</f>
        <v>#N/A</v>
      </c>
      <c r="Y661" s="79" t="e">
        <f>VLOOKUP($S661,'Grille de Tarif OQN'!$B$2:$S$3603,Y$1,0)</f>
        <v>#N/A</v>
      </c>
      <c r="Z661" s="79" t="e">
        <f>VLOOKUP($S661,'Grille de Tarif OQN'!$B$2:$S$3603,Z$1,0)</f>
        <v>#N/A</v>
      </c>
      <c r="AA661" s="79" t="e">
        <f>VLOOKUP($S661,'Grille de Tarif OQN'!$B$2:$S$3603,AA$1,0)</f>
        <v>#N/A</v>
      </c>
      <c r="AB661" s="79" t="e">
        <f>VLOOKUP($S661,'Grille de Tarif OQN'!$B$2:$S$3603,AB$1,0)</f>
        <v>#N/A</v>
      </c>
      <c r="AC661" s="79" t="e">
        <f>VLOOKUP($S661,'Grille de Tarif OQN'!$B$2:$S$3603,AC$1,0)</f>
        <v>#N/A</v>
      </c>
      <c r="AD661" s="79" t="e">
        <f>VLOOKUP($S661,'Grille de Tarif OQN'!$B$2:$S$3603,AD$1,0)</f>
        <v>#N/A</v>
      </c>
      <c r="AE661" s="79" t="e">
        <f>VLOOKUP($S661,'Grille de Tarif OQN'!$B$2:$S$3603,AE$1,0)</f>
        <v>#N/A</v>
      </c>
      <c r="AF661" s="79" t="e">
        <f>VLOOKUP($S661,'Grille de Tarif OQN'!$B$2:$S$3603,AF$1,0)</f>
        <v>#N/A</v>
      </c>
      <c r="AG661" s="79" t="e">
        <f>VLOOKUP($S661,'Grille de Tarif OQN'!$B$2:$S$3603,AG$1,0)</f>
        <v>#N/A</v>
      </c>
      <c r="AH661" s="79" t="e">
        <f>VLOOKUP($S661,'Grille de Tarif OQN'!$B$2:$S$3603,AH$1,0)</f>
        <v>#N/A</v>
      </c>
      <c r="AI661" s="79" t="e">
        <f>VLOOKUP($S661,'Grille de Tarif OQN'!$B$2:$S$3603,AI$1,0)</f>
        <v>#N/A</v>
      </c>
      <c r="AJ661" s="79" t="e">
        <f>VLOOKUP($S661,'Grille de Tarif OQN'!$B$2:$S$3603,AJ$1,0)</f>
        <v>#N/A</v>
      </c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72"/>
      <c r="AV661"/>
      <c r="AW661"/>
      <c r="AX661"/>
      <c r="AY661"/>
      <c r="AZ661" s="96">
        <f t="shared" si="217"/>
        <v>0</v>
      </c>
      <c r="BA661" s="24" t="e">
        <f t="shared" si="218"/>
        <v>#N/A</v>
      </c>
      <c r="BB661" s="24" t="e">
        <f t="shared" si="219"/>
        <v>#N/A</v>
      </c>
      <c r="BC661" s="24" t="e">
        <f t="shared" si="212"/>
        <v>#N/A</v>
      </c>
      <c r="BD661" s="24" t="e">
        <f t="shared" si="213"/>
        <v>#N/A</v>
      </c>
      <c r="BE661"/>
      <c r="BF661" t="e">
        <f t="shared" si="220"/>
        <v>#N/A</v>
      </c>
      <c r="BG661" t="str">
        <f t="shared" si="221"/>
        <v>HDJ</v>
      </c>
      <c r="BH661" s="20" t="e">
        <f t="shared" si="222"/>
        <v>#N/A</v>
      </c>
      <c r="BI661" s="20" t="e">
        <f t="shared" si="223"/>
        <v>#N/A</v>
      </c>
      <c r="BJ661" s="20" t="e">
        <f t="shared" si="224"/>
        <v>#N/A</v>
      </c>
      <c r="BK661" s="20" t="e">
        <f t="shared" si="225"/>
        <v>#N/A</v>
      </c>
      <c r="BL661" s="20" t="e">
        <f t="shared" si="226"/>
        <v>#N/A</v>
      </c>
      <c r="BM661" s="20" t="e">
        <f t="shared" si="214"/>
        <v>#N/A</v>
      </c>
      <c r="BN661" s="20" t="e">
        <f t="shared" si="227"/>
        <v>#N/A</v>
      </c>
    </row>
    <row r="662" spans="1:66">
      <c r="A662" s="92"/>
      <c r="B662" s="90"/>
      <c r="C662" s="90"/>
      <c r="D662" s="93"/>
      <c r="E662" s="93"/>
      <c r="F662" s="93"/>
      <c r="G662" s="93"/>
      <c r="H662" s="93"/>
      <c r="I662" s="93"/>
      <c r="J662" s="93"/>
      <c r="K662" s="93"/>
      <c r="L662" s="92"/>
      <c r="M662" s="93"/>
      <c r="N662" s="91">
        <f t="shared" si="208"/>
        <v>0</v>
      </c>
      <c r="O662" s="91" t="str">
        <f t="shared" si="209"/>
        <v/>
      </c>
      <c r="P662" s="91" t="str">
        <f t="shared" si="210"/>
        <v/>
      </c>
      <c r="Q662" s="91" t="str">
        <f t="shared" si="211"/>
        <v>HDJ</v>
      </c>
      <c r="R662" s="82"/>
      <c r="S662" s="95">
        <f t="shared" si="215"/>
        <v>0</v>
      </c>
      <c r="T662" s="95">
        <f t="shared" si="216"/>
        <v>0</v>
      </c>
      <c r="U662" s="79" t="e">
        <f>VLOOKUP($S662,'Grille de Tarif OQN'!$B$2:$S$3603,U$1,0)</f>
        <v>#N/A</v>
      </c>
      <c r="V662" s="79" t="e">
        <f>VLOOKUP($S662,'Grille de Tarif OQN'!$B$2:$S$3603,V$1,0)</f>
        <v>#N/A</v>
      </c>
      <c r="W662" s="79" t="e">
        <f>VLOOKUP($S662,'Grille de Tarif OQN'!$B$2:$S$3603,W$1,0)</f>
        <v>#N/A</v>
      </c>
      <c r="X662" s="79" t="e">
        <f>VLOOKUP($S662,'Grille de Tarif OQN'!$B$2:$S$3603,X$1,0)</f>
        <v>#N/A</v>
      </c>
      <c r="Y662" s="79" t="e">
        <f>VLOOKUP($S662,'Grille de Tarif OQN'!$B$2:$S$3603,Y$1,0)</f>
        <v>#N/A</v>
      </c>
      <c r="Z662" s="79" t="e">
        <f>VLOOKUP($S662,'Grille de Tarif OQN'!$B$2:$S$3603,Z$1,0)</f>
        <v>#N/A</v>
      </c>
      <c r="AA662" s="79" t="e">
        <f>VLOOKUP($S662,'Grille de Tarif OQN'!$B$2:$S$3603,AA$1,0)</f>
        <v>#N/A</v>
      </c>
      <c r="AB662" s="79" t="e">
        <f>VLOOKUP($S662,'Grille de Tarif OQN'!$B$2:$S$3603,AB$1,0)</f>
        <v>#N/A</v>
      </c>
      <c r="AC662" s="79" t="e">
        <f>VLOOKUP($S662,'Grille de Tarif OQN'!$B$2:$S$3603,AC$1,0)</f>
        <v>#N/A</v>
      </c>
      <c r="AD662" s="79" t="e">
        <f>VLOOKUP($S662,'Grille de Tarif OQN'!$B$2:$S$3603,AD$1,0)</f>
        <v>#N/A</v>
      </c>
      <c r="AE662" s="79" t="e">
        <f>VLOOKUP($S662,'Grille de Tarif OQN'!$B$2:$S$3603,AE$1,0)</f>
        <v>#N/A</v>
      </c>
      <c r="AF662" s="79" t="e">
        <f>VLOOKUP($S662,'Grille de Tarif OQN'!$B$2:$S$3603,AF$1,0)</f>
        <v>#N/A</v>
      </c>
      <c r="AG662" s="79" t="e">
        <f>VLOOKUP($S662,'Grille de Tarif OQN'!$B$2:$S$3603,AG$1,0)</f>
        <v>#N/A</v>
      </c>
      <c r="AH662" s="79" t="e">
        <f>VLOOKUP($S662,'Grille de Tarif OQN'!$B$2:$S$3603,AH$1,0)</f>
        <v>#N/A</v>
      </c>
      <c r="AI662" s="79" t="e">
        <f>VLOOKUP($S662,'Grille de Tarif OQN'!$B$2:$S$3603,AI$1,0)</f>
        <v>#N/A</v>
      </c>
      <c r="AJ662" s="79" t="e">
        <f>VLOOKUP($S662,'Grille de Tarif OQN'!$B$2:$S$3603,AJ$1,0)</f>
        <v>#N/A</v>
      </c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72"/>
      <c r="AV662"/>
      <c r="AW662"/>
      <c r="AX662"/>
      <c r="AY662"/>
      <c r="AZ662" s="96">
        <f t="shared" si="217"/>
        <v>0</v>
      </c>
      <c r="BA662" s="24" t="e">
        <f t="shared" si="218"/>
        <v>#N/A</v>
      </c>
      <c r="BB662" s="24" t="e">
        <f t="shared" si="219"/>
        <v>#N/A</v>
      </c>
      <c r="BC662" s="24" t="e">
        <f t="shared" si="212"/>
        <v>#N/A</v>
      </c>
      <c r="BD662" s="24" t="e">
        <f t="shared" si="213"/>
        <v>#N/A</v>
      </c>
      <c r="BE662"/>
      <c r="BF662" t="e">
        <f t="shared" si="220"/>
        <v>#N/A</v>
      </c>
      <c r="BG662" t="str">
        <f t="shared" si="221"/>
        <v>HDJ</v>
      </c>
      <c r="BH662" s="20" t="e">
        <f t="shared" si="222"/>
        <v>#N/A</v>
      </c>
      <c r="BI662" s="20" t="e">
        <f t="shared" si="223"/>
        <v>#N/A</v>
      </c>
      <c r="BJ662" s="20" t="e">
        <f t="shared" si="224"/>
        <v>#N/A</v>
      </c>
      <c r="BK662" s="20" t="e">
        <f t="shared" si="225"/>
        <v>#N/A</v>
      </c>
      <c r="BL662" s="20" t="e">
        <f t="shared" si="226"/>
        <v>#N/A</v>
      </c>
      <c r="BM662" s="20" t="e">
        <f t="shared" si="214"/>
        <v>#N/A</v>
      </c>
      <c r="BN662" s="20" t="e">
        <f t="shared" si="227"/>
        <v>#N/A</v>
      </c>
    </row>
    <row r="663" spans="1:66">
      <c r="A663" s="92"/>
      <c r="B663" s="90"/>
      <c r="C663" s="90"/>
      <c r="D663" s="93"/>
      <c r="E663" s="93"/>
      <c r="F663" s="93"/>
      <c r="G663" s="93"/>
      <c r="H663" s="93"/>
      <c r="I663" s="93"/>
      <c r="J663" s="93"/>
      <c r="K663" s="93"/>
      <c r="L663" s="92"/>
      <c r="M663" s="93"/>
      <c r="N663" s="91">
        <f t="shared" si="208"/>
        <v>0</v>
      </c>
      <c r="O663" s="91" t="str">
        <f t="shared" si="209"/>
        <v/>
      </c>
      <c r="P663" s="91" t="str">
        <f t="shared" si="210"/>
        <v/>
      </c>
      <c r="Q663" s="91" t="str">
        <f t="shared" si="211"/>
        <v>HDJ</v>
      </c>
      <c r="R663" s="82"/>
      <c r="S663" s="95">
        <f t="shared" si="215"/>
        <v>0</v>
      </c>
      <c r="T663" s="95">
        <f t="shared" si="216"/>
        <v>0</v>
      </c>
      <c r="U663" s="79" t="e">
        <f>VLOOKUP($S663,'Grille de Tarif OQN'!$B$2:$S$3603,U$1,0)</f>
        <v>#N/A</v>
      </c>
      <c r="V663" s="79" t="e">
        <f>VLOOKUP($S663,'Grille de Tarif OQN'!$B$2:$S$3603,V$1,0)</f>
        <v>#N/A</v>
      </c>
      <c r="W663" s="79" t="e">
        <f>VLOOKUP($S663,'Grille de Tarif OQN'!$B$2:$S$3603,W$1,0)</f>
        <v>#N/A</v>
      </c>
      <c r="X663" s="79" t="e">
        <f>VLOOKUP($S663,'Grille de Tarif OQN'!$B$2:$S$3603,X$1,0)</f>
        <v>#N/A</v>
      </c>
      <c r="Y663" s="79" t="e">
        <f>VLOOKUP($S663,'Grille de Tarif OQN'!$B$2:$S$3603,Y$1,0)</f>
        <v>#N/A</v>
      </c>
      <c r="Z663" s="79" t="e">
        <f>VLOOKUP($S663,'Grille de Tarif OQN'!$B$2:$S$3603,Z$1,0)</f>
        <v>#N/A</v>
      </c>
      <c r="AA663" s="79" t="e">
        <f>VLOOKUP($S663,'Grille de Tarif OQN'!$B$2:$S$3603,AA$1,0)</f>
        <v>#N/A</v>
      </c>
      <c r="AB663" s="79" t="e">
        <f>VLOOKUP($S663,'Grille de Tarif OQN'!$B$2:$S$3603,AB$1,0)</f>
        <v>#N/A</v>
      </c>
      <c r="AC663" s="79" t="e">
        <f>VLOOKUP($S663,'Grille de Tarif OQN'!$B$2:$S$3603,AC$1,0)</f>
        <v>#N/A</v>
      </c>
      <c r="AD663" s="79" t="e">
        <f>VLOOKUP($S663,'Grille de Tarif OQN'!$B$2:$S$3603,AD$1,0)</f>
        <v>#N/A</v>
      </c>
      <c r="AE663" s="79" t="e">
        <f>VLOOKUP($S663,'Grille de Tarif OQN'!$B$2:$S$3603,AE$1,0)</f>
        <v>#N/A</v>
      </c>
      <c r="AF663" s="79" t="e">
        <f>VLOOKUP($S663,'Grille de Tarif OQN'!$B$2:$S$3603,AF$1,0)</f>
        <v>#N/A</v>
      </c>
      <c r="AG663" s="79" t="e">
        <f>VLOOKUP($S663,'Grille de Tarif OQN'!$B$2:$S$3603,AG$1,0)</f>
        <v>#N/A</v>
      </c>
      <c r="AH663" s="79" t="e">
        <f>VLOOKUP($S663,'Grille de Tarif OQN'!$B$2:$S$3603,AH$1,0)</f>
        <v>#N/A</v>
      </c>
      <c r="AI663" s="79" t="e">
        <f>VLOOKUP($S663,'Grille de Tarif OQN'!$B$2:$S$3603,AI$1,0)</f>
        <v>#N/A</v>
      </c>
      <c r="AJ663" s="79" t="e">
        <f>VLOOKUP($S663,'Grille de Tarif OQN'!$B$2:$S$3603,AJ$1,0)</f>
        <v>#N/A</v>
      </c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72"/>
      <c r="AV663"/>
      <c r="AW663"/>
      <c r="AX663"/>
      <c r="AY663"/>
      <c r="AZ663" s="96">
        <f t="shared" si="217"/>
        <v>0</v>
      </c>
      <c r="BA663" s="24" t="e">
        <f t="shared" si="218"/>
        <v>#N/A</v>
      </c>
      <c r="BB663" s="24" t="e">
        <f t="shared" si="219"/>
        <v>#N/A</v>
      </c>
      <c r="BC663" s="24" t="e">
        <f t="shared" si="212"/>
        <v>#N/A</v>
      </c>
      <c r="BD663" s="24" t="e">
        <f t="shared" si="213"/>
        <v>#N/A</v>
      </c>
      <c r="BE663"/>
      <c r="BF663" t="e">
        <f t="shared" si="220"/>
        <v>#N/A</v>
      </c>
      <c r="BG663" t="str">
        <f t="shared" si="221"/>
        <v>HDJ</v>
      </c>
      <c r="BH663" s="20" t="e">
        <f t="shared" si="222"/>
        <v>#N/A</v>
      </c>
      <c r="BI663" s="20" t="e">
        <f t="shared" si="223"/>
        <v>#N/A</v>
      </c>
      <c r="BJ663" s="20" t="e">
        <f t="shared" si="224"/>
        <v>#N/A</v>
      </c>
      <c r="BK663" s="20" t="e">
        <f t="shared" si="225"/>
        <v>#N/A</v>
      </c>
      <c r="BL663" s="20" t="e">
        <f t="shared" si="226"/>
        <v>#N/A</v>
      </c>
      <c r="BM663" s="20" t="e">
        <f t="shared" si="214"/>
        <v>#N/A</v>
      </c>
      <c r="BN663" s="20" t="e">
        <f t="shared" si="227"/>
        <v>#N/A</v>
      </c>
    </row>
    <row r="664" spans="1:66">
      <c r="A664" s="92"/>
      <c r="B664" s="90"/>
      <c r="C664" s="90"/>
      <c r="D664" s="93"/>
      <c r="E664" s="93"/>
      <c r="F664" s="93"/>
      <c r="G664" s="93"/>
      <c r="H664" s="93"/>
      <c r="I664" s="93"/>
      <c r="J664" s="93"/>
      <c r="K664" s="93"/>
      <c r="L664" s="92"/>
      <c r="M664" s="93"/>
      <c r="N664" s="91">
        <f t="shared" si="208"/>
        <v>0</v>
      </c>
      <c r="O664" s="91" t="str">
        <f t="shared" si="209"/>
        <v/>
      </c>
      <c r="P664" s="91" t="str">
        <f t="shared" si="210"/>
        <v/>
      </c>
      <c r="Q664" s="91" t="str">
        <f t="shared" si="211"/>
        <v>HDJ</v>
      </c>
      <c r="R664" s="82"/>
      <c r="S664" s="95">
        <f t="shared" si="215"/>
        <v>0</v>
      </c>
      <c r="T664" s="95">
        <f t="shared" si="216"/>
        <v>0</v>
      </c>
      <c r="U664" s="79" t="e">
        <f>VLOOKUP($S664,'Grille de Tarif OQN'!$B$2:$S$3603,U$1,0)</f>
        <v>#N/A</v>
      </c>
      <c r="V664" s="79" t="e">
        <f>VLOOKUP($S664,'Grille de Tarif OQN'!$B$2:$S$3603,V$1,0)</f>
        <v>#N/A</v>
      </c>
      <c r="W664" s="79" t="e">
        <f>VLOOKUP($S664,'Grille de Tarif OQN'!$B$2:$S$3603,W$1,0)</f>
        <v>#N/A</v>
      </c>
      <c r="X664" s="79" t="e">
        <f>VLOOKUP($S664,'Grille de Tarif OQN'!$B$2:$S$3603,X$1,0)</f>
        <v>#N/A</v>
      </c>
      <c r="Y664" s="79" t="e">
        <f>VLOOKUP($S664,'Grille de Tarif OQN'!$B$2:$S$3603,Y$1,0)</f>
        <v>#N/A</v>
      </c>
      <c r="Z664" s="79" t="e">
        <f>VLOOKUP($S664,'Grille de Tarif OQN'!$B$2:$S$3603,Z$1,0)</f>
        <v>#N/A</v>
      </c>
      <c r="AA664" s="79" t="e">
        <f>VLOOKUP($S664,'Grille de Tarif OQN'!$B$2:$S$3603,AA$1,0)</f>
        <v>#N/A</v>
      </c>
      <c r="AB664" s="79" t="e">
        <f>VLOOKUP($S664,'Grille de Tarif OQN'!$B$2:$S$3603,AB$1,0)</f>
        <v>#N/A</v>
      </c>
      <c r="AC664" s="79" t="e">
        <f>VLOOKUP($S664,'Grille de Tarif OQN'!$B$2:$S$3603,AC$1,0)</f>
        <v>#N/A</v>
      </c>
      <c r="AD664" s="79" t="e">
        <f>VLOOKUP($S664,'Grille de Tarif OQN'!$B$2:$S$3603,AD$1,0)</f>
        <v>#N/A</v>
      </c>
      <c r="AE664" s="79" t="e">
        <f>VLOOKUP($S664,'Grille de Tarif OQN'!$B$2:$S$3603,AE$1,0)</f>
        <v>#N/A</v>
      </c>
      <c r="AF664" s="79" t="e">
        <f>VLOOKUP($S664,'Grille de Tarif OQN'!$B$2:$S$3603,AF$1,0)</f>
        <v>#N/A</v>
      </c>
      <c r="AG664" s="79" t="e">
        <f>VLOOKUP($S664,'Grille de Tarif OQN'!$B$2:$S$3603,AG$1,0)</f>
        <v>#N/A</v>
      </c>
      <c r="AH664" s="79" t="e">
        <f>VLOOKUP($S664,'Grille de Tarif OQN'!$B$2:$S$3603,AH$1,0)</f>
        <v>#N/A</v>
      </c>
      <c r="AI664" s="79" t="e">
        <f>VLOOKUP($S664,'Grille de Tarif OQN'!$B$2:$S$3603,AI$1,0)</f>
        <v>#N/A</v>
      </c>
      <c r="AJ664" s="79" t="e">
        <f>VLOOKUP($S664,'Grille de Tarif OQN'!$B$2:$S$3603,AJ$1,0)</f>
        <v>#N/A</v>
      </c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72"/>
      <c r="AV664"/>
      <c r="AW664"/>
      <c r="AX664"/>
      <c r="AY664"/>
      <c r="AZ664" s="96">
        <f t="shared" si="217"/>
        <v>0</v>
      </c>
      <c r="BA664" s="24" t="e">
        <f t="shared" si="218"/>
        <v>#N/A</v>
      </c>
      <c r="BB664" s="24" t="e">
        <f t="shared" si="219"/>
        <v>#N/A</v>
      </c>
      <c r="BC664" s="24" t="e">
        <f t="shared" si="212"/>
        <v>#N/A</v>
      </c>
      <c r="BD664" s="24" t="e">
        <f t="shared" si="213"/>
        <v>#N/A</v>
      </c>
      <c r="BE664"/>
      <c r="BF664" t="e">
        <f t="shared" si="220"/>
        <v>#N/A</v>
      </c>
      <c r="BG664" t="str">
        <f t="shared" si="221"/>
        <v>HDJ</v>
      </c>
      <c r="BH664" s="20" t="e">
        <f t="shared" si="222"/>
        <v>#N/A</v>
      </c>
      <c r="BI664" s="20" t="e">
        <f t="shared" si="223"/>
        <v>#N/A</v>
      </c>
      <c r="BJ664" s="20" t="e">
        <f t="shared" si="224"/>
        <v>#N/A</v>
      </c>
      <c r="BK664" s="20" t="e">
        <f t="shared" si="225"/>
        <v>#N/A</v>
      </c>
      <c r="BL664" s="20" t="e">
        <f t="shared" si="226"/>
        <v>#N/A</v>
      </c>
      <c r="BM664" s="20" t="e">
        <f t="shared" si="214"/>
        <v>#N/A</v>
      </c>
      <c r="BN664" s="20" t="e">
        <f t="shared" si="227"/>
        <v>#N/A</v>
      </c>
    </row>
    <row r="665" spans="1:66">
      <c r="A665" s="92"/>
      <c r="B665" s="90"/>
      <c r="C665" s="90"/>
      <c r="D665" s="93"/>
      <c r="E665" s="93"/>
      <c r="F665" s="93"/>
      <c r="G665" s="93"/>
      <c r="H665" s="93"/>
      <c r="I665" s="93"/>
      <c r="J665" s="93"/>
      <c r="K665" s="93"/>
      <c r="L665" s="92"/>
      <c r="M665" s="93"/>
      <c r="N665" s="91">
        <f t="shared" si="208"/>
        <v>0</v>
      </c>
      <c r="O665" s="91" t="str">
        <f t="shared" si="209"/>
        <v/>
      </c>
      <c r="P665" s="91" t="str">
        <f t="shared" si="210"/>
        <v/>
      </c>
      <c r="Q665" s="91" t="str">
        <f t="shared" si="211"/>
        <v>HDJ</v>
      </c>
      <c r="R665" s="82"/>
      <c r="S665" s="95">
        <f t="shared" si="215"/>
        <v>0</v>
      </c>
      <c r="T665" s="95">
        <f t="shared" si="216"/>
        <v>0</v>
      </c>
      <c r="U665" s="79" t="e">
        <f>VLOOKUP($S665,'Grille de Tarif OQN'!$B$2:$S$3603,U$1,0)</f>
        <v>#N/A</v>
      </c>
      <c r="V665" s="79" t="e">
        <f>VLOOKUP($S665,'Grille de Tarif OQN'!$B$2:$S$3603,V$1,0)</f>
        <v>#N/A</v>
      </c>
      <c r="W665" s="79" t="e">
        <f>VLOOKUP($S665,'Grille de Tarif OQN'!$B$2:$S$3603,W$1,0)</f>
        <v>#N/A</v>
      </c>
      <c r="X665" s="79" t="e">
        <f>VLOOKUP($S665,'Grille de Tarif OQN'!$B$2:$S$3603,X$1,0)</f>
        <v>#N/A</v>
      </c>
      <c r="Y665" s="79" t="e">
        <f>VLOOKUP($S665,'Grille de Tarif OQN'!$B$2:$S$3603,Y$1,0)</f>
        <v>#N/A</v>
      </c>
      <c r="Z665" s="79" t="e">
        <f>VLOOKUP($S665,'Grille de Tarif OQN'!$B$2:$S$3603,Z$1,0)</f>
        <v>#N/A</v>
      </c>
      <c r="AA665" s="79" t="e">
        <f>VLOOKUP($S665,'Grille de Tarif OQN'!$B$2:$S$3603,AA$1,0)</f>
        <v>#N/A</v>
      </c>
      <c r="AB665" s="79" t="e">
        <f>VLOOKUP($S665,'Grille de Tarif OQN'!$B$2:$S$3603,AB$1,0)</f>
        <v>#N/A</v>
      </c>
      <c r="AC665" s="79" t="e">
        <f>VLOOKUP($S665,'Grille de Tarif OQN'!$B$2:$S$3603,AC$1,0)</f>
        <v>#N/A</v>
      </c>
      <c r="AD665" s="79" t="e">
        <f>VLOOKUP($S665,'Grille de Tarif OQN'!$B$2:$S$3603,AD$1,0)</f>
        <v>#N/A</v>
      </c>
      <c r="AE665" s="79" t="e">
        <f>VLOOKUP($S665,'Grille de Tarif OQN'!$B$2:$S$3603,AE$1,0)</f>
        <v>#N/A</v>
      </c>
      <c r="AF665" s="79" t="e">
        <f>VLOOKUP($S665,'Grille de Tarif OQN'!$B$2:$S$3603,AF$1,0)</f>
        <v>#N/A</v>
      </c>
      <c r="AG665" s="79" t="e">
        <f>VLOOKUP($S665,'Grille de Tarif OQN'!$B$2:$S$3603,AG$1,0)</f>
        <v>#N/A</v>
      </c>
      <c r="AH665" s="79" t="e">
        <f>VLOOKUP($S665,'Grille de Tarif OQN'!$B$2:$S$3603,AH$1,0)</f>
        <v>#N/A</v>
      </c>
      <c r="AI665" s="79" t="e">
        <f>VLOOKUP($S665,'Grille de Tarif OQN'!$B$2:$S$3603,AI$1,0)</f>
        <v>#N/A</v>
      </c>
      <c r="AJ665" s="79" t="e">
        <f>VLOOKUP($S665,'Grille de Tarif OQN'!$B$2:$S$3603,AJ$1,0)</f>
        <v>#N/A</v>
      </c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72"/>
      <c r="AV665"/>
      <c r="AW665"/>
      <c r="AX665"/>
      <c r="AY665"/>
      <c r="AZ665" s="96">
        <f t="shared" si="217"/>
        <v>0</v>
      </c>
      <c r="BA665" s="24" t="e">
        <f t="shared" si="218"/>
        <v>#N/A</v>
      </c>
      <c r="BB665" s="24" t="e">
        <f t="shared" si="219"/>
        <v>#N/A</v>
      </c>
      <c r="BC665" s="24" t="e">
        <f t="shared" si="212"/>
        <v>#N/A</v>
      </c>
      <c r="BD665" s="24" t="e">
        <f t="shared" si="213"/>
        <v>#N/A</v>
      </c>
      <c r="BE665"/>
      <c r="BF665" t="e">
        <f t="shared" si="220"/>
        <v>#N/A</v>
      </c>
      <c r="BG665" t="str">
        <f t="shared" si="221"/>
        <v>HDJ</v>
      </c>
      <c r="BH665" s="20" t="e">
        <f t="shared" si="222"/>
        <v>#N/A</v>
      </c>
      <c r="BI665" s="20" t="e">
        <f t="shared" si="223"/>
        <v>#N/A</v>
      </c>
      <c r="BJ665" s="20" t="e">
        <f t="shared" si="224"/>
        <v>#N/A</v>
      </c>
      <c r="BK665" s="20" t="e">
        <f t="shared" si="225"/>
        <v>#N/A</v>
      </c>
      <c r="BL665" s="20" t="e">
        <f t="shared" si="226"/>
        <v>#N/A</v>
      </c>
      <c r="BM665" s="20" t="e">
        <f t="shared" si="214"/>
        <v>#N/A</v>
      </c>
      <c r="BN665" s="20" t="e">
        <f t="shared" si="227"/>
        <v>#N/A</v>
      </c>
    </row>
    <row r="666" spans="1:66">
      <c r="A666" s="92"/>
      <c r="B666" s="90"/>
      <c r="C666" s="90"/>
      <c r="D666" s="93"/>
      <c r="E666" s="93"/>
      <c r="F666" s="93"/>
      <c r="G666" s="93"/>
      <c r="H666" s="93"/>
      <c r="I666" s="93"/>
      <c r="J666" s="93"/>
      <c r="K666" s="93"/>
      <c r="L666" s="92"/>
      <c r="M666" s="93"/>
      <c r="N666" s="91">
        <f t="shared" si="208"/>
        <v>0</v>
      </c>
      <c r="O666" s="91" t="str">
        <f t="shared" si="209"/>
        <v/>
      </c>
      <c r="P666" s="91" t="str">
        <f t="shared" si="210"/>
        <v/>
      </c>
      <c r="Q666" s="91" t="str">
        <f t="shared" si="211"/>
        <v>HDJ</v>
      </c>
      <c r="R666" s="82"/>
      <c r="S666" s="95">
        <f t="shared" si="215"/>
        <v>0</v>
      </c>
      <c r="T666" s="95">
        <f t="shared" si="216"/>
        <v>0</v>
      </c>
      <c r="U666" s="79" t="e">
        <f>VLOOKUP($S666,'Grille de Tarif OQN'!$B$2:$S$3603,U$1,0)</f>
        <v>#N/A</v>
      </c>
      <c r="V666" s="79" t="e">
        <f>VLOOKUP($S666,'Grille de Tarif OQN'!$B$2:$S$3603,V$1,0)</f>
        <v>#N/A</v>
      </c>
      <c r="W666" s="79" t="e">
        <f>VLOOKUP($S666,'Grille de Tarif OQN'!$B$2:$S$3603,W$1,0)</f>
        <v>#N/A</v>
      </c>
      <c r="X666" s="79" t="e">
        <f>VLOOKUP($S666,'Grille de Tarif OQN'!$B$2:$S$3603,X$1,0)</f>
        <v>#N/A</v>
      </c>
      <c r="Y666" s="79" t="e">
        <f>VLOOKUP($S666,'Grille de Tarif OQN'!$B$2:$S$3603,Y$1,0)</f>
        <v>#N/A</v>
      </c>
      <c r="Z666" s="79" t="e">
        <f>VLOOKUP($S666,'Grille de Tarif OQN'!$B$2:$S$3603,Z$1,0)</f>
        <v>#N/A</v>
      </c>
      <c r="AA666" s="79" t="e">
        <f>VLOOKUP($S666,'Grille de Tarif OQN'!$B$2:$S$3603,AA$1,0)</f>
        <v>#N/A</v>
      </c>
      <c r="AB666" s="79" t="e">
        <f>VLOOKUP($S666,'Grille de Tarif OQN'!$B$2:$S$3603,AB$1,0)</f>
        <v>#N/A</v>
      </c>
      <c r="AC666" s="79" t="e">
        <f>VLOOKUP($S666,'Grille de Tarif OQN'!$B$2:$S$3603,AC$1,0)</f>
        <v>#N/A</v>
      </c>
      <c r="AD666" s="79" t="e">
        <f>VLOOKUP($S666,'Grille de Tarif OQN'!$B$2:$S$3603,AD$1,0)</f>
        <v>#N/A</v>
      </c>
      <c r="AE666" s="79" t="e">
        <f>VLOOKUP($S666,'Grille de Tarif OQN'!$B$2:$S$3603,AE$1,0)</f>
        <v>#N/A</v>
      </c>
      <c r="AF666" s="79" t="e">
        <f>VLOOKUP($S666,'Grille de Tarif OQN'!$B$2:$S$3603,AF$1,0)</f>
        <v>#N/A</v>
      </c>
      <c r="AG666" s="79" t="e">
        <f>VLOOKUP($S666,'Grille de Tarif OQN'!$B$2:$S$3603,AG$1,0)</f>
        <v>#N/A</v>
      </c>
      <c r="AH666" s="79" t="e">
        <f>VLOOKUP($S666,'Grille de Tarif OQN'!$B$2:$S$3603,AH$1,0)</f>
        <v>#N/A</v>
      </c>
      <c r="AI666" s="79" t="e">
        <f>VLOOKUP($S666,'Grille de Tarif OQN'!$B$2:$S$3603,AI$1,0)</f>
        <v>#N/A</v>
      </c>
      <c r="AJ666" s="79" t="e">
        <f>VLOOKUP($S666,'Grille de Tarif OQN'!$B$2:$S$3603,AJ$1,0)</f>
        <v>#N/A</v>
      </c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72"/>
      <c r="AV666"/>
      <c r="AW666"/>
      <c r="AX666"/>
      <c r="AY666"/>
      <c r="AZ666" s="96">
        <f t="shared" si="217"/>
        <v>0</v>
      </c>
      <c r="BA666" s="24" t="e">
        <f t="shared" si="218"/>
        <v>#N/A</v>
      </c>
      <c r="BB666" s="24" t="e">
        <f t="shared" si="219"/>
        <v>#N/A</v>
      </c>
      <c r="BC666" s="24" t="e">
        <f t="shared" si="212"/>
        <v>#N/A</v>
      </c>
      <c r="BD666" s="24" t="e">
        <f t="shared" si="213"/>
        <v>#N/A</v>
      </c>
      <c r="BE666"/>
      <c r="BF666" t="e">
        <f t="shared" si="220"/>
        <v>#N/A</v>
      </c>
      <c r="BG666" t="str">
        <f t="shared" si="221"/>
        <v>HDJ</v>
      </c>
      <c r="BH666" s="20" t="e">
        <f t="shared" si="222"/>
        <v>#N/A</v>
      </c>
      <c r="BI666" s="20" t="e">
        <f t="shared" si="223"/>
        <v>#N/A</v>
      </c>
      <c r="BJ666" s="20" t="e">
        <f t="shared" si="224"/>
        <v>#N/A</v>
      </c>
      <c r="BK666" s="20" t="e">
        <f t="shared" si="225"/>
        <v>#N/A</v>
      </c>
      <c r="BL666" s="20" t="e">
        <f t="shared" si="226"/>
        <v>#N/A</v>
      </c>
      <c r="BM666" s="20" t="e">
        <f t="shared" si="214"/>
        <v>#N/A</v>
      </c>
      <c r="BN666" s="20" t="e">
        <f t="shared" si="227"/>
        <v>#N/A</v>
      </c>
    </row>
    <row r="667" spans="1:66">
      <c r="A667" s="92"/>
      <c r="B667" s="90"/>
      <c r="C667" s="90"/>
      <c r="D667" s="93"/>
      <c r="E667" s="93"/>
      <c r="F667" s="93"/>
      <c r="G667" s="93"/>
      <c r="H667" s="93"/>
      <c r="I667" s="93"/>
      <c r="J667" s="93"/>
      <c r="K667" s="93"/>
      <c r="L667" s="92"/>
      <c r="M667" s="93"/>
      <c r="N667" s="91">
        <f t="shared" si="208"/>
        <v>0</v>
      </c>
      <c r="O667" s="91" t="str">
        <f t="shared" si="209"/>
        <v/>
      </c>
      <c r="P667" s="91" t="str">
        <f t="shared" si="210"/>
        <v/>
      </c>
      <c r="Q667" s="91" t="str">
        <f t="shared" si="211"/>
        <v>HDJ</v>
      </c>
      <c r="R667" s="82"/>
      <c r="S667" s="95">
        <f t="shared" si="215"/>
        <v>0</v>
      </c>
      <c r="T667" s="95">
        <f t="shared" si="216"/>
        <v>0</v>
      </c>
      <c r="U667" s="79" t="e">
        <f>VLOOKUP($S667,'Grille de Tarif OQN'!$B$2:$S$3603,U$1,0)</f>
        <v>#N/A</v>
      </c>
      <c r="V667" s="79" t="e">
        <f>VLOOKUP($S667,'Grille de Tarif OQN'!$B$2:$S$3603,V$1,0)</f>
        <v>#N/A</v>
      </c>
      <c r="W667" s="79" t="e">
        <f>VLOOKUP($S667,'Grille de Tarif OQN'!$B$2:$S$3603,W$1,0)</f>
        <v>#N/A</v>
      </c>
      <c r="X667" s="79" t="e">
        <f>VLOOKUP($S667,'Grille de Tarif OQN'!$B$2:$S$3603,X$1,0)</f>
        <v>#N/A</v>
      </c>
      <c r="Y667" s="79" t="e">
        <f>VLOOKUP($S667,'Grille de Tarif OQN'!$B$2:$S$3603,Y$1,0)</f>
        <v>#N/A</v>
      </c>
      <c r="Z667" s="79" t="e">
        <f>VLOOKUP($S667,'Grille de Tarif OQN'!$B$2:$S$3603,Z$1,0)</f>
        <v>#N/A</v>
      </c>
      <c r="AA667" s="79" t="e">
        <f>VLOOKUP($S667,'Grille de Tarif OQN'!$B$2:$S$3603,AA$1,0)</f>
        <v>#N/A</v>
      </c>
      <c r="AB667" s="79" t="e">
        <f>VLOOKUP($S667,'Grille de Tarif OQN'!$B$2:$S$3603,AB$1,0)</f>
        <v>#N/A</v>
      </c>
      <c r="AC667" s="79" t="e">
        <f>VLOOKUP($S667,'Grille de Tarif OQN'!$B$2:$S$3603,AC$1,0)</f>
        <v>#N/A</v>
      </c>
      <c r="AD667" s="79" t="e">
        <f>VLOOKUP($S667,'Grille de Tarif OQN'!$B$2:$S$3603,AD$1,0)</f>
        <v>#N/A</v>
      </c>
      <c r="AE667" s="79" t="e">
        <f>VLOOKUP($S667,'Grille de Tarif OQN'!$B$2:$S$3603,AE$1,0)</f>
        <v>#N/A</v>
      </c>
      <c r="AF667" s="79" t="e">
        <f>VLOOKUP($S667,'Grille de Tarif OQN'!$B$2:$S$3603,AF$1,0)</f>
        <v>#N/A</v>
      </c>
      <c r="AG667" s="79" t="e">
        <f>VLOOKUP($S667,'Grille de Tarif OQN'!$B$2:$S$3603,AG$1,0)</f>
        <v>#N/A</v>
      </c>
      <c r="AH667" s="79" t="e">
        <f>VLOOKUP($S667,'Grille de Tarif OQN'!$B$2:$S$3603,AH$1,0)</f>
        <v>#N/A</v>
      </c>
      <c r="AI667" s="79" t="e">
        <f>VLOOKUP($S667,'Grille de Tarif OQN'!$B$2:$S$3603,AI$1,0)</f>
        <v>#N/A</v>
      </c>
      <c r="AJ667" s="79" t="e">
        <f>VLOOKUP($S667,'Grille de Tarif OQN'!$B$2:$S$3603,AJ$1,0)</f>
        <v>#N/A</v>
      </c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72"/>
      <c r="AV667"/>
      <c r="AW667"/>
      <c r="AX667"/>
      <c r="AY667"/>
      <c r="AZ667" s="96">
        <f t="shared" si="217"/>
        <v>0</v>
      </c>
      <c r="BA667" s="24" t="e">
        <f t="shared" si="218"/>
        <v>#N/A</v>
      </c>
      <c r="BB667" s="24" t="e">
        <f t="shared" si="219"/>
        <v>#N/A</v>
      </c>
      <c r="BC667" s="24" t="e">
        <f t="shared" si="212"/>
        <v>#N/A</v>
      </c>
      <c r="BD667" s="24" t="e">
        <f t="shared" si="213"/>
        <v>#N/A</v>
      </c>
      <c r="BE667"/>
      <c r="BF667" t="e">
        <f t="shared" si="220"/>
        <v>#N/A</v>
      </c>
      <c r="BG667" t="str">
        <f t="shared" si="221"/>
        <v>HDJ</v>
      </c>
      <c r="BH667" s="20" t="e">
        <f t="shared" si="222"/>
        <v>#N/A</v>
      </c>
      <c r="BI667" s="20" t="e">
        <f t="shared" si="223"/>
        <v>#N/A</v>
      </c>
      <c r="BJ667" s="20" t="e">
        <f t="shared" si="224"/>
        <v>#N/A</v>
      </c>
      <c r="BK667" s="20" t="e">
        <f t="shared" si="225"/>
        <v>#N/A</v>
      </c>
      <c r="BL667" s="20" t="e">
        <f t="shared" si="226"/>
        <v>#N/A</v>
      </c>
      <c r="BM667" s="20" t="e">
        <f t="shared" si="214"/>
        <v>#N/A</v>
      </c>
      <c r="BN667" s="20" t="e">
        <f t="shared" si="227"/>
        <v>#N/A</v>
      </c>
    </row>
    <row r="668" spans="1:66">
      <c r="A668" s="92"/>
      <c r="B668" s="90"/>
      <c r="C668" s="90"/>
      <c r="D668" s="93"/>
      <c r="E668" s="93"/>
      <c r="F668" s="93"/>
      <c r="G668" s="93"/>
      <c r="H668" s="93"/>
      <c r="I668" s="93"/>
      <c r="J668" s="93"/>
      <c r="K668" s="93"/>
      <c r="L668" s="92"/>
      <c r="M668" s="93"/>
      <c r="N668" s="91">
        <f t="shared" si="208"/>
        <v>0</v>
      </c>
      <c r="O668" s="91" t="str">
        <f t="shared" si="209"/>
        <v/>
      </c>
      <c r="P668" s="91" t="str">
        <f t="shared" si="210"/>
        <v/>
      </c>
      <c r="Q668" s="91" t="str">
        <f t="shared" si="211"/>
        <v>HDJ</v>
      </c>
      <c r="R668" s="82"/>
      <c r="S668" s="95">
        <f t="shared" si="215"/>
        <v>0</v>
      </c>
      <c r="T668" s="95">
        <f t="shared" si="216"/>
        <v>0</v>
      </c>
      <c r="U668" s="79" t="e">
        <f>VLOOKUP($S668,'Grille de Tarif OQN'!$B$2:$S$3603,U$1,0)</f>
        <v>#N/A</v>
      </c>
      <c r="V668" s="79" t="e">
        <f>VLOOKUP($S668,'Grille de Tarif OQN'!$B$2:$S$3603,V$1,0)</f>
        <v>#N/A</v>
      </c>
      <c r="W668" s="79" t="e">
        <f>VLOOKUP($S668,'Grille de Tarif OQN'!$B$2:$S$3603,W$1,0)</f>
        <v>#N/A</v>
      </c>
      <c r="X668" s="79" t="e">
        <f>VLOOKUP($S668,'Grille de Tarif OQN'!$B$2:$S$3603,X$1,0)</f>
        <v>#N/A</v>
      </c>
      <c r="Y668" s="79" t="e">
        <f>VLOOKUP($S668,'Grille de Tarif OQN'!$B$2:$S$3603,Y$1,0)</f>
        <v>#N/A</v>
      </c>
      <c r="Z668" s="79" t="e">
        <f>VLOOKUP($S668,'Grille de Tarif OQN'!$B$2:$S$3603,Z$1,0)</f>
        <v>#N/A</v>
      </c>
      <c r="AA668" s="79" t="e">
        <f>VLOOKUP($S668,'Grille de Tarif OQN'!$B$2:$S$3603,AA$1,0)</f>
        <v>#N/A</v>
      </c>
      <c r="AB668" s="79" t="e">
        <f>VLOOKUP($S668,'Grille de Tarif OQN'!$B$2:$S$3603,AB$1,0)</f>
        <v>#N/A</v>
      </c>
      <c r="AC668" s="79" t="e">
        <f>VLOOKUP($S668,'Grille de Tarif OQN'!$B$2:$S$3603,AC$1,0)</f>
        <v>#N/A</v>
      </c>
      <c r="AD668" s="79" t="e">
        <f>VLOOKUP($S668,'Grille de Tarif OQN'!$B$2:$S$3603,AD$1,0)</f>
        <v>#N/A</v>
      </c>
      <c r="AE668" s="79" t="e">
        <f>VLOOKUP($S668,'Grille de Tarif OQN'!$B$2:$S$3603,AE$1,0)</f>
        <v>#N/A</v>
      </c>
      <c r="AF668" s="79" t="e">
        <f>VLOOKUP($S668,'Grille de Tarif OQN'!$B$2:$S$3603,AF$1,0)</f>
        <v>#N/A</v>
      </c>
      <c r="AG668" s="79" t="e">
        <f>VLOOKUP($S668,'Grille de Tarif OQN'!$B$2:$S$3603,AG$1,0)</f>
        <v>#N/A</v>
      </c>
      <c r="AH668" s="79" t="e">
        <f>VLOOKUP($S668,'Grille de Tarif OQN'!$B$2:$S$3603,AH$1,0)</f>
        <v>#N/A</v>
      </c>
      <c r="AI668" s="79" t="e">
        <f>VLOOKUP($S668,'Grille de Tarif OQN'!$B$2:$S$3603,AI$1,0)</f>
        <v>#N/A</v>
      </c>
      <c r="AJ668" s="79" t="e">
        <f>VLOOKUP($S668,'Grille de Tarif OQN'!$B$2:$S$3603,AJ$1,0)</f>
        <v>#N/A</v>
      </c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72"/>
      <c r="AV668"/>
      <c r="AW668"/>
      <c r="AX668"/>
      <c r="AY668"/>
      <c r="AZ668" s="96">
        <f t="shared" si="217"/>
        <v>0</v>
      </c>
      <c r="BA668" s="24" t="e">
        <f t="shared" si="218"/>
        <v>#N/A</v>
      </c>
      <c r="BB668" s="24" t="e">
        <f t="shared" si="219"/>
        <v>#N/A</v>
      </c>
      <c r="BC668" s="24" t="e">
        <f t="shared" si="212"/>
        <v>#N/A</v>
      </c>
      <c r="BD668" s="24" t="e">
        <f t="shared" si="213"/>
        <v>#N/A</v>
      </c>
      <c r="BE668"/>
      <c r="BF668" t="e">
        <f t="shared" si="220"/>
        <v>#N/A</v>
      </c>
      <c r="BG668" t="str">
        <f t="shared" si="221"/>
        <v>HDJ</v>
      </c>
      <c r="BH668" s="20" t="e">
        <f t="shared" si="222"/>
        <v>#N/A</v>
      </c>
      <c r="BI668" s="20" t="e">
        <f t="shared" si="223"/>
        <v>#N/A</v>
      </c>
      <c r="BJ668" s="20" t="e">
        <f t="shared" si="224"/>
        <v>#N/A</v>
      </c>
      <c r="BK668" s="20" t="e">
        <f t="shared" si="225"/>
        <v>#N/A</v>
      </c>
      <c r="BL668" s="20" t="e">
        <f t="shared" si="226"/>
        <v>#N/A</v>
      </c>
      <c r="BM668" s="20" t="e">
        <f t="shared" si="214"/>
        <v>#N/A</v>
      </c>
      <c r="BN668" s="20" t="e">
        <f t="shared" si="227"/>
        <v>#N/A</v>
      </c>
    </row>
    <row r="669" spans="1:66">
      <c r="A669" s="92"/>
      <c r="B669" s="90"/>
      <c r="C669" s="90"/>
      <c r="D669" s="93"/>
      <c r="E669" s="93"/>
      <c r="F669" s="93"/>
      <c r="G669" s="93"/>
      <c r="H669" s="93"/>
      <c r="I669" s="93"/>
      <c r="J669" s="93"/>
      <c r="K669" s="93"/>
      <c r="L669" s="92"/>
      <c r="M669" s="93"/>
      <c r="N669" s="91">
        <f t="shared" si="208"/>
        <v>0</v>
      </c>
      <c r="O669" s="91" t="str">
        <f t="shared" si="209"/>
        <v/>
      </c>
      <c r="P669" s="91" t="str">
        <f t="shared" si="210"/>
        <v/>
      </c>
      <c r="Q669" s="91" t="str">
        <f t="shared" si="211"/>
        <v>HDJ</v>
      </c>
      <c r="R669" s="82"/>
      <c r="S669" s="95">
        <f t="shared" si="215"/>
        <v>0</v>
      </c>
      <c r="T669" s="95">
        <f t="shared" si="216"/>
        <v>0</v>
      </c>
      <c r="U669" s="79" t="e">
        <f>VLOOKUP($S669,'Grille de Tarif OQN'!$B$2:$S$3603,U$1,0)</f>
        <v>#N/A</v>
      </c>
      <c r="V669" s="79" t="e">
        <f>VLOOKUP($S669,'Grille de Tarif OQN'!$B$2:$S$3603,V$1,0)</f>
        <v>#N/A</v>
      </c>
      <c r="W669" s="79" t="e">
        <f>VLOOKUP($S669,'Grille de Tarif OQN'!$B$2:$S$3603,W$1,0)</f>
        <v>#N/A</v>
      </c>
      <c r="X669" s="79" t="e">
        <f>VLOOKUP($S669,'Grille de Tarif OQN'!$B$2:$S$3603,X$1,0)</f>
        <v>#N/A</v>
      </c>
      <c r="Y669" s="79" t="e">
        <f>VLOOKUP($S669,'Grille de Tarif OQN'!$B$2:$S$3603,Y$1,0)</f>
        <v>#N/A</v>
      </c>
      <c r="Z669" s="79" t="e">
        <f>VLOOKUP($S669,'Grille de Tarif OQN'!$B$2:$S$3603,Z$1,0)</f>
        <v>#N/A</v>
      </c>
      <c r="AA669" s="79" t="e">
        <f>VLOOKUP($S669,'Grille de Tarif OQN'!$B$2:$S$3603,AA$1,0)</f>
        <v>#N/A</v>
      </c>
      <c r="AB669" s="79" t="e">
        <f>VLOOKUP($S669,'Grille de Tarif OQN'!$B$2:$S$3603,AB$1,0)</f>
        <v>#N/A</v>
      </c>
      <c r="AC669" s="79" t="e">
        <f>VLOOKUP($S669,'Grille de Tarif OQN'!$B$2:$S$3603,AC$1,0)</f>
        <v>#N/A</v>
      </c>
      <c r="AD669" s="79" t="e">
        <f>VLOOKUP($S669,'Grille de Tarif OQN'!$B$2:$S$3603,AD$1,0)</f>
        <v>#N/A</v>
      </c>
      <c r="AE669" s="79" t="e">
        <f>VLOOKUP($S669,'Grille de Tarif OQN'!$B$2:$S$3603,AE$1,0)</f>
        <v>#N/A</v>
      </c>
      <c r="AF669" s="79" t="e">
        <f>VLOOKUP($S669,'Grille de Tarif OQN'!$B$2:$S$3603,AF$1,0)</f>
        <v>#N/A</v>
      </c>
      <c r="AG669" s="79" t="e">
        <f>VLOOKUP($S669,'Grille de Tarif OQN'!$B$2:$S$3603,AG$1,0)</f>
        <v>#N/A</v>
      </c>
      <c r="AH669" s="79" t="e">
        <f>VLOOKUP($S669,'Grille de Tarif OQN'!$B$2:$S$3603,AH$1,0)</f>
        <v>#N/A</v>
      </c>
      <c r="AI669" s="79" t="e">
        <f>VLOOKUP($S669,'Grille de Tarif OQN'!$B$2:$S$3603,AI$1,0)</f>
        <v>#N/A</v>
      </c>
      <c r="AJ669" s="79" t="e">
        <f>VLOOKUP($S669,'Grille de Tarif OQN'!$B$2:$S$3603,AJ$1,0)</f>
        <v>#N/A</v>
      </c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72"/>
      <c r="AV669"/>
      <c r="AW669"/>
      <c r="AX669"/>
      <c r="AY669"/>
      <c r="AZ669" s="96">
        <f t="shared" si="217"/>
        <v>0</v>
      </c>
      <c r="BA669" s="24" t="e">
        <f t="shared" si="218"/>
        <v>#N/A</v>
      </c>
      <c r="BB669" s="24" t="e">
        <f t="shared" si="219"/>
        <v>#N/A</v>
      </c>
      <c r="BC669" s="24" t="e">
        <f t="shared" si="212"/>
        <v>#N/A</v>
      </c>
      <c r="BD669" s="24" t="e">
        <f t="shared" si="213"/>
        <v>#N/A</v>
      </c>
      <c r="BE669"/>
      <c r="BF669" t="e">
        <f t="shared" si="220"/>
        <v>#N/A</v>
      </c>
      <c r="BG669" t="str">
        <f t="shared" si="221"/>
        <v>HDJ</v>
      </c>
      <c r="BH669" s="20" t="e">
        <f t="shared" si="222"/>
        <v>#N/A</v>
      </c>
      <c r="BI669" s="20" t="e">
        <f t="shared" si="223"/>
        <v>#N/A</v>
      </c>
      <c r="BJ669" s="20" t="e">
        <f t="shared" si="224"/>
        <v>#N/A</v>
      </c>
      <c r="BK669" s="20" t="e">
        <f t="shared" si="225"/>
        <v>#N/A</v>
      </c>
      <c r="BL669" s="20" t="e">
        <f t="shared" si="226"/>
        <v>#N/A</v>
      </c>
      <c r="BM669" s="20" t="e">
        <f t="shared" si="214"/>
        <v>#N/A</v>
      </c>
      <c r="BN669" s="20" t="e">
        <f t="shared" si="227"/>
        <v>#N/A</v>
      </c>
    </row>
    <row r="670" spans="1:66">
      <c r="A670" s="92"/>
      <c r="B670" s="90"/>
      <c r="C670" s="90"/>
      <c r="D670" s="93"/>
      <c r="E670" s="93"/>
      <c r="F670" s="93"/>
      <c r="G670" s="93"/>
      <c r="H670" s="93"/>
      <c r="I670" s="93"/>
      <c r="J670" s="93"/>
      <c r="K670" s="93"/>
      <c r="L670" s="92"/>
      <c r="M670" s="93"/>
      <c r="N670" s="91">
        <f t="shared" si="208"/>
        <v>0</v>
      </c>
      <c r="O670" s="91" t="str">
        <f t="shared" si="209"/>
        <v/>
      </c>
      <c r="P670" s="91" t="str">
        <f t="shared" si="210"/>
        <v/>
      </c>
      <c r="Q670" s="91" t="str">
        <f t="shared" si="211"/>
        <v>HDJ</v>
      </c>
      <c r="R670" s="82"/>
      <c r="S670" s="95">
        <f t="shared" si="215"/>
        <v>0</v>
      </c>
      <c r="T670" s="95">
        <f t="shared" si="216"/>
        <v>0</v>
      </c>
      <c r="U670" s="79" t="e">
        <f>VLOOKUP($S670,'Grille de Tarif OQN'!$B$2:$S$3603,U$1,0)</f>
        <v>#N/A</v>
      </c>
      <c r="V670" s="79" t="e">
        <f>VLOOKUP($S670,'Grille de Tarif OQN'!$B$2:$S$3603,V$1,0)</f>
        <v>#N/A</v>
      </c>
      <c r="W670" s="79" t="e">
        <f>VLOOKUP($S670,'Grille de Tarif OQN'!$B$2:$S$3603,W$1,0)</f>
        <v>#N/A</v>
      </c>
      <c r="X670" s="79" t="e">
        <f>VLOOKUP($S670,'Grille de Tarif OQN'!$B$2:$S$3603,X$1,0)</f>
        <v>#N/A</v>
      </c>
      <c r="Y670" s="79" t="e">
        <f>VLOOKUP($S670,'Grille de Tarif OQN'!$B$2:$S$3603,Y$1,0)</f>
        <v>#N/A</v>
      </c>
      <c r="Z670" s="79" t="e">
        <f>VLOOKUP($S670,'Grille de Tarif OQN'!$B$2:$S$3603,Z$1,0)</f>
        <v>#N/A</v>
      </c>
      <c r="AA670" s="79" t="e">
        <f>VLOOKUP($S670,'Grille de Tarif OQN'!$B$2:$S$3603,AA$1,0)</f>
        <v>#N/A</v>
      </c>
      <c r="AB670" s="79" t="e">
        <f>VLOOKUP($S670,'Grille de Tarif OQN'!$B$2:$S$3603,AB$1,0)</f>
        <v>#N/A</v>
      </c>
      <c r="AC670" s="79" t="e">
        <f>VLOOKUP($S670,'Grille de Tarif OQN'!$B$2:$S$3603,AC$1,0)</f>
        <v>#N/A</v>
      </c>
      <c r="AD670" s="79" t="e">
        <f>VLOOKUP($S670,'Grille de Tarif OQN'!$B$2:$S$3603,AD$1,0)</f>
        <v>#N/A</v>
      </c>
      <c r="AE670" s="79" t="e">
        <f>VLOOKUP($S670,'Grille de Tarif OQN'!$B$2:$S$3603,AE$1,0)</f>
        <v>#N/A</v>
      </c>
      <c r="AF670" s="79" t="e">
        <f>VLOOKUP($S670,'Grille de Tarif OQN'!$B$2:$S$3603,AF$1,0)</f>
        <v>#N/A</v>
      </c>
      <c r="AG670" s="79" t="e">
        <f>VLOOKUP($S670,'Grille de Tarif OQN'!$B$2:$S$3603,AG$1,0)</f>
        <v>#N/A</v>
      </c>
      <c r="AH670" s="79" t="e">
        <f>VLOOKUP($S670,'Grille de Tarif OQN'!$B$2:$S$3603,AH$1,0)</f>
        <v>#N/A</v>
      </c>
      <c r="AI670" s="79" t="e">
        <f>VLOOKUP($S670,'Grille de Tarif OQN'!$B$2:$S$3603,AI$1,0)</f>
        <v>#N/A</v>
      </c>
      <c r="AJ670" s="79" t="e">
        <f>VLOOKUP($S670,'Grille de Tarif OQN'!$B$2:$S$3603,AJ$1,0)</f>
        <v>#N/A</v>
      </c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72"/>
      <c r="AV670"/>
      <c r="AW670"/>
      <c r="AX670"/>
      <c r="AY670"/>
      <c r="AZ670" s="96">
        <f t="shared" si="217"/>
        <v>0</v>
      </c>
      <c r="BA670" s="24" t="e">
        <f t="shared" si="218"/>
        <v>#N/A</v>
      </c>
      <c r="BB670" s="24" t="e">
        <f t="shared" si="219"/>
        <v>#N/A</v>
      </c>
      <c r="BC670" s="24" t="e">
        <f t="shared" si="212"/>
        <v>#N/A</v>
      </c>
      <c r="BD670" s="24" t="e">
        <f t="shared" si="213"/>
        <v>#N/A</v>
      </c>
      <c r="BE670"/>
      <c r="BF670" t="e">
        <f t="shared" si="220"/>
        <v>#N/A</v>
      </c>
      <c r="BG670" t="str">
        <f t="shared" si="221"/>
        <v>HDJ</v>
      </c>
      <c r="BH670" s="20" t="e">
        <f t="shared" si="222"/>
        <v>#N/A</v>
      </c>
      <c r="BI670" s="20" t="e">
        <f t="shared" si="223"/>
        <v>#N/A</v>
      </c>
      <c r="BJ670" s="20" t="e">
        <f t="shared" si="224"/>
        <v>#N/A</v>
      </c>
      <c r="BK670" s="20" t="e">
        <f t="shared" si="225"/>
        <v>#N/A</v>
      </c>
      <c r="BL670" s="20" t="e">
        <f t="shared" si="226"/>
        <v>#N/A</v>
      </c>
      <c r="BM670" s="20" t="e">
        <f t="shared" si="214"/>
        <v>#N/A</v>
      </c>
      <c r="BN670" s="20" t="e">
        <f t="shared" si="227"/>
        <v>#N/A</v>
      </c>
    </row>
    <row r="671" spans="1:66">
      <c r="A671" s="92"/>
      <c r="B671" s="90"/>
      <c r="C671" s="90"/>
      <c r="D671" s="93"/>
      <c r="E671" s="93"/>
      <c r="F671" s="93"/>
      <c r="G671" s="93"/>
      <c r="H671" s="93"/>
      <c r="I671" s="93"/>
      <c r="J671" s="93"/>
      <c r="K671" s="93"/>
      <c r="L671" s="92"/>
      <c r="M671" s="93"/>
      <c r="N671" s="91">
        <f t="shared" si="208"/>
        <v>0</v>
      </c>
      <c r="O671" s="91" t="str">
        <f t="shared" si="209"/>
        <v/>
      </c>
      <c r="P671" s="91" t="str">
        <f t="shared" si="210"/>
        <v/>
      </c>
      <c r="Q671" s="91" t="str">
        <f t="shared" si="211"/>
        <v>HDJ</v>
      </c>
      <c r="R671" s="82"/>
      <c r="S671" s="95">
        <f t="shared" si="215"/>
        <v>0</v>
      </c>
      <c r="T671" s="95">
        <f t="shared" si="216"/>
        <v>0</v>
      </c>
      <c r="U671" s="79" t="e">
        <f>VLOOKUP($S671,'Grille de Tarif OQN'!$B$2:$S$3603,U$1,0)</f>
        <v>#N/A</v>
      </c>
      <c r="V671" s="79" t="e">
        <f>VLOOKUP($S671,'Grille de Tarif OQN'!$B$2:$S$3603,V$1,0)</f>
        <v>#N/A</v>
      </c>
      <c r="W671" s="79" t="e">
        <f>VLOOKUP($S671,'Grille de Tarif OQN'!$B$2:$S$3603,W$1,0)</f>
        <v>#N/A</v>
      </c>
      <c r="X671" s="79" t="e">
        <f>VLOOKUP($S671,'Grille de Tarif OQN'!$B$2:$S$3603,X$1,0)</f>
        <v>#N/A</v>
      </c>
      <c r="Y671" s="79" t="e">
        <f>VLOOKUP($S671,'Grille de Tarif OQN'!$B$2:$S$3603,Y$1,0)</f>
        <v>#N/A</v>
      </c>
      <c r="Z671" s="79" t="e">
        <f>VLOOKUP($S671,'Grille de Tarif OQN'!$B$2:$S$3603,Z$1,0)</f>
        <v>#N/A</v>
      </c>
      <c r="AA671" s="79" t="e">
        <f>VLOOKUP($S671,'Grille de Tarif OQN'!$B$2:$S$3603,AA$1,0)</f>
        <v>#N/A</v>
      </c>
      <c r="AB671" s="79" t="e">
        <f>VLOOKUP($S671,'Grille de Tarif OQN'!$B$2:$S$3603,AB$1,0)</f>
        <v>#N/A</v>
      </c>
      <c r="AC671" s="79" t="e">
        <f>VLOOKUP($S671,'Grille de Tarif OQN'!$B$2:$S$3603,AC$1,0)</f>
        <v>#N/A</v>
      </c>
      <c r="AD671" s="79" t="e">
        <f>VLOOKUP($S671,'Grille de Tarif OQN'!$B$2:$S$3603,AD$1,0)</f>
        <v>#N/A</v>
      </c>
      <c r="AE671" s="79" t="e">
        <f>VLOOKUP($S671,'Grille de Tarif OQN'!$B$2:$S$3603,AE$1,0)</f>
        <v>#N/A</v>
      </c>
      <c r="AF671" s="79" t="e">
        <f>VLOOKUP($S671,'Grille de Tarif OQN'!$B$2:$S$3603,AF$1,0)</f>
        <v>#N/A</v>
      </c>
      <c r="AG671" s="79" t="e">
        <f>VLOOKUP($S671,'Grille de Tarif OQN'!$B$2:$S$3603,AG$1,0)</f>
        <v>#N/A</v>
      </c>
      <c r="AH671" s="79" t="e">
        <f>VLOOKUP($S671,'Grille de Tarif OQN'!$B$2:$S$3603,AH$1,0)</f>
        <v>#N/A</v>
      </c>
      <c r="AI671" s="79" t="e">
        <f>VLOOKUP($S671,'Grille de Tarif OQN'!$B$2:$S$3603,AI$1,0)</f>
        <v>#N/A</v>
      </c>
      <c r="AJ671" s="79" t="e">
        <f>VLOOKUP($S671,'Grille de Tarif OQN'!$B$2:$S$3603,AJ$1,0)</f>
        <v>#N/A</v>
      </c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72"/>
      <c r="AV671"/>
      <c r="AW671"/>
      <c r="AX671"/>
      <c r="AY671"/>
      <c r="AZ671" s="96">
        <f t="shared" si="217"/>
        <v>0</v>
      </c>
      <c r="BA671" s="24" t="e">
        <f t="shared" si="218"/>
        <v>#N/A</v>
      </c>
      <c r="BB671" s="24" t="e">
        <f t="shared" si="219"/>
        <v>#N/A</v>
      </c>
      <c r="BC671" s="24" t="e">
        <f t="shared" si="212"/>
        <v>#N/A</v>
      </c>
      <c r="BD671" s="24" t="e">
        <f t="shared" si="213"/>
        <v>#N/A</v>
      </c>
      <c r="BE671"/>
      <c r="BF671" t="e">
        <f t="shared" si="220"/>
        <v>#N/A</v>
      </c>
      <c r="BG671" t="str">
        <f t="shared" si="221"/>
        <v>HDJ</v>
      </c>
      <c r="BH671" s="20" t="e">
        <f t="shared" si="222"/>
        <v>#N/A</v>
      </c>
      <c r="BI671" s="20" t="e">
        <f t="shared" si="223"/>
        <v>#N/A</v>
      </c>
      <c r="BJ671" s="20" t="e">
        <f t="shared" si="224"/>
        <v>#N/A</v>
      </c>
      <c r="BK671" s="20" t="e">
        <f t="shared" si="225"/>
        <v>#N/A</v>
      </c>
      <c r="BL671" s="20" t="e">
        <f t="shared" si="226"/>
        <v>#N/A</v>
      </c>
      <c r="BM671" s="20" t="e">
        <f t="shared" si="214"/>
        <v>#N/A</v>
      </c>
      <c r="BN671" s="20" t="e">
        <f t="shared" si="227"/>
        <v>#N/A</v>
      </c>
    </row>
    <row r="672" spans="1:66">
      <c r="A672" s="92"/>
      <c r="B672" s="90"/>
      <c r="C672" s="90"/>
      <c r="D672" s="93"/>
      <c r="E672" s="93"/>
      <c r="F672" s="93"/>
      <c r="G672" s="93"/>
      <c r="H672" s="93"/>
      <c r="I672" s="93"/>
      <c r="J672" s="93"/>
      <c r="K672" s="93"/>
      <c r="L672" s="92"/>
      <c r="M672" s="93"/>
      <c r="N672" s="91">
        <f t="shared" si="208"/>
        <v>0</v>
      </c>
      <c r="O672" s="91" t="str">
        <f t="shared" si="209"/>
        <v/>
      </c>
      <c r="P672" s="91" t="str">
        <f t="shared" si="210"/>
        <v/>
      </c>
      <c r="Q672" s="91" t="str">
        <f t="shared" si="211"/>
        <v>HDJ</v>
      </c>
      <c r="R672" s="82"/>
      <c r="S672" s="95">
        <f t="shared" si="215"/>
        <v>0</v>
      </c>
      <c r="T672" s="95">
        <f t="shared" si="216"/>
        <v>0</v>
      </c>
      <c r="U672" s="79" t="e">
        <f>VLOOKUP($S672,'Grille de Tarif OQN'!$B$2:$S$3603,U$1,0)</f>
        <v>#N/A</v>
      </c>
      <c r="V672" s="79" t="e">
        <f>VLOOKUP($S672,'Grille de Tarif OQN'!$B$2:$S$3603,V$1,0)</f>
        <v>#N/A</v>
      </c>
      <c r="W672" s="79" t="e">
        <f>VLOOKUP($S672,'Grille de Tarif OQN'!$B$2:$S$3603,W$1,0)</f>
        <v>#N/A</v>
      </c>
      <c r="X672" s="79" t="e">
        <f>VLOOKUP($S672,'Grille de Tarif OQN'!$B$2:$S$3603,X$1,0)</f>
        <v>#N/A</v>
      </c>
      <c r="Y672" s="79" t="e">
        <f>VLOOKUP($S672,'Grille de Tarif OQN'!$B$2:$S$3603,Y$1,0)</f>
        <v>#N/A</v>
      </c>
      <c r="Z672" s="79" t="e">
        <f>VLOOKUP($S672,'Grille de Tarif OQN'!$B$2:$S$3603,Z$1,0)</f>
        <v>#N/A</v>
      </c>
      <c r="AA672" s="79" t="e">
        <f>VLOOKUP($S672,'Grille de Tarif OQN'!$B$2:$S$3603,AA$1,0)</f>
        <v>#N/A</v>
      </c>
      <c r="AB672" s="79" t="e">
        <f>VLOOKUP($S672,'Grille de Tarif OQN'!$B$2:$S$3603,AB$1,0)</f>
        <v>#N/A</v>
      </c>
      <c r="AC672" s="79" t="e">
        <f>VLOOKUP($S672,'Grille de Tarif OQN'!$B$2:$S$3603,AC$1,0)</f>
        <v>#N/A</v>
      </c>
      <c r="AD672" s="79" t="e">
        <f>VLOOKUP($S672,'Grille de Tarif OQN'!$B$2:$S$3603,AD$1,0)</f>
        <v>#N/A</v>
      </c>
      <c r="AE672" s="79" t="e">
        <f>VLOOKUP($S672,'Grille de Tarif OQN'!$B$2:$S$3603,AE$1,0)</f>
        <v>#N/A</v>
      </c>
      <c r="AF672" s="79" t="e">
        <f>VLOOKUP($S672,'Grille de Tarif OQN'!$B$2:$S$3603,AF$1,0)</f>
        <v>#N/A</v>
      </c>
      <c r="AG672" s="79" t="e">
        <f>VLOOKUP($S672,'Grille de Tarif OQN'!$B$2:$S$3603,AG$1,0)</f>
        <v>#N/A</v>
      </c>
      <c r="AH672" s="79" t="e">
        <f>VLOOKUP($S672,'Grille de Tarif OQN'!$B$2:$S$3603,AH$1,0)</f>
        <v>#N/A</v>
      </c>
      <c r="AI672" s="79" t="e">
        <f>VLOOKUP($S672,'Grille de Tarif OQN'!$B$2:$S$3603,AI$1,0)</f>
        <v>#N/A</v>
      </c>
      <c r="AJ672" s="79" t="e">
        <f>VLOOKUP($S672,'Grille de Tarif OQN'!$B$2:$S$3603,AJ$1,0)</f>
        <v>#N/A</v>
      </c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72"/>
      <c r="AV672"/>
      <c r="AW672"/>
      <c r="AX672"/>
      <c r="AY672"/>
      <c r="AZ672" s="96">
        <f t="shared" si="217"/>
        <v>0</v>
      </c>
      <c r="BA672" s="24" t="e">
        <f t="shared" si="218"/>
        <v>#N/A</v>
      </c>
      <c r="BB672" s="24" t="e">
        <f t="shared" si="219"/>
        <v>#N/A</v>
      </c>
      <c r="BC672" s="24" t="e">
        <f t="shared" si="212"/>
        <v>#N/A</v>
      </c>
      <c r="BD672" s="24" t="e">
        <f t="shared" si="213"/>
        <v>#N/A</v>
      </c>
      <c r="BE672"/>
      <c r="BF672" t="e">
        <f t="shared" si="220"/>
        <v>#N/A</v>
      </c>
      <c r="BG672" t="str">
        <f t="shared" si="221"/>
        <v>HDJ</v>
      </c>
      <c r="BH672" s="20" t="e">
        <f t="shared" si="222"/>
        <v>#N/A</v>
      </c>
      <c r="BI672" s="20" t="e">
        <f t="shared" si="223"/>
        <v>#N/A</v>
      </c>
      <c r="BJ672" s="20" t="e">
        <f t="shared" si="224"/>
        <v>#N/A</v>
      </c>
      <c r="BK672" s="20" t="e">
        <f t="shared" si="225"/>
        <v>#N/A</v>
      </c>
      <c r="BL672" s="20" t="e">
        <f t="shared" si="226"/>
        <v>#N/A</v>
      </c>
      <c r="BM672" s="20" t="e">
        <f t="shared" si="214"/>
        <v>#N/A</v>
      </c>
      <c r="BN672" s="20" t="e">
        <f t="shared" si="227"/>
        <v>#N/A</v>
      </c>
    </row>
    <row r="673" spans="1:66">
      <c r="A673" s="92"/>
      <c r="B673" s="90"/>
      <c r="C673" s="90"/>
      <c r="D673" s="93"/>
      <c r="E673" s="93"/>
      <c r="F673" s="93"/>
      <c r="G673" s="93"/>
      <c r="H673" s="93"/>
      <c r="I673" s="93"/>
      <c r="J673" s="93"/>
      <c r="K673" s="93"/>
      <c r="L673" s="92"/>
      <c r="M673" s="93"/>
      <c r="N673" s="91">
        <f t="shared" si="208"/>
        <v>0</v>
      </c>
      <c r="O673" s="91" t="str">
        <f t="shared" si="209"/>
        <v/>
      </c>
      <c r="P673" s="91" t="str">
        <f t="shared" si="210"/>
        <v/>
      </c>
      <c r="Q673" s="91" t="str">
        <f t="shared" si="211"/>
        <v>HDJ</v>
      </c>
      <c r="R673" s="82"/>
      <c r="S673" s="95">
        <f t="shared" si="215"/>
        <v>0</v>
      </c>
      <c r="T673" s="95">
        <f t="shared" si="216"/>
        <v>0</v>
      </c>
      <c r="U673" s="79" t="e">
        <f>VLOOKUP($S673,'Grille de Tarif OQN'!$B$2:$S$3603,U$1,0)</f>
        <v>#N/A</v>
      </c>
      <c r="V673" s="79" t="e">
        <f>VLOOKUP($S673,'Grille de Tarif OQN'!$B$2:$S$3603,V$1,0)</f>
        <v>#N/A</v>
      </c>
      <c r="W673" s="79" t="e">
        <f>VLOOKUP($S673,'Grille de Tarif OQN'!$B$2:$S$3603,W$1,0)</f>
        <v>#N/A</v>
      </c>
      <c r="X673" s="79" t="e">
        <f>VLOOKUP($S673,'Grille de Tarif OQN'!$B$2:$S$3603,X$1,0)</f>
        <v>#N/A</v>
      </c>
      <c r="Y673" s="79" t="e">
        <f>VLOOKUP($S673,'Grille de Tarif OQN'!$B$2:$S$3603,Y$1,0)</f>
        <v>#N/A</v>
      </c>
      <c r="Z673" s="79" t="e">
        <f>VLOOKUP($S673,'Grille de Tarif OQN'!$B$2:$S$3603,Z$1,0)</f>
        <v>#N/A</v>
      </c>
      <c r="AA673" s="79" t="e">
        <f>VLOOKUP($S673,'Grille de Tarif OQN'!$B$2:$S$3603,AA$1,0)</f>
        <v>#N/A</v>
      </c>
      <c r="AB673" s="79" t="e">
        <f>VLOOKUP($S673,'Grille de Tarif OQN'!$B$2:$S$3603,AB$1,0)</f>
        <v>#N/A</v>
      </c>
      <c r="AC673" s="79" t="e">
        <f>VLOOKUP($S673,'Grille de Tarif OQN'!$B$2:$S$3603,AC$1,0)</f>
        <v>#N/A</v>
      </c>
      <c r="AD673" s="79" t="e">
        <f>VLOOKUP($S673,'Grille de Tarif OQN'!$B$2:$S$3603,AD$1,0)</f>
        <v>#N/A</v>
      </c>
      <c r="AE673" s="79" t="e">
        <f>VLOOKUP($S673,'Grille de Tarif OQN'!$B$2:$S$3603,AE$1,0)</f>
        <v>#N/A</v>
      </c>
      <c r="AF673" s="79" t="e">
        <f>VLOOKUP($S673,'Grille de Tarif OQN'!$B$2:$S$3603,AF$1,0)</f>
        <v>#N/A</v>
      </c>
      <c r="AG673" s="79" t="e">
        <f>VLOOKUP($S673,'Grille de Tarif OQN'!$B$2:$S$3603,AG$1,0)</f>
        <v>#N/A</v>
      </c>
      <c r="AH673" s="79" t="e">
        <f>VLOOKUP($S673,'Grille de Tarif OQN'!$B$2:$S$3603,AH$1,0)</f>
        <v>#N/A</v>
      </c>
      <c r="AI673" s="79" t="e">
        <f>VLOOKUP($S673,'Grille de Tarif OQN'!$B$2:$S$3603,AI$1,0)</f>
        <v>#N/A</v>
      </c>
      <c r="AJ673" s="79" t="e">
        <f>VLOOKUP($S673,'Grille de Tarif OQN'!$B$2:$S$3603,AJ$1,0)</f>
        <v>#N/A</v>
      </c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72"/>
      <c r="AV673"/>
      <c r="AW673"/>
      <c r="AX673"/>
      <c r="AY673"/>
      <c r="AZ673" s="96">
        <f t="shared" si="217"/>
        <v>0</v>
      </c>
      <c r="BA673" s="24" t="e">
        <f t="shared" si="218"/>
        <v>#N/A</v>
      </c>
      <c r="BB673" s="24" t="e">
        <f t="shared" si="219"/>
        <v>#N/A</v>
      </c>
      <c r="BC673" s="24" t="e">
        <f t="shared" si="212"/>
        <v>#N/A</v>
      </c>
      <c r="BD673" s="24" t="e">
        <f t="shared" si="213"/>
        <v>#N/A</v>
      </c>
      <c r="BE673"/>
      <c r="BF673" t="e">
        <f t="shared" si="220"/>
        <v>#N/A</v>
      </c>
      <c r="BG673" t="str">
        <f t="shared" si="221"/>
        <v>HDJ</v>
      </c>
      <c r="BH673" s="20" t="e">
        <f t="shared" si="222"/>
        <v>#N/A</v>
      </c>
      <c r="BI673" s="20" t="e">
        <f t="shared" si="223"/>
        <v>#N/A</v>
      </c>
      <c r="BJ673" s="20" t="e">
        <f t="shared" si="224"/>
        <v>#N/A</v>
      </c>
      <c r="BK673" s="20" t="e">
        <f t="shared" si="225"/>
        <v>#N/A</v>
      </c>
      <c r="BL673" s="20" t="e">
        <f t="shared" si="226"/>
        <v>#N/A</v>
      </c>
      <c r="BM673" s="20" t="e">
        <f t="shared" si="214"/>
        <v>#N/A</v>
      </c>
      <c r="BN673" s="20" t="e">
        <f t="shared" si="227"/>
        <v>#N/A</v>
      </c>
    </row>
    <row r="674" spans="1:66">
      <c r="A674" s="92"/>
      <c r="B674" s="90"/>
      <c r="C674" s="90"/>
      <c r="D674" s="93"/>
      <c r="E674" s="93"/>
      <c r="F674" s="93"/>
      <c r="G674" s="93"/>
      <c r="H674" s="93"/>
      <c r="I674" s="93"/>
      <c r="J674" s="93"/>
      <c r="K674" s="93"/>
      <c r="L674" s="92"/>
      <c r="M674" s="93"/>
      <c r="N674" s="91">
        <f t="shared" si="208"/>
        <v>0</v>
      </c>
      <c r="O674" s="91" t="str">
        <f t="shared" si="209"/>
        <v/>
      </c>
      <c r="P674" s="91" t="str">
        <f t="shared" si="210"/>
        <v/>
      </c>
      <c r="Q674" s="91" t="str">
        <f t="shared" si="211"/>
        <v>HDJ</v>
      </c>
      <c r="R674" s="82"/>
      <c r="S674" s="95">
        <f t="shared" si="215"/>
        <v>0</v>
      </c>
      <c r="T674" s="95">
        <f t="shared" si="216"/>
        <v>0</v>
      </c>
      <c r="U674" s="79" t="e">
        <f>VLOOKUP($S674,'Grille de Tarif OQN'!$B$2:$S$3603,U$1,0)</f>
        <v>#N/A</v>
      </c>
      <c r="V674" s="79" t="e">
        <f>VLOOKUP($S674,'Grille de Tarif OQN'!$B$2:$S$3603,V$1,0)</f>
        <v>#N/A</v>
      </c>
      <c r="W674" s="79" t="e">
        <f>VLOOKUP($S674,'Grille de Tarif OQN'!$B$2:$S$3603,W$1,0)</f>
        <v>#N/A</v>
      </c>
      <c r="X674" s="79" t="e">
        <f>VLOOKUP($S674,'Grille de Tarif OQN'!$B$2:$S$3603,X$1,0)</f>
        <v>#N/A</v>
      </c>
      <c r="Y674" s="79" t="e">
        <f>VLOOKUP($S674,'Grille de Tarif OQN'!$B$2:$S$3603,Y$1,0)</f>
        <v>#N/A</v>
      </c>
      <c r="Z674" s="79" t="e">
        <f>VLOOKUP($S674,'Grille de Tarif OQN'!$B$2:$S$3603,Z$1,0)</f>
        <v>#N/A</v>
      </c>
      <c r="AA674" s="79" t="e">
        <f>VLOOKUP($S674,'Grille de Tarif OQN'!$B$2:$S$3603,AA$1,0)</f>
        <v>#N/A</v>
      </c>
      <c r="AB674" s="79" t="e">
        <f>VLOOKUP($S674,'Grille de Tarif OQN'!$B$2:$S$3603,AB$1,0)</f>
        <v>#N/A</v>
      </c>
      <c r="AC674" s="79" t="e">
        <f>VLOOKUP($S674,'Grille de Tarif OQN'!$B$2:$S$3603,AC$1,0)</f>
        <v>#N/A</v>
      </c>
      <c r="AD674" s="79" t="e">
        <f>VLOOKUP($S674,'Grille de Tarif OQN'!$B$2:$S$3603,AD$1,0)</f>
        <v>#N/A</v>
      </c>
      <c r="AE674" s="79" t="e">
        <f>VLOOKUP($S674,'Grille de Tarif OQN'!$B$2:$S$3603,AE$1,0)</f>
        <v>#N/A</v>
      </c>
      <c r="AF674" s="79" t="e">
        <f>VLOOKUP($S674,'Grille de Tarif OQN'!$B$2:$S$3603,AF$1,0)</f>
        <v>#N/A</v>
      </c>
      <c r="AG674" s="79" t="e">
        <f>VLOOKUP($S674,'Grille de Tarif OQN'!$B$2:$S$3603,AG$1,0)</f>
        <v>#N/A</v>
      </c>
      <c r="AH674" s="79" t="e">
        <f>VLOOKUP($S674,'Grille de Tarif OQN'!$B$2:$S$3603,AH$1,0)</f>
        <v>#N/A</v>
      </c>
      <c r="AI674" s="79" t="e">
        <f>VLOOKUP($S674,'Grille de Tarif OQN'!$B$2:$S$3603,AI$1,0)</f>
        <v>#N/A</v>
      </c>
      <c r="AJ674" s="79" t="e">
        <f>VLOOKUP($S674,'Grille de Tarif OQN'!$B$2:$S$3603,AJ$1,0)</f>
        <v>#N/A</v>
      </c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72"/>
      <c r="AV674"/>
      <c r="AW674"/>
      <c r="AX674"/>
      <c r="AY674"/>
      <c r="AZ674" s="96">
        <f t="shared" si="217"/>
        <v>0</v>
      </c>
      <c r="BA674" s="24" t="e">
        <f t="shared" si="218"/>
        <v>#N/A</v>
      </c>
      <c r="BB674" s="24" t="e">
        <f t="shared" si="219"/>
        <v>#N/A</v>
      </c>
      <c r="BC674" s="24" t="e">
        <f t="shared" si="212"/>
        <v>#N/A</v>
      </c>
      <c r="BD674" s="24" t="e">
        <f t="shared" si="213"/>
        <v>#N/A</v>
      </c>
      <c r="BE674"/>
      <c r="BF674" t="e">
        <f t="shared" si="220"/>
        <v>#N/A</v>
      </c>
      <c r="BG674" t="str">
        <f t="shared" si="221"/>
        <v>HDJ</v>
      </c>
      <c r="BH674" s="20" t="e">
        <f t="shared" si="222"/>
        <v>#N/A</v>
      </c>
      <c r="BI674" s="20" t="e">
        <f t="shared" si="223"/>
        <v>#N/A</v>
      </c>
      <c r="BJ674" s="20" t="e">
        <f t="shared" si="224"/>
        <v>#N/A</v>
      </c>
      <c r="BK674" s="20" t="e">
        <f t="shared" si="225"/>
        <v>#N/A</v>
      </c>
      <c r="BL674" s="20" t="e">
        <f t="shared" si="226"/>
        <v>#N/A</v>
      </c>
      <c r="BM674" s="20" t="e">
        <f t="shared" si="214"/>
        <v>#N/A</v>
      </c>
      <c r="BN674" s="20" t="e">
        <f t="shared" si="227"/>
        <v>#N/A</v>
      </c>
    </row>
    <row r="675" spans="1:66">
      <c r="A675" s="92"/>
      <c r="B675" s="90"/>
      <c r="C675" s="90"/>
      <c r="D675" s="93"/>
      <c r="E675" s="93"/>
      <c r="F675" s="93"/>
      <c r="G675" s="93"/>
      <c r="H675" s="93"/>
      <c r="I675" s="93"/>
      <c r="J675" s="93"/>
      <c r="K675" s="93"/>
      <c r="L675" s="92"/>
      <c r="M675" s="93"/>
      <c r="N675" s="91">
        <f t="shared" si="208"/>
        <v>0</v>
      </c>
      <c r="O675" s="91" t="str">
        <f t="shared" si="209"/>
        <v/>
      </c>
      <c r="P675" s="91" t="str">
        <f t="shared" si="210"/>
        <v/>
      </c>
      <c r="Q675" s="91" t="str">
        <f t="shared" si="211"/>
        <v>HDJ</v>
      </c>
      <c r="R675" s="82"/>
      <c r="S675" s="95">
        <f t="shared" si="215"/>
        <v>0</v>
      </c>
      <c r="T675" s="95">
        <f t="shared" si="216"/>
        <v>0</v>
      </c>
      <c r="U675" s="79" t="e">
        <f>VLOOKUP($S675,'Grille de Tarif OQN'!$B$2:$S$3603,U$1,0)</f>
        <v>#N/A</v>
      </c>
      <c r="V675" s="79" t="e">
        <f>VLOOKUP($S675,'Grille de Tarif OQN'!$B$2:$S$3603,V$1,0)</f>
        <v>#N/A</v>
      </c>
      <c r="W675" s="79" t="e">
        <f>VLOOKUP($S675,'Grille de Tarif OQN'!$B$2:$S$3603,W$1,0)</f>
        <v>#N/A</v>
      </c>
      <c r="X675" s="79" t="e">
        <f>VLOOKUP($S675,'Grille de Tarif OQN'!$B$2:$S$3603,X$1,0)</f>
        <v>#N/A</v>
      </c>
      <c r="Y675" s="79" t="e">
        <f>VLOOKUP($S675,'Grille de Tarif OQN'!$B$2:$S$3603,Y$1,0)</f>
        <v>#N/A</v>
      </c>
      <c r="Z675" s="79" t="e">
        <f>VLOOKUP($S675,'Grille de Tarif OQN'!$B$2:$S$3603,Z$1,0)</f>
        <v>#N/A</v>
      </c>
      <c r="AA675" s="79" t="e">
        <f>VLOOKUP($S675,'Grille de Tarif OQN'!$B$2:$S$3603,AA$1,0)</f>
        <v>#N/A</v>
      </c>
      <c r="AB675" s="79" t="e">
        <f>VLOOKUP($S675,'Grille de Tarif OQN'!$B$2:$S$3603,AB$1,0)</f>
        <v>#N/A</v>
      </c>
      <c r="AC675" s="79" t="e">
        <f>VLOOKUP($S675,'Grille de Tarif OQN'!$B$2:$S$3603,AC$1,0)</f>
        <v>#N/A</v>
      </c>
      <c r="AD675" s="79" t="e">
        <f>VLOOKUP($S675,'Grille de Tarif OQN'!$B$2:$S$3603,AD$1,0)</f>
        <v>#N/A</v>
      </c>
      <c r="AE675" s="79" t="e">
        <f>VLOOKUP($S675,'Grille de Tarif OQN'!$B$2:$S$3603,AE$1,0)</f>
        <v>#N/A</v>
      </c>
      <c r="AF675" s="79" t="e">
        <f>VLOOKUP($S675,'Grille de Tarif OQN'!$B$2:$S$3603,AF$1,0)</f>
        <v>#N/A</v>
      </c>
      <c r="AG675" s="79" t="e">
        <f>VLOOKUP($S675,'Grille de Tarif OQN'!$B$2:$S$3603,AG$1,0)</f>
        <v>#N/A</v>
      </c>
      <c r="AH675" s="79" t="e">
        <f>VLOOKUP($S675,'Grille de Tarif OQN'!$B$2:$S$3603,AH$1,0)</f>
        <v>#N/A</v>
      </c>
      <c r="AI675" s="79" t="e">
        <f>VLOOKUP($S675,'Grille de Tarif OQN'!$B$2:$S$3603,AI$1,0)</f>
        <v>#N/A</v>
      </c>
      <c r="AJ675" s="79" t="e">
        <f>VLOOKUP($S675,'Grille de Tarif OQN'!$B$2:$S$3603,AJ$1,0)</f>
        <v>#N/A</v>
      </c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72"/>
      <c r="AV675"/>
      <c r="AW675"/>
      <c r="AX675"/>
      <c r="AY675"/>
      <c r="AZ675" s="96">
        <f t="shared" si="217"/>
        <v>0</v>
      </c>
      <c r="BA675" s="24" t="e">
        <f t="shared" si="218"/>
        <v>#N/A</v>
      </c>
      <c r="BB675" s="24" t="e">
        <f t="shared" si="219"/>
        <v>#N/A</v>
      </c>
      <c r="BC675" s="24" t="e">
        <f t="shared" si="212"/>
        <v>#N/A</v>
      </c>
      <c r="BD675" s="24" t="e">
        <f t="shared" si="213"/>
        <v>#N/A</v>
      </c>
      <c r="BE675"/>
      <c r="BF675" t="e">
        <f t="shared" si="220"/>
        <v>#N/A</v>
      </c>
      <c r="BG675" t="str">
        <f t="shared" si="221"/>
        <v>HDJ</v>
      </c>
      <c r="BH675" s="20" t="e">
        <f t="shared" si="222"/>
        <v>#N/A</v>
      </c>
      <c r="BI675" s="20" t="e">
        <f t="shared" si="223"/>
        <v>#N/A</v>
      </c>
      <c r="BJ675" s="20" t="e">
        <f t="shared" si="224"/>
        <v>#N/A</v>
      </c>
      <c r="BK675" s="20" t="e">
        <f t="shared" si="225"/>
        <v>#N/A</v>
      </c>
      <c r="BL675" s="20" t="e">
        <f t="shared" si="226"/>
        <v>#N/A</v>
      </c>
      <c r="BM675" s="20" t="e">
        <f t="shared" si="214"/>
        <v>#N/A</v>
      </c>
      <c r="BN675" s="20" t="e">
        <f t="shared" si="227"/>
        <v>#N/A</v>
      </c>
    </row>
    <row r="676" spans="1:66">
      <c r="A676" s="92"/>
      <c r="B676" s="90"/>
      <c r="C676" s="90"/>
      <c r="D676" s="93"/>
      <c r="E676" s="93"/>
      <c r="F676" s="93"/>
      <c r="G676" s="93"/>
      <c r="H676" s="93"/>
      <c r="I676" s="93"/>
      <c r="J676" s="93"/>
      <c r="K676" s="93"/>
      <c r="L676" s="92"/>
      <c r="M676" s="93"/>
      <c r="N676" s="91">
        <f t="shared" si="208"/>
        <v>0</v>
      </c>
      <c r="O676" s="91" t="str">
        <f t="shared" si="209"/>
        <v/>
      </c>
      <c r="P676" s="91" t="str">
        <f t="shared" si="210"/>
        <v/>
      </c>
      <c r="Q676" s="91" t="str">
        <f t="shared" si="211"/>
        <v>HDJ</v>
      </c>
      <c r="R676" s="82"/>
      <c r="S676" s="95">
        <f t="shared" si="215"/>
        <v>0</v>
      </c>
      <c r="T676" s="95">
        <f t="shared" si="216"/>
        <v>0</v>
      </c>
      <c r="U676" s="79" t="e">
        <f>VLOOKUP($S676,'Grille de Tarif OQN'!$B$2:$S$3603,U$1,0)</f>
        <v>#N/A</v>
      </c>
      <c r="V676" s="79" t="e">
        <f>VLOOKUP($S676,'Grille de Tarif OQN'!$B$2:$S$3603,V$1,0)</f>
        <v>#N/A</v>
      </c>
      <c r="W676" s="79" t="e">
        <f>VLOOKUP($S676,'Grille de Tarif OQN'!$B$2:$S$3603,W$1,0)</f>
        <v>#N/A</v>
      </c>
      <c r="X676" s="79" t="e">
        <f>VLOOKUP($S676,'Grille de Tarif OQN'!$B$2:$S$3603,X$1,0)</f>
        <v>#N/A</v>
      </c>
      <c r="Y676" s="79" t="e">
        <f>VLOOKUP($S676,'Grille de Tarif OQN'!$B$2:$S$3603,Y$1,0)</f>
        <v>#N/A</v>
      </c>
      <c r="Z676" s="79" t="e">
        <f>VLOOKUP($S676,'Grille de Tarif OQN'!$B$2:$S$3603,Z$1,0)</f>
        <v>#N/A</v>
      </c>
      <c r="AA676" s="79" t="e">
        <f>VLOOKUP($S676,'Grille de Tarif OQN'!$B$2:$S$3603,AA$1,0)</f>
        <v>#N/A</v>
      </c>
      <c r="AB676" s="79" t="e">
        <f>VLOOKUP($S676,'Grille de Tarif OQN'!$B$2:$S$3603,AB$1,0)</f>
        <v>#N/A</v>
      </c>
      <c r="AC676" s="79" t="e">
        <f>VLOOKUP($S676,'Grille de Tarif OQN'!$B$2:$S$3603,AC$1,0)</f>
        <v>#N/A</v>
      </c>
      <c r="AD676" s="79" t="e">
        <f>VLOOKUP($S676,'Grille de Tarif OQN'!$B$2:$S$3603,AD$1,0)</f>
        <v>#N/A</v>
      </c>
      <c r="AE676" s="79" t="e">
        <f>VLOOKUP($S676,'Grille de Tarif OQN'!$B$2:$S$3603,AE$1,0)</f>
        <v>#N/A</v>
      </c>
      <c r="AF676" s="79" t="e">
        <f>VLOOKUP($S676,'Grille de Tarif OQN'!$B$2:$S$3603,AF$1,0)</f>
        <v>#N/A</v>
      </c>
      <c r="AG676" s="79" t="e">
        <f>VLOOKUP($S676,'Grille de Tarif OQN'!$B$2:$S$3603,AG$1,0)</f>
        <v>#N/A</v>
      </c>
      <c r="AH676" s="79" t="e">
        <f>VLOOKUP($S676,'Grille de Tarif OQN'!$B$2:$S$3603,AH$1,0)</f>
        <v>#N/A</v>
      </c>
      <c r="AI676" s="79" t="e">
        <f>VLOOKUP($S676,'Grille de Tarif OQN'!$B$2:$S$3603,AI$1,0)</f>
        <v>#N/A</v>
      </c>
      <c r="AJ676" s="79" t="e">
        <f>VLOOKUP($S676,'Grille de Tarif OQN'!$B$2:$S$3603,AJ$1,0)</f>
        <v>#N/A</v>
      </c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72"/>
      <c r="AV676"/>
      <c r="AW676"/>
      <c r="AX676"/>
      <c r="AY676"/>
      <c r="AZ676" s="96">
        <f t="shared" si="217"/>
        <v>0</v>
      </c>
      <c r="BA676" s="24" t="e">
        <f t="shared" si="218"/>
        <v>#N/A</v>
      </c>
      <c r="BB676" s="24" t="e">
        <f t="shared" si="219"/>
        <v>#N/A</v>
      </c>
      <c r="BC676" s="24" t="e">
        <f t="shared" si="212"/>
        <v>#N/A</v>
      </c>
      <c r="BD676" s="24" t="e">
        <f t="shared" si="213"/>
        <v>#N/A</v>
      </c>
      <c r="BE676"/>
      <c r="BF676" t="e">
        <f t="shared" si="220"/>
        <v>#N/A</v>
      </c>
      <c r="BG676" t="str">
        <f t="shared" si="221"/>
        <v>HDJ</v>
      </c>
      <c r="BH676" s="20" t="e">
        <f t="shared" si="222"/>
        <v>#N/A</v>
      </c>
      <c r="BI676" s="20" t="e">
        <f t="shared" si="223"/>
        <v>#N/A</v>
      </c>
      <c r="BJ676" s="20" t="e">
        <f t="shared" si="224"/>
        <v>#N/A</v>
      </c>
      <c r="BK676" s="20" t="e">
        <f t="shared" si="225"/>
        <v>#N/A</v>
      </c>
      <c r="BL676" s="20" t="e">
        <f t="shared" si="226"/>
        <v>#N/A</v>
      </c>
      <c r="BM676" s="20" t="e">
        <f t="shared" si="214"/>
        <v>#N/A</v>
      </c>
      <c r="BN676" s="20" t="e">
        <f t="shared" si="227"/>
        <v>#N/A</v>
      </c>
    </row>
    <row r="677" spans="1:66">
      <c r="A677" s="92"/>
      <c r="B677" s="90"/>
      <c r="C677" s="90"/>
      <c r="D677" s="93"/>
      <c r="E677" s="93"/>
      <c r="F677" s="93"/>
      <c r="G677" s="93"/>
      <c r="H677" s="93"/>
      <c r="I677" s="93"/>
      <c r="J677" s="93"/>
      <c r="K677" s="93"/>
      <c r="L677" s="92"/>
      <c r="M677" s="93"/>
      <c r="N677" s="91">
        <f t="shared" si="208"/>
        <v>0</v>
      </c>
      <c r="O677" s="91" t="str">
        <f t="shared" si="209"/>
        <v/>
      </c>
      <c r="P677" s="91" t="str">
        <f t="shared" si="210"/>
        <v/>
      </c>
      <c r="Q677" s="91" t="str">
        <f t="shared" si="211"/>
        <v>HDJ</v>
      </c>
      <c r="R677" s="82"/>
      <c r="S677" s="95">
        <f t="shared" si="215"/>
        <v>0</v>
      </c>
      <c r="T677" s="95">
        <f t="shared" si="216"/>
        <v>0</v>
      </c>
      <c r="U677" s="79" t="e">
        <f>VLOOKUP($S677,'Grille de Tarif OQN'!$B$2:$S$3603,U$1,0)</f>
        <v>#N/A</v>
      </c>
      <c r="V677" s="79" t="e">
        <f>VLOOKUP($S677,'Grille de Tarif OQN'!$B$2:$S$3603,V$1,0)</f>
        <v>#N/A</v>
      </c>
      <c r="W677" s="79" t="e">
        <f>VLOOKUP($S677,'Grille de Tarif OQN'!$B$2:$S$3603,W$1,0)</f>
        <v>#N/A</v>
      </c>
      <c r="X677" s="79" t="e">
        <f>VLOOKUP($S677,'Grille de Tarif OQN'!$B$2:$S$3603,X$1,0)</f>
        <v>#N/A</v>
      </c>
      <c r="Y677" s="79" t="e">
        <f>VLOOKUP($S677,'Grille de Tarif OQN'!$B$2:$S$3603,Y$1,0)</f>
        <v>#N/A</v>
      </c>
      <c r="Z677" s="79" t="e">
        <f>VLOOKUP($S677,'Grille de Tarif OQN'!$B$2:$S$3603,Z$1,0)</f>
        <v>#N/A</v>
      </c>
      <c r="AA677" s="79" t="e">
        <f>VLOOKUP($S677,'Grille de Tarif OQN'!$B$2:$S$3603,AA$1,0)</f>
        <v>#N/A</v>
      </c>
      <c r="AB677" s="79" t="e">
        <f>VLOOKUP($S677,'Grille de Tarif OQN'!$B$2:$S$3603,AB$1,0)</f>
        <v>#N/A</v>
      </c>
      <c r="AC677" s="79" t="e">
        <f>VLOOKUP($S677,'Grille de Tarif OQN'!$B$2:$S$3603,AC$1,0)</f>
        <v>#N/A</v>
      </c>
      <c r="AD677" s="79" t="e">
        <f>VLOOKUP($S677,'Grille de Tarif OQN'!$B$2:$S$3603,AD$1,0)</f>
        <v>#N/A</v>
      </c>
      <c r="AE677" s="79" t="e">
        <f>VLOOKUP($S677,'Grille de Tarif OQN'!$B$2:$S$3603,AE$1,0)</f>
        <v>#N/A</v>
      </c>
      <c r="AF677" s="79" t="e">
        <f>VLOOKUP($S677,'Grille de Tarif OQN'!$B$2:$S$3603,AF$1,0)</f>
        <v>#N/A</v>
      </c>
      <c r="AG677" s="79" t="e">
        <f>VLOOKUP($S677,'Grille de Tarif OQN'!$B$2:$S$3603,AG$1,0)</f>
        <v>#N/A</v>
      </c>
      <c r="AH677" s="79" t="e">
        <f>VLOOKUP($S677,'Grille de Tarif OQN'!$B$2:$S$3603,AH$1,0)</f>
        <v>#N/A</v>
      </c>
      <c r="AI677" s="79" t="e">
        <f>VLOOKUP($S677,'Grille de Tarif OQN'!$B$2:$S$3603,AI$1,0)</f>
        <v>#N/A</v>
      </c>
      <c r="AJ677" s="79" t="e">
        <f>VLOOKUP($S677,'Grille de Tarif OQN'!$B$2:$S$3603,AJ$1,0)</f>
        <v>#N/A</v>
      </c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72"/>
      <c r="AV677"/>
      <c r="AW677"/>
      <c r="AX677"/>
      <c r="AY677"/>
      <c r="AZ677" s="96">
        <f t="shared" si="217"/>
        <v>0</v>
      </c>
      <c r="BA677" s="24" t="e">
        <f t="shared" si="218"/>
        <v>#N/A</v>
      </c>
      <c r="BB677" s="24" t="e">
        <f t="shared" si="219"/>
        <v>#N/A</v>
      </c>
      <c r="BC677" s="24" t="e">
        <f t="shared" si="212"/>
        <v>#N/A</v>
      </c>
      <c r="BD677" s="24" t="e">
        <f t="shared" si="213"/>
        <v>#N/A</v>
      </c>
      <c r="BE677"/>
      <c r="BF677" t="e">
        <f t="shared" si="220"/>
        <v>#N/A</v>
      </c>
      <c r="BG677" t="str">
        <f t="shared" si="221"/>
        <v>HDJ</v>
      </c>
      <c r="BH677" s="20" t="e">
        <f t="shared" si="222"/>
        <v>#N/A</v>
      </c>
      <c r="BI677" s="20" t="e">
        <f t="shared" si="223"/>
        <v>#N/A</v>
      </c>
      <c r="BJ677" s="20" t="e">
        <f t="shared" si="224"/>
        <v>#N/A</v>
      </c>
      <c r="BK677" s="20" t="e">
        <f t="shared" si="225"/>
        <v>#N/A</v>
      </c>
      <c r="BL677" s="20" t="e">
        <f t="shared" si="226"/>
        <v>#N/A</v>
      </c>
      <c r="BM677" s="20" t="e">
        <f t="shared" si="214"/>
        <v>#N/A</v>
      </c>
      <c r="BN677" s="20" t="e">
        <f t="shared" si="227"/>
        <v>#N/A</v>
      </c>
    </row>
    <row r="678" spans="1:66">
      <c r="A678" s="92"/>
      <c r="B678" s="90"/>
      <c r="C678" s="90"/>
      <c r="D678" s="93"/>
      <c r="E678" s="93"/>
      <c r="F678" s="93"/>
      <c r="G678" s="93"/>
      <c r="H678" s="93"/>
      <c r="I678" s="93"/>
      <c r="J678" s="93"/>
      <c r="K678" s="93"/>
      <c r="L678" s="92"/>
      <c r="M678" s="93"/>
      <c r="N678" s="91">
        <f t="shared" si="208"/>
        <v>0</v>
      </c>
      <c r="O678" s="91" t="str">
        <f t="shared" si="209"/>
        <v/>
      </c>
      <c r="P678" s="91" t="str">
        <f t="shared" si="210"/>
        <v/>
      </c>
      <c r="Q678" s="91" t="str">
        <f t="shared" si="211"/>
        <v>HDJ</v>
      </c>
      <c r="R678" s="82"/>
      <c r="S678" s="95">
        <f t="shared" si="215"/>
        <v>0</v>
      </c>
      <c r="T678" s="95">
        <f t="shared" si="216"/>
        <v>0</v>
      </c>
      <c r="U678" s="79" t="e">
        <f>VLOOKUP($S678,'Grille de Tarif OQN'!$B$2:$S$3603,U$1,0)</f>
        <v>#N/A</v>
      </c>
      <c r="V678" s="79" t="e">
        <f>VLOOKUP($S678,'Grille de Tarif OQN'!$B$2:$S$3603,V$1,0)</f>
        <v>#N/A</v>
      </c>
      <c r="W678" s="79" t="e">
        <f>VLOOKUP($S678,'Grille de Tarif OQN'!$B$2:$S$3603,W$1,0)</f>
        <v>#N/A</v>
      </c>
      <c r="X678" s="79" t="e">
        <f>VLOOKUP($S678,'Grille de Tarif OQN'!$B$2:$S$3603,X$1,0)</f>
        <v>#N/A</v>
      </c>
      <c r="Y678" s="79" t="e">
        <f>VLOOKUP($S678,'Grille de Tarif OQN'!$B$2:$S$3603,Y$1,0)</f>
        <v>#N/A</v>
      </c>
      <c r="Z678" s="79" t="e">
        <f>VLOOKUP($S678,'Grille de Tarif OQN'!$B$2:$S$3603,Z$1,0)</f>
        <v>#N/A</v>
      </c>
      <c r="AA678" s="79" t="e">
        <f>VLOOKUP($S678,'Grille de Tarif OQN'!$B$2:$S$3603,AA$1,0)</f>
        <v>#N/A</v>
      </c>
      <c r="AB678" s="79" t="e">
        <f>VLOOKUP($S678,'Grille de Tarif OQN'!$B$2:$S$3603,AB$1,0)</f>
        <v>#N/A</v>
      </c>
      <c r="AC678" s="79" t="e">
        <f>VLOOKUP($S678,'Grille de Tarif OQN'!$B$2:$S$3603,AC$1,0)</f>
        <v>#N/A</v>
      </c>
      <c r="AD678" s="79" t="e">
        <f>VLOOKUP($S678,'Grille de Tarif OQN'!$B$2:$S$3603,AD$1,0)</f>
        <v>#N/A</v>
      </c>
      <c r="AE678" s="79" t="e">
        <f>VLOOKUP($S678,'Grille de Tarif OQN'!$B$2:$S$3603,AE$1,0)</f>
        <v>#N/A</v>
      </c>
      <c r="AF678" s="79" t="e">
        <f>VLOOKUP($S678,'Grille de Tarif OQN'!$B$2:$S$3603,AF$1,0)</f>
        <v>#N/A</v>
      </c>
      <c r="AG678" s="79" t="e">
        <f>VLOOKUP($S678,'Grille de Tarif OQN'!$B$2:$S$3603,AG$1,0)</f>
        <v>#N/A</v>
      </c>
      <c r="AH678" s="79" t="e">
        <f>VLOOKUP($S678,'Grille de Tarif OQN'!$B$2:$S$3603,AH$1,0)</f>
        <v>#N/A</v>
      </c>
      <c r="AI678" s="79" t="e">
        <f>VLOOKUP($S678,'Grille de Tarif OQN'!$B$2:$S$3603,AI$1,0)</f>
        <v>#N/A</v>
      </c>
      <c r="AJ678" s="79" t="e">
        <f>VLOOKUP($S678,'Grille de Tarif OQN'!$B$2:$S$3603,AJ$1,0)</f>
        <v>#N/A</v>
      </c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72"/>
      <c r="AV678"/>
      <c r="AW678"/>
      <c r="AX678"/>
      <c r="AY678"/>
      <c r="AZ678" s="96">
        <f t="shared" si="217"/>
        <v>0</v>
      </c>
      <c r="BA678" s="24" t="e">
        <f t="shared" si="218"/>
        <v>#N/A</v>
      </c>
      <c r="BB678" s="24" t="e">
        <f t="shared" si="219"/>
        <v>#N/A</v>
      </c>
      <c r="BC678" s="24" t="e">
        <f t="shared" si="212"/>
        <v>#N/A</v>
      </c>
      <c r="BD678" s="24" t="e">
        <f t="shared" si="213"/>
        <v>#N/A</v>
      </c>
      <c r="BE678"/>
      <c r="BF678" t="e">
        <f t="shared" si="220"/>
        <v>#N/A</v>
      </c>
      <c r="BG678" t="str">
        <f t="shared" si="221"/>
        <v>HDJ</v>
      </c>
      <c r="BH678" s="20" t="e">
        <f t="shared" si="222"/>
        <v>#N/A</v>
      </c>
      <c r="BI678" s="20" t="e">
        <f t="shared" si="223"/>
        <v>#N/A</v>
      </c>
      <c r="BJ678" s="20" t="e">
        <f t="shared" si="224"/>
        <v>#N/A</v>
      </c>
      <c r="BK678" s="20" t="e">
        <f t="shared" si="225"/>
        <v>#N/A</v>
      </c>
      <c r="BL678" s="20" t="e">
        <f t="shared" si="226"/>
        <v>#N/A</v>
      </c>
      <c r="BM678" s="20" t="e">
        <f t="shared" si="214"/>
        <v>#N/A</v>
      </c>
      <c r="BN678" s="20" t="e">
        <f t="shared" si="227"/>
        <v>#N/A</v>
      </c>
    </row>
    <row r="679" spans="1:66">
      <c r="A679" s="92"/>
      <c r="B679" s="90"/>
      <c r="C679" s="90"/>
      <c r="D679" s="93"/>
      <c r="E679" s="93"/>
      <c r="F679" s="93"/>
      <c r="G679" s="93"/>
      <c r="H679" s="93"/>
      <c r="I679" s="93"/>
      <c r="J679" s="93"/>
      <c r="K679" s="93"/>
      <c r="L679" s="92"/>
      <c r="M679" s="93"/>
      <c r="N679" s="91">
        <f t="shared" si="208"/>
        <v>0</v>
      </c>
      <c r="O679" s="91" t="str">
        <f t="shared" si="209"/>
        <v/>
      </c>
      <c r="P679" s="91" t="str">
        <f t="shared" si="210"/>
        <v/>
      </c>
      <c r="Q679" s="91" t="str">
        <f t="shared" si="211"/>
        <v>HDJ</v>
      </c>
      <c r="R679" s="82"/>
      <c r="S679" s="95">
        <f t="shared" si="215"/>
        <v>0</v>
      </c>
      <c r="T679" s="95">
        <f t="shared" si="216"/>
        <v>0</v>
      </c>
      <c r="U679" s="79" t="e">
        <f>VLOOKUP($S679,'Grille de Tarif OQN'!$B$2:$S$3603,U$1,0)</f>
        <v>#N/A</v>
      </c>
      <c r="V679" s="79" t="e">
        <f>VLOOKUP($S679,'Grille de Tarif OQN'!$B$2:$S$3603,V$1,0)</f>
        <v>#N/A</v>
      </c>
      <c r="W679" s="79" t="e">
        <f>VLOOKUP($S679,'Grille de Tarif OQN'!$B$2:$S$3603,W$1,0)</f>
        <v>#N/A</v>
      </c>
      <c r="X679" s="79" t="e">
        <f>VLOOKUP($S679,'Grille de Tarif OQN'!$B$2:$S$3603,X$1,0)</f>
        <v>#N/A</v>
      </c>
      <c r="Y679" s="79" t="e">
        <f>VLOOKUP($S679,'Grille de Tarif OQN'!$B$2:$S$3603,Y$1,0)</f>
        <v>#N/A</v>
      </c>
      <c r="Z679" s="79" t="e">
        <f>VLOOKUP($S679,'Grille de Tarif OQN'!$B$2:$S$3603,Z$1,0)</f>
        <v>#N/A</v>
      </c>
      <c r="AA679" s="79" t="e">
        <f>VLOOKUP($S679,'Grille de Tarif OQN'!$B$2:$S$3603,AA$1,0)</f>
        <v>#N/A</v>
      </c>
      <c r="AB679" s="79" t="e">
        <f>VLOOKUP($S679,'Grille de Tarif OQN'!$B$2:$S$3603,AB$1,0)</f>
        <v>#N/A</v>
      </c>
      <c r="AC679" s="79" t="e">
        <f>VLOOKUP($S679,'Grille de Tarif OQN'!$B$2:$S$3603,AC$1,0)</f>
        <v>#N/A</v>
      </c>
      <c r="AD679" s="79" t="e">
        <f>VLOOKUP($S679,'Grille de Tarif OQN'!$B$2:$S$3603,AD$1,0)</f>
        <v>#N/A</v>
      </c>
      <c r="AE679" s="79" t="e">
        <f>VLOOKUP($S679,'Grille de Tarif OQN'!$B$2:$S$3603,AE$1,0)</f>
        <v>#N/A</v>
      </c>
      <c r="AF679" s="79" t="e">
        <f>VLOOKUP($S679,'Grille de Tarif OQN'!$B$2:$S$3603,AF$1,0)</f>
        <v>#N/A</v>
      </c>
      <c r="AG679" s="79" t="e">
        <f>VLOOKUP($S679,'Grille de Tarif OQN'!$B$2:$S$3603,AG$1,0)</f>
        <v>#N/A</v>
      </c>
      <c r="AH679" s="79" t="e">
        <f>VLOOKUP($S679,'Grille de Tarif OQN'!$B$2:$S$3603,AH$1,0)</f>
        <v>#N/A</v>
      </c>
      <c r="AI679" s="79" t="e">
        <f>VLOOKUP($S679,'Grille de Tarif OQN'!$B$2:$S$3603,AI$1,0)</f>
        <v>#N/A</v>
      </c>
      <c r="AJ679" s="79" t="e">
        <f>VLOOKUP($S679,'Grille de Tarif OQN'!$B$2:$S$3603,AJ$1,0)</f>
        <v>#N/A</v>
      </c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72"/>
      <c r="AV679"/>
      <c r="AW679"/>
      <c r="AX679"/>
      <c r="AY679"/>
      <c r="AZ679" s="96">
        <f t="shared" si="217"/>
        <v>0</v>
      </c>
      <c r="BA679" s="24" t="e">
        <f t="shared" si="218"/>
        <v>#N/A</v>
      </c>
      <c r="BB679" s="24" t="e">
        <f t="shared" si="219"/>
        <v>#N/A</v>
      </c>
      <c r="BC679" s="24" t="e">
        <f t="shared" si="212"/>
        <v>#N/A</v>
      </c>
      <c r="BD679" s="24" t="e">
        <f t="shared" si="213"/>
        <v>#N/A</v>
      </c>
      <c r="BE679"/>
      <c r="BF679" t="e">
        <f t="shared" si="220"/>
        <v>#N/A</v>
      </c>
      <c r="BG679" t="str">
        <f t="shared" si="221"/>
        <v>HDJ</v>
      </c>
      <c r="BH679" s="20" t="e">
        <f t="shared" si="222"/>
        <v>#N/A</v>
      </c>
      <c r="BI679" s="20" t="e">
        <f t="shared" si="223"/>
        <v>#N/A</v>
      </c>
      <c r="BJ679" s="20" t="e">
        <f t="shared" si="224"/>
        <v>#N/A</v>
      </c>
      <c r="BK679" s="20" t="e">
        <f t="shared" si="225"/>
        <v>#N/A</v>
      </c>
      <c r="BL679" s="20" t="e">
        <f t="shared" si="226"/>
        <v>#N/A</v>
      </c>
      <c r="BM679" s="20" t="e">
        <f t="shared" si="214"/>
        <v>#N/A</v>
      </c>
      <c r="BN679" s="20" t="e">
        <f t="shared" si="227"/>
        <v>#N/A</v>
      </c>
    </row>
    <row r="680" spans="1:66">
      <c r="A680" s="92"/>
      <c r="B680" s="90"/>
      <c r="C680" s="90"/>
      <c r="D680" s="93"/>
      <c r="E680" s="93"/>
      <c r="F680" s="93"/>
      <c r="G680" s="93"/>
      <c r="H680" s="93"/>
      <c r="I680" s="93"/>
      <c r="J680" s="93"/>
      <c r="K680" s="93"/>
      <c r="L680" s="92"/>
      <c r="M680" s="93"/>
      <c r="N680" s="91">
        <f t="shared" si="208"/>
        <v>0</v>
      </c>
      <c r="O680" s="91" t="str">
        <f t="shared" si="209"/>
        <v/>
      </c>
      <c r="P680" s="91" t="str">
        <f t="shared" si="210"/>
        <v/>
      </c>
      <c r="Q680" s="91" t="str">
        <f t="shared" si="211"/>
        <v>HDJ</v>
      </c>
      <c r="R680" s="82"/>
      <c r="S680" s="95">
        <f t="shared" si="215"/>
        <v>0</v>
      </c>
      <c r="T680" s="95">
        <f t="shared" si="216"/>
        <v>0</v>
      </c>
      <c r="U680" s="79" t="e">
        <f>VLOOKUP($S680,'Grille de Tarif OQN'!$B$2:$S$3603,U$1,0)</f>
        <v>#N/A</v>
      </c>
      <c r="V680" s="79" t="e">
        <f>VLOOKUP($S680,'Grille de Tarif OQN'!$B$2:$S$3603,V$1,0)</f>
        <v>#N/A</v>
      </c>
      <c r="W680" s="79" t="e">
        <f>VLOOKUP($S680,'Grille de Tarif OQN'!$B$2:$S$3603,W$1,0)</f>
        <v>#N/A</v>
      </c>
      <c r="X680" s="79" t="e">
        <f>VLOOKUP($S680,'Grille de Tarif OQN'!$B$2:$S$3603,X$1,0)</f>
        <v>#N/A</v>
      </c>
      <c r="Y680" s="79" t="e">
        <f>VLOOKUP($S680,'Grille de Tarif OQN'!$B$2:$S$3603,Y$1,0)</f>
        <v>#N/A</v>
      </c>
      <c r="Z680" s="79" t="e">
        <f>VLOOKUP($S680,'Grille de Tarif OQN'!$B$2:$S$3603,Z$1,0)</f>
        <v>#N/A</v>
      </c>
      <c r="AA680" s="79" t="e">
        <f>VLOOKUP($S680,'Grille de Tarif OQN'!$B$2:$S$3603,AA$1,0)</f>
        <v>#N/A</v>
      </c>
      <c r="AB680" s="79" t="e">
        <f>VLOOKUP($S680,'Grille de Tarif OQN'!$B$2:$S$3603,AB$1,0)</f>
        <v>#N/A</v>
      </c>
      <c r="AC680" s="79" t="e">
        <f>VLOOKUP($S680,'Grille de Tarif OQN'!$B$2:$S$3603,AC$1,0)</f>
        <v>#N/A</v>
      </c>
      <c r="AD680" s="79" t="e">
        <f>VLOOKUP($S680,'Grille de Tarif OQN'!$B$2:$S$3603,AD$1,0)</f>
        <v>#N/A</v>
      </c>
      <c r="AE680" s="79" t="e">
        <f>VLOOKUP($S680,'Grille de Tarif OQN'!$B$2:$S$3603,AE$1,0)</f>
        <v>#N/A</v>
      </c>
      <c r="AF680" s="79" t="e">
        <f>VLOOKUP($S680,'Grille de Tarif OQN'!$B$2:$S$3603,AF$1,0)</f>
        <v>#N/A</v>
      </c>
      <c r="AG680" s="79" t="e">
        <f>VLOOKUP($S680,'Grille de Tarif OQN'!$B$2:$S$3603,AG$1,0)</f>
        <v>#N/A</v>
      </c>
      <c r="AH680" s="79" t="e">
        <f>VLOOKUP($S680,'Grille de Tarif OQN'!$B$2:$S$3603,AH$1,0)</f>
        <v>#N/A</v>
      </c>
      <c r="AI680" s="79" t="e">
        <f>VLOOKUP($S680,'Grille de Tarif OQN'!$B$2:$S$3603,AI$1,0)</f>
        <v>#N/A</v>
      </c>
      <c r="AJ680" s="79" t="e">
        <f>VLOOKUP($S680,'Grille de Tarif OQN'!$B$2:$S$3603,AJ$1,0)</f>
        <v>#N/A</v>
      </c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72"/>
      <c r="AV680"/>
      <c r="AW680"/>
      <c r="AX680"/>
      <c r="AY680"/>
      <c r="AZ680" s="96">
        <f t="shared" si="217"/>
        <v>0</v>
      </c>
      <c r="BA680" s="24" t="e">
        <f t="shared" si="218"/>
        <v>#N/A</v>
      </c>
      <c r="BB680" s="24" t="e">
        <f t="shared" si="219"/>
        <v>#N/A</v>
      </c>
      <c r="BC680" s="24" t="e">
        <f t="shared" si="212"/>
        <v>#N/A</v>
      </c>
      <c r="BD680" s="24" t="e">
        <f t="shared" si="213"/>
        <v>#N/A</v>
      </c>
      <c r="BE680"/>
      <c r="BF680" t="e">
        <f t="shared" si="220"/>
        <v>#N/A</v>
      </c>
      <c r="BG680" t="str">
        <f t="shared" si="221"/>
        <v>HDJ</v>
      </c>
      <c r="BH680" s="20" t="e">
        <f t="shared" si="222"/>
        <v>#N/A</v>
      </c>
      <c r="BI680" s="20" t="e">
        <f t="shared" si="223"/>
        <v>#N/A</v>
      </c>
      <c r="BJ680" s="20" t="e">
        <f t="shared" si="224"/>
        <v>#N/A</v>
      </c>
      <c r="BK680" s="20" t="e">
        <f t="shared" si="225"/>
        <v>#N/A</v>
      </c>
      <c r="BL680" s="20" t="e">
        <f t="shared" si="226"/>
        <v>#N/A</v>
      </c>
      <c r="BM680" s="20" t="e">
        <f t="shared" si="214"/>
        <v>#N/A</v>
      </c>
      <c r="BN680" s="20" t="e">
        <f t="shared" si="227"/>
        <v>#N/A</v>
      </c>
    </row>
    <row r="681" spans="1:66">
      <c r="A681" s="92"/>
      <c r="B681" s="90"/>
      <c r="C681" s="90"/>
      <c r="D681" s="93"/>
      <c r="E681" s="93"/>
      <c r="F681" s="93"/>
      <c r="G681" s="93"/>
      <c r="H681" s="93"/>
      <c r="I681" s="93"/>
      <c r="J681" s="93"/>
      <c r="K681" s="93"/>
      <c r="L681" s="92"/>
      <c r="M681" s="93"/>
      <c r="N681" s="91">
        <f t="shared" si="208"/>
        <v>0</v>
      </c>
      <c r="O681" s="91" t="str">
        <f t="shared" si="209"/>
        <v/>
      </c>
      <c r="P681" s="91" t="str">
        <f t="shared" si="210"/>
        <v/>
      </c>
      <c r="Q681" s="91" t="str">
        <f t="shared" si="211"/>
        <v>HDJ</v>
      </c>
      <c r="R681" s="82"/>
      <c r="S681" s="95">
        <f t="shared" si="215"/>
        <v>0</v>
      </c>
      <c r="T681" s="95">
        <f t="shared" si="216"/>
        <v>0</v>
      </c>
      <c r="U681" s="79" t="e">
        <f>VLOOKUP($S681,'Grille de Tarif OQN'!$B$2:$S$3603,U$1,0)</f>
        <v>#N/A</v>
      </c>
      <c r="V681" s="79" t="e">
        <f>VLOOKUP($S681,'Grille de Tarif OQN'!$B$2:$S$3603,V$1,0)</f>
        <v>#N/A</v>
      </c>
      <c r="W681" s="79" t="e">
        <f>VLOOKUP($S681,'Grille de Tarif OQN'!$B$2:$S$3603,W$1,0)</f>
        <v>#N/A</v>
      </c>
      <c r="X681" s="79" t="e">
        <f>VLOOKUP($S681,'Grille de Tarif OQN'!$B$2:$S$3603,X$1,0)</f>
        <v>#N/A</v>
      </c>
      <c r="Y681" s="79" t="e">
        <f>VLOOKUP($S681,'Grille de Tarif OQN'!$B$2:$S$3603,Y$1,0)</f>
        <v>#N/A</v>
      </c>
      <c r="Z681" s="79" t="e">
        <f>VLOOKUP($S681,'Grille de Tarif OQN'!$B$2:$S$3603,Z$1,0)</f>
        <v>#N/A</v>
      </c>
      <c r="AA681" s="79" t="e">
        <f>VLOOKUP($S681,'Grille de Tarif OQN'!$B$2:$S$3603,AA$1,0)</f>
        <v>#N/A</v>
      </c>
      <c r="AB681" s="79" t="e">
        <f>VLOOKUP($S681,'Grille de Tarif OQN'!$B$2:$S$3603,AB$1,0)</f>
        <v>#N/A</v>
      </c>
      <c r="AC681" s="79" t="e">
        <f>VLOOKUP($S681,'Grille de Tarif OQN'!$B$2:$S$3603,AC$1,0)</f>
        <v>#N/A</v>
      </c>
      <c r="AD681" s="79" t="e">
        <f>VLOOKUP($S681,'Grille de Tarif OQN'!$B$2:$S$3603,AD$1,0)</f>
        <v>#N/A</v>
      </c>
      <c r="AE681" s="79" t="e">
        <f>VLOOKUP($S681,'Grille de Tarif OQN'!$B$2:$S$3603,AE$1,0)</f>
        <v>#N/A</v>
      </c>
      <c r="AF681" s="79" t="e">
        <f>VLOOKUP($S681,'Grille de Tarif OQN'!$B$2:$S$3603,AF$1,0)</f>
        <v>#N/A</v>
      </c>
      <c r="AG681" s="79" t="e">
        <f>VLOOKUP($S681,'Grille de Tarif OQN'!$B$2:$S$3603,AG$1,0)</f>
        <v>#N/A</v>
      </c>
      <c r="AH681" s="79" t="e">
        <f>VLOOKUP($S681,'Grille de Tarif OQN'!$B$2:$S$3603,AH$1,0)</f>
        <v>#N/A</v>
      </c>
      <c r="AI681" s="79" t="e">
        <f>VLOOKUP($S681,'Grille de Tarif OQN'!$B$2:$S$3603,AI$1,0)</f>
        <v>#N/A</v>
      </c>
      <c r="AJ681" s="79" t="e">
        <f>VLOOKUP($S681,'Grille de Tarif OQN'!$B$2:$S$3603,AJ$1,0)</f>
        <v>#N/A</v>
      </c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72"/>
      <c r="AV681"/>
      <c r="AW681"/>
      <c r="AX681"/>
      <c r="AY681"/>
      <c r="AZ681" s="96">
        <f t="shared" si="217"/>
        <v>0</v>
      </c>
      <c r="BA681" s="24" t="e">
        <f t="shared" si="218"/>
        <v>#N/A</v>
      </c>
      <c r="BB681" s="24" t="e">
        <f t="shared" si="219"/>
        <v>#N/A</v>
      </c>
      <c r="BC681" s="24" t="e">
        <f t="shared" si="212"/>
        <v>#N/A</v>
      </c>
      <c r="BD681" s="24" t="e">
        <f t="shared" si="213"/>
        <v>#N/A</v>
      </c>
      <c r="BE681"/>
      <c r="BF681" t="e">
        <f t="shared" si="220"/>
        <v>#N/A</v>
      </c>
      <c r="BG681" t="str">
        <f t="shared" si="221"/>
        <v>HDJ</v>
      </c>
      <c r="BH681" s="20" t="e">
        <f t="shared" si="222"/>
        <v>#N/A</v>
      </c>
      <c r="BI681" s="20" t="e">
        <f t="shared" si="223"/>
        <v>#N/A</v>
      </c>
      <c r="BJ681" s="20" t="e">
        <f t="shared" si="224"/>
        <v>#N/A</v>
      </c>
      <c r="BK681" s="20" t="e">
        <f t="shared" si="225"/>
        <v>#N/A</v>
      </c>
      <c r="BL681" s="20" t="e">
        <f t="shared" si="226"/>
        <v>#N/A</v>
      </c>
      <c r="BM681" s="20" t="e">
        <f t="shared" si="214"/>
        <v>#N/A</v>
      </c>
      <c r="BN681" s="20" t="e">
        <f t="shared" si="227"/>
        <v>#N/A</v>
      </c>
    </row>
    <row r="682" spans="1:66">
      <c r="A682" s="92"/>
      <c r="B682" s="90"/>
      <c r="C682" s="90"/>
      <c r="D682" s="93"/>
      <c r="E682" s="93"/>
      <c r="F682" s="93"/>
      <c r="G682" s="93"/>
      <c r="H682" s="93"/>
      <c r="I682" s="93"/>
      <c r="J682" s="93"/>
      <c r="K682" s="93"/>
      <c r="L682" s="92"/>
      <c r="M682" s="93"/>
      <c r="N682" s="91">
        <f t="shared" si="208"/>
        <v>0</v>
      </c>
      <c r="O682" s="91" t="str">
        <f t="shared" si="209"/>
        <v/>
      </c>
      <c r="P682" s="91" t="str">
        <f t="shared" si="210"/>
        <v/>
      </c>
      <c r="Q682" s="91" t="str">
        <f t="shared" si="211"/>
        <v>HDJ</v>
      </c>
      <c r="R682" s="82"/>
      <c r="S682" s="95">
        <f t="shared" si="215"/>
        <v>0</v>
      </c>
      <c r="T682" s="95">
        <f t="shared" si="216"/>
        <v>0</v>
      </c>
      <c r="U682" s="79" t="e">
        <f>VLOOKUP($S682,'Grille de Tarif OQN'!$B$2:$S$3603,U$1,0)</f>
        <v>#N/A</v>
      </c>
      <c r="V682" s="79" t="e">
        <f>VLOOKUP($S682,'Grille de Tarif OQN'!$B$2:$S$3603,V$1,0)</f>
        <v>#N/A</v>
      </c>
      <c r="W682" s="79" t="e">
        <f>VLOOKUP($S682,'Grille de Tarif OQN'!$B$2:$S$3603,W$1,0)</f>
        <v>#N/A</v>
      </c>
      <c r="X682" s="79" t="e">
        <f>VLOOKUP($S682,'Grille de Tarif OQN'!$B$2:$S$3603,X$1,0)</f>
        <v>#N/A</v>
      </c>
      <c r="Y682" s="79" t="e">
        <f>VLOOKUP($S682,'Grille de Tarif OQN'!$B$2:$S$3603,Y$1,0)</f>
        <v>#N/A</v>
      </c>
      <c r="Z682" s="79" t="e">
        <f>VLOOKUP($S682,'Grille de Tarif OQN'!$B$2:$S$3603,Z$1,0)</f>
        <v>#N/A</v>
      </c>
      <c r="AA682" s="79" t="e">
        <f>VLOOKUP($S682,'Grille de Tarif OQN'!$B$2:$S$3603,AA$1,0)</f>
        <v>#N/A</v>
      </c>
      <c r="AB682" s="79" t="e">
        <f>VLOOKUP($S682,'Grille de Tarif OQN'!$B$2:$S$3603,AB$1,0)</f>
        <v>#N/A</v>
      </c>
      <c r="AC682" s="79" t="e">
        <f>VLOOKUP($S682,'Grille de Tarif OQN'!$B$2:$S$3603,AC$1,0)</f>
        <v>#N/A</v>
      </c>
      <c r="AD682" s="79" t="e">
        <f>VLOOKUP($S682,'Grille de Tarif OQN'!$B$2:$S$3603,AD$1,0)</f>
        <v>#N/A</v>
      </c>
      <c r="AE682" s="79" t="e">
        <f>VLOOKUP($S682,'Grille de Tarif OQN'!$B$2:$S$3603,AE$1,0)</f>
        <v>#N/A</v>
      </c>
      <c r="AF682" s="79" t="e">
        <f>VLOOKUP($S682,'Grille de Tarif OQN'!$B$2:$S$3603,AF$1,0)</f>
        <v>#N/A</v>
      </c>
      <c r="AG682" s="79" t="e">
        <f>VLOOKUP($S682,'Grille de Tarif OQN'!$B$2:$S$3603,AG$1,0)</f>
        <v>#N/A</v>
      </c>
      <c r="AH682" s="79" t="e">
        <f>VLOOKUP($S682,'Grille de Tarif OQN'!$B$2:$S$3603,AH$1,0)</f>
        <v>#N/A</v>
      </c>
      <c r="AI682" s="79" t="e">
        <f>VLOOKUP($S682,'Grille de Tarif OQN'!$B$2:$S$3603,AI$1,0)</f>
        <v>#N/A</v>
      </c>
      <c r="AJ682" s="79" t="e">
        <f>VLOOKUP($S682,'Grille de Tarif OQN'!$B$2:$S$3603,AJ$1,0)</f>
        <v>#N/A</v>
      </c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72"/>
      <c r="AV682"/>
      <c r="AW682"/>
      <c r="AX682"/>
      <c r="AY682"/>
      <c r="AZ682" s="96">
        <f t="shared" si="217"/>
        <v>0</v>
      </c>
      <c r="BA682" s="24" t="e">
        <f t="shared" si="218"/>
        <v>#N/A</v>
      </c>
      <c r="BB682" s="24" t="e">
        <f t="shared" si="219"/>
        <v>#N/A</v>
      </c>
      <c r="BC682" s="24" t="e">
        <f t="shared" si="212"/>
        <v>#N/A</v>
      </c>
      <c r="BD682" s="24" t="e">
        <f t="shared" si="213"/>
        <v>#N/A</v>
      </c>
      <c r="BE682"/>
      <c r="BF682" t="e">
        <f t="shared" si="220"/>
        <v>#N/A</v>
      </c>
      <c r="BG682" t="str">
        <f t="shared" si="221"/>
        <v>HDJ</v>
      </c>
      <c r="BH682" s="20" t="e">
        <f t="shared" si="222"/>
        <v>#N/A</v>
      </c>
      <c r="BI682" s="20" t="e">
        <f t="shared" si="223"/>
        <v>#N/A</v>
      </c>
      <c r="BJ682" s="20" t="e">
        <f t="shared" si="224"/>
        <v>#N/A</v>
      </c>
      <c r="BK682" s="20" t="e">
        <f t="shared" si="225"/>
        <v>#N/A</v>
      </c>
      <c r="BL682" s="20" t="e">
        <f t="shared" si="226"/>
        <v>#N/A</v>
      </c>
      <c r="BM682" s="20" t="e">
        <f t="shared" si="214"/>
        <v>#N/A</v>
      </c>
      <c r="BN682" s="20" t="e">
        <f t="shared" si="227"/>
        <v>#N/A</v>
      </c>
    </row>
    <row r="683" spans="1:66">
      <c r="A683" s="92"/>
      <c r="B683" s="90"/>
      <c r="C683" s="90"/>
      <c r="D683" s="93"/>
      <c r="E683" s="93"/>
      <c r="F683" s="93"/>
      <c r="G683" s="93"/>
      <c r="H683" s="93"/>
      <c r="I683" s="93"/>
      <c r="J683" s="93"/>
      <c r="K683" s="93"/>
      <c r="L683" s="92"/>
      <c r="M683" s="93"/>
      <c r="N683" s="91">
        <f t="shared" si="208"/>
        <v>0</v>
      </c>
      <c r="O683" s="91" t="str">
        <f t="shared" si="209"/>
        <v/>
      </c>
      <c r="P683" s="91" t="str">
        <f t="shared" si="210"/>
        <v/>
      </c>
      <c r="Q683" s="91" t="str">
        <f t="shared" si="211"/>
        <v>HDJ</v>
      </c>
      <c r="R683" s="82"/>
      <c r="S683" s="95">
        <f t="shared" si="215"/>
        <v>0</v>
      </c>
      <c r="T683" s="95">
        <f t="shared" si="216"/>
        <v>0</v>
      </c>
      <c r="U683" s="79" t="e">
        <f>VLOOKUP($S683,'Grille de Tarif OQN'!$B$2:$S$3603,U$1,0)</f>
        <v>#N/A</v>
      </c>
      <c r="V683" s="79" t="e">
        <f>VLOOKUP($S683,'Grille de Tarif OQN'!$B$2:$S$3603,V$1,0)</f>
        <v>#N/A</v>
      </c>
      <c r="W683" s="79" t="e">
        <f>VLOOKUP($S683,'Grille de Tarif OQN'!$B$2:$S$3603,W$1,0)</f>
        <v>#N/A</v>
      </c>
      <c r="X683" s="79" t="e">
        <f>VLOOKUP($S683,'Grille de Tarif OQN'!$B$2:$S$3603,X$1,0)</f>
        <v>#N/A</v>
      </c>
      <c r="Y683" s="79" t="e">
        <f>VLOOKUP($S683,'Grille de Tarif OQN'!$B$2:$S$3603,Y$1,0)</f>
        <v>#N/A</v>
      </c>
      <c r="Z683" s="79" t="e">
        <f>VLOOKUP($S683,'Grille de Tarif OQN'!$B$2:$S$3603,Z$1,0)</f>
        <v>#N/A</v>
      </c>
      <c r="AA683" s="79" t="e">
        <f>VLOOKUP($S683,'Grille de Tarif OQN'!$B$2:$S$3603,AA$1,0)</f>
        <v>#N/A</v>
      </c>
      <c r="AB683" s="79" t="e">
        <f>VLOOKUP($S683,'Grille de Tarif OQN'!$B$2:$S$3603,AB$1,0)</f>
        <v>#N/A</v>
      </c>
      <c r="AC683" s="79" t="e">
        <f>VLOOKUP($S683,'Grille de Tarif OQN'!$B$2:$S$3603,AC$1,0)</f>
        <v>#N/A</v>
      </c>
      <c r="AD683" s="79" t="e">
        <f>VLOOKUP($S683,'Grille de Tarif OQN'!$B$2:$S$3603,AD$1,0)</f>
        <v>#N/A</v>
      </c>
      <c r="AE683" s="79" t="e">
        <f>VLOOKUP($S683,'Grille de Tarif OQN'!$B$2:$S$3603,AE$1,0)</f>
        <v>#N/A</v>
      </c>
      <c r="AF683" s="79" t="e">
        <f>VLOOKUP($S683,'Grille de Tarif OQN'!$B$2:$S$3603,AF$1,0)</f>
        <v>#N/A</v>
      </c>
      <c r="AG683" s="79" t="e">
        <f>VLOOKUP($S683,'Grille de Tarif OQN'!$B$2:$S$3603,AG$1,0)</f>
        <v>#N/A</v>
      </c>
      <c r="AH683" s="79" t="e">
        <f>VLOOKUP($S683,'Grille de Tarif OQN'!$B$2:$S$3603,AH$1,0)</f>
        <v>#N/A</v>
      </c>
      <c r="AI683" s="79" t="e">
        <f>VLOOKUP($S683,'Grille de Tarif OQN'!$B$2:$S$3603,AI$1,0)</f>
        <v>#N/A</v>
      </c>
      <c r="AJ683" s="79" t="e">
        <f>VLOOKUP($S683,'Grille de Tarif OQN'!$B$2:$S$3603,AJ$1,0)</f>
        <v>#N/A</v>
      </c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72"/>
      <c r="AV683"/>
      <c r="AW683"/>
      <c r="AX683"/>
      <c r="AY683"/>
      <c r="AZ683" s="96">
        <f t="shared" si="217"/>
        <v>0</v>
      </c>
      <c r="BA683" s="24" t="e">
        <f t="shared" si="218"/>
        <v>#N/A</v>
      </c>
      <c r="BB683" s="24" t="e">
        <f t="shared" si="219"/>
        <v>#N/A</v>
      </c>
      <c r="BC683" s="24" t="e">
        <f t="shared" si="212"/>
        <v>#N/A</v>
      </c>
      <c r="BD683" s="24" t="e">
        <f t="shared" si="213"/>
        <v>#N/A</v>
      </c>
      <c r="BE683"/>
      <c r="BF683" t="e">
        <f t="shared" si="220"/>
        <v>#N/A</v>
      </c>
      <c r="BG683" t="str">
        <f t="shared" si="221"/>
        <v>HDJ</v>
      </c>
      <c r="BH683" s="20" t="e">
        <f t="shared" si="222"/>
        <v>#N/A</v>
      </c>
      <c r="BI683" s="20" t="e">
        <f t="shared" si="223"/>
        <v>#N/A</v>
      </c>
      <c r="BJ683" s="20" t="e">
        <f t="shared" si="224"/>
        <v>#N/A</v>
      </c>
      <c r="BK683" s="20" t="e">
        <f t="shared" si="225"/>
        <v>#N/A</v>
      </c>
      <c r="BL683" s="20" t="e">
        <f t="shared" si="226"/>
        <v>#N/A</v>
      </c>
      <c r="BM683" s="20" t="e">
        <f t="shared" si="214"/>
        <v>#N/A</v>
      </c>
      <c r="BN683" s="20" t="e">
        <f t="shared" si="227"/>
        <v>#N/A</v>
      </c>
    </row>
    <row r="684" spans="1:66">
      <c r="A684" s="92"/>
      <c r="B684" s="90"/>
      <c r="C684" s="90"/>
      <c r="D684" s="93"/>
      <c r="E684" s="93"/>
      <c r="F684" s="93"/>
      <c r="G684" s="93"/>
      <c r="H684" s="93"/>
      <c r="I684" s="93"/>
      <c r="J684" s="93"/>
      <c r="K684" s="93"/>
      <c r="L684" s="92"/>
      <c r="M684" s="93"/>
      <c r="N684" s="91">
        <f t="shared" si="208"/>
        <v>0</v>
      </c>
      <c r="O684" s="91" t="str">
        <f t="shared" si="209"/>
        <v/>
      </c>
      <c r="P684" s="91" t="str">
        <f t="shared" si="210"/>
        <v/>
      </c>
      <c r="Q684" s="91" t="str">
        <f t="shared" si="211"/>
        <v>HDJ</v>
      </c>
      <c r="R684" s="82"/>
      <c r="S684" s="95">
        <f t="shared" si="215"/>
        <v>0</v>
      </c>
      <c r="T684" s="95">
        <f t="shared" si="216"/>
        <v>0</v>
      </c>
      <c r="U684" s="79" t="e">
        <f>VLOOKUP($S684,'Grille de Tarif OQN'!$B$2:$S$3603,U$1,0)</f>
        <v>#N/A</v>
      </c>
      <c r="V684" s="79" t="e">
        <f>VLOOKUP($S684,'Grille de Tarif OQN'!$B$2:$S$3603,V$1,0)</f>
        <v>#N/A</v>
      </c>
      <c r="W684" s="79" t="e">
        <f>VLOOKUP($S684,'Grille de Tarif OQN'!$B$2:$S$3603,W$1,0)</f>
        <v>#N/A</v>
      </c>
      <c r="X684" s="79" t="e">
        <f>VLOOKUP($S684,'Grille de Tarif OQN'!$B$2:$S$3603,X$1,0)</f>
        <v>#N/A</v>
      </c>
      <c r="Y684" s="79" t="e">
        <f>VLOOKUP($S684,'Grille de Tarif OQN'!$B$2:$S$3603,Y$1,0)</f>
        <v>#N/A</v>
      </c>
      <c r="Z684" s="79" t="e">
        <f>VLOOKUP($S684,'Grille de Tarif OQN'!$B$2:$S$3603,Z$1,0)</f>
        <v>#N/A</v>
      </c>
      <c r="AA684" s="79" t="e">
        <f>VLOOKUP($S684,'Grille de Tarif OQN'!$B$2:$S$3603,AA$1,0)</f>
        <v>#N/A</v>
      </c>
      <c r="AB684" s="79" t="e">
        <f>VLOOKUP($S684,'Grille de Tarif OQN'!$B$2:$S$3603,AB$1,0)</f>
        <v>#N/A</v>
      </c>
      <c r="AC684" s="79" t="e">
        <f>VLOOKUP($S684,'Grille de Tarif OQN'!$B$2:$S$3603,AC$1,0)</f>
        <v>#N/A</v>
      </c>
      <c r="AD684" s="79" t="e">
        <f>VLOOKUP($S684,'Grille de Tarif OQN'!$B$2:$S$3603,AD$1,0)</f>
        <v>#N/A</v>
      </c>
      <c r="AE684" s="79" t="e">
        <f>VLOOKUP($S684,'Grille de Tarif OQN'!$B$2:$S$3603,AE$1,0)</f>
        <v>#N/A</v>
      </c>
      <c r="AF684" s="79" t="e">
        <f>VLOOKUP($S684,'Grille de Tarif OQN'!$B$2:$S$3603,AF$1,0)</f>
        <v>#N/A</v>
      </c>
      <c r="AG684" s="79" t="e">
        <f>VLOOKUP($S684,'Grille de Tarif OQN'!$B$2:$S$3603,AG$1,0)</f>
        <v>#N/A</v>
      </c>
      <c r="AH684" s="79" t="e">
        <f>VLOOKUP($S684,'Grille de Tarif OQN'!$B$2:$S$3603,AH$1,0)</f>
        <v>#N/A</v>
      </c>
      <c r="AI684" s="79" t="e">
        <f>VLOOKUP($S684,'Grille de Tarif OQN'!$B$2:$S$3603,AI$1,0)</f>
        <v>#N/A</v>
      </c>
      <c r="AJ684" s="79" t="e">
        <f>VLOOKUP($S684,'Grille de Tarif OQN'!$B$2:$S$3603,AJ$1,0)</f>
        <v>#N/A</v>
      </c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72"/>
      <c r="AV684"/>
      <c r="AW684"/>
      <c r="AX684"/>
      <c r="AY684"/>
      <c r="AZ684" s="96">
        <f t="shared" si="217"/>
        <v>0</v>
      </c>
      <c r="BA684" s="24" t="e">
        <f t="shared" si="218"/>
        <v>#N/A</v>
      </c>
      <c r="BB684" s="24" t="e">
        <f t="shared" si="219"/>
        <v>#N/A</v>
      </c>
      <c r="BC684" s="24" t="e">
        <f t="shared" si="212"/>
        <v>#N/A</v>
      </c>
      <c r="BD684" s="24" t="e">
        <f t="shared" si="213"/>
        <v>#N/A</v>
      </c>
      <c r="BE684"/>
      <c r="BF684" t="e">
        <f t="shared" si="220"/>
        <v>#N/A</v>
      </c>
      <c r="BG684" t="str">
        <f t="shared" si="221"/>
        <v>HDJ</v>
      </c>
      <c r="BH684" s="20" t="e">
        <f t="shared" si="222"/>
        <v>#N/A</v>
      </c>
      <c r="BI684" s="20" t="e">
        <f t="shared" si="223"/>
        <v>#N/A</v>
      </c>
      <c r="BJ684" s="20" t="e">
        <f t="shared" si="224"/>
        <v>#N/A</v>
      </c>
      <c r="BK684" s="20" t="e">
        <f t="shared" si="225"/>
        <v>#N/A</v>
      </c>
      <c r="BL684" s="20" t="e">
        <f t="shared" si="226"/>
        <v>#N/A</v>
      </c>
      <c r="BM684" s="20" t="e">
        <f t="shared" si="214"/>
        <v>#N/A</v>
      </c>
      <c r="BN684" s="20" t="e">
        <f t="shared" si="227"/>
        <v>#N/A</v>
      </c>
    </row>
    <row r="685" spans="1:66">
      <c r="A685" s="92"/>
      <c r="B685" s="90"/>
      <c r="C685" s="90"/>
      <c r="D685" s="93"/>
      <c r="E685" s="93"/>
      <c r="F685" s="93"/>
      <c r="G685" s="93"/>
      <c r="H685" s="93"/>
      <c r="I685" s="93"/>
      <c r="J685" s="93"/>
      <c r="K685" s="93"/>
      <c r="L685" s="92"/>
      <c r="M685" s="93"/>
      <c r="N685" s="91">
        <f t="shared" si="208"/>
        <v>0</v>
      </c>
      <c r="O685" s="91" t="str">
        <f t="shared" si="209"/>
        <v/>
      </c>
      <c r="P685" s="91" t="str">
        <f t="shared" si="210"/>
        <v/>
      </c>
      <c r="Q685" s="91" t="str">
        <f t="shared" si="211"/>
        <v>HDJ</v>
      </c>
      <c r="R685" s="82"/>
      <c r="S685" s="95">
        <f t="shared" si="215"/>
        <v>0</v>
      </c>
      <c r="T685" s="95">
        <f t="shared" si="216"/>
        <v>0</v>
      </c>
      <c r="U685" s="79" t="e">
        <f>VLOOKUP($S685,'Grille de Tarif OQN'!$B$2:$S$3603,U$1,0)</f>
        <v>#N/A</v>
      </c>
      <c r="V685" s="79" t="e">
        <f>VLOOKUP($S685,'Grille de Tarif OQN'!$B$2:$S$3603,V$1,0)</f>
        <v>#N/A</v>
      </c>
      <c r="W685" s="79" t="e">
        <f>VLOOKUP($S685,'Grille de Tarif OQN'!$B$2:$S$3603,W$1,0)</f>
        <v>#N/A</v>
      </c>
      <c r="X685" s="79" t="e">
        <f>VLOOKUP($S685,'Grille de Tarif OQN'!$B$2:$S$3603,X$1,0)</f>
        <v>#N/A</v>
      </c>
      <c r="Y685" s="79" t="e">
        <f>VLOOKUP($S685,'Grille de Tarif OQN'!$B$2:$S$3603,Y$1,0)</f>
        <v>#N/A</v>
      </c>
      <c r="Z685" s="79" t="e">
        <f>VLOOKUP($S685,'Grille de Tarif OQN'!$B$2:$S$3603,Z$1,0)</f>
        <v>#N/A</v>
      </c>
      <c r="AA685" s="79" t="e">
        <f>VLOOKUP($S685,'Grille de Tarif OQN'!$B$2:$S$3603,AA$1,0)</f>
        <v>#N/A</v>
      </c>
      <c r="AB685" s="79" t="e">
        <f>VLOOKUP($S685,'Grille de Tarif OQN'!$B$2:$S$3603,AB$1,0)</f>
        <v>#N/A</v>
      </c>
      <c r="AC685" s="79" t="e">
        <f>VLOOKUP($S685,'Grille de Tarif OQN'!$B$2:$S$3603,AC$1,0)</f>
        <v>#N/A</v>
      </c>
      <c r="AD685" s="79" t="e">
        <f>VLOOKUP($S685,'Grille de Tarif OQN'!$B$2:$S$3603,AD$1,0)</f>
        <v>#N/A</v>
      </c>
      <c r="AE685" s="79" t="e">
        <f>VLOOKUP($S685,'Grille de Tarif OQN'!$B$2:$S$3603,AE$1,0)</f>
        <v>#N/A</v>
      </c>
      <c r="AF685" s="79" t="e">
        <f>VLOOKUP($S685,'Grille de Tarif OQN'!$B$2:$S$3603,AF$1,0)</f>
        <v>#N/A</v>
      </c>
      <c r="AG685" s="79" t="e">
        <f>VLOOKUP($S685,'Grille de Tarif OQN'!$B$2:$S$3603,AG$1,0)</f>
        <v>#N/A</v>
      </c>
      <c r="AH685" s="79" t="e">
        <f>VLOOKUP($S685,'Grille de Tarif OQN'!$B$2:$S$3603,AH$1,0)</f>
        <v>#N/A</v>
      </c>
      <c r="AI685" s="79" t="e">
        <f>VLOOKUP($S685,'Grille de Tarif OQN'!$B$2:$S$3603,AI$1,0)</f>
        <v>#N/A</v>
      </c>
      <c r="AJ685" s="79" t="e">
        <f>VLOOKUP($S685,'Grille de Tarif OQN'!$B$2:$S$3603,AJ$1,0)</f>
        <v>#N/A</v>
      </c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72"/>
      <c r="AV685"/>
      <c r="AW685"/>
      <c r="AX685"/>
      <c r="AY685"/>
      <c r="AZ685" s="96">
        <f t="shared" si="217"/>
        <v>0</v>
      </c>
      <c r="BA685" s="24" t="e">
        <f t="shared" si="218"/>
        <v>#N/A</v>
      </c>
      <c r="BB685" s="24" t="e">
        <f t="shared" si="219"/>
        <v>#N/A</v>
      </c>
      <c r="BC685" s="24" t="e">
        <f t="shared" si="212"/>
        <v>#N/A</v>
      </c>
      <c r="BD685" s="24" t="e">
        <f t="shared" si="213"/>
        <v>#N/A</v>
      </c>
      <c r="BE685"/>
      <c r="BF685" t="e">
        <f t="shared" si="220"/>
        <v>#N/A</v>
      </c>
      <c r="BG685" t="str">
        <f t="shared" si="221"/>
        <v>HDJ</v>
      </c>
      <c r="BH685" s="20" t="e">
        <f t="shared" si="222"/>
        <v>#N/A</v>
      </c>
      <c r="BI685" s="20" t="e">
        <f t="shared" si="223"/>
        <v>#N/A</v>
      </c>
      <c r="BJ685" s="20" t="e">
        <f t="shared" si="224"/>
        <v>#N/A</v>
      </c>
      <c r="BK685" s="20" t="e">
        <f t="shared" si="225"/>
        <v>#N/A</v>
      </c>
      <c r="BL685" s="20" t="e">
        <f t="shared" si="226"/>
        <v>#N/A</v>
      </c>
      <c r="BM685" s="20" t="e">
        <f t="shared" si="214"/>
        <v>#N/A</v>
      </c>
      <c r="BN685" s="20" t="e">
        <f t="shared" si="227"/>
        <v>#N/A</v>
      </c>
    </row>
    <row r="686" spans="1:66">
      <c r="A686" s="92"/>
      <c r="B686" s="90"/>
      <c r="C686" s="90"/>
      <c r="D686" s="93"/>
      <c r="E686" s="93"/>
      <c r="F686" s="93"/>
      <c r="G686" s="93"/>
      <c r="H686" s="93"/>
      <c r="I686" s="93"/>
      <c r="J686" s="93"/>
      <c r="K686" s="93"/>
      <c r="L686" s="92"/>
      <c r="M686" s="93"/>
      <c r="N686" s="91">
        <f t="shared" si="208"/>
        <v>0</v>
      </c>
      <c r="O686" s="91" t="str">
        <f t="shared" si="209"/>
        <v/>
      </c>
      <c r="P686" s="91" t="str">
        <f t="shared" si="210"/>
        <v/>
      </c>
      <c r="Q686" s="91" t="str">
        <f t="shared" si="211"/>
        <v>HDJ</v>
      </c>
      <c r="R686" s="82"/>
      <c r="S686" s="95">
        <f t="shared" si="215"/>
        <v>0</v>
      </c>
      <c r="T686" s="95">
        <f t="shared" si="216"/>
        <v>0</v>
      </c>
      <c r="U686" s="79" t="e">
        <f>VLOOKUP($S686,'Grille de Tarif OQN'!$B$2:$S$3603,U$1,0)</f>
        <v>#N/A</v>
      </c>
      <c r="V686" s="79" t="e">
        <f>VLOOKUP($S686,'Grille de Tarif OQN'!$B$2:$S$3603,V$1,0)</f>
        <v>#N/A</v>
      </c>
      <c r="W686" s="79" t="e">
        <f>VLOOKUP($S686,'Grille de Tarif OQN'!$B$2:$S$3603,W$1,0)</f>
        <v>#N/A</v>
      </c>
      <c r="X686" s="79" t="e">
        <f>VLOOKUP($S686,'Grille de Tarif OQN'!$B$2:$S$3603,X$1,0)</f>
        <v>#N/A</v>
      </c>
      <c r="Y686" s="79" t="e">
        <f>VLOOKUP($S686,'Grille de Tarif OQN'!$B$2:$S$3603,Y$1,0)</f>
        <v>#N/A</v>
      </c>
      <c r="Z686" s="79" t="e">
        <f>VLOOKUP($S686,'Grille de Tarif OQN'!$B$2:$S$3603,Z$1,0)</f>
        <v>#N/A</v>
      </c>
      <c r="AA686" s="79" t="e">
        <f>VLOOKUP($S686,'Grille de Tarif OQN'!$B$2:$S$3603,AA$1,0)</f>
        <v>#N/A</v>
      </c>
      <c r="AB686" s="79" t="e">
        <f>VLOOKUP($S686,'Grille de Tarif OQN'!$B$2:$S$3603,AB$1,0)</f>
        <v>#N/A</v>
      </c>
      <c r="AC686" s="79" t="e">
        <f>VLOOKUP($S686,'Grille de Tarif OQN'!$B$2:$S$3603,AC$1,0)</f>
        <v>#N/A</v>
      </c>
      <c r="AD686" s="79" t="e">
        <f>VLOOKUP($S686,'Grille de Tarif OQN'!$B$2:$S$3603,AD$1,0)</f>
        <v>#N/A</v>
      </c>
      <c r="AE686" s="79" t="e">
        <f>VLOOKUP($S686,'Grille de Tarif OQN'!$B$2:$S$3603,AE$1,0)</f>
        <v>#N/A</v>
      </c>
      <c r="AF686" s="79" t="e">
        <f>VLOOKUP($S686,'Grille de Tarif OQN'!$B$2:$S$3603,AF$1,0)</f>
        <v>#N/A</v>
      </c>
      <c r="AG686" s="79" t="e">
        <f>VLOOKUP($S686,'Grille de Tarif OQN'!$B$2:$S$3603,AG$1,0)</f>
        <v>#N/A</v>
      </c>
      <c r="AH686" s="79" t="e">
        <f>VLOOKUP($S686,'Grille de Tarif OQN'!$B$2:$S$3603,AH$1,0)</f>
        <v>#N/A</v>
      </c>
      <c r="AI686" s="79" t="e">
        <f>VLOOKUP($S686,'Grille de Tarif OQN'!$B$2:$S$3603,AI$1,0)</f>
        <v>#N/A</v>
      </c>
      <c r="AJ686" s="79" t="e">
        <f>VLOOKUP($S686,'Grille de Tarif OQN'!$B$2:$S$3603,AJ$1,0)</f>
        <v>#N/A</v>
      </c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72"/>
      <c r="AV686"/>
      <c r="AW686"/>
      <c r="AX686"/>
      <c r="AY686"/>
      <c r="AZ686" s="96">
        <f t="shared" si="217"/>
        <v>0</v>
      </c>
      <c r="BA686" s="24" t="e">
        <f t="shared" si="218"/>
        <v>#N/A</v>
      </c>
      <c r="BB686" s="24" t="e">
        <f t="shared" si="219"/>
        <v>#N/A</v>
      </c>
      <c r="BC686" s="24" t="e">
        <f t="shared" si="212"/>
        <v>#N/A</v>
      </c>
      <c r="BD686" s="24" t="e">
        <f t="shared" si="213"/>
        <v>#N/A</v>
      </c>
      <c r="BE686"/>
      <c r="BF686" t="e">
        <f t="shared" si="220"/>
        <v>#N/A</v>
      </c>
      <c r="BG686" t="str">
        <f t="shared" si="221"/>
        <v>HDJ</v>
      </c>
      <c r="BH686" s="20" t="e">
        <f t="shared" si="222"/>
        <v>#N/A</v>
      </c>
      <c r="BI686" s="20" t="e">
        <f t="shared" si="223"/>
        <v>#N/A</v>
      </c>
      <c r="BJ686" s="20" t="e">
        <f t="shared" si="224"/>
        <v>#N/A</v>
      </c>
      <c r="BK686" s="20" t="e">
        <f t="shared" si="225"/>
        <v>#N/A</v>
      </c>
      <c r="BL686" s="20" t="e">
        <f t="shared" si="226"/>
        <v>#N/A</v>
      </c>
      <c r="BM686" s="20" t="e">
        <f t="shared" si="214"/>
        <v>#N/A</v>
      </c>
      <c r="BN686" s="20" t="e">
        <f t="shared" si="227"/>
        <v>#N/A</v>
      </c>
    </row>
    <row r="687" spans="1:66">
      <c r="A687" s="92"/>
      <c r="B687" s="90"/>
      <c r="C687" s="90"/>
      <c r="D687" s="93"/>
      <c r="E687" s="93"/>
      <c r="F687" s="93"/>
      <c r="G687" s="93"/>
      <c r="H687" s="93"/>
      <c r="I687" s="93"/>
      <c r="J687" s="93"/>
      <c r="K687" s="93"/>
      <c r="L687" s="92"/>
      <c r="M687" s="93"/>
      <c r="N687" s="91">
        <f t="shared" si="208"/>
        <v>0</v>
      </c>
      <c r="O687" s="91" t="str">
        <f t="shared" si="209"/>
        <v/>
      </c>
      <c r="P687" s="91" t="str">
        <f t="shared" si="210"/>
        <v/>
      </c>
      <c r="Q687" s="91" t="str">
        <f t="shared" si="211"/>
        <v>HDJ</v>
      </c>
      <c r="R687" s="82"/>
      <c r="S687" s="95">
        <f t="shared" si="215"/>
        <v>0</v>
      </c>
      <c r="T687" s="95">
        <f t="shared" si="216"/>
        <v>0</v>
      </c>
      <c r="U687" s="79" t="e">
        <f>VLOOKUP($S687,'Grille de Tarif OQN'!$B$2:$S$3603,U$1,0)</f>
        <v>#N/A</v>
      </c>
      <c r="V687" s="79" t="e">
        <f>VLOOKUP($S687,'Grille de Tarif OQN'!$B$2:$S$3603,V$1,0)</f>
        <v>#N/A</v>
      </c>
      <c r="W687" s="79" t="e">
        <f>VLOOKUP($S687,'Grille de Tarif OQN'!$B$2:$S$3603,W$1,0)</f>
        <v>#N/A</v>
      </c>
      <c r="X687" s="79" t="e">
        <f>VLOOKUP($S687,'Grille de Tarif OQN'!$B$2:$S$3603,X$1,0)</f>
        <v>#N/A</v>
      </c>
      <c r="Y687" s="79" t="e">
        <f>VLOOKUP($S687,'Grille de Tarif OQN'!$B$2:$S$3603,Y$1,0)</f>
        <v>#N/A</v>
      </c>
      <c r="Z687" s="79" t="e">
        <f>VLOOKUP($S687,'Grille de Tarif OQN'!$B$2:$S$3603,Z$1,0)</f>
        <v>#N/A</v>
      </c>
      <c r="AA687" s="79" t="e">
        <f>VLOOKUP($S687,'Grille de Tarif OQN'!$B$2:$S$3603,AA$1,0)</f>
        <v>#N/A</v>
      </c>
      <c r="AB687" s="79" t="e">
        <f>VLOOKUP($S687,'Grille de Tarif OQN'!$B$2:$S$3603,AB$1,0)</f>
        <v>#N/A</v>
      </c>
      <c r="AC687" s="79" t="e">
        <f>VLOOKUP($S687,'Grille de Tarif OQN'!$B$2:$S$3603,AC$1,0)</f>
        <v>#N/A</v>
      </c>
      <c r="AD687" s="79" t="e">
        <f>VLOOKUP($S687,'Grille de Tarif OQN'!$B$2:$S$3603,AD$1,0)</f>
        <v>#N/A</v>
      </c>
      <c r="AE687" s="79" t="e">
        <f>VLOOKUP($S687,'Grille de Tarif OQN'!$B$2:$S$3603,AE$1,0)</f>
        <v>#N/A</v>
      </c>
      <c r="AF687" s="79" t="e">
        <f>VLOOKUP($S687,'Grille de Tarif OQN'!$B$2:$S$3603,AF$1,0)</f>
        <v>#N/A</v>
      </c>
      <c r="AG687" s="79" t="e">
        <f>VLOOKUP($S687,'Grille de Tarif OQN'!$B$2:$S$3603,AG$1,0)</f>
        <v>#N/A</v>
      </c>
      <c r="AH687" s="79" t="e">
        <f>VLOOKUP($S687,'Grille de Tarif OQN'!$B$2:$S$3603,AH$1,0)</f>
        <v>#N/A</v>
      </c>
      <c r="AI687" s="79" t="e">
        <f>VLOOKUP($S687,'Grille de Tarif OQN'!$B$2:$S$3603,AI$1,0)</f>
        <v>#N/A</v>
      </c>
      <c r="AJ687" s="79" t="e">
        <f>VLOOKUP($S687,'Grille de Tarif OQN'!$B$2:$S$3603,AJ$1,0)</f>
        <v>#N/A</v>
      </c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72"/>
      <c r="AV687"/>
      <c r="AW687"/>
      <c r="AX687"/>
      <c r="AY687"/>
      <c r="AZ687" s="96">
        <f t="shared" si="217"/>
        <v>0</v>
      </c>
      <c r="BA687" s="24" t="e">
        <f t="shared" si="218"/>
        <v>#N/A</v>
      </c>
      <c r="BB687" s="24" t="e">
        <f t="shared" si="219"/>
        <v>#N/A</v>
      </c>
      <c r="BC687" s="24" t="e">
        <f t="shared" si="212"/>
        <v>#N/A</v>
      </c>
      <c r="BD687" s="24" t="e">
        <f t="shared" si="213"/>
        <v>#N/A</v>
      </c>
      <c r="BE687"/>
      <c r="BF687" t="e">
        <f t="shared" si="220"/>
        <v>#N/A</v>
      </c>
      <c r="BG687" t="str">
        <f t="shared" si="221"/>
        <v>HDJ</v>
      </c>
      <c r="BH687" s="20" t="e">
        <f t="shared" si="222"/>
        <v>#N/A</v>
      </c>
      <c r="BI687" s="20" t="e">
        <f t="shared" si="223"/>
        <v>#N/A</v>
      </c>
      <c r="BJ687" s="20" t="e">
        <f t="shared" si="224"/>
        <v>#N/A</v>
      </c>
      <c r="BK687" s="20" t="e">
        <f t="shared" si="225"/>
        <v>#N/A</v>
      </c>
      <c r="BL687" s="20" t="e">
        <f t="shared" si="226"/>
        <v>#N/A</v>
      </c>
      <c r="BM687" s="20" t="e">
        <f t="shared" si="214"/>
        <v>#N/A</v>
      </c>
      <c r="BN687" s="20" t="e">
        <f t="shared" si="227"/>
        <v>#N/A</v>
      </c>
    </row>
    <row r="688" spans="1:66">
      <c r="A688" s="92"/>
      <c r="B688" s="90"/>
      <c r="C688" s="90"/>
      <c r="D688" s="93"/>
      <c r="E688" s="93"/>
      <c r="F688" s="93"/>
      <c r="G688" s="93"/>
      <c r="H688" s="93"/>
      <c r="I688" s="93"/>
      <c r="J688" s="93"/>
      <c r="K688" s="93"/>
      <c r="L688" s="92"/>
      <c r="M688" s="93"/>
      <c r="N688" s="91">
        <f t="shared" si="208"/>
        <v>0</v>
      </c>
      <c r="O688" s="91" t="str">
        <f t="shared" si="209"/>
        <v/>
      </c>
      <c r="P688" s="91" t="str">
        <f t="shared" si="210"/>
        <v/>
      </c>
      <c r="Q688" s="91" t="str">
        <f t="shared" si="211"/>
        <v>HDJ</v>
      </c>
      <c r="R688" s="82"/>
      <c r="S688" s="95">
        <f t="shared" si="215"/>
        <v>0</v>
      </c>
      <c r="T688" s="95">
        <f t="shared" si="216"/>
        <v>0</v>
      </c>
      <c r="U688" s="79" t="e">
        <f>VLOOKUP($S688,'Grille de Tarif OQN'!$B$2:$S$3603,U$1,0)</f>
        <v>#N/A</v>
      </c>
      <c r="V688" s="79" t="e">
        <f>VLOOKUP($S688,'Grille de Tarif OQN'!$B$2:$S$3603,V$1,0)</f>
        <v>#N/A</v>
      </c>
      <c r="W688" s="79" t="e">
        <f>VLOOKUP($S688,'Grille de Tarif OQN'!$B$2:$S$3603,W$1,0)</f>
        <v>#N/A</v>
      </c>
      <c r="X688" s="79" t="e">
        <f>VLOOKUP($S688,'Grille de Tarif OQN'!$B$2:$S$3603,X$1,0)</f>
        <v>#N/A</v>
      </c>
      <c r="Y688" s="79" t="e">
        <f>VLOOKUP($S688,'Grille de Tarif OQN'!$B$2:$S$3603,Y$1,0)</f>
        <v>#N/A</v>
      </c>
      <c r="Z688" s="79" t="e">
        <f>VLOOKUP($S688,'Grille de Tarif OQN'!$B$2:$S$3603,Z$1,0)</f>
        <v>#N/A</v>
      </c>
      <c r="AA688" s="79" t="e">
        <f>VLOOKUP($S688,'Grille de Tarif OQN'!$B$2:$S$3603,AA$1,0)</f>
        <v>#N/A</v>
      </c>
      <c r="AB688" s="79" t="e">
        <f>VLOOKUP($S688,'Grille de Tarif OQN'!$B$2:$S$3603,AB$1,0)</f>
        <v>#N/A</v>
      </c>
      <c r="AC688" s="79" t="e">
        <f>VLOOKUP($S688,'Grille de Tarif OQN'!$B$2:$S$3603,AC$1,0)</f>
        <v>#N/A</v>
      </c>
      <c r="AD688" s="79" t="e">
        <f>VLOOKUP($S688,'Grille de Tarif OQN'!$B$2:$S$3603,AD$1,0)</f>
        <v>#N/A</v>
      </c>
      <c r="AE688" s="79" t="e">
        <f>VLOOKUP($S688,'Grille de Tarif OQN'!$B$2:$S$3603,AE$1,0)</f>
        <v>#N/A</v>
      </c>
      <c r="AF688" s="79" t="e">
        <f>VLOOKUP($S688,'Grille de Tarif OQN'!$B$2:$S$3603,AF$1,0)</f>
        <v>#N/A</v>
      </c>
      <c r="AG688" s="79" t="e">
        <f>VLOOKUP($S688,'Grille de Tarif OQN'!$B$2:$S$3603,AG$1,0)</f>
        <v>#N/A</v>
      </c>
      <c r="AH688" s="79" t="e">
        <f>VLOOKUP($S688,'Grille de Tarif OQN'!$B$2:$S$3603,AH$1,0)</f>
        <v>#N/A</v>
      </c>
      <c r="AI688" s="79" t="e">
        <f>VLOOKUP($S688,'Grille de Tarif OQN'!$B$2:$S$3603,AI$1,0)</f>
        <v>#N/A</v>
      </c>
      <c r="AJ688" s="79" t="e">
        <f>VLOOKUP($S688,'Grille de Tarif OQN'!$B$2:$S$3603,AJ$1,0)</f>
        <v>#N/A</v>
      </c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72"/>
      <c r="AV688"/>
      <c r="AW688"/>
      <c r="AX688"/>
      <c r="AY688"/>
      <c r="AZ688" s="96">
        <f t="shared" si="217"/>
        <v>0</v>
      </c>
      <c r="BA688" s="24" t="e">
        <f t="shared" si="218"/>
        <v>#N/A</v>
      </c>
      <c r="BB688" s="24" t="e">
        <f t="shared" si="219"/>
        <v>#N/A</v>
      </c>
      <c r="BC688" s="24" t="e">
        <f t="shared" si="212"/>
        <v>#N/A</v>
      </c>
      <c r="BD688" s="24" t="e">
        <f t="shared" si="213"/>
        <v>#N/A</v>
      </c>
      <c r="BE688"/>
      <c r="BF688" t="e">
        <f t="shared" si="220"/>
        <v>#N/A</v>
      </c>
      <c r="BG688" t="str">
        <f t="shared" si="221"/>
        <v>HDJ</v>
      </c>
      <c r="BH688" s="20" t="e">
        <f t="shared" si="222"/>
        <v>#N/A</v>
      </c>
      <c r="BI688" s="20" t="e">
        <f t="shared" si="223"/>
        <v>#N/A</v>
      </c>
      <c r="BJ688" s="20" t="e">
        <f t="shared" si="224"/>
        <v>#N/A</v>
      </c>
      <c r="BK688" s="20" t="e">
        <f t="shared" si="225"/>
        <v>#N/A</v>
      </c>
      <c r="BL688" s="20" t="e">
        <f t="shared" si="226"/>
        <v>#N/A</v>
      </c>
      <c r="BM688" s="20" t="e">
        <f t="shared" si="214"/>
        <v>#N/A</v>
      </c>
      <c r="BN688" s="20" t="e">
        <f t="shared" si="227"/>
        <v>#N/A</v>
      </c>
    </row>
    <row r="689" spans="1:66">
      <c r="A689" s="92"/>
      <c r="B689" s="90"/>
      <c r="C689" s="90"/>
      <c r="D689" s="93"/>
      <c r="E689" s="93"/>
      <c r="F689" s="93"/>
      <c r="G689" s="93"/>
      <c r="H689" s="93"/>
      <c r="I689" s="93"/>
      <c r="J689" s="93"/>
      <c r="K689" s="93"/>
      <c r="L689" s="92"/>
      <c r="M689" s="93"/>
      <c r="N689" s="91">
        <f t="shared" si="208"/>
        <v>0</v>
      </c>
      <c r="O689" s="91" t="str">
        <f t="shared" si="209"/>
        <v/>
      </c>
      <c r="P689" s="91" t="str">
        <f t="shared" si="210"/>
        <v/>
      </c>
      <c r="Q689" s="91" t="str">
        <f t="shared" si="211"/>
        <v>HDJ</v>
      </c>
      <c r="R689" s="82"/>
      <c r="S689" s="95">
        <f t="shared" si="215"/>
        <v>0</v>
      </c>
      <c r="T689" s="95">
        <f t="shared" si="216"/>
        <v>0</v>
      </c>
      <c r="U689" s="79" t="e">
        <f>VLOOKUP($S689,'Grille de Tarif OQN'!$B$2:$S$3603,U$1,0)</f>
        <v>#N/A</v>
      </c>
      <c r="V689" s="79" t="e">
        <f>VLOOKUP($S689,'Grille de Tarif OQN'!$B$2:$S$3603,V$1,0)</f>
        <v>#N/A</v>
      </c>
      <c r="W689" s="79" t="e">
        <f>VLOOKUP($S689,'Grille de Tarif OQN'!$B$2:$S$3603,W$1,0)</f>
        <v>#N/A</v>
      </c>
      <c r="X689" s="79" t="e">
        <f>VLOOKUP($S689,'Grille de Tarif OQN'!$B$2:$S$3603,X$1,0)</f>
        <v>#N/A</v>
      </c>
      <c r="Y689" s="79" t="e">
        <f>VLOOKUP($S689,'Grille de Tarif OQN'!$B$2:$S$3603,Y$1,0)</f>
        <v>#N/A</v>
      </c>
      <c r="Z689" s="79" t="e">
        <f>VLOOKUP($S689,'Grille de Tarif OQN'!$B$2:$S$3603,Z$1,0)</f>
        <v>#N/A</v>
      </c>
      <c r="AA689" s="79" t="e">
        <f>VLOOKUP($S689,'Grille de Tarif OQN'!$B$2:$S$3603,AA$1,0)</f>
        <v>#N/A</v>
      </c>
      <c r="AB689" s="79" t="e">
        <f>VLOOKUP($S689,'Grille de Tarif OQN'!$B$2:$S$3603,AB$1,0)</f>
        <v>#N/A</v>
      </c>
      <c r="AC689" s="79" t="e">
        <f>VLOOKUP($S689,'Grille de Tarif OQN'!$B$2:$S$3603,AC$1,0)</f>
        <v>#N/A</v>
      </c>
      <c r="AD689" s="79" t="e">
        <f>VLOOKUP($S689,'Grille de Tarif OQN'!$B$2:$S$3603,AD$1,0)</f>
        <v>#N/A</v>
      </c>
      <c r="AE689" s="79" t="e">
        <f>VLOOKUP($S689,'Grille de Tarif OQN'!$B$2:$S$3603,AE$1,0)</f>
        <v>#N/A</v>
      </c>
      <c r="AF689" s="79" t="e">
        <f>VLOOKUP($S689,'Grille de Tarif OQN'!$B$2:$S$3603,AF$1,0)</f>
        <v>#N/A</v>
      </c>
      <c r="AG689" s="79" t="e">
        <f>VLOOKUP($S689,'Grille de Tarif OQN'!$B$2:$S$3603,AG$1,0)</f>
        <v>#N/A</v>
      </c>
      <c r="AH689" s="79" t="e">
        <f>VLOOKUP($S689,'Grille de Tarif OQN'!$B$2:$S$3603,AH$1,0)</f>
        <v>#N/A</v>
      </c>
      <c r="AI689" s="79" t="e">
        <f>VLOOKUP($S689,'Grille de Tarif OQN'!$B$2:$S$3603,AI$1,0)</f>
        <v>#N/A</v>
      </c>
      <c r="AJ689" s="79" t="e">
        <f>VLOOKUP($S689,'Grille de Tarif OQN'!$B$2:$S$3603,AJ$1,0)</f>
        <v>#N/A</v>
      </c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72"/>
      <c r="AV689"/>
      <c r="AW689"/>
      <c r="AX689"/>
      <c r="AY689"/>
      <c r="AZ689" s="96">
        <f t="shared" si="217"/>
        <v>0</v>
      </c>
      <c r="BA689" s="24" t="e">
        <f t="shared" si="218"/>
        <v>#N/A</v>
      </c>
      <c r="BB689" s="24" t="e">
        <f t="shared" si="219"/>
        <v>#N/A</v>
      </c>
      <c r="BC689" s="24" t="e">
        <f t="shared" si="212"/>
        <v>#N/A</v>
      </c>
      <c r="BD689" s="24" t="e">
        <f t="shared" si="213"/>
        <v>#N/A</v>
      </c>
      <c r="BE689"/>
      <c r="BF689" t="e">
        <f t="shared" si="220"/>
        <v>#N/A</v>
      </c>
      <c r="BG689" t="str">
        <f t="shared" si="221"/>
        <v>HDJ</v>
      </c>
      <c r="BH689" s="20" t="e">
        <f t="shared" si="222"/>
        <v>#N/A</v>
      </c>
      <c r="BI689" s="20" t="e">
        <f t="shared" si="223"/>
        <v>#N/A</v>
      </c>
      <c r="BJ689" s="20" t="e">
        <f t="shared" si="224"/>
        <v>#N/A</v>
      </c>
      <c r="BK689" s="20" t="e">
        <f t="shared" si="225"/>
        <v>#N/A</v>
      </c>
      <c r="BL689" s="20" t="e">
        <f t="shared" si="226"/>
        <v>#N/A</v>
      </c>
      <c r="BM689" s="20" t="e">
        <f t="shared" si="214"/>
        <v>#N/A</v>
      </c>
      <c r="BN689" s="20" t="e">
        <f t="shared" si="227"/>
        <v>#N/A</v>
      </c>
    </row>
    <row r="690" spans="1:66">
      <c r="A690" s="92"/>
      <c r="B690" s="90"/>
      <c r="C690" s="90"/>
      <c r="D690" s="93"/>
      <c r="E690" s="93"/>
      <c r="F690" s="93"/>
      <c r="G690" s="93"/>
      <c r="H690" s="93"/>
      <c r="I690" s="93"/>
      <c r="J690" s="93"/>
      <c r="K690" s="93"/>
      <c r="L690" s="92"/>
      <c r="M690" s="93"/>
      <c r="N690" s="91">
        <f t="shared" si="208"/>
        <v>0</v>
      </c>
      <c r="O690" s="91" t="str">
        <f t="shared" si="209"/>
        <v/>
      </c>
      <c r="P690" s="91" t="str">
        <f t="shared" si="210"/>
        <v/>
      </c>
      <c r="Q690" s="91" t="str">
        <f t="shared" si="211"/>
        <v>HDJ</v>
      </c>
      <c r="R690" s="82"/>
      <c r="S690" s="95">
        <f t="shared" si="215"/>
        <v>0</v>
      </c>
      <c r="T690" s="95">
        <f t="shared" si="216"/>
        <v>0</v>
      </c>
      <c r="U690" s="79" t="e">
        <f>VLOOKUP($S690,'Grille de Tarif OQN'!$B$2:$S$3603,U$1,0)</f>
        <v>#N/A</v>
      </c>
      <c r="V690" s="79" t="e">
        <f>VLOOKUP($S690,'Grille de Tarif OQN'!$B$2:$S$3603,V$1,0)</f>
        <v>#N/A</v>
      </c>
      <c r="W690" s="79" t="e">
        <f>VLOOKUP($S690,'Grille de Tarif OQN'!$B$2:$S$3603,W$1,0)</f>
        <v>#N/A</v>
      </c>
      <c r="X690" s="79" t="e">
        <f>VLOOKUP($S690,'Grille de Tarif OQN'!$B$2:$S$3603,X$1,0)</f>
        <v>#N/A</v>
      </c>
      <c r="Y690" s="79" t="e">
        <f>VLOOKUP($S690,'Grille de Tarif OQN'!$B$2:$S$3603,Y$1,0)</f>
        <v>#N/A</v>
      </c>
      <c r="Z690" s="79" t="e">
        <f>VLOOKUP($S690,'Grille de Tarif OQN'!$B$2:$S$3603,Z$1,0)</f>
        <v>#N/A</v>
      </c>
      <c r="AA690" s="79" t="e">
        <f>VLOOKUP($S690,'Grille de Tarif OQN'!$B$2:$S$3603,AA$1,0)</f>
        <v>#N/A</v>
      </c>
      <c r="AB690" s="79" t="e">
        <f>VLOOKUP($S690,'Grille de Tarif OQN'!$B$2:$S$3603,AB$1,0)</f>
        <v>#N/A</v>
      </c>
      <c r="AC690" s="79" t="e">
        <f>VLOOKUP($S690,'Grille de Tarif OQN'!$B$2:$S$3603,AC$1,0)</f>
        <v>#N/A</v>
      </c>
      <c r="AD690" s="79" t="e">
        <f>VLOOKUP($S690,'Grille de Tarif OQN'!$B$2:$S$3603,AD$1,0)</f>
        <v>#N/A</v>
      </c>
      <c r="AE690" s="79" t="e">
        <f>VLOOKUP($S690,'Grille de Tarif OQN'!$B$2:$S$3603,AE$1,0)</f>
        <v>#N/A</v>
      </c>
      <c r="AF690" s="79" t="e">
        <f>VLOOKUP($S690,'Grille de Tarif OQN'!$B$2:$S$3603,AF$1,0)</f>
        <v>#N/A</v>
      </c>
      <c r="AG690" s="79" t="e">
        <f>VLOOKUP($S690,'Grille de Tarif OQN'!$B$2:$S$3603,AG$1,0)</f>
        <v>#N/A</v>
      </c>
      <c r="AH690" s="79" t="e">
        <f>VLOOKUP($S690,'Grille de Tarif OQN'!$B$2:$S$3603,AH$1,0)</f>
        <v>#N/A</v>
      </c>
      <c r="AI690" s="79" t="e">
        <f>VLOOKUP($S690,'Grille de Tarif OQN'!$B$2:$S$3603,AI$1,0)</f>
        <v>#N/A</v>
      </c>
      <c r="AJ690" s="79" t="e">
        <f>VLOOKUP($S690,'Grille de Tarif OQN'!$B$2:$S$3603,AJ$1,0)</f>
        <v>#N/A</v>
      </c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72"/>
      <c r="AV690"/>
      <c r="AW690"/>
      <c r="AX690"/>
      <c r="AY690"/>
      <c r="AZ690" s="96">
        <f t="shared" si="217"/>
        <v>0</v>
      </c>
      <c r="BA690" s="24" t="e">
        <f t="shared" si="218"/>
        <v>#N/A</v>
      </c>
      <c r="BB690" s="24" t="e">
        <f t="shared" si="219"/>
        <v>#N/A</v>
      </c>
      <c r="BC690" s="24" t="e">
        <f t="shared" si="212"/>
        <v>#N/A</v>
      </c>
      <c r="BD690" s="24" t="e">
        <f t="shared" si="213"/>
        <v>#N/A</v>
      </c>
      <c r="BE690"/>
      <c r="BF690" t="e">
        <f t="shared" si="220"/>
        <v>#N/A</v>
      </c>
      <c r="BG690" t="str">
        <f t="shared" si="221"/>
        <v>HDJ</v>
      </c>
      <c r="BH690" s="20" t="e">
        <f t="shared" si="222"/>
        <v>#N/A</v>
      </c>
      <c r="BI690" s="20" t="e">
        <f t="shared" si="223"/>
        <v>#N/A</v>
      </c>
      <c r="BJ690" s="20" t="e">
        <f t="shared" si="224"/>
        <v>#N/A</v>
      </c>
      <c r="BK690" s="20" t="e">
        <f t="shared" si="225"/>
        <v>#N/A</v>
      </c>
      <c r="BL690" s="20" t="e">
        <f t="shared" si="226"/>
        <v>#N/A</v>
      </c>
      <c r="BM690" s="20" t="e">
        <f t="shared" si="214"/>
        <v>#N/A</v>
      </c>
      <c r="BN690" s="20" t="e">
        <f t="shared" si="227"/>
        <v>#N/A</v>
      </c>
    </row>
    <row r="691" spans="1:66">
      <c r="A691" s="92"/>
      <c r="B691" s="90"/>
      <c r="C691" s="90"/>
      <c r="D691" s="93"/>
      <c r="E691" s="93"/>
      <c r="F691" s="93"/>
      <c r="G691" s="93"/>
      <c r="H691" s="93"/>
      <c r="I691" s="93"/>
      <c r="J691" s="93"/>
      <c r="K691" s="93"/>
      <c r="L691" s="92"/>
      <c r="M691" s="93"/>
      <c r="N691" s="91">
        <f t="shared" si="208"/>
        <v>0</v>
      </c>
      <c r="O691" s="91" t="str">
        <f t="shared" si="209"/>
        <v/>
      </c>
      <c r="P691" s="91" t="str">
        <f t="shared" si="210"/>
        <v/>
      </c>
      <c r="Q691" s="91" t="str">
        <f t="shared" si="211"/>
        <v>HDJ</v>
      </c>
      <c r="R691" s="82"/>
      <c r="S691" s="95">
        <f t="shared" si="215"/>
        <v>0</v>
      </c>
      <c r="T691" s="95">
        <f t="shared" si="216"/>
        <v>0</v>
      </c>
      <c r="U691" s="79" t="e">
        <f>VLOOKUP($S691,'Grille de Tarif OQN'!$B$2:$S$3603,U$1,0)</f>
        <v>#N/A</v>
      </c>
      <c r="V691" s="79" t="e">
        <f>VLOOKUP($S691,'Grille de Tarif OQN'!$B$2:$S$3603,V$1,0)</f>
        <v>#N/A</v>
      </c>
      <c r="W691" s="79" t="e">
        <f>VLOOKUP($S691,'Grille de Tarif OQN'!$B$2:$S$3603,W$1,0)</f>
        <v>#N/A</v>
      </c>
      <c r="X691" s="79" t="e">
        <f>VLOOKUP($S691,'Grille de Tarif OQN'!$B$2:$S$3603,X$1,0)</f>
        <v>#N/A</v>
      </c>
      <c r="Y691" s="79" t="e">
        <f>VLOOKUP($S691,'Grille de Tarif OQN'!$B$2:$S$3603,Y$1,0)</f>
        <v>#N/A</v>
      </c>
      <c r="Z691" s="79" t="e">
        <f>VLOOKUP($S691,'Grille de Tarif OQN'!$B$2:$S$3603,Z$1,0)</f>
        <v>#N/A</v>
      </c>
      <c r="AA691" s="79" t="e">
        <f>VLOOKUP($S691,'Grille de Tarif OQN'!$B$2:$S$3603,AA$1,0)</f>
        <v>#N/A</v>
      </c>
      <c r="AB691" s="79" t="e">
        <f>VLOOKUP($S691,'Grille de Tarif OQN'!$B$2:$S$3603,AB$1,0)</f>
        <v>#N/A</v>
      </c>
      <c r="AC691" s="79" t="e">
        <f>VLOOKUP($S691,'Grille de Tarif OQN'!$B$2:$S$3603,AC$1,0)</f>
        <v>#N/A</v>
      </c>
      <c r="AD691" s="79" t="e">
        <f>VLOOKUP($S691,'Grille de Tarif OQN'!$B$2:$S$3603,AD$1,0)</f>
        <v>#N/A</v>
      </c>
      <c r="AE691" s="79" t="e">
        <f>VLOOKUP($S691,'Grille de Tarif OQN'!$B$2:$S$3603,AE$1,0)</f>
        <v>#N/A</v>
      </c>
      <c r="AF691" s="79" t="e">
        <f>VLOOKUP($S691,'Grille de Tarif OQN'!$B$2:$S$3603,AF$1,0)</f>
        <v>#N/A</v>
      </c>
      <c r="AG691" s="79" t="e">
        <f>VLOOKUP($S691,'Grille de Tarif OQN'!$B$2:$S$3603,AG$1,0)</f>
        <v>#N/A</v>
      </c>
      <c r="AH691" s="79" t="e">
        <f>VLOOKUP($S691,'Grille de Tarif OQN'!$B$2:$S$3603,AH$1,0)</f>
        <v>#N/A</v>
      </c>
      <c r="AI691" s="79" t="e">
        <f>VLOOKUP($S691,'Grille de Tarif OQN'!$B$2:$S$3603,AI$1,0)</f>
        <v>#N/A</v>
      </c>
      <c r="AJ691" s="79" t="e">
        <f>VLOOKUP($S691,'Grille de Tarif OQN'!$B$2:$S$3603,AJ$1,0)</f>
        <v>#N/A</v>
      </c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72"/>
      <c r="AV691"/>
      <c r="AW691"/>
      <c r="AX691"/>
      <c r="AY691"/>
      <c r="AZ691" s="96">
        <f t="shared" si="217"/>
        <v>0</v>
      </c>
      <c r="BA691" s="24" t="e">
        <f t="shared" si="218"/>
        <v>#N/A</v>
      </c>
      <c r="BB691" s="24" t="e">
        <f t="shared" si="219"/>
        <v>#N/A</v>
      </c>
      <c r="BC691" s="24" t="e">
        <f t="shared" si="212"/>
        <v>#N/A</v>
      </c>
      <c r="BD691" s="24" t="e">
        <f t="shared" si="213"/>
        <v>#N/A</v>
      </c>
      <c r="BE691"/>
      <c r="BF691" t="e">
        <f t="shared" si="220"/>
        <v>#N/A</v>
      </c>
      <c r="BG691" t="str">
        <f t="shared" si="221"/>
        <v>HDJ</v>
      </c>
      <c r="BH691" s="20" t="e">
        <f t="shared" si="222"/>
        <v>#N/A</v>
      </c>
      <c r="BI691" s="20" t="e">
        <f t="shared" si="223"/>
        <v>#N/A</v>
      </c>
      <c r="BJ691" s="20" t="e">
        <f t="shared" si="224"/>
        <v>#N/A</v>
      </c>
      <c r="BK691" s="20" t="e">
        <f t="shared" si="225"/>
        <v>#N/A</v>
      </c>
      <c r="BL691" s="20" t="e">
        <f t="shared" si="226"/>
        <v>#N/A</v>
      </c>
      <c r="BM691" s="20" t="e">
        <f t="shared" si="214"/>
        <v>#N/A</v>
      </c>
      <c r="BN691" s="20" t="e">
        <f t="shared" si="227"/>
        <v>#N/A</v>
      </c>
    </row>
    <row r="692" spans="1:66">
      <c r="A692" s="92"/>
      <c r="B692" s="90"/>
      <c r="C692" s="90"/>
      <c r="D692" s="93"/>
      <c r="E692" s="93"/>
      <c r="F692" s="93"/>
      <c r="G692" s="93"/>
      <c r="H692" s="93"/>
      <c r="I692" s="93"/>
      <c r="J692" s="93"/>
      <c r="K692" s="93"/>
      <c r="L692" s="92"/>
      <c r="M692" s="93"/>
      <c r="N692" s="91">
        <f t="shared" si="208"/>
        <v>0</v>
      </c>
      <c r="O692" s="91" t="str">
        <f t="shared" si="209"/>
        <v/>
      </c>
      <c r="P692" s="91" t="str">
        <f t="shared" si="210"/>
        <v/>
      </c>
      <c r="Q692" s="91" t="str">
        <f t="shared" si="211"/>
        <v>HDJ</v>
      </c>
      <c r="R692" s="82"/>
      <c r="S692" s="95">
        <f t="shared" si="215"/>
        <v>0</v>
      </c>
      <c r="T692" s="95">
        <f t="shared" si="216"/>
        <v>0</v>
      </c>
      <c r="U692" s="79" t="e">
        <f>VLOOKUP($S692,'Grille de Tarif OQN'!$B$2:$S$3603,U$1,0)</f>
        <v>#N/A</v>
      </c>
      <c r="V692" s="79" t="e">
        <f>VLOOKUP($S692,'Grille de Tarif OQN'!$B$2:$S$3603,V$1,0)</f>
        <v>#N/A</v>
      </c>
      <c r="W692" s="79" t="e">
        <f>VLOOKUP($S692,'Grille de Tarif OQN'!$B$2:$S$3603,W$1,0)</f>
        <v>#N/A</v>
      </c>
      <c r="X692" s="79" t="e">
        <f>VLOOKUP($S692,'Grille de Tarif OQN'!$B$2:$S$3603,X$1,0)</f>
        <v>#N/A</v>
      </c>
      <c r="Y692" s="79" t="e">
        <f>VLOOKUP($S692,'Grille de Tarif OQN'!$B$2:$S$3603,Y$1,0)</f>
        <v>#N/A</v>
      </c>
      <c r="Z692" s="79" t="e">
        <f>VLOOKUP($S692,'Grille de Tarif OQN'!$B$2:$S$3603,Z$1,0)</f>
        <v>#N/A</v>
      </c>
      <c r="AA692" s="79" t="e">
        <f>VLOOKUP($S692,'Grille de Tarif OQN'!$B$2:$S$3603,AA$1,0)</f>
        <v>#N/A</v>
      </c>
      <c r="AB692" s="79" t="e">
        <f>VLOOKUP($S692,'Grille de Tarif OQN'!$B$2:$S$3603,AB$1,0)</f>
        <v>#N/A</v>
      </c>
      <c r="AC692" s="79" t="e">
        <f>VLOOKUP($S692,'Grille de Tarif OQN'!$B$2:$S$3603,AC$1,0)</f>
        <v>#N/A</v>
      </c>
      <c r="AD692" s="79" t="e">
        <f>VLOOKUP($S692,'Grille de Tarif OQN'!$B$2:$S$3603,AD$1,0)</f>
        <v>#N/A</v>
      </c>
      <c r="AE692" s="79" t="e">
        <f>VLOOKUP($S692,'Grille de Tarif OQN'!$B$2:$S$3603,AE$1,0)</f>
        <v>#N/A</v>
      </c>
      <c r="AF692" s="79" t="e">
        <f>VLOOKUP($S692,'Grille de Tarif OQN'!$B$2:$S$3603,AF$1,0)</f>
        <v>#N/A</v>
      </c>
      <c r="AG692" s="79" t="e">
        <f>VLOOKUP($S692,'Grille de Tarif OQN'!$B$2:$S$3603,AG$1,0)</f>
        <v>#N/A</v>
      </c>
      <c r="AH692" s="79" t="e">
        <f>VLOOKUP($S692,'Grille de Tarif OQN'!$B$2:$S$3603,AH$1,0)</f>
        <v>#N/A</v>
      </c>
      <c r="AI692" s="79" t="e">
        <f>VLOOKUP($S692,'Grille de Tarif OQN'!$B$2:$S$3603,AI$1,0)</f>
        <v>#N/A</v>
      </c>
      <c r="AJ692" s="79" t="e">
        <f>VLOOKUP($S692,'Grille de Tarif OQN'!$B$2:$S$3603,AJ$1,0)</f>
        <v>#N/A</v>
      </c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72"/>
      <c r="AV692"/>
      <c r="AW692"/>
      <c r="AX692"/>
      <c r="AY692"/>
      <c r="AZ692" s="96">
        <f t="shared" si="217"/>
        <v>0</v>
      </c>
      <c r="BA692" s="24" t="e">
        <f t="shared" si="218"/>
        <v>#N/A</v>
      </c>
      <c r="BB692" s="24" t="e">
        <f t="shared" si="219"/>
        <v>#N/A</v>
      </c>
      <c r="BC692" s="24" t="e">
        <f t="shared" si="212"/>
        <v>#N/A</v>
      </c>
      <c r="BD692" s="24" t="e">
        <f t="shared" si="213"/>
        <v>#N/A</v>
      </c>
      <c r="BE692"/>
      <c r="BF692" t="e">
        <f t="shared" si="220"/>
        <v>#N/A</v>
      </c>
      <c r="BG692" t="str">
        <f t="shared" si="221"/>
        <v>HDJ</v>
      </c>
      <c r="BH692" s="20" t="e">
        <f t="shared" si="222"/>
        <v>#N/A</v>
      </c>
      <c r="BI692" s="20" t="e">
        <f t="shared" si="223"/>
        <v>#N/A</v>
      </c>
      <c r="BJ692" s="20" t="e">
        <f t="shared" si="224"/>
        <v>#N/A</v>
      </c>
      <c r="BK692" s="20" t="e">
        <f t="shared" si="225"/>
        <v>#N/A</v>
      </c>
      <c r="BL692" s="20" t="e">
        <f t="shared" si="226"/>
        <v>#N/A</v>
      </c>
      <c r="BM692" s="20" t="e">
        <f t="shared" si="214"/>
        <v>#N/A</v>
      </c>
      <c r="BN692" s="20" t="e">
        <f t="shared" si="227"/>
        <v>#N/A</v>
      </c>
    </row>
    <row r="693" spans="1:66">
      <c r="A693" s="92"/>
      <c r="B693" s="90"/>
      <c r="C693" s="90"/>
      <c r="D693" s="93"/>
      <c r="E693" s="93"/>
      <c r="F693" s="93"/>
      <c r="G693" s="93"/>
      <c r="H693" s="93"/>
      <c r="I693" s="93"/>
      <c r="J693" s="93"/>
      <c r="K693" s="93"/>
      <c r="L693" s="92"/>
      <c r="M693" s="93"/>
      <c r="N693" s="91">
        <f t="shared" si="208"/>
        <v>0</v>
      </c>
      <c r="O693" s="91" t="str">
        <f t="shared" si="209"/>
        <v/>
      </c>
      <c r="P693" s="91" t="str">
        <f t="shared" si="210"/>
        <v/>
      </c>
      <c r="Q693" s="91" t="str">
        <f t="shared" si="211"/>
        <v>HDJ</v>
      </c>
      <c r="R693" s="82"/>
      <c r="S693" s="95">
        <f t="shared" si="215"/>
        <v>0</v>
      </c>
      <c r="T693" s="95">
        <f t="shared" si="216"/>
        <v>0</v>
      </c>
      <c r="U693" s="79" t="e">
        <f>VLOOKUP($S693,'Grille de Tarif OQN'!$B$2:$S$3603,U$1,0)</f>
        <v>#N/A</v>
      </c>
      <c r="V693" s="79" t="e">
        <f>VLOOKUP($S693,'Grille de Tarif OQN'!$B$2:$S$3603,V$1,0)</f>
        <v>#N/A</v>
      </c>
      <c r="W693" s="79" t="e">
        <f>VLOOKUP($S693,'Grille de Tarif OQN'!$B$2:$S$3603,W$1,0)</f>
        <v>#N/A</v>
      </c>
      <c r="X693" s="79" t="e">
        <f>VLOOKUP($S693,'Grille de Tarif OQN'!$B$2:$S$3603,X$1,0)</f>
        <v>#N/A</v>
      </c>
      <c r="Y693" s="79" t="e">
        <f>VLOOKUP($S693,'Grille de Tarif OQN'!$B$2:$S$3603,Y$1,0)</f>
        <v>#N/A</v>
      </c>
      <c r="Z693" s="79" t="e">
        <f>VLOOKUP($S693,'Grille de Tarif OQN'!$B$2:$S$3603,Z$1,0)</f>
        <v>#N/A</v>
      </c>
      <c r="AA693" s="79" t="e">
        <f>VLOOKUP($S693,'Grille de Tarif OQN'!$B$2:$S$3603,AA$1,0)</f>
        <v>#N/A</v>
      </c>
      <c r="AB693" s="79" t="e">
        <f>VLOOKUP($S693,'Grille de Tarif OQN'!$B$2:$S$3603,AB$1,0)</f>
        <v>#N/A</v>
      </c>
      <c r="AC693" s="79" t="e">
        <f>VLOOKUP($S693,'Grille de Tarif OQN'!$B$2:$S$3603,AC$1,0)</f>
        <v>#N/A</v>
      </c>
      <c r="AD693" s="79" t="e">
        <f>VLOOKUP($S693,'Grille de Tarif OQN'!$B$2:$S$3603,AD$1,0)</f>
        <v>#N/A</v>
      </c>
      <c r="AE693" s="79" t="e">
        <f>VLOOKUP($S693,'Grille de Tarif OQN'!$B$2:$S$3603,AE$1,0)</f>
        <v>#N/A</v>
      </c>
      <c r="AF693" s="79" t="e">
        <f>VLOOKUP($S693,'Grille de Tarif OQN'!$B$2:$S$3603,AF$1,0)</f>
        <v>#N/A</v>
      </c>
      <c r="AG693" s="79" t="e">
        <f>VLOOKUP($S693,'Grille de Tarif OQN'!$B$2:$S$3603,AG$1,0)</f>
        <v>#N/A</v>
      </c>
      <c r="AH693" s="79" t="e">
        <f>VLOOKUP($S693,'Grille de Tarif OQN'!$B$2:$S$3603,AH$1,0)</f>
        <v>#N/A</v>
      </c>
      <c r="AI693" s="79" t="e">
        <f>VLOOKUP($S693,'Grille de Tarif OQN'!$B$2:$S$3603,AI$1,0)</f>
        <v>#N/A</v>
      </c>
      <c r="AJ693" s="79" t="e">
        <f>VLOOKUP($S693,'Grille de Tarif OQN'!$B$2:$S$3603,AJ$1,0)</f>
        <v>#N/A</v>
      </c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72"/>
      <c r="AV693"/>
      <c r="AW693"/>
      <c r="AX693"/>
      <c r="AY693"/>
      <c r="AZ693" s="96">
        <f t="shared" si="217"/>
        <v>0</v>
      </c>
      <c r="BA693" s="24" t="e">
        <f t="shared" si="218"/>
        <v>#N/A</v>
      </c>
      <c r="BB693" s="24" t="e">
        <f t="shared" si="219"/>
        <v>#N/A</v>
      </c>
      <c r="BC693" s="24" t="e">
        <f t="shared" si="212"/>
        <v>#N/A</v>
      </c>
      <c r="BD693" s="24" t="e">
        <f t="shared" si="213"/>
        <v>#N/A</v>
      </c>
      <c r="BE693"/>
      <c r="BF693" t="e">
        <f t="shared" si="220"/>
        <v>#N/A</v>
      </c>
      <c r="BG693" t="str">
        <f t="shared" si="221"/>
        <v>HDJ</v>
      </c>
      <c r="BH693" s="20" t="e">
        <f t="shared" si="222"/>
        <v>#N/A</v>
      </c>
      <c r="BI693" s="20" t="e">
        <f t="shared" si="223"/>
        <v>#N/A</v>
      </c>
      <c r="BJ693" s="20" t="e">
        <f t="shared" si="224"/>
        <v>#N/A</v>
      </c>
      <c r="BK693" s="20" t="e">
        <f t="shared" si="225"/>
        <v>#N/A</v>
      </c>
      <c r="BL693" s="20" t="e">
        <f t="shared" si="226"/>
        <v>#N/A</v>
      </c>
      <c r="BM693" s="20" t="e">
        <f t="shared" si="214"/>
        <v>#N/A</v>
      </c>
      <c r="BN693" s="20" t="e">
        <f t="shared" si="227"/>
        <v>#N/A</v>
      </c>
    </row>
    <row r="694" spans="1:66">
      <c r="A694" s="92"/>
      <c r="B694" s="90"/>
      <c r="C694" s="90"/>
      <c r="D694" s="93"/>
      <c r="E694" s="93"/>
      <c r="F694" s="93"/>
      <c r="G694" s="93"/>
      <c r="H694" s="93"/>
      <c r="I694" s="93"/>
      <c r="J694" s="93"/>
      <c r="K694" s="93"/>
      <c r="L694" s="92"/>
      <c r="M694" s="93"/>
      <c r="N694" s="91">
        <f t="shared" si="208"/>
        <v>0</v>
      </c>
      <c r="O694" s="91" t="str">
        <f t="shared" si="209"/>
        <v/>
      </c>
      <c r="P694" s="91" t="str">
        <f t="shared" si="210"/>
        <v/>
      </c>
      <c r="Q694" s="91" t="str">
        <f t="shared" si="211"/>
        <v>HDJ</v>
      </c>
      <c r="R694" s="82"/>
      <c r="S694" s="95">
        <f t="shared" si="215"/>
        <v>0</v>
      </c>
      <c r="T694" s="95">
        <f t="shared" si="216"/>
        <v>0</v>
      </c>
      <c r="U694" s="79" t="e">
        <f>VLOOKUP($S694,'Grille de Tarif OQN'!$B$2:$S$3603,U$1,0)</f>
        <v>#N/A</v>
      </c>
      <c r="V694" s="79" t="e">
        <f>VLOOKUP($S694,'Grille de Tarif OQN'!$B$2:$S$3603,V$1,0)</f>
        <v>#N/A</v>
      </c>
      <c r="W694" s="79" t="e">
        <f>VLOOKUP($S694,'Grille de Tarif OQN'!$B$2:$S$3603,W$1,0)</f>
        <v>#N/A</v>
      </c>
      <c r="X694" s="79" t="e">
        <f>VLOOKUP($S694,'Grille de Tarif OQN'!$B$2:$S$3603,X$1,0)</f>
        <v>#N/A</v>
      </c>
      <c r="Y694" s="79" t="e">
        <f>VLOOKUP($S694,'Grille de Tarif OQN'!$B$2:$S$3603,Y$1,0)</f>
        <v>#N/A</v>
      </c>
      <c r="Z694" s="79" t="e">
        <f>VLOOKUP($S694,'Grille de Tarif OQN'!$B$2:$S$3603,Z$1,0)</f>
        <v>#N/A</v>
      </c>
      <c r="AA694" s="79" t="e">
        <f>VLOOKUP($S694,'Grille de Tarif OQN'!$B$2:$S$3603,AA$1,0)</f>
        <v>#N/A</v>
      </c>
      <c r="AB694" s="79" t="e">
        <f>VLOOKUP($S694,'Grille de Tarif OQN'!$B$2:$S$3603,AB$1,0)</f>
        <v>#N/A</v>
      </c>
      <c r="AC694" s="79" t="e">
        <f>VLOOKUP($S694,'Grille de Tarif OQN'!$B$2:$S$3603,AC$1,0)</f>
        <v>#N/A</v>
      </c>
      <c r="AD694" s="79" t="e">
        <f>VLOOKUP($S694,'Grille de Tarif OQN'!$B$2:$S$3603,AD$1,0)</f>
        <v>#N/A</v>
      </c>
      <c r="AE694" s="79" t="e">
        <f>VLOOKUP($S694,'Grille de Tarif OQN'!$B$2:$S$3603,AE$1,0)</f>
        <v>#N/A</v>
      </c>
      <c r="AF694" s="79" t="e">
        <f>VLOOKUP($S694,'Grille de Tarif OQN'!$B$2:$S$3603,AF$1,0)</f>
        <v>#N/A</v>
      </c>
      <c r="AG694" s="79" t="e">
        <f>VLOOKUP($S694,'Grille de Tarif OQN'!$B$2:$S$3603,AG$1,0)</f>
        <v>#N/A</v>
      </c>
      <c r="AH694" s="79" t="e">
        <f>VLOOKUP($S694,'Grille de Tarif OQN'!$B$2:$S$3603,AH$1,0)</f>
        <v>#N/A</v>
      </c>
      <c r="AI694" s="79" t="e">
        <f>VLOOKUP($S694,'Grille de Tarif OQN'!$B$2:$S$3603,AI$1,0)</f>
        <v>#N/A</v>
      </c>
      <c r="AJ694" s="79" t="e">
        <f>VLOOKUP($S694,'Grille de Tarif OQN'!$B$2:$S$3603,AJ$1,0)</f>
        <v>#N/A</v>
      </c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72"/>
      <c r="AV694"/>
      <c r="AW694"/>
      <c r="AX694"/>
      <c r="AY694"/>
      <c r="AZ694" s="96">
        <f t="shared" si="217"/>
        <v>0</v>
      </c>
      <c r="BA694" s="24" t="e">
        <f t="shared" si="218"/>
        <v>#N/A</v>
      </c>
      <c r="BB694" s="24" t="e">
        <f t="shared" si="219"/>
        <v>#N/A</v>
      </c>
      <c r="BC694" s="24" t="e">
        <f t="shared" si="212"/>
        <v>#N/A</v>
      </c>
      <c r="BD694" s="24" t="e">
        <f t="shared" si="213"/>
        <v>#N/A</v>
      </c>
      <c r="BE694"/>
      <c r="BF694" t="e">
        <f t="shared" si="220"/>
        <v>#N/A</v>
      </c>
      <c r="BG694" t="str">
        <f t="shared" si="221"/>
        <v>HDJ</v>
      </c>
      <c r="BH694" s="20" t="e">
        <f t="shared" si="222"/>
        <v>#N/A</v>
      </c>
      <c r="BI694" s="20" t="e">
        <f t="shared" si="223"/>
        <v>#N/A</v>
      </c>
      <c r="BJ694" s="20" t="e">
        <f t="shared" si="224"/>
        <v>#N/A</v>
      </c>
      <c r="BK694" s="20" t="e">
        <f t="shared" si="225"/>
        <v>#N/A</v>
      </c>
      <c r="BL694" s="20" t="e">
        <f t="shared" si="226"/>
        <v>#N/A</v>
      </c>
      <c r="BM694" s="20" t="e">
        <f t="shared" si="214"/>
        <v>#N/A</v>
      </c>
      <c r="BN694" s="20" t="e">
        <f t="shared" si="227"/>
        <v>#N/A</v>
      </c>
    </row>
    <row r="695" spans="1:66">
      <c r="A695" s="92"/>
      <c r="B695" s="90"/>
      <c r="C695" s="90"/>
      <c r="D695" s="93"/>
      <c r="E695" s="93"/>
      <c r="F695" s="93"/>
      <c r="G695" s="93"/>
      <c r="H695" s="93"/>
      <c r="I695" s="93"/>
      <c r="J695" s="93"/>
      <c r="K695" s="93"/>
      <c r="L695" s="92"/>
      <c r="M695" s="93"/>
      <c r="N695" s="91">
        <f t="shared" si="208"/>
        <v>0</v>
      </c>
      <c r="O695" s="91" t="str">
        <f t="shared" si="209"/>
        <v/>
      </c>
      <c r="P695" s="91" t="str">
        <f t="shared" si="210"/>
        <v/>
      </c>
      <c r="Q695" s="91" t="str">
        <f t="shared" si="211"/>
        <v>HDJ</v>
      </c>
      <c r="R695" s="82"/>
      <c r="S695" s="95">
        <f t="shared" si="215"/>
        <v>0</v>
      </c>
      <c r="T695" s="95">
        <f t="shared" si="216"/>
        <v>0</v>
      </c>
      <c r="U695" s="79" t="e">
        <f>VLOOKUP($S695,'Grille de Tarif OQN'!$B$2:$S$3603,U$1,0)</f>
        <v>#N/A</v>
      </c>
      <c r="V695" s="79" t="e">
        <f>VLOOKUP($S695,'Grille de Tarif OQN'!$B$2:$S$3603,V$1,0)</f>
        <v>#N/A</v>
      </c>
      <c r="W695" s="79" t="e">
        <f>VLOOKUP($S695,'Grille de Tarif OQN'!$B$2:$S$3603,W$1,0)</f>
        <v>#N/A</v>
      </c>
      <c r="X695" s="79" t="e">
        <f>VLOOKUP($S695,'Grille de Tarif OQN'!$B$2:$S$3603,X$1,0)</f>
        <v>#N/A</v>
      </c>
      <c r="Y695" s="79" t="e">
        <f>VLOOKUP($S695,'Grille de Tarif OQN'!$B$2:$S$3603,Y$1,0)</f>
        <v>#N/A</v>
      </c>
      <c r="Z695" s="79" t="e">
        <f>VLOOKUP($S695,'Grille de Tarif OQN'!$B$2:$S$3603,Z$1,0)</f>
        <v>#N/A</v>
      </c>
      <c r="AA695" s="79" t="e">
        <f>VLOOKUP($S695,'Grille de Tarif OQN'!$B$2:$S$3603,AA$1,0)</f>
        <v>#N/A</v>
      </c>
      <c r="AB695" s="79" t="e">
        <f>VLOOKUP($S695,'Grille de Tarif OQN'!$B$2:$S$3603,AB$1,0)</f>
        <v>#N/A</v>
      </c>
      <c r="AC695" s="79" t="e">
        <f>VLOOKUP($S695,'Grille de Tarif OQN'!$B$2:$S$3603,AC$1,0)</f>
        <v>#N/A</v>
      </c>
      <c r="AD695" s="79" t="e">
        <f>VLOOKUP($S695,'Grille de Tarif OQN'!$B$2:$S$3603,AD$1,0)</f>
        <v>#N/A</v>
      </c>
      <c r="AE695" s="79" t="e">
        <f>VLOOKUP($S695,'Grille de Tarif OQN'!$B$2:$S$3603,AE$1,0)</f>
        <v>#N/A</v>
      </c>
      <c r="AF695" s="79" t="e">
        <f>VLOOKUP($S695,'Grille de Tarif OQN'!$B$2:$S$3603,AF$1,0)</f>
        <v>#N/A</v>
      </c>
      <c r="AG695" s="79" t="e">
        <f>VLOOKUP($S695,'Grille de Tarif OQN'!$B$2:$S$3603,AG$1,0)</f>
        <v>#N/A</v>
      </c>
      <c r="AH695" s="79" t="e">
        <f>VLOOKUP($S695,'Grille de Tarif OQN'!$B$2:$S$3603,AH$1,0)</f>
        <v>#N/A</v>
      </c>
      <c r="AI695" s="79" t="e">
        <f>VLOOKUP($S695,'Grille de Tarif OQN'!$B$2:$S$3603,AI$1,0)</f>
        <v>#N/A</v>
      </c>
      <c r="AJ695" s="79" t="e">
        <f>VLOOKUP($S695,'Grille de Tarif OQN'!$B$2:$S$3603,AJ$1,0)</f>
        <v>#N/A</v>
      </c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72"/>
      <c r="AV695"/>
      <c r="AW695"/>
      <c r="AX695"/>
      <c r="AY695"/>
      <c r="AZ695" s="96">
        <f t="shared" si="217"/>
        <v>0</v>
      </c>
      <c r="BA695" s="24" t="e">
        <f t="shared" si="218"/>
        <v>#N/A</v>
      </c>
      <c r="BB695" s="24" t="e">
        <f t="shared" si="219"/>
        <v>#N/A</v>
      </c>
      <c r="BC695" s="24" t="e">
        <f t="shared" si="212"/>
        <v>#N/A</v>
      </c>
      <c r="BD695" s="24" t="e">
        <f t="shared" si="213"/>
        <v>#N/A</v>
      </c>
      <c r="BE695"/>
      <c r="BF695" t="e">
        <f t="shared" si="220"/>
        <v>#N/A</v>
      </c>
      <c r="BG695" t="str">
        <f t="shared" si="221"/>
        <v>HDJ</v>
      </c>
      <c r="BH695" s="20" t="e">
        <f t="shared" si="222"/>
        <v>#N/A</v>
      </c>
      <c r="BI695" s="20" t="e">
        <f t="shared" si="223"/>
        <v>#N/A</v>
      </c>
      <c r="BJ695" s="20" t="e">
        <f t="shared" si="224"/>
        <v>#N/A</v>
      </c>
      <c r="BK695" s="20" t="e">
        <f t="shared" si="225"/>
        <v>#N/A</v>
      </c>
      <c r="BL695" s="20" t="e">
        <f t="shared" si="226"/>
        <v>#N/A</v>
      </c>
      <c r="BM695" s="20" t="e">
        <f t="shared" si="214"/>
        <v>#N/A</v>
      </c>
      <c r="BN695" s="20" t="e">
        <f t="shared" si="227"/>
        <v>#N/A</v>
      </c>
    </row>
    <row r="696" spans="1:66">
      <c r="A696" s="92"/>
      <c r="B696" s="90"/>
      <c r="C696" s="90"/>
      <c r="D696" s="93"/>
      <c r="E696" s="93"/>
      <c r="F696" s="93"/>
      <c r="G696" s="93"/>
      <c r="H696" s="93"/>
      <c r="I696" s="93"/>
      <c r="J696" s="93"/>
      <c r="K696" s="93"/>
      <c r="L696" s="92"/>
      <c r="M696" s="93"/>
      <c r="N696" s="91">
        <f t="shared" si="208"/>
        <v>0</v>
      </c>
      <c r="O696" s="91" t="str">
        <f t="shared" si="209"/>
        <v/>
      </c>
      <c r="P696" s="91" t="str">
        <f t="shared" si="210"/>
        <v/>
      </c>
      <c r="Q696" s="91" t="str">
        <f t="shared" si="211"/>
        <v>HDJ</v>
      </c>
      <c r="R696" s="82"/>
      <c r="S696" s="95">
        <f t="shared" si="215"/>
        <v>0</v>
      </c>
      <c r="T696" s="95">
        <f t="shared" si="216"/>
        <v>0</v>
      </c>
      <c r="U696" s="79" t="e">
        <f>VLOOKUP($S696,'Grille de Tarif OQN'!$B$2:$S$3603,U$1,0)</f>
        <v>#N/A</v>
      </c>
      <c r="V696" s="79" t="e">
        <f>VLOOKUP($S696,'Grille de Tarif OQN'!$B$2:$S$3603,V$1,0)</f>
        <v>#N/A</v>
      </c>
      <c r="W696" s="79" t="e">
        <f>VLOOKUP($S696,'Grille de Tarif OQN'!$B$2:$S$3603,W$1,0)</f>
        <v>#N/A</v>
      </c>
      <c r="X696" s="79" t="e">
        <f>VLOOKUP($S696,'Grille de Tarif OQN'!$B$2:$S$3603,X$1,0)</f>
        <v>#N/A</v>
      </c>
      <c r="Y696" s="79" t="e">
        <f>VLOOKUP($S696,'Grille de Tarif OQN'!$B$2:$S$3603,Y$1,0)</f>
        <v>#N/A</v>
      </c>
      <c r="Z696" s="79" t="e">
        <f>VLOOKUP($S696,'Grille de Tarif OQN'!$B$2:$S$3603,Z$1,0)</f>
        <v>#N/A</v>
      </c>
      <c r="AA696" s="79" t="e">
        <f>VLOOKUP($S696,'Grille de Tarif OQN'!$B$2:$S$3603,AA$1,0)</f>
        <v>#N/A</v>
      </c>
      <c r="AB696" s="79" t="e">
        <f>VLOOKUP($S696,'Grille de Tarif OQN'!$B$2:$S$3603,AB$1,0)</f>
        <v>#N/A</v>
      </c>
      <c r="AC696" s="79" t="e">
        <f>VLOOKUP($S696,'Grille de Tarif OQN'!$B$2:$S$3603,AC$1,0)</f>
        <v>#N/A</v>
      </c>
      <c r="AD696" s="79" t="e">
        <f>VLOOKUP($S696,'Grille de Tarif OQN'!$B$2:$S$3603,AD$1,0)</f>
        <v>#N/A</v>
      </c>
      <c r="AE696" s="79" t="e">
        <f>VLOOKUP($S696,'Grille de Tarif OQN'!$B$2:$S$3603,AE$1,0)</f>
        <v>#N/A</v>
      </c>
      <c r="AF696" s="79" t="e">
        <f>VLOOKUP($S696,'Grille de Tarif OQN'!$B$2:$S$3603,AF$1,0)</f>
        <v>#N/A</v>
      </c>
      <c r="AG696" s="79" t="e">
        <f>VLOOKUP($S696,'Grille de Tarif OQN'!$B$2:$S$3603,AG$1,0)</f>
        <v>#N/A</v>
      </c>
      <c r="AH696" s="79" t="e">
        <f>VLOOKUP($S696,'Grille de Tarif OQN'!$B$2:$S$3603,AH$1,0)</f>
        <v>#N/A</v>
      </c>
      <c r="AI696" s="79" t="e">
        <f>VLOOKUP($S696,'Grille de Tarif OQN'!$B$2:$S$3603,AI$1,0)</f>
        <v>#N/A</v>
      </c>
      <c r="AJ696" s="79" t="e">
        <f>VLOOKUP($S696,'Grille de Tarif OQN'!$B$2:$S$3603,AJ$1,0)</f>
        <v>#N/A</v>
      </c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72"/>
      <c r="AV696"/>
      <c r="AW696"/>
      <c r="AX696"/>
      <c r="AY696"/>
      <c r="AZ696" s="96">
        <f t="shared" si="217"/>
        <v>0</v>
      </c>
      <c r="BA696" s="24" t="e">
        <f t="shared" si="218"/>
        <v>#N/A</v>
      </c>
      <c r="BB696" s="24" t="e">
        <f t="shared" si="219"/>
        <v>#N/A</v>
      </c>
      <c r="BC696" s="24" t="e">
        <f t="shared" si="212"/>
        <v>#N/A</v>
      </c>
      <c r="BD696" s="24" t="e">
        <f t="shared" si="213"/>
        <v>#N/A</v>
      </c>
      <c r="BE696"/>
      <c r="BF696" t="e">
        <f t="shared" si="220"/>
        <v>#N/A</v>
      </c>
      <c r="BG696" t="str">
        <f t="shared" si="221"/>
        <v>HDJ</v>
      </c>
      <c r="BH696" s="20" t="e">
        <f t="shared" si="222"/>
        <v>#N/A</v>
      </c>
      <c r="BI696" s="20" t="e">
        <f t="shared" si="223"/>
        <v>#N/A</v>
      </c>
      <c r="BJ696" s="20" t="e">
        <f t="shared" si="224"/>
        <v>#N/A</v>
      </c>
      <c r="BK696" s="20" t="e">
        <f t="shared" si="225"/>
        <v>#N/A</v>
      </c>
      <c r="BL696" s="20" t="e">
        <f t="shared" si="226"/>
        <v>#N/A</v>
      </c>
      <c r="BM696" s="20" t="e">
        <f t="shared" si="214"/>
        <v>#N/A</v>
      </c>
      <c r="BN696" s="20" t="e">
        <f t="shared" si="227"/>
        <v>#N/A</v>
      </c>
    </row>
    <row r="697" spans="1:66">
      <c r="A697" s="92"/>
      <c r="B697" s="90"/>
      <c r="C697" s="90"/>
      <c r="D697" s="93"/>
      <c r="E697" s="93"/>
      <c r="F697" s="93"/>
      <c r="G697" s="93"/>
      <c r="H697" s="93"/>
      <c r="I697" s="93"/>
      <c r="J697" s="93"/>
      <c r="K697" s="93"/>
      <c r="L697" s="92"/>
      <c r="M697" s="93"/>
      <c r="N697" s="91">
        <f t="shared" si="208"/>
        <v>0</v>
      </c>
      <c r="O697" s="91" t="str">
        <f t="shared" si="209"/>
        <v/>
      </c>
      <c r="P697" s="91" t="str">
        <f t="shared" si="210"/>
        <v/>
      </c>
      <c r="Q697" s="91" t="str">
        <f t="shared" si="211"/>
        <v>HDJ</v>
      </c>
      <c r="R697" s="82"/>
      <c r="S697" s="95">
        <f t="shared" si="215"/>
        <v>0</v>
      </c>
      <c r="T697" s="95">
        <f t="shared" si="216"/>
        <v>0</v>
      </c>
      <c r="U697" s="79" t="e">
        <f>VLOOKUP($S697,'Grille de Tarif OQN'!$B$2:$S$3603,U$1,0)</f>
        <v>#N/A</v>
      </c>
      <c r="V697" s="79" t="e">
        <f>VLOOKUP($S697,'Grille de Tarif OQN'!$B$2:$S$3603,V$1,0)</f>
        <v>#N/A</v>
      </c>
      <c r="W697" s="79" t="e">
        <f>VLOOKUP($S697,'Grille de Tarif OQN'!$B$2:$S$3603,W$1,0)</f>
        <v>#N/A</v>
      </c>
      <c r="X697" s="79" t="e">
        <f>VLOOKUP($S697,'Grille de Tarif OQN'!$B$2:$S$3603,X$1,0)</f>
        <v>#N/A</v>
      </c>
      <c r="Y697" s="79" t="e">
        <f>VLOOKUP($S697,'Grille de Tarif OQN'!$B$2:$S$3603,Y$1,0)</f>
        <v>#N/A</v>
      </c>
      <c r="Z697" s="79" t="e">
        <f>VLOOKUP($S697,'Grille de Tarif OQN'!$B$2:$S$3603,Z$1,0)</f>
        <v>#N/A</v>
      </c>
      <c r="AA697" s="79" t="e">
        <f>VLOOKUP($S697,'Grille de Tarif OQN'!$B$2:$S$3603,AA$1,0)</f>
        <v>#N/A</v>
      </c>
      <c r="AB697" s="79" t="e">
        <f>VLOOKUP($S697,'Grille de Tarif OQN'!$B$2:$S$3603,AB$1,0)</f>
        <v>#N/A</v>
      </c>
      <c r="AC697" s="79" t="e">
        <f>VLOOKUP($S697,'Grille de Tarif OQN'!$B$2:$S$3603,AC$1,0)</f>
        <v>#N/A</v>
      </c>
      <c r="AD697" s="79" t="e">
        <f>VLOOKUP($S697,'Grille de Tarif OQN'!$B$2:$S$3603,AD$1,0)</f>
        <v>#N/A</v>
      </c>
      <c r="AE697" s="79" t="e">
        <f>VLOOKUP($S697,'Grille de Tarif OQN'!$B$2:$S$3603,AE$1,0)</f>
        <v>#N/A</v>
      </c>
      <c r="AF697" s="79" t="e">
        <f>VLOOKUP($S697,'Grille de Tarif OQN'!$B$2:$S$3603,AF$1,0)</f>
        <v>#N/A</v>
      </c>
      <c r="AG697" s="79" t="e">
        <f>VLOOKUP($S697,'Grille de Tarif OQN'!$B$2:$S$3603,AG$1,0)</f>
        <v>#N/A</v>
      </c>
      <c r="AH697" s="79" t="e">
        <f>VLOOKUP($S697,'Grille de Tarif OQN'!$B$2:$S$3603,AH$1,0)</f>
        <v>#N/A</v>
      </c>
      <c r="AI697" s="79" t="e">
        <f>VLOOKUP($S697,'Grille de Tarif OQN'!$B$2:$S$3603,AI$1,0)</f>
        <v>#N/A</v>
      </c>
      <c r="AJ697" s="79" t="e">
        <f>VLOOKUP($S697,'Grille de Tarif OQN'!$B$2:$S$3603,AJ$1,0)</f>
        <v>#N/A</v>
      </c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72"/>
      <c r="AV697"/>
      <c r="AW697"/>
      <c r="AX697"/>
      <c r="AY697"/>
      <c r="AZ697" s="96">
        <f t="shared" si="217"/>
        <v>0</v>
      </c>
      <c r="BA697" s="24" t="e">
        <f t="shared" si="218"/>
        <v>#N/A</v>
      </c>
      <c r="BB697" s="24" t="e">
        <f t="shared" si="219"/>
        <v>#N/A</v>
      </c>
      <c r="BC697" s="24" t="e">
        <f t="shared" si="212"/>
        <v>#N/A</v>
      </c>
      <c r="BD697" s="24" t="e">
        <f t="shared" si="213"/>
        <v>#N/A</v>
      </c>
      <c r="BE697"/>
      <c r="BF697" t="e">
        <f t="shared" si="220"/>
        <v>#N/A</v>
      </c>
      <c r="BG697" t="str">
        <f t="shared" si="221"/>
        <v>HDJ</v>
      </c>
      <c r="BH697" s="20" t="e">
        <f t="shared" si="222"/>
        <v>#N/A</v>
      </c>
      <c r="BI697" s="20" t="e">
        <f t="shared" si="223"/>
        <v>#N/A</v>
      </c>
      <c r="BJ697" s="20" t="e">
        <f t="shared" si="224"/>
        <v>#N/A</v>
      </c>
      <c r="BK697" s="20" t="e">
        <f t="shared" si="225"/>
        <v>#N/A</v>
      </c>
      <c r="BL697" s="20" t="e">
        <f t="shared" si="226"/>
        <v>#N/A</v>
      </c>
      <c r="BM697" s="20" t="e">
        <f t="shared" si="214"/>
        <v>#N/A</v>
      </c>
      <c r="BN697" s="20" t="e">
        <f t="shared" si="227"/>
        <v>#N/A</v>
      </c>
    </row>
    <row r="698" spans="1:66">
      <c r="A698" s="92"/>
      <c r="B698" s="90"/>
      <c r="C698" s="90"/>
      <c r="D698" s="93"/>
      <c r="E698" s="93"/>
      <c r="F698" s="93"/>
      <c r="G698" s="93"/>
      <c r="H698" s="93"/>
      <c r="I698" s="93"/>
      <c r="J698" s="93"/>
      <c r="K698" s="93"/>
      <c r="L698" s="92"/>
      <c r="M698" s="93"/>
      <c r="N698" s="91">
        <f t="shared" si="208"/>
        <v>0</v>
      </c>
      <c r="O698" s="91" t="str">
        <f t="shared" si="209"/>
        <v/>
      </c>
      <c r="P698" s="91" t="str">
        <f t="shared" si="210"/>
        <v/>
      </c>
      <c r="Q698" s="91" t="str">
        <f t="shared" si="211"/>
        <v>HDJ</v>
      </c>
      <c r="R698" s="82"/>
      <c r="S698" s="95">
        <f t="shared" si="215"/>
        <v>0</v>
      </c>
      <c r="T698" s="95">
        <f t="shared" si="216"/>
        <v>0</v>
      </c>
      <c r="U698" s="79" t="e">
        <f>VLOOKUP($S698,'Grille de Tarif OQN'!$B$2:$S$3603,U$1,0)</f>
        <v>#N/A</v>
      </c>
      <c r="V698" s="79" t="e">
        <f>VLOOKUP($S698,'Grille de Tarif OQN'!$B$2:$S$3603,V$1,0)</f>
        <v>#N/A</v>
      </c>
      <c r="W698" s="79" t="e">
        <f>VLOOKUP($S698,'Grille de Tarif OQN'!$B$2:$S$3603,W$1,0)</f>
        <v>#N/A</v>
      </c>
      <c r="X698" s="79" t="e">
        <f>VLOOKUP($S698,'Grille de Tarif OQN'!$B$2:$S$3603,X$1,0)</f>
        <v>#N/A</v>
      </c>
      <c r="Y698" s="79" t="e">
        <f>VLOOKUP($S698,'Grille de Tarif OQN'!$B$2:$S$3603,Y$1,0)</f>
        <v>#N/A</v>
      </c>
      <c r="Z698" s="79" t="e">
        <f>VLOOKUP($S698,'Grille de Tarif OQN'!$B$2:$S$3603,Z$1,0)</f>
        <v>#N/A</v>
      </c>
      <c r="AA698" s="79" t="e">
        <f>VLOOKUP($S698,'Grille de Tarif OQN'!$B$2:$S$3603,AA$1,0)</f>
        <v>#N/A</v>
      </c>
      <c r="AB698" s="79" t="e">
        <f>VLOOKUP($S698,'Grille de Tarif OQN'!$B$2:$S$3603,AB$1,0)</f>
        <v>#N/A</v>
      </c>
      <c r="AC698" s="79" t="e">
        <f>VLOOKUP($S698,'Grille de Tarif OQN'!$B$2:$S$3603,AC$1,0)</f>
        <v>#N/A</v>
      </c>
      <c r="AD698" s="79" t="e">
        <f>VLOOKUP($S698,'Grille de Tarif OQN'!$B$2:$S$3603,AD$1,0)</f>
        <v>#N/A</v>
      </c>
      <c r="AE698" s="79" t="e">
        <f>VLOOKUP($S698,'Grille de Tarif OQN'!$B$2:$S$3603,AE$1,0)</f>
        <v>#N/A</v>
      </c>
      <c r="AF698" s="79" t="e">
        <f>VLOOKUP($S698,'Grille de Tarif OQN'!$B$2:$S$3603,AF$1,0)</f>
        <v>#N/A</v>
      </c>
      <c r="AG698" s="79" t="e">
        <f>VLOOKUP($S698,'Grille de Tarif OQN'!$B$2:$S$3603,AG$1,0)</f>
        <v>#N/A</v>
      </c>
      <c r="AH698" s="79" t="e">
        <f>VLOOKUP($S698,'Grille de Tarif OQN'!$B$2:$S$3603,AH$1,0)</f>
        <v>#N/A</v>
      </c>
      <c r="AI698" s="79" t="e">
        <f>VLOOKUP($S698,'Grille de Tarif OQN'!$B$2:$S$3603,AI$1,0)</f>
        <v>#N/A</v>
      </c>
      <c r="AJ698" s="79" t="e">
        <f>VLOOKUP($S698,'Grille de Tarif OQN'!$B$2:$S$3603,AJ$1,0)</f>
        <v>#N/A</v>
      </c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72"/>
      <c r="AV698"/>
      <c r="AW698"/>
      <c r="AX698"/>
      <c r="AY698"/>
      <c r="AZ698" s="96">
        <f t="shared" si="217"/>
        <v>0</v>
      </c>
      <c r="BA698" s="24" t="e">
        <f t="shared" si="218"/>
        <v>#N/A</v>
      </c>
      <c r="BB698" s="24" t="e">
        <f t="shared" si="219"/>
        <v>#N/A</v>
      </c>
      <c r="BC698" s="24" t="e">
        <f t="shared" si="212"/>
        <v>#N/A</v>
      </c>
      <c r="BD698" s="24" t="e">
        <f t="shared" si="213"/>
        <v>#N/A</v>
      </c>
      <c r="BE698"/>
      <c r="BF698" t="e">
        <f t="shared" si="220"/>
        <v>#N/A</v>
      </c>
      <c r="BG698" t="str">
        <f t="shared" si="221"/>
        <v>HDJ</v>
      </c>
      <c r="BH698" s="20" t="e">
        <f t="shared" si="222"/>
        <v>#N/A</v>
      </c>
      <c r="BI698" s="20" t="e">
        <f t="shared" si="223"/>
        <v>#N/A</v>
      </c>
      <c r="BJ698" s="20" t="e">
        <f t="shared" si="224"/>
        <v>#N/A</v>
      </c>
      <c r="BK698" s="20" t="e">
        <f t="shared" si="225"/>
        <v>#N/A</v>
      </c>
      <c r="BL698" s="20" t="e">
        <f t="shared" si="226"/>
        <v>#N/A</v>
      </c>
      <c r="BM698" s="20" t="e">
        <f t="shared" si="214"/>
        <v>#N/A</v>
      </c>
      <c r="BN698" s="20" t="e">
        <f t="shared" si="227"/>
        <v>#N/A</v>
      </c>
    </row>
    <row r="699" spans="1:66">
      <c r="A699" s="92"/>
      <c r="B699" s="90"/>
      <c r="C699" s="90"/>
      <c r="D699" s="93"/>
      <c r="E699" s="93"/>
      <c r="F699" s="93"/>
      <c r="G699" s="93"/>
      <c r="H699" s="93"/>
      <c r="I699" s="93"/>
      <c r="J699" s="93"/>
      <c r="K699" s="93"/>
      <c r="L699" s="92"/>
      <c r="M699" s="93"/>
      <c r="N699" s="91">
        <f t="shared" si="208"/>
        <v>0</v>
      </c>
      <c r="O699" s="91" t="str">
        <f t="shared" si="209"/>
        <v/>
      </c>
      <c r="P699" s="91" t="str">
        <f t="shared" si="210"/>
        <v/>
      </c>
      <c r="Q699" s="91" t="str">
        <f t="shared" si="211"/>
        <v>HDJ</v>
      </c>
      <c r="R699" s="82"/>
      <c r="S699" s="95">
        <f t="shared" si="215"/>
        <v>0</v>
      </c>
      <c r="T699" s="95">
        <f t="shared" si="216"/>
        <v>0</v>
      </c>
      <c r="U699" s="79" t="e">
        <f>VLOOKUP($S699,'Grille de Tarif OQN'!$B$2:$S$3603,U$1,0)</f>
        <v>#N/A</v>
      </c>
      <c r="V699" s="79" t="e">
        <f>VLOOKUP($S699,'Grille de Tarif OQN'!$B$2:$S$3603,V$1,0)</f>
        <v>#N/A</v>
      </c>
      <c r="W699" s="79" t="e">
        <f>VLOOKUP($S699,'Grille de Tarif OQN'!$B$2:$S$3603,W$1,0)</f>
        <v>#N/A</v>
      </c>
      <c r="X699" s="79" t="e">
        <f>VLOOKUP($S699,'Grille de Tarif OQN'!$B$2:$S$3603,X$1,0)</f>
        <v>#N/A</v>
      </c>
      <c r="Y699" s="79" t="e">
        <f>VLOOKUP($S699,'Grille de Tarif OQN'!$B$2:$S$3603,Y$1,0)</f>
        <v>#N/A</v>
      </c>
      <c r="Z699" s="79" t="e">
        <f>VLOOKUP($S699,'Grille de Tarif OQN'!$B$2:$S$3603,Z$1,0)</f>
        <v>#N/A</v>
      </c>
      <c r="AA699" s="79" t="e">
        <f>VLOOKUP($S699,'Grille de Tarif OQN'!$B$2:$S$3603,AA$1,0)</f>
        <v>#N/A</v>
      </c>
      <c r="AB699" s="79" t="e">
        <f>VLOOKUP($S699,'Grille de Tarif OQN'!$B$2:$S$3603,AB$1,0)</f>
        <v>#N/A</v>
      </c>
      <c r="AC699" s="79" t="e">
        <f>VLOOKUP($S699,'Grille de Tarif OQN'!$B$2:$S$3603,AC$1,0)</f>
        <v>#N/A</v>
      </c>
      <c r="AD699" s="79" t="e">
        <f>VLOOKUP($S699,'Grille de Tarif OQN'!$B$2:$S$3603,AD$1,0)</f>
        <v>#N/A</v>
      </c>
      <c r="AE699" s="79" t="e">
        <f>VLOOKUP($S699,'Grille de Tarif OQN'!$B$2:$S$3603,AE$1,0)</f>
        <v>#N/A</v>
      </c>
      <c r="AF699" s="79" t="e">
        <f>VLOOKUP($S699,'Grille de Tarif OQN'!$B$2:$S$3603,AF$1,0)</f>
        <v>#N/A</v>
      </c>
      <c r="AG699" s="79" t="e">
        <f>VLOOKUP($S699,'Grille de Tarif OQN'!$B$2:$S$3603,AG$1,0)</f>
        <v>#N/A</v>
      </c>
      <c r="AH699" s="79" t="e">
        <f>VLOOKUP($S699,'Grille de Tarif OQN'!$B$2:$S$3603,AH$1,0)</f>
        <v>#N/A</v>
      </c>
      <c r="AI699" s="79" t="e">
        <f>VLOOKUP($S699,'Grille de Tarif OQN'!$B$2:$S$3603,AI$1,0)</f>
        <v>#N/A</v>
      </c>
      <c r="AJ699" s="79" t="e">
        <f>VLOOKUP($S699,'Grille de Tarif OQN'!$B$2:$S$3603,AJ$1,0)</f>
        <v>#N/A</v>
      </c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72"/>
      <c r="AV699"/>
      <c r="AW699"/>
      <c r="AX699"/>
      <c r="AY699"/>
      <c r="AZ699" s="96">
        <f t="shared" si="217"/>
        <v>0</v>
      </c>
      <c r="BA699" s="24" t="e">
        <f t="shared" si="218"/>
        <v>#N/A</v>
      </c>
      <c r="BB699" s="24" t="e">
        <f t="shared" si="219"/>
        <v>#N/A</v>
      </c>
      <c r="BC699" s="24" t="e">
        <f t="shared" si="212"/>
        <v>#N/A</v>
      </c>
      <c r="BD699" s="24" t="e">
        <f t="shared" si="213"/>
        <v>#N/A</v>
      </c>
      <c r="BE699"/>
      <c r="BF699" t="e">
        <f t="shared" si="220"/>
        <v>#N/A</v>
      </c>
      <c r="BG699" t="str">
        <f t="shared" si="221"/>
        <v>HDJ</v>
      </c>
      <c r="BH699" s="20" t="e">
        <f t="shared" si="222"/>
        <v>#N/A</v>
      </c>
      <c r="BI699" s="20" t="e">
        <f t="shared" si="223"/>
        <v>#N/A</v>
      </c>
      <c r="BJ699" s="20" t="e">
        <f t="shared" si="224"/>
        <v>#N/A</v>
      </c>
      <c r="BK699" s="20" t="e">
        <f t="shared" si="225"/>
        <v>#N/A</v>
      </c>
      <c r="BL699" s="20" t="e">
        <f t="shared" si="226"/>
        <v>#N/A</v>
      </c>
      <c r="BM699" s="20" t="e">
        <f t="shared" si="214"/>
        <v>#N/A</v>
      </c>
      <c r="BN699" s="20" t="e">
        <f t="shared" si="227"/>
        <v>#N/A</v>
      </c>
    </row>
    <row r="700" spans="1:66">
      <c r="A700" s="92"/>
      <c r="B700" s="90"/>
      <c r="C700" s="90"/>
      <c r="D700" s="93"/>
      <c r="E700" s="93"/>
      <c r="F700" s="93"/>
      <c r="G700" s="93"/>
      <c r="H700" s="93"/>
      <c r="I700" s="93"/>
      <c r="J700" s="93"/>
      <c r="K700" s="93"/>
      <c r="L700" s="92"/>
      <c r="M700" s="93"/>
      <c r="N700" s="91">
        <f t="shared" si="208"/>
        <v>0</v>
      </c>
      <c r="O700" s="91" t="str">
        <f t="shared" si="209"/>
        <v/>
      </c>
      <c r="P700" s="91" t="str">
        <f t="shared" si="210"/>
        <v/>
      </c>
      <c r="Q700" s="91" t="str">
        <f t="shared" si="211"/>
        <v>HDJ</v>
      </c>
      <c r="R700" s="82"/>
      <c r="S700" s="95">
        <f t="shared" si="215"/>
        <v>0</v>
      </c>
      <c r="T700" s="95">
        <f t="shared" si="216"/>
        <v>0</v>
      </c>
      <c r="U700" s="79" t="e">
        <f>VLOOKUP($S700,'Grille de Tarif OQN'!$B$2:$S$3603,U$1,0)</f>
        <v>#N/A</v>
      </c>
      <c r="V700" s="79" t="e">
        <f>VLOOKUP($S700,'Grille de Tarif OQN'!$B$2:$S$3603,V$1,0)</f>
        <v>#N/A</v>
      </c>
      <c r="W700" s="79" t="e">
        <f>VLOOKUP($S700,'Grille de Tarif OQN'!$B$2:$S$3603,W$1,0)</f>
        <v>#N/A</v>
      </c>
      <c r="X700" s="79" t="e">
        <f>VLOOKUP($S700,'Grille de Tarif OQN'!$B$2:$S$3603,X$1,0)</f>
        <v>#N/A</v>
      </c>
      <c r="Y700" s="79" t="e">
        <f>VLOOKUP($S700,'Grille de Tarif OQN'!$B$2:$S$3603,Y$1,0)</f>
        <v>#N/A</v>
      </c>
      <c r="Z700" s="79" t="e">
        <f>VLOOKUP($S700,'Grille de Tarif OQN'!$B$2:$S$3603,Z$1,0)</f>
        <v>#N/A</v>
      </c>
      <c r="AA700" s="79" t="e">
        <f>VLOOKUP($S700,'Grille de Tarif OQN'!$B$2:$S$3603,AA$1,0)</f>
        <v>#N/A</v>
      </c>
      <c r="AB700" s="79" t="e">
        <f>VLOOKUP($S700,'Grille de Tarif OQN'!$B$2:$S$3603,AB$1,0)</f>
        <v>#N/A</v>
      </c>
      <c r="AC700" s="79" t="e">
        <f>VLOOKUP($S700,'Grille de Tarif OQN'!$B$2:$S$3603,AC$1,0)</f>
        <v>#N/A</v>
      </c>
      <c r="AD700" s="79" t="e">
        <f>VLOOKUP($S700,'Grille de Tarif OQN'!$B$2:$S$3603,AD$1,0)</f>
        <v>#N/A</v>
      </c>
      <c r="AE700" s="79" t="e">
        <f>VLOOKUP($S700,'Grille de Tarif OQN'!$B$2:$S$3603,AE$1,0)</f>
        <v>#N/A</v>
      </c>
      <c r="AF700" s="79" t="e">
        <f>VLOOKUP($S700,'Grille de Tarif OQN'!$B$2:$S$3603,AF$1,0)</f>
        <v>#N/A</v>
      </c>
      <c r="AG700" s="79" t="e">
        <f>VLOOKUP($S700,'Grille de Tarif OQN'!$B$2:$S$3603,AG$1,0)</f>
        <v>#N/A</v>
      </c>
      <c r="AH700" s="79" t="e">
        <f>VLOOKUP($S700,'Grille de Tarif OQN'!$B$2:$S$3603,AH$1,0)</f>
        <v>#N/A</v>
      </c>
      <c r="AI700" s="79" t="e">
        <f>VLOOKUP($S700,'Grille de Tarif OQN'!$B$2:$S$3603,AI$1,0)</f>
        <v>#N/A</v>
      </c>
      <c r="AJ700" s="79" t="e">
        <f>VLOOKUP($S700,'Grille de Tarif OQN'!$B$2:$S$3603,AJ$1,0)</f>
        <v>#N/A</v>
      </c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72"/>
      <c r="AV700"/>
      <c r="AW700"/>
      <c r="AX700"/>
      <c r="AY700"/>
      <c r="AZ700" s="96">
        <f t="shared" si="217"/>
        <v>0</v>
      </c>
      <c r="BA700" s="24" t="e">
        <f t="shared" si="218"/>
        <v>#N/A</v>
      </c>
      <c r="BB700" s="24" t="e">
        <f t="shared" si="219"/>
        <v>#N/A</v>
      </c>
      <c r="BC700" s="24" t="e">
        <f t="shared" si="212"/>
        <v>#N/A</v>
      </c>
      <c r="BD700" s="24" t="e">
        <f t="shared" si="213"/>
        <v>#N/A</v>
      </c>
      <c r="BE700"/>
      <c r="BF700" t="e">
        <f t="shared" si="220"/>
        <v>#N/A</v>
      </c>
      <c r="BG700" t="str">
        <f t="shared" si="221"/>
        <v>HDJ</v>
      </c>
      <c r="BH700" s="20" t="e">
        <f t="shared" si="222"/>
        <v>#N/A</v>
      </c>
      <c r="BI700" s="20" t="e">
        <f t="shared" si="223"/>
        <v>#N/A</v>
      </c>
      <c r="BJ700" s="20" t="e">
        <f t="shared" si="224"/>
        <v>#N/A</v>
      </c>
      <c r="BK700" s="20" t="e">
        <f t="shared" si="225"/>
        <v>#N/A</v>
      </c>
      <c r="BL700" s="20" t="e">
        <f t="shared" si="226"/>
        <v>#N/A</v>
      </c>
      <c r="BM700" s="20" t="e">
        <f t="shared" si="214"/>
        <v>#N/A</v>
      </c>
      <c r="BN700" s="20" t="e">
        <f t="shared" si="227"/>
        <v>#N/A</v>
      </c>
    </row>
    <row r="701" spans="1:66">
      <c r="A701" s="92"/>
      <c r="B701" s="90"/>
      <c r="C701" s="90"/>
      <c r="D701" s="93"/>
      <c r="E701" s="93"/>
      <c r="F701" s="93"/>
      <c r="G701" s="93"/>
      <c r="H701" s="93"/>
      <c r="I701" s="93"/>
      <c r="J701" s="93"/>
      <c r="K701" s="93"/>
      <c r="L701" s="92"/>
      <c r="M701" s="93"/>
      <c r="N701" s="91">
        <f t="shared" si="208"/>
        <v>0</v>
      </c>
      <c r="O701" s="91" t="str">
        <f t="shared" si="209"/>
        <v/>
      </c>
      <c r="P701" s="91" t="str">
        <f t="shared" si="210"/>
        <v/>
      </c>
      <c r="Q701" s="91" t="str">
        <f t="shared" si="211"/>
        <v>HDJ</v>
      </c>
      <c r="R701" s="82"/>
      <c r="S701" s="95">
        <f t="shared" si="215"/>
        <v>0</v>
      </c>
      <c r="T701" s="95">
        <f t="shared" si="216"/>
        <v>0</v>
      </c>
      <c r="U701" s="79" t="e">
        <f>VLOOKUP($S701,'Grille de Tarif OQN'!$B$2:$S$3603,U$1,0)</f>
        <v>#N/A</v>
      </c>
      <c r="V701" s="79" t="e">
        <f>VLOOKUP($S701,'Grille de Tarif OQN'!$B$2:$S$3603,V$1,0)</f>
        <v>#N/A</v>
      </c>
      <c r="W701" s="79" t="e">
        <f>VLOOKUP($S701,'Grille de Tarif OQN'!$B$2:$S$3603,W$1,0)</f>
        <v>#N/A</v>
      </c>
      <c r="X701" s="79" t="e">
        <f>VLOOKUP($S701,'Grille de Tarif OQN'!$B$2:$S$3603,X$1,0)</f>
        <v>#N/A</v>
      </c>
      <c r="Y701" s="79" t="e">
        <f>VLOOKUP($S701,'Grille de Tarif OQN'!$B$2:$S$3603,Y$1,0)</f>
        <v>#N/A</v>
      </c>
      <c r="Z701" s="79" t="e">
        <f>VLOOKUP($S701,'Grille de Tarif OQN'!$B$2:$S$3603,Z$1,0)</f>
        <v>#N/A</v>
      </c>
      <c r="AA701" s="79" t="e">
        <f>VLOOKUP($S701,'Grille de Tarif OQN'!$B$2:$S$3603,AA$1,0)</f>
        <v>#N/A</v>
      </c>
      <c r="AB701" s="79" t="e">
        <f>VLOOKUP($S701,'Grille de Tarif OQN'!$B$2:$S$3603,AB$1,0)</f>
        <v>#N/A</v>
      </c>
      <c r="AC701" s="79" t="e">
        <f>VLOOKUP($S701,'Grille de Tarif OQN'!$B$2:$S$3603,AC$1,0)</f>
        <v>#N/A</v>
      </c>
      <c r="AD701" s="79" t="e">
        <f>VLOOKUP($S701,'Grille de Tarif OQN'!$B$2:$S$3603,AD$1,0)</f>
        <v>#N/A</v>
      </c>
      <c r="AE701" s="79" t="e">
        <f>VLOOKUP($S701,'Grille de Tarif OQN'!$B$2:$S$3603,AE$1,0)</f>
        <v>#N/A</v>
      </c>
      <c r="AF701" s="79" t="e">
        <f>VLOOKUP($S701,'Grille de Tarif OQN'!$B$2:$S$3603,AF$1,0)</f>
        <v>#N/A</v>
      </c>
      <c r="AG701" s="79" t="e">
        <f>VLOOKUP($S701,'Grille de Tarif OQN'!$B$2:$S$3603,AG$1,0)</f>
        <v>#N/A</v>
      </c>
      <c r="AH701" s="79" t="e">
        <f>VLOOKUP($S701,'Grille de Tarif OQN'!$B$2:$S$3603,AH$1,0)</f>
        <v>#N/A</v>
      </c>
      <c r="AI701" s="79" t="e">
        <f>VLOOKUP($S701,'Grille de Tarif OQN'!$B$2:$S$3603,AI$1,0)</f>
        <v>#N/A</v>
      </c>
      <c r="AJ701" s="79" t="e">
        <f>VLOOKUP($S701,'Grille de Tarif OQN'!$B$2:$S$3603,AJ$1,0)</f>
        <v>#N/A</v>
      </c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72"/>
      <c r="AV701"/>
      <c r="AW701"/>
      <c r="AX701"/>
      <c r="AY701"/>
      <c r="AZ701" s="96">
        <f t="shared" si="217"/>
        <v>0</v>
      </c>
      <c r="BA701" s="24" t="e">
        <f t="shared" si="218"/>
        <v>#N/A</v>
      </c>
      <c r="BB701" s="24" t="e">
        <f t="shared" si="219"/>
        <v>#N/A</v>
      </c>
      <c r="BC701" s="24" t="e">
        <f t="shared" si="212"/>
        <v>#N/A</v>
      </c>
      <c r="BD701" s="24" t="e">
        <f t="shared" si="213"/>
        <v>#N/A</v>
      </c>
      <c r="BE701"/>
      <c r="BF701" t="e">
        <f t="shared" si="220"/>
        <v>#N/A</v>
      </c>
      <c r="BG701" t="str">
        <f t="shared" si="221"/>
        <v>HDJ</v>
      </c>
      <c r="BH701" s="20" t="e">
        <f t="shared" si="222"/>
        <v>#N/A</v>
      </c>
      <c r="BI701" s="20" t="e">
        <f t="shared" si="223"/>
        <v>#N/A</v>
      </c>
      <c r="BJ701" s="20" t="e">
        <f t="shared" si="224"/>
        <v>#N/A</v>
      </c>
      <c r="BK701" s="20" t="e">
        <f t="shared" si="225"/>
        <v>#N/A</v>
      </c>
      <c r="BL701" s="20" t="e">
        <f t="shared" si="226"/>
        <v>#N/A</v>
      </c>
      <c r="BM701" s="20" t="e">
        <f t="shared" si="214"/>
        <v>#N/A</v>
      </c>
      <c r="BN701" s="20" t="e">
        <f t="shared" si="227"/>
        <v>#N/A</v>
      </c>
    </row>
    <row r="702" spans="1:66">
      <c r="A702" s="92"/>
      <c r="B702" s="90"/>
      <c r="C702" s="90"/>
      <c r="D702" s="93"/>
      <c r="E702" s="93"/>
      <c r="F702" s="93"/>
      <c r="G702" s="93"/>
      <c r="H702" s="93"/>
      <c r="I702" s="93"/>
      <c r="J702" s="93"/>
      <c r="K702" s="93"/>
      <c r="L702" s="92"/>
      <c r="M702" s="93"/>
      <c r="N702" s="91">
        <f t="shared" si="208"/>
        <v>0</v>
      </c>
      <c r="O702" s="91" t="str">
        <f t="shared" si="209"/>
        <v/>
      </c>
      <c r="P702" s="91" t="str">
        <f t="shared" si="210"/>
        <v/>
      </c>
      <c r="Q702" s="91" t="str">
        <f t="shared" si="211"/>
        <v>HDJ</v>
      </c>
      <c r="R702" s="82"/>
      <c r="S702" s="95">
        <f t="shared" si="215"/>
        <v>0</v>
      </c>
      <c r="T702" s="95">
        <f t="shared" si="216"/>
        <v>0</v>
      </c>
      <c r="U702" s="79" t="e">
        <f>VLOOKUP($S702,'Grille de Tarif OQN'!$B$2:$S$3603,U$1,0)</f>
        <v>#N/A</v>
      </c>
      <c r="V702" s="79" t="e">
        <f>VLOOKUP($S702,'Grille de Tarif OQN'!$B$2:$S$3603,V$1,0)</f>
        <v>#N/A</v>
      </c>
      <c r="W702" s="79" t="e">
        <f>VLOOKUP($S702,'Grille de Tarif OQN'!$B$2:$S$3603,W$1,0)</f>
        <v>#N/A</v>
      </c>
      <c r="X702" s="79" t="e">
        <f>VLOOKUP($S702,'Grille de Tarif OQN'!$B$2:$S$3603,X$1,0)</f>
        <v>#N/A</v>
      </c>
      <c r="Y702" s="79" t="e">
        <f>VLOOKUP($S702,'Grille de Tarif OQN'!$B$2:$S$3603,Y$1,0)</f>
        <v>#N/A</v>
      </c>
      <c r="Z702" s="79" t="e">
        <f>VLOOKUP($S702,'Grille de Tarif OQN'!$B$2:$S$3603,Z$1,0)</f>
        <v>#N/A</v>
      </c>
      <c r="AA702" s="79" t="e">
        <f>VLOOKUP($S702,'Grille de Tarif OQN'!$B$2:$S$3603,AA$1,0)</f>
        <v>#N/A</v>
      </c>
      <c r="AB702" s="79" t="e">
        <f>VLOOKUP($S702,'Grille de Tarif OQN'!$B$2:$S$3603,AB$1,0)</f>
        <v>#N/A</v>
      </c>
      <c r="AC702" s="79" t="e">
        <f>VLOOKUP($S702,'Grille de Tarif OQN'!$B$2:$S$3603,AC$1,0)</f>
        <v>#N/A</v>
      </c>
      <c r="AD702" s="79" t="e">
        <f>VLOOKUP($S702,'Grille de Tarif OQN'!$B$2:$S$3603,AD$1,0)</f>
        <v>#N/A</v>
      </c>
      <c r="AE702" s="79" t="e">
        <f>VLOOKUP($S702,'Grille de Tarif OQN'!$B$2:$S$3603,AE$1,0)</f>
        <v>#N/A</v>
      </c>
      <c r="AF702" s="79" t="e">
        <f>VLOOKUP($S702,'Grille de Tarif OQN'!$B$2:$S$3603,AF$1,0)</f>
        <v>#N/A</v>
      </c>
      <c r="AG702" s="79" t="e">
        <f>VLOOKUP($S702,'Grille de Tarif OQN'!$B$2:$S$3603,AG$1,0)</f>
        <v>#N/A</v>
      </c>
      <c r="AH702" s="79" t="e">
        <f>VLOOKUP($S702,'Grille de Tarif OQN'!$B$2:$S$3603,AH$1,0)</f>
        <v>#N/A</v>
      </c>
      <c r="AI702" s="79" t="e">
        <f>VLOOKUP($S702,'Grille de Tarif OQN'!$B$2:$S$3603,AI$1,0)</f>
        <v>#N/A</v>
      </c>
      <c r="AJ702" s="79" t="e">
        <f>VLOOKUP($S702,'Grille de Tarif OQN'!$B$2:$S$3603,AJ$1,0)</f>
        <v>#N/A</v>
      </c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72"/>
      <c r="AV702"/>
      <c r="AW702"/>
      <c r="AX702"/>
      <c r="AY702"/>
      <c r="AZ702" s="96">
        <f t="shared" si="217"/>
        <v>0</v>
      </c>
      <c r="BA702" s="24" t="e">
        <f t="shared" si="218"/>
        <v>#N/A</v>
      </c>
      <c r="BB702" s="24" t="e">
        <f t="shared" si="219"/>
        <v>#N/A</v>
      </c>
      <c r="BC702" s="24" t="e">
        <f t="shared" si="212"/>
        <v>#N/A</v>
      </c>
      <c r="BD702" s="24" t="e">
        <f t="shared" si="213"/>
        <v>#N/A</v>
      </c>
      <c r="BE702"/>
      <c r="BF702" t="e">
        <f t="shared" si="220"/>
        <v>#N/A</v>
      </c>
      <c r="BG702" t="str">
        <f t="shared" si="221"/>
        <v>HDJ</v>
      </c>
      <c r="BH702" s="20" t="e">
        <f t="shared" si="222"/>
        <v>#N/A</v>
      </c>
      <c r="BI702" s="20" t="e">
        <f t="shared" si="223"/>
        <v>#N/A</v>
      </c>
      <c r="BJ702" s="20" t="e">
        <f t="shared" si="224"/>
        <v>#N/A</v>
      </c>
      <c r="BK702" s="20" t="e">
        <f t="shared" si="225"/>
        <v>#N/A</v>
      </c>
      <c r="BL702" s="20" t="e">
        <f t="shared" si="226"/>
        <v>#N/A</v>
      </c>
      <c r="BM702" s="20" t="e">
        <f t="shared" si="214"/>
        <v>#N/A</v>
      </c>
      <c r="BN702" s="20" t="e">
        <f t="shared" si="227"/>
        <v>#N/A</v>
      </c>
    </row>
    <row r="703" spans="1:66">
      <c r="A703" s="92"/>
      <c r="B703" s="90"/>
      <c r="C703" s="90"/>
      <c r="D703" s="93"/>
      <c r="E703" s="93"/>
      <c r="F703" s="93"/>
      <c r="G703" s="93"/>
      <c r="H703" s="93"/>
      <c r="I703" s="93"/>
      <c r="J703" s="93"/>
      <c r="K703" s="93"/>
      <c r="L703" s="92"/>
      <c r="M703" s="93"/>
      <c r="N703" s="91">
        <f t="shared" si="208"/>
        <v>0</v>
      </c>
      <c r="O703" s="91" t="str">
        <f t="shared" si="209"/>
        <v/>
      </c>
      <c r="P703" s="91" t="str">
        <f t="shared" si="210"/>
        <v/>
      </c>
      <c r="Q703" s="91" t="str">
        <f t="shared" si="211"/>
        <v>HDJ</v>
      </c>
      <c r="R703" s="82"/>
      <c r="S703" s="95">
        <f t="shared" si="215"/>
        <v>0</v>
      </c>
      <c r="T703" s="95">
        <f t="shared" si="216"/>
        <v>0</v>
      </c>
      <c r="U703" s="79" t="e">
        <f>VLOOKUP($S703,'Grille de Tarif OQN'!$B$2:$S$3603,U$1,0)</f>
        <v>#N/A</v>
      </c>
      <c r="V703" s="79" t="e">
        <f>VLOOKUP($S703,'Grille de Tarif OQN'!$B$2:$S$3603,V$1,0)</f>
        <v>#N/A</v>
      </c>
      <c r="W703" s="79" t="e">
        <f>VLOOKUP($S703,'Grille de Tarif OQN'!$B$2:$S$3603,W$1,0)</f>
        <v>#N/A</v>
      </c>
      <c r="X703" s="79" t="e">
        <f>VLOOKUP($S703,'Grille de Tarif OQN'!$B$2:$S$3603,X$1,0)</f>
        <v>#N/A</v>
      </c>
      <c r="Y703" s="79" t="e">
        <f>VLOOKUP($S703,'Grille de Tarif OQN'!$B$2:$S$3603,Y$1,0)</f>
        <v>#N/A</v>
      </c>
      <c r="Z703" s="79" t="e">
        <f>VLOOKUP($S703,'Grille de Tarif OQN'!$B$2:$S$3603,Z$1,0)</f>
        <v>#N/A</v>
      </c>
      <c r="AA703" s="79" t="e">
        <f>VLOOKUP($S703,'Grille de Tarif OQN'!$B$2:$S$3603,AA$1,0)</f>
        <v>#N/A</v>
      </c>
      <c r="AB703" s="79" t="e">
        <f>VLOOKUP($S703,'Grille de Tarif OQN'!$B$2:$S$3603,AB$1,0)</f>
        <v>#N/A</v>
      </c>
      <c r="AC703" s="79" t="e">
        <f>VLOOKUP($S703,'Grille de Tarif OQN'!$B$2:$S$3603,AC$1,0)</f>
        <v>#N/A</v>
      </c>
      <c r="AD703" s="79" t="e">
        <f>VLOOKUP($S703,'Grille de Tarif OQN'!$B$2:$S$3603,AD$1,0)</f>
        <v>#N/A</v>
      </c>
      <c r="AE703" s="79" t="e">
        <f>VLOOKUP($S703,'Grille de Tarif OQN'!$B$2:$S$3603,AE$1,0)</f>
        <v>#N/A</v>
      </c>
      <c r="AF703" s="79" t="e">
        <f>VLOOKUP($S703,'Grille de Tarif OQN'!$B$2:$S$3603,AF$1,0)</f>
        <v>#N/A</v>
      </c>
      <c r="AG703" s="79" t="e">
        <f>VLOOKUP($S703,'Grille de Tarif OQN'!$B$2:$S$3603,AG$1,0)</f>
        <v>#N/A</v>
      </c>
      <c r="AH703" s="79" t="e">
        <f>VLOOKUP($S703,'Grille de Tarif OQN'!$B$2:$S$3603,AH$1,0)</f>
        <v>#N/A</v>
      </c>
      <c r="AI703" s="79" t="e">
        <f>VLOOKUP($S703,'Grille de Tarif OQN'!$B$2:$S$3603,AI$1,0)</f>
        <v>#N/A</v>
      </c>
      <c r="AJ703" s="79" t="e">
        <f>VLOOKUP($S703,'Grille de Tarif OQN'!$B$2:$S$3603,AJ$1,0)</f>
        <v>#N/A</v>
      </c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72"/>
      <c r="AV703"/>
      <c r="AW703"/>
      <c r="AX703"/>
      <c r="AY703"/>
      <c r="AZ703" s="96">
        <f t="shared" si="217"/>
        <v>0</v>
      </c>
      <c r="BA703" s="24" t="e">
        <f t="shared" si="218"/>
        <v>#N/A</v>
      </c>
      <c r="BB703" s="24" t="e">
        <f t="shared" si="219"/>
        <v>#N/A</v>
      </c>
      <c r="BC703" s="24" t="e">
        <f t="shared" si="212"/>
        <v>#N/A</v>
      </c>
      <c r="BD703" s="24" t="e">
        <f t="shared" si="213"/>
        <v>#N/A</v>
      </c>
      <c r="BE703"/>
      <c r="BF703" t="e">
        <f t="shared" si="220"/>
        <v>#N/A</v>
      </c>
      <c r="BG703" t="str">
        <f t="shared" si="221"/>
        <v>HDJ</v>
      </c>
      <c r="BH703" s="20" t="e">
        <f t="shared" si="222"/>
        <v>#N/A</v>
      </c>
      <c r="BI703" s="20" t="e">
        <f t="shared" si="223"/>
        <v>#N/A</v>
      </c>
      <c r="BJ703" s="20" t="e">
        <f t="shared" si="224"/>
        <v>#N/A</v>
      </c>
      <c r="BK703" s="20" t="e">
        <f t="shared" si="225"/>
        <v>#N/A</v>
      </c>
      <c r="BL703" s="20" t="e">
        <f t="shared" si="226"/>
        <v>#N/A</v>
      </c>
      <c r="BM703" s="20" t="e">
        <f t="shared" si="214"/>
        <v>#N/A</v>
      </c>
      <c r="BN703" s="20" t="e">
        <f t="shared" si="227"/>
        <v>#N/A</v>
      </c>
    </row>
    <row r="704" spans="1:66">
      <c r="A704" s="92"/>
      <c r="B704" s="90"/>
      <c r="C704" s="90"/>
      <c r="D704" s="93"/>
      <c r="E704" s="93"/>
      <c r="F704" s="93"/>
      <c r="G704" s="93"/>
      <c r="H704" s="93"/>
      <c r="I704" s="93"/>
      <c r="J704" s="93"/>
      <c r="K704" s="93"/>
      <c r="L704" s="92"/>
      <c r="M704" s="93"/>
      <c r="N704" s="91">
        <f t="shared" si="208"/>
        <v>0</v>
      </c>
      <c r="O704" s="91" t="str">
        <f t="shared" si="209"/>
        <v/>
      </c>
      <c r="P704" s="91" t="str">
        <f t="shared" si="210"/>
        <v/>
      </c>
      <c r="Q704" s="91" t="str">
        <f t="shared" si="211"/>
        <v>HDJ</v>
      </c>
      <c r="R704" s="82"/>
      <c r="S704" s="95">
        <f t="shared" si="215"/>
        <v>0</v>
      </c>
      <c r="T704" s="95">
        <f t="shared" si="216"/>
        <v>0</v>
      </c>
      <c r="U704" s="79" t="e">
        <f>VLOOKUP($S704,'Grille de Tarif OQN'!$B$2:$S$3603,U$1,0)</f>
        <v>#N/A</v>
      </c>
      <c r="V704" s="79" t="e">
        <f>VLOOKUP($S704,'Grille de Tarif OQN'!$B$2:$S$3603,V$1,0)</f>
        <v>#N/A</v>
      </c>
      <c r="W704" s="79" t="e">
        <f>VLOOKUP($S704,'Grille de Tarif OQN'!$B$2:$S$3603,W$1,0)</f>
        <v>#N/A</v>
      </c>
      <c r="X704" s="79" t="e">
        <f>VLOOKUP($S704,'Grille de Tarif OQN'!$B$2:$S$3603,X$1,0)</f>
        <v>#N/A</v>
      </c>
      <c r="Y704" s="79" t="e">
        <f>VLOOKUP($S704,'Grille de Tarif OQN'!$B$2:$S$3603,Y$1,0)</f>
        <v>#N/A</v>
      </c>
      <c r="Z704" s="79" t="e">
        <f>VLOOKUP($S704,'Grille de Tarif OQN'!$B$2:$S$3603,Z$1,0)</f>
        <v>#N/A</v>
      </c>
      <c r="AA704" s="79" t="e">
        <f>VLOOKUP($S704,'Grille de Tarif OQN'!$B$2:$S$3603,AA$1,0)</f>
        <v>#N/A</v>
      </c>
      <c r="AB704" s="79" t="e">
        <f>VLOOKUP($S704,'Grille de Tarif OQN'!$B$2:$S$3603,AB$1,0)</f>
        <v>#N/A</v>
      </c>
      <c r="AC704" s="79" t="e">
        <f>VLOOKUP($S704,'Grille de Tarif OQN'!$B$2:$S$3603,AC$1,0)</f>
        <v>#N/A</v>
      </c>
      <c r="AD704" s="79" t="e">
        <f>VLOOKUP($S704,'Grille de Tarif OQN'!$B$2:$S$3603,AD$1,0)</f>
        <v>#N/A</v>
      </c>
      <c r="AE704" s="79" t="e">
        <f>VLOOKUP($S704,'Grille de Tarif OQN'!$B$2:$S$3603,AE$1,0)</f>
        <v>#N/A</v>
      </c>
      <c r="AF704" s="79" t="e">
        <f>VLOOKUP($S704,'Grille de Tarif OQN'!$B$2:$S$3603,AF$1,0)</f>
        <v>#N/A</v>
      </c>
      <c r="AG704" s="79" t="e">
        <f>VLOOKUP($S704,'Grille de Tarif OQN'!$B$2:$S$3603,AG$1,0)</f>
        <v>#N/A</v>
      </c>
      <c r="AH704" s="79" t="e">
        <f>VLOOKUP($S704,'Grille de Tarif OQN'!$B$2:$S$3603,AH$1,0)</f>
        <v>#N/A</v>
      </c>
      <c r="AI704" s="79" t="e">
        <f>VLOOKUP($S704,'Grille de Tarif OQN'!$B$2:$S$3603,AI$1,0)</f>
        <v>#N/A</v>
      </c>
      <c r="AJ704" s="79" t="e">
        <f>VLOOKUP($S704,'Grille de Tarif OQN'!$B$2:$S$3603,AJ$1,0)</f>
        <v>#N/A</v>
      </c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72"/>
      <c r="AV704"/>
      <c r="AW704"/>
      <c r="AX704"/>
      <c r="AY704"/>
      <c r="AZ704" s="96">
        <f t="shared" si="217"/>
        <v>0</v>
      </c>
      <c r="BA704" s="24" t="e">
        <f t="shared" si="218"/>
        <v>#N/A</v>
      </c>
      <c r="BB704" s="24" t="e">
        <f t="shared" si="219"/>
        <v>#N/A</v>
      </c>
      <c r="BC704" s="24" t="e">
        <f t="shared" si="212"/>
        <v>#N/A</v>
      </c>
      <c r="BD704" s="24" t="e">
        <f t="shared" si="213"/>
        <v>#N/A</v>
      </c>
      <c r="BE704"/>
      <c r="BF704" t="e">
        <f t="shared" si="220"/>
        <v>#N/A</v>
      </c>
      <c r="BG704" t="str">
        <f t="shared" si="221"/>
        <v>HDJ</v>
      </c>
      <c r="BH704" s="20" t="e">
        <f t="shared" si="222"/>
        <v>#N/A</v>
      </c>
      <c r="BI704" s="20" t="e">
        <f t="shared" si="223"/>
        <v>#N/A</v>
      </c>
      <c r="BJ704" s="20" t="e">
        <f t="shared" si="224"/>
        <v>#N/A</v>
      </c>
      <c r="BK704" s="20" t="e">
        <f t="shared" si="225"/>
        <v>#N/A</v>
      </c>
      <c r="BL704" s="20" t="e">
        <f t="shared" si="226"/>
        <v>#N/A</v>
      </c>
      <c r="BM704" s="20" t="e">
        <f t="shared" si="214"/>
        <v>#N/A</v>
      </c>
      <c r="BN704" s="20" t="e">
        <f t="shared" si="227"/>
        <v>#N/A</v>
      </c>
    </row>
    <row r="705" spans="1:66">
      <c r="A705" s="92"/>
      <c r="B705" s="90"/>
      <c r="C705" s="90"/>
      <c r="D705" s="93"/>
      <c r="E705" s="93"/>
      <c r="F705" s="93"/>
      <c r="G705" s="93"/>
      <c r="H705" s="93"/>
      <c r="I705" s="93"/>
      <c r="J705" s="93"/>
      <c r="K705" s="93"/>
      <c r="L705" s="92"/>
      <c r="M705" s="93"/>
      <c r="N705" s="91">
        <f t="shared" si="208"/>
        <v>0</v>
      </c>
      <c r="O705" s="91" t="str">
        <f t="shared" si="209"/>
        <v/>
      </c>
      <c r="P705" s="91" t="str">
        <f t="shared" si="210"/>
        <v/>
      </c>
      <c r="Q705" s="91" t="str">
        <f t="shared" si="211"/>
        <v>HDJ</v>
      </c>
      <c r="R705" s="82"/>
      <c r="S705" s="95">
        <f t="shared" si="215"/>
        <v>0</v>
      </c>
      <c r="T705" s="95">
        <f t="shared" si="216"/>
        <v>0</v>
      </c>
      <c r="U705" s="79" t="e">
        <f>VLOOKUP($S705,'Grille de Tarif OQN'!$B$2:$S$3603,U$1,0)</f>
        <v>#N/A</v>
      </c>
      <c r="V705" s="79" t="e">
        <f>VLOOKUP($S705,'Grille de Tarif OQN'!$B$2:$S$3603,V$1,0)</f>
        <v>#N/A</v>
      </c>
      <c r="W705" s="79" t="e">
        <f>VLOOKUP($S705,'Grille de Tarif OQN'!$B$2:$S$3603,W$1,0)</f>
        <v>#N/A</v>
      </c>
      <c r="X705" s="79" t="e">
        <f>VLOOKUP($S705,'Grille de Tarif OQN'!$B$2:$S$3603,X$1,0)</f>
        <v>#N/A</v>
      </c>
      <c r="Y705" s="79" t="e">
        <f>VLOOKUP($S705,'Grille de Tarif OQN'!$B$2:$S$3603,Y$1,0)</f>
        <v>#N/A</v>
      </c>
      <c r="Z705" s="79" t="e">
        <f>VLOOKUP($S705,'Grille de Tarif OQN'!$B$2:$S$3603,Z$1,0)</f>
        <v>#N/A</v>
      </c>
      <c r="AA705" s="79" t="e">
        <f>VLOOKUP($S705,'Grille de Tarif OQN'!$B$2:$S$3603,AA$1,0)</f>
        <v>#N/A</v>
      </c>
      <c r="AB705" s="79" t="e">
        <f>VLOOKUP($S705,'Grille de Tarif OQN'!$B$2:$S$3603,AB$1,0)</f>
        <v>#N/A</v>
      </c>
      <c r="AC705" s="79" t="e">
        <f>VLOOKUP($S705,'Grille de Tarif OQN'!$B$2:$S$3603,AC$1,0)</f>
        <v>#N/A</v>
      </c>
      <c r="AD705" s="79" t="e">
        <f>VLOOKUP($S705,'Grille de Tarif OQN'!$B$2:$S$3603,AD$1,0)</f>
        <v>#N/A</v>
      </c>
      <c r="AE705" s="79" t="e">
        <f>VLOOKUP($S705,'Grille de Tarif OQN'!$B$2:$S$3603,AE$1,0)</f>
        <v>#N/A</v>
      </c>
      <c r="AF705" s="79" t="e">
        <f>VLOOKUP($S705,'Grille de Tarif OQN'!$B$2:$S$3603,AF$1,0)</f>
        <v>#N/A</v>
      </c>
      <c r="AG705" s="79" t="e">
        <f>VLOOKUP($S705,'Grille de Tarif OQN'!$B$2:$S$3603,AG$1,0)</f>
        <v>#N/A</v>
      </c>
      <c r="AH705" s="79" t="e">
        <f>VLOOKUP($S705,'Grille de Tarif OQN'!$B$2:$S$3603,AH$1,0)</f>
        <v>#N/A</v>
      </c>
      <c r="AI705" s="79" t="e">
        <f>VLOOKUP($S705,'Grille de Tarif OQN'!$B$2:$S$3603,AI$1,0)</f>
        <v>#N/A</v>
      </c>
      <c r="AJ705" s="79" t="e">
        <f>VLOOKUP($S705,'Grille de Tarif OQN'!$B$2:$S$3603,AJ$1,0)</f>
        <v>#N/A</v>
      </c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72"/>
      <c r="AV705"/>
      <c r="AW705"/>
      <c r="AX705"/>
      <c r="AY705"/>
      <c r="AZ705" s="96">
        <f t="shared" si="217"/>
        <v>0</v>
      </c>
      <c r="BA705" s="24" t="e">
        <f t="shared" si="218"/>
        <v>#N/A</v>
      </c>
      <c r="BB705" s="24" t="e">
        <f t="shared" si="219"/>
        <v>#N/A</v>
      </c>
      <c r="BC705" s="24" t="e">
        <f t="shared" si="212"/>
        <v>#N/A</v>
      </c>
      <c r="BD705" s="24" t="e">
        <f t="shared" si="213"/>
        <v>#N/A</v>
      </c>
      <c r="BE705"/>
      <c r="BF705" t="e">
        <f t="shared" si="220"/>
        <v>#N/A</v>
      </c>
      <c r="BG705" t="str">
        <f t="shared" si="221"/>
        <v>HDJ</v>
      </c>
      <c r="BH705" s="20" t="e">
        <f t="shared" si="222"/>
        <v>#N/A</v>
      </c>
      <c r="BI705" s="20" t="e">
        <f t="shared" si="223"/>
        <v>#N/A</v>
      </c>
      <c r="BJ705" s="20" t="e">
        <f t="shared" si="224"/>
        <v>#N/A</v>
      </c>
      <c r="BK705" s="20" t="e">
        <f t="shared" si="225"/>
        <v>#N/A</v>
      </c>
      <c r="BL705" s="20" t="e">
        <f t="shared" si="226"/>
        <v>#N/A</v>
      </c>
      <c r="BM705" s="20" t="e">
        <f t="shared" si="214"/>
        <v>#N/A</v>
      </c>
      <c r="BN705" s="20" t="e">
        <f t="shared" si="227"/>
        <v>#N/A</v>
      </c>
    </row>
    <row r="706" spans="1:66">
      <c r="A706" s="92"/>
      <c r="B706" s="90"/>
      <c r="C706" s="90"/>
      <c r="D706" s="93"/>
      <c r="E706" s="93"/>
      <c r="F706" s="93"/>
      <c r="G706" s="93"/>
      <c r="H706" s="93"/>
      <c r="I706" s="93"/>
      <c r="J706" s="93"/>
      <c r="K706" s="93"/>
      <c r="L706" s="92"/>
      <c r="M706" s="93"/>
      <c r="N706" s="91">
        <f t="shared" si="208"/>
        <v>0</v>
      </c>
      <c r="O706" s="91" t="str">
        <f t="shared" si="209"/>
        <v/>
      </c>
      <c r="P706" s="91" t="str">
        <f t="shared" si="210"/>
        <v/>
      </c>
      <c r="Q706" s="91" t="str">
        <f t="shared" si="211"/>
        <v>HDJ</v>
      </c>
      <c r="R706" s="82"/>
      <c r="S706" s="95">
        <f t="shared" si="215"/>
        <v>0</v>
      </c>
      <c r="T706" s="95">
        <f t="shared" si="216"/>
        <v>0</v>
      </c>
      <c r="U706" s="79" t="e">
        <f>VLOOKUP($S706,'Grille de Tarif OQN'!$B$2:$S$3603,U$1,0)</f>
        <v>#N/A</v>
      </c>
      <c r="V706" s="79" t="e">
        <f>VLOOKUP($S706,'Grille de Tarif OQN'!$B$2:$S$3603,V$1,0)</f>
        <v>#N/A</v>
      </c>
      <c r="W706" s="79" t="e">
        <f>VLOOKUP($S706,'Grille de Tarif OQN'!$B$2:$S$3603,W$1,0)</f>
        <v>#N/A</v>
      </c>
      <c r="X706" s="79" t="e">
        <f>VLOOKUP($S706,'Grille de Tarif OQN'!$B$2:$S$3603,X$1,0)</f>
        <v>#N/A</v>
      </c>
      <c r="Y706" s="79" t="e">
        <f>VLOOKUP($S706,'Grille de Tarif OQN'!$B$2:$S$3603,Y$1,0)</f>
        <v>#N/A</v>
      </c>
      <c r="Z706" s="79" t="e">
        <f>VLOOKUP($S706,'Grille de Tarif OQN'!$B$2:$S$3603,Z$1,0)</f>
        <v>#N/A</v>
      </c>
      <c r="AA706" s="79" t="e">
        <f>VLOOKUP($S706,'Grille de Tarif OQN'!$B$2:$S$3603,AA$1,0)</f>
        <v>#N/A</v>
      </c>
      <c r="AB706" s="79" t="e">
        <f>VLOOKUP($S706,'Grille de Tarif OQN'!$B$2:$S$3603,AB$1,0)</f>
        <v>#N/A</v>
      </c>
      <c r="AC706" s="79" t="e">
        <f>VLOOKUP($S706,'Grille de Tarif OQN'!$B$2:$S$3603,AC$1,0)</f>
        <v>#N/A</v>
      </c>
      <c r="AD706" s="79" t="e">
        <f>VLOOKUP($S706,'Grille de Tarif OQN'!$B$2:$S$3603,AD$1,0)</f>
        <v>#N/A</v>
      </c>
      <c r="AE706" s="79" t="e">
        <f>VLOOKUP($S706,'Grille de Tarif OQN'!$B$2:$S$3603,AE$1,0)</f>
        <v>#N/A</v>
      </c>
      <c r="AF706" s="79" t="e">
        <f>VLOOKUP($S706,'Grille de Tarif OQN'!$B$2:$S$3603,AF$1,0)</f>
        <v>#N/A</v>
      </c>
      <c r="AG706" s="79" t="e">
        <f>VLOOKUP($S706,'Grille de Tarif OQN'!$B$2:$S$3603,AG$1,0)</f>
        <v>#N/A</v>
      </c>
      <c r="AH706" s="79" t="e">
        <f>VLOOKUP($S706,'Grille de Tarif OQN'!$B$2:$S$3603,AH$1,0)</f>
        <v>#N/A</v>
      </c>
      <c r="AI706" s="79" t="e">
        <f>VLOOKUP($S706,'Grille de Tarif OQN'!$B$2:$S$3603,AI$1,0)</f>
        <v>#N/A</v>
      </c>
      <c r="AJ706" s="79" t="e">
        <f>VLOOKUP($S706,'Grille de Tarif OQN'!$B$2:$S$3603,AJ$1,0)</f>
        <v>#N/A</v>
      </c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72"/>
      <c r="AV706"/>
      <c r="AW706"/>
      <c r="AX706"/>
      <c r="AY706"/>
      <c r="AZ706" s="96">
        <f t="shared" si="217"/>
        <v>0</v>
      </c>
      <c r="BA706" s="24" t="e">
        <f t="shared" si="218"/>
        <v>#N/A</v>
      </c>
      <c r="BB706" s="24" t="e">
        <f t="shared" si="219"/>
        <v>#N/A</v>
      </c>
      <c r="BC706" s="24" t="e">
        <f t="shared" si="212"/>
        <v>#N/A</v>
      </c>
      <c r="BD706" s="24" t="e">
        <f t="shared" si="213"/>
        <v>#N/A</v>
      </c>
      <c r="BE706"/>
      <c r="BF706" t="e">
        <f t="shared" si="220"/>
        <v>#N/A</v>
      </c>
      <c r="BG706" t="str">
        <f t="shared" si="221"/>
        <v>HDJ</v>
      </c>
      <c r="BH706" s="20" t="e">
        <f t="shared" si="222"/>
        <v>#N/A</v>
      </c>
      <c r="BI706" s="20" t="e">
        <f t="shared" si="223"/>
        <v>#N/A</v>
      </c>
      <c r="BJ706" s="20" t="e">
        <f t="shared" si="224"/>
        <v>#N/A</v>
      </c>
      <c r="BK706" s="20" t="e">
        <f t="shared" si="225"/>
        <v>#N/A</v>
      </c>
      <c r="BL706" s="20" t="e">
        <f t="shared" si="226"/>
        <v>#N/A</v>
      </c>
      <c r="BM706" s="20" t="e">
        <f t="shared" si="214"/>
        <v>#N/A</v>
      </c>
      <c r="BN706" s="20" t="e">
        <f t="shared" si="227"/>
        <v>#N/A</v>
      </c>
    </row>
    <row r="707" spans="1:66">
      <c r="A707" s="92"/>
      <c r="B707" s="90"/>
      <c r="C707" s="90"/>
      <c r="D707" s="93"/>
      <c r="E707" s="93"/>
      <c r="F707" s="93"/>
      <c r="G707" s="93"/>
      <c r="H707" s="93"/>
      <c r="I707" s="93"/>
      <c r="J707" s="93"/>
      <c r="K707" s="93"/>
      <c r="L707" s="92"/>
      <c r="M707" s="93"/>
      <c r="N707" s="91">
        <f t="shared" si="208"/>
        <v>0</v>
      </c>
      <c r="O707" s="91" t="str">
        <f t="shared" si="209"/>
        <v/>
      </c>
      <c r="P707" s="91" t="str">
        <f t="shared" si="210"/>
        <v/>
      </c>
      <c r="Q707" s="91" t="str">
        <f t="shared" si="211"/>
        <v>HDJ</v>
      </c>
      <c r="R707" s="82"/>
      <c r="S707" s="95">
        <f t="shared" si="215"/>
        <v>0</v>
      </c>
      <c r="T707" s="95">
        <f t="shared" si="216"/>
        <v>0</v>
      </c>
      <c r="U707" s="79" t="e">
        <f>VLOOKUP($S707,'Grille de Tarif OQN'!$B$2:$S$3603,U$1,0)</f>
        <v>#N/A</v>
      </c>
      <c r="V707" s="79" t="e">
        <f>VLOOKUP($S707,'Grille de Tarif OQN'!$B$2:$S$3603,V$1,0)</f>
        <v>#N/A</v>
      </c>
      <c r="W707" s="79" t="e">
        <f>VLOOKUP($S707,'Grille de Tarif OQN'!$B$2:$S$3603,W$1,0)</f>
        <v>#N/A</v>
      </c>
      <c r="X707" s="79" t="e">
        <f>VLOOKUP($S707,'Grille de Tarif OQN'!$B$2:$S$3603,X$1,0)</f>
        <v>#N/A</v>
      </c>
      <c r="Y707" s="79" t="e">
        <f>VLOOKUP($S707,'Grille de Tarif OQN'!$B$2:$S$3603,Y$1,0)</f>
        <v>#N/A</v>
      </c>
      <c r="Z707" s="79" t="e">
        <f>VLOOKUP($S707,'Grille de Tarif OQN'!$B$2:$S$3603,Z$1,0)</f>
        <v>#N/A</v>
      </c>
      <c r="AA707" s="79" t="e">
        <f>VLOOKUP($S707,'Grille de Tarif OQN'!$B$2:$S$3603,AA$1,0)</f>
        <v>#N/A</v>
      </c>
      <c r="AB707" s="79" t="e">
        <f>VLOOKUP($S707,'Grille de Tarif OQN'!$B$2:$S$3603,AB$1,0)</f>
        <v>#N/A</v>
      </c>
      <c r="AC707" s="79" t="e">
        <f>VLOOKUP($S707,'Grille de Tarif OQN'!$B$2:$S$3603,AC$1,0)</f>
        <v>#N/A</v>
      </c>
      <c r="AD707" s="79" t="e">
        <f>VLOOKUP($S707,'Grille de Tarif OQN'!$B$2:$S$3603,AD$1,0)</f>
        <v>#N/A</v>
      </c>
      <c r="AE707" s="79" t="e">
        <f>VLOOKUP($S707,'Grille de Tarif OQN'!$B$2:$S$3603,AE$1,0)</f>
        <v>#N/A</v>
      </c>
      <c r="AF707" s="79" t="e">
        <f>VLOOKUP($S707,'Grille de Tarif OQN'!$B$2:$S$3603,AF$1,0)</f>
        <v>#N/A</v>
      </c>
      <c r="AG707" s="79" t="e">
        <f>VLOOKUP($S707,'Grille de Tarif OQN'!$B$2:$S$3603,AG$1,0)</f>
        <v>#N/A</v>
      </c>
      <c r="AH707" s="79" t="e">
        <f>VLOOKUP($S707,'Grille de Tarif OQN'!$B$2:$S$3603,AH$1,0)</f>
        <v>#N/A</v>
      </c>
      <c r="AI707" s="79" t="e">
        <f>VLOOKUP($S707,'Grille de Tarif OQN'!$B$2:$S$3603,AI$1,0)</f>
        <v>#N/A</v>
      </c>
      <c r="AJ707" s="79" t="e">
        <f>VLOOKUP($S707,'Grille de Tarif OQN'!$B$2:$S$3603,AJ$1,0)</f>
        <v>#N/A</v>
      </c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72"/>
      <c r="AV707"/>
      <c r="AW707"/>
      <c r="AX707"/>
      <c r="AY707"/>
      <c r="AZ707" s="96">
        <f t="shared" si="217"/>
        <v>0</v>
      </c>
      <c r="BA707" s="24" t="e">
        <f t="shared" si="218"/>
        <v>#N/A</v>
      </c>
      <c r="BB707" s="24" t="e">
        <f t="shared" si="219"/>
        <v>#N/A</v>
      </c>
      <c r="BC707" s="24" t="e">
        <f t="shared" si="212"/>
        <v>#N/A</v>
      </c>
      <c r="BD707" s="24" t="e">
        <f t="shared" si="213"/>
        <v>#N/A</v>
      </c>
      <c r="BE707"/>
      <c r="BF707" t="e">
        <f t="shared" si="220"/>
        <v>#N/A</v>
      </c>
      <c r="BG707" t="str">
        <f t="shared" si="221"/>
        <v>HDJ</v>
      </c>
      <c r="BH707" s="20" t="e">
        <f t="shared" si="222"/>
        <v>#N/A</v>
      </c>
      <c r="BI707" s="20" t="e">
        <f t="shared" si="223"/>
        <v>#N/A</v>
      </c>
      <c r="BJ707" s="20" t="e">
        <f t="shared" si="224"/>
        <v>#N/A</v>
      </c>
      <c r="BK707" s="20" t="e">
        <f t="shared" si="225"/>
        <v>#N/A</v>
      </c>
      <c r="BL707" s="20" t="e">
        <f t="shared" si="226"/>
        <v>#N/A</v>
      </c>
      <c r="BM707" s="20" t="e">
        <f t="shared" si="214"/>
        <v>#N/A</v>
      </c>
      <c r="BN707" s="20" t="e">
        <f t="shared" si="227"/>
        <v>#N/A</v>
      </c>
    </row>
    <row r="708" spans="1:66">
      <c r="A708" s="92"/>
      <c r="B708" s="90"/>
      <c r="C708" s="90"/>
      <c r="D708" s="93"/>
      <c r="E708" s="93"/>
      <c r="F708" s="93"/>
      <c r="G708" s="93"/>
      <c r="H708" s="93"/>
      <c r="I708" s="93"/>
      <c r="J708" s="93"/>
      <c r="K708" s="93"/>
      <c r="L708" s="92"/>
      <c r="M708" s="93"/>
      <c r="N708" s="91">
        <f t="shared" ref="N708:N771" si="228">IF(LEN(B708)=7,1,0)</f>
        <v>0</v>
      </c>
      <c r="O708" s="91" t="str">
        <f t="shared" ref="O708:O771" si="229">LEFT(B708,2)</f>
        <v/>
      </c>
      <c r="P708" s="91" t="str">
        <f t="shared" ref="P708:P771" si="230">LEFT(B708,4)</f>
        <v/>
      </c>
      <c r="Q708" s="91" t="str">
        <f t="shared" ref="Q708:Q771" si="231">IF(F708=1,"HC","HDJ")</f>
        <v>HDJ</v>
      </c>
      <c r="R708" s="82"/>
      <c r="S708" s="95">
        <f t="shared" si="215"/>
        <v>0</v>
      </c>
      <c r="T708" s="95">
        <f t="shared" si="216"/>
        <v>0</v>
      </c>
      <c r="U708" s="79" t="e">
        <f>VLOOKUP($S708,'Grille de Tarif OQN'!$B$2:$S$3603,U$1,0)</f>
        <v>#N/A</v>
      </c>
      <c r="V708" s="79" t="e">
        <f>VLOOKUP($S708,'Grille de Tarif OQN'!$B$2:$S$3603,V$1,0)</f>
        <v>#N/A</v>
      </c>
      <c r="W708" s="79" t="e">
        <f>VLOOKUP($S708,'Grille de Tarif OQN'!$B$2:$S$3603,W$1,0)</f>
        <v>#N/A</v>
      </c>
      <c r="X708" s="79" t="e">
        <f>VLOOKUP($S708,'Grille de Tarif OQN'!$B$2:$S$3603,X$1,0)</f>
        <v>#N/A</v>
      </c>
      <c r="Y708" s="79" t="e">
        <f>VLOOKUP($S708,'Grille de Tarif OQN'!$B$2:$S$3603,Y$1,0)</f>
        <v>#N/A</v>
      </c>
      <c r="Z708" s="79" t="e">
        <f>VLOOKUP($S708,'Grille de Tarif OQN'!$B$2:$S$3603,Z$1,0)</f>
        <v>#N/A</v>
      </c>
      <c r="AA708" s="79" t="e">
        <f>VLOOKUP($S708,'Grille de Tarif OQN'!$B$2:$S$3603,AA$1,0)</f>
        <v>#N/A</v>
      </c>
      <c r="AB708" s="79" t="e">
        <f>VLOOKUP($S708,'Grille de Tarif OQN'!$B$2:$S$3603,AB$1,0)</f>
        <v>#N/A</v>
      </c>
      <c r="AC708" s="79" t="e">
        <f>VLOOKUP($S708,'Grille de Tarif OQN'!$B$2:$S$3603,AC$1,0)</f>
        <v>#N/A</v>
      </c>
      <c r="AD708" s="79" t="e">
        <f>VLOOKUP($S708,'Grille de Tarif OQN'!$B$2:$S$3603,AD$1,0)</f>
        <v>#N/A</v>
      </c>
      <c r="AE708" s="79" t="e">
        <f>VLOOKUP($S708,'Grille de Tarif OQN'!$B$2:$S$3603,AE$1,0)</f>
        <v>#N/A</v>
      </c>
      <c r="AF708" s="79" t="e">
        <f>VLOOKUP($S708,'Grille de Tarif OQN'!$B$2:$S$3603,AF$1,0)</f>
        <v>#N/A</v>
      </c>
      <c r="AG708" s="79" t="e">
        <f>VLOOKUP($S708,'Grille de Tarif OQN'!$B$2:$S$3603,AG$1,0)</f>
        <v>#N/A</v>
      </c>
      <c r="AH708" s="79" t="e">
        <f>VLOOKUP($S708,'Grille de Tarif OQN'!$B$2:$S$3603,AH$1,0)</f>
        <v>#N/A</v>
      </c>
      <c r="AI708" s="79" t="e">
        <f>VLOOKUP($S708,'Grille de Tarif OQN'!$B$2:$S$3603,AI$1,0)</f>
        <v>#N/A</v>
      </c>
      <c r="AJ708" s="79" t="e">
        <f>VLOOKUP($S708,'Grille de Tarif OQN'!$B$2:$S$3603,AJ$1,0)</f>
        <v>#N/A</v>
      </c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72"/>
      <c r="AV708"/>
      <c r="AW708"/>
      <c r="AX708"/>
      <c r="AY708"/>
      <c r="AZ708" s="96">
        <f t="shared" si="217"/>
        <v>0</v>
      </c>
      <c r="BA708" s="24" t="e">
        <f t="shared" si="218"/>
        <v>#N/A</v>
      </c>
      <c r="BB708" s="24" t="e">
        <f t="shared" si="219"/>
        <v>#N/A</v>
      </c>
      <c r="BC708" s="24" t="e">
        <f t="shared" ref="BC708:BC771" si="232">BA708*$BD$1</f>
        <v>#N/A</v>
      </c>
      <c r="BD708" s="24" t="e">
        <f t="shared" ref="BD708:BD771" si="233">BB708*$BD$1</f>
        <v>#N/A</v>
      </c>
      <c r="BE708"/>
      <c r="BF708" t="e">
        <f t="shared" si="220"/>
        <v>#N/A</v>
      </c>
      <c r="BG708" t="str">
        <f t="shared" si="221"/>
        <v>HDJ</v>
      </c>
      <c r="BH708" s="20" t="e">
        <f t="shared" si="222"/>
        <v>#N/A</v>
      </c>
      <c r="BI708" s="20" t="e">
        <f t="shared" si="223"/>
        <v>#N/A</v>
      </c>
      <c r="BJ708" s="20" t="e">
        <f t="shared" si="224"/>
        <v>#N/A</v>
      </c>
      <c r="BK708" s="20" t="e">
        <f t="shared" si="225"/>
        <v>#N/A</v>
      </c>
      <c r="BL708" s="20" t="e">
        <f t="shared" si="226"/>
        <v>#N/A</v>
      </c>
      <c r="BM708" s="20" t="e">
        <f t="shared" ref="BM708:BM771" si="234">IF(AG708=1,AA708+(90-V708)*AB708,Y708+(90-V708)*AB708)+(AZ708-90)*AC708</f>
        <v>#N/A</v>
      </c>
      <c r="BN708" s="20" t="e">
        <f t="shared" si="227"/>
        <v>#N/A</v>
      </c>
    </row>
    <row r="709" spans="1:66">
      <c r="A709" s="92"/>
      <c r="B709" s="90"/>
      <c r="C709" s="90"/>
      <c r="D709" s="93"/>
      <c r="E709" s="93"/>
      <c r="F709" s="93"/>
      <c r="G709" s="93"/>
      <c r="H709" s="93"/>
      <c r="I709" s="93"/>
      <c r="J709" s="93"/>
      <c r="K709" s="93"/>
      <c r="L709" s="92"/>
      <c r="M709" s="93"/>
      <c r="N709" s="91">
        <f t="shared" si="228"/>
        <v>0</v>
      </c>
      <c r="O709" s="91" t="str">
        <f t="shared" si="229"/>
        <v/>
      </c>
      <c r="P709" s="91" t="str">
        <f t="shared" si="230"/>
        <v/>
      </c>
      <c r="Q709" s="91" t="str">
        <f t="shared" si="231"/>
        <v>HDJ</v>
      </c>
      <c r="R709" s="82"/>
      <c r="S709" s="95">
        <f t="shared" ref="S709:S772" si="235">B709</f>
        <v>0</v>
      </c>
      <c r="T709" s="95">
        <f t="shared" ref="T709:T772" si="236">C709</f>
        <v>0</v>
      </c>
      <c r="U709" s="79" t="e">
        <f>VLOOKUP($S709,'Grille de Tarif OQN'!$B$2:$S$3603,U$1,0)</f>
        <v>#N/A</v>
      </c>
      <c r="V709" s="79" t="e">
        <f>VLOOKUP($S709,'Grille de Tarif OQN'!$B$2:$S$3603,V$1,0)</f>
        <v>#N/A</v>
      </c>
      <c r="W709" s="79" t="e">
        <f>VLOOKUP($S709,'Grille de Tarif OQN'!$B$2:$S$3603,W$1,0)</f>
        <v>#N/A</v>
      </c>
      <c r="X709" s="79" t="e">
        <f>VLOOKUP($S709,'Grille de Tarif OQN'!$B$2:$S$3603,X$1,0)</f>
        <v>#N/A</v>
      </c>
      <c r="Y709" s="79" t="e">
        <f>VLOOKUP($S709,'Grille de Tarif OQN'!$B$2:$S$3603,Y$1,0)</f>
        <v>#N/A</v>
      </c>
      <c r="Z709" s="79" t="e">
        <f>VLOOKUP($S709,'Grille de Tarif OQN'!$B$2:$S$3603,Z$1,0)</f>
        <v>#N/A</v>
      </c>
      <c r="AA709" s="79" t="e">
        <f>VLOOKUP($S709,'Grille de Tarif OQN'!$B$2:$S$3603,AA$1,0)</f>
        <v>#N/A</v>
      </c>
      <c r="AB709" s="79" t="e">
        <f>VLOOKUP($S709,'Grille de Tarif OQN'!$B$2:$S$3603,AB$1,0)</f>
        <v>#N/A</v>
      </c>
      <c r="AC709" s="79" t="e">
        <f>VLOOKUP($S709,'Grille de Tarif OQN'!$B$2:$S$3603,AC$1,0)</f>
        <v>#N/A</v>
      </c>
      <c r="AD709" s="79" t="e">
        <f>VLOOKUP($S709,'Grille de Tarif OQN'!$B$2:$S$3603,AD$1,0)</f>
        <v>#N/A</v>
      </c>
      <c r="AE709" s="79" t="e">
        <f>VLOOKUP($S709,'Grille de Tarif OQN'!$B$2:$S$3603,AE$1,0)</f>
        <v>#N/A</v>
      </c>
      <c r="AF709" s="79" t="e">
        <f>VLOOKUP($S709,'Grille de Tarif OQN'!$B$2:$S$3603,AF$1,0)</f>
        <v>#N/A</v>
      </c>
      <c r="AG709" s="79" t="e">
        <f>VLOOKUP($S709,'Grille de Tarif OQN'!$B$2:$S$3603,AG$1,0)</f>
        <v>#N/A</v>
      </c>
      <c r="AH709" s="79" t="e">
        <f>VLOOKUP($S709,'Grille de Tarif OQN'!$B$2:$S$3603,AH$1,0)</f>
        <v>#N/A</v>
      </c>
      <c r="AI709" s="79" t="e">
        <f>VLOOKUP($S709,'Grille de Tarif OQN'!$B$2:$S$3603,AI$1,0)</f>
        <v>#N/A</v>
      </c>
      <c r="AJ709" s="79" t="e">
        <f>VLOOKUP($S709,'Grille de Tarif OQN'!$B$2:$S$3603,AJ$1,0)</f>
        <v>#N/A</v>
      </c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72"/>
      <c r="AV709"/>
      <c r="AW709"/>
      <c r="AX709"/>
      <c r="AY709"/>
      <c r="AZ709" s="96">
        <f t="shared" ref="AZ709:AZ772" si="237">D709</f>
        <v>0</v>
      </c>
      <c r="BA709" s="24" t="e">
        <f t="shared" ref="BA709:BA772" si="238">IF(BG709="HDJ",BN709,IF(BF709="ZONE90",BM709,IF(BF709="ZONEBASSE",BH709,IF(BF709="ZONEFORF1",BI709,IF(BF709="ZONEFORF2",BJ709,IF(BF709="ZONEFORF3",BK709,BL709))))))</f>
        <v>#N/A</v>
      </c>
      <c r="BB709" s="24" t="e">
        <f t="shared" ref="BB709:BB772" si="239">BA709/AZ709</f>
        <v>#N/A</v>
      </c>
      <c r="BC709" s="24" t="e">
        <f t="shared" si="232"/>
        <v>#N/A</v>
      </c>
      <c r="BD709" s="24" t="e">
        <f t="shared" si="233"/>
        <v>#N/A</v>
      </c>
      <c r="BE709"/>
      <c r="BF709" t="e">
        <f t="shared" ref="BF709:BF772" si="240">IF(AZ709&gt;90,"ZONE90",IF(AG709=1,IF(AZ709&lt;U709,"ZONEBASSE",IF(AZ709&lt;AI709,"ZONEFORF1",IF(AZ709&lt;AJ709,"ZONEFORF2",IF(AZ709&lt;V709,"ZONEFORF3","ZONEHAUTE")))),IF(AZ709&lt;U709,"ZONEBASSE",IF(AZ709&lt;V709,"ZONEFORF1","ZONEHAUTE"))))</f>
        <v>#N/A</v>
      </c>
      <c r="BG709" t="str">
        <f t="shared" ref="BG709:BG772" si="241">IF(RIGHT(S709,1)="0","HDJ","HC")</f>
        <v>HDJ</v>
      </c>
      <c r="BH709" s="20" t="e">
        <f t="shared" ref="BH709:BH772" si="242">IF(AZ709&lt;8,AD709*AZ709,W709-(U709-AZ709)*X709)</f>
        <v>#N/A</v>
      </c>
      <c r="BI709" s="20" t="e">
        <f t="shared" ref="BI709:BI772" si="243">Y709</f>
        <v>#N/A</v>
      </c>
      <c r="BJ709" s="20" t="e">
        <f t="shared" ref="BJ709:BJ772" si="244">Z709</f>
        <v>#N/A</v>
      </c>
      <c r="BK709" s="20" t="e">
        <f t="shared" ref="BK709:BK772" si="245">AA709</f>
        <v>#N/A</v>
      </c>
      <c r="BL709" s="20" t="e">
        <f t="shared" ref="BL709:BL772" si="246">IF(AG709=1,AA709+(AZ709-V709)*AB709,Y709+(AZ709-V709)*AB709)</f>
        <v>#N/A</v>
      </c>
      <c r="BM709" s="20" t="e">
        <f t="shared" si="234"/>
        <v>#N/A</v>
      </c>
      <c r="BN709" s="20" t="e">
        <f t="shared" ref="BN709:BN772" si="247">AZ709*Y709</f>
        <v>#N/A</v>
      </c>
    </row>
    <row r="710" spans="1:66">
      <c r="A710" s="92"/>
      <c r="B710" s="90"/>
      <c r="C710" s="90"/>
      <c r="D710" s="93"/>
      <c r="E710" s="93"/>
      <c r="F710" s="93"/>
      <c r="G710" s="93"/>
      <c r="H710" s="93"/>
      <c r="I710" s="93"/>
      <c r="J710" s="93"/>
      <c r="K710" s="93"/>
      <c r="L710" s="92"/>
      <c r="M710" s="93"/>
      <c r="N710" s="91">
        <f t="shared" si="228"/>
        <v>0</v>
      </c>
      <c r="O710" s="91" t="str">
        <f t="shared" si="229"/>
        <v/>
      </c>
      <c r="P710" s="91" t="str">
        <f t="shared" si="230"/>
        <v/>
      </c>
      <c r="Q710" s="91" t="str">
        <f t="shared" si="231"/>
        <v>HDJ</v>
      </c>
      <c r="R710" s="82"/>
      <c r="S710" s="95">
        <f t="shared" si="235"/>
        <v>0</v>
      </c>
      <c r="T710" s="95">
        <f t="shared" si="236"/>
        <v>0</v>
      </c>
      <c r="U710" s="79" t="e">
        <f>VLOOKUP($S710,'Grille de Tarif OQN'!$B$2:$S$3603,U$1,0)</f>
        <v>#N/A</v>
      </c>
      <c r="V710" s="79" t="e">
        <f>VLOOKUP($S710,'Grille de Tarif OQN'!$B$2:$S$3603,V$1,0)</f>
        <v>#N/A</v>
      </c>
      <c r="W710" s="79" t="e">
        <f>VLOOKUP($S710,'Grille de Tarif OQN'!$B$2:$S$3603,W$1,0)</f>
        <v>#N/A</v>
      </c>
      <c r="X710" s="79" t="e">
        <f>VLOOKUP($S710,'Grille de Tarif OQN'!$B$2:$S$3603,X$1,0)</f>
        <v>#N/A</v>
      </c>
      <c r="Y710" s="79" t="e">
        <f>VLOOKUP($S710,'Grille de Tarif OQN'!$B$2:$S$3603,Y$1,0)</f>
        <v>#N/A</v>
      </c>
      <c r="Z710" s="79" t="e">
        <f>VLOOKUP($S710,'Grille de Tarif OQN'!$B$2:$S$3603,Z$1,0)</f>
        <v>#N/A</v>
      </c>
      <c r="AA710" s="79" t="e">
        <f>VLOOKUP($S710,'Grille de Tarif OQN'!$B$2:$S$3603,AA$1,0)</f>
        <v>#N/A</v>
      </c>
      <c r="AB710" s="79" t="e">
        <f>VLOOKUP($S710,'Grille de Tarif OQN'!$B$2:$S$3603,AB$1,0)</f>
        <v>#N/A</v>
      </c>
      <c r="AC710" s="79" t="e">
        <f>VLOOKUP($S710,'Grille de Tarif OQN'!$B$2:$S$3603,AC$1,0)</f>
        <v>#N/A</v>
      </c>
      <c r="AD710" s="79" t="e">
        <f>VLOOKUP($S710,'Grille de Tarif OQN'!$B$2:$S$3603,AD$1,0)</f>
        <v>#N/A</v>
      </c>
      <c r="AE710" s="79" t="e">
        <f>VLOOKUP($S710,'Grille de Tarif OQN'!$B$2:$S$3603,AE$1,0)</f>
        <v>#N/A</v>
      </c>
      <c r="AF710" s="79" t="e">
        <f>VLOOKUP($S710,'Grille de Tarif OQN'!$B$2:$S$3603,AF$1,0)</f>
        <v>#N/A</v>
      </c>
      <c r="AG710" s="79" t="e">
        <f>VLOOKUP($S710,'Grille de Tarif OQN'!$B$2:$S$3603,AG$1,0)</f>
        <v>#N/A</v>
      </c>
      <c r="AH710" s="79" t="e">
        <f>VLOOKUP($S710,'Grille de Tarif OQN'!$B$2:$S$3603,AH$1,0)</f>
        <v>#N/A</v>
      </c>
      <c r="AI710" s="79" t="e">
        <f>VLOOKUP($S710,'Grille de Tarif OQN'!$B$2:$S$3603,AI$1,0)</f>
        <v>#N/A</v>
      </c>
      <c r="AJ710" s="79" t="e">
        <f>VLOOKUP($S710,'Grille de Tarif OQN'!$B$2:$S$3603,AJ$1,0)</f>
        <v>#N/A</v>
      </c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72"/>
      <c r="AV710"/>
      <c r="AW710"/>
      <c r="AX710"/>
      <c r="AY710"/>
      <c r="AZ710" s="96">
        <f t="shared" si="237"/>
        <v>0</v>
      </c>
      <c r="BA710" s="24" t="e">
        <f t="shared" si="238"/>
        <v>#N/A</v>
      </c>
      <c r="BB710" s="24" t="e">
        <f t="shared" si="239"/>
        <v>#N/A</v>
      </c>
      <c r="BC710" s="24" t="e">
        <f t="shared" si="232"/>
        <v>#N/A</v>
      </c>
      <c r="BD710" s="24" t="e">
        <f t="shared" si="233"/>
        <v>#N/A</v>
      </c>
      <c r="BE710"/>
      <c r="BF710" t="e">
        <f t="shared" si="240"/>
        <v>#N/A</v>
      </c>
      <c r="BG710" t="str">
        <f t="shared" si="241"/>
        <v>HDJ</v>
      </c>
      <c r="BH710" s="20" t="e">
        <f t="shared" si="242"/>
        <v>#N/A</v>
      </c>
      <c r="BI710" s="20" t="e">
        <f t="shared" si="243"/>
        <v>#N/A</v>
      </c>
      <c r="BJ710" s="20" t="e">
        <f t="shared" si="244"/>
        <v>#N/A</v>
      </c>
      <c r="BK710" s="20" t="e">
        <f t="shared" si="245"/>
        <v>#N/A</v>
      </c>
      <c r="BL710" s="20" t="e">
        <f t="shared" si="246"/>
        <v>#N/A</v>
      </c>
      <c r="BM710" s="20" t="e">
        <f t="shared" si="234"/>
        <v>#N/A</v>
      </c>
      <c r="BN710" s="20" t="e">
        <f t="shared" si="247"/>
        <v>#N/A</v>
      </c>
    </row>
    <row r="711" spans="1:66">
      <c r="A711" s="92"/>
      <c r="B711" s="90"/>
      <c r="C711" s="90"/>
      <c r="D711" s="93"/>
      <c r="E711" s="93"/>
      <c r="F711" s="93"/>
      <c r="G711" s="93"/>
      <c r="H711" s="93"/>
      <c r="I711" s="93"/>
      <c r="J711" s="93"/>
      <c r="K711" s="93"/>
      <c r="L711" s="92"/>
      <c r="M711" s="93"/>
      <c r="N711" s="91">
        <f t="shared" si="228"/>
        <v>0</v>
      </c>
      <c r="O711" s="91" t="str">
        <f t="shared" si="229"/>
        <v/>
      </c>
      <c r="P711" s="91" t="str">
        <f t="shared" si="230"/>
        <v/>
      </c>
      <c r="Q711" s="91" t="str">
        <f t="shared" si="231"/>
        <v>HDJ</v>
      </c>
      <c r="R711" s="82"/>
      <c r="S711" s="95">
        <f t="shared" si="235"/>
        <v>0</v>
      </c>
      <c r="T711" s="95">
        <f t="shared" si="236"/>
        <v>0</v>
      </c>
      <c r="U711" s="79" t="e">
        <f>VLOOKUP($S711,'Grille de Tarif OQN'!$B$2:$S$3603,U$1,0)</f>
        <v>#N/A</v>
      </c>
      <c r="V711" s="79" t="e">
        <f>VLOOKUP($S711,'Grille de Tarif OQN'!$B$2:$S$3603,V$1,0)</f>
        <v>#N/A</v>
      </c>
      <c r="W711" s="79" t="e">
        <f>VLOOKUP($S711,'Grille de Tarif OQN'!$B$2:$S$3603,W$1,0)</f>
        <v>#N/A</v>
      </c>
      <c r="X711" s="79" t="e">
        <f>VLOOKUP($S711,'Grille de Tarif OQN'!$B$2:$S$3603,X$1,0)</f>
        <v>#N/A</v>
      </c>
      <c r="Y711" s="79" t="e">
        <f>VLOOKUP($S711,'Grille de Tarif OQN'!$B$2:$S$3603,Y$1,0)</f>
        <v>#N/A</v>
      </c>
      <c r="Z711" s="79" t="e">
        <f>VLOOKUP($S711,'Grille de Tarif OQN'!$B$2:$S$3603,Z$1,0)</f>
        <v>#N/A</v>
      </c>
      <c r="AA711" s="79" t="e">
        <f>VLOOKUP($S711,'Grille de Tarif OQN'!$B$2:$S$3603,AA$1,0)</f>
        <v>#N/A</v>
      </c>
      <c r="AB711" s="79" t="e">
        <f>VLOOKUP($S711,'Grille de Tarif OQN'!$B$2:$S$3603,AB$1,0)</f>
        <v>#N/A</v>
      </c>
      <c r="AC711" s="79" t="e">
        <f>VLOOKUP($S711,'Grille de Tarif OQN'!$B$2:$S$3603,AC$1,0)</f>
        <v>#N/A</v>
      </c>
      <c r="AD711" s="79" t="e">
        <f>VLOOKUP($S711,'Grille de Tarif OQN'!$B$2:$S$3603,AD$1,0)</f>
        <v>#N/A</v>
      </c>
      <c r="AE711" s="79" t="e">
        <f>VLOOKUP($S711,'Grille de Tarif OQN'!$B$2:$S$3603,AE$1,0)</f>
        <v>#N/A</v>
      </c>
      <c r="AF711" s="79" t="e">
        <f>VLOOKUP($S711,'Grille de Tarif OQN'!$B$2:$S$3603,AF$1,0)</f>
        <v>#N/A</v>
      </c>
      <c r="AG711" s="79" t="e">
        <f>VLOOKUP($S711,'Grille de Tarif OQN'!$B$2:$S$3603,AG$1,0)</f>
        <v>#N/A</v>
      </c>
      <c r="AH711" s="79" t="e">
        <f>VLOOKUP($S711,'Grille de Tarif OQN'!$B$2:$S$3603,AH$1,0)</f>
        <v>#N/A</v>
      </c>
      <c r="AI711" s="79" t="e">
        <f>VLOOKUP($S711,'Grille de Tarif OQN'!$B$2:$S$3603,AI$1,0)</f>
        <v>#N/A</v>
      </c>
      <c r="AJ711" s="79" t="e">
        <f>VLOOKUP($S711,'Grille de Tarif OQN'!$B$2:$S$3603,AJ$1,0)</f>
        <v>#N/A</v>
      </c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72"/>
      <c r="AV711"/>
      <c r="AW711"/>
      <c r="AX711"/>
      <c r="AY711"/>
      <c r="AZ711" s="96">
        <f t="shared" si="237"/>
        <v>0</v>
      </c>
      <c r="BA711" s="24" t="e">
        <f t="shared" si="238"/>
        <v>#N/A</v>
      </c>
      <c r="BB711" s="24" t="e">
        <f t="shared" si="239"/>
        <v>#N/A</v>
      </c>
      <c r="BC711" s="24" t="e">
        <f t="shared" si="232"/>
        <v>#N/A</v>
      </c>
      <c r="BD711" s="24" t="e">
        <f t="shared" si="233"/>
        <v>#N/A</v>
      </c>
      <c r="BE711"/>
      <c r="BF711" t="e">
        <f t="shared" si="240"/>
        <v>#N/A</v>
      </c>
      <c r="BG711" t="str">
        <f t="shared" si="241"/>
        <v>HDJ</v>
      </c>
      <c r="BH711" s="20" t="e">
        <f t="shared" si="242"/>
        <v>#N/A</v>
      </c>
      <c r="BI711" s="20" t="e">
        <f t="shared" si="243"/>
        <v>#N/A</v>
      </c>
      <c r="BJ711" s="20" t="e">
        <f t="shared" si="244"/>
        <v>#N/A</v>
      </c>
      <c r="BK711" s="20" t="e">
        <f t="shared" si="245"/>
        <v>#N/A</v>
      </c>
      <c r="BL711" s="20" t="e">
        <f t="shared" si="246"/>
        <v>#N/A</v>
      </c>
      <c r="BM711" s="20" t="e">
        <f t="shared" si="234"/>
        <v>#N/A</v>
      </c>
      <c r="BN711" s="20" t="e">
        <f t="shared" si="247"/>
        <v>#N/A</v>
      </c>
    </row>
    <row r="712" spans="1:66">
      <c r="A712" s="92"/>
      <c r="B712" s="90"/>
      <c r="C712" s="90"/>
      <c r="D712" s="93"/>
      <c r="E712" s="93"/>
      <c r="F712" s="93"/>
      <c r="G712" s="93"/>
      <c r="H712" s="93"/>
      <c r="I712" s="93"/>
      <c r="J712" s="93"/>
      <c r="K712" s="93"/>
      <c r="L712" s="92"/>
      <c r="M712" s="93"/>
      <c r="N712" s="91">
        <f t="shared" si="228"/>
        <v>0</v>
      </c>
      <c r="O712" s="91" t="str">
        <f t="shared" si="229"/>
        <v/>
      </c>
      <c r="P712" s="91" t="str">
        <f t="shared" si="230"/>
        <v/>
      </c>
      <c r="Q712" s="91" t="str">
        <f t="shared" si="231"/>
        <v>HDJ</v>
      </c>
      <c r="R712" s="82"/>
      <c r="S712" s="95">
        <f t="shared" si="235"/>
        <v>0</v>
      </c>
      <c r="T712" s="95">
        <f t="shared" si="236"/>
        <v>0</v>
      </c>
      <c r="U712" s="79" t="e">
        <f>VLOOKUP($S712,'Grille de Tarif OQN'!$B$2:$S$3603,U$1,0)</f>
        <v>#N/A</v>
      </c>
      <c r="V712" s="79" t="e">
        <f>VLOOKUP($S712,'Grille de Tarif OQN'!$B$2:$S$3603,V$1,0)</f>
        <v>#N/A</v>
      </c>
      <c r="W712" s="79" t="e">
        <f>VLOOKUP($S712,'Grille de Tarif OQN'!$B$2:$S$3603,W$1,0)</f>
        <v>#N/A</v>
      </c>
      <c r="X712" s="79" t="e">
        <f>VLOOKUP($S712,'Grille de Tarif OQN'!$B$2:$S$3603,X$1,0)</f>
        <v>#N/A</v>
      </c>
      <c r="Y712" s="79" t="e">
        <f>VLOOKUP($S712,'Grille de Tarif OQN'!$B$2:$S$3603,Y$1,0)</f>
        <v>#N/A</v>
      </c>
      <c r="Z712" s="79" t="e">
        <f>VLOOKUP($S712,'Grille de Tarif OQN'!$B$2:$S$3603,Z$1,0)</f>
        <v>#N/A</v>
      </c>
      <c r="AA712" s="79" t="e">
        <f>VLOOKUP($S712,'Grille de Tarif OQN'!$B$2:$S$3603,AA$1,0)</f>
        <v>#N/A</v>
      </c>
      <c r="AB712" s="79" t="e">
        <f>VLOOKUP($S712,'Grille de Tarif OQN'!$B$2:$S$3603,AB$1,0)</f>
        <v>#N/A</v>
      </c>
      <c r="AC712" s="79" t="e">
        <f>VLOOKUP($S712,'Grille de Tarif OQN'!$B$2:$S$3603,AC$1,0)</f>
        <v>#N/A</v>
      </c>
      <c r="AD712" s="79" t="e">
        <f>VLOOKUP($S712,'Grille de Tarif OQN'!$B$2:$S$3603,AD$1,0)</f>
        <v>#N/A</v>
      </c>
      <c r="AE712" s="79" t="e">
        <f>VLOOKUP($S712,'Grille de Tarif OQN'!$B$2:$S$3603,AE$1,0)</f>
        <v>#N/A</v>
      </c>
      <c r="AF712" s="79" t="e">
        <f>VLOOKUP($S712,'Grille de Tarif OQN'!$B$2:$S$3603,AF$1,0)</f>
        <v>#N/A</v>
      </c>
      <c r="AG712" s="79" t="e">
        <f>VLOOKUP($S712,'Grille de Tarif OQN'!$B$2:$S$3603,AG$1,0)</f>
        <v>#N/A</v>
      </c>
      <c r="AH712" s="79" t="e">
        <f>VLOOKUP($S712,'Grille de Tarif OQN'!$B$2:$S$3603,AH$1,0)</f>
        <v>#N/A</v>
      </c>
      <c r="AI712" s="79" t="e">
        <f>VLOOKUP($S712,'Grille de Tarif OQN'!$B$2:$S$3603,AI$1,0)</f>
        <v>#N/A</v>
      </c>
      <c r="AJ712" s="79" t="e">
        <f>VLOOKUP($S712,'Grille de Tarif OQN'!$B$2:$S$3603,AJ$1,0)</f>
        <v>#N/A</v>
      </c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72"/>
      <c r="AV712"/>
      <c r="AW712"/>
      <c r="AX712"/>
      <c r="AY712"/>
      <c r="AZ712" s="96">
        <f t="shared" si="237"/>
        <v>0</v>
      </c>
      <c r="BA712" s="24" t="e">
        <f t="shared" si="238"/>
        <v>#N/A</v>
      </c>
      <c r="BB712" s="24" t="e">
        <f t="shared" si="239"/>
        <v>#N/A</v>
      </c>
      <c r="BC712" s="24" t="e">
        <f t="shared" si="232"/>
        <v>#N/A</v>
      </c>
      <c r="BD712" s="24" t="e">
        <f t="shared" si="233"/>
        <v>#N/A</v>
      </c>
      <c r="BE712"/>
      <c r="BF712" t="e">
        <f t="shared" si="240"/>
        <v>#N/A</v>
      </c>
      <c r="BG712" t="str">
        <f t="shared" si="241"/>
        <v>HDJ</v>
      </c>
      <c r="BH712" s="20" t="e">
        <f t="shared" si="242"/>
        <v>#N/A</v>
      </c>
      <c r="BI712" s="20" t="e">
        <f t="shared" si="243"/>
        <v>#N/A</v>
      </c>
      <c r="BJ712" s="20" t="e">
        <f t="shared" si="244"/>
        <v>#N/A</v>
      </c>
      <c r="BK712" s="20" t="e">
        <f t="shared" si="245"/>
        <v>#N/A</v>
      </c>
      <c r="BL712" s="20" t="e">
        <f t="shared" si="246"/>
        <v>#N/A</v>
      </c>
      <c r="BM712" s="20" t="e">
        <f t="shared" si="234"/>
        <v>#N/A</v>
      </c>
      <c r="BN712" s="20" t="e">
        <f t="shared" si="247"/>
        <v>#N/A</v>
      </c>
    </row>
    <row r="713" spans="1:66">
      <c r="A713" s="92"/>
      <c r="B713" s="90"/>
      <c r="C713" s="90"/>
      <c r="D713" s="93"/>
      <c r="E713" s="93"/>
      <c r="F713" s="93"/>
      <c r="G713" s="93"/>
      <c r="H713" s="93"/>
      <c r="I713" s="93"/>
      <c r="J713" s="93"/>
      <c r="K713" s="93"/>
      <c r="L713" s="92"/>
      <c r="M713" s="93"/>
      <c r="N713" s="91">
        <f t="shared" si="228"/>
        <v>0</v>
      </c>
      <c r="O713" s="91" t="str">
        <f t="shared" si="229"/>
        <v/>
      </c>
      <c r="P713" s="91" t="str">
        <f t="shared" si="230"/>
        <v/>
      </c>
      <c r="Q713" s="91" t="str">
        <f t="shared" si="231"/>
        <v>HDJ</v>
      </c>
      <c r="R713" s="82"/>
      <c r="S713" s="95">
        <f t="shared" si="235"/>
        <v>0</v>
      </c>
      <c r="T713" s="95">
        <f t="shared" si="236"/>
        <v>0</v>
      </c>
      <c r="U713" s="79" t="e">
        <f>VLOOKUP($S713,'Grille de Tarif OQN'!$B$2:$S$3603,U$1,0)</f>
        <v>#N/A</v>
      </c>
      <c r="V713" s="79" t="e">
        <f>VLOOKUP($S713,'Grille de Tarif OQN'!$B$2:$S$3603,V$1,0)</f>
        <v>#N/A</v>
      </c>
      <c r="W713" s="79" t="e">
        <f>VLOOKUP($S713,'Grille de Tarif OQN'!$B$2:$S$3603,W$1,0)</f>
        <v>#N/A</v>
      </c>
      <c r="X713" s="79" t="e">
        <f>VLOOKUP($S713,'Grille de Tarif OQN'!$B$2:$S$3603,X$1,0)</f>
        <v>#N/A</v>
      </c>
      <c r="Y713" s="79" t="e">
        <f>VLOOKUP($S713,'Grille de Tarif OQN'!$B$2:$S$3603,Y$1,0)</f>
        <v>#N/A</v>
      </c>
      <c r="Z713" s="79" t="e">
        <f>VLOOKUP($S713,'Grille de Tarif OQN'!$B$2:$S$3603,Z$1,0)</f>
        <v>#N/A</v>
      </c>
      <c r="AA713" s="79" t="e">
        <f>VLOOKUP($S713,'Grille de Tarif OQN'!$B$2:$S$3603,AA$1,0)</f>
        <v>#N/A</v>
      </c>
      <c r="AB713" s="79" t="e">
        <f>VLOOKUP($S713,'Grille de Tarif OQN'!$B$2:$S$3603,AB$1,0)</f>
        <v>#N/A</v>
      </c>
      <c r="AC713" s="79" t="e">
        <f>VLOOKUP($S713,'Grille de Tarif OQN'!$B$2:$S$3603,AC$1,0)</f>
        <v>#N/A</v>
      </c>
      <c r="AD713" s="79" t="e">
        <f>VLOOKUP($S713,'Grille de Tarif OQN'!$B$2:$S$3603,AD$1,0)</f>
        <v>#N/A</v>
      </c>
      <c r="AE713" s="79" t="e">
        <f>VLOOKUP($S713,'Grille de Tarif OQN'!$B$2:$S$3603,AE$1,0)</f>
        <v>#N/A</v>
      </c>
      <c r="AF713" s="79" t="e">
        <f>VLOOKUP($S713,'Grille de Tarif OQN'!$B$2:$S$3603,AF$1,0)</f>
        <v>#N/A</v>
      </c>
      <c r="AG713" s="79" t="e">
        <f>VLOOKUP($S713,'Grille de Tarif OQN'!$B$2:$S$3603,AG$1,0)</f>
        <v>#N/A</v>
      </c>
      <c r="AH713" s="79" t="e">
        <f>VLOOKUP($S713,'Grille de Tarif OQN'!$B$2:$S$3603,AH$1,0)</f>
        <v>#N/A</v>
      </c>
      <c r="AI713" s="79" t="e">
        <f>VLOOKUP($S713,'Grille de Tarif OQN'!$B$2:$S$3603,AI$1,0)</f>
        <v>#N/A</v>
      </c>
      <c r="AJ713" s="79" t="e">
        <f>VLOOKUP($S713,'Grille de Tarif OQN'!$B$2:$S$3603,AJ$1,0)</f>
        <v>#N/A</v>
      </c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72"/>
      <c r="AV713"/>
      <c r="AW713"/>
      <c r="AX713"/>
      <c r="AY713"/>
      <c r="AZ713" s="96">
        <f t="shared" si="237"/>
        <v>0</v>
      </c>
      <c r="BA713" s="24" t="e">
        <f t="shared" si="238"/>
        <v>#N/A</v>
      </c>
      <c r="BB713" s="24" t="e">
        <f t="shared" si="239"/>
        <v>#N/A</v>
      </c>
      <c r="BC713" s="24" t="e">
        <f t="shared" si="232"/>
        <v>#N/A</v>
      </c>
      <c r="BD713" s="24" t="e">
        <f t="shared" si="233"/>
        <v>#N/A</v>
      </c>
      <c r="BE713"/>
      <c r="BF713" t="e">
        <f t="shared" si="240"/>
        <v>#N/A</v>
      </c>
      <c r="BG713" t="str">
        <f t="shared" si="241"/>
        <v>HDJ</v>
      </c>
      <c r="BH713" s="20" t="e">
        <f t="shared" si="242"/>
        <v>#N/A</v>
      </c>
      <c r="BI713" s="20" t="e">
        <f t="shared" si="243"/>
        <v>#N/A</v>
      </c>
      <c r="BJ713" s="20" t="e">
        <f t="shared" si="244"/>
        <v>#N/A</v>
      </c>
      <c r="BK713" s="20" t="e">
        <f t="shared" si="245"/>
        <v>#N/A</v>
      </c>
      <c r="BL713" s="20" t="e">
        <f t="shared" si="246"/>
        <v>#N/A</v>
      </c>
      <c r="BM713" s="20" t="e">
        <f t="shared" si="234"/>
        <v>#N/A</v>
      </c>
      <c r="BN713" s="20" t="e">
        <f t="shared" si="247"/>
        <v>#N/A</v>
      </c>
    </row>
    <row r="714" spans="1:66">
      <c r="A714" s="92"/>
      <c r="B714" s="90"/>
      <c r="C714" s="90"/>
      <c r="D714" s="93"/>
      <c r="E714" s="93"/>
      <c r="F714" s="93"/>
      <c r="G714" s="93"/>
      <c r="H714" s="93"/>
      <c r="I714" s="93"/>
      <c r="J714" s="93"/>
      <c r="K714" s="93"/>
      <c r="L714" s="92"/>
      <c r="M714" s="93"/>
      <c r="N714" s="91">
        <f t="shared" si="228"/>
        <v>0</v>
      </c>
      <c r="O714" s="91" t="str">
        <f t="shared" si="229"/>
        <v/>
      </c>
      <c r="P714" s="91" t="str">
        <f t="shared" si="230"/>
        <v/>
      </c>
      <c r="Q714" s="91" t="str">
        <f t="shared" si="231"/>
        <v>HDJ</v>
      </c>
      <c r="R714" s="82"/>
      <c r="S714" s="95">
        <f t="shared" si="235"/>
        <v>0</v>
      </c>
      <c r="T714" s="95">
        <f t="shared" si="236"/>
        <v>0</v>
      </c>
      <c r="U714" s="79" t="e">
        <f>VLOOKUP($S714,'Grille de Tarif OQN'!$B$2:$S$3603,U$1,0)</f>
        <v>#N/A</v>
      </c>
      <c r="V714" s="79" t="e">
        <f>VLOOKUP($S714,'Grille de Tarif OQN'!$B$2:$S$3603,V$1,0)</f>
        <v>#N/A</v>
      </c>
      <c r="W714" s="79" t="e">
        <f>VLOOKUP($S714,'Grille de Tarif OQN'!$B$2:$S$3603,W$1,0)</f>
        <v>#N/A</v>
      </c>
      <c r="X714" s="79" t="e">
        <f>VLOOKUP($S714,'Grille de Tarif OQN'!$B$2:$S$3603,X$1,0)</f>
        <v>#N/A</v>
      </c>
      <c r="Y714" s="79" t="e">
        <f>VLOOKUP($S714,'Grille de Tarif OQN'!$B$2:$S$3603,Y$1,0)</f>
        <v>#N/A</v>
      </c>
      <c r="Z714" s="79" t="e">
        <f>VLOOKUP($S714,'Grille de Tarif OQN'!$B$2:$S$3603,Z$1,0)</f>
        <v>#N/A</v>
      </c>
      <c r="AA714" s="79" t="e">
        <f>VLOOKUP($S714,'Grille de Tarif OQN'!$B$2:$S$3603,AA$1,0)</f>
        <v>#N/A</v>
      </c>
      <c r="AB714" s="79" t="e">
        <f>VLOOKUP($S714,'Grille de Tarif OQN'!$B$2:$S$3603,AB$1,0)</f>
        <v>#N/A</v>
      </c>
      <c r="AC714" s="79" t="e">
        <f>VLOOKUP($S714,'Grille de Tarif OQN'!$B$2:$S$3603,AC$1,0)</f>
        <v>#N/A</v>
      </c>
      <c r="AD714" s="79" t="e">
        <f>VLOOKUP($S714,'Grille de Tarif OQN'!$B$2:$S$3603,AD$1,0)</f>
        <v>#N/A</v>
      </c>
      <c r="AE714" s="79" t="e">
        <f>VLOOKUP($S714,'Grille de Tarif OQN'!$B$2:$S$3603,AE$1,0)</f>
        <v>#N/A</v>
      </c>
      <c r="AF714" s="79" t="e">
        <f>VLOOKUP($S714,'Grille de Tarif OQN'!$B$2:$S$3603,AF$1,0)</f>
        <v>#N/A</v>
      </c>
      <c r="AG714" s="79" t="e">
        <f>VLOOKUP($S714,'Grille de Tarif OQN'!$B$2:$S$3603,AG$1,0)</f>
        <v>#N/A</v>
      </c>
      <c r="AH714" s="79" t="e">
        <f>VLOOKUP($S714,'Grille de Tarif OQN'!$B$2:$S$3603,AH$1,0)</f>
        <v>#N/A</v>
      </c>
      <c r="AI714" s="79" t="e">
        <f>VLOOKUP($S714,'Grille de Tarif OQN'!$B$2:$S$3603,AI$1,0)</f>
        <v>#N/A</v>
      </c>
      <c r="AJ714" s="79" t="e">
        <f>VLOOKUP($S714,'Grille de Tarif OQN'!$B$2:$S$3603,AJ$1,0)</f>
        <v>#N/A</v>
      </c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72"/>
      <c r="AV714"/>
      <c r="AW714"/>
      <c r="AX714"/>
      <c r="AY714"/>
      <c r="AZ714" s="96">
        <f t="shared" si="237"/>
        <v>0</v>
      </c>
      <c r="BA714" s="24" t="e">
        <f t="shared" si="238"/>
        <v>#N/A</v>
      </c>
      <c r="BB714" s="24" t="e">
        <f t="shared" si="239"/>
        <v>#N/A</v>
      </c>
      <c r="BC714" s="24" t="e">
        <f t="shared" si="232"/>
        <v>#N/A</v>
      </c>
      <c r="BD714" s="24" t="e">
        <f t="shared" si="233"/>
        <v>#N/A</v>
      </c>
      <c r="BE714"/>
      <c r="BF714" t="e">
        <f t="shared" si="240"/>
        <v>#N/A</v>
      </c>
      <c r="BG714" t="str">
        <f t="shared" si="241"/>
        <v>HDJ</v>
      </c>
      <c r="BH714" s="20" t="e">
        <f t="shared" si="242"/>
        <v>#N/A</v>
      </c>
      <c r="BI714" s="20" t="e">
        <f t="shared" si="243"/>
        <v>#N/A</v>
      </c>
      <c r="BJ714" s="20" t="e">
        <f t="shared" si="244"/>
        <v>#N/A</v>
      </c>
      <c r="BK714" s="20" t="e">
        <f t="shared" si="245"/>
        <v>#N/A</v>
      </c>
      <c r="BL714" s="20" t="e">
        <f t="shared" si="246"/>
        <v>#N/A</v>
      </c>
      <c r="BM714" s="20" t="e">
        <f t="shared" si="234"/>
        <v>#N/A</v>
      </c>
      <c r="BN714" s="20" t="e">
        <f t="shared" si="247"/>
        <v>#N/A</v>
      </c>
    </row>
    <row r="715" spans="1:66">
      <c r="A715" s="92"/>
      <c r="B715" s="90"/>
      <c r="C715" s="90"/>
      <c r="D715" s="93"/>
      <c r="E715" s="93"/>
      <c r="F715" s="93"/>
      <c r="G715" s="93"/>
      <c r="H715" s="93"/>
      <c r="I715" s="93"/>
      <c r="J715" s="93"/>
      <c r="K715" s="93"/>
      <c r="L715" s="92"/>
      <c r="M715" s="93"/>
      <c r="N715" s="91">
        <f t="shared" si="228"/>
        <v>0</v>
      </c>
      <c r="O715" s="91" t="str">
        <f t="shared" si="229"/>
        <v/>
      </c>
      <c r="P715" s="91" t="str">
        <f t="shared" si="230"/>
        <v/>
      </c>
      <c r="Q715" s="91" t="str">
        <f t="shared" si="231"/>
        <v>HDJ</v>
      </c>
      <c r="R715" s="82"/>
      <c r="S715" s="95">
        <f t="shared" si="235"/>
        <v>0</v>
      </c>
      <c r="T715" s="95">
        <f t="shared" si="236"/>
        <v>0</v>
      </c>
      <c r="U715" s="79" t="e">
        <f>VLOOKUP($S715,'Grille de Tarif OQN'!$B$2:$S$3603,U$1,0)</f>
        <v>#N/A</v>
      </c>
      <c r="V715" s="79" t="e">
        <f>VLOOKUP($S715,'Grille de Tarif OQN'!$B$2:$S$3603,V$1,0)</f>
        <v>#N/A</v>
      </c>
      <c r="W715" s="79" t="e">
        <f>VLOOKUP($S715,'Grille de Tarif OQN'!$B$2:$S$3603,W$1,0)</f>
        <v>#N/A</v>
      </c>
      <c r="X715" s="79" t="e">
        <f>VLOOKUP($S715,'Grille de Tarif OQN'!$B$2:$S$3603,X$1,0)</f>
        <v>#N/A</v>
      </c>
      <c r="Y715" s="79" t="e">
        <f>VLOOKUP($S715,'Grille de Tarif OQN'!$B$2:$S$3603,Y$1,0)</f>
        <v>#N/A</v>
      </c>
      <c r="Z715" s="79" t="e">
        <f>VLOOKUP($S715,'Grille de Tarif OQN'!$B$2:$S$3603,Z$1,0)</f>
        <v>#N/A</v>
      </c>
      <c r="AA715" s="79" t="e">
        <f>VLOOKUP($S715,'Grille de Tarif OQN'!$B$2:$S$3603,AA$1,0)</f>
        <v>#N/A</v>
      </c>
      <c r="AB715" s="79" t="e">
        <f>VLOOKUP($S715,'Grille de Tarif OQN'!$B$2:$S$3603,AB$1,0)</f>
        <v>#N/A</v>
      </c>
      <c r="AC715" s="79" t="e">
        <f>VLOOKUP($S715,'Grille de Tarif OQN'!$B$2:$S$3603,AC$1,0)</f>
        <v>#N/A</v>
      </c>
      <c r="AD715" s="79" t="e">
        <f>VLOOKUP($S715,'Grille de Tarif OQN'!$B$2:$S$3603,AD$1,0)</f>
        <v>#N/A</v>
      </c>
      <c r="AE715" s="79" t="e">
        <f>VLOOKUP($S715,'Grille de Tarif OQN'!$B$2:$S$3603,AE$1,0)</f>
        <v>#N/A</v>
      </c>
      <c r="AF715" s="79" t="e">
        <f>VLOOKUP($S715,'Grille de Tarif OQN'!$B$2:$S$3603,AF$1,0)</f>
        <v>#N/A</v>
      </c>
      <c r="AG715" s="79" t="e">
        <f>VLOOKUP($S715,'Grille de Tarif OQN'!$B$2:$S$3603,AG$1,0)</f>
        <v>#N/A</v>
      </c>
      <c r="AH715" s="79" t="e">
        <f>VLOOKUP($S715,'Grille de Tarif OQN'!$B$2:$S$3603,AH$1,0)</f>
        <v>#N/A</v>
      </c>
      <c r="AI715" s="79" t="e">
        <f>VLOOKUP($S715,'Grille de Tarif OQN'!$B$2:$S$3603,AI$1,0)</f>
        <v>#N/A</v>
      </c>
      <c r="AJ715" s="79" t="e">
        <f>VLOOKUP($S715,'Grille de Tarif OQN'!$B$2:$S$3603,AJ$1,0)</f>
        <v>#N/A</v>
      </c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72"/>
      <c r="AV715"/>
      <c r="AW715"/>
      <c r="AX715"/>
      <c r="AY715"/>
      <c r="AZ715" s="96">
        <f t="shared" si="237"/>
        <v>0</v>
      </c>
      <c r="BA715" s="24" t="e">
        <f t="shared" si="238"/>
        <v>#N/A</v>
      </c>
      <c r="BB715" s="24" t="e">
        <f t="shared" si="239"/>
        <v>#N/A</v>
      </c>
      <c r="BC715" s="24" t="e">
        <f t="shared" si="232"/>
        <v>#N/A</v>
      </c>
      <c r="BD715" s="24" t="e">
        <f t="shared" si="233"/>
        <v>#N/A</v>
      </c>
      <c r="BE715"/>
      <c r="BF715" t="e">
        <f t="shared" si="240"/>
        <v>#N/A</v>
      </c>
      <c r="BG715" t="str">
        <f t="shared" si="241"/>
        <v>HDJ</v>
      </c>
      <c r="BH715" s="20" t="e">
        <f t="shared" si="242"/>
        <v>#N/A</v>
      </c>
      <c r="BI715" s="20" t="e">
        <f t="shared" si="243"/>
        <v>#N/A</v>
      </c>
      <c r="BJ715" s="20" t="e">
        <f t="shared" si="244"/>
        <v>#N/A</v>
      </c>
      <c r="BK715" s="20" t="e">
        <f t="shared" si="245"/>
        <v>#N/A</v>
      </c>
      <c r="BL715" s="20" t="e">
        <f t="shared" si="246"/>
        <v>#N/A</v>
      </c>
      <c r="BM715" s="20" t="e">
        <f t="shared" si="234"/>
        <v>#N/A</v>
      </c>
      <c r="BN715" s="20" t="e">
        <f t="shared" si="247"/>
        <v>#N/A</v>
      </c>
    </row>
    <row r="716" spans="1:66">
      <c r="A716" s="92"/>
      <c r="B716" s="90"/>
      <c r="C716" s="90"/>
      <c r="D716" s="93"/>
      <c r="E716" s="93"/>
      <c r="F716" s="93"/>
      <c r="G716" s="93"/>
      <c r="H716" s="93"/>
      <c r="I716" s="93"/>
      <c r="J716" s="93"/>
      <c r="K716" s="93"/>
      <c r="L716" s="92"/>
      <c r="M716" s="93"/>
      <c r="N716" s="91">
        <f t="shared" si="228"/>
        <v>0</v>
      </c>
      <c r="O716" s="91" t="str">
        <f t="shared" si="229"/>
        <v/>
      </c>
      <c r="P716" s="91" t="str">
        <f t="shared" si="230"/>
        <v/>
      </c>
      <c r="Q716" s="91" t="str">
        <f t="shared" si="231"/>
        <v>HDJ</v>
      </c>
      <c r="R716" s="82"/>
      <c r="S716" s="95">
        <f t="shared" si="235"/>
        <v>0</v>
      </c>
      <c r="T716" s="95">
        <f t="shared" si="236"/>
        <v>0</v>
      </c>
      <c r="U716" s="79" t="e">
        <f>VLOOKUP($S716,'Grille de Tarif OQN'!$B$2:$S$3603,U$1,0)</f>
        <v>#N/A</v>
      </c>
      <c r="V716" s="79" t="e">
        <f>VLOOKUP($S716,'Grille de Tarif OQN'!$B$2:$S$3603,V$1,0)</f>
        <v>#N/A</v>
      </c>
      <c r="W716" s="79" t="e">
        <f>VLOOKUP($S716,'Grille de Tarif OQN'!$B$2:$S$3603,W$1,0)</f>
        <v>#N/A</v>
      </c>
      <c r="X716" s="79" t="e">
        <f>VLOOKUP($S716,'Grille de Tarif OQN'!$B$2:$S$3603,X$1,0)</f>
        <v>#N/A</v>
      </c>
      <c r="Y716" s="79" t="e">
        <f>VLOOKUP($S716,'Grille de Tarif OQN'!$B$2:$S$3603,Y$1,0)</f>
        <v>#N/A</v>
      </c>
      <c r="Z716" s="79" t="e">
        <f>VLOOKUP($S716,'Grille de Tarif OQN'!$B$2:$S$3603,Z$1,0)</f>
        <v>#N/A</v>
      </c>
      <c r="AA716" s="79" t="e">
        <f>VLOOKUP($S716,'Grille de Tarif OQN'!$B$2:$S$3603,AA$1,0)</f>
        <v>#N/A</v>
      </c>
      <c r="AB716" s="79" t="e">
        <f>VLOOKUP($S716,'Grille de Tarif OQN'!$B$2:$S$3603,AB$1,0)</f>
        <v>#N/A</v>
      </c>
      <c r="AC716" s="79" t="e">
        <f>VLOOKUP($S716,'Grille de Tarif OQN'!$B$2:$S$3603,AC$1,0)</f>
        <v>#N/A</v>
      </c>
      <c r="AD716" s="79" t="e">
        <f>VLOOKUP($S716,'Grille de Tarif OQN'!$B$2:$S$3603,AD$1,0)</f>
        <v>#N/A</v>
      </c>
      <c r="AE716" s="79" t="e">
        <f>VLOOKUP($S716,'Grille de Tarif OQN'!$B$2:$S$3603,AE$1,0)</f>
        <v>#N/A</v>
      </c>
      <c r="AF716" s="79" t="e">
        <f>VLOOKUP($S716,'Grille de Tarif OQN'!$B$2:$S$3603,AF$1,0)</f>
        <v>#N/A</v>
      </c>
      <c r="AG716" s="79" t="e">
        <f>VLOOKUP($S716,'Grille de Tarif OQN'!$B$2:$S$3603,AG$1,0)</f>
        <v>#N/A</v>
      </c>
      <c r="AH716" s="79" t="e">
        <f>VLOOKUP($S716,'Grille de Tarif OQN'!$B$2:$S$3603,AH$1,0)</f>
        <v>#N/A</v>
      </c>
      <c r="AI716" s="79" t="e">
        <f>VLOOKUP($S716,'Grille de Tarif OQN'!$B$2:$S$3603,AI$1,0)</f>
        <v>#N/A</v>
      </c>
      <c r="AJ716" s="79" t="e">
        <f>VLOOKUP($S716,'Grille de Tarif OQN'!$B$2:$S$3603,AJ$1,0)</f>
        <v>#N/A</v>
      </c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72"/>
      <c r="AV716"/>
      <c r="AW716"/>
      <c r="AX716"/>
      <c r="AY716"/>
      <c r="AZ716" s="96">
        <f t="shared" si="237"/>
        <v>0</v>
      </c>
      <c r="BA716" s="24" t="e">
        <f t="shared" si="238"/>
        <v>#N/A</v>
      </c>
      <c r="BB716" s="24" t="e">
        <f t="shared" si="239"/>
        <v>#N/A</v>
      </c>
      <c r="BC716" s="24" t="e">
        <f t="shared" si="232"/>
        <v>#N/A</v>
      </c>
      <c r="BD716" s="24" t="e">
        <f t="shared" si="233"/>
        <v>#N/A</v>
      </c>
      <c r="BE716"/>
      <c r="BF716" t="e">
        <f t="shared" si="240"/>
        <v>#N/A</v>
      </c>
      <c r="BG716" t="str">
        <f t="shared" si="241"/>
        <v>HDJ</v>
      </c>
      <c r="BH716" s="20" t="e">
        <f t="shared" si="242"/>
        <v>#N/A</v>
      </c>
      <c r="BI716" s="20" t="e">
        <f t="shared" si="243"/>
        <v>#N/A</v>
      </c>
      <c r="BJ716" s="20" t="e">
        <f t="shared" si="244"/>
        <v>#N/A</v>
      </c>
      <c r="BK716" s="20" t="e">
        <f t="shared" si="245"/>
        <v>#N/A</v>
      </c>
      <c r="BL716" s="20" t="e">
        <f t="shared" si="246"/>
        <v>#N/A</v>
      </c>
      <c r="BM716" s="20" t="e">
        <f t="shared" si="234"/>
        <v>#N/A</v>
      </c>
      <c r="BN716" s="20" t="e">
        <f t="shared" si="247"/>
        <v>#N/A</v>
      </c>
    </row>
    <row r="717" spans="1:66">
      <c r="A717" s="92"/>
      <c r="B717" s="90"/>
      <c r="C717" s="90"/>
      <c r="D717" s="93"/>
      <c r="E717" s="93"/>
      <c r="F717" s="93"/>
      <c r="G717" s="93"/>
      <c r="H717" s="93"/>
      <c r="I717" s="93"/>
      <c r="J717" s="93"/>
      <c r="K717" s="93"/>
      <c r="L717" s="92"/>
      <c r="M717" s="93"/>
      <c r="N717" s="91">
        <f t="shared" si="228"/>
        <v>0</v>
      </c>
      <c r="O717" s="91" t="str">
        <f t="shared" si="229"/>
        <v/>
      </c>
      <c r="P717" s="91" t="str">
        <f t="shared" si="230"/>
        <v/>
      </c>
      <c r="Q717" s="91" t="str">
        <f t="shared" si="231"/>
        <v>HDJ</v>
      </c>
      <c r="R717" s="82"/>
      <c r="S717" s="95">
        <f t="shared" si="235"/>
        <v>0</v>
      </c>
      <c r="T717" s="95">
        <f t="shared" si="236"/>
        <v>0</v>
      </c>
      <c r="U717" s="79" t="e">
        <f>VLOOKUP($S717,'Grille de Tarif OQN'!$B$2:$S$3603,U$1,0)</f>
        <v>#N/A</v>
      </c>
      <c r="V717" s="79" t="e">
        <f>VLOOKUP($S717,'Grille de Tarif OQN'!$B$2:$S$3603,V$1,0)</f>
        <v>#N/A</v>
      </c>
      <c r="W717" s="79" t="e">
        <f>VLOOKUP($S717,'Grille de Tarif OQN'!$B$2:$S$3603,W$1,0)</f>
        <v>#N/A</v>
      </c>
      <c r="X717" s="79" t="e">
        <f>VLOOKUP($S717,'Grille de Tarif OQN'!$B$2:$S$3603,X$1,0)</f>
        <v>#N/A</v>
      </c>
      <c r="Y717" s="79" t="e">
        <f>VLOOKUP($S717,'Grille de Tarif OQN'!$B$2:$S$3603,Y$1,0)</f>
        <v>#N/A</v>
      </c>
      <c r="Z717" s="79" t="e">
        <f>VLOOKUP($S717,'Grille de Tarif OQN'!$B$2:$S$3603,Z$1,0)</f>
        <v>#N/A</v>
      </c>
      <c r="AA717" s="79" t="e">
        <f>VLOOKUP($S717,'Grille de Tarif OQN'!$B$2:$S$3603,AA$1,0)</f>
        <v>#N/A</v>
      </c>
      <c r="AB717" s="79" t="e">
        <f>VLOOKUP($S717,'Grille de Tarif OQN'!$B$2:$S$3603,AB$1,0)</f>
        <v>#N/A</v>
      </c>
      <c r="AC717" s="79" t="e">
        <f>VLOOKUP($S717,'Grille de Tarif OQN'!$B$2:$S$3603,AC$1,0)</f>
        <v>#N/A</v>
      </c>
      <c r="AD717" s="79" t="e">
        <f>VLOOKUP($S717,'Grille de Tarif OQN'!$B$2:$S$3603,AD$1,0)</f>
        <v>#N/A</v>
      </c>
      <c r="AE717" s="79" t="e">
        <f>VLOOKUP($S717,'Grille de Tarif OQN'!$B$2:$S$3603,AE$1,0)</f>
        <v>#N/A</v>
      </c>
      <c r="AF717" s="79" t="e">
        <f>VLOOKUP($S717,'Grille de Tarif OQN'!$B$2:$S$3603,AF$1,0)</f>
        <v>#N/A</v>
      </c>
      <c r="AG717" s="79" t="e">
        <f>VLOOKUP($S717,'Grille de Tarif OQN'!$B$2:$S$3603,AG$1,0)</f>
        <v>#N/A</v>
      </c>
      <c r="AH717" s="79" t="e">
        <f>VLOOKUP($S717,'Grille de Tarif OQN'!$B$2:$S$3603,AH$1,0)</f>
        <v>#N/A</v>
      </c>
      <c r="AI717" s="79" t="e">
        <f>VLOOKUP($S717,'Grille de Tarif OQN'!$B$2:$S$3603,AI$1,0)</f>
        <v>#N/A</v>
      </c>
      <c r="AJ717" s="79" t="e">
        <f>VLOOKUP($S717,'Grille de Tarif OQN'!$B$2:$S$3603,AJ$1,0)</f>
        <v>#N/A</v>
      </c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72"/>
      <c r="AV717"/>
      <c r="AW717"/>
      <c r="AX717"/>
      <c r="AY717"/>
      <c r="AZ717" s="96">
        <f t="shared" si="237"/>
        <v>0</v>
      </c>
      <c r="BA717" s="24" t="e">
        <f t="shared" si="238"/>
        <v>#N/A</v>
      </c>
      <c r="BB717" s="24" t="e">
        <f t="shared" si="239"/>
        <v>#N/A</v>
      </c>
      <c r="BC717" s="24" t="e">
        <f t="shared" si="232"/>
        <v>#N/A</v>
      </c>
      <c r="BD717" s="24" t="e">
        <f t="shared" si="233"/>
        <v>#N/A</v>
      </c>
      <c r="BE717"/>
      <c r="BF717" t="e">
        <f t="shared" si="240"/>
        <v>#N/A</v>
      </c>
      <c r="BG717" t="str">
        <f t="shared" si="241"/>
        <v>HDJ</v>
      </c>
      <c r="BH717" s="20" t="e">
        <f t="shared" si="242"/>
        <v>#N/A</v>
      </c>
      <c r="BI717" s="20" t="e">
        <f t="shared" si="243"/>
        <v>#N/A</v>
      </c>
      <c r="BJ717" s="20" t="e">
        <f t="shared" si="244"/>
        <v>#N/A</v>
      </c>
      <c r="BK717" s="20" t="e">
        <f t="shared" si="245"/>
        <v>#N/A</v>
      </c>
      <c r="BL717" s="20" t="e">
        <f t="shared" si="246"/>
        <v>#N/A</v>
      </c>
      <c r="BM717" s="20" t="e">
        <f t="shared" si="234"/>
        <v>#N/A</v>
      </c>
      <c r="BN717" s="20" t="e">
        <f t="shared" si="247"/>
        <v>#N/A</v>
      </c>
    </row>
    <row r="718" spans="1:66">
      <c r="A718" s="92"/>
      <c r="B718" s="90"/>
      <c r="C718" s="90"/>
      <c r="D718" s="93"/>
      <c r="E718" s="93"/>
      <c r="F718" s="93"/>
      <c r="G718" s="93"/>
      <c r="H718" s="93"/>
      <c r="I718" s="93"/>
      <c r="J718" s="93"/>
      <c r="K718" s="93"/>
      <c r="L718" s="92"/>
      <c r="M718" s="93"/>
      <c r="N718" s="91">
        <f t="shared" si="228"/>
        <v>0</v>
      </c>
      <c r="O718" s="91" t="str">
        <f t="shared" si="229"/>
        <v/>
      </c>
      <c r="P718" s="91" t="str">
        <f t="shared" si="230"/>
        <v/>
      </c>
      <c r="Q718" s="91" t="str">
        <f t="shared" si="231"/>
        <v>HDJ</v>
      </c>
      <c r="R718" s="82"/>
      <c r="S718" s="95">
        <f t="shared" si="235"/>
        <v>0</v>
      </c>
      <c r="T718" s="95">
        <f t="shared" si="236"/>
        <v>0</v>
      </c>
      <c r="U718" s="79" t="e">
        <f>VLOOKUP($S718,'Grille de Tarif OQN'!$B$2:$S$3603,U$1,0)</f>
        <v>#N/A</v>
      </c>
      <c r="V718" s="79" t="e">
        <f>VLOOKUP($S718,'Grille de Tarif OQN'!$B$2:$S$3603,V$1,0)</f>
        <v>#N/A</v>
      </c>
      <c r="W718" s="79" t="e">
        <f>VLOOKUP($S718,'Grille de Tarif OQN'!$B$2:$S$3603,W$1,0)</f>
        <v>#N/A</v>
      </c>
      <c r="X718" s="79" t="e">
        <f>VLOOKUP($S718,'Grille de Tarif OQN'!$B$2:$S$3603,X$1,0)</f>
        <v>#N/A</v>
      </c>
      <c r="Y718" s="79" t="e">
        <f>VLOOKUP($S718,'Grille de Tarif OQN'!$B$2:$S$3603,Y$1,0)</f>
        <v>#N/A</v>
      </c>
      <c r="Z718" s="79" t="e">
        <f>VLOOKUP($S718,'Grille de Tarif OQN'!$B$2:$S$3603,Z$1,0)</f>
        <v>#N/A</v>
      </c>
      <c r="AA718" s="79" t="e">
        <f>VLOOKUP($S718,'Grille de Tarif OQN'!$B$2:$S$3603,AA$1,0)</f>
        <v>#N/A</v>
      </c>
      <c r="AB718" s="79" t="e">
        <f>VLOOKUP($S718,'Grille de Tarif OQN'!$B$2:$S$3603,AB$1,0)</f>
        <v>#N/A</v>
      </c>
      <c r="AC718" s="79" t="e">
        <f>VLOOKUP($S718,'Grille de Tarif OQN'!$B$2:$S$3603,AC$1,0)</f>
        <v>#N/A</v>
      </c>
      <c r="AD718" s="79" t="e">
        <f>VLOOKUP($S718,'Grille de Tarif OQN'!$B$2:$S$3603,AD$1,0)</f>
        <v>#N/A</v>
      </c>
      <c r="AE718" s="79" t="e">
        <f>VLOOKUP($S718,'Grille de Tarif OQN'!$B$2:$S$3603,AE$1,0)</f>
        <v>#N/A</v>
      </c>
      <c r="AF718" s="79" t="e">
        <f>VLOOKUP($S718,'Grille de Tarif OQN'!$B$2:$S$3603,AF$1,0)</f>
        <v>#N/A</v>
      </c>
      <c r="AG718" s="79" t="e">
        <f>VLOOKUP($S718,'Grille de Tarif OQN'!$B$2:$S$3603,AG$1,0)</f>
        <v>#N/A</v>
      </c>
      <c r="AH718" s="79" t="e">
        <f>VLOOKUP($S718,'Grille de Tarif OQN'!$B$2:$S$3603,AH$1,0)</f>
        <v>#N/A</v>
      </c>
      <c r="AI718" s="79" t="e">
        <f>VLOOKUP($S718,'Grille de Tarif OQN'!$B$2:$S$3603,AI$1,0)</f>
        <v>#N/A</v>
      </c>
      <c r="AJ718" s="79" t="e">
        <f>VLOOKUP($S718,'Grille de Tarif OQN'!$B$2:$S$3603,AJ$1,0)</f>
        <v>#N/A</v>
      </c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72"/>
      <c r="AV718"/>
      <c r="AW718"/>
      <c r="AX718"/>
      <c r="AY718"/>
      <c r="AZ718" s="96">
        <f t="shared" si="237"/>
        <v>0</v>
      </c>
      <c r="BA718" s="24" t="e">
        <f t="shared" si="238"/>
        <v>#N/A</v>
      </c>
      <c r="BB718" s="24" t="e">
        <f t="shared" si="239"/>
        <v>#N/A</v>
      </c>
      <c r="BC718" s="24" t="e">
        <f t="shared" si="232"/>
        <v>#N/A</v>
      </c>
      <c r="BD718" s="24" t="e">
        <f t="shared" si="233"/>
        <v>#N/A</v>
      </c>
      <c r="BE718"/>
      <c r="BF718" t="e">
        <f t="shared" si="240"/>
        <v>#N/A</v>
      </c>
      <c r="BG718" t="str">
        <f t="shared" si="241"/>
        <v>HDJ</v>
      </c>
      <c r="BH718" s="20" t="e">
        <f t="shared" si="242"/>
        <v>#N/A</v>
      </c>
      <c r="BI718" s="20" t="e">
        <f t="shared" si="243"/>
        <v>#N/A</v>
      </c>
      <c r="BJ718" s="20" t="e">
        <f t="shared" si="244"/>
        <v>#N/A</v>
      </c>
      <c r="BK718" s="20" t="e">
        <f t="shared" si="245"/>
        <v>#N/A</v>
      </c>
      <c r="BL718" s="20" t="e">
        <f t="shared" si="246"/>
        <v>#N/A</v>
      </c>
      <c r="BM718" s="20" t="e">
        <f t="shared" si="234"/>
        <v>#N/A</v>
      </c>
      <c r="BN718" s="20" t="e">
        <f t="shared" si="247"/>
        <v>#N/A</v>
      </c>
    </row>
    <row r="719" spans="1:66">
      <c r="A719" s="92"/>
      <c r="B719" s="90"/>
      <c r="C719" s="90"/>
      <c r="D719" s="93"/>
      <c r="E719" s="93"/>
      <c r="F719" s="93"/>
      <c r="G719" s="93"/>
      <c r="H719" s="93"/>
      <c r="I719" s="93"/>
      <c r="J719" s="93"/>
      <c r="K719" s="93"/>
      <c r="L719" s="92"/>
      <c r="M719" s="93"/>
      <c r="N719" s="91">
        <f t="shared" si="228"/>
        <v>0</v>
      </c>
      <c r="O719" s="91" t="str">
        <f t="shared" si="229"/>
        <v/>
      </c>
      <c r="P719" s="91" t="str">
        <f t="shared" si="230"/>
        <v/>
      </c>
      <c r="Q719" s="91" t="str">
        <f t="shared" si="231"/>
        <v>HDJ</v>
      </c>
      <c r="R719" s="82"/>
      <c r="S719" s="95">
        <f t="shared" si="235"/>
        <v>0</v>
      </c>
      <c r="T719" s="95">
        <f t="shared" si="236"/>
        <v>0</v>
      </c>
      <c r="U719" s="79" t="e">
        <f>VLOOKUP($S719,'Grille de Tarif OQN'!$B$2:$S$3603,U$1,0)</f>
        <v>#N/A</v>
      </c>
      <c r="V719" s="79" t="e">
        <f>VLOOKUP($S719,'Grille de Tarif OQN'!$B$2:$S$3603,V$1,0)</f>
        <v>#N/A</v>
      </c>
      <c r="W719" s="79" t="e">
        <f>VLOOKUP($S719,'Grille de Tarif OQN'!$B$2:$S$3603,W$1,0)</f>
        <v>#N/A</v>
      </c>
      <c r="X719" s="79" t="e">
        <f>VLOOKUP($S719,'Grille de Tarif OQN'!$B$2:$S$3603,X$1,0)</f>
        <v>#N/A</v>
      </c>
      <c r="Y719" s="79" t="e">
        <f>VLOOKUP($S719,'Grille de Tarif OQN'!$B$2:$S$3603,Y$1,0)</f>
        <v>#N/A</v>
      </c>
      <c r="Z719" s="79" t="e">
        <f>VLOOKUP($S719,'Grille de Tarif OQN'!$B$2:$S$3603,Z$1,0)</f>
        <v>#N/A</v>
      </c>
      <c r="AA719" s="79" t="e">
        <f>VLOOKUP($S719,'Grille de Tarif OQN'!$B$2:$S$3603,AA$1,0)</f>
        <v>#N/A</v>
      </c>
      <c r="AB719" s="79" t="e">
        <f>VLOOKUP($S719,'Grille de Tarif OQN'!$B$2:$S$3603,AB$1,0)</f>
        <v>#N/A</v>
      </c>
      <c r="AC719" s="79" t="e">
        <f>VLOOKUP($S719,'Grille de Tarif OQN'!$B$2:$S$3603,AC$1,0)</f>
        <v>#N/A</v>
      </c>
      <c r="AD719" s="79" t="e">
        <f>VLOOKUP($S719,'Grille de Tarif OQN'!$B$2:$S$3603,AD$1,0)</f>
        <v>#N/A</v>
      </c>
      <c r="AE719" s="79" t="e">
        <f>VLOOKUP($S719,'Grille de Tarif OQN'!$B$2:$S$3603,AE$1,0)</f>
        <v>#N/A</v>
      </c>
      <c r="AF719" s="79" t="e">
        <f>VLOOKUP($S719,'Grille de Tarif OQN'!$B$2:$S$3603,AF$1,0)</f>
        <v>#N/A</v>
      </c>
      <c r="AG719" s="79" t="e">
        <f>VLOOKUP($S719,'Grille de Tarif OQN'!$B$2:$S$3603,AG$1,0)</f>
        <v>#N/A</v>
      </c>
      <c r="AH719" s="79" t="e">
        <f>VLOOKUP($S719,'Grille de Tarif OQN'!$B$2:$S$3603,AH$1,0)</f>
        <v>#N/A</v>
      </c>
      <c r="AI719" s="79" t="e">
        <f>VLOOKUP($S719,'Grille de Tarif OQN'!$B$2:$S$3603,AI$1,0)</f>
        <v>#N/A</v>
      </c>
      <c r="AJ719" s="79" t="e">
        <f>VLOOKUP($S719,'Grille de Tarif OQN'!$B$2:$S$3603,AJ$1,0)</f>
        <v>#N/A</v>
      </c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72"/>
      <c r="AV719"/>
      <c r="AW719"/>
      <c r="AX719"/>
      <c r="AY719"/>
      <c r="AZ719" s="96">
        <f t="shared" si="237"/>
        <v>0</v>
      </c>
      <c r="BA719" s="24" t="e">
        <f t="shared" si="238"/>
        <v>#N/A</v>
      </c>
      <c r="BB719" s="24" t="e">
        <f t="shared" si="239"/>
        <v>#N/A</v>
      </c>
      <c r="BC719" s="24" t="e">
        <f t="shared" si="232"/>
        <v>#N/A</v>
      </c>
      <c r="BD719" s="24" t="e">
        <f t="shared" si="233"/>
        <v>#N/A</v>
      </c>
      <c r="BE719"/>
      <c r="BF719" t="e">
        <f t="shared" si="240"/>
        <v>#N/A</v>
      </c>
      <c r="BG719" t="str">
        <f t="shared" si="241"/>
        <v>HDJ</v>
      </c>
      <c r="BH719" s="20" t="e">
        <f t="shared" si="242"/>
        <v>#N/A</v>
      </c>
      <c r="BI719" s="20" t="e">
        <f t="shared" si="243"/>
        <v>#N/A</v>
      </c>
      <c r="BJ719" s="20" t="e">
        <f t="shared" si="244"/>
        <v>#N/A</v>
      </c>
      <c r="BK719" s="20" t="e">
        <f t="shared" si="245"/>
        <v>#N/A</v>
      </c>
      <c r="BL719" s="20" t="e">
        <f t="shared" si="246"/>
        <v>#N/A</v>
      </c>
      <c r="BM719" s="20" t="e">
        <f t="shared" si="234"/>
        <v>#N/A</v>
      </c>
      <c r="BN719" s="20" t="e">
        <f t="shared" si="247"/>
        <v>#N/A</v>
      </c>
    </row>
    <row r="720" spans="1:66">
      <c r="A720" s="92"/>
      <c r="B720" s="90"/>
      <c r="C720" s="90"/>
      <c r="D720" s="93"/>
      <c r="E720" s="93"/>
      <c r="F720" s="93"/>
      <c r="G720" s="93"/>
      <c r="H720" s="93"/>
      <c r="I720" s="93"/>
      <c r="J720" s="93"/>
      <c r="K720" s="93"/>
      <c r="L720" s="92"/>
      <c r="M720" s="93"/>
      <c r="N720" s="91">
        <f t="shared" si="228"/>
        <v>0</v>
      </c>
      <c r="O720" s="91" t="str">
        <f t="shared" si="229"/>
        <v/>
      </c>
      <c r="P720" s="91" t="str">
        <f t="shared" si="230"/>
        <v/>
      </c>
      <c r="Q720" s="91" t="str">
        <f t="shared" si="231"/>
        <v>HDJ</v>
      </c>
      <c r="R720" s="82"/>
      <c r="S720" s="95">
        <f t="shared" si="235"/>
        <v>0</v>
      </c>
      <c r="T720" s="95">
        <f t="shared" si="236"/>
        <v>0</v>
      </c>
      <c r="U720" s="79" t="e">
        <f>VLOOKUP($S720,'Grille de Tarif OQN'!$B$2:$S$3603,U$1,0)</f>
        <v>#N/A</v>
      </c>
      <c r="V720" s="79" t="e">
        <f>VLOOKUP($S720,'Grille de Tarif OQN'!$B$2:$S$3603,V$1,0)</f>
        <v>#N/A</v>
      </c>
      <c r="W720" s="79" t="e">
        <f>VLOOKUP($S720,'Grille de Tarif OQN'!$B$2:$S$3603,W$1,0)</f>
        <v>#N/A</v>
      </c>
      <c r="X720" s="79" t="e">
        <f>VLOOKUP($S720,'Grille de Tarif OQN'!$B$2:$S$3603,X$1,0)</f>
        <v>#N/A</v>
      </c>
      <c r="Y720" s="79" t="e">
        <f>VLOOKUP($S720,'Grille de Tarif OQN'!$B$2:$S$3603,Y$1,0)</f>
        <v>#N/A</v>
      </c>
      <c r="Z720" s="79" t="e">
        <f>VLOOKUP($S720,'Grille de Tarif OQN'!$B$2:$S$3603,Z$1,0)</f>
        <v>#N/A</v>
      </c>
      <c r="AA720" s="79" t="e">
        <f>VLOOKUP($S720,'Grille de Tarif OQN'!$B$2:$S$3603,AA$1,0)</f>
        <v>#N/A</v>
      </c>
      <c r="AB720" s="79" t="e">
        <f>VLOOKUP($S720,'Grille de Tarif OQN'!$B$2:$S$3603,AB$1,0)</f>
        <v>#N/A</v>
      </c>
      <c r="AC720" s="79" t="e">
        <f>VLOOKUP($S720,'Grille de Tarif OQN'!$B$2:$S$3603,AC$1,0)</f>
        <v>#N/A</v>
      </c>
      <c r="AD720" s="79" t="e">
        <f>VLOOKUP($S720,'Grille de Tarif OQN'!$B$2:$S$3603,AD$1,0)</f>
        <v>#N/A</v>
      </c>
      <c r="AE720" s="79" t="e">
        <f>VLOOKUP($S720,'Grille de Tarif OQN'!$B$2:$S$3603,AE$1,0)</f>
        <v>#N/A</v>
      </c>
      <c r="AF720" s="79" t="e">
        <f>VLOOKUP($S720,'Grille de Tarif OQN'!$B$2:$S$3603,AF$1,0)</f>
        <v>#N/A</v>
      </c>
      <c r="AG720" s="79" t="e">
        <f>VLOOKUP($S720,'Grille de Tarif OQN'!$B$2:$S$3603,AG$1,0)</f>
        <v>#N/A</v>
      </c>
      <c r="AH720" s="79" t="e">
        <f>VLOOKUP($S720,'Grille de Tarif OQN'!$B$2:$S$3603,AH$1,0)</f>
        <v>#N/A</v>
      </c>
      <c r="AI720" s="79" t="e">
        <f>VLOOKUP($S720,'Grille de Tarif OQN'!$B$2:$S$3603,AI$1,0)</f>
        <v>#N/A</v>
      </c>
      <c r="AJ720" s="79" t="e">
        <f>VLOOKUP($S720,'Grille de Tarif OQN'!$B$2:$S$3603,AJ$1,0)</f>
        <v>#N/A</v>
      </c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72"/>
      <c r="AV720"/>
      <c r="AW720"/>
      <c r="AX720"/>
      <c r="AY720"/>
      <c r="AZ720" s="96">
        <f t="shared" si="237"/>
        <v>0</v>
      </c>
      <c r="BA720" s="24" t="e">
        <f t="shared" si="238"/>
        <v>#N/A</v>
      </c>
      <c r="BB720" s="24" t="e">
        <f t="shared" si="239"/>
        <v>#N/A</v>
      </c>
      <c r="BC720" s="24" t="e">
        <f t="shared" si="232"/>
        <v>#N/A</v>
      </c>
      <c r="BD720" s="24" t="e">
        <f t="shared" si="233"/>
        <v>#N/A</v>
      </c>
      <c r="BE720"/>
      <c r="BF720" t="e">
        <f t="shared" si="240"/>
        <v>#N/A</v>
      </c>
      <c r="BG720" t="str">
        <f t="shared" si="241"/>
        <v>HDJ</v>
      </c>
      <c r="BH720" s="20" t="e">
        <f t="shared" si="242"/>
        <v>#N/A</v>
      </c>
      <c r="BI720" s="20" t="e">
        <f t="shared" si="243"/>
        <v>#N/A</v>
      </c>
      <c r="BJ720" s="20" t="e">
        <f t="shared" si="244"/>
        <v>#N/A</v>
      </c>
      <c r="BK720" s="20" t="e">
        <f t="shared" si="245"/>
        <v>#N/A</v>
      </c>
      <c r="BL720" s="20" t="e">
        <f t="shared" si="246"/>
        <v>#N/A</v>
      </c>
      <c r="BM720" s="20" t="e">
        <f t="shared" si="234"/>
        <v>#N/A</v>
      </c>
      <c r="BN720" s="20" t="e">
        <f t="shared" si="247"/>
        <v>#N/A</v>
      </c>
    </row>
    <row r="721" spans="1:66">
      <c r="A721" s="92"/>
      <c r="B721" s="90"/>
      <c r="C721" s="90"/>
      <c r="D721" s="93"/>
      <c r="E721" s="93"/>
      <c r="F721" s="93"/>
      <c r="G721" s="93"/>
      <c r="H721" s="93"/>
      <c r="I721" s="93"/>
      <c r="J721" s="93"/>
      <c r="K721" s="93"/>
      <c r="L721" s="92"/>
      <c r="M721" s="93"/>
      <c r="N721" s="91">
        <f t="shared" si="228"/>
        <v>0</v>
      </c>
      <c r="O721" s="91" t="str">
        <f t="shared" si="229"/>
        <v/>
      </c>
      <c r="P721" s="91" t="str">
        <f t="shared" si="230"/>
        <v/>
      </c>
      <c r="Q721" s="91" t="str">
        <f t="shared" si="231"/>
        <v>HDJ</v>
      </c>
      <c r="R721" s="82"/>
      <c r="S721" s="95">
        <f t="shared" si="235"/>
        <v>0</v>
      </c>
      <c r="T721" s="95">
        <f t="shared" si="236"/>
        <v>0</v>
      </c>
      <c r="U721" s="79" t="e">
        <f>VLOOKUP($S721,'Grille de Tarif OQN'!$B$2:$S$3603,U$1,0)</f>
        <v>#N/A</v>
      </c>
      <c r="V721" s="79" t="e">
        <f>VLOOKUP($S721,'Grille de Tarif OQN'!$B$2:$S$3603,V$1,0)</f>
        <v>#N/A</v>
      </c>
      <c r="W721" s="79" t="e">
        <f>VLOOKUP($S721,'Grille de Tarif OQN'!$B$2:$S$3603,W$1,0)</f>
        <v>#N/A</v>
      </c>
      <c r="X721" s="79" t="e">
        <f>VLOOKUP($S721,'Grille de Tarif OQN'!$B$2:$S$3603,X$1,0)</f>
        <v>#N/A</v>
      </c>
      <c r="Y721" s="79" t="e">
        <f>VLOOKUP($S721,'Grille de Tarif OQN'!$B$2:$S$3603,Y$1,0)</f>
        <v>#N/A</v>
      </c>
      <c r="Z721" s="79" t="e">
        <f>VLOOKUP($S721,'Grille de Tarif OQN'!$B$2:$S$3603,Z$1,0)</f>
        <v>#N/A</v>
      </c>
      <c r="AA721" s="79" t="e">
        <f>VLOOKUP($S721,'Grille de Tarif OQN'!$B$2:$S$3603,AA$1,0)</f>
        <v>#N/A</v>
      </c>
      <c r="AB721" s="79" t="e">
        <f>VLOOKUP($S721,'Grille de Tarif OQN'!$B$2:$S$3603,AB$1,0)</f>
        <v>#N/A</v>
      </c>
      <c r="AC721" s="79" t="e">
        <f>VLOOKUP($S721,'Grille de Tarif OQN'!$B$2:$S$3603,AC$1,0)</f>
        <v>#N/A</v>
      </c>
      <c r="AD721" s="79" t="e">
        <f>VLOOKUP($S721,'Grille de Tarif OQN'!$B$2:$S$3603,AD$1,0)</f>
        <v>#N/A</v>
      </c>
      <c r="AE721" s="79" t="e">
        <f>VLOOKUP($S721,'Grille de Tarif OQN'!$B$2:$S$3603,AE$1,0)</f>
        <v>#N/A</v>
      </c>
      <c r="AF721" s="79" t="e">
        <f>VLOOKUP($S721,'Grille de Tarif OQN'!$B$2:$S$3603,AF$1,0)</f>
        <v>#N/A</v>
      </c>
      <c r="AG721" s="79" t="e">
        <f>VLOOKUP($S721,'Grille de Tarif OQN'!$B$2:$S$3603,AG$1,0)</f>
        <v>#N/A</v>
      </c>
      <c r="AH721" s="79" t="e">
        <f>VLOOKUP($S721,'Grille de Tarif OQN'!$B$2:$S$3603,AH$1,0)</f>
        <v>#N/A</v>
      </c>
      <c r="AI721" s="79" t="e">
        <f>VLOOKUP($S721,'Grille de Tarif OQN'!$B$2:$S$3603,AI$1,0)</f>
        <v>#N/A</v>
      </c>
      <c r="AJ721" s="79" t="e">
        <f>VLOOKUP($S721,'Grille de Tarif OQN'!$B$2:$S$3603,AJ$1,0)</f>
        <v>#N/A</v>
      </c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72"/>
      <c r="AV721"/>
      <c r="AW721"/>
      <c r="AX721"/>
      <c r="AY721"/>
      <c r="AZ721" s="96">
        <f t="shared" si="237"/>
        <v>0</v>
      </c>
      <c r="BA721" s="24" t="e">
        <f t="shared" si="238"/>
        <v>#N/A</v>
      </c>
      <c r="BB721" s="24" t="e">
        <f t="shared" si="239"/>
        <v>#N/A</v>
      </c>
      <c r="BC721" s="24" t="e">
        <f t="shared" si="232"/>
        <v>#N/A</v>
      </c>
      <c r="BD721" s="24" t="e">
        <f t="shared" si="233"/>
        <v>#N/A</v>
      </c>
      <c r="BE721"/>
      <c r="BF721" t="e">
        <f t="shared" si="240"/>
        <v>#N/A</v>
      </c>
      <c r="BG721" t="str">
        <f t="shared" si="241"/>
        <v>HDJ</v>
      </c>
      <c r="BH721" s="20" t="e">
        <f t="shared" si="242"/>
        <v>#N/A</v>
      </c>
      <c r="BI721" s="20" t="e">
        <f t="shared" si="243"/>
        <v>#N/A</v>
      </c>
      <c r="BJ721" s="20" t="e">
        <f t="shared" si="244"/>
        <v>#N/A</v>
      </c>
      <c r="BK721" s="20" t="e">
        <f t="shared" si="245"/>
        <v>#N/A</v>
      </c>
      <c r="BL721" s="20" t="e">
        <f t="shared" si="246"/>
        <v>#N/A</v>
      </c>
      <c r="BM721" s="20" t="e">
        <f t="shared" si="234"/>
        <v>#N/A</v>
      </c>
      <c r="BN721" s="20" t="e">
        <f t="shared" si="247"/>
        <v>#N/A</v>
      </c>
    </row>
    <row r="722" spans="1:66">
      <c r="A722" s="92"/>
      <c r="B722" s="90"/>
      <c r="C722" s="90"/>
      <c r="D722" s="93"/>
      <c r="E722" s="93"/>
      <c r="F722" s="93"/>
      <c r="G722" s="93"/>
      <c r="H722" s="93"/>
      <c r="I722" s="93"/>
      <c r="J722" s="93"/>
      <c r="K722" s="93"/>
      <c r="L722" s="92"/>
      <c r="M722" s="93"/>
      <c r="N722" s="91">
        <f t="shared" si="228"/>
        <v>0</v>
      </c>
      <c r="O722" s="91" t="str">
        <f t="shared" si="229"/>
        <v/>
      </c>
      <c r="P722" s="91" t="str">
        <f t="shared" si="230"/>
        <v/>
      </c>
      <c r="Q722" s="91" t="str">
        <f t="shared" si="231"/>
        <v>HDJ</v>
      </c>
      <c r="R722" s="82"/>
      <c r="S722" s="95">
        <f t="shared" si="235"/>
        <v>0</v>
      </c>
      <c r="T722" s="95">
        <f t="shared" si="236"/>
        <v>0</v>
      </c>
      <c r="U722" s="79" t="e">
        <f>VLOOKUP($S722,'Grille de Tarif OQN'!$B$2:$S$3603,U$1,0)</f>
        <v>#N/A</v>
      </c>
      <c r="V722" s="79" t="e">
        <f>VLOOKUP($S722,'Grille de Tarif OQN'!$B$2:$S$3603,V$1,0)</f>
        <v>#N/A</v>
      </c>
      <c r="W722" s="79" t="e">
        <f>VLOOKUP($S722,'Grille de Tarif OQN'!$B$2:$S$3603,W$1,0)</f>
        <v>#N/A</v>
      </c>
      <c r="X722" s="79" t="e">
        <f>VLOOKUP($S722,'Grille de Tarif OQN'!$B$2:$S$3603,X$1,0)</f>
        <v>#N/A</v>
      </c>
      <c r="Y722" s="79" t="e">
        <f>VLOOKUP($S722,'Grille de Tarif OQN'!$B$2:$S$3603,Y$1,0)</f>
        <v>#N/A</v>
      </c>
      <c r="Z722" s="79" t="e">
        <f>VLOOKUP($S722,'Grille de Tarif OQN'!$B$2:$S$3603,Z$1,0)</f>
        <v>#N/A</v>
      </c>
      <c r="AA722" s="79" t="e">
        <f>VLOOKUP($S722,'Grille de Tarif OQN'!$B$2:$S$3603,AA$1,0)</f>
        <v>#N/A</v>
      </c>
      <c r="AB722" s="79" t="e">
        <f>VLOOKUP($S722,'Grille de Tarif OQN'!$B$2:$S$3603,AB$1,0)</f>
        <v>#N/A</v>
      </c>
      <c r="AC722" s="79" t="e">
        <f>VLOOKUP($S722,'Grille de Tarif OQN'!$B$2:$S$3603,AC$1,0)</f>
        <v>#N/A</v>
      </c>
      <c r="AD722" s="79" t="e">
        <f>VLOOKUP($S722,'Grille de Tarif OQN'!$B$2:$S$3603,AD$1,0)</f>
        <v>#N/A</v>
      </c>
      <c r="AE722" s="79" t="e">
        <f>VLOOKUP($S722,'Grille de Tarif OQN'!$B$2:$S$3603,AE$1,0)</f>
        <v>#N/A</v>
      </c>
      <c r="AF722" s="79" t="e">
        <f>VLOOKUP($S722,'Grille de Tarif OQN'!$B$2:$S$3603,AF$1,0)</f>
        <v>#N/A</v>
      </c>
      <c r="AG722" s="79" t="e">
        <f>VLOOKUP($S722,'Grille de Tarif OQN'!$B$2:$S$3603,AG$1,0)</f>
        <v>#N/A</v>
      </c>
      <c r="AH722" s="79" t="e">
        <f>VLOOKUP($S722,'Grille de Tarif OQN'!$B$2:$S$3603,AH$1,0)</f>
        <v>#N/A</v>
      </c>
      <c r="AI722" s="79" t="e">
        <f>VLOOKUP($S722,'Grille de Tarif OQN'!$B$2:$S$3603,AI$1,0)</f>
        <v>#N/A</v>
      </c>
      <c r="AJ722" s="79" t="e">
        <f>VLOOKUP($S722,'Grille de Tarif OQN'!$B$2:$S$3603,AJ$1,0)</f>
        <v>#N/A</v>
      </c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72"/>
      <c r="AV722"/>
      <c r="AW722"/>
      <c r="AX722"/>
      <c r="AY722"/>
      <c r="AZ722" s="96">
        <f t="shared" si="237"/>
        <v>0</v>
      </c>
      <c r="BA722" s="24" t="e">
        <f t="shared" si="238"/>
        <v>#N/A</v>
      </c>
      <c r="BB722" s="24" t="e">
        <f t="shared" si="239"/>
        <v>#N/A</v>
      </c>
      <c r="BC722" s="24" t="e">
        <f t="shared" si="232"/>
        <v>#N/A</v>
      </c>
      <c r="BD722" s="24" t="e">
        <f t="shared" si="233"/>
        <v>#N/A</v>
      </c>
      <c r="BE722"/>
      <c r="BF722" t="e">
        <f t="shared" si="240"/>
        <v>#N/A</v>
      </c>
      <c r="BG722" t="str">
        <f t="shared" si="241"/>
        <v>HDJ</v>
      </c>
      <c r="BH722" s="20" t="e">
        <f t="shared" si="242"/>
        <v>#N/A</v>
      </c>
      <c r="BI722" s="20" t="e">
        <f t="shared" si="243"/>
        <v>#N/A</v>
      </c>
      <c r="BJ722" s="20" t="e">
        <f t="shared" si="244"/>
        <v>#N/A</v>
      </c>
      <c r="BK722" s="20" t="e">
        <f t="shared" si="245"/>
        <v>#N/A</v>
      </c>
      <c r="BL722" s="20" t="e">
        <f t="shared" si="246"/>
        <v>#N/A</v>
      </c>
      <c r="BM722" s="20" t="e">
        <f t="shared" si="234"/>
        <v>#N/A</v>
      </c>
      <c r="BN722" s="20" t="e">
        <f t="shared" si="247"/>
        <v>#N/A</v>
      </c>
    </row>
    <row r="723" spans="1:66">
      <c r="A723" s="92"/>
      <c r="B723" s="90"/>
      <c r="C723" s="90"/>
      <c r="D723" s="93"/>
      <c r="E723" s="93"/>
      <c r="F723" s="93"/>
      <c r="G723" s="93"/>
      <c r="H723" s="93"/>
      <c r="I723" s="93"/>
      <c r="J723" s="93"/>
      <c r="K723" s="93"/>
      <c r="L723" s="92"/>
      <c r="M723" s="93"/>
      <c r="N723" s="91">
        <f t="shared" si="228"/>
        <v>0</v>
      </c>
      <c r="O723" s="91" t="str">
        <f t="shared" si="229"/>
        <v/>
      </c>
      <c r="P723" s="91" t="str">
        <f t="shared" si="230"/>
        <v/>
      </c>
      <c r="Q723" s="91" t="str">
        <f t="shared" si="231"/>
        <v>HDJ</v>
      </c>
      <c r="R723" s="82"/>
      <c r="S723" s="95">
        <f t="shared" si="235"/>
        <v>0</v>
      </c>
      <c r="T723" s="95">
        <f t="shared" si="236"/>
        <v>0</v>
      </c>
      <c r="U723" s="79" t="e">
        <f>VLOOKUP($S723,'Grille de Tarif OQN'!$B$2:$S$3603,U$1,0)</f>
        <v>#N/A</v>
      </c>
      <c r="V723" s="79" t="e">
        <f>VLOOKUP($S723,'Grille de Tarif OQN'!$B$2:$S$3603,V$1,0)</f>
        <v>#N/A</v>
      </c>
      <c r="W723" s="79" t="e">
        <f>VLOOKUP($S723,'Grille de Tarif OQN'!$B$2:$S$3603,W$1,0)</f>
        <v>#N/A</v>
      </c>
      <c r="X723" s="79" t="e">
        <f>VLOOKUP($S723,'Grille de Tarif OQN'!$B$2:$S$3603,X$1,0)</f>
        <v>#N/A</v>
      </c>
      <c r="Y723" s="79" t="e">
        <f>VLOOKUP($S723,'Grille de Tarif OQN'!$B$2:$S$3603,Y$1,0)</f>
        <v>#N/A</v>
      </c>
      <c r="Z723" s="79" t="e">
        <f>VLOOKUP($S723,'Grille de Tarif OQN'!$B$2:$S$3603,Z$1,0)</f>
        <v>#N/A</v>
      </c>
      <c r="AA723" s="79" t="e">
        <f>VLOOKUP($S723,'Grille de Tarif OQN'!$B$2:$S$3603,AA$1,0)</f>
        <v>#N/A</v>
      </c>
      <c r="AB723" s="79" t="e">
        <f>VLOOKUP($S723,'Grille de Tarif OQN'!$B$2:$S$3603,AB$1,0)</f>
        <v>#N/A</v>
      </c>
      <c r="AC723" s="79" t="e">
        <f>VLOOKUP($S723,'Grille de Tarif OQN'!$B$2:$S$3603,AC$1,0)</f>
        <v>#N/A</v>
      </c>
      <c r="AD723" s="79" t="e">
        <f>VLOOKUP($S723,'Grille de Tarif OQN'!$B$2:$S$3603,AD$1,0)</f>
        <v>#N/A</v>
      </c>
      <c r="AE723" s="79" t="e">
        <f>VLOOKUP($S723,'Grille de Tarif OQN'!$B$2:$S$3603,AE$1,0)</f>
        <v>#N/A</v>
      </c>
      <c r="AF723" s="79" t="e">
        <f>VLOOKUP($S723,'Grille de Tarif OQN'!$B$2:$S$3603,AF$1,0)</f>
        <v>#N/A</v>
      </c>
      <c r="AG723" s="79" t="e">
        <f>VLOOKUP($S723,'Grille de Tarif OQN'!$B$2:$S$3603,AG$1,0)</f>
        <v>#N/A</v>
      </c>
      <c r="AH723" s="79" t="e">
        <f>VLOOKUP($S723,'Grille de Tarif OQN'!$B$2:$S$3603,AH$1,0)</f>
        <v>#N/A</v>
      </c>
      <c r="AI723" s="79" t="e">
        <f>VLOOKUP($S723,'Grille de Tarif OQN'!$B$2:$S$3603,AI$1,0)</f>
        <v>#N/A</v>
      </c>
      <c r="AJ723" s="79" t="e">
        <f>VLOOKUP($S723,'Grille de Tarif OQN'!$B$2:$S$3603,AJ$1,0)</f>
        <v>#N/A</v>
      </c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72"/>
      <c r="AV723"/>
      <c r="AW723"/>
      <c r="AX723"/>
      <c r="AY723"/>
      <c r="AZ723" s="96">
        <f t="shared" si="237"/>
        <v>0</v>
      </c>
      <c r="BA723" s="24" t="e">
        <f t="shared" si="238"/>
        <v>#N/A</v>
      </c>
      <c r="BB723" s="24" t="e">
        <f t="shared" si="239"/>
        <v>#N/A</v>
      </c>
      <c r="BC723" s="24" t="e">
        <f t="shared" si="232"/>
        <v>#N/A</v>
      </c>
      <c r="BD723" s="24" t="e">
        <f t="shared" si="233"/>
        <v>#N/A</v>
      </c>
      <c r="BE723"/>
      <c r="BF723" t="e">
        <f t="shared" si="240"/>
        <v>#N/A</v>
      </c>
      <c r="BG723" t="str">
        <f t="shared" si="241"/>
        <v>HDJ</v>
      </c>
      <c r="BH723" s="20" t="e">
        <f t="shared" si="242"/>
        <v>#N/A</v>
      </c>
      <c r="BI723" s="20" t="e">
        <f t="shared" si="243"/>
        <v>#N/A</v>
      </c>
      <c r="BJ723" s="20" t="e">
        <f t="shared" si="244"/>
        <v>#N/A</v>
      </c>
      <c r="BK723" s="20" t="e">
        <f t="shared" si="245"/>
        <v>#N/A</v>
      </c>
      <c r="BL723" s="20" t="e">
        <f t="shared" si="246"/>
        <v>#N/A</v>
      </c>
      <c r="BM723" s="20" t="e">
        <f t="shared" si="234"/>
        <v>#N/A</v>
      </c>
      <c r="BN723" s="20" t="e">
        <f t="shared" si="247"/>
        <v>#N/A</v>
      </c>
    </row>
    <row r="724" spans="1:66">
      <c r="A724" s="92"/>
      <c r="B724" s="90"/>
      <c r="C724" s="90"/>
      <c r="D724" s="93"/>
      <c r="E724" s="93"/>
      <c r="F724" s="93"/>
      <c r="G724" s="93"/>
      <c r="H724" s="93"/>
      <c r="I724" s="93"/>
      <c r="J724" s="93"/>
      <c r="K724" s="93"/>
      <c r="L724" s="92"/>
      <c r="M724" s="93"/>
      <c r="N724" s="91">
        <f t="shared" si="228"/>
        <v>0</v>
      </c>
      <c r="O724" s="91" t="str">
        <f t="shared" si="229"/>
        <v/>
      </c>
      <c r="P724" s="91" t="str">
        <f t="shared" si="230"/>
        <v/>
      </c>
      <c r="Q724" s="91" t="str">
        <f t="shared" si="231"/>
        <v>HDJ</v>
      </c>
      <c r="R724" s="82"/>
      <c r="S724" s="95">
        <f t="shared" si="235"/>
        <v>0</v>
      </c>
      <c r="T724" s="95">
        <f t="shared" si="236"/>
        <v>0</v>
      </c>
      <c r="U724" s="79" t="e">
        <f>VLOOKUP($S724,'Grille de Tarif OQN'!$B$2:$S$3603,U$1,0)</f>
        <v>#N/A</v>
      </c>
      <c r="V724" s="79" t="e">
        <f>VLOOKUP($S724,'Grille de Tarif OQN'!$B$2:$S$3603,V$1,0)</f>
        <v>#N/A</v>
      </c>
      <c r="W724" s="79" t="e">
        <f>VLOOKUP($S724,'Grille de Tarif OQN'!$B$2:$S$3603,W$1,0)</f>
        <v>#N/A</v>
      </c>
      <c r="X724" s="79" t="e">
        <f>VLOOKUP($S724,'Grille de Tarif OQN'!$B$2:$S$3603,X$1,0)</f>
        <v>#N/A</v>
      </c>
      <c r="Y724" s="79" t="e">
        <f>VLOOKUP($S724,'Grille de Tarif OQN'!$B$2:$S$3603,Y$1,0)</f>
        <v>#N/A</v>
      </c>
      <c r="Z724" s="79" t="e">
        <f>VLOOKUP($S724,'Grille de Tarif OQN'!$B$2:$S$3603,Z$1,0)</f>
        <v>#N/A</v>
      </c>
      <c r="AA724" s="79" t="e">
        <f>VLOOKUP($S724,'Grille de Tarif OQN'!$B$2:$S$3603,AA$1,0)</f>
        <v>#N/A</v>
      </c>
      <c r="AB724" s="79" t="e">
        <f>VLOOKUP($S724,'Grille de Tarif OQN'!$B$2:$S$3603,AB$1,0)</f>
        <v>#N/A</v>
      </c>
      <c r="AC724" s="79" t="e">
        <f>VLOOKUP($S724,'Grille de Tarif OQN'!$B$2:$S$3603,AC$1,0)</f>
        <v>#N/A</v>
      </c>
      <c r="AD724" s="79" t="e">
        <f>VLOOKUP($S724,'Grille de Tarif OQN'!$B$2:$S$3603,AD$1,0)</f>
        <v>#N/A</v>
      </c>
      <c r="AE724" s="79" t="e">
        <f>VLOOKUP($S724,'Grille de Tarif OQN'!$B$2:$S$3603,AE$1,0)</f>
        <v>#N/A</v>
      </c>
      <c r="AF724" s="79" t="e">
        <f>VLOOKUP($S724,'Grille de Tarif OQN'!$B$2:$S$3603,AF$1,0)</f>
        <v>#N/A</v>
      </c>
      <c r="AG724" s="79" t="e">
        <f>VLOOKUP($S724,'Grille de Tarif OQN'!$B$2:$S$3603,AG$1,0)</f>
        <v>#N/A</v>
      </c>
      <c r="AH724" s="79" t="e">
        <f>VLOOKUP($S724,'Grille de Tarif OQN'!$B$2:$S$3603,AH$1,0)</f>
        <v>#N/A</v>
      </c>
      <c r="AI724" s="79" t="e">
        <f>VLOOKUP($S724,'Grille de Tarif OQN'!$B$2:$S$3603,AI$1,0)</f>
        <v>#N/A</v>
      </c>
      <c r="AJ724" s="79" t="e">
        <f>VLOOKUP($S724,'Grille de Tarif OQN'!$B$2:$S$3603,AJ$1,0)</f>
        <v>#N/A</v>
      </c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72"/>
      <c r="AV724"/>
      <c r="AW724"/>
      <c r="AX724"/>
      <c r="AY724"/>
      <c r="AZ724" s="96">
        <f t="shared" si="237"/>
        <v>0</v>
      </c>
      <c r="BA724" s="24" t="e">
        <f t="shared" si="238"/>
        <v>#N/A</v>
      </c>
      <c r="BB724" s="24" t="e">
        <f t="shared" si="239"/>
        <v>#N/A</v>
      </c>
      <c r="BC724" s="24" t="e">
        <f t="shared" si="232"/>
        <v>#N/A</v>
      </c>
      <c r="BD724" s="24" t="e">
        <f t="shared" si="233"/>
        <v>#N/A</v>
      </c>
      <c r="BE724"/>
      <c r="BF724" t="e">
        <f t="shared" si="240"/>
        <v>#N/A</v>
      </c>
      <c r="BG724" t="str">
        <f t="shared" si="241"/>
        <v>HDJ</v>
      </c>
      <c r="BH724" s="20" t="e">
        <f t="shared" si="242"/>
        <v>#N/A</v>
      </c>
      <c r="BI724" s="20" t="e">
        <f t="shared" si="243"/>
        <v>#N/A</v>
      </c>
      <c r="BJ724" s="20" t="e">
        <f t="shared" si="244"/>
        <v>#N/A</v>
      </c>
      <c r="BK724" s="20" t="e">
        <f t="shared" si="245"/>
        <v>#N/A</v>
      </c>
      <c r="BL724" s="20" t="e">
        <f t="shared" si="246"/>
        <v>#N/A</v>
      </c>
      <c r="BM724" s="20" t="e">
        <f t="shared" si="234"/>
        <v>#N/A</v>
      </c>
      <c r="BN724" s="20" t="e">
        <f t="shared" si="247"/>
        <v>#N/A</v>
      </c>
    </row>
    <row r="725" spans="1:66">
      <c r="A725" s="92"/>
      <c r="B725" s="90"/>
      <c r="C725" s="90"/>
      <c r="D725" s="93"/>
      <c r="E725" s="93"/>
      <c r="F725" s="93"/>
      <c r="G725" s="93"/>
      <c r="H725" s="93"/>
      <c r="I725" s="93"/>
      <c r="J725" s="93"/>
      <c r="K725" s="93"/>
      <c r="L725" s="92"/>
      <c r="M725" s="93"/>
      <c r="N725" s="91">
        <f t="shared" si="228"/>
        <v>0</v>
      </c>
      <c r="O725" s="91" t="str">
        <f t="shared" si="229"/>
        <v/>
      </c>
      <c r="P725" s="91" t="str">
        <f t="shared" si="230"/>
        <v/>
      </c>
      <c r="Q725" s="91" t="str">
        <f t="shared" si="231"/>
        <v>HDJ</v>
      </c>
      <c r="R725" s="82"/>
      <c r="S725" s="95">
        <f t="shared" si="235"/>
        <v>0</v>
      </c>
      <c r="T725" s="95">
        <f t="shared" si="236"/>
        <v>0</v>
      </c>
      <c r="U725" s="79" t="e">
        <f>VLOOKUP($S725,'Grille de Tarif OQN'!$B$2:$S$3603,U$1,0)</f>
        <v>#N/A</v>
      </c>
      <c r="V725" s="79" t="e">
        <f>VLOOKUP($S725,'Grille de Tarif OQN'!$B$2:$S$3603,V$1,0)</f>
        <v>#N/A</v>
      </c>
      <c r="W725" s="79" t="e">
        <f>VLOOKUP($S725,'Grille de Tarif OQN'!$B$2:$S$3603,W$1,0)</f>
        <v>#N/A</v>
      </c>
      <c r="X725" s="79" t="e">
        <f>VLOOKUP($S725,'Grille de Tarif OQN'!$B$2:$S$3603,X$1,0)</f>
        <v>#N/A</v>
      </c>
      <c r="Y725" s="79" t="e">
        <f>VLOOKUP($S725,'Grille de Tarif OQN'!$B$2:$S$3603,Y$1,0)</f>
        <v>#N/A</v>
      </c>
      <c r="Z725" s="79" t="e">
        <f>VLOOKUP($S725,'Grille de Tarif OQN'!$B$2:$S$3603,Z$1,0)</f>
        <v>#N/A</v>
      </c>
      <c r="AA725" s="79" t="e">
        <f>VLOOKUP($S725,'Grille de Tarif OQN'!$B$2:$S$3603,AA$1,0)</f>
        <v>#N/A</v>
      </c>
      <c r="AB725" s="79" t="e">
        <f>VLOOKUP($S725,'Grille de Tarif OQN'!$B$2:$S$3603,AB$1,0)</f>
        <v>#N/A</v>
      </c>
      <c r="AC725" s="79" t="e">
        <f>VLOOKUP($S725,'Grille de Tarif OQN'!$B$2:$S$3603,AC$1,0)</f>
        <v>#N/A</v>
      </c>
      <c r="AD725" s="79" t="e">
        <f>VLOOKUP($S725,'Grille de Tarif OQN'!$B$2:$S$3603,AD$1,0)</f>
        <v>#N/A</v>
      </c>
      <c r="AE725" s="79" t="e">
        <f>VLOOKUP($S725,'Grille de Tarif OQN'!$B$2:$S$3603,AE$1,0)</f>
        <v>#N/A</v>
      </c>
      <c r="AF725" s="79" t="e">
        <f>VLOOKUP($S725,'Grille de Tarif OQN'!$B$2:$S$3603,AF$1,0)</f>
        <v>#N/A</v>
      </c>
      <c r="AG725" s="79" t="e">
        <f>VLOOKUP($S725,'Grille de Tarif OQN'!$B$2:$S$3603,AG$1,0)</f>
        <v>#N/A</v>
      </c>
      <c r="AH725" s="79" t="e">
        <f>VLOOKUP($S725,'Grille de Tarif OQN'!$B$2:$S$3603,AH$1,0)</f>
        <v>#N/A</v>
      </c>
      <c r="AI725" s="79" t="e">
        <f>VLOOKUP($S725,'Grille de Tarif OQN'!$B$2:$S$3603,AI$1,0)</f>
        <v>#N/A</v>
      </c>
      <c r="AJ725" s="79" t="e">
        <f>VLOOKUP($S725,'Grille de Tarif OQN'!$B$2:$S$3603,AJ$1,0)</f>
        <v>#N/A</v>
      </c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72"/>
      <c r="AV725"/>
      <c r="AW725"/>
      <c r="AX725"/>
      <c r="AY725"/>
      <c r="AZ725" s="96">
        <f t="shared" si="237"/>
        <v>0</v>
      </c>
      <c r="BA725" s="24" t="e">
        <f t="shared" si="238"/>
        <v>#N/A</v>
      </c>
      <c r="BB725" s="24" t="e">
        <f t="shared" si="239"/>
        <v>#N/A</v>
      </c>
      <c r="BC725" s="24" t="e">
        <f t="shared" si="232"/>
        <v>#N/A</v>
      </c>
      <c r="BD725" s="24" t="e">
        <f t="shared" si="233"/>
        <v>#N/A</v>
      </c>
      <c r="BE725"/>
      <c r="BF725" t="e">
        <f t="shared" si="240"/>
        <v>#N/A</v>
      </c>
      <c r="BG725" t="str">
        <f t="shared" si="241"/>
        <v>HDJ</v>
      </c>
      <c r="BH725" s="20" t="e">
        <f t="shared" si="242"/>
        <v>#N/A</v>
      </c>
      <c r="BI725" s="20" t="e">
        <f t="shared" si="243"/>
        <v>#N/A</v>
      </c>
      <c r="BJ725" s="20" t="e">
        <f t="shared" si="244"/>
        <v>#N/A</v>
      </c>
      <c r="BK725" s="20" t="e">
        <f t="shared" si="245"/>
        <v>#N/A</v>
      </c>
      <c r="BL725" s="20" t="e">
        <f t="shared" si="246"/>
        <v>#N/A</v>
      </c>
      <c r="BM725" s="20" t="e">
        <f t="shared" si="234"/>
        <v>#N/A</v>
      </c>
      <c r="BN725" s="20" t="e">
        <f t="shared" si="247"/>
        <v>#N/A</v>
      </c>
    </row>
    <row r="726" spans="1:66">
      <c r="A726" s="92"/>
      <c r="B726" s="90"/>
      <c r="C726" s="90"/>
      <c r="D726" s="93"/>
      <c r="E726" s="93"/>
      <c r="F726" s="93"/>
      <c r="G726" s="93"/>
      <c r="H726" s="93"/>
      <c r="I726" s="93"/>
      <c r="J726" s="93"/>
      <c r="K726" s="93"/>
      <c r="L726" s="92"/>
      <c r="M726" s="93"/>
      <c r="N726" s="91">
        <f t="shared" si="228"/>
        <v>0</v>
      </c>
      <c r="O726" s="91" t="str">
        <f t="shared" si="229"/>
        <v/>
      </c>
      <c r="P726" s="91" t="str">
        <f t="shared" si="230"/>
        <v/>
      </c>
      <c r="Q726" s="91" t="str">
        <f t="shared" si="231"/>
        <v>HDJ</v>
      </c>
      <c r="R726" s="82"/>
      <c r="S726" s="95">
        <f t="shared" si="235"/>
        <v>0</v>
      </c>
      <c r="T726" s="95">
        <f t="shared" si="236"/>
        <v>0</v>
      </c>
      <c r="U726" s="79" t="e">
        <f>VLOOKUP($S726,'Grille de Tarif OQN'!$B$2:$S$3603,U$1,0)</f>
        <v>#N/A</v>
      </c>
      <c r="V726" s="79" t="e">
        <f>VLOOKUP($S726,'Grille de Tarif OQN'!$B$2:$S$3603,V$1,0)</f>
        <v>#N/A</v>
      </c>
      <c r="W726" s="79" t="e">
        <f>VLOOKUP($S726,'Grille de Tarif OQN'!$B$2:$S$3603,W$1,0)</f>
        <v>#N/A</v>
      </c>
      <c r="X726" s="79" t="e">
        <f>VLOOKUP($S726,'Grille de Tarif OQN'!$B$2:$S$3603,X$1,0)</f>
        <v>#N/A</v>
      </c>
      <c r="Y726" s="79" t="e">
        <f>VLOOKUP($S726,'Grille de Tarif OQN'!$B$2:$S$3603,Y$1,0)</f>
        <v>#N/A</v>
      </c>
      <c r="Z726" s="79" t="e">
        <f>VLOOKUP($S726,'Grille de Tarif OQN'!$B$2:$S$3603,Z$1,0)</f>
        <v>#N/A</v>
      </c>
      <c r="AA726" s="79" t="e">
        <f>VLOOKUP($S726,'Grille de Tarif OQN'!$B$2:$S$3603,AA$1,0)</f>
        <v>#N/A</v>
      </c>
      <c r="AB726" s="79" t="e">
        <f>VLOOKUP($S726,'Grille de Tarif OQN'!$B$2:$S$3603,AB$1,0)</f>
        <v>#N/A</v>
      </c>
      <c r="AC726" s="79" t="e">
        <f>VLOOKUP($S726,'Grille de Tarif OQN'!$B$2:$S$3603,AC$1,0)</f>
        <v>#N/A</v>
      </c>
      <c r="AD726" s="79" t="e">
        <f>VLOOKUP($S726,'Grille de Tarif OQN'!$B$2:$S$3603,AD$1,0)</f>
        <v>#N/A</v>
      </c>
      <c r="AE726" s="79" t="e">
        <f>VLOOKUP($S726,'Grille de Tarif OQN'!$B$2:$S$3603,AE$1,0)</f>
        <v>#N/A</v>
      </c>
      <c r="AF726" s="79" t="e">
        <f>VLOOKUP($S726,'Grille de Tarif OQN'!$B$2:$S$3603,AF$1,0)</f>
        <v>#N/A</v>
      </c>
      <c r="AG726" s="79" t="e">
        <f>VLOOKUP($S726,'Grille de Tarif OQN'!$B$2:$S$3603,AG$1,0)</f>
        <v>#N/A</v>
      </c>
      <c r="AH726" s="79" t="e">
        <f>VLOOKUP($S726,'Grille de Tarif OQN'!$B$2:$S$3603,AH$1,0)</f>
        <v>#N/A</v>
      </c>
      <c r="AI726" s="79" t="e">
        <f>VLOOKUP($S726,'Grille de Tarif OQN'!$B$2:$S$3603,AI$1,0)</f>
        <v>#N/A</v>
      </c>
      <c r="AJ726" s="79" t="e">
        <f>VLOOKUP($S726,'Grille de Tarif OQN'!$B$2:$S$3603,AJ$1,0)</f>
        <v>#N/A</v>
      </c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72"/>
      <c r="AV726"/>
      <c r="AW726"/>
      <c r="AX726"/>
      <c r="AY726"/>
      <c r="AZ726" s="96">
        <f t="shared" si="237"/>
        <v>0</v>
      </c>
      <c r="BA726" s="24" t="e">
        <f t="shared" si="238"/>
        <v>#N/A</v>
      </c>
      <c r="BB726" s="24" t="e">
        <f t="shared" si="239"/>
        <v>#N/A</v>
      </c>
      <c r="BC726" s="24" t="e">
        <f t="shared" si="232"/>
        <v>#N/A</v>
      </c>
      <c r="BD726" s="24" t="e">
        <f t="shared" si="233"/>
        <v>#N/A</v>
      </c>
      <c r="BE726"/>
      <c r="BF726" t="e">
        <f t="shared" si="240"/>
        <v>#N/A</v>
      </c>
      <c r="BG726" t="str">
        <f t="shared" si="241"/>
        <v>HDJ</v>
      </c>
      <c r="BH726" s="20" t="e">
        <f t="shared" si="242"/>
        <v>#N/A</v>
      </c>
      <c r="BI726" s="20" t="e">
        <f t="shared" si="243"/>
        <v>#N/A</v>
      </c>
      <c r="BJ726" s="20" t="e">
        <f t="shared" si="244"/>
        <v>#N/A</v>
      </c>
      <c r="BK726" s="20" t="e">
        <f t="shared" si="245"/>
        <v>#N/A</v>
      </c>
      <c r="BL726" s="20" t="e">
        <f t="shared" si="246"/>
        <v>#N/A</v>
      </c>
      <c r="BM726" s="20" t="e">
        <f t="shared" si="234"/>
        <v>#N/A</v>
      </c>
      <c r="BN726" s="20" t="e">
        <f t="shared" si="247"/>
        <v>#N/A</v>
      </c>
    </row>
    <row r="727" spans="1:66">
      <c r="A727" s="92"/>
      <c r="B727" s="90"/>
      <c r="C727" s="90"/>
      <c r="D727" s="93"/>
      <c r="E727" s="93"/>
      <c r="F727" s="93"/>
      <c r="G727" s="93"/>
      <c r="H727" s="93"/>
      <c r="I727" s="93"/>
      <c r="J727" s="93"/>
      <c r="K727" s="93"/>
      <c r="L727" s="92"/>
      <c r="M727" s="93"/>
      <c r="N727" s="91">
        <f t="shared" si="228"/>
        <v>0</v>
      </c>
      <c r="O727" s="91" t="str">
        <f t="shared" si="229"/>
        <v/>
      </c>
      <c r="P727" s="91" t="str">
        <f t="shared" si="230"/>
        <v/>
      </c>
      <c r="Q727" s="91" t="str">
        <f t="shared" si="231"/>
        <v>HDJ</v>
      </c>
      <c r="R727" s="82"/>
      <c r="S727" s="95">
        <f t="shared" si="235"/>
        <v>0</v>
      </c>
      <c r="T727" s="95">
        <f t="shared" si="236"/>
        <v>0</v>
      </c>
      <c r="U727" s="79" t="e">
        <f>VLOOKUP($S727,'Grille de Tarif OQN'!$B$2:$S$3603,U$1,0)</f>
        <v>#N/A</v>
      </c>
      <c r="V727" s="79" t="e">
        <f>VLOOKUP($S727,'Grille de Tarif OQN'!$B$2:$S$3603,V$1,0)</f>
        <v>#N/A</v>
      </c>
      <c r="W727" s="79" t="e">
        <f>VLOOKUP($S727,'Grille de Tarif OQN'!$B$2:$S$3603,W$1,0)</f>
        <v>#N/A</v>
      </c>
      <c r="X727" s="79" t="e">
        <f>VLOOKUP($S727,'Grille de Tarif OQN'!$B$2:$S$3603,X$1,0)</f>
        <v>#N/A</v>
      </c>
      <c r="Y727" s="79" t="e">
        <f>VLOOKUP($S727,'Grille de Tarif OQN'!$B$2:$S$3603,Y$1,0)</f>
        <v>#N/A</v>
      </c>
      <c r="Z727" s="79" t="e">
        <f>VLOOKUP($S727,'Grille de Tarif OQN'!$B$2:$S$3603,Z$1,0)</f>
        <v>#N/A</v>
      </c>
      <c r="AA727" s="79" t="e">
        <f>VLOOKUP($S727,'Grille de Tarif OQN'!$B$2:$S$3603,AA$1,0)</f>
        <v>#N/A</v>
      </c>
      <c r="AB727" s="79" t="e">
        <f>VLOOKUP($S727,'Grille de Tarif OQN'!$B$2:$S$3603,AB$1,0)</f>
        <v>#N/A</v>
      </c>
      <c r="AC727" s="79" t="e">
        <f>VLOOKUP($S727,'Grille de Tarif OQN'!$B$2:$S$3603,AC$1,0)</f>
        <v>#N/A</v>
      </c>
      <c r="AD727" s="79" t="e">
        <f>VLOOKUP($S727,'Grille de Tarif OQN'!$B$2:$S$3603,AD$1,0)</f>
        <v>#N/A</v>
      </c>
      <c r="AE727" s="79" t="e">
        <f>VLOOKUP($S727,'Grille de Tarif OQN'!$B$2:$S$3603,AE$1,0)</f>
        <v>#N/A</v>
      </c>
      <c r="AF727" s="79" t="e">
        <f>VLOOKUP($S727,'Grille de Tarif OQN'!$B$2:$S$3603,AF$1,0)</f>
        <v>#N/A</v>
      </c>
      <c r="AG727" s="79" t="e">
        <f>VLOOKUP($S727,'Grille de Tarif OQN'!$B$2:$S$3603,AG$1,0)</f>
        <v>#N/A</v>
      </c>
      <c r="AH727" s="79" t="e">
        <f>VLOOKUP($S727,'Grille de Tarif OQN'!$B$2:$S$3603,AH$1,0)</f>
        <v>#N/A</v>
      </c>
      <c r="AI727" s="79" t="e">
        <f>VLOOKUP($S727,'Grille de Tarif OQN'!$B$2:$S$3603,AI$1,0)</f>
        <v>#N/A</v>
      </c>
      <c r="AJ727" s="79" t="e">
        <f>VLOOKUP($S727,'Grille de Tarif OQN'!$B$2:$S$3603,AJ$1,0)</f>
        <v>#N/A</v>
      </c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72"/>
      <c r="AV727"/>
      <c r="AW727"/>
      <c r="AX727"/>
      <c r="AY727"/>
      <c r="AZ727" s="96">
        <f t="shared" si="237"/>
        <v>0</v>
      </c>
      <c r="BA727" s="24" t="e">
        <f t="shared" si="238"/>
        <v>#N/A</v>
      </c>
      <c r="BB727" s="24" t="e">
        <f t="shared" si="239"/>
        <v>#N/A</v>
      </c>
      <c r="BC727" s="24" t="e">
        <f t="shared" si="232"/>
        <v>#N/A</v>
      </c>
      <c r="BD727" s="24" t="e">
        <f t="shared" si="233"/>
        <v>#N/A</v>
      </c>
      <c r="BE727"/>
      <c r="BF727" t="e">
        <f t="shared" si="240"/>
        <v>#N/A</v>
      </c>
      <c r="BG727" t="str">
        <f t="shared" si="241"/>
        <v>HDJ</v>
      </c>
      <c r="BH727" s="20" t="e">
        <f t="shared" si="242"/>
        <v>#N/A</v>
      </c>
      <c r="BI727" s="20" t="e">
        <f t="shared" si="243"/>
        <v>#N/A</v>
      </c>
      <c r="BJ727" s="20" t="e">
        <f t="shared" si="244"/>
        <v>#N/A</v>
      </c>
      <c r="BK727" s="20" t="e">
        <f t="shared" si="245"/>
        <v>#N/A</v>
      </c>
      <c r="BL727" s="20" t="e">
        <f t="shared" si="246"/>
        <v>#N/A</v>
      </c>
      <c r="BM727" s="20" t="e">
        <f t="shared" si="234"/>
        <v>#N/A</v>
      </c>
      <c r="BN727" s="20" t="e">
        <f t="shared" si="247"/>
        <v>#N/A</v>
      </c>
    </row>
    <row r="728" spans="1:66">
      <c r="A728" s="92"/>
      <c r="B728" s="90"/>
      <c r="C728" s="90"/>
      <c r="D728" s="93"/>
      <c r="E728" s="93"/>
      <c r="F728" s="93"/>
      <c r="G728" s="93"/>
      <c r="H728" s="93"/>
      <c r="I728" s="93"/>
      <c r="J728" s="93"/>
      <c r="K728" s="93"/>
      <c r="L728" s="92"/>
      <c r="M728" s="93"/>
      <c r="N728" s="91">
        <f t="shared" si="228"/>
        <v>0</v>
      </c>
      <c r="O728" s="91" t="str">
        <f t="shared" si="229"/>
        <v/>
      </c>
      <c r="P728" s="91" t="str">
        <f t="shared" si="230"/>
        <v/>
      </c>
      <c r="Q728" s="91" t="str">
        <f t="shared" si="231"/>
        <v>HDJ</v>
      </c>
      <c r="R728" s="82"/>
      <c r="S728" s="95">
        <f t="shared" si="235"/>
        <v>0</v>
      </c>
      <c r="T728" s="95">
        <f t="shared" si="236"/>
        <v>0</v>
      </c>
      <c r="U728" s="79" t="e">
        <f>VLOOKUP($S728,'Grille de Tarif OQN'!$B$2:$S$3603,U$1,0)</f>
        <v>#N/A</v>
      </c>
      <c r="V728" s="79" t="e">
        <f>VLOOKUP($S728,'Grille de Tarif OQN'!$B$2:$S$3603,V$1,0)</f>
        <v>#N/A</v>
      </c>
      <c r="W728" s="79" t="e">
        <f>VLOOKUP($S728,'Grille de Tarif OQN'!$B$2:$S$3603,W$1,0)</f>
        <v>#N/A</v>
      </c>
      <c r="X728" s="79" t="e">
        <f>VLOOKUP($S728,'Grille de Tarif OQN'!$B$2:$S$3603,X$1,0)</f>
        <v>#N/A</v>
      </c>
      <c r="Y728" s="79" t="e">
        <f>VLOOKUP($S728,'Grille de Tarif OQN'!$B$2:$S$3603,Y$1,0)</f>
        <v>#N/A</v>
      </c>
      <c r="Z728" s="79" t="e">
        <f>VLOOKUP($S728,'Grille de Tarif OQN'!$B$2:$S$3603,Z$1,0)</f>
        <v>#N/A</v>
      </c>
      <c r="AA728" s="79" t="e">
        <f>VLOOKUP($S728,'Grille de Tarif OQN'!$B$2:$S$3603,AA$1,0)</f>
        <v>#N/A</v>
      </c>
      <c r="AB728" s="79" t="e">
        <f>VLOOKUP($S728,'Grille de Tarif OQN'!$B$2:$S$3603,AB$1,0)</f>
        <v>#N/A</v>
      </c>
      <c r="AC728" s="79" t="e">
        <f>VLOOKUP($S728,'Grille de Tarif OQN'!$B$2:$S$3603,AC$1,0)</f>
        <v>#N/A</v>
      </c>
      <c r="AD728" s="79" t="e">
        <f>VLOOKUP($S728,'Grille de Tarif OQN'!$B$2:$S$3603,AD$1,0)</f>
        <v>#N/A</v>
      </c>
      <c r="AE728" s="79" t="e">
        <f>VLOOKUP($S728,'Grille de Tarif OQN'!$B$2:$S$3603,AE$1,0)</f>
        <v>#N/A</v>
      </c>
      <c r="AF728" s="79" t="e">
        <f>VLOOKUP($S728,'Grille de Tarif OQN'!$B$2:$S$3603,AF$1,0)</f>
        <v>#N/A</v>
      </c>
      <c r="AG728" s="79" t="e">
        <f>VLOOKUP($S728,'Grille de Tarif OQN'!$B$2:$S$3603,AG$1,0)</f>
        <v>#N/A</v>
      </c>
      <c r="AH728" s="79" t="e">
        <f>VLOOKUP($S728,'Grille de Tarif OQN'!$B$2:$S$3603,AH$1,0)</f>
        <v>#N/A</v>
      </c>
      <c r="AI728" s="79" t="e">
        <f>VLOOKUP($S728,'Grille de Tarif OQN'!$B$2:$S$3603,AI$1,0)</f>
        <v>#N/A</v>
      </c>
      <c r="AJ728" s="79" t="e">
        <f>VLOOKUP($S728,'Grille de Tarif OQN'!$B$2:$S$3603,AJ$1,0)</f>
        <v>#N/A</v>
      </c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72"/>
      <c r="AV728"/>
      <c r="AW728"/>
      <c r="AX728"/>
      <c r="AY728"/>
      <c r="AZ728" s="96">
        <f t="shared" si="237"/>
        <v>0</v>
      </c>
      <c r="BA728" s="24" t="e">
        <f t="shared" si="238"/>
        <v>#N/A</v>
      </c>
      <c r="BB728" s="24" t="e">
        <f t="shared" si="239"/>
        <v>#N/A</v>
      </c>
      <c r="BC728" s="24" t="e">
        <f t="shared" si="232"/>
        <v>#N/A</v>
      </c>
      <c r="BD728" s="24" t="e">
        <f t="shared" si="233"/>
        <v>#N/A</v>
      </c>
      <c r="BE728"/>
      <c r="BF728" t="e">
        <f t="shared" si="240"/>
        <v>#N/A</v>
      </c>
      <c r="BG728" t="str">
        <f t="shared" si="241"/>
        <v>HDJ</v>
      </c>
      <c r="BH728" s="20" t="e">
        <f t="shared" si="242"/>
        <v>#N/A</v>
      </c>
      <c r="BI728" s="20" t="e">
        <f t="shared" si="243"/>
        <v>#N/A</v>
      </c>
      <c r="BJ728" s="20" t="e">
        <f t="shared" si="244"/>
        <v>#N/A</v>
      </c>
      <c r="BK728" s="20" t="e">
        <f t="shared" si="245"/>
        <v>#N/A</v>
      </c>
      <c r="BL728" s="20" t="e">
        <f t="shared" si="246"/>
        <v>#N/A</v>
      </c>
      <c r="BM728" s="20" t="e">
        <f t="shared" si="234"/>
        <v>#N/A</v>
      </c>
      <c r="BN728" s="20" t="e">
        <f t="shared" si="247"/>
        <v>#N/A</v>
      </c>
    </row>
    <row r="729" spans="1:66">
      <c r="A729" s="92"/>
      <c r="B729" s="90"/>
      <c r="C729" s="90"/>
      <c r="D729" s="93"/>
      <c r="E729" s="93"/>
      <c r="F729" s="93"/>
      <c r="G729" s="93"/>
      <c r="H729" s="93"/>
      <c r="I729" s="93"/>
      <c r="J729" s="93"/>
      <c r="K729" s="93"/>
      <c r="L729" s="92"/>
      <c r="M729" s="93"/>
      <c r="N729" s="91">
        <f t="shared" si="228"/>
        <v>0</v>
      </c>
      <c r="O729" s="91" t="str">
        <f t="shared" si="229"/>
        <v/>
      </c>
      <c r="P729" s="91" t="str">
        <f t="shared" si="230"/>
        <v/>
      </c>
      <c r="Q729" s="91" t="str">
        <f t="shared" si="231"/>
        <v>HDJ</v>
      </c>
      <c r="R729" s="82"/>
      <c r="S729" s="95">
        <f t="shared" si="235"/>
        <v>0</v>
      </c>
      <c r="T729" s="95">
        <f t="shared" si="236"/>
        <v>0</v>
      </c>
      <c r="U729" s="79" t="e">
        <f>VLOOKUP($S729,'Grille de Tarif OQN'!$B$2:$S$3603,U$1,0)</f>
        <v>#N/A</v>
      </c>
      <c r="V729" s="79" t="e">
        <f>VLOOKUP($S729,'Grille de Tarif OQN'!$B$2:$S$3603,V$1,0)</f>
        <v>#N/A</v>
      </c>
      <c r="W729" s="79" t="e">
        <f>VLOOKUP($S729,'Grille de Tarif OQN'!$B$2:$S$3603,W$1,0)</f>
        <v>#N/A</v>
      </c>
      <c r="X729" s="79" t="e">
        <f>VLOOKUP($S729,'Grille de Tarif OQN'!$B$2:$S$3603,X$1,0)</f>
        <v>#N/A</v>
      </c>
      <c r="Y729" s="79" t="e">
        <f>VLOOKUP($S729,'Grille de Tarif OQN'!$B$2:$S$3603,Y$1,0)</f>
        <v>#N/A</v>
      </c>
      <c r="Z729" s="79" t="e">
        <f>VLOOKUP($S729,'Grille de Tarif OQN'!$B$2:$S$3603,Z$1,0)</f>
        <v>#N/A</v>
      </c>
      <c r="AA729" s="79" t="e">
        <f>VLOOKUP($S729,'Grille de Tarif OQN'!$B$2:$S$3603,AA$1,0)</f>
        <v>#N/A</v>
      </c>
      <c r="AB729" s="79" t="e">
        <f>VLOOKUP($S729,'Grille de Tarif OQN'!$B$2:$S$3603,AB$1,0)</f>
        <v>#N/A</v>
      </c>
      <c r="AC729" s="79" t="e">
        <f>VLOOKUP($S729,'Grille de Tarif OQN'!$B$2:$S$3603,AC$1,0)</f>
        <v>#N/A</v>
      </c>
      <c r="AD729" s="79" t="e">
        <f>VLOOKUP($S729,'Grille de Tarif OQN'!$B$2:$S$3603,AD$1,0)</f>
        <v>#N/A</v>
      </c>
      <c r="AE729" s="79" t="e">
        <f>VLOOKUP($S729,'Grille de Tarif OQN'!$B$2:$S$3603,AE$1,0)</f>
        <v>#N/A</v>
      </c>
      <c r="AF729" s="79" t="e">
        <f>VLOOKUP($S729,'Grille de Tarif OQN'!$B$2:$S$3603,AF$1,0)</f>
        <v>#N/A</v>
      </c>
      <c r="AG729" s="79" t="e">
        <f>VLOOKUP($S729,'Grille de Tarif OQN'!$B$2:$S$3603,AG$1,0)</f>
        <v>#N/A</v>
      </c>
      <c r="AH729" s="79" t="e">
        <f>VLOOKUP($S729,'Grille de Tarif OQN'!$B$2:$S$3603,AH$1,0)</f>
        <v>#N/A</v>
      </c>
      <c r="AI729" s="79" t="e">
        <f>VLOOKUP($S729,'Grille de Tarif OQN'!$B$2:$S$3603,AI$1,0)</f>
        <v>#N/A</v>
      </c>
      <c r="AJ729" s="79" t="e">
        <f>VLOOKUP($S729,'Grille de Tarif OQN'!$B$2:$S$3603,AJ$1,0)</f>
        <v>#N/A</v>
      </c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72"/>
      <c r="AV729"/>
      <c r="AW729"/>
      <c r="AX729"/>
      <c r="AY729"/>
      <c r="AZ729" s="96">
        <f t="shared" si="237"/>
        <v>0</v>
      </c>
      <c r="BA729" s="24" t="e">
        <f t="shared" si="238"/>
        <v>#N/A</v>
      </c>
      <c r="BB729" s="24" t="e">
        <f t="shared" si="239"/>
        <v>#N/A</v>
      </c>
      <c r="BC729" s="24" t="e">
        <f t="shared" si="232"/>
        <v>#N/A</v>
      </c>
      <c r="BD729" s="24" t="e">
        <f t="shared" si="233"/>
        <v>#N/A</v>
      </c>
      <c r="BE729"/>
      <c r="BF729" t="e">
        <f t="shared" si="240"/>
        <v>#N/A</v>
      </c>
      <c r="BG729" t="str">
        <f t="shared" si="241"/>
        <v>HDJ</v>
      </c>
      <c r="BH729" s="20" t="e">
        <f t="shared" si="242"/>
        <v>#N/A</v>
      </c>
      <c r="BI729" s="20" t="e">
        <f t="shared" si="243"/>
        <v>#N/A</v>
      </c>
      <c r="BJ729" s="20" t="e">
        <f t="shared" si="244"/>
        <v>#N/A</v>
      </c>
      <c r="BK729" s="20" t="e">
        <f t="shared" si="245"/>
        <v>#N/A</v>
      </c>
      <c r="BL729" s="20" t="e">
        <f t="shared" si="246"/>
        <v>#N/A</v>
      </c>
      <c r="BM729" s="20" t="e">
        <f t="shared" si="234"/>
        <v>#N/A</v>
      </c>
      <c r="BN729" s="20" t="e">
        <f t="shared" si="247"/>
        <v>#N/A</v>
      </c>
    </row>
    <row r="730" spans="1:66">
      <c r="A730" s="92"/>
      <c r="B730" s="90"/>
      <c r="C730" s="90"/>
      <c r="D730" s="93"/>
      <c r="E730" s="93"/>
      <c r="F730" s="93"/>
      <c r="G730" s="93"/>
      <c r="H730" s="93"/>
      <c r="I730" s="93"/>
      <c r="J730" s="93"/>
      <c r="K730" s="93"/>
      <c r="L730" s="92"/>
      <c r="M730" s="93"/>
      <c r="N730" s="91">
        <f t="shared" si="228"/>
        <v>0</v>
      </c>
      <c r="O730" s="91" t="str">
        <f t="shared" si="229"/>
        <v/>
      </c>
      <c r="P730" s="91" t="str">
        <f t="shared" si="230"/>
        <v/>
      </c>
      <c r="Q730" s="91" t="str">
        <f t="shared" si="231"/>
        <v>HDJ</v>
      </c>
      <c r="R730" s="82"/>
      <c r="S730" s="95">
        <f t="shared" si="235"/>
        <v>0</v>
      </c>
      <c r="T730" s="95">
        <f t="shared" si="236"/>
        <v>0</v>
      </c>
      <c r="U730" s="79" t="e">
        <f>VLOOKUP($S730,'Grille de Tarif OQN'!$B$2:$S$3603,U$1,0)</f>
        <v>#N/A</v>
      </c>
      <c r="V730" s="79" t="e">
        <f>VLOOKUP($S730,'Grille de Tarif OQN'!$B$2:$S$3603,V$1,0)</f>
        <v>#N/A</v>
      </c>
      <c r="W730" s="79" t="e">
        <f>VLOOKUP($S730,'Grille de Tarif OQN'!$B$2:$S$3603,W$1,0)</f>
        <v>#N/A</v>
      </c>
      <c r="X730" s="79" t="e">
        <f>VLOOKUP($S730,'Grille de Tarif OQN'!$B$2:$S$3603,X$1,0)</f>
        <v>#N/A</v>
      </c>
      <c r="Y730" s="79" t="e">
        <f>VLOOKUP($S730,'Grille de Tarif OQN'!$B$2:$S$3603,Y$1,0)</f>
        <v>#N/A</v>
      </c>
      <c r="Z730" s="79" t="e">
        <f>VLOOKUP($S730,'Grille de Tarif OQN'!$B$2:$S$3603,Z$1,0)</f>
        <v>#N/A</v>
      </c>
      <c r="AA730" s="79" t="e">
        <f>VLOOKUP($S730,'Grille de Tarif OQN'!$B$2:$S$3603,AA$1,0)</f>
        <v>#N/A</v>
      </c>
      <c r="AB730" s="79" t="e">
        <f>VLOOKUP($S730,'Grille de Tarif OQN'!$B$2:$S$3603,AB$1,0)</f>
        <v>#N/A</v>
      </c>
      <c r="AC730" s="79" t="e">
        <f>VLOOKUP($S730,'Grille de Tarif OQN'!$B$2:$S$3603,AC$1,0)</f>
        <v>#N/A</v>
      </c>
      <c r="AD730" s="79" t="e">
        <f>VLOOKUP($S730,'Grille de Tarif OQN'!$B$2:$S$3603,AD$1,0)</f>
        <v>#N/A</v>
      </c>
      <c r="AE730" s="79" t="e">
        <f>VLOOKUP($S730,'Grille de Tarif OQN'!$B$2:$S$3603,AE$1,0)</f>
        <v>#N/A</v>
      </c>
      <c r="AF730" s="79" t="e">
        <f>VLOOKUP($S730,'Grille de Tarif OQN'!$B$2:$S$3603,AF$1,0)</f>
        <v>#N/A</v>
      </c>
      <c r="AG730" s="79" t="e">
        <f>VLOOKUP($S730,'Grille de Tarif OQN'!$B$2:$S$3603,AG$1,0)</f>
        <v>#N/A</v>
      </c>
      <c r="AH730" s="79" t="e">
        <f>VLOOKUP($S730,'Grille de Tarif OQN'!$B$2:$S$3603,AH$1,0)</f>
        <v>#N/A</v>
      </c>
      <c r="AI730" s="79" t="e">
        <f>VLOOKUP($S730,'Grille de Tarif OQN'!$B$2:$S$3603,AI$1,0)</f>
        <v>#N/A</v>
      </c>
      <c r="AJ730" s="79" t="e">
        <f>VLOOKUP($S730,'Grille de Tarif OQN'!$B$2:$S$3603,AJ$1,0)</f>
        <v>#N/A</v>
      </c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72"/>
      <c r="AV730"/>
      <c r="AW730"/>
      <c r="AX730"/>
      <c r="AY730"/>
      <c r="AZ730" s="96">
        <f t="shared" si="237"/>
        <v>0</v>
      </c>
      <c r="BA730" s="24" t="e">
        <f t="shared" si="238"/>
        <v>#N/A</v>
      </c>
      <c r="BB730" s="24" t="e">
        <f t="shared" si="239"/>
        <v>#N/A</v>
      </c>
      <c r="BC730" s="24" t="e">
        <f t="shared" si="232"/>
        <v>#N/A</v>
      </c>
      <c r="BD730" s="24" t="e">
        <f t="shared" si="233"/>
        <v>#N/A</v>
      </c>
      <c r="BE730"/>
      <c r="BF730" t="e">
        <f t="shared" si="240"/>
        <v>#N/A</v>
      </c>
      <c r="BG730" t="str">
        <f t="shared" si="241"/>
        <v>HDJ</v>
      </c>
      <c r="BH730" s="20" t="e">
        <f t="shared" si="242"/>
        <v>#N/A</v>
      </c>
      <c r="BI730" s="20" t="e">
        <f t="shared" si="243"/>
        <v>#N/A</v>
      </c>
      <c r="BJ730" s="20" t="e">
        <f t="shared" si="244"/>
        <v>#N/A</v>
      </c>
      <c r="BK730" s="20" t="e">
        <f t="shared" si="245"/>
        <v>#N/A</v>
      </c>
      <c r="BL730" s="20" t="e">
        <f t="shared" si="246"/>
        <v>#N/A</v>
      </c>
      <c r="BM730" s="20" t="e">
        <f t="shared" si="234"/>
        <v>#N/A</v>
      </c>
      <c r="BN730" s="20" t="e">
        <f t="shared" si="247"/>
        <v>#N/A</v>
      </c>
    </row>
    <row r="731" spans="1:66">
      <c r="A731" s="92"/>
      <c r="B731" s="90"/>
      <c r="C731" s="90"/>
      <c r="D731" s="93"/>
      <c r="E731" s="93"/>
      <c r="F731" s="93"/>
      <c r="G731" s="93"/>
      <c r="H731" s="93"/>
      <c r="I731" s="93"/>
      <c r="J731" s="93"/>
      <c r="K731" s="93"/>
      <c r="L731" s="92"/>
      <c r="M731" s="93"/>
      <c r="N731" s="91">
        <f t="shared" si="228"/>
        <v>0</v>
      </c>
      <c r="O731" s="91" t="str">
        <f t="shared" si="229"/>
        <v/>
      </c>
      <c r="P731" s="91" t="str">
        <f t="shared" si="230"/>
        <v/>
      </c>
      <c r="Q731" s="91" t="str">
        <f t="shared" si="231"/>
        <v>HDJ</v>
      </c>
      <c r="R731" s="82"/>
      <c r="S731" s="95">
        <f t="shared" si="235"/>
        <v>0</v>
      </c>
      <c r="T731" s="95">
        <f t="shared" si="236"/>
        <v>0</v>
      </c>
      <c r="U731" s="79" t="e">
        <f>VLOOKUP($S731,'Grille de Tarif OQN'!$B$2:$S$3603,U$1,0)</f>
        <v>#N/A</v>
      </c>
      <c r="V731" s="79" t="e">
        <f>VLOOKUP($S731,'Grille de Tarif OQN'!$B$2:$S$3603,V$1,0)</f>
        <v>#N/A</v>
      </c>
      <c r="W731" s="79" t="e">
        <f>VLOOKUP($S731,'Grille de Tarif OQN'!$B$2:$S$3603,W$1,0)</f>
        <v>#N/A</v>
      </c>
      <c r="X731" s="79" t="e">
        <f>VLOOKUP($S731,'Grille de Tarif OQN'!$B$2:$S$3603,X$1,0)</f>
        <v>#N/A</v>
      </c>
      <c r="Y731" s="79" t="e">
        <f>VLOOKUP($S731,'Grille de Tarif OQN'!$B$2:$S$3603,Y$1,0)</f>
        <v>#N/A</v>
      </c>
      <c r="Z731" s="79" t="e">
        <f>VLOOKUP($S731,'Grille de Tarif OQN'!$B$2:$S$3603,Z$1,0)</f>
        <v>#N/A</v>
      </c>
      <c r="AA731" s="79" t="e">
        <f>VLOOKUP($S731,'Grille de Tarif OQN'!$B$2:$S$3603,AA$1,0)</f>
        <v>#N/A</v>
      </c>
      <c r="AB731" s="79" t="e">
        <f>VLOOKUP($S731,'Grille de Tarif OQN'!$B$2:$S$3603,AB$1,0)</f>
        <v>#N/A</v>
      </c>
      <c r="AC731" s="79" t="e">
        <f>VLOOKUP($S731,'Grille de Tarif OQN'!$B$2:$S$3603,AC$1,0)</f>
        <v>#N/A</v>
      </c>
      <c r="AD731" s="79" t="e">
        <f>VLOOKUP($S731,'Grille de Tarif OQN'!$B$2:$S$3603,AD$1,0)</f>
        <v>#N/A</v>
      </c>
      <c r="AE731" s="79" t="e">
        <f>VLOOKUP($S731,'Grille de Tarif OQN'!$B$2:$S$3603,AE$1,0)</f>
        <v>#N/A</v>
      </c>
      <c r="AF731" s="79" t="e">
        <f>VLOOKUP($S731,'Grille de Tarif OQN'!$B$2:$S$3603,AF$1,0)</f>
        <v>#N/A</v>
      </c>
      <c r="AG731" s="79" t="e">
        <f>VLOOKUP($S731,'Grille de Tarif OQN'!$B$2:$S$3603,AG$1,0)</f>
        <v>#N/A</v>
      </c>
      <c r="AH731" s="79" t="e">
        <f>VLOOKUP($S731,'Grille de Tarif OQN'!$B$2:$S$3603,AH$1,0)</f>
        <v>#N/A</v>
      </c>
      <c r="AI731" s="79" t="e">
        <f>VLOOKUP($S731,'Grille de Tarif OQN'!$B$2:$S$3603,AI$1,0)</f>
        <v>#N/A</v>
      </c>
      <c r="AJ731" s="79" t="e">
        <f>VLOOKUP($S731,'Grille de Tarif OQN'!$B$2:$S$3603,AJ$1,0)</f>
        <v>#N/A</v>
      </c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72"/>
      <c r="AV731"/>
      <c r="AW731"/>
      <c r="AX731"/>
      <c r="AY731"/>
      <c r="AZ731" s="96">
        <f t="shared" si="237"/>
        <v>0</v>
      </c>
      <c r="BA731" s="24" t="e">
        <f t="shared" si="238"/>
        <v>#N/A</v>
      </c>
      <c r="BB731" s="24" t="e">
        <f t="shared" si="239"/>
        <v>#N/A</v>
      </c>
      <c r="BC731" s="24" t="e">
        <f t="shared" si="232"/>
        <v>#N/A</v>
      </c>
      <c r="BD731" s="24" t="e">
        <f t="shared" si="233"/>
        <v>#N/A</v>
      </c>
      <c r="BE731"/>
      <c r="BF731" t="e">
        <f t="shared" si="240"/>
        <v>#N/A</v>
      </c>
      <c r="BG731" t="str">
        <f t="shared" si="241"/>
        <v>HDJ</v>
      </c>
      <c r="BH731" s="20" t="e">
        <f t="shared" si="242"/>
        <v>#N/A</v>
      </c>
      <c r="BI731" s="20" t="e">
        <f t="shared" si="243"/>
        <v>#N/A</v>
      </c>
      <c r="BJ731" s="20" t="e">
        <f t="shared" si="244"/>
        <v>#N/A</v>
      </c>
      <c r="BK731" s="20" t="e">
        <f t="shared" si="245"/>
        <v>#N/A</v>
      </c>
      <c r="BL731" s="20" t="e">
        <f t="shared" si="246"/>
        <v>#N/A</v>
      </c>
      <c r="BM731" s="20" t="e">
        <f t="shared" si="234"/>
        <v>#N/A</v>
      </c>
      <c r="BN731" s="20" t="e">
        <f t="shared" si="247"/>
        <v>#N/A</v>
      </c>
    </row>
    <row r="732" spans="1:66">
      <c r="A732" s="92"/>
      <c r="B732" s="90"/>
      <c r="C732" s="90"/>
      <c r="D732" s="93"/>
      <c r="E732" s="93"/>
      <c r="F732" s="93"/>
      <c r="G732" s="93"/>
      <c r="H732" s="93"/>
      <c r="I732" s="93"/>
      <c r="J732" s="93"/>
      <c r="K732" s="93"/>
      <c r="L732" s="92"/>
      <c r="M732" s="93"/>
      <c r="N732" s="91">
        <f t="shared" si="228"/>
        <v>0</v>
      </c>
      <c r="O732" s="91" t="str">
        <f t="shared" si="229"/>
        <v/>
      </c>
      <c r="P732" s="91" t="str">
        <f t="shared" si="230"/>
        <v/>
      </c>
      <c r="Q732" s="91" t="str">
        <f t="shared" si="231"/>
        <v>HDJ</v>
      </c>
      <c r="R732" s="82"/>
      <c r="S732" s="95">
        <f t="shared" si="235"/>
        <v>0</v>
      </c>
      <c r="T732" s="95">
        <f t="shared" si="236"/>
        <v>0</v>
      </c>
      <c r="U732" s="79" t="e">
        <f>VLOOKUP($S732,'Grille de Tarif OQN'!$B$2:$S$3603,U$1,0)</f>
        <v>#N/A</v>
      </c>
      <c r="V732" s="79" t="e">
        <f>VLOOKUP($S732,'Grille de Tarif OQN'!$B$2:$S$3603,V$1,0)</f>
        <v>#N/A</v>
      </c>
      <c r="W732" s="79" t="e">
        <f>VLOOKUP($S732,'Grille de Tarif OQN'!$B$2:$S$3603,W$1,0)</f>
        <v>#N/A</v>
      </c>
      <c r="X732" s="79" t="e">
        <f>VLOOKUP($S732,'Grille de Tarif OQN'!$B$2:$S$3603,X$1,0)</f>
        <v>#N/A</v>
      </c>
      <c r="Y732" s="79" t="e">
        <f>VLOOKUP($S732,'Grille de Tarif OQN'!$B$2:$S$3603,Y$1,0)</f>
        <v>#N/A</v>
      </c>
      <c r="Z732" s="79" t="e">
        <f>VLOOKUP($S732,'Grille de Tarif OQN'!$B$2:$S$3603,Z$1,0)</f>
        <v>#N/A</v>
      </c>
      <c r="AA732" s="79" t="e">
        <f>VLOOKUP($S732,'Grille de Tarif OQN'!$B$2:$S$3603,AA$1,0)</f>
        <v>#N/A</v>
      </c>
      <c r="AB732" s="79" t="e">
        <f>VLOOKUP($S732,'Grille de Tarif OQN'!$B$2:$S$3603,AB$1,0)</f>
        <v>#N/A</v>
      </c>
      <c r="AC732" s="79" t="e">
        <f>VLOOKUP($S732,'Grille de Tarif OQN'!$B$2:$S$3603,AC$1,0)</f>
        <v>#N/A</v>
      </c>
      <c r="AD732" s="79" t="e">
        <f>VLOOKUP($S732,'Grille de Tarif OQN'!$B$2:$S$3603,AD$1,0)</f>
        <v>#N/A</v>
      </c>
      <c r="AE732" s="79" t="e">
        <f>VLOOKUP($S732,'Grille de Tarif OQN'!$B$2:$S$3603,AE$1,0)</f>
        <v>#N/A</v>
      </c>
      <c r="AF732" s="79" t="e">
        <f>VLOOKUP($S732,'Grille de Tarif OQN'!$B$2:$S$3603,AF$1,0)</f>
        <v>#N/A</v>
      </c>
      <c r="AG732" s="79" t="e">
        <f>VLOOKUP($S732,'Grille de Tarif OQN'!$B$2:$S$3603,AG$1,0)</f>
        <v>#N/A</v>
      </c>
      <c r="AH732" s="79" t="e">
        <f>VLOOKUP($S732,'Grille de Tarif OQN'!$B$2:$S$3603,AH$1,0)</f>
        <v>#N/A</v>
      </c>
      <c r="AI732" s="79" t="e">
        <f>VLOOKUP($S732,'Grille de Tarif OQN'!$B$2:$S$3603,AI$1,0)</f>
        <v>#N/A</v>
      </c>
      <c r="AJ732" s="79" t="e">
        <f>VLOOKUP($S732,'Grille de Tarif OQN'!$B$2:$S$3603,AJ$1,0)</f>
        <v>#N/A</v>
      </c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72"/>
      <c r="AV732"/>
      <c r="AW732"/>
      <c r="AX732"/>
      <c r="AY732"/>
      <c r="AZ732" s="96">
        <f t="shared" si="237"/>
        <v>0</v>
      </c>
      <c r="BA732" s="24" t="e">
        <f t="shared" si="238"/>
        <v>#N/A</v>
      </c>
      <c r="BB732" s="24" t="e">
        <f t="shared" si="239"/>
        <v>#N/A</v>
      </c>
      <c r="BC732" s="24" t="e">
        <f t="shared" si="232"/>
        <v>#N/A</v>
      </c>
      <c r="BD732" s="24" t="e">
        <f t="shared" si="233"/>
        <v>#N/A</v>
      </c>
      <c r="BE732"/>
      <c r="BF732" t="e">
        <f t="shared" si="240"/>
        <v>#N/A</v>
      </c>
      <c r="BG732" t="str">
        <f t="shared" si="241"/>
        <v>HDJ</v>
      </c>
      <c r="BH732" s="20" t="e">
        <f t="shared" si="242"/>
        <v>#N/A</v>
      </c>
      <c r="BI732" s="20" t="e">
        <f t="shared" si="243"/>
        <v>#N/A</v>
      </c>
      <c r="BJ732" s="20" t="e">
        <f t="shared" si="244"/>
        <v>#N/A</v>
      </c>
      <c r="BK732" s="20" t="e">
        <f t="shared" si="245"/>
        <v>#N/A</v>
      </c>
      <c r="BL732" s="20" t="e">
        <f t="shared" si="246"/>
        <v>#N/A</v>
      </c>
      <c r="BM732" s="20" t="e">
        <f t="shared" si="234"/>
        <v>#N/A</v>
      </c>
      <c r="BN732" s="20" t="e">
        <f t="shared" si="247"/>
        <v>#N/A</v>
      </c>
    </row>
    <row r="733" spans="1:66">
      <c r="A733" s="92"/>
      <c r="B733" s="90"/>
      <c r="C733" s="90"/>
      <c r="D733" s="93"/>
      <c r="E733" s="93"/>
      <c r="F733" s="93"/>
      <c r="G733" s="93"/>
      <c r="H733" s="93"/>
      <c r="I733" s="93"/>
      <c r="J733" s="93"/>
      <c r="K733" s="93"/>
      <c r="L733" s="92"/>
      <c r="M733" s="93"/>
      <c r="N733" s="91">
        <f t="shared" si="228"/>
        <v>0</v>
      </c>
      <c r="O733" s="91" t="str">
        <f t="shared" si="229"/>
        <v/>
      </c>
      <c r="P733" s="91" t="str">
        <f t="shared" si="230"/>
        <v/>
      </c>
      <c r="Q733" s="91" t="str">
        <f t="shared" si="231"/>
        <v>HDJ</v>
      </c>
      <c r="R733" s="82"/>
      <c r="S733" s="95">
        <f t="shared" si="235"/>
        <v>0</v>
      </c>
      <c r="T733" s="95">
        <f t="shared" si="236"/>
        <v>0</v>
      </c>
      <c r="U733" s="79" t="e">
        <f>VLOOKUP($S733,'Grille de Tarif OQN'!$B$2:$S$3603,U$1,0)</f>
        <v>#N/A</v>
      </c>
      <c r="V733" s="79" t="e">
        <f>VLOOKUP($S733,'Grille de Tarif OQN'!$B$2:$S$3603,V$1,0)</f>
        <v>#N/A</v>
      </c>
      <c r="W733" s="79" t="e">
        <f>VLOOKUP($S733,'Grille de Tarif OQN'!$B$2:$S$3603,W$1,0)</f>
        <v>#N/A</v>
      </c>
      <c r="X733" s="79" t="e">
        <f>VLOOKUP($S733,'Grille de Tarif OQN'!$B$2:$S$3603,X$1,0)</f>
        <v>#N/A</v>
      </c>
      <c r="Y733" s="79" t="e">
        <f>VLOOKUP($S733,'Grille de Tarif OQN'!$B$2:$S$3603,Y$1,0)</f>
        <v>#N/A</v>
      </c>
      <c r="Z733" s="79" t="e">
        <f>VLOOKUP($S733,'Grille de Tarif OQN'!$B$2:$S$3603,Z$1,0)</f>
        <v>#N/A</v>
      </c>
      <c r="AA733" s="79" t="e">
        <f>VLOOKUP($S733,'Grille de Tarif OQN'!$B$2:$S$3603,AA$1,0)</f>
        <v>#N/A</v>
      </c>
      <c r="AB733" s="79" t="e">
        <f>VLOOKUP($S733,'Grille de Tarif OQN'!$B$2:$S$3603,AB$1,0)</f>
        <v>#N/A</v>
      </c>
      <c r="AC733" s="79" t="e">
        <f>VLOOKUP($S733,'Grille de Tarif OQN'!$B$2:$S$3603,AC$1,0)</f>
        <v>#N/A</v>
      </c>
      <c r="AD733" s="79" t="e">
        <f>VLOOKUP($S733,'Grille de Tarif OQN'!$B$2:$S$3603,AD$1,0)</f>
        <v>#N/A</v>
      </c>
      <c r="AE733" s="79" t="e">
        <f>VLOOKUP($S733,'Grille de Tarif OQN'!$B$2:$S$3603,AE$1,0)</f>
        <v>#N/A</v>
      </c>
      <c r="AF733" s="79" t="e">
        <f>VLOOKUP($S733,'Grille de Tarif OQN'!$B$2:$S$3603,AF$1,0)</f>
        <v>#N/A</v>
      </c>
      <c r="AG733" s="79" t="e">
        <f>VLOOKUP($S733,'Grille de Tarif OQN'!$B$2:$S$3603,AG$1,0)</f>
        <v>#N/A</v>
      </c>
      <c r="AH733" s="79" t="e">
        <f>VLOOKUP($S733,'Grille de Tarif OQN'!$B$2:$S$3603,AH$1,0)</f>
        <v>#N/A</v>
      </c>
      <c r="AI733" s="79" t="e">
        <f>VLOOKUP($S733,'Grille de Tarif OQN'!$B$2:$S$3603,AI$1,0)</f>
        <v>#N/A</v>
      </c>
      <c r="AJ733" s="79" t="e">
        <f>VLOOKUP($S733,'Grille de Tarif OQN'!$B$2:$S$3603,AJ$1,0)</f>
        <v>#N/A</v>
      </c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72"/>
      <c r="AV733"/>
      <c r="AW733"/>
      <c r="AX733"/>
      <c r="AY733"/>
      <c r="AZ733" s="96">
        <f t="shared" si="237"/>
        <v>0</v>
      </c>
      <c r="BA733" s="24" t="e">
        <f t="shared" si="238"/>
        <v>#N/A</v>
      </c>
      <c r="BB733" s="24" t="e">
        <f t="shared" si="239"/>
        <v>#N/A</v>
      </c>
      <c r="BC733" s="24" t="e">
        <f t="shared" si="232"/>
        <v>#N/A</v>
      </c>
      <c r="BD733" s="24" t="e">
        <f t="shared" si="233"/>
        <v>#N/A</v>
      </c>
      <c r="BE733"/>
      <c r="BF733" t="e">
        <f t="shared" si="240"/>
        <v>#N/A</v>
      </c>
      <c r="BG733" t="str">
        <f t="shared" si="241"/>
        <v>HDJ</v>
      </c>
      <c r="BH733" s="20" t="e">
        <f t="shared" si="242"/>
        <v>#N/A</v>
      </c>
      <c r="BI733" s="20" t="e">
        <f t="shared" si="243"/>
        <v>#N/A</v>
      </c>
      <c r="BJ733" s="20" t="e">
        <f t="shared" si="244"/>
        <v>#N/A</v>
      </c>
      <c r="BK733" s="20" t="e">
        <f t="shared" si="245"/>
        <v>#N/A</v>
      </c>
      <c r="BL733" s="20" t="e">
        <f t="shared" si="246"/>
        <v>#N/A</v>
      </c>
      <c r="BM733" s="20" t="e">
        <f t="shared" si="234"/>
        <v>#N/A</v>
      </c>
      <c r="BN733" s="20" t="e">
        <f t="shared" si="247"/>
        <v>#N/A</v>
      </c>
    </row>
    <row r="734" spans="1:66">
      <c r="A734" s="92"/>
      <c r="B734" s="90"/>
      <c r="C734" s="90"/>
      <c r="D734" s="93"/>
      <c r="E734" s="93"/>
      <c r="F734" s="93"/>
      <c r="G734" s="93"/>
      <c r="H734" s="93"/>
      <c r="I734" s="93"/>
      <c r="J734" s="93"/>
      <c r="K734" s="93"/>
      <c r="L734" s="92"/>
      <c r="M734" s="93"/>
      <c r="N734" s="91">
        <f t="shared" si="228"/>
        <v>0</v>
      </c>
      <c r="O734" s="91" t="str">
        <f t="shared" si="229"/>
        <v/>
      </c>
      <c r="P734" s="91" t="str">
        <f t="shared" si="230"/>
        <v/>
      </c>
      <c r="Q734" s="91" t="str">
        <f t="shared" si="231"/>
        <v>HDJ</v>
      </c>
      <c r="R734" s="82"/>
      <c r="S734" s="95">
        <f t="shared" si="235"/>
        <v>0</v>
      </c>
      <c r="T734" s="95">
        <f t="shared" si="236"/>
        <v>0</v>
      </c>
      <c r="U734" s="79" t="e">
        <f>VLOOKUP($S734,'Grille de Tarif OQN'!$B$2:$S$3603,U$1,0)</f>
        <v>#N/A</v>
      </c>
      <c r="V734" s="79" t="e">
        <f>VLOOKUP($S734,'Grille de Tarif OQN'!$B$2:$S$3603,V$1,0)</f>
        <v>#N/A</v>
      </c>
      <c r="W734" s="79" t="e">
        <f>VLOOKUP($S734,'Grille de Tarif OQN'!$B$2:$S$3603,W$1,0)</f>
        <v>#N/A</v>
      </c>
      <c r="X734" s="79" t="e">
        <f>VLOOKUP($S734,'Grille de Tarif OQN'!$B$2:$S$3603,X$1,0)</f>
        <v>#N/A</v>
      </c>
      <c r="Y734" s="79" t="e">
        <f>VLOOKUP($S734,'Grille de Tarif OQN'!$B$2:$S$3603,Y$1,0)</f>
        <v>#N/A</v>
      </c>
      <c r="Z734" s="79" t="e">
        <f>VLOOKUP($S734,'Grille de Tarif OQN'!$B$2:$S$3603,Z$1,0)</f>
        <v>#N/A</v>
      </c>
      <c r="AA734" s="79" t="e">
        <f>VLOOKUP($S734,'Grille de Tarif OQN'!$B$2:$S$3603,AA$1,0)</f>
        <v>#N/A</v>
      </c>
      <c r="AB734" s="79" t="e">
        <f>VLOOKUP($S734,'Grille de Tarif OQN'!$B$2:$S$3603,AB$1,0)</f>
        <v>#N/A</v>
      </c>
      <c r="AC734" s="79" t="e">
        <f>VLOOKUP($S734,'Grille de Tarif OQN'!$B$2:$S$3603,AC$1,0)</f>
        <v>#N/A</v>
      </c>
      <c r="AD734" s="79" t="e">
        <f>VLOOKUP($S734,'Grille de Tarif OQN'!$B$2:$S$3603,AD$1,0)</f>
        <v>#N/A</v>
      </c>
      <c r="AE734" s="79" t="e">
        <f>VLOOKUP($S734,'Grille de Tarif OQN'!$B$2:$S$3603,AE$1,0)</f>
        <v>#N/A</v>
      </c>
      <c r="AF734" s="79" t="e">
        <f>VLOOKUP($S734,'Grille de Tarif OQN'!$B$2:$S$3603,AF$1,0)</f>
        <v>#N/A</v>
      </c>
      <c r="AG734" s="79" t="e">
        <f>VLOOKUP($S734,'Grille de Tarif OQN'!$B$2:$S$3603,AG$1,0)</f>
        <v>#N/A</v>
      </c>
      <c r="AH734" s="79" t="e">
        <f>VLOOKUP($S734,'Grille de Tarif OQN'!$B$2:$S$3603,AH$1,0)</f>
        <v>#N/A</v>
      </c>
      <c r="AI734" s="79" t="e">
        <f>VLOOKUP($S734,'Grille de Tarif OQN'!$B$2:$S$3603,AI$1,0)</f>
        <v>#N/A</v>
      </c>
      <c r="AJ734" s="79" t="e">
        <f>VLOOKUP($S734,'Grille de Tarif OQN'!$B$2:$S$3603,AJ$1,0)</f>
        <v>#N/A</v>
      </c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72"/>
      <c r="AV734"/>
      <c r="AW734"/>
      <c r="AX734"/>
      <c r="AY734"/>
      <c r="AZ734" s="96">
        <f t="shared" si="237"/>
        <v>0</v>
      </c>
      <c r="BA734" s="24" t="e">
        <f t="shared" si="238"/>
        <v>#N/A</v>
      </c>
      <c r="BB734" s="24" t="e">
        <f t="shared" si="239"/>
        <v>#N/A</v>
      </c>
      <c r="BC734" s="24" t="e">
        <f t="shared" si="232"/>
        <v>#N/A</v>
      </c>
      <c r="BD734" s="24" t="e">
        <f t="shared" si="233"/>
        <v>#N/A</v>
      </c>
      <c r="BE734"/>
      <c r="BF734" t="e">
        <f t="shared" si="240"/>
        <v>#N/A</v>
      </c>
      <c r="BG734" t="str">
        <f t="shared" si="241"/>
        <v>HDJ</v>
      </c>
      <c r="BH734" s="20" t="e">
        <f t="shared" si="242"/>
        <v>#N/A</v>
      </c>
      <c r="BI734" s="20" t="e">
        <f t="shared" si="243"/>
        <v>#N/A</v>
      </c>
      <c r="BJ734" s="20" t="e">
        <f t="shared" si="244"/>
        <v>#N/A</v>
      </c>
      <c r="BK734" s="20" t="e">
        <f t="shared" si="245"/>
        <v>#N/A</v>
      </c>
      <c r="BL734" s="20" t="e">
        <f t="shared" si="246"/>
        <v>#N/A</v>
      </c>
      <c r="BM734" s="20" t="e">
        <f t="shared" si="234"/>
        <v>#N/A</v>
      </c>
      <c r="BN734" s="20" t="e">
        <f t="shared" si="247"/>
        <v>#N/A</v>
      </c>
    </row>
    <row r="735" spans="1:66">
      <c r="A735" s="92"/>
      <c r="B735" s="90"/>
      <c r="C735" s="90"/>
      <c r="D735" s="93"/>
      <c r="E735" s="93"/>
      <c r="F735" s="93"/>
      <c r="G735" s="93"/>
      <c r="H735" s="93"/>
      <c r="I735" s="93"/>
      <c r="J735" s="93"/>
      <c r="K735" s="93"/>
      <c r="L735" s="92"/>
      <c r="M735" s="93"/>
      <c r="N735" s="91">
        <f t="shared" si="228"/>
        <v>0</v>
      </c>
      <c r="O735" s="91" t="str">
        <f t="shared" si="229"/>
        <v/>
      </c>
      <c r="P735" s="91" t="str">
        <f t="shared" si="230"/>
        <v/>
      </c>
      <c r="Q735" s="91" t="str">
        <f t="shared" si="231"/>
        <v>HDJ</v>
      </c>
      <c r="R735" s="82"/>
      <c r="S735" s="95">
        <f t="shared" si="235"/>
        <v>0</v>
      </c>
      <c r="T735" s="95">
        <f t="shared" si="236"/>
        <v>0</v>
      </c>
      <c r="U735" s="79" t="e">
        <f>VLOOKUP($S735,'Grille de Tarif OQN'!$B$2:$S$3603,U$1,0)</f>
        <v>#N/A</v>
      </c>
      <c r="V735" s="79" t="e">
        <f>VLOOKUP($S735,'Grille de Tarif OQN'!$B$2:$S$3603,V$1,0)</f>
        <v>#N/A</v>
      </c>
      <c r="W735" s="79" t="e">
        <f>VLOOKUP($S735,'Grille de Tarif OQN'!$B$2:$S$3603,W$1,0)</f>
        <v>#N/A</v>
      </c>
      <c r="X735" s="79" t="e">
        <f>VLOOKUP($S735,'Grille de Tarif OQN'!$B$2:$S$3603,X$1,0)</f>
        <v>#N/A</v>
      </c>
      <c r="Y735" s="79" t="e">
        <f>VLOOKUP($S735,'Grille de Tarif OQN'!$B$2:$S$3603,Y$1,0)</f>
        <v>#N/A</v>
      </c>
      <c r="Z735" s="79" t="e">
        <f>VLOOKUP($S735,'Grille de Tarif OQN'!$B$2:$S$3603,Z$1,0)</f>
        <v>#N/A</v>
      </c>
      <c r="AA735" s="79" t="e">
        <f>VLOOKUP($S735,'Grille de Tarif OQN'!$B$2:$S$3603,AA$1,0)</f>
        <v>#N/A</v>
      </c>
      <c r="AB735" s="79" t="e">
        <f>VLOOKUP($S735,'Grille de Tarif OQN'!$B$2:$S$3603,AB$1,0)</f>
        <v>#N/A</v>
      </c>
      <c r="AC735" s="79" t="e">
        <f>VLOOKUP($S735,'Grille de Tarif OQN'!$B$2:$S$3603,AC$1,0)</f>
        <v>#N/A</v>
      </c>
      <c r="AD735" s="79" t="e">
        <f>VLOOKUP($S735,'Grille de Tarif OQN'!$B$2:$S$3603,AD$1,0)</f>
        <v>#N/A</v>
      </c>
      <c r="AE735" s="79" t="e">
        <f>VLOOKUP($S735,'Grille de Tarif OQN'!$B$2:$S$3603,AE$1,0)</f>
        <v>#N/A</v>
      </c>
      <c r="AF735" s="79" t="e">
        <f>VLOOKUP($S735,'Grille de Tarif OQN'!$B$2:$S$3603,AF$1,0)</f>
        <v>#N/A</v>
      </c>
      <c r="AG735" s="79" t="e">
        <f>VLOOKUP($S735,'Grille de Tarif OQN'!$B$2:$S$3603,AG$1,0)</f>
        <v>#N/A</v>
      </c>
      <c r="AH735" s="79" t="e">
        <f>VLOOKUP($S735,'Grille de Tarif OQN'!$B$2:$S$3603,AH$1,0)</f>
        <v>#N/A</v>
      </c>
      <c r="AI735" s="79" t="e">
        <f>VLOOKUP($S735,'Grille de Tarif OQN'!$B$2:$S$3603,AI$1,0)</f>
        <v>#N/A</v>
      </c>
      <c r="AJ735" s="79" t="e">
        <f>VLOOKUP($S735,'Grille de Tarif OQN'!$B$2:$S$3603,AJ$1,0)</f>
        <v>#N/A</v>
      </c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72"/>
      <c r="AV735"/>
      <c r="AW735"/>
      <c r="AX735"/>
      <c r="AY735"/>
      <c r="AZ735" s="96">
        <f t="shared" si="237"/>
        <v>0</v>
      </c>
      <c r="BA735" s="24" t="e">
        <f t="shared" si="238"/>
        <v>#N/A</v>
      </c>
      <c r="BB735" s="24" t="e">
        <f t="shared" si="239"/>
        <v>#N/A</v>
      </c>
      <c r="BC735" s="24" t="e">
        <f t="shared" si="232"/>
        <v>#N/A</v>
      </c>
      <c r="BD735" s="24" t="e">
        <f t="shared" si="233"/>
        <v>#N/A</v>
      </c>
      <c r="BE735"/>
      <c r="BF735" t="e">
        <f t="shared" si="240"/>
        <v>#N/A</v>
      </c>
      <c r="BG735" t="str">
        <f t="shared" si="241"/>
        <v>HDJ</v>
      </c>
      <c r="BH735" s="20" t="e">
        <f t="shared" si="242"/>
        <v>#N/A</v>
      </c>
      <c r="BI735" s="20" t="e">
        <f t="shared" si="243"/>
        <v>#N/A</v>
      </c>
      <c r="BJ735" s="20" t="e">
        <f t="shared" si="244"/>
        <v>#N/A</v>
      </c>
      <c r="BK735" s="20" t="e">
        <f t="shared" si="245"/>
        <v>#N/A</v>
      </c>
      <c r="BL735" s="20" t="e">
        <f t="shared" si="246"/>
        <v>#N/A</v>
      </c>
      <c r="BM735" s="20" t="e">
        <f t="shared" si="234"/>
        <v>#N/A</v>
      </c>
      <c r="BN735" s="20" t="e">
        <f t="shared" si="247"/>
        <v>#N/A</v>
      </c>
    </row>
    <row r="736" spans="1:66">
      <c r="A736" s="92"/>
      <c r="B736" s="90"/>
      <c r="C736" s="90"/>
      <c r="D736" s="93"/>
      <c r="E736" s="93"/>
      <c r="F736" s="93"/>
      <c r="G736" s="93"/>
      <c r="H736" s="93"/>
      <c r="I736" s="93"/>
      <c r="J736" s="93"/>
      <c r="K736" s="93"/>
      <c r="L736" s="92"/>
      <c r="M736" s="93"/>
      <c r="N736" s="91">
        <f t="shared" si="228"/>
        <v>0</v>
      </c>
      <c r="O736" s="91" t="str">
        <f t="shared" si="229"/>
        <v/>
      </c>
      <c r="P736" s="91" t="str">
        <f t="shared" si="230"/>
        <v/>
      </c>
      <c r="Q736" s="91" t="str">
        <f t="shared" si="231"/>
        <v>HDJ</v>
      </c>
      <c r="R736" s="82"/>
      <c r="S736" s="95">
        <f t="shared" si="235"/>
        <v>0</v>
      </c>
      <c r="T736" s="95">
        <f t="shared" si="236"/>
        <v>0</v>
      </c>
      <c r="U736" s="79" t="e">
        <f>VLOOKUP($S736,'Grille de Tarif OQN'!$B$2:$S$3603,U$1,0)</f>
        <v>#N/A</v>
      </c>
      <c r="V736" s="79" t="e">
        <f>VLOOKUP($S736,'Grille de Tarif OQN'!$B$2:$S$3603,V$1,0)</f>
        <v>#N/A</v>
      </c>
      <c r="W736" s="79" t="e">
        <f>VLOOKUP($S736,'Grille de Tarif OQN'!$B$2:$S$3603,W$1,0)</f>
        <v>#N/A</v>
      </c>
      <c r="X736" s="79" t="e">
        <f>VLOOKUP($S736,'Grille de Tarif OQN'!$B$2:$S$3603,X$1,0)</f>
        <v>#N/A</v>
      </c>
      <c r="Y736" s="79" t="e">
        <f>VLOOKUP($S736,'Grille de Tarif OQN'!$B$2:$S$3603,Y$1,0)</f>
        <v>#N/A</v>
      </c>
      <c r="Z736" s="79" t="e">
        <f>VLOOKUP($S736,'Grille de Tarif OQN'!$B$2:$S$3603,Z$1,0)</f>
        <v>#N/A</v>
      </c>
      <c r="AA736" s="79" t="e">
        <f>VLOOKUP($S736,'Grille de Tarif OQN'!$B$2:$S$3603,AA$1,0)</f>
        <v>#N/A</v>
      </c>
      <c r="AB736" s="79" t="e">
        <f>VLOOKUP($S736,'Grille de Tarif OQN'!$B$2:$S$3603,AB$1,0)</f>
        <v>#N/A</v>
      </c>
      <c r="AC736" s="79" t="e">
        <f>VLOOKUP($S736,'Grille de Tarif OQN'!$B$2:$S$3603,AC$1,0)</f>
        <v>#N/A</v>
      </c>
      <c r="AD736" s="79" t="e">
        <f>VLOOKUP($S736,'Grille de Tarif OQN'!$B$2:$S$3603,AD$1,0)</f>
        <v>#N/A</v>
      </c>
      <c r="AE736" s="79" t="e">
        <f>VLOOKUP($S736,'Grille de Tarif OQN'!$B$2:$S$3603,AE$1,0)</f>
        <v>#N/A</v>
      </c>
      <c r="AF736" s="79" t="e">
        <f>VLOOKUP($S736,'Grille de Tarif OQN'!$B$2:$S$3603,AF$1,0)</f>
        <v>#N/A</v>
      </c>
      <c r="AG736" s="79" t="e">
        <f>VLOOKUP($S736,'Grille de Tarif OQN'!$B$2:$S$3603,AG$1,0)</f>
        <v>#N/A</v>
      </c>
      <c r="AH736" s="79" t="e">
        <f>VLOOKUP($S736,'Grille de Tarif OQN'!$B$2:$S$3603,AH$1,0)</f>
        <v>#N/A</v>
      </c>
      <c r="AI736" s="79" t="e">
        <f>VLOOKUP($S736,'Grille de Tarif OQN'!$B$2:$S$3603,AI$1,0)</f>
        <v>#N/A</v>
      </c>
      <c r="AJ736" s="79" t="e">
        <f>VLOOKUP($S736,'Grille de Tarif OQN'!$B$2:$S$3603,AJ$1,0)</f>
        <v>#N/A</v>
      </c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72"/>
      <c r="AV736"/>
      <c r="AW736"/>
      <c r="AX736"/>
      <c r="AY736"/>
      <c r="AZ736" s="96">
        <f t="shared" si="237"/>
        <v>0</v>
      </c>
      <c r="BA736" s="24" t="e">
        <f t="shared" si="238"/>
        <v>#N/A</v>
      </c>
      <c r="BB736" s="24" t="e">
        <f t="shared" si="239"/>
        <v>#N/A</v>
      </c>
      <c r="BC736" s="24" t="e">
        <f t="shared" si="232"/>
        <v>#N/A</v>
      </c>
      <c r="BD736" s="24" t="e">
        <f t="shared" si="233"/>
        <v>#N/A</v>
      </c>
      <c r="BE736"/>
      <c r="BF736" t="e">
        <f t="shared" si="240"/>
        <v>#N/A</v>
      </c>
      <c r="BG736" t="str">
        <f t="shared" si="241"/>
        <v>HDJ</v>
      </c>
      <c r="BH736" s="20" t="e">
        <f t="shared" si="242"/>
        <v>#N/A</v>
      </c>
      <c r="BI736" s="20" t="e">
        <f t="shared" si="243"/>
        <v>#N/A</v>
      </c>
      <c r="BJ736" s="20" t="e">
        <f t="shared" si="244"/>
        <v>#N/A</v>
      </c>
      <c r="BK736" s="20" t="e">
        <f t="shared" si="245"/>
        <v>#N/A</v>
      </c>
      <c r="BL736" s="20" t="e">
        <f t="shared" si="246"/>
        <v>#N/A</v>
      </c>
      <c r="BM736" s="20" t="e">
        <f t="shared" si="234"/>
        <v>#N/A</v>
      </c>
      <c r="BN736" s="20" t="e">
        <f t="shared" si="247"/>
        <v>#N/A</v>
      </c>
    </row>
    <row r="737" spans="1:66">
      <c r="A737" s="92"/>
      <c r="B737" s="90"/>
      <c r="C737" s="90"/>
      <c r="D737" s="93"/>
      <c r="E737" s="93"/>
      <c r="F737" s="93"/>
      <c r="G737" s="93"/>
      <c r="H737" s="93"/>
      <c r="I737" s="93"/>
      <c r="J737" s="93"/>
      <c r="K737" s="93"/>
      <c r="L737" s="92"/>
      <c r="M737" s="93"/>
      <c r="N737" s="91">
        <f t="shared" si="228"/>
        <v>0</v>
      </c>
      <c r="O737" s="91" t="str">
        <f t="shared" si="229"/>
        <v/>
      </c>
      <c r="P737" s="91" t="str">
        <f t="shared" si="230"/>
        <v/>
      </c>
      <c r="Q737" s="91" t="str">
        <f t="shared" si="231"/>
        <v>HDJ</v>
      </c>
      <c r="R737" s="82"/>
      <c r="S737" s="95">
        <f t="shared" si="235"/>
        <v>0</v>
      </c>
      <c r="T737" s="95">
        <f t="shared" si="236"/>
        <v>0</v>
      </c>
      <c r="U737" s="79" t="e">
        <f>VLOOKUP($S737,'Grille de Tarif OQN'!$B$2:$S$3603,U$1,0)</f>
        <v>#N/A</v>
      </c>
      <c r="V737" s="79" t="e">
        <f>VLOOKUP($S737,'Grille de Tarif OQN'!$B$2:$S$3603,V$1,0)</f>
        <v>#N/A</v>
      </c>
      <c r="W737" s="79" t="e">
        <f>VLOOKUP($S737,'Grille de Tarif OQN'!$B$2:$S$3603,W$1,0)</f>
        <v>#N/A</v>
      </c>
      <c r="X737" s="79" t="e">
        <f>VLOOKUP($S737,'Grille de Tarif OQN'!$B$2:$S$3603,X$1,0)</f>
        <v>#N/A</v>
      </c>
      <c r="Y737" s="79" t="e">
        <f>VLOOKUP($S737,'Grille de Tarif OQN'!$B$2:$S$3603,Y$1,0)</f>
        <v>#N/A</v>
      </c>
      <c r="Z737" s="79" t="e">
        <f>VLOOKUP($S737,'Grille de Tarif OQN'!$B$2:$S$3603,Z$1,0)</f>
        <v>#N/A</v>
      </c>
      <c r="AA737" s="79" t="e">
        <f>VLOOKUP($S737,'Grille de Tarif OQN'!$B$2:$S$3603,AA$1,0)</f>
        <v>#N/A</v>
      </c>
      <c r="AB737" s="79" t="e">
        <f>VLOOKUP($S737,'Grille de Tarif OQN'!$B$2:$S$3603,AB$1,0)</f>
        <v>#N/A</v>
      </c>
      <c r="AC737" s="79" t="e">
        <f>VLOOKUP($S737,'Grille de Tarif OQN'!$B$2:$S$3603,AC$1,0)</f>
        <v>#N/A</v>
      </c>
      <c r="AD737" s="79" t="e">
        <f>VLOOKUP($S737,'Grille de Tarif OQN'!$B$2:$S$3603,AD$1,0)</f>
        <v>#N/A</v>
      </c>
      <c r="AE737" s="79" t="e">
        <f>VLOOKUP($S737,'Grille de Tarif OQN'!$B$2:$S$3603,AE$1,0)</f>
        <v>#N/A</v>
      </c>
      <c r="AF737" s="79" t="e">
        <f>VLOOKUP($S737,'Grille de Tarif OQN'!$B$2:$S$3603,AF$1,0)</f>
        <v>#N/A</v>
      </c>
      <c r="AG737" s="79" t="e">
        <f>VLOOKUP($S737,'Grille de Tarif OQN'!$B$2:$S$3603,AG$1,0)</f>
        <v>#N/A</v>
      </c>
      <c r="AH737" s="79" t="e">
        <f>VLOOKUP($S737,'Grille de Tarif OQN'!$B$2:$S$3603,AH$1,0)</f>
        <v>#N/A</v>
      </c>
      <c r="AI737" s="79" t="e">
        <f>VLOOKUP($S737,'Grille de Tarif OQN'!$B$2:$S$3603,AI$1,0)</f>
        <v>#N/A</v>
      </c>
      <c r="AJ737" s="79" t="e">
        <f>VLOOKUP($S737,'Grille de Tarif OQN'!$B$2:$S$3603,AJ$1,0)</f>
        <v>#N/A</v>
      </c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72"/>
      <c r="AV737"/>
      <c r="AW737"/>
      <c r="AX737"/>
      <c r="AY737"/>
      <c r="AZ737" s="96">
        <f t="shared" si="237"/>
        <v>0</v>
      </c>
      <c r="BA737" s="24" t="e">
        <f t="shared" si="238"/>
        <v>#N/A</v>
      </c>
      <c r="BB737" s="24" t="e">
        <f t="shared" si="239"/>
        <v>#N/A</v>
      </c>
      <c r="BC737" s="24" t="e">
        <f t="shared" si="232"/>
        <v>#N/A</v>
      </c>
      <c r="BD737" s="24" t="e">
        <f t="shared" si="233"/>
        <v>#N/A</v>
      </c>
      <c r="BE737"/>
      <c r="BF737" t="e">
        <f t="shared" si="240"/>
        <v>#N/A</v>
      </c>
      <c r="BG737" t="str">
        <f t="shared" si="241"/>
        <v>HDJ</v>
      </c>
      <c r="BH737" s="20" t="e">
        <f t="shared" si="242"/>
        <v>#N/A</v>
      </c>
      <c r="BI737" s="20" t="e">
        <f t="shared" si="243"/>
        <v>#N/A</v>
      </c>
      <c r="BJ737" s="20" t="e">
        <f t="shared" si="244"/>
        <v>#N/A</v>
      </c>
      <c r="BK737" s="20" t="e">
        <f t="shared" si="245"/>
        <v>#N/A</v>
      </c>
      <c r="BL737" s="20" t="e">
        <f t="shared" si="246"/>
        <v>#N/A</v>
      </c>
      <c r="BM737" s="20" t="e">
        <f t="shared" si="234"/>
        <v>#N/A</v>
      </c>
      <c r="BN737" s="20" t="e">
        <f t="shared" si="247"/>
        <v>#N/A</v>
      </c>
    </row>
    <row r="738" spans="1:66">
      <c r="A738" s="92"/>
      <c r="B738" s="90"/>
      <c r="C738" s="90"/>
      <c r="D738" s="93"/>
      <c r="E738" s="93"/>
      <c r="F738" s="93"/>
      <c r="G738" s="93"/>
      <c r="H738" s="93"/>
      <c r="I738" s="93"/>
      <c r="J738" s="93"/>
      <c r="K738" s="93"/>
      <c r="L738" s="92"/>
      <c r="M738" s="93"/>
      <c r="N738" s="91">
        <f t="shared" si="228"/>
        <v>0</v>
      </c>
      <c r="O738" s="91" t="str">
        <f t="shared" si="229"/>
        <v/>
      </c>
      <c r="P738" s="91" t="str">
        <f t="shared" si="230"/>
        <v/>
      </c>
      <c r="Q738" s="91" t="str">
        <f t="shared" si="231"/>
        <v>HDJ</v>
      </c>
      <c r="R738" s="82"/>
      <c r="S738" s="95">
        <f t="shared" si="235"/>
        <v>0</v>
      </c>
      <c r="T738" s="95">
        <f t="shared" si="236"/>
        <v>0</v>
      </c>
      <c r="U738" s="79" t="e">
        <f>VLOOKUP($S738,'Grille de Tarif OQN'!$B$2:$S$3603,U$1,0)</f>
        <v>#N/A</v>
      </c>
      <c r="V738" s="79" t="e">
        <f>VLOOKUP($S738,'Grille de Tarif OQN'!$B$2:$S$3603,V$1,0)</f>
        <v>#N/A</v>
      </c>
      <c r="W738" s="79" t="e">
        <f>VLOOKUP($S738,'Grille de Tarif OQN'!$B$2:$S$3603,W$1,0)</f>
        <v>#N/A</v>
      </c>
      <c r="X738" s="79" t="e">
        <f>VLOOKUP($S738,'Grille de Tarif OQN'!$B$2:$S$3603,X$1,0)</f>
        <v>#N/A</v>
      </c>
      <c r="Y738" s="79" t="e">
        <f>VLOOKUP($S738,'Grille de Tarif OQN'!$B$2:$S$3603,Y$1,0)</f>
        <v>#N/A</v>
      </c>
      <c r="Z738" s="79" t="e">
        <f>VLOOKUP($S738,'Grille de Tarif OQN'!$B$2:$S$3603,Z$1,0)</f>
        <v>#N/A</v>
      </c>
      <c r="AA738" s="79" t="e">
        <f>VLOOKUP($S738,'Grille de Tarif OQN'!$B$2:$S$3603,AA$1,0)</f>
        <v>#N/A</v>
      </c>
      <c r="AB738" s="79" t="e">
        <f>VLOOKUP($S738,'Grille de Tarif OQN'!$B$2:$S$3603,AB$1,0)</f>
        <v>#N/A</v>
      </c>
      <c r="AC738" s="79" t="e">
        <f>VLOOKUP($S738,'Grille de Tarif OQN'!$B$2:$S$3603,AC$1,0)</f>
        <v>#N/A</v>
      </c>
      <c r="AD738" s="79" t="e">
        <f>VLOOKUP($S738,'Grille de Tarif OQN'!$B$2:$S$3603,AD$1,0)</f>
        <v>#N/A</v>
      </c>
      <c r="AE738" s="79" t="e">
        <f>VLOOKUP($S738,'Grille de Tarif OQN'!$B$2:$S$3603,AE$1,0)</f>
        <v>#N/A</v>
      </c>
      <c r="AF738" s="79" t="e">
        <f>VLOOKUP($S738,'Grille de Tarif OQN'!$B$2:$S$3603,AF$1,0)</f>
        <v>#N/A</v>
      </c>
      <c r="AG738" s="79" t="e">
        <f>VLOOKUP($S738,'Grille de Tarif OQN'!$B$2:$S$3603,AG$1,0)</f>
        <v>#N/A</v>
      </c>
      <c r="AH738" s="79" t="e">
        <f>VLOOKUP($S738,'Grille de Tarif OQN'!$B$2:$S$3603,AH$1,0)</f>
        <v>#N/A</v>
      </c>
      <c r="AI738" s="79" t="e">
        <f>VLOOKUP($S738,'Grille de Tarif OQN'!$B$2:$S$3603,AI$1,0)</f>
        <v>#N/A</v>
      </c>
      <c r="AJ738" s="79" t="e">
        <f>VLOOKUP($S738,'Grille de Tarif OQN'!$B$2:$S$3603,AJ$1,0)</f>
        <v>#N/A</v>
      </c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72"/>
      <c r="AV738"/>
      <c r="AW738"/>
      <c r="AX738"/>
      <c r="AY738"/>
      <c r="AZ738" s="96">
        <f t="shared" si="237"/>
        <v>0</v>
      </c>
      <c r="BA738" s="24" t="e">
        <f t="shared" si="238"/>
        <v>#N/A</v>
      </c>
      <c r="BB738" s="24" t="e">
        <f t="shared" si="239"/>
        <v>#N/A</v>
      </c>
      <c r="BC738" s="24" t="e">
        <f t="shared" si="232"/>
        <v>#N/A</v>
      </c>
      <c r="BD738" s="24" t="e">
        <f t="shared" si="233"/>
        <v>#N/A</v>
      </c>
      <c r="BE738"/>
      <c r="BF738" t="e">
        <f t="shared" si="240"/>
        <v>#N/A</v>
      </c>
      <c r="BG738" t="str">
        <f t="shared" si="241"/>
        <v>HDJ</v>
      </c>
      <c r="BH738" s="20" t="e">
        <f t="shared" si="242"/>
        <v>#N/A</v>
      </c>
      <c r="BI738" s="20" t="e">
        <f t="shared" si="243"/>
        <v>#N/A</v>
      </c>
      <c r="BJ738" s="20" t="e">
        <f t="shared" si="244"/>
        <v>#N/A</v>
      </c>
      <c r="BK738" s="20" t="e">
        <f t="shared" si="245"/>
        <v>#N/A</v>
      </c>
      <c r="BL738" s="20" t="e">
        <f t="shared" si="246"/>
        <v>#N/A</v>
      </c>
      <c r="BM738" s="20" t="e">
        <f t="shared" si="234"/>
        <v>#N/A</v>
      </c>
      <c r="BN738" s="20" t="e">
        <f t="shared" si="247"/>
        <v>#N/A</v>
      </c>
    </row>
    <row r="739" spans="1:66">
      <c r="A739" s="92"/>
      <c r="B739" s="90"/>
      <c r="C739" s="90"/>
      <c r="D739" s="93"/>
      <c r="E739" s="93"/>
      <c r="F739" s="93"/>
      <c r="G739" s="93"/>
      <c r="H739" s="93"/>
      <c r="I739" s="93"/>
      <c r="J739" s="93"/>
      <c r="K739" s="93"/>
      <c r="L739" s="92"/>
      <c r="M739" s="93"/>
      <c r="N739" s="91">
        <f t="shared" si="228"/>
        <v>0</v>
      </c>
      <c r="O739" s="91" t="str">
        <f t="shared" si="229"/>
        <v/>
      </c>
      <c r="P739" s="91" t="str">
        <f t="shared" si="230"/>
        <v/>
      </c>
      <c r="Q739" s="91" t="str">
        <f t="shared" si="231"/>
        <v>HDJ</v>
      </c>
      <c r="R739" s="82"/>
      <c r="S739" s="95">
        <f t="shared" si="235"/>
        <v>0</v>
      </c>
      <c r="T739" s="95">
        <f t="shared" si="236"/>
        <v>0</v>
      </c>
      <c r="U739" s="79" t="e">
        <f>VLOOKUP($S739,'Grille de Tarif OQN'!$B$2:$S$3603,U$1,0)</f>
        <v>#N/A</v>
      </c>
      <c r="V739" s="79" t="e">
        <f>VLOOKUP($S739,'Grille de Tarif OQN'!$B$2:$S$3603,V$1,0)</f>
        <v>#N/A</v>
      </c>
      <c r="W739" s="79" t="e">
        <f>VLOOKUP($S739,'Grille de Tarif OQN'!$B$2:$S$3603,W$1,0)</f>
        <v>#N/A</v>
      </c>
      <c r="X739" s="79" t="e">
        <f>VLOOKUP($S739,'Grille de Tarif OQN'!$B$2:$S$3603,X$1,0)</f>
        <v>#N/A</v>
      </c>
      <c r="Y739" s="79" t="e">
        <f>VLOOKUP($S739,'Grille de Tarif OQN'!$B$2:$S$3603,Y$1,0)</f>
        <v>#N/A</v>
      </c>
      <c r="Z739" s="79" t="e">
        <f>VLOOKUP($S739,'Grille de Tarif OQN'!$B$2:$S$3603,Z$1,0)</f>
        <v>#N/A</v>
      </c>
      <c r="AA739" s="79" t="e">
        <f>VLOOKUP($S739,'Grille de Tarif OQN'!$B$2:$S$3603,AA$1,0)</f>
        <v>#N/A</v>
      </c>
      <c r="AB739" s="79" t="e">
        <f>VLOOKUP($S739,'Grille de Tarif OQN'!$B$2:$S$3603,AB$1,0)</f>
        <v>#N/A</v>
      </c>
      <c r="AC739" s="79" t="e">
        <f>VLOOKUP($S739,'Grille de Tarif OQN'!$B$2:$S$3603,AC$1,0)</f>
        <v>#N/A</v>
      </c>
      <c r="AD739" s="79" t="e">
        <f>VLOOKUP($S739,'Grille de Tarif OQN'!$B$2:$S$3603,AD$1,0)</f>
        <v>#N/A</v>
      </c>
      <c r="AE739" s="79" t="e">
        <f>VLOOKUP($S739,'Grille de Tarif OQN'!$B$2:$S$3603,AE$1,0)</f>
        <v>#N/A</v>
      </c>
      <c r="AF739" s="79" t="e">
        <f>VLOOKUP($S739,'Grille de Tarif OQN'!$B$2:$S$3603,AF$1,0)</f>
        <v>#N/A</v>
      </c>
      <c r="AG739" s="79" t="e">
        <f>VLOOKUP($S739,'Grille de Tarif OQN'!$B$2:$S$3603,AG$1,0)</f>
        <v>#N/A</v>
      </c>
      <c r="AH739" s="79" t="e">
        <f>VLOOKUP($S739,'Grille de Tarif OQN'!$B$2:$S$3603,AH$1,0)</f>
        <v>#N/A</v>
      </c>
      <c r="AI739" s="79" t="e">
        <f>VLOOKUP($S739,'Grille de Tarif OQN'!$B$2:$S$3603,AI$1,0)</f>
        <v>#N/A</v>
      </c>
      <c r="AJ739" s="79" t="e">
        <f>VLOOKUP($S739,'Grille de Tarif OQN'!$B$2:$S$3603,AJ$1,0)</f>
        <v>#N/A</v>
      </c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72"/>
      <c r="AV739"/>
      <c r="AW739"/>
      <c r="AX739"/>
      <c r="AY739"/>
      <c r="AZ739" s="96">
        <f t="shared" si="237"/>
        <v>0</v>
      </c>
      <c r="BA739" s="24" t="e">
        <f t="shared" si="238"/>
        <v>#N/A</v>
      </c>
      <c r="BB739" s="24" t="e">
        <f t="shared" si="239"/>
        <v>#N/A</v>
      </c>
      <c r="BC739" s="24" t="e">
        <f t="shared" si="232"/>
        <v>#N/A</v>
      </c>
      <c r="BD739" s="24" t="e">
        <f t="shared" si="233"/>
        <v>#N/A</v>
      </c>
      <c r="BE739"/>
      <c r="BF739" t="e">
        <f t="shared" si="240"/>
        <v>#N/A</v>
      </c>
      <c r="BG739" t="str">
        <f t="shared" si="241"/>
        <v>HDJ</v>
      </c>
      <c r="BH739" s="20" t="e">
        <f t="shared" si="242"/>
        <v>#N/A</v>
      </c>
      <c r="BI739" s="20" t="e">
        <f t="shared" si="243"/>
        <v>#N/A</v>
      </c>
      <c r="BJ739" s="20" t="e">
        <f t="shared" si="244"/>
        <v>#N/A</v>
      </c>
      <c r="BK739" s="20" t="e">
        <f t="shared" si="245"/>
        <v>#N/A</v>
      </c>
      <c r="BL739" s="20" t="e">
        <f t="shared" si="246"/>
        <v>#N/A</v>
      </c>
      <c r="BM739" s="20" t="e">
        <f t="shared" si="234"/>
        <v>#N/A</v>
      </c>
      <c r="BN739" s="20" t="e">
        <f t="shared" si="247"/>
        <v>#N/A</v>
      </c>
    </row>
    <row r="740" spans="1:66">
      <c r="A740" s="92"/>
      <c r="B740" s="90"/>
      <c r="C740" s="90"/>
      <c r="D740" s="93"/>
      <c r="E740" s="93"/>
      <c r="F740" s="93"/>
      <c r="G740" s="93"/>
      <c r="H740" s="93"/>
      <c r="I740" s="93"/>
      <c r="J740" s="93"/>
      <c r="K740" s="93"/>
      <c r="L740" s="92"/>
      <c r="M740" s="93"/>
      <c r="N740" s="91">
        <f t="shared" si="228"/>
        <v>0</v>
      </c>
      <c r="O740" s="91" t="str">
        <f t="shared" si="229"/>
        <v/>
      </c>
      <c r="P740" s="91" t="str">
        <f t="shared" si="230"/>
        <v/>
      </c>
      <c r="Q740" s="91" t="str">
        <f t="shared" si="231"/>
        <v>HDJ</v>
      </c>
      <c r="R740" s="82"/>
      <c r="S740" s="95">
        <f t="shared" si="235"/>
        <v>0</v>
      </c>
      <c r="T740" s="95">
        <f t="shared" si="236"/>
        <v>0</v>
      </c>
      <c r="U740" s="79" t="e">
        <f>VLOOKUP($S740,'Grille de Tarif OQN'!$B$2:$S$3603,U$1,0)</f>
        <v>#N/A</v>
      </c>
      <c r="V740" s="79" t="e">
        <f>VLOOKUP($S740,'Grille de Tarif OQN'!$B$2:$S$3603,V$1,0)</f>
        <v>#N/A</v>
      </c>
      <c r="W740" s="79" t="e">
        <f>VLOOKUP($S740,'Grille de Tarif OQN'!$B$2:$S$3603,W$1,0)</f>
        <v>#N/A</v>
      </c>
      <c r="X740" s="79" t="e">
        <f>VLOOKUP($S740,'Grille de Tarif OQN'!$B$2:$S$3603,X$1,0)</f>
        <v>#N/A</v>
      </c>
      <c r="Y740" s="79" t="e">
        <f>VLOOKUP($S740,'Grille de Tarif OQN'!$B$2:$S$3603,Y$1,0)</f>
        <v>#N/A</v>
      </c>
      <c r="Z740" s="79" t="e">
        <f>VLOOKUP($S740,'Grille de Tarif OQN'!$B$2:$S$3603,Z$1,0)</f>
        <v>#N/A</v>
      </c>
      <c r="AA740" s="79" t="e">
        <f>VLOOKUP($S740,'Grille de Tarif OQN'!$B$2:$S$3603,AA$1,0)</f>
        <v>#N/A</v>
      </c>
      <c r="AB740" s="79" t="e">
        <f>VLOOKUP($S740,'Grille de Tarif OQN'!$B$2:$S$3603,AB$1,0)</f>
        <v>#N/A</v>
      </c>
      <c r="AC740" s="79" t="e">
        <f>VLOOKUP($S740,'Grille de Tarif OQN'!$B$2:$S$3603,AC$1,0)</f>
        <v>#N/A</v>
      </c>
      <c r="AD740" s="79" t="e">
        <f>VLOOKUP($S740,'Grille de Tarif OQN'!$B$2:$S$3603,AD$1,0)</f>
        <v>#N/A</v>
      </c>
      <c r="AE740" s="79" t="e">
        <f>VLOOKUP($S740,'Grille de Tarif OQN'!$B$2:$S$3603,AE$1,0)</f>
        <v>#N/A</v>
      </c>
      <c r="AF740" s="79" t="e">
        <f>VLOOKUP($S740,'Grille de Tarif OQN'!$B$2:$S$3603,AF$1,0)</f>
        <v>#N/A</v>
      </c>
      <c r="AG740" s="79" t="e">
        <f>VLOOKUP($S740,'Grille de Tarif OQN'!$B$2:$S$3603,AG$1,0)</f>
        <v>#N/A</v>
      </c>
      <c r="AH740" s="79" t="e">
        <f>VLOOKUP($S740,'Grille de Tarif OQN'!$B$2:$S$3603,AH$1,0)</f>
        <v>#N/A</v>
      </c>
      <c r="AI740" s="79" t="e">
        <f>VLOOKUP($S740,'Grille de Tarif OQN'!$B$2:$S$3603,AI$1,0)</f>
        <v>#N/A</v>
      </c>
      <c r="AJ740" s="79" t="e">
        <f>VLOOKUP($S740,'Grille de Tarif OQN'!$B$2:$S$3603,AJ$1,0)</f>
        <v>#N/A</v>
      </c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72"/>
      <c r="AV740"/>
      <c r="AW740"/>
      <c r="AX740"/>
      <c r="AY740"/>
      <c r="AZ740" s="96">
        <f t="shared" si="237"/>
        <v>0</v>
      </c>
      <c r="BA740" s="24" t="e">
        <f t="shared" si="238"/>
        <v>#N/A</v>
      </c>
      <c r="BB740" s="24" t="e">
        <f t="shared" si="239"/>
        <v>#N/A</v>
      </c>
      <c r="BC740" s="24" t="e">
        <f t="shared" si="232"/>
        <v>#N/A</v>
      </c>
      <c r="BD740" s="24" t="e">
        <f t="shared" si="233"/>
        <v>#N/A</v>
      </c>
      <c r="BE740"/>
      <c r="BF740" t="e">
        <f t="shared" si="240"/>
        <v>#N/A</v>
      </c>
      <c r="BG740" t="str">
        <f t="shared" si="241"/>
        <v>HDJ</v>
      </c>
      <c r="BH740" s="20" t="e">
        <f t="shared" si="242"/>
        <v>#N/A</v>
      </c>
      <c r="BI740" s="20" t="e">
        <f t="shared" si="243"/>
        <v>#N/A</v>
      </c>
      <c r="BJ740" s="20" t="e">
        <f t="shared" si="244"/>
        <v>#N/A</v>
      </c>
      <c r="BK740" s="20" t="e">
        <f t="shared" si="245"/>
        <v>#N/A</v>
      </c>
      <c r="BL740" s="20" t="e">
        <f t="shared" si="246"/>
        <v>#N/A</v>
      </c>
      <c r="BM740" s="20" t="e">
        <f t="shared" si="234"/>
        <v>#N/A</v>
      </c>
      <c r="BN740" s="20" t="e">
        <f t="shared" si="247"/>
        <v>#N/A</v>
      </c>
    </row>
    <row r="741" spans="1:66">
      <c r="A741" s="92"/>
      <c r="B741" s="90"/>
      <c r="C741" s="90"/>
      <c r="D741" s="93"/>
      <c r="E741" s="93"/>
      <c r="F741" s="93"/>
      <c r="G741" s="93"/>
      <c r="H741" s="93"/>
      <c r="I741" s="93"/>
      <c r="J741" s="93"/>
      <c r="K741" s="93"/>
      <c r="L741" s="92"/>
      <c r="M741" s="93"/>
      <c r="N741" s="91">
        <f t="shared" si="228"/>
        <v>0</v>
      </c>
      <c r="O741" s="91" t="str">
        <f t="shared" si="229"/>
        <v/>
      </c>
      <c r="P741" s="91" t="str">
        <f t="shared" si="230"/>
        <v/>
      </c>
      <c r="Q741" s="91" t="str">
        <f t="shared" si="231"/>
        <v>HDJ</v>
      </c>
      <c r="R741" s="82"/>
      <c r="S741" s="95">
        <f t="shared" si="235"/>
        <v>0</v>
      </c>
      <c r="T741" s="95">
        <f t="shared" si="236"/>
        <v>0</v>
      </c>
      <c r="U741" s="79" t="e">
        <f>VLOOKUP($S741,'Grille de Tarif OQN'!$B$2:$S$3603,U$1,0)</f>
        <v>#N/A</v>
      </c>
      <c r="V741" s="79" t="e">
        <f>VLOOKUP($S741,'Grille de Tarif OQN'!$B$2:$S$3603,V$1,0)</f>
        <v>#N/A</v>
      </c>
      <c r="W741" s="79" t="e">
        <f>VLOOKUP($S741,'Grille de Tarif OQN'!$B$2:$S$3603,W$1,0)</f>
        <v>#N/A</v>
      </c>
      <c r="X741" s="79" t="e">
        <f>VLOOKUP($S741,'Grille de Tarif OQN'!$B$2:$S$3603,X$1,0)</f>
        <v>#N/A</v>
      </c>
      <c r="Y741" s="79" t="e">
        <f>VLOOKUP($S741,'Grille de Tarif OQN'!$B$2:$S$3603,Y$1,0)</f>
        <v>#N/A</v>
      </c>
      <c r="Z741" s="79" t="e">
        <f>VLOOKUP($S741,'Grille de Tarif OQN'!$B$2:$S$3603,Z$1,0)</f>
        <v>#N/A</v>
      </c>
      <c r="AA741" s="79" t="e">
        <f>VLOOKUP($S741,'Grille de Tarif OQN'!$B$2:$S$3603,AA$1,0)</f>
        <v>#N/A</v>
      </c>
      <c r="AB741" s="79" t="e">
        <f>VLOOKUP($S741,'Grille de Tarif OQN'!$B$2:$S$3603,AB$1,0)</f>
        <v>#N/A</v>
      </c>
      <c r="AC741" s="79" t="e">
        <f>VLOOKUP($S741,'Grille de Tarif OQN'!$B$2:$S$3603,AC$1,0)</f>
        <v>#N/A</v>
      </c>
      <c r="AD741" s="79" t="e">
        <f>VLOOKUP($S741,'Grille de Tarif OQN'!$B$2:$S$3603,AD$1,0)</f>
        <v>#N/A</v>
      </c>
      <c r="AE741" s="79" t="e">
        <f>VLOOKUP($S741,'Grille de Tarif OQN'!$B$2:$S$3603,AE$1,0)</f>
        <v>#N/A</v>
      </c>
      <c r="AF741" s="79" t="e">
        <f>VLOOKUP($S741,'Grille de Tarif OQN'!$B$2:$S$3603,AF$1,0)</f>
        <v>#N/A</v>
      </c>
      <c r="AG741" s="79" t="e">
        <f>VLOOKUP($S741,'Grille de Tarif OQN'!$B$2:$S$3603,AG$1,0)</f>
        <v>#N/A</v>
      </c>
      <c r="AH741" s="79" t="e">
        <f>VLOOKUP($S741,'Grille de Tarif OQN'!$B$2:$S$3603,AH$1,0)</f>
        <v>#N/A</v>
      </c>
      <c r="AI741" s="79" t="e">
        <f>VLOOKUP($S741,'Grille de Tarif OQN'!$B$2:$S$3603,AI$1,0)</f>
        <v>#N/A</v>
      </c>
      <c r="AJ741" s="79" t="e">
        <f>VLOOKUP($S741,'Grille de Tarif OQN'!$B$2:$S$3603,AJ$1,0)</f>
        <v>#N/A</v>
      </c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72"/>
      <c r="AV741"/>
      <c r="AW741"/>
      <c r="AX741"/>
      <c r="AY741"/>
      <c r="AZ741" s="96">
        <f t="shared" si="237"/>
        <v>0</v>
      </c>
      <c r="BA741" s="24" t="e">
        <f t="shared" si="238"/>
        <v>#N/A</v>
      </c>
      <c r="BB741" s="24" t="e">
        <f t="shared" si="239"/>
        <v>#N/A</v>
      </c>
      <c r="BC741" s="24" t="e">
        <f t="shared" si="232"/>
        <v>#N/A</v>
      </c>
      <c r="BD741" s="24" t="e">
        <f t="shared" si="233"/>
        <v>#N/A</v>
      </c>
      <c r="BE741"/>
      <c r="BF741" t="e">
        <f t="shared" si="240"/>
        <v>#N/A</v>
      </c>
      <c r="BG741" t="str">
        <f t="shared" si="241"/>
        <v>HDJ</v>
      </c>
      <c r="BH741" s="20" t="e">
        <f t="shared" si="242"/>
        <v>#N/A</v>
      </c>
      <c r="BI741" s="20" t="e">
        <f t="shared" si="243"/>
        <v>#N/A</v>
      </c>
      <c r="BJ741" s="20" t="e">
        <f t="shared" si="244"/>
        <v>#N/A</v>
      </c>
      <c r="BK741" s="20" t="e">
        <f t="shared" si="245"/>
        <v>#N/A</v>
      </c>
      <c r="BL741" s="20" t="e">
        <f t="shared" si="246"/>
        <v>#N/A</v>
      </c>
      <c r="BM741" s="20" t="e">
        <f t="shared" si="234"/>
        <v>#N/A</v>
      </c>
      <c r="BN741" s="20" t="e">
        <f t="shared" si="247"/>
        <v>#N/A</v>
      </c>
    </row>
    <row r="742" spans="1:66">
      <c r="A742" s="92"/>
      <c r="B742" s="90"/>
      <c r="C742" s="90"/>
      <c r="D742" s="93"/>
      <c r="E742" s="93"/>
      <c r="F742" s="93"/>
      <c r="G742" s="93"/>
      <c r="H742" s="93"/>
      <c r="I742" s="93"/>
      <c r="J742" s="93"/>
      <c r="K742" s="93"/>
      <c r="L742" s="92"/>
      <c r="M742" s="93"/>
      <c r="N742" s="91">
        <f t="shared" si="228"/>
        <v>0</v>
      </c>
      <c r="O742" s="91" t="str">
        <f t="shared" si="229"/>
        <v/>
      </c>
      <c r="P742" s="91" t="str">
        <f t="shared" si="230"/>
        <v/>
      </c>
      <c r="Q742" s="91" t="str">
        <f t="shared" si="231"/>
        <v>HDJ</v>
      </c>
      <c r="R742" s="82"/>
      <c r="S742" s="95">
        <f t="shared" si="235"/>
        <v>0</v>
      </c>
      <c r="T742" s="95">
        <f t="shared" si="236"/>
        <v>0</v>
      </c>
      <c r="U742" s="79" t="e">
        <f>VLOOKUP($S742,'Grille de Tarif OQN'!$B$2:$S$3603,U$1,0)</f>
        <v>#N/A</v>
      </c>
      <c r="V742" s="79" t="e">
        <f>VLOOKUP($S742,'Grille de Tarif OQN'!$B$2:$S$3603,V$1,0)</f>
        <v>#N/A</v>
      </c>
      <c r="W742" s="79" t="e">
        <f>VLOOKUP($S742,'Grille de Tarif OQN'!$B$2:$S$3603,W$1,0)</f>
        <v>#N/A</v>
      </c>
      <c r="X742" s="79" t="e">
        <f>VLOOKUP($S742,'Grille de Tarif OQN'!$B$2:$S$3603,X$1,0)</f>
        <v>#N/A</v>
      </c>
      <c r="Y742" s="79" t="e">
        <f>VLOOKUP($S742,'Grille de Tarif OQN'!$B$2:$S$3603,Y$1,0)</f>
        <v>#N/A</v>
      </c>
      <c r="Z742" s="79" t="e">
        <f>VLOOKUP($S742,'Grille de Tarif OQN'!$B$2:$S$3603,Z$1,0)</f>
        <v>#N/A</v>
      </c>
      <c r="AA742" s="79" t="e">
        <f>VLOOKUP($S742,'Grille de Tarif OQN'!$B$2:$S$3603,AA$1,0)</f>
        <v>#N/A</v>
      </c>
      <c r="AB742" s="79" t="e">
        <f>VLOOKUP($S742,'Grille de Tarif OQN'!$B$2:$S$3603,AB$1,0)</f>
        <v>#N/A</v>
      </c>
      <c r="AC742" s="79" t="e">
        <f>VLOOKUP($S742,'Grille de Tarif OQN'!$B$2:$S$3603,AC$1,0)</f>
        <v>#N/A</v>
      </c>
      <c r="AD742" s="79" t="e">
        <f>VLOOKUP($S742,'Grille de Tarif OQN'!$B$2:$S$3603,AD$1,0)</f>
        <v>#N/A</v>
      </c>
      <c r="AE742" s="79" t="e">
        <f>VLOOKUP($S742,'Grille de Tarif OQN'!$B$2:$S$3603,AE$1,0)</f>
        <v>#N/A</v>
      </c>
      <c r="AF742" s="79" t="e">
        <f>VLOOKUP($S742,'Grille de Tarif OQN'!$B$2:$S$3603,AF$1,0)</f>
        <v>#N/A</v>
      </c>
      <c r="AG742" s="79" t="e">
        <f>VLOOKUP($S742,'Grille de Tarif OQN'!$B$2:$S$3603,AG$1,0)</f>
        <v>#N/A</v>
      </c>
      <c r="AH742" s="79" t="e">
        <f>VLOOKUP($S742,'Grille de Tarif OQN'!$B$2:$S$3603,AH$1,0)</f>
        <v>#N/A</v>
      </c>
      <c r="AI742" s="79" t="e">
        <f>VLOOKUP($S742,'Grille de Tarif OQN'!$B$2:$S$3603,AI$1,0)</f>
        <v>#N/A</v>
      </c>
      <c r="AJ742" s="79" t="e">
        <f>VLOOKUP($S742,'Grille de Tarif OQN'!$B$2:$S$3603,AJ$1,0)</f>
        <v>#N/A</v>
      </c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72"/>
      <c r="AV742"/>
      <c r="AW742"/>
      <c r="AX742"/>
      <c r="AY742"/>
      <c r="AZ742" s="96">
        <f t="shared" si="237"/>
        <v>0</v>
      </c>
      <c r="BA742" s="24" t="e">
        <f t="shared" si="238"/>
        <v>#N/A</v>
      </c>
      <c r="BB742" s="24" t="e">
        <f t="shared" si="239"/>
        <v>#N/A</v>
      </c>
      <c r="BC742" s="24" t="e">
        <f t="shared" si="232"/>
        <v>#N/A</v>
      </c>
      <c r="BD742" s="24" t="e">
        <f t="shared" si="233"/>
        <v>#N/A</v>
      </c>
      <c r="BE742"/>
      <c r="BF742" t="e">
        <f t="shared" si="240"/>
        <v>#N/A</v>
      </c>
      <c r="BG742" t="str">
        <f t="shared" si="241"/>
        <v>HDJ</v>
      </c>
      <c r="BH742" s="20" t="e">
        <f t="shared" si="242"/>
        <v>#N/A</v>
      </c>
      <c r="BI742" s="20" t="e">
        <f t="shared" si="243"/>
        <v>#N/A</v>
      </c>
      <c r="BJ742" s="20" t="e">
        <f t="shared" si="244"/>
        <v>#N/A</v>
      </c>
      <c r="BK742" s="20" t="e">
        <f t="shared" si="245"/>
        <v>#N/A</v>
      </c>
      <c r="BL742" s="20" t="e">
        <f t="shared" si="246"/>
        <v>#N/A</v>
      </c>
      <c r="BM742" s="20" t="e">
        <f t="shared" si="234"/>
        <v>#N/A</v>
      </c>
      <c r="BN742" s="20" t="e">
        <f t="shared" si="247"/>
        <v>#N/A</v>
      </c>
    </row>
    <row r="743" spans="1:66">
      <c r="A743" s="92"/>
      <c r="B743" s="90"/>
      <c r="C743" s="90"/>
      <c r="D743" s="93"/>
      <c r="E743" s="93"/>
      <c r="F743" s="93"/>
      <c r="G743" s="93"/>
      <c r="H743" s="93"/>
      <c r="I743" s="93"/>
      <c r="J743" s="93"/>
      <c r="K743" s="93"/>
      <c r="L743" s="92"/>
      <c r="M743" s="93"/>
      <c r="N743" s="91">
        <f t="shared" si="228"/>
        <v>0</v>
      </c>
      <c r="O743" s="91" t="str">
        <f t="shared" si="229"/>
        <v/>
      </c>
      <c r="P743" s="91" t="str">
        <f t="shared" si="230"/>
        <v/>
      </c>
      <c r="Q743" s="91" t="str">
        <f t="shared" si="231"/>
        <v>HDJ</v>
      </c>
      <c r="R743" s="82"/>
      <c r="S743" s="95">
        <f t="shared" si="235"/>
        <v>0</v>
      </c>
      <c r="T743" s="95">
        <f t="shared" si="236"/>
        <v>0</v>
      </c>
      <c r="U743" s="79" t="e">
        <f>VLOOKUP($S743,'Grille de Tarif OQN'!$B$2:$S$3603,U$1,0)</f>
        <v>#N/A</v>
      </c>
      <c r="V743" s="79" t="e">
        <f>VLOOKUP($S743,'Grille de Tarif OQN'!$B$2:$S$3603,V$1,0)</f>
        <v>#N/A</v>
      </c>
      <c r="W743" s="79" t="e">
        <f>VLOOKUP($S743,'Grille de Tarif OQN'!$B$2:$S$3603,W$1,0)</f>
        <v>#N/A</v>
      </c>
      <c r="X743" s="79" t="e">
        <f>VLOOKUP($S743,'Grille de Tarif OQN'!$B$2:$S$3603,X$1,0)</f>
        <v>#N/A</v>
      </c>
      <c r="Y743" s="79" t="e">
        <f>VLOOKUP($S743,'Grille de Tarif OQN'!$B$2:$S$3603,Y$1,0)</f>
        <v>#N/A</v>
      </c>
      <c r="Z743" s="79" t="e">
        <f>VLOOKUP($S743,'Grille de Tarif OQN'!$B$2:$S$3603,Z$1,0)</f>
        <v>#N/A</v>
      </c>
      <c r="AA743" s="79" t="e">
        <f>VLOOKUP($S743,'Grille de Tarif OQN'!$B$2:$S$3603,AA$1,0)</f>
        <v>#N/A</v>
      </c>
      <c r="AB743" s="79" t="e">
        <f>VLOOKUP($S743,'Grille de Tarif OQN'!$B$2:$S$3603,AB$1,0)</f>
        <v>#N/A</v>
      </c>
      <c r="AC743" s="79" t="e">
        <f>VLOOKUP($S743,'Grille de Tarif OQN'!$B$2:$S$3603,AC$1,0)</f>
        <v>#N/A</v>
      </c>
      <c r="AD743" s="79" t="e">
        <f>VLOOKUP($S743,'Grille de Tarif OQN'!$B$2:$S$3603,AD$1,0)</f>
        <v>#N/A</v>
      </c>
      <c r="AE743" s="79" t="e">
        <f>VLOOKUP($S743,'Grille de Tarif OQN'!$B$2:$S$3603,AE$1,0)</f>
        <v>#N/A</v>
      </c>
      <c r="AF743" s="79" t="e">
        <f>VLOOKUP($S743,'Grille de Tarif OQN'!$B$2:$S$3603,AF$1,0)</f>
        <v>#N/A</v>
      </c>
      <c r="AG743" s="79" t="e">
        <f>VLOOKUP($S743,'Grille de Tarif OQN'!$B$2:$S$3603,AG$1,0)</f>
        <v>#N/A</v>
      </c>
      <c r="AH743" s="79" t="e">
        <f>VLOOKUP($S743,'Grille de Tarif OQN'!$B$2:$S$3603,AH$1,0)</f>
        <v>#N/A</v>
      </c>
      <c r="AI743" s="79" t="e">
        <f>VLOOKUP($S743,'Grille de Tarif OQN'!$B$2:$S$3603,AI$1,0)</f>
        <v>#N/A</v>
      </c>
      <c r="AJ743" s="79" t="e">
        <f>VLOOKUP($S743,'Grille de Tarif OQN'!$B$2:$S$3603,AJ$1,0)</f>
        <v>#N/A</v>
      </c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72"/>
      <c r="AV743"/>
      <c r="AW743"/>
      <c r="AX743"/>
      <c r="AY743"/>
      <c r="AZ743" s="96">
        <f t="shared" si="237"/>
        <v>0</v>
      </c>
      <c r="BA743" s="24" t="e">
        <f t="shared" si="238"/>
        <v>#N/A</v>
      </c>
      <c r="BB743" s="24" t="e">
        <f t="shared" si="239"/>
        <v>#N/A</v>
      </c>
      <c r="BC743" s="24" t="e">
        <f t="shared" si="232"/>
        <v>#N/A</v>
      </c>
      <c r="BD743" s="24" t="e">
        <f t="shared" si="233"/>
        <v>#N/A</v>
      </c>
      <c r="BE743"/>
      <c r="BF743" t="e">
        <f t="shared" si="240"/>
        <v>#N/A</v>
      </c>
      <c r="BG743" t="str">
        <f t="shared" si="241"/>
        <v>HDJ</v>
      </c>
      <c r="BH743" s="20" t="e">
        <f t="shared" si="242"/>
        <v>#N/A</v>
      </c>
      <c r="BI743" s="20" t="e">
        <f t="shared" si="243"/>
        <v>#N/A</v>
      </c>
      <c r="BJ743" s="20" t="e">
        <f t="shared" si="244"/>
        <v>#N/A</v>
      </c>
      <c r="BK743" s="20" t="e">
        <f t="shared" si="245"/>
        <v>#N/A</v>
      </c>
      <c r="BL743" s="20" t="e">
        <f t="shared" si="246"/>
        <v>#N/A</v>
      </c>
      <c r="BM743" s="20" t="e">
        <f t="shared" si="234"/>
        <v>#N/A</v>
      </c>
      <c r="BN743" s="20" t="e">
        <f t="shared" si="247"/>
        <v>#N/A</v>
      </c>
    </row>
    <row r="744" spans="1:66">
      <c r="A744" s="92"/>
      <c r="B744" s="90"/>
      <c r="C744" s="90"/>
      <c r="D744" s="93"/>
      <c r="E744" s="93"/>
      <c r="F744" s="93"/>
      <c r="G744" s="93"/>
      <c r="H744" s="93"/>
      <c r="I744" s="93"/>
      <c r="J744" s="93"/>
      <c r="K744" s="93"/>
      <c r="L744" s="92"/>
      <c r="M744" s="93"/>
      <c r="N744" s="91">
        <f t="shared" si="228"/>
        <v>0</v>
      </c>
      <c r="O744" s="91" t="str">
        <f t="shared" si="229"/>
        <v/>
      </c>
      <c r="P744" s="91" t="str">
        <f t="shared" si="230"/>
        <v/>
      </c>
      <c r="Q744" s="91" t="str">
        <f t="shared" si="231"/>
        <v>HDJ</v>
      </c>
      <c r="R744" s="82"/>
      <c r="S744" s="95">
        <f t="shared" si="235"/>
        <v>0</v>
      </c>
      <c r="T744" s="95">
        <f t="shared" si="236"/>
        <v>0</v>
      </c>
      <c r="U744" s="79" t="e">
        <f>VLOOKUP($S744,'Grille de Tarif OQN'!$B$2:$S$3603,U$1,0)</f>
        <v>#N/A</v>
      </c>
      <c r="V744" s="79" t="e">
        <f>VLOOKUP($S744,'Grille de Tarif OQN'!$B$2:$S$3603,V$1,0)</f>
        <v>#N/A</v>
      </c>
      <c r="W744" s="79" t="e">
        <f>VLOOKUP($S744,'Grille de Tarif OQN'!$B$2:$S$3603,W$1,0)</f>
        <v>#N/A</v>
      </c>
      <c r="X744" s="79" t="e">
        <f>VLOOKUP($S744,'Grille de Tarif OQN'!$B$2:$S$3603,X$1,0)</f>
        <v>#N/A</v>
      </c>
      <c r="Y744" s="79" t="e">
        <f>VLOOKUP($S744,'Grille de Tarif OQN'!$B$2:$S$3603,Y$1,0)</f>
        <v>#N/A</v>
      </c>
      <c r="Z744" s="79" t="e">
        <f>VLOOKUP($S744,'Grille de Tarif OQN'!$B$2:$S$3603,Z$1,0)</f>
        <v>#N/A</v>
      </c>
      <c r="AA744" s="79" t="e">
        <f>VLOOKUP($S744,'Grille de Tarif OQN'!$B$2:$S$3603,AA$1,0)</f>
        <v>#N/A</v>
      </c>
      <c r="AB744" s="79" t="e">
        <f>VLOOKUP($S744,'Grille de Tarif OQN'!$B$2:$S$3603,AB$1,0)</f>
        <v>#N/A</v>
      </c>
      <c r="AC744" s="79" t="e">
        <f>VLOOKUP($S744,'Grille de Tarif OQN'!$B$2:$S$3603,AC$1,0)</f>
        <v>#N/A</v>
      </c>
      <c r="AD744" s="79" t="e">
        <f>VLOOKUP($S744,'Grille de Tarif OQN'!$B$2:$S$3603,AD$1,0)</f>
        <v>#N/A</v>
      </c>
      <c r="AE744" s="79" t="e">
        <f>VLOOKUP($S744,'Grille de Tarif OQN'!$B$2:$S$3603,AE$1,0)</f>
        <v>#N/A</v>
      </c>
      <c r="AF744" s="79" t="e">
        <f>VLOOKUP($S744,'Grille de Tarif OQN'!$B$2:$S$3603,AF$1,0)</f>
        <v>#N/A</v>
      </c>
      <c r="AG744" s="79" t="e">
        <f>VLOOKUP($S744,'Grille de Tarif OQN'!$B$2:$S$3603,AG$1,0)</f>
        <v>#N/A</v>
      </c>
      <c r="AH744" s="79" t="e">
        <f>VLOOKUP($S744,'Grille de Tarif OQN'!$B$2:$S$3603,AH$1,0)</f>
        <v>#N/A</v>
      </c>
      <c r="AI744" s="79" t="e">
        <f>VLOOKUP($S744,'Grille de Tarif OQN'!$B$2:$S$3603,AI$1,0)</f>
        <v>#N/A</v>
      </c>
      <c r="AJ744" s="79" t="e">
        <f>VLOOKUP($S744,'Grille de Tarif OQN'!$B$2:$S$3603,AJ$1,0)</f>
        <v>#N/A</v>
      </c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72"/>
      <c r="AV744"/>
      <c r="AW744"/>
      <c r="AX744"/>
      <c r="AY744"/>
      <c r="AZ744" s="96">
        <f t="shared" si="237"/>
        <v>0</v>
      </c>
      <c r="BA744" s="24" t="e">
        <f t="shared" si="238"/>
        <v>#N/A</v>
      </c>
      <c r="BB744" s="24" t="e">
        <f t="shared" si="239"/>
        <v>#N/A</v>
      </c>
      <c r="BC744" s="24" t="e">
        <f t="shared" si="232"/>
        <v>#N/A</v>
      </c>
      <c r="BD744" s="24" t="e">
        <f t="shared" si="233"/>
        <v>#N/A</v>
      </c>
      <c r="BE744"/>
      <c r="BF744" t="e">
        <f t="shared" si="240"/>
        <v>#N/A</v>
      </c>
      <c r="BG744" t="str">
        <f t="shared" si="241"/>
        <v>HDJ</v>
      </c>
      <c r="BH744" s="20" t="e">
        <f t="shared" si="242"/>
        <v>#N/A</v>
      </c>
      <c r="BI744" s="20" t="e">
        <f t="shared" si="243"/>
        <v>#N/A</v>
      </c>
      <c r="BJ744" s="20" t="e">
        <f t="shared" si="244"/>
        <v>#N/A</v>
      </c>
      <c r="BK744" s="20" t="e">
        <f t="shared" si="245"/>
        <v>#N/A</v>
      </c>
      <c r="BL744" s="20" t="e">
        <f t="shared" si="246"/>
        <v>#N/A</v>
      </c>
      <c r="BM744" s="20" t="e">
        <f t="shared" si="234"/>
        <v>#N/A</v>
      </c>
      <c r="BN744" s="20" t="e">
        <f t="shared" si="247"/>
        <v>#N/A</v>
      </c>
    </row>
    <row r="745" spans="1:66">
      <c r="A745" s="92"/>
      <c r="B745" s="90"/>
      <c r="C745" s="90"/>
      <c r="D745" s="93"/>
      <c r="E745" s="93"/>
      <c r="F745" s="93"/>
      <c r="G745" s="93"/>
      <c r="H745" s="93"/>
      <c r="I745" s="93"/>
      <c r="J745" s="93"/>
      <c r="K745" s="93"/>
      <c r="L745" s="92"/>
      <c r="M745" s="93"/>
      <c r="N745" s="91">
        <f t="shared" si="228"/>
        <v>0</v>
      </c>
      <c r="O745" s="91" t="str">
        <f t="shared" si="229"/>
        <v/>
      </c>
      <c r="P745" s="91" t="str">
        <f t="shared" si="230"/>
        <v/>
      </c>
      <c r="Q745" s="91" t="str">
        <f t="shared" si="231"/>
        <v>HDJ</v>
      </c>
      <c r="R745" s="82"/>
      <c r="S745" s="95">
        <f t="shared" si="235"/>
        <v>0</v>
      </c>
      <c r="T745" s="95">
        <f t="shared" si="236"/>
        <v>0</v>
      </c>
      <c r="U745" s="79" t="e">
        <f>VLOOKUP($S745,'Grille de Tarif OQN'!$B$2:$S$3603,U$1,0)</f>
        <v>#N/A</v>
      </c>
      <c r="V745" s="79" t="e">
        <f>VLOOKUP($S745,'Grille de Tarif OQN'!$B$2:$S$3603,V$1,0)</f>
        <v>#N/A</v>
      </c>
      <c r="W745" s="79" t="e">
        <f>VLOOKUP($S745,'Grille de Tarif OQN'!$B$2:$S$3603,W$1,0)</f>
        <v>#N/A</v>
      </c>
      <c r="X745" s="79" t="e">
        <f>VLOOKUP($S745,'Grille de Tarif OQN'!$B$2:$S$3603,X$1,0)</f>
        <v>#N/A</v>
      </c>
      <c r="Y745" s="79" t="e">
        <f>VLOOKUP($S745,'Grille de Tarif OQN'!$B$2:$S$3603,Y$1,0)</f>
        <v>#N/A</v>
      </c>
      <c r="Z745" s="79" t="e">
        <f>VLOOKUP($S745,'Grille de Tarif OQN'!$B$2:$S$3603,Z$1,0)</f>
        <v>#N/A</v>
      </c>
      <c r="AA745" s="79" t="e">
        <f>VLOOKUP($S745,'Grille de Tarif OQN'!$B$2:$S$3603,AA$1,0)</f>
        <v>#N/A</v>
      </c>
      <c r="AB745" s="79" t="e">
        <f>VLOOKUP($S745,'Grille de Tarif OQN'!$B$2:$S$3603,AB$1,0)</f>
        <v>#N/A</v>
      </c>
      <c r="AC745" s="79" t="e">
        <f>VLOOKUP($S745,'Grille de Tarif OQN'!$B$2:$S$3603,AC$1,0)</f>
        <v>#N/A</v>
      </c>
      <c r="AD745" s="79" t="e">
        <f>VLOOKUP($S745,'Grille de Tarif OQN'!$B$2:$S$3603,AD$1,0)</f>
        <v>#N/A</v>
      </c>
      <c r="AE745" s="79" t="e">
        <f>VLOOKUP($S745,'Grille de Tarif OQN'!$B$2:$S$3603,AE$1,0)</f>
        <v>#N/A</v>
      </c>
      <c r="AF745" s="79" t="e">
        <f>VLOOKUP($S745,'Grille de Tarif OQN'!$B$2:$S$3603,AF$1,0)</f>
        <v>#N/A</v>
      </c>
      <c r="AG745" s="79" t="e">
        <f>VLOOKUP($S745,'Grille de Tarif OQN'!$B$2:$S$3603,AG$1,0)</f>
        <v>#N/A</v>
      </c>
      <c r="AH745" s="79" t="e">
        <f>VLOOKUP($S745,'Grille de Tarif OQN'!$B$2:$S$3603,AH$1,0)</f>
        <v>#N/A</v>
      </c>
      <c r="AI745" s="79" t="e">
        <f>VLOOKUP($S745,'Grille de Tarif OQN'!$B$2:$S$3603,AI$1,0)</f>
        <v>#N/A</v>
      </c>
      <c r="AJ745" s="79" t="e">
        <f>VLOOKUP($S745,'Grille de Tarif OQN'!$B$2:$S$3603,AJ$1,0)</f>
        <v>#N/A</v>
      </c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72"/>
      <c r="AV745"/>
      <c r="AW745"/>
      <c r="AX745"/>
      <c r="AY745"/>
      <c r="AZ745" s="96">
        <f t="shared" si="237"/>
        <v>0</v>
      </c>
      <c r="BA745" s="24" t="e">
        <f t="shared" si="238"/>
        <v>#N/A</v>
      </c>
      <c r="BB745" s="24" t="e">
        <f t="shared" si="239"/>
        <v>#N/A</v>
      </c>
      <c r="BC745" s="24" t="e">
        <f t="shared" si="232"/>
        <v>#N/A</v>
      </c>
      <c r="BD745" s="24" t="e">
        <f t="shared" si="233"/>
        <v>#N/A</v>
      </c>
      <c r="BE745"/>
      <c r="BF745" t="e">
        <f t="shared" si="240"/>
        <v>#N/A</v>
      </c>
      <c r="BG745" t="str">
        <f t="shared" si="241"/>
        <v>HDJ</v>
      </c>
      <c r="BH745" s="20" t="e">
        <f t="shared" si="242"/>
        <v>#N/A</v>
      </c>
      <c r="BI745" s="20" t="e">
        <f t="shared" si="243"/>
        <v>#N/A</v>
      </c>
      <c r="BJ745" s="20" t="e">
        <f t="shared" si="244"/>
        <v>#N/A</v>
      </c>
      <c r="BK745" s="20" t="e">
        <f t="shared" si="245"/>
        <v>#N/A</v>
      </c>
      <c r="BL745" s="20" t="e">
        <f t="shared" si="246"/>
        <v>#N/A</v>
      </c>
      <c r="BM745" s="20" t="e">
        <f t="shared" si="234"/>
        <v>#N/A</v>
      </c>
      <c r="BN745" s="20" t="e">
        <f t="shared" si="247"/>
        <v>#N/A</v>
      </c>
    </row>
    <row r="746" spans="1:66">
      <c r="A746" s="92"/>
      <c r="B746" s="90"/>
      <c r="C746" s="90"/>
      <c r="D746" s="93"/>
      <c r="E746" s="93"/>
      <c r="F746" s="93"/>
      <c r="G746" s="93"/>
      <c r="H746" s="93"/>
      <c r="I746" s="93"/>
      <c r="J746" s="93"/>
      <c r="K746" s="93"/>
      <c r="L746" s="92"/>
      <c r="M746" s="93"/>
      <c r="N746" s="91">
        <f t="shared" si="228"/>
        <v>0</v>
      </c>
      <c r="O746" s="91" t="str">
        <f t="shared" si="229"/>
        <v/>
      </c>
      <c r="P746" s="91" t="str">
        <f t="shared" si="230"/>
        <v/>
      </c>
      <c r="Q746" s="91" t="str">
        <f t="shared" si="231"/>
        <v>HDJ</v>
      </c>
      <c r="R746" s="82"/>
      <c r="S746" s="95">
        <f t="shared" si="235"/>
        <v>0</v>
      </c>
      <c r="T746" s="95">
        <f t="shared" si="236"/>
        <v>0</v>
      </c>
      <c r="U746" s="79" t="e">
        <f>VLOOKUP($S746,'Grille de Tarif OQN'!$B$2:$S$3603,U$1,0)</f>
        <v>#N/A</v>
      </c>
      <c r="V746" s="79" t="e">
        <f>VLOOKUP($S746,'Grille de Tarif OQN'!$B$2:$S$3603,V$1,0)</f>
        <v>#N/A</v>
      </c>
      <c r="W746" s="79" t="e">
        <f>VLOOKUP($S746,'Grille de Tarif OQN'!$B$2:$S$3603,W$1,0)</f>
        <v>#N/A</v>
      </c>
      <c r="X746" s="79" t="e">
        <f>VLOOKUP($S746,'Grille de Tarif OQN'!$B$2:$S$3603,X$1,0)</f>
        <v>#N/A</v>
      </c>
      <c r="Y746" s="79" t="e">
        <f>VLOOKUP($S746,'Grille de Tarif OQN'!$B$2:$S$3603,Y$1,0)</f>
        <v>#N/A</v>
      </c>
      <c r="Z746" s="79" t="e">
        <f>VLOOKUP($S746,'Grille de Tarif OQN'!$B$2:$S$3603,Z$1,0)</f>
        <v>#N/A</v>
      </c>
      <c r="AA746" s="79" t="e">
        <f>VLOOKUP($S746,'Grille de Tarif OQN'!$B$2:$S$3603,AA$1,0)</f>
        <v>#N/A</v>
      </c>
      <c r="AB746" s="79" t="e">
        <f>VLOOKUP($S746,'Grille de Tarif OQN'!$B$2:$S$3603,AB$1,0)</f>
        <v>#N/A</v>
      </c>
      <c r="AC746" s="79" t="e">
        <f>VLOOKUP($S746,'Grille de Tarif OQN'!$B$2:$S$3603,AC$1,0)</f>
        <v>#N/A</v>
      </c>
      <c r="AD746" s="79" t="e">
        <f>VLOOKUP($S746,'Grille de Tarif OQN'!$B$2:$S$3603,AD$1,0)</f>
        <v>#N/A</v>
      </c>
      <c r="AE746" s="79" t="e">
        <f>VLOOKUP($S746,'Grille de Tarif OQN'!$B$2:$S$3603,AE$1,0)</f>
        <v>#N/A</v>
      </c>
      <c r="AF746" s="79" t="e">
        <f>VLOOKUP($S746,'Grille de Tarif OQN'!$B$2:$S$3603,AF$1,0)</f>
        <v>#N/A</v>
      </c>
      <c r="AG746" s="79" t="e">
        <f>VLOOKUP($S746,'Grille de Tarif OQN'!$B$2:$S$3603,AG$1,0)</f>
        <v>#N/A</v>
      </c>
      <c r="AH746" s="79" t="e">
        <f>VLOOKUP($S746,'Grille de Tarif OQN'!$B$2:$S$3603,AH$1,0)</f>
        <v>#N/A</v>
      </c>
      <c r="AI746" s="79" t="e">
        <f>VLOOKUP($S746,'Grille de Tarif OQN'!$B$2:$S$3603,AI$1,0)</f>
        <v>#N/A</v>
      </c>
      <c r="AJ746" s="79" t="e">
        <f>VLOOKUP($S746,'Grille de Tarif OQN'!$B$2:$S$3603,AJ$1,0)</f>
        <v>#N/A</v>
      </c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72"/>
      <c r="AV746"/>
      <c r="AW746"/>
      <c r="AX746"/>
      <c r="AY746"/>
      <c r="AZ746" s="96">
        <f t="shared" si="237"/>
        <v>0</v>
      </c>
      <c r="BA746" s="24" t="e">
        <f t="shared" si="238"/>
        <v>#N/A</v>
      </c>
      <c r="BB746" s="24" t="e">
        <f t="shared" si="239"/>
        <v>#N/A</v>
      </c>
      <c r="BC746" s="24" t="e">
        <f t="shared" si="232"/>
        <v>#N/A</v>
      </c>
      <c r="BD746" s="24" t="e">
        <f t="shared" si="233"/>
        <v>#N/A</v>
      </c>
      <c r="BE746"/>
      <c r="BF746" t="e">
        <f t="shared" si="240"/>
        <v>#N/A</v>
      </c>
      <c r="BG746" t="str">
        <f t="shared" si="241"/>
        <v>HDJ</v>
      </c>
      <c r="BH746" s="20" t="e">
        <f t="shared" si="242"/>
        <v>#N/A</v>
      </c>
      <c r="BI746" s="20" t="e">
        <f t="shared" si="243"/>
        <v>#N/A</v>
      </c>
      <c r="BJ746" s="20" t="e">
        <f t="shared" si="244"/>
        <v>#N/A</v>
      </c>
      <c r="BK746" s="20" t="e">
        <f t="shared" si="245"/>
        <v>#N/A</v>
      </c>
      <c r="BL746" s="20" t="e">
        <f t="shared" si="246"/>
        <v>#N/A</v>
      </c>
      <c r="BM746" s="20" t="e">
        <f t="shared" si="234"/>
        <v>#N/A</v>
      </c>
      <c r="BN746" s="20" t="e">
        <f t="shared" si="247"/>
        <v>#N/A</v>
      </c>
    </row>
    <row r="747" spans="1:66">
      <c r="A747" s="92"/>
      <c r="B747" s="90"/>
      <c r="C747" s="90"/>
      <c r="D747" s="93"/>
      <c r="E747" s="93"/>
      <c r="F747" s="93"/>
      <c r="G747" s="93"/>
      <c r="H747" s="93"/>
      <c r="I747" s="93"/>
      <c r="J747" s="93"/>
      <c r="K747" s="93"/>
      <c r="L747" s="92"/>
      <c r="M747" s="93"/>
      <c r="N747" s="91">
        <f t="shared" si="228"/>
        <v>0</v>
      </c>
      <c r="O747" s="91" t="str">
        <f t="shared" si="229"/>
        <v/>
      </c>
      <c r="P747" s="91" t="str">
        <f t="shared" si="230"/>
        <v/>
      </c>
      <c r="Q747" s="91" t="str">
        <f t="shared" si="231"/>
        <v>HDJ</v>
      </c>
      <c r="R747" s="82"/>
      <c r="S747" s="95">
        <f t="shared" si="235"/>
        <v>0</v>
      </c>
      <c r="T747" s="95">
        <f t="shared" si="236"/>
        <v>0</v>
      </c>
      <c r="U747" s="79" t="e">
        <f>VLOOKUP($S747,'Grille de Tarif OQN'!$B$2:$S$3603,U$1,0)</f>
        <v>#N/A</v>
      </c>
      <c r="V747" s="79" t="e">
        <f>VLOOKUP($S747,'Grille de Tarif OQN'!$B$2:$S$3603,V$1,0)</f>
        <v>#N/A</v>
      </c>
      <c r="W747" s="79" t="e">
        <f>VLOOKUP($S747,'Grille de Tarif OQN'!$B$2:$S$3603,W$1,0)</f>
        <v>#N/A</v>
      </c>
      <c r="X747" s="79" t="e">
        <f>VLOOKUP($S747,'Grille de Tarif OQN'!$B$2:$S$3603,X$1,0)</f>
        <v>#N/A</v>
      </c>
      <c r="Y747" s="79" t="e">
        <f>VLOOKUP($S747,'Grille de Tarif OQN'!$B$2:$S$3603,Y$1,0)</f>
        <v>#N/A</v>
      </c>
      <c r="Z747" s="79" t="e">
        <f>VLOOKUP($S747,'Grille de Tarif OQN'!$B$2:$S$3603,Z$1,0)</f>
        <v>#N/A</v>
      </c>
      <c r="AA747" s="79" t="e">
        <f>VLOOKUP($S747,'Grille de Tarif OQN'!$B$2:$S$3603,AA$1,0)</f>
        <v>#N/A</v>
      </c>
      <c r="AB747" s="79" t="e">
        <f>VLOOKUP($S747,'Grille de Tarif OQN'!$B$2:$S$3603,AB$1,0)</f>
        <v>#N/A</v>
      </c>
      <c r="AC747" s="79" t="e">
        <f>VLOOKUP($S747,'Grille de Tarif OQN'!$B$2:$S$3603,AC$1,0)</f>
        <v>#N/A</v>
      </c>
      <c r="AD747" s="79" t="e">
        <f>VLOOKUP($S747,'Grille de Tarif OQN'!$B$2:$S$3603,AD$1,0)</f>
        <v>#N/A</v>
      </c>
      <c r="AE747" s="79" t="e">
        <f>VLOOKUP($S747,'Grille de Tarif OQN'!$B$2:$S$3603,AE$1,0)</f>
        <v>#N/A</v>
      </c>
      <c r="AF747" s="79" t="e">
        <f>VLOOKUP($S747,'Grille de Tarif OQN'!$B$2:$S$3603,AF$1,0)</f>
        <v>#N/A</v>
      </c>
      <c r="AG747" s="79" t="e">
        <f>VLOOKUP($S747,'Grille de Tarif OQN'!$B$2:$S$3603,AG$1,0)</f>
        <v>#N/A</v>
      </c>
      <c r="AH747" s="79" t="e">
        <f>VLOOKUP($S747,'Grille de Tarif OQN'!$B$2:$S$3603,AH$1,0)</f>
        <v>#N/A</v>
      </c>
      <c r="AI747" s="79" t="e">
        <f>VLOOKUP($S747,'Grille de Tarif OQN'!$B$2:$S$3603,AI$1,0)</f>
        <v>#N/A</v>
      </c>
      <c r="AJ747" s="79" t="e">
        <f>VLOOKUP($S747,'Grille de Tarif OQN'!$B$2:$S$3603,AJ$1,0)</f>
        <v>#N/A</v>
      </c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72"/>
      <c r="AV747"/>
      <c r="AW747"/>
      <c r="AX747"/>
      <c r="AY747"/>
      <c r="AZ747" s="96">
        <f t="shared" si="237"/>
        <v>0</v>
      </c>
      <c r="BA747" s="24" t="e">
        <f t="shared" si="238"/>
        <v>#N/A</v>
      </c>
      <c r="BB747" s="24" t="e">
        <f t="shared" si="239"/>
        <v>#N/A</v>
      </c>
      <c r="BC747" s="24" t="e">
        <f t="shared" si="232"/>
        <v>#N/A</v>
      </c>
      <c r="BD747" s="24" t="e">
        <f t="shared" si="233"/>
        <v>#N/A</v>
      </c>
      <c r="BE747"/>
      <c r="BF747" t="e">
        <f t="shared" si="240"/>
        <v>#N/A</v>
      </c>
      <c r="BG747" t="str">
        <f t="shared" si="241"/>
        <v>HDJ</v>
      </c>
      <c r="BH747" s="20" t="e">
        <f t="shared" si="242"/>
        <v>#N/A</v>
      </c>
      <c r="BI747" s="20" t="e">
        <f t="shared" si="243"/>
        <v>#N/A</v>
      </c>
      <c r="BJ747" s="20" t="e">
        <f t="shared" si="244"/>
        <v>#N/A</v>
      </c>
      <c r="BK747" s="20" t="e">
        <f t="shared" si="245"/>
        <v>#N/A</v>
      </c>
      <c r="BL747" s="20" t="e">
        <f t="shared" si="246"/>
        <v>#N/A</v>
      </c>
      <c r="BM747" s="20" t="e">
        <f t="shared" si="234"/>
        <v>#N/A</v>
      </c>
      <c r="BN747" s="20" t="e">
        <f t="shared" si="247"/>
        <v>#N/A</v>
      </c>
    </row>
    <row r="748" spans="1:66">
      <c r="A748" s="92"/>
      <c r="B748" s="90"/>
      <c r="C748" s="90"/>
      <c r="D748" s="93"/>
      <c r="E748" s="93"/>
      <c r="F748" s="93"/>
      <c r="G748" s="93"/>
      <c r="H748" s="93"/>
      <c r="I748" s="93"/>
      <c r="J748" s="93"/>
      <c r="K748" s="93"/>
      <c r="L748" s="92"/>
      <c r="M748" s="93"/>
      <c r="N748" s="91">
        <f t="shared" si="228"/>
        <v>0</v>
      </c>
      <c r="O748" s="91" t="str">
        <f t="shared" si="229"/>
        <v/>
      </c>
      <c r="P748" s="91" t="str">
        <f t="shared" si="230"/>
        <v/>
      </c>
      <c r="Q748" s="91" t="str">
        <f t="shared" si="231"/>
        <v>HDJ</v>
      </c>
      <c r="R748" s="82"/>
      <c r="S748" s="95">
        <f t="shared" si="235"/>
        <v>0</v>
      </c>
      <c r="T748" s="95">
        <f t="shared" si="236"/>
        <v>0</v>
      </c>
      <c r="U748" s="79" t="e">
        <f>VLOOKUP($S748,'Grille de Tarif OQN'!$B$2:$S$3603,U$1,0)</f>
        <v>#N/A</v>
      </c>
      <c r="V748" s="79" t="e">
        <f>VLOOKUP($S748,'Grille de Tarif OQN'!$B$2:$S$3603,V$1,0)</f>
        <v>#N/A</v>
      </c>
      <c r="W748" s="79" t="e">
        <f>VLOOKUP($S748,'Grille de Tarif OQN'!$B$2:$S$3603,W$1,0)</f>
        <v>#N/A</v>
      </c>
      <c r="X748" s="79" t="e">
        <f>VLOOKUP($S748,'Grille de Tarif OQN'!$B$2:$S$3603,X$1,0)</f>
        <v>#N/A</v>
      </c>
      <c r="Y748" s="79" t="e">
        <f>VLOOKUP($S748,'Grille de Tarif OQN'!$B$2:$S$3603,Y$1,0)</f>
        <v>#N/A</v>
      </c>
      <c r="Z748" s="79" t="e">
        <f>VLOOKUP($S748,'Grille de Tarif OQN'!$B$2:$S$3603,Z$1,0)</f>
        <v>#N/A</v>
      </c>
      <c r="AA748" s="79" t="e">
        <f>VLOOKUP($S748,'Grille de Tarif OQN'!$B$2:$S$3603,AA$1,0)</f>
        <v>#N/A</v>
      </c>
      <c r="AB748" s="79" t="e">
        <f>VLOOKUP($S748,'Grille de Tarif OQN'!$B$2:$S$3603,AB$1,0)</f>
        <v>#N/A</v>
      </c>
      <c r="AC748" s="79" t="e">
        <f>VLOOKUP($S748,'Grille de Tarif OQN'!$B$2:$S$3603,AC$1,0)</f>
        <v>#N/A</v>
      </c>
      <c r="AD748" s="79" t="e">
        <f>VLOOKUP($S748,'Grille de Tarif OQN'!$B$2:$S$3603,AD$1,0)</f>
        <v>#N/A</v>
      </c>
      <c r="AE748" s="79" t="e">
        <f>VLOOKUP($S748,'Grille de Tarif OQN'!$B$2:$S$3603,AE$1,0)</f>
        <v>#N/A</v>
      </c>
      <c r="AF748" s="79" t="e">
        <f>VLOOKUP($S748,'Grille de Tarif OQN'!$B$2:$S$3603,AF$1,0)</f>
        <v>#N/A</v>
      </c>
      <c r="AG748" s="79" t="e">
        <f>VLOOKUP($S748,'Grille de Tarif OQN'!$B$2:$S$3603,AG$1,0)</f>
        <v>#N/A</v>
      </c>
      <c r="AH748" s="79" t="e">
        <f>VLOOKUP($S748,'Grille de Tarif OQN'!$B$2:$S$3603,AH$1,0)</f>
        <v>#N/A</v>
      </c>
      <c r="AI748" s="79" t="e">
        <f>VLOOKUP($S748,'Grille de Tarif OQN'!$B$2:$S$3603,AI$1,0)</f>
        <v>#N/A</v>
      </c>
      <c r="AJ748" s="79" t="e">
        <f>VLOOKUP($S748,'Grille de Tarif OQN'!$B$2:$S$3603,AJ$1,0)</f>
        <v>#N/A</v>
      </c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72"/>
      <c r="AV748"/>
      <c r="AW748"/>
      <c r="AX748"/>
      <c r="AY748"/>
      <c r="AZ748" s="96">
        <f t="shared" si="237"/>
        <v>0</v>
      </c>
      <c r="BA748" s="24" t="e">
        <f t="shared" si="238"/>
        <v>#N/A</v>
      </c>
      <c r="BB748" s="24" t="e">
        <f t="shared" si="239"/>
        <v>#N/A</v>
      </c>
      <c r="BC748" s="24" t="e">
        <f t="shared" si="232"/>
        <v>#N/A</v>
      </c>
      <c r="BD748" s="24" t="e">
        <f t="shared" si="233"/>
        <v>#N/A</v>
      </c>
      <c r="BE748"/>
      <c r="BF748" t="e">
        <f t="shared" si="240"/>
        <v>#N/A</v>
      </c>
      <c r="BG748" t="str">
        <f t="shared" si="241"/>
        <v>HDJ</v>
      </c>
      <c r="BH748" s="20" t="e">
        <f t="shared" si="242"/>
        <v>#N/A</v>
      </c>
      <c r="BI748" s="20" t="e">
        <f t="shared" si="243"/>
        <v>#N/A</v>
      </c>
      <c r="BJ748" s="20" t="e">
        <f t="shared" si="244"/>
        <v>#N/A</v>
      </c>
      <c r="BK748" s="20" t="e">
        <f t="shared" si="245"/>
        <v>#N/A</v>
      </c>
      <c r="BL748" s="20" t="e">
        <f t="shared" si="246"/>
        <v>#N/A</v>
      </c>
      <c r="BM748" s="20" t="e">
        <f t="shared" si="234"/>
        <v>#N/A</v>
      </c>
      <c r="BN748" s="20" t="e">
        <f t="shared" si="247"/>
        <v>#N/A</v>
      </c>
    </row>
    <row r="749" spans="1:66">
      <c r="A749" s="92"/>
      <c r="B749" s="90"/>
      <c r="C749" s="90"/>
      <c r="D749" s="93"/>
      <c r="E749" s="93"/>
      <c r="F749" s="93"/>
      <c r="G749" s="93"/>
      <c r="H749" s="93"/>
      <c r="I749" s="93"/>
      <c r="J749" s="93"/>
      <c r="K749" s="93"/>
      <c r="L749" s="92"/>
      <c r="M749" s="93"/>
      <c r="N749" s="91">
        <f t="shared" si="228"/>
        <v>0</v>
      </c>
      <c r="O749" s="91" t="str">
        <f t="shared" si="229"/>
        <v/>
      </c>
      <c r="P749" s="91" t="str">
        <f t="shared" si="230"/>
        <v/>
      </c>
      <c r="Q749" s="91" t="str">
        <f t="shared" si="231"/>
        <v>HDJ</v>
      </c>
      <c r="R749" s="82"/>
      <c r="S749" s="95">
        <f t="shared" si="235"/>
        <v>0</v>
      </c>
      <c r="T749" s="95">
        <f t="shared" si="236"/>
        <v>0</v>
      </c>
      <c r="U749" s="79" t="e">
        <f>VLOOKUP($S749,'Grille de Tarif OQN'!$B$2:$S$3603,U$1,0)</f>
        <v>#N/A</v>
      </c>
      <c r="V749" s="79" t="e">
        <f>VLOOKUP($S749,'Grille de Tarif OQN'!$B$2:$S$3603,V$1,0)</f>
        <v>#N/A</v>
      </c>
      <c r="W749" s="79" t="e">
        <f>VLOOKUP($S749,'Grille de Tarif OQN'!$B$2:$S$3603,W$1,0)</f>
        <v>#N/A</v>
      </c>
      <c r="X749" s="79" t="e">
        <f>VLOOKUP($S749,'Grille de Tarif OQN'!$B$2:$S$3603,X$1,0)</f>
        <v>#N/A</v>
      </c>
      <c r="Y749" s="79" t="e">
        <f>VLOOKUP($S749,'Grille de Tarif OQN'!$B$2:$S$3603,Y$1,0)</f>
        <v>#N/A</v>
      </c>
      <c r="Z749" s="79" t="e">
        <f>VLOOKUP($S749,'Grille de Tarif OQN'!$B$2:$S$3603,Z$1,0)</f>
        <v>#N/A</v>
      </c>
      <c r="AA749" s="79" t="e">
        <f>VLOOKUP($S749,'Grille de Tarif OQN'!$B$2:$S$3603,AA$1,0)</f>
        <v>#N/A</v>
      </c>
      <c r="AB749" s="79" t="e">
        <f>VLOOKUP($S749,'Grille de Tarif OQN'!$B$2:$S$3603,AB$1,0)</f>
        <v>#N/A</v>
      </c>
      <c r="AC749" s="79" t="e">
        <f>VLOOKUP($S749,'Grille de Tarif OQN'!$B$2:$S$3603,AC$1,0)</f>
        <v>#N/A</v>
      </c>
      <c r="AD749" s="79" t="e">
        <f>VLOOKUP($S749,'Grille de Tarif OQN'!$B$2:$S$3603,AD$1,0)</f>
        <v>#N/A</v>
      </c>
      <c r="AE749" s="79" t="e">
        <f>VLOOKUP($S749,'Grille de Tarif OQN'!$B$2:$S$3603,AE$1,0)</f>
        <v>#N/A</v>
      </c>
      <c r="AF749" s="79" t="e">
        <f>VLOOKUP($S749,'Grille de Tarif OQN'!$B$2:$S$3603,AF$1,0)</f>
        <v>#N/A</v>
      </c>
      <c r="AG749" s="79" t="e">
        <f>VLOOKUP($S749,'Grille de Tarif OQN'!$B$2:$S$3603,AG$1,0)</f>
        <v>#N/A</v>
      </c>
      <c r="AH749" s="79" t="e">
        <f>VLOOKUP($S749,'Grille de Tarif OQN'!$B$2:$S$3603,AH$1,0)</f>
        <v>#N/A</v>
      </c>
      <c r="AI749" s="79" t="e">
        <f>VLOOKUP($S749,'Grille de Tarif OQN'!$B$2:$S$3603,AI$1,0)</f>
        <v>#N/A</v>
      </c>
      <c r="AJ749" s="79" t="e">
        <f>VLOOKUP($S749,'Grille de Tarif OQN'!$B$2:$S$3603,AJ$1,0)</f>
        <v>#N/A</v>
      </c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72"/>
      <c r="AV749"/>
      <c r="AW749"/>
      <c r="AX749"/>
      <c r="AY749"/>
      <c r="AZ749" s="96">
        <f t="shared" si="237"/>
        <v>0</v>
      </c>
      <c r="BA749" s="24" t="e">
        <f t="shared" si="238"/>
        <v>#N/A</v>
      </c>
      <c r="BB749" s="24" t="e">
        <f t="shared" si="239"/>
        <v>#N/A</v>
      </c>
      <c r="BC749" s="24" t="e">
        <f t="shared" si="232"/>
        <v>#N/A</v>
      </c>
      <c r="BD749" s="24" t="e">
        <f t="shared" si="233"/>
        <v>#N/A</v>
      </c>
      <c r="BE749"/>
      <c r="BF749" t="e">
        <f t="shared" si="240"/>
        <v>#N/A</v>
      </c>
      <c r="BG749" t="str">
        <f t="shared" si="241"/>
        <v>HDJ</v>
      </c>
      <c r="BH749" s="20" t="e">
        <f t="shared" si="242"/>
        <v>#N/A</v>
      </c>
      <c r="BI749" s="20" t="e">
        <f t="shared" si="243"/>
        <v>#N/A</v>
      </c>
      <c r="BJ749" s="20" t="e">
        <f t="shared" si="244"/>
        <v>#N/A</v>
      </c>
      <c r="BK749" s="20" t="e">
        <f t="shared" si="245"/>
        <v>#N/A</v>
      </c>
      <c r="BL749" s="20" t="e">
        <f t="shared" si="246"/>
        <v>#N/A</v>
      </c>
      <c r="BM749" s="20" t="e">
        <f t="shared" si="234"/>
        <v>#N/A</v>
      </c>
      <c r="BN749" s="20" t="e">
        <f t="shared" si="247"/>
        <v>#N/A</v>
      </c>
    </row>
    <row r="750" spans="1:66">
      <c r="A750" s="92"/>
      <c r="B750" s="90"/>
      <c r="C750" s="90"/>
      <c r="D750" s="93"/>
      <c r="E750" s="93"/>
      <c r="F750" s="93"/>
      <c r="G750" s="93"/>
      <c r="H750" s="93"/>
      <c r="I750" s="93"/>
      <c r="J750" s="93"/>
      <c r="K750" s="93"/>
      <c r="L750" s="92"/>
      <c r="M750" s="93"/>
      <c r="N750" s="91">
        <f t="shared" si="228"/>
        <v>0</v>
      </c>
      <c r="O750" s="91" t="str">
        <f t="shared" si="229"/>
        <v/>
      </c>
      <c r="P750" s="91" t="str">
        <f t="shared" si="230"/>
        <v/>
      </c>
      <c r="Q750" s="91" t="str">
        <f t="shared" si="231"/>
        <v>HDJ</v>
      </c>
      <c r="R750" s="82"/>
      <c r="S750" s="95">
        <f t="shared" si="235"/>
        <v>0</v>
      </c>
      <c r="T750" s="95">
        <f t="shared" si="236"/>
        <v>0</v>
      </c>
      <c r="U750" s="79" t="e">
        <f>VLOOKUP($S750,'Grille de Tarif OQN'!$B$2:$S$3603,U$1,0)</f>
        <v>#N/A</v>
      </c>
      <c r="V750" s="79" t="e">
        <f>VLOOKUP($S750,'Grille de Tarif OQN'!$B$2:$S$3603,V$1,0)</f>
        <v>#N/A</v>
      </c>
      <c r="W750" s="79" t="e">
        <f>VLOOKUP($S750,'Grille de Tarif OQN'!$B$2:$S$3603,W$1,0)</f>
        <v>#N/A</v>
      </c>
      <c r="X750" s="79" t="e">
        <f>VLOOKUP($S750,'Grille de Tarif OQN'!$B$2:$S$3603,X$1,0)</f>
        <v>#N/A</v>
      </c>
      <c r="Y750" s="79" t="e">
        <f>VLOOKUP($S750,'Grille de Tarif OQN'!$B$2:$S$3603,Y$1,0)</f>
        <v>#N/A</v>
      </c>
      <c r="Z750" s="79" t="e">
        <f>VLOOKUP($S750,'Grille de Tarif OQN'!$B$2:$S$3603,Z$1,0)</f>
        <v>#N/A</v>
      </c>
      <c r="AA750" s="79" t="e">
        <f>VLOOKUP($S750,'Grille de Tarif OQN'!$B$2:$S$3603,AA$1,0)</f>
        <v>#N/A</v>
      </c>
      <c r="AB750" s="79" t="e">
        <f>VLOOKUP($S750,'Grille de Tarif OQN'!$B$2:$S$3603,AB$1,0)</f>
        <v>#N/A</v>
      </c>
      <c r="AC750" s="79" t="e">
        <f>VLOOKUP($S750,'Grille de Tarif OQN'!$B$2:$S$3603,AC$1,0)</f>
        <v>#N/A</v>
      </c>
      <c r="AD750" s="79" t="e">
        <f>VLOOKUP($S750,'Grille de Tarif OQN'!$B$2:$S$3603,AD$1,0)</f>
        <v>#N/A</v>
      </c>
      <c r="AE750" s="79" t="e">
        <f>VLOOKUP($S750,'Grille de Tarif OQN'!$B$2:$S$3603,AE$1,0)</f>
        <v>#N/A</v>
      </c>
      <c r="AF750" s="79" t="e">
        <f>VLOOKUP($S750,'Grille de Tarif OQN'!$B$2:$S$3603,AF$1,0)</f>
        <v>#N/A</v>
      </c>
      <c r="AG750" s="79" t="e">
        <f>VLOOKUP($S750,'Grille de Tarif OQN'!$B$2:$S$3603,AG$1,0)</f>
        <v>#N/A</v>
      </c>
      <c r="AH750" s="79" t="e">
        <f>VLOOKUP($S750,'Grille de Tarif OQN'!$B$2:$S$3603,AH$1,0)</f>
        <v>#N/A</v>
      </c>
      <c r="AI750" s="79" t="e">
        <f>VLOOKUP($S750,'Grille de Tarif OQN'!$B$2:$S$3603,AI$1,0)</f>
        <v>#N/A</v>
      </c>
      <c r="AJ750" s="79" t="e">
        <f>VLOOKUP($S750,'Grille de Tarif OQN'!$B$2:$S$3603,AJ$1,0)</f>
        <v>#N/A</v>
      </c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72"/>
      <c r="AV750"/>
      <c r="AW750"/>
      <c r="AX750"/>
      <c r="AY750"/>
      <c r="AZ750" s="96">
        <f t="shared" si="237"/>
        <v>0</v>
      </c>
      <c r="BA750" s="24" t="e">
        <f t="shared" si="238"/>
        <v>#N/A</v>
      </c>
      <c r="BB750" s="24" t="e">
        <f t="shared" si="239"/>
        <v>#N/A</v>
      </c>
      <c r="BC750" s="24" t="e">
        <f t="shared" si="232"/>
        <v>#N/A</v>
      </c>
      <c r="BD750" s="24" t="e">
        <f t="shared" si="233"/>
        <v>#N/A</v>
      </c>
      <c r="BE750"/>
      <c r="BF750" t="e">
        <f t="shared" si="240"/>
        <v>#N/A</v>
      </c>
      <c r="BG750" t="str">
        <f t="shared" si="241"/>
        <v>HDJ</v>
      </c>
      <c r="BH750" s="20" t="e">
        <f t="shared" si="242"/>
        <v>#N/A</v>
      </c>
      <c r="BI750" s="20" t="e">
        <f t="shared" si="243"/>
        <v>#N/A</v>
      </c>
      <c r="BJ750" s="20" t="e">
        <f t="shared" si="244"/>
        <v>#N/A</v>
      </c>
      <c r="BK750" s="20" t="e">
        <f t="shared" si="245"/>
        <v>#N/A</v>
      </c>
      <c r="BL750" s="20" t="e">
        <f t="shared" si="246"/>
        <v>#N/A</v>
      </c>
      <c r="BM750" s="20" t="e">
        <f t="shared" si="234"/>
        <v>#N/A</v>
      </c>
      <c r="BN750" s="20" t="e">
        <f t="shared" si="247"/>
        <v>#N/A</v>
      </c>
    </row>
    <row r="751" spans="1:66">
      <c r="A751" s="92"/>
      <c r="B751" s="90"/>
      <c r="C751" s="90"/>
      <c r="D751" s="93"/>
      <c r="E751" s="93"/>
      <c r="F751" s="93"/>
      <c r="G751" s="93"/>
      <c r="H751" s="93"/>
      <c r="I751" s="93"/>
      <c r="J751" s="93"/>
      <c r="K751" s="93"/>
      <c r="L751" s="92"/>
      <c r="M751" s="93"/>
      <c r="N751" s="91">
        <f t="shared" si="228"/>
        <v>0</v>
      </c>
      <c r="O751" s="91" t="str">
        <f t="shared" si="229"/>
        <v/>
      </c>
      <c r="P751" s="91" t="str">
        <f t="shared" si="230"/>
        <v/>
      </c>
      <c r="Q751" s="91" t="str">
        <f t="shared" si="231"/>
        <v>HDJ</v>
      </c>
      <c r="R751" s="82"/>
      <c r="S751" s="95">
        <f t="shared" si="235"/>
        <v>0</v>
      </c>
      <c r="T751" s="95">
        <f t="shared" si="236"/>
        <v>0</v>
      </c>
      <c r="U751" s="79" t="e">
        <f>VLOOKUP($S751,'Grille de Tarif OQN'!$B$2:$S$3603,U$1,0)</f>
        <v>#N/A</v>
      </c>
      <c r="V751" s="79" t="e">
        <f>VLOOKUP($S751,'Grille de Tarif OQN'!$B$2:$S$3603,V$1,0)</f>
        <v>#N/A</v>
      </c>
      <c r="W751" s="79" t="e">
        <f>VLOOKUP($S751,'Grille de Tarif OQN'!$B$2:$S$3603,W$1,0)</f>
        <v>#N/A</v>
      </c>
      <c r="X751" s="79" t="e">
        <f>VLOOKUP($S751,'Grille de Tarif OQN'!$B$2:$S$3603,X$1,0)</f>
        <v>#N/A</v>
      </c>
      <c r="Y751" s="79" t="e">
        <f>VLOOKUP($S751,'Grille de Tarif OQN'!$B$2:$S$3603,Y$1,0)</f>
        <v>#N/A</v>
      </c>
      <c r="Z751" s="79" t="e">
        <f>VLOOKUP($S751,'Grille de Tarif OQN'!$B$2:$S$3603,Z$1,0)</f>
        <v>#N/A</v>
      </c>
      <c r="AA751" s="79" t="e">
        <f>VLOOKUP($S751,'Grille de Tarif OQN'!$B$2:$S$3603,AA$1,0)</f>
        <v>#N/A</v>
      </c>
      <c r="AB751" s="79" t="e">
        <f>VLOOKUP($S751,'Grille de Tarif OQN'!$B$2:$S$3603,AB$1,0)</f>
        <v>#N/A</v>
      </c>
      <c r="AC751" s="79" t="e">
        <f>VLOOKUP($S751,'Grille de Tarif OQN'!$B$2:$S$3603,AC$1,0)</f>
        <v>#N/A</v>
      </c>
      <c r="AD751" s="79" t="e">
        <f>VLOOKUP($S751,'Grille de Tarif OQN'!$B$2:$S$3603,AD$1,0)</f>
        <v>#N/A</v>
      </c>
      <c r="AE751" s="79" t="e">
        <f>VLOOKUP($S751,'Grille de Tarif OQN'!$B$2:$S$3603,AE$1,0)</f>
        <v>#N/A</v>
      </c>
      <c r="AF751" s="79" t="e">
        <f>VLOOKUP($S751,'Grille de Tarif OQN'!$B$2:$S$3603,AF$1,0)</f>
        <v>#N/A</v>
      </c>
      <c r="AG751" s="79" t="e">
        <f>VLOOKUP($S751,'Grille de Tarif OQN'!$B$2:$S$3603,AG$1,0)</f>
        <v>#N/A</v>
      </c>
      <c r="AH751" s="79" t="e">
        <f>VLOOKUP($S751,'Grille de Tarif OQN'!$B$2:$S$3603,AH$1,0)</f>
        <v>#N/A</v>
      </c>
      <c r="AI751" s="79" t="e">
        <f>VLOOKUP($S751,'Grille de Tarif OQN'!$B$2:$S$3603,AI$1,0)</f>
        <v>#N/A</v>
      </c>
      <c r="AJ751" s="79" t="e">
        <f>VLOOKUP($S751,'Grille de Tarif OQN'!$B$2:$S$3603,AJ$1,0)</f>
        <v>#N/A</v>
      </c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72"/>
      <c r="AV751"/>
      <c r="AW751"/>
      <c r="AX751"/>
      <c r="AY751"/>
      <c r="AZ751" s="96">
        <f t="shared" si="237"/>
        <v>0</v>
      </c>
      <c r="BA751" s="24" t="e">
        <f t="shared" si="238"/>
        <v>#N/A</v>
      </c>
      <c r="BB751" s="24" t="e">
        <f t="shared" si="239"/>
        <v>#N/A</v>
      </c>
      <c r="BC751" s="24" t="e">
        <f t="shared" si="232"/>
        <v>#N/A</v>
      </c>
      <c r="BD751" s="24" t="e">
        <f t="shared" si="233"/>
        <v>#N/A</v>
      </c>
      <c r="BE751"/>
      <c r="BF751" t="e">
        <f t="shared" si="240"/>
        <v>#N/A</v>
      </c>
      <c r="BG751" t="str">
        <f t="shared" si="241"/>
        <v>HDJ</v>
      </c>
      <c r="BH751" s="20" t="e">
        <f t="shared" si="242"/>
        <v>#N/A</v>
      </c>
      <c r="BI751" s="20" t="e">
        <f t="shared" si="243"/>
        <v>#N/A</v>
      </c>
      <c r="BJ751" s="20" t="e">
        <f t="shared" si="244"/>
        <v>#N/A</v>
      </c>
      <c r="BK751" s="20" t="e">
        <f t="shared" si="245"/>
        <v>#N/A</v>
      </c>
      <c r="BL751" s="20" t="e">
        <f t="shared" si="246"/>
        <v>#N/A</v>
      </c>
      <c r="BM751" s="20" t="e">
        <f t="shared" si="234"/>
        <v>#N/A</v>
      </c>
      <c r="BN751" s="20" t="e">
        <f t="shared" si="247"/>
        <v>#N/A</v>
      </c>
    </row>
    <row r="752" spans="1:66">
      <c r="A752" s="92"/>
      <c r="B752" s="90"/>
      <c r="C752" s="90"/>
      <c r="D752" s="93"/>
      <c r="E752" s="93"/>
      <c r="F752" s="93"/>
      <c r="G752" s="93"/>
      <c r="H752" s="93"/>
      <c r="I752" s="93"/>
      <c r="J752" s="93"/>
      <c r="K752" s="93"/>
      <c r="L752" s="92"/>
      <c r="M752" s="93"/>
      <c r="N752" s="91">
        <f t="shared" si="228"/>
        <v>0</v>
      </c>
      <c r="O752" s="91" t="str">
        <f t="shared" si="229"/>
        <v/>
      </c>
      <c r="P752" s="91" t="str">
        <f t="shared" si="230"/>
        <v/>
      </c>
      <c r="Q752" s="91" t="str">
        <f t="shared" si="231"/>
        <v>HDJ</v>
      </c>
      <c r="R752" s="82"/>
      <c r="S752" s="95">
        <f t="shared" si="235"/>
        <v>0</v>
      </c>
      <c r="T752" s="95">
        <f t="shared" si="236"/>
        <v>0</v>
      </c>
      <c r="U752" s="79" t="e">
        <f>VLOOKUP($S752,'Grille de Tarif OQN'!$B$2:$S$3603,U$1,0)</f>
        <v>#N/A</v>
      </c>
      <c r="V752" s="79" t="e">
        <f>VLOOKUP($S752,'Grille de Tarif OQN'!$B$2:$S$3603,V$1,0)</f>
        <v>#N/A</v>
      </c>
      <c r="W752" s="79" t="e">
        <f>VLOOKUP($S752,'Grille de Tarif OQN'!$B$2:$S$3603,W$1,0)</f>
        <v>#N/A</v>
      </c>
      <c r="X752" s="79" t="e">
        <f>VLOOKUP($S752,'Grille de Tarif OQN'!$B$2:$S$3603,X$1,0)</f>
        <v>#N/A</v>
      </c>
      <c r="Y752" s="79" t="e">
        <f>VLOOKUP($S752,'Grille de Tarif OQN'!$B$2:$S$3603,Y$1,0)</f>
        <v>#N/A</v>
      </c>
      <c r="Z752" s="79" t="e">
        <f>VLOOKUP($S752,'Grille de Tarif OQN'!$B$2:$S$3603,Z$1,0)</f>
        <v>#N/A</v>
      </c>
      <c r="AA752" s="79" t="e">
        <f>VLOOKUP($S752,'Grille de Tarif OQN'!$B$2:$S$3603,AA$1,0)</f>
        <v>#N/A</v>
      </c>
      <c r="AB752" s="79" t="e">
        <f>VLOOKUP($S752,'Grille de Tarif OQN'!$B$2:$S$3603,AB$1,0)</f>
        <v>#N/A</v>
      </c>
      <c r="AC752" s="79" t="e">
        <f>VLOOKUP($S752,'Grille de Tarif OQN'!$B$2:$S$3603,AC$1,0)</f>
        <v>#N/A</v>
      </c>
      <c r="AD752" s="79" t="e">
        <f>VLOOKUP($S752,'Grille de Tarif OQN'!$B$2:$S$3603,AD$1,0)</f>
        <v>#N/A</v>
      </c>
      <c r="AE752" s="79" t="e">
        <f>VLOOKUP($S752,'Grille de Tarif OQN'!$B$2:$S$3603,AE$1,0)</f>
        <v>#N/A</v>
      </c>
      <c r="AF752" s="79" t="e">
        <f>VLOOKUP($S752,'Grille de Tarif OQN'!$B$2:$S$3603,AF$1,0)</f>
        <v>#N/A</v>
      </c>
      <c r="AG752" s="79" t="e">
        <f>VLOOKUP($S752,'Grille de Tarif OQN'!$B$2:$S$3603,AG$1,0)</f>
        <v>#N/A</v>
      </c>
      <c r="AH752" s="79" t="e">
        <f>VLOOKUP($S752,'Grille de Tarif OQN'!$B$2:$S$3603,AH$1,0)</f>
        <v>#N/A</v>
      </c>
      <c r="AI752" s="79" t="e">
        <f>VLOOKUP($S752,'Grille de Tarif OQN'!$B$2:$S$3603,AI$1,0)</f>
        <v>#N/A</v>
      </c>
      <c r="AJ752" s="79" t="e">
        <f>VLOOKUP($S752,'Grille de Tarif OQN'!$B$2:$S$3603,AJ$1,0)</f>
        <v>#N/A</v>
      </c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72"/>
      <c r="AV752"/>
      <c r="AW752"/>
      <c r="AX752"/>
      <c r="AY752"/>
      <c r="AZ752" s="96">
        <f t="shared" si="237"/>
        <v>0</v>
      </c>
      <c r="BA752" s="24" t="e">
        <f t="shared" si="238"/>
        <v>#N/A</v>
      </c>
      <c r="BB752" s="24" t="e">
        <f t="shared" si="239"/>
        <v>#N/A</v>
      </c>
      <c r="BC752" s="24" t="e">
        <f t="shared" si="232"/>
        <v>#N/A</v>
      </c>
      <c r="BD752" s="24" t="e">
        <f t="shared" si="233"/>
        <v>#N/A</v>
      </c>
      <c r="BE752"/>
      <c r="BF752" t="e">
        <f t="shared" si="240"/>
        <v>#N/A</v>
      </c>
      <c r="BG752" t="str">
        <f t="shared" si="241"/>
        <v>HDJ</v>
      </c>
      <c r="BH752" s="20" t="e">
        <f t="shared" si="242"/>
        <v>#N/A</v>
      </c>
      <c r="BI752" s="20" t="e">
        <f t="shared" si="243"/>
        <v>#N/A</v>
      </c>
      <c r="BJ752" s="20" t="e">
        <f t="shared" si="244"/>
        <v>#N/A</v>
      </c>
      <c r="BK752" s="20" t="e">
        <f t="shared" si="245"/>
        <v>#N/A</v>
      </c>
      <c r="BL752" s="20" t="e">
        <f t="shared" si="246"/>
        <v>#N/A</v>
      </c>
      <c r="BM752" s="20" t="e">
        <f t="shared" si="234"/>
        <v>#N/A</v>
      </c>
      <c r="BN752" s="20" t="e">
        <f t="shared" si="247"/>
        <v>#N/A</v>
      </c>
    </row>
    <row r="753" spans="1:66">
      <c r="A753" s="92"/>
      <c r="B753" s="90"/>
      <c r="C753" s="90"/>
      <c r="D753" s="93"/>
      <c r="E753" s="93"/>
      <c r="F753" s="93"/>
      <c r="G753" s="93"/>
      <c r="H753" s="93"/>
      <c r="I753" s="93"/>
      <c r="J753" s="93"/>
      <c r="K753" s="93"/>
      <c r="L753" s="92"/>
      <c r="M753" s="93"/>
      <c r="N753" s="91">
        <f t="shared" si="228"/>
        <v>0</v>
      </c>
      <c r="O753" s="91" t="str">
        <f t="shared" si="229"/>
        <v/>
      </c>
      <c r="P753" s="91" t="str">
        <f t="shared" si="230"/>
        <v/>
      </c>
      <c r="Q753" s="91" t="str">
        <f t="shared" si="231"/>
        <v>HDJ</v>
      </c>
      <c r="R753" s="82"/>
      <c r="S753" s="95">
        <f t="shared" si="235"/>
        <v>0</v>
      </c>
      <c r="T753" s="95">
        <f t="shared" si="236"/>
        <v>0</v>
      </c>
      <c r="U753" s="79" t="e">
        <f>VLOOKUP($S753,'Grille de Tarif OQN'!$B$2:$S$3603,U$1,0)</f>
        <v>#N/A</v>
      </c>
      <c r="V753" s="79" t="e">
        <f>VLOOKUP($S753,'Grille de Tarif OQN'!$B$2:$S$3603,V$1,0)</f>
        <v>#N/A</v>
      </c>
      <c r="W753" s="79" t="e">
        <f>VLOOKUP($S753,'Grille de Tarif OQN'!$B$2:$S$3603,W$1,0)</f>
        <v>#N/A</v>
      </c>
      <c r="X753" s="79" t="e">
        <f>VLOOKUP($S753,'Grille de Tarif OQN'!$B$2:$S$3603,X$1,0)</f>
        <v>#N/A</v>
      </c>
      <c r="Y753" s="79" t="e">
        <f>VLOOKUP($S753,'Grille de Tarif OQN'!$B$2:$S$3603,Y$1,0)</f>
        <v>#N/A</v>
      </c>
      <c r="Z753" s="79" t="e">
        <f>VLOOKUP($S753,'Grille de Tarif OQN'!$B$2:$S$3603,Z$1,0)</f>
        <v>#N/A</v>
      </c>
      <c r="AA753" s="79" t="e">
        <f>VLOOKUP($S753,'Grille de Tarif OQN'!$B$2:$S$3603,AA$1,0)</f>
        <v>#N/A</v>
      </c>
      <c r="AB753" s="79" t="e">
        <f>VLOOKUP($S753,'Grille de Tarif OQN'!$B$2:$S$3603,AB$1,0)</f>
        <v>#N/A</v>
      </c>
      <c r="AC753" s="79" t="e">
        <f>VLOOKUP($S753,'Grille de Tarif OQN'!$B$2:$S$3603,AC$1,0)</f>
        <v>#N/A</v>
      </c>
      <c r="AD753" s="79" t="e">
        <f>VLOOKUP($S753,'Grille de Tarif OQN'!$B$2:$S$3603,AD$1,0)</f>
        <v>#N/A</v>
      </c>
      <c r="AE753" s="79" t="e">
        <f>VLOOKUP($S753,'Grille de Tarif OQN'!$B$2:$S$3603,AE$1,0)</f>
        <v>#N/A</v>
      </c>
      <c r="AF753" s="79" t="e">
        <f>VLOOKUP($S753,'Grille de Tarif OQN'!$B$2:$S$3603,AF$1,0)</f>
        <v>#N/A</v>
      </c>
      <c r="AG753" s="79" t="e">
        <f>VLOOKUP($S753,'Grille de Tarif OQN'!$B$2:$S$3603,AG$1,0)</f>
        <v>#N/A</v>
      </c>
      <c r="AH753" s="79" t="e">
        <f>VLOOKUP($S753,'Grille de Tarif OQN'!$B$2:$S$3603,AH$1,0)</f>
        <v>#N/A</v>
      </c>
      <c r="AI753" s="79" t="e">
        <f>VLOOKUP($S753,'Grille de Tarif OQN'!$B$2:$S$3603,AI$1,0)</f>
        <v>#N/A</v>
      </c>
      <c r="AJ753" s="79" t="e">
        <f>VLOOKUP($S753,'Grille de Tarif OQN'!$B$2:$S$3603,AJ$1,0)</f>
        <v>#N/A</v>
      </c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72"/>
      <c r="AV753"/>
      <c r="AW753"/>
      <c r="AX753"/>
      <c r="AY753"/>
      <c r="AZ753" s="96">
        <f t="shared" si="237"/>
        <v>0</v>
      </c>
      <c r="BA753" s="24" t="e">
        <f t="shared" si="238"/>
        <v>#N/A</v>
      </c>
      <c r="BB753" s="24" t="e">
        <f t="shared" si="239"/>
        <v>#N/A</v>
      </c>
      <c r="BC753" s="24" t="e">
        <f t="shared" si="232"/>
        <v>#N/A</v>
      </c>
      <c r="BD753" s="24" t="e">
        <f t="shared" si="233"/>
        <v>#N/A</v>
      </c>
      <c r="BE753"/>
      <c r="BF753" t="e">
        <f t="shared" si="240"/>
        <v>#N/A</v>
      </c>
      <c r="BG753" t="str">
        <f t="shared" si="241"/>
        <v>HDJ</v>
      </c>
      <c r="BH753" s="20" t="e">
        <f t="shared" si="242"/>
        <v>#N/A</v>
      </c>
      <c r="BI753" s="20" t="e">
        <f t="shared" si="243"/>
        <v>#N/A</v>
      </c>
      <c r="BJ753" s="20" t="e">
        <f t="shared" si="244"/>
        <v>#N/A</v>
      </c>
      <c r="BK753" s="20" t="e">
        <f t="shared" si="245"/>
        <v>#N/A</v>
      </c>
      <c r="BL753" s="20" t="e">
        <f t="shared" si="246"/>
        <v>#N/A</v>
      </c>
      <c r="BM753" s="20" t="e">
        <f t="shared" si="234"/>
        <v>#N/A</v>
      </c>
      <c r="BN753" s="20" t="e">
        <f t="shared" si="247"/>
        <v>#N/A</v>
      </c>
    </row>
    <row r="754" spans="1:66">
      <c r="A754" s="92"/>
      <c r="B754" s="90"/>
      <c r="C754" s="90"/>
      <c r="D754" s="93"/>
      <c r="E754" s="93"/>
      <c r="F754" s="93"/>
      <c r="G754" s="93"/>
      <c r="H754" s="93"/>
      <c r="I754" s="93"/>
      <c r="J754" s="93"/>
      <c r="K754" s="93"/>
      <c r="L754" s="92"/>
      <c r="M754" s="93"/>
      <c r="N754" s="91">
        <f t="shared" si="228"/>
        <v>0</v>
      </c>
      <c r="O754" s="91" t="str">
        <f t="shared" si="229"/>
        <v/>
      </c>
      <c r="P754" s="91" t="str">
        <f t="shared" si="230"/>
        <v/>
      </c>
      <c r="Q754" s="91" t="str">
        <f t="shared" si="231"/>
        <v>HDJ</v>
      </c>
      <c r="R754" s="82"/>
      <c r="S754" s="95">
        <f t="shared" si="235"/>
        <v>0</v>
      </c>
      <c r="T754" s="95">
        <f t="shared" si="236"/>
        <v>0</v>
      </c>
      <c r="U754" s="79" t="e">
        <f>VLOOKUP($S754,'Grille de Tarif OQN'!$B$2:$S$3603,U$1,0)</f>
        <v>#N/A</v>
      </c>
      <c r="V754" s="79" t="e">
        <f>VLOOKUP($S754,'Grille de Tarif OQN'!$B$2:$S$3603,V$1,0)</f>
        <v>#N/A</v>
      </c>
      <c r="W754" s="79" t="e">
        <f>VLOOKUP($S754,'Grille de Tarif OQN'!$B$2:$S$3603,W$1,0)</f>
        <v>#N/A</v>
      </c>
      <c r="X754" s="79" t="e">
        <f>VLOOKUP($S754,'Grille de Tarif OQN'!$B$2:$S$3603,X$1,0)</f>
        <v>#N/A</v>
      </c>
      <c r="Y754" s="79" t="e">
        <f>VLOOKUP($S754,'Grille de Tarif OQN'!$B$2:$S$3603,Y$1,0)</f>
        <v>#N/A</v>
      </c>
      <c r="Z754" s="79" t="e">
        <f>VLOOKUP($S754,'Grille de Tarif OQN'!$B$2:$S$3603,Z$1,0)</f>
        <v>#N/A</v>
      </c>
      <c r="AA754" s="79" t="e">
        <f>VLOOKUP($S754,'Grille de Tarif OQN'!$B$2:$S$3603,AA$1,0)</f>
        <v>#N/A</v>
      </c>
      <c r="AB754" s="79" t="e">
        <f>VLOOKUP($S754,'Grille de Tarif OQN'!$B$2:$S$3603,AB$1,0)</f>
        <v>#N/A</v>
      </c>
      <c r="AC754" s="79" t="e">
        <f>VLOOKUP($S754,'Grille de Tarif OQN'!$B$2:$S$3603,AC$1,0)</f>
        <v>#N/A</v>
      </c>
      <c r="AD754" s="79" t="e">
        <f>VLOOKUP($S754,'Grille de Tarif OQN'!$B$2:$S$3603,AD$1,0)</f>
        <v>#N/A</v>
      </c>
      <c r="AE754" s="79" t="e">
        <f>VLOOKUP($S754,'Grille de Tarif OQN'!$B$2:$S$3603,AE$1,0)</f>
        <v>#N/A</v>
      </c>
      <c r="AF754" s="79" t="e">
        <f>VLOOKUP($S754,'Grille de Tarif OQN'!$B$2:$S$3603,AF$1,0)</f>
        <v>#N/A</v>
      </c>
      <c r="AG754" s="79" t="e">
        <f>VLOOKUP($S754,'Grille de Tarif OQN'!$B$2:$S$3603,AG$1,0)</f>
        <v>#N/A</v>
      </c>
      <c r="AH754" s="79" t="e">
        <f>VLOOKUP($S754,'Grille de Tarif OQN'!$B$2:$S$3603,AH$1,0)</f>
        <v>#N/A</v>
      </c>
      <c r="AI754" s="79" t="e">
        <f>VLOOKUP($S754,'Grille de Tarif OQN'!$B$2:$S$3603,AI$1,0)</f>
        <v>#N/A</v>
      </c>
      <c r="AJ754" s="79" t="e">
        <f>VLOOKUP($S754,'Grille de Tarif OQN'!$B$2:$S$3603,AJ$1,0)</f>
        <v>#N/A</v>
      </c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72"/>
      <c r="AV754"/>
      <c r="AW754"/>
      <c r="AX754"/>
      <c r="AY754"/>
      <c r="AZ754" s="96">
        <f t="shared" si="237"/>
        <v>0</v>
      </c>
      <c r="BA754" s="24" t="e">
        <f t="shared" si="238"/>
        <v>#N/A</v>
      </c>
      <c r="BB754" s="24" t="e">
        <f t="shared" si="239"/>
        <v>#N/A</v>
      </c>
      <c r="BC754" s="24" t="e">
        <f t="shared" si="232"/>
        <v>#N/A</v>
      </c>
      <c r="BD754" s="24" t="e">
        <f t="shared" si="233"/>
        <v>#N/A</v>
      </c>
      <c r="BE754"/>
      <c r="BF754" t="e">
        <f t="shared" si="240"/>
        <v>#N/A</v>
      </c>
      <c r="BG754" t="str">
        <f t="shared" si="241"/>
        <v>HDJ</v>
      </c>
      <c r="BH754" s="20" t="e">
        <f t="shared" si="242"/>
        <v>#N/A</v>
      </c>
      <c r="BI754" s="20" t="e">
        <f t="shared" si="243"/>
        <v>#N/A</v>
      </c>
      <c r="BJ754" s="20" t="e">
        <f t="shared" si="244"/>
        <v>#N/A</v>
      </c>
      <c r="BK754" s="20" t="e">
        <f t="shared" si="245"/>
        <v>#N/A</v>
      </c>
      <c r="BL754" s="20" t="e">
        <f t="shared" si="246"/>
        <v>#N/A</v>
      </c>
      <c r="BM754" s="20" t="e">
        <f t="shared" si="234"/>
        <v>#N/A</v>
      </c>
      <c r="BN754" s="20" t="e">
        <f t="shared" si="247"/>
        <v>#N/A</v>
      </c>
    </row>
    <row r="755" spans="1:66">
      <c r="A755" s="92"/>
      <c r="B755" s="90"/>
      <c r="C755" s="90"/>
      <c r="D755" s="93"/>
      <c r="E755" s="93"/>
      <c r="F755" s="93"/>
      <c r="G755" s="93"/>
      <c r="H755" s="93"/>
      <c r="I755" s="93"/>
      <c r="J755" s="93"/>
      <c r="K755" s="93"/>
      <c r="L755" s="92"/>
      <c r="M755" s="93"/>
      <c r="N755" s="91">
        <f t="shared" si="228"/>
        <v>0</v>
      </c>
      <c r="O755" s="91" t="str">
        <f t="shared" si="229"/>
        <v/>
      </c>
      <c r="P755" s="91" t="str">
        <f t="shared" si="230"/>
        <v/>
      </c>
      <c r="Q755" s="91" t="str">
        <f t="shared" si="231"/>
        <v>HDJ</v>
      </c>
      <c r="R755" s="82"/>
      <c r="S755" s="95">
        <f t="shared" si="235"/>
        <v>0</v>
      </c>
      <c r="T755" s="95">
        <f t="shared" si="236"/>
        <v>0</v>
      </c>
      <c r="U755" s="79" t="e">
        <f>VLOOKUP($S755,'Grille de Tarif OQN'!$B$2:$S$3603,U$1,0)</f>
        <v>#N/A</v>
      </c>
      <c r="V755" s="79" t="e">
        <f>VLOOKUP($S755,'Grille de Tarif OQN'!$B$2:$S$3603,V$1,0)</f>
        <v>#N/A</v>
      </c>
      <c r="W755" s="79" t="e">
        <f>VLOOKUP($S755,'Grille de Tarif OQN'!$B$2:$S$3603,W$1,0)</f>
        <v>#N/A</v>
      </c>
      <c r="X755" s="79" t="e">
        <f>VLOOKUP($S755,'Grille de Tarif OQN'!$B$2:$S$3603,X$1,0)</f>
        <v>#N/A</v>
      </c>
      <c r="Y755" s="79" t="e">
        <f>VLOOKUP($S755,'Grille de Tarif OQN'!$B$2:$S$3603,Y$1,0)</f>
        <v>#N/A</v>
      </c>
      <c r="Z755" s="79" t="e">
        <f>VLOOKUP($S755,'Grille de Tarif OQN'!$B$2:$S$3603,Z$1,0)</f>
        <v>#N/A</v>
      </c>
      <c r="AA755" s="79" t="e">
        <f>VLOOKUP($S755,'Grille de Tarif OQN'!$B$2:$S$3603,AA$1,0)</f>
        <v>#N/A</v>
      </c>
      <c r="AB755" s="79" t="e">
        <f>VLOOKUP($S755,'Grille de Tarif OQN'!$B$2:$S$3603,AB$1,0)</f>
        <v>#N/A</v>
      </c>
      <c r="AC755" s="79" t="e">
        <f>VLOOKUP($S755,'Grille de Tarif OQN'!$B$2:$S$3603,AC$1,0)</f>
        <v>#N/A</v>
      </c>
      <c r="AD755" s="79" t="e">
        <f>VLOOKUP($S755,'Grille de Tarif OQN'!$B$2:$S$3603,AD$1,0)</f>
        <v>#N/A</v>
      </c>
      <c r="AE755" s="79" t="e">
        <f>VLOOKUP($S755,'Grille de Tarif OQN'!$B$2:$S$3603,AE$1,0)</f>
        <v>#N/A</v>
      </c>
      <c r="AF755" s="79" t="e">
        <f>VLOOKUP($S755,'Grille de Tarif OQN'!$B$2:$S$3603,AF$1,0)</f>
        <v>#N/A</v>
      </c>
      <c r="AG755" s="79" t="e">
        <f>VLOOKUP($S755,'Grille de Tarif OQN'!$B$2:$S$3603,AG$1,0)</f>
        <v>#N/A</v>
      </c>
      <c r="AH755" s="79" t="e">
        <f>VLOOKUP($S755,'Grille de Tarif OQN'!$B$2:$S$3603,AH$1,0)</f>
        <v>#N/A</v>
      </c>
      <c r="AI755" s="79" t="e">
        <f>VLOOKUP($S755,'Grille de Tarif OQN'!$B$2:$S$3603,AI$1,0)</f>
        <v>#N/A</v>
      </c>
      <c r="AJ755" s="79" t="e">
        <f>VLOOKUP($S755,'Grille de Tarif OQN'!$B$2:$S$3603,AJ$1,0)</f>
        <v>#N/A</v>
      </c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72"/>
      <c r="AV755"/>
      <c r="AW755"/>
      <c r="AX755"/>
      <c r="AY755"/>
      <c r="AZ755" s="96">
        <f t="shared" si="237"/>
        <v>0</v>
      </c>
      <c r="BA755" s="24" t="e">
        <f t="shared" si="238"/>
        <v>#N/A</v>
      </c>
      <c r="BB755" s="24" t="e">
        <f t="shared" si="239"/>
        <v>#N/A</v>
      </c>
      <c r="BC755" s="24" t="e">
        <f t="shared" si="232"/>
        <v>#N/A</v>
      </c>
      <c r="BD755" s="24" t="e">
        <f t="shared" si="233"/>
        <v>#N/A</v>
      </c>
      <c r="BE755"/>
      <c r="BF755" t="e">
        <f t="shared" si="240"/>
        <v>#N/A</v>
      </c>
      <c r="BG755" t="str">
        <f t="shared" si="241"/>
        <v>HDJ</v>
      </c>
      <c r="BH755" s="20" t="e">
        <f t="shared" si="242"/>
        <v>#N/A</v>
      </c>
      <c r="BI755" s="20" t="e">
        <f t="shared" si="243"/>
        <v>#N/A</v>
      </c>
      <c r="BJ755" s="20" t="e">
        <f t="shared" si="244"/>
        <v>#N/A</v>
      </c>
      <c r="BK755" s="20" t="e">
        <f t="shared" si="245"/>
        <v>#N/A</v>
      </c>
      <c r="BL755" s="20" t="e">
        <f t="shared" si="246"/>
        <v>#N/A</v>
      </c>
      <c r="BM755" s="20" t="e">
        <f t="shared" si="234"/>
        <v>#N/A</v>
      </c>
      <c r="BN755" s="20" t="e">
        <f t="shared" si="247"/>
        <v>#N/A</v>
      </c>
    </row>
    <row r="756" spans="1:66">
      <c r="A756" s="92"/>
      <c r="B756" s="90"/>
      <c r="C756" s="90"/>
      <c r="D756" s="93"/>
      <c r="E756" s="93"/>
      <c r="F756" s="93"/>
      <c r="G756" s="93"/>
      <c r="H756" s="93"/>
      <c r="I756" s="93"/>
      <c r="J756" s="93"/>
      <c r="K756" s="93"/>
      <c r="L756" s="92"/>
      <c r="M756" s="93"/>
      <c r="N756" s="91">
        <f t="shared" si="228"/>
        <v>0</v>
      </c>
      <c r="O756" s="91" t="str">
        <f t="shared" si="229"/>
        <v/>
      </c>
      <c r="P756" s="91" t="str">
        <f t="shared" si="230"/>
        <v/>
      </c>
      <c r="Q756" s="91" t="str">
        <f t="shared" si="231"/>
        <v>HDJ</v>
      </c>
      <c r="R756" s="82"/>
      <c r="S756" s="95">
        <f t="shared" si="235"/>
        <v>0</v>
      </c>
      <c r="T756" s="95">
        <f t="shared" si="236"/>
        <v>0</v>
      </c>
      <c r="U756" s="79" t="e">
        <f>VLOOKUP($S756,'Grille de Tarif OQN'!$B$2:$S$3603,U$1,0)</f>
        <v>#N/A</v>
      </c>
      <c r="V756" s="79" t="e">
        <f>VLOOKUP($S756,'Grille de Tarif OQN'!$B$2:$S$3603,V$1,0)</f>
        <v>#N/A</v>
      </c>
      <c r="W756" s="79" t="e">
        <f>VLOOKUP($S756,'Grille de Tarif OQN'!$B$2:$S$3603,W$1,0)</f>
        <v>#N/A</v>
      </c>
      <c r="X756" s="79" t="e">
        <f>VLOOKUP($S756,'Grille de Tarif OQN'!$B$2:$S$3603,X$1,0)</f>
        <v>#N/A</v>
      </c>
      <c r="Y756" s="79" t="e">
        <f>VLOOKUP($S756,'Grille de Tarif OQN'!$B$2:$S$3603,Y$1,0)</f>
        <v>#N/A</v>
      </c>
      <c r="Z756" s="79" t="e">
        <f>VLOOKUP($S756,'Grille de Tarif OQN'!$B$2:$S$3603,Z$1,0)</f>
        <v>#N/A</v>
      </c>
      <c r="AA756" s="79" t="e">
        <f>VLOOKUP($S756,'Grille de Tarif OQN'!$B$2:$S$3603,AA$1,0)</f>
        <v>#N/A</v>
      </c>
      <c r="AB756" s="79" t="e">
        <f>VLOOKUP($S756,'Grille de Tarif OQN'!$B$2:$S$3603,AB$1,0)</f>
        <v>#N/A</v>
      </c>
      <c r="AC756" s="79" t="e">
        <f>VLOOKUP($S756,'Grille de Tarif OQN'!$B$2:$S$3603,AC$1,0)</f>
        <v>#N/A</v>
      </c>
      <c r="AD756" s="79" t="e">
        <f>VLOOKUP($S756,'Grille de Tarif OQN'!$B$2:$S$3603,AD$1,0)</f>
        <v>#N/A</v>
      </c>
      <c r="AE756" s="79" t="e">
        <f>VLOOKUP($S756,'Grille de Tarif OQN'!$B$2:$S$3603,AE$1,0)</f>
        <v>#N/A</v>
      </c>
      <c r="AF756" s="79" t="e">
        <f>VLOOKUP($S756,'Grille de Tarif OQN'!$B$2:$S$3603,AF$1,0)</f>
        <v>#N/A</v>
      </c>
      <c r="AG756" s="79" t="e">
        <f>VLOOKUP($S756,'Grille de Tarif OQN'!$B$2:$S$3603,AG$1,0)</f>
        <v>#N/A</v>
      </c>
      <c r="AH756" s="79" t="e">
        <f>VLOOKUP($S756,'Grille de Tarif OQN'!$B$2:$S$3603,AH$1,0)</f>
        <v>#N/A</v>
      </c>
      <c r="AI756" s="79" t="e">
        <f>VLOOKUP($S756,'Grille de Tarif OQN'!$B$2:$S$3603,AI$1,0)</f>
        <v>#N/A</v>
      </c>
      <c r="AJ756" s="79" t="e">
        <f>VLOOKUP($S756,'Grille de Tarif OQN'!$B$2:$S$3603,AJ$1,0)</f>
        <v>#N/A</v>
      </c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72"/>
      <c r="AV756"/>
      <c r="AW756"/>
      <c r="AX756"/>
      <c r="AY756"/>
      <c r="AZ756" s="96">
        <f t="shared" si="237"/>
        <v>0</v>
      </c>
      <c r="BA756" s="24" t="e">
        <f t="shared" si="238"/>
        <v>#N/A</v>
      </c>
      <c r="BB756" s="24" t="e">
        <f t="shared" si="239"/>
        <v>#N/A</v>
      </c>
      <c r="BC756" s="24" t="e">
        <f t="shared" si="232"/>
        <v>#N/A</v>
      </c>
      <c r="BD756" s="24" t="e">
        <f t="shared" si="233"/>
        <v>#N/A</v>
      </c>
      <c r="BE756"/>
      <c r="BF756" t="e">
        <f t="shared" si="240"/>
        <v>#N/A</v>
      </c>
      <c r="BG756" t="str">
        <f t="shared" si="241"/>
        <v>HDJ</v>
      </c>
      <c r="BH756" s="20" t="e">
        <f t="shared" si="242"/>
        <v>#N/A</v>
      </c>
      <c r="BI756" s="20" t="e">
        <f t="shared" si="243"/>
        <v>#N/A</v>
      </c>
      <c r="BJ756" s="20" t="e">
        <f t="shared" si="244"/>
        <v>#N/A</v>
      </c>
      <c r="BK756" s="20" t="e">
        <f t="shared" si="245"/>
        <v>#N/A</v>
      </c>
      <c r="BL756" s="20" t="e">
        <f t="shared" si="246"/>
        <v>#N/A</v>
      </c>
      <c r="BM756" s="20" t="e">
        <f t="shared" si="234"/>
        <v>#N/A</v>
      </c>
      <c r="BN756" s="20" t="e">
        <f t="shared" si="247"/>
        <v>#N/A</v>
      </c>
    </row>
    <row r="757" spans="1:66">
      <c r="A757" s="92"/>
      <c r="B757" s="90"/>
      <c r="C757" s="90"/>
      <c r="D757" s="93"/>
      <c r="E757" s="93"/>
      <c r="F757" s="93"/>
      <c r="G757" s="93"/>
      <c r="H757" s="93"/>
      <c r="I757" s="93"/>
      <c r="J757" s="93"/>
      <c r="K757" s="93"/>
      <c r="L757" s="92"/>
      <c r="M757" s="93"/>
      <c r="N757" s="91">
        <f t="shared" si="228"/>
        <v>0</v>
      </c>
      <c r="O757" s="91" t="str">
        <f t="shared" si="229"/>
        <v/>
      </c>
      <c r="P757" s="91" t="str">
        <f t="shared" si="230"/>
        <v/>
      </c>
      <c r="Q757" s="91" t="str">
        <f t="shared" si="231"/>
        <v>HDJ</v>
      </c>
      <c r="R757" s="82"/>
      <c r="S757" s="95">
        <f t="shared" si="235"/>
        <v>0</v>
      </c>
      <c r="T757" s="95">
        <f t="shared" si="236"/>
        <v>0</v>
      </c>
      <c r="U757" s="79" t="e">
        <f>VLOOKUP($S757,'Grille de Tarif OQN'!$B$2:$S$3603,U$1,0)</f>
        <v>#N/A</v>
      </c>
      <c r="V757" s="79" t="e">
        <f>VLOOKUP($S757,'Grille de Tarif OQN'!$B$2:$S$3603,V$1,0)</f>
        <v>#N/A</v>
      </c>
      <c r="W757" s="79" t="e">
        <f>VLOOKUP($S757,'Grille de Tarif OQN'!$B$2:$S$3603,W$1,0)</f>
        <v>#N/A</v>
      </c>
      <c r="X757" s="79" t="e">
        <f>VLOOKUP($S757,'Grille de Tarif OQN'!$B$2:$S$3603,X$1,0)</f>
        <v>#N/A</v>
      </c>
      <c r="Y757" s="79" t="e">
        <f>VLOOKUP($S757,'Grille de Tarif OQN'!$B$2:$S$3603,Y$1,0)</f>
        <v>#N/A</v>
      </c>
      <c r="Z757" s="79" t="e">
        <f>VLOOKUP($S757,'Grille de Tarif OQN'!$B$2:$S$3603,Z$1,0)</f>
        <v>#N/A</v>
      </c>
      <c r="AA757" s="79" t="e">
        <f>VLOOKUP($S757,'Grille de Tarif OQN'!$B$2:$S$3603,AA$1,0)</f>
        <v>#N/A</v>
      </c>
      <c r="AB757" s="79" t="e">
        <f>VLOOKUP($S757,'Grille de Tarif OQN'!$B$2:$S$3603,AB$1,0)</f>
        <v>#N/A</v>
      </c>
      <c r="AC757" s="79" t="e">
        <f>VLOOKUP($S757,'Grille de Tarif OQN'!$B$2:$S$3603,AC$1,0)</f>
        <v>#N/A</v>
      </c>
      <c r="AD757" s="79" t="e">
        <f>VLOOKUP($S757,'Grille de Tarif OQN'!$B$2:$S$3603,AD$1,0)</f>
        <v>#N/A</v>
      </c>
      <c r="AE757" s="79" t="e">
        <f>VLOOKUP($S757,'Grille de Tarif OQN'!$B$2:$S$3603,AE$1,0)</f>
        <v>#N/A</v>
      </c>
      <c r="AF757" s="79" t="e">
        <f>VLOOKUP($S757,'Grille de Tarif OQN'!$B$2:$S$3603,AF$1,0)</f>
        <v>#N/A</v>
      </c>
      <c r="AG757" s="79" t="e">
        <f>VLOOKUP($S757,'Grille de Tarif OQN'!$B$2:$S$3603,AG$1,0)</f>
        <v>#N/A</v>
      </c>
      <c r="AH757" s="79" t="e">
        <f>VLOOKUP($S757,'Grille de Tarif OQN'!$B$2:$S$3603,AH$1,0)</f>
        <v>#N/A</v>
      </c>
      <c r="AI757" s="79" t="e">
        <f>VLOOKUP($S757,'Grille de Tarif OQN'!$B$2:$S$3603,AI$1,0)</f>
        <v>#N/A</v>
      </c>
      <c r="AJ757" s="79" t="e">
        <f>VLOOKUP($S757,'Grille de Tarif OQN'!$B$2:$S$3603,AJ$1,0)</f>
        <v>#N/A</v>
      </c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72"/>
      <c r="AV757"/>
      <c r="AW757"/>
      <c r="AX757"/>
      <c r="AY757"/>
      <c r="AZ757" s="96">
        <f t="shared" si="237"/>
        <v>0</v>
      </c>
      <c r="BA757" s="24" t="e">
        <f t="shared" si="238"/>
        <v>#N/A</v>
      </c>
      <c r="BB757" s="24" t="e">
        <f t="shared" si="239"/>
        <v>#N/A</v>
      </c>
      <c r="BC757" s="24" t="e">
        <f t="shared" si="232"/>
        <v>#N/A</v>
      </c>
      <c r="BD757" s="24" t="e">
        <f t="shared" si="233"/>
        <v>#N/A</v>
      </c>
      <c r="BE757"/>
      <c r="BF757" t="e">
        <f t="shared" si="240"/>
        <v>#N/A</v>
      </c>
      <c r="BG757" t="str">
        <f t="shared" si="241"/>
        <v>HDJ</v>
      </c>
      <c r="BH757" s="20" t="e">
        <f t="shared" si="242"/>
        <v>#N/A</v>
      </c>
      <c r="BI757" s="20" t="e">
        <f t="shared" si="243"/>
        <v>#N/A</v>
      </c>
      <c r="BJ757" s="20" t="e">
        <f t="shared" si="244"/>
        <v>#N/A</v>
      </c>
      <c r="BK757" s="20" t="e">
        <f t="shared" si="245"/>
        <v>#N/A</v>
      </c>
      <c r="BL757" s="20" t="e">
        <f t="shared" si="246"/>
        <v>#N/A</v>
      </c>
      <c r="BM757" s="20" t="e">
        <f t="shared" si="234"/>
        <v>#N/A</v>
      </c>
      <c r="BN757" s="20" t="e">
        <f t="shared" si="247"/>
        <v>#N/A</v>
      </c>
    </row>
    <row r="758" spans="1:66">
      <c r="A758" s="92"/>
      <c r="B758" s="90"/>
      <c r="C758" s="90"/>
      <c r="D758" s="93"/>
      <c r="E758" s="93"/>
      <c r="F758" s="93"/>
      <c r="G758" s="93"/>
      <c r="H758" s="93"/>
      <c r="I758" s="93"/>
      <c r="J758" s="93"/>
      <c r="K758" s="93"/>
      <c r="L758" s="92"/>
      <c r="M758" s="93"/>
      <c r="N758" s="91">
        <f t="shared" si="228"/>
        <v>0</v>
      </c>
      <c r="O758" s="91" t="str">
        <f t="shared" si="229"/>
        <v/>
      </c>
      <c r="P758" s="91" t="str">
        <f t="shared" si="230"/>
        <v/>
      </c>
      <c r="Q758" s="91" t="str">
        <f t="shared" si="231"/>
        <v>HDJ</v>
      </c>
      <c r="R758" s="82"/>
      <c r="S758" s="95">
        <f t="shared" si="235"/>
        <v>0</v>
      </c>
      <c r="T758" s="95">
        <f t="shared" si="236"/>
        <v>0</v>
      </c>
      <c r="U758" s="79" t="e">
        <f>VLOOKUP($S758,'Grille de Tarif OQN'!$B$2:$S$3603,U$1,0)</f>
        <v>#N/A</v>
      </c>
      <c r="V758" s="79" t="e">
        <f>VLOOKUP($S758,'Grille de Tarif OQN'!$B$2:$S$3603,V$1,0)</f>
        <v>#N/A</v>
      </c>
      <c r="W758" s="79" t="e">
        <f>VLOOKUP($S758,'Grille de Tarif OQN'!$B$2:$S$3603,W$1,0)</f>
        <v>#N/A</v>
      </c>
      <c r="X758" s="79" t="e">
        <f>VLOOKUP($S758,'Grille de Tarif OQN'!$B$2:$S$3603,X$1,0)</f>
        <v>#N/A</v>
      </c>
      <c r="Y758" s="79" t="e">
        <f>VLOOKUP($S758,'Grille de Tarif OQN'!$B$2:$S$3603,Y$1,0)</f>
        <v>#N/A</v>
      </c>
      <c r="Z758" s="79" t="e">
        <f>VLOOKUP($S758,'Grille de Tarif OQN'!$B$2:$S$3603,Z$1,0)</f>
        <v>#N/A</v>
      </c>
      <c r="AA758" s="79" t="e">
        <f>VLOOKUP($S758,'Grille de Tarif OQN'!$B$2:$S$3603,AA$1,0)</f>
        <v>#N/A</v>
      </c>
      <c r="AB758" s="79" t="e">
        <f>VLOOKUP($S758,'Grille de Tarif OQN'!$B$2:$S$3603,AB$1,0)</f>
        <v>#N/A</v>
      </c>
      <c r="AC758" s="79" t="e">
        <f>VLOOKUP($S758,'Grille de Tarif OQN'!$B$2:$S$3603,AC$1,0)</f>
        <v>#N/A</v>
      </c>
      <c r="AD758" s="79" t="e">
        <f>VLOOKUP($S758,'Grille de Tarif OQN'!$B$2:$S$3603,AD$1,0)</f>
        <v>#N/A</v>
      </c>
      <c r="AE758" s="79" t="e">
        <f>VLOOKUP($S758,'Grille de Tarif OQN'!$B$2:$S$3603,AE$1,0)</f>
        <v>#N/A</v>
      </c>
      <c r="AF758" s="79" t="e">
        <f>VLOOKUP($S758,'Grille de Tarif OQN'!$B$2:$S$3603,AF$1,0)</f>
        <v>#N/A</v>
      </c>
      <c r="AG758" s="79" t="e">
        <f>VLOOKUP($S758,'Grille de Tarif OQN'!$B$2:$S$3603,AG$1,0)</f>
        <v>#N/A</v>
      </c>
      <c r="AH758" s="79" t="e">
        <f>VLOOKUP($S758,'Grille de Tarif OQN'!$B$2:$S$3603,AH$1,0)</f>
        <v>#N/A</v>
      </c>
      <c r="AI758" s="79" t="e">
        <f>VLOOKUP($S758,'Grille de Tarif OQN'!$B$2:$S$3603,AI$1,0)</f>
        <v>#N/A</v>
      </c>
      <c r="AJ758" s="79" t="e">
        <f>VLOOKUP($S758,'Grille de Tarif OQN'!$B$2:$S$3603,AJ$1,0)</f>
        <v>#N/A</v>
      </c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72"/>
      <c r="AV758"/>
      <c r="AW758"/>
      <c r="AX758"/>
      <c r="AY758"/>
      <c r="AZ758" s="96">
        <f t="shared" si="237"/>
        <v>0</v>
      </c>
      <c r="BA758" s="24" t="e">
        <f t="shared" si="238"/>
        <v>#N/A</v>
      </c>
      <c r="BB758" s="24" t="e">
        <f t="shared" si="239"/>
        <v>#N/A</v>
      </c>
      <c r="BC758" s="24" t="e">
        <f t="shared" si="232"/>
        <v>#N/A</v>
      </c>
      <c r="BD758" s="24" t="e">
        <f t="shared" si="233"/>
        <v>#N/A</v>
      </c>
      <c r="BE758"/>
      <c r="BF758" t="e">
        <f t="shared" si="240"/>
        <v>#N/A</v>
      </c>
      <c r="BG758" t="str">
        <f t="shared" si="241"/>
        <v>HDJ</v>
      </c>
      <c r="BH758" s="20" t="e">
        <f t="shared" si="242"/>
        <v>#N/A</v>
      </c>
      <c r="BI758" s="20" t="e">
        <f t="shared" si="243"/>
        <v>#N/A</v>
      </c>
      <c r="BJ758" s="20" t="e">
        <f t="shared" si="244"/>
        <v>#N/A</v>
      </c>
      <c r="BK758" s="20" t="e">
        <f t="shared" si="245"/>
        <v>#N/A</v>
      </c>
      <c r="BL758" s="20" t="e">
        <f t="shared" si="246"/>
        <v>#N/A</v>
      </c>
      <c r="BM758" s="20" t="e">
        <f t="shared" si="234"/>
        <v>#N/A</v>
      </c>
      <c r="BN758" s="20" t="e">
        <f t="shared" si="247"/>
        <v>#N/A</v>
      </c>
    </row>
    <row r="759" spans="1:66">
      <c r="A759" s="92"/>
      <c r="B759" s="90"/>
      <c r="C759" s="90"/>
      <c r="D759" s="93"/>
      <c r="E759" s="93"/>
      <c r="F759" s="93"/>
      <c r="G759" s="93"/>
      <c r="H759" s="93"/>
      <c r="I759" s="93"/>
      <c r="J759" s="93"/>
      <c r="K759" s="93"/>
      <c r="L759" s="92"/>
      <c r="M759" s="93"/>
      <c r="N759" s="91">
        <f t="shared" si="228"/>
        <v>0</v>
      </c>
      <c r="O759" s="91" t="str">
        <f t="shared" si="229"/>
        <v/>
      </c>
      <c r="P759" s="91" t="str">
        <f t="shared" si="230"/>
        <v/>
      </c>
      <c r="Q759" s="91" t="str">
        <f t="shared" si="231"/>
        <v>HDJ</v>
      </c>
      <c r="R759" s="82"/>
      <c r="S759" s="95">
        <f t="shared" si="235"/>
        <v>0</v>
      </c>
      <c r="T759" s="95">
        <f t="shared" si="236"/>
        <v>0</v>
      </c>
      <c r="U759" s="79" t="e">
        <f>VLOOKUP($S759,'Grille de Tarif OQN'!$B$2:$S$3603,U$1,0)</f>
        <v>#N/A</v>
      </c>
      <c r="V759" s="79" t="e">
        <f>VLOOKUP($S759,'Grille de Tarif OQN'!$B$2:$S$3603,V$1,0)</f>
        <v>#N/A</v>
      </c>
      <c r="W759" s="79" t="e">
        <f>VLOOKUP($S759,'Grille de Tarif OQN'!$B$2:$S$3603,W$1,0)</f>
        <v>#N/A</v>
      </c>
      <c r="X759" s="79" t="e">
        <f>VLOOKUP($S759,'Grille de Tarif OQN'!$B$2:$S$3603,X$1,0)</f>
        <v>#N/A</v>
      </c>
      <c r="Y759" s="79" t="e">
        <f>VLOOKUP($S759,'Grille de Tarif OQN'!$B$2:$S$3603,Y$1,0)</f>
        <v>#N/A</v>
      </c>
      <c r="Z759" s="79" t="e">
        <f>VLOOKUP($S759,'Grille de Tarif OQN'!$B$2:$S$3603,Z$1,0)</f>
        <v>#N/A</v>
      </c>
      <c r="AA759" s="79" t="e">
        <f>VLOOKUP($S759,'Grille de Tarif OQN'!$B$2:$S$3603,AA$1,0)</f>
        <v>#N/A</v>
      </c>
      <c r="AB759" s="79" t="e">
        <f>VLOOKUP($S759,'Grille de Tarif OQN'!$B$2:$S$3603,AB$1,0)</f>
        <v>#N/A</v>
      </c>
      <c r="AC759" s="79" t="e">
        <f>VLOOKUP($S759,'Grille de Tarif OQN'!$B$2:$S$3603,AC$1,0)</f>
        <v>#N/A</v>
      </c>
      <c r="AD759" s="79" t="e">
        <f>VLOOKUP($S759,'Grille de Tarif OQN'!$B$2:$S$3603,AD$1,0)</f>
        <v>#N/A</v>
      </c>
      <c r="AE759" s="79" t="e">
        <f>VLOOKUP($S759,'Grille de Tarif OQN'!$B$2:$S$3603,AE$1,0)</f>
        <v>#N/A</v>
      </c>
      <c r="AF759" s="79" t="e">
        <f>VLOOKUP($S759,'Grille de Tarif OQN'!$B$2:$S$3603,AF$1,0)</f>
        <v>#N/A</v>
      </c>
      <c r="AG759" s="79" t="e">
        <f>VLOOKUP($S759,'Grille de Tarif OQN'!$B$2:$S$3603,AG$1,0)</f>
        <v>#N/A</v>
      </c>
      <c r="AH759" s="79" t="e">
        <f>VLOOKUP($S759,'Grille de Tarif OQN'!$B$2:$S$3603,AH$1,0)</f>
        <v>#N/A</v>
      </c>
      <c r="AI759" s="79" t="e">
        <f>VLOOKUP($S759,'Grille de Tarif OQN'!$B$2:$S$3603,AI$1,0)</f>
        <v>#N/A</v>
      </c>
      <c r="AJ759" s="79" t="e">
        <f>VLOOKUP($S759,'Grille de Tarif OQN'!$B$2:$S$3603,AJ$1,0)</f>
        <v>#N/A</v>
      </c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72"/>
      <c r="AV759"/>
      <c r="AW759"/>
      <c r="AX759"/>
      <c r="AY759"/>
      <c r="AZ759" s="96">
        <f t="shared" si="237"/>
        <v>0</v>
      </c>
      <c r="BA759" s="24" t="e">
        <f t="shared" si="238"/>
        <v>#N/A</v>
      </c>
      <c r="BB759" s="24" t="e">
        <f t="shared" si="239"/>
        <v>#N/A</v>
      </c>
      <c r="BC759" s="24" t="e">
        <f t="shared" si="232"/>
        <v>#N/A</v>
      </c>
      <c r="BD759" s="24" t="e">
        <f t="shared" si="233"/>
        <v>#N/A</v>
      </c>
      <c r="BE759"/>
      <c r="BF759" t="e">
        <f t="shared" si="240"/>
        <v>#N/A</v>
      </c>
      <c r="BG759" t="str">
        <f t="shared" si="241"/>
        <v>HDJ</v>
      </c>
      <c r="BH759" s="20" t="e">
        <f t="shared" si="242"/>
        <v>#N/A</v>
      </c>
      <c r="BI759" s="20" t="e">
        <f t="shared" si="243"/>
        <v>#N/A</v>
      </c>
      <c r="BJ759" s="20" t="e">
        <f t="shared" si="244"/>
        <v>#N/A</v>
      </c>
      <c r="BK759" s="20" t="e">
        <f t="shared" si="245"/>
        <v>#N/A</v>
      </c>
      <c r="BL759" s="20" t="e">
        <f t="shared" si="246"/>
        <v>#N/A</v>
      </c>
      <c r="BM759" s="20" t="e">
        <f t="shared" si="234"/>
        <v>#N/A</v>
      </c>
      <c r="BN759" s="20" t="e">
        <f t="shared" si="247"/>
        <v>#N/A</v>
      </c>
    </row>
    <row r="760" spans="1:66">
      <c r="A760" s="92"/>
      <c r="B760" s="90"/>
      <c r="C760" s="90"/>
      <c r="D760" s="93"/>
      <c r="E760" s="93"/>
      <c r="F760" s="93"/>
      <c r="G760" s="93"/>
      <c r="H760" s="93"/>
      <c r="I760" s="93"/>
      <c r="J760" s="93"/>
      <c r="K760" s="93"/>
      <c r="L760" s="92"/>
      <c r="M760" s="93"/>
      <c r="N760" s="91">
        <f t="shared" si="228"/>
        <v>0</v>
      </c>
      <c r="O760" s="91" t="str">
        <f t="shared" si="229"/>
        <v/>
      </c>
      <c r="P760" s="91" t="str">
        <f t="shared" si="230"/>
        <v/>
      </c>
      <c r="Q760" s="91" t="str">
        <f t="shared" si="231"/>
        <v>HDJ</v>
      </c>
      <c r="R760" s="82"/>
      <c r="S760" s="95">
        <f t="shared" si="235"/>
        <v>0</v>
      </c>
      <c r="T760" s="95">
        <f t="shared" si="236"/>
        <v>0</v>
      </c>
      <c r="U760" s="79" t="e">
        <f>VLOOKUP($S760,'Grille de Tarif OQN'!$B$2:$S$3603,U$1,0)</f>
        <v>#N/A</v>
      </c>
      <c r="V760" s="79" t="e">
        <f>VLOOKUP($S760,'Grille de Tarif OQN'!$B$2:$S$3603,V$1,0)</f>
        <v>#N/A</v>
      </c>
      <c r="W760" s="79" t="e">
        <f>VLOOKUP($S760,'Grille de Tarif OQN'!$B$2:$S$3603,W$1,0)</f>
        <v>#N/A</v>
      </c>
      <c r="X760" s="79" t="e">
        <f>VLOOKUP($S760,'Grille de Tarif OQN'!$B$2:$S$3603,X$1,0)</f>
        <v>#N/A</v>
      </c>
      <c r="Y760" s="79" t="e">
        <f>VLOOKUP($S760,'Grille de Tarif OQN'!$B$2:$S$3603,Y$1,0)</f>
        <v>#N/A</v>
      </c>
      <c r="Z760" s="79" t="e">
        <f>VLOOKUP($S760,'Grille de Tarif OQN'!$B$2:$S$3603,Z$1,0)</f>
        <v>#N/A</v>
      </c>
      <c r="AA760" s="79" t="e">
        <f>VLOOKUP($S760,'Grille de Tarif OQN'!$B$2:$S$3603,AA$1,0)</f>
        <v>#N/A</v>
      </c>
      <c r="AB760" s="79" t="e">
        <f>VLOOKUP($S760,'Grille de Tarif OQN'!$B$2:$S$3603,AB$1,0)</f>
        <v>#N/A</v>
      </c>
      <c r="AC760" s="79" t="e">
        <f>VLOOKUP($S760,'Grille de Tarif OQN'!$B$2:$S$3603,AC$1,0)</f>
        <v>#N/A</v>
      </c>
      <c r="AD760" s="79" t="e">
        <f>VLOOKUP($S760,'Grille de Tarif OQN'!$B$2:$S$3603,AD$1,0)</f>
        <v>#N/A</v>
      </c>
      <c r="AE760" s="79" t="e">
        <f>VLOOKUP($S760,'Grille de Tarif OQN'!$B$2:$S$3603,AE$1,0)</f>
        <v>#N/A</v>
      </c>
      <c r="AF760" s="79" t="e">
        <f>VLOOKUP($S760,'Grille de Tarif OQN'!$B$2:$S$3603,AF$1,0)</f>
        <v>#N/A</v>
      </c>
      <c r="AG760" s="79" t="e">
        <f>VLOOKUP($S760,'Grille de Tarif OQN'!$B$2:$S$3603,AG$1,0)</f>
        <v>#N/A</v>
      </c>
      <c r="AH760" s="79" t="e">
        <f>VLOOKUP($S760,'Grille de Tarif OQN'!$B$2:$S$3603,AH$1,0)</f>
        <v>#N/A</v>
      </c>
      <c r="AI760" s="79" t="e">
        <f>VLOOKUP($S760,'Grille de Tarif OQN'!$B$2:$S$3603,AI$1,0)</f>
        <v>#N/A</v>
      </c>
      <c r="AJ760" s="79" t="e">
        <f>VLOOKUP($S760,'Grille de Tarif OQN'!$B$2:$S$3603,AJ$1,0)</f>
        <v>#N/A</v>
      </c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72"/>
      <c r="AV760"/>
      <c r="AW760"/>
      <c r="AX760"/>
      <c r="AY760"/>
      <c r="AZ760" s="96">
        <f t="shared" si="237"/>
        <v>0</v>
      </c>
      <c r="BA760" s="24" t="e">
        <f t="shared" si="238"/>
        <v>#N/A</v>
      </c>
      <c r="BB760" s="24" t="e">
        <f t="shared" si="239"/>
        <v>#N/A</v>
      </c>
      <c r="BC760" s="24" t="e">
        <f t="shared" si="232"/>
        <v>#N/A</v>
      </c>
      <c r="BD760" s="24" t="e">
        <f t="shared" si="233"/>
        <v>#N/A</v>
      </c>
      <c r="BE760"/>
      <c r="BF760" t="e">
        <f t="shared" si="240"/>
        <v>#N/A</v>
      </c>
      <c r="BG760" t="str">
        <f t="shared" si="241"/>
        <v>HDJ</v>
      </c>
      <c r="BH760" s="20" t="e">
        <f t="shared" si="242"/>
        <v>#N/A</v>
      </c>
      <c r="BI760" s="20" t="e">
        <f t="shared" si="243"/>
        <v>#N/A</v>
      </c>
      <c r="BJ760" s="20" t="e">
        <f t="shared" si="244"/>
        <v>#N/A</v>
      </c>
      <c r="BK760" s="20" t="e">
        <f t="shared" si="245"/>
        <v>#N/A</v>
      </c>
      <c r="BL760" s="20" t="e">
        <f t="shared" si="246"/>
        <v>#N/A</v>
      </c>
      <c r="BM760" s="20" t="e">
        <f t="shared" si="234"/>
        <v>#N/A</v>
      </c>
      <c r="BN760" s="20" t="e">
        <f t="shared" si="247"/>
        <v>#N/A</v>
      </c>
    </row>
    <row r="761" spans="1:66">
      <c r="A761" s="92"/>
      <c r="B761" s="90"/>
      <c r="C761" s="90"/>
      <c r="D761" s="93"/>
      <c r="E761" s="93"/>
      <c r="F761" s="93"/>
      <c r="G761" s="93"/>
      <c r="H761" s="93"/>
      <c r="I761" s="93"/>
      <c r="J761" s="93"/>
      <c r="K761" s="93"/>
      <c r="L761" s="92"/>
      <c r="M761" s="93"/>
      <c r="N761" s="91">
        <f t="shared" si="228"/>
        <v>0</v>
      </c>
      <c r="O761" s="91" t="str">
        <f t="shared" si="229"/>
        <v/>
      </c>
      <c r="P761" s="91" t="str">
        <f t="shared" si="230"/>
        <v/>
      </c>
      <c r="Q761" s="91" t="str">
        <f t="shared" si="231"/>
        <v>HDJ</v>
      </c>
      <c r="R761" s="82"/>
      <c r="S761" s="95">
        <f t="shared" si="235"/>
        <v>0</v>
      </c>
      <c r="T761" s="95">
        <f t="shared" si="236"/>
        <v>0</v>
      </c>
      <c r="U761" s="79" t="e">
        <f>VLOOKUP($S761,'Grille de Tarif OQN'!$B$2:$S$3603,U$1,0)</f>
        <v>#N/A</v>
      </c>
      <c r="V761" s="79" t="e">
        <f>VLOOKUP($S761,'Grille de Tarif OQN'!$B$2:$S$3603,V$1,0)</f>
        <v>#N/A</v>
      </c>
      <c r="W761" s="79" t="e">
        <f>VLOOKUP($S761,'Grille de Tarif OQN'!$B$2:$S$3603,W$1,0)</f>
        <v>#N/A</v>
      </c>
      <c r="X761" s="79" t="e">
        <f>VLOOKUP($S761,'Grille de Tarif OQN'!$B$2:$S$3603,X$1,0)</f>
        <v>#N/A</v>
      </c>
      <c r="Y761" s="79" t="e">
        <f>VLOOKUP($S761,'Grille de Tarif OQN'!$B$2:$S$3603,Y$1,0)</f>
        <v>#N/A</v>
      </c>
      <c r="Z761" s="79" t="e">
        <f>VLOOKUP($S761,'Grille de Tarif OQN'!$B$2:$S$3603,Z$1,0)</f>
        <v>#N/A</v>
      </c>
      <c r="AA761" s="79" t="e">
        <f>VLOOKUP($S761,'Grille de Tarif OQN'!$B$2:$S$3603,AA$1,0)</f>
        <v>#N/A</v>
      </c>
      <c r="AB761" s="79" t="e">
        <f>VLOOKUP($S761,'Grille de Tarif OQN'!$B$2:$S$3603,AB$1,0)</f>
        <v>#N/A</v>
      </c>
      <c r="AC761" s="79" t="e">
        <f>VLOOKUP($S761,'Grille de Tarif OQN'!$B$2:$S$3603,AC$1,0)</f>
        <v>#N/A</v>
      </c>
      <c r="AD761" s="79" t="e">
        <f>VLOOKUP($S761,'Grille de Tarif OQN'!$B$2:$S$3603,AD$1,0)</f>
        <v>#N/A</v>
      </c>
      <c r="AE761" s="79" t="e">
        <f>VLOOKUP($S761,'Grille de Tarif OQN'!$B$2:$S$3603,AE$1,0)</f>
        <v>#N/A</v>
      </c>
      <c r="AF761" s="79" t="e">
        <f>VLOOKUP($S761,'Grille de Tarif OQN'!$B$2:$S$3603,AF$1,0)</f>
        <v>#N/A</v>
      </c>
      <c r="AG761" s="79" t="e">
        <f>VLOOKUP($S761,'Grille de Tarif OQN'!$B$2:$S$3603,AG$1,0)</f>
        <v>#N/A</v>
      </c>
      <c r="AH761" s="79" t="e">
        <f>VLOOKUP($S761,'Grille de Tarif OQN'!$B$2:$S$3603,AH$1,0)</f>
        <v>#N/A</v>
      </c>
      <c r="AI761" s="79" t="e">
        <f>VLOOKUP($S761,'Grille de Tarif OQN'!$B$2:$S$3603,AI$1,0)</f>
        <v>#N/A</v>
      </c>
      <c r="AJ761" s="79" t="e">
        <f>VLOOKUP($S761,'Grille de Tarif OQN'!$B$2:$S$3603,AJ$1,0)</f>
        <v>#N/A</v>
      </c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72"/>
      <c r="AV761"/>
      <c r="AW761"/>
      <c r="AX761"/>
      <c r="AY761"/>
      <c r="AZ761" s="96">
        <f t="shared" si="237"/>
        <v>0</v>
      </c>
      <c r="BA761" s="24" t="e">
        <f t="shared" si="238"/>
        <v>#N/A</v>
      </c>
      <c r="BB761" s="24" t="e">
        <f t="shared" si="239"/>
        <v>#N/A</v>
      </c>
      <c r="BC761" s="24" t="e">
        <f t="shared" si="232"/>
        <v>#N/A</v>
      </c>
      <c r="BD761" s="24" t="e">
        <f t="shared" si="233"/>
        <v>#N/A</v>
      </c>
      <c r="BE761"/>
      <c r="BF761" t="e">
        <f t="shared" si="240"/>
        <v>#N/A</v>
      </c>
      <c r="BG761" t="str">
        <f t="shared" si="241"/>
        <v>HDJ</v>
      </c>
      <c r="BH761" s="20" t="e">
        <f t="shared" si="242"/>
        <v>#N/A</v>
      </c>
      <c r="BI761" s="20" t="e">
        <f t="shared" si="243"/>
        <v>#N/A</v>
      </c>
      <c r="BJ761" s="20" t="e">
        <f t="shared" si="244"/>
        <v>#N/A</v>
      </c>
      <c r="BK761" s="20" t="e">
        <f t="shared" si="245"/>
        <v>#N/A</v>
      </c>
      <c r="BL761" s="20" t="e">
        <f t="shared" si="246"/>
        <v>#N/A</v>
      </c>
      <c r="BM761" s="20" t="e">
        <f t="shared" si="234"/>
        <v>#N/A</v>
      </c>
      <c r="BN761" s="20" t="e">
        <f t="shared" si="247"/>
        <v>#N/A</v>
      </c>
    </row>
    <row r="762" spans="1:66">
      <c r="A762" s="92"/>
      <c r="B762" s="90"/>
      <c r="C762" s="90"/>
      <c r="D762" s="93"/>
      <c r="E762" s="93"/>
      <c r="F762" s="93"/>
      <c r="G762" s="93"/>
      <c r="H762" s="93"/>
      <c r="I762" s="93"/>
      <c r="J762" s="93"/>
      <c r="K762" s="93"/>
      <c r="L762" s="92"/>
      <c r="M762" s="93"/>
      <c r="N762" s="91">
        <f t="shared" si="228"/>
        <v>0</v>
      </c>
      <c r="O762" s="91" t="str">
        <f t="shared" si="229"/>
        <v/>
      </c>
      <c r="P762" s="91" t="str">
        <f t="shared" si="230"/>
        <v/>
      </c>
      <c r="Q762" s="91" t="str">
        <f t="shared" si="231"/>
        <v>HDJ</v>
      </c>
      <c r="R762" s="82"/>
      <c r="S762" s="95">
        <f t="shared" si="235"/>
        <v>0</v>
      </c>
      <c r="T762" s="95">
        <f t="shared" si="236"/>
        <v>0</v>
      </c>
      <c r="U762" s="79" t="e">
        <f>VLOOKUP($S762,'Grille de Tarif OQN'!$B$2:$S$3603,U$1,0)</f>
        <v>#N/A</v>
      </c>
      <c r="V762" s="79" t="e">
        <f>VLOOKUP($S762,'Grille de Tarif OQN'!$B$2:$S$3603,V$1,0)</f>
        <v>#N/A</v>
      </c>
      <c r="W762" s="79" t="e">
        <f>VLOOKUP($S762,'Grille de Tarif OQN'!$B$2:$S$3603,W$1,0)</f>
        <v>#N/A</v>
      </c>
      <c r="X762" s="79" t="e">
        <f>VLOOKUP($S762,'Grille de Tarif OQN'!$B$2:$S$3603,X$1,0)</f>
        <v>#N/A</v>
      </c>
      <c r="Y762" s="79" t="e">
        <f>VLOOKUP($S762,'Grille de Tarif OQN'!$B$2:$S$3603,Y$1,0)</f>
        <v>#N/A</v>
      </c>
      <c r="Z762" s="79" t="e">
        <f>VLOOKUP($S762,'Grille de Tarif OQN'!$B$2:$S$3603,Z$1,0)</f>
        <v>#N/A</v>
      </c>
      <c r="AA762" s="79" t="e">
        <f>VLOOKUP($S762,'Grille de Tarif OQN'!$B$2:$S$3603,AA$1,0)</f>
        <v>#N/A</v>
      </c>
      <c r="AB762" s="79" t="e">
        <f>VLOOKUP($S762,'Grille de Tarif OQN'!$B$2:$S$3603,AB$1,0)</f>
        <v>#N/A</v>
      </c>
      <c r="AC762" s="79" t="e">
        <f>VLOOKUP($S762,'Grille de Tarif OQN'!$B$2:$S$3603,AC$1,0)</f>
        <v>#N/A</v>
      </c>
      <c r="AD762" s="79" t="e">
        <f>VLOOKUP($S762,'Grille de Tarif OQN'!$B$2:$S$3603,AD$1,0)</f>
        <v>#N/A</v>
      </c>
      <c r="AE762" s="79" t="e">
        <f>VLOOKUP($S762,'Grille de Tarif OQN'!$B$2:$S$3603,AE$1,0)</f>
        <v>#N/A</v>
      </c>
      <c r="AF762" s="79" t="e">
        <f>VLOOKUP($S762,'Grille de Tarif OQN'!$B$2:$S$3603,AF$1,0)</f>
        <v>#N/A</v>
      </c>
      <c r="AG762" s="79" t="e">
        <f>VLOOKUP($S762,'Grille de Tarif OQN'!$B$2:$S$3603,AG$1,0)</f>
        <v>#N/A</v>
      </c>
      <c r="AH762" s="79" t="e">
        <f>VLOOKUP($S762,'Grille de Tarif OQN'!$B$2:$S$3603,AH$1,0)</f>
        <v>#N/A</v>
      </c>
      <c r="AI762" s="79" t="e">
        <f>VLOOKUP($S762,'Grille de Tarif OQN'!$B$2:$S$3603,AI$1,0)</f>
        <v>#N/A</v>
      </c>
      <c r="AJ762" s="79" t="e">
        <f>VLOOKUP($S762,'Grille de Tarif OQN'!$B$2:$S$3603,AJ$1,0)</f>
        <v>#N/A</v>
      </c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72"/>
      <c r="AV762"/>
      <c r="AW762"/>
      <c r="AX762"/>
      <c r="AY762"/>
      <c r="AZ762" s="96">
        <f t="shared" si="237"/>
        <v>0</v>
      </c>
      <c r="BA762" s="24" t="e">
        <f t="shared" si="238"/>
        <v>#N/A</v>
      </c>
      <c r="BB762" s="24" t="e">
        <f t="shared" si="239"/>
        <v>#N/A</v>
      </c>
      <c r="BC762" s="24" t="e">
        <f t="shared" si="232"/>
        <v>#N/A</v>
      </c>
      <c r="BD762" s="24" t="e">
        <f t="shared" si="233"/>
        <v>#N/A</v>
      </c>
      <c r="BE762"/>
      <c r="BF762" t="e">
        <f t="shared" si="240"/>
        <v>#N/A</v>
      </c>
      <c r="BG762" t="str">
        <f t="shared" si="241"/>
        <v>HDJ</v>
      </c>
      <c r="BH762" s="20" t="e">
        <f t="shared" si="242"/>
        <v>#N/A</v>
      </c>
      <c r="BI762" s="20" t="e">
        <f t="shared" si="243"/>
        <v>#N/A</v>
      </c>
      <c r="BJ762" s="20" t="e">
        <f t="shared" si="244"/>
        <v>#N/A</v>
      </c>
      <c r="BK762" s="20" t="e">
        <f t="shared" si="245"/>
        <v>#N/A</v>
      </c>
      <c r="BL762" s="20" t="e">
        <f t="shared" si="246"/>
        <v>#N/A</v>
      </c>
      <c r="BM762" s="20" t="e">
        <f t="shared" si="234"/>
        <v>#N/A</v>
      </c>
      <c r="BN762" s="20" t="e">
        <f t="shared" si="247"/>
        <v>#N/A</v>
      </c>
    </row>
    <row r="763" spans="1:66">
      <c r="A763" s="92"/>
      <c r="B763" s="90"/>
      <c r="C763" s="90"/>
      <c r="D763" s="93"/>
      <c r="E763" s="93"/>
      <c r="F763" s="93"/>
      <c r="G763" s="93"/>
      <c r="H763" s="93"/>
      <c r="I763" s="93"/>
      <c r="J763" s="93"/>
      <c r="K763" s="93"/>
      <c r="L763" s="92"/>
      <c r="M763" s="93"/>
      <c r="N763" s="91">
        <f t="shared" si="228"/>
        <v>0</v>
      </c>
      <c r="O763" s="91" t="str">
        <f t="shared" si="229"/>
        <v/>
      </c>
      <c r="P763" s="91" t="str">
        <f t="shared" si="230"/>
        <v/>
      </c>
      <c r="Q763" s="91" t="str">
        <f t="shared" si="231"/>
        <v>HDJ</v>
      </c>
      <c r="R763" s="82"/>
      <c r="S763" s="95">
        <f t="shared" si="235"/>
        <v>0</v>
      </c>
      <c r="T763" s="95">
        <f t="shared" si="236"/>
        <v>0</v>
      </c>
      <c r="U763" s="79" t="e">
        <f>VLOOKUP($S763,'Grille de Tarif OQN'!$B$2:$S$3603,U$1,0)</f>
        <v>#N/A</v>
      </c>
      <c r="V763" s="79" t="e">
        <f>VLOOKUP($S763,'Grille de Tarif OQN'!$B$2:$S$3603,V$1,0)</f>
        <v>#N/A</v>
      </c>
      <c r="W763" s="79" t="e">
        <f>VLOOKUP($S763,'Grille de Tarif OQN'!$B$2:$S$3603,W$1,0)</f>
        <v>#N/A</v>
      </c>
      <c r="X763" s="79" t="e">
        <f>VLOOKUP($S763,'Grille de Tarif OQN'!$B$2:$S$3603,X$1,0)</f>
        <v>#N/A</v>
      </c>
      <c r="Y763" s="79" t="e">
        <f>VLOOKUP($S763,'Grille de Tarif OQN'!$B$2:$S$3603,Y$1,0)</f>
        <v>#N/A</v>
      </c>
      <c r="Z763" s="79" t="e">
        <f>VLOOKUP($S763,'Grille de Tarif OQN'!$B$2:$S$3603,Z$1,0)</f>
        <v>#N/A</v>
      </c>
      <c r="AA763" s="79" t="e">
        <f>VLOOKUP($S763,'Grille de Tarif OQN'!$B$2:$S$3603,AA$1,0)</f>
        <v>#N/A</v>
      </c>
      <c r="AB763" s="79" t="e">
        <f>VLOOKUP($S763,'Grille de Tarif OQN'!$B$2:$S$3603,AB$1,0)</f>
        <v>#N/A</v>
      </c>
      <c r="AC763" s="79" t="e">
        <f>VLOOKUP($S763,'Grille de Tarif OQN'!$B$2:$S$3603,AC$1,0)</f>
        <v>#N/A</v>
      </c>
      <c r="AD763" s="79" t="e">
        <f>VLOOKUP($S763,'Grille de Tarif OQN'!$B$2:$S$3603,AD$1,0)</f>
        <v>#N/A</v>
      </c>
      <c r="AE763" s="79" t="e">
        <f>VLOOKUP($S763,'Grille de Tarif OQN'!$B$2:$S$3603,AE$1,0)</f>
        <v>#N/A</v>
      </c>
      <c r="AF763" s="79" t="e">
        <f>VLOOKUP($S763,'Grille de Tarif OQN'!$B$2:$S$3603,AF$1,0)</f>
        <v>#N/A</v>
      </c>
      <c r="AG763" s="79" t="e">
        <f>VLOOKUP($S763,'Grille de Tarif OQN'!$B$2:$S$3603,AG$1,0)</f>
        <v>#N/A</v>
      </c>
      <c r="AH763" s="79" t="e">
        <f>VLOOKUP($S763,'Grille de Tarif OQN'!$B$2:$S$3603,AH$1,0)</f>
        <v>#N/A</v>
      </c>
      <c r="AI763" s="79" t="e">
        <f>VLOOKUP($S763,'Grille de Tarif OQN'!$B$2:$S$3603,AI$1,0)</f>
        <v>#N/A</v>
      </c>
      <c r="AJ763" s="79" t="e">
        <f>VLOOKUP($S763,'Grille de Tarif OQN'!$B$2:$S$3603,AJ$1,0)</f>
        <v>#N/A</v>
      </c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72"/>
      <c r="AV763"/>
      <c r="AW763"/>
      <c r="AX763"/>
      <c r="AY763"/>
      <c r="AZ763" s="96">
        <f t="shared" si="237"/>
        <v>0</v>
      </c>
      <c r="BA763" s="24" t="e">
        <f t="shared" si="238"/>
        <v>#N/A</v>
      </c>
      <c r="BB763" s="24" t="e">
        <f t="shared" si="239"/>
        <v>#N/A</v>
      </c>
      <c r="BC763" s="24" t="e">
        <f t="shared" si="232"/>
        <v>#N/A</v>
      </c>
      <c r="BD763" s="24" t="e">
        <f t="shared" si="233"/>
        <v>#N/A</v>
      </c>
      <c r="BE763"/>
      <c r="BF763" t="e">
        <f t="shared" si="240"/>
        <v>#N/A</v>
      </c>
      <c r="BG763" t="str">
        <f t="shared" si="241"/>
        <v>HDJ</v>
      </c>
      <c r="BH763" s="20" t="e">
        <f t="shared" si="242"/>
        <v>#N/A</v>
      </c>
      <c r="BI763" s="20" t="e">
        <f t="shared" si="243"/>
        <v>#N/A</v>
      </c>
      <c r="BJ763" s="20" t="e">
        <f t="shared" si="244"/>
        <v>#N/A</v>
      </c>
      <c r="BK763" s="20" t="e">
        <f t="shared" si="245"/>
        <v>#N/A</v>
      </c>
      <c r="BL763" s="20" t="e">
        <f t="shared" si="246"/>
        <v>#N/A</v>
      </c>
      <c r="BM763" s="20" t="e">
        <f t="shared" si="234"/>
        <v>#N/A</v>
      </c>
      <c r="BN763" s="20" t="e">
        <f t="shared" si="247"/>
        <v>#N/A</v>
      </c>
    </row>
    <row r="764" spans="1:66">
      <c r="A764" s="92"/>
      <c r="B764" s="90"/>
      <c r="C764" s="90"/>
      <c r="D764" s="93"/>
      <c r="E764" s="93"/>
      <c r="F764" s="93"/>
      <c r="G764" s="93"/>
      <c r="H764" s="93"/>
      <c r="I764" s="93"/>
      <c r="J764" s="93"/>
      <c r="K764" s="93"/>
      <c r="L764" s="92"/>
      <c r="M764" s="93"/>
      <c r="N764" s="91">
        <f t="shared" si="228"/>
        <v>0</v>
      </c>
      <c r="O764" s="91" t="str">
        <f t="shared" si="229"/>
        <v/>
      </c>
      <c r="P764" s="91" t="str">
        <f t="shared" si="230"/>
        <v/>
      </c>
      <c r="Q764" s="91" t="str">
        <f t="shared" si="231"/>
        <v>HDJ</v>
      </c>
      <c r="R764" s="82"/>
      <c r="S764" s="95">
        <f t="shared" si="235"/>
        <v>0</v>
      </c>
      <c r="T764" s="95">
        <f t="shared" si="236"/>
        <v>0</v>
      </c>
      <c r="U764" s="79" t="e">
        <f>VLOOKUP($S764,'Grille de Tarif OQN'!$B$2:$S$3603,U$1,0)</f>
        <v>#N/A</v>
      </c>
      <c r="V764" s="79" t="e">
        <f>VLOOKUP($S764,'Grille de Tarif OQN'!$B$2:$S$3603,V$1,0)</f>
        <v>#N/A</v>
      </c>
      <c r="W764" s="79" t="e">
        <f>VLOOKUP($S764,'Grille de Tarif OQN'!$B$2:$S$3603,W$1,0)</f>
        <v>#N/A</v>
      </c>
      <c r="X764" s="79" t="e">
        <f>VLOOKUP($S764,'Grille de Tarif OQN'!$B$2:$S$3603,X$1,0)</f>
        <v>#N/A</v>
      </c>
      <c r="Y764" s="79" t="e">
        <f>VLOOKUP($S764,'Grille de Tarif OQN'!$B$2:$S$3603,Y$1,0)</f>
        <v>#N/A</v>
      </c>
      <c r="Z764" s="79" t="e">
        <f>VLOOKUP($S764,'Grille de Tarif OQN'!$B$2:$S$3603,Z$1,0)</f>
        <v>#N/A</v>
      </c>
      <c r="AA764" s="79" t="e">
        <f>VLOOKUP($S764,'Grille de Tarif OQN'!$B$2:$S$3603,AA$1,0)</f>
        <v>#N/A</v>
      </c>
      <c r="AB764" s="79" t="e">
        <f>VLOOKUP($S764,'Grille de Tarif OQN'!$B$2:$S$3603,AB$1,0)</f>
        <v>#N/A</v>
      </c>
      <c r="AC764" s="79" t="e">
        <f>VLOOKUP($S764,'Grille de Tarif OQN'!$B$2:$S$3603,AC$1,0)</f>
        <v>#N/A</v>
      </c>
      <c r="AD764" s="79" t="e">
        <f>VLOOKUP($S764,'Grille de Tarif OQN'!$B$2:$S$3603,AD$1,0)</f>
        <v>#N/A</v>
      </c>
      <c r="AE764" s="79" t="e">
        <f>VLOOKUP($S764,'Grille de Tarif OQN'!$B$2:$S$3603,AE$1,0)</f>
        <v>#N/A</v>
      </c>
      <c r="AF764" s="79" t="e">
        <f>VLOOKUP($S764,'Grille de Tarif OQN'!$B$2:$S$3603,AF$1,0)</f>
        <v>#N/A</v>
      </c>
      <c r="AG764" s="79" t="e">
        <f>VLOOKUP($S764,'Grille de Tarif OQN'!$B$2:$S$3603,AG$1,0)</f>
        <v>#N/A</v>
      </c>
      <c r="AH764" s="79" t="e">
        <f>VLOOKUP($S764,'Grille de Tarif OQN'!$B$2:$S$3603,AH$1,0)</f>
        <v>#N/A</v>
      </c>
      <c r="AI764" s="79" t="e">
        <f>VLOOKUP($S764,'Grille de Tarif OQN'!$B$2:$S$3603,AI$1,0)</f>
        <v>#N/A</v>
      </c>
      <c r="AJ764" s="79" t="e">
        <f>VLOOKUP($S764,'Grille de Tarif OQN'!$B$2:$S$3603,AJ$1,0)</f>
        <v>#N/A</v>
      </c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72"/>
      <c r="AV764"/>
      <c r="AW764"/>
      <c r="AX764"/>
      <c r="AY764"/>
      <c r="AZ764" s="96">
        <f t="shared" si="237"/>
        <v>0</v>
      </c>
      <c r="BA764" s="24" t="e">
        <f t="shared" si="238"/>
        <v>#N/A</v>
      </c>
      <c r="BB764" s="24" t="e">
        <f t="shared" si="239"/>
        <v>#N/A</v>
      </c>
      <c r="BC764" s="24" t="e">
        <f t="shared" si="232"/>
        <v>#N/A</v>
      </c>
      <c r="BD764" s="24" t="e">
        <f t="shared" si="233"/>
        <v>#N/A</v>
      </c>
      <c r="BE764"/>
      <c r="BF764" t="e">
        <f t="shared" si="240"/>
        <v>#N/A</v>
      </c>
      <c r="BG764" t="str">
        <f t="shared" si="241"/>
        <v>HDJ</v>
      </c>
      <c r="BH764" s="20" t="e">
        <f t="shared" si="242"/>
        <v>#N/A</v>
      </c>
      <c r="BI764" s="20" t="e">
        <f t="shared" si="243"/>
        <v>#N/A</v>
      </c>
      <c r="BJ764" s="20" t="e">
        <f t="shared" si="244"/>
        <v>#N/A</v>
      </c>
      <c r="BK764" s="20" t="e">
        <f t="shared" si="245"/>
        <v>#N/A</v>
      </c>
      <c r="BL764" s="20" t="e">
        <f t="shared" si="246"/>
        <v>#N/A</v>
      </c>
      <c r="BM764" s="20" t="e">
        <f t="shared" si="234"/>
        <v>#N/A</v>
      </c>
      <c r="BN764" s="20" t="e">
        <f t="shared" si="247"/>
        <v>#N/A</v>
      </c>
    </row>
    <row r="765" spans="1:66">
      <c r="A765" s="92"/>
      <c r="B765" s="90"/>
      <c r="C765" s="90"/>
      <c r="D765" s="93"/>
      <c r="E765" s="93"/>
      <c r="F765" s="93"/>
      <c r="G765" s="93"/>
      <c r="H765" s="93"/>
      <c r="I765" s="93"/>
      <c r="J765" s="93"/>
      <c r="K765" s="93"/>
      <c r="L765" s="92"/>
      <c r="M765" s="93"/>
      <c r="N765" s="91">
        <f t="shared" si="228"/>
        <v>0</v>
      </c>
      <c r="O765" s="91" t="str">
        <f t="shared" si="229"/>
        <v/>
      </c>
      <c r="P765" s="91" t="str">
        <f t="shared" si="230"/>
        <v/>
      </c>
      <c r="Q765" s="91" t="str">
        <f t="shared" si="231"/>
        <v>HDJ</v>
      </c>
      <c r="R765" s="82"/>
      <c r="S765" s="95">
        <f t="shared" si="235"/>
        <v>0</v>
      </c>
      <c r="T765" s="95">
        <f t="shared" si="236"/>
        <v>0</v>
      </c>
      <c r="U765" s="79" t="e">
        <f>VLOOKUP($S765,'Grille de Tarif OQN'!$B$2:$S$3603,U$1,0)</f>
        <v>#N/A</v>
      </c>
      <c r="V765" s="79" t="e">
        <f>VLOOKUP($S765,'Grille de Tarif OQN'!$B$2:$S$3603,V$1,0)</f>
        <v>#N/A</v>
      </c>
      <c r="W765" s="79" t="e">
        <f>VLOOKUP($S765,'Grille de Tarif OQN'!$B$2:$S$3603,W$1,0)</f>
        <v>#N/A</v>
      </c>
      <c r="X765" s="79" t="e">
        <f>VLOOKUP($S765,'Grille de Tarif OQN'!$B$2:$S$3603,X$1,0)</f>
        <v>#N/A</v>
      </c>
      <c r="Y765" s="79" t="e">
        <f>VLOOKUP($S765,'Grille de Tarif OQN'!$B$2:$S$3603,Y$1,0)</f>
        <v>#N/A</v>
      </c>
      <c r="Z765" s="79" t="e">
        <f>VLOOKUP($S765,'Grille de Tarif OQN'!$B$2:$S$3603,Z$1,0)</f>
        <v>#N/A</v>
      </c>
      <c r="AA765" s="79" t="e">
        <f>VLOOKUP($S765,'Grille de Tarif OQN'!$B$2:$S$3603,AA$1,0)</f>
        <v>#N/A</v>
      </c>
      <c r="AB765" s="79" t="e">
        <f>VLOOKUP($S765,'Grille de Tarif OQN'!$B$2:$S$3603,AB$1,0)</f>
        <v>#N/A</v>
      </c>
      <c r="AC765" s="79" t="e">
        <f>VLOOKUP($S765,'Grille de Tarif OQN'!$B$2:$S$3603,AC$1,0)</f>
        <v>#N/A</v>
      </c>
      <c r="AD765" s="79" t="e">
        <f>VLOOKUP($S765,'Grille de Tarif OQN'!$B$2:$S$3603,AD$1,0)</f>
        <v>#N/A</v>
      </c>
      <c r="AE765" s="79" t="e">
        <f>VLOOKUP($S765,'Grille de Tarif OQN'!$B$2:$S$3603,AE$1,0)</f>
        <v>#N/A</v>
      </c>
      <c r="AF765" s="79" t="e">
        <f>VLOOKUP($S765,'Grille de Tarif OQN'!$B$2:$S$3603,AF$1,0)</f>
        <v>#N/A</v>
      </c>
      <c r="AG765" s="79" t="e">
        <f>VLOOKUP($S765,'Grille de Tarif OQN'!$B$2:$S$3603,AG$1,0)</f>
        <v>#N/A</v>
      </c>
      <c r="AH765" s="79" t="e">
        <f>VLOOKUP($S765,'Grille de Tarif OQN'!$B$2:$S$3603,AH$1,0)</f>
        <v>#N/A</v>
      </c>
      <c r="AI765" s="79" t="e">
        <f>VLOOKUP($S765,'Grille de Tarif OQN'!$B$2:$S$3603,AI$1,0)</f>
        <v>#N/A</v>
      </c>
      <c r="AJ765" s="79" t="e">
        <f>VLOOKUP($S765,'Grille de Tarif OQN'!$B$2:$S$3603,AJ$1,0)</f>
        <v>#N/A</v>
      </c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72"/>
      <c r="AV765"/>
      <c r="AW765"/>
      <c r="AX765"/>
      <c r="AY765"/>
      <c r="AZ765" s="96">
        <f t="shared" si="237"/>
        <v>0</v>
      </c>
      <c r="BA765" s="24" t="e">
        <f t="shared" si="238"/>
        <v>#N/A</v>
      </c>
      <c r="BB765" s="24" t="e">
        <f t="shared" si="239"/>
        <v>#N/A</v>
      </c>
      <c r="BC765" s="24" t="e">
        <f t="shared" si="232"/>
        <v>#N/A</v>
      </c>
      <c r="BD765" s="24" t="e">
        <f t="shared" si="233"/>
        <v>#N/A</v>
      </c>
      <c r="BE765"/>
      <c r="BF765" t="e">
        <f t="shared" si="240"/>
        <v>#N/A</v>
      </c>
      <c r="BG765" t="str">
        <f t="shared" si="241"/>
        <v>HDJ</v>
      </c>
      <c r="BH765" s="20" t="e">
        <f t="shared" si="242"/>
        <v>#N/A</v>
      </c>
      <c r="BI765" s="20" t="e">
        <f t="shared" si="243"/>
        <v>#N/A</v>
      </c>
      <c r="BJ765" s="20" t="e">
        <f t="shared" si="244"/>
        <v>#N/A</v>
      </c>
      <c r="BK765" s="20" t="e">
        <f t="shared" si="245"/>
        <v>#N/A</v>
      </c>
      <c r="BL765" s="20" t="e">
        <f t="shared" si="246"/>
        <v>#N/A</v>
      </c>
      <c r="BM765" s="20" t="e">
        <f t="shared" si="234"/>
        <v>#N/A</v>
      </c>
      <c r="BN765" s="20" t="e">
        <f t="shared" si="247"/>
        <v>#N/A</v>
      </c>
    </row>
    <row r="766" spans="1:66">
      <c r="A766" s="92"/>
      <c r="B766" s="90"/>
      <c r="C766" s="90"/>
      <c r="D766" s="93"/>
      <c r="E766" s="93"/>
      <c r="F766" s="93"/>
      <c r="G766" s="93"/>
      <c r="H766" s="93"/>
      <c r="I766" s="93"/>
      <c r="J766" s="93"/>
      <c r="K766" s="93"/>
      <c r="L766" s="92"/>
      <c r="M766" s="93"/>
      <c r="N766" s="91">
        <f t="shared" si="228"/>
        <v>0</v>
      </c>
      <c r="O766" s="91" t="str">
        <f t="shared" si="229"/>
        <v/>
      </c>
      <c r="P766" s="91" t="str">
        <f t="shared" si="230"/>
        <v/>
      </c>
      <c r="Q766" s="91" t="str">
        <f t="shared" si="231"/>
        <v>HDJ</v>
      </c>
      <c r="R766" s="82"/>
      <c r="S766" s="95">
        <f t="shared" si="235"/>
        <v>0</v>
      </c>
      <c r="T766" s="95">
        <f t="shared" si="236"/>
        <v>0</v>
      </c>
      <c r="U766" s="79" t="e">
        <f>VLOOKUP($S766,'Grille de Tarif OQN'!$B$2:$S$3603,U$1,0)</f>
        <v>#N/A</v>
      </c>
      <c r="V766" s="79" t="e">
        <f>VLOOKUP($S766,'Grille de Tarif OQN'!$B$2:$S$3603,V$1,0)</f>
        <v>#N/A</v>
      </c>
      <c r="W766" s="79" t="e">
        <f>VLOOKUP($S766,'Grille de Tarif OQN'!$B$2:$S$3603,W$1,0)</f>
        <v>#N/A</v>
      </c>
      <c r="X766" s="79" t="e">
        <f>VLOOKUP($S766,'Grille de Tarif OQN'!$B$2:$S$3603,X$1,0)</f>
        <v>#N/A</v>
      </c>
      <c r="Y766" s="79" t="e">
        <f>VLOOKUP($S766,'Grille de Tarif OQN'!$B$2:$S$3603,Y$1,0)</f>
        <v>#N/A</v>
      </c>
      <c r="Z766" s="79" t="e">
        <f>VLOOKUP($S766,'Grille de Tarif OQN'!$B$2:$S$3603,Z$1,0)</f>
        <v>#N/A</v>
      </c>
      <c r="AA766" s="79" t="e">
        <f>VLOOKUP($S766,'Grille de Tarif OQN'!$B$2:$S$3603,AA$1,0)</f>
        <v>#N/A</v>
      </c>
      <c r="AB766" s="79" t="e">
        <f>VLOOKUP($S766,'Grille de Tarif OQN'!$B$2:$S$3603,AB$1,0)</f>
        <v>#N/A</v>
      </c>
      <c r="AC766" s="79" t="e">
        <f>VLOOKUP($S766,'Grille de Tarif OQN'!$B$2:$S$3603,AC$1,0)</f>
        <v>#N/A</v>
      </c>
      <c r="AD766" s="79" t="e">
        <f>VLOOKUP($S766,'Grille de Tarif OQN'!$B$2:$S$3603,AD$1,0)</f>
        <v>#N/A</v>
      </c>
      <c r="AE766" s="79" t="e">
        <f>VLOOKUP($S766,'Grille de Tarif OQN'!$B$2:$S$3603,AE$1,0)</f>
        <v>#N/A</v>
      </c>
      <c r="AF766" s="79" t="e">
        <f>VLOOKUP($S766,'Grille de Tarif OQN'!$B$2:$S$3603,AF$1,0)</f>
        <v>#N/A</v>
      </c>
      <c r="AG766" s="79" t="e">
        <f>VLOOKUP($S766,'Grille de Tarif OQN'!$B$2:$S$3603,AG$1,0)</f>
        <v>#N/A</v>
      </c>
      <c r="AH766" s="79" t="e">
        <f>VLOOKUP($S766,'Grille de Tarif OQN'!$B$2:$S$3603,AH$1,0)</f>
        <v>#N/A</v>
      </c>
      <c r="AI766" s="79" t="e">
        <f>VLOOKUP($S766,'Grille de Tarif OQN'!$B$2:$S$3603,AI$1,0)</f>
        <v>#N/A</v>
      </c>
      <c r="AJ766" s="79" t="e">
        <f>VLOOKUP($S766,'Grille de Tarif OQN'!$B$2:$S$3603,AJ$1,0)</f>
        <v>#N/A</v>
      </c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72"/>
      <c r="AV766"/>
      <c r="AW766"/>
      <c r="AX766"/>
      <c r="AY766"/>
      <c r="AZ766" s="96">
        <f t="shared" si="237"/>
        <v>0</v>
      </c>
      <c r="BA766" s="24" t="e">
        <f t="shared" si="238"/>
        <v>#N/A</v>
      </c>
      <c r="BB766" s="24" t="e">
        <f t="shared" si="239"/>
        <v>#N/A</v>
      </c>
      <c r="BC766" s="24" t="e">
        <f t="shared" si="232"/>
        <v>#N/A</v>
      </c>
      <c r="BD766" s="24" t="e">
        <f t="shared" si="233"/>
        <v>#N/A</v>
      </c>
      <c r="BE766"/>
      <c r="BF766" t="e">
        <f t="shared" si="240"/>
        <v>#N/A</v>
      </c>
      <c r="BG766" t="str">
        <f t="shared" si="241"/>
        <v>HDJ</v>
      </c>
      <c r="BH766" s="20" t="e">
        <f t="shared" si="242"/>
        <v>#N/A</v>
      </c>
      <c r="BI766" s="20" t="e">
        <f t="shared" si="243"/>
        <v>#N/A</v>
      </c>
      <c r="BJ766" s="20" t="e">
        <f t="shared" si="244"/>
        <v>#N/A</v>
      </c>
      <c r="BK766" s="20" t="e">
        <f t="shared" si="245"/>
        <v>#N/A</v>
      </c>
      <c r="BL766" s="20" t="e">
        <f t="shared" si="246"/>
        <v>#N/A</v>
      </c>
      <c r="BM766" s="20" t="e">
        <f t="shared" si="234"/>
        <v>#N/A</v>
      </c>
      <c r="BN766" s="20" t="e">
        <f t="shared" si="247"/>
        <v>#N/A</v>
      </c>
    </row>
    <row r="767" spans="1:66">
      <c r="A767" s="92"/>
      <c r="B767" s="90"/>
      <c r="C767" s="90"/>
      <c r="D767" s="93"/>
      <c r="E767" s="93"/>
      <c r="F767" s="93"/>
      <c r="G767" s="93"/>
      <c r="H767" s="93"/>
      <c r="I767" s="93"/>
      <c r="J767" s="93"/>
      <c r="K767" s="93"/>
      <c r="L767" s="92"/>
      <c r="M767" s="93"/>
      <c r="N767" s="91">
        <f t="shared" si="228"/>
        <v>0</v>
      </c>
      <c r="O767" s="91" t="str">
        <f t="shared" si="229"/>
        <v/>
      </c>
      <c r="P767" s="91" t="str">
        <f t="shared" si="230"/>
        <v/>
      </c>
      <c r="Q767" s="91" t="str">
        <f t="shared" si="231"/>
        <v>HDJ</v>
      </c>
      <c r="R767" s="82"/>
      <c r="S767" s="95">
        <f t="shared" si="235"/>
        <v>0</v>
      </c>
      <c r="T767" s="95">
        <f t="shared" si="236"/>
        <v>0</v>
      </c>
      <c r="U767" s="79" t="e">
        <f>VLOOKUP($S767,'Grille de Tarif OQN'!$B$2:$S$3603,U$1,0)</f>
        <v>#N/A</v>
      </c>
      <c r="V767" s="79" t="e">
        <f>VLOOKUP($S767,'Grille de Tarif OQN'!$B$2:$S$3603,V$1,0)</f>
        <v>#N/A</v>
      </c>
      <c r="W767" s="79" t="e">
        <f>VLOOKUP($S767,'Grille de Tarif OQN'!$B$2:$S$3603,W$1,0)</f>
        <v>#N/A</v>
      </c>
      <c r="X767" s="79" t="e">
        <f>VLOOKUP($S767,'Grille de Tarif OQN'!$B$2:$S$3603,X$1,0)</f>
        <v>#N/A</v>
      </c>
      <c r="Y767" s="79" t="e">
        <f>VLOOKUP($S767,'Grille de Tarif OQN'!$B$2:$S$3603,Y$1,0)</f>
        <v>#N/A</v>
      </c>
      <c r="Z767" s="79" t="e">
        <f>VLOOKUP($S767,'Grille de Tarif OQN'!$B$2:$S$3603,Z$1,0)</f>
        <v>#N/A</v>
      </c>
      <c r="AA767" s="79" t="e">
        <f>VLOOKUP($S767,'Grille de Tarif OQN'!$B$2:$S$3603,AA$1,0)</f>
        <v>#N/A</v>
      </c>
      <c r="AB767" s="79" t="e">
        <f>VLOOKUP($S767,'Grille de Tarif OQN'!$B$2:$S$3603,AB$1,0)</f>
        <v>#N/A</v>
      </c>
      <c r="AC767" s="79" t="e">
        <f>VLOOKUP($S767,'Grille de Tarif OQN'!$B$2:$S$3603,AC$1,0)</f>
        <v>#N/A</v>
      </c>
      <c r="AD767" s="79" t="e">
        <f>VLOOKUP($S767,'Grille de Tarif OQN'!$B$2:$S$3603,AD$1,0)</f>
        <v>#N/A</v>
      </c>
      <c r="AE767" s="79" t="e">
        <f>VLOOKUP($S767,'Grille de Tarif OQN'!$B$2:$S$3603,AE$1,0)</f>
        <v>#N/A</v>
      </c>
      <c r="AF767" s="79" t="e">
        <f>VLOOKUP($S767,'Grille de Tarif OQN'!$B$2:$S$3603,AF$1,0)</f>
        <v>#N/A</v>
      </c>
      <c r="AG767" s="79" t="e">
        <f>VLOOKUP($S767,'Grille de Tarif OQN'!$B$2:$S$3603,AG$1,0)</f>
        <v>#N/A</v>
      </c>
      <c r="AH767" s="79" t="e">
        <f>VLOOKUP($S767,'Grille de Tarif OQN'!$B$2:$S$3603,AH$1,0)</f>
        <v>#N/A</v>
      </c>
      <c r="AI767" s="79" t="e">
        <f>VLOOKUP($S767,'Grille de Tarif OQN'!$B$2:$S$3603,AI$1,0)</f>
        <v>#N/A</v>
      </c>
      <c r="AJ767" s="79" t="e">
        <f>VLOOKUP($S767,'Grille de Tarif OQN'!$B$2:$S$3603,AJ$1,0)</f>
        <v>#N/A</v>
      </c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72"/>
      <c r="AV767"/>
      <c r="AW767"/>
      <c r="AX767"/>
      <c r="AY767"/>
      <c r="AZ767" s="96">
        <f t="shared" si="237"/>
        <v>0</v>
      </c>
      <c r="BA767" s="24" t="e">
        <f t="shared" si="238"/>
        <v>#N/A</v>
      </c>
      <c r="BB767" s="24" t="e">
        <f t="shared" si="239"/>
        <v>#N/A</v>
      </c>
      <c r="BC767" s="24" t="e">
        <f t="shared" si="232"/>
        <v>#N/A</v>
      </c>
      <c r="BD767" s="24" t="e">
        <f t="shared" si="233"/>
        <v>#N/A</v>
      </c>
      <c r="BE767"/>
      <c r="BF767" t="e">
        <f t="shared" si="240"/>
        <v>#N/A</v>
      </c>
      <c r="BG767" t="str">
        <f t="shared" si="241"/>
        <v>HDJ</v>
      </c>
      <c r="BH767" s="20" t="e">
        <f t="shared" si="242"/>
        <v>#N/A</v>
      </c>
      <c r="BI767" s="20" t="e">
        <f t="shared" si="243"/>
        <v>#N/A</v>
      </c>
      <c r="BJ767" s="20" t="e">
        <f t="shared" si="244"/>
        <v>#N/A</v>
      </c>
      <c r="BK767" s="20" t="e">
        <f t="shared" si="245"/>
        <v>#N/A</v>
      </c>
      <c r="BL767" s="20" t="e">
        <f t="shared" si="246"/>
        <v>#N/A</v>
      </c>
      <c r="BM767" s="20" t="e">
        <f t="shared" si="234"/>
        <v>#N/A</v>
      </c>
      <c r="BN767" s="20" t="e">
        <f t="shared" si="247"/>
        <v>#N/A</v>
      </c>
    </row>
    <row r="768" spans="1:66">
      <c r="A768" s="92"/>
      <c r="B768" s="90"/>
      <c r="C768" s="90"/>
      <c r="D768" s="93"/>
      <c r="E768" s="93"/>
      <c r="F768" s="93"/>
      <c r="G768" s="93"/>
      <c r="H768" s="93"/>
      <c r="I768" s="93"/>
      <c r="J768" s="93"/>
      <c r="K768" s="93"/>
      <c r="L768" s="92"/>
      <c r="M768" s="93"/>
      <c r="N768" s="91">
        <f t="shared" si="228"/>
        <v>0</v>
      </c>
      <c r="O768" s="91" t="str">
        <f t="shared" si="229"/>
        <v/>
      </c>
      <c r="P768" s="91" t="str">
        <f t="shared" si="230"/>
        <v/>
      </c>
      <c r="Q768" s="91" t="str">
        <f t="shared" si="231"/>
        <v>HDJ</v>
      </c>
      <c r="R768" s="82"/>
      <c r="S768" s="95">
        <f t="shared" si="235"/>
        <v>0</v>
      </c>
      <c r="T768" s="95">
        <f t="shared" si="236"/>
        <v>0</v>
      </c>
      <c r="U768" s="79" t="e">
        <f>VLOOKUP($S768,'Grille de Tarif OQN'!$B$2:$S$3603,U$1,0)</f>
        <v>#N/A</v>
      </c>
      <c r="V768" s="79" t="e">
        <f>VLOOKUP($S768,'Grille de Tarif OQN'!$B$2:$S$3603,V$1,0)</f>
        <v>#N/A</v>
      </c>
      <c r="W768" s="79" t="e">
        <f>VLOOKUP($S768,'Grille de Tarif OQN'!$B$2:$S$3603,W$1,0)</f>
        <v>#N/A</v>
      </c>
      <c r="X768" s="79" t="e">
        <f>VLOOKUP($S768,'Grille de Tarif OQN'!$B$2:$S$3603,X$1,0)</f>
        <v>#N/A</v>
      </c>
      <c r="Y768" s="79" t="e">
        <f>VLOOKUP($S768,'Grille de Tarif OQN'!$B$2:$S$3603,Y$1,0)</f>
        <v>#N/A</v>
      </c>
      <c r="Z768" s="79" t="e">
        <f>VLOOKUP($S768,'Grille de Tarif OQN'!$B$2:$S$3603,Z$1,0)</f>
        <v>#N/A</v>
      </c>
      <c r="AA768" s="79" t="e">
        <f>VLOOKUP($S768,'Grille de Tarif OQN'!$B$2:$S$3603,AA$1,0)</f>
        <v>#N/A</v>
      </c>
      <c r="AB768" s="79" t="e">
        <f>VLOOKUP($S768,'Grille de Tarif OQN'!$B$2:$S$3603,AB$1,0)</f>
        <v>#N/A</v>
      </c>
      <c r="AC768" s="79" t="e">
        <f>VLOOKUP($S768,'Grille de Tarif OQN'!$B$2:$S$3603,AC$1,0)</f>
        <v>#N/A</v>
      </c>
      <c r="AD768" s="79" t="e">
        <f>VLOOKUP($S768,'Grille de Tarif OQN'!$B$2:$S$3603,AD$1,0)</f>
        <v>#N/A</v>
      </c>
      <c r="AE768" s="79" t="e">
        <f>VLOOKUP($S768,'Grille de Tarif OQN'!$B$2:$S$3603,AE$1,0)</f>
        <v>#N/A</v>
      </c>
      <c r="AF768" s="79" t="e">
        <f>VLOOKUP($S768,'Grille de Tarif OQN'!$B$2:$S$3603,AF$1,0)</f>
        <v>#N/A</v>
      </c>
      <c r="AG768" s="79" t="e">
        <f>VLOOKUP($S768,'Grille de Tarif OQN'!$B$2:$S$3603,AG$1,0)</f>
        <v>#N/A</v>
      </c>
      <c r="AH768" s="79" t="e">
        <f>VLOOKUP($S768,'Grille de Tarif OQN'!$B$2:$S$3603,AH$1,0)</f>
        <v>#N/A</v>
      </c>
      <c r="AI768" s="79" t="e">
        <f>VLOOKUP($S768,'Grille de Tarif OQN'!$B$2:$S$3603,AI$1,0)</f>
        <v>#N/A</v>
      </c>
      <c r="AJ768" s="79" t="e">
        <f>VLOOKUP($S768,'Grille de Tarif OQN'!$B$2:$S$3603,AJ$1,0)</f>
        <v>#N/A</v>
      </c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72"/>
      <c r="AV768"/>
      <c r="AW768"/>
      <c r="AX768"/>
      <c r="AY768"/>
      <c r="AZ768" s="96">
        <f t="shared" si="237"/>
        <v>0</v>
      </c>
      <c r="BA768" s="24" t="e">
        <f t="shared" si="238"/>
        <v>#N/A</v>
      </c>
      <c r="BB768" s="24" t="e">
        <f t="shared" si="239"/>
        <v>#N/A</v>
      </c>
      <c r="BC768" s="24" t="e">
        <f t="shared" si="232"/>
        <v>#N/A</v>
      </c>
      <c r="BD768" s="24" t="e">
        <f t="shared" si="233"/>
        <v>#N/A</v>
      </c>
      <c r="BE768"/>
      <c r="BF768" t="e">
        <f t="shared" si="240"/>
        <v>#N/A</v>
      </c>
      <c r="BG768" t="str">
        <f t="shared" si="241"/>
        <v>HDJ</v>
      </c>
      <c r="BH768" s="20" t="e">
        <f t="shared" si="242"/>
        <v>#N/A</v>
      </c>
      <c r="BI768" s="20" t="e">
        <f t="shared" si="243"/>
        <v>#N/A</v>
      </c>
      <c r="BJ768" s="20" t="e">
        <f t="shared" si="244"/>
        <v>#N/A</v>
      </c>
      <c r="BK768" s="20" t="e">
        <f t="shared" si="245"/>
        <v>#N/A</v>
      </c>
      <c r="BL768" s="20" t="e">
        <f t="shared" si="246"/>
        <v>#N/A</v>
      </c>
      <c r="BM768" s="20" t="e">
        <f t="shared" si="234"/>
        <v>#N/A</v>
      </c>
      <c r="BN768" s="20" t="e">
        <f t="shared" si="247"/>
        <v>#N/A</v>
      </c>
    </row>
    <row r="769" spans="1:66">
      <c r="A769" s="92"/>
      <c r="B769" s="90"/>
      <c r="C769" s="90"/>
      <c r="D769" s="93"/>
      <c r="E769" s="93"/>
      <c r="F769" s="93"/>
      <c r="G769" s="93"/>
      <c r="H769" s="93"/>
      <c r="I769" s="93"/>
      <c r="J769" s="93"/>
      <c r="K769" s="93"/>
      <c r="L769" s="92"/>
      <c r="M769" s="93"/>
      <c r="N769" s="91">
        <f t="shared" si="228"/>
        <v>0</v>
      </c>
      <c r="O769" s="91" t="str">
        <f t="shared" si="229"/>
        <v/>
      </c>
      <c r="P769" s="91" t="str">
        <f t="shared" si="230"/>
        <v/>
      </c>
      <c r="Q769" s="91" t="str">
        <f t="shared" si="231"/>
        <v>HDJ</v>
      </c>
      <c r="R769" s="82"/>
      <c r="S769" s="95">
        <f t="shared" si="235"/>
        <v>0</v>
      </c>
      <c r="T769" s="95">
        <f t="shared" si="236"/>
        <v>0</v>
      </c>
      <c r="U769" s="79" t="e">
        <f>VLOOKUP($S769,'Grille de Tarif OQN'!$B$2:$S$3603,U$1,0)</f>
        <v>#N/A</v>
      </c>
      <c r="V769" s="79" t="e">
        <f>VLOOKUP($S769,'Grille de Tarif OQN'!$B$2:$S$3603,V$1,0)</f>
        <v>#N/A</v>
      </c>
      <c r="W769" s="79" t="e">
        <f>VLOOKUP($S769,'Grille de Tarif OQN'!$B$2:$S$3603,W$1,0)</f>
        <v>#N/A</v>
      </c>
      <c r="X769" s="79" t="e">
        <f>VLOOKUP($S769,'Grille de Tarif OQN'!$B$2:$S$3603,X$1,0)</f>
        <v>#N/A</v>
      </c>
      <c r="Y769" s="79" t="e">
        <f>VLOOKUP($S769,'Grille de Tarif OQN'!$B$2:$S$3603,Y$1,0)</f>
        <v>#N/A</v>
      </c>
      <c r="Z769" s="79" t="e">
        <f>VLOOKUP($S769,'Grille de Tarif OQN'!$B$2:$S$3603,Z$1,0)</f>
        <v>#N/A</v>
      </c>
      <c r="AA769" s="79" t="e">
        <f>VLOOKUP($S769,'Grille de Tarif OQN'!$B$2:$S$3603,AA$1,0)</f>
        <v>#N/A</v>
      </c>
      <c r="AB769" s="79" t="e">
        <f>VLOOKUP($S769,'Grille de Tarif OQN'!$B$2:$S$3603,AB$1,0)</f>
        <v>#N/A</v>
      </c>
      <c r="AC769" s="79" t="e">
        <f>VLOOKUP($S769,'Grille de Tarif OQN'!$B$2:$S$3603,AC$1,0)</f>
        <v>#N/A</v>
      </c>
      <c r="AD769" s="79" t="e">
        <f>VLOOKUP($S769,'Grille de Tarif OQN'!$B$2:$S$3603,AD$1,0)</f>
        <v>#N/A</v>
      </c>
      <c r="AE769" s="79" t="e">
        <f>VLOOKUP($S769,'Grille de Tarif OQN'!$B$2:$S$3603,AE$1,0)</f>
        <v>#N/A</v>
      </c>
      <c r="AF769" s="79" t="e">
        <f>VLOOKUP($S769,'Grille de Tarif OQN'!$B$2:$S$3603,AF$1,0)</f>
        <v>#N/A</v>
      </c>
      <c r="AG769" s="79" t="e">
        <f>VLOOKUP($S769,'Grille de Tarif OQN'!$B$2:$S$3603,AG$1,0)</f>
        <v>#N/A</v>
      </c>
      <c r="AH769" s="79" t="e">
        <f>VLOOKUP($S769,'Grille de Tarif OQN'!$B$2:$S$3603,AH$1,0)</f>
        <v>#N/A</v>
      </c>
      <c r="AI769" s="79" t="e">
        <f>VLOOKUP($S769,'Grille de Tarif OQN'!$B$2:$S$3603,AI$1,0)</f>
        <v>#N/A</v>
      </c>
      <c r="AJ769" s="79" t="e">
        <f>VLOOKUP($S769,'Grille de Tarif OQN'!$B$2:$S$3603,AJ$1,0)</f>
        <v>#N/A</v>
      </c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72"/>
      <c r="AV769"/>
      <c r="AW769"/>
      <c r="AX769"/>
      <c r="AY769"/>
      <c r="AZ769" s="96">
        <f t="shared" si="237"/>
        <v>0</v>
      </c>
      <c r="BA769" s="24" t="e">
        <f t="shared" si="238"/>
        <v>#N/A</v>
      </c>
      <c r="BB769" s="24" t="e">
        <f t="shared" si="239"/>
        <v>#N/A</v>
      </c>
      <c r="BC769" s="24" t="e">
        <f t="shared" si="232"/>
        <v>#N/A</v>
      </c>
      <c r="BD769" s="24" t="e">
        <f t="shared" si="233"/>
        <v>#N/A</v>
      </c>
      <c r="BE769"/>
      <c r="BF769" t="e">
        <f t="shared" si="240"/>
        <v>#N/A</v>
      </c>
      <c r="BG769" t="str">
        <f t="shared" si="241"/>
        <v>HDJ</v>
      </c>
      <c r="BH769" s="20" t="e">
        <f t="shared" si="242"/>
        <v>#N/A</v>
      </c>
      <c r="BI769" s="20" t="e">
        <f t="shared" si="243"/>
        <v>#N/A</v>
      </c>
      <c r="BJ769" s="20" t="e">
        <f t="shared" si="244"/>
        <v>#N/A</v>
      </c>
      <c r="BK769" s="20" t="e">
        <f t="shared" si="245"/>
        <v>#N/A</v>
      </c>
      <c r="BL769" s="20" t="e">
        <f t="shared" si="246"/>
        <v>#N/A</v>
      </c>
      <c r="BM769" s="20" t="e">
        <f t="shared" si="234"/>
        <v>#N/A</v>
      </c>
      <c r="BN769" s="20" t="e">
        <f t="shared" si="247"/>
        <v>#N/A</v>
      </c>
    </row>
    <row r="770" spans="1:66">
      <c r="A770" s="92"/>
      <c r="B770" s="90"/>
      <c r="C770" s="90"/>
      <c r="D770" s="93"/>
      <c r="E770" s="93"/>
      <c r="F770" s="93"/>
      <c r="G770" s="93"/>
      <c r="H770" s="93"/>
      <c r="I770" s="93"/>
      <c r="J770" s="93"/>
      <c r="K770" s="93"/>
      <c r="L770" s="92"/>
      <c r="M770" s="93"/>
      <c r="N770" s="91">
        <f t="shared" si="228"/>
        <v>0</v>
      </c>
      <c r="O770" s="91" t="str">
        <f t="shared" si="229"/>
        <v/>
      </c>
      <c r="P770" s="91" t="str">
        <f t="shared" si="230"/>
        <v/>
      </c>
      <c r="Q770" s="91" t="str">
        <f t="shared" si="231"/>
        <v>HDJ</v>
      </c>
      <c r="R770" s="82"/>
      <c r="S770" s="95">
        <f t="shared" si="235"/>
        <v>0</v>
      </c>
      <c r="T770" s="95">
        <f t="shared" si="236"/>
        <v>0</v>
      </c>
      <c r="U770" s="79" t="e">
        <f>VLOOKUP($S770,'Grille de Tarif OQN'!$B$2:$S$3603,U$1,0)</f>
        <v>#N/A</v>
      </c>
      <c r="V770" s="79" t="e">
        <f>VLOOKUP($S770,'Grille de Tarif OQN'!$B$2:$S$3603,V$1,0)</f>
        <v>#N/A</v>
      </c>
      <c r="W770" s="79" t="e">
        <f>VLOOKUP($S770,'Grille de Tarif OQN'!$B$2:$S$3603,W$1,0)</f>
        <v>#N/A</v>
      </c>
      <c r="X770" s="79" t="e">
        <f>VLOOKUP($S770,'Grille de Tarif OQN'!$B$2:$S$3603,X$1,0)</f>
        <v>#N/A</v>
      </c>
      <c r="Y770" s="79" t="e">
        <f>VLOOKUP($S770,'Grille de Tarif OQN'!$B$2:$S$3603,Y$1,0)</f>
        <v>#N/A</v>
      </c>
      <c r="Z770" s="79" t="e">
        <f>VLOOKUP($S770,'Grille de Tarif OQN'!$B$2:$S$3603,Z$1,0)</f>
        <v>#N/A</v>
      </c>
      <c r="AA770" s="79" t="e">
        <f>VLOOKUP($S770,'Grille de Tarif OQN'!$B$2:$S$3603,AA$1,0)</f>
        <v>#N/A</v>
      </c>
      <c r="AB770" s="79" t="e">
        <f>VLOOKUP($S770,'Grille de Tarif OQN'!$B$2:$S$3603,AB$1,0)</f>
        <v>#N/A</v>
      </c>
      <c r="AC770" s="79" t="e">
        <f>VLOOKUP($S770,'Grille de Tarif OQN'!$B$2:$S$3603,AC$1,0)</f>
        <v>#N/A</v>
      </c>
      <c r="AD770" s="79" t="e">
        <f>VLOOKUP($S770,'Grille de Tarif OQN'!$B$2:$S$3603,AD$1,0)</f>
        <v>#N/A</v>
      </c>
      <c r="AE770" s="79" t="e">
        <f>VLOOKUP($S770,'Grille de Tarif OQN'!$B$2:$S$3603,AE$1,0)</f>
        <v>#N/A</v>
      </c>
      <c r="AF770" s="79" t="e">
        <f>VLOOKUP($S770,'Grille de Tarif OQN'!$B$2:$S$3603,AF$1,0)</f>
        <v>#N/A</v>
      </c>
      <c r="AG770" s="79" t="e">
        <f>VLOOKUP($S770,'Grille de Tarif OQN'!$B$2:$S$3603,AG$1,0)</f>
        <v>#N/A</v>
      </c>
      <c r="AH770" s="79" t="e">
        <f>VLOOKUP($S770,'Grille de Tarif OQN'!$B$2:$S$3603,AH$1,0)</f>
        <v>#N/A</v>
      </c>
      <c r="AI770" s="79" t="e">
        <f>VLOOKUP($S770,'Grille de Tarif OQN'!$B$2:$S$3603,AI$1,0)</f>
        <v>#N/A</v>
      </c>
      <c r="AJ770" s="79" t="e">
        <f>VLOOKUP($S770,'Grille de Tarif OQN'!$B$2:$S$3603,AJ$1,0)</f>
        <v>#N/A</v>
      </c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72"/>
      <c r="AV770"/>
      <c r="AW770"/>
      <c r="AX770"/>
      <c r="AY770"/>
      <c r="AZ770" s="96">
        <f t="shared" si="237"/>
        <v>0</v>
      </c>
      <c r="BA770" s="24" t="e">
        <f t="shared" si="238"/>
        <v>#N/A</v>
      </c>
      <c r="BB770" s="24" t="e">
        <f t="shared" si="239"/>
        <v>#N/A</v>
      </c>
      <c r="BC770" s="24" t="e">
        <f t="shared" si="232"/>
        <v>#N/A</v>
      </c>
      <c r="BD770" s="24" t="e">
        <f t="shared" si="233"/>
        <v>#N/A</v>
      </c>
      <c r="BE770"/>
      <c r="BF770" t="e">
        <f t="shared" si="240"/>
        <v>#N/A</v>
      </c>
      <c r="BG770" t="str">
        <f t="shared" si="241"/>
        <v>HDJ</v>
      </c>
      <c r="BH770" s="20" t="e">
        <f t="shared" si="242"/>
        <v>#N/A</v>
      </c>
      <c r="BI770" s="20" t="e">
        <f t="shared" si="243"/>
        <v>#N/A</v>
      </c>
      <c r="BJ770" s="20" t="e">
        <f t="shared" si="244"/>
        <v>#N/A</v>
      </c>
      <c r="BK770" s="20" t="e">
        <f t="shared" si="245"/>
        <v>#N/A</v>
      </c>
      <c r="BL770" s="20" t="e">
        <f t="shared" si="246"/>
        <v>#N/A</v>
      </c>
      <c r="BM770" s="20" t="e">
        <f t="shared" si="234"/>
        <v>#N/A</v>
      </c>
      <c r="BN770" s="20" t="e">
        <f t="shared" si="247"/>
        <v>#N/A</v>
      </c>
    </row>
    <row r="771" spans="1:66">
      <c r="A771" s="92"/>
      <c r="B771" s="90"/>
      <c r="C771" s="90"/>
      <c r="D771" s="93"/>
      <c r="E771" s="93"/>
      <c r="F771" s="93"/>
      <c r="G771" s="93"/>
      <c r="H771" s="93"/>
      <c r="I771" s="93"/>
      <c r="J771" s="93"/>
      <c r="K771" s="93"/>
      <c r="L771" s="92"/>
      <c r="M771" s="93"/>
      <c r="N771" s="91">
        <f t="shared" si="228"/>
        <v>0</v>
      </c>
      <c r="O771" s="91" t="str">
        <f t="shared" si="229"/>
        <v/>
      </c>
      <c r="P771" s="91" t="str">
        <f t="shared" si="230"/>
        <v/>
      </c>
      <c r="Q771" s="91" t="str">
        <f t="shared" si="231"/>
        <v>HDJ</v>
      </c>
      <c r="R771" s="82"/>
      <c r="S771" s="95">
        <f t="shared" si="235"/>
        <v>0</v>
      </c>
      <c r="T771" s="95">
        <f t="shared" si="236"/>
        <v>0</v>
      </c>
      <c r="U771" s="79" t="e">
        <f>VLOOKUP($S771,'Grille de Tarif OQN'!$B$2:$S$3603,U$1,0)</f>
        <v>#N/A</v>
      </c>
      <c r="V771" s="79" t="e">
        <f>VLOOKUP($S771,'Grille de Tarif OQN'!$B$2:$S$3603,V$1,0)</f>
        <v>#N/A</v>
      </c>
      <c r="W771" s="79" t="e">
        <f>VLOOKUP($S771,'Grille de Tarif OQN'!$B$2:$S$3603,W$1,0)</f>
        <v>#N/A</v>
      </c>
      <c r="X771" s="79" t="e">
        <f>VLOOKUP($S771,'Grille de Tarif OQN'!$B$2:$S$3603,X$1,0)</f>
        <v>#N/A</v>
      </c>
      <c r="Y771" s="79" t="e">
        <f>VLOOKUP($S771,'Grille de Tarif OQN'!$B$2:$S$3603,Y$1,0)</f>
        <v>#N/A</v>
      </c>
      <c r="Z771" s="79" t="e">
        <f>VLOOKUP($S771,'Grille de Tarif OQN'!$B$2:$S$3603,Z$1,0)</f>
        <v>#N/A</v>
      </c>
      <c r="AA771" s="79" t="e">
        <f>VLOOKUP($S771,'Grille de Tarif OQN'!$B$2:$S$3603,AA$1,0)</f>
        <v>#N/A</v>
      </c>
      <c r="AB771" s="79" t="e">
        <f>VLOOKUP($S771,'Grille de Tarif OQN'!$B$2:$S$3603,AB$1,0)</f>
        <v>#N/A</v>
      </c>
      <c r="AC771" s="79" t="e">
        <f>VLOOKUP($S771,'Grille de Tarif OQN'!$B$2:$S$3603,AC$1,0)</f>
        <v>#N/A</v>
      </c>
      <c r="AD771" s="79" t="e">
        <f>VLOOKUP($S771,'Grille de Tarif OQN'!$B$2:$S$3603,AD$1,0)</f>
        <v>#N/A</v>
      </c>
      <c r="AE771" s="79" t="e">
        <f>VLOOKUP($S771,'Grille de Tarif OQN'!$B$2:$S$3603,AE$1,0)</f>
        <v>#N/A</v>
      </c>
      <c r="AF771" s="79" t="e">
        <f>VLOOKUP($S771,'Grille de Tarif OQN'!$B$2:$S$3603,AF$1,0)</f>
        <v>#N/A</v>
      </c>
      <c r="AG771" s="79" t="e">
        <f>VLOOKUP($S771,'Grille de Tarif OQN'!$B$2:$S$3603,AG$1,0)</f>
        <v>#N/A</v>
      </c>
      <c r="AH771" s="79" t="e">
        <f>VLOOKUP($S771,'Grille de Tarif OQN'!$B$2:$S$3603,AH$1,0)</f>
        <v>#N/A</v>
      </c>
      <c r="AI771" s="79" t="e">
        <f>VLOOKUP($S771,'Grille de Tarif OQN'!$B$2:$S$3603,AI$1,0)</f>
        <v>#N/A</v>
      </c>
      <c r="AJ771" s="79" t="e">
        <f>VLOOKUP($S771,'Grille de Tarif OQN'!$B$2:$S$3603,AJ$1,0)</f>
        <v>#N/A</v>
      </c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72"/>
      <c r="AV771"/>
      <c r="AW771"/>
      <c r="AX771"/>
      <c r="AY771"/>
      <c r="AZ771" s="96">
        <f t="shared" si="237"/>
        <v>0</v>
      </c>
      <c r="BA771" s="24" t="e">
        <f t="shared" si="238"/>
        <v>#N/A</v>
      </c>
      <c r="BB771" s="24" t="e">
        <f t="shared" si="239"/>
        <v>#N/A</v>
      </c>
      <c r="BC771" s="24" t="e">
        <f t="shared" si="232"/>
        <v>#N/A</v>
      </c>
      <c r="BD771" s="24" t="e">
        <f t="shared" si="233"/>
        <v>#N/A</v>
      </c>
      <c r="BE771"/>
      <c r="BF771" t="e">
        <f t="shared" si="240"/>
        <v>#N/A</v>
      </c>
      <c r="BG771" t="str">
        <f t="shared" si="241"/>
        <v>HDJ</v>
      </c>
      <c r="BH771" s="20" t="e">
        <f t="shared" si="242"/>
        <v>#N/A</v>
      </c>
      <c r="BI771" s="20" t="e">
        <f t="shared" si="243"/>
        <v>#N/A</v>
      </c>
      <c r="BJ771" s="20" t="e">
        <f t="shared" si="244"/>
        <v>#N/A</v>
      </c>
      <c r="BK771" s="20" t="e">
        <f t="shared" si="245"/>
        <v>#N/A</v>
      </c>
      <c r="BL771" s="20" t="e">
        <f t="shared" si="246"/>
        <v>#N/A</v>
      </c>
      <c r="BM771" s="20" t="e">
        <f t="shared" si="234"/>
        <v>#N/A</v>
      </c>
      <c r="BN771" s="20" t="e">
        <f t="shared" si="247"/>
        <v>#N/A</v>
      </c>
    </row>
    <row r="772" spans="1:66">
      <c r="A772" s="92"/>
      <c r="B772" s="90"/>
      <c r="C772" s="90"/>
      <c r="D772" s="93"/>
      <c r="E772" s="93"/>
      <c r="F772" s="93"/>
      <c r="G772" s="93"/>
      <c r="H772" s="93"/>
      <c r="I772" s="93"/>
      <c r="J772" s="93"/>
      <c r="K772" s="93"/>
      <c r="L772" s="92"/>
      <c r="M772" s="93"/>
      <c r="N772" s="91">
        <f t="shared" ref="N772:N835" si="248">IF(LEN(B772)=7,1,0)</f>
        <v>0</v>
      </c>
      <c r="O772" s="91" t="str">
        <f t="shared" ref="O772:O835" si="249">LEFT(B772,2)</f>
        <v/>
      </c>
      <c r="P772" s="91" t="str">
        <f t="shared" ref="P772:P835" si="250">LEFT(B772,4)</f>
        <v/>
      </c>
      <c r="Q772" s="91" t="str">
        <f t="shared" ref="Q772:Q835" si="251">IF(F772=1,"HC","HDJ")</f>
        <v>HDJ</v>
      </c>
      <c r="R772" s="82"/>
      <c r="S772" s="95">
        <f t="shared" si="235"/>
        <v>0</v>
      </c>
      <c r="T772" s="95">
        <f t="shared" si="236"/>
        <v>0</v>
      </c>
      <c r="U772" s="79" t="e">
        <f>VLOOKUP($S772,'Grille de Tarif OQN'!$B$2:$S$3603,U$1,0)</f>
        <v>#N/A</v>
      </c>
      <c r="V772" s="79" t="e">
        <f>VLOOKUP($S772,'Grille de Tarif OQN'!$B$2:$S$3603,V$1,0)</f>
        <v>#N/A</v>
      </c>
      <c r="W772" s="79" t="e">
        <f>VLOOKUP($S772,'Grille de Tarif OQN'!$B$2:$S$3603,W$1,0)</f>
        <v>#N/A</v>
      </c>
      <c r="X772" s="79" t="e">
        <f>VLOOKUP($S772,'Grille de Tarif OQN'!$B$2:$S$3603,X$1,0)</f>
        <v>#N/A</v>
      </c>
      <c r="Y772" s="79" t="e">
        <f>VLOOKUP($S772,'Grille de Tarif OQN'!$B$2:$S$3603,Y$1,0)</f>
        <v>#N/A</v>
      </c>
      <c r="Z772" s="79" t="e">
        <f>VLOOKUP($S772,'Grille de Tarif OQN'!$B$2:$S$3603,Z$1,0)</f>
        <v>#N/A</v>
      </c>
      <c r="AA772" s="79" t="e">
        <f>VLOOKUP($S772,'Grille de Tarif OQN'!$B$2:$S$3603,AA$1,0)</f>
        <v>#N/A</v>
      </c>
      <c r="AB772" s="79" t="e">
        <f>VLOOKUP($S772,'Grille de Tarif OQN'!$B$2:$S$3603,AB$1,0)</f>
        <v>#N/A</v>
      </c>
      <c r="AC772" s="79" t="e">
        <f>VLOOKUP($S772,'Grille de Tarif OQN'!$B$2:$S$3603,AC$1,0)</f>
        <v>#N/A</v>
      </c>
      <c r="AD772" s="79" t="e">
        <f>VLOOKUP($S772,'Grille de Tarif OQN'!$B$2:$S$3603,AD$1,0)</f>
        <v>#N/A</v>
      </c>
      <c r="AE772" s="79" t="e">
        <f>VLOOKUP($S772,'Grille de Tarif OQN'!$B$2:$S$3603,AE$1,0)</f>
        <v>#N/A</v>
      </c>
      <c r="AF772" s="79" t="e">
        <f>VLOOKUP($S772,'Grille de Tarif OQN'!$B$2:$S$3603,AF$1,0)</f>
        <v>#N/A</v>
      </c>
      <c r="AG772" s="79" t="e">
        <f>VLOOKUP($S772,'Grille de Tarif OQN'!$B$2:$S$3603,AG$1,0)</f>
        <v>#N/A</v>
      </c>
      <c r="AH772" s="79" t="e">
        <f>VLOOKUP($S772,'Grille de Tarif OQN'!$B$2:$S$3603,AH$1,0)</f>
        <v>#N/A</v>
      </c>
      <c r="AI772" s="79" t="e">
        <f>VLOOKUP($S772,'Grille de Tarif OQN'!$B$2:$S$3603,AI$1,0)</f>
        <v>#N/A</v>
      </c>
      <c r="AJ772" s="79" t="e">
        <f>VLOOKUP($S772,'Grille de Tarif OQN'!$B$2:$S$3603,AJ$1,0)</f>
        <v>#N/A</v>
      </c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72"/>
      <c r="AV772"/>
      <c r="AW772"/>
      <c r="AX772"/>
      <c r="AY772"/>
      <c r="AZ772" s="96">
        <f t="shared" si="237"/>
        <v>0</v>
      </c>
      <c r="BA772" s="24" t="e">
        <f t="shared" si="238"/>
        <v>#N/A</v>
      </c>
      <c r="BB772" s="24" t="e">
        <f t="shared" si="239"/>
        <v>#N/A</v>
      </c>
      <c r="BC772" s="24" t="e">
        <f t="shared" ref="BC772:BC835" si="252">BA772*$BD$1</f>
        <v>#N/A</v>
      </c>
      <c r="BD772" s="24" t="e">
        <f t="shared" ref="BD772:BD835" si="253">BB772*$BD$1</f>
        <v>#N/A</v>
      </c>
      <c r="BE772"/>
      <c r="BF772" t="e">
        <f t="shared" si="240"/>
        <v>#N/A</v>
      </c>
      <c r="BG772" t="str">
        <f t="shared" si="241"/>
        <v>HDJ</v>
      </c>
      <c r="BH772" s="20" t="e">
        <f t="shared" si="242"/>
        <v>#N/A</v>
      </c>
      <c r="BI772" s="20" t="e">
        <f t="shared" si="243"/>
        <v>#N/A</v>
      </c>
      <c r="BJ772" s="20" t="e">
        <f t="shared" si="244"/>
        <v>#N/A</v>
      </c>
      <c r="BK772" s="20" t="e">
        <f t="shared" si="245"/>
        <v>#N/A</v>
      </c>
      <c r="BL772" s="20" t="e">
        <f t="shared" si="246"/>
        <v>#N/A</v>
      </c>
      <c r="BM772" s="20" t="e">
        <f t="shared" ref="BM772:BM835" si="254">IF(AG772=1,AA772+(90-V772)*AB772,Y772+(90-V772)*AB772)+(AZ772-90)*AC772</f>
        <v>#N/A</v>
      </c>
      <c r="BN772" s="20" t="e">
        <f t="shared" si="247"/>
        <v>#N/A</v>
      </c>
    </row>
    <row r="773" spans="1:66">
      <c r="A773" s="92"/>
      <c r="B773" s="90"/>
      <c r="C773" s="90"/>
      <c r="D773" s="93"/>
      <c r="E773" s="93"/>
      <c r="F773" s="93"/>
      <c r="G773" s="93"/>
      <c r="H773" s="93"/>
      <c r="I773" s="93"/>
      <c r="J773" s="93"/>
      <c r="K773" s="93"/>
      <c r="L773" s="92"/>
      <c r="M773" s="93"/>
      <c r="N773" s="91">
        <f t="shared" si="248"/>
        <v>0</v>
      </c>
      <c r="O773" s="91" t="str">
        <f t="shared" si="249"/>
        <v/>
      </c>
      <c r="P773" s="91" t="str">
        <f t="shared" si="250"/>
        <v/>
      </c>
      <c r="Q773" s="91" t="str">
        <f t="shared" si="251"/>
        <v>HDJ</v>
      </c>
      <c r="R773" s="82"/>
      <c r="S773" s="95">
        <f t="shared" ref="S773:S836" si="255">B773</f>
        <v>0</v>
      </c>
      <c r="T773" s="95">
        <f t="shared" ref="T773:T836" si="256">C773</f>
        <v>0</v>
      </c>
      <c r="U773" s="79" t="e">
        <f>VLOOKUP($S773,'Grille de Tarif OQN'!$B$2:$S$3603,U$1,0)</f>
        <v>#N/A</v>
      </c>
      <c r="V773" s="79" t="e">
        <f>VLOOKUP($S773,'Grille de Tarif OQN'!$B$2:$S$3603,V$1,0)</f>
        <v>#N/A</v>
      </c>
      <c r="W773" s="79" t="e">
        <f>VLOOKUP($S773,'Grille de Tarif OQN'!$B$2:$S$3603,W$1,0)</f>
        <v>#N/A</v>
      </c>
      <c r="X773" s="79" t="e">
        <f>VLOOKUP($S773,'Grille de Tarif OQN'!$B$2:$S$3603,X$1,0)</f>
        <v>#N/A</v>
      </c>
      <c r="Y773" s="79" t="e">
        <f>VLOOKUP($S773,'Grille de Tarif OQN'!$B$2:$S$3603,Y$1,0)</f>
        <v>#N/A</v>
      </c>
      <c r="Z773" s="79" t="e">
        <f>VLOOKUP($S773,'Grille de Tarif OQN'!$B$2:$S$3603,Z$1,0)</f>
        <v>#N/A</v>
      </c>
      <c r="AA773" s="79" t="e">
        <f>VLOOKUP($S773,'Grille de Tarif OQN'!$B$2:$S$3603,AA$1,0)</f>
        <v>#N/A</v>
      </c>
      <c r="AB773" s="79" t="e">
        <f>VLOOKUP($S773,'Grille de Tarif OQN'!$B$2:$S$3603,AB$1,0)</f>
        <v>#N/A</v>
      </c>
      <c r="AC773" s="79" t="e">
        <f>VLOOKUP($S773,'Grille de Tarif OQN'!$B$2:$S$3603,AC$1,0)</f>
        <v>#N/A</v>
      </c>
      <c r="AD773" s="79" t="e">
        <f>VLOOKUP($S773,'Grille de Tarif OQN'!$B$2:$S$3603,AD$1,0)</f>
        <v>#N/A</v>
      </c>
      <c r="AE773" s="79" t="e">
        <f>VLOOKUP($S773,'Grille de Tarif OQN'!$B$2:$S$3603,AE$1,0)</f>
        <v>#N/A</v>
      </c>
      <c r="AF773" s="79" t="e">
        <f>VLOOKUP($S773,'Grille de Tarif OQN'!$B$2:$S$3603,AF$1,0)</f>
        <v>#N/A</v>
      </c>
      <c r="AG773" s="79" t="e">
        <f>VLOOKUP($S773,'Grille de Tarif OQN'!$B$2:$S$3603,AG$1,0)</f>
        <v>#N/A</v>
      </c>
      <c r="AH773" s="79" t="e">
        <f>VLOOKUP($S773,'Grille de Tarif OQN'!$B$2:$S$3603,AH$1,0)</f>
        <v>#N/A</v>
      </c>
      <c r="AI773" s="79" t="e">
        <f>VLOOKUP($S773,'Grille de Tarif OQN'!$B$2:$S$3603,AI$1,0)</f>
        <v>#N/A</v>
      </c>
      <c r="AJ773" s="79" t="e">
        <f>VLOOKUP($S773,'Grille de Tarif OQN'!$B$2:$S$3603,AJ$1,0)</f>
        <v>#N/A</v>
      </c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72"/>
      <c r="AV773"/>
      <c r="AW773"/>
      <c r="AX773"/>
      <c r="AY773"/>
      <c r="AZ773" s="96">
        <f t="shared" ref="AZ773:AZ836" si="257">D773</f>
        <v>0</v>
      </c>
      <c r="BA773" s="24" t="e">
        <f t="shared" ref="BA773:BA836" si="258">IF(BG773="HDJ",BN773,IF(BF773="ZONE90",BM773,IF(BF773="ZONEBASSE",BH773,IF(BF773="ZONEFORF1",BI773,IF(BF773="ZONEFORF2",BJ773,IF(BF773="ZONEFORF3",BK773,BL773))))))</f>
        <v>#N/A</v>
      </c>
      <c r="BB773" s="24" t="e">
        <f t="shared" ref="BB773:BB836" si="259">BA773/AZ773</f>
        <v>#N/A</v>
      </c>
      <c r="BC773" s="24" t="e">
        <f t="shared" si="252"/>
        <v>#N/A</v>
      </c>
      <c r="BD773" s="24" t="e">
        <f t="shared" si="253"/>
        <v>#N/A</v>
      </c>
      <c r="BE773"/>
      <c r="BF773" t="e">
        <f t="shared" ref="BF773:BF836" si="260">IF(AZ773&gt;90,"ZONE90",IF(AG773=1,IF(AZ773&lt;U773,"ZONEBASSE",IF(AZ773&lt;AI773,"ZONEFORF1",IF(AZ773&lt;AJ773,"ZONEFORF2",IF(AZ773&lt;V773,"ZONEFORF3","ZONEHAUTE")))),IF(AZ773&lt;U773,"ZONEBASSE",IF(AZ773&lt;V773,"ZONEFORF1","ZONEHAUTE"))))</f>
        <v>#N/A</v>
      </c>
      <c r="BG773" t="str">
        <f t="shared" ref="BG773:BG836" si="261">IF(RIGHT(S773,1)="0","HDJ","HC")</f>
        <v>HDJ</v>
      </c>
      <c r="BH773" s="20" t="e">
        <f t="shared" ref="BH773:BH836" si="262">IF(AZ773&lt;8,AD773*AZ773,W773-(U773-AZ773)*X773)</f>
        <v>#N/A</v>
      </c>
      <c r="BI773" s="20" t="e">
        <f t="shared" ref="BI773:BI836" si="263">Y773</f>
        <v>#N/A</v>
      </c>
      <c r="BJ773" s="20" t="e">
        <f t="shared" ref="BJ773:BJ836" si="264">Z773</f>
        <v>#N/A</v>
      </c>
      <c r="BK773" s="20" t="e">
        <f t="shared" ref="BK773:BK836" si="265">AA773</f>
        <v>#N/A</v>
      </c>
      <c r="BL773" s="20" t="e">
        <f t="shared" ref="BL773:BL836" si="266">IF(AG773=1,AA773+(AZ773-V773)*AB773,Y773+(AZ773-V773)*AB773)</f>
        <v>#N/A</v>
      </c>
      <c r="BM773" s="20" t="e">
        <f t="shared" si="254"/>
        <v>#N/A</v>
      </c>
      <c r="BN773" s="20" t="e">
        <f t="shared" ref="BN773:BN836" si="267">AZ773*Y773</f>
        <v>#N/A</v>
      </c>
    </row>
    <row r="774" spans="1:66">
      <c r="A774" s="92"/>
      <c r="B774" s="90"/>
      <c r="C774" s="90"/>
      <c r="D774" s="93"/>
      <c r="E774" s="93"/>
      <c r="F774" s="93"/>
      <c r="G774" s="93"/>
      <c r="H774" s="93"/>
      <c r="I774" s="93"/>
      <c r="J774" s="93"/>
      <c r="K774" s="93"/>
      <c r="L774" s="92"/>
      <c r="M774" s="93"/>
      <c r="N774" s="91">
        <f t="shared" si="248"/>
        <v>0</v>
      </c>
      <c r="O774" s="91" t="str">
        <f t="shared" si="249"/>
        <v/>
      </c>
      <c r="P774" s="91" t="str">
        <f t="shared" si="250"/>
        <v/>
      </c>
      <c r="Q774" s="91" t="str">
        <f t="shared" si="251"/>
        <v>HDJ</v>
      </c>
      <c r="R774" s="82"/>
      <c r="S774" s="95">
        <f t="shared" si="255"/>
        <v>0</v>
      </c>
      <c r="T774" s="95">
        <f t="shared" si="256"/>
        <v>0</v>
      </c>
      <c r="U774" s="79" t="e">
        <f>VLOOKUP($S774,'Grille de Tarif OQN'!$B$2:$S$3603,U$1,0)</f>
        <v>#N/A</v>
      </c>
      <c r="V774" s="79" t="e">
        <f>VLOOKUP($S774,'Grille de Tarif OQN'!$B$2:$S$3603,V$1,0)</f>
        <v>#N/A</v>
      </c>
      <c r="W774" s="79" t="e">
        <f>VLOOKUP($S774,'Grille de Tarif OQN'!$B$2:$S$3603,W$1,0)</f>
        <v>#N/A</v>
      </c>
      <c r="X774" s="79" t="e">
        <f>VLOOKUP($S774,'Grille de Tarif OQN'!$B$2:$S$3603,X$1,0)</f>
        <v>#N/A</v>
      </c>
      <c r="Y774" s="79" t="e">
        <f>VLOOKUP($S774,'Grille de Tarif OQN'!$B$2:$S$3603,Y$1,0)</f>
        <v>#N/A</v>
      </c>
      <c r="Z774" s="79" t="e">
        <f>VLOOKUP($S774,'Grille de Tarif OQN'!$B$2:$S$3603,Z$1,0)</f>
        <v>#N/A</v>
      </c>
      <c r="AA774" s="79" t="e">
        <f>VLOOKUP($S774,'Grille de Tarif OQN'!$B$2:$S$3603,AA$1,0)</f>
        <v>#N/A</v>
      </c>
      <c r="AB774" s="79" t="e">
        <f>VLOOKUP($S774,'Grille de Tarif OQN'!$B$2:$S$3603,AB$1,0)</f>
        <v>#N/A</v>
      </c>
      <c r="AC774" s="79" t="e">
        <f>VLOOKUP($S774,'Grille de Tarif OQN'!$B$2:$S$3603,AC$1,0)</f>
        <v>#N/A</v>
      </c>
      <c r="AD774" s="79" t="e">
        <f>VLOOKUP($S774,'Grille de Tarif OQN'!$B$2:$S$3603,AD$1,0)</f>
        <v>#N/A</v>
      </c>
      <c r="AE774" s="79" t="e">
        <f>VLOOKUP($S774,'Grille de Tarif OQN'!$B$2:$S$3603,AE$1,0)</f>
        <v>#N/A</v>
      </c>
      <c r="AF774" s="79" t="e">
        <f>VLOOKUP($S774,'Grille de Tarif OQN'!$B$2:$S$3603,AF$1,0)</f>
        <v>#N/A</v>
      </c>
      <c r="AG774" s="79" t="e">
        <f>VLOOKUP($S774,'Grille de Tarif OQN'!$B$2:$S$3603,AG$1,0)</f>
        <v>#N/A</v>
      </c>
      <c r="AH774" s="79" t="e">
        <f>VLOOKUP($S774,'Grille de Tarif OQN'!$B$2:$S$3603,AH$1,0)</f>
        <v>#N/A</v>
      </c>
      <c r="AI774" s="79" t="e">
        <f>VLOOKUP($S774,'Grille de Tarif OQN'!$B$2:$S$3603,AI$1,0)</f>
        <v>#N/A</v>
      </c>
      <c r="AJ774" s="79" t="e">
        <f>VLOOKUP($S774,'Grille de Tarif OQN'!$B$2:$S$3603,AJ$1,0)</f>
        <v>#N/A</v>
      </c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72"/>
      <c r="AV774"/>
      <c r="AW774"/>
      <c r="AX774"/>
      <c r="AY774"/>
      <c r="AZ774" s="96">
        <f t="shared" si="257"/>
        <v>0</v>
      </c>
      <c r="BA774" s="24" t="e">
        <f t="shared" si="258"/>
        <v>#N/A</v>
      </c>
      <c r="BB774" s="24" t="e">
        <f t="shared" si="259"/>
        <v>#N/A</v>
      </c>
      <c r="BC774" s="24" t="e">
        <f t="shared" si="252"/>
        <v>#N/A</v>
      </c>
      <c r="BD774" s="24" t="e">
        <f t="shared" si="253"/>
        <v>#N/A</v>
      </c>
      <c r="BE774"/>
      <c r="BF774" t="e">
        <f t="shared" si="260"/>
        <v>#N/A</v>
      </c>
      <c r="BG774" t="str">
        <f t="shared" si="261"/>
        <v>HDJ</v>
      </c>
      <c r="BH774" s="20" t="e">
        <f t="shared" si="262"/>
        <v>#N/A</v>
      </c>
      <c r="BI774" s="20" t="e">
        <f t="shared" si="263"/>
        <v>#N/A</v>
      </c>
      <c r="BJ774" s="20" t="e">
        <f t="shared" si="264"/>
        <v>#N/A</v>
      </c>
      <c r="BK774" s="20" t="e">
        <f t="shared" si="265"/>
        <v>#N/A</v>
      </c>
      <c r="BL774" s="20" t="e">
        <f t="shared" si="266"/>
        <v>#N/A</v>
      </c>
      <c r="BM774" s="20" t="e">
        <f t="shared" si="254"/>
        <v>#N/A</v>
      </c>
      <c r="BN774" s="20" t="e">
        <f t="shared" si="267"/>
        <v>#N/A</v>
      </c>
    </row>
    <row r="775" spans="1:66">
      <c r="A775" s="92"/>
      <c r="B775" s="90"/>
      <c r="C775" s="90"/>
      <c r="D775" s="93"/>
      <c r="E775" s="93"/>
      <c r="F775" s="93"/>
      <c r="G775" s="93"/>
      <c r="H775" s="93"/>
      <c r="I775" s="93"/>
      <c r="J775" s="93"/>
      <c r="K775" s="93"/>
      <c r="L775" s="92"/>
      <c r="M775" s="93"/>
      <c r="N775" s="91">
        <f t="shared" si="248"/>
        <v>0</v>
      </c>
      <c r="O775" s="91" t="str">
        <f t="shared" si="249"/>
        <v/>
      </c>
      <c r="P775" s="91" t="str">
        <f t="shared" si="250"/>
        <v/>
      </c>
      <c r="Q775" s="91" t="str">
        <f t="shared" si="251"/>
        <v>HDJ</v>
      </c>
      <c r="R775" s="82"/>
      <c r="S775" s="95">
        <f t="shared" si="255"/>
        <v>0</v>
      </c>
      <c r="T775" s="95">
        <f t="shared" si="256"/>
        <v>0</v>
      </c>
      <c r="U775" s="79" t="e">
        <f>VLOOKUP($S775,'Grille de Tarif OQN'!$B$2:$S$3603,U$1,0)</f>
        <v>#N/A</v>
      </c>
      <c r="V775" s="79" t="e">
        <f>VLOOKUP($S775,'Grille de Tarif OQN'!$B$2:$S$3603,V$1,0)</f>
        <v>#N/A</v>
      </c>
      <c r="W775" s="79" t="e">
        <f>VLOOKUP($S775,'Grille de Tarif OQN'!$B$2:$S$3603,W$1,0)</f>
        <v>#N/A</v>
      </c>
      <c r="X775" s="79" t="e">
        <f>VLOOKUP($S775,'Grille de Tarif OQN'!$B$2:$S$3603,X$1,0)</f>
        <v>#N/A</v>
      </c>
      <c r="Y775" s="79" t="e">
        <f>VLOOKUP($S775,'Grille de Tarif OQN'!$B$2:$S$3603,Y$1,0)</f>
        <v>#N/A</v>
      </c>
      <c r="Z775" s="79" t="e">
        <f>VLOOKUP($S775,'Grille de Tarif OQN'!$B$2:$S$3603,Z$1,0)</f>
        <v>#N/A</v>
      </c>
      <c r="AA775" s="79" t="e">
        <f>VLOOKUP($S775,'Grille de Tarif OQN'!$B$2:$S$3603,AA$1,0)</f>
        <v>#N/A</v>
      </c>
      <c r="AB775" s="79" t="e">
        <f>VLOOKUP($S775,'Grille de Tarif OQN'!$B$2:$S$3603,AB$1,0)</f>
        <v>#N/A</v>
      </c>
      <c r="AC775" s="79" t="e">
        <f>VLOOKUP($S775,'Grille de Tarif OQN'!$B$2:$S$3603,AC$1,0)</f>
        <v>#N/A</v>
      </c>
      <c r="AD775" s="79" t="e">
        <f>VLOOKUP($S775,'Grille de Tarif OQN'!$B$2:$S$3603,AD$1,0)</f>
        <v>#N/A</v>
      </c>
      <c r="AE775" s="79" t="e">
        <f>VLOOKUP($S775,'Grille de Tarif OQN'!$B$2:$S$3603,AE$1,0)</f>
        <v>#N/A</v>
      </c>
      <c r="AF775" s="79" t="e">
        <f>VLOOKUP($S775,'Grille de Tarif OQN'!$B$2:$S$3603,AF$1,0)</f>
        <v>#N/A</v>
      </c>
      <c r="AG775" s="79" t="e">
        <f>VLOOKUP($S775,'Grille de Tarif OQN'!$B$2:$S$3603,AG$1,0)</f>
        <v>#N/A</v>
      </c>
      <c r="AH775" s="79" t="e">
        <f>VLOOKUP($S775,'Grille de Tarif OQN'!$B$2:$S$3603,AH$1,0)</f>
        <v>#N/A</v>
      </c>
      <c r="AI775" s="79" t="e">
        <f>VLOOKUP($S775,'Grille de Tarif OQN'!$B$2:$S$3603,AI$1,0)</f>
        <v>#N/A</v>
      </c>
      <c r="AJ775" s="79" t="e">
        <f>VLOOKUP($S775,'Grille de Tarif OQN'!$B$2:$S$3603,AJ$1,0)</f>
        <v>#N/A</v>
      </c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72"/>
      <c r="AV775"/>
      <c r="AW775"/>
      <c r="AX775"/>
      <c r="AY775"/>
      <c r="AZ775" s="96">
        <f t="shared" si="257"/>
        <v>0</v>
      </c>
      <c r="BA775" s="24" t="e">
        <f t="shared" si="258"/>
        <v>#N/A</v>
      </c>
      <c r="BB775" s="24" t="e">
        <f t="shared" si="259"/>
        <v>#N/A</v>
      </c>
      <c r="BC775" s="24" t="e">
        <f t="shared" si="252"/>
        <v>#N/A</v>
      </c>
      <c r="BD775" s="24" t="e">
        <f t="shared" si="253"/>
        <v>#N/A</v>
      </c>
      <c r="BE775"/>
      <c r="BF775" t="e">
        <f t="shared" si="260"/>
        <v>#N/A</v>
      </c>
      <c r="BG775" t="str">
        <f t="shared" si="261"/>
        <v>HDJ</v>
      </c>
      <c r="BH775" s="20" t="e">
        <f t="shared" si="262"/>
        <v>#N/A</v>
      </c>
      <c r="BI775" s="20" t="e">
        <f t="shared" si="263"/>
        <v>#N/A</v>
      </c>
      <c r="BJ775" s="20" t="e">
        <f t="shared" si="264"/>
        <v>#N/A</v>
      </c>
      <c r="BK775" s="20" t="e">
        <f t="shared" si="265"/>
        <v>#N/A</v>
      </c>
      <c r="BL775" s="20" t="e">
        <f t="shared" si="266"/>
        <v>#N/A</v>
      </c>
      <c r="BM775" s="20" t="e">
        <f t="shared" si="254"/>
        <v>#N/A</v>
      </c>
      <c r="BN775" s="20" t="e">
        <f t="shared" si="267"/>
        <v>#N/A</v>
      </c>
    </row>
    <row r="776" spans="1:66">
      <c r="A776" s="92"/>
      <c r="B776" s="90"/>
      <c r="C776" s="90"/>
      <c r="D776" s="93"/>
      <c r="E776" s="93"/>
      <c r="F776" s="93"/>
      <c r="G776" s="93"/>
      <c r="H776" s="93"/>
      <c r="I776" s="93"/>
      <c r="J776" s="93"/>
      <c r="K776" s="93"/>
      <c r="L776" s="92"/>
      <c r="M776" s="93"/>
      <c r="N776" s="91">
        <f t="shared" si="248"/>
        <v>0</v>
      </c>
      <c r="O776" s="91" t="str">
        <f t="shared" si="249"/>
        <v/>
      </c>
      <c r="P776" s="91" t="str">
        <f t="shared" si="250"/>
        <v/>
      </c>
      <c r="Q776" s="91" t="str">
        <f t="shared" si="251"/>
        <v>HDJ</v>
      </c>
      <c r="R776" s="82"/>
      <c r="S776" s="95">
        <f t="shared" si="255"/>
        <v>0</v>
      </c>
      <c r="T776" s="95">
        <f t="shared" si="256"/>
        <v>0</v>
      </c>
      <c r="U776" s="79" t="e">
        <f>VLOOKUP($S776,'Grille de Tarif OQN'!$B$2:$S$3603,U$1,0)</f>
        <v>#N/A</v>
      </c>
      <c r="V776" s="79" t="e">
        <f>VLOOKUP($S776,'Grille de Tarif OQN'!$B$2:$S$3603,V$1,0)</f>
        <v>#N/A</v>
      </c>
      <c r="W776" s="79" t="e">
        <f>VLOOKUP($S776,'Grille de Tarif OQN'!$B$2:$S$3603,W$1,0)</f>
        <v>#N/A</v>
      </c>
      <c r="X776" s="79" t="e">
        <f>VLOOKUP($S776,'Grille de Tarif OQN'!$B$2:$S$3603,X$1,0)</f>
        <v>#N/A</v>
      </c>
      <c r="Y776" s="79" t="e">
        <f>VLOOKUP($S776,'Grille de Tarif OQN'!$B$2:$S$3603,Y$1,0)</f>
        <v>#N/A</v>
      </c>
      <c r="Z776" s="79" t="e">
        <f>VLOOKUP($S776,'Grille de Tarif OQN'!$B$2:$S$3603,Z$1,0)</f>
        <v>#N/A</v>
      </c>
      <c r="AA776" s="79" t="e">
        <f>VLOOKUP($S776,'Grille de Tarif OQN'!$B$2:$S$3603,AA$1,0)</f>
        <v>#N/A</v>
      </c>
      <c r="AB776" s="79" t="e">
        <f>VLOOKUP($S776,'Grille de Tarif OQN'!$B$2:$S$3603,AB$1,0)</f>
        <v>#N/A</v>
      </c>
      <c r="AC776" s="79" t="e">
        <f>VLOOKUP($S776,'Grille de Tarif OQN'!$B$2:$S$3603,AC$1,0)</f>
        <v>#N/A</v>
      </c>
      <c r="AD776" s="79" t="e">
        <f>VLOOKUP($S776,'Grille de Tarif OQN'!$B$2:$S$3603,AD$1,0)</f>
        <v>#N/A</v>
      </c>
      <c r="AE776" s="79" t="e">
        <f>VLOOKUP($S776,'Grille de Tarif OQN'!$B$2:$S$3603,AE$1,0)</f>
        <v>#N/A</v>
      </c>
      <c r="AF776" s="79" t="e">
        <f>VLOOKUP($S776,'Grille de Tarif OQN'!$B$2:$S$3603,AF$1,0)</f>
        <v>#N/A</v>
      </c>
      <c r="AG776" s="79" t="e">
        <f>VLOOKUP($S776,'Grille de Tarif OQN'!$B$2:$S$3603,AG$1,0)</f>
        <v>#N/A</v>
      </c>
      <c r="AH776" s="79" t="e">
        <f>VLOOKUP($S776,'Grille de Tarif OQN'!$B$2:$S$3603,AH$1,0)</f>
        <v>#N/A</v>
      </c>
      <c r="AI776" s="79" t="e">
        <f>VLOOKUP($S776,'Grille de Tarif OQN'!$B$2:$S$3603,AI$1,0)</f>
        <v>#N/A</v>
      </c>
      <c r="AJ776" s="79" t="e">
        <f>VLOOKUP($S776,'Grille de Tarif OQN'!$B$2:$S$3603,AJ$1,0)</f>
        <v>#N/A</v>
      </c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72"/>
      <c r="AV776"/>
      <c r="AW776"/>
      <c r="AX776"/>
      <c r="AY776"/>
      <c r="AZ776" s="96">
        <f t="shared" si="257"/>
        <v>0</v>
      </c>
      <c r="BA776" s="24" t="e">
        <f t="shared" si="258"/>
        <v>#N/A</v>
      </c>
      <c r="BB776" s="24" t="e">
        <f t="shared" si="259"/>
        <v>#N/A</v>
      </c>
      <c r="BC776" s="24" t="e">
        <f t="shared" si="252"/>
        <v>#N/A</v>
      </c>
      <c r="BD776" s="24" t="e">
        <f t="shared" si="253"/>
        <v>#N/A</v>
      </c>
      <c r="BE776"/>
      <c r="BF776" t="e">
        <f t="shared" si="260"/>
        <v>#N/A</v>
      </c>
      <c r="BG776" t="str">
        <f t="shared" si="261"/>
        <v>HDJ</v>
      </c>
      <c r="BH776" s="20" t="e">
        <f t="shared" si="262"/>
        <v>#N/A</v>
      </c>
      <c r="BI776" s="20" t="e">
        <f t="shared" si="263"/>
        <v>#N/A</v>
      </c>
      <c r="BJ776" s="20" t="e">
        <f t="shared" si="264"/>
        <v>#N/A</v>
      </c>
      <c r="BK776" s="20" t="e">
        <f t="shared" si="265"/>
        <v>#N/A</v>
      </c>
      <c r="BL776" s="20" t="e">
        <f t="shared" si="266"/>
        <v>#N/A</v>
      </c>
      <c r="BM776" s="20" t="e">
        <f t="shared" si="254"/>
        <v>#N/A</v>
      </c>
      <c r="BN776" s="20" t="e">
        <f t="shared" si="267"/>
        <v>#N/A</v>
      </c>
    </row>
    <row r="777" spans="1:66">
      <c r="A777" s="92"/>
      <c r="B777" s="90"/>
      <c r="C777" s="90"/>
      <c r="D777" s="93"/>
      <c r="E777" s="93"/>
      <c r="F777" s="93"/>
      <c r="G777" s="93"/>
      <c r="H777" s="93"/>
      <c r="I777" s="93"/>
      <c r="J777" s="93"/>
      <c r="K777" s="93"/>
      <c r="L777" s="92"/>
      <c r="M777" s="93"/>
      <c r="N777" s="91">
        <f t="shared" si="248"/>
        <v>0</v>
      </c>
      <c r="O777" s="91" t="str">
        <f t="shared" si="249"/>
        <v/>
      </c>
      <c r="P777" s="91" t="str">
        <f t="shared" si="250"/>
        <v/>
      </c>
      <c r="Q777" s="91" t="str">
        <f t="shared" si="251"/>
        <v>HDJ</v>
      </c>
      <c r="R777" s="82"/>
      <c r="S777" s="95">
        <f t="shared" si="255"/>
        <v>0</v>
      </c>
      <c r="T777" s="95">
        <f t="shared" si="256"/>
        <v>0</v>
      </c>
      <c r="U777" s="79" t="e">
        <f>VLOOKUP($S777,'Grille de Tarif OQN'!$B$2:$S$3603,U$1,0)</f>
        <v>#N/A</v>
      </c>
      <c r="V777" s="79" t="e">
        <f>VLOOKUP($S777,'Grille de Tarif OQN'!$B$2:$S$3603,V$1,0)</f>
        <v>#N/A</v>
      </c>
      <c r="W777" s="79" t="e">
        <f>VLOOKUP($S777,'Grille de Tarif OQN'!$B$2:$S$3603,W$1,0)</f>
        <v>#N/A</v>
      </c>
      <c r="X777" s="79" t="e">
        <f>VLOOKUP($S777,'Grille de Tarif OQN'!$B$2:$S$3603,X$1,0)</f>
        <v>#N/A</v>
      </c>
      <c r="Y777" s="79" t="e">
        <f>VLOOKUP($S777,'Grille de Tarif OQN'!$B$2:$S$3603,Y$1,0)</f>
        <v>#N/A</v>
      </c>
      <c r="Z777" s="79" t="e">
        <f>VLOOKUP($S777,'Grille de Tarif OQN'!$B$2:$S$3603,Z$1,0)</f>
        <v>#N/A</v>
      </c>
      <c r="AA777" s="79" t="e">
        <f>VLOOKUP($S777,'Grille de Tarif OQN'!$B$2:$S$3603,AA$1,0)</f>
        <v>#N/A</v>
      </c>
      <c r="AB777" s="79" t="e">
        <f>VLOOKUP($S777,'Grille de Tarif OQN'!$B$2:$S$3603,AB$1,0)</f>
        <v>#N/A</v>
      </c>
      <c r="AC777" s="79" t="e">
        <f>VLOOKUP($S777,'Grille de Tarif OQN'!$B$2:$S$3603,AC$1,0)</f>
        <v>#N/A</v>
      </c>
      <c r="AD777" s="79" t="e">
        <f>VLOOKUP($S777,'Grille de Tarif OQN'!$B$2:$S$3603,AD$1,0)</f>
        <v>#N/A</v>
      </c>
      <c r="AE777" s="79" t="e">
        <f>VLOOKUP($S777,'Grille de Tarif OQN'!$B$2:$S$3603,AE$1,0)</f>
        <v>#N/A</v>
      </c>
      <c r="AF777" s="79" t="e">
        <f>VLOOKUP($S777,'Grille de Tarif OQN'!$B$2:$S$3603,AF$1,0)</f>
        <v>#N/A</v>
      </c>
      <c r="AG777" s="79" t="e">
        <f>VLOOKUP($S777,'Grille de Tarif OQN'!$B$2:$S$3603,AG$1,0)</f>
        <v>#N/A</v>
      </c>
      <c r="AH777" s="79" t="e">
        <f>VLOOKUP($S777,'Grille de Tarif OQN'!$B$2:$S$3603,AH$1,0)</f>
        <v>#N/A</v>
      </c>
      <c r="AI777" s="79" t="e">
        <f>VLOOKUP($S777,'Grille de Tarif OQN'!$B$2:$S$3603,AI$1,0)</f>
        <v>#N/A</v>
      </c>
      <c r="AJ777" s="79" t="e">
        <f>VLOOKUP($S777,'Grille de Tarif OQN'!$B$2:$S$3603,AJ$1,0)</f>
        <v>#N/A</v>
      </c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72"/>
      <c r="AV777"/>
      <c r="AW777"/>
      <c r="AX777"/>
      <c r="AY777"/>
      <c r="AZ777" s="96">
        <f t="shared" si="257"/>
        <v>0</v>
      </c>
      <c r="BA777" s="24" t="e">
        <f t="shared" si="258"/>
        <v>#N/A</v>
      </c>
      <c r="BB777" s="24" t="e">
        <f t="shared" si="259"/>
        <v>#N/A</v>
      </c>
      <c r="BC777" s="24" t="e">
        <f t="shared" si="252"/>
        <v>#N/A</v>
      </c>
      <c r="BD777" s="24" t="e">
        <f t="shared" si="253"/>
        <v>#N/A</v>
      </c>
      <c r="BE777"/>
      <c r="BF777" t="e">
        <f t="shared" si="260"/>
        <v>#N/A</v>
      </c>
      <c r="BG777" t="str">
        <f t="shared" si="261"/>
        <v>HDJ</v>
      </c>
      <c r="BH777" s="20" t="e">
        <f t="shared" si="262"/>
        <v>#N/A</v>
      </c>
      <c r="BI777" s="20" t="e">
        <f t="shared" si="263"/>
        <v>#N/A</v>
      </c>
      <c r="BJ777" s="20" t="e">
        <f t="shared" si="264"/>
        <v>#N/A</v>
      </c>
      <c r="BK777" s="20" t="e">
        <f t="shared" si="265"/>
        <v>#N/A</v>
      </c>
      <c r="BL777" s="20" t="e">
        <f t="shared" si="266"/>
        <v>#N/A</v>
      </c>
      <c r="BM777" s="20" t="e">
        <f t="shared" si="254"/>
        <v>#N/A</v>
      </c>
      <c r="BN777" s="20" t="e">
        <f t="shared" si="267"/>
        <v>#N/A</v>
      </c>
    </row>
    <row r="778" spans="1:66">
      <c r="A778" s="92"/>
      <c r="B778" s="90"/>
      <c r="C778" s="90"/>
      <c r="D778" s="93"/>
      <c r="E778" s="93"/>
      <c r="F778" s="93"/>
      <c r="G778" s="93"/>
      <c r="H778" s="93"/>
      <c r="I778" s="93"/>
      <c r="J778" s="93"/>
      <c r="K778" s="93"/>
      <c r="L778" s="92"/>
      <c r="M778" s="93"/>
      <c r="N778" s="91">
        <f t="shared" si="248"/>
        <v>0</v>
      </c>
      <c r="O778" s="91" t="str">
        <f t="shared" si="249"/>
        <v/>
      </c>
      <c r="P778" s="91" t="str">
        <f t="shared" si="250"/>
        <v/>
      </c>
      <c r="Q778" s="91" t="str">
        <f t="shared" si="251"/>
        <v>HDJ</v>
      </c>
      <c r="R778" s="82"/>
      <c r="S778" s="95">
        <f t="shared" si="255"/>
        <v>0</v>
      </c>
      <c r="T778" s="95">
        <f t="shared" si="256"/>
        <v>0</v>
      </c>
      <c r="U778" s="79" t="e">
        <f>VLOOKUP($S778,'Grille de Tarif OQN'!$B$2:$S$3603,U$1,0)</f>
        <v>#N/A</v>
      </c>
      <c r="V778" s="79" t="e">
        <f>VLOOKUP($S778,'Grille de Tarif OQN'!$B$2:$S$3603,V$1,0)</f>
        <v>#N/A</v>
      </c>
      <c r="W778" s="79" t="e">
        <f>VLOOKUP($S778,'Grille de Tarif OQN'!$B$2:$S$3603,W$1,0)</f>
        <v>#N/A</v>
      </c>
      <c r="X778" s="79" t="e">
        <f>VLOOKUP($S778,'Grille de Tarif OQN'!$B$2:$S$3603,X$1,0)</f>
        <v>#N/A</v>
      </c>
      <c r="Y778" s="79" t="e">
        <f>VLOOKUP($S778,'Grille de Tarif OQN'!$B$2:$S$3603,Y$1,0)</f>
        <v>#N/A</v>
      </c>
      <c r="Z778" s="79" t="e">
        <f>VLOOKUP($S778,'Grille de Tarif OQN'!$B$2:$S$3603,Z$1,0)</f>
        <v>#N/A</v>
      </c>
      <c r="AA778" s="79" t="e">
        <f>VLOOKUP($S778,'Grille de Tarif OQN'!$B$2:$S$3603,AA$1,0)</f>
        <v>#N/A</v>
      </c>
      <c r="AB778" s="79" t="e">
        <f>VLOOKUP($S778,'Grille de Tarif OQN'!$B$2:$S$3603,AB$1,0)</f>
        <v>#N/A</v>
      </c>
      <c r="AC778" s="79" t="e">
        <f>VLOOKUP($S778,'Grille de Tarif OQN'!$B$2:$S$3603,AC$1,0)</f>
        <v>#N/A</v>
      </c>
      <c r="AD778" s="79" t="e">
        <f>VLOOKUP($S778,'Grille de Tarif OQN'!$B$2:$S$3603,AD$1,0)</f>
        <v>#N/A</v>
      </c>
      <c r="AE778" s="79" t="e">
        <f>VLOOKUP($S778,'Grille de Tarif OQN'!$B$2:$S$3603,AE$1,0)</f>
        <v>#N/A</v>
      </c>
      <c r="AF778" s="79" t="e">
        <f>VLOOKUP($S778,'Grille de Tarif OQN'!$B$2:$S$3603,AF$1,0)</f>
        <v>#N/A</v>
      </c>
      <c r="AG778" s="79" t="e">
        <f>VLOOKUP($S778,'Grille de Tarif OQN'!$B$2:$S$3603,AG$1,0)</f>
        <v>#N/A</v>
      </c>
      <c r="AH778" s="79" t="e">
        <f>VLOOKUP($S778,'Grille de Tarif OQN'!$B$2:$S$3603,AH$1,0)</f>
        <v>#N/A</v>
      </c>
      <c r="AI778" s="79" t="e">
        <f>VLOOKUP($S778,'Grille de Tarif OQN'!$B$2:$S$3603,AI$1,0)</f>
        <v>#N/A</v>
      </c>
      <c r="AJ778" s="79" t="e">
        <f>VLOOKUP($S778,'Grille de Tarif OQN'!$B$2:$S$3603,AJ$1,0)</f>
        <v>#N/A</v>
      </c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72"/>
      <c r="AV778"/>
      <c r="AW778"/>
      <c r="AX778"/>
      <c r="AY778"/>
      <c r="AZ778" s="96">
        <f t="shared" si="257"/>
        <v>0</v>
      </c>
      <c r="BA778" s="24" t="e">
        <f t="shared" si="258"/>
        <v>#N/A</v>
      </c>
      <c r="BB778" s="24" t="e">
        <f t="shared" si="259"/>
        <v>#N/A</v>
      </c>
      <c r="BC778" s="24" t="e">
        <f t="shared" si="252"/>
        <v>#N/A</v>
      </c>
      <c r="BD778" s="24" t="e">
        <f t="shared" si="253"/>
        <v>#N/A</v>
      </c>
      <c r="BE778"/>
      <c r="BF778" t="e">
        <f t="shared" si="260"/>
        <v>#N/A</v>
      </c>
      <c r="BG778" t="str">
        <f t="shared" si="261"/>
        <v>HDJ</v>
      </c>
      <c r="BH778" s="20" t="e">
        <f t="shared" si="262"/>
        <v>#N/A</v>
      </c>
      <c r="BI778" s="20" t="e">
        <f t="shared" si="263"/>
        <v>#N/A</v>
      </c>
      <c r="BJ778" s="20" t="e">
        <f t="shared" si="264"/>
        <v>#N/A</v>
      </c>
      <c r="BK778" s="20" t="e">
        <f t="shared" si="265"/>
        <v>#N/A</v>
      </c>
      <c r="BL778" s="20" t="e">
        <f t="shared" si="266"/>
        <v>#N/A</v>
      </c>
      <c r="BM778" s="20" t="e">
        <f t="shared" si="254"/>
        <v>#N/A</v>
      </c>
      <c r="BN778" s="20" t="e">
        <f t="shared" si="267"/>
        <v>#N/A</v>
      </c>
    </row>
    <row r="779" spans="1:66">
      <c r="A779" s="92"/>
      <c r="B779" s="90"/>
      <c r="C779" s="90"/>
      <c r="D779" s="93"/>
      <c r="E779" s="93"/>
      <c r="F779" s="93"/>
      <c r="G779" s="93"/>
      <c r="H779" s="93"/>
      <c r="I779" s="93"/>
      <c r="J779" s="93"/>
      <c r="K779" s="93"/>
      <c r="L779" s="92"/>
      <c r="M779" s="93"/>
      <c r="N779" s="91">
        <f t="shared" si="248"/>
        <v>0</v>
      </c>
      <c r="O779" s="91" t="str">
        <f t="shared" si="249"/>
        <v/>
      </c>
      <c r="P779" s="91" t="str">
        <f t="shared" si="250"/>
        <v/>
      </c>
      <c r="Q779" s="91" t="str">
        <f t="shared" si="251"/>
        <v>HDJ</v>
      </c>
      <c r="R779" s="82"/>
      <c r="S779" s="95">
        <f t="shared" si="255"/>
        <v>0</v>
      </c>
      <c r="T779" s="95">
        <f t="shared" si="256"/>
        <v>0</v>
      </c>
      <c r="U779" s="79" t="e">
        <f>VLOOKUP($S779,'Grille de Tarif OQN'!$B$2:$S$3603,U$1,0)</f>
        <v>#N/A</v>
      </c>
      <c r="V779" s="79" t="e">
        <f>VLOOKUP($S779,'Grille de Tarif OQN'!$B$2:$S$3603,V$1,0)</f>
        <v>#N/A</v>
      </c>
      <c r="W779" s="79" t="e">
        <f>VLOOKUP($S779,'Grille de Tarif OQN'!$B$2:$S$3603,W$1,0)</f>
        <v>#N/A</v>
      </c>
      <c r="X779" s="79" t="e">
        <f>VLOOKUP($S779,'Grille de Tarif OQN'!$B$2:$S$3603,X$1,0)</f>
        <v>#N/A</v>
      </c>
      <c r="Y779" s="79" t="e">
        <f>VLOOKUP($S779,'Grille de Tarif OQN'!$B$2:$S$3603,Y$1,0)</f>
        <v>#N/A</v>
      </c>
      <c r="Z779" s="79" t="e">
        <f>VLOOKUP($S779,'Grille de Tarif OQN'!$B$2:$S$3603,Z$1,0)</f>
        <v>#N/A</v>
      </c>
      <c r="AA779" s="79" t="e">
        <f>VLOOKUP($S779,'Grille de Tarif OQN'!$B$2:$S$3603,AA$1,0)</f>
        <v>#N/A</v>
      </c>
      <c r="AB779" s="79" t="e">
        <f>VLOOKUP($S779,'Grille de Tarif OQN'!$B$2:$S$3603,AB$1,0)</f>
        <v>#N/A</v>
      </c>
      <c r="AC779" s="79" t="e">
        <f>VLOOKUP($S779,'Grille de Tarif OQN'!$B$2:$S$3603,AC$1,0)</f>
        <v>#N/A</v>
      </c>
      <c r="AD779" s="79" t="e">
        <f>VLOOKUP($S779,'Grille de Tarif OQN'!$B$2:$S$3603,AD$1,0)</f>
        <v>#N/A</v>
      </c>
      <c r="AE779" s="79" t="e">
        <f>VLOOKUP($S779,'Grille de Tarif OQN'!$B$2:$S$3603,AE$1,0)</f>
        <v>#N/A</v>
      </c>
      <c r="AF779" s="79" t="e">
        <f>VLOOKUP($S779,'Grille de Tarif OQN'!$B$2:$S$3603,AF$1,0)</f>
        <v>#N/A</v>
      </c>
      <c r="AG779" s="79" t="e">
        <f>VLOOKUP($S779,'Grille de Tarif OQN'!$B$2:$S$3603,AG$1,0)</f>
        <v>#N/A</v>
      </c>
      <c r="AH779" s="79" t="e">
        <f>VLOOKUP($S779,'Grille de Tarif OQN'!$B$2:$S$3603,AH$1,0)</f>
        <v>#N/A</v>
      </c>
      <c r="AI779" s="79" t="e">
        <f>VLOOKUP($S779,'Grille de Tarif OQN'!$B$2:$S$3603,AI$1,0)</f>
        <v>#N/A</v>
      </c>
      <c r="AJ779" s="79" t="e">
        <f>VLOOKUP($S779,'Grille de Tarif OQN'!$B$2:$S$3603,AJ$1,0)</f>
        <v>#N/A</v>
      </c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72"/>
      <c r="AV779"/>
      <c r="AW779"/>
      <c r="AX779"/>
      <c r="AY779"/>
      <c r="AZ779" s="96">
        <f t="shared" si="257"/>
        <v>0</v>
      </c>
      <c r="BA779" s="24" t="e">
        <f t="shared" si="258"/>
        <v>#N/A</v>
      </c>
      <c r="BB779" s="24" t="e">
        <f t="shared" si="259"/>
        <v>#N/A</v>
      </c>
      <c r="BC779" s="24" t="e">
        <f t="shared" si="252"/>
        <v>#N/A</v>
      </c>
      <c r="BD779" s="24" t="e">
        <f t="shared" si="253"/>
        <v>#N/A</v>
      </c>
      <c r="BE779"/>
      <c r="BF779" t="e">
        <f t="shared" si="260"/>
        <v>#N/A</v>
      </c>
      <c r="BG779" t="str">
        <f t="shared" si="261"/>
        <v>HDJ</v>
      </c>
      <c r="BH779" s="20" t="e">
        <f t="shared" si="262"/>
        <v>#N/A</v>
      </c>
      <c r="BI779" s="20" t="e">
        <f t="shared" si="263"/>
        <v>#N/A</v>
      </c>
      <c r="BJ779" s="20" t="e">
        <f t="shared" si="264"/>
        <v>#N/A</v>
      </c>
      <c r="BK779" s="20" t="e">
        <f t="shared" si="265"/>
        <v>#N/A</v>
      </c>
      <c r="BL779" s="20" t="e">
        <f t="shared" si="266"/>
        <v>#N/A</v>
      </c>
      <c r="BM779" s="20" t="e">
        <f t="shared" si="254"/>
        <v>#N/A</v>
      </c>
      <c r="BN779" s="20" t="e">
        <f t="shared" si="267"/>
        <v>#N/A</v>
      </c>
    </row>
    <row r="780" spans="1:66">
      <c r="A780" s="92"/>
      <c r="B780" s="90"/>
      <c r="C780" s="90"/>
      <c r="D780" s="93"/>
      <c r="E780" s="93"/>
      <c r="F780" s="93"/>
      <c r="G780" s="93"/>
      <c r="H780" s="93"/>
      <c r="I780" s="93"/>
      <c r="J780" s="93"/>
      <c r="K780" s="93"/>
      <c r="L780" s="92"/>
      <c r="M780" s="93"/>
      <c r="N780" s="91">
        <f t="shared" si="248"/>
        <v>0</v>
      </c>
      <c r="O780" s="91" t="str">
        <f t="shared" si="249"/>
        <v/>
      </c>
      <c r="P780" s="91" t="str">
        <f t="shared" si="250"/>
        <v/>
      </c>
      <c r="Q780" s="91" t="str">
        <f t="shared" si="251"/>
        <v>HDJ</v>
      </c>
      <c r="R780" s="82"/>
      <c r="S780" s="95">
        <f t="shared" si="255"/>
        <v>0</v>
      </c>
      <c r="T780" s="95">
        <f t="shared" si="256"/>
        <v>0</v>
      </c>
      <c r="U780" s="79" t="e">
        <f>VLOOKUP($S780,'Grille de Tarif OQN'!$B$2:$S$3603,U$1,0)</f>
        <v>#N/A</v>
      </c>
      <c r="V780" s="79" t="e">
        <f>VLOOKUP($S780,'Grille de Tarif OQN'!$B$2:$S$3603,V$1,0)</f>
        <v>#N/A</v>
      </c>
      <c r="W780" s="79" t="e">
        <f>VLOOKUP($S780,'Grille de Tarif OQN'!$B$2:$S$3603,W$1,0)</f>
        <v>#N/A</v>
      </c>
      <c r="X780" s="79" t="e">
        <f>VLOOKUP($S780,'Grille de Tarif OQN'!$B$2:$S$3603,X$1,0)</f>
        <v>#N/A</v>
      </c>
      <c r="Y780" s="79" t="e">
        <f>VLOOKUP($S780,'Grille de Tarif OQN'!$B$2:$S$3603,Y$1,0)</f>
        <v>#N/A</v>
      </c>
      <c r="Z780" s="79" t="e">
        <f>VLOOKUP($S780,'Grille de Tarif OQN'!$B$2:$S$3603,Z$1,0)</f>
        <v>#N/A</v>
      </c>
      <c r="AA780" s="79" t="e">
        <f>VLOOKUP($S780,'Grille de Tarif OQN'!$B$2:$S$3603,AA$1,0)</f>
        <v>#N/A</v>
      </c>
      <c r="AB780" s="79" t="e">
        <f>VLOOKUP($S780,'Grille de Tarif OQN'!$B$2:$S$3603,AB$1,0)</f>
        <v>#N/A</v>
      </c>
      <c r="AC780" s="79" t="e">
        <f>VLOOKUP($S780,'Grille de Tarif OQN'!$B$2:$S$3603,AC$1,0)</f>
        <v>#N/A</v>
      </c>
      <c r="AD780" s="79" t="e">
        <f>VLOOKUP($S780,'Grille de Tarif OQN'!$B$2:$S$3603,AD$1,0)</f>
        <v>#N/A</v>
      </c>
      <c r="AE780" s="79" t="e">
        <f>VLOOKUP($S780,'Grille de Tarif OQN'!$B$2:$S$3603,AE$1,0)</f>
        <v>#N/A</v>
      </c>
      <c r="AF780" s="79" t="e">
        <f>VLOOKUP($S780,'Grille de Tarif OQN'!$B$2:$S$3603,AF$1,0)</f>
        <v>#N/A</v>
      </c>
      <c r="AG780" s="79" t="e">
        <f>VLOOKUP($S780,'Grille de Tarif OQN'!$B$2:$S$3603,AG$1,0)</f>
        <v>#N/A</v>
      </c>
      <c r="AH780" s="79" t="e">
        <f>VLOOKUP($S780,'Grille de Tarif OQN'!$B$2:$S$3603,AH$1,0)</f>
        <v>#N/A</v>
      </c>
      <c r="AI780" s="79" t="e">
        <f>VLOOKUP($S780,'Grille de Tarif OQN'!$B$2:$S$3603,AI$1,0)</f>
        <v>#N/A</v>
      </c>
      <c r="AJ780" s="79" t="e">
        <f>VLOOKUP($S780,'Grille de Tarif OQN'!$B$2:$S$3603,AJ$1,0)</f>
        <v>#N/A</v>
      </c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72"/>
      <c r="AV780"/>
      <c r="AW780"/>
      <c r="AX780"/>
      <c r="AY780"/>
      <c r="AZ780" s="96">
        <f t="shared" si="257"/>
        <v>0</v>
      </c>
      <c r="BA780" s="24" t="e">
        <f t="shared" si="258"/>
        <v>#N/A</v>
      </c>
      <c r="BB780" s="24" t="e">
        <f t="shared" si="259"/>
        <v>#N/A</v>
      </c>
      <c r="BC780" s="24" t="e">
        <f t="shared" si="252"/>
        <v>#N/A</v>
      </c>
      <c r="BD780" s="24" t="e">
        <f t="shared" si="253"/>
        <v>#N/A</v>
      </c>
      <c r="BE780"/>
      <c r="BF780" t="e">
        <f t="shared" si="260"/>
        <v>#N/A</v>
      </c>
      <c r="BG780" t="str">
        <f t="shared" si="261"/>
        <v>HDJ</v>
      </c>
      <c r="BH780" s="20" t="e">
        <f t="shared" si="262"/>
        <v>#N/A</v>
      </c>
      <c r="BI780" s="20" t="e">
        <f t="shared" si="263"/>
        <v>#N/A</v>
      </c>
      <c r="BJ780" s="20" t="e">
        <f t="shared" si="264"/>
        <v>#N/A</v>
      </c>
      <c r="BK780" s="20" t="e">
        <f t="shared" si="265"/>
        <v>#N/A</v>
      </c>
      <c r="BL780" s="20" t="e">
        <f t="shared" si="266"/>
        <v>#N/A</v>
      </c>
      <c r="BM780" s="20" t="e">
        <f t="shared" si="254"/>
        <v>#N/A</v>
      </c>
      <c r="BN780" s="20" t="e">
        <f t="shared" si="267"/>
        <v>#N/A</v>
      </c>
    </row>
    <row r="781" spans="1:66">
      <c r="A781" s="92"/>
      <c r="B781" s="90"/>
      <c r="C781" s="90"/>
      <c r="D781" s="93"/>
      <c r="E781" s="93"/>
      <c r="F781" s="93"/>
      <c r="G781" s="93"/>
      <c r="H781" s="93"/>
      <c r="I781" s="93"/>
      <c r="J781" s="93"/>
      <c r="K781" s="93"/>
      <c r="L781" s="92"/>
      <c r="M781" s="93"/>
      <c r="N781" s="91">
        <f t="shared" si="248"/>
        <v>0</v>
      </c>
      <c r="O781" s="91" t="str">
        <f t="shared" si="249"/>
        <v/>
      </c>
      <c r="P781" s="91" t="str">
        <f t="shared" si="250"/>
        <v/>
      </c>
      <c r="Q781" s="91" t="str">
        <f t="shared" si="251"/>
        <v>HDJ</v>
      </c>
      <c r="R781" s="82"/>
      <c r="S781" s="95">
        <f t="shared" si="255"/>
        <v>0</v>
      </c>
      <c r="T781" s="95">
        <f t="shared" si="256"/>
        <v>0</v>
      </c>
      <c r="U781" s="79" t="e">
        <f>VLOOKUP($S781,'Grille de Tarif OQN'!$B$2:$S$3603,U$1,0)</f>
        <v>#N/A</v>
      </c>
      <c r="V781" s="79" t="e">
        <f>VLOOKUP($S781,'Grille de Tarif OQN'!$B$2:$S$3603,V$1,0)</f>
        <v>#N/A</v>
      </c>
      <c r="W781" s="79" t="e">
        <f>VLOOKUP($S781,'Grille de Tarif OQN'!$B$2:$S$3603,W$1,0)</f>
        <v>#N/A</v>
      </c>
      <c r="X781" s="79" t="e">
        <f>VLOOKUP($S781,'Grille de Tarif OQN'!$B$2:$S$3603,X$1,0)</f>
        <v>#N/A</v>
      </c>
      <c r="Y781" s="79" t="e">
        <f>VLOOKUP($S781,'Grille de Tarif OQN'!$B$2:$S$3603,Y$1,0)</f>
        <v>#N/A</v>
      </c>
      <c r="Z781" s="79" t="e">
        <f>VLOOKUP($S781,'Grille de Tarif OQN'!$B$2:$S$3603,Z$1,0)</f>
        <v>#N/A</v>
      </c>
      <c r="AA781" s="79" t="e">
        <f>VLOOKUP($S781,'Grille de Tarif OQN'!$B$2:$S$3603,AA$1,0)</f>
        <v>#N/A</v>
      </c>
      <c r="AB781" s="79" t="e">
        <f>VLOOKUP($S781,'Grille de Tarif OQN'!$B$2:$S$3603,AB$1,0)</f>
        <v>#N/A</v>
      </c>
      <c r="AC781" s="79" t="e">
        <f>VLOOKUP($S781,'Grille de Tarif OQN'!$B$2:$S$3603,AC$1,0)</f>
        <v>#N/A</v>
      </c>
      <c r="AD781" s="79" t="e">
        <f>VLOOKUP($S781,'Grille de Tarif OQN'!$B$2:$S$3603,AD$1,0)</f>
        <v>#N/A</v>
      </c>
      <c r="AE781" s="79" t="e">
        <f>VLOOKUP($S781,'Grille de Tarif OQN'!$B$2:$S$3603,AE$1,0)</f>
        <v>#N/A</v>
      </c>
      <c r="AF781" s="79" t="e">
        <f>VLOOKUP($S781,'Grille de Tarif OQN'!$B$2:$S$3603,AF$1,0)</f>
        <v>#N/A</v>
      </c>
      <c r="AG781" s="79" t="e">
        <f>VLOOKUP($S781,'Grille de Tarif OQN'!$B$2:$S$3603,AG$1,0)</f>
        <v>#N/A</v>
      </c>
      <c r="AH781" s="79" t="e">
        <f>VLOOKUP($S781,'Grille de Tarif OQN'!$B$2:$S$3603,AH$1,0)</f>
        <v>#N/A</v>
      </c>
      <c r="AI781" s="79" t="e">
        <f>VLOOKUP($S781,'Grille de Tarif OQN'!$B$2:$S$3603,AI$1,0)</f>
        <v>#N/A</v>
      </c>
      <c r="AJ781" s="79" t="e">
        <f>VLOOKUP($S781,'Grille de Tarif OQN'!$B$2:$S$3603,AJ$1,0)</f>
        <v>#N/A</v>
      </c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72"/>
      <c r="AV781"/>
      <c r="AW781"/>
      <c r="AX781"/>
      <c r="AY781"/>
      <c r="AZ781" s="96">
        <f t="shared" si="257"/>
        <v>0</v>
      </c>
      <c r="BA781" s="24" t="e">
        <f t="shared" si="258"/>
        <v>#N/A</v>
      </c>
      <c r="BB781" s="24" t="e">
        <f t="shared" si="259"/>
        <v>#N/A</v>
      </c>
      <c r="BC781" s="24" t="e">
        <f t="shared" si="252"/>
        <v>#N/A</v>
      </c>
      <c r="BD781" s="24" t="e">
        <f t="shared" si="253"/>
        <v>#N/A</v>
      </c>
      <c r="BE781"/>
      <c r="BF781" t="e">
        <f t="shared" si="260"/>
        <v>#N/A</v>
      </c>
      <c r="BG781" t="str">
        <f t="shared" si="261"/>
        <v>HDJ</v>
      </c>
      <c r="BH781" s="20" t="e">
        <f t="shared" si="262"/>
        <v>#N/A</v>
      </c>
      <c r="BI781" s="20" t="e">
        <f t="shared" si="263"/>
        <v>#N/A</v>
      </c>
      <c r="BJ781" s="20" t="e">
        <f t="shared" si="264"/>
        <v>#N/A</v>
      </c>
      <c r="BK781" s="20" t="e">
        <f t="shared" si="265"/>
        <v>#N/A</v>
      </c>
      <c r="BL781" s="20" t="e">
        <f t="shared" si="266"/>
        <v>#N/A</v>
      </c>
      <c r="BM781" s="20" t="e">
        <f t="shared" si="254"/>
        <v>#N/A</v>
      </c>
      <c r="BN781" s="20" t="e">
        <f t="shared" si="267"/>
        <v>#N/A</v>
      </c>
    </row>
    <row r="782" spans="1:66">
      <c r="A782" s="92"/>
      <c r="B782" s="90"/>
      <c r="C782" s="90"/>
      <c r="D782" s="93"/>
      <c r="E782" s="93"/>
      <c r="F782" s="93"/>
      <c r="G782" s="93"/>
      <c r="H782" s="93"/>
      <c r="I782" s="93"/>
      <c r="J782" s="93"/>
      <c r="K782" s="93"/>
      <c r="L782" s="92"/>
      <c r="M782" s="93"/>
      <c r="N782" s="91">
        <f t="shared" si="248"/>
        <v>0</v>
      </c>
      <c r="O782" s="91" t="str">
        <f t="shared" si="249"/>
        <v/>
      </c>
      <c r="P782" s="91" t="str">
        <f t="shared" si="250"/>
        <v/>
      </c>
      <c r="Q782" s="91" t="str">
        <f t="shared" si="251"/>
        <v>HDJ</v>
      </c>
      <c r="R782" s="82"/>
      <c r="S782" s="95">
        <f t="shared" si="255"/>
        <v>0</v>
      </c>
      <c r="T782" s="95">
        <f t="shared" si="256"/>
        <v>0</v>
      </c>
      <c r="U782" s="79" t="e">
        <f>VLOOKUP($S782,'Grille de Tarif OQN'!$B$2:$S$3603,U$1,0)</f>
        <v>#N/A</v>
      </c>
      <c r="V782" s="79" t="e">
        <f>VLOOKUP($S782,'Grille de Tarif OQN'!$B$2:$S$3603,V$1,0)</f>
        <v>#N/A</v>
      </c>
      <c r="W782" s="79" t="e">
        <f>VLOOKUP($S782,'Grille de Tarif OQN'!$B$2:$S$3603,W$1,0)</f>
        <v>#N/A</v>
      </c>
      <c r="X782" s="79" t="e">
        <f>VLOOKUP($S782,'Grille de Tarif OQN'!$B$2:$S$3603,X$1,0)</f>
        <v>#N/A</v>
      </c>
      <c r="Y782" s="79" t="e">
        <f>VLOOKUP($S782,'Grille de Tarif OQN'!$B$2:$S$3603,Y$1,0)</f>
        <v>#N/A</v>
      </c>
      <c r="Z782" s="79" t="e">
        <f>VLOOKUP($S782,'Grille de Tarif OQN'!$B$2:$S$3603,Z$1,0)</f>
        <v>#N/A</v>
      </c>
      <c r="AA782" s="79" t="e">
        <f>VLOOKUP($S782,'Grille de Tarif OQN'!$B$2:$S$3603,AA$1,0)</f>
        <v>#N/A</v>
      </c>
      <c r="AB782" s="79" t="e">
        <f>VLOOKUP($S782,'Grille de Tarif OQN'!$B$2:$S$3603,AB$1,0)</f>
        <v>#N/A</v>
      </c>
      <c r="AC782" s="79" t="e">
        <f>VLOOKUP($S782,'Grille de Tarif OQN'!$B$2:$S$3603,AC$1,0)</f>
        <v>#N/A</v>
      </c>
      <c r="AD782" s="79" t="e">
        <f>VLOOKUP($S782,'Grille de Tarif OQN'!$B$2:$S$3603,AD$1,0)</f>
        <v>#N/A</v>
      </c>
      <c r="AE782" s="79" t="e">
        <f>VLOOKUP($S782,'Grille de Tarif OQN'!$B$2:$S$3603,AE$1,0)</f>
        <v>#N/A</v>
      </c>
      <c r="AF782" s="79" t="e">
        <f>VLOOKUP($S782,'Grille de Tarif OQN'!$B$2:$S$3603,AF$1,0)</f>
        <v>#N/A</v>
      </c>
      <c r="AG782" s="79" t="e">
        <f>VLOOKUP($S782,'Grille de Tarif OQN'!$B$2:$S$3603,AG$1,0)</f>
        <v>#N/A</v>
      </c>
      <c r="AH782" s="79" t="e">
        <f>VLOOKUP($S782,'Grille de Tarif OQN'!$B$2:$S$3603,AH$1,0)</f>
        <v>#N/A</v>
      </c>
      <c r="AI782" s="79" t="e">
        <f>VLOOKUP($S782,'Grille de Tarif OQN'!$B$2:$S$3603,AI$1,0)</f>
        <v>#N/A</v>
      </c>
      <c r="AJ782" s="79" t="e">
        <f>VLOOKUP($S782,'Grille de Tarif OQN'!$B$2:$S$3603,AJ$1,0)</f>
        <v>#N/A</v>
      </c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72"/>
      <c r="AV782"/>
      <c r="AW782"/>
      <c r="AX782"/>
      <c r="AY782"/>
      <c r="AZ782" s="96">
        <f t="shared" si="257"/>
        <v>0</v>
      </c>
      <c r="BA782" s="24" t="e">
        <f t="shared" si="258"/>
        <v>#N/A</v>
      </c>
      <c r="BB782" s="24" t="e">
        <f t="shared" si="259"/>
        <v>#N/A</v>
      </c>
      <c r="BC782" s="24" t="e">
        <f t="shared" si="252"/>
        <v>#N/A</v>
      </c>
      <c r="BD782" s="24" t="e">
        <f t="shared" si="253"/>
        <v>#N/A</v>
      </c>
      <c r="BE782"/>
      <c r="BF782" t="e">
        <f t="shared" si="260"/>
        <v>#N/A</v>
      </c>
      <c r="BG782" t="str">
        <f t="shared" si="261"/>
        <v>HDJ</v>
      </c>
      <c r="BH782" s="20" t="e">
        <f t="shared" si="262"/>
        <v>#N/A</v>
      </c>
      <c r="BI782" s="20" t="e">
        <f t="shared" si="263"/>
        <v>#N/A</v>
      </c>
      <c r="BJ782" s="20" t="e">
        <f t="shared" si="264"/>
        <v>#N/A</v>
      </c>
      <c r="BK782" s="20" t="e">
        <f t="shared" si="265"/>
        <v>#N/A</v>
      </c>
      <c r="BL782" s="20" t="e">
        <f t="shared" si="266"/>
        <v>#N/A</v>
      </c>
      <c r="BM782" s="20" t="e">
        <f t="shared" si="254"/>
        <v>#N/A</v>
      </c>
      <c r="BN782" s="20" t="e">
        <f t="shared" si="267"/>
        <v>#N/A</v>
      </c>
    </row>
    <row r="783" spans="1:66">
      <c r="A783" s="92"/>
      <c r="B783" s="90"/>
      <c r="C783" s="90"/>
      <c r="D783" s="93"/>
      <c r="E783" s="93"/>
      <c r="F783" s="93"/>
      <c r="G783" s="93"/>
      <c r="H783" s="93"/>
      <c r="I783" s="93"/>
      <c r="J783" s="93"/>
      <c r="K783" s="93"/>
      <c r="L783" s="92"/>
      <c r="M783" s="93"/>
      <c r="N783" s="91">
        <f t="shared" si="248"/>
        <v>0</v>
      </c>
      <c r="O783" s="91" t="str">
        <f t="shared" si="249"/>
        <v/>
      </c>
      <c r="P783" s="91" t="str">
        <f t="shared" si="250"/>
        <v/>
      </c>
      <c r="Q783" s="91" t="str">
        <f t="shared" si="251"/>
        <v>HDJ</v>
      </c>
      <c r="R783" s="82"/>
      <c r="S783" s="95">
        <f t="shared" si="255"/>
        <v>0</v>
      </c>
      <c r="T783" s="95">
        <f t="shared" si="256"/>
        <v>0</v>
      </c>
      <c r="U783" s="79" t="e">
        <f>VLOOKUP($S783,'Grille de Tarif OQN'!$B$2:$S$3603,U$1,0)</f>
        <v>#N/A</v>
      </c>
      <c r="V783" s="79" t="e">
        <f>VLOOKUP($S783,'Grille de Tarif OQN'!$B$2:$S$3603,V$1,0)</f>
        <v>#N/A</v>
      </c>
      <c r="W783" s="79" t="e">
        <f>VLOOKUP($S783,'Grille de Tarif OQN'!$B$2:$S$3603,W$1,0)</f>
        <v>#N/A</v>
      </c>
      <c r="X783" s="79" t="e">
        <f>VLOOKUP($S783,'Grille de Tarif OQN'!$B$2:$S$3603,X$1,0)</f>
        <v>#N/A</v>
      </c>
      <c r="Y783" s="79" t="e">
        <f>VLOOKUP($S783,'Grille de Tarif OQN'!$B$2:$S$3603,Y$1,0)</f>
        <v>#N/A</v>
      </c>
      <c r="Z783" s="79" t="e">
        <f>VLOOKUP($S783,'Grille de Tarif OQN'!$B$2:$S$3603,Z$1,0)</f>
        <v>#N/A</v>
      </c>
      <c r="AA783" s="79" t="e">
        <f>VLOOKUP($S783,'Grille de Tarif OQN'!$B$2:$S$3603,AA$1,0)</f>
        <v>#N/A</v>
      </c>
      <c r="AB783" s="79" t="e">
        <f>VLOOKUP($S783,'Grille de Tarif OQN'!$B$2:$S$3603,AB$1,0)</f>
        <v>#N/A</v>
      </c>
      <c r="AC783" s="79" t="e">
        <f>VLOOKUP($S783,'Grille de Tarif OQN'!$B$2:$S$3603,AC$1,0)</f>
        <v>#N/A</v>
      </c>
      <c r="AD783" s="79" t="e">
        <f>VLOOKUP($S783,'Grille de Tarif OQN'!$B$2:$S$3603,AD$1,0)</f>
        <v>#N/A</v>
      </c>
      <c r="AE783" s="79" t="e">
        <f>VLOOKUP($S783,'Grille de Tarif OQN'!$B$2:$S$3603,AE$1,0)</f>
        <v>#N/A</v>
      </c>
      <c r="AF783" s="79" t="e">
        <f>VLOOKUP($S783,'Grille de Tarif OQN'!$B$2:$S$3603,AF$1,0)</f>
        <v>#N/A</v>
      </c>
      <c r="AG783" s="79" t="e">
        <f>VLOOKUP($S783,'Grille de Tarif OQN'!$B$2:$S$3603,AG$1,0)</f>
        <v>#N/A</v>
      </c>
      <c r="AH783" s="79" t="e">
        <f>VLOOKUP($S783,'Grille de Tarif OQN'!$B$2:$S$3603,AH$1,0)</f>
        <v>#N/A</v>
      </c>
      <c r="AI783" s="79" t="e">
        <f>VLOOKUP($S783,'Grille de Tarif OQN'!$B$2:$S$3603,AI$1,0)</f>
        <v>#N/A</v>
      </c>
      <c r="AJ783" s="79" t="e">
        <f>VLOOKUP($S783,'Grille de Tarif OQN'!$B$2:$S$3603,AJ$1,0)</f>
        <v>#N/A</v>
      </c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72"/>
      <c r="AV783"/>
      <c r="AW783"/>
      <c r="AX783"/>
      <c r="AY783"/>
      <c r="AZ783" s="96">
        <f t="shared" si="257"/>
        <v>0</v>
      </c>
      <c r="BA783" s="24" t="e">
        <f t="shared" si="258"/>
        <v>#N/A</v>
      </c>
      <c r="BB783" s="24" t="e">
        <f t="shared" si="259"/>
        <v>#N/A</v>
      </c>
      <c r="BC783" s="24" t="e">
        <f t="shared" si="252"/>
        <v>#N/A</v>
      </c>
      <c r="BD783" s="24" t="e">
        <f t="shared" si="253"/>
        <v>#N/A</v>
      </c>
      <c r="BE783"/>
      <c r="BF783" t="e">
        <f t="shared" si="260"/>
        <v>#N/A</v>
      </c>
      <c r="BG783" t="str">
        <f t="shared" si="261"/>
        <v>HDJ</v>
      </c>
      <c r="BH783" s="20" t="e">
        <f t="shared" si="262"/>
        <v>#N/A</v>
      </c>
      <c r="BI783" s="20" t="e">
        <f t="shared" si="263"/>
        <v>#N/A</v>
      </c>
      <c r="BJ783" s="20" t="e">
        <f t="shared" si="264"/>
        <v>#N/A</v>
      </c>
      <c r="BK783" s="20" t="e">
        <f t="shared" si="265"/>
        <v>#N/A</v>
      </c>
      <c r="BL783" s="20" t="e">
        <f t="shared" si="266"/>
        <v>#N/A</v>
      </c>
      <c r="BM783" s="20" t="e">
        <f t="shared" si="254"/>
        <v>#N/A</v>
      </c>
      <c r="BN783" s="20" t="e">
        <f t="shared" si="267"/>
        <v>#N/A</v>
      </c>
    </row>
    <row r="784" spans="1:66">
      <c r="A784" s="92"/>
      <c r="B784" s="90"/>
      <c r="C784" s="90"/>
      <c r="D784" s="93"/>
      <c r="E784" s="93"/>
      <c r="F784" s="93"/>
      <c r="G784" s="93"/>
      <c r="H784" s="93"/>
      <c r="I784" s="93"/>
      <c r="J784" s="93"/>
      <c r="K784" s="93"/>
      <c r="L784" s="92"/>
      <c r="M784" s="93"/>
      <c r="N784" s="91">
        <f t="shared" si="248"/>
        <v>0</v>
      </c>
      <c r="O784" s="91" t="str">
        <f t="shared" si="249"/>
        <v/>
      </c>
      <c r="P784" s="91" t="str">
        <f t="shared" si="250"/>
        <v/>
      </c>
      <c r="Q784" s="91" t="str">
        <f t="shared" si="251"/>
        <v>HDJ</v>
      </c>
      <c r="R784" s="82"/>
      <c r="S784" s="95">
        <f t="shared" si="255"/>
        <v>0</v>
      </c>
      <c r="T784" s="95">
        <f t="shared" si="256"/>
        <v>0</v>
      </c>
      <c r="U784" s="79" t="e">
        <f>VLOOKUP($S784,'Grille de Tarif OQN'!$B$2:$S$3603,U$1,0)</f>
        <v>#N/A</v>
      </c>
      <c r="V784" s="79" t="e">
        <f>VLOOKUP($S784,'Grille de Tarif OQN'!$B$2:$S$3603,V$1,0)</f>
        <v>#N/A</v>
      </c>
      <c r="W784" s="79" t="e">
        <f>VLOOKUP($S784,'Grille de Tarif OQN'!$B$2:$S$3603,W$1,0)</f>
        <v>#N/A</v>
      </c>
      <c r="X784" s="79" t="e">
        <f>VLOOKUP($S784,'Grille de Tarif OQN'!$B$2:$S$3603,X$1,0)</f>
        <v>#N/A</v>
      </c>
      <c r="Y784" s="79" t="e">
        <f>VLOOKUP($S784,'Grille de Tarif OQN'!$B$2:$S$3603,Y$1,0)</f>
        <v>#N/A</v>
      </c>
      <c r="Z784" s="79" t="e">
        <f>VLOOKUP($S784,'Grille de Tarif OQN'!$B$2:$S$3603,Z$1,0)</f>
        <v>#N/A</v>
      </c>
      <c r="AA784" s="79" t="e">
        <f>VLOOKUP($S784,'Grille de Tarif OQN'!$B$2:$S$3603,AA$1,0)</f>
        <v>#N/A</v>
      </c>
      <c r="AB784" s="79" t="e">
        <f>VLOOKUP($S784,'Grille de Tarif OQN'!$B$2:$S$3603,AB$1,0)</f>
        <v>#N/A</v>
      </c>
      <c r="AC784" s="79" t="e">
        <f>VLOOKUP($S784,'Grille de Tarif OQN'!$B$2:$S$3603,AC$1,0)</f>
        <v>#N/A</v>
      </c>
      <c r="AD784" s="79" t="e">
        <f>VLOOKUP($S784,'Grille de Tarif OQN'!$B$2:$S$3603,AD$1,0)</f>
        <v>#N/A</v>
      </c>
      <c r="AE784" s="79" t="e">
        <f>VLOOKUP($S784,'Grille de Tarif OQN'!$B$2:$S$3603,AE$1,0)</f>
        <v>#N/A</v>
      </c>
      <c r="AF784" s="79" t="e">
        <f>VLOOKUP($S784,'Grille de Tarif OQN'!$B$2:$S$3603,AF$1,0)</f>
        <v>#N/A</v>
      </c>
      <c r="AG784" s="79" t="e">
        <f>VLOOKUP($S784,'Grille de Tarif OQN'!$B$2:$S$3603,AG$1,0)</f>
        <v>#N/A</v>
      </c>
      <c r="AH784" s="79" t="e">
        <f>VLOOKUP($S784,'Grille de Tarif OQN'!$B$2:$S$3603,AH$1,0)</f>
        <v>#N/A</v>
      </c>
      <c r="AI784" s="79" t="e">
        <f>VLOOKUP($S784,'Grille de Tarif OQN'!$B$2:$S$3603,AI$1,0)</f>
        <v>#N/A</v>
      </c>
      <c r="AJ784" s="79" t="e">
        <f>VLOOKUP($S784,'Grille de Tarif OQN'!$B$2:$S$3603,AJ$1,0)</f>
        <v>#N/A</v>
      </c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72"/>
      <c r="AV784"/>
      <c r="AW784"/>
      <c r="AX784"/>
      <c r="AY784"/>
      <c r="AZ784" s="96">
        <f t="shared" si="257"/>
        <v>0</v>
      </c>
      <c r="BA784" s="24" t="e">
        <f t="shared" si="258"/>
        <v>#N/A</v>
      </c>
      <c r="BB784" s="24" t="e">
        <f t="shared" si="259"/>
        <v>#N/A</v>
      </c>
      <c r="BC784" s="24" t="e">
        <f t="shared" si="252"/>
        <v>#N/A</v>
      </c>
      <c r="BD784" s="24" t="e">
        <f t="shared" si="253"/>
        <v>#N/A</v>
      </c>
      <c r="BE784"/>
      <c r="BF784" t="e">
        <f t="shared" si="260"/>
        <v>#N/A</v>
      </c>
      <c r="BG784" t="str">
        <f t="shared" si="261"/>
        <v>HDJ</v>
      </c>
      <c r="BH784" s="20" t="e">
        <f t="shared" si="262"/>
        <v>#N/A</v>
      </c>
      <c r="BI784" s="20" t="e">
        <f t="shared" si="263"/>
        <v>#N/A</v>
      </c>
      <c r="BJ784" s="20" t="e">
        <f t="shared" si="264"/>
        <v>#N/A</v>
      </c>
      <c r="BK784" s="20" t="e">
        <f t="shared" si="265"/>
        <v>#N/A</v>
      </c>
      <c r="BL784" s="20" t="e">
        <f t="shared" si="266"/>
        <v>#N/A</v>
      </c>
      <c r="BM784" s="20" t="e">
        <f t="shared" si="254"/>
        <v>#N/A</v>
      </c>
      <c r="BN784" s="20" t="e">
        <f t="shared" si="267"/>
        <v>#N/A</v>
      </c>
    </row>
    <row r="785" spans="1:66">
      <c r="A785" s="92"/>
      <c r="B785" s="90"/>
      <c r="C785" s="90"/>
      <c r="D785" s="93"/>
      <c r="E785" s="93"/>
      <c r="F785" s="93"/>
      <c r="G785" s="93"/>
      <c r="H785" s="93"/>
      <c r="I785" s="93"/>
      <c r="J785" s="93"/>
      <c r="K785" s="93"/>
      <c r="L785" s="92"/>
      <c r="M785" s="93"/>
      <c r="N785" s="91">
        <f t="shared" si="248"/>
        <v>0</v>
      </c>
      <c r="O785" s="91" t="str">
        <f t="shared" si="249"/>
        <v/>
      </c>
      <c r="P785" s="91" t="str">
        <f t="shared" si="250"/>
        <v/>
      </c>
      <c r="Q785" s="91" t="str">
        <f t="shared" si="251"/>
        <v>HDJ</v>
      </c>
      <c r="R785" s="82"/>
      <c r="S785" s="95">
        <f t="shared" si="255"/>
        <v>0</v>
      </c>
      <c r="T785" s="95">
        <f t="shared" si="256"/>
        <v>0</v>
      </c>
      <c r="U785" s="79" t="e">
        <f>VLOOKUP($S785,'Grille de Tarif OQN'!$B$2:$S$3603,U$1,0)</f>
        <v>#N/A</v>
      </c>
      <c r="V785" s="79" t="e">
        <f>VLOOKUP($S785,'Grille de Tarif OQN'!$B$2:$S$3603,V$1,0)</f>
        <v>#N/A</v>
      </c>
      <c r="W785" s="79" t="e">
        <f>VLOOKUP($S785,'Grille de Tarif OQN'!$B$2:$S$3603,W$1,0)</f>
        <v>#N/A</v>
      </c>
      <c r="X785" s="79" t="e">
        <f>VLOOKUP($S785,'Grille de Tarif OQN'!$B$2:$S$3603,X$1,0)</f>
        <v>#N/A</v>
      </c>
      <c r="Y785" s="79" t="e">
        <f>VLOOKUP($S785,'Grille de Tarif OQN'!$B$2:$S$3603,Y$1,0)</f>
        <v>#N/A</v>
      </c>
      <c r="Z785" s="79" t="e">
        <f>VLOOKUP($S785,'Grille de Tarif OQN'!$B$2:$S$3603,Z$1,0)</f>
        <v>#N/A</v>
      </c>
      <c r="AA785" s="79" t="e">
        <f>VLOOKUP($S785,'Grille de Tarif OQN'!$B$2:$S$3603,AA$1,0)</f>
        <v>#N/A</v>
      </c>
      <c r="AB785" s="79" t="e">
        <f>VLOOKUP($S785,'Grille de Tarif OQN'!$B$2:$S$3603,AB$1,0)</f>
        <v>#N/A</v>
      </c>
      <c r="AC785" s="79" t="e">
        <f>VLOOKUP($S785,'Grille de Tarif OQN'!$B$2:$S$3603,AC$1,0)</f>
        <v>#N/A</v>
      </c>
      <c r="AD785" s="79" t="e">
        <f>VLOOKUP($S785,'Grille de Tarif OQN'!$B$2:$S$3603,AD$1,0)</f>
        <v>#N/A</v>
      </c>
      <c r="AE785" s="79" t="e">
        <f>VLOOKUP($S785,'Grille de Tarif OQN'!$B$2:$S$3603,AE$1,0)</f>
        <v>#N/A</v>
      </c>
      <c r="AF785" s="79" t="e">
        <f>VLOOKUP($S785,'Grille de Tarif OQN'!$B$2:$S$3603,AF$1,0)</f>
        <v>#N/A</v>
      </c>
      <c r="AG785" s="79" t="e">
        <f>VLOOKUP($S785,'Grille de Tarif OQN'!$B$2:$S$3603,AG$1,0)</f>
        <v>#N/A</v>
      </c>
      <c r="AH785" s="79" t="e">
        <f>VLOOKUP($S785,'Grille de Tarif OQN'!$B$2:$S$3603,AH$1,0)</f>
        <v>#N/A</v>
      </c>
      <c r="AI785" s="79" t="e">
        <f>VLOOKUP($S785,'Grille de Tarif OQN'!$B$2:$S$3603,AI$1,0)</f>
        <v>#N/A</v>
      </c>
      <c r="AJ785" s="79" t="e">
        <f>VLOOKUP($S785,'Grille de Tarif OQN'!$B$2:$S$3603,AJ$1,0)</f>
        <v>#N/A</v>
      </c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72"/>
      <c r="AV785"/>
      <c r="AW785"/>
      <c r="AX785"/>
      <c r="AY785"/>
      <c r="AZ785" s="96">
        <f t="shared" si="257"/>
        <v>0</v>
      </c>
      <c r="BA785" s="24" t="e">
        <f t="shared" si="258"/>
        <v>#N/A</v>
      </c>
      <c r="BB785" s="24" t="e">
        <f t="shared" si="259"/>
        <v>#N/A</v>
      </c>
      <c r="BC785" s="24" t="e">
        <f t="shared" si="252"/>
        <v>#N/A</v>
      </c>
      <c r="BD785" s="24" t="e">
        <f t="shared" si="253"/>
        <v>#N/A</v>
      </c>
      <c r="BE785"/>
      <c r="BF785" t="e">
        <f t="shared" si="260"/>
        <v>#N/A</v>
      </c>
      <c r="BG785" t="str">
        <f t="shared" si="261"/>
        <v>HDJ</v>
      </c>
      <c r="BH785" s="20" t="e">
        <f t="shared" si="262"/>
        <v>#N/A</v>
      </c>
      <c r="BI785" s="20" t="e">
        <f t="shared" si="263"/>
        <v>#N/A</v>
      </c>
      <c r="BJ785" s="20" t="e">
        <f t="shared" si="264"/>
        <v>#N/A</v>
      </c>
      <c r="BK785" s="20" t="e">
        <f t="shared" si="265"/>
        <v>#N/A</v>
      </c>
      <c r="BL785" s="20" t="e">
        <f t="shared" si="266"/>
        <v>#N/A</v>
      </c>
      <c r="BM785" s="20" t="e">
        <f t="shared" si="254"/>
        <v>#N/A</v>
      </c>
      <c r="BN785" s="20" t="e">
        <f t="shared" si="267"/>
        <v>#N/A</v>
      </c>
    </row>
    <row r="786" spans="1:66">
      <c r="A786" s="92"/>
      <c r="B786" s="90"/>
      <c r="C786" s="90"/>
      <c r="D786" s="93"/>
      <c r="E786" s="93"/>
      <c r="F786" s="93"/>
      <c r="G786" s="93"/>
      <c r="H786" s="93"/>
      <c r="I786" s="93"/>
      <c r="J786" s="93"/>
      <c r="K786" s="93"/>
      <c r="L786" s="92"/>
      <c r="M786" s="93"/>
      <c r="N786" s="91">
        <f t="shared" si="248"/>
        <v>0</v>
      </c>
      <c r="O786" s="91" t="str">
        <f t="shared" si="249"/>
        <v/>
      </c>
      <c r="P786" s="91" t="str">
        <f t="shared" si="250"/>
        <v/>
      </c>
      <c r="Q786" s="91" t="str">
        <f t="shared" si="251"/>
        <v>HDJ</v>
      </c>
      <c r="R786" s="82"/>
      <c r="S786" s="95">
        <f t="shared" si="255"/>
        <v>0</v>
      </c>
      <c r="T786" s="95">
        <f t="shared" si="256"/>
        <v>0</v>
      </c>
      <c r="U786" s="79" t="e">
        <f>VLOOKUP($S786,'Grille de Tarif OQN'!$B$2:$S$3603,U$1,0)</f>
        <v>#N/A</v>
      </c>
      <c r="V786" s="79" t="e">
        <f>VLOOKUP($S786,'Grille de Tarif OQN'!$B$2:$S$3603,V$1,0)</f>
        <v>#N/A</v>
      </c>
      <c r="W786" s="79" t="e">
        <f>VLOOKUP($S786,'Grille de Tarif OQN'!$B$2:$S$3603,W$1,0)</f>
        <v>#N/A</v>
      </c>
      <c r="X786" s="79" t="e">
        <f>VLOOKUP($S786,'Grille de Tarif OQN'!$B$2:$S$3603,X$1,0)</f>
        <v>#N/A</v>
      </c>
      <c r="Y786" s="79" t="e">
        <f>VLOOKUP($S786,'Grille de Tarif OQN'!$B$2:$S$3603,Y$1,0)</f>
        <v>#N/A</v>
      </c>
      <c r="Z786" s="79" t="e">
        <f>VLOOKUP($S786,'Grille de Tarif OQN'!$B$2:$S$3603,Z$1,0)</f>
        <v>#N/A</v>
      </c>
      <c r="AA786" s="79" t="e">
        <f>VLOOKUP($S786,'Grille de Tarif OQN'!$B$2:$S$3603,AA$1,0)</f>
        <v>#N/A</v>
      </c>
      <c r="AB786" s="79" t="e">
        <f>VLOOKUP($S786,'Grille de Tarif OQN'!$B$2:$S$3603,AB$1,0)</f>
        <v>#N/A</v>
      </c>
      <c r="AC786" s="79" t="e">
        <f>VLOOKUP($S786,'Grille de Tarif OQN'!$B$2:$S$3603,AC$1,0)</f>
        <v>#N/A</v>
      </c>
      <c r="AD786" s="79" t="e">
        <f>VLOOKUP($S786,'Grille de Tarif OQN'!$B$2:$S$3603,AD$1,0)</f>
        <v>#N/A</v>
      </c>
      <c r="AE786" s="79" t="e">
        <f>VLOOKUP($S786,'Grille de Tarif OQN'!$B$2:$S$3603,AE$1,0)</f>
        <v>#N/A</v>
      </c>
      <c r="AF786" s="79" t="e">
        <f>VLOOKUP($S786,'Grille de Tarif OQN'!$B$2:$S$3603,AF$1,0)</f>
        <v>#N/A</v>
      </c>
      <c r="AG786" s="79" t="e">
        <f>VLOOKUP($S786,'Grille de Tarif OQN'!$B$2:$S$3603,AG$1,0)</f>
        <v>#N/A</v>
      </c>
      <c r="AH786" s="79" t="e">
        <f>VLOOKUP($S786,'Grille de Tarif OQN'!$B$2:$S$3603,AH$1,0)</f>
        <v>#N/A</v>
      </c>
      <c r="AI786" s="79" t="e">
        <f>VLOOKUP($S786,'Grille de Tarif OQN'!$B$2:$S$3603,AI$1,0)</f>
        <v>#N/A</v>
      </c>
      <c r="AJ786" s="79" t="e">
        <f>VLOOKUP($S786,'Grille de Tarif OQN'!$B$2:$S$3603,AJ$1,0)</f>
        <v>#N/A</v>
      </c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72"/>
      <c r="AV786"/>
      <c r="AW786"/>
      <c r="AX786"/>
      <c r="AY786"/>
      <c r="AZ786" s="96">
        <f t="shared" si="257"/>
        <v>0</v>
      </c>
      <c r="BA786" s="24" t="e">
        <f t="shared" si="258"/>
        <v>#N/A</v>
      </c>
      <c r="BB786" s="24" t="e">
        <f t="shared" si="259"/>
        <v>#N/A</v>
      </c>
      <c r="BC786" s="24" t="e">
        <f t="shared" si="252"/>
        <v>#N/A</v>
      </c>
      <c r="BD786" s="24" t="e">
        <f t="shared" si="253"/>
        <v>#N/A</v>
      </c>
      <c r="BE786"/>
      <c r="BF786" t="e">
        <f t="shared" si="260"/>
        <v>#N/A</v>
      </c>
      <c r="BG786" t="str">
        <f t="shared" si="261"/>
        <v>HDJ</v>
      </c>
      <c r="BH786" s="20" t="e">
        <f t="shared" si="262"/>
        <v>#N/A</v>
      </c>
      <c r="BI786" s="20" t="e">
        <f t="shared" si="263"/>
        <v>#N/A</v>
      </c>
      <c r="BJ786" s="20" t="e">
        <f t="shared" si="264"/>
        <v>#N/A</v>
      </c>
      <c r="BK786" s="20" t="e">
        <f t="shared" si="265"/>
        <v>#N/A</v>
      </c>
      <c r="BL786" s="20" t="e">
        <f t="shared" si="266"/>
        <v>#N/A</v>
      </c>
      <c r="BM786" s="20" t="e">
        <f t="shared" si="254"/>
        <v>#N/A</v>
      </c>
      <c r="BN786" s="20" t="e">
        <f t="shared" si="267"/>
        <v>#N/A</v>
      </c>
    </row>
    <row r="787" spans="1:66">
      <c r="A787" s="92"/>
      <c r="B787" s="90"/>
      <c r="C787" s="90"/>
      <c r="D787" s="93"/>
      <c r="E787" s="93"/>
      <c r="F787" s="93"/>
      <c r="G787" s="93"/>
      <c r="H787" s="93"/>
      <c r="I787" s="93"/>
      <c r="J787" s="93"/>
      <c r="K787" s="93"/>
      <c r="L787" s="92"/>
      <c r="M787" s="93"/>
      <c r="N787" s="91">
        <f t="shared" si="248"/>
        <v>0</v>
      </c>
      <c r="O787" s="91" t="str">
        <f t="shared" si="249"/>
        <v/>
      </c>
      <c r="P787" s="91" t="str">
        <f t="shared" si="250"/>
        <v/>
      </c>
      <c r="Q787" s="91" t="str">
        <f t="shared" si="251"/>
        <v>HDJ</v>
      </c>
      <c r="R787" s="82"/>
      <c r="S787" s="95">
        <f t="shared" si="255"/>
        <v>0</v>
      </c>
      <c r="T787" s="95">
        <f t="shared" si="256"/>
        <v>0</v>
      </c>
      <c r="U787" s="79" t="e">
        <f>VLOOKUP($S787,'Grille de Tarif OQN'!$B$2:$S$3603,U$1,0)</f>
        <v>#N/A</v>
      </c>
      <c r="V787" s="79" t="e">
        <f>VLOOKUP($S787,'Grille de Tarif OQN'!$B$2:$S$3603,V$1,0)</f>
        <v>#N/A</v>
      </c>
      <c r="W787" s="79" t="e">
        <f>VLOOKUP($S787,'Grille de Tarif OQN'!$B$2:$S$3603,W$1,0)</f>
        <v>#N/A</v>
      </c>
      <c r="X787" s="79" t="e">
        <f>VLOOKUP($S787,'Grille de Tarif OQN'!$B$2:$S$3603,X$1,0)</f>
        <v>#N/A</v>
      </c>
      <c r="Y787" s="79" t="e">
        <f>VLOOKUP($S787,'Grille de Tarif OQN'!$B$2:$S$3603,Y$1,0)</f>
        <v>#N/A</v>
      </c>
      <c r="Z787" s="79" t="e">
        <f>VLOOKUP($S787,'Grille de Tarif OQN'!$B$2:$S$3603,Z$1,0)</f>
        <v>#N/A</v>
      </c>
      <c r="AA787" s="79" t="e">
        <f>VLOOKUP($S787,'Grille de Tarif OQN'!$B$2:$S$3603,AA$1,0)</f>
        <v>#N/A</v>
      </c>
      <c r="AB787" s="79" t="e">
        <f>VLOOKUP($S787,'Grille de Tarif OQN'!$B$2:$S$3603,AB$1,0)</f>
        <v>#N/A</v>
      </c>
      <c r="AC787" s="79" t="e">
        <f>VLOOKUP($S787,'Grille de Tarif OQN'!$B$2:$S$3603,AC$1,0)</f>
        <v>#N/A</v>
      </c>
      <c r="AD787" s="79" t="e">
        <f>VLOOKUP($S787,'Grille de Tarif OQN'!$B$2:$S$3603,AD$1,0)</f>
        <v>#N/A</v>
      </c>
      <c r="AE787" s="79" t="e">
        <f>VLOOKUP($S787,'Grille de Tarif OQN'!$B$2:$S$3603,AE$1,0)</f>
        <v>#N/A</v>
      </c>
      <c r="AF787" s="79" t="e">
        <f>VLOOKUP($S787,'Grille de Tarif OQN'!$B$2:$S$3603,AF$1,0)</f>
        <v>#N/A</v>
      </c>
      <c r="AG787" s="79" t="e">
        <f>VLOOKUP($S787,'Grille de Tarif OQN'!$B$2:$S$3603,AG$1,0)</f>
        <v>#N/A</v>
      </c>
      <c r="AH787" s="79" t="e">
        <f>VLOOKUP($S787,'Grille de Tarif OQN'!$B$2:$S$3603,AH$1,0)</f>
        <v>#N/A</v>
      </c>
      <c r="AI787" s="79" t="e">
        <f>VLOOKUP($S787,'Grille de Tarif OQN'!$B$2:$S$3603,AI$1,0)</f>
        <v>#N/A</v>
      </c>
      <c r="AJ787" s="79" t="e">
        <f>VLOOKUP($S787,'Grille de Tarif OQN'!$B$2:$S$3603,AJ$1,0)</f>
        <v>#N/A</v>
      </c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72"/>
      <c r="AV787"/>
      <c r="AW787"/>
      <c r="AX787"/>
      <c r="AY787"/>
      <c r="AZ787" s="96">
        <f t="shared" si="257"/>
        <v>0</v>
      </c>
      <c r="BA787" s="24" t="e">
        <f t="shared" si="258"/>
        <v>#N/A</v>
      </c>
      <c r="BB787" s="24" t="e">
        <f t="shared" si="259"/>
        <v>#N/A</v>
      </c>
      <c r="BC787" s="24" t="e">
        <f t="shared" si="252"/>
        <v>#N/A</v>
      </c>
      <c r="BD787" s="24" t="e">
        <f t="shared" si="253"/>
        <v>#N/A</v>
      </c>
      <c r="BE787"/>
      <c r="BF787" t="e">
        <f t="shared" si="260"/>
        <v>#N/A</v>
      </c>
      <c r="BG787" t="str">
        <f t="shared" si="261"/>
        <v>HDJ</v>
      </c>
      <c r="BH787" s="20" t="e">
        <f t="shared" si="262"/>
        <v>#N/A</v>
      </c>
      <c r="BI787" s="20" t="e">
        <f t="shared" si="263"/>
        <v>#N/A</v>
      </c>
      <c r="BJ787" s="20" t="e">
        <f t="shared" si="264"/>
        <v>#N/A</v>
      </c>
      <c r="BK787" s="20" t="e">
        <f t="shared" si="265"/>
        <v>#N/A</v>
      </c>
      <c r="BL787" s="20" t="e">
        <f t="shared" si="266"/>
        <v>#N/A</v>
      </c>
      <c r="BM787" s="20" t="e">
        <f t="shared" si="254"/>
        <v>#N/A</v>
      </c>
      <c r="BN787" s="20" t="e">
        <f t="shared" si="267"/>
        <v>#N/A</v>
      </c>
    </row>
    <row r="788" spans="1:66">
      <c r="A788" s="92"/>
      <c r="B788" s="90"/>
      <c r="C788" s="90"/>
      <c r="D788" s="93"/>
      <c r="E788" s="93"/>
      <c r="F788" s="93"/>
      <c r="G788" s="93"/>
      <c r="H788" s="93"/>
      <c r="I788" s="93"/>
      <c r="J788" s="93"/>
      <c r="K788" s="93"/>
      <c r="L788" s="92"/>
      <c r="M788" s="93"/>
      <c r="N788" s="91">
        <f t="shared" si="248"/>
        <v>0</v>
      </c>
      <c r="O788" s="91" t="str">
        <f t="shared" si="249"/>
        <v/>
      </c>
      <c r="P788" s="91" t="str">
        <f t="shared" si="250"/>
        <v/>
      </c>
      <c r="Q788" s="91" t="str">
        <f t="shared" si="251"/>
        <v>HDJ</v>
      </c>
      <c r="R788" s="82"/>
      <c r="S788" s="95">
        <f t="shared" si="255"/>
        <v>0</v>
      </c>
      <c r="T788" s="95">
        <f t="shared" si="256"/>
        <v>0</v>
      </c>
      <c r="U788" s="79" t="e">
        <f>VLOOKUP($S788,'Grille de Tarif OQN'!$B$2:$S$3603,U$1,0)</f>
        <v>#N/A</v>
      </c>
      <c r="V788" s="79" t="e">
        <f>VLOOKUP($S788,'Grille de Tarif OQN'!$B$2:$S$3603,V$1,0)</f>
        <v>#N/A</v>
      </c>
      <c r="W788" s="79" t="e">
        <f>VLOOKUP($S788,'Grille de Tarif OQN'!$B$2:$S$3603,W$1,0)</f>
        <v>#N/A</v>
      </c>
      <c r="X788" s="79" t="e">
        <f>VLOOKUP($S788,'Grille de Tarif OQN'!$B$2:$S$3603,X$1,0)</f>
        <v>#N/A</v>
      </c>
      <c r="Y788" s="79" t="e">
        <f>VLOOKUP($S788,'Grille de Tarif OQN'!$B$2:$S$3603,Y$1,0)</f>
        <v>#N/A</v>
      </c>
      <c r="Z788" s="79" t="e">
        <f>VLOOKUP($S788,'Grille de Tarif OQN'!$B$2:$S$3603,Z$1,0)</f>
        <v>#N/A</v>
      </c>
      <c r="AA788" s="79" t="e">
        <f>VLOOKUP($S788,'Grille de Tarif OQN'!$B$2:$S$3603,AA$1,0)</f>
        <v>#N/A</v>
      </c>
      <c r="AB788" s="79" t="e">
        <f>VLOOKUP($S788,'Grille de Tarif OQN'!$B$2:$S$3603,AB$1,0)</f>
        <v>#N/A</v>
      </c>
      <c r="AC788" s="79" t="e">
        <f>VLOOKUP($S788,'Grille de Tarif OQN'!$B$2:$S$3603,AC$1,0)</f>
        <v>#N/A</v>
      </c>
      <c r="AD788" s="79" t="e">
        <f>VLOOKUP($S788,'Grille de Tarif OQN'!$B$2:$S$3603,AD$1,0)</f>
        <v>#N/A</v>
      </c>
      <c r="AE788" s="79" t="e">
        <f>VLOOKUP($S788,'Grille de Tarif OQN'!$B$2:$S$3603,AE$1,0)</f>
        <v>#N/A</v>
      </c>
      <c r="AF788" s="79" t="e">
        <f>VLOOKUP($S788,'Grille de Tarif OQN'!$B$2:$S$3603,AF$1,0)</f>
        <v>#N/A</v>
      </c>
      <c r="AG788" s="79" t="e">
        <f>VLOOKUP($S788,'Grille de Tarif OQN'!$B$2:$S$3603,AG$1,0)</f>
        <v>#N/A</v>
      </c>
      <c r="AH788" s="79" t="e">
        <f>VLOOKUP($S788,'Grille de Tarif OQN'!$B$2:$S$3603,AH$1,0)</f>
        <v>#N/A</v>
      </c>
      <c r="AI788" s="79" t="e">
        <f>VLOOKUP($S788,'Grille de Tarif OQN'!$B$2:$S$3603,AI$1,0)</f>
        <v>#N/A</v>
      </c>
      <c r="AJ788" s="79" t="e">
        <f>VLOOKUP($S788,'Grille de Tarif OQN'!$B$2:$S$3603,AJ$1,0)</f>
        <v>#N/A</v>
      </c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72"/>
      <c r="AV788"/>
      <c r="AW788"/>
      <c r="AX788"/>
      <c r="AY788"/>
      <c r="AZ788" s="96">
        <f t="shared" si="257"/>
        <v>0</v>
      </c>
      <c r="BA788" s="24" t="e">
        <f t="shared" si="258"/>
        <v>#N/A</v>
      </c>
      <c r="BB788" s="24" t="e">
        <f t="shared" si="259"/>
        <v>#N/A</v>
      </c>
      <c r="BC788" s="24" t="e">
        <f t="shared" si="252"/>
        <v>#N/A</v>
      </c>
      <c r="BD788" s="24" t="e">
        <f t="shared" si="253"/>
        <v>#N/A</v>
      </c>
      <c r="BE788"/>
      <c r="BF788" t="e">
        <f t="shared" si="260"/>
        <v>#N/A</v>
      </c>
      <c r="BG788" t="str">
        <f t="shared" si="261"/>
        <v>HDJ</v>
      </c>
      <c r="BH788" s="20" t="e">
        <f t="shared" si="262"/>
        <v>#N/A</v>
      </c>
      <c r="BI788" s="20" t="e">
        <f t="shared" si="263"/>
        <v>#N/A</v>
      </c>
      <c r="BJ788" s="20" t="e">
        <f t="shared" si="264"/>
        <v>#N/A</v>
      </c>
      <c r="BK788" s="20" t="e">
        <f t="shared" si="265"/>
        <v>#N/A</v>
      </c>
      <c r="BL788" s="20" t="e">
        <f t="shared" si="266"/>
        <v>#N/A</v>
      </c>
      <c r="BM788" s="20" t="e">
        <f t="shared" si="254"/>
        <v>#N/A</v>
      </c>
      <c r="BN788" s="20" t="e">
        <f t="shared" si="267"/>
        <v>#N/A</v>
      </c>
    </row>
    <row r="789" spans="1:66">
      <c r="A789" s="92"/>
      <c r="B789" s="90"/>
      <c r="C789" s="90"/>
      <c r="D789" s="93"/>
      <c r="E789" s="93"/>
      <c r="F789" s="93"/>
      <c r="G789" s="93"/>
      <c r="H789" s="93"/>
      <c r="I789" s="93"/>
      <c r="J789" s="93"/>
      <c r="K789" s="93"/>
      <c r="L789" s="92"/>
      <c r="M789" s="93"/>
      <c r="N789" s="91">
        <f t="shared" si="248"/>
        <v>0</v>
      </c>
      <c r="O789" s="91" t="str">
        <f t="shared" si="249"/>
        <v/>
      </c>
      <c r="P789" s="91" t="str">
        <f t="shared" si="250"/>
        <v/>
      </c>
      <c r="Q789" s="91" t="str">
        <f t="shared" si="251"/>
        <v>HDJ</v>
      </c>
      <c r="R789" s="82"/>
      <c r="S789" s="95">
        <f t="shared" si="255"/>
        <v>0</v>
      </c>
      <c r="T789" s="95">
        <f t="shared" si="256"/>
        <v>0</v>
      </c>
      <c r="U789" s="79" t="e">
        <f>VLOOKUP($S789,'Grille de Tarif OQN'!$B$2:$S$3603,U$1,0)</f>
        <v>#N/A</v>
      </c>
      <c r="V789" s="79" t="e">
        <f>VLOOKUP($S789,'Grille de Tarif OQN'!$B$2:$S$3603,V$1,0)</f>
        <v>#N/A</v>
      </c>
      <c r="W789" s="79" t="e">
        <f>VLOOKUP($S789,'Grille de Tarif OQN'!$B$2:$S$3603,W$1,0)</f>
        <v>#N/A</v>
      </c>
      <c r="X789" s="79" t="e">
        <f>VLOOKUP($S789,'Grille de Tarif OQN'!$B$2:$S$3603,X$1,0)</f>
        <v>#N/A</v>
      </c>
      <c r="Y789" s="79" t="e">
        <f>VLOOKUP($S789,'Grille de Tarif OQN'!$B$2:$S$3603,Y$1,0)</f>
        <v>#N/A</v>
      </c>
      <c r="Z789" s="79" t="e">
        <f>VLOOKUP($S789,'Grille de Tarif OQN'!$B$2:$S$3603,Z$1,0)</f>
        <v>#N/A</v>
      </c>
      <c r="AA789" s="79" t="e">
        <f>VLOOKUP($S789,'Grille de Tarif OQN'!$B$2:$S$3603,AA$1,0)</f>
        <v>#N/A</v>
      </c>
      <c r="AB789" s="79" t="e">
        <f>VLOOKUP($S789,'Grille de Tarif OQN'!$B$2:$S$3603,AB$1,0)</f>
        <v>#N/A</v>
      </c>
      <c r="AC789" s="79" t="e">
        <f>VLOOKUP($S789,'Grille de Tarif OQN'!$B$2:$S$3603,AC$1,0)</f>
        <v>#N/A</v>
      </c>
      <c r="AD789" s="79" t="e">
        <f>VLOOKUP($S789,'Grille de Tarif OQN'!$B$2:$S$3603,AD$1,0)</f>
        <v>#N/A</v>
      </c>
      <c r="AE789" s="79" t="e">
        <f>VLOOKUP($S789,'Grille de Tarif OQN'!$B$2:$S$3603,AE$1,0)</f>
        <v>#N/A</v>
      </c>
      <c r="AF789" s="79" t="e">
        <f>VLOOKUP($S789,'Grille de Tarif OQN'!$B$2:$S$3603,AF$1,0)</f>
        <v>#N/A</v>
      </c>
      <c r="AG789" s="79" t="e">
        <f>VLOOKUP($S789,'Grille de Tarif OQN'!$B$2:$S$3603,AG$1,0)</f>
        <v>#N/A</v>
      </c>
      <c r="AH789" s="79" t="e">
        <f>VLOOKUP($S789,'Grille de Tarif OQN'!$B$2:$S$3603,AH$1,0)</f>
        <v>#N/A</v>
      </c>
      <c r="AI789" s="79" t="e">
        <f>VLOOKUP($S789,'Grille de Tarif OQN'!$B$2:$S$3603,AI$1,0)</f>
        <v>#N/A</v>
      </c>
      <c r="AJ789" s="79" t="e">
        <f>VLOOKUP($S789,'Grille de Tarif OQN'!$B$2:$S$3603,AJ$1,0)</f>
        <v>#N/A</v>
      </c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72"/>
      <c r="AV789"/>
      <c r="AW789"/>
      <c r="AX789"/>
      <c r="AY789"/>
      <c r="AZ789" s="96">
        <f t="shared" si="257"/>
        <v>0</v>
      </c>
      <c r="BA789" s="24" t="e">
        <f t="shared" si="258"/>
        <v>#N/A</v>
      </c>
      <c r="BB789" s="24" t="e">
        <f t="shared" si="259"/>
        <v>#N/A</v>
      </c>
      <c r="BC789" s="24" t="e">
        <f t="shared" si="252"/>
        <v>#N/A</v>
      </c>
      <c r="BD789" s="24" t="e">
        <f t="shared" si="253"/>
        <v>#N/A</v>
      </c>
      <c r="BE789"/>
      <c r="BF789" t="e">
        <f t="shared" si="260"/>
        <v>#N/A</v>
      </c>
      <c r="BG789" t="str">
        <f t="shared" si="261"/>
        <v>HDJ</v>
      </c>
      <c r="BH789" s="20" t="e">
        <f t="shared" si="262"/>
        <v>#N/A</v>
      </c>
      <c r="BI789" s="20" t="e">
        <f t="shared" si="263"/>
        <v>#N/A</v>
      </c>
      <c r="BJ789" s="20" t="e">
        <f t="shared" si="264"/>
        <v>#N/A</v>
      </c>
      <c r="BK789" s="20" t="e">
        <f t="shared" si="265"/>
        <v>#N/A</v>
      </c>
      <c r="BL789" s="20" t="e">
        <f t="shared" si="266"/>
        <v>#N/A</v>
      </c>
      <c r="BM789" s="20" t="e">
        <f t="shared" si="254"/>
        <v>#N/A</v>
      </c>
      <c r="BN789" s="20" t="e">
        <f t="shared" si="267"/>
        <v>#N/A</v>
      </c>
    </row>
    <row r="790" spans="1:66">
      <c r="A790" s="92"/>
      <c r="B790" s="90"/>
      <c r="C790" s="90"/>
      <c r="D790" s="93"/>
      <c r="E790" s="93"/>
      <c r="F790" s="93"/>
      <c r="G790" s="93"/>
      <c r="H790" s="93"/>
      <c r="I790" s="93"/>
      <c r="J790" s="93"/>
      <c r="K790" s="93"/>
      <c r="L790" s="92"/>
      <c r="M790" s="93"/>
      <c r="N790" s="91">
        <f t="shared" si="248"/>
        <v>0</v>
      </c>
      <c r="O790" s="91" t="str">
        <f t="shared" si="249"/>
        <v/>
      </c>
      <c r="P790" s="91" t="str">
        <f t="shared" si="250"/>
        <v/>
      </c>
      <c r="Q790" s="91" t="str">
        <f t="shared" si="251"/>
        <v>HDJ</v>
      </c>
      <c r="R790" s="82"/>
      <c r="S790" s="95">
        <f t="shared" si="255"/>
        <v>0</v>
      </c>
      <c r="T790" s="95">
        <f t="shared" si="256"/>
        <v>0</v>
      </c>
      <c r="U790" s="79" t="e">
        <f>VLOOKUP($S790,'Grille de Tarif OQN'!$B$2:$S$3603,U$1,0)</f>
        <v>#N/A</v>
      </c>
      <c r="V790" s="79" t="e">
        <f>VLOOKUP($S790,'Grille de Tarif OQN'!$B$2:$S$3603,V$1,0)</f>
        <v>#N/A</v>
      </c>
      <c r="W790" s="79" t="e">
        <f>VLOOKUP($S790,'Grille de Tarif OQN'!$B$2:$S$3603,W$1,0)</f>
        <v>#N/A</v>
      </c>
      <c r="X790" s="79" t="e">
        <f>VLOOKUP($S790,'Grille de Tarif OQN'!$B$2:$S$3603,X$1,0)</f>
        <v>#N/A</v>
      </c>
      <c r="Y790" s="79" t="e">
        <f>VLOOKUP($S790,'Grille de Tarif OQN'!$B$2:$S$3603,Y$1,0)</f>
        <v>#N/A</v>
      </c>
      <c r="Z790" s="79" t="e">
        <f>VLOOKUP($S790,'Grille de Tarif OQN'!$B$2:$S$3603,Z$1,0)</f>
        <v>#N/A</v>
      </c>
      <c r="AA790" s="79" t="e">
        <f>VLOOKUP($S790,'Grille de Tarif OQN'!$B$2:$S$3603,AA$1,0)</f>
        <v>#N/A</v>
      </c>
      <c r="AB790" s="79" t="e">
        <f>VLOOKUP($S790,'Grille de Tarif OQN'!$B$2:$S$3603,AB$1,0)</f>
        <v>#N/A</v>
      </c>
      <c r="AC790" s="79" t="e">
        <f>VLOOKUP($S790,'Grille de Tarif OQN'!$B$2:$S$3603,AC$1,0)</f>
        <v>#N/A</v>
      </c>
      <c r="AD790" s="79" t="e">
        <f>VLOOKUP($S790,'Grille de Tarif OQN'!$B$2:$S$3603,AD$1,0)</f>
        <v>#N/A</v>
      </c>
      <c r="AE790" s="79" t="e">
        <f>VLOOKUP($S790,'Grille de Tarif OQN'!$B$2:$S$3603,AE$1,0)</f>
        <v>#N/A</v>
      </c>
      <c r="AF790" s="79" t="e">
        <f>VLOOKUP($S790,'Grille de Tarif OQN'!$B$2:$S$3603,AF$1,0)</f>
        <v>#N/A</v>
      </c>
      <c r="AG790" s="79" t="e">
        <f>VLOOKUP($S790,'Grille de Tarif OQN'!$B$2:$S$3603,AG$1,0)</f>
        <v>#N/A</v>
      </c>
      <c r="AH790" s="79" t="e">
        <f>VLOOKUP($S790,'Grille de Tarif OQN'!$B$2:$S$3603,AH$1,0)</f>
        <v>#N/A</v>
      </c>
      <c r="AI790" s="79" t="e">
        <f>VLOOKUP($S790,'Grille de Tarif OQN'!$B$2:$S$3603,AI$1,0)</f>
        <v>#N/A</v>
      </c>
      <c r="AJ790" s="79" t="e">
        <f>VLOOKUP($S790,'Grille de Tarif OQN'!$B$2:$S$3603,AJ$1,0)</f>
        <v>#N/A</v>
      </c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72"/>
      <c r="AV790"/>
      <c r="AW790"/>
      <c r="AX790"/>
      <c r="AY790"/>
      <c r="AZ790" s="96">
        <f t="shared" si="257"/>
        <v>0</v>
      </c>
      <c r="BA790" s="24" t="e">
        <f t="shared" si="258"/>
        <v>#N/A</v>
      </c>
      <c r="BB790" s="24" t="e">
        <f t="shared" si="259"/>
        <v>#N/A</v>
      </c>
      <c r="BC790" s="24" t="e">
        <f t="shared" si="252"/>
        <v>#N/A</v>
      </c>
      <c r="BD790" s="24" t="e">
        <f t="shared" si="253"/>
        <v>#N/A</v>
      </c>
      <c r="BE790"/>
      <c r="BF790" t="e">
        <f t="shared" si="260"/>
        <v>#N/A</v>
      </c>
      <c r="BG790" t="str">
        <f t="shared" si="261"/>
        <v>HDJ</v>
      </c>
      <c r="BH790" s="20" t="e">
        <f t="shared" si="262"/>
        <v>#N/A</v>
      </c>
      <c r="BI790" s="20" t="e">
        <f t="shared" si="263"/>
        <v>#N/A</v>
      </c>
      <c r="BJ790" s="20" t="e">
        <f t="shared" si="264"/>
        <v>#N/A</v>
      </c>
      <c r="BK790" s="20" t="e">
        <f t="shared" si="265"/>
        <v>#N/A</v>
      </c>
      <c r="BL790" s="20" t="e">
        <f t="shared" si="266"/>
        <v>#N/A</v>
      </c>
      <c r="BM790" s="20" t="e">
        <f t="shared" si="254"/>
        <v>#N/A</v>
      </c>
      <c r="BN790" s="20" t="e">
        <f t="shared" si="267"/>
        <v>#N/A</v>
      </c>
    </row>
    <row r="791" spans="1:66">
      <c r="A791" s="92"/>
      <c r="B791" s="90"/>
      <c r="C791" s="90"/>
      <c r="D791" s="93"/>
      <c r="E791" s="93"/>
      <c r="F791" s="93"/>
      <c r="G791" s="93"/>
      <c r="H791" s="93"/>
      <c r="I791" s="93"/>
      <c r="J791" s="93"/>
      <c r="K791" s="93"/>
      <c r="L791" s="92"/>
      <c r="M791" s="93"/>
      <c r="N791" s="91">
        <f t="shared" si="248"/>
        <v>0</v>
      </c>
      <c r="O791" s="91" t="str">
        <f t="shared" si="249"/>
        <v/>
      </c>
      <c r="P791" s="91" t="str">
        <f t="shared" si="250"/>
        <v/>
      </c>
      <c r="Q791" s="91" t="str">
        <f t="shared" si="251"/>
        <v>HDJ</v>
      </c>
      <c r="R791" s="82"/>
      <c r="S791" s="95">
        <f t="shared" si="255"/>
        <v>0</v>
      </c>
      <c r="T791" s="95">
        <f t="shared" si="256"/>
        <v>0</v>
      </c>
      <c r="U791" s="79" t="e">
        <f>VLOOKUP($S791,'Grille de Tarif OQN'!$B$2:$S$3603,U$1,0)</f>
        <v>#N/A</v>
      </c>
      <c r="V791" s="79" t="e">
        <f>VLOOKUP($S791,'Grille de Tarif OQN'!$B$2:$S$3603,V$1,0)</f>
        <v>#N/A</v>
      </c>
      <c r="W791" s="79" t="e">
        <f>VLOOKUP($S791,'Grille de Tarif OQN'!$B$2:$S$3603,W$1,0)</f>
        <v>#N/A</v>
      </c>
      <c r="X791" s="79" t="e">
        <f>VLOOKUP($S791,'Grille de Tarif OQN'!$B$2:$S$3603,X$1,0)</f>
        <v>#N/A</v>
      </c>
      <c r="Y791" s="79" t="e">
        <f>VLOOKUP($S791,'Grille de Tarif OQN'!$B$2:$S$3603,Y$1,0)</f>
        <v>#N/A</v>
      </c>
      <c r="Z791" s="79" t="e">
        <f>VLOOKUP($S791,'Grille de Tarif OQN'!$B$2:$S$3603,Z$1,0)</f>
        <v>#N/A</v>
      </c>
      <c r="AA791" s="79" t="e">
        <f>VLOOKUP($S791,'Grille de Tarif OQN'!$B$2:$S$3603,AA$1,0)</f>
        <v>#N/A</v>
      </c>
      <c r="AB791" s="79" t="e">
        <f>VLOOKUP($S791,'Grille de Tarif OQN'!$B$2:$S$3603,AB$1,0)</f>
        <v>#N/A</v>
      </c>
      <c r="AC791" s="79" t="e">
        <f>VLOOKUP($S791,'Grille de Tarif OQN'!$B$2:$S$3603,AC$1,0)</f>
        <v>#N/A</v>
      </c>
      <c r="AD791" s="79" t="e">
        <f>VLOOKUP($S791,'Grille de Tarif OQN'!$B$2:$S$3603,AD$1,0)</f>
        <v>#N/A</v>
      </c>
      <c r="AE791" s="79" t="e">
        <f>VLOOKUP($S791,'Grille de Tarif OQN'!$B$2:$S$3603,AE$1,0)</f>
        <v>#N/A</v>
      </c>
      <c r="AF791" s="79" t="e">
        <f>VLOOKUP($S791,'Grille de Tarif OQN'!$B$2:$S$3603,AF$1,0)</f>
        <v>#N/A</v>
      </c>
      <c r="AG791" s="79" t="e">
        <f>VLOOKUP($S791,'Grille de Tarif OQN'!$B$2:$S$3603,AG$1,0)</f>
        <v>#N/A</v>
      </c>
      <c r="AH791" s="79" t="e">
        <f>VLOOKUP($S791,'Grille de Tarif OQN'!$B$2:$S$3603,AH$1,0)</f>
        <v>#N/A</v>
      </c>
      <c r="AI791" s="79" t="e">
        <f>VLOOKUP($S791,'Grille de Tarif OQN'!$B$2:$S$3603,AI$1,0)</f>
        <v>#N/A</v>
      </c>
      <c r="AJ791" s="79" t="e">
        <f>VLOOKUP($S791,'Grille de Tarif OQN'!$B$2:$S$3603,AJ$1,0)</f>
        <v>#N/A</v>
      </c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72"/>
      <c r="AV791"/>
      <c r="AW791"/>
      <c r="AX791"/>
      <c r="AY791"/>
      <c r="AZ791" s="96">
        <f t="shared" si="257"/>
        <v>0</v>
      </c>
      <c r="BA791" s="24" t="e">
        <f t="shared" si="258"/>
        <v>#N/A</v>
      </c>
      <c r="BB791" s="24" t="e">
        <f t="shared" si="259"/>
        <v>#N/A</v>
      </c>
      <c r="BC791" s="24" t="e">
        <f t="shared" si="252"/>
        <v>#N/A</v>
      </c>
      <c r="BD791" s="24" t="e">
        <f t="shared" si="253"/>
        <v>#N/A</v>
      </c>
      <c r="BE791"/>
      <c r="BF791" t="e">
        <f t="shared" si="260"/>
        <v>#N/A</v>
      </c>
      <c r="BG791" t="str">
        <f t="shared" si="261"/>
        <v>HDJ</v>
      </c>
      <c r="BH791" s="20" t="e">
        <f t="shared" si="262"/>
        <v>#N/A</v>
      </c>
      <c r="BI791" s="20" t="e">
        <f t="shared" si="263"/>
        <v>#N/A</v>
      </c>
      <c r="BJ791" s="20" t="e">
        <f t="shared" si="264"/>
        <v>#N/A</v>
      </c>
      <c r="BK791" s="20" t="e">
        <f t="shared" si="265"/>
        <v>#N/A</v>
      </c>
      <c r="BL791" s="20" t="e">
        <f t="shared" si="266"/>
        <v>#N/A</v>
      </c>
      <c r="BM791" s="20" t="e">
        <f t="shared" si="254"/>
        <v>#N/A</v>
      </c>
      <c r="BN791" s="20" t="e">
        <f t="shared" si="267"/>
        <v>#N/A</v>
      </c>
    </row>
    <row r="792" spans="1:66">
      <c r="A792" s="92"/>
      <c r="B792" s="90"/>
      <c r="C792" s="90"/>
      <c r="D792" s="93"/>
      <c r="E792" s="93"/>
      <c r="F792" s="93"/>
      <c r="G792" s="93"/>
      <c r="H792" s="93"/>
      <c r="I792" s="93"/>
      <c r="J792" s="93"/>
      <c r="K792" s="93"/>
      <c r="L792" s="92"/>
      <c r="M792" s="93"/>
      <c r="N792" s="91">
        <f t="shared" si="248"/>
        <v>0</v>
      </c>
      <c r="O792" s="91" t="str">
        <f t="shared" si="249"/>
        <v/>
      </c>
      <c r="P792" s="91" t="str">
        <f t="shared" si="250"/>
        <v/>
      </c>
      <c r="Q792" s="91" t="str">
        <f t="shared" si="251"/>
        <v>HDJ</v>
      </c>
      <c r="R792" s="82"/>
      <c r="S792" s="95">
        <f t="shared" si="255"/>
        <v>0</v>
      </c>
      <c r="T792" s="95">
        <f t="shared" si="256"/>
        <v>0</v>
      </c>
      <c r="U792" s="79" t="e">
        <f>VLOOKUP($S792,'Grille de Tarif OQN'!$B$2:$S$3603,U$1,0)</f>
        <v>#N/A</v>
      </c>
      <c r="V792" s="79" t="e">
        <f>VLOOKUP($S792,'Grille de Tarif OQN'!$B$2:$S$3603,V$1,0)</f>
        <v>#N/A</v>
      </c>
      <c r="W792" s="79" t="e">
        <f>VLOOKUP($S792,'Grille de Tarif OQN'!$B$2:$S$3603,W$1,0)</f>
        <v>#N/A</v>
      </c>
      <c r="X792" s="79" t="e">
        <f>VLOOKUP($S792,'Grille de Tarif OQN'!$B$2:$S$3603,X$1,0)</f>
        <v>#N/A</v>
      </c>
      <c r="Y792" s="79" t="e">
        <f>VLOOKUP($S792,'Grille de Tarif OQN'!$B$2:$S$3603,Y$1,0)</f>
        <v>#N/A</v>
      </c>
      <c r="Z792" s="79" t="e">
        <f>VLOOKUP($S792,'Grille de Tarif OQN'!$B$2:$S$3603,Z$1,0)</f>
        <v>#N/A</v>
      </c>
      <c r="AA792" s="79" t="e">
        <f>VLOOKUP($S792,'Grille de Tarif OQN'!$B$2:$S$3603,AA$1,0)</f>
        <v>#N/A</v>
      </c>
      <c r="AB792" s="79" t="e">
        <f>VLOOKUP($S792,'Grille de Tarif OQN'!$B$2:$S$3603,AB$1,0)</f>
        <v>#N/A</v>
      </c>
      <c r="AC792" s="79" t="e">
        <f>VLOOKUP($S792,'Grille de Tarif OQN'!$B$2:$S$3603,AC$1,0)</f>
        <v>#N/A</v>
      </c>
      <c r="AD792" s="79" t="e">
        <f>VLOOKUP($S792,'Grille de Tarif OQN'!$B$2:$S$3603,AD$1,0)</f>
        <v>#N/A</v>
      </c>
      <c r="AE792" s="79" t="e">
        <f>VLOOKUP($S792,'Grille de Tarif OQN'!$B$2:$S$3603,AE$1,0)</f>
        <v>#N/A</v>
      </c>
      <c r="AF792" s="79" t="e">
        <f>VLOOKUP($S792,'Grille de Tarif OQN'!$B$2:$S$3603,AF$1,0)</f>
        <v>#N/A</v>
      </c>
      <c r="AG792" s="79" t="e">
        <f>VLOOKUP($S792,'Grille de Tarif OQN'!$B$2:$S$3603,AG$1,0)</f>
        <v>#N/A</v>
      </c>
      <c r="AH792" s="79" t="e">
        <f>VLOOKUP($S792,'Grille de Tarif OQN'!$B$2:$S$3603,AH$1,0)</f>
        <v>#N/A</v>
      </c>
      <c r="AI792" s="79" t="e">
        <f>VLOOKUP($S792,'Grille de Tarif OQN'!$B$2:$S$3603,AI$1,0)</f>
        <v>#N/A</v>
      </c>
      <c r="AJ792" s="79" t="e">
        <f>VLOOKUP($S792,'Grille de Tarif OQN'!$B$2:$S$3603,AJ$1,0)</f>
        <v>#N/A</v>
      </c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72"/>
      <c r="AV792"/>
      <c r="AW792"/>
      <c r="AX792"/>
      <c r="AY792"/>
      <c r="AZ792" s="96">
        <f t="shared" si="257"/>
        <v>0</v>
      </c>
      <c r="BA792" s="24" t="e">
        <f t="shared" si="258"/>
        <v>#N/A</v>
      </c>
      <c r="BB792" s="24" t="e">
        <f t="shared" si="259"/>
        <v>#N/A</v>
      </c>
      <c r="BC792" s="24" t="e">
        <f t="shared" si="252"/>
        <v>#N/A</v>
      </c>
      <c r="BD792" s="24" t="e">
        <f t="shared" si="253"/>
        <v>#N/A</v>
      </c>
      <c r="BE792"/>
      <c r="BF792" t="e">
        <f t="shared" si="260"/>
        <v>#N/A</v>
      </c>
      <c r="BG792" t="str">
        <f t="shared" si="261"/>
        <v>HDJ</v>
      </c>
      <c r="BH792" s="20" t="e">
        <f t="shared" si="262"/>
        <v>#N/A</v>
      </c>
      <c r="BI792" s="20" t="e">
        <f t="shared" si="263"/>
        <v>#N/A</v>
      </c>
      <c r="BJ792" s="20" t="e">
        <f t="shared" si="264"/>
        <v>#N/A</v>
      </c>
      <c r="BK792" s="20" t="e">
        <f t="shared" si="265"/>
        <v>#N/A</v>
      </c>
      <c r="BL792" s="20" t="e">
        <f t="shared" si="266"/>
        <v>#N/A</v>
      </c>
      <c r="BM792" s="20" t="e">
        <f t="shared" si="254"/>
        <v>#N/A</v>
      </c>
      <c r="BN792" s="20" t="e">
        <f t="shared" si="267"/>
        <v>#N/A</v>
      </c>
    </row>
    <row r="793" spans="1:66">
      <c r="A793" s="92"/>
      <c r="B793" s="90"/>
      <c r="C793" s="90"/>
      <c r="D793" s="93"/>
      <c r="E793" s="93"/>
      <c r="F793" s="93"/>
      <c r="G793" s="93"/>
      <c r="H793" s="93"/>
      <c r="I793" s="93"/>
      <c r="J793" s="93"/>
      <c r="K793" s="93"/>
      <c r="L793" s="92"/>
      <c r="M793" s="93"/>
      <c r="N793" s="91">
        <f t="shared" si="248"/>
        <v>0</v>
      </c>
      <c r="O793" s="91" t="str">
        <f t="shared" si="249"/>
        <v/>
      </c>
      <c r="P793" s="91" t="str">
        <f t="shared" si="250"/>
        <v/>
      </c>
      <c r="Q793" s="91" t="str">
        <f t="shared" si="251"/>
        <v>HDJ</v>
      </c>
      <c r="R793" s="82"/>
      <c r="S793" s="95">
        <f t="shared" si="255"/>
        <v>0</v>
      </c>
      <c r="T793" s="95">
        <f t="shared" si="256"/>
        <v>0</v>
      </c>
      <c r="U793" s="79" t="e">
        <f>VLOOKUP($S793,'Grille de Tarif OQN'!$B$2:$S$3603,U$1,0)</f>
        <v>#N/A</v>
      </c>
      <c r="V793" s="79" t="e">
        <f>VLOOKUP($S793,'Grille de Tarif OQN'!$B$2:$S$3603,V$1,0)</f>
        <v>#N/A</v>
      </c>
      <c r="W793" s="79" t="e">
        <f>VLOOKUP($S793,'Grille de Tarif OQN'!$B$2:$S$3603,W$1,0)</f>
        <v>#N/A</v>
      </c>
      <c r="X793" s="79" t="e">
        <f>VLOOKUP($S793,'Grille de Tarif OQN'!$B$2:$S$3603,X$1,0)</f>
        <v>#N/A</v>
      </c>
      <c r="Y793" s="79" t="e">
        <f>VLOOKUP($S793,'Grille de Tarif OQN'!$B$2:$S$3603,Y$1,0)</f>
        <v>#N/A</v>
      </c>
      <c r="Z793" s="79" t="e">
        <f>VLOOKUP($S793,'Grille de Tarif OQN'!$B$2:$S$3603,Z$1,0)</f>
        <v>#N/A</v>
      </c>
      <c r="AA793" s="79" t="e">
        <f>VLOOKUP($S793,'Grille de Tarif OQN'!$B$2:$S$3603,AA$1,0)</f>
        <v>#N/A</v>
      </c>
      <c r="AB793" s="79" t="e">
        <f>VLOOKUP($S793,'Grille de Tarif OQN'!$B$2:$S$3603,AB$1,0)</f>
        <v>#N/A</v>
      </c>
      <c r="AC793" s="79" t="e">
        <f>VLOOKUP($S793,'Grille de Tarif OQN'!$B$2:$S$3603,AC$1,0)</f>
        <v>#N/A</v>
      </c>
      <c r="AD793" s="79" t="e">
        <f>VLOOKUP($S793,'Grille de Tarif OQN'!$B$2:$S$3603,AD$1,0)</f>
        <v>#N/A</v>
      </c>
      <c r="AE793" s="79" t="e">
        <f>VLOOKUP($S793,'Grille de Tarif OQN'!$B$2:$S$3603,AE$1,0)</f>
        <v>#N/A</v>
      </c>
      <c r="AF793" s="79" t="e">
        <f>VLOOKUP($S793,'Grille de Tarif OQN'!$B$2:$S$3603,AF$1,0)</f>
        <v>#N/A</v>
      </c>
      <c r="AG793" s="79" t="e">
        <f>VLOOKUP($S793,'Grille de Tarif OQN'!$B$2:$S$3603,AG$1,0)</f>
        <v>#N/A</v>
      </c>
      <c r="AH793" s="79" t="e">
        <f>VLOOKUP($S793,'Grille de Tarif OQN'!$B$2:$S$3603,AH$1,0)</f>
        <v>#N/A</v>
      </c>
      <c r="AI793" s="79" t="e">
        <f>VLOOKUP($S793,'Grille de Tarif OQN'!$B$2:$S$3603,AI$1,0)</f>
        <v>#N/A</v>
      </c>
      <c r="AJ793" s="79" t="e">
        <f>VLOOKUP($S793,'Grille de Tarif OQN'!$B$2:$S$3603,AJ$1,0)</f>
        <v>#N/A</v>
      </c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72"/>
      <c r="AV793"/>
      <c r="AW793"/>
      <c r="AX793"/>
      <c r="AY793"/>
      <c r="AZ793" s="96">
        <f t="shared" si="257"/>
        <v>0</v>
      </c>
      <c r="BA793" s="24" t="e">
        <f t="shared" si="258"/>
        <v>#N/A</v>
      </c>
      <c r="BB793" s="24" t="e">
        <f t="shared" si="259"/>
        <v>#N/A</v>
      </c>
      <c r="BC793" s="24" t="e">
        <f t="shared" si="252"/>
        <v>#N/A</v>
      </c>
      <c r="BD793" s="24" t="e">
        <f t="shared" si="253"/>
        <v>#N/A</v>
      </c>
      <c r="BE793"/>
      <c r="BF793" t="e">
        <f t="shared" si="260"/>
        <v>#N/A</v>
      </c>
      <c r="BG793" t="str">
        <f t="shared" si="261"/>
        <v>HDJ</v>
      </c>
      <c r="BH793" s="20" t="e">
        <f t="shared" si="262"/>
        <v>#N/A</v>
      </c>
      <c r="BI793" s="20" t="e">
        <f t="shared" si="263"/>
        <v>#N/A</v>
      </c>
      <c r="BJ793" s="20" t="e">
        <f t="shared" si="264"/>
        <v>#N/A</v>
      </c>
      <c r="BK793" s="20" t="e">
        <f t="shared" si="265"/>
        <v>#N/A</v>
      </c>
      <c r="BL793" s="20" t="e">
        <f t="shared" si="266"/>
        <v>#N/A</v>
      </c>
      <c r="BM793" s="20" t="e">
        <f t="shared" si="254"/>
        <v>#N/A</v>
      </c>
      <c r="BN793" s="20" t="e">
        <f t="shared" si="267"/>
        <v>#N/A</v>
      </c>
    </row>
    <row r="794" spans="1:66">
      <c r="A794" s="92"/>
      <c r="B794" s="90"/>
      <c r="C794" s="90"/>
      <c r="D794" s="93"/>
      <c r="E794" s="93"/>
      <c r="F794" s="93"/>
      <c r="G794" s="93"/>
      <c r="H794" s="93"/>
      <c r="I794" s="93"/>
      <c r="J794" s="93"/>
      <c r="K794" s="93"/>
      <c r="L794" s="92"/>
      <c r="M794" s="93"/>
      <c r="N794" s="91">
        <f t="shared" si="248"/>
        <v>0</v>
      </c>
      <c r="O794" s="91" t="str">
        <f t="shared" si="249"/>
        <v/>
      </c>
      <c r="P794" s="91" t="str">
        <f t="shared" si="250"/>
        <v/>
      </c>
      <c r="Q794" s="91" t="str">
        <f t="shared" si="251"/>
        <v>HDJ</v>
      </c>
      <c r="R794" s="82"/>
      <c r="S794" s="95">
        <f t="shared" si="255"/>
        <v>0</v>
      </c>
      <c r="T794" s="95">
        <f t="shared" si="256"/>
        <v>0</v>
      </c>
      <c r="U794" s="79" t="e">
        <f>VLOOKUP($S794,'Grille de Tarif OQN'!$B$2:$S$3603,U$1,0)</f>
        <v>#N/A</v>
      </c>
      <c r="V794" s="79" t="e">
        <f>VLOOKUP($S794,'Grille de Tarif OQN'!$B$2:$S$3603,V$1,0)</f>
        <v>#N/A</v>
      </c>
      <c r="W794" s="79" t="e">
        <f>VLOOKUP($S794,'Grille de Tarif OQN'!$B$2:$S$3603,W$1,0)</f>
        <v>#N/A</v>
      </c>
      <c r="X794" s="79" t="e">
        <f>VLOOKUP($S794,'Grille de Tarif OQN'!$B$2:$S$3603,X$1,0)</f>
        <v>#N/A</v>
      </c>
      <c r="Y794" s="79" t="e">
        <f>VLOOKUP($S794,'Grille de Tarif OQN'!$B$2:$S$3603,Y$1,0)</f>
        <v>#N/A</v>
      </c>
      <c r="Z794" s="79" t="e">
        <f>VLOOKUP($S794,'Grille de Tarif OQN'!$B$2:$S$3603,Z$1,0)</f>
        <v>#N/A</v>
      </c>
      <c r="AA794" s="79" t="e">
        <f>VLOOKUP($S794,'Grille de Tarif OQN'!$B$2:$S$3603,AA$1,0)</f>
        <v>#N/A</v>
      </c>
      <c r="AB794" s="79" t="e">
        <f>VLOOKUP($S794,'Grille de Tarif OQN'!$B$2:$S$3603,AB$1,0)</f>
        <v>#N/A</v>
      </c>
      <c r="AC794" s="79" t="e">
        <f>VLOOKUP($S794,'Grille de Tarif OQN'!$B$2:$S$3603,AC$1,0)</f>
        <v>#N/A</v>
      </c>
      <c r="AD794" s="79" t="e">
        <f>VLOOKUP($S794,'Grille de Tarif OQN'!$B$2:$S$3603,AD$1,0)</f>
        <v>#N/A</v>
      </c>
      <c r="AE794" s="79" t="e">
        <f>VLOOKUP($S794,'Grille de Tarif OQN'!$B$2:$S$3603,AE$1,0)</f>
        <v>#N/A</v>
      </c>
      <c r="AF794" s="79" t="e">
        <f>VLOOKUP($S794,'Grille de Tarif OQN'!$B$2:$S$3603,AF$1,0)</f>
        <v>#N/A</v>
      </c>
      <c r="AG794" s="79" t="e">
        <f>VLOOKUP($S794,'Grille de Tarif OQN'!$B$2:$S$3603,AG$1,0)</f>
        <v>#N/A</v>
      </c>
      <c r="AH794" s="79" t="e">
        <f>VLOOKUP($S794,'Grille de Tarif OQN'!$B$2:$S$3603,AH$1,0)</f>
        <v>#N/A</v>
      </c>
      <c r="AI794" s="79" t="e">
        <f>VLOOKUP($S794,'Grille de Tarif OQN'!$B$2:$S$3603,AI$1,0)</f>
        <v>#N/A</v>
      </c>
      <c r="AJ794" s="79" t="e">
        <f>VLOOKUP($S794,'Grille de Tarif OQN'!$B$2:$S$3603,AJ$1,0)</f>
        <v>#N/A</v>
      </c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72"/>
      <c r="AV794"/>
      <c r="AW794"/>
      <c r="AX794"/>
      <c r="AY794"/>
      <c r="AZ794" s="96">
        <f t="shared" si="257"/>
        <v>0</v>
      </c>
      <c r="BA794" s="24" t="e">
        <f t="shared" si="258"/>
        <v>#N/A</v>
      </c>
      <c r="BB794" s="24" t="e">
        <f t="shared" si="259"/>
        <v>#N/A</v>
      </c>
      <c r="BC794" s="24" t="e">
        <f t="shared" si="252"/>
        <v>#N/A</v>
      </c>
      <c r="BD794" s="24" t="e">
        <f t="shared" si="253"/>
        <v>#N/A</v>
      </c>
      <c r="BE794"/>
      <c r="BF794" t="e">
        <f t="shared" si="260"/>
        <v>#N/A</v>
      </c>
      <c r="BG794" t="str">
        <f t="shared" si="261"/>
        <v>HDJ</v>
      </c>
      <c r="BH794" s="20" t="e">
        <f t="shared" si="262"/>
        <v>#N/A</v>
      </c>
      <c r="BI794" s="20" t="e">
        <f t="shared" si="263"/>
        <v>#N/A</v>
      </c>
      <c r="BJ794" s="20" t="e">
        <f t="shared" si="264"/>
        <v>#N/A</v>
      </c>
      <c r="BK794" s="20" t="e">
        <f t="shared" si="265"/>
        <v>#N/A</v>
      </c>
      <c r="BL794" s="20" t="e">
        <f t="shared" si="266"/>
        <v>#N/A</v>
      </c>
      <c r="BM794" s="20" t="e">
        <f t="shared" si="254"/>
        <v>#N/A</v>
      </c>
      <c r="BN794" s="20" t="e">
        <f t="shared" si="267"/>
        <v>#N/A</v>
      </c>
    </row>
    <row r="795" spans="1:66">
      <c r="A795" s="92"/>
      <c r="B795" s="90"/>
      <c r="C795" s="90"/>
      <c r="D795" s="93"/>
      <c r="E795" s="93"/>
      <c r="F795" s="93"/>
      <c r="G795" s="93"/>
      <c r="H795" s="93"/>
      <c r="I795" s="93"/>
      <c r="J795" s="93"/>
      <c r="K795" s="93"/>
      <c r="L795" s="92"/>
      <c r="M795" s="93"/>
      <c r="N795" s="91">
        <f t="shared" si="248"/>
        <v>0</v>
      </c>
      <c r="O795" s="91" t="str">
        <f t="shared" si="249"/>
        <v/>
      </c>
      <c r="P795" s="91" t="str">
        <f t="shared" si="250"/>
        <v/>
      </c>
      <c r="Q795" s="91" t="str">
        <f t="shared" si="251"/>
        <v>HDJ</v>
      </c>
      <c r="R795" s="82"/>
      <c r="S795" s="95">
        <f t="shared" si="255"/>
        <v>0</v>
      </c>
      <c r="T795" s="95">
        <f t="shared" si="256"/>
        <v>0</v>
      </c>
      <c r="U795" s="79" t="e">
        <f>VLOOKUP($S795,'Grille de Tarif OQN'!$B$2:$S$3603,U$1,0)</f>
        <v>#N/A</v>
      </c>
      <c r="V795" s="79" t="e">
        <f>VLOOKUP($S795,'Grille de Tarif OQN'!$B$2:$S$3603,V$1,0)</f>
        <v>#N/A</v>
      </c>
      <c r="W795" s="79" t="e">
        <f>VLOOKUP($S795,'Grille de Tarif OQN'!$B$2:$S$3603,W$1,0)</f>
        <v>#N/A</v>
      </c>
      <c r="X795" s="79" t="e">
        <f>VLOOKUP($S795,'Grille de Tarif OQN'!$B$2:$S$3603,X$1,0)</f>
        <v>#N/A</v>
      </c>
      <c r="Y795" s="79" t="e">
        <f>VLOOKUP($S795,'Grille de Tarif OQN'!$B$2:$S$3603,Y$1,0)</f>
        <v>#N/A</v>
      </c>
      <c r="Z795" s="79" t="e">
        <f>VLOOKUP($S795,'Grille de Tarif OQN'!$B$2:$S$3603,Z$1,0)</f>
        <v>#N/A</v>
      </c>
      <c r="AA795" s="79" t="e">
        <f>VLOOKUP($S795,'Grille de Tarif OQN'!$B$2:$S$3603,AA$1,0)</f>
        <v>#N/A</v>
      </c>
      <c r="AB795" s="79" t="e">
        <f>VLOOKUP($S795,'Grille de Tarif OQN'!$B$2:$S$3603,AB$1,0)</f>
        <v>#N/A</v>
      </c>
      <c r="AC795" s="79" t="e">
        <f>VLOOKUP($S795,'Grille de Tarif OQN'!$B$2:$S$3603,AC$1,0)</f>
        <v>#N/A</v>
      </c>
      <c r="AD795" s="79" t="e">
        <f>VLOOKUP($S795,'Grille de Tarif OQN'!$B$2:$S$3603,AD$1,0)</f>
        <v>#N/A</v>
      </c>
      <c r="AE795" s="79" t="e">
        <f>VLOOKUP($S795,'Grille de Tarif OQN'!$B$2:$S$3603,AE$1,0)</f>
        <v>#N/A</v>
      </c>
      <c r="AF795" s="79" t="e">
        <f>VLOOKUP($S795,'Grille de Tarif OQN'!$B$2:$S$3603,AF$1,0)</f>
        <v>#N/A</v>
      </c>
      <c r="AG795" s="79" t="e">
        <f>VLOOKUP($S795,'Grille de Tarif OQN'!$B$2:$S$3603,AG$1,0)</f>
        <v>#N/A</v>
      </c>
      <c r="AH795" s="79" t="e">
        <f>VLOOKUP($S795,'Grille de Tarif OQN'!$B$2:$S$3603,AH$1,0)</f>
        <v>#N/A</v>
      </c>
      <c r="AI795" s="79" t="e">
        <f>VLOOKUP($S795,'Grille de Tarif OQN'!$B$2:$S$3603,AI$1,0)</f>
        <v>#N/A</v>
      </c>
      <c r="AJ795" s="79" t="e">
        <f>VLOOKUP($S795,'Grille de Tarif OQN'!$B$2:$S$3603,AJ$1,0)</f>
        <v>#N/A</v>
      </c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72"/>
      <c r="AV795"/>
      <c r="AW795"/>
      <c r="AX795"/>
      <c r="AY795"/>
      <c r="AZ795" s="96">
        <f t="shared" si="257"/>
        <v>0</v>
      </c>
      <c r="BA795" s="24" t="e">
        <f t="shared" si="258"/>
        <v>#N/A</v>
      </c>
      <c r="BB795" s="24" t="e">
        <f t="shared" si="259"/>
        <v>#N/A</v>
      </c>
      <c r="BC795" s="24" t="e">
        <f t="shared" si="252"/>
        <v>#N/A</v>
      </c>
      <c r="BD795" s="24" t="e">
        <f t="shared" si="253"/>
        <v>#N/A</v>
      </c>
      <c r="BE795"/>
      <c r="BF795" t="e">
        <f t="shared" si="260"/>
        <v>#N/A</v>
      </c>
      <c r="BG795" t="str">
        <f t="shared" si="261"/>
        <v>HDJ</v>
      </c>
      <c r="BH795" s="20" t="e">
        <f t="shared" si="262"/>
        <v>#N/A</v>
      </c>
      <c r="BI795" s="20" t="e">
        <f t="shared" si="263"/>
        <v>#N/A</v>
      </c>
      <c r="BJ795" s="20" t="e">
        <f t="shared" si="264"/>
        <v>#N/A</v>
      </c>
      <c r="BK795" s="20" t="e">
        <f t="shared" si="265"/>
        <v>#N/A</v>
      </c>
      <c r="BL795" s="20" t="e">
        <f t="shared" si="266"/>
        <v>#N/A</v>
      </c>
      <c r="BM795" s="20" t="e">
        <f t="shared" si="254"/>
        <v>#N/A</v>
      </c>
      <c r="BN795" s="20" t="e">
        <f t="shared" si="267"/>
        <v>#N/A</v>
      </c>
    </row>
    <row r="796" spans="1:66">
      <c r="A796" s="92"/>
      <c r="B796" s="90"/>
      <c r="C796" s="90"/>
      <c r="D796" s="93"/>
      <c r="E796" s="93"/>
      <c r="F796" s="93"/>
      <c r="G796" s="93"/>
      <c r="H796" s="93"/>
      <c r="I796" s="93"/>
      <c r="J796" s="93"/>
      <c r="K796" s="93"/>
      <c r="L796" s="92"/>
      <c r="M796" s="93"/>
      <c r="N796" s="91">
        <f t="shared" si="248"/>
        <v>0</v>
      </c>
      <c r="O796" s="91" t="str">
        <f t="shared" si="249"/>
        <v/>
      </c>
      <c r="P796" s="91" t="str">
        <f t="shared" si="250"/>
        <v/>
      </c>
      <c r="Q796" s="91" t="str">
        <f t="shared" si="251"/>
        <v>HDJ</v>
      </c>
      <c r="R796" s="82"/>
      <c r="S796" s="95">
        <f t="shared" si="255"/>
        <v>0</v>
      </c>
      <c r="T796" s="95">
        <f t="shared" si="256"/>
        <v>0</v>
      </c>
      <c r="U796" s="79" t="e">
        <f>VLOOKUP($S796,'Grille de Tarif OQN'!$B$2:$S$3603,U$1,0)</f>
        <v>#N/A</v>
      </c>
      <c r="V796" s="79" t="e">
        <f>VLOOKUP($S796,'Grille de Tarif OQN'!$B$2:$S$3603,V$1,0)</f>
        <v>#N/A</v>
      </c>
      <c r="W796" s="79" t="e">
        <f>VLOOKUP($S796,'Grille de Tarif OQN'!$B$2:$S$3603,W$1,0)</f>
        <v>#N/A</v>
      </c>
      <c r="X796" s="79" t="e">
        <f>VLOOKUP($S796,'Grille de Tarif OQN'!$B$2:$S$3603,X$1,0)</f>
        <v>#N/A</v>
      </c>
      <c r="Y796" s="79" t="e">
        <f>VLOOKUP($S796,'Grille de Tarif OQN'!$B$2:$S$3603,Y$1,0)</f>
        <v>#N/A</v>
      </c>
      <c r="Z796" s="79" t="e">
        <f>VLOOKUP($S796,'Grille de Tarif OQN'!$B$2:$S$3603,Z$1,0)</f>
        <v>#N/A</v>
      </c>
      <c r="AA796" s="79" t="e">
        <f>VLOOKUP($S796,'Grille de Tarif OQN'!$B$2:$S$3603,AA$1,0)</f>
        <v>#N/A</v>
      </c>
      <c r="AB796" s="79" t="e">
        <f>VLOOKUP($S796,'Grille de Tarif OQN'!$B$2:$S$3603,AB$1,0)</f>
        <v>#N/A</v>
      </c>
      <c r="AC796" s="79" t="e">
        <f>VLOOKUP($S796,'Grille de Tarif OQN'!$B$2:$S$3603,AC$1,0)</f>
        <v>#N/A</v>
      </c>
      <c r="AD796" s="79" t="e">
        <f>VLOOKUP($S796,'Grille de Tarif OQN'!$B$2:$S$3603,AD$1,0)</f>
        <v>#N/A</v>
      </c>
      <c r="AE796" s="79" t="e">
        <f>VLOOKUP($S796,'Grille de Tarif OQN'!$B$2:$S$3603,AE$1,0)</f>
        <v>#N/A</v>
      </c>
      <c r="AF796" s="79" t="e">
        <f>VLOOKUP($S796,'Grille de Tarif OQN'!$B$2:$S$3603,AF$1,0)</f>
        <v>#N/A</v>
      </c>
      <c r="AG796" s="79" t="e">
        <f>VLOOKUP($S796,'Grille de Tarif OQN'!$B$2:$S$3603,AG$1,0)</f>
        <v>#N/A</v>
      </c>
      <c r="AH796" s="79" t="e">
        <f>VLOOKUP($S796,'Grille de Tarif OQN'!$B$2:$S$3603,AH$1,0)</f>
        <v>#N/A</v>
      </c>
      <c r="AI796" s="79" t="e">
        <f>VLOOKUP($S796,'Grille de Tarif OQN'!$B$2:$S$3603,AI$1,0)</f>
        <v>#N/A</v>
      </c>
      <c r="AJ796" s="79" t="e">
        <f>VLOOKUP($S796,'Grille de Tarif OQN'!$B$2:$S$3603,AJ$1,0)</f>
        <v>#N/A</v>
      </c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72"/>
      <c r="AV796"/>
      <c r="AW796"/>
      <c r="AX796"/>
      <c r="AY796"/>
      <c r="AZ796" s="96">
        <f t="shared" si="257"/>
        <v>0</v>
      </c>
      <c r="BA796" s="24" t="e">
        <f t="shared" si="258"/>
        <v>#N/A</v>
      </c>
      <c r="BB796" s="24" t="e">
        <f t="shared" si="259"/>
        <v>#N/A</v>
      </c>
      <c r="BC796" s="24" t="e">
        <f t="shared" si="252"/>
        <v>#N/A</v>
      </c>
      <c r="BD796" s="24" t="e">
        <f t="shared" si="253"/>
        <v>#N/A</v>
      </c>
      <c r="BE796"/>
      <c r="BF796" t="e">
        <f t="shared" si="260"/>
        <v>#N/A</v>
      </c>
      <c r="BG796" t="str">
        <f t="shared" si="261"/>
        <v>HDJ</v>
      </c>
      <c r="BH796" s="20" t="e">
        <f t="shared" si="262"/>
        <v>#N/A</v>
      </c>
      <c r="BI796" s="20" t="e">
        <f t="shared" si="263"/>
        <v>#N/A</v>
      </c>
      <c r="BJ796" s="20" t="e">
        <f t="shared" si="264"/>
        <v>#N/A</v>
      </c>
      <c r="BK796" s="20" t="e">
        <f t="shared" si="265"/>
        <v>#N/A</v>
      </c>
      <c r="BL796" s="20" t="e">
        <f t="shared" si="266"/>
        <v>#N/A</v>
      </c>
      <c r="BM796" s="20" t="e">
        <f t="shared" si="254"/>
        <v>#N/A</v>
      </c>
      <c r="BN796" s="20" t="e">
        <f t="shared" si="267"/>
        <v>#N/A</v>
      </c>
    </row>
    <row r="797" spans="1:66">
      <c r="A797" s="92"/>
      <c r="B797" s="90"/>
      <c r="C797" s="90"/>
      <c r="D797" s="93"/>
      <c r="E797" s="93"/>
      <c r="F797" s="93"/>
      <c r="G797" s="93"/>
      <c r="H797" s="93"/>
      <c r="I797" s="93"/>
      <c r="J797" s="93"/>
      <c r="K797" s="93"/>
      <c r="L797" s="92"/>
      <c r="M797" s="93"/>
      <c r="N797" s="91">
        <f t="shared" si="248"/>
        <v>0</v>
      </c>
      <c r="O797" s="91" t="str">
        <f t="shared" si="249"/>
        <v/>
      </c>
      <c r="P797" s="91" t="str">
        <f t="shared" si="250"/>
        <v/>
      </c>
      <c r="Q797" s="91" t="str">
        <f t="shared" si="251"/>
        <v>HDJ</v>
      </c>
      <c r="R797" s="82"/>
      <c r="S797" s="95">
        <f t="shared" si="255"/>
        <v>0</v>
      </c>
      <c r="T797" s="95">
        <f t="shared" si="256"/>
        <v>0</v>
      </c>
      <c r="U797" s="79" t="e">
        <f>VLOOKUP($S797,'Grille de Tarif OQN'!$B$2:$S$3603,U$1,0)</f>
        <v>#N/A</v>
      </c>
      <c r="V797" s="79" t="e">
        <f>VLOOKUP($S797,'Grille de Tarif OQN'!$B$2:$S$3603,V$1,0)</f>
        <v>#N/A</v>
      </c>
      <c r="W797" s="79" t="e">
        <f>VLOOKUP($S797,'Grille de Tarif OQN'!$B$2:$S$3603,W$1,0)</f>
        <v>#N/A</v>
      </c>
      <c r="X797" s="79" t="e">
        <f>VLOOKUP($S797,'Grille de Tarif OQN'!$B$2:$S$3603,X$1,0)</f>
        <v>#N/A</v>
      </c>
      <c r="Y797" s="79" t="e">
        <f>VLOOKUP($S797,'Grille de Tarif OQN'!$B$2:$S$3603,Y$1,0)</f>
        <v>#N/A</v>
      </c>
      <c r="Z797" s="79" t="e">
        <f>VLOOKUP($S797,'Grille de Tarif OQN'!$B$2:$S$3603,Z$1,0)</f>
        <v>#N/A</v>
      </c>
      <c r="AA797" s="79" t="e">
        <f>VLOOKUP($S797,'Grille de Tarif OQN'!$B$2:$S$3603,AA$1,0)</f>
        <v>#N/A</v>
      </c>
      <c r="AB797" s="79" t="e">
        <f>VLOOKUP($S797,'Grille de Tarif OQN'!$B$2:$S$3603,AB$1,0)</f>
        <v>#N/A</v>
      </c>
      <c r="AC797" s="79" t="e">
        <f>VLOOKUP($S797,'Grille de Tarif OQN'!$B$2:$S$3603,AC$1,0)</f>
        <v>#N/A</v>
      </c>
      <c r="AD797" s="79" t="e">
        <f>VLOOKUP($S797,'Grille de Tarif OQN'!$B$2:$S$3603,AD$1,0)</f>
        <v>#N/A</v>
      </c>
      <c r="AE797" s="79" t="e">
        <f>VLOOKUP($S797,'Grille de Tarif OQN'!$B$2:$S$3603,AE$1,0)</f>
        <v>#N/A</v>
      </c>
      <c r="AF797" s="79" t="e">
        <f>VLOOKUP($S797,'Grille de Tarif OQN'!$B$2:$S$3603,AF$1,0)</f>
        <v>#N/A</v>
      </c>
      <c r="AG797" s="79" t="e">
        <f>VLOOKUP($S797,'Grille de Tarif OQN'!$B$2:$S$3603,AG$1,0)</f>
        <v>#N/A</v>
      </c>
      <c r="AH797" s="79" t="e">
        <f>VLOOKUP($S797,'Grille de Tarif OQN'!$B$2:$S$3603,AH$1,0)</f>
        <v>#N/A</v>
      </c>
      <c r="AI797" s="79" t="e">
        <f>VLOOKUP($S797,'Grille de Tarif OQN'!$B$2:$S$3603,AI$1,0)</f>
        <v>#N/A</v>
      </c>
      <c r="AJ797" s="79" t="e">
        <f>VLOOKUP($S797,'Grille de Tarif OQN'!$B$2:$S$3603,AJ$1,0)</f>
        <v>#N/A</v>
      </c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72"/>
      <c r="AV797"/>
      <c r="AW797"/>
      <c r="AX797"/>
      <c r="AY797"/>
      <c r="AZ797" s="96">
        <f t="shared" si="257"/>
        <v>0</v>
      </c>
      <c r="BA797" s="24" t="e">
        <f t="shared" si="258"/>
        <v>#N/A</v>
      </c>
      <c r="BB797" s="24" t="e">
        <f t="shared" si="259"/>
        <v>#N/A</v>
      </c>
      <c r="BC797" s="24" t="e">
        <f t="shared" si="252"/>
        <v>#N/A</v>
      </c>
      <c r="BD797" s="24" t="e">
        <f t="shared" si="253"/>
        <v>#N/A</v>
      </c>
      <c r="BE797"/>
      <c r="BF797" t="e">
        <f t="shared" si="260"/>
        <v>#N/A</v>
      </c>
      <c r="BG797" t="str">
        <f t="shared" si="261"/>
        <v>HDJ</v>
      </c>
      <c r="BH797" s="20" t="e">
        <f t="shared" si="262"/>
        <v>#N/A</v>
      </c>
      <c r="BI797" s="20" t="e">
        <f t="shared" si="263"/>
        <v>#N/A</v>
      </c>
      <c r="BJ797" s="20" t="e">
        <f t="shared" si="264"/>
        <v>#N/A</v>
      </c>
      <c r="BK797" s="20" t="e">
        <f t="shared" si="265"/>
        <v>#N/A</v>
      </c>
      <c r="BL797" s="20" t="e">
        <f t="shared" si="266"/>
        <v>#N/A</v>
      </c>
      <c r="BM797" s="20" t="e">
        <f t="shared" si="254"/>
        <v>#N/A</v>
      </c>
      <c r="BN797" s="20" t="e">
        <f t="shared" si="267"/>
        <v>#N/A</v>
      </c>
    </row>
    <row r="798" spans="1:66">
      <c r="A798" s="92"/>
      <c r="B798" s="90"/>
      <c r="C798" s="90"/>
      <c r="D798" s="93"/>
      <c r="E798" s="93"/>
      <c r="F798" s="93"/>
      <c r="G798" s="93"/>
      <c r="H798" s="93"/>
      <c r="I798" s="93"/>
      <c r="J798" s="93"/>
      <c r="K798" s="93"/>
      <c r="L798" s="92"/>
      <c r="M798" s="93"/>
      <c r="N798" s="91">
        <f t="shared" si="248"/>
        <v>0</v>
      </c>
      <c r="O798" s="91" t="str">
        <f t="shared" si="249"/>
        <v/>
      </c>
      <c r="P798" s="91" t="str">
        <f t="shared" si="250"/>
        <v/>
      </c>
      <c r="Q798" s="91" t="str">
        <f t="shared" si="251"/>
        <v>HDJ</v>
      </c>
      <c r="R798" s="82"/>
      <c r="S798" s="95">
        <f t="shared" si="255"/>
        <v>0</v>
      </c>
      <c r="T798" s="95">
        <f t="shared" si="256"/>
        <v>0</v>
      </c>
      <c r="U798" s="79" t="e">
        <f>VLOOKUP($S798,'Grille de Tarif OQN'!$B$2:$S$3603,U$1,0)</f>
        <v>#N/A</v>
      </c>
      <c r="V798" s="79" t="e">
        <f>VLOOKUP($S798,'Grille de Tarif OQN'!$B$2:$S$3603,V$1,0)</f>
        <v>#N/A</v>
      </c>
      <c r="W798" s="79" t="e">
        <f>VLOOKUP($S798,'Grille de Tarif OQN'!$B$2:$S$3603,W$1,0)</f>
        <v>#N/A</v>
      </c>
      <c r="X798" s="79" t="e">
        <f>VLOOKUP($S798,'Grille de Tarif OQN'!$B$2:$S$3603,X$1,0)</f>
        <v>#N/A</v>
      </c>
      <c r="Y798" s="79" t="e">
        <f>VLOOKUP($S798,'Grille de Tarif OQN'!$B$2:$S$3603,Y$1,0)</f>
        <v>#N/A</v>
      </c>
      <c r="Z798" s="79" t="e">
        <f>VLOOKUP($S798,'Grille de Tarif OQN'!$B$2:$S$3603,Z$1,0)</f>
        <v>#N/A</v>
      </c>
      <c r="AA798" s="79" t="e">
        <f>VLOOKUP($S798,'Grille de Tarif OQN'!$B$2:$S$3603,AA$1,0)</f>
        <v>#N/A</v>
      </c>
      <c r="AB798" s="79" t="e">
        <f>VLOOKUP($S798,'Grille de Tarif OQN'!$B$2:$S$3603,AB$1,0)</f>
        <v>#N/A</v>
      </c>
      <c r="AC798" s="79" t="e">
        <f>VLOOKUP($S798,'Grille de Tarif OQN'!$B$2:$S$3603,AC$1,0)</f>
        <v>#N/A</v>
      </c>
      <c r="AD798" s="79" t="e">
        <f>VLOOKUP($S798,'Grille de Tarif OQN'!$B$2:$S$3603,AD$1,0)</f>
        <v>#N/A</v>
      </c>
      <c r="AE798" s="79" t="e">
        <f>VLOOKUP($S798,'Grille de Tarif OQN'!$B$2:$S$3603,AE$1,0)</f>
        <v>#N/A</v>
      </c>
      <c r="AF798" s="79" t="e">
        <f>VLOOKUP($S798,'Grille de Tarif OQN'!$B$2:$S$3603,AF$1,0)</f>
        <v>#N/A</v>
      </c>
      <c r="AG798" s="79" t="e">
        <f>VLOOKUP($S798,'Grille de Tarif OQN'!$B$2:$S$3603,AG$1,0)</f>
        <v>#N/A</v>
      </c>
      <c r="AH798" s="79" t="e">
        <f>VLOOKUP($S798,'Grille de Tarif OQN'!$B$2:$S$3603,AH$1,0)</f>
        <v>#N/A</v>
      </c>
      <c r="AI798" s="79" t="e">
        <f>VLOOKUP($S798,'Grille de Tarif OQN'!$B$2:$S$3603,AI$1,0)</f>
        <v>#N/A</v>
      </c>
      <c r="AJ798" s="79" t="e">
        <f>VLOOKUP($S798,'Grille de Tarif OQN'!$B$2:$S$3603,AJ$1,0)</f>
        <v>#N/A</v>
      </c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72"/>
      <c r="AV798"/>
      <c r="AW798"/>
      <c r="AX798"/>
      <c r="AY798"/>
      <c r="AZ798" s="96">
        <f t="shared" si="257"/>
        <v>0</v>
      </c>
      <c r="BA798" s="24" t="e">
        <f t="shared" si="258"/>
        <v>#N/A</v>
      </c>
      <c r="BB798" s="24" t="e">
        <f t="shared" si="259"/>
        <v>#N/A</v>
      </c>
      <c r="BC798" s="24" t="e">
        <f t="shared" si="252"/>
        <v>#N/A</v>
      </c>
      <c r="BD798" s="24" t="e">
        <f t="shared" si="253"/>
        <v>#N/A</v>
      </c>
      <c r="BE798"/>
      <c r="BF798" t="e">
        <f t="shared" si="260"/>
        <v>#N/A</v>
      </c>
      <c r="BG798" t="str">
        <f t="shared" si="261"/>
        <v>HDJ</v>
      </c>
      <c r="BH798" s="20" t="e">
        <f t="shared" si="262"/>
        <v>#N/A</v>
      </c>
      <c r="BI798" s="20" t="e">
        <f t="shared" si="263"/>
        <v>#N/A</v>
      </c>
      <c r="BJ798" s="20" t="e">
        <f t="shared" si="264"/>
        <v>#N/A</v>
      </c>
      <c r="BK798" s="20" t="e">
        <f t="shared" si="265"/>
        <v>#N/A</v>
      </c>
      <c r="BL798" s="20" t="e">
        <f t="shared" si="266"/>
        <v>#N/A</v>
      </c>
      <c r="BM798" s="20" t="e">
        <f t="shared" si="254"/>
        <v>#N/A</v>
      </c>
      <c r="BN798" s="20" t="e">
        <f t="shared" si="267"/>
        <v>#N/A</v>
      </c>
    </row>
    <row r="799" spans="1:66">
      <c r="A799" s="92"/>
      <c r="B799" s="90"/>
      <c r="C799" s="90"/>
      <c r="D799" s="93"/>
      <c r="E799" s="93"/>
      <c r="F799" s="93"/>
      <c r="G799" s="93"/>
      <c r="H799" s="93"/>
      <c r="I799" s="93"/>
      <c r="J799" s="93"/>
      <c r="K799" s="93"/>
      <c r="L799" s="92"/>
      <c r="M799" s="93"/>
      <c r="N799" s="91">
        <f t="shared" si="248"/>
        <v>0</v>
      </c>
      <c r="O799" s="91" t="str">
        <f t="shared" si="249"/>
        <v/>
      </c>
      <c r="P799" s="91" t="str">
        <f t="shared" si="250"/>
        <v/>
      </c>
      <c r="Q799" s="91" t="str">
        <f t="shared" si="251"/>
        <v>HDJ</v>
      </c>
      <c r="R799" s="82"/>
      <c r="S799" s="95">
        <f t="shared" si="255"/>
        <v>0</v>
      </c>
      <c r="T799" s="95">
        <f t="shared" si="256"/>
        <v>0</v>
      </c>
      <c r="U799" s="79" t="e">
        <f>VLOOKUP($S799,'Grille de Tarif OQN'!$B$2:$S$3603,U$1,0)</f>
        <v>#N/A</v>
      </c>
      <c r="V799" s="79" t="e">
        <f>VLOOKUP($S799,'Grille de Tarif OQN'!$B$2:$S$3603,V$1,0)</f>
        <v>#N/A</v>
      </c>
      <c r="W799" s="79" t="e">
        <f>VLOOKUP($S799,'Grille de Tarif OQN'!$B$2:$S$3603,W$1,0)</f>
        <v>#N/A</v>
      </c>
      <c r="X799" s="79" t="e">
        <f>VLOOKUP($S799,'Grille de Tarif OQN'!$B$2:$S$3603,X$1,0)</f>
        <v>#N/A</v>
      </c>
      <c r="Y799" s="79" t="e">
        <f>VLOOKUP($S799,'Grille de Tarif OQN'!$B$2:$S$3603,Y$1,0)</f>
        <v>#N/A</v>
      </c>
      <c r="Z799" s="79" t="e">
        <f>VLOOKUP($S799,'Grille de Tarif OQN'!$B$2:$S$3603,Z$1,0)</f>
        <v>#N/A</v>
      </c>
      <c r="AA799" s="79" t="e">
        <f>VLOOKUP($S799,'Grille de Tarif OQN'!$B$2:$S$3603,AA$1,0)</f>
        <v>#N/A</v>
      </c>
      <c r="AB799" s="79" t="e">
        <f>VLOOKUP($S799,'Grille de Tarif OQN'!$B$2:$S$3603,AB$1,0)</f>
        <v>#N/A</v>
      </c>
      <c r="AC799" s="79" t="e">
        <f>VLOOKUP($S799,'Grille de Tarif OQN'!$B$2:$S$3603,AC$1,0)</f>
        <v>#N/A</v>
      </c>
      <c r="AD799" s="79" t="e">
        <f>VLOOKUP($S799,'Grille de Tarif OQN'!$B$2:$S$3603,AD$1,0)</f>
        <v>#N/A</v>
      </c>
      <c r="AE799" s="79" t="e">
        <f>VLOOKUP($S799,'Grille de Tarif OQN'!$B$2:$S$3603,AE$1,0)</f>
        <v>#N/A</v>
      </c>
      <c r="AF799" s="79" t="e">
        <f>VLOOKUP($S799,'Grille de Tarif OQN'!$B$2:$S$3603,AF$1,0)</f>
        <v>#N/A</v>
      </c>
      <c r="AG799" s="79" t="e">
        <f>VLOOKUP($S799,'Grille de Tarif OQN'!$B$2:$S$3603,AG$1,0)</f>
        <v>#N/A</v>
      </c>
      <c r="AH799" s="79" t="e">
        <f>VLOOKUP($S799,'Grille de Tarif OQN'!$B$2:$S$3603,AH$1,0)</f>
        <v>#N/A</v>
      </c>
      <c r="AI799" s="79" t="e">
        <f>VLOOKUP($S799,'Grille de Tarif OQN'!$B$2:$S$3603,AI$1,0)</f>
        <v>#N/A</v>
      </c>
      <c r="AJ799" s="79" t="e">
        <f>VLOOKUP($S799,'Grille de Tarif OQN'!$B$2:$S$3603,AJ$1,0)</f>
        <v>#N/A</v>
      </c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72"/>
      <c r="AV799"/>
      <c r="AW799"/>
      <c r="AX799"/>
      <c r="AY799"/>
      <c r="AZ799" s="96">
        <f t="shared" si="257"/>
        <v>0</v>
      </c>
      <c r="BA799" s="24" t="e">
        <f t="shared" si="258"/>
        <v>#N/A</v>
      </c>
      <c r="BB799" s="24" t="e">
        <f t="shared" si="259"/>
        <v>#N/A</v>
      </c>
      <c r="BC799" s="24" t="e">
        <f t="shared" si="252"/>
        <v>#N/A</v>
      </c>
      <c r="BD799" s="24" t="e">
        <f t="shared" si="253"/>
        <v>#N/A</v>
      </c>
      <c r="BE799"/>
      <c r="BF799" t="e">
        <f t="shared" si="260"/>
        <v>#N/A</v>
      </c>
      <c r="BG799" t="str">
        <f t="shared" si="261"/>
        <v>HDJ</v>
      </c>
      <c r="BH799" s="20" t="e">
        <f t="shared" si="262"/>
        <v>#N/A</v>
      </c>
      <c r="BI799" s="20" t="e">
        <f t="shared" si="263"/>
        <v>#N/A</v>
      </c>
      <c r="BJ799" s="20" t="e">
        <f t="shared" si="264"/>
        <v>#N/A</v>
      </c>
      <c r="BK799" s="20" t="e">
        <f t="shared" si="265"/>
        <v>#N/A</v>
      </c>
      <c r="BL799" s="20" t="e">
        <f t="shared" si="266"/>
        <v>#N/A</v>
      </c>
      <c r="BM799" s="20" t="e">
        <f t="shared" si="254"/>
        <v>#N/A</v>
      </c>
      <c r="BN799" s="20" t="e">
        <f t="shared" si="267"/>
        <v>#N/A</v>
      </c>
    </row>
    <row r="800" spans="1:66">
      <c r="A800" s="92"/>
      <c r="B800" s="90"/>
      <c r="C800" s="90"/>
      <c r="D800" s="93"/>
      <c r="E800" s="93"/>
      <c r="F800" s="93"/>
      <c r="G800" s="93"/>
      <c r="H800" s="93"/>
      <c r="I800" s="93"/>
      <c r="J800" s="93"/>
      <c r="K800" s="93"/>
      <c r="L800" s="92"/>
      <c r="M800" s="93"/>
      <c r="N800" s="91">
        <f t="shared" si="248"/>
        <v>0</v>
      </c>
      <c r="O800" s="91" t="str">
        <f t="shared" si="249"/>
        <v/>
      </c>
      <c r="P800" s="91" t="str">
        <f t="shared" si="250"/>
        <v/>
      </c>
      <c r="Q800" s="91" t="str">
        <f t="shared" si="251"/>
        <v>HDJ</v>
      </c>
      <c r="R800" s="82"/>
      <c r="S800" s="95">
        <f t="shared" si="255"/>
        <v>0</v>
      </c>
      <c r="T800" s="95">
        <f t="shared" si="256"/>
        <v>0</v>
      </c>
      <c r="U800" s="79" t="e">
        <f>VLOOKUP($S800,'Grille de Tarif OQN'!$B$2:$S$3603,U$1,0)</f>
        <v>#N/A</v>
      </c>
      <c r="V800" s="79" t="e">
        <f>VLOOKUP($S800,'Grille de Tarif OQN'!$B$2:$S$3603,V$1,0)</f>
        <v>#N/A</v>
      </c>
      <c r="W800" s="79" t="e">
        <f>VLOOKUP($S800,'Grille de Tarif OQN'!$B$2:$S$3603,W$1,0)</f>
        <v>#N/A</v>
      </c>
      <c r="X800" s="79" t="e">
        <f>VLOOKUP($S800,'Grille de Tarif OQN'!$B$2:$S$3603,X$1,0)</f>
        <v>#N/A</v>
      </c>
      <c r="Y800" s="79" t="e">
        <f>VLOOKUP($S800,'Grille de Tarif OQN'!$B$2:$S$3603,Y$1,0)</f>
        <v>#N/A</v>
      </c>
      <c r="Z800" s="79" t="e">
        <f>VLOOKUP($S800,'Grille de Tarif OQN'!$B$2:$S$3603,Z$1,0)</f>
        <v>#N/A</v>
      </c>
      <c r="AA800" s="79" t="e">
        <f>VLOOKUP($S800,'Grille de Tarif OQN'!$B$2:$S$3603,AA$1,0)</f>
        <v>#N/A</v>
      </c>
      <c r="AB800" s="79" t="e">
        <f>VLOOKUP($S800,'Grille de Tarif OQN'!$B$2:$S$3603,AB$1,0)</f>
        <v>#N/A</v>
      </c>
      <c r="AC800" s="79" t="e">
        <f>VLOOKUP($S800,'Grille de Tarif OQN'!$B$2:$S$3603,AC$1,0)</f>
        <v>#N/A</v>
      </c>
      <c r="AD800" s="79" t="e">
        <f>VLOOKUP($S800,'Grille de Tarif OQN'!$B$2:$S$3603,AD$1,0)</f>
        <v>#N/A</v>
      </c>
      <c r="AE800" s="79" t="e">
        <f>VLOOKUP($S800,'Grille de Tarif OQN'!$B$2:$S$3603,AE$1,0)</f>
        <v>#N/A</v>
      </c>
      <c r="AF800" s="79" t="e">
        <f>VLOOKUP($S800,'Grille de Tarif OQN'!$B$2:$S$3603,AF$1,0)</f>
        <v>#N/A</v>
      </c>
      <c r="AG800" s="79" t="e">
        <f>VLOOKUP($S800,'Grille de Tarif OQN'!$B$2:$S$3603,AG$1,0)</f>
        <v>#N/A</v>
      </c>
      <c r="AH800" s="79" t="e">
        <f>VLOOKUP($S800,'Grille de Tarif OQN'!$B$2:$S$3603,AH$1,0)</f>
        <v>#N/A</v>
      </c>
      <c r="AI800" s="79" t="e">
        <f>VLOOKUP($S800,'Grille de Tarif OQN'!$B$2:$S$3603,AI$1,0)</f>
        <v>#N/A</v>
      </c>
      <c r="AJ800" s="79" t="e">
        <f>VLOOKUP($S800,'Grille de Tarif OQN'!$B$2:$S$3603,AJ$1,0)</f>
        <v>#N/A</v>
      </c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72"/>
      <c r="AV800"/>
      <c r="AW800"/>
      <c r="AX800"/>
      <c r="AY800"/>
      <c r="AZ800" s="96">
        <f t="shared" si="257"/>
        <v>0</v>
      </c>
      <c r="BA800" s="24" t="e">
        <f t="shared" si="258"/>
        <v>#N/A</v>
      </c>
      <c r="BB800" s="24" t="e">
        <f t="shared" si="259"/>
        <v>#N/A</v>
      </c>
      <c r="BC800" s="24" t="e">
        <f t="shared" si="252"/>
        <v>#N/A</v>
      </c>
      <c r="BD800" s="24" t="e">
        <f t="shared" si="253"/>
        <v>#N/A</v>
      </c>
      <c r="BE800"/>
      <c r="BF800" t="e">
        <f t="shared" si="260"/>
        <v>#N/A</v>
      </c>
      <c r="BG800" t="str">
        <f t="shared" si="261"/>
        <v>HDJ</v>
      </c>
      <c r="BH800" s="20" t="e">
        <f t="shared" si="262"/>
        <v>#N/A</v>
      </c>
      <c r="BI800" s="20" t="e">
        <f t="shared" si="263"/>
        <v>#N/A</v>
      </c>
      <c r="BJ800" s="20" t="e">
        <f t="shared" si="264"/>
        <v>#N/A</v>
      </c>
      <c r="BK800" s="20" t="e">
        <f t="shared" si="265"/>
        <v>#N/A</v>
      </c>
      <c r="BL800" s="20" t="e">
        <f t="shared" si="266"/>
        <v>#N/A</v>
      </c>
      <c r="BM800" s="20" t="e">
        <f t="shared" si="254"/>
        <v>#N/A</v>
      </c>
      <c r="BN800" s="20" t="e">
        <f t="shared" si="267"/>
        <v>#N/A</v>
      </c>
    </row>
    <row r="801" spans="1:66">
      <c r="A801" s="92"/>
      <c r="B801" s="90"/>
      <c r="C801" s="90"/>
      <c r="D801" s="93"/>
      <c r="E801" s="93"/>
      <c r="F801" s="93"/>
      <c r="G801" s="93"/>
      <c r="H801" s="93"/>
      <c r="I801" s="93"/>
      <c r="J801" s="93"/>
      <c r="K801" s="93"/>
      <c r="L801" s="92"/>
      <c r="M801" s="93"/>
      <c r="N801" s="91">
        <f t="shared" si="248"/>
        <v>0</v>
      </c>
      <c r="O801" s="91" t="str">
        <f t="shared" si="249"/>
        <v/>
      </c>
      <c r="P801" s="91" t="str">
        <f t="shared" si="250"/>
        <v/>
      </c>
      <c r="Q801" s="91" t="str">
        <f t="shared" si="251"/>
        <v>HDJ</v>
      </c>
      <c r="R801" s="82"/>
      <c r="S801" s="95">
        <f t="shared" si="255"/>
        <v>0</v>
      </c>
      <c r="T801" s="95">
        <f t="shared" si="256"/>
        <v>0</v>
      </c>
      <c r="U801" s="79" t="e">
        <f>VLOOKUP($S801,'Grille de Tarif OQN'!$B$2:$S$3603,U$1,0)</f>
        <v>#N/A</v>
      </c>
      <c r="V801" s="79" t="e">
        <f>VLOOKUP($S801,'Grille de Tarif OQN'!$B$2:$S$3603,V$1,0)</f>
        <v>#N/A</v>
      </c>
      <c r="W801" s="79" t="e">
        <f>VLOOKUP($S801,'Grille de Tarif OQN'!$B$2:$S$3603,W$1,0)</f>
        <v>#N/A</v>
      </c>
      <c r="X801" s="79" t="e">
        <f>VLOOKUP($S801,'Grille de Tarif OQN'!$B$2:$S$3603,X$1,0)</f>
        <v>#N/A</v>
      </c>
      <c r="Y801" s="79" t="e">
        <f>VLOOKUP($S801,'Grille de Tarif OQN'!$B$2:$S$3603,Y$1,0)</f>
        <v>#N/A</v>
      </c>
      <c r="Z801" s="79" t="e">
        <f>VLOOKUP($S801,'Grille de Tarif OQN'!$B$2:$S$3603,Z$1,0)</f>
        <v>#N/A</v>
      </c>
      <c r="AA801" s="79" t="e">
        <f>VLOOKUP($S801,'Grille de Tarif OQN'!$B$2:$S$3603,AA$1,0)</f>
        <v>#N/A</v>
      </c>
      <c r="AB801" s="79" t="e">
        <f>VLOOKUP($S801,'Grille de Tarif OQN'!$B$2:$S$3603,AB$1,0)</f>
        <v>#N/A</v>
      </c>
      <c r="AC801" s="79" t="e">
        <f>VLOOKUP($S801,'Grille de Tarif OQN'!$B$2:$S$3603,AC$1,0)</f>
        <v>#N/A</v>
      </c>
      <c r="AD801" s="79" t="e">
        <f>VLOOKUP($S801,'Grille de Tarif OQN'!$B$2:$S$3603,AD$1,0)</f>
        <v>#N/A</v>
      </c>
      <c r="AE801" s="79" t="e">
        <f>VLOOKUP($S801,'Grille de Tarif OQN'!$B$2:$S$3603,AE$1,0)</f>
        <v>#N/A</v>
      </c>
      <c r="AF801" s="79" t="e">
        <f>VLOOKUP($S801,'Grille de Tarif OQN'!$B$2:$S$3603,AF$1,0)</f>
        <v>#N/A</v>
      </c>
      <c r="AG801" s="79" t="e">
        <f>VLOOKUP($S801,'Grille de Tarif OQN'!$B$2:$S$3603,AG$1,0)</f>
        <v>#N/A</v>
      </c>
      <c r="AH801" s="79" t="e">
        <f>VLOOKUP($S801,'Grille de Tarif OQN'!$B$2:$S$3603,AH$1,0)</f>
        <v>#N/A</v>
      </c>
      <c r="AI801" s="79" t="e">
        <f>VLOOKUP($S801,'Grille de Tarif OQN'!$B$2:$S$3603,AI$1,0)</f>
        <v>#N/A</v>
      </c>
      <c r="AJ801" s="79" t="e">
        <f>VLOOKUP($S801,'Grille de Tarif OQN'!$B$2:$S$3603,AJ$1,0)</f>
        <v>#N/A</v>
      </c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72"/>
      <c r="AV801"/>
      <c r="AW801"/>
      <c r="AX801"/>
      <c r="AY801"/>
      <c r="AZ801" s="96">
        <f t="shared" si="257"/>
        <v>0</v>
      </c>
      <c r="BA801" s="24" t="e">
        <f t="shared" si="258"/>
        <v>#N/A</v>
      </c>
      <c r="BB801" s="24" t="e">
        <f t="shared" si="259"/>
        <v>#N/A</v>
      </c>
      <c r="BC801" s="24" t="e">
        <f t="shared" si="252"/>
        <v>#N/A</v>
      </c>
      <c r="BD801" s="24" t="e">
        <f t="shared" si="253"/>
        <v>#N/A</v>
      </c>
      <c r="BE801"/>
      <c r="BF801" t="e">
        <f t="shared" si="260"/>
        <v>#N/A</v>
      </c>
      <c r="BG801" t="str">
        <f t="shared" si="261"/>
        <v>HDJ</v>
      </c>
      <c r="BH801" s="20" t="e">
        <f t="shared" si="262"/>
        <v>#N/A</v>
      </c>
      <c r="BI801" s="20" t="e">
        <f t="shared" si="263"/>
        <v>#N/A</v>
      </c>
      <c r="BJ801" s="20" t="e">
        <f t="shared" si="264"/>
        <v>#N/A</v>
      </c>
      <c r="BK801" s="20" t="e">
        <f t="shared" si="265"/>
        <v>#N/A</v>
      </c>
      <c r="BL801" s="20" t="e">
        <f t="shared" si="266"/>
        <v>#N/A</v>
      </c>
      <c r="BM801" s="20" t="e">
        <f t="shared" si="254"/>
        <v>#N/A</v>
      </c>
      <c r="BN801" s="20" t="e">
        <f t="shared" si="267"/>
        <v>#N/A</v>
      </c>
    </row>
    <row r="802" spans="1:66">
      <c r="A802" s="92"/>
      <c r="B802" s="90"/>
      <c r="C802" s="90"/>
      <c r="D802" s="93"/>
      <c r="E802" s="93"/>
      <c r="F802" s="93"/>
      <c r="G802" s="93"/>
      <c r="H802" s="93"/>
      <c r="I802" s="93"/>
      <c r="J802" s="93"/>
      <c r="K802" s="93"/>
      <c r="L802" s="92"/>
      <c r="M802" s="93"/>
      <c r="N802" s="91">
        <f t="shared" si="248"/>
        <v>0</v>
      </c>
      <c r="O802" s="91" t="str">
        <f t="shared" si="249"/>
        <v/>
      </c>
      <c r="P802" s="91" t="str">
        <f t="shared" si="250"/>
        <v/>
      </c>
      <c r="Q802" s="91" t="str">
        <f t="shared" si="251"/>
        <v>HDJ</v>
      </c>
      <c r="R802" s="82"/>
      <c r="S802" s="95">
        <f t="shared" si="255"/>
        <v>0</v>
      </c>
      <c r="T802" s="95">
        <f t="shared" si="256"/>
        <v>0</v>
      </c>
      <c r="U802" s="79" t="e">
        <f>VLOOKUP($S802,'Grille de Tarif OQN'!$B$2:$S$3603,U$1,0)</f>
        <v>#N/A</v>
      </c>
      <c r="V802" s="79" t="e">
        <f>VLOOKUP($S802,'Grille de Tarif OQN'!$B$2:$S$3603,V$1,0)</f>
        <v>#N/A</v>
      </c>
      <c r="W802" s="79" t="e">
        <f>VLOOKUP($S802,'Grille de Tarif OQN'!$B$2:$S$3603,W$1,0)</f>
        <v>#N/A</v>
      </c>
      <c r="X802" s="79" t="e">
        <f>VLOOKUP($S802,'Grille de Tarif OQN'!$B$2:$S$3603,X$1,0)</f>
        <v>#N/A</v>
      </c>
      <c r="Y802" s="79" t="e">
        <f>VLOOKUP($S802,'Grille de Tarif OQN'!$B$2:$S$3603,Y$1,0)</f>
        <v>#N/A</v>
      </c>
      <c r="Z802" s="79" t="e">
        <f>VLOOKUP($S802,'Grille de Tarif OQN'!$B$2:$S$3603,Z$1,0)</f>
        <v>#N/A</v>
      </c>
      <c r="AA802" s="79" t="e">
        <f>VLOOKUP($S802,'Grille de Tarif OQN'!$B$2:$S$3603,AA$1,0)</f>
        <v>#N/A</v>
      </c>
      <c r="AB802" s="79" t="e">
        <f>VLOOKUP($S802,'Grille de Tarif OQN'!$B$2:$S$3603,AB$1,0)</f>
        <v>#N/A</v>
      </c>
      <c r="AC802" s="79" t="e">
        <f>VLOOKUP($S802,'Grille de Tarif OQN'!$B$2:$S$3603,AC$1,0)</f>
        <v>#N/A</v>
      </c>
      <c r="AD802" s="79" t="e">
        <f>VLOOKUP($S802,'Grille de Tarif OQN'!$B$2:$S$3603,AD$1,0)</f>
        <v>#N/A</v>
      </c>
      <c r="AE802" s="79" t="e">
        <f>VLOOKUP($S802,'Grille de Tarif OQN'!$B$2:$S$3603,AE$1,0)</f>
        <v>#N/A</v>
      </c>
      <c r="AF802" s="79" t="e">
        <f>VLOOKUP($S802,'Grille de Tarif OQN'!$B$2:$S$3603,AF$1,0)</f>
        <v>#N/A</v>
      </c>
      <c r="AG802" s="79" t="e">
        <f>VLOOKUP($S802,'Grille de Tarif OQN'!$B$2:$S$3603,AG$1,0)</f>
        <v>#N/A</v>
      </c>
      <c r="AH802" s="79" t="e">
        <f>VLOOKUP($S802,'Grille de Tarif OQN'!$B$2:$S$3603,AH$1,0)</f>
        <v>#N/A</v>
      </c>
      <c r="AI802" s="79" t="e">
        <f>VLOOKUP($S802,'Grille de Tarif OQN'!$B$2:$S$3603,AI$1,0)</f>
        <v>#N/A</v>
      </c>
      <c r="AJ802" s="79" t="e">
        <f>VLOOKUP($S802,'Grille de Tarif OQN'!$B$2:$S$3603,AJ$1,0)</f>
        <v>#N/A</v>
      </c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72"/>
      <c r="AV802"/>
      <c r="AW802"/>
      <c r="AX802"/>
      <c r="AY802"/>
      <c r="AZ802" s="96">
        <f t="shared" si="257"/>
        <v>0</v>
      </c>
      <c r="BA802" s="24" t="e">
        <f t="shared" si="258"/>
        <v>#N/A</v>
      </c>
      <c r="BB802" s="24" t="e">
        <f t="shared" si="259"/>
        <v>#N/A</v>
      </c>
      <c r="BC802" s="24" t="e">
        <f t="shared" si="252"/>
        <v>#N/A</v>
      </c>
      <c r="BD802" s="24" t="e">
        <f t="shared" si="253"/>
        <v>#N/A</v>
      </c>
      <c r="BE802"/>
      <c r="BF802" t="e">
        <f t="shared" si="260"/>
        <v>#N/A</v>
      </c>
      <c r="BG802" t="str">
        <f t="shared" si="261"/>
        <v>HDJ</v>
      </c>
      <c r="BH802" s="20" t="e">
        <f t="shared" si="262"/>
        <v>#N/A</v>
      </c>
      <c r="BI802" s="20" t="e">
        <f t="shared" si="263"/>
        <v>#N/A</v>
      </c>
      <c r="BJ802" s="20" t="e">
        <f t="shared" si="264"/>
        <v>#N/A</v>
      </c>
      <c r="BK802" s="20" t="e">
        <f t="shared" si="265"/>
        <v>#N/A</v>
      </c>
      <c r="BL802" s="20" t="e">
        <f t="shared" si="266"/>
        <v>#N/A</v>
      </c>
      <c r="BM802" s="20" t="e">
        <f t="shared" si="254"/>
        <v>#N/A</v>
      </c>
      <c r="BN802" s="20" t="e">
        <f t="shared" si="267"/>
        <v>#N/A</v>
      </c>
    </row>
    <row r="803" spans="1:66">
      <c r="A803" s="92"/>
      <c r="B803" s="90"/>
      <c r="C803" s="90"/>
      <c r="D803" s="93"/>
      <c r="E803" s="93"/>
      <c r="F803" s="93"/>
      <c r="G803" s="93"/>
      <c r="H803" s="93"/>
      <c r="I803" s="93"/>
      <c r="J803" s="93"/>
      <c r="K803" s="93"/>
      <c r="L803" s="92"/>
      <c r="M803" s="93"/>
      <c r="N803" s="91">
        <f t="shared" si="248"/>
        <v>0</v>
      </c>
      <c r="O803" s="91" t="str">
        <f t="shared" si="249"/>
        <v/>
      </c>
      <c r="P803" s="91" t="str">
        <f t="shared" si="250"/>
        <v/>
      </c>
      <c r="Q803" s="91" t="str">
        <f t="shared" si="251"/>
        <v>HDJ</v>
      </c>
      <c r="R803" s="82"/>
      <c r="S803" s="95">
        <f t="shared" si="255"/>
        <v>0</v>
      </c>
      <c r="T803" s="95">
        <f t="shared" si="256"/>
        <v>0</v>
      </c>
      <c r="U803" s="79" t="e">
        <f>VLOOKUP($S803,'Grille de Tarif OQN'!$B$2:$S$3603,U$1,0)</f>
        <v>#N/A</v>
      </c>
      <c r="V803" s="79" t="e">
        <f>VLOOKUP($S803,'Grille de Tarif OQN'!$B$2:$S$3603,V$1,0)</f>
        <v>#N/A</v>
      </c>
      <c r="W803" s="79" t="e">
        <f>VLOOKUP($S803,'Grille de Tarif OQN'!$B$2:$S$3603,W$1,0)</f>
        <v>#N/A</v>
      </c>
      <c r="X803" s="79" t="e">
        <f>VLOOKUP($S803,'Grille de Tarif OQN'!$B$2:$S$3603,X$1,0)</f>
        <v>#N/A</v>
      </c>
      <c r="Y803" s="79" t="e">
        <f>VLOOKUP($S803,'Grille de Tarif OQN'!$B$2:$S$3603,Y$1,0)</f>
        <v>#N/A</v>
      </c>
      <c r="Z803" s="79" t="e">
        <f>VLOOKUP($S803,'Grille de Tarif OQN'!$B$2:$S$3603,Z$1,0)</f>
        <v>#N/A</v>
      </c>
      <c r="AA803" s="79" t="e">
        <f>VLOOKUP($S803,'Grille de Tarif OQN'!$B$2:$S$3603,AA$1,0)</f>
        <v>#N/A</v>
      </c>
      <c r="AB803" s="79" t="e">
        <f>VLOOKUP($S803,'Grille de Tarif OQN'!$B$2:$S$3603,AB$1,0)</f>
        <v>#N/A</v>
      </c>
      <c r="AC803" s="79" t="e">
        <f>VLOOKUP($S803,'Grille de Tarif OQN'!$B$2:$S$3603,AC$1,0)</f>
        <v>#N/A</v>
      </c>
      <c r="AD803" s="79" t="e">
        <f>VLOOKUP($S803,'Grille de Tarif OQN'!$B$2:$S$3603,AD$1,0)</f>
        <v>#N/A</v>
      </c>
      <c r="AE803" s="79" t="e">
        <f>VLOOKUP($S803,'Grille de Tarif OQN'!$B$2:$S$3603,AE$1,0)</f>
        <v>#N/A</v>
      </c>
      <c r="AF803" s="79" t="e">
        <f>VLOOKUP($S803,'Grille de Tarif OQN'!$B$2:$S$3603,AF$1,0)</f>
        <v>#N/A</v>
      </c>
      <c r="AG803" s="79" t="e">
        <f>VLOOKUP($S803,'Grille de Tarif OQN'!$B$2:$S$3603,AG$1,0)</f>
        <v>#N/A</v>
      </c>
      <c r="AH803" s="79" t="e">
        <f>VLOOKUP($S803,'Grille de Tarif OQN'!$B$2:$S$3603,AH$1,0)</f>
        <v>#N/A</v>
      </c>
      <c r="AI803" s="79" t="e">
        <f>VLOOKUP($S803,'Grille de Tarif OQN'!$B$2:$S$3603,AI$1,0)</f>
        <v>#N/A</v>
      </c>
      <c r="AJ803" s="79" t="e">
        <f>VLOOKUP($S803,'Grille de Tarif OQN'!$B$2:$S$3603,AJ$1,0)</f>
        <v>#N/A</v>
      </c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72"/>
      <c r="AV803"/>
      <c r="AW803"/>
      <c r="AX803"/>
      <c r="AY803"/>
      <c r="AZ803" s="96">
        <f t="shared" si="257"/>
        <v>0</v>
      </c>
      <c r="BA803" s="24" t="e">
        <f t="shared" si="258"/>
        <v>#N/A</v>
      </c>
      <c r="BB803" s="24" t="e">
        <f t="shared" si="259"/>
        <v>#N/A</v>
      </c>
      <c r="BC803" s="24" t="e">
        <f t="shared" si="252"/>
        <v>#N/A</v>
      </c>
      <c r="BD803" s="24" t="e">
        <f t="shared" si="253"/>
        <v>#N/A</v>
      </c>
      <c r="BE803"/>
      <c r="BF803" t="e">
        <f t="shared" si="260"/>
        <v>#N/A</v>
      </c>
      <c r="BG803" t="str">
        <f t="shared" si="261"/>
        <v>HDJ</v>
      </c>
      <c r="BH803" s="20" t="e">
        <f t="shared" si="262"/>
        <v>#N/A</v>
      </c>
      <c r="BI803" s="20" t="e">
        <f t="shared" si="263"/>
        <v>#N/A</v>
      </c>
      <c r="BJ803" s="20" t="e">
        <f t="shared" si="264"/>
        <v>#N/A</v>
      </c>
      <c r="BK803" s="20" t="e">
        <f t="shared" si="265"/>
        <v>#N/A</v>
      </c>
      <c r="BL803" s="20" t="e">
        <f t="shared" si="266"/>
        <v>#N/A</v>
      </c>
      <c r="BM803" s="20" t="e">
        <f t="shared" si="254"/>
        <v>#N/A</v>
      </c>
      <c r="BN803" s="20" t="e">
        <f t="shared" si="267"/>
        <v>#N/A</v>
      </c>
    </row>
    <row r="804" spans="1:66">
      <c r="A804" s="92"/>
      <c r="B804" s="90"/>
      <c r="C804" s="90"/>
      <c r="D804" s="93"/>
      <c r="E804" s="93"/>
      <c r="F804" s="93"/>
      <c r="G804" s="93"/>
      <c r="H804" s="93"/>
      <c r="I804" s="93"/>
      <c r="J804" s="93"/>
      <c r="K804" s="93"/>
      <c r="L804" s="92"/>
      <c r="M804" s="93"/>
      <c r="N804" s="91">
        <f t="shared" si="248"/>
        <v>0</v>
      </c>
      <c r="O804" s="91" t="str">
        <f t="shared" si="249"/>
        <v/>
      </c>
      <c r="P804" s="91" t="str">
        <f t="shared" si="250"/>
        <v/>
      </c>
      <c r="Q804" s="91" t="str">
        <f t="shared" si="251"/>
        <v>HDJ</v>
      </c>
      <c r="R804" s="82"/>
      <c r="S804" s="95">
        <f t="shared" si="255"/>
        <v>0</v>
      </c>
      <c r="T804" s="95">
        <f t="shared" si="256"/>
        <v>0</v>
      </c>
      <c r="U804" s="79" t="e">
        <f>VLOOKUP($S804,'Grille de Tarif OQN'!$B$2:$S$3603,U$1,0)</f>
        <v>#N/A</v>
      </c>
      <c r="V804" s="79" t="e">
        <f>VLOOKUP($S804,'Grille de Tarif OQN'!$B$2:$S$3603,V$1,0)</f>
        <v>#N/A</v>
      </c>
      <c r="W804" s="79" t="e">
        <f>VLOOKUP($S804,'Grille de Tarif OQN'!$B$2:$S$3603,W$1,0)</f>
        <v>#N/A</v>
      </c>
      <c r="X804" s="79" t="e">
        <f>VLOOKUP($S804,'Grille de Tarif OQN'!$B$2:$S$3603,X$1,0)</f>
        <v>#N/A</v>
      </c>
      <c r="Y804" s="79" t="e">
        <f>VLOOKUP($S804,'Grille de Tarif OQN'!$B$2:$S$3603,Y$1,0)</f>
        <v>#N/A</v>
      </c>
      <c r="Z804" s="79" t="e">
        <f>VLOOKUP($S804,'Grille de Tarif OQN'!$B$2:$S$3603,Z$1,0)</f>
        <v>#N/A</v>
      </c>
      <c r="AA804" s="79" t="e">
        <f>VLOOKUP($S804,'Grille de Tarif OQN'!$B$2:$S$3603,AA$1,0)</f>
        <v>#N/A</v>
      </c>
      <c r="AB804" s="79" t="e">
        <f>VLOOKUP($S804,'Grille de Tarif OQN'!$B$2:$S$3603,AB$1,0)</f>
        <v>#N/A</v>
      </c>
      <c r="AC804" s="79" t="e">
        <f>VLOOKUP($S804,'Grille de Tarif OQN'!$B$2:$S$3603,AC$1,0)</f>
        <v>#N/A</v>
      </c>
      <c r="AD804" s="79" t="e">
        <f>VLOOKUP($S804,'Grille de Tarif OQN'!$B$2:$S$3603,AD$1,0)</f>
        <v>#N/A</v>
      </c>
      <c r="AE804" s="79" t="e">
        <f>VLOOKUP($S804,'Grille de Tarif OQN'!$B$2:$S$3603,AE$1,0)</f>
        <v>#N/A</v>
      </c>
      <c r="AF804" s="79" t="e">
        <f>VLOOKUP($S804,'Grille de Tarif OQN'!$B$2:$S$3603,AF$1,0)</f>
        <v>#N/A</v>
      </c>
      <c r="AG804" s="79" t="e">
        <f>VLOOKUP($S804,'Grille de Tarif OQN'!$B$2:$S$3603,AG$1,0)</f>
        <v>#N/A</v>
      </c>
      <c r="AH804" s="79" t="e">
        <f>VLOOKUP($S804,'Grille de Tarif OQN'!$B$2:$S$3603,AH$1,0)</f>
        <v>#N/A</v>
      </c>
      <c r="AI804" s="79" t="e">
        <f>VLOOKUP($S804,'Grille de Tarif OQN'!$B$2:$S$3603,AI$1,0)</f>
        <v>#N/A</v>
      </c>
      <c r="AJ804" s="79" t="e">
        <f>VLOOKUP($S804,'Grille de Tarif OQN'!$B$2:$S$3603,AJ$1,0)</f>
        <v>#N/A</v>
      </c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72"/>
      <c r="AV804"/>
      <c r="AW804"/>
      <c r="AX804"/>
      <c r="AY804"/>
      <c r="AZ804" s="96">
        <f t="shared" si="257"/>
        <v>0</v>
      </c>
      <c r="BA804" s="24" t="e">
        <f t="shared" si="258"/>
        <v>#N/A</v>
      </c>
      <c r="BB804" s="24" t="e">
        <f t="shared" si="259"/>
        <v>#N/A</v>
      </c>
      <c r="BC804" s="24" t="e">
        <f t="shared" si="252"/>
        <v>#N/A</v>
      </c>
      <c r="BD804" s="24" t="e">
        <f t="shared" si="253"/>
        <v>#N/A</v>
      </c>
      <c r="BE804"/>
      <c r="BF804" t="e">
        <f t="shared" si="260"/>
        <v>#N/A</v>
      </c>
      <c r="BG804" t="str">
        <f t="shared" si="261"/>
        <v>HDJ</v>
      </c>
      <c r="BH804" s="20" t="e">
        <f t="shared" si="262"/>
        <v>#N/A</v>
      </c>
      <c r="BI804" s="20" t="e">
        <f t="shared" si="263"/>
        <v>#N/A</v>
      </c>
      <c r="BJ804" s="20" t="e">
        <f t="shared" si="264"/>
        <v>#N/A</v>
      </c>
      <c r="BK804" s="20" t="e">
        <f t="shared" si="265"/>
        <v>#N/A</v>
      </c>
      <c r="BL804" s="20" t="e">
        <f t="shared" si="266"/>
        <v>#N/A</v>
      </c>
      <c r="BM804" s="20" t="e">
        <f t="shared" si="254"/>
        <v>#N/A</v>
      </c>
      <c r="BN804" s="20" t="e">
        <f t="shared" si="267"/>
        <v>#N/A</v>
      </c>
    </row>
    <row r="805" spans="1:66">
      <c r="A805" s="92"/>
      <c r="B805" s="90"/>
      <c r="C805" s="90"/>
      <c r="D805" s="93"/>
      <c r="E805" s="93"/>
      <c r="F805" s="93"/>
      <c r="G805" s="93"/>
      <c r="H805" s="93"/>
      <c r="I805" s="93"/>
      <c r="J805" s="93"/>
      <c r="K805" s="93"/>
      <c r="L805" s="92"/>
      <c r="M805" s="93"/>
      <c r="N805" s="91">
        <f t="shared" si="248"/>
        <v>0</v>
      </c>
      <c r="O805" s="91" t="str">
        <f t="shared" si="249"/>
        <v/>
      </c>
      <c r="P805" s="91" t="str">
        <f t="shared" si="250"/>
        <v/>
      </c>
      <c r="Q805" s="91" t="str">
        <f t="shared" si="251"/>
        <v>HDJ</v>
      </c>
      <c r="R805" s="82"/>
      <c r="S805" s="95">
        <f t="shared" si="255"/>
        <v>0</v>
      </c>
      <c r="T805" s="95">
        <f t="shared" si="256"/>
        <v>0</v>
      </c>
      <c r="U805" s="79" t="e">
        <f>VLOOKUP($S805,'Grille de Tarif OQN'!$B$2:$S$3603,U$1,0)</f>
        <v>#N/A</v>
      </c>
      <c r="V805" s="79" t="e">
        <f>VLOOKUP($S805,'Grille de Tarif OQN'!$B$2:$S$3603,V$1,0)</f>
        <v>#N/A</v>
      </c>
      <c r="W805" s="79" t="e">
        <f>VLOOKUP($S805,'Grille de Tarif OQN'!$B$2:$S$3603,W$1,0)</f>
        <v>#N/A</v>
      </c>
      <c r="X805" s="79" t="e">
        <f>VLOOKUP($S805,'Grille de Tarif OQN'!$B$2:$S$3603,X$1,0)</f>
        <v>#N/A</v>
      </c>
      <c r="Y805" s="79" t="e">
        <f>VLOOKUP($S805,'Grille de Tarif OQN'!$B$2:$S$3603,Y$1,0)</f>
        <v>#N/A</v>
      </c>
      <c r="Z805" s="79" t="e">
        <f>VLOOKUP($S805,'Grille de Tarif OQN'!$B$2:$S$3603,Z$1,0)</f>
        <v>#N/A</v>
      </c>
      <c r="AA805" s="79" t="e">
        <f>VLOOKUP($S805,'Grille de Tarif OQN'!$B$2:$S$3603,AA$1,0)</f>
        <v>#N/A</v>
      </c>
      <c r="AB805" s="79" t="e">
        <f>VLOOKUP($S805,'Grille de Tarif OQN'!$B$2:$S$3603,AB$1,0)</f>
        <v>#N/A</v>
      </c>
      <c r="AC805" s="79" t="e">
        <f>VLOOKUP($S805,'Grille de Tarif OQN'!$B$2:$S$3603,AC$1,0)</f>
        <v>#N/A</v>
      </c>
      <c r="AD805" s="79" t="e">
        <f>VLOOKUP($S805,'Grille de Tarif OQN'!$B$2:$S$3603,AD$1,0)</f>
        <v>#N/A</v>
      </c>
      <c r="AE805" s="79" t="e">
        <f>VLOOKUP($S805,'Grille de Tarif OQN'!$B$2:$S$3603,AE$1,0)</f>
        <v>#N/A</v>
      </c>
      <c r="AF805" s="79" t="e">
        <f>VLOOKUP($S805,'Grille de Tarif OQN'!$B$2:$S$3603,AF$1,0)</f>
        <v>#N/A</v>
      </c>
      <c r="AG805" s="79" t="e">
        <f>VLOOKUP($S805,'Grille de Tarif OQN'!$B$2:$S$3603,AG$1,0)</f>
        <v>#N/A</v>
      </c>
      <c r="AH805" s="79" t="e">
        <f>VLOOKUP($S805,'Grille de Tarif OQN'!$B$2:$S$3603,AH$1,0)</f>
        <v>#N/A</v>
      </c>
      <c r="AI805" s="79" t="e">
        <f>VLOOKUP($S805,'Grille de Tarif OQN'!$B$2:$S$3603,AI$1,0)</f>
        <v>#N/A</v>
      </c>
      <c r="AJ805" s="79" t="e">
        <f>VLOOKUP($S805,'Grille de Tarif OQN'!$B$2:$S$3603,AJ$1,0)</f>
        <v>#N/A</v>
      </c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72"/>
      <c r="AV805"/>
      <c r="AW805"/>
      <c r="AX805"/>
      <c r="AY805"/>
      <c r="AZ805" s="96">
        <f t="shared" si="257"/>
        <v>0</v>
      </c>
      <c r="BA805" s="24" t="e">
        <f t="shared" si="258"/>
        <v>#N/A</v>
      </c>
      <c r="BB805" s="24" t="e">
        <f t="shared" si="259"/>
        <v>#N/A</v>
      </c>
      <c r="BC805" s="24" t="e">
        <f t="shared" si="252"/>
        <v>#N/A</v>
      </c>
      <c r="BD805" s="24" t="e">
        <f t="shared" si="253"/>
        <v>#N/A</v>
      </c>
      <c r="BE805"/>
      <c r="BF805" t="e">
        <f t="shared" si="260"/>
        <v>#N/A</v>
      </c>
      <c r="BG805" t="str">
        <f t="shared" si="261"/>
        <v>HDJ</v>
      </c>
      <c r="BH805" s="20" t="e">
        <f t="shared" si="262"/>
        <v>#N/A</v>
      </c>
      <c r="BI805" s="20" t="e">
        <f t="shared" si="263"/>
        <v>#N/A</v>
      </c>
      <c r="BJ805" s="20" t="e">
        <f t="shared" si="264"/>
        <v>#N/A</v>
      </c>
      <c r="BK805" s="20" t="e">
        <f t="shared" si="265"/>
        <v>#N/A</v>
      </c>
      <c r="BL805" s="20" t="e">
        <f t="shared" si="266"/>
        <v>#N/A</v>
      </c>
      <c r="BM805" s="20" t="e">
        <f t="shared" si="254"/>
        <v>#N/A</v>
      </c>
      <c r="BN805" s="20" t="e">
        <f t="shared" si="267"/>
        <v>#N/A</v>
      </c>
    </row>
    <row r="806" spans="1:66">
      <c r="A806" s="92"/>
      <c r="B806" s="90"/>
      <c r="C806" s="90"/>
      <c r="D806" s="93"/>
      <c r="E806" s="93"/>
      <c r="F806" s="93"/>
      <c r="G806" s="93"/>
      <c r="H806" s="93"/>
      <c r="I806" s="93"/>
      <c r="J806" s="93"/>
      <c r="K806" s="93"/>
      <c r="L806" s="92"/>
      <c r="M806" s="93"/>
      <c r="N806" s="91">
        <f t="shared" si="248"/>
        <v>0</v>
      </c>
      <c r="O806" s="91" t="str">
        <f t="shared" si="249"/>
        <v/>
      </c>
      <c r="P806" s="91" t="str">
        <f t="shared" si="250"/>
        <v/>
      </c>
      <c r="Q806" s="91" t="str">
        <f t="shared" si="251"/>
        <v>HDJ</v>
      </c>
      <c r="R806" s="82"/>
      <c r="S806" s="95">
        <f t="shared" si="255"/>
        <v>0</v>
      </c>
      <c r="T806" s="95">
        <f t="shared" si="256"/>
        <v>0</v>
      </c>
      <c r="U806" s="79" t="e">
        <f>VLOOKUP($S806,'Grille de Tarif OQN'!$B$2:$S$3603,U$1,0)</f>
        <v>#N/A</v>
      </c>
      <c r="V806" s="79" t="e">
        <f>VLOOKUP($S806,'Grille de Tarif OQN'!$B$2:$S$3603,V$1,0)</f>
        <v>#N/A</v>
      </c>
      <c r="W806" s="79" t="e">
        <f>VLOOKUP($S806,'Grille de Tarif OQN'!$B$2:$S$3603,W$1,0)</f>
        <v>#N/A</v>
      </c>
      <c r="X806" s="79" t="e">
        <f>VLOOKUP($S806,'Grille de Tarif OQN'!$B$2:$S$3603,X$1,0)</f>
        <v>#N/A</v>
      </c>
      <c r="Y806" s="79" t="e">
        <f>VLOOKUP($S806,'Grille de Tarif OQN'!$B$2:$S$3603,Y$1,0)</f>
        <v>#N/A</v>
      </c>
      <c r="Z806" s="79" t="e">
        <f>VLOOKUP($S806,'Grille de Tarif OQN'!$B$2:$S$3603,Z$1,0)</f>
        <v>#N/A</v>
      </c>
      <c r="AA806" s="79" t="e">
        <f>VLOOKUP($S806,'Grille de Tarif OQN'!$B$2:$S$3603,AA$1,0)</f>
        <v>#N/A</v>
      </c>
      <c r="AB806" s="79" t="e">
        <f>VLOOKUP($S806,'Grille de Tarif OQN'!$B$2:$S$3603,AB$1,0)</f>
        <v>#N/A</v>
      </c>
      <c r="AC806" s="79" t="e">
        <f>VLOOKUP($S806,'Grille de Tarif OQN'!$B$2:$S$3603,AC$1,0)</f>
        <v>#N/A</v>
      </c>
      <c r="AD806" s="79" t="e">
        <f>VLOOKUP($S806,'Grille de Tarif OQN'!$B$2:$S$3603,AD$1,0)</f>
        <v>#N/A</v>
      </c>
      <c r="AE806" s="79" t="e">
        <f>VLOOKUP($S806,'Grille de Tarif OQN'!$B$2:$S$3603,AE$1,0)</f>
        <v>#N/A</v>
      </c>
      <c r="AF806" s="79" t="e">
        <f>VLOOKUP($S806,'Grille de Tarif OQN'!$B$2:$S$3603,AF$1,0)</f>
        <v>#N/A</v>
      </c>
      <c r="AG806" s="79" t="e">
        <f>VLOOKUP($S806,'Grille de Tarif OQN'!$B$2:$S$3603,AG$1,0)</f>
        <v>#N/A</v>
      </c>
      <c r="AH806" s="79" t="e">
        <f>VLOOKUP($S806,'Grille de Tarif OQN'!$B$2:$S$3603,AH$1,0)</f>
        <v>#N/A</v>
      </c>
      <c r="AI806" s="79" t="e">
        <f>VLOOKUP($S806,'Grille de Tarif OQN'!$B$2:$S$3603,AI$1,0)</f>
        <v>#N/A</v>
      </c>
      <c r="AJ806" s="79" t="e">
        <f>VLOOKUP($S806,'Grille de Tarif OQN'!$B$2:$S$3603,AJ$1,0)</f>
        <v>#N/A</v>
      </c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72"/>
      <c r="AV806"/>
      <c r="AW806"/>
      <c r="AX806"/>
      <c r="AY806"/>
      <c r="AZ806" s="96">
        <f t="shared" si="257"/>
        <v>0</v>
      </c>
      <c r="BA806" s="24" t="e">
        <f t="shared" si="258"/>
        <v>#N/A</v>
      </c>
      <c r="BB806" s="24" t="e">
        <f t="shared" si="259"/>
        <v>#N/A</v>
      </c>
      <c r="BC806" s="24" t="e">
        <f t="shared" si="252"/>
        <v>#N/A</v>
      </c>
      <c r="BD806" s="24" t="e">
        <f t="shared" si="253"/>
        <v>#N/A</v>
      </c>
      <c r="BE806"/>
      <c r="BF806" t="e">
        <f t="shared" si="260"/>
        <v>#N/A</v>
      </c>
      <c r="BG806" t="str">
        <f t="shared" si="261"/>
        <v>HDJ</v>
      </c>
      <c r="BH806" s="20" t="e">
        <f t="shared" si="262"/>
        <v>#N/A</v>
      </c>
      <c r="BI806" s="20" t="e">
        <f t="shared" si="263"/>
        <v>#N/A</v>
      </c>
      <c r="BJ806" s="20" t="e">
        <f t="shared" si="264"/>
        <v>#N/A</v>
      </c>
      <c r="BK806" s="20" t="e">
        <f t="shared" si="265"/>
        <v>#N/A</v>
      </c>
      <c r="BL806" s="20" t="e">
        <f t="shared" si="266"/>
        <v>#N/A</v>
      </c>
      <c r="BM806" s="20" t="e">
        <f t="shared" si="254"/>
        <v>#N/A</v>
      </c>
      <c r="BN806" s="20" t="e">
        <f t="shared" si="267"/>
        <v>#N/A</v>
      </c>
    </row>
    <row r="807" spans="1:66">
      <c r="A807" s="92"/>
      <c r="B807" s="90"/>
      <c r="C807" s="90"/>
      <c r="D807" s="93"/>
      <c r="E807" s="93"/>
      <c r="F807" s="93"/>
      <c r="G807" s="93"/>
      <c r="H807" s="93"/>
      <c r="I807" s="93"/>
      <c r="J807" s="93"/>
      <c r="K807" s="93"/>
      <c r="L807" s="92"/>
      <c r="M807" s="93"/>
      <c r="N807" s="91">
        <f t="shared" si="248"/>
        <v>0</v>
      </c>
      <c r="O807" s="91" t="str">
        <f t="shared" si="249"/>
        <v/>
      </c>
      <c r="P807" s="91" t="str">
        <f t="shared" si="250"/>
        <v/>
      </c>
      <c r="Q807" s="91" t="str">
        <f t="shared" si="251"/>
        <v>HDJ</v>
      </c>
      <c r="R807" s="82"/>
      <c r="S807" s="95">
        <f t="shared" si="255"/>
        <v>0</v>
      </c>
      <c r="T807" s="95">
        <f t="shared" si="256"/>
        <v>0</v>
      </c>
      <c r="U807" s="79" t="e">
        <f>VLOOKUP($S807,'Grille de Tarif OQN'!$B$2:$S$3603,U$1,0)</f>
        <v>#N/A</v>
      </c>
      <c r="V807" s="79" t="e">
        <f>VLOOKUP($S807,'Grille de Tarif OQN'!$B$2:$S$3603,V$1,0)</f>
        <v>#N/A</v>
      </c>
      <c r="W807" s="79" t="e">
        <f>VLOOKUP($S807,'Grille de Tarif OQN'!$B$2:$S$3603,W$1,0)</f>
        <v>#N/A</v>
      </c>
      <c r="X807" s="79" t="e">
        <f>VLOOKUP($S807,'Grille de Tarif OQN'!$B$2:$S$3603,X$1,0)</f>
        <v>#N/A</v>
      </c>
      <c r="Y807" s="79" t="e">
        <f>VLOOKUP($S807,'Grille de Tarif OQN'!$B$2:$S$3603,Y$1,0)</f>
        <v>#N/A</v>
      </c>
      <c r="Z807" s="79" t="e">
        <f>VLOOKUP($S807,'Grille de Tarif OQN'!$B$2:$S$3603,Z$1,0)</f>
        <v>#N/A</v>
      </c>
      <c r="AA807" s="79" t="e">
        <f>VLOOKUP($S807,'Grille de Tarif OQN'!$B$2:$S$3603,AA$1,0)</f>
        <v>#N/A</v>
      </c>
      <c r="AB807" s="79" t="e">
        <f>VLOOKUP($S807,'Grille de Tarif OQN'!$B$2:$S$3603,AB$1,0)</f>
        <v>#N/A</v>
      </c>
      <c r="AC807" s="79" t="e">
        <f>VLOOKUP($S807,'Grille de Tarif OQN'!$B$2:$S$3603,AC$1,0)</f>
        <v>#N/A</v>
      </c>
      <c r="AD807" s="79" t="e">
        <f>VLOOKUP($S807,'Grille de Tarif OQN'!$B$2:$S$3603,AD$1,0)</f>
        <v>#N/A</v>
      </c>
      <c r="AE807" s="79" t="e">
        <f>VLOOKUP($S807,'Grille de Tarif OQN'!$B$2:$S$3603,AE$1,0)</f>
        <v>#N/A</v>
      </c>
      <c r="AF807" s="79" t="e">
        <f>VLOOKUP($S807,'Grille de Tarif OQN'!$B$2:$S$3603,AF$1,0)</f>
        <v>#N/A</v>
      </c>
      <c r="AG807" s="79" t="e">
        <f>VLOOKUP($S807,'Grille de Tarif OQN'!$B$2:$S$3603,AG$1,0)</f>
        <v>#N/A</v>
      </c>
      <c r="AH807" s="79" t="e">
        <f>VLOOKUP($S807,'Grille de Tarif OQN'!$B$2:$S$3603,AH$1,0)</f>
        <v>#N/A</v>
      </c>
      <c r="AI807" s="79" t="e">
        <f>VLOOKUP($S807,'Grille de Tarif OQN'!$B$2:$S$3603,AI$1,0)</f>
        <v>#N/A</v>
      </c>
      <c r="AJ807" s="79" t="e">
        <f>VLOOKUP($S807,'Grille de Tarif OQN'!$B$2:$S$3603,AJ$1,0)</f>
        <v>#N/A</v>
      </c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72"/>
      <c r="AV807"/>
      <c r="AW807"/>
      <c r="AX807"/>
      <c r="AY807"/>
      <c r="AZ807" s="96">
        <f t="shared" si="257"/>
        <v>0</v>
      </c>
      <c r="BA807" s="24" t="e">
        <f t="shared" si="258"/>
        <v>#N/A</v>
      </c>
      <c r="BB807" s="24" t="e">
        <f t="shared" si="259"/>
        <v>#N/A</v>
      </c>
      <c r="BC807" s="24" t="e">
        <f t="shared" si="252"/>
        <v>#N/A</v>
      </c>
      <c r="BD807" s="24" t="e">
        <f t="shared" si="253"/>
        <v>#N/A</v>
      </c>
      <c r="BE807"/>
      <c r="BF807" t="e">
        <f t="shared" si="260"/>
        <v>#N/A</v>
      </c>
      <c r="BG807" t="str">
        <f t="shared" si="261"/>
        <v>HDJ</v>
      </c>
      <c r="BH807" s="20" t="e">
        <f t="shared" si="262"/>
        <v>#N/A</v>
      </c>
      <c r="BI807" s="20" t="e">
        <f t="shared" si="263"/>
        <v>#N/A</v>
      </c>
      <c r="BJ807" s="20" t="e">
        <f t="shared" si="264"/>
        <v>#N/A</v>
      </c>
      <c r="BK807" s="20" t="e">
        <f t="shared" si="265"/>
        <v>#N/A</v>
      </c>
      <c r="BL807" s="20" t="e">
        <f t="shared" si="266"/>
        <v>#N/A</v>
      </c>
      <c r="BM807" s="20" t="e">
        <f t="shared" si="254"/>
        <v>#N/A</v>
      </c>
      <c r="BN807" s="20" t="e">
        <f t="shared" si="267"/>
        <v>#N/A</v>
      </c>
    </row>
    <row r="808" spans="1:66">
      <c r="A808" s="92"/>
      <c r="B808" s="90"/>
      <c r="C808" s="90"/>
      <c r="D808" s="93"/>
      <c r="E808" s="93"/>
      <c r="F808" s="93"/>
      <c r="G808" s="93"/>
      <c r="H808" s="93"/>
      <c r="I808" s="93"/>
      <c r="J808" s="93"/>
      <c r="K808" s="93"/>
      <c r="L808" s="92"/>
      <c r="M808" s="93"/>
      <c r="N808" s="91">
        <f t="shared" si="248"/>
        <v>0</v>
      </c>
      <c r="O808" s="91" t="str">
        <f t="shared" si="249"/>
        <v/>
      </c>
      <c r="P808" s="91" t="str">
        <f t="shared" si="250"/>
        <v/>
      </c>
      <c r="Q808" s="91" t="str">
        <f t="shared" si="251"/>
        <v>HDJ</v>
      </c>
      <c r="R808" s="82"/>
      <c r="S808" s="95">
        <f t="shared" si="255"/>
        <v>0</v>
      </c>
      <c r="T808" s="95">
        <f t="shared" si="256"/>
        <v>0</v>
      </c>
      <c r="U808" s="79" t="e">
        <f>VLOOKUP($S808,'Grille de Tarif OQN'!$B$2:$S$3603,U$1,0)</f>
        <v>#N/A</v>
      </c>
      <c r="V808" s="79" t="e">
        <f>VLOOKUP($S808,'Grille de Tarif OQN'!$B$2:$S$3603,V$1,0)</f>
        <v>#N/A</v>
      </c>
      <c r="W808" s="79" t="e">
        <f>VLOOKUP($S808,'Grille de Tarif OQN'!$B$2:$S$3603,W$1,0)</f>
        <v>#N/A</v>
      </c>
      <c r="X808" s="79" t="e">
        <f>VLOOKUP($S808,'Grille de Tarif OQN'!$B$2:$S$3603,X$1,0)</f>
        <v>#N/A</v>
      </c>
      <c r="Y808" s="79" t="e">
        <f>VLOOKUP($S808,'Grille de Tarif OQN'!$B$2:$S$3603,Y$1,0)</f>
        <v>#N/A</v>
      </c>
      <c r="Z808" s="79" t="e">
        <f>VLOOKUP($S808,'Grille de Tarif OQN'!$B$2:$S$3603,Z$1,0)</f>
        <v>#N/A</v>
      </c>
      <c r="AA808" s="79" t="e">
        <f>VLOOKUP($S808,'Grille de Tarif OQN'!$B$2:$S$3603,AA$1,0)</f>
        <v>#N/A</v>
      </c>
      <c r="AB808" s="79" t="e">
        <f>VLOOKUP($S808,'Grille de Tarif OQN'!$B$2:$S$3603,AB$1,0)</f>
        <v>#N/A</v>
      </c>
      <c r="AC808" s="79" t="e">
        <f>VLOOKUP($S808,'Grille de Tarif OQN'!$B$2:$S$3603,AC$1,0)</f>
        <v>#N/A</v>
      </c>
      <c r="AD808" s="79" t="e">
        <f>VLOOKUP($S808,'Grille de Tarif OQN'!$B$2:$S$3603,AD$1,0)</f>
        <v>#N/A</v>
      </c>
      <c r="AE808" s="79" t="e">
        <f>VLOOKUP($S808,'Grille de Tarif OQN'!$B$2:$S$3603,AE$1,0)</f>
        <v>#N/A</v>
      </c>
      <c r="AF808" s="79" t="e">
        <f>VLOOKUP($S808,'Grille de Tarif OQN'!$B$2:$S$3603,AF$1,0)</f>
        <v>#N/A</v>
      </c>
      <c r="AG808" s="79" t="e">
        <f>VLOOKUP($S808,'Grille de Tarif OQN'!$B$2:$S$3603,AG$1,0)</f>
        <v>#N/A</v>
      </c>
      <c r="AH808" s="79" t="e">
        <f>VLOOKUP($S808,'Grille de Tarif OQN'!$B$2:$S$3603,AH$1,0)</f>
        <v>#N/A</v>
      </c>
      <c r="AI808" s="79" t="e">
        <f>VLOOKUP($S808,'Grille de Tarif OQN'!$B$2:$S$3603,AI$1,0)</f>
        <v>#N/A</v>
      </c>
      <c r="AJ808" s="79" t="e">
        <f>VLOOKUP($S808,'Grille de Tarif OQN'!$B$2:$S$3603,AJ$1,0)</f>
        <v>#N/A</v>
      </c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72"/>
      <c r="AV808"/>
      <c r="AW808"/>
      <c r="AX808"/>
      <c r="AY808"/>
      <c r="AZ808" s="96">
        <f t="shared" si="257"/>
        <v>0</v>
      </c>
      <c r="BA808" s="24" t="e">
        <f t="shared" si="258"/>
        <v>#N/A</v>
      </c>
      <c r="BB808" s="24" t="e">
        <f t="shared" si="259"/>
        <v>#N/A</v>
      </c>
      <c r="BC808" s="24" t="e">
        <f t="shared" si="252"/>
        <v>#N/A</v>
      </c>
      <c r="BD808" s="24" t="e">
        <f t="shared" si="253"/>
        <v>#N/A</v>
      </c>
      <c r="BE808"/>
      <c r="BF808" t="e">
        <f t="shared" si="260"/>
        <v>#N/A</v>
      </c>
      <c r="BG808" t="str">
        <f t="shared" si="261"/>
        <v>HDJ</v>
      </c>
      <c r="BH808" s="20" t="e">
        <f t="shared" si="262"/>
        <v>#N/A</v>
      </c>
      <c r="BI808" s="20" t="e">
        <f t="shared" si="263"/>
        <v>#N/A</v>
      </c>
      <c r="BJ808" s="20" t="e">
        <f t="shared" si="264"/>
        <v>#N/A</v>
      </c>
      <c r="BK808" s="20" t="e">
        <f t="shared" si="265"/>
        <v>#N/A</v>
      </c>
      <c r="BL808" s="20" t="e">
        <f t="shared" si="266"/>
        <v>#N/A</v>
      </c>
      <c r="BM808" s="20" t="e">
        <f t="shared" si="254"/>
        <v>#N/A</v>
      </c>
      <c r="BN808" s="20" t="e">
        <f t="shared" si="267"/>
        <v>#N/A</v>
      </c>
    </row>
    <row r="809" spans="1:66">
      <c r="A809" s="92"/>
      <c r="B809" s="90"/>
      <c r="C809" s="90"/>
      <c r="D809" s="93"/>
      <c r="E809" s="93"/>
      <c r="F809" s="93"/>
      <c r="G809" s="93"/>
      <c r="H809" s="93"/>
      <c r="I809" s="93"/>
      <c r="J809" s="93"/>
      <c r="K809" s="93"/>
      <c r="L809" s="92"/>
      <c r="M809" s="93"/>
      <c r="N809" s="91">
        <f t="shared" si="248"/>
        <v>0</v>
      </c>
      <c r="O809" s="91" t="str">
        <f t="shared" si="249"/>
        <v/>
      </c>
      <c r="P809" s="91" t="str">
        <f t="shared" si="250"/>
        <v/>
      </c>
      <c r="Q809" s="91" t="str">
        <f t="shared" si="251"/>
        <v>HDJ</v>
      </c>
      <c r="R809" s="82"/>
      <c r="S809" s="95">
        <f t="shared" si="255"/>
        <v>0</v>
      </c>
      <c r="T809" s="95">
        <f t="shared" si="256"/>
        <v>0</v>
      </c>
      <c r="U809" s="79" t="e">
        <f>VLOOKUP($S809,'Grille de Tarif OQN'!$B$2:$S$3603,U$1,0)</f>
        <v>#N/A</v>
      </c>
      <c r="V809" s="79" t="e">
        <f>VLOOKUP($S809,'Grille de Tarif OQN'!$B$2:$S$3603,V$1,0)</f>
        <v>#N/A</v>
      </c>
      <c r="W809" s="79" t="e">
        <f>VLOOKUP($S809,'Grille de Tarif OQN'!$B$2:$S$3603,W$1,0)</f>
        <v>#N/A</v>
      </c>
      <c r="X809" s="79" t="e">
        <f>VLOOKUP($S809,'Grille de Tarif OQN'!$B$2:$S$3603,X$1,0)</f>
        <v>#N/A</v>
      </c>
      <c r="Y809" s="79" t="e">
        <f>VLOOKUP($S809,'Grille de Tarif OQN'!$B$2:$S$3603,Y$1,0)</f>
        <v>#N/A</v>
      </c>
      <c r="Z809" s="79" t="e">
        <f>VLOOKUP($S809,'Grille de Tarif OQN'!$B$2:$S$3603,Z$1,0)</f>
        <v>#N/A</v>
      </c>
      <c r="AA809" s="79" t="e">
        <f>VLOOKUP($S809,'Grille de Tarif OQN'!$B$2:$S$3603,AA$1,0)</f>
        <v>#N/A</v>
      </c>
      <c r="AB809" s="79" t="e">
        <f>VLOOKUP($S809,'Grille de Tarif OQN'!$B$2:$S$3603,AB$1,0)</f>
        <v>#N/A</v>
      </c>
      <c r="AC809" s="79" t="e">
        <f>VLOOKUP($S809,'Grille de Tarif OQN'!$B$2:$S$3603,AC$1,0)</f>
        <v>#N/A</v>
      </c>
      <c r="AD809" s="79" t="e">
        <f>VLOOKUP($S809,'Grille de Tarif OQN'!$B$2:$S$3603,AD$1,0)</f>
        <v>#N/A</v>
      </c>
      <c r="AE809" s="79" t="e">
        <f>VLOOKUP($S809,'Grille de Tarif OQN'!$B$2:$S$3603,AE$1,0)</f>
        <v>#N/A</v>
      </c>
      <c r="AF809" s="79" t="e">
        <f>VLOOKUP($S809,'Grille de Tarif OQN'!$B$2:$S$3603,AF$1,0)</f>
        <v>#N/A</v>
      </c>
      <c r="AG809" s="79" t="e">
        <f>VLOOKUP($S809,'Grille de Tarif OQN'!$B$2:$S$3603,AG$1,0)</f>
        <v>#N/A</v>
      </c>
      <c r="AH809" s="79" t="e">
        <f>VLOOKUP($S809,'Grille de Tarif OQN'!$B$2:$S$3603,AH$1,0)</f>
        <v>#N/A</v>
      </c>
      <c r="AI809" s="79" t="e">
        <f>VLOOKUP($S809,'Grille de Tarif OQN'!$B$2:$S$3603,AI$1,0)</f>
        <v>#N/A</v>
      </c>
      <c r="AJ809" s="79" t="e">
        <f>VLOOKUP($S809,'Grille de Tarif OQN'!$B$2:$S$3603,AJ$1,0)</f>
        <v>#N/A</v>
      </c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72"/>
      <c r="AV809"/>
      <c r="AW809"/>
      <c r="AX809"/>
      <c r="AY809"/>
      <c r="AZ809" s="96">
        <f t="shared" si="257"/>
        <v>0</v>
      </c>
      <c r="BA809" s="24" t="e">
        <f t="shared" si="258"/>
        <v>#N/A</v>
      </c>
      <c r="BB809" s="24" t="e">
        <f t="shared" si="259"/>
        <v>#N/A</v>
      </c>
      <c r="BC809" s="24" t="e">
        <f t="shared" si="252"/>
        <v>#N/A</v>
      </c>
      <c r="BD809" s="24" t="e">
        <f t="shared" si="253"/>
        <v>#N/A</v>
      </c>
      <c r="BE809"/>
      <c r="BF809" t="e">
        <f t="shared" si="260"/>
        <v>#N/A</v>
      </c>
      <c r="BG809" t="str">
        <f t="shared" si="261"/>
        <v>HDJ</v>
      </c>
      <c r="BH809" s="20" t="e">
        <f t="shared" si="262"/>
        <v>#N/A</v>
      </c>
      <c r="BI809" s="20" t="e">
        <f t="shared" si="263"/>
        <v>#N/A</v>
      </c>
      <c r="BJ809" s="20" t="e">
        <f t="shared" si="264"/>
        <v>#N/A</v>
      </c>
      <c r="BK809" s="20" t="e">
        <f t="shared" si="265"/>
        <v>#N/A</v>
      </c>
      <c r="BL809" s="20" t="e">
        <f t="shared" si="266"/>
        <v>#N/A</v>
      </c>
      <c r="BM809" s="20" t="e">
        <f t="shared" si="254"/>
        <v>#N/A</v>
      </c>
      <c r="BN809" s="20" t="e">
        <f t="shared" si="267"/>
        <v>#N/A</v>
      </c>
    </row>
    <row r="810" spans="1:66">
      <c r="A810" s="92"/>
      <c r="B810" s="90"/>
      <c r="C810" s="90"/>
      <c r="D810" s="93"/>
      <c r="E810" s="93"/>
      <c r="F810" s="93"/>
      <c r="G810" s="93"/>
      <c r="H810" s="93"/>
      <c r="I810" s="93"/>
      <c r="J810" s="93"/>
      <c r="K810" s="93"/>
      <c r="L810" s="92"/>
      <c r="M810" s="93"/>
      <c r="N810" s="91">
        <f t="shared" si="248"/>
        <v>0</v>
      </c>
      <c r="O810" s="91" t="str">
        <f t="shared" si="249"/>
        <v/>
      </c>
      <c r="P810" s="91" t="str">
        <f t="shared" si="250"/>
        <v/>
      </c>
      <c r="Q810" s="91" t="str">
        <f t="shared" si="251"/>
        <v>HDJ</v>
      </c>
      <c r="R810" s="82"/>
      <c r="S810" s="95">
        <f t="shared" si="255"/>
        <v>0</v>
      </c>
      <c r="T810" s="95">
        <f t="shared" si="256"/>
        <v>0</v>
      </c>
      <c r="U810" s="79" t="e">
        <f>VLOOKUP($S810,'Grille de Tarif OQN'!$B$2:$S$3603,U$1,0)</f>
        <v>#N/A</v>
      </c>
      <c r="V810" s="79" t="e">
        <f>VLOOKUP($S810,'Grille de Tarif OQN'!$B$2:$S$3603,V$1,0)</f>
        <v>#N/A</v>
      </c>
      <c r="W810" s="79" t="e">
        <f>VLOOKUP($S810,'Grille de Tarif OQN'!$B$2:$S$3603,W$1,0)</f>
        <v>#N/A</v>
      </c>
      <c r="X810" s="79" t="e">
        <f>VLOOKUP($S810,'Grille de Tarif OQN'!$B$2:$S$3603,X$1,0)</f>
        <v>#N/A</v>
      </c>
      <c r="Y810" s="79" t="e">
        <f>VLOOKUP($S810,'Grille de Tarif OQN'!$B$2:$S$3603,Y$1,0)</f>
        <v>#N/A</v>
      </c>
      <c r="Z810" s="79" t="e">
        <f>VLOOKUP($S810,'Grille de Tarif OQN'!$B$2:$S$3603,Z$1,0)</f>
        <v>#N/A</v>
      </c>
      <c r="AA810" s="79" t="e">
        <f>VLOOKUP($S810,'Grille de Tarif OQN'!$B$2:$S$3603,AA$1,0)</f>
        <v>#N/A</v>
      </c>
      <c r="AB810" s="79" t="e">
        <f>VLOOKUP($S810,'Grille de Tarif OQN'!$B$2:$S$3603,AB$1,0)</f>
        <v>#N/A</v>
      </c>
      <c r="AC810" s="79" t="e">
        <f>VLOOKUP($S810,'Grille de Tarif OQN'!$B$2:$S$3603,AC$1,0)</f>
        <v>#N/A</v>
      </c>
      <c r="AD810" s="79" t="e">
        <f>VLOOKUP($S810,'Grille de Tarif OQN'!$B$2:$S$3603,AD$1,0)</f>
        <v>#N/A</v>
      </c>
      <c r="AE810" s="79" t="e">
        <f>VLOOKUP($S810,'Grille de Tarif OQN'!$B$2:$S$3603,AE$1,0)</f>
        <v>#N/A</v>
      </c>
      <c r="AF810" s="79" t="e">
        <f>VLOOKUP($S810,'Grille de Tarif OQN'!$B$2:$S$3603,AF$1,0)</f>
        <v>#N/A</v>
      </c>
      <c r="AG810" s="79" t="e">
        <f>VLOOKUP($S810,'Grille de Tarif OQN'!$B$2:$S$3603,AG$1,0)</f>
        <v>#N/A</v>
      </c>
      <c r="AH810" s="79" t="e">
        <f>VLOOKUP($S810,'Grille de Tarif OQN'!$B$2:$S$3603,AH$1,0)</f>
        <v>#N/A</v>
      </c>
      <c r="AI810" s="79" t="e">
        <f>VLOOKUP($S810,'Grille de Tarif OQN'!$B$2:$S$3603,AI$1,0)</f>
        <v>#N/A</v>
      </c>
      <c r="AJ810" s="79" t="e">
        <f>VLOOKUP($S810,'Grille de Tarif OQN'!$B$2:$S$3603,AJ$1,0)</f>
        <v>#N/A</v>
      </c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72"/>
      <c r="AV810"/>
      <c r="AW810"/>
      <c r="AX810"/>
      <c r="AY810"/>
      <c r="AZ810" s="96">
        <f t="shared" si="257"/>
        <v>0</v>
      </c>
      <c r="BA810" s="24" t="e">
        <f t="shared" si="258"/>
        <v>#N/A</v>
      </c>
      <c r="BB810" s="24" t="e">
        <f t="shared" si="259"/>
        <v>#N/A</v>
      </c>
      <c r="BC810" s="24" t="e">
        <f t="shared" si="252"/>
        <v>#N/A</v>
      </c>
      <c r="BD810" s="24" t="e">
        <f t="shared" si="253"/>
        <v>#N/A</v>
      </c>
      <c r="BE810"/>
      <c r="BF810" t="e">
        <f t="shared" si="260"/>
        <v>#N/A</v>
      </c>
      <c r="BG810" t="str">
        <f t="shared" si="261"/>
        <v>HDJ</v>
      </c>
      <c r="BH810" s="20" t="e">
        <f t="shared" si="262"/>
        <v>#N/A</v>
      </c>
      <c r="BI810" s="20" t="e">
        <f t="shared" si="263"/>
        <v>#N/A</v>
      </c>
      <c r="BJ810" s="20" t="e">
        <f t="shared" si="264"/>
        <v>#N/A</v>
      </c>
      <c r="BK810" s="20" t="e">
        <f t="shared" si="265"/>
        <v>#N/A</v>
      </c>
      <c r="BL810" s="20" t="e">
        <f t="shared" si="266"/>
        <v>#N/A</v>
      </c>
      <c r="BM810" s="20" t="e">
        <f t="shared" si="254"/>
        <v>#N/A</v>
      </c>
      <c r="BN810" s="20" t="e">
        <f t="shared" si="267"/>
        <v>#N/A</v>
      </c>
    </row>
    <row r="811" spans="1:66">
      <c r="A811" s="92"/>
      <c r="B811" s="90"/>
      <c r="C811" s="90"/>
      <c r="D811" s="93"/>
      <c r="E811" s="93"/>
      <c r="F811" s="93"/>
      <c r="G811" s="93"/>
      <c r="H811" s="93"/>
      <c r="I811" s="93"/>
      <c r="J811" s="93"/>
      <c r="K811" s="93"/>
      <c r="L811" s="92"/>
      <c r="M811" s="93"/>
      <c r="N811" s="91">
        <f t="shared" si="248"/>
        <v>0</v>
      </c>
      <c r="O811" s="91" t="str">
        <f t="shared" si="249"/>
        <v/>
      </c>
      <c r="P811" s="91" t="str">
        <f t="shared" si="250"/>
        <v/>
      </c>
      <c r="Q811" s="91" t="str">
        <f t="shared" si="251"/>
        <v>HDJ</v>
      </c>
      <c r="R811" s="82"/>
      <c r="S811" s="95">
        <f t="shared" si="255"/>
        <v>0</v>
      </c>
      <c r="T811" s="95">
        <f t="shared" si="256"/>
        <v>0</v>
      </c>
      <c r="U811" s="79" t="e">
        <f>VLOOKUP($S811,'Grille de Tarif OQN'!$B$2:$S$3603,U$1,0)</f>
        <v>#N/A</v>
      </c>
      <c r="V811" s="79" t="e">
        <f>VLOOKUP($S811,'Grille de Tarif OQN'!$B$2:$S$3603,V$1,0)</f>
        <v>#N/A</v>
      </c>
      <c r="W811" s="79" t="e">
        <f>VLOOKUP($S811,'Grille de Tarif OQN'!$B$2:$S$3603,W$1,0)</f>
        <v>#N/A</v>
      </c>
      <c r="X811" s="79" t="e">
        <f>VLOOKUP($S811,'Grille de Tarif OQN'!$B$2:$S$3603,X$1,0)</f>
        <v>#N/A</v>
      </c>
      <c r="Y811" s="79" t="e">
        <f>VLOOKUP($S811,'Grille de Tarif OQN'!$B$2:$S$3603,Y$1,0)</f>
        <v>#N/A</v>
      </c>
      <c r="Z811" s="79" t="e">
        <f>VLOOKUP($S811,'Grille de Tarif OQN'!$B$2:$S$3603,Z$1,0)</f>
        <v>#N/A</v>
      </c>
      <c r="AA811" s="79" t="e">
        <f>VLOOKUP($S811,'Grille de Tarif OQN'!$B$2:$S$3603,AA$1,0)</f>
        <v>#N/A</v>
      </c>
      <c r="AB811" s="79" t="e">
        <f>VLOOKUP($S811,'Grille de Tarif OQN'!$B$2:$S$3603,AB$1,0)</f>
        <v>#N/A</v>
      </c>
      <c r="AC811" s="79" t="e">
        <f>VLOOKUP($S811,'Grille de Tarif OQN'!$B$2:$S$3603,AC$1,0)</f>
        <v>#N/A</v>
      </c>
      <c r="AD811" s="79" t="e">
        <f>VLOOKUP($S811,'Grille de Tarif OQN'!$B$2:$S$3603,AD$1,0)</f>
        <v>#N/A</v>
      </c>
      <c r="AE811" s="79" t="e">
        <f>VLOOKUP($S811,'Grille de Tarif OQN'!$B$2:$S$3603,AE$1,0)</f>
        <v>#N/A</v>
      </c>
      <c r="AF811" s="79" t="e">
        <f>VLOOKUP($S811,'Grille de Tarif OQN'!$B$2:$S$3603,AF$1,0)</f>
        <v>#N/A</v>
      </c>
      <c r="AG811" s="79" t="e">
        <f>VLOOKUP($S811,'Grille de Tarif OQN'!$B$2:$S$3603,AG$1,0)</f>
        <v>#N/A</v>
      </c>
      <c r="AH811" s="79" t="e">
        <f>VLOOKUP($S811,'Grille de Tarif OQN'!$B$2:$S$3603,AH$1,0)</f>
        <v>#N/A</v>
      </c>
      <c r="AI811" s="79" t="e">
        <f>VLOOKUP($S811,'Grille de Tarif OQN'!$B$2:$S$3603,AI$1,0)</f>
        <v>#N/A</v>
      </c>
      <c r="AJ811" s="79" t="e">
        <f>VLOOKUP($S811,'Grille de Tarif OQN'!$B$2:$S$3603,AJ$1,0)</f>
        <v>#N/A</v>
      </c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72"/>
      <c r="AV811"/>
      <c r="AW811"/>
      <c r="AX811"/>
      <c r="AY811"/>
      <c r="AZ811" s="96">
        <f t="shared" si="257"/>
        <v>0</v>
      </c>
      <c r="BA811" s="24" t="e">
        <f t="shared" si="258"/>
        <v>#N/A</v>
      </c>
      <c r="BB811" s="24" t="e">
        <f t="shared" si="259"/>
        <v>#N/A</v>
      </c>
      <c r="BC811" s="24" t="e">
        <f t="shared" si="252"/>
        <v>#N/A</v>
      </c>
      <c r="BD811" s="24" t="e">
        <f t="shared" si="253"/>
        <v>#N/A</v>
      </c>
      <c r="BE811"/>
      <c r="BF811" t="e">
        <f t="shared" si="260"/>
        <v>#N/A</v>
      </c>
      <c r="BG811" t="str">
        <f t="shared" si="261"/>
        <v>HDJ</v>
      </c>
      <c r="BH811" s="20" t="e">
        <f t="shared" si="262"/>
        <v>#N/A</v>
      </c>
      <c r="BI811" s="20" t="e">
        <f t="shared" si="263"/>
        <v>#N/A</v>
      </c>
      <c r="BJ811" s="20" t="e">
        <f t="shared" si="264"/>
        <v>#N/A</v>
      </c>
      <c r="BK811" s="20" t="e">
        <f t="shared" si="265"/>
        <v>#N/A</v>
      </c>
      <c r="BL811" s="20" t="e">
        <f t="shared" si="266"/>
        <v>#N/A</v>
      </c>
      <c r="BM811" s="20" t="e">
        <f t="shared" si="254"/>
        <v>#N/A</v>
      </c>
      <c r="BN811" s="20" t="e">
        <f t="shared" si="267"/>
        <v>#N/A</v>
      </c>
    </row>
    <row r="812" spans="1:66">
      <c r="A812" s="92"/>
      <c r="B812" s="90"/>
      <c r="C812" s="90"/>
      <c r="D812" s="93"/>
      <c r="E812" s="93"/>
      <c r="F812" s="93"/>
      <c r="G812" s="93"/>
      <c r="H812" s="93"/>
      <c r="I812" s="93"/>
      <c r="J812" s="93"/>
      <c r="K812" s="93"/>
      <c r="L812" s="92"/>
      <c r="M812" s="93"/>
      <c r="N812" s="91">
        <f t="shared" si="248"/>
        <v>0</v>
      </c>
      <c r="O812" s="91" t="str">
        <f t="shared" si="249"/>
        <v/>
      </c>
      <c r="P812" s="91" t="str">
        <f t="shared" si="250"/>
        <v/>
      </c>
      <c r="Q812" s="91" t="str">
        <f t="shared" si="251"/>
        <v>HDJ</v>
      </c>
      <c r="R812" s="82"/>
      <c r="S812" s="95">
        <f t="shared" si="255"/>
        <v>0</v>
      </c>
      <c r="T812" s="95">
        <f t="shared" si="256"/>
        <v>0</v>
      </c>
      <c r="U812" s="79" t="e">
        <f>VLOOKUP($S812,'Grille de Tarif OQN'!$B$2:$S$3603,U$1,0)</f>
        <v>#N/A</v>
      </c>
      <c r="V812" s="79" t="e">
        <f>VLOOKUP($S812,'Grille de Tarif OQN'!$B$2:$S$3603,V$1,0)</f>
        <v>#N/A</v>
      </c>
      <c r="W812" s="79" t="e">
        <f>VLOOKUP($S812,'Grille de Tarif OQN'!$B$2:$S$3603,W$1,0)</f>
        <v>#N/A</v>
      </c>
      <c r="X812" s="79" t="e">
        <f>VLOOKUP($S812,'Grille de Tarif OQN'!$B$2:$S$3603,X$1,0)</f>
        <v>#N/A</v>
      </c>
      <c r="Y812" s="79" t="e">
        <f>VLOOKUP($S812,'Grille de Tarif OQN'!$B$2:$S$3603,Y$1,0)</f>
        <v>#N/A</v>
      </c>
      <c r="Z812" s="79" t="e">
        <f>VLOOKUP($S812,'Grille de Tarif OQN'!$B$2:$S$3603,Z$1,0)</f>
        <v>#N/A</v>
      </c>
      <c r="AA812" s="79" t="e">
        <f>VLOOKUP($S812,'Grille de Tarif OQN'!$B$2:$S$3603,AA$1,0)</f>
        <v>#N/A</v>
      </c>
      <c r="AB812" s="79" t="e">
        <f>VLOOKUP($S812,'Grille de Tarif OQN'!$B$2:$S$3603,AB$1,0)</f>
        <v>#N/A</v>
      </c>
      <c r="AC812" s="79" t="e">
        <f>VLOOKUP($S812,'Grille de Tarif OQN'!$B$2:$S$3603,AC$1,0)</f>
        <v>#N/A</v>
      </c>
      <c r="AD812" s="79" t="e">
        <f>VLOOKUP($S812,'Grille de Tarif OQN'!$B$2:$S$3603,AD$1,0)</f>
        <v>#N/A</v>
      </c>
      <c r="AE812" s="79" t="e">
        <f>VLOOKUP($S812,'Grille de Tarif OQN'!$B$2:$S$3603,AE$1,0)</f>
        <v>#N/A</v>
      </c>
      <c r="AF812" s="79" t="e">
        <f>VLOOKUP($S812,'Grille de Tarif OQN'!$B$2:$S$3603,AF$1,0)</f>
        <v>#N/A</v>
      </c>
      <c r="AG812" s="79" t="e">
        <f>VLOOKUP($S812,'Grille de Tarif OQN'!$B$2:$S$3603,AG$1,0)</f>
        <v>#N/A</v>
      </c>
      <c r="AH812" s="79" t="e">
        <f>VLOOKUP($S812,'Grille de Tarif OQN'!$B$2:$S$3603,AH$1,0)</f>
        <v>#N/A</v>
      </c>
      <c r="AI812" s="79" t="e">
        <f>VLOOKUP($S812,'Grille de Tarif OQN'!$B$2:$S$3603,AI$1,0)</f>
        <v>#N/A</v>
      </c>
      <c r="AJ812" s="79" t="e">
        <f>VLOOKUP($S812,'Grille de Tarif OQN'!$B$2:$S$3603,AJ$1,0)</f>
        <v>#N/A</v>
      </c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72"/>
      <c r="AV812"/>
      <c r="AW812"/>
      <c r="AX812"/>
      <c r="AY812"/>
      <c r="AZ812" s="96">
        <f t="shared" si="257"/>
        <v>0</v>
      </c>
      <c r="BA812" s="24" t="e">
        <f t="shared" si="258"/>
        <v>#N/A</v>
      </c>
      <c r="BB812" s="24" t="e">
        <f t="shared" si="259"/>
        <v>#N/A</v>
      </c>
      <c r="BC812" s="24" t="e">
        <f t="shared" si="252"/>
        <v>#N/A</v>
      </c>
      <c r="BD812" s="24" t="e">
        <f t="shared" si="253"/>
        <v>#N/A</v>
      </c>
      <c r="BE812"/>
      <c r="BF812" t="e">
        <f t="shared" si="260"/>
        <v>#N/A</v>
      </c>
      <c r="BG812" t="str">
        <f t="shared" si="261"/>
        <v>HDJ</v>
      </c>
      <c r="BH812" s="20" t="e">
        <f t="shared" si="262"/>
        <v>#N/A</v>
      </c>
      <c r="BI812" s="20" t="e">
        <f t="shared" si="263"/>
        <v>#N/A</v>
      </c>
      <c r="BJ812" s="20" t="e">
        <f t="shared" si="264"/>
        <v>#N/A</v>
      </c>
      <c r="BK812" s="20" t="e">
        <f t="shared" si="265"/>
        <v>#N/A</v>
      </c>
      <c r="BL812" s="20" t="e">
        <f t="shared" si="266"/>
        <v>#N/A</v>
      </c>
      <c r="BM812" s="20" t="e">
        <f t="shared" si="254"/>
        <v>#N/A</v>
      </c>
      <c r="BN812" s="20" t="e">
        <f t="shared" si="267"/>
        <v>#N/A</v>
      </c>
    </row>
    <row r="813" spans="1:66">
      <c r="A813" s="92"/>
      <c r="B813" s="90"/>
      <c r="C813" s="90"/>
      <c r="D813" s="93"/>
      <c r="E813" s="93"/>
      <c r="F813" s="93"/>
      <c r="G813" s="93"/>
      <c r="H813" s="93"/>
      <c r="I813" s="93"/>
      <c r="J813" s="93"/>
      <c r="K813" s="93"/>
      <c r="L813" s="92"/>
      <c r="M813" s="93"/>
      <c r="N813" s="91">
        <f t="shared" si="248"/>
        <v>0</v>
      </c>
      <c r="O813" s="91" t="str">
        <f t="shared" si="249"/>
        <v/>
      </c>
      <c r="P813" s="91" t="str">
        <f t="shared" si="250"/>
        <v/>
      </c>
      <c r="Q813" s="91" t="str">
        <f t="shared" si="251"/>
        <v>HDJ</v>
      </c>
      <c r="R813" s="82"/>
      <c r="S813" s="95">
        <f t="shared" si="255"/>
        <v>0</v>
      </c>
      <c r="T813" s="95">
        <f t="shared" si="256"/>
        <v>0</v>
      </c>
      <c r="U813" s="79" t="e">
        <f>VLOOKUP($S813,'Grille de Tarif OQN'!$B$2:$S$3603,U$1,0)</f>
        <v>#N/A</v>
      </c>
      <c r="V813" s="79" t="e">
        <f>VLOOKUP($S813,'Grille de Tarif OQN'!$B$2:$S$3603,V$1,0)</f>
        <v>#N/A</v>
      </c>
      <c r="W813" s="79" t="e">
        <f>VLOOKUP($S813,'Grille de Tarif OQN'!$B$2:$S$3603,W$1,0)</f>
        <v>#N/A</v>
      </c>
      <c r="X813" s="79" t="e">
        <f>VLOOKUP($S813,'Grille de Tarif OQN'!$B$2:$S$3603,X$1,0)</f>
        <v>#N/A</v>
      </c>
      <c r="Y813" s="79" t="e">
        <f>VLOOKUP($S813,'Grille de Tarif OQN'!$B$2:$S$3603,Y$1,0)</f>
        <v>#N/A</v>
      </c>
      <c r="Z813" s="79" t="e">
        <f>VLOOKUP($S813,'Grille de Tarif OQN'!$B$2:$S$3603,Z$1,0)</f>
        <v>#N/A</v>
      </c>
      <c r="AA813" s="79" t="e">
        <f>VLOOKUP($S813,'Grille de Tarif OQN'!$B$2:$S$3603,AA$1,0)</f>
        <v>#N/A</v>
      </c>
      <c r="AB813" s="79" t="e">
        <f>VLOOKUP($S813,'Grille de Tarif OQN'!$B$2:$S$3603,AB$1,0)</f>
        <v>#N/A</v>
      </c>
      <c r="AC813" s="79" t="e">
        <f>VLOOKUP($S813,'Grille de Tarif OQN'!$B$2:$S$3603,AC$1,0)</f>
        <v>#N/A</v>
      </c>
      <c r="AD813" s="79" t="e">
        <f>VLOOKUP($S813,'Grille de Tarif OQN'!$B$2:$S$3603,AD$1,0)</f>
        <v>#N/A</v>
      </c>
      <c r="AE813" s="79" t="e">
        <f>VLOOKUP($S813,'Grille de Tarif OQN'!$B$2:$S$3603,AE$1,0)</f>
        <v>#N/A</v>
      </c>
      <c r="AF813" s="79" t="e">
        <f>VLOOKUP($S813,'Grille de Tarif OQN'!$B$2:$S$3603,AF$1,0)</f>
        <v>#N/A</v>
      </c>
      <c r="AG813" s="79" t="e">
        <f>VLOOKUP($S813,'Grille de Tarif OQN'!$B$2:$S$3603,AG$1,0)</f>
        <v>#N/A</v>
      </c>
      <c r="AH813" s="79" t="e">
        <f>VLOOKUP($S813,'Grille de Tarif OQN'!$B$2:$S$3603,AH$1,0)</f>
        <v>#N/A</v>
      </c>
      <c r="AI813" s="79" t="e">
        <f>VLOOKUP($S813,'Grille de Tarif OQN'!$B$2:$S$3603,AI$1,0)</f>
        <v>#N/A</v>
      </c>
      <c r="AJ813" s="79" t="e">
        <f>VLOOKUP($S813,'Grille de Tarif OQN'!$B$2:$S$3603,AJ$1,0)</f>
        <v>#N/A</v>
      </c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72"/>
      <c r="AV813"/>
      <c r="AW813"/>
      <c r="AX813"/>
      <c r="AY813"/>
      <c r="AZ813" s="96">
        <f t="shared" si="257"/>
        <v>0</v>
      </c>
      <c r="BA813" s="24" t="e">
        <f t="shared" si="258"/>
        <v>#N/A</v>
      </c>
      <c r="BB813" s="24" t="e">
        <f t="shared" si="259"/>
        <v>#N/A</v>
      </c>
      <c r="BC813" s="24" t="e">
        <f t="shared" si="252"/>
        <v>#N/A</v>
      </c>
      <c r="BD813" s="24" t="e">
        <f t="shared" si="253"/>
        <v>#N/A</v>
      </c>
      <c r="BE813"/>
      <c r="BF813" t="e">
        <f t="shared" si="260"/>
        <v>#N/A</v>
      </c>
      <c r="BG813" t="str">
        <f t="shared" si="261"/>
        <v>HDJ</v>
      </c>
      <c r="BH813" s="20" t="e">
        <f t="shared" si="262"/>
        <v>#N/A</v>
      </c>
      <c r="BI813" s="20" t="e">
        <f t="shared" si="263"/>
        <v>#N/A</v>
      </c>
      <c r="BJ813" s="20" t="e">
        <f t="shared" si="264"/>
        <v>#N/A</v>
      </c>
      <c r="BK813" s="20" t="e">
        <f t="shared" si="265"/>
        <v>#N/A</v>
      </c>
      <c r="BL813" s="20" t="e">
        <f t="shared" si="266"/>
        <v>#N/A</v>
      </c>
      <c r="BM813" s="20" t="e">
        <f t="shared" si="254"/>
        <v>#N/A</v>
      </c>
      <c r="BN813" s="20" t="e">
        <f t="shared" si="267"/>
        <v>#N/A</v>
      </c>
    </row>
    <row r="814" spans="1:66">
      <c r="A814" s="92"/>
      <c r="B814" s="90"/>
      <c r="C814" s="90"/>
      <c r="D814" s="93"/>
      <c r="E814" s="93"/>
      <c r="F814" s="93"/>
      <c r="G814" s="93"/>
      <c r="H814" s="93"/>
      <c r="I814" s="93"/>
      <c r="J814" s="93"/>
      <c r="K814" s="93"/>
      <c r="L814" s="92"/>
      <c r="M814" s="93"/>
      <c r="N814" s="91">
        <f t="shared" si="248"/>
        <v>0</v>
      </c>
      <c r="O814" s="91" t="str">
        <f t="shared" si="249"/>
        <v/>
      </c>
      <c r="P814" s="91" t="str">
        <f t="shared" si="250"/>
        <v/>
      </c>
      <c r="Q814" s="91" t="str">
        <f t="shared" si="251"/>
        <v>HDJ</v>
      </c>
      <c r="R814" s="82"/>
      <c r="S814" s="95">
        <f t="shared" si="255"/>
        <v>0</v>
      </c>
      <c r="T814" s="95">
        <f t="shared" si="256"/>
        <v>0</v>
      </c>
      <c r="U814" s="79" t="e">
        <f>VLOOKUP($S814,'Grille de Tarif OQN'!$B$2:$S$3603,U$1,0)</f>
        <v>#N/A</v>
      </c>
      <c r="V814" s="79" t="e">
        <f>VLOOKUP($S814,'Grille de Tarif OQN'!$B$2:$S$3603,V$1,0)</f>
        <v>#N/A</v>
      </c>
      <c r="W814" s="79" t="e">
        <f>VLOOKUP($S814,'Grille de Tarif OQN'!$B$2:$S$3603,W$1,0)</f>
        <v>#N/A</v>
      </c>
      <c r="X814" s="79" t="e">
        <f>VLOOKUP($S814,'Grille de Tarif OQN'!$B$2:$S$3603,X$1,0)</f>
        <v>#N/A</v>
      </c>
      <c r="Y814" s="79" t="e">
        <f>VLOOKUP($S814,'Grille de Tarif OQN'!$B$2:$S$3603,Y$1,0)</f>
        <v>#N/A</v>
      </c>
      <c r="Z814" s="79" t="e">
        <f>VLOOKUP($S814,'Grille de Tarif OQN'!$B$2:$S$3603,Z$1,0)</f>
        <v>#N/A</v>
      </c>
      <c r="AA814" s="79" t="e">
        <f>VLOOKUP($S814,'Grille de Tarif OQN'!$B$2:$S$3603,AA$1,0)</f>
        <v>#N/A</v>
      </c>
      <c r="AB814" s="79" t="e">
        <f>VLOOKUP($S814,'Grille de Tarif OQN'!$B$2:$S$3603,AB$1,0)</f>
        <v>#N/A</v>
      </c>
      <c r="AC814" s="79" t="e">
        <f>VLOOKUP($S814,'Grille de Tarif OQN'!$B$2:$S$3603,AC$1,0)</f>
        <v>#N/A</v>
      </c>
      <c r="AD814" s="79" t="e">
        <f>VLOOKUP($S814,'Grille de Tarif OQN'!$B$2:$S$3603,AD$1,0)</f>
        <v>#N/A</v>
      </c>
      <c r="AE814" s="79" t="e">
        <f>VLOOKUP($S814,'Grille de Tarif OQN'!$B$2:$S$3603,AE$1,0)</f>
        <v>#N/A</v>
      </c>
      <c r="AF814" s="79" t="e">
        <f>VLOOKUP($S814,'Grille de Tarif OQN'!$B$2:$S$3603,AF$1,0)</f>
        <v>#N/A</v>
      </c>
      <c r="AG814" s="79" t="e">
        <f>VLOOKUP($S814,'Grille de Tarif OQN'!$B$2:$S$3603,AG$1,0)</f>
        <v>#N/A</v>
      </c>
      <c r="AH814" s="79" t="e">
        <f>VLOOKUP($S814,'Grille de Tarif OQN'!$B$2:$S$3603,AH$1,0)</f>
        <v>#N/A</v>
      </c>
      <c r="AI814" s="79" t="e">
        <f>VLOOKUP($S814,'Grille de Tarif OQN'!$B$2:$S$3603,AI$1,0)</f>
        <v>#N/A</v>
      </c>
      <c r="AJ814" s="79" t="e">
        <f>VLOOKUP($S814,'Grille de Tarif OQN'!$B$2:$S$3603,AJ$1,0)</f>
        <v>#N/A</v>
      </c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72"/>
      <c r="AV814"/>
      <c r="AW814"/>
      <c r="AX814"/>
      <c r="AY814"/>
      <c r="AZ814" s="96">
        <f t="shared" si="257"/>
        <v>0</v>
      </c>
      <c r="BA814" s="24" t="e">
        <f t="shared" si="258"/>
        <v>#N/A</v>
      </c>
      <c r="BB814" s="24" t="e">
        <f t="shared" si="259"/>
        <v>#N/A</v>
      </c>
      <c r="BC814" s="24" t="e">
        <f t="shared" si="252"/>
        <v>#N/A</v>
      </c>
      <c r="BD814" s="24" t="e">
        <f t="shared" si="253"/>
        <v>#N/A</v>
      </c>
      <c r="BE814"/>
      <c r="BF814" t="e">
        <f t="shared" si="260"/>
        <v>#N/A</v>
      </c>
      <c r="BG814" t="str">
        <f t="shared" si="261"/>
        <v>HDJ</v>
      </c>
      <c r="BH814" s="20" t="e">
        <f t="shared" si="262"/>
        <v>#N/A</v>
      </c>
      <c r="BI814" s="20" t="e">
        <f t="shared" si="263"/>
        <v>#N/A</v>
      </c>
      <c r="BJ814" s="20" t="e">
        <f t="shared" si="264"/>
        <v>#N/A</v>
      </c>
      <c r="BK814" s="20" t="e">
        <f t="shared" si="265"/>
        <v>#N/A</v>
      </c>
      <c r="BL814" s="20" t="e">
        <f t="shared" si="266"/>
        <v>#N/A</v>
      </c>
      <c r="BM814" s="20" t="e">
        <f t="shared" si="254"/>
        <v>#N/A</v>
      </c>
      <c r="BN814" s="20" t="e">
        <f t="shared" si="267"/>
        <v>#N/A</v>
      </c>
    </row>
    <row r="815" spans="1:66">
      <c r="A815" s="92"/>
      <c r="B815" s="90"/>
      <c r="C815" s="90"/>
      <c r="D815" s="93"/>
      <c r="E815" s="93"/>
      <c r="F815" s="93"/>
      <c r="G815" s="93"/>
      <c r="H815" s="93"/>
      <c r="I815" s="93"/>
      <c r="J815" s="93"/>
      <c r="K815" s="93"/>
      <c r="L815" s="92"/>
      <c r="M815" s="93"/>
      <c r="N815" s="91">
        <f t="shared" si="248"/>
        <v>0</v>
      </c>
      <c r="O815" s="91" t="str">
        <f t="shared" si="249"/>
        <v/>
      </c>
      <c r="P815" s="91" t="str">
        <f t="shared" si="250"/>
        <v/>
      </c>
      <c r="Q815" s="91" t="str">
        <f t="shared" si="251"/>
        <v>HDJ</v>
      </c>
      <c r="R815" s="82"/>
      <c r="S815" s="95">
        <f t="shared" si="255"/>
        <v>0</v>
      </c>
      <c r="T815" s="95">
        <f t="shared" si="256"/>
        <v>0</v>
      </c>
      <c r="U815" s="79" t="e">
        <f>VLOOKUP($S815,'Grille de Tarif OQN'!$B$2:$S$3603,U$1,0)</f>
        <v>#N/A</v>
      </c>
      <c r="V815" s="79" t="e">
        <f>VLOOKUP($S815,'Grille de Tarif OQN'!$B$2:$S$3603,V$1,0)</f>
        <v>#N/A</v>
      </c>
      <c r="W815" s="79" t="e">
        <f>VLOOKUP($S815,'Grille de Tarif OQN'!$B$2:$S$3603,W$1,0)</f>
        <v>#N/A</v>
      </c>
      <c r="X815" s="79" t="e">
        <f>VLOOKUP($S815,'Grille de Tarif OQN'!$B$2:$S$3603,X$1,0)</f>
        <v>#N/A</v>
      </c>
      <c r="Y815" s="79" t="e">
        <f>VLOOKUP($S815,'Grille de Tarif OQN'!$B$2:$S$3603,Y$1,0)</f>
        <v>#N/A</v>
      </c>
      <c r="Z815" s="79" t="e">
        <f>VLOOKUP($S815,'Grille de Tarif OQN'!$B$2:$S$3603,Z$1,0)</f>
        <v>#N/A</v>
      </c>
      <c r="AA815" s="79" t="e">
        <f>VLOOKUP($S815,'Grille de Tarif OQN'!$B$2:$S$3603,AA$1,0)</f>
        <v>#N/A</v>
      </c>
      <c r="AB815" s="79" t="e">
        <f>VLOOKUP($S815,'Grille de Tarif OQN'!$B$2:$S$3603,AB$1,0)</f>
        <v>#N/A</v>
      </c>
      <c r="AC815" s="79" t="e">
        <f>VLOOKUP($S815,'Grille de Tarif OQN'!$B$2:$S$3603,AC$1,0)</f>
        <v>#N/A</v>
      </c>
      <c r="AD815" s="79" t="e">
        <f>VLOOKUP($S815,'Grille de Tarif OQN'!$B$2:$S$3603,AD$1,0)</f>
        <v>#N/A</v>
      </c>
      <c r="AE815" s="79" t="e">
        <f>VLOOKUP($S815,'Grille de Tarif OQN'!$B$2:$S$3603,AE$1,0)</f>
        <v>#N/A</v>
      </c>
      <c r="AF815" s="79" t="e">
        <f>VLOOKUP($S815,'Grille de Tarif OQN'!$B$2:$S$3603,AF$1,0)</f>
        <v>#N/A</v>
      </c>
      <c r="AG815" s="79" t="e">
        <f>VLOOKUP($S815,'Grille de Tarif OQN'!$B$2:$S$3603,AG$1,0)</f>
        <v>#N/A</v>
      </c>
      <c r="AH815" s="79" t="e">
        <f>VLOOKUP($S815,'Grille de Tarif OQN'!$B$2:$S$3603,AH$1,0)</f>
        <v>#N/A</v>
      </c>
      <c r="AI815" s="79" t="e">
        <f>VLOOKUP($S815,'Grille de Tarif OQN'!$B$2:$S$3603,AI$1,0)</f>
        <v>#N/A</v>
      </c>
      <c r="AJ815" s="79" t="e">
        <f>VLOOKUP($S815,'Grille de Tarif OQN'!$B$2:$S$3603,AJ$1,0)</f>
        <v>#N/A</v>
      </c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72"/>
      <c r="AV815"/>
      <c r="AW815"/>
      <c r="AX815"/>
      <c r="AY815"/>
      <c r="AZ815" s="96">
        <f t="shared" si="257"/>
        <v>0</v>
      </c>
      <c r="BA815" s="24" t="e">
        <f t="shared" si="258"/>
        <v>#N/A</v>
      </c>
      <c r="BB815" s="24" t="e">
        <f t="shared" si="259"/>
        <v>#N/A</v>
      </c>
      <c r="BC815" s="24" t="e">
        <f t="shared" si="252"/>
        <v>#N/A</v>
      </c>
      <c r="BD815" s="24" t="e">
        <f t="shared" si="253"/>
        <v>#N/A</v>
      </c>
      <c r="BE815"/>
      <c r="BF815" t="e">
        <f t="shared" si="260"/>
        <v>#N/A</v>
      </c>
      <c r="BG815" t="str">
        <f t="shared" si="261"/>
        <v>HDJ</v>
      </c>
      <c r="BH815" s="20" t="e">
        <f t="shared" si="262"/>
        <v>#N/A</v>
      </c>
      <c r="BI815" s="20" t="e">
        <f t="shared" si="263"/>
        <v>#N/A</v>
      </c>
      <c r="BJ815" s="20" t="e">
        <f t="shared" si="264"/>
        <v>#N/A</v>
      </c>
      <c r="BK815" s="20" t="e">
        <f t="shared" si="265"/>
        <v>#N/A</v>
      </c>
      <c r="BL815" s="20" t="e">
        <f t="shared" si="266"/>
        <v>#N/A</v>
      </c>
      <c r="BM815" s="20" t="e">
        <f t="shared" si="254"/>
        <v>#N/A</v>
      </c>
      <c r="BN815" s="20" t="e">
        <f t="shared" si="267"/>
        <v>#N/A</v>
      </c>
    </row>
    <row r="816" spans="1:66">
      <c r="A816" s="92"/>
      <c r="B816" s="90"/>
      <c r="C816" s="90"/>
      <c r="D816" s="93"/>
      <c r="E816" s="93"/>
      <c r="F816" s="93"/>
      <c r="G816" s="93"/>
      <c r="H816" s="93"/>
      <c r="I816" s="93"/>
      <c r="J816" s="93"/>
      <c r="K816" s="93"/>
      <c r="L816" s="92"/>
      <c r="M816" s="93"/>
      <c r="N816" s="91">
        <f t="shared" si="248"/>
        <v>0</v>
      </c>
      <c r="O816" s="91" t="str">
        <f t="shared" si="249"/>
        <v/>
      </c>
      <c r="P816" s="91" t="str">
        <f t="shared" si="250"/>
        <v/>
      </c>
      <c r="Q816" s="91" t="str">
        <f t="shared" si="251"/>
        <v>HDJ</v>
      </c>
      <c r="R816" s="82"/>
      <c r="S816" s="95">
        <f t="shared" si="255"/>
        <v>0</v>
      </c>
      <c r="T816" s="95">
        <f t="shared" si="256"/>
        <v>0</v>
      </c>
      <c r="U816" s="79" t="e">
        <f>VLOOKUP($S816,'Grille de Tarif OQN'!$B$2:$S$3603,U$1,0)</f>
        <v>#N/A</v>
      </c>
      <c r="V816" s="79" t="e">
        <f>VLOOKUP($S816,'Grille de Tarif OQN'!$B$2:$S$3603,V$1,0)</f>
        <v>#N/A</v>
      </c>
      <c r="W816" s="79" t="e">
        <f>VLOOKUP($S816,'Grille de Tarif OQN'!$B$2:$S$3603,W$1,0)</f>
        <v>#N/A</v>
      </c>
      <c r="X816" s="79" t="e">
        <f>VLOOKUP($S816,'Grille de Tarif OQN'!$B$2:$S$3603,X$1,0)</f>
        <v>#N/A</v>
      </c>
      <c r="Y816" s="79" t="e">
        <f>VLOOKUP($S816,'Grille de Tarif OQN'!$B$2:$S$3603,Y$1,0)</f>
        <v>#N/A</v>
      </c>
      <c r="Z816" s="79" t="e">
        <f>VLOOKUP($S816,'Grille de Tarif OQN'!$B$2:$S$3603,Z$1,0)</f>
        <v>#N/A</v>
      </c>
      <c r="AA816" s="79" t="e">
        <f>VLOOKUP($S816,'Grille de Tarif OQN'!$B$2:$S$3603,AA$1,0)</f>
        <v>#N/A</v>
      </c>
      <c r="AB816" s="79" t="e">
        <f>VLOOKUP($S816,'Grille de Tarif OQN'!$B$2:$S$3603,AB$1,0)</f>
        <v>#N/A</v>
      </c>
      <c r="AC816" s="79" t="e">
        <f>VLOOKUP($S816,'Grille de Tarif OQN'!$B$2:$S$3603,AC$1,0)</f>
        <v>#N/A</v>
      </c>
      <c r="AD816" s="79" t="e">
        <f>VLOOKUP($S816,'Grille de Tarif OQN'!$B$2:$S$3603,AD$1,0)</f>
        <v>#N/A</v>
      </c>
      <c r="AE816" s="79" t="e">
        <f>VLOOKUP($S816,'Grille de Tarif OQN'!$B$2:$S$3603,AE$1,0)</f>
        <v>#N/A</v>
      </c>
      <c r="AF816" s="79" t="e">
        <f>VLOOKUP($S816,'Grille de Tarif OQN'!$B$2:$S$3603,AF$1,0)</f>
        <v>#N/A</v>
      </c>
      <c r="AG816" s="79" t="e">
        <f>VLOOKUP($S816,'Grille de Tarif OQN'!$B$2:$S$3603,AG$1,0)</f>
        <v>#N/A</v>
      </c>
      <c r="AH816" s="79" t="e">
        <f>VLOOKUP($S816,'Grille de Tarif OQN'!$B$2:$S$3603,AH$1,0)</f>
        <v>#N/A</v>
      </c>
      <c r="AI816" s="79" t="e">
        <f>VLOOKUP($S816,'Grille de Tarif OQN'!$B$2:$S$3603,AI$1,0)</f>
        <v>#N/A</v>
      </c>
      <c r="AJ816" s="79" t="e">
        <f>VLOOKUP($S816,'Grille de Tarif OQN'!$B$2:$S$3603,AJ$1,0)</f>
        <v>#N/A</v>
      </c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72"/>
      <c r="AV816"/>
      <c r="AW816"/>
      <c r="AX816"/>
      <c r="AY816"/>
      <c r="AZ816" s="96">
        <f t="shared" si="257"/>
        <v>0</v>
      </c>
      <c r="BA816" s="24" t="e">
        <f t="shared" si="258"/>
        <v>#N/A</v>
      </c>
      <c r="BB816" s="24" t="e">
        <f t="shared" si="259"/>
        <v>#N/A</v>
      </c>
      <c r="BC816" s="24" t="e">
        <f t="shared" si="252"/>
        <v>#N/A</v>
      </c>
      <c r="BD816" s="24" t="e">
        <f t="shared" si="253"/>
        <v>#N/A</v>
      </c>
      <c r="BE816"/>
      <c r="BF816" t="e">
        <f t="shared" si="260"/>
        <v>#N/A</v>
      </c>
      <c r="BG816" t="str">
        <f t="shared" si="261"/>
        <v>HDJ</v>
      </c>
      <c r="BH816" s="20" t="e">
        <f t="shared" si="262"/>
        <v>#N/A</v>
      </c>
      <c r="BI816" s="20" t="e">
        <f t="shared" si="263"/>
        <v>#N/A</v>
      </c>
      <c r="BJ816" s="20" t="e">
        <f t="shared" si="264"/>
        <v>#N/A</v>
      </c>
      <c r="BK816" s="20" t="e">
        <f t="shared" si="265"/>
        <v>#N/A</v>
      </c>
      <c r="BL816" s="20" t="e">
        <f t="shared" si="266"/>
        <v>#N/A</v>
      </c>
      <c r="BM816" s="20" t="e">
        <f t="shared" si="254"/>
        <v>#N/A</v>
      </c>
      <c r="BN816" s="20" t="e">
        <f t="shared" si="267"/>
        <v>#N/A</v>
      </c>
    </row>
    <row r="817" spans="1:66">
      <c r="A817" s="92"/>
      <c r="B817" s="90"/>
      <c r="C817" s="90"/>
      <c r="D817" s="93"/>
      <c r="E817" s="93"/>
      <c r="F817" s="93"/>
      <c r="G817" s="93"/>
      <c r="H817" s="93"/>
      <c r="I817" s="93"/>
      <c r="J817" s="93"/>
      <c r="K817" s="93"/>
      <c r="L817" s="92"/>
      <c r="M817" s="93"/>
      <c r="N817" s="91">
        <f t="shared" si="248"/>
        <v>0</v>
      </c>
      <c r="O817" s="91" t="str">
        <f t="shared" si="249"/>
        <v/>
      </c>
      <c r="P817" s="91" t="str">
        <f t="shared" si="250"/>
        <v/>
      </c>
      <c r="Q817" s="91" t="str">
        <f t="shared" si="251"/>
        <v>HDJ</v>
      </c>
      <c r="R817" s="82"/>
      <c r="S817" s="95">
        <f t="shared" si="255"/>
        <v>0</v>
      </c>
      <c r="T817" s="95">
        <f t="shared" si="256"/>
        <v>0</v>
      </c>
      <c r="U817" s="79" t="e">
        <f>VLOOKUP($S817,'Grille de Tarif OQN'!$B$2:$S$3603,U$1,0)</f>
        <v>#N/A</v>
      </c>
      <c r="V817" s="79" t="e">
        <f>VLOOKUP($S817,'Grille de Tarif OQN'!$B$2:$S$3603,V$1,0)</f>
        <v>#N/A</v>
      </c>
      <c r="W817" s="79" t="e">
        <f>VLOOKUP($S817,'Grille de Tarif OQN'!$B$2:$S$3603,W$1,0)</f>
        <v>#N/A</v>
      </c>
      <c r="X817" s="79" t="e">
        <f>VLOOKUP($S817,'Grille de Tarif OQN'!$B$2:$S$3603,X$1,0)</f>
        <v>#N/A</v>
      </c>
      <c r="Y817" s="79" t="e">
        <f>VLOOKUP($S817,'Grille de Tarif OQN'!$B$2:$S$3603,Y$1,0)</f>
        <v>#N/A</v>
      </c>
      <c r="Z817" s="79" t="e">
        <f>VLOOKUP($S817,'Grille de Tarif OQN'!$B$2:$S$3603,Z$1,0)</f>
        <v>#N/A</v>
      </c>
      <c r="AA817" s="79" t="e">
        <f>VLOOKUP($S817,'Grille de Tarif OQN'!$B$2:$S$3603,AA$1,0)</f>
        <v>#N/A</v>
      </c>
      <c r="AB817" s="79" t="e">
        <f>VLOOKUP($S817,'Grille de Tarif OQN'!$B$2:$S$3603,AB$1,0)</f>
        <v>#N/A</v>
      </c>
      <c r="AC817" s="79" t="e">
        <f>VLOOKUP($S817,'Grille de Tarif OQN'!$B$2:$S$3603,AC$1,0)</f>
        <v>#N/A</v>
      </c>
      <c r="AD817" s="79" t="e">
        <f>VLOOKUP($S817,'Grille de Tarif OQN'!$B$2:$S$3603,AD$1,0)</f>
        <v>#N/A</v>
      </c>
      <c r="AE817" s="79" t="e">
        <f>VLOOKUP($S817,'Grille de Tarif OQN'!$B$2:$S$3603,AE$1,0)</f>
        <v>#N/A</v>
      </c>
      <c r="AF817" s="79" t="e">
        <f>VLOOKUP($S817,'Grille de Tarif OQN'!$B$2:$S$3603,AF$1,0)</f>
        <v>#N/A</v>
      </c>
      <c r="AG817" s="79" t="e">
        <f>VLOOKUP($S817,'Grille de Tarif OQN'!$B$2:$S$3603,AG$1,0)</f>
        <v>#N/A</v>
      </c>
      <c r="AH817" s="79" t="e">
        <f>VLOOKUP($S817,'Grille de Tarif OQN'!$B$2:$S$3603,AH$1,0)</f>
        <v>#N/A</v>
      </c>
      <c r="AI817" s="79" t="e">
        <f>VLOOKUP($S817,'Grille de Tarif OQN'!$B$2:$S$3603,AI$1,0)</f>
        <v>#N/A</v>
      </c>
      <c r="AJ817" s="79" t="e">
        <f>VLOOKUP($S817,'Grille de Tarif OQN'!$B$2:$S$3603,AJ$1,0)</f>
        <v>#N/A</v>
      </c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72"/>
      <c r="AV817"/>
      <c r="AW817"/>
      <c r="AX817"/>
      <c r="AY817"/>
      <c r="AZ817" s="96">
        <f t="shared" si="257"/>
        <v>0</v>
      </c>
      <c r="BA817" s="24" t="e">
        <f t="shared" si="258"/>
        <v>#N/A</v>
      </c>
      <c r="BB817" s="24" t="e">
        <f t="shared" si="259"/>
        <v>#N/A</v>
      </c>
      <c r="BC817" s="24" t="e">
        <f t="shared" si="252"/>
        <v>#N/A</v>
      </c>
      <c r="BD817" s="24" t="e">
        <f t="shared" si="253"/>
        <v>#N/A</v>
      </c>
      <c r="BE817"/>
      <c r="BF817" t="e">
        <f t="shared" si="260"/>
        <v>#N/A</v>
      </c>
      <c r="BG817" t="str">
        <f t="shared" si="261"/>
        <v>HDJ</v>
      </c>
      <c r="BH817" s="20" t="e">
        <f t="shared" si="262"/>
        <v>#N/A</v>
      </c>
      <c r="BI817" s="20" t="e">
        <f t="shared" si="263"/>
        <v>#N/A</v>
      </c>
      <c r="BJ817" s="20" t="e">
        <f t="shared" si="264"/>
        <v>#N/A</v>
      </c>
      <c r="BK817" s="20" t="e">
        <f t="shared" si="265"/>
        <v>#N/A</v>
      </c>
      <c r="BL817" s="20" t="e">
        <f t="shared" si="266"/>
        <v>#N/A</v>
      </c>
      <c r="BM817" s="20" t="e">
        <f t="shared" si="254"/>
        <v>#N/A</v>
      </c>
      <c r="BN817" s="20" t="e">
        <f t="shared" si="267"/>
        <v>#N/A</v>
      </c>
    </row>
    <row r="818" spans="1:66">
      <c r="A818" s="92"/>
      <c r="B818" s="90"/>
      <c r="C818" s="90"/>
      <c r="D818" s="93"/>
      <c r="E818" s="93"/>
      <c r="F818" s="93"/>
      <c r="G818" s="93"/>
      <c r="H818" s="93"/>
      <c r="I818" s="93"/>
      <c r="J818" s="93"/>
      <c r="K818" s="93"/>
      <c r="L818" s="92"/>
      <c r="M818" s="93"/>
      <c r="N818" s="91">
        <f t="shared" si="248"/>
        <v>0</v>
      </c>
      <c r="O818" s="91" t="str">
        <f t="shared" si="249"/>
        <v/>
      </c>
      <c r="P818" s="91" t="str">
        <f t="shared" si="250"/>
        <v/>
      </c>
      <c r="Q818" s="91" t="str">
        <f t="shared" si="251"/>
        <v>HDJ</v>
      </c>
      <c r="R818" s="82"/>
      <c r="S818" s="95">
        <f t="shared" si="255"/>
        <v>0</v>
      </c>
      <c r="T818" s="95">
        <f t="shared" si="256"/>
        <v>0</v>
      </c>
      <c r="U818" s="79" t="e">
        <f>VLOOKUP($S818,'Grille de Tarif OQN'!$B$2:$S$3603,U$1,0)</f>
        <v>#N/A</v>
      </c>
      <c r="V818" s="79" t="e">
        <f>VLOOKUP($S818,'Grille de Tarif OQN'!$B$2:$S$3603,V$1,0)</f>
        <v>#N/A</v>
      </c>
      <c r="W818" s="79" t="e">
        <f>VLOOKUP($S818,'Grille de Tarif OQN'!$B$2:$S$3603,W$1,0)</f>
        <v>#N/A</v>
      </c>
      <c r="X818" s="79" t="e">
        <f>VLOOKUP($S818,'Grille de Tarif OQN'!$B$2:$S$3603,X$1,0)</f>
        <v>#N/A</v>
      </c>
      <c r="Y818" s="79" t="e">
        <f>VLOOKUP($S818,'Grille de Tarif OQN'!$B$2:$S$3603,Y$1,0)</f>
        <v>#N/A</v>
      </c>
      <c r="Z818" s="79" t="e">
        <f>VLOOKUP($S818,'Grille de Tarif OQN'!$B$2:$S$3603,Z$1,0)</f>
        <v>#N/A</v>
      </c>
      <c r="AA818" s="79" t="e">
        <f>VLOOKUP($S818,'Grille de Tarif OQN'!$B$2:$S$3603,AA$1,0)</f>
        <v>#N/A</v>
      </c>
      <c r="AB818" s="79" t="e">
        <f>VLOOKUP($S818,'Grille de Tarif OQN'!$B$2:$S$3603,AB$1,0)</f>
        <v>#N/A</v>
      </c>
      <c r="AC818" s="79" t="e">
        <f>VLOOKUP($S818,'Grille de Tarif OQN'!$B$2:$S$3603,AC$1,0)</f>
        <v>#N/A</v>
      </c>
      <c r="AD818" s="79" t="e">
        <f>VLOOKUP($S818,'Grille de Tarif OQN'!$B$2:$S$3603,AD$1,0)</f>
        <v>#N/A</v>
      </c>
      <c r="AE818" s="79" t="e">
        <f>VLOOKUP($S818,'Grille de Tarif OQN'!$B$2:$S$3603,AE$1,0)</f>
        <v>#N/A</v>
      </c>
      <c r="AF818" s="79" t="e">
        <f>VLOOKUP($S818,'Grille de Tarif OQN'!$B$2:$S$3603,AF$1,0)</f>
        <v>#N/A</v>
      </c>
      <c r="AG818" s="79" t="e">
        <f>VLOOKUP($S818,'Grille de Tarif OQN'!$B$2:$S$3603,AG$1,0)</f>
        <v>#N/A</v>
      </c>
      <c r="AH818" s="79" t="e">
        <f>VLOOKUP($S818,'Grille de Tarif OQN'!$B$2:$S$3603,AH$1,0)</f>
        <v>#N/A</v>
      </c>
      <c r="AI818" s="79" t="e">
        <f>VLOOKUP($S818,'Grille de Tarif OQN'!$B$2:$S$3603,AI$1,0)</f>
        <v>#N/A</v>
      </c>
      <c r="AJ818" s="79" t="e">
        <f>VLOOKUP($S818,'Grille de Tarif OQN'!$B$2:$S$3603,AJ$1,0)</f>
        <v>#N/A</v>
      </c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72"/>
      <c r="AV818"/>
      <c r="AW818"/>
      <c r="AX818"/>
      <c r="AY818"/>
      <c r="AZ818" s="96">
        <f t="shared" si="257"/>
        <v>0</v>
      </c>
      <c r="BA818" s="24" t="e">
        <f t="shared" si="258"/>
        <v>#N/A</v>
      </c>
      <c r="BB818" s="24" t="e">
        <f t="shared" si="259"/>
        <v>#N/A</v>
      </c>
      <c r="BC818" s="24" t="e">
        <f t="shared" si="252"/>
        <v>#N/A</v>
      </c>
      <c r="BD818" s="24" t="e">
        <f t="shared" si="253"/>
        <v>#N/A</v>
      </c>
      <c r="BE818"/>
      <c r="BF818" t="e">
        <f t="shared" si="260"/>
        <v>#N/A</v>
      </c>
      <c r="BG818" t="str">
        <f t="shared" si="261"/>
        <v>HDJ</v>
      </c>
      <c r="BH818" s="20" t="e">
        <f t="shared" si="262"/>
        <v>#N/A</v>
      </c>
      <c r="BI818" s="20" t="e">
        <f t="shared" si="263"/>
        <v>#N/A</v>
      </c>
      <c r="BJ818" s="20" t="e">
        <f t="shared" si="264"/>
        <v>#N/A</v>
      </c>
      <c r="BK818" s="20" t="e">
        <f t="shared" si="265"/>
        <v>#N/A</v>
      </c>
      <c r="BL818" s="20" t="e">
        <f t="shared" si="266"/>
        <v>#N/A</v>
      </c>
      <c r="BM818" s="20" t="e">
        <f t="shared" si="254"/>
        <v>#N/A</v>
      </c>
      <c r="BN818" s="20" t="e">
        <f t="shared" si="267"/>
        <v>#N/A</v>
      </c>
    </row>
    <row r="819" spans="1:66">
      <c r="A819" s="92"/>
      <c r="B819" s="90"/>
      <c r="C819" s="90"/>
      <c r="D819" s="93"/>
      <c r="E819" s="93"/>
      <c r="F819" s="93"/>
      <c r="G819" s="93"/>
      <c r="H819" s="93"/>
      <c r="I819" s="93"/>
      <c r="J819" s="93"/>
      <c r="K819" s="93"/>
      <c r="L819" s="92"/>
      <c r="M819" s="93"/>
      <c r="N819" s="91">
        <f t="shared" si="248"/>
        <v>0</v>
      </c>
      <c r="O819" s="91" t="str">
        <f t="shared" si="249"/>
        <v/>
      </c>
      <c r="P819" s="91" t="str">
        <f t="shared" si="250"/>
        <v/>
      </c>
      <c r="Q819" s="91" t="str">
        <f t="shared" si="251"/>
        <v>HDJ</v>
      </c>
      <c r="R819" s="82"/>
      <c r="S819" s="95">
        <f t="shared" si="255"/>
        <v>0</v>
      </c>
      <c r="T819" s="95">
        <f t="shared" si="256"/>
        <v>0</v>
      </c>
      <c r="U819" s="79" t="e">
        <f>VLOOKUP($S819,'Grille de Tarif OQN'!$B$2:$S$3603,U$1,0)</f>
        <v>#N/A</v>
      </c>
      <c r="V819" s="79" t="e">
        <f>VLOOKUP($S819,'Grille de Tarif OQN'!$B$2:$S$3603,V$1,0)</f>
        <v>#N/A</v>
      </c>
      <c r="W819" s="79" t="e">
        <f>VLOOKUP($S819,'Grille de Tarif OQN'!$B$2:$S$3603,W$1,0)</f>
        <v>#N/A</v>
      </c>
      <c r="X819" s="79" t="e">
        <f>VLOOKUP($S819,'Grille de Tarif OQN'!$B$2:$S$3603,X$1,0)</f>
        <v>#N/A</v>
      </c>
      <c r="Y819" s="79" t="e">
        <f>VLOOKUP($S819,'Grille de Tarif OQN'!$B$2:$S$3603,Y$1,0)</f>
        <v>#N/A</v>
      </c>
      <c r="Z819" s="79" t="e">
        <f>VLOOKUP($S819,'Grille de Tarif OQN'!$B$2:$S$3603,Z$1,0)</f>
        <v>#N/A</v>
      </c>
      <c r="AA819" s="79" t="e">
        <f>VLOOKUP($S819,'Grille de Tarif OQN'!$B$2:$S$3603,AA$1,0)</f>
        <v>#N/A</v>
      </c>
      <c r="AB819" s="79" t="e">
        <f>VLOOKUP($S819,'Grille de Tarif OQN'!$B$2:$S$3603,AB$1,0)</f>
        <v>#N/A</v>
      </c>
      <c r="AC819" s="79" t="e">
        <f>VLOOKUP($S819,'Grille de Tarif OQN'!$B$2:$S$3603,AC$1,0)</f>
        <v>#N/A</v>
      </c>
      <c r="AD819" s="79" t="e">
        <f>VLOOKUP($S819,'Grille de Tarif OQN'!$B$2:$S$3603,AD$1,0)</f>
        <v>#N/A</v>
      </c>
      <c r="AE819" s="79" t="e">
        <f>VLOOKUP($S819,'Grille de Tarif OQN'!$B$2:$S$3603,AE$1,0)</f>
        <v>#N/A</v>
      </c>
      <c r="AF819" s="79" t="e">
        <f>VLOOKUP($S819,'Grille de Tarif OQN'!$B$2:$S$3603,AF$1,0)</f>
        <v>#N/A</v>
      </c>
      <c r="AG819" s="79" t="e">
        <f>VLOOKUP($S819,'Grille de Tarif OQN'!$B$2:$S$3603,AG$1,0)</f>
        <v>#N/A</v>
      </c>
      <c r="AH819" s="79" t="e">
        <f>VLOOKUP($S819,'Grille de Tarif OQN'!$B$2:$S$3603,AH$1,0)</f>
        <v>#N/A</v>
      </c>
      <c r="AI819" s="79" t="e">
        <f>VLOOKUP($S819,'Grille de Tarif OQN'!$B$2:$S$3603,AI$1,0)</f>
        <v>#N/A</v>
      </c>
      <c r="AJ819" s="79" t="e">
        <f>VLOOKUP($S819,'Grille de Tarif OQN'!$B$2:$S$3603,AJ$1,0)</f>
        <v>#N/A</v>
      </c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72"/>
      <c r="AV819"/>
      <c r="AW819"/>
      <c r="AX819"/>
      <c r="AY819"/>
      <c r="AZ819" s="96">
        <f t="shared" si="257"/>
        <v>0</v>
      </c>
      <c r="BA819" s="24" t="e">
        <f t="shared" si="258"/>
        <v>#N/A</v>
      </c>
      <c r="BB819" s="24" t="e">
        <f t="shared" si="259"/>
        <v>#N/A</v>
      </c>
      <c r="BC819" s="24" t="e">
        <f t="shared" si="252"/>
        <v>#N/A</v>
      </c>
      <c r="BD819" s="24" t="e">
        <f t="shared" si="253"/>
        <v>#N/A</v>
      </c>
      <c r="BE819"/>
      <c r="BF819" t="e">
        <f t="shared" si="260"/>
        <v>#N/A</v>
      </c>
      <c r="BG819" t="str">
        <f t="shared" si="261"/>
        <v>HDJ</v>
      </c>
      <c r="BH819" s="20" t="e">
        <f t="shared" si="262"/>
        <v>#N/A</v>
      </c>
      <c r="BI819" s="20" t="e">
        <f t="shared" si="263"/>
        <v>#N/A</v>
      </c>
      <c r="BJ819" s="20" t="e">
        <f t="shared" si="264"/>
        <v>#N/A</v>
      </c>
      <c r="BK819" s="20" t="e">
        <f t="shared" si="265"/>
        <v>#N/A</v>
      </c>
      <c r="BL819" s="20" t="e">
        <f t="shared" si="266"/>
        <v>#N/A</v>
      </c>
      <c r="BM819" s="20" t="e">
        <f t="shared" si="254"/>
        <v>#N/A</v>
      </c>
      <c r="BN819" s="20" t="e">
        <f t="shared" si="267"/>
        <v>#N/A</v>
      </c>
    </row>
    <row r="820" spans="1:66">
      <c r="A820" s="92"/>
      <c r="B820" s="90"/>
      <c r="C820" s="90"/>
      <c r="D820" s="93"/>
      <c r="E820" s="93"/>
      <c r="F820" s="93"/>
      <c r="G820" s="93"/>
      <c r="H820" s="93"/>
      <c r="I820" s="93"/>
      <c r="J820" s="93"/>
      <c r="K820" s="93"/>
      <c r="L820" s="92"/>
      <c r="M820" s="93"/>
      <c r="N820" s="91">
        <f t="shared" si="248"/>
        <v>0</v>
      </c>
      <c r="O820" s="91" t="str">
        <f t="shared" si="249"/>
        <v/>
      </c>
      <c r="P820" s="91" t="str">
        <f t="shared" si="250"/>
        <v/>
      </c>
      <c r="Q820" s="91" t="str">
        <f t="shared" si="251"/>
        <v>HDJ</v>
      </c>
      <c r="R820" s="82"/>
      <c r="S820" s="95">
        <f t="shared" si="255"/>
        <v>0</v>
      </c>
      <c r="T820" s="95">
        <f t="shared" si="256"/>
        <v>0</v>
      </c>
      <c r="U820" s="79" t="e">
        <f>VLOOKUP($S820,'Grille de Tarif OQN'!$B$2:$S$3603,U$1,0)</f>
        <v>#N/A</v>
      </c>
      <c r="V820" s="79" t="e">
        <f>VLOOKUP($S820,'Grille de Tarif OQN'!$B$2:$S$3603,V$1,0)</f>
        <v>#N/A</v>
      </c>
      <c r="W820" s="79" t="e">
        <f>VLOOKUP($S820,'Grille de Tarif OQN'!$B$2:$S$3603,W$1,0)</f>
        <v>#N/A</v>
      </c>
      <c r="X820" s="79" t="e">
        <f>VLOOKUP($S820,'Grille de Tarif OQN'!$B$2:$S$3603,X$1,0)</f>
        <v>#N/A</v>
      </c>
      <c r="Y820" s="79" t="e">
        <f>VLOOKUP($S820,'Grille de Tarif OQN'!$B$2:$S$3603,Y$1,0)</f>
        <v>#N/A</v>
      </c>
      <c r="Z820" s="79" t="e">
        <f>VLOOKUP($S820,'Grille de Tarif OQN'!$B$2:$S$3603,Z$1,0)</f>
        <v>#N/A</v>
      </c>
      <c r="AA820" s="79" t="e">
        <f>VLOOKUP($S820,'Grille de Tarif OQN'!$B$2:$S$3603,AA$1,0)</f>
        <v>#N/A</v>
      </c>
      <c r="AB820" s="79" t="e">
        <f>VLOOKUP($S820,'Grille de Tarif OQN'!$B$2:$S$3603,AB$1,0)</f>
        <v>#N/A</v>
      </c>
      <c r="AC820" s="79" t="e">
        <f>VLOOKUP($S820,'Grille de Tarif OQN'!$B$2:$S$3603,AC$1,0)</f>
        <v>#N/A</v>
      </c>
      <c r="AD820" s="79" t="e">
        <f>VLOOKUP($S820,'Grille de Tarif OQN'!$B$2:$S$3603,AD$1,0)</f>
        <v>#N/A</v>
      </c>
      <c r="AE820" s="79" t="e">
        <f>VLOOKUP($S820,'Grille de Tarif OQN'!$B$2:$S$3603,AE$1,0)</f>
        <v>#N/A</v>
      </c>
      <c r="AF820" s="79" t="e">
        <f>VLOOKUP($S820,'Grille de Tarif OQN'!$B$2:$S$3603,AF$1,0)</f>
        <v>#N/A</v>
      </c>
      <c r="AG820" s="79" t="e">
        <f>VLOOKUP($S820,'Grille de Tarif OQN'!$B$2:$S$3603,AG$1,0)</f>
        <v>#N/A</v>
      </c>
      <c r="AH820" s="79" t="e">
        <f>VLOOKUP($S820,'Grille de Tarif OQN'!$B$2:$S$3603,AH$1,0)</f>
        <v>#N/A</v>
      </c>
      <c r="AI820" s="79" t="e">
        <f>VLOOKUP($S820,'Grille de Tarif OQN'!$B$2:$S$3603,AI$1,0)</f>
        <v>#N/A</v>
      </c>
      <c r="AJ820" s="79" t="e">
        <f>VLOOKUP($S820,'Grille de Tarif OQN'!$B$2:$S$3603,AJ$1,0)</f>
        <v>#N/A</v>
      </c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72"/>
      <c r="AV820"/>
      <c r="AW820"/>
      <c r="AX820"/>
      <c r="AY820"/>
      <c r="AZ820" s="96">
        <f t="shared" si="257"/>
        <v>0</v>
      </c>
      <c r="BA820" s="24" t="e">
        <f t="shared" si="258"/>
        <v>#N/A</v>
      </c>
      <c r="BB820" s="24" t="e">
        <f t="shared" si="259"/>
        <v>#N/A</v>
      </c>
      <c r="BC820" s="24" t="e">
        <f t="shared" si="252"/>
        <v>#N/A</v>
      </c>
      <c r="BD820" s="24" t="e">
        <f t="shared" si="253"/>
        <v>#N/A</v>
      </c>
      <c r="BE820"/>
      <c r="BF820" t="e">
        <f t="shared" si="260"/>
        <v>#N/A</v>
      </c>
      <c r="BG820" t="str">
        <f t="shared" si="261"/>
        <v>HDJ</v>
      </c>
      <c r="BH820" s="20" t="e">
        <f t="shared" si="262"/>
        <v>#N/A</v>
      </c>
      <c r="BI820" s="20" t="e">
        <f t="shared" si="263"/>
        <v>#N/A</v>
      </c>
      <c r="BJ820" s="20" t="e">
        <f t="shared" si="264"/>
        <v>#N/A</v>
      </c>
      <c r="BK820" s="20" t="e">
        <f t="shared" si="265"/>
        <v>#N/A</v>
      </c>
      <c r="BL820" s="20" t="e">
        <f t="shared" si="266"/>
        <v>#N/A</v>
      </c>
      <c r="BM820" s="20" t="e">
        <f t="shared" si="254"/>
        <v>#N/A</v>
      </c>
      <c r="BN820" s="20" t="e">
        <f t="shared" si="267"/>
        <v>#N/A</v>
      </c>
    </row>
    <row r="821" spans="1:66">
      <c r="A821" s="92"/>
      <c r="B821" s="90"/>
      <c r="C821" s="90"/>
      <c r="D821" s="93"/>
      <c r="E821" s="93"/>
      <c r="F821" s="93"/>
      <c r="G821" s="93"/>
      <c r="H821" s="93"/>
      <c r="I821" s="93"/>
      <c r="J821" s="93"/>
      <c r="K821" s="93"/>
      <c r="L821" s="92"/>
      <c r="M821" s="93"/>
      <c r="N821" s="91">
        <f t="shared" si="248"/>
        <v>0</v>
      </c>
      <c r="O821" s="91" t="str">
        <f t="shared" si="249"/>
        <v/>
      </c>
      <c r="P821" s="91" t="str">
        <f t="shared" si="250"/>
        <v/>
      </c>
      <c r="Q821" s="91" t="str">
        <f t="shared" si="251"/>
        <v>HDJ</v>
      </c>
      <c r="R821" s="82"/>
      <c r="S821" s="95">
        <f t="shared" si="255"/>
        <v>0</v>
      </c>
      <c r="T821" s="95">
        <f t="shared" si="256"/>
        <v>0</v>
      </c>
      <c r="U821" s="79" t="e">
        <f>VLOOKUP($S821,'Grille de Tarif OQN'!$B$2:$S$3603,U$1,0)</f>
        <v>#N/A</v>
      </c>
      <c r="V821" s="79" t="e">
        <f>VLOOKUP($S821,'Grille de Tarif OQN'!$B$2:$S$3603,V$1,0)</f>
        <v>#N/A</v>
      </c>
      <c r="W821" s="79" t="e">
        <f>VLOOKUP($S821,'Grille de Tarif OQN'!$B$2:$S$3603,W$1,0)</f>
        <v>#N/A</v>
      </c>
      <c r="X821" s="79" t="e">
        <f>VLOOKUP($S821,'Grille de Tarif OQN'!$B$2:$S$3603,X$1,0)</f>
        <v>#N/A</v>
      </c>
      <c r="Y821" s="79" t="e">
        <f>VLOOKUP($S821,'Grille de Tarif OQN'!$B$2:$S$3603,Y$1,0)</f>
        <v>#N/A</v>
      </c>
      <c r="Z821" s="79" t="e">
        <f>VLOOKUP($S821,'Grille de Tarif OQN'!$B$2:$S$3603,Z$1,0)</f>
        <v>#N/A</v>
      </c>
      <c r="AA821" s="79" t="e">
        <f>VLOOKUP($S821,'Grille de Tarif OQN'!$B$2:$S$3603,AA$1,0)</f>
        <v>#N/A</v>
      </c>
      <c r="AB821" s="79" t="e">
        <f>VLOOKUP($S821,'Grille de Tarif OQN'!$B$2:$S$3603,AB$1,0)</f>
        <v>#N/A</v>
      </c>
      <c r="AC821" s="79" t="e">
        <f>VLOOKUP($S821,'Grille de Tarif OQN'!$B$2:$S$3603,AC$1,0)</f>
        <v>#N/A</v>
      </c>
      <c r="AD821" s="79" t="e">
        <f>VLOOKUP($S821,'Grille de Tarif OQN'!$B$2:$S$3603,AD$1,0)</f>
        <v>#N/A</v>
      </c>
      <c r="AE821" s="79" t="e">
        <f>VLOOKUP($S821,'Grille de Tarif OQN'!$B$2:$S$3603,AE$1,0)</f>
        <v>#N/A</v>
      </c>
      <c r="AF821" s="79" t="e">
        <f>VLOOKUP($S821,'Grille de Tarif OQN'!$B$2:$S$3603,AF$1,0)</f>
        <v>#N/A</v>
      </c>
      <c r="AG821" s="79" t="e">
        <f>VLOOKUP($S821,'Grille de Tarif OQN'!$B$2:$S$3603,AG$1,0)</f>
        <v>#N/A</v>
      </c>
      <c r="AH821" s="79" t="e">
        <f>VLOOKUP($S821,'Grille de Tarif OQN'!$B$2:$S$3603,AH$1,0)</f>
        <v>#N/A</v>
      </c>
      <c r="AI821" s="79" t="e">
        <f>VLOOKUP($S821,'Grille de Tarif OQN'!$B$2:$S$3603,AI$1,0)</f>
        <v>#N/A</v>
      </c>
      <c r="AJ821" s="79" t="e">
        <f>VLOOKUP($S821,'Grille de Tarif OQN'!$B$2:$S$3603,AJ$1,0)</f>
        <v>#N/A</v>
      </c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72"/>
      <c r="AV821"/>
      <c r="AW821"/>
      <c r="AX821"/>
      <c r="AY821"/>
      <c r="AZ821" s="96">
        <f t="shared" si="257"/>
        <v>0</v>
      </c>
      <c r="BA821" s="24" t="e">
        <f t="shared" si="258"/>
        <v>#N/A</v>
      </c>
      <c r="BB821" s="24" t="e">
        <f t="shared" si="259"/>
        <v>#N/A</v>
      </c>
      <c r="BC821" s="24" t="e">
        <f t="shared" si="252"/>
        <v>#N/A</v>
      </c>
      <c r="BD821" s="24" t="e">
        <f t="shared" si="253"/>
        <v>#N/A</v>
      </c>
      <c r="BE821"/>
      <c r="BF821" t="e">
        <f t="shared" si="260"/>
        <v>#N/A</v>
      </c>
      <c r="BG821" t="str">
        <f t="shared" si="261"/>
        <v>HDJ</v>
      </c>
      <c r="BH821" s="20" t="e">
        <f t="shared" si="262"/>
        <v>#N/A</v>
      </c>
      <c r="BI821" s="20" t="e">
        <f t="shared" si="263"/>
        <v>#N/A</v>
      </c>
      <c r="BJ821" s="20" t="e">
        <f t="shared" si="264"/>
        <v>#N/A</v>
      </c>
      <c r="BK821" s="20" t="e">
        <f t="shared" si="265"/>
        <v>#N/A</v>
      </c>
      <c r="BL821" s="20" t="e">
        <f t="shared" si="266"/>
        <v>#N/A</v>
      </c>
      <c r="BM821" s="20" t="e">
        <f t="shared" si="254"/>
        <v>#N/A</v>
      </c>
      <c r="BN821" s="20" t="e">
        <f t="shared" si="267"/>
        <v>#N/A</v>
      </c>
    </row>
    <row r="822" spans="1:66">
      <c r="A822" s="92"/>
      <c r="B822" s="90"/>
      <c r="C822" s="90"/>
      <c r="D822" s="93"/>
      <c r="E822" s="93"/>
      <c r="F822" s="93"/>
      <c r="G822" s="93"/>
      <c r="H822" s="93"/>
      <c r="I822" s="93"/>
      <c r="J822" s="93"/>
      <c r="K822" s="93"/>
      <c r="L822" s="92"/>
      <c r="M822" s="93"/>
      <c r="N822" s="91">
        <f t="shared" si="248"/>
        <v>0</v>
      </c>
      <c r="O822" s="91" t="str">
        <f t="shared" si="249"/>
        <v/>
      </c>
      <c r="P822" s="91" t="str">
        <f t="shared" si="250"/>
        <v/>
      </c>
      <c r="Q822" s="91" t="str">
        <f t="shared" si="251"/>
        <v>HDJ</v>
      </c>
      <c r="R822" s="82"/>
      <c r="S822" s="95">
        <f t="shared" si="255"/>
        <v>0</v>
      </c>
      <c r="T822" s="95">
        <f t="shared" si="256"/>
        <v>0</v>
      </c>
      <c r="U822" s="79" t="e">
        <f>VLOOKUP($S822,'Grille de Tarif OQN'!$B$2:$S$3603,U$1,0)</f>
        <v>#N/A</v>
      </c>
      <c r="V822" s="79" t="e">
        <f>VLOOKUP($S822,'Grille de Tarif OQN'!$B$2:$S$3603,V$1,0)</f>
        <v>#N/A</v>
      </c>
      <c r="W822" s="79" t="e">
        <f>VLOOKUP($S822,'Grille de Tarif OQN'!$B$2:$S$3603,W$1,0)</f>
        <v>#N/A</v>
      </c>
      <c r="X822" s="79" t="e">
        <f>VLOOKUP($S822,'Grille de Tarif OQN'!$B$2:$S$3603,X$1,0)</f>
        <v>#N/A</v>
      </c>
      <c r="Y822" s="79" t="e">
        <f>VLOOKUP($S822,'Grille de Tarif OQN'!$B$2:$S$3603,Y$1,0)</f>
        <v>#N/A</v>
      </c>
      <c r="Z822" s="79" t="e">
        <f>VLOOKUP($S822,'Grille de Tarif OQN'!$B$2:$S$3603,Z$1,0)</f>
        <v>#N/A</v>
      </c>
      <c r="AA822" s="79" t="e">
        <f>VLOOKUP($S822,'Grille de Tarif OQN'!$B$2:$S$3603,AA$1,0)</f>
        <v>#N/A</v>
      </c>
      <c r="AB822" s="79" t="e">
        <f>VLOOKUP($S822,'Grille de Tarif OQN'!$B$2:$S$3603,AB$1,0)</f>
        <v>#N/A</v>
      </c>
      <c r="AC822" s="79" t="e">
        <f>VLOOKUP($S822,'Grille de Tarif OQN'!$B$2:$S$3603,AC$1,0)</f>
        <v>#N/A</v>
      </c>
      <c r="AD822" s="79" t="e">
        <f>VLOOKUP($S822,'Grille de Tarif OQN'!$B$2:$S$3603,AD$1,0)</f>
        <v>#N/A</v>
      </c>
      <c r="AE822" s="79" t="e">
        <f>VLOOKUP($S822,'Grille de Tarif OQN'!$B$2:$S$3603,AE$1,0)</f>
        <v>#N/A</v>
      </c>
      <c r="AF822" s="79" t="e">
        <f>VLOOKUP($S822,'Grille de Tarif OQN'!$B$2:$S$3603,AF$1,0)</f>
        <v>#N/A</v>
      </c>
      <c r="AG822" s="79" t="e">
        <f>VLOOKUP($S822,'Grille de Tarif OQN'!$B$2:$S$3603,AG$1,0)</f>
        <v>#N/A</v>
      </c>
      <c r="AH822" s="79" t="e">
        <f>VLOOKUP($S822,'Grille de Tarif OQN'!$B$2:$S$3603,AH$1,0)</f>
        <v>#N/A</v>
      </c>
      <c r="AI822" s="79" t="e">
        <f>VLOOKUP($S822,'Grille de Tarif OQN'!$B$2:$S$3603,AI$1,0)</f>
        <v>#N/A</v>
      </c>
      <c r="AJ822" s="79" t="e">
        <f>VLOOKUP($S822,'Grille de Tarif OQN'!$B$2:$S$3603,AJ$1,0)</f>
        <v>#N/A</v>
      </c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72"/>
      <c r="AV822"/>
      <c r="AW822"/>
      <c r="AX822"/>
      <c r="AY822"/>
      <c r="AZ822" s="96">
        <f t="shared" si="257"/>
        <v>0</v>
      </c>
      <c r="BA822" s="24" t="e">
        <f t="shared" si="258"/>
        <v>#N/A</v>
      </c>
      <c r="BB822" s="24" t="e">
        <f t="shared" si="259"/>
        <v>#N/A</v>
      </c>
      <c r="BC822" s="24" t="e">
        <f t="shared" si="252"/>
        <v>#N/A</v>
      </c>
      <c r="BD822" s="24" t="e">
        <f t="shared" si="253"/>
        <v>#N/A</v>
      </c>
      <c r="BE822"/>
      <c r="BF822" t="e">
        <f t="shared" si="260"/>
        <v>#N/A</v>
      </c>
      <c r="BG822" t="str">
        <f t="shared" si="261"/>
        <v>HDJ</v>
      </c>
      <c r="BH822" s="20" t="e">
        <f t="shared" si="262"/>
        <v>#N/A</v>
      </c>
      <c r="BI822" s="20" t="e">
        <f t="shared" si="263"/>
        <v>#N/A</v>
      </c>
      <c r="BJ822" s="20" t="e">
        <f t="shared" si="264"/>
        <v>#N/A</v>
      </c>
      <c r="BK822" s="20" t="e">
        <f t="shared" si="265"/>
        <v>#N/A</v>
      </c>
      <c r="BL822" s="20" t="e">
        <f t="shared" si="266"/>
        <v>#N/A</v>
      </c>
      <c r="BM822" s="20" t="e">
        <f t="shared" si="254"/>
        <v>#N/A</v>
      </c>
      <c r="BN822" s="20" t="e">
        <f t="shared" si="267"/>
        <v>#N/A</v>
      </c>
    </row>
    <row r="823" spans="1:66">
      <c r="A823" s="92"/>
      <c r="B823" s="90"/>
      <c r="C823" s="90"/>
      <c r="D823" s="93"/>
      <c r="E823" s="93"/>
      <c r="F823" s="93"/>
      <c r="G823" s="93"/>
      <c r="H823" s="93"/>
      <c r="I823" s="93"/>
      <c r="J823" s="93"/>
      <c r="K823" s="93"/>
      <c r="L823" s="92"/>
      <c r="M823" s="93"/>
      <c r="N823" s="91">
        <f t="shared" si="248"/>
        <v>0</v>
      </c>
      <c r="O823" s="91" t="str">
        <f t="shared" si="249"/>
        <v/>
      </c>
      <c r="P823" s="91" t="str">
        <f t="shared" si="250"/>
        <v/>
      </c>
      <c r="Q823" s="91" t="str">
        <f t="shared" si="251"/>
        <v>HDJ</v>
      </c>
      <c r="R823" s="82"/>
      <c r="S823" s="95">
        <f t="shared" si="255"/>
        <v>0</v>
      </c>
      <c r="T823" s="95">
        <f t="shared" si="256"/>
        <v>0</v>
      </c>
      <c r="U823" s="79" t="e">
        <f>VLOOKUP($S823,'Grille de Tarif OQN'!$B$2:$S$3603,U$1,0)</f>
        <v>#N/A</v>
      </c>
      <c r="V823" s="79" t="e">
        <f>VLOOKUP($S823,'Grille de Tarif OQN'!$B$2:$S$3603,V$1,0)</f>
        <v>#N/A</v>
      </c>
      <c r="W823" s="79" t="e">
        <f>VLOOKUP($S823,'Grille de Tarif OQN'!$B$2:$S$3603,W$1,0)</f>
        <v>#N/A</v>
      </c>
      <c r="X823" s="79" t="e">
        <f>VLOOKUP($S823,'Grille de Tarif OQN'!$B$2:$S$3603,X$1,0)</f>
        <v>#N/A</v>
      </c>
      <c r="Y823" s="79" t="e">
        <f>VLOOKUP($S823,'Grille de Tarif OQN'!$B$2:$S$3603,Y$1,0)</f>
        <v>#N/A</v>
      </c>
      <c r="Z823" s="79" t="e">
        <f>VLOOKUP($S823,'Grille de Tarif OQN'!$B$2:$S$3603,Z$1,0)</f>
        <v>#N/A</v>
      </c>
      <c r="AA823" s="79" t="e">
        <f>VLOOKUP($S823,'Grille de Tarif OQN'!$B$2:$S$3603,AA$1,0)</f>
        <v>#N/A</v>
      </c>
      <c r="AB823" s="79" t="e">
        <f>VLOOKUP($S823,'Grille de Tarif OQN'!$B$2:$S$3603,AB$1,0)</f>
        <v>#N/A</v>
      </c>
      <c r="AC823" s="79" t="e">
        <f>VLOOKUP($S823,'Grille de Tarif OQN'!$B$2:$S$3603,AC$1,0)</f>
        <v>#N/A</v>
      </c>
      <c r="AD823" s="79" t="e">
        <f>VLOOKUP($S823,'Grille de Tarif OQN'!$B$2:$S$3603,AD$1,0)</f>
        <v>#N/A</v>
      </c>
      <c r="AE823" s="79" t="e">
        <f>VLOOKUP($S823,'Grille de Tarif OQN'!$B$2:$S$3603,AE$1,0)</f>
        <v>#N/A</v>
      </c>
      <c r="AF823" s="79" t="e">
        <f>VLOOKUP($S823,'Grille de Tarif OQN'!$B$2:$S$3603,AF$1,0)</f>
        <v>#N/A</v>
      </c>
      <c r="AG823" s="79" t="e">
        <f>VLOOKUP($S823,'Grille de Tarif OQN'!$B$2:$S$3603,AG$1,0)</f>
        <v>#N/A</v>
      </c>
      <c r="AH823" s="79" t="e">
        <f>VLOOKUP($S823,'Grille de Tarif OQN'!$B$2:$S$3603,AH$1,0)</f>
        <v>#N/A</v>
      </c>
      <c r="AI823" s="79" t="e">
        <f>VLOOKUP($S823,'Grille de Tarif OQN'!$B$2:$S$3603,AI$1,0)</f>
        <v>#N/A</v>
      </c>
      <c r="AJ823" s="79" t="e">
        <f>VLOOKUP($S823,'Grille de Tarif OQN'!$B$2:$S$3603,AJ$1,0)</f>
        <v>#N/A</v>
      </c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72"/>
      <c r="AV823"/>
      <c r="AW823"/>
      <c r="AX823"/>
      <c r="AY823"/>
      <c r="AZ823" s="96">
        <f t="shared" si="257"/>
        <v>0</v>
      </c>
      <c r="BA823" s="24" t="e">
        <f t="shared" si="258"/>
        <v>#N/A</v>
      </c>
      <c r="BB823" s="24" t="e">
        <f t="shared" si="259"/>
        <v>#N/A</v>
      </c>
      <c r="BC823" s="24" t="e">
        <f t="shared" si="252"/>
        <v>#N/A</v>
      </c>
      <c r="BD823" s="24" t="e">
        <f t="shared" si="253"/>
        <v>#N/A</v>
      </c>
      <c r="BE823"/>
      <c r="BF823" t="e">
        <f t="shared" si="260"/>
        <v>#N/A</v>
      </c>
      <c r="BG823" t="str">
        <f t="shared" si="261"/>
        <v>HDJ</v>
      </c>
      <c r="BH823" s="20" t="e">
        <f t="shared" si="262"/>
        <v>#N/A</v>
      </c>
      <c r="BI823" s="20" t="e">
        <f t="shared" si="263"/>
        <v>#N/A</v>
      </c>
      <c r="BJ823" s="20" t="e">
        <f t="shared" si="264"/>
        <v>#N/A</v>
      </c>
      <c r="BK823" s="20" t="e">
        <f t="shared" si="265"/>
        <v>#N/A</v>
      </c>
      <c r="BL823" s="20" t="e">
        <f t="shared" si="266"/>
        <v>#N/A</v>
      </c>
      <c r="BM823" s="20" t="e">
        <f t="shared" si="254"/>
        <v>#N/A</v>
      </c>
      <c r="BN823" s="20" t="e">
        <f t="shared" si="267"/>
        <v>#N/A</v>
      </c>
    </row>
    <row r="824" spans="1:66">
      <c r="A824" s="92"/>
      <c r="B824" s="90"/>
      <c r="C824" s="90"/>
      <c r="D824" s="93"/>
      <c r="E824" s="93"/>
      <c r="F824" s="93"/>
      <c r="G824" s="93"/>
      <c r="H824" s="93"/>
      <c r="I824" s="93"/>
      <c r="J824" s="93"/>
      <c r="K824" s="93"/>
      <c r="L824" s="92"/>
      <c r="M824" s="93"/>
      <c r="N824" s="91">
        <f t="shared" si="248"/>
        <v>0</v>
      </c>
      <c r="O824" s="91" t="str">
        <f t="shared" si="249"/>
        <v/>
      </c>
      <c r="P824" s="91" t="str">
        <f t="shared" si="250"/>
        <v/>
      </c>
      <c r="Q824" s="91" t="str">
        <f t="shared" si="251"/>
        <v>HDJ</v>
      </c>
      <c r="R824" s="82"/>
      <c r="S824" s="95">
        <f t="shared" si="255"/>
        <v>0</v>
      </c>
      <c r="T824" s="95">
        <f t="shared" si="256"/>
        <v>0</v>
      </c>
      <c r="U824" s="79" t="e">
        <f>VLOOKUP($S824,'Grille de Tarif OQN'!$B$2:$S$3603,U$1,0)</f>
        <v>#N/A</v>
      </c>
      <c r="V824" s="79" t="e">
        <f>VLOOKUP($S824,'Grille de Tarif OQN'!$B$2:$S$3603,V$1,0)</f>
        <v>#N/A</v>
      </c>
      <c r="W824" s="79" t="e">
        <f>VLOOKUP($S824,'Grille de Tarif OQN'!$B$2:$S$3603,W$1,0)</f>
        <v>#N/A</v>
      </c>
      <c r="X824" s="79" t="e">
        <f>VLOOKUP($S824,'Grille de Tarif OQN'!$B$2:$S$3603,X$1,0)</f>
        <v>#N/A</v>
      </c>
      <c r="Y824" s="79" t="e">
        <f>VLOOKUP($S824,'Grille de Tarif OQN'!$B$2:$S$3603,Y$1,0)</f>
        <v>#N/A</v>
      </c>
      <c r="Z824" s="79" t="e">
        <f>VLOOKUP($S824,'Grille de Tarif OQN'!$B$2:$S$3603,Z$1,0)</f>
        <v>#N/A</v>
      </c>
      <c r="AA824" s="79" t="e">
        <f>VLOOKUP($S824,'Grille de Tarif OQN'!$B$2:$S$3603,AA$1,0)</f>
        <v>#N/A</v>
      </c>
      <c r="AB824" s="79" t="e">
        <f>VLOOKUP($S824,'Grille de Tarif OQN'!$B$2:$S$3603,AB$1,0)</f>
        <v>#N/A</v>
      </c>
      <c r="AC824" s="79" t="e">
        <f>VLOOKUP($S824,'Grille de Tarif OQN'!$B$2:$S$3603,AC$1,0)</f>
        <v>#N/A</v>
      </c>
      <c r="AD824" s="79" t="e">
        <f>VLOOKUP($S824,'Grille de Tarif OQN'!$B$2:$S$3603,AD$1,0)</f>
        <v>#N/A</v>
      </c>
      <c r="AE824" s="79" t="e">
        <f>VLOOKUP($S824,'Grille de Tarif OQN'!$B$2:$S$3603,AE$1,0)</f>
        <v>#N/A</v>
      </c>
      <c r="AF824" s="79" t="e">
        <f>VLOOKUP($S824,'Grille de Tarif OQN'!$B$2:$S$3603,AF$1,0)</f>
        <v>#N/A</v>
      </c>
      <c r="AG824" s="79" t="e">
        <f>VLOOKUP($S824,'Grille de Tarif OQN'!$B$2:$S$3603,AG$1,0)</f>
        <v>#N/A</v>
      </c>
      <c r="AH824" s="79" t="e">
        <f>VLOOKUP($S824,'Grille de Tarif OQN'!$B$2:$S$3603,AH$1,0)</f>
        <v>#N/A</v>
      </c>
      <c r="AI824" s="79" t="e">
        <f>VLOOKUP($S824,'Grille de Tarif OQN'!$B$2:$S$3603,AI$1,0)</f>
        <v>#N/A</v>
      </c>
      <c r="AJ824" s="79" t="e">
        <f>VLOOKUP($S824,'Grille de Tarif OQN'!$B$2:$S$3603,AJ$1,0)</f>
        <v>#N/A</v>
      </c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72"/>
      <c r="AV824"/>
      <c r="AW824"/>
      <c r="AX824"/>
      <c r="AY824"/>
      <c r="AZ824" s="96">
        <f t="shared" si="257"/>
        <v>0</v>
      </c>
      <c r="BA824" s="24" t="e">
        <f t="shared" si="258"/>
        <v>#N/A</v>
      </c>
      <c r="BB824" s="24" t="e">
        <f t="shared" si="259"/>
        <v>#N/A</v>
      </c>
      <c r="BC824" s="24" t="e">
        <f t="shared" si="252"/>
        <v>#N/A</v>
      </c>
      <c r="BD824" s="24" t="e">
        <f t="shared" si="253"/>
        <v>#N/A</v>
      </c>
      <c r="BE824"/>
      <c r="BF824" t="e">
        <f t="shared" si="260"/>
        <v>#N/A</v>
      </c>
      <c r="BG824" t="str">
        <f t="shared" si="261"/>
        <v>HDJ</v>
      </c>
      <c r="BH824" s="20" t="e">
        <f t="shared" si="262"/>
        <v>#N/A</v>
      </c>
      <c r="BI824" s="20" t="e">
        <f t="shared" si="263"/>
        <v>#N/A</v>
      </c>
      <c r="BJ824" s="20" t="e">
        <f t="shared" si="264"/>
        <v>#N/A</v>
      </c>
      <c r="BK824" s="20" t="e">
        <f t="shared" si="265"/>
        <v>#N/A</v>
      </c>
      <c r="BL824" s="20" t="e">
        <f t="shared" si="266"/>
        <v>#N/A</v>
      </c>
      <c r="BM824" s="20" t="e">
        <f t="shared" si="254"/>
        <v>#N/A</v>
      </c>
      <c r="BN824" s="20" t="e">
        <f t="shared" si="267"/>
        <v>#N/A</v>
      </c>
    </row>
    <row r="825" spans="1:66">
      <c r="A825" s="92"/>
      <c r="B825" s="90"/>
      <c r="C825" s="90"/>
      <c r="D825" s="93"/>
      <c r="E825" s="93"/>
      <c r="F825" s="93"/>
      <c r="G825" s="93"/>
      <c r="H825" s="93"/>
      <c r="I825" s="93"/>
      <c r="J825" s="93"/>
      <c r="K825" s="93"/>
      <c r="L825" s="92"/>
      <c r="M825" s="93"/>
      <c r="N825" s="91">
        <f t="shared" si="248"/>
        <v>0</v>
      </c>
      <c r="O825" s="91" t="str">
        <f t="shared" si="249"/>
        <v/>
      </c>
      <c r="P825" s="91" t="str">
        <f t="shared" si="250"/>
        <v/>
      </c>
      <c r="Q825" s="91" t="str">
        <f t="shared" si="251"/>
        <v>HDJ</v>
      </c>
      <c r="R825" s="82"/>
      <c r="S825" s="95">
        <f t="shared" si="255"/>
        <v>0</v>
      </c>
      <c r="T825" s="95">
        <f t="shared" si="256"/>
        <v>0</v>
      </c>
      <c r="U825" s="79" t="e">
        <f>VLOOKUP($S825,'Grille de Tarif OQN'!$B$2:$S$3603,U$1,0)</f>
        <v>#N/A</v>
      </c>
      <c r="V825" s="79" t="e">
        <f>VLOOKUP($S825,'Grille de Tarif OQN'!$B$2:$S$3603,V$1,0)</f>
        <v>#N/A</v>
      </c>
      <c r="W825" s="79" t="e">
        <f>VLOOKUP($S825,'Grille de Tarif OQN'!$B$2:$S$3603,W$1,0)</f>
        <v>#N/A</v>
      </c>
      <c r="X825" s="79" t="e">
        <f>VLOOKUP($S825,'Grille de Tarif OQN'!$B$2:$S$3603,X$1,0)</f>
        <v>#N/A</v>
      </c>
      <c r="Y825" s="79" t="e">
        <f>VLOOKUP($S825,'Grille de Tarif OQN'!$B$2:$S$3603,Y$1,0)</f>
        <v>#N/A</v>
      </c>
      <c r="Z825" s="79" t="e">
        <f>VLOOKUP($S825,'Grille de Tarif OQN'!$B$2:$S$3603,Z$1,0)</f>
        <v>#N/A</v>
      </c>
      <c r="AA825" s="79" t="e">
        <f>VLOOKUP($S825,'Grille de Tarif OQN'!$B$2:$S$3603,AA$1,0)</f>
        <v>#N/A</v>
      </c>
      <c r="AB825" s="79" t="e">
        <f>VLOOKUP($S825,'Grille de Tarif OQN'!$B$2:$S$3603,AB$1,0)</f>
        <v>#N/A</v>
      </c>
      <c r="AC825" s="79" t="e">
        <f>VLOOKUP($S825,'Grille de Tarif OQN'!$B$2:$S$3603,AC$1,0)</f>
        <v>#N/A</v>
      </c>
      <c r="AD825" s="79" t="e">
        <f>VLOOKUP($S825,'Grille de Tarif OQN'!$B$2:$S$3603,AD$1,0)</f>
        <v>#N/A</v>
      </c>
      <c r="AE825" s="79" t="e">
        <f>VLOOKUP($S825,'Grille de Tarif OQN'!$B$2:$S$3603,AE$1,0)</f>
        <v>#N/A</v>
      </c>
      <c r="AF825" s="79" t="e">
        <f>VLOOKUP($S825,'Grille de Tarif OQN'!$B$2:$S$3603,AF$1,0)</f>
        <v>#N/A</v>
      </c>
      <c r="AG825" s="79" t="e">
        <f>VLOOKUP($S825,'Grille de Tarif OQN'!$B$2:$S$3603,AG$1,0)</f>
        <v>#N/A</v>
      </c>
      <c r="AH825" s="79" t="e">
        <f>VLOOKUP($S825,'Grille de Tarif OQN'!$B$2:$S$3603,AH$1,0)</f>
        <v>#N/A</v>
      </c>
      <c r="AI825" s="79" t="e">
        <f>VLOOKUP($S825,'Grille de Tarif OQN'!$B$2:$S$3603,AI$1,0)</f>
        <v>#N/A</v>
      </c>
      <c r="AJ825" s="79" t="e">
        <f>VLOOKUP($S825,'Grille de Tarif OQN'!$B$2:$S$3603,AJ$1,0)</f>
        <v>#N/A</v>
      </c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72"/>
      <c r="AV825"/>
      <c r="AW825"/>
      <c r="AX825"/>
      <c r="AY825"/>
      <c r="AZ825" s="96">
        <f t="shared" si="257"/>
        <v>0</v>
      </c>
      <c r="BA825" s="24" t="e">
        <f t="shared" si="258"/>
        <v>#N/A</v>
      </c>
      <c r="BB825" s="24" t="e">
        <f t="shared" si="259"/>
        <v>#N/A</v>
      </c>
      <c r="BC825" s="24" t="e">
        <f t="shared" si="252"/>
        <v>#N/A</v>
      </c>
      <c r="BD825" s="24" t="e">
        <f t="shared" si="253"/>
        <v>#N/A</v>
      </c>
      <c r="BE825"/>
      <c r="BF825" t="e">
        <f t="shared" si="260"/>
        <v>#N/A</v>
      </c>
      <c r="BG825" t="str">
        <f t="shared" si="261"/>
        <v>HDJ</v>
      </c>
      <c r="BH825" s="20" t="e">
        <f t="shared" si="262"/>
        <v>#N/A</v>
      </c>
      <c r="BI825" s="20" t="e">
        <f t="shared" si="263"/>
        <v>#N/A</v>
      </c>
      <c r="BJ825" s="20" t="e">
        <f t="shared" si="264"/>
        <v>#N/A</v>
      </c>
      <c r="BK825" s="20" t="e">
        <f t="shared" si="265"/>
        <v>#N/A</v>
      </c>
      <c r="BL825" s="20" t="e">
        <f t="shared" si="266"/>
        <v>#N/A</v>
      </c>
      <c r="BM825" s="20" t="e">
        <f t="shared" si="254"/>
        <v>#N/A</v>
      </c>
      <c r="BN825" s="20" t="e">
        <f t="shared" si="267"/>
        <v>#N/A</v>
      </c>
    </row>
    <row r="826" spans="1:66">
      <c r="A826" s="92"/>
      <c r="B826" s="90"/>
      <c r="C826" s="90"/>
      <c r="D826" s="93"/>
      <c r="E826" s="93"/>
      <c r="F826" s="93"/>
      <c r="G826" s="93"/>
      <c r="H826" s="93"/>
      <c r="I826" s="93"/>
      <c r="J826" s="93"/>
      <c r="K826" s="93"/>
      <c r="L826" s="92"/>
      <c r="M826" s="93"/>
      <c r="N826" s="91">
        <f t="shared" si="248"/>
        <v>0</v>
      </c>
      <c r="O826" s="91" t="str">
        <f t="shared" si="249"/>
        <v/>
      </c>
      <c r="P826" s="91" t="str">
        <f t="shared" si="250"/>
        <v/>
      </c>
      <c r="Q826" s="91" t="str">
        <f t="shared" si="251"/>
        <v>HDJ</v>
      </c>
      <c r="R826" s="82"/>
      <c r="S826" s="95">
        <f t="shared" si="255"/>
        <v>0</v>
      </c>
      <c r="T826" s="95">
        <f t="shared" si="256"/>
        <v>0</v>
      </c>
      <c r="U826" s="79" t="e">
        <f>VLOOKUP($S826,'Grille de Tarif OQN'!$B$2:$S$3603,U$1,0)</f>
        <v>#N/A</v>
      </c>
      <c r="V826" s="79" t="e">
        <f>VLOOKUP($S826,'Grille de Tarif OQN'!$B$2:$S$3603,V$1,0)</f>
        <v>#N/A</v>
      </c>
      <c r="W826" s="79" t="e">
        <f>VLOOKUP($S826,'Grille de Tarif OQN'!$B$2:$S$3603,W$1,0)</f>
        <v>#N/A</v>
      </c>
      <c r="X826" s="79" t="e">
        <f>VLOOKUP($S826,'Grille de Tarif OQN'!$B$2:$S$3603,X$1,0)</f>
        <v>#N/A</v>
      </c>
      <c r="Y826" s="79" t="e">
        <f>VLOOKUP($S826,'Grille de Tarif OQN'!$B$2:$S$3603,Y$1,0)</f>
        <v>#N/A</v>
      </c>
      <c r="Z826" s="79" t="e">
        <f>VLOOKUP($S826,'Grille de Tarif OQN'!$B$2:$S$3603,Z$1,0)</f>
        <v>#N/A</v>
      </c>
      <c r="AA826" s="79" t="e">
        <f>VLOOKUP($S826,'Grille de Tarif OQN'!$B$2:$S$3603,AA$1,0)</f>
        <v>#N/A</v>
      </c>
      <c r="AB826" s="79" t="e">
        <f>VLOOKUP($S826,'Grille de Tarif OQN'!$B$2:$S$3603,AB$1,0)</f>
        <v>#N/A</v>
      </c>
      <c r="AC826" s="79" t="e">
        <f>VLOOKUP($S826,'Grille de Tarif OQN'!$B$2:$S$3603,AC$1,0)</f>
        <v>#N/A</v>
      </c>
      <c r="AD826" s="79" t="e">
        <f>VLOOKUP($S826,'Grille de Tarif OQN'!$B$2:$S$3603,AD$1,0)</f>
        <v>#N/A</v>
      </c>
      <c r="AE826" s="79" t="e">
        <f>VLOOKUP($S826,'Grille de Tarif OQN'!$B$2:$S$3603,AE$1,0)</f>
        <v>#N/A</v>
      </c>
      <c r="AF826" s="79" t="e">
        <f>VLOOKUP($S826,'Grille de Tarif OQN'!$B$2:$S$3603,AF$1,0)</f>
        <v>#N/A</v>
      </c>
      <c r="AG826" s="79" t="e">
        <f>VLOOKUP($S826,'Grille de Tarif OQN'!$B$2:$S$3603,AG$1,0)</f>
        <v>#N/A</v>
      </c>
      <c r="AH826" s="79" t="e">
        <f>VLOOKUP($S826,'Grille de Tarif OQN'!$B$2:$S$3603,AH$1,0)</f>
        <v>#N/A</v>
      </c>
      <c r="AI826" s="79" t="e">
        <f>VLOOKUP($S826,'Grille de Tarif OQN'!$B$2:$S$3603,AI$1,0)</f>
        <v>#N/A</v>
      </c>
      <c r="AJ826" s="79" t="e">
        <f>VLOOKUP($S826,'Grille de Tarif OQN'!$B$2:$S$3603,AJ$1,0)</f>
        <v>#N/A</v>
      </c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72"/>
      <c r="AV826"/>
      <c r="AW826"/>
      <c r="AX826"/>
      <c r="AY826"/>
      <c r="AZ826" s="96">
        <f t="shared" si="257"/>
        <v>0</v>
      </c>
      <c r="BA826" s="24" t="e">
        <f t="shared" si="258"/>
        <v>#N/A</v>
      </c>
      <c r="BB826" s="24" t="e">
        <f t="shared" si="259"/>
        <v>#N/A</v>
      </c>
      <c r="BC826" s="24" t="e">
        <f t="shared" si="252"/>
        <v>#N/A</v>
      </c>
      <c r="BD826" s="24" t="e">
        <f t="shared" si="253"/>
        <v>#N/A</v>
      </c>
      <c r="BE826"/>
      <c r="BF826" t="e">
        <f t="shared" si="260"/>
        <v>#N/A</v>
      </c>
      <c r="BG826" t="str">
        <f t="shared" si="261"/>
        <v>HDJ</v>
      </c>
      <c r="BH826" s="20" t="e">
        <f t="shared" si="262"/>
        <v>#N/A</v>
      </c>
      <c r="BI826" s="20" t="e">
        <f t="shared" si="263"/>
        <v>#N/A</v>
      </c>
      <c r="BJ826" s="20" t="e">
        <f t="shared" si="264"/>
        <v>#N/A</v>
      </c>
      <c r="BK826" s="20" t="e">
        <f t="shared" si="265"/>
        <v>#N/A</v>
      </c>
      <c r="BL826" s="20" t="e">
        <f t="shared" si="266"/>
        <v>#N/A</v>
      </c>
      <c r="BM826" s="20" t="e">
        <f t="shared" si="254"/>
        <v>#N/A</v>
      </c>
      <c r="BN826" s="20" t="e">
        <f t="shared" si="267"/>
        <v>#N/A</v>
      </c>
    </row>
    <row r="827" spans="1:66">
      <c r="A827" s="92"/>
      <c r="B827" s="90"/>
      <c r="C827" s="90"/>
      <c r="D827" s="93"/>
      <c r="E827" s="93"/>
      <c r="F827" s="93"/>
      <c r="G827" s="93"/>
      <c r="H827" s="93"/>
      <c r="I827" s="93"/>
      <c r="J827" s="93"/>
      <c r="K827" s="93"/>
      <c r="L827" s="92"/>
      <c r="M827" s="93"/>
      <c r="N827" s="91">
        <f t="shared" si="248"/>
        <v>0</v>
      </c>
      <c r="O827" s="91" t="str">
        <f t="shared" si="249"/>
        <v/>
      </c>
      <c r="P827" s="91" t="str">
        <f t="shared" si="250"/>
        <v/>
      </c>
      <c r="Q827" s="91" t="str">
        <f t="shared" si="251"/>
        <v>HDJ</v>
      </c>
      <c r="R827" s="82"/>
      <c r="S827" s="95">
        <f t="shared" si="255"/>
        <v>0</v>
      </c>
      <c r="T827" s="95">
        <f t="shared" si="256"/>
        <v>0</v>
      </c>
      <c r="U827" s="79" t="e">
        <f>VLOOKUP($S827,'Grille de Tarif OQN'!$B$2:$S$3603,U$1,0)</f>
        <v>#N/A</v>
      </c>
      <c r="V827" s="79" t="e">
        <f>VLOOKUP($S827,'Grille de Tarif OQN'!$B$2:$S$3603,V$1,0)</f>
        <v>#N/A</v>
      </c>
      <c r="W827" s="79" t="e">
        <f>VLOOKUP($S827,'Grille de Tarif OQN'!$B$2:$S$3603,W$1,0)</f>
        <v>#N/A</v>
      </c>
      <c r="X827" s="79" t="e">
        <f>VLOOKUP($S827,'Grille de Tarif OQN'!$B$2:$S$3603,X$1,0)</f>
        <v>#N/A</v>
      </c>
      <c r="Y827" s="79" t="e">
        <f>VLOOKUP($S827,'Grille de Tarif OQN'!$B$2:$S$3603,Y$1,0)</f>
        <v>#N/A</v>
      </c>
      <c r="Z827" s="79" t="e">
        <f>VLOOKUP($S827,'Grille de Tarif OQN'!$B$2:$S$3603,Z$1,0)</f>
        <v>#N/A</v>
      </c>
      <c r="AA827" s="79" t="e">
        <f>VLOOKUP($S827,'Grille de Tarif OQN'!$B$2:$S$3603,AA$1,0)</f>
        <v>#N/A</v>
      </c>
      <c r="AB827" s="79" t="e">
        <f>VLOOKUP($S827,'Grille de Tarif OQN'!$B$2:$S$3603,AB$1,0)</f>
        <v>#N/A</v>
      </c>
      <c r="AC827" s="79" t="e">
        <f>VLOOKUP($S827,'Grille de Tarif OQN'!$B$2:$S$3603,AC$1,0)</f>
        <v>#N/A</v>
      </c>
      <c r="AD827" s="79" t="e">
        <f>VLOOKUP($S827,'Grille de Tarif OQN'!$B$2:$S$3603,AD$1,0)</f>
        <v>#N/A</v>
      </c>
      <c r="AE827" s="79" t="e">
        <f>VLOOKUP($S827,'Grille de Tarif OQN'!$B$2:$S$3603,AE$1,0)</f>
        <v>#N/A</v>
      </c>
      <c r="AF827" s="79" t="e">
        <f>VLOOKUP($S827,'Grille de Tarif OQN'!$B$2:$S$3603,AF$1,0)</f>
        <v>#N/A</v>
      </c>
      <c r="AG827" s="79" t="e">
        <f>VLOOKUP($S827,'Grille de Tarif OQN'!$B$2:$S$3603,AG$1,0)</f>
        <v>#N/A</v>
      </c>
      <c r="AH827" s="79" t="e">
        <f>VLOOKUP($S827,'Grille de Tarif OQN'!$B$2:$S$3603,AH$1,0)</f>
        <v>#N/A</v>
      </c>
      <c r="AI827" s="79" t="e">
        <f>VLOOKUP($S827,'Grille de Tarif OQN'!$B$2:$S$3603,AI$1,0)</f>
        <v>#N/A</v>
      </c>
      <c r="AJ827" s="79" t="e">
        <f>VLOOKUP($S827,'Grille de Tarif OQN'!$B$2:$S$3603,AJ$1,0)</f>
        <v>#N/A</v>
      </c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72"/>
      <c r="AV827"/>
      <c r="AW827"/>
      <c r="AX827"/>
      <c r="AY827"/>
      <c r="AZ827" s="96">
        <f t="shared" si="257"/>
        <v>0</v>
      </c>
      <c r="BA827" s="24" t="e">
        <f t="shared" si="258"/>
        <v>#N/A</v>
      </c>
      <c r="BB827" s="24" t="e">
        <f t="shared" si="259"/>
        <v>#N/A</v>
      </c>
      <c r="BC827" s="24" t="e">
        <f t="shared" si="252"/>
        <v>#N/A</v>
      </c>
      <c r="BD827" s="24" t="e">
        <f t="shared" si="253"/>
        <v>#N/A</v>
      </c>
      <c r="BE827"/>
      <c r="BF827" t="e">
        <f t="shared" si="260"/>
        <v>#N/A</v>
      </c>
      <c r="BG827" t="str">
        <f t="shared" si="261"/>
        <v>HDJ</v>
      </c>
      <c r="BH827" s="20" t="e">
        <f t="shared" si="262"/>
        <v>#N/A</v>
      </c>
      <c r="BI827" s="20" t="e">
        <f t="shared" si="263"/>
        <v>#N/A</v>
      </c>
      <c r="BJ827" s="20" t="e">
        <f t="shared" si="264"/>
        <v>#N/A</v>
      </c>
      <c r="BK827" s="20" t="e">
        <f t="shared" si="265"/>
        <v>#N/A</v>
      </c>
      <c r="BL827" s="20" t="e">
        <f t="shared" si="266"/>
        <v>#N/A</v>
      </c>
      <c r="BM827" s="20" t="e">
        <f t="shared" si="254"/>
        <v>#N/A</v>
      </c>
      <c r="BN827" s="20" t="e">
        <f t="shared" si="267"/>
        <v>#N/A</v>
      </c>
    </row>
    <row r="828" spans="1:66">
      <c r="A828" s="92"/>
      <c r="B828" s="90"/>
      <c r="C828" s="90"/>
      <c r="D828" s="93"/>
      <c r="E828" s="93"/>
      <c r="F828" s="93"/>
      <c r="G828" s="93"/>
      <c r="H828" s="93"/>
      <c r="I828" s="93"/>
      <c r="J828" s="93"/>
      <c r="K828" s="93"/>
      <c r="L828" s="92"/>
      <c r="M828" s="93"/>
      <c r="N828" s="91">
        <f t="shared" si="248"/>
        <v>0</v>
      </c>
      <c r="O828" s="91" t="str">
        <f t="shared" si="249"/>
        <v/>
      </c>
      <c r="P828" s="91" t="str">
        <f t="shared" si="250"/>
        <v/>
      </c>
      <c r="Q828" s="91" t="str">
        <f t="shared" si="251"/>
        <v>HDJ</v>
      </c>
      <c r="R828" s="82"/>
      <c r="S828" s="95">
        <f t="shared" si="255"/>
        <v>0</v>
      </c>
      <c r="T828" s="95">
        <f t="shared" si="256"/>
        <v>0</v>
      </c>
      <c r="U828" s="79" t="e">
        <f>VLOOKUP($S828,'Grille de Tarif OQN'!$B$2:$S$3603,U$1,0)</f>
        <v>#N/A</v>
      </c>
      <c r="V828" s="79" t="e">
        <f>VLOOKUP($S828,'Grille de Tarif OQN'!$B$2:$S$3603,V$1,0)</f>
        <v>#N/A</v>
      </c>
      <c r="W828" s="79" t="e">
        <f>VLOOKUP($S828,'Grille de Tarif OQN'!$B$2:$S$3603,W$1,0)</f>
        <v>#N/A</v>
      </c>
      <c r="X828" s="79" t="e">
        <f>VLOOKUP($S828,'Grille de Tarif OQN'!$B$2:$S$3603,X$1,0)</f>
        <v>#N/A</v>
      </c>
      <c r="Y828" s="79" t="e">
        <f>VLOOKUP($S828,'Grille de Tarif OQN'!$B$2:$S$3603,Y$1,0)</f>
        <v>#N/A</v>
      </c>
      <c r="Z828" s="79" t="e">
        <f>VLOOKUP($S828,'Grille de Tarif OQN'!$B$2:$S$3603,Z$1,0)</f>
        <v>#N/A</v>
      </c>
      <c r="AA828" s="79" t="e">
        <f>VLOOKUP($S828,'Grille de Tarif OQN'!$B$2:$S$3603,AA$1,0)</f>
        <v>#N/A</v>
      </c>
      <c r="AB828" s="79" t="e">
        <f>VLOOKUP($S828,'Grille de Tarif OQN'!$B$2:$S$3603,AB$1,0)</f>
        <v>#N/A</v>
      </c>
      <c r="AC828" s="79" t="e">
        <f>VLOOKUP($S828,'Grille de Tarif OQN'!$B$2:$S$3603,AC$1,0)</f>
        <v>#N/A</v>
      </c>
      <c r="AD828" s="79" t="e">
        <f>VLOOKUP($S828,'Grille de Tarif OQN'!$B$2:$S$3603,AD$1,0)</f>
        <v>#N/A</v>
      </c>
      <c r="AE828" s="79" t="e">
        <f>VLOOKUP($S828,'Grille de Tarif OQN'!$B$2:$S$3603,AE$1,0)</f>
        <v>#N/A</v>
      </c>
      <c r="AF828" s="79" t="e">
        <f>VLOOKUP($S828,'Grille de Tarif OQN'!$B$2:$S$3603,AF$1,0)</f>
        <v>#N/A</v>
      </c>
      <c r="AG828" s="79" t="e">
        <f>VLOOKUP($S828,'Grille de Tarif OQN'!$B$2:$S$3603,AG$1,0)</f>
        <v>#N/A</v>
      </c>
      <c r="AH828" s="79" t="e">
        <f>VLOOKUP($S828,'Grille de Tarif OQN'!$B$2:$S$3603,AH$1,0)</f>
        <v>#N/A</v>
      </c>
      <c r="AI828" s="79" t="e">
        <f>VLOOKUP($S828,'Grille de Tarif OQN'!$B$2:$S$3603,AI$1,0)</f>
        <v>#N/A</v>
      </c>
      <c r="AJ828" s="79" t="e">
        <f>VLOOKUP($S828,'Grille de Tarif OQN'!$B$2:$S$3603,AJ$1,0)</f>
        <v>#N/A</v>
      </c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72"/>
      <c r="AV828"/>
      <c r="AW828"/>
      <c r="AX828"/>
      <c r="AY828"/>
      <c r="AZ828" s="96">
        <f t="shared" si="257"/>
        <v>0</v>
      </c>
      <c r="BA828" s="24" t="e">
        <f t="shared" si="258"/>
        <v>#N/A</v>
      </c>
      <c r="BB828" s="24" t="e">
        <f t="shared" si="259"/>
        <v>#N/A</v>
      </c>
      <c r="BC828" s="24" t="e">
        <f t="shared" si="252"/>
        <v>#N/A</v>
      </c>
      <c r="BD828" s="24" t="e">
        <f t="shared" si="253"/>
        <v>#N/A</v>
      </c>
      <c r="BE828"/>
      <c r="BF828" t="e">
        <f t="shared" si="260"/>
        <v>#N/A</v>
      </c>
      <c r="BG828" t="str">
        <f t="shared" si="261"/>
        <v>HDJ</v>
      </c>
      <c r="BH828" s="20" t="e">
        <f t="shared" si="262"/>
        <v>#N/A</v>
      </c>
      <c r="BI828" s="20" t="e">
        <f t="shared" si="263"/>
        <v>#N/A</v>
      </c>
      <c r="BJ828" s="20" t="e">
        <f t="shared" si="264"/>
        <v>#N/A</v>
      </c>
      <c r="BK828" s="20" t="e">
        <f t="shared" si="265"/>
        <v>#N/A</v>
      </c>
      <c r="BL828" s="20" t="e">
        <f t="shared" si="266"/>
        <v>#N/A</v>
      </c>
      <c r="BM828" s="20" t="e">
        <f t="shared" si="254"/>
        <v>#N/A</v>
      </c>
      <c r="BN828" s="20" t="e">
        <f t="shared" si="267"/>
        <v>#N/A</v>
      </c>
    </row>
    <row r="829" spans="1:66">
      <c r="A829" s="92"/>
      <c r="B829" s="90"/>
      <c r="C829" s="90"/>
      <c r="D829" s="93"/>
      <c r="E829" s="93"/>
      <c r="F829" s="93"/>
      <c r="G829" s="93"/>
      <c r="H829" s="93"/>
      <c r="I829" s="93"/>
      <c r="J829" s="93"/>
      <c r="K829" s="93"/>
      <c r="L829" s="92"/>
      <c r="M829" s="93"/>
      <c r="N829" s="91">
        <f t="shared" si="248"/>
        <v>0</v>
      </c>
      <c r="O829" s="91" t="str">
        <f t="shared" si="249"/>
        <v/>
      </c>
      <c r="P829" s="91" t="str">
        <f t="shared" si="250"/>
        <v/>
      </c>
      <c r="Q829" s="91" t="str">
        <f t="shared" si="251"/>
        <v>HDJ</v>
      </c>
      <c r="R829" s="82"/>
      <c r="S829" s="95">
        <f t="shared" si="255"/>
        <v>0</v>
      </c>
      <c r="T829" s="95">
        <f t="shared" si="256"/>
        <v>0</v>
      </c>
      <c r="U829" s="79" t="e">
        <f>VLOOKUP($S829,'Grille de Tarif OQN'!$B$2:$S$3603,U$1,0)</f>
        <v>#N/A</v>
      </c>
      <c r="V829" s="79" t="e">
        <f>VLOOKUP($S829,'Grille de Tarif OQN'!$B$2:$S$3603,V$1,0)</f>
        <v>#N/A</v>
      </c>
      <c r="W829" s="79" t="e">
        <f>VLOOKUP($S829,'Grille de Tarif OQN'!$B$2:$S$3603,W$1,0)</f>
        <v>#N/A</v>
      </c>
      <c r="X829" s="79" t="e">
        <f>VLOOKUP($S829,'Grille de Tarif OQN'!$B$2:$S$3603,X$1,0)</f>
        <v>#N/A</v>
      </c>
      <c r="Y829" s="79" t="e">
        <f>VLOOKUP($S829,'Grille de Tarif OQN'!$B$2:$S$3603,Y$1,0)</f>
        <v>#N/A</v>
      </c>
      <c r="Z829" s="79" t="e">
        <f>VLOOKUP($S829,'Grille de Tarif OQN'!$B$2:$S$3603,Z$1,0)</f>
        <v>#N/A</v>
      </c>
      <c r="AA829" s="79" t="e">
        <f>VLOOKUP($S829,'Grille de Tarif OQN'!$B$2:$S$3603,AA$1,0)</f>
        <v>#N/A</v>
      </c>
      <c r="AB829" s="79" t="e">
        <f>VLOOKUP($S829,'Grille de Tarif OQN'!$B$2:$S$3603,AB$1,0)</f>
        <v>#N/A</v>
      </c>
      <c r="AC829" s="79" t="e">
        <f>VLOOKUP($S829,'Grille de Tarif OQN'!$B$2:$S$3603,AC$1,0)</f>
        <v>#N/A</v>
      </c>
      <c r="AD829" s="79" t="e">
        <f>VLOOKUP($S829,'Grille de Tarif OQN'!$B$2:$S$3603,AD$1,0)</f>
        <v>#N/A</v>
      </c>
      <c r="AE829" s="79" t="e">
        <f>VLOOKUP($S829,'Grille de Tarif OQN'!$B$2:$S$3603,AE$1,0)</f>
        <v>#N/A</v>
      </c>
      <c r="AF829" s="79" t="e">
        <f>VLOOKUP($S829,'Grille de Tarif OQN'!$B$2:$S$3603,AF$1,0)</f>
        <v>#N/A</v>
      </c>
      <c r="AG829" s="79" t="e">
        <f>VLOOKUP($S829,'Grille de Tarif OQN'!$B$2:$S$3603,AG$1,0)</f>
        <v>#N/A</v>
      </c>
      <c r="AH829" s="79" t="e">
        <f>VLOOKUP($S829,'Grille de Tarif OQN'!$B$2:$S$3603,AH$1,0)</f>
        <v>#N/A</v>
      </c>
      <c r="AI829" s="79" t="e">
        <f>VLOOKUP($S829,'Grille de Tarif OQN'!$B$2:$S$3603,AI$1,0)</f>
        <v>#N/A</v>
      </c>
      <c r="AJ829" s="79" t="e">
        <f>VLOOKUP($S829,'Grille de Tarif OQN'!$B$2:$S$3603,AJ$1,0)</f>
        <v>#N/A</v>
      </c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72"/>
      <c r="AV829"/>
      <c r="AW829"/>
      <c r="AX829"/>
      <c r="AY829"/>
      <c r="AZ829" s="96">
        <f t="shared" si="257"/>
        <v>0</v>
      </c>
      <c r="BA829" s="24" t="e">
        <f t="shared" si="258"/>
        <v>#N/A</v>
      </c>
      <c r="BB829" s="24" t="e">
        <f t="shared" si="259"/>
        <v>#N/A</v>
      </c>
      <c r="BC829" s="24" t="e">
        <f t="shared" si="252"/>
        <v>#N/A</v>
      </c>
      <c r="BD829" s="24" t="e">
        <f t="shared" si="253"/>
        <v>#N/A</v>
      </c>
      <c r="BE829"/>
      <c r="BF829" t="e">
        <f t="shared" si="260"/>
        <v>#N/A</v>
      </c>
      <c r="BG829" t="str">
        <f t="shared" si="261"/>
        <v>HDJ</v>
      </c>
      <c r="BH829" s="20" t="e">
        <f t="shared" si="262"/>
        <v>#N/A</v>
      </c>
      <c r="BI829" s="20" t="e">
        <f t="shared" si="263"/>
        <v>#N/A</v>
      </c>
      <c r="BJ829" s="20" t="e">
        <f t="shared" si="264"/>
        <v>#N/A</v>
      </c>
      <c r="BK829" s="20" t="e">
        <f t="shared" si="265"/>
        <v>#N/A</v>
      </c>
      <c r="BL829" s="20" t="e">
        <f t="shared" si="266"/>
        <v>#N/A</v>
      </c>
      <c r="BM829" s="20" t="e">
        <f t="shared" si="254"/>
        <v>#N/A</v>
      </c>
      <c r="BN829" s="20" t="e">
        <f t="shared" si="267"/>
        <v>#N/A</v>
      </c>
    </row>
    <row r="830" spans="1:66">
      <c r="A830" s="92"/>
      <c r="B830" s="90"/>
      <c r="C830" s="90"/>
      <c r="D830" s="93"/>
      <c r="E830" s="93"/>
      <c r="F830" s="93"/>
      <c r="G830" s="93"/>
      <c r="H830" s="93"/>
      <c r="I830" s="93"/>
      <c r="J830" s="93"/>
      <c r="K830" s="93"/>
      <c r="L830" s="92"/>
      <c r="M830" s="93"/>
      <c r="N830" s="91">
        <f t="shared" si="248"/>
        <v>0</v>
      </c>
      <c r="O830" s="91" t="str">
        <f t="shared" si="249"/>
        <v/>
      </c>
      <c r="P830" s="91" t="str">
        <f t="shared" si="250"/>
        <v/>
      </c>
      <c r="Q830" s="91" t="str">
        <f t="shared" si="251"/>
        <v>HDJ</v>
      </c>
      <c r="R830" s="82"/>
      <c r="S830" s="95">
        <f t="shared" si="255"/>
        <v>0</v>
      </c>
      <c r="T830" s="95">
        <f t="shared" si="256"/>
        <v>0</v>
      </c>
      <c r="U830" s="79" t="e">
        <f>VLOOKUP($S830,'Grille de Tarif OQN'!$B$2:$S$3603,U$1,0)</f>
        <v>#N/A</v>
      </c>
      <c r="V830" s="79" t="e">
        <f>VLOOKUP($S830,'Grille de Tarif OQN'!$B$2:$S$3603,V$1,0)</f>
        <v>#N/A</v>
      </c>
      <c r="W830" s="79" t="e">
        <f>VLOOKUP($S830,'Grille de Tarif OQN'!$B$2:$S$3603,W$1,0)</f>
        <v>#N/A</v>
      </c>
      <c r="X830" s="79" t="e">
        <f>VLOOKUP($S830,'Grille de Tarif OQN'!$B$2:$S$3603,X$1,0)</f>
        <v>#N/A</v>
      </c>
      <c r="Y830" s="79" t="e">
        <f>VLOOKUP($S830,'Grille de Tarif OQN'!$B$2:$S$3603,Y$1,0)</f>
        <v>#N/A</v>
      </c>
      <c r="Z830" s="79" t="e">
        <f>VLOOKUP($S830,'Grille de Tarif OQN'!$B$2:$S$3603,Z$1,0)</f>
        <v>#N/A</v>
      </c>
      <c r="AA830" s="79" t="e">
        <f>VLOOKUP($S830,'Grille de Tarif OQN'!$B$2:$S$3603,AA$1,0)</f>
        <v>#N/A</v>
      </c>
      <c r="AB830" s="79" t="e">
        <f>VLOOKUP($S830,'Grille de Tarif OQN'!$B$2:$S$3603,AB$1,0)</f>
        <v>#N/A</v>
      </c>
      <c r="AC830" s="79" t="e">
        <f>VLOOKUP($S830,'Grille de Tarif OQN'!$B$2:$S$3603,AC$1,0)</f>
        <v>#N/A</v>
      </c>
      <c r="AD830" s="79" t="e">
        <f>VLOOKUP($S830,'Grille de Tarif OQN'!$B$2:$S$3603,AD$1,0)</f>
        <v>#N/A</v>
      </c>
      <c r="AE830" s="79" t="e">
        <f>VLOOKUP($S830,'Grille de Tarif OQN'!$B$2:$S$3603,AE$1,0)</f>
        <v>#N/A</v>
      </c>
      <c r="AF830" s="79" t="e">
        <f>VLOOKUP($S830,'Grille de Tarif OQN'!$B$2:$S$3603,AF$1,0)</f>
        <v>#N/A</v>
      </c>
      <c r="AG830" s="79" t="e">
        <f>VLOOKUP($S830,'Grille de Tarif OQN'!$B$2:$S$3603,AG$1,0)</f>
        <v>#N/A</v>
      </c>
      <c r="AH830" s="79" t="e">
        <f>VLOOKUP($S830,'Grille de Tarif OQN'!$B$2:$S$3603,AH$1,0)</f>
        <v>#N/A</v>
      </c>
      <c r="AI830" s="79" t="e">
        <f>VLOOKUP($S830,'Grille de Tarif OQN'!$B$2:$S$3603,AI$1,0)</f>
        <v>#N/A</v>
      </c>
      <c r="AJ830" s="79" t="e">
        <f>VLOOKUP($S830,'Grille de Tarif OQN'!$B$2:$S$3603,AJ$1,0)</f>
        <v>#N/A</v>
      </c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72"/>
      <c r="AV830"/>
      <c r="AW830"/>
      <c r="AX830"/>
      <c r="AY830"/>
      <c r="AZ830" s="96">
        <f t="shared" si="257"/>
        <v>0</v>
      </c>
      <c r="BA830" s="24" t="e">
        <f t="shared" si="258"/>
        <v>#N/A</v>
      </c>
      <c r="BB830" s="24" t="e">
        <f t="shared" si="259"/>
        <v>#N/A</v>
      </c>
      <c r="BC830" s="24" t="e">
        <f t="shared" si="252"/>
        <v>#N/A</v>
      </c>
      <c r="BD830" s="24" t="e">
        <f t="shared" si="253"/>
        <v>#N/A</v>
      </c>
      <c r="BE830"/>
      <c r="BF830" t="e">
        <f t="shared" si="260"/>
        <v>#N/A</v>
      </c>
      <c r="BG830" t="str">
        <f t="shared" si="261"/>
        <v>HDJ</v>
      </c>
      <c r="BH830" s="20" t="e">
        <f t="shared" si="262"/>
        <v>#N/A</v>
      </c>
      <c r="BI830" s="20" t="e">
        <f t="shared" si="263"/>
        <v>#N/A</v>
      </c>
      <c r="BJ830" s="20" t="e">
        <f t="shared" si="264"/>
        <v>#N/A</v>
      </c>
      <c r="BK830" s="20" t="e">
        <f t="shared" si="265"/>
        <v>#N/A</v>
      </c>
      <c r="BL830" s="20" t="e">
        <f t="shared" si="266"/>
        <v>#N/A</v>
      </c>
      <c r="BM830" s="20" t="e">
        <f t="shared" si="254"/>
        <v>#N/A</v>
      </c>
      <c r="BN830" s="20" t="e">
        <f t="shared" si="267"/>
        <v>#N/A</v>
      </c>
    </row>
    <row r="831" spans="1:66">
      <c r="A831" s="92"/>
      <c r="B831" s="90"/>
      <c r="C831" s="90"/>
      <c r="D831" s="93"/>
      <c r="E831" s="93"/>
      <c r="F831" s="93"/>
      <c r="G831" s="93"/>
      <c r="H831" s="93"/>
      <c r="I831" s="93"/>
      <c r="J831" s="93"/>
      <c r="K831" s="93"/>
      <c r="L831" s="92"/>
      <c r="M831" s="93"/>
      <c r="N831" s="91">
        <f t="shared" si="248"/>
        <v>0</v>
      </c>
      <c r="O831" s="91" t="str">
        <f t="shared" si="249"/>
        <v/>
      </c>
      <c r="P831" s="91" t="str">
        <f t="shared" si="250"/>
        <v/>
      </c>
      <c r="Q831" s="91" t="str">
        <f t="shared" si="251"/>
        <v>HDJ</v>
      </c>
      <c r="R831" s="82"/>
      <c r="S831" s="95">
        <f t="shared" si="255"/>
        <v>0</v>
      </c>
      <c r="T831" s="95">
        <f t="shared" si="256"/>
        <v>0</v>
      </c>
      <c r="U831" s="79" t="e">
        <f>VLOOKUP($S831,'Grille de Tarif OQN'!$B$2:$S$3603,U$1,0)</f>
        <v>#N/A</v>
      </c>
      <c r="V831" s="79" t="e">
        <f>VLOOKUP($S831,'Grille de Tarif OQN'!$B$2:$S$3603,V$1,0)</f>
        <v>#N/A</v>
      </c>
      <c r="W831" s="79" t="e">
        <f>VLOOKUP($S831,'Grille de Tarif OQN'!$B$2:$S$3603,W$1,0)</f>
        <v>#N/A</v>
      </c>
      <c r="X831" s="79" t="e">
        <f>VLOOKUP($S831,'Grille de Tarif OQN'!$B$2:$S$3603,X$1,0)</f>
        <v>#N/A</v>
      </c>
      <c r="Y831" s="79" t="e">
        <f>VLOOKUP($S831,'Grille de Tarif OQN'!$B$2:$S$3603,Y$1,0)</f>
        <v>#N/A</v>
      </c>
      <c r="Z831" s="79" t="e">
        <f>VLOOKUP($S831,'Grille de Tarif OQN'!$B$2:$S$3603,Z$1,0)</f>
        <v>#N/A</v>
      </c>
      <c r="AA831" s="79" t="e">
        <f>VLOOKUP($S831,'Grille de Tarif OQN'!$B$2:$S$3603,AA$1,0)</f>
        <v>#N/A</v>
      </c>
      <c r="AB831" s="79" t="e">
        <f>VLOOKUP($S831,'Grille de Tarif OQN'!$B$2:$S$3603,AB$1,0)</f>
        <v>#N/A</v>
      </c>
      <c r="AC831" s="79" t="e">
        <f>VLOOKUP($S831,'Grille de Tarif OQN'!$B$2:$S$3603,AC$1,0)</f>
        <v>#N/A</v>
      </c>
      <c r="AD831" s="79" t="e">
        <f>VLOOKUP($S831,'Grille de Tarif OQN'!$B$2:$S$3603,AD$1,0)</f>
        <v>#N/A</v>
      </c>
      <c r="AE831" s="79" t="e">
        <f>VLOOKUP($S831,'Grille de Tarif OQN'!$B$2:$S$3603,AE$1,0)</f>
        <v>#N/A</v>
      </c>
      <c r="AF831" s="79" t="e">
        <f>VLOOKUP($S831,'Grille de Tarif OQN'!$B$2:$S$3603,AF$1,0)</f>
        <v>#N/A</v>
      </c>
      <c r="AG831" s="79" t="e">
        <f>VLOOKUP($S831,'Grille de Tarif OQN'!$B$2:$S$3603,AG$1,0)</f>
        <v>#N/A</v>
      </c>
      <c r="AH831" s="79" t="e">
        <f>VLOOKUP($S831,'Grille de Tarif OQN'!$B$2:$S$3603,AH$1,0)</f>
        <v>#N/A</v>
      </c>
      <c r="AI831" s="79" t="e">
        <f>VLOOKUP($S831,'Grille de Tarif OQN'!$B$2:$S$3603,AI$1,0)</f>
        <v>#N/A</v>
      </c>
      <c r="AJ831" s="79" t="e">
        <f>VLOOKUP($S831,'Grille de Tarif OQN'!$B$2:$S$3603,AJ$1,0)</f>
        <v>#N/A</v>
      </c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72"/>
      <c r="AV831"/>
      <c r="AW831"/>
      <c r="AX831"/>
      <c r="AY831"/>
      <c r="AZ831" s="96">
        <f t="shared" si="257"/>
        <v>0</v>
      </c>
      <c r="BA831" s="24" t="e">
        <f t="shared" si="258"/>
        <v>#N/A</v>
      </c>
      <c r="BB831" s="24" t="e">
        <f t="shared" si="259"/>
        <v>#N/A</v>
      </c>
      <c r="BC831" s="24" t="e">
        <f t="shared" si="252"/>
        <v>#N/A</v>
      </c>
      <c r="BD831" s="24" t="e">
        <f t="shared" si="253"/>
        <v>#N/A</v>
      </c>
      <c r="BE831"/>
      <c r="BF831" t="e">
        <f t="shared" si="260"/>
        <v>#N/A</v>
      </c>
      <c r="BG831" t="str">
        <f t="shared" si="261"/>
        <v>HDJ</v>
      </c>
      <c r="BH831" s="20" t="e">
        <f t="shared" si="262"/>
        <v>#N/A</v>
      </c>
      <c r="BI831" s="20" t="e">
        <f t="shared" si="263"/>
        <v>#N/A</v>
      </c>
      <c r="BJ831" s="20" t="e">
        <f t="shared" si="264"/>
        <v>#N/A</v>
      </c>
      <c r="BK831" s="20" t="e">
        <f t="shared" si="265"/>
        <v>#N/A</v>
      </c>
      <c r="BL831" s="20" t="e">
        <f t="shared" si="266"/>
        <v>#N/A</v>
      </c>
      <c r="BM831" s="20" t="e">
        <f t="shared" si="254"/>
        <v>#N/A</v>
      </c>
      <c r="BN831" s="20" t="e">
        <f t="shared" si="267"/>
        <v>#N/A</v>
      </c>
    </row>
    <row r="832" spans="1:66">
      <c r="A832" s="92"/>
      <c r="B832" s="90"/>
      <c r="C832" s="90"/>
      <c r="D832" s="93"/>
      <c r="E832" s="93"/>
      <c r="F832" s="93"/>
      <c r="G832" s="93"/>
      <c r="H832" s="93"/>
      <c r="I832" s="93"/>
      <c r="J832" s="93"/>
      <c r="K832" s="93"/>
      <c r="L832" s="92"/>
      <c r="M832" s="93"/>
      <c r="N832" s="91">
        <f t="shared" si="248"/>
        <v>0</v>
      </c>
      <c r="O832" s="91" t="str">
        <f t="shared" si="249"/>
        <v/>
      </c>
      <c r="P832" s="91" t="str">
        <f t="shared" si="250"/>
        <v/>
      </c>
      <c r="Q832" s="91" t="str">
        <f t="shared" si="251"/>
        <v>HDJ</v>
      </c>
      <c r="R832" s="82"/>
      <c r="S832" s="95">
        <f t="shared" si="255"/>
        <v>0</v>
      </c>
      <c r="T832" s="95">
        <f t="shared" si="256"/>
        <v>0</v>
      </c>
      <c r="U832" s="79" t="e">
        <f>VLOOKUP($S832,'Grille de Tarif OQN'!$B$2:$S$3603,U$1,0)</f>
        <v>#N/A</v>
      </c>
      <c r="V832" s="79" t="e">
        <f>VLOOKUP($S832,'Grille de Tarif OQN'!$B$2:$S$3603,V$1,0)</f>
        <v>#N/A</v>
      </c>
      <c r="W832" s="79" t="e">
        <f>VLOOKUP($S832,'Grille de Tarif OQN'!$B$2:$S$3603,W$1,0)</f>
        <v>#N/A</v>
      </c>
      <c r="X832" s="79" t="e">
        <f>VLOOKUP($S832,'Grille de Tarif OQN'!$B$2:$S$3603,X$1,0)</f>
        <v>#N/A</v>
      </c>
      <c r="Y832" s="79" t="e">
        <f>VLOOKUP($S832,'Grille de Tarif OQN'!$B$2:$S$3603,Y$1,0)</f>
        <v>#N/A</v>
      </c>
      <c r="Z832" s="79" t="e">
        <f>VLOOKUP($S832,'Grille de Tarif OQN'!$B$2:$S$3603,Z$1,0)</f>
        <v>#N/A</v>
      </c>
      <c r="AA832" s="79" t="e">
        <f>VLOOKUP($S832,'Grille de Tarif OQN'!$B$2:$S$3603,AA$1,0)</f>
        <v>#N/A</v>
      </c>
      <c r="AB832" s="79" t="e">
        <f>VLOOKUP($S832,'Grille de Tarif OQN'!$B$2:$S$3603,AB$1,0)</f>
        <v>#N/A</v>
      </c>
      <c r="AC832" s="79" t="e">
        <f>VLOOKUP($S832,'Grille de Tarif OQN'!$B$2:$S$3603,AC$1,0)</f>
        <v>#N/A</v>
      </c>
      <c r="AD832" s="79" t="e">
        <f>VLOOKUP($S832,'Grille de Tarif OQN'!$B$2:$S$3603,AD$1,0)</f>
        <v>#N/A</v>
      </c>
      <c r="AE832" s="79" t="e">
        <f>VLOOKUP($S832,'Grille de Tarif OQN'!$B$2:$S$3603,AE$1,0)</f>
        <v>#N/A</v>
      </c>
      <c r="AF832" s="79" t="e">
        <f>VLOOKUP($S832,'Grille de Tarif OQN'!$B$2:$S$3603,AF$1,0)</f>
        <v>#N/A</v>
      </c>
      <c r="AG832" s="79" t="e">
        <f>VLOOKUP($S832,'Grille de Tarif OQN'!$B$2:$S$3603,AG$1,0)</f>
        <v>#N/A</v>
      </c>
      <c r="AH832" s="79" t="e">
        <f>VLOOKUP($S832,'Grille de Tarif OQN'!$B$2:$S$3603,AH$1,0)</f>
        <v>#N/A</v>
      </c>
      <c r="AI832" s="79" t="e">
        <f>VLOOKUP($S832,'Grille de Tarif OQN'!$B$2:$S$3603,AI$1,0)</f>
        <v>#N/A</v>
      </c>
      <c r="AJ832" s="79" t="e">
        <f>VLOOKUP($S832,'Grille de Tarif OQN'!$B$2:$S$3603,AJ$1,0)</f>
        <v>#N/A</v>
      </c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72"/>
      <c r="AV832"/>
      <c r="AW832"/>
      <c r="AX832"/>
      <c r="AY832"/>
      <c r="AZ832" s="96">
        <f t="shared" si="257"/>
        <v>0</v>
      </c>
      <c r="BA832" s="24" t="e">
        <f t="shared" si="258"/>
        <v>#N/A</v>
      </c>
      <c r="BB832" s="24" t="e">
        <f t="shared" si="259"/>
        <v>#N/A</v>
      </c>
      <c r="BC832" s="24" t="e">
        <f t="shared" si="252"/>
        <v>#N/A</v>
      </c>
      <c r="BD832" s="24" t="e">
        <f t="shared" si="253"/>
        <v>#N/A</v>
      </c>
      <c r="BE832"/>
      <c r="BF832" t="e">
        <f t="shared" si="260"/>
        <v>#N/A</v>
      </c>
      <c r="BG832" t="str">
        <f t="shared" si="261"/>
        <v>HDJ</v>
      </c>
      <c r="BH832" s="20" t="e">
        <f t="shared" si="262"/>
        <v>#N/A</v>
      </c>
      <c r="BI832" s="20" t="e">
        <f t="shared" si="263"/>
        <v>#N/A</v>
      </c>
      <c r="BJ832" s="20" t="e">
        <f t="shared" si="264"/>
        <v>#N/A</v>
      </c>
      <c r="BK832" s="20" t="e">
        <f t="shared" si="265"/>
        <v>#N/A</v>
      </c>
      <c r="BL832" s="20" t="e">
        <f t="shared" si="266"/>
        <v>#N/A</v>
      </c>
      <c r="BM832" s="20" t="e">
        <f t="shared" si="254"/>
        <v>#N/A</v>
      </c>
      <c r="BN832" s="20" t="e">
        <f t="shared" si="267"/>
        <v>#N/A</v>
      </c>
    </row>
    <row r="833" spans="1:66">
      <c r="A833" s="92"/>
      <c r="B833" s="90"/>
      <c r="C833" s="90"/>
      <c r="D833" s="93"/>
      <c r="E833" s="93"/>
      <c r="F833" s="93"/>
      <c r="G833" s="93"/>
      <c r="H833" s="93"/>
      <c r="I833" s="93"/>
      <c r="J833" s="93"/>
      <c r="K833" s="93"/>
      <c r="L833" s="92"/>
      <c r="M833" s="93"/>
      <c r="N833" s="91">
        <f t="shared" si="248"/>
        <v>0</v>
      </c>
      <c r="O833" s="91" t="str">
        <f t="shared" si="249"/>
        <v/>
      </c>
      <c r="P833" s="91" t="str">
        <f t="shared" si="250"/>
        <v/>
      </c>
      <c r="Q833" s="91" t="str">
        <f t="shared" si="251"/>
        <v>HDJ</v>
      </c>
      <c r="R833" s="82"/>
      <c r="S833" s="95">
        <f t="shared" si="255"/>
        <v>0</v>
      </c>
      <c r="T833" s="95">
        <f t="shared" si="256"/>
        <v>0</v>
      </c>
      <c r="U833" s="79" t="e">
        <f>VLOOKUP($S833,'Grille de Tarif OQN'!$B$2:$S$3603,U$1,0)</f>
        <v>#N/A</v>
      </c>
      <c r="V833" s="79" t="e">
        <f>VLOOKUP($S833,'Grille de Tarif OQN'!$B$2:$S$3603,V$1,0)</f>
        <v>#N/A</v>
      </c>
      <c r="W833" s="79" t="e">
        <f>VLOOKUP($S833,'Grille de Tarif OQN'!$B$2:$S$3603,W$1,0)</f>
        <v>#N/A</v>
      </c>
      <c r="X833" s="79" t="e">
        <f>VLOOKUP($S833,'Grille de Tarif OQN'!$B$2:$S$3603,X$1,0)</f>
        <v>#N/A</v>
      </c>
      <c r="Y833" s="79" t="e">
        <f>VLOOKUP($S833,'Grille de Tarif OQN'!$B$2:$S$3603,Y$1,0)</f>
        <v>#N/A</v>
      </c>
      <c r="Z833" s="79" t="e">
        <f>VLOOKUP($S833,'Grille de Tarif OQN'!$B$2:$S$3603,Z$1,0)</f>
        <v>#N/A</v>
      </c>
      <c r="AA833" s="79" t="e">
        <f>VLOOKUP($S833,'Grille de Tarif OQN'!$B$2:$S$3603,AA$1,0)</f>
        <v>#N/A</v>
      </c>
      <c r="AB833" s="79" t="e">
        <f>VLOOKUP($S833,'Grille de Tarif OQN'!$B$2:$S$3603,AB$1,0)</f>
        <v>#N/A</v>
      </c>
      <c r="AC833" s="79" t="e">
        <f>VLOOKUP($S833,'Grille de Tarif OQN'!$B$2:$S$3603,AC$1,0)</f>
        <v>#N/A</v>
      </c>
      <c r="AD833" s="79" t="e">
        <f>VLOOKUP($S833,'Grille de Tarif OQN'!$B$2:$S$3603,AD$1,0)</f>
        <v>#N/A</v>
      </c>
      <c r="AE833" s="79" t="e">
        <f>VLOOKUP($S833,'Grille de Tarif OQN'!$B$2:$S$3603,AE$1,0)</f>
        <v>#N/A</v>
      </c>
      <c r="AF833" s="79" t="e">
        <f>VLOOKUP($S833,'Grille de Tarif OQN'!$B$2:$S$3603,AF$1,0)</f>
        <v>#N/A</v>
      </c>
      <c r="AG833" s="79" t="e">
        <f>VLOOKUP($S833,'Grille de Tarif OQN'!$B$2:$S$3603,AG$1,0)</f>
        <v>#N/A</v>
      </c>
      <c r="AH833" s="79" t="e">
        <f>VLOOKUP($S833,'Grille de Tarif OQN'!$B$2:$S$3603,AH$1,0)</f>
        <v>#N/A</v>
      </c>
      <c r="AI833" s="79" t="e">
        <f>VLOOKUP($S833,'Grille de Tarif OQN'!$B$2:$S$3603,AI$1,0)</f>
        <v>#N/A</v>
      </c>
      <c r="AJ833" s="79" t="e">
        <f>VLOOKUP($S833,'Grille de Tarif OQN'!$B$2:$S$3603,AJ$1,0)</f>
        <v>#N/A</v>
      </c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72"/>
      <c r="AV833"/>
      <c r="AW833"/>
      <c r="AX833"/>
      <c r="AY833"/>
      <c r="AZ833" s="96">
        <f t="shared" si="257"/>
        <v>0</v>
      </c>
      <c r="BA833" s="24" t="e">
        <f t="shared" si="258"/>
        <v>#N/A</v>
      </c>
      <c r="BB833" s="24" t="e">
        <f t="shared" si="259"/>
        <v>#N/A</v>
      </c>
      <c r="BC833" s="24" t="e">
        <f t="shared" si="252"/>
        <v>#N/A</v>
      </c>
      <c r="BD833" s="24" t="e">
        <f t="shared" si="253"/>
        <v>#N/A</v>
      </c>
      <c r="BE833"/>
      <c r="BF833" t="e">
        <f t="shared" si="260"/>
        <v>#N/A</v>
      </c>
      <c r="BG833" t="str">
        <f t="shared" si="261"/>
        <v>HDJ</v>
      </c>
      <c r="BH833" s="20" t="e">
        <f t="shared" si="262"/>
        <v>#N/A</v>
      </c>
      <c r="BI833" s="20" t="e">
        <f t="shared" si="263"/>
        <v>#N/A</v>
      </c>
      <c r="BJ833" s="20" t="e">
        <f t="shared" si="264"/>
        <v>#N/A</v>
      </c>
      <c r="BK833" s="20" t="e">
        <f t="shared" si="265"/>
        <v>#N/A</v>
      </c>
      <c r="BL833" s="20" t="e">
        <f t="shared" si="266"/>
        <v>#N/A</v>
      </c>
      <c r="BM833" s="20" t="e">
        <f t="shared" si="254"/>
        <v>#N/A</v>
      </c>
      <c r="BN833" s="20" t="e">
        <f t="shared" si="267"/>
        <v>#N/A</v>
      </c>
    </row>
    <row r="834" spans="1:66">
      <c r="A834" s="92"/>
      <c r="B834" s="90"/>
      <c r="C834" s="90"/>
      <c r="D834" s="93"/>
      <c r="E834" s="93"/>
      <c r="F834" s="93"/>
      <c r="G834" s="93"/>
      <c r="H834" s="93"/>
      <c r="I834" s="93"/>
      <c r="J834" s="93"/>
      <c r="K834" s="93"/>
      <c r="L834" s="92"/>
      <c r="M834" s="93"/>
      <c r="N834" s="91">
        <f t="shared" si="248"/>
        <v>0</v>
      </c>
      <c r="O834" s="91" t="str">
        <f t="shared" si="249"/>
        <v/>
      </c>
      <c r="P834" s="91" t="str">
        <f t="shared" si="250"/>
        <v/>
      </c>
      <c r="Q834" s="91" t="str">
        <f t="shared" si="251"/>
        <v>HDJ</v>
      </c>
      <c r="R834" s="82"/>
      <c r="S834" s="95">
        <f t="shared" si="255"/>
        <v>0</v>
      </c>
      <c r="T834" s="95">
        <f t="shared" si="256"/>
        <v>0</v>
      </c>
      <c r="U834" s="79" t="e">
        <f>VLOOKUP($S834,'Grille de Tarif OQN'!$B$2:$S$3603,U$1,0)</f>
        <v>#N/A</v>
      </c>
      <c r="V834" s="79" t="e">
        <f>VLOOKUP($S834,'Grille de Tarif OQN'!$B$2:$S$3603,V$1,0)</f>
        <v>#N/A</v>
      </c>
      <c r="W834" s="79" t="e">
        <f>VLOOKUP($S834,'Grille de Tarif OQN'!$B$2:$S$3603,W$1,0)</f>
        <v>#N/A</v>
      </c>
      <c r="X834" s="79" t="e">
        <f>VLOOKUP($S834,'Grille de Tarif OQN'!$B$2:$S$3603,X$1,0)</f>
        <v>#N/A</v>
      </c>
      <c r="Y834" s="79" t="e">
        <f>VLOOKUP($S834,'Grille de Tarif OQN'!$B$2:$S$3603,Y$1,0)</f>
        <v>#N/A</v>
      </c>
      <c r="Z834" s="79" t="e">
        <f>VLOOKUP($S834,'Grille de Tarif OQN'!$B$2:$S$3603,Z$1,0)</f>
        <v>#N/A</v>
      </c>
      <c r="AA834" s="79" t="e">
        <f>VLOOKUP($S834,'Grille de Tarif OQN'!$B$2:$S$3603,AA$1,0)</f>
        <v>#N/A</v>
      </c>
      <c r="AB834" s="79" t="e">
        <f>VLOOKUP($S834,'Grille de Tarif OQN'!$B$2:$S$3603,AB$1,0)</f>
        <v>#N/A</v>
      </c>
      <c r="AC834" s="79" t="e">
        <f>VLOOKUP($S834,'Grille de Tarif OQN'!$B$2:$S$3603,AC$1,0)</f>
        <v>#N/A</v>
      </c>
      <c r="AD834" s="79" t="e">
        <f>VLOOKUP($S834,'Grille de Tarif OQN'!$B$2:$S$3603,AD$1,0)</f>
        <v>#N/A</v>
      </c>
      <c r="AE834" s="79" t="e">
        <f>VLOOKUP($S834,'Grille de Tarif OQN'!$B$2:$S$3603,AE$1,0)</f>
        <v>#N/A</v>
      </c>
      <c r="AF834" s="79" t="e">
        <f>VLOOKUP($S834,'Grille de Tarif OQN'!$B$2:$S$3603,AF$1,0)</f>
        <v>#N/A</v>
      </c>
      <c r="AG834" s="79" t="e">
        <f>VLOOKUP($S834,'Grille de Tarif OQN'!$B$2:$S$3603,AG$1,0)</f>
        <v>#N/A</v>
      </c>
      <c r="AH834" s="79" t="e">
        <f>VLOOKUP($S834,'Grille de Tarif OQN'!$B$2:$S$3603,AH$1,0)</f>
        <v>#N/A</v>
      </c>
      <c r="AI834" s="79" t="e">
        <f>VLOOKUP($S834,'Grille de Tarif OQN'!$B$2:$S$3603,AI$1,0)</f>
        <v>#N/A</v>
      </c>
      <c r="AJ834" s="79" t="e">
        <f>VLOOKUP($S834,'Grille de Tarif OQN'!$B$2:$S$3603,AJ$1,0)</f>
        <v>#N/A</v>
      </c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72"/>
      <c r="AV834"/>
      <c r="AW834"/>
      <c r="AX834"/>
      <c r="AY834"/>
      <c r="AZ834" s="96">
        <f t="shared" si="257"/>
        <v>0</v>
      </c>
      <c r="BA834" s="24" t="e">
        <f t="shared" si="258"/>
        <v>#N/A</v>
      </c>
      <c r="BB834" s="24" t="e">
        <f t="shared" si="259"/>
        <v>#N/A</v>
      </c>
      <c r="BC834" s="24" t="e">
        <f t="shared" si="252"/>
        <v>#N/A</v>
      </c>
      <c r="BD834" s="24" t="e">
        <f t="shared" si="253"/>
        <v>#N/A</v>
      </c>
      <c r="BE834"/>
      <c r="BF834" t="e">
        <f t="shared" si="260"/>
        <v>#N/A</v>
      </c>
      <c r="BG834" t="str">
        <f t="shared" si="261"/>
        <v>HDJ</v>
      </c>
      <c r="BH834" s="20" t="e">
        <f t="shared" si="262"/>
        <v>#N/A</v>
      </c>
      <c r="BI834" s="20" t="e">
        <f t="shared" si="263"/>
        <v>#N/A</v>
      </c>
      <c r="BJ834" s="20" t="e">
        <f t="shared" si="264"/>
        <v>#N/A</v>
      </c>
      <c r="BK834" s="20" t="e">
        <f t="shared" si="265"/>
        <v>#N/A</v>
      </c>
      <c r="BL834" s="20" t="e">
        <f t="shared" si="266"/>
        <v>#N/A</v>
      </c>
      <c r="BM834" s="20" t="e">
        <f t="shared" si="254"/>
        <v>#N/A</v>
      </c>
      <c r="BN834" s="20" t="e">
        <f t="shared" si="267"/>
        <v>#N/A</v>
      </c>
    </row>
    <row r="835" spans="1:66">
      <c r="A835" s="92"/>
      <c r="B835" s="90"/>
      <c r="C835" s="90"/>
      <c r="D835" s="93"/>
      <c r="E835" s="93"/>
      <c r="F835" s="93"/>
      <c r="G835" s="93"/>
      <c r="H835" s="93"/>
      <c r="I835" s="93"/>
      <c r="J835" s="93"/>
      <c r="K835" s="93"/>
      <c r="L835" s="92"/>
      <c r="M835" s="93"/>
      <c r="N835" s="91">
        <f t="shared" si="248"/>
        <v>0</v>
      </c>
      <c r="O835" s="91" t="str">
        <f t="shared" si="249"/>
        <v/>
      </c>
      <c r="P835" s="91" t="str">
        <f t="shared" si="250"/>
        <v/>
      </c>
      <c r="Q835" s="91" t="str">
        <f t="shared" si="251"/>
        <v>HDJ</v>
      </c>
      <c r="R835" s="82"/>
      <c r="S835" s="95">
        <f t="shared" si="255"/>
        <v>0</v>
      </c>
      <c r="T835" s="95">
        <f t="shared" si="256"/>
        <v>0</v>
      </c>
      <c r="U835" s="79" t="e">
        <f>VLOOKUP($S835,'Grille de Tarif OQN'!$B$2:$S$3603,U$1,0)</f>
        <v>#N/A</v>
      </c>
      <c r="V835" s="79" t="e">
        <f>VLOOKUP($S835,'Grille de Tarif OQN'!$B$2:$S$3603,V$1,0)</f>
        <v>#N/A</v>
      </c>
      <c r="W835" s="79" t="e">
        <f>VLOOKUP($S835,'Grille de Tarif OQN'!$B$2:$S$3603,W$1,0)</f>
        <v>#N/A</v>
      </c>
      <c r="X835" s="79" t="e">
        <f>VLOOKUP($S835,'Grille de Tarif OQN'!$B$2:$S$3603,X$1,0)</f>
        <v>#N/A</v>
      </c>
      <c r="Y835" s="79" t="e">
        <f>VLOOKUP($S835,'Grille de Tarif OQN'!$B$2:$S$3603,Y$1,0)</f>
        <v>#N/A</v>
      </c>
      <c r="Z835" s="79" t="e">
        <f>VLOOKUP($S835,'Grille de Tarif OQN'!$B$2:$S$3603,Z$1,0)</f>
        <v>#N/A</v>
      </c>
      <c r="AA835" s="79" t="e">
        <f>VLOOKUP($S835,'Grille de Tarif OQN'!$B$2:$S$3603,AA$1,0)</f>
        <v>#N/A</v>
      </c>
      <c r="AB835" s="79" t="e">
        <f>VLOOKUP($S835,'Grille de Tarif OQN'!$B$2:$S$3603,AB$1,0)</f>
        <v>#N/A</v>
      </c>
      <c r="AC835" s="79" t="e">
        <f>VLOOKUP($S835,'Grille de Tarif OQN'!$B$2:$S$3603,AC$1,0)</f>
        <v>#N/A</v>
      </c>
      <c r="AD835" s="79" t="e">
        <f>VLOOKUP($S835,'Grille de Tarif OQN'!$B$2:$S$3603,AD$1,0)</f>
        <v>#N/A</v>
      </c>
      <c r="AE835" s="79" t="e">
        <f>VLOOKUP($S835,'Grille de Tarif OQN'!$B$2:$S$3603,AE$1,0)</f>
        <v>#N/A</v>
      </c>
      <c r="AF835" s="79" t="e">
        <f>VLOOKUP($S835,'Grille de Tarif OQN'!$B$2:$S$3603,AF$1,0)</f>
        <v>#N/A</v>
      </c>
      <c r="AG835" s="79" t="e">
        <f>VLOOKUP($S835,'Grille de Tarif OQN'!$B$2:$S$3603,AG$1,0)</f>
        <v>#N/A</v>
      </c>
      <c r="AH835" s="79" t="e">
        <f>VLOOKUP($S835,'Grille de Tarif OQN'!$B$2:$S$3603,AH$1,0)</f>
        <v>#N/A</v>
      </c>
      <c r="AI835" s="79" t="e">
        <f>VLOOKUP($S835,'Grille de Tarif OQN'!$B$2:$S$3603,AI$1,0)</f>
        <v>#N/A</v>
      </c>
      <c r="AJ835" s="79" t="e">
        <f>VLOOKUP($S835,'Grille de Tarif OQN'!$B$2:$S$3603,AJ$1,0)</f>
        <v>#N/A</v>
      </c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72"/>
      <c r="AV835"/>
      <c r="AW835"/>
      <c r="AX835"/>
      <c r="AY835"/>
      <c r="AZ835" s="96">
        <f t="shared" si="257"/>
        <v>0</v>
      </c>
      <c r="BA835" s="24" t="e">
        <f t="shared" si="258"/>
        <v>#N/A</v>
      </c>
      <c r="BB835" s="24" t="e">
        <f t="shared" si="259"/>
        <v>#N/A</v>
      </c>
      <c r="BC835" s="24" t="e">
        <f t="shared" si="252"/>
        <v>#N/A</v>
      </c>
      <c r="BD835" s="24" t="e">
        <f t="shared" si="253"/>
        <v>#N/A</v>
      </c>
      <c r="BE835"/>
      <c r="BF835" t="e">
        <f t="shared" si="260"/>
        <v>#N/A</v>
      </c>
      <c r="BG835" t="str">
        <f t="shared" si="261"/>
        <v>HDJ</v>
      </c>
      <c r="BH835" s="20" t="e">
        <f t="shared" si="262"/>
        <v>#N/A</v>
      </c>
      <c r="BI835" s="20" t="e">
        <f t="shared" si="263"/>
        <v>#N/A</v>
      </c>
      <c r="BJ835" s="20" t="e">
        <f t="shared" si="264"/>
        <v>#N/A</v>
      </c>
      <c r="BK835" s="20" t="e">
        <f t="shared" si="265"/>
        <v>#N/A</v>
      </c>
      <c r="BL835" s="20" t="e">
        <f t="shared" si="266"/>
        <v>#N/A</v>
      </c>
      <c r="BM835" s="20" t="e">
        <f t="shared" si="254"/>
        <v>#N/A</v>
      </c>
      <c r="BN835" s="20" t="e">
        <f t="shared" si="267"/>
        <v>#N/A</v>
      </c>
    </row>
    <row r="836" spans="1:66">
      <c r="A836" s="92"/>
      <c r="B836" s="90"/>
      <c r="C836" s="90"/>
      <c r="D836" s="93"/>
      <c r="E836" s="93"/>
      <c r="F836" s="93"/>
      <c r="G836" s="93"/>
      <c r="H836" s="93"/>
      <c r="I836" s="93"/>
      <c r="J836" s="93"/>
      <c r="K836" s="93"/>
      <c r="L836" s="92"/>
      <c r="M836" s="93"/>
      <c r="N836" s="91">
        <f t="shared" ref="N836:N899" si="268">IF(LEN(B836)=7,1,0)</f>
        <v>0</v>
      </c>
      <c r="O836" s="91" t="str">
        <f t="shared" ref="O836:O899" si="269">LEFT(B836,2)</f>
        <v/>
      </c>
      <c r="P836" s="91" t="str">
        <f t="shared" ref="P836:P899" si="270">LEFT(B836,4)</f>
        <v/>
      </c>
      <c r="Q836" s="91" t="str">
        <f t="shared" ref="Q836:Q899" si="271">IF(F836=1,"HC","HDJ")</f>
        <v>HDJ</v>
      </c>
      <c r="R836" s="82"/>
      <c r="S836" s="95">
        <f t="shared" si="255"/>
        <v>0</v>
      </c>
      <c r="T836" s="95">
        <f t="shared" si="256"/>
        <v>0</v>
      </c>
      <c r="U836" s="79" t="e">
        <f>VLOOKUP($S836,'Grille de Tarif OQN'!$B$2:$S$3603,U$1,0)</f>
        <v>#N/A</v>
      </c>
      <c r="V836" s="79" t="e">
        <f>VLOOKUP($S836,'Grille de Tarif OQN'!$B$2:$S$3603,V$1,0)</f>
        <v>#N/A</v>
      </c>
      <c r="W836" s="79" t="e">
        <f>VLOOKUP($S836,'Grille de Tarif OQN'!$B$2:$S$3603,W$1,0)</f>
        <v>#N/A</v>
      </c>
      <c r="X836" s="79" t="e">
        <f>VLOOKUP($S836,'Grille de Tarif OQN'!$B$2:$S$3603,X$1,0)</f>
        <v>#N/A</v>
      </c>
      <c r="Y836" s="79" t="e">
        <f>VLOOKUP($S836,'Grille de Tarif OQN'!$B$2:$S$3603,Y$1,0)</f>
        <v>#N/A</v>
      </c>
      <c r="Z836" s="79" t="e">
        <f>VLOOKUP($S836,'Grille de Tarif OQN'!$B$2:$S$3603,Z$1,0)</f>
        <v>#N/A</v>
      </c>
      <c r="AA836" s="79" t="e">
        <f>VLOOKUP($S836,'Grille de Tarif OQN'!$B$2:$S$3603,AA$1,0)</f>
        <v>#N/A</v>
      </c>
      <c r="AB836" s="79" t="e">
        <f>VLOOKUP($S836,'Grille de Tarif OQN'!$B$2:$S$3603,AB$1,0)</f>
        <v>#N/A</v>
      </c>
      <c r="AC836" s="79" t="e">
        <f>VLOOKUP($S836,'Grille de Tarif OQN'!$B$2:$S$3603,AC$1,0)</f>
        <v>#N/A</v>
      </c>
      <c r="AD836" s="79" t="e">
        <f>VLOOKUP($S836,'Grille de Tarif OQN'!$B$2:$S$3603,AD$1,0)</f>
        <v>#N/A</v>
      </c>
      <c r="AE836" s="79" t="e">
        <f>VLOOKUP($S836,'Grille de Tarif OQN'!$B$2:$S$3603,AE$1,0)</f>
        <v>#N/A</v>
      </c>
      <c r="AF836" s="79" t="e">
        <f>VLOOKUP($S836,'Grille de Tarif OQN'!$B$2:$S$3603,AF$1,0)</f>
        <v>#N/A</v>
      </c>
      <c r="AG836" s="79" t="e">
        <f>VLOOKUP($S836,'Grille de Tarif OQN'!$B$2:$S$3603,AG$1,0)</f>
        <v>#N/A</v>
      </c>
      <c r="AH836" s="79" t="e">
        <f>VLOOKUP($S836,'Grille de Tarif OQN'!$B$2:$S$3603,AH$1,0)</f>
        <v>#N/A</v>
      </c>
      <c r="AI836" s="79" t="e">
        <f>VLOOKUP($S836,'Grille de Tarif OQN'!$B$2:$S$3603,AI$1,0)</f>
        <v>#N/A</v>
      </c>
      <c r="AJ836" s="79" t="e">
        <f>VLOOKUP($S836,'Grille de Tarif OQN'!$B$2:$S$3603,AJ$1,0)</f>
        <v>#N/A</v>
      </c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72"/>
      <c r="AV836"/>
      <c r="AW836"/>
      <c r="AX836"/>
      <c r="AY836"/>
      <c r="AZ836" s="96">
        <f t="shared" si="257"/>
        <v>0</v>
      </c>
      <c r="BA836" s="24" t="e">
        <f t="shared" si="258"/>
        <v>#N/A</v>
      </c>
      <c r="BB836" s="24" t="e">
        <f t="shared" si="259"/>
        <v>#N/A</v>
      </c>
      <c r="BC836" s="24" t="e">
        <f t="shared" ref="BC836:BC899" si="272">BA836*$BD$1</f>
        <v>#N/A</v>
      </c>
      <c r="BD836" s="24" t="e">
        <f t="shared" ref="BD836:BD899" si="273">BB836*$BD$1</f>
        <v>#N/A</v>
      </c>
      <c r="BE836"/>
      <c r="BF836" t="e">
        <f t="shared" si="260"/>
        <v>#N/A</v>
      </c>
      <c r="BG836" t="str">
        <f t="shared" si="261"/>
        <v>HDJ</v>
      </c>
      <c r="BH836" s="20" t="e">
        <f t="shared" si="262"/>
        <v>#N/A</v>
      </c>
      <c r="BI836" s="20" t="e">
        <f t="shared" si="263"/>
        <v>#N/A</v>
      </c>
      <c r="BJ836" s="20" t="e">
        <f t="shared" si="264"/>
        <v>#N/A</v>
      </c>
      <c r="BK836" s="20" t="e">
        <f t="shared" si="265"/>
        <v>#N/A</v>
      </c>
      <c r="BL836" s="20" t="e">
        <f t="shared" si="266"/>
        <v>#N/A</v>
      </c>
      <c r="BM836" s="20" t="e">
        <f t="shared" ref="BM836:BM899" si="274">IF(AG836=1,AA836+(90-V836)*AB836,Y836+(90-V836)*AB836)+(AZ836-90)*AC836</f>
        <v>#N/A</v>
      </c>
      <c r="BN836" s="20" t="e">
        <f t="shared" si="267"/>
        <v>#N/A</v>
      </c>
    </row>
    <row r="837" spans="1:66">
      <c r="A837" s="92"/>
      <c r="B837" s="90"/>
      <c r="C837" s="90"/>
      <c r="D837" s="93"/>
      <c r="E837" s="93"/>
      <c r="F837" s="93"/>
      <c r="G837" s="93"/>
      <c r="H837" s="93"/>
      <c r="I837" s="93"/>
      <c r="J837" s="93"/>
      <c r="K837" s="93"/>
      <c r="L837" s="92"/>
      <c r="M837" s="93"/>
      <c r="N837" s="91">
        <f t="shared" si="268"/>
        <v>0</v>
      </c>
      <c r="O837" s="91" t="str">
        <f t="shared" si="269"/>
        <v/>
      </c>
      <c r="P837" s="91" t="str">
        <f t="shared" si="270"/>
        <v/>
      </c>
      <c r="Q837" s="91" t="str">
        <f t="shared" si="271"/>
        <v>HDJ</v>
      </c>
      <c r="R837" s="82"/>
      <c r="S837" s="95">
        <f t="shared" ref="S837:S900" si="275">B837</f>
        <v>0</v>
      </c>
      <c r="T837" s="95">
        <f t="shared" ref="T837:T900" si="276">C837</f>
        <v>0</v>
      </c>
      <c r="U837" s="79" t="e">
        <f>VLOOKUP($S837,'Grille de Tarif OQN'!$B$2:$S$3603,U$1,0)</f>
        <v>#N/A</v>
      </c>
      <c r="V837" s="79" t="e">
        <f>VLOOKUP($S837,'Grille de Tarif OQN'!$B$2:$S$3603,V$1,0)</f>
        <v>#N/A</v>
      </c>
      <c r="W837" s="79" t="e">
        <f>VLOOKUP($S837,'Grille de Tarif OQN'!$B$2:$S$3603,W$1,0)</f>
        <v>#N/A</v>
      </c>
      <c r="X837" s="79" t="e">
        <f>VLOOKUP($S837,'Grille de Tarif OQN'!$B$2:$S$3603,X$1,0)</f>
        <v>#N/A</v>
      </c>
      <c r="Y837" s="79" t="e">
        <f>VLOOKUP($S837,'Grille de Tarif OQN'!$B$2:$S$3603,Y$1,0)</f>
        <v>#N/A</v>
      </c>
      <c r="Z837" s="79" t="e">
        <f>VLOOKUP($S837,'Grille de Tarif OQN'!$B$2:$S$3603,Z$1,0)</f>
        <v>#N/A</v>
      </c>
      <c r="AA837" s="79" t="e">
        <f>VLOOKUP($S837,'Grille de Tarif OQN'!$B$2:$S$3603,AA$1,0)</f>
        <v>#N/A</v>
      </c>
      <c r="AB837" s="79" t="e">
        <f>VLOOKUP($S837,'Grille de Tarif OQN'!$B$2:$S$3603,AB$1,0)</f>
        <v>#N/A</v>
      </c>
      <c r="AC837" s="79" t="e">
        <f>VLOOKUP($S837,'Grille de Tarif OQN'!$B$2:$S$3603,AC$1,0)</f>
        <v>#N/A</v>
      </c>
      <c r="AD837" s="79" t="e">
        <f>VLOOKUP($S837,'Grille de Tarif OQN'!$B$2:$S$3603,AD$1,0)</f>
        <v>#N/A</v>
      </c>
      <c r="AE837" s="79" t="e">
        <f>VLOOKUP($S837,'Grille de Tarif OQN'!$B$2:$S$3603,AE$1,0)</f>
        <v>#N/A</v>
      </c>
      <c r="AF837" s="79" t="e">
        <f>VLOOKUP($S837,'Grille de Tarif OQN'!$B$2:$S$3603,AF$1,0)</f>
        <v>#N/A</v>
      </c>
      <c r="AG837" s="79" t="e">
        <f>VLOOKUP($S837,'Grille de Tarif OQN'!$B$2:$S$3603,AG$1,0)</f>
        <v>#N/A</v>
      </c>
      <c r="AH837" s="79" t="e">
        <f>VLOOKUP($S837,'Grille de Tarif OQN'!$B$2:$S$3603,AH$1,0)</f>
        <v>#N/A</v>
      </c>
      <c r="AI837" s="79" t="e">
        <f>VLOOKUP($S837,'Grille de Tarif OQN'!$B$2:$S$3603,AI$1,0)</f>
        <v>#N/A</v>
      </c>
      <c r="AJ837" s="79" t="e">
        <f>VLOOKUP($S837,'Grille de Tarif OQN'!$B$2:$S$3603,AJ$1,0)</f>
        <v>#N/A</v>
      </c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72"/>
      <c r="AV837"/>
      <c r="AW837"/>
      <c r="AX837"/>
      <c r="AY837"/>
      <c r="AZ837" s="96">
        <f t="shared" ref="AZ837:AZ900" si="277">D837</f>
        <v>0</v>
      </c>
      <c r="BA837" s="24" t="e">
        <f t="shared" ref="BA837:BA900" si="278">IF(BG837="HDJ",BN837,IF(BF837="ZONE90",BM837,IF(BF837="ZONEBASSE",BH837,IF(BF837="ZONEFORF1",BI837,IF(BF837="ZONEFORF2",BJ837,IF(BF837="ZONEFORF3",BK837,BL837))))))</f>
        <v>#N/A</v>
      </c>
      <c r="BB837" s="24" t="e">
        <f t="shared" ref="BB837:BB900" si="279">BA837/AZ837</f>
        <v>#N/A</v>
      </c>
      <c r="BC837" s="24" t="e">
        <f t="shared" si="272"/>
        <v>#N/A</v>
      </c>
      <c r="BD837" s="24" t="e">
        <f t="shared" si="273"/>
        <v>#N/A</v>
      </c>
      <c r="BE837"/>
      <c r="BF837" t="e">
        <f t="shared" ref="BF837:BF900" si="280">IF(AZ837&gt;90,"ZONE90",IF(AG837=1,IF(AZ837&lt;U837,"ZONEBASSE",IF(AZ837&lt;AI837,"ZONEFORF1",IF(AZ837&lt;AJ837,"ZONEFORF2",IF(AZ837&lt;V837,"ZONEFORF3","ZONEHAUTE")))),IF(AZ837&lt;U837,"ZONEBASSE",IF(AZ837&lt;V837,"ZONEFORF1","ZONEHAUTE"))))</f>
        <v>#N/A</v>
      </c>
      <c r="BG837" t="str">
        <f t="shared" ref="BG837:BG900" si="281">IF(RIGHT(S837,1)="0","HDJ","HC")</f>
        <v>HDJ</v>
      </c>
      <c r="BH837" s="20" t="e">
        <f t="shared" ref="BH837:BH900" si="282">IF(AZ837&lt;8,AD837*AZ837,W837-(U837-AZ837)*X837)</f>
        <v>#N/A</v>
      </c>
      <c r="BI837" s="20" t="e">
        <f t="shared" ref="BI837:BI900" si="283">Y837</f>
        <v>#N/A</v>
      </c>
      <c r="BJ837" s="20" t="e">
        <f t="shared" ref="BJ837:BJ900" si="284">Z837</f>
        <v>#N/A</v>
      </c>
      <c r="BK837" s="20" t="e">
        <f t="shared" ref="BK837:BK900" si="285">AA837</f>
        <v>#N/A</v>
      </c>
      <c r="BL837" s="20" t="e">
        <f t="shared" ref="BL837:BL900" si="286">IF(AG837=1,AA837+(AZ837-V837)*AB837,Y837+(AZ837-V837)*AB837)</f>
        <v>#N/A</v>
      </c>
      <c r="BM837" s="20" t="e">
        <f t="shared" si="274"/>
        <v>#N/A</v>
      </c>
      <c r="BN837" s="20" t="e">
        <f t="shared" ref="BN837:BN900" si="287">AZ837*Y837</f>
        <v>#N/A</v>
      </c>
    </row>
    <row r="838" spans="1:66">
      <c r="A838" s="92"/>
      <c r="B838" s="90"/>
      <c r="C838" s="90"/>
      <c r="D838" s="93"/>
      <c r="E838" s="93"/>
      <c r="F838" s="93"/>
      <c r="G838" s="93"/>
      <c r="H838" s="93"/>
      <c r="I838" s="93"/>
      <c r="J838" s="93"/>
      <c r="K838" s="93"/>
      <c r="L838" s="92"/>
      <c r="M838" s="93"/>
      <c r="N838" s="91">
        <f t="shared" si="268"/>
        <v>0</v>
      </c>
      <c r="O838" s="91" t="str">
        <f t="shared" si="269"/>
        <v/>
      </c>
      <c r="P838" s="91" t="str">
        <f t="shared" si="270"/>
        <v/>
      </c>
      <c r="Q838" s="91" t="str">
        <f t="shared" si="271"/>
        <v>HDJ</v>
      </c>
      <c r="R838" s="82"/>
      <c r="S838" s="95">
        <f t="shared" si="275"/>
        <v>0</v>
      </c>
      <c r="T838" s="95">
        <f t="shared" si="276"/>
        <v>0</v>
      </c>
      <c r="U838" s="79" t="e">
        <f>VLOOKUP($S838,'Grille de Tarif OQN'!$B$2:$S$3603,U$1,0)</f>
        <v>#N/A</v>
      </c>
      <c r="V838" s="79" t="e">
        <f>VLOOKUP($S838,'Grille de Tarif OQN'!$B$2:$S$3603,V$1,0)</f>
        <v>#N/A</v>
      </c>
      <c r="W838" s="79" t="e">
        <f>VLOOKUP($S838,'Grille de Tarif OQN'!$B$2:$S$3603,W$1,0)</f>
        <v>#N/A</v>
      </c>
      <c r="X838" s="79" t="e">
        <f>VLOOKUP($S838,'Grille de Tarif OQN'!$B$2:$S$3603,X$1,0)</f>
        <v>#N/A</v>
      </c>
      <c r="Y838" s="79" t="e">
        <f>VLOOKUP($S838,'Grille de Tarif OQN'!$B$2:$S$3603,Y$1,0)</f>
        <v>#N/A</v>
      </c>
      <c r="Z838" s="79" t="e">
        <f>VLOOKUP($S838,'Grille de Tarif OQN'!$B$2:$S$3603,Z$1,0)</f>
        <v>#N/A</v>
      </c>
      <c r="AA838" s="79" t="e">
        <f>VLOOKUP($S838,'Grille de Tarif OQN'!$B$2:$S$3603,AA$1,0)</f>
        <v>#N/A</v>
      </c>
      <c r="AB838" s="79" t="e">
        <f>VLOOKUP($S838,'Grille de Tarif OQN'!$B$2:$S$3603,AB$1,0)</f>
        <v>#N/A</v>
      </c>
      <c r="AC838" s="79" t="e">
        <f>VLOOKUP($S838,'Grille de Tarif OQN'!$B$2:$S$3603,AC$1,0)</f>
        <v>#N/A</v>
      </c>
      <c r="AD838" s="79" t="e">
        <f>VLOOKUP($S838,'Grille de Tarif OQN'!$B$2:$S$3603,AD$1,0)</f>
        <v>#N/A</v>
      </c>
      <c r="AE838" s="79" t="e">
        <f>VLOOKUP($S838,'Grille de Tarif OQN'!$B$2:$S$3603,AE$1,0)</f>
        <v>#N/A</v>
      </c>
      <c r="AF838" s="79" t="e">
        <f>VLOOKUP($S838,'Grille de Tarif OQN'!$B$2:$S$3603,AF$1,0)</f>
        <v>#N/A</v>
      </c>
      <c r="AG838" s="79" t="e">
        <f>VLOOKUP($S838,'Grille de Tarif OQN'!$B$2:$S$3603,AG$1,0)</f>
        <v>#N/A</v>
      </c>
      <c r="AH838" s="79" t="e">
        <f>VLOOKUP($S838,'Grille de Tarif OQN'!$B$2:$S$3603,AH$1,0)</f>
        <v>#N/A</v>
      </c>
      <c r="AI838" s="79" t="e">
        <f>VLOOKUP($S838,'Grille de Tarif OQN'!$B$2:$S$3603,AI$1,0)</f>
        <v>#N/A</v>
      </c>
      <c r="AJ838" s="79" t="e">
        <f>VLOOKUP($S838,'Grille de Tarif OQN'!$B$2:$S$3603,AJ$1,0)</f>
        <v>#N/A</v>
      </c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72"/>
      <c r="AV838"/>
      <c r="AW838"/>
      <c r="AX838"/>
      <c r="AY838"/>
      <c r="AZ838" s="96">
        <f t="shared" si="277"/>
        <v>0</v>
      </c>
      <c r="BA838" s="24" t="e">
        <f t="shared" si="278"/>
        <v>#N/A</v>
      </c>
      <c r="BB838" s="24" t="e">
        <f t="shared" si="279"/>
        <v>#N/A</v>
      </c>
      <c r="BC838" s="24" t="e">
        <f t="shared" si="272"/>
        <v>#N/A</v>
      </c>
      <c r="BD838" s="24" t="e">
        <f t="shared" si="273"/>
        <v>#N/A</v>
      </c>
      <c r="BE838"/>
      <c r="BF838" t="e">
        <f t="shared" si="280"/>
        <v>#N/A</v>
      </c>
      <c r="BG838" t="str">
        <f t="shared" si="281"/>
        <v>HDJ</v>
      </c>
      <c r="BH838" s="20" t="e">
        <f t="shared" si="282"/>
        <v>#N/A</v>
      </c>
      <c r="BI838" s="20" t="e">
        <f t="shared" si="283"/>
        <v>#N/A</v>
      </c>
      <c r="BJ838" s="20" t="e">
        <f t="shared" si="284"/>
        <v>#N/A</v>
      </c>
      <c r="BK838" s="20" t="e">
        <f t="shared" si="285"/>
        <v>#N/A</v>
      </c>
      <c r="BL838" s="20" t="e">
        <f t="shared" si="286"/>
        <v>#N/A</v>
      </c>
      <c r="BM838" s="20" t="e">
        <f t="shared" si="274"/>
        <v>#N/A</v>
      </c>
      <c r="BN838" s="20" t="e">
        <f t="shared" si="287"/>
        <v>#N/A</v>
      </c>
    </row>
    <row r="839" spans="1:66">
      <c r="A839" s="92"/>
      <c r="B839" s="90"/>
      <c r="C839" s="90"/>
      <c r="D839" s="93"/>
      <c r="E839" s="93"/>
      <c r="F839" s="93"/>
      <c r="G839" s="93"/>
      <c r="H839" s="93"/>
      <c r="I839" s="93"/>
      <c r="J839" s="93"/>
      <c r="K839" s="93"/>
      <c r="L839" s="92"/>
      <c r="M839" s="93"/>
      <c r="N839" s="91">
        <f t="shared" si="268"/>
        <v>0</v>
      </c>
      <c r="O839" s="91" t="str">
        <f t="shared" si="269"/>
        <v/>
      </c>
      <c r="P839" s="91" t="str">
        <f t="shared" si="270"/>
        <v/>
      </c>
      <c r="Q839" s="91" t="str">
        <f t="shared" si="271"/>
        <v>HDJ</v>
      </c>
      <c r="R839" s="82"/>
      <c r="S839" s="95">
        <f t="shared" si="275"/>
        <v>0</v>
      </c>
      <c r="T839" s="95">
        <f t="shared" si="276"/>
        <v>0</v>
      </c>
      <c r="U839" s="79" t="e">
        <f>VLOOKUP($S839,'Grille de Tarif OQN'!$B$2:$S$3603,U$1,0)</f>
        <v>#N/A</v>
      </c>
      <c r="V839" s="79" t="e">
        <f>VLOOKUP($S839,'Grille de Tarif OQN'!$B$2:$S$3603,V$1,0)</f>
        <v>#N/A</v>
      </c>
      <c r="W839" s="79" t="e">
        <f>VLOOKUP($S839,'Grille de Tarif OQN'!$B$2:$S$3603,W$1,0)</f>
        <v>#N/A</v>
      </c>
      <c r="X839" s="79" t="e">
        <f>VLOOKUP($S839,'Grille de Tarif OQN'!$B$2:$S$3603,X$1,0)</f>
        <v>#N/A</v>
      </c>
      <c r="Y839" s="79" t="e">
        <f>VLOOKUP($S839,'Grille de Tarif OQN'!$B$2:$S$3603,Y$1,0)</f>
        <v>#N/A</v>
      </c>
      <c r="Z839" s="79" t="e">
        <f>VLOOKUP($S839,'Grille de Tarif OQN'!$B$2:$S$3603,Z$1,0)</f>
        <v>#N/A</v>
      </c>
      <c r="AA839" s="79" t="e">
        <f>VLOOKUP($S839,'Grille de Tarif OQN'!$B$2:$S$3603,AA$1,0)</f>
        <v>#N/A</v>
      </c>
      <c r="AB839" s="79" t="e">
        <f>VLOOKUP($S839,'Grille de Tarif OQN'!$B$2:$S$3603,AB$1,0)</f>
        <v>#N/A</v>
      </c>
      <c r="AC839" s="79" t="e">
        <f>VLOOKUP($S839,'Grille de Tarif OQN'!$B$2:$S$3603,AC$1,0)</f>
        <v>#N/A</v>
      </c>
      <c r="AD839" s="79" t="e">
        <f>VLOOKUP($S839,'Grille de Tarif OQN'!$B$2:$S$3603,AD$1,0)</f>
        <v>#N/A</v>
      </c>
      <c r="AE839" s="79" t="e">
        <f>VLOOKUP($S839,'Grille de Tarif OQN'!$B$2:$S$3603,AE$1,0)</f>
        <v>#N/A</v>
      </c>
      <c r="AF839" s="79" t="e">
        <f>VLOOKUP($S839,'Grille de Tarif OQN'!$B$2:$S$3603,AF$1,0)</f>
        <v>#N/A</v>
      </c>
      <c r="AG839" s="79" t="e">
        <f>VLOOKUP($S839,'Grille de Tarif OQN'!$B$2:$S$3603,AG$1,0)</f>
        <v>#N/A</v>
      </c>
      <c r="AH839" s="79" t="e">
        <f>VLOOKUP($S839,'Grille de Tarif OQN'!$B$2:$S$3603,AH$1,0)</f>
        <v>#N/A</v>
      </c>
      <c r="AI839" s="79" t="e">
        <f>VLOOKUP($S839,'Grille de Tarif OQN'!$B$2:$S$3603,AI$1,0)</f>
        <v>#N/A</v>
      </c>
      <c r="AJ839" s="79" t="e">
        <f>VLOOKUP($S839,'Grille de Tarif OQN'!$B$2:$S$3603,AJ$1,0)</f>
        <v>#N/A</v>
      </c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72"/>
      <c r="AV839"/>
      <c r="AW839"/>
      <c r="AX839"/>
      <c r="AY839"/>
      <c r="AZ839" s="96">
        <f t="shared" si="277"/>
        <v>0</v>
      </c>
      <c r="BA839" s="24" t="e">
        <f t="shared" si="278"/>
        <v>#N/A</v>
      </c>
      <c r="BB839" s="24" t="e">
        <f t="shared" si="279"/>
        <v>#N/A</v>
      </c>
      <c r="BC839" s="24" t="e">
        <f t="shared" si="272"/>
        <v>#N/A</v>
      </c>
      <c r="BD839" s="24" t="e">
        <f t="shared" si="273"/>
        <v>#N/A</v>
      </c>
      <c r="BE839"/>
      <c r="BF839" t="e">
        <f t="shared" si="280"/>
        <v>#N/A</v>
      </c>
      <c r="BG839" t="str">
        <f t="shared" si="281"/>
        <v>HDJ</v>
      </c>
      <c r="BH839" s="20" t="e">
        <f t="shared" si="282"/>
        <v>#N/A</v>
      </c>
      <c r="BI839" s="20" t="e">
        <f t="shared" si="283"/>
        <v>#N/A</v>
      </c>
      <c r="BJ839" s="20" t="e">
        <f t="shared" si="284"/>
        <v>#N/A</v>
      </c>
      <c r="BK839" s="20" t="e">
        <f t="shared" si="285"/>
        <v>#N/A</v>
      </c>
      <c r="BL839" s="20" t="e">
        <f t="shared" si="286"/>
        <v>#N/A</v>
      </c>
      <c r="BM839" s="20" t="e">
        <f t="shared" si="274"/>
        <v>#N/A</v>
      </c>
      <c r="BN839" s="20" t="e">
        <f t="shared" si="287"/>
        <v>#N/A</v>
      </c>
    </row>
    <row r="840" spans="1:66">
      <c r="A840" s="92"/>
      <c r="B840" s="90"/>
      <c r="C840" s="90"/>
      <c r="D840" s="93"/>
      <c r="E840" s="93"/>
      <c r="F840" s="93"/>
      <c r="G840" s="93"/>
      <c r="H840" s="93"/>
      <c r="I840" s="93"/>
      <c r="J840" s="93"/>
      <c r="K840" s="93"/>
      <c r="L840" s="92"/>
      <c r="M840" s="93"/>
      <c r="N840" s="91">
        <f t="shared" si="268"/>
        <v>0</v>
      </c>
      <c r="O840" s="91" t="str">
        <f t="shared" si="269"/>
        <v/>
      </c>
      <c r="P840" s="91" t="str">
        <f t="shared" si="270"/>
        <v/>
      </c>
      <c r="Q840" s="91" t="str">
        <f t="shared" si="271"/>
        <v>HDJ</v>
      </c>
      <c r="R840" s="82"/>
      <c r="S840" s="95">
        <f t="shared" si="275"/>
        <v>0</v>
      </c>
      <c r="T840" s="95">
        <f t="shared" si="276"/>
        <v>0</v>
      </c>
      <c r="U840" s="79" t="e">
        <f>VLOOKUP($S840,'Grille de Tarif OQN'!$B$2:$S$3603,U$1,0)</f>
        <v>#N/A</v>
      </c>
      <c r="V840" s="79" t="e">
        <f>VLOOKUP($S840,'Grille de Tarif OQN'!$B$2:$S$3603,V$1,0)</f>
        <v>#N/A</v>
      </c>
      <c r="W840" s="79" t="e">
        <f>VLOOKUP($S840,'Grille de Tarif OQN'!$B$2:$S$3603,W$1,0)</f>
        <v>#N/A</v>
      </c>
      <c r="X840" s="79" t="e">
        <f>VLOOKUP($S840,'Grille de Tarif OQN'!$B$2:$S$3603,X$1,0)</f>
        <v>#N/A</v>
      </c>
      <c r="Y840" s="79" t="e">
        <f>VLOOKUP($S840,'Grille de Tarif OQN'!$B$2:$S$3603,Y$1,0)</f>
        <v>#N/A</v>
      </c>
      <c r="Z840" s="79" t="e">
        <f>VLOOKUP($S840,'Grille de Tarif OQN'!$B$2:$S$3603,Z$1,0)</f>
        <v>#N/A</v>
      </c>
      <c r="AA840" s="79" t="e">
        <f>VLOOKUP($S840,'Grille de Tarif OQN'!$B$2:$S$3603,AA$1,0)</f>
        <v>#N/A</v>
      </c>
      <c r="AB840" s="79" t="e">
        <f>VLOOKUP($S840,'Grille de Tarif OQN'!$B$2:$S$3603,AB$1,0)</f>
        <v>#N/A</v>
      </c>
      <c r="AC840" s="79" t="e">
        <f>VLOOKUP($S840,'Grille de Tarif OQN'!$B$2:$S$3603,AC$1,0)</f>
        <v>#N/A</v>
      </c>
      <c r="AD840" s="79" t="e">
        <f>VLOOKUP($S840,'Grille de Tarif OQN'!$B$2:$S$3603,AD$1,0)</f>
        <v>#N/A</v>
      </c>
      <c r="AE840" s="79" t="e">
        <f>VLOOKUP($S840,'Grille de Tarif OQN'!$B$2:$S$3603,AE$1,0)</f>
        <v>#N/A</v>
      </c>
      <c r="AF840" s="79" t="e">
        <f>VLOOKUP($S840,'Grille de Tarif OQN'!$B$2:$S$3603,AF$1,0)</f>
        <v>#N/A</v>
      </c>
      <c r="AG840" s="79" t="e">
        <f>VLOOKUP($S840,'Grille de Tarif OQN'!$B$2:$S$3603,AG$1,0)</f>
        <v>#N/A</v>
      </c>
      <c r="AH840" s="79" t="e">
        <f>VLOOKUP($S840,'Grille de Tarif OQN'!$B$2:$S$3603,AH$1,0)</f>
        <v>#N/A</v>
      </c>
      <c r="AI840" s="79" t="e">
        <f>VLOOKUP($S840,'Grille de Tarif OQN'!$B$2:$S$3603,AI$1,0)</f>
        <v>#N/A</v>
      </c>
      <c r="AJ840" s="79" t="e">
        <f>VLOOKUP($S840,'Grille de Tarif OQN'!$B$2:$S$3603,AJ$1,0)</f>
        <v>#N/A</v>
      </c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72"/>
      <c r="AV840"/>
      <c r="AW840"/>
      <c r="AX840"/>
      <c r="AY840"/>
      <c r="AZ840" s="96">
        <f t="shared" si="277"/>
        <v>0</v>
      </c>
      <c r="BA840" s="24" t="e">
        <f t="shared" si="278"/>
        <v>#N/A</v>
      </c>
      <c r="BB840" s="24" t="e">
        <f t="shared" si="279"/>
        <v>#N/A</v>
      </c>
      <c r="BC840" s="24" t="e">
        <f t="shared" si="272"/>
        <v>#N/A</v>
      </c>
      <c r="BD840" s="24" t="e">
        <f t="shared" si="273"/>
        <v>#N/A</v>
      </c>
      <c r="BE840"/>
      <c r="BF840" t="e">
        <f t="shared" si="280"/>
        <v>#N/A</v>
      </c>
      <c r="BG840" t="str">
        <f t="shared" si="281"/>
        <v>HDJ</v>
      </c>
      <c r="BH840" s="20" t="e">
        <f t="shared" si="282"/>
        <v>#N/A</v>
      </c>
      <c r="BI840" s="20" t="e">
        <f t="shared" si="283"/>
        <v>#N/A</v>
      </c>
      <c r="BJ840" s="20" t="e">
        <f t="shared" si="284"/>
        <v>#N/A</v>
      </c>
      <c r="BK840" s="20" t="e">
        <f t="shared" si="285"/>
        <v>#N/A</v>
      </c>
      <c r="BL840" s="20" t="e">
        <f t="shared" si="286"/>
        <v>#N/A</v>
      </c>
      <c r="BM840" s="20" t="e">
        <f t="shared" si="274"/>
        <v>#N/A</v>
      </c>
      <c r="BN840" s="20" t="e">
        <f t="shared" si="287"/>
        <v>#N/A</v>
      </c>
    </row>
    <row r="841" spans="1:66">
      <c r="A841" s="92"/>
      <c r="B841" s="90"/>
      <c r="C841" s="90"/>
      <c r="D841" s="93"/>
      <c r="E841" s="93"/>
      <c r="F841" s="93"/>
      <c r="G841" s="93"/>
      <c r="H841" s="93"/>
      <c r="I841" s="93"/>
      <c r="J841" s="93"/>
      <c r="K841" s="93"/>
      <c r="L841" s="92"/>
      <c r="M841" s="93"/>
      <c r="N841" s="91">
        <f t="shared" si="268"/>
        <v>0</v>
      </c>
      <c r="O841" s="91" t="str">
        <f t="shared" si="269"/>
        <v/>
      </c>
      <c r="P841" s="91" t="str">
        <f t="shared" si="270"/>
        <v/>
      </c>
      <c r="Q841" s="91" t="str">
        <f t="shared" si="271"/>
        <v>HDJ</v>
      </c>
      <c r="R841" s="82"/>
      <c r="S841" s="95">
        <f t="shared" si="275"/>
        <v>0</v>
      </c>
      <c r="T841" s="95">
        <f t="shared" si="276"/>
        <v>0</v>
      </c>
      <c r="U841" s="79" t="e">
        <f>VLOOKUP($S841,'Grille de Tarif OQN'!$B$2:$S$3603,U$1,0)</f>
        <v>#N/A</v>
      </c>
      <c r="V841" s="79" t="e">
        <f>VLOOKUP($S841,'Grille de Tarif OQN'!$B$2:$S$3603,V$1,0)</f>
        <v>#N/A</v>
      </c>
      <c r="W841" s="79" t="e">
        <f>VLOOKUP($S841,'Grille de Tarif OQN'!$B$2:$S$3603,W$1,0)</f>
        <v>#N/A</v>
      </c>
      <c r="X841" s="79" t="e">
        <f>VLOOKUP($S841,'Grille de Tarif OQN'!$B$2:$S$3603,X$1,0)</f>
        <v>#N/A</v>
      </c>
      <c r="Y841" s="79" t="e">
        <f>VLOOKUP($S841,'Grille de Tarif OQN'!$B$2:$S$3603,Y$1,0)</f>
        <v>#N/A</v>
      </c>
      <c r="Z841" s="79" t="e">
        <f>VLOOKUP($S841,'Grille de Tarif OQN'!$B$2:$S$3603,Z$1,0)</f>
        <v>#N/A</v>
      </c>
      <c r="AA841" s="79" t="e">
        <f>VLOOKUP($S841,'Grille de Tarif OQN'!$B$2:$S$3603,AA$1,0)</f>
        <v>#N/A</v>
      </c>
      <c r="AB841" s="79" t="e">
        <f>VLOOKUP($S841,'Grille de Tarif OQN'!$B$2:$S$3603,AB$1,0)</f>
        <v>#N/A</v>
      </c>
      <c r="AC841" s="79" t="e">
        <f>VLOOKUP($S841,'Grille de Tarif OQN'!$B$2:$S$3603,AC$1,0)</f>
        <v>#N/A</v>
      </c>
      <c r="AD841" s="79" t="e">
        <f>VLOOKUP($S841,'Grille de Tarif OQN'!$B$2:$S$3603,AD$1,0)</f>
        <v>#N/A</v>
      </c>
      <c r="AE841" s="79" t="e">
        <f>VLOOKUP($S841,'Grille de Tarif OQN'!$B$2:$S$3603,AE$1,0)</f>
        <v>#N/A</v>
      </c>
      <c r="AF841" s="79" t="e">
        <f>VLOOKUP($S841,'Grille de Tarif OQN'!$B$2:$S$3603,AF$1,0)</f>
        <v>#N/A</v>
      </c>
      <c r="AG841" s="79" t="e">
        <f>VLOOKUP($S841,'Grille de Tarif OQN'!$B$2:$S$3603,AG$1,0)</f>
        <v>#N/A</v>
      </c>
      <c r="AH841" s="79" t="e">
        <f>VLOOKUP($S841,'Grille de Tarif OQN'!$B$2:$S$3603,AH$1,0)</f>
        <v>#N/A</v>
      </c>
      <c r="AI841" s="79" t="e">
        <f>VLOOKUP($S841,'Grille de Tarif OQN'!$B$2:$S$3603,AI$1,0)</f>
        <v>#N/A</v>
      </c>
      <c r="AJ841" s="79" t="e">
        <f>VLOOKUP($S841,'Grille de Tarif OQN'!$B$2:$S$3603,AJ$1,0)</f>
        <v>#N/A</v>
      </c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72"/>
      <c r="AV841"/>
      <c r="AW841"/>
      <c r="AX841"/>
      <c r="AY841"/>
      <c r="AZ841" s="96">
        <f t="shared" si="277"/>
        <v>0</v>
      </c>
      <c r="BA841" s="24" t="e">
        <f t="shared" si="278"/>
        <v>#N/A</v>
      </c>
      <c r="BB841" s="24" t="e">
        <f t="shared" si="279"/>
        <v>#N/A</v>
      </c>
      <c r="BC841" s="24" t="e">
        <f t="shared" si="272"/>
        <v>#N/A</v>
      </c>
      <c r="BD841" s="24" t="e">
        <f t="shared" si="273"/>
        <v>#N/A</v>
      </c>
      <c r="BE841"/>
      <c r="BF841" t="e">
        <f t="shared" si="280"/>
        <v>#N/A</v>
      </c>
      <c r="BG841" t="str">
        <f t="shared" si="281"/>
        <v>HDJ</v>
      </c>
      <c r="BH841" s="20" t="e">
        <f t="shared" si="282"/>
        <v>#N/A</v>
      </c>
      <c r="BI841" s="20" t="e">
        <f t="shared" si="283"/>
        <v>#N/A</v>
      </c>
      <c r="BJ841" s="20" t="e">
        <f t="shared" si="284"/>
        <v>#N/A</v>
      </c>
      <c r="BK841" s="20" t="e">
        <f t="shared" si="285"/>
        <v>#N/A</v>
      </c>
      <c r="BL841" s="20" t="e">
        <f t="shared" si="286"/>
        <v>#N/A</v>
      </c>
      <c r="BM841" s="20" t="e">
        <f t="shared" si="274"/>
        <v>#N/A</v>
      </c>
      <c r="BN841" s="20" t="e">
        <f t="shared" si="287"/>
        <v>#N/A</v>
      </c>
    </row>
    <row r="842" spans="1:66">
      <c r="A842" s="92"/>
      <c r="B842" s="90"/>
      <c r="C842" s="90"/>
      <c r="D842" s="93"/>
      <c r="E842" s="93"/>
      <c r="F842" s="93"/>
      <c r="G842" s="93"/>
      <c r="H842" s="93"/>
      <c r="I842" s="93"/>
      <c r="J842" s="93"/>
      <c r="K842" s="93"/>
      <c r="L842" s="92"/>
      <c r="M842" s="93"/>
      <c r="N842" s="91">
        <f t="shared" si="268"/>
        <v>0</v>
      </c>
      <c r="O842" s="91" t="str">
        <f t="shared" si="269"/>
        <v/>
      </c>
      <c r="P842" s="91" t="str">
        <f t="shared" si="270"/>
        <v/>
      </c>
      <c r="Q842" s="91" t="str">
        <f t="shared" si="271"/>
        <v>HDJ</v>
      </c>
      <c r="R842" s="82"/>
      <c r="S842" s="95">
        <f t="shared" si="275"/>
        <v>0</v>
      </c>
      <c r="T842" s="95">
        <f t="shared" si="276"/>
        <v>0</v>
      </c>
      <c r="U842" s="79" t="e">
        <f>VLOOKUP($S842,'Grille de Tarif OQN'!$B$2:$S$3603,U$1,0)</f>
        <v>#N/A</v>
      </c>
      <c r="V842" s="79" t="e">
        <f>VLOOKUP($S842,'Grille de Tarif OQN'!$B$2:$S$3603,V$1,0)</f>
        <v>#N/A</v>
      </c>
      <c r="W842" s="79" t="e">
        <f>VLOOKUP($S842,'Grille de Tarif OQN'!$B$2:$S$3603,W$1,0)</f>
        <v>#N/A</v>
      </c>
      <c r="X842" s="79" t="e">
        <f>VLOOKUP($S842,'Grille de Tarif OQN'!$B$2:$S$3603,X$1,0)</f>
        <v>#N/A</v>
      </c>
      <c r="Y842" s="79" t="e">
        <f>VLOOKUP($S842,'Grille de Tarif OQN'!$B$2:$S$3603,Y$1,0)</f>
        <v>#N/A</v>
      </c>
      <c r="Z842" s="79" t="e">
        <f>VLOOKUP($S842,'Grille de Tarif OQN'!$B$2:$S$3603,Z$1,0)</f>
        <v>#N/A</v>
      </c>
      <c r="AA842" s="79" t="e">
        <f>VLOOKUP($S842,'Grille de Tarif OQN'!$B$2:$S$3603,AA$1,0)</f>
        <v>#N/A</v>
      </c>
      <c r="AB842" s="79" t="e">
        <f>VLOOKUP($S842,'Grille de Tarif OQN'!$B$2:$S$3603,AB$1,0)</f>
        <v>#N/A</v>
      </c>
      <c r="AC842" s="79" t="e">
        <f>VLOOKUP($S842,'Grille de Tarif OQN'!$B$2:$S$3603,AC$1,0)</f>
        <v>#N/A</v>
      </c>
      <c r="AD842" s="79" t="e">
        <f>VLOOKUP($S842,'Grille de Tarif OQN'!$B$2:$S$3603,AD$1,0)</f>
        <v>#N/A</v>
      </c>
      <c r="AE842" s="79" t="e">
        <f>VLOOKUP($S842,'Grille de Tarif OQN'!$B$2:$S$3603,AE$1,0)</f>
        <v>#N/A</v>
      </c>
      <c r="AF842" s="79" t="e">
        <f>VLOOKUP($S842,'Grille de Tarif OQN'!$B$2:$S$3603,AF$1,0)</f>
        <v>#N/A</v>
      </c>
      <c r="AG842" s="79" t="e">
        <f>VLOOKUP($S842,'Grille de Tarif OQN'!$B$2:$S$3603,AG$1,0)</f>
        <v>#N/A</v>
      </c>
      <c r="AH842" s="79" t="e">
        <f>VLOOKUP($S842,'Grille de Tarif OQN'!$B$2:$S$3603,AH$1,0)</f>
        <v>#N/A</v>
      </c>
      <c r="AI842" s="79" t="e">
        <f>VLOOKUP($S842,'Grille de Tarif OQN'!$B$2:$S$3603,AI$1,0)</f>
        <v>#N/A</v>
      </c>
      <c r="AJ842" s="79" t="e">
        <f>VLOOKUP($S842,'Grille de Tarif OQN'!$B$2:$S$3603,AJ$1,0)</f>
        <v>#N/A</v>
      </c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72"/>
      <c r="AV842"/>
      <c r="AW842"/>
      <c r="AX842"/>
      <c r="AY842"/>
      <c r="AZ842" s="96">
        <f t="shared" si="277"/>
        <v>0</v>
      </c>
      <c r="BA842" s="24" t="e">
        <f t="shared" si="278"/>
        <v>#N/A</v>
      </c>
      <c r="BB842" s="24" t="e">
        <f t="shared" si="279"/>
        <v>#N/A</v>
      </c>
      <c r="BC842" s="24" t="e">
        <f t="shared" si="272"/>
        <v>#N/A</v>
      </c>
      <c r="BD842" s="24" t="e">
        <f t="shared" si="273"/>
        <v>#N/A</v>
      </c>
      <c r="BE842"/>
      <c r="BF842" t="e">
        <f t="shared" si="280"/>
        <v>#N/A</v>
      </c>
      <c r="BG842" t="str">
        <f t="shared" si="281"/>
        <v>HDJ</v>
      </c>
      <c r="BH842" s="20" t="e">
        <f t="shared" si="282"/>
        <v>#N/A</v>
      </c>
      <c r="BI842" s="20" t="e">
        <f t="shared" si="283"/>
        <v>#N/A</v>
      </c>
      <c r="BJ842" s="20" t="e">
        <f t="shared" si="284"/>
        <v>#N/A</v>
      </c>
      <c r="BK842" s="20" t="e">
        <f t="shared" si="285"/>
        <v>#N/A</v>
      </c>
      <c r="BL842" s="20" t="e">
        <f t="shared" si="286"/>
        <v>#N/A</v>
      </c>
      <c r="BM842" s="20" t="e">
        <f t="shared" si="274"/>
        <v>#N/A</v>
      </c>
      <c r="BN842" s="20" t="e">
        <f t="shared" si="287"/>
        <v>#N/A</v>
      </c>
    </row>
    <row r="843" spans="1:66">
      <c r="A843" s="92"/>
      <c r="B843" s="90"/>
      <c r="C843" s="90"/>
      <c r="D843" s="93"/>
      <c r="E843" s="93"/>
      <c r="F843" s="93"/>
      <c r="G843" s="93"/>
      <c r="H843" s="93"/>
      <c r="I843" s="93"/>
      <c r="J843" s="93"/>
      <c r="K843" s="93"/>
      <c r="L843" s="92"/>
      <c r="M843" s="93"/>
      <c r="N843" s="91">
        <f t="shared" si="268"/>
        <v>0</v>
      </c>
      <c r="O843" s="91" t="str">
        <f t="shared" si="269"/>
        <v/>
      </c>
      <c r="P843" s="91" t="str">
        <f t="shared" si="270"/>
        <v/>
      </c>
      <c r="Q843" s="91" t="str">
        <f t="shared" si="271"/>
        <v>HDJ</v>
      </c>
      <c r="R843" s="82"/>
      <c r="S843" s="95">
        <f t="shared" si="275"/>
        <v>0</v>
      </c>
      <c r="T843" s="95">
        <f t="shared" si="276"/>
        <v>0</v>
      </c>
      <c r="U843" s="79" t="e">
        <f>VLOOKUP($S843,'Grille de Tarif OQN'!$B$2:$S$3603,U$1,0)</f>
        <v>#N/A</v>
      </c>
      <c r="V843" s="79" t="e">
        <f>VLOOKUP($S843,'Grille de Tarif OQN'!$B$2:$S$3603,V$1,0)</f>
        <v>#N/A</v>
      </c>
      <c r="W843" s="79" t="e">
        <f>VLOOKUP($S843,'Grille de Tarif OQN'!$B$2:$S$3603,W$1,0)</f>
        <v>#N/A</v>
      </c>
      <c r="X843" s="79" t="e">
        <f>VLOOKUP($S843,'Grille de Tarif OQN'!$B$2:$S$3603,X$1,0)</f>
        <v>#N/A</v>
      </c>
      <c r="Y843" s="79" t="e">
        <f>VLOOKUP($S843,'Grille de Tarif OQN'!$B$2:$S$3603,Y$1,0)</f>
        <v>#N/A</v>
      </c>
      <c r="Z843" s="79" t="e">
        <f>VLOOKUP($S843,'Grille de Tarif OQN'!$B$2:$S$3603,Z$1,0)</f>
        <v>#N/A</v>
      </c>
      <c r="AA843" s="79" t="e">
        <f>VLOOKUP($S843,'Grille de Tarif OQN'!$B$2:$S$3603,AA$1,0)</f>
        <v>#N/A</v>
      </c>
      <c r="AB843" s="79" t="e">
        <f>VLOOKUP($S843,'Grille de Tarif OQN'!$B$2:$S$3603,AB$1,0)</f>
        <v>#N/A</v>
      </c>
      <c r="AC843" s="79" t="e">
        <f>VLOOKUP($S843,'Grille de Tarif OQN'!$B$2:$S$3603,AC$1,0)</f>
        <v>#N/A</v>
      </c>
      <c r="AD843" s="79" t="e">
        <f>VLOOKUP($S843,'Grille de Tarif OQN'!$B$2:$S$3603,AD$1,0)</f>
        <v>#N/A</v>
      </c>
      <c r="AE843" s="79" t="e">
        <f>VLOOKUP($S843,'Grille de Tarif OQN'!$B$2:$S$3603,AE$1,0)</f>
        <v>#N/A</v>
      </c>
      <c r="AF843" s="79" t="e">
        <f>VLOOKUP($S843,'Grille de Tarif OQN'!$B$2:$S$3603,AF$1,0)</f>
        <v>#N/A</v>
      </c>
      <c r="AG843" s="79" t="e">
        <f>VLOOKUP($S843,'Grille de Tarif OQN'!$B$2:$S$3603,AG$1,0)</f>
        <v>#N/A</v>
      </c>
      <c r="AH843" s="79" t="e">
        <f>VLOOKUP($S843,'Grille de Tarif OQN'!$B$2:$S$3603,AH$1,0)</f>
        <v>#N/A</v>
      </c>
      <c r="AI843" s="79" t="e">
        <f>VLOOKUP($S843,'Grille de Tarif OQN'!$B$2:$S$3603,AI$1,0)</f>
        <v>#N/A</v>
      </c>
      <c r="AJ843" s="79" t="e">
        <f>VLOOKUP($S843,'Grille de Tarif OQN'!$B$2:$S$3603,AJ$1,0)</f>
        <v>#N/A</v>
      </c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72"/>
      <c r="AV843"/>
      <c r="AW843"/>
      <c r="AX843"/>
      <c r="AY843"/>
      <c r="AZ843" s="96">
        <f t="shared" si="277"/>
        <v>0</v>
      </c>
      <c r="BA843" s="24" t="e">
        <f t="shared" si="278"/>
        <v>#N/A</v>
      </c>
      <c r="BB843" s="24" t="e">
        <f t="shared" si="279"/>
        <v>#N/A</v>
      </c>
      <c r="BC843" s="24" t="e">
        <f t="shared" si="272"/>
        <v>#N/A</v>
      </c>
      <c r="BD843" s="24" t="e">
        <f t="shared" si="273"/>
        <v>#N/A</v>
      </c>
      <c r="BE843"/>
      <c r="BF843" t="e">
        <f t="shared" si="280"/>
        <v>#N/A</v>
      </c>
      <c r="BG843" t="str">
        <f t="shared" si="281"/>
        <v>HDJ</v>
      </c>
      <c r="BH843" s="20" t="e">
        <f t="shared" si="282"/>
        <v>#N/A</v>
      </c>
      <c r="BI843" s="20" t="e">
        <f t="shared" si="283"/>
        <v>#N/A</v>
      </c>
      <c r="BJ843" s="20" t="e">
        <f t="shared" si="284"/>
        <v>#N/A</v>
      </c>
      <c r="BK843" s="20" t="e">
        <f t="shared" si="285"/>
        <v>#N/A</v>
      </c>
      <c r="BL843" s="20" t="e">
        <f t="shared" si="286"/>
        <v>#N/A</v>
      </c>
      <c r="BM843" s="20" t="e">
        <f t="shared" si="274"/>
        <v>#N/A</v>
      </c>
      <c r="BN843" s="20" t="e">
        <f t="shared" si="287"/>
        <v>#N/A</v>
      </c>
    </row>
    <row r="844" spans="1:66">
      <c r="A844" s="92"/>
      <c r="B844" s="90"/>
      <c r="C844" s="90"/>
      <c r="D844" s="93"/>
      <c r="E844" s="93"/>
      <c r="F844" s="93"/>
      <c r="G844" s="93"/>
      <c r="H844" s="93"/>
      <c r="I844" s="93"/>
      <c r="J844" s="93"/>
      <c r="K844" s="93"/>
      <c r="L844" s="92"/>
      <c r="M844" s="93"/>
      <c r="N844" s="91">
        <f t="shared" si="268"/>
        <v>0</v>
      </c>
      <c r="O844" s="91" t="str">
        <f t="shared" si="269"/>
        <v/>
      </c>
      <c r="P844" s="91" t="str">
        <f t="shared" si="270"/>
        <v/>
      </c>
      <c r="Q844" s="91" t="str">
        <f t="shared" si="271"/>
        <v>HDJ</v>
      </c>
      <c r="R844" s="82"/>
      <c r="S844" s="95">
        <f t="shared" si="275"/>
        <v>0</v>
      </c>
      <c r="T844" s="95">
        <f t="shared" si="276"/>
        <v>0</v>
      </c>
      <c r="U844" s="79" t="e">
        <f>VLOOKUP($S844,'Grille de Tarif OQN'!$B$2:$S$3603,U$1,0)</f>
        <v>#N/A</v>
      </c>
      <c r="V844" s="79" t="e">
        <f>VLOOKUP($S844,'Grille de Tarif OQN'!$B$2:$S$3603,V$1,0)</f>
        <v>#N/A</v>
      </c>
      <c r="W844" s="79" t="e">
        <f>VLOOKUP($S844,'Grille de Tarif OQN'!$B$2:$S$3603,W$1,0)</f>
        <v>#N/A</v>
      </c>
      <c r="X844" s="79" t="e">
        <f>VLOOKUP($S844,'Grille de Tarif OQN'!$B$2:$S$3603,X$1,0)</f>
        <v>#N/A</v>
      </c>
      <c r="Y844" s="79" t="e">
        <f>VLOOKUP($S844,'Grille de Tarif OQN'!$B$2:$S$3603,Y$1,0)</f>
        <v>#N/A</v>
      </c>
      <c r="Z844" s="79" t="e">
        <f>VLOOKUP($S844,'Grille de Tarif OQN'!$B$2:$S$3603,Z$1,0)</f>
        <v>#N/A</v>
      </c>
      <c r="AA844" s="79" t="e">
        <f>VLOOKUP($S844,'Grille de Tarif OQN'!$B$2:$S$3603,AA$1,0)</f>
        <v>#N/A</v>
      </c>
      <c r="AB844" s="79" t="e">
        <f>VLOOKUP($S844,'Grille de Tarif OQN'!$B$2:$S$3603,AB$1,0)</f>
        <v>#N/A</v>
      </c>
      <c r="AC844" s="79" t="e">
        <f>VLOOKUP($S844,'Grille de Tarif OQN'!$B$2:$S$3603,AC$1,0)</f>
        <v>#N/A</v>
      </c>
      <c r="AD844" s="79" t="e">
        <f>VLOOKUP($S844,'Grille de Tarif OQN'!$B$2:$S$3603,AD$1,0)</f>
        <v>#N/A</v>
      </c>
      <c r="AE844" s="79" t="e">
        <f>VLOOKUP($S844,'Grille de Tarif OQN'!$B$2:$S$3603,AE$1,0)</f>
        <v>#N/A</v>
      </c>
      <c r="AF844" s="79" t="e">
        <f>VLOOKUP($S844,'Grille de Tarif OQN'!$B$2:$S$3603,AF$1,0)</f>
        <v>#N/A</v>
      </c>
      <c r="AG844" s="79" t="e">
        <f>VLOOKUP($S844,'Grille de Tarif OQN'!$B$2:$S$3603,AG$1,0)</f>
        <v>#N/A</v>
      </c>
      <c r="AH844" s="79" t="e">
        <f>VLOOKUP($S844,'Grille de Tarif OQN'!$B$2:$S$3603,AH$1,0)</f>
        <v>#N/A</v>
      </c>
      <c r="AI844" s="79" t="e">
        <f>VLOOKUP($S844,'Grille de Tarif OQN'!$B$2:$S$3603,AI$1,0)</f>
        <v>#N/A</v>
      </c>
      <c r="AJ844" s="79" t="e">
        <f>VLOOKUP($S844,'Grille de Tarif OQN'!$B$2:$S$3603,AJ$1,0)</f>
        <v>#N/A</v>
      </c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72"/>
      <c r="AV844"/>
      <c r="AW844"/>
      <c r="AX844"/>
      <c r="AY844"/>
      <c r="AZ844" s="96">
        <f t="shared" si="277"/>
        <v>0</v>
      </c>
      <c r="BA844" s="24" t="e">
        <f t="shared" si="278"/>
        <v>#N/A</v>
      </c>
      <c r="BB844" s="24" t="e">
        <f t="shared" si="279"/>
        <v>#N/A</v>
      </c>
      <c r="BC844" s="24" t="e">
        <f t="shared" si="272"/>
        <v>#N/A</v>
      </c>
      <c r="BD844" s="24" t="e">
        <f t="shared" si="273"/>
        <v>#N/A</v>
      </c>
      <c r="BE844"/>
      <c r="BF844" t="e">
        <f t="shared" si="280"/>
        <v>#N/A</v>
      </c>
      <c r="BG844" t="str">
        <f t="shared" si="281"/>
        <v>HDJ</v>
      </c>
      <c r="BH844" s="20" t="e">
        <f t="shared" si="282"/>
        <v>#N/A</v>
      </c>
      <c r="BI844" s="20" t="e">
        <f t="shared" si="283"/>
        <v>#N/A</v>
      </c>
      <c r="BJ844" s="20" t="e">
        <f t="shared" si="284"/>
        <v>#N/A</v>
      </c>
      <c r="BK844" s="20" t="e">
        <f t="shared" si="285"/>
        <v>#N/A</v>
      </c>
      <c r="BL844" s="20" t="e">
        <f t="shared" si="286"/>
        <v>#N/A</v>
      </c>
      <c r="BM844" s="20" t="e">
        <f t="shared" si="274"/>
        <v>#N/A</v>
      </c>
      <c r="BN844" s="20" t="e">
        <f t="shared" si="287"/>
        <v>#N/A</v>
      </c>
    </row>
    <row r="845" spans="1:66">
      <c r="A845" s="92"/>
      <c r="B845" s="90"/>
      <c r="C845" s="90"/>
      <c r="D845" s="93"/>
      <c r="E845" s="93"/>
      <c r="F845" s="93"/>
      <c r="G845" s="93"/>
      <c r="H845" s="93"/>
      <c r="I845" s="93"/>
      <c r="J845" s="93"/>
      <c r="K845" s="93"/>
      <c r="L845" s="92"/>
      <c r="M845" s="93"/>
      <c r="N845" s="91">
        <f t="shared" si="268"/>
        <v>0</v>
      </c>
      <c r="O845" s="91" t="str">
        <f t="shared" si="269"/>
        <v/>
      </c>
      <c r="P845" s="91" t="str">
        <f t="shared" si="270"/>
        <v/>
      </c>
      <c r="Q845" s="91" t="str">
        <f t="shared" si="271"/>
        <v>HDJ</v>
      </c>
      <c r="R845" s="82"/>
      <c r="S845" s="95">
        <f t="shared" si="275"/>
        <v>0</v>
      </c>
      <c r="T845" s="95">
        <f t="shared" si="276"/>
        <v>0</v>
      </c>
      <c r="U845" s="79" t="e">
        <f>VLOOKUP($S845,'Grille de Tarif OQN'!$B$2:$S$3603,U$1,0)</f>
        <v>#N/A</v>
      </c>
      <c r="V845" s="79" t="e">
        <f>VLOOKUP($S845,'Grille de Tarif OQN'!$B$2:$S$3603,V$1,0)</f>
        <v>#N/A</v>
      </c>
      <c r="W845" s="79" t="e">
        <f>VLOOKUP($S845,'Grille de Tarif OQN'!$B$2:$S$3603,W$1,0)</f>
        <v>#N/A</v>
      </c>
      <c r="X845" s="79" t="e">
        <f>VLOOKUP($S845,'Grille de Tarif OQN'!$B$2:$S$3603,X$1,0)</f>
        <v>#N/A</v>
      </c>
      <c r="Y845" s="79" t="e">
        <f>VLOOKUP($S845,'Grille de Tarif OQN'!$B$2:$S$3603,Y$1,0)</f>
        <v>#N/A</v>
      </c>
      <c r="Z845" s="79" t="e">
        <f>VLOOKUP($S845,'Grille de Tarif OQN'!$B$2:$S$3603,Z$1,0)</f>
        <v>#N/A</v>
      </c>
      <c r="AA845" s="79" t="e">
        <f>VLOOKUP($S845,'Grille de Tarif OQN'!$B$2:$S$3603,AA$1,0)</f>
        <v>#N/A</v>
      </c>
      <c r="AB845" s="79" t="e">
        <f>VLOOKUP($S845,'Grille de Tarif OQN'!$B$2:$S$3603,AB$1,0)</f>
        <v>#N/A</v>
      </c>
      <c r="AC845" s="79" t="e">
        <f>VLOOKUP($S845,'Grille de Tarif OQN'!$B$2:$S$3603,AC$1,0)</f>
        <v>#N/A</v>
      </c>
      <c r="AD845" s="79" t="e">
        <f>VLOOKUP($S845,'Grille de Tarif OQN'!$B$2:$S$3603,AD$1,0)</f>
        <v>#N/A</v>
      </c>
      <c r="AE845" s="79" t="e">
        <f>VLOOKUP($S845,'Grille de Tarif OQN'!$B$2:$S$3603,AE$1,0)</f>
        <v>#N/A</v>
      </c>
      <c r="AF845" s="79" t="e">
        <f>VLOOKUP($S845,'Grille de Tarif OQN'!$B$2:$S$3603,AF$1,0)</f>
        <v>#N/A</v>
      </c>
      <c r="AG845" s="79" t="e">
        <f>VLOOKUP($S845,'Grille de Tarif OQN'!$B$2:$S$3603,AG$1,0)</f>
        <v>#N/A</v>
      </c>
      <c r="AH845" s="79" t="e">
        <f>VLOOKUP($S845,'Grille de Tarif OQN'!$B$2:$S$3603,AH$1,0)</f>
        <v>#N/A</v>
      </c>
      <c r="AI845" s="79" t="e">
        <f>VLOOKUP($S845,'Grille de Tarif OQN'!$B$2:$S$3603,AI$1,0)</f>
        <v>#N/A</v>
      </c>
      <c r="AJ845" s="79" t="e">
        <f>VLOOKUP($S845,'Grille de Tarif OQN'!$B$2:$S$3603,AJ$1,0)</f>
        <v>#N/A</v>
      </c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72"/>
      <c r="AV845"/>
      <c r="AW845"/>
      <c r="AX845"/>
      <c r="AY845"/>
      <c r="AZ845" s="96">
        <f t="shared" si="277"/>
        <v>0</v>
      </c>
      <c r="BA845" s="24" t="e">
        <f t="shared" si="278"/>
        <v>#N/A</v>
      </c>
      <c r="BB845" s="24" t="e">
        <f t="shared" si="279"/>
        <v>#N/A</v>
      </c>
      <c r="BC845" s="24" t="e">
        <f t="shared" si="272"/>
        <v>#N/A</v>
      </c>
      <c r="BD845" s="24" t="e">
        <f t="shared" si="273"/>
        <v>#N/A</v>
      </c>
      <c r="BE845"/>
      <c r="BF845" t="e">
        <f t="shared" si="280"/>
        <v>#N/A</v>
      </c>
      <c r="BG845" t="str">
        <f t="shared" si="281"/>
        <v>HDJ</v>
      </c>
      <c r="BH845" s="20" t="e">
        <f t="shared" si="282"/>
        <v>#N/A</v>
      </c>
      <c r="BI845" s="20" t="e">
        <f t="shared" si="283"/>
        <v>#N/A</v>
      </c>
      <c r="BJ845" s="20" t="e">
        <f t="shared" si="284"/>
        <v>#N/A</v>
      </c>
      <c r="BK845" s="20" t="e">
        <f t="shared" si="285"/>
        <v>#N/A</v>
      </c>
      <c r="BL845" s="20" t="e">
        <f t="shared" si="286"/>
        <v>#N/A</v>
      </c>
      <c r="BM845" s="20" t="e">
        <f t="shared" si="274"/>
        <v>#N/A</v>
      </c>
      <c r="BN845" s="20" t="e">
        <f t="shared" si="287"/>
        <v>#N/A</v>
      </c>
    </row>
    <row r="846" spans="1:66">
      <c r="A846" s="92"/>
      <c r="B846" s="90"/>
      <c r="C846" s="90"/>
      <c r="D846" s="93"/>
      <c r="E846" s="93"/>
      <c r="F846" s="93"/>
      <c r="G846" s="93"/>
      <c r="H846" s="93"/>
      <c r="I846" s="93"/>
      <c r="J846" s="93"/>
      <c r="K846" s="93"/>
      <c r="L846" s="92"/>
      <c r="M846" s="93"/>
      <c r="N846" s="91">
        <f t="shared" si="268"/>
        <v>0</v>
      </c>
      <c r="O846" s="91" t="str">
        <f t="shared" si="269"/>
        <v/>
      </c>
      <c r="P846" s="91" t="str">
        <f t="shared" si="270"/>
        <v/>
      </c>
      <c r="Q846" s="91" t="str">
        <f t="shared" si="271"/>
        <v>HDJ</v>
      </c>
      <c r="R846" s="82"/>
      <c r="S846" s="95">
        <f t="shared" si="275"/>
        <v>0</v>
      </c>
      <c r="T846" s="95">
        <f t="shared" si="276"/>
        <v>0</v>
      </c>
      <c r="U846" s="79" t="e">
        <f>VLOOKUP($S846,'Grille de Tarif OQN'!$B$2:$S$3603,U$1,0)</f>
        <v>#N/A</v>
      </c>
      <c r="V846" s="79" t="e">
        <f>VLOOKUP($S846,'Grille de Tarif OQN'!$B$2:$S$3603,V$1,0)</f>
        <v>#N/A</v>
      </c>
      <c r="W846" s="79" t="e">
        <f>VLOOKUP($S846,'Grille de Tarif OQN'!$B$2:$S$3603,W$1,0)</f>
        <v>#N/A</v>
      </c>
      <c r="X846" s="79" t="e">
        <f>VLOOKUP($S846,'Grille de Tarif OQN'!$B$2:$S$3603,X$1,0)</f>
        <v>#N/A</v>
      </c>
      <c r="Y846" s="79" t="e">
        <f>VLOOKUP($S846,'Grille de Tarif OQN'!$B$2:$S$3603,Y$1,0)</f>
        <v>#N/A</v>
      </c>
      <c r="Z846" s="79" t="e">
        <f>VLOOKUP($S846,'Grille de Tarif OQN'!$B$2:$S$3603,Z$1,0)</f>
        <v>#N/A</v>
      </c>
      <c r="AA846" s="79" t="e">
        <f>VLOOKUP($S846,'Grille de Tarif OQN'!$B$2:$S$3603,AA$1,0)</f>
        <v>#N/A</v>
      </c>
      <c r="AB846" s="79" t="e">
        <f>VLOOKUP($S846,'Grille de Tarif OQN'!$B$2:$S$3603,AB$1,0)</f>
        <v>#N/A</v>
      </c>
      <c r="AC846" s="79" t="e">
        <f>VLOOKUP($S846,'Grille de Tarif OQN'!$B$2:$S$3603,AC$1,0)</f>
        <v>#N/A</v>
      </c>
      <c r="AD846" s="79" t="e">
        <f>VLOOKUP($S846,'Grille de Tarif OQN'!$B$2:$S$3603,AD$1,0)</f>
        <v>#N/A</v>
      </c>
      <c r="AE846" s="79" t="e">
        <f>VLOOKUP($S846,'Grille de Tarif OQN'!$B$2:$S$3603,AE$1,0)</f>
        <v>#N/A</v>
      </c>
      <c r="AF846" s="79" t="e">
        <f>VLOOKUP($S846,'Grille de Tarif OQN'!$B$2:$S$3603,AF$1,0)</f>
        <v>#N/A</v>
      </c>
      <c r="AG846" s="79" t="e">
        <f>VLOOKUP($S846,'Grille de Tarif OQN'!$B$2:$S$3603,AG$1,0)</f>
        <v>#N/A</v>
      </c>
      <c r="AH846" s="79" t="e">
        <f>VLOOKUP($S846,'Grille de Tarif OQN'!$B$2:$S$3603,AH$1,0)</f>
        <v>#N/A</v>
      </c>
      <c r="AI846" s="79" t="e">
        <f>VLOOKUP($S846,'Grille de Tarif OQN'!$B$2:$S$3603,AI$1,0)</f>
        <v>#N/A</v>
      </c>
      <c r="AJ846" s="79" t="e">
        <f>VLOOKUP($S846,'Grille de Tarif OQN'!$B$2:$S$3603,AJ$1,0)</f>
        <v>#N/A</v>
      </c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72"/>
      <c r="AV846"/>
      <c r="AW846"/>
      <c r="AX846"/>
      <c r="AY846"/>
      <c r="AZ846" s="96">
        <f t="shared" si="277"/>
        <v>0</v>
      </c>
      <c r="BA846" s="24" t="e">
        <f t="shared" si="278"/>
        <v>#N/A</v>
      </c>
      <c r="BB846" s="24" t="e">
        <f t="shared" si="279"/>
        <v>#N/A</v>
      </c>
      <c r="BC846" s="24" t="e">
        <f t="shared" si="272"/>
        <v>#N/A</v>
      </c>
      <c r="BD846" s="24" t="e">
        <f t="shared" si="273"/>
        <v>#N/A</v>
      </c>
      <c r="BE846"/>
      <c r="BF846" t="e">
        <f t="shared" si="280"/>
        <v>#N/A</v>
      </c>
      <c r="BG846" t="str">
        <f t="shared" si="281"/>
        <v>HDJ</v>
      </c>
      <c r="BH846" s="20" t="e">
        <f t="shared" si="282"/>
        <v>#N/A</v>
      </c>
      <c r="BI846" s="20" t="e">
        <f t="shared" si="283"/>
        <v>#N/A</v>
      </c>
      <c r="BJ846" s="20" t="e">
        <f t="shared" si="284"/>
        <v>#N/A</v>
      </c>
      <c r="BK846" s="20" t="e">
        <f t="shared" si="285"/>
        <v>#N/A</v>
      </c>
      <c r="BL846" s="20" t="e">
        <f t="shared" si="286"/>
        <v>#N/A</v>
      </c>
      <c r="BM846" s="20" t="e">
        <f t="shared" si="274"/>
        <v>#N/A</v>
      </c>
      <c r="BN846" s="20" t="e">
        <f t="shared" si="287"/>
        <v>#N/A</v>
      </c>
    </row>
    <row r="847" spans="1:66">
      <c r="A847" s="92"/>
      <c r="B847" s="90"/>
      <c r="C847" s="90"/>
      <c r="D847" s="93"/>
      <c r="E847" s="93"/>
      <c r="F847" s="93"/>
      <c r="G847" s="93"/>
      <c r="H847" s="93"/>
      <c r="I847" s="93"/>
      <c r="J847" s="93"/>
      <c r="K847" s="93"/>
      <c r="L847" s="92"/>
      <c r="M847" s="93"/>
      <c r="N847" s="91">
        <f t="shared" si="268"/>
        <v>0</v>
      </c>
      <c r="O847" s="91" t="str">
        <f t="shared" si="269"/>
        <v/>
      </c>
      <c r="P847" s="91" t="str">
        <f t="shared" si="270"/>
        <v/>
      </c>
      <c r="Q847" s="91" t="str">
        <f t="shared" si="271"/>
        <v>HDJ</v>
      </c>
      <c r="R847" s="82"/>
      <c r="S847" s="95">
        <f t="shared" si="275"/>
        <v>0</v>
      </c>
      <c r="T847" s="95">
        <f t="shared" si="276"/>
        <v>0</v>
      </c>
      <c r="U847" s="79" t="e">
        <f>VLOOKUP($S847,'Grille de Tarif OQN'!$B$2:$S$3603,U$1,0)</f>
        <v>#N/A</v>
      </c>
      <c r="V847" s="79" t="e">
        <f>VLOOKUP($S847,'Grille de Tarif OQN'!$B$2:$S$3603,V$1,0)</f>
        <v>#N/A</v>
      </c>
      <c r="W847" s="79" t="e">
        <f>VLOOKUP($S847,'Grille de Tarif OQN'!$B$2:$S$3603,W$1,0)</f>
        <v>#N/A</v>
      </c>
      <c r="X847" s="79" t="e">
        <f>VLOOKUP($S847,'Grille de Tarif OQN'!$B$2:$S$3603,X$1,0)</f>
        <v>#N/A</v>
      </c>
      <c r="Y847" s="79" t="e">
        <f>VLOOKUP($S847,'Grille de Tarif OQN'!$B$2:$S$3603,Y$1,0)</f>
        <v>#N/A</v>
      </c>
      <c r="Z847" s="79" t="e">
        <f>VLOOKUP($S847,'Grille de Tarif OQN'!$B$2:$S$3603,Z$1,0)</f>
        <v>#N/A</v>
      </c>
      <c r="AA847" s="79" t="e">
        <f>VLOOKUP($S847,'Grille de Tarif OQN'!$B$2:$S$3603,AA$1,0)</f>
        <v>#N/A</v>
      </c>
      <c r="AB847" s="79" t="e">
        <f>VLOOKUP($S847,'Grille de Tarif OQN'!$B$2:$S$3603,AB$1,0)</f>
        <v>#N/A</v>
      </c>
      <c r="AC847" s="79" t="e">
        <f>VLOOKUP($S847,'Grille de Tarif OQN'!$B$2:$S$3603,AC$1,0)</f>
        <v>#N/A</v>
      </c>
      <c r="AD847" s="79" t="e">
        <f>VLOOKUP($S847,'Grille de Tarif OQN'!$B$2:$S$3603,AD$1,0)</f>
        <v>#N/A</v>
      </c>
      <c r="AE847" s="79" t="e">
        <f>VLOOKUP($S847,'Grille de Tarif OQN'!$B$2:$S$3603,AE$1,0)</f>
        <v>#N/A</v>
      </c>
      <c r="AF847" s="79" t="e">
        <f>VLOOKUP($S847,'Grille de Tarif OQN'!$B$2:$S$3603,AF$1,0)</f>
        <v>#N/A</v>
      </c>
      <c r="AG847" s="79" t="e">
        <f>VLOOKUP($S847,'Grille de Tarif OQN'!$B$2:$S$3603,AG$1,0)</f>
        <v>#N/A</v>
      </c>
      <c r="AH847" s="79" t="e">
        <f>VLOOKUP($S847,'Grille de Tarif OQN'!$B$2:$S$3603,AH$1,0)</f>
        <v>#N/A</v>
      </c>
      <c r="AI847" s="79" t="e">
        <f>VLOOKUP($S847,'Grille de Tarif OQN'!$B$2:$S$3603,AI$1,0)</f>
        <v>#N/A</v>
      </c>
      <c r="AJ847" s="79" t="e">
        <f>VLOOKUP($S847,'Grille de Tarif OQN'!$B$2:$S$3603,AJ$1,0)</f>
        <v>#N/A</v>
      </c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72"/>
      <c r="AV847"/>
      <c r="AW847"/>
      <c r="AX847"/>
      <c r="AY847"/>
      <c r="AZ847" s="96">
        <f t="shared" si="277"/>
        <v>0</v>
      </c>
      <c r="BA847" s="24" t="e">
        <f t="shared" si="278"/>
        <v>#N/A</v>
      </c>
      <c r="BB847" s="24" t="e">
        <f t="shared" si="279"/>
        <v>#N/A</v>
      </c>
      <c r="BC847" s="24" t="e">
        <f t="shared" si="272"/>
        <v>#N/A</v>
      </c>
      <c r="BD847" s="24" t="e">
        <f t="shared" si="273"/>
        <v>#N/A</v>
      </c>
      <c r="BE847"/>
      <c r="BF847" t="e">
        <f t="shared" si="280"/>
        <v>#N/A</v>
      </c>
      <c r="BG847" t="str">
        <f t="shared" si="281"/>
        <v>HDJ</v>
      </c>
      <c r="BH847" s="20" t="e">
        <f t="shared" si="282"/>
        <v>#N/A</v>
      </c>
      <c r="BI847" s="20" t="e">
        <f t="shared" si="283"/>
        <v>#N/A</v>
      </c>
      <c r="BJ847" s="20" t="e">
        <f t="shared" si="284"/>
        <v>#N/A</v>
      </c>
      <c r="BK847" s="20" t="e">
        <f t="shared" si="285"/>
        <v>#N/A</v>
      </c>
      <c r="BL847" s="20" t="e">
        <f t="shared" si="286"/>
        <v>#N/A</v>
      </c>
      <c r="BM847" s="20" t="e">
        <f t="shared" si="274"/>
        <v>#N/A</v>
      </c>
      <c r="BN847" s="20" t="e">
        <f t="shared" si="287"/>
        <v>#N/A</v>
      </c>
    </row>
    <row r="848" spans="1:66">
      <c r="A848" s="92"/>
      <c r="B848" s="90"/>
      <c r="C848" s="90"/>
      <c r="D848" s="93"/>
      <c r="E848" s="93"/>
      <c r="F848" s="93"/>
      <c r="G848" s="93"/>
      <c r="H848" s="93"/>
      <c r="I848" s="93"/>
      <c r="J848" s="93"/>
      <c r="K848" s="93"/>
      <c r="L848" s="92"/>
      <c r="M848" s="93"/>
      <c r="N848" s="91">
        <f t="shared" si="268"/>
        <v>0</v>
      </c>
      <c r="O848" s="91" t="str">
        <f t="shared" si="269"/>
        <v/>
      </c>
      <c r="P848" s="91" t="str">
        <f t="shared" si="270"/>
        <v/>
      </c>
      <c r="Q848" s="91" t="str">
        <f t="shared" si="271"/>
        <v>HDJ</v>
      </c>
      <c r="R848" s="82"/>
      <c r="S848" s="95">
        <f t="shared" si="275"/>
        <v>0</v>
      </c>
      <c r="T848" s="95">
        <f t="shared" si="276"/>
        <v>0</v>
      </c>
      <c r="U848" s="79" t="e">
        <f>VLOOKUP($S848,'Grille de Tarif OQN'!$B$2:$S$3603,U$1,0)</f>
        <v>#N/A</v>
      </c>
      <c r="V848" s="79" t="e">
        <f>VLOOKUP($S848,'Grille de Tarif OQN'!$B$2:$S$3603,V$1,0)</f>
        <v>#N/A</v>
      </c>
      <c r="W848" s="79" t="e">
        <f>VLOOKUP($S848,'Grille de Tarif OQN'!$B$2:$S$3603,W$1,0)</f>
        <v>#N/A</v>
      </c>
      <c r="X848" s="79" t="e">
        <f>VLOOKUP($S848,'Grille de Tarif OQN'!$B$2:$S$3603,X$1,0)</f>
        <v>#N/A</v>
      </c>
      <c r="Y848" s="79" t="e">
        <f>VLOOKUP($S848,'Grille de Tarif OQN'!$B$2:$S$3603,Y$1,0)</f>
        <v>#N/A</v>
      </c>
      <c r="Z848" s="79" t="e">
        <f>VLOOKUP($S848,'Grille de Tarif OQN'!$B$2:$S$3603,Z$1,0)</f>
        <v>#N/A</v>
      </c>
      <c r="AA848" s="79" t="e">
        <f>VLOOKUP($S848,'Grille de Tarif OQN'!$B$2:$S$3603,AA$1,0)</f>
        <v>#N/A</v>
      </c>
      <c r="AB848" s="79" t="e">
        <f>VLOOKUP($S848,'Grille de Tarif OQN'!$B$2:$S$3603,AB$1,0)</f>
        <v>#N/A</v>
      </c>
      <c r="AC848" s="79" t="e">
        <f>VLOOKUP($S848,'Grille de Tarif OQN'!$B$2:$S$3603,AC$1,0)</f>
        <v>#N/A</v>
      </c>
      <c r="AD848" s="79" t="e">
        <f>VLOOKUP($S848,'Grille de Tarif OQN'!$B$2:$S$3603,AD$1,0)</f>
        <v>#N/A</v>
      </c>
      <c r="AE848" s="79" t="e">
        <f>VLOOKUP($S848,'Grille de Tarif OQN'!$B$2:$S$3603,AE$1,0)</f>
        <v>#N/A</v>
      </c>
      <c r="AF848" s="79" t="e">
        <f>VLOOKUP($S848,'Grille de Tarif OQN'!$B$2:$S$3603,AF$1,0)</f>
        <v>#N/A</v>
      </c>
      <c r="AG848" s="79" t="e">
        <f>VLOOKUP($S848,'Grille de Tarif OQN'!$B$2:$S$3603,AG$1,0)</f>
        <v>#N/A</v>
      </c>
      <c r="AH848" s="79" t="e">
        <f>VLOOKUP($S848,'Grille de Tarif OQN'!$B$2:$S$3603,AH$1,0)</f>
        <v>#N/A</v>
      </c>
      <c r="AI848" s="79" t="e">
        <f>VLOOKUP($S848,'Grille de Tarif OQN'!$B$2:$S$3603,AI$1,0)</f>
        <v>#N/A</v>
      </c>
      <c r="AJ848" s="79" t="e">
        <f>VLOOKUP($S848,'Grille de Tarif OQN'!$B$2:$S$3603,AJ$1,0)</f>
        <v>#N/A</v>
      </c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72"/>
      <c r="AV848"/>
      <c r="AW848"/>
      <c r="AX848"/>
      <c r="AY848"/>
      <c r="AZ848" s="96">
        <f t="shared" si="277"/>
        <v>0</v>
      </c>
      <c r="BA848" s="24" t="e">
        <f t="shared" si="278"/>
        <v>#N/A</v>
      </c>
      <c r="BB848" s="24" t="e">
        <f t="shared" si="279"/>
        <v>#N/A</v>
      </c>
      <c r="BC848" s="24" t="e">
        <f t="shared" si="272"/>
        <v>#N/A</v>
      </c>
      <c r="BD848" s="24" t="e">
        <f t="shared" si="273"/>
        <v>#N/A</v>
      </c>
      <c r="BE848"/>
      <c r="BF848" t="e">
        <f t="shared" si="280"/>
        <v>#N/A</v>
      </c>
      <c r="BG848" t="str">
        <f t="shared" si="281"/>
        <v>HDJ</v>
      </c>
      <c r="BH848" s="20" t="e">
        <f t="shared" si="282"/>
        <v>#N/A</v>
      </c>
      <c r="BI848" s="20" t="e">
        <f t="shared" si="283"/>
        <v>#N/A</v>
      </c>
      <c r="BJ848" s="20" t="e">
        <f t="shared" si="284"/>
        <v>#N/A</v>
      </c>
      <c r="BK848" s="20" t="e">
        <f t="shared" si="285"/>
        <v>#N/A</v>
      </c>
      <c r="BL848" s="20" t="e">
        <f t="shared" si="286"/>
        <v>#N/A</v>
      </c>
      <c r="BM848" s="20" t="e">
        <f t="shared" si="274"/>
        <v>#N/A</v>
      </c>
      <c r="BN848" s="20" t="e">
        <f t="shared" si="287"/>
        <v>#N/A</v>
      </c>
    </row>
    <row r="849" spans="1:66">
      <c r="A849" s="92"/>
      <c r="B849" s="90"/>
      <c r="C849" s="90"/>
      <c r="D849" s="93"/>
      <c r="E849" s="93"/>
      <c r="F849" s="93"/>
      <c r="G849" s="93"/>
      <c r="H849" s="93"/>
      <c r="I849" s="93"/>
      <c r="J849" s="93"/>
      <c r="K849" s="93"/>
      <c r="L849" s="92"/>
      <c r="M849" s="93"/>
      <c r="N849" s="91">
        <f t="shared" si="268"/>
        <v>0</v>
      </c>
      <c r="O849" s="91" t="str">
        <f t="shared" si="269"/>
        <v/>
      </c>
      <c r="P849" s="91" t="str">
        <f t="shared" si="270"/>
        <v/>
      </c>
      <c r="Q849" s="91" t="str">
        <f t="shared" si="271"/>
        <v>HDJ</v>
      </c>
      <c r="R849" s="82"/>
      <c r="S849" s="95">
        <f t="shared" si="275"/>
        <v>0</v>
      </c>
      <c r="T849" s="95">
        <f t="shared" si="276"/>
        <v>0</v>
      </c>
      <c r="U849" s="79" t="e">
        <f>VLOOKUP($S849,'Grille de Tarif OQN'!$B$2:$S$3603,U$1,0)</f>
        <v>#N/A</v>
      </c>
      <c r="V849" s="79" t="e">
        <f>VLOOKUP($S849,'Grille de Tarif OQN'!$B$2:$S$3603,V$1,0)</f>
        <v>#N/A</v>
      </c>
      <c r="W849" s="79" t="e">
        <f>VLOOKUP($S849,'Grille de Tarif OQN'!$B$2:$S$3603,W$1,0)</f>
        <v>#N/A</v>
      </c>
      <c r="X849" s="79" t="e">
        <f>VLOOKUP($S849,'Grille de Tarif OQN'!$B$2:$S$3603,X$1,0)</f>
        <v>#N/A</v>
      </c>
      <c r="Y849" s="79" t="e">
        <f>VLOOKUP($S849,'Grille de Tarif OQN'!$B$2:$S$3603,Y$1,0)</f>
        <v>#N/A</v>
      </c>
      <c r="Z849" s="79" t="e">
        <f>VLOOKUP($S849,'Grille de Tarif OQN'!$B$2:$S$3603,Z$1,0)</f>
        <v>#N/A</v>
      </c>
      <c r="AA849" s="79" t="e">
        <f>VLOOKUP($S849,'Grille de Tarif OQN'!$B$2:$S$3603,AA$1,0)</f>
        <v>#N/A</v>
      </c>
      <c r="AB849" s="79" t="e">
        <f>VLOOKUP($S849,'Grille de Tarif OQN'!$B$2:$S$3603,AB$1,0)</f>
        <v>#N/A</v>
      </c>
      <c r="AC849" s="79" t="e">
        <f>VLOOKUP($S849,'Grille de Tarif OQN'!$B$2:$S$3603,AC$1,0)</f>
        <v>#N/A</v>
      </c>
      <c r="AD849" s="79" t="e">
        <f>VLOOKUP($S849,'Grille de Tarif OQN'!$B$2:$S$3603,AD$1,0)</f>
        <v>#N/A</v>
      </c>
      <c r="AE849" s="79" t="e">
        <f>VLOOKUP($S849,'Grille de Tarif OQN'!$B$2:$S$3603,AE$1,0)</f>
        <v>#N/A</v>
      </c>
      <c r="AF849" s="79" t="e">
        <f>VLOOKUP($S849,'Grille de Tarif OQN'!$B$2:$S$3603,AF$1,0)</f>
        <v>#N/A</v>
      </c>
      <c r="AG849" s="79" t="e">
        <f>VLOOKUP($S849,'Grille de Tarif OQN'!$B$2:$S$3603,AG$1,0)</f>
        <v>#N/A</v>
      </c>
      <c r="AH849" s="79" t="e">
        <f>VLOOKUP($S849,'Grille de Tarif OQN'!$B$2:$S$3603,AH$1,0)</f>
        <v>#N/A</v>
      </c>
      <c r="AI849" s="79" t="e">
        <f>VLOOKUP($S849,'Grille de Tarif OQN'!$B$2:$S$3603,AI$1,0)</f>
        <v>#N/A</v>
      </c>
      <c r="AJ849" s="79" t="e">
        <f>VLOOKUP($S849,'Grille de Tarif OQN'!$B$2:$S$3603,AJ$1,0)</f>
        <v>#N/A</v>
      </c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72"/>
      <c r="AV849"/>
      <c r="AW849"/>
      <c r="AX849"/>
      <c r="AY849"/>
      <c r="AZ849" s="96">
        <f t="shared" si="277"/>
        <v>0</v>
      </c>
      <c r="BA849" s="24" t="e">
        <f t="shared" si="278"/>
        <v>#N/A</v>
      </c>
      <c r="BB849" s="24" t="e">
        <f t="shared" si="279"/>
        <v>#N/A</v>
      </c>
      <c r="BC849" s="24" t="e">
        <f t="shared" si="272"/>
        <v>#N/A</v>
      </c>
      <c r="BD849" s="24" t="e">
        <f t="shared" si="273"/>
        <v>#N/A</v>
      </c>
      <c r="BE849"/>
      <c r="BF849" t="e">
        <f t="shared" si="280"/>
        <v>#N/A</v>
      </c>
      <c r="BG849" t="str">
        <f t="shared" si="281"/>
        <v>HDJ</v>
      </c>
      <c r="BH849" s="20" t="e">
        <f t="shared" si="282"/>
        <v>#N/A</v>
      </c>
      <c r="BI849" s="20" t="e">
        <f t="shared" si="283"/>
        <v>#N/A</v>
      </c>
      <c r="BJ849" s="20" t="e">
        <f t="shared" si="284"/>
        <v>#N/A</v>
      </c>
      <c r="BK849" s="20" t="e">
        <f t="shared" si="285"/>
        <v>#N/A</v>
      </c>
      <c r="BL849" s="20" t="e">
        <f t="shared" si="286"/>
        <v>#N/A</v>
      </c>
      <c r="BM849" s="20" t="e">
        <f t="shared" si="274"/>
        <v>#N/A</v>
      </c>
      <c r="BN849" s="20" t="e">
        <f t="shared" si="287"/>
        <v>#N/A</v>
      </c>
    </row>
    <row r="850" spans="1:66">
      <c r="A850" s="92"/>
      <c r="B850" s="90"/>
      <c r="C850" s="90"/>
      <c r="D850" s="93"/>
      <c r="E850" s="93"/>
      <c r="F850" s="93"/>
      <c r="G850" s="93"/>
      <c r="H850" s="93"/>
      <c r="I850" s="93"/>
      <c r="J850" s="93"/>
      <c r="K850" s="93"/>
      <c r="L850" s="92"/>
      <c r="M850" s="93"/>
      <c r="N850" s="91">
        <f t="shared" si="268"/>
        <v>0</v>
      </c>
      <c r="O850" s="91" t="str">
        <f t="shared" si="269"/>
        <v/>
      </c>
      <c r="P850" s="91" t="str">
        <f t="shared" si="270"/>
        <v/>
      </c>
      <c r="Q850" s="91" t="str">
        <f t="shared" si="271"/>
        <v>HDJ</v>
      </c>
      <c r="R850" s="82"/>
      <c r="S850" s="95">
        <f t="shared" si="275"/>
        <v>0</v>
      </c>
      <c r="T850" s="95">
        <f t="shared" si="276"/>
        <v>0</v>
      </c>
      <c r="U850" s="79" t="e">
        <f>VLOOKUP($S850,'Grille de Tarif OQN'!$B$2:$S$3603,U$1,0)</f>
        <v>#N/A</v>
      </c>
      <c r="V850" s="79" t="e">
        <f>VLOOKUP($S850,'Grille de Tarif OQN'!$B$2:$S$3603,V$1,0)</f>
        <v>#N/A</v>
      </c>
      <c r="W850" s="79" t="e">
        <f>VLOOKUP($S850,'Grille de Tarif OQN'!$B$2:$S$3603,W$1,0)</f>
        <v>#N/A</v>
      </c>
      <c r="X850" s="79" t="e">
        <f>VLOOKUP($S850,'Grille de Tarif OQN'!$B$2:$S$3603,X$1,0)</f>
        <v>#N/A</v>
      </c>
      <c r="Y850" s="79" t="e">
        <f>VLOOKUP($S850,'Grille de Tarif OQN'!$B$2:$S$3603,Y$1,0)</f>
        <v>#N/A</v>
      </c>
      <c r="Z850" s="79" t="e">
        <f>VLOOKUP($S850,'Grille de Tarif OQN'!$B$2:$S$3603,Z$1,0)</f>
        <v>#N/A</v>
      </c>
      <c r="AA850" s="79" t="e">
        <f>VLOOKUP($S850,'Grille de Tarif OQN'!$B$2:$S$3603,AA$1,0)</f>
        <v>#N/A</v>
      </c>
      <c r="AB850" s="79" t="e">
        <f>VLOOKUP($S850,'Grille de Tarif OQN'!$B$2:$S$3603,AB$1,0)</f>
        <v>#N/A</v>
      </c>
      <c r="AC850" s="79" t="e">
        <f>VLOOKUP($S850,'Grille de Tarif OQN'!$B$2:$S$3603,AC$1,0)</f>
        <v>#N/A</v>
      </c>
      <c r="AD850" s="79" t="e">
        <f>VLOOKUP($S850,'Grille de Tarif OQN'!$B$2:$S$3603,AD$1,0)</f>
        <v>#N/A</v>
      </c>
      <c r="AE850" s="79" t="e">
        <f>VLOOKUP($S850,'Grille de Tarif OQN'!$B$2:$S$3603,AE$1,0)</f>
        <v>#N/A</v>
      </c>
      <c r="AF850" s="79" t="e">
        <f>VLOOKUP($S850,'Grille de Tarif OQN'!$B$2:$S$3603,AF$1,0)</f>
        <v>#N/A</v>
      </c>
      <c r="AG850" s="79" t="e">
        <f>VLOOKUP($S850,'Grille de Tarif OQN'!$B$2:$S$3603,AG$1,0)</f>
        <v>#N/A</v>
      </c>
      <c r="AH850" s="79" t="e">
        <f>VLOOKUP($S850,'Grille de Tarif OQN'!$B$2:$S$3603,AH$1,0)</f>
        <v>#N/A</v>
      </c>
      <c r="AI850" s="79" t="e">
        <f>VLOOKUP($S850,'Grille de Tarif OQN'!$B$2:$S$3603,AI$1,0)</f>
        <v>#N/A</v>
      </c>
      <c r="AJ850" s="79" t="e">
        <f>VLOOKUP($S850,'Grille de Tarif OQN'!$B$2:$S$3603,AJ$1,0)</f>
        <v>#N/A</v>
      </c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72"/>
      <c r="AV850"/>
      <c r="AW850"/>
      <c r="AX850"/>
      <c r="AY850"/>
      <c r="AZ850" s="96">
        <f t="shared" si="277"/>
        <v>0</v>
      </c>
      <c r="BA850" s="24" t="e">
        <f t="shared" si="278"/>
        <v>#N/A</v>
      </c>
      <c r="BB850" s="24" t="e">
        <f t="shared" si="279"/>
        <v>#N/A</v>
      </c>
      <c r="BC850" s="24" t="e">
        <f t="shared" si="272"/>
        <v>#N/A</v>
      </c>
      <c r="BD850" s="24" t="e">
        <f t="shared" si="273"/>
        <v>#N/A</v>
      </c>
      <c r="BE850"/>
      <c r="BF850" t="e">
        <f t="shared" si="280"/>
        <v>#N/A</v>
      </c>
      <c r="BG850" t="str">
        <f t="shared" si="281"/>
        <v>HDJ</v>
      </c>
      <c r="BH850" s="20" t="e">
        <f t="shared" si="282"/>
        <v>#N/A</v>
      </c>
      <c r="BI850" s="20" t="e">
        <f t="shared" si="283"/>
        <v>#N/A</v>
      </c>
      <c r="BJ850" s="20" t="e">
        <f t="shared" si="284"/>
        <v>#N/A</v>
      </c>
      <c r="BK850" s="20" t="e">
        <f t="shared" si="285"/>
        <v>#N/A</v>
      </c>
      <c r="BL850" s="20" t="e">
        <f t="shared" si="286"/>
        <v>#N/A</v>
      </c>
      <c r="BM850" s="20" t="e">
        <f t="shared" si="274"/>
        <v>#N/A</v>
      </c>
      <c r="BN850" s="20" t="e">
        <f t="shared" si="287"/>
        <v>#N/A</v>
      </c>
    </row>
    <row r="851" spans="1:66">
      <c r="A851" s="92"/>
      <c r="B851" s="90"/>
      <c r="C851" s="90"/>
      <c r="D851" s="93"/>
      <c r="E851" s="93"/>
      <c r="F851" s="93"/>
      <c r="G851" s="93"/>
      <c r="H851" s="93"/>
      <c r="I851" s="93"/>
      <c r="J851" s="93"/>
      <c r="K851" s="93"/>
      <c r="L851" s="92"/>
      <c r="M851" s="93"/>
      <c r="N851" s="91">
        <f t="shared" si="268"/>
        <v>0</v>
      </c>
      <c r="O851" s="91" t="str">
        <f t="shared" si="269"/>
        <v/>
      </c>
      <c r="P851" s="91" t="str">
        <f t="shared" si="270"/>
        <v/>
      </c>
      <c r="Q851" s="91" t="str">
        <f t="shared" si="271"/>
        <v>HDJ</v>
      </c>
      <c r="R851" s="82"/>
      <c r="S851" s="95">
        <f t="shared" si="275"/>
        <v>0</v>
      </c>
      <c r="T851" s="95">
        <f t="shared" si="276"/>
        <v>0</v>
      </c>
      <c r="U851" s="79" t="e">
        <f>VLOOKUP($S851,'Grille de Tarif OQN'!$B$2:$S$3603,U$1,0)</f>
        <v>#N/A</v>
      </c>
      <c r="V851" s="79" t="e">
        <f>VLOOKUP($S851,'Grille de Tarif OQN'!$B$2:$S$3603,V$1,0)</f>
        <v>#N/A</v>
      </c>
      <c r="W851" s="79" t="e">
        <f>VLOOKUP($S851,'Grille de Tarif OQN'!$B$2:$S$3603,W$1,0)</f>
        <v>#N/A</v>
      </c>
      <c r="X851" s="79" t="e">
        <f>VLOOKUP($S851,'Grille de Tarif OQN'!$B$2:$S$3603,X$1,0)</f>
        <v>#N/A</v>
      </c>
      <c r="Y851" s="79" t="e">
        <f>VLOOKUP($S851,'Grille de Tarif OQN'!$B$2:$S$3603,Y$1,0)</f>
        <v>#N/A</v>
      </c>
      <c r="Z851" s="79" t="e">
        <f>VLOOKUP($S851,'Grille de Tarif OQN'!$B$2:$S$3603,Z$1,0)</f>
        <v>#N/A</v>
      </c>
      <c r="AA851" s="79" t="e">
        <f>VLOOKUP($S851,'Grille de Tarif OQN'!$B$2:$S$3603,AA$1,0)</f>
        <v>#N/A</v>
      </c>
      <c r="AB851" s="79" t="e">
        <f>VLOOKUP($S851,'Grille de Tarif OQN'!$B$2:$S$3603,AB$1,0)</f>
        <v>#N/A</v>
      </c>
      <c r="AC851" s="79" t="e">
        <f>VLOOKUP($S851,'Grille de Tarif OQN'!$B$2:$S$3603,AC$1,0)</f>
        <v>#N/A</v>
      </c>
      <c r="AD851" s="79" t="e">
        <f>VLOOKUP($S851,'Grille de Tarif OQN'!$B$2:$S$3603,AD$1,0)</f>
        <v>#N/A</v>
      </c>
      <c r="AE851" s="79" t="e">
        <f>VLOOKUP($S851,'Grille de Tarif OQN'!$B$2:$S$3603,AE$1,0)</f>
        <v>#N/A</v>
      </c>
      <c r="AF851" s="79" t="e">
        <f>VLOOKUP($S851,'Grille de Tarif OQN'!$B$2:$S$3603,AF$1,0)</f>
        <v>#N/A</v>
      </c>
      <c r="AG851" s="79" t="e">
        <f>VLOOKUP($S851,'Grille de Tarif OQN'!$B$2:$S$3603,AG$1,0)</f>
        <v>#N/A</v>
      </c>
      <c r="AH851" s="79" t="e">
        <f>VLOOKUP($S851,'Grille de Tarif OQN'!$B$2:$S$3603,AH$1,0)</f>
        <v>#N/A</v>
      </c>
      <c r="AI851" s="79" t="e">
        <f>VLOOKUP($S851,'Grille de Tarif OQN'!$B$2:$S$3603,AI$1,0)</f>
        <v>#N/A</v>
      </c>
      <c r="AJ851" s="79" t="e">
        <f>VLOOKUP($S851,'Grille de Tarif OQN'!$B$2:$S$3603,AJ$1,0)</f>
        <v>#N/A</v>
      </c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72"/>
      <c r="AV851"/>
      <c r="AW851"/>
      <c r="AX851"/>
      <c r="AY851"/>
      <c r="AZ851" s="96">
        <f t="shared" si="277"/>
        <v>0</v>
      </c>
      <c r="BA851" s="24" t="e">
        <f t="shared" si="278"/>
        <v>#N/A</v>
      </c>
      <c r="BB851" s="24" t="e">
        <f t="shared" si="279"/>
        <v>#N/A</v>
      </c>
      <c r="BC851" s="24" t="e">
        <f t="shared" si="272"/>
        <v>#N/A</v>
      </c>
      <c r="BD851" s="24" t="e">
        <f t="shared" si="273"/>
        <v>#N/A</v>
      </c>
      <c r="BE851"/>
      <c r="BF851" t="e">
        <f t="shared" si="280"/>
        <v>#N/A</v>
      </c>
      <c r="BG851" t="str">
        <f t="shared" si="281"/>
        <v>HDJ</v>
      </c>
      <c r="BH851" s="20" t="e">
        <f t="shared" si="282"/>
        <v>#N/A</v>
      </c>
      <c r="BI851" s="20" t="e">
        <f t="shared" si="283"/>
        <v>#N/A</v>
      </c>
      <c r="BJ851" s="20" t="e">
        <f t="shared" si="284"/>
        <v>#N/A</v>
      </c>
      <c r="BK851" s="20" t="e">
        <f t="shared" si="285"/>
        <v>#N/A</v>
      </c>
      <c r="BL851" s="20" t="e">
        <f t="shared" si="286"/>
        <v>#N/A</v>
      </c>
      <c r="BM851" s="20" t="e">
        <f t="shared" si="274"/>
        <v>#N/A</v>
      </c>
      <c r="BN851" s="20" t="e">
        <f t="shared" si="287"/>
        <v>#N/A</v>
      </c>
    </row>
    <row r="852" spans="1:66">
      <c r="A852" s="92"/>
      <c r="B852" s="90"/>
      <c r="C852" s="90"/>
      <c r="D852" s="93"/>
      <c r="E852" s="93"/>
      <c r="F852" s="93"/>
      <c r="G852" s="93"/>
      <c r="H852" s="93"/>
      <c r="I852" s="93"/>
      <c r="J852" s="93"/>
      <c r="K852" s="93"/>
      <c r="L852" s="92"/>
      <c r="M852" s="93"/>
      <c r="N852" s="91">
        <f t="shared" si="268"/>
        <v>0</v>
      </c>
      <c r="O852" s="91" t="str">
        <f t="shared" si="269"/>
        <v/>
      </c>
      <c r="P852" s="91" t="str">
        <f t="shared" si="270"/>
        <v/>
      </c>
      <c r="Q852" s="91" t="str">
        <f t="shared" si="271"/>
        <v>HDJ</v>
      </c>
      <c r="R852" s="82"/>
      <c r="S852" s="95">
        <f t="shared" si="275"/>
        <v>0</v>
      </c>
      <c r="T852" s="95">
        <f t="shared" si="276"/>
        <v>0</v>
      </c>
      <c r="U852" s="79" t="e">
        <f>VLOOKUP($S852,'Grille de Tarif OQN'!$B$2:$S$3603,U$1,0)</f>
        <v>#N/A</v>
      </c>
      <c r="V852" s="79" t="e">
        <f>VLOOKUP($S852,'Grille de Tarif OQN'!$B$2:$S$3603,V$1,0)</f>
        <v>#N/A</v>
      </c>
      <c r="W852" s="79" t="e">
        <f>VLOOKUP($S852,'Grille de Tarif OQN'!$B$2:$S$3603,W$1,0)</f>
        <v>#N/A</v>
      </c>
      <c r="X852" s="79" t="e">
        <f>VLOOKUP($S852,'Grille de Tarif OQN'!$B$2:$S$3603,X$1,0)</f>
        <v>#N/A</v>
      </c>
      <c r="Y852" s="79" t="e">
        <f>VLOOKUP($S852,'Grille de Tarif OQN'!$B$2:$S$3603,Y$1,0)</f>
        <v>#N/A</v>
      </c>
      <c r="Z852" s="79" t="e">
        <f>VLOOKUP($S852,'Grille de Tarif OQN'!$B$2:$S$3603,Z$1,0)</f>
        <v>#N/A</v>
      </c>
      <c r="AA852" s="79" t="e">
        <f>VLOOKUP($S852,'Grille de Tarif OQN'!$B$2:$S$3603,AA$1,0)</f>
        <v>#N/A</v>
      </c>
      <c r="AB852" s="79" t="e">
        <f>VLOOKUP($S852,'Grille de Tarif OQN'!$B$2:$S$3603,AB$1,0)</f>
        <v>#N/A</v>
      </c>
      <c r="AC852" s="79" t="e">
        <f>VLOOKUP($S852,'Grille de Tarif OQN'!$B$2:$S$3603,AC$1,0)</f>
        <v>#N/A</v>
      </c>
      <c r="AD852" s="79" t="e">
        <f>VLOOKUP($S852,'Grille de Tarif OQN'!$B$2:$S$3603,AD$1,0)</f>
        <v>#N/A</v>
      </c>
      <c r="AE852" s="79" t="e">
        <f>VLOOKUP($S852,'Grille de Tarif OQN'!$B$2:$S$3603,AE$1,0)</f>
        <v>#N/A</v>
      </c>
      <c r="AF852" s="79" t="e">
        <f>VLOOKUP($S852,'Grille de Tarif OQN'!$B$2:$S$3603,AF$1,0)</f>
        <v>#N/A</v>
      </c>
      <c r="AG852" s="79" t="e">
        <f>VLOOKUP($S852,'Grille de Tarif OQN'!$B$2:$S$3603,AG$1,0)</f>
        <v>#N/A</v>
      </c>
      <c r="AH852" s="79" t="e">
        <f>VLOOKUP($S852,'Grille de Tarif OQN'!$B$2:$S$3603,AH$1,0)</f>
        <v>#N/A</v>
      </c>
      <c r="AI852" s="79" t="e">
        <f>VLOOKUP($S852,'Grille de Tarif OQN'!$B$2:$S$3603,AI$1,0)</f>
        <v>#N/A</v>
      </c>
      <c r="AJ852" s="79" t="e">
        <f>VLOOKUP($S852,'Grille de Tarif OQN'!$B$2:$S$3603,AJ$1,0)</f>
        <v>#N/A</v>
      </c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72"/>
      <c r="AV852"/>
      <c r="AW852"/>
      <c r="AX852"/>
      <c r="AY852"/>
      <c r="AZ852" s="96">
        <f t="shared" si="277"/>
        <v>0</v>
      </c>
      <c r="BA852" s="24" t="e">
        <f t="shared" si="278"/>
        <v>#N/A</v>
      </c>
      <c r="BB852" s="24" t="e">
        <f t="shared" si="279"/>
        <v>#N/A</v>
      </c>
      <c r="BC852" s="24" t="e">
        <f t="shared" si="272"/>
        <v>#N/A</v>
      </c>
      <c r="BD852" s="24" t="e">
        <f t="shared" si="273"/>
        <v>#N/A</v>
      </c>
      <c r="BE852"/>
      <c r="BF852" t="e">
        <f t="shared" si="280"/>
        <v>#N/A</v>
      </c>
      <c r="BG852" t="str">
        <f t="shared" si="281"/>
        <v>HDJ</v>
      </c>
      <c r="BH852" s="20" t="e">
        <f t="shared" si="282"/>
        <v>#N/A</v>
      </c>
      <c r="BI852" s="20" t="e">
        <f t="shared" si="283"/>
        <v>#N/A</v>
      </c>
      <c r="BJ852" s="20" t="e">
        <f t="shared" si="284"/>
        <v>#N/A</v>
      </c>
      <c r="BK852" s="20" t="e">
        <f t="shared" si="285"/>
        <v>#N/A</v>
      </c>
      <c r="BL852" s="20" t="e">
        <f t="shared" si="286"/>
        <v>#N/A</v>
      </c>
      <c r="BM852" s="20" t="e">
        <f t="shared" si="274"/>
        <v>#N/A</v>
      </c>
      <c r="BN852" s="20" t="e">
        <f t="shared" si="287"/>
        <v>#N/A</v>
      </c>
    </row>
    <row r="853" spans="1:66">
      <c r="A853" s="92"/>
      <c r="B853" s="90"/>
      <c r="C853" s="90"/>
      <c r="D853" s="93"/>
      <c r="E853" s="93"/>
      <c r="F853" s="93"/>
      <c r="G853" s="93"/>
      <c r="H853" s="93"/>
      <c r="I853" s="93"/>
      <c r="J853" s="93"/>
      <c r="K853" s="93"/>
      <c r="L853" s="92"/>
      <c r="M853" s="93"/>
      <c r="N853" s="91">
        <f t="shared" si="268"/>
        <v>0</v>
      </c>
      <c r="O853" s="91" t="str">
        <f t="shared" si="269"/>
        <v/>
      </c>
      <c r="P853" s="91" t="str">
        <f t="shared" si="270"/>
        <v/>
      </c>
      <c r="Q853" s="91" t="str">
        <f t="shared" si="271"/>
        <v>HDJ</v>
      </c>
      <c r="R853" s="82"/>
      <c r="S853" s="95">
        <f t="shared" si="275"/>
        <v>0</v>
      </c>
      <c r="T853" s="95">
        <f t="shared" si="276"/>
        <v>0</v>
      </c>
      <c r="U853" s="79" t="e">
        <f>VLOOKUP($S853,'Grille de Tarif OQN'!$B$2:$S$3603,U$1,0)</f>
        <v>#N/A</v>
      </c>
      <c r="V853" s="79" t="e">
        <f>VLOOKUP($S853,'Grille de Tarif OQN'!$B$2:$S$3603,V$1,0)</f>
        <v>#N/A</v>
      </c>
      <c r="W853" s="79" t="e">
        <f>VLOOKUP($S853,'Grille de Tarif OQN'!$B$2:$S$3603,W$1,0)</f>
        <v>#N/A</v>
      </c>
      <c r="X853" s="79" t="e">
        <f>VLOOKUP($S853,'Grille de Tarif OQN'!$B$2:$S$3603,X$1,0)</f>
        <v>#N/A</v>
      </c>
      <c r="Y853" s="79" t="e">
        <f>VLOOKUP($S853,'Grille de Tarif OQN'!$B$2:$S$3603,Y$1,0)</f>
        <v>#N/A</v>
      </c>
      <c r="Z853" s="79" t="e">
        <f>VLOOKUP($S853,'Grille de Tarif OQN'!$B$2:$S$3603,Z$1,0)</f>
        <v>#N/A</v>
      </c>
      <c r="AA853" s="79" t="e">
        <f>VLOOKUP($S853,'Grille de Tarif OQN'!$B$2:$S$3603,AA$1,0)</f>
        <v>#N/A</v>
      </c>
      <c r="AB853" s="79" t="e">
        <f>VLOOKUP($S853,'Grille de Tarif OQN'!$B$2:$S$3603,AB$1,0)</f>
        <v>#N/A</v>
      </c>
      <c r="AC853" s="79" t="e">
        <f>VLOOKUP($S853,'Grille de Tarif OQN'!$B$2:$S$3603,AC$1,0)</f>
        <v>#N/A</v>
      </c>
      <c r="AD853" s="79" t="e">
        <f>VLOOKUP($S853,'Grille de Tarif OQN'!$B$2:$S$3603,AD$1,0)</f>
        <v>#N/A</v>
      </c>
      <c r="AE853" s="79" t="e">
        <f>VLOOKUP($S853,'Grille de Tarif OQN'!$B$2:$S$3603,AE$1,0)</f>
        <v>#N/A</v>
      </c>
      <c r="AF853" s="79" t="e">
        <f>VLOOKUP($S853,'Grille de Tarif OQN'!$B$2:$S$3603,AF$1,0)</f>
        <v>#N/A</v>
      </c>
      <c r="AG853" s="79" t="e">
        <f>VLOOKUP($S853,'Grille de Tarif OQN'!$B$2:$S$3603,AG$1,0)</f>
        <v>#N/A</v>
      </c>
      <c r="AH853" s="79" t="e">
        <f>VLOOKUP($S853,'Grille de Tarif OQN'!$B$2:$S$3603,AH$1,0)</f>
        <v>#N/A</v>
      </c>
      <c r="AI853" s="79" t="e">
        <f>VLOOKUP($S853,'Grille de Tarif OQN'!$B$2:$S$3603,AI$1,0)</f>
        <v>#N/A</v>
      </c>
      <c r="AJ853" s="79" t="e">
        <f>VLOOKUP($S853,'Grille de Tarif OQN'!$B$2:$S$3603,AJ$1,0)</f>
        <v>#N/A</v>
      </c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72"/>
      <c r="AV853"/>
      <c r="AW853"/>
      <c r="AX853"/>
      <c r="AY853"/>
      <c r="AZ853" s="96">
        <f t="shared" si="277"/>
        <v>0</v>
      </c>
      <c r="BA853" s="24" t="e">
        <f t="shared" si="278"/>
        <v>#N/A</v>
      </c>
      <c r="BB853" s="24" t="e">
        <f t="shared" si="279"/>
        <v>#N/A</v>
      </c>
      <c r="BC853" s="24" t="e">
        <f t="shared" si="272"/>
        <v>#N/A</v>
      </c>
      <c r="BD853" s="24" t="e">
        <f t="shared" si="273"/>
        <v>#N/A</v>
      </c>
      <c r="BE853"/>
      <c r="BF853" t="e">
        <f t="shared" si="280"/>
        <v>#N/A</v>
      </c>
      <c r="BG853" t="str">
        <f t="shared" si="281"/>
        <v>HDJ</v>
      </c>
      <c r="BH853" s="20" t="e">
        <f t="shared" si="282"/>
        <v>#N/A</v>
      </c>
      <c r="BI853" s="20" t="e">
        <f t="shared" si="283"/>
        <v>#N/A</v>
      </c>
      <c r="BJ853" s="20" t="e">
        <f t="shared" si="284"/>
        <v>#N/A</v>
      </c>
      <c r="BK853" s="20" t="e">
        <f t="shared" si="285"/>
        <v>#N/A</v>
      </c>
      <c r="BL853" s="20" t="e">
        <f t="shared" si="286"/>
        <v>#N/A</v>
      </c>
      <c r="BM853" s="20" t="e">
        <f t="shared" si="274"/>
        <v>#N/A</v>
      </c>
      <c r="BN853" s="20" t="e">
        <f t="shared" si="287"/>
        <v>#N/A</v>
      </c>
    </row>
    <row r="854" spans="1:66">
      <c r="A854" s="92"/>
      <c r="B854" s="90"/>
      <c r="C854" s="90"/>
      <c r="D854" s="93"/>
      <c r="E854" s="93"/>
      <c r="F854" s="93"/>
      <c r="G854" s="93"/>
      <c r="H854" s="93"/>
      <c r="I854" s="93"/>
      <c r="J854" s="93"/>
      <c r="K854" s="93"/>
      <c r="L854" s="92"/>
      <c r="M854" s="93"/>
      <c r="N854" s="91">
        <f t="shared" si="268"/>
        <v>0</v>
      </c>
      <c r="O854" s="91" t="str">
        <f t="shared" si="269"/>
        <v/>
      </c>
      <c r="P854" s="91" t="str">
        <f t="shared" si="270"/>
        <v/>
      </c>
      <c r="Q854" s="91" t="str">
        <f t="shared" si="271"/>
        <v>HDJ</v>
      </c>
      <c r="R854" s="82"/>
      <c r="S854" s="95">
        <f t="shared" si="275"/>
        <v>0</v>
      </c>
      <c r="T854" s="95">
        <f t="shared" si="276"/>
        <v>0</v>
      </c>
      <c r="U854" s="79" t="e">
        <f>VLOOKUP($S854,'Grille de Tarif OQN'!$B$2:$S$3603,U$1,0)</f>
        <v>#N/A</v>
      </c>
      <c r="V854" s="79" t="e">
        <f>VLOOKUP($S854,'Grille de Tarif OQN'!$B$2:$S$3603,V$1,0)</f>
        <v>#N/A</v>
      </c>
      <c r="W854" s="79" t="e">
        <f>VLOOKUP($S854,'Grille de Tarif OQN'!$B$2:$S$3603,W$1,0)</f>
        <v>#N/A</v>
      </c>
      <c r="X854" s="79" t="e">
        <f>VLOOKUP($S854,'Grille de Tarif OQN'!$B$2:$S$3603,X$1,0)</f>
        <v>#N/A</v>
      </c>
      <c r="Y854" s="79" t="e">
        <f>VLOOKUP($S854,'Grille de Tarif OQN'!$B$2:$S$3603,Y$1,0)</f>
        <v>#N/A</v>
      </c>
      <c r="Z854" s="79" t="e">
        <f>VLOOKUP($S854,'Grille de Tarif OQN'!$B$2:$S$3603,Z$1,0)</f>
        <v>#N/A</v>
      </c>
      <c r="AA854" s="79" t="e">
        <f>VLOOKUP($S854,'Grille de Tarif OQN'!$B$2:$S$3603,AA$1,0)</f>
        <v>#N/A</v>
      </c>
      <c r="AB854" s="79" t="e">
        <f>VLOOKUP($S854,'Grille de Tarif OQN'!$B$2:$S$3603,AB$1,0)</f>
        <v>#N/A</v>
      </c>
      <c r="AC854" s="79" t="e">
        <f>VLOOKUP($S854,'Grille de Tarif OQN'!$B$2:$S$3603,AC$1,0)</f>
        <v>#N/A</v>
      </c>
      <c r="AD854" s="79" t="e">
        <f>VLOOKUP($S854,'Grille de Tarif OQN'!$B$2:$S$3603,AD$1,0)</f>
        <v>#N/A</v>
      </c>
      <c r="AE854" s="79" t="e">
        <f>VLOOKUP($S854,'Grille de Tarif OQN'!$B$2:$S$3603,AE$1,0)</f>
        <v>#N/A</v>
      </c>
      <c r="AF854" s="79" t="e">
        <f>VLOOKUP($S854,'Grille de Tarif OQN'!$B$2:$S$3603,AF$1,0)</f>
        <v>#N/A</v>
      </c>
      <c r="AG854" s="79" t="e">
        <f>VLOOKUP($S854,'Grille de Tarif OQN'!$B$2:$S$3603,AG$1,0)</f>
        <v>#N/A</v>
      </c>
      <c r="AH854" s="79" t="e">
        <f>VLOOKUP($S854,'Grille de Tarif OQN'!$B$2:$S$3603,AH$1,0)</f>
        <v>#N/A</v>
      </c>
      <c r="AI854" s="79" t="e">
        <f>VLOOKUP($S854,'Grille de Tarif OQN'!$B$2:$S$3603,AI$1,0)</f>
        <v>#N/A</v>
      </c>
      <c r="AJ854" s="79" t="e">
        <f>VLOOKUP($S854,'Grille de Tarif OQN'!$B$2:$S$3603,AJ$1,0)</f>
        <v>#N/A</v>
      </c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72"/>
      <c r="AV854"/>
      <c r="AW854"/>
      <c r="AX854"/>
      <c r="AY854"/>
      <c r="AZ854" s="96">
        <f t="shared" si="277"/>
        <v>0</v>
      </c>
      <c r="BA854" s="24" t="e">
        <f t="shared" si="278"/>
        <v>#N/A</v>
      </c>
      <c r="BB854" s="24" t="e">
        <f t="shared" si="279"/>
        <v>#N/A</v>
      </c>
      <c r="BC854" s="24" t="e">
        <f t="shared" si="272"/>
        <v>#N/A</v>
      </c>
      <c r="BD854" s="24" t="e">
        <f t="shared" si="273"/>
        <v>#N/A</v>
      </c>
      <c r="BE854"/>
      <c r="BF854" t="e">
        <f t="shared" si="280"/>
        <v>#N/A</v>
      </c>
      <c r="BG854" t="str">
        <f t="shared" si="281"/>
        <v>HDJ</v>
      </c>
      <c r="BH854" s="20" t="e">
        <f t="shared" si="282"/>
        <v>#N/A</v>
      </c>
      <c r="BI854" s="20" t="e">
        <f t="shared" si="283"/>
        <v>#N/A</v>
      </c>
      <c r="BJ854" s="20" t="e">
        <f t="shared" si="284"/>
        <v>#N/A</v>
      </c>
      <c r="BK854" s="20" t="e">
        <f t="shared" si="285"/>
        <v>#N/A</v>
      </c>
      <c r="BL854" s="20" t="e">
        <f t="shared" si="286"/>
        <v>#N/A</v>
      </c>
      <c r="BM854" s="20" t="e">
        <f t="shared" si="274"/>
        <v>#N/A</v>
      </c>
      <c r="BN854" s="20" t="e">
        <f t="shared" si="287"/>
        <v>#N/A</v>
      </c>
    </row>
    <row r="855" spans="1:66">
      <c r="A855" s="92"/>
      <c r="B855" s="90"/>
      <c r="C855" s="90"/>
      <c r="D855" s="93"/>
      <c r="E855" s="93"/>
      <c r="F855" s="93"/>
      <c r="G855" s="93"/>
      <c r="H855" s="93"/>
      <c r="I855" s="93"/>
      <c r="J855" s="93"/>
      <c r="K855" s="93"/>
      <c r="L855" s="92"/>
      <c r="M855" s="93"/>
      <c r="N855" s="91">
        <f t="shared" si="268"/>
        <v>0</v>
      </c>
      <c r="O855" s="91" t="str">
        <f t="shared" si="269"/>
        <v/>
      </c>
      <c r="P855" s="91" t="str">
        <f t="shared" si="270"/>
        <v/>
      </c>
      <c r="Q855" s="91" t="str">
        <f t="shared" si="271"/>
        <v>HDJ</v>
      </c>
      <c r="R855" s="82"/>
      <c r="S855" s="95">
        <f t="shared" si="275"/>
        <v>0</v>
      </c>
      <c r="T855" s="95">
        <f t="shared" si="276"/>
        <v>0</v>
      </c>
      <c r="U855" s="79" t="e">
        <f>VLOOKUP($S855,'Grille de Tarif OQN'!$B$2:$S$3603,U$1,0)</f>
        <v>#N/A</v>
      </c>
      <c r="V855" s="79" t="e">
        <f>VLOOKUP($S855,'Grille de Tarif OQN'!$B$2:$S$3603,V$1,0)</f>
        <v>#N/A</v>
      </c>
      <c r="W855" s="79" t="e">
        <f>VLOOKUP($S855,'Grille de Tarif OQN'!$B$2:$S$3603,W$1,0)</f>
        <v>#N/A</v>
      </c>
      <c r="X855" s="79" t="e">
        <f>VLOOKUP($S855,'Grille de Tarif OQN'!$B$2:$S$3603,X$1,0)</f>
        <v>#N/A</v>
      </c>
      <c r="Y855" s="79" t="e">
        <f>VLOOKUP($S855,'Grille de Tarif OQN'!$B$2:$S$3603,Y$1,0)</f>
        <v>#N/A</v>
      </c>
      <c r="Z855" s="79" t="e">
        <f>VLOOKUP($S855,'Grille de Tarif OQN'!$B$2:$S$3603,Z$1,0)</f>
        <v>#N/A</v>
      </c>
      <c r="AA855" s="79" t="e">
        <f>VLOOKUP($S855,'Grille de Tarif OQN'!$B$2:$S$3603,AA$1,0)</f>
        <v>#N/A</v>
      </c>
      <c r="AB855" s="79" t="e">
        <f>VLOOKUP($S855,'Grille de Tarif OQN'!$B$2:$S$3603,AB$1,0)</f>
        <v>#N/A</v>
      </c>
      <c r="AC855" s="79" t="e">
        <f>VLOOKUP($S855,'Grille de Tarif OQN'!$B$2:$S$3603,AC$1,0)</f>
        <v>#N/A</v>
      </c>
      <c r="AD855" s="79" t="e">
        <f>VLOOKUP($S855,'Grille de Tarif OQN'!$B$2:$S$3603,AD$1,0)</f>
        <v>#N/A</v>
      </c>
      <c r="AE855" s="79" t="e">
        <f>VLOOKUP($S855,'Grille de Tarif OQN'!$B$2:$S$3603,AE$1,0)</f>
        <v>#N/A</v>
      </c>
      <c r="AF855" s="79" t="e">
        <f>VLOOKUP($S855,'Grille de Tarif OQN'!$B$2:$S$3603,AF$1,0)</f>
        <v>#N/A</v>
      </c>
      <c r="AG855" s="79" t="e">
        <f>VLOOKUP($S855,'Grille de Tarif OQN'!$B$2:$S$3603,AG$1,0)</f>
        <v>#N/A</v>
      </c>
      <c r="AH855" s="79" t="e">
        <f>VLOOKUP($S855,'Grille de Tarif OQN'!$B$2:$S$3603,AH$1,0)</f>
        <v>#N/A</v>
      </c>
      <c r="AI855" s="79" t="e">
        <f>VLOOKUP($S855,'Grille de Tarif OQN'!$B$2:$S$3603,AI$1,0)</f>
        <v>#N/A</v>
      </c>
      <c r="AJ855" s="79" t="e">
        <f>VLOOKUP($S855,'Grille de Tarif OQN'!$B$2:$S$3603,AJ$1,0)</f>
        <v>#N/A</v>
      </c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72"/>
      <c r="AV855"/>
      <c r="AW855"/>
      <c r="AX855"/>
      <c r="AY855"/>
      <c r="AZ855" s="96">
        <f t="shared" si="277"/>
        <v>0</v>
      </c>
      <c r="BA855" s="24" t="e">
        <f t="shared" si="278"/>
        <v>#N/A</v>
      </c>
      <c r="BB855" s="24" t="e">
        <f t="shared" si="279"/>
        <v>#N/A</v>
      </c>
      <c r="BC855" s="24" t="e">
        <f t="shared" si="272"/>
        <v>#N/A</v>
      </c>
      <c r="BD855" s="24" t="e">
        <f t="shared" si="273"/>
        <v>#N/A</v>
      </c>
      <c r="BE855"/>
      <c r="BF855" t="e">
        <f t="shared" si="280"/>
        <v>#N/A</v>
      </c>
      <c r="BG855" t="str">
        <f t="shared" si="281"/>
        <v>HDJ</v>
      </c>
      <c r="BH855" s="20" t="e">
        <f t="shared" si="282"/>
        <v>#N/A</v>
      </c>
      <c r="BI855" s="20" t="e">
        <f t="shared" si="283"/>
        <v>#N/A</v>
      </c>
      <c r="BJ855" s="20" t="e">
        <f t="shared" si="284"/>
        <v>#N/A</v>
      </c>
      <c r="BK855" s="20" t="e">
        <f t="shared" si="285"/>
        <v>#N/A</v>
      </c>
      <c r="BL855" s="20" t="e">
        <f t="shared" si="286"/>
        <v>#N/A</v>
      </c>
      <c r="BM855" s="20" t="e">
        <f t="shared" si="274"/>
        <v>#N/A</v>
      </c>
      <c r="BN855" s="20" t="e">
        <f t="shared" si="287"/>
        <v>#N/A</v>
      </c>
    </row>
    <row r="856" spans="1:66">
      <c r="A856" s="92"/>
      <c r="B856" s="90"/>
      <c r="C856" s="90"/>
      <c r="D856" s="93"/>
      <c r="E856" s="93"/>
      <c r="F856" s="93"/>
      <c r="G856" s="93"/>
      <c r="H856" s="93"/>
      <c r="I856" s="93"/>
      <c r="J856" s="93"/>
      <c r="K856" s="93"/>
      <c r="L856" s="92"/>
      <c r="M856" s="93"/>
      <c r="N856" s="91">
        <f t="shared" si="268"/>
        <v>0</v>
      </c>
      <c r="O856" s="91" t="str">
        <f t="shared" si="269"/>
        <v/>
      </c>
      <c r="P856" s="91" t="str">
        <f t="shared" si="270"/>
        <v/>
      </c>
      <c r="Q856" s="91" t="str">
        <f t="shared" si="271"/>
        <v>HDJ</v>
      </c>
      <c r="R856" s="82"/>
      <c r="S856" s="95">
        <f t="shared" si="275"/>
        <v>0</v>
      </c>
      <c r="T856" s="95">
        <f t="shared" si="276"/>
        <v>0</v>
      </c>
      <c r="U856" s="79" t="e">
        <f>VLOOKUP($S856,'Grille de Tarif OQN'!$B$2:$S$3603,U$1,0)</f>
        <v>#N/A</v>
      </c>
      <c r="V856" s="79" t="e">
        <f>VLOOKUP($S856,'Grille de Tarif OQN'!$B$2:$S$3603,V$1,0)</f>
        <v>#N/A</v>
      </c>
      <c r="W856" s="79" t="e">
        <f>VLOOKUP($S856,'Grille de Tarif OQN'!$B$2:$S$3603,W$1,0)</f>
        <v>#N/A</v>
      </c>
      <c r="X856" s="79" t="e">
        <f>VLOOKUP($S856,'Grille de Tarif OQN'!$B$2:$S$3603,X$1,0)</f>
        <v>#N/A</v>
      </c>
      <c r="Y856" s="79" t="e">
        <f>VLOOKUP($S856,'Grille de Tarif OQN'!$B$2:$S$3603,Y$1,0)</f>
        <v>#N/A</v>
      </c>
      <c r="Z856" s="79" t="e">
        <f>VLOOKUP($S856,'Grille de Tarif OQN'!$B$2:$S$3603,Z$1,0)</f>
        <v>#N/A</v>
      </c>
      <c r="AA856" s="79" t="e">
        <f>VLOOKUP($S856,'Grille de Tarif OQN'!$B$2:$S$3603,AA$1,0)</f>
        <v>#N/A</v>
      </c>
      <c r="AB856" s="79" t="e">
        <f>VLOOKUP($S856,'Grille de Tarif OQN'!$B$2:$S$3603,AB$1,0)</f>
        <v>#N/A</v>
      </c>
      <c r="AC856" s="79" t="e">
        <f>VLOOKUP($S856,'Grille de Tarif OQN'!$B$2:$S$3603,AC$1,0)</f>
        <v>#N/A</v>
      </c>
      <c r="AD856" s="79" t="e">
        <f>VLOOKUP($S856,'Grille de Tarif OQN'!$B$2:$S$3603,AD$1,0)</f>
        <v>#N/A</v>
      </c>
      <c r="AE856" s="79" t="e">
        <f>VLOOKUP($S856,'Grille de Tarif OQN'!$B$2:$S$3603,AE$1,0)</f>
        <v>#N/A</v>
      </c>
      <c r="AF856" s="79" t="e">
        <f>VLOOKUP($S856,'Grille de Tarif OQN'!$B$2:$S$3603,AF$1,0)</f>
        <v>#N/A</v>
      </c>
      <c r="AG856" s="79" t="e">
        <f>VLOOKUP($S856,'Grille de Tarif OQN'!$B$2:$S$3603,AG$1,0)</f>
        <v>#N/A</v>
      </c>
      <c r="AH856" s="79" t="e">
        <f>VLOOKUP($S856,'Grille de Tarif OQN'!$B$2:$S$3603,AH$1,0)</f>
        <v>#N/A</v>
      </c>
      <c r="AI856" s="79" t="e">
        <f>VLOOKUP($S856,'Grille de Tarif OQN'!$B$2:$S$3603,AI$1,0)</f>
        <v>#N/A</v>
      </c>
      <c r="AJ856" s="79" t="e">
        <f>VLOOKUP($S856,'Grille de Tarif OQN'!$B$2:$S$3603,AJ$1,0)</f>
        <v>#N/A</v>
      </c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72"/>
      <c r="AV856"/>
      <c r="AW856"/>
      <c r="AX856"/>
      <c r="AY856"/>
      <c r="AZ856" s="96">
        <f t="shared" si="277"/>
        <v>0</v>
      </c>
      <c r="BA856" s="24" t="e">
        <f t="shared" si="278"/>
        <v>#N/A</v>
      </c>
      <c r="BB856" s="24" t="e">
        <f t="shared" si="279"/>
        <v>#N/A</v>
      </c>
      <c r="BC856" s="24" t="e">
        <f t="shared" si="272"/>
        <v>#N/A</v>
      </c>
      <c r="BD856" s="24" t="e">
        <f t="shared" si="273"/>
        <v>#N/A</v>
      </c>
      <c r="BE856"/>
      <c r="BF856" t="e">
        <f t="shared" si="280"/>
        <v>#N/A</v>
      </c>
      <c r="BG856" t="str">
        <f t="shared" si="281"/>
        <v>HDJ</v>
      </c>
      <c r="BH856" s="20" t="e">
        <f t="shared" si="282"/>
        <v>#N/A</v>
      </c>
      <c r="BI856" s="20" t="e">
        <f t="shared" si="283"/>
        <v>#N/A</v>
      </c>
      <c r="BJ856" s="20" t="e">
        <f t="shared" si="284"/>
        <v>#N/A</v>
      </c>
      <c r="BK856" s="20" t="e">
        <f t="shared" si="285"/>
        <v>#N/A</v>
      </c>
      <c r="BL856" s="20" t="e">
        <f t="shared" si="286"/>
        <v>#N/A</v>
      </c>
      <c r="BM856" s="20" t="e">
        <f t="shared" si="274"/>
        <v>#N/A</v>
      </c>
      <c r="BN856" s="20" t="e">
        <f t="shared" si="287"/>
        <v>#N/A</v>
      </c>
    </row>
    <row r="857" spans="1:66">
      <c r="A857" s="92"/>
      <c r="B857" s="90"/>
      <c r="C857" s="90"/>
      <c r="D857" s="93"/>
      <c r="E857" s="93"/>
      <c r="F857" s="93"/>
      <c r="G857" s="93"/>
      <c r="H857" s="93"/>
      <c r="I857" s="93"/>
      <c r="J857" s="93"/>
      <c r="K857" s="93"/>
      <c r="L857" s="92"/>
      <c r="M857" s="93"/>
      <c r="N857" s="91">
        <f t="shared" si="268"/>
        <v>0</v>
      </c>
      <c r="O857" s="91" t="str">
        <f t="shared" si="269"/>
        <v/>
      </c>
      <c r="P857" s="91" t="str">
        <f t="shared" si="270"/>
        <v/>
      </c>
      <c r="Q857" s="91" t="str">
        <f t="shared" si="271"/>
        <v>HDJ</v>
      </c>
      <c r="R857" s="82"/>
      <c r="S857" s="95">
        <f t="shared" si="275"/>
        <v>0</v>
      </c>
      <c r="T857" s="95">
        <f t="shared" si="276"/>
        <v>0</v>
      </c>
      <c r="U857" s="79" t="e">
        <f>VLOOKUP($S857,'Grille de Tarif OQN'!$B$2:$S$3603,U$1,0)</f>
        <v>#N/A</v>
      </c>
      <c r="V857" s="79" t="e">
        <f>VLOOKUP($S857,'Grille de Tarif OQN'!$B$2:$S$3603,V$1,0)</f>
        <v>#N/A</v>
      </c>
      <c r="W857" s="79" t="e">
        <f>VLOOKUP($S857,'Grille de Tarif OQN'!$B$2:$S$3603,W$1,0)</f>
        <v>#N/A</v>
      </c>
      <c r="X857" s="79" t="e">
        <f>VLOOKUP($S857,'Grille de Tarif OQN'!$B$2:$S$3603,X$1,0)</f>
        <v>#N/A</v>
      </c>
      <c r="Y857" s="79" t="e">
        <f>VLOOKUP($S857,'Grille de Tarif OQN'!$B$2:$S$3603,Y$1,0)</f>
        <v>#N/A</v>
      </c>
      <c r="Z857" s="79" t="e">
        <f>VLOOKUP($S857,'Grille de Tarif OQN'!$B$2:$S$3603,Z$1,0)</f>
        <v>#N/A</v>
      </c>
      <c r="AA857" s="79" t="e">
        <f>VLOOKUP($S857,'Grille de Tarif OQN'!$B$2:$S$3603,AA$1,0)</f>
        <v>#N/A</v>
      </c>
      <c r="AB857" s="79" t="e">
        <f>VLOOKUP($S857,'Grille de Tarif OQN'!$B$2:$S$3603,AB$1,0)</f>
        <v>#N/A</v>
      </c>
      <c r="AC857" s="79" t="e">
        <f>VLOOKUP($S857,'Grille de Tarif OQN'!$B$2:$S$3603,AC$1,0)</f>
        <v>#N/A</v>
      </c>
      <c r="AD857" s="79" t="e">
        <f>VLOOKUP($S857,'Grille de Tarif OQN'!$B$2:$S$3603,AD$1,0)</f>
        <v>#N/A</v>
      </c>
      <c r="AE857" s="79" t="e">
        <f>VLOOKUP($S857,'Grille de Tarif OQN'!$B$2:$S$3603,AE$1,0)</f>
        <v>#N/A</v>
      </c>
      <c r="AF857" s="79" t="e">
        <f>VLOOKUP($S857,'Grille de Tarif OQN'!$B$2:$S$3603,AF$1,0)</f>
        <v>#N/A</v>
      </c>
      <c r="AG857" s="79" t="e">
        <f>VLOOKUP($S857,'Grille de Tarif OQN'!$B$2:$S$3603,AG$1,0)</f>
        <v>#N/A</v>
      </c>
      <c r="AH857" s="79" t="e">
        <f>VLOOKUP($S857,'Grille de Tarif OQN'!$B$2:$S$3603,AH$1,0)</f>
        <v>#N/A</v>
      </c>
      <c r="AI857" s="79" t="e">
        <f>VLOOKUP($S857,'Grille de Tarif OQN'!$B$2:$S$3603,AI$1,0)</f>
        <v>#N/A</v>
      </c>
      <c r="AJ857" s="79" t="e">
        <f>VLOOKUP($S857,'Grille de Tarif OQN'!$B$2:$S$3603,AJ$1,0)</f>
        <v>#N/A</v>
      </c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72"/>
      <c r="AV857"/>
      <c r="AW857"/>
      <c r="AX857"/>
      <c r="AY857"/>
      <c r="AZ857" s="96">
        <f t="shared" si="277"/>
        <v>0</v>
      </c>
      <c r="BA857" s="24" t="e">
        <f t="shared" si="278"/>
        <v>#N/A</v>
      </c>
      <c r="BB857" s="24" t="e">
        <f t="shared" si="279"/>
        <v>#N/A</v>
      </c>
      <c r="BC857" s="24" t="e">
        <f t="shared" si="272"/>
        <v>#N/A</v>
      </c>
      <c r="BD857" s="24" t="e">
        <f t="shared" si="273"/>
        <v>#N/A</v>
      </c>
      <c r="BE857"/>
      <c r="BF857" t="e">
        <f t="shared" si="280"/>
        <v>#N/A</v>
      </c>
      <c r="BG857" t="str">
        <f t="shared" si="281"/>
        <v>HDJ</v>
      </c>
      <c r="BH857" s="20" t="e">
        <f t="shared" si="282"/>
        <v>#N/A</v>
      </c>
      <c r="BI857" s="20" t="e">
        <f t="shared" si="283"/>
        <v>#N/A</v>
      </c>
      <c r="BJ857" s="20" t="e">
        <f t="shared" si="284"/>
        <v>#N/A</v>
      </c>
      <c r="BK857" s="20" t="e">
        <f t="shared" si="285"/>
        <v>#N/A</v>
      </c>
      <c r="BL857" s="20" t="e">
        <f t="shared" si="286"/>
        <v>#N/A</v>
      </c>
      <c r="BM857" s="20" t="e">
        <f t="shared" si="274"/>
        <v>#N/A</v>
      </c>
      <c r="BN857" s="20" t="e">
        <f t="shared" si="287"/>
        <v>#N/A</v>
      </c>
    </row>
    <row r="858" spans="1:66">
      <c r="A858" s="92"/>
      <c r="B858" s="90"/>
      <c r="C858" s="90"/>
      <c r="D858" s="93"/>
      <c r="E858" s="93"/>
      <c r="F858" s="93"/>
      <c r="G858" s="93"/>
      <c r="H858" s="93"/>
      <c r="I858" s="93"/>
      <c r="J858" s="93"/>
      <c r="K858" s="93"/>
      <c r="L858" s="92"/>
      <c r="M858" s="93"/>
      <c r="N858" s="91">
        <f t="shared" si="268"/>
        <v>0</v>
      </c>
      <c r="O858" s="91" t="str">
        <f t="shared" si="269"/>
        <v/>
      </c>
      <c r="P858" s="91" t="str">
        <f t="shared" si="270"/>
        <v/>
      </c>
      <c r="Q858" s="91" t="str">
        <f t="shared" si="271"/>
        <v>HDJ</v>
      </c>
      <c r="R858" s="82"/>
      <c r="S858" s="95">
        <f t="shared" si="275"/>
        <v>0</v>
      </c>
      <c r="T858" s="95">
        <f t="shared" si="276"/>
        <v>0</v>
      </c>
      <c r="U858" s="79" t="e">
        <f>VLOOKUP($S858,'Grille de Tarif OQN'!$B$2:$S$3603,U$1,0)</f>
        <v>#N/A</v>
      </c>
      <c r="V858" s="79" t="e">
        <f>VLOOKUP($S858,'Grille de Tarif OQN'!$B$2:$S$3603,V$1,0)</f>
        <v>#N/A</v>
      </c>
      <c r="W858" s="79" t="e">
        <f>VLOOKUP($S858,'Grille de Tarif OQN'!$B$2:$S$3603,W$1,0)</f>
        <v>#N/A</v>
      </c>
      <c r="X858" s="79" t="e">
        <f>VLOOKUP($S858,'Grille de Tarif OQN'!$B$2:$S$3603,X$1,0)</f>
        <v>#N/A</v>
      </c>
      <c r="Y858" s="79" t="e">
        <f>VLOOKUP($S858,'Grille de Tarif OQN'!$B$2:$S$3603,Y$1,0)</f>
        <v>#N/A</v>
      </c>
      <c r="Z858" s="79" t="e">
        <f>VLOOKUP($S858,'Grille de Tarif OQN'!$B$2:$S$3603,Z$1,0)</f>
        <v>#N/A</v>
      </c>
      <c r="AA858" s="79" t="e">
        <f>VLOOKUP($S858,'Grille de Tarif OQN'!$B$2:$S$3603,AA$1,0)</f>
        <v>#N/A</v>
      </c>
      <c r="AB858" s="79" t="e">
        <f>VLOOKUP($S858,'Grille de Tarif OQN'!$B$2:$S$3603,AB$1,0)</f>
        <v>#N/A</v>
      </c>
      <c r="AC858" s="79" t="e">
        <f>VLOOKUP($S858,'Grille de Tarif OQN'!$B$2:$S$3603,AC$1,0)</f>
        <v>#N/A</v>
      </c>
      <c r="AD858" s="79" t="e">
        <f>VLOOKUP($S858,'Grille de Tarif OQN'!$B$2:$S$3603,AD$1,0)</f>
        <v>#N/A</v>
      </c>
      <c r="AE858" s="79" t="e">
        <f>VLOOKUP($S858,'Grille de Tarif OQN'!$B$2:$S$3603,AE$1,0)</f>
        <v>#N/A</v>
      </c>
      <c r="AF858" s="79" t="e">
        <f>VLOOKUP($S858,'Grille de Tarif OQN'!$B$2:$S$3603,AF$1,0)</f>
        <v>#N/A</v>
      </c>
      <c r="AG858" s="79" t="e">
        <f>VLOOKUP($S858,'Grille de Tarif OQN'!$B$2:$S$3603,AG$1,0)</f>
        <v>#N/A</v>
      </c>
      <c r="AH858" s="79" t="e">
        <f>VLOOKUP($S858,'Grille de Tarif OQN'!$B$2:$S$3603,AH$1,0)</f>
        <v>#N/A</v>
      </c>
      <c r="AI858" s="79" t="e">
        <f>VLOOKUP($S858,'Grille de Tarif OQN'!$B$2:$S$3603,AI$1,0)</f>
        <v>#N/A</v>
      </c>
      <c r="AJ858" s="79" t="e">
        <f>VLOOKUP($S858,'Grille de Tarif OQN'!$B$2:$S$3603,AJ$1,0)</f>
        <v>#N/A</v>
      </c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72"/>
      <c r="AV858"/>
      <c r="AW858"/>
      <c r="AX858"/>
      <c r="AY858"/>
      <c r="AZ858" s="96">
        <f t="shared" si="277"/>
        <v>0</v>
      </c>
      <c r="BA858" s="24" t="e">
        <f t="shared" si="278"/>
        <v>#N/A</v>
      </c>
      <c r="BB858" s="24" t="e">
        <f t="shared" si="279"/>
        <v>#N/A</v>
      </c>
      <c r="BC858" s="24" t="e">
        <f t="shared" si="272"/>
        <v>#N/A</v>
      </c>
      <c r="BD858" s="24" t="e">
        <f t="shared" si="273"/>
        <v>#N/A</v>
      </c>
      <c r="BE858"/>
      <c r="BF858" t="e">
        <f t="shared" si="280"/>
        <v>#N/A</v>
      </c>
      <c r="BG858" t="str">
        <f t="shared" si="281"/>
        <v>HDJ</v>
      </c>
      <c r="BH858" s="20" t="e">
        <f t="shared" si="282"/>
        <v>#N/A</v>
      </c>
      <c r="BI858" s="20" t="e">
        <f t="shared" si="283"/>
        <v>#N/A</v>
      </c>
      <c r="BJ858" s="20" t="e">
        <f t="shared" si="284"/>
        <v>#N/A</v>
      </c>
      <c r="BK858" s="20" t="e">
        <f t="shared" si="285"/>
        <v>#N/A</v>
      </c>
      <c r="BL858" s="20" t="e">
        <f t="shared" si="286"/>
        <v>#N/A</v>
      </c>
      <c r="BM858" s="20" t="e">
        <f t="shared" si="274"/>
        <v>#N/A</v>
      </c>
      <c r="BN858" s="20" t="e">
        <f t="shared" si="287"/>
        <v>#N/A</v>
      </c>
    </row>
    <row r="859" spans="1:66">
      <c r="A859" s="92"/>
      <c r="B859" s="90"/>
      <c r="C859" s="90"/>
      <c r="D859" s="93"/>
      <c r="E859" s="93"/>
      <c r="F859" s="93"/>
      <c r="G859" s="93"/>
      <c r="H859" s="93"/>
      <c r="I859" s="93"/>
      <c r="J859" s="93"/>
      <c r="K859" s="93"/>
      <c r="L859" s="92"/>
      <c r="M859" s="93"/>
      <c r="N859" s="91">
        <f t="shared" si="268"/>
        <v>0</v>
      </c>
      <c r="O859" s="91" t="str">
        <f t="shared" si="269"/>
        <v/>
      </c>
      <c r="P859" s="91" t="str">
        <f t="shared" si="270"/>
        <v/>
      </c>
      <c r="Q859" s="91" t="str">
        <f t="shared" si="271"/>
        <v>HDJ</v>
      </c>
      <c r="R859" s="82"/>
      <c r="S859" s="95">
        <f t="shared" si="275"/>
        <v>0</v>
      </c>
      <c r="T859" s="95">
        <f t="shared" si="276"/>
        <v>0</v>
      </c>
      <c r="U859" s="79" t="e">
        <f>VLOOKUP($S859,'Grille de Tarif OQN'!$B$2:$S$3603,U$1,0)</f>
        <v>#N/A</v>
      </c>
      <c r="V859" s="79" t="e">
        <f>VLOOKUP($S859,'Grille de Tarif OQN'!$B$2:$S$3603,V$1,0)</f>
        <v>#N/A</v>
      </c>
      <c r="W859" s="79" t="e">
        <f>VLOOKUP($S859,'Grille de Tarif OQN'!$B$2:$S$3603,W$1,0)</f>
        <v>#N/A</v>
      </c>
      <c r="X859" s="79" t="e">
        <f>VLOOKUP($S859,'Grille de Tarif OQN'!$B$2:$S$3603,X$1,0)</f>
        <v>#N/A</v>
      </c>
      <c r="Y859" s="79" t="e">
        <f>VLOOKUP($S859,'Grille de Tarif OQN'!$B$2:$S$3603,Y$1,0)</f>
        <v>#N/A</v>
      </c>
      <c r="Z859" s="79" t="e">
        <f>VLOOKUP($S859,'Grille de Tarif OQN'!$B$2:$S$3603,Z$1,0)</f>
        <v>#N/A</v>
      </c>
      <c r="AA859" s="79" t="e">
        <f>VLOOKUP($S859,'Grille de Tarif OQN'!$B$2:$S$3603,AA$1,0)</f>
        <v>#N/A</v>
      </c>
      <c r="AB859" s="79" t="e">
        <f>VLOOKUP($S859,'Grille de Tarif OQN'!$B$2:$S$3603,AB$1,0)</f>
        <v>#N/A</v>
      </c>
      <c r="AC859" s="79" t="e">
        <f>VLOOKUP($S859,'Grille de Tarif OQN'!$B$2:$S$3603,AC$1,0)</f>
        <v>#N/A</v>
      </c>
      <c r="AD859" s="79" t="e">
        <f>VLOOKUP($S859,'Grille de Tarif OQN'!$B$2:$S$3603,AD$1,0)</f>
        <v>#N/A</v>
      </c>
      <c r="AE859" s="79" t="e">
        <f>VLOOKUP($S859,'Grille de Tarif OQN'!$B$2:$S$3603,AE$1,0)</f>
        <v>#N/A</v>
      </c>
      <c r="AF859" s="79" t="e">
        <f>VLOOKUP($S859,'Grille de Tarif OQN'!$B$2:$S$3603,AF$1,0)</f>
        <v>#N/A</v>
      </c>
      <c r="AG859" s="79" t="e">
        <f>VLOOKUP($S859,'Grille de Tarif OQN'!$B$2:$S$3603,AG$1,0)</f>
        <v>#N/A</v>
      </c>
      <c r="AH859" s="79" t="e">
        <f>VLOOKUP($S859,'Grille de Tarif OQN'!$B$2:$S$3603,AH$1,0)</f>
        <v>#N/A</v>
      </c>
      <c r="AI859" s="79" t="e">
        <f>VLOOKUP($S859,'Grille de Tarif OQN'!$B$2:$S$3603,AI$1,0)</f>
        <v>#N/A</v>
      </c>
      <c r="AJ859" s="79" t="e">
        <f>VLOOKUP($S859,'Grille de Tarif OQN'!$B$2:$S$3603,AJ$1,0)</f>
        <v>#N/A</v>
      </c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72"/>
      <c r="AV859"/>
      <c r="AW859"/>
      <c r="AX859"/>
      <c r="AY859"/>
      <c r="AZ859" s="96">
        <f t="shared" si="277"/>
        <v>0</v>
      </c>
      <c r="BA859" s="24" t="e">
        <f t="shared" si="278"/>
        <v>#N/A</v>
      </c>
      <c r="BB859" s="24" t="e">
        <f t="shared" si="279"/>
        <v>#N/A</v>
      </c>
      <c r="BC859" s="24" t="e">
        <f t="shared" si="272"/>
        <v>#N/A</v>
      </c>
      <c r="BD859" s="24" t="e">
        <f t="shared" si="273"/>
        <v>#N/A</v>
      </c>
      <c r="BE859"/>
      <c r="BF859" t="e">
        <f t="shared" si="280"/>
        <v>#N/A</v>
      </c>
      <c r="BG859" t="str">
        <f t="shared" si="281"/>
        <v>HDJ</v>
      </c>
      <c r="BH859" s="20" t="e">
        <f t="shared" si="282"/>
        <v>#N/A</v>
      </c>
      <c r="BI859" s="20" t="e">
        <f t="shared" si="283"/>
        <v>#N/A</v>
      </c>
      <c r="BJ859" s="20" t="e">
        <f t="shared" si="284"/>
        <v>#N/A</v>
      </c>
      <c r="BK859" s="20" t="e">
        <f t="shared" si="285"/>
        <v>#N/A</v>
      </c>
      <c r="BL859" s="20" t="e">
        <f t="shared" si="286"/>
        <v>#N/A</v>
      </c>
      <c r="BM859" s="20" t="e">
        <f t="shared" si="274"/>
        <v>#N/A</v>
      </c>
      <c r="BN859" s="20" t="e">
        <f t="shared" si="287"/>
        <v>#N/A</v>
      </c>
    </row>
    <row r="860" spans="1:66">
      <c r="A860" s="92"/>
      <c r="B860" s="90"/>
      <c r="C860" s="90"/>
      <c r="D860" s="93"/>
      <c r="E860" s="93"/>
      <c r="F860" s="93"/>
      <c r="G860" s="93"/>
      <c r="H860" s="93"/>
      <c r="I860" s="93"/>
      <c r="J860" s="93"/>
      <c r="K860" s="93"/>
      <c r="L860" s="92"/>
      <c r="M860" s="93"/>
      <c r="N860" s="91">
        <f t="shared" si="268"/>
        <v>0</v>
      </c>
      <c r="O860" s="91" t="str">
        <f t="shared" si="269"/>
        <v/>
      </c>
      <c r="P860" s="91" t="str">
        <f t="shared" si="270"/>
        <v/>
      </c>
      <c r="Q860" s="91" t="str">
        <f t="shared" si="271"/>
        <v>HDJ</v>
      </c>
      <c r="R860" s="82"/>
      <c r="S860" s="95">
        <f t="shared" si="275"/>
        <v>0</v>
      </c>
      <c r="T860" s="95">
        <f t="shared" si="276"/>
        <v>0</v>
      </c>
      <c r="U860" s="79" t="e">
        <f>VLOOKUP($S860,'Grille de Tarif OQN'!$B$2:$S$3603,U$1,0)</f>
        <v>#N/A</v>
      </c>
      <c r="V860" s="79" t="e">
        <f>VLOOKUP($S860,'Grille de Tarif OQN'!$B$2:$S$3603,V$1,0)</f>
        <v>#N/A</v>
      </c>
      <c r="W860" s="79" t="e">
        <f>VLOOKUP($S860,'Grille de Tarif OQN'!$B$2:$S$3603,W$1,0)</f>
        <v>#N/A</v>
      </c>
      <c r="X860" s="79" t="e">
        <f>VLOOKUP($S860,'Grille de Tarif OQN'!$B$2:$S$3603,X$1,0)</f>
        <v>#N/A</v>
      </c>
      <c r="Y860" s="79" t="e">
        <f>VLOOKUP($S860,'Grille de Tarif OQN'!$B$2:$S$3603,Y$1,0)</f>
        <v>#N/A</v>
      </c>
      <c r="Z860" s="79" t="e">
        <f>VLOOKUP($S860,'Grille de Tarif OQN'!$B$2:$S$3603,Z$1,0)</f>
        <v>#N/A</v>
      </c>
      <c r="AA860" s="79" t="e">
        <f>VLOOKUP($S860,'Grille de Tarif OQN'!$B$2:$S$3603,AA$1,0)</f>
        <v>#N/A</v>
      </c>
      <c r="AB860" s="79" t="e">
        <f>VLOOKUP($S860,'Grille de Tarif OQN'!$B$2:$S$3603,AB$1,0)</f>
        <v>#N/A</v>
      </c>
      <c r="AC860" s="79" t="e">
        <f>VLOOKUP($S860,'Grille de Tarif OQN'!$B$2:$S$3603,AC$1,0)</f>
        <v>#N/A</v>
      </c>
      <c r="AD860" s="79" t="e">
        <f>VLOOKUP($S860,'Grille de Tarif OQN'!$B$2:$S$3603,AD$1,0)</f>
        <v>#N/A</v>
      </c>
      <c r="AE860" s="79" t="e">
        <f>VLOOKUP($S860,'Grille de Tarif OQN'!$B$2:$S$3603,AE$1,0)</f>
        <v>#N/A</v>
      </c>
      <c r="AF860" s="79" t="e">
        <f>VLOOKUP($S860,'Grille de Tarif OQN'!$B$2:$S$3603,AF$1,0)</f>
        <v>#N/A</v>
      </c>
      <c r="AG860" s="79" t="e">
        <f>VLOOKUP($S860,'Grille de Tarif OQN'!$B$2:$S$3603,AG$1,0)</f>
        <v>#N/A</v>
      </c>
      <c r="AH860" s="79" t="e">
        <f>VLOOKUP($S860,'Grille de Tarif OQN'!$B$2:$S$3603,AH$1,0)</f>
        <v>#N/A</v>
      </c>
      <c r="AI860" s="79" t="e">
        <f>VLOOKUP($S860,'Grille de Tarif OQN'!$B$2:$S$3603,AI$1,0)</f>
        <v>#N/A</v>
      </c>
      <c r="AJ860" s="79" t="e">
        <f>VLOOKUP($S860,'Grille de Tarif OQN'!$B$2:$S$3603,AJ$1,0)</f>
        <v>#N/A</v>
      </c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72"/>
      <c r="AV860"/>
      <c r="AW860"/>
      <c r="AX860"/>
      <c r="AY860"/>
      <c r="AZ860" s="96">
        <f t="shared" si="277"/>
        <v>0</v>
      </c>
      <c r="BA860" s="24" t="e">
        <f t="shared" si="278"/>
        <v>#N/A</v>
      </c>
      <c r="BB860" s="24" t="e">
        <f t="shared" si="279"/>
        <v>#N/A</v>
      </c>
      <c r="BC860" s="24" t="e">
        <f t="shared" si="272"/>
        <v>#N/A</v>
      </c>
      <c r="BD860" s="24" t="e">
        <f t="shared" si="273"/>
        <v>#N/A</v>
      </c>
      <c r="BE860"/>
      <c r="BF860" t="e">
        <f t="shared" si="280"/>
        <v>#N/A</v>
      </c>
      <c r="BG860" t="str">
        <f t="shared" si="281"/>
        <v>HDJ</v>
      </c>
      <c r="BH860" s="20" t="e">
        <f t="shared" si="282"/>
        <v>#N/A</v>
      </c>
      <c r="BI860" s="20" t="e">
        <f t="shared" si="283"/>
        <v>#N/A</v>
      </c>
      <c r="BJ860" s="20" t="e">
        <f t="shared" si="284"/>
        <v>#N/A</v>
      </c>
      <c r="BK860" s="20" t="e">
        <f t="shared" si="285"/>
        <v>#N/A</v>
      </c>
      <c r="BL860" s="20" t="e">
        <f t="shared" si="286"/>
        <v>#N/A</v>
      </c>
      <c r="BM860" s="20" t="e">
        <f t="shared" si="274"/>
        <v>#N/A</v>
      </c>
      <c r="BN860" s="20" t="e">
        <f t="shared" si="287"/>
        <v>#N/A</v>
      </c>
    </row>
    <row r="861" spans="1:66">
      <c r="A861" s="92"/>
      <c r="B861" s="90"/>
      <c r="C861" s="90"/>
      <c r="D861" s="93"/>
      <c r="E861" s="93"/>
      <c r="F861" s="93"/>
      <c r="G861" s="93"/>
      <c r="H861" s="93"/>
      <c r="I861" s="93"/>
      <c r="J861" s="93"/>
      <c r="K861" s="93"/>
      <c r="L861" s="92"/>
      <c r="M861" s="93"/>
      <c r="N861" s="91">
        <f t="shared" si="268"/>
        <v>0</v>
      </c>
      <c r="O861" s="91" t="str">
        <f t="shared" si="269"/>
        <v/>
      </c>
      <c r="P861" s="91" t="str">
        <f t="shared" si="270"/>
        <v/>
      </c>
      <c r="Q861" s="91" t="str">
        <f t="shared" si="271"/>
        <v>HDJ</v>
      </c>
      <c r="R861" s="82"/>
      <c r="S861" s="95">
        <f t="shared" si="275"/>
        <v>0</v>
      </c>
      <c r="T861" s="95">
        <f t="shared" si="276"/>
        <v>0</v>
      </c>
      <c r="U861" s="79" t="e">
        <f>VLOOKUP($S861,'Grille de Tarif OQN'!$B$2:$S$3603,U$1,0)</f>
        <v>#N/A</v>
      </c>
      <c r="V861" s="79" t="e">
        <f>VLOOKUP($S861,'Grille de Tarif OQN'!$B$2:$S$3603,V$1,0)</f>
        <v>#N/A</v>
      </c>
      <c r="W861" s="79" t="e">
        <f>VLOOKUP($S861,'Grille de Tarif OQN'!$B$2:$S$3603,W$1,0)</f>
        <v>#N/A</v>
      </c>
      <c r="X861" s="79" t="e">
        <f>VLOOKUP($S861,'Grille de Tarif OQN'!$B$2:$S$3603,X$1,0)</f>
        <v>#N/A</v>
      </c>
      <c r="Y861" s="79" t="e">
        <f>VLOOKUP($S861,'Grille de Tarif OQN'!$B$2:$S$3603,Y$1,0)</f>
        <v>#N/A</v>
      </c>
      <c r="Z861" s="79" t="e">
        <f>VLOOKUP($S861,'Grille de Tarif OQN'!$B$2:$S$3603,Z$1,0)</f>
        <v>#N/A</v>
      </c>
      <c r="AA861" s="79" t="e">
        <f>VLOOKUP($S861,'Grille de Tarif OQN'!$B$2:$S$3603,AA$1,0)</f>
        <v>#N/A</v>
      </c>
      <c r="AB861" s="79" t="e">
        <f>VLOOKUP($S861,'Grille de Tarif OQN'!$B$2:$S$3603,AB$1,0)</f>
        <v>#N/A</v>
      </c>
      <c r="AC861" s="79" t="e">
        <f>VLOOKUP($S861,'Grille de Tarif OQN'!$B$2:$S$3603,AC$1,0)</f>
        <v>#N/A</v>
      </c>
      <c r="AD861" s="79" t="e">
        <f>VLOOKUP($S861,'Grille de Tarif OQN'!$B$2:$S$3603,AD$1,0)</f>
        <v>#N/A</v>
      </c>
      <c r="AE861" s="79" t="e">
        <f>VLOOKUP($S861,'Grille de Tarif OQN'!$B$2:$S$3603,AE$1,0)</f>
        <v>#N/A</v>
      </c>
      <c r="AF861" s="79" t="e">
        <f>VLOOKUP($S861,'Grille de Tarif OQN'!$B$2:$S$3603,AF$1,0)</f>
        <v>#N/A</v>
      </c>
      <c r="AG861" s="79" t="e">
        <f>VLOOKUP($S861,'Grille de Tarif OQN'!$B$2:$S$3603,AG$1,0)</f>
        <v>#N/A</v>
      </c>
      <c r="AH861" s="79" t="e">
        <f>VLOOKUP($S861,'Grille de Tarif OQN'!$B$2:$S$3603,AH$1,0)</f>
        <v>#N/A</v>
      </c>
      <c r="AI861" s="79" t="e">
        <f>VLOOKUP($S861,'Grille de Tarif OQN'!$B$2:$S$3603,AI$1,0)</f>
        <v>#N/A</v>
      </c>
      <c r="AJ861" s="79" t="e">
        <f>VLOOKUP($S861,'Grille de Tarif OQN'!$B$2:$S$3603,AJ$1,0)</f>
        <v>#N/A</v>
      </c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72"/>
      <c r="AV861"/>
      <c r="AW861"/>
      <c r="AX861"/>
      <c r="AY861"/>
      <c r="AZ861" s="96">
        <f t="shared" si="277"/>
        <v>0</v>
      </c>
      <c r="BA861" s="24" t="e">
        <f t="shared" si="278"/>
        <v>#N/A</v>
      </c>
      <c r="BB861" s="24" t="e">
        <f t="shared" si="279"/>
        <v>#N/A</v>
      </c>
      <c r="BC861" s="24" t="e">
        <f t="shared" si="272"/>
        <v>#N/A</v>
      </c>
      <c r="BD861" s="24" t="e">
        <f t="shared" si="273"/>
        <v>#N/A</v>
      </c>
      <c r="BE861"/>
      <c r="BF861" t="e">
        <f t="shared" si="280"/>
        <v>#N/A</v>
      </c>
      <c r="BG861" t="str">
        <f t="shared" si="281"/>
        <v>HDJ</v>
      </c>
      <c r="BH861" s="20" t="e">
        <f t="shared" si="282"/>
        <v>#N/A</v>
      </c>
      <c r="BI861" s="20" t="e">
        <f t="shared" si="283"/>
        <v>#N/A</v>
      </c>
      <c r="BJ861" s="20" t="e">
        <f t="shared" si="284"/>
        <v>#N/A</v>
      </c>
      <c r="BK861" s="20" t="e">
        <f t="shared" si="285"/>
        <v>#N/A</v>
      </c>
      <c r="BL861" s="20" t="e">
        <f t="shared" si="286"/>
        <v>#N/A</v>
      </c>
      <c r="BM861" s="20" t="e">
        <f t="shared" si="274"/>
        <v>#N/A</v>
      </c>
      <c r="BN861" s="20" t="e">
        <f t="shared" si="287"/>
        <v>#N/A</v>
      </c>
    </row>
    <row r="862" spans="1:66">
      <c r="A862" s="92"/>
      <c r="B862" s="90"/>
      <c r="C862" s="90"/>
      <c r="D862" s="93"/>
      <c r="E862" s="93"/>
      <c r="F862" s="93"/>
      <c r="G862" s="93"/>
      <c r="H862" s="93"/>
      <c r="I862" s="93"/>
      <c r="J862" s="93"/>
      <c r="K862" s="93"/>
      <c r="L862" s="92"/>
      <c r="M862" s="93"/>
      <c r="N862" s="91">
        <f t="shared" si="268"/>
        <v>0</v>
      </c>
      <c r="O862" s="91" t="str">
        <f t="shared" si="269"/>
        <v/>
      </c>
      <c r="P862" s="91" t="str">
        <f t="shared" si="270"/>
        <v/>
      </c>
      <c r="Q862" s="91" t="str">
        <f t="shared" si="271"/>
        <v>HDJ</v>
      </c>
      <c r="R862" s="82"/>
      <c r="S862" s="95">
        <f t="shared" si="275"/>
        <v>0</v>
      </c>
      <c r="T862" s="95">
        <f t="shared" si="276"/>
        <v>0</v>
      </c>
      <c r="U862" s="79" t="e">
        <f>VLOOKUP($S862,'Grille de Tarif OQN'!$B$2:$S$3603,U$1,0)</f>
        <v>#N/A</v>
      </c>
      <c r="V862" s="79" t="e">
        <f>VLOOKUP($S862,'Grille de Tarif OQN'!$B$2:$S$3603,V$1,0)</f>
        <v>#N/A</v>
      </c>
      <c r="W862" s="79" t="e">
        <f>VLOOKUP($S862,'Grille de Tarif OQN'!$B$2:$S$3603,W$1,0)</f>
        <v>#N/A</v>
      </c>
      <c r="X862" s="79" t="e">
        <f>VLOOKUP($S862,'Grille de Tarif OQN'!$B$2:$S$3603,X$1,0)</f>
        <v>#N/A</v>
      </c>
      <c r="Y862" s="79" t="e">
        <f>VLOOKUP($S862,'Grille de Tarif OQN'!$B$2:$S$3603,Y$1,0)</f>
        <v>#N/A</v>
      </c>
      <c r="Z862" s="79" t="e">
        <f>VLOOKUP($S862,'Grille de Tarif OQN'!$B$2:$S$3603,Z$1,0)</f>
        <v>#N/A</v>
      </c>
      <c r="AA862" s="79" t="e">
        <f>VLOOKUP($S862,'Grille de Tarif OQN'!$B$2:$S$3603,AA$1,0)</f>
        <v>#N/A</v>
      </c>
      <c r="AB862" s="79" t="e">
        <f>VLOOKUP($S862,'Grille de Tarif OQN'!$B$2:$S$3603,AB$1,0)</f>
        <v>#N/A</v>
      </c>
      <c r="AC862" s="79" t="e">
        <f>VLOOKUP($S862,'Grille de Tarif OQN'!$B$2:$S$3603,AC$1,0)</f>
        <v>#N/A</v>
      </c>
      <c r="AD862" s="79" t="e">
        <f>VLOOKUP($S862,'Grille de Tarif OQN'!$B$2:$S$3603,AD$1,0)</f>
        <v>#N/A</v>
      </c>
      <c r="AE862" s="79" t="e">
        <f>VLOOKUP($S862,'Grille de Tarif OQN'!$B$2:$S$3603,AE$1,0)</f>
        <v>#N/A</v>
      </c>
      <c r="AF862" s="79" t="e">
        <f>VLOOKUP($S862,'Grille de Tarif OQN'!$B$2:$S$3603,AF$1,0)</f>
        <v>#N/A</v>
      </c>
      <c r="AG862" s="79" t="e">
        <f>VLOOKUP($S862,'Grille de Tarif OQN'!$B$2:$S$3603,AG$1,0)</f>
        <v>#N/A</v>
      </c>
      <c r="AH862" s="79" t="e">
        <f>VLOOKUP($S862,'Grille de Tarif OQN'!$B$2:$S$3603,AH$1,0)</f>
        <v>#N/A</v>
      </c>
      <c r="AI862" s="79" t="e">
        <f>VLOOKUP($S862,'Grille de Tarif OQN'!$B$2:$S$3603,AI$1,0)</f>
        <v>#N/A</v>
      </c>
      <c r="AJ862" s="79" t="e">
        <f>VLOOKUP($S862,'Grille de Tarif OQN'!$B$2:$S$3603,AJ$1,0)</f>
        <v>#N/A</v>
      </c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72"/>
      <c r="AV862"/>
      <c r="AW862"/>
      <c r="AX862"/>
      <c r="AY862"/>
      <c r="AZ862" s="96">
        <f t="shared" si="277"/>
        <v>0</v>
      </c>
      <c r="BA862" s="24" t="e">
        <f t="shared" si="278"/>
        <v>#N/A</v>
      </c>
      <c r="BB862" s="24" t="e">
        <f t="shared" si="279"/>
        <v>#N/A</v>
      </c>
      <c r="BC862" s="24" t="e">
        <f t="shared" si="272"/>
        <v>#N/A</v>
      </c>
      <c r="BD862" s="24" t="e">
        <f t="shared" si="273"/>
        <v>#N/A</v>
      </c>
      <c r="BE862"/>
      <c r="BF862" t="e">
        <f t="shared" si="280"/>
        <v>#N/A</v>
      </c>
      <c r="BG862" t="str">
        <f t="shared" si="281"/>
        <v>HDJ</v>
      </c>
      <c r="BH862" s="20" t="e">
        <f t="shared" si="282"/>
        <v>#N/A</v>
      </c>
      <c r="BI862" s="20" t="e">
        <f t="shared" si="283"/>
        <v>#N/A</v>
      </c>
      <c r="BJ862" s="20" t="e">
        <f t="shared" si="284"/>
        <v>#N/A</v>
      </c>
      <c r="BK862" s="20" t="e">
        <f t="shared" si="285"/>
        <v>#N/A</v>
      </c>
      <c r="BL862" s="20" t="e">
        <f t="shared" si="286"/>
        <v>#N/A</v>
      </c>
      <c r="BM862" s="20" t="e">
        <f t="shared" si="274"/>
        <v>#N/A</v>
      </c>
      <c r="BN862" s="20" t="e">
        <f t="shared" si="287"/>
        <v>#N/A</v>
      </c>
    </row>
    <row r="863" spans="1:66">
      <c r="A863" s="92"/>
      <c r="B863" s="90"/>
      <c r="C863" s="90"/>
      <c r="D863" s="93"/>
      <c r="E863" s="93"/>
      <c r="F863" s="93"/>
      <c r="G863" s="93"/>
      <c r="H863" s="93"/>
      <c r="I863" s="93"/>
      <c r="J863" s="93"/>
      <c r="K863" s="93"/>
      <c r="L863" s="92"/>
      <c r="M863" s="93"/>
      <c r="N863" s="91">
        <f t="shared" si="268"/>
        <v>0</v>
      </c>
      <c r="O863" s="91" t="str">
        <f t="shared" si="269"/>
        <v/>
      </c>
      <c r="P863" s="91" t="str">
        <f t="shared" si="270"/>
        <v/>
      </c>
      <c r="Q863" s="91" t="str">
        <f t="shared" si="271"/>
        <v>HDJ</v>
      </c>
      <c r="R863" s="82"/>
      <c r="S863" s="95">
        <f t="shared" si="275"/>
        <v>0</v>
      </c>
      <c r="T863" s="95">
        <f t="shared" si="276"/>
        <v>0</v>
      </c>
      <c r="U863" s="79" t="e">
        <f>VLOOKUP($S863,'Grille de Tarif OQN'!$B$2:$S$3603,U$1,0)</f>
        <v>#N/A</v>
      </c>
      <c r="V863" s="79" t="e">
        <f>VLOOKUP($S863,'Grille de Tarif OQN'!$B$2:$S$3603,V$1,0)</f>
        <v>#N/A</v>
      </c>
      <c r="W863" s="79" t="e">
        <f>VLOOKUP($S863,'Grille de Tarif OQN'!$B$2:$S$3603,W$1,0)</f>
        <v>#N/A</v>
      </c>
      <c r="X863" s="79" t="e">
        <f>VLOOKUP($S863,'Grille de Tarif OQN'!$B$2:$S$3603,X$1,0)</f>
        <v>#N/A</v>
      </c>
      <c r="Y863" s="79" t="e">
        <f>VLOOKUP($S863,'Grille de Tarif OQN'!$B$2:$S$3603,Y$1,0)</f>
        <v>#N/A</v>
      </c>
      <c r="Z863" s="79" t="e">
        <f>VLOOKUP($S863,'Grille de Tarif OQN'!$B$2:$S$3603,Z$1,0)</f>
        <v>#N/A</v>
      </c>
      <c r="AA863" s="79" t="e">
        <f>VLOOKUP($S863,'Grille de Tarif OQN'!$B$2:$S$3603,AA$1,0)</f>
        <v>#N/A</v>
      </c>
      <c r="AB863" s="79" t="e">
        <f>VLOOKUP($S863,'Grille de Tarif OQN'!$B$2:$S$3603,AB$1,0)</f>
        <v>#N/A</v>
      </c>
      <c r="AC863" s="79" t="e">
        <f>VLOOKUP($S863,'Grille de Tarif OQN'!$B$2:$S$3603,AC$1,0)</f>
        <v>#N/A</v>
      </c>
      <c r="AD863" s="79" t="e">
        <f>VLOOKUP($S863,'Grille de Tarif OQN'!$B$2:$S$3603,AD$1,0)</f>
        <v>#N/A</v>
      </c>
      <c r="AE863" s="79" t="e">
        <f>VLOOKUP($S863,'Grille de Tarif OQN'!$B$2:$S$3603,AE$1,0)</f>
        <v>#N/A</v>
      </c>
      <c r="AF863" s="79" t="e">
        <f>VLOOKUP($S863,'Grille de Tarif OQN'!$B$2:$S$3603,AF$1,0)</f>
        <v>#N/A</v>
      </c>
      <c r="AG863" s="79" t="e">
        <f>VLOOKUP($S863,'Grille de Tarif OQN'!$B$2:$S$3603,AG$1,0)</f>
        <v>#N/A</v>
      </c>
      <c r="AH863" s="79" t="e">
        <f>VLOOKUP($S863,'Grille de Tarif OQN'!$B$2:$S$3603,AH$1,0)</f>
        <v>#N/A</v>
      </c>
      <c r="AI863" s="79" t="e">
        <f>VLOOKUP($S863,'Grille de Tarif OQN'!$B$2:$S$3603,AI$1,0)</f>
        <v>#N/A</v>
      </c>
      <c r="AJ863" s="79" t="e">
        <f>VLOOKUP($S863,'Grille de Tarif OQN'!$B$2:$S$3603,AJ$1,0)</f>
        <v>#N/A</v>
      </c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72"/>
      <c r="AV863"/>
      <c r="AW863"/>
      <c r="AX863"/>
      <c r="AY863"/>
      <c r="AZ863" s="96">
        <f t="shared" si="277"/>
        <v>0</v>
      </c>
      <c r="BA863" s="24" t="e">
        <f t="shared" si="278"/>
        <v>#N/A</v>
      </c>
      <c r="BB863" s="24" t="e">
        <f t="shared" si="279"/>
        <v>#N/A</v>
      </c>
      <c r="BC863" s="24" t="e">
        <f t="shared" si="272"/>
        <v>#N/A</v>
      </c>
      <c r="BD863" s="24" t="e">
        <f t="shared" si="273"/>
        <v>#N/A</v>
      </c>
      <c r="BE863"/>
      <c r="BF863" t="e">
        <f t="shared" si="280"/>
        <v>#N/A</v>
      </c>
      <c r="BG863" t="str">
        <f t="shared" si="281"/>
        <v>HDJ</v>
      </c>
      <c r="BH863" s="20" t="e">
        <f t="shared" si="282"/>
        <v>#N/A</v>
      </c>
      <c r="BI863" s="20" t="e">
        <f t="shared" si="283"/>
        <v>#N/A</v>
      </c>
      <c r="BJ863" s="20" t="e">
        <f t="shared" si="284"/>
        <v>#N/A</v>
      </c>
      <c r="BK863" s="20" t="e">
        <f t="shared" si="285"/>
        <v>#N/A</v>
      </c>
      <c r="BL863" s="20" t="e">
        <f t="shared" si="286"/>
        <v>#N/A</v>
      </c>
      <c r="BM863" s="20" t="e">
        <f t="shared" si="274"/>
        <v>#N/A</v>
      </c>
      <c r="BN863" s="20" t="e">
        <f t="shared" si="287"/>
        <v>#N/A</v>
      </c>
    </row>
    <row r="864" spans="1:66">
      <c r="A864" s="92"/>
      <c r="B864" s="90"/>
      <c r="C864" s="90"/>
      <c r="D864" s="93"/>
      <c r="E864" s="93"/>
      <c r="F864" s="93"/>
      <c r="G864" s="93"/>
      <c r="H864" s="93"/>
      <c r="I864" s="93"/>
      <c r="J864" s="93"/>
      <c r="K864" s="93"/>
      <c r="L864" s="92"/>
      <c r="M864" s="93"/>
      <c r="N864" s="91">
        <f t="shared" si="268"/>
        <v>0</v>
      </c>
      <c r="O864" s="91" t="str">
        <f t="shared" si="269"/>
        <v/>
      </c>
      <c r="P864" s="91" t="str">
        <f t="shared" si="270"/>
        <v/>
      </c>
      <c r="Q864" s="91" t="str">
        <f t="shared" si="271"/>
        <v>HDJ</v>
      </c>
      <c r="R864" s="82"/>
      <c r="S864" s="95">
        <f t="shared" si="275"/>
        <v>0</v>
      </c>
      <c r="T864" s="95">
        <f t="shared" si="276"/>
        <v>0</v>
      </c>
      <c r="U864" s="79" t="e">
        <f>VLOOKUP($S864,'Grille de Tarif OQN'!$B$2:$S$3603,U$1,0)</f>
        <v>#N/A</v>
      </c>
      <c r="V864" s="79" t="e">
        <f>VLOOKUP($S864,'Grille de Tarif OQN'!$B$2:$S$3603,V$1,0)</f>
        <v>#N/A</v>
      </c>
      <c r="W864" s="79" t="e">
        <f>VLOOKUP($S864,'Grille de Tarif OQN'!$B$2:$S$3603,W$1,0)</f>
        <v>#N/A</v>
      </c>
      <c r="X864" s="79" t="e">
        <f>VLOOKUP($S864,'Grille de Tarif OQN'!$B$2:$S$3603,X$1,0)</f>
        <v>#N/A</v>
      </c>
      <c r="Y864" s="79" t="e">
        <f>VLOOKUP($S864,'Grille de Tarif OQN'!$B$2:$S$3603,Y$1,0)</f>
        <v>#N/A</v>
      </c>
      <c r="Z864" s="79" t="e">
        <f>VLOOKUP($S864,'Grille de Tarif OQN'!$B$2:$S$3603,Z$1,0)</f>
        <v>#N/A</v>
      </c>
      <c r="AA864" s="79" t="e">
        <f>VLOOKUP($S864,'Grille de Tarif OQN'!$B$2:$S$3603,AA$1,0)</f>
        <v>#N/A</v>
      </c>
      <c r="AB864" s="79" t="e">
        <f>VLOOKUP($S864,'Grille de Tarif OQN'!$B$2:$S$3603,AB$1,0)</f>
        <v>#N/A</v>
      </c>
      <c r="AC864" s="79" t="e">
        <f>VLOOKUP($S864,'Grille de Tarif OQN'!$B$2:$S$3603,AC$1,0)</f>
        <v>#N/A</v>
      </c>
      <c r="AD864" s="79" t="e">
        <f>VLOOKUP($S864,'Grille de Tarif OQN'!$B$2:$S$3603,AD$1,0)</f>
        <v>#N/A</v>
      </c>
      <c r="AE864" s="79" t="e">
        <f>VLOOKUP($S864,'Grille de Tarif OQN'!$B$2:$S$3603,AE$1,0)</f>
        <v>#N/A</v>
      </c>
      <c r="AF864" s="79" t="e">
        <f>VLOOKUP($S864,'Grille de Tarif OQN'!$B$2:$S$3603,AF$1,0)</f>
        <v>#N/A</v>
      </c>
      <c r="AG864" s="79" t="e">
        <f>VLOOKUP($S864,'Grille de Tarif OQN'!$B$2:$S$3603,AG$1,0)</f>
        <v>#N/A</v>
      </c>
      <c r="AH864" s="79" t="e">
        <f>VLOOKUP($S864,'Grille de Tarif OQN'!$B$2:$S$3603,AH$1,0)</f>
        <v>#N/A</v>
      </c>
      <c r="AI864" s="79" t="e">
        <f>VLOOKUP($S864,'Grille de Tarif OQN'!$B$2:$S$3603,AI$1,0)</f>
        <v>#N/A</v>
      </c>
      <c r="AJ864" s="79" t="e">
        <f>VLOOKUP($S864,'Grille de Tarif OQN'!$B$2:$S$3603,AJ$1,0)</f>
        <v>#N/A</v>
      </c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72"/>
      <c r="AV864"/>
      <c r="AW864"/>
      <c r="AX864"/>
      <c r="AY864"/>
      <c r="AZ864" s="96">
        <f t="shared" si="277"/>
        <v>0</v>
      </c>
      <c r="BA864" s="24" t="e">
        <f t="shared" si="278"/>
        <v>#N/A</v>
      </c>
      <c r="BB864" s="24" t="e">
        <f t="shared" si="279"/>
        <v>#N/A</v>
      </c>
      <c r="BC864" s="24" t="e">
        <f t="shared" si="272"/>
        <v>#N/A</v>
      </c>
      <c r="BD864" s="24" t="e">
        <f t="shared" si="273"/>
        <v>#N/A</v>
      </c>
      <c r="BE864"/>
      <c r="BF864" t="e">
        <f t="shared" si="280"/>
        <v>#N/A</v>
      </c>
      <c r="BG864" t="str">
        <f t="shared" si="281"/>
        <v>HDJ</v>
      </c>
      <c r="BH864" s="20" t="e">
        <f t="shared" si="282"/>
        <v>#N/A</v>
      </c>
      <c r="BI864" s="20" t="e">
        <f t="shared" si="283"/>
        <v>#N/A</v>
      </c>
      <c r="BJ864" s="20" t="e">
        <f t="shared" si="284"/>
        <v>#N/A</v>
      </c>
      <c r="BK864" s="20" t="e">
        <f t="shared" si="285"/>
        <v>#N/A</v>
      </c>
      <c r="BL864" s="20" t="e">
        <f t="shared" si="286"/>
        <v>#N/A</v>
      </c>
      <c r="BM864" s="20" t="e">
        <f t="shared" si="274"/>
        <v>#N/A</v>
      </c>
      <c r="BN864" s="20" t="e">
        <f t="shared" si="287"/>
        <v>#N/A</v>
      </c>
    </row>
    <row r="865" spans="1:66">
      <c r="A865" s="92"/>
      <c r="B865" s="90"/>
      <c r="C865" s="90"/>
      <c r="D865" s="93"/>
      <c r="E865" s="93"/>
      <c r="F865" s="93"/>
      <c r="G865" s="93"/>
      <c r="H865" s="93"/>
      <c r="I865" s="93"/>
      <c r="J865" s="93"/>
      <c r="K865" s="93"/>
      <c r="L865" s="92"/>
      <c r="M865" s="93"/>
      <c r="N865" s="91">
        <f t="shared" si="268"/>
        <v>0</v>
      </c>
      <c r="O865" s="91" t="str">
        <f t="shared" si="269"/>
        <v/>
      </c>
      <c r="P865" s="91" t="str">
        <f t="shared" si="270"/>
        <v/>
      </c>
      <c r="Q865" s="91" t="str">
        <f t="shared" si="271"/>
        <v>HDJ</v>
      </c>
      <c r="R865" s="82"/>
      <c r="S865" s="95">
        <f t="shared" si="275"/>
        <v>0</v>
      </c>
      <c r="T865" s="95">
        <f t="shared" si="276"/>
        <v>0</v>
      </c>
      <c r="U865" s="79" t="e">
        <f>VLOOKUP($S865,'Grille de Tarif OQN'!$B$2:$S$3603,U$1,0)</f>
        <v>#N/A</v>
      </c>
      <c r="V865" s="79" t="e">
        <f>VLOOKUP($S865,'Grille de Tarif OQN'!$B$2:$S$3603,V$1,0)</f>
        <v>#N/A</v>
      </c>
      <c r="W865" s="79" t="e">
        <f>VLOOKUP($S865,'Grille de Tarif OQN'!$B$2:$S$3603,W$1,0)</f>
        <v>#N/A</v>
      </c>
      <c r="X865" s="79" t="e">
        <f>VLOOKUP($S865,'Grille de Tarif OQN'!$B$2:$S$3603,X$1,0)</f>
        <v>#N/A</v>
      </c>
      <c r="Y865" s="79" t="e">
        <f>VLOOKUP($S865,'Grille de Tarif OQN'!$B$2:$S$3603,Y$1,0)</f>
        <v>#N/A</v>
      </c>
      <c r="Z865" s="79" t="e">
        <f>VLOOKUP($S865,'Grille de Tarif OQN'!$B$2:$S$3603,Z$1,0)</f>
        <v>#N/A</v>
      </c>
      <c r="AA865" s="79" t="e">
        <f>VLOOKUP($S865,'Grille de Tarif OQN'!$B$2:$S$3603,AA$1,0)</f>
        <v>#N/A</v>
      </c>
      <c r="AB865" s="79" t="e">
        <f>VLOOKUP($S865,'Grille de Tarif OQN'!$B$2:$S$3603,AB$1,0)</f>
        <v>#N/A</v>
      </c>
      <c r="AC865" s="79" t="e">
        <f>VLOOKUP($S865,'Grille de Tarif OQN'!$B$2:$S$3603,AC$1,0)</f>
        <v>#N/A</v>
      </c>
      <c r="AD865" s="79" t="e">
        <f>VLOOKUP($S865,'Grille de Tarif OQN'!$B$2:$S$3603,AD$1,0)</f>
        <v>#N/A</v>
      </c>
      <c r="AE865" s="79" t="e">
        <f>VLOOKUP($S865,'Grille de Tarif OQN'!$B$2:$S$3603,AE$1,0)</f>
        <v>#N/A</v>
      </c>
      <c r="AF865" s="79" t="e">
        <f>VLOOKUP($S865,'Grille de Tarif OQN'!$B$2:$S$3603,AF$1,0)</f>
        <v>#N/A</v>
      </c>
      <c r="AG865" s="79" t="e">
        <f>VLOOKUP($S865,'Grille de Tarif OQN'!$B$2:$S$3603,AG$1,0)</f>
        <v>#N/A</v>
      </c>
      <c r="AH865" s="79" t="e">
        <f>VLOOKUP($S865,'Grille de Tarif OQN'!$B$2:$S$3603,AH$1,0)</f>
        <v>#N/A</v>
      </c>
      <c r="AI865" s="79" t="e">
        <f>VLOOKUP($S865,'Grille de Tarif OQN'!$B$2:$S$3603,AI$1,0)</f>
        <v>#N/A</v>
      </c>
      <c r="AJ865" s="79" t="e">
        <f>VLOOKUP($S865,'Grille de Tarif OQN'!$B$2:$S$3603,AJ$1,0)</f>
        <v>#N/A</v>
      </c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72"/>
      <c r="AV865"/>
      <c r="AW865"/>
      <c r="AX865"/>
      <c r="AY865"/>
      <c r="AZ865" s="96">
        <f t="shared" si="277"/>
        <v>0</v>
      </c>
      <c r="BA865" s="24" t="e">
        <f t="shared" si="278"/>
        <v>#N/A</v>
      </c>
      <c r="BB865" s="24" t="e">
        <f t="shared" si="279"/>
        <v>#N/A</v>
      </c>
      <c r="BC865" s="24" t="e">
        <f t="shared" si="272"/>
        <v>#N/A</v>
      </c>
      <c r="BD865" s="24" t="e">
        <f t="shared" si="273"/>
        <v>#N/A</v>
      </c>
      <c r="BE865"/>
      <c r="BF865" t="e">
        <f t="shared" si="280"/>
        <v>#N/A</v>
      </c>
      <c r="BG865" t="str">
        <f t="shared" si="281"/>
        <v>HDJ</v>
      </c>
      <c r="BH865" s="20" t="e">
        <f t="shared" si="282"/>
        <v>#N/A</v>
      </c>
      <c r="BI865" s="20" t="e">
        <f t="shared" si="283"/>
        <v>#N/A</v>
      </c>
      <c r="BJ865" s="20" t="e">
        <f t="shared" si="284"/>
        <v>#N/A</v>
      </c>
      <c r="BK865" s="20" t="e">
        <f t="shared" si="285"/>
        <v>#N/A</v>
      </c>
      <c r="BL865" s="20" t="e">
        <f t="shared" si="286"/>
        <v>#N/A</v>
      </c>
      <c r="BM865" s="20" t="e">
        <f t="shared" si="274"/>
        <v>#N/A</v>
      </c>
      <c r="BN865" s="20" t="e">
        <f t="shared" si="287"/>
        <v>#N/A</v>
      </c>
    </row>
    <row r="866" spans="1:66">
      <c r="A866" s="92"/>
      <c r="B866" s="90"/>
      <c r="C866" s="90"/>
      <c r="D866" s="93"/>
      <c r="E866" s="93"/>
      <c r="F866" s="93"/>
      <c r="G866" s="93"/>
      <c r="H866" s="93"/>
      <c r="I866" s="93"/>
      <c r="J866" s="93"/>
      <c r="K866" s="93"/>
      <c r="L866" s="92"/>
      <c r="M866" s="93"/>
      <c r="N866" s="91">
        <f t="shared" si="268"/>
        <v>0</v>
      </c>
      <c r="O866" s="91" t="str">
        <f t="shared" si="269"/>
        <v/>
      </c>
      <c r="P866" s="91" t="str">
        <f t="shared" si="270"/>
        <v/>
      </c>
      <c r="Q866" s="91" t="str">
        <f t="shared" si="271"/>
        <v>HDJ</v>
      </c>
      <c r="R866" s="82"/>
      <c r="S866" s="95">
        <f t="shared" si="275"/>
        <v>0</v>
      </c>
      <c r="T866" s="95">
        <f t="shared" si="276"/>
        <v>0</v>
      </c>
      <c r="U866" s="79" t="e">
        <f>VLOOKUP($S866,'Grille de Tarif OQN'!$B$2:$S$3603,U$1,0)</f>
        <v>#N/A</v>
      </c>
      <c r="V866" s="79" t="e">
        <f>VLOOKUP($S866,'Grille de Tarif OQN'!$B$2:$S$3603,V$1,0)</f>
        <v>#N/A</v>
      </c>
      <c r="W866" s="79" t="e">
        <f>VLOOKUP($S866,'Grille de Tarif OQN'!$B$2:$S$3603,W$1,0)</f>
        <v>#N/A</v>
      </c>
      <c r="X866" s="79" t="e">
        <f>VLOOKUP($S866,'Grille de Tarif OQN'!$B$2:$S$3603,X$1,0)</f>
        <v>#N/A</v>
      </c>
      <c r="Y866" s="79" t="e">
        <f>VLOOKUP($S866,'Grille de Tarif OQN'!$B$2:$S$3603,Y$1,0)</f>
        <v>#N/A</v>
      </c>
      <c r="Z866" s="79" t="e">
        <f>VLOOKUP($S866,'Grille de Tarif OQN'!$B$2:$S$3603,Z$1,0)</f>
        <v>#N/A</v>
      </c>
      <c r="AA866" s="79" t="e">
        <f>VLOOKUP($S866,'Grille de Tarif OQN'!$B$2:$S$3603,AA$1,0)</f>
        <v>#N/A</v>
      </c>
      <c r="AB866" s="79" t="e">
        <f>VLOOKUP($S866,'Grille de Tarif OQN'!$B$2:$S$3603,AB$1,0)</f>
        <v>#N/A</v>
      </c>
      <c r="AC866" s="79" t="e">
        <f>VLOOKUP($S866,'Grille de Tarif OQN'!$B$2:$S$3603,AC$1,0)</f>
        <v>#N/A</v>
      </c>
      <c r="AD866" s="79" t="e">
        <f>VLOOKUP($S866,'Grille de Tarif OQN'!$B$2:$S$3603,AD$1,0)</f>
        <v>#N/A</v>
      </c>
      <c r="AE866" s="79" t="e">
        <f>VLOOKUP($S866,'Grille de Tarif OQN'!$B$2:$S$3603,AE$1,0)</f>
        <v>#N/A</v>
      </c>
      <c r="AF866" s="79" t="e">
        <f>VLOOKUP($S866,'Grille de Tarif OQN'!$B$2:$S$3603,AF$1,0)</f>
        <v>#N/A</v>
      </c>
      <c r="AG866" s="79" t="e">
        <f>VLOOKUP($S866,'Grille de Tarif OQN'!$B$2:$S$3603,AG$1,0)</f>
        <v>#N/A</v>
      </c>
      <c r="AH866" s="79" t="e">
        <f>VLOOKUP($S866,'Grille de Tarif OQN'!$B$2:$S$3603,AH$1,0)</f>
        <v>#N/A</v>
      </c>
      <c r="AI866" s="79" t="e">
        <f>VLOOKUP($S866,'Grille de Tarif OQN'!$B$2:$S$3603,AI$1,0)</f>
        <v>#N/A</v>
      </c>
      <c r="AJ866" s="79" t="e">
        <f>VLOOKUP($S866,'Grille de Tarif OQN'!$B$2:$S$3603,AJ$1,0)</f>
        <v>#N/A</v>
      </c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72"/>
      <c r="AV866"/>
      <c r="AW866"/>
      <c r="AX866"/>
      <c r="AY866"/>
      <c r="AZ866" s="96">
        <f t="shared" si="277"/>
        <v>0</v>
      </c>
      <c r="BA866" s="24" t="e">
        <f t="shared" si="278"/>
        <v>#N/A</v>
      </c>
      <c r="BB866" s="24" t="e">
        <f t="shared" si="279"/>
        <v>#N/A</v>
      </c>
      <c r="BC866" s="24" t="e">
        <f t="shared" si="272"/>
        <v>#N/A</v>
      </c>
      <c r="BD866" s="24" t="e">
        <f t="shared" si="273"/>
        <v>#N/A</v>
      </c>
      <c r="BE866"/>
      <c r="BF866" t="e">
        <f t="shared" si="280"/>
        <v>#N/A</v>
      </c>
      <c r="BG866" t="str">
        <f t="shared" si="281"/>
        <v>HDJ</v>
      </c>
      <c r="BH866" s="20" t="e">
        <f t="shared" si="282"/>
        <v>#N/A</v>
      </c>
      <c r="BI866" s="20" t="e">
        <f t="shared" si="283"/>
        <v>#N/A</v>
      </c>
      <c r="BJ866" s="20" t="e">
        <f t="shared" si="284"/>
        <v>#N/A</v>
      </c>
      <c r="BK866" s="20" t="e">
        <f t="shared" si="285"/>
        <v>#N/A</v>
      </c>
      <c r="BL866" s="20" t="e">
        <f t="shared" si="286"/>
        <v>#N/A</v>
      </c>
      <c r="BM866" s="20" t="e">
        <f t="shared" si="274"/>
        <v>#N/A</v>
      </c>
      <c r="BN866" s="20" t="e">
        <f t="shared" si="287"/>
        <v>#N/A</v>
      </c>
    </row>
    <row r="867" spans="1:66">
      <c r="A867" s="92"/>
      <c r="B867" s="90"/>
      <c r="C867" s="90"/>
      <c r="D867" s="93"/>
      <c r="E867" s="93"/>
      <c r="F867" s="93"/>
      <c r="G867" s="93"/>
      <c r="H867" s="93"/>
      <c r="I867" s="93"/>
      <c r="J867" s="93"/>
      <c r="K867" s="93"/>
      <c r="L867" s="92"/>
      <c r="M867" s="93"/>
      <c r="N867" s="91">
        <f t="shared" si="268"/>
        <v>0</v>
      </c>
      <c r="O867" s="91" t="str">
        <f t="shared" si="269"/>
        <v/>
      </c>
      <c r="P867" s="91" t="str">
        <f t="shared" si="270"/>
        <v/>
      </c>
      <c r="Q867" s="91" t="str">
        <f t="shared" si="271"/>
        <v>HDJ</v>
      </c>
      <c r="R867" s="82"/>
      <c r="S867" s="95">
        <f t="shared" si="275"/>
        <v>0</v>
      </c>
      <c r="T867" s="95">
        <f t="shared" si="276"/>
        <v>0</v>
      </c>
      <c r="U867" s="79" t="e">
        <f>VLOOKUP($S867,'Grille de Tarif OQN'!$B$2:$S$3603,U$1,0)</f>
        <v>#N/A</v>
      </c>
      <c r="V867" s="79" t="e">
        <f>VLOOKUP($S867,'Grille de Tarif OQN'!$B$2:$S$3603,V$1,0)</f>
        <v>#N/A</v>
      </c>
      <c r="W867" s="79" t="e">
        <f>VLOOKUP($S867,'Grille de Tarif OQN'!$B$2:$S$3603,W$1,0)</f>
        <v>#N/A</v>
      </c>
      <c r="X867" s="79" t="e">
        <f>VLOOKUP($S867,'Grille de Tarif OQN'!$B$2:$S$3603,X$1,0)</f>
        <v>#N/A</v>
      </c>
      <c r="Y867" s="79" t="e">
        <f>VLOOKUP($S867,'Grille de Tarif OQN'!$B$2:$S$3603,Y$1,0)</f>
        <v>#N/A</v>
      </c>
      <c r="Z867" s="79" t="e">
        <f>VLOOKUP($S867,'Grille de Tarif OQN'!$B$2:$S$3603,Z$1,0)</f>
        <v>#N/A</v>
      </c>
      <c r="AA867" s="79" t="e">
        <f>VLOOKUP($S867,'Grille de Tarif OQN'!$B$2:$S$3603,AA$1,0)</f>
        <v>#N/A</v>
      </c>
      <c r="AB867" s="79" t="e">
        <f>VLOOKUP($S867,'Grille de Tarif OQN'!$B$2:$S$3603,AB$1,0)</f>
        <v>#N/A</v>
      </c>
      <c r="AC867" s="79" t="e">
        <f>VLOOKUP($S867,'Grille de Tarif OQN'!$B$2:$S$3603,AC$1,0)</f>
        <v>#N/A</v>
      </c>
      <c r="AD867" s="79" t="e">
        <f>VLOOKUP($S867,'Grille de Tarif OQN'!$B$2:$S$3603,AD$1,0)</f>
        <v>#N/A</v>
      </c>
      <c r="AE867" s="79" t="e">
        <f>VLOOKUP($S867,'Grille de Tarif OQN'!$B$2:$S$3603,AE$1,0)</f>
        <v>#N/A</v>
      </c>
      <c r="AF867" s="79" t="e">
        <f>VLOOKUP($S867,'Grille de Tarif OQN'!$B$2:$S$3603,AF$1,0)</f>
        <v>#N/A</v>
      </c>
      <c r="AG867" s="79" t="e">
        <f>VLOOKUP($S867,'Grille de Tarif OQN'!$B$2:$S$3603,AG$1,0)</f>
        <v>#N/A</v>
      </c>
      <c r="AH867" s="79" t="e">
        <f>VLOOKUP($S867,'Grille de Tarif OQN'!$B$2:$S$3603,AH$1,0)</f>
        <v>#N/A</v>
      </c>
      <c r="AI867" s="79" t="e">
        <f>VLOOKUP($S867,'Grille de Tarif OQN'!$B$2:$S$3603,AI$1,0)</f>
        <v>#N/A</v>
      </c>
      <c r="AJ867" s="79" t="e">
        <f>VLOOKUP($S867,'Grille de Tarif OQN'!$B$2:$S$3603,AJ$1,0)</f>
        <v>#N/A</v>
      </c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72"/>
      <c r="AV867"/>
      <c r="AW867"/>
      <c r="AX867"/>
      <c r="AY867"/>
      <c r="AZ867" s="96">
        <f t="shared" si="277"/>
        <v>0</v>
      </c>
      <c r="BA867" s="24" t="e">
        <f t="shared" si="278"/>
        <v>#N/A</v>
      </c>
      <c r="BB867" s="24" t="e">
        <f t="shared" si="279"/>
        <v>#N/A</v>
      </c>
      <c r="BC867" s="24" t="e">
        <f t="shared" si="272"/>
        <v>#N/A</v>
      </c>
      <c r="BD867" s="24" t="e">
        <f t="shared" si="273"/>
        <v>#N/A</v>
      </c>
      <c r="BE867"/>
      <c r="BF867" t="e">
        <f t="shared" si="280"/>
        <v>#N/A</v>
      </c>
      <c r="BG867" t="str">
        <f t="shared" si="281"/>
        <v>HDJ</v>
      </c>
      <c r="BH867" s="20" t="e">
        <f t="shared" si="282"/>
        <v>#N/A</v>
      </c>
      <c r="BI867" s="20" t="e">
        <f t="shared" si="283"/>
        <v>#N/A</v>
      </c>
      <c r="BJ867" s="20" t="e">
        <f t="shared" si="284"/>
        <v>#N/A</v>
      </c>
      <c r="BK867" s="20" t="e">
        <f t="shared" si="285"/>
        <v>#N/A</v>
      </c>
      <c r="BL867" s="20" t="e">
        <f t="shared" si="286"/>
        <v>#N/A</v>
      </c>
      <c r="BM867" s="20" t="e">
        <f t="shared" si="274"/>
        <v>#N/A</v>
      </c>
      <c r="BN867" s="20" t="e">
        <f t="shared" si="287"/>
        <v>#N/A</v>
      </c>
    </row>
    <row r="868" spans="1:66">
      <c r="A868" s="92"/>
      <c r="B868" s="90"/>
      <c r="C868" s="90"/>
      <c r="D868" s="93"/>
      <c r="E868" s="93"/>
      <c r="F868" s="93"/>
      <c r="G868" s="93"/>
      <c r="H868" s="93"/>
      <c r="I868" s="93"/>
      <c r="J868" s="93"/>
      <c r="K868" s="93"/>
      <c r="L868" s="92"/>
      <c r="M868" s="93"/>
      <c r="N868" s="91">
        <f t="shared" si="268"/>
        <v>0</v>
      </c>
      <c r="O868" s="91" t="str">
        <f t="shared" si="269"/>
        <v/>
      </c>
      <c r="P868" s="91" t="str">
        <f t="shared" si="270"/>
        <v/>
      </c>
      <c r="Q868" s="91" t="str">
        <f t="shared" si="271"/>
        <v>HDJ</v>
      </c>
      <c r="R868" s="82"/>
      <c r="S868" s="95">
        <f t="shared" si="275"/>
        <v>0</v>
      </c>
      <c r="T868" s="95">
        <f t="shared" si="276"/>
        <v>0</v>
      </c>
      <c r="U868" s="79" t="e">
        <f>VLOOKUP($S868,'Grille de Tarif OQN'!$B$2:$S$3603,U$1,0)</f>
        <v>#N/A</v>
      </c>
      <c r="V868" s="79" t="e">
        <f>VLOOKUP($S868,'Grille de Tarif OQN'!$B$2:$S$3603,V$1,0)</f>
        <v>#N/A</v>
      </c>
      <c r="W868" s="79" t="e">
        <f>VLOOKUP($S868,'Grille de Tarif OQN'!$B$2:$S$3603,W$1,0)</f>
        <v>#N/A</v>
      </c>
      <c r="X868" s="79" t="e">
        <f>VLOOKUP($S868,'Grille de Tarif OQN'!$B$2:$S$3603,X$1,0)</f>
        <v>#N/A</v>
      </c>
      <c r="Y868" s="79" t="e">
        <f>VLOOKUP($S868,'Grille de Tarif OQN'!$B$2:$S$3603,Y$1,0)</f>
        <v>#N/A</v>
      </c>
      <c r="Z868" s="79" t="e">
        <f>VLOOKUP($S868,'Grille de Tarif OQN'!$B$2:$S$3603,Z$1,0)</f>
        <v>#N/A</v>
      </c>
      <c r="AA868" s="79" t="e">
        <f>VLOOKUP($S868,'Grille de Tarif OQN'!$B$2:$S$3603,AA$1,0)</f>
        <v>#N/A</v>
      </c>
      <c r="AB868" s="79" t="e">
        <f>VLOOKUP($S868,'Grille de Tarif OQN'!$B$2:$S$3603,AB$1,0)</f>
        <v>#N/A</v>
      </c>
      <c r="AC868" s="79" t="e">
        <f>VLOOKUP($S868,'Grille de Tarif OQN'!$B$2:$S$3603,AC$1,0)</f>
        <v>#N/A</v>
      </c>
      <c r="AD868" s="79" t="e">
        <f>VLOOKUP($S868,'Grille de Tarif OQN'!$B$2:$S$3603,AD$1,0)</f>
        <v>#N/A</v>
      </c>
      <c r="AE868" s="79" t="e">
        <f>VLOOKUP($S868,'Grille de Tarif OQN'!$B$2:$S$3603,AE$1,0)</f>
        <v>#N/A</v>
      </c>
      <c r="AF868" s="79" t="e">
        <f>VLOOKUP($S868,'Grille de Tarif OQN'!$B$2:$S$3603,AF$1,0)</f>
        <v>#N/A</v>
      </c>
      <c r="AG868" s="79" t="e">
        <f>VLOOKUP($S868,'Grille de Tarif OQN'!$B$2:$S$3603,AG$1,0)</f>
        <v>#N/A</v>
      </c>
      <c r="AH868" s="79" t="e">
        <f>VLOOKUP($S868,'Grille de Tarif OQN'!$B$2:$S$3603,AH$1,0)</f>
        <v>#N/A</v>
      </c>
      <c r="AI868" s="79" t="e">
        <f>VLOOKUP($S868,'Grille de Tarif OQN'!$B$2:$S$3603,AI$1,0)</f>
        <v>#N/A</v>
      </c>
      <c r="AJ868" s="79" t="e">
        <f>VLOOKUP($S868,'Grille de Tarif OQN'!$B$2:$S$3603,AJ$1,0)</f>
        <v>#N/A</v>
      </c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72"/>
      <c r="AV868"/>
      <c r="AW868"/>
      <c r="AX868"/>
      <c r="AY868"/>
      <c r="AZ868" s="96">
        <f t="shared" si="277"/>
        <v>0</v>
      </c>
      <c r="BA868" s="24" t="e">
        <f t="shared" si="278"/>
        <v>#N/A</v>
      </c>
      <c r="BB868" s="24" t="e">
        <f t="shared" si="279"/>
        <v>#N/A</v>
      </c>
      <c r="BC868" s="24" t="e">
        <f t="shared" si="272"/>
        <v>#N/A</v>
      </c>
      <c r="BD868" s="24" t="e">
        <f t="shared" si="273"/>
        <v>#N/A</v>
      </c>
      <c r="BE868"/>
      <c r="BF868" t="e">
        <f t="shared" si="280"/>
        <v>#N/A</v>
      </c>
      <c r="BG868" t="str">
        <f t="shared" si="281"/>
        <v>HDJ</v>
      </c>
      <c r="BH868" s="20" t="e">
        <f t="shared" si="282"/>
        <v>#N/A</v>
      </c>
      <c r="BI868" s="20" t="e">
        <f t="shared" si="283"/>
        <v>#N/A</v>
      </c>
      <c r="BJ868" s="20" t="e">
        <f t="shared" si="284"/>
        <v>#N/A</v>
      </c>
      <c r="BK868" s="20" t="e">
        <f t="shared" si="285"/>
        <v>#N/A</v>
      </c>
      <c r="BL868" s="20" t="e">
        <f t="shared" si="286"/>
        <v>#N/A</v>
      </c>
      <c r="BM868" s="20" t="e">
        <f t="shared" si="274"/>
        <v>#N/A</v>
      </c>
      <c r="BN868" s="20" t="e">
        <f t="shared" si="287"/>
        <v>#N/A</v>
      </c>
    </row>
    <row r="869" spans="1:66">
      <c r="A869" s="92"/>
      <c r="B869" s="90"/>
      <c r="C869" s="90"/>
      <c r="D869" s="93"/>
      <c r="E869" s="93"/>
      <c r="F869" s="93"/>
      <c r="G869" s="93"/>
      <c r="H869" s="93"/>
      <c r="I869" s="93"/>
      <c r="J869" s="93"/>
      <c r="K869" s="93"/>
      <c r="L869" s="92"/>
      <c r="M869" s="93"/>
      <c r="N869" s="91">
        <f t="shared" si="268"/>
        <v>0</v>
      </c>
      <c r="O869" s="91" t="str">
        <f t="shared" si="269"/>
        <v/>
      </c>
      <c r="P869" s="91" t="str">
        <f t="shared" si="270"/>
        <v/>
      </c>
      <c r="Q869" s="91" t="str">
        <f t="shared" si="271"/>
        <v>HDJ</v>
      </c>
      <c r="R869" s="82"/>
      <c r="S869" s="95">
        <f t="shared" si="275"/>
        <v>0</v>
      </c>
      <c r="T869" s="95">
        <f t="shared" si="276"/>
        <v>0</v>
      </c>
      <c r="U869" s="79" t="e">
        <f>VLOOKUP($S869,'Grille de Tarif OQN'!$B$2:$S$3603,U$1,0)</f>
        <v>#N/A</v>
      </c>
      <c r="V869" s="79" t="e">
        <f>VLOOKUP($S869,'Grille de Tarif OQN'!$B$2:$S$3603,V$1,0)</f>
        <v>#N/A</v>
      </c>
      <c r="W869" s="79" t="e">
        <f>VLOOKUP($S869,'Grille de Tarif OQN'!$B$2:$S$3603,W$1,0)</f>
        <v>#N/A</v>
      </c>
      <c r="X869" s="79" t="e">
        <f>VLOOKUP($S869,'Grille de Tarif OQN'!$B$2:$S$3603,X$1,0)</f>
        <v>#N/A</v>
      </c>
      <c r="Y869" s="79" t="e">
        <f>VLOOKUP($S869,'Grille de Tarif OQN'!$B$2:$S$3603,Y$1,0)</f>
        <v>#N/A</v>
      </c>
      <c r="Z869" s="79" t="e">
        <f>VLOOKUP($S869,'Grille de Tarif OQN'!$B$2:$S$3603,Z$1,0)</f>
        <v>#N/A</v>
      </c>
      <c r="AA869" s="79" t="e">
        <f>VLOOKUP($S869,'Grille de Tarif OQN'!$B$2:$S$3603,AA$1,0)</f>
        <v>#N/A</v>
      </c>
      <c r="AB869" s="79" t="e">
        <f>VLOOKUP($S869,'Grille de Tarif OQN'!$B$2:$S$3603,AB$1,0)</f>
        <v>#N/A</v>
      </c>
      <c r="AC869" s="79" t="e">
        <f>VLOOKUP($S869,'Grille de Tarif OQN'!$B$2:$S$3603,AC$1,0)</f>
        <v>#N/A</v>
      </c>
      <c r="AD869" s="79" t="e">
        <f>VLOOKUP($S869,'Grille de Tarif OQN'!$B$2:$S$3603,AD$1,0)</f>
        <v>#N/A</v>
      </c>
      <c r="AE869" s="79" t="e">
        <f>VLOOKUP($S869,'Grille de Tarif OQN'!$B$2:$S$3603,AE$1,0)</f>
        <v>#N/A</v>
      </c>
      <c r="AF869" s="79" t="e">
        <f>VLOOKUP($S869,'Grille de Tarif OQN'!$B$2:$S$3603,AF$1,0)</f>
        <v>#N/A</v>
      </c>
      <c r="AG869" s="79" t="e">
        <f>VLOOKUP($S869,'Grille de Tarif OQN'!$B$2:$S$3603,AG$1,0)</f>
        <v>#N/A</v>
      </c>
      <c r="AH869" s="79" t="e">
        <f>VLOOKUP($S869,'Grille de Tarif OQN'!$B$2:$S$3603,AH$1,0)</f>
        <v>#N/A</v>
      </c>
      <c r="AI869" s="79" t="e">
        <f>VLOOKUP($S869,'Grille de Tarif OQN'!$B$2:$S$3603,AI$1,0)</f>
        <v>#N/A</v>
      </c>
      <c r="AJ869" s="79" t="e">
        <f>VLOOKUP($S869,'Grille de Tarif OQN'!$B$2:$S$3603,AJ$1,0)</f>
        <v>#N/A</v>
      </c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72"/>
      <c r="AV869"/>
      <c r="AW869"/>
      <c r="AX869"/>
      <c r="AY869"/>
      <c r="AZ869" s="96">
        <f t="shared" si="277"/>
        <v>0</v>
      </c>
      <c r="BA869" s="24" t="e">
        <f t="shared" si="278"/>
        <v>#N/A</v>
      </c>
      <c r="BB869" s="24" t="e">
        <f t="shared" si="279"/>
        <v>#N/A</v>
      </c>
      <c r="BC869" s="24" t="e">
        <f t="shared" si="272"/>
        <v>#N/A</v>
      </c>
      <c r="BD869" s="24" t="e">
        <f t="shared" si="273"/>
        <v>#N/A</v>
      </c>
      <c r="BE869"/>
      <c r="BF869" t="e">
        <f t="shared" si="280"/>
        <v>#N/A</v>
      </c>
      <c r="BG869" t="str">
        <f t="shared" si="281"/>
        <v>HDJ</v>
      </c>
      <c r="BH869" s="20" t="e">
        <f t="shared" si="282"/>
        <v>#N/A</v>
      </c>
      <c r="BI869" s="20" t="e">
        <f t="shared" si="283"/>
        <v>#N/A</v>
      </c>
      <c r="BJ869" s="20" t="e">
        <f t="shared" si="284"/>
        <v>#N/A</v>
      </c>
      <c r="BK869" s="20" t="e">
        <f t="shared" si="285"/>
        <v>#N/A</v>
      </c>
      <c r="BL869" s="20" t="e">
        <f t="shared" si="286"/>
        <v>#N/A</v>
      </c>
      <c r="BM869" s="20" t="e">
        <f t="shared" si="274"/>
        <v>#N/A</v>
      </c>
      <c r="BN869" s="20" t="e">
        <f t="shared" si="287"/>
        <v>#N/A</v>
      </c>
    </row>
    <row r="870" spans="1:66">
      <c r="A870" s="92"/>
      <c r="B870" s="90"/>
      <c r="C870" s="90"/>
      <c r="D870" s="93"/>
      <c r="E870" s="93"/>
      <c r="F870" s="93"/>
      <c r="G870" s="93"/>
      <c r="H870" s="93"/>
      <c r="I870" s="93"/>
      <c r="J870" s="93"/>
      <c r="K870" s="93"/>
      <c r="L870" s="92"/>
      <c r="M870" s="93"/>
      <c r="N870" s="91">
        <f t="shared" si="268"/>
        <v>0</v>
      </c>
      <c r="O870" s="91" t="str">
        <f t="shared" si="269"/>
        <v/>
      </c>
      <c r="P870" s="91" t="str">
        <f t="shared" si="270"/>
        <v/>
      </c>
      <c r="Q870" s="91" t="str">
        <f t="shared" si="271"/>
        <v>HDJ</v>
      </c>
      <c r="R870" s="82"/>
      <c r="S870" s="95">
        <f t="shared" si="275"/>
        <v>0</v>
      </c>
      <c r="T870" s="95">
        <f t="shared" si="276"/>
        <v>0</v>
      </c>
      <c r="U870" s="79" t="e">
        <f>VLOOKUP($S870,'Grille de Tarif OQN'!$B$2:$S$3603,U$1,0)</f>
        <v>#N/A</v>
      </c>
      <c r="V870" s="79" t="e">
        <f>VLOOKUP($S870,'Grille de Tarif OQN'!$B$2:$S$3603,V$1,0)</f>
        <v>#N/A</v>
      </c>
      <c r="W870" s="79" t="e">
        <f>VLOOKUP($S870,'Grille de Tarif OQN'!$B$2:$S$3603,W$1,0)</f>
        <v>#N/A</v>
      </c>
      <c r="X870" s="79" t="e">
        <f>VLOOKUP($S870,'Grille de Tarif OQN'!$B$2:$S$3603,X$1,0)</f>
        <v>#N/A</v>
      </c>
      <c r="Y870" s="79" t="e">
        <f>VLOOKUP($S870,'Grille de Tarif OQN'!$B$2:$S$3603,Y$1,0)</f>
        <v>#N/A</v>
      </c>
      <c r="Z870" s="79" t="e">
        <f>VLOOKUP($S870,'Grille de Tarif OQN'!$B$2:$S$3603,Z$1,0)</f>
        <v>#N/A</v>
      </c>
      <c r="AA870" s="79" t="e">
        <f>VLOOKUP($S870,'Grille de Tarif OQN'!$B$2:$S$3603,AA$1,0)</f>
        <v>#N/A</v>
      </c>
      <c r="AB870" s="79" t="e">
        <f>VLOOKUP($S870,'Grille de Tarif OQN'!$B$2:$S$3603,AB$1,0)</f>
        <v>#N/A</v>
      </c>
      <c r="AC870" s="79" t="e">
        <f>VLOOKUP($S870,'Grille de Tarif OQN'!$B$2:$S$3603,AC$1,0)</f>
        <v>#N/A</v>
      </c>
      <c r="AD870" s="79" t="e">
        <f>VLOOKUP($S870,'Grille de Tarif OQN'!$B$2:$S$3603,AD$1,0)</f>
        <v>#N/A</v>
      </c>
      <c r="AE870" s="79" t="e">
        <f>VLOOKUP($S870,'Grille de Tarif OQN'!$B$2:$S$3603,AE$1,0)</f>
        <v>#N/A</v>
      </c>
      <c r="AF870" s="79" t="e">
        <f>VLOOKUP($S870,'Grille de Tarif OQN'!$B$2:$S$3603,AF$1,0)</f>
        <v>#N/A</v>
      </c>
      <c r="AG870" s="79" t="e">
        <f>VLOOKUP($S870,'Grille de Tarif OQN'!$B$2:$S$3603,AG$1,0)</f>
        <v>#N/A</v>
      </c>
      <c r="AH870" s="79" t="e">
        <f>VLOOKUP($S870,'Grille de Tarif OQN'!$B$2:$S$3603,AH$1,0)</f>
        <v>#N/A</v>
      </c>
      <c r="AI870" s="79" t="e">
        <f>VLOOKUP($S870,'Grille de Tarif OQN'!$B$2:$S$3603,AI$1,0)</f>
        <v>#N/A</v>
      </c>
      <c r="AJ870" s="79" t="e">
        <f>VLOOKUP($S870,'Grille de Tarif OQN'!$B$2:$S$3603,AJ$1,0)</f>
        <v>#N/A</v>
      </c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72"/>
      <c r="AV870"/>
      <c r="AW870"/>
      <c r="AX870"/>
      <c r="AY870"/>
      <c r="AZ870" s="96">
        <f t="shared" si="277"/>
        <v>0</v>
      </c>
      <c r="BA870" s="24" t="e">
        <f t="shared" si="278"/>
        <v>#N/A</v>
      </c>
      <c r="BB870" s="24" t="e">
        <f t="shared" si="279"/>
        <v>#N/A</v>
      </c>
      <c r="BC870" s="24" t="e">
        <f t="shared" si="272"/>
        <v>#N/A</v>
      </c>
      <c r="BD870" s="24" t="e">
        <f t="shared" si="273"/>
        <v>#N/A</v>
      </c>
      <c r="BE870"/>
      <c r="BF870" t="e">
        <f t="shared" si="280"/>
        <v>#N/A</v>
      </c>
      <c r="BG870" t="str">
        <f t="shared" si="281"/>
        <v>HDJ</v>
      </c>
      <c r="BH870" s="20" t="e">
        <f t="shared" si="282"/>
        <v>#N/A</v>
      </c>
      <c r="BI870" s="20" t="e">
        <f t="shared" si="283"/>
        <v>#N/A</v>
      </c>
      <c r="BJ870" s="20" t="e">
        <f t="shared" si="284"/>
        <v>#N/A</v>
      </c>
      <c r="BK870" s="20" t="e">
        <f t="shared" si="285"/>
        <v>#N/A</v>
      </c>
      <c r="BL870" s="20" t="e">
        <f t="shared" si="286"/>
        <v>#N/A</v>
      </c>
      <c r="BM870" s="20" t="e">
        <f t="shared" si="274"/>
        <v>#N/A</v>
      </c>
      <c r="BN870" s="20" t="e">
        <f t="shared" si="287"/>
        <v>#N/A</v>
      </c>
    </row>
    <row r="871" spans="1:66">
      <c r="A871" s="92"/>
      <c r="B871" s="90"/>
      <c r="C871" s="90"/>
      <c r="D871" s="93"/>
      <c r="E871" s="93"/>
      <c r="F871" s="93"/>
      <c r="G871" s="93"/>
      <c r="H871" s="93"/>
      <c r="I871" s="93"/>
      <c r="J871" s="93"/>
      <c r="K871" s="93"/>
      <c r="L871" s="92"/>
      <c r="M871" s="93"/>
      <c r="N871" s="91">
        <f t="shared" si="268"/>
        <v>0</v>
      </c>
      <c r="O871" s="91" t="str">
        <f t="shared" si="269"/>
        <v/>
      </c>
      <c r="P871" s="91" t="str">
        <f t="shared" si="270"/>
        <v/>
      </c>
      <c r="Q871" s="91" t="str">
        <f t="shared" si="271"/>
        <v>HDJ</v>
      </c>
      <c r="R871" s="82"/>
      <c r="S871" s="95">
        <f t="shared" si="275"/>
        <v>0</v>
      </c>
      <c r="T871" s="95">
        <f t="shared" si="276"/>
        <v>0</v>
      </c>
      <c r="U871" s="79" t="e">
        <f>VLOOKUP($S871,'Grille de Tarif OQN'!$B$2:$S$3603,U$1,0)</f>
        <v>#N/A</v>
      </c>
      <c r="V871" s="79" t="e">
        <f>VLOOKUP($S871,'Grille de Tarif OQN'!$B$2:$S$3603,V$1,0)</f>
        <v>#N/A</v>
      </c>
      <c r="W871" s="79" t="e">
        <f>VLOOKUP($S871,'Grille de Tarif OQN'!$B$2:$S$3603,W$1,0)</f>
        <v>#N/A</v>
      </c>
      <c r="X871" s="79" t="e">
        <f>VLOOKUP($S871,'Grille de Tarif OQN'!$B$2:$S$3603,X$1,0)</f>
        <v>#N/A</v>
      </c>
      <c r="Y871" s="79" t="e">
        <f>VLOOKUP($S871,'Grille de Tarif OQN'!$B$2:$S$3603,Y$1,0)</f>
        <v>#N/A</v>
      </c>
      <c r="Z871" s="79" t="e">
        <f>VLOOKUP($S871,'Grille de Tarif OQN'!$B$2:$S$3603,Z$1,0)</f>
        <v>#N/A</v>
      </c>
      <c r="AA871" s="79" t="e">
        <f>VLOOKUP($S871,'Grille de Tarif OQN'!$B$2:$S$3603,AA$1,0)</f>
        <v>#N/A</v>
      </c>
      <c r="AB871" s="79" t="e">
        <f>VLOOKUP($S871,'Grille de Tarif OQN'!$B$2:$S$3603,AB$1,0)</f>
        <v>#N/A</v>
      </c>
      <c r="AC871" s="79" t="e">
        <f>VLOOKUP($S871,'Grille de Tarif OQN'!$B$2:$S$3603,AC$1,0)</f>
        <v>#N/A</v>
      </c>
      <c r="AD871" s="79" t="e">
        <f>VLOOKUP($S871,'Grille de Tarif OQN'!$B$2:$S$3603,AD$1,0)</f>
        <v>#N/A</v>
      </c>
      <c r="AE871" s="79" t="e">
        <f>VLOOKUP($S871,'Grille de Tarif OQN'!$B$2:$S$3603,AE$1,0)</f>
        <v>#N/A</v>
      </c>
      <c r="AF871" s="79" t="e">
        <f>VLOOKUP($S871,'Grille de Tarif OQN'!$B$2:$S$3603,AF$1,0)</f>
        <v>#N/A</v>
      </c>
      <c r="AG871" s="79" t="e">
        <f>VLOOKUP($S871,'Grille de Tarif OQN'!$B$2:$S$3603,AG$1,0)</f>
        <v>#N/A</v>
      </c>
      <c r="AH871" s="79" t="e">
        <f>VLOOKUP($S871,'Grille de Tarif OQN'!$B$2:$S$3603,AH$1,0)</f>
        <v>#N/A</v>
      </c>
      <c r="AI871" s="79" t="e">
        <f>VLOOKUP($S871,'Grille de Tarif OQN'!$B$2:$S$3603,AI$1,0)</f>
        <v>#N/A</v>
      </c>
      <c r="AJ871" s="79" t="e">
        <f>VLOOKUP($S871,'Grille de Tarif OQN'!$B$2:$S$3603,AJ$1,0)</f>
        <v>#N/A</v>
      </c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72"/>
      <c r="AV871"/>
      <c r="AW871"/>
      <c r="AX871"/>
      <c r="AY871"/>
      <c r="AZ871" s="96">
        <f t="shared" si="277"/>
        <v>0</v>
      </c>
      <c r="BA871" s="24" t="e">
        <f t="shared" si="278"/>
        <v>#N/A</v>
      </c>
      <c r="BB871" s="24" t="e">
        <f t="shared" si="279"/>
        <v>#N/A</v>
      </c>
      <c r="BC871" s="24" t="e">
        <f t="shared" si="272"/>
        <v>#N/A</v>
      </c>
      <c r="BD871" s="24" t="e">
        <f t="shared" si="273"/>
        <v>#N/A</v>
      </c>
      <c r="BE871"/>
      <c r="BF871" t="e">
        <f t="shared" si="280"/>
        <v>#N/A</v>
      </c>
      <c r="BG871" t="str">
        <f t="shared" si="281"/>
        <v>HDJ</v>
      </c>
      <c r="BH871" s="20" t="e">
        <f t="shared" si="282"/>
        <v>#N/A</v>
      </c>
      <c r="BI871" s="20" t="e">
        <f t="shared" si="283"/>
        <v>#N/A</v>
      </c>
      <c r="BJ871" s="20" t="e">
        <f t="shared" si="284"/>
        <v>#N/A</v>
      </c>
      <c r="BK871" s="20" t="e">
        <f t="shared" si="285"/>
        <v>#N/A</v>
      </c>
      <c r="BL871" s="20" t="e">
        <f t="shared" si="286"/>
        <v>#N/A</v>
      </c>
      <c r="BM871" s="20" t="e">
        <f t="shared" si="274"/>
        <v>#N/A</v>
      </c>
      <c r="BN871" s="20" t="e">
        <f t="shared" si="287"/>
        <v>#N/A</v>
      </c>
    </row>
    <row r="872" spans="1:66">
      <c r="A872" s="92"/>
      <c r="B872" s="90"/>
      <c r="C872" s="90"/>
      <c r="D872" s="93"/>
      <c r="E872" s="93"/>
      <c r="F872" s="93"/>
      <c r="G872" s="93"/>
      <c r="H872" s="93"/>
      <c r="I872" s="93"/>
      <c r="J872" s="93"/>
      <c r="K872" s="93"/>
      <c r="L872" s="92"/>
      <c r="M872" s="93"/>
      <c r="N872" s="91">
        <f t="shared" si="268"/>
        <v>0</v>
      </c>
      <c r="O872" s="91" t="str">
        <f t="shared" si="269"/>
        <v/>
      </c>
      <c r="P872" s="91" t="str">
        <f t="shared" si="270"/>
        <v/>
      </c>
      <c r="Q872" s="91" t="str">
        <f t="shared" si="271"/>
        <v>HDJ</v>
      </c>
      <c r="R872" s="82"/>
      <c r="S872" s="95">
        <f t="shared" si="275"/>
        <v>0</v>
      </c>
      <c r="T872" s="95">
        <f t="shared" si="276"/>
        <v>0</v>
      </c>
      <c r="U872" s="79" t="e">
        <f>VLOOKUP($S872,'Grille de Tarif OQN'!$B$2:$S$3603,U$1,0)</f>
        <v>#N/A</v>
      </c>
      <c r="V872" s="79" t="e">
        <f>VLOOKUP($S872,'Grille de Tarif OQN'!$B$2:$S$3603,V$1,0)</f>
        <v>#N/A</v>
      </c>
      <c r="W872" s="79" t="e">
        <f>VLOOKUP($S872,'Grille de Tarif OQN'!$B$2:$S$3603,W$1,0)</f>
        <v>#N/A</v>
      </c>
      <c r="X872" s="79" t="e">
        <f>VLOOKUP($S872,'Grille de Tarif OQN'!$B$2:$S$3603,X$1,0)</f>
        <v>#N/A</v>
      </c>
      <c r="Y872" s="79" t="e">
        <f>VLOOKUP($S872,'Grille de Tarif OQN'!$B$2:$S$3603,Y$1,0)</f>
        <v>#N/A</v>
      </c>
      <c r="Z872" s="79" t="e">
        <f>VLOOKUP($S872,'Grille de Tarif OQN'!$B$2:$S$3603,Z$1,0)</f>
        <v>#N/A</v>
      </c>
      <c r="AA872" s="79" t="e">
        <f>VLOOKUP($S872,'Grille de Tarif OQN'!$B$2:$S$3603,AA$1,0)</f>
        <v>#N/A</v>
      </c>
      <c r="AB872" s="79" t="e">
        <f>VLOOKUP($S872,'Grille de Tarif OQN'!$B$2:$S$3603,AB$1,0)</f>
        <v>#N/A</v>
      </c>
      <c r="AC872" s="79" t="e">
        <f>VLOOKUP($S872,'Grille de Tarif OQN'!$B$2:$S$3603,AC$1,0)</f>
        <v>#N/A</v>
      </c>
      <c r="AD872" s="79" t="e">
        <f>VLOOKUP($S872,'Grille de Tarif OQN'!$B$2:$S$3603,AD$1,0)</f>
        <v>#N/A</v>
      </c>
      <c r="AE872" s="79" t="e">
        <f>VLOOKUP($S872,'Grille de Tarif OQN'!$B$2:$S$3603,AE$1,0)</f>
        <v>#N/A</v>
      </c>
      <c r="AF872" s="79" t="e">
        <f>VLOOKUP($S872,'Grille de Tarif OQN'!$B$2:$S$3603,AF$1,0)</f>
        <v>#N/A</v>
      </c>
      <c r="AG872" s="79" t="e">
        <f>VLOOKUP($S872,'Grille de Tarif OQN'!$B$2:$S$3603,AG$1,0)</f>
        <v>#N/A</v>
      </c>
      <c r="AH872" s="79" t="e">
        <f>VLOOKUP($S872,'Grille de Tarif OQN'!$B$2:$S$3603,AH$1,0)</f>
        <v>#N/A</v>
      </c>
      <c r="AI872" s="79" t="e">
        <f>VLOOKUP($S872,'Grille de Tarif OQN'!$B$2:$S$3603,AI$1,0)</f>
        <v>#N/A</v>
      </c>
      <c r="AJ872" s="79" t="e">
        <f>VLOOKUP($S872,'Grille de Tarif OQN'!$B$2:$S$3603,AJ$1,0)</f>
        <v>#N/A</v>
      </c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72"/>
      <c r="AV872"/>
      <c r="AW872"/>
      <c r="AX872"/>
      <c r="AY872"/>
      <c r="AZ872" s="96">
        <f t="shared" si="277"/>
        <v>0</v>
      </c>
      <c r="BA872" s="24" t="e">
        <f t="shared" si="278"/>
        <v>#N/A</v>
      </c>
      <c r="BB872" s="24" t="e">
        <f t="shared" si="279"/>
        <v>#N/A</v>
      </c>
      <c r="BC872" s="24" t="e">
        <f t="shared" si="272"/>
        <v>#N/A</v>
      </c>
      <c r="BD872" s="24" t="e">
        <f t="shared" si="273"/>
        <v>#N/A</v>
      </c>
      <c r="BE872"/>
      <c r="BF872" t="e">
        <f t="shared" si="280"/>
        <v>#N/A</v>
      </c>
      <c r="BG872" t="str">
        <f t="shared" si="281"/>
        <v>HDJ</v>
      </c>
      <c r="BH872" s="20" t="e">
        <f t="shared" si="282"/>
        <v>#N/A</v>
      </c>
      <c r="BI872" s="20" t="e">
        <f t="shared" si="283"/>
        <v>#N/A</v>
      </c>
      <c r="BJ872" s="20" t="e">
        <f t="shared" si="284"/>
        <v>#N/A</v>
      </c>
      <c r="BK872" s="20" t="e">
        <f t="shared" si="285"/>
        <v>#N/A</v>
      </c>
      <c r="BL872" s="20" t="e">
        <f t="shared" si="286"/>
        <v>#N/A</v>
      </c>
      <c r="BM872" s="20" t="e">
        <f t="shared" si="274"/>
        <v>#N/A</v>
      </c>
      <c r="BN872" s="20" t="e">
        <f t="shared" si="287"/>
        <v>#N/A</v>
      </c>
    </row>
    <row r="873" spans="1:66">
      <c r="A873" s="92"/>
      <c r="B873" s="90"/>
      <c r="C873" s="90"/>
      <c r="D873" s="93"/>
      <c r="E873" s="93"/>
      <c r="F873" s="93"/>
      <c r="G873" s="93"/>
      <c r="H873" s="93"/>
      <c r="I873" s="93"/>
      <c r="J873" s="93"/>
      <c r="K873" s="93"/>
      <c r="L873" s="92"/>
      <c r="M873" s="93"/>
      <c r="N873" s="91">
        <f t="shared" si="268"/>
        <v>0</v>
      </c>
      <c r="O873" s="91" t="str">
        <f t="shared" si="269"/>
        <v/>
      </c>
      <c r="P873" s="91" t="str">
        <f t="shared" si="270"/>
        <v/>
      </c>
      <c r="Q873" s="91" t="str">
        <f t="shared" si="271"/>
        <v>HDJ</v>
      </c>
      <c r="R873" s="82"/>
      <c r="S873" s="95">
        <f t="shared" si="275"/>
        <v>0</v>
      </c>
      <c r="T873" s="95">
        <f t="shared" si="276"/>
        <v>0</v>
      </c>
      <c r="U873" s="79" t="e">
        <f>VLOOKUP($S873,'Grille de Tarif OQN'!$B$2:$S$3603,U$1,0)</f>
        <v>#N/A</v>
      </c>
      <c r="V873" s="79" t="e">
        <f>VLOOKUP($S873,'Grille de Tarif OQN'!$B$2:$S$3603,V$1,0)</f>
        <v>#N/A</v>
      </c>
      <c r="W873" s="79" t="e">
        <f>VLOOKUP($S873,'Grille de Tarif OQN'!$B$2:$S$3603,W$1,0)</f>
        <v>#N/A</v>
      </c>
      <c r="X873" s="79" t="e">
        <f>VLOOKUP($S873,'Grille de Tarif OQN'!$B$2:$S$3603,X$1,0)</f>
        <v>#N/A</v>
      </c>
      <c r="Y873" s="79" t="e">
        <f>VLOOKUP($S873,'Grille de Tarif OQN'!$B$2:$S$3603,Y$1,0)</f>
        <v>#N/A</v>
      </c>
      <c r="Z873" s="79" t="e">
        <f>VLOOKUP($S873,'Grille de Tarif OQN'!$B$2:$S$3603,Z$1,0)</f>
        <v>#N/A</v>
      </c>
      <c r="AA873" s="79" t="e">
        <f>VLOOKUP($S873,'Grille de Tarif OQN'!$B$2:$S$3603,AA$1,0)</f>
        <v>#N/A</v>
      </c>
      <c r="AB873" s="79" t="e">
        <f>VLOOKUP($S873,'Grille de Tarif OQN'!$B$2:$S$3603,AB$1,0)</f>
        <v>#N/A</v>
      </c>
      <c r="AC873" s="79" t="e">
        <f>VLOOKUP($S873,'Grille de Tarif OQN'!$B$2:$S$3603,AC$1,0)</f>
        <v>#N/A</v>
      </c>
      <c r="AD873" s="79" t="e">
        <f>VLOOKUP($S873,'Grille de Tarif OQN'!$B$2:$S$3603,AD$1,0)</f>
        <v>#N/A</v>
      </c>
      <c r="AE873" s="79" t="e">
        <f>VLOOKUP($S873,'Grille de Tarif OQN'!$B$2:$S$3603,AE$1,0)</f>
        <v>#N/A</v>
      </c>
      <c r="AF873" s="79" t="e">
        <f>VLOOKUP($S873,'Grille de Tarif OQN'!$B$2:$S$3603,AF$1,0)</f>
        <v>#N/A</v>
      </c>
      <c r="AG873" s="79" t="e">
        <f>VLOOKUP($S873,'Grille de Tarif OQN'!$B$2:$S$3603,AG$1,0)</f>
        <v>#N/A</v>
      </c>
      <c r="AH873" s="79" t="e">
        <f>VLOOKUP($S873,'Grille de Tarif OQN'!$B$2:$S$3603,AH$1,0)</f>
        <v>#N/A</v>
      </c>
      <c r="AI873" s="79" t="e">
        <f>VLOOKUP($S873,'Grille de Tarif OQN'!$B$2:$S$3603,AI$1,0)</f>
        <v>#N/A</v>
      </c>
      <c r="AJ873" s="79" t="e">
        <f>VLOOKUP($S873,'Grille de Tarif OQN'!$B$2:$S$3603,AJ$1,0)</f>
        <v>#N/A</v>
      </c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72"/>
      <c r="AV873"/>
      <c r="AW873"/>
      <c r="AX873"/>
      <c r="AY873"/>
      <c r="AZ873" s="96">
        <f t="shared" si="277"/>
        <v>0</v>
      </c>
      <c r="BA873" s="24" t="e">
        <f t="shared" si="278"/>
        <v>#N/A</v>
      </c>
      <c r="BB873" s="24" t="e">
        <f t="shared" si="279"/>
        <v>#N/A</v>
      </c>
      <c r="BC873" s="24" t="e">
        <f t="shared" si="272"/>
        <v>#N/A</v>
      </c>
      <c r="BD873" s="24" t="e">
        <f t="shared" si="273"/>
        <v>#N/A</v>
      </c>
      <c r="BE873"/>
      <c r="BF873" t="e">
        <f t="shared" si="280"/>
        <v>#N/A</v>
      </c>
      <c r="BG873" t="str">
        <f t="shared" si="281"/>
        <v>HDJ</v>
      </c>
      <c r="BH873" s="20" t="e">
        <f t="shared" si="282"/>
        <v>#N/A</v>
      </c>
      <c r="BI873" s="20" t="e">
        <f t="shared" si="283"/>
        <v>#N/A</v>
      </c>
      <c r="BJ873" s="20" t="e">
        <f t="shared" si="284"/>
        <v>#N/A</v>
      </c>
      <c r="BK873" s="20" t="e">
        <f t="shared" si="285"/>
        <v>#N/A</v>
      </c>
      <c r="BL873" s="20" t="e">
        <f t="shared" si="286"/>
        <v>#N/A</v>
      </c>
      <c r="BM873" s="20" t="e">
        <f t="shared" si="274"/>
        <v>#N/A</v>
      </c>
      <c r="BN873" s="20" t="e">
        <f t="shared" si="287"/>
        <v>#N/A</v>
      </c>
    </row>
    <row r="874" spans="1:66">
      <c r="A874" s="92"/>
      <c r="B874" s="90"/>
      <c r="C874" s="90"/>
      <c r="D874" s="93"/>
      <c r="E874" s="93"/>
      <c r="F874" s="93"/>
      <c r="G874" s="93"/>
      <c r="H874" s="93"/>
      <c r="I874" s="93"/>
      <c r="J874" s="93"/>
      <c r="K874" s="93"/>
      <c r="L874" s="92"/>
      <c r="M874" s="93"/>
      <c r="N874" s="91">
        <f t="shared" si="268"/>
        <v>0</v>
      </c>
      <c r="O874" s="91" t="str">
        <f t="shared" si="269"/>
        <v/>
      </c>
      <c r="P874" s="91" t="str">
        <f t="shared" si="270"/>
        <v/>
      </c>
      <c r="Q874" s="91" t="str">
        <f t="shared" si="271"/>
        <v>HDJ</v>
      </c>
      <c r="R874" s="82"/>
      <c r="S874" s="95">
        <f t="shared" si="275"/>
        <v>0</v>
      </c>
      <c r="T874" s="95">
        <f t="shared" si="276"/>
        <v>0</v>
      </c>
      <c r="U874" s="79" t="e">
        <f>VLOOKUP($S874,'Grille de Tarif OQN'!$B$2:$S$3603,U$1,0)</f>
        <v>#N/A</v>
      </c>
      <c r="V874" s="79" t="e">
        <f>VLOOKUP($S874,'Grille de Tarif OQN'!$B$2:$S$3603,V$1,0)</f>
        <v>#N/A</v>
      </c>
      <c r="W874" s="79" t="e">
        <f>VLOOKUP($S874,'Grille de Tarif OQN'!$B$2:$S$3603,W$1,0)</f>
        <v>#N/A</v>
      </c>
      <c r="X874" s="79" t="e">
        <f>VLOOKUP($S874,'Grille de Tarif OQN'!$B$2:$S$3603,X$1,0)</f>
        <v>#N/A</v>
      </c>
      <c r="Y874" s="79" t="e">
        <f>VLOOKUP($S874,'Grille de Tarif OQN'!$B$2:$S$3603,Y$1,0)</f>
        <v>#N/A</v>
      </c>
      <c r="Z874" s="79" t="e">
        <f>VLOOKUP($S874,'Grille de Tarif OQN'!$B$2:$S$3603,Z$1,0)</f>
        <v>#N/A</v>
      </c>
      <c r="AA874" s="79" t="e">
        <f>VLOOKUP($S874,'Grille de Tarif OQN'!$B$2:$S$3603,AA$1,0)</f>
        <v>#N/A</v>
      </c>
      <c r="AB874" s="79" t="e">
        <f>VLOOKUP($S874,'Grille de Tarif OQN'!$B$2:$S$3603,AB$1,0)</f>
        <v>#N/A</v>
      </c>
      <c r="AC874" s="79" t="e">
        <f>VLOOKUP($S874,'Grille de Tarif OQN'!$B$2:$S$3603,AC$1,0)</f>
        <v>#N/A</v>
      </c>
      <c r="AD874" s="79" t="e">
        <f>VLOOKUP($S874,'Grille de Tarif OQN'!$B$2:$S$3603,AD$1,0)</f>
        <v>#N/A</v>
      </c>
      <c r="AE874" s="79" t="e">
        <f>VLOOKUP($S874,'Grille de Tarif OQN'!$B$2:$S$3603,AE$1,0)</f>
        <v>#N/A</v>
      </c>
      <c r="AF874" s="79" t="e">
        <f>VLOOKUP($S874,'Grille de Tarif OQN'!$B$2:$S$3603,AF$1,0)</f>
        <v>#N/A</v>
      </c>
      <c r="AG874" s="79" t="e">
        <f>VLOOKUP($S874,'Grille de Tarif OQN'!$B$2:$S$3603,AG$1,0)</f>
        <v>#N/A</v>
      </c>
      <c r="AH874" s="79" t="e">
        <f>VLOOKUP($S874,'Grille de Tarif OQN'!$B$2:$S$3603,AH$1,0)</f>
        <v>#N/A</v>
      </c>
      <c r="AI874" s="79" t="e">
        <f>VLOOKUP($S874,'Grille de Tarif OQN'!$B$2:$S$3603,AI$1,0)</f>
        <v>#N/A</v>
      </c>
      <c r="AJ874" s="79" t="e">
        <f>VLOOKUP($S874,'Grille de Tarif OQN'!$B$2:$S$3603,AJ$1,0)</f>
        <v>#N/A</v>
      </c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72"/>
      <c r="AV874"/>
      <c r="AW874"/>
      <c r="AX874"/>
      <c r="AY874"/>
      <c r="AZ874" s="96">
        <f t="shared" si="277"/>
        <v>0</v>
      </c>
      <c r="BA874" s="24" t="e">
        <f t="shared" si="278"/>
        <v>#N/A</v>
      </c>
      <c r="BB874" s="24" t="e">
        <f t="shared" si="279"/>
        <v>#N/A</v>
      </c>
      <c r="BC874" s="24" t="e">
        <f t="shared" si="272"/>
        <v>#N/A</v>
      </c>
      <c r="BD874" s="24" t="e">
        <f t="shared" si="273"/>
        <v>#N/A</v>
      </c>
      <c r="BE874"/>
      <c r="BF874" t="e">
        <f t="shared" si="280"/>
        <v>#N/A</v>
      </c>
      <c r="BG874" t="str">
        <f t="shared" si="281"/>
        <v>HDJ</v>
      </c>
      <c r="BH874" s="20" t="e">
        <f t="shared" si="282"/>
        <v>#N/A</v>
      </c>
      <c r="BI874" s="20" t="e">
        <f t="shared" si="283"/>
        <v>#N/A</v>
      </c>
      <c r="BJ874" s="20" t="e">
        <f t="shared" si="284"/>
        <v>#N/A</v>
      </c>
      <c r="BK874" s="20" t="e">
        <f t="shared" si="285"/>
        <v>#N/A</v>
      </c>
      <c r="BL874" s="20" t="e">
        <f t="shared" si="286"/>
        <v>#N/A</v>
      </c>
      <c r="BM874" s="20" t="e">
        <f t="shared" si="274"/>
        <v>#N/A</v>
      </c>
      <c r="BN874" s="20" t="e">
        <f t="shared" si="287"/>
        <v>#N/A</v>
      </c>
    </row>
    <row r="875" spans="1:66">
      <c r="A875" s="92"/>
      <c r="B875" s="90"/>
      <c r="C875" s="90"/>
      <c r="D875" s="93"/>
      <c r="E875" s="93"/>
      <c r="F875" s="93"/>
      <c r="G875" s="93"/>
      <c r="H875" s="93"/>
      <c r="I875" s="93"/>
      <c r="J875" s="93"/>
      <c r="K875" s="93"/>
      <c r="L875" s="92"/>
      <c r="M875" s="93"/>
      <c r="N875" s="91">
        <f t="shared" si="268"/>
        <v>0</v>
      </c>
      <c r="O875" s="91" t="str">
        <f t="shared" si="269"/>
        <v/>
      </c>
      <c r="P875" s="91" t="str">
        <f t="shared" si="270"/>
        <v/>
      </c>
      <c r="Q875" s="91" t="str">
        <f t="shared" si="271"/>
        <v>HDJ</v>
      </c>
      <c r="R875" s="82"/>
      <c r="S875" s="95">
        <f t="shared" si="275"/>
        <v>0</v>
      </c>
      <c r="T875" s="95">
        <f t="shared" si="276"/>
        <v>0</v>
      </c>
      <c r="U875" s="79" t="e">
        <f>VLOOKUP($S875,'Grille de Tarif OQN'!$B$2:$S$3603,U$1,0)</f>
        <v>#N/A</v>
      </c>
      <c r="V875" s="79" t="e">
        <f>VLOOKUP($S875,'Grille de Tarif OQN'!$B$2:$S$3603,V$1,0)</f>
        <v>#N/A</v>
      </c>
      <c r="W875" s="79" t="e">
        <f>VLOOKUP($S875,'Grille de Tarif OQN'!$B$2:$S$3603,W$1,0)</f>
        <v>#N/A</v>
      </c>
      <c r="X875" s="79" t="e">
        <f>VLOOKUP($S875,'Grille de Tarif OQN'!$B$2:$S$3603,X$1,0)</f>
        <v>#N/A</v>
      </c>
      <c r="Y875" s="79" t="e">
        <f>VLOOKUP($S875,'Grille de Tarif OQN'!$B$2:$S$3603,Y$1,0)</f>
        <v>#N/A</v>
      </c>
      <c r="Z875" s="79" t="e">
        <f>VLOOKUP($S875,'Grille de Tarif OQN'!$B$2:$S$3603,Z$1,0)</f>
        <v>#N/A</v>
      </c>
      <c r="AA875" s="79" t="e">
        <f>VLOOKUP($S875,'Grille de Tarif OQN'!$B$2:$S$3603,AA$1,0)</f>
        <v>#N/A</v>
      </c>
      <c r="AB875" s="79" t="e">
        <f>VLOOKUP($S875,'Grille de Tarif OQN'!$B$2:$S$3603,AB$1,0)</f>
        <v>#N/A</v>
      </c>
      <c r="AC875" s="79" t="e">
        <f>VLOOKUP($S875,'Grille de Tarif OQN'!$B$2:$S$3603,AC$1,0)</f>
        <v>#N/A</v>
      </c>
      <c r="AD875" s="79" t="e">
        <f>VLOOKUP($S875,'Grille de Tarif OQN'!$B$2:$S$3603,AD$1,0)</f>
        <v>#N/A</v>
      </c>
      <c r="AE875" s="79" t="e">
        <f>VLOOKUP($S875,'Grille de Tarif OQN'!$B$2:$S$3603,AE$1,0)</f>
        <v>#N/A</v>
      </c>
      <c r="AF875" s="79" t="e">
        <f>VLOOKUP($S875,'Grille de Tarif OQN'!$B$2:$S$3603,AF$1,0)</f>
        <v>#N/A</v>
      </c>
      <c r="AG875" s="79" t="e">
        <f>VLOOKUP($S875,'Grille de Tarif OQN'!$B$2:$S$3603,AG$1,0)</f>
        <v>#N/A</v>
      </c>
      <c r="AH875" s="79" t="e">
        <f>VLOOKUP($S875,'Grille de Tarif OQN'!$B$2:$S$3603,AH$1,0)</f>
        <v>#N/A</v>
      </c>
      <c r="AI875" s="79" t="e">
        <f>VLOOKUP($S875,'Grille de Tarif OQN'!$B$2:$S$3603,AI$1,0)</f>
        <v>#N/A</v>
      </c>
      <c r="AJ875" s="79" t="e">
        <f>VLOOKUP($S875,'Grille de Tarif OQN'!$B$2:$S$3603,AJ$1,0)</f>
        <v>#N/A</v>
      </c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72"/>
      <c r="AV875"/>
      <c r="AW875"/>
      <c r="AX875"/>
      <c r="AY875"/>
      <c r="AZ875" s="96">
        <f t="shared" si="277"/>
        <v>0</v>
      </c>
      <c r="BA875" s="24" t="e">
        <f t="shared" si="278"/>
        <v>#N/A</v>
      </c>
      <c r="BB875" s="24" t="e">
        <f t="shared" si="279"/>
        <v>#N/A</v>
      </c>
      <c r="BC875" s="24" t="e">
        <f t="shared" si="272"/>
        <v>#N/A</v>
      </c>
      <c r="BD875" s="24" t="e">
        <f t="shared" si="273"/>
        <v>#N/A</v>
      </c>
      <c r="BE875"/>
      <c r="BF875" t="e">
        <f t="shared" si="280"/>
        <v>#N/A</v>
      </c>
      <c r="BG875" t="str">
        <f t="shared" si="281"/>
        <v>HDJ</v>
      </c>
      <c r="BH875" s="20" t="e">
        <f t="shared" si="282"/>
        <v>#N/A</v>
      </c>
      <c r="BI875" s="20" t="e">
        <f t="shared" si="283"/>
        <v>#N/A</v>
      </c>
      <c r="BJ875" s="20" t="e">
        <f t="shared" si="284"/>
        <v>#N/A</v>
      </c>
      <c r="BK875" s="20" t="e">
        <f t="shared" si="285"/>
        <v>#N/A</v>
      </c>
      <c r="BL875" s="20" t="e">
        <f t="shared" si="286"/>
        <v>#N/A</v>
      </c>
      <c r="BM875" s="20" t="e">
        <f t="shared" si="274"/>
        <v>#N/A</v>
      </c>
      <c r="BN875" s="20" t="e">
        <f t="shared" si="287"/>
        <v>#N/A</v>
      </c>
    </row>
    <row r="876" spans="1:66">
      <c r="A876" s="92"/>
      <c r="B876" s="90"/>
      <c r="C876" s="90"/>
      <c r="D876" s="93"/>
      <c r="E876" s="93"/>
      <c r="F876" s="93"/>
      <c r="G876" s="93"/>
      <c r="H876" s="93"/>
      <c r="I876" s="93"/>
      <c r="J876" s="93"/>
      <c r="K876" s="93"/>
      <c r="L876" s="92"/>
      <c r="M876" s="93"/>
      <c r="N876" s="91">
        <f t="shared" si="268"/>
        <v>0</v>
      </c>
      <c r="O876" s="91" t="str">
        <f t="shared" si="269"/>
        <v/>
      </c>
      <c r="P876" s="91" t="str">
        <f t="shared" si="270"/>
        <v/>
      </c>
      <c r="Q876" s="91" t="str">
        <f t="shared" si="271"/>
        <v>HDJ</v>
      </c>
      <c r="R876" s="82"/>
      <c r="S876" s="95">
        <f t="shared" si="275"/>
        <v>0</v>
      </c>
      <c r="T876" s="95">
        <f t="shared" si="276"/>
        <v>0</v>
      </c>
      <c r="U876" s="79" t="e">
        <f>VLOOKUP($S876,'Grille de Tarif OQN'!$B$2:$S$3603,U$1,0)</f>
        <v>#N/A</v>
      </c>
      <c r="V876" s="79" t="e">
        <f>VLOOKUP($S876,'Grille de Tarif OQN'!$B$2:$S$3603,V$1,0)</f>
        <v>#N/A</v>
      </c>
      <c r="W876" s="79" t="e">
        <f>VLOOKUP($S876,'Grille de Tarif OQN'!$B$2:$S$3603,W$1,0)</f>
        <v>#N/A</v>
      </c>
      <c r="X876" s="79" t="e">
        <f>VLOOKUP($S876,'Grille de Tarif OQN'!$B$2:$S$3603,X$1,0)</f>
        <v>#N/A</v>
      </c>
      <c r="Y876" s="79" t="e">
        <f>VLOOKUP($S876,'Grille de Tarif OQN'!$B$2:$S$3603,Y$1,0)</f>
        <v>#N/A</v>
      </c>
      <c r="Z876" s="79" t="e">
        <f>VLOOKUP($S876,'Grille de Tarif OQN'!$B$2:$S$3603,Z$1,0)</f>
        <v>#N/A</v>
      </c>
      <c r="AA876" s="79" t="e">
        <f>VLOOKUP($S876,'Grille de Tarif OQN'!$B$2:$S$3603,AA$1,0)</f>
        <v>#N/A</v>
      </c>
      <c r="AB876" s="79" t="e">
        <f>VLOOKUP($S876,'Grille de Tarif OQN'!$B$2:$S$3603,AB$1,0)</f>
        <v>#N/A</v>
      </c>
      <c r="AC876" s="79" t="e">
        <f>VLOOKUP($S876,'Grille de Tarif OQN'!$B$2:$S$3603,AC$1,0)</f>
        <v>#N/A</v>
      </c>
      <c r="AD876" s="79" t="e">
        <f>VLOOKUP($S876,'Grille de Tarif OQN'!$B$2:$S$3603,AD$1,0)</f>
        <v>#N/A</v>
      </c>
      <c r="AE876" s="79" t="e">
        <f>VLOOKUP($S876,'Grille de Tarif OQN'!$B$2:$S$3603,AE$1,0)</f>
        <v>#N/A</v>
      </c>
      <c r="AF876" s="79" t="e">
        <f>VLOOKUP($S876,'Grille de Tarif OQN'!$B$2:$S$3603,AF$1,0)</f>
        <v>#N/A</v>
      </c>
      <c r="AG876" s="79" t="e">
        <f>VLOOKUP($S876,'Grille de Tarif OQN'!$B$2:$S$3603,AG$1,0)</f>
        <v>#N/A</v>
      </c>
      <c r="AH876" s="79" t="e">
        <f>VLOOKUP($S876,'Grille de Tarif OQN'!$B$2:$S$3603,AH$1,0)</f>
        <v>#N/A</v>
      </c>
      <c r="AI876" s="79" t="e">
        <f>VLOOKUP($S876,'Grille de Tarif OQN'!$B$2:$S$3603,AI$1,0)</f>
        <v>#N/A</v>
      </c>
      <c r="AJ876" s="79" t="e">
        <f>VLOOKUP($S876,'Grille de Tarif OQN'!$B$2:$S$3603,AJ$1,0)</f>
        <v>#N/A</v>
      </c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72"/>
      <c r="AV876"/>
      <c r="AW876"/>
      <c r="AX876"/>
      <c r="AY876"/>
      <c r="AZ876" s="96">
        <f t="shared" si="277"/>
        <v>0</v>
      </c>
      <c r="BA876" s="24" t="e">
        <f t="shared" si="278"/>
        <v>#N/A</v>
      </c>
      <c r="BB876" s="24" t="e">
        <f t="shared" si="279"/>
        <v>#N/A</v>
      </c>
      <c r="BC876" s="24" t="e">
        <f t="shared" si="272"/>
        <v>#N/A</v>
      </c>
      <c r="BD876" s="24" t="e">
        <f t="shared" si="273"/>
        <v>#N/A</v>
      </c>
      <c r="BE876"/>
      <c r="BF876" t="e">
        <f t="shared" si="280"/>
        <v>#N/A</v>
      </c>
      <c r="BG876" t="str">
        <f t="shared" si="281"/>
        <v>HDJ</v>
      </c>
      <c r="BH876" s="20" t="e">
        <f t="shared" si="282"/>
        <v>#N/A</v>
      </c>
      <c r="BI876" s="20" t="e">
        <f t="shared" si="283"/>
        <v>#N/A</v>
      </c>
      <c r="BJ876" s="20" t="e">
        <f t="shared" si="284"/>
        <v>#N/A</v>
      </c>
      <c r="BK876" s="20" t="e">
        <f t="shared" si="285"/>
        <v>#N/A</v>
      </c>
      <c r="BL876" s="20" t="e">
        <f t="shared" si="286"/>
        <v>#N/A</v>
      </c>
      <c r="BM876" s="20" t="e">
        <f t="shared" si="274"/>
        <v>#N/A</v>
      </c>
      <c r="BN876" s="20" t="e">
        <f t="shared" si="287"/>
        <v>#N/A</v>
      </c>
    </row>
    <row r="877" spans="1:66">
      <c r="A877" s="92"/>
      <c r="B877" s="90"/>
      <c r="C877" s="90"/>
      <c r="D877" s="93"/>
      <c r="E877" s="93"/>
      <c r="F877" s="93"/>
      <c r="G877" s="93"/>
      <c r="H877" s="93"/>
      <c r="I877" s="93"/>
      <c r="J877" s="93"/>
      <c r="K877" s="93"/>
      <c r="L877" s="92"/>
      <c r="M877" s="93"/>
      <c r="N877" s="91">
        <f t="shared" si="268"/>
        <v>0</v>
      </c>
      <c r="O877" s="91" t="str">
        <f t="shared" si="269"/>
        <v/>
      </c>
      <c r="P877" s="91" t="str">
        <f t="shared" si="270"/>
        <v/>
      </c>
      <c r="Q877" s="91" t="str">
        <f t="shared" si="271"/>
        <v>HDJ</v>
      </c>
      <c r="R877" s="82"/>
      <c r="S877" s="95">
        <f t="shared" si="275"/>
        <v>0</v>
      </c>
      <c r="T877" s="95">
        <f t="shared" si="276"/>
        <v>0</v>
      </c>
      <c r="U877" s="79" t="e">
        <f>VLOOKUP($S877,'Grille de Tarif OQN'!$B$2:$S$3603,U$1,0)</f>
        <v>#N/A</v>
      </c>
      <c r="V877" s="79" t="e">
        <f>VLOOKUP($S877,'Grille de Tarif OQN'!$B$2:$S$3603,V$1,0)</f>
        <v>#N/A</v>
      </c>
      <c r="W877" s="79" t="e">
        <f>VLOOKUP($S877,'Grille de Tarif OQN'!$B$2:$S$3603,W$1,0)</f>
        <v>#N/A</v>
      </c>
      <c r="X877" s="79" t="e">
        <f>VLOOKUP($S877,'Grille de Tarif OQN'!$B$2:$S$3603,X$1,0)</f>
        <v>#N/A</v>
      </c>
      <c r="Y877" s="79" t="e">
        <f>VLOOKUP($S877,'Grille de Tarif OQN'!$B$2:$S$3603,Y$1,0)</f>
        <v>#N/A</v>
      </c>
      <c r="Z877" s="79" t="e">
        <f>VLOOKUP($S877,'Grille de Tarif OQN'!$B$2:$S$3603,Z$1,0)</f>
        <v>#N/A</v>
      </c>
      <c r="AA877" s="79" t="e">
        <f>VLOOKUP($S877,'Grille de Tarif OQN'!$B$2:$S$3603,AA$1,0)</f>
        <v>#N/A</v>
      </c>
      <c r="AB877" s="79" t="e">
        <f>VLOOKUP($S877,'Grille de Tarif OQN'!$B$2:$S$3603,AB$1,0)</f>
        <v>#N/A</v>
      </c>
      <c r="AC877" s="79" t="e">
        <f>VLOOKUP($S877,'Grille de Tarif OQN'!$B$2:$S$3603,AC$1,0)</f>
        <v>#N/A</v>
      </c>
      <c r="AD877" s="79" t="e">
        <f>VLOOKUP($S877,'Grille de Tarif OQN'!$B$2:$S$3603,AD$1,0)</f>
        <v>#N/A</v>
      </c>
      <c r="AE877" s="79" t="e">
        <f>VLOOKUP($S877,'Grille de Tarif OQN'!$B$2:$S$3603,AE$1,0)</f>
        <v>#N/A</v>
      </c>
      <c r="AF877" s="79" t="e">
        <f>VLOOKUP($S877,'Grille de Tarif OQN'!$B$2:$S$3603,AF$1,0)</f>
        <v>#N/A</v>
      </c>
      <c r="AG877" s="79" t="e">
        <f>VLOOKUP($S877,'Grille de Tarif OQN'!$B$2:$S$3603,AG$1,0)</f>
        <v>#N/A</v>
      </c>
      <c r="AH877" s="79" t="e">
        <f>VLOOKUP($S877,'Grille de Tarif OQN'!$B$2:$S$3603,AH$1,0)</f>
        <v>#N/A</v>
      </c>
      <c r="AI877" s="79" t="e">
        <f>VLOOKUP($S877,'Grille de Tarif OQN'!$B$2:$S$3603,AI$1,0)</f>
        <v>#N/A</v>
      </c>
      <c r="AJ877" s="79" t="e">
        <f>VLOOKUP($S877,'Grille de Tarif OQN'!$B$2:$S$3603,AJ$1,0)</f>
        <v>#N/A</v>
      </c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72"/>
      <c r="AV877"/>
      <c r="AW877"/>
      <c r="AX877"/>
      <c r="AY877"/>
      <c r="AZ877" s="96">
        <f t="shared" si="277"/>
        <v>0</v>
      </c>
      <c r="BA877" s="24" t="e">
        <f t="shared" si="278"/>
        <v>#N/A</v>
      </c>
      <c r="BB877" s="24" t="e">
        <f t="shared" si="279"/>
        <v>#N/A</v>
      </c>
      <c r="BC877" s="24" t="e">
        <f t="shared" si="272"/>
        <v>#N/A</v>
      </c>
      <c r="BD877" s="24" t="e">
        <f t="shared" si="273"/>
        <v>#N/A</v>
      </c>
      <c r="BE877"/>
      <c r="BF877" t="e">
        <f t="shared" si="280"/>
        <v>#N/A</v>
      </c>
      <c r="BG877" t="str">
        <f t="shared" si="281"/>
        <v>HDJ</v>
      </c>
      <c r="BH877" s="20" t="e">
        <f t="shared" si="282"/>
        <v>#N/A</v>
      </c>
      <c r="BI877" s="20" t="e">
        <f t="shared" si="283"/>
        <v>#N/A</v>
      </c>
      <c r="BJ877" s="20" t="e">
        <f t="shared" si="284"/>
        <v>#N/A</v>
      </c>
      <c r="BK877" s="20" t="e">
        <f t="shared" si="285"/>
        <v>#N/A</v>
      </c>
      <c r="BL877" s="20" t="e">
        <f t="shared" si="286"/>
        <v>#N/A</v>
      </c>
      <c r="BM877" s="20" t="e">
        <f t="shared" si="274"/>
        <v>#N/A</v>
      </c>
      <c r="BN877" s="20" t="e">
        <f t="shared" si="287"/>
        <v>#N/A</v>
      </c>
    </row>
    <row r="878" spans="1:66">
      <c r="A878" s="92"/>
      <c r="B878" s="90"/>
      <c r="C878" s="90"/>
      <c r="D878" s="93"/>
      <c r="E878" s="93"/>
      <c r="F878" s="93"/>
      <c r="G878" s="93"/>
      <c r="H878" s="93"/>
      <c r="I878" s="93"/>
      <c r="J878" s="93"/>
      <c r="K878" s="93"/>
      <c r="L878" s="92"/>
      <c r="M878" s="93"/>
      <c r="N878" s="91">
        <f t="shared" si="268"/>
        <v>0</v>
      </c>
      <c r="O878" s="91" t="str">
        <f t="shared" si="269"/>
        <v/>
      </c>
      <c r="P878" s="91" t="str">
        <f t="shared" si="270"/>
        <v/>
      </c>
      <c r="Q878" s="91" t="str">
        <f t="shared" si="271"/>
        <v>HDJ</v>
      </c>
      <c r="R878" s="82"/>
      <c r="S878" s="95">
        <f t="shared" si="275"/>
        <v>0</v>
      </c>
      <c r="T878" s="95">
        <f t="shared" si="276"/>
        <v>0</v>
      </c>
      <c r="U878" s="79" t="e">
        <f>VLOOKUP($S878,'Grille de Tarif OQN'!$B$2:$S$3603,U$1,0)</f>
        <v>#N/A</v>
      </c>
      <c r="V878" s="79" t="e">
        <f>VLOOKUP($S878,'Grille de Tarif OQN'!$B$2:$S$3603,V$1,0)</f>
        <v>#N/A</v>
      </c>
      <c r="W878" s="79" t="e">
        <f>VLOOKUP($S878,'Grille de Tarif OQN'!$B$2:$S$3603,W$1,0)</f>
        <v>#N/A</v>
      </c>
      <c r="X878" s="79" t="e">
        <f>VLOOKUP($S878,'Grille de Tarif OQN'!$B$2:$S$3603,X$1,0)</f>
        <v>#N/A</v>
      </c>
      <c r="Y878" s="79" t="e">
        <f>VLOOKUP($S878,'Grille de Tarif OQN'!$B$2:$S$3603,Y$1,0)</f>
        <v>#N/A</v>
      </c>
      <c r="Z878" s="79" t="e">
        <f>VLOOKUP($S878,'Grille de Tarif OQN'!$B$2:$S$3603,Z$1,0)</f>
        <v>#N/A</v>
      </c>
      <c r="AA878" s="79" t="e">
        <f>VLOOKUP($S878,'Grille de Tarif OQN'!$B$2:$S$3603,AA$1,0)</f>
        <v>#N/A</v>
      </c>
      <c r="AB878" s="79" t="e">
        <f>VLOOKUP($S878,'Grille de Tarif OQN'!$B$2:$S$3603,AB$1,0)</f>
        <v>#N/A</v>
      </c>
      <c r="AC878" s="79" t="e">
        <f>VLOOKUP($S878,'Grille de Tarif OQN'!$B$2:$S$3603,AC$1,0)</f>
        <v>#N/A</v>
      </c>
      <c r="AD878" s="79" t="e">
        <f>VLOOKUP($S878,'Grille de Tarif OQN'!$B$2:$S$3603,AD$1,0)</f>
        <v>#N/A</v>
      </c>
      <c r="AE878" s="79" t="e">
        <f>VLOOKUP($S878,'Grille de Tarif OQN'!$B$2:$S$3603,AE$1,0)</f>
        <v>#N/A</v>
      </c>
      <c r="AF878" s="79" t="e">
        <f>VLOOKUP($S878,'Grille de Tarif OQN'!$B$2:$S$3603,AF$1,0)</f>
        <v>#N/A</v>
      </c>
      <c r="AG878" s="79" t="e">
        <f>VLOOKUP($S878,'Grille de Tarif OQN'!$B$2:$S$3603,AG$1,0)</f>
        <v>#N/A</v>
      </c>
      <c r="AH878" s="79" t="e">
        <f>VLOOKUP($S878,'Grille de Tarif OQN'!$B$2:$S$3603,AH$1,0)</f>
        <v>#N/A</v>
      </c>
      <c r="AI878" s="79" t="e">
        <f>VLOOKUP($S878,'Grille de Tarif OQN'!$B$2:$S$3603,AI$1,0)</f>
        <v>#N/A</v>
      </c>
      <c r="AJ878" s="79" t="e">
        <f>VLOOKUP($S878,'Grille de Tarif OQN'!$B$2:$S$3603,AJ$1,0)</f>
        <v>#N/A</v>
      </c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72"/>
      <c r="AV878"/>
      <c r="AW878"/>
      <c r="AX878"/>
      <c r="AY878"/>
      <c r="AZ878" s="96">
        <f t="shared" si="277"/>
        <v>0</v>
      </c>
      <c r="BA878" s="24" t="e">
        <f t="shared" si="278"/>
        <v>#N/A</v>
      </c>
      <c r="BB878" s="24" t="e">
        <f t="shared" si="279"/>
        <v>#N/A</v>
      </c>
      <c r="BC878" s="24" t="e">
        <f t="shared" si="272"/>
        <v>#N/A</v>
      </c>
      <c r="BD878" s="24" t="e">
        <f t="shared" si="273"/>
        <v>#N/A</v>
      </c>
      <c r="BE878"/>
      <c r="BF878" t="e">
        <f t="shared" si="280"/>
        <v>#N/A</v>
      </c>
      <c r="BG878" t="str">
        <f t="shared" si="281"/>
        <v>HDJ</v>
      </c>
      <c r="BH878" s="20" t="e">
        <f t="shared" si="282"/>
        <v>#N/A</v>
      </c>
      <c r="BI878" s="20" t="e">
        <f t="shared" si="283"/>
        <v>#N/A</v>
      </c>
      <c r="BJ878" s="20" t="e">
        <f t="shared" si="284"/>
        <v>#N/A</v>
      </c>
      <c r="BK878" s="20" t="e">
        <f t="shared" si="285"/>
        <v>#N/A</v>
      </c>
      <c r="BL878" s="20" t="e">
        <f t="shared" si="286"/>
        <v>#N/A</v>
      </c>
      <c r="BM878" s="20" t="e">
        <f t="shared" si="274"/>
        <v>#N/A</v>
      </c>
      <c r="BN878" s="20" t="e">
        <f t="shared" si="287"/>
        <v>#N/A</v>
      </c>
    </row>
    <row r="879" spans="1:66">
      <c r="A879" s="92"/>
      <c r="B879" s="90"/>
      <c r="C879" s="90"/>
      <c r="D879" s="93"/>
      <c r="E879" s="93"/>
      <c r="F879" s="93"/>
      <c r="G879" s="93"/>
      <c r="H879" s="93"/>
      <c r="I879" s="93"/>
      <c r="J879" s="93"/>
      <c r="K879" s="93"/>
      <c r="L879" s="92"/>
      <c r="M879" s="93"/>
      <c r="N879" s="91">
        <f t="shared" si="268"/>
        <v>0</v>
      </c>
      <c r="O879" s="91" t="str">
        <f t="shared" si="269"/>
        <v/>
      </c>
      <c r="P879" s="91" t="str">
        <f t="shared" si="270"/>
        <v/>
      </c>
      <c r="Q879" s="91" t="str">
        <f t="shared" si="271"/>
        <v>HDJ</v>
      </c>
      <c r="R879" s="82"/>
      <c r="S879" s="95">
        <f t="shared" si="275"/>
        <v>0</v>
      </c>
      <c r="T879" s="95">
        <f t="shared" si="276"/>
        <v>0</v>
      </c>
      <c r="U879" s="79" t="e">
        <f>VLOOKUP($S879,'Grille de Tarif OQN'!$B$2:$S$3603,U$1,0)</f>
        <v>#N/A</v>
      </c>
      <c r="V879" s="79" t="e">
        <f>VLOOKUP($S879,'Grille de Tarif OQN'!$B$2:$S$3603,V$1,0)</f>
        <v>#N/A</v>
      </c>
      <c r="W879" s="79" t="e">
        <f>VLOOKUP($S879,'Grille de Tarif OQN'!$B$2:$S$3603,W$1,0)</f>
        <v>#N/A</v>
      </c>
      <c r="X879" s="79" t="e">
        <f>VLOOKUP($S879,'Grille de Tarif OQN'!$B$2:$S$3603,X$1,0)</f>
        <v>#N/A</v>
      </c>
      <c r="Y879" s="79" t="e">
        <f>VLOOKUP($S879,'Grille de Tarif OQN'!$B$2:$S$3603,Y$1,0)</f>
        <v>#N/A</v>
      </c>
      <c r="Z879" s="79" t="e">
        <f>VLOOKUP($S879,'Grille de Tarif OQN'!$B$2:$S$3603,Z$1,0)</f>
        <v>#N/A</v>
      </c>
      <c r="AA879" s="79" t="e">
        <f>VLOOKUP($S879,'Grille de Tarif OQN'!$B$2:$S$3603,AA$1,0)</f>
        <v>#N/A</v>
      </c>
      <c r="AB879" s="79" t="e">
        <f>VLOOKUP($S879,'Grille de Tarif OQN'!$B$2:$S$3603,AB$1,0)</f>
        <v>#N/A</v>
      </c>
      <c r="AC879" s="79" t="e">
        <f>VLOOKUP($S879,'Grille de Tarif OQN'!$B$2:$S$3603,AC$1,0)</f>
        <v>#N/A</v>
      </c>
      <c r="AD879" s="79" t="e">
        <f>VLOOKUP($S879,'Grille de Tarif OQN'!$B$2:$S$3603,AD$1,0)</f>
        <v>#N/A</v>
      </c>
      <c r="AE879" s="79" t="e">
        <f>VLOOKUP($S879,'Grille de Tarif OQN'!$B$2:$S$3603,AE$1,0)</f>
        <v>#N/A</v>
      </c>
      <c r="AF879" s="79" t="e">
        <f>VLOOKUP($S879,'Grille de Tarif OQN'!$B$2:$S$3603,AF$1,0)</f>
        <v>#N/A</v>
      </c>
      <c r="AG879" s="79" t="e">
        <f>VLOOKUP($S879,'Grille de Tarif OQN'!$B$2:$S$3603,AG$1,0)</f>
        <v>#N/A</v>
      </c>
      <c r="AH879" s="79" t="e">
        <f>VLOOKUP($S879,'Grille de Tarif OQN'!$B$2:$S$3603,AH$1,0)</f>
        <v>#N/A</v>
      </c>
      <c r="AI879" s="79" t="e">
        <f>VLOOKUP($S879,'Grille de Tarif OQN'!$B$2:$S$3603,AI$1,0)</f>
        <v>#N/A</v>
      </c>
      <c r="AJ879" s="79" t="e">
        <f>VLOOKUP($S879,'Grille de Tarif OQN'!$B$2:$S$3603,AJ$1,0)</f>
        <v>#N/A</v>
      </c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72"/>
      <c r="AV879"/>
      <c r="AW879"/>
      <c r="AX879"/>
      <c r="AY879"/>
      <c r="AZ879" s="96">
        <f t="shared" si="277"/>
        <v>0</v>
      </c>
      <c r="BA879" s="24" t="e">
        <f t="shared" si="278"/>
        <v>#N/A</v>
      </c>
      <c r="BB879" s="24" t="e">
        <f t="shared" si="279"/>
        <v>#N/A</v>
      </c>
      <c r="BC879" s="24" t="e">
        <f t="shared" si="272"/>
        <v>#N/A</v>
      </c>
      <c r="BD879" s="24" t="e">
        <f t="shared" si="273"/>
        <v>#N/A</v>
      </c>
      <c r="BE879"/>
      <c r="BF879" t="e">
        <f t="shared" si="280"/>
        <v>#N/A</v>
      </c>
      <c r="BG879" t="str">
        <f t="shared" si="281"/>
        <v>HDJ</v>
      </c>
      <c r="BH879" s="20" t="e">
        <f t="shared" si="282"/>
        <v>#N/A</v>
      </c>
      <c r="BI879" s="20" t="e">
        <f t="shared" si="283"/>
        <v>#N/A</v>
      </c>
      <c r="BJ879" s="20" t="e">
        <f t="shared" si="284"/>
        <v>#N/A</v>
      </c>
      <c r="BK879" s="20" t="e">
        <f t="shared" si="285"/>
        <v>#N/A</v>
      </c>
      <c r="BL879" s="20" t="e">
        <f t="shared" si="286"/>
        <v>#N/A</v>
      </c>
      <c r="BM879" s="20" t="e">
        <f t="shared" si="274"/>
        <v>#N/A</v>
      </c>
      <c r="BN879" s="20" t="e">
        <f t="shared" si="287"/>
        <v>#N/A</v>
      </c>
    </row>
    <row r="880" spans="1:66">
      <c r="A880" s="92"/>
      <c r="B880" s="90"/>
      <c r="C880" s="90"/>
      <c r="D880" s="93"/>
      <c r="E880" s="93"/>
      <c r="F880" s="93"/>
      <c r="G880" s="93"/>
      <c r="H880" s="93"/>
      <c r="I880" s="93"/>
      <c r="J880" s="93"/>
      <c r="K880" s="93"/>
      <c r="L880" s="92"/>
      <c r="M880" s="93"/>
      <c r="N880" s="91">
        <f t="shared" si="268"/>
        <v>0</v>
      </c>
      <c r="O880" s="91" t="str">
        <f t="shared" si="269"/>
        <v/>
      </c>
      <c r="P880" s="91" t="str">
        <f t="shared" si="270"/>
        <v/>
      </c>
      <c r="Q880" s="91" t="str">
        <f t="shared" si="271"/>
        <v>HDJ</v>
      </c>
      <c r="R880" s="82"/>
      <c r="S880" s="95">
        <f t="shared" si="275"/>
        <v>0</v>
      </c>
      <c r="T880" s="95">
        <f t="shared" si="276"/>
        <v>0</v>
      </c>
      <c r="U880" s="79" t="e">
        <f>VLOOKUP($S880,'Grille de Tarif OQN'!$B$2:$S$3603,U$1,0)</f>
        <v>#N/A</v>
      </c>
      <c r="V880" s="79" t="e">
        <f>VLOOKUP($S880,'Grille de Tarif OQN'!$B$2:$S$3603,V$1,0)</f>
        <v>#N/A</v>
      </c>
      <c r="W880" s="79" t="e">
        <f>VLOOKUP($S880,'Grille de Tarif OQN'!$B$2:$S$3603,W$1,0)</f>
        <v>#N/A</v>
      </c>
      <c r="X880" s="79" t="e">
        <f>VLOOKUP($S880,'Grille de Tarif OQN'!$B$2:$S$3603,X$1,0)</f>
        <v>#N/A</v>
      </c>
      <c r="Y880" s="79" t="e">
        <f>VLOOKUP($S880,'Grille de Tarif OQN'!$B$2:$S$3603,Y$1,0)</f>
        <v>#N/A</v>
      </c>
      <c r="Z880" s="79" t="e">
        <f>VLOOKUP($S880,'Grille de Tarif OQN'!$B$2:$S$3603,Z$1,0)</f>
        <v>#N/A</v>
      </c>
      <c r="AA880" s="79" t="e">
        <f>VLOOKUP($S880,'Grille de Tarif OQN'!$B$2:$S$3603,AA$1,0)</f>
        <v>#N/A</v>
      </c>
      <c r="AB880" s="79" t="e">
        <f>VLOOKUP($S880,'Grille de Tarif OQN'!$B$2:$S$3603,AB$1,0)</f>
        <v>#N/A</v>
      </c>
      <c r="AC880" s="79" t="e">
        <f>VLOOKUP($S880,'Grille de Tarif OQN'!$B$2:$S$3603,AC$1,0)</f>
        <v>#N/A</v>
      </c>
      <c r="AD880" s="79" t="e">
        <f>VLOOKUP($S880,'Grille de Tarif OQN'!$B$2:$S$3603,AD$1,0)</f>
        <v>#N/A</v>
      </c>
      <c r="AE880" s="79" t="e">
        <f>VLOOKUP($S880,'Grille de Tarif OQN'!$B$2:$S$3603,AE$1,0)</f>
        <v>#N/A</v>
      </c>
      <c r="AF880" s="79" t="e">
        <f>VLOOKUP($S880,'Grille de Tarif OQN'!$B$2:$S$3603,AF$1,0)</f>
        <v>#N/A</v>
      </c>
      <c r="AG880" s="79" t="e">
        <f>VLOOKUP($S880,'Grille de Tarif OQN'!$B$2:$S$3603,AG$1,0)</f>
        <v>#N/A</v>
      </c>
      <c r="AH880" s="79" t="e">
        <f>VLOOKUP($S880,'Grille de Tarif OQN'!$B$2:$S$3603,AH$1,0)</f>
        <v>#N/A</v>
      </c>
      <c r="AI880" s="79" t="e">
        <f>VLOOKUP($S880,'Grille de Tarif OQN'!$B$2:$S$3603,AI$1,0)</f>
        <v>#N/A</v>
      </c>
      <c r="AJ880" s="79" t="e">
        <f>VLOOKUP($S880,'Grille de Tarif OQN'!$B$2:$S$3603,AJ$1,0)</f>
        <v>#N/A</v>
      </c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72"/>
      <c r="AV880"/>
      <c r="AW880"/>
      <c r="AX880"/>
      <c r="AY880"/>
      <c r="AZ880" s="96">
        <f t="shared" si="277"/>
        <v>0</v>
      </c>
      <c r="BA880" s="24" t="e">
        <f t="shared" si="278"/>
        <v>#N/A</v>
      </c>
      <c r="BB880" s="24" t="e">
        <f t="shared" si="279"/>
        <v>#N/A</v>
      </c>
      <c r="BC880" s="24" t="e">
        <f t="shared" si="272"/>
        <v>#N/A</v>
      </c>
      <c r="BD880" s="24" t="e">
        <f t="shared" si="273"/>
        <v>#N/A</v>
      </c>
      <c r="BE880"/>
      <c r="BF880" t="e">
        <f t="shared" si="280"/>
        <v>#N/A</v>
      </c>
      <c r="BG880" t="str">
        <f t="shared" si="281"/>
        <v>HDJ</v>
      </c>
      <c r="BH880" s="20" t="e">
        <f t="shared" si="282"/>
        <v>#N/A</v>
      </c>
      <c r="BI880" s="20" t="e">
        <f t="shared" si="283"/>
        <v>#N/A</v>
      </c>
      <c r="BJ880" s="20" t="e">
        <f t="shared" si="284"/>
        <v>#N/A</v>
      </c>
      <c r="BK880" s="20" t="e">
        <f t="shared" si="285"/>
        <v>#N/A</v>
      </c>
      <c r="BL880" s="20" t="e">
        <f t="shared" si="286"/>
        <v>#N/A</v>
      </c>
      <c r="BM880" s="20" t="e">
        <f t="shared" si="274"/>
        <v>#N/A</v>
      </c>
      <c r="BN880" s="20" t="e">
        <f t="shared" si="287"/>
        <v>#N/A</v>
      </c>
    </row>
    <row r="881" spans="1:66">
      <c r="A881" s="92"/>
      <c r="B881" s="90"/>
      <c r="C881" s="90"/>
      <c r="D881" s="93"/>
      <c r="E881" s="93"/>
      <c r="F881" s="93"/>
      <c r="G881" s="93"/>
      <c r="H881" s="93"/>
      <c r="I881" s="93"/>
      <c r="J881" s="93"/>
      <c r="K881" s="93"/>
      <c r="L881" s="92"/>
      <c r="M881" s="93"/>
      <c r="N881" s="91">
        <f t="shared" si="268"/>
        <v>0</v>
      </c>
      <c r="O881" s="91" t="str">
        <f t="shared" si="269"/>
        <v/>
      </c>
      <c r="P881" s="91" t="str">
        <f t="shared" si="270"/>
        <v/>
      </c>
      <c r="Q881" s="91" t="str">
        <f t="shared" si="271"/>
        <v>HDJ</v>
      </c>
      <c r="R881" s="82"/>
      <c r="S881" s="95">
        <f t="shared" si="275"/>
        <v>0</v>
      </c>
      <c r="T881" s="95">
        <f t="shared" si="276"/>
        <v>0</v>
      </c>
      <c r="U881" s="79" t="e">
        <f>VLOOKUP($S881,'Grille de Tarif OQN'!$B$2:$S$3603,U$1,0)</f>
        <v>#N/A</v>
      </c>
      <c r="V881" s="79" t="e">
        <f>VLOOKUP($S881,'Grille de Tarif OQN'!$B$2:$S$3603,V$1,0)</f>
        <v>#N/A</v>
      </c>
      <c r="W881" s="79" t="e">
        <f>VLOOKUP($S881,'Grille de Tarif OQN'!$B$2:$S$3603,W$1,0)</f>
        <v>#N/A</v>
      </c>
      <c r="X881" s="79" t="e">
        <f>VLOOKUP($S881,'Grille de Tarif OQN'!$B$2:$S$3603,X$1,0)</f>
        <v>#N/A</v>
      </c>
      <c r="Y881" s="79" t="e">
        <f>VLOOKUP($S881,'Grille de Tarif OQN'!$B$2:$S$3603,Y$1,0)</f>
        <v>#N/A</v>
      </c>
      <c r="Z881" s="79" t="e">
        <f>VLOOKUP($S881,'Grille de Tarif OQN'!$B$2:$S$3603,Z$1,0)</f>
        <v>#N/A</v>
      </c>
      <c r="AA881" s="79" t="e">
        <f>VLOOKUP($S881,'Grille de Tarif OQN'!$B$2:$S$3603,AA$1,0)</f>
        <v>#N/A</v>
      </c>
      <c r="AB881" s="79" t="e">
        <f>VLOOKUP($S881,'Grille de Tarif OQN'!$B$2:$S$3603,AB$1,0)</f>
        <v>#N/A</v>
      </c>
      <c r="AC881" s="79" t="e">
        <f>VLOOKUP($S881,'Grille de Tarif OQN'!$B$2:$S$3603,AC$1,0)</f>
        <v>#N/A</v>
      </c>
      <c r="AD881" s="79" t="e">
        <f>VLOOKUP($S881,'Grille de Tarif OQN'!$B$2:$S$3603,AD$1,0)</f>
        <v>#N/A</v>
      </c>
      <c r="AE881" s="79" t="e">
        <f>VLOOKUP($S881,'Grille de Tarif OQN'!$B$2:$S$3603,AE$1,0)</f>
        <v>#N/A</v>
      </c>
      <c r="AF881" s="79" t="e">
        <f>VLOOKUP($S881,'Grille de Tarif OQN'!$B$2:$S$3603,AF$1,0)</f>
        <v>#N/A</v>
      </c>
      <c r="AG881" s="79" t="e">
        <f>VLOOKUP($S881,'Grille de Tarif OQN'!$B$2:$S$3603,AG$1,0)</f>
        <v>#N/A</v>
      </c>
      <c r="AH881" s="79" t="e">
        <f>VLOOKUP($S881,'Grille de Tarif OQN'!$B$2:$S$3603,AH$1,0)</f>
        <v>#N/A</v>
      </c>
      <c r="AI881" s="79" t="e">
        <f>VLOOKUP($S881,'Grille de Tarif OQN'!$B$2:$S$3603,AI$1,0)</f>
        <v>#N/A</v>
      </c>
      <c r="AJ881" s="79" t="e">
        <f>VLOOKUP($S881,'Grille de Tarif OQN'!$B$2:$S$3603,AJ$1,0)</f>
        <v>#N/A</v>
      </c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72"/>
      <c r="AV881"/>
      <c r="AW881"/>
      <c r="AX881"/>
      <c r="AY881"/>
      <c r="AZ881" s="96">
        <f t="shared" si="277"/>
        <v>0</v>
      </c>
      <c r="BA881" s="24" t="e">
        <f t="shared" si="278"/>
        <v>#N/A</v>
      </c>
      <c r="BB881" s="24" t="e">
        <f t="shared" si="279"/>
        <v>#N/A</v>
      </c>
      <c r="BC881" s="24" t="e">
        <f t="shared" si="272"/>
        <v>#N/A</v>
      </c>
      <c r="BD881" s="24" t="e">
        <f t="shared" si="273"/>
        <v>#N/A</v>
      </c>
      <c r="BE881"/>
      <c r="BF881" t="e">
        <f t="shared" si="280"/>
        <v>#N/A</v>
      </c>
      <c r="BG881" t="str">
        <f t="shared" si="281"/>
        <v>HDJ</v>
      </c>
      <c r="BH881" s="20" t="e">
        <f t="shared" si="282"/>
        <v>#N/A</v>
      </c>
      <c r="BI881" s="20" t="e">
        <f t="shared" si="283"/>
        <v>#N/A</v>
      </c>
      <c r="BJ881" s="20" t="e">
        <f t="shared" si="284"/>
        <v>#N/A</v>
      </c>
      <c r="BK881" s="20" t="e">
        <f t="shared" si="285"/>
        <v>#N/A</v>
      </c>
      <c r="BL881" s="20" t="e">
        <f t="shared" si="286"/>
        <v>#N/A</v>
      </c>
      <c r="BM881" s="20" t="e">
        <f t="shared" si="274"/>
        <v>#N/A</v>
      </c>
      <c r="BN881" s="20" t="e">
        <f t="shared" si="287"/>
        <v>#N/A</v>
      </c>
    </row>
    <row r="882" spans="1:66">
      <c r="A882" s="92"/>
      <c r="B882" s="90"/>
      <c r="C882" s="90"/>
      <c r="D882" s="93"/>
      <c r="E882" s="93"/>
      <c r="F882" s="93"/>
      <c r="G882" s="93"/>
      <c r="H882" s="93"/>
      <c r="I882" s="93"/>
      <c r="J882" s="93"/>
      <c r="K882" s="93"/>
      <c r="L882" s="92"/>
      <c r="M882" s="93"/>
      <c r="N882" s="91">
        <f t="shared" si="268"/>
        <v>0</v>
      </c>
      <c r="O882" s="91" t="str">
        <f t="shared" si="269"/>
        <v/>
      </c>
      <c r="P882" s="91" t="str">
        <f t="shared" si="270"/>
        <v/>
      </c>
      <c r="Q882" s="91" t="str">
        <f t="shared" si="271"/>
        <v>HDJ</v>
      </c>
      <c r="R882" s="82"/>
      <c r="S882" s="95">
        <f t="shared" si="275"/>
        <v>0</v>
      </c>
      <c r="T882" s="95">
        <f t="shared" si="276"/>
        <v>0</v>
      </c>
      <c r="U882" s="79" t="e">
        <f>VLOOKUP($S882,'Grille de Tarif OQN'!$B$2:$S$3603,U$1,0)</f>
        <v>#N/A</v>
      </c>
      <c r="V882" s="79" t="e">
        <f>VLOOKUP($S882,'Grille de Tarif OQN'!$B$2:$S$3603,V$1,0)</f>
        <v>#N/A</v>
      </c>
      <c r="W882" s="79" t="e">
        <f>VLOOKUP($S882,'Grille de Tarif OQN'!$B$2:$S$3603,W$1,0)</f>
        <v>#N/A</v>
      </c>
      <c r="X882" s="79" t="e">
        <f>VLOOKUP($S882,'Grille de Tarif OQN'!$B$2:$S$3603,X$1,0)</f>
        <v>#N/A</v>
      </c>
      <c r="Y882" s="79" t="e">
        <f>VLOOKUP($S882,'Grille de Tarif OQN'!$B$2:$S$3603,Y$1,0)</f>
        <v>#N/A</v>
      </c>
      <c r="Z882" s="79" t="e">
        <f>VLOOKUP($S882,'Grille de Tarif OQN'!$B$2:$S$3603,Z$1,0)</f>
        <v>#N/A</v>
      </c>
      <c r="AA882" s="79" t="e">
        <f>VLOOKUP($S882,'Grille de Tarif OQN'!$B$2:$S$3603,AA$1,0)</f>
        <v>#N/A</v>
      </c>
      <c r="AB882" s="79" t="e">
        <f>VLOOKUP($S882,'Grille de Tarif OQN'!$B$2:$S$3603,AB$1,0)</f>
        <v>#N/A</v>
      </c>
      <c r="AC882" s="79" t="e">
        <f>VLOOKUP($S882,'Grille de Tarif OQN'!$B$2:$S$3603,AC$1,0)</f>
        <v>#N/A</v>
      </c>
      <c r="AD882" s="79" t="e">
        <f>VLOOKUP($S882,'Grille de Tarif OQN'!$B$2:$S$3603,AD$1,0)</f>
        <v>#N/A</v>
      </c>
      <c r="AE882" s="79" t="e">
        <f>VLOOKUP($S882,'Grille de Tarif OQN'!$B$2:$S$3603,AE$1,0)</f>
        <v>#N/A</v>
      </c>
      <c r="AF882" s="79" t="e">
        <f>VLOOKUP($S882,'Grille de Tarif OQN'!$B$2:$S$3603,AF$1,0)</f>
        <v>#N/A</v>
      </c>
      <c r="AG882" s="79" t="e">
        <f>VLOOKUP($S882,'Grille de Tarif OQN'!$B$2:$S$3603,AG$1,0)</f>
        <v>#N/A</v>
      </c>
      <c r="AH882" s="79" t="e">
        <f>VLOOKUP($S882,'Grille de Tarif OQN'!$B$2:$S$3603,AH$1,0)</f>
        <v>#N/A</v>
      </c>
      <c r="AI882" s="79" t="e">
        <f>VLOOKUP($S882,'Grille de Tarif OQN'!$B$2:$S$3603,AI$1,0)</f>
        <v>#N/A</v>
      </c>
      <c r="AJ882" s="79" t="e">
        <f>VLOOKUP($S882,'Grille de Tarif OQN'!$B$2:$S$3603,AJ$1,0)</f>
        <v>#N/A</v>
      </c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72"/>
      <c r="AV882"/>
      <c r="AW882"/>
      <c r="AX882"/>
      <c r="AY882"/>
      <c r="AZ882" s="96">
        <f t="shared" si="277"/>
        <v>0</v>
      </c>
      <c r="BA882" s="24" t="e">
        <f t="shared" si="278"/>
        <v>#N/A</v>
      </c>
      <c r="BB882" s="24" t="e">
        <f t="shared" si="279"/>
        <v>#N/A</v>
      </c>
      <c r="BC882" s="24" t="e">
        <f t="shared" si="272"/>
        <v>#N/A</v>
      </c>
      <c r="BD882" s="24" t="e">
        <f t="shared" si="273"/>
        <v>#N/A</v>
      </c>
      <c r="BE882"/>
      <c r="BF882" t="e">
        <f t="shared" si="280"/>
        <v>#N/A</v>
      </c>
      <c r="BG882" t="str">
        <f t="shared" si="281"/>
        <v>HDJ</v>
      </c>
      <c r="BH882" s="20" t="e">
        <f t="shared" si="282"/>
        <v>#N/A</v>
      </c>
      <c r="BI882" s="20" t="e">
        <f t="shared" si="283"/>
        <v>#N/A</v>
      </c>
      <c r="BJ882" s="20" t="e">
        <f t="shared" si="284"/>
        <v>#N/A</v>
      </c>
      <c r="BK882" s="20" t="e">
        <f t="shared" si="285"/>
        <v>#N/A</v>
      </c>
      <c r="BL882" s="20" t="e">
        <f t="shared" si="286"/>
        <v>#N/A</v>
      </c>
      <c r="BM882" s="20" t="e">
        <f t="shared" si="274"/>
        <v>#N/A</v>
      </c>
      <c r="BN882" s="20" t="e">
        <f t="shared" si="287"/>
        <v>#N/A</v>
      </c>
    </row>
    <row r="883" spans="1:66">
      <c r="A883" s="92"/>
      <c r="B883" s="90"/>
      <c r="C883" s="90"/>
      <c r="D883" s="93"/>
      <c r="E883" s="93"/>
      <c r="F883" s="93"/>
      <c r="G883" s="93"/>
      <c r="H883" s="93"/>
      <c r="I883" s="93"/>
      <c r="J883" s="93"/>
      <c r="K883" s="93"/>
      <c r="L883" s="92"/>
      <c r="M883" s="93"/>
      <c r="N883" s="91">
        <f t="shared" si="268"/>
        <v>0</v>
      </c>
      <c r="O883" s="91" t="str">
        <f t="shared" si="269"/>
        <v/>
      </c>
      <c r="P883" s="91" t="str">
        <f t="shared" si="270"/>
        <v/>
      </c>
      <c r="Q883" s="91" t="str">
        <f t="shared" si="271"/>
        <v>HDJ</v>
      </c>
      <c r="R883" s="82"/>
      <c r="S883" s="95">
        <f t="shared" si="275"/>
        <v>0</v>
      </c>
      <c r="T883" s="95">
        <f t="shared" si="276"/>
        <v>0</v>
      </c>
      <c r="U883" s="79" t="e">
        <f>VLOOKUP($S883,'Grille de Tarif OQN'!$B$2:$S$3603,U$1,0)</f>
        <v>#N/A</v>
      </c>
      <c r="V883" s="79" t="e">
        <f>VLOOKUP($S883,'Grille de Tarif OQN'!$B$2:$S$3603,V$1,0)</f>
        <v>#N/A</v>
      </c>
      <c r="W883" s="79" t="e">
        <f>VLOOKUP($S883,'Grille de Tarif OQN'!$B$2:$S$3603,W$1,0)</f>
        <v>#N/A</v>
      </c>
      <c r="X883" s="79" t="e">
        <f>VLOOKUP($S883,'Grille de Tarif OQN'!$B$2:$S$3603,X$1,0)</f>
        <v>#N/A</v>
      </c>
      <c r="Y883" s="79" t="e">
        <f>VLOOKUP($S883,'Grille de Tarif OQN'!$B$2:$S$3603,Y$1,0)</f>
        <v>#N/A</v>
      </c>
      <c r="Z883" s="79" t="e">
        <f>VLOOKUP($S883,'Grille de Tarif OQN'!$B$2:$S$3603,Z$1,0)</f>
        <v>#N/A</v>
      </c>
      <c r="AA883" s="79" t="e">
        <f>VLOOKUP($S883,'Grille de Tarif OQN'!$B$2:$S$3603,AA$1,0)</f>
        <v>#N/A</v>
      </c>
      <c r="AB883" s="79" t="e">
        <f>VLOOKUP($S883,'Grille de Tarif OQN'!$B$2:$S$3603,AB$1,0)</f>
        <v>#N/A</v>
      </c>
      <c r="AC883" s="79" t="e">
        <f>VLOOKUP($S883,'Grille de Tarif OQN'!$B$2:$S$3603,AC$1,0)</f>
        <v>#N/A</v>
      </c>
      <c r="AD883" s="79" t="e">
        <f>VLOOKUP($S883,'Grille de Tarif OQN'!$B$2:$S$3603,AD$1,0)</f>
        <v>#N/A</v>
      </c>
      <c r="AE883" s="79" t="e">
        <f>VLOOKUP($S883,'Grille de Tarif OQN'!$B$2:$S$3603,AE$1,0)</f>
        <v>#N/A</v>
      </c>
      <c r="AF883" s="79" t="e">
        <f>VLOOKUP($S883,'Grille de Tarif OQN'!$B$2:$S$3603,AF$1,0)</f>
        <v>#N/A</v>
      </c>
      <c r="AG883" s="79" t="e">
        <f>VLOOKUP($S883,'Grille de Tarif OQN'!$B$2:$S$3603,AG$1,0)</f>
        <v>#N/A</v>
      </c>
      <c r="AH883" s="79" t="e">
        <f>VLOOKUP($S883,'Grille de Tarif OQN'!$B$2:$S$3603,AH$1,0)</f>
        <v>#N/A</v>
      </c>
      <c r="AI883" s="79" t="e">
        <f>VLOOKUP($S883,'Grille de Tarif OQN'!$B$2:$S$3603,AI$1,0)</f>
        <v>#N/A</v>
      </c>
      <c r="AJ883" s="79" t="e">
        <f>VLOOKUP($S883,'Grille de Tarif OQN'!$B$2:$S$3603,AJ$1,0)</f>
        <v>#N/A</v>
      </c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72"/>
      <c r="AV883"/>
      <c r="AW883"/>
      <c r="AX883"/>
      <c r="AY883"/>
      <c r="AZ883" s="96">
        <f t="shared" si="277"/>
        <v>0</v>
      </c>
      <c r="BA883" s="24" t="e">
        <f t="shared" si="278"/>
        <v>#N/A</v>
      </c>
      <c r="BB883" s="24" t="e">
        <f t="shared" si="279"/>
        <v>#N/A</v>
      </c>
      <c r="BC883" s="24" t="e">
        <f t="shared" si="272"/>
        <v>#N/A</v>
      </c>
      <c r="BD883" s="24" t="e">
        <f t="shared" si="273"/>
        <v>#N/A</v>
      </c>
      <c r="BE883"/>
      <c r="BF883" t="e">
        <f t="shared" si="280"/>
        <v>#N/A</v>
      </c>
      <c r="BG883" t="str">
        <f t="shared" si="281"/>
        <v>HDJ</v>
      </c>
      <c r="BH883" s="20" t="e">
        <f t="shared" si="282"/>
        <v>#N/A</v>
      </c>
      <c r="BI883" s="20" t="e">
        <f t="shared" si="283"/>
        <v>#N/A</v>
      </c>
      <c r="BJ883" s="20" t="e">
        <f t="shared" si="284"/>
        <v>#N/A</v>
      </c>
      <c r="BK883" s="20" t="e">
        <f t="shared" si="285"/>
        <v>#N/A</v>
      </c>
      <c r="BL883" s="20" t="e">
        <f t="shared" si="286"/>
        <v>#N/A</v>
      </c>
      <c r="BM883" s="20" t="e">
        <f t="shared" si="274"/>
        <v>#N/A</v>
      </c>
      <c r="BN883" s="20" t="e">
        <f t="shared" si="287"/>
        <v>#N/A</v>
      </c>
    </row>
    <row r="884" spans="1:66">
      <c r="A884" s="92"/>
      <c r="B884" s="90"/>
      <c r="C884" s="90"/>
      <c r="D884" s="93"/>
      <c r="E884" s="93"/>
      <c r="F884" s="93"/>
      <c r="G884" s="93"/>
      <c r="H884" s="93"/>
      <c r="I884" s="93"/>
      <c r="J884" s="93"/>
      <c r="K884" s="93"/>
      <c r="L884" s="92"/>
      <c r="M884" s="93"/>
      <c r="N884" s="91">
        <f t="shared" si="268"/>
        <v>0</v>
      </c>
      <c r="O884" s="91" t="str">
        <f t="shared" si="269"/>
        <v/>
      </c>
      <c r="P884" s="91" t="str">
        <f t="shared" si="270"/>
        <v/>
      </c>
      <c r="Q884" s="91" t="str">
        <f t="shared" si="271"/>
        <v>HDJ</v>
      </c>
      <c r="R884" s="82"/>
      <c r="S884" s="95">
        <f t="shared" si="275"/>
        <v>0</v>
      </c>
      <c r="T884" s="95">
        <f t="shared" si="276"/>
        <v>0</v>
      </c>
      <c r="U884" s="79" t="e">
        <f>VLOOKUP($S884,'Grille de Tarif OQN'!$B$2:$S$3603,U$1,0)</f>
        <v>#N/A</v>
      </c>
      <c r="V884" s="79" t="e">
        <f>VLOOKUP($S884,'Grille de Tarif OQN'!$B$2:$S$3603,V$1,0)</f>
        <v>#N/A</v>
      </c>
      <c r="W884" s="79" t="e">
        <f>VLOOKUP($S884,'Grille de Tarif OQN'!$B$2:$S$3603,W$1,0)</f>
        <v>#N/A</v>
      </c>
      <c r="X884" s="79" t="e">
        <f>VLOOKUP($S884,'Grille de Tarif OQN'!$B$2:$S$3603,X$1,0)</f>
        <v>#N/A</v>
      </c>
      <c r="Y884" s="79" t="e">
        <f>VLOOKUP($S884,'Grille de Tarif OQN'!$B$2:$S$3603,Y$1,0)</f>
        <v>#N/A</v>
      </c>
      <c r="Z884" s="79" t="e">
        <f>VLOOKUP($S884,'Grille de Tarif OQN'!$B$2:$S$3603,Z$1,0)</f>
        <v>#N/A</v>
      </c>
      <c r="AA884" s="79" t="e">
        <f>VLOOKUP($S884,'Grille de Tarif OQN'!$B$2:$S$3603,AA$1,0)</f>
        <v>#N/A</v>
      </c>
      <c r="AB884" s="79" t="e">
        <f>VLOOKUP($S884,'Grille de Tarif OQN'!$B$2:$S$3603,AB$1,0)</f>
        <v>#N/A</v>
      </c>
      <c r="AC884" s="79" t="e">
        <f>VLOOKUP($S884,'Grille de Tarif OQN'!$B$2:$S$3603,AC$1,0)</f>
        <v>#N/A</v>
      </c>
      <c r="AD884" s="79" t="e">
        <f>VLOOKUP($S884,'Grille de Tarif OQN'!$B$2:$S$3603,AD$1,0)</f>
        <v>#N/A</v>
      </c>
      <c r="AE884" s="79" t="e">
        <f>VLOOKUP($S884,'Grille de Tarif OQN'!$B$2:$S$3603,AE$1,0)</f>
        <v>#N/A</v>
      </c>
      <c r="AF884" s="79" t="e">
        <f>VLOOKUP($S884,'Grille de Tarif OQN'!$B$2:$S$3603,AF$1,0)</f>
        <v>#N/A</v>
      </c>
      <c r="AG884" s="79" t="e">
        <f>VLOOKUP($S884,'Grille de Tarif OQN'!$B$2:$S$3603,AG$1,0)</f>
        <v>#N/A</v>
      </c>
      <c r="AH884" s="79" t="e">
        <f>VLOOKUP($S884,'Grille de Tarif OQN'!$B$2:$S$3603,AH$1,0)</f>
        <v>#N/A</v>
      </c>
      <c r="AI884" s="79" t="e">
        <f>VLOOKUP($S884,'Grille de Tarif OQN'!$B$2:$S$3603,AI$1,0)</f>
        <v>#N/A</v>
      </c>
      <c r="AJ884" s="79" t="e">
        <f>VLOOKUP($S884,'Grille de Tarif OQN'!$B$2:$S$3603,AJ$1,0)</f>
        <v>#N/A</v>
      </c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72"/>
      <c r="AV884"/>
      <c r="AW884"/>
      <c r="AX884"/>
      <c r="AY884"/>
      <c r="AZ884" s="96">
        <f t="shared" si="277"/>
        <v>0</v>
      </c>
      <c r="BA884" s="24" t="e">
        <f t="shared" si="278"/>
        <v>#N/A</v>
      </c>
      <c r="BB884" s="24" t="e">
        <f t="shared" si="279"/>
        <v>#N/A</v>
      </c>
      <c r="BC884" s="24" t="e">
        <f t="shared" si="272"/>
        <v>#N/A</v>
      </c>
      <c r="BD884" s="24" t="e">
        <f t="shared" si="273"/>
        <v>#N/A</v>
      </c>
      <c r="BE884"/>
      <c r="BF884" t="e">
        <f t="shared" si="280"/>
        <v>#N/A</v>
      </c>
      <c r="BG884" t="str">
        <f t="shared" si="281"/>
        <v>HDJ</v>
      </c>
      <c r="BH884" s="20" t="e">
        <f t="shared" si="282"/>
        <v>#N/A</v>
      </c>
      <c r="BI884" s="20" t="e">
        <f t="shared" si="283"/>
        <v>#N/A</v>
      </c>
      <c r="BJ884" s="20" t="e">
        <f t="shared" si="284"/>
        <v>#N/A</v>
      </c>
      <c r="BK884" s="20" t="e">
        <f t="shared" si="285"/>
        <v>#N/A</v>
      </c>
      <c r="BL884" s="20" t="e">
        <f t="shared" si="286"/>
        <v>#N/A</v>
      </c>
      <c r="BM884" s="20" t="e">
        <f t="shared" si="274"/>
        <v>#N/A</v>
      </c>
      <c r="BN884" s="20" t="e">
        <f t="shared" si="287"/>
        <v>#N/A</v>
      </c>
    </row>
    <row r="885" spans="1:66">
      <c r="A885" s="92"/>
      <c r="B885" s="90"/>
      <c r="C885" s="90"/>
      <c r="D885" s="93"/>
      <c r="E885" s="93"/>
      <c r="F885" s="93"/>
      <c r="G885" s="93"/>
      <c r="H885" s="93"/>
      <c r="I885" s="93"/>
      <c r="J885" s="93"/>
      <c r="K885" s="93"/>
      <c r="L885" s="92"/>
      <c r="M885" s="93"/>
      <c r="N885" s="91">
        <f t="shared" si="268"/>
        <v>0</v>
      </c>
      <c r="O885" s="91" t="str">
        <f t="shared" si="269"/>
        <v/>
      </c>
      <c r="P885" s="91" t="str">
        <f t="shared" si="270"/>
        <v/>
      </c>
      <c r="Q885" s="91" t="str">
        <f t="shared" si="271"/>
        <v>HDJ</v>
      </c>
      <c r="R885" s="82"/>
      <c r="S885" s="95">
        <f t="shared" si="275"/>
        <v>0</v>
      </c>
      <c r="T885" s="95">
        <f t="shared" si="276"/>
        <v>0</v>
      </c>
      <c r="U885" s="79" t="e">
        <f>VLOOKUP($S885,'Grille de Tarif OQN'!$B$2:$S$3603,U$1,0)</f>
        <v>#N/A</v>
      </c>
      <c r="V885" s="79" t="e">
        <f>VLOOKUP($S885,'Grille de Tarif OQN'!$B$2:$S$3603,V$1,0)</f>
        <v>#N/A</v>
      </c>
      <c r="W885" s="79" t="e">
        <f>VLOOKUP($S885,'Grille de Tarif OQN'!$B$2:$S$3603,W$1,0)</f>
        <v>#N/A</v>
      </c>
      <c r="X885" s="79" t="e">
        <f>VLOOKUP($S885,'Grille de Tarif OQN'!$B$2:$S$3603,X$1,0)</f>
        <v>#N/A</v>
      </c>
      <c r="Y885" s="79" t="e">
        <f>VLOOKUP($S885,'Grille de Tarif OQN'!$B$2:$S$3603,Y$1,0)</f>
        <v>#N/A</v>
      </c>
      <c r="Z885" s="79" t="e">
        <f>VLOOKUP($S885,'Grille de Tarif OQN'!$B$2:$S$3603,Z$1,0)</f>
        <v>#N/A</v>
      </c>
      <c r="AA885" s="79" t="e">
        <f>VLOOKUP($S885,'Grille de Tarif OQN'!$B$2:$S$3603,AA$1,0)</f>
        <v>#N/A</v>
      </c>
      <c r="AB885" s="79" t="e">
        <f>VLOOKUP($S885,'Grille de Tarif OQN'!$B$2:$S$3603,AB$1,0)</f>
        <v>#N/A</v>
      </c>
      <c r="AC885" s="79" t="e">
        <f>VLOOKUP($S885,'Grille de Tarif OQN'!$B$2:$S$3603,AC$1,0)</f>
        <v>#N/A</v>
      </c>
      <c r="AD885" s="79" t="e">
        <f>VLOOKUP($S885,'Grille de Tarif OQN'!$B$2:$S$3603,AD$1,0)</f>
        <v>#N/A</v>
      </c>
      <c r="AE885" s="79" t="e">
        <f>VLOOKUP($S885,'Grille de Tarif OQN'!$B$2:$S$3603,AE$1,0)</f>
        <v>#N/A</v>
      </c>
      <c r="AF885" s="79" t="e">
        <f>VLOOKUP($S885,'Grille de Tarif OQN'!$B$2:$S$3603,AF$1,0)</f>
        <v>#N/A</v>
      </c>
      <c r="AG885" s="79" t="e">
        <f>VLOOKUP($S885,'Grille de Tarif OQN'!$B$2:$S$3603,AG$1,0)</f>
        <v>#N/A</v>
      </c>
      <c r="AH885" s="79" t="e">
        <f>VLOOKUP($S885,'Grille de Tarif OQN'!$B$2:$S$3603,AH$1,0)</f>
        <v>#N/A</v>
      </c>
      <c r="AI885" s="79" t="e">
        <f>VLOOKUP($S885,'Grille de Tarif OQN'!$B$2:$S$3603,AI$1,0)</f>
        <v>#N/A</v>
      </c>
      <c r="AJ885" s="79" t="e">
        <f>VLOOKUP($S885,'Grille de Tarif OQN'!$B$2:$S$3603,AJ$1,0)</f>
        <v>#N/A</v>
      </c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72"/>
      <c r="AV885"/>
      <c r="AW885"/>
      <c r="AX885"/>
      <c r="AY885"/>
      <c r="AZ885" s="96">
        <f t="shared" si="277"/>
        <v>0</v>
      </c>
      <c r="BA885" s="24" t="e">
        <f t="shared" si="278"/>
        <v>#N/A</v>
      </c>
      <c r="BB885" s="24" t="e">
        <f t="shared" si="279"/>
        <v>#N/A</v>
      </c>
      <c r="BC885" s="24" t="e">
        <f t="shared" si="272"/>
        <v>#N/A</v>
      </c>
      <c r="BD885" s="24" t="e">
        <f t="shared" si="273"/>
        <v>#N/A</v>
      </c>
      <c r="BE885"/>
      <c r="BF885" t="e">
        <f t="shared" si="280"/>
        <v>#N/A</v>
      </c>
      <c r="BG885" t="str">
        <f t="shared" si="281"/>
        <v>HDJ</v>
      </c>
      <c r="BH885" s="20" t="e">
        <f t="shared" si="282"/>
        <v>#N/A</v>
      </c>
      <c r="BI885" s="20" t="e">
        <f t="shared" si="283"/>
        <v>#N/A</v>
      </c>
      <c r="BJ885" s="20" t="e">
        <f t="shared" si="284"/>
        <v>#N/A</v>
      </c>
      <c r="BK885" s="20" t="e">
        <f t="shared" si="285"/>
        <v>#N/A</v>
      </c>
      <c r="BL885" s="20" t="e">
        <f t="shared" si="286"/>
        <v>#N/A</v>
      </c>
      <c r="BM885" s="20" t="e">
        <f t="shared" si="274"/>
        <v>#N/A</v>
      </c>
      <c r="BN885" s="20" t="e">
        <f t="shared" si="287"/>
        <v>#N/A</v>
      </c>
    </row>
    <row r="886" spans="1:66">
      <c r="A886" s="92"/>
      <c r="B886" s="90"/>
      <c r="C886" s="90"/>
      <c r="D886" s="93"/>
      <c r="E886" s="93"/>
      <c r="F886" s="93"/>
      <c r="G886" s="93"/>
      <c r="H886" s="93"/>
      <c r="I886" s="93"/>
      <c r="J886" s="93"/>
      <c r="K886" s="93"/>
      <c r="L886" s="92"/>
      <c r="M886" s="93"/>
      <c r="N886" s="91">
        <f t="shared" si="268"/>
        <v>0</v>
      </c>
      <c r="O886" s="91" t="str">
        <f t="shared" si="269"/>
        <v/>
      </c>
      <c r="P886" s="91" t="str">
        <f t="shared" si="270"/>
        <v/>
      </c>
      <c r="Q886" s="91" t="str">
        <f t="shared" si="271"/>
        <v>HDJ</v>
      </c>
      <c r="R886" s="82"/>
      <c r="S886" s="95">
        <f t="shared" si="275"/>
        <v>0</v>
      </c>
      <c r="T886" s="95">
        <f t="shared" si="276"/>
        <v>0</v>
      </c>
      <c r="U886" s="79" t="e">
        <f>VLOOKUP($S886,'Grille de Tarif OQN'!$B$2:$S$3603,U$1,0)</f>
        <v>#N/A</v>
      </c>
      <c r="V886" s="79" t="e">
        <f>VLOOKUP($S886,'Grille de Tarif OQN'!$B$2:$S$3603,V$1,0)</f>
        <v>#N/A</v>
      </c>
      <c r="W886" s="79" t="e">
        <f>VLOOKUP($S886,'Grille de Tarif OQN'!$B$2:$S$3603,W$1,0)</f>
        <v>#N/A</v>
      </c>
      <c r="X886" s="79" t="e">
        <f>VLOOKUP($S886,'Grille de Tarif OQN'!$B$2:$S$3603,X$1,0)</f>
        <v>#N/A</v>
      </c>
      <c r="Y886" s="79" t="e">
        <f>VLOOKUP($S886,'Grille de Tarif OQN'!$B$2:$S$3603,Y$1,0)</f>
        <v>#N/A</v>
      </c>
      <c r="Z886" s="79" t="e">
        <f>VLOOKUP($S886,'Grille de Tarif OQN'!$B$2:$S$3603,Z$1,0)</f>
        <v>#N/A</v>
      </c>
      <c r="AA886" s="79" t="e">
        <f>VLOOKUP($S886,'Grille de Tarif OQN'!$B$2:$S$3603,AA$1,0)</f>
        <v>#N/A</v>
      </c>
      <c r="AB886" s="79" t="e">
        <f>VLOOKUP($S886,'Grille de Tarif OQN'!$B$2:$S$3603,AB$1,0)</f>
        <v>#N/A</v>
      </c>
      <c r="AC886" s="79" t="e">
        <f>VLOOKUP($S886,'Grille de Tarif OQN'!$B$2:$S$3603,AC$1,0)</f>
        <v>#N/A</v>
      </c>
      <c r="AD886" s="79" t="e">
        <f>VLOOKUP($S886,'Grille de Tarif OQN'!$B$2:$S$3603,AD$1,0)</f>
        <v>#N/A</v>
      </c>
      <c r="AE886" s="79" t="e">
        <f>VLOOKUP($S886,'Grille de Tarif OQN'!$B$2:$S$3603,AE$1,0)</f>
        <v>#N/A</v>
      </c>
      <c r="AF886" s="79" t="e">
        <f>VLOOKUP($S886,'Grille de Tarif OQN'!$B$2:$S$3603,AF$1,0)</f>
        <v>#N/A</v>
      </c>
      <c r="AG886" s="79" t="e">
        <f>VLOOKUP($S886,'Grille de Tarif OQN'!$B$2:$S$3603,AG$1,0)</f>
        <v>#N/A</v>
      </c>
      <c r="AH886" s="79" t="e">
        <f>VLOOKUP($S886,'Grille de Tarif OQN'!$B$2:$S$3603,AH$1,0)</f>
        <v>#N/A</v>
      </c>
      <c r="AI886" s="79" t="e">
        <f>VLOOKUP($S886,'Grille de Tarif OQN'!$B$2:$S$3603,AI$1,0)</f>
        <v>#N/A</v>
      </c>
      <c r="AJ886" s="79" t="e">
        <f>VLOOKUP($S886,'Grille de Tarif OQN'!$B$2:$S$3603,AJ$1,0)</f>
        <v>#N/A</v>
      </c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72"/>
      <c r="AV886"/>
      <c r="AW886"/>
      <c r="AX886"/>
      <c r="AY886"/>
      <c r="AZ886" s="96">
        <f t="shared" si="277"/>
        <v>0</v>
      </c>
      <c r="BA886" s="24" t="e">
        <f t="shared" si="278"/>
        <v>#N/A</v>
      </c>
      <c r="BB886" s="24" t="e">
        <f t="shared" si="279"/>
        <v>#N/A</v>
      </c>
      <c r="BC886" s="24" t="e">
        <f t="shared" si="272"/>
        <v>#N/A</v>
      </c>
      <c r="BD886" s="24" t="e">
        <f t="shared" si="273"/>
        <v>#N/A</v>
      </c>
      <c r="BE886"/>
      <c r="BF886" t="e">
        <f t="shared" si="280"/>
        <v>#N/A</v>
      </c>
      <c r="BG886" t="str">
        <f t="shared" si="281"/>
        <v>HDJ</v>
      </c>
      <c r="BH886" s="20" t="e">
        <f t="shared" si="282"/>
        <v>#N/A</v>
      </c>
      <c r="BI886" s="20" t="e">
        <f t="shared" si="283"/>
        <v>#N/A</v>
      </c>
      <c r="BJ886" s="20" t="e">
        <f t="shared" si="284"/>
        <v>#N/A</v>
      </c>
      <c r="BK886" s="20" t="e">
        <f t="shared" si="285"/>
        <v>#N/A</v>
      </c>
      <c r="BL886" s="20" t="e">
        <f t="shared" si="286"/>
        <v>#N/A</v>
      </c>
      <c r="BM886" s="20" t="e">
        <f t="shared" si="274"/>
        <v>#N/A</v>
      </c>
      <c r="BN886" s="20" t="e">
        <f t="shared" si="287"/>
        <v>#N/A</v>
      </c>
    </row>
    <row r="887" spans="1:66">
      <c r="A887" s="92"/>
      <c r="B887" s="90"/>
      <c r="C887" s="90"/>
      <c r="D887" s="93"/>
      <c r="E887" s="93"/>
      <c r="F887" s="93"/>
      <c r="G887" s="93"/>
      <c r="H887" s="93"/>
      <c r="I887" s="93"/>
      <c r="J887" s="93"/>
      <c r="K887" s="93"/>
      <c r="L887" s="92"/>
      <c r="M887" s="93"/>
      <c r="N887" s="91">
        <f t="shared" si="268"/>
        <v>0</v>
      </c>
      <c r="O887" s="91" t="str">
        <f t="shared" si="269"/>
        <v/>
      </c>
      <c r="P887" s="91" t="str">
        <f t="shared" si="270"/>
        <v/>
      </c>
      <c r="Q887" s="91" t="str">
        <f t="shared" si="271"/>
        <v>HDJ</v>
      </c>
      <c r="R887" s="82"/>
      <c r="S887" s="95">
        <f t="shared" si="275"/>
        <v>0</v>
      </c>
      <c r="T887" s="95">
        <f t="shared" si="276"/>
        <v>0</v>
      </c>
      <c r="U887" s="79" t="e">
        <f>VLOOKUP($S887,'Grille de Tarif OQN'!$B$2:$S$3603,U$1,0)</f>
        <v>#N/A</v>
      </c>
      <c r="V887" s="79" t="e">
        <f>VLOOKUP($S887,'Grille de Tarif OQN'!$B$2:$S$3603,V$1,0)</f>
        <v>#N/A</v>
      </c>
      <c r="W887" s="79" t="e">
        <f>VLOOKUP($S887,'Grille de Tarif OQN'!$B$2:$S$3603,W$1,0)</f>
        <v>#N/A</v>
      </c>
      <c r="X887" s="79" t="e">
        <f>VLOOKUP($S887,'Grille de Tarif OQN'!$B$2:$S$3603,X$1,0)</f>
        <v>#N/A</v>
      </c>
      <c r="Y887" s="79" t="e">
        <f>VLOOKUP($S887,'Grille de Tarif OQN'!$B$2:$S$3603,Y$1,0)</f>
        <v>#N/A</v>
      </c>
      <c r="Z887" s="79" t="e">
        <f>VLOOKUP($S887,'Grille de Tarif OQN'!$B$2:$S$3603,Z$1,0)</f>
        <v>#N/A</v>
      </c>
      <c r="AA887" s="79" t="e">
        <f>VLOOKUP($S887,'Grille de Tarif OQN'!$B$2:$S$3603,AA$1,0)</f>
        <v>#N/A</v>
      </c>
      <c r="AB887" s="79" t="e">
        <f>VLOOKUP($S887,'Grille de Tarif OQN'!$B$2:$S$3603,AB$1,0)</f>
        <v>#N/A</v>
      </c>
      <c r="AC887" s="79" t="e">
        <f>VLOOKUP($S887,'Grille de Tarif OQN'!$B$2:$S$3603,AC$1,0)</f>
        <v>#N/A</v>
      </c>
      <c r="AD887" s="79" t="e">
        <f>VLOOKUP($S887,'Grille de Tarif OQN'!$B$2:$S$3603,AD$1,0)</f>
        <v>#N/A</v>
      </c>
      <c r="AE887" s="79" t="e">
        <f>VLOOKUP($S887,'Grille de Tarif OQN'!$B$2:$S$3603,AE$1,0)</f>
        <v>#N/A</v>
      </c>
      <c r="AF887" s="79" t="e">
        <f>VLOOKUP($S887,'Grille de Tarif OQN'!$B$2:$S$3603,AF$1,0)</f>
        <v>#N/A</v>
      </c>
      <c r="AG887" s="79" t="e">
        <f>VLOOKUP($S887,'Grille de Tarif OQN'!$B$2:$S$3603,AG$1,0)</f>
        <v>#N/A</v>
      </c>
      <c r="AH887" s="79" t="e">
        <f>VLOOKUP($S887,'Grille de Tarif OQN'!$B$2:$S$3603,AH$1,0)</f>
        <v>#N/A</v>
      </c>
      <c r="AI887" s="79" t="e">
        <f>VLOOKUP($S887,'Grille de Tarif OQN'!$B$2:$S$3603,AI$1,0)</f>
        <v>#N/A</v>
      </c>
      <c r="AJ887" s="79" t="e">
        <f>VLOOKUP($S887,'Grille de Tarif OQN'!$B$2:$S$3603,AJ$1,0)</f>
        <v>#N/A</v>
      </c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72"/>
      <c r="AV887"/>
      <c r="AW887"/>
      <c r="AX887"/>
      <c r="AY887"/>
      <c r="AZ887" s="96">
        <f t="shared" si="277"/>
        <v>0</v>
      </c>
      <c r="BA887" s="24" t="e">
        <f t="shared" si="278"/>
        <v>#N/A</v>
      </c>
      <c r="BB887" s="24" t="e">
        <f t="shared" si="279"/>
        <v>#N/A</v>
      </c>
      <c r="BC887" s="24" t="e">
        <f t="shared" si="272"/>
        <v>#N/A</v>
      </c>
      <c r="BD887" s="24" t="e">
        <f t="shared" si="273"/>
        <v>#N/A</v>
      </c>
      <c r="BE887"/>
      <c r="BF887" t="e">
        <f t="shared" si="280"/>
        <v>#N/A</v>
      </c>
      <c r="BG887" t="str">
        <f t="shared" si="281"/>
        <v>HDJ</v>
      </c>
      <c r="BH887" s="20" t="e">
        <f t="shared" si="282"/>
        <v>#N/A</v>
      </c>
      <c r="BI887" s="20" t="e">
        <f t="shared" si="283"/>
        <v>#N/A</v>
      </c>
      <c r="BJ887" s="20" t="e">
        <f t="shared" si="284"/>
        <v>#N/A</v>
      </c>
      <c r="BK887" s="20" t="e">
        <f t="shared" si="285"/>
        <v>#N/A</v>
      </c>
      <c r="BL887" s="20" t="e">
        <f t="shared" si="286"/>
        <v>#N/A</v>
      </c>
      <c r="BM887" s="20" t="e">
        <f t="shared" si="274"/>
        <v>#N/A</v>
      </c>
      <c r="BN887" s="20" t="e">
        <f t="shared" si="287"/>
        <v>#N/A</v>
      </c>
    </row>
    <row r="888" spans="1:66">
      <c r="A888" s="92"/>
      <c r="B888" s="90"/>
      <c r="C888" s="90"/>
      <c r="D888" s="93"/>
      <c r="E888" s="93"/>
      <c r="F888" s="93"/>
      <c r="G888" s="93"/>
      <c r="H888" s="93"/>
      <c r="I888" s="93"/>
      <c r="J888" s="93"/>
      <c r="K888" s="93"/>
      <c r="L888" s="92"/>
      <c r="M888" s="93"/>
      <c r="N888" s="91">
        <f t="shared" si="268"/>
        <v>0</v>
      </c>
      <c r="O888" s="91" t="str">
        <f t="shared" si="269"/>
        <v/>
      </c>
      <c r="P888" s="91" t="str">
        <f t="shared" si="270"/>
        <v/>
      </c>
      <c r="Q888" s="91" t="str">
        <f t="shared" si="271"/>
        <v>HDJ</v>
      </c>
      <c r="R888" s="82"/>
      <c r="S888" s="95">
        <f t="shared" si="275"/>
        <v>0</v>
      </c>
      <c r="T888" s="95">
        <f t="shared" si="276"/>
        <v>0</v>
      </c>
      <c r="U888" s="79" t="e">
        <f>VLOOKUP($S888,'Grille de Tarif OQN'!$B$2:$S$3603,U$1,0)</f>
        <v>#N/A</v>
      </c>
      <c r="V888" s="79" t="e">
        <f>VLOOKUP($S888,'Grille de Tarif OQN'!$B$2:$S$3603,V$1,0)</f>
        <v>#N/A</v>
      </c>
      <c r="W888" s="79" t="e">
        <f>VLOOKUP($S888,'Grille de Tarif OQN'!$B$2:$S$3603,W$1,0)</f>
        <v>#N/A</v>
      </c>
      <c r="X888" s="79" t="e">
        <f>VLOOKUP($S888,'Grille de Tarif OQN'!$B$2:$S$3603,X$1,0)</f>
        <v>#N/A</v>
      </c>
      <c r="Y888" s="79" t="e">
        <f>VLOOKUP($S888,'Grille de Tarif OQN'!$B$2:$S$3603,Y$1,0)</f>
        <v>#N/A</v>
      </c>
      <c r="Z888" s="79" t="e">
        <f>VLOOKUP($S888,'Grille de Tarif OQN'!$B$2:$S$3603,Z$1,0)</f>
        <v>#N/A</v>
      </c>
      <c r="AA888" s="79" t="e">
        <f>VLOOKUP($S888,'Grille de Tarif OQN'!$B$2:$S$3603,AA$1,0)</f>
        <v>#N/A</v>
      </c>
      <c r="AB888" s="79" t="e">
        <f>VLOOKUP($S888,'Grille de Tarif OQN'!$B$2:$S$3603,AB$1,0)</f>
        <v>#N/A</v>
      </c>
      <c r="AC888" s="79" t="e">
        <f>VLOOKUP($S888,'Grille de Tarif OQN'!$B$2:$S$3603,AC$1,0)</f>
        <v>#N/A</v>
      </c>
      <c r="AD888" s="79" t="e">
        <f>VLOOKUP($S888,'Grille de Tarif OQN'!$B$2:$S$3603,AD$1,0)</f>
        <v>#N/A</v>
      </c>
      <c r="AE888" s="79" t="e">
        <f>VLOOKUP($S888,'Grille de Tarif OQN'!$B$2:$S$3603,AE$1,0)</f>
        <v>#N/A</v>
      </c>
      <c r="AF888" s="79" t="e">
        <f>VLOOKUP($S888,'Grille de Tarif OQN'!$B$2:$S$3603,AF$1,0)</f>
        <v>#N/A</v>
      </c>
      <c r="AG888" s="79" t="e">
        <f>VLOOKUP($S888,'Grille de Tarif OQN'!$B$2:$S$3603,AG$1,0)</f>
        <v>#N/A</v>
      </c>
      <c r="AH888" s="79" t="e">
        <f>VLOOKUP($S888,'Grille de Tarif OQN'!$B$2:$S$3603,AH$1,0)</f>
        <v>#N/A</v>
      </c>
      <c r="AI888" s="79" t="e">
        <f>VLOOKUP($S888,'Grille de Tarif OQN'!$B$2:$S$3603,AI$1,0)</f>
        <v>#N/A</v>
      </c>
      <c r="AJ888" s="79" t="e">
        <f>VLOOKUP($S888,'Grille de Tarif OQN'!$B$2:$S$3603,AJ$1,0)</f>
        <v>#N/A</v>
      </c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72"/>
      <c r="AV888"/>
      <c r="AW888"/>
      <c r="AX888"/>
      <c r="AY888"/>
      <c r="AZ888" s="96">
        <f t="shared" si="277"/>
        <v>0</v>
      </c>
      <c r="BA888" s="24" t="e">
        <f t="shared" si="278"/>
        <v>#N/A</v>
      </c>
      <c r="BB888" s="24" t="e">
        <f t="shared" si="279"/>
        <v>#N/A</v>
      </c>
      <c r="BC888" s="24" t="e">
        <f t="shared" si="272"/>
        <v>#N/A</v>
      </c>
      <c r="BD888" s="24" t="e">
        <f t="shared" si="273"/>
        <v>#N/A</v>
      </c>
      <c r="BE888"/>
      <c r="BF888" t="e">
        <f t="shared" si="280"/>
        <v>#N/A</v>
      </c>
      <c r="BG888" t="str">
        <f t="shared" si="281"/>
        <v>HDJ</v>
      </c>
      <c r="BH888" s="20" t="e">
        <f t="shared" si="282"/>
        <v>#N/A</v>
      </c>
      <c r="BI888" s="20" t="e">
        <f t="shared" si="283"/>
        <v>#N/A</v>
      </c>
      <c r="BJ888" s="20" t="e">
        <f t="shared" si="284"/>
        <v>#N/A</v>
      </c>
      <c r="BK888" s="20" t="e">
        <f t="shared" si="285"/>
        <v>#N/A</v>
      </c>
      <c r="BL888" s="20" t="e">
        <f t="shared" si="286"/>
        <v>#N/A</v>
      </c>
      <c r="BM888" s="20" t="e">
        <f t="shared" si="274"/>
        <v>#N/A</v>
      </c>
      <c r="BN888" s="20" t="e">
        <f t="shared" si="287"/>
        <v>#N/A</v>
      </c>
    </row>
    <row r="889" spans="1:66">
      <c r="A889" s="92"/>
      <c r="B889" s="90"/>
      <c r="C889" s="90"/>
      <c r="D889" s="93"/>
      <c r="E889" s="93"/>
      <c r="F889" s="93"/>
      <c r="G889" s="93"/>
      <c r="H889" s="93"/>
      <c r="I889" s="93"/>
      <c r="J889" s="93"/>
      <c r="K889" s="93"/>
      <c r="L889" s="92"/>
      <c r="M889" s="93"/>
      <c r="N889" s="91">
        <f t="shared" si="268"/>
        <v>0</v>
      </c>
      <c r="O889" s="91" t="str">
        <f t="shared" si="269"/>
        <v/>
      </c>
      <c r="P889" s="91" t="str">
        <f t="shared" si="270"/>
        <v/>
      </c>
      <c r="Q889" s="91" t="str">
        <f t="shared" si="271"/>
        <v>HDJ</v>
      </c>
      <c r="R889" s="82"/>
      <c r="S889" s="95">
        <f t="shared" si="275"/>
        <v>0</v>
      </c>
      <c r="T889" s="95">
        <f t="shared" si="276"/>
        <v>0</v>
      </c>
      <c r="U889" s="79" t="e">
        <f>VLOOKUP($S889,'Grille de Tarif OQN'!$B$2:$S$3603,U$1,0)</f>
        <v>#N/A</v>
      </c>
      <c r="V889" s="79" t="e">
        <f>VLOOKUP($S889,'Grille de Tarif OQN'!$B$2:$S$3603,V$1,0)</f>
        <v>#N/A</v>
      </c>
      <c r="W889" s="79" t="e">
        <f>VLOOKUP($S889,'Grille de Tarif OQN'!$B$2:$S$3603,W$1,0)</f>
        <v>#N/A</v>
      </c>
      <c r="X889" s="79" t="e">
        <f>VLOOKUP($S889,'Grille de Tarif OQN'!$B$2:$S$3603,X$1,0)</f>
        <v>#N/A</v>
      </c>
      <c r="Y889" s="79" t="e">
        <f>VLOOKUP($S889,'Grille de Tarif OQN'!$B$2:$S$3603,Y$1,0)</f>
        <v>#N/A</v>
      </c>
      <c r="Z889" s="79" t="e">
        <f>VLOOKUP($S889,'Grille de Tarif OQN'!$B$2:$S$3603,Z$1,0)</f>
        <v>#N/A</v>
      </c>
      <c r="AA889" s="79" t="e">
        <f>VLOOKUP($S889,'Grille de Tarif OQN'!$B$2:$S$3603,AA$1,0)</f>
        <v>#N/A</v>
      </c>
      <c r="AB889" s="79" t="e">
        <f>VLOOKUP($S889,'Grille de Tarif OQN'!$B$2:$S$3603,AB$1,0)</f>
        <v>#N/A</v>
      </c>
      <c r="AC889" s="79" t="e">
        <f>VLOOKUP($S889,'Grille de Tarif OQN'!$B$2:$S$3603,AC$1,0)</f>
        <v>#N/A</v>
      </c>
      <c r="AD889" s="79" t="e">
        <f>VLOOKUP($S889,'Grille de Tarif OQN'!$B$2:$S$3603,AD$1,0)</f>
        <v>#N/A</v>
      </c>
      <c r="AE889" s="79" t="e">
        <f>VLOOKUP($S889,'Grille de Tarif OQN'!$B$2:$S$3603,AE$1,0)</f>
        <v>#N/A</v>
      </c>
      <c r="AF889" s="79" t="e">
        <f>VLOOKUP($S889,'Grille de Tarif OQN'!$B$2:$S$3603,AF$1,0)</f>
        <v>#N/A</v>
      </c>
      <c r="AG889" s="79" t="e">
        <f>VLOOKUP($S889,'Grille de Tarif OQN'!$B$2:$S$3603,AG$1,0)</f>
        <v>#N/A</v>
      </c>
      <c r="AH889" s="79" t="e">
        <f>VLOOKUP($S889,'Grille de Tarif OQN'!$B$2:$S$3603,AH$1,0)</f>
        <v>#N/A</v>
      </c>
      <c r="AI889" s="79" t="e">
        <f>VLOOKUP($S889,'Grille de Tarif OQN'!$B$2:$S$3603,AI$1,0)</f>
        <v>#N/A</v>
      </c>
      <c r="AJ889" s="79" t="e">
        <f>VLOOKUP($S889,'Grille de Tarif OQN'!$B$2:$S$3603,AJ$1,0)</f>
        <v>#N/A</v>
      </c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72"/>
      <c r="AV889"/>
      <c r="AW889"/>
      <c r="AX889"/>
      <c r="AY889"/>
      <c r="AZ889" s="96">
        <f t="shared" si="277"/>
        <v>0</v>
      </c>
      <c r="BA889" s="24" t="e">
        <f t="shared" si="278"/>
        <v>#N/A</v>
      </c>
      <c r="BB889" s="24" t="e">
        <f t="shared" si="279"/>
        <v>#N/A</v>
      </c>
      <c r="BC889" s="24" t="e">
        <f t="shared" si="272"/>
        <v>#N/A</v>
      </c>
      <c r="BD889" s="24" t="e">
        <f t="shared" si="273"/>
        <v>#N/A</v>
      </c>
      <c r="BE889"/>
      <c r="BF889" t="e">
        <f t="shared" si="280"/>
        <v>#N/A</v>
      </c>
      <c r="BG889" t="str">
        <f t="shared" si="281"/>
        <v>HDJ</v>
      </c>
      <c r="BH889" s="20" t="e">
        <f t="shared" si="282"/>
        <v>#N/A</v>
      </c>
      <c r="BI889" s="20" t="e">
        <f t="shared" si="283"/>
        <v>#N/A</v>
      </c>
      <c r="BJ889" s="20" t="e">
        <f t="shared" si="284"/>
        <v>#N/A</v>
      </c>
      <c r="BK889" s="20" t="e">
        <f t="shared" si="285"/>
        <v>#N/A</v>
      </c>
      <c r="BL889" s="20" t="e">
        <f t="shared" si="286"/>
        <v>#N/A</v>
      </c>
      <c r="BM889" s="20" t="e">
        <f t="shared" si="274"/>
        <v>#N/A</v>
      </c>
      <c r="BN889" s="20" t="e">
        <f t="shared" si="287"/>
        <v>#N/A</v>
      </c>
    </row>
    <row r="890" spans="1:66">
      <c r="A890" s="92"/>
      <c r="B890" s="90"/>
      <c r="C890" s="90"/>
      <c r="D890" s="93"/>
      <c r="E890" s="93"/>
      <c r="F890" s="93"/>
      <c r="G890" s="93"/>
      <c r="H890" s="93"/>
      <c r="I890" s="93"/>
      <c r="J890" s="93"/>
      <c r="K890" s="93"/>
      <c r="L890" s="92"/>
      <c r="M890" s="93"/>
      <c r="N890" s="91">
        <f t="shared" si="268"/>
        <v>0</v>
      </c>
      <c r="O890" s="91" t="str">
        <f t="shared" si="269"/>
        <v/>
      </c>
      <c r="P890" s="91" t="str">
        <f t="shared" si="270"/>
        <v/>
      </c>
      <c r="Q890" s="91" t="str">
        <f t="shared" si="271"/>
        <v>HDJ</v>
      </c>
      <c r="R890" s="82"/>
      <c r="S890" s="95">
        <f t="shared" si="275"/>
        <v>0</v>
      </c>
      <c r="T890" s="95">
        <f t="shared" si="276"/>
        <v>0</v>
      </c>
      <c r="U890" s="79" t="e">
        <f>VLOOKUP($S890,'Grille de Tarif OQN'!$B$2:$S$3603,U$1,0)</f>
        <v>#N/A</v>
      </c>
      <c r="V890" s="79" t="e">
        <f>VLOOKUP($S890,'Grille de Tarif OQN'!$B$2:$S$3603,V$1,0)</f>
        <v>#N/A</v>
      </c>
      <c r="W890" s="79" t="e">
        <f>VLOOKUP($S890,'Grille de Tarif OQN'!$B$2:$S$3603,W$1,0)</f>
        <v>#N/A</v>
      </c>
      <c r="X890" s="79" t="e">
        <f>VLOOKUP($S890,'Grille de Tarif OQN'!$B$2:$S$3603,X$1,0)</f>
        <v>#N/A</v>
      </c>
      <c r="Y890" s="79" t="e">
        <f>VLOOKUP($S890,'Grille de Tarif OQN'!$B$2:$S$3603,Y$1,0)</f>
        <v>#N/A</v>
      </c>
      <c r="Z890" s="79" t="e">
        <f>VLOOKUP($S890,'Grille de Tarif OQN'!$B$2:$S$3603,Z$1,0)</f>
        <v>#N/A</v>
      </c>
      <c r="AA890" s="79" t="e">
        <f>VLOOKUP($S890,'Grille de Tarif OQN'!$B$2:$S$3603,AA$1,0)</f>
        <v>#N/A</v>
      </c>
      <c r="AB890" s="79" t="e">
        <f>VLOOKUP($S890,'Grille de Tarif OQN'!$B$2:$S$3603,AB$1,0)</f>
        <v>#N/A</v>
      </c>
      <c r="AC890" s="79" t="e">
        <f>VLOOKUP($S890,'Grille de Tarif OQN'!$B$2:$S$3603,AC$1,0)</f>
        <v>#N/A</v>
      </c>
      <c r="AD890" s="79" t="e">
        <f>VLOOKUP($S890,'Grille de Tarif OQN'!$B$2:$S$3603,AD$1,0)</f>
        <v>#N/A</v>
      </c>
      <c r="AE890" s="79" t="e">
        <f>VLOOKUP($S890,'Grille de Tarif OQN'!$B$2:$S$3603,AE$1,0)</f>
        <v>#N/A</v>
      </c>
      <c r="AF890" s="79" t="e">
        <f>VLOOKUP($S890,'Grille de Tarif OQN'!$B$2:$S$3603,AF$1,0)</f>
        <v>#N/A</v>
      </c>
      <c r="AG890" s="79" t="e">
        <f>VLOOKUP($S890,'Grille de Tarif OQN'!$B$2:$S$3603,AG$1,0)</f>
        <v>#N/A</v>
      </c>
      <c r="AH890" s="79" t="e">
        <f>VLOOKUP($S890,'Grille de Tarif OQN'!$B$2:$S$3603,AH$1,0)</f>
        <v>#N/A</v>
      </c>
      <c r="AI890" s="79" t="e">
        <f>VLOOKUP($S890,'Grille de Tarif OQN'!$B$2:$S$3603,AI$1,0)</f>
        <v>#N/A</v>
      </c>
      <c r="AJ890" s="79" t="e">
        <f>VLOOKUP($S890,'Grille de Tarif OQN'!$B$2:$S$3603,AJ$1,0)</f>
        <v>#N/A</v>
      </c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72"/>
      <c r="AV890"/>
      <c r="AW890"/>
      <c r="AX890"/>
      <c r="AY890"/>
      <c r="AZ890" s="96">
        <f t="shared" si="277"/>
        <v>0</v>
      </c>
      <c r="BA890" s="24" t="e">
        <f t="shared" si="278"/>
        <v>#N/A</v>
      </c>
      <c r="BB890" s="24" t="e">
        <f t="shared" si="279"/>
        <v>#N/A</v>
      </c>
      <c r="BC890" s="24" t="e">
        <f t="shared" si="272"/>
        <v>#N/A</v>
      </c>
      <c r="BD890" s="24" t="e">
        <f t="shared" si="273"/>
        <v>#N/A</v>
      </c>
      <c r="BE890"/>
      <c r="BF890" t="e">
        <f t="shared" si="280"/>
        <v>#N/A</v>
      </c>
      <c r="BG890" t="str">
        <f t="shared" si="281"/>
        <v>HDJ</v>
      </c>
      <c r="BH890" s="20" t="e">
        <f t="shared" si="282"/>
        <v>#N/A</v>
      </c>
      <c r="BI890" s="20" t="e">
        <f t="shared" si="283"/>
        <v>#N/A</v>
      </c>
      <c r="BJ890" s="20" t="e">
        <f t="shared" si="284"/>
        <v>#N/A</v>
      </c>
      <c r="BK890" s="20" t="e">
        <f t="shared" si="285"/>
        <v>#N/A</v>
      </c>
      <c r="BL890" s="20" t="e">
        <f t="shared" si="286"/>
        <v>#N/A</v>
      </c>
      <c r="BM890" s="20" t="e">
        <f t="shared" si="274"/>
        <v>#N/A</v>
      </c>
      <c r="BN890" s="20" t="e">
        <f t="shared" si="287"/>
        <v>#N/A</v>
      </c>
    </row>
    <row r="891" spans="1:66">
      <c r="A891" s="92"/>
      <c r="B891" s="90"/>
      <c r="C891" s="90"/>
      <c r="D891" s="93"/>
      <c r="E891" s="93"/>
      <c r="F891" s="93"/>
      <c r="G891" s="93"/>
      <c r="H891" s="93"/>
      <c r="I891" s="93"/>
      <c r="J891" s="93"/>
      <c r="K891" s="93"/>
      <c r="L891" s="92"/>
      <c r="M891" s="93"/>
      <c r="N891" s="91">
        <f t="shared" si="268"/>
        <v>0</v>
      </c>
      <c r="O891" s="91" t="str">
        <f t="shared" si="269"/>
        <v/>
      </c>
      <c r="P891" s="91" t="str">
        <f t="shared" si="270"/>
        <v/>
      </c>
      <c r="Q891" s="91" t="str">
        <f t="shared" si="271"/>
        <v>HDJ</v>
      </c>
      <c r="R891" s="82"/>
      <c r="S891" s="95">
        <f t="shared" si="275"/>
        <v>0</v>
      </c>
      <c r="T891" s="95">
        <f t="shared" si="276"/>
        <v>0</v>
      </c>
      <c r="U891" s="79" t="e">
        <f>VLOOKUP($S891,'Grille de Tarif OQN'!$B$2:$S$3603,U$1,0)</f>
        <v>#N/A</v>
      </c>
      <c r="V891" s="79" t="e">
        <f>VLOOKUP($S891,'Grille de Tarif OQN'!$B$2:$S$3603,V$1,0)</f>
        <v>#N/A</v>
      </c>
      <c r="W891" s="79" t="e">
        <f>VLOOKUP($S891,'Grille de Tarif OQN'!$B$2:$S$3603,W$1,0)</f>
        <v>#N/A</v>
      </c>
      <c r="X891" s="79" t="e">
        <f>VLOOKUP($S891,'Grille de Tarif OQN'!$B$2:$S$3603,X$1,0)</f>
        <v>#N/A</v>
      </c>
      <c r="Y891" s="79" t="e">
        <f>VLOOKUP($S891,'Grille de Tarif OQN'!$B$2:$S$3603,Y$1,0)</f>
        <v>#N/A</v>
      </c>
      <c r="Z891" s="79" t="e">
        <f>VLOOKUP($S891,'Grille de Tarif OQN'!$B$2:$S$3603,Z$1,0)</f>
        <v>#N/A</v>
      </c>
      <c r="AA891" s="79" t="e">
        <f>VLOOKUP($S891,'Grille de Tarif OQN'!$B$2:$S$3603,AA$1,0)</f>
        <v>#N/A</v>
      </c>
      <c r="AB891" s="79" t="e">
        <f>VLOOKUP($S891,'Grille de Tarif OQN'!$B$2:$S$3603,AB$1,0)</f>
        <v>#N/A</v>
      </c>
      <c r="AC891" s="79" t="e">
        <f>VLOOKUP($S891,'Grille de Tarif OQN'!$B$2:$S$3603,AC$1,0)</f>
        <v>#N/A</v>
      </c>
      <c r="AD891" s="79" t="e">
        <f>VLOOKUP($S891,'Grille de Tarif OQN'!$B$2:$S$3603,AD$1,0)</f>
        <v>#N/A</v>
      </c>
      <c r="AE891" s="79" t="e">
        <f>VLOOKUP($S891,'Grille de Tarif OQN'!$B$2:$S$3603,AE$1,0)</f>
        <v>#N/A</v>
      </c>
      <c r="AF891" s="79" t="e">
        <f>VLOOKUP($S891,'Grille de Tarif OQN'!$B$2:$S$3603,AF$1,0)</f>
        <v>#N/A</v>
      </c>
      <c r="AG891" s="79" t="e">
        <f>VLOOKUP($S891,'Grille de Tarif OQN'!$B$2:$S$3603,AG$1,0)</f>
        <v>#N/A</v>
      </c>
      <c r="AH891" s="79" t="e">
        <f>VLOOKUP($S891,'Grille de Tarif OQN'!$B$2:$S$3603,AH$1,0)</f>
        <v>#N/A</v>
      </c>
      <c r="AI891" s="79" t="e">
        <f>VLOOKUP($S891,'Grille de Tarif OQN'!$B$2:$S$3603,AI$1,0)</f>
        <v>#N/A</v>
      </c>
      <c r="AJ891" s="79" t="e">
        <f>VLOOKUP($S891,'Grille de Tarif OQN'!$B$2:$S$3603,AJ$1,0)</f>
        <v>#N/A</v>
      </c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72"/>
      <c r="AV891"/>
      <c r="AW891"/>
      <c r="AX891"/>
      <c r="AY891"/>
      <c r="AZ891" s="96">
        <f t="shared" si="277"/>
        <v>0</v>
      </c>
      <c r="BA891" s="24" t="e">
        <f t="shared" si="278"/>
        <v>#N/A</v>
      </c>
      <c r="BB891" s="24" t="e">
        <f t="shared" si="279"/>
        <v>#N/A</v>
      </c>
      <c r="BC891" s="24" t="e">
        <f t="shared" si="272"/>
        <v>#N/A</v>
      </c>
      <c r="BD891" s="24" t="e">
        <f t="shared" si="273"/>
        <v>#N/A</v>
      </c>
      <c r="BE891"/>
      <c r="BF891" t="e">
        <f t="shared" si="280"/>
        <v>#N/A</v>
      </c>
      <c r="BG891" t="str">
        <f t="shared" si="281"/>
        <v>HDJ</v>
      </c>
      <c r="BH891" s="20" t="e">
        <f t="shared" si="282"/>
        <v>#N/A</v>
      </c>
      <c r="BI891" s="20" t="e">
        <f t="shared" si="283"/>
        <v>#N/A</v>
      </c>
      <c r="BJ891" s="20" t="e">
        <f t="shared" si="284"/>
        <v>#N/A</v>
      </c>
      <c r="BK891" s="20" t="e">
        <f t="shared" si="285"/>
        <v>#N/A</v>
      </c>
      <c r="BL891" s="20" t="e">
        <f t="shared" si="286"/>
        <v>#N/A</v>
      </c>
      <c r="BM891" s="20" t="e">
        <f t="shared" si="274"/>
        <v>#N/A</v>
      </c>
      <c r="BN891" s="20" t="e">
        <f t="shared" si="287"/>
        <v>#N/A</v>
      </c>
    </row>
    <row r="892" spans="1:66">
      <c r="A892" s="92"/>
      <c r="B892" s="90"/>
      <c r="C892" s="90"/>
      <c r="D892" s="93"/>
      <c r="E892" s="93"/>
      <c r="F892" s="93"/>
      <c r="G892" s="93"/>
      <c r="H892" s="93"/>
      <c r="I892" s="93"/>
      <c r="J892" s="93"/>
      <c r="K892" s="93"/>
      <c r="L892" s="92"/>
      <c r="M892" s="93"/>
      <c r="N892" s="91">
        <f t="shared" si="268"/>
        <v>0</v>
      </c>
      <c r="O892" s="91" t="str">
        <f t="shared" si="269"/>
        <v/>
      </c>
      <c r="P892" s="91" t="str">
        <f t="shared" si="270"/>
        <v/>
      </c>
      <c r="Q892" s="91" t="str">
        <f t="shared" si="271"/>
        <v>HDJ</v>
      </c>
      <c r="R892" s="82"/>
      <c r="S892" s="95">
        <f t="shared" si="275"/>
        <v>0</v>
      </c>
      <c r="T892" s="95">
        <f t="shared" si="276"/>
        <v>0</v>
      </c>
      <c r="U892" s="79" t="e">
        <f>VLOOKUP($S892,'Grille de Tarif OQN'!$B$2:$S$3603,U$1,0)</f>
        <v>#N/A</v>
      </c>
      <c r="V892" s="79" t="e">
        <f>VLOOKUP($S892,'Grille de Tarif OQN'!$B$2:$S$3603,V$1,0)</f>
        <v>#N/A</v>
      </c>
      <c r="W892" s="79" t="e">
        <f>VLOOKUP($S892,'Grille de Tarif OQN'!$B$2:$S$3603,W$1,0)</f>
        <v>#N/A</v>
      </c>
      <c r="X892" s="79" t="e">
        <f>VLOOKUP($S892,'Grille de Tarif OQN'!$B$2:$S$3603,X$1,0)</f>
        <v>#N/A</v>
      </c>
      <c r="Y892" s="79" t="e">
        <f>VLOOKUP($S892,'Grille de Tarif OQN'!$B$2:$S$3603,Y$1,0)</f>
        <v>#N/A</v>
      </c>
      <c r="Z892" s="79" t="e">
        <f>VLOOKUP($S892,'Grille de Tarif OQN'!$B$2:$S$3603,Z$1,0)</f>
        <v>#N/A</v>
      </c>
      <c r="AA892" s="79" t="e">
        <f>VLOOKUP($S892,'Grille de Tarif OQN'!$B$2:$S$3603,AA$1,0)</f>
        <v>#N/A</v>
      </c>
      <c r="AB892" s="79" t="e">
        <f>VLOOKUP($S892,'Grille de Tarif OQN'!$B$2:$S$3603,AB$1,0)</f>
        <v>#N/A</v>
      </c>
      <c r="AC892" s="79" t="e">
        <f>VLOOKUP($S892,'Grille de Tarif OQN'!$B$2:$S$3603,AC$1,0)</f>
        <v>#N/A</v>
      </c>
      <c r="AD892" s="79" t="e">
        <f>VLOOKUP($S892,'Grille de Tarif OQN'!$B$2:$S$3603,AD$1,0)</f>
        <v>#N/A</v>
      </c>
      <c r="AE892" s="79" t="e">
        <f>VLOOKUP($S892,'Grille de Tarif OQN'!$B$2:$S$3603,AE$1,0)</f>
        <v>#N/A</v>
      </c>
      <c r="AF892" s="79" t="e">
        <f>VLOOKUP($S892,'Grille de Tarif OQN'!$B$2:$S$3603,AF$1,0)</f>
        <v>#N/A</v>
      </c>
      <c r="AG892" s="79" t="e">
        <f>VLOOKUP($S892,'Grille de Tarif OQN'!$B$2:$S$3603,AG$1,0)</f>
        <v>#N/A</v>
      </c>
      <c r="AH892" s="79" t="e">
        <f>VLOOKUP($S892,'Grille de Tarif OQN'!$B$2:$S$3603,AH$1,0)</f>
        <v>#N/A</v>
      </c>
      <c r="AI892" s="79" t="e">
        <f>VLOOKUP($S892,'Grille de Tarif OQN'!$B$2:$S$3603,AI$1,0)</f>
        <v>#N/A</v>
      </c>
      <c r="AJ892" s="79" t="e">
        <f>VLOOKUP($S892,'Grille de Tarif OQN'!$B$2:$S$3603,AJ$1,0)</f>
        <v>#N/A</v>
      </c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72"/>
      <c r="AV892"/>
      <c r="AW892"/>
      <c r="AX892"/>
      <c r="AY892"/>
      <c r="AZ892" s="96">
        <f t="shared" si="277"/>
        <v>0</v>
      </c>
      <c r="BA892" s="24" t="e">
        <f t="shared" si="278"/>
        <v>#N/A</v>
      </c>
      <c r="BB892" s="24" t="e">
        <f t="shared" si="279"/>
        <v>#N/A</v>
      </c>
      <c r="BC892" s="24" t="e">
        <f t="shared" si="272"/>
        <v>#N/A</v>
      </c>
      <c r="BD892" s="24" t="e">
        <f t="shared" si="273"/>
        <v>#N/A</v>
      </c>
      <c r="BE892"/>
      <c r="BF892" t="e">
        <f t="shared" si="280"/>
        <v>#N/A</v>
      </c>
      <c r="BG892" t="str">
        <f t="shared" si="281"/>
        <v>HDJ</v>
      </c>
      <c r="BH892" s="20" t="e">
        <f t="shared" si="282"/>
        <v>#N/A</v>
      </c>
      <c r="BI892" s="20" t="e">
        <f t="shared" si="283"/>
        <v>#N/A</v>
      </c>
      <c r="BJ892" s="20" t="e">
        <f t="shared" si="284"/>
        <v>#N/A</v>
      </c>
      <c r="BK892" s="20" t="e">
        <f t="shared" si="285"/>
        <v>#N/A</v>
      </c>
      <c r="BL892" s="20" t="e">
        <f t="shared" si="286"/>
        <v>#N/A</v>
      </c>
      <c r="BM892" s="20" t="e">
        <f t="shared" si="274"/>
        <v>#N/A</v>
      </c>
      <c r="BN892" s="20" t="e">
        <f t="shared" si="287"/>
        <v>#N/A</v>
      </c>
    </row>
    <row r="893" spans="1:66">
      <c r="A893" s="92"/>
      <c r="B893" s="90"/>
      <c r="C893" s="90"/>
      <c r="D893" s="93"/>
      <c r="E893" s="93"/>
      <c r="F893" s="93"/>
      <c r="G893" s="93"/>
      <c r="H893" s="93"/>
      <c r="I893" s="93"/>
      <c r="J893" s="93"/>
      <c r="K893" s="93"/>
      <c r="L893" s="92"/>
      <c r="M893" s="93"/>
      <c r="N893" s="91">
        <f t="shared" si="268"/>
        <v>0</v>
      </c>
      <c r="O893" s="91" t="str">
        <f t="shared" si="269"/>
        <v/>
      </c>
      <c r="P893" s="91" t="str">
        <f t="shared" si="270"/>
        <v/>
      </c>
      <c r="Q893" s="91" t="str">
        <f t="shared" si="271"/>
        <v>HDJ</v>
      </c>
      <c r="R893" s="82"/>
      <c r="S893" s="95">
        <f t="shared" si="275"/>
        <v>0</v>
      </c>
      <c r="T893" s="95">
        <f t="shared" si="276"/>
        <v>0</v>
      </c>
      <c r="U893" s="79" t="e">
        <f>VLOOKUP($S893,'Grille de Tarif OQN'!$B$2:$S$3603,U$1,0)</f>
        <v>#N/A</v>
      </c>
      <c r="V893" s="79" t="e">
        <f>VLOOKUP($S893,'Grille de Tarif OQN'!$B$2:$S$3603,V$1,0)</f>
        <v>#N/A</v>
      </c>
      <c r="W893" s="79" t="e">
        <f>VLOOKUP($S893,'Grille de Tarif OQN'!$B$2:$S$3603,W$1,0)</f>
        <v>#N/A</v>
      </c>
      <c r="X893" s="79" t="e">
        <f>VLOOKUP($S893,'Grille de Tarif OQN'!$B$2:$S$3603,X$1,0)</f>
        <v>#N/A</v>
      </c>
      <c r="Y893" s="79" t="e">
        <f>VLOOKUP($S893,'Grille de Tarif OQN'!$B$2:$S$3603,Y$1,0)</f>
        <v>#N/A</v>
      </c>
      <c r="Z893" s="79" t="e">
        <f>VLOOKUP($S893,'Grille de Tarif OQN'!$B$2:$S$3603,Z$1,0)</f>
        <v>#N/A</v>
      </c>
      <c r="AA893" s="79" t="e">
        <f>VLOOKUP($S893,'Grille de Tarif OQN'!$B$2:$S$3603,AA$1,0)</f>
        <v>#N/A</v>
      </c>
      <c r="AB893" s="79" t="e">
        <f>VLOOKUP($S893,'Grille de Tarif OQN'!$B$2:$S$3603,AB$1,0)</f>
        <v>#N/A</v>
      </c>
      <c r="AC893" s="79" t="e">
        <f>VLOOKUP($S893,'Grille de Tarif OQN'!$B$2:$S$3603,AC$1,0)</f>
        <v>#N/A</v>
      </c>
      <c r="AD893" s="79" t="e">
        <f>VLOOKUP($S893,'Grille de Tarif OQN'!$B$2:$S$3603,AD$1,0)</f>
        <v>#N/A</v>
      </c>
      <c r="AE893" s="79" t="e">
        <f>VLOOKUP($S893,'Grille de Tarif OQN'!$B$2:$S$3603,AE$1,0)</f>
        <v>#N/A</v>
      </c>
      <c r="AF893" s="79" t="e">
        <f>VLOOKUP($S893,'Grille de Tarif OQN'!$B$2:$S$3603,AF$1,0)</f>
        <v>#N/A</v>
      </c>
      <c r="AG893" s="79" t="e">
        <f>VLOOKUP($S893,'Grille de Tarif OQN'!$B$2:$S$3603,AG$1,0)</f>
        <v>#N/A</v>
      </c>
      <c r="AH893" s="79" t="e">
        <f>VLOOKUP($S893,'Grille de Tarif OQN'!$B$2:$S$3603,AH$1,0)</f>
        <v>#N/A</v>
      </c>
      <c r="AI893" s="79" t="e">
        <f>VLOOKUP($S893,'Grille de Tarif OQN'!$B$2:$S$3603,AI$1,0)</f>
        <v>#N/A</v>
      </c>
      <c r="AJ893" s="79" t="e">
        <f>VLOOKUP($S893,'Grille de Tarif OQN'!$B$2:$S$3603,AJ$1,0)</f>
        <v>#N/A</v>
      </c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72"/>
      <c r="AV893"/>
      <c r="AW893"/>
      <c r="AX893"/>
      <c r="AY893"/>
      <c r="AZ893" s="96">
        <f t="shared" si="277"/>
        <v>0</v>
      </c>
      <c r="BA893" s="24" t="e">
        <f t="shared" si="278"/>
        <v>#N/A</v>
      </c>
      <c r="BB893" s="24" t="e">
        <f t="shared" si="279"/>
        <v>#N/A</v>
      </c>
      <c r="BC893" s="24" t="e">
        <f t="shared" si="272"/>
        <v>#N/A</v>
      </c>
      <c r="BD893" s="24" t="e">
        <f t="shared" si="273"/>
        <v>#N/A</v>
      </c>
      <c r="BE893"/>
      <c r="BF893" t="e">
        <f t="shared" si="280"/>
        <v>#N/A</v>
      </c>
      <c r="BG893" t="str">
        <f t="shared" si="281"/>
        <v>HDJ</v>
      </c>
      <c r="BH893" s="20" t="e">
        <f t="shared" si="282"/>
        <v>#N/A</v>
      </c>
      <c r="BI893" s="20" t="e">
        <f t="shared" si="283"/>
        <v>#N/A</v>
      </c>
      <c r="BJ893" s="20" t="e">
        <f t="shared" si="284"/>
        <v>#N/A</v>
      </c>
      <c r="BK893" s="20" t="e">
        <f t="shared" si="285"/>
        <v>#N/A</v>
      </c>
      <c r="BL893" s="20" t="e">
        <f t="shared" si="286"/>
        <v>#N/A</v>
      </c>
      <c r="BM893" s="20" t="e">
        <f t="shared" si="274"/>
        <v>#N/A</v>
      </c>
      <c r="BN893" s="20" t="e">
        <f t="shared" si="287"/>
        <v>#N/A</v>
      </c>
    </row>
    <row r="894" spans="1:66">
      <c r="A894" s="92"/>
      <c r="B894" s="90"/>
      <c r="C894" s="90"/>
      <c r="D894" s="93"/>
      <c r="E894" s="93"/>
      <c r="F894" s="93"/>
      <c r="G894" s="93"/>
      <c r="H894" s="93"/>
      <c r="I894" s="93"/>
      <c r="J894" s="93"/>
      <c r="K894" s="93"/>
      <c r="L894" s="92"/>
      <c r="M894" s="93"/>
      <c r="N894" s="91">
        <f t="shared" si="268"/>
        <v>0</v>
      </c>
      <c r="O894" s="91" t="str">
        <f t="shared" si="269"/>
        <v/>
      </c>
      <c r="P894" s="91" t="str">
        <f t="shared" si="270"/>
        <v/>
      </c>
      <c r="Q894" s="91" t="str">
        <f t="shared" si="271"/>
        <v>HDJ</v>
      </c>
      <c r="R894" s="82"/>
      <c r="S894" s="95">
        <f t="shared" si="275"/>
        <v>0</v>
      </c>
      <c r="T894" s="95">
        <f t="shared" si="276"/>
        <v>0</v>
      </c>
      <c r="U894" s="79" t="e">
        <f>VLOOKUP($S894,'Grille de Tarif OQN'!$B$2:$S$3603,U$1,0)</f>
        <v>#N/A</v>
      </c>
      <c r="V894" s="79" t="e">
        <f>VLOOKUP($S894,'Grille de Tarif OQN'!$B$2:$S$3603,V$1,0)</f>
        <v>#N/A</v>
      </c>
      <c r="W894" s="79" t="e">
        <f>VLOOKUP($S894,'Grille de Tarif OQN'!$B$2:$S$3603,W$1,0)</f>
        <v>#N/A</v>
      </c>
      <c r="X894" s="79" t="e">
        <f>VLOOKUP($S894,'Grille de Tarif OQN'!$B$2:$S$3603,X$1,0)</f>
        <v>#N/A</v>
      </c>
      <c r="Y894" s="79" t="e">
        <f>VLOOKUP($S894,'Grille de Tarif OQN'!$B$2:$S$3603,Y$1,0)</f>
        <v>#N/A</v>
      </c>
      <c r="Z894" s="79" t="e">
        <f>VLOOKUP($S894,'Grille de Tarif OQN'!$B$2:$S$3603,Z$1,0)</f>
        <v>#N/A</v>
      </c>
      <c r="AA894" s="79" t="e">
        <f>VLOOKUP($S894,'Grille de Tarif OQN'!$B$2:$S$3603,AA$1,0)</f>
        <v>#N/A</v>
      </c>
      <c r="AB894" s="79" t="e">
        <f>VLOOKUP($S894,'Grille de Tarif OQN'!$B$2:$S$3603,AB$1,0)</f>
        <v>#N/A</v>
      </c>
      <c r="AC894" s="79" t="e">
        <f>VLOOKUP($S894,'Grille de Tarif OQN'!$B$2:$S$3603,AC$1,0)</f>
        <v>#N/A</v>
      </c>
      <c r="AD894" s="79" t="e">
        <f>VLOOKUP($S894,'Grille de Tarif OQN'!$B$2:$S$3603,AD$1,0)</f>
        <v>#N/A</v>
      </c>
      <c r="AE894" s="79" t="e">
        <f>VLOOKUP($S894,'Grille de Tarif OQN'!$B$2:$S$3603,AE$1,0)</f>
        <v>#N/A</v>
      </c>
      <c r="AF894" s="79" t="e">
        <f>VLOOKUP($S894,'Grille de Tarif OQN'!$B$2:$S$3603,AF$1,0)</f>
        <v>#N/A</v>
      </c>
      <c r="AG894" s="79" t="e">
        <f>VLOOKUP($S894,'Grille de Tarif OQN'!$B$2:$S$3603,AG$1,0)</f>
        <v>#N/A</v>
      </c>
      <c r="AH894" s="79" t="e">
        <f>VLOOKUP($S894,'Grille de Tarif OQN'!$B$2:$S$3603,AH$1,0)</f>
        <v>#N/A</v>
      </c>
      <c r="AI894" s="79" t="e">
        <f>VLOOKUP($S894,'Grille de Tarif OQN'!$B$2:$S$3603,AI$1,0)</f>
        <v>#N/A</v>
      </c>
      <c r="AJ894" s="79" t="e">
        <f>VLOOKUP($S894,'Grille de Tarif OQN'!$B$2:$S$3603,AJ$1,0)</f>
        <v>#N/A</v>
      </c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72"/>
      <c r="AV894"/>
      <c r="AW894"/>
      <c r="AX894"/>
      <c r="AY894"/>
      <c r="AZ894" s="96">
        <f t="shared" si="277"/>
        <v>0</v>
      </c>
      <c r="BA894" s="24" t="e">
        <f t="shared" si="278"/>
        <v>#N/A</v>
      </c>
      <c r="BB894" s="24" t="e">
        <f t="shared" si="279"/>
        <v>#N/A</v>
      </c>
      <c r="BC894" s="24" t="e">
        <f t="shared" si="272"/>
        <v>#N/A</v>
      </c>
      <c r="BD894" s="24" t="e">
        <f t="shared" si="273"/>
        <v>#N/A</v>
      </c>
      <c r="BE894"/>
      <c r="BF894" t="e">
        <f t="shared" si="280"/>
        <v>#N/A</v>
      </c>
      <c r="BG894" t="str">
        <f t="shared" si="281"/>
        <v>HDJ</v>
      </c>
      <c r="BH894" s="20" t="e">
        <f t="shared" si="282"/>
        <v>#N/A</v>
      </c>
      <c r="BI894" s="20" t="e">
        <f t="shared" si="283"/>
        <v>#N/A</v>
      </c>
      <c r="BJ894" s="20" t="e">
        <f t="shared" si="284"/>
        <v>#N/A</v>
      </c>
      <c r="BK894" s="20" t="e">
        <f t="shared" si="285"/>
        <v>#N/A</v>
      </c>
      <c r="BL894" s="20" t="e">
        <f t="shared" si="286"/>
        <v>#N/A</v>
      </c>
      <c r="BM894" s="20" t="e">
        <f t="shared" si="274"/>
        <v>#N/A</v>
      </c>
      <c r="BN894" s="20" t="e">
        <f t="shared" si="287"/>
        <v>#N/A</v>
      </c>
    </row>
    <row r="895" spans="1:66">
      <c r="A895" s="92"/>
      <c r="B895" s="90"/>
      <c r="C895" s="90"/>
      <c r="D895" s="93"/>
      <c r="E895" s="93"/>
      <c r="F895" s="93"/>
      <c r="G895" s="93"/>
      <c r="H895" s="93"/>
      <c r="I895" s="93"/>
      <c r="J895" s="93"/>
      <c r="K895" s="93"/>
      <c r="L895" s="92"/>
      <c r="M895" s="93"/>
      <c r="N895" s="91">
        <f t="shared" si="268"/>
        <v>0</v>
      </c>
      <c r="O895" s="91" t="str">
        <f t="shared" si="269"/>
        <v/>
      </c>
      <c r="P895" s="91" t="str">
        <f t="shared" si="270"/>
        <v/>
      </c>
      <c r="Q895" s="91" t="str">
        <f t="shared" si="271"/>
        <v>HDJ</v>
      </c>
      <c r="R895" s="82"/>
      <c r="S895" s="95">
        <f t="shared" si="275"/>
        <v>0</v>
      </c>
      <c r="T895" s="95">
        <f t="shared" si="276"/>
        <v>0</v>
      </c>
      <c r="U895" s="79" t="e">
        <f>VLOOKUP($S895,'Grille de Tarif OQN'!$B$2:$S$3603,U$1,0)</f>
        <v>#N/A</v>
      </c>
      <c r="V895" s="79" t="e">
        <f>VLOOKUP($S895,'Grille de Tarif OQN'!$B$2:$S$3603,V$1,0)</f>
        <v>#N/A</v>
      </c>
      <c r="W895" s="79" t="e">
        <f>VLOOKUP($S895,'Grille de Tarif OQN'!$B$2:$S$3603,W$1,0)</f>
        <v>#N/A</v>
      </c>
      <c r="X895" s="79" t="e">
        <f>VLOOKUP($S895,'Grille de Tarif OQN'!$B$2:$S$3603,X$1,0)</f>
        <v>#N/A</v>
      </c>
      <c r="Y895" s="79" t="e">
        <f>VLOOKUP($S895,'Grille de Tarif OQN'!$B$2:$S$3603,Y$1,0)</f>
        <v>#N/A</v>
      </c>
      <c r="Z895" s="79" t="e">
        <f>VLOOKUP($S895,'Grille de Tarif OQN'!$B$2:$S$3603,Z$1,0)</f>
        <v>#N/A</v>
      </c>
      <c r="AA895" s="79" t="e">
        <f>VLOOKUP($S895,'Grille de Tarif OQN'!$B$2:$S$3603,AA$1,0)</f>
        <v>#N/A</v>
      </c>
      <c r="AB895" s="79" t="e">
        <f>VLOOKUP($S895,'Grille de Tarif OQN'!$B$2:$S$3603,AB$1,0)</f>
        <v>#N/A</v>
      </c>
      <c r="AC895" s="79" t="e">
        <f>VLOOKUP($S895,'Grille de Tarif OQN'!$B$2:$S$3603,AC$1,0)</f>
        <v>#N/A</v>
      </c>
      <c r="AD895" s="79" t="e">
        <f>VLOOKUP($S895,'Grille de Tarif OQN'!$B$2:$S$3603,AD$1,0)</f>
        <v>#N/A</v>
      </c>
      <c r="AE895" s="79" t="e">
        <f>VLOOKUP($S895,'Grille de Tarif OQN'!$B$2:$S$3603,AE$1,0)</f>
        <v>#N/A</v>
      </c>
      <c r="AF895" s="79" t="e">
        <f>VLOOKUP($S895,'Grille de Tarif OQN'!$B$2:$S$3603,AF$1,0)</f>
        <v>#N/A</v>
      </c>
      <c r="AG895" s="79" t="e">
        <f>VLOOKUP($S895,'Grille de Tarif OQN'!$B$2:$S$3603,AG$1,0)</f>
        <v>#N/A</v>
      </c>
      <c r="AH895" s="79" t="e">
        <f>VLOOKUP($S895,'Grille de Tarif OQN'!$B$2:$S$3603,AH$1,0)</f>
        <v>#N/A</v>
      </c>
      <c r="AI895" s="79" t="e">
        <f>VLOOKUP($S895,'Grille de Tarif OQN'!$B$2:$S$3603,AI$1,0)</f>
        <v>#N/A</v>
      </c>
      <c r="AJ895" s="79" t="e">
        <f>VLOOKUP($S895,'Grille de Tarif OQN'!$B$2:$S$3603,AJ$1,0)</f>
        <v>#N/A</v>
      </c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72"/>
      <c r="AV895"/>
      <c r="AW895"/>
      <c r="AX895"/>
      <c r="AY895"/>
      <c r="AZ895" s="96">
        <f t="shared" si="277"/>
        <v>0</v>
      </c>
      <c r="BA895" s="24" t="e">
        <f t="shared" si="278"/>
        <v>#N/A</v>
      </c>
      <c r="BB895" s="24" t="e">
        <f t="shared" si="279"/>
        <v>#N/A</v>
      </c>
      <c r="BC895" s="24" t="e">
        <f t="shared" si="272"/>
        <v>#N/A</v>
      </c>
      <c r="BD895" s="24" t="e">
        <f t="shared" si="273"/>
        <v>#N/A</v>
      </c>
      <c r="BE895"/>
      <c r="BF895" t="e">
        <f t="shared" si="280"/>
        <v>#N/A</v>
      </c>
      <c r="BG895" t="str">
        <f t="shared" si="281"/>
        <v>HDJ</v>
      </c>
      <c r="BH895" s="20" t="e">
        <f t="shared" si="282"/>
        <v>#N/A</v>
      </c>
      <c r="BI895" s="20" t="e">
        <f t="shared" si="283"/>
        <v>#N/A</v>
      </c>
      <c r="BJ895" s="20" t="e">
        <f t="shared" si="284"/>
        <v>#N/A</v>
      </c>
      <c r="BK895" s="20" t="e">
        <f t="shared" si="285"/>
        <v>#N/A</v>
      </c>
      <c r="BL895" s="20" t="e">
        <f t="shared" si="286"/>
        <v>#N/A</v>
      </c>
      <c r="BM895" s="20" t="e">
        <f t="shared" si="274"/>
        <v>#N/A</v>
      </c>
      <c r="BN895" s="20" t="e">
        <f t="shared" si="287"/>
        <v>#N/A</v>
      </c>
    </row>
    <row r="896" spans="1:66">
      <c r="A896" s="92"/>
      <c r="B896" s="90"/>
      <c r="C896" s="90"/>
      <c r="D896" s="93"/>
      <c r="E896" s="93"/>
      <c r="F896" s="93"/>
      <c r="G896" s="93"/>
      <c r="H896" s="93"/>
      <c r="I896" s="93"/>
      <c r="J896" s="93"/>
      <c r="K896" s="93"/>
      <c r="L896" s="92"/>
      <c r="M896" s="93"/>
      <c r="N896" s="91">
        <f t="shared" si="268"/>
        <v>0</v>
      </c>
      <c r="O896" s="91" t="str">
        <f t="shared" si="269"/>
        <v/>
      </c>
      <c r="P896" s="91" t="str">
        <f t="shared" si="270"/>
        <v/>
      </c>
      <c r="Q896" s="91" t="str">
        <f t="shared" si="271"/>
        <v>HDJ</v>
      </c>
      <c r="R896" s="82"/>
      <c r="S896" s="95">
        <f t="shared" si="275"/>
        <v>0</v>
      </c>
      <c r="T896" s="95">
        <f t="shared" si="276"/>
        <v>0</v>
      </c>
      <c r="U896" s="79" t="e">
        <f>VLOOKUP($S896,'Grille de Tarif OQN'!$B$2:$S$3603,U$1,0)</f>
        <v>#N/A</v>
      </c>
      <c r="V896" s="79" t="e">
        <f>VLOOKUP($S896,'Grille de Tarif OQN'!$B$2:$S$3603,V$1,0)</f>
        <v>#N/A</v>
      </c>
      <c r="W896" s="79" t="e">
        <f>VLOOKUP($S896,'Grille de Tarif OQN'!$B$2:$S$3603,W$1,0)</f>
        <v>#N/A</v>
      </c>
      <c r="X896" s="79" t="e">
        <f>VLOOKUP($S896,'Grille de Tarif OQN'!$B$2:$S$3603,X$1,0)</f>
        <v>#N/A</v>
      </c>
      <c r="Y896" s="79" t="e">
        <f>VLOOKUP($S896,'Grille de Tarif OQN'!$B$2:$S$3603,Y$1,0)</f>
        <v>#N/A</v>
      </c>
      <c r="Z896" s="79" t="e">
        <f>VLOOKUP($S896,'Grille de Tarif OQN'!$B$2:$S$3603,Z$1,0)</f>
        <v>#N/A</v>
      </c>
      <c r="AA896" s="79" t="e">
        <f>VLOOKUP($S896,'Grille de Tarif OQN'!$B$2:$S$3603,AA$1,0)</f>
        <v>#N/A</v>
      </c>
      <c r="AB896" s="79" t="e">
        <f>VLOOKUP($S896,'Grille de Tarif OQN'!$B$2:$S$3603,AB$1,0)</f>
        <v>#N/A</v>
      </c>
      <c r="AC896" s="79" t="e">
        <f>VLOOKUP($S896,'Grille de Tarif OQN'!$B$2:$S$3603,AC$1,0)</f>
        <v>#N/A</v>
      </c>
      <c r="AD896" s="79" t="e">
        <f>VLOOKUP($S896,'Grille de Tarif OQN'!$B$2:$S$3603,AD$1,0)</f>
        <v>#N/A</v>
      </c>
      <c r="AE896" s="79" t="e">
        <f>VLOOKUP($S896,'Grille de Tarif OQN'!$B$2:$S$3603,AE$1,0)</f>
        <v>#N/A</v>
      </c>
      <c r="AF896" s="79" t="e">
        <f>VLOOKUP($S896,'Grille de Tarif OQN'!$B$2:$S$3603,AF$1,0)</f>
        <v>#N/A</v>
      </c>
      <c r="AG896" s="79" t="e">
        <f>VLOOKUP($S896,'Grille de Tarif OQN'!$B$2:$S$3603,AG$1,0)</f>
        <v>#N/A</v>
      </c>
      <c r="AH896" s="79" t="e">
        <f>VLOOKUP($S896,'Grille de Tarif OQN'!$B$2:$S$3603,AH$1,0)</f>
        <v>#N/A</v>
      </c>
      <c r="AI896" s="79" t="e">
        <f>VLOOKUP($S896,'Grille de Tarif OQN'!$B$2:$S$3603,AI$1,0)</f>
        <v>#N/A</v>
      </c>
      <c r="AJ896" s="79" t="e">
        <f>VLOOKUP($S896,'Grille de Tarif OQN'!$B$2:$S$3603,AJ$1,0)</f>
        <v>#N/A</v>
      </c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72"/>
      <c r="AV896"/>
      <c r="AW896"/>
      <c r="AX896"/>
      <c r="AY896"/>
      <c r="AZ896" s="96">
        <f t="shared" si="277"/>
        <v>0</v>
      </c>
      <c r="BA896" s="24" t="e">
        <f t="shared" si="278"/>
        <v>#N/A</v>
      </c>
      <c r="BB896" s="24" t="e">
        <f t="shared" si="279"/>
        <v>#N/A</v>
      </c>
      <c r="BC896" s="24" t="e">
        <f t="shared" si="272"/>
        <v>#N/A</v>
      </c>
      <c r="BD896" s="24" t="e">
        <f t="shared" si="273"/>
        <v>#N/A</v>
      </c>
      <c r="BE896"/>
      <c r="BF896" t="e">
        <f t="shared" si="280"/>
        <v>#N/A</v>
      </c>
      <c r="BG896" t="str">
        <f t="shared" si="281"/>
        <v>HDJ</v>
      </c>
      <c r="BH896" s="20" t="e">
        <f t="shared" si="282"/>
        <v>#N/A</v>
      </c>
      <c r="BI896" s="20" t="e">
        <f t="shared" si="283"/>
        <v>#N/A</v>
      </c>
      <c r="BJ896" s="20" t="e">
        <f t="shared" si="284"/>
        <v>#N/A</v>
      </c>
      <c r="BK896" s="20" t="e">
        <f t="shared" si="285"/>
        <v>#N/A</v>
      </c>
      <c r="BL896" s="20" t="e">
        <f t="shared" si="286"/>
        <v>#N/A</v>
      </c>
      <c r="BM896" s="20" t="e">
        <f t="shared" si="274"/>
        <v>#N/A</v>
      </c>
      <c r="BN896" s="20" t="e">
        <f t="shared" si="287"/>
        <v>#N/A</v>
      </c>
    </row>
    <row r="897" spans="1:66">
      <c r="A897" s="92"/>
      <c r="B897" s="90"/>
      <c r="C897" s="90"/>
      <c r="D897" s="93"/>
      <c r="E897" s="93"/>
      <c r="F897" s="93"/>
      <c r="G897" s="93"/>
      <c r="H897" s="93"/>
      <c r="I897" s="93"/>
      <c r="J897" s="93"/>
      <c r="K897" s="93"/>
      <c r="L897" s="92"/>
      <c r="M897" s="93"/>
      <c r="N897" s="91">
        <f t="shared" si="268"/>
        <v>0</v>
      </c>
      <c r="O897" s="91" t="str">
        <f t="shared" si="269"/>
        <v/>
      </c>
      <c r="P897" s="91" t="str">
        <f t="shared" si="270"/>
        <v/>
      </c>
      <c r="Q897" s="91" t="str">
        <f t="shared" si="271"/>
        <v>HDJ</v>
      </c>
      <c r="R897" s="82"/>
      <c r="S897" s="95">
        <f t="shared" si="275"/>
        <v>0</v>
      </c>
      <c r="T897" s="95">
        <f t="shared" si="276"/>
        <v>0</v>
      </c>
      <c r="U897" s="79" t="e">
        <f>VLOOKUP($S897,'Grille de Tarif OQN'!$B$2:$S$3603,U$1,0)</f>
        <v>#N/A</v>
      </c>
      <c r="V897" s="79" t="e">
        <f>VLOOKUP($S897,'Grille de Tarif OQN'!$B$2:$S$3603,V$1,0)</f>
        <v>#N/A</v>
      </c>
      <c r="W897" s="79" t="e">
        <f>VLOOKUP($S897,'Grille de Tarif OQN'!$B$2:$S$3603,W$1,0)</f>
        <v>#N/A</v>
      </c>
      <c r="X897" s="79" t="e">
        <f>VLOOKUP($S897,'Grille de Tarif OQN'!$B$2:$S$3603,X$1,0)</f>
        <v>#N/A</v>
      </c>
      <c r="Y897" s="79" t="e">
        <f>VLOOKUP($S897,'Grille de Tarif OQN'!$B$2:$S$3603,Y$1,0)</f>
        <v>#N/A</v>
      </c>
      <c r="Z897" s="79" t="e">
        <f>VLOOKUP($S897,'Grille de Tarif OQN'!$B$2:$S$3603,Z$1,0)</f>
        <v>#N/A</v>
      </c>
      <c r="AA897" s="79" t="e">
        <f>VLOOKUP($S897,'Grille de Tarif OQN'!$B$2:$S$3603,AA$1,0)</f>
        <v>#N/A</v>
      </c>
      <c r="AB897" s="79" t="e">
        <f>VLOOKUP($S897,'Grille de Tarif OQN'!$B$2:$S$3603,AB$1,0)</f>
        <v>#N/A</v>
      </c>
      <c r="AC897" s="79" t="e">
        <f>VLOOKUP($S897,'Grille de Tarif OQN'!$B$2:$S$3603,AC$1,0)</f>
        <v>#N/A</v>
      </c>
      <c r="AD897" s="79" t="e">
        <f>VLOOKUP($S897,'Grille de Tarif OQN'!$B$2:$S$3603,AD$1,0)</f>
        <v>#N/A</v>
      </c>
      <c r="AE897" s="79" t="e">
        <f>VLOOKUP($S897,'Grille de Tarif OQN'!$B$2:$S$3603,AE$1,0)</f>
        <v>#N/A</v>
      </c>
      <c r="AF897" s="79" t="e">
        <f>VLOOKUP($S897,'Grille de Tarif OQN'!$B$2:$S$3603,AF$1,0)</f>
        <v>#N/A</v>
      </c>
      <c r="AG897" s="79" t="e">
        <f>VLOOKUP($S897,'Grille de Tarif OQN'!$B$2:$S$3603,AG$1,0)</f>
        <v>#N/A</v>
      </c>
      <c r="AH897" s="79" t="e">
        <f>VLOOKUP($S897,'Grille de Tarif OQN'!$B$2:$S$3603,AH$1,0)</f>
        <v>#N/A</v>
      </c>
      <c r="AI897" s="79" t="e">
        <f>VLOOKUP($S897,'Grille de Tarif OQN'!$B$2:$S$3603,AI$1,0)</f>
        <v>#N/A</v>
      </c>
      <c r="AJ897" s="79" t="e">
        <f>VLOOKUP($S897,'Grille de Tarif OQN'!$B$2:$S$3603,AJ$1,0)</f>
        <v>#N/A</v>
      </c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72"/>
      <c r="AV897"/>
      <c r="AW897"/>
      <c r="AX897"/>
      <c r="AY897"/>
      <c r="AZ897" s="96">
        <f t="shared" si="277"/>
        <v>0</v>
      </c>
      <c r="BA897" s="24" t="e">
        <f t="shared" si="278"/>
        <v>#N/A</v>
      </c>
      <c r="BB897" s="24" t="e">
        <f t="shared" si="279"/>
        <v>#N/A</v>
      </c>
      <c r="BC897" s="24" t="e">
        <f t="shared" si="272"/>
        <v>#N/A</v>
      </c>
      <c r="BD897" s="24" t="e">
        <f t="shared" si="273"/>
        <v>#N/A</v>
      </c>
      <c r="BE897"/>
      <c r="BF897" t="e">
        <f t="shared" si="280"/>
        <v>#N/A</v>
      </c>
      <c r="BG897" t="str">
        <f t="shared" si="281"/>
        <v>HDJ</v>
      </c>
      <c r="BH897" s="20" t="e">
        <f t="shared" si="282"/>
        <v>#N/A</v>
      </c>
      <c r="BI897" s="20" t="e">
        <f t="shared" si="283"/>
        <v>#N/A</v>
      </c>
      <c r="BJ897" s="20" t="e">
        <f t="shared" si="284"/>
        <v>#N/A</v>
      </c>
      <c r="BK897" s="20" t="e">
        <f t="shared" si="285"/>
        <v>#N/A</v>
      </c>
      <c r="BL897" s="20" t="e">
        <f t="shared" si="286"/>
        <v>#N/A</v>
      </c>
      <c r="BM897" s="20" t="e">
        <f t="shared" si="274"/>
        <v>#N/A</v>
      </c>
      <c r="BN897" s="20" t="e">
        <f t="shared" si="287"/>
        <v>#N/A</v>
      </c>
    </row>
    <row r="898" spans="1:66">
      <c r="A898" s="92"/>
      <c r="B898" s="90"/>
      <c r="C898" s="90"/>
      <c r="D898" s="93"/>
      <c r="E898" s="93"/>
      <c r="F898" s="93"/>
      <c r="G898" s="93"/>
      <c r="H898" s="93"/>
      <c r="I898" s="93"/>
      <c r="J898" s="93"/>
      <c r="K898" s="93"/>
      <c r="L898" s="92"/>
      <c r="M898" s="93"/>
      <c r="N898" s="91">
        <f t="shared" si="268"/>
        <v>0</v>
      </c>
      <c r="O898" s="91" t="str">
        <f t="shared" si="269"/>
        <v/>
      </c>
      <c r="P898" s="91" t="str">
        <f t="shared" si="270"/>
        <v/>
      </c>
      <c r="Q898" s="91" t="str">
        <f t="shared" si="271"/>
        <v>HDJ</v>
      </c>
      <c r="R898" s="82"/>
      <c r="S898" s="95">
        <f t="shared" si="275"/>
        <v>0</v>
      </c>
      <c r="T898" s="95">
        <f t="shared" si="276"/>
        <v>0</v>
      </c>
      <c r="U898" s="79" t="e">
        <f>VLOOKUP($S898,'Grille de Tarif OQN'!$B$2:$S$3603,U$1,0)</f>
        <v>#N/A</v>
      </c>
      <c r="V898" s="79" t="e">
        <f>VLOOKUP($S898,'Grille de Tarif OQN'!$B$2:$S$3603,V$1,0)</f>
        <v>#N/A</v>
      </c>
      <c r="W898" s="79" t="e">
        <f>VLOOKUP($S898,'Grille de Tarif OQN'!$B$2:$S$3603,W$1,0)</f>
        <v>#N/A</v>
      </c>
      <c r="X898" s="79" t="e">
        <f>VLOOKUP($S898,'Grille de Tarif OQN'!$B$2:$S$3603,X$1,0)</f>
        <v>#N/A</v>
      </c>
      <c r="Y898" s="79" t="e">
        <f>VLOOKUP($S898,'Grille de Tarif OQN'!$B$2:$S$3603,Y$1,0)</f>
        <v>#N/A</v>
      </c>
      <c r="Z898" s="79" t="e">
        <f>VLOOKUP($S898,'Grille de Tarif OQN'!$B$2:$S$3603,Z$1,0)</f>
        <v>#N/A</v>
      </c>
      <c r="AA898" s="79" t="e">
        <f>VLOOKUP($S898,'Grille de Tarif OQN'!$B$2:$S$3603,AA$1,0)</f>
        <v>#N/A</v>
      </c>
      <c r="AB898" s="79" t="e">
        <f>VLOOKUP($S898,'Grille de Tarif OQN'!$B$2:$S$3603,AB$1,0)</f>
        <v>#N/A</v>
      </c>
      <c r="AC898" s="79" t="e">
        <f>VLOOKUP($S898,'Grille de Tarif OQN'!$B$2:$S$3603,AC$1,0)</f>
        <v>#N/A</v>
      </c>
      <c r="AD898" s="79" t="e">
        <f>VLOOKUP($S898,'Grille de Tarif OQN'!$B$2:$S$3603,AD$1,0)</f>
        <v>#N/A</v>
      </c>
      <c r="AE898" s="79" t="e">
        <f>VLOOKUP($S898,'Grille de Tarif OQN'!$B$2:$S$3603,AE$1,0)</f>
        <v>#N/A</v>
      </c>
      <c r="AF898" s="79" t="e">
        <f>VLOOKUP($S898,'Grille de Tarif OQN'!$B$2:$S$3603,AF$1,0)</f>
        <v>#N/A</v>
      </c>
      <c r="AG898" s="79" t="e">
        <f>VLOOKUP($S898,'Grille de Tarif OQN'!$B$2:$S$3603,AG$1,0)</f>
        <v>#N/A</v>
      </c>
      <c r="AH898" s="79" t="e">
        <f>VLOOKUP($S898,'Grille de Tarif OQN'!$B$2:$S$3603,AH$1,0)</f>
        <v>#N/A</v>
      </c>
      <c r="AI898" s="79" t="e">
        <f>VLOOKUP($S898,'Grille de Tarif OQN'!$B$2:$S$3603,AI$1,0)</f>
        <v>#N/A</v>
      </c>
      <c r="AJ898" s="79" t="e">
        <f>VLOOKUP($S898,'Grille de Tarif OQN'!$B$2:$S$3603,AJ$1,0)</f>
        <v>#N/A</v>
      </c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72"/>
      <c r="AV898"/>
      <c r="AW898"/>
      <c r="AX898"/>
      <c r="AY898"/>
      <c r="AZ898" s="96">
        <f t="shared" si="277"/>
        <v>0</v>
      </c>
      <c r="BA898" s="24" t="e">
        <f t="shared" si="278"/>
        <v>#N/A</v>
      </c>
      <c r="BB898" s="24" t="e">
        <f t="shared" si="279"/>
        <v>#N/A</v>
      </c>
      <c r="BC898" s="24" t="e">
        <f t="shared" si="272"/>
        <v>#N/A</v>
      </c>
      <c r="BD898" s="24" t="e">
        <f t="shared" si="273"/>
        <v>#N/A</v>
      </c>
      <c r="BE898"/>
      <c r="BF898" t="e">
        <f t="shared" si="280"/>
        <v>#N/A</v>
      </c>
      <c r="BG898" t="str">
        <f t="shared" si="281"/>
        <v>HDJ</v>
      </c>
      <c r="BH898" s="20" t="e">
        <f t="shared" si="282"/>
        <v>#N/A</v>
      </c>
      <c r="BI898" s="20" t="e">
        <f t="shared" si="283"/>
        <v>#N/A</v>
      </c>
      <c r="BJ898" s="20" t="e">
        <f t="shared" si="284"/>
        <v>#N/A</v>
      </c>
      <c r="BK898" s="20" t="e">
        <f t="shared" si="285"/>
        <v>#N/A</v>
      </c>
      <c r="BL898" s="20" t="e">
        <f t="shared" si="286"/>
        <v>#N/A</v>
      </c>
      <c r="BM898" s="20" t="e">
        <f t="shared" si="274"/>
        <v>#N/A</v>
      </c>
      <c r="BN898" s="20" t="e">
        <f t="shared" si="287"/>
        <v>#N/A</v>
      </c>
    </row>
    <row r="899" spans="1:66">
      <c r="A899" s="92"/>
      <c r="B899" s="90"/>
      <c r="C899" s="90"/>
      <c r="D899" s="93"/>
      <c r="E899" s="93"/>
      <c r="F899" s="93"/>
      <c r="G899" s="93"/>
      <c r="H899" s="93"/>
      <c r="I899" s="93"/>
      <c r="J899" s="93"/>
      <c r="K899" s="93"/>
      <c r="L899" s="92"/>
      <c r="M899" s="93"/>
      <c r="N899" s="91">
        <f t="shared" si="268"/>
        <v>0</v>
      </c>
      <c r="O899" s="91" t="str">
        <f t="shared" si="269"/>
        <v/>
      </c>
      <c r="P899" s="91" t="str">
        <f t="shared" si="270"/>
        <v/>
      </c>
      <c r="Q899" s="91" t="str">
        <f t="shared" si="271"/>
        <v>HDJ</v>
      </c>
      <c r="R899" s="82"/>
      <c r="S899" s="95">
        <f t="shared" si="275"/>
        <v>0</v>
      </c>
      <c r="T899" s="95">
        <f t="shared" si="276"/>
        <v>0</v>
      </c>
      <c r="U899" s="79" t="e">
        <f>VLOOKUP($S899,'Grille de Tarif OQN'!$B$2:$S$3603,U$1,0)</f>
        <v>#N/A</v>
      </c>
      <c r="V899" s="79" t="e">
        <f>VLOOKUP($S899,'Grille de Tarif OQN'!$B$2:$S$3603,V$1,0)</f>
        <v>#N/A</v>
      </c>
      <c r="W899" s="79" t="e">
        <f>VLOOKUP($S899,'Grille de Tarif OQN'!$B$2:$S$3603,W$1,0)</f>
        <v>#N/A</v>
      </c>
      <c r="X899" s="79" t="e">
        <f>VLOOKUP($S899,'Grille de Tarif OQN'!$B$2:$S$3603,X$1,0)</f>
        <v>#N/A</v>
      </c>
      <c r="Y899" s="79" t="e">
        <f>VLOOKUP($S899,'Grille de Tarif OQN'!$B$2:$S$3603,Y$1,0)</f>
        <v>#N/A</v>
      </c>
      <c r="Z899" s="79" t="e">
        <f>VLOOKUP($S899,'Grille de Tarif OQN'!$B$2:$S$3603,Z$1,0)</f>
        <v>#N/A</v>
      </c>
      <c r="AA899" s="79" t="e">
        <f>VLOOKUP($S899,'Grille de Tarif OQN'!$B$2:$S$3603,AA$1,0)</f>
        <v>#N/A</v>
      </c>
      <c r="AB899" s="79" t="e">
        <f>VLOOKUP($S899,'Grille de Tarif OQN'!$B$2:$S$3603,AB$1,0)</f>
        <v>#N/A</v>
      </c>
      <c r="AC899" s="79" t="e">
        <f>VLOOKUP($S899,'Grille de Tarif OQN'!$B$2:$S$3603,AC$1,0)</f>
        <v>#N/A</v>
      </c>
      <c r="AD899" s="79" t="e">
        <f>VLOOKUP($S899,'Grille de Tarif OQN'!$B$2:$S$3603,AD$1,0)</f>
        <v>#N/A</v>
      </c>
      <c r="AE899" s="79" t="e">
        <f>VLOOKUP($S899,'Grille de Tarif OQN'!$B$2:$S$3603,AE$1,0)</f>
        <v>#N/A</v>
      </c>
      <c r="AF899" s="79" t="e">
        <f>VLOOKUP($S899,'Grille de Tarif OQN'!$B$2:$S$3603,AF$1,0)</f>
        <v>#N/A</v>
      </c>
      <c r="AG899" s="79" t="e">
        <f>VLOOKUP($S899,'Grille de Tarif OQN'!$B$2:$S$3603,AG$1,0)</f>
        <v>#N/A</v>
      </c>
      <c r="AH899" s="79" t="e">
        <f>VLOOKUP($S899,'Grille de Tarif OQN'!$B$2:$S$3603,AH$1,0)</f>
        <v>#N/A</v>
      </c>
      <c r="AI899" s="79" t="e">
        <f>VLOOKUP($S899,'Grille de Tarif OQN'!$B$2:$S$3603,AI$1,0)</f>
        <v>#N/A</v>
      </c>
      <c r="AJ899" s="79" t="e">
        <f>VLOOKUP($S899,'Grille de Tarif OQN'!$B$2:$S$3603,AJ$1,0)</f>
        <v>#N/A</v>
      </c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72"/>
      <c r="AV899"/>
      <c r="AW899"/>
      <c r="AX899"/>
      <c r="AY899"/>
      <c r="AZ899" s="96">
        <f t="shared" si="277"/>
        <v>0</v>
      </c>
      <c r="BA899" s="24" t="e">
        <f t="shared" si="278"/>
        <v>#N/A</v>
      </c>
      <c r="BB899" s="24" t="e">
        <f t="shared" si="279"/>
        <v>#N/A</v>
      </c>
      <c r="BC899" s="24" t="e">
        <f t="shared" si="272"/>
        <v>#N/A</v>
      </c>
      <c r="BD899" s="24" t="e">
        <f t="shared" si="273"/>
        <v>#N/A</v>
      </c>
      <c r="BE899"/>
      <c r="BF899" t="e">
        <f t="shared" si="280"/>
        <v>#N/A</v>
      </c>
      <c r="BG899" t="str">
        <f t="shared" si="281"/>
        <v>HDJ</v>
      </c>
      <c r="BH899" s="20" t="e">
        <f t="shared" si="282"/>
        <v>#N/A</v>
      </c>
      <c r="BI899" s="20" t="e">
        <f t="shared" si="283"/>
        <v>#N/A</v>
      </c>
      <c r="BJ899" s="20" t="e">
        <f t="shared" si="284"/>
        <v>#N/A</v>
      </c>
      <c r="BK899" s="20" t="e">
        <f t="shared" si="285"/>
        <v>#N/A</v>
      </c>
      <c r="BL899" s="20" t="e">
        <f t="shared" si="286"/>
        <v>#N/A</v>
      </c>
      <c r="BM899" s="20" t="e">
        <f t="shared" si="274"/>
        <v>#N/A</v>
      </c>
      <c r="BN899" s="20" t="e">
        <f t="shared" si="287"/>
        <v>#N/A</v>
      </c>
    </row>
    <row r="900" spans="1:66">
      <c r="A900" s="92"/>
      <c r="B900" s="90"/>
      <c r="C900" s="90"/>
      <c r="D900" s="93"/>
      <c r="E900" s="93"/>
      <c r="F900" s="93"/>
      <c r="G900" s="93"/>
      <c r="H900" s="93"/>
      <c r="I900" s="93"/>
      <c r="J900" s="93"/>
      <c r="K900" s="93"/>
      <c r="L900" s="92"/>
      <c r="M900" s="93"/>
      <c r="N900" s="91">
        <f t="shared" ref="N900:N963" si="288">IF(LEN(B900)=7,1,0)</f>
        <v>0</v>
      </c>
      <c r="O900" s="91" t="str">
        <f t="shared" ref="O900:O963" si="289">LEFT(B900,2)</f>
        <v/>
      </c>
      <c r="P900" s="91" t="str">
        <f t="shared" ref="P900:P963" si="290">LEFT(B900,4)</f>
        <v/>
      </c>
      <c r="Q900" s="91" t="str">
        <f t="shared" ref="Q900:Q963" si="291">IF(F900=1,"HC","HDJ")</f>
        <v>HDJ</v>
      </c>
      <c r="R900" s="82"/>
      <c r="S900" s="95">
        <f t="shared" si="275"/>
        <v>0</v>
      </c>
      <c r="T900" s="95">
        <f t="shared" si="276"/>
        <v>0</v>
      </c>
      <c r="U900" s="79" t="e">
        <f>VLOOKUP($S900,'Grille de Tarif OQN'!$B$2:$S$3603,U$1,0)</f>
        <v>#N/A</v>
      </c>
      <c r="V900" s="79" t="e">
        <f>VLOOKUP($S900,'Grille de Tarif OQN'!$B$2:$S$3603,V$1,0)</f>
        <v>#N/A</v>
      </c>
      <c r="W900" s="79" t="e">
        <f>VLOOKUP($S900,'Grille de Tarif OQN'!$B$2:$S$3603,W$1,0)</f>
        <v>#N/A</v>
      </c>
      <c r="X900" s="79" t="e">
        <f>VLOOKUP($S900,'Grille de Tarif OQN'!$B$2:$S$3603,X$1,0)</f>
        <v>#N/A</v>
      </c>
      <c r="Y900" s="79" t="e">
        <f>VLOOKUP($S900,'Grille de Tarif OQN'!$B$2:$S$3603,Y$1,0)</f>
        <v>#N/A</v>
      </c>
      <c r="Z900" s="79" t="e">
        <f>VLOOKUP($S900,'Grille de Tarif OQN'!$B$2:$S$3603,Z$1,0)</f>
        <v>#N/A</v>
      </c>
      <c r="AA900" s="79" t="e">
        <f>VLOOKUP($S900,'Grille de Tarif OQN'!$B$2:$S$3603,AA$1,0)</f>
        <v>#N/A</v>
      </c>
      <c r="AB900" s="79" t="e">
        <f>VLOOKUP($S900,'Grille de Tarif OQN'!$B$2:$S$3603,AB$1,0)</f>
        <v>#N/A</v>
      </c>
      <c r="AC900" s="79" t="e">
        <f>VLOOKUP($S900,'Grille de Tarif OQN'!$B$2:$S$3603,AC$1,0)</f>
        <v>#N/A</v>
      </c>
      <c r="AD900" s="79" t="e">
        <f>VLOOKUP($S900,'Grille de Tarif OQN'!$B$2:$S$3603,AD$1,0)</f>
        <v>#N/A</v>
      </c>
      <c r="AE900" s="79" t="e">
        <f>VLOOKUP($S900,'Grille de Tarif OQN'!$B$2:$S$3603,AE$1,0)</f>
        <v>#N/A</v>
      </c>
      <c r="AF900" s="79" t="e">
        <f>VLOOKUP($S900,'Grille de Tarif OQN'!$B$2:$S$3603,AF$1,0)</f>
        <v>#N/A</v>
      </c>
      <c r="AG900" s="79" t="e">
        <f>VLOOKUP($S900,'Grille de Tarif OQN'!$B$2:$S$3603,AG$1,0)</f>
        <v>#N/A</v>
      </c>
      <c r="AH900" s="79" t="e">
        <f>VLOOKUP($S900,'Grille de Tarif OQN'!$B$2:$S$3603,AH$1,0)</f>
        <v>#N/A</v>
      </c>
      <c r="AI900" s="79" t="e">
        <f>VLOOKUP($S900,'Grille de Tarif OQN'!$B$2:$S$3603,AI$1,0)</f>
        <v>#N/A</v>
      </c>
      <c r="AJ900" s="79" t="e">
        <f>VLOOKUP($S900,'Grille de Tarif OQN'!$B$2:$S$3603,AJ$1,0)</f>
        <v>#N/A</v>
      </c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72"/>
      <c r="AV900"/>
      <c r="AW900"/>
      <c r="AX900"/>
      <c r="AY900"/>
      <c r="AZ900" s="96">
        <f t="shared" si="277"/>
        <v>0</v>
      </c>
      <c r="BA900" s="24" t="e">
        <f t="shared" si="278"/>
        <v>#N/A</v>
      </c>
      <c r="BB900" s="24" t="e">
        <f t="shared" si="279"/>
        <v>#N/A</v>
      </c>
      <c r="BC900" s="24" t="e">
        <f t="shared" ref="BC900:BC963" si="292">BA900*$BD$1</f>
        <v>#N/A</v>
      </c>
      <c r="BD900" s="24" t="e">
        <f t="shared" ref="BD900:BD963" si="293">BB900*$BD$1</f>
        <v>#N/A</v>
      </c>
      <c r="BE900"/>
      <c r="BF900" t="e">
        <f t="shared" si="280"/>
        <v>#N/A</v>
      </c>
      <c r="BG900" t="str">
        <f t="shared" si="281"/>
        <v>HDJ</v>
      </c>
      <c r="BH900" s="20" t="e">
        <f t="shared" si="282"/>
        <v>#N/A</v>
      </c>
      <c r="BI900" s="20" t="e">
        <f t="shared" si="283"/>
        <v>#N/A</v>
      </c>
      <c r="BJ900" s="20" t="e">
        <f t="shared" si="284"/>
        <v>#N/A</v>
      </c>
      <c r="BK900" s="20" t="e">
        <f t="shared" si="285"/>
        <v>#N/A</v>
      </c>
      <c r="BL900" s="20" t="e">
        <f t="shared" si="286"/>
        <v>#N/A</v>
      </c>
      <c r="BM900" s="20" t="e">
        <f t="shared" ref="BM900:BM963" si="294">IF(AG900=1,AA900+(90-V900)*AB900,Y900+(90-V900)*AB900)+(AZ900-90)*AC900</f>
        <v>#N/A</v>
      </c>
      <c r="BN900" s="20" t="e">
        <f t="shared" si="287"/>
        <v>#N/A</v>
      </c>
    </row>
    <row r="901" spans="1:66">
      <c r="A901" s="92"/>
      <c r="B901" s="90"/>
      <c r="C901" s="90"/>
      <c r="D901" s="93"/>
      <c r="E901" s="93"/>
      <c r="F901" s="93"/>
      <c r="G901" s="93"/>
      <c r="H901" s="93"/>
      <c r="I901" s="93"/>
      <c r="J901" s="93"/>
      <c r="K901" s="93"/>
      <c r="L901" s="92"/>
      <c r="M901" s="93"/>
      <c r="N901" s="91">
        <f t="shared" si="288"/>
        <v>0</v>
      </c>
      <c r="O901" s="91" t="str">
        <f t="shared" si="289"/>
        <v/>
      </c>
      <c r="P901" s="91" t="str">
        <f t="shared" si="290"/>
        <v/>
      </c>
      <c r="Q901" s="91" t="str">
        <f t="shared" si="291"/>
        <v>HDJ</v>
      </c>
      <c r="R901" s="82"/>
      <c r="S901" s="95">
        <f t="shared" ref="S901:S964" si="295">B901</f>
        <v>0</v>
      </c>
      <c r="T901" s="95">
        <f t="shared" ref="T901:T964" si="296">C901</f>
        <v>0</v>
      </c>
      <c r="U901" s="79" t="e">
        <f>VLOOKUP($S901,'Grille de Tarif OQN'!$B$2:$S$3603,U$1,0)</f>
        <v>#N/A</v>
      </c>
      <c r="V901" s="79" t="e">
        <f>VLOOKUP($S901,'Grille de Tarif OQN'!$B$2:$S$3603,V$1,0)</f>
        <v>#N/A</v>
      </c>
      <c r="W901" s="79" t="e">
        <f>VLOOKUP($S901,'Grille de Tarif OQN'!$B$2:$S$3603,W$1,0)</f>
        <v>#N/A</v>
      </c>
      <c r="X901" s="79" t="e">
        <f>VLOOKUP($S901,'Grille de Tarif OQN'!$B$2:$S$3603,X$1,0)</f>
        <v>#N/A</v>
      </c>
      <c r="Y901" s="79" t="e">
        <f>VLOOKUP($S901,'Grille de Tarif OQN'!$B$2:$S$3603,Y$1,0)</f>
        <v>#N/A</v>
      </c>
      <c r="Z901" s="79" t="e">
        <f>VLOOKUP($S901,'Grille de Tarif OQN'!$B$2:$S$3603,Z$1,0)</f>
        <v>#N/A</v>
      </c>
      <c r="AA901" s="79" t="e">
        <f>VLOOKUP($S901,'Grille de Tarif OQN'!$B$2:$S$3603,AA$1,0)</f>
        <v>#N/A</v>
      </c>
      <c r="AB901" s="79" t="e">
        <f>VLOOKUP($S901,'Grille de Tarif OQN'!$B$2:$S$3603,AB$1,0)</f>
        <v>#N/A</v>
      </c>
      <c r="AC901" s="79" t="e">
        <f>VLOOKUP($S901,'Grille de Tarif OQN'!$B$2:$S$3603,AC$1,0)</f>
        <v>#N/A</v>
      </c>
      <c r="AD901" s="79" t="e">
        <f>VLOOKUP($S901,'Grille de Tarif OQN'!$B$2:$S$3603,AD$1,0)</f>
        <v>#N/A</v>
      </c>
      <c r="AE901" s="79" t="e">
        <f>VLOOKUP($S901,'Grille de Tarif OQN'!$B$2:$S$3603,AE$1,0)</f>
        <v>#N/A</v>
      </c>
      <c r="AF901" s="79" t="e">
        <f>VLOOKUP($S901,'Grille de Tarif OQN'!$B$2:$S$3603,AF$1,0)</f>
        <v>#N/A</v>
      </c>
      <c r="AG901" s="79" t="e">
        <f>VLOOKUP($S901,'Grille de Tarif OQN'!$B$2:$S$3603,AG$1,0)</f>
        <v>#N/A</v>
      </c>
      <c r="AH901" s="79" t="e">
        <f>VLOOKUP($S901,'Grille de Tarif OQN'!$B$2:$S$3603,AH$1,0)</f>
        <v>#N/A</v>
      </c>
      <c r="AI901" s="79" t="e">
        <f>VLOOKUP($S901,'Grille de Tarif OQN'!$B$2:$S$3603,AI$1,0)</f>
        <v>#N/A</v>
      </c>
      <c r="AJ901" s="79" t="e">
        <f>VLOOKUP($S901,'Grille de Tarif OQN'!$B$2:$S$3603,AJ$1,0)</f>
        <v>#N/A</v>
      </c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72"/>
      <c r="AV901"/>
      <c r="AW901"/>
      <c r="AX901"/>
      <c r="AY901"/>
      <c r="AZ901" s="96">
        <f t="shared" ref="AZ901:AZ964" si="297">D901</f>
        <v>0</v>
      </c>
      <c r="BA901" s="24" t="e">
        <f t="shared" ref="BA901:BA964" si="298">IF(BG901="HDJ",BN901,IF(BF901="ZONE90",BM901,IF(BF901="ZONEBASSE",BH901,IF(BF901="ZONEFORF1",BI901,IF(BF901="ZONEFORF2",BJ901,IF(BF901="ZONEFORF3",BK901,BL901))))))</f>
        <v>#N/A</v>
      </c>
      <c r="BB901" s="24" t="e">
        <f t="shared" ref="BB901:BB964" si="299">BA901/AZ901</f>
        <v>#N/A</v>
      </c>
      <c r="BC901" s="24" t="e">
        <f t="shared" si="292"/>
        <v>#N/A</v>
      </c>
      <c r="BD901" s="24" t="e">
        <f t="shared" si="293"/>
        <v>#N/A</v>
      </c>
      <c r="BE901"/>
      <c r="BF901" t="e">
        <f t="shared" ref="BF901:BF964" si="300">IF(AZ901&gt;90,"ZONE90",IF(AG901=1,IF(AZ901&lt;U901,"ZONEBASSE",IF(AZ901&lt;AI901,"ZONEFORF1",IF(AZ901&lt;AJ901,"ZONEFORF2",IF(AZ901&lt;V901,"ZONEFORF3","ZONEHAUTE")))),IF(AZ901&lt;U901,"ZONEBASSE",IF(AZ901&lt;V901,"ZONEFORF1","ZONEHAUTE"))))</f>
        <v>#N/A</v>
      </c>
      <c r="BG901" t="str">
        <f t="shared" ref="BG901:BG964" si="301">IF(RIGHT(S901,1)="0","HDJ","HC")</f>
        <v>HDJ</v>
      </c>
      <c r="BH901" s="20" t="e">
        <f t="shared" ref="BH901:BH964" si="302">IF(AZ901&lt;8,AD901*AZ901,W901-(U901-AZ901)*X901)</f>
        <v>#N/A</v>
      </c>
      <c r="BI901" s="20" t="e">
        <f t="shared" ref="BI901:BI964" si="303">Y901</f>
        <v>#N/A</v>
      </c>
      <c r="BJ901" s="20" t="e">
        <f t="shared" ref="BJ901:BJ964" si="304">Z901</f>
        <v>#N/A</v>
      </c>
      <c r="BK901" s="20" t="e">
        <f t="shared" ref="BK901:BK964" si="305">AA901</f>
        <v>#N/A</v>
      </c>
      <c r="BL901" s="20" t="e">
        <f t="shared" ref="BL901:BL964" si="306">IF(AG901=1,AA901+(AZ901-V901)*AB901,Y901+(AZ901-V901)*AB901)</f>
        <v>#N/A</v>
      </c>
      <c r="BM901" s="20" t="e">
        <f t="shared" si="294"/>
        <v>#N/A</v>
      </c>
      <c r="BN901" s="20" t="e">
        <f t="shared" ref="BN901:BN964" si="307">AZ901*Y901</f>
        <v>#N/A</v>
      </c>
    </row>
    <row r="902" spans="1:66">
      <c r="A902" s="92"/>
      <c r="B902" s="90"/>
      <c r="C902" s="90"/>
      <c r="D902" s="93"/>
      <c r="E902" s="93"/>
      <c r="F902" s="93"/>
      <c r="G902" s="93"/>
      <c r="H902" s="93"/>
      <c r="I902" s="93"/>
      <c r="J902" s="93"/>
      <c r="K902" s="93"/>
      <c r="L902" s="92"/>
      <c r="M902" s="93"/>
      <c r="N902" s="91">
        <f t="shared" si="288"/>
        <v>0</v>
      </c>
      <c r="O902" s="91" t="str">
        <f t="shared" si="289"/>
        <v/>
      </c>
      <c r="P902" s="91" t="str">
        <f t="shared" si="290"/>
        <v/>
      </c>
      <c r="Q902" s="91" t="str">
        <f t="shared" si="291"/>
        <v>HDJ</v>
      </c>
      <c r="R902" s="82"/>
      <c r="S902" s="95">
        <f t="shared" si="295"/>
        <v>0</v>
      </c>
      <c r="T902" s="95">
        <f t="shared" si="296"/>
        <v>0</v>
      </c>
      <c r="U902" s="79" t="e">
        <f>VLOOKUP($S902,'Grille de Tarif OQN'!$B$2:$S$3603,U$1,0)</f>
        <v>#N/A</v>
      </c>
      <c r="V902" s="79" t="e">
        <f>VLOOKUP($S902,'Grille de Tarif OQN'!$B$2:$S$3603,V$1,0)</f>
        <v>#N/A</v>
      </c>
      <c r="W902" s="79" t="e">
        <f>VLOOKUP($S902,'Grille de Tarif OQN'!$B$2:$S$3603,W$1,0)</f>
        <v>#N/A</v>
      </c>
      <c r="X902" s="79" t="e">
        <f>VLOOKUP($S902,'Grille de Tarif OQN'!$B$2:$S$3603,X$1,0)</f>
        <v>#N/A</v>
      </c>
      <c r="Y902" s="79" t="e">
        <f>VLOOKUP($S902,'Grille de Tarif OQN'!$B$2:$S$3603,Y$1,0)</f>
        <v>#N/A</v>
      </c>
      <c r="Z902" s="79" t="e">
        <f>VLOOKUP($S902,'Grille de Tarif OQN'!$B$2:$S$3603,Z$1,0)</f>
        <v>#N/A</v>
      </c>
      <c r="AA902" s="79" t="e">
        <f>VLOOKUP($S902,'Grille de Tarif OQN'!$B$2:$S$3603,AA$1,0)</f>
        <v>#N/A</v>
      </c>
      <c r="AB902" s="79" t="e">
        <f>VLOOKUP($S902,'Grille de Tarif OQN'!$B$2:$S$3603,AB$1,0)</f>
        <v>#N/A</v>
      </c>
      <c r="AC902" s="79" t="e">
        <f>VLOOKUP($S902,'Grille de Tarif OQN'!$B$2:$S$3603,AC$1,0)</f>
        <v>#N/A</v>
      </c>
      <c r="AD902" s="79" t="e">
        <f>VLOOKUP($S902,'Grille de Tarif OQN'!$B$2:$S$3603,AD$1,0)</f>
        <v>#N/A</v>
      </c>
      <c r="AE902" s="79" t="e">
        <f>VLOOKUP($S902,'Grille de Tarif OQN'!$B$2:$S$3603,AE$1,0)</f>
        <v>#N/A</v>
      </c>
      <c r="AF902" s="79" t="e">
        <f>VLOOKUP($S902,'Grille de Tarif OQN'!$B$2:$S$3603,AF$1,0)</f>
        <v>#N/A</v>
      </c>
      <c r="AG902" s="79" t="e">
        <f>VLOOKUP($S902,'Grille de Tarif OQN'!$B$2:$S$3603,AG$1,0)</f>
        <v>#N/A</v>
      </c>
      <c r="AH902" s="79" t="e">
        <f>VLOOKUP($S902,'Grille de Tarif OQN'!$B$2:$S$3603,AH$1,0)</f>
        <v>#N/A</v>
      </c>
      <c r="AI902" s="79" t="e">
        <f>VLOOKUP($S902,'Grille de Tarif OQN'!$B$2:$S$3603,AI$1,0)</f>
        <v>#N/A</v>
      </c>
      <c r="AJ902" s="79" t="e">
        <f>VLOOKUP($S902,'Grille de Tarif OQN'!$B$2:$S$3603,AJ$1,0)</f>
        <v>#N/A</v>
      </c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72"/>
      <c r="AV902"/>
      <c r="AW902"/>
      <c r="AX902"/>
      <c r="AY902"/>
      <c r="AZ902" s="96">
        <f t="shared" si="297"/>
        <v>0</v>
      </c>
      <c r="BA902" s="24" t="e">
        <f t="shared" si="298"/>
        <v>#N/A</v>
      </c>
      <c r="BB902" s="24" t="e">
        <f t="shared" si="299"/>
        <v>#N/A</v>
      </c>
      <c r="BC902" s="24" t="e">
        <f t="shared" si="292"/>
        <v>#N/A</v>
      </c>
      <c r="BD902" s="24" t="e">
        <f t="shared" si="293"/>
        <v>#N/A</v>
      </c>
      <c r="BE902"/>
      <c r="BF902" t="e">
        <f t="shared" si="300"/>
        <v>#N/A</v>
      </c>
      <c r="BG902" t="str">
        <f t="shared" si="301"/>
        <v>HDJ</v>
      </c>
      <c r="BH902" s="20" t="e">
        <f t="shared" si="302"/>
        <v>#N/A</v>
      </c>
      <c r="BI902" s="20" t="e">
        <f t="shared" si="303"/>
        <v>#N/A</v>
      </c>
      <c r="BJ902" s="20" t="e">
        <f t="shared" si="304"/>
        <v>#N/A</v>
      </c>
      <c r="BK902" s="20" t="e">
        <f t="shared" si="305"/>
        <v>#N/A</v>
      </c>
      <c r="BL902" s="20" t="e">
        <f t="shared" si="306"/>
        <v>#N/A</v>
      </c>
      <c r="BM902" s="20" t="e">
        <f t="shared" si="294"/>
        <v>#N/A</v>
      </c>
      <c r="BN902" s="20" t="e">
        <f t="shared" si="307"/>
        <v>#N/A</v>
      </c>
    </row>
    <row r="903" spans="1:66">
      <c r="A903" s="92"/>
      <c r="B903" s="90"/>
      <c r="C903" s="90"/>
      <c r="D903" s="93"/>
      <c r="E903" s="93"/>
      <c r="F903" s="93"/>
      <c r="G903" s="93"/>
      <c r="H903" s="93"/>
      <c r="I903" s="93"/>
      <c r="J903" s="93"/>
      <c r="K903" s="93"/>
      <c r="L903" s="92"/>
      <c r="M903" s="93"/>
      <c r="N903" s="91">
        <f t="shared" si="288"/>
        <v>0</v>
      </c>
      <c r="O903" s="91" t="str">
        <f t="shared" si="289"/>
        <v/>
      </c>
      <c r="P903" s="91" t="str">
        <f t="shared" si="290"/>
        <v/>
      </c>
      <c r="Q903" s="91" t="str">
        <f t="shared" si="291"/>
        <v>HDJ</v>
      </c>
      <c r="R903" s="82"/>
      <c r="S903" s="95">
        <f t="shared" si="295"/>
        <v>0</v>
      </c>
      <c r="T903" s="95">
        <f t="shared" si="296"/>
        <v>0</v>
      </c>
      <c r="U903" s="79" t="e">
        <f>VLOOKUP($S903,'Grille de Tarif OQN'!$B$2:$S$3603,U$1,0)</f>
        <v>#N/A</v>
      </c>
      <c r="V903" s="79" t="e">
        <f>VLOOKUP($S903,'Grille de Tarif OQN'!$B$2:$S$3603,V$1,0)</f>
        <v>#N/A</v>
      </c>
      <c r="W903" s="79" t="e">
        <f>VLOOKUP($S903,'Grille de Tarif OQN'!$B$2:$S$3603,W$1,0)</f>
        <v>#N/A</v>
      </c>
      <c r="X903" s="79" t="e">
        <f>VLOOKUP($S903,'Grille de Tarif OQN'!$B$2:$S$3603,X$1,0)</f>
        <v>#N/A</v>
      </c>
      <c r="Y903" s="79" t="e">
        <f>VLOOKUP($S903,'Grille de Tarif OQN'!$B$2:$S$3603,Y$1,0)</f>
        <v>#N/A</v>
      </c>
      <c r="Z903" s="79" t="e">
        <f>VLOOKUP($S903,'Grille de Tarif OQN'!$B$2:$S$3603,Z$1,0)</f>
        <v>#N/A</v>
      </c>
      <c r="AA903" s="79" t="e">
        <f>VLOOKUP($S903,'Grille de Tarif OQN'!$B$2:$S$3603,AA$1,0)</f>
        <v>#N/A</v>
      </c>
      <c r="AB903" s="79" t="e">
        <f>VLOOKUP($S903,'Grille de Tarif OQN'!$B$2:$S$3603,AB$1,0)</f>
        <v>#N/A</v>
      </c>
      <c r="AC903" s="79" t="e">
        <f>VLOOKUP($S903,'Grille de Tarif OQN'!$B$2:$S$3603,AC$1,0)</f>
        <v>#N/A</v>
      </c>
      <c r="AD903" s="79" t="e">
        <f>VLOOKUP($S903,'Grille de Tarif OQN'!$B$2:$S$3603,AD$1,0)</f>
        <v>#N/A</v>
      </c>
      <c r="AE903" s="79" t="e">
        <f>VLOOKUP($S903,'Grille de Tarif OQN'!$B$2:$S$3603,AE$1,0)</f>
        <v>#N/A</v>
      </c>
      <c r="AF903" s="79" t="e">
        <f>VLOOKUP($S903,'Grille de Tarif OQN'!$B$2:$S$3603,AF$1,0)</f>
        <v>#N/A</v>
      </c>
      <c r="AG903" s="79" t="e">
        <f>VLOOKUP($S903,'Grille de Tarif OQN'!$B$2:$S$3603,AG$1,0)</f>
        <v>#N/A</v>
      </c>
      <c r="AH903" s="79" t="e">
        <f>VLOOKUP($S903,'Grille de Tarif OQN'!$B$2:$S$3603,AH$1,0)</f>
        <v>#N/A</v>
      </c>
      <c r="AI903" s="79" t="e">
        <f>VLOOKUP($S903,'Grille de Tarif OQN'!$B$2:$S$3603,AI$1,0)</f>
        <v>#N/A</v>
      </c>
      <c r="AJ903" s="79" t="e">
        <f>VLOOKUP($S903,'Grille de Tarif OQN'!$B$2:$S$3603,AJ$1,0)</f>
        <v>#N/A</v>
      </c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72"/>
      <c r="AV903"/>
      <c r="AW903"/>
      <c r="AX903"/>
      <c r="AY903"/>
      <c r="AZ903" s="96">
        <f t="shared" si="297"/>
        <v>0</v>
      </c>
      <c r="BA903" s="24" t="e">
        <f t="shared" si="298"/>
        <v>#N/A</v>
      </c>
      <c r="BB903" s="24" t="e">
        <f t="shared" si="299"/>
        <v>#N/A</v>
      </c>
      <c r="BC903" s="24" t="e">
        <f t="shared" si="292"/>
        <v>#N/A</v>
      </c>
      <c r="BD903" s="24" t="e">
        <f t="shared" si="293"/>
        <v>#N/A</v>
      </c>
      <c r="BE903"/>
      <c r="BF903" t="e">
        <f t="shared" si="300"/>
        <v>#N/A</v>
      </c>
      <c r="BG903" t="str">
        <f t="shared" si="301"/>
        <v>HDJ</v>
      </c>
      <c r="BH903" s="20" t="e">
        <f t="shared" si="302"/>
        <v>#N/A</v>
      </c>
      <c r="BI903" s="20" t="e">
        <f t="shared" si="303"/>
        <v>#N/A</v>
      </c>
      <c r="BJ903" s="20" t="e">
        <f t="shared" si="304"/>
        <v>#N/A</v>
      </c>
      <c r="BK903" s="20" t="e">
        <f t="shared" si="305"/>
        <v>#N/A</v>
      </c>
      <c r="BL903" s="20" t="e">
        <f t="shared" si="306"/>
        <v>#N/A</v>
      </c>
      <c r="BM903" s="20" t="e">
        <f t="shared" si="294"/>
        <v>#N/A</v>
      </c>
      <c r="BN903" s="20" t="e">
        <f t="shared" si="307"/>
        <v>#N/A</v>
      </c>
    </row>
    <row r="904" spans="1:66">
      <c r="A904" s="92"/>
      <c r="B904" s="90"/>
      <c r="C904" s="90"/>
      <c r="D904" s="93"/>
      <c r="E904" s="93"/>
      <c r="F904" s="93"/>
      <c r="G904" s="93"/>
      <c r="H904" s="93"/>
      <c r="I904" s="93"/>
      <c r="J904" s="93"/>
      <c r="K904" s="93"/>
      <c r="L904" s="92"/>
      <c r="M904" s="93"/>
      <c r="N904" s="91">
        <f t="shared" si="288"/>
        <v>0</v>
      </c>
      <c r="O904" s="91" t="str">
        <f t="shared" si="289"/>
        <v/>
      </c>
      <c r="P904" s="91" t="str">
        <f t="shared" si="290"/>
        <v/>
      </c>
      <c r="Q904" s="91" t="str">
        <f t="shared" si="291"/>
        <v>HDJ</v>
      </c>
      <c r="R904" s="82"/>
      <c r="S904" s="95">
        <f t="shared" si="295"/>
        <v>0</v>
      </c>
      <c r="T904" s="95">
        <f t="shared" si="296"/>
        <v>0</v>
      </c>
      <c r="U904" s="79" t="e">
        <f>VLOOKUP($S904,'Grille de Tarif OQN'!$B$2:$S$3603,U$1,0)</f>
        <v>#N/A</v>
      </c>
      <c r="V904" s="79" t="e">
        <f>VLOOKUP($S904,'Grille de Tarif OQN'!$B$2:$S$3603,V$1,0)</f>
        <v>#N/A</v>
      </c>
      <c r="W904" s="79" t="e">
        <f>VLOOKUP($S904,'Grille de Tarif OQN'!$B$2:$S$3603,W$1,0)</f>
        <v>#N/A</v>
      </c>
      <c r="X904" s="79" t="e">
        <f>VLOOKUP($S904,'Grille de Tarif OQN'!$B$2:$S$3603,X$1,0)</f>
        <v>#N/A</v>
      </c>
      <c r="Y904" s="79" t="e">
        <f>VLOOKUP($S904,'Grille de Tarif OQN'!$B$2:$S$3603,Y$1,0)</f>
        <v>#N/A</v>
      </c>
      <c r="Z904" s="79" t="e">
        <f>VLOOKUP($S904,'Grille de Tarif OQN'!$B$2:$S$3603,Z$1,0)</f>
        <v>#N/A</v>
      </c>
      <c r="AA904" s="79" t="e">
        <f>VLOOKUP($S904,'Grille de Tarif OQN'!$B$2:$S$3603,AA$1,0)</f>
        <v>#N/A</v>
      </c>
      <c r="AB904" s="79" t="e">
        <f>VLOOKUP($S904,'Grille de Tarif OQN'!$B$2:$S$3603,AB$1,0)</f>
        <v>#N/A</v>
      </c>
      <c r="AC904" s="79" t="e">
        <f>VLOOKUP($S904,'Grille de Tarif OQN'!$B$2:$S$3603,AC$1,0)</f>
        <v>#N/A</v>
      </c>
      <c r="AD904" s="79" t="e">
        <f>VLOOKUP($S904,'Grille de Tarif OQN'!$B$2:$S$3603,AD$1,0)</f>
        <v>#N/A</v>
      </c>
      <c r="AE904" s="79" t="e">
        <f>VLOOKUP($S904,'Grille de Tarif OQN'!$B$2:$S$3603,AE$1,0)</f>
        <v>#N/A</v>
      </c>
      <c r="AF904" s="79" t="e">
        <f>VLOOKUP($S904,'Grille de Tarif OQN'!$B$2:$S$3603,AF$1,0)</f>
        <v>#N/A</v>
      </c>
      <c r="AG904" s="79" t="e">
        <f>VLOOKUP($S904,'Grille de Tarif OQN'!$B$2:$S$3603,AG$1,0)</f>
        <v>#N/A</v>
      </c>
      <c r="AH904" s="79" t="e">
        <f>VLOOKUP($S904,'Grille de Tarif OQN'!$B$2:$S$3603,AH$1,0)</f>
        <v>#N/A</v>
      </c>
      <c r="AI904" s="79" t="e">
        <f>VLOOKUP($S904,'Grille de Tarif OQN'!$B$2:$S$3603,AI$1,0)</f>
        <v>#N/A</v>
      </c>
      <c r="AJ904" s="79" t="e">
        <f>VLOOKUP($S904,'Grille de Tarif OQN'!$B$2:$S$3603,AJ$1,0)</f>
        <v>#N/A</v>
      </c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72"/>
      <c r="AV904"/>
      <c r="AW904"/>
      <c r="AX904"/>
      <c r="AY904"/>
      <c r="AZ904" s="96">
        <f t="shared" si="297"/>
        <v>0</v>
      </c>
      <c r="BA904" s="24" t="e">
        <f t="shared" si="298"/>
        <v>#N/A</v>
      </c>
      <c r="BB904" s="24" t="e">
        <f t="shared" si="299"/>
        <v>#N/A</v>
      </c>
      <c r="BC904" s="24" t="e">
        <f t="shared" si="292"/>
        <v>#N/A</v>
      </c>
      <c r="BD904" s="24" t="e">
        <f t="shared" si="293"/>
        <v>#N/A</v>
      </c>
      <c r="BE904"/>
      <c r="BF904" t="e">
        <f t="shared" si="300"/>
        <v>#N/A</v>
      </c>
      <c r="BG904" t="str">
        <f t="shared" si="301"/>
        <v>HDJ</v>
      </c>
      <c r="BH904" s="20" t="e">
        <f t="shared" si="302"/>
        <v>#N/A</v>
      </c>
      <c r="BI904" s="20" t="e">
        <f t="shared" si="303"/>
        <v>#N/A</v>
      </c>
      <c r="BJ904" s="20" t="e">
        <f t="shared" si="304"/>
        <v>#N/A</v>
      </c>
      <c r="BK904" s="20" t="e">
        <f t="shared" si="305"/>
        <v>#N/A</v>
      </c>
      <c r="BL904" s="20" t="e">
        <f t="shared" si="306"/>
        <v>#N/A</v>
      </c>
      <c r="BM904" s="20" t="e">
        <f t="shared" si="294"/>
        <v>#N/A</v>
      </c>
      <c r="BN904" s="20" t="e">
        <f t="shared" si="307"/>
        <v>#N/A</v>
      </c>
    </row>
    <row r="905" spans="1:66">
      <c r="A905" s="92"/>
      <c r="B905" s="90"/>
      <c r="C905" s="90"/>
      <c r="D905" s="93"/>
      <c r="E905" s="93"/>
      <c r="F905" s="93"/>
      <c r="G905" s="93"/>
      <c r="H905" s="93"/>
      <c r="I905" s="93"/>
      <c r="J905" s="93"/>
      <c r="K905" s="93"/>
      <c r="L905" s="92"/>
      <c r="M905" s="93"/>
      <c r="N905" s="91">
        <f t="shared" si="288"/>
        <v>0</v>
      </c>
      <c r="O905" s="91" t="str">
        <f t="shared" si="289"/>
        <v/>
      </c>
      <c r="P905" s="91" t="str">
        <f t="shared" si="290"/>
        <v/>
      </c>
      <c r="Q905" s="91" t="str">
        <f t="shared" si="291"/>
        <v>HDJ</v>
      </c>
      <c r="R905" s="82"/>
      <c r="S905" s="95">
        <f t="shared" si="295"/>
        <v>0</v>
      </c>
      <c r="T905" s="95">
        <f t="shared" si="296"/>
        <v>0</v>
      </c>
      <c r="U905" s="79" t="e">
        <f>VLOOKUP($S905,'Grille de Tarif OQN'!$B$2:$S$3603,U$1,0)</f>
        <v>#N/A</v>
      </c>
      <c r="V905" s="79" t="e">
        <f>VLOOKUP($S905,'Grille de Tarif OQN'!$B$2:$S$3603,V$1,0)</f>
        <v>#N/A</v>
      </c>
      <c r="W905" s="79" t="e">
        <f>VLOOKUP($S905,'Grille de Tarif OQN'!$B$2:$S$3603,W$1,0)</f>
        <v>#N/A</v>
      </c>
      <c r="X905" s="79" t="e">
        <f>VLOOKUP($S905,'Grille de Tarif OQN'!$B$2:$S$3603,X$1,0)</f>
        <v>#N/A</v>
      </c>
      <c r="Y905" s="79" t="e">
        <f>VLOOKUP($S905,'Grille de Tarif OQN'!$B$2:$S$3603,Y$1,0)</f>
        <v>#N/A</v>
      </c>
      <c r="Z905" s="79" t="e">
        <f>VLOOKUP($S905,'Grille de Tarif OQN'!$B$2:$S$3603,Z$1,0)</f>
        <v>#N/A</v>
      </c>
      <c r="AA905" s="79" t="e">
        <f>VLOOKUP($S905,'Grille de Tarif OQN'!$B$2:$S$3603,AA$1,0)</f>
        <v>#N/A</v>
      </c>
      <c r="AB905" s="79" t="e">
        <f>VLOOKUP($S905,'Grille de Tarif OQN'!$B$2:$S$3603,AB$1,0)</f>
        <v>#N/A</v>
      </c>
      <c r="AC905" s="79" t="e">
        <f>VLOOKUP($S905,'Grille de Tarif OQN'!$B$2:$S$3603,AC$1,0)</f>
        <v>#N/A</v>
      </c>
      <c r="AD905" s="79" t="e">
        <f>VLOOKUP($S905,'Grille de Tarif OQN'!$B$2:$S$3603,AD$1,0)</f>
        <v>#N/A</v>
      </c>
      <c r="AE905" s="79" t="e">
        <f>VLOOKUP($S905,'Grille de Tarif OQN'!$B$2:$S$3603,AE$1,0)</f>
        <v>#N/A</v>
      </c>
      <c r="AF905" s="79" t="e">
        <f>VLOOKUP($S905,'Grille de Tarif OQN'!$B$2:$S$3603,AF$1,0)</f>
        <v>#N/A</v>
      </c>
      <c r="AG905" s="79" t="e">
        <f>VLOOKUP($S905,'Grille de Tarif OQN'!$B$2:$S$3603,AG$1,0)</f>
        <v>#N/A</v>
      </c>
      <c r="AH905" s="79" t="e">
        <f>VLOOKUP($S905,'Grille de Tarif OQN'!$B$2:$S$3603,AH$1,0)</f>
        <v>#N/A</v>
      </c>
      <c r="AI905" s="79" t="e">
        <f>VLOOKUP($S905,'Grille de Tarif OQN'!$B$2:$S$3603,AI$1,0)</f>
        <v>#N/A</v>
      </c>
      <c r="AJ905" s="79" t="e">
        <f>VLOOKUP($S905,'Grille de Tarif OQN'!$B$2:$S$3603,AJ$1,0)</f>
        <v>#N/A</v>
      </c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72"/>
      <c r="AV905"/>
      <c r="AW905"/>
      <c r="AX905"/>
      <c r="AY905"/>
      <c r="AZ905" s="96">
        <f t="shared" si="297"/>
        <v>0</v>
      </c>
      <c r="BA905" s="24" t="e">
        <f t="shared" si="298"/>
        <v>#N/A</v>
      </c>
      <c r="BB905" s="24" t="e">
        <f t="shared" si="299"/>
        <v>#N/A</v>
      </c>
      <c r="BC905" s="24" t="e">
        <f t="shared" si="292"/>
        <v>#N/A</v>
      </c>
      <c r="BD905" s="24" t="e">
        <f t="shared" si="293"/>
        <v>#N/A</v>
      </c>
      <c r="BE905"/>
      <c r="BF905" t="e">
        <f t="shared" si="300"/>
        <v>#N/A</v>
      </c>
      <c r="BG905" t="str">
        <f t="shared" si="301"/>
        <v>HDJ</v>
      </c>
      <c r="BH905" s="20" t="e">
        <f t="shared" si="302"/>
        <v>#N/A</v>
      </c>
      <c r="BI905" s="20" t="e">
        <f t="shared" si="303"/>
        <v>#N/A</v>
      </c>
      <c r="BJ905" s="20" t="e">
        <f t="shared" si="304"/>
        <v>#N/A</v>
      </c>
      <c r="BK905" s="20" t="e">
        <f t="shared" si="305"/>
        <v>#N/A</v>
      </c>
      <c r="BL905" s="20" t="e">
        <f t="shared" si="306"/>
        <v>#N/A</v>
      </c>
      <c r="BM905" s="20" t="e">
        <f t="shared" si="294"/>
        <v>#N/A</v>
      </c>
      <c r="BN905" s="20" t="e">
        <f t="shared" si="307"/>
        <v>#N/A</v>
      </c>
    </row>
    <row r="906" spans="1:66">
      <c r="A906" s="92"/>
      <c r="B906" s="90"/>
      <c r="C906" s="90"/>
      <c r="D906" s="93"/>
      <c r="E906" s="93"/>
      <c r="F906" s="93"/>
      <c r="G906" s="93"/>
      <c r="H906" s="93"/>
      <c r="I906" s="93"/>
      <c r="J906" s="93"/>
      <c r="K906" s="93"/>
      <c r="L906" s="92"/>
      <c r="M906" s="93"/>
      <c r="N906" s="91">
        <f t="shared" si="288"/>
        <v>0</v>
      </c>
      <c r="O906" s="91" t="str">
        <f t="shared" si="289"/>
        <v/>
      </c>
      <c r="P906" s="91" t="str">
        <f t="shared" si="290"/>
        <v/>
      </c>
      <c r="Q906" s="91" t="str">
        <f t="shared" si="291"/>
        <v>HDJ</v>
      </c>
      <c r="R906" s="82"/>
      <c r="S906" s="95">
        <f t="shared" si="295"/>
        <v>0</v>
      </c>
      <c r="T906" s="95">
        <f t="shared" si="296"/>
        <v>0</v>
      </c>
      <c r="U906" s="79" t="e">
        <f>VLOOKUP($S906,'Grille de Tarif OQN'!$B$2:$S$3603,U$1,0)</f>
        <v>#N/A</v>
      </c>
      <c r="V906" s="79" t="e">
        <f>VLOOKUP($S906,'Grille de Tarif OQN'!$B$2:$S$3603,V$1,0)</f>
        <v>#N/A</v>
      </c>
      <c r="W906" s="79" t="e">
        <f>VLOOKUP($S906,'Grille de Tarif OQN'!$B$2:$S$3603,W$1,0)</f>
        <v>#N/A</v>
      </c>
      <c r="X906" s="79" t="e">
        <f>VLOOKUP($S906,'Grille de Tarif OQN'!$B$2:$S$3603,X$1,0)</f>
        <v>#N/A</v>
      </c>
      <c r="Y906" s="79" t="e">
        <f>VLOOKUP($S906,'Grille de Tarif OQN'!$B$2:$S$3603,Y$1,0)</f>
        <v>#N/A</v>
      </c>
      <c r="Z906" s="79" t="e">
        <f>VLOOKUP($S906,'Grille de Tarif OQN'!$B$2:$S$3603,Z$1,0)</f>
        <v>#N/A</v>
      </c>
      <c r="AA906" s="79" t="e">
        <f>VLOOKUP($S906,'Grille de Tarif OQN'!$B$2:$S$3603,AA$1,0)</f>
        <v>#N/A</v>
      </c>
      <c r="AB906" s="79" t="e">
        <f>VLOOKUP($S906,'Grille de Tarif OQN'!$B$2:$S$3603,AB$1,0)</f>
        <v>#N/A</v>
      </c>
      <c r="AC906" s="79" t="e">
        <f>VLOOKUP($S906,'Grille de Tarif OQN'!$B$2:$S$3603,AC$1,0)</f>
        <v>#N/A</v>
      </c>
      <c r="AD906" s="79" t="e">
        <f>VLOOKUP($S906,'Grille de Tarif OQN'!$B$2:$S$3603,AD$1,0)</f>
        <v>#N/A</v>
      </c>
      <c r="AE906" s="79" t="e">
        <f>VLOOKUP($S906,'Grille de Tarif OQN'!$B$2:$S$3603,AE$1,0)</f>
        <v>#N/A</v>
      </c>
      <c r="AF906" s="79" t="e">
        <f>VLOOKUP($S906,'Grille de Tarif OQN'!$B$2:$S$3603,AF$1,0)</f>
        <v>#N/A</v>
      </c>
      <c r="AG906" s="79" t="e">
        <f>VLOOKUP($S906,'Grille de Tarif OQN'!$B$2:$S$3603,AG$1,0)</f>
        <v>#N/A</v>
      </c>
      <c r="AH906" s="79" t="e">
        <f>VLOOKUP($S906,'Grille de Tarif OQN'!$B$2:$S$3603,AH$1,0)</f>
        <v>#N/A</v>
      </c>
      <c r="AI906" s="79" t="e">
        <f>VLOOKUP($S906,'Grille de Tarif OQN'!$B$2:$S$3603,AI$1,0)</f>
        <v>#N/A</v>
      </c>
      <c r="AJ906" s="79" t="e">
        <f>VLOOKUP($S906,'Grille de Tarif OQN'!$B$2:$S$3603,AJ$1,0)</f>
        <v>#N/A</v>
      </c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72"/>
      <c r="AV906"/>
      <c r="AW906"/>
      <c r="AX906"/>
      <c r="AY906"/>
      <c r="AZ906" s="96">
        <f t="shared" si="297"/>
        <v>0</v>
      </c>
      <c r="BA906" s="24" t="e">
        <f t="shared" si="298"/>
        <v>#N/A</v>
      </c>
      <c r="BB906" s="24" t="e">
        <f t="shared" si="299"/>
        <v>#N/A</v>
      </c>
      <c r="BC906" s="24" t="e">
        <f t="shared" si="292"/>
        <v>#N/A</v>
      </c>
      <c r="BD906" s="24" t="e">
        <f t="shared" si="293"/>
        <v>#N/A</v>
      </c>
      <c r="BE906"/>
      <c r="BF906" t="e">
        <f t="shared" si="300"/>
        <v>#N/A</v>
      </c>
      <c r="BG906" t="str">
        <f t="shared" si="301"/>
        <v>HDJ</v>
      </c>
      <c r="BH906" s="20" t="e">
        <f t="shared" si="302"/>
        <v>#N/A</v>
      </c>
      <c r="BI906" s="20" t="e">
        <f t="shared" si="303"/>
        <v>#N/A</v>
      </c>
      <c r="BJ906" s="20" t="e">
        <f t="shared" si="304"/>
        <v>#N/A</v>
      </c>
      <c r="BK906" s="20" t="e">
        <f t="shared" si="305"/>
        <v>#N/A</v>
      </c>
      <c r="BL906" s="20" t="e">
        <f t="shared" si="306"/>
        <v>#N/A</v>
      </c>
      <c r="BM906" s="20" t="e">
        <f t="shared" si="294"/>
        <v>#N/A</v>
      </c>
      <c r="BN906" s="20" t="e">
        <f t="shared" si="307"/>
        <v>#N/A</v>
      </c>
    </row>
    <row r="907" spans="1:66">
      <c r="A907" s="92"/>
      <c r="B907" s="90"/>
      <c r="C907" s="90"/>
      <c r="D907" s="93"/>
      <c r="E907" s="93"/>
      <c r="F907" s="93"/>
      <c r="G907" s="93"/>
      <c r="H907" s="93"/>
      <c r="I907" s="93"/>
      <c r="J907" s="93"/>
      <c r="K907" s="93"/>
      <c r="L907" s="92"/>
      <c r="M907" s="93"/>
      <c r="N907" s="91">
        <f t="shared" si="288"/>
        <v>0</v>
      </c>
      <c r="O907" s="91" t="str">
        <f t="shared" si="289"/>
        <v/>
      </c>
      <c r="P907" s="91" t="str">
        <f t="shared" si="290"/>
        <v/>
      </c>
      <c r="Q907" s="91" t="str">
        <f t="shared" si="291"/>
        <v>HDJ</v>
      </c>
      <c r="R907" s="82"/>
      <c r="S907" s="95">
        <f t="shared" si="295"/>
        <v>0</v>
      </c>
      <c r="T907" s="95">
        <f t="shared" si="296"/>
        <v>0</v>
      </c>
      <c r="U907" s="79" t="e">
        <f>VLOOKUP($S907,'Grille de Tarif OQN'!$B$2:$S$3603,U$1,0)</f>
        <v>#N/A</v>
      </c>
      <c r="V907" s="79" t="e">
        <f>VLOOKUP($S907,'Grille de Tarif OQN'!$B$2:$S$3603,V$1,0)</f>
        <v>#N/A</v>
      </c>
      <c r="W907" s="79" t="e">
        <f>VLOOKUP($S907,'Grille de Tarif OQN'!$B$2:$S$3603,W$1,0)</f>
        <v>#N/A</v>
      </c>
      <c r="X907" s="79" t="e">
        <f>VLOOKUP($S907,'Grille de Tarif OQN'!$B$2:$S$3603,X$1,0)</f>
        <v>#N/A</v>
      </c>
      <c r="Y907" s="79" t="e">
        <f>VLOOKUP($S907,'Grille de Tarif OQN'!$B$2:$S$3603,Y$1,0)</f>
        <v>#N/A</v>
      </c>
      <c r="Z907" s="79" t="e">
        <f>VLOOKUP($S907,'Grille de Tarif OQN'!$B$2:$S$3603,Z$1,0)</f>
        <v>#N/A</v>
      </c>
      <c r="AA907" s="79" t="e">
        <f>VLOOKUP($S907,'Grille de Tarif OQN'!$B$2:$S$3603,AA$1,0)</f>
        <v>#N/A</v>
      </c>
      <c r="AB907" s="79" t="e">
        <f>VLOOKUP($S907,'Grille de Tarif OQN'!$B$2:$S$3603,AB$1,0)</f>
        <v>#N/A</v>
      </c>
      <c r="AC907" s="79" t="e">
        <f>VLOOKUP($S907,'Grille de Tarif OQN'!$B$2:$S$3603,AC$1,0)</f>
        <v>#N/A</v>
      </c>
      <c r="AD907" s="79" t="e">
        <f>VLOOKUP($S907,'Grille de Tarif OQN'!$B$2:$S$3603,AD$1,0)</f>
        <v>#N/A</v>
      </c>
      <c r="AE907" s="79" t="e">
        <f>VLOOKUP($S907,'Grille de Tarif OQN'!$B$2:$S$3603,AE$1,0)</f>
        <v>#N/A</v>
      </c>
      <c r="AF907" s="79" t="e">
        <f>VLOOKUP($S907,'Grille de Tarif OQN'!$B$2:$S$3603,AF$1,0)</f>
        <v>#N/A</v>
      </c>
      <c r="AG907" s="79" t="e">
        <f>VLOOKUP($S907,'Grille de Tarif OQN'!$B$2:$S$3603,AG$1,0)</f>
        <v>#N/A</v>
      </c>
      <c r="AH907" s="79" t="e">
        <f>VLOOKUP($S907,'Grille de Tarif OQN'!$B$2:$S$3603,AH$1,0)</f>
        <v>#N/A</v>
      </c>
      <c r="AI907" s="79" t="e">
        <f>VLOOKUP($S907,'Grille de Tarif OQN'!$B$2:$S$3603,AI$1,0)</f>
        <v>#N/A</v>
      </c>
      <c r="AJ907" s="79" t="e">
        <f>VLOOKUP($S907,'Grille de Tarif OQN'!$B$2:$S$3603,AJ$1,0)</f>
        <v>#N/A</v>
      </c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72"/>
      <c r="AV907"/>
      <c r="AW907"/>
      <c r="AX907"/>
      <c r="AY907"/>
      <c r="AZ907" s="96">
        <f t="shared" si="297"/>
        <v>0</v>
      </c>
      <c r="BA907" s="24" t="e">
        <f t="shared" si="298"/>
        <v>#N/A</v>
      </c>
      <c r="BB907" s="24" t="e">
        <f t="shared" si="299"/>
        <v>#N/A</v>
      </c>
      <c r="BC907" s="24" t="e">
        <f t="shared" si="292"/>
        <v>#N/A</v>
      </c>
      <c r="BD907" s="24" t="e">
        <f t="shared" si="293"/>
        <v>#N/A</v>
      </c>
      <c r="BE907"/>
      <c r="BF907" t="e">
        <f t="shared" si="300"/>
        <v>#N/A</v>
      </c>
      <c r="BG907" t="str">
        <f t="shared" si="301"/>
        <v>HDJ</v>
      </c>
      <c r="BH907" s="20" t="e">
        <f t="shared" si="302"/>
        <v>#N/A</v>
      </c>
      <c r="BI907" s="20" t="e">
        <f t="shared" si="303"/>
        <v>#N/A</v>
      </c>
      <c r="BJ907" s="20" t="e">
        <f t="shared" si="304"/>
        <v>#N/A</v>
      </c>
      <c r="BK907" s="20" t="e">
        <f t="shared" si="305"/>
        <v>#N/A</v>
      </c>
      <c r="BL907" s="20" t="e">
        <f t="shared" si="306"/>
        <v>#N/A</v>
      </c>
      <c r="BM907" s="20" t="e">
        <f t="shared" si="294"/>
        <v>#N/A</v>
      </c>
      <c r="BN907" s="20" t="e">
        <f t="shared" si="307"/>
        <v>#N/A</v>
      </c>
    </row>
    <row r="908" spans="1:66">
      <c r="A908" s="92"/>
      <c r="B908" s="90"/>
      <c r="C908" s="90"/>
      <c r="D908" s="93"/>
      <c r="E908" s="93"/>
      <c r="F908" s="93"/>
      <c r="G908" s="93"/>
      <c r="H908" s="93"/>
      <c r="I908" s="93"/>
      <c r="J908" s="93"/>
      <c r="K908" s="93"/>
      <c r="L908" s="92"/>
      <c r="M908" s="93"/>
      <c r="N908" s="91">
        <f t="shared" si="288"/>
        <v>0</v>
      </c>
      <c r="O908" s="91" t="str">
        <f t="shared" si="289"/>
        <v/>
      </c>
      <c r="P908" s="91" t="str">
        <f t="shared" si="290"/>
        <v/>
      </c>
      <c r="Q908" s="91" t="str">
        <f t="shared" si="291"/>
        <v>HDJ</v>
      </c>
      <c r="R908" s="82"/>
      <c r="S908" s="95">
        <f t="shared" si="295"/>
        <v>0</v>
      </c>
      <c r="T908" s="95">
        <f t="shared" si="296"/>
        <v>0</v>
      </c>
      <c r="U908" s="79" t="e">
        <f>VLOOKUP($S908,'Grille de Tarif OQN'!$B$2:$S$3603,U$1,0)</f>
        <v>#N/A</v>
      </c>
      <c r="V908" s="79" t="e">
        <f>VLOOKUP($S908,'Grille de Tarif OQN'!$B$2:$S$3603,V$1,0)</f>
        <v>#N/A</v>
      </c>
      <c r="W908" s="79" t="e">
        <f>VLOOKUP($S908,'Grille de Tarif OQN'!$B$2:$S$3603,W$1,0)</f>
        <v>#N/A</v>
      </c>
      <c r="X908" s="79" t="e">
        <f>VLOOKUP($S908,'Grille de Tarif OQN'!$B$2:$S$3603,X$1,0)</f>
        <v>#N/A</v>
      </c>
      <c r="Y908" s="79" t="e">
        <f>VLOOKUP($S908,'Grille de Tarif OQN'!$B$2:$S$3603,Y$1,0)</f>
        <v>#N/A</v>
      </c>
      <c r="Z908" s="79" t="e">
        <f>VLOOKUP($S908,'Grille de Tarif OQN'!$B$2:$S$3603,Z$1,0)</f>
        <v>#N/A</v>
      </c>
      <c r="AA908" s="79" t="e">
        <f>VLOOKUP($S908,'Grille de Tarif OQN'!$B$2:$S$3603,AA$1,0)</f>
        <v>#N/A</v>
      </c>
      <c r="AB908" s="79" t="e">
        <f>VLOOKUP($S908,'Grille de Tarif OQN'!$B$2:$S$3603,AB$1,0)</f>
        <v>#N/A</v>
      </c>
      <c r="AC908" s="79" t="e">
        <f>VLOOKUP($S908,'Grille de Tarif OQN'!$B$2:$S$3603,AC$1,0)</f>
        <v>#N/A</v>
      </c>
      <c r="AD908" s="79" t="e">
        <f>VLOOKUP($S908,'Grille de Tarif OQN'!$B$2:$S$3603,AD$1,0)</f>
        <v>#N/A</v>
      </c>
      <c r="AE908" s="79" t="e">
        <f>VLOOKUP($S908,'Grille de Tarif OQN'!$B$2:$S$3603,AE$1,0)</f>
        <v>#N/A</v>
      </c>
      <c r="AF908" s="79" t="e">
        <f>VLOOKUP($S908,'Grille de Tarif OQN'!$B$2:$S$3603,AF$1,0)</f>
        <v>#N/A</v>
      </c>
      <c r="AG908" s="79" t="e">
        <f>VLOOKUP($S908,'Grille de Tarif OQN'!$B$2:$S$3603,AG$1,0)</f>
        <v>#N/A</v>
      </c>
      <c r="AH908" s="79" t="e">
        <f>VLOOKUP($S908,'Grille de Tarif OQN'!$B$2:$S$3603,AH$1,0)</f>
        <v>#N/A</v>
      </c>
      <c r="AI908" s="79" t="e">
        <f>VLOOKUP($S908,'Grille de Tarif OQN'!$B$2:$S$3603,AI$1,0)</f>
        <v>#N/A</v>
      </c>
      <c r="AJ908" s="79" t="e">
        <f>VLOOKUP($S908,'Grille de Tarif OQN'!$B$2:$S$3603,AJ$1,0)</f>
        <v>#N/A</v>
      </c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72"/>
      <c r="AV908"/>
      <c r="AW908"/>
      <c r="AX908"/>
      <c r="AY908"/>
      <c r="AZ908" s="96">
        <f t="shared" si="297"/>
        <v>0</v>
      </c>
      <c r="BA908" s="24" t="e">
        <f t="shared" si="298"/>
        <v>#N/A</v>
      </c>
      <c r="BB908" s="24" t="e">
        <f t="shared" si="299"/>
        <v>#N/A</v>
      </c>
      <c r="BC908" s="24" t="e">
        <f t="shared" si="292"/>
        <v>#N/A</v>
      </c>
      <c r="BD908" s="24" t="e">
        <f t="shared" si="293"/>
        <v>#N/A</v>
      </c>
      <c r="BE908"/>
      <c r="BF908" t="e">
        <f t="shared" si="300"/>
        <v>#N/A</v>
      </c>
      <c r="BG908" t="str">
        <f t="shared" si="301"/>
        <v>HDJ</v>
      </c>
      <c r="BH908" s="20" t="e">
        <f t="shared" si="302"/>
        <v>#N/A</v>
      </c>
      <c r="BI908" s="20" t="e">
        <f t="shared" si="303"/>
        <v>#N/A</v>
      </c>
      <c r="BJ908" s="20" t="e">
        <f t="shared" si="304"/>
        <v>#N/A</v>
      </c>
      <c r="BK908" s="20" t="e">
        <f t="shared" si="305"/>
        <v>#N/A</v>
      </c>
      <c r="BL908" s="20" t="e">
        <f t="shared" si="306"/>
        <v>#N/A</v>
      </c>
      <c r="BM908" s="20" t="e">
        <f t="shared" si="294"/>
        <v>#N/A</v>
      </c>
      <c r="BN908" s="20" t="e">
        <f t="shared" si="307"/>
        <v>#N/A</v>
      </c>
    </row>
    <row r="909" spans="1:66">
      <c r="A909" s="92"/>
      <c r="B909" s="90"/>
      <c r="C909" s="90"/>
      <c r="D909" s="93"/>
      <c r="E909" s="93"/>
      <c r="F909" s="93"/>
      <c r="G909" s="93"/>
      <c r="H909" s="93"/>
      <c r="I909" s="93"/>
      <c r="J909" s="93"/>
      <c r="K909" s="93"/>
      <c r="L909" s="92"/>
      <c r="M909" s="93"/>
      <c r="N909" s="91">
        <f t="shared" si="288"/>
        <v>0</v>
      </c>
      <c r="O909" s="91" t="str">
        <f t="shared" si="289"/>
        <v/>
      </c>
      <c r="P909" s="91" t="str">
        <f t="shared" si="290"/>
        <v/>
      </c>
      <c r="Q909" s="91" t="str">
        <f t="shared" si="291"/>
        <v>HDJ</v>
      </c>
      <c r="R909" s="82"/>
      <c r="S909" s="95">
        <f t="shared" si="295"/>
        <v>0</v>
      </c>
      <c r="T909" s="95">
        <f t="shared" si="296"/>
        <v>0</v>
      </c>
      <c r="U909" s="79" t="e">
        <f>VLOOKUP($S909,'Grille de Tarif OQN'!$B$2:$S$3603,U$1,0)</f>
        <v>#N/A</v>
      </c>
      <c r="V909" s="79" t="e">
        <f>VLOOKUP($S909,'Grille de Tarif OQN'!$B$2:$S$3603,V$1,0)</f>
        <v>#N/A</v>
      </c>
      <c r="W909" s="79" t="e">
        <f>VLOOKUP($S909,'Grille de Tarif OQN'!$B$2:$S$3603,W$1,0)</f>
        <v>#N/A</v>
      </c>
      <c r="X909" s="79" t="e">
        <f>VLOOKUP($S909,'Grille de Tarif OQN'!$B$2:$S$3603,X$1,0)</f>
        <v>#N/A</v>
      </c>
      <c r="Y909" s="79" t="e">
        <f>VLOOKUP($S909,'Grille de Tarif OQN'!$B$2:$S$3603,Y$1,0)</f>
        <v>#N/A</v>
      </c>
      <c r="Z909" s="79" t="e">
        <f>VLOOKUP($S909,'Grille de Tarif OQN'!$B$2:$S$3603,Z$1,0)</f>
        <v>#N/A</v>
      </c>
      <c r="AA909" s="79" t="e">
        <f>VLOOKUP($S909,'Grille de Tarif OQN'!$B$2:$S$3603,AA$1,0)</f>
        <v>#N/A</v>
      </c>
      <c r="AB909" s="79" t="e">
        <f>VLOOKUP($S909,'Grille de Tarif OQN'!$B$2:$S$3603,AB$1,0)</f>
        <v>#N/A</v>
      </c>
      <c r="AC909" s="79" t="e">
        <f>VLOOKUP($S909,'Grille de Tarif OQN'!$B$2:$S$3603,AC$1,0)</f>
        <v>#N/A</v>
      </c>
      <c r="AD909" s="79" t="e">
        <f>VLOOKUP($S909,'Grille de Tarif OQN'!$B$2:$S$3603,AD$1,0)</f>
        <v>#N/A</v>
      </c>
      <c r="AE909" s="79" t="e">
        <f>VLOOKUP($S909,'Grille de Tarif OQN'!$B$2:$S$3603,AE$1,0)</f>
        <v>#N/A</v>
      </c>
      <c r="AF909" s="79" t="e">
        <f>VLOOKUP($S909,'Grille de Tarif OQN'!$B$2:$S$3603,AF$1,0)</f>
        <v>#N/A</v>
      </c>
      <c r="AG909" s="79" t="e">
        <f>VLOOKUP($S909,'Grille de Tarif OQN'!$B$2:$S$3603,AG$1,0)</f>
        <v>#N/A</v>
      </c>
      <c r="AH909" s="79" t="e">
        <f>VLOOKUP($S909,'Grille de Tarif OQN'!$B$2:$S$3603,AH$1,0)</f>
        <v>#N/A</v>
      </c>
      <c r="AI909" s="79" t="e">
        <f>VLOOKUP($S909,'Grille de Tarif OQN'!$B$2:$S$3603,AI$1,0)</f>
        <v>#N/A</v>
      </c>
      <c r="AJ909" s="79" t="e">
        <f>VLOOKUP($S909,'Grille de Tarif OQN'!$B$2:$S$3603,AJ$1,0)</f>
        <v>#N/A</v>
      </c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72"/>
      <c r="AV909"/>
      <c r="AW909"/>
      <c r="AX909"/>
      <c r="AY909"/>
      <c r="AZ909" s="96">
        <f t="shared" si="297"/>
        <v>0</v>
      </c>
      <c r="BA909" s="24" t="e">
        <f t="shared" si="298"/>
        <v>#N/A</v>
      </c>
      <c r="BB909" s="24" t="e">
        <f t="shared" si="299"/>
        <v>#N/A</v>
      </c>
      <c r="BC909" s="24" t="e">
        <f t="shared" si="292"/>
        <v>#N/A</v>
      </c>
      <c r="BD909" s="24" t="e">
        <f t="shared" si="293"/>
        <v>#N/A</v>
      </c>
      <c r="BE909"/>
      <c r="BF909" t="e">
        <f t="shared" si="300"/>
        <v>#N/A</v>
      </c>
      <c r="BG909" t="str">
        <f t="shared" si="301"/>
        <v>HDJ</v>
      </c>
      <c r="BH909" s="20" t="e">
        <f t="shared" si="302"/>
        <v>#N/A</v>
      </c>
      <c r="BI909" s="20" t="e">
        <f t="shared" si="303"/>
        <v>#N/A</v>
      </c>
      <c r="BJ909" s="20" t="e">
        <f t="shared" si="304"/>
        <v>#N/A</v>
      </c>
      <c r="BK909" s="20" t="e">
        <f t="shared" si="305"/>
        <v>#N/A</v>
      </c>
      <c r="BL909" s="20" t="e">
        <f t="shared" si="306"/>
        <v>#N/A</v>
      </c>
      <c r="BM909" s="20" t="e">
        <f t="shared" si="294"/>
        <v>#N/A</v>
      </c>
      <c r="BN909" s="20" t="e">
        <f t="shared" si="307"/>
        <v>#N/A</v>
      </c>
    </row>
    <row r="910" spans="1:66">
      <c r="A910" s="92"/>
      <c r="B910" s="90"/>
      <c r="C910" s="90"/>
      <c r="D910" s="93"/>
      <c r="E910" s="93"/>
      <c r="F910" s="93"/>
      <c r="G910" s="93"/>
      <c r="H910" s="93"/>
      <c r="I910" s="93"/>
      <c r="J910" s="93"/>
      <c r="K910" s="93"/>
      <c r="L910" s="92"/>
      <c r="M910" s="93"/>
      <c r="N910" s="91">
        <f t="shared" si="288"/>
        <v>0</v>
      </c>
      <c r="O910" s="91" t="str">
        <f t="shared" si="289"/>
        <v/>
      </c>
      <c r="P910" s="91" t="str">
        <f t="shared" si="290"/>
        <v/>
      </c>
      <c r="Q910" s="91" t="str">
        <f t="shared" si="291"/>
        <v>HDJ</v>
      </c>
      <c r="R910" s="82"/>
      <c r="S910" s="95">
        <f t="shared" si="295"/>
        <v>0</v>
      </c>
      <c r="T910" s="95">
        <f t="shared" si="296"/>
        <v>0</v>
      </c>
      <c r="U910" s="79" t="e">
        <f>VLOOKUP($S910,'Grille de Tarif OQN'!$B$2:$S$3603,U$1,0)</f>
        <v>#N/A</v>
      </c>
      <c r="V910" s="79" t="e">
        <f>VLOOKUP($S910,'Grille de Tarif OQN'!$B$2:$S$3603,V$1,0)</f>
        <v>#N/A</v>
      </c>
      <c r="W910" s="79" t="e">
        <f>VLOOKUP($S910,'Grille de Tarif OQN'!$B$2:$S$3603,W$1,0)</f>
        <v>#N/A</v>
      </c>
      <c r="X910" s="79" t="e">
        <f>VLOOKUP($S910,'Grille de Tarif OQN'!$B$2:$S$3603,X$1,0)</f>
        <v>#N/A</v>
      </c>
      <c r="Y910" s="79" t="e">
        <f>VLOOKUP($S910,'Grille de Tarif OQN'!$B$2:$S$3603,Y$1,0)</f>
        <v>#N/A</v>
      </c>
      <c r="Z910" s="79" t="e">
        <f>VLOOKUP($S910,'Grille de Tarif OQN'!$B$2:$S$3603,Z$1,0)</f>
        <v>#N/A</v>
      </c>
      <c r="AA910" s="79" t="e">
        <f>VLOOKUP($S910,'Grille de Tarif OQN'!$B$2:$S$3603,AA$1,0)</f>
        <v>#N/A</v>
      </c>
      <c r="AB910" s="79" t="e">
        <f>VLOOKUP($S910,'Grille de Tarif OQN'!$B$2:$S$3603,AB$1,0)</f>
        <v>#N/A</v>
      </c>
      <c r="AC910" s="79" t="e">
        <f>VLOOKUP($S910,'Grille de Tarif OQN'!$B$2:$S$3603,AC$1,0)</f>
        <v>#N/A</v>
      </c>
      <c r="AD910" s="79" t="e">
        <f>VLOOKUP($S910,'Grille de Tarif OQN'!$B$2:$S$3603,AD$1,0)</f>
        <v>#N/A</v>
      </c>
      <c r="AE910" s="79" t="e">
        <f>VLOOKUP($S910,'Grille de Tarif OQN'!$B$2:$S$3603,AE$1,0)</f>
        <v>#N/A</v>
      </c>
      <c r="AF910" s="79" t="e">
        <f>VLOOKUP($S910,'Grille de Tarif OQN'!$B$2:$S$3603,AF$1,0)</f>
        <v>#N/A</v>
      </c>
      <c r="AG910" s="79" t="e">
        <f>VLOOKUP($S910,'Grille de Tarif OQN'!$B$2:$S$3603,AG$1,0)</f>
        <v>#N/A</v>
      </c>
      <c r="AH910" s="79" t="e">
        <f>VLOOKUP($S910,'Grille de Tarif OQN'!$B$2:$S$3603,AH$1,0)</f>
        <v>#N/A</v>
      </c>
      <c r="AI910" s="79" t="e">
        <f>VLOOKUP($S910,'Grille de Tarif OQN'!$B$2:$S$3603,AI$1,0)</f>
        <v>#N/A</v>
      </c>
      <c r="AJ910" s="79" t="e">
        <f>VLOOKUP($S910,'Grille de Tarif OQN'!$B$2:$S$3603,AJ$1,0)</f>
        <v>#N/A</v>
      </c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72"/>
      <c r="AV910"/>
      <c r="AW910"/>
      <c r="AX910"/>
      <c r="AY910"/>
      <c r="AZ910" s="96">
        <f t="shared" si="297"/>
        <v>0</v>
      </c>
      <c r="BA910" s="24" t="e">
        <f t="shared" si="298"/>
        <v>#N/A</v>
      </c>
      <c r="BB910" s="24" t="e">
        <f t="shared" si="299"/>
        <v>#N/A</v>
      </c>
      <c r="BC910" s="24" t="e">
        <f t="shared" si="292"/>
        <v>#N/A</v>
      </c>
      <c r="BD910" s="24" t="e">
        <f t="shared" si="293"/>
        <v>#N/A</v>
      </c>
      <c r="BE910"/>
      <c r="BF910" t="e">
        <f t="shared" si="300"/>
        <v>#N/A</v>
      </c>
      <c r="BG910" t="str">
        <f t="shared" si="301"/>
        <v>HDJ</v>
      </c>
      <c r="BH910" s="20" t="e">
        <f t="shared" si="302"/>
        <v>#N/A</v>
      </c>
      <c r="BI910" s="20" t="e">
        <f t="shared" si="303"/>
        <v>#N/A</v>
      </c>
      <c r="BJ910" s="20" t="e">
        <f t="shared" si="304"/>
        <v>#N/A</v>
      </c>
      <c r="BK910" s="20" t="e">
        <f t="shared" si="305"/>
        <v>#N/A</v>
      </c>
      <c r="BL910" s="20" t="e">
        <f t="shared" si="306"/>
        <v>#N/A</v>
      </c>
      <c r="BM910" s="20" t="e">
        <f t="shared" si="294"/>
        <v>#N/A</v>
      </c>
      <c r="BN910" s="20" t="e">
        <f t="shared" si="307"/>
        <v>#N/A</v>
      </c>
    </row>
    <row r="911" spans="1:66">
      <c r="A911" s="92"/>
      <c r="B911" s="90"/>
      <c r="C911" s="90"/>
      <c r="D911" s="93"/>
      <c r="E911" s="93"/>
      <c r="F911" s="93"/>
      <c r="G911" s="93"/>
      <c r="H911" s="93"/>
      <c r="I911" s="93"/>
      <c r="J911" s="93"/>
      <c r="K911" s="93"/>
      <c r="L911" s="92"/>
      <c r="M911" s="93"/>
      <c r="N911" s="91">
        <f t="shared" si="288"/>
        <v>0</v>
      </c>
      <c r="O911" s="91" t="str">
        <f t="shared" si="289"/>
        <v/>
      </c>
      <c r="P911" s="91" t="str">
        <f t="shared" si="290"/>
        <v/>
      </c>
      <c r="Q911" s="91" t="str">
        <f t="shared" si="291"/>
        <v>HDJ</v>
      </c>
      <c r="R911" s="82"/>
      <c r="S911" s="95">
        <f t="shared" si="295"/>
        <v>0</v>
      </c>
      <c r="T911" s="95">
        <f t="shared" si="296"/>
        <v>0</v>
      </c>
      <c r="U911" s="79" t="e">
        <f>VLOOKUP($S911,'Grille de Tarif OQN'!$B$2:$S$3603,U$1,0)</f>
        <v>#N/A</v>
      </c>
      <c r="V911" s="79" t="e">
        <f>VLOOKUP($S911,'Grille de Tarif OQN'!$B$2:$S$3603,V$1,0)</f>
        <v>#N/A</v>
      </c>
      <c r="W911" s="79" t="e">
        <f>VLOOKUP($S911,'Grille de Tarif OQN'!$B$2:$S$3603,W$1,0)</f>
        <v>#N/A</v>
      </c>
      <c r="X911" s="79" t="e">
        <f>VLOOKUP($S911,'Grille de Tarif OQN'!$B$2:$S$3603,X$1,0)</f>
        <v>#N/A</v>
      </c>
      <c r="Y911" s="79" t="e">
        <f>VLOOKUP($S911,'Grille de Tarif OQN'!$B$2:$S$3603,Y$1,0)</f>
        <v>#N/A</v>
      </c>
      <c r="Z911" s="79" t="e">
        <f>VLOOKUP($S911,'Grille de Tarif OQN'!$B$2:$S$3603,Z$1,0)</f>
        <v>#N/A</v>
      </c>
      <c r="AA911" s="79" t="e">
        <f>VLOOKUP($S911,'Grille de Tarif OQN'!$B$2:$S$3603,AA$1,0)</f>
        <v>#N/A</v>
      </c>
      <c r="AB911" s="79" t="e">
        <f>VLOOKUP($S911,'Grille de Tarif OQN'!$B$2:$S$3603,AB$1,0)</f>
        <v>#N/A</v>
      </c>
      <c r="AC911" s="79" t="e">
        <f>VLOOKUP($S911,'Grille de Tarif OQN'!$B$2:$S$3603,AC$1,0)</f>
        <v>#N/A</v>
      </c>
      <c r="AD911" s="79" t="e">
        <f>VLOOKUP($S911,'Grille de Tarif OQN'!$B$2:$S$3603,AD$1,0)</f>
        <v>#N/A</v>
      </c>
      <c r="AE911" s="79" t="e">
        <f>VLOOKUP($S911,'Grille de Tarif OQN'!$B$2:$S$3603,AE$1,0)</f>
        <v>#N/A</v>
      </c>
      <c r="AF911" s="79" t="e">
        <f>VLOOKUP($S911,'Grille de Tarif OQN'!$B$2:$S$3603,AF$1,0)</f>
        <v>#N/A</v>
      </c>
      <c r="AG911" s="79" t="e">
        <f>VLOOKUP($S911,'Grille de Tarif OQN'!$B$2:$S$3603,AG$1,0)</f>
        <v>#N/A</v>
      </c>
      <c r="AH911" s="79" t="e">
        <f>VLOOKUP($S911,'Grille de Tarif OQN'!$B$2:$S$3603,AH$1,0)</f>
        <v>#N/A</v>
      </c>
      <c r="AI911" s="79" t="e">
        <f>VLOOKUP($S911,'Grille de Tarif OQN'!$B$2:$S$3603,AI$1,0)</f>
        <v>#N/A</v>
      </c>
      <c r="AJ911" s="79" t="e">
        <f>VLOOKUP($S911,'Grille de Tarif OQN'!$B$2:$S$3603,AJ$1,0)</f>
        <v>#N/A</v>
      </c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72"/>
      <c r="AV911"/>
      <c r="AW911"/>
      <c r="AX911"/>
      <c r="AY911"/>
      <c r="AZ911" s="96">
        <f t="shared" si="297"/>
        <v>0</v>
      </c>
      <c r="BA911" s="24" t="e">
        <f t="shared" si="298"/>
        <v>#N/A</v>
      </c>
      <c r="BB911" s="24" t="e">
        <f t="shared" si="299"/>
        <v>#N/A</v>
      </c>
      <c r="BC911" s="24" t="e">
        <f t="shared" si="292"/>
        <v>#N/A</v>
      </c>
      <c r="BD911" s="24" t="e">
        <f t="shared" si="293"/>
        <v>#N/A</v>
      </c>
      <c r="BE911"/>
      <c r="BF911" t="e">
        <f t="shared" si="300"/>
        <v>#N/A</v>
      </c>
      <c r="BG911" t="str">
        <f t="shared" si="301"/>
        <v>HDJ</v>
      </c>
      <c r="BH911" s="20" t="e">
        <f t="shared" si="302"/>
        <v>#N/A</v>
      </c>
      <c r="BI911" s="20" t="e">
        <f t="shared" si="303"/>
        <v>#N/A</v>
      </c>
      <c r="BJ911" s="20" t="e">
        <f t="shared" si="304"/>
        <v>#N/A</v>
      </c>
      <c r="BK911" s="20" t="e">
        <f t="shared" si="305"/>
        <v>#N/A</v>
      </c>
      <c r="BL911" s="20" t="e">
        <f t="shared" si="306"/>
        <v>#N/A</v>
      </c>
      <c r="BM911" s="20" t="e">
        <f t="shared" si="294"/>
        <v>#N/A</v>
      </c>
      <c r="BN911" s="20" t="e">
        <f t="shared" si="307"/>
        <v>#N/A</v>
      </c>
    </row>
    <row r="912" spans="1:66">
      <c r="A912" s="92"/>
      <c r="B912" s="90"/>
      <c r="C912" s="90"/>
      <c r="D912" s="93"/>
      <c r="E912" s="93"/>
      <c r="F912" s="93"/>
      <c r="G912" s="93"/>
      <c r="H912" s="93"/>
      <c r="I912" s="93"/>
      <c r="J912" s="93"/>
      <c r="K912" s="93"/>
      <c r="L912" s="92"/>
      <c r="M912" s="93"/>
      <c r="N912" s="91">
        <f t="shared" si="288"/>
        <v>0</v>
      </c>
      <c r="O912" s="91" t="str">
        <f t="shared" si="289"/>
        <v/>
      </c>
      <c r="P912" s="91" t="str">
        <f t="shared" si="290"/>
        <v/>
      </c>
      <c r="Q912" s="91" t="str">
        <f t="shared" si="291"/>
        <v>HDJ</v>
      </c>
      <c r="R912" s="82"/>
      <c r="S912" s="95">
        <f t="shared" si="295"/>
        <v>0</v>
      </c>
      <c r="T912" s="95">
        <f t="shared" si="296"/>
        <v>0</v>
      </c>
      <c r="U912" s="79" t="e">
        <f>VLOOKUP($S912,'Grille de Tarif OQN'!$B$2:$S$3603,U$1,0)</f>
        <v>#N/A</v>
      </c>
      <c r="V912" s="79" t="e">
        <f>VLOOKUP($S912,'Grille de Tarif OQN'!$B$2:$S$3603,V$1,0)</f>
        <v>#N/A</v>
      </c>
      <c r="W912" s="79" t="e">
        <f>VLOOKUP($S912,'Grille de Tarif OQN'!$B$2:$S$3603,W$1,0)</f>
        <v>#N/A</v>
      </c>
      <c r="X912" s="79" t="e">
        <f>VLOOKUP($S912,'Grille de Tarif OQN'!$B$2:$S$3603,X$1,0)</f>
        <v>#N/A</v>
      </c>
      <c r="Y912" s="79" t="e">
        <f>VLOOKUP($S912,'Grille de Tarif OQN'!$B$2:$S$3603,Y$1,0)</f>
        <v>#N/A</v>
      </c>
      <c r="Z912" s="79" t="e">
        <f>VLOOKUP($S912,'Grille de Tarif OQN'!$B$2:$S$3603,Z$1,0)</f>
        <v>#N/A</v>
      </c>
      <c r="AA912" s="79" t="e">
        <f>VLOOKUP($S912,'Grille de Tarif OQN'!$B$2:$S$3603,AA$1,0)</f>
        <v>#N/A</v>
      </c>
      <c r="AB912" s="79" t="e">
        <f>VLOOKUP($S912,'Grille de Tarif OQN'!$B$2:$S$3603,AB$1,0)</f>
        <v>#N/A</v>
      </c>
      <c r="AC912" s="79" t="e">
        <f>VLOOKUP($S912,'Grille de Tarif OQN'!$B$2:$S$3603,AC$1,0)</f>
        <v>#N/A</v>
      </c>
      <c r="AD912" s="79" t="e">
        <f>VLOOKUP($S912,'Grille de Tarif OQN'!$B$2:$S$3603,AD$1,0)</f>
        <v>#N/A</v>
      </c>
      <c r="AE912" s="79" t="e">
        <f>VLOOKUP($S912,'Grille de Tarif OQN'!$B$2:$S$3603,AE$1,0)</f>
        <v>#N/A</v>
      </c>
      <c r="AF912" s="79" t="e">
        <f>VLOOKUP($S912,'Grille de Tarif OQN'!$B$2:$S$3603,AF$1,0)</f>
        <v>#N/A</v>
      </c>
      <c r="AG912" s="79" t="e">
        <f>VLOOKUP($S912,'Grille de Tarif OQN'!$B$2:$S$3603,AG$1,0)</f>
        <v>#N/A</v>
      </c>
      <c r="AH912" s="79" t="e">
        <f>VLOOKUP($S912,'Grille de Tarif OQN'!$B$2:$S$3603,AH$1,0)</f>
        <v>#N/A</v>
      </c>
      <c r="AI912" s="79" t="e">
        <f>VLOOKUP($S912,'Grille de Tarif OQN'!$B$2:$S$3603,AI$1,0)</f>
        <v>#N/A</v>
      </c>
      <c r="AJ912" s="79" t="e">
        <f>VLOOKUP($S912,'Grille de Tarif OQN'!$B$2:$S$3603,AJ$1,0)</f>
        <v>#N/A</v>
      </c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72"/>
      <c r="AV912"/>
      <c r="AW912"/>
      <c r="AX912"/>
      <c r="AY912"/>
      <c r="AZ912" s="96">
        <f t="shared" si="297"/>
        <v>0</v>
      </c>
      <c r="BA912" s="24" t="e">
        <f t="shared" si="298"/>
        <v>#N/A</v>
      </c>
      <c r="BB912" s="24" t="e">
        <f t="shared" si="299"/>
        <v>#N/A</v>
      </c>
      <c r="BC912" s="24" t="e">
        <f t="shared" si="292"/>
        <v>#N/A</v>
      </c>
      <c r="BD912" s="24" t="e">
        <f t="shared" si="293"/>
        <v>#N/A</v>
      </c>
      <c r="BE912"/>
      <c r="BF912" t="e">
        <f t="shared" si="300"/>
        <v>#N/A</v>
      </c>
      <c r="BG912" t="str">
        <f t="shared" si="301"/>
        <v>HDJ</v>
      </c>
      <c r="BH912" s="20" t="e">
        <f t="shared" si="302"/>
        <v>#N/A</v>
      </c>
      <c r="BI912" s="20" t="e">
        <f t="shared" si="303"/>
        <v>#N/A</v>
      </c>
      <c r="BJ912" s="20" t="e">
        <f t="shared" si="304"/>
        <v>#N/A</v>
      </c>
      <c r="BK912" s="20" t="e">
        <f t="shared" si="305"/>
        <v>#N/A</v>
      </c>
      <c r="BL912" s="20" t="e">
        <f t="shared" si="306"/>
        <v>#N/A</v>
      </c>
      <c r="BM912" s="20" t="e">
        <f t="shared" si="294"/>
        <v>#N/A</v>
      </c>
      <c r="BN912" s="20" t="e">
        <f t="shared" si="307"/>
        <v>#N/A</v>
      </c>
    </row>
    <row r="913" spans="1:66">
      <c r="A913" s="92"/>
      <c r="B913" s="90"/>
      <c r="C913" s="90"/>
      <c r="D913" s="93"/>
      <c r="E913" s="93"/>
      <c r="F913" s="93"/>
      <c r="G913" s="93"/>
      <c r="H913" s="93"/>
      <c r="I913" s="93"/>
      <c r="J913" s="93"/>
      <c r="K913" s="93"/>
      <c r="L913" s="92"/>
      <c r="M913" s="93"/>
      <c r="N913" s="91">
        <f t="shared" si="288"/>
        <v>0</v>
      </c>
      <c r="O913" s="91" t="str">
        <f t="shared" si="289"/>
        <v/>
      </c>
      <c r="P913" s="91" t="str">
        <f t="shared" si="290"/>
        <v/>
      </c>
      <c r="Q913" s="91" t="str">
        <f t="shared" si="291"/>
        <v>HDJ</v>
      </c>
      <c r="R913" s="82"/>
      <c r="S913" s="95">
        <f t="shared" si="295"/>
        <v>0</v>
      </c>
      <c r="T913" s="95">
        <f t="shared" si="296"/>
        <v>0</v>
      </c>
      <c r="U913" s="79" t="e">
        <f>VLOOKUP($S913,'Grille de Tarif OQN'!$B$2:$S$3603,U$1,0)</f>
        <v>#N/A</v>
      </c>
      <c r="V913" s="79" t="e">
        <f>VLOOKUP($S913,'Grille de Tarif OQN'!$B$2:$S$3603,V$1,0)</f>
        <v>#N/A</v>
      </c>
      <c r="W913" s="79" t="e">
        <f>VLOOKUP($S913,'Grille de Tarif OQN'!$B$2:$S$3603,W$1,0)</f>
        <v>#N/A</v>
      </c>
      <c r="X913" s="79" t="e">
        <f>VLOOKUP($S913,'Grille de Tarif OQN'!$B$2:$S$3603,X$1,0)</f>
        <v>#N/A</v>
      </c>
      <c r="Y913" s="79" t="e">
        <f>VLOOKUP($S913,'Grille de Tarif OQN'!$B$2:$S$3603,Y$1,0)</f>
        <v>#N/A</v>
      </c>
      <c r="Z913" s="79" t="e">
        <f>VLOOKUP($S913,'Grille de Tarif OQN'!$B$2:$S$3603,Z$1,0)</f>
        <v>#N/A</v>
      </c>
      <c r="AA913" s="79" t="e">
        <f>VLOOKUP($S913,'Grille de Tarif OQN'!$B$2:$S$3603,AA$1,0)</f>
        <v>#N/A</v>
      </c>
      <c r="AB913" s="79" t="e">
        <f>VLOOKUP($S913,'Grille de Tarif OQN'!$B$2:$S$3603,AB$1,0)</f>
        <v>#N/A</v>
      </c>
      <c r="AC913" s="79" t="e">
        <f>VLOOKUP($S913,'Grille de Tarif OQN'!$B$2:$S$3603,AC$1,0)</f>
        <v>#N/A</v>
      </c>
      <c r="AD913" s="79" t="e">
        <f>VLOOKUP($S913,'Grille de Tarif OQN'!$B$2:$S$3603,AD$1,0)</f>
        <v>#N/A</v>
      </c>
      <c r="AE913" s="79" t="e">
        <f>VLOOKUP($S913,'Grille de Tarif OQN'!$B$2:$S$3603,AE$1,0)</f>
        <v>#N/A</v>
      </c>
      <c r="AF913" s="79" t="e">
        <f>VLOOKUP($S913,'Grille de Tarif OQN'!$B$2:$S$3603,AF$1,0)</f>
        <v>#N/A</v>
      </c>
      <c r="AG913" s="79" t="e">
        <f>VLOOKUP($S913,'Grille de Tarif OQN'!$B$2:$S$3603,AG$1,0)</f>
        <v>#N/A</v>
      </c>
      <c r="AH913" s="79" t="e">
        <f>VLOOKUP($S913,'Grille de Tarif OQN'!$B$2:$S$3603,AH$1,0)</f>
        <v>#N/A</v>
      </c>
      <c r="AI913" s="79" t="e">
        <f>VLOOKUP($S913,'Grille de Tarif OQN'!$B$2:$S$3603,AI$1,0)</f>
        <v>#N/A</v>
      </c>
      <c r="AJ913" s="79" t="e">
        <f>VLOOKUP($S913,'Grille de Tarif OQN'!$B$2:$S$3603,AJ$1,0)</f>
        <v>#N/A</v>
      </c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72"/>
      <c r="AV913"/>
      <c r="AW913"/>
      <c r="AX913"/>
      <c r="AY913"/>
      <c r="AZ913" s="96">
        <f t="shared" si="297"/>
        <v>0</v>
      </c>
      <c r="BA913" s="24" t="e">
        <f t="shared" si="298"/>
        <v>#N/A</v>
      </c>
      <c r="BB913" s="24" t="e">
        <f t="shared" si="299"/>
        <v>#N/A</v>
      </c>
      <c r="BC913" s="24" t="e">
        <f t="shared" si="292"/>
        <v>#N/A</v>
      </c>
      <c r="BD913" s="24" t="e">
        <f t="shared" si="293"/>
        <v>#N/A</v>
      </c>
      <c r="BE913"/>
      <c r="BF913" t="e">
        <f t="shared" si="300"/>
        <v>#N/A</v>
      </c>
      <c r="BG913" t="str">
        <f t="shared" si="301"/>
        <v>HDJ</v>
      </c>
      <c r="BH913" s="20" t="e">
        <f t="shared" si="302"/>
        <v>#N/A</v>
      </c>
      <c r="BI913" s="20" t="e">
        <f t="shared" si="303"/>
        <v>#N/A</v>
      </c>
      <c r="BJ913" s="20" t="e">
        <f t="shared" si="304"/>
        <v>#N/A</v>
      </c>
      <c r="BK913" s="20" t="e">
        <f t="shared" si="305"/>
        <v>#N/A</v>
      </c>
      <c r="BL913" s="20" t="e">
        <f t="shared" si="306"/>
        <v>#N/A</v>
      </c>
      <c r="BM913" s="20" t="e">
        <f t="shared" si="294"/>
        <v>#N/A</v>
      </c>
      <c r="BN913" s="20" t="e">
        <f t="shared" si="307"/>
        <v>#N/A</v>
      </c>
    </row>
    <row r="914" spans="1:66">
      <c r="A914" s="92"/>
      <c r="B914" s="90"/>
      <c r="C914" s="90"/>
      <c r="D914" s="93"/>
      <c r="E914" s="93"/>
      <c r="F914" s="93"/>
      <c r="G914" s="93"/>
      <c r="H914" s="93"/>
      <c r="I914" s="93"/>
      <c r="J914" s="93"/>
      <c r="K914" s="93"/>
      <c r="L914" s="92"/>
      <c r="M914" s="93"/>
      <c r="N914" s="91">
        <f t="shared" si="288"/>
        <v>0</v>
      </c>
      <c r="O914" s="91" t="str">
        <f t="shared" si="289"/>
        <v/>
      </c>
      <c r="P914" s="91" t="str">
        <f t="shared" si="290"/>
        <v/>
      </c>
      <c r="Q914" s="91" t="str">
        <f t="shared" si="291"/>
        <v>HDJ</v>
      </c>
      <c r="R914" s="82"/>
      <c r="S914" s="95">
        <f t="shared" si="295"/>
        <v>0</v>
      </c>
      <c r="T914" s="95">
        <f t="shared" si="296"/>
        <v>0</v>
      </c>
      <c r="U914" s="79" t="e">
        <f>VLOOKUP($S914,'Grille de Tarif OQN'!$B$2:$S$3603,U$1,0)</f>
        <v>#N/A</v>
      </c>
      <c r="V914" s="79" t="e">
        <f>VLOOKUP($S914,'Grille de Tarif OQN'!$B$2:$S$3603,V$1,0)</f>
        <v>#N/A</v>
      </c>
      <c r="W914" s="79" t="e">
        <f>VLOOKUP($S914,'Grille de Tarif OQN'!$B$2:$S$3603,W$1,0)</f>
        <v>#N/A</v>
      </c>
      <c r="X914" s="79" t="e">
        <f>VLOOKUP($S914,'Grille de Tarif OQN'!$B$2:$S$3603,X$1,0)</f>
        <v>#N/A</v>
      </c>
      <c r="Y914" s="79" t="e">
        <f>VLOOKUP($S914,'Grille de Tarif OQN'!$B$2:$S$3603,Y$1,0)</f>
        <v>#N/A</v>
      </c>
      <c r="Z914" s="79" t="e">
        <f>VLOOKUP($S914,'Grille de Tarif OQN'!$B$2:$S$3603,Z$1,0)</f>
        <v>#N/A</v>
      </c>
      <c r="AA914" s="79" t="e">
        <f>VLOOKUP($S914,'Grille de Tarif OQN'!$B$2:$S$3603,AA$1,0)</f>
        <v>#N/A</v>
      </c>
      <c r="AB914" s="79" t="e">
        <f>VLOOKUP($S914,'Grille de Tarif OQN'!$B$2:$S$3603,AB$1,0)</f>
        <v>#N/A</v>
      </c>
      <c r="AC914" s="79" t="e">
        <f>VLOOKUP($S914,'Grille de Tarif OQN'!$B$2:$S$3603,AC$1,0)</f>
        <v>#N/A</v>
      </c>
      <c r="AD914" s="79" t="e">
        <f>VLOOKUP($S914,'Grille de Tarif OQN'!$B$2:$S$3603,AD$1,0)</f>
        <v>#N/A</v>
      </c>
      <c r="AE914" s="79" t="e">
        <f>VLOOKUP($S914,'Grille de Tarif OQN'!$B$2:$S$3603,AE$1,0)</f>
        <v>#N/A</v>
      </c>
      <c r="AF914" s="79" t="e">
        <f>VLOOKUP($S914,'Grille de Tarif OQN'!$B$2:$S$3603,AF$1,0)</f>
        <v>#N/A</v>
      </c>
      <c r="AG914" s="79" t="e">
        <f>VLOOKUP($S914,'Grille de Tarif OQN'!$B$2:$S$3603,AG$1,0)</f>
        <v>#N/A</v>
      </c>
      <c r="AH914" s="79" t="e">
        <f>VLOOKUP($S914,'Grille de Tarif OQN'!$B$2:$S$3603,AH$1,0)</f>
        <v>#N/A</v>
      </c>
      <c r="AI914" s="79" t="e">
        <f>VLOOKUP($S914,'Grille de Tarif OQN'!$B$2:$S$3603,AI$1,0)</f>
        <v>#N/A</v>
      </c>
      <c r="AJ914" s="79" t="e">
        <f>VLOOKUP($S914,'Grille de Tarif OQN'!$B$2:$S$3603,AJ$1,0)</f>
        <v>#N/A</v>
      </c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72"/>
      <c r="AV914"/>
      <c r="AW914"/>
      <c r="AX914"/>
      <c r="AY914"/>
      <c r="AZ914" s="96">
        <f t="shared" si="297"/>
        <v>0</v>
      </c>
      <c r="BA914" s="24" t="e">
        <f t="shared" si="298"/>
        <v>#N/A</v>
      </c>
      <c r="BB914" s="24" t="e">
        <f t="shared" si="299"/>
        <v>#N/A</v>
      </c>
      <c r="BC914" s="24" t="e">
        <f t="shared" si="292"/>
        <v>#N/A</v>
      </c>
      <c r="BD914" s="24" t="e">
        <f t="shared" si="293"/>
        <v>#N/A</v>
      </c>
      <c r="BE914"/>
      <c r="BF914" t="e">
        <f t="shared" si="300"/>
        <v>#N/A</v>
      </c>
      <c r="BG914" t="str">
        <f t="shared" si="301"/>
        <v>HDJ</v>
      </c>
      <c r="BH914" s="20" t="e">
        <f t="shared" si="302"/>
        <v>#N/A</v>
      </c>
      <c r="BI914" s="20" t="e">
        <f t="shared" si="303"/>
        <v>#N/A</v>
      </c>
      <c r="BJ914" s="20" t="e">
        <f t="shared" si="304"/>
        <v>#N/A</v>
      </c>
      <c r="BK914" s="20" t="e">
        <f t="shared" si="305"/>
        <v>#N/A</v>
      </c>
      <c r="BL914" s="20" t="e">
        <f t="shared" si="306"/>
        <v>#N/A</v>
      </c>
      <c r="BM914" s="20" t="e">
        <f t="shared" si="294"/>
        <v>#N/A</v>
      </c>
      <c r="BN914" s="20" t="e">
        <f t="shared" si="307"/>
        <v>#N/A</v>
      </c>
    </row>
    <row r="915" spans="1:66">
      <c r="A915" s="92"/>
      <c r="B915" s="90"/>
      <c r="C915" s="90"/>
      <c r="D915" s="93"/>
      <c r="E915" s="93"/>
      <c r="F915" s="93"/>
      <c r="G915" s="93"/>
      <c r="H915" s="93"/>
      <c r="I915" s="93"/>
      <c r="J915" s="93"/>
      <c r="K915" s="93"/>
      <c r="L915" s="92"/>
      <c r="M915" s="93"/>
      <c r="N915" s="91">
        <f t="shared" si="288"/>
        <v>0</v>
      </c>
      <c r="O915" s="91" t="str">
        <f t="shared" si="289"/>
        <v/>
      </c>
      <c r="P915" s="91" t="str">
        <f t="shared" si="290"/>
        <v/>
      </c>
      <c r="Q915" s="91" t="str">
        <f t="shared" si="291"/>
        <v>HDJ</v>
      </c>
      <c r="R915" s="82"/>
      <c r="S915" s="95">
        <f t="shared" si="295"/>
        <v>0</v>
      </c>
      <c r="T915" s="95">
        <f t="shared" si="296"/>
        <v>0</v>
      </c>
      <c r="U915" s="79" t="e">
        <f>VLOOKUP($S915,'Grille de Tarif OQN'!$B$2:$S$3603,U$1,0)</f>
        <v>#N/A</v>
      </c>
      <c r="V915" s="79" t="e">
        <f>VLOOKUP($S915,'Grille de Tarif OQN'!$B$2:$S$3603,V$1,0)</f>
        <v>#N/A</v>
      </c>
      <c r="W915" s="79" t="e">
        <f>VLOOKUP($S915,'Grille de Tarif OQN'!$B$2:$S$3603,W$1,0)</f>
        <v>#N/A</v>
      </c>
      <c r="X915" s="79" t="e">
        <f>VLOOKUP($S915,'Grille de Tarif OQN'!$B$2:$S$3603,X$1,0)</f>
        <v>#N/A</v>
      </c>
      <c r="Y915" s="79" t="e">
        <f>VLOOKUP($S915,'Grille de Tarif OQN'!$B$2:$S$3603,Y$1,0)</f>
        <v>#N/A</v>
      </c>
      <c r="Z915" s="79" t="e">
        <f>VLOOKUP($S915,'Grille de Tarif OQN'!$B$2:$S$3603,Z$1,0)</f>
        <v>#N/A</v>
      </c>
      <c r="AA915" s="79" t="e">
        <f>VLOOKUP($S915,'Grille de Tarif OQN'!$B$2:$S$3603,AA$1,0)</f>
        <v>#N/A</v>
      </c>
      <c r="AB915" s="79" t="e">
        <f>VLOOKUP($S915,'Grille de Tarif OQN'!$B$2:$S$3603,AB$1,0)</f>
        <v>#N/A</v>
      </c>
      <c r="AC915" s="79" t="e">
        <f>VLOOKUP($S915,'Grille de Tarif OQN'!$B$2:$S$3603,AC$1,0)</f>
        <v>#N/A</v>
      </c>
      <c r="AD915" s="79" t="e">
        <f>VLOOKUP($S915,'Grille de Tarif OQN'!$B$2:$S$3603,AD$1,0)</f>
        <v>#N/A</v>
      </c>
      <c r="AE915" s="79" t="e">
        <f>VLOOKUP($S915,'Grille de Tarif OQN'!$B$2:$S$3603,AE$1,0)</f>
        <v>#N/A</v>
      </c>
      <c r="AF915" s="79" t="e">
        <f>VLOOKUP($S915,'Grille de Tarif OQN'!$B$2:$S$3603,AF$1,0)</f>
        <v>#N/A</v>
      </c>
      <c r="AG915" s="79" t="e">
        <f>VLOOKUP($S915,'Grille de Tarif OQN'!$B$2:$S$3603,AG$1,0)</f>
        <v>#N/A</v>
      </c>
      <c r="AH915" s="79" t="e">
        <f>VLOOKUP($S915,'Grille de Tarif OQN'!$B$2:$S$3603,AH$1,0)</f>
        <v>#N/A</v>
      </c>
      <c r="AI915" s="79" t="e">
        <f>VLOOKUP($S915,'Grille de Tarif OQN'!$B$2:$S$3603,AI$1,0)</f>
        <v>#N/A</v>
      </c>
      <c r="AJ915" s="79" t="e">
        <f>VLOOKUP($S915,'Grille de Tarif OQN'!$B$2:$S$3603,AJ$1,0)</f>
        <v>#N/A</v>
      </c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72"/>
      <c r="AV915"/>
      <c r="AW915"/>
      <c r="AX915"/>
      <c r="AY915"/>
      <c r="AZ915" s="96">
        <f t="shared" si="297"/>
        <v>0</v>
      </c>
      <c r="BA915" s="24" t="e">
        <f t="shared" si="298"/>
        <v>#N/A</v>
      </c>
      <c r="BB915" s="24" t="e">
        <f t="shared" si="299"/>
        <v>#N/A</v>
      </c>
      <c r="BC915" s="24" t="e">
        <f t="shared" si="292"/>
        <v>#N/A</v>
      </c>
      <c r="BD915" s="24" t="e">
        <f t="shared" si="293"/>
        <v>#N/A</v>
      </c>
      <c r="BE915"/>
      <c r="BF915" t="e">
        <f t="shared" si="300"/>
        <v>#N/A</v>
      </c>
      <c r="BG915" t="str">
        <f t="shared" si="301"/>
        <v>HDJ</v>
      </c>
      <c r="BH915" s="20" t="e">
        <f t="shared" si="302"/>
        <v>#N/A</v>
      </c>
      <c r="BI915" s="20" t="e">
        <f t="shared" si="303"/>
        <v>#N/A</v>
      </c>
      <c r="BJ915" s="20" t="e">
        <f t="shared" si="304"/>
        <v>#N/A</v>
      </c>
      <c r="BK915" s="20" t="e">
        <f t="shared" si="305"/>
        <v>#N/A</v>
      </c>
      <c r="BL915" s="20" t="e">
        <f t="shared" si="306"/>
        <v>#N/A</v>
      </c>
      <c r="BM915" s="20" t="e">
        <f t="shared" si="294"/>
        <v>#N/A</v>
      </c>
      <c r="BN915" s="20" t="e">
        <f t="shared" si="307"/>
        <v>#N/A</v>
      </c>
    </row>
    <row r="916" spans="1:66">
      <c r="A916" s="92"/>
      <c r="B916" s="90"/>
      <c r="C916" s="90"/>
      <c r="D916" s="93"/>
      <c r="E916" s="93"/>
      <c r="F916" s="93"/>
      <c r="G916" s="93"/>
      <c r="H916" s="93"/>
      <c r="I916" s="93"/>
      <c r="J916" s="93"/>
      <c r="K916" s="93"/>
      <c r="L916" s="92"/>
      <c r="M916" s="93"/>
      <c r="N916" s="91">
        <f t="shared" si="288"/>
        <v>0</v>
      </c>
      <c r="O916" s="91" t="str">
        <f t="shared" si="289"/>
        <v/>
      </c>
      <c r="P916" s="91" t="str">
        <f t="shared" si="290"/>
        <v/>
      </c>
      <c r="Q916" s="91" t="str">
        <f t="shared" si="291"/>
        <v>HDJ</v>
      </c>
      <c r="R916" s="82"/>
      <c r="S916" s="95">
        <f t="shared" si="295"/>
        <v>0</v>
      </c>
      <c r="T916" s="95">
        <f t="shared" si="296"/>
        <v>0</v>
      </c>
      <c r="U916" s="79" t="e">
        <f>VLOOKUP($S916,'Grille de Tarif OQN'!$B$2:$S$3603,U$1,0)</f>
        <v>#N/A</v>
      </c>
      <c r="V916" s="79" t="e">
        <f>VLOOKUP($S916,'Grille de Tarif OQN'!$B$2:$S$3603,V$1,0)</f>
        <v>#N/A</v>
      </c>
      <c r="W916" s="79" t="e">
        <f>VLOOKUP($S916,'Grille de Tarif OQN'!$B$2:$S$3603,W$1,0)</f>
        <v>#N/A</v>
      </c>
      <c r="X916" s="79" t="e">
        <f>VLOOKUP($S916,'Grille de Tarif OQN'!$B$2:$S$3603,X$1,0)</f>
        <v>#N/A</v>
      </c>
      <c r="Y916" s="79" t="e">
        <f>VLOOKUP($S916,'Grille de Tarif OQN'!$B$2:$S$3603,Y$1,0)</f>
        <v>#N/A</v>
      </c>
      <c r="Z916" s="79" t="e">
        <f>VLOOKUP($S916,'Grille de Tarif OQN'!$B$2:$S$3603,Z$1,0)</f>
        <v>#N/A</v>
      </c>
      <c r="AA916" s="79" t="e">
        <f>VLOOKUP($S916,'Grille de Tarif OQN'!$B$2:$S$3603,AA$1,0)</f>
        <v>#N/A</v>
      </c>
      <c r="AB916" s="79" t="e">
        <f>VLOOKUP($S916,'Grille de Tarif OQN'!$B$2:$S$3603,AB$1,0)</f>
        <v>#N/A</v>
      </c>
      <c r="AC916" s="79" t="e">
        <f>VLOOKUP($S916,'Grille de Tarif OQN'!$B$2:$S$3603,AC$1,0)</f>
        <v>#N/A</v>
      </c>
      <c r="AD916" s="79" t="e">
        <f>VLOOKUP($S916,'Grille de Tarif OQN'!$B$2:$S$3603,AD$1,0)</f>
        <v>#N/A</v>
      </c>
      <c r="AE916" s="79" t="e">
        <f>VLOOKUP($S916,'Grille de Tarif OQN'!$B$2:$S$3603,AE$1,0)</f>
        <v>#N/A</v>
      </c>
      <c r="AF916" s="79" t="e">
        <f>VLOOKUP($S916,'Grille de Tarif OQN'!$B$2:$S$3603,AF$1,0)</f>
        <v>#N/A</v>
      </c>
      <c r="AG916" s="79" t="e">
        <f>VLOOKUP($S916,'Grille de Tarif OQN'!$B$2:$S$3603,AG$1,0)</f>
        <v>#N/A</v>
      </c>
      <c r="AH916" s="79" t="e">
        <f>VLOOKUP($S916,'Grille de Tarif OQN'!$B$2:$S$3603,AH$1,0)</f>
        <v>#N/A</v>
      </c>
      <c r="AI916" s="79" t="e">
        <f>VLOOKUP($S916,'Grille de Tarif OQN'!$B$2:$S$3603,AI$1,0)</f>
        <v>#N/A</v>
      </c>
      <c r="AJ916" s="79" t="e">
        <f>VLOOKUP($S916,'Grille de Tarif OQN'!$B$2:$S$3603,AJ$1,0)</f>
        <v>#N/A</v>
      </c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72"/>
      <c r="AV916"/>
      <c r="AW916"/>
      <c r="AX916"/>
      <c r="AY916"/>
      <c r="AZ916" s="96">
        <f t="shared" si="297"/>
        <v>0</v>
      </c>
      <c r="BA916" s="24" t="e">
        <f t="shared" si="298"/>
        <v>#N/A</v>
      </c>
      <c r="BB916" s="24" t="e">
        <f t="shared" si="299"/>
        <v>#N/A</v>
      </c>
      <c r="BC916" s="24" t="e">
        <f t="shared" si="292"/>
        <v>#N/A</v>
      </c>
      <c r="BD916" s="24" t="e">
        <f t="shared" si="293"/>
        <v>#N/A</v>
      </c>
      <c r="BE916"/>
      <c r="BF916" t="e">
        <f t="shared" si="300"/>
        <v>#N/A</v>
      </c>
      <c r="BG916" t="str">
        <f t="shared" si="301"/>
        <v>HDJ</v>
      </c>
      <c r="BH916" s="20" t="e">
        <f t="shared" si="302"/>
        <v>#N/A</v>
      </c>
      <c r="BI916" s="20" t="e">
        <f t="shared" si="303"/>
        <v>#N/A</v>
      </c>
      <c r="BJ916" s="20" t="e">
        <f t="shared" si="304"/>
        <v>#N/A</v>
      </c>
      <c r="BK916" s="20" t="e">
        <f t="shared" si="305"/>
        <v>#N/A</v>
      </c>
      <c r="BL916" s="20" t="e">
        <f t="shared" si="306"/>
        <v>#N/A</v>
      </c>
      <c r="BM916" s="20" t="e">
        <f t="shared" si="294"/>
        <v>#N/A</v>
      </c>
      <c r="BN916" s="20" t="e">
        <f t="shared" si="307"/>
        <v>#N/A</v>
      </c>
    </row>
    <row r="917" spans="1:66">
      <c r="A917" s="92"/>
      <c r="B917" s="90"/>
      <c r="C917" s="90"/>
      <c r="D917" s="93"/>
      <c r="E917" s="93"/>
      <c r="F917" s="93"/>
      <c r="G917" s="93"/>
      <c r="H917" s="93"/>
      <c r="I917" s="93"/>
      <c r="J917" s="93"/>
      <c r="K917" s="93"/>
      <c r="L917" s="92"/>
      <c r="M917" s="93"/>
      <c r="N917" s="91">
        <f t="shared" si="288"/>
        <v>0</v>
      </c>
      <c r="O917" s="91" t="str">
        <f t="shared" si="289"/>
        <v/>
      </c>
      <c r="P917" s="91" t="str">
        <f t="shared" si="290"/>
        <v/>
      </c>
      <c r="Q917" s="91" t="str">
        <f t="shared" si="291"/>
        <v>HDJ</v>
      </c>
      <c r="R917" s="82"/>
      <c r="S917" s="95">
        <f t="shared" si="295"/>
        <v>0</v>
      </c>
      <c r="T917" s="95">
        <f t="shared" si="296"/>
        <v>0</v>
      </c>
      <c r="U917" s="79" t="e">
        <f>VLOOKUP($S917,'Grille de Tarif OQN'!$B$2:$S$3603,U$1,0)</f>
        <v>#N/A</v>
      </c>
      <c r="V917" s="79" t="e">
        <f>VLOOKUP($S917,'Grille de Tarif OQN'!$B$2:$S$3603,V$1,0)</f>
        <v>#N/A</v>
      </c>
      <c r="W917" s="79" t="e">
        <f>VLOOKUP($S917,'Grille de Tarif OQN'!$B$2:$S$3603,W$1,0)</f>
        <v>#N/A</v>
      </c>
      <c r="X917" s="79" t="e">
        <f>VLOOKUP($S917,'Grille de Tarif OQN'!$B$2:$S$3603,X$1,0)</f>
        <v>#N/A</v>
      </c>
      <c r="Y917" s="79" t="e">
        <f>VLOOKUP($S917,'Grille de Tarif OQN'!$B$2:$S$3603,Y$1,0)</f>
        <v>#N/A</v>
      </c>
      <c r="Z917" s="79" t="e">
        <f>VLOOKUP($S917,'Grille de Tarif OQN'!$B$2:$S$3603,Z$1,0)</f>
        <v>#N/A</v>
      </c>
      <c r="AA917" s="79" t="e">
        <f>VLOOKUP($S917,'Grille de Tarif OQN'!$B$2:$S$3603,AA$1,0)</f>
        <v>#N/A</v>
      </c>
      <c r="AB917" s="79" t="e">
        <f>VLOOKUP($S917,'Grille de Tarif OQN'!$B$2:$S$3603,AB$1,0)</f>
        <v>#N/A</v>
      </c>
      <c r="AC917" s="79" t="e">
        <f>VLOOKUP($S917,'Grille de Tarif OQN'!$B$2:$S$3603,AC$1,0)</f>
        <v>#N/A</v>
      </c>
      <c r="AD917" s="79" t="e">
        <f>VLOOKUP($S917,'Grille de Tarif OQN'!$B$2:$S$3603,AD$1,0)</f>
        <v>#N/A</v>
      </c>
      <c r="AE917" s="79" t="e">
        <f>VLOOKUP($S917,'Grille de Tarif OQN'!$B$2:$S$3603,AE$1,0)</f>
        <v>#N/A</v>
      </c>
      <c r="AF917" s="79" t="e">
        <f>VLOOKUP($S917,'Grille de Tarif OQN'!$B$2:$S$3603,AF$1,0)</f>
        <v>#N/A</v>
      </c>
      <c r="AG917" s="79" t="e">
        <f>VLOOKUP($S917,'Grille de Tarif OQN'!$B$2:$S$3603,AG$1,0)</f>
        <v>#N/A</v>
      </c>
      <c r="AH917" s="79" t="e">
        <f>VLOOKUP($S917,'Grille de Tarif OQN'!$B$2:$S$3603,AH$1,0)</f>
        <v>#N/A</v>
      </c>
      <c r="AI917" s="79" t="e">
        <f>VLOOKUP($S917,'Grille de Tarif OQN'!$B$2:$S$3603,AI$1,0)</f>
        <v>#N/A</v>
      </c>
      <c r="AJ917" s="79" t="e">
        <f>VLOOKUP($S917,'Grille de Tarif OQN'!$B$2:$S$3603,AJ$1,0)</f>
        <v>#N/A</v>
      </c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72"/>
      <c r="AV917"/>
      <c r="AW917"/>
      <c r="AX917"/>
      <c r="AY917"/>
      <c r="AZ917" s="96">
        <f t="shared" si="297"/>
        <v>0</v>
      </c>
      <c r="BA917" s="24" t="e">
        <f t="shared" si="298"/>
        <v>#N/A</v>
      </c>
      <c r="BB917" s="24" t="e">
        <f t="shared" si="299"/>
        <v>#N/A</v>
      </c>
      <c r="BC917" s="24" t="e">
        <f t="shared" si="292"/>
        <v>#N/A</v>
      </c>
      <c r="BD917" s="24" t="e">
        <f t="shared" si="293"/>
        <v>#N/A</v>
      </c>
      <c r="BE917"/>
      <c r="BF917" t="e">
        <f t="shared" si="300"/>
        <v>#N/A</v>
      </c>
      <c r="BG917" t="str">
        <f t="shared" si="301"/>
        <v>HDJ</v>
      </c>
      <c r="BH917" s="20" t="e">
        <f t="shared" si="302"/>
        <v>#N/A</v>
      </c>
      <c r="BI917" s="20" t="e">
        <f t="shared" si="303"/>
        <v>#N/A</v>
      </c>
      <c r="BJ917" s="20" t="e">
        <f t="shared" si="304"/>
        <v>#N/A</v>
      </c>
      <c r="BK917" s="20" t="e">
        <f t="shared" si="305"/>
        <v>#N/A</v>
      </c>
      <c r="BL917" s="20" t="e">
        <f t="shared" si="306"/>
        <v>#N/A</v>
      </c>
      <c r="BM917" s="20" t="e">
        <f t="shared" si="294"/>
        <v>#N/A</v>
      </c>
      <c r="BN917" s="20" t="e">
        <f t="shared" si="307"/>
        <v>#N/A</v>
      </c>
    </row>
    <row r="918" spans="1:66">
      <c r="A918" s="92"/>
      <c r="B918" s="90"/>
      <c r="C918" s="90"/>
      <c r="D918" s="93"/>
      <c r="E918" s="93"/>
      <c r="F918" s="93"/>
      <c r="G918" s="93"/>
      <c r="H918" s="93"/>
      <c r="I918" s="93"/>
      <c r="J918" s="93"/>
      <c r="K918" s="93"/>
      <c r="L918" s="92"/>
      <c r="M918" s="93"/>
      <c r="N918" s="91">
        <f t="shared" si="288"/>
        <v>0</v>
      </c>
      <c r="O918" s="91" t="str">
        <f t="shared" si="289"/>
        <v/>
      </c>
      <c r="P918" s="91" t="str">
        <f t="shared" si="290"/>
        <v/>
      </c>
      <c r="Q918" s="91" t="str">
        <f t="shared" si="291"/>
        <v>HDJ</v>
      </c>
      <c r="R918" s="82"/>
      <c r="S918" s="95">
        <f t="shared" si="295"/>
        <v>0</v>
      </c>
      <c r="T918" s="95">
        <f t="shared" si="296"/>
        <v>0</v>
      </c>
      <c r="U918" s="79" t="e">
        <f>VLOOKUP($S918,'Grille de Tarif OQN'!$B$2:$S$3603,U$1,0)</f>
        <v>#N/A</v>
      </c>
      <c r="V918" s="79" t="e">
        <f>VLOOKUP($S918,'Grille de Tarif OQN'!$B$2:$S$3603,V$1,0)</f>
        <v>#N/A</v>
      </c>
      <c r="W918" s="79" t="e">
        <f>VLOOKUP($S918,'Grille de Tarif OQN'!$B$2:$S$3603,W$1,0)</f>
        <v>#N/A</v>
      </c>
      <c r="X918" s="79" t="e">
        <f>VLOOKUP($S918,'Grille de Tarif OQN'!$B$2:$S$3603,X$1,0)</f>
        <v>#N/A</v>
      </c>
      <c r="Y918" s="79" t="e">
        <f>VLOOKUP($S918,'Grille de Tarif OQN'!$B$2:$S$3603,Y$1,0)</f>
        <v>#N/A</v>
      </c>
      <c r="Z918" s="79" t="e">
        <f>VLOOKUP($S918,'Grille de Tarif OQN'!$B$2:$S$3603,Z$1,0)</f>
        <v>#N/A</v>
      </c>
      <c r="AA918" s="79" t="e">
        <f>VLOOKUP($S918,'Grille de Tarif OQN'!$B$2:$S$3603,AA$1,0)</f>
        <v>#N/A</v>
      </c>
      <c r="AB918" s="79" t="e">
        <f>VLOOKUP($S918,'Grille de Tarif OQN'!$B$2:$S$3603,AB$1,0)</f>
        <v>#N/A</v>
      </c>
      <c r="AC918" s="79" t="e">
        <f>VLOOKUP($S918,'Grille de Tarif OQN'!$B$2:$S$3603,AC$1,0)</f>
        <v>#N/A</v>
      </c>
      <c r="AD918" s="79" t="e">
        <f>VLOOKUP($S918,'Grille de Tarif OQN'!$B$2:$S$3603,AD$1,0)</f>
        <v>#N/A</v>
      </c>
      <c r="AE918" s="79" t="e">
        <f>VLOOKUP($S918,'Grille de Tarif OQN'!$B$2:$S$3603,AE$1,0)</f>
        <v>#N/A</v>
      </c>
      <c r="AF918" s="79" t="e">
        <f>VLOOKUP($S918,'Grille de Tarif OQN'!$B$2:$S$3603,AF$1,0)</f>
        <v>#N/A</v>
      </c>
      <c r="AG918" s="79" t="e">
        <f>VLOOKUP($S918,'Grille de Tarif OQN'!$B$2:$S$3603,AG$1,0)</f>
        <v>#N/A</v>
      </c>
      <c r="AH918" s="79" t="e">
        <f>VLOOKUP($S918,'Grille de Tarif OQN'!$B$2:$S$3603,AH$1,0)</f>
        <v>#N/A</v>
      </c>
      <c r="AI918" s="79" t="e">
        <f>VLOOKUP($S918,'Grille de Tarif OQN'!$B$2:$S$3603,AI$1,0)</f>
        <v>#N/A</v>
      </c>
      <c r="AJ918" s="79" t="e">
        <f>VLOOKUP($S918,'Grille de Tarif OQN'!$B$2:$S$3603,AJ$1,0)</f>
        <v>#N/A</v>
      </c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72"/>
      <c r="AV918"/>
      <c r="AW918"/>
      <c r="AX918"/>
      <c r="AY918"/>
      <c r="AZ918" s="96">
        <f t="shared" si="297"/>
        <v>0</v>
      </c>
      <c r="BA918" s="24" t="e">
        <f t="shared" si="298"/>
        <v>#N/A</v>
      </c>
      <c r="BB918" s="24" t="e">
        <f t="shared" si="299"/>
        <v>#N/A</v>
      </c>
      <c r="BC918" s="24" t="e">
        <f t="shared" si="292"/>
        <v>#N/A</v>
      </c>
      <c r="BD918" s="24" t="e">
        <f t="shared" si="293"/>
        <v>#N/A</v>
      </c>
      <c r="BE918"/>
      <c r="BF918" t="e">
        <f t="shared" si="300"/>
        <v>#N/A</v>
      </c>
      <c r="BG918" t="str">
        <f t="shared" si="301"/>
        <v>HDJ</v>
      </c>
      <c r="BH918" s="20" t="e">
        <f t="shared" si="302"/>
        <v>#N/A</v>
      </c>
      <c r="BI918" s="20" t="e">
        <f t="shared" si="303"/>
        <v>#N/A</v>
      </c>
      <c r="BJ918" s="20" t="e">
        <f t="shared" si="304"/>
        <v>#N/A</v>
      </c>
      <c r="BK918" s="20" t="e">
        <f t="shared" si="305"/>
        <v>#N/A</v>
      </c>
      <c r="BL918" s="20" t="e">
        <f t="shared" si="306"/>
        <v>#N/A</v>
      </c>
      <c r="BM918" s="20" t="e">
        <f t="shared" si="294"/>
        <v>#N/A</v>
      </c>
      <c r="BN918" s="20" t="e">
        <f t="shared" si="307"/>
        <v>#N/A</v>
      </c>
    </row>
    <row r="919" spans="1:66">
      <c r="A919" s="92"/>
      <c r="B919" s="90"/>
      <c r="C919" s="90"/>
      <c r="D919" s="93"/>
      <c r="E919" s="93"/>
      <c r="F919" s="93"/>
      <c r="G919" s="93"/>
      <c r="H919" s="93"/>
      <c r="I919" s="93"/>
      <c r="J919" s="93"/>
      <c r="K919" s="93"/>
      <c r="L919" s="92"/>
      <c r="M919" s="93"/>
      <c r="N919" s="91">
        <f t="shared" si="288"/>
        <v>0</v>
      </c>
      <c r="O919" s="91" t="str">
        <f t="shared" si="289"/>
        <v/>
      </c>
      <c r="P919" s="91" t="str">
        <f t="shared" si="290"/>
        <v/>
      </c>
      <c r="Q919" s="91" t="str">
        <f t="shared" si="291"/>
        <v>HDJ</v>
      </c>
      <c r="R919" s="82"/>
      <c r="S919" s="95">
        <f t="shared" si="295"/>
        <v>0</v>
      </c>
      <c r="T919" s="95">
        <f t="shared" si="296"/>
        <v>0</v>
      </c>
      <c r="U919" s="79" t="e">
        <f>VLOOKUP($S919,'Grille de Tarif OQN'!$B$2:$S$3603,U$1,0)</f>
        <v>#N/A</v>
      </c>
      <c r="V919" s="79" t="e">
        <f>VLOOKUP($S919,'Grille de Tarif OQN'!$B$2:$S$3603,V$1,0)</f>
        <v>#N/A</v>
      </c>
      <c r="W919" s="79" t="e">
        <f>VLOOKUP($S919,'Grille de Tarif OQN'!$B$2:$S$3603,W$1,0)</f>
        <v>#N/A</v>
      </c>
      <c r="X919" s="79" t="e">
        <f>VLOOKUP($S919,'Grille de Tarif OQN'!$B$2:$S$3603,X$1,0)</f>
        <v>#N/A</v>
      </c>
      <c r="Y919" s="79" t="e">
        <f>VLOOKUP($S919,'Grille de Tarif OQN'!$B$2:$S$3603,Y$1,0)</f>
        <v>#N/A</v>
      </c>
      <c r="Z919" s="79" t="e">
        <f>VLOOKUP($S919,'Grille de Tarif OQN'!$B$2:$S$3603,Z$1,0)</f>
        <v>#N/A</v>
      </c>
      <c r="AA919" s="79" t="e">
        <f>VLOOKUP($S919,'Grille de Tarif OQN'!$B$2:$S$3603,AA$1,0)</f>
        <v>#N/A</v>
      </c>
      <c r="AB919" s="79" t="e">
        <f>VLOOKUP($S919,'Grille de Tarif OQN'!$B$2:$S$3603,AB$1,0)</f>
        <v>#N/A</v>
      </c>
      <c r="AC919" s="79" t="e">
        <f>VLOOKUP($S919,'Grille de Tarif OQN'!$B$2:$S$3603,AC$1,0)</f>
        <v>#N/A</v>
      </c>
      <c r="AD919" s="79" t="e">
        <f>VLOOKUP($S919,'Grille de Tarif OQN'!$B$2:$S$3603,AD$1,0)</f>
        <v>#N/A</v>
      </c>
      <c r="AE919" s="79" t="e">
        <f>VLOOKUP($S919,'Grille de Tarif OQN'!$B$2:$S$3603,AE$1,0)</f>
        <v>#N/A</v>
      </c>
      <c r="AF919" s="79" t="e">
        <f>VLOOKUP($S919,'Grille de Tarif OQN'!$B$2:$S$3603,AF$1,0)</f>
        <v>#N/A</v>
      </c>
      <c r="AG919" s="79" t="e">
        <f>VLOOKUP($S919,'Grille de Tarif OQN'!$B$2:$S$3603,AG$1,0)</f>
        <v>#N/A</v>
      </c>
      <c r="AH919" s="79" t="e">
        <f>VLOOKUP($S919,'Grille de Tarif OQN'!$B$2:$S$3603,AH$1,0)</f>
        <v>#N/A</v>
      </c>
      <c r="AI919" s="79" t="e">
        <f>VLOOKUP($S919,'Grille de Tarif OQN'!$B$2:$S$3603,AI$1,0)</f>
        <v>#N/A</v>
      </c>
      <c r="AJ919" s="79" t="e">
        <f>VLOOKUP($S919,'Grille de Tarif OQN'!$B$2:$S$3603,AJ$1,0)</f>
        <v>#N/A</v>
      </c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72"/>
      <c r="AV919"/>
      <c r="AW919"/>
      <c r="AX919"/>
      <c r="AY919"/>
      <c r="AZ919" s="96">
        <f t="shared" si="297"/>
        <v>0</v>
      </c>
      <c r="BA919" s="24" t="e">
        <f t="shared" si="298"/>
        <v>#N/A</v>
      </c>
      <c r="BB919" s="24" t="e">
        <f t="shared" si="299"/>
        <v>#N/A</v>
      </c>
      <c r="BC919" s="24" t="e">
        <f t="shared" si="292"/>
        <v>#N/A</v>
      </c>
      <c r="BD919" s="24" t="e">
        <f t="shared" si="293"/>
        <v>#N/A</v>
      </c>
      <c r="BE919"/>
      <c r="BF919" t="e">
        <f t="shared" si="300"/>
        <v>#N/A</v>
      </c>
      <c r="BG919" t="str">
        <f t="shared" si="301"/>
        <v>HDJ</v>
      </c>
      <c r="BH919" s="20" t="e">
        <f t="shared" si="302"/>
        <v>#N/A</v>
      </c>
      <c r="BI919" s="20" t="e">
        <f t="shared" si="303"/>
        <v>#N/A</v>
      </c>
      <c r="BJ919" s="20" t="e">
        <f t="shared" si="304"/>
        <v>#N/A</v>
      </c>
      <c r="BK919" s="20" t="e">
        <f t="shared" si="305"/>
        <v>#N/A</v>
      </c>
      <c r="BL919" s="20" t="e">
        <f t="shared" si="306"/>
        <v>#N/A</v>
      </c>
      <c r="BM919" s="20" t="e">
        <f t="shared" si="294"/>
        <v>#N/A</v>
      </c>
      <c r="BN919" s="20" t="e">
        <f t="shared" si="307"/>
        <v>#N/A</v>
      </c>
    </row>
    <row r="920" spans="1:66">
      <c r="A920" s="92"/>
      <c r="B920" s="90"/>
      <c r="C920" s="90"/>
      <c r="D920" s="93"/>
      <c r="E920" s="93"/>
      <c r="F920" s="93"/>
      <c r="G920" s="93"/>
      <c r="H920" s="93"/>
      <c r="I920" s="93"/>
      <c r="J920" s="93"/>
      <c r="K920" s="93"/>
      <c r="L920" s="92"/>
      <c r="M920" s="93"/>
      <c r="N920" s="91">
        <f t="shared" si="288"/>
        <v>0</v>
      </c>
      <c r="O920" s="91" t="str">
        <f t="shared" si="289"/>
        <v/>
      </c>
      <c r="P920" s="91" t="str">
        <f t="shared" si="290"/>
        <v/>
      </c>
      <c r="Q920" s="91" t="str">
        <f t="shared" si="291"/>
        <v>HDJ</v>
      </c>
      <c r="R920" s="82"/>
      <c r="S920" s="95">
        <f t="shared" si="295"/>
        <v>0</v>
      </c>
      <c r="T920" s="95">
        <f t="shared" si="296"/>
        <v>0</v>
      </c>
      <c r="U920" s="79" t="e">
        <f>VLOOKUP($S920,'Grille de Tarif OQN'!$B$2:$S$3603,U$1,0)</f>
        <v>#N/A</v>
      </c>
      <c r="V920" s="79" t="e">
        <f>VLOOKUP($S920,'Grille de Tarif OQN'!$B$2:$S$3603,V$1,0)</f>
        <v>#N/A</v>
      </c>
      <c r="W920" s="79" t="e">
        <f>VLOOKUP($S920,'Grille de Tarif OQN'!$B$2:$S$3603,W$1,0)</f>
        <v>#N/A</v>
      </c>
      <c r="X920" s="79" t="e">
        <f>VLOOKUP($S920,'Grille de Tarif OQN'!$B$2:$S$3603,X$1,0)</f>
        <v>#N/A</v>
      </c>
      <c r="Y920" s="79" t="e">
        <f>VLOOKUP($S920,'Grille de Tarif OQN'!$B$2:$S$3603,Y$1,0)</f>
        <v>#N/A</v>
      </c>
      <c r="Z920" s="79" t="e">
        <f>VLOOKUP($S920,'Grille de Tarif OQN'!$B$2:$S$3603,Z$1,0)</f>
        <v>#N/A</v>
      </c>
      <c r="AA920" s="79" t="e">
        <f>VLOOKUP($S920,'Grille de Tarif OQN'!$B$2:$S$3603,AA$1,0)</f>
        <v>#N/A</v>
      </c>
      <c r="AB920" s="79" t="e">
        <f>VLOOKUP($S920,'Grille de Tarif OQN'!$B$2:$S$3603,AB$1,0)</f>
        <v>#N/A</v>
      </c>
      <c r="AC920" s="79" t="e">
        <f>VLOOKUP($S920,'Grille de Tarif OQN'!$B$2:$S$3603,AC$1,0)</f>
        <v>#N/A</v>
      </c>
      <c r="AD920" s="79" t="e">
        <f>VLOOKUP($S920,'Grille de Tarif OQN'!$B$2:$S$3603,AD$1,0)</f>
        <v>#N/A</v>
      </c>
      <c r="AE920" s="79" t="e">
        <f>VLOOKUP($S920,'Grille de Tarif OQN'!$B$2:$S$3603,AE$1,0)</f>
        <v>#N/A</v>
      </c>
      <c r="AF920" s="79" t="e">
        <f>VLOOKUP($S920,'Grille de Tarif OQN'!$B$2:$S$3603,AF$1,0)</f>
        <v>#N/A</v>
      </c>
      <c r="AG920" s="79" t="e">
        <f>VLOOKUP($S920,'Grille de Tarif OQN'!$B$2:$S$3603,AG$1,0)</f>
        <v>#N/A</v>
      </c>
      <c r="AH920" s="79" t="e">
        <f>VLOOKUP($S920,'Grille de Tarif OQN'!$B$2:$S$3603,AH$1,0)</f>
        <v>#N/A</v>
      </c>
      <c r="AI920" s="79" t="e">
        <f>VLOOKUP($S920,'Grille de Tarif OQN'!$B$2:$S$3603,AI$1,0)</f>
        <v>#N/A</v>
      </c>
      <c r="AJ920" s="79" t="e">
        <f>VLOOKUP($S920,'Grille de Tarif OQN'!$B$2:$S$3603,AJ$1,0)</f>
        <v>#N/A</v>
      </c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72"/>
      <c r="AV920"/>
      <c r="AW920"/>
      <c r="AX920"/>
      <c r="AY920"/>
      <c r="AZ920" s="96">
        <f t="shared" si="297"/>
        <v>0</v>
      </c>
      <c r="BA920" s="24" t="e">
        <f t="shared" si="298"/>
        <v>#N/A</v>
      </c>
      <c r="BB920" s="24" t="e">
        <f t="shared" si="299"/>
        <v>#N/A</v>
      </c>
      <c r="BC920" s="24" t="e">
        <f t="shared" si="292"/>
        <v>#N/A</v>
      </c>
      <c r="BD920" s="24" t="e">
        <f t="shared" si="293"/>
        <v>#N/A</v>
      </c>
      <c r="BE920"/>
      <c r="BF920" t="e">
        <f t="shared" si="300"/>
        <v>#N/A</v>
      </c>
      <c r="BG920" t="str">
        <f t="shared" si="301"/>
        <v>HDJ</v>
      </c>
      <c r="BH920" s="20" t="e">
        <f t="shared" si="302"/>
        <v>#N/A</v>
      </c>
      <c r="BI920" s="20" t="e">
        <f t="shared" si="303"/>
        <v>#N/A</v>
      </c>
      <c r="BJ920" s="20" t="e">
        <f t="shared" si="304"/>
        <v>#N/A</v>
      </c>
      <c r="BK920" s="20" t="e">
        <f t="shared" si="305"/>
        <v>#N/A</v>
      </c>
      <c r="BL920" s="20" t="e">
        <f t="shared" si="306"/>
        <v>#N/A</v>
      </c>
      <c r="BM920" s="20" t="e">
        <f t="shared" si="294"/>
        <v>#N/A</v>
      </c>
      <c r="BN920" s="20" t="e">
        <f t="shared" si="307"/>
        <v>#N/A</v>
      </c>
    </row>
    <row r="921" spans="1:66">
      <c r="A921" s="92"/>
      <c r="B921" s="90"/>
      <c r="C921" s="90"/>
      <c r="D921" s="93"/>
      <c r="E921" s="93"/>
      <c r="F921" s="93"/>
      <c r="G921" s="93"/>
      <c r="H921" s="93"/>
      <c r="I921" s="93"/>
      <c r="J921" s="93"/>
      <c r="K921" s="93"/>
      <c r="L921" s="92"/>
      <c r="M921" s="93"/>
      <c r="N921" s="91">
        <f t="shared" si="288"/>
        <v>0</v>
      </c>
      <c r="O921" s="91" t="str">
        <f t="shared" si="289"/>
        <v/>
      </c>
      <c r="P921" s="91" t="str">
        <f t="shared" si="290"/>
        <v/>
      </c>
      <c r="Q921" s="91" t="str">
        <f t="shared" si="291"/>
        <v>HDJ</v>
      </c>
      <c r="R921" s="82"/>
      <c r="S921" s="95">
        <f t="shared" si="295"/>
        <v>0</v>
      </c>
      <c r="T921" s="95">
        <f t="shared" si="296"/>
        <v>0</v>
      </c>
      <c r="U921" s="79" t="e">
        <f>VLOOKUP($S921,'Grille de Tarif OQN'!$B$2:$S$3603,U$1,0)</f>
        <v>#N/A</v>
      </c>
      <c r="V921" s="79" t="e">
        <f>VLOOKUP($S921,'Grille de Tarif OQN'!$B$2:$S$3603,V$1,0)</f>
        <v>#N/A</v>
      </c>
      <c r="W921" s="79" t="e">
        <f>VLOOKUP($S921,'Grille de Tarif OQN'!$B$2:$S$3603,W$1,0)</f>
        <v>#N/A</v>
      </c>
      <c r="X921" s="79" t="e">
        <f>VLOOKUP($S921,'Grille de Tarif OQN'!$B$2:$S$3603,X$1,0)</f>
        <v>#N/A</v>
      </c>
      <c r="Y921" s="79" t="e">
        <f>VLOOKUP($S921,'Grille de Tarif OQN'!$B$2:$S$3603,Y$1,0)</f>
        <v>#N/A</v>
      </c>
      <c r="Z921" s="79" t="e">
        <f>VLOOKUP($S921,'Grille de Tarif OQN'!$B$2:$S$3603,Z$1,0)</f>
        <v>#N/A</v>
      </c>
      <c r="AA921" s="79" t="e">
        <f>VLOOKUP($S921,'Grille de Tarif OQN'!$B$2:$S$3603,AA$1,0)</f>
        <v>#N/A</v>
      </c>
      <c r="AB921" s="79" t="e">
        <f>VLOOKUP($S921,'Grille de Tarif OQN'!$B$2:$S$3603,AB$1,0)</f>
        <v>#N/A</v>
      </c>
      <c r="AC921" s="79" t="e">
        <f>VLOOKUP($S921,'Grille de Tarif OQN'!$B$2:$S$3603,AC$1,0)</f>
        <v>#N/A</v>
      </c>
      <c r="AD921" s="79" t="e">
        <f>VLOOKUP($S921,'Grille de Tarif OQN'!$B$2:$S$3603,AD$1,0)</f>
        <v>#N/A</v>
      </c>
      <c r="AE921" s="79" t="e">
        <f>VLOOKUP($S921,'Grille de Tarif OQN'!$B$2:$S$3603,AE$1,0)</f>
        <v>#N/A</v>
      </c>
      <c r="AF921" s="79" t="e">
        <f>VLOOKUP($S921,'Grille de Tarif OQN'!$B$2:$S$3603,AF$1,0)</f>
        <v>#N/A</v>
      </c>
      <c r="AG921" s="79" t="e">
        <f>VLOOKUP($S921,'Grille de Tarif OQN'!$B$2:$S$3603,AG$1,0)</f>
        <v>#N/A</v>
      </c>
      <c r="AH921" s="79" t="e">
        <f>VLOOKUP($S921,'Grille de Tarif OQN'!$B$2:$S$3603,AH$1,0)</f>
        <v>#N/A</v>
      </c>
      <c r="AI921" s="79" t="e">
        <f>VLOOKUP($S921,'Grille de Tarif OQN'!$B$2:$S$3603,AI$1,0)</f>
        <v>#N/A</v>
      </c>
      <c r="AJ921" s="79" t="e">
        <f>VLOOKUP($S921,'Grille de Tarif OQN'!$B$2:$S$3603,AJ$1,0)</f>
        <v>#N/A</v>
      </c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72"/>
      <c r="AV921"/>
      <c r="AW921"/>
      <c r="AX921"/>
      <c r="AY921"/>
      <c r="AZ921" s="96">
        <f t="shared" si="297"/>
        <v>0</v>
      </c>
      <c r="BA921" s="24" t="e">
        <f t="shared" si="298"/>
        <v>#N/A</v>
      </c>
      <c r="BB921" s="24" t="e">
        <f t="shared" si="299"/>
        <v>#N/A</v>
      </c>
      <c r="BC921" s="24" t="e">
        <f t="shared" si="292"/>
        <v>#N/A</v>
      </c>
      <c r="BD921" s="24" t="e">
        <f t="shared" si="293"/>
        <v>#N/A</v>
      </c>
      <c r="BE921"/>
      <c r="BF921" t="e">
        <f t="shared" si="300"/>
        <v>#N/A</v>
      </c>
      <c r="BG921" t="str">
        <f t="shared" si="301"/>
        <v>HDJ</v>
      </c>
      <c r="BH921" s="20" t="e">
        <f t="shared" si="302"/>
        <v>#N/A</v>
      </c>
      <c r="BI921" s="20" t="e">
        <f t="shared" si="303"/>
        <v>#N/A</v>
      </c>
      <c r="BJ921" s="20" t="e">
        <f t="shared" si="304"/>
        <v>#N/A</v>
      </c>
      <c r="BK921" s="20" t="e">
        <f t="shared" si="305"/>
        <v>#N/A</v>
      </c>
      <c r="BL921" s="20" t="e">
        <f t="shared" si="306"/>
        <v>#N/A</v>
      </c>
      <c r="BM921" s="20" t="e">
        <f t="shared" si="294"/>
        <v>#N/A</v>
      </c>
      <c r="BN921" s="20" t="e">
        <f t="shared" si="307"/>
        <v>#N/A</v>
      </c>
    </row>
    <row r="922" spans="1:66">
      <c r="A922" s="92"/>
      <c r="B922" s="90"/>
      <c r="C922" s="90"/>
      <c r="D922" s="93"/>
      <c r="E922" s="93"/>
      <c r="F922" s="93"/>
      <c r="G922" s="93"/>
      <c r="H922" s="93"/>
      <c r="I922" s="93"/>
      <c r="J922" s="93"/>
      <c r="K922" s="93"/>
      <c r="L922" s="92"/>
      <c r="M922" s="93"/>
      <c r="N922" s="91">
        <f t="shared" si="288"/>
        <v>0</v>
      </c>
      <c r="O922" s="91" t="str">
        <f t="shared" si="289"/>
        <v/>
      </c>
      <c r="P922" s="91" t="str">
        <f t="shared" si="290"/>
        <v/>
      </c>
      <c r="Q922" s="91" t="str">
        <f t="shared" si="291"/>
        <v>HDJ</v>
      </c>
      <c r="R922" s="82"/>
      <c r="S922" s="95">
        <f t="shared" si="295"/>
        <v>0</v>
      </c>
      <c r="T922" s="95">
        <f t="shared" si="296"/>
        <v>0</v>
      </c>
      <c r="U922" s="79" t="e">
        <f>VLOOKUP($S922,'Grille de Tarif OQN'!$B$2:$S$3603,U$1,0)</f>
        <v>#N/A</v>
      </c>
      <c r="V922" s="79" t="e">
        <f>VLOOKUP($S922,'Grille de Tarif OQN'!$B$2:$S$3603,V$1,0)</f>
        <v>#N/A</v>
      </c>
      <c r="W922" s="79" t="e">
        <f>VLOOKUP($S922,'Grille de Tarif OQN'!$B$2:$S$3603,W$1,0)</f>
        <v>#N/A</v>
      </c>
      <c r="X922" s="79" t="e">
        <f>VLOOKUP($S922,'Grille de Tarif OQN'!$B$2:$S$3603,X$1,0)</f>
        <v>#N/A</v>
      </c>
      <c r="Y922" s="79" t="e">
        <f>VLOOKUP($S922,'Grille de Tarif OQN'!$B$2:$S$3603,Y$1,0)</f>
        <v>#N/A</v>
      </c>
      <c r="Z922" s="79" t="e">
        <f>VLOOKUP($S922,'Grille de Tarif OQN'!$B$2:$S$3603,Z$1,0)</f>
        <v>#N/A</v>
      </c>
      <c r="AA922" s="79" t="e">
        <f>VLOOKUP($S922,'Grille de Tarif OQN'!$B$2:$S$3603,AA$1,0)</f>
        <v>#N/A</v>
      </c>
      <c r="AB922" s="79" t="e">
        <f>VLOOKUP($S922,'Grille de Tarif OQN'!$B$2:$S$3603,AB$1,0)</f>
        <v>#N/A</v>
      </c>
      <c r="AC922" s="79" t="e">
        <f>VLOOKUP($S922,'Grille de Tarif OQN'!$B$2:$S$3603,AC$1,0)</f>
        <v>#N/A</v>
      </c>
      <c r="AD922" s="79" t="e">
        <f>VLOOKUP($S922,'Grille de Tarif OQN'!$B$2:$S$3603,AD$1,0)</f>
        <v>#N/A</v>
      </c>
      <c r="AE922" s="79" t="e">
        <f>VLOOKUP($S922,'Grille de Tarif OQN'!$B$2:$S$3603,AE$1,0)</f>
        <v>#N/A</v>
      </c>
      <c r="AF922" s="79" t="e">
        <f>VLOOKUP($S922,'Grille de Tarif OQN'!$B$2:$S$3603,AF$1,0)</f>
        <v>#N/A</v>
      </c>
      <c r="AG922" s="79" t="e">
        <f>VLOOKUP($S922,'Grille de Tarif OQN'!$B$2:$S$3603,AG$1,0)</f>
        <v>#N/A</v>
      </c>
      <c r="AH922" s="79" t="e">
        <f>VLOOKUP($S922,'Grille de Tarif OQN'!$B$2:$S$3603,AH$1,0)</f>
        <v>#N/A</v>
      </c>
      <c r="AI922" s="79" t="e">
        <f>VLOOKUP($S922,'Grille de Tarif OQN'!$B$2:$S$3603,AI$1,0)</f>
        <v>#N/A</v>
      </c>
      <c r="AJ922" s="79" t="e">
        <f>VLOOKUP($S922,'Grille de Tarif OQN'!$B$2:$S$3603,AJ$1,0)</f>
        <v>#N/A</v>
      </c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72"/>
      <c r="AV922"/>
      <c r="AW922"/>
      <c r="AX922"/>
      <c r="AY922"/>
      <c r="AZ922" s="96">
        <f t="shared" si="297"/>
        <v>0</v>
      </c>
      <c r="BA922" s="24" t="e">
        <f t="shared" si="298"/>
        <v>#N/A</v>
      </c>
      <c r="BB922" s="24" t="e">
        <f t="shared" si="299"/>
        <v>#N/A</v>
      </c>
      <c r="BC922" s="24" t="e">
        <f t="shared" si="292"/>
        <v>#N/A</v>
      </c>
      <c r="BD922" s="24" t="e">
        <f t="shared" si="293"/>
        <v>#N/A</v>
      </c>
      <c r="BE922"/>
      <c r="BF922" t="e">
        <f t="shared" si="300"/>
        <v>#N/A</v>
      </c>
      <c r="BG922" t="str">
        <f t="shared" si="301"/>
        <v>HDJ</v>
      </c>
      <c r="BH922" s="20" t="e">
        <f t="shared" si="302"/>
        <v>#N/A</v>
      </c>
      <c r="BI922" s="20" t="e">
        <f t="shared" si="303"/>
        <v>#N/A</v>
      </c>
      <c r="BJ922" s="20" t="e">
        <f t="shared" si="304"/>
        <v>#N/A</v>
      </c>
      <c r="BK922" s="20" t="e">
        <f t="shared" si="305"/>
        <v>#N/A</v>
      </c>
      <c r="BL922" s="20" t="e">
        <f t="shared" si="306"/>
        <v>#N/A</v>
      </c>
      <c r="BM922" s="20" t="e">
        <f t="shared" si="294"/>
        <v>#N/A</v>
      </c>
      <c r="BN922" s="20" t="e">
        <f t="shared" si="307"/>
        <v>#N/A</v>
      </c>
    </row>
    <row r="923" spans="1:66">
      <c r="A923" s="92"/>
      <c r="B923" s="90"/>
      <c r="C923" s="90"/>
      <c r="D923" s="93"/>
      <c r="E923" s="93"/>
      <c r="F923" s="93"/>
      <c r="G923" s="93"/>
      <c r="H923" s="93"/>
      <c r="I923" s="93"/>
      <c r="J923" s="93"/>
      <c r="K923" s="93"/>
      <c r="L923" s="92"/>
      <c r="M923" s="93"/>
      <c r="N923" s="91">
        <f t="shared" si="288"/>
        <v>0</v>
      </c>
      <c r="O923" s="91" t="str">
        <f t="shared" si="289"/>
        <v/>
      </c>
      <c r="P923" s="91" t="str">
        <f t="shared" si="290"/>
        <v/>
      </c>
      <c r="Q923" s="91" t="str">
        <f t="shared" si="291"/>
        <v>HDJ</v>
      </c>
      <c r="R923" s="82"/>
      <c r="S923" s="95">
        <f t="shared" si="295"/>
        <v>0</v>
      </c>
      <c r="T923" s="95">
        <f t="shared" si="296"/>
        <v>0</v>
      </c>
      <c r="U923" s="79" t="e">
        <f>VLOOKUP($S923,'Grille de Tarif OQN'!$B$2:$S$3603,U$1,0)</f>
        <v>#N/A</v>
      </c>
      <c r="V923" s="79" t="e">
        <f>VLOOKUP($S923,'Grille de Tarif OQN'!$B$2:$S$3603,V$1,0)</f>
        <v>#N/A</v>
      </c>
      <c r="W923" s="79" t="e">
        <f>VLOOKUP($S923,'Grille de Tarif OQN'!$B$2:$S$3603,W$1,0)</f>
        <v>#N/A</v>
      </c>
      <c r="X923" s="79" t="e">
        <f>VLOOKUP($S923,'Grille de Tarif OQN'!$B$2:$S$3603,X$1,0)</f>
        <v>#N/A</v>
      </c>
      <c r="Y923" s="79" t="e">
        <f>VLOOKUP($S923,'Grille de Tarif OQN'!$B$2:$S$3603,Y$1,0)</f>
        <v>#N/A</v>
      </c>
      <c r="Z923" s="79" t="e">
        <f>VLOOKUP($S923,'Grille de Tarif OQN'!$B$2:$S$3603,Z$1,0)</f>
        <v>#N/A</v>
      </c>
      <c r="AA923" s="79" t="e">
        <f>VLOOKUP($S923,'Grille de Tarif OQN'!$B$2:$S$3603,AA$1,0)</f>
        <v>#N/A</v>
      </c>
      <c r="AB923" s="79" t="e">
        <f>VLOOKUP($S923,'Grille de Tarif OQN'!$B$2:$S$3603,AB$1,0)</f>
        <v>#N/A</v>
      </c>
      <c r="AC923" s="79" t="e">
        <f>VLOOKUP($S923,'Grille de Tarif OQN'!$B$2:$S$3603,AC$1,0)</f>
        <v>#N/A</v>
      </c>
      <c r="AD923" s="79" t="e">
        <f>VLOOKUP($S923,'Grille de Tarif OQN'!$B$2:$S$3603,AD$1,0)</f>
        <v>#N/A</v>
      </c>
      <c r="AE923" s="79" t="e">
        <f>VLOOKUP($S923,'Grille de Tarif OQN'!$B$2:$S$3603,AE$1,0)</f>
        <v>#N/A</v>
      </c>
      <c r="AF923" s="79" t="e">
        <f>VLOOKUP($S923,'Grille de Tarif OQN'!$B$2:$S$3603,AF$1,0)</f>
        <v>#N/A</v>
      </c>
      <c r="AG923" s="79" t="e">
        <f>VLOOKUP($S923,'Grille de Tarif OQN'!$B$2:$S$3603,AG$1,0)</f>
        <v>#N/A</v>
      </c>
      <c r="AH923" s="79" t="e">
        <f>VLOOKUP($S923,'Grille de Tarif OQN'!$B$2:$S$3603,AH$1,0)</f>
        <v>#N/A</v>
      </c>
      <c r="AI923" s="79" t="e">
        <f>VLOOKUP($S923,'Grille de Tarif OQN'!$B$2:$S$3603,AI$1,0)</f>
        <v>#N/A</v>
      </c>
      <c r="AJ923" s="79" t="e">
        <f>VLOOKUP($S923,'Grille de Tarif OQN'!$B$2:$S$3603,AJ$1,0)</f>
        <v>#N/A</v>
      </c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72"/>
      <c r="AV923"/>
      <c r="AW923"/>
      <c r="AX923"/>
      <c r="AY923"/>
      <c r="AZ923" s="96">
        <f t="shared" si="297"/>
        <v>0</v>
      </c>
      <c r="BA923" s="24" t="e">
        <f t="shared" si="298"/>
        <v>#N/A</v>
      </c>
      <c r="BB923" s="24" t="e">
        <f t="shared" si="299"/>
        <v>#N/A</v>
      </c>
      <c r="BC923" s="24" t="e">
        <f t="shared" si="292"/>
        <v>#N/A</v>
      </c>
      <c r="BD923" s="24" t="e">
        <f t="shared" si="293"/>
        <v>#N/A</v>
      </c>
      <c r="BE923"/>
      <c r="BF923" t="e">
        <f t="shared" si="300"/>
        <v>#N/A</v>
      </c>
      <c r="BG923" t="str">
        <f t="shared" si="301"/>
        <v>HDJ</v>
      </c>
      <c r="BH923" s="20" t="e">
        <f t="shared" si="302"/>
        <v>#N/A</v>
      </c>
      <c r="BI923" s="20" t="e">
        <f t="shared" si="303"/>
        <v>#N/A</v>
      </c>
      <c r="BJ923" s="20" t="e">
        <f t="shared" si="304"/>
        <v>#N/A</v>
      </c>
      <c r="BK923" s="20" t="e">
        <f t="shared" si="305"/>
        <v>#N/A</v>
      </c>
      <c r="BL923" s="20" t="e">
        <f t="shared" si="306"/>
        <v>#N/A</v>
      </c>
      <c r="BM923" s="20" t="e">
        <f t="shared" si="294"/>
        <v>#N/A</v>
      </c>
      <c r="BN923" s="20" t="e">
        <f t="shared" si="307"/>
        <v>#N/A</v>
      </c>
    </row>
    <row r="924" spans="1:66">
      <c r="A924" s="92"/>
      <c r="B924" s="90"/>
      <c r="C924" s="90"/>
      <c r="D924" s="93"/>
      <c r="E924" s="93"/>
      <c r="F924" s="93"/>
      <c r="G924" s="93"/>
      <c r="H924" s="93"/>
      <c r="I924" s="93"/>
      <c r="J924" s="93"/>
      <c r="K924" s="93"/>
      <c r="L924" s="92"/>
      <c r="M924" s="93"/>
      <c r="N924" s="91">
        <f t="shared" si="288"/>
        <v>0</v>
      </c>
      <c r="O924" s="91" t="str">
        <f t="shared" si="289"/>
        <v/>
      </c>
      <c r="P924" s="91" t="str">
        <f t="shared" si="290"/>
        <v/>
      </c>
      <c r="Q924" s="91" t="str">
        <f t="shared" si="291"/>
        <v>HDJ</v>
      </c>
      <c r="R924" s="82"/>
      <c r="S924" s="95">
        <f t="shared" si="295"/>
        <v>0</v>
      </c>
      <c r="T924" s="95">
        <f t="shared" si="296"/>
        <v>0</v>
      </c>
      <c r="U924" s="79" t="e">
        <f>VLOOKUP($S924,'Grille de Tarif OQN'!$B$2:$S$3603,U$1,0)</f>
        <v>#N/A</v>
      </c>
      <c r="V924" s="79" t="e">
        <f>VLOOKUP($S924,'Grille de Tarif OQN'!$B$2:$S$3603,V$1,0)</f>
        <v>#N/A</v>
      </c>
      <c r="W924" s="79" t="e">
        <f>VLOOKUP($S924,'Grille de Tarif OQN'!$B$2:$S$3603,W$1,0)</f>
        <v>#N/A</v>
      </c>
      <c r="X924" s="79" t="e">
        <f>VLOOKUP($S924,'Grille de Tarif OQN'!$B$2:$S$3603,X$1,0)</f>
        <v>#N/A</v>
      </c>
      <c r="Y924" s="79" t="e">
        <f>VLOOKUP($S924,'Grille de Tarif OQN'!$B$2:$S$3603,Y$1,0)</f>
        <v>#N/A</v>
      </c>
      <c r="Z924" s="79" t="e">
        <f>VLOOKUP($S924,'Grille de Tarif OQN'!$B$2:$S$3603,Z$1,0)</f>
        <v>#N/A</v>
      </c>
      <c r="AA924" s="79" t="e">
        <f>VLOOKUP($S924,'Grille de Tarif OQN'!$B$2:$S$3603,AA$1,0)</f>
        <v>#N/A</v>
      </c>
      <c r="AB924" s="79" t="e">
        <f>VLOOKUP($S924,'Grille de Tarif OQN'!$B$2:$S$3603,AB$1,0)</f>
        <v>#N/A</v>
      </c>
      <c r="AC924" s="79" t="e">
        <f>VLOOKUP($S924,'Grille de Tarif OQN'!$B$2:$S$3603,AC$1,0)</f>
        <v>#N/A</v>
      </c>
      <c r="AD924" s="79" t="e">
        <f>VLOOKUP($S924,'Grille de Tarif OQN'!$B$2:$S$3603,AD$1,0)</f>
        <v>#N/A</v>
      </c>
      <c r="AE924" s="79" t="e">
        <f>VLOOKUP($S924,'Grille de Tarif OQN'!$B$2:$S$3603,AE$1,0)</f>
        <v>#N/A</v>
      </c>
      <c r="AF924" s="79" t="e">
        <f>VLOOKUP($S924,'Grille de Tarif OQN'!$B$2:$S$3603,AF$1,0)</f>
        <v>#N/A</v>
      </c>
      <c r="AG924" s="79" t="e">
        <f>VLOOKUP($S924,'Grille de Tarif OQN'!$B$2:$S$3603,AG$1,0)</f>
        <v>#N/A</v>
      </c>
      <c r="AH924" s="79" t="e">
        <f>VLOOKUP($S924,'Grille de Tarif OQN'!$B$2:$S$3603,AH$1,0)</f>
        <v>#N/A</v>
      </c>
      <c r="AI924" s="79" t="e">
        <f>VLOOKUP($S924,'Grille de Tarif OQN'!$B$2:$S$3603,AI$1,0)</f>
        <v>#N/A</v>
      </c>
      <c r="AJ924" s="79" t="e">
        <f>VLOOKUP($S924,'Grille de Tarif OQN'!$B$2:$S$3603,AJ$1,0)</f>
        <v>#N/A</v>
      </c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72"/>
      <c r="AV924"/>
      <c r="AW924"/>
      <c r="AX924"/>
      <c r="AY924"/>
      <c r="AZ924" s="96">
        <f t="shared" si="297"/>
        <v>0</v>
      </c>
      <c r="BA924" s="24" t="e">
        <f t="shared" si="298"/>
        <v>#N/A</v>
      </c>
      <c r="BB924" s="24" t="e">
        <f t="shared" si="299"/>
        <v>#N/A</v>
      </c>
      <c r="BC924" s="24" t="e">
        <f t="shared" si="292"/>
        <v>#N/A</v>
      </c>
      <c r="BD924" s="24" t="e">
        <f t="shared" si="293"/>
        <v>#N/A</v>
      </c>
      <c r="BE924"/>
      <c r="BF924" t="e">
        <f t="shared" si="300"/>
        <v>#N/A</v>
      </c>
      <c r="BG924" t="str">
        <f t="shared" si="301"/>
        <v>HDJ</v>
      </c>
      <c r="BH924" s="20" t="e">
        <f t="shared" si="302"/>
        <v>#N/A</v>
      </c>
      <c r="BI924" s="20" t="e">
        <f t="shared" si="303"/>
        <v>#N/A</v>
      </c>
      <c r="BJ924" s="20" t="e">
        <f t="shared" si="304"/>
        <v>#N/A</v>
      </c>
      <c r="BK924" s="20" t="e">
        <f t="shared" si="305"/>
        <v>#N/A</v>
      </c>
      <c r="BL924" s="20" t="e">
        <f t="shared" si="306"/>
        <v>#N/A</v>
      </c>
      <c r="BM924" s="20" t="e">
        <f t="shared" si="294"/>
        <v>#N/A</v>
      </c>
      <c r="BN924" s="20" t="e">
        <f t="shared" si="307"/>
        <v>#N/A</v>
      </c>
    </row>
    <row r="925" spans="1:66">
      <c r="A925" s="92"/>
      <c r="B925" s="90"/>
      <c r="C925" s="90"/>
      <c r="D925" s="93"/>
      <c r="E925" s="93"/>
      <c r="F925" s="93"/>
      <c r="G925" s="93"/>
      <c r="H925" s="93"/>
      <c r="I925" s="93"/>
      <c r="J925" s="93"/>
      <c r="K925" s="93"/>
      <c r="L925" s="92"/>
      <c r="M925" s="93"/>
      <c r="N925" s="91">
        <f t="shared" si="288"/>
        <v>0</v>
      </c>
      <c r="O925" s="91" t="str">
        <f t="shared" si="289"/>
        <v/>
      </c>
      <c r="P925" s="91" t="str">
        <f t="shared" si="290"/>
        <v/>
      </c>
      <c r="Q925" s="91" t="str">
        <f t="shared" si="291"/>
        <v>HDJ</v>
      </c>
      <c r="R925" s="82"/>
      <c r="S925" s="95">
        <f t="shared" si="295"/>
        <v>0</v>
      </c>
      <c r="T925" s="95">
        <f t="shared" si="296"/>
        <v>0</v>
      </c>
      <c r="U925" s="79" t="e">
        <f>VLOOKUP($S925,'Grille de Tarif OQN'!$B$2:$S$3603,U$1,0)</f>
        <v>#N/A</v>
      </c>
      <c r="V925" s="79" t="e">
        <f>VLOOKUP($S925,'Grille de Tarif OQN'!$B$2:$S$3603,V$1,0)</f>
        <v>#N/A</v>
      </c>
      <c r="W925" s="79" t="e">
        <f>VLOOKUP($S925,'Grille de Tarif OQN'!$B$2:$S$3603,W$1,0)</f>
        <v>#N/A</v>
      </c>
      <c r="X925" s="79" t="e">
        <f>VLOOKUP($S925,'Grille de Tarif OQN'!$B$2:$S$3603,X$1,0)</f>
        <v>#N/A</v>
      </c>
      <c r="Y925" s="79" t="e">
        <f>VLOOKUP($S925,'Grille de Tarif OQN'!$B$2:$S$3603,Y$1,0)</f>
        <v>#N/A</v>
      </c>
      <c r="Z925" s="79" t="e">
        <f>VLOOKUP($S925,'Grille de Tarif OQN'!$B$2:$S$3603,Z$1,0)</f>
        <v>#N/A</v>
      </c>
      <c r="AA925" s="79" t="e">
        <f>VLOOKUP($S925,'Grille de Tarif OQN'!$B$2:$S$3603,AA$1,0)</f>
        <v>#N/A</v>
      </c>
      <c r="AB925" s="79" t="e">
        <f>VLOOKUP($S925,'Grille de Tarif OQN'!$B$2:$S$3603,AB$1,0)</f>
        <v>#N/A</v>
      </c>
      <c r="AC925" s="79" t="e">
        <f>VLOOKUP($S925,'Grille de Tarif OQN'!$B$2:$S$3603,AC$1,0)</f>
        <v>#N/A</v>
      </c>
      <c r="AD925" s="79" t="e">
        <f>VLOOKUP($S925,'Grille de Tarif OQN'!$B$2:$S$3603,AD$1,0)</f>
        <v>#N/A</v>
      </c>
      <c r="AE925" s="79" t="e">
        <f>VLOOKUP($S925,'Grille de Tarif OQN'!$B$2:$S$3603,AE$1,0)</f>
        <v>#N/A</v>
      </c>
      <c r="AF925" s="79" t="e">
        <f>VLOOKUP($S925,'Grille de Tarif OQN'!$B$2:$S$3603,AF$1,0)</f>
        <v>#N/A</v>
      </c>
      <c r="AG925" s="79" t="e">
        <f>VLOOKUP($S925,'Grille de Tarif OQN'!$B$2:$S$3603,AG$1,0)</f>
        <v>#N/A</v>
      </c>
      <c r="AH925" s="79" t="e">
        <f>VLOOKUP($S925,'Grille de Tarif OQN'!$B$2:$S$3603,AH$1,0)</f>
        <v>#N/A</v>
      </c>
      <c r="AI925" s="79" t="e">
        <f>VLOOKUP($S925,'Grille de Tarif OQN'!$B$2:$S$3603,AI$1,0)</f>
        <v>#N/A</v>
      </c>
      <c r="AJ925" s="79" t="e">
        <f>VLOOKUP($S925,'Grille de Tarif OQN'!$B$2:$S$3603,AJ$1,0)</f>
        <v>#N/A</v>
      </c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72"/>
      <c r="AV925"/>
      <c r="AW925"/>
      <c r="AX925"/>
      <c r="AY925"/>
      <c r="AZ925" s="96">
        <f t="shared" si="297"/>
        <v>0</v>
      </c>
      <c r="BA925" s="24" t="e">
        <f t="shared" si="298"/>
        <v>#N/A</v>
      </c>
      <c r="BB925" s="24" t="e">
        <f t="shared" si="299"/>
        <v>#N/A</v>
      </c>
      <c r="BC925" s="24" t="e">
        <f t="shared" si="292"/>
        <v>#N/A</v>
      </c>
      <c r="BD925" s="24" t="e">
        <f t="shared" si="293"/>
        <v>#N/A</v>
      </c>
      <c r="BE925"/>
      <c r="BF925" t="e">
        <f t="shared" si="300"/>
        <v>#N/A</v>
      </c>
      <c r="BG925" t="str">
        <f t="shared" si="301"/>
        <v>HDJ</v>
      </c>
      <c r="BH925" s="20" t="e">
        <f t="shared" si="302"/>
        <v>#N/A</v>
      </c>
      <c r="BI925" s="20" t="e">
        <f t="shared" si="303"/>
        <v>#N/A</v>
      </c>
      <c r="BJ925" s="20" t="e">
        <f t="shared" si="304"/>
        <v>#N/A</v>
      </c>
      <c r="BK925" s="20" t="e">
        <f t="shared" si="305"/>
        <v>#N/A</v>
      </c>
      <c r="BL925" s="20" t="e">
        <f t="shared" si="306"/>
        <v>#N/A</v>
      </c>
      <c r="BM925" s="20" t="e">
        <f t="shared" si="294"/>
        <v>#N/A</v>
      </c>
      <c r="BN925" s="20" t="e">
        <f t="shared" si="307"/>
        <v>#N/A</v>
      </c>
    </row>
    <row r="926" spans="1:66">
      <c r="A926" s="92"/>
      <c r="B926" s="90"/>
      <c r="C926" s="90"/>
      <c r="D926" s="93"/>
      <c r="E926" s="93"/>
      <c r="F926" s="93"/>
      <c r="G926" s="93"/>
      <c r="H926" s="93"/>
      <c r="I926" s="93"/>
      <c r="J926" s="93"/>
      <c r="K926" s="93"/>
      <c r="L926" s="92"/>
      <c r="M926" s="93"/>
      <c r="N926" s="91">
        <f t="shared" si="288"/>
        <v>0</v>
      </c>
      <c r="O926" s="91" t="str">
        <f t="shared" si="289"/>
        <v/>
      </c>
      <c r="P926" s="91" t="str">
        <f t="shared" si="290"/>
        <v/>
      </c>
      <c r="Q926" s="91" t="str">
        <f t="shared" si="291"/>
        <v>HDJ</v>
      </c>
      <c r="R926" s="82"/>
      <c r="S926" s="95">
        <f t="shared" si="295"/>
        <v>0</v>
      </c>
      <c r="T926" s="95">
        <f t="shared" si="296"/>
        <v>0</v>
      </c>
      <c r="U926" s="79" t="e">
        <f>VLOOKUP($S926,'Grille de Tarif OQN'!$B$2:$S$3603,U$1,0)</f>
        <v>#N/A</v>
      </c>
      <c r="V926" s="79" t="e">
        <f>VLOOKUP($S926,'Grille de Tarif OQN'!$B$2:$S$3603,V$1,0)</f>
        <v>#N/A</v>
      </c>
      <c r="W926" s="79" t="e">
        <f>VLOOKUP($S926,'Grille de Tarif OQN'!$B$2:$S$3603,W$1,0)</f>
        <v>#N/A</v>
      </c>
      <c r="X926" s="79" t="e">
        <f>VLOOKUP($S926,'Grille de Tarif OQN'!$B$2:$S$3603,X$1,0)</f>
        <v>#N/A</v>
      </c>
      <c r="Y926" s="79" t="e">
        <f>VLOOKUP($S926,'Grille de Tarif OQN'!$B$2:$S$3603,Y$1,0)</f>
        <v>#N/A</v>
      </c>
      <c r="Z926" s="79" t="e">
        <f>VLOOKUP($S926,'Grille de Tarif OQN'!$B$2:$S$3603,Z$1,0)</f>
        <v>#N/A</v>
      </c>
      <c r="AA926" s="79" t="e">
        <f>VLOOKUP($S926,'Grille de Tarif OQN'!$B$2:$S$3603,AA$1,0)</f>
        <v>#N/A</v>
      </c>
      <c r="AB926" s="79" t="e">
        <f>VLOOKUP($S926,'Grille de Tarif OQN'!$B$2:$S$3603,AB$1,0)</f>
        <v>#N/A</v>
      </c>
      <c r="AC926" s="79" t="e">
        <f>VLOOKUP($S926,'Grille de Tarif OQN'!$B$2:$S$3603,AC$1,0)</f>
        <v>#N/A</v>
      </c>
      <c r="AD926" s="79" t="e">
        <f>VLOOKUP($S926,'Grille de Tarif OQN'!$B$2:$S$3603,AD$1,0)</f>
        <v>#N/A</v>
      </c>
      <c r="AE926" s="79" t="e">
        <f>VLOOKUP($S926,'Grille de Tarif OQN'!$B$2:$S$3603,AE$1,0)</f>
        <v>#N/A</v>
      </c>
      <c r="AF926" s="79" t="e">
        <f>VLOOKUP($S926,'Grille de Tarif OQN'!$B$2:$S$3603,AF$1,0)</f>
        <v>#N/A</v>
      </c>
      <c r="AG926" s="79" t="e">
        <f>VLOOKUP($S926,'Grille de Tarif OQN'!$B$2:$S$3603,AG$1,0)</f>
        <v>#N/A</v>
      </c>
      <c r="AH926" s="79" t="e">
        <f>VLOOKUP($S926,'Grille de Tarif OQN'!$B$2:$S$3603,AH$1,0)</f>
        <v>#N/A</v>
      </c>
      <c r="AI926" s="79" t="e">
        <f>VLOOKUP($S926,'Grille de Tarif OQN'!$B$2:$S$3603,AI$1,0)</f>
        <v>#N/A</v>
      </c>
      <c r="AJ926" s="79" t="e">
        <f>VLOOKUP($S926,'Grille de Tarif OQN'!$B$2:$S$3603,AJ$1,0)</f>
        <v>#N/A</v>
      </c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72"/>
      <c r="AV926"/>
      <c r="AW926"/>
      <c r="AX926"/>
      <c r="AY926"/>
      <c r="AZ926" s="96">
        <f t="shared" si="297"/>
        <v>0</v>
      </c>
      <c r="BA926" s="24" t="e">
        <f t="shared" si="298"/>
        <v>#N/A</v>
      </c>
      <c r="BB926" s="24" t="e">
        <f t="shared" si="299"/>
        <v>#N/A</v>
      </c>
      <c r="BC926" s="24" t="e">
        <f t="shared" si="292"/>
        <v>#N/A</v>
      </c>
      <c r="BD926" s="24" t="e">
        <f t="shared" si="293"/>
        <v>#N/A</v>
      </c>
      <c r="BE926"/>
      <c r="BF926" t="e">
        <f t="shared" si="300"/>
        <v>#N/A</v>
      </c>
      <c r="BG926" t="str">
        <f t="shared" si="301"/>
        <v>HDJ</v>
      </c>
      <c r="BH926" s="20" t="e">
        <f t="shared" si="302"/>
        <v>#N/A</v>
      </c>
      <c r="BI926" s="20" t="e">
        <f t="shared" si="303"/>
        <v>#N/A</v>
      </c>
      <c r="BJ926" s="20" t="e">
        <f t="shared" si="304"/>
        <v>#N/A</v>
      </c>
      <c r="BK926" s="20" t="e">
        <f t="shared" si="305"/>
        <v>#N/A</v>
      </c>
      <c r="BL926" s="20" t="e">
        <f t="shared" si="306"/>
        <v>#N/A</v>
      </c>
      <c r="BM926" s="20" t="e">
        <f t="shared" si="294"/>
        <v>#N/A</v>
      </c>
      <c r="BN926" s="20" t="e">
        <f t="shared" si="307"/>
        <v>#N/A</v>
      </c>
    </row>
    <row r="927" spans="1:66">
      <c r="A927" s="92"/>
      <c r="B927" s="90"/>
      <c r="C927" s="90"/>
      <c r="D927" s="93"/>
      <c r="E927" s="93"/>
      <c r="F927" s="93"/>
      <c r="G927" s="93"/>
      <c r="H927" s="93"/>
      <c r="I927" s="93"/>
      <c r="J927" s="93"/>
      <c r="K927" s="93"/>
      <c r="L927" s="92"/>
      <c r="M927" s="93"/>
      <c r="N927" s="91">
        <f t="shared" si="288"/>
        <v>0</v>
      </c>
      <c r="O927" s="91" t="str">
        <f t="shared" si="289"/>
        <v/>
      </c>
      <c r="P927" s="91" t="str">
        <f t="shared" si="290"/>
        <v/>
      </c>
      <c r="Q927" s="91" t="str">
        <f t="shared" si="291"/>
        <v>HDJ</v>
      </c>
      <c r="R927" s="82"/>
      <c r="S927" s="95">
        <f t="shared" si="295"/>
        <v>0</v>
      </c>
      <c r="T927" s="95">
        <f t="shared" si="296"/>
        <v>0</v>
      </c>
      <c r="U927" s="79" t="e">
        <f>VLOOKUP($S927,'Grille de Tarif OQN'!$B$2:$S$3603,U$1,0)</f>
        <v>#N/A</v>
      </c>
      <c r="V927" s="79" t="e">
        <f>VLOOKUP($S927,'Grille de Tarif OQN'!$B$2:$S$3603,V$1,0)</f>
        <v>#N/A</v>
      </c>
      <c r="W927" s="79" t="e">
        <f>VLOOKUP($S927,'Grille de Tarif OQN'!$B$2:$S$3603,W$1,0)</f>
        <v>#N/A</v>
      </c>
      <c r="X927" s="79" t="e">
        <f>VLOOKUP($S927,'Grille de Tarif OQN'!$B$2:$S$3603,X$1,0)</f>
        <v>#N/A</v>
      </c>
      <c r="Y927" s="79" t="e">
        <f>VLOOKUP($S927,'Grille de Tarif OQN'!$B$2:$S$3603,Y$1,0)</f>
        <v>#N/A</v>
      </c>
      <c r="Z927" s="79" t="e">
        <f>VLOOKUP($S927,'Grille de Tarif OQN'!$B$2:$S$3603,Z$1,0)</f>
        <v>#N/A</v>
      </c>
      <c r="AA927" s="79" t="e">
        <f>VLOOKUP($S927,'Grille de Tarif OQN'!$B$2:$S$3603,AA$1,0)</f>
        <v>#N/A</v>
      </c>
      <c r="AB927" s="79" t="e">
        <f>VLOOKUP($S927,'Grille de Tarif OQN'!$B$2:$S$3603,AB$1,0)</f>
        <v>#N/A</v>
      </c>
      <c r="AC927" s="79" t="e">
        <f>VLOOKUP($S927,'Grille de Tarif OQN'!$B$2:$S$3603,AC$1,0)</f>
        <v>#N/A</v>
      </c>
      <c r="AD927" s="79" t="e">
        <f>VLOOKUP($S927,'Grille de Tarif OQN'!$B$2:$S$3603,AD$1,0)</f>
        <v>#N/A</v>
      </c>
      <c r="AE927" s="79" t="e">
        <f>VLOOKUP($S927,'Grille de Tarif OQN'!$B$2:$S$3603,AE$1,0)</f>
        <v>#N/A</v>
      </c>
      <c r="AF927" s="79" t="e">
        <f>VLOOKUP($S927,'Grille de Tarif OQN'!$B$2:$S$3603,AF$1,0)</f>
        <v>#N/A</v>
      </c>
      <c r="AG927" s="79" t="e">
        <f>VLOOKUP($S927,'Grille de Tarif OQN'!$B$2:$S$3603,AG$1,0)</f>
        <v>#N/A</v>
      </c>
      <c r="AH927" s="79" t="e">
        <f>VLOOKUP($S927,'Grille de Tarif OQN'!$B$2:$S$3603,AH$1,0)</f>
        <v>#N/A</v>
      </c>
      <c r="AI927" s="79" t="e">
        <f>VLOOKUP($S927,'Grille de Tarif OQN'!$B$2:$S$3603,AI$1,0)</f>
        <v>#N/A</v>
      </c>
      <c r="AJ927" s="79" t="e">
        <f>VLOOKUP($S927,'Grille de Tarif OQN'!$B$2:$S$3603,AJ$1,0)</f>
        <v>#N/A</v>
      </c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72"/>
      <c r="AV927"/>
      <c r="AW927"/>
      <c r="AX927"/>
      <c r="AY927"/>
      <c r="AZ927" s="96">
        <f t="shared" si="297"/>
        <v>0</v>
      </c>
      <c r="BA927" s="24" t="e">
        <f t="shared" si="298"/>
        <v>#N/A</v>
      </c>
      <c r="BB927" s="24" t="e">
        <f t="shared" si="299"/>
        <v>#N/A</v>
      </c>
      <c r="BC927" s="24" t="e">
        <f t="shared" si="292"/>
        <v>#N/A</v>
      </c>
      <c r="BD927" s="24" t="e">
        <f t="shared" si="293"/>
        <v>#N/A</v>
      </c>
      <c r="BE927"/>
      <c r="BF927" t="e">
        <f t="shared" si="300"/>
        <v>#N/A</v>
      </c>
      <c r="BG927" t="str">
        <f t="shared" si="301"/>
        <v>HDJ</v>
      </c>
      <c r="BH927" s="20" t="e">
        <f t="shared" si="302"/>
        <v>#N/A</v>
      </c>
      <c r="BI927" s="20" t="e">
        <f t="shared" si="303"/>
        <v>#N/A</v>
      </c>
      <c r="BJ927" s="20" t="e">
        <f t="shared" si="304"/>
        <v>#N/A</v>
      </c>
      <c r="BK927" s="20" t="e">
        <f t="shared" si="305"/>
        <v>#N/A</v>
      </c>
      <c r="BL927" s="20" t="e">
        <f t="shared" si="306"/>
        <v>#N/A</v>
      </c>
      <c r="BM927" s="20" t="e">
        <f t="shared" si="294"/>
        <v>#N/A</v>
      </c>
      <c r="BN927" s="20" t="e">
        <f t="shared" si="307"/>
        <v>#N/A</v>
      </c>
    </row>
    <row r="928" spans="1:66">
      <c r="A928" s="92"/>
      <c r="B928" s="90"/>
      <c r="C928" s="90"/>
      <c r="D928" s="93"/>
      <c r="E928" s="93"/>
      <c r="F928" s="93"/>
      <c r="G928" s="93"/>
      <c r="H928" s="93"/>
      <c r="I928" s="93"/>
      <c r="J928" s="93"/>
      <c r="K928" s="93"/>
      <c r="L928" s="92"/>
      <c r="M928" s="93"/>
      <c r="N928" s="91">
        <f t="shared" si="288"/>
        <v>0</v>
      </c>
      <c r="O928" s="91" t="str">
        <f t="shared" si="289"/>
        <v/>
      </c>
      <c r="P928" s="91" t="str">
        <f t="shared" si="290"/>
        <v/>
      </c>
      <c r="Q928" s="91" t="str">
        <f t="shared" si="291"/>
        <v>HDJ</v>
      </c>
      <c r="R928" s="82"/>
      <c r="S928" s="95">
        <f t="shared" si="295"/>
        <v>0</v>
      </c>
      <c r="T928" s="95">
        <f t="shared" si="296"/>
        <v>0</v>
      </c>
      <c r="U928" s="79" t="e">
        <f>VLOOKUP($S928,'Grille de Tarif OQN'!$B$2:$S$3603,U$1,0)</f>
        <v>#N/A</v>
      </c>
      <c r="V928" s="79" t="e">
        <f>VLOOKUP($S928,'Grille de Tarif OQN'!$B$2:$S$3603,V$1,0)</f>
        <v>#N/A</v>
      </c>
      <c r="W928" s="79" t="e">
        <f>VLOOKUP($S928,'Grille de Tarif OQN'!$B$2:$S$3603,W$1,0)</f>
        <v>#N/A</v>
      </c>
      <c r="X928" s="79" t="e">
        <f>VLOOKUP($S928,'Grille de Tarif OQN'!$B$2:$S$3603,X$1,0)</f>
        <v>#N/A</v>
      </c>
      <c r="Y928" s="79" t="e">
        <f>VLOOKUP($S928,'Grille de Tarif OQN'!$B$2:$S$3603,Y$1,0)</f>
        <v>#N/A</v>
      </c>
      <c r="Z928" s="79" t="e">
        <f>VLOOKUP($S928,'Grille de Tarif OQN'!$B$2:$S$3603,Z$1,0)</f>
        <v>#N/A</v>
      </c>
      <c r="AA928" s="79" t="e">
        <f>VLOOKUP($S928,'Grille de Tarif OQN'!$B$2:$S$3603,AA$1,0)</f>
        <v>#N/A</v>
      </c>
      <c r="AB928" s="79" t="e">
        <f>VLOOKUP($S928,'Grille de Tarif OQN'!$B$2:$S$3603,AB$1,0)</f>
        <v>#N/A</v>
      </c>
      <c r="AC928" s="79" t="e">
        <f>VLOOKUP($S928,'Grille de Tarif OQN'!$B$2:$S$3603,AC$1,0)</f>
        <v>#N/A</v>
      </c>
      <c r="AD928" s="79" t="e">
        <f>VLOOKUP($S928,'Grille de Tarif OQN'!$B$2:$S$3603,AD$1,0)</f>
        <v>#N/A</v>
      </c>
      <c r="AE928" s="79" t="e">
        <f>VLOOKUP($S928,'Grille de Tarif OQN'!$B$2:$S$3603,AE$1,0)</f>
        <v>#N/A</v>
      </c>
      <c r="AF928" s="79" t="e">
        <f>VLOOKUP($S928,'Grille de Tarif OQN'!$B$2:$S$3603,AF$1,0)</f>
        <v>#N/A</v>
      </c>
      <c r="AG928" s="79" t="e">
        <f>VLOOKUP($S928,'Grille de Tarif OQN'!$B$2:$S$3603,AG$1,0)</f>
        <v>#N/A</v>
      </c>
      <c r="AH928" s="79" t="e">
        <f>VLOOKUP($S928,'Grille de Tarif OQN'!$B$2:$S$3603,AH$1,0)</f>
        <v>#N/A</v>
      </c>
      <c r="AI928" s="79" t="e">
        <f>VLOOKUP($S928,'Grille de Tarif OQN'!$B$2:$S$3603,AI$1,0)</f>
        <v>#N/A</v>
      </c>
      <c r="AJ928" s="79" t="e">
        <f>VLOOKUP($S928,'Grille de Tarif OQN'!$B$2:$S$3603,AJ$1,0)</f>
        <v>#N/A</v>
      </c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72"/>
      <c r="AV928"/>
      <c r="AW928"/>
      <c r="AX928"/>
      <c r="AY928"/>
      <c r="AZ928" s="96">
        <f t="shared" si="297"/>
        <v>0</v>
      </c>
      <c r="BA928" s="24" t="e">
        <f t="shared" si="298"/>
        <v>#N/A</v>
      </c>
      <c r="BB928" s="24" t="e">
        <f t="shared" si="299"/>
        <v>#N/A</v>
      </c>
      <c r="BC928" s="24" t="e">
        <f t="shared" si="292"/>
        <v>#N/A</v>
      </c>
      <c r="BD928" s="24" t="e">
        <f t="shared" si="293"/>
        <v>#N/A</v>
      </c>
      <c r="BE928"/>
      <c r="BF928" t="e">
        <f t="shared" si="300"/>
        <v>#N/A</v>
      </c>
      <c r="BG928" t="str">
        <f t="shared" si="301"/>
        <v>HDJ</v>
      </c>
      <c r="BH928" s="20" t="e">
        <f t="shared" si="302"/>
        <v>#N/A</v>
      </c>
      <c r="BI928" s="20" t="e">
        <f t="shared" si="303"/>
        <v>#N/A</v>
      </c>
      <c r="BJ928" s="20" t="e">
        <f t="shared" si="304"/>
        <v>#N/A</v>
      </c>
      <c r="BK928" s="20" t="e">
        <f t="shared" si="305"/>
        <v>#N/A</v>
      </c>
      <c r="BL928" s="20" t="e">
        <f t="shared" si="306"/>
        <v>#N/A</v>
      </c>
      <c r="BM928" s="20" t="e">
        <f t="shared" si="294"/>
        <v>#N/A</v>
      </c>
      <c r="BN928" s="20" t="e">
        <f t="shared" si="307"/>
        <v>#N/A</v>
      </c>
    </row>
    <row r="929" spans="1:66">
      <c r="A929" s="92"/>
      <c r="B929" s="90"/>
      <c r="C929" s="90"/>
      <c r="D929" s="93"/>
      <c r="E929" s="93"/>
      <c r="F929" s="93"/>
      <c r="G929" s="93"/>
      <c r="H929" s="93"/>
      <c r="I929" s="93"/>
      <c r="J929" s="93"/>
      <c r="K929" s="93"/>
      <c r="L929" s="92"/>
      <c r="M929" s="93"/>
      <c r="N929" s="91">
        <f t="shared" si="288"/>
        <v>0</v>
      </c>
      <c r="O929" s="91" t="str">
        <f t="shared" si="289"/>
        <v/>
      </c>
      <c r="P929" s="91" t="str">
        <f t="shared" si="290"/>
        <v/>
      </c>
      <c r="Q929" s="91" t="str">
        <f t="shared" si="291"/>
        <v>HDJ</v>
      </c>
      <c r="R929" s="82"/>
      <c r="S929" s="95">
        <f t="shared" si="295"/>
        <v>0</v>
      </c>
      <c r="T929" s="95">
        <f t="shared" si="296"/>
        <v>0</v>
      </c>
      <c r="U929" s="79" t="e">
        <f>VLOOKUP($S929,'Grille de Tarif OQN'!$B$2:$S$3603,U$1,0)</f>
        <v>#N/A</v>
      </c>
      <c r="V929" s="79" t="e">
        <f>VLOOKUP($S929,'Grille de Tarif OQN'!$B$2:$S$3603,V$1,0)</f>
        <v>#N/A</v>
      </c>
      <c r="W929" s="79" t="e">
        <f>VLOOKUP($S929,'Grille de Tarif OQN'!$B$2:$S$3603,W$1,0)</f>
        <v>#N/A</v>
      </c>
      <c r="X929" s="79" t="e">
        <f>VLOOKUP($S929,'Grille de Tarif OQN'!$B$2:$S$3603,X$1,0)</f>
        <v>#N/A</v>
      </c>
      <c r="Y929" s="79" t="e">
        <f>VLOOKUP($S929,'Grille de Tarif OQN'!$B$2:$S$3603,Y$1,0)</f>
        <v>#N/A</v>
      </c>
      <c r="Z929" s="79" t="e">
        <f>VLOOKUP($S929,'Grille de Tarif OQN'!$B$2:$S$3603,Z$1,0)</f>
        <v>#N/A</v>
      </c>
      <c r="AA929" s="79" t="e">
        <f>VLOOKUP($S929,'Grille de Tarif OQN'!$B$2:$S$3603,AA$1,0)</f>
        <v>#N/A</v>
      </c>
      <c r="AB929" s="79" t="e">
        <f>VLOOKUP($S929,'Grille de Tarif OQN'!$B$2:$S$3603,AB$1,0)</f>
        <v>#N/A</v>
      </c>
      <c r="AC929" s="79" t="e">
        <f>VLOOKUP($S929,'Grille de Tarif OQN'!$B$2:$S$3603,AC$1,0)</f>
        <v>#N/A</v>
      </c>
      <c r="AD929" s="79" t="e">
        <f>VLOOKUP($S929,'Grille de Tarif OQN'!$B$2:$S$3603,AD$1,0)</f>
        <v>#N/A</v>
      </c>
      <c r="AE929" s="79" t="e">
        <f>VLOOKUP($S929,'Grille de Tarif OQN'!$B$2:$S$3603,AE$1,0)</f>
        <v>#N/A</v>
      </c>
      <c r="AF929" s="79" t="e">
        <f>VLOOKUP($S929,'Grille de Tarif OQN'!$B$2:$S$3603,AF$1,0)</f>
        <v>#N/A</v>
      </c>
      <c r="AG929" s="79" t="e">
        <f>VLOOKUP($S929,'Grille de Tarif OQN'!$B$2:$S$3603,AG$1,0)</f>
        <v>#N/A</v>
      </c>
      <c r="AH929" s="79" t="e">
        <f>VLOOKUP($S929,'Grille de Tarif OQN'!$B$2:$S$3603,AH$1,0)</f>
        <v>#N/A</v>
      </c>
      <c r="AI929" s="79" t="e">
        <f>VLOOKUP($S929,'Grille de Tarif OQN'!$B$2:$S$3603,AI$1,0)</f>
        <v>#N/A</v>
      </c>
      <c r="AJ929" s="79" t="e">
        <f>VLOOKUP($S929,'Grille de Tarif OQN'!$B$2:$S$3603,AJ$1,0)</f>
        <v>#N/A</v>
      </c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72"/>
      <c r="AV929"/>
      <c r="AW929"/>
      <c r="AX929"/>
      <c r="AY929"/>
      <c r="AZ929" s="96">
        <f t="shared" si="297"/>
        <v>0</v>
      </c>
      <c r="BA929" s="24" t="e">
        <f t="shared" si="298"/>
        <v>#N/A</v>
      </c>
      <c r="BB929" s="24" t="e">
        <f t="shared" si="299"/>
        <v>#N/A</v>
      </c>
      <c r="BC929" s="24" t="e">
        <f t="shared" si="292"/>
        <v>#N/A</v>
      </c>
      <c r="BD929" s="24" t="e">
        <f t="shared" si="293"/>
        <v>#N/A</v>
      </c>
      <c r="BE929"/>
      <c r="BF929" t="e">
        <f t="shared" si="300"/>
        <v>#N/A</v>
      </c>
      <c r="BG929" t="str">
        <f t="shared" si="301"/>
        <v>HDJ</v>
      </c>
      <c r="BH929" s="20" t="e">
        <f t="shared" si="302"/>
        <v>#N/A</v>
      </c>
      <c r="BI929" s="20" t="e">
        <f t="shared" si="303"/>
        <v>#N/A</v>
      </c>
      <c r="BJ929" s="20" t="e">
        <f t="shared" si="304"/>
        <v>#N/A</v>
      </c>
      <c r="BK929" s="20" t="e">
        <f t="shared" si="305"/>
        <v>#N/A</v>
      </c>
      <c r="BL929" s="20" t="e">
        <f t="shared" si="306"/>
        <v>#N/A</v>
      </c>
      <c r="BM929" s="20" t="e">
        <f t="shared" si="294"/>
        <v>#N/A</v>
      </c>
      <c r="BN929" s="20" t="e">
        <f t="shared" si="307"/>
        <v>#N/A</v>
      </c>
    </row>
    <row r="930" spans="1:66">
      <c r="A930" s="92"/>
      <c r="B930" s="90"/>
      <c r="C930" s="90"/>
      <c r="D930" s="93"/>
      <c r="E930" s="93"/>
      <c r="F930" s="93"/>
      <c r="G930" s="93"/>
      <c r="H930" s="93"/>
      <c r="I930" s="93"/>
      <c r="J930" s="93"/>
      <c r="K930" s="93"/>
      <c r="L930" s="92"/>
      <c r="M930" s="93"/>
      <c r="N930" s="91">
        <f t="shared" si="288"/>
        <v>0</v>
      </c>
      <c r="O930" s="91" t="str">
        <f t="shared" si="289"/>
        <v/>
      </c>
      <c r="P930" s="91" t="str">
        <f t="shared" si="290"/>
        <v/>
      </c>
      <c r="Q930" s="91" t="str">
        <f t="shared" si="291"/>
        <v>HDJ</v>
      </c>
      <c r="R930" s="82"/>
      <c r="S930" s="95">
        <f t="shared" si="295"/>
        <v>0</v>
      </c>
      <c r="T930" s="95">
        <f t="shared" si="296"/>
        <v>0</v>
      </c>
      <c r="U930" s="79" t="e">
        <f>VLOOKUP($S930,'Grille de Tarif OQN'!$B$2:$S$3603,U$1,0)</f>
        <v>#N/A</v>
      </c>
      <c r="V930" s="79" t="e">
        <f>VLOOKUP($S930,'Grille de Tarif OQN'!$B$2:$S$3603,V$1,0)</f>
        <v>#N/A</v>
      </c>
      <c r="W930" s="79" t="e">
        <f>VLOOKUP($S930,'Grille de Tarif OQN'!$B$2:$S$3603,W$1,0)</f>
        <v>#N/A</v>
      </c>
      <c r="X930" s="79" t="e">
        <f>VLOOKUP($S930,'Grille de Tarif OQN'!$B$2:$S$3603,X$1,0)</f>
        <v>#N/A</v>
      </c>
      <c r="Y930" s="79" t="e">
        <f>VLOOKUP($S930,'Grille de Tarif OQN'!$B$2:$S$3603,Y$1,0)</f>
        <v>#N/A</v>
      </c>
      <c r="Z930" s="79" t="e">
        <f>VLOOKUP($S930,'Grille de Tarif OQN'!$B$2:$S$3603,Z$1,0)</f>
        <v>#N/A</v>
      </c>
      <c r="AA930" s="79" t="e">
        <f>VLOOKUP($S930,'Grille de Tarif OQN'!$B$2:$S$3603,AA$1,0)</f>
        <v>#N/A</v>
      </c>
      <c r="AB930" s="79" t="e">
        <f>VLOOKUP($S930,'Grille de Tarif OQN'!$B$2:$S$3603,AB$1,0)</f>
        <v>#N/A</v>
      </c>
      <c r="AC930" s="79" t="e">
        <f>VLOOKUP($S930,'Grille de Tarif OQN'!$B$2:$S$3603,AC$1,0)</f>
        <v>#N/A</v>
      </c>
      <c r="AD930" s="79" t="e">
        <f>VLOOKUP($S930,'Grille de Tarif OQN'!$B$2:$S$3603,AD$1,0)</f>
        <v>#N/A</v>
      </c>
      <c r="AE930" s="79" t="e">
        <f>VLOOKUP($S930,'Grille de Tarif OQN'!$B$2:$S$3603,AE$1,0)</f>
        <v>#N/A</v>
      </c>
      <c r="AF930" s="79" t="e">
        <f>VLOOKUP($S930,'Grille de Tarif OQN'!$B$2:$S$3603,AF$1,0)</f>
        <v>#N/A</v>
      </c>
      <c r="AG930" s="79" t="e">
        <f>VLOOKUP($S930,'Grille de Tarif OQN'!$B$2:$S$3603,AG$1,0)</f>
        <v>#N/A</v>
      </c>
      <c r="AH930" s="79" t="e">
        <f>VLOOKUP($S930,'Grille de Tarif OQN'!$B$2:$S$3603,AH$1,0)</f>
        <v>#N/A</v>
      </c>
      <c r="AI930" s="79" t="e">
        <f>VLOOKUP($S930,'Grille de Tarif OQN'!$B$2:$S$3603,AI$1,0)</f>
        <v>#N/A</v>
      </c>
      <c r="AJ930" s="79" t="e">
        <f>VLOOKUP($S930,'Grille de Tarif OQN'!$B$2:$S$3603,AJ$1,0)</f>
        <v>#N/A</v>
      </c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72"/>
      <c r="AV930"/>
      <c r="AW930"/>
      <c r="AX930"/>
      <c r="AY930"/>
      <c r="AZ930" s="96">
        <f t="shared" si="297"/>
        <v>0</v>
      </c>
      <c r="BA930" s="24" t="e">
        <f t="shared" si="298"/>
        <v>#N/A</v>
      </c>
      <c r="BB930" s="24" t="e">
        <f t="shared" si="299"/>
        <v>#N/A</v>
      </c>
      <c r="BC930" s="24" t="e">
        <f t="shared" si="292"/>
        <v>#N/A</v>
      </c>
      <c r="BD930" s="24" t="e">
        <f t="shared" si="293"/>
        <v>#N/A</v>
      </c>
      <c r="BE930"/>
      <c r="BF930" t="e">
        <f t="shared" si="300"/>
        <v>#N/A</v>
      </c>
      <c r="BG930" t="str">
        <f t="shared" si="301"/>
        <v>HDJ</v>
      </c>
      <c r="BH930" s="20" t="e">
        <f t="shared" si="302"/>
        <v>#N/A</v>
      </c>
      <c r="BI930" s="20" t="e">
        <f t="shared" si="303"/>
        <v>#N/A</v>
      </c>
      <c r="BJ930" s="20" t="e">
        <f t="shared" si="304"/>
        <v>#N/A</v>
      </c>
      <c r="BK930" s="20" t="e">
        <f t="shared" si="305"/>
        <v>#N/A</v>
      </c>
      <c r="BL930" s="20" t="e">
        <f t="shared" si="306"/>
        <v>#N/A</v>
      </c>
      <c r="BM930" s="20" t="e">
        <f t="shared" si="294"/>
        <v>#N/A</v>
      </c>
      <c r="BN930" s="20" t="e">
        <f t="shared" si="307"/>
        <v>#N/A</v>
      </c>
    </row>
    <row r="931" spans="1:66">
      <c r="A931" s="92"/>
      <c r="B931" s="90"/>
      <c r="C931" s="90"/>
      <c r="D931" s="93"/>
      <c r="E931" s="93"/>
      <c r="F931" s="93"/>
      <c r="G931" s="93"/>
      <c r="H931" s="93"/>
      <c r="I931" s="93"/>
      <c r="J931" s="93"/>
      <c r="K931" s="93"/>
      <c r="L931" s="92"/>
      <c r="M931" s="93"/>
      <c r="N931" s="91">
        <f t="shared" si="288"/>
        <v>0</v>
      </c>
      <c r="O931" s="91" t="str">
        <f t="shared" si="289"/>
        <v/>
      </c>
      <c r="P931" s="91" t="str">
        <f t="shared" si="290"/>
        <v/>
      </c>
      <c r="Q931" s="91" t="str">
        <f t="shared" si="291"/>
        <v>HDJ</v>
      </c>
      <c r="R931" s="82"/>
      <c r="S931" s="95">
        <f t="shared" si="295"/>
        <v>0</v>
      </c>
      <c r="T931" s="95">
        <f t="shared" si="296"/>
        <v>0</v>
      </c>
      <c r="U931" s="79" t="e">
        <f>VLOOKUP($S931,'Grille de Tarif OQN'!$B$2:$S$3603,U$1,0)</f>
        <v>#N/A</v>
      </c>
      <c r="V931" s="79" t="e">
        <f>VLOOKUP($S931,'Grille de Tarif OQN'!$B$2:$S$3603,V$1,0)</f>
        <v>#N/A</v>
      </c>
      <c r="W931" s="79" t="e">
        <f>VLOOKUP($S931,'Grille de Tarif OQN'!$B$2:$S$3603,W$1,0)</f>
        <v>#N/A</v>
      </c>
      <c r="X931" s="79" t="e">
        <f>VLOOKUP($S931,'Grille de Tarif OQN'!$B$2:$S$3603,X$1,0)</f>
        <v>#N/A</v>
      </c>
      <c r="Y931" s="79" t="e">
        <f>VLOOKUP($S931,'Grille de Tarif OQN'!$B$2:$S$3603,Y$1,0)</f>
        <v>#N/A</v>
      </c>
      <c r="Z931" s="79" t="e">
        <f>VLOOKUP($S931,'Grille de Tarif OQN'!$B$2:$S$3603,Z$1,0)</f>
        <v>#N/A</v>
      </c>
      <c r="AA931" s="79" t="e">
        <f>VLOOKUP($S931,'Grille de Tarif OQN'!$B$2:$S$3603,AA$1,0)</f>
        <v>#N/A</v>
      </c>
      <c r="AB931" s="79" t="e">
        <f>VLOOKUP($S931,'Grille de Tarif OQN'!$B$2:$S$3603,AB$1,0)</f>
        <v>#N/A</v>
      </c>
      <c r="AC931" s="79" t="e">
        <f>VLOOKUP($S931,'Grille de Tarif OQN'!$B$2:$S$3603,AC$1,0)</f>
        <v>#N/A</v>
      </c>
      <c r="AD931" s="79" t="e">
        <f>VLOOKUP($S931,'Grille de Tarif OQN'!$B$2:$S$3603,AD$1,0)</f>
        <v>#N/A</v>
      </c>
      <c r="AE931" s="79" t="e">
        <f>VLOOKUP($S931,'Grille de Tarif OQN'!$B$2:$S$3603,AE$1,0)</f>
        <v>#N/A</v>
      </c>
      <c r="AF931" s="79" t="e">
        <f>VLOOKUP($S931,'Grille de Tarif OQN'!$B$2:$S$3603,AF$1,0)</f>
        <v>#N/A</v>
      </c>
      <c r="AG931" s="79" t="e">
        <f>VLOOKUP($S931,'Grille de Tarif OQN'!$B$2:$S$3603,AG$1,0)</f>
        <v>#N/A</v>
      </c>
      <c r="AH931" s="79" t="e">
        <f>VLOOKUP($S931,'Grille de Tarif OQN'!$B$2:$S$3603,AH$1,0)</f>
        <v>#N/A</v>
      </c>
      <c r="AI931" s="79" t="e">
        <f>VLOOKUP($S931,'Grille de Tarif OQN'!$B$2:$S$3603,AI$1,0)</f>
        <v>#N/A</v>
      </c>
      <c r="AJ931" s="79" t="e">
        <f>VLOOKUP($S931,'Grille de Tarif OQN'!$B$2:$S$3603,AJ$1,0)</f>
        <v>#N/A</v>
      </c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72"/>
      <c r="AV931"/>
      <c r="AW931"/>
      <c r="AX931"/>
      <c r="AY931"/>
      <c r="AZ931" s="96">
        <f t="shared" si="297"/>
        <v>0</v>
      </c>
      <c r="BA931" s="24" t="e">
        <f t="shared" si="298"/>
        <v>#N/A</v>
      </c>
      <c r="BB931" s="24" t="e">
        <f t="shared" si="299"/>
        <v>#N/A</v>
      </c>
      <c r="BC931" s="24" t="e">
        <f t="shared" si="292"/>
        <v>#N/A</v>
      </c>
      <c r="BD931" s="24" t="e">
        <f t="shared" si="293"/>
        <v>#N/A</v>
      </c>
      <c r="BE931"/>
      <c r="BF931" t="e">
        <f t="shared" si="300"/>
        <v>#N/A</v>
      </c>
      <c r="BG931" t="str">
        <f t="shared" si="301"/>
        <v>HDJ</v>
      </c>
      <c r="BH931" s="20" t="e">
        <f t="shared" si="302"/>
        <v>#N/A</v>
      </c>
      <c r="BI931" s="20" t="e">
        <f t="shared" si="303"/>
        <v>#N/A</v>
      </c>
      <c r="BJ931" s="20" t="e">
        <f t="shared" si="304"/>
        <v>#N/A</v>
      </c>
      <c r="BK931" s="20" t="e">
        <f t="shared" si="305"/>
        <v>#N/A</v>
      </c>
      <c r="BL931" s="20" t="e">
        <f t="shared" si="306"/>
        <v>#N/A</v>
      </c>
      <c r="BM931" s="20" t="e">
        <f t="shared" si="294"/>
        <v>#N/A</v>
      </c>
      <c r="BN931" s="20" t="e">
        <f t="shared" si="307"/>
        <v>#N/A</v>
      </c>
    </row>
    <row r="932" spans="1:66">
      <c r="A932" s="92"/>
      <c r="B932" s="90"/>
      <c r="C932" s="90"/>
      <c r="D932" s="93"/>
      <c r="E932" s="93"/>
      <c r="F932" s="93"/>
      <c r="G932" s="93"/>
      <c r="H932" s="93"/>
      <c r="I932" s="93"/>
      <c r="J932" s="93"/>
      <c r="K932" s="93"/>
      <c r="L932" s="92"/>
      <c r="M932" s="93"/>
      <c r="N932" s="91">
        <f t="shared" si="288"/>
        <v>0</v>
      </c>
      <c r="O932" s="91" t="str">
        <f t="shared" si="289"/>
        <v/>
      </c>
      <c r="P932" s="91" t="str">
        <f t="shared" si="290"/>
        <v/>
      </c>
      <c r="Q932" s="91" t="str">
        <f t="shared" si="291"/>
        <v>HDJ</v>
      </c>
      <c r="R932" s="82"/>
      <c r="S932" s="95">
        <f t="shared" si="295"/>
        <v>0</v>
      </c>
      <c r="T932" s="95">
        <f t="shared" si="296"/>
        <v>0</v>
      </c>
      <c r="U932" s="79" t="e">
        <f>VLOOKUP($S932,'Grille de Tarif OQN'!$B$2:$S$3603,U$1,0)</f>
        <v>#N/A</v>
      </c>
      <c r="V932" s="79" t="e">
        <f>VLOOKUP($S932,'Grille de Tarif OQN'!$B$2:$S$3603,V$1,0)</f>
        <v>#N/A</v>
      </c>
      <c r="W932" s="79" t="e">
        <f>VLOOKUP($S932,'Grille de Tarif OQN'!$B$2:$S$3603,W$1,0)</f>
        <v>#N/A</v>
      </c>
      <c r="X932" s="79" t="e">
        <f>VLOOKUP($S932,'Grille de Tarif OQN'!$B$2:$S$3603,X$1,0)</f>
        <v>#N/A</v>
      </c>
      <c r="Y932" s="79" t="e">
        <f>VLOOKUP($S932,'Grille de Tarif OQN'!$B$2:$S$3603,Y$1,0)</f>
        <v>#N/A</v>
      </c>
      <c r="Z932" s="79" t="e">
        <f>VLOOKUP($S932,'Grille de Tarif OQN'!$B$2:$S$3603,Z$1,0)</f>
        <v>#N/A</v>
      </c>
      <c r="AA932" s="79" t="e">
        <f>VLOOKUP($S932,'Grille de Tarif OQN'!$B$2:$S$3603,AA$1,0)</f>
        <v>#N/A</v>
      </c>
      <c r="AB932" s="79" t="e">
        <f>VLOOKUP($S932,'Grille de Tarif OQN'!$B$2:$S$3603,AB$1,0)</f>
        <v>#N/A</v>
      </c>
      <c r="AC932" s="79" t="e">
        <f>VLOOKUP($S932,'Grille de Tarif OQN'!$B$2:$S$3603,AC$1,0)</f>
        <v>#N/A</v>
      </c>
      <c r="AD932" s="79" t="e">
        <f>VLOOKUP($S932,'Grille de Tarif OQN'!$B$2:$S$3603,AD$1,0)</f>
        <v>#N/A</v>
      </c>
      <c r="AE932" s="79" t="e">
        <f>VLOOKUP($S932,'Grille de Tarif OQN'!$B$2:$S$3603,AE$1,0)</f>
        <v>#N/A</v>
      </c>
      <c r="AF932" s="79" t="e">
        <f>VLOOKUP($S932,'Grille de Tarif OQN'!$B$2:$S$3603,AF$1,0)</f>
        <v>#N/A</v>
      </c>
      <c r="AG932" s="79" t="e">
        <f>VLOOKUP($S932,'Grille de Tarif OQN'!$B$2:$S$3603,AG$1,0)</f>
        <v>#N/A</v>
      </c>
      <c r="AH932" s="79" t="e">
        <f>VLOOKUP($S932,'Grille de Tarif OQN'!$B$2:$S$3603,AH$1,0)</f>
        <v>#N/A</v>
      </c>
      <c r="AI932" s="79" t="e">
        <f>VLOOKUP($S932,'Grille de Tarif OQN'!$B$2:$S$3603,AI$1,0)</f>
        <v>#N/A</v>
      </c>
      <c r="AJ932" s="79" t="e">
        <f>VLOOKUP($S932,'Grille de Tarif OQN'!$B$2:$S$3603,AJ$1,0)</f>
        <v>#N/A</v>
      </c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72"/>
      <c r="AV932"/>
      <c r="AW932"/>
      <c r="AX932"/>
      <c r="AY932"/>
      <c r="AZ932" s="96">
        <f t="shared" si="297"/>
        <v>0</v>
      </c>
      <c r="BA932" s="24" t="e">
        <f t="shared" si="298"/>
        <v>#N/A</v>
      </c>
      <c r="BB932" s="24" t="e">
        <f t="shared" si="299"/>
        <v>#N/A</v>
      </c>
      <c r="BC932" s="24" t="e">
        <f t="shared" si="292"/>
        <v>#N/A</v>
      </c>
      <c r="BD932" s="24" t="e">
        <f t="shared" si="293"/>
        <v>#N/A</v>
      </c>
      <c r="BE932"/>
      <c r="BF932" t="e">
        <f t="shared" si="300"/>
        <v>#N/A</v>
      </c>
      <c r="BG932" t="str">
        <f t="shared" si="301"/>
        <v>HDJ</v>
      </c>
      <c r="BH932" s="20" t="e">
        <f t="shared" si="302"/>
        <v>#N/A</v>
      </c>
      <c r="BI932" s="20" t="e">
        <f t="shared" si="303"/>
        <v>#N/A</v>
      </c>
      <c r="BJ932" s="20" t="e">
        <f t="shared" si="304"/>
        <v>#N/A</v>
      </c>
      <c r="BK932" s="20" t="e">
        <f t="shared" si="305"/>
        <v>#N/A</v>
      </c>
      <c r="BL932" s="20" t="e">
        <f t="shared" si="306"/>
        <v>#N/A</v>
      </c>
      <c r="BM932" s="20" t="e">
        <f t="shared" si="294"/>
        <v>#N/A</v>
      </c>
      <c r="BN932" s="20" t="e">
        <f t="shared" si="307"/>
        <v>#N/A</v>
      </c>
    </row>
    <row r="933" spans="1:66">
      <c r="A933" s="92"/>
      <c r="B933" s="90"/>
      <c r="C933" s="90"/>
      <c r="D933" s="93"/>
      <c r="E933" s="93"/>
      <c r="F933" s="93"/>
      <c r="G933" s="93"/>
      <c r="H933" s="93"/>
      <c r="I933" s="93"/>
      <c r="J933" s="93"/>
      <c r="K933" s="93"/>
      <c r="L933" s="92"/>
      <c r="M933" s="93"/>
      <c r="N933" s="91">
        <f t="shared" si="288"/>
        <v>0</v>
      </c>
      <c r="O933" s="91" t="str">
        <f t="shared" si="289"/>
        <v/>
      </c>
      <c r="P933" s="91" t="str">
        <f t="shared" si="290"/>
        <v/>
      </c>
      <c r="Q933" s="91" t="str">
        <f t="shared" si="291"/>
        <v>HDJ</v>
      </c>
      <c r="R933" s="82"/>
      <c r="S933" s="95">
        <f t="shared" si="295"/>
        <v>0</v>
      </c>
      <c r="T933" s="95">
        <f t="shared" si="296"/>
        <v>0</v>
      </c>
      <c r="U933" s="79" t="e">
        <f>VLOOKUP($S933,'Grille de Tarif OQN'!$B$2:$S$3603,U$1,0)</f>
        <v>#N/A</v>
      </c>
      <c r="V933" s="79" t="e">
        <f>VLOOKUP($S933,'Grille de Tarif OQN'!$B$2:$S$3603,V$1,0)</f>
        <v>#N/A</v>
      </c>
      <c r="W933" s="79" t="e">
        <f>VLOOKUP($S933,'Grille de Tarif OQN'!$B$2:$S$3603,W$1,0)</f>
        <v>#N/A</v>
      </c>
      <c r="X933" s="79" t="e">
        <f>VLOOKUP($S933,'Grille de Tarif OQN'!$B$2:$S$3603,X$1,0)</f>
        <v>#N/A</v>
      </c>
      <c r="Y933" s="79" t="e">
        <f>VLOOKUP($S933,'Grille de Tarif OQN'!$B$2:$S$3603,Y$1,0)</f>
        <v>#N/A</v>
      </c>
      <c r="Z933" s="79" t="e">
        <f>VLOOKUP($S933,'Grille de Tarif OQN'!$B$2:$S$3603,Z$1,0)</f>
        <v>#N/A</v>
      </c>
      <c r="AA933" s="79" t="e">
        <f>VLOOKUP($S933,'Grille de Tarif OQN'!$B$2:$S$3603,AA$1,0)</f>
        <v>#N/A</v>
      </c>
      <c r="AB933" s="79" t="e">
        <f>VLOOKUP($S933,'Grille de Tarif OQN'!$B$2:$S$3603,AB$1,0)</f>
        <v>#N/A</v>
      </c>
      <c r="AC933" s="79" t="e">
        <f>VLOOKUP($S933,'Grille de Tarif OQN'!$B$2:$S$3603,AC$1,0)</f>
        <v>#N/A</v>
      </c>
      <c r="AD933" s="79" t="e">
        <f>VLOOKUP($S933,'Grille de Tarif OQN'!$B$2:$S$3603,AD$1,0)</f>
        <v>#N/A</v>
      </c>
      <c r="AE933" s="79" t="e">
        <f>VLOOKUP($S933,'Grille de Tarif OQN'!$B$2:$S$3603,AE$1,0)</f>
        <v>#N/A</v>
      </c>
      <c r="AF933" s="79" t="e">
        <f>VLOOKUP($S933,'Grille de Tarif OQN'!$B$2:$S$3603,AF$1,0)</f>
        <v>#N/A</v>
      </c>
      <c r="AG933" s="79" t="e">
        <f>VLOOKUP($S933,'Grille de Tarif OQN'!$B$2:$S$3603,AG$1,0)</f>
        <v>#N/A</v>
      </c>
      <c r="AH933" s="79" t="e">
        <f>VLOOKUP($S933,'Grille de Tarif OQN'!$B$2:$S$3603,AH$1,0)</f>
        <v>#N/A</v>
      </c>
      <c r="AI933" s="79" t="e">
        <f>VLOOKUP($S933,'Grille de Tarif OQN'!$B$2:$S$3603,AI$1,0)</f>
        <v>#N/A</v>
      </c>
      <c r="AJ933" s="79" t="e">
        <f>VLOOKUP($S933,'Grille de Tarif OQN'!$B$2:$S$3603,AJ$1,0)</f>
        <v>#N/A</v>
      </c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72"/>
      <c r="AV933"/>
      <c r="AW933"/>
      <c r="AX933"/>
      <c r="AY933"/>
      <c r="AZ933" s="96">
        <f t="shared" si="297"/>
        <v>0</v>
      </c>
      <c r="BA933" s="24" t="e">
        <f t="shared" si="298"/>
        <v>#N/A</v>
      </c>
      <c r="BB933" s="24" t="e">
        <f t="shared" si="299"/>
        <v>#N/A</v>
      </c>
      <c r="BC933" s="24" t="e">
        <f t="shared" si="292"/>
        <v>#N/A</v>
      </c>
      <c r="BD933" s="24" t="e">
        <f t="shared" si="293"/>
        <v>#N/A</v>
      </c>
      <c r="BE933"/>
      <c r="BF933" t="e">
        <f t="shared" si="300"/>
        <v>#N/A</v>
      </c>
      <c r="BG933" t="str">
        <f t="shared" si="301"/>
        <v>HDJ</v>
      </c>
      <c r="BH933" s="20" t="e">
        <f t="shared" si="302"/>
        <v>#N/A</v>
      </c>
      <c r="BI933" s="20" t="e">
        <f t="shared" si="303"/>
        <v>#N/A</v>
      </c>
      <c r="BJ933" s="20" t="e">
        <f t="shared" si="304"/>
        <v>#N/A</v>
      </c>
      <c r="BK933" s="20" t="e">
        <f t="shared" si="305"/>
        <v>#N/A</v>
      </c>
      <c r="BL933" s="20" t="e">
        <f t="shared" si="306"/>
        <v>#N/A</v>
      </c>
      <c r="BM933" s="20" t="e">
        <f t="shared" si="294"/>
        <v>#N/A</v>
      </c>
      <c r="BN933" s="20" t="e">
        <f t="shared" si="307"/>
        <v>#N/A</v>
      </c>
    </row>
    <row r="934" spans="1:66">
      <c r="A934" s="92"/>
      <c r="B934" s="90"/>
      <c r="C934" s="90"/>
      <c r="D934" s="93"/>
      <c r="E934" s="93"/>
      <c r="F934" s="93"/>
      <c r="G934" s="93"/>
      <c r="H934" s="93"/>
      <c r="I934" s="93"/>
      <c r="J934" s="93"/>
      <c r="K934" s="93"/>
      <c r="L934" s="92"/>
      <c r="M934" s="93"/>
      <c r="N934" s="91">
        <f t="shared" si="288"/>
        <v>0</v>
      </c>
      <c r="O934" s="91" t="str">
        <f t="shared" si="289"/>
        <v/>
      </c>
      <c r="P934" s="91" t="str">
        <f t="shared" si="290"/>
        <v/>
      </c>
      <c r="Q934" s="91" t="str">
        <f t="shared" si="291"/>
        <v>HDJ</v>
      </c>
      <c r="R934" s="82"/>
      <c r="S934" s="95">
        <f t="shared" si="295"/>
        <v>0</v>
      </c>
      <c r="T934" s="95">
        <f t="shared" si="296"/>
        <v>0</v>
      </c>
      <c r="U934" s="79" t="e">
        <f>VLOOKUP($S934,'Grille de Tarif OQN'!$B$2:$S$3603,U$1,0)</f>
        <v>#N/A</v>
      </c>
      <c r="V934" s="79" t="e">
        <f>VLOOKUP($S934,'Grille de Tarif OQN'!$B$2:$S$3603,V$1,0)</f>
        <v>#N/A</v>
      </c>
      <c r="W934" s="79" t="e">
        <f>VLOOKUP($S934,'Grille de Tarif OQN'!$B$2:$S$3603,W$1,0)</f>
        <v>#N/A</v>
      </c>
      <c r="X934" s="79" t="e">
        <f>VLOOKUP($S934,'Grille de Tarif OQN'!$B$2:$S$3603,X$1,0)</f>
        <v>#N/A</v>
      </c>
      <c r="Y934" s="79" t="e">
        <f>VLOOKUP($S934,'Grille de Tarif OQN'!$B$2:$S$3603,Y$1,0)</f>
        <v>#N/A</v>
      </c>
      <c r="Z934" s="79" t="e">
        <f>VLOOKUP($S934,'Grille de Tarif OQN'!$B$2:$S$3603,Z$1,0)</f>
        <v>#N/A</v>
      </c>
      <c r="AA934" s="79" t="e">
        <f>VLOOKUP($S934,'Grille de Tarif OQN'!$B$2:$S$3603,AA$1,0)</f>
        <v>#N/A</v>
      </c>
      <c r="AB934" s="79" t="e">
        <f>VLOOKUP($S934,'Grille de Tarif OQN'!$B$2:$S$3603,AB$1,0)</f>
        <v>#N/A</v>
      </c>
      <c r="AC934" s="79" t="e">
        <f>VLOOKUP($S934,'Grille de Tarif OQN'!$B$2:$S$3603,AC$1,0)</f>
        <v>#N/A</v>
      </c>
      <c r="AD934" s="79" t="e">
        <f>VLOOKUP($S934,'Grille de Tarif OQN'!$B$2:$S$3603,AD$1,0)</f>
        <v>#N/A</v>
      </c>
      <c r="AE934" s="79" t="e">
        <f>VLOOKUP($S934,'Grille de Tarif OQN'!$B$2:$S$3603,AE$1,0)</f>
        <v>#N/A</v>
      </c>
      <c r="AF934" s="79" t="e">
        <f>VLOOKUP($S934,'Grille de Tarif OQN'!$B$2:$S$3603,AF$1,0)</f>
        <v>#N/A</v>
      </c>
      <c r="AG934" s="79" t="e">
        <f>VLOOKUP($S934,'Grille de Tarif OQN'!$B$2:$S$3603,AG$1,0)</f>
        <v>#N/A</v>
      </c>
      <c r="AH934" s="79" t="e">
        <f>VLOOKUP($S934,'Grille de Tarif OQN'!$B$2:$S$3603,AH$1,0)</f>
        <v>#N/A</v>
      </c>
      <c r="AI934" s="79" t="e">
        <f>VLOOKUP($S934,'Grille de Tarif OQN'!$B$2:$S$3603,AI$1,0)</f>
        <v>#N/A</v>
      </c>
      <c r="AJ934" s="79" t="e">
        <f>VLOOKUP($S934,'Grille de Tarif OQN'!$B$2:$S$3603,AJ$1,0)</f>
        <v>#N/A</v>
      </c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72"/>
      <c r="AV934"/>
      <c r="AW934"/>
      <c r="AX934"/>
      <c r="AY934"/>
      <c r="AZ934" s="96">
        <f t="shared" si="297"/>
        <v>0</v>
      </c>
      <c r="BA934" s="24" t="e">
        <f t="shared" si="298"/>
        <v>#N/A</v>
      </c>
      <c r="BB934" s="24" t="e">
        <f t="shared" si="299"/>
        <v>#N/A</v>
      </c>
      <c r="BC934" s="24" t="e">
        <f t="shared" si="292"/>
        <v>#N/A</v>
      </c>
      <c r="BD934" s="24" t="e">
        <f t="shared" si="293"/>
        <v>#N/A</v>
      </c>
      <c r="BE934"/>
      <c r="BF934" t="e">
        <f t="shared" si="300"/>
        <v>#N/A</v>
      </c>
      <c r="BG934" t="str">
        <f t="shared" si="301"/>
        <v>HDJ</v>
      </c>
      <c r="BH934" s="20" t="e">
        <f t="shared" si="302"/>
        <v>#N/A</v>
      </c>
      <c r="BI934" s="20" t="e">
        <f t="shared" si="303"/>
        <v>#N/A</v>
      </c>
      <c r="BJ934" s="20" t="e">
        <f t="shared" si="304"/>
        <v>#N/A</v>
      </c>
      <c r="BK934" s="20" t="e">
        <f t="shared" si="305"/>
        <v>#N/A</v>
      </c>
      <c r="BL934" s="20" t="e">
        <f t="shared" si="306"/>
        <v>#N/A</v>
      </c>
      <c r="BM934" s="20" t="e">
        <f t="shared" si="294"/>
        <v>#N/A</v>
      </c>
      <c r="BN934" s="20" t="e">
        <f t="shared" si="307"/>
        <v>#N/A</v>
      </c>
    </row>
    <row r="935" spans="1:66">
      <c r="A935" s="92"/>
      <c r="B935" s="90"/>
      <c r="C935" s="90"/>
      <c r="D935" s="93"/>
      <c r="E935" s="93"/>
      <c r="F935" s="93"/>
      <c r="G935" s="93"/>
      <c r="H935" s="93"/>
      <c r="I935" s="93"/>
      <c r="J935" s="93"/>
      <c r="K935" s="93"/>
      <c r="L935" s="92"/>
      <c r="M935" s="93"/>
      <c r="N935" s="91">
        <f t="shared" si="288"/>
        <v>0</v>
      </c>
      <c r="O935" s="91" t="str">
        <f t="shared" si="289"/>
        <v/>
      </c>
      <c r="P935" s="91" t="str">
        <f t="shared" si="290"/>
        <v/>
      </c>
      <c r="Q935" s="91" t="str">
        <f t="shared" si="291"/>
        <v>HDJ</v>
      </c>
      <c r="R935" s="82"/>
      <c r="S935" s="95">
        <f t="shared" si="295"/>
        <v>0</v>
      </c>
      <c r="T935" s="95">
        <f t="shared" si="296"/>
        <v>0</v>
      </c>
      <c r="U935" s="79" t="e">
        <f>VLOOKUP($S935,'Grille de Tarif OQN'!$B$2:$S$3603,U$1,0)</f>
        <v>#N/A</v>
      </c>
      <c r="V935" s="79" t="e">
        <f>VLOOKUP($S935,'Grille de Tarif OQN'!$B$2:$S$3603,V$1,0)</f>
        <v>#N/A</v>
      </c>
      <c r="W935" s="79" t="e">
        <f>VLOOKUP($S935,'Grille de Tarif OQN'!$B$2:$S$3603,W$1,0)</f>
        <v>#N/A</v>
      </c>
      <c r="X935" s="79" t="e">
        <f>VLOOKUP($S935,'Grille de Tarif OQN'!$B$2:$S$3603,X$1,0)</f>
        <v>#N/A</v>
      </c>
      <c r="Y935" s="79" t="e">
        <f>VLOOKUP($S935,'Grille de Tarif OQN'!$B$2:$S$3603,Y$1,0)</f>
        <v>#N/A</v>
      </c>
      <c r="Z935" s="79" t="e">
        <f>VLOOKUP($S935,'Grille de Tarif OQN'!$B$2:$S$3603,Z$1,0)</f>
        <v>#N/A</v>
      </c>
      <c r="AA935" s="79" t="e">
        <f>VLOOKUP($S935,'Grille de Tarif OQN'!$B$2:$S$3603,AA$1,0)</f>
        <v>#N/A</v>
      </c>
      <c r="AB935" s="79" t="e">
        <f>VLOOKUP($S935,'Grille de Tarif OQN'!$B$2:$S$3603,AB$1,0)</f>
        <v>#N/A</v>
      </c>
      <c r="AC935" s="79" t="e">
        <f>VLOOKUP($S935,'Grille de Tarif OQN'!$B$2:$S$3603,AC$1,0)</f>
        <v>#N/A</v>
      </c>
      <c r="AD935" s="79" t="e">
        <f>VLOOKUP($S935,'Grille de Tarif OQN'!$B$2:$S$3603,AD$1,0)</f>
        <v>#N/A</v>
      </c>
      <c r="AE935" s="79" t="e">
        <f>VLOOKUP($S935,'Grille de Tarif OQN'!$B$2:$S$3603,AE$1,0)</f>
        <v>#N/A</v>
      </c>
      <c r="AF935" s="79" t="e">
        <f>VLOOKUP($S935,'Grille de Tarif OQN'!$B$2:$S$3603,AF$1,0)</f>
        <v>#N/A</v>
      </c>
      <c r="AG935" s="79" t="e">
        <f>VLOOKUP($S935,'Grille de Tarif OQN'!$B$2:$S$3603,AG$1,0)</f>
        <v>#N/A</v>
      </c>
      <c r="AH935" s="79" t="e">
        <f>VLOOKUP($S935,'Grille de Tarif OQN'!$B$2:$S$3603,AH$1,0)</f>
        <v>#N/A</v>
      </c>
      <c r="AI935" s="79" t="e">
        <f>VLOOKUP($S935,'Grille de Tarif OQN'!$B$2:$S$3603,AI$1,0)</f>
        <v>#N/A</v>
      </c>
      <c r="AJ935" s="79" t="e">
        <f>VLOOKUP($S935,'Grille de Tarif OQN'!$B$2:$S$3603,AJ$1,0)</f>
        <v>#N/A</v>
      </c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72"/>
      <c r="AV935"/>
      <c r="AW935"/>
      <c r="AX935"/>
      <c r="AY935"/>
      <c r="AZ935" s="96">
        <f t="shared" si="297"/>
        <v>0</v>
      </c>
      <c r="BA935" s="24" t="e">
        <f t="shared" si="298"/>
        <v>#N/A</v>
      </c>
      <c r="BB935" s="24" t="e">
        <f t="shared" si="299"/>
        <v>#N/A</v>
      </c>
      <c r="BC935" s="24" t="e">
        <f t="shared" si="292"/>
        <v>#N/A</v>
      </c>
      <c r="BD935" s="24" t="e">
        <f t="shared" si="293"/>
        <v>#N/A</v>
      </c>
      <c r="BE935"/>
      <c r="BF935" t="e">
        <f t="shared" si="300"/>
        <v>#N/A</v>
      </c>
      <c r="BG935" t="str">
        <f t="shared" si="301"/>
        <v>HDJ</v>
      </c>
      <c r="BH935" s="20" t="e">
        <f t="shared" si="302"/>
        <v>#N/A</v>
      </c>
      <c r="BI935" s="20" t="e">
        <f t="shared" si="303"/>
        <v>#N/A</v>
      </c>
      <c r="BJ935" s="20" t="e">
        <f t="shared" si="304"/>
        <v>#N/A</v>
      </c>
      <c r="BK935" s="20" t="e">
        <f t="shared" si="305"/>
        <v>#N/A</v>
      </c>
      <c r="BL935" s="20" t="e">
        <f t="shared" si="306"/>
        <v>#N/A</v>
      </c>
      <c r="BM935" s="20" t="e">
        <f t="shared" si="294"/>
        <v>#N/A</v>
      </c>
      <c r="BN935" s="20" t="e">
        <f t="shared" si="307"/>
        <v>#N/A</v>
      </c>
    </row>
    <row r="936" spans="1:66">
      <c r="A936" s="92"/>
      <c r="B936" s="90"/>
      <c r="C936" s="90"/>
      <c r="D936" s="93"/>
      <c r="E936" s="93"/>
      <c r="F936" s="93"/>
      <c r="G936" s="93"/>
      <c r="H936" s="93"/>
      <c r="I936" s="93"/>
      <c r="J936" s="93"/>
      <c r="K936" s="93"/>
      <c r="L936" s="92"/>
      <c r="M936" s="93"/>
      <c r="N936" s="91">
        <f t="shared" si="288"/>
        <v>0</v>
      </c>
      <c r="O936" s="91" t="str">
        <f t="shared" si="289"/>
        <v/>
      </c>
      <c r="P936" s="91" t="str">
        <f t="shared" si="290"/>
        <v/>
      </c>
      <c r="Q936" s="91" t="str">
        <f t="shared" si="291"/>
        <v>HDJ</v>
      </c>
      <c r="R936" s="82"/>
      <c r="S936" s="95">
        <f t="shared" si="295"/>
        <v>0</v>
      </c>
      <c r="T936" s="95">
        <f t="shared" si="296"/>
        <v>0</v>
      </c>
      <c r="U936" s="79" t="e">
        <f>VLOOKUP($S936,'Grille de Tarif OQN'!$B$2:$S$3603,U$1,0)</f>
        <v>#N/A</v>
      </c>
      <c r="V936" s="79" t="e">
        <f>VLOOKUP($S936,'Grille de Tarif OQN'!$B$2:$S$3603,V$1,0)</f>
        <v>#N/A</v>
      </c>
      <c r="W936" s="79" t="e">
        <f>VLOOKUP($S936,'Grille de Tarif OQN'!$B$2:$S$3603,W$1,0)</f>
        <v>#N/A</v>
      </c>
      <c r="X936" s="79" t="e">
        <f>VLOOKUP($S936,'Grille de Tarif OQN'!$B$2:$S$3603,X$1,0)</f>
        <v>#N/A</v>
      </c>
      <c r="Y936" s="79" t="e">
        <f>VLOOKUP($S936,'Grille de Tarif OQN'!$B$2:$S$3603,Y$1,0)</f>
        <v>#N/A</v>
      </c>
      <c r="Z936" s="79" t="e">
        <f>VLOOKUP($S936,'Grille de Tarif OQN'!$B$2:$S$3603,Z$1,0)</f>
        <v>#N/A</v>
      </c>
      <c r="AA936" s="79" t="e">
        <f>VLOOKUP($S936,'Grille de Tarif OQN'!$B$2:$S$3603,AA$1,0)</f>
        <v>#N/A</v>
      </c>
      <c r="AB936" s="79" t="e">
        <f>VLOOKUP($S936,'Grille de Tarif OQN'!$B$2:$S$3603,AB$1,0)</f>
        <v>#N/A</v>
      </c>
      <c r="AC936" s="79" t="e">
        <f>VLOOKUP($S936,'Grille de Tarif OQN'!$B$2:$S$3603,AC$1,0)</f>
        <v>#N/A</v>
      </c>
      <c r="AD936" s="79" t="e">
        <f>VLOOKUP($S936,'Grille de Tarif OQN'!$B$2:$S$3603,AD$1,0)</f>
        <v>#N/A</v>
      </c>
      <c r="AE936" s="79" t="e">
        <f>VLOOKUP($S936,'Grille de Tarif OQN'!$B$2:$S$3603,AE$1,0)</f>
        <v>#N/A</v>
      </c>
      <c r="AF936" s="79" t="e">
        <f>VLOOKUP($S936,'Grille de Tarif OQN'!$B$2:$S$3603,AF$1,0)</f>
        <v>#N/A</v>
      </c>
      <c r="AG936" s="79" t="e">
        <f>VLOOKUP($S936,'Grille de Tarif OQN'!$B$2:$S$3603,AG$1,0)</f>
        <v>#N/A</v>
      </c>
      <c r="AH936" s="79" t="e">
        <f>VLOOKUP($S936,'Grille de Tarif OQN'!$B$2:$S$3603,AH$1,0)</f>
        <v>#N/A</v>
      </c>
      <c r="AI936" s="79" t="e">
        <f>VLOOKUP($S936,'Grille de Tarif OQN'!$B$2:$S$3603,AI$1,0)</f>
        <v>#N/A</v>
      </c>
      <c r="AJ936" s="79" t="e">
        <f>VLOOKUP($S936,'Grille de Tarif OQN'!$B$2:$S$3603,AJ$1,0)</f>
        <v>#N/A</v>
      </c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72"/>
      <c r="AV936"/>
      <c r="AW936"/>
      <c r="AX936"/>
      <c r="AY936"/>
      <c r="AZ936" s="96">
        <f t="shared" si="297"/>
        <v>0</v>
      </c>
      <c r="BA936" s="24" t="e">
        <f t="shared" si="298"/>
        <v>#N/A</v>
      </c>
      <c r="BB936" s="24" t="e">
        <f t="shared" si="299"/>
        <v>#N/A</v>
      </c>
      <c r="BC936" s="24" t="e">
        <f t="shared" si="292"/>
        <v>#N/A</v>
      </c>
      <c r="BD936" s="24" t="e">
        <f t="shared" si="293"/>
        <v>#N/A</v>
      </c>
      <c r="BE936"/>
      <c r="BF936" t="e">
        <f t="shared" si="300"/>
        <v>#N/A</v>
      </c>
      <c r="BG936" t="str">
        <f t="shared" si="301"/>
        <v>HDJ</v>
      </c>
      <c r="BH936" s="20" t="e">
        <f t="shared" si="302"/>
        <v>#N/A</v>
      </c>
      <c r="BI936" s="20" t="e">
        <f t="shared" si="303"/>
        <v>#N/A</v>
      </c>
      <c r="BJ936" s="20" t="e">
        <f t="shared" si="304"/>
        <v>#N/A</v>
      </c>
      <c r="BK936" s="20" t="e">
        <f t="shared" si="305"/>
        <v>#N/A</v>
      </c>
      <c r="BL936" s="20" t="e">
        <f t="shared" si="306"/>
        <v>#N/A</v>
      </c>
      <c r="BM936" s="20" t="e">
        <f t="shared" si="294"/>
        <v>#N/A</v>
      </c>
      <c r="BN936" s="20" t="e">
        <f t="shared" si="307"/>
        <v>#N/A</v>
      </c>
    </row>
    <row r="937" spans="1:66">
      <c r="A937" s="92"/>
      <c r="B937" s="90"/>
      <c r="C937" s="90"/>
      <c r="D937" s="93"/>
      <c r="E937" s="93"/>
      <c r="F937" s="93"/>
      <c r="G937" s="93"/>
      <c r="H937" s="93"/>
      <c r="I937" s="93"/>
      <c r="J937" s="93"/>
      <c r="K937" s="93"/>
      <c r="L937" s="92"/>
      <c r="M937" s="93"/>
      <c r="N937" s="91">
        <f t="shared" si="288"/>
        <v>0</v>
      </c>
      <c r="O937" s="91" t="str">
        <f t="shared" si="289"/>
        <v/>
      </c>
      <c r="P937" s="91" t="str">
        <f t="shared" si="290"/>
        <v/>
      </c>
      <c r="Q937" s="91" t="str">
        <f t="shared" si="291"/>
        <v>HDJ</v>
      </c>
      <c r="R937" s="82"/>
      <c r="S937" s="95">
        <f t="shared" si="295"/>
        <v>0</v>
      </c>
      <c r="T937" s="95">
        <f t="shared" si="296"/>
        <v>0</v>
      </c>
      <c r="U937" s="79" t="e">
        <f>VLOOKUP($S937,'Grille de Tarif OQN'!$B$2:$S$3603,U$1,0)</f>
        <v>#N/A</v>
      </c>
      <c r="V937" s="79" t="e">
        <f>VLOOKUP($S937,'Grille de Tarif OQN'!$B$2:$S$3603,V$1,0)</f>
        <v>#N/A</v>
      </c>
      <c r="W937" s="79" t="e">
        <f>VLOOKUP($S937,'Grille de Tarif OQN'!$B$2:$S$3603,W$1,0)</f>
        <v>#N/A</v>
      </c>
      <c r="X937" s="79" t="e">
        <f>VLOOKUP($S937,'Grille de Tarif OQN'!$B$2:$S$3603,X$1,0)</f>
        <v>#N/A</v>
      </c>
      <c r="Y937" s="79" t="e">
        <f>VLOOKUP($S937,'Grille de Tarif OQN'!$B$2:$S$3603,Y$1,0)</f>
        <v>#N/A</v>
      </c>
      <c r="Z937" s="79" t="e">
        <f>VLOOKUP($S937,'Grille de Tarif OQN'!$B$2:$S$3603,Z$1,0)</f>
        <v>#N/A</v>
      </c>
      <c r="AA937" s="79" t="e">
        <f>VLOOKUP($S937,'Grille de Tarif OQN'!$B$2:$S$3603,AA$1,0)</f>
        <v>#N/A</v>
      </c>
      <c r="AB937" s="79" t="e">
        <f>VLOOKUP($S937,'Grille de Tarif OQN'!$B$2:$S$3603,AB$1,0)</f>
        <v>#N/A</v>
      </c>
      <c r="AC937" s="79" t="e">
        <f>VLOOKUP($S937,'Grille de Tarif OQN'!$B$2:$S$3603,AC$1,0)</f>
        <v>#N/A</v>
      </c>
      <c r="AD937" s="79" t="e">
        <f>VLOOKUP($S937,'Grille de Tarif OQN'!$B$2:$S$3603,AD$1,0)</f>
        <v>#N/A</v>
      </c>
      <c r="AE937" s="79" t="e">
        <f>VLOOKUP($S937,'Grille de Tarif OQN'!$B$2:$S$3603,AE$1,0)</f>
        <v>#N/A</v>
      </c>
      <c r="AF937" s="79" t="e">
        <f>VLOOKUP($S937,'Grille de Tarif OQN'!$B$2:$S$3603,AF$1,0)</f>
        <v>#N/A</v>
      </c>
      <c r="AG937" s="79" t="e">
        <f>VLOOKUP($S937,'Grille de Tarif OQN'!$B$2:$S$3603,AG$1,0)</f>
        <v>#N/A</v>
      </c>
      <c r="AH937" s="79" t="e">
        <f>VLOOKUP($S937,'Grille de Tarif OQN'!$B$2:$S$3603,AH$1,0)</f>
        <v>#N/A</v>
      </c>
      <c r="AI937" s="79" t="e">
        <f>VLOOKUP($S937,'Grille de Tarif OQN'!$B$2:$S$3603,AI$1,0)</f>
        <v>#N/A</v>
      </c>
      <c r="AJ937" s="79" t="e">
        <f>VLOOKUP($S937,'Grille de Tarif OQN'!$B$2:$S$3603,AJ$1,0)</f>
        <v>#N/A</v>
      </c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72"/>
      <c r="AV937"/>
      <c r="AW937"/>
      <c r="AX937"/>
      <c r="AY937"/>
      <c r="AZ937" s="96">
        <f t="shared" si="297"/>
        <v>0</v>
      </c>
      <c r="BA937" s="24" t="e">
        <f t="shared" si="298"/>
        <v>#N/A</v>
      </c>
      <c r="BB937" s="24" t="e">
        <f t="shared" si="299"/>
        <v>#N/A</v>
      </c>
      <c r="BC937" s="24" t="e">
        <f t="shared" si="292"/>
        <v>#N/A</v>
      </c>
      <c r="BD937" s="24" t="e">
        <f t="shared" si="293"/>
        <v>#N/A</v>
      </c>
      <c r="BE937"/>
      <c r="BF937" t="e">
        <f t="shared" si="300"/>
        <v>#N/A</v>
      </c>
      <c r="BG937" t="str">
        <f t="shared" si="301"/>
        <v>HDJ</v>
      </c>
      <c r="BH937" s="20" t="e">
        <f t="shared" si="302"/>
        <v>#N/A</v>
      </c>
      <c r="BI937" s="20" t="e">
        <f t="shared" si="303"/>
        <v>#N/A</v>
      </c>
      <c r="BJ937" s="20" t="e">
        <f t="shared" si="304"/>
        <v>#N/A</v>
      </c>
      <c r="BK937" s="20" t="e">
        <f t="shared" si="305"/>
        <v>#N/A</v>
      </c>
      <c r="BL937" s="20" t="e">
        <f t="shared" si="306"/>
        <v>#N/A</v>
      </c>
      <c r="BM937" s="20" t="e">
        <f t="shared" si="294"/>
        <v>#N/A</v>
      </c>
      <c r="BN937" s="20" t="e">
        <f t="shared" si="307"/>
        <v>#N/A</v>
      </c>
    </row>
    <row r="938" spans="1:66">
      <c r="A938" s="92"/>
      <c r="B938" s="90"/>
      <c r="C938" s="90"/>
      <c r="D938" s="93"/>
      <c r="E938" s="93"/>
      <c r="F938" s="93"/>
      <c r="G938" s="93"/>
      <c r="H938" s="93"/>
      <c r="I938" s="93"/>
      <c r="J938" s="93"/>
      <c r="K938" s="93"/>
      <c r="L938" s="92"/>
      <c r="M938" s="93"/>
      <c r="N938" s="91">
        <f t="shared" si="288"/>
        <v>0</v>
      </c>
      <c r="O938" s="91" t="str">
        <f t="shared" si="289"/>
        <v/>
      </c>
      <c r="P938" s="91" t="str">
        <f t="shared" si="290"/>
        <v/>
      </c>
      <c r="Q938" s="91" t="str">
        <f t="shared" si="291"/>
        <v>HDJ</v>
      </c>
      <c r="R938" s="82"/>
      <c r="S938" s="95">
        <f t="shared" si="295"/>
        <v>0</v>
      </c>
      <c r="T938" s="95">
        <f t="shared" si="296"/>
        <v>0</v>
      </c>
      <c r="U938" s="79" t="e">
        <f>VLOOKUP($S938,'Grille de Tarif OQN'!$B$2:$S$3603,U$1,0)</f>
        <v>#N/A</v>
      </c>
      <c r="V938" s="79" t="e">
        <f>VLOOKUP($S938,'Grille de Tarif OQN'!$B$2:$S$3603,V$1,0)</f>
        <v>#N/A</v>
      </c>
      <c r="W938" s="79" t="e">
        <f>VLOOKUP($S938,'Grille de Tarif OQN'!$B$2:$S$3603,W$1,0)</f>
        <v>#N/A</v>
      </c>
      <c r="X938" s="79" t="e">
        <f>VLOOKUP($S938,'Grille de Tarif OQN'!$B$2:$S$3603,X$1,0)</f>
        <v>#N/A</v>
      </c>
      <c r="Y938" s="79" t="e">
        <f>VLOOKUP($S938,'Grille de Tarif OQN'!$B$2:$S$3603,Y$1,0)</f>
        <v>#N/A</v>
      </c>
      <c r="Z938" s="79" t="e">
        <f>VLOOKUP($S938,'Grille de Tarif OQN'!$B$2:$S$3603,Z$1,0)</f>
        <v>#N/A</v>
      </c>
      <c r="AA938" s="79" t="e">
        <f>VLOOKUP($S938,'Grille de Tarif OQN'!$B$2:$S$3603,AA$1,0)</f>
        <v>#N/A</v>
      </c>
      <c r="AB938" s="79" t="e">
        <f>VLOOKUP($S938,'Grille de Tarif OQN'!$B$2:$S$3603,AB$1,0)</f>
        <v>#N/A</v>
      </c>
      <c r="AC938" s="79" t="e">
        <f>VLOOKUP($S938,'Grille de Tarif OQN'!$B$2:$S$3603,AC$1,0)</f>
        <v>#N/A</v>
      </c>
      <c r="AD938" s="79" t="e">
        <f>VLOOKUP($S938,'Grille de Tarif OQN'!$B$2:$S$3603,AD$1,0)</f>
        <v>#N/A</v>
      </c>
      <c r="AE938" s="79" t="e">
        <f>VLOOKUP($S938,'Grille de Tarif OQN'!$B$2:$S$3603,AE$1,0)</f>
        <v>#N/A</v>
      </c>
      <c r="AF938" s="79" t="e">
        <f>VLOOKUP($S938,'Grille de Tarif OQN'!$B$2:$S$3603,AF$1,0)</f>
        <v>#N/A</v>
      </c>
      <c r="AG938" s="79" t="e">
        <f>VLOOKUP($S938,'Grille de Tarif OQN'!$B$2:$S$3603,AG$1,0)</f>
        <v>#N/A</v>
      </c>
      <c r="AH938" s="79" t="e">
        <f>VLOOKUP($S938,'Grille de Tarif OQN'!$B$2:$S$3603,AH$1,0)</f>
        <v>#N/A</v>
      </c>
      <c r="AI938" s="79" t="e">
        <f>VLOOKUP($S938,'Grille de Tarif OQN'!$B$2:$S$3603,AI$1,0)</f>
        <v>#N/A</v>
      </c>
      <c r="AJ938" s="79" t="e">
        <f>VLOOKUP($S938,'Grille de Tarif OQN'!$B$2:$S$3603,AJ$1,0)</f>
        <v>#N/A</v>
      </c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72"/>
      <c r="AV938"/>
      <c r="AW938"/>
      <c r="AX938"/>
      <c r="AY938"/>
      <c r="AZ938" s="96">
        <f t="shared" si="297"/>
        <v>0</v>
      </c>
      <c r="BA938" s="24" t="e">
        <f t="shared" si="298"/>
        <v>#N/A</v>
      </c>
      <c r="BB938" s="24" t="e">
        <f t="shared" si="299"/>
        <v>#N/A</v>
      </c>
      <c r="BC938" s="24" t="e">
        <f t="shared" si="292"/>
        <v>#N/A</v>
      </c>
      <c r="BD938" s="24" t="e">
        <f t="shared" si="293"/>
        <v>#N/A</v>
      </c>
      <c r="BE938"/>
      <c r="BF938" t="e">
        <f t="shared" si="300"/>
        <v>#N/A</v>
      </c>
      <c r="BG938" t="str">
        <f t="shared" si="301"/>
        <v>HDJ</v>
      </c>
      <c r="BH938" s="20" t="e">
        <f t="shared" si="302"/>
        <v>#N/A</v>
      </c>
      <c r="BI938" s="20" t="e">
        <f t="shared" si="303"/>
        <v>#N/A</v>
      </c>
      <c r="BJ938" s="20" t="e">
        <f t="shared" si="304"/>
        <v>#N/A</v>
      </c>
      <c r="BK938" s="20" t="e">
        <f t="shared" si="305"/>
        <v>#N/A</v>
      </c>
      <c r="BL938" s="20" t="e">
        <f t="shared" si="306"/>
        <v>#N/A</v>
      </c>
      <c r="BM938" s="20" t="e">
        <f t="shared" si="294"/>
        <v>#N/A</v>
      </c>
      <c r="BN938" s="20" t="e">
        <f t="shared" si="307"/>
        <v>#N/A</v>
      </c>
    </row>
    <row r="939" spans="1:66">
      <c r="A939" s="92"/>
      <c r="B939" s="90"/>
      <c r="C939" s="90"/>
      <c r="D939" s="93"/>
      <c r="E939" s="93"/>
      <c r="F939" s="93"/>
      <c r="G939" s="93"/>
      <c r="H939" s="93"/>
      <c r="I939" s="93"/>
      <c r="J939" s="93"/>
      <c r="K939" s="93"/>
      <c r="L939" s="92"/>
      <c r="M939" s="93"/>
      <c r="N939" s="91">
        <f t="shared" si="288"/>
        <v>0</v>
      </c>
      <c r="O939" s="91" t="str">
        <f t="shared" si="289"/>
        <v/>
      </c>
      <c r="P939" s="91" t="str">
        <f t="shared" si="290"/>
        <v/>
      </c>
      <c r="Q939" s="91" t="str">
        <f t="shared" si="291"/>
        <v>HDJ</v>
      </c>
      <c r="R939" s="82"/>
      <c r="S939" s="95">
        <f t="shared" si="295"/>
        <v>0</v>
      </c>
      <c r="T939" s="95">
        <f t="shared" si="296"/>
        <v>0</v>
      </c>
      <c r="U939" s="79" t="e">
        <f>VLOOKUP($S939,'Grille de Tarif OQN'!$B$2:$S$3603,U$1,0)</f>
        <v>#N/A</v>
      </c>
      <c r="V939" s="79" t="e">
        <f>VLOOKUP($S939,'Grille de Tarif OQN'!$B$2:$S$3603,V$1,0)</f>
        <v>#N/A</v>
      </c>
      <c r="W939" s="79" t="e">
        <f>VLOOKUP($S939,'Grille de Tarif OQN'!$B$2:$S$3603,W$1,0)</f>
        <v>#N/A</v>
      </c>
      <c r="X939" s="79" t="e">
        <f>VLOOKUP($S939,'Grille de Tarif OQN'!$B$2:$S$3603,X$1,0)</f>
        <v>#N/A</v>
      </c>
      <c r="Y939" s="79" t="e">
        <f>VLOOKUP($S939,'Grille de Tarif OQN'!$B$2:$S$3603,Y$1,0)</f>
        <v>#N/A</v>
      </c>
      <c r="Z939" s="79" t="e">
        <f>VLOOKUP($S939,'Grille de Tarif OQN'!$B$2:$S$3603,Z$1,0)</f>
        <v>#N/A</v>
      </c>
      <c r="AA939" s="79" t="e">
        <f>VLOOKUP($S939,'Grille de Tarif OQN'!$B$2:$S$3603,AA$1,0)</f>
        <v>#N/A</v>
      </c>
      <c r="AB939" s="79" t="e">
        <f>VLOOKUP($S939,'Grille de Tarif OQN'!$B$2:$S$3603,AB$1,0)</f>
        <v>#N/A</v>
      </c>
      <c r="AC939" s="79" t="e">
        <f>VLOOKUP($S939,'Grille de Tarif OQN'!$B$2:$S$3603,AC$1,0)</f>
        <v>#N/A</v>
      </c>
      <c r="AD939" s="79" t="e">
        <f>VLOOKUP($S939,'Grille de Tarif OQN'!$B$2:$S$3603,AD$1,0)</f>
        <v>#N/A</v>
      </c>
      <c r="AE939" s="79" t="e">
        <f>VLOOKUP($S939,'Grille de Tarif OQN'!$B$2:$S$3603,AE$1,0)</f>
        <v>#N/A</v>
      </c>
      <c r="AF939" s="79" t="e">
        <f>VLOOKUP($S939,'Grille de Tarif OQN'!$B$2:$S$3603,AF$1,0)</f>
        <v>#N/A</v>
      </c>
      <c r="AG939" s="79" t="e">
        <f>VLOOKUP($S939,'Grille de Tarif OQN'!$B$2:$S$3603,AG$1,0)</f>
        <v>#N/A</v>
      </c>
      <c r="AH939" s="79" t="e">
        <f>VLOOKUP($S939,'Grille de Tarif OQN'!$B$2:$S$3603,AH$1,0)</f>
        <v>#N/A</v>
      </c>
      <c r="AI939" s="79" t="e">
        <f>VLOOKUP($S939,'Grille de Tarif OQN'!$B$2:$S$3603,AI$1,0)</f>
        <v>#N/A</v>
      </c>
      <c r="AJ939" s="79" t="e">
        <f>VLOOKUP($S939,'Grille de Tarif OQN'!$B$2:$S$3603,AJ$1,0)</f>
        <v>#N/A</v>
      </c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72"/>
      <c r="AV939"/>
      <c r="AW939"/>
      <c r="AX939"/>
      <c r="AY939"/>
      <c r="AZ939" s="96">
        <f t="shared" si="297"/>
        <v>0</v>
      </c>
      <c r="BA939" s="24" t="e">
        <f t="shared" si="298"/>
        <v>#N/A</v>
      </c>
      <c r="BB939" s="24" t="e">
        <f t="shared" si="299"/>
        <v>#N/A</v>
      </c>
      <c r="BC939" s="24" t="e">
        <f t="shared" si="292"/>
        <v>#N/A</v>
      </c>
      <c r="BD939" s="24" t="e">
        <f t="shared" si="293"/>
        <v>#N/A</v>
      </c>
      <c r="BE939"/>
      <c r="BF939" t="e">
        <f t="shared" si="300"/>
        <v>#N/A</v>
      </c>
      <c r="BG939" t="str">
        <f t="shared" si="301"/>
        <v>HDJ</v>
      </c>
      <c r="BH939" s="20" t="e">
        <f t="shared" si="302"/>
        <v>#N/A</v>
      </c>
      <c r="BI939" s="20" t="e">
        <f t="shared" si="303"/>
        <v>#N/A</v>
      </c>
      <c r="BJ939" s="20" t="e">
        <f t="shared" si="304"/>
        <v>#N/A</v>
      </c>
      <c r="BK939" s="20" t="e">
        <f t="shared" si="305"/>
        <v>#N/A</v>
      </c>
      <c r="BL939" s="20" t="e">
        <f t="shared" si="306"/>
        <v>#N/A</v>
      </c>
      <c r="BM939" s="20" t="e">
        <f t="shared" si="294"/>
        <v>#N/A</v>
      </c>
      <c r="BN939" s="20" t="e">
        <f t="shared" si="307"/>
        <v>#N/A</v>
      </c>
    </row>
    <row r="940" spans="1:66">
      <c r="A940" s="92"/>
      <c r="B940" s="90"/>
      <c r="C940" s="90"/>
      <c r="D940" s="93"/>
      <c r="E940" s="93"/>
      <c r="F940" s="93"/>
      <c r="G940" s="93"/>
      <c r="H940" s="93"/>
      <c r="I940" s="93"/>
      <c r="J940" s="93"/>
      <c r="K940" s="93"/>
      <c r="L940" s="92"/>
      <c r="M940" s="93"/>
      <c r="N940" s="91">
        <f t="shared" si="288"/>
        <v>0</v>
      </c>
      <c r="O940" s="91" t="str">
        <f t="shared" si="289"/>
        <v/>
      </c>
      <c r="P940" s="91" t="str">
        <f t="shared" si="290"/>
        <v/>
      </c>
      <c r="Q940" s="91" t="str">
        <f t="shared" si="291"/>
        <v>HDJ</v>
      </c>
      <c r="R940" s="82"/>
      <c r="S940" s="95">
        <f t="shared" si="295"/>
        <v>0</v>
      </c>
      <c r="T940" s="95">
        <f t="shared" si="296"/>
        <v>0</v>
      </c>
      <c r="U940" s="79" t="e">
        <f>VLOOKUP($S940,'Grille de Tarif OQN'!$B$2:$S$3603,U$1,0)</f>
        <v>#N/A</v>
      </c>
      <c r="V940" s="79" t="e">
        <f>VLOOKUP($S940,'Grille de Tarif OQN'!$B$2:$S$3603,V$1,0)</f>
        <v>#N/A</v>
      </c>
      <c r="W940" s="79" t="e">
        <f>VLOOKUP($S940,'Grille de Tarif OQN'!$B$2:$S$3603,W$1,0)</f>
        <v>#N/A</v>
      </c>
      <c r="X940" s="79" t="e">
        <f>VLOOKUP($S940,'Grille de Tarif OQN'!$B$2:$S$3603,X$1,0)</f>
        <v>#N/A</v>
      </c>
      <c r="Y940" s="79" t="e">
        <f>VLOOKUP($S940,'Grille de Tarif OQN'!$B$2:$S$3603,Y$1,0)</f>
        <v>#N/A</v>
      </c>
      <c r="Z940" s="79" t="e">
        <f>VLOOKUP($S940,'Grille de Tarif OQN'!$B$2:$S$3603,Z$1,0)</f>
        <v>#N/A</v>
      </c>
      <c r="AA940" s="79" t="e">
        <f>VLOOKUP($S940,'Grille de Tarif OQN'!$B$2:$S$3603,AA$1,0)</f>
        <v>#N/A</v>
      </c>
      <c r="AB940" s="79" t="e">
        <f>VLOOKUP($S940,'Grille de Tarif OQN'!$B$2:$S$3603,AB$1,0)</f>
        <v>#N/A</v>
      </c>
      <c r="AC940" s="79" t="e">
        <f>VLOOKUP($S940,'Grille de Tarif OQN'!$B$2:$S$3603,AC$1,0)</f>
        <v>#N/A</v>
      </c>
      <c r="AD940" s="79" t="e">
        <f>VLOOKUP($S940,'Grille de Tarif OQN'!$B$2:$S$3603,AD$1,0)</f>
        <v>#N/A</v>
      </c>
      <c r="AE940" s="79" t="e">
        <f>VLOOKUP($S940,'Grille de Tarif OQN'!$B$2:$S$3603,AE$1,0)</f>
        <v>#N/A</v>
      </c>
      <c r="AF940" s="79" t="e">
        <f>VLOOKUP($S940,'Grille de Tarif OQN'!$B$2:$S$3603,AF$1,0)</f>
        <v>#N/A</v>
      </c>
      <c r="AG940" s="79" t="e">
        <f>VLOOKUP($S940,'Grille de Tarif OQN'!$B$2:$S$3603,AG$1,0)</f>
        <v>#N/A</v>
      </c>
      <c r="AH940" s="79" t="e">
        <f>VLOOKUP($S940,'Grille de Tarif OQN'!$B$2:$S$3603,AH$1,0)</f>
        <v>#N/A</v>
      </c>
      <c r="AI940" s="79" t="e">
        <f>VLOOKUP($S940,'Grille de Tarif OQN'!$B$2:$S$3603,AI$1,0)</f>
        <v>#N/A</v>
      </c>
      <c r="AJ940" s="79" t="e">
        <f>VLOOKUP($S940,'Grille de Tarif OQN'!$B$2:$S$3603,AJ$1,0)</f>
        <v>#N/A</v>
      </c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72"/>
      <c r="AV940"/>
      <c r="AW940"/>
      <c r="AX940"/>
      <c r="AY940"/>
      <c r="AZ940" s="96">
        <f t="shared" si="297"/>
        <v>0</v>
      </c>
      <c r="BA940" s="24" t="e">
        <f t="shared" si="298"/>
        <v>#N/A</v>
      </c>
      <c r="BB940" s="24" t="e">
        <f t="shared" si="299"/>
        <v>#N/A</v>
      </c>
      <c r="BC940" s="24" t="e">
        <f t="shared" si="292"/>
        <v>#N/A</v>
      </c>
      <c r="BD940" s="24" t="e">
        <f t="shared" si="293"/>
        <v>#N/A</v>
      </c>
      <c r="BE940"/>
      <c r="BF940" t="e">
        <f t="shared" si="300"/>
        <v>#N/A</v>
      </c>
      <c r="BG940" t="str">
        <f t="shared" si="301"/>
        <v>HDJ</v>
      </c>
      <c r="BH940" s="20" t="e">
        <f t="shared" si="302"/>
        <v>#N/A</v>
      </c>
      <c r="BI940" s="20" t="e">
        <f t="shared" si="303"/>
        <v>#N/A</v>
      </c>
      <c r="BJ940" s="20" t="e">
        <f t="shared" si="304"/>
        <v>#N/A</v>
      </c>
      <c r="BK940" s="20" t="e">
        <f t="shared" si="305"/>
        <v>#N/A</v>
      </c>
      <c r="BL940" s="20" t="e">
        <f t="shared" si="306"/>
        <v>#N/A</v>
      </c>
      <c r="BM940" s="20" t="e">
        <f t="shared" si="294"/>
        <v>#N/A</v>
      </c>
      <c r="BN940" s="20" t="e">
        <f t="shared" si="307"/>
        <v>#N/A</v>
      </c>
    </row>
    <row r="941" spans="1:66">
      <c r="A941" s="92"/>
      <c r="B941" s="90"/>
      <c r="C941" s="90"/>
      <c r="D941" s="93"/>
      <c r="E941" s="93"/>
      <c r="F941" s="93"/>
      <c r="G941" s="93"/>
      <c r="H941" s="93"/>
      <c r="I941" s="93"/>
      <c r="J941" s="93"/>
      <c r="K941" s="93"/>
      <c r="L941" s="92"/>
      <c r="M941" s="93"/>
      <c r="N941" s="91">
        <f t="shared" si="288"/>
        <v>0</v>
      </c>
      <c r="O941" s="91" t="str">
        <f t="shared" si="289"/>
        <v/>
      </c>
      <c r="P941" s="91" t="str">
        <f t="shared" si="290"/>
        <v/>
      </c>
      <c r="Q941" s="91" t="str">
        <f t="shared" si="291"/>
        <v>HDJ</v>
      </c>
      <c r="R941" s="82"/>
      <c r="S941" s="95">
        <f t="shared" si="295"/>
        <v>0</v>
      </c>
      <c r="T941" s="95">
        <f t="shared" si="296"/>
        <v>0</v>
      </c>
      <c r="U941" s="79" t="e">
        <f>VLOOKUP($S941,'Grille de Tarif OQN'!$B$2:$S$3603,U$1,0)</f>
        <v>#N/A</v>
      </c>
      <c r="V941" s="79" t="e">
        <f>VLOOKUP($S941,'Grille de Tarif OQN'!$B$2:$S$3603,V$1,0)</f>
        <v>#N/A</v>
      </c>
      <c r="W941" s="79" t="e">
        <f>VLOOKUP($S941,'Grille de Tarif OQN'!$B$2:$S$3603,W$1,0)</f>
        <v>#N/A</v>
      </c>
      <c r="X941" s="79" t="e">
        <f>VLOOKUP($S941,'Grille de Tarif OQN'!$B$2:$S$3603,X$1,0)</f>
        <v>#N/A</v>
      </c>
      <c r="Y941" s="79" t="e">
        <f>VLOOKUP($S941,'Grille de Tarif OQN'!$B$2:$S$3603,Y$1,0)</f>
        <v>#N/A</v>
      </c>
      <c r="Z941" s="79" t="e">
        <f>VLOOKUP($S941,'Grille de Tarif OQN'!$B$2:$S$3603,Z$1,0)</f>
        <v>#N/A</v>
      </c>
      <c r="AA941" s="79" t="e">
        <f>VLOOKUP($S941,'Grille de Tarif OQN'!$B$2:$S$3603,AA$1,0)</f>
        <v>#N/A</v>
      </c>
      <c r="AB941" s="79" t="e">
        <f>VLOOKUP($S941,'Grille de Tarif OQN'!$B$2:$S$3603,AB$1,0)</f>
        <v>#N/A</v>
      </c>
      <c r="AC941" s="79" t="e">
        <f>VLOOKUP($S941,'Grille de Tarif OQN'!$B$2:$S$3603,AC$1,0)</f>
        <v>#N/A</v>
      </c>
      <c r="AD941" s="79" t="e">
        <f>VLOOKUP($S941,'Grille de Tarif OQN'!$B$2:$S$3603,AD$1,0)</f>
        <v>#N/A</v>
      </c>
      <c r="AE941" s="79" t="e">
        <f>VLOOKUP($S941,'Grille de Tarif OQN'!$B$2:$S$3603,AE$1,0)</f>
        <v>#N/A</v>
      </c>
      <c r="AF941" s="79" t="e">
        <f>VLOOKUP($S941,'Grille de Tarif OQN'!$B$2:$S$3603,AF$1,0)</f>
        <v>#N/A</v>
      </c>
      <c r="AG941" s="79" t="e">
        <f>VLOOKUP($S941,'Grille de Tarif OQN'!$B$2:$S$3603,AG$1,0)</f>
        <v>#N/A</v>
      </c>
      <c r="AH941" s="79" t="e">
        <f>VLOOKUP($S941,'Grille de Tarif OQN'!$B$2:$S$3603,AH$1,0)</f>
        <v>#N/A</v>
      </c>
      <c r="AI941" s="79" t="e">
        <f>VLOOKUP($S941,'Grille de Tarif OQN'!$B$2:$S$3603,AI$1,0)</f>
        <v>#N/A</v>
      </c>
      <c r="AJ941" s="79" t="e">
        <f>VLOOKUP($S941,'Grille de Tarif OQN'!$B$2:$S$3603,AJ$1,0)</f>
        <v>#N/A</v>
      </c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72"/>
      <c r="AV941"/>
      <c r="AW941"/>
      <c r="AX941"/>
      <c r="AY941"/>
      <c r="AZ941" s="96">
        <f t="shared" si="297"/>
        <v>0</v>
      </c>
      <c r="BA941" s="24" t="e">
        <f t="shared" si="298"/>
        <v>#N/A</v>
      </c>
      <c r="BB941" s="24" t="e">
        <f t="shared" si="299"/>
        <v>#N/A</v>
      </c>
      <c r="BC941" s="24" t="e">
        <f t="shared" si="292"/>
        <v>#N/A</v>
      </c>
      <c r="BD941" s="24" t="e">
        <f t="shared" si="293"/>
        <v>#N/A</v>
      </c>
      <c r="BE941"/>
      <c r="BF941" t="e">
        <f t="shared" si="300"/>
        <v>#N/A</v>
      </c>
      <c r="BG941" t="str">
        <f t="shared" si="301"/>
        <v>HDJ</v>
      </c>
      <c r="BH941" s="20" t="e">
        <f t="shared" si="302"/>
        <v>#N/A</v>
      </c>
      <c r="BI941" s="20" t="e">
        <f t="shared" si="303"/>
        <v>#N/A</v>
      </c>
      <c r="BJ941" s="20" t="e">
        <f t="shared" si="304"/>
        <v>#N/A</v>
      </c>
      <c r="BK941" s="20" t="e">
        <f t="shared" si="305"/>
        <v>#N/A</v>
      </c>
      <c r="BL941" s="20" t="e">
        <f t="shared" si="306"/>
        <v>#N/A</v>
      </c>
      <c r="BM941" s="20" t="e">
        <f t="shared" si="294"/>
        <v>#N/A</v>
      </c>
      <c r="BN941" s="20" t="e">
        <f t="shared" si="307"/>
        <v>#N/A</v>
      </c>
    </row>
    <row r="942" spans="1:66">
      <c r="A942" s="92"/>
      <c r="B942" s="90"/>
      <c r="C942" s="90"/>
      <c r="D942" s="93"/>
      <c r="E942" s="93"/>
      <c r="F942" s="93"/>
      <c r="G942" s="93"/>
      <c r="H942" s="93"/>
      <c r="I942" s="93"/>
      <c r="J942" s="93"/>
      <c r="K942" s="93"/>
      <c r="L942" s="92"/>
      <c r="M942" s="93"/>
      <c r="N942" s="91">
        <f t="shared" si="288"/>
        <v>0</v>
      </c>
      <c r="O942" s="91" t="str">
        <f t="shared" si="289"/>
        <v/>
      </c>
      <c r="P942" s="91" t="str">
        <f t="shared" si="290"/>
        <v/>
      </c>
      <c r="Q942" s="91" t="str">
        <f t="shared" si="291"/>
        <v>HDJ</v>
      </c>
      <c r="R942" s="82"/>
      <c r="S942" s="95">
        <f t="shared" si="295"/>
        <v>0</v>
      </c>
      <c r="T942" s="95">
        <f t="shared" si="296"/>
        <v>0</v>
      </c>
      <c r="U942" s="79" t="e">
        <f>VLOOKUP($S942,'Grille de Tarif OQN'!$B$2:$S$3603,U$1,0)</f>
        <v>#N/A</v>
      </c>
      <c r="V942" s="79" t="e">
        <f>VLOOKUP($S942,'Grille de Tarif OQN'!$B$2:$S$3603,V$1,0)</f>
        <v>#N/A</v>
      </c>
      <c r="W942" s="79" t="e">
        <f>VLOOKUP($S942,'Grille de Tarif OQN'!$B$2:$S$3603,W$1,0)</f>
        <v>#N/A</v>
      </c>
      <c r="X942" s="79" t="e">
        <f>VLOOKUP($S942,'Grille de Tarif OQN'!$B$2:$S$3603,X$1,0)</f>
        <v>#N/A</v>
      </c>
      <c r="Y942" s="79" t="e">
        <f>VLOOKUP($S942,'Grille de Tarif OQN'!$B$2:$S$3603,Y$1,0)</f>
        <v>#N/A</v>
      </c>
      <c r="Z942" s="79" t="e">
        <f>VLOOKUP($S942,'Grille de Tarif OQN'!$B$2:$S$3603,Z$1,0)</f>
        <v>#N/A</v>
      </c>
      <c r="AA942" s="79" t="e">
        <f>VLOOKUP($S942,'Grille de Tarif OQN'!$B$2:$S$3603,AA$1,0)</f>
        <v>#N/A</v>
      </c>
      <c r="AB942" s="79" t="e">
        <f>VLOOKUP($S942,'Grille de Tarif OQN'!$B$2:$S$3603,AB$1,0)</f>
        <v>#N/A</v>
      </c>
      <c r="AC942" s="79" t="e">
        <f>VLOOKUP($S942,'Grille de Tarif OQN'!$B$2:$S$3603,AC$1,0)</f>
        <v>#N/A</v>
      </c>
      <c r="AD942" s="79" t="e">
        <f>VLOOKUP($S942,'Grille de Tarif OQN'!$B$2:$S$3603,AD$1,0)</f>
        <v>#N/A</v>
      </c>
      <c r="AE942" s="79" t="e">
        <f>VLOOKUP($S942,'Grille de Tarif OQN'!$B$2:$S$3603,AE$1,0)</f>
        <v>#N/A</v>
      </c>
      <c r="AF942" s="79" t="e">
        <f>VLOOKUP($S942,'Grille de Tarif OQN'!$B$2:$S$3603,AF$1,0)</f>
        <v>#N/A</v>
      </c>
      <c r="AG942" s="79" t="e">
        <f>VLOOKUP($S942,'Grille de Tarif OQN'!$B$2:$S$3603,AG$1,0)</f>
        <v>#N/A</v>
      </c>
      <c r="AH942" s="79" t="e">
        <f>VLOOKUP($S942,'Grille de Tarif OQN'!$B$2:$S$3603,AH$1,0)</f>
        <v>#N/A</v>
      </c>
      <c r="AI942" s="79" t="e">
        <f>VLOOKUP($S942,'Grille de Tarif OQN'!$B$2:$S$3603,AI$1,0)</f>
        <v>#N/A</v>
      </c>
      <c r="AJ942" s="79" t="e">
        <f>VLOOKUP($S942,'Grille de Tarif OQN'!$B$2:$S$3603,AJ$1,0)</f>
        <v>#N/A</v>
      </c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72"/>
      <c r="AV942"/>
      <c r="AW942"/>
      <c r="AX942"/>
      <c r="AY942"/>
      <c r="AZ942" s="96">
        <f t="shared" si="297"/>
        <v>0</v>
      </c>
      <c r="BA942" s="24" t="e">
        <f t="shared" si="298"/>
        <v>#N/A</v>
      </c>
      <c r="BB942" s="24" t="e">
        <f t="shared" si="299"/>
        <v>#N/A</v>
      </c>
      <c r="BC942" s="24" t="e">
        <f t="shared" si="292"/>
        <v>#N/A</v>
      </c>
      <c r="BD942" s="24" t="e">
        <f t="shared" si="293"/>
        <v>#N/A</v>
      </c>
      <c r="BE942"/>
      <c r="BF942" t="e">
        <f t="shared" si="300"/>
        <v>#N/A</v>
      </c>
      <c r="BG942" t="str">
        <f t="shared" si="301"/>
        <v>HDJ</v>
      </c>
      <c r="BH942" s="20" t="e">
        <f t="shared" si="302"/>
        <v>#N/A</v>
      </c>
      <c r="BI942" s="20" t="e">
        <f t="shared" si="303"/>
        <v>#N/A</v>
      </c>
      <c r="BJ942" s="20" t="e">
        <f t="shared" si="304"/>
        <v>#N/A</v>
      </c>
      <c r="BK942" s="20" t="e">
        <f t="shared" si="305"/>
        <v>#N/A</v>
      </c>
      <c r="BL942" s="20" t="e">
        <f t="shared" si="306"/>
        <v>#N/A</v>
      </c>
      <c r="BM942" s="20" t="e">
        <f t="shared" si="294"/>
        <v>#N/A</v>
      </c>
      <c r="BN942" s="20" t="e">
        <f t="shared" si="307"/>
        <v>#N/A</v>
      </c>
    </row>
    <row r="943" spans="1:66">
      <c r="A943" s="92"/>
      <c r="B943" s="90"/>
      <c r="C943" s="90"/>
      <c r="D943" s="93"/>
      <c r="E943" s="93"/>
      <c r="F943" s="93"/>
      <c r="G943" s="93"/>
      <c r="H943" s="93"/>
      <c r="I943" s="93"/>
      <c r="J943" s="93"/>
      <c r="K943" s="93"/>
      <c r="L943" s="92"/>
      <c r="M943" s="93"/>
      <c r="N943" s="91">
        <f t="shared" si="288"/>
        <v>0</v>
      </c>
      <c r="O943" s="91" t="str">
        <f t="shared" si="289"/>
        <v/>
      </c>
      <c r="P943" s="91" t="str">
        <f t="shared" si="290"/>
        <v/>
      </c>
      <c r="Q943" s="91" t="str">
        <f t="shared" si="291"/>
        <v>HDJ</v>
      </c>
      <c r="R943" s="82"/>
      <c r="S943" s="95">
        <f t="shared" si="295"/>
        <v>0</v>
      </c>
      <c r="T943" s="95">
        <f t="shared" si="296"/>
        <v>0</v>
      </c>
      <c r="U943" s="79" t="e">
        <f>VLOOKUP($S943,'Grille de Tarif OQN'!$B$2:$S$3603,U$1,0)</f>
        <v>#N/A</v>
      </c>
      <c r="V943" s="79" t="e">
        <f>VLOOKUP($S943,'Grille de Tarif OQN'!$B$2:$S$3603,V$1,0)</f>
        <v>#N/A</v>
      </c>
      <c r="W943" s="79" t="e">
        <f>VLOOKUP($S943,'Grille de Tarif OQN'!$B$2:$S$3603,W$1,0)</f>
        <v>#N/A</v>
      </c>
      <c r="X943" s="79" t="e">
        <f>VLOOKUP($S943,'Grille de Tarif OQN'!$B$2:$S$3603,X$1,0)</f>
        <v>#N/A</v>
      </c>
      <c r="Y943" s="79" t="e">
        <f>VLOOKUP($S943,'Grille de Tarif OQN'!$B$2:$S$3603,Y$1,0)</f>
        <v>#N/A</v>
      </c>
      <c r="Z943" s="79" t="e">
        <f>VLOOKUP($S943,'Grille de Tarif OQN'!$B$2:$S$3603,Z$1,0)</f>
        <v>#N/A</v>
      </c>
      <c r="AA943" s="79" t="e">
        <f>VLOOKUP($S943,'Grille de Tarif OQN'!$B$2:$S$3603,AA$1,0)</f>
        <v>#N/A</v>
      </c>
      <c r="AB943" s="79" t="e">
        <f>VLOOKUP($S943,'Grille de Tarif OQN'!$B$2:$S$3603,AB$1,0)</f>
        <v>#N/A</v>
      </c>
      <c r="AC943" s="79" t="e">
        <f>VLOOKUP($S943,'Grille de Tarif OQN'!$B$2:$S$3603,AC$1,0)</f>
        <v>#N/A</v>
      </c>
      <c r="AD943" s="79" t="e">
        <f>VLOOKUP($S943,'Grille de Tarif OQN'!$B$2:$S$3603,AD$1,0)</f>
        <v>#N/A</v>
      </c>
      <c r="AE943" s="79" t="e">
        <f>VLOOKUP($S943,'Grille de Tarif OQN'!$B$2:$S$3603,AE$1,0)</f>
        <v>#N/A</v>
      </c>
      <c r="AF943" s="79" t="e">
        <f>VLOOKUP($S943,'Grille de Tarif OQN'!$B$2:$S$3603,AF$1,0)</f>
        <v>#N/A</v>
      </c>
      <c r="AG943" s="79" t="e">
        <f>VLOOKUP($S943,'Grille de Tarif OQN'!$B$2:$S$3603,AG$1,0)</f>
        <v>#N/A</v>
      </c>
      <c r="AH943" s="79" t="e">
        <f>VLOOKUP($S943,'Grille de Tarif OQN'!$B$2:$S$3603,AH$1,0)</f>
        <v>#N/A</v>
      </c>
      <c r="AI943" s="79" t="e">
        <f>VLOOKUP($S943,'Grille de Tarif OQN'!$B$2:$S$3603,AI$1,0)</f>
        <v>#N/A</v>
      </c>
      <c r="AJ943" s="79" t="e">
        <f>VLOOKUP($S943,'Grille de Tarif OQN'!$B$2:$S$3603,AJ$1,0)</f>
        <v>#N/A</v>
      </c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72"/>
      <c r="AV943"/>
      <c r="AW943"/>
      <c r="AX943"/>
      <c r="AY943"/>
      <c r="AZ943" s="96">
        <f t="shared" si="297"/>
        <v>0</v>
      </c>
      <c r="BA943" s="24" t="e">
        <f t="shared" si="298"/>
        <v>#N/A</v>
      </c>
      <c r="BB943" s="24" t="e">
        <f t="shared" si="299"/>
        <v>#N/A</v>
      </c>
      <c r="BC943" s="24" t="e">
        <f t="shared" si="292"/>
        <v>#N/A</v>
      </c>
      <c r="BD943" s="24" t="e">
        <f t="shared" si="293"/>
        <v>#N/A</v>
      </c>
      <c r="BE943"/>
      <c r="BF943" t="e">
        <f t="shared" si="300"/>
        <v>#N/A</v>
      </c>
      <c r="BG943" t="str">
        <f t="shared" si="301"/>
        <v>HDJ</v>
      </c>
      <c r="BH943" s="20" t="e">
        <f t="shared" si="302"/>
        <v>#N/A</v>
      </c>
      <c r="BI943" s="20" t="e">
        <f t="shared" si="303"/>
        <v>#N/A</v>
      </c>
      <c r="BJ943" s="20" t="e">
        <f t="shared" si="304"/>
        <v>#N/A</v>
      </c>
      <c r="BK943" s="20" t="e">
        <f t="shared" si="305"/>
        <v>#N/A</v>
      </c>
      <c r="BL943" s="20" t="e">
        <f t="shared" si="306"/>
        <v>#N/A</v>
      </c>
      <c r="BM943" s="20" t="e">
        <f t="shared" si="294"/>
        <v>#N/A</v>
      </c>
      <c r="BN943" s="20" t="e">
        <f t="shared" si="307"/>
        <v>#N/A</v>
      </c>
    </row>
    <row r="944" spans="1:66">
      <c r="A944" s="92"/>
      <c r="B944" s="90"/>
      <c r="C944" s="90"/>
      <c r="D944" s="93"/>
      <c r="E944" s="93"/>
      <c r="F944" s="93"/>
      <c r="G944" s="93"/>
      <c r="H944" s="93"/>
      <c r="I944" s="93"/>
      <c r="J944" s="93"/>
      <c r="K944" s="93"/>
      <c r="L944" s="92"/>
      <c r="M944" s="93"/>
      <c r="N944" s="91">
        <f t="shared" si="288"/>
        <v>0</v>
      </c>
      <c r="O944" s="91" t="str">
        <f t="shared" si="289"/>
        <v/>
      </c>
      <c r="P944" s="91" t="str">
        <f t="shared" si="290"/>
        <v/>
      </c>
      <c r="Q944" s="91" t="str">
        <f t="shared" si="291"/>
        <v>HDJ</v>
      </c>
      <c r="R944" s="82"/>
      <c r="S944" s="95">
        <f t="shared" si="295"/>
        <v>0</v>
      </c>
      <c r="T944" s="95">
        <f t="shared" si="296"/>
        <v>0</v>
      </c>
      <c r="U944" s="79" t="e">
        <f>VLOOKUP($S944,'Grille de Tarif OQN'!$B$2:$S$3603,U$1,0)</f>
        <v>#N/A</v>
      </c>
      <c r="V944" s="79" t="e">
        <f>VLOOKUP($S944,'Grille de Tarif OQN'!$B$2:$S$3603,V$1,0)</f>
        <v>#N/A</v>
      </c>
      <c r="W944" s="79" t="e">
        <f>VLOOKUP($S944,'Grille de Tarif OQN'!$B$2:$S$3603,W$1,0)</f>
        <v>#N/A</v>
      </c>
      <c r="X944" s="79" t="e">
        <f>VLOOKUP($S944,'Grille de Tarif OQN'!$B$2:$S$3603,X$1,0)</f>
        <v>#N/A</v>
      </c>
      <c r="Y944" s="79" t="e">
        <f>VLOOKUP($S944,'Grille de Tarif OQN'!$B$2:$S$3603,Y$1,0)</f>
        <v>#N/A</v>
      </c>
      <c r="Z944" s="79" t="e">
        <f>VLOOKUP($S944,'Grille de Tarif OQN'!$B$2:$S$3603,Z$1,0)</f>
        <v>#N/A</v>
      </c>
      <c r="AA944" s="79" t="e">
        <f>VLOOKUP($S944,'Grille de Tarif OQN'!$B$2:$S$3603,AA$1,0)</f>
        <v>#N/A</v>
      </c>
      <c r="AB944" s="79" t="e">
        <f>VLOOKUP($S944,'Grille de Tarif OQN'!$B$2:$S$3603,AB$1,0)</f>
        <v>#N/A</v>
      </c>
      <c r="AC944" s="79" t="e">
        <f>VLOOKUP($S944,'Grille de Tarif OQN'!$B$2:$S$3603,AC$1,0)</f>
        <v>#N/A</v>
      </c>
      <c r="AD944" s="79" t="e">
        <f>VLOOKUP($S944,'Grille de Tarif OQN'!$B$2:$S$3603,AD$1,0)</f>
        <v>#N/A</v>
      </c>
      <c r="AE944" s="79" t="e">
        <f>VLOOKUP($S944,'Grille de Tarif OQN'!$B$2:$S$3603,AE$1,0)</f>
        <v>#N/A</v>
      </c>
      <c r="AF944" s="79" t="e">
        <f>VLOOKUP($S944,'Grille de Tarif OQN'!$B$2:$S$3603,AF$1,0)</f>
        <v>#N/A</v>
      </c>
      <c r="AG944" s="79" t="e">
        <f>VLOOKUP($S944,'Grille de Tarif OQN'!$B$2:$S$3603,AG$1,0)</f>
        <v>#N/A</v>
      </c>
      <c r="AH944" s="79" t="e">
        <f>VLOOKUP($S944,'Grille de Tarif OQN'!$B$2:$S$3603,AH$1,0)</f>
        <v>#N/A</v>
      </c>
      <c r="AI944" s="79" t="e">
        <f>VLOOKUP($S944,'Grille de Tarif OQN'!$B$2:$S$3603,AI$1,0)</f>
        <v>#N/A</v>
      </c>
      <c r="AJ944" s="79" t="e">
        <f>VLOOKUP($S944,'Grille de Tarif OQN'!$B$2:$S$3603,AJ$1,0)</f>
        <v>#N/A</v>
      </c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72"/>
      <c r="AV944"/>
      <c r="AW944"/>
      <c r="AX944"/>
      <c r="AY944"/>
      <c r="AZ944" s="96">
        <f t="shared" si="297"/>
        <v>0</v>
      </c>
      <c r="BA944" s="24" t="e">
        <f t="shared" si="298"/>
        <v>#N/A</v>
      </c>
      <c r="BB944" s="24" t="e">
        <f t="shared" si="299"/>
        <v>#N/A</v>
      </c>
      <c r="BC944" s="24" t="e">
        <f t="shared" si="292"/>
        <v>#N/A</v>
      </c>
      <c r="BD944" s="24" t="e">
        <f t="shared" si="293"/>
        <v>#N/A</v>
      </c>
      <c r="BE944"/>
      <c r="BF944" t="e">
        <f t="shared" si="300"/>
        <v>#N/A</v>
      </c>
      <c r="BG944" t="str">
        <f t="shared" si="301"/>
        <v>HDJ</v>
      </c>
      <c r="BH944" s="20" t="e">
        <f t="shared" si="302"/>
        <v>#N/A</v>
      </c>
      <c r="BI944" s="20" t="e">
        <f t="shared" si="303"/>
        <v>#N/A</v>
      </c>
      <c r="BJ944" s="20" t="e">
        <f t="shared" si="304"/>
        <v>#N/A</v>
      </c>
      <c r="BK944" s="20" t="e">
        <f t="shared" si="305"/>
        <v>#N/A</v>
      </c>
      <c r="BL944" s="20" t="e">
        <f t="shared" si="306"/>
        <v>#N/A</v>
      </c>
      <c r="BM944" s="20" t="e">
        <f t="shared" si="294"/>
        <v>#N/A</v>
      </c>
      <c r="BN944" s="20" t="e">
        <f t="shared" si="307"/>
        <v>#N/A</v>
      </c>
    </row>
    <row r="945" spans="1:66">
      <c r="A945" s="92"/>
      <c r="B945" s="90"/>
      <c r="C945" s="90"/>
      <c r="D945" s="93"/>
      <c r="E945" s="93"/>
      <c r="F945" s="93"/>
      <c r="G945" s="93"/>
      <c r="H945" s="93"/>
      <c r="I945" s="93"/>
      <c r="J945" s="93"/>
      <c r="K945" s="93"/>
      <c r="L945" s="92"/>
      <c r="M945" s="93"/>
      <c r="N945" s="91">
        <f t="shared" si="288"/>
        <v>0</v>
      </c>
      <c r="O945" s="91" t="str">
        <f t="shared" si="289"/>
        <v/>
      </c>
      <c r="P945" s="91" t="str">
        <f t="shared" si="290"/>
        <v/>
      </c>
      <c r="Q945" s="91" t="str">
        <f t="shared" si="291"/>
        <v>HDJ</v>
      </c>
      <c r="R945" s="82"/>
      <c r="S945" s="95">
        <f t="shared" si="295"/>
        <v>0</v>
      </c>
      <c r="T945" s="95">
        <f t="shared" si="296"/>
        <v>0</v>
      </c>
      <c r="U945" s="79" t="e">
        <f>VLOOKUP($S945,'Grille de Tarif OQN'!$B$2:$S$3603,U$1,0)</f>
        <v>#N/A</v>
      </c>
      <c r="V945" s="79" t="e">
        <f>VLOOKUP($S945,'Grille de Tarif OQN'!$B$2:$S$3603,V$1,0)</f>
        <v>#N/A</v>
      </c>
      <c r="W945" s="79" t="e">
        <f>VLOOKUP($S945,'Grille de Tarif OQN'!$B$2:$S$3603,W$1,0)</f>
        <v>#N/A</v>
      </c>
      <c r="X945" s="79" t="e">
        <f>VLOOKUP($S945,'Grille de Tarif OQN'!$B$2:$S$3603,X$1,0)</f>
        <v>#N/A</v>
      </c>
      <c r="Y945" s="79" t="e">
        <f>VLOOKUP($S945,'Grille de Tarif OQN'!$B$2:$S$3603,Y$1,0)</f>
        <v>#N/A</v>
      </c>
      <c r="Z945" s="79" t="e">
        <f>VLOOKUP($S945,'Grille de Tarif OQN'!$B$2:$S$3603,Z$1,0)</f>
        <v>#N/A</v>
      </c>
      <c r="AA945" s="79" t="e">
        <f>VLOOKUP($S945,'Grille de Tarif OQN'!$B$2:$S$3603,AA$1,0)</f>
        <v>#N/A</v>
      </c>
      <c r="AB945" s="79" t="e">
        <f>VLOOKUP($S945,'Grille de Tarif OQN'!$B$2:$S$3603,AB$1,0)</f>
        <v>#N/A</v>
      </c>
      <c r="AC945" s="79" t="e">
        <f>VLOOKUP($S945,'Grille de Tarif OQN'!$B$2:$S$3603,AC$1,0)</f>
        <v>#N/A</v>
      </c>
      <c r="AD945" s="79" t="e">
        <f>VLOOKUP($S945,'Grille de Tarif OQN'!$B$2:$S$3603,AD$1,0)</f>
        <v>#N/A</v>
      </c>
      <c r="AE945" s="79" t="e">
        <f>VLOOKUP($S945,'Grille de Tarif OQN'!$B$2:$S$3603,AE$1,0)</f>
        <v>#N/A</v>
      </c>
      <c r="AF945" s="79" t="e">
        <f>VLOOKUP($S945,'Grille de Tarif OQN'!$B$2:$S$3603,AF$1,0)</f>
        <v>#N/A</v>
      </c>
      <c r="AG945" s="79" t="e">
        <f>VLOOKUP($S945,'Grille de Tarif OQN'!$B$2:$S$3603,AG$1,0)</f>
        <v>#N/A</v>
      </c>
      <c r="AH945" s="79" t="e">
        <f>VLOOKUP($S945,'Grille de Tarif OQN'!$B$2:$S$3603,AH$1,0)</f>
        <v>#N/A</v>
      </c>
      <c r="AI945" s="79" t="e">
        <f>VLOOKUP($S945,'Grille de Tarif OQN'!$B$2:$S$3603,AI$1,0)</f>
        <v>#N/A</v>
      </c>
      <c r="AJ945" s="79" t="e">
        <f>VLOOKUP($S945,'Grille de Tarif OQN'!$B$2:$S$3603,AJ$1,0)</f>
        <v>#N/A</v>
      </c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72"/>
      <c r="AV945"/>
      <c r="AW945"/>
      <c r="AX945"/>
      <c r="AY945"/>
      <c r="AZ945" s="96">
        <f t="shared" si="297"/>
        <v>0</v>
      </c>
      <c r="BA945" s="24" t="e">
        <f t="shared" si="298"/>
        <v>#N/A</v>
      </c>
      <c r="BB945" s="24" t="e">
        <f t="shared" si="299"/>
        <v>#N/A</v>
      </c>
      <c r="BC945" s="24" t="e">
        <f t="shared" si="292"/>
        <v>#N/A</v>
      </c>
      <c r="BD945" s="24" t="e">
        <f t="shared" si="293"/>
        <v>#N/A</v>
      </c>
      <c r="BE945"/>
      <c r="BF945" t="e">
        <f t="shared" si="300"/>
        <v>#N/A</v>
      </c>
      <c r="BG945" t="str">
        <f t="shared" si="301"/>
        <v>HDJ</v>
      </c>
      <c r="BH945" s="20" t="e">
        <f t="shared" si="302"/>
        <v>#N/A</v>
      </c>
      <c r="BI945" s="20" t="e">
        <f t="shared" si="303"/>
        <v>#N/A</v>
      </c>
      <c r="BJ945" s="20" t="e">
        <f t="shared" si="304"/>
        <v>#N/A</v>
      </c>
      <c r="BK945" s="20" t="e">
        <f t="shared" si="305"/>
        <v>#N/A</v>
      </c>
      <c r="BL945" s="20" t="e">
        <f t="shared" si="306"/>
        <v>#N/A</v>
      </c>
      <c r="BM945" s="20" t="e">
        <f t="shared" si="294"/>
        <v>#N/A</v>
      </c>
      <c r="BN945" s="20" t="e">
        <f t="shared" si="307"/>
        <v>#N/A</v>
      </c>
    </row>
    <row r="946" spans="1:66">
      <c r="A946" s="92"/>
      <c r="B946" s="90"/>
      <c r="C946" s="90"/>
      <c r="D946" s="93"/>
      <c r="E946" s="93"/>
      <c r="F946" s="93"/>
      <c r="G946" s="93"/>
      <c r="H946" s="93"/>
      <c r="I946" s="93"/>
      <c r="J946" s="93"/>
      <c r="K946" s="93"/>
      <c r="L946" s="92"/>
      <c r="M946" s="93"/>
      <c r="N946" s="91">
        <f t="shared" si="288"/>
        <v>0</v>
      </c>
      <c r="O946" s="91" t="str">
        <f t="shared" si="289"/>
        <v/>
      </c>
      <c r="P946" s="91" t="str">
        <f t="shared" si="290"/>
        <v/>
      </c>
      <c r="Q946" s="91" t="str">
        <f t="shared" si="291"/>
        <v>HDJ</v>
      </c>
      <c r="R946" s="82"/>
      <c r="S946" s="95">
        <f t="shared" si="295"/>
        <v>0</v>
      </c>
      <c r="T946" s="95">
        <f t="shared" si="296"/>
        <v>0</v>
      </c>
      <c r="U946" s="79" t="e">
        <f>VLOOKUP($S946,'Grille de Tarif OQN'!$B$2:$S$3603,U$1,0)</f>
        <v>#N/A</v>
      </c>
      <c r="V946" s="79" t="e">
        <f>VLOOKUP($S946,'Grille de Tarif OQN'!$B$2:$S$3603,V$1,0)</f>
        <v>#N/A</v>
      </c>
      <c r="W946" s="79" t="e">
        <f>VLOOKUP($S946,'Grille de Tarif OQN'!$B$2:$S$3603,W$1,0)</f>
        <v>#N/A</v>
      </c>
      <c r="X946" s="79" t="e">
        <f>VLOOKUP($S946,'Grille de Tarif OQN'!$B$2:$S$3603,X$1,0)</f>
        <v>#N/A</v>
      </c>
      <c r="Y946" s="79" t="e">
        <f>VLOOKUP($S946,'Grille de Tarif OQN'!$B$2:$S$3603,Y$1,0)</f>
        <v>#N/A</v>
      </c>
      <c r="Z946" s="79" t="e">
        <f>VLOOKUP($S946,'Grille de Tarif OQN'!$B$2:$S$3603,Z$1,0)</f>
        <v>#N/A</v>
      </c>
      <c r="AA946" s="79" t="e">
        <f>VLOOKUP($S946,'Grille de Tarif OQN'!$B$2:$S$3603,AA$1,0)</f>
        <v>#N/A</v>
      </c>
      <c r="AB946" s="79" t="e">
        <f>VLOOKUP($S946,'Grille de Tarif OQN'!$B$2:$S$3603,AB$1,0)</f>
        <v>#N/A</v>
      </c>
      <c r="AC946" s="79" t="e">
        <f>VLOOKUP($S946,'Grille de Tarif OQN'!$B$2:$S$3603,AC$1,0)</f>
        <v>#N/A</v>
      </c>
      <c r="AD946" s="79" t="e">
        <f>VLOOKUP($S946,'Grille de Tarif OQN'!$B$2:$S$3603,AD$1,0)</f>
        <v>#N/A</v>
      </c>
      <c r="AE946" s="79" t="e">
        <f>VLOOKUP($S946,'Grille de Tarif OQN'!$B$2:$S$3603,AE$1,0)</f>
        <v>#N/A</v>
      </c>
      <c r="AF946" s="79" t="e">
        <f>VLOOKUP($S946,'Grille de Tarif OQN'!$B$2:$S$3603,AF$1,0)</f>
        <v>#N/A</v>
      </c>
      <c r="AG946" s="79" t="e">
        <f>VLOOKUP($S946,'Grille de Tarif OQN'!$B$2:$S$3603,AG$1,0)</f>
        <v>#N/A</v>
      </c>
      <c r="AH946" s="79" t="e">
        <f>VLOOKUP($S946,'Grille de Tarif OQN'!$B$2:$S$3603,AH$1,0)</f>
        <v>#N/A</v>
      </c>
      <c r="AI946" s="79" t="e">
        <f>VLOOKUP($S946,'Grille de Tarif OQN'!$B$2:$S$3603,AI$1,0)</f>
        <v>#N/A</v>
      </c>
      <c r="AJ946" s="79" t="e">
        <f>VLOOKUP($S946,'Grille de Tarif OQN'!$B$2:$S$3603,AJ$1,0)</f>
        <v>#N/A</v>
      </c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72"/>
      <c r="AV946"/>
      <c r="AW946"/>
      <c r="AX946"/>
      <c r="AY946"/>
      <c r="AZ946" s="96">
        <f t="shared" si="297"/>
        <v>0</v>
      </c>
      <c r="BA946" s="24" t="e">
        <f t="shared" si="298"/>
        <v>#N/A</v>
      </c>
      <c r="BB946" s="24" t="e">
        <f t="shared" si="299"/>
        <v>#N/A</v>
      </c>
      <c r="BC946" s="24" t="e">
        <f t="shared" si="292"/>
        <v>#N/A</v>
      </c>
      <c r="BD946" s="24" t="e">
        <f t="shared" si="293"/>
        <v>#N/A</v>
      </c>
      <c r="BE946"/>
      <c r="BF946" t="e">
        <f t="shared" si="300"/>
        <v>#N/A</v>
      </c>
      <c r="BG946" t="str">
        <f t="shared" si="301"/>
        <v>HDJ</v>
      </c>
      <c r="BH946" s="20" t="e">
        <f t="shared" si="302"/>
        <v>#N/A</v>
      </c>
      <c r="BI946" s="20" t="e">
        <f t="shared" si="303"/>
        <v>#N/A</v>
      </c>
      <c r="BJ946" s="20" t="e">
        <f t="shared" si="304"/>
        <v>#N/A</v>
      </c>
      <c r="BK946" s="20" t="e">
        <f t="shared" si="305"/>
        <v>#N/A</v>
      </c>
      <c r="BL946" s="20" t="e">
        <f t="shared" si="306"/>
        <v>#N/A</v>
      </c>
      <c r="BM946" s="20" t="e">
        <f t="shared" si="294"/>
        <v>#N/A</v>
      </c>
      <c r="BN946" s="20" t="e">
        <f t="shared" si="307"/>
        <v>#N/A</v>
      </c>
    </row>
    <row r="947" spans="1:66">
      <c r="A947" s="92"/>
      <c r="B947" s="90"/>
      <c r="C947" s="90"/>
      <c r="D947" s="93"/>
      <c r="E947" s="93"/>
      <c r="F947" s="93"/>
      <c r="G947" s="93"/>
      <c r="H947" s="93"/>
      <c r="I947" s="93"/>
      <c r="J947" s="93"/>
      <c r="K947" s="93"/>
      <c r="L947" s="92"/>
      <c r="M947" s="93"/>
      <c r="N947" s="91">
        <f t="shared" si="288"/>
        <v>0</v>
      </c>
      <c r="O947" s="91" t="str">
        <f t="shared" si="289"/>
        <v/>
      </c>
      <c r="P947" s="91" t="str">
        <f t="shared" si="290"/>
        <v/>
      </c>
      <c r="Q947" s="91" t="str">
        <f t="shared" si="291"/>
        <v>HDJ</v>
      </c>
      <c r="R947" s="82"/>
      <c r="S947" s="95">
        <f t="shared" si="295"/>
        <v>0</v>
      </c>
      <c r="T947" s="95">
        <f t="shared" si="296"/>
        <v>0</v>
      </c>
      <c r="U947" s="79" t="e">
        <f>VLOOKUP($S947,'Grille de Tarif OQN'!$B$2:$S$3603,U$1,0)</f>
        <v>#N/A</v>
      </c>
      <c r="V947" s="79" t="e">
        <f>VLOOKUP($S947,'Grille de Tarif OQN'!$B$2:$S$3603,V$1,0)</f>
        <v>#N/A</v>
      </c>
      <c r="W947" s="79" t="e">
        <f>VLOOKUP($S947,'Grille de Tarif OQN'!$B$2:$S$3603,W$1,0)</f>
        <v>#N/A</v>
      </c>
      <c r="X947" s="79" t="e">
        <f>VLOOKUP($S947,'Grille de Tarif OQN'!$B$2:$S$3603,X$1,0)</f>
        <v>#N/A</v>
      </c>
      <c r="Y947" s="79" t="e">
        <f>VLOOKUP($S947,'Grille de Tarif OQN'!$B$2:$S$3603,Y$1,0)</f>
        <v>#N/A</v>
      </c>
      <c r="Z947" s="79" t="e">
        <f>VLOOKUP($S947,'Grille de Tarif OQN'!$B$2:$S$3603,Z$1,0)</f>
        <v>#N/A</v>
      </c>
      <c r="AA947" s="79" t="e">
        <f>VLOOKUP($S947,'Grille de Tarif OQN'!$B$2:$S$3603,AA$1,0)</f>
        <v>#N/A</v>
      </c>
      <c r="AB947" s="79" t="e">
        <f>VLOOKUP($S947,'Grille de Tarif OQN'!$B$2:$S$3603,AB$1,0)</f>
        <v>#N/A</v>
      </c>
      <c r="AC947" s="79" t="e">
        <f>VLOOKUP($S947,'Grille de Tarif OQN'!$B$2:$S$3603,AC$1,0)</f>
        <v>#N/A</v>
      </c>
      <c r="AD947" s="79" t="e">
        <f>VLOOKUP($S947,'Grille de Tarif OQN'!$B$2:$S$3603,AD$1,0)</f>
        <v>#N/A</v>
      </c>
      <c r="AE947" s="79" t="e">
        <f>VLOOKUP($S947,'Grille de Tarif OQN'!$B$2:$S$3603,AE$1,0)</f>
        <v>#N/A</v>
      </c>
      <c r="AF947" s="79" t="e">
        <f>VLOOKUP($S947,'Grille de Tarif OQN'!$B$2:$S$3603,AF$1,0)</f>
        <v>#N/A</v>
      </c>
      <c r="AG947" s="79" t="e">
        <f>VLOOKUP($S947,'Grille de Tarif OQN'!$B$2:$S$3603,AG$1,0)</f>
        <v>#N/A</v>
      </c>
      <c r="AH947" s="79" t="e">
        <f>VLOOKUP($S947,'Grille de Tarif OQN'!$B$2:$S$3603,AH$1,0)</f>
        <v>#N/A</v>
      </c>
      <c r="AI947" s="79" t="e">
        <f>VLOOKUP($S947,'Grille de Tarif OQN'!$B$2:$S$3603,AI$1,0)</f>
        <v>#N/A</v>
      </c>
      <c r="AJ947" s="79" t="e">
        <f>VLOOKUP($S947,'Grille de Tarif OQN'!$B$2:$S$3603,AJ$1,0)</f>
        <v>#N/A</v>
      </c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72"/>
      <c r="AV947"/>
      <c r="AW947"/>
      <c r="AX947"/>
      <c r="AY947"/>
      <c r="AZ947" s="96">
        <f t="shared" si="297"/>
        <v>0</v>
      </c>
      <c r="BA947" s="24" t="e">
        <f t="shared" si="298"/>
        <v>#N/A</v>
      </c>
      <c r="BB947" s="24" t="e">
        <f t="shared" si="299"/>
        <v>#N/A</v>
      </c>
      <c r="BC947" s="24" t="e">
        <f t="shared" si="292"/>
        <v>#N/A</v>
      </c>
      <c r="BD947" s="24" t="e">
        <f t="shared" si="293"/>
        <v>#N/A</v>
      </c>
      <c r="BE947"/>
      <c r="BF947" t="e">
        <f t="shared" si="300"/>
        <v>#N/A</v>
      </c>
      <c r="BG947" t="str">
        <f t="shared" si="301"/>
        <v>HDJ</v>
      </c>
      <c r="BH947" s="20" t="e">
        <f t="shared" si="302"/>
        <v>#N/A</v>
      </c>
      <c r="BI947" s="20" t="e">
        <f t="shared" si="303"/>
        <v>#N/A</v>
      </c>
      <c r="BJ947" s="20" t="e">
        <f t="shared" si="304"/>
        <v>#N/A</v>
      </c>
      <c r="BK947" s="20" t="e">
        <f t="shared" si="305"/>
        <v>#N/A</v>
      </c>
      <c r="BL947" s="20" t="e">
        <f t="shared" si="306"/>
        <v>#N/A</v>
      </c>
      <c r="BM947" s="20" t="e">
        <f t="shared" si="294"/>
        <v>#N/A</v>
      </c>
      <c r="BN947" s="20" t="e">
        <f t="shared" si="307"/>
        <v>#N/A</v>
      </c>
    </row>
    <row r="948" spans="1:66">
      <c r="A948" s="92"/>
      <c r="B948" s="90"/>
      <c r="C948" s="90"/>
      <c r="D948" s="93"/>
      <c r="E948" s="93"/>
      <c r="F948" s="93"/>
      <c r="G948" s="93"/>
      <c r="H948" s="93"/>
      <c r="I948" s="93"/>
      <c r="J948" s="93"/>
      <c r="K948" s="93"/>
      <c r="L948" s="92"/>
      <c r="M948" s="93"/>
      <c r="N948" s="91">
        <f t="shared" si="288"/>
        <v>0</v>
      </c>
      <c r="O948" s="91" t="str">
        <f t="shared" si="289"/>
        <v/>
      </c>
      <c r="P948" s="91" t="str">
        <f t="shared" si="290"/>
        <v/>
      </c>
      <c r="Q948" s="91" t="str">
        <f t="shared" si="291"/>
        <v>HDJ</v>
      </c>
      <c r="R948" s="82"/>
      <c r="S948" s="95">
        <f t="shared" si="295"/>
        <v>0</v>
      </c>
      <c r="T948" s="95">
        <f t="shared" si="296"/>
        <v>0</v>
      </c>
      <c r="U948" s="79" t="e">
        <f>VLOOKUP($S948,'Grille de Tarif OQN'!$B$2:$S$3603,U$1,0)</f>
        <v>#N/A</v>
      </c>
      <c r="V948" s="79" t="e">
        <f>VLOOKUP($S948,'Grille de Tarif OQN'!$B$2:$S$3603,V$1,0)</f>
        <v>#N/A</v>
      </c>
      <c r="W948" s="79" t="e">
        <f>VLOOKUP($S948,'Grille de Tarif OQN'!$B$2:$S$3603,W$1,0)</f>
        <v>#N/A</v>
      </c>
      <c r="X948" s="79" t="e">
        <f>VLOOKUP($S948,'Grille de Tarif OQN'!$B$2:$S$3603,X$1,0)</f>
        <v>#N/A</v>
      </c>
      <c r="Y948" s="79" t="e">
        <f>VLOOKUP($S948,'Grille de Tarif OQN'!$B$2:$S$3603,Y$1,0)</f>
        <v>#N/A</v>
      </c>
      <c r="Z948" s="79" t="e">
        <f>VLOOKUP($S948,'Grille de Tarif OQN'!$B$2:$S$3603,Z$1,0)</f>
        <v>#N/A</v>
      </c>
      <c r="AA948" s="79" t="e">
        <f>VLOOKUP($S948,'Grille de Tarif OQN'!$B$2:$S$3603,AA$1,0)</f>
        <v>#N/A</v>
      </c>
      <c r="AB948" s="79" t="e">
        <f>VLOOKUP($S948,'Grille de Tarif OQN'!$B$2:$S$3603,AB$1,0)</f>
        <v>#N/A</v>
      </c>
      <c r="AC948" s="79" t="e">
        <f>VLOOKUP($S948,'Grille de Tarif OQN'!$B$2:$S$3603,AC$1,0)</f>
        <v>#N/A</v>
      </c>
      <c r="AD948" s="79" t="e">
        <f>VLOOKUP($S948,'Grille de Tarif OQN'!$B$2:$S$3603,AD$1,0)</f>
        <v>#N/A</v>
      </c>
      <c r="AE948" s="79" t="e">
        <f>VLOOKUP($S948,'Grille de Tarif OQN'!$B$2:$S$3603,AE$1,0)</f>
        <v>#N/A</v>
      </c>
      <c r="AF948" s="79" t="e">
        <f>VLOOKUP($S948,'Grille de Tarif OQN'!$B$2:$S$3603,AF$1,0)</f>
        <v>#N/A</v>
      </c>
      <c r="AG948" s="79" t="e">
        <f>VLOOKUP($S948,'Grille de Tarif OQN'!$B$2:$S$3603,AG$1,0)</f>
        <v>#N/A</v>
      </c>
      <c r="AH948" s="79" t="e">
        <f>VLOOKUP($S948,'Grille de Tarif OQN'!$B$2:$S$3603,AH$1,0)</f>
        <v>#N/A</v>
      </c>
      <c r="AI948" s="79" t="e">
        <f>VLOOKUP($S948,'Grille de Tarif OQN'!$B$2:$S$3603,AI$1,0)</f>
        <v>#N/A</v>
      </c>
      <c r="AJ948" s="79" t="e">
        <f>VLOOKUP($S948,'Grille de Tarif OQN'!$B$2:$S$3603,AJ$1,0)</f>
        <v>#N/A</v>
      </c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72"/>
      <c r="AV948"/>
      <c r="AW948"/>
      <c r="AX948"/>
      <c r="AY948"/>
      <c r="AZ948" s="96">
        <f t="shared" si="297"/>
        <v>0</v>
      </c>
      <c r="BA948" s="24" t="e">
        <f t="shared" si="298"/>
        <v>#N/A</v>
      </c>
      <c r="BB948" s="24" t="e">
        <f t="shared" si="299"/>
        <v>#N/A</v>
      </c>
      <c r="BC948" s="24" t="e">
        <f t="shared" si="292"/>
        <v>#N/A</v>
      </c>
      <c r="BD948" s="24" t="e">
        <f t="shared" si="293"/>
        <v>#N/A</v>
      </c>
      <c r="BE948"/>
      <c r="BF948" t="e">
        <f t="shared" si="300"/>
        <v>#N/A</v>
      </c>
      <c r="BG948" t="str">
        <f t="shared" si="301"/>
        <v>HDJ</v>
      </c>
      <c r="BH948" s="20" t="e">
        <f t="shared" si="302"/>
        <v>#N/A</v>
      </c>
      <c r="BI948" s="20" t="e">
        <f t="shared" si="303"/>
        <v>#N/A</v>
      </c>
      <c r="BJ948" s="20" t="e">
        <f t="shared" si="304"/>
        <v>#N/A</v>
      </c>
      <c r="BK948" s="20" t="e">
        <f t="shared" si="305"/>
        <v>#N/A</v>
      </c>
      <c r="BL948" s="20" t="e">
        <f t="shared" si="306"/>
        <v>#N/A</v>
      </c>
      <c r="BM948" s="20" t="e">
        <f t="shared" si="294"/>
        <v>#N/A</v>
      </c>
      <c r="BN948" s="20" t="e">
        <f t="shared" si="307"/>
        <v>#N/A</v>
      </c>
    </row>
    <row r="949" spans="1:66">
      <c r="A949" s="92"/>
      <c r="B949" s="90"/>
      <c r="C949" s="90"/>
      <c r="D949" s="93"/>
      <c r="E949" s="93"/>
      <c r="F949" s="93"/>
      <c r="G949" s="93"/>
      <c r="H949" s="93"/>
      <c r="I949" s="93"/>
      <c r="J949" s="93"/>
      <c r="K949" s="93"/>
      <c r="L949" s="92"/>
      <c r="M949" s="93"/>
      <c r="N949" s="91">
        <f t="shared" si="288"/>
        <v>0</v>
      </c>
      <c r="O949" s="91" t="str">
        <f t="shared" si="289"/>
        <v/>
      </c>
      <c r="P949" s="91" t="str">
        <f t="shared" si="290"/>
        <v/>
      </c>
      <c r="Q949" s="91" t="str">
        <f t="shared" si="291"/>
        <v>HDJ</v>
      </c>
      <c r="R949" s="82"/>
      <c r="S949" s="95">
        <f t="shared" si="295"/>
        <v>0</v>
      </c>
      <c r="T949" s="95">
        <f t="shared" si="296"/>
        <v>0</v>
      </c>
      <c r="U949" s="79" t="e">
        <f>VLOOKUP($S949,'Grille de Tarif OQN'!$B$2:$S$3603,U$1,0)</f>
        <v>#N/A</v>
      </c>
      <c r="V949" s="79" t="e">
        <f>VLOOKUP($S949,'Grille de Tarif OQN'!$B$2:$S$3603,V$1,0)</f>
        <v>#N/A</v>
      </c>
      <c r="W949" s="79" t="e">
        <f>VLOOKUP($S949,'Grille de Tarif OQN'!$B$2:$S$3603,W$1,0)</f>
        <v>#N/A</v>
      </c>
      <c r="X949" s="79" t="e">
        <f>VLOOKUP($S949,'Grille de Tarif OQN'!$B$2:$S$3603,X$1,0)</f>
        <v>#N/A</v>
      </c>
      <c r="Y949" s="79" t="e">
        <f>VLOOKUP($S949,'Grille de Tarif OQN'!$B$2:$S$3603,Y$1,0)</f>
        <v>#N/A</v>
      </c>
      <c r="Z949" s="79" t="e">
        <f>VLOOKUP($S949,'Grille de Tarif OQN'!$B$2:$S$3603,Z$1,0)</f>
        <v>#N/A</v>
      </c>
      <c r="AA949" s="79" t="e">
        <f>VLOOKUP($S949,'Grille de Tarif OQN'!$B$2:$S$3603,AA$1,0)</f>
        <v>#N/A</v>
      </c>
      <c r="AB949" s="79" t="e">
        <f>VLOOKUP($S949,'Grille de Tarif OQN'!$B$2:$S$3603,AB$1,0)</f>
        <v>#N/A</v>
      </c>
      <c r="AC949" s="79" t="e">
        <f>VLOOKUP($S949,'Grille de Tarif OQN'!$B$2:$S$3603,AC$1,0)</f>
        <v>#N/A</v>
      </c>
      <c r="AD949" s="79" t="e">
        <f>VLOOKUP($S949,'Grille de Tarif OQN'!$B$2:$S$3603,AD$1,0)</f>
        <v>#N/A</v>
      </c>
      <c r="AE949" s="79" t="e">
        <f>VLOOKUP($S949,'Grille de Tarif OQN'!$B$2:$S$3603,AE$1,0)</f>
        <v>#N/A</v>
      </c>
      <c r="AF949" s="79" t="e">
        <f>VLOOKUP($S949,'Grille de Tarif OQN'!$B$2:$S$3603,AF$1,0)</f>
        <v>#N/A</v>
      </c>
      <c r="AG949" s="79" t="e">
        <f>VLOOKUP($S949,'Grille de Tarif OQN'!$B$2:$S$3603,AG$1,0)</f>
        <v>#N/A</v>
      </c>
      <c r="AH949" s="79" t="e">
        <f>VLOOKUP($S949,'Grille de Tarif OQN'!$B$2:$S$3603,AH$1,0)</f>
        <v>#N/A</v>
      </c>
      <c r="AI949" s="79" t="e">
        <f>VLOOKUP($S949,'Grille de Tarif OQN'!$B$2:$S$3603,AI$1,0)</f>
        <v>#N/A</v>
      </c>
      <c r="AJ949" s="79" t="e">
        <f>VLOOKUP($S949,'Grille de Tarif OQN'!$B$2:$S$3603,AJ$1,0)</f>
        <v>#N/A</v>
      </c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72"/>
      <c r="AV949"/>
      <c r="AW949"/>
      <c r="AX949"/>
      <c r="AY949"/>
      <c r="AZ949" s="96">
        <f t="shared" si="297"/>
        <v>0</v>
      </c>
      <c r="BA949" s="24" t="e">
        <f t="shared" si="298"/>
        <v>#N/A</v>
      </c>
      <c r="BB949" s="24" t="e">
        <f t="shared" si="299"/>
        <v>#N/A</v>
      </c>
      <c r="BC949" s="24" t="e">
        <f t="shared" si="292"/>
        <v>#N/A</v>
      </c>
      <c r="BD949" s="24" t="e">
        <f t="shared" si="293"/>
        <v>#N/A</v>
      </c>
      <c r="BE949"/>
      <c r="BF949" t="e">
        <f t="shared" si="300"/>
        <v>#N/A</v>
      </c>
      <c r="BG949" t="str">
        <f t="shared" si="301"/>
        <v>HDJ</v>
      </c>
      <c r="BH949" s="20" t="e">
        <f t="shared" si="302"/>
        <v>#N/A</v>
      </c>
      <c r="BI949" s="20" t="e">
        <f t="shared" si="303"/>
        <v>#N/A</v>
      </c>
      <c r="BJ949" s="20" t="e">
        <f t="shared" si="304"/>
        <v>#N/A</v>
      </c>
      <c r="BK949" s="20" t="e">
        <f t="shared" si="305"/>
        <v>#N/A</v>
      </c>
      <c r="BL949" s="20" t="e">
        <f t="shared" si="306"/>
        <v>#N/A</v>
      </c>
      <c r="BM949" s="20" t="e">
        <f t="shared" si="294"/>
        <v>#N/A</v>
      </c>
      <c r="BN949" s="20" t="e">
        <f t="shared" si="307"/>
        <v>#N/A</v>
      </c>
    </row>
    <row r="950" spans="1:66">
      <c r="A950" s="92"/>
      <c r="B950" s="90"/>
      <c r="C950" s="90"/>
      <c r="D950" s="93"/>
      <c r="E950" s="93"/>
      <c r="F950" s="93"/>
      <c r="G950" s="93"/>
      <c r="H950" s="93"/>
      <c r="I950" s="93"/>
      <c r="J950" s="93"/>
      <c r="K950" s="93"/>
      <c r="L950" s="92"/>
      <c r="M950" s="93"/>
      <c r="N950" s="91">
        <f t="shared" si="288"/>
        <v>0</v>
      </c>
      <c r="O950" s="91" t="str">
        <f t="shared" si="289"/>
        <v/>
      </c>
      <c r="P950" s="91" t="str">
        <f t="shared" si="290"/>
        <v/>
      </c>
      <c r="Q950" s="91" t="str">
        <f t="shared" si="291"/>
        <v>HDJ</v>
      </c>
      <c r="R950" s="82"/>
      <c r="S950" s="95">
        <f t="shared" si="295"/>
        <v>0</v>
      </c>
      <c r="T950" s="95">
        <f t="shared" si="296"/>
        <v>0</v>
      </c>
      <c r="U950" s="79" t="e">
        <f>VLOOKUP($S950,'Grille de Tarif OQN'!$B$2:$S$3603,U$1,0)</f>
        <v>#N/A</v>
      </c>
      <c r="V950" s="79" t="e">
        <f>VLOOKUP($S950,'Grille de Tarif OQN'!$B$2:$S$3603,V$1,0)</f>
        <v>#N/A</v>
      </c>
      <c r="W950" s="79" t="e">
        <f>VLOOKUP($S950,'Grille de Tarif OQN'!$B$2:$S$3603,W$1,0)</f>
        <v>#N/A</v>
      </c>
      <c r="X950" s="79" t="e">
        <f>VLOOKUP($S950,'Grille de Tarif OQN'!$B$2:$S$3603,X$1,0)</f>
        <v>#N/A</v>
      </c>
      <c r="Y950" s="79" t="e">
        <f>VLOOKUP($S950,'Grille de Tarif OQN'!$B$2:$S$3603,Y$1,0)</f>
        <v>#N/A</v>
      </c>
      <c r="Z950" s="79" t="e">
        <f>VLOOKUP($S950,'Grille de Tarif OQN'!$B$2:$S$3603,Z$1,0)</f>
        <v>#N/A</v>
      </c>
      <c r="AA950" s="79" t="e">
        <f>VLOOKUP($S950,'Grille de Tarif OQN'!$B$2:$S$3603,AA$1,0)</f>
        <v>#N/A</v>
      </c>
      <c r="AB950" s="79" t="e">
        <f>VLOOKUP($S950,'Grille de Tarif OQN'!$B$2:$S$3603,AB$1,0)</f>
        <v>#N/A</v>
      </c>
      <c r="AC950" s="79" t="e">
        <f>VLOOKUP($S950,'Grille de Tarif OQN'!$B$2:$S$3603,AC$1,0)</f>
        <v>#N/A</v>
      </c>
      <c r="AD950" s="79" t="e">
        <f>VLOOKUP($S950,'Grille de Tarif OQN'!$B$2:$S$3603,AD$1,0)</f>
        <v>#N/A</v>
      </c>
      <c r="AE950" s="79" t="e">
        <f>VLOOKUP($S950,'Grille de Tarif OQN'!$B$2:$S$3603,AE$1,0)</f>
        <v>#N/A</v>
      </c>
      <c r="AF950" s="79" t="e">
        <f>VLOOKUP($S950,'Grille de Tarif OQN'!$B$2:$S$3603,AF$1,0)</f>
        <v>#N/A</v>
      </c>
      <c r="AG950" s="79" t="e">
        <f>VLOOKUP($S950,'Grille de Tarif OQN'!$B$2:$S$3603,AG$1,0)</f>
        <v>#N/A</v>
      </c>
      <c r="AH950" s="79" t="e">
        <f>VLOOKUP($S950,'Grille de Tarif OQN'!$B$2:$S$3603,AH$1,0)</f>
        <v>#N/A</v>
      </c>
      <c r="AI950" s="79" t="e">
        <f>VLOOKUP($S950,'Grille de Tarif OQN'!$B$2:$S$3603,AI$1,0)</f>
        <v>#N/A</v>
      </c>
      <c r="AJ950" s="79" t="e">
        <f>VLOOKUP($S950,'Grille de Tarif OQN'!$B$2:$S$3603,AJ$1,0)</f>
        <v>#N/A</v>
      </c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72"/>
      <c r="AV950"/>
      <c r="AW950"/>
      <c r="AX950"/>
      <c r="AY950"/>
      <c r="AZ950" s="96">
        <f t="shared" si="297"/>
        <v>0</v>
      </c>
      <c r="BA950" s="24" t="e">
        <f t="shared" si="298"/>
        <v>#N/A</v>
      </c>
      <c r="BB950" s="24" t="e">
        <f t="shared" si="299"/>
        <v>#N/A</v>
      </c>
      <c r="BC950" s="24" t="e">
        <f t="shared" si="292"/>
        <v>#N/A</v>
      </c>
      <c r="BD950" s="24" t="e">
        <f t="shared" si="293"/>
        <v>#N/A</v>
      </c>
      <c r="BE950"/>
      <c r="BF950" t="e">
        <f t="shared" si="300"/>
        <v>#N/A</v>
      </c>
      <c r="BG950" t="str">
        <f t="shared" si="301"/>
        <v>HDJ</v>
      </c>
      <c r="BH950" s="20" t="e">
        <f t="shared" si="302"/>
        <v>#N/A</v>
      </c>
      <c r="BI950" s="20" t="e">
        <f t="shared" si="303"/>
        <v>#N/A</v>
      </c>
      <c r="BJ950" s="20" t="e">
        <f t="shared" si="304"/>
        <v>#N/A</v>
      </c>
      <c r="BK950" s="20" t="e">
        <f t="shared" si="305"/>
        <v>#N/A</v>
      </c>
      <c r="BL950" s="20" t="e">
        <f t="shared" si="306"/>
        <v>#N/A</v>
      </c>
      <c r="BM950" s="20" t="e">
        <f t="shared" si="294"/>
        <v>#N/A</v>
      </c>
      <c r="BN950" s="20" t="e">
        <f t="shared" si="307"/>
        <v>#N/A</v>
      </c>
    </row>
    <row r="951" spans="1:66">
      <c r="A951" s="92"/>
      <c r="B951" s="90"/>
      <c r="C951" s="90"/>
      <c r="D951" s="93"/>
      <c r="E951" s="93"/>
      <c r="F951" s="93"/>
      <c r="G951" s="93"/>
      <c r="H951" s="93"/>
      <c r="I951" s="93"/>
      <c r="J951" s="93"/>
      <c r="K951" s="93"/>
      <c r="L951" s="92"/>
      <c r="M951" s="93"/>
      <c r="N951" s="91">
        <f t="shared" si="288"/>
        <v>0</v>
      </c>
      <c r="O951" s="91" t="str">
        <f t="shared" si="289"/>
        <v/>
      </c>
      <c r="P951" s="91" t="str">
        <f t="shared" si="290"/>
        <v/>
      </c>
      <c r="Q951" s="91" t="str">
        <f t="shared" si="291"/>
        <v>HDJ</v>
      </c>
      <c r="R951" s="82"/>
      <c r="S951" s="95">
        <f t="shared" si="295"/>
        <v>0</v>
      </c>
      <c r="T951" s="95">
        <f t="shared" si="296"/>
        <v>0</v>
      </c>
      <c r="U951" s="79" t="e">
        <f>VLOOKUP($S951,'Grille de Tarif OQN'!$B$2:$S$3603,U$1,0)</f>
        <v>#N/A</v>
      </c>
      <c r="V951" s="79" t="e">
        <f>VLOOKUP($S951,'Grille de Tarif OQN'!$B$2:$S$3603,V$1,0)</f>
        <v>#N/A</v>
      </c>
      <c r="W951" s="79" t="e">
        <f>VLOOKUP($S951,'Grille de Tarif OQN'!$B$2:$S$3603,W$1,0)</f>
        <v>#N/A</v>
      </c>
      <c r="X951" s="79" t="e">
        <f>VLOOKUP($S951,'Grille de Tarif OQN'!$B$2:$S$3603,X$1,0)</f>
        <v>#N/A</v>
      </c>
      <c r="Y951" s="79" t="e">
        <f>VLOOKUP($S951,'Grille de Tarif OQN'!$B$2:$S$3603,Y$1,0)</f>
        <v>#N/A</v>
      </c>
      <c r="Z951" s="79" t="e">
        <f>VLOOKUP($S951,'Grille de Tarif OQN'!$B$2:$S$3603,Z$1,0)</f>
        <v>#N/A</v>
      </c>
      <c r="AA951" s="79" t="e">
        <f>VLOOKUP($S951,'Grille de Tarif OQN'!$B$2:$S$3603,AA$1,0)</f>
        <v>#N/A</v>
      </c>
      <c r="AB951" s="79" t="e">
        <f>VLOOKUP($S951,'Grille de Tarif OQN'!$B$2:$S$3603,AB$1,0)</f>
        <v>#N/A</v>
      </c>
      <c r="AC951" s="79" t="e">
        <f>VLOOKUP($S951,'Grille de Tarif OQN'!$B$2:$S$3603,AC$1,0)</f>
        <v>#N/A</v>
      </c>
      <c r="AD951" s="79" t="e">
        <f>VLOOKUP($S951,'Grille de Tarif OQN'!$B$2:$S$3603,AD$1,0)</f>
        <v>#N/A</v>
      </c>
      <c r="AE951" s="79" t="e">
        <f>VLOOKUP($S951,'Grille de Tarif OQN'!$B$2:$S$3603,AE$1,0)</f>
        <v>#N/A</v>
      </c>
      <c r="AF951" s="79" t="e">
        <f>VLOOKUP($S951,'Grille de Tarif OQN'!$B$2:$S$3603,AF$1,0)</f>
        <v>#N/A</v>
      </c>
      <c r="AG951" s="79" t="e">
        <f>VLOOKUP($S951,'Grille de Tarif OQN'!$B$2:$S$3603,AG$1,0)</f>
        <v>#N/A</v>
      </c>
      <c r="AH951" s="79" t="e">
        <f>VLOOKUP($S951,'Grille de Tarif OQN'!$B$2:$S$3603,AH$1,0)</f>
        <v>#N/A</v>
      </c>
      <c r="AI951" s="79" t="e">
        <f>VLOOKUP($S951,'Grille de Tarif OQN'!$B$2:$S$3603,AI$1,0)</f>
        <v>#N/A</v>
      </c>
      <c r="AJ951" s="79" t="e">
        <f>VLOOKUP($S951,'Grille de Tarif OQN'!$B$2:$S$3603,AJ$1,0)</f>
        <v>#N/A</v>
      </c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72"/>
      <c r="AV951"/>
      <c r="AW951"/>
      <c r="AX951"/>
      <c r="AY951"/>
      <c r="AZ951" s="96">
        <f t="shared" si="297"/>
        <v>0</v>
      </c>
      <c r="BA951" s="24" t="e">
        <f t="shared" si="298"/>
        <v>#N/A</v>
      </c>
      <c r="BB951" s="24" t="e">
        <f t="shared" si="299"/>
        <v>#N/A</v>
      </c>
      <c r="BC951" s="24" t="e">
        <f t="shared" si="292"/>
        <v>#N/A</v>
      </c>
      <c r="BD951" s="24" t="e">
        <f t="shared" si="293"/>
        <v>#N/A</v>
      </c>
      <c r="BE951"/>
      <c r="BF951" t="e">
        <f t="shared" si="300"/>
        <v>#N/A</v>
      </c>
      <c r="BG951" t="str">
        <f t="shared" si="301"/>
        <v>HDJ</v>
      </c>
      <c r="BH951" s="20" t="e">
        <f t="shared" si="302"/>
        <v>#N/A</v>
      </c>
      <c r="BI951" s="20" t="e">
        <f t="shared" si="303"/>
        <v>#N/A</v>
      </c>
      <c r="BJ951" s="20" t="e">
        <f t="shared" si="304"/>
        <v>#N/A</v>
      </c>
      <c r="BK951" s="20" t="e">
        <f t="shared" si="305"/>
        <v>#N/A</v>
      </c>
      <c r="BL951" s="20" t="e">
        <f t="shared" si="306"/>
        <v>#N/A</v>
      </c>
      <c r="BM951" s="20" t="e">
        <f t="shared" si="294"/>
        <v>#N/A</v>
      </c>
      <c r="BN951" s="20" t="e">
        <f t="shared" si="307"/>
        <v>#N/A</v>
      </c>
    </row>
    <row r="952" spans="1:66">
      <c r="A952" s="92"/>
      <c r="B952" s="90"/>
      <c r="C952" s="90"/>
      <c r="D952" s="93"/>
      <c r="E952" s="93"/>
      <c r="F952" s="93"/>
      <c r="G952" s="93"/>
      <c r="H952" s="93"/>
      <c r="I952" s="93"/>
      <c r="J952" s="93"/>
      <c r="K952" s="93"/>
      <c r="L952" s="92"/>
      <c r="M952" s="93"/>
      <c r="N952" s="91">
        <f t="shared" si="288"/>
        <v>0</v>
      </c>
      <c r="O952" s="91" t="str">
        <f t="shared" si="289"/>
        <v/>
      </c>
      <c r="P952" s="91" t="str">
        <f t="shared" si="290"/>
        <v/>
      </c>
      <c r="Q952" s="91" t="str">
        <f t="shared" si="291"/>
        <v>HDJ</v>
      </c>
      <c r="R952" s="82"/>
      <c r="S952" s="95">
        <f t="shared" si="295"/>
        <v>0</v>
      </c>
      <c r="T952" s="95">
        <f t="shared" si="296"/>
        <v>0</v>
      </c>
      <c r="U952" s="79" t="e">
        <f>VLOOKUP($S952,'Grille de Tarif OQN'!$B$2:$S$3603,U$1,0)</f>
        <v>#N/A</v>
      </c>
      <c r="V952" s="79" t="e">
        <f>VLOOKUP($S952,'Grille de Tarif OQN'!$B$2:$S$3603,V$1,0)</f>
        <v>#N/A</v>
      </c>
      <c r="W952" s="79" t="e">
        <f>VLOOKUP($S952,'Grille de Tarif OQN'!$B$2:$S$3603,W$1,0)</f>
        <v>#N/A</v>
      </c>
      <c r="X952" s="79" t="e">
        <f>VLOOKUP($S952,'Grille de Tarif OQN'!$B$2:$S$3603,X$1,0)</f>
        <v>#N/A</v>
      </c>
      <c r="Y952" s="79" t="e">
        <f>VLOOKUP($S952,'Grille de Tarif OQN'!$B$2:$S$3603,Y$1,0)</f>
        <v>#N/A</v>
      </c>
      <c r="Z952" s="79" t="e">
        <f>VLOOKUP($S952,'Grille de Tarif OQN'!$B$2:$S$3603,Z$1,0)</f>
        <v>#N/A</v>
      </c>
      <c r="AA952" s="79" t="e">
        <f>VLOOKUP($S952,'Grille de Tarif OQN'!$B$2:$S$3603,AA$1,0)</f>
        <v>#N/A</v>
      </c>
      <c r="AB952" s="79" t="e">
        <f>VLOOKUP($S952,'Grille de Tarif OQN'!$B$2:$S$3603,AB$1,0)</f>
        <v>#N/A</v>
      </c>
      <c r="AC952" s="79" t="e">
        <f>VLOOKUP($S952,'Grille de Tarif OQN'!$B$2:$S$3603,AC$1,0)</f>
        <v>#N/A</v>
      </c>
      <c r="AD952" s="79" t="e">
        <f>VLOOKUP($S952,'Grille de Tarif OQN'!$B$2:$S$3603,AD$1,0)</f>
        <v>#N/A</v>
      </c>
      <c r="AE952" s="79" t="e">
        <f>VLOOKUP($S952,'Grille de Tarif OQN'!$B$2:$S$3603,AE$1,0)</f>
        <v>#N/A</v>
      </c>
      <c r="AF952" s="79" t="e">
        <f>VLOOKUP($S952,'Grille de Tarif OQN'!$B$2:$S$3603,AF$1,0)</f>
        <v>#N/A</v>
      </c>
      <c r="AG952" s="79" t="e">
        <f>VLOOKUP($S952,'Grille de Tarif OQN'!$B$2:$S$3603,AG$1,0)</f>
        <v>#N/A</v>
      </c>
      <c r="AH952" s="79" t="e">
        <f>VLOOKUP($S952,'Grille de Tarif OQN'!$B$2:$S$3603,AH$1,0)</f>
        <v>#N/A</v>
      </c>
      <c r="AI952" s="79" t="e">
        <f>VLOOKUP($S952,'Grille de Tarif OQN'!$B$2:$S$3603,AI$1,0)</f>
        <v>#N/A</v>
      </c>
      <c r="AJ952" s="79" t="e">
        <f>VLOOKUP($S952,'Grille de Tarif OQN'!$B$2:$S$3603,AJ$1,0)</f>
        <v>#N/A</v>
      </c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72"/>
      <c r="AV952"/>
      <c r="AW952"/>
      <c r="AX952"/>
      <c r="AY952"/>
      <c r="AZ952" s="96">
        <f t="shared" si="297"/>
        <v>0</v>
      </c>
      <c r="BA952" s="24" t="e">
        <f t="shared" si="298"/>
        <v>#N/A</v>
      </c>
      <c r="BB952" s="24" t="e">
        <f t="shared" si="299"/>
        <v>#N/A</v>
      </c>
      <c r="BC952" s="24" t="e">
        <f t="shared" si="292"/>
        <v>#N/A</v>
      </c>
      <c r="BD952" s="24" t="e">
        <f t="shared" si="293"/>
        <v>#N/A</v>
      </c>
      <c r="BE952"/>
      <c r="BF952" t="e">
        <f t="shared" si="300"/>
        <v>#N/A</v>
      </c>
      <c r="BG952" t="str">
        <f t="shared" si="301"/>
        <v>HDJ</v>
      </c>
      <c r="BH952" s="20" t="e">
        <f t="shared" si="302"/>
        <v>#N/A</v>
      </c>
      <c r="BI952" s="20" t="e">
        <f t="shared" si="303"/>
        <v>#N/A</v>
      </c>
      <c r="BJ952" s="20" t="e">
        <f t="shared" si="304"/>
        <v>#N/A</v>
      </c>
      <c r="BK952" s="20" t="e">
        <f t="shared" si="305"/>
        <v>#N/A</v>
      </c>
      <c r="BL952" s="20" t="e">
        <f t="shared" si="306"/>
        <v>#N/A</v>
      </c>
      <c r="BM952" s="20" t="e">
        <f t="shared" si="294"/>
        <v>#N/A</v>
      </c>
      <c r="BN952" s="20" t="e">
        <f t="shared" si="307"/>
        <v>#N/A</v>
      </c>
    </row>
    <row r="953" spans="1:66">
      <c r="A953" s="92"/>
      <c r="B953" s="90"/>
      <c r="C953" s="90"/>
      <c r="D953" s="93"/>
      <c r="E953" s="93"/>
      <c r="F953" s="93"/>
      <c r="G953" s="93"/>
      <c r="H953" s="93"/>
      <c r="I953" s="93"/>
      <c r="J953" s="93"/>
      <c r="K953" s="93"/>
      <c r="L953" s="92"/>
      <c r="M953" s="93"/>
      <c r="N953" s="91">
        <f t="shared" si="288"/>
        <v>0</v>
      </c>
      <c r="O953" s="91" t="str">
        <f t="shared" si="289"/>
        <v/>
      </c>
      <c r="P953" s="91" t="str">
        <f t="shared" si="290"/>
        <v/>
      </c>
      <c r="Q953" s="91" t="str">
        <f t="shared" si="291"/>
        <v>HDJ</v>
      </c>
      <c r="R953" s="82"/>
      <c r="S953" s="95">
        <f t="shared" si="295"/>
        <v>0</v>
      </c>
      <c r="T953" s="95">
        <f t="shared" si="296"/>
        <v>0</v>
      </c>
      <c r="U953" s="79" t="e">
        <f>VLOOKUP($S953,'Grille de Tarif OQN'!$B$2:$S$3603,U$1,0)</f>
        <v>#N/A</v>
      </c>
      <c r="V953" s="79" t="e">
        <f>VLOOKUP($S953,'Grille de Tarif OQN'!$B$2:$S$3603,V$1,0)</f>
        <v>#N/A</v>
      </c>
      <c r="W953" s="79" t="e">
        <f>VLOOKUP($S953,'Grille de Tarif OQN'!$B$2:$S$3603,W$1,0)</f>
        <v>#N/A</v>
      </c>
      <c r="X953" s="79" t="e">
        <f>VLOOKUP($S953,'Grille de Tarif OQN'!$B$2:$S$3603,X$1,0)</f>
        <v>#N/A</v>
      </c>
      <c r="Y953" s="79" t="e">
        <f>VLOOKUP($S953,'Grille de Tarif OQN'!$B$2:$S$3603,Y$1,0)</f>
        <v>#N/A</v>
      </c>
      <c r="Z953" s="79" t="e">
        <f>VLOOKUP($S953,'Grille de Tarif OQN'!$B$2:$S$3603,Z$1,0)</f>
        <v>#N/A</v>
      </c>
      <c r="AA953" s="79" t="e">
        <f>VLOOKUP($S953,'Grille de Tarif OQN'!$B$2:$S$3603,AA$1,0)</f>
        <v>#N/A</v>
      </c>
      <c r="AB953" s="79" t="e">
        <f>VLOOKUP($S953,'Grille de Tarif OQN'!$B$2:$S$3603,AB$1,0)</f>
        <v>#N/A</v>
      </c>
      <c r="AC953" s="79" t="e">
        <f>VLOOKUP($S953,'Grille de Tarif OQN'!$B$2:$S$3603,AC$1,0)</f>
        <v>#N/A</v>
      </c>
      <c r="AD953" s="79" t="e">
        <f>VLOOKUP($S953,'Grille de Tarif OQN'!$B$2:$S$3603,AD$1,0)</f>
        <v>#N/A</v>
      </c>
      <c r="AE953" s="79" t="e">
        <f>VLOOKUP($S953,'Grille de Tarif OQN'!$B$2:$S$3603,AE$1,0)</f>
        <v>#N/A</v>
      </c>
      <c r="AF953" s="79" t="e">
        <f>VLOOKUP($S953,'Grille de Tarif OQN'!$B$2:$S$3603,AF$1,0)</f>
        <v>#N/A</v>
      </c>
      <c r="AG953" s="79" t="e">
        <f>VLOOKUP($S953,'Grille de Tarif OQN'!$B$2:$S$3603,AG$1,0)</f>
        <v>#N/A</v>
      </c>
      <c r="AH953" s="79" t="e">
        <f>VLOOKUP($S953,'Grille de Tarif OQN'!$B$2:$S$3603,AH$1,0)</f>
        <v>#N/A</v>
      </c>
      <c r="AI953" s="79" t="e">
        <f>VLOOKUP($S953,'Grille de Tarif OQN'!$B$2:$S$3603,AI$1,0)</f>
        <v>#N/A</v>
      </c>
      <c r="AJ953" s="79" t="e">
        <f>VLOOKUP($S953,'Grille de Tarif OQN'!$B$2:$S$3603,AJ$1,0)</f>
        <v>#N/A</v>
      </c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72"/>
      <c r="AV953"/>
      <c r="AW953"/>
      <c r="AX953"/>
      <c r="AY953"/>
      <c r="AZ953" s="96">
        <f t="shared" si="297"/>
        <v>0</v>
      </c>
      <c r="BA953" s="24" t="e">
        <f t="shared" si="298"/>
        <v>#N/A</v>
      </c>
      <c r="BB953" s="24" t="e">
        <f t="shared" si="299"/>
        <v>#N/A</v>
      </c>
      <c r="BC953" s="24" t="e">
        <f t="shared" si="292"/>
        <v>#N/A</v>
      </c>
      <c r="BD953" s="24" t="e">
        <f t="shared" si="293"/>
        <v>#N/A</v>
      </c>
      <c r="BE953"/>
      <c r="BF953" t="e">
        <f t="shared" si="300"/>
        <v>#N/A</v>
      </c>
      <c r="BG953" t="str">
        <f t="shared" si="301"/>
        <v>HDJ</v>
      </c>
      <c r="BH953" s="20" t="e">
        <f t="shared" si="302"/>
        <v>#N/A</v>
      </c>
      <c r="BI953" s="20" t="e">
        <f t="shared" si="303"/>
        <v>#N/A</v>
      </c>
      <c r="BJ953" s="20" t="e">
        <f t="shared" si="304"/>
        <v>#N/A</v>
      </c>
      <c r="BK953" s="20" t="e">
        <f t="shared" si="305"/>
        <v>#N/A</v>
      </c>
      <c r="BL953" s="20" t="e">
        <f t="shared" si="306"/>
        <v>#N/A</v>
      </c>
      <c r="BM953" s="20" t="e">
        <f t="shared" si="294"/>
        <v>#N/A</v>
      </c>
      <c r="BN953" s="20" t="e">
        <f t="shared" si="307"/>
        <v>#N/A</v>
      </c>
    </row>
    <row r="954" spans="1:66">
      <c r="A954" s="92"/>
      <c r="B954" s="90"/>
      <c r="C954" s="90"/>
      <c r="D954" s="93"/>
      <c r="E954" s="93"/>
      <c r="F954" s="93"/>
      <c r="G954" s="93"/>
      <c r="H954" s="93"/>
      <c r="I954" s="93"/>
      <c r="J954" s="93"/>
      <c r="K954" s="93"/>
      <c r="L954" s="92"/>
      <c r="M954" s="93"/>
      <c r="N954" s="91">
        <f t="shared" si="288"/>
        <v>0</v>
      </c>
      <c r="O954" s="91" t="str">
        <f t="shared" si="289"/>
        <v/>
      </c>
      <c r="P954" s="91" t="str">
        <f t="shared" si="290"/>
        <v/>
      </c>
      <c r="Q954" s="91" t="str">
        <f t="shared" si="291"/>
        <v>HDJ</v>
      </c>
      <c r="R954" s="82"/>
      <c r="S954" s="95">
        <f t="shared" si="295"/>
        <v>0</v>
      </c>
      <c r="T954" s="95">
        <f t="shared" si="296"/>
        <v>0</v>
      </c>
      <c r="U954" s="79" t="e">
        <f>VLOOKUP($S954,'Grille de Tarif OQN'!$B$2:$S$3603,U$1,0)</f>
        <v>#N/A</v>
      </c>
      <c r="V954" s="79" t="e">
        <f>VLOOKUP($S954,'Grille de Tarif OQN'!$B$2:$S$3603,V$1,0)</f>
        <v>#N/A</v>
      </c>
      <c r="W954" s="79" t="e">
        <f>VLOOKUP($S954,'Grille de Tarif OQN'!$B$2:$S$3603,W$1,0)</f>
        <v>#N/A</v>
      </c>
      <c r="X954" s="79" t="e">
        <f>VLOOKUP($S954,'Grille de Tarif OQN'!$B$2:$S$3603,X$1,0)</f>
        <v>#N/A</v>
      </c>
      <c r="Y954" s="79" t="e">
        <f>VLOOKUP($S954,'Grille de Tarif OQN'!$B$2:$S$3603,Y$1,0)</f>
        <v>#N/A</v>
      </c>
      <c r="Z954" s="79" t="e">
        <f>VLOOKUP($S954,'Grille de Tarif OQN'!$B$2:$S$3603,Z$1,0)</f>
        <v>#N/A</v>
      </c>
      <c r="AA954" s="79" t="e">
        <f>VLOOKUP($S954,'Grille de Tarif OQN'!$B$2:$S$3603,AA$1,0)</f>
        <v>#N/A</v>
      </c>
      <c r="AB954" s="79" t="e">
        <f>VLOOKUP($S954,'Grille de Tarif OQN'!$B$2:$S$3603,AB$1,0)</f>
        <v>#N/A</v>
      </c>
      <c r="AC954" s="79" t="e">
        <f>VLOOKUP($S954,'Grille de Tarif OQN'!$B$2:$S$3603,AC$1,0)</f>
        <v>#N/A</v>
      </c>
      <c r="AD954" s="79" t="e">
        <f>VLOOKUP($S954,'Grille de Tarif OQN'!$B$2:$S$3603,AD$1,0)</f>
        <v>#N/A</v>
      </c>
      <c r="AE954" s="79" t="e">
        <f>VLOOKUP($S954,'Grille de Tarif OQN'!$B$2:$S$3603,AE$1,0)</f>
        <v>#N/A</v>
      </c>
      <c r="AF954" s="79" t="e">
        <f>VLOOKUP($S954,'Grille de Tarif OQN'!$B$2:$S$3603,AF$1,0)</f>
        <v>#N/A</v>
      </c>
      <c r="AG954" s="79" t="e">
        <f>VLOOKUP($S954,'Grille de Tarif OQN'!$B$2:$S$3603,AG$1,0)</f>
        <v>#N/A</v>
      </c>
      <c r="AH954" s="79" t="e">
        <f>VLOOKUP($S954,'Grille de Tarif OQN'!$B$2:$S$3603,AH$1,0)</f>
        <v>#N/A</v>
      </c>
      <c r="AI954" s="79" t="e">
        <f>VLOOKUP($S954,'Grille de Tarif OQN'!$B$2:$S$3603,AI$1,0)</f>
        <v>#N/A</v>
      </c>
      <c r="AJ954" s="79" t="e">
        <f>VLOOKUP($S954,'Grille de Tarif OQN'!$B$2:$S$3603,AJ$1,0)</f>
        <v>#N/A</v>
      </c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72"/>
      <c r="AV954"/>
      <c r="AW954"/>
      <c r="AX954"/>
      <c r="AY954"/>
      <c r="AZ954" s="96">
        <f t="shared" si="297"/>
        <v>0</v>
      </c>
      <c r="BA954" s="24" t="e">
        <f t="shared" si="298"/>
        <v>#N/A</v>
      </c>
      <c r="BB954" s="24" t="e">
        <f t="shared" si="299"/>
        <v>#N/A</v>
      </c>
      <c r="BC954" s="24" t="e">
        <f t="shared" si="292"/>
        <v>#N/A</v>
      </c>
      <c r="BD954" s="24" t="e">
        <f t="shared" si="293"/>
        <v>#N/A</v>
      </c>
      <c r="BE954"/>
      <c r="BF954" t="e">
        <f t="shared" si="300"/>
        <v>#N/A</v>
      </c>
      <c r="BG954" t="str">
        <f t="shared" si="301"/>
        <v>HDJ</v>
      </c>
      <c r="BH954" s="20" t="e">
        <f t="shared" si="302"/>
        <v>#N/A</v>
      </c>
      <c r="BI954" s="20" t="e">
        <f t="shared" si="303"/>
        <v>#N/A</v>
      </c>
      <c r="BJ954" s="20" t="e">
        <f t="shared" si="304"/>
        <v>#N/A</v>
      </c>
      <c r="BK954" s="20" t="e">
        <f t="shared" si="305"/>
        <v>#N/A</v>
      </c>
      <c r="BL954" s="20" t="e">
        <f t="shared" si="306"/>
        <v>#N/A</v>
      </c>
      <c r="BM954" s="20" t="e">
        <f t="shared" si="294"/>
        <v>#N/A</v>
      </c>
      <c r="BN954" s="20" t="e">
        <f t="shared" si="307"/>
        <v>#N/A</v>
      </c>
    </row>
    <row r="955" spans="1:66">
      <c r="A955" s="92"/>
      <c r="B955" s="90"/>
      <c r="C955" s="90"/>
      <c r="D955" s="93"/>
      <c r="E955" s="93"/>
      <c r="F955" s="93"/>
      <c r="G955" s="93"/>
      <c r="H955" s="93"/>
      <c r="I955" s="93"/>
      <c r="J955" s="93"/>
      <c r="K955" s="93"/>
      <c r="L955" s="92"/>
      <c r="M955" s="93"/>
      <c r="N955" s="91">
        <f t="shared" si="288"/>
        <v>0</v>
      </c>
      <c r="O955" s="91" t="str">
        <f t="shared" si="289"/>
        <v/>
      </c>
      <c r="P955" s="91" t="str">
        <f t="shared" si="290"/>
        <v/>
      </c>
      <c r="Q955" s="91" t="str">
        <f t="shared" si="291"/>
        <v>HDJ</v>
      </c>
      <c r="R955" s="82"/>
      <c r="S955" s="95">
        <f t="shared" si="295"/>
        <v>0</v>
      </c>
      <c r="T955" s="95">
        <f t="shared" si="296"/>
        <v>0</v>
      </c>
      <c r="U955" s="79" t="e">
        <f>VLOOKUP($S955,'Grille de Tarif OQN'!$B$2:$S$3603,U$1,0)</f>
        <v>#N/A</v>
      </c>
      <c r="V955" s="79" t="e">
        <f>VLOOKUP($S955,'Grille de Tarif OQN'!$B$2:$S$3603,V$1,0)</f>
        <v>#N/A</v>
      </c>
      <c r="W955" s="79" t="e">
        <f>VLOOKUP($S955,'Grille de Tarif OQN'!$B$2:$S$3603,W$1,0)</f>
        <v>#N/A</v>
      </c>
      <c r="X955" s="79" t="e">
        <f>VLOOKUP($S955,'Grille de Tarif OQN'!$B$2:$S$3603,X$1,0)</f>
        <v>#N/A</v>
      </c>
      <c r="Y955" s="79" t="e">
        <f>VLOOKUP($S955,'Grille de Tarif OQN'!$B$2:$S$3603,Y$1,0)</f>
        <v>#N/A</v>
      </c>
      <c r="Z955" s="79" t="e">
        <f>VLOOKUP($S955,'Grille de Tarif OQN'!$B$2:$S$3603,Z$1,0)</f>
        <v>#N/A</v>
      </c>
      <c r="AA955" s="79" t="e">
        <f>VLOOKUP($S955,'Grille de Tarif OQN'!$B$2:$S$3603,AA$1,0)</f>
        <v>#N/A</v>
      </c>
      <c r="AB955" s="79" t="e">
        <f>VLOOKUP($S955,'Grille de Tarif OQN'!$B$2:$S$3603,AB$1,0)</f>
        <v>#N/A</v>
      </c>
      <c r="AC955" s="79" t="e">
        <f>VLOOKUP($S955,'Grille de Tarif OQN'!$B$2:$S$3603,AC$1,0)</f>
        <v>#N/A</v>
      </c>
      <c r="AD955" s="79" t="e">
        <f>VLOOKUP($S955,'Grille de Tarif OQN'!$B$2:$S$3603,AD$1,0)</f>
        <v>#N/A</v>
      </c>
      <c r="AE955" s="79" t="e">
        <f>VLOOKUP($S955,'Grille de Tarif OQN'!$B$2:$S$3603,AE$1,0)</f>
        <v>#N/A</v>
      </c>
      <c r="AF955" s="79" t="e">
        <f>VLOOKUP($S955,'Grille de Tarif OQN'!$B$2:$S$3603,AF$1,0)</f>
        <v>#N/A</v>
      </c>
      <c r="AG955" s="79" t="e">
        <f>VLOOKUP($S955,'Grille de Tarif OQN'!$B$2:$S$3603,AG$1,0)</f>
        <v>#N/A</v>
      </c>
      <c r="AH955" s="79" t="e">
        <f>VLOOKUP($S955,'Grille de Tarif OQN'!$B$2:$S$3603,AH$1,0)</f>
        <v>#N/A</v>
      </c>
      <c r="AI955" s="79" t="e">
        <f>VLOOKUP($S955,'Grille de Tarif OQN'!$B$2:$S$3603,AI$1,0)</f>
        <v>#N/A</v>
      </c>
      <c r="AJ955" s="79" t="e">
        <f>VLOOKUP($S955,'Grille de Tarif OQN'!$B$2:$S$3603,AJ$1,0)</f>
        <v>#N/A</v>
      </c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72"/>
      <c r="AV955"/>
      <c r="AW955"/>
      <c r="AX955"/>
      <c r="AY955"/>
      <c r="AZ955" s="96">
        <f t="shared" si="297"/>
        <v>0</v>
      </c>
      <c r="BA955" s="24" t="e">
        <f t="shared" si="298"/>
        <v>#N/A</v>
      </c>
      <c r="BB955" s="24" t="e">
        <f t="shared" si="299"/>
        <v>#N/A</v>
      </c>
      <c r="BC955" s="24" t="e">
        <f t="shared" si="292"/>
        <v>#N/A</v>
      </c>
      <c r="BD955" s="24" t="e">
        <f t="shared" si="293"/>
        <v>#N/A</v>
      </c>
      <c r="BE955"/>
      <c r="BF955" t="e">
        <f t="shared" si="300"/>
        <v>#N/A</v>
      </c>
      <c r="BG955" t="str">
        <f t="shared" si="301"/>
        <v>HDJ</v>
      </c>
      <c r="BH955" s="20" t="e">
        <f t="shared" si="302"/>
        <v>#N/A</v>
      </c>
      <c r="BI955" s="20" t="e">
        <f t="shared" si="303"/>
        <v>#N/A</v>
      </c>
      <c r="BJ955" s="20" t="e">
        <f t="shared" si="304"/>
        <v>#N/A</v>
      </c>
      <c r="BK955" s="20" t="e">
        <f t="shared" si="305"/>
        <v>#N/A</v>
      </c>
      <c r="BL955" s="20" t="e">
        <f t="shared" si="306"/>
        <v>#N/A</v>
      </c>
      <c r="BM955" s="20" t="e">
        <f t="shared" si="294"/>
        <v>#N/A</v>
      </c>
      <c r="BN955" s="20" t="e">
        <f t="shared" si="307"/>
        <v>#N/A</v>
      </c>
    </row>
    <row r="956" spans="1:66">
      <c r="A956" s="92"/>
      <c r="B956" s="90"/>
      <c r="C956" s="90"/>
      <c r="D956" s="93"/>
      <c r="E956" s="93"/>
      <c r="F956" s="93"/>
      <c r="G956" s="93"/>
      <c r="H956" s="93"/>
      <c r="I956" s="93"/>
      <c r="J956" s="93"/>
      <c r="K956" s="93"/>
      <c r="L956" s="92"/>
      <c r="M956" s="93"/>
      <c r="N956" s="91">
        <f t="shared" si="288"/>
        <v>0</v>
      </c>
      <c r="O956" s="91" t="str">
        <f t="shared" si="289"/>
        <v/>
      </c>
      <c r="P956" s="91" t="str">
        <f t="shared" si="290"/>
        <v/>
      </c>
      <c r="Q956" s="91" t="str">
        <f t="shared" si="291"/>
        <v>HDJ</v>
      </c>
      <c r="R956" s="82"/>
      <c r="S956" s="95">
        <f t="shared" si="295"/>
        <v>0</v>
      </c>
      <c r="T956" s="95">
        <f t="shared" si="296"/>
        <v>0</v>
      </c>
      <c r="U956" s="79" t="e">
        <f>VLOOKUP($S956,'Grille de Tarif OQN'!$B$2:$S$3603,U$1,0)</f>
        <v>#N/A</v>
      </c>
      <c r="V956" s="79" t="e">
        <f>VLOOKUP($S956,'Grille de Tarif OQN'!$B$2:$S$3603,V$1,0)</f>
        <v>#N/A</v>
      </c>
      <c r="W956" s="79" t="e">
        <f>VLOOKUP($S956,'Grille de Tarif OQN'!$B$2:$S$3603,W$1,0)</f>
        <v>#N/A</v>
      </c>
      <c r="X956" s="79" t="e">
        <f>VLOOKUP($S956,'Grille de Tarif OQN'!$B$2:$S$3603,X$1,0)</f>
        <v>#N/A</v>
      </c>
      <c r="Y956" s="79" t="e">
        <f>VLOOKUP($S956,'Grille de Tarif OQN'!$B$2:$S$3603,Y$1,0)</f>
        <v>#N/A</v>
      </c>
      <c r="Z956" s="79" t="e">
        <f>VLOOKUP($S956,'Grille de Tarif OQN'!$B$2:$S$3603,Z$1,0)</f>
        <v>#N/A</v>
      </c>
      <c r="AA956" s="79" t="e">
        <f>VLOOKUP($S956,'Grille de Tarif OQN'!$B$2:$S$3603,AA$1,0)</f>
        <v>#N/A</v>
      </c>
      <c r="AB956" s="79" t="e">
        <f>VLOOKUP($S956,'Grille de Tarif OQN'!$B$2:$S$3603,AB$1,0)</f>
        <v>#N/A</v>
      </c>
      <c r="AC956" s="79" t="e">
        <f>VLOOKUP($S956,'Grille de Tarif OQN'!$B$2:$S$3603,AC$1,0)</f>
        <v>#N/A</v>
      </c>
      <c r="AD956" s="79" t="e">
        <f>VLOOKUP($S956,'Grille de Tarif OQN'!$B$2:$S$3603,AD$1,0)</f>
        <v>#N/A</v>
      </c>
      <c r="AE956" s="79" t="e">
        <f>VLOOKUP($S956,'Grille de Tarif OQN'!$B$2:$S$3603,AE$1,0)</f>
        <v>#N/A</v>
      </c>
      <c r="AF956" s="79" t="e">
        <f>VLOOKUP($S956,'Grille de Tarif OQN'!$B$2:$S$3603,AF$1,0)</f>
        <v>#N/A</v>
      </c>
      <c r="AG956" s="79" t="e">
        <f>VLOOKUP($S956,'Grille de Tarif OQN'!$B$2:$S$3603,AG$1,0)</f>
        <v>#N/A</v>
      </c>
      <c r="AH956" s="79" t="e">
        <f>VLOOKUP($S956,'Grille de Tarif OQN'!$B$2:$S$3603,AH$1,0)</f>
        <v>#N/A</v>
      </c>
      <c r="AI956" s="79" t="e">
        <f>VLOOKUP($S956,'Grille de Tarif OQN'!$B$2:$S$3603,AI$1,0)</f>
        <v>#N/A</v>
      </c>
      <c r="AJ956" s="79" t="e">
        <f>VLOOKUP($S956,'Grille de Tarif OQN'!$B$2:$S$3603,AJ$1,0)</f>
        <v>#N/A</v>
      </c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72"/>
      <c r="AV956"/>
      <c r="AW956"/>
      <c r="AX956"/>
      <c r="AY956"/>
      <c r="AZ956" s="96">
        <f t="shared" si="297"/>
        <v>0</v>
      </c>
      <c r="BA956" s="24" t="e">
        <f t="shared" si="298"/>
        <v>#N/A</v>
      </c>
      <c r="BB956" s="24" t="e">
        <f t="shared" si="299"/>
        <v>#N/A</v>
      </c>
      <c r="BC956" s="24" t="e">
        <f t="shared" si="292"/>
        <v>#N/A</v>
      </c>
      <c r="BD956" s="24" t="e">
        <f t="shared" si="293"/>
        <v>#N/A</v>
      </c>
      <c r="BE956"/>
      <c r="BF956" t="e">
        <f t="shared" si="300"/>
        <v>#N/A</v>
      </c>
      <c r="BG956" t="str">
        <f t="shared" si="301"/>
        <v>HDJ</v>
      </c>
      <c r="BH956" s="20" t="e">
        <f t="shared" si="302"/>
        <v>#N/A</v>
      </c>
      <c r="BI956" s="20" t="e">
        <f t="shared" si="303"/>
        <v>#N/A</v>
      </c>
      <c r="BJ956" s="20" t="e">
        <f t="shared" si="304"/>
        <v>#N/A</v>
      </c>
      <c r="BK956" s="20" t="e">
        <f t="shared" si="305"/>
        <v>#N/A</v>
      </c>
      <c r="BL956" s="20" t="e">
        <f t="shared" si="306"/>
        <v>#N/A</v>
      </c>
      <c r="BM956" s="20" t="e">
        <f t="shared" si="294"/>
        <v>#N/A</v>
      </c>
      <c r="BN956" s="20" t="e">
        <f t="shared" si="307"/>
        <v>#N/A</v>
      </c>
    </row>
    <row r="957" spans="1:66">
      <c r="A957" s="92"/>
      <c r="B957" s="90"/>
      <c r="C957" s="90"/>
      <c r="D957" s="93"/>
      <c r="E957" s="93"/>
      <c r="F957" s="93"/>
      <c r="G957" s="93"/>
      <c r="H957" s="93"/>
      <c r="I957" s="93"/>
      <c r="J957" s="93"/>
      <c r="K957" s="93"/>
      <c r="L957" s="92"/>
      <c r="M957" s="93"/>
      <c r="N957" s="91">
        <f t="shared" si="288"/>
        <v>0</v>
      </c>
      <c r="O957" s="91" t="str">
        <f t="shared" si="289"/>
        <v/>
      </c>
      <c r="P957" s="91" t="str">
        <f t="shared" si="290"/>
        <v/>
      </c>
      <c r="Q957" s="91" t="str">
        <f t="shared" si="291"/>
        <v>HDJ</v>
      </c>
      <c r="R957" s="82"/>
      <c r="S957" s="95">
        <f t="shared" si="295"/>
        <v>0</v>
      </c>
      <c r="T957" s="95">
        <f t="shared" si="296"/>
        <v>0</v>
      </c>
      <c r="U957" s="79" t="e">
        <f>VLOOKUP($S957,'Grille de Tarif OQN'!$B$2:$S$3603,U$1,0)</f>
        <v>#N/A</v>
      </c>
      <c r="V957" s="79" t="e">
        <f>VLOOKUP($S957,'Grille de Tarif OQN'!$B$2:$S$3603,V$1,0)</f>
        <v>#N/A</v>
      </c>
      <c r="W957" s="79" t="e">
        <f>VLOOKUP($S957,'Grille de Tarif OQN'!$B$2:$S$3603,W$1,0)</f>
        <v>#N/A</v>
      </c>
      <c r="X957" s="79" t="e">
        <f>VLOOKUP($S957,'Grille de Tarif OQN'!$B$2:$S$3603,X$1,0)</f>
        <v>#N/A</v>
      </c>
      <c r="Y957" s="79" t="e">
        <f>VLOOKUP($S957,'Grille de Tarif OQN'!$B$2:$S$3603,Y$1,0)</f>
        <v>#N/A</v>
      </c>
      <c r="Z957" s="79" t="e">
        <f>VLOOKUP($S957,'Grille de Tarif OQN'!$B$2:$S$3603,Z$1,0)</f>
        <v>#N/A</v>
      </c>
      <c r="AA957" s="79" t="e">
        <f>VLOOKUP($S957,'Grille de Tarif OQN'!$B$2:$S$3603,AA$1,0)</f>
        <v>#N/A</v>
      </c>
      <c r="AB957" s="79" t="e">
        <f>VLOOKUP($S957,'Grille de Tarif OQN'!$B$2:$S$3603,AB$1,0)</f>
        <v>#N/A</v>
      </c>
      <c r="AC957" s="79" t="e">
        <f>VLOOKUP($S957,'Grille de Tarif OQN'!$B$2:$S$3603,AC$1,0)</f>
        <v>#N/A</v>
      </c>
      <c r="AD957" s="79" t="e">
        <f>VLOOKUP($S957,'Grille de Tarif OQN'!$B$2:$S$3603,AD$1,0)</f>
        <v>#N/A</v>
      </c>
      <c r="AE957" s="79" t="e">
        <f>VLOOKUP($S957,'Grille de Tarif OQN'!$B$2:$S$3603,AE$1,0)</f>
        <v>#N/A</v>
      </c>
      <c r="AF957" s="79" t="e">
        <f>VLOOKUP($S957,'Grille de Tarif OQN'!$B$2:$S$3603,AF$1,0)</f>
        <v>#N/A</v>
      </c>
      <c r="AG957" s="79" t="e">
        <f>VLOOKUP($S957,'Grille de Tarif OQN'!$B$2:$S$3603,AG$1,0)</f>
        <v>#N/A</v>
      </c>
      <c r="AH957" s="79" t="e">
        <f>VLOOKUP($S957,'Grille de Tarif OQN'!$B$2:$S$3603,AH$1,0)</f>
        <v>#N/A</v>
      </c>
      <c r="AI957" s="79" t="e">
        <f>VLOOKUP($S957,'Grille de Tarif OQN'!$B$2:$S$3603,AI$1,0)</f>
        <v>#N/A</v>
      </c>
      <c r="AJ957" s="79" t="e">
        <f>VLOOKUP($S957,'Grille de Tarif OQN'!$B$2:$S$3603,AJ$1,0)</f>
        <v>#N/A</v>
      </c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72"/>
      <c r="AV957"/>
      <c r="AW957"/>
      <c r="AX957"/>
      <c r="AY957"/>
      <c r="AZ957" s="96">
        <f t="shared" si="297"/>
        <v>0</v>
      </c>
      <c r="BA957" s="24" t="e">
        <f t="shared" si="298"/>
        <v>#N/A</v>
      </c>
      <c r="BB957" s="24" t="e">
        <f t="shared" si="299"/>
        <v>#N/A</v>
      </c>
      <c r="BC957" s="24" t="e">
        <f t="shared" si="292"/>
        <v>#N/A</v>
      </c>
      <c r="BD957" s="24" t="e">
        <f t="shared" si="293"/>
        <v>#N/A</v>
      </c>
      <c r="BE957"/>
      <c r="BF957" t="e">
        <f t="shared" si="300"/>
        <v>#N/A</v>
      </c>
      <c r="BG957" t="str">
        <f t="shared" si="301"/>
        <v>HDJ</v>
      </c>
      <c r="BH957" s="20" t="e">
        <f t="shared" si="302"/>
        <v>#N/A</v>
      </c>
      <c r="BI957" s="20" t="e">
        <f t="shared" si="303"/>
        <v>#N/A</v>
      </c>
      <c r="BJ957" s="20" t="e">
        <f t="shared" si="304"/>
        <v>#N/A</v>
      </c>
      <c r="BK957" s="20" t="e">
        <f t="shared" si="305"/>
        <v>#N/A</v>
      </c>
      <c r="BL957" s="20" t="e">
        <f t="shared" si="306"/>
        <v>#N/A</v>
      </c>
      <c r="BM957" s="20" t="e">
        <f t="shared" si="294"/>
        <v>#N/A</v>
      </c>
      <c r="BN957" s="20" t="e">
        <f t="shared" si="307"/>
        <v>#N/A</v>
      </c>
    </row>
    <row r="958" spans="1:66">
      <c r="A958" s="92"/>
      <c r="B958" s="90"/>
      <c r="C958" s="90"/>
      <c r="D958" s="93"/>
      <c r="E958" s="93"/>
      <c r="F958" s="93"/>
      <c r="G958" s="93"/>
      <c r="H958" s="93"/>
      <c r="I958" s="93"/>
      <c r="J958" s="93"/>
      <c r="K958" s="93"/>
      <c r="L958" s="92"/>
      <c r="M958" s="93"/>
      <c r="N958" s="91">
        <f t="shared" si="288"/>
        <v>0</v>
      </c>
      <c r="O958" s="91" t="str">
        <f t="shared" si="289"/>
        <v/>
      </c>
      <c r="P958" s="91" t="str">
        <f t="shared" si="290"/>
        <v/>
      </c>
      <c r="Q958" s="91" t="str">
        <f t="shared" si="291"/>
        <v>HDJ</v>
      </c>
      <c r="R958" s="82"/>
      <c r="S958" s="95">
        <f t="shared" si="295"/>
        <v>0</v>
      </c>
      <c r="T958" s="95">
        <f t="shared" si="296"/>
        <v>0</v>
      </c>
      <c r="U958" s="79" t="e">
        <f>VLOOKUP($S958,'Grille de Tarif OQN'!$B$2:$S$3603,U$1,0)</f>
        <v>#N/A</v>
      </c>
      <c r="V958" s="79" t="e">
        <f>VLOOKUP($S958,'Grille de Tarif OQN'!$B$2:$S$3603,V$1,0)</f>
        <v>#N/A</v>
      </c>
      <c r="W958" s="79" t="e">
        <f>VLOOKUP($S958,'Grille de Tarif OQN'!$B$2:$S$3603,W$1,0)</f>
        <v>#N/A</v>
      </c>
      <c r="X958" s="79" t="e">
        <f>VLOOKUP($S958,'Grille de Tarif OQN'!$B$2:$S$3603,X$1,0)</f>
        <v>#N/A</v>
      </c>
      <c r="Y958" s="79" t="e">
        <f>VLOOKUP($S958,'Grille de Tarif OQN'!$B$2:$S$3603,Y$1,0)</f>
        <v>#N/A</v>
      </c>
      <c r="Z958" s="79" t="e">
        <f>VLOOKUP($S958,'Grille de Tarif OQN'!$B$2:$S$3603,Z$1,0)</f>
        <v>#N/A</v>
      </c>
      <c r="AA958" s="79" t="e">
        <f>VLOOKUP($S958,'Grille de Tarif OQN'!$B$2:$S$3603,AA$1,0)</f>
        <v>#N/A</v>
      </c>
      <c r="AB958" s="79" t="e">
        <f>VLOOKUP($S958,'Grille de Tarif OQN'!$B$2:$S$3603,AB$1,0)</f>
        <v>#N/A</v>
      </c>
      <c r="AC958" s="79" t="e">
        <f>VLOOKUP($S958,'Grille de Tarif OQN'!$B$2:$S$3603,AC$1,0)</f>
        <v>#N/A</v>
      </c>
      <c r="AD958" s="79" t="e">
        <f>VLOOKUP($S958,'Grille de Tarif OQN'!$B$2:$S$3603,AD$1,0)</f>
        <v>#N/A</v>
      </c>
      <c r="AE958" s="79" t="e">
        <f>VLOOKUP($S958,'Grille de Tarif OQN'!$B$2:$S$3603,AE$1,0)</f>
        <v>#N/A</v>
      </c>
      <c r="AF958" s="79" t="e">
        <f>VLOOKUP($S958,'Grille de Tarif OQN'!$B$2:$S$3603,AF$1,0)</f>
        <v>#N/A</v>
      </c>
      <c r="AG958" s="79" t="e">
        <f>VLOOKUP($S958,'Grille de Tarif OQN'!$B$2:$S$3603,AG$1,0)</f>
        <v>#N/A</v>
      </c>
      <c r="AH958" s="79" t="e">
        <f>VLOOKUP($S958,'Grille de Tarif OQN'!$B$2:$S$3603,AH$1,0)</f>
        <v>#N/A</v>
      </c>
      <c r="AI958" s="79" t="e">
        <f>VLOOKUP($S958,'Grille de Tarif OQN'!$B$2:$S$3603,AI$1,0)</f>
        <v>#N/A</v>
      </c>
      <c r="AJ958" s="79" t="e">
        <f>VLOOKUP($S958,'Grille de Tarif OQN'!$B$2:$S$3603,AJ$1,0)</f>
        <v>#N/A</v>
      </c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72"/>
      <c r="AV958"/>
      <c r="AW958"/>
      <c r="AX958"/>
      <c r="AY958"/>
      <c r="AZ958" s="96">
        <f t="shared" si="297"/>
        <v>0</v>
      </c>
      <c r="BA958" s="24" t="e">
        <f t="shared" si="298"/>
        <v>#N/A</v>
      </c>
      <c r="BB958" s="24" t="e">
        <f t="shared" si="299"/>
        <v>#N/A</v>
      </c>
      <c r="BC958" s="24" t="e">
        <f t="shared" si="292"/>
        <v>#N/A</v>
      </c>
      <c r="BD958" s="24" t="e">
        <f t="shared" si="293"/>
        <v>#N/A</v>
      </c>
      <c r="BE958"/>
      <c r="BF958" t="e">
        <f t="shared" si="300"/>
        <v>#N/A</v>
      </c>
      <c r="BG958" t="str">
        <f t="shared" si="301"/>
        <v>HDJ</v>
      </c>
      <c r="BH958" s="20" t="e">
        <f t="shared" si="302"/>
        <v>#N/A</v>
      </c>
      <c r="BI958" s="20" t="e">
        <f t="shared" si="303"/>
        <v>#N/A</v>
      </c>
      <c r="BJ958" s="20" t="e">
        <f t="shared" si="304"/>
        <v>#N/A</v>
      </c>
      <c r="BK958" s="20" t="e">
        <f t="shared" si="305"/>
        <v>#N/A</v>
      </c>
      <c r="BL958" s="20" t="e">
        <f t="shared" si="306"/>
        <v>#N/A</v>
      </c>
      <c r="BM958" s="20" t="e">
        <f t="shared" si="294"/>
        <v>#N/A</v>
      </c>
      <c r="BN958" s="20" t="e">
        <f t="shared" si="307"/>
        <v>#N/A</v>
      </c>
    </row>
    <row r="959" spans="1:66">
      <c r="A959" s="92"/>
      <c r="B959" s="90"/>
      <c r="C959" s="90"/>
      <c r="D959" s="93"/>
      <c r="E959" s="93"/>
      <c r="F959" s="93"/>
      <c r="G959" s="93"/>
      <c r="H959" s="93"/>
      <c r="I959" s="93"/>
      <c r="J959" s="93"/>
      <c r="K959" s="93"/>
      <c r="L959" s="92"/>
      <c r="M959" s="93"/>
      <c r="N959" s="91">
        <f t="shared" si="288"/>
        <v>0</v>
      </c>
      <c r="O959" s="91" t="str">
        <f t="shared" si="289"/>
        <v/>
      </c>
      <c r="P959" s="91" t="str">
        <f t="shared" si="290"/>
        <v/>
      </c>
      <c r="Q959" s="91" t="str">
        <f t="shared" si="291"/>
        <v>HDJ</v>
      </c>
      <c r="R959" s="82"/>
      <c r="S959" s="95">
        <f t="shared" si="295"/>
        <v>0</v>
      </c>
      <c r="T959" s="95">
        <f t="shared" si="296"/>
        <v>0</v>
      </c>
      <c r="U959" s="79" t="e">
        <f>VLOOKUP($S959,'Grille de Tarif OQN'!$B$2:$S$3603,U$1,0)</f>
        <v>#N/A</v>
      </c>
      <c r="V959" s="79" t="e">
        <f>VLOOKUP($S959,'Grille de Tarif OQN'!$B$2:$S$3603,V$1,0)</f>
        <v>#N/A</v>
      </c>
      <c r="W959" s="79" t="e">
        <f>VLOOKUP($S959,'Grille de Tarif OQN'!$B$2:$S$3603,W$1,0)</f>
        <v>#N/A</v>
      </c>
      <c r="X959" s="79" t="e">
        <f>VLOOKUP($S959,'Grille de Tarif OQN'!$B$2:$S$3603,X$1,0)</f>
        <v>#N/A</v>
      </c>
      <c r="Y959" s="79" t="e">
        <f>VLOOKUP($S959,'Grille de Tarif OQN'!$B$2:$S$3603,Y$1,0)</f>
        <v>#N/A</v>
      </c>
      <c r="Z959" s="79" t="e">
        <f>VLOOKUP($S959,'Grille de Tarif OQN'!$B$2:$S$3603,Z$1,0)</f>
        <v>#N/A</v>
      </c>
      <c r="AA959" s="79" t="e">
        <f>VLOOKUP($S959,'Grille de Tarif OQN'!$B$2:$S$3603,AA$1,0)</f>
        <v>#N/A</v>
      </c>
      <c r="AB959" s="79" t="e">
        <f>VLOOKUP($S959,'Grille de Tarif OQN'!$B$2:$S$3603,AB$1,0)</f>
        <v>#N/A</v>
      </c>
      <c r="AC959" s="79" t="e">
        <f>VLOOKUP($S959,'Grille de Tarif OQN'!$B$2:$S$3603,AC$1,0)</f>
        <v>#N/A</v>
      </c>
      <c r="AD959" s="79" t="e">
        <f>VLOOKUP($S959,'Grille de Tarif OQN'!$B$2:$S$3603,AD$1,0)</f>
        <v>#N/A</v>
      </c>
      <c r="AE959" s="79" t="e">
        <f>VLOOKUP($S959,'Grille de Tarif OQN'!$B$2:$S$3603,AE$1,0)</f>
        <v>#N/A</v>
      </c>
      <c r="AF959" s="79" t="e">
        <f>VLOOKUP($S959,'Grille de Tarif OQN'!$B$2:$S$3603,AF$1,0)</f>
        <v>#N/A</v>
      </c>
      <c r="AG959" s="79" t="e">
        <f>VLOOKUP($S959,'Grille de Tarif OQN'!$B$2:$S$3603,AG$1,0)</f>
        <v>#N/A</v>
      </c>
      <c r="AH959" s="79" t="e">
        <f>VLOOKUP($S959,'Grille de Tarif OQN'!$B$2:$S$3603,AH$1,0)</f>
        <v>#N/A</v>
      </c>
      <c r="AI959" s="79" t="e">
        <f>VLOOKUP($S959,'Grille de Tarif OQN'!$B$2:$S$3603,AI$1,0)</f>
        <v>#N/A</v>
      </c>
      <c r="AJ959" s="79" t="e">
        <f>VLOOKUP($S959,'Grille de Tarif OQN'!$B$2:$S$3603,AJ$1,0)</f>
        <v>#N/A</v>
      </c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72"/>
      <c r="AV959"/>
      <c r="AW959"/>
      <c r="AX959"/>
      <c r="AY959"/>
      <c r="AZ959" s="96">
        <f t="shared" si="297"/>
        <v>0</v>
      </c>
      <c r="BA959" s="24" t="e">
        <f t="shared" si="298"/>
        <v>#N/A</v>
      </c>
      <c r="BB959" s="24" t="e">
        <f t="shared" si="299"/>
        <v>#N/A</v>
      </c>
      <c r="BC959" s="24" t="e">
        <f t="shared" si="292"/>
        <v>#N/A</v>
      </c>
      <c r="BD959" s="24" t="e">
        <f t="shared" si="293"/>
        <v>#N/A</v>
      </c>
      <c r="BE959"/>
      <c r="BF959" t="e">
        <f t="shared" si="300"/>
        <v>#N/A</v>
      </c>
      <c r="BG959" t="str">
        <f t="shared" si="301"/>
        <v>HDJ</v>
      </c>
      <c r="BH959" s="20" t="e">
        <f t="shared" si="302"/>
        <v>#N/A</v>
      </c>
      <c r="BI959" s="20" t="e">
        <f t="shared" si="303"/>
        <v>#N/A</v>
      </c>
      <c r="BJ959" s="20" t="e">
        <f t="shared" si="304"/>
        <v>#N/A</v>
      </c>
      <c r="BK959" s="20" t="e">
        <f t="shared" si="305"/>
        <v>#N/A</v>
      </c>
      <c r="BL959" s="20" t="e">
        <f t="shared" si="306"/>
        <v>#N/A</v>
      </c>
      <c r="BM959" s="20" t="e">
        <f t="shared" si="294"/>
        <v>#N/A</v>
      </c>
      <c r="BN959" s="20" t="e">
        <f t="shared" si="307"/>
        <v>#N/A</v>
      </c>
    </row>
    <row r="960" spans="1:66">
      <c r="A960" s="92"/>
      <c r="B960" s="90"/>
      <c r="C960" s="90"/>
      <c r="D960" s="93"/>
      <c r="E960" s="93"/>
      <c r="F960" s="93"/>
      <c r="G960" s="93"/>
      <c r="H960" s="93"/>
      <c r="I960" s="93"/>
      <c r="J960" s="93"/>
      <c r="K960" s="93"/>
      <c r="L960" s="92"/>
      <c r="M960" s="93"/>
      <c r="N960" s="91">
        <f t="shared" si="288"/>
        <v>0</v>
      </c>
      <c r="O960" s="91" t="str">
        <f t="shared" si="289"/>
        <v/>
      </c>
      <c r="P960" s="91" t="str">
        <f t="shared" si="290"/>
        <v/>
      </c>
      <c r="Q960" s="91" t="str">
        <f t="shared" si="291"/>
        <v>HDJ</v>
      </c>
      <c r="R960" s="82"/>
      <c r="S960" s="95">
        <f t="shared" si="295"/>
        <v>0</v>
      </c>
      <c r="T960" s="95">
        <f t="shared" si="296"/>
        <v>0</v>
      </c>
      <c r="U960" s="79" t="e">
        <f>VLOOKUP($S960,'Grille de Tarif OQN'!$B$2:$S$3603,U$1,0)</f>
        <v>#N/A</v>
      </c>
      <c r="V960" s="79" t="e">
        <f>VLOOKUP($S960,'Grille de Tarif OQN'!$B$2:$S$3603,V$1,0)</f>
        <v>#N/A</v>
      </c>
      <c r="W960" s="79" t="e">
        <f>VLOOKUP($S960,'Grille de Tarif OQN'!$B$2:$S$3603,W$1,0)</f>
        <v>#N/A</v>
      </c>
      <c r="X960" s="79" t="e">
        <f>VLOOKUP($S960,'Grille de Tarif OQN'!$B$2:$S$3603,X$1,0)</f>
        <v>#N/A</v>
      </c>
      <c r="Y960" s="79" t="e">
        <f>VLOOKUP($S960,'Grille de Tarif OQN'!$B$2:$S$3603,Y$1,0)</f>
        <v>#N/A</v>
      </c>
      <c r="Z960" s="79" t="e">
        <f>VLOOKUP($S960,'Grille de Tarif OQN'!$B$2:$S$3603,Z$1,0)</f>
        <v>#N/A</v>
      </c>
      <c r="AA960" s="79" t="e">
        <f>VLOOKUP($S960,'Grille de Tarif OQN'!$B$2:$S$3603,AA$1,0)</f>
        <v>#N/A</v>
      </c>
      <c r="AB960" s="79" t="e">
        <f>VLOOKUP($S960,'Grille de Tarif OQN'!$B$2:$S$3603,AB$1,0)</f>
        <v>#N/A</v>
      </c>
      <c r="AC960" s="79" t="e">
        <f>VLOOKUP($S960,'Grille de Tarif OQN'!$B$2:$S$3603,AC$1,0)</f>
        <v>#N/A</v>
      </c>
      <c r="AD960" s="79" t="e">
        <f>VLOOKUP($S960,'Grille de Tarif OQN'!$B$2:$S$3603,AD$1,0)</f>
        <v>#N/A</v>
      </c>
      <c r="AE960" s="79" t="e">
        <f>VLOOKUP($S960,'Grille de Tarif OQN'!$B$2:$S$3603,AE$1,0)</f>
        <v>#N/A</v>
      </c>
      <c r="AF960" s="79" t="e">
        <f>VLOOKUP($S960,'Grille de Tarif OQN'!$B$2:$S$3603,AF$1,0)</f>
        <v>#N/A</v>
      </c>
      <c r="AG960" s="79" t="e">
        <f>VLOOKUP($S960,'Grille de Tarif OQN'!$B$2:$S$3603,AG$1,0)</f>
        <v>#N/A</v>
      </c>
      <c r="AH960" s="79" t="e">
        <f>VLOOKUP($S960,'Grille de Tarif OQN'!$B$2:$S$3603,AH$1,0)</f>
        <v>#N/A</v>
      </c>
      <c r="AI960" s="79" t="e">
        <f>VLOOKUP($S960,'Grille de Tarif OQN'!$B$2:$S$3603,AI$1,0)</f>
        <v>#N/A</v>
      </c>
      <c r="AJ960" s="79" t="e">
        <f>VLOOKUP($S960,'Grille de Tarif OQN'!$B$2:$S$3603,AJ$1,0)</f>
        <v>#N/A</v>
      </c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72"/>
      <c r="AV960"/>
      <c r="AW960"/>
      <c r="AX960"/>
      <c r="AY960"/>
      <c r="AZ960" s="96">
        <f t="shared" si="297"/>
        <v>0</v>
      </c>
      <c r="BA960" s="24" t="e">
        <f t="shared" si="298"/>
        <v>#N/A</v>
      </c>
      <c r="BB960" s="24" t="e">
        <f t="shared" si="299"/>
        <v>#N/A</v>
      </c>
      <c r="BC960" s="24" t="e">
        <f t="shared" si="292"/>
        <v>#N/A</v>
      </c>
      <c r="BD960" s="24" t="e">
        <f t="shared" si="293"/>
        <v>#N/A</v>
      </c>
      <c r="BE960"/>
      <c r="BF960" t="e">
        <f t="shared" si="300"/>
        <v>#N/A</v>
      </c>
      <c r="BG960" t="str">
        <f t="shared" si="301"/>
        <v>HDJ</v>
      </c>
      <c r="BH960" s="20" t="e">
        <f t="shared" si="302"/>
        <v>#N/A</v>
      </c>
      <c r="BI960" s="20" t="e">
        <f t="shared" si="303"/>
        <v>#N/A</v>
      </c>
      <c r="BJ960" s="20" t="e">
        <f t="shared" si="304"/>
        <v>#N/A</v>
      </c>
      <c r="BK960" s="20" t="e">
        <f t="shared" si="305"/>
        <v>#N/A</v>
      </c>
      <c r="BL960" s="20" t="e">
        <f t="shared" si="306"/>
        <v>#N/A</v>
      </c>
      <c r="BM960" s="20" t="e">
        <f t="shared" si="294"/>
        <v>#N/A</v>
      </c>
      <c r="BN960" s="20" t="e">
        <f t="shared" si="307"/>
        <v>#N/A</v>
      </c>
    </row>
    <row r="961" spans="1:66">
      <c r="A961" s="92"/>
      <c r="B961" s="90"/>
      <c r="C961" s="90"/>
      <c r="D961" s="93"/>
      <c r="E961" s="93"/>
      <c r="F961" s="93"/>
      <c r="G961" s="93"/>
      <c r="H961" s="93"/>
      <c r="I961" s="93"/>
      <c r="J961" s="93"/>
      <c r="K961" s="93"/>
      <c r="L961" s="92"/>
      <c r="M961" s="93"/>
      <c r="N961" s="91">
        <f t="shared" si="288"/>
        <v>0</v>
      </c>
      <c r="O961" s="91" t="str">
        <f t="shared" si="289"/>
        <v/>
      </c>
      <c r="P961" s="91" t="str">
        <f t="shared" si="290"/>
        <v/>
      </c>
      <c r="Q961" s="91" t="str">
        <f t="shared" si="291"/>
        <v>HDJ</v>
      </c>
      <c r="R961" s="82"/>
      <c r="S961" s="95">
        <f t="shared" si="295"/>
        <v>0</v>
      </c>
      <c r="T961" s="95">
        <f t="shared" si="296"/>
        <v>0</v>
      </c>
      <c r="U961" s="79" t="e">
        <f>VLOOKUP($S961,'Grille de Tarif OQN'!$B$2:$S$3603,U$1,0)</f>
        <v>#N/A</v>
      </c>
      <c r="V961" s="79" t="e">
        <f>VLOOKUP($S961,'Grille de Tarif OQN'!$B$2:$S$3603,V$1,0)</f>
        <v>#N/A</v>
      </c>
      <c r="W961" s="79" t="e">
        <f>VLOOKUP($S961,'Grille de Tarif OQN'!$B$2:$S$3603,W$1,0)</f>
        <v>#N/A</v>
      </c>
      <c r="X961" s="79" t="e">
        <f>VLOOKUP($S961,'Grille de Tarif OQN'!$B$2:$S$3603,X$1,0)</f>
        <v>#N/A</v>
      </c>
      <c r="Y961" s="79" t="e">
        <f>VLOOKUP($S961,'Grille de Tarif OQN'!$B$2:$S$3603,Y$1,0)</f>
        <v>#N/A</v>
      </c>
      <c r="Z961" s="79" t="e">
        <f>VLOOKUP($S961,'Grille de Tarif OQN'!$B$2:$S$3603,Z$1,0)</f>
        <v>#N/A</v>
      </c>
      <c r="AA961" s="79" t="e">
        <f>VLOOKUP($S961,'Grille de Tarif OQN'!$B$2:$S$3603,AA$1,0)</f>
        <v>#N/A</v>
      </c>
      <c r="AB961" s="79" t="e">
        <f>VLOOKUP($S961,'Grille de Tarif OQN'!$B$2:$S$3603,AB$1,0)</f>
        <v>#N/A</v>
      </c>
      <c r="AC961" s="79" t="e">
        <f>VLOOKUP($S961,'Grille de Tarif OQN'!$B$2:$S$3603,AC$1,0)</f>
        <v>#N/A</v>
      </c>
      <c r="AD961" s="79" t="e">
        <f>VLOOKUP($S961,'Grille de Tarif OQN'!$B$2:$S$3603,AD$1,0)</f>
        <v>#N/A</v>
      </c>
      <c r="AE961" s="79" t="e">
        <f>VLOOKUP($S961,'Grille de Tarif OQN'!$B$2:$S$3603,AE$1,0)</f>
        <v>#N/A</v>
      </c>
      <c r="AF961" s="79" t="e">
        <f>VLOOKUP($S961,'Grille de Tarif OQN'!$B$2:$S$3603,AF$1,0)</f>
        <v>#N/A</v>
      </c>
      <c r="AG961" s="79" t="e">
        <f>VLOOKUP($S961,'Grille de Tarif OQN'!$B$2:$S$3603,AG$1,0)</f>
        <v>#N/A</v>
      </c>
      <c r="AH961" s="79" t="e">
        <f>VLOOKUP($S961,'Grille de Tarif OQN'!$B$2:$S$3603,AH$1,0)</f>
        <v>#N/A</v>
      </c>
      <c r="AI961" s="79" t="e">
        <f>VLOOKUP($S961,'Grille de Tarif OQN'!$B$2:$S$3603,AI$1,0)</f>
        <v>#N/A</v>
      </c>
      <c r="AJ961" s="79" t="e">
        <f>VLOOKUP($S961,'Grille de Tarif OQN'!$B$2:$S$3603,AJ$1,0)</f>
        <v>#N/A</v>
      </c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72"/>
      <c r="AV961"/>
      <c r="AW961"/>
      <c r="AX961"/>
      <c r="AY961"/>
      <c r="AZ961" s="96">
        <f t="shared" si="297"/>
        <v>0</v>
      </c>
      <c r="BA961" s="24" t="e">
        <f t="shared" si="298"/>
        <v>#N/A</v>
      </c>
      <c r="BB961" s="24" t="e">
        <f t="shared" si="299"/>
        <v>#N/A</v>
      </c>
      <c r="BC961" s="24" t="e">
        <f t="shared" si="292"/>
        <v>#N/A</v>
      </c>
      <c r="BD961" s="24" t="e">
        <f t="shared" si="293"/>
        <v>#N/A</v>
      </c>
      <c r="BE961"/>
      <c r="BF961" t="e">
        <f t="shared" si="300"/>
        <v>#N/A</v>
      </c>
      <c r="BG961" t="str">
        <f t="shared" si="301"/>
        <v>HDJ</v>
      </c>
      <c r="BH961" s="20" t="e">
        <f t="shared" si="302"/>
        <v>#N/A</v>
      </c>
      <c r="BI961" s="20" t="e">
        <f t="shared" si="303"/>
        <v>#N/A</v>
      </c>
      <c r="BJ961" s="20" t="e">
        <f t="shared" si="304"/>
        <v>#N/A</v>
      </c>
      <c r="BK961" s="20" t="e">
        <f t="shared" si="305"/>
        <v>#N/A</v>
      </c>
      <c r="BL961" s="20" t="e">
        <f t="shared" si="306"/>
        <v>#N/A</v>
      </c>
      <c r="BM961" s="20" t="e">
        <f t="shared" si="294"/>
        <v>#N/A</v>
      </c>
      <c r="BN961" s="20" t="e">
        <f t="shared" si="307"/>
        <v>#N/A</v>
      </c>
    </row>
    <row r="962" spans="1:66">
      <c r="A962" s="92"/>
      <c r="B962" s="90"/>
      <c r="C962" s="90"/>
      <c r="D962" s="93"/>
      <c r="E962" s="93"/>
      <c r="F962" s="93"/>
      <c r="G962" s="93"/>
      <c r="H962" s="93"/>
      <c r="I962" s="93"/>
      <c r="J962" s="93"/>
      <c r="K962" s="93"/>
      <c r="L962" s="92"/>
      <c r="M962" s="93"/>
      <c r="N962" s="91">
        <f t="shared" si="288"/>
        <v>0</v>
      </c>
      <c r="O962" s="91" t="str">
        <f t="shared" si="289"/>
        <v/>
      </c>
      <c r="P962" s="91" t="str">
        <f t="shared" si="290"/>
        <v/>
      </c>
      <c r="Q962" s="91" t="str">
        <f t="shared" si="291"/>
        <v>HDJ</v>
      </c>
      <c r="R962" s="82"/>
      <c r="S962" s="95">
        <f t="shared" si="295"/>
        <v>0</v>
      </c>
      <c r="T962" s="95">
        <f t="shared" si="296"/>
        <v>0</v>
      </c>
      <c r="U962" s="79" t="e">
        <f>VLOOKUP($S962,'Grille de Tarif OQN'!$B$2:$S$3603,U$1,0)</f>
        <v>#N/A</v>
      </c>
      <c r="V962" s="79" t="e">
        <f>VLOOKUP($S962,'Grille de Tarif OQN'!$B$2:$S$3603,V$1,0)</f>
        <v>#N/A</v>
      </c>
      <c r="W962" s="79" t="e">
        <f>VLOOKUP($S962,'Grille de Tarif OQN'!$B$2:$S$3603,W$1,0)</f>
        <v>#N/A</v>
      </c>
      <c r="X962" s="79" t="e">
        <f>VLOOKUP($S962,'Grille de Tarif OQN'!$B$2:$S$3603,X$1,0)</f>
        <v>#N/A</v>
      </c>
      <c r="Y962" s="79" t="e">
        <f>VLOOKUP($S962,'Grille de Tarif OQN'!$B$2:$S$3603,Y$1,0)</f>
        <v>#N/A</v>
      </c>
      <c r="Z962" s="79" t="e">
        <f>VLOOKUP($S962,'Grille de Tarif OQN'!$B$2:$S$3603,Z$1,0)</f>
        <v>#N/A</v>
      </c>
      <c r="AA962" s="79" t="e">
        <f>VLOOKUP($S962,'Grille de Tarif OQN'!$B$2:$S$3603,AA$1,0)</f>
        <v>#N/A</v>
      </c>
      <c r="AB962" s="79" t="e">
        <f>VLOOKUP($S962,'Grille de Tarif OQN'!$B$2:$S$3603,AB$1,0)</f>
        <v>#N/A</v>
      </c>
      <c r="AC962" s="79" t="e">
        <f>VLOOKUP($S962,'Grille de Tarif OQN'!$B$2:$S$3603,AC$1,0)</f>
        <v>#N/A</v>
      </c>
      <c r="AD962" s="79" t="e">
        <f>VLOOKUP($S962,'Grille de Tarif OQN'!$B$2:$S$3603,AD$1,0)</f>
        <v>#N/A</v>
      </c>
      <c r="AE962" s="79" t="e">
        <f>VLOOKUP($S962,'Grille de Tarif OQN'!$B$2:$S$3603,AE$1,0)</f>
        <v>#N/A</v>
      </c>
      <c r="AF962" s="79" t="e">
        <f>VLOOKUP($S962,'Grille de Tarif OQN'!$B$2:$S$3603,AF$1,0)</f>
        <v>#N/A</v>
      </c>
      <c r="AG962" s="79" t="e">
        <f>VLOOKUP($S962,'Grille de Tarif OQN'!$B$2:$S$3603,AG$1,0)</f>
        <v>#N/A</v>
      </c>
      <c r="AH962" s="79" t="e">
        <f>VLOOKUP($S962,'Grille de Tarif OQN'!$B$2:$S$3603,AH$1,0)</f>
        <v>#N/A</v>
      </c>
      <c r="AI962" s="79" t="e">
        <f>VLOOKUP($S962,'Grille de Tarif OQN'!$B$2:$S$3603,AI$1,0)</f>
        <v>#N/A</v>
      </c>
      <c r="AJ962" s="79" t="e">
        <f>VLOOKUP($S962,'Grille de Tarif OQN'!$B$2:$S$3603,AJ$1,0)</f>
        <v>#N/A</v>
      </c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72"/>
      <c r="AV962"/>
      <c r="AW962"/>
      <c r="AX962"/>
      <c r="AY962"/>
      <c r="AZ962" s="96">
        <f t="shared" si="297"/>
        <v>0</v>
      </c>
      <c r="BA962" s="24" t="e">
        <f t="shared" si="298"/>
        <v>#N/A</v>
      </c>
      <c r="BB962" s="24" t="e">
        <f t="shared" si="299"/>
        <v>#N/A</v>
      </c>
      <c r="BC962" s="24" t="e">
        <f t="shared" si="292"/>
        <v>#N/A</v>
      </c>
      <c r="BD962" s="24" t="e">
        <f t="shared" si="293"/>
        <v>#N/A</v>
      </c>
      <c r="BE962"/>
      <c r="BF962" t="e">
        <f t="shared" si="300"/>
        <v>#N/A</v>
      </c>
      <c r="BG962" t="str">
        <f t="shared" si="301"/>
        <v>HDJ</v>
      </c>
      <c r="BH962" s="20" t="e">
        <f t="shared" si="302"/>
        <v>#N/A</v>
      </c>
      <c r="BI962" s="20" t="e">
        <f t="shared" si="303"/>
        <v>#N/A</v>
      </c>
      <c r="BJ962" s="20" t="e">
        <f t="shared" si="304"/>
        <v>#N/A</v>
      </c>
      <c r="BK962" s="20" t="e">
        <f t="shared" si="305"/>
        <v>#N/A</v>
      </c>
      <c r="BL962" s="20" t="e">
        <f t="shared" si="306"/>
        <v>#N/A</v>
      </c>
      <c r="BM962" s="20" t="e">
        <f t="shared" si="294"/>
        <v>#N/A</v>
      </c>
      <c r="BN962" s="20" t="e">
        <f t="shared" si="307"/>
        <v>#N/A</v>
      </c>
    </row>
    <row r="963" spans="1:66">
      <c r="A963" s="92"/>
      <c r="B963" s="90"/>
      <c r="C963" s="90"/>
      <c r="D963" s="93"/>
      <c r="E963" s="93"/>
      <c r="F963" s="93"/>
      <c r="G963" s="93"/>
      <c r="H963" s="93"/>
      <c r="I963" s="93"/>
      <c r="J963" s="93"/>
      <c r="K963" s="93"/>
      <c r="L963" s="92"/>
      <c r="M963" s="93"/>
      <c r="N963" s="91">
        <f t="shared" si="288"/>
        <v>0</v>
      </c>
      <c r="O963" s="91" t="str">
        <f t="shared" si="289"/>
        <v/>
      </c>
      <c r="P963" s="91" t="str">
        <f t="shared" si="290"/>
        <v/>
      </c>
      <c r="Q963" s="91" t="str">
        <f t="shared" si="291"/>
        <v>HDJ</v>
      </c>
      <c r="R963" s="82"/>
      <c r="S963" s="95">
        <f t="shared" si="295"/>
        <v>0</v>
      </c>
      <c r="T963" s="95">
        <f t="shared" si="296"/>
        <v>0</v>
      </c>
      <c r="U963" s="79" t="e">
        <f>VLOOKUP($S963,'Grille de Tarif OQN'!$B$2:$S$3603,U$1,0)</f>
        <v>#N/A</v>
      </c>
      <c r="V963" s="79" t="e">
        <f>VLOOKUP($S963,'Grille de Tarif OQN'!$B$2:$S$3603,V$1,0)</f>
        <v>#N/A</v>
      </c>
      <c r="W963" s="79" t="e">
        <f>VLOOKUP($S963,'Grille de Tarif OQN'!$B$2:$S$3603,W$1,0)</f>
        <v>#N/A</v>
      </c>
      <c r="X963" s="79" t="e">
        <f>VLOOKUP($S963,'Grille de Tarif OQN'!$B$2:$S$3603,X$1,0)</f>
        <v>#N/A</v>
      </c>
      <c r="Y963" s="79" t="e">
        <f>VLOOKUP($S963,'Grille de Tarif OQN'!$B$2:$S$3603,Y$1,0)</f>
        <v>#N/A</v>
      </c>
      <c r="Z963" s="79" t="e">
        <f>VLOOKUP($S963,'Grille de Tarif OQN'!$B$2:$S$3603,Z$1,0)</f>
        <v>#N/A</v>
      </c>
      <c r="AA963" s="79" t="e">
        <f>VLOOKUP($S963,'Grille de Tarif OQN'!$B$2:$S$3603,AA$1,0)</f>
        <v>#N/A</v>
      </c>
      <c r="AB963" s="79" t="e">
        <f>VLOOKUP($S963,'Grille de Tarif OQN'!$B$2:$S$3603,AB$1,0)</f>
        <v>#N/A</v>
      </c>
      <c r="AC963" s="79" t="e">
        <f>VLOOKUP($S963,'Grille de Tarif OQN'!$B$2:$S$3603,AC$1,0)</f>
        <v>#N/A</v>
      </c>
      <c r="AD963" s="79" t="e">
        <f>VLOOKUP($S963,'Grille de Tarif OQN'!$B$2:$S$3603,AD$1,0)</f>
        <v>#N/A</v>
      </c>
      <c r="AE963" s="79" t="e">
        <f>VLOOKUP($S963,'Grille de Tarif OQN'!$B$2:$S$3603,AE$1,0)</f>
        <v>#N/A</v>
      </c>
      <c r="AF963" s="79" t="e">
        <f>VLOOKUP($S963,'Grille de Tarif OQN'!$B$2:$S$3603,AF$1,0)</f>
        <v>#N/A</v>
      </c>
      <c r="AG963" s="79" t="e">
        <f>VLOOKUP($S963,'Grille de Tarif OQN'!$B$2:$S$3603,AG$1,0)</f>
        <v>#N/A</v>
      </c>
      <c r="AH963" s="79" t="e">
        <f>VLOOKUP($S963,'Grille de Tarif OQN'!$B$2:$S$3603,AH$1,0)</f>
        <v>#N/A</v>
      </c>
      <c r="AI963" s="79" t="e">
        <f>VLOOKUP($S963,'Grille de Tarif OQN'!$B$2:$S$3603,AI$1,0)</f>
        <v>#N/A</v>
      </c>
      <c r="AJ963" s="79" t="e">
        <f>VLOOKUP($S963,'Grille de Tarif OQN'!$B$2:$S$3603,AJ$1,0)</f>
        <v>#N/A</v>
      </c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72"/>
      <c r="AV963"/>
      <c r="AW963"/>
      <c r="AX963"/>
      <c r="AY963"/>
      <c r="AZ963" s="96">
        <f t="shared" si="297"/>
        <v>0</v>
      </c>
      <c r="BA963" s="24" t="e">
        <f t="shared" si="298"/>
        <v>#N/A</v>
      </c>
      <c r="BB963" s="24" t="e">
        <f t="shared" si="299"/>
        <v>#N/A</v>
      </c>
      <c r="BC963" s="24" t="e">
        <f t="shared" si="292"/>
        <v>#N/A</v>
      </c>
      <c r="BD963" s="24" t="e">
        <f t="shared" si="293"/>
        <v>#N/A</v>
      </c>
      <c r="BE963"/>
      <c r="BF963" t="e">
        <f t="shared" si="300"/>
        <v>#N/A</v>
      </c>
      <c r="BG963" t="str">
        <f t="shared" si="301"/>
        <v>HDJ</v>
      </c>
      <c r="BH963" s="20" t="e">
        <f t="shared" si="302"/>
        <v>#N/A</v>
      </c>
      <c r="BI963" s="20" t="e">
        <f t="shared" si="303"/>
        <v>#N/A</v>
      </c>
      <c r="BJ963" s="20" t="e">
        <f t="shared" si="304"/>
        <v>#N/A</v>
      </c>
      <c r="BK963" s="20" t="e">
        <f t="shared" si="305"/>
        <v>#N/A</v>
      </c>
      <c r="BL963" s="20" t="e">
        <f t="shared" si="306"/>
        <v>#N/A</v>
      </c>
      <c r="BM963" s="20" t="e">
        <f t="shared" si="294"/>
        <v>#N/A</v>
      </c>
      <c r="BN963" s="20" t="e">
        <f t="shared" si="307"/>
        <v>#N/A</v>
      </c>
    </row>
    <row r="964" spans="1:66">
      <c r="A964" s="92"/>
      <c r="B964" s="90"/>
      <c r="C964" s="90"/>
      <c r="D964" s="93"/>
      <c r="E964" s="93"/>
      <c r="F964" s="93"/>
      <c r="G964" s="93"/>
      <c r="H964" s="93"/>
      <c r="I964" s="93"/>
      <c r="J964" s="93"/>
      <c r="K964" s="93"/>
      <c r="L964" s="92"/>
      <c r="M964" s="93"/>
      <c r="N964" s="91">
        <f t="shared" ref="N964:N1016" si="308">IF(LEN(B964)=7,1,0)</f>
        <v>0</v>
      </c>
      <c r="O964" s="91" t="str">
        <f t="shared" ref="O964:O1016" si="309">LEFT(B964,2)</f>
        <v/>
      </c>
      <c r="P964" s="91" t="str">
        <f t="shared" ref="P964:P1016" si="310">LEFT(B964,4)</f>
        <v/>
      </c>
      <c r="Q964" s="91" t="str">
        <f t="shared" ref="Q964:Q1016" si="311">IF(F964=1,"HC","HDJ")</f>
        <v>HDJ</v>
      </c>
      <c r="R964" s="82"/>
      <c r="S964" s="95">
        <f t="shared" si="295"/>
        <v>0</v>
      </c>
      <c r="T964" s="95">
        <f t="shared" si="296"/>
        <v>0</v>
      </c>
      <c r="U964" s="79" t="e">
        <f>VLOOKUP($S964,'Grille de Tarif OQN'!$B$2:$S$3603,U$1,0)</f>
        <v>#N/A</v>
      </c>
      <c r="V964" s="79" t="e">
        <f>VLOOKUP($S964,'Grille de Tarif OQN'!$B$2:$S$3603,V$1,0)</f>
        <v>#N/A</v>
      </c>
      <c r="W964" s="79" t="e">
        <f>VLOOKUP($S964,'Grille de Tarif OQN'!$B$2:$S$3603,W$1,0)</f>
        <v>#N/A</v>
      </c>
      <c r="X964" s="79" t="e">
        <f>VLOOKUP($S964,'Grille de Tarif OQN'!$B$2:$S$3603,X$1,0)</f>
        <v>#N/A</v>
      </c>
      <c r="Y964" s="79" t="e">
        <f>VLOOKUP($S964,'Grille de Tarif OQN'!$B$2:$S$3603,Y$1,0)</f>
        <v>#N/A</v>
      </c>
      <c r="Z964" s="79" t="e">
        <f>VLOOKUP($S964,'Grille de Tarif OQN'!$B$2:$S$3603,Z$1,0)</f>
        <v>#N/A</v>
      </c>
      <c r="AA964" s="79" t="e">
        <f>VLOOKUP($S964,'Grille de Tarif OQN'!$B$2:$S$3603,AA$1,0)</f>
        <v>#N/A</v>
      </c>
      <c r="AB964" s="79" t="e">
        <f>VLOOKUP($S964,'Grille de Tarif OQN'!$B$2:$S$3603,AB$1,0)</f>
        <v>#N/A</v>
      </c>
      <c r="AC964" s="79" t="e">
        <f>VLOOKUP($S964,'Grille de Tarif OQN'!$B$2:$S$3603,AC$1,0)</f>
        <v>#N/A</v>
      </c>
      <c r="AD964" s="79" t="e">
        <f>VLOOKUP($S964,'Grille de Tarif OQN'!$B$2:$S$3603,AD$1,0)</f>
        <v>#N/A</v>
      </c>
      <c r="AE964" s="79" t="e">
        <f>VLOOKUP($S964,'Grille de Tarif OQN'!$B$2:$S$3603,AE$1,0)</f>
        <v>#N/A</v>
      </c>
      <c r="AF964" s="79" t="e">
        <f>VLOOKUP($S964,'Grille de Tarif OQN'!$B$2:$S$3603,AF$1,0)</f>
        <v>#N/A</v>
      </c>
      <c r="AG964" s="79" t="e">
        <f>VLOOKUP($S964,'Grille de Tarif OQN'!$B$2:$S$3603,AG$1,0)</f>
        <v>#N/A</v>
      </c>
      <c r="AH964" s="79" t="e">
        <f>VLOOKUP($S964,'Grille de Tarif OQN'!$B$2:$S$3603,AH$1,0)</f>
        <v>#N/A</v>
      </c>
      <c r="AI964" s="79" t="e">
        <f>VLOOKUP($S964,'Grille de Tarif OQN'!$B$2:$S$3603,AI$1,0)</f>
        <v>#N/A</v>
      </c>
      <c r="AJ964" s="79" t="e">
        <f>VLOOKUP($S964,'Grille de Tarif OQN'!$B$2:$S$3603,AJ$1,0)</f>
        <v>#N/A</v>
      </c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72"/>
      <c r="AV964"/>
      <c r="AW964"/>
      <c r="AX964"/>
      <c r="AY964"/>
      <c r="AZ964" s="96">
        <f t="shared" si="297"/>
        <v>0</v>
      </c>
      <c r="BA964" s="24" t="e">
        <f t="shared" si="298"/>
        <v>#N/A</v>
      </c>
      <c r="BB964" s="24" t="e">
        <f t="shared" si="299"/>
        <v>#N/A</v>
      </c>
      <c r="BC964" s="24" t="e">
        <f t="shared" ref="BC964:BC1016" si="312">BA964*$BD$1</f>
        <v>#N/A</v>
      </c>
      <c r="BD964" s="24" t="e">
        <f t="shared" ref="BD964:BD1016" si="313">BB964*$BD$1</f>
        <v>#N/A</v>
      </c>
      <c r="BE964"/>
      <c r="BF964" t="e">
        <f t="shared" si="300"/>
        <v>#N/A</v>
      </c>
      <c r="BG964" t="str">
        <f t="shared" si="301"/>
        <v>HDJ</v>
      </c>
      <c r="BH964" s="20" t="e">
        <f t="shared" si="302"/>
        <v>#N/A</v>
      </c>
      <c r="BI964" s="20" t="e">
        <f t="shared" si="303"/>
        <v>#N/A</v>
      </c>
      <c r="BJ964" s="20" t="e">
        <f t="shared" si="304"/>
        <v>#N/A</v>
      </c>
      <c r="BK964" s="20" t="e">
        <f t="shared" si="305"/>
        <v>#N/A</v>
      </c>
      <c r="BL964" s="20" t="e">
        <f t="shared" si="306"/>
        <v>#N/A</v>
      </c>
      <c r="BM964" s="20" t="e">
        <f t="shared" ref="BM964:BM1027" si="314">IF(AG964=1,AA964+(90-V964)*AB964,Y964+(90-V964)*AB964)+(AZ964-90)*AC964</f>
        <v>#N/A</v>
      </c>
      <c r="BN964" s="20" t="e">
        <f t="shared" si="307"/>
        <v>#N/A</v>
      </c>
    </row>
    <row r="965" spans="1:66">
      <c r="A965" s="92"/>
      <c r="B965" s="90"/>
      <c r="C965" s="90"/>
      <c r="D965" s="93"/>
      <c r="E965" s="93"/>
      <c r="F965" s="93"/>
      <c r="G965" s="93"/>
      <c r="H965" s="93"/>
      <c r="I965" s="93"/>
      <c r="J965" s="93"/>
      <c r="K965" s="93"/>
      <c r="L965" s="92"/>
      <c r="M965" s="93"/>
      <c r="N965" s="91">
        <f t="shared" si="308"/>
        <v>0</v>
      </c>
      <c r="O965" s="91" t="str">
        <f t="shared" si="309"/>
        <v/>
      </c>
      <c r="P965" s="91" t="str">
        <f t="shared" si="310"/>
        <v/>
      </c>
      <c r="Q965" s="91" t="str">
        <f t="shared" si="311"/>
        <v>HDJ</v>
      </c>
      <c r="R965" s="82"/>
      <c r="S965" s="95">
        <f t="shared" ref="S965:S1016" si="315">B965</f>
        <v>0</v>
      </c>
      <c r="T965" s="95">
        <f t="shared" ref="T965:T1016" si="316">C965</f>
        <v>0</v>
      </c>
      <c r="U965" s="79" t="e">
        <f>VLOOKUP($S965,'Grille de Tarif OQN'!$B$2:$S$3603,U$1,0)</f>
        <v>#N/A</v>
      </c>
      <c r="V965" s="79" t="e">
        <f>VLOOKUP($S965,'Grille de Tarif OQN'!$B$2:$S$3603,V$1,0)</f>
        <v>#N/A</v>
      </c>
      <c r="W965" s="79" t="e">
        <f>VLOOKUP($S965,'Grille de Tarif OQN'!$B$2:$S$3603,W$1,0)</f>
        <v>#N/A</v>
      </c>
      <c r="X965" s="79" t="e">
        <f>VLOOKUP($S965,'Grille de Tarif OQN'!$B$2:$S$3603,X$1,0)</f>
        <v>#N/A</v>
      </c>
      <c r="Y965" s="79" t="e">
        <f>VLOOKUP($S965,'Grille de Tarif OQN'!$B$2:$S$3603,Y$1,0)</f>
        <v>#N/A</v>
      </c>
      <c r="Z965" s="79" t="e">
        <f>VLOOKUP($S965,'Grille de Tarif OQN'!$B$2:$S$3603,Z$1,0)</f>
        <v>#N/A</v>
      </c>
      <c r="AA965" s="79" t="e">
        <f>VLOOKUP($S965,'Grille de Tarif OQN'!$B$2:$S$3603,AA$1,0)</f>
        <v>#N/A</v>
      </c>
      <c r="AB965" s="79" t="e">
        <f>VLOOKUP($S965,'Grille de Tarif OQN'!$B$2:$S$3603,AB$1,0)</f>
        <v>#N/A</v>
      </c>
      <c r="AC965" s="79" t="e">
        <f>VLOOKUP($S965,'Grille de Tarif OQN'!$B$2:$S$3603,AC$1,0)</f>
        <v>#N/A</v>
      </c>
      <c r="AD965" s="79" t="e">
        <f>VLOOKUP($S965,'Grille de Tarif OQN'!$B$2:$S$3603,AD$1,0)</f>
        <v>#N/A</v>
      </c>
      <c r="AE965" s="79" t="e">
        <f>VLOOKUP($S965,'Grille de Tarif OQN'!$B$2:$S$3603,AE$1,0)</f>
        <v>#N/A</v>
      </c>
      <c r="AF965" s="79" t="e">
        <f>VLOOKUP($S965,'Grille de Tarif OQN'!$B$2:$S$3603,AF$1,0)</f>
        <v>#N/A</v>
      </c>
      <c r="AG965" s="79" t="e">
        <f>VLOOKUP($S965,'Grille de Tarif OQN'!$B$2:$S$3603,AG$1,0)</f>
        <v>#N/A</v>
      </c>
      <c r="AH965" s="79" t="e">
        <f>VLOOKUP($S965,'Grille de Tarif OQN'!$B$2:$S$3603,AH$1,0)</f>
        <v>#N/A</v>
      </c>
      <c r="AI965" s="79" t="e">
        <f>VLOOKUP($S965,'Grille de Tarif OQN'!$B$2:$S$3603,AI$1,0)</f>
        <v>#N/A</v>
      </c>
      <c r="AJ965" s="79" t="e">
        <f>VLOOKUP($S965,'Grille de Tarif OQN'!$B$2:$S$3603,AJ$1,0)</f>
        <v>#N/A</v>
      </c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72"/>
      <c r="AV965"/>
      <c r="AW965"/>
      <c r="AX965"/>
      <c r="AY965"/>
      <c r="AZ965" s="96">
        <f t="shared" ref="AZ965:AZ1016" si="317">D965</f>
        <v>0</v>
      </c>
      <c r="BA965" s="24" t="e">
        <f t="shared" ref="BA965:BA1016" si="318">IF(BG965="HDJ",BN965,IF(BF965="ZONE90",BM965,IF(BF965="ZONEBASSE",BH965,IF(BF965="ZONEFORF1",BI965,IF(BF965="ZONEFORF2",BJ965,IF(BF965="ZONEFORF3",BK965,BL965))))))</f>
        <v>#N/A</v>
      </c>
      <c r="BB965" s="24" t="e">
        <f t="shared" ref="BB965:BB1016" si="319">BA965/AZ965</f>
        <v>#N/A</v>
      </c>
      <c r="BC965" s="24" t="e">
        <f t="shared" si="312"/>
        <v>#N/A</v>
      </c>
      <c r="BD965" s="24" t="e">
        <f t="shared" si="313"/>
        <v>#N/A</v>
      </c>
      <c r="BE965"/>
      <c r="BF965" t="e">
        <f t="shared" ref="BF965:BF1016" si="320">IF(AZ965&gt;90,"ZONE90",IF(AG965=1,IF(AZ965&lt;U965,"ZONEBASSE",IF(AZ965&lt;AI965,"ZONEFORF1",IF(AZ965&lt;AJ965,"ZONEFORF2",IF(AZ965&lt;V965,"ZONEFORF3","ZONEHAUTE")))),IF(AZ965&lt;U965,"ZONEBASSE",IF(AZ965&lt;V965,"ZONEFORF1","ZONEHAUTE"))))</f>
        <v>#N/A</v>
      </c>
      <c r="BG965" t="str">
        <f t="shared" ref="BG965:BG1016" si="321">IF(RIGHT(S965,1)="0","HDJ","HC")</f>
        <v>HDJ</v>
      </c>
      <c r="BH965" s="20" t="e">
        <f t="shared" ref="BH965:BH1016" si="322">IF(AZ965&lt;8,AD965*AZ965,W965-(U965-AZ965)*X965)</f>
        <v>#N/A</v>
      </c>
      <c r="BI965" s="20" t="e">
        <f t="shared" ref="BI965:BI1016" si="323">Y965</f>
        <v>#N/A</v>
      </c>
      <c r="BJ965" s="20" t="e">
        <f t="shared" ref="BJ965:BJ1016" si="324">Z965</f>
        <v>#N/A</v>
      </c>
      <c r="BK965" s="20" t="e">
        <f t="shared" ref="BK965:BK1016" si="325">AA965</f>
        <v>#N/A</v>
      </c>
      <c r="BL965" s="20" t="e">
        <f t="shared" ref="BL965:BL1016" si="326">IF(AG965=1,AA965+(AZ965-V965)*AB965,Y965+(AZ965-V965)*AB965)</f>
        <v>#N/A</v>
      </c>
      <c r="BM965" s="20" t="e">
        <f t="shared" si="314"/>
        <v>#N/A</v>
      </c>
      <c r="BN965" s="20" t="e">
        <f t="shared" ref="BN965:BN1016" si="327">AZ965*Y965</f>
        <v>#N/A</v>
      </c>
    </row>
    <row r="966" spans="1:66">
      <c r="A966" s="92"/>
      <c r="B966" s="90"/>
      <c r="C966" s="90"/>
      <c r="D966" s="93"/>
      <c r="E966" s="93"/>
      <c r="F966" s="93"/>
      <c r="G966" s="93"/>
      <c r="H966" s="93"/>
      <c r="I966" s="93"/>
      <c r="J966" s="93"/>
      <c r="K966" s="93"/>
      <c r="L966" s="92"/>
      <c r="M966" s="93"/>
      <c r="N966" s="91">
        <f t="shared" si="308"/>
        <v>0</v>
      </c>
      <c r="O966" s="91" t="str">
        <f t="shared" si="309"/>
        <v/>
      </c>
      <c r="P966" s="91" t="str">
        <f t="shared" si="310"/>
        <v/>
      </c>
      <c r="Q966" s="91" t="str">
        <f t="shared" si="311"/>
        <v>HDJ</v>
      </c>
      <c r="R966" s="82"/>
      <c r="S966" s="95">
        <f t="shared" si="315"/>
        <v>0</v>
      </c>
      <c r="T966" s="95">
        <f t="shared" si="316"/>
        <v>0</v>
      </c>
      <c r="U966" s="79" t="e">
        <f>VLOOKUP($S966,'Grille de Tarif OQN'!$B$2:$S$3603,U$1,0)</f>
        <v>#N/A</v>
      </c>
      <c r="V966" s="79" t="e">
        <f>VLOOKUP($S966,'Grille de Tarif OQN'!$B$2:$S$3603,V$1,0)</f>
        <v>#N/A</v>
      </c>
      <c r="W966" s="79" t="e">
        <f>VLOOKUP($S966,'Grille de Tarif OQN'!$B$2:$S$3603,W$1,0)</f>
        <v>#N/A</v>
      </c>
      <c r="X966" s="79" t="e">
        <f>VLOOKUP($S966,'Grille de Tarif OQN'!$B$2:$S$3603,X$1,0)</f>
        <v>#N/A</v>
      </c>
      <c r="Y966" s="79" t="e">
        <f>VLOOKUP($S966,'Grille de Tarif OQN'!$B$2:$S$3603,Y$1,0)</f>
        <v>#N/A</v>
      </c>
      <c r="Z966" s="79" t="e">
        <f>VLOOKUP($S966,'Grille de Tarif OQN'!$B$2:$S$3603,Z$1,0)</f>
        <v>#N/A</v>
      </c>
      <c r="AA966" s="79" t="e">
        <f>VLOOKUP($S966,'Grille de Tarif OQN'!$B$2:$S$3603,AA$1,0)</f>
        <v>#N/A</v>
      </c>
      <c r="AB966" s="79" t="e">
        <f>VLOOKUP($S966,'Grille de Tarif OQN'!$B$2:$S$3603,AB$1,0)</f>
        <v>#N/A</v>
      </c>
      <c r="AC966" s="79" t="e">
        <f>VLOOKUP($S966,'Grille de Tarif OQN'!$B$2:$S$3603,AC$1,0)</f>
        <v>#N/A</v>
      </c>
      <c r="AD966" s="79" t="e">
        <f>VLOOKUP($S966,'Grille de Tarif OQN'!$B$2:$S$3603,AD$1,0)</f>
        <v>#N/A</v>
      </c>
      <c r="AE966" s="79" t="e">
        <f>VLOOKUP($S966,'Grille de Tarif OQN'!$B$2:$S$3603,AE$1,0)</f>
        <v>#N/A</v>
      </c>
      <c r="AF966" s="79" t="e">
        <f>VLOOKUP($S966,'Grille de Tarif OQN'!$B$2:$S$3603,AF$1,0)</f>
        <v>#N/A</v>
      </c>
      <c r="AG966" s="79" t="e">
        <f>VLOOKUP($S966,'Grille de Tarif OQN'!$B$2:$S$3603,AG$1,0)</f>
        <v>#N/A</v>
      </c>
      <c r="AH966" s="79" t="e">
        <f>VLOOKUP($S966,'Grille de Tarif OQN'!$B$2:$S$3603,AH$1,0)</f>
        <v>#N/A</v>
      </c>
      <c r="AI966" s="79" t="e">
        <f>VLOOKUP($S966,'Grille de Tarif OQN'!$B$2:$S$3603,AI$1,0)</f>
        <v>#N/A</v>
      </c>
      <c r="AJ966" s="79" t="e">
        <f>VLOOKUP($S966,'Grille de Tarif OQN'!$B$2:$S$3603,AJ$1,0)</f>
        <v>#N/A</v>
      </c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72"/>
      <c r="AV966"/>
      <c r="AW966"/>
      <c r="AX966"/>
      <c r="AY966"/>
      <c r="AZ966" s="96">
        <f t="shared" si="317"/>
        <v>0</v>
      </c>
      <c r="BA966" s="24" t="e">
        <f t="shared" si="318"/>
        <v>#N/A</v>
      </c>
      <c r="BB966" s="24" t="e">
        <f t="shared" si="319"/>
        <v>#N/A</v>
      </c>
      <c r="BC966" s="24" t="e">
        <f t="shared" si="312"/>
        <v>#N/A</v>
      </c>
      <c r="BD966" s="24" t="e">
        <f t="shared" si="313"/>
        <v>#N/A</v>
      </c>
      <c r="BE966"/>
      <c r="BF966" t="e">
        <f t="shared" si="320"/>
        <v>#N/A</v>
      </c>
      <c r="BG966" t="str">
        <f t="shared" si="321"/>
        <v>HDJ</v>
      </c>
      <c r="BH966" s="20" t="e">
        <f t="shared" si="322"/>
        <v>#N/A</v>
      </c>
      <c r="BI966" s="20" t="e">
        <f t="shared" si="323"/>
        <v>#N/A</v>
      </c>
      <c r="BJ966" s="20" t="e">
        <f t="shared" si="324"/>
        <v>#N/A</v>
      </c>
      <c r="BK966" s="20" t="e">
        <f t="shared" si="325"/>
        <v>#N/A</v>
      </c>
      <c r="BL966" s="20" t="e">
        <f t="shared" si="326"/>
        <v>#N/A</v>
      </c>
      <c r="BM966" s="20" t="e">
        <f t="shared" si="314"/>
        <v>#N/A</v>
      </c>
      <c r="BN966" s="20" t="e">
        <f t="shared" si="327"/>
        <v>#N/A</v>
      </c>
    </row>
    <row r="967" spans="1:66">
      <c r="A967" s="92"/>
      <c r="B967" s="90"/>
      <c r="C967" s="90"/>
      <c r="D967" s="93"/>
      <c r="E967" s="93"/>
      <c r="F967" s="93"/>
      <c r="G967" s="93"/>
      <c r="H967" s="93"/>
      <c r="I967" s="93"/>
      <c r="J967" s="93"/>
      <c r="K967" s="93"/>
      <c r="L967" s="92"/>
      <c r="M967" s="93"/>
      <c r="N967" s="91">
        <f t="shared" si="308"/>
        <v>0</v>
      </c>
      <c r="O967" s="91" t="str">
        <f t="shared" si="309"/>
        <v/>
      </c>
      <c r="P967" s="91" t="str">
        <f t="shared" si="310"/>
        <v/>
      </c>
      <c r="Q967" s="91" t="str">
        <f t="shared" si="311"/>
        <v>HDJ</v>
      </c>
      <c r="R967" s="82"/>
      <c r="S967" s="95">
        <f t="shared" si="315"/>
        <v>0</v>
      </c>
      <c r="T967" s="95">
        <f t="shared" si="316"/>
        <v>0</v>
      </c>
      <c r="U967" s="79" t="e">
        <f>VLOOKUP($S967,'Grille de Tarif OQN'!$B$2:$S$3603,U$1,0)</f>
        <v>#N/A</v>
      </c>
      <c r="V967" s="79" t="e">
        <f>VLOOKUP($S967,'Grille de Tarif OQN'!$B$2:$S$3603,V$1,0)</f>
        <v>#N/A</v>
      </c>
      <c r="W967" s="79" t="e">
        <f>VLOOKUP($S967,'Grille de Tarif OQN'!$B$2:$S$3603,W$1,0)</f>
        <v>#N/A</v>
      </c>
      <c r="X967" s="79" t="e">
        <f>VLOOKUP($S967,'Grille de Tarif OQN'!$B$2:$S$3603,X$1,0)</f>
        <v>#N/A</v>
      </c>
      <c r="Y967" s="79" t="e">
        <f>VLOOKUP($S967,'Grille de Tarif OQN'!$B$2:$S$3603,Y$1,0)</f>
        <v>#N/A</v>
      </c>
      <c r="Z967" s="79" t="e">
        <f>VLOOKUP($S967,'Grille de Tarif OQN'!$B$2:$S$3603,Z$1,0)</f>
        <v>#N/A</v>
      </c>
      <c r="AA967" s="79" t="e">
        <f>VLOOKUP($S967,'Grille de Tarif OQN'!$B$2:$S$3603,AA$1,0)</f>
        <v>#N/A</v>
      </c>
      <c r="AB967" s="79" t="e">
        <f>VLOOKUP($S967,'Grille de Tarif OQN'!$B$2:$S$3603,AB$1,0)</f>
        <v>#N/A</v>
      </c>
      <c r="AC967" s="79" t="e">
        <f>VLOOKUP($S967,'Grille de Tarif OQN'!$B$2:$S$3603,AC$1,0)</f>
        <v>#N/A</v>
      </c>
      <c r="AD967" s="79" t="e">
        <f>VLOOKUP($S967,'Grille de Tarif OQN'!$B$2:$S$3603,AD$1,0)</f>
        <v>#N/A</v>
      </c>
      <c r="AE967" s="79" t="e">
        <f>VLOOKUP($S967,'Grille de Tarif OQN'!$B$2:$S$3603,AE$1,0)</f>
        <v>#N/A</v>
      </c>
      <c r="AF967" s="79" t="e">
        <f>VLOOKUP($S967,'Grille de Tarif OQN'!$B$2:$S$3603,AF$1,0)</f>
        <v>#N/A</v>
      </c>
      <c r="AG967" s="79" t="e">
        <f>VLOOKUP($S967,'Grille de Tarif OQN'!$B$2:$S$3603,AG$1,0)</f>
        <v>#N/A</v>
      </c>
      <c r="AH967" s="79" t="e">
        <f>VLOOKUP($S967,'Grille de Tarif OQN'!$B$2:$S$3603,AH$1,0)</f>
        <v>#N/A</v>
      </c>
      <c r="AI967" s="79" t="e">
        <f>VLOOKUP($S967,'Grille de Tarif OQN'!$B$2:$S$3603,AI$1,0)</f>
        <v>#N/A</v>
      </c>
      <c r="AJ967" s="79" t="e">
        <f>VLOOKUP($S967,'Grille de Tarif OQN'!$B$2:$S$3603,AJ$1,0)</f>
        <v>#N/A</v>
      </c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72"/>
      <c r="AV967"/>
      <c r="AW967"/>
      <c r="AX967"/>
      <c r="AY967"/>
      <c r="AZ967" s="96">
        <f t="shared" si="317"/>
        <v>0</v>
      </c>
      <c r="BA967" s="24" t="e">
        <f t="shared" si="318"/>
        <v>#N/A</v>
      </c>
      <c r="BB967" s="24" t="e">
        <f t="shared" si="319"/>
        <v>#N/A</v>
      </c>
      <c r="BC967" s="24" t="e">
        <f t="shared" si="312"/>
        <v>#N/A</v>
      </c>
      <c r="BD967" s="24" t="e">
        <f t="shared" si="313"/>
        <v>#N/A</v>
      </c>
      <c r="BE967"/>
      <c r="BF967" t="e">
        <f t="shared" si="320"/>
        <v>#N/A</v>
      </c>
      <c r="BG967" t="str">
        <f t="shared" si="321"/>
        <v>HDJ</v>
      </c>
      <c r="BH967" s="20" t="e">
        <f t="shared" si="322"/>
        <v>#N/A</v>
      </c>
      <c r="BI967" s="20" t="e">
        <f t="shared" si="323"/>
        <v>#N/A</v>
      </c>
      <c r="BJ967" s="20" t="e">
        <f t="shared" si="324"/>
        <v>#N/A</v>
      </c>
      <c r="BK967" s="20" t="e">
        <f t="shared" si="325"/>
        <v>#N/A</v>
      </c>
      <c r="BL967" s="20" t="e">
        <f t="shared" si="326"/>
        <v>#N/A</v>
      </c>
      <c r="BM967" s="20" t="e">
        <f t="shared" si="314"/>
        <v>#N/A</v>
      </c>
      <c r="BN967" s="20" t="e">
        <f t="shared" si="327"/>
        <v>#N/A</v>
      </c>
    </row>
    <row r="968" spans="1:66">
      <c r="A968" s="92"/>
      <c r="B968" s="90"/>
      <c r="C968" s="90"/>
      <c r="D968" s="93"/>
      <c r="E968" s="93"/>
      <c r="F968" s="93"/>
      <c r="G968" s="93"/>
      <c r="H968" s="93"/>
      <c r="I968" s="93"/>
      <c r="J968" s="93"/>
      <c r="K968" s="93"/>
      <c r="L968" s="92"/>
      <c r="M968" s="93"/>
      <c r="N968" s="91">
        <f t="shared" si="308"/>
        <v>0</v>
      </c>
      <c r="O968" s="91" t="str">
        <f t="shared" si="309"/>
        <v/>
      </c>
      <c r="P968" s="91" t="str">
        <f t="shared" si="310"/>
        <v/>
      </c>
      <c r="Q968" s="91" t="str">
        <f t="shared" si="311"/>
        <v>HDJ</v>
      </c>
      <c r="R968" s="82"/>
      <c r="S968" s="95">
        <f t="shared" si="315"/>
        <v>0</v>
      </c>
      <c r="T968" s="95">
        <f t="shared" si="316"/>
        <v>0</v>
      </c>
      <c r="U968" s="79" t="e">
        <f>VLOOKUP($S968,'Grille de Tarif OQN'!$B$2:$S$3603,U$1,0)</f>
        <v>#N/A</v>
      </c>
      <c r="V968" s="79" t="e">
        <f>VLOOKUP($S968,'Grille de Tarif OQN'!$B$2:$S$3603,V$1,0)</f>
        <v>#N/A</v>
      </c>
      <c r="W968" s="79" t="e">
        <f>VLOOKUP($S968,'Grille de Tarif OQN'!$B$2:$S$3603,W$1,0)</f>
        <v>#N/A</v>
      </c>
      <c r="X968" s="79" t="e">
        <f>VLOOKUP($S968,'Grille de Tarif OQN'!$B$2:$S$3603,X$1,0)</f>
        <v>#N/A</v>
      </c>
      <c r="Y968" s="79" t="e">
        <f>VLOOKUP($S968,'Grille de Tarif OQN'!$B$2:$S$3603,Y$1,0)</f>
        <v>#N/A</v>
      </c>
      <c r="Z968" s="79" t="e">
        <f>VLOOKUP($S968,'Grille de Tarif OQN'!$B$2:$S$3603,Z$1,0)</f>
        <v>#N/A</v>
      </c>
      <c r="AA968" s="79" t="e">
        <f>VLOOKUP($S968,'Grille de Tarif OQN'!$B$2:$S$3603,AA$1,0)</f>
        <v>#N/A</v>
      </c>
      <c r="AB968" s="79" t="e">
        <f>VLOOKUP($S968,'Grille de Tarif OQN'!$B$2:$S$3603,AB$1,0)</f>
        <v>#N/A</v>
      </c>
      <c r="AC968" s="79" t="e">
        <f>VLOOKUP($S968,'Grille de Tarif OQN'!$B$2:$S$3603,AC$1,0)</f>
        <v>#N/A</v>
      </c>
      <c r="AD968" s="79" t="e">
        <f>VLOOKUP($S968,'Grille de Tarif OQN'!$B$2:$S$3603,AD$1,0)</f>
        <v>#N/A</v>
      </c>
      <c r="AE968" s="79" t="e">
        <f>VLOOKUP($S968,'Grille de Tarif OQN'!$B$2:$S$3603,AE$1,0)</f>
        <v>#N/A</v>
      </c>
      <c r="AF968" s="79" t="e">
        <f>VLOOKUP($S968,'Grille de Tarif OQN'!$B$2:$S$3603,AF$1,0)</f>
        <v>#N/A</v>
      </c>
      <c r="AG968" s="79" t="e">
        <f>VLOOKUP($S968,'Grille de Tarif OQN'!$B$2:$S$3603,AG$1,0)</f>
        <v>#N/A</v>
      </c>
      <c r="AH968" s="79" t="e">
        <f>VLOOKUP($S968,'Grille de Tarif OQN'!$B$2:$S$3603,AH$1,0)</f>
        <v>#N/A</v>
      </c>
      <c r="AI968" s="79" t="e">
        <f>VLOOKUP($S968,'Grille de Tarif OQN'!$B$2:$S$3603,AI$1,0)</f>
        <v>#N/A</v>
      </c>
      <c r="AJ968" s="79" t="e">
        <f>VLOOKUP($S968,'Grille de Tarif OQN'!$B$2:$S$3603,AJ$1,0)</f>
        <v>#N/A</v>
      </c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72"/>
      <c r="AV968"/>
      <c r="AW968"/>
      <c r="AX968"/>
      <c r="AY968"/>
      <c r="AZ968" s="96">
        <f t="shared" si="317"/>
        <v>0</v>
      </c>
      <c r="BA968" s="24" t="e">
        <f t="shared" si="318"/>
        <v>#N/A</v>
      </c>
      <c r="BB968" s="24" t="e">
        <f t="shared" si="319"/>
        <v>#N/A</v>
      </c>
      <c r="BC968" s="24" t="e">
        <f t="shared" si="312"/>
        <v>#N/A</v>
      </c>
      <c r="BD968" s="24" t="e">
        <f t="shared" si="313"/>
        <v>#N/A</v>
      </c>
      <c r="BE968"/>
      <c r="BF968" t="e">
        <f t="shared" si="320"/>
        <v>#N/A</v>
      </c>
      <c r="BG968" t="str">
        <f t="shared" si="321"/>
        <v>HDJ</v>
      </c>
      <c r="BH968" s="20" t="e">
        <f t="shared" si="322"/>
        <v>#N/A</v>
      </c>
      <c r="BI968" s="20" t="e">
        <f t="shared" si="323"/>
        <v>#N/A</v>
      </c>
      <c r="BJ968" s="20" t="e">
        <f t="shared" si="324"/>
        <v>#N/A</v>
      </c>
      <c r="BK968" s="20" t="e">
        <f t="shared" si="325"/>
        <v>#N/A</v>
      </c>
      <c r="BL968" s="20" t="e">
        <f t="shared" si="326"/>
        <v>#N/A</v>
      </c>
      <c r="BM968" s="20" t="e">
        <f t="shared" si="314"/>
        <v>#N/A</v>
      </c>
      <c r="BN968" s="20" t="e">
        <f t="shared" si="327"/>
        <v>#N/A</v>
      </c>
    </row>
    <row r="969" spans="1:66">
      <c r="A969" s="92"/>
      <c r="B969" s="90"/>
      <c r="C969" s="90"/>
      <c r="D969" s="93"/>
      <c r="E969" s="93"/>
      <c r="F969" s="93"/>
      <c r="G969" s="93"/>
      <c r="H969" s="93"/>
      <c r="I969" s="93"/>
      <c r="J969" s="93"/>
      <c r="K969" s="93"/>
      <c r="L969" s="92"/>
      <c r="M969" s="93"/>
      <c r="N969" s="91">
        <f t="shared" si="308"/>
        <v>0</v>
      </c>
      <c r="O969" s="91" t="str">
        <f t="shared" si="309"/>
        <v/>
      </c>
      <c r="P969" s="91" t="str">
        <f t="shared" si="310"/>
        <v/>
      </c>
      <c r="Q969" s="91" t="str">
        <f t="shared" si="311"/>
        <v>HDJ</v>
      </c>
      <c r="R969" s="82"/>
      <c r="S969" s="95">
        <f t="shared" si="315"/>
        <v>0</v>
      </c>
      <c r="T969" s="95">
        <f t="shared" si="316"/>
        <v>0</v>
      </c>
      <c r="U969" s="79" t="e">
        <f>VLOOKUP($S969,'Grille de Tarif OQN'!$B$2:$S$3603,U$1,0)</f>
        <v>#N/A</v>
      </c>
      <c r="V969" s="79" t="e">
        <f>VLOOKUP($S969,'Grille de Tarif OQN'!$B$2:$S$3603,V$1,0)</f>
        <v>#N/A</v>
      </c>
      <c r="W969" s="79" t="e">
        <f>VLOOKUP($S969,'Grille de Tarif OQN'!$B$2:$S$3603,W$1,0)</f>
        <v>#N/A</v>
      </c>
      <c r="X969" s="79" t="e">
        <f>VLOOKUP($S969,'Grille de Tarif OQN'!$B$2:$S$3603,X$1,0)</f>
        <v>#N/A</v>
      </c>
      <c r="Y969" s="79" t="e">
        <f>VLOOKUP($S969,'Grille de Tarif OQN'!$B$2:$S$3603,Y$1,0)</f>
        <v>#N/A</v>
      </c>
      <c r="Z969" s="79" t="e">
        <f>VLOOKUP($S969,'Grille de Tarif OQN'!$B$2:$S$3603,Z$1,0)</f>
        <v>#N/A</v>
      </c>
      <c r="AA969" s="79" t="e">
        <f>VLOOKUP($S969,'Grille de Tarif OQN'!$B$2:$S$3603,AA$1,0)</f>
        <v>#N/A</v>
      </c>
      <c r="AB969" s="79" t="e">
        <f>VLOOKUP($S969,'Grille de Tarif OQN'!$B$2:$S$3603,AB$1,0)</f>
        <v>#N/A</v>
      </c>
      <c r="AC969" s="79" t="e">
        <f>VLOOKUP($S969,'Grille de Tarif OQN'!$B$2:$S$3603,AC$1,0)</f>
        <v>#N/A</v>
      </c>
      <c r="AD969" s="79" t="e">
        <f>VLOOKUP($S969,'Grille de Tarif OQN'!$B$2:$S$3603,AD$1,0)</f>
        <v>#N/A</v>
      </c>
      <c r="AE969" s="79" t="e">
        <f>VLOOKUP($S969,'Grille de Tarif OQN'!$B$2:$S$3603,AE$1,0)</f>
        <v>#N/A</v>
      </c>
      <c r="AF969" s="79" t="e">
        <f>VLOOKUP($S969,'Grille de Tarif OQN'!$B$2:$S$3603,AF$1,0)</f>
        <v>#N/A</v>
      </c>
      <c r="AG969" s="79" t="e">
        <f>VLOOKUP($S969,'Grille de Tarif OQN'!$B$2:$S$3603,AG$1,0)</f>
        <v>#N/A</v>
      </c>
      <c r="AH969" s="79" t="e">
        <f>VLOOKUP($S969,'Grille de Tarif OQN'!$B$2:$S$3603,AH$1,0)</f>
        <v>#N/A</v>
      </c>
      <c r="AI969" s="79" t="e">
        <f>VLOOKUP($S969,'Grille de Tarif OQN'!$B$2:$S$3603,AI$1,0)</f>
        <v>#N/A</v>
      </c>
      <c r="AJ969" s="79" t="e">
        <f>VLOOKUP($S969,'Grille de Tarif OQN'!$B$2:$S$3603,AJ$1,0)</f>
        <v>#N/A</v>
      </c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72"/>
      <c r="AV969"/>
      <c r="AW969"/>
      <c r="AX969"/>
      <c r="AY969"/>
      <c r="AZ969" s="96">
        <f t="shared" si="317"/>
        <v>0</v>
      </c>
      <c r="BA969" s="24" t="e">
        <f t="shared" si="318"/>
        <v>#N/A</v>
      </c>
      <c r="BB969" s="24" t="e">
        <f t="shared" si="319"/>
        <v>#N/A</v>
      </c>
      <c r="BC969" s="24" t="e">
        <f t="shared" si="312"/>
        <v>#N/A</v>
      </c>
      <c r="BD969" s="24" t="e">
        <f t="shared" si="313"/>
        <v>#N/A</v>
      </c>
      <c r="BE969"/>
      <c r="BF969" t="e">
        <f t="shared" si="320"/>
        <v>#N/A</v>
      </c>
      <c r="BG969" t="str">
        <f t="shared" si="321"/>
        <v>HDJ</v>
      </c>
      <c r="BH969" s="20" t="e">
        <f t="shared" si="322"/>
        <v>#N/A</v>
      </c>
      <c r="BI969" s="20" t="e">
        <f t="shared" si="323"/>
        <v>#N/A</v>
      </c>
      <c r="BJ969" s="20" t="e">
        <f t="shared" si="324"/>
        <v>#N/A</v>
      </c>
      <c r="BK969" s="20" t="e">
        <f t="shared" si="325"/>
        <v>#N/A</v>
      </c>
      <c r="BL969" s="20" t="e">
        <f t="shared" si="326"/>
        <v>#N/A</v>
      </c>
      <c r="BM969" s="20" t="e">
        <f t="shared" si="314"/>
        <v>#N/A</v>
      </c>
      <c r="BN969" s="20" t="e">
        <f t="shared" si="327"/>
        <v>#N/A</v>
      </c>
    </row>
    <row r="970" spans="1:66">
      <c r="A970" s="92"/>
      <c r="B970" s="90"/>
      <c r="C970" s="90"/>
      <c r="D970" s="93"/>
      <c r="E970" s="93"/>
      <c r="F970" s="93"/>
      <c r="G970" s="93"/>
      <c r="H970" s="93"/>
      <c r="I970" s="93"/>
      <c r="J970" s="93"/>
      <c r="K970" s="93"/>
      <c r="L970" s="92"/>
      <c r="M970" s="93"/>
      <c r="N970" s="91">
        <f t="shared" si="308"/>
        <v>0</v>
      </c>
      <c r="O970" s="91" t="str">
        <f t="shared" si="309"/>
        <v/>
      </c>
      <c r="P970" s="91" t="str">
        <f t="shared" si="310"/>
        <v/>
      </c>
      <c r="Q970" s="91" t="str">
        <f t="shared" si="311"/>
        <v>HDJ</v>
      </c>
      <c r="R970" s="82"/>
      <c r="S970" s="95">
        <f t="shared" si="315"/>
        <v>0</v>
      </c>
      <c r="T970" s="95">
        <f t="shared" si="316"/>
        <v>0</v>
      </c>
      <c r="U970" s="79" t="e">
        <f>VLOOKUP($S970,'Grille de Tarif OQN'!$B$2:$S$3603,U$1,0)</f>
        <v>#N/A</v>
      </c>
      <c r="V970" s="79" t="e">
        <f>VLOOKUP($S970,'Grille de Tarif OQN'!$B$2:$S$3603,V$1,0)</f>
        <v>#N/A</v>
      </c>
      <c r="W970" s="79" t="e">
        <f>VLOOKUP($S970,'Grille de Tarif OQN'!$B$2:$S$3603,W$1,0)</f>
        <v>#N/A</v>
      </c>
      <c r="X970" s="79" t="e">
        <f>VLOOKUP($S970,'Grille de Tarif OQN'!$B$2:$S$3603,X$1,0)</f>
        <v>#N/A</v>
      </c>
      <c r="Y970" s="79" t="e">
        <f>VLOOKUP($S970,'Grille de Tarif OQN'!$B$2:$S$3603,Y$1,0)</f>
        <v>#N/A</v>
      </c>
      <c r="Z970" s="79" t="e">
        <f>VLOOKUP($S970,'Grille de Tarif OQN'!$B$2:$S$3603,Z$1,0)</f>
        <v>#N/A</v>
      </c>
      <c r="AA970" s="79" t="e">
        <f>VLOOKUP($S970,'Grille de Tarif OQN'!$B$2:$S$3603,AA$1,0)</f>
        <v>#N/A</v>
      </c>
      <c r="AB970" s="79" t="e">
        <f>VLOOKUP($S970,'Grille de Tarif OQN'!$B$2:$S$3603,AB$1,0)</f>
        <v>#N/A</v>
      </c>
      <c r="AC970" s="79" t="e">
        <f>VLOOKUP($S970,'Grille de Tarif OQN'!$B$2:$S$3603,AC$1,0)</f>
        <v>#N/A</v>
      </c>
      <c r="AD970" s="79" t="e">
        <f>VLOOKUP($S970,'Grille de Tarif OQN'!$B$2:$S$3603,AD$1,0)</f>
        <v>#N/A</v>
      </c>
      <c r="AE970" s="79" t="e">
        <f>VLOOKUP($S970,'Grille de Tarif OQN'!$B$2:$S$3603,AE$1,0)</f>
        <v>#N/A</v>
      </c>
      <c r="AF970" s="79" t="e">
        <f>VLOOKUP($S970,'Grille de Tarif OQN'!$B$2:$S$3603,AF$1,0)</f>
        <v>#N/A</v>
      </c>
      <c r="AG970" s="79" t="e">
        <f>VLOOKUP($S970,'Grille de Tarif OQN'!$B$2:$S$3603,AG$1,0)</f>
        <v>#N/A</v>
      </c>
      <c r="AH970" s="79" t="e">
        <f>VLOOKUP($S970,'Grille de Tarif OQN'!$B$2:$S$3603,AH$1,0)</f>
        <v>#N/A</v>
      </c>
      <c r="AI970" s="79" t="e">
        <f>VLOOKUP($S970,'Grille de Tarif OQN'!$B$2:$S$3603,AI$1,0)</f>
        <v>#N/A</v>
      </c>
      <c r="AJ970" s="79" t="e">
        <f>VLOOKUP($S970,'Grille de Tarif OQN'!$B$2:$S$3603,AJ$1,0)</f>
        <v>#N/A</v>
      </c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72"/>
      <c r="AV970"/>
      <c r="AW970"/>
      <c r="AX970"/>
      <c r="AY970"/>
      <c r="AZ970" s="96">
        <f t="shared" si="317"/>
        <v>0</v>
      </c>
      <c r="BA970" s="24" t="e">
        <f t="shared" si="318"/>
        <v>#N/A</v>
      </c>
      <c r="BB970" s="24" t="e">
        <f t="shared" si="319"/>
        <v>#N/A</v>
      </c>
      <c r="BC970" s="24" t="e">
        <f t="shared" si="312"/>
        <v>#N/A</v>
      </c>
      <c r="BD970" s="24" t="e">
        <f t="shared" si="313"/>
        <v>#N/A</v>
      </c>
      <c r="BE970"/>
      <c r="BF970" t="e">
        <f t="shared" si="320"/>
        <v>#N/A</v>
      </c>
      <c r="BG970" t="str">
        <f t="shared" si="321"/>
        <v>HDJ</v>
      </c>
      <c r="BH970" s="20" t="e">
        <f t="shared" si="322"/>
        <v>#N/A</v>
      </c>
      <c r="BI970" s="20" t="e">
        <f t="shared" si="323"/>
        <v>#N/A</v>
      </c>
      <c r="BJ970" s="20" t="e">
        <f t="shared" si="324"/>
        <v>#N/A</v>
      </c>
      <c r="BK970" s="20" t="e">
        <f t="shared" si="325"/>
        <v>#N/A</v>
      </c>
      <c r="BL970" s="20" t="e">
        <f t="shared" si="326"/>
        <v>#N/A</v>
      </c>
      <c r="BM970" s="20" t="e">
        <f t="shared" si="314"/>
        <v>#N/A</v>
      </c>
      <c r="BN970" s="20" t="e">
        <f t="shared" si="327"/>
        <v>#N/A</v>
      </c>
    </row>
    <row r="971" spans="1:66">
      <c r="A971" s="92"/>
      <c r="B971" s="90"/>
      <c r="C971" s="90"/>
      <c r="D971" s="93"/>
      <c r="E971" s="93"/>
      <c r="F971" s="93"/>
      <c r="G971" s="93"/>
      <c r="H971" s="93"/>
      <c r="I971" s="93"/>
      <c r="J971" s="93"/>
      <c r="K971" s="93"/>
      <c r="L971" s="92"/>
      <c r="M971" s="93"/>
      <c r="N971" s="91">
        <f t="shared" si="308"/>
        <v>0</v>
      </c>
      <c r="O971" s="91" t="str">
        <f t="shared" si="309"/>
        <v/>
      </c>
      <c r="P971" s="91" t="str">
        <f t="shared" si="310"/>
        <v/>
      </c>
      <c r="Q971" s="91" t="str">
        <f t="shared" si="311"/>
        <v>HDJ</v>
      </c>
      <c r="R971" s="82"/>
      <c r="S971" s="95">
        <f t="shared" si="315"/>
        <v>0</v>
      </c>
      <c r="T971" s="95">
        <f t="shared" si="316"/>
        <v>0</v>
      </c>
      <c r="U971" s="79" t="e">
        <f>VLOOKUP($S971,'Grille de Tarif OQN'!$B$2:$S$3603,U$1,0)</f>
        <v>#N/A</v>
      </c>
      <c r="V971" s="79" t="e">
        <f>VLOOKUP($S971,'Grille de Tarif OQN'!$B$2:$S$3603,V$1,0)</f>
        <v>#N/A</v>
      </c>
      <c r="W971" s="79" t="e">
        <f>VLOOKUP($S971,'Grille de Tarif OQN'!$B$2:$S$3603,W$1,0)</f>
        <v>#N/A</v>
      </c>
      <c r="X971" s="79" t="e">
        <f>VLOOKUP($S971,'Grille de Tarif OQN'!$B$2:$S$3603,X$1,0)</f>
        <v>#N/A</v>
      </c>
      <c r="Y971" s="79" t="e">
        <f>VLOOKUP($S971,'Grille de Tarif OQN'!$B$2:$S$3603,Y$1,0)</f>
        <v>#N/A</v>
      </c>
      <c r="Z971" s="79" t="e">
        <f>VLOOKUP($S971,'Grille de Tarif OQN'!$B$2:$S$3603,Z$1,0)</f>
        <v>#N/A</v>
      </c>
      <c r="AA971" s="79" t="e">
        <f>VLOOKUP($S971,'Grille de Tarif OQN'!$B$2:$S$3603,AA$1,0)</f>
        <v>#N/A</v>
      </c>
      <c r="AB971" s="79" t="e">
        <f>VLOOKUP($S971,'Grille de Tarif OQN'!$B$2:$S$3603,AB$1,0)</f>
        <v>#N/A</v>
      </c>
      <c r="AC971" s="79" t="e">
        <f>VLOOKUP($S971,'Grille de Tarif OQN'!$B$2:$S$3603,AC$1,0)</f>
        <v>#N/A</v>
      </c>
      <c r="AD971" s="79" t="e">
        <f>VLOOKUP($S971,'Grille de Tarif OQN'!$B$2:$S$3603,AD$1,0)</f>
        <v>#N/A</v>
      </c>
      <c r="AE971" s="79" t="e">
        <f>VLOOKUP($S971,'Grille de Tarif OQN'!$B$2:$S$3603,AE$1,0)</f>
        <v>#N/A</v>
      </c>
      <c r="AF971" s="79" t="e">
        <f>VLOOKUP($S971,'Grille de Tarif OQN'!$B$2:$S$3603,AF$1,0)</f>
        <v>#N/A</v>
      </c>
      <c r="AG971" s="79" t="e">
        <f>VLOOKUP($S971,'Grille de Tarif OQN'!$B$2:$S$3603,AG$1,0)</f>
        <v>#N/A</v>
      </c>
      <c r="AH971" s="79" t="e">
        <f>VLOOKUP($S971,'Grille de Tarif OQN'!$B$2:$S$3603,AH$1,0)</f>
        <v>#N/A</v>
      </c>
      <c r="AI971" s="79" t="e">
        <f>VLOOKUP($S971,'Grille de Tarif OQN'!$B$2:$S$3603,AI$1,0)</f>
        <v>#N/A</v>
      </c>
      <c r="AJ971" s="79" t="e">
        <f>VLOOKUP($S971,'Grille de Tarif OQN'!$B$2:$S$3603,AJ$1,0)</f>
        <v>#N/A</v>
      </c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72"/>
      <c r="AV971"/>
      <c r="AW971"/>
      <c r="AX971"/>
      <c r="AY971"/>
      <c r="AZ971" s="96">
        <f t="shared" si="317"/>
        <v>0</v>
      </c>
      <c r="BA971" s="24" t="e">
        <f t="shared" si="318"/>
        <v>#N/A</v>
      </c>
      <c r="BB971" s="24" t="e">
        <f t="shared" si="319"/>
        <v>#N/A</v>
      </c>
      <c r="BC971" s="24" t="e">
        <f t="shared" si="312"/>
        <v>#N/A</v>
      </c>
      <c r="BD971" s="24" t="e">
        <f t="shared" si="313"/>
        <v>#N/A</v>
      </c>
      <c r="BE971"/>
      <c r="BF971" t="e">
        <f t="shared" si="320"/>
        <v>#N/A</v>
      </c>
      <c r="BG971" t="str">
        <f t="shared" si="321"/>
        <v>HDJ</v>
      </c>
      <c r="BH971" s="20" t="e">
        <f t="shared" si="322"/>
        <v>#N/A</v>
      </c>
      <c r="BI971" s="20" t="e">
        <f t="shared" si="323"/>
        <v>#N/A</v>
      </c>
      <c r="BJ971" s="20" t="e">
        <f t="shared" si="324"/>
        <v>#N/A</v>
      </c>
      <c r="BK971" s="20" t="e">
        <f t="shared" si="325"/>
        <v>#N/A</v>
      </c>
      <c r="BL971" s="20" t="e">
        <f t="shared" si="326"/>
        <v>#N/A</v>
      </c>
      <c r="BM971" s="20" t="e">
        <f t="shared" si="314"/>
        <v>#N/A</v>
      </c>
      <c r="BN971" s="20" t="e">
        <f t="shared" si="327"/>
        <v>#N/A</v>
      </c>
    </row>
    <row r="972" spans="1:66">
      <c r="A972" s="92"/>
      <c r="B972" s="90"/>
      <c r="C972" s="90"/>
      <c r="D972" s="93"/>
      <c r="E972" s="93"/>
      <c r="F972" s="93"/>
      <c r="G972" s="93"/>
      <c r="H972" s="93"/>
      <c r="I972" s="93"/>
      <c r="J972" s="93"/>
      <c r="K972" s="93"/>
      <c r="L972" s="92"/>
      <c r="M972" s="93"/>
      <c r="N972" s="91">
        <f t="shared" si="308"/>
        <v>0</v>
      </c>
      <c r="O972" s="91" t="str">
        <f t="shared" si="309"/>
        <v/>
      </c>
      <c r="P972" s="91" t="str">
        <f t="shared" si="310"/>
        <v/>
      </c>
      <c r="Q972" s="91" t="str">
        <f t="shared" si="311"/>
        <v>HDJ</v>
      </c>
      <c r="R972" s="82"/>
      <c r="S972" s="95">
        <f t="shared" si="315"/>
        <v>0</v>
      </c>
      <c r="T972" s="95">
        <f t="shared" si="316"/>
        <v>0</v>
      </c>
      <c r="U972" s="79" t="e">
        <f>VLOOKUP($S972,'Grille de Tarif OQN'!$B$2:$S$3603,U$1,0)</f>
        <v>#N/A</v>
      </c>
      <c r="V972" s="79" t="e">
        <f>VLOOKUP($S972,'Grille de Tarif OQN'!$B$2:$S$3603,V$1,0)</f>
        <v>#N/A</v>
      </c>
      <c r="W972" s="79" t="e">
        <f>VLOOKUP($S972,'Grille de Tarif OQN'!$B$2:$S$3603,W$1,0)</f>
        <v>#N/A</v>
      </c>
      <c r="X972" s="79" t="e">
        <f>VLOOKUP($S972,'Grille de Tarif OQN'!$B$2:$S$3603,X$1,0)</f>
        <v>#N/A</v>
      </c>
      <c r="Y972" s="79" t="e">
        <f>VLOOKUP($S972,'Grille de Tarif OQN'!$B$2:$S$3603,Y$1,0)</f>
        <v>#N/A</v>
      </c>
      <c r="Z972" s="79" t="e">
        <f>VLOOKUP($S972,'Grille de Tarif OQN'!$B$2:$S$3603,Z$1,0)</f>
        <v>#N/A</v>
      </c>
      <c r="AA972" s="79" t="e">
        <f>VLOOKUP($S972,'Grille de Tarif OQN'!$B$2:$S$3603,AA$1,0)</f>
        <v>#N/A</v>
      </c>
      <c r="AB972" s="79" t="e">
        <f>VLOOKUP($S972,'Grille de Tarif OQN'!$B$2:$S$3603,AB$1,0)</f>
        <v>#N/A</v>
      </c>
      <c r="AC972" s="79" t="e">
        <f>VLOOKUP($S972,'Grille de Tarif OQN'!$B$2:$S$3603,AC$1,0)</f>
        <v>#N/A</v>
      </c>
      <c r="AD972" s="79" t="e">
        <f>VLOOKUP($S972,'Grille de Tarif OQN'!$B$2:$S$3603,AD$1,0)</f>
        <v>#N/A</v>
      </c>
      <c r="AE972" s="79" t="e">
        <f>VLOOKUP($S972,'Grille de Tarif OQN'!$B$2:$S$3603,AE$1,0)</f>
        <v>#N/A</v>
      </c>
      <c r="AF972" s="79" t="e">
        <f>VLOOKUP($S972,'Grille de Tarif OQN'!$B$2:$S$3603,AF$1,0)</f>
        <v>#N/A</v>
      </c>
      <c r="AG972" s="79" t="e">
        <f>VLOOKUP($S972,'Grille de Tarif OQN'!$B$2:$S$3603,AG$1,0)</f>
        <v>#N/A</v>
      </c>
      <c r="AH972" s="79" t="e">
        <f>VLOOKUP($S972,'Grille de Tarif OQN'!$B$2:$S$3603,AH$1,0)</f>
        <v>#N/A</v>
      </c>
      <c r="AI972" s="79" t="e">
        <f>VLOOKUP($S972,'Grille de Tarif OQN'!$B$2:$S$3603,AI$1,0)</f>
        <v>#N/A</v>
      </c>
      <c r="AJ972" s="79" t="e">
        <f>VLOOKUP($S972,'Grille de Tarif OQN'!$B$2:$S$3603,AJ$1,0)</f>
        <v>#N/A</v>
      </c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72"/>
      <c r="AV972"/>
      <c r="AW972"/>
      <c r="AX972"/>
      <c r="AY972"/>
      <c r="AZ972" s="96">
        <f t="shared" si="317"/>
        <v>0</v>
      </c>
      <c r="BA972" s="24" t="e">
        <f t="shared" si="318"/>
        <v>#N/A</v>
      </c>
      <c r="BB972" s="24" t="e">
        <f t="shared" si="319"/>
        <v>#N/A</v>
      </c>
      <c r="BC972" s="24" t="e">
        <f t="shared" si="312"/>
        <v>#N/A</v>
      </c>
      <c r="BD972" s="24" t="e">
        <f t="shared" si="313"/>
        <v>#N/A</v>
      </c>
      <c r="BE972"/>
      <c r="BF972" t="e">
        <f t="shared" si="320"/>
        <v>#N/A</v>
      </c>
      <c r="BG972" t="str">
        <f t="shared" si="321"/>
        <v>HDJ</v>
      </c>
      <c r="BH972" s="20" t="e">
        <f t="shared" si="322"/>
        <v>#N/A</v>
      </c>
      <c r="BI972" s="20" t="e">
        <f t="shared" si="323"/>
        <v>#N/A</v>
      </c>
      <c r="BJ972" s="20" t="e">
        <f t="shared" si="324"/>
        <v>#N/A</v>
      </c>
      <c r="BK972" s="20" t="e">
        <f t="shared" si="325"/>
        <v>#N/A</v>
      </c>
      <c r="BL972" s="20" t="e">
        <f t="shared" si="326"/>
        <v>#N/A</v>
      </c>
      <c r="BM972" s="20" t="e">
        <f t="shared" si="314"/>
        <v>#N/A</v>
      </c>
      <c r="BN972" s="20" t="e">
        <f t="shared" si="327"/>
        <v>#N/A</v>
      </c>
    </row>
    <row r="973" spans="1:66">
      <c r="A973" s="92"/>
      <c r="B973" s="90"/>
      <c r="C973" s="90"/>
      <c r="D973" s="93"/>
      <c r="E973" s="93"/>
      <c r="F973" s="93"/>
      <c r="G973" s="93"/>
      <c r="H973" s="93"/>
      <c r="I973" s="93"/>
      <c r="J973" s="93"/>
      <c r="K973" s="93"/>
      <c r="L973" s="92"/>
      <c r="M973" s="93"/>
      <c r="N973" s="91">
        <f t="shared" si="308"/>
        <v>0</v>
      </c>
      <c r="O973" s="91" t="str">
        <f t="shared" si="309"/>
        <v/>
      </c>
      <c r="P973" s="91" t="str">
        <f t="shared" si="310"/>
        <v/>
      </c>
      <c r="Q973" s="91" t="str">
        <f t="shared" si="311"/>
        <v>HDJ</v>
      </c>
      <c r="R973" s="82"/>
      <c r="S973" s="95">
        <f t="shared" si="315"/>
        <v>0</v>
      </c>
      <c r="T973" s="95">
        <f t="shared" si="316"/>
        <v>0</v>
      </c>
      <c r="U973" s="79" t="e">
        <f>VLOOKUP($S973,'Grille de Tarif OQN'!$B$2:$S$3603,U$1,0)</f>
        <v>#N/A</v>
      </c>
      <c r="V973" s="79" t="e">
        <f>VLOOKUP($S973,'Grille de Tarif OQN'!$B$2:$S$3603,V$1,0)</f>
        <v>#N/A</v>
      </c>
      <c r="W973" s="79" t="e">
        <f>VLOOKUP($S973,'Grille de Tarif OQN'!$B$2:$S$3603,W$1,0)</f>
        <v>#N/A</v>
      </c>
      <c r="X973" s="79" t="e">
        <f>VLOOKUP($S973,'Grille de Tarif OQN'!$B$2:$S$3603,X$1,0)</f>
        <v>#N/A</v>
      </c>
      <c r="Y973" s="79" t="e">
        <f>VLOOKUP($S973,'Grille de Tarif OQN'!$B$2:$S$3603,Y$1,0)</f>
        <v>#N/A</v>
      </c>
      <c r="Z973" s="79" t="e">
        <f>VLOOKUP($S973,'Grille de Tarif OQN'!$B$2:$S$3603,Z$1,0)</f>
        <v>#N/A</v>
      </c>
      <c r="AA973" s="79" t="e">
        <f>VLOOKUP($S973,'Grille de Tarif OQN'!$B$2:$S$3603,AA$1,0)</f>
        <v>#N/A</v>
      </c>
      <c r="AB973" s="79" t="e">
        <f>VLOOKUP($S973,'Grille de Tarif OQN'!$B$2:$S$3603,AB$1,0)</f>
        <v>#N/A</v>
      </c>
      <c r="AC973" s="79" t="e">
        <f>VLOOKUP($S973,'Grille de Tarif OQN'!$B$2:$S$3603,AC$1,0)</f>
        <v>#N/A</v>
      </c>
      <c r="AD973" s="79" t="e">
        <f>VLOOKUP($S973,'Grille de Tarif OQN'!$B$2:$S$3603,AD$1,0)</f>
        <v>#N/A</v>
      </c>
      <c r="AE973" s="79" t="e">
        <f>VLOOKUP($S973,'Grille de Tarif OQN'!$B$2:$S$3603,AE$1,0)</f>
        <v>#N/A</v>
      </c>
      <c r="AF973" s="79" t="e">
        <f>VLOOKUP($S973,'Grille de Tarif OQN'!$B$2:$S$3603,AF$1,0)</f>
        <v>#N/A</v>
      </c>
      <c r="AG973" s="79" t="e">
        <f>VLOOKUP($S973,'Grille de Tarif OQN'!$B$2:$S$3603,AG$1,0)</f>
        <v>#N/A</v>
      </c>
      <c r="AH973" s="79" t="e">
        <f>VLOOKUP($S973,'Grille de Tarif OQN'!$B$2:$S$3603,AH$1,0)</f>
        <v>#N/A</v>
      </c>
      <c r="AI973" s="79" t="e">
        <f>VLOOKUP($S973,'Grille de Tarif OQN'!$B$2:$S$3603,AI$1,0)</f>
        <v>#N/A</v>
      </c>
      <c r="AJ973" s="79" t="e">
        <f>VLOOKUP($S973,'Grille de Tarif OQN'!$B$2:$S$3603,AJ$1,0)</f>
        <v>#N/A</v>
      </c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72"/>
      <c r="AV973"/>
      <c r="AW973"/>
      <c r="AX973"/>
      <c r="AY973"/>
      <c r="AZ973" s="96">
        <f t="shared" si="317"/>
        <v>0</v>
      </c>
      <c r="BA973" s="24" t="e">
        <f t="shared" si="318"/>
        <v>#N/A</v>
      </c>
      <c r="BB973" s="24" t="e">
        <f t="shared" si="319"/>
        <v>#N/A</v>
      </c>
      <c r="BC973" s="24" t="e">
        <f t="shared" si="312"/>
        <v>#N/A</v>
      </c>
      <c r="BD973" s="24" t="e">
        <f t="shared" si="313"/>
        <v>#N/A</v>
      </c>
      <c r="BE973"/>
      <c r="BF973" t="e">
        <f t="shared" si="320"/>
        <v>#N/A</v>
      </c>
      <c r="BG973" t="str">
        <f t="shared" si="321"/>
        <v>HDJ</v>
      </c>
      <c r="BH973" s="20" t="e">
        <f t="shared" si="322"/>
        <v>#N/A</v>
      </c>
      <c r="BI973" s="20" t="e">
        <f t="shared" si="323"/>
        <v>#N/A</v>
      </c>
      <c r="BJ973" s="20" t="e">
        <f t="shared" si="324"/>
        <v>#N/A</v>
      </c>
      <c r="BK973" s="20" t="e">
        <f t="shared" si="325"/>
        <v>#N/A</v>
      </c>
      <c r="BL973" s="20" t="e">
        <f t="shared" si="326"/>
        <v>#N/A</v>
      </c>
      <c r="BM973" s="20" t="e">
        <f t="shared" si="314"/>
        <v>#N/A</v>
      </c>
      <c r="BN973" s="20" t="e">
        <f t="shared" si="327"/>
        <v>#N/A</v>
      </c>
    </row>
    <row r="974" spans="1:66">
      <c r="A974" s="92"/>
      <c r="B974" s="90"/>
      <c r="C974" s="90"/>
      <c r="D974" s="93"/>
      <c r="E974" s="93"/>
      <c r="F974" s="93"/>
      <c r="G974" s="93"/>
      <c r="H974" s="93"/>
      <c r="I974" s="93"/>
      <c r="J974" s="93"/>
      <c r="K974" s="93"/>
      <c r="L974" s="92"/>
      <c r="M974" s="93"/>
      <c r="N974" s="91">
        <f t="shared" si="308"/>
        <v>0</v>
      </c>
      <c r="O974" s="91" t="str">
        <f t="shared" si="309"/>
        <v/>
      </c>
      <c r="P974" s="91" t="str">
        <f t="shared" si="310"/>
        <v/>
      </c>
      <c r="Q974" s="91" t="str">
        <f t="shared" si="311"/>
        <v>HDJ</v>
      </c>
      <c r="R974" s="82"/>
      <c r="S974" s="95">
        <f t="shared" si="315"/>
        <v>0</v>
      </c>
      <c r="T974" s="95">
        <f t="shared" si="316"/>
        <v>0</v>
      </c>
      <c r="U974" s="79" t="e">
        <f>VLOOKUP($S974,'Grille de Tarif OQN'!$B$2:$S$3603,U$1,0)</f>
        <v>#N/A</v>
      </c>
      <c r="V974" s="79" t="e">
        <f>VLOOKUP($S974,'Grille de Tarif OQN'!$B$2:$S$3603,V$1,0)</f>
        <v>#N/A</v>
      </c>
      <c r="W974" s="79" t="e">
        <f>VLOOKUP($S974,'Grille de Tarif OQN'!$B$2:$S$3603,W$1,0)</f>
        <v>#N/A</v>
      </c>
      <c r="X974" s="79" t="e">
        <f>VLOOKUP($S974,'Grille de Tarif OQN'!$B$2:$S$3603,X$1,0)</f>
        <v>#N/A</v>
      </c>
      <c r="Y974" s="79" t="e">
        <f>VLOOKUP($S974,'Grille de Tarif OQN'!$B$2:$S$3603,Y$1,0)</f>
        <v>#N/A</v>
      </c>
      <c r="Z974" s="79" t="e">
        <f>VLOOKUP($S974,'Grille de Tarif OQN'!$B$2:$S$3603,Z$1,0)</f>
        <v>#N/A</v>
      </c>
      <c r="AA974" s="79" t="e">
        <f>VLOOKUP($S974,'Grille de Tarif OQN'!$B$2:$S$3603,AA$1,0)</f>
        <v>#N/A</v>
      </c>
      <c r="AB974" s="79" t="e">
        <f>VLOOKUP($S974,'Grille de Tarif OQN'!$B$2:$S$3603,AB$1,0)</f>
        <v>#N/A</v>
      </c>
      <c r="AC974" s="79" t="e">
        <f>VLOOKUP($S974,'Grille de Tarif OQN'!$B$2:$S$3603,AC$1,0)</f>
        <v>#N/A</v>
      </c>
      <c r="AD974" s="79" t="e">
        <f>VLOOKUP($S974,'Grille de Tarif OQN'!$B$2:$S$3603,AD$1,0)</f>
        <v>#N/A</v>
      </c>
      <c r="AE974" s="79" t="e">
        <f>VLOOKUP($S974,'Grille de Tarif OQN'!$B$2:$S$3603,AE$1,0)</f>
        <v>#N/A</v>
      </c>
      <c r="AF974" s="79" t="e">
        <f>VLOOKUP($S974,'Grille de Tarif OQN'!$B$2:$S$3603,AF$1,0)</f>
        <v>#N/A</v>
      </c>
      <c r="AG974" s="79" t="e">
        <f>VLOOKUP($S974,'Grille de Tarif OQN'!$B$2:$S$3603,AG$1,0)</f>
        <v>#N/A</v>
      </c>
      <c r="AH974" s="79" t="e">
        <f>VLOOKUP($S974,'Grille de Tarif OQN'!$B$2:$S$3603,AH$1,0)</f>
        <v>#N/A</v>
      </c>
      <c r="AI974" s="79" t="e">
        <f>VLOOKUP($S974,'Grille de Tarif OQN'!$B$2:$S$3603,AI$1,0)</f>
        <v>#N/A</v>
      </c>
      <c r="AJ974" s="79" t="e">
        <f>VLOOKUP($S974,'Grille de Tarif OQN'!$B$2:$S$3603,AJ$1,0)</f>
        <v>#N/A</v>
      </c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72"/>
      <c r="AV974"/>
      <c r="AW974"/>
      <c r="AX974"/>
      <c r="AY974"/>
      <c r="AZ974" s="96">
        <f t="shared" si="317"/>
        <v>0</v>
      </c>
      <c r="BA974" s="24" t="e">
        <f t="shared" si="318"/>
        <v>#N/A</v>
      </c>
      <c r="BB974" s="24" t="e">
        <f t="shared" si="319"/>
        <v>#N/A</v>
      </c>
      <c r="BC974" s="24" t="e">
        <f t="shared" si="312"/>
        <v>#N/A</v>
      </c>
      <c r="BD974" s="24" t="e">
        <f t="shared" si="313"/>
        <v>#N/A</v>
      </c>
      <c r="BE974"/>
      <c r="BF974" t="e">
        <f t="shared" si="320"/>
        <v>#N/A</v>
      </c>
      <c r="BG974" t="str">
        <f t="shared" si="321"/>
        <v>HDJ</v>
      </c>
      <c r="BH974" s="20" t="e">
        <f t="shared" si="322"/>
        <v>#N/A</v>
      </c>
      <c r="BI974" s="20" t="e">
        <f t="shared" si="323"/>
        <v>#N/A</v>
      </c>
      <c r="BJ974" s="20" t="e">
        <f t="shared" si="324"/>
        <v>#N/A</v>
      </c>
      <c r="BK974" s="20" t="e">
        <f t="shared" si="325"/>
        <v>#N/A</v>
      </c>
      <c r="BL974" s="20" t="e">
        <f t="shared" si="326"/>
        <v>#N/A</v>
      </c>
      <c r="BM974" s="20" t="e">
        <f t="shared" si="314"/>
        <v>#N/A</v>
      </c>
      <c r="BN974" s="20" t="e">
        <f t="shared" si="327"/>
        <v>#N/A</v>
      </c>
    </row>
    <row r="975" spans="1:66">
      <c r="A975" s="92"/>
      <c r="B975" s="90"/>
      <c r="C975" s="90"/>
      <c r="D975" s="93"/>
      <c r="E975" s="93"/>
      <c r="F975" s="93"/>
      <c r="G975" s="93"/>
      <c r="H975" s="93"/>
      <c r="I975" s="93"/>
      <c r="J975" s="93"/>
      <c r="K975" s="93"/>
      <c r="L975" s="92"/>
      <c r="M975" s="93"/>
      <c r="N975" s="91">
        <f t="shared" si="308"/>
        <v>0</v>
      </c>
      <c r="O975" s="91" t="str">
        <f t="shared" si="309"/>
        <v/>
      </c>
      <c r="P975" s="91" t="str">
        <f t="shared" si="310"/>
        <v/>
      </c>
      <c r="Q975" s="91" t="str">
        <f t="shared" si="311"/>
        <v>HDJ</v>
      </c>
      <c r="R975" s="82"/>
      <c r="S975" s="95">
        <f t="shared" si="315"/>
        <v>0</v>
      </c>
      <c r="T975" s="95">
        <f t="shared" si="316"/>
        <v>0</v>
      </c>
      <c r="U975" s="79" t="e">
        <f>VLOOKUP($S975,'Grille de Tarif OQN'!$B$2:$S$3603,U$1,0)</f>
        <v>#N/A</v>
      </c>
      <c r="V975" s="79" t="e">
        <f>VLOOKUP($S975,'Grille de Tarif OQN'!$B$2:$S$3603,V$1,0)</f>
        <v>#N/A</v>
      </c>
      <c r="W975" s="79" t="e">
        <f>VLOOKUP($S975,'Grille de Tarif OQN'!$B$2:$S$3603,W$1,0)</f>
        <v>#N/A</v>
      </c>
      <c r="X975" s="79" t="e">
        <f>VLOOKUP($S975,'Grille de Tarif OQN'!$B$2:$S$3603,X$1,0)</f>
        <v>#N/A</v>
      </c>
      <c r="Y975" s="79" t="e">
        <f>VLOOKUP($S975,'Grille de Tarif OQN'!$B$2:$S$3603,Y$1,0)</f>
        <v>#N/A</v>
      </c>
      <c r="Z975" s="79" t="e">
        <f>VLOOKUP($S975,'Grille de Tarif OQN'!$B$2:$S$3603,Z$1,0)</f>
        <v>#N/A</v>
      </c>
      <c r="AA975" s="79" t="e">
        <f>VLOOKUP($S975,'Grille de Tarif OQN'!$B$2:$S$3603,AA$1,0)</f>
        <v>#N/A</v>
      </c>
      <c r="AB975" s="79" t="e">
        <f>VLOOKUP($S975,'Grille de Tarif OQN'!$B$2:$S$3603,AB$1,0)</f>
        <v>#N/A</v>
      </c>
      <c r="AC975" s="79" t="e">
        <f>VLOOKUP($S975,'Grille de Tarif OQN'!$B$2:$S$3603,AC$1,0)</f>
        <v>#N/A</v>
      </c>
      <c r="AD975" s="79" t="e">
        <f>VLOOKUP($S975,'Grille de Tarif OQN'!$B$2:$S$3603,AD$1,0)</f>
        <v>#N/A</v>
      </c>
      <c r="AE975" s="79" t="e">
        <f>VLOOKUP($S975,'Grille de Tarif OQN'!$B$2:$S$3603,AE$1,0)</f>
        <v>#N/A</v>
      </c>
      <c r="AF975" s="79" t="e">
        <f>VLOOKUP($S975,'Grille de Tarif OQN'!$B$2:$S$3603,AF$1,0)</f>
        <v>#N/A</v>
      </c>
      <c r="AG975" s="79" t="e">
        <f>VLOOKUP($S975,'Grille de Tarif OQN'!$B$2:$S$3603,AG$1,0)</f>
        <v>#N/A</v>
      </c>
      <c r="AH975" s="79" t="e">
        <f>VLOOKUP($S975,'Grille de Tarif OQN'!$B$2:$S$3603,AH$1,0)</f>
        <v>#N/A</v>
      </c>
      <c r="AI975" s="79" t="e">
        <f>VLOOKUP($S975,'Grille de Tarif OQN'!$B$2:$S$3603,AI$1,0)</f>
        <v>#N/A</v>
      </c>
      <c r="AJ975" s="79" t="e">
        <f>VLOOKUP($S975,'Grille de Tarif OQN'!$B$2:$S$3603,AJ$1,0)</f>
        <v>#N/A</v>
      </c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72"/>
      <c r="AV975"/>
      <c r="AW975"/>
      <c r="AX975"/>
      <c r="AY975"/>
      <c r="AZ975" s="96">
        <f t="shared" si="317"/>
        <v>0</v>
      </c>
      <c r="BA975" s="24" t="e">
        <f t="shared" si="318"/>
        <v>#N/A</v>
      </c>
      <c r="BB975" s="24" t="e">
        <f t="shared" si="319"/>
        <v>#N/A</v>
      </c>
      <c r="BC975" s="24" t="e">
        <f t="shared" si="312"/>
        <v>#N/A</v>
      </c>
      <c r="BD975" s="24" t="e">
        <f t="shared" si="313"/>
        <v>#N/A</v>
      </c>
      <c r="BE975"/>
      <c r="BF975" t="e">
        <f t="shared" si="320"/>
        <v>#N/A</v>
      </c>
      <c r="BG975" t="str">
        <f t="shared" si="321"/>
        <v>HDJ</v>
      </c>
      <c r="BH975" s="20" t="e">
        <f t="shared" si="322"/>
        <v>#N/A</v>
      </c>
      <c r="BI975" s="20" t="e">
        <f t="shared" si="323"/>
        <v>#N/A</v>
      </c>
      <c r="BJ975" s="20" t="e">
        <f t="shared" si="324"/>
        <v>#N/A</v>
      </c>
      <c r="BK975" s="20" t="e">
        <f t="shared" si="325"/>
        <v>#N/A</v>
      </c>
      <c r="BL975" s="20" t="e">
        <f t="shared" si="326"/>
        <v>#N/A</v>
      </c>
      <c r="BM975" s="20" t="e">
        <f t="shared" si="314"/>
        <v>#N/A</v>
      </c>
      <c r="BN975" s="20" t="e">
        <f t="shared" si="327"/>
        <v>#N/A</v>
      </c>
    </row>
    <row r="976" spans="1:66">
      <c r="A976" s="92"/>
      <c r="B976" s="90"/>
      <c r="C976" s="90"/>
      <c r="D976" s="93"/>
      <c r="E976" s="93"/>
      <c r="F976" s="93"/>
      <c r="G976" s="93"/>
      <c r="H976" s="93"/>
      <c r="I976" s="93"/>
      <c r="J976" s="93"/>
      <c r="K976" s="93"/>
      <c r="L976" s="92"/>
      <c r="M976" s="93"/>
      <c r="N976" s="91">
        <f t="shared" si="308"/>
        <v>0</v>
      </c>
      <c r="O976" s="91" t="str">
        <f t="shared" si="309"/>
        <v/>
      </c>
      <c r="P976" s="91" t="str">
        <f t="shared" si="310"/>
        <v/>
      </c>
      <c r="Q976" s="91" t="str">
        <f t="shared" si="311"/>
        <v>HDJ</v>
      </c>
      <c r="R976" s="82"/>
      <c r="S976" s="95">
        <f t="shared" si="315"/>
        <v>0</v>
      </c>
      <c r="T976" s="95">
        <f t="shared" si="316"/>
        <v>0</v>
      </c>
      <c r="U976" s="79" t="e">
        <f>VLOOKUP($S976,'Grille de Tarif OQN'!$B$2:$S$3603,U$1,0)</f>
        <v>#N/A</v>
      </c>
      <c r="V976" s="79" t="e">
        <f>VLOOKUP($S976,'Grille de Tarif OQN'!$B$2:$S$3603,V$1,0)</f>
        <v>#N/A</v>
      </c>
      <c r="W976" s="79" t="e">
        <f>VLOOKUP($S976,'Grille de Tarif OQN'!$B$2:$S$3603,W$1,0)</f>
        <v>#N/A</v>
      </c>
      <c r="X976" s="79" t="e">
        <f>VLOOKUP($S976,'Grille de Tarif OQN'!$B$2:$S$3603,X$1,0)</f>
        <v>#N/A</v>
      </c>
      <c r="Y976" s="79" t="e">
        <f>VLOOKUP($S976,'Grille de Tarif OQN'!$B$2:$S$3603,Y$1,0)</f>
        <v>#N/A</v>
      </c>
      <c r="Z976" s="79" t="e">
        <f>VLOOKUP($S976,'Grille de Tarif OQN'!$B$2:$S$3603,Z$1,0)</f>
        <v>#N/A</v>
      </c>
      <c r="AA976" s="79" t="e">
        <f>VLOOKUP($S976,'Grille de Tarif OQN'!$B$2:$S$3603,AA$1,0)</f>
        <v>#N/A</v>
      </c>
      <c r="AB976" s="79" t="e">
        <f>VLOOKUP($S976,'Grille de Tarif OQN'!$B$2:$S$3603,AB$1,0)</f>
        <v>#N/A</v>
      </c>
      <c r="AC976" s="79" t="e">
        <f>VLOOKUP($S976,'Grille de Tarif OQN'!$B$2:$S$3603,AC$1,0)</f>
        <v>#N/A</v>
      </c>
      <c r="AD976" s="79" t="e">
        <f>VLOOKUP($S976,'Grille de Tarif OQN'!$B$2:$S$3603,AD$1,0)</f>
        <v>#N/A</v>
      </c>
      <c r="AE976" s="79" t="e">
        <f>VLOOKUP($S976,'Grille de Tarif OQN'!$B$2:$S$3603,AE$1,0)</f>
        <v>#N/A</v>
      </c>
      <c r="AF976" s="79" t="e">
        <f>VLOOKUP($S976,'Grille de Tarif OQN'!$B$2:$S$3603,AF$1,0)</f>
        <v>#N/A</v>
      </c>
      <c r="AG976" s="79" t="e">
        <f>VLOOKUP($S976,'Grille de Tarif OQN'!$B$2:$S$3603,AG$1,0)</f>
        <v>#N/A</v>
      </c>
      <c r="AH976" s="79" t="e">
        <f>VLOOKUP($S976,'Grille de Tarif OQN'!$B$2:$S$3603,AH$1,0)</f>
        <v>#N/A</v>
      </c>
      <c r="AI976" s="79" t="e">
        <f>VLOOKUP($S976,'Grille de Tarif OQN'!$B$2:$S$3603,AI$1,0)</f>
        <v>#N/A</v>
      </c>
      <c r="AJ976" s="79" t="e">
        <f>VLOOKUP($S976,'Grille de Tarif OQN'!$B$2:$S$3603,AJ$1,0)</f>
        <v>#N/A</v>
      </c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72"/>
      <c r="AV976"/>
      <c r="AW976"/>
      <c r="AX976"/>
      <c r="AY976"/>
      <c r="AZ976" s="96">
        <f t="shared" si="317"/>
        <v>0</v>
      </c>
      <c r="BA976" s="24" t="e">
        <f t="shared" si="318"/>
        <v>#N/A</v>
      </c>
      <c r="BB976" s="24" t="e">
        <f t="shared" si="319"/>
        <v>#N/A</v>
      </c>
      <c r="BC976" s="24" t="e">
        <f t="shared" si="312"/>
        <v>#N/A</v>
      </c>
      <c r="BD976" s="24" t="e">
        <f t="shared" si="313"/>
        <v>#N/A</v>
      </c>
      <c r="BE976"/>
      <c r="BF976" t="e">
        <f t="shared" si="320"/>
        <v>#N/A</v>
      </c>
      <c r="BG976" t="str">
        <f t="shared" si="321"/>
        <v>HDJ</v>
      </c>
      <c r="BH976" s="20" t="e">
        <f t="shared" si="322"/>
        <v>#N/A</v>
      </c>
      <c r="BI976" s="20" t="e">
        <f t="shared" si="323"/>
        <v>#N/A</v>
      </c>
      <c r="BJ976" s="20" t="e">
        <f t="shared" si="324"/>
        <v>#N/A</v>
      </c>
      <c r="BK976" s="20" t="e">
        <f t="shared" si="325"/>
        <v>#N/A</v>
      </c>
      <c r="BL976" s="20" t="e">
        <f t="shared" si="326"/>
        <v>#N/A</v>
      </c>
      <c r="BM976" s="20" t="e">
        <f t="shared" si="314"/>
        <v>#N/A</v>
      </c>
      <c r="BN976" s="20" t="e">
        <f t="shared" si="327"/>
        <v>#N/A</v>
      </c>
    </row>
    <row r="977" spans="1:66">
      <c r="A977" s="92"/>
      <c r="B977" s="90"/>
      <c r="C977" s="90"/>
      <c r="D977" s="93"/>
      <c r="E977" s="93"/>
      <c r="F977" s="93"/>
      <c r="G977" s="93"/>
      <c r="H977" s="93"/>
      <c r="I977" s="93"/>
      <c r="J977" s="93"/>
      <c r="K977" s="93"/>
      <c r="L977" s="92"/>
      <c r="M977" s="93"/>
      <c r="N977" s="91">
        <f t="shared" si="308"/>
        <v>0</v>
      </c>
      <c r="O977" s="91" t="str">
        <f t="shared" si="309"/>
        <v/>
      </c>
      <c r="P977" s="91" t="str">
        <f t="shared" si="310"/>
        <v/>
      </c>
      <c r="Q977" s="91" t="str">
        <f t="shared" si="311"/>
        <v>HDJ</v>
      </c>
      <c r="R977" s="82"/>
      <c r="S977" s="95">
        <f t="shared" si="315"/>
        <v>0</v>
      </c>
      <c r="T977" s="95">
        <f t="shared" si="316"/>
        <v>0</v>
      </c>
      <c r="U977" s="79" t="e">
        <f>VLOOKUP($S977,'Grille de Tarif OQN'!$B$2:$S$3603,U$1,0)</f>
        <v>#N/A</v>
      </c>
      <c r="V977" s="79" t="e">
        <f>VLOOKUP($S977,'Grille de Tarif OQN'!$B$2:$S$3603,V$1,0)</f>
        <v>#N/A</v>
      </c>
      <c r="W977" s="79" t="e">
        <f>VLOOKUP($S977,'Grille de Tarif OQN'!$B$2:$S$3603,W$1,0)</f>
        <v>#N/A</v>
      </c>
      <c r="X977" s="79" t="e">
        <f>VLOOKUP($S977,'Grille de Tarif OQN'!$B$2:$S$3603,X$1,0)</f>
        <v>#N/A</v>
      </c>
      <c r="Y977" s="79" t="e">
        <f>VLOOKUP($S977,'Grille de Tarif OQN'!$B$2:$S$3603,Y$1,0)</f>
        <v>#N/A</v>
      </c>
      <c r="Z977" s="79" t="e">
        <f>VLOOKUP($S977,'Grille de Tarif OQN'!$B$2:$S$3603,Z$1,0)</f>
        <v>#N/A</v>
      </c>
      <c r="AA977" s="79" t="e">
        <f>VLOOKUP($S977,'Grille de Tarif OQN'!$B$2:$S$3603,AA$1,0)</f>
        <v>#N/A</v>
      </c>
      <c r="AB977" s="79" t="e">
        <f>VLOOKUP($S977,'Grille de Tarif OQN'!$B$2:$S$3603,AB$1,0)</f>
        <v>#N/A</v>
      </c>
      <c r="AC977" s="79" t="e">
        <f>VLOOKUP($S977,'Grille de Tarif OQN'!$B$2:$S$3603,AC$1,0)</f>
        <v>#N/A</v>
      </c>
      <c r="AD977" s="79" t="e">
        <f>VLOOKUP($S977,'Grille de Tarif OQN'!$B$2:$S$3603,AD$1,0)</f>
        <v>#N/A</v>
      </c>
      <c r="AE977" s="79" t="e">
        <f>VLOOKUP($S977,'Grille de Tarif OQN'!$B$2:$S$3603,AE$1,0)</f>
        <v>#N/A</v>
      </c>
      <c r="AF977" s="79" t="e">
        <f>VLOOKUP($S977,'Grille de Tarif OQN'!$B$2:$S$3603,AF$1,0)</f>
        <v>#N/A</v>
      </c>
      <c r="AG977" s="79" t="e">
        <f>VLOOKUP($S977,'Grille de Tarif OQN'!$B$2:$S$3603,AG$1,0)</f>
        <v>#N/A</v>
      </c>
      <c r="AH977" s="79" t="e">
        <f>VLOOKUP($S977,'Grille de Tarif OQN'!$B$2:$S$3603,AH$1,0)</f>
        <v>#N/A</v>
      </c>
      <c r="AI977" s="79" t="e">
        <f>VLOOKUP($S977,'Grille de Tarif OQN'!$B$2:$S$3603,AI$1,0)</f>
        <v>#N/A</v>
      </c>
      <c r="AJ977" s="79" t="e">
        <f>VLOOKUP($S977,'Grille de Tarif OQN'!$B$2:$S$3603,AJ$1,0)</f>
        <v>#N/A</v>
      </c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72"/>
      <c r="AV977"/>
      <c r="AW977"/>
      <c r="AX977"/>
      <c r="AY977"/>
      <c r="AZ977" s="96">
        <f t="shared" si="317"/>
        <v>0</v>
      </c>
      <c r="BA977" s="24" t="e">
        <f t="shared" si="318"/>
        <v>#N/A</v>
      </c>
      <c r="BB977" s="24" t="e">
        <f t="shared" si="319"/>
        <v>#N/A</v>
      </c>
      <c r="BC977" s="24" t="e">
        <f t="shared" si="312"/>
        <v>#N/A</v>
      </c>
      <c r="BD977" s="24" t="e">
        <f t="shared" si="313"/>
        <v>#N/A</v>
      </c>
      <c r="BE977"/>
      <c r="BF977" t="e">
        <f t="shared" si="320"/>
        <v>#N/A</v>
      </c>
      <c r="BG977" t="str">
        <f t="shared" si="321"/>
        <v>HDJ</v>
      </c>
      <c r="BH977" s="20" t="e">
        <f t="shared" si="322"/>
        <v>#N/A</v>
      </c>
      <c r="BI977" s="20" t="e">
        <f t="shared" si="323"/>
        <v>#N/A</v>
      </c>
      <c r="BJ977" s="20" t="e">
        <f t="shared" si="324"/>
        <v>#N/A</v>
      </c>
      <c r="BK977" s="20" t="e">
        <f t="shared" si="325"/>
        <v>#N/A</v>
      </c>
      <c r="BL977" s="20" t="e">
        <f t="shared" si="326"/>
        <v>#N/A</v>
      </c>
      <c r="BM977" s="20" t="e">
        <f t="shared" si="314"/>
        <v>#N/A</v>
      </c>
      <c r="BN977" s="20" t="e">
        <f t="shared" si="327"/>
        <v>#N/A</v>
      </c>
    </row>
    <row r="978" spans="1:66">
      <c r="A978" s="92"/>
      <c r="B978" s="90"/>
      <c r="C978" s="90"/>
      <c r="D978" s="93"/>
      <c r="E978" s="93"/>
      <c r="F978" s="93"/>
      <c r="G978" s="93"/>
      <c r="H978" s="93"/>
      <c r="I978" s="93"/>
      <c r="J978" s="93"/>
      <c r="K978" s="93"/>
      <c r="L978" s="92"/>
      <c r="M978" s="93"/>
      <c r="N978" s="91">
        <f t="shared" si="308"/>
        <v>0</v>
      </c>
      <c r="O978" s="91" t="str">
        <f t="shared" si="309"/>
        <v/>
      </c>
      <c r="P978" s="91" t="str">
        <f t="shared" si="310"/>
        <v/>
      </c>
      <c r="Q978" s="91" t="str">
        <f t="shared" si="311"/>
        <v>HDJ</v>
      </c>
      <c r="R978" s="82"/>
      <c r="S978" s="95">
        <f t="shared" si="315"/>
        <v>0</v>
      </c>
      <c r="T978" s="95">
        <f t="shared" si="316"/>
        <v>0</v>
      </c>
      <c r="U978" s="79" t="e">
        <f>VLOOKUP($S978,'Grille de Tarif OQN'!$B$2:$S$3603,U$1,0)</f>
        <v>#N/A</v>
      </c>
      <c r="V978" s="79" t="e">
        <f>VLOOKUP($S978,'Grille de Tarif OQN'!$B$2:$S$3603,V$1,0)</f>
        <v>#N/A</v>
      </c>
      <c r="W978" s="79" t="e">
        <f>VLOOKUP($S978,'Grille de Tarif OQN'!$B$2:$S$3603,W$1,0)</f>
        <v>#N/A</v>
      </c>
      <c r="X978" s="79" t="e">
        <f>VLOOKUP($S978,'Grille de Tarif OQN'!$B$2:$S$3603,X$1,0)</f>
        <v>#N/A</v>
      </c>
      <c r="Y978" s="79" t="e">
        <f>VLOOKUP($S978,'Grille de Tarif OQN'!$B$2:$S$3603,Y$1,0)</f>
        <v>#N/A</v>
      </c>
      <c r="Z978" s="79" t="e">
        <f>VLOOKUP($S978,'Grille de Tarif OQN'!$B$2:$S$3603,Z$1,0)</f>
        <v>#N/A</v>
      </c>
      <c r="AA978" s="79" t="e">
        <f>VLOOKUP($S978,'Grille de Tarif OQN'!$B$2:$S$3603,AA$1,0)</f>
        <v>#N/A</v>
      </c>
      <c r="AB978" s="79" t="e">
        <f>VLOOKUP($S978,'Grille de Tarif OQN'!$B$2:$S$3603,AB$1,0)</f>
        <v>#N/A</v>
      </c>
      <c r="AC978" s="79" t="e">
        <f>VLOOKUP($S978,'Grille de Tarif OQN'!$B$2:$S$3603,AC$1,0)</f>
        <v>#N/A</v>
      </c>
      <c r="AD978" s="79" t="e">
        <f>VLOOKUP($S978,'Grille de Tarif OQN'!$B$2:$S$3603,AD$1,0)</f>
        <v>#N/A</v>
      </c>
      <c r="AE978" s="79" t="e">
        <f>VLOOKUP($S978,'Grille de Tarif OQN'!$B$2:$S$3603,AE$1,0)</f>
        <v>#N/A</v>
      </c>
      <c r="AF978" s="79" t="e">
        <f>VLOOKUP($S978,'Grille de Tarif OQN'!$B$2:$S$3603,AF$1,0)</f>
        <v>#N/A</v>
      </c>
      <c r="AG978" s="79" t="e">
        <f>VLOOKUP($S978,'Grille de Tarif OQN'!$B$2:$S$3603,AG$1,0)</f>
        <v>#N/A</v>
      </c>
      <c r="AH978" s="79" t="e">
        <f>VLOOKUP($S978,'Grille de Tarif OQN'!$B$2:$S$3603,AH$1,0)</f>
        <v>#N/A</v>
      </c>
      <c r="AI978" s="79" t="e">
        <f>VLOOKUP($S978,'Grille de Tarif OQN'!$B$2:$S$3603,AI$1,0)</f>
        <v>#N/A</v>
      </c>
      <c r="AJ978" s="79" t="e">
        <f>VLOOKUP($S978,'Grille de Tarif OQN'!$B$2:$S$3603,AJ$1,0)</f>
        <v>#N/A</v>
      </c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72"/>
      <c r="AV978"/>
      <c r="AW978"/>
      <c r="AX978"/>
      <c r="AY978"/>
      <c r="AZ978" s="96">
        <f t="shared" si="317"/>
        <v>0</v>
      </c>
      <c r="BA978" s="24" t="e">
        <f t="shared" si="318"/>
        <v>#N/A</v>
      </c>
      <c r="BB978" s="24" t="e">
        <f t="shared" si="319"/>
        <v>#N/A</v>
      </c>
      <c r="BC978" s="24" t="e">
        <f t="shared" si="312"/>
        <v>#N/A</v>
      </c>
      <c r="BD978" s="24" t="e">
        <f t="shared" si="313"/>
        <v>#N/A</v>
      </c>
      <c r="BE978"/>
      <c r="BF978" t="e">
        <f t="shared" si="320"/>
        <v>#N/A</v>
      </c>
      <c r="BG978" t="str">
        <f t="shared" si="321"/>
        <v>HDJ</v>
      </c>
      <c r="BH978" s="20" t="e">
        <f t="shared" si="322"/>
        <v>#N/A</v>
      </c>
      <c r="BI978" s="20" t="e">
        <f t="shared" si="323"/>
        <v>#N/A</v>
      </c>
      <c r="BJ978" s="20" t="e">
        <f t="shared" si="324"/>
        <v>#N/A</v>
      </c>
      <c r="BK978" s="20" t="e">
        <f t="shared" si="325"/>
        <v>#N/A</v>
      </c>
      <c r="BL978" s="20" t="e">
        <f t="shared" si="326"/>
        <v>#N/A</v>
      </c>
      <c r="BM978" s="20" t="e">
        <f t="shared" si="314"/>
        <v>#N/A</v>
      </c>
      <c r="BN978" s="20" t="e">
        <f t="shared" si="327"/>
        <v>#N/A</v>
      </c>
    </row>
    <row r="979" spans="1:66">
      <c r="A979" s="92"/>
      <c r="B979" s="90"/>
      <c r="C979" s="90"/>
      <c r="D979" s="93"/>
      <c r="E979" s="93"/>
      <c r="F979" s="93"/>
      <c r="G979" s="93"/>
      <c r="H979" s="93"/>
      <c r="I979" s="93"/>
      <c r="J979" s="93"/>
      <c r="K979" s="93"/>
      <c r="L979" s="92"/>
      <c r="M979" s="93"/>
      <c r="N979" s="91">
        <f t="shared" si="308"/>
        <v>0</v>
      </c>
      <c r="O979" s="91" t="str">
        <f t="shared" si="309"/>
        <v/>
      </c>
      <c r="P979" s="91" t="str">
        <f t="shared" si="310"/>
        <v/>
      </c>
      <c r="Q979" s="91" t="str">
        <f t="shared" si="311"/>
        <v>HDJ</v>
      </c>
      <c r="R979" s="82"/>
      <c r="S979" s="95">
        <f t="shared" si="315"/>
        <v>0</v>
      </c>
      <c r="T979" s="95">
        <f t="shared" si="316"/>
        <v>0</v>
      </c>
      <c r="U979" s="79" t="e">
        <f>VLOOKUP($S979,'Grille de Tarif OQN'!$B$2:$S$3603,U$1,0)</f>
        <v>#N/A</v>
      </c>
      <c r="V979" s="79" t="e">
        <f>VLOOKUP($S979,'Grille de Tarif OQN'!$B$2:$S$3603,V$1,0)</f>
        <v>#N/A</v>
      </c>
      <c r="W979" s="79" t="e">
        <f>VLOOKUP($S979,'Grille de Tarif OQN'!$B$2:$S$3603,W$1,0)</f>
        <v>#N/A</v>
      </c>
      <c r="X979" s="79" t="e">
        <f>VLOOKUP($S979,'Grille de Tarif OQN'!$B$2:$S$3603,X$1,0)</f>
        <v>#N/A</v>
      </c>
      <c r="Y979" s="79" t="e">
        <f>VLOOKUP($S979,'Grille de Tarif OQN'!$B$2:$S$3603,Y$1,0)</f>
        <v>#N/A</v>
      </c>
      <c r="Z979" s="79" t="e">
        <f>VLOOKUP($S979,'Grille de Tarif OQN'!$B$2:$S$3603,Z$1,0)</f>
        <v>#N/A</v>
      </c>
      <c r="AA979" s="79" t="e">
        <f>VLOOKUP($S979,'Grille de Tarif OQN'!$B$2:$S$3603,AA$1,0)</f>
        <v>#N/A</v>
      </c>
      <c r="AB979" s="79" t="e">
        <f>VLOOKUP($S979,'Grille de Tarif OQN'!$B$2:$S$3603,AB$1,0)</f>
        <v>#N/A</v>
      </c>
      <c r="AC979" s="79" t="e">
        <f>VLOOKUP($S979,'Grille de Tarif OQN'!$B$2:$S$3603,AC$1,0)</f>
        <v>#N/A</v>
      </c>
      <c r="AD979" s="79" t="e">
        <f>VLOOKUP($S979,'Grille de Tarif OQN'!$B$2:$S$3603,AD$1,0)</f>
        <v>#N/A</v>
      </c>
      <c r="AE979" s="79" t="e">
        <f>VLOOKUP($S979,'Grille de Tarif OQN'!$B$2:$S$3603,AE$1,0)</f>
        <v>#N/A</v>
      </c>
      <c r="AF979" s="79" t="e">
        <f>VLOOKUP($S979,'Grille de Tarif OQN'!$B$2:$S$3603,AF$1,0)</f>
        <v>#N/A</v>
      </c>
      <c r="AG979" s="79" t="e">
        <f>VLOOKUP($S979,'Grille de Tarif OQN'!$B$2:$S$3603,AG$1,0)</f>
        <v>#N/A</v>
      </c>
      <c r="AH979" s="79" t="e">
        <f>VLOOKUP($S979,'Grille de Tarif OQN'!$B$2:$S$3603,AH$1,0)</f>
        <v>#N/A</v>
      </c>
      <c r="AI979" s="79" t="e">
        <f>VLOOKUP($S979,'Grille de Tarif OQN'!$B$2:$S$3603,AI$1,0)</f>
        <v>#N/A</v>
      </c>
      <c r="AJ979" s="79" t="e">
        <f>VLOOKUP($S979,'Grille de Tarif OQN'!$B$2:$S$3603,AJ$1,0)</f>
        <v>#N/A</v>
      </c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72"/>
      <c r="AV979"/>
      <c r="AW979"/>
      <c r="AX979"/>
      <c r="AY979"/>
      <c r="AZ979" s="96">
        <f t="shared" si="317"/>
        <v>0</v>
      </c>
      <c r="BA979" s="24" t="e">
        <f t="shared" si="318"/>
        <v>#N/A</v>
      </c>
      <c r="BB979" s="24" t="e">
        <f t="shared" si="319"/>
        <v>#N/A</v>
      </c>
      <c r="BC979" s="24" t="e">
        <f t="shared" si="312"/>
        <v>#N/A</v>
      </c>
      <c r="BD979" s="24" t="e">
        <f t="shared" si="313"/>
        <v>#N/A</v>
      </c>
      <c r="BE979"/>
      <c r="BF979" t="e">
        <f t="shared" si="320"/>
        <v>#N/A</v>
      </c>
      <c r="BG979" t="str">
        <f t="shared" si="321"/>
        <v>HDJ</v>
      </c>
      <c r="BH979" s="20" t="e">
        <f t="shared" si="322"/>
        <v>#N/A</v>
      </c>
      <c r="BI979" s="20" t="e">
        <f t="shared" si="323"/>
        <v>#N/A</v>
      </c>
      <c r="BJ979" s="20" t="e">
        <f t="shared" si="324"/>
        <v>#N/A</v>
      </c>
      <c r="BK979" s="20" t="e">
        <f t="shared" si="325"/>
        <v>#N/A</v>
      </c>
      <c r="BL979" s="20" t="e">
        <f t="shared" si="326"/>
        <v>#N/A</v>
      </c>
      <c r="BM979" s="20" t="e">
        <f t="shared" si="314"/>
        <v>#N/A</v>
      </c>
      <c r="BN979" s="20" t="e">
        <f t="shared" si="327"/>
        <v>#N/A</v>
      </c>
    </row>
    <row r="980" spans="1:66">
      <c r="A980" s="92"/>
      <c r="B980" s="90"/>
      <c r="C980" s="90"/>
      <c r="D980" s="93"/>
      <c r="E980" s="93"/>
      <c r="F980" s="93"/>
      <c r="G980" s="93"/>
      <c r="H980" s="93"/>
      <c r="I980" s="93"/>
      <c r="J980" s="93"/>
      <c r="K980" s="93"/>
      <c r="L980" s="92"/>
      <c r="M980" s="93"/>
      <c r="N980" s="91">
        <f t="shared" si="308"/>
        <v>0</v>
      </c>
      <c r="O980" s="91" t="str">
        <f t="shared" si="309"/>
        <v/>
      </c>
      <c r="P980" s="91" t="str">
        <f t="shared" si="310"/>
        <v/>
      </c>
      <c r="Q980" s="91" t="str">
        <f t="shared" si="311"/>
        <v>HDJ</v>
      </c>
      <c r="R980" s="82"/>
      <c r="S980" s="95">
        <f t="shared" si="315"/>
        <v>0</v>
      </c>
      <c r="T980" s="95">
        <f t="shared" si="316"/>
        <v>0</v>
      </c>
      <c r="U980" s="79" t="e">
        <f>VLOOKUP($S980,'Grille de Tarif OQN'!$B$2:$S$3603,U$1,0)</f>
        <v>#N/A</v>
      </c>
      <c r="V980" s="79" t="e">
        <f>VLOOKUP($S980,'Grille de Tarif OQN'!$B$2:$S$3603,V$1,0)</f>
        <v>#N/A</v>
      </c>
      <c r="W980" s="79" t="e">
        <f>VLOOKUP($S980,'Grille de Tarif OQN'!$B$2:$S$3603,W$1,0)</f>
        <v>#N/A</v>
      </c>
      <c r="X980" s="79" t="e">
        <f>VLOOKUP($S980,'Grille de Tarif OQN'!$B$2:$S$3603,X$1,0)</f>
        <v>#N/A</v>
      </c>
      <c r="Y980" s="79" t="e">
        <f>VLOOKUP($S980,'Grille de Tarif OQN'!$B$2:$S$3603,Y$1,0)</f>
        <v>#N/A</v>
      </c>
      <c r="Z980" s="79" t="e">
        <f>VLOOKUP($S980,'Grille de Tarif OQN'!$B$2:$S$3603,Z$1,0)</f>
        <v>#N/A</v>
      </c>
      <c r="AA980" s="79" t="e">
        <f>VLOOKUP($S980,'Grille de Tarif OQN'!$B$2:$S$3603,AA$1,0)</f>
        <v>#N/A</v>
      </c>
      <c r="AB980" s="79" t="e">
        <f>VLOOKUP($S980,'Grille de Tarif OQN'!$B$2:$S$3603,AB$1,0)</f>
        <v>#N/A</v>
      </c>
      <c r="AC980" s="79" t="e">
        <f>VLOOKUP($S980,'Grille de Tarif OQN'!$B$2:$S$3603,AC$1,0)</f>
        <v>#N/A</v>
      </c>
      <c r="AD980" s="79" t="e">
        <f>VLOOKUP($S980,'Grille de Tarif OQN'!$B$2:$S$3603,AD$1,0)</f>
        <v>#N/A</v>
      </c>
      <c r="AE980" s="79" t="e">
        <f>VLOOKUP($S980,'Grille de Tarif OQN'!$B$2:$S$3603,AE$1,0)</f>
        <v>#N/A</v>
      </c>
      <c r="AF980" s="79" t="e">
        <f>VLOOKUP($S980,'Grille de Tarif OQN'!$B$2:$S$3603,AF$1,0)</f>
        <v>#N/A</v>
      </c>
      <c r="AG980" s="79" t="e">
        <f>VLOOKUP($S980,'Grille de Tarif OQN'!$B$2:$S$3603,AG$1,0)</f>
        <v>#N/A</v>
      </c>
      <c r="AH980" s="79" t="e">
        <f>VLOOKUP($S980,'Grille de Tarif OQN'!$B$2:$S$3603,AH$1,0)</f>
        <v>#N/A</v>
      </c>
      <c r="AI980" s="79" t="e">
        <f>VLOOKUP($S980,'Grille de Tarif OQN'!$B$2:$S$3603,AI$1,0)</f>
        <v>#N/A</v>
      </c>
      <c r="AJ980" s="79" t="e">
        <f>VLOOKUP($S980,'Grille de Tarif OQN'!$B$2:$S$3603,AJ$1,0)</f>
        <v>#N/A</v>
      </c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72"/>
      <c r="AV980"/>
      <c r="AW980"/>
      <c r="AX980"/>
      <c r="AY980"/>
      <c r="AZ980" s="96">
        <f t="shared" si="317"/>
        <v>0</v>
      </c>
      <c r="BA980" s="24" t="e">
        <f t="shared" si="318"/>
        <v>#N/A</v>
      </c>
      <c r="BB980" s="24" t="e">
        <f t="shared" si="319"/>
        <v>#N/A</v>
      </c>
      <c r="BC980" s="24" t="e">
        <f t="shared" si="312"/>
        <v>#N/A</v>
      </c>
      <c r="BD980" s="24" t="e">
        <f t="shared" si="313"/>
        <v>#N/A</v>
      </c>
      <c r="BE980"/>
      <c r="BF980" t="e">
        <f t="shared" si="320"/>
        <v>#N/A</v>
      </c>
      <c r="BG980" t="str">
        <f t="shared" si="321"/>
        <v>HDJ</v>
      </c>
      <c r="BH980" s="20" t="e">
        <f t="shared" si="322"/>
        <v>#N/A</v>
      </c>
      <c r="BI980" s="20" t="e">
        <f t="shared" si="323"/>
        <v>#N/A</v>
      </c>
      <c r="BJ980" s="20" t="e">
        <f t="shared" si="324"/>
        <v>#N/A</v>
      </c>
      <c r="BK980" s="20" t="e">
        <f t="shared" si="325"/>
        <v>#N/A</v>
      </c>
      <c r="BL980" s="20" t="e">
        <f t="shared" si="326"/>
        <v>#N/A</v>
      </c>
      <c r="BM980" s="20" t="e">
        <f t="shared" si="314"/>
        <v>#N/A</v>
      </c>
      <c r="BN980" s="20" t="e">
        <f t="shared" si="327"/>
        <v>#N/A</v>
      </c>
    </row>
    <row r="981" spans="1:66">
      <c r="A981" s="92"/>
      <c r="B981" s="90"/>
      <c r="C981" s="90"/>
      <c r="D981" s="93"/>
      <c r="E981" s="93"/>
      <c r="F981" s="93"/>
      <c r="G981" s="93"/>
      <c r="H981" s="93"/>
      <c r="I981" s="93"/>
      <c r="J981" s="93"/>
      <c r="K981" s="93"/>
      <c r="L981" s="92"/>
      <c r="M981" s="93"/>
      <c r="N981" s="91">
        <f t="shared" si="308"/>
        <v>0</v>
      </c>
      <c r="O981" s="91" t="str">
        <f t="shared" si="309"/>
        <v/>
      </c>
      <c r="P981" s="91" t="str">
        <f t="shared" si="310"/>
        <v/>
      </c>
      <c r="Q981" s="91" t="str">
        <f t="shared" si="311"/>
        <v>HDJ</v>
      </c>
      <c r="R981" s="82"/>
      <c r="S981" s="95">
        <f t="shared" si="315"/>
        <v>0</v>
      </c>
      <c r="T981" s="95">
        <f t="shared" si="316"/>
        <v>0</v>
      </c>
      <c r="U981" s="79" t="e">
        <f>VLOOKUP($S981,'Grille de Tarif OQN'!$B$2:$S$3603,U$1,0)</f>
        <v>#N/A</v>
      </c>
      <c r="V981" s="79" t="e">
        <f>VLOOKUP($S981,'Grille de Tarif OQN'!$B$2:$S$3603,V$1,0)</f>
        <v>#N/A</v>
      </c>
      <c r="W981" s="79" t="e">
        <f>VLOOKUP($S981,'Grille de Tarif OQN'!$B$2:$S$3603,W$1,0)</f>
        <v>#N/A</v>
      </c>
      <c r="X981" s="79" t="e">
        <f>VLOOKUP($S981,'Grille de Tarif OQN'!$B$2:$S$3603,X$1,0)</f>
        <v>#N/A</v>
      </c>
      <c r="Y981" s="79" t="e">
        <f>VLOOKUP($S981,'Grille de Tarif OQN'!$B$2:$S$3603,Y$1,0)</f>
        <v>#N/A</v>
      </c>
      <c r="Z981" s="79" t="e">
        <f>VLOOKUP($S981,'Grille de Tarif OQN'!$B$2:$S$3603,Z$1,0)</f>
        <v>#N/A</v>
      </c>
      <c r="AA981" s="79" t="e">
        <f>VLOOKUP($S981,'Grille de Tarif OQN'!$B$2:$S$3603,AA$1,0)</f>
        <v>#N/A</v>
      </c>
      <c r="AB981" s="79" t="e">
        <f>VLOOKUP($S981,'Grille de Tarif OQN'!$B$2:$S$3603,AB$1,0)</f>
        <v>#N/A</v>
      </c>
      <c r="AC981" s="79" t="e">
        <f>VLOOKUP($S981,'Grille de Tarif OQN'!$B$2:$S$3603,AC$1,0)</f>
        <v>#N/A</v>
      </c>
      <c r="AD981" s="79" t="e">
        <f>VLOOKUP($S981,'Grille de Tarif OQN'!$B$2:$S$3603,AD$1,0)</f>
        <v>#N/A</v>
      </c>
      <c r="AE981" s="79" t="e">
        <f>VLOOKUP($S981,'Grille de Tarif OQN'!$B$2:$S$3603,AE$1,0)</f>
        <v>#N/A</v>
      </c>
      <c r="AF981" s="79" t="e">
        <f>VLOOKUP($S981,'Grille de Tarif OQN'!$B$2:$S$3603,AF$1,0)</f>
        <v>#N/A</v>
      </c>
      <c r="AG981" s="79" t="e">
        <f>VLOOKUP($S981,'Grille de Tarif OQN'!$B$2:$S$3603,AG$1,0)</f>
        <v>#N/A</v>
      </c>
      <c r="AH981" s="79" t="e">
        <f>VLOOKUP($S981,'Grille de Tarif OQN'!$B$2:$S$3603,AH$1,0)</f>
        <v>#N/A</v>
      </c>
      <c r="AI981" s="79" t="e">
        <f>VLOOKUP($S981,'Grille de Tarif OQN'!$B$2:$S$3603,AI$1,0)</f>
        <v>#N/A</v>
      </c>
      <c r="AJ981" s="79" t="e">
        <f>VLOOKUP($S981,'Grille de Tarif OQN'!$B$2:$S$3603,AJ$1,0)</f>
        <v>#N/A</v>
      </c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72"/>
      <c r="AV981"/>
      <c r="AW981"/>
      <c r="AX981"/>
      <c r="AY981"/>
      <c r="AZ981" s="96">
        <f t="shared" si="317"/>
        <v>0</v>
      </c>
      <c r="BA981" s="24" t="e">
        <f t="shared" si="318"/>
        <v>#N/A</v>
      </c>
      <c r="BB981" s="24" t="e">
        <f t="shared" si="319"/>
        <v>#N/A</v>
      </c>
      <c r="BC981" s="24" t="e">
        <f t="shared" si="312"/>
        <v>#N/A</v>
      </c>
      <c r="BD981" s="24" t="e">
        <f t="shared" si="313"/>
        <v>#N/A</v>
      </c>
      <c r="BE981"/>
      <c r="BF981" t="e">
        <f t="shared" si="320"/>
        <v>#N/A</v>
      </c>
      <c r="BG981" t="str">
        <f t="shared" si="321"/>
        <v>HDJ</v>
      </c>
      <c r="BH981" s="20" t="e">
        <f t="shared" si="322"/>
        <v>#N/A</v>
      </c>
      <c r="BI981" s="20" t="e">
        <f t="shared" si="323"/>
        <v>#N/A</v>
      </c>
      <c r="BJ981" s="20" t="e">
        <f t="shared" si="324"/>
        <v>#N/A</v>
      </c>
      <c r="BK981" s="20" t="e">
        <f t="shared" si="325"/>
        <v>#N/A</v>
      </c>
      <c r="BL981" s="20" t="e">
        <f t="shared" si="326"/>
        <v>#N/A</v>
      </c>
      <c r="BM981" s="20" t="e">
        <f t="shared" si="314"/>
        <v>#N/A</v>
      </c>
      <c r="BN981" s="20" t="e">
        <f t="shared" si="327"/>
        <v>#N/A</v>
      </c>
    </row>
    <row r="982" spans="1:66">
      <c r="A982" s="92"/>
      <c r="B982" s="90"/>
      <c r="C982" s="90"/>
      <c r="D982" s="93"/>
      <c r="E982" s="93"/>
      <c r="F982" s="93"/>
      <c r="G982" s="93"/>
      <c r="H982" s="93"/>
      <c r="I982" s="93"/>
      <c r="J982" s="93"/>
      <c r="K982" s="93"/>
      <c r="L982" s="92"/>
      <c r="M982" s="93"/>
      <c r="N982" s="91">
        <f t="shared" si="308"/>
        <v>0</v>
      </c>
      <c r="O982" s="91" t="str">
        <f t="shared" si="309"/>
        <v/>
      </c>
      <c r="P982" s="91" t="str">
        <f t="shared" si="310"/>
        <v/>
      </c>
      <c r="Q982" s="91" t="str">
        <f t="shared" si="311"/>
        <v>HDJ</v>
      </c>
      <c r="R982" s="82"/>
      <c r="S982" s="95">
        <f t="shared" si="315"/>
        <v>0</v>
      </c>
      <c r="T982" s="95">
        <f t="shared" si="316"/>
        <v>0</v>
      </c>
      <c r="U982" s="79" t="e">
        <f>VLOOKUP($S982,'Grille de Tarif OQN'!$B$2:$S$3603,U$1,0)</f>
        <v>#N/A</v>
      </c>
      <c r="V982" s="79" t="e">
        <f>VLOOKUP($S982,'Grille de Tarif OQN'!$B$2:$S$3603,V$1,0)</f>
        <v>#N/A</v>
      </c>
      <c r="W982" s="79" t="e">
        <f>VLOOKUP($S982,'Grille de Tarif OQN'!$B$2:$S$3603,W$1,0)</f>
        <v>#N/A</v>
      </c>
      <c r="X982" s="79" t="e">
        <f>VLOOKUP($S982,'Grille de Tarif OQN'!$B$2:$S$3603,X$1,0)</f>
        <v>#N/A</v>
      </c>
      <c r="Y982" s="79" t="e">
        <f>VLOOKUP($S982,'Grille de Tarif OQN'!$B$2:$S$3603,Y$1,0)</f>
        <v>#N/A</v>
      </c>
      <c r="Z982" s="79" t="e">
        <f>VLOOKUP($S982,'Grille de Tarif OQN'!$B$2:$S$3603,Z$1,0)</f>
        <v>#N/A</v>
      </c>
      <c r="AA982" s="79" t="e">
        <f>VLOOKUP($S982,'Grille de Tarif OQN'!$B$2:$S$3603,AA$1,0)</f>
        <v>#N/A</v>
      </c>
      <c r="AB982" s="79" t="e">
        <f>VLOOKUP($S982,'Grille de Tarif OQN'!$B$2:$S$3603,AB$1,0)</f>
        <v>#N/A</v>
      </c>
      <c r="AC982" s="79" t="e">
        <f>VLOOKUP($S982,'Grille de Tarif OQN'!$B$2:$S$3603,AC$1,0)</f>
        <v>#N/A</v>
      </c>
      <c r="AD982" s="79" t="e">
        <f>VLOOKUP($S982,'Grille de Tarif OQN'!$B$2:$S$3603,AD$1,0)</f>
        <v>#N/A</v>
      </c>
      <c r="AE982" s="79" t="e">
        <f>VLOOKUP($S982,'Grille de Tarif OQN'!$B$2:$S$3603,AE$1,0)</f>
        <v>#N/A</v>
      </c>
      <c r="AF982" s="79" t="e">
        <f>VLOOKUP($S982,'Grille de Tarif OQN'!$B$2:$S$3603,AF$1,0)</f>
        <v>#N/A</v>
      </c>
      <c r="AG982" s="79" t="e">
        <f>VLOOKUP($S982,'Grille de Tarif OQN'!$B$2:$S$3603,AG$1,0)</f>
        <v>#N/A</v>
      </c>
      <c r="AH982" s="79" t="e">
        <f>VLOOKUP($S982,'Grille de Tarif OQN'!$B$2:$S$3603,AH$1,0)</f>
        <v>#N/A</v>
      </c>
      <c r="AI982" s="79" t="e">
        <f>VLOOKUP($S982,'Grille de Tarif OQN'!$B$2:$S$3603,AI$1,0)</f>
        <v>#N/A</v>
      </c>
      <c r="AJ982" s="79" t="e">
        <f>VLOOKUP($S982,'Grille de Tarif OQN'!$B$2:$S$3603,AJ$1,0)</f>
        <v>#N/A</v>
      </c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72"/>
      <c r="AV982"/>
      <c r="AW982"/>
      <c r="AX982"/>
      <c r="AY982"/>
      <c r="AZ982" s="96">
        <f t="shared" si="317"/>
        <v>0</v>
      </c>
      <c r="BA982" s="24" t="e">
        <f t="shared" si="318"/>
        <v>#N/A</v>
      </c>
      <c r="BB982" s="24" t="e">
        <f t="shared" si="319"/>
        <v>#N/A</v>
      </c>
      <c r="BC982" s="24" t="e">
        <f t="shared" si="312"/>
        <v>#N/A</v>
      </c>
      <c r="BD982" s="24" t="e">
        <f t="shared" si="313"/>
        <v>#N/A</v>
      </c>
      <c r="BE982"/>
      <c r="BF982" t="e">
        <f t="shared" si="320"/>
        <v>#N/A</v>
      </c>
      <c r="BG982" t="str">
        <f t="shared" si="321"/>
        <v>HDJ</v>
      </c>
      <c r="BH982" s="20" t="e">
        <f t="shared" si="322"/>
        <v>#N/A</v>
      </c>
      <c r="BI982" s="20" t="e">
        <f t="shared" si="323"/>
        <v>#N/A</v>
      </c>
      <c r="BJ982" s="20" t="e">
        <f t="shared" si="324"/>
        <v>#N/A</v>
      </c>
      <c r="BK982" s="20" t="e">
        <f t="shared" si="325"/>
        <v>#N/A</v>
      </c>
      <c r="BL982" s="20" t="e">
        <f t="shared" si="326"/>
        <v>#N/A</v>
      </c>
      <c r="BM982" s="20" t="e">
        <f t="shared" si="314"/>
        <v>#N/A</v>
      </c>
      <c r="BN982" s="20" t="e">
        <f t="shared" si="327"/>
        <v>#N/A</v>
      </c>
    </row>
    <row r="983" spans="1:66">
      <c r="A983" s="92"/>
      <c r="B983" s="90"/>
      <c r="C983" s="90"/>
      <c r="D983" s="93"/>
      <c r="E983" s="93"/>
      <c r="F983" s="93"/>
      <c r="G983" s="93"/>
      <c r="H983" s="93"/>
      <c r="I983" s="93"/>
      <c r="J983" s="93"/>
      <c r="K983" s="93"/>
      <c r="L983" s="92"/>
      <c r="M983" s="93"/>
      <c r="N983" s="91">
        <f t="shared" si="308"/>
        <v>0</v>
      </c>
      <c r="O983" s="91" t="str">
        <f t="shared" si="309"/>
        <v/>
      </c>
      <c r="P983" s="91" t="str">
        <f t="shared" si="310"/>
        <v/>
      </c>
      <c r="Q983" s="91" t="str">
        <f t="shared" si="311"/>
        <v>HDJ</v>
      </c>
      <c r="R983" s="82"/>
      <c r="S983" s="95">
        <f t="shared" si="315"/>
        <v>0</v>
      </c>
      <c r="T983" s="95">
        <f t="shared" si="316"/>
        <v>0</v>
      </c>
      <c r="U983" s="79" t="e">
        <f>VLOOKUP($S983,'Grille de Tarif OQN'!$B$2:$S$3603,U$1,0)</f>
        <v>#N/A</v>
      </c>
      <c r="V983" s="79" t="e">
        <f>VLOOKUP($S983,'Grille de Tarif OQN'!$B$2:$S$3603,V$1,0)</f>
        <v>#N/A</v>
      </c>
      <c r="W983" s="79" t="e">
        <f>VLOOKUP($S983,'Grille de Tarif OQN'!$B$2:$S$3603,W$1,0)</f>
        <v>#N/A</v>
      </c>
      <c r="X983" s="79" t="e">
        <f>VLOOKUP($S983,'Grille de Tarif OQN'!$B$2:$S$3603,X$1,0)</f>
        <v>#N/A</v>
      </c>
      <c r="Y983" s="79" t="e">
        <f>VLOOKUP($S983,'Grille de Tarif OQN'!$B$2:$S$3603,Y$1,0)</f>
        <v>#N/A</v>
      </c>
      <c r="Z983" s="79" t="e">
        <f>VLOOKUP($S983,'Grille de Tarif OQN'!$B$2:$S$3603,Z$1,0)</f>
        <v>#N/A</v>
      </c>
      <c r="AA983" s="79" t="e">
        <f>VLOOKUP($S983,'Grille de Tarif OQN'!$B$2:$S$3603,AA$1,0)</f>
        <v>#N/A</v>
      </c>
      <c r="AB983" s="79" t="e">
        <f>VLOOKUP($S983,'Grille de Tarif OQN'!$B$2:$S$3603,AB$1,0)</f>
        <v>#N/A</v>
      </c>
      <c r="AC983" s="79" t="e">
        <f>VLOOKUP($S983,'Grille de Tarif OQN'!$B$2:$S$3603,AC$1,0)</f>
        <v>#N/A</v>
      </c>
      <c r="AD983" s="79" t="e">
        <f>VLOOKUP($S983,'Grille de Tarif OQN'!$B$2:$S$3603,AD$1,0)</f>
        <v>#N/A</v>
      </c>
      <c r="AE983" s="79" t="e">
        <f>VLOOKUP($S983,'Grille de Tarif OQN'!$B$2:$S$3603,AE$1,0)</f>
        <v>#N/A</v>
      </c>
      <c r="AF983" s="79" t="e">
        <f>VLOOKUP($S983,'Grille de Tarif OQN'!$B$2:$S$3603,AF$1,0)</f>
        <v>#N/A</v>
      </c>
      <c r="AG983" s="79" t="e">
        <f>VLOOKUP($S983,'Grille de Tarif OQN'!$B$2:$S$3603,AG$1,0)</f>
        <v>#N/A</v>
      </c>
      <c r="AH983" s="79" t="e">
        <f>VLOOKUP($S983,'Grille de Tarif OQN'!$B$2:$S$3603,AH$1,0)</f>
        <v>#N/A</v>
      </c>
      <c r="AI983" s="79" t="e">
        <f>VLOOKUP($S983,'Grille de Tarif OQN'!$B$2:$S$3603,AI$1,0)</f>
        <v>#N/A</v>
      </c>
      <c r="AJ983" s="79" t="e">
        <f>VLOOKUP($S983,'Grille de Tarif OQN'!$B$2:$S$3603,AJ$1,0)</f>
        <v>#N/A</v>
      </c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72"/>
      <c r="AV983"/>
      <c r="AW983"/>
      <c r="AX983"/>
      <c r="AY983"/>
      <c r="AZ983" s="96">
        <f t="shared" si="317"/>
        <v>0</v>
      </c>
      <c r="BA983" s="24" t="e">
        <f t="shared" si="318"/>
        <v>#N/A</v>
      </c>
      <c r="BB983" s="24" t="e">
        <f t="shared" si="319"/>
        <v>#N/A</v>
      </c>
      <c r="BC983" s="24" t="e">
        <f t="shared" si="312"/>
        <v>#N/A</v>
      </c>
      <c r="BD983" s="24" t="e">
        <f t="shared" si="313"/>
        <v>#N/A</v>
      </c>
      <c r="BE983"/>
      <c r="BF983" t="e">
        <f t="shared" si="320"/>
        <v>#N/A</v>
      </c>
      <c r="BG983" t="str">
        <f t="shared" si="321"/>
        <v>HDJ</v>
      </c>
      <c r="BH983" s="20" t="e">
        <f t="shared" si="322"/>
        <v>#N/A</v>
      </c>
      <c r="BI983" s="20" t="e">
        <f t="shared" si="323"/>
        <v>#N/A</v>
      </c>
      <c r="BJ983" s="20" t="e">
        <f t="shared" si="324"/>
        <v>#N/A</v>
      </c>
      <c r="BK983" s="20" t="e">
        <f t="shared" si="325"/>
        <v>#N/A</v>
      </c>
      <c r="BL983" s="20" t="e">
        <f t="shared" si="326"/>
        <v>#N/A</v>
      </c>
      <c r="BM983" s="20" t="e">
        <f t="shared" si="314"/>
        <v>#N/A</v>
      </c>
      <c r="BN983" s="20" t="e">
        <f t="shared" si="327"/>
        <v>#N/A</v>
      </c>
    </row>
    <row r="984" spans="1:66">
      <c r="A984" s="92"/>
      <c r="B984" s="90"/>
      <c r="C984" s="90"/>
      <c r="D984" s="93"/>
      <c r="E984" s="93"/>
      <c r="F984" s="93"/>
      <c r="G984" s="93"/>
      <c r="H984" s="93"/>
      <c r="I984" s="93"/>
      <c r="J984" s="93"/>
      <c r="K984" s="93"/>
      <c r="L984" s="92"/>
      <c r="M984" s="93"/>
      <c r="N984" s="91">
        <f t="shared" si="308"/>
        <v>0</v>
      </c>
      <c r="O984" s="91" t="str">
        <f t="shared" si="309"/>
        <v/>
      </c>
      <c r="P984" s="91" t="str">
        <f t="shared" si="310"/>
        <v/>
      </c>
      <c r="Q984" s="91" t="str">
        <f t="shared" si="311"/>
        <v>HDJ</v>
      </c>
      <c r="R984" s="82"/>
      <c r="S984" s="95">
        <f t="shared" si="315"/>
        <v>0</v>
      </c>
      <c r="T984" s="95">
        <f t="shared" si="316"/>
        <v>0</v>
      </c>
      <c r="U984" s="79" t="e">
        <f>VLOOKUP($S984,'Grille de Tarif OQN'!$B$2:$S$3603,U$1,0)</f>
        <v>#N/A</v>
      </c>
      <c r="V984" s="79" t="e">
        <f>VLOOKUP($S984,'Grille de Tarif OQN'!$B$2:$S$3603,V$1,0)</f>
        <v>#N/A</v>
      </c>
      <c r="W984" s="79" t="e">
        <f>VLOOKUP($S984,'Grille de Tarif OQN'!$B$2:$S$3603,W$1,0)</f>
        <v>#N/A</v>
      </c>
      <c r="X984" s="79" t="e">
        <f>VLOOKUP($S984,'Grille de Tarif OQN'!$B$2:$S$3603,X$1,0)</f>
        <v>#N/A</v>
      </c>
      <c r="Y984" s="79" t="e">
        <f>VLOOKUP($S984,'Grille de Tarif OQN'!$B$2:$S$3603,Y$1,0)</f>
        <v>#N/A</v>
      </c>
      <c r="Z984" s="79" t="e">
        <f>VLOOKUP($S984,'Grille de Tarif OQN'!$B$2:$S$3603,Z$1,0)</f>
        <v>#N/A</v>
      </c>
      <c r="AA984" s="79" t="e">
        <f>VLOOKUP($S984,'Grille de Tarif OQN'!$B$2:$S$3603,AA$1,0)</f>
        <v>#N/A</v>
      </c>
      <c r="AB984" s="79" t="e">
        <f>VLOOKUP($S984,'Grille de Tarif OQN'!$B$2:$S$3603,AB$1,0)</f>
        <v>#N/A</v>
      </c>
      <c r="AC984" s="79" t="e">
        <f>VLOOKUP($S984,'Grille de Tarif OQN'!$B$2:$S$3603,AC$1,0)</f>
        <v>#N/A</v>
      </c>
      <c r="AD984" s="79" t="e">
        <f>VLOOKUP($S984,'Grille de Tarif OQN'!$B$2:$S$3603,AD$1,0)</f>
        <v>#N/A</v>
      </c>
      <c r="AE984" s="79" t="e">
        <f>VLOOKUP($S984,'Grille de Tarif OQN'!$B$2:$S$3603,AE$1,0)</f>
        <v>#N/A</v>
      </c>
      <c r="AF984" s="79" t="e">
        <f>VLOOKUP($S984,'Grille de Tarif OQN'!$B$2:$S$3603,AF$1,0)</f>
        <v>#N/A</v>
      </c>
      <c r="AG984" s="79" t="e">
        <f>VLOOKUP($S984,'Grille de Tarif OQN'!$B$2:$S$3603,AG$1,0)</f>
        <v>#N/A</v>
      </c>
      <c r="AH984" s="79" t="e">
        <f>VLOOKUP($S984,'Grille de Tarif OQN'!$B$2:$S$3603,AH$1,0)</f>
        <v>#N/A</v>
      </c>
      <c r="AI984" s="79" t="e">
        <f>VLOOKUP($S984,'Grille de Tarif OQN'!$B$2:$S$3603,AI$1,0)</f>
        <v>#N/A</v>
      </c>
      <c r="AJ984" s="79" t="e">
        <f>VLOOKUP($S984,'Grille de Tarif OQN'!$B$2:$S$3603,AJ$1,0)</f>
        <v>#N/A</v>
      </c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72"/>
      <c r="AV984"/>
      <c r="AW984"/>
      <c r="AX984"/>
      <c r="AY984"/>
      <c r="AZ984" s="96">
        <f t="shared" si="317"/>
        <v>0</v>
      </c>
      <c r="BA984" s="24" t="e">
        <f t="shared" si="318"/>
        <v>#N/A</v>
      </c>
      <c r="BB984" s="24" t="e">
        <f t="shared" si="319"/>
        <v>#N/A</v>
      </c>
      <c r="BC984" s="24" t="e">
        <f t="shared" si="312"/>
        <v>#N/A</v>
      </c>
      <c r="BD984" s="24" t="e">
        <f t="shared" si="313"/>
        <v>#N/A</v>
      </c>
      <c r="BE984"/>
      <c r="BF984" t="e">
        <f t="shared" si="320"/>
        <v>#N/A</v>
      </c>
      <c r="BG984" t="str">
        <f t="shared" si="321"/>
        <v>HDJ</v>
      </c>
      <c r="BH984" s="20" t="e">
        <f t="shared" si="322"/>
        <v>#N/A</v>
      </c>
      <c r="BI984" s="20" t="e">
        <f t="shared" si="323"/>
        <v>#N/A</v>
      </c>
      <c r="BJ984" s="20" t="e">
        <f t="shared" si="324"/>
        <v>#N/A</v>
      </c>
      <c r="BK984" s="20" t="e">
        <f t="shared" si="325"/>
        <v>#N/A</v>
      </c>
      <c r="BL984" s="20" t="e">
        <f t="shared" si="326"/>
        <v>#N/A</v>
      </c>
      <c r="BM984" s="20" t="e">
        <f t="shared" si="314"/>
        <v>#N/A</v>
      </c>
      <c r="BN984" s="20" t="e">
        <f t="shared" si="327"/>
        <v>#N/A</v>
      </c>
    </row>
    <row r="985" spans="1:66">
      <c r="A985" s="92"/>
      <c r="B985" s="90"/>
      <c r="C985" s="90"/>
      <c r="D985" s="93"/>
      <c r="E985" s="93"/>
      <c r="F985" s="93"/>
      <c r="G985" s="93"/>
      <c r="H985" s="93"/>
      <c r="I985" s="93"/>
      <c r="J985" s="93"/>
      <c r="K985" s="93"/>
      <c r="L985" s="92"/>
      <c r="M985" s="93"/>
      <c r="N985" s="91">
        <f t="shared" si="308"/>
        <v>0</v>
      </c>
      <c r="O985" s="91" t="str">
        <f t="shared" si="309"/>
        <v/>
      </c>
      <c r="P985" s="91" t="str">
        <f t="shared" si="310"/>
        <v/>
      </c>
      <c r="Q985" s="91" t="str">
        <f t="shared" si="311"/>
        <v>HDJ</v>
      </c>
      <c r="R985" s="82"/>
      <c r="S985" s="95">
        <f t="shared" si="315"/>
        <v>0</v>
      </c>
      <c r="T985" s="95">
        <f t="shared" si="316"/>
        <v>0</v>
      </c>
      <c r="U985" s="79" t="e">
        <f>VLOOKUP($S985,'Grille de Tarif OQN'!$B$2:$S$3603,U$1,0)</f>
        <v>#N/A</v>
      </c>
      <c r="V985" s="79" t="e">
        <f>VLOOKUP($S985,'Grille de Tarif OQN'!$B$2:$S$3603,V$1,0)</f>
        <v>#N/A</v>
      </c>
      <c r="W985" s="79" t="e">
        <f>VLOOKUP($S985,'Grille de Tarif OQN'!$B$2:$S$3603,W$1,0)</f>
        <v>#N/A</v>
      </c>
      <c r="X985" s="79" t="e">
        <f>VLOOKUP($S985,'Grille de Tarif OQN'!$B$2:$S$3603,X$1,0)</f>
        <v>#N/A</v>
      </c>
      <c r="Y985" s="79" t="e">
        <f>VLOOKUP($S985,'Grille de Tarif OQN'!$B$2:$S$3603,Y$1,0)</f>
        <v>#N/A</v>
      </c>
      <c r="Z985" s="79" t="e">
        <f>VLOOKUP($S985,'Grille de Tarif OQN'!$B$2:$S$3603,Z$1,0)</f>
        <v>#N/A</v>
      </c>
      <c r="AA985" s="79" t="e">
        <f>VLOOKUP($S985,'Grille de Tarif OQN'!$B$2:$S$3603,AA$1,0)</f>
        <v>#N/A</v>
      </c>
      <c r="AB985" s="79" t="e">
        <f>VLOOKUP($S985,'Grille de Tarif OQN'!$B$2:$S$3603,AB$1,0)</f>
        <v>#N/A</v>
      </c>
      <c r="AC985" s="79" t="e">
        <f>VLOOKUP($S985,'Grille de Tarif OQN'!$B$2:$S$3603,AC$1,0)</f>
        <v>#N/A</v>
      </c>
      <c r="AD985" s="79" t="e">
        <f>VLOOKUP($S985,'Grille de Tarif OQN'!$B$2:$S$3603,AD$1,0)</f>
        <v>#N/A</v>
      </c>
      <c r="AE985" s="79" t="e">
        <f>VLOOKUP($S985,'Grille de Tarif OQN'!$B$2:$S$3603,AE$1,0)</f>
        <v>#N/A</v>
      </c>
      <c r="AF985" s="79" t="e">
        <f>VLOOKUP($S985,'Grille de Tarif OQN'!$B$2:$S$3603,AF$1,0)</f>
        <v>#N/A</v>
      </c>
      <c r="AG985" s="79" t="e">
        <f>VLOOKUP($S985,'Grille de Tarif OQN'!$B$2:$S$3603,AG$1,0)</f>
        <v>#N/A</v>
      </c>
      <c r="AH985" s="79" t="e">
        <f>VLOOKUP($S985,'Grille de Tarif OQN'!$B$2:$S$3603,AH$1,0)</f>
        <v>#N/A</v>
      </c>
      <c r="AI985" s="79" t="e">
        <f>VLOOKUP($S985,'Grille de Tarif OQN'!$B$2:$S$3603,AI$1,0)</f>
        <v>#N/A</v>
      </c>
      <c r="AJ985" s="79" t="e">
        <f>VLOOKUP($S985,'Grille de Tarif OQN'!$B$2:$S$3603,AJ$1,0)</f>
        <v>#N/A</v>
      </c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72"/>
      <c r="AV985"/>
      <c r="AW985"/>
      <c r="AX985"/>
      <c r="AY985"/>
      <c r="AZ985" s="96">
        <f t="shared" si="317"/>
        <v>0</v>
      </c>
      <c r="BA985" s="24" t="e">
        <f t="shared" si="318"/>
        <v>#N/A</v>
      </c>
      <c r="BB985" s="24" t="e">
        <f t="shared" si="319"/>
        <v>#N/A</v>
      </c>
      <c r="BC985" s="24" t="e">
        <f t="shared" si="312"/>
        <v>#N/A</v>
      </c>
      <c r="BD985" s="24" t="e">
        <f t="shared" si="313"/>
        <v>#N/A</v>
      </c>
      <c r="BE985"/>
      <c r="BF985" t="e">
        <f t="shared" si="320"/>
        <v>#N/A</v>
      </c>
      <c r="BG985" t="str">
        <f t="shared" si="321"/>
        <v>HDJ</v>
      </c>
      <c r="BH985" s="20" t="e">
        <f t="shared" si="322"/>
        <v>#N/A</v>
      </c>
      <c r="BI985" s="20" t="e">
        <f t="shared" si="323"/>
        <v>#N/A</v>
      </c>
      <c r="BJ985" s="20" t="e">
        <f t="shared" si="324"/>
        <v>#N/A</v>
      </c>
      <c r="BK985" s="20" t="e">
        <f t="shared" si="325"/>
        <v>#N/A</v>
      </c>
      <c r="BL985" s="20" t="e">
        <f t="shared" si="326"/>
        <v>#N/A</v>
      </c>
      <c r="BM985" s="20" t="e">
        <f t="shared" si="314"/>
        <v>#N/A</v>
      </c>
      <c r="BN985" s="20" t="e">
        <f t="shared" si="327"/>
        <v>#N/A</v>
      </c>
    </row>
    <row r="986" spans="1:66">
      <c r="A986" s="92"/>
      <c r="B986" s="90"/>
      <c r="C986" s="90"/>
      <c r="D986" s="93"/>
      <c r="E986" s="93"/>
      <c r="F986" s="93"/>
      <c r="G986" s="93"/>
      <c r="H986" s="93"/>
      <c r="I986" s="93"/>
      <c r="J986" s="93"/>
      <c r="K986" s="93"/>
      <c r="L986" s="92"/>
      <c r="M986" s="93"/>
      <c r="N986" s="91">
        <f t="shared" si="308"/>
        <v>0</v>
      </c>
      <c r="O986" s="91" t="str">
        <f t="shared" si="309"/>
        <v/>
      </c>
      <c r="P986" s="91" t="str">
        <f t="shared" si="310"/>
        <v/>
      </c>
      <c r="Q986" s="91" t="str">
        <f t="shared" si="311"/>
        <v>HDJ</v>
      </c>
      <c r="R986" s="82"/>
      <c r="S986" s="95">
        <f t="shared" si="315"/>
        <v>0</v>
      </c>
      <c r="T986" s="95">
        <f t="shared" si="316"/>
        <v>0</v>
      </c>
      <c r="U986" s="79" t="e">
        <f>VLOOKUP($S986,'Grille de Tarif OQN'!$B$2:$S$3603,U$1,0)</f>
        <v>#N/A</v>
      </c>
      <c r="V986" s="79" t="e">
        <f>VLOOKUP($S986,'Grille de Tarif OQN'!$B$2:$S$3603,V$1,0)</f>
        <v>#N/A</v>
      </c>
      <c r="W986" s="79" t="e">
        <f>VLOOKUP($S986,'Grille de Tarif OQN'!$B$2:$S$3603,W$1,0)</f>
        <v>#N/A</v>
      </c>
      <c r="X986" s="79" t="e">
        <f>VLOOKUP($S986,'Grille de Tarif OQN'!$B$2:$S$3603,X$1,0)</f>
        <v>#N/A</v>
      </c>
      <c r="Y986" s="79" t="e">
        <f>VLOOKUP($S986,'Grille de Tarif OQN'!$B$2:$S$3603,Y$1,0)</f>
        <v>#N/A</v>
      </c>
      <c r="Z986" s="79" t="e">
        <f>VLOOKUP($S986,'Grille de Tarif OQN'!$B$2:$S$3603,Z$1,0)</f>
        <v>#N/A</v>
      </c>
      <c r="AA986" s="79" t="e">
        <f>VLOOKUP($S986,'Grille de Tarif OQN'!$B$2:$S$3603,AA$1,0)</f>
        <v>#N/A</v>
      </c>
      <c r="AB986" s="79" t="e">
        <f>VLOOKUP($S986,'Grille de Tarif OQN'!$B$2:$S$3603,AB$1,0)</f>
        <v>#N/A</v>
      </c>
      <c r="AC986" s="79" t="e">
        <f>VLOOKUP($S986,'Grille de Tarif OQN'!$B$2:$S$3603,AC$1,0)</f>
        <v>#N/A</v>
      </c>
      <c r="AD986" s="79" t="e">
        <f>VLOOKUP($S986,'Grille de Tarif OQN'!$B$2:$S$3603,AD$1,0)</f>
        <v>#N/A</v>
      </c>
      <c r="AE986" s="79" t="e">
        <f>VLOOKUP($S986,'Grille de Tarif OQN'!$B$2:$S$3603,AE$1,0)</f>
        <v>#N/A</v>
      </c>
      <c r="AF986" s="79" t="e">
        <f>VLOOKUP($S986,'Grille de Tarif OQN'!$B$2:$S$3603,AF$1,0)</f>
        <v>#N/A</v>
      </c>
      <c r="AG986" s="79" t="e">
        <f>VLOOKUP($S986,'Grille de Tarif OQN'!$B$2:$S$3603,AG$1,0)</f>
        <v>#N/A</v>
      </c>
      <c r="AH986" s="79" t="e">
        <f>VLOOKUP($S986,'Grille de Tarif OQN'!$B$2:$S$3603,AH$1,0)</f>
        <v>#N/A</v>
      </c>
      <c r="AI986" s="79" t="e">
        <f>VLOOKUP($S986,'Grille de Tarif OQN'!$B$2:$S$3603,AI$1,0)</f>
        <v>#N/A</v>
      </c>
      <c r="AJ986" s="79" t="e">
        <f>VLOOKUP($S986,'Grille de Tarif OQN'!$B$2:$S$3603,AJ$1,0)</f>
        <v>#N/A</v>
      </c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72"/>
      <c r="AV986"/>
      <c r="AW986"/>
      <c r="AX986"/>
      <c r="AY986"/>
      <c r="AZ986" s="96">
        <f t="shared" si="317"/>
        <v>0</v>
      </c>
      <c r="BA986" s="24" t="e">
        <f t="shared" si="318"/>
        <v>#N/A</v>
      </c>
      <c r="BB986" s="24" t="e">
        <f t="shared" si="319"/>
        <v>#N/A</v>
      </c>
      <c r="BC986" s="24" t="e">
        <f t="shared" si="312"/>
        <v>#N/A</v>
      </c>
      <c r="BD986" s="24" t="e">
        <f t="shared" si="313"/>
        <v>#N/A</v>
      </c>
      <c r="BE986"/>
      <c r="BF986" t="e">
        <f t="shared" si="320"/>
        <v>#N/A</v>
      </c>
      <c r="BG986" t="str">
        <f t="shared" si="321"/>
        <v>HDJ</v>
      </c>
      <c r="BH986" s="20" t="e">
        <f t="shared" si="322"/>
        <v>#N/A</v>
      </c>
      <c r="BI986" s="20" t="e">
        <f t="shared" si="323"/>
        <v>#N/A</v>
      </c>
      <c r="BJ986" s="20" t="e">
        <f t="shared" si="324"/>
        <v>#N/A</v>
      </c>
      <c r="BK986" s="20" t="e">
        <f t="shared" si="325"/>
        <v>#N/A</v>
      </c>
      <c r="BL986" s="20" t="e">
        <f t="shared" si="326"/>
        <v>#N/A</v>
      </c>
      <c r="BM986" s="20" t="e">
        <f t="shared" si="314"/>
        <v>#N/A</v>
      </c>
      <c r="BN986" s="20" t="e">
        <f t="shared" si="327"/>
        <v>#N/A</v>
      </c>
    </row>
    <row r="987" spans="1:66">
      <c r="A987" s="92"/>
      <c r="B987" s="90"/>
      <c r="C987" s="90"/>
      <c r="D987" s="93"/>
      <c r="E987" s="93"/>
      <c r="F987" s="93"/>
      <c r="G987" s="93"/>
      <c r="H987" s="93"/>
      <c r="I987" s="93"/>
      <c r="J987" s="93"/>
      <c r="K987" s="93"/>
      <c r="L987" s="92"/>
      <c r="M987" s="93"/>
      <c r="N987" s="91">
        <f t="shared" si="308"/>
        <v>0</v>
      </c>
      <c r="O987" s="91" t="str">
        <f t="shared" si="309"/>
        <v/>
      </c>
      <c r="P987" s="91" t="str">
        <f t="shared" si="310"/>
        <v/>
      </c>
      <c r="Q987" s="91" t="str">
        <f t="shared" si="311"/>
        <v>HDJ</v>
      </c>
      <c r="R987" s="82"/>
      <c r="S987" s="95">
        <f t="shared" si="315"/>
        <v>0</v>
      </c>
      <c r="T987" s="95">
        <f t="shared" si="316"/>
        <v>0</v>
      </c>
      <c r="U987" s="79" t="e">
        <f>VLOOKUP($S987,'Grille de Tarif OQN'!$B$2:$S$3603,U$1,0)</f>
        <v>#N/A</v>
      </c>
      <c r="V987" s="79" t="e">
        <f>VLOOKUP($S987,'Grille de Tarif OQN'!$B$2:$S$3603,V$1,0)</f>
        <v>#N/A</v>
      </c>
      <c r="W987" s="79" t="e">
        <f>VLOOKUP($S987,'Grille de Tarif OQN'!$B$2:$S$3603,W$1,0)</f>
        <v>#N/A</v>
      </c>
      <c r="X987" s="79" t="e">
        <f>VLOOKUP($S987,'Grille de Tarif OQN'!$B$2:$S$3603,X$1,0)</f>
        <v>#N/A</v>
      </c>
      <c r="Y987" s="79" t="e">
        <f>VLOOKUP($S987,'Grille de Tarif OQN'!$B$2:$S$3603,Y$1,0)</f>
        <v>#N/A</v>
      </c>
      <c r="Z987" s="79" t="e">
        <f>VLOOKUP($S987,'Grille de Tarif OQN'!$B$2:$S$3603,Z$1,0)</f>
        <v>#N/A</v>
      </c>
      <c r="AA987" s="79" t="e">
        <f>VLOOKUP($S987,'Grille de Tarif OQN'!$B$2:$S$3603,AA$1,0)</f>
        <v>#N/A</v>
      </c>
      <c r="AB987" s="79" t="e">
        <f>VLOOKUP($S987,'Grille de Tarif OQN'!$B$2:$S$3603,AB$1,0)</f>
        <v>#N/A</v>
      </c>
      <c r="AC987" s="79" t="e">
        <f>VLOOKUP($S987,'Grille de Tarif OQN'!$B$2:$S$3603,AC$1,0)</f>
        <v>#N/A</v>
      </c>
      <c r="AD987" s="79" t="e">
        <f>VLOOKUP($S987,'Grille de Tarif OQN'!$B$2:$S$3603,AD$1,0)</f>
        <v>#N/A</v>
      </c>
      <c r="AE987" s="79" t="e">
        <f>VLOOKUP($S987,'Grille de Tarif OQN'!$B$2:$S$3603,AE$1,0)</f>
        <v>#N/A</v>
      </c>
      <c r="AF987" s="79" t="e">
        <f>VLOOKUP($S987,'Grille de Tarif OQN'!$B$2:$S$3603,AF$1,0)</f>
        <v>#N/A</v>
      </c>
      <c r="AG987" s="79" t="e">
        <f>VLOOKUP($S987,'Grille de Tarif OQN'!$B$2:$S$3603,AG$1,0)</f>
        <v>#N/A</v>
      </c>
      <c r="AH987" s="79" t="e">
        <f>VLOOKUP($S987,'Grille de Tarif OQN'!$B$2:$S$3603,AH$1,0)</f>
        <v>#N/A</v>
      </c>
      <c r="AI987" s="79" t="e">
        <f>VLOOKUP($S987,'Grille de Tarif OQN'!$B$2:$S$3603,AI$1,0)</f>
        <v>#N/A</v>
      </c>
      <c r="AJ987" s="79" t="e">
        <f>VLOOKUP($S987,'Grille de Tarif OQN'!$B$2:$S$3603,AJ$1,0)</f>
        <v>#N/A</v>
      </c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72"/>
      <c r="AV987"/>
      <c r="AW987"/>
      <c r="AX987"/>
      <c r="AY987"/>
      <c r="AZ987" s="96">
        <f t="shared" si="317"/>
        <v>0</v>
      </c>
      <c r="BA987" s="24" t="e">
        <f t="shared" si="318"/>
        <v>#N/A</v>
      </c>
      <c r="BB987" s="24" t="e">
        <f t="shared" si="319"/>
        <v>#N/A</v>
      </c>
      <c r="BC987" s="24" t="e">
        <f t="shared" si="312"/>
        <v>#N/A</v>
      </c>
      <c r="BD987" s="24" t="e">
        <f t="shared" si="313"/>
        <v>#N/A</v>
      </c>
      <c r="BE987"/>
      <c r="BF987" t="e">
        <f t="shared" si="320"/>
        <v>#N/A</v>
      </c>
      <c r="BG987" t="str">
        <f t="shared" si="321"/>
        <v>HDJ</v>
      </c>
      <c r="BH987" s="20" t="e">
        <f t="shared" si="322"/>
        <v>#N/A</v>
      </c>
      <c r="BI987" s="20" t="e">
        <f t="shared" si="323"/>
        <v>#N/A</v>
      </c>
      <c r="BJ987" s="20" t="e">
        <f t="shared" si="324"/>
        <v>#N/A</v>
      </c>
      <c r="BK987" s="20" t="e">
        <f t="shared" si="325"/>
        <v>#N/A</v>
      </c>
      <c r="BL987" s="20" t="e">
        <f t="shared" si="326"/>
        <v>#N/A</v>
      </c>
      <c r="BM987" s="20" t="e">
        <f t="shared" si="314"/>
        <v>#N/A</v>
      </c>
      <c r="BN987" s="20" t="e">
        <f t="shared" si="327"/>
        <v>#N/A</v>
      </c>
    </row>
    <row r="988" spans="1:66">
      <c r="A988" s="92"/>
      <c r="B988" s="90"/>
      <c r="C988" s="90"/>
      <c r="D988" s="93"/>
      <c r="E988" s="93"/>
      <c r="F988" s="93"/>
      <c r="G988" s="93"/>
      <c r="H988" s="93"/>
      <c r="I988" s="93"/>
      <c r="J988" s="93"/>
      <c r="K988" s="93"/>
      <c r="L988" s="92"/>
      <c r="M988" s="93"/>
      <c r="N988" s="91">
        <f t="shared" si="308"/>
        <v>0</v>
      </c>
      <c r="O988" s="91" t="str">
        <f t="shared" si="309"/>
        <v/>
      </c>
      <c r="P988" s="91" t="str">
        <f t="shared" si="310"/>
        <v/>
      </c>
      <c r="Q988" s="91" t="str">
        <f t="shared" si="311"/>
        <v>HDJ</v>
      </c>
      <c r="R988" s="82"/>
      <c r="S988" s="95">
        <f t="shared" si="315"/>
        <v>0</v>
      </c>
      <c r="T988" s="95">
        <f t="shared" si="316"/>
        <v>0</v>
      </c>
      <c r="U988" s="79" t="e">
        <f>VLOOKUP($S988,'Grille de Tarif OQN'!$B$2:$S$3603,U$1,0)</f>
        <v>#N/A</v>
      </c>
      <c r="V988" s="79" t="e">
        <f>VLOOKUP($S988,'Grille de Tarif OQN'!$B$2:$S$3603,V$1,0)</f>
        <v>#N/A</v>
      </c>
      <c r="W988" s="79" t="e">
        <f>VLOOKUP($S988,'Grille de Tarif OQN'!$B$2:$S$3603,W$1,0)</f>
        <v>#N/A</v>
      </c>
      <c r="X988" s="79" t="e">
        <f>VLOOKUP($S988,'Grille de Tarif OQN'!$B$2:$S$3603,X$1,0)</f>
        <v>#N/A</v>
      </c>
      <c r="Y988" s="79" t="e">
        <f>VLOOKUP($S988,'Grille de Tarif OQN'!$B$2:$S$3603,Y$1,0)</f>
        <v>#N/A</v>
      </c>
      <c r="Z988" s="79" t="e">
        <f>VLOOKUP($S988,'Grille de Tarif OQN'!$B$2:$S$3603,Z$1,0)</f>
        <v>#N/A</v>
      </c>
      <c r="AA988" s="79" t="e">
        <f>VLOOKUP($S988,'Grille de Tarif OQN'!$B$2:$S$3603,AA$1,0)</f>
        <v>#N/A</v>
      </c>
      <c r="AB988" s="79" t="e">
        <f>VLOOKUP($S988,'Grille de Tarif OQN'!$B$2:$S$3603,AB$1,0)</f>
        <v>#N/A</v>
      </c>
      <c r="AC988" s="79" t="e">
        <f>VLOOKUP($S988,'Grille de Tarif OQN'!$B$2:$S$3603,AC$1,0)</f>
        <v>#N/A</v>
      </c>
      <c r="AD988" s="79" t="e">
        <f>VLOOKUP($S988,'Grille de Tarif OQN'!$B$2:$S$3603,AD$1,0)</f>
        <v>#N/A</v>
      </c>
      <c r="AE988" s="79" t="e">
        <f>VLOOKUP($S988,'Grille de Tarif OQN'!$B$2:$S$3603,AE$1,0)</f>
        <v>#N/A</v>
      </c>
      <c r="AF988" s="79" t="e">
        <f>VLOOKUP($S988,'Grille de Tarif OQN'!$B$2:$S$3603,AF$1,0)</f>
        <v>#N/A</v>
      </c>
      <c r="AG988" s="79" t="e">
        <f>VLOOKUP($S988,'Grille de Tarif OQN'!$B$2:$S$3603,AG$1,0)</f>
        <v>#N/A</v>
      </c>
      <c r="AH988" s="79" t="e">
        <f>VLOOKUP($S988,'Grille de Tarif OQN'!$B$2:$S$3603,AH$1,0)</f>
        <v>#N/A</v>
      </c>
      <c r="AI988" s="79" t="e">
        <f>VLOOKUP($S988,'Grille de Tarif OQN'!$B$2:$S$3603,AI$1,0)</f>
        <v>#N/A</v>
      </c>
      <c r="AJ988" s="79" t="e">
        <f>VLOOKUP($S988,'Grille de Tarif OQN'!$B$2:$S$3603,AJ$1,0)</f>
        <v>#N/A</v>
      </c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72"/>
      <c r="AV988"/>
      <c r="AW988"/>
      <c r="AX988"/>
      <c r="AY988"/>
      <c r="AZ988" s="96">
        <f t="shared" si="317"/>
        <v>0</v>
      </c>
      <c r="BA988" s="24" t="e">
        <f t="shared" si="318"/>
        <v>#N/A</v>
      </c>
      <c r="BB988" s="24" t="e">
        <f t="shared" si="319"/>
        <v>#N/A</v>
      </c>
      <c r="BC988" s="24" t="e">
        <f t="shared" si="312"/>
        <v>#N/A</v>
      </c>
      <c r="BD988" s="24" t="e">
        <f t="shared" si="313"/>
        <v>#N/A</v>
      </c>
      <c r="BE988"/>
      <c r="BF988" t="e">
        <f t="shared" si="320"/>
        <v>#N/A</v>
      </c>
      <c r="BG988" t="str">
        <f t="shared" si="321"/>
        <v>HDJ</v>
      </c>
      <c r="BH988" s="20" t="e">
        <f t="shared" si="322"/>
        <v>#N/A</v>
      </c>
      <c r="BI988" s="20" t="e">
        <f t="shared" si="323"/>
        <v>#N/A</v>
      </c>
      <c r="BJ988" s="20" t="e">
        <f t="shared" si="324"/>
        <v>#N/A</v>
      </c>
      <c r="BK988" s="20" t="e">
        <f t="shared" si="325"/>
        <v>#N/A</v>
      </c>
      <c r="BL988" s="20" t="e">
        <f t="shared" si="326"/>
        <v>#N/A</v>
      </c>
      <c r="BM988" s="20" t="e">
        <f t="shared" si="314"/>
        <v>#N/A</v>
      </c>
      <c r="BN988" s="20" t="e">
        <f t="shared" si="327"/>
        <v>#N/A</v>
      </c>
    </row>
    <row r="989" spans="1:66">
      <c r="A989" s="92"/>
      <c r="B989" s="90"/>
      <c r="C989" s="90"/>
      <c r="D989" s="93"/>
      <c r="E989" s="93"/>
      <c r="F989" s="93"/>
      <c r="G989" s="93"/>
      <c r="H989" s="93"/>
      <c r="I989" s="93"/>
      <c r="J989" s="93"/>
      <c r="K989" s="93"/>
      <c r="L989" s="92"/>
      <c r="M989" s="93"/>
      <c r="N989" s="91">
        <f t="shared" si="308"/>
        <v>0</v>
      </c>
      <c r="O989" s="91" t="str">
        <f t="shared" si="309"/>
        <v/>
      </c>
      <c r="P989" s="91" t="str">
        <f t="shared" si="310"/>
        <v/>
      </c>
      <c r="Q989" s="91" t="str">
        <f t="shared" si="311"/>
        <v>HDJ</v>
      </c>
      <c r="R989" s="82"/>
      <c r="S989" s="95">
        <f t="shared" si="315"/>
        <v>0</v>
      </c>
      <c r="T989" s="95">
        <f t="shared" si="316"/>
        <v>0</v>
      </c>
      <c r="U989" s="79" t="e">
        <f>VLOOKUP($S989,'Grille de Tarif OQN'!$B$2:$S$3603,U$1,0)</f>
        <v>#N/A</v>
      </c>
      <c r="V989" s="79" t="e">
        <f>VLOOKUP($S989,'Grille de Tarif OQN'!$B$2:$S$3603,V$1,0)</f>
        <v>#N/A</v>
      </c>
      <c r="W989" s="79" t="e">
        <f>VLOOKUP($S989,'Grille de Tarif OQN'!$B$2:$S$3603,W$1,0)</f>
        <v>#N/A</v>
      </c>
      <c r="X989" s="79" t="e">
        <f>VLOOKUP($S989,'Grille de Tarif OQN'!$B$2:$S$3603,X$1,0)</f>
        <v>#N/A</v>
      </c>
      <c r="Y989" s="79" t="e">
        <f>VLOOKUP($S989,'Grille de Tarif OQN'!$B$2:$S$3603,Y$1,0)</f>
        <v>#N/A</v>
      </c>
      <c r="Z989" s="79" t="e">
        <f>VLOOKUP($S989,'Grille de Tarif OQN'!$B$2:$S$3603,Z$1,0)</f>
        <v>#N/A</v>
      </c>
      <c r="AA989" s="79" t="e">
        <f>VLOOKUP($S989,'Grille de Tarif OQN'!$B$2:$S$3603,AA$1,0)</f>
        <v>#N/A</v>
      </c>
      <c r="AB989" s="79" t="e">
        <f>VLOOKUP($S989,'Grille de Tarif OQN'!$B$2:$S$3603,AB$1,0)</f>
        <v>#N/A</v>
      </c>
      <c r="AC989" s="79" t="e">
        <f>VLOOKUP($S989,'Grille de Tarif OQN'!$B$2:$S$3603,AC$1,0)</f>
        <v>#N/A</v>
      </c>
      <c r="AD989" s="79" t="e">
        <f>VLOOKUP($S989,'Grille de Tarif OQN'!$B$2:$S$3603,AD$1,0)</f>
        <v>#N/A</v>
      </c>
      <c r="AE989" s="79" t="e">
        <f>VLOOKUP($S989,'Grille de Tarif OQN'!$B$2:$S$3603,AE$1,0)</f>
        <v>#N/A</v>
      </c>
      <c r="AF989" s="79" t="e">
        <f>VLOOKUP($S989,'Grille de Tarif OQN'!$B$2:$S$3603,AF$1,0)</f>
        <v>#N/A</v>
      </c>
      <c r="AG989" s="79" t="e">
        <f>VLOOKUP($S989,'Grille de Tarif OQN'!$B$2:$S$3603,AG$1,0)</f>
        <v>#N/A</v>
      </c>
      <c r="AH989" s="79" t="e">
        <f>VLOOKUP($S989,'Grille de Tarif OQN'!$B$2:$S$3603,AH$1,0)</f>
        <v>#N/A</v>
      </c>
      <c r="AI989" s="79" t="e">
        <f>VLOOKUP($S989,'Grille de Tarif OQN'!$B$2:$S$3603,AI$1,0)</f>
        <v>#N/A</v>
      </c>
      <c r="AJ989" s="79" t="e">
        <f>VLOOKUP($S989,'Grille de Tarif OQN'!$B$2:$S$3603,AJ$1,0)</f>
        <v>#N/A</v>
      </c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72"/>
      <c r="AV989"/>
      <c r="AW989"/>
      <c r="AX989"/>
      <c r="AY989"/>
      <c r="AZ989" s="96">
        <f t="shared" si="317"/>
        <v>0</v>
      </c>
      <c r="BA989" s="24" t="e">
        <f t="shared" si="318"/>
        <v>#N/A</v>
      </c>
      <c r="BB989" s="24" t="e">
        <f t="shared" si="319"/>
        <v>#N/A</v>
      </c>
      <c r="BC989" s="24" t="e">
        <f t="shared" si="312"/>
        <v>#N/A</v>
      </c>
      <c r="BD989" s="24" t="e">
        <f t="shared" si="313"/>
        <v>#N/A</v>
      </c>
      <c r="BE989"/>
      <c r="BF989" t="e">
        <f t="shared" si="320"/>
        <v>#N/A</v>
      </c>
      <c r="BG989" t="str">
        <f t="shared" si="321"/>
        <v>HDJ</v>
      </c>
      <c r="BH989" s="20" t="e">
        <f t="shared" si="322"/>
        <v>#N/A</v>
      </c>
      <c r="BI989" s="20" t="e">
        <f t="shared" si="323"/>
        <v>#N/A</v>
      </c>
      <c r="BJ989" s="20" t="e">
        <f t="shared" si="324"/>
        <v>#N/A</v>
      </c>
      <c r="BK989" s="20" t="e">
        <f t="shared" si="325"/>
        <v>#N/A</v>
      </c>
      <c r="BL989" s="20" t="e">
        <f t="shared" si="326"/>
        <v>#N/A</v>
      </c>
      <c r="BM989" s="20" t="e">
        <f t="shared" si="314"/>
        <v>#N/A</v>
      </c>
      <c r="BN989" s="20" t="e">
        <f t="shared" si="327"/>
        <v>#N/A</v>
      </c>
    </row>
    <row r="990" spans="1:66">
      <c r="A990" s="92"/>
      <c r="B990" s="90"/>
      <c r="C990" s="90"/>
      <c r="D990" s="93"/>
      <c r="E990" s="93"/>
      <c r="F990" s="93"/>
      <c r="G990" s="93"/>
      <c r="H990" s="93"/>
      <c r="I990" s="93"/>
      <c r="J990" s="93"/>
      <c r="K990" s="93"/>
      <c r="L990" s="92"/>
      <c r="M990" s="93"/>
      <c r="N990" s="91">
        <f t="shared" si="308"/>
        <v>0</v>
      </c>
      <c r="O990" s="91" t="str">
        <f t="shared" si="309"/>
        <v/>
      </c>
      <c r="P990" s="91" t="str">
        <f t="shared" si="310"/>
        <v/>
      </c>
      <c r="Q990" s="91" t="str">
        <f t="shared" si="311"/>
        <v>HDJ</v>
      </c>
      <c r="R990" s="82"/>
      <c r="S990" s="95">
        <f t="shared" si="315"/>
        <v>0</v>
      </c>
      <c r="T990" s="95">
        <f t="shared" si="316"/>
        <v>0</v>
      </c>
      <c r="U990" s="79" t="e">
        <f>VLOOKUP($S990,'Grille de Tarif OQN'!$B$2:$S$3603,U$1,0)</f>
        <v>#N/A</v>
      </c>
      <c r="V990" s="79" t="e">
        <f>VLOOKUP($S990,'Grille de Tarif OQN'!$B$2:$S$3603,V$1,0)</f>
        <v>#N/A</v>
      </c>
      <c r="W990" s="79" t="e">
        <f>VLOOKUP($S990,'Grille de Tarif OQN'!$B$2:$S$3603,W$1,0)</f>
        <v>#N/A</v>
      </c>
      <c r="X990" s="79" t="e">
        <f>VLOOKUP($S990,'Grille de Tarif OQN'!$B$2:$S$3603,X$1,0)</f>
        <v>#N/A</v>
      </c>
      <c r="Y990" s="79" t="e">
        <f>VLOOKUP($S990,'Grille de Tarif OQN'!$B$2:$S$3603,Y$1,0)</f>
        <v>#N/A</v>
      </c>
      <c r="Z990" s="79" t="e">
        <f>VLOOKUP($S990,'Grille de Tarif OQN'!$B$2:$S$3603,Z$1,0)</f>
        <v>#N/A</v>
      </c>
      <c r="AA990" s="79" t="e">
        <f>VLOOKUP($S990,'Grille de Tarif OQN'!$B$2:$S$3603,AA$1,0)</f>
        <v>#N/A</v>
      </c>
      <c r="AB990" s="79" t="e">
        <f>VLOOKUP($S990,'Grille de Tarif OQN'!$B$2:$S$3603,AB$1,0)</f>
        <v>#N/A</v>
      </c>
      <c r="AC990" s="79" t="e">
        <f>VLOOKUP($S990,'Grille de Tarif OQN'!$B$2:$S$3603,AC$1,0)</f>
        <v>#N/A</v>
      </c>
      <c r="AD990" s="79" t="e">
        <f>VLOOKUP($S990,'Grille de Tarif OQN'!$B$2:$S$3603,AD$1,0)</f>
        <v>#N/A</v>
      </c>
      <c r="AE990" s="79" t="e">
        <f>VLOOKUP($S990,'Grille de Tarif OQN'!$B$2:$S$3603,AE$1,0)</f>
        <v>#N/A</v>
      </c>
      <c r="AF990" s="79" t="e">
        <f>VLOOKUP($S990,'Grille de Tarif OQN'!$B$2:$S$3603,AF$1,0)</f>
        <v>#N/A</v>
      </c>
      <c r="AG990" s="79" t="e">
        <f>VLOOKUP($S990,'Grille de Tarif OQN'!$B$2:$S$3603,AG$1,0)</f>
        <v>#N/A</v>
      </c>
      <c r="AH990" s="79" t="e">
        <f>VLOOKUP($S990,'Grille de Tarif OQN'!$B$2:$S$3603,AH$1,0)</f>
        <v>#N/A</v>
      </c>
      <c r="AI990" s="79" t="e">
        <f>VLOOKUP($S990,'Grille de Tarif OQN'!$B$2:$S$3603,AI$1,0)</f>
        <v>#N/A</v>
      </c>
      <c r="AJ990" s="79" t="e">
        <f>VLOOKUP($S990,'Grille de Tarif OQN'!$B$2:$S$3603,AJ$1,0)</f>
        <v>#N/A</v>
      </c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72"/>
      <c r="AV990"/>
      <c r="AW990"/>
      <c r="AX990"/>
      <c r="AY990"/>
      <c r="AZ990" s="96">
        <f t="shared" si="317"/>
        <v>0</v>
      </c>
      <c r="BA990" s="24" t="e">
        <f t="shared" si="318"/>
        <v>#N/A</v>
      </c>
      <c r="BB990" s="24" t="e">
        <f t="shared" si="319"/>
        <v>#N/A</v>
      </c>
      <c r="BC990" s="24" t="e">
        <f t="shared" si="312"/>
        <v>#N/A</v>
      </c>
      <c r="BD990" s="24" t="e">
        <f t="shared" si="313"/>
        <v>#N/A</v>
      </c>
      <c r="BE990"/>
      <c r="BF990" t="e">
        <f t="shared" si="320"/>
        <v>#N/A</v>
      </c>
      <c r="BG990" t="str">
        <f t="shared" si="321"/>
        <v>HDJ</v>
      </c>
      <c r="BH990" s="20" t="e">
        <f t="shared" si="322"/>
        <v>#N/A</v>
      </c>
      <c r="BI990" s="20" t="e">
        <f t="shared" si="323"/>
        <v>#N/A</v>
      </c>
      <c r="BJ990" s="20" t="e">
        <f t="shared" si="324"/>
        <v>#N/A</v>
      </c>
      <c r="BK990" s="20" t="e">
        <f t="shared" si="325"/>
        <v>#N/A</v>
      </c>
      <c r="BL990" s="20" t="e">
        <f t="shared" si="326"/>
        <v>#N/A</v>
      </c>
      <c r="BM990" s="20" t="e">
        <f t="shared" si="314"/>
        <v>#N/A</v>
      </c>
      <c r="BN990" s="20" t="e">
        <f t="shared" si="327"/>
        <v>#N/A</v>
      </c>
    </row>
    <row r="991" spans="1:66">
      <c r="A991" s="92"/>
      <c r="B991" s="90"/>
      <c r="C991" s="90"/>
      <c r="D991" s="93"/>
      <c r="E991" s="93"/>
      <c r="F991" s="93"/>
      <c r="G991" s="93"/>
      <c r="H991" s="93"/>
      <c r="I991" s="93"/>
      <c r="J991" s="93"/>
      <c r="K991" s="93"/>
      <c r="L991" s="92"/>
      <c r="M991" s="93"/>
      <c r="N991" s="91">
        <f t="shared" si="308"/>
        <v>0</v>
      </c>
      <c r="O991" s="91" t="str">
        <f t="shared" si="309"/>
        <v/>
      </c>
      <c r="P991" s="91" t="str">
        <f t="shared" si="310"/>
        <v/>
      </c>
      <c r="Q991" s="91" t="str">
        <f t="shared" si="311"/>
        <v>HDJ</v>
      </c>
      <c r="R991" s="82"/>
      <c r="S991" s="95">
        <f t="shared" si="315"/>
        <v>0</v>
      </c>
      <c r="T991" s="95">
        <f t="shared" si="316"/>
        <v>0</v>
      </c>
      <c r="U991" s="79" t="e">
        <f>VLOOKUP($S991,'Grille de Tarif OQN'!$B$2:$S$3603,U$1,0)</f>
        <v>#N/A</v>
      </c>
      <c r="V991" s="79" t="e">
        <f>VLOOKUP($S991,'Grille de Tarif OQN'!$B$2:$S$3603,V$1,0)</f>
        <v>#N/A</v>
      </c>
      <c r="W991" s="79" t="e">
        <f>VLOOKUP($S991,'Grille de Tarif OQN'!$B$2:$S$3603,W$1,0)</f>
        <v>#N/A</v>
      </c>
      <c r="X991" s="79" t="e">
        <f>VLOOKUP($S991,'Grille de Tarif OQN'!$B$2:$S$3603,X$1,0)</f>
        <v>#N/A</v>
      </c>
      <c r="Y991" s="79" t="e">
        <f>VLOOKUP($S991,'Grille de Tarif OQN'!$B$2:$S$3603,Y$1,0)</f>
        <v>#N/A</v>
      </c>
      <c r="Z991" s="79" t="e">
        <f>VLOOKUP($S991,'Grille de Tarif OQN'!$B$2:$S$3603,Z$1,0)</f>
        <v>#N/A</v>
      </c>
      <c r="AA991" s="79" t="e">
        <f>VLOOKUP($S991,'Grille de Tarif OQN'!$B$2:$S$3603,AA$1,0)</f>
        <v>#N/A</v>
      </c>
      <c r="AB991" s="79" t="e">
        <f>VLOOKUP($S991,'Grille de Tarif OQN'!$B$2:$S$3603,AB$1,0)</f>
        <v>#N/A</v>
      </c>
      <c r="AC991" s="79" t="e">
        <f>VLOOKUP($S991,'Grille de Tarif OQN'!$B$2:$S$3603,AC$1,0)</f>
        <v>#N/A</v>
      </c>
      <c r="AD991" s="79" t="e">
        <f>VLOOKUP($S991,'Grille de Tarif OQN'!$B$2:$S$3603,AD$1,0)</f>
        <v>#N/A</v>
      </c>
      <c r="AE991" s="79" t="e">
        <f>VLOOKUP($S991,'Grille de Tarif OQN'!$B$2:$S$3603,AE$1,0)</f>
        <v>#N/A</v>
      </c>
      <c r="AF991" s="79" t="e">
        <f>VLOOKUP($S991,'Grille de Tarif OQN'!$B$2:$S$3603,AF$1,0)</f>
        <v>#N/A</v>
      </c>
      <c r="AG991" s="79" t="e">
        <f>VLOOKUP($S991,'Grille de Tarif OQN'!$B$2:$S$3603,AG$1,0)</f>
        <v>#N/A</v>
      </c>
      <c r="AH991" s="79" t="e">
        <f>VLOOKUP($S991,'Grille de Tarif OQN'!$B$2:$S$3603,AH$1,0)</f>
        <v>#N/A</v>
      </c>
      <c r="AI991" s="79" t="e">
        <f>VLOOKUP($S991,'Grille de Tarif OQN'!$B$2:$S$3603,AI$1,0)</f>
        <v>#N/A</v>
      </c>
      <c r="AJ991" s="79" t="e">
        <f>VLOOKUP($S991,'Grille de Tarif OQN'!$B$2:$S$3603,AJ$1,0)</f>
        <v>#N/A</v>
      </c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72"/>
      <c r="AV991"/>
      <c r="AW991"/>
      <c r="AX991"/>
      <c r="AY991"/>
      <c r="AZ991" s="96">
        <f t="shared" si="317"/>
        <v>0</v>
      </c>
      <c r="BA991" s="24" t="e">
        <f t="shared" si="318"/>
        <v>#N/A</v>
      </c>
      <c r="BB991" s="24" t="e">
        <f t="shared" si="319"/>
        <v>#N/A</v>
      </c>
      <c r="BC991" s="24" t="e">
        <f t="shared" si="312"/>
        <v>#N/A</v>
      </c>
      <c r="BD991" s="24" t="e">
        <f t="shared" si="313"/>
        <v>#N/A</v>
      </c>
      <c r="BE991"/>
      <c r="BF991" t="e">
        <f t="shared" si="320"/>
        <v>#N/A</v>
      </c>
      <c r="BG991" t="str">
        <f t="shared" si="321"/>
        <v>HDJ</v>
      </c>
      <c r="BH991" s="20" t="e">
        <f t="shared" si="322"/>
        <v>#N/A</v>
      </c>
      <c r="BI991" s="20" t="e">
        <f t="shared" si="323"/>
        <v>#N/A</v>
      </c>
      <c r="BJ991" s="20" t="e">
        <f t="shared" si="324"/>
        <v>#N/A</v>
      </c>
      <c r="BK991" s="20" t="e">
        <f t="shared" si="325"/>
        <v>#N/A</v>
      </c>
      <c r="BL991" s="20" t="e">
        <f t="shared" si="326"/>
        <v>#N/A</v>
      </c>
      <c r="BM991" s="20" t="e">
        <f t="shared" si="314"/>
        <v>#N/A</v>
      </c>
      <c r="BN991" s="20" t="e">
        <f t="shared" si="327"/>
        <v>#N/A</v>
      </c>
    </row>
    <row r="992" spans="1:66">
      <c r="A992" s="92"/>
      <c r="B992" s="90"/>
      <c r="C992" s="90"/>
      <c r="D992" s="93"/>
      <c r="E992" s="93"/>
      <c r="F992" s="93"/>
      <c r="G992" s="93"/>
      <c r="H992" s="93"/>
      <c r="I992" s="93"/>
      <c r="J992" s="93"/>
      <c r="K992" s="93"/>
      <c r="L992" s="92"/>
      <c r="M992" s="93"/>
      <c r="N992" s="91">
        <f t="shared" si="308"/>
        <v>0</v>
      </c>
      <c r="O992" s="91" t="str">
        <f t="shared" si="309"/>
        <v/>
      </c>
      <c r="P992" s="91" t="str">
        <f t="shared" si="310"/>
        <v/>
      </c>
      <c r="Q992" s="91" t="str">
        <f t="shared" si="311"/>
        <v>HDJ</v>
      </c>
      <c r="R992" s="82"/>
      <c r="S992" s="95">
        <f t="shared" si="315"/>
        <v>0</v>
      </c>
      <c r="T992" s="95">
        <f t="shared" si="316"/>
        <v>0</v>
      </c>
      <c r="U992" s="79" t="e">
        <f>VLOOKUP($S992,'Grille de Tarif OQN'!$B$2:$S$3603,U$1,0)</f>
        <v>#N/A</v>
      </c>
      <c r="V992" s="79" t="e">
        <f>VLOOKUP($S992,'Grille de Tarif OQN'!$B$2:$S$3603,V$1,0)</f>
        <v>#N/A</v>
      </c>
      <c r="W992" s="79" t="e">
        <f>VLOOKUP($S992,'Grille de Tarif OQN'!$B$2:$S$3603,W$1,0)</f>
        <v>#N/A</v>
      </c>
      <c r="X992" s="79" t="e">
        <f>VLOOKUP($S992,'Grille de Tarif OQN'!$B$2:$S$3603,X$1,0)</f>
        <v>#N/A</v>
      </c>
      <c r="Y992" s="79" t="e">
        <f>VLOOKUP($S992,'Grille de Tarif OQN'!$B$2:$S$3603,Y$1,0)</f>
        <v>#N/A</v>
      </c>
      <c r="Z992" s="79" t="e">
        <f>VLOOKUP($S992,'Grille de Tarif OQN'!$B$2:$S$3603,Z$1,0)</f>
        <v>#N/A</v>
      </c>
      <c r="AA992" s="79" t="e">
        <f>VLOOKUP($S992,'Grille de Tarif OQN'!$B$2:$S$3603,AA$1,0)</f>
        <v>#N/A</v>
      </c>
      <c r="AB992" s="79" t="e">
        <f>VLOOKUP($S992,'Grille de Tarif OQN'!$B$2:$S$3603,AB$1,0)</f>
        <v>#N/A</v>
      </c>
      <c r="AC992" s="79" t="e">
        <f>VLOOKUP($S992,'Grille de Tarif OQN'!$B$2:$S$3603,AC$1,0)</f>
        <v>#N/A</v>
      </c>
      <c r="AD992" s="79" t="e">
        <f>VLOOKUP($S992,'Grille de Tarif OQN'!$B$2:$S$3603,AD$1,0)</f>
        <v>#N/A</v>
      </c>
      <c r="AE992" s="79" t="e">
        <f>VLOOKUP($S992,'Grille de Tarif OQN'!$B$2:$S$3603,AE$1,0)</f>
        <v>#N/A</v>
      </c>
      <c r="AF992" s="79" t="e">
        <f>VLOOKUP($S992,'Grille de Tarif OQN'!$B$2:$S$3603,AF$1,0)</f>
        <v>#N/A</v>
      </c>
      <c r="AG992" s="79" t="e">
        <f>VLOOKUP($S992,'Grille de Tarif OQN'!$B$2:$S$3603,AG$1,0)</f>
        <v>#N/A</v>
      </c>
      <c r="AH992" s="79" t="e">
        <f>VLOOKUP($S992,'Grille de Tarif OQN'!$B$2:$S$3603,AH$1,0)</f>
        <v>#N/A</v>
      </c>
      <c r="AI992" s="79" t="e">
        <f>VLOOKUP($S992,'Grille de Tarif OQN'!$B$2:$S$3603,AI$1,0)</f>
        <v>#N/A</v>
      </c>
      <c r="AJ992" s="79" t="e">
        <f>VLOOKUP($S992,'Grille de Tarif OQN'!$B$2:$S$3603,AJ$1,0)</f>
        <v>#N/A</v>
      </c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72"/>
      <c r="AV992"/>
      <c r="AW992"/>
      <c r="AX992"/>
      <c r="AY992"/>
      <c r="AZ992" s="96">
        <f t="shared" si="317"/>
        <v>0</v>
      </c>
      <c r="BA992" s="24" t="e">
        <f t="shared" si="318"/>
        <v>#N/A</v>
      </c>
      <c r="BB992" s="24" t="e">
        <f t="shared" si="319"/>
        <v>#N/A</v>
      </c>
      <c r="BC992" s="24" t="e">
        <f t="shared" si="312"/>
        <v>#N/A</v>
      </c>
      <c r="BD992" s="24" t="e">
        <f t="shared" si="313"/>
        <v>#N/A</v>
      </c>
      <c r="BE992"/>
      <c r="BF992" t="e">
        <f t="shared" si="320"/>
        <v>#N/A</v>
      </c>
      <c r="BG992" t="str">
        <f t="shared" si="321"/>
        <v>HDJ</v>
      </c>
      <c r="BH992" s="20" t="e">
        <f t="shared" si="322"/>
        <v>#N/A</v>
      </c>
      <c r="BI992" s="20" t="e">
        <f t="shared" si="323"/>
        <v>#N/A</v>
      </c>
      <c r="BJ992" s="20" t="e">
        <f t="shared" si="324"/>
        <v>#N/A</v>
      </c>
      <c r="BK992" s="20" t="e">
        <f t="shared" si="325"/>
        <v>#N/A</v>
      </c>
      <c r="BL992" s="20" t="e">
        <f t="shared" si="326"/>
        <v>#N/A</v>
      </c>
      <c r="BM992" s="20" t="e">
        <f t="shared" si="314"/>
        <v>#N/A</v>
      </c>
      <c r="BN992" s="20" t="e">
        <f t="shared" si="327"/>
        <v>#N/A</v>
      </c>
    </row>
    <row r="993" spans="1:66">
      <c r="A993" s="92"/>
      <c r="B993" s="90"/>
      <c r="C993" s="90"/>
      <c r="D993" s="93"/>
      <c r="E993" s="93"/>
      <c r="F993" s="93"/>
      <c r="G993" s="93"/>
      <c r="H993" s="93"/>
      <c r="I993" s="93"/>
      <c r="J993" s="93"/>
      <c r="K993" s="93"/>
      <c r="L993" s="92"/>
      <c r="M993" s="93"/>
      <c r="N993" s="91">
        <f t="shared" si="308"/>
        <v>0</v>
      </c>
      <c r="O993" s="91" t="str">
        <f t="shared" si="309"/>
        <v/>
      </c>
      <c r="P993" s="91" t="str">
        <f t="shared" si="310"/>
        <v/>
      </c>
      <c r="Q993" s="91" t="str">
        <f t="shared" si="311"/>
        <v>HDJ</v>
      </c>
      <c r="R993" s="82"/>
      <c r="S993" s="95">
        <f t="shared" si="315"/>
        <v>0</v>
      </c>
      <c r="T993" s="95">
        <f t="shared" si="316"/>
        <v>0</v>
      </c>
      <c r="U993" s="79" t="e">
        <f>VLOOKUP($S993,'Grille de Tarif OQN'!$B$2:$S$3603,U$1,0)</f>
        <v>#N/A</v>
      </c>
      <c r="V993" s="79" t="e">
        <f>VLOOKUP($S993,'Grille de Tarif OQN'!$B$2:$S$3603,V$1,0)</f>
        <v>#N/A</v>
      </c>
      <c r="W993" s="79" t="e">
        <f>VLOOKUP($S993,'Grille de Tarif OQN'!$B$2:$S$3603,W$1,0)</f>
        <v>#N/A</v>
      </c>
      <c r="X993" s="79" t="e">
        <f>VLOOKUP($S993,'Grille de Tarif OQN'!$B$2:$S$3603,X$1,0)</f>
        <v>#N/A</v>
      </c>
      <c r="Y993" s="79" t="e">
        <f>VLOOKUP($S993,'Grille de Tarif OQN'!$B$2:$S$3603,Y$1,0)</f>
        <v>#N/A</v>
      </c>
      <c r="Z993" s="79" t="e">
        <f>VLOOKUP($S993,'Grille de Tarif OQN'!$B$2:$S$3603,Z$1,0)</f>
        <v>#N/A</v>
      </c>
      <c r="AA993" s="79" t="e">
        <f>VLOOKUP($S993,'Grille de Tarif OQN'!$B$2:$S$3603,AA$1,0)</f>
        <v>#N/A</v>
      </c>
      <c r="AB993" s="79" t="e">
        <f>VLOOKUP($S993,'Grille de Tarif OQN'!$B$2:$S$3603,AB$1,0)</f>
        <v>#N/A</v>
      </c>
      <c r="AC993" s="79" t="e">
        <f>VLOOKUP($S993,'Grille de Tarif OQN'!$B$2:$S$3603,AC$1,0)</f>
        <v>#N/A</v>
      </c>
      <c r="AD993" s="79" t="e">
        <f>VLOOKUP($S993,'Grille de Tarif OQN'!$B$2:$S$3603,AD$1,0)</f>
        <v>#N/A</v>
      </c>
      <c r="AE993" s="79" t="e">
        <f>VLOOKUP($S993,'Grille de Tarif OQN'!$B$2:$S$3603,AE$1,0)</f>
        <v>#N/A</v>
      </c>
      <c r="AF993" s="79" t="e">
        <f>VLOOKUP($S993,'Grille de Tarif OQN'!$B$2:$S$3603,AF$1,0)</f>
        <v>#N/A</v>
      </c>
      <c r="AG993" s="79" t="e">
        <f>VLOOKUP($S993,'Grille de Tarif OQN'!$B$2:$S$3603,AG$1,0)</f>
        <v>#N/A</v>
      </c>
      <c r="AH993" s="79" t="e">
        <f>VLOOKUP($S993,'Grille de Tarif OQN'!$B$2:$S$3603,AH$1,0)</f>
        <v>#N/A</v>
      </c>
      <c r="AI993" s="79" t="e">
        <f>VLOOKUP($S993,'Grille de Tarif OQN'!$B$2:$S$3603,AI$1,0)</f>
        <v>#N/A</v>
      </c>
      <c r="AJ993" s="79" t="e">
        <f>VLOOKUP($S993,'Grille de Tarif OQN'!$B$2:$S$3603,AJ$1,0)</f>
        <v>#N/A</v>
      </c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72"/>
      <c r="AV993"/>
      <c r="AW993"/>
      <c r="AX993"/>
      <c r="AY993"/>
      <c r="AZ993" s="96">
        <f t="shared" si="317"/>
        <v>0</v>
      </c>
      <c r="BA993" s="24" t="e">
        <f t="shared" si="318"/>
        <v>#N/A</v>
      </c>
      <c r="BB993" s="24" t="e">
        <f t="shared" si="319"/>
        <v>#N/A</v>
      </c>
      <c r="BC993" s="24" t="e">
        <f t="shared" si="312"/>
        <v>#N/A</v>
      </c>
      <c r="BD993" s="24" t="e">
        <f t="shared" si="313"/>
        <v>#N/A</v>
      </c>
      <c r="BE993"/>
      <c r="BF993" t="e">
        <f t="shared" si="320"/>
        <v>#N/A</v>
      </c>
      <c r="BG993" t="str">
        <f t="shared" si="321"/>
        <v>HDJ</v>
      </c>
      <c r="BH993" s="20" t="e">
        <f t="shared" si="322"/>
        <v>#N/A</v>
      </c>
      <c r="BI993" s="20" t="e">
        <f t="shared" si="323"/>
        <v>#N/A</v>
      </c>
      <c r="BJ993" s="20" t="e">
        <f t="shared" si="324"/>
        <v>#N/A</v>
      </c>
      <c r="BK993" s="20" t="e">
        <f t="shared" si="325"/>
        <v>#N/A</v>
      </c>
      <c r="BL993" s="20" t="e">
        <f t="shared" si="326"/>
        <v>#N/A</v>
      </c>
      <c r="BM993" s="20" t="e">
        <f t="shared" si="314"/>
        <v>#N/A</v>
      </c>
      <c r="BN993" s="20" t="e">
        <f t="shared" si="327"/>
        <v>#N/A</v>
      </c>
    </row>
    <row r="994" spans="1:66">
      <c r="A994" s="92"/>
      <c r="B994" s="90"/>
      <c r="C994" s="90"/>
      <c r="D994" s="93"/>
      <c r="E994" s="93"/>
      <c r="F994" s="93"/>
      <c r="G994" s="93"/>
      <c r="H994" s="93"/>
      <c r="I994" s="93"/>
      <c r="J994" s="93"/>
      <c r="K994" s="93"/>
      <c r="L994" s="92"/>
      <c r="M994" s="93"/>
      <c r="N994" s="91">
        <f t="shared" si="308"/>
        <v>0</v>
      </c>
      <c r="O994" s="91" t="str">
        <f t="shared" si="309"/>
        <v/>
      </c>
      <c r="P994" s="91" t="str">
        <f t="shared" si="310"/>
        <v/>
      </c>
      <c r="Q994" s="91" t="str">
        <f t="shared" si="311"/>
        <v>HDJ</v>
      </c>
      <c r="R994" s="82"/>
      <c r="S994" s="95">
        <f t="shared" si="315"/>
        <v>0</v>
      </c>
      <c r="T994" s="95">
        <f t="shared" si="316"/>
        <v>0</v>
      </c>
      <c r="U994" s="79" t="e">
        <f>VLOOKUP($S994,'Grille de Tarif OQN'!$B$2:$S$3603,U$1,0)</f>
        <v>#N/A</v>
      </c>
      <c r="V994" s="79" t="e">
        <f>VLOOKUP($S994,'Grille de Tarif OQN'!$B$2:$S$3603,V$1,0)</f>
        <v>#N/A</v>
      </c>
      <c r="W994" s="79" t="e">
        <f>VLOOKUP($S994,'Grille de Tarif OQN'!$B$2:$S$3603,W$1,0)</f>
        <v>#N/A</v>
      </c>
      <c r="X994" s="79" t="e">
        <f>VLOOKUP($S994,'Grille de Tarif OQN'!$B$2:$S$3603,X$1,0)</f>
        <v>#N/A</v>
      </c>
      <c r="Y994" s="79" t="e">
        <f>VLOOKUP($S994,'Grille de Tarif OQN'!$B$2:$S$3603,Y$1,0)</f>
        <v>#N/A</v>
      </c>
      <c r="Z994" s="79" t="e">
        <f>VLOOKUP($S994,'Grille de Tarif OQN'!$B$2:$S$3603,Z$1,0)</f>
        <v>#N/A</v>
      </c>
      <c r="AA994" s="79" t="e">
        <f>VLOOKUP($S994,'Grille de Tarif OQN'!$B$2:$S$3603,AA$1,0)</f>
        <v>#N/A</v>
      </c>
      <c r="AB994" s="79" t="e">
        <f>VLOOKUP($S994,'Grille de Tarif OQN'!$B$2:$S$3603,AB$1,0)</f>
        <v>#N/A</v>
      </c>
      <c r="AC994" s="79" t="e">
        <f>VLOOKUP($S994,'Grille de Tarif OQN'!$B$2:$S$3603,AC$1,0)</f>
        <v>#N/A</v>
      </c>
      <c r="AD994" s="79" t="e">
        <f>VLOOKUP($S994,'Grille de Tarif OQN'!$B$2:$S$3603,AD$1,0)</f>
        <v>#N/A</v>
      </c>
      <c r="AE994" s="79" t="e">
        <f>VLOOKUP($S994,'Grille de Tarif OQN'!$B$2:$S$3603,AE$1,0)</f>
        <v>#N/A</v>
      </c>
      <c r="AF994" s="79" t="e">
        <f>VLOOKUP($S994,'Grille de Tarif OQN'!$B$2:$S$3603,AF$1,0)</f>
        <v>#N/A</v>
      </c>
      <c r="AG994" s="79" t="e">
        <f>VLOOKUP($S994,'Grille de Tarif OQN'!$B$2:$S$3603,AG$1,0)</f>
        <v>#N/A</v>
      </c>
      <c r="AH994" s="79" t="e">
        <f>VLOOKUP($S994,'Grille de Tarif OQN'!$B$2:$S$3603,AH$1,0)</f>
        <v>#N/A</v>
      </c>
      <c r="AI994" s="79" t="e">
        <f>VLOOKUP($S994,'Grille de Tarif OQN'!$B$2:$S$3603,AI$1,0)</f>
        <v>#N/A</v>
      </c>
      <c r="AJ994" s="79" t="e">
        <f>VLOOKUP($S994,'Grille de Tarif OQN'!$B$2:$S$3603,AJ$1,0)</f>
        <v>#N/A</v>
      </c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72"/>
      <c r="AV994"/>
      <c r="AW994"/>
      <c r="AX994"/>
      <c r="AY994"/>
      <c r="AZ994" s="96">
        <f t="shared" si="317"/>
        <v>0</v>
      </c>
      <c r="BA994" s="24" t="e">
        <f t="shared" si="318"/>
        <v>#N/A</v>
      </c>
      <c r="BB994" s="24" t="e">
        <f t="shared" si="319"/>
        <v>#N/A</v>
      </c>
      <c r="BC994" s="24" t="e">
        <f t="shared" si="312"/>
        <v>#N/A</v>
      </c>
      <c r="BD994" s="24" t="e">
        <f t="shared" si="313"/>
        <v>#N/A</v>
      </c>
      <c r="BE994"/>
      <c r="BF994" t="e">
        <f t="shared" si="320"/>
        <v>#N/A</v>
      </c>
      <c r="BG994" t="str">
        <f t="shared" si="321"/>
        <v>HDJ</v>
      </c>
      <c r="BH994" s="20" t="e">
        <f t="shared" si="322"/>
        <v>#N/A</v>
      </c>
      <c r="BI994" s="20" t="e">
        <f t="shared" si="323"/>
        <v>#N/A</v>
      </c>
      <c r="BJ994" s="20" t="e">
        <f t="shared" si="324"/>
        <v>#N/A</v>
      </c>
      <c r="BK994" s="20" t="e">
        <f t="shared" si="325"/>
        <v>#N/A</v>
      </c>
      <c r="BL994" s="20" t="e">
        <f t="shared" si="326"/>
        <v>#N/A</v>
      </c>
      <c r="BM994" s="20" t="e">
        <f t="shared" si="314"/>
        <v>#N/A</v>
      </c>
      <c r="BN994" s="20" t="e">
        <f t="shared" si="327"/>
        <v>#N/A</v>
      </c>
    </row>
    <row r="995" spans="1:66">
      <c r="A995" s="92"/>
      <c r="B995" s="90"/>
      <c r="C995" s="90"/>
      <c r="D995" s="93"/>
      <c r="E995" s="93"/>
      <c r="F995" s="93"/>
      <c r="G995" s="93"/>
      <c r="H995" s="93"/>
      <c r="I995" s="93"/>
      <c r="J995" s="93"/>
      <c r="K995" s="93"/>
      <c r="L995" s="92"/>
      <c r="M995" s="93"/>
      <c r="N995" s="91">
        <f t="shared" si="308"/>
        <v>0</v>
      </c>
      <c r="O995" s="91" t="str">
        <f t="shared" si="309"/>
        <v/>
      </c>
      <c r="P995" s="91" t="str">
        <f t="shared" si="310"/>
        <v/>
      </c>
      <c r="Q995" s="91" t="str">
        <f t="shared" si="311"/>
        <v>HDJ</v>
      </c>
      <c r="R995" s="82"/>
      <c r="S995" s="95">
        <f t="shared" si="315"/>
        <v>0</v>
      </c>
      <c r="T995" s="95">
        <f t="shared" si="316"/>
        <v>0</v>
      </c>
      <c r="U995" s="79" t="e">
        <f>VLOOKUP($S995,'Grille de Tarif OQN'!$B$2:$S$3603,U$1,0)</f>
        <v>#N/A</v>
      </c>
      <c r="V995" s="79" t="e">
        <f>VLOOKUP($S995,'Grille de Tarif OQN'!$B$2:$S$3603,V$1,0)</f>
        <v>#N/A</v>
      </c>
      <c r="W995" s="79" t="e">
        <f>VLOOKUP($S995,'Grille de Tarif OQN'!$B$2:$S$3603,W$1,0)</f>
        <v>#N/A</v>
      </c>
      <c r="X995" s="79" t="e">
        <f>VLOOKUP($S995,'Grille de Tarif OQN'!$B$2:$S$3603,X$1,0)</f>
        <v>#N/A</v>
      </c>
      <c r="Y995" s="79" t="e">
        <f>VLOOKUP($S995,'Grille de Tarif OQN'!$B$2:$S$3603,Y$1,0)</f>
        <v>#N/A</v>
      </c>
      <c r="Z995" s="79" t="e">
        <f>VLOOKUP($S995,'Grille de Tarif OQN'!$B$2:$S$3603,Z$1,0)</f>
        <v>#N/A</v>
      </c>
      <c r="AA995" s="79" t="e">
        <f>VLOOKUP($S995,'Grille de Tarif OQN'!$B$2:$S$3603,AA$1,0)</f>
        <v>#N/A</v>
      </c>
      <c r="AB995" s="79" t="e">
        <f>VLOOKUP($S995,'Grille de Tarif OQN'!$B$2:$S$3603,AB$1,0)</f>
        <v>#N/A</v>
      </c>
      <c r="AC995" s="79" t="e">
        <f>VLOOKUP($S995,'Grille de Tarif OQN'!$B$2:$S$3603,AC$1,0)</f>
        <v>#N/A</v>
      </c>
      <c r="AD995" s="79" t="e">
        <f>VLOOKUP($S995,'Grille de Tarif OQN'!$B$2:$S$3603,AD$1,0)</f>
        <v>#N/A</v>
      </c>
      <c r="AE995" s="79" t="e">
        <f>VLOOKUP($S995,'Grille de Tarif OQN'!$B$2:$S$3603,AE$1,0)</f>
        <v>#N/A</v>
      </c>
      <c r="AF995" s="79" t="e">
        <f>VLOOKUP($S995,'Grille de Tarif OQN'!$B$2:$S$3603,AF$1,0)</f>
        <v>#N/A</v>
      </c>
      <c r="AG995" s="79" t="e">
        <f>VLOOKUP($S995,'Grille de Tarif OQN'!$B$2:$S$3603,AG$1,0)</f>
        <v>#N/A</v>
      </c>
      <c r="AH995" s="79" t="e">
        <f>VLOOKUP($S995,'Grille de Tarif OQN'!$B$2:$S$3603,AH$1,0)</f>
        <v>#N/A</v>
      </c>
      <c r="AI995" s="79" t="e">
        <f>VLOOKUP($S995,'Grille de Tarif OQN'!$B$2:$S$3603,AI$1,0)</f>
        <v>#N/A</v>
      </c>
      <c r="AJ995" s="79" t="e">
        <f>VLOOKUP($S995,'Grille de Tarif OQN'!$B$2:$S$3603,AJ$1,0)</f>
        <v>#N/A</v>
      </c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72"/>
      <c r="AV995"/>
      <c r="AW995"/>
      <c r="AX995"/>
      <c r="AY995"/>
      <c r="AZ995" s="96">
        <f t="shared" si="317"/>
        <v>0</v>
      </c>
      <c r="BA995" s="24" t="e">
        <f t="shared" si="318"/>
        <v>#N/A</v>
      </c>
      <c r="BB995" s="24" t="e">
        <f t="shared" si="319"/>
        <v>#N/A</v>
      </c>
      <c r="BC995" s="24" t="e">
        <f t="shared" si="312"/>
        <v>#N/A</v>
      </c>
      <c r="BD995" s="24" t="e">
        <f t="shared" si="313"/>
        <v>#N/A</v>
      </c>
      <c r="BE995"/>
      <c r="BF995" t="e">
        <f t="shared" si="320"/>
        <v>#N/A</v>
      </c>
      <c r="BG995" t="str">
        <f t="shared" si="321"/>
        <v>HDJ</v>
      </c>
      <c r="BH995" s="20" t="e">
        <f t="shared" si="322"/>
        <v>#N/A</v>
      </c>
      <c r="BI995" s="20" t="e">
        <f t="shared" si="323"/>
        <v>#N/A</v>
      </c>
      <c r="BJ995" s="20" t="e">
        <f t="shared" si="324"/>
        <v>#N/A</v>
      </c>
      <c r="BK995" s="20" t="e">
        <f t="shared" si="325"/>
        <v>#N/A</v>
      </c>
      <c r="BL995" s="20" t="e">
        <f t="shared" si="326"/>
        <v>#N/A</v>
      </c>
      <c r="BM995" s="20" t="e">
        <f t="shared" si="314"/>
        <v>#N/A</v>
      </c>
      <c r="BN995" s="20" t="e">
        <f t="shared" si="327"/>
        <v>#N/A</v>
      </c>
    </row>
    <row r="996" spans="1:66">
      <c r="A996" s="92"/>
      <c r="B996" s="90"/>
      <c r="C996" s="90"/>
      <c r="D996" s="93"/>
      <c r="E996" s="93"/>
      <c r="F996" s="93"/>
      <c r="G996" s="93"/>
      <c r="H996" s="93"/>
      <c r="I996" s="93"/>
      <c r="J996" s="93"/>
      <c r="K996" s="93"/>
      <c r="L996" s="92"/>
      <c r="M996" s="93"/>
      <c r="N996" s="91">
        <f t="shared" si="308"/>
        <v>0</v>
      </c>
      <c r="O996" s="91" t="str">
        <f t="shared" si="309"/>
        <v/>
      </c>
      <c r="P996" s="91" t="str">
        <f t="shared" si="310"/>
        <v/>
      </c>
      <c r="Q996" s="91" t="str">
        <f t="shared" si="311"/>
        <v>HDJ</v>
      </c>
      <c r="R996" s="82"/>
      <c r="S996" s="95">
        <f t="shared" si="315"/>
        <v>0</v>
      </c>
      <c r="T996" s="95">
        <f t="shared" si="316"/>
        <v>0</v>
      </c>
      <c r="U996" s="79" t="e">
        <f>VLOOKUP($S996,'Grille de Tarif OQN'!$B$2:$S$3603,U$1,0)</f>
        <v>#N/A</v>
      </c>
      <c r="V996" s="79" t="e">
        <f>VLOOKUP($S996,'Grille de Tarif OQN'!$B$2:$S$3603,V$1,0)</f>
        <v>#N/A</v>
      </c>
      <c r="W996" s="79" t="e">
        <f>VLOOKUP($S996,'Grille de Tarif OQN'!$B$2:$S$3603,W$1,0)</f>
        <v>#N/A</v>
      </c>
      <c r="X996" s="79" t="e">
        <f>VLOOKUP($S996,'Grille de Tarif OQN'!$B$2:$S$3603,X$1,0)</f>
        <v>#N/A</v>
      </c>
      <c r="Y996" s="79" t="e">
        <f>VLOOKUP($S996,'Grille de Tarif OQN'!$B$2:$S$3603,Y$1,0)</f>
        <v>#N/A</v>
      </c>
      <c r="Z996" s="79" t="e">
        <f>VLOOKUP($S996,'Grille de Tarif OQN'!$B$2:$S$3603,Z$1,0)</f>
        <v>#N/A</v>
      </c>
      <c r="AA996" s="79" t="e">
        <f>VLOOKUP($S996,'Grille de Tarif OQN'!$B$2:$S$3603,AA$1,0)</f>
        <v>#N/A</v>
      </c>
      <c r="AB996" s="79" t="e">
        <f>VLOOKUP($S996,'Grille de Tarif OQN'!$B$2:$S$3603,AB$1,0)</f>
        <v>#N/A</v>
      </c>
      <c r="AC996" s="79" t="e">
        <f>VLOOKUP($S996,'Grille de Tarif OQN'!$B$2:$S$3603,AC$1,0)</f>
        <v>#N/A</v>
      </c>
      <c r="AD996" s="79" t="e">
        <f>VLOOKUP($S996,'Grille de Tarif OQN'!$B$2:$S$3603,AD$1,0)</f>
        <v>#N/A</v>
      </c>
      <c r="AE996" s="79" t="e">
        <f>VLOOKUP($S996,'Grille de Tarif OQN'!$B$2:$S$3603,AE$1,0)</f>
        <v>#N/A</v>
      </c>
      <c r="AF996" s="79" t="e">
        <f>VLOOKUP($S996,'Grille de Tarif OQN'!$B$2:$S$3603,AF$1,0)</f>
        <v>#N/A</v>
      </c>
      <c r="AG996" s="79" t="e">
        <f>VLOOKUP($S996,'Grille de Tarif OQN'!$B$2:$S$3603,AG$1,0)</f>
        <v>#N/A</v>
      </c>
      <c r="AH996" s="79" t="e">
        <f>VLOOKUP($S996,'Grille de Tarif OQN'!$B$2:$S$3603,AH$1,0)</f>
        <v>#N/A</v>
      </c>
      <c r="AI996" s="79" t="e">
        <f>VLOOKUP($S996,'Grille de Tarif OQN'!$B$2:$S$3603,AI$1,0)</f>
        <v>#N/A</v>
      </c>
      <c r="AJ996" s="79" t="e">
        <f>VLOOKUP($S996,'Grille de Tarif OQN'!$B$2:$S$3603,AJ$1,0)</f>
        <v>#N/A</v>
      </c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72"/>
      <c r="AV996"/>
      <c r="AW996"/>
      <c r="AX996"/>
      <c r="AY996"/>
      <c r="AZ996" s="96">
        <f t="shared" si="317"/>
        <v>0</v>
      </c>
      <c r="BA996" s="24" t="e">
        <f t="shared" si="318"/>
        <v>#N/A</v>
      </c>
      <c r="BB996" s="24" t="e">
        <f t="shared" si="319"/>
        <v>#N/A</v>
      </c>
      <c r="BC996" s="24" t="e">
        <f t="shared" si="312"/>
        <v>#N/A</v>
      </c>
      <c r="BD996" s="24" t="e">
        <f t="shared" si="313"/>
        <v>#N/A</v>
      </c>
      <c r="BE996"/>
      <c r="BF996" t="e">
        <f t="shared" si="320"/>
        <v>#N/A</v>
      </c>
      <c r="BG996" t="str">
        <f t="shared" si="321"/>
        <v>HDJ</v>
      </c>
      <c r="BH996" s="20" t="e">
        <f t="shared" si="322"/>
        <v>#N/A</v>
      </c>
      <c r="BI996" s="20" t="e">
        <f t="shared" si="323"/>
        <v>#N/A</v>
      </c>
      <c r="BJ996" s="20" t="e">
        <f t="shared" si="324"/>
        <v>#N/A</v>
      </c>
      <c r="BK996" s="20" t="e">
        <f t="shared" si="325"/>
        <v>#N/A</v>
      </c>
      <c r="BL996" s="20" t="e">
        <f t="shared" si="326"/>
        <v>#N/A</v>
      </c>
      <c r="BM996" s="20" t="e">
        <f t="shared" si="314"/>
        <v>#N/A</v>
      </c>
      <c r="BN996" s="20" t="e">
        <f t="shared" si="327"/>
        <v>#N/A</v>
      </c>
    </row>
    <row r="997" spans="1:66">
      <c r="A997" s="92"/>
      <c r="B997" s="90"/>
      <c r="C997" s="90"/>
      <c r="D997" s="93"/>
      <c r="E997" s="93"/>
      <c r="F997" s="93"/>
      <c r="G997" s="93"/>
      <c r="H997" s="93"/>
      <c r="I997" s="93"/>
      <c r="J997" s="93"/>
      <c r="K997" s="93"/>
      <c r="L997" s="92"/>
      <c r="M997" s="93"/>
      <c r="N997" s="91">
        <f t="shared" si="308"/>
        <v>0</v>
      </c>
      <c r="O997" s="91" t="str">
        <f t="shared" si="309"/>
        <v/>
      </c>
      <c r="P997" s="91" t="str">
        <f t="shared" si="310"/>
        <v/>
      </c>
      <c r="Q997" s="91" t="str">
        <f t="shared" si="311"/>
        <v>HDJ</v>
      </c>
      <c r="R997" s="82"/>
      <c r="S997" s="95">
        <f t="shared" si="315"/>
        <v>0</v>
      </c>
      <c r="T997" s="95">
        <f t="shared" si="316"/>
        <v>0</v>
      </c>
      <c r="U997" s="79" t="e">
        <f>VLOOKUP($S997,'Grille de Tarif OQN'!$B$2:$S$3603,U$1,0)</f>
        <v>#N/A</v>
      </c>
      <c r="V997" s="79" t="e">
        <f>VLOOKUP($S997,'Grille de Tarif OQN'!$B$2:$S$3603,V$1,0)</f>
        <v>#N/A</v>
      </c>
      <c r="W997" s="79" t="e">
        <f>VLOOKUP($S997,'Grille de Tarif OQN'!$B$2:$S$3603,W$1,0)</f>
        <v>#N/A</v>
      </c>
      <c r="X997" s="79" t="e">
        <f>VLOOKUP($S997,'Grille de Tarif OQN'!$B$2:$S$3603,X$1,0)</f>
        <v>#N/A</v>
      </c>
      <c r="Y997" s="79" t="e">
        <f>VLOOKUP($S997,'Grille de Tarif OQN'!$B$2:$S$3603,Y$1,0)</f>
        <v>#N/A</v>
      </c>
      <c r="Z997" s="79" t="e">
        <f>VLOOKUP($S997,'Grille de Tarif OQN'!$B$2:$S$3603,Z$1,0)</f>
        <v>#N/A</v>
      </c>
      <c r="AA997" s="79" t="e">
        <f>VLOOKUP($S997,'Grille de Tarif OQN'!$B$2:$S$3603,AA$1,0)</f>
        <v>#N/A</v>
      </c>
      <c r="AB997" s="79" t="e">
        <f>VLOOKUP($S997,'Grille de Tarif OQN'!$B$2:$S$3603,AB$1,0)</f>
        <v>#N/A</v>
      </c>
      <c r="AC997" s="79" t="e">
        <f>VLOOKUP($S997,'Grille de Tarif OQN'!$B$2:$S$3603,AC$1,0)</f>
        <v>#N/A</v>
      </c>
      <c r="AD997" s="79" t="e">
        <f>VLOOKUP($S997,'Grille de Tarif OQN'!$B$2:$S$3603,AD$1,0)</f>
        <v>#N/A</v>
      </c>
      <c r="AE997" s="79" t="e">
        <f>VLOOKUP($S997,'Grille de Tarif OQN'!$B$2:$S$3603,AE$1,0)</f>
        <v>#N/A</v>
      </c>
      <c r="AF997" s="79" t="e">
        <f>VLOOKUP($S997,'Grille de Tarif OQN'!$B$2:$S$3603,AF$1,0)</f>
        <v>#N/A</v>
      </c>
      <c r="AG997" s="79" t="e">
        <f>VLOOKUP($S997,'Grille de Tarif OQN'!$B$2:$S$3603,AG$1,0)</f>
        <v>#N/A</v>
      </c>
      <c r="AH997" s="79" t="e">
        <f>VLOOKUP($S997,'Grille de Tarif OQN'!$B$2:$S$3603,AH$1,0)</f>
        <v>#N/A</v>
      </c>
      <c r="AI997" s="79" t="e">
        <f>VLOOKUP($S997,'Grille de Tarif OQN'!$B$2:$S$3603,AI$1,0)</f>
        <v>#N/A</v>
      </c>
      <c r="AJ997" s="79" t="e">
        <f>VLOOKUP($S997,'Grille de Tarif OQN'!$B$2:$S$3603,AJ$1,0)</f>
        <v>#N/A</v>
      </c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72"/>
      <c r="AV997"/>
      <c r="AW997"/>
      <c r="AX997"/>
      <c r="AY997"/>
      <c r="AZ997" s="96">
        <f t="shared" si="317"/>
        <v>0</v>
      </c>
      <c r="BA997" s="24" t="e">
        <f t="shared" si="318"/>
        <v>#N/A</v>
      </c>
      <c r="BB997" s="24" t="e">
        <f t="shared" si="319"/>
        <v>#N/A</v>
      </c>
      <c r="BC997" s="24" t="e">
        <f t="shared" si="312"/>
        <v>#N/A</v>
      </c>
      <c r="BD997" s="24" t="e">
        <f t="shared" si="313"/>
        <v>#N/A</v>
      </c>
      <c r="BE997"/>
      <c r="BF997" t="e">
        <f t="shared" si="320"/>
        <v>#N/A</v>
      </c>
      <c r="BG997" t="str">
        <f t="shared" si="321"/>
        <v>HDJ</v>
      </c>
      <c r="BH997" s="20" t="e">
        <f t="shared" si="322"/>
        <v>#N/A</v>
      </c>
      <c r="BI997" s="20" t="e">
        <f t="shared" si="323"/>
        <v>#N/A</v>
      </c>
      <c r="BJ997" s="20" t="e">
        <f t="shared" si="324"/>
        <v>#N/A</v>
      </c>
      <c r="BK997" s="20" t="e">
        <f t="shared" si="325"/>
        <v>#N/A</v>
      </c>
      <c r="BL997" s="20" t="e">
        <f t="shared" si="326"/>
        <v>#N/A</v>
      </c>
      <c r="BM997" s="20" t="e">
        <f t="shared" si="314"/>
        <v>#N/A</v>
      </c>
      <c r="BN997" s="20" t="e">
        <f t="shared" si="327"/>
        <v>#N/A</v>
      </c>
    </row>
    <row r="998" spans="1:66">
      <c r="A998" s="92"/>
      <c r="B998" s="90"/>
      <c r="C998" s="90"/>
      <c r="D998" s="93"/>
      <c r="E998" s="93"/>
      <c r="F998" s="93"/>
      <c r="G998" s="93"/>
      <c r="H998" s="93"/>
      <c r="I998" s="93"/>
      <c r="J998" s="93"/>
      <c r="K998" s="93"/>
      <c r="L998" s="92"/>
      <c r="M998" s="93"/>
      <c r="N998" s="91">
        <f t="shared" si="308"/>
        <v>0</v>
      </c>
      <c r="O998" s="91" t="str">
        <f t="shared" si="309"/>
        <v/>
      </c>
      <c r="P998" s="91" t="str">
        <f t="shared" si="310"/>
        <v/>
      </c>
      <c r="Q998" s="91" t="str">
        <f t="shared" si="311"/>
        <v>HDJ</v>
      </c>
      <c r="R998" s="82"/>
      <c r="S998" s="95">
        <f t="shared" si="315"/>
        <v>0</v>
      </c>
      <c r="T998" s="95">
        <f t="shared" si="316"/>
        <v>0</v>
      </c>
      <c r="U998" s="79" t="e">
        <f>VLOOKUP($S998,'Grille de Tarif OQN'!$B$2:$S$3603,U$1,0)</f>
        <v>#N/A</v>
      </c>
      <c r="V998" s="79" t="e">
        <f>VLOOKUP($S998,'Grille de Tarif OQN'!$B$2:$S$3603,V$1,0)</f>
        <v>#N/A</v>
      </c>
      <c r="W998" s="79" t="e">
        <f>VLOOKUP($S998,'Grille de Tarif OQN'!$B$2:$S$3603,W$1,0)</f>
        <v>#N/A</v>
      </c>
      <c r="X998" s="79" t="e">
        <f>VLOOKUP($S998,'Grille de Tarif OQN'!$B$2:$S$3603,X$1,0)</f>
        <v>#N/A</v>
      </c>
      <c r="Y998" s="79" t="e">
        <f>VLOOKUP($S998,'Grille de Tarif OQN'!$B$2:$S$3603,Y$1,0)</f>
        <v>#N/A</v>
      </c>
      <c r="Z998" s="79" t="e">
        <f>VLOOKUP($S998,'Grille de Tarif OQN'!$B$2:$S$3603,Z$1,0)</f>
        <v>#N/A</v>
      </c>
      <c r="AA998" s="79" t="e">
        <f>VLOOKUP($S998,'Grille de Tarif OQN'!$B$2:$S$3603,AA$1,0)</f>
        <v>#N/A</v>
      </c>
      <c r="AB998" s="79" t="e">
        <f>VLOOKUP($S998,'Grille de Tarif OQN'!$B$2:$S$3603,AB$1,0)</f>
        <v>#N/A</v>
      </c>
      <c r="AC998" s="79" t="e">
        <f>VLOOKUP($S998,'Grille de Tarif OQN'!$B$2:$S$3603,AC$1,0)</f>
        <v>#N/A</v>
      </c>
      <c r="AD998" s="79" t="e">
        <f>VLOOKUP($S998,'Grille de Tarif OQN'!$B$2:$S$3603,AD$1,0)</f>
        <v>#N/A</v>
      </c>
      <c r="AE998" s="79" t="e">
        <f>VLOOKUP($S998,'Grille de Tarif OQN'!$B$2:$S$3603,AE$1,0)</f>
        <v>#N/A</v>
      </c>
      <c r="AF998" s="79" t="e">
        <f>VLOOKUP($S998,'Grille de Tarif OQN'!$B$2:$S$3603,AF$1,0)</f>
        <v>#N/A</v>
      </c>
      <c r="AG998" s="79" t="e">
        <f>VLOOKUP($S998,'Grille de Tarif OQN'!$B$2:$S$3603,AG$1,0)</f>
        <v>#N/A</v>
      </c>
      <c r="AH998" s="79" t="e">
        <f>VLOOKUP($S998,'Grille de Tarif OQN'!$B$2:$S$3603,AH$1,0)</f>
        <v>#N/A</v>
      </c>
      <c r="AI998" s="79" t="e">
        <f>VLOOKUP($S998,'Grille de Tarif OQN'!$B$2:$S$3603,AI$1,0)</f>
        <v>#N/A</v>
      </c>
      <c r="AJ998" s="79" t="e">
        <f>VLOOKUP($S998,'Grille de Tarif OQN'!$B$2:$S$3603,AJ$1,0)</f>
        <v>#N/A</v>
      </c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72"/>
      <c r="AV998"/>
      <c r="AW998"/>
      <c r="AX998"/>
      <c r="AY998"/>
      <c r="AZ998" s="96">
        <f t="shared" si="317"/>
        <v>0</v>
      </c>
      <c r="BA998" s="24" t="e">
        <f t="shared" si="318"/>
        <v>#N/A</v>
      </c>
      <c r="BB998" s="24" t="e">
        <f t="shared" si="319"/>
        <v>#N/A</v>
      </c>
      <c r="BC998" s="24" t="e">
        <f t="shared" si="312"/>
        <v>#N/A</v>
      </c>
      <c r="BD998" s="24" t="e">
        <f t="shared" si="313"/>
        <v>#N/A</v>
      </c>
      <c r="BE998"/>
      <c r="BF998" t="e">
        <f t="shared" si="320"/>
        <v>#N/A</v>
      </c>
      <c r="BG998" t="str">
        <f t="shared" si="321"/>
        <v>HDJ</v>
      </c>
      <c r="BH998" s="20" t="e">
        <f t="shared" si="322"/>
        <v>#N/A</v>
      </c>
      <c r="BI998" s="20" t="e">
        <f t="shared" si="323"/>
        <v>#N/A</v>
      </c>
      <c r="BJ998" s="20" t="e">
        <f t="shared" si="324"/>
        <v>#N/A</v>
      </c>
      <c r="BK998" s="20" t="e">
        <f t="shared" si="325"/>
        <v>#N/A</v>
      </c>
      <c r="BL998" s="20" t="e">
        <f t="shared" si="326"/>
        <v>#N/A</v>
      </c>
      <c r="BM998" s="20" t="e">
        <f t="shared" si="314"/>
        <v>#N/A</v>
      </c>
      <c r="BN998" s="20" t="e">
        <f t="shared" si="327"/>
        <v>#N/A</v>
      </c>
    </row>
    <row r="999" spans="1:66">
      <c r="A999" s="92"/>
      <c r="B999" s="90"/>
      <c r="C999" s="90"/>
      <c r="D999" s="93"/>
      <c r="E999" s="93"/>
      <c r="F999" s="93"/>
      <c r="G999" s="93"/>
      <c r="H999" s="93"/>
      <c r="I999" s="93"/>
      <c r="J999" s="93"/>
      <c r="K999" s="93"/>
      <c r="L999" s="92"/>
      <c r="M999" s="93"/>
      <c r="N999" s="91">
        <f t="shared" si="308"/>
        <v>0</v>
      </c>
      <c r="O999" s="91" t="str">
        <f t="shared" si="309"/>
        <v/>
      </c>
      <c r="P999" s="91" t="str">
        <f t="shared" si="310"/>
        <v/>
      </c>
      <c r="Q999" s="91" t="str">
        <f t="shared" si="311"/>
        <v>HDJ</v>
      </c>
      <c r="R999" s="82"/>
      <c r="S999" s="95">
        <f t="shared" si="315"/>
        <v>0</v>
      </c>
      <c r="T999" s="95">
        <f t="shared" si="316"/>
        <v>0</v>
      </c>
      <c r="U999" s="79" t="e">
        <f>VLOOKUP($S999,'Grille de Tarif OQN'!$B$2:$S$3603,U$1,0)</f>
        <v>#N/A</v>
      </c>
      <c r="V999" s="79" t="e">
        <f>VLOOKUP($S999,'Grille de Tarif OQN'!$B$2:$S$3603,V$1,0)</f>
        <v>#N/A</v>
      </c>
      <c r="W999" s="79" t="e">
        <f>VLOOKUP($S999,'Grille de Tarif OQN'!$B$2:$S$3603,W$1,0)</f>
        <v>#N/A</v>
      </c>
      <c r="X999" s="79" t="e">
        <f>VLOOKUP($S999,'Grille de Tarif OQN'!$B$2:$S$3603,X$1,0)</f>
        <v>#N/A</v>
      </c>
      <c r="Y999" s="79" t="e">
        <f>VLOOKUP($S999,'Grille de Tarif OQN'!$B$2:$S$3603,Y$1,0)</f>
        <v>#N/A</v>
      </c>
      <c r="Z999" s="79" t="e">
        <f>VLOOKUP($S999,'Grille de Tarif OQN'!$B$2:$S$3603,Z$1,0)</f>
        <v>#N/A</v>
      </c>
      <c r="AA999" s="79" t="e">
        <f>VLOOKUP($S999,'Grille de Tarif OQN'!$B$2:$S$3603,AA$1,0)</f>
        <v>#N/A</v>
      </c>
      <c r="AB999" s="79" t="e">
        <f>VLOOKUP($S999,'Grille de Tarif OQN'!$B$2:$S$3603,AB$1,0)</f>
        <v>#N/A</v>
      </c>
      <c r="AC999" s="79" t="e">
        <f>VLOOKUP($S999,'Grille de Tarif OQN'!$B$2:$S$3603,AC$1,0)</f>
        <v>#N/A</v>
      </c>
      <c r="AD999" s="79" t="e">
        <f>VLOOKUP($S999,'Grille de Tarif OQN'!$B$2:$S$3603,AD$1,0)</f>
        <v>#N/A</v>
      </c>
      <c r="AE999" s="79" t="e">
        <f>VLOOKUP($S999,'Grille de Tarif OQN'!$B$2:$S$3603,AE$1,0)</f>
        <v>#N/A</v>
      </c>
      <c r="AF999" s="79" t="e">
        <f>VLOOKUP($S999,'Grille de Tarif OQN'!$B$2:$S$3603,AF$1,0)</f>
        <v>#N/A</v>
      </c>
      <c r="AG999" s="79" t="e">
        <f>VLOOKUP($S999,'Grille de Tarif OQN'!$B$2:$S$3603,AG$1,0)</f>
        <v>#N/A</v>
      </c>
      <c r="AH999" s="79" t="e">
        <f>VLOOKUP($S999,'Grille de Tarif OQN'!$B$2:$S$3603,AH$1,0)</f>
        <v>#N/A</v>
      </c>
      <c r="AI999" s="79" t="e">
        <f>VLOOKUP($S999,'Grille de Tarif OQN'!$B$2:$S$3603,AI$1,0)</f>
        <v>#N/A</v>
      </c>
      <c r="AJ999" s="79" t="e">
        <f>VLOOKUP($S999,'Grille de Tarif OQN'!$B$2:$S$3603,AJ$1,0)</f>
        <v>#N/A</v>
      </c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72"/>
      <c r="AV999"/>
      <c r="AW999"/>
      <c r="AX999"/>
      <c r="AY999"/>
      <c r="AZ999" s="96">
        <f t="shared" si="317"/>
        <v>0</v>
      </c>
      <c r="BA999" s="24" t="e">
        <f t="shared" si="318"/>
        <v>#N/A</v>
      </c>
      <c r="BB999" s="24" t="e">
        <f t="shared" si="319"/>
        <v>#N/A</v>
      </c>
      <c r="BC999" s="24" t="e">
        <f t="shared" si="312"/>
        <v>#N/A</v>
      </c>
      <c r="BD999" s="24" t="e">
        <f t="shared" si="313"/>
        <v>#N/A</v>
      </c>
      <c r="BE999"/>
      <c r="BF999" t="e">
        <f t="shared" si="320"/>
        <v>#N/A</v>
      </c>
      <c r="BG999" t="str">
        <f t="shared" si="321"/>
        <v>HDJ</v>
      </c>
      <c r="BH999" s="20" t="e">
        <f t="shared" si="322"/>
        <v>#N/A</v>
      </c>
      <c r="BI999" s="20" t="e">
        <f t="shared" si="323"/>
        <v>#N/A</v>
      </c>
      <c r="BJ999" s="20" t="e">
        <f t="shared" si="324"/>
        <v>#N/A</v>
      </c>
      <c r="BK999" s="20" t="e">
        <f t="shared" si="325"/>
        <v>#N/A</v>
      </c>
      <c r="BL999" s="20" t="e">
        <f t="shared" si="326"/>
        <v>#N/A</v>
      </c>
      <c r="BM999" s="20" t="e">
        <f t="shared" si="314"/>
        <v>#N/A</v>
      </c>
      <c r="BN999" s="20" t="e">
        <f t="shared" si="327"/>
        <v>#N/A</v>
      </c>
    </row>
    <row r="1000" spans="1:66">
      <c r="A1000" s="92"/>
      <c r="B1000" s="90"/>
      <c r="C1000" s="90"/>
      <c r="D1000" s="93"/>
      <c r="E1000" s="93"/>
      <c r="F1000" s="93"/>
      <c r="G1000" s="93"/>
      <c r="H1000" s="93"/>
      <c r="I1000" s="93"/>
      <c r="J1000" s="93"/>
      <c r="K1000" s="93"/>
      <c r="L1000" s="92"/>
      <c r="M1000" s="93"/>
      <c r="N1000" s="91">
        <f t="shared" si="308"/>
        <v>0</v>
      </c>
      <c r="O1000" s="91" t="str">
        <f t="shared" si="309"/>
        <v/>
      </c>
      <c r="P1000" s="91" t="str">
        <f t="shared" si="310"/>
        <v/>
      </c>
      <c r="Q1000" s="91" t="str">
        <f t="shared" si="311"/>
        <v>HDJ</v>
      </c>
      <c r="R1000" s="82"/>
      <c r="S1000" s="95">
        <f t="shared" si="315"/>
        <v>0</v>
      </c>
      <c r="T1000" s="95">
        <f t="shared" si="316"/>
        <v>0</v>
      </c>
      <c r="U1000" s="79" t="e">
        <f>VLOOKUP($S1000,'Grille de Tarif OQN'!$B$2:$S$3603,U$1,0)</f>
        <v>#N/A</v>
      </c>
      <c r="V1000" s="79" t="e">
        <f>VLOOKUP($S1000,'Grille de Tarif OQN'!$B$2:$S$3603,V$1,0)</f>
        <v>#N/A</v>
      </c>
      <c r="W1000" s="79" t="e">
        <f>VLOOKUP($S1000,'Grille de Tarif OQN'!$B$2:$S$3603,W$1,0)</f>
        <v>#N/A</v>
      </c>
      <c r="X1000" s="79" t="e">
        <f>VLOOKUP($S1000,'Grille de Tarif OQN'!$B$2:$S$3603,X$1,0)</f>
        <v>#N/A</v>
      </c>
      <c r="Y1000" s="79" t="e">
        <f>VLOOKUP($S1000,'Grille de Tarif OQN'!$B$2:$S$3603,Y$1,0)</f>
        <v>#N/A</v>
      </c>
      <c r="Z1000" s="79" t="e">
        <f>VLOOKUP($S1000,'Grille de Tarif OQN'!$B$2:$S$3603,Z$1,0)</f>
        <v>#N/A</v>
      </c>
      <c r="AA1000" s="79" t="e">
        <f>VLOOKUP($S1000,'Grille de Tarif OQN'!$B$2:$S$3603,AA$1,0)</f>
        <v>#N/A</v>
      </c>
      <c r="AB1000" s="79" t="e">
        <f>VLOOKUP($S1000,'Grille de Tarif OQN'!$B$2:$S$3603,AB$1,0)</f>
        <v>#N/A</v>
      </c>
      <c r="AC1000" s="79" t="e">
        <f>VLOOKUP($S1000,'Grille de Tarif OQN'!$B$2:$S$3603,AC$1,0)</f>
        <v>#N/A</v>
      </c>
      <c r="AD1000" s="79" t="e">
        <f>VLOOKUP($S1000,'Grille de Tarif OQN'!$B$2:$S$3603,AD$1,0)</f>
        <v>#N/A</v>
      </c>
      <c r="AE1000" s="79" t="e">
        <f>VLOOKUP($S1000,'Grille de Tarif OQN'!$B$2:$S$3603,AE$1,0)</f>
        <v>#N/A</v>
      </c>
      <c r="AF1000" s="79" t="e">
        <f>VLOOKUP($S1000,'Grille de Tarif OQN'!$B$2:$S$3603,AF$1,0)</f>
        <v>#N/A</v>
      </c>
      <c r="AG1000" s="79" t="e">
        <f>VLOOKUP($S1000,'Grille de Tarif OQN'!$B$2:$S$3603,AG$1,0)</f>
        <v>#N/A</v>
      </c>
      <c r="AH1000" s="79" t="e">
        <f>VLOOKUP($S1000,'Grille de Tarif OQN'!$B$2:$S$3603,AH$1,0)</f>
        <v>#N/A</v>
      </c>
      <c r="AI1000" s="79" t="e">
        <f>VLOOKUP($S1000,'Grille de Tarif OQN'!$B$2:$S$3603,AI$1,0)</f>
        <v>#N/A</v>
      </c>
      <c r="AJ1000" s="79" t="e">
        <f>VLOOKUP($S1000,'Grille de Tarif OQN'!$B$2:$S$3603,AJ$1,0)</f>
        <v>#N/A</v>
      </c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72"/>
      <c r="AV1000"/>
      <c r="AW1000"/>
      <c r="AX1000"/>
      <c r="AY1000"/>
      <c r="AZ1000" s="96">
        <f t="shared" si="317"/>
        <v>0</v>
      </c>
      <c r="BA1000" s="24" t="e">
        <f t="shared" si="318"/>
        <v>#N/A</v>
      </c>
      <c r="BB1000" s="24" t="e">
        <f t="shared" si="319"/>
        <v>#N/A</v>
      </c>
      <c r="BC1000" s="24" t="e">
        <f t="shared" si="312"/>
        <v>#N/A</v>
      </c>
      <c r="BD1000" s="24" t="e">
        <f t="shared" si="313"/>
        <v>#N/A</v>
      </c>
      <c r="BE1000"/>
      <c r="BF1000" t="e">
        <f t="shared" si="320"/>
        <v>#N/A</v>
      </c>
      <c r="BG1000" t="str">
        <f t="shared" si="321"/>
        <v>HDJ</v>
      </c>
      <c r="BH1000" s="20" t="e">
        <f t="shared" si="322"/>
        <v>#N/A</v>
      </c>
      <c r="BI1000" s="20" t="e">
        <f t="shared" si="323"/>
        <v>#N/A</v>
      </c>
      <c r="BJ1000" s="20" t="e">
        <f t="shared" si="324"/>
        <v>#N/A</v>
      </c>
      <c r="BK1000" s="20" t="e">
        <f t="shared" si="325"/>
        <v>#N/A</v>
      </c>
      <c r="BL1000" s="20" t="e">
        <f t="shared" si="326"/>
        <v>#N/A</v>
      </c>
      <c r="BM1000" s="20" t="e">
        <f t="shared" si="314"/>
        <v>#N/A</v>
      </c>
      <c r="BN1000" s="20" t="e">
        <f t="shared" si="327"/>
        <v>#N/A</v>
      </c>
    </row>
    <row r="1001" spans="1:66">
      <c r="A1001" s="92"/>
      <c r="B1001" s="90"/>
      <c r="C1001" s="90"/>
      <c r="D1001" s="93"/>
      <c r="E1001" s="93"/>
      <c r="F1001" s="93"/>
      <c r="G1001" s="93"/>
      <c r="H1001" s="93"/>
      <c r="I1001" s="93"/>
      <c r="J1001" s="93"/>
      <c r="K1001" s="93"/>
      <c r="L1001" s="92"/>
      <c r="M1001" s="93"/>
      <c r="N1001" s="91">
        <f t="shared" si="308"/>
        <v>0</v>
      </c>
      <c r="O1001" s="91" t="str">
        <f t="shared" si="309"/>
        <v/>
      </c>
      <c r="P1001" s="91" t="str">
        <f t="shared" si="310"/>
        <v/>
      </c>
      <c r="Q1001" s="91" t="str">
        <f t="shared" si="311"/>
        <v>HDJ</v>
      </c>
      <c r="R1001" s="82"/>
      <c r="S1001" s="95">
        <f t="shared" si="315"/>
        <v>0</v>
      </c>
      <c r="T1001" s="95">
        <f t="shared" si="316"/>
        <v>0</v>
      </c>
      <c r="U1001" s="79" t="e">
        <f>VLOOKUP($S1001,'Grille de Tarif OQN'!$B$2:$S$3603,U$1,0)</f>
        <v>#N/A</v>
      </c>
      <c r="V1001" s="79" t="e">
        <f>VLOOKUP($S1001,'Grille de Tarif OQN'!$B$2:$S$3603,V$1,0)</f>
        <v>#N/A</v>
      </c>
      <c r="W1001" s="79" t="e">
        <f>VLOOKUP($S1001,'Grille de Tarif OQN'!$B$2:$S$3603,W$1,0)</f>
        <v>#N/A</v>
      </c>
      <c r="X1001" s="79" t="e">
        <f>VLOOKUP($S1001,'Grille de Tarif OQN'!$B$2:$S$3603,X$1,0)</f>
        <v>#N/A</v>
      </c>
      <c r="Y1001" s="79" t="e">
        <f>VLOOKUP($S1001,'Grille de Tarif OQN'!$B$2:$S$3603,Y$1,0)</f>
        <v>#N/A</v>
      </c>
      <c r="Z1001" s="79" t="e">
        <f>VLOOKUP($S1001,'Grille de Tarif OQN'!$B$2:$S$3603,Z$1,0)</f>
        <v>#N/A</v>
      </c>
      <c r="AA1001" s="79" t="e">
        <f>VLOOKUP($S1001,'Grille de Tarif OQN'!$B$2:$S$3603,AA$1,0)</f>
        <v>#N/A</v>
      </c>
      <c r="AB1001" s="79" t="e">
        <f>VLOOKUP($S1001,'Grille de Tarif OQN'!$B$2:$S$3603,AB$1,0)</f>
        <v>#N/A</v>
      </c>
      <c r="AC1001" s="79" t="e">
        <f>VLOOKUP($S1001,'Grille de Tarif OQN'!$B$2:$S$3603,AC$1,0)</f>
        <v>#N/A</v>
      </c>
      <c r="AD1001" s="79" t="e">
        <f>VLOOKUP($S1001,'Grille de Tarif OQN'!$B$2:$S$3603,AD$1,0)</f>
        <v>#N/A</v>
      </c>
      <c r="AE1001" s="79" t="e">
        <f>VLOOKUP($S1001,'Grille de Tarif OQN'!$B$2:$S$3603,AE$1,0)</f>
        <v>#N/A</v>
      </c>
      <c r="AF1001" s="79" t="e">
        <f>VLOOKUP($S1001,'Grille de Tarif OQN'!$B$2:$S$3603,AF$1,0)</f>
        <v>#N/A</v>
      </c>
      <c r="AG1001" s="79" t="e">
        <f>VLOOKUP($S1001,'Grille de Tarif OQN'!$B$2:$S$3603,AG$1,0)</f>
        <v>#N/A</v>
      </c>
      <c r="AH1001" s="79" t="e">
        <f>VLOOKUP($S1001,'Grille de Tarif OQN'!$B$2:$S$3603,AH$1,0)</f>
        <v>#N/A</v>
      </c>
      <c r="AI1001" s="79" t="e">
        <f>VLOOKUP($S1001,'Grille de Tarif OQN'!$B$2:$S$3603,AI$1,0)</f>
        <v>#N/A</v>
      </c>
      <c r="AJ1001" s="79" t="e">
        <f>VLOOKUP($S1001,'Grille de Tarif OQN'!$B$2:$S$3603,AJ$1,0)</f>
        <v>#N/A</v>
      </c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72"/>
      <c r="AV1001"/>
      <c r="AW1001"/>
      <c r="AX1001"/>
      <c r="AY1001"/>
      <c r="AZ1001" s="96">
        <f t="shared" si="317"/>
        <v>0</v>
      </c>
      <c r="BA1001" s="24" t="e">
        <f t="shared" si="318"/>
        <v>#N/A</v>
      </c>
      <c r="BB1001" s="24" t="e">
        <f t="shared" si="319"/>
        <v>#N/A</v>
      </c>
      <c r="BC1001" s="24" t="e">
        <f t="shared" si="312"/>
        <v>#N/A</v>
      </c>
      <c r="BD1001" s="24" t="e">
        <f t="shared" si="313"/>
        <v>#N/A</v>
      </c>
      <c r="BE1001"/>
      <c r="BF1001" t="e">
        <f t="shared" si="320"/>
        <v>#N/A</v>
      </c>
      <c r="BG1001" t="str">
        <f t="shared" si="321"/>
        <v>HDJ</v>
      </c>
      <c r="BH1001" s="20" t="e">
        <f t="shared" si="322"/>
        <v>#N/A</v>
      </c>
      <c r="BI1001" s="20" t="e">
        <f t="shared" si="323"/>
        <v>#N/A</v>
      </c>
      <c r="BJ1001" s="20" t="e">
        <f t="shared" si="324"/>
        <v>#N/A</v>
      </c>
      <c r="BK1001" s="20" t="e">
        <f t="shared" si="325"/>
        <v>#N/A</v>
      </c>
      <c r="BL1001" s="20" t="e">
        <f t="shared" si="326"/>
        <v>#N/A</v>
      </c>
      <c r="BM1001" s="20" t="e">
        <f t="shared" si="314"/>
        <v>#N/A</v>
      </c>
      <c r="BN1001" s="20" t="e">
        <f t="shared" si="327"/>
        <v>#N/A</v>
      </c>
    </row>
    <row r="1002" spans="1:66">
      <c r="A1002" s="92"/>
      <c r="B1002" s="90"/>
      <c r="C1002" s="90"/>
      <c r="D1002" s="93"/>
      <c r="E1002" s="93"/>
      <c r="F1002" s="93"/>
      <c r="G1002" s="93"/>
      <c r="H1002" s="93"/>
      <c r="I1002" s="93"/>
      <c r="J1002" s="93"/>
      <c r="K1002" s="93"/>
      <c r="L1002" s="92"/>
      <c r="M1002" s="93"/>
      <c r="N1002" s="91">
        <f t="shared" si="308"/>
        <v>0</v>
      </c>
      <c r="O1002" s="91" t="str">
        <f t="shared" si="309"/>
        <v/>
      </c>
      <c r="P1002" s="91" t="str">
        <f t="shared" si="310"/>
        <v/>
      </c>
      <c r="Q1002" s="91" t="str">
        <f t="shared" si="311"/>
        <v>HDJ</v>
      </c>
      <c r="R1002" s="82"/>
      <c r="S1002" s="95">
        <f t="shared" si="315"/>
        <v>0</v>
      </c>
      <c r="T1002" s="95">
        <f t="shared" si="316"/>
        <v>0</v>
      </c>
      <c r="U1002" s="79" t="e">
        <f>VLOOKUP($S1002,'Grille de Tarif OQN'!$B$2:$S$3603,U$1,0)</f>
        <v>#N/A</v>
      </c>
      <c r="V1002" s="79" t="e">
        <f>VLOOKUP($S1002,'Grille de Tarif OQN'!$B$2:$S$3603,V$1,0)</f>
        <v>#N/A</v>
      </c>
      <c r="W1002" s="79" t="e">
        <f>VLOOKUP($S1002,'Grille de Tarif OQN'!$B$2:$S$3603,W$1,0)</f>
        <v>#N/A</v>
      </c>
      <c r="X1002" s="79" t="e">
        <f>VLOOKUP($S1002,'Grille de Tarif OQN'!$B$2:$S$3603,X$1,0)</f>
        <v>#N/A</v>
      </c>
      <c r="Y1002" s="79" t="e">
        <f>VLOOKUP($S1002,'Grille de Tarif OQN'!$B$2:$S$3603,Y$1,0)</f>
        <v>#N/A</v>
      </c>
      <c r="Z1002" s="79" t="e">
        <f>VLOOKUP($S1002,'Grille de Tarif OQN'!$B$2:$S$3603,Z$1,0)</f>
        <v>#N/A</v>
      </c>
      <c r="AA1002" s="79" t="e">
        <f>VLOOKUP($S1002,'Grille de Tarif OQN'!$B$2:$S$3603,AA$1,0)</f>
        <v>#N/A</v>
      </c>
      <c r="AB1002" s="79" t="e">
        <f>VLOOKUP($S1002,'Grille de Tarif OQN'!$B$2:$S$3603,AB$1,0)</f>
        <v>#N/A</v>
      </c>
      <c r="AC1002" s="79" t="e">
        <f>VLOOKUP($S1002,'Grille de Tarif OQN'!$B$2:$S$3603,AC$1,0)</f>
        <v>#N/A</v>
      </c>
      <c r="AD1002" s="79" t="e">
        <f>VLOOKUP($S1002,'Grille de Tarif OQN'!$B$2:$S$3603,AD$1,0)</f>
        <v>#N/A</v>
      </c>
      <c r="AE1002" s="79" t="e">
        <f>VLOOKUP($S1002,'Grille de Tarif OQN'!$B$2:$S$3603,AE$1,0)</f>
        <v>#N/A</v>
      </c>
      <c r="AF1002" s="79" t="e">
        <f>VLOOKUP($S1002,'Grille de Tarif OQN'!$B$2:$S$3603,AF$1,0)</f>
        <v>#N/A</v>
      </c>
      <c r="AG1002" s="79" t="e">
        <f>VLOOKUP($S1002,'Grille de Tarif OQN'!$B$2:$S$3603,AG$1,0)</f>
        <v>#N/A</v>
      </c>
      <c r="AH1002" s="79" t="e">
        <f>VLOOKUP($S1002,'Grille de Tarif OQN'!$B$2:$S$3603,AH$1,0)</f>
        <v>#N/A</v>
      </c>
      <c r="AI1002" s="79" t="e">
        <f>VLOOKUP($S1002,'Grille de Tarif OQN'!$B$2:$S$3603,AI$1,0)</f>
        <v>#N/A</v>
      </c>
      <c r="AJ1002" s="79" t="e">
        <f>VLOOKUP($S1002,'Grille de Tarif OQN'!$B$2:$S$3603,AJ$1,0)</f>
        <v>#N/A</v>
      </c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72"/>
      <c r="AV1002"/>
      <c r="AW1002"/>
      <c r="AX1002"/>
      <c r="AY1002"/>
      <c r="AZ1002" s="96">
        <f t="shared" si="317"/>
        <v>0</v>
      </c>
      <c r="BA1002" s="24" t="e">
        <f t="shared" si="318"/>
        <v>#N/A</v>
      </c>
      <c r="BB1002" s="24" t="e">
        <f t="shared" si="319"/>
        <v>#N/A</v>
      </c>
      <c r="BC1002" s="24" t="e">
        <f t="shared" si="312"/>
        <v>#N/A</v>
      </c>
      <c r="BD1002" s="24" t="e">
        <f t="shared" si="313"/>
        <v>#N/A</v>
      </c>
      <c r="BE1002"/>
      <c r="BF1002" t="e">
        <f t="shared" si="320"/>
        <v>#N/A</v>
      </c>
      <c r="BG1002" t="str">
        <f t="shared" si="321"/>
        <v>HDJ</v>
      </c>
      <c r="BH1002" s="20" t="e">
        <f t="shared" si="322"/>
        <v>#N/A</v>
      </c>
      <c r="BI1002" s="20" t="e">
        <f t="shared" si="323"/>
        <v>#N/A</v>
      </c>
      <c r="BJ1002" s="20" t="e">
        <f t="shared" si="324"/>
        <v>#N/A</v>
      </c>
      <c r="BK1002" s="20" t="e">
        <f t="shared" si="325"/>
        <v>#N/A</v>
      </c>
      <c r="BL1002" s="20" t="e">
        <f t="shared" si="326"/>
        <v>#N/A</v>
      </c>
      <c r="BM1002" s="20" t="e">
        <f t="shared" si="314"/>
        <v>#N/A</v>
      </c>
      <c r="BN1002" s="20" t="e">
        <f t="shared" si="327"/>
        <v>#N/A</v>
      </c>
    </row>
    <row r="1003" spans="1:66">
      <c r="A1003" s="92"/>
      <c r="B1003" s="90"/>
      <c r="C1003" s="90"/>
      <c r="D1003" s="93"/>
      <c r="E1003" s="93"/>
      <c r="F1003" s="93"/>
      <c r="G1003" s="93"/>
      <c r="H1003" s="93"/>
      <c r="I1003" s="93"/>
      <c r="J1003" s="93"/>
      <c r="K1003" s="93"/>
      <c r="L1003" s="92"/>
      <c r="M1003" s="93"/>
      <c r="N1003" s="91">
        <f t="shared" si="308"/>
        <v>0</v>
      </c>
      <c r="O1003" s="91" t="str">
        <f t="shared" si="309"/>
        <v/>
      </c>
      <c r="P1003" s="91" t="str">
        <f t="shared" si="310"/>
        <v/>
      </c>
      <c r="Q1003" s="91" t="str">
        <f t="shared" si="311"/>
        <v>HDJ</v>
      </c>
      <c r="R1003" s="82"/>
      <c r="S1003" s="95">
        <f t="shared" si="315"/>
        <v>0</v>
      </c>
      <c r="T1003" s="95">
        <f t="shared" si="316"/>
        <v>0</v>
      </c>
      <c r="U1003" s="79" t="e">
        <f>VLOOKUP($S1003,'Grille de Tarif OQN'!$B$2:$S$3603,U$1,0)</f>
        <v>#N/A</v>
      </c>
      <c r="V1003" s="79" t="e">
        <f>VLOOKUP($S1003,'Grille de Tarif OQN'!$B$2:$S$3603,V$1,0)</f>
        <v>#N/A</v>
      </c>
      <c r="W1003" s="79" t="e">
        <f>VLOOKUP($S1003,'Grille de Tarif OQN'!$B$2:$S$3603,W$1,0)</f>
        <v>#N/A</v>
      </c>
      <c r="X1003" s="79" t="e">
        <f>VLOOKUP($S1003,'Grille de Tarif OQN'!$B$2:$S$3603,X$1,0)</f>
        <v>#N/A</v>
      </c>
      <c r="Y1003" s="79" t="e">
        <f>VLOOKUP($S1003,'Grille de Tarif OQN'!$B$2:$S$3603,Y$1,0)</f>
        <v>#N/A</v>
      </c>
      <c r="Z1003" s="79" t="e">
        <f>VLOOKUP($S1003,'Grille de Tarif OQN'!$B$2:$S$3603,Z$1,0)</f>
        <v>#N/A</v>
      </c>
      <c r="AA1003" s="79" t="e">
        <f>VLOOKUP($S1003,'Grille de Tarif OQN'!$B$2:$S$3603,AA$1,0)</f>
        <v>#N/A</v>
      </c>
      <c r="AB1003" s="79" t="e">
        <f>VLOOKUP($S1003,'Grille de Tarif OQN'!$B$2:$S$3603,AB$1,0)</f>
        <v>#N/A</v>
      </c>
      <c r="AC1003" s="79" t="e">
        <f>VLOOKUP($S1003,'Grille de Tarif OQN'!$B$2:$S$3603,AC$1,0)</f>
        <v>#N/A</v>
      </c>
      <c r="AD1003" s="79" t="e">
        <f>VLOOKUP($S1003,'Grille de Tarif OQN'!$B$2:$S$3603,AD$1,0)</f>
        <v>#N/A</v>
      </c>
      <c r="AE1003" s="79" t="e">
        <f>VLOOKUP($S1003,'Grille de Tarif OQN'!$B$2:$S$3603,AE$1,0)</f>
        <v>#N/A</v>
      </c>
      <c r="AF1003" s="79" t="e">
        <f>VLOOKUP($S1003,'Grille de Tarif OQN'!$B$2:$S$3603,AF$1,0)</f>
        <v>#N/A</v>
      </c>
      <c r="AG1003" s="79" t="e">
        <f>VLOOKUP($S1003,'Grille de Tarif OQN'!$B$2:$S$3603,AG$1,0)</f>
        <v>#N/A</v>
      </c>
      <c r="AH1003" s="79" t="e">
        <f>VLOOKUP($S1003,'Grille de Tarif OQN'!$B$2:$S$3603,AH$1,0)</f>
        <v>#N/A</v>
      </c>
      <c r="AI1003" s="79" t="e">
        <f>VLOOKUP($S1003,'Grille de Tarif OQN'!$B$2:$S$3603,AI$1,0)</f>
        <v>#N/A</v>
      </c>
      <c r="AJ1003" s="79" t="e">
        <f>VLOOKUP($S1003,'Grille de Tarif OQN'!$B$2:$S$3603,AJ$1,0)</f>
        <v>#N/A</v>
      </c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72"/>
      <c r="AV1003"/>
      <c r="AW1003"/>
      <c r="AX1003"/>
      <c r="AY1003"/>
      <c r="AZ1003" s="96">
        <f t="shared" si="317"/>
        <v>0</v>
      </c>
      <c r="BA1003" s="24" t="e">
        <f t="shared" si="318"/>
        <v>#N/A</v>
      </c>
      <c r="BB1003" s="24" t="e">
        <f t="shared" si="319"/>
        <v>#N/A</v>
      </c>
      <c r="BC1003" s="24" t="e">
        <f t="shared" si="312"/>
        <v>#N/A</v>
      </c>
      <c r="BD1003" s="24" t="e">
        <f t="shared" si="313"/>
        <v>#N/A</v>
      </c>
      <c r="BE1003"/>
      <c r="BF1003" t="e">
        <f t="shared" si="320"/>
        <v>#N/A</v>
      </c>
      <c r="BG1003" t="str">
        <f t="shared" si="321"/>
        <v>HDJ</v>
      </c>
      <c r="BH1003" s="20" t="e">
        <f t="shared" si="322"/>
        <v>#N/A</v>
      </c>
      <c r="BI1003" s="20" t="e">
        <f t="shared" si="323"/>
        <v>#N/A</v>
      </c>
      <c r="BJ1003" s="20" t="e">
        <f t="shared" si="324"/>
        <v>#N/A</v>
      </c>
      <c r="BK1003" s="20" t="e">
        <f t="shared" si="325"/>
        <v>#N/A</v>
      </c>
      <c r="BL1003" s="20" t="e">
        <f t="shared" si="326"/>
        <v>#N/A</v>
      </c>
      <c r="BM1003" s="20" t="e">
        <f t="shared" si="314"/>
        <v>#N/A</v>
      </c>
      <c r="BN1003" s="20" t="e">
        <f t="shared" si="327"/>
        <v>#N/A</v>
      </c>
    </row>
    <row r="1004" spans="1:66">
      <c r="A1004" s="92"/>
      <c r="B1004" s="90"/>
      <c r="C1004" s="90"/>
      <c r="D1004" s="93"/>
      <c r="E1004" s="93"/>
      <c r="F1004" s="93"/>
      <c r="G1004" s="93"/>
      <c r="H1004" s="93"/>
      <c r="I1004" s="93"/>
      <c r="J1004" s="93"/>
      <c r="K1004" s="93"/>
      <c r="L1004" s="92"/>
      <c r="M1004" s="93"/>
      <c r="N1004" s="91">
        <f t="shared" si="308"/>
        <v>0</v>
      </c>
      <c r="O1004" s="91" t="str">
        <f t="shared" si="309"/>
        <v/>
      </c>
      <c r="P1004" s="91" t="str">
        <f t="shared" si="310"/>
        <v/>
      </c>
      <c r="Q1004" s="91" t="str">
        <f t="shared" si="311"/>
        <v>HDJ</v>
      </c>
      <c r="R1004" s="82"/>
      <c r="S1004" s="95">
        <f t="shared" si="315"/>
        <v>0</v>
      </c>
      <c r="T1004" s="95">
        <f t="shared" si="316"/>
        <v>0</v>
      </c>
      <c r="U1004" s="79" t="e">
        <f>VLOOKUP($S1004,'Grille de Tarif OQN'!$B$2:$S$3603,U$1,0)</f>
        <v>#N/A</v>
      </c>
      <c r="V1004" s="79" t="e">
        <f>VLOOKUP($S1004,'Grille de Tarif OQN'!$B$2:$S$3603,V$1,0)</f>
        <v>#N/A</v>
      </c>
      <c r="W1004" s="79" t="e">
        <f>VLOOKUP($S1004,'Grille de Tarif OQN'!$B$2:$S$3603,W$1,0)</f>
        <v>#N/A</v>
      </c>
      <c r="X1004" s="79" t="e">
        <f>VLOOKUP($S1004,'Grille de Tarif OQN'!$B$2:$S$3603,X$1,0)</f>
        <v>#N/A</v>
      </c>
      <c r="Y1004" s="79" t="e">
        <f>VLOOKUP($S1004,'Grille de Tarif OQN'!$B$2:$S$3603,Y$1,0)</f>
        <v>#N/A</v>
      </c>
      <c r="Z1004" s="79" t="e">
        <f>VLOOKUP($S1004,'Grille de Tarif OQN'!$B$2:$S$3603,Z$1,0)</f>
        <v>#N/A</v>
      </c>
      <c r="AA1004" s="79" t="e">
        <f>VLOOKUP($S1004,'Grille de Tarif OQN'!$B$2:$S$3603,AA$1,0)</f>
        <v>#N/A</v>
      </c>
      <c r="AB1004" s="79" t="e">
        <f>VLOOKUP($S1004,'Grille de Tarif OQN'!$B$2:$S$3603,AB$1,0)</f>
        <v>#N/A</v>
      </c>
      <c r="AC1004" s="79" t="e">
        <f>VLOOKUP($S1004,'Grille de Tarif OQN'!$B$2:$S$3603,AC$1,0)</f>
        <v>#N/A</v>
      </c>
      <c r="AD1004" s="79" t="e">
        <f>VLOOKUP($S1004,'Grille de Tarif OQN'!$B$2:$S$3603,AD$1,0)</f>
        <v>#N/A</v>
      </c>
      <c r="AE1004" s="79" t="e">
        <f>VLOOKUP($S1004,'Grille de Tarif OQN'!$B$2:$S$3603,AE$1,0)</f>
        <v>#N/A</v>
      </c>
      <c r="AF1004" s="79" t="e">
        <f>VLOOKUP($S1004,'Grille de Tarif OQN'!$B$2:$S$3603,AF$1,0)</f>
        <v>#N/A</v>
      </c>
      <c r="AG1004" s="79" t="e">
        <f>VLOOKUP($S1004,'Grille de Tarif OQN'!$B$2:$S$3603,AG$1,0)</f>
        <v>#N/A</v>
      </c>
      <c r="AH1004" s="79" t="e">
        <f>VLOOKUP($S1004,'Grille de Tarif OQN'!$B$2:$S$3603,AH$1,0)</f>
        <v>#N/A</v>
      </c>
      <c r="AI1004" s="79" t="e">
        <f>VLOOKUP($S1004,'Grille de Tarif OQN'!$B$2:$S$3603,AI$1,0)</f>
        <v>#N/A</v>
      </c>
      <c r="AJ1004" s="79" t="e">
        <f>VLOOKUP($S1004,'Grille de Tarif OQN'!$B$2:$S$3603,AJ$1,0)</f>
        <v>#N/A</v>
      </c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72"/>
      <c r="AV1004"/>
      <c r="AW1004"/>
      <c r="AX1004"/>
      <c r="AY1004"/>
      <c r="AZ1004" s="96">
        <f t="shared" si="317"/>
        <v>0</v>
      </c>
      <c r="BA1004" s="24" t="e">
        <f t="shared" si="318"/>
        <v>#N/A</v>
      </c>
      <c r="BB1004" s="24" t="e">
        <f t="shared" si="319"/>
        <v>#N/A</v>
      </c>
      <c r="BC1004" s="24" t="e">
        <f t="shared" si="312"/>
        <v>#N/A</v>
      </c>
      <c r="BD1004" s="24" t="e">
        <f t="shared" si="313"/>
        <v>#N/A</v>
      </c>
      <c r="BE1004"/>
      <c r="BF1004" t="e">
        <f t="shared" si="320"/>
        <v>#N/A</v>
      </c>
      <c r="BG1004" t="str">
        <f t="shared" si="321"/>
        <v>HDJ</v>
      </c>
      <c r="BH1004" s="20" t="e">
        <f t="shared" si="322"/>
        <v>#N/A</v>
      </c>
      <c r="BI1004" s="20" t="e">
        <f t="shared" si="323"/>
        <v>#N/A</v>
      </c>
      <c r="BJ1004" s="20" t="e">
        <f t="shared" si="324"/>
        <v>#N/A</v>
      </c>
      <c r="BK1004" s="20" t="e">
        <f t="shared" si="325"/>
        <v>#N/A</v>
      </c>
      <c r="BL1004" s="20" t="e">
        <f t="shared" si="326"/>
        <v>#N/A</v>
      </c>
      <c r="BM1004" s="20" t="e">
        <f t="shared" si="314"/>
        <v>#N/A</v>
      </c>
      <c r="BN1004" s="20" t="e">
        <f t="shared" si="327"/>
        <v>#N/A</v>
      </c>
    </row>
    <row r="1005" spans="1:66">
      <c r="A1005" s="92"/>
      <c r="B1005" s="90"/>
      <c r="C1005" s="90"/>
      <c r="D1005" s="93"/>
      <c r="E1005" s="93"/>
      <c r="F1005" s="93"/>
      <c r="G1005" s="93"/>
      <c r="H1005" s="93"/>
      <c r="I1005" s="93"/>
      <c r="J1005" s="93"/>
      <c r="K1005" s="93"/>
      <c r="L1005" s="92"/>
      <c r="M1005" s="93"/>
      <c r="N1005" s="91">
        <f t="shared" si="308"/>
        <v>0</v>
      </c>
      <c r="O1005" s="91" t="str">
        <f t="shared" si="309"/>
        <v/>
      </c>
      <c r="P1005" s="91" t="str">
        <f t="shared" si="310"/>
        <v/>
      </c>
      <c r="Q1005" s="91" t="str">
        <f t="shared" si="311"/>
        <v>HDJ</v>
      </c>
      <c r="R1005" s="82"/>
      <c r="S1005" s="95">
        <f t="shared" si="315"/>
        <v>0</v>
      </c>
      <c r="T1005" s="95">
        <f t="shared" si="316"/>
        <v>0</v>
      </c>
      <c r="U1005" s="79" t="e">
        <f>VLOOKUP($S1005,'Grille de Tarif OQN'!$B$2:$S$3603,U$1,0)</f>
        <v>#N/A</v>
      </c>
      <c r="V1005" s="79" t="e">
        <f>VLOOKUP($S1005,'Grille de Tarif OQN'!$B$2:$S$3603,V$1,0)</f>
        <v>#N/A</v>
      </c>
      <c r="W1005" s="79" t="e">
        <f>VLOOKUP($S1005,'Grille de Tarif OQN'!$B$2:$S$3603,W$1,0)</f>
        <v>#N/A</v>
      </c>
      <c r="X1005" s="79" t="e">
        <f>VLOOKUP($S1005,'Grille de Tarif OQN'!$B$2:$S$3603,X$1,0)</f>
        <v>#N/A</v>
      </c>
      <c r="Y1005" s="79" t="e">
        <f>VLOOKUP($S1005,'Grille de Tarif OQN'!$B$2:$S$3603,Y$1,0)</f>
        <v>#N/A</v>
      </c>
      <c r="Z1005" s="79" t="e">
        <f>VLOOKUP($S1005,'Grille de Tarif OQN'!$B$2:$S$3603,Z$1,0)</f>
        <v>#N/A</v>
      </c>
      <c r="AA1005" s="79" t="e">
        <f>VLOOKUP($S1005,'Grille de Tarif OQN'!$B$2:$S$3603,AA$1,0)</f>
        <v>#N/A</v>
      </c>
      <c r="AB1005" s="79" t="e">
        <f>VLOOKUP($S1005,'Grille de Tarif OQN'!$B$2:$S$3603,AB$1,0)</f>
        <v>#N/A</v>
      </c>
      <c r="AC1005" s="79" t="e">
        <f>VLOOKUP($S1005,'Grille de Tarif OQN'!$B$2:$S$3603,AC$1,0)</f>
        <v>#N/A</v>
      </c>
      <c r="AD1005" s="79" t="e">
        <f>VLOOKUP($S1005,'Grille de Tarif OQN'!$B$2:$S$3603,AD$1,0)</f>
        <v>#N/A</v>
      </c>
      <c r="AE1005" s="79" t="e">
        <f>VLOOKUP($S1005,'Grille de Tarif OQN'!$B$2:$S$3603,AE$1,0)</f>
        <v>#N/A</v>
      </c>
      <c r="AF1005" s="79" t="e">
        <f>VLOOKUP($S1005,'Grille de Tarif OQN'!$B$2:$S$3603,AF$1,0)</f>
        <v>#N/A</v>
      </c>
      <c r="AG1005" s="79" t="e">
        <f>VLOOKUP($S1005,'Grille de Tarif OQN'!$B$2:$S$3603,AG$1,0)</f>
        <v>#N/A</v>
      </c>
      <c r="AH1005" s="79" t="e">
        <f>VLOOKUP($S1005,'Grille de Tarif OQN'!$B$2:$S$3603,AH$1,0)</f>
        <v>#N/A</v>
      </c>
      <c r="AI1005" s="79" t="e">
        <f>VLOOKUP($S1005,'Grille de Tarif OQN'!$B$2:$S$3603,AI$1,0)</f>
        <v>#N/A</v>
      </c>
      <c r="AJ1005" s="79" t="e">
        <f>VLOOKUP($S1005,'Grille de Tarif OQN'!$B$2:$S$3603,AJ$1,0)</f>
        <v>#N/A</v>
      </c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72"/>
      <c r="AV1005"/>
      <c r="AW1005"/>
      <c r="AX1005"/>
      <c r="AY1005"/>
      <c r="AZ1005" s="96">
        <f t="shared" si="317"/>
        <v>0</v>
      </c>
      <c r="BA1005" s="24" t="e">
        <f t="shared" si="318"/>
        <v>#N/A</v>
      </c>
      <c r="BB1005" s="24" t="e">
        <f t="shared" si="319"/>
        <v>#N/A</v>
      </c>
      <c r="BC1005" s="24" t="e">
        <f t="shared" si="312"/>
        <v>#N/A</v>
      </c>
      <c r="BD1005" s="24" t="e">
        <f t="shared" si="313"/>
        <v>#N/A</v>
      </c>
      <c r="BE1005"/>
      <c r="BF1005" t="e">
        <f t="shared" si="320"/>
        <v>#N/A</v>
      </c>
      <c r="BG1005" t="str">
        <f t="shared" si="321"/>
        <v>HDJ</v>
      </c>
      <c r="BH1005" s="20" t="e">
        <f t="shared" si="322"/>
        <v>#N/A</v>
      </c>
      <c r="BI1005" s="20" t="e">
        <f t="shared" si="323"/>
        <v>#N/A</v>
      </c>
      <c r="BJ1005" s="20" t="e">
        <f t="shared" si="324"/>
        <v>#N/A</v>
      </c>
      <c r="BK1005" s="20" t="e">
        <f t="shared" si="325"/>
        <v>#N/A</v>
      </c>
      <c r="BL1005" s="20" t="e">
        <f t="shared" si="326"/>
        <v>#N/A</v>
      </c>
      <c r="BM1005" s="20" t="e">
        <f t="shared" si="314"/>
        <v>#N/A</v>
      </c>
      <c r="BN1005" s="20" t="e">
        <f t="shared" si="327"/>
        <v>#N/A</v>
      </c>
    </row>
    <row r="1006" spans="1:66">
      <c r="A1006" s="92"/>
      <c r="B1006" s="90"/>
      <c r="C1006" s="90"/>
      <c r="D1006" s="93"/>
      <c r="E1006" s="93"/>
      <c r="F1006" s="93"/>
      <c r="G1006" s="93"/>
      <c r="H1006" s="93"/>
      <c r="I1006" s="93"/>
      <c r="J1006" s="93"/>
      <c r="K1006" s="93"/>
      <c r="L1006" s="92"/>
      <c r="M1006" s="93"/>
      <c r="N1006" s="91">
        <f t="shared" si="308"/>
        <v>0</v>
      </c>
      <c r="O1006" s="91" t="str">
        <f t="shared" si="309"/>
        <v/>
      </c>
      <c r="P1006" s="91" t="str">
        <f t="shared" si="310"/>
        <v/>
      </c>
      <c r="Q1006" s="91" t="str">
        <f t="shared" si="311"/>
        <v>HDJ</v>
      </c>
      <c r="R1006" s="82"/>
      <c r="S1006" s="95">
        <f t="shared" si="315"/>
        <v>0</v>
      </c>
      <c r="T1006" s="95">
        <f t="shared" si="316"/>
        <v>0</v>
      </c>
      <c r="U1006" s="79" t="e">
        <f>VLOOKUP($S1006,'Grille de Tarif OQN'!$B$2:$S$3603,U$1,0)</f>
        <v>#N/A</v>
      </c>
      <c r="V1006" s="79" t="e">
        <f>VLOOKUP($S1006,'Grille de Tarif OQN'!$B$2:$S$3603,V$1,0)</f>
        <v>#N/A</v>
      </c>
      <c r="W1006" s="79" t="e">
        <f>VLOOKUP($S1006,'Grille de Tarif OQN'!$B$2:$S$3603,W$1,0)</f>
        <v>#N/A</v>
      </c>
      <c r="X1006" s="79" t="e">
        <f>VLOOKUP($S1006,'Grille de Tarif OQN'!$B$2:$S$3603,X$1,0)</f>
        <v>#N/A</v>
      </c>
      <c r="Y1006" s="79" t="e">
        <f>VLOOKUP($S1006,'Grille de Tarif OQN'!$B$2:$S$3603,Y$1,0)</f>
        <v>#N/A</v>
      </c>
      <c r="Z1006" s="79" t="e">
        <f>VLOOKUP($S1006,'Grille de Tarif OQN'!$B$2:$S$3603,Z$1,0)</f>
        <v>#N/A</v>
      </c>
      <c r="AA1006" s="79" t="e">
        <f>VLOOKUP($S1006,'Grille de Tarif OQN'!$B$2:$S$3603,AA$1,0)</f>
        <v>#N/A</v>
      </c>
      <c r="AB1006" s="79" t="e">
        <f>VLOOKUP($S1006,'Grille de Tarif OQN'!$B$2:$S$3603,AB$1,0)</f>
        <v>#N/A</v>
      </c>
      <c r="AC1006" s="79" t="e">
        <f>VLOOKUP($S1006,'Grille de Tarif OQN'!$B$2:$S$3603,AC$1,0)</f>
        <v>#N/A</v>
      </c>
      <c r="AD1006" s="79" t="e">
        <f>VLOOKUP($S1006,'Grille de Tarif OQN'!$B$2:$S$3603,AD$1,0)</f>
        <v>#N/A</v>
      </c>
      <c r="AE1006" s="79" t="e">
        <f>VLOOKUP($S1006,'Grille de Tarif OQN'!$B$2:$S$3603,AE$1,0)</f>
        <v>#N/A</v>
      </c>
      <c r="AF1006" s="79" t="e">
        <f>VLOOKUP($S1006,'Grille de Tarif OQN'!$B$2:$S$3603,AF$1,0)</f>
        <v>#N/A</v>
      </c>
      <c r="AG1006" s="79" t="e">
        <f>VLOOKUP($S1006,'Grille de Tarif OQN'!$B$2:$S$3603,AG$1,0)</f>
        <v>#N/A</v>
      </c>
      <c r="AH1006" s="79" t="e">
        <f>VLOOKUP($S1006,'Grille de Tarif OQN'!$B$2:$S$3603,AH$1,0)</f>
        <v>#N/A</v>
      </c>
      <c r="AI1006" s="79" t="e">
        <f>VLOOKUP($S1006,'Grille de Tarif OQN'!$B$2:$S$3603,AI$1,0)</f>
        <v>#N/A</v>
      </c>
      <c r="AJ1006" s="79" t="e">
        <f>VLOOKUP($S1006,'Grille de Tarif OQN'!$B$2:$S$3603,AJ$1,0)</f>
        <v>#N/A</v>
      </c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72"/>
      <c r="AV1006"/>
      <c r="AW1006"/>
      <c r="AX1006"/>
      <c r="AY1006"/>
      <c r="AZ1006" s="96">
        <f t="shared" si="317"/>
        <v>0</v>
      </c>
      <c r="BA1006" s="24" t="e">
        <f t="shared" si="318"/>
        <v>#N/A</v>
      </c>
      <c r="BB1006" s="24" t="e">
        <f t="shared" si="319"/>
        <v>#N/A</v>
      </c>
      <c r="BC1006" s="24" t="e">
        <f t="shared" si="312"/>
        <v>#N/A</v>
      </c>
      <c r="BD1006" s="24" t="e">
        <f t="shared" si="313"/>
        <v>#N/A</v>
      </c>
      <c r="BE1006"/>
      <c r="BF1006" t="e">
        <f t="shared" si="320"/>
        <v>#N/A</v>
      </c>
      <c r="BG1006" t="str">
        <f t="shared" si="321"/>
        <v>HDJ</v>
      </c>
      <c r="BH1006" s="20" t="e">
        <f t="shared" si="322"/>
        <v>#N/A</v>
      </c>
      <c r="BI1006" s="20" t="e">
        <f t="shared" si="323"/>
        <v>#N/A</v>
      </c>
      <c r="BJ1006" s="20" t="e">
        <f t="shared" si="324"/>
        <v>#N/A</v>
      </c>
      <c r="BK1006" s="20" t="e">
        <f t="shared" si="325"/>
        <v>#N/A</v>
      </c>
      <c r="BL1006" s="20" t="e">
        <f t="shared" si="326"/>
        <v>#N/A</v>
      </c>
      <c r="BM1006" s="20" t="e">
        <f t="shared" si="314"/>
        <v>#N/A</v>
      </c>
      <c r="BN1006" s="20" t="e">
        <f t="shared" si="327"/>
        <v>#N/A</v>
      </c>
    </row>
    <row r="1007" spans="1:66">
      <c r="A1007" s="92"/>
      <c r="B1007" s="90"/>
      <c r="C1007" s="90"/>
      <c r="D1007" s="93"/>
      <c r="E1007" s="93"/>
      <c r="F1007" s="93"/>
      <c r="G1007" s="93"/>
      <c r="H1007" s="93"/>
      <c r="I1007" s="93"/>
      <c r="J1007" s="93"/>
      <c r="K1007" s="93"/>
      <c r="L1007" s="92"/>
      <c r="M1007" s="93"/>
      <c r="N1007" s="91">
        <f t="shared" si="308"/>
        <v>0</v>
      </c>
      <c r="O1007" s="91" t="str">
        <f t="shared" si="309"/>
        <v/>
      </c>
      <c r="P1007" s="91" t="str">
        <f t="shared" si="310"/>
        <v/>
      </c>
      <c r="Q1007" s="91" t="str">
        <f t="shared" si="311"/>
        <v>HDJ</v>
      </c>
      <c r="R1007" s="82"/>
      <c r="S1007" s="95">
        <f t="shared" si="315"/>
        <v>0</v>
      </c>
      <c r="T1007" s="95">
        <f t="shared" si="316"/>
        <v>0</v>
      </c>
      <c r="U1007" s="79" t="e">
        <f>VLOOKUP($S1007,'Grille de Tarif OQN'!$B$2:$S$3603,U$1,0)</f>
        <v>#N/A</v>
      </c>
      <c r="V1007" s="79" t="e">
        <f>VLOOKUP($S1007,'Grille de Tarif OQN'!$B$2:$S$3603,V$1,0)</f>
        <v>#N/A</v>
      </c>
      <c r="W1007" s="79" t="e">
        <f>VLOOKUP($S1007,'Grille de Tarif OQN'!$B$2:$S$3603,W$1,0)</f>
        <v>#N/A</v>
      </c>
      <c r="X1007" s="79" t="e">
        <f>VLOOKUP($S1007,'Grille de Tarif OQN'!$B$2:$S$3603,X$1,0)</f>
        <v>#N/A</v>
      </c>
      <c r="Y1007" s="79" t="e">
        <f>VLOOKUP($S1007,'Grille de Tarif OQN'!$B$2:$S$3603,Y$1,0)</f>
        <v>#N/A</v>
      </c>
      <c r="Z1007" s="79" t="e">
        <f>VLOOKUP($S1007,'Grille de Tarif OQN'!$B$2:$S$3603,Z$1,0)</f>
        <v>#N/A</v>
      </c>
      <c r="AA1007" s="79" t="e">
        <f>VLOOKUP($S1007,'Grille de Tarif OQN'!$B$2:$S$3603,AA$1,0)</f>
        <v>#N/A</v>
      </c>
      <c r="AB1007" s="79" t="e">
        <f>VLOOKUP($S1007,'Grille de Tarif OQN'!$B$2:$S$3603,AB$1,0)</f>
        <v>#N/A</v>
      </c>
      <c r="AC1007" s="79" t="e">
        <f>VLOOKUP($S1007,'Grille de Tarif OQN'!$B$2:$S$3603,AC$1,0)</f>
        <v>#N/A</v>
      </c>
      <c r="AD1007" s="79" t="e">
        <f>VLOOKUP($S1007,'Grille de Tarif OQN'!$B$2:$S$3603,AD$1,0)</f>
        <v>#N/A</v>
      </c>
      <c r="AE1007" s="79" t="e">
        <f>VLOOKUP($S1007,'Grille de Tarif OQN'!$B$2:$S$3603,AE$1,0)</f>
        <v>#N/A</v>
      </c>
      <c r="AF1007" s="79" t="e">
        <f>VLOOKUP($S1007,'Grille de Tarif OQN'!$B$2:$S$3603,AF$1,0)</f>
        <v>#N/A</v>
      </c>
      <c r="AG1007" s="79" t="e">
        <f>VLOOKUP($S1007,'Grille de Tarif OQN'!$B$2:$S$3603,AG$1,0)</f>
        <v>#N/A</v>
      </c>
      <c r="AH1007" s="79" t="e">
        <f>VLOOKUP($S1007,'Grille de Tarif OQN'!$B$2:$S$3603,AH$1,0)</f>
        <v>#N/A</v>
      </c>
      <c r="AI1007" s="79" t="e">
        <f>VLOOKUP($S1007,'Grille de Tarif OQN'!$B$2:$S$3603,AI$1,0)</f>
        <v>#N/A</v>
      </c>
      <c r="AJ1007" s="79" t="e">
        <f>VLOOKUP($S1007,'Grille de Tarif OQN'!$B$2:$S$3603,AJ$1,0)</f>
        <v>#N/A</v>
      </c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72"/>
      <c r="AV1007"/>
      <c r="AW1007"/>
      <c r="AX1007"/>
      <c r="AY1007"/>
      <c r="AZ1007" s="96">
        <f t="shared" si="317"/>
        <v>0</v>
      </c>
      <c r="BA1007" s="24" t="e">
        <f t="shared" si="318"/>
        <v>#N/A</v>
      </c>
      <c r="BB1007" s="24" t="e">
        <f t="shared" si="319"/>
        <v>#N/A</v>
      </c>
      <c r="BC1007" s="24" t="e">
        <f t="shared" si="312"/>
        <v>#N/A</v>
      </c>
      <c r="BD1007" s="24" t="e">
        <f t="shared" si="313"/>
        <v>#N/A</v>
      </c>
      <c r="BE1007"/>
      <c r="BF1007" t="e">
        <f t="shared" si="320"/>
        <v>#N/A</v>
      </c>
      <c r="BG1007" t="str">
        <f t="shared" si="321"/>
        <v>HDJ</v>
      </c>
      <c r="BH1007" s="20" t="e">
        <f t="shared" si="322"/>
        <v>#N/A</v>
      </c>
      <c r="BI1007" s="20" t="e">
        <f t="shared" si="323"/>
        <v>#N/A</v>
      </c>
      <c r="BJ1007" s="20" t="e">
        <f t="shared" si="324"/>
        <v>#N/A</v>
      </c>
      <c r="BK1007" s="20" t="e">
        <f t="shared" si="325"/>
        <v>#N/A</v>
      </c>
      <c r="BL1007" s="20" t="e">
        <f t="shared" si="326"/>
        <v>#N/A</v>
      </c>
      <c r="BM1007" s="20" t="e">
        <f t="shared" si="314"/>
        <v>#N/A</v>
      </c>
      <c r="BN1007" s="20" t="e">
        <f t="shared" si="327"/>
        <v>#N/A</v>
      </c>
    </row>
    <row r="1008" spans="1:66">
      <c r="A1008" s="92"/>
      <c r="B1008" s="90"/>
      <c r="C1008" s="90"/>
      <c r="D1008" s="93"/>
      <c r="E1008" s="93"/>
      <c r="F1008" s="93"/>
      <c r="G1008" s="93"/>
      <c r="H1008" s="93"/>
      <c r="I1008" s="93"/>
      <c r="J1008" s="93"/>
      <c r="K1008" s="93"/>
      <c r="L1008" s="92"/>
      <c r="M1008" s="93"/>
      <c r="N1008" s="91">
        <f t="shared" si="308"/>
        <v>0</v>
      </c>
      <c r="O1008" s="91" t="str">
        <f t="shared" si="309"/>
        <v/>
      </c>
      <c r="P1008" s="91" t="str">
        <f t="shared" si="310"/>
        <v/>
      </c>
      <c r="Q1008" s="91" t="str">
        <f t="shared" si="311"/>
        <v>HDJ</v>
      </c>
      <c r="R1008" s="82"/>
      <c r="S1008" s="95">
        <f t="shared" si="315"/>
        <v>0</v>
      </c>
      <c r="T1008" s="95">
        <f t="shared" si="316"/>
        <v>0</v>
      </c>
      <c r="U1008" s="79" t="e">
        <f>VLOOKUP($S1008,'Grille de Tarif OQN'!$B$2:$S$3603,U$1,0)</f>
        <v>#N/A</v>
      </c>
      <c r="V1008" s="79" t="e">
        <f>VLOOKUP($S1008,'Grille de Tarif OQN'!$B$2:$S$3603,V$1,0)</f>
        <v>#N/A</v>
      </c>
      <c r="W1008" s="79" t="e">
        <f>VLOOKUP($S1008,'Grille de Tarif OQN'!$B$2:$S$3603,W$1,0)</f>
        <v>#N/A</v>
      </c>
      <c r="X1008" s="79" t="e">
        <f>VLOOKUP($S1008,'Grille de Tarif OQN'!$B$2:$S$3603,X$1,0)</f>
        <v>#N/A</v>
      </c>
      <c r="Y1008" s="79" t="e">
        <f>VLOOKUP($S1008,'Grille de Tarif OQN'!$B$2:$S$3603,Y$1,0)</f>
        <v>#N/A</v>
      </c>
      <c r="Z1008" s="79" t="e">
        <f>VLOOKUP($S1008,'Grille de Tarif OQN'!$B$2:$S$3603,Z$1,0)</f>
        <v>#N/A</v>
      </c>
      <c r="AA1008" s="79" t="e">
        <f>VLOOKUP($S1008,'Grille de Tarif OQN'!$B$2:$S$3603,AA$1,0)</f>
        <v>#N/A</v>
      </c>
      <c r="AB1008" s="79" t="e">
        <f>VLOOKUP($S1008,'Grille de Tarif OQN'!$B$2:$S$3603,AB$1,0)</f>
        <v>#N/A</v>
      </c>
      <c r="AC1008" s="79" t="e">
        <f>VLOOKUP($S1008,'Grille de Tarif OQN'!$B$2:$S$3603,AC$1,0)</f>
        <v>#N/A</v>
      </c>
      <c r="AD1008" s="79" t="e">
        <f>VLOOKUP($S1008,'Grille de Tarif OQN'!$B$2:$S$3603,AD$1,0)</f>
        <v>#N/A</v>
      </c>
      <c r="AE1008" s="79" t="e">
        <f>VLOOKUP($S1008,'Grille de Tarif OQN'!$B$2:$S$3603,AE$1,0)</f>
        <v>#N/A</v>
      </c>
      <c r="AF1008" s="79" t="e">
        <f>VLOOKUP($S1008,'Grille de Tarif OQN'!$B$2:$S$3603,AF$1,0)</f>
        <v>#N/A</v>
      </c>
      <c r="AG1008" s="79" t="e">
        <f>VLOOKUP($S1008,'Grille de Tarif OQN'!$B$2:$S$3603,AG$1,0)</f>
        <v>#N/A</v>
      </c>
      <c r="AH1008" s="79" t="e">
        <f>VLOOKUP($S1008,'Grille de Tarif OQN'!$B$2:$S$3603,AH$1,0)</f>
        <v>#N/A</v>
      </c>
      <c r="AI1008" s="79" t="e">
        <f>VLOOKUP($S1008,'Grille de Tarif OQN'!$B$2:$S$3603,AI$1,0)</f>
        <v>#N/A</v>
      </c>
      <c r="AJ1008" s="79" t="e">
        <f>VLOOKUP($S1008,'Grille de Tarif OQN'!$B$2:$S$3603,AJ$1,0)</f>
        <v>#N/A</v>
      </c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72"/>
      <c r="AV1008"/>
      <c r="AW1008"/>
      <c r="AX1008"/>
      <c r="AY1008"/>
      <c r="AZ1008" s="96">
        <f t="shared" si="317"/>
        <v>0</v>
      </c>
      <c r="BA1008" s="24" t="e">
        <f t="shared" si="318"/>
        <v>#N/A</v>
      </c>
      <c r="BB1008" s="24" t="e">
        <f t="shared" si="319"/>
        <v>#N/A</v>
      </c>
      <c r="BC1008" s="24" t="e">
        <f t="shared" si="312"/>
        <v>#N/A</v>
      </c>
      <c r="BD1008" s="24" t="e">
        <f t="shared" si="313"/>
        <v>#N/A</v>
      </c>
      <c r="BE1008"/>
      <c r="BF1008" t="e">
        <f t="shared" si="320"/>
        <v>#N/A</v>
      </c>
      <c r="BG1008" t="str">
        <f t="shared" si="321"/>
        <v>HDJ</v>
      </c>
      <c r="BH1008" s="20" t="e">
        <f t="shared" si="322"/>
        <v>#N/A</v>
      </c>
      <c r="BI1008" s="20" t="e">
        <f t="shared" si="323"/>
        <v>#N/A</v>
      </c>
      <c r="BJ1008" s="20" t="e">
        <f t="shared" si="324"/>
        <v>#N/A</v>
      </c>
      <c r="BK1008" s="20" t="e">
        <f t="shared" si="325"/>
        <v>#N/A</v>
      </c>
      <c r="BL1008" s="20" t="e">
        <f t="shared" si="326"/>
        <v>#N/A</v>
      </c>
      <c r="BM1008" s="20" t="e">
        <f t="shared" si="314"/>
        <v>#N/A</v>
      </c>
      <c r="BN1008" s="20" t="e">
        <f t="shared" si="327"/>
        <v>#N/A</v>
      </c>
    </row>
    <row r="1009" spans="1:66">
      <c r="A1009" s="92"/>
      <c r="B1009" s="90"/>
      <c r="C1009" s="90"/>
      <c r="D1009" s="93"/>
      <c r="E1009" s="93"/>
      <c r="F1009" s="93"/>
      <c r="G1009" s="93"/>
      <c r="H1009" s="93"/>
      <c r="I1009" s="93"/>
      <c r="J1009" s="93"/>
      <c r="K1009" s="93"/>
      <c r="L1009" s="92"/>
      <c r="M1009" s="93"/>
      <c r="N1009" s="91">
        <f t="shared" si="308"/>
        <v>0</v>
      </c>
      <c r="O1009" s="91" t="str">
        <f t="shared" si="309"/>
        <v/>
      </c>
      <c r="P1009" s="91" t="str">
        <f t="shared" si="310"/>
        <v/>
      </c>
      <c r="Q1009" s="91" t="str">
        <f t="shared" si="311"/>
        <v>HDJ</v>
      </c>
      <c r="R1009" s="82"/>
      <c r="S1009" s="95">
        <f t="shared" si="315"/>
        <v>0</v>
      </c>
      <c r="T1009" s="95">
        <f t="shared" si="316"/>
        <v>0</v>
      </c>
      <c r="U1009" s="79" t="e">
        <f>VLOOKUP($S1009,'Grille de Tarif OQN'!$B$2:$S$3603,U$1,0)</f>
        <v>#N/A</v>
      </c>
      <c r="V1009" s="79" t="e">
        <f>VLOOKUP($S1009,'Grille de Tarif OQN'!$B$2:$S$3603,V$1,0)</f>
        <v>#N/A</v>
      </c>
      <c r="W1009" s="79" t="e">
        <f>VLOOKUP($S1009,'Grille de Tarif OQN'!$B$2:$S$3603,W$1,0)</f>
        <v>#N/A</v>
      </c>
      <c r="X1009" s="79" t="e">
        <f>VLOOKUP($S1009,'Grille de Tarif OQN'!$B$2:$S$3603,X$1,0)</f>
        <v>#N/A</v>
      </c>
      <c r="Y1009" s="79" t="e">
        <f>VLOOKUP($S1009,'Grille de Tarif OQN'!$B$2:$S$3603,Y$1,0)</f>
        <v>#N/A</v>
      </c>
      <c r="Z1009" s="79" t="e">
        <f>VLOOKUP($S1009,'Grille de Tarif OQN'!$B$2:$S$3603,Z$1,0)</f>
        <v>#N/A</v>
      </c>
      <c r="AA1009" s="79" t="e">
        <f>VLOOKUP($S1009,'Grille de Tarif OQN'!$B$2:$S$3603,AA$1,0)</f>
        <v>#N/A</v>
      </c>
      <c r="AB1009" s="79" t="e">
        <f>VLOOKUP($S1009,'Grille de Tarif OQN'!$B$2:$S$3603,AB$1,0)</f>
        <v>#N/A</v>
      </c>
      <c r="AC1009" s="79" t="e">
        <f>VLOOKUP($S1009,'Grille de Tarif OQN'!$B$2:$S$3603,AC$1,0)</f>
        <v>#N/A</v>
      </c>
      <c r="AD1009" s="79" t="e">
        <f>VLOOKUP($S1009,'Grille de Tarif OQN'!$B$2:$S$3603,AD$1,0)</f>
        <v>#N/A</v>
      </c>
      <c r="AE1009" s="79" t="e">
        <f>VLOOKUP($S1009,'Grille de Tarif OQN'!$B$2:$S$3603,AE$1,0)</f>
        <v>#N/A</v>
      </c>
      <c r="AF1009" s="79" t="e">
        <f>VLOOKUP($S1009,'Grille de Tarif OQN'!$B$2:$S$3603,AF$1,0)</f>
        <v>#N/A</v>
      </c>
      <c r="AG1009" s="79" t="e">
        <f>VLOOKUP($S1009,'Grille de Tarif OQN'!$B$2:$S$3603,AG$1,0)</f>
        <v>#N/A</v>
      </c>
      <c r="AH1009" s="79" t="e">
        <f>VLOOKUP($S1009,'Grille de Tarif OQN'!$B$2:$S$3603,AH$1,0)</f>
        <v>#N/A</v>
      </c>
      <c r="AI1009" s="79" t="e">
        <f>VLOOKUP($S1009,'Grille de Tarif OQN'!$B$2:$S$3603,AI$1,0)</f>
        <v>#N/A</v>
      </c>
      <c r="AJ1009" s="79" t="e">
        <f>VLOOKUP($S1009,'Grille de Tarif OQN'!$B$2:$S$3603,AJ$1,0)</f>
        <v>#N/A</v>
      </c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72"/>
      <c r="AV1009"/>
      <c r="AW1009"/>
      <c r="AX1009"/>
      <c r="AY1009"/>
      <c r="AZ1009" s="96">
        <f t="shared" si="317"/>
        <v>0</v>
      </c>
      <c r="BA1009" s="24" t="e">
        <f t="shared" si="318"/>
        <v>#N/A</v>
      </c>
      <c r="BB1009" s="24" t="e">
        <f t="shared" si="319"/>
        <v>#N/A</v>
      </c>
      <c r="BC1009" s="24" t="e">
        <f t="shared" si="312"/>
        <v>#N/A</v>
      </c>
      <c r="BD1009" s="24" t="e">
        <f t="shared" si="313"/>
        <v>#N/A</v>
      </c>
      <c r="BE1009"/>
      <c r="BF1009" t="e">
        <f t="shared" si="320"/>
        <v>#N/A</v>
      </c>
      <c r="BG1009" t="str">
        <f t="shared" si="321"/>
        <v>HDJ</v>
      </c>
      <c r="BH1009" s="20" t="e">
        <f t="shared" si="322"/>
        <v>#N/A</v>
      </c>
      <c r="BI1009" s="20" t="e">
        <f t="shared" si="323"/>
        <v>#N/A</v>
      </c>
      <c r="BJ1009" s="20" t="e">
        <f t="shared" si="324"/>
        <v>#N/A</v>
      </c>
      <c r="BK1009" s="20" t="e">
        <f t="shared" si="325"/>
        <v>#N/A</v>
      </c>
      <c r="BL1009" s="20" t="e">
        <f t="shared" si="326"/>
        <v>#N/A</v>
      </c>
      <c r="BM1009" s="20" t="e">
        <f t="shared" si="314"/>
        <v>#N/A</v>
      </c>
      <c r="BN1009" s="20" t="e">
        <f t="shared" si="327"/>
        <v>#N/A</v>
      </c>
    </row>
    <row r="1010" spans="1:66">
      <c r="A1010" s="92"/>
      <c r="B1010" s="90"/>
      <c r="C1010" s="90"/>
      <c r="D1010" s="93"/>
      <c r="E1010" s="93"/>
      <c r="F1010" s="93"/>
      <c r="G1010" s="93"/>
      <c r="H1010" s="93"/>
      <c r="I1010" s="93"/>
      <c r="J1010" s="93"/>
      <c r="K1010" s="93"/>
      <c r="L1010" s="92"/>
      <c r="M1010" s="93"/>
      <c r="N1010" s="91">
        <f t="shared" si="308"/>
        <v>0</v>
      </c>
      <c r="O1010" s="91" t="str">
        <f t="shared" si="309"/>
        <v/>
      </c>
      <c r="P1010" s="91" t="str">
        <f t="shared" si="310"/>
        <v/>
      </c>
      <c r="Q1010" s="91" t="str">
        <f t="shared" si="311"/>
        <v>HDJ</v>
      </c>
      <c r="R1010" s="82"/>
      <c r="S1010" s="95">
        <f t="shared" si="315"/>
        <v>0</v>
      </c>
      <c r="T1010" s="95">
        <f t="shared" si="316"/>
        <v>0</v>
      </c>
      <c r="U1010" s="79" t="e">
        <f>VLOOKUP($S1010,'Grille de Tarif OQN'!$B$2:$S$3603,U$1,0)</f>
        <v>#N/A</v>
      </c>
      <c r="V1010" s="79" t="e">
        <f>VLOOKUP($S1010,'Grille de Tarif OQN'!$B$2:$S$3603,V$1,0)</f>
        <v>#N/A</v>
      </c>
      <c r="W1010" s="79" t="e">
        <f>VLOOKUP($S1010,'Grille de Tarif OQN'!$B$2:$S$3603,W$1,0)</f>
        <v>#N/A</v>
      </c>
      <c r="X1010" s="79" t="e">
        <f>VLOOKUP($S1010,'Grille de Tarif OQN'!$B$2:$S$3603,X$1,0)</f>
        <v>#N/A</v>
      </c>
      <c r="Y1010" s="79" t="e">
        <f>VLOOKUP($S1010,'Grille de Tarif OQN'!$B$2:$S$3603,Y$1,0)</f>
        <v>#N/A</v>
      </c>
      <c r="Z1010" s="79" t="e">
        <f>VLOOKUP($S1010,'Grille de Tarif OQN'!$B$2:$S$3603,Z$1,0)</f>
        <v>#N/A</v>
      </c>
      <c r="AA1010" s="79" t="e">
        <f>VLOOKUP($S1010,'Grille de Tarif OQN'!$B$2:$S$3603,AA$1,0)</f>
        <v>#N/A</v>
      </c>
      <c r="AB1010" s="79" t="e">
        <f>VLOOKUP($S1010,'Grille de Tarif OQN'!$B$2:$S$3603,AB$1,0)</f>
        <v>#N/A</v>
      </c>
      <c r="AC1010" s="79" t="e">
        <f>VLOOKUP($S1010,'Grille de Tarif OQN'!$B$2:$S$3603,AC$1,0)</f>
        <v>#N/A</v>
      </c>
      <c r="AD1010" s="79" t="e">
        <f>VLOOKUP($S1010,'Grille de Tarif OQN'!$B$2:$S$3603,AD$1,0)</f>
        <v>#N/A</v>
      </c>
      <c r="AE1010" s="79" t="e">
        <f>VLOOKUP($S1010,'Grille de Tarif OQN'!$B$2:$S$3603,AE$1,0)</f>
        <v>#N/A</v>
      </c>
      <c r="AF1010" s="79" t="e">
        <f>VLOOKUP($S1010,'Grille de Tarif OQN'!$B$2:$S$3603,AF$1,0)</f>
        <v>#N/A</v>
      </c>
      <c r="AG1010" s="79" t="e">
        <f>VLOOKUP($S1010,'Grille de Tarif OQN'!$B$2:$S$3603,AG$1,0)</f>
        <v>#N/A</v>
      </c>
      <c r="AH1010" s="79" t="e">
        <f>VLOOKUP($S1010,'Grille de Tarif OQN'!$B$2:$S$3603,AH$1,0)</f>
        <v>#N/A</v>
      </c>
      <c r="AI1010" s="79" t="e">
        <f>VLOOKUP($S1010,'Grille de Tarif OQN'!$B$2:$S$3603,AI$1,0)</f>
        <v>#N/A</v>
      </c>
      <c r="AJ1010" s="79" t="e">
        <f>VLOOKUP($S1010,'Grille de Tarif OQN'!$B$2:$S$3603,AJ$1,0)</f>
        <v>#N/A</v>
      </c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72"/>
      <c r="AV1010"/>
      <c r="AW1010"/>
      <c r="AX1010"/>
      <c r="AY1010"/>
      <c r="AZ1010" s="96">
        <f t="shared" si="317"/>
        <v>0</v>
      </c>
      <c r="BA1010" s="24" t="e">
        <f t="shared" si="318"/>
        <v>#N/A</v>
      </c>
      <c r="BB1010" s="24" t="e">
        <f t="shared" si="319"/>
        <v>#N/A</v>
      </c>
      <c r="BC1010" s="24" t="e">
        <f t="shared" si="312"/>
        <v>#N/A</v>
      </c>
      <c r="BD1010" s="24" t="e">
        <f t="shared" si="313"/>
        <v>#N/A</v>
      </c>
      <c r="BE1010"/>
      <c r="BF1010" t="e">
        <f t="shared" si="320"/>
        <v>#N/A</v>
      </c>
      <c r="BG1010" t="str">
        <f t="shared" si="321"/>
        <v>HDJ</v>
      </c>
      <c r="BH1010" s="20" t="e">
        <f t="shared" si="322"/>
        <v>#N/A</v>
      </c>
      <c r="BI1010" s="20" t="e">
        <f t="shared" si="323"/>
        <v>#N/A</v>
      </c>
      <c r="BJ1010" s="20" t="e">
        <f t="shared" si="324"/>
        <v>#N/A</v>
      </c>
      <c r="BK1010" s="20" t="e">
        <f t="shared" si="325"/>
        <v>#N/A</v>
      </c>
      <c r="BL1010" s="20" t="e">
        <f t="shared" si="326"/>
        <v>#N/A</v>
      </c>
      <c r="BM1010" s="20" t="e">
        <f t="shared" si="314"/>
        <v>#N/A</v>
      </c>
      <c r="BN1010" s="20" t="e">
        <f t="shared" si="327"/>
        <v>#N/A</v>
      </c>
    </row>
    <row r="1011" spans="1:66">
      <c r="A1011" s="92"/>
      <c r="B1011" s="90"/>
      <c r="C1011" s="90"/>
      <c r="D1011" s="93"/>
      <c r="E1011" s="93"/>
      <c r="F1011" s="93"/>
      <c r="G1011" s="93"/>
      <c r="H1011" s="93"/>
      <c r="I1011" s="93"/>
      <c r="J1011" s="93"/>
      <c r="K1011" s="93"/>
      <c r="L1011" s="92"/>
      <c r="M1011" s="93"/>
      <c r="N1011" s="91">
        <f t="shared" si="308"/>
        <v>0</v>
      </c>
      <c r="O1011" s="91" t="str">
        <f t="shared" si="309"/>
        <v/>
      </c>
      <c r="P1011" s="91" t="str">
        <f t="shared" si="310"/>
        <v/>
      </c>
      <c r="Q1011" s="91" t="str">
        <f t="shared" si="311"/>
        <v>HDJ</v>
      </c>
      <c r="R1011" s="82"/>
      <c r="S1011" s="95">
        <f t="shared" si="315"/>
        <v>0</v>
      </c>
      <c r="T1011" s="95">
        <f t="shared" si="316"/>
        <v>0</v>
      </c>
      <c r="U1011" s="79" t="e">
        <f>VLOOKUP($S1011,'Grille de Tarif OQN'!$B$2:$S$3603,U$1,0)</f>
        <v>#N/A</v>
      </c>
      <c r="V1011" s="79" t="e">
        <f>VLOOKUP($S1011,'Grille de Tarif OQN'!$B$2:$S$3603,V$1,0)</f>
        <v>#N/A</v>
      </c>
      <c r="W1011" s="79" t="e">
        <f>VLOOKUP($S1011,'Grille de Tarif OQN'!$B$2:$S$3603,W$1,0)</f>
        <v>#N/A</v>
      </c>
      <c r="X1011" s="79" t="e">
        <f>VLOOKUP($S1011,'Grille de Tarif OQN'!$B$2:$S$3603,X$1,0)</f>
        <v>#N/A</v>
      </c>
      <c r="Y1011" s="79" t="e">
        <f>VLOOKUP($S1011,'Grille de Tarif OQN'!$B$2:$S$3603,Y$1,0)</f>
        <v>#N/A</v>
      </c>
      <c r="Z1011" s="79" t="e">
        <f>VLOOKUP($S1011,'Grille de Tarif OQN'!$B$2:$S$3603,Z$1,0)</f>
        <v>#N/A</v>
      </c>
      <c r="AA1011" s="79" t="e">
        <f>VLOOKUP($S1011,'Grille de Tarif OQN'!$B$2:$S$3603,AA$1,0)</f>
        <v>#N/A</v>
      </c>
      <c r="AB1011" s="79" t="e">
        <f>VLOOKUP($S1011,'Grille de Tarif OQN'!$B$2:$S$3603,AB$1,0)</f>
        <v>#N/A</v>
      </c>
      <c r="AC1011" s="79" t="e">
        <f>VLOOKUP($S1011,'Grille de Tarif OQN'!$B$2:$S$3603,AC$1,0)</f>
        <v>#N/A</v>
      </c>
      <c r="AD1011" s="79" t="e">
        <f>VLOOKUP($S1011,'Grille de Tarif OQN'!$B$2:$S$3603,AD$1,0)</f>
        <v>#N/A</v>
      </c>
      <c r="AE1011" s="79" t="e">
        <f>VLOOKUP($S1011,'Grille de Tarif OQN'!$B$2:$S$3603,AE$1,0)</f>
        <v>#N/A</v>
      </c>
      <c r="AF1011" s="79" t="e">
        <f>VLOOKUP($S1011,'Grille de Tarif OQN'!$B$2:$S$3603,AF$1,0)</f>
        <v>#N/A</v>
      </c>
      <c r="AG1011" s="79" t="e">
        <f>VLOOKUP($S1011,'Grille de Tarif OQN'!$B$2:$S$3603,AG$1,0)</f>
        <v>#N/A</v>
      </c>
      <c r="AH1011" s="79" t="e">
        <f>VLOOKUP($S1011,'Grille de Tarif OQN'!$B$2:$S$3603,AH$1,0)</f>
        <v>#N/A</v>
      </c>
      <c r="AI1011" s="79" t="e">
        <f>VLOOKUP($S1011,'Grille de Tarif OQN'!$B$2:$S$3603,AI$1,0)</f>
        <v>#N/A</v>
      </c>
      <c r="AJ1011" s="79" t="e">
        <f>VLOOKUP($S1011,'Grille de Tarif OQN'!$B$2:$S$3603,AJ$1,0)</f>
        <v>#N/A</v>
      </c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72"/>
      <c r="AV1011"/>
      <c r="AW1011"/>
      <c r="AX1011"/>
      <c r="AY1011"/>
      <c r="AZ1011" s="96">
        <f t="shared" si="317"/>
        <v>0</v>
      </c>
      <c r="BA1011" s="24" t="e">
        <f t="shared" si="318"/>
        <v>#N/A</v>
      </c>
      <c r="BB1011" s="24" t="e">
        <f t="shared" si="319"/>
        <v>#N/A</v>
      </c>
      <c r="BC1011" s="24" t="e">
        <f t="shared" si="312"/>
        <v>#N/A</v>
      </c>
      <c r="BD1011" s="24" t="e">
        <f t="shared" si="313"/>
        <v>#N/A</v>
      </c>
      <c r="BE1011"/>
      <c r="BF1011" t="e">
        <f t="shared" si="320"/>
        <v>#N/A</v>
      </c>
      <c r="BG1011" t="str">
        <f t="shared" si="321"/>
        <v>HDJ</v>
      </c>
      <c r="BH1011" s="20" t="e">
        <f t="shared" si="322"/>
        <v>#N/A</v>
      </c>
      <c r="BI1011" s="20" t="e">
        <f t="shared" si="323"/>
        <v>#N/A</v>
      </c>
      <c r="BJ1011" s="20" t="e">
        <f t="shared" si="324"/>
        <v>#N/A</v>
      </c>
      <c r="BK1011" s="20" t="e">
        <f t="shared" si="325"/>
        <v>#N/A</v>
      </c>
      <c r="BL1011" s="20" t="e">
        <f t="shared" si="326"/>
        <v>#N/A</v>
      </c>
      <c r="BM1011" s="20" t="e">
        <f t="shared" si="314"/>
        <v>#N/A</v>
      </c>
      <c r="BN1011" s="20" t="e">
        <f t="shared" si="327"/>
        <v>#N/A</v>
      </c>
    </row>
    <row r="1012" spans="1:66">
      <c r="A1012" s="92"/>
      <c r="B1012" s="90"/>
      <c r="C1012" s="90"/>
      <c r="D1012" s="93"/>
      <c r="E1012" s="93"/>
      <c r="F1012" s="93"/>
      <c r="G1012" s="93"/>
      <c r="H1012" s="93"/>
      <c r="I1012" s="93"/>
      <c r="J1012" s="93"/>
      <c r="K1012" s="93"/>
      <c r="L1012" s="92"/>
      <c r="M1012" s="93"/>
      <c r="N1012" s="91">
        <f t="shared" si="308"/>
        <v>0</v>
      </c>
      <c r="O1012" s="91" t="str">
        <f t="shared" si="309"/>
        <v/>
      </c>
      <c r="P1012" s="91" t="str">
        <f t="shared" si="310"/>
        <v/>
      </c>
      <c r="Q1012" s="91" t="str">
        <f t="shared" si="311"/>
        <v>HDJ</v>
      </c>
      <c r="R1012" s="82"/>
      <c r="S1012" s="95">
        <f t="shared" si="315"/>
        <v>0</v>
      </c>
      <c r="T1012" s="95">
        <f t="shared" si="316"/>
        <v>0</v>
      </c>
      <c r="U1012" s="79" t="e">
        <f>VLOOKUP($S1012,'Grille de Tarif OQN'!$B$2:$S$3603,U$1,0)</f>
        <v>#N/A</v>
      </c>
      <c r="V1012" s="79" t="e">
        <f>VLOOKUP($S1012,'Grille de Tarif OQN'!$B$2:$S$3603,V$1,0)</f>
        <v>#N/A</v>
      </c>
      <c r="W1012" s="79" t="e">
        <f>VLOOKUP($S1012,'Grille de Tarif OQN'!$B$2:$S$3603,W$1,0)</f>
        <v>#N/A</v>
      </c>
      <c r="X1012" s="79" t="e">
        <f>VLOOKUP($S1012,'Grille de Tarif OQN'!$B$2:$S$3603,X$1,0)</f>
        <v>#N/A</v>
      </c>
      <c r="Y1012" s="79" t="e">
        <f>VLOOKUP($S1012,'Grille de Tarif OQN'!$B$2:$S$3603,Y$1,0)</f>
        <v>#N/A</v>
      </c>
      <c r="Z1012" s="79" t="e">
        <f>VLOOKUP($S1012,'Grille de Tarif OQN'!$B$2:$S$3603,Z$1,0)</f>
        <v>#N/A</v>
      </c>
      <c r="AA1012" s="79" t="e">
        <f>VLOOKUP($S1012,'Grille de Tarif OQN'!$B$2:$S$3603,AA$1,0)</f>
        <v>#N/A</v>
      </c>
      <c r="AB1012" s="79" t="e">
        <f>VLOOKUP($S1012,'Grille de Tarif OQN'!$B$2:$S$3603,AB$1,0)</f>
        <v>#N/A</v>
      </c>
      <c r="AC1012" s="79" t="e">
        <f>VLOOKUP($S1012,'Grille de Tarif OQN'!$B$2:$S$3603,AC$1,0)</f>
        <v>#N/A</v>
      </c>
      <c r="AD1012" s="79" t="e">
        <f>VLOOKUP($S1012,'Grille de Tarif OQN'!$B$2:$S$3603,AD$1,0)</f>
        <v>#N/A</v>
      </c>
      <c r="AE1012" s="79" t="e">
        <f>VLOOKUP($S1012,'Grille de Tarif OQN'!$B$2:$S$3603,AE$1,0)</f>
        <v>#N/A</v>
      </c>
      <c r="AF1012" s="79" t="e">
        <f>VLOOKUP($S1012,'Grille de Tarif OQN'!$B$2:$S$3603,AF$1,0)</f>
        <v>#N/A</v>
      </c>
      <c r="AG1012" s="79" t="e">
        <f>VLOOKUP($S1012,'Grille de Tarif OQN'!$B$2:$S$3603,AG$1,0)</f>
        <v>#N/A</v>
      </c>
      <c r="AH1012" s="79" t="e">
        <f>VLOOKUP($S1012,'Grille de Tarif OQN'!$B$2:$S$3603,AH$1,0)</f>
        <v>#N/A</v>
      </c>
      <c r="AI1012" s="79" t="e">
        <f>VLOOKUP($S1012,'Grille de Tarif OQN'!$B$2:$S$3603,AI$1,0)</f>
        <v>#N/A</v>
      </c>
      <c r="AJ1012" s="79" t="e">
        <f>VLOOKUP($S1012,'Grille de Tarif OQN'!$B$2:$S$3603,AJ$1,0)</f>
        <v>#N/A</v>
      </c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72"/>
      <c r="AV1012"/>
      <c r="AW1012"/>
      <c r="AX1012"/>
      <c r="AY1012"/>
      <c r="AZ1012" s="96">
        <f t="shared" si="317"/>
        <v>0</v>
      </c>
      <c r="BA1012" s="24" t="e">
        <f t="shared" si="318"/>
        <v>#N/A</v>
      </c>
      <c r="BB1012" s="24" t="e">
        <f t="shared" si="319"/>
        <v>#N/A</v>
      </c>
      <c r="BC1012" s="24" t="e">
        <f t="shared" si="312"/>
        <v>#N/A</v>
      </c>
      <c r="BD1012" s="24" t="e">
        <f t="shared" si="313"/>
        <v>#N/A</v>
      </c>
      <c r="BE1012"/>
      <c r="BF1012" t="e">
        <f t="shared" si="320"/>
        <v>#N/A</v>
      </c>
      <c r="BG1012" t="str">
        <f t="shared" si="321"/>
        <v>HDJ</v>
      </c>
      <c r="BH1012" s="20" t="e">
        <f t="shared" si="322"/>
        <v>#N/A</v>
      </c>
      <c r="BI1012" s="20" t="e">
        <f t="shared" si="323"/>
        <v>#N/A</v>
      </c>
      <c r="BJ1012" s="20" t="e">
        <f t="shared" si="324"/>
        <v>#N/A</v>
      </c>
      <c r="BK1012" s="20" t="e">
        <f t="shared" si="325"/>
        <v>#N/A</v>
      </c>
      <c r="BL1012" s="20" t="e">
        <f t="shared" si="326"/>
        <v>#N/A</v>
      </c>
      <c r="BM1012" s="20" t="e">
        <f t="shared" si="314"/>
        <v>#N/A</v>
      </c>
      <c r="BN1012" s="20" t="e">
        <f t="shared" si="327"/>
        <v>#N/A</v>
      </c>
    </row>
    <row r="1013" spans="1:66">
      <c r="A1013" s="92"/>
      <c r="B1013" s="90"/>
      <c r="C1013" s="90"/>
      <c r="D1013" s="93"/>
      <c r="E1013" s="93"/>
      <c r="F1013" s="93"/>
      <c r="G1013" s="93"/>
      <c r="H1013" s="93"/>
      <c r="I1013" s="93"/>
      <c r="J1013" s="93"/>
      <c r="K1013" s="93"/>
      <c r="L1013" s="92"/>
      <c r="M1013" s="93"/>
      <c r="N1013" s="91">
        <f t="shared" si="308"/>
        <v>0</v>
      </c>
      <c r="O1013" s="91" t="str">
        <f t="shared" si="309"/>
        <v/>
      </c>
      <c r="P1013" s="91" t="str">
        <f t="shared" si="310"/>
        <v/>
      </c>
      <c r="Q1013" s="91" t="str">
        <f t="shared" si="311"/>
        <v>HDJ</v>
      </c>
      <c r="R1013" s="82"/>
      <c r="S1013" s="95">
        <f t="shared" si="315"/>
        <v>0</v>
      </c>
      <c r="T1013" s="95">
        <f t="shared" si="316"/>
        <v>0</v>
      </c>
      <c r="U1013" s="79" t="e">
        <f>VLOOKUP($S1013,'Grille de Tarif OQN'!$B$2:$S$3603,U$1,0)</f>
        <v>#N/A</v>
      </c>
      <c r="V1013" s="79" t="e">
        <f>VLOOKUP($S1013,'Grille de Tarif OQN'!$B$2:$S$3603,V$1,0)</f>
        <v>#N/A</v>
      </c>
      <c r="W1013" s="79" t="e">
        <f>VLOOKUP($S1013,'Grille de Tarif OQN'!$B$2:$S$3603,W$1,0)</f>
        <v>#N/A</v>
      </c>
      <c r="X1013" s="79" t="e">
        <f>VLOOKUP($S1013,'Grille de Tarif OQN'!$B$2:$S$3603,X$1,0)</f>
        <v>#N/A</v>
      </c>
      <c r="Y1013" s="79" t="e">
        <f>VLOOKUP($S1013,'Grille de Tarif OQN'!$B$2:$S$3603,Y$1,0)</f>
        <v>#N/A</v>
      </c>
      <c r="Z1013" s="79" t="e">
        <f>VLOOKUP($S1013,'Grille de Tarif OQN'!$B$2:$S$3603,Z$1,0)</f>
        <v>#N/A</v>
      </c>
      <c r="AA1013" s="79" t="e">
        <f>VLOOKUP($S1013,'Grille de Tarif OQN'!$B$2:$S$3603,AA$1,0)</f>
        <v>#N/A</v>
      </c>
      <c r="AB1013" s="79" t="e">
        <f>VLOOKUP($S1013,'Grille de Tarif OQN'!$B$2:$S$3603,AB$1,0)</f>
        <v>#N/A</v>
      </c>
      <c r="AC1013" s="79" t="e">
        <f>VLOOKUP($S1013,'Grille de Tarif OQN'!$B$2:$S$3603,AC$1,0)</f>
        <v>#N/A</v>
      </c>
      <c r="AD1013" s="79" t="e">
        <f>VLOOKUP($S1013,'Grille de Tarif OQN'!$B$2:$S$3603,AD$1,0)</f>
        <v>#N/A</v>
      </c>
      <c r="AE1013" s="79" t="e">
        <f>VLOOKUP($S1013,'Grille de Tarif OQN'!$B$2:$S$3603,AE$1,0)</f>
        <v>#N/A</v>
      </c>
      <c r="AF1013" s="79" t="e">
        <f>VLOOKUP($S1013,'Grille de Tarif OQN'!$B$2:$S$3603,AF$1,0)</f>
        <v>#N/A</v>
      </c>
      <c r="AG1013" s="79" t="e">
        <f>VLOOKUP($S1013,'Grille de Tarif OQN'!$B$2:$S$3603,AG$1,0)</f>
        <v>#N/A</v>
      </c>
      <c r="AH1013" s="79" t="e">
        <f>VLOOKUP($S1013,'Grille de Tarif OQN'!$B$2:$S$3603,AH$1,0)</f>
        <v>#N/A</v>
      </c>
      <c r="AI1013" s="79" t="e">
        <f>VLOOKUP($S1013,'Grille de Tarif OQN'!$B$2:$S$3603,AI$1,0)</f>
        <v>#N/A</v>
      </c>
      <c r="AJ1013" s="79" t="e">
        <f>VLOOKUP($S1013,'Grille de Tarif OQN'!$B$2:$S$3603,AJ$1,0)</f>
        <v>#N/A</v>
      </c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72"/>
      <c r="AV1013"/>
      <c r="AW1013"/>
      <c r="AX1013"/>
      <c r="AY1013"/>
      <c r="AZ1013" s="96">
        <f t="shared" si="317"/>
        <v>0</v>
      </c>
      <c r="BA1013" s="24" t="e">
        <f t="shared" si="318"/>
        <v>#N/A</v>
      </c>
      <c r="BB1013" s="24" t="e">
        <f t="shared" si="319"/>
        <v>#N/A</v>
      </c>
      <c r="BC1013" s="24" t="e">
        <f t="shared" si="312"/>
        <v>#N/A</v>
      </c>
      <c r="BD1013" s="24" t="e">
        <f t="shared" si="313"/>
        <v>#N/A</v>
      </c>
      <c r="BE1013"/>
      <c r="BF1013" t="e">
        <f t="shared" si="320"/>
        <v>#N/A</v>
      </c>
      <c r="BG1013" t="str">
        <f t="shared" si="321"/>
        <v>HDJ</v>
      </c>
      <c r="BH1013" s="20" t="e">
        <f t="shared" si="322"/>
        <v>#N/A</v>
      </c>
      <c r="BI1013" s="20" t="e">
        <f t="shared" si="323"/>
        <v>#N/A</v>
      </c>
      <c r="BJ1013" s="20" t="e">
        <f t="shared" si="324"/>
        <v>#N/A</v>
      </c>
      <c r="BK1013" s="20" t="e">
        <f t="shared" si="325"/>
        <v>#N/A</v>
      </c>
      <c r="BL1013" s="20" t="e">
        <f t="shared" si="326"/>
        <v>#N/A</v>
      </c>
      <c r="BM1013" s="20" t="e">
        <f t="shared" si="314"/>
        <v>#N/A</v>
      </c>
      <c r="BN1013" s="20" t="e">
        <f t="shared" si="327"/>
        <v>#N/A</v>
      </c>
    </row>
    <row r="1014" spans="1:66">
      <c r="A1014" s="92"/>
      <c r="B1014" s="90"/>
      <c r="C1014" s="90"/>
      <c r="D1014" s="93"/>
      <c r="E1014" s="93"/>
      <c r="F1014" s="93"/>
      <c r="G1014" s="93"/>
      <c r="H1014" s="93"/>
      <c r="I1014" s="93"/>
      <c r="J1014" s="93"/>
      <c r="K1014" s="93"/>
      <c r="L1014" s="92"/>
      <c r="M1014" s="93"/>
      <c r="N1014" s="91">
        <f t="shared" si="308"/>
        <v>0</v>
      </c>
      <c r="O1014" s="91" t="str">
        <f t="shared" si="309"/>
        <v/>
      </c>
      <c r="P1014" s="91" t="str">
        <f t="shared" si="310"/>
        <v/>
      </c>
      <c r="Q1014" s="91" t="str">
        <f t="shared" si="311"/>
        <v>HDJ</v>
      </c>
      <c r="R1014" s="82"/>
      <c r="S1014" s="95">
        <f t="shared" si="315"/>
        <v>0</v>
      </c>
      <c r="T1014" s="95">
        <f t="shared" si="316"/>
        <v>0</v>
      </c>
      <c r="U1014" s="79" t="e">
        <f>VLOOKUP($S1014,'Grille de Tarif OQN'!$B$2:$S$3603,U$1,0)</f>
        <v>#N/A</v>
      </c>
      <c r="V1014" s="79" t="e">
        <f>VLOOKUP($S1014,'Grille de Tarif OQN'!$B$2:$S$3603,V$1,0)</f>
        <v>#N/A</v>
      </c>
      <c r="W1014" s="79" t="e">
        <f>VLOOKUP($S1014,'Grille de Tarif OQN'!$B$2:$S$3603,W$1,0)</f>
        <v>#N/A</v>
      </c>
      <c r="X1014" s="79" t="e">
        <f>VLOOKUP($S1014,'Grille de Tarif OQN'!$B$2:$S$3603,X$1,0)</f>
        <v>#N/A</v>
      </c>
      <c r="Y1014" s="79" t="e">
        <f>VLOOKUP($S1014,'Grille de Tarif OQN'!$B$2:$S$3603,Y$1,0)</f>
        <v>#N/A</v>
      </c>
      <c r="Z1014" s="79" t="e">
        <f>VLOOKUP($S1014,'Grille de Tarif OQN'!$B$2:$S$3603,Z$1,0)</f>
        <v>#N/A</v>
      </c>
      <c r="AA1014" s="79" t="e">
        <f>VLOOKUP($S1014,'Grille de Tarif OQN'!$B$2:$S$3603,AA$1,0)</f>
        <v>#N/A</v>
      </c>
      <c r="AB1014" s="79" t="e">
        <f>VLOOKUP($S1014,'Grille de Tarif OQN'!$B$2:$S$3603,AB$1,0)</f>
        <v>#N/A</v>
      </c>
      <c r="AC1014" s="79" t="e">
        <f>VLOOKUP($S1014,'Grille de Tarif OQN'!$B$2:$S$3603,AC$1,0)</f>
        <v>#N/A</v>
      </c>
      <c r="AD1014" s="79" t="e">
        <f>VLOOKUP($S1014,'Grille de Tarif OQN'!$B$2:$S$3603,AD$1,0)</f>
        <v>#N/A</v>
      </c>
      <c r="AE1014" s="79" t="e">
        <f>VLOOKUP($S1014,'Grille de Tarif OQN'!$B$2:$S$3603,AE$1,0)</f>
        <v>#N/A</v>
      </c>
      <c r="AF1014" s="79" t="e">
        <f>VLOOKUP($S1014,'Grille de Tarif OQN'!$B$2:$S$3603,AF$1,0)</f>
        <v>#N/A</v>
      </c>
      <c r="AG1014" s="79" t="e">
        <f>VLOOKUP($S1014,'Grille de Tarif OQN'!$B$2:$S$3603,AG$1,0)</f>
        <v>#N/A</v>
      </c>
      <c r="AH1014" s="79" t="e">
        <f>VLOOKUP($S1014,'Grille de Tarif OQN'!$B$2:$S$3603,AH$1,0)</f>
        <v>#N/A</v>
      </c>
      <c r="AI1014" s="79" t="e">
        <f>VLOOKUP($S1014,'Grille de Tarif OQN'!$B$2:$S$3603,AI$1,0)</f>
        <v>#N/A</v>
      </c>
      <c r="AJ1014" s="79" t="e">
        <f>VLOOKUP($S1014,'Grille de Tarif OQN'!$B$2:$S$3603,AJ$1,0)</f>
        <v>#N/A</v>
      </c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72"/>
      <c r="AV1014"/>
      <c r="AW1014"/>
      <c r="AX1014"/>
      <c r="AY1014"/>
      <c r="AZ1014" s="96">
        <f t="shared" si="317"/>
        <v>0</v>
      </c>
      <c r="BA1014" s="24" t="e">
        <f t="shared" si="318"/>
        <v>#N/A</v>
      </c>
      <c r="BB1014" s="24" t="e">
        <f t="shared" si="319"/>
        <v>#N/A</v>
      </c>
      <c r="BC1014" s="24" t="e">
        <f t="shared" si="312"/>
        <v>#N/A</v>
      </c>
      <c r="BD1014" s="24" t="e">
        <f t="shared" si="313"/>
        <v>#N/A</v>
      </c>
      <c r="BE1014"/>
      <c r="BF1014" t="e">
        <f t="shared" si="320"/>
        <v>#N/A</v>
      </c>
      <c r="BG1014" t="str">
        <f t="shared" si="321"/>
        <v>HDJ</v>
      </c>
      <c r="BH1014" s="20" t="e">
        <f t="shared" si="322"/>
        <v>#N/A</v>
      </c>
      <c r="BI1014" s="20" t="e">
        <f t="shared" si="323"/>
        <v>#N/A</v>
      </c>
      <c r="BJ1014" s="20" t="e">
        <f t="shared" si="324"/>
        <v>#N/A</v>
      </c>
      <c r="BK1014" s="20" t="e">
        <f t="shared" si="325"/>
        <v>#N/A</v>
      </c>
      <c r="BL1014" s="20" t="e">
        <f t="shared" si="326"/>
        <v>#N/A</v>
      </c>
      <c r="BM1014" s="20" t="e">
        <f t="shared" si="314"/>
        <v>#N/A</v>
      </c>
      <c r="BN1014" s="20" t="e">
        <f t="shared" si="327"/>
        <v>#N/A</v>
      </c>
    </row>
    <row r="1015" spans="1:66">
      <c r="A1015" s="92"/>
      <c r="B1015" s="90"/>
      <c r="C1015" s="90"/>
      <c r="D1015" s="93"/>
      <c r="E1015" s="93"/>
      <c r="F1015" s="93"/>
      <c r="G1015" s="93"/>
      <c r="H1015" s="93"/>
      <c r="I1015" s="93"/>
      <c r="J1015" s="93"/>
      <c r="K1015" s="93"/>
      <c r="L1015" s="92"/>
      <c r="M1015" s="93"/>
      <c r="N1015" s="91">
        <f t="shared" si="308"/>
        <v>0</v>
      </c>
      <c r="O1015" s="91" t="str">
        <f t="shared" si="309"/>
        <v/>
      </c>
      <c r="P1015" s="91" t="str">
        <f t="shared" si="310"/>
        <v/>
      </c>
      <c r="Q1015" s="91" t="str">
        <f t="shared" si="311"/>
        <v>HDJ</v>
      </c>
      <c r="R1015" s="82"/>
      <c r="S1015" s="95">
        <f t="shared" si="315"/>
        <v>0</v>
      </c>
      <c r="T1015" s="95">
        <f t="shared" si="316"/>
        <v>0</v>
      </c>
      <c r="U1015" s="79" t="e">
        <f>VLOOKUP($S1015,'Grille de Tarif OQN'!$B$2:$S$3603,U$1,0)</f>
        <v>#N/A</v>
      </c>
      <c r="V1015" s="79" t="e">
        <f>VLOOKUP($S1015,'Grille de Tarif OQN'!$B$2:$S$3603,V$1,0)</f>
        <v>#N/A</v>
      </c>
      <c r="W1015" s="79" t="e">
        <f>VLOOKUP($S1015,'Grille de Tarif OQN'!$B$2:$S$3603,W$1,0)</f>
        <v>#N/A</v>
      </c>
      <c r="X1015" s="79" t="e">
        <f>VLOOKUP($S1015,'Grille de Tarif OQN'!$B$2:$S$3603,X$1,0)</f>
        <v>#N/A</v>
      </c>
      <c r="Y1015" s="79" t="e">
        <f>VLOOKUP($S1015,'Grille de Tarif OQN'!$B$2:$S$3603,Y$1,0)</f>
        <v>#N/A</v>
      </c>
      <c r="Z1015" s="79" t="e">
        <f>VLOOKUP($S1015,'Grille de Tarif OQN'!$B$2:$S$3603,Z$1,0)</f>
        <v>#N/A</v>
      </c>
      <c r="AA1015" s="79" t="e">
        <f>VLOOKUP($S1015,'Grille de Tarif OQN'!$B$2:$S$3603,AA$1,0)</f>
        <v>#N/A</v>
      </c>
      <c r="AB1015" s="79" t="e">
        <f>VLOOKUP($S1015,'Grille de Tarif OQN'!$B$2:$S$3603,AB$1,0)</f>
        <v>#N/A</v>
      </c>
      <c r="AC1015" s="79" t="e">
        <f>VLOOKUP($S1015,'Grille de Tarif OQN'!$B$2:$S$3603,AC$1,0)</f>
        <v>#N/A</v>
      </c>
      <c r="AD1015" s="79" t="e">
        <f>VLOOKUP($S1015,'Grille de Tarif OQN'!$B$2:$S$3603,AD$1,0)</f>
        <v>#N/A</v>
      </c>
      <c r="AE1015" s="79" t="e">
        <f>VLOOKUP($S1015,'Grille de Tarif OQN'!$B$2:$S$3603,AE$1,0)</f>
        <v>#N/A</v>
      </c>
      <c r="AF1015" s="79" t="e">
        <f>VLOOKUP($S1015,'Grille de Tarif OQN'!$B$2:$S$3603,AF$1,0)</f>
        <v>#N/A</v>
      </c>
      <c r="AG1015" s="79" t="e">
        <f>VLOOKUP($S1015,'Grille de Tarif OQN'!$B$2:$S$3603,AG$1,0)</f>
        <v>#N/A</v>
      </c>
      <c r="AH1015" s="79" t="e">
        <f>VLOOKUP($S1015,'Grille de Tarif OQN'!$B$2:$S$3603,AH$1,0)</f>
        <v>#N/A</v>
      </c>
      <c r="AI1015" s="79" t="e">
        <f>VLOOKUP($S1015,'Grille de Tarif OQN'!$B$2:$S$3603,AI$1,0)</f>
        <v>#N/A</v>
      </c>
      <c r="AJ1015" s="79" t="e">
        <f>VLOOKUP($S1015,'Grille de Tarif OQN'!$B$2:$S$3603,AJ$1,0)</f>
        <v>#N/A</v>
      </c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72"/>
      <c r="AV1015"/>
      <c r="AW1015"/>
      <c r="AX1015"/>
      <c r="AY1015"/>
      <c r="AZ1015" s="96">
        <f t="shared" si="317"/>
        <v>0</v>
      </c>
      <c r="BA1015" s="24" t="e">
        <f t="shared" si="318"/>
        <v>#N/A</v>
      </c>
      <c r="BB1015" s="24" t="e">
        <f t="shared" si="319"/>
        <v>#N/A</v>
      </c>
      <c r="BC1015" s="24" t="e">
        <f t="shared" si="312"/>
        <v>#N/A</v>
      </c>
      <c r="BD1015" s="24" t="e">
        <f t="shared" si="313"/>
        <v>#N/A</v>
      </c>
      <c r="BE1015"/>
      <c r="BF1015" t="e">
        <f t="shared" si="320"/>
        <v>#N/A</v>
      </c>
      <c r="BG1015" t="str">
        <f t="shared" si="321"/>
        <v>HDJ</v>
      </c>
      <c r="BH1015" s="20" t="e">
        <f t="shared" si="322"/>
        <v>#N/A</v>
      </c>
      <c r="BI1015" s="20" t="e">
        <f t="shared" si="323"/>
        <v>#N/A</v>
      </c>
      <c r="BJ1015" s="20" t="e">
        <f t="shared" si="324"/>
        <v>#N/A</v>
      </c>
      <c r="BK1015" s="20" t="e">
        <f t="shared" si="325"/>
        <v>#N/A</v>
      </c>
      <c r="BL1015" s="20" t="e">
        <f t="shared" si="326"/>
        <v>#N/A</v>
      </c>
      <c r="BM1015" s="20" t="e">
        <f t="shared" si="314"/>
        <v>#N/A</v>
      </c>
      <c r="BN1015" s="20" t="e">
        <f t="shared" si="327"/>
        <v>#N/A</v>
      </c>
    </row>
    <row r="1016" spans="1:66">
      <c r="A1016" s="92"/>
      <c r="B1016" s="90"/>
      <c r="C1016" s="90"/>
      <c r="D1016" s="93"/>
      <c r="E1016" s="93"/>
      <c r="F1016" s="93"/>
      <c r="G1016" s="93"/>
      <c r="H1016" s="93"/>
      <c r="I1016" s="93"/>
      <c r="J1016" s="93"/>
      <c r="K1016" s="93"/>
      <c r="L1016" s="92"/>
      <c r="M1016" s="93"/>
      <c r="N1016" s="91">
        <f t="shared" si="308"/>
        <v>0</v>
      </c>
      <c r="O1016" s="91" t="str">
        <f t="shared" si="309"/>
        <v/>
      </c>
      <c r="P1016" s="91" t="str">
        <f t="shared" si="310"/>
        <v/>
      </c>
      <c r="Q1016" s="91" t="str">
        <f t="shared" si="311"/>
        <v>HDJ</v>
      </c>
      <c r="R1016" s="82"/>
      <c r="S1016" s="95">
        <f t="shared" si="315"/>
        <v>0</v>
      </c>
      <c r="T1016" s="95">
        <f t="shared" si="316"/>
        <v>0</v>
      </c>
      <c r="U1016" s="79" t="e">
        <f>VLOOKUP($S1016,'Grille de Tarif OQN'!$B$2:$S$3603,U$1,0)</f>
        <v>#N/A</v>
      </c>
      <c r="V1016" s="79" t="e">
        <f>VLOOKUP($S1016,'Grille de Tarif OQN'!$B$2:$S$3603,V$1,0)</f>
        <v>#N/A</v>
      </c>
      <c r="W1016" s="79" t="e">
        <f>VLOOKUP($S1016,'Grille de Tarif OQN'!$B$2:$S$3603,W$1,0)</f>
        <v>#N/A</v>
      </c>
      <c r="X1016" s="79" t="e">
        <f>VLOOKUP($S1016,'Grille de Tarif OQN'!$B$2:$S$3603,X$1,0)</f>
        <v>#N/A</v>
      </c>
      <c r="Y1016" s="79" t="e">
        <f>VLOOKUP($S1016,'Grille de Tarif OQN'!$B$2:$S$3603,Y$1,0)</f>
        <v>#N/A</v>
      </c>
      <c r="Z1016" s="79" t="e">
        <f>VLOOKUP($S1016,'Grille de Tarif OQN'!$B$2:$S$3603,Z$1,0)</f>
        <v>#N/A</v>
      </c>
      <c r="AA1016" s="79" t="e">
        <f>VLOOKUP($S1016,'Grille de Tarif OQN'!$B$2:$S$3603,AA$1,0)</f>
        <v>#N/A</v>
      </c>
      <c r="AB1016" s="79" t="e">
        <f>VLOOKUP($S1016,'Grille de Tarif OQN'!$B$2:$S$3603,AB$1,0)</f>
        <v>#N/A</v>
      </c>
      <c r="AC1016" s="79" t="e">
        <f>VLOOKUP($S1016,'Grille de Tarif OQN'!$B$2:$S$3603,AC$1,0)</f>
        <v>#N/A</v>
      </c>
      <c r="AD1016" s="79" t="e">
        <f>VLOOKUP($S1016,'Grille de Tarif OQN'!$B$2:$S$3603,AD$1,0)</f>
        <v>#N/A</v>
      </c>
      <c r="AE1016" s="79" t="e">
        <f>VLOOKUP($S1016,'Grille de Tarif OQN'!$B$2:$S$3603,AE$1,0)</f>
        <v>#N/A</v>
      </c>
      <c r="AF1016" s="79" t="e">
        <f>VLOOKUP($S1016,'Grille de Tarif OQN'!$B$2:$S$3603,AF$1,0)</f>
        <v>#N/A</v>
      </c>
      <c r="AG1016" s="79" t="e">
        <f>VLOOKUP($S1016,'Grille de Tarif OQN'!$B$2:$S$3603,AG$1,0)</f>
        <v>#N/A</v>
      </c>
      <c r="AH1016" s="79" t="e">
        <f>VLOOKUP($S1016,'Grille de Tarif OQN'!$B$2:$S$3603,AH$1,0)</f>
        <v>#N/A</v>
      </c>
      <c r="AI1016" s="79" t="e">
        <f>VLOOKUP($S1016,'Grille de Tarif OQN'!$B$2:$S$3603,AI$1,0)</f>
        <v>#N/A</v>
      </c>
      <c r="AJ1016" s="79" t="e">
        <f>VLOOKUP($S1016,'Grille de Tarif OQN'!$B$2:$S$3603,AJ$1,0)</f>
        <v>#N/A</v>
      </c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72"/>
      <c r="AV1016"/>
      <c r="AW1016"/>
      <c r="AX1016"/>
      <c r="AY1016"/>
      <c r="AZ1016" s="96">
        <f t="shared" si="317"/>
        <v>0</v>
      </c>
      <c r="BA1016" s="24" t="e">
        <f t="shared" si="318"/>
        <v>#N/A</v>
      </c>
      <c r="BB1016" s="24" t="e">
        <f t="shared" si="319"/>
        <v>#N/A</v>
      </c>
      <c r="BC1016" s="24" t="e">
        <f t="shared" si="312"/>
        <v>#N/A</v>
      </c>
      <c r="BD1016" s="24" t="e">
        <f t="shared" si="313"/>
        <v>#N/A</v>
      </c>
      <c r="BE1016"/>
      <c r="BF1016" t="e">
        <f t="shared" si="320"/>
        <v>#N/A</v>
      </c>
      <c r="BG1016" t="str">
        <f t="shared" si="321"/>
        <v>HDJ</v>
      </c>
      <c r="BH1016" s="20" t="e">
        <f t="shared" si="322"/>
        <v>#N/A</v>
      </c>
      <c r="BI1016" s="20" t="e">
        <f t="shared" si="323"/>
        <v>#N/A</v>
      </c>
      <c r="BJ1016" s="20" t="e">
        <f t="shared" si="324"/>
        <v>#N/A</v>
      </c>
      <c r="BK1016" s="20" t="e">
        <f t="shared" si="325"/>
        <v>#N/A</v>
      </c>
      <c r="BL1016" s="20" t="e">
        <f t="shared" si="326"/>
        <v>#N/A</v>
      </c>
      <c r="BM1016" s="20" t="e">
        <f t="shared" si="314"/>
        <v>#N/A</v>
      </c>
      <c r="BN1016" s="20" t="e">
        <f t="shared" si="327"/>
        <v>#N/A</v>
      </c>
    </row>
    <row r="1017" spans="1:66">
      <c r="A1017" s="92"/>
      <c r="B1017" s="90"/>
      <c r="C1017" s="90"/>
      <c r="D1017" s="93"/>
      <c r="E1017" s="93"/>
      <c r="F1017" s="93"/>
      <c r="G1017" s="93"/>
      <c r="H1017" s="93"/>
      <c r="I1017" s="93"/>
      <c r="J1017" s="93"/>
      <c r="K1017" s="93"/>
      <c r="L1017" s="92"/>
      <c r="M1017" s="93"/>
      <c r="N1017" s="91">
        <f t="shared" ref="N1017:N1080" si="328">IF(LEN(B1017)=7,1,0)</f>
        <v>0</v>
      </c>
      <c r="O1017" s="91" t="str">
        <f t="shared" ref="O1017:O1080" si="329">LEFT(B1017,2)</f>
        <v/>
      </c>
      <c r="P1017" s="91" t="str">
        <f t="shared" ref="P1017:P1080" si="330">LEFT(B1017,4)</f>
        <v/>
      </c>
      <c r="Q1017" s="91" t="str">
        <f t="shared" ref="Q1017:Q1080" si="331">IF(F1017=1,"HC","HDJ")</f>
        <v>HDJ</v>
      </c>
      <c r="R1017" s="82"/>
      <c r="S1017" s="95">
        <f t="shared" ref="S1017:S1080" si="332">B1017</f>
        <v>0</v>
      </c>
      <c r="T1017" s="95">
        <f t="shared" ref="T1017:T1080" si="333">C1017</f>
        <v>0</v>
      </c>
      <c r="U1017" s="79" t="e">
        <f>VLOOKUP($S1017,'Grille de Tarif OQN'!$B$2:$S$3603,U$1,0)</f>
        <v>#N/A</v>
      </c>
      <c r="V1017" s="79" t="e">
        <f>VLOOKUP($S1017,'Grille de Tarif OQN'!$B$2:$S$3603,V$1,0)</f>
        <v>#N/A</v>
      </c>
      <c r="W1017" s="79" t="e">
        <f>VLOOKUP($S1017,'Grille de Tarif OQN'!$B$2:$S$3603,W$1,0)</f>
        <v>#N/A</v>
      </c>
      <c r="X1017" s="79" t="e">
        <f>VLOOKUP($S1017,'Grille de Tarif OQN'!$B$2:$S$3603,X$1,0)</f>
        <v>#N/A</v>
      </c>
      <c r="Y1017" s="79" t="e">
        <f>VLOOKUP($S1017,'Grille de Tarif OQN'!$B$2:$S$3603,Y$1,0)</f>
        <v>#N/A</v>
      </c>
      <c r="Z1017" s="79" t="e">
        <f>VLOOKUP($S1017,'Grille de Tarif OQN'!$B$2:$S$3603,Z$1,0)</f>
        <v>#N/A</v>
      </c>
      <c r="AA1017" s="79" t="e">
        <f>VLOOKUP($S1017,'Grille de Tarif OQN'!$B$2:$S$3603,AA$1,0)</f>
        <v>#N/A</v>
      </c>
      <c r="AB1017" s="79" t="e">
        <f>VLOOKUP($S1017,'Grille de Tarif OQN'!$B$2:$S$3603,AB$1,0)</f>
        <v>#N/A</v>
      </c>
      <c r="AC1017" s="79" t="e">
        <f>VLOOKUP($S1017,'Grille de Tarif OQN'!$B$2:$S$3603,AC$1,0)</f>
        <v>#N/A</v>
      </c>
      <c r="AD1017" s="79" t="e">
        <f>VLOOKUP($S1017,'Grille de Tarif OQN'!$B$2:$S$3603,AD$1,0)</f>
        <v>#N/A</v>
      </c>
      <c r="AE1017" s="79" t="e">
        <f>VLOOKUP($S1017,'Grille de Tarif OQN'!$B$2:$S$3603,AE$1,0)</f>
        <v>#N/A</v>
      </c>
      <c r="AF1017" s="79" t="e">
        <f>VLOOKUP($S1017,'Grille de Tarif OQN'!$B$2:$S$3603,AF$1,0)</f>
        <v>#N/A</v>
      </c>
      <c r="AG1017" s="79" t="e">
        <f>VLOOKUP($S1017,'Grille de Tarif OQN'!$B$2:$S$3603,AG$1,0)</f>
        <v>#N/A</v>
      </c>
      <c r="AH1017" s="79" t="e">
        <f>VLOOKUP($S1017,'Grille de Tarif OQN'!$B$2:$S$3603,AH$1,0)</f>
        <v>#N/A</v>
      </c>
      <c r="AI1017" s="79" t="e">
        <f>VLOOKUP($S1017,'Grille de Tarif OQN'!$B$2:$S$3603,AI$1,0)</f>
        <v>#N/A</v>
      </c>
      <c r="AJ1017" s="79" t="e">
        <f>VLOOKUP($S1017,'Grille de Tarif OQN'!$B$2:$S$3603,AJ$1,0)</f>
        <v>#N/A</v>
      </c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72"/>
      <c r="AV1017"/>
      <c r="AW1017"/>
      <c r="AX1017"/>
      <c r="AY1017"/>
      <c r="AZ1017" s="96">
        <f t="shared" ref="AZ1017:AZ1080" si="334">D1017</f>
        <v>0</v>
      </c>
      <c r="BA1017" s="24" t="e">
        <f t="shared" ref="BA1017:BA1080" si="335">IF(BG1017="HDJ",BN1017,IF(BF1017="ZONE90",BM1017,IF(BF1017="ZONEBASSE",BH1017,IF(BF1017="ZONEFORF1",BI1017,IF(BF1017="ZONEFORF2",BJ1017,IF(BF1017="ZONEFORF3",BK1017,BL1017))))))</f>
        <v>#N/A</v>
      </c>
      <c r="BB1017" s="24" t="e">
        <f t="shared" ref="BB1017:BB1080" si="336">BA1017/AZ1017</f>
        <v>#N/A</v>
      </c>
      <c r="BC1017" s="24" t="e">
        <f t="shared" ref="BC1017:BC1080" si="337">BA1017*$BD$1</f>
        <v>#N/A</v>
      </c>
      <c r="BD1017" s="24" t="e">
        <f t="shared" ref="BD1017:BD1080" si="338">BB1017*$BD$1</f>
        <v>#N/A</v>
      </c>
      <c r="BE1017"/>
      <c r="BF1017" t="e">
        <f t="shared" ref="BF1017:BF1080" si="339">IF(AZ1017&gt;90,"ZONE90",IF(AG1017=1,IF(AZ1017&lt;U1017,"ZONEBASSE",IF(AZ1017&lt;AI1017,"ZONEFORF1",IF(AZ1017&lt;AJ1017,"ZONEFORF2",IF(AZ1017&lt;V1017,"ZONEFORF3","ZONEHAUTE")))),IF(AZ1017&lt;U1017,"ZONEBASSE",IF(AZ1017&lt;V1017,"ZONEFORF1","ZONEHAUTE"))))</f>
        <v>#N/A</v>
      </c>
      <c r="BG1017" t="str">
        <f t="shared" ref="BG1017:BG1080" si="340">IF(RIGHT(S1017,1)="0","HDJ","HC")</f>
        <v>HDJ</v>
      </c>
      <c r="BH1017" s="20" t="e">
        <f t="shared" ref="BH1017:BH1080" si="341">IF(AZ1017&lt;8,AD1017*AZ1017,W1017-(U1017-AZ1017)*X1017)</f>
        <v>#N/A</v>
      </c>
      <c r="BI1017" s="20" t="e">
        <f t="shared" ref="BI1017:BI1080" si="342">Y1017</f>
        <v>#N/A</v>
      </c>
      <c r="BJ1017" s="20" t="e">
        <f t="shared" ref="BJ1017:BJ1080" si="343">Z1017</f>
        <v>#N/A</v>
      </c>
      <c r="BK1017" s="20" t="e">
        <f t="shared" ref="BK1017:BK1080" si="344">AA1017</f>
        <v>#N/A</v>
      </c>
      <c r="BL1017" s="20" t="e">
        <f t="shared" ref="BL1017:BL1080" si="345">IF(AG1017=1,AA1017+(AZ1017-V1017)*AB1017,Y1017+(AZ1017-V1017)*AB1017)</f>
        <v>#N/A</v>
      </c>
      <c r="BM1017" s="20" t="e">
        <f t="shared" si="314"/>
        <v>#N/A</v>
      </c>
      <c r="BN1017" s="20" t="e">
        <f t="shared" ref="BN1017:BN1080" si="346">AZ1017*Y1017</f>
        <v>#N/A</v>
      </c>
    </row>
    <row r="1018" spans="1:66">
      <c r="A1018" s="92"/>
      <c r="B1018" s="90"/>
      <c r="C1018" s="90"/>
      <c r="D1018" s="93"/>
      <c r="E1018" s="93"/>
      <c r="F1018" s="93"/>
      <c r="G1018" s="93"/>
      <c r="H1018" s="93"/>
      <c r="I1018" s="93"/>
      <c r="J1018" s="93"/>
      <c r="K1018" s="93"/>
      <c r="L1018" s="92"/>
      <c r="M1018" s="93"/>
      <c r="N1018" s="91">
        <f t="shared" si="328"/>
        <v>0</v>
      </c>
      <c r="O1018" s="91" t="str">
        <f t="shared" si="329"/>
        <v/>
      </c>
      <c r="P1018" s="91" t="str">
        <f t="shared" si="330"/>
        <v/>
      </c>
      <c r="Q1018" s="91" t="str">
        <f t="shared" si="331"/>
        <v>HDJ</v>
      </c>
      <c r="R1018" s="82"/>
      <c r="S1018" s="95">
        <f t="shared" si="332"/>
        <v>0</v>
      </c>
      <c r="T1018" s="95">
        <f t="shared" si="333"/>
        <v>0</v>
      </c>
      <c r="U1018" s="79" t="e">
        <f>VLOOKUP($S1018,'Grille de Tarif OQN'!$B$2:$S$3603,U$1,0)</f>
        <v>#N/A</v>
      </c>
      <c r="V1018" s="79" t="e">
        <f>VLOOKUP($S1018,'Grille de Tarif OQN'!$B$2:$S$3603,V$1,0)</f>
        <v>#N/A</v>
      </c>
      <c r="W1018" s="79" t="e">
        <f>VLOOKUP($S1018,'Grille de Tarif OQN'!$B$2:$S$3603,W$1,0)</f>
        <v>#N/A</v>
      </c>
      <c r="X1018" s="79" t="e">
        <f>VLOOKUP($S1018,'Grille de Tarif OQN'!$B$2:$S$3603,X$1,0)</f>
        <v>#N/A</v>
      </c>
      <c r="Y1018" s="79" t="e">
        <f>VLOOKUP($S1018,'Grille de Tarif OQN'!$B$2:$S$3603,Y$1,0)</f>
        <v>#N/A</v>
      </c>
      <c r="Z1018" s="79" t="e">
        <f>VLOOKUP($S1018,'Grille de Tarif OQN'!$B$2:$S$3603,Z$1,0)</f>
        <v>#N/A</v>
      </c>
      <c r="AA1018" s="79" t="e">
        <f>VLOOKUP($S1018,'Grille de Tarif OQN'!$B$2:$S$3603,AA$1,0)</f>
        <v>#N/A</v>
      </c>
      <c r="AB1018" s="79" t="e">
        <f>VLOOKUP($S1018,'Grille de Tarif OQN'!$B$2:$S$3603,AB$1,0)</f>
        <v>#N/A</v>
      </c>
      <c r="AC1018" s="79" t="e">
        <f>VLOOKUP($S1018,'Grille de Tarif OQN'!$B$2:$S$3603,AC$1,0)</f>
        <v>#N/A</v>
      </c>
      <c r="AD1018" s="79" t="e">
        <f>VLOOKUP($S1018,'Grille de Tarif OQN'!$B$2:$S$3603,AD$1,0)</f>
        <v>#N/A</v>
      </c>
      <c r="AE1018" s="79" t="e">
        <f>VLOOKUP($S1018,'Grille de Tarif OQN'!$B$2:$S$3603,AE$1,0)</f>
        <v>#N/A</v>
      </c>
      <c r="AF1018" s="79" t="e">
        <f>VLOOKUP($S1018,'Grille de Tarif OQN'!$B$2:$S$3603,AF$1,0)</f>
        <v>#N/A</v>
      </c>
      <c r="AG1018" s="79" t="e">
        <f>VLOOKUP($S1018,'Grille de Tarif OQN'!$B$2:$S$3603,AG$1,0)</f>
        <v>#N/A</v>
      </c>
      <c r="AH1018" s="79" t="e">
        <f>VLOOKUP($S1018,'Grille de Tarif OQN'!$B$2:$S$3603,AH$1,0)</f>
        <v>#N/A</v>
      </c>
      <c r="AI1018" s="79" t="e">
        <f>VLOOKUP($S1018,'Grille de Tarif OQN'!$B$2:$S$3603,AI$1,0)</f>
        <v>#N/A</v>
      </c>
      <c r="AJ1018" s="79" t="e">
        <f>VLOOKUP($S1018,'Grille de Tarif OQN'!$B$2:$S$3603,AJ$1,0)</f>
        <v>#N/A</v>
      </c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72"/>
      <c r="AV1018"/>
      <c r="AW1018"/>
      <c r="AX1018"/>
      <c r="AY1018"/>
      <c r="AZ1018" s="96">
        <f t="shared" si="334"/>
        <v>0</v>
      </c>
      <c r="BA1018" s="24" t="e">
        <f t="shared" si="335"/>
        <v>#N/A</v>
      </c>
      <c r="BB1018" s="24" t="e">
        <f t="shared" si="336"/>
        <v>#N/A</v>
      </c>
      <c r="BC1018" s="24" t="e">
        <f t="shared" si="337"/>
        <v>#N/A</v>
      </c>
      <c r="BD1018" s="24" t="e">
        <f t="shared" si="338"/>
        <v>#N/A</v>
      </c>
      <c r="BE1018"/>
      <c r="BF1018" t="e">
        <f t="shared" si="339"/>
        <v>#N/A</v>
      </c>
      <c r="BG1018" t="str">
        <f t="shared" si="340"/>
        <v>HDJ</v>
      </c>
      <c r="BH1018" s="20" t="e">
        <f t="shared" si="341"/>
        <v>#N/A</v>
      </c>
      <c r="BI1018" s="20" t="e">
        <f t="shared" si="342"/>
        <v>#N/A</v>
      </c>
      <c r="BJ1018" s="20" t="e">
        <f t="shared" si="343"/>
        <v>#N/A</v>
      </c>
      <c r="BK1018" s="20" t="e">
        <f t="shared" si="344"/>
        <v>#N/A</v>
      </c>
      <c r="BL1018" s="20" t="e">
        <f t="shared" si="345"/>
        <v>#N/A</v>
      </c>
      <c r="BM1018" s="20" t="e">
        <f t="shared" si="314"/>
        <v>#N/A</v>
      </c>
      <c r="BN1018" s="20" t="e">
        <f t="shared" si="346"/>
        <v>#N/A</v>
      </c>
    </row>
    <row r="1019" spans="1:66">
      <c r="A1019" s="92"/>
      <c r="B1019" s="90"/>
      <c r="C1019" s="90"/>
      <c r="D1019" s="93"/>
      <c r="E1019" s="93"/>
      <c r="F1019" s="93"/>
      <c r="G1019" s="93"/>
      <c r="H1019" s="93"/>
      <c r="I1019" s="93"/>
      <c r="J1019" s="93"/>
      <c r="K1019" s="93"/>
      <c r="L1019" s="92"/>
      <c r="M1019" s="93"/>
      <c r="N1019" s="91">
        <f t="shared" si="328"/>
        <v>0</v>
      </c>
      <c r="O1019" s="91" t="str">
        <f t="shared" si="329"/>
        <v/>
      </c>
      <c r="P1019" s="91" t="str">
        <f t="shared" si="330"/>
        <v/>
      </c>
      <c r="Q1019" s="91" t="str">
        <f t="shared" si="331"/>
        <v>HDJ</v>
      </c>
      <c r="R1019" s="82"/>
      <c r="S1019" s="95">
        <f t="shared" si="332"/>
        <v>0</v>
      </c>
      <c r="T1019" s="95">
        <f t="shared" si="333"/>
        <v>0</v>
      </c>
      <c r="U1019" s="79" t="e">
        <f>VLOOKUP($S1019,'Grille de Tarif OQN'!$B$2:$S$3603,U$1,0)</f>
        <v>#N/A</v>
      </c>
      <c r="V1019" s="79" t="e">
        <f>VLOOKUP($S1019,'Grille de Tarif OQN'!$B$2:$S$3603,V$1,0)</f>
        <v>#N/A</v>
      </c>
      <c r="W1019" s="79" t="e">
        <f>VLOOKUP($S1019,'Grille de Tarif OQN'!$B$2:$S$3603,W$1,0)</f>
        <v>#N/A</v>
      </c>
      <c r="X1019" s="79" t="e">
        <f>VLOOKUP($S1019,'Grille de Tarif OQN'!$B$2:$S$3603,X$1,0)</f>
        <v>#N/A</v>
      </c>
      <c r="Y1019" s="79" t="e">
        <f>VLOOKUP($S1019,'Grille de Tarif OQN'!$B$2:$S$3603,Y$1,0)</f>
        <v>#N/A</v>
      </c>
      <c r="Z1019" s="79" t="e">
        <f>VLOOKUP($S1019,'Grille de Tarif OQN'!$B$2:$S$3603,Z$1,0)</f>
        <v>#N/A</v>
      </c>
      <c r="AA1019" s="79" t="e">
        <f>VLOOKUP($S1019,'Grille de Tarif OQN'!$B$2:$S$3603,AA$1,0)</f>
        <v>#N/A</v>
      </c>
      <c r="AB1019" s="79" t="e">
        <f>VLOOKUP($S1019,'Grille de Tarif OQN'!$B$2:$S$3603,AB$1,0)</f>
        <v>#N/A</v>
      </c>
      <c r="AC1019" s="79" t="e">
        <f>VLOOKUP($S1019,'Grille de Tarif OQN'!$B$2:$S$3603,AC$1,0)</f>
        <v>#N/A</v>
      </c>
      <c r="AD1019" s="79" t="e">
        <f>VLOOKUP($S1019,'Grille de Tarif OQN'!$B$2:$S$3603,AD$1,0)</f>
        <v>#N/A</v>
      </c>
      <c r="AE1019" s="79" t="e">
        <f>VLOOKUP($S1019,'Grille de Tarif OQN'!$B$2:$S$3603,AE$1,0)</f>
        <v>#N/A</v>
      </c>
      <c r="AF1019" s="79" t="e">
        <f>VLOOKUP($S1019,'Grille de Tarif OQN'!$B$2:$S$3603,AF$1,0)</f>
        <v>#N/A</v>
      </c>
      <c r="AG1019" s="79" t="e">
        <f>VLOOKUP($S1019,'Grille de Tarif OQN'!$B$2:$S$3603,AG$1,0)</f>
        <v>#N/A</v>
      </c>
      <c r="AH1019" s="79" t="e">
        <f>VLOOKUP($S1019,'Grille de Tarif OQN'!$B$2:$S$3603,AH$1,0)</f>
        <v>#N/A</v>
      </c>
      <c r="AI1019" s="79" t="e">
        <f>VLOOKUP($S1019,'Grille de Tarif OQN'!$B$2:$S$3603,AI$1,0)</f>
        <v>#N/A</v>
      </c>
      <c r="AJ1019" s="79" t="e">
        <f>VLOOKUP($S1019,'Grille de Tarif OQN'!$B$2:$S$3603,AJ$1,0)</f>
        <v>#N/A</v>
      </c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72"/>
      <c r="AV1019"/>
      <c r="AW1019"/>
      <c r="AX1019"/>
      <c r="AY1019"/>
      <c r="AZ1019" s="96">
        <f t="shared" si="334"/>
        <v>0</v>
      </c>
      <c r="BA1019" s="24" t="e">
        <f t="shared" si="335"/>
        <v>#N/A</v>
      </c>
      <c r="BB1019" s="24" t="e">
        <f t="shared" si="336"/>
        <v>#N/A</v>
      </c>
      <c r="BC1019" s="24" t="e">
        <f t="shared" si="337"/>
        <v>#N/A</v>
      </c>
      <c r="BD1019" s="24" t="e">
        <f t="shared" si="338"/>
        <v>#N/A</v>
      </c>
      <c r="BE1019"/>
      <c r="BF1019" t="e">
        <f t="shared" si="339"/>
        <v>#N/A</v>
      </c>
      <c r="BG1019" t="str">
        <f t="shared" si="340"/>
        <v>HDJ</v>
      </c>
      <c r="BH1019" s="20" t="e">
        <f t="shared" si="341"/>
        <v>#N/A</v>
      </c>
      <c r="BI1019" s="20" t="e">
        <f t="shared" si="342"/>
        <v>#N/A</v>
      </c>
      <c r="BJ1019" s="20" t="e">
        <f t="shared" si="343"/>
        <v>#N/A</v>
      </c>
      <c r="BK1019" s="20" t="e">
        <f t="shared" si="344"/>
        <v>#N/A</v>
      </c>
      <c r="BL1019" s="20" t="e">
        <f t="shared" si="345"/>
        <v>#N/A</v>
      </c>
      <c r="BM1019" s="20" t="e">
        <f t="shared" si="314"/>
        <v>#N/A</v>
      </c>
      <c r="BN1019" s="20" t="e">
        <f t="shared" si="346"/>
        <v>#N/A</v>
      </c>
    </row>
    <row r="1020" spans="1:66">
      <c r="A1020" s="92"/>
      <c r="B1020" s="90"/>
      <c r="C1020" s="90"/>
      <c r="D1020" s="93"/>
      <c r="E1020" s="93"/>
      <c r="F1020" s="93"/>
      <c r="G1020" s="93"/>
      <c r="H1020" s="93"/>
      <c r="I1020" s="93"/>
      <c r="J1020" s="93"/>
      <c r="K1020" s="93"/>
      <c r="L1020" s="92"/>
      <c r="M1020" s="93"/>
      <c r="N1020" s="91">
        <f t="shared" si="328"/>
        <v>0</v>
      </c>
      <c r="O1020" s="91" t="str">
        <f t="shared" si="329"/>
        <v/>
      </c>
      <c r="P1020" s="91" t="str">
        <f t="shared" si="330"/>
        <v/>
      </c>
      <c r="Q1020" s="91" t="str">
        <f t="shared" si="331"/>
        <v>HDJ</v>
      </c>
      <c r="R1020" s="82"/>
      <c r="S1020" s="95">
        <f t="shared" si="332"/>
        <v>0</v>
      </c>
      <c r="T1020" s="95">
        <f t="shared" si="333"/>
        <v>0</v>
      </c>
      <c r="U1020" s="79" t="e">
        <f>VLOOKUP($S1020,'Grille de Tarif OQN'!$B$2:$S$3603,U$1,0)</f>
        <v>#N/A</v>
      </c>
      <c r="V1020" s="79" t="e">
        <f>VLOOKUP($S1020,'Grille de Tarif OQN'!$B$2:$S$3603,V$1,0)</f>
        <v>#N/A</v>
      </c>
      <c r="W1020" s="79" t="e">
        <f>VLOOKUP($S1020,'Grille de Tarif OQN'!$B$2:$S$3603,W$1,0)</f>
        <v>#N/A</v>
      </c>
      <c r="X1020" s="79" t="e">
        <f>VLOOKUP($S1020,'Grille de Tarif OQN'!$B$2:$S$3603,X$1,0)</f>
        <v>#N/A</v>
      </c>
      <c r="Y1020" s="79" t="e">
        <f>VLOOKUP($S1020,'Grille de Tarif OQN'!$B$2:$S$3603,Y$1,0)</f>
        <v>#N/A</v>
      </c>
      <c r="Z1020" s="79" t="e">
        <f>VLOOKUP($S1020,'Grille de Tarif OQN'!$B$2:$S$3603,Z$1,0)</f>
        <v>#N/A</v>
      </c>
      <c r="AA1020" s="79" t="e">
        <f>VLOOKUP($S1020,'Grille de Tarif OQN'!$B$2:$S$3603,AA$1,0)</f>
        <v>#N/A</v>
      </c>
      <c r="AB1020" s="79" t="e">
        <f>VLOOKUP($S1020,'Grille de Tarif OQN'!$B$2:$S$3603,AB$1,0)</f>
        <v>#N/A</v>
      </c>
      <c r="AC1020" s="79" t="e">
        <f>VLOOKUP($S1020,'Grille de Tarif OQN'!$B$2:$S$3603,AC$1,0)</f>
        <v>#N/A</v>
      </c>
      <c r="AD1020" s="79" t="e">
        <f>VLOOKUP($S1020,'Grille de Tarif OQN'!$B$2:$S$3603,AD$1,0)</f>
        <v>#N/A</v>
      </c>
      <c r="AE1020" s="79" t="e">
        <f>VLOOKUP($S1020,'Grille de Tarif OQN'!$B$2:$S$3603,AE$1,0)</f>
        <v>#N/A</v>
      </c>
      <c r="AF1020" s="79" t="e">
        <f>VLOOKUP($S1020,'Grille de Tarif OQN'!$B$2:$S$3603,AF$1,0)</f>
        <v>#N/A</v>
      </c>
      <c r="AG1020" s="79" t="e">
        <f>VLOOKUP($S1020,'Grille de Tarif OQN'!$B$2:$S$3603,AG$1,0)</f>
        <v>#N/A</v>
      </c>
      <c r="AH1020" s="79" t="e">
        <f>VLOOKUP($S1020,'Grille de Tarif OQN'!$B$2:$S$3603,AH$1,0)</f>
        <v>#N/A</v>
      </c>
      <c r="AI1020" s="79" t="e">
        <f>VLOOKUP($S1020,'Grille de Tarif OQN'!$B$2:$S$3603,AI$1,0)</f>
        <v>#N/A</v>
      </c>
      <c r="AJ1020" s="79" t="e">
        <f>VLOOKUP($S1020,'Grille de Tarif OQN'!$B$2:$S$3603,AJ$1,0)</f>
        <v>#N/A</v>
      </c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72"/>
      <c r="AV1020"/>
      <c r="AW1020"/>
      <c r="AX1020"/>
      <c r="AY1020"/>
      <c r="AZ1020" s="96">
        <f t="shared" si="334"/>
        <v>0</v>
      </c>
      <c r="BA1020" s="24" t="e">
        <f t="shared" si="335"/>
        <v>#N/A</v>
      </c>
      <c r="BB1020" s="24" t="e">
        <f t="shared" si="336"/>
        <v>#N/A</v>
      </c>
      <c r="BC1020" s="24" t="e">
        <f t="shared" si="337"/>
        <v>#N/A</v>
      </c>
      <c r="BD1020" s="24" t="e">
        <f t="shared" si="338"/>
        <v>#N/A</v>
      </c>
      <c r="BE1020"/>
      <c r="BF1020" t="e">
        <f t="shared" si="339"/>
        <v>#N/A</v>
      </c>
      <c r="BG1020" t="str">
        <f t="shared" si="340"/>
        <v>HDJ</v>
      </c>
      <c r="BH1020" s="20" t="e">
        <f t="shared" si="341"/>
        <v>#N/A</v>
      </c>
      <c r="BI1020" s="20" t="e">
        <f t="shared" si="342"/>
        <v>#N/A</v>
      </c>
      <c r="BJ1020" s="20" t="e">
        <f t="shared" si="343"/>
        <v>#N/A</v>
      </c>
      <c r="BK1020" s="20" t="e">
        <f t="shared" si="344"/>
        <v>#N/A</v>
      </c>
      <c r="BL1020" s="20" t="e">
        <f t="shared" si="345"/>
        <v>#N/A</v>
      </c>
      <c r="BM1020" s="20" t="e">
        <f t="shared" si="314"/>
        <v>#N/A</v>
      </c>
      <c r="BN1020" s="20" t="e">
        <f t="shared" si="346"/>
        <v>#N/A</v>
      </c>
    </row>
    <row r="1021" spans="1:66">
      <c r="A1021" s="92"/>
      <c r="B1021" s="90"/>
      <c r="C1021" s="90"/>
      <c r="D1021" s="93"/>
      <c r="E1021" s="93"/>
      <c r="F1021" s="93"/>
      <c r="G1021" s="93"/>
      <c r="H1021" s="93"/>
      <c r="I1021" s="93"/>
      <c r="J1021" s="93"/>
      <c r="K1021" s="93"/>
      <c r="L1021" s="92"/>
      <c r="M1021" s="93"/>
      <c r="N1021" s="91">
        <f t="shared" si="328"/>
        <v>0</v>
      </c>
      <c r="O1021" s="91" t="str">
        <f t="shared" si="329"/>
        <v/>
      </c>
      <c r="P1021" s="91" t="str">
        <f t="shared" si="330"/>
        <v/>
      </c>
      <c r="Q1021" s="91" t="str">
        <f t="shared" si="331"/>
        <v>HDJ</v>
      </c>
      <c r="R1021" s="82"/>
      <c r="S1021" s="95">
        <f t="shared" si="332"/>
        <v>0</v>
      </c>
      <c r="T1021" s="95">
        <f t="shared" si="333"/>
        <v>0</v>
      </c>
      <c r="U1021" s="79" t="e">
        <f>VLOOKUP($S1021,'Grille de Tarif OQN'!$B$2:$S$3603,U$1,0)</f>
        <v>#N/A</v>
      </c>
      <c r="V1021" s="79" t="e">
        <f>VLOOKUP($S1021,'Grille de Tarif OQN'!$B$2:$S$3603,V$1,0)</f>
        <v>#N/A</v>
      </c>
      <c r="W1021" s="79" t="e">
        <f>VLOOKUP($S1021,'Grille de Tarif OQN'!$B$2:$S$3603,W$1,0)</f>
        <v>#N/A</v>
      </c>
      <c r="X1021" s="79" t="e">
        <f>VLOOKUP($S1021,'Grille de Tarif OQN'!$B$2:$S$3603,X$1,0)</f>
        <v>#N/A</v>
      </c>
      <c r="Y1021" s="79" t="e">
        <f>VLOOKUP($S1021,'Grille de Tarif OQN'!$B$2:$S$3603,Y$1,0)</f>
        <v>#N/A</v>
      </c>
      <c r="Z1021" s="79" t="e">
        <f>VLOOKUP($S1021,'Grille de Tarif OQN'!$B$2:$S$3603,Z$1,0)</f>
        <v>#N/A</v>
      </c>
      <c r="AA1021" s="79" t="e">
        <f>VLOOKUP($S1021,'Grille de Tarif OQN'!$B$2:$S$3603,AA$1,0)</f>
        <v>#N/A</v>
      </c>
      <c r="AB1021" s="79" t="e">
        <f>VLOOKUP($S1021,'Grille de Tarif OQN'!$B$2:$S$3603,AB$1,0)</f>
        <v>#N/A</v>
      </c>
      <c r="AC1021" s="79" t="e">
        <f>VLOOKUP($S1021,'Grille de Tarif OQN'!$B$2:$S$3603,AC$1,0)</f>
        <v>#N/A</v>
      </c>
      <c r="AD1021" s="79" t="e">
        <f>VLOOKUP($S1021,'Grille de Tarif OQN'!$B$2:$S$3603,AD$1,0)</f>
        <v>#N/A</v>
      </c>
      <c r="AE1021" s="79" t="e">
        <f>VLOOKUP($S1021,'Grille de Tarif OQN'!$B$2:$S$3603,AE$1,0)</f>
        <v>#N/A</v>
      </c>
      <c r="AF1021" s="79" t="e">
        <f>VLOOKUP($S1021,'Grille de Tarif OQN'!$B$2:$S$3603,AF$1,0)</f>
        <v>#N/A</v>
      </c>
      <c r="AG1021" s="79" t="e">
        <f>VLOOKUP($S1021,'Grille de Tarif OQN'!$B$2:$S$3603,AG$1,0)</f>
        <v>#N/A</v>
      </c>
      <c r="AH1021" s="79" t="e">
        <f>VLOOKUP($S1021,'Grille de Tarif OQN'!$B$2:$S$3603,AH$1,0)</f>
        <v>#N/A</v>
      </c>
      <c r="AI1021" s="79" t="e">
        <f>VLOOKUP($S1021,'Grille de Tarif OQN'!$B$2:$S$3603,AI$1,0)</f>
        <v>#N/A</v>
      </c>
      <c r="AJ1021" s="79" t="e">
        <f>VLOOKUP($S1021,'Grille de Tarif OQN'!$B$2:$S$3603,AJ$1,0)</f>
        <v>#N/A</v>
      </c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72"/>
      <c r="AV1021"/>
      <c r="AW1021"/>
      <c r="AX1021"/>
      <c r="AY1021"/>
      <c r="AZ1021" s="96">
        <f t="shared" si="334"/>
        <v>0</v>
      </c>
      <c r="BA1021" s="24" t="e">
        <f t="shared" si="335"/>
        <v>#N/A</v>
      </c>
      <c r="BB1021" s="24" t="e">
        <f t="shared" si="336"/>
        <v>#N/A</v>
      </c>
      <c r="BC1021" s="24" t="e">
        <f t="shared" si="337"/>
        <v>#N/A</v>
      </c>
      <c r="BD1021" s="24" t="e">
        <f t="shared" si="338"/>
        <v>#N/A</v>
      </c>
      <c r="BE1021"/>
      <c r="BF1021" t="e">
        <f t="shared" si="339"/>
        <v>#N/A</v>
      </c>
      <c r="BG1021" t="str">
        <f t="shared" si="340"/>
        <v>HDJ</v>
      </c>
      <c r="BH1021" s="20" t="e">
        <f t="shared" si="341"/>
        <v>#N/A</v>
      </c>
      <c r="BI1021" s="20" t="e">
        <f t="shared" si="342"/>
        <v>#N/A</v>
      </c>
      <c r="BJ1021" s="20" t="e">
        <f t="shared" si="343"/>
        <v>#N/A</v>
      </c>
      <c r="BK1021" s="20" t="e">
        <f t="shared" si="344"/>
        <v>#N/A</v>
      </c>
      <c r="BL1021" s="20" t="e">
        <f t="shared" si="345"/>
        <v>#N/A</v>
      </c>
      <c r="BM1021" s="20" t="e">
        <f t="shared" si="314"/>
        <v>#N/A</v>
      </c>
      <c r="BN1021" s="20" t="e">
        <f t="shared" si="346"/>
        <v>#N/A</v>
      </c>
    </row>
    <row r="1022" spans="1:66">
      <c r="A1022" s="92"/>
      <c r="B1022" s="90"/>
      <c r="C1022" s="90"/>
      <c r="D1022" s="93"/>
      <c r="E1022" s="93"/>
      <c r="F1022" s="93"/>
      <c r="G1022" s="93"/>
      <c r="H1022" s="93"/>
      <c r="I1022" s="93"/>
      <c r="J1022" s="93"/>
      <c r="K1022" s="93"/>
      <c r="L1022" s="92"/>
      <c r="M1022" s="93"/>
      <c r="N1022" s="91">
        <f t="shared" si="328"/>
        <v>0</v>
      </c>
      <c r="O1022" s="91" t="str">
        <f t="shared" si="329"/>
        <v/>
      </c>
      <c r="P1022" s="91" t="str">
        <f t="shared" si="330"/>
        <v/>
      </c>
      <c r="Q1022" s="91" t="str">
        <f t="shared" si="331"/>
        <v>HDJ</v>
      </c>
      <c r="R1022" s="82"/>
      <c r="S1022" s="95">
        <f t="shared" si="332"/>
        <v>0</v>
      </c>
      <c r="T1022" s="95">
        <f t="shared" si="333"/>
        <v>0</v>
      </c>
      <c r="U1022" s="79" t="e">
        <f>VLOOKUP($S1022,'Grille de Tarif OQN'!$B$2:$S$3603,U$1,0)</f>
        <v>#N/A</v>
      </c>
      <c r="V1022" s="79" t="e">
        <f>VLOOKUP($S1022,'Grille de Tarif OQN'!$B$2:$S$3603,V$1,0)</f>
        <v>#N/A</v>
      </c>
      <c r="W1022" s="79" t="e">
        <f>VLOOKUP($S1022,'Grille de Tarif OQN'!$B$2:$S$3603,W$1,0)</f>
        <v>#N/A</v>
      </c>
      <c r="X1022" s="79" t="e">
        <f>VLOOKUP($S1022,'Grille de Tarif OQN'!$B$2:$S$3603,X$1,0)</f>
        <v>#N/A</v>
      </c>
      <c r="Y1022" s="79" t="e">
        <f>VLOOKUP($S1022,'Grille de Tarif OQN'!$B$2:$S$3603,Y$1,0)</f>
        <v>#N/A</v>
      </c>
      <c r="Z1022" s="79" t="e">
        <f>VLOOKUP($S1022,'Grille de Tarif OQN'!$B$2:$S$3603,Z$1,0)</f>
        <v>#N/A</v>
      </c>
      <c r="AA1022" s="79" t="e">
        <f>VLOOKUP($S1022,'Grille de Tarif OQN'!$B$2:$S$3603,AA$1,0)</f>
        <v>#N/A</v>
      </c>
      <c r="AB1022" s="79" t="e">
        <f>VLOOKUP($S1022,'Grille de Tarif OQN'!$B$2:$S$3603,AB$1,0)</f>
        <v>#N/A</v>
      </c>
      <c r="AC1022" s="79" t="e">
        <f>VLOOKUP($S1022,'Grille de Tarif OQN'!$B$2:$S$3603,AC$1,0)</f>
        <v>#N/A</v>
      </c>
      <c r="AD1022" s="79" t="e">
        <f>VLOOKUP($S1022,'Grille de Tarif OQN'!$B$2:$S$3603,AD$1,0)</f>
        <v>#N/A</v>
      </c>
      <c r="AE1022" s="79" t="e">
        <f>VLOOKUP($S1022,'Grille de Tarif OQN'!$B$2:$S$3603,AE$1,0)</f>
        <v>#N/A</v>
      </c>
      <c r="AF1022" s="79" t="e">
        <f>VLOOKUP($S1022,'Grille de Tarif OQN'!$B$2:$S$3603,AF$1,0)</f>
        <v>#N/A</v>
      </c>
      <c r="AG1022" s="79" t="e">
        <f>VLOOKUP($S1022,'Grille de Tarif OQN'!$B$2:$S$3603,AG$1,0)</f>
        <v>#N/A</v>
      </c>
      <c r="AH1022" s="79" t="e">
        <f>VLOOKUP($S1022,'Grille de Tarif OQN'!$B$2:$S$3603,AH$1,0)</f>
        <v>#N/A</v>
      </c>
      <c r="AI1022" s="79" t="e">
        <f>VLOOKUP($S1022,'Grille de Tarif OQN'!$B$2:$S$3603,AI$1,0)</f>
        <v>#N/A</v>
      </c>
      <c r="AJ1022" s="79" t="e">
        <f>VLOOKUP($S1022,'Grille de Tarif OQN'!$B$2:$S$3603,AJ$1,0)</f>
        <v>#N/A</v>
      </c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72"/>
      <c r="AV1022"/>
      <c r="AW1022"/>
      <c r="AX1022"/>
      <c r="AY1022"/>
      <c r="AZ1022" s="96">
        <f t="shared" si="334"/>
        <v>0</v>
      </c>
      <c r="BA1022" s="24" t="e">
        <f t="shared" si="335"/>
        <v>#N/A</v>
      </c>
      <c r="BB1022" s="24" t="e">
        <f t="shared" si="336"/>
        <v>#N/A</v>
      </c>
      <c r="BC1022" s="24" t="e">
        <f t="shared" si="337"/>
        <v>#N/A</v>
      </c>
      <c r="BD1022" s="24" t="e">
        <f t="shared" si="338"/>
        <v>#N/A</v>
      </c>
      <c r="BE1022"/>
      <c r="BF1022" t="e">
        <f t="shared" si="339"/>
        <v>#N/A</v>
      </c>
      <c r="BG1022" t="str">
        <f t="shared" si="340"/>
        <v>HDJ</v>
      </c>
      <c r="BH1022" s="20" t="e">
        <f t="shared" si="341"/>
        <v>#N/A</v>
      </c>
      <c r="BI1022" s="20" t="e">
        <f t="shared" si="342"/>
        <v>#N/A</v>
      </c>
      <c r="BJ1022" s="20" t="e">
        <f t="shared" si="343"/>
        <v>#N/A</v>
      </c>
      <c r="BK1022" s="20" t="e">
        <f t="shared" si="344"/>
        <v>#N/A</v>
      </c>
      <c r="BL1022" s="20" t="e">
        <f t="shared" si="345"/>
        <v>#N/A</v>
      </c>
      <c r="BM1022" s="20" t="e">
        <f t="shared" si="314"/>
        <v>#N/A</v>
      </c>
      <c r="BN1022" s="20" t="e">
        <f t="shared" si="346"/>
        <v>#N/A</v>
      </c>
    </row>
    <row r="1023" spans="1:66">
      <c r="A1023" s="92"/>
      <c r="B1023" s="90"/>
      <c r="C1023" s="90"/>
      <c r="D1023" s="93"/>
      <c r="E1023" s="93"/>
      <c r="F1023" s="93"/>
      <c r="G1023" s="93"/>
      <c r="H1023" s="93"/>
      <c r="I1023" s="93"/>
      <c r="J1023" s="93"/>
      <c r="K1023" s="93"/>
      <c r="L1023" s="92"/>
      <c r="M1023" s="93"/>
      <c r="N1023" s="91">
        <f t="shared" si="328"/>
        <v>0</v>
      </c>
      <c r="O1023" s="91" t="str">
        <f t="shared" si="329"/>
        <v/>
      </c>
      <c r="P1023" s="91" t="str">
        <f t="shared" si="330"/>
        <v/>
      </c>
      <c r="Q1023" s="91" t="str">
        <f t="shared" si="331"/>
        <v>HDJ</v>
      </c>
      <c r="R1023" s="82"/>
      <c r="S1023" s="95">
        <f t="shared" si="332"/>
        <v>0</v>
      </c>
      <c r="T1023" s="95">
        <f t="shared" si="333"/>
        <v>0</v>
      </c>
      <c r="U1023" s="79" t="e">
        <f>VLOOKUP($S1023,'Grille de Tarif OQN'!$B$2:$S$3603,U$1,0)</f>
        <v>#N/A</v>
      </c>
      <c r="V1023" s="79" t="e">
        <f>VLOOKUP($S1023,'Grille de Tarif OQN'!$B$2:$S$3603,V$1,0)</f>
        <v>#N/A</v>
      </c>
      <c r="W1023" s="79" t="e">
        <f>VLOOKUP($S1023,'Grille de Tarif OQN'!$B$2:$S$3603,W$1,0)</f>
        <v>#N/A</v>
      </c>
      <c r="X1023" s="79" t="e">
        <f>VLOOKUP($S1023,'Grille de Tarif OQN'!$B$2:$S$3603,X$1,0)</f>
        <v>#N/A</v>
      </c>
      <c r="Y1023" s="79" t="e">
        <f>VLOOKUP($S1023,'Grille de Tarif OQN'!$B$2:$S$3603,Y$1,0)</f>
        <v>#N/A</v>
      </c>
      <c r="Z1023" s="79" t="e">
        <f>VLOOKUP($S1023,'Grille de Tarif OQN'!$B$2:$S$3603,Z$1,0)</f>
        <v>#N/A</v>
      </c>
      <c r="AA1023" s="79" t="e">
        <f>VLOOKUP($S1023,'Grille de Tarif OQN'!$B$2:$S$3603,AA$1,0)</f>
        <v>#N/A</v>
      </c>
      <c r="AB1023" s="79" t="e">
        <f>VLOOKUP($S1023,'Grille de Tarif OQN'!$B$2:$S$3603,AB$1,0)</f>
        <v>#N/A</v>
      </c>
      <c r="AC1023" s="79" t="e">
        <f>VLOOKUP($S1023,'Grille de Tarif OQN'!$B$2:$S$3603,AC$1,0)</f>
        <v>#N/A</v>
      </c>
      <c r="AD1023" s="79" t="e">
        <f>VLOOKUP($S1023,'Grille de Tarif OQN'!$B$2:$S$3603,AD$1,0)</f>
        <v>#N/A</v>
      </c>
      <c r="AE1023" s="79" t="e">
        <f>VLOOKUP($S1023,'Grille de Tarif OQN'!$B$2:$S$3603,AE$1,0)</f>
        <v>#N/A</v>
      </c>
      <c r="AF1023" s="79" t="e">
        <f>VLOOKUP($S1023,'Grille de Tarif OQN'!$B$2:$S$3603,AF$1,0)</f>
        <v>#N/A</v>
      </c>
      <c r="AG1023" s="79" t="e">
        <f>VLOOKUP($S1023,'Grille de Tarif OQN'!$B$2:$S$3603,AG$1,0)</f>
        <v>#N/A</v>
      </c>
      <c r="AH1023" s="79" t="e">
        <f>VLOOKUP($S1023,'Grille de Tarif OQN'!$B$2:$S$3603,AH$1,0)</f>
        <v>#N/A</v>
      </c>
      <c r="AI1023" s="79" t="e">
        <f>VLOOKUP($S1023,'Grille de Tarif OQN'!$B$2:$S$3603,AI$1,0)</f>
        <v>#N/A</v>
      </c>
      <c r="AJ1023" s="79" t="e">
        <f>VLOOKUP($S1023,'Grille de Tarif OQN'!$B$2:$S$3603,AJ$1,0)</f>
        <v>#N/A</v>
      </c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72"/>
      <c r="AV1023"/>
      <c r="AW1023"/>
      <c r="AX1023"/>
      <c r="AY1023"/>
      <c r="AZ1023" s="96">
        <f t="shared" si="334"/>
        <v>0</v>
      </c>
      <c r="BA1023" s="24" t="e">
        <f t="shared" si="335"/>
        <v>#N/A</v>
      </c>
      <c r="BB1023" s="24" t="e">
        <f t="shared" si="336"/>
        <v>#N/A</v>
      </c>
      <c r="BC1023" s="24" t="e">
        <f t="shared" si="337"/>
        <v>#N/A</v>
      </c>
      <c r="BD1023" s="24" t="e">
        <f t="shared" si="338"/>
        <v>#N/A</v>
      </c>
      <c r="BE1023"/>
      <c r="BF1023" t="e">
        <f t="shared" si="339"/>
        <v>#N/A</v>
      </c>
      <c r="BG1023" t="str">
        <f t="shared" si="340"/>
        <v>HDJ</v>
      </c>
      <c r="BH1023" s="20" t="e">
        <f t="shared" si="341"/>
        <v>#N/A</v>
      </c>
      <c r="BI1023" s="20" t="e">
        <f t="shared" si="342"/>
        <v>#N/A</v>
      </c>
      <c r="BJ1023" s="20" t="e">
        <f t="shared" si="343"/>
        <v>#N/A</v>
      </c>
      <c r="BK1023" s="20" t="e">
        <f t="shared" si="344"/>
        <v>#N/A</v>
      </c>
      <c r="BL1023" s="20" t="e">
        <f t="shared" si="345"/>
        <v>#N/A</v>
      </c>
      <c r="BM1023" s="20" t="e">
        <f t="shared" si="314"/>
        <v>#N/A</v>
      </c>
      <c r="BN1023" s="20" t="e">
        <f t="shared" si="346"/>
        <v>#N/A</v>
      </c>
    </row>
    <row r="1024" spans="1:66">
      <c r="A1024" s="92"/>
      <c r="B1024" s="90"/>
      <c r="C1024" s="90"/>
      <c r="D1024" s="93"/>
      <c r="E1024" s="93"/>
      <c r="F1024" s="93"/>
      <c r="G1024" s="93"/>
      <c r="H1024" s="93"/>
      <c r="I1024" s="93"/>
      <c r="J1024" s="93"/>
      <c r="K1024" s="93"/>
      <c r="L1024" s="92"/>
      <c r="M1024" s="93"/>
      <c r="N1024" s="91">
        <f t="shared" si="328"/>
        <v>0</v>
      </c>
      <c r="O1024" s="91" t="str">
        <f t="shared" si="329"/>
        <v/>
      </c>
      <c r="P1024" s="91" t="str">
        <f t="shared" si="330"/>
        <v/>
      </c>
      <c r="Q1024" s="91" t="str">
        <f t="shared" si="331"/>
        <v>HDJ</v>
      </c>
      <c r="R1024" s="82"/>
      <c r="S1024" s="95">
        <f t="shared" si="332"/>
        <v>0</v>
      </c>
      <c r="T1024" s="95">
        <f t="shared" si="333"/>
        <v>0</v>
      </c>
      <c r="U1024" s="79" t="e">
        <f>VLOOKUP($S1024,'Grille de Tarif OQN'!$B$2:$S$3603,U$1,0)</f>
        <v>#N/A</v>
      </c>
      <c r="V1024" s="79" t="e">
        <f>VLOOKUP($S1024,'Grille de Tarif OQN'!$B$2:$S$3603,V$1,0)</f>
        <v>#N/A</v>
      </c>
      <c r="W1024" s="79" t="e">
        <f>VLOOKUP($S1024,'Grille de Tarif OQN'!$B$2:$S$3603,W$1,0)</f>
        <v>#N/A</v>
      </c>
      <c r="X1024" s="79" t="e">
        <f>VLOOKUP($S1024,'Grille de Tarif OQN'!$B$2:$S$3603,X$1,0)</f>
        <v>#N/A</v>
      </c>
      <c r="Y1024" s="79" t="e">
        <f>VLOOKUP($S1024,'Grille de Tarif OQN'!$B$2:$S$3603,Y$1,0)</f>
        <v>#N/A</v>
      </c>
      <c r="Z1024" s="79" t="e">
        <f>VLOOKUP($S1024,'Grille de Tarif OQN'!$B$2:$S$3603,Z$1,0)</f>
        <v>#N/A</v>
      </c>
      <c r="AA1024" s="79" t="e">
        <f>VLOOKUP($S1024,'Grille de Tarif OQN'!$B$2:$S$3603,AA$1,0)</f>
        <v>#N/A</v>
      </c>
      <c r="AB1024" s="79" t="e">
        <f>VLOOKUP($S1024,'Grille de Tarif OQN'!$B$2:$S$3603,AB$1,0)</f>
        <v>#N/A</v>
      </c>
      <c r="AC1024" s="79" t="e">
        <f>VLOOKUP($S1024,'Grille de Tarif OQN'!$B$2:$S$3603,AC$1,0)</f>
        <v>#N/A</v>
      </c>
      <c r="AD1024" s="79" t="e">
        <f>VLOOKUP($S1024,'Grille de Tarif OQN'!$B$2:$S$3603,AD$1,0)</f>
        <v>#N/A</v>
      </c>
      <c r="AE1024" s="79" t="e">
        <f>VLOOKUP($S1024,'Grille de Tarif OQN'!$B$2:$S$3603,AE$1,0)</f>
        <v>#N/A</v>
      </c>
      <c r="AF1024" s="79" t="e">
        <f>VLOOKUP($S1024,'Grille de Tarif OQN'!$B$2:$S$3603,AF$1,0)</f>
        <v>#N/A</v>
      </c>
      <c r="AG1024" s="79" t="e">
        <f>VLOOKUP($S1024,'Grille de Tarif OQN'!$B$2:$S$3603,AG$1,0)</f>
        <v>#N/A</v>
      </c>
      <c r="AH1024" s="79" t="e">
        <f>VLOOKUP($S1024,'Grille de Tarif OQN'!$B$2:$S$3603,AH$1,0)</f>
        <v>#N/A</v>
      </c>
      <c r="AI1024" s="79" t="e">
        <f>VLOOKUP($S1024,'Grille de Tarif OQN'!$B$2:$S$3603,AI$1,0)</f>
        <v>#N/A</v>
      </c>
      <c r="AJ1024" s="79" t="e">
        <f>VLOOKUP($S1024,'Grille de Tarif OQN'!$B$2:$S$3603,AJ$1,0)</f>
        <v>#N/A</v>
      </c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72"/>
      <c r="AV1024"/>
      <c r="AW1024"/>
      <c r="AX1024"/>
      <c r="AY1024"/>
      <c r="AZ1024" s="96">
        <f t="shared" si="334"/>
        <v>0</v>
      </c>
      <c r="BA1024" s="24" t="e">
        <f t="shared" si="335"/>
        <v>#N/A</v>
      </c>
      <c r="BB1024" s="24" t="e">
        <f t="shared" si="336"/>
        <v>#N/A</v>
      </c>
      <c r="BC1024" s="24" t="e">
        <f t="shared" si="337"/>
        <v>#N/A</v>
      </c>
      <c r="BD1024" s="24" t="e">
        <f t="shared" si="338"/>
        <v>#N/A</v>
      </c>
      <c r="BE1024"/>
      <c r="BF1024" t="e">
        <f t="shared" si="339"/>
        <v>#N/A</v>
      </c>
      <c r="BG1024" t="str">
        <f t="shared" si="340"/>
        <v>HDJ</v>
      </c>
      <c r="BH1024" s="20" t="e">
        <f t="shared" si="341"/>
        <v>#N/A</v>
      </c>
      <c r="BI1024" s="20" t="e">
        <f t="shared" si="342"/>
        <v>#N/A</v>
      </c>
      <c r="BJ1024" s="20" t="e">
        <f t="shared" si="343"/>
        <v>#N/A</v>
      </c>
      <c r="BK1024" s="20" t="e">
        <f t="shared" si="344"/>
        <v>#N/A</v>
      </c>
      <c r="BL1024" s="20" t="e">
        <f t="shared" si="345"/>
        <v>#N/A</v>
      </c>
      <c r="BM1024" s="20" t="e">
        <f t="shared" si="314"/>
        <v>#N/A</v>
      </c>
      <c r="BN1024" s="20" t="e">
        <f t="shared" si="346"/>
        <v>#N/A</v>
      </c>
    </row>
    <row r="1025" spans="1:66">
      <c r="A1025" s="92"/>
      <c r="B1025" s="90"/>
      <c r="C1025" s="90"/>
      <c r="D1025" s="93"/>
      <c r="E1025" s="93"/>
      <c r="F1025" s="93"/>
      <c r="G1025" s="93"/>
      <c r="H1025" s="93"/>
      <c r="I1025" s="93"/>
      <c r="J1025" s="93"/>
      <c r="K1025" s="93"/>
      <c r="L1025" s="92"/>
      <c r="M1025" s="93"/>
      <c r="N1025" s="91">
        <f t="shared" si="328"/>
        <v>0</v>
      </c>
      <c r="O1025" s="91" t="str">
        <f t="shared" si="329"/>
        <v/>
      </c>
      <c r="P1025" s="91" t="str">
        <f t="shared" si="330"/>
        <v/>
      </c>
      <c r="Q1025" s="91" t="str">
        <f t="shared" si="331"/>
        <v>HDJ</v>
      </c>
      <c r="R1025" s="82"/>
      <c r="S1025" s="95">
        <f t="shared" si="332"/>
        <v>0</v>
      </c>
      <c r="T1025" s="95">
        <f t="shared" si="333"/>
        <v>0</v>
      </c>
      <c r="U1025" s="79" t="e">
        <f>VLOOKUP($S1025,'Grille de Tarif OQN'!$B$2:$S$3603,U$1,0)</f>
        <v>#N/A</v>
      </c>
      <c r="V1025" s="79" t="e">
        <f>VLOOKUP($S1025,'Grille de Tarif OQN'!$B$2:$S$3603,V$1,0)</f>
        <v>#N/A</v>
      </c>
      <c r="W1025" s="79" t="e">
        <f>VLOOKUP($S1025,'Grille de Tarif OQN'!$B$2:$S$3603,W$1,0)</f>
        <v>#N/A</v>
      </c>
      <c r="X1025" s="79" t="e">
        <f>VLOOKUP($S1025,'Grille de Tarif OQN'!$B$2:$S$3603,X$1,0)</f>
        <v>#N/A</v>
      </c>
      <c r="Y1025" s="79" t="e">
        <f>VLOOKUP($S1025,'Grille de Tarif OQN'!$B$2:$S$3603,Y$1,0)</f>
        <v>#N/A</v>
      </c>
      <c r="Z1025" s="79" t="e">
        <f>VLOOKUP($S1025,'Grille de Tarif OQN'!$B$2:$S$3603,Z$1,0)</f>
        <v>#N/A</v>
      </c>
      <c r="AA1025" s="79" t="e">
        <f>VLOOKUP($S1025,'Grille de Tarif OQN'!$B$2:$S$3603,AA$1,0)</f>
        <v>#N/A</v>
      </c>
      <c r="AB1025" s="79" t="e">
        <f>VLOOKUP($S1025,'Grille de Tarif OQN'!$B$2:$S$3603,AB$1,0)</f>
        <v>#N/A</v>
      </c>
      <c r="AC1025" s="79" t="e">
        <f>VLOOKUP($S1025,'Grille de Tarif OQN'!$B$2:$S$3603,AC$1,0)</f>
        <v>#N/A</v>
      </c>
      <c r="AD1025" s="79" t="e">
        <f>VLOOKUP($S1025,'Grille de Tarif OQN'!$B$2:$S$3603,AD$1,0)</f>
        <v>#N/A</v>
      </c>
      <c r="AE1025" s="79" t="e">
        <f>VLOOKUP($S1025,'Grille de Tarif OQN'!$B$2:$S$3603,AE$1,0)</f>
        <v>#N/A</v>
      </c>
      <c r="AF1025" s="79" t="e">
        <f>VLOOKUP($S1025,'Grille de Tarif OQN'!$B$2:$S$3603,AF$1,0)</f>
        <v>#N/A</v>
      </c>
      <c r="AG1025" s="79" t="e">
        <f>VLOOKUP($S1025,'Grille de Tarif OQN'!$B$2:$S$3603,AG$1,0)</f>
        <v>#N/A</v>
      </c>
      <c r="AH1025" s="79" t="e">
        <f>VLOOKUP($S1025,'Grille de Tarif OQN'!$B$2:$S$3603,AH$1,0)</f>
        <v>#N/A</v>
      </c>
      <c r="AI1025" s="79" t="e">
        <f>VLOOKUP($S1025,'Grille de Tarif OQN'!$B$2:$S$3603,AI$1,0)</f>
        <v>#N/A</v>
      </c>
      <c r="AJ1025" s="79" t="e">
        <f>VLOOKUP($S1025,'Grille de Tarif OQN'!$B$2:$S$3603,AJ$1,0)</f>
        <v>#N/A</v>
      </c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72"/>
      <c r="AV1025"/>
      <c r="AW1025"/>
      <c r="AX1025"/>
      <c r="AY1025"/>
      <c r="AZ1025" s="96">
        <f t="shared" si="334"/>
        <v>0</v>
      </c>
      <c r="BA1025" s="24" t="e">
        <f t="shared" si="335"/>
        <v>#N/A</v>
      </c>
      <c r="BB1025" s="24" t="e">
        <f t="shared" si="336"/>
        <v>#N/A</v>
      </c>
      <c r="BC1025" s="24" t="e">
        <f t="shared" si="337"/>
        <v>#N/A</v>
      </c>
      <c r="BD1025" s="24" t="e">
        <f t="shared" si="338"/>
        <v>#N/A</v>
      </c>
      <c r="BE1025"/>
      <c r="BF1025" t="e">
        <f t="shared" si="339"/>
        <v>#N/A</v>
      </c>
      <c r="BG1025" t="str">
        <f t="shared" si="340"/>
        <v>HDJ</v>
      </c>
      <c r="BH1025" s="20" t="e">
        <f t="shared" si="341"/>
        <v>#N/A</v>
      </c>
      <c r="BI1025" s="20" t="e">
        <f t="shared" si="342"/>
        <v>#N/A</v>
      </c>
      <c r="BJ1025" s="20" t="e">
        <f t="shared" si="343"/>
        <v>#N/A</v>
      </c>
      <c r="BK1025" s="20" t="e">
        <f t="shared" si="344"/>
        <v>#N/A</v>
      </c>
      <c r="BL1025" s="20" t="e">
        <f t="shared" si="345"/>
        <v>#N/A</v>
      </c>
      <c r="BM1025" s="20" t="e">
        <f t="shared" si="314"/>
        <v>#N/A</v>
      </c>
      <c r="BN1025" s="20" t="e">
        <f t="shared" si="346"/>
        <v>#N/A</v>
      </c>
    </row>
    <row r="1026" spans="1:66">
      <c r="A1026" s="92"/>
      <c r="B1026" s="90"/>
      <c r="C1026" s="90"/>
      <c r="D1026" s="93"/>
      <c r="E1026" s="93"/>
      <c r="F1026" s="93"/>
      <c r="G1026" s="93"/>
      <c r="H1026" s="93"/>
      <c r="I1026" s="93"/>
      <c r="J1026" s="93"/>
      <c r="K1026" s="93"/>
      <c r="L1026" s="92"/>
      <c r="M1026" s="93"/>
      <c r="N1026" s="91">
        <f t="shared" si="328"/>
        <v>0</v>
      </c>
      <c r="O1026" s="91" t="str">
        <f t="shared" si="329"/>
        <v/>
      </c>
      <c r="P1026" s="91" t="str">
        <f t="shared" si="330"/>
        <v/>
      </c>
      <c r="Q1026" s="91" t="str">
        <f t="shared" si="331"/>
        <v>HDJ</v>
      </c>
      <c r="R1026" s="82"/>
      <c r="S1026" s="95">
        <f t="shared" si="332"/>
        <v>0</v>
      </c>
      <c r="T1026" s="95">
        <f t="shared" si="333"/>
        <v>0</v>
      </c>
      <c r="U1026" s="79" t="e">
        <f>VLOOKUP($S1026,'Grille de Tarif OQN'!$B$2:$S$3603,U$1,0)</f>
        <v>#N/A</v>
      </c>
      <c r="V1026" s="79" t="e">
        <f>VLOOKUP($S1026,'Grille de Tarif OQN'!$B$2:$S$3603,V$1,0)</f>
        <v>#N/A</v>
      </c>
      <c r="W1026" s="79" t="e">
        <f>VLOOKUP($S1026,'Grille de Tarif OQN'!$B$2:$S$3603,W$1,0)</f>
        <v>#N/A</v>
      </c>
      <c r="X1026" s="79" t="e">
        <f>VLOOKUP($S1026,'Grille de Tarif OQN'!$B$2:$S$3603,X$1,0)</f>
        <v>#N/A</v>
      </c>
      <c r="Y1026" s="79" t="e">
        <f>VLOOKUP($S1026,'Grille de Tarif OQN'!$B$2:$S$3603,Y$1,0)</f>
        <v>#N/A</v>
      </c>
      <c r="Z1026" s="79" t="e">
        <f>VLOOKUP($S1026,'Grille de Tarif OQN'!$B$2:$S$3603,Z$1,0)</f>
        <v>#N/A</v>
      </c>
      <c r="AA1026" s="79" t="e">
        <f>VLOOKUP($S1026,'Grille de Tarif OQN'!$B$2:$S$3603,AA$1,0)</f>
        <v>#N/A</v>
      </c>
      <c r="AB1026" s="79" t="e">
        <f>VLOOKUP($S1026,'Grille de Tarif OQN'!$B$2:$S$3603,AB$1,0)</f>
        <v>#N/A</v>
      </c>
      <c r="AC1026" s="79" t="e">
        <f>VLOOKUP($S1026,'Grille de Tarif OQN'!$B$2:$S$3603,AC$1,0)</f>
        <v>#N/A</v>
      </c>
      <c r="AD1026" s="79" t="e">
        <f>VLOOKUP($S1026,'Grille de Tarif OQN'!$B$2:$S$3603,AD$1,0)</f>
        <v>#N/A</v>
      </c>
      <c r="AE1026" s="79" t="e">
        <f>VLOOKUP($S1026,'Grille de Tarif OQN'!$B$2:$S$3603,AE$1,0)</f>
        <v>#N/A</v>
      </c>
      <c r="AF1026" s="79" t="e">
        <f>VLOOKUP($S1026,'Grille de Tarif OQN'!$B$2:$S$3603,AF$1,0)</f>
        <v>#N/A</v>
      </c>
      <c r="AG1026" s="79" t="e">
        <f>VLOOKUP($S1026,'Grille de Tarif OQN'!$B$2:$S$3603,AG$1,0)</f>
        <v>#N/A</v>
      </c>
      <c r="AH1026" s="79" t="e">
        <f>VLOOKUP($S1026,'Grille de Tarif OQN'!$B$2:$S$3603,AH$1,0)</f>
        <v>#N/A</v>
      </c>
      <c r="AI1026" s="79" t="e">
        <f>VLOOKUP($S1026,'Grille de Tarif OQN'!$B$2:$S$3603,AI$1,0)</f>
        <v>#N/A</v>
      </c>
      <c r="AJ1026" s="79" t="e">
        <f>VLOOKUP($S1026,'Grille de Tarif OQN'!$B$2:$S$3603,AJ$1,0)</f>
        <v>#N/A</v>
      </c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72"/>
      <c r="AV1026"/>
      <c r="AW1026"/>
      <c r="AX1026"/>
      <c r="AY1026"/>
      <c r="AZ1026" s="96">
        <f t="shared" si="334"/>
        <v>0</v>
      </c>
      <c r="BA1026" s="24" t="e">
        <f t="shared" si="335"/>
        <v>#N/A</v>
      </c>
      <c r="BB1026" s="24" t="e">
        <f t="shared" si="336"/>
        <v>#N/A</v>
      </c>
      <c r="BC1026" s="24" t="e">
        <f t="shared" si="337"/>
        <v>#N/A</v>
      </c>
      <c r="BD1026" s="24" t="e">
        <f t="shared" si="338"/>
        <v>#N/A</v>
      </c>
      <c r="BE1026"/>
      <c r="BF1026" t="e">
        <f t="shared" si="339"/>
        <v>#N/A</v>
      </c>
      <c r="BG1026" t="str">
        <f t="shared" si="340"/>
        <v>HDJ</v>
      </c>
      <c r="BH1026" s="20" t="e">
        <f t="shared" si="341"/>
        <v>#N/A</v>
      </c>
      <c r="BI1026" s="20" t="e">
        <f t="shared" si="342"/>
        <v>#N/A</v>
      </c>
      <c r="BJ1026" s="20" t="e">
        <f t="shared" si="343"/>
        <v>#N/A</v>
      </c>
      <c r="BK1026" s="20" t="e">
        <f t="shared" si="344"/>
        <v>#N/A</v>
      </c>
      <c r="BL1026" s="20" t="e">
        <f t="shared" si="345"/>
        <v>#N/A</v>
      </c>
      <c r="BM1026" s="20" t="e">
        <f t="shared" si="314"/>
        <v>#N/A</v>
      </c>
      <c r="BN1026" s="20" t="e">
        <f t="shared" si="346"/>
        <v>#N/A</v>
      </c>
    </row>
    <row r="1027" spans="1:66">
      <c r="A1027" s="92"/>
      <c r="B1027" s="90"/>
      <c r="C1027" s="90"/>
      <c r="D1027" s="93"/>
      <c r="E1027" s="93"/>
      <c r="F1027" s="93"/>
      <c r="G1027" s="93"/>
      <c r="H1027" s="93"/>
      <c r="I1027" s="93"/>
      <c r="J1027" s="93"/>
      <c r="K1027" s="93"/>
      <c r="L1027" s="92"/>
      <c r="M1027" s="93"/>
      <c r="N1027" s="91">
        <f t="shared" si="328"/>
        <v>0</v>
      </c>
      <c r="O1027" s="91" t="str">
        <f t="shared" si="329"/>
        <v/>
      </c>
      <c r="P1027" s="91" t="str">
        <f t="shared" si="330"/>
        <v/>
      </c>
      <c r="Q1027" s="91" t="str">
        <f t="shared" si="331"/>
        <v>HDJ</v>
      </c>
      <c r="R1027" s="82"/>
      <c r="S1027" s="95">
        <f t="shared" si="332"/>
        <v>0</v>
      </c>
      <c r="T1027" s="95">
        <f t="shared" si="333"/>
        <v>0</v>
      </c>
      <c r="U1027" s="79" t="e">
        <f>VLOOKUP($S1027,'Grille de Tarif OQN'!$B$2:$S$3603,U$1,0)</f>
        <v>#N/A</v>
      </c>
      <c r="V1027" s="79" t="e">
        <f>VLOOKUP($S1027,'Grille de Tarif OQN'!$B$2:$S$3603,V$1,0)</f>
        <v>#N/A</v>
      </c>
      <c r="W1027" s="79" t="e">
        <f>VLOOKUP($S1027,'Grille de Tarif OQN'!$B$2:$S$3603,W$1,0)</f>
        <v>#N/A</v>
      </c>
      <c r="X1027" s="79" t="e">
        <f>VLOOKUP($S1027,'Grille de Tarif OQN'!$B$2:$S$3603,X$1,0)</f>
        <v>#N/A</v>
      </c>
      <c r="Y1027" s="79" t="e">
        <f>VLOOKUP($S1027,'Grille de Tarif OQN'!$B$2:$S$3603,Y$1,0)</f>
        <v>#N/A</v>
      </c>
      <c r="Z1027" s="79" t="e">
        <f>VLOOKUP($S1027,'Grille de Tarif OQN'!$B$2:$S$3603,Z$1,0)</f>
        <v>#N/A</v>
      </c>
      <c r="AA1027" s="79" t="e">
        <f>VLOOKUP($S1027,'Grille de Tarif OQN'!$B$2:$S$3603,AA$1,0)</f>
        <v>#N/A</v>
      </c>
      <c r="AB1027" s="79" t="e">
        <f>VLOOKUP($S1027,'Grille de Tarif OQN'!$B$2:$S$3603,AB$1,0)</f>
        <v>#N/A</v>
      </c>
      <c r="AC1027" s="79" t="e">
        <f>VLOOKUP($S1027,'Grille de Tarif OQN'!$B$2:$S$3603,AC$1,0)</f>
        <v>#N/A</v>
      </c>
      <c r="AD1027" s="79" t="e">
        <f>VLOOKUP($S1027,'Grille de Tarif OQN'!$B$2:$S$3603,AD$1,0)</f>
        <v>#N/A</v>
      </c>
      <c r="AE1027" s="79" t="e">
        <f>VLOOKUP($S1027,'Grille de Tarif OQN'!$B$2:$S$3603,AE$1,0)</f>
        <v>#N/A</v>
      </c>
      <c r="AF1027" s="79" t="e">
        <f>VLOOKUP($S1027,'Grille de Tarif OQN'!$B$2:$S$3603,AF$1,0)</f>
        <v>#N/A</v>
      </c>
      <c r="AG1027" s="79" t="e">
        <f>VLOOKUP($S1027,'Grille de Tarif OQN'!$B$2:$S$3603,AG$1,0)</f>
        <v>#N/A</v>
      </c>
      <c r="AH1027" s="79" t="e">
        <f>VLOOKUP($S1027,'Grille de Tarif OQN'!$B$2:$S$3603,AH$1,0)</f>
        <v>#N/A</v>
      </c>
      <c r="AI1027" s="79" t="e">
        <f>VLOOKUP($S1027,'Grille de Tarif OQN'!$B$2:$S$3603,AI$1,0)</f>
        <v>#N/A</v>
      </c>
      <c r="AJ1027" s="79" t="e">
        <f>VLOOKUP($S1027,'Grille de Tarif OQN'!$B$2:$S$3603,AJ$1,0)</f>
        <v>#N/A</v>
      </c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72"/>
      <c r="AV1027"/>
      <c r="AW1027"/>
      <c r="AX1027"/>
      <c r="AY1027"/>
      <c r="AZ1027" s="96">
        <f t="shared" si="334"/>
        <v>0</v>
      </c>
      <c r="BA1027" s="24" t="e">
        <f t="shared" si="335"/>
        <v>#N/A</v>
      </c>
      <c r="BB1027" s="24" t="e">
        <f t="shared" si="336"/>
        <v>#N/A</v>
      </c>
      <c r="BC1027" s="24" t="e">
        <f t="shared" si="337"/>
        <v>#N/A</v>
      </c>
      <c r="BD1027" s="24" t="e">
        <f t="shared" si="338"/>
        <v>#N/A</v>
      </c>
      <c r="BE1027"/>
      <c r="BF1027" t="e">
        <f t="shared" si="339"/>
        <v>#N/A</v>
      </c>
      <c r="BG1027" t="str">
        <f t="shared" si="340"/>
        <v>HDJ</v>
      </c>
      <c r="BH1027" s="20" t="e">
        <f t="shared" si="341"/>
        <v>#N/A</v>
      </c>
      <c r="BI1027" s="20" t="e">
        <f t="shared" si="342"/>
        <v>#N/A</v>
      </c>
      <c r="BJ1027" s="20" t="e">
        <f t="shared" si="343"/>
        <v>#N/A</v>
      </c>
      <c r="BK1027" s="20" t="e">
        <f t="shared" si="344"/>
        <v>#N/A</v>
      </c>
      <c r="BL1027" s="20" t="e">
        <f t="shared" si="345"/>
        <v>#N/A</v>
      </c>
      <c r="BM1027" s="20" t="e">
        <f t="shared" si="314"/>
        <v>#N/A</v>
      </c>
      <c r="BN1027" s="20" t="e">
        <f t="shared" si="346"/>
        <v>#N/A</v>
      </c>
    </row>
    <row r="1028" spans="1:66">
      <c r="A1028" s="92"/>
      <c r="B1028" s="90"/>
      <c r="C1028" s="90"/>
      <c r="D1028" s="93"/>
      <c r="E1028" s="93"/>
      <c r="F1028" s="93"/>
      <c r="G1028" s="93"/>
      <c r="H1028" s="93"/>
      <c r="I1028" s="93"/>
      <c r="J1028" s="93"/>
      <c r="K1028" s="93"/>
      <c r="L1028" s="92"/>
      <c r="M1028" s="93"/>
      <c r="N1028" s="91">
        <f t="shared" si="328"/>
        <v>0</v>
      </c>
      <c r="O1028" s="91" t="str">
        <f t="shared" si="329"/>
        <v/>
      </c>
      <c r="P1028" s="91" t="str">
        <f t="shared" si="330"/>
        <v/>
      </c>
      <c r="Q1028" s="91" t="str">
        <f t="shared" si="331"/>
        <v>HDJ</v>
      </c>
      <c r="R1028" s="82"/>
      <c r="S1028" s="95">
        <f t="shared" si="332"/>
        <v>0</v>
      </c>
      <c r="T1028" s="95">
        <f t="shared" si="333"/>
        <v>0</v>
      </c>
      <c r="U1028" s="79" t="e">
        <f>VLOOKUP($S1028,'Grille de Tarif OQN'!$B$2:$S$3603,U$1,0)</f>
        <v>#N/A</v>
      </c>
      <c r="V1028" s="79" t="e">
        <f>VLOOKUP($S1028,'Grille de Tarif OQN'!$B$2:$S$3603,V$1,0)</f>
        <v>#N/A</v>
      </c>
      <c r="W1028" s="79" t="e">
        <f>VLOOKUP($S1028,'Grille de Tarif OQN'!$B$2:$S$3603,W$1,0)</f>
        <v>#N/A</v>
      </c>
      <c r="X1028" s="79" t="e">
        <f>VLOOKUP($S1028,'Grille de Tarif OQN'!$B$2:$S$3603,X$1,0)</f>
        <v>#N/A</v>
      </c>
      <c r="Y1028" s="79" t="e">
        <f>VLOOKUP($S1028,'Grille de Tarif OQN'!$B$2:$S$3603,Y$1,0)</f>
        <v>#N/A</v>
      </c>
      <c r="Z1028" s="79" t="e">
        <f>VLOOKUP($S1028,'Grille de Tarif OQN'!$B$2:$S$3603,Z$1,0)</f>
        <v>#N/A</v>
      </c>
      <c r="AA1028" s="79" t="e">
        <f>VLOOKUP($S1028,'Grille de Tarif OQN'!$B$2:$S$3603,AA$1,0)</f>
        <v>#N/A</v>
      </c>
      <c r="AB1028" s="79" t="e">
        <f>VLOOKUP($S1028,'Grille de Tarif OQN'!$B$2:$S$3603,AB$1,0)</f>
        <v>#N/A</v>
      </c>
      <c r="AC1028" s="79" t="e">
        <f>VLOOKUP($S1028,'Grille de Tarif OQN'!$B$2:$S$3603,AC$1,0)</f>
        <v>#N/A</v>
      </c>
      <c r="AD1028" s="79" t="e">
        <f>VLOOKUP($S1028,'Grille de Tarif OQN'!$B$2:$S$3603,AD$1,0)</f>
        <v>#N/A</v>
      </c>
      <c r="AE1028" s="79" t="e">
        <f>VLOOKUP($S1028,'Grille de Tarif OQN'!$B$2:$S$3603,AE$1,0)</f>
        <v>#N/A</v>
      </c>
      <c r="AF1028" s="79" t="e">
        <f>VLOOKUP($S1028,'Grille de Tarif OQN'!$B$2:$S$3603,AF$1,0)</f>
        <v>#N/A</v>
      </c>
      <c r="AG1028" s="79" t="e">
        <f>VLOOKUP($S1028,'Grille de Tarif OQN'!$B$2:$S$3603,AG$1,0)</f>
        <v>#N/A</v>
      </c>
      <c r="AH1028" s="79" t="e">
        <f>VLOOKUP($S1028,'Grille de Tarif OQN'!$B$2:$S$3603,AH$1,0)</f>
        <v>#N/A</v>
      </c>
      <c r="AI1028" s="79" t="e">
        <f>VLOOKUP($S1028,'Grille de Tarif OQN'!$B$2:$S$3603,AI$1,0)</f>
        <v>#N/A</v>
      </c>
      <c r="AJ1028" s="79" t="e">
        <f>VLOOKUP($S1028,'Grille de Tarif OQN'!$B$2:$S$3603,AJ$1,0)</f>
        <v>#N/A</v>
      </c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72"/>
      <c r="AV1028"/>
      <c r="AW1028"/>
      <c r="AX1028"/>
      <c r="AY1028"/>
      <c r="AZ1028" s="96">
        <f t="shared" si="334"/>
        <v>0</v>
      </c>
      <c r="BA1028" s="24" t="e">
        <f t="shared" si="335"/>
        <v>#N/A</v>
      </c>
      <c r="BB1028" s="24" t="e">
        <f t="shared" si="336"/>
        <v>#N/A</v>
      </c>
      <c r="BC1028" s="24" t="e">
        <f t="shared" si="337"/>
        <v>#N/A</v>
      </c>
      <c r="BD1028" s="24" t="e">
        <f t="shared" si="338"/>
        <v>#N/A</v>
      </c>
      <c r="BE1028"/>
      <c r="BF1028" t="e">
        <f t="shared" si="339"/>
        <v>#N/A</v>
      </c>
      <c r="BG1028" t="str">
        <f t="shared" si="340"/>
        <v>HDJ</v>
      </c>
      <c r="BH1028" s="20" t="e">
        <f t="shared" si="341"/>
        <v>#N/A</v>
      </c>
      <c r="BI1028" s="20" t="e">
        <f t="shared" si="342"/>
        <v>#N/A</v>
      </c>
      <c r="BJ1028" s="20" t="e">
        <f t="shared" si="343"/>
        <v>#N/A</v>
      </c>
      <c r="BK1028" s="20" t="e">
        <f t="shared" si="344"/>
        <v>#N/A</v>
      </c>
      <c r="BL1028" s="20" t="e">
        <f t="shared" si="345"/>
        <v>#N/A</v>
      </c>
      <c r="BM1028" s="20" t="e">
        <f t="shared" ref="BM1028:BM1091" si="347">IF(AG1028=1,AA1028+(90-V1028)*AB1028,Y1028+(90-V1028)*AB1028)+(AZ1028-90)*AC1028</f>
        <v>#N/A</v>
      </c>
      <c r="BN1028" s="20" t="e">
        <f t="shared" si="346"/>
        <v>#N/A</v>
      </c>
    </row>
    <row r="1029" spans="1:66">
      <c r="A1029" s="92"/>
      <c r="B1029" s="90"/>
      <c r="C1029" s="90"/>
      <c r="D1029" s="93"/>
      <c r="E1029" s="93"/>
      <c r="F1029" s="93"/>
      <c r="G1029" s="93"/>
      <c r="H1029" s="93"/>
      <c r="I1029" s="93"/>
      <c r="J1029" s="93"/>
      <c r="K1029" s="93"/>
      <c r="L1029" s="92"/>
      <c r="M1029" s="93"/>
      <c r="N1029" s="91">
        <f t="shared" si="328"/>
        <v>0</v>
      </c>
      <c r="O1029" s="91" t="str">
        <f t="shared" si="329"/>
        <v/>
      </c>
      <c r="P1029" s="91" t="str">
        <f t="shared" si="330"/>
        <v/>
      </c>
      <c r="Q1029" s="91" t="str">
        <f t="shared" si="331"/>
        <v>HDJ</v>
      </c>
      <c r="R1029" s="82"/>
      <c r="S1029" s="95">
        <f t="shared" si="332"/>
        <v>0</v>
      </c>
      <c r="T1029" s="95">
        <f t="shared" si="333"/>
        <v>0</v>
      </c>
      <c r="U1029" s="79" t="e">
        <f>VLOOKUP($S1029,'Grille de Tarif OQN'!$B$2:$S$3603,U$1,0)</f>
        <v>#N/A</v>
      </c>
      <c r="V1029" s="79" t="e">
        <f>VLOOKUP($S1029,'Grille de Tarif OQN'!$B$2:$S$3603,V$1,0)</f>
        <v>#N/A</v>
      </c>
      <c r="W1029" s="79" t="e">
        <f>VLOOKUP($S1029,'Grille de Tarif OQN'!$B$2:$S$3603,W$1,0)</f>
        <v>#N/A</v>
      </c>
      <c r="X1029" s="79" t="e">
        <f>VLOOKUP($S1029,'Grille de Tarif OQN'!$B$2:$S$3603,X$1,0)</f>
        <v>#N/A</v>
      </c>
      <c r="Y1029" s="79" t="e">
        <f>VLOOKUP($S1029,'Grille de Tarif OQN'!$B$2:$S$3603,Y$1,0)</f>
        <v>#N/A</v>
      </c>
      <c r="Z1029" s="79" t="e">
        <f>VLOOKUP($S1029,'Grille de Tarif OQN'!$B$2:$S$3603,Z$1,0)</f>
        <v>#N/A</v>
      </c>
      <c r="AA1029" s="79" t="e">
        <f>VLOOKUP($S1029,'Grille de Tarif OQN'!$B$2:$S$3603,AA$1,0)</f>
        <v>#N/A</v>
      </c>
      <c r="AB1029" s="79" t="e">
        <f>VLOOKUP($S1029,'Grille de Tarif OQN'!$B$2:$S$3603,AB$1,0)</f>
        <v>#N/A</v>
      </c>
      <c r="AC1029" s="79" t="e">
        <f>VLOOKUP($S1029,'Grille de Tarif OQN'!$B$2:$S$3603,AC$1,0)</f>
        <v>#N/A</v>
      </c>
      <c r="AD1029" s="79" t="e">
        <f>VLOOKUP($S1029,'Grille de Tarif OQN'!$B$2:$S$3603,AD$1,0)</f>
        <v>#N/A</v>
      </c>
      <c r="AE1029" s="79" t="e">
        <f>VLOOKUP($S1029,'Grille de Tarif OQN'!$B$2:$S$3603,AE$1,0)</f>
        <v>#N/A</v>
      </c>
      <c r="AF1029" s="79" t="e">
        <f>VLOOKUP($S1029,'Grille de Tarif OQN'!$B$2:$S$3603,AF$1,0)</f>
        <v>#N/A</v>
      </c>
      <c r="AG1029" s="79" t="e">
        <f>VLOOKUP($S1029,'Grille de Tarif OQN'!$B$2:$S$3603,AG$1,0)</f>
        <v>#N/A</v>
      </c>
      <c r="AH1029" s="79" t="e">
        <f>VLOOKUP($S1029,'Grille de Tarif OQN'!$B$2:$S$3603,AH$1,0)</f>
        <v>#N/A</v>
      </c>
      <c r="AI1029" s="79" t="e">
        <f>VLOOKUP($S1029,'Grille de Tarif OQN'!$B$2:$S$3603,AI$1,0)</f>
        <v>#N/A</v>
      </c>
      <c r="AJ1029" s="79" t="e">
        <f>VLOOKUP($S1029,'Grille de Tarif OQN'!$B$2:$S$3603,AJ$1,0)</f>
        <v>#N/A</v>
      </c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72"/>
      <c r="AV1029"/>
      <c r="AW1029"/>
      <c r="AX1029"/>
      <c r="AY1029"/>
      <c r="AZ1029" s="96">
        <f t="shared" si="334"/>
        <v>0</v>
      </c>
      <c r="BA1029" s="24" t="e">
        <f t="shared" si="335"/>
        <v>#N/A</v>
      </c>
      <c r="BB1029" s="24" t="e">
        <f t="shared" si="336"/>
        <v>#N/A</v>
      </c>
      <c r="BC1029" s="24" t="e">
        <f t="shared" si="337"/>
        <v>#N/A</v>
      </c>
      <c r="BD1029" s="24" t="e">
        <f t="shared" si="338"/>
        <v>#N/A</v>
      </c>
      <c r="BE1029"/>
      <c r="BF1029" t="e">
        <f t="shared" si="339"/>
        <v>#N/A</v>
      </c>
      <c r="BG1029" t="str">
        <f t="shared" si="340"/>
        <v>HDJ</v>
      </c>
      <c r="BH1029" s="20" t="e">
        <f t="shared" si="341"/>
        <v>#N/A</v>
      </c>
      <c r="BI1029" s="20" t="e">
        <f t="shared" si="342"/>
        <v>#N/A</v>
      </c>
      <c r="BJ1029" s="20" t="e">
        <f t="shared" si="343"/>
        <v>#N/A</v>
      </c>
      <c r="BK1029" s="20" t="e">
        <f t="shared" si="344"/>
        <v>#N/A</v>
      </c>
      <c r="BL1029" s="20" t="e">
        <f t="shared" si="345"/>
        <v>#N/A</v>
      </c>
      <c r="BM1029" s="20" t="e">
        <f t="shared" si="347"/>
        <v>#N/A</v>
      </c>
      <c r="BN1029" s="20" t="e">
        <f t="shared" si="346"/>
        <v>#N/A</v>
      </c>
    </row>
    <row r="1030" spans="1:66">
      <c r="A1030" s="92"/>
      <c r="B1030" s="90"/>
      <c r="C1030" s="90"/>
      <c r="D1030" s="93"/>
      <c r="E1030" s="93"/>
      <c r="F1030" s="93"/>
      <c r="G1030" s="93"/>
      <c r="H1030" s="93"/>
      <c r="I1030" s="93"/>
      <c r="J1030" s="93"/>
      <c r="K1030" s="93"/>
      <c r="L1030" s="92"/>
      <c r="M1030" s="93"/>
      <c r="N1030" s="91">
        <f t="shared" si="328"/>
        <v>0</v>
      </c>
      <c r="O1030" s="91" t="str">
        <f t="shared" si="329"/>
        <v/>
      </c>
      <c r="P1030" s="91" t="str">
        <f t="shared" si="330"/>
        <v/>
      </c>
      <c r="Q1030" s="91" t="str">
        <f t="shared" si="331"/>
        <v>HDJ</v>
      </c>
      <c r="R1030" s="82"/>
      <c r="S1030" s="95">
        <f t="shared" si="332"/>
        <v>0</v>
      </c>
      <c r="T1030" s="95">
        <f t="shared" si="333"/>
        <v>0</v>
      </c>
      <c r="U1030" s="79" t="e">
        <f>VLOOKUP($S1030,'Grille de Tarif OQN'!$B$2:$S$3603,U$1,0)</f>
        <v>#N/A</v>
      </c>
      <c r="V1030" s="79" t="e">
        <f>VLOOKUP($S1030,'Grille de Tarif OQN'!$B$2:$S$3603,V$1,0)</f>
        <v>#N/A</v>
      </c>
      <c r="W1030" s="79" t="e">
        <f>VLOOKUP($S1030,'Grille de Tarif OQN'!$B$2:$S$3603,W$1,0)</f>
        <v>#N/A</v>
      </c>
      <c r="X1030" s="79" t="e">
        <f>VLOOKUP($S1030,'Grille de Tarif OQN'!$B$2:$S$3603,X$1,0)</f>
        <v>#N/A</v>
      </c>
      <c r="Y1030" s="79" t="e">
        <f>VLOOKUP($S1030,'Grille de Tarif OQN'!$B$2:$S$3603,Y$1,0)</f>
        <v>#N/A</v>
      </c>
      <c r="Z1030" s="79" t="e">
        <f>VLOOKUP($S1030,'Grille de Tarif OQN'!$B$2:$S$3603,Z$1,0)</f>
        <v>#N/A</v>
      </c>
      <c r="AA1030" s="79" t="e">
        <f>VLOOKUP($S1030,'Grille de Tarif OQN'!$B$2:$S$3603,AA$1,0)</f>
        <v>#N/A</v>
      </c>
      <c r="AB1030" s="79" t="e">
        <f>VLOOKUP($S1030,'Grille de Tarif OQN'!$B$2:$S$3603,AB$1,0)</f>
        <v>#N/A</v>
      </c>
      <c r="AC1030" s="79" t="e">
        <f>VLOOKUP($S1030,'Grille de Tarif OQN'!$B$2:$S$3603,AC$1,0)</f>
        <v>#N/A</v>
      </c>
      <c r="AD1030" s="79" t="e">
        <f>VLOOKUP($S1030,'Grille de Tarif OQN'!$B$2:$S$3603,AD$1,0)</f>
        <v>#N/A</v>
      </c>
      <c r="AE1030" s="79" t="e">
        <f>VLOOKUP($S1030,'Grille de Tarif OQN'!$B$2:$S$3603,AE$1,0)</f>
        <v>#N/A</v>
      </c>
      <c r="AF1030" s="79" t="e">
        <f>VLOOKUP($S1030,'Grille de Tarif OQN'!$B$2:$S$3603,AF$1,0)</f>
        <v>#N/A</v>
      </c>
      <c r="AG1030" s="79" t="e">
        <f>VLOOKUP($S1030,'Grille de Tarif OQN'!$B$2:$S$3603,AG$1,0)</f>
        <v>#N/A</v>
      </c>
      <c r="AH1030" s="79" t="e">
        <f>VLOOKUP($S1030,'Grille de Tarif OQN'!$B$2:$S$3603,AH$1,0)</f>
        <v>#N/A</v>
      </c>
      <c r="AI1030" s="79" t="e">
        <f>VLOOKUP($S1030,'Grille de Tarif OQN'!$B$2:$S$3603,AI$1,0)</f>
        <v>#N/A</v>
      </c>
      <c r="AJ1030" s="79" t="e">
        <f>VLOOKUP($S1030,'Grille de Tarif OQN'!$B$2:$S$3603,AJ$1,0)</f>
        <v>#N/A</v>
      </c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72"/>
      <c r="AV1030"/>
      <c r="AW1030"/>
      <c r="AX1030"/>
      <c r="AY1030"/>
      <c r="AZ1030" s="96">
        <f t="shared" si="334"/>
        <v>0</v>
      </c>
      <c r="BA1030" s="24" t="e">
        <f t="shared" si="335"/>
        <v>#N/A</v>
      </c>
      <c r="BB1030" s="24" t="e">
        <f t="shared" si="336"/>
        <v>#N/A</v>
      </c>
      <c r="BC1030" s="24" t="e">
        <f t="shared" si="337"/>
        <v>#N/A</v>
      </c>
      <c r="BD1030" s="24" t="e">
        <f t="shared" si="338"/>
        <v>#N/A</v>
      </c>
      <c r="BE1030"/>
      <c r="BF1030" t="e">
        <f t="shared" si="339"/>
        <v>#N/A</v>
      </c>
      <c r="BG1030" t="str">
        <f t="shared" si="340"/>
        <v>HDJ</v>
      </c>
      <c r="BH1030" s="20" t="e">
        <f t="shared" si="341"/>
        <v>#N/A</v>
      </c>
      <c r="BI1030" s="20" t="e">
        <f t="shared" si="342"/>
        <v>#N/A</v>
      </c>
      <c r="BJ1030" s="20" t="e">
        <f t="shared" si="343"/>
        <v>#N/A</v>
      </c>
      <c r="BK1030" s="20" t="e">
        <f t="shared" si="344"/>
        <v>#N/A</v>
      </c>
      <c r="BL1030" s="20" t="e">
        <f t="shared" si="345"/>
        <v>#N/A</v>
      </c>
      <c r="BM1030" s="20" t="e">
        <f t="shared" si="347"/>
        <v>#N/A</v>
      </c>
      <c r="BN1030" s="20" t="e">
        <f t="shared" si="346"/>
        <v>#N/A</v>
      </c>
    </row>
    <row r="1031" spans="1:66">
      <c r="A1031" s="92"/>
      <c r="B1031" s="90"/>
      <c r="C1031" s="90"/>
      <c r="D1031" s="93"/>
      <c r="E1031" s="93"/>
      <c r="F1031" s="93"/>
      <c r="G1031" s="93"/>
      <c r="H1031" s="93"/>
      <c r="I1031" s="93"/>
      <c r="J1031" s="93"/>
      <c r="K1031" s="93"/>
      <c r="L1031" s="92"/>
      <c r="M1031" s="93"/>
      <c r="N1031" s="91">
        <f t="shared" si="328"/>
        <v>0</v>
      </c>
      <c r="O1031" s="91" t="str">
        <f t="shared" si="329"/>
        <v/>
      </c>
      <c r="P1031" s="91" t="str">
        <f t="shared" si="330"/>
        <v/>
      </c>
      <c r="Q1031" s="91" t="str">
        <f t="shared" si="331"/>
        <v>HDJ</v>
      </c>
      <c r="R1031" s="82"/>
      <c r="S1031" s="95">
        <f t="shared" si="332"/>
        <v>0</v>
      </c>
      <c r="T1031" s="95">
        <f t="shared" si="333"/>
        <v>0</v>
      </c>
      <c r="U1031" s="79" t="e">
        <f>VLOOKUP($S1031,'Grille de Tarif OQN'!$B$2:$S$3603,U$1,0)</f>
        <v>#N/A</v>
      </c>
      <c r="V1031" s="79" t="e">
        <f>VLOOKUP($S1031,'Grille de Tarif OQN'!$B$2:$S$3603,V$1,0)</f>
        <v>#N/A</v>
      </c>
      <c r="W1031" s="79" t="e">
        <f>VLOOKUP($S1031,'Grille de Tarif OQN'!$B$2:$S$3603,W$1,0)</f>
        <v>#N/A</v>
      </c>
      <c r="X1031" s="79" t="e">
        <f>VLOOKUP($S1031,'Grille de Tarif OQN'!$B$2:$S$3603,X$1,0)</f>
        <v>#N/A</v>
      </c>
      <c r="Y1031" s="79" t="e">
        <f>VLOOKUP($S1031,'Grille de Tarif OQN'!$B$2:$S$3603,Y$1,0)</f>
        <v>#N/A</v>
      </c>
      <c r="Z1031" s="79" t="e">
        <f>VLOOKUP($S1031,'Grille de Tarif OQN'!$B$2:$S$3603,Z$1,0)</f>
        <v>#N/A</v>
      </c>
      <c r="AA1031" s="79" t="e">
        <f>VLOOKUP($S1031,'Grille de Tarif OQN'!$B$2:$S$3603,AA$1,0)</f>
        <v>#N/A</v>
      </c>
      <c r="AB1031" s="79" t="e">
        <f>VLOOKUP($S1031,'Grille de Tarif OQN'!$B$2:$S$3603,AB$1,0)</f>
        <v>#N/A</v>
      </c>
      <c r="AC1031" s="79" t="e">
        <f>VLOOKUP($S1031,'Grille de Tarif OQN'!$B$2:$S$3603,AC$1,0)</f>
        <v>#N/A</v>
      </c>
      <c r="AD1031" s="79" t="e">
        <f>VLOOKUP($S1031,'Grille de Tarif OQN'!$B$2:$S$3603,AD$1,0)</f>
        <v>#N/A</v>
      </c>
      <c r="AE1031" s="79" t="e">
        <f>VLOOKUP($S1031,'Grille de Tarif OQN'!$B$2:$S$3603,AE$1,0)</f>
        <v>#N/A</v>
      </c>
      <c r="AF1031" s="79" t="e">
        <f>VLOOKUP($S1031,'Grille de Tarif OQN'!$B$2:$S$3603,AF$1,0)</f>
        <v>#N/A</v>
      </c>
      <c r="AG1031" s="79" t="e">
        <f>VLOOKUP($S1031,'Grille de Tarif OQN'!$B$2:$S$3603,AG$1,0)</f>
        <v>#N/A</v>
      </c>
      <c r="AH1031" s="79" t="e">
        <f>VLOOKUP($S1031,'Grille de Tarif OQN'!$B$2:$S$3603,AH$1,0)</f>
        <v>#N/A</v>
      </c>
      <c r="AI1031" s="79" t="e">
        <f>VLOOKUP($S1031,'Grille de Tarif OQN'!$B$2:$S$3603,AI$1,0)</f>
        <v>#N/A</v>
      </c>
      <c r="AJ1031" s="79" t="e">
        <f>VLOOKUP($S1031,'Grille de Tarif OQN'!$B$2:$S$3603,AJ$1,0)</f>
        <v>#N/A</v>
      </c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72"/>
      <c r="AV1031"/>
      <c r="AW1031"/>
      <c r="AX1031"/>
      <c r="AY1031"/>
      <c r="AZ1031" s="96">
        <f t="shared" si="334"/>
        <v>0</v>
      </c>
      <c r="BA1031" s="24" t="e">
        <f t="shared" si="335"/>
        <v>#N/A</v>
      </c>
      <c r="BB1031" s="24" t="e">
        <f t="shared" si="336"/>
        <v>#N/A</v>
      </c>
      <c r="BC1031" s="24" t="e">
        <f t="shared" si="337"/>
        <v>#N/A</v>
      </c>
      <c r="BD1031" s="24" t="e">
        <f t="shared" si="338"/>
        <v>#N/A</v>
      </c>
      <c r="BE1031"/>
      <c r="BF1031" t="e">
        <f t="shared" si="339"/>
        <v>#N/A</v>
      </c>
      <c r="BG1031" t="str">
        <f t="shared" si="340"/>
        <v>HDJ</v>
      </c>
      <c r="BH1031" s="20" t="e">
        <f t="shared" si="341"/>
        <v>#N/A</v>
      </c>
      <c r="BI1031" s="20" t="e">
        <f t="shared" si="342"/>
        <v>#N/A</v>
      </c>
      <c r="BJ1031" s="20" t="e">
        <f t="shared" si="343"/>
        <v>#N/A</v>
      </c>
      <c r="BK1031" s="20" t="e">
        <f t="shared" si="344"/>
        <v>#N/A</v>
      </c>
      <c r="BL1031" s="20" t="e">
        <f t="shared" si="345"/>
        <v>#N/A</v>
      </c>
      <c r="BM1031" s="20" t="e">
        <f t="shared" si="347"/>
        <v>#N/A</v>
      </c>
      <c r="BN1031" s="20" t="e">
        <f t="shared" si="346"/>
        <v>#N/A</v>
      </c>
    </row>
    <row r="1032" spans="1:66">
      <c r="A1032" s="92"/>
      <c r="B1032" s="90"/>
      <c r="C1032" s="90"/>
      <c r="D1032" s="93"/>
      <c r="E1032" s="93"/>
      <c r="F1032" s="93"/>
      <c r="G1032" s="93"/>
      <c r="H1032" s="93"/>
      <c r="I1032" s="93"/>
      <c r="J1032" s="93"/>
      <c r="K1032" s="93"/>
      <c r="L1032" s="92"/>
      <c r="M1032" s="93"/>
      <c r="N1032" s="91">
        <f t="shared" si="328"/>
        <v>0</v>
      </c>
      <c r="O1032" s="91" t="str">
        <f t="shared" si="329"/>
        <v/>
      </c>
      <c r="P1032" s="91" t="str">
        <f t="shared" si="330"/>
        <v/>
      </c>
      <c r="Q1032" s="91" t="str">
        <f t="shared" si="331"/>
        <v>HDJ</v>
      </c>
      <c r="R1032" s="82"/>
      <c r="S1032" s="95">
        <f t="shared" si="332"/>
        <v>0</v>
      </c>
      <c r="T1032" s="95">
        <f t="shared" si="333"/>
        <v>0</v>
      </c>
      <c r="U1032" s="79" t="e">
        <f>VLOOKUP($S1032,'Grille de Tarif OQN'!$B$2:$S$3603,U$1,0)</f>
        <v>#N/A</v>
      </c>
      <c r="V1032" s="79" t="e">
        <f>VLOOKUP($S1032,'Grille de Tarif OQN'!$B$2:$S$3603,V$1,0)</f>
        <v>#N/A</v>
      </c>
      <c r="W1032" s="79" t="e">
        <f>VLOOKUP($S1032,'Grille de Tarif OQN'!$B$2:$S$3603,W$1,0)</f>
        <v>#N/A</v>
      </c>
      <c r="X1032" s="79" t="e">
        <f>VLOOKUP($S1032,'Grille de Tarif OQN'!$B$2:$S$3603,X$1,0)</f>
        <v>#N/A</v>
      </c>
      <c r="Y1032" s="79" t="e">
        <f>VLOOKUP($S1032,'Grille de Tarif OQN'!$B$2:$S$3603,Y$1,0)</f>
        <v>#N/A</v>
      </c>
      <c r="Z1032" s="79" t="e">
        <f>VLOOKUP($S1032,'Grille de Tarif OQN'!$B$2:$S$3603,Z$1,0)</f>
        <v>#N/A</v>
      </c>
      <c r="AA1032" s="79" t="e">
        <f>VLOOKUP($S1032,'Grille de Tarif OQN'!$B$2:$S$3603,AA$1,0)</f>
        <v>#N/A</v>
      </c>
      <c r="AB1032" s="79" t="e">
        <f>VLOOKUP($S1032,'Grille de Tarif OQN'!$B$2:$S$3603,AB$1,0)</f>
        <v>#N/A</v>
      </c>
      <c r="AC1032" s="79" t="e">
        <f>VLOOKUP($S1032,'Grille de Tarif OQN'!$B$2:$S$3603,AC$1,0)</f>
        <v>#N/A</v>
      </c>
      <c r="AD1032" s="79" t="e">
        <f>VLOOKUP($S1032,'Grille de Tarif OQN'!$B$2:$S$3603,AD$1,0)</f>
        <v>#N/A</v>
      </c>
      <c r="AE1032" s="79" t="e">
        <f>VLOOKUP($S1032,'Grille de Tarif OQN'!$B$2:$S$3603,AE$1,0)</f>
        <v>#N/A</v>
      </c>
      <c r="AF1032" s="79" t="e">
        <f>VLOOKUP($S1032,'Grille de Tarif OQN'!$B$2:$S$3603,AF$1,0)</f>
        <v>#N/A</v>
      </c>
      <c r="AG1032" s="79" t="e">
        <f>VLOOKUP($S1032,'Grille de Tarif OQN'!$B$2:$S$3603,AG$1,0)</f>
        <v>#N/A</v>
      </c>
      <c r="AH1032" s="79" t="e">
        <f>VLOOKUP($S1032,'Grille de Tarif OQN'!$B$2:$S$3603,AH$1,0)</f>
        <v>#N/A</v>
      </c>
      <c r="AI1032" s="79" t="e">
        <f>VLOOKUP($S1032,'Grille de Tarif OQN'!$B$2:$S$3603,AI$1,0)</f>
        <v>#N/A</v>
      </c>
      <c r="AJ1032" s="79" t="e">
        <f>VLOOKUP($S1032,'Grille de Tarif OQN'!$B$2:$S$3603,AJ$1,0)</f>
        <v>#N/A</v>
      </c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72"/>
      <c r="AV1032"/>
      <c r="AW1032"/>
      <c r="AX1032"/>
      <c r="AY1032"/>
      <c r="AZ1032" s="96">
        <f t="shared" si="334"/>
        <v>0</v>
      </c>
      <c r="BA1032" s="24" t="e">
        <f t="shared" si="335"/>
        <v>#N/A</v>
      </c>
      <c r="BB1032" s="24" t="e">
        <f t="shared" si="336"/>
        <v>#N/A</v>
      </c>
      <c r="BC1032" s="24" t="e">
        <f t="shared" si="337"/>
        <v>#N/A</v>
      </c>
      <c r="BD1032" s="24" t="e">
        <f t="shared" si="338"/>
        <v>#N/A</v>
      </c>
      <c r="BE1032"/>
      <c r="BF1032" t="e">
        <f t="shared" si="339"/>
        <v>#N/A</v>
      </c>
      <c r="BG1032" t="str">
        <f t="shared" si="340"/>
        <v>HDJ</v>
      </c>
      <c r="BH1032" s="20" t="e">
        <f t="shared" si="341"/>
        <v>#N/A</v>
      </c>
      <c r="BI1032" s="20" t="e">
        <f t="shared" si="342"/>
        <v>#N/A</v>
      </c>
      <c r="BJ1032" s="20" t="e">
        <f t="shared" si="343"/>
        <v>#N/A</v>
      </c>
      <c r="BK1032" s="20" t="e">
        <f t="shared" si="344"/>
        <v>#N/A</v>
      </c>
      <c r="BL1032" s="20" t="e">
        <f t="shared" si="345"/>
        <v>#N/A</v>
      </c>
      <c r="BM1032" s="20" t="e">
        <f t="shared" si="347"/>
        <v>#N/A</v>
      </c>
      <c r="BN1032" s="20" t="e">
        <f t="shared" si="346"/>
        <v>#N/A</v>
      </c>
    </row>
    <row r="1033" spans="1:66">
      <c r="A1033" s="92"/>
      <c r="B1033" s="90"/>
      <c r="C1033" s="90"/>
      <c r="D1033" s="93"/>
      <c r="E1033" s="93"/>
      <c r="F1033" s="93"/>
      <c r="G1033" s="93"/>
      <c r="H1033" s="93"/>
      <c r="I1033" s="93"/>
      <c r="J1033" s="93"/>
      <c r="K1033" s="93"/>
      <c r="L1033" s="92"/>
      <c r="M1033" s="93"/>
      <c r="N1033" s="91">
        <f t="shared" si="328"/>
        <v>0</v>
      </c>
      <c r="O1033" s="91" t="str">
        <f t="shared" si="329"/>
        <v/>
      </c>
      <c r="P1033" s="91" t="str">
        <f t="shared" si="330"/>
        <v/>
      </c>
      <c r="Q1033" s="91" t="str">
        <f t="shared" si="331"/>
        <v>HDJ</v>
      </c>
      <c r="R1033" s="82"/>
      <c r="S1033" s="95">
        <f t="shared" si="332"/>
        <v>0</v>
      </c>
      <c r="T1033" s="95">
        <f t="shared" si="333"/>
        <v>0</v>
      </c>
      <c r="U1033" s="79" t="e">
        <f>VLOOKUP($S1033,'Grille de Tarif OQN'!$B$2:$S$3603,U$1,0)</f>
        <v>#N/A</v>
      </c>
      <c r="V1033" s="79" t="e">
        <f>VLOOKUP($S1033,'Grille de Tarif OQN'!$B$2:$S$3603,V$1,0)</f>
        <v>#N/A</v>
      </c>
      <c r="W1033" s="79" t="e">
        <f>VLOOKUP($S1033,'Grille de Tarif OQN'!$B$2:$S$3603,W$1,0)</f>
        <v>#N/A</v>
      </c>
      <c r="X1033" s="79" t="e">
        <f>VLOOKUP($S1033,'Grille de Tarif OQN'!$B$2:$S$3603,X$1,0)</f>
        <v>#N/A</v>
      </c>
      <c r="Y1033" s="79" t="e">
        <f>VLOOKUP($S1033,'Grille de Tarif OQN'!$B$2:$S$3603,Y$1,0)</f>
        <v>#N/A</v>
      </c>
      <c r="Z1033" s="79" t="e">
        <f>VLOOKUP($S1033,'Grille de Tarif OQN'!$B$2:$S$3603,Z$1,0)</f>
        <v>#N/A</v>
      </c>
      <c r="AA1033" s="79" t="e">
        <f>VLOOKUP($S1033,'Grille de Tarif OQN'!$B$2:$S$3603,AA$1,0)</f>
        <v>#N/A</v>
      </c>
      <c r="AB1033" s="79" t="e">
        <f>VLOOKUP($S1033,'Grille de Tarif OQN'!$B$2:$S$3603,AB$1,0)</f>
        <v>#N/A</v>
      </c>
      <c r="AC1033" s="79" t="e">
        <f>VLOOKUP($S1033,'Grille de Tarif OQN'!$B$2:$S$3603,AC$1,0)</f>
        <v>#N/A</v>
      </c>
      <c r="AD1033" s="79" t="e">
        <f>VLOOKUP($S1033,'Grille de Tarif OQN'!$B$2:$S$3603,AD$1,0)</f>
        <v>#N/A</v>
      </c>
      <c r="AE1033" s="79" t="e">
        <f>VLOOKUP($S1033,'Grille de Tarif OQN'!$B$2:$S$3603,AE$1,0)</f>
        <v>#N/A</v>
      </c>
      <c r="AF1033" s="79" t="e">
        <f>VLOOKUP($S1033,'Grille de Tarif OQN'!$B$2:$S$3603,AF$1,0)</f>
        <v>#N/A</v>
      </c>
      <c r="AG1033" s="79" t="e">
        <f>VLOOKUP($S1033,'Grille de Tarif OQN'!$B$2:$S$3603,AG$1,0)</f>
        <v>#N/A</v>
      </c>
      <c r="AH1033" s="79" t="e">
        <f>VLOOKUP($S1033,'Grille de Tarif OQN'!$B$2:$S$3603,AH$1,0)</f>
        <v>#N/A</v>
      </c>
      <c r="AI1033" s="79" t="e">
        <f>VLOOKUP($S1033,'Grille de Tarif OQN'!$B$2:$S$3603,AI$1,0)</f>
        <v>#N/A</v>
      </c>
      <c r="AJ1033" s="79" t="e">
        <f>VLOOKUP($S1033,'Grille de Tarif OQN'!$B$2:$S$3603,AJ$1,0)</f>
        <v>#N/A</v>
      </c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72"/>
      <c r="AV1033"/>
      <c r="AW1033"/>
      <c r="AX1033"/>
      <c r="AY1033"/>
      <c r="AZ1033" s="96">
        <f t="shared" si="334"/>
        <v>0</v>
      </c>
      <c r="BA1033" s="24" t="e">
        <f t="shared" si="335"/>
        <v>#N/A</v>
      </c>
      <c r="BB1033" s="24" t="e">
        <f t="shared" si="336"/>
        <v>#N/A</v>
      </c>
      <c r="BC1033" s="24" t="e">
        <f t="shared" si="337"/>
        <v>#N/A</v>
      </c>
      <c r="BD1033" s="24" t="e">
        <f t="shared" si="338"/>
        <v>#N/A</v>
      </c>
      <c r="BE1033"/>
      <c r="BF1033" t="e">
        <f t="shared" si="339"/>
        <v>#N/A</v>
      </c>
      <c r="BG1033" t="str">
        <f t="shared" si="340"/>
        <v>HDJ</v>
      </c>
      <c r="BH1033" s="20" t="e">
        <f t="shared" si="341"/>
        <v>#N/A</v>
      </c>
      <c r="BI1033" s="20" t="e">
        <f t="shared" si="342"/>
        <v>#N/A</v>
      </c>
      <c r="BJ1033" s="20" t="e">
        <f t="shared" si="343"/>
        <v>#N/A</v>
      </c>
      <c r="BK1033" s="20" t="e">
        <f t="shared" si="344"/>
        <v>#N/A</v>
      </c>
      <c r="BL1033" s="20" t="e">
        <f t="shared" si="345"/>
        <v>#N/A</v>
      </c>
      <c r="BM1033" s="20" t="e">
        <f t="shared" si="347"/>
        <v>#N/A</v>
      </c>
      <c r="BN1033" s="20" t="e">
        <f t="shared" si="346"/>
        <v>#N/A</v>
      </c>
    </row>
    <row r="1034" spans="1:66">
      <c r="A1034" s="92"/>
      <c r="B1034" s="90"/>
      <c r="C1034" s="90"/>
      <c r="D1034" s="93"/>
      <c r="E1034" s="93"/>
      <c r="F1034" s="93"/>
      <c r="G1034" s="93"/>
      <c r="H1034" s="93"/>
      <c r="I1034" s="93"/>
      <c r="J1034" s="93"/>
      <c r="K1034" s="93"/>
      <c r="L1034" s="92"/>
      <c r="M1034" s="93"/>
      <c r="N1034" s="91">
        <f t="shared" si="328"/>
        <v>0</v>
      </c>
      <c r="O1034" s="91" t="str">
        <f t="shared" si="329"/>
        <v/>
      </c>
      <c r="P1034" s="91" t="str">
        <f t="shared" si="330"/>
        <v/>
      </c>
      <c r="Q1034" s="91" t="str">
        <f t="shared" si="331"/>
        <v>HDJ</v>
      </c>
      <c r="R1034" s="82"/>
      <c r="S1034" s="95">
        <f t="shared" si="332"/>
        <v>0</v>
      </c>
      <c r="T1034" s="95">
        <f t="shared" si="333"/>
        <v>0</v>
      </c>
      <c r="U1034" s="79" t="e">
        <f>VLOOKUP($S1034,'Grille de Tarif OQN'!$B$2:$S$3603,U$1,0)</f>
        <v>#N/A</v>
      </c>
      <c r="V1034" s="79" t="e">
        <f>VLOOKUP($S1034,'Grille de Tarif OQN'!$B$2:$S$3603,V$1,0)</f>
        <v>#N/A</v>
      </c>
      <c r="W1034" s="79" t="e">
        <f>VLOOKUP($S1034,'Grille de Tarif OQN'!$B$2:$S$3603,W$1,0)</f>
        <v>#N/A</v>
      </c>
      <c r="X1034" s="79" t="e">
        <f>VLOOKUP($S1034,'Grille de Tarif OQN'!$B$2:$S$3603,X$1,0)</f>
        <v>#N/A</v>
      </c>
      <c r="Y1034" s="79" t="e">
        <f>VLOOKUP($S1034,'Grille de Tarif OQN'!$B$2:$S$3603,Y$1,0)</f>
        <v>#N/A</v>
      </c>
      <c r="Z1034" s="79" t="e">
        <f>VLOOKUP($S1034,'Grille de Tarif OQN'!$B$2:$S$3603,Z$1,0)</f>
        <v>#N/A</v>
      </c>
      <c r="AA1034" s="79" t="e">
        <f>VLOOKUP($S1034,'Grille de Tarif OQN'!$B$2:$S$3603,AA$1,0)</f>
        <v>#N/A</v>
      </c>
      <c r="AB1034" s="79" t="e">
        <f>VLOOKUP($S1034,'Grille de Tarif OQN'!$B$2:$S$3603,AB$1,0)</f>
        <v>#N/A</v>
      </c>
      <c r="AC1034" s="79" t="e">
        <f>VLOOKUP($S1034,'Grille de Tarif OQN'!$B$2:$S$3603,AC$1,0)</f>
        <v>#N/A</v>
      </c>
      <c r="AD1034" s="79" t="e">
        <f>VLOOKUP($S1034,'Grille de Tarif OQN'!$B$2:$S$3603,AD$1,0)</f>
        <v>#N/A</v>
      </c>
      <c r="AE1034" s="79" t="e">
        <f>VLOOKUP($S1034,'Grille de Tarif OQN'!$B$2:$S$3603,AE$1,0)</f>
        <v>#N/A</v>
      </c>
      <c r="AF1034" s="79" t="e">
        <f>VLOOKUP($S1034,'Grille de Tarif OQN'!$B$2:$S$3603,AF$1,0)</f>
        <v>#N/A</v>
      </c>
      <c r="AG1034" s="79" t="e">
        <f>VLOOKUP($S1034,'Grille de Tarif OQN'!$B$2:$S$3603,AG$1,0)</f>
        <v>#N/A</v>
      </c>
      <c r="AH1034" s="79" t="e">
        <f>VLOOKUP($S1034,'Grille de Tarif OQN'!$B$2:$S$3603,AH$1,0)</f>
        <v>#N/A</v>
      </c>
      <c r="AI1034" s="79" t="e">
        <f>VLOOKUP($S1034,'Grille de Tarif OQN'!$B$2:$S$3603,AI$1,0)</f>
        <v>#N/A</v>
      </c>
      <c r="AJ1034" s="79" t="e">
        <f>VLOOKUP($S1034,'Grille de Tarif OQN'!$B$2:$S$3603,AJ$1,0)</f>
        <v>#N/A</v>
      </c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72"/>
      <c r="AV1034"/>
      <c r="AW1034"/>
      <c r="AX1034"/>
      <c r="AY1034"/>
      <c r="AZ1034" s="96">
        <f t="shared" si="334"/>
        <v>0</v>
      </c>
      <c r="BA1034" s="24" t="e">
        <f t="shared" si="335"/>
        <v>#N/A</v>
      </c>
      <c r="BB1034" s="24" t="e">
        <f t="shared" si="336"/>
        <v>#N/A</v>
      </c>
      <c r="BC1034" s="24" t="e">
        <f t="shared" si="337"/>
        <v>#N/A</v>
      </c>
      <c r="BD1034" s="24" t="e">
        <f t="shared" si="338"/>
        <v>#N/A</v>
      </c>
      <c r="BE1034"/>
      <c r="BF1034" t="e">
        <f t="shared" si="339"/>
        <v>#N/A</v>
      </c>
      <c r="BG1034" t="str">
        <f t="shared" si="340"/>
        <v>HDJ</v>
      </c>
      <c r="BH1034" s="20" t="e">
        <f t="shared" si="341"/>
        <v>#N/A</v>
      </c>
      <c r="BI1034" s="20" t="e">
        <f t="shared" si="342"/>
        <v>#N/A</v>
      </c>
      <c r="BJ1034" s="20" t="e">
        <f t="shared" si="343"/>
        <v>#N/A</v>
      </c>
      <c r="BK1034" s="20" t="e">
        <f t="shared" si="344"/>
        <v>#N/A</v>
      </c>
      <c r="BL1034" s="20" t="e">
        <f t="shared" si="345"/>
        <v>#N/A</v>
      </c>
      <c r="BM1034" s="20" t="e">
        <f t="shared" si="347"/>
        <v>#N/A</v>
      </c>
      <c r="BN1034" s="20" t="e">
        <f t="shared" si="346"/>
        <v>#N/A</v>
      </c>
    </row>
    <row r="1035" spans="1:66">
      <c r="A1035" s="92"/>
      <c r="B1035" s="90"/>
      <c r="C1035" s="90"/>
      <c r="D1035" s="93"/>
      <c r="E1035" s="93"/>
      <c r="F1035" s="93"/>
      <c r="G1035" s="93"/>
      <c r="H1035" s="93"/>
      <c r="I1035" s="93"/>
      <c r="J1035" s="93"/>
      <c r="K1035" s="93"/>
      <c r="L1035" s="92"/>
      <c r="M1035" s="93"/>
      <c r="N1035" s="91">
        <f t="shared" si="328"/>
        <v>0</v>
      </c>
      <c r="O1035" s="91" t="str">
        <f t="shared" si="329"/>
        <v/>
      </c>
      <c r="P1035" s="91" t="str">
        <f t="shared" si="330"/>
        <v/>
      </c>
      <c r="Q1035" s="91" t="str">
        <f t="shared" si="331"/>
        <v>HDJ</v>
      </c>
      <c r="R1035" s="82"/>
      <c r="S1035" s="95">
        <f t="shared" si="332"/>
        <v>0</v>
      </c>
      <c r="T1035" s="95">
        <f t="shared" si="333"/>
        <v>0</v>
      </c>
      <c r="U1035" s="79" t="e">
        <f>VLOOKUP($S1035,'Grille de Tarif OQN'!$B$2:$S$3603,U$1,0)</f>
        <v>#N/A</v>
      </c>
      <c r="V1035" s="79" t="e">
        <f>VLOOKUP($S1035,'Grille de Tarif OQN'!$B$2:$S$3603,V$1,0)</f>
        <v>#N/A</v>
      </c>
      <c r="W1035" s="79" t="e">
        <f>VLOOKUP($S1035,'Grille de Tarif OQN'!$B$2:$S$3603,W$1,0)</f>
        <v>#N/A</v>
      </c>
      <c r="X1035" s="79" t="e">
        <f>VLOOKUP($S1035,'Grille de Tarif OQN'!$B$2:$S$3603,X$1,0)</f>
        <v>#N/A</v>
      </c>
      <c r="Y1035" s="79" t="e">
        <f>VLOOKUP($S1035,'Grille de Tarif OQN'!$B$2:$S$3603,Y$1,0)</f>
        <v>#N/A</v>
      </c>
      <c r="Z1035" s="79" t="e">
        <f>VLOOKUP($S1035,'Grille de Tarif OQN'!$B$2:$S$3603,Z$1,0)</f>
        <v>#N/A</v>
      </c>
      <c r="AA1035" s="79" t="e">
        <f>VLOOKUP($S1035,'Grille de Tarif OQN'!$B$2:$S$3603,AA$1,0)</f>
        <v>#N/A</v>
      </c>
      <c r="AB1035" s="79" t="e">
        <f>VLOOKUP($S1035,'Grille de Tarif OQN'!$B$2:$S$3603,AB$1,0)</f>
        <v>#N/A</v>
      </c>
      <c r="AC1035" s="79" t="e">
        <f>VLOOKUP($S1035,'Grille de Tarif OQN'!$B$2:$S$3603,AC$1,0)</f>
        <v>#N/A</v>
      </c>
      <c r="AD1035" s="79" t="e">
        <f>VLOOKUP($S1035,'Grille de Tarif OQN'!$B$2:$S$3603,AD$1,0)</f>
        <v>#N/A</v>
      </c>
      <c r="AE1035" s="79" t="e">
        <f>VLOOKUP($S1035,'Grille de Tarif OQN'!$B$2:$S$3603,AE$1,0)</f>
        <v>#N/A</v>
      </c>
      <c r="AF1035" s="79" t="e">
        <f>VLOOKUP($S1035,'Grille de Tarif OQN'!$B$2:$S$3603,AF$1,0)</f>
        <v>#N/A</v>
      </c>
      <c r="AG1035" s="79" t="e">
        <f>VLOOKUP($S1035,'Grille de Tarif OQN'!$B$2:$S$3603,AG$1,0)</f>
        <v>#N/A</v>
      </c>
      <c r="AH1035" s="79" t="e">
        <f>VLOOKUP($S1035,'Grille de Tarif OQN'!$B$2:$S$3603,AH$1,0)</f>
        <v>#N/A</v>
      </c>
      <c r="AI1035" s="79" t="e">
        <f>VLOOKUP($S1035,'Grille de Tarif OQN'!$B$2:$S$3603,AI$1,0)</f>
        <v>#N/A</v>
      </c>
      <c r="AJ1035" s="79" t="e">
        <f>VLOOKUP($S1035,'Grille de Tarif OQN'!$B$2:$S$3603,AJ$1,0)</f>
        <v>#N/A</v>
      </c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72"/>
      <c r="AV1035"/>
      <c r="AW1035"/>
      <c r="AX1035"/>
      <c r="AY1035"/>
      <c r="AZ1035" s="96">
        <f t="shared" si="334"/>
        <v>0</v>
      </c>
      <c r="BA1035" s="24" t="e">
        <f t="shared" si="335"/>
        <v>#N/A</v>
      </c>
      <c r="BB1035" s="24" t="e">
        <f t="shared" si="336"/>
        <v>#N/A</v>
      </c>
      <c r="BC1035" s="24" t="e">
        <f t="shared" si="337"/>
        <v>#N/A</v>
      </c>
      <c r="BD1035" s="24" t="e">
        <f t="shared" si="338"/>
        <v>#N/A</v>
      </c>
      <c r="BE1035"/>
      <c r="BF1035" t="e">
        <f t="shared" si="339"/>
        <v>#N/A</v>
      </c>
      <c r="BG1035" t="str">
        <f t="shared" si="340"/>
        <v>HDJ</v>
      </c>
      <c r="BH1035" s="20" t="e">
        <f t="shared" si="341"/>
        <v>#N/A</v>
      </c>
      <c r="BI1035" s="20" t="e">
        <f t="shared" si="342"/>
        <v>#N/A</v>
      </c>
      <c r="BJ1035" s="20" t="e">
        <f t="shared" si="343"/>
        <v>#N/A</v>
      </c>
      <c r="BK1035" s="20" t="e">
        <f t="shared" si="344"/>
        <v>#N/A</v>
      </c>
      <c r="BL1035" s="20" t="e">
        <f t="shared" si="345"/>
        <v>#N/A</v>
      </c>
      <c r="BM1035" s="20" t="e">
        <f t="shared" si="347"/>
        <v>#N/A</v>
      </c>
      <c r="BN1035" s="20" t="e">
        <f t="shared" si="346"/>
        <v>#N/A</v>
      </c>
    </row>
    <row r="1036" spans="1:66">
      <c r="A1036" s="92"/>
      <c r="B1036" s="90"/>
      <c r="C1036" s="90"/>
      <c r="D1036" s="93"/>
      <c r="E1036" s="93"/>
      <c r="F1036" s="93"/>
      <c r="G1036" s="93"/>
      <c r="H1036" s="93"/>
      <c r="I1036" s="93"/>
      <c r="J1036" s="93"/>
      <c r="K1036" s="93"/>
      <c r="L1036" s="92"/>
      <c r="M1036" s="93"/>
      <c r="N1036" s="91">
        <f t="shared" si="328"/>
        <v>0</v>
      </c>
      <c r="O1036" s="91" t="str">
        <f t="shared" si="329"/>
        <v/>
      </c>
      <c r="P1036" s="91" t="str">
        <f t="shared" si="330"/>
        <v/>
      </c>
      <c r="Q1036" s="91" t="str">
        <f t="shared" si="331"/>
        <v>HDJ</v>
      </c>
      <c r="R1036" s="82"/>
      <c r="S1036" s="95">
        <f t="shared" si="332"/>
        <v>0</v>
      </c>
      <c r="T1036" s="95">
        <f t="shared" si="333"/>
        <v>0</v>
      </c>
      <c r="U1036" s="79" t="e">
        <f>VLOOKUP($S1036,'Grille de Tarif OQN'!$B$2:$S$3603,U$1,0)</f>
        <v>#N/A</v>
      </c>
      <c r="V1036" s="79" t="e">
        <f>VLOOKUP($S1036,'Grille de Tarif OQN'!$B$2:$S$3603,V$1,0)</f>
        <v>#N/A</v>
      </c>
      <c r="W1036" s="79" t="e">
        <f>VLOOKUP($S1036,'Grille de Tarif OQN'!$B$2:$S$3603,W$1,0)</f>
        <v>#N/A</v>
      </c>
      <c r="X1036" s="79" t="e">
        <f>VLOOKUP($S1036,'Grille de Tarif OQN'!$B$2:$S$3603,X$1,0)</f>
        <v>#N/A</v>
      </c>
      <c r="Y1036" s="79" t="e">
        <f>VLOOKUP($S1036,'Grille de Tarif OQN'!$B$2:$S$3603,Y$1,0)</f>
        <v>#N/A</v>
      </c>
      <c r="Z1036" s="79" t="e">
        <f>VLOOKUP($S1036,'Grille de Tarif OQN'!$B$2:$S$3603,Z$1,0)</f>
        <v>#N/A</v>
      </c>
      <c r="AA1036" s="79" t="e">
        <f>VLOOKUP($S1036,'Grille de Tarif OQN'!$B$2:$S$3603,AA$1,0)</f>
        <v>#N/A</v>
      </c>
      <c r="AB1036" s="79" t="e">
        <f>VLOOKUP($S1036,'Grille de Tarif OQN'!$B$2:$S$3603,AB$1,0)</f>
        <v>#N/A</v>
      </c>
      <c r="AC1036" s="79" t="e">
        <f>VLOOKUP($S1036,'Grille de Tarif OQN'!$B$2:$S$3603,AC$1,0)</f>
        <v>#N/A</v>
      </c>
      <c r="AD1036" s="79" t="e">
        <f>VLOOKUP($S1036,'Grille de Tarif OQN'!$B$2:$S$3603,AD$1,0)</f>
        <v>#N/A</v>
      </c>
      <c r="AE1036" s="79" t="e">
        <f>VLOOKUP($S1036,'Grille de Tarif OQN'!$B$2:$S$3603,AE$1,0)</f>
        <v>#N/A</v>
      </c>
      <c r="AF1036" s="79" t="e">
        <f>VLOOKUP($S1036,'Grille de Tarif OQN'!$B$2:$S$3603,AF$1,0)</f>
        <v>#N/A</v>
      </c>
      <c r="AG1036" s="79" t="e">
        <f>VLOOKUP($S1036,'Grille de Tarif OQN'!$B$2:$S$3603,AG$1,0)</f>
        <v>#N/A</v>
      </c>
      <c r="AH1036" s="79" t="e">
        <f>VLOOKUP($S1036,'Grille de Tarif OQN'!$B$2:$S$3603,AH$1,0)</f>
        <v>#N/A</v>
      </c>
      <c r="AI1036" s="79" t="e">
        <f>VLOOKUP($S1036,'Grille de Tarif OQN'!$B$2:$S$3603,AI$1,0)</f>
        <v>#N/A</v>
      </c>
      <c r="AJ1036" s="79" t="e">
        <f>VLOOKUP($S1036,'Grille de Tarif OQN'!$B$2:$S$3603,AJ$1,0)</f>
        <v>#N/A</v>
      </c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72"/>
      <c r="AV1036"/>
      <c r="AW1036"/>
      <c r="AX1036"/>
      <c r="AY1036"/>
      <c r="AZ1036" s="96">
        <f t="shared" si="334"/>
        <v>0</v>
      </c>
      <c r="BA1036" s="24" t="e">
        <f t="shared" si="335"/>
        <v>#N/A</v>
      </c>
      <c r="BB1036" s="24" t="e">
        <f t="shared" si="336"/>
        <v>#N/A</v>
      </c>
      <c r="BC1036" s="24" t="e">
        <f t="shared" si="337"/>
        <v>#N/A</v>
      </c>
      <c r="BD1036" s="24" t="e">
        <f t="shared" si="338"/>
        <v>#N/A</v>
      </c>
      <c r="BE1036"/>
      <c r="BF1036" t="e">
        <f t="shared" si="339"/>
        <v>#N/A</v>
      </c>
      <c r="BG1036" t="str">
        <f t="shared" si="340"/>
        <v>HDJ</v>
      </c>
      <c r="BH1036" s="20" t="e">
        <f t="shared" si="341"/>
        <v>#N/A</v>
      </c>
      <c r="BI1036" s="20" t="e">
        <f t="shared" si="342"/>
        <v>#N/A</v>
      </c>
      <c r="BJ1036" s="20" t="e">
        <f t="shared" si="343"/>
        <v>#N/A</v>
      </c>
      <c r="BK1036" s="20" t="e">
        <f t="shared" si="344"/>
        <v>#N/A</v>
      </c>
      <c r="BL1036" s="20" t="e">
        <f t="shared" si="345"/>
        <v>#N/A</v>
      </c>
      <c r="BM1036" s="20" t="e">
        <f t="shared" si="347"/>
        <v>#N/A</v>
      </c>
      <c r="BN1036" s="20" t="e">
        <f t="shared" si="346"/>
        <v>#N/A</v>
      </c>
    </row>
    <row r="1037" spans="1:66">
      <c r="A1037" s="92"/>
      <c r="B1037" s="90"/>
      <c r="C1037" s="90"/>
      <c r="D1037" s="93"/>
      <c r="E1037" s="93"/>
      <c r="F1037" s="93"/>
      <c r="G1037" s="93"/>
      <c r="H1037" s="93"/>
      <c r="I1037" s="93"/>
      <c r="J1037" s="93"/>
      <c r="K1037" s="93"/>
      <c r="L1037" s="92"/>
      <c r="M1037" s="93"/>
      <c r="N1037" s="91">
        <f t="shared" si="328"/>
        <v>0</v>
      </c>
      <c r="O1037" s="91" t="str">
        <f t="shared" si="329"/>
        <v/>
      </c>
      <c r="P1037" s="91" t="str">
        <f t="shared" si="330"/>
        <v/>
      </c>
      <c r="Q1037" s="91" t="str">
        <f t="shared" si="331"/>
        <v>HDJ</v>
      </c>
      <c r="R1037" s="82"/>
      <c r="S1037" s="95">
        <f t="shared" si="332"/>
        <v>0</v>
      </c>
      <c r="T1037" s="95">
        <f t="shared" si="333"/>
        <v>0</v>
      </c>
      <c r="U1037" s="79" t="e">
        <f>VLOOKUP($S1037,'Grille de Tarif OQN'!$B$2:$S$3603,U$1,0)</f>
        <v>#N/A</v>
      </c>
      <c r="V1037" s="79" t="e">
        <f>VLOOKUP($S1037,'Grille de Tarif OQN'!$B$2:$S$3603,V$1,0)</f>
        <v>#N/A</v>
      </c>
      <c r="W1037" s="79" t="e">
        <f>VLOOKUP($S1037,'Grille de Tarif OQN'!$B$2:$S$3603,W$1,0)</f>
        <v>#N/A</v>
      </c>
      <c r="X1037" s="79" t="e">
        <f>VLOOKUP($S1037,'Grille de Tarif OQN'!$B$2:$S$3603,X$1,0)</f>
        <v>#N/A</v>
      </c>
      <c r="Y1037" s="79" t="e">
        <f>VLOOKUP($S1037,'Grille de Tarif OQN'!$B$2:$S$3603,Y$1,0)</f>
        <v>#N/A</v>
      </c>
      <c r="Z1037" s="79" t="e">
        <f>VLOOKUP($S1037,'Grille de Tarif OQN'!$B$2:$S$3603,Z$1,0)</f>
        <v>#N/A</v>
      </c>
      <c r="AA1037" s="79" t="e">
        <f>VLOOKUP($S1037,'Grille de Tarif OQN'!$B$2:$S$3603,AA$1,0)</f>
        <v>#N/A</v>
      </c>
      <c r="AB1037" s="79" t="e">
        <f>VLOOKUP($S1037,'Grille de Tarif OQN'!$B$2:$S$3603,AB$1,0)</f>
        <v>#N/A</v>
      </c>
      <c r="AC1037" s="79" t="e">
        <f>VLOOKUP($S1037,'Grille de Tarif OQN'!$B$2:$S$3603,AC$1,0)</f>
        <v>#N/A</v>
      </c>
      <c r="AD1037" s="79" t="e">
        <f>VLOOKUP($S1037,'Grille de Tarif OQN'!$B$2:$S$3603,AD$1,0)</f>
        <v>#N/A</v>
      </c>
      <c r="AE1037" s="79" t="e">
        <f>VLOOKUP($S1037,'Grille de Tarif OQN'!$B$2:$S$3603,AE$1,0)</f>
        <v>#N/A</v>
      </c>
      <c r="AF1037" s="79" t="e">
        <f>VLOOKUP($S1037,'Grille de Tarif OQN'!$B$2:$S$3603,AF$1,0)</f>
        <v>#N/A</v>
      </c>
      <c r="AG1037" s="79" t="e">
        <f>VLOOKUP($S1037,'Grille de Tarif OQN'!$B$2:$S$3603,AG$1,0)</f>
        <v>#N/A</v>
      </c>
      <c r="AH1037" s="79" t="e">
        <f>VLOOKUP($S1037,'Grille de Tarif OQN'!$B$2:$S$3603,AH$1,0)</f>
        <v>#N/A</v>
      </c>
      <c r="AI1037" s="79" t="e">
        <f>VLOOKUP($S1037,'Grille de Tarif OQN'!$B$2:$S$3603,AI$1,0)</f>
        <v>#N/A</v>
      </c>
      <c r="AJ1037" s="79" t="e">
        <f>VLOOKUP($S1037,'Grille de Tarif OQN'!$B$2:$S$3603,AJ$1,0)</f>
        <v>#N/A</v>
      </c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72"/>
      <c r="AV1037"/>
      <c r="AW1037"/>
      <c r="AX1037"/>
      <c r="AY1037"/>
      <c r="AZ1037" s="96">
        <f t="shared" si="334"/>
        <v>0</v>
      </c>
      <c r="BA1037" s="24" t="e">
        <f t="shared" si="335"/>
        <v>#N/A</v>
      </c>
      <c r="BB1037" s="24" t="e">
        <f t="shared" si="336"/>
        <v>#N/A</v>
      </c>
      <c r="BC1037" s="24" t="e">
        <f t="shared" si="337"/>
        <v>#N/A</v>
      </c>
      <c r="BD1037" s="24" t="e">
        <f t="shared" si="338"/>
        <v>#N/A</v>
      </c>
      <c r="BE1037"/>
      <c r="BF1037" t="e">
        <f t="shared" si="339"/>
        <v>#N/A</v>
      </c>
      <c r="BG1037" t="str">
        <f t="shared" si="340"/>
        <v>HDJ</v>
      </c>
      <c r="BH1037" s="20" t="e">
        <f t="shared" si="341"/>
        <v>#N/A</v>
      </c>
      <c r="BI1037" s="20" t="e">
        <f t="shared" si="342"/>
        <v>#N/A</v>
      </c>
      <c r="BJ1037" s="20" t="e">
        <f t="shared" si="343"/>
        <v>#N/A</v>
      </c>
      <c r="BK1037" s="20" t="e">
        <f t="shared" si="344"/>
        <v>#N/A</v>
      </c>
      <c r="BL1037" s="20" t="e">
        <f t="shared" si="345"/>
        <v>#N/A</v>
      </c>
      <c r="BM1037" s="20" t="e">
        <f t="shared" si="347"/>
        <v>#N/A</v>
      </c>
      <c r="BN1037" s="20" t="e">
        <f t="shared" si="346"/>
        <v>#N/A</v>
      </c>
    </row>
    <row r="1038" spans="1:66">
      <c r="A1038" s="92"/>
      <c r="B1038" s="90"/>
      <c r="C1038" s="90"/>
      <c r="D1038" s="93"/>
      <c r="E1038" s="93"/>
      <c r="F1038" s="93"/>
      <c r="G1038" s="93"/>
      <c r="H1038" s="93"/>
      <c r="I1038" s="93"/>
      <c r="J1038" s="93"/>
      <c r="K1038" s="93"/>
      <c r="L1038" s="92"/>
      <c r="M1038" s="93"/>
      <c r="N1038" s="91">
        <f t="shared" si="328"/>
        <v>0</v>
      </c>
      <c r="O1038" s="91" t="str">
        <f t="shared" si="329"/>
        <v/>
      </c>
      <c r="P1038" s="91" t="str">
        <f t="shared" si="330"/>
        <v/>
      </c>
      <c r="Q1038" s="91" t="str">
        <f t="shared" si="331"/>
        <v>HDJ</v>
      </c>
      <c r="R1038" s="82"/>
      <c r="S1038" s="95">
        <f t="shared" si="332"/>
        <v>0</v>
      </c>
      <c r="T1038" s="95">
        <f t="shared" si="333"/>
        <v>0</v>
      </c>
      <c r="U1038" s="79" t="e">
        <f>VLOOKUP($S1038,'Grille de Tarif OQN'!$B$2:$S$3603,U$1,0)</f>
        <v>#N/A</v>
      </c>
      <c r="V1038" s="79" t="e">
        <f>VLOOKUP($S1038,'Grille de Tarif OQN'!$B$2:$S$3603,V$1,0)</f>
        <v>#N/A</v>
      </c>
      <c r="W1038" s="79" t="e">
        <f>VLOOKUP($S1038,'Grille de Tarif OQN'!$B$2:$S$3603,W$1,0)</f>
        <v>#N/A</v>
      </c>
      <c r="X1038" s="79" t="e">
        <f>VLOOKUP($S1038,'Grille de Tarif OQN'!$B$2:$S$3603,X$1,0)</f>
        <v>#N/A</v>
      </c>
      <c r="Y1038" s="79" t="e">
        <f>VLOOKUP($S1038,'Grille de Tarif OQN'!$B$2:$S$3603,Y$1,0)</f>
        <v>#N/A</v>
      </c>
      <c r="Z1038" s="79" t="e">
        <f>VLOOKUP($S1038,'Grille de Tarif OQN'!$B$2:$S$3603,Z$1,0)</f>
        <v>#N/A</v>
      </c>
      <c r="AA1038" s="79" t="e">
        <f>VLOOKUP($S1038,'Grille de Tarif OQN'!$B$2:$S$3603,AA$1,0)</f>
        <v>#N/A</v>
      </c>
      <c r="AB1038" s="79" t="e">
        <f>VLOOKUP($S1038,'Grille de Tarif OQN'!$B$2:$S$3603,AB$1,0)</f>
        <v>#N/A</v>
      </c>
      <c r="AC1038" s="79" t="e">
        <f>VLOOKUP($S1038,'Grille de Tarif OQN'!$B$2:$S$3603,AC$1,0)</f>
        <v>#N/A</v>
      </c>
      <c r="AD1038" s="79" t="e">
        <f>VLOOKUP($S1038,'Grille de Tarif OQN'!$B$2:$S$3603,AD$1,0)</f>
        <v>#N/A</v>
      </c>
      <c r="AE1038" s="79" t="e">
        <f>VLOOKUP($S1038,'Grille de Tarif OQN'!$B$2:$S$3603,AE$1,0)</f>
        <v>#N/A</v>
      </c>
      <c r="AF1038" s="79" t="e">
        <f>VLOOKUP($S1038,'Grille de Tarif OQN'!$B$2:$S$3603,AF$1,0)</f>
        <v>#N/A</v>
      </c>
      <c r="AG1038" s="79" t="e">
        <f>VLOOKUP($S1038,'Grille de Tarif OQN'!$B$2:$S$3603,AG$1,0)</f>
        <v>#N/A</v>
      </c>
      <c r="AH1038" s="79" t="e">
        <f>VLOOKUP($S1038,'Grille de Tarif OQN'!$B$2:$S$3603,AH$1,0)</f>
        <v>#N/A</v>
      </c>
      <c r="AI1038" s="79" t="e">
        <f>VLOOKUP($S1038,'Grille de Tarif OQN'!$B$2:$S$3603,AI$1,0)</f>
        <v>#N/A</v>
      </c>
      <c r="AJ1038" s="79" t="e">
        <f>VLOOKUP($S1038,'Grille de Tarif OQN'!$B$2:$S$3603,AJ$1,0)</f>
        <v>#N/A</v>
      </c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72"/>
      <c r="AV1038"/>
      <c r="AW1038"/>
      <c r="AX1038"/>
      <c r="AY1038"/>
      <c r="AZ1038" s="96">
        <f t="shared" si="334"/>
        <v>0</v>
      </c>
      <c r="BA1038" s="24" t="e">
        <f t="shared" si="335"/>
        <v>#N/A</v>
      </c>
      <c r="BB1038" s="24" t="e">
        <f t="shared" si="336"/>
        <v>#N/A</v>
      </c>
      <c r="BC1038" s="24" t="e">
        <f t="shared" si="337"/>
        <v>#N/A</v>
      </c>
      <c r="BD1038" s="24" t="e">
        <f t="shared" si="338"/>
        <v>#N/A</v>
      </c>
      <c r="BE1038"/>
      <c r="BF1038" t="e">
        <f t="shared" si="339"/>
        <v>#N/A</v>
      </c>
      <c r="BG1038" t="str">
        <f t="shared" si="340"/>
        <v>HDJ</v>
      </c>
      <c r="BH1038" s="20" t="e">
        <f t="shared" si="341"/>
        <v>#N/A</v>
      </c>
      <c r="BI1038" s="20" t="e">
        <f t="shared" si="342"/>
        <v>#N/A</v>
      </c>
      <c r="BJ1038" s="20" t="e">
        <f t="shared" si="343"/>
        <v>#N/A</v>
      </c>
      <c r="BK1038" s="20" t="e">
        <f t="shared" si="344"/>
        <v>#N/A</v>
      </c>
      <c r="BL1038" s="20" t="e">
        <f t="shared" si="345"/>
        <v>#N/A</v>
      </c>
      <c r="BM1038" s="20" t="e">
        <f t="shared" si="347"/>
        <v>#N/A</v>
      </c>
      <c r="BN1038" s="20" t="e">
        <f t="shared" si="346"/>
        <v>#N/A</v>
      </c>
    </row>
    <row r="1039" spans="1:66">
      <c r="A1039" s="92"/>
      <c r="B1039" s="90"/>
      <c r="C1039" s="90"/>
      <c r="D1039" s="93"/>
      <c r="E1039" s="93"/>
      <c r="F1039" s="93"/>
      <c r="G1039" s="93"/>
      <c r="H1039" s="93"/>
      <c r="I1039" s="93"/>
      <c r="J1039" s="93"/>
      <c r="K1039" s="93"/>
      <c r="L1039" s="92"/>
      <c r="M1039" s="93"/>
      <c r="N1039" s="91">
        <f t="shared" si="328"/>
        <v>0</v>
      </c>
      <c r="O1039" s="91" t="str">
        <f t="shared" si="329"/>
        <v/>
      </c>
      <c r="P1039" s="91" t="str">
        <f t="shared" si="330"/>
        <v/>
      </c>
      <c r="Q1039" s="91" t="str">
        <f t="shared" si="331"/>
        <v>HDJ</v>
      </c>
      <c r="R1039" s="82"/>
      <c r="S1039" s="95">
        <f t="shared" si="332"/>
        <v>0</v>
      </c>
      <c r="T1039" s="95">
        <f t="shared" si="333"/>
        <v>0</v>
      </c>
      <c r="U1039" s="79" t="e">
        <f>VLOOKUP($S1039,'Grille de Tarif OQN'!$B$2:$S$3603,U$1,0)</f>
        <v>#N/A</v>
      </c>
      <c r="V1039" s="79" t="e">
        <f>VLOOKUP($S1039,'Grille de Tarif OQN'!$B$2:$S$3603,V$1,0)</f>
        <v>#N/A</v>
      </c>
      <c r="W1039" s="79" t="e">
        <f>VLOOKUP($S1039,'Grille de Tarif OQN'!$B$2:$S$3603,W$1,0)</f>
        <v>#N/A</v>
      </c>
      <c r="X1039" s="79" t="e">
        <f>VLOOKUP($S1039,'Grille de Tarif OQN'!$B$2:$S$3603,X$1,0)</f>
        <v>#N/A</v>
      </c>
      <c r="Y1039" s="79" t="e">
        <f>VLOOKUP($S1039,'Grille de Tarif OQN'!$B$2:$S$3603,Y$1,0)</f>
        <v>#N/A</v>
      </c>
      <c r="Z1039" s="79" t="e">
        <f>VLOOKUP($S1039,'Grille de Tarif OQN'!$B$2:$S$3603,Z$1,0)</f>
        <v>#N/A</v>
      </c>
      <c r="AA1039" s="79" t="e">
        <f>VLOOKUP($S1039,'Grille de Tarif OQN'!$B$2:$S$3603,AA$1,0)</f>
        <v>#N/A</v>
      </c>
      <c r="AB1039" s="79" t="e">
        <f>VLOOKUP($S1039,'Grille de Tarif OQN'!$B$2:$S$3603,AB$1,0)</f>
        <v>#N/A</v>
      </c>
      <c r="AC1039" s="79" t="e">
        <f>VLOOKUP($S1039,'Grille de Tarif OQN'!$B$2:$S$3603,AC$1,0)</f>
        <v>#N/A</v>
      </c>
      <c r="AD1039" s="79" t="e">
        <f>VLOOKUP($S1039,'Grille de Tarif OQN'!$B$2:$S$3603,AD$1,0)</f>
        <v>#N/A</v>
      </c>
      <c r="AE1039" s="79" t="e">
        <f>VLOOKUP($S1039,'Grille de Tarif OQN'!$B$2:$S$3603,AE$1,0)</f>
        <v>#N/A</v>
      </c>
      <c r="AF1039" s="79" t="e">
        <f>VLOOKUP($S1039,'Grille de Tarif OQN'!$B$2:$S$3603,AF$1,0)</f>
        <v>#N/A</v>
      </c>
      <c r="AG1039" s="79" t="e">
        <f>VLOOKUP($S1039,'Grille de Tarif OQN'!$B$2:$S$3603,AG$1,0)</f>
        <v>#N/A</v>
      </c>
      <c r="AH1039" s="79" t="e">
        <f>VLOOKUP($S1039,'Grille de Tarif OQN'!$B$2:$S$3603,AH$1,0)</f>
        <v>#N/A</v>
      </c>
      <c r="AI1039" s="79" t="e">
        <f>VLOOKUP($S1039,'Grille de Tarif OQN'!$B$2:$S$3603,AI$1,0)</f>
        <v>#N/A</v>
      </c>
      <c r="AJ1039" s="79" t="e">
        <f>VLOOKUP($S1039,'Grille de Tarif OQN'!$B$2:$S$3603,AJ$1,0)</f>
        <v>#N/A</v>
      </c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72"/>
      <c r="AV1039"/>
      <c r="AW1039"/>
      <c r="AX1039"/>
      <c r="AY1039"/>
      <c r="AZ1039" s="96">
        <f t="shared" si="334"/>
        <v>0</v>
      </c>
      <c r="BA1039" s="24" t="e">
        <f t="shared" si="335"/>
        <v>#N/A</v>
      </c>
      <c r="BB1039" s="24" t="e">
        <f t="shared" si="336"/>
        <v>#N/A</v>
      </c>
      <c r="BC1039" s="24" t="e">
        <f t="shared" si="337"/>
        <v>#N/A</v>
      </c>
      <c r="BD1039" s="24" t="e">
        <f t="shared" si="338"/>
        <v>#N/A</v>
      </c>
      <c r="BE1039"/>
      <c r="BF1039" t="e">
        <f t="shared" si="339"/>
        <v>#N/A</v>
      </c>
      <c r="BG1039" t="str">
        <f t="shared" si="340"/>
        <v>HDJ</v>
      </c>
      <c r="BH1039" s="20" t="e">
        <f t="shared" si="341"/>
        <v>#N/A</v>
      </c>
      <c r="BI1039" s="20" t="e">
        <f t="shared" si="342"/>
        <v>#N/A</v>
      </c>
      <c r="BJ1039" s="20" t="e">
        <f t="shared" si="343"/>
        <v>#N/A</v>
      </c>
      <c r="BK1039" s="20" t="e">
        <f t="shared" si="344"/>
        <v>#N/A</v>
      </c>
      <c r="BL1039" s="20" t="e">
        <f t="shared" si="345"/>
        <v>#N/A</v>
      </c>
      <c r="BM1039" s="20" t="e">
        <f t="shared" si="347"/>
        <v>#N/A</v>
      </c>
      <c r="BN1039" s="20" t="e">
        <f t="shared" si="346"/>
        <v>#N/A</v>
      </c>
    </row>
    <row r="1040" spans="1:66">
      <c r="A1040" s="92"/>
      <c r="B1040" s="90"/>
      <c r="C1040" s="90"/>
      <c r="D1040" s="93"/>
      <c r="E1040" s="93"/>
      <c r="F1040" s="93"/>
      <c r="G1040" s="93"/>
      <c r="H1040" s="93"/>
      <c r="I1040" s="93"/>
      <c r="J1040" s="93"/>
      <c r="K1040" s="93"/>
      <c r="L1040" s="92"/>
      <c r="M1040" s="93"/>
      <c r="N1040" s="91">
        <f t="shared" si="328"/>
        <v>0</v>
      </c>
      <c r="O1040" s="91" t="str">
        <f t="shared" si="329"/>
        <v/>
      </c>
      <c r="P1040" s="91" t="str">
        <f t="shared" si="330"/>
        <v/>
      </c>
      <c r="Q1040" s="91" t="str">
        <f t="shared" si="331"/>
        <v>HDJ</v>
      </c>
      <c r="R1040" s="82"/>
      <c r="S1040" s="95">
        <f t="shared" si="332"/>
        <v>0</v>
      </c>
      <c r="T1040" s="95">
        <f t="shared" si="333"/>
        <v>0</v>
      </c>
      <c r="U1040" s="79" t="e">
        <f>VLOOKUP($S1040,'Grille de Tarif OQN'!$B$2:$S$3603,U$1,0)</f>
        <v>#N/A</v>
      </c>
      <c r="V1040" s="79" t="e">
        <f>VLOOKUP($S1040,'Grille de Tarif OQN'!$B$2:$S$3603,V$1,0)</f>
        <v>#N/A</v>
      </c>
      <c r="W1040" s="79" t="e">
        <f>VLOOKUP($S1040,'Grille de Tarif OQN'!$B$2:$S$3603,W$1,0)</f>
        <v>#N/A</v>
      </c>
      <c r="X1040" s="79" t="e">
        <f>VLOOKUP($S1040,'Grille de Tarif OQN'!$B$2:$S$3603,X$1,0)</f>
        <v>#N/A</v>
      </c>
      <c r="Y1040" s="79" t="e">
        <f>VLOOKUP($S1040,'Grille de Tarif OQN'!$B$2:$S$3603,Y$1,0)</f>
        <v>#N/A</v>
      </c>
      <c r="Z1040" s="79" t="e">
        <f>VLOOKUP($S1040,'Grille de Tarif OQN'!$B$2:$S$3603,Z$1,0)</f>
        <v>#N/A</v>
      </c>
      <c r="AA1040" s="79" t="e">
        <f>VLOOKUP($S1040,'Grille de Tarif OQN'!$B$2:$S$3603,AA$1,0)</f>
        <v>#N/A</v>
      </c>
      <c r="AB1040" s="79" t="e">
        <f>VLOOKUP($S1040,'Grille de Tarif OQN'!$B$2:$S$3603,AB$1,0)</f>
        <v>#N/A</v>
      </c>
      <c r="AC1040" s="79" t="e">
        <f>VLOOKUP($S1040,'Grille de Tarif OQN'!$B$2:$S$3603,AC$1,0)</f>
        <v>#N/A</v>
      </c>
      <c r="AD1040" s="79" t="e">
        <f>VLOOKUP($S1040,'Grille de Tarif OQN'!$B$2:$S$3603,AD$1,0)</f>
        <v>#N/A</v>
      </c>
      <c r="AE1040" s="79" t="e">
        <f>VLOOKUP($S1040,'Grille de Tarif OQN'!$B$2:$S$3603,AE$1,0)</f>
        <v>#N/A</v>
      </c>
      <c r="AF1040" s="79" t="e">
        <f>VLOOKUP($S1040,'Grille de Tarif OQN'!$B$2:$S$3603,AF$1,0)</f>
        <v>#N/A</v>
      </c>
      <c r="AG1040" s="79" t="e">
        <f>VLOOKUP($S1040,'Grille de Tarif OQN'!$B$2:$S$3603,AG$1,0)</f>
        <v>#N/A</v>
      </c>
      <c r="AH1040" s="79" t="e">
        <f>VLOOKUP($S1040,'Grille de Tarif OQN'!$B$2:$S$3603,AH$1,0)</f>
        <v>#N/A</v>
      </c>
      <c r="AI1040" s="79" t="e">
        <f>VLOOKUP($S1040,'Grille de Tarif OQN'!$B$2:$S$3603,AI$1,0)</f>
        <v>#N/A</v>
      </c>
      <c r="AJ1040" s="79" t="e">
        <f>VLOOKUP($S1040,'Grille de Tarif OQN'!$B$2:$S$3603,AJ$1,0)</f>
        <v>#N/A</v>
      </c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72"/>
      <c r="AV1040"/>
      <c r="AW1040"/>
      <c r="AX1040"/>
      <c r="AY1040"/>
      <c r="AZ1040" s="96">
        <f t="shared" si="334"/>
        <v>0</v>
      </c>
      <c r="BA1040" s="24" t="e">
        <f t="shared" si="335"/>
        <v>#N/A</v>
      </c>
      <c r="BB1040" s="24" t="e">
        <f t="shared" si="336"/>
        <v>#N/A</v>
      </c>
      <c r="BC1040" s="24" t="e">
        <f t="shared" si="337"/>
        <v>#N/A</v>
      </c>
      <c r="BD1040" s="24" t="e">
        <f t="shared" si="338"/>
        <v>#N/A</v>
      </c>
      <c r="BE1040"/>
      <c r="BF1040" t="e">
        <f t="shared" si="339"/>
        <v>#N/A</v>
      </c>
      <c r="BG1040" t="str">
        <f t="shared" si="340"/>
        <v>HDJ</v>
      </c>
      <c r="BH1040" s="20" t="e">
        <f t="shared" si="341"/>
        <v>#N/A</v>
      </c>
      <c r="BI1040" s="20" t="e">
        <f t="shared" si="342"/>
        <v>#N/A</v>
      </c>
      <c r="BJ1040" s="20" t="e">
        <f t="shared" si="343"/>
        <v>#N/A</v>
      </c>
      <c r="BK1040" s="20" t="e">
        <f t="shared" si="344"/>
        <v>#N/A</v>
      </c>
      <c r="BL1040" s="20" t="e">
        <f t="shared" si="345"/>
        <v>#N/A</v>
      </c>
      <c r="BM1040" s="20" t="e">
        <f t="shared" si="347"/>
        <v>#N/A</v>
      </c>
      <c r="BN1040" s="20" t="e">
        <f t="shared" si="346"/>
        <v>#N/A</v>
      </c>
    </row>
    <row r="1041" spans="1:66">
      <c r="A1041" s="92"/>
      <c r="B1041" s="90"/>
      <c r="C1041" s="90"/>
      <c r="D1041" s="93"/>
      <c r="E1041" s="93"/>
      <c r="F1041" s="93"/>
      <c r="G1041" s="93"/>
      <c r="H1041" s="93"/>
      <c r="I1041" s="93"/>
      <c r="J1041" s="93"/>
      <c r="K1041" s="93"/>
      <c r="L1041" s="92"/>
      <c r="M1041" s="93"/>
      <c r="N1041" s="91">
        <f t="shared" si="328"/>
        <v>0</v>
      </c>
      <c r="O1041" s="91" t="str">
        <f t="shared" si="329"/>
        <v/>
      </c>
      <c r="P1041" s="91" t="str">
        <f t="shared" si="330"/>
        <v/>
      </c>
      <c r="Q1041" s="91" t="str">
        <f t="shared" si="331"/>
        <v>HDJ</v>
      </c>
      <c r="R1041" s="82"/>
      <c r="S1041" s="95">
        <f t="shared" si="332"/>
        <v>0</v>
      </c>
      <c r="T1041" s="95">
        <f t="shared" si="333"/>
        <v>0</v>
      </c>
      <c r="U1041" s="79" t="e">
        <f>VLOOKUP($S1041,'Grille de Tarif OQN'!$B$2:$S$3603,U$1,0)</f>
        <v>#N/A</v>
      </c>
      <c r="V1041" s="79" t="e">
        <f>VLOOKUP($S1041,'Grille de Tarif OQN'!$B$2:$S$3603,V$1,0)</f>
        <v>#N/A</v>
      </c>
      <c r="W1041" s="79" t="e">
        <f>VLOOKUP($S1041,'Grille de Tarif OQN'!$B$2:$S$3603,W$1,0)</f>
        <v>#N/A</v>
      </c>
      <c r="X1041" s="79" t="e">
        <f>VLOOKUP($S1041,'Grille de Tarif OQN'!$B$2:$S$3603,X$1,0)</f>
        <v>#N/A</v>
      </c>
      <c r="Y1041" s="79" t="e">
        <f>VLOOKUP($S1041,'Grille de Tarif OQN'!$B$2:$S$3603,Y$1,0)</f>
        <v>#N/A</v>
      </c>
      <c r="Z1041" s="79" t="e">
        <f>VLOOKUP($S1041,'Grille de Tarif OQN'!$B$2:$S$3603,Z$1,0)</f>
        <v>#N/A</v>
      </c>
      <c r="AA1041" s="79" t="e">
        <f>VLOOKUP($S1041,'Grille de Tarif OQN'!$B$2:$S$3603,AA$1,0)</f>
        <v>#N/A</v>
      </c>
      <c r="AB1041" s="79" t="e">
        <f>VLOOKUP($S1041,'Grille de Tarif OQN'!$B$2:$S$3603,AB$1,0)</f>
        <v>#N/A</v>
      </c>
      <c r="AC1041" s="79" t="e">
        <f>VLOOKUP($S1041,'Grille de Tarif OQN'!$B$2:$S$3603,AC$1,0)</f>
        <v>#N/A</v>
      </c>
      <c r="AD1041" s="79" t="e">
        <f>VLOOKUP($S1041,'Grille de Tarif OQN'!$B$2:$S$3603,AD$1,0)</f>
        <v>#N/A</v>
      </c>
      <c r="AE1041" s="79" t="e">
        <f>VLOOKUP($S1041,'Grille de Tarif OQN'!$B$2:$S$3603,AE$1,0)</f>
        <v>#N/A</v>
      </c>
      <c r="AF1041" s="79" t="e">
        <f>VLOOKUP($S1041,'Grille de Tarif OQN'!$B$2:$S$3603,AF$1,0)</f>
        <v>#N/A</v>
      </c>
      <c r="AG1041" s="79" t="e">
        <f>VLOOKUP($S1041,'Grille de Tarif OQN'!$B$2:$S$3603,AG$1,0)</f>
        <v>#N/A</v>
      </c>
      <c r="AH1041" s="79" t="e">
        <f>VLOOKUP($S1041,'Grille de Tarif OQN'!$B$2:$S$3603,AH$1,0)</f>
        <v>#N/A</v>
      </c>
      <c r="AI1041" s="79" t="e">
        <f>VLOOKUP($S1041,'Grille de Tarif OQN'!$B$2:$S$3603,AI$1,0)</f>
        <v>#N/A</v>
      </c>
      <c r="AJ1041" s="79" t="e">
        <f>VLOOKUP($S1041,'Grille de Tarif OQN'!$B$2:$S$3603,AJ$1,0)</f>
        <v>#N/A</v>
      </c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72"/>
      <c r="AV1041"/>
      <c r="AW1041"/>
      <c r="AX1041"/>
      <c r="AY1041"/>
      <c r="AZ1041" s="96">
        <f t="shared" si="334"/>
        <v>0</v>
      </c>
      <c r="BA1041" s="24" t="e">
        <f t="shared" si="335"/>
        <v>#N/A</v>
      </c>
      <c r="BB1041" s="24" t="e">
        <f t="shared" si="336"/>
        <v>#N/A</v>
      </c>
      <c r="BC1041" s="24" t="e">
        <f t="shared" si="337"/>
        <v>#N/A</v>
      </c>
      <c r="BD1041" s="24" t="e">
        <f t="shared" si="338"/>
        <v>#N/A</v>
      </c>
      <c r="BE1041"/>
      <c r="BF1041" t="e">
        <f t="shared" si="339"/>
        <v>#N/A</v>
      </c>
      <c r="BG1041" t="str">
        <f t="shared" si="340"/>
        <v>HDJ</v>
      </c>
      <c r="BH1041" s="20" t="e">
        <f t="shared" si="341"/>
        <v>#N/A</v>
      </c>
      <c r="BI1041" s="20" t="e">
        <f t="shared" si="342"/>
        <v>#N/A</v>
      </c>
      <c r="BJ1041" s="20" t="e">
        <f t="shared" si="343"/>
        <v>#N/A</v>
      </c>
      <c r="BK1041" s="20" t="e">
        <f t="shared" si="344"/>
        <v>#N/A</v>
      </c>
      <c r="BL1041" s="20" t="e">
        <f t="shared" si="345"/>
        <v>#N/A</v>
      </c>
      <c r="BM1041" s="20" t="e">
        <f t="shared" si="347"/>
        <v>#N/A</v>
      </c>
      <c r="BN1041" s="20" t="e">
        <f t="shared" si="346"/>
        <v>#N/A</v>
      </c>
    </row>
    <row r="1042" spans="1:66">
      <c r="A1042" s="92"/>
      <c r="B1042" s="90"/>
      <c r="C1042" s="90"/>
      <c r="D1042" s="93"/>
      <c r="E1042" s="93"/>
      <c r="F1042" s="93"/>
      <c r="G1042" s="93"/>
      <c r="H1042" s="93"/>
      <c r="I1042" s="93"/>
      <c r="J1042" s="93"/>
      <c r="K1042" s="93"/>
      <c r="L1042" s="92"/>
      <c r="M1042" s="93"/>
      <c r="N1042" s="91">
        <f t="shared" si="328"/>
        <v>0</v>
      </c>
      <c r="O1042" s="91" t="str">
        <f t="shared" si="329"/>
        <v/>
      </c>
      <c r="P1042" s="91" t="str">
        <f t="shared" si="330"/>
        <v/>
      </c>
      <c r="Q1042" s="91" t="str">
        <f t="shared" si="331"/>
        <v>HDJ</v>
      </c>
      <c r="R1042" s="82"/>
      <c r="S1042" s="95">
        <f t="shared" si="332"/>
        <v>0</v>
      </c>
      <c r="T1042" s="95">
        <f t="shared" si="333"/>
        <v>0</v>
      </c>
      <c r="U1042" s="79" t="e">
        <f>VLOOKUP($S1042,'Grille de Tarif OQN'!$B$2:$S$3603,U$1,0)</f>
        <v>#N/A</v>
      </c>
      <c r="V1042" s="79" t="e">
        <f>VLOOKUP($S1042,'Grille de Tarif OQN'!$B$2:$S$3603,V$1,0)</f>
        <v>#N/A</v>
      </c>
      <c r="W1042" s="79" t="e">
        <f>VLOOKUP($S1042,'Grille de Tarif OQN'!$B$2:$S$3603,W$1,0)</f>
        <v>#N/A</v>
      </c>
      <c r="X1042" s="79" t="e">
        <f>VLOOKUP($S1042,'Grille de Tarif OQN'!$B$2:$S$3603,X$1,0)</f>
        <v>#N/A</v>
      </c>
      <c r="Y1042" s="79" t="e">
        <f>VLOOKUP($S1042,'Grille de Tarif OQN'!$B$2:$S$3603,Y$1,0)</f>
        <v>#N/A</v>
      </c>
      <c r="Z1042" s="79" t="e">
        <f>VLOOKUP($S1042,'Grille de Tarif OQN'!$B$2:$S$3603,Z$1,0)</f>
        <v>#N/A</v>
      </c>
      <c r="AA1042" s="79" t="e">
        <f>VLOOKUP($S1042,'Grille de Tarif OQN'!$B$2:$S$3603,AA$1,0)</f>
        <v>#N/A</v>
      </c>
      <c r="AB1042" s="79" t="e">
        <f>VLOOKUP($S1042,'Grille de Tarif OQN'!$B$2:$S$3603,AB$1,0)</f>
        <v>#N/A</v>
      </c>
      <c r="AC1042" s="79" t="e">
        <f>VLOOKUP($S1042,'Grille de Tarif OQN'!$B$2:$S$3603,AC$1,0)</f>
        <v>#N/A</v>
      </c>
      <c r="AD1042" s="79" t="e">
        <f>VLOOKUP($S1042,'Grille de Tarif OQN'!$B$2:$S$3603,AD$1,0)</f>
        <v>#N/A</v>
      </c>
      <c r="AE1042" s="79" t="e">
        <f>VLOOKUP($S1042,'Grille de Tarif OQN'!$B$2:$S$3603,AE$1,0)</f>
        <v>#N/A</v>
      </c>
      <c r="AF1042" s="79" t="e">
        <f>VLOOKUP($S1042,'Grille de Tarif OQN'!$B$2:$S$3603,AF$1,0)</f>
        <v>#N/A</v>
      </c>
      <c r="AG1042" s="79" t="e">
        <f>VLOOKUP($S1042,'Grille de Tarif OQN'!$B$2:$S$3603,AG$1,0)</f>
        <v>#N/A</v>
      </c>
      <c r="AH1042" s="79" t="e">
        <f>VLOOKUP($S1042,'Grille de Tarif OQN'!$B$2:$S$3603,AH$1,0)</f>
        <v>#N/A</v>
      </c>
      <c r="AI1042" s="79" t="e">
        <f>VLOOKUP($S1042,'Grille de Tarif OQN'!$B$2:$S$3603,AI$1,0)</f>
        <v>#N/A</v>
      </c>
      <c r="AJ1042" s="79" t="e">
        <f>VLOOKUP($S1042,'Grille de Tarif OQN'!$B$2:$S$3603,AJ$1,0)</f>
        <v>#N/A</v>
      </c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72"/>
      <c r="AV1042"/>
      <c r="AW1042"/>
      <c r="AX1042"/>
      <c r="AY1042"/>
      <c r="AZ1042" s="96">
        <f t="shared" si="334"/>
        <v>0</v>
      </c>
      <c r="BA1042" s="24" t="e">
        <f t="shared" si="335"/>
        <v>#N/A</v>
      </c>
      <c r="BB1042" s="24" t="e">
        <f t="shared" si="336"/>
        <v>#N/A</v>
      </c>
      <c r="BC1042" s="24" t="e">
        <f t="shared" si="337"/>
        <v>#N/A</v>
      </c>
      <c r="BD1042" s="24" t="e">
        <f t="shared" si="338"/>
        <v>#N/A</v>
      </c>
      <c r="BE1042"/>
      <c r="BF1042" t="e">
        <f t="shared" si="339"/>
        <v>#N/A</v>
      </c>
      <c r="BG1042" t="str">
        <f t="shared" si="340"/>
        <v>HDJ</v>
      </c>
      <c r="BH1042" s="20" t="e">
        <f t="shared" si="341"/>
        <v>#N/A</v>
      </c>
      <c r="BI1042" s="20" t="e">
        <f t="shared" si="342"/>
        <v>#N/A</v>
      </c>
      <c r="BJ1042" s="20" t="e">
        <f t="shared" si="343"/>
        <v>#N/A</v>
      </c>
      <c r="BK1042" s="20" t="e">
        <f t="shared" si="344"/>
        <v>#N/A</v>
      </c>
      <c r="BL1042" s="20" t="e">
        <f t="shared" si="345"/>
        <v>#N/A</v>
      </c>
      <c r="BM1042" s="20" t="e">
        <f t="shared" si="347"/>
        <v>#N/A</v>
      </c>
      <c r="BN1042" s="20" t="e">
        <f t="shared" si="346"/>
        <v>#N/A</v>
      </c>
    </row>
    <row r="1043" spans="1:66">
      <c r="A1043" s="92"/>
      <c r="B1043" s="90"/>
      <c r="C1043" s="90"/>
      <c r="D1043" s="93"/>
      <c r="E1043" s="93"/>
      <c r="F1043" s="93"/>
      <c r="G1043" s="93"/>
      <c r="H1043" s="93"/>
      <c r="I1043" s="93"/>
      <c r="J1043" s="93"/>
      <c r="K1043" s="93"/>
      <c r="L1043" s="92"/>
      <c r="M1043" s="93"/>
      <c r="N1043" s="91">
        <f t="shared" si="328"/>
        <v>0</v>
      </c>
      <c r="O1043" s="91" t="str">
        <f t="shared" si="329"/>
        <v/>
      </c>
      <c r="P1043" s="91" t="str">
        <f t="shared" si="330"/>
        <v/>
      </c>
      <c r="Q1043" s="91" t="str">
        <f t="shared" si="331"/>
        <v>HDJ</v>
      </c>
      <c r="R1043" s="82"/>
      <c r="S1043" s="95">
        <f t="shared" si="332"/>
        <v>0</v>
      </c>
      <c r="T1043" s="95">
        <f t="shared" si="333"/>
        <v>0</v>
      </c>
      <c r="U1043" s="79" t="e">
        <f>VLOOKUP($S1043,'Grille de Tarif OQN'!$B$2:$S$3603,U$1,0)</f>
        <v>#N/A</v>
      </c>
      <c r="V1043" s="79" t="e">
        <f>VLOOKUP($S1043,'Grille de Tarif OQN'!$B$2:$S$3603,V$1,0)</f>
        <v>#N/A</v>
      </c>
      <c r="W1043" s="79" t="e">
        <f>VLOOKUP($S1043,'Grille de Tarif OQN'!$B$2:$S$3603,W$1,0)</f>
        <v>#N/A</v>
      </c>
      <c r="X1043" s="79" t="e">
        <f>VLOOKUP($S1043,'Grille de Tarif OQN'!$B$2:$S$3603,X$1,0)</f>
        <v>#N/A</v>
      </c>
      <c r="Y1043" s="79" t="e">
        <f>VLOOKUP($S1043,'Grille de Tarif OQN'!$B$2:$S$3603,Y$1,0)</f>
        <v>#N/A</v>
      </c>
      <c r="Z1043" s="79" t="e">
        <f>VLOOKUP($S1043,'Grille de Tarif OQN'!$B$2:$S$3603,Z$1,0)</f>
        <v>#N/A</v>
      </c>
      <c r="AA1043" s="79" t="e">
        <f>VLOOKUP($S1043,'Grille de Tarif OQN'!$B$2:$S$3603,AA$1,0)</f>
        <v>#N/A</v>
      </c>
      <c r="AB1043" s="79" t="e">
        <f>VLOOKUP($S1043,'Grille de Tarif OQN'!$B$2:$S$3603,AB$1,0)</f>
        <v>#N/A</v>
      </c>
      <c r="AC1043" s="79" t="e">
        <f>VLOOKUP($S1043,'Grille de Tarif OQN'!$B$2:$S$3603,AC$1,0)</f>
        <v>#N/A</v>
      </c>
      <c r="AD1043" s="79" t="e">
        <f>VLOOKUP($S1043,'Grille de Tarif OQN'!$B$2:$S$3603,AD$1,0)</f>
        <v>#N/A</v>
      </c>
      <c r="AE1043" s="79" t="e">
        <f>VLOOKUP($S1043,'Grille de Tarif OQN'!$B$2:$S$3603,AE$1,0)</f>
        <v>#N/A</v>
      </c>
      <c r="AF1043" s="79" t="e">
        <f>VLOOKUP($S1043,'Grille de Tarif OQN'!$B$2:$S$3603,AF$1,0)</f>
        <v>#N/A</v>
      </c>
      <c r="AG1043" s="79" t="e">
        <f>VLOOKUP($S1043,'Grille de Tarif OQN'!$B$2:$S$3603,AG$1,0)</f>
        <v>#N/A</v>
      </c>
      <c r="AH1043" s="79" t="e">
        <f>VLOOKUP($S1043,'Grille de Tarif OQN'!$B$2:$S$3603,AH$1,0)</f>
        <v>#N/A</v>
      </c>
      <c r="AI1043" s="79" t="e">
        <f>VLOOKUP($S1043,'Grille de Tarif OQN'!$B$2:$S$3603,AI$1,0)</f>
        <v>#N/A</v>
      </c>
      <c r="AJ1043" s="79" t="e">
        <f>VLOOKUP($S1043,'Grille de Tarif OQN'!$B$2:$S$3603,AJ$1,0)</f>
        <v>#N/A</v>
      </c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72"/>
      <c r="AV1043"/>
      <c r="AW1043"/>
      <c r="AX1043"/>
      <c r="AY1043"/>
      <c r="AZ1043" s="96">
        <f t="shared" si="334"/>
        <v>0</v>
      </c>
      <c r="BA1043" s="24" t="e">
        <f t="shared" si="335"/>
        <v>#N/A</v>
      </c>
      <c r="BB1043" s="24" t="e">
        <f t="shared" si="336"/>
        <v>#N/A</v>
      </c>
      <c r="BC1043" s="24" t="e">
        <f t="shared" si="337"/>
        <v>#N/A</v>
      </c>
      <c r="BD1043" s="24" t="e">
        <f t="shared" si="338"/>
        <v>#N/A</v>
      </c>
      <c r="BE1043"/>
      <c r="BF1043" t="e">
        <f t="shared" si="339"/>
        <v>#N/A</v>
      </c>
      <c r="BG1043" t="str">
        <f t="shared" si="340"/>
        <v>HDJ</v>
      </c>
      <c r="BH1043" s="20" t="e">
        <f t="shared" si="341"/>
        <v>#N/A</v>
      </c>
      <c r="BI1043" s="20" t="e">
        <f t="shared" si="342"/>
        <v>#N/A</v>
      </c>
      <c r="BJ1043" s="20" t="e">
        <f t="shared" si="343"/>
        <v>#N/A</v>
      </c>
      <c r="BK1043" s="20" t="e">
        <f t="shared" si="344"/>
        <v>#N/A</v>
      </c>
      <c r="BL1043" s="20" t="e">
        <f t="shared" si="345"/>
        <v>#N/A</v>
      </c>
      <c r="BM1043" s="20" t="e">
        <f t="shared" si="347"/>
        <v>#N/A</v>
      </c>
      <c r="BN1043" s="20" t="e">
        <f t="shared" si="346"/>
        <v>#N/A</v>
      </c>
    </row>
    <row r="1044" spans="1:66">
      <c r="A1044" s="92"/>
      <c r="B1044" s="90"/>
      <c r="C1044" s="90"/>
      <c r="D1044" s="93"/>
      <c r="E1044" s="93"/>
      <c r="F1044" s="93"/>
      <c r="G1044" s="93"/>
      <c r="H1044" s="93"/>
      <c r="I1044" s="93"/>
      <c r="J1044" s="93"/>
      <c r="K1044" s="93"/>
      <c r="L1044" s="92"/>
      <c r="M1044" s="93"/>
      <c r="N1044" s="91">
        <f t="shared" si="328"/>
        <v>0</v>
      </c>
      <c r="O1044" s="91" t="str">
        <f t="shared" si="329"/>
        <v/>
      </c>
      <c r="P1044" s="91" t="str">
        <f t="shared" si="330"/>
        <v/>
      </c>
      <c r="Q1044" s="91" t="str">
        <f t="shared" si="331"/>
        <v>HDJ</v>
      </c>
      <c r="R1044" s="82"/>
      <c r="S1044" s="95">
        <f t="shared" si="332"/>
        <v>0</v>
      </c>
      <c r="T1044" s="95">
        <f t="shared" si="333"/>
        <v>0</v>
      </c>
      <c r="U1044" s="79" t="e">
        <f>VLOOKUP($S1044,'Grille de Tarif OQN'!$B$2:$S$3603,U$1,0)</f>
        <v>#N/A</v>
      </c>
      <c r="V1044" s="79" t="e">
        <f>VLOOKUP($S1044,'Grille de Tarif OQN'!$B$2:$S$3603,V$1,0)</f>
        <v>#N/A</v>
      </c>
      <c r="W1044" s="79" t="e">
        <f>VLOOKUP($S1044,'Grille de Tarif OQN'!$B$2:$S$3603,W$1,0)</f>
        <v>#N/A</v>
      </c>
      <c r="X1044" s="79" t="e">
        <f>VLOOKUP($S1044,'Grille de Tarif OQN'!$B$2:$S$3603,X$1,0)</f>
        <v>#N/A</v>
      </c>
      <c r="Y1044" s="79" t="e">
        <f>VLOOKUP($S1044,'Grille de Tarif OQN'!$B$2:$S$3603,Y$1,0)</f>
        <v>#N/A</v>
      </c>
      <c r="Z1044" s="79" t="e">
        <f>VLOOKUP($S1044,'Grille de Tarif OQN'!$B$2:$S$3603,Z$1,0)</f>
        <v>#N/A</v>
      </c>
      <c r="AA1044" s="79" t="e">
        <f>VLOOKUP($S1044,'Grille de Tarif OQN'!$B$2:$S$3603,AA$1,0)</f>
        <v>#N/A</v>
      </c>
      <c r="AB1044" s="79" t="e">
        <f>VLOOKUP($S1044,'Grille de Tarif OQN'!$B$2:$S$3603,AB$1,0)</f>
        <v>#N/A</v>
      </c>
      <c r="AC1044" s="79" t="e">
        <f>VLOOKUP($S1044,'Grille de Tarif OQN'!$B$2:$S$3603,AC$1,0)</f>
        <v>#N/A</v>
      </c>
      <c r="AD1044" s="79" t="e">
        <f>VLOOKUP($S1044,'Grille de Tarif OQN'!$B$2:$S$3603,AD$1,0)</f>
        <v>#N/A</v>
      </c>
      <c r="AE1044" s="79" t="e">
        <f>VLOOKUP($S1044,'Grille de Tarif OQN'!$B$2:$S$3603,AE$1,0)</f>
        <v>#N/A</v>
      </c>
      <c r="AF1044" s="79" t="e">
        <f>VLOOKUP($S1044,'Grille de Tarif OQN'!$B$2:$S$3603,AF$1,0)</f>
        <v>#N/A</v>
      </c>
      <c r="AG1044" s="79" t="e">
        <f>VLOOKUP($S1044,'Grille de Tarif OQN'!$B$2:$S$3603,AG$1,0)</f>
        <v>#N/A</v>
      </c>
      <c r="AH1044" s="79" t="e">
        <f>VLOOKUP($S1044,'Grille de Tarif OQN'!$B$2:$S$3603,AH$1,0)</f>
        <v>#N/A</v>
      </c>
      <c r="AI1044" s="79" t="e">
        <f>VLOOKUP($S1044,'Grille de Tarif OQN'!$B$2:$S$3603,AI$1,0)</f>
        <v>#N/A</v>
      </c>
      <c r="AJ1044" s="79" t="e">
        <f>VLOOKUP($S1044,'Grille de Tarif OQN'!$B$2:$S$3603,AJ$1,0)</f>
        <v>#N/A</v>
      </c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72"/>
      <c r="AV1044"/>
      <c r="AW1044"/>
      <c r="AX1044"/>
      <c r="AY1044"/>
      <c r="AZ1044" s="96">
        <f t="shared" si="334"/>
        <v>0</v>
      </c>
      <c r="BA1044" s="24" t="e">
        <f t="shared" si="335"/>
        <v>#N/A</v>
      </c>
      <c r="BB1044" s="24" t="e">
        <f t="shared" si="336"/>
        <v>#N/A</v>
      </c>
      <c r="BC1044" s="24" t="e">
        <f t="shared" si="337"/>
        <v>#N/A</v>
      </c>
      <c r="BD1044" s="24" t="e">
        <f t="shared" si="338"/>
        <v>#N/A</v>
      </c>
      <c r="BE1044"/>
      <c r="BF1044" t="e">
        <f t="shared" si="339"/>
        <v>#N/A</v>
      </c>
      <c r="BG1044" t="str">
        <f t="shared" si="340"/>
        <v>HDJ</v>
      </c>
      <c r="BH1044" s="20" t="e">
        <f t="shared" si="341"/>
        <v>#N/A</v>
      </c>
      <c r="BI1044" s="20" t="e">
        <f t="shared" si="342"/>
        <v>#N/A</v>
      </c>
      <c r="BJ1044" s="20" t="e">
        <f t="shared" si="343"/>
        <v>#N/A</v>
      </c>
      <c r="BK1044" s="20" t="e">
        <f t="shared" si="344"/>
        <v>#N/A</v>
      </c>
      <c r="BL1044" s="20" t="e">
        <f t="shared" si="345"/>
        <v>#N/A</v>
      </c>
      <c r="BM1044" s="20" t="e">
        <f t="shared" si="347"/>
        <v>#N/A</v>
      </c>
      <c r="BN1044" s="20" t="e">
        <f t="shared" si="346"/>
        <v>#N/A</v>
      </c>
    </row>
    <row r="1045" spans="1:66">
      <c r="A1045" s="92"/>
      <c r="B1045" s="90"/>
      <c r="C1045" s="90"/>
      <c r="D1045" s="93"/>
      <c r="E1045" s="93"/>
      <c r="F1045" s="93"/>
      <c r="G1045" s="93"/>
      <c r="H1045" s="93"/>
      <c r="I1045" s="93"/>
      <c r="J1045" s="93"/>
      <c r="K1045" s="93"/>
      <c r="L1045" s="92"/>
      <c r="M1045" s="93"/>
      <c r="N1045" s="91">
        <f t="shared" si="328"/>
        <v>0</v>
      </c>
      <c r="O1045" s="91" t="str">
        <f t="shared" si="329"/>
        <v/>
      </c>
      <c r="P1045" s="91" t="str">
        <f t="shared" si="330"/>
        <v/>
      </c>
      <c r="Q1045" s="91" t="str">
        <f t="shared" si="331"/>
        <v>HDJ</v>
      </c>
      <c r="R1045" s="82"/>
      <c r="S1045" s="95">
        <f t="shared" si="332"/>
        <v>0</v>
      </c>
      <c r="T1045" s="95">
        <f t="shared" si="333"/>
        <v>0</v>
      </c>
      <c r="U1045" s="79" t="e">
        <f>VLOOKUP($S1045,'Grille de Tarif OQN'!$B$2:$S$3603,U$1,0)</f>
        <v>#N/A</v>
      </c>
      <c r="V1045" s="79" t="e">
        <f>VLOOKUP($S1045,'Grille de Tarif OQN'!$B$2:$S$3603,V$1,0)</f>
        <v>#N/A</v>
      </c>
      <c r="W1045" s="79" t="e">
        <f>VLOOKUP($S1045,'Grille de Tarif OQN'!$B$2:$S$3603,W$1,0)</f>
        <v>#N/A</v>
      </c>
      <c r="X1045" s="79" t="e">
        <f>VLOOKUP($S1045,'Grille de Tarif OQN'!$B$2:$S$3603,X$1,0)</f>
        <v>#N/A</v>
      </c>
      <c r="Y1045" s="79" t="e">
        <f>VLOOKUP($S1045,'Grille de Tarif OQN'!$B$2:$S$3603,Y$1,0)</f>
        <v>#N/A</v>
      </c>
      <c r="Z1045" s="79" t="e">
        <f>VLOOKUP($S1045,'Grille de Tarif OQN'!$B$2:$S$3603,Z$1,0)</f>
        <v>#N/A</v>
      </c>
      <c r="AA1045" s="79" t="e">
        <f>VLOOKUP($S1045,'Grille de Tarif OQN'!$B$2:$S$3603,AA$1,0)</f>
        <v>#N/A</v>
      </c>
      <c r="AB1045" s="79" t="e">
        <f>VLOOKUP($S1045,'Grille de Tarif OQN'!$B$2:$S$3603,AB$1,0)</f>
        <v>#N/A</v>
      </c>
      <c r="AC1045" s="79" t="e">
        <f>VLOOKUP($S1045,'Grille de Tarif OQN'!$B$2:$S$3603,AC$1,0)</f>
        <v>#N/A</v>
      </c>
      <c r="AD1045" s="79" t="e">
        <f>VLOOKUP($S1045,'Grille de Tarif OQN'!$B$2:$S$3603,AD$1,0)</f>
        <v>#N/A</v>
      </c>
      <c r="AE1045" s="79" t="e">
        <f>VLOOKUP($S1045,'Grille de Tarif OQN'!$B$2:$S$3603,AE$1,0)</f>
        <v>#N/A</v>
      </c>
      <c r="AF1045" s="79" t="e">
        <f>VLOOKUP($S1045,'Grille de Tarif OQN'!$B$2:$S$3603,AF$1,0)</f>
        <v>#N/A</v>
      </c>
      <c r="AG1045" s="79" t="e">
        <f>VLOOKUP($S1045,'Grille de Tarif OQN'!$B$2:$S$3603,AG$1,0)</f>
        <v>#N/A</v>
      </c>
      <c r="AH1045" s="79" t="e">
        <f>VLOOKUP($S1045,'Grille de Tarif OQN'!$B$2:$S$3603,AH$1,0)</f>
        <v>#N/A</v>
      </c>
      <c r="AI1045" s="79" t="e">
        <f>VLOOKUP($S1045,'Grille de Tarif OQN'!$B$2:$S$3603,AI$1,0)</f>
        <v>#N/A</v>
      </c>
      <c r="AJ1045" s="79" t="e">
        <f>VLOOKUP($S1045,'Grille de Tarif OQN'!$B$2:$S$3603,AJ$1,0)</f>
        <v>#N/A</v>
      </c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72"/>
      <c r="AV1045"/>
      <c r="AW1045"/>
      <c r="AX1045"/>
      <c r="AY1045"/>
      <c r="AZ1045" s="96">
        <f t="shared" si="334"/>
        <v>0</v>
      </c>
      <c r="BA1045" s="24" t="e">
        <f t="shared" si="335"/>
        <v>#N/A</v>
      </c>
      <c r="BB1045" s="24" t="e">
        <f t="shared" si="336"/>
        <v>#N/A</v>
      </c>
      <c r="BC1045" s="24" t="e">
        <f t="shared" si="337"/>
        <v>#N/A</v>
      </c>
      <c r="BD1045" s="24" t="e">
        <f t="shared" si="338"/>
        <v>#N/A</v>
      </c>
      <c r="BE1045"/>
      <c r="BF1045" t="e">
        <f t="shared" si="339"/>
        <v>#N/A</v>
      </c>
      <c r="BG1045" t="str">
        <f t="shared" si="340"/>
        <v>HDJ</v>
      </c>
      <c r="BH1045" s="20" t="e">
        <f t="shared" si="341"/>
        <v>#N/A</v>
      </c>
      <c r="BI1045" s="20" t="e">
        <f t="shared" si="342"/>
        <v>#N/A</v>
      </c>
      <c r="BJ1045" s="20" t="e">
        <f t="shared" si="343"/>
        <v>#N/A</v>
      </c>
      <c r="BK1045" s="20" t="e">
        <f t="shared" si="344"/>
        <v>#N/A</v>
      </c>
      <c r="BL1045" s="20" t="e">
        <f t="shared" si="345"/>
        <v>#N/A</v>
      </c>
      <c r="BM1045" s="20" t="e">
        <f t="shared" si="347"/>
        <v>#N/A</v>
      </c>
      <c r="BN1045" s="20" t="e">
        <f t="shared" si="346"/>
        <v>#N/A</v>
      </c>
    </row>
    <row r="1046" spans="1:66">
      <c r="A1046" s="92"/>
      <c r="B1046" s="90"/>
      <c r="C1046" s="90"/>
      <c r="D1046" s="93"/>
      <c r="E1046" s="93"/>
      <c r="F1046" s="93"/>
      <c r="G1046" s="93"/>
      <c r="H1046" s="93"/>
      <c r="I1046" s="93"/>
      <c r="J1046" s="93"/>
      <c r="K1046" s="93"/>
      <c r="L1046" s="92"/>
      <c r="M1046" s="93"/>
      <c r="N1046" s="91">
        <f t="shared" si="328"/>
        <v>0</v>
      </c>
      <c r="O1046" s="91" t="str">
        <f t="shared" si="329"/>
        <v/>
      </c>
      <c r="P1046" s="91" t="str">
        <f t="shared" si="330"/>
        <v/>
      </c>
      <c r="Q1046" s="91" t="str">
        <f t="shared" si="331"/>
        <v>HDJ</v>
      </c>
      <c r="R1046" s="82"/>
      <c r="S1046" s="95">
        <f t="shared" si="332"/>
        <v>0</v>
      </c>
      <c r="T1046" s="95">
        <f t="shared" si="333"/>
        <v>0</v>
      </c>
      <c r="U1046" s="79" t="e">
        <f>VLOOKUP($S1046,'Grille de Tarif OQN'!$B$2:$S$3603,U$1,0)</f>
        <v>#N/A</v>
      </c>
      <c r="V1046" s="79" t="e">
        <f>VLOOKUP($S1046,'Grille de Tarif OQN'!$B$2:$S$3603,V$1,0)</f>
        <v>#N/A</v>
      </c>
      <c r="W1046" s="79" t="e">
        <f>VLOOKUP($S1046,'Grille de Tarif OQN'!$B$2:$S$3603,W$1,0)</f>
        <v>#N/A</v>
      </c>
      <c r="X1046" s="79" t="e">
        <f>VLOOKUP($S1046,'Grille de Tarif OQN'!$B$2:$S$3603,X$1,0)</f>
        <v>#N/A</v>
      </c>
      <c r="Y1046" s="79" t="e">
        <f>VLOOKUP($S1046,'Grille de Tarif OQN'!$B$2:$S$3603,Y$1,0)</f>
        <v>#N/A</v>
      </c>
      <c r="Z1046" s="79" t="e">
        <f>VLOOKUP($S1046,'Grille de Tarif OQN'!$B$2:$S$3603,Z$1,0)</f>
        <v>#N/A</v>
      </c>
      <c r="AA1046" s="79" t="e">
        <f>VLOOKUP($S1046,'Grille de Tarif OQN'!$B$2:$S$3603,AA$1,0)</f>
        <v>#N/A</v>
      </c>
      <c r="AB1046" s="79" t="e">
        <f>VLOOKUP($S1046,'Grille de Tarif OQN'!$B$2:$S$3603,AB$1,0)</f>
        <v>#N/A</v>
      </c>
      <c r="AC1046" s="79" t="e">
        <f>VLOOKUP($S1046,'Grille de Tarif OQN'!$B$2:$S$3603,AC$1,0)</f>
        <v>#N/A</v>
      </c>
      <c r="AD1046" s="79" t="e">
        <f>VLOOKUP($S1046,'Grille de Tarif OQN'!$B$2:$S$3603,AD$1,0)</f>
        <v>#N/A</v>
      </c>
      <c r="AE1046" s="79" t="e">
        <f>VLOOKUP($S1046,'Grille de Tarif OQN'!$B$2:$S$3603,AE$1,0)</f>
        <v>#N/A</v>
      </c>
      <c r="AF1046" s="79" t="e">
        <f>VLOOKUP($S1046,'Grille de Tarif OQN'!$B$2:$S$3603,AF$1,0)</f>
        <v>#N/A</v>
      </c>
      <c r="AG1046" s="79" t="e">
        <f>VLOOKUP($S1046,'Grille de Tarif OQN'!$B$2:$S$3603,AG$1,0)</f>
        <v>#N/A</v>
      </c>
      <c r="AH1046" s="79" t="e">
        <f>VLOOKUP($S1046,'Grille de Tarif OQN'!$B$2:$S$3603,AH$1,0)</f>
        <v>#N/A</v>
      </c>
      <c r="AI1046" s="79" t="e">
        <f>VLOOKUP($S1046,'Grille de Tarif OQN'!$B$2:$S$3603,AI$1,0)</f>
        <v>#N/A</v>
      </c>
      <c r="AJ1046" s="79" t="e">
        <f>VLOOKUP($S1046,'Grille de Tarif OQN'!$B$2:$S$3603,AJ$1,0)</f>
        <v>#N/A</v>
      </c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72"/>
      <c r="AV1046"/>
      <c r="AW1046"/>
      <c r="AX1046"/>
      <c r="AY1046"/>
      <c r="AZ1046" s="96">
        <f t="shared" si="334"/>
        <v>0</v>
      </c>
      <c r="BA1046" s="24" t="e">
        <f t="shared" si="335"/>
        <v>#N/A</v>
      </c>
      <c r="BB1046" s="24" t="e">
        <f t="shared" si="336"/>
        <v>#N/A</v>
      </c>
      <c r="BC1046" s="24" t="e">
        <f t="shared" si="337"/>
        <v>#N/A</v>
      </c>
      <c r="BD1046" s="24" t="e">
        <f t="shared" si="338"/>
        <v>#N/A</v>
      </c>
      <c r="BE1046"/>
      <c r="BF1046" t="e">
        <f t="shared" si="339"/>
        <v>#N/A</v>
      </c>
      <c r="BG1046" t="str">
        <f t="shared" si="340"/>
        <v>HDJ</v>
      </c>
      <c r="BH1046" s="20" t="e">
        <f t="shared" si="341"/>
        <v>#N/A</v>
      </c>
      <c r="BI1046" s="20" t="e">
        <f t="shared" si="342"/>
        <v>#N/A</v>
      </c>
      <c r="BJ1046" s="20" t="e">
        <f t="shared" si="343"/>
        <v>#N/A</v>
      </c>
      <c r="BK1046" s="20" t="e">
        <f t="shared" si="344"/>
        <v>#N/A</v>
      </c>
      <c r="BL1046" s="20" t="e">
        <f t="shared" si="345"/>
        <v>#N/A</v>
      </c>
      <c r="BM1046" s="20" t="e">
        <f t="shared" si="347"/>
        <v>#N/A</v>
      </c>
      <c r="BN1046" s="20" t="e">
        <f t="shared" si="346"/>
        <v>#N/A</v>
      </c>
    </row>
    <row r="1047" spans="1:66">
      <c r="A1047" s="92"/>
      <c r="B1047" s="90"/>
      <c r="C1047" s="90"/>
      <c r="D1047" s="93"/>
      <c r="E1047" s="93"/>
      <c r="F1047" s="93"/>
      <c r="G1047" s="93"/>
      <c r="H1047" s="93"/>
      <c r="I1047" s="93"/>
      <c r="J1047" s="93"/>
      <c r="K1047" s="93"/>
      <c r="L1047" s="92"/>
      <c r="M1047" s="93"/>
      <c r="N1047" s="91">
        <f t="shared" si="328"/>
        <v>0</v>
      </c>
      <c r="O1047" s="91" t="str">
        <f t="shared" si="329"/>
        <v/>
      </c>
      <c r="P1047" s="91" t="str">
        <f t="shared" si="330"/>
        <v/>
      </c>
      <c r="Q1047" s="91" t="str">
        <f t="shared" si="331"/>
        <v>HDJ</v>
      </c>
      <c r="R1047" s="82"/>
      <c r="S1047" s="95">
        <f t="shared" si="332"/>
        <v>0</v>
      </c>
      <c r="T1047" s="95">
        <f t="shared" si="333"/>
        <v>0</v>
      </c>
      <c r="U1047" s="79" t="e">
        <f>VLOOKUP($S1047,'Grille de Tarif OQN'!$B$2:$S$3603,U$1,0)</f>
        <v>#N/A</v>
      </c>
      <c r="V1047" s="79" t="e">
        <f>VLOOKUP($S1047,'Grille de Tarif OQN'!$B$2:$S$3603,V$1,0)</f>
        <v>#N/A</v>
      </c>
      <c r="W1047" s="79" t="e">
        <f>VLOOKUP($S1047,'Grille de Tarif OQN'!$B$2:$S$3603,W$1,0)</f>
        <v>#N/A</v>
      </c>
      <c r="X1047" s="79" t="e">
        <f>VLOOKUP($S1047,'Grille de Tarif OQN'!$B$2:$S$3603,X$1,0)</f>
        <v>#N/A</v>
      </c>
      <c r="Y1047" s="79" t="e">
        <f>VLOOKUP($S1047,'Grille de Tarif OQN'!$B$2:$S$3603,Y$1,0)</f>
        <v>#N/A</v>
      </c>
      <c r="Z1047" s="79" t="e">
        <f>VLOOKUP($S1047,'Grille de Tarif OQN'!$B$2:$S$3603,Z$1,0)</f>
        <v>#N/A</v>
      </c>
      <c r="AA1047" s="79" t="e">
        <f>VLOOKUP($S1047,'Grille de Tarif OQN'!$B$2:$S$3603,AA$1,0)</f>
        <v>#N/A</v>
      </c>
      <c r="AB1047" s="79" t="e">
        <f>VLOOKUP($S1047,'Grille de Tarif OQN'!$B$2:$S$3603,AB$1,0)</f>
        <v>#N/A</v>
      </c>
      <c r="AC1047" s="79" t="e">
        <f>VLOOKUP($S1047,'Grille de Tarif OQN'!$B$2:$S$3603,AC$1,0)</f>
        <v>#N/A</v>
      </c>
      <c r="AD1047" s="79" t="e">
        <f>VLOOKUP($S1047,'Grille de Tarif OQN'!$B$2:$S$3603,AD$1,0)</f>
        <v>#N/A</v>
      </c>
      <c r="AE1047" s="79" t="e">
        <f>VLOOKUP($S1047,'Grille de Tarif OQN'!$B$2:$S$3603,AE$1,0)</f>
        <v>#N/A</v>
      </c>
      <c r="AF1047" s="79" t="e">
        <f>VLOOKUP($S1047,'Grille de Tarif OQN'!$B$2:$S$3603,AF$1,0)</f>
        <v>#N/A</v>
      </c>
      <c r="AG1047" s="79" t="e">
        <f>VLOOKUP($S1047,'Grille de Tarif OQN'!$B$2:$S$3603,AG$1,0)</f>
        <v>#N/A</v>
      </c>
      <c r="AH1047" s="79" t="e">
        <f>VLOOKUP($S1047,'Grille de Tarif OQN'!$B$2:$S$3603,AH$1,0)</f>
        <v>#N/A</v>
      </c>
      <c r="AI1047" s="79" t="e">
        <f>VLOOKUP($S1047,'Grille de Tarif OQN'!$B$2:$S$3603,AI$1,0)</f>
        <v>#N/A</v>
      </c>
      <c r="AJ1047" s="79" t="e">
        <f>VLOOKUP($S1047,'Grille de Tarif OQN'!$B$2:$S$3603,AJ$1,0)</f>
        <v>#N/A</v>
      </c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72"/>
      <c r="AV1047"/>
      <c r="AW1047"/>
      <c r="AX1047"/>
      <c r="AY1047"/>
      <c r="AZ1047" s="96">
        <f t="shared" si="334"/>
        <v>0</v>
      </c>
      <c r="BA1047" s="24" t="e">
        <f t="shared" si="335"/>
        <v>#N/A</v>
      </c>
      <c r="BB1047" s="24" t="e">
        <f t="shared" si="336"/>
        <v>#N/A</v>
      </c>
      <c r="BC1047" s="24" t="e">
        <f t="shared" si="337"/>
        <v>#N/A</v>
      </c>
      <c r="BD1047" s="24" t="e">
        <f t="shared" si="338"/>
        <v>#N/A</v>
      </c>
      <c r="BE1047"/>
      <c r="BF1047" t="e">
        <f t="shared" si="339"/>
        <v>#N/A</v>
      </c>
      <c r="BG1047" t="str">
        <f t="shared" si="340"/>
        <v>HDJ</v>
      </c>
      <c r="BH1047" s="20" t="e">
        <f t="shared" si="341"/>
        <v>#N/A</v>
      </c>
      <c r="BI1047" s="20" t="e">
        <f t="shared" si="342"/>
        <v>#N/A</v>
      </c>
      <c r="BJ1047" s="20" t="e">
        <f t="shared" si="343"/>
        <v>#N/A</v>
      </c>
      <c r="BK1047" s="20" t="e">
        <f t="shared" si="344"/>
        <v>#N/A</v>
      </c>
      <c r="BL1047" s="20" t="e">
        <f t="shared" si="345"/>
        <v>#N/A</v>
      </c>
      <c r="BM1047" s="20" t="e">
        <f t="shared" si="347"/>
        <v>#N/A</v>
      </c>
      <c r="BN1047" s="20" t="e">
        <f t="shared" si="346"/>
        <v>#N/A</v>
      </c>
    </row>
    <row r="1048" spans="1:66">
      <c r="A1048" s="92"/>
      <c r="B1048" s="90"/>
      <c r="C1048" s="90"/>
      <c r="D1048" s="93"/>
      <c r="E1048" s="93"/>
      <c r="F1048" s="93"/>
      <c r="G1048" s="93"/>
      <c r="H1048" s="93"/>
      <c r="I1048" s="93"/>
      <c r="J1048" s="93"/>
      <c r="K1048" s="93"/>
      <c r="L1048" s="92"/>
      <c r="M1048" s="93"/>
      <c r="N1048" s="91">
        <f t="shared" si="328"/>
        <v>0</v>
      </c>
      <c r="O1048" s="91" t="str">
        <f t="shared" si="329"/>
        <v/>
      </c>
      <c r="P1048" s="91" t="str">
        <f t="shared" si="330"/>
        <v/>
      </c>
      <c r="Q1048" s="91" t="str">
        <f t="shared" si="331"/>
        <v>HDJ</v>
      </c>
      <c r="R1048" s="82"/>
      <c r="S1048" s="95">
        <f t="shared" si="332"/>
        <v>0</v>
      </c>
      <c r="T1048" s="95">
        <f t="shared" si="333"/>
        <v>0</v>
      </c>
      <c r="U1048" s="79" t="e">
        <f>VLOOKUP($S1048,'Grille de Tarif OQN'!$B$2:$S$3603,U$1,0)</f>
        <v>#N/A</v>
      </c>
      <c r="V1048" s="79" t="e">
        <f>VLOOKUP($S1048,'Grille de Tarif OQN'!$B$2:$S$3603,V$1,0)</f>
        <v>#N/A</v>
      </c>
      <c r="W1048" s="79" t="e">
        <f>VLOOKUP($S1048,'Grille de Tarif OQN'!$B$2:$S$3603,W$1,0)</f>
        <v>#N/A</v>
      </c>
      <c r="X1048" s="79" t="e">
        <f>VLOOKUP($S1048,'Grille de Tarif OQN'!$B$2:$S$3603,X$1,0)</f>
        <v>#N/A</v>
      </c>
      <c r="Y1048" s="79" t="e">
        <f>VLOOKUP($S1048,'Grille de Tarif OQN'!$B$2:$S$3603,Y$1,0)</f>
        <v>#N/A</v>
      </c>
      <c r="Z1048" s="79" t="e">
        <f>VLOOKUP($S1048,'Grille de Tarif OQN'!$B$2:$S$3603,Z$1,0)</f>
        <v>#N/A</v>
      </c>
      <c r="AA1048" s="79" t="e">
        <f>VLOOKUP($S1048,'Grille de Tarif OQN'!$B$2:$S$3603,AA$1,0)</f>
        <v>#N/A</v>
      </c>
      <c r="AB1048" s="79" t="e">
        <f>VLOOKUP($S1048,'Grille de Tarif OQN'!$B$2:$S$3603,AB$1,0)</f>
        <v>#N/A</v>
      </c>
      <c r="AC1048" s="79" t="e">
        <f>VLOOKUP($S1048,'Grille de Tarif OQN'!$B$2:$S$3603,AC$1,0)</f>
        <v>#N/A</v>
      </c>
      <c r="AD1048" s="79" t="e">
        <f>VLOOKUP($S1048,'Grille de Tarif OQN'!$B$2:$S$3603,AD$1,0)</f>
        <v>#N/A</v>
      </c>
      <c r="AE1048" s="79" t="e">
        <f>VLOOKUP($S1048,'Grille de Tarif OQN'!$B$2:$S$3603,AE$1,0)</f>
        <v>#N/A</v>
      </c>
      <c r="AF1048" s="79" t="e">
        <f>VLOOKUP($S1048,'Grille de Tarif OQN'!$B$2:$S$3603,AF$1,0)</f>
        <v>#N/A</v>
      </c>
      <c r="AG1048" s="79" t="e">
        <f>VLOOKUP($S1048,'Grille de Tarif OQN'!$B$2:$S$3603,AG$1,0)</f>
        <v>#N/A</v>
      </c>
      <c r="AH1048" s="79" t="e">
        <f>VLOOKUP($S1048,'Grille de Tarif OQN'!$B$2:$S$3603,AH$1,0)</f>
        <v>#N/A</v>
      </c>
      <c r="AI1048" s="79" t="e">
        <f>VLOOKUP($S1048,'Grille de Tarif OQN'!$B$2:$S$3603,AI$1,0)</f>
        <v>#N/A</v>
      </c>
      <c r="AJ1048" s="79" t="e">
        <f>VLOOKUP($S1048,'Grille de Tarif OQN'!$B$2:$S$3603,AJ$1,0)</f>
        <v>#N/A</v>
      </c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72"/>
      <c r="AV1048"/>
      <c r="AW1048"/>
      <c r="AX1048"/>
      <c r="AY1048"/>
      <c r="AZ1048" s="96">
        <f t="shared" si="334"/>
        <v>0</v>
      </c>
      <c r="BA1048" s="24" t="e">
        <f t="shared" si="335"/>
        <v>#N/A</v>
      </c>
      <c r="BB1048" s="24" t="e">
        <f t="shared" si="336"/>
        <v>#N/A</v>
      </c>
      <c r="BC1048" s="24" t="e">
        <f t="shared" si="337"/>
        <v>#N/A</v>
      </c>
      <c r="BD1048" s="24" t="e">
        <f t="shared" si="338"/>
        <v>#N/A</v>
      </c>
      <c r="BE1048"/>
      <c r="BF1048" t="e">
        <f t="shared" si="339"/>
        <v>#N/A</v>
      </c>
      <c r="BG1048" t="str">
        <f t="shared" si="340"/>
        <v>HDJ</v>
      </c>
      <c r="BH1048" s="20" t="e">
        <f t="shared" si="341"/>
        <v>#N/A</v>
      </c>
      <c r="BI1048" s="20" t="e">
        <f t="shared" si="342"/>
        <v>#N/A</v>
      </c>
      <c r="BJ1048" s="20" t="e">
        <f t="shared" si="343"/>
        <v>#N/A</v>
      </c>
      <c r="BK1048" s="20" t="e">
        <f t="shared" si="344"/>
        <v>#N/A</v>
      </c>
      <c r="BL1048" s="20" t="e">
        <f t="shared" si="345"/>
        <v>#N/A</v>
      </c>
      <c r="BM1048" s="20" t="e">
        <f t="shared" si="347"/>
        <v>#N/A</v>
      </c>
      <c r="BN1048" s="20" t="e">
        <f t="shared" si="346"/>
        <v>#N/A</v>
      </c>
    </row>
    <row r="1049" spans="1:66">
      <c r="A1049" s="92"/>
      <c r="B1049" s="90"/>
      <c r="C1049" s="90"/>
      <c r="D1049" s="93"/>
      <c r="E1049" s="93"/>
      <c r="F1049" s="93"/>
      <c r="G1049" s="93"/>
      <c r="H1049" s="93"/>
      <c r="I1049" s="93"/>
      <c r="J1049" s="93"/>
      <c r="K1049" s="93"/>
      <c r="L1049" s="92"/>
      <c r="M1049" s="93"/>
      <c r="N1049" s="91">
        <f t="shared" si="328"/>
        <v>0</v>
      </c>
      <c r="O1049" s="91" t="str">
        <f t="shared" si="329"/>
        <v/>
      </c>
      <c r="P1049" s="91" t="str">
        <f t="shared" si="330"/>
        <v/>
      </c>
      <c r="Q1049" s="91" t="str">
        <f t="shared" si="331"/>
        <v>HDJ</v>
      </c>
      <c r="R1049" s="82"/>
      <c r="S1049" s="95">
        <f t="shared" si="332"/>
        <v>0</v>
      </c>
      <c r="T1049" s="95">
        <f t="shared" si="333"/>
        <v>0</v>
      </c>
      <c r="U1049" s="79" t="e">
        <f>VLOOKUP($S1049,'Grille de Tarif OQN'!$B$2:$S$3603,U$1,0)</f>
        <v>#N/A</v>
      </c>
      <c r="V1049" s="79" t="e">
        <f>VLOOKUP($S1049,'Grille de Tarif OQN'!$B$2:$S$3603,V$1,0)</f>
        <v>#N/A</v>
      </c>
      <c r="W1049" s="79" t="e">
        <f>VLOOKUP($S1049,'Grille de Tarif OQN'!$B$2:$S$3603,W$1,0)</f>
        <v>#N/A</v>
      </c>
      <c r="X1049" s="79" t="e">
        <f>VLOOKUP($S1049,'Grille de Tarif OQN'!$B$2:$S$3603,X$1,0)</f>
        <v>#N/A</v>
      </c>
      <c r="Y1049" s="79" t="e">
        <f>VLOOKUP($S1049,'Grille de Tarif OQN'!$B$2:$S$3603,Y$1,0)</f>
        <v>#N/A</v>
      </c>
      <c r="Z1049" s="79" t="e">
        <f>VLOOKUP($S1049,'Grille de Tarif OQN'!$B$2:$S$3603,Z$1,0)</f>
        <v>#N/A</v>
      </c>
      <c r="AA1049" s="79" t="e">
        <f>VLOOKUP($S1049,'Grille de Tarif OQN'!$B$2:$S$3603,AA$1,0)</f>
        <v>#N/A</v>
      </c>
      <c r="AB1049" s="79" t="e">
        <f>VLOOKUP($S1049,'Grille de Tarif OQN'!$B$2:$S$3603,AB$1,0)</f>
        <v>#N/A</v>
      </c>
      <c r="AC1049" s="79" t="e">
        <f>VLOOKUP($S1049,'Grille de Tarif OQN'!$B$2:$S$3603,AC$1,0)</f>
        <v>#N/A</v>
      </c>
      <c r="AD1049" s="79" t="e">
        <f>VLOOKUP($S1049,'Grille de Tarif OQN'!$B$2:$S$3603,AD$1,0)</f>
        <v>#N/A</v>
      </c>
      <c r="AE1049" s="79" t="e">
        <f>VLOOKUP($S1049,'Grille de Tarif OQN'!$B$2:$S$3603,AE$1,0)</f>
        <v>#N/A</v>
      </c>
      <c r="AF1049" s="79" t="e">
        <f>VLOOKUP($S1049,'Grille de Tarif OQN'!$B$2:$S$3603,AF$1,0)</f>
        <v>#N/A</v>
      </c>
      <c r="AG1049" s="79" t="e">
        <f>VLOOKUP($S1049,'Grille de Tarif OQN'!$B$2:$S$3603,AG$1,0)</f>
        <v>#N/A</v>
      </c>
      <c r="AH1049" s="79" t="e">
        <f>VLOOKUP($S1049,'Grille de Tarif OQN'!$B$2:$S$3603,AH$1,0)</f>
        <v>#N/A</v>
      </c>
      <c r="AI1049" s="79" t="e">
        <f>VLOOKUP($S1049,'Grille de Tarif OQN'!$B$2:$S$3603,AI$1,0)</f>
        <v>#N/A</v>
      </c>
      <c r="AJ1049" s="79" t="e">
        <f>VLOOKUP($S1049,'Grille de Tarif OQN'!$B$2:$S$3603,AJ$1,0)</f>
        <v>#N/A</v>
      </c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72"/>
      <c r="AV1049"/>
      <c r="AW1049"/>
      <c r="AX1049"/>
      <c r="AY1049"/>
      <c r="AZ1049" s="96">
        <f t="shared" si="334"/>
        <v>0</v>
      </c>
      <c r="BA1049" s="24" t="e">
        <f t="shared" si="335"/>
        <v>#N/A</v>
      </c>
      <c r="BB1049" s="24" t="e">
        <f t="shared" si="336"/>
        <v>#N/A</v>
      </c>
      <c r="BC1049" s="24" t="e">
        <f t="shared" si="337"/>
        <v>#N/A</v>
      </c>
      <c r="BD1049" s="24" t="e">
        <f t="shared" si="338"/>
        <v>#N/A</v>
      </c>
      <c r="BE1049"/>
      <c r="BF1049" t="e">
        <f t="shared" si="339"/>
        <v>#N/A</v>
      </c>
      <c r="BG1049" t="str">
        <f t="shared" si="340"/>
        <v>HDJ</v>
      </c>
      <c r="BH1049" s="20" t="e">
        <f t="shared" si="341"/>
        <v>#N/A</v>
      </c>
      <c r="BI1049" s="20" t="e">
        <f t="shared" si="342"/>
        <v>#N/A</v>
      </c>
      <c r="BJ1049" s="20" t="e">
        <f t="shared" si="343"/>
        <v>#N/A</v>
      </c>
      <c r="BK1049" s="20" t="e">
        <f t="shared" si="344"/>
        <v>#N/A</v>
      </c>
      <c r="BL1049" s="20" t="e">
        <f t="shared" si="345"/>
        <v>#N/A</v>
      </c>
      <c r="BM1049" s="20" t="e">
        <f t="shared" si="347"/>
        <v>#N/A</v>
      </c>
      <c r="BN1049" s="20" t="e">
        <f t="shared" si="346"/>
        <v>#N/A</v>
      </c>
    </row>
    <row r="1050" spans="1:66">
      <c r="A1050" s="92"/>
      <c r="B1050" s="90"/>
      <c r="C1050" s="90"/>
      <c r="D1050" s="93"/>
      <c r="E1050" s="93"/>
      <c r="F1050" s="93"/>
      <c r="G1050" s="93"/>
      <c r="H1050" s="93"/>
      <c r="I1050" s="93"/>
      <c r="J1050" s="93"/>
      <c r="K1050" s="93"/>
      <c r="L1050" s="92"/>
      <c r="M1050" s="93"/>
      <c r="N1050" s="91">
        <f t="shared" si="328"/>
        <v>0</v>
      </c>
      <c r="O1050" s="91" t="str">
        <f t="shared" si="329"/>
        <v/>
      </c>
      <c r="P1050" s="91" t="str">
        <f t="shared" si="330"/>
        <v/>
      </c>
      <c r="Q1050" s="91" t="str">
        <f t="shared" si="331"/>
        <v>HDJ</v>
      </c>
      <c r="R1050" s="82"/>
      <c r="S1050" s="95">
        <f t="shared" si="332"/>
        <v>0</v>
      </c>
      <c r="T1050" s="95">
        <f t="shared" si="333"/>
        <v>0</v>
      </c>
      <c r="U1050" s="79" t="e">
        <f>VLOOKUP($S1050,'Grille de Tarif OQN'!$B$2:$S$3603,U$1,0)</f>
        <v>#N/A</v>
      </c>
      <c r="V1050" s="79" t="e">
        <f>VLOOKUP($S1050,'Grille de Tarif OQN'!$B$2:$S$3603,V$1,0)</f>
        <v>#N/A</v>
      </c>
      <c r="W1050" s="79" t="e">
        <f>VLOOKUP($S1050,'Grille de Tarif OQN'!$B$2:$S$3603,W$1,0)</f>
        <v>#N/A</v>
      </c>
      <c r="X1050" s="79" t="e">
        <f>VLOOKUP($S1050,'Grille de Tarif OQN'!$B$2:$S$3603,X$1,0)</f>
        <v>#N/A</v>
      </c>
      <c r="Y1050" s="79" t="e">
        <f>VLOOKUP($S1050,'Grille de Tarif OQN'!$B$2:$S$3603,Y$1,0)</f>
        <v>#N/A</v>
      </c>
      <c r="Z1050" s="79" t="e">
        <f>VLOOKUP($S1050,'Grille de Tarif OQN'!$B$2:$S$3603,Z$1,0)</f>
        <v>#N/A</v>
      </c>
      <c r="AA1050" s="79" t="e">
        <f>VLOOKUP($S1050,'Grille de Tarif OQN'!$B$2:$S$3603,AA$1,0)</f>
        <v>#N/A</v>
      </c>
      <c r="AB1050" s="79" t="e">
        <f>VLOOKUP($S1050,'Grille de Tarif OQN'!$B$2:$S$3603,AB$1,0)</f>
        <v>#N/A</v>
      </c>
      <c r="AC1050" s="79" t="e">
        <f>VLOOKUP($S1050,'Grille de Tarif OQN'!$B$2:$S$3603,AC$1,0)</f>
        <v>#N/A</v>
      </c>
      <c r="AD1050" s="79" t="e">
        <f>VLOOKUP($S1050,'Grille de Tarif OQN'!$B$2:$S$3603,AD$1,0)</f>
        <v>#N/A</v>
      </c>
      <c r="AE1050" s="79" t="e">
        <f>VLOOKUP($S1050,'Grille de Tarif OQN'!$B$2:$S$3603,AE$1,0)</f>
        <v>#N/A</v>
      </c>
      <c r="AF1050" s="79" t="e">
        <f>VLOOKUP($S1050,'Grille de Tarif OQN'!$B$2:$S$3603,AF$1,0)</f>
        <v>#N/A</v>
      </c>
      <c r="AG1050" s="79" t="e">
        <f>VLOOKUP($S1050,'Grille de Tarif OQN'!$B$2:$S$3603,AG$1,0)</f>
        <v>#N/A</v>
      </c>
      <c r="AH1050" s="79" t="e">
        <f>VLOOKUP($S1050,'Grille de Tarif OQN'!$B$2:$S$3603,AH$1,0)</f>
        <v>#N/A</v>
      </c>
      <c r="AI1050" s="79" t="e">
        <f>VLOOKUP($S1050,'Grille de Tarif OQN'!$B$2:$S$3603,AI$1,0)</f>
        <v>#N/A</v>
      </c>
      <c r="AJ1050" s="79" t="e">
        <f>VLOOKUP($S1050,'Grille de Tarif OQN'!$B$2:$S$3603,AJ$1,0)</f>
        <v>#N/A</v>
      </c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72"/>
      <c r="AV1050"/>
      <c r="AW1050"/>
      <c r="AX1050"/>
      <c r="AY1050"/>
      <c r="AZ1050" s="96">
        <f t="shared" si="334"/>
        <v>0</v>
      </c>
      <c r="BA1050" s="24" t="e">
        <f t="shared" si="335"/>
        <v>#N/A</v>
      </c>
      <c r="BB1050" s="24" t="e">
        <f t="shared" si="336"/>
        <v>#N/A</v>
      </c>
      <c r="BC1050" s="24" t="e">
        <f t="shared" si="337"/>
        <v>#N/A</v>
      </c>
      <c r="BD1050" s="24" t="e">
        <f t="shared" si="338"/>
        <v>#N/A</v>
      </c>
      <c r="BE1050"/>
      <c r="BF1050" t="e">
        <f t="shared" si="339"/>
        <v>#N/A</v>
      </c>
      <c r="BG1050" t="str">
        <f t="shared" si="340"/>
        <v>HDJ</v>
      </c>
      <c r="BH1050" s="20" t="e">
        <f t="shared" si="341"/>
        <v>#N/A</v>
      </c>
      <c r="BI1050" s="20" t="e">
        <f t="shared" si="342"/>
        <v>#N/A</v>
      </c>
      <c r="BJ1050" s="20" t="e">
        <f t="shared" si="343"/>
        <v>#N/A</v>
      </c>
      <c r="BK1050" s="20" t="e">
        <f t="shared" si="344"/>
        <v>#N/A</v>
      </c>
      <c r="BL1050" s="20" t="e">
        <f t="shared" si="345"/>
        <v>#N/A</v>
      </c>
      <c r="BM1050" s="20" t="e">
        <f t="shared" si="347"/>
        <v>#N/A</v>
      </c>
      <c r="BN1050" s="20" t="e">
        <f t="shared" si="346"/>
        <v>#N/A</v>
      </c>
    </row>
    <row r="1051" spans="1:66">
      <c r="A1051" s="92"/>
      <c r="B1051" s="90"/>
      <c r="C1051" s="90"/>
      <c r="D1051" s="93"/>
      <c r="E1051" s="93"/>
      <c r="F1051" s="93"/>
      <c r="G1051" s="93"/>
      <c r="H1051" s="93"/>
      <c r="I1051" s="93"/>
      <c r="J1051" s="93"/>
      <c r="K1051" s="93"/>
      <c r="L1051" s="92"/>
      <c r="M1051" s="93"/>
      <c r="N1051" s="91">
        <f t="shared" si="328"/>
        <v>0</v>
      </c>
      <c r="O1051" s="91" t="str">
        <f t="shared" si="329"/>
        <v/>
      </c>
      <c r="P1051" s="91" t="str">
        <f t="shared" si="330"/>
        <v/>
      </c>
      <c r="Q1051" s="91" t="str">
        <f t="shared" si="331"/>
        <v>HDJ</v>
      </c>
      <c r="R1051" s="82"/>
      <c r="S1051" s="95">
        <f t="shared" si="332"/>
        <v>0</v>
      </c>
      <c r="T1051" s="95">
        <f t="shared" si="333"/>
        <v>0</v>
      </c>
      <c r="U1051" s="79" t="e">
        <f>VLOOKUP($S1051,'Grille de Tarif OQN'!$B$2:$S$3603,U$1,0)</f>
        <v>#N/A</v>
      </c>
      <c r="V1051" s="79" t="e">
        <f>VLOOKUP($S1051,'Grille de Tarif OQN'!$B$2:$S$3603,V$1,0)</f>
        <v>#N/A</v>
      </c>
      <c r="W1051" s="79" t="e">
        <f>VLOOKUP($S1051,'Grille de Tarif OQN'!$B$2:$S$3603,W$1,0)</f>
        <v>#N/A</v>
      </c>
      <c r="X1051" s="79" t="e">
        <f>VLOOKUP($S1051,'Grille de Tarif OQN'!$B$2:$S$3603,X$1,0)</f>
        <v>#N/A</v>
      </c>
      <c r="Y1051" s="79" t="e">
        <f>VLOOKUP($S1051,'Grille de Tarif OQN'!$B$2:$S$3603,Y$1,0)</f>
        <v>#N/A</v>
      </c>
      <c r="Z1051" s="79" t="e">
        <f>VLOOKUP($S1051,'Grille de Tarif OQN'!$B$2:$S$3603,Z$1,0)</f>
        <v>#N/A</v>
      </c>
      <c r="AA1051" s="79" t="e">
        <f>VLOOKUP($S1051,'Grille de Tarif OQN'!$B$2:$S$3603,AA$1,0)</f>
        <v>#N/A</v>
      </c>
      <c r="AB1051" s="79" t="e">
        <f>VLOOKUP($S1051,'Grille de Tarif OQN'!$B$2:$S$3603,AB$1,0)</f>
        <v>#N/A</v>
      </c>
      <c r="AC1051" s="79" t="e">
        <f>VLOOKUP($S1051,'Grille de Tarif OQN'!$B$2:$S$3603,AC$1,0)</f>
        <v>#N/A</v>
      </c>
      <c r="AD1051" s="79" t="e">
        <f>VLOOKUP($S1051,'Grille de Tarif OQN'!$B$2:$S$3603,AD$1,0)</f>
        <v>#N/A</v>
      </c>
      <c r="AE1051" s="79" t="e">
        <f>VLOOKUP($S1051,'Grille de Tarif OQN'!$B$2:$S$3603,AE$1,0)</f>
        <v>#N/A</v>
      </c>
      <c r="AF1051" s="79" t="e">
        <f>VLOOKUP($S1051,'Grille de Tarif OQN'!$B$2:$S$3603,AF$1,0)</f>
        <v>#N/A</v>
      </c>
      <c r="AG1051" s="79" t="e">
        <f>VLOOKUP($S1051,'Grille de Tarif OQN'!$B$2:$S$3603,AG$1,0)</f>
        <v>#N/A</v>
      </c>
      <c r="AH1051" s="79" t="e">
        <f>VLOOKUP($S1051,'Grille de Tarif OQN'!$B$2:$S$3603,AH$1,0)</f>
        <v>#N/A</v>
      </c>
      <c r="AI1051" s="79" t="e">
        <f>VLOOKUP($S1051,'Grille de Tarif OQN'!$B$2:$S$3603,AI$1,0)</f>
        <v>#N/A</v>
      </c>
      <c r="AJ1051" s="79" t="e">
        <f>VLOOKUP($S1051,'Grille de Tarif OQN'!$B$2:$S$3603,AJ$1,0)</f>
        <v>#N/A</v>
      </c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72"/>
      <c r="AV1051"/>
      <c r="AW1051"/>
      <c r="AX1051"/>
      <c r="AY1051"/>
      <c r="AZ1051" s="96">
        <f t="shared" si="334"/>
        <v>0</v>
      </c>
      <c r="BA1051" s="24" t="e">
        <f t="shared" si="335"/>
        <v>#N/A</v>
      </c>
      <c r="BB1051" s="24" t="e">
        <f t="shared" si="336"/>
        <v>#N/A</v>
      </c>
      <c r="BC1051" s="24" t="e">
        <f t="shared" si="337"/>
        <v>#N/A</v>
      </c>
      <c r="BD1051" s="24" t="e">
        <f t="shared" si="338"/>
        <v>#N/A</v>
      </c>
      <c r="BE1051"/>
      <c r="BF1051" t="e">
        <f t="shared" si="339"/>
        <v>#N/A</v>
      </c>
      <c r="BG1051" t="str">
        <f t="shared" si="340"/>
        <v>HDJ</v>
      </c>
      <c r="BH1051" s="20" t="e">
        <f t="shared" si="341"/>
        <v>#N/A</v>
      </c>
      <c r="BI1051" s="20" t="e">
        <f t="shared" si="342"/>
        <v>#N/A</v>
      </c>
      <c r="BJ1051" s="20" t="e">
        <f t="shared" si="343"/>
        <v>#N/A</v>
      </c>
      <c r="BK1051" s="20" t="e">
        <f t="shared" si="344"/>
        <v>#N/A</v>
      </c>
      <c r="BL1051" s="20" t="e">
        <f t="shared" si="345"/>
        <v>#N/A</v>
      </c>
      <c r="BM1051" s="20" t="e">
        <f t="shared" si="347"/>
        <v>#N/A</v>
      </c>
      <c r="BN1051" s="20" t="e">
        <f t="shared" si="346"/>
        <v>#N/A</v>
      </c>
    </row>
    <row r="1052" spans="1:66">
      <c r="A1052" s="92"/>
      <c r="B1052" s="90"/>
      <c r="C1052" s="90"/>
      <c r="D1052" s="93"/>
      <c r="E1052" s="93"/>
      <c r="F1052" s="93"/>
      <c r="G1052" s="93"/>
      <c r="H1052" s="93"/>
      <c r="I1052" s="93"/>
      <c r="J1052" s="93"/>
      <c r="K1052" s="93"/>
      <c r="L1052" s="92"/>
      <c r="M1052" s="93"/>
      <c r="N1052" s="91">
        <f t="shared" si="328"/>
        <v>0</v>
      </c>
      <c r="O1052" s="91" t="str">
        <f t="shared" si="329"/>
        <v/>
      </c>
      <c r="P1052" s="91" t="str">
        <f t="shared" si="330"/>
        <v/>
      </c>
      <c r="Q1052" s="91" t="str">
        <f t="shared" si="331"/>
        <v>HDJ</v>
      </c>
      <c r="R1052" s="82"/>
      <c r="S1052" s="95">
        <f t="shared" si="332"/>
        <v>0</v>
      </c>
      <c r="T1052" s="95">
        <f t="shared" si="333"/>
        <v>0</v>
      </c>
      <c r="U1052" s="79" t="e">
        <f>VLOOKUP($S1052,'Grille de Tarif OQN'!$B$2:$S$3603,U$1,0)</f>
        <v>#N/A</v>
      </c>
      <c r="V1052" s="79" t="e">
        <f>VLOOKUP($S1052,'Grille de Tarif OQN'!$B$2:$S$3603,V$1,0)</f>
        <v>#N/A</v>
      </c>
      <c r="W1052" s="79" t="e">
        <f>VLOOKUP($S1052,'Grille de Tarif OQN'!$B$2:$S$3603,W$1,0)</f>
        <v>#N/A</v>
      </c>
      <c r="X1052" s="79" t="e">
        <f>VLOOKUP($S1052,'Grille de Tarif OQN'!$B$2:$S$3603,X$1,0)</f>
        <v>#N/A</v>
      </c>
      <c r="Y1052" s="79" t="e">
        <f>VLOOKUP($S1052,'Grille de Tarif OQN'!$B$2:$S$3603,Y$1,0)</f>
        <v>#N/A</v>
      </c>
      <c r="Z1052" s="79" t="e">
        <f>VLOOKUP($S1052,'Grille de Tarif OQN'!$B$2:$S$3603,Z$1,0)</f>
        <v>#N/A</v>
      </c>
      <c r="AA1052" s="79" t="e">
        <f>VLOOKUP($S1052,'Grille de Tarif OQN'!$B$2:$S$3603,AA$1,0)</f>
        <v>#N/A</v>
      </c>
      <c r="AB1052" s="79" t="e">
        <f>VLOOKUP($S1052,'Grille de Tarif OQN'!$B$2:$S$3603,AB$1,0)</f>
        <v>#N/A</v>
      </c>
      <c r="AC1052" s="79" t="e">
        <f>VLOOKUP($S1052,'Grille de Tarif OQN'!$B$2:$S$3603,AC$1,0)</f>
        <v>#N/A</v>
      </c>
      <c r="AD1052" s="79" t="e">
        <f>VLOOKUP($S1052,'Grille de Tarif OQN'!$B$2:$S$3603,AD$1,0)</f>
        <v>#N/A</v>
      </c>
      <c r="AE1052" s="79" t="e">
        <f>VLOOKUP($S1052,'Grille de Tarif OQN'!$B$2:$S$3603,AE$1,0)</f>
        <v>#N/A</v>
      </c>
      <c r="AF1052" s="79" t="e">
        <f>VLOOKUP($S1052,'Grille de Tarif OQN'!$B$2:$S$3603,AF$1,0)</f>
        <v>#N/A</v>
      </c>
      <c r="AG1052" s="79" t="e">
        <f>VLOOKUP($S1052,'Grille de Tarif OQN'!$B$2:$S$3603,AG$1,0)</f>
        <v>#N/A</v>
      </c>
      <c r="AH1052" s="79" t="e">
        <f>VLOOKUP($S1052,'Grille de Tarif OQN'!$B$2:$S$3603,AH$1,0)</f>
        <v>#N/A</v>
      </c>
      <c r="AI1052" s="79" t="e">
        <f>VLOOKUP($S1052,'Grille de Tarif OQN'!$B$2:$S$3603,AI$1,0)</f>
        <v>#N/A</v>
      </c>
      <c r="AJ1052" s="79" t="e">
        <f>VLOOKUP($S1052,'Grille de Tarif OQN'!$B$2:$S$3603,AJ$1,0)</f>
        <v>#N/A</v>
      </c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72"/>
      <c r="AV1052"/>
      <c r="AW1052"/>
      <c r="AX1052"/>
      <c r="AY1052"/>
      <c r="AZ1052" s="96">
        <f t="shared" si="334"/>
        <v>0</v>
      </c>
      <c r="BA1052" s="24" t="e">
        <f t="shared" si="335"/>
        <v>#N/A</v>
      </c>
      <c r="BB1052" s="24" t="e">
        <f t="shared" si="336"/>
        <v>#N/A</v>
      </c>
      <c r="BC1052" s="24" t="e">
        <f t="shared" si="337"/>
        <v>#N/A</v>
      </c>
      <c r="BD1052" s="24" t="e">
        <f t="shared" si="338"/>
        <v>#N/A</v>
      </c>
      <c r="BE1052"/>
      <c r="BF1052" t="e">
        <f t="shared" si="339"/>
        <v>#N/A</v>
      </c>
      <c r="BG1052" t="str">
        <f t="shared" si="340"/>
        <v>HDJ</v>
      </c>
      <c r="BH1052" s="20" t="e">
        <f t="shared" si="341"/>
        <v>#N/A</v>
      </c>
      <c r="BI1052" s="20" t="e">
        <f t="shared" si="342"/>
        <v>#N/A</v>
      </c>
      <c r="BJ1052" s="20" t="e">
        <f t="shared" si="343"/>
        <v>#N/A</v>
      </c>
      <c r="BK1052" s="20" t="e">
        <f t="shared" si="344"/>
        <v>#N/A</v>
      </c>
      <c r="BL1052" s="20" t="e">
        <f t="shared" si="345"/>
        <v>#N/A</v>
      </c>
      <c r="BM1052" s="20" t="e">
        <f t="shared" si="347"/>
        <v>#N/A</v>
      </c>
      <c r="BN1052" s="20" t="e">
        <f t="shared" si="346"/>
        <v>#N/A</v>
      </c>
    </row>
    <row r="1053" spans="1:66">
      <c r="A1053" s="92"/>
      <c r="B1053" s="90"/>
      <c r="C1053" s="90"/>
      <c r="D1053" s="93"/>
      <c r="E1053" s="93"/>
      <c r="F1053" s="93"/>
      <c r="G1053" s="93"/>
      <c r="H1053" s="93"/>
      <c r="I1053" s="93"/>
      <c r="J1053" s="93"/>
      <c r="K1053" s="93"/>
      <c r="L1053" s="92"/>
      <c r="M1053" s="93"/>
      <c r="N1053" s="91">
        <f t="shared" si="328"/>
        <v>0</v>
      </c>
      <c r="O1053" s="91" t="str">
        <f t="shared" si="329"/>
        <v/>
      </c>
      <c r="P1053" s="91" t="str">
        <f t="shared" si="330"/>
        <v/>
      </c>
      <c r="Q1053" s="91" t="str">
        <f t="shared" si="331"/>
        <v>HDJ</v>
      </c>
      <c r="R1053" s="82"/>
      <c r="S1053" s="95">
        <f t="shared" si="332"/>
        <v>0</v>
      </c>
      <c r="T1053" s="95">
        <f t="shared" si="333"/>
        <v>0</v>
      </c>
      <c r="U1053" s="79" t="e">
        <f>VLOOKUP($S1053,'Grille de Tarif OQN'!$B$2:$S$3603,U$1,0)</f>
        <v>#N/A</v>
      </c>
      <c r="V1053" s="79" t="e">
        <f>VLOOKUP($S1053,'Grille de Tarif OQN'!$B$2:$S$3603,V$1,0)</f>
        <v>#N/A</v>
      </c>
      <c r="W1053" s="79" t="e">
        <f>VLOOKUP($S1053,'Grille de Tarif OQN'!$B$2:$S$3603,W$1,0)</f>
        <v>#N/A</v>
      </c>
      <c r="X1053" s="79" t="e">
        <f>VLOOKUP($S1053,'Grille de Tarif OQN'!$B$2:$S$3603,X$1,0)</f>
        <v>#N/A</v>
      </c>
      <c r="Y1053" s="79" t="e">
        <f>VLOOKUP($S1053,'Grille de Tarif OQN'!$B$2:$S$3603,Y$1,0)</f>
        <v>#N/A</v>
      </c>
      <c r="Z1053" s="79" t="e">
        <f>VLOOKUP($S1053,'Grille de Tarif OQN'!$B$2:$S$3603,Z$1,0)</f>
        <v>#N/A</v>
      </c>
      <c r="AA1053" s="79" t="e">
        <f>VLOOKUP($S1053,'Grille de Tarif OQN'!$B$2:$S$3603,AA$1,0)</f>
        <v>#N/A</v>
      </c>
      <c r="AB1053" s="79" t="e">
        <f>VLOOKUP($S1053,'Grille de Tarif OQN'!$B$2:$S$3603,AB$1,0)</f>
        <v>#N/A</v>
      </c>
      <c r="AC1053" s="79" t="e">
        <f>VLOOKUP($S1053,'Grille de Tarif OQN'!$B$2:$S$3603,AC$1,0)</f>
        <v>#N/A</v>
      </c>
      <c r="AD1053" s="79" t="e">
        <f>VLOOKUP($S1053,'Grille de Tarif OQN'!$B$2:$S$3603,AD$1,0)</f>
        <v>#N/A</v>
      </c>
      <c r="AE1053" s="79" t="e">
        <f>VLOOKUP($S1053,'Grille de Tarif OQN'!$B$2:$S$3603,AE$1,0)</f>
        <v>#N/A</v>
      </c>
      <c r="AF1053" s="79" t="e">
        <f>VLOOKUP($S1053,'Grille de Tarif OQN'!$B$2:$S$3603,AF$1,0)</f>
        <v>#N/A</v>
      </c>
      <c r="AG1053" s="79" t="e">
        <f>VLOOKUP($S1053,'Grille de Tarif OQN'!$B$2:$S$3603,AG$1,0)</f>
        <v>#N/A</v>
      </c>
      <c r="AH1053" s="79" t="e">
        <f>VLOOKUP($S1053,'Grille de Tarif OQN'!$B$2:$S$3603,AH$1,0)</f>
        <v>#N/A</v>
      </c>
      <c r="AI1053" s="79" t="e">
        <f>VLOOKUP($S1053,'Grille de Tarif OQN'!$B$2:$S$3603,AI$1,0)</f>
        <v>#N/A</v>
      </c>
      <c r="AJ1053" s="79" t="e">
        <f>VLOOKUP($S1053,'Grille de Tarif OQN'!$B$2:$S$3603,AJ$1,0)</f>
        <v>#N/A</v>
      </c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72"/>
      <c r="AV1053"/>
      <c r="AW1053"/>
      <c r="AX1053"/>
      <c r="AY1053"/>
      <c r="AZ1053" s="96">
        <f t="shared" si="334"/>
        <v>0</v>
      </c>
      <c r="BA1053" s="24" t="e">
        <f t="shared" si="335"/>
        <v>#N/A</v>
      </c>
      <c r="BB1053" s="24" t="e">
        <f t="shared" si="336"/>
        <v>#N/A</v>
      </c>
      <c r="BC1053" s="24" t="e">
        <f t="shared" si="337"/>
        <v>#N/A</v>
      </c>
      <c r="BD1053" s="24" t="e">
        <f t="shared" si="338"/>
        <v>#N/A</v>
      </c>
      <c r="BE1053"/>
      <c r="BF1053" t="e">
        <f t="shared" si="339"/>
        <v>#N/A</v>
      </c>
      <c r="BG1053" t="str">
        <f t="shared" si="340"/>
        <v>HDJ</v>
      </c>
      <c r="BH1053" s="20" t="e">
        <f t="shared" si="341"/>
        <v>#N/A</v>
      </c>
      <c r="BI1053" s="20" t="e">
        <f t="shared" si="342"/>
        <v>#N/A</v>
      </c>
      <c r="BJ1053" s="20" t="e">
        <f t="shared" si="343"/>
        <v>#N/A</v>
      </c>
      <c r="BK1053" s="20" t="e">
        <f t="shared" si="344"/>
        <v>#N/A</v>
      </c>
      <c r="BL1053" s="20" t="e">
        <f t="shared" si="345"/>
        <v>#N/A</v>
      </c>
      <c r="BM1053" s="20" t="e">
        <f t="shared" si="347"/>
        <v>#N/A</v>
      </c>
      <c r="BN1053" s="20" t="e">
        <f t="shared" si="346"/>
        <v>#N/A</v>
      </c>
    </row>
    <row r="1054" spans="1:66">
      <c r="A1054" s="92"/>
      <c r="B1054" s="90"/>
      <c r="C1054" s="90"/>
      <c r="D1054" s="93"/>
      <c r="E1054" s="93"/>
      <c r="F1054" s="93"/>
      <c r="G1054" s="93"/>
      <c r="H1054" s="93"/>
      <c r="I1054" s="93"/>
      <c r="J1054" s="93"/>
      <c r="K1054" s="93"/>
      <c r="L1054" s="92"/>
      <c r="M1054" s="93"/>
      <c r="N1054" s="91">
        <f t="shared" si="328"/>
        <v>0</v>
      </c>
      <c r="O1054" s="91" t="str">
        <f t="shared" si="329"/>
        <v/>
      </c>
      <c r="P1054" s="91" t="str">
        <f t="shared" si="330"/>
        <v/>
      </c>
      <c r="Q1054" s="91" t="str">
        <f t="shared" si="331"/>
        <v>HDJ</v>
      </c>
      <c r="R1054" s="82"/>
      <c r="S1054" s="95">
        <f t="shared" si="332"/>
        <v>0</v>
      </c>
      <c r="T1054" s="95">
        <f t="shared" si="333"/>
        <v>0</v>
      </c>
      <c r="U1054" s="79" t="e">
        <f>VLOOKUP($S1054,'Grille de Tarif OQN'!$B$2:$S$3603,U$1,0)</f>
        <v>#N/A</v>
      </c>
      <c r="V1054" s="79" t="e">
        <f>VLOOKUP($S1054,'Grille de Tarif OQN'!$B$2:$S$3603,V$1,0)</f>
        <v>#N/A</v>
      </c>
      <c r="W1054" s="79" t="e">
        <f>VLOOKUP($S1054,'Grille de Tarif OQN'!$B$2:$S$3603,W$1,0)</f>
        <v>#N/A</v>
      </c>
      <c r="X1054" s="79" t="e">
        <f>VLOOKUP($S1054,'Grille de Tarif OQN'!$B$2:$S$3603,X$1,0)</f>
        <v>#N/A</v>
      </c>
      <c r="Y1054" s="79" t="e">
        <f>VLOOKUP($S1054,'Grille de Tarif OQN'!$B$2:$S$3603,Y$1,0)</f>
        <v>#N/A</v>
      </c>
      <c r="Z1054" s="79" t="e">
        <f>VLOOKUP($S1054,'Grille de Tarif OQN'!$B$2:$S$3603,Z$1,0)</f>
        <v>#N/A</v>
      </c>
      <c r="AA1054" s="79" t="e">
        <f>VLOOKUP($S1054,'Grille de Tarif OQN'!$B$2:$S$3603,AA$1,0)</f>
        <v>#N/A</v>
      </c>
      <c r="AB1054" s="79" t="e">
        <f>VLOOKUP($S1054,'Grille de Tarif OQN'!$B$2:$S$3603,AB$1,0)</f>
        <v>#N/A</v>
      </c>
      <c r="AC1054" s="79" t="e">
        <f>VLOOKUP($S1054,'Grille de Tarif OQN'!$B$2:$S$3603,AC$1,0)</f>
        <v>#N/A</v>
      </c>
      <c r="AD1054" s="79" t="e">
        <f>VLOOKUP($S1054,'Grille de Tarif OQN'!$B$2:$S$3603,AD$1,0)</f>
        <v>#N/A</v>
      </c>
      <c r="AE1054" s="79" t="e">
        <f>VLOOKUP($S1054,'Grille de Tarif OQN'!$B$2:$S$3603,AE$1,0)</f>
        <v>#N/A</v>
      </c>
      <c r="AF1054" s="79" t="e">
        <f>VLOOKUP($S1054,'Grille de Tarif OQN'!$B$2:$S$3603,AF$1,0)</f>
        <v>#N/A</v>
      </c>
      <c r="AG1054" s="79" t="e">
        <f>VLOOKUP($S1054,'Grille de Tarif OQN'!$B$2:$S$3603,AG$1,0)</f>
        <v>#N/A</v>
      </c>
      <c r="AH1054" s="79" t="e">
        <f>VLOOKUP($S1054,'Grille de Tarif OQN'!$B$2:$S$3603,AH$1,0)</f>
        <v>#N/A</v>
      </c>
      <c r="AI1054" s="79" t="e">
        <f>VLOOKUP($S1054,'Grille de Tarif OQN'!$B$2:$S$3603,AI$1,0)</f>
        <v>#N/A</v>
      </c>
      <c r="AJ1054" s="79" t="e">
        <f>VLOOKUP($S1054,'Grille de Tarif OQN'!$B$2:$S$3603,AJ$1,0)</f>
        <v>#N/A</v>
      </c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72"/>
      <c r="AV1054"/>
      <c r="AW1054"/>
      <c r="AX1054"/>
      <c r="AY1054"/>
      <c r="AZ1054" s="96">
        <f t="shared" si="334"/>
        <v>0</v>
      </c>
      <c r="BA1054" s="24" t="e">
        <f t="shared" si="335"/>
        <v>#N/A</v>
      </c>
      <c r="BB1054" s="24" t="e">
        <f t="shared" si="336"/>
        <v>#N/A</v>
      </c>
      <c r="BC1054" s="24" t="e">
        <f t="shared" si="337"/>
        <v>#N/A</v>
      </c>
      <c r="BD1054" s="24" t="e">
        <f t="shared" si="338"/>
        <v>#N/A</v>
      </c>
      <c r="BE1054"/>
      <c r="BF1054" t="e">
        <f t="shared" si="339"/>
        <v>#N/A</v>
      </c>
      <c r="BG1054" t="str">
        <f t="shared" si="340"/>
        <v>HDJ</v>
      </c>
      <c r="BH1054" s="20" t="e">
        <f t="shared" si="341"/>
        <v>#N/A</v>
      </c>
      <c r="BI1054" s="20" t="e">
        <f t="shared" si="342"/>
        <v>#N/A</v>
      </c>
      <c r="BJ1054" s="20" t="e">
        <f t="shared" si="343"/>
        <v>#N/A</v>
      </c>
      <c r="BK1054" s="20" t="e">
        <f t="shared" si="344"/>
        <v>#N/A</v>
      </c>
      <c r="BL1054" s="20" t="e">
        <f t="shared" si="345"/>
        <v>#N/A</v>
      </c>
      <c r="BM1054" s="20" t="e">
        <f t="shared" si="347"/>
        <v>#N/A</v>
      </c>
      <c r="BN1054" s="20" t="e">
        <f t="shared" si="346"/>
        <v>#N/A</v>
      </c>
    </row>
    <row r="1055" spans="1:66">
      <c r="A1055" s="92"/>
      <c r="B1055" s="90"/>
      <c r="C1055" s="90"/>
      <c r="D1055" s="93"/>
      <c r="E1055" s="93"/>
      <c r="F1055" s="93"/>
      <c r="G1055" s="93"/>
      <c r="H1055" s="93"/>
      <c r="I1055" s="93"/>
      <c r="J1055" s="93"/>
      <c r="K1055" s="93"/>
      <c r="L1055" s="92"/>
      <c r="M1055" s="93"/>
      <c r="N1055" s="91">
        <f t="shared" si="328"/>
        <v>0</v>
      </c>
      <c r="O1055" s="91" t="str">
        <f t="shared" si="329"/>
        <v/>
      </c>
      <c r="P1055" s="91" t="str">
        <f t="shared" si="330"/>
        <v/>
      </c>
      <c r="Q1055" s="91" t="str">
        <f t="shared" si="331"/>
        <v>HDJ</v>
      </c>
      <c r="R1055" s="82"/>
      <c r="S1055" s="95">
        <f t="shared" si="332"/>
        <v>0</v>
      </c>
      <c r="T1055" s="95">
        <f t="shared" si="333"/>
        <v>0</v>
      </c>
      <c r="U1055" s="79" t="e">
        <f>VLOOKUP($S1055,'Grille de Tarif OQN'!$B$2:$S$3603,U$1,0)</f>
        <v>#N/A</v>
      </c>
      <c r="V1055" s="79" t="e">
        <f>VLOOKUP($S1055,'Grille de Tarif OQN'!$B$2:$S$3603,V$1,0)</f>
        <v>#N/A</v>
      </c>
      <c r="W1055" s="79" t="e">
        <f>VLOOKUP($S1055,'Grille de Tarif OQN'!$B$2:$S$3603,W$1,0)</f>
        <v>#N/A</v>
      </c>
      <c r="X1055" s="79" t="e">
        <f>VLOOKUP($S1055,'Grille de Tarif OQN'!$B$2:$S$3603,X$1,0)</f>
        <v>#N/A</v>
      </c>
      <c r="Y1055" s="79" t="e">
        <f>VLOOKUP($S1055,'Grille de Tarif OQN'!$B$2:$S$3603,Y$1,0)</f>
        <v>#N/A</v>
      </c>
      <c r="Z1055" s="79" t="e">
        <f>VLOOKUP($S1055,'Grille de Tarif OQN'!$B$2:$S$3603,Z$1,0)</f>
        <v>#N/A</v>
      </c>
      <c r="AA1055" s="79" t="e">
        <f>VLOOKUP($S1055,'Grille de Tarif OQN'!$B$2:$S$3603,AA$1,0)</f>
        <v>#N/A</v>
      </c>
      <c r="AB1055" s="79" t="e">
        <f>VLOOKUP($S1055,'Grille de Tarif OQN'!$B$2:$S$3603,AB$1,0)</f>
        <v>#N/A</v>
      </c>
      <c r="AC1055" s="79" t="e">
        <f>VLOOKUP($S1055,'Grille de Tarif OQN'!$B$2:$S$3603,AC$1,0)</f>
        <v>#N/A</v>
      </c>
      <c r="AD1055" s="79" t="e">
        <f>VLOOKUP($S1055,'Grille de Tarif OQN'!$B$2:$S$3603,AD$1,0)</f>
        <v>#N/A</v>
      </c>
      <c r="AE1055" s="79" t="e">
        <f>VLOOKUP($S1055,'Grille de Tarif OQN'!$B$2:$S$3603,AE$1,0)</f>
        <v>#N/A</v>
      </c>
      <c r="AF1055" s="79" t="e">
        <f>VLOOKUP($S1055,'Grille de Tarif OQN'!$B$2:$S$3603,AF$1,0)</f>
        <v>#N/A</v>
      </c>
      <c r="AG1055" s="79" t="e">
        <f>VLOOKUP($S1055,'Grille de Tarif OQN'!$B$2:$S$3603,AG$1,0)</f>
        <v>#N/A</v>
      </c>
      <c r="AH1055" s="79" t="e">
        <f>VLOOKUP($S1055,'Grille de Tarif OQN'!$B$2:$S$3603,AH$1,0)</f>
        <v>#N/A</v>
      </c>
      <c r="AI1055" s="79" t="e">
        <f>VLOOKUP($S1055,'Grille de Tarif OQN'!$B$2:$S$3603,AI$1,0)</f>
        <v>#N/A</v>
      </c>
      <c r="AJ1055" s="79" t="e">
        <f>VLOOKUP($S1055,'Grille de Tarif OQN'!$B$2:$S$3603,AJ$1,0)</f>
        <v>#N/A</v>
      </c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72"/>
      <c r="AV1055"/>
      <c r="AW1055"/>
      <c r="AX1055"/>
      <c r="AY1055"/>
      <c r="AZ1055" s="96">
        <f t="shared" si="334"/>
        <v>0</v>
      </c>
      <c r="BA1055" s="24" t="e">
        <f t="shared" si="335"/>
        <v>#N/A</v>
      </c>
      <c r="BB1055" s="24" t="e">
        <f t="shared" si="336"/>
        <v>#N/A</v>
      </c>
      <c r="BC1055" s="24" t="e">
        <f t="shared" si="337"/>
        <v>#N/A</v>
      </c>
      <c r="BD1055" s="24" t="e">
        <f t="shared" si="338"/>
        <v>#N/A</v>
      </c>
      <c r="BE1055"/>
      <c r="BF1055" t="e">
        <f t="shared" si="339"/>
        <v>#N/A</v>
      </c>
      <c r="BG1055" t="str">
        <f t="shared" si="340"/>
        <v>HDJ</v>
      </c>
      <c r="BH1055" s="20" t="e">
        <f t="shared" si="341"/>
        <v>#N/A</v>
      </c>
      <c r="BI1055" s="20" t="e">
        <f t="shared" si="342"/>
        <v>#N/A</v>
      </c>
      <c r="BJ1055" s="20" t="e">
        <f t="shared" si="343"/>
        <v>#N/A</v>
      </c>
      <c r="BK1055" s="20" t="e">
        <f t="shared" si="344"/>
        <v>#N/A</v>
      </c>
      <c r="BL1055" s="20" t="e">
        <f t="shared" si="345"/>
        <v>#N/A</v>
      </c>
      <c r="BM1055" s="20" t="e">
        <f t="shared" si="347"/>
        <v>#N/A</v>
      </c>
      <c r="BN1055" s="20" t="e">
        <f t="shared" si="346"/>
        <v>#N/A</v>
      </c>
    </row>
    <row r="1056" spans="1:66">
      <c r="A1056" s="92"/>
      <c r="B1056" s="90"/>
      <c r="C1056" s="90"/>
      <c r="D1056" s="93"/>
      <c r="E1056" s="93"/>
      <c r="F1056" s="93"/>
      <c r="G1056" s="93"/>
      <c r="H1056" s="93"/>
      <c r="I1056" s="93"/>
      <c r="J1056" s="93"/>
      <c r="K1056" s="93"/>
      <c r="L1056" s="92"/>
      <c r="M1056" s="93"/>
      <c r="N1056" s="91">
        <f t="shared" si="328"/>
        <v>0</v>
      </c>
      <c r="O1056" s="91" t="str">
        <f t="shared" si="329"/>
        <v/>
      </c>
      <c r="P1056" s="91" t="str">
        <f t="shared" si="330"/>
        <v/>
      </c>
      <c r="Q1056" s="91" t="str">
        <f t="shared" si="331"/>
        <v>HDJ</v>
      </c>
      <c r="R1056" s="82"/>
      <c r="S1056" s="95">
        <f t="shared" si="332"/>
        <v>0</v>
      </c>
      <c r="T1056" s="95">
        <f t="shared" si="333"/>
        <v>0</v>
      </c>
      <c r="U1056" s="79" t="e">
        <f>VLOOKUP($S1056,'Grille de Tarif OQN'!$B$2:$S$3603,U$1,0)</f>
        <v>#N/A</v>
      </c>
      <c r="V1056" s="79" t="e">
        <f>VLOOKUP($S1056,'Grille de Tarif OQN'!$B$2:$S$3603,V$1,0)</f>
        <v>#N/A</v>
      </c>
      <c r="W1056" s="79" t="e">
        <f>VLOOKUP($S1056,'Grille de Tarif OQN'!$B$2:$S$3603,W$1,0)</f>
        <v>#N/A</v>
      </c>
      <c r="X1056" s="79" t="e">
        <f>VLOOKUP($S1056,'Grille de Tarif OQN'!$B$2:$S$3603,X$1,0)</f>
        <v>#N/A</v>
      </c>
      <c r="Y1056" s="79" t="e">
        <f>VLOOKUP($S1056,'Grille de Tarif OQN'!$B$2:$S$3603,Y$1,0)</f>
        <v>#N/A</v>
      </c>
      <c r="Z1056" s="79" t="e">
        <f>VLOOKUP($S1056,'Grille de Tarif OQN'!$B$2:$S$3603,Z$1,0)</f>
        <v>#N/A</v>
      </c>
      <c r="AA1056" s="79" t="e">
        <f>VLOOKUP($S1056,'Grille de Tarif OQN'!$B$2:$S$3603,AA$1,0)</f>
        <v>#N/A</v>
      </c>
      <c r="AB1056" s="79" t="e">
        <f>VLOOKUP($S1056,'Grille de Tarif OQN'!$B$2:$S$3603,AB$1,0)</f>
        <v>#N/A</v>
      </c>
      <c r="AC1056" s="79" t="e">
        <f>VLOOKUP($S1056,'Grille de Tarif OQN'!$B$2:$S$3603,AC$1,0)</f>
        <v>#N/A</v>
      </c>
      <c r="AD1056" s="79" t="e">
        <f>VLOOKUP($S1056,'Grille de Tarif OQN'!$B$2:$S$3603,AD$1,0)</f>
        <v>#N/A</v>
      </c>
      <c r="AE1056" s="79" t="e">
        <f>VLOOKUP($S1056,'Grille de Tarif OQN'!$B$2:$S$3603,AE$1,0)</f>
        <v>#N/A</v>
      </c>
      <c r="AF1056" s="79" t="e">
        <f>VLOOKUP($S1056,'Grille de Tarif OQN'!$B$2:$S$3603,AF$1,0)</f>
        <v>#N/A</v>
      </c>
      <c r="AG1056" s="79" t="e">
        <f>VLOOKUP($S1056,'Grille de Tarif OQN'!$B$2:$S$3603,AG$1,0)</f>
        <v>#N/A</v>
      </c>
      <c r="AH1056" s="79" t="e">
        <f>VLOOKUP($S1056,'Grille de Tarif OQN'!$B$2:$S$3603,AH$1,0)</f>
        <v>#N/A</v>
      </c>
      <c r="AI1056" s="79" t="e">
        <f>VLOOKUP($S1056,'Grille de Tarif OQN'!$B$2:$S$3603,AI$1,0)</f>
        <v>#N/A</v>
      </c>
      <c r="AJ1056" s="79" t="e">
        <f>VLOOKUP($S1056,'Grille de Tarif OQN'!$B$2:$S$3603,AJ$1,0)</f>
        <v>#N/A</v>
      </c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72"/>
      <c r="AV1056"/>
      <c r="AW1056"/>
      <c r="AX1056"/>
      <c r="AY1056"/>
      <c r="AZ1056" s="96">
        <f t="shared" si="334"/>
        <v>0</v>
      </c>
      <c r="BA1056" s="24" t="e">
        <f t="shared" si="335"/>
        <v>#N/A</v>
      </c>
      <c r="BB1056" s="24" t="e">
        <f t="shared" si="336"/>
        <v>#N/A</v>
      </c>
      <c r="BC1056" s="24" t="e">
        <f t="shared" si="337"/>
        <v>#N/A</v>
      </c>
      <c r="BD1056" s="24" t="e">
        <f t="shared" si="338"/>
        <v>#N/A</v>
      </c>
      <c r="BE1056"/>
      <c r="BF1056" t="e">
        <f t="shared" si="339"/>
        <v>#N/A</v>
      </c>
      <c r="BG1056" t="str">
        <f t="shared" si="340"/>
        <v>HDJ</v>
      </c>
      <c r="BH1056" s="20" t="e">
        <f t="shared" si="341"/>
        <v>#N/A</v>
      </c>
      <c r="BI1056" s="20" t="e">
        <f t="shared" si="342"/>
        <v>#N/A</v>
      </c>
      <c r="BJ1056" s="20" t="e">
        <f t="shared" si="343"/>
        <v>#N/A</v>
      </c>
      <c r="BK1056" s="20" t="e">
        <f t="shared" si="344"/>
        <v>#N/A</v>
      </c>
      <c r="BL1056" s="20" t="e">
        <f t="shared" si="345"/>
        <v>#N/A</v>
      </c>
      <c r="BM1056" s="20" t="e">
        <f t="shared" si="347"/>
        <v>#N/A</v>
      </c>
      <c r="BN1056" s="20" t="e">
        <f t="shared" si="346"/>
        <v>#N/A</v>
      </c>
    </row>
    <row r="1057" spans="1:66">
      <c r="A1057" s="92"/>
      <c r="B1057" s="90"/>
      <c r="C1057" s="90"/>
      <c r="D1057" s="93"/>
      <c r="E1057" s="93"/>
      <c r="F1057" s="93"/>
      <c r="G1057" s="93"/>
      <c r="H1057" s="93"/>
      <c r="I1057" s="93"/>
      <c r="J1057" s="93"/>
      <c r="K1057" s="93"/>
      <c r="L1057" s="92"/>
      <c r="M1057" s="93"/>
      <c r="N1057" s="91">
        <f t="shared" si="328"/>
        <v>0</v>
      </c>
      <c r="O1057" s="91" t="str">
        <f t="shared" si="329"/>
        <v/>
      </c>
      <c r="P1057" s="91" t="str">
        <f t="shared" si="330"/>
        <v/>
      </c>
      <c r="Q1057" s="91" t="str">
        <f t="shared" si="331"/>
        <v>HDJ</v>
      </c>
      <c r="R1057" s="82"/>
      <c r="S1057" s="95">
        <f t="shared" si="332"/>
        <v>0</v>
      </c>
      <c r="T1057" s="95">
        <f t="shared" si="333"/>
        <v>0</v>
      </c>
      <c r="U1057" s="79" t="e">
        <f>VLOOKUP($S1057,'Grille de Tarif OQN'!$B$2:$S$3603,U$1,0)</f>
        <v>#N/A</v>
      </c>
      <c r="V1057" s="79" t="e">
        <f>VLOOKUP($S1057,'Grille de Tarif OQN'!$B$2:$S$3603,V$1,0)</f>
        <v>#N/A</v>
      </c>
      <c r="W1057" s="79" t="e">
        <f>VLOOKUP($S1057,'Grille de Tarif OQN'!$B$2:$S$3603,W$1,0)</f>
        <v>#N/A</v>
      </c>
      <c r="X1057" s="79" t="e">
        <f>VLOOKUP($S1057,'Grille de Tarif OQN'!$B$2:$S$3603,X$1,0)</f>
        <v>#N/A</v>
      </c>
      <c r="Y1057" s="79" t="e">
        <f>VLOOKUP($S1057,'Grille de Tarif OQN'!$B$2:$S$3603,Y$1,0)</f>
        <v>#N/A</v>
      </c>
      <c r="Z1057" s="79" t="e">
        <f>VLOOKUP($S1057,'Grille de Tarif OQN'!$B$2:$S$3603,Z$1,0)</f>
        <v>#N/A</v>
      </c>
      <c r="AA1057" s="79" t="e">
        <f>VLOOKUP($S1057,'Grille de Tarif OQN'!$B$2:$S$3603,AA$1,0)</f>
        <v>#N/A</v>
      </c>
      <c r="AB1057" s="79" t="e">
        <f>VLOOKUP($S1057,'Grille de Tarif OQN'!$B$2:$S$3603,AB$1,0)</f>
        <v>#N/A</v>
      </c>
      <c r="AC1057" s="79" t="e">
        <f>VLOOKUP($S1057,'Grille de Tarif OQN'!$B$2:$S$3603,AC$1,0)</f>
        <v>#N/A</v>
      </c>
      <c r="AD1057" s="79" t="e">
        <f>VLOOKUP($S1057,'Grille de Tarif OQN'!$B$2:$S$3603,AD$1,0)</f>
        <v>#N/A</v>
      </c>
      <c r="AE1057" s="79" t="e">
        <f>VLOOKUP($S1057,'Grille de Tarif OQN'!$B$2:$S$3603,AE$1,0)</f>
        <v>#N/A</v>
      </c>
      <c r="AF1057" s="79" t="e">
        <f>VLOOKUP($S1057,'Grille de Tarif OQN'!$B$2:$S$3603,AF$1,0)</f>
        <v>#N/A</v>
      </c>
      <c r="AG1057" s="79" t="e">
        <f>VLOOKUP($S1057,'Grille de Tarif OQN'!$B$2:$S$3603,AG$1,0)</f>
        <v>#N/A</v>
      </c>
      <c r="AH1057" s="79" t="e">
        <f>VLOOKUP($S1057,'Grille de Tarif OQN'!$B$2:$S$3603,AH$1,0)</f>
        <v>#N/A</v>
      </c>
      <c r="AI1057" s="79" t="e">
        <f>VLOOKUP($S1057,'Grille de Tarif OQN'!$B$2:$S$3603,AI$1,0)</f>
        <v>#N/A</v>
      </c>
      <c r="AJ1057" s="79" t="e">
        <f>VLOOKUP($S1057,'Grille de Tarif OQN'!$B$2:$S$3603,AJ$1,0)</f>
        <v>#N/A</v>
      </c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72"/>
      <c r="AV1057"/>
      <c r="AW1057"/>
      <c r="AX1057"/>
      <c r="AY1057"/>
      <c r="AZ1057" s="96">
        <f t="shared" si="334"/>
        <v>0</v>
      </c>
      <c r="BA1057" s="24" t="e">
        <f t="shared" si="335"/>
        <v>#N/A</v>
      </c>
      <c r="BB1057" s="24" t="e">
        <f t="shared" si="336"/>
        <v>#N/A</v>
      </c>
      <c r="BC1057" s="24" t="e">
        <f t="shared" si="337"/>
        <v>#N/A</v>
      </c>
      <c r="BD1057" s="24" t="e">
        <f t="shared" si="338"/>
        <v>#N/A</v>
      </c>
      <c r="BE1057"/>
      <c r="BF1057" t="e">
        <f t="shared" si="339"/>
        <v>#N/A</v>
      </c>
      <c r="BG1057" t="str">
        <f t="shared" si="340"/>
        <v>HDJ</v>
      </c>
      <c r="BH1057" s="20" t="e">
        <f t="shared" si="341"/>
        <v>#N/A</v>
      </c>
      <c r="BI1057" s="20" t="e">
        <f t="shared" si="342"/>
        <v>#N/A</v>
      </c>
      <c r="BJ1057" s="20" t="e">
        <f t="shared" si="343"/>
        <v>#N/A</v>
      </c>
      <c r="BK1057" s="20" t="e">
        <f t="shared" si="344"/>
        <v>#N/A</v>
      </c>
      <c r="BL1057" s="20" t="e">
        <f t="shared" si="345"/>
        <v>#N/A</v>
      </c>
      <c r="BM1057" s="20" t="e">
        <f t="shared" si="347"/>
        <v>#N/A</v>
      </c>
      <c r="BN1057" s="20" t="e">
        <f t="shared" si="346"/>
        <v>#N/A</v>
      </c>
    </row>
    <row r="1058" spans="1:66">
      <c r="A1058" s="92"/>
      <c r="B1058" s="90"/>
      <c r="C1058" s="90"/>
      <c r="D1058" s="93"/>
      <c r="E1058" s="93"/>
      <c r="F1058" s="93"/>
      <c r="G1058" s="93"/>
      <c r="H1058" s="93"/>
      <c r="I1058" s="93"/>
      <c r="J1058" s="93"/>
      <c r="K1058" s="93"/>
      <c r="L1058" s="92"/>
      <c r="M1058" s="93"/>
      <c r="N1058" s="91">
        <f t="shared" si="328"/>
        <v>0</v>
      </c>
      <c r="O1058" s="91" t="str">
        <f t="shared" si="329"/>
        <v/>
      </c>
      <c r="P1058" s="91" t="str">
        <f t="shared" si="330"/>
        <v/>
      </c>
      <c r="Q1058" s="91" t="str">
        <f t="shared" si="331"/>
        <v>HDJ</v>
      </c>
      <c r="R1058" s="82"/>
      <c r="S1058" s="95">
        <f t="shared" si="332"/>
        <v>0</v>
      </c>
      <c r="T1058" s="95">
        <f t="shared" si="333"/>
        <v>0</v>
      </c>
      <c r="U1058" s="79" t="e">
        <f>VLOOKUP($S1058,'Grille de Tarif OQN'!$B$2:$S$3603,U$1,0)</f>
        <v>#N/A</v>
      </c>
      <c r="V1058" s="79" t="e">
        <f>VLOOKUP($S1058,'Grille de Tarif OQN'!$B$2:$S$3603,V$1,0)</f>
        <v>#N/A</v>
      </c>
      <c r="W1058" s="79" t="e">
        <f>VLOOKUP($S1058,'Grille de Tarif OQN'!$B$2:$S$3603,W$1,0)</f>
        <v>#N/A</v>
      </c>
      <c r="X1058" s="79" t="e">
        <f>VLOOKUP($S1058,'Grille de Tarif OQN'!$B$2:$S$3603,X$1,0)</f>
        <v>#N/A</v>
      </c>
      <c r="Y1058" s="79" t="e">
        <f>VLOOKUP($S1058,'Grille de Tarif OQN'!$B$2:$S$3603,Y$1,0)</f>
        <v>#N/A</v>
      </c>
      <c r="Z1058" s="79" t="e">
        <f>VLOOKUP($S1058,'Grille de Tarif OQN'!$B$2:$S$3603,Z$1,0)</f>
        <v>#N/A</v>
      </c>
      <c r="AA1058" s="79" t="e">
        <f>VLOOKUP($S1058,'Grille de Tarif OQN'!$B$2:$S$3603,AA$1,0)</f>
        <v>#N/A</v>
      </c>
      <c r="AB1058" s="79" t="e">
        <f>VLOOKUP($S1058,'Grille de Tarif OQN'!$B$2:$S$3603,AB$1,0)</f>
        <v>#N/A</v>
      </c>
      <c r="AC1058" s="79" t="e">
        <f>VLOOKUP($S1058,'Grille de Tarif OQN'!$B$2:$S$3603,AC$1,0)</f>
        <v>#N/A</v>
      </c>
      <c r="AD1058" s="79" t="e">
        <f>VLOOKUP($S1058,'Grille de Tarif OQN'!$B$2:$S$3603,AD$1,0)</f>
        <v>#N/A</v>
      </c>
      <c r="AE1058" s="79" t="e">
        <f>VLOOKUP($S1058,'Grille de Tarif OQN'!$B$2:$S$3603,AE$1,0)</f>
        <v>#N/A</v>
      </c>
      <c r="AF1058" s="79" t="e">
        <f>VLOOKUP($S1058,'Grille de Tarif OQN'!$B$2:$S$3603,AF$1,0)</f>
        <v>#N/A</v>
      </c>
      <c r="AG1058" s="79" t="e">
        <f>VLOOKUP($S1058,'Grille de Tarif OQN'!$B$2:$S$3603,AG$1,0)</f>
        <v>#N/A</v>
      </c>
      <c r="AH1058" s="79" t="e">
        <f>VLOOKUP($S1058,'Grille de Tarif OQN'!$B$2:$S$3603,AH$1,0)</f>
        <v>#N/A</v>
      </c>
      <c r="AI1058" s="79" t="e">
        <f>VLOOKUP($S1058,'Grille de Tarif OQN'!$B$2:$S$3603,AI$1,0)</f>
        <v>#N/A</v>
      </c>
      <c r="AJ1058" s="79" t="e">
        <f>VLOOKUP($S1058,'Grille de Tarif OQN'!$B$2:$S$3603,AJ$1,0)</f>
        <v>#N/A</v>
      </c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72"/>
      <c r="AV1058"/>
      <c r="AW1058"/>
      <c r="AX1058"/>
      <c r="AY1058"/>
      <c r="AZ1058" s="96">
        <f t="shared" si="334"/>
        <v>0</v>
      </c>
      <c r="BA1058" s="24" t="e">
        <f t="shared" si="335"/>
        <v>#N/A</v>
      </c>
      <c r="BB1058" s="24" t="e">
        <f t="shared" si="336"/>
        <v>#N/A</v>
      </c>
      <c r="BC1058" s="24" t="e">
        <f t="shared" si="337"/>
        <v>#N/A</v>
      </c>
      <c r="BD1058" s="24" t="e">
        <f t="shared" si="338"/>
        <v>#N/A</v>
      </c>
      <c r="BE1058"/>
      <c r="BF1058" t="e">
        <f t="shared" si="339"/>
        <v>#N/A</v>
      </c>
      <c r="BG1058" t="str">
        <f t="shared" si="340"/>
        <v>HDJ</v>
      </c>
      <c r="BH1058" s="20" t="e">
        <f t="shared" si="341"/>
        <v>#N/A</v>
      </c>
      <c r="BI1058" s="20" t="e">
        <f t="shared" si="342"/>
        <v>#N/A</v>
      </c>
      <c r="BJ1058" s="20" t="e">
        <f t="shared" si="343"/>
        <v>#N/A</v>
      </c>
      <c r="BK1058" s="20" t="e">
        <f t="shared" si="344"/>
        <v>#N/A</v>
      </c>
      <c r="BL1058" s="20" t="e">
        <f t="shared" si="345"/>
        <v>#N/A</v>
      </c>
      <c r="BM1058" s="20" t="e">
        <f t="shared" si="347"/>
        <v>#N/A</v>
      </c>
      <c r="BN1058" s="20" t="e">
        <f t="shared" si="346"/>
        <v>#N/A</v>
      </c>
    </row>
    <row r="1059" spans="1:66">
      <c r="A1059" s="92"/>
      <c r="B1059" s="90"/>
      <c r="C1059" s="90"/>
      <c r="D1059" s="93"/>
      <c r="E1059" s="93"/>
      <c r="F1059" s="93"/>
      <c r="G1059" s="93"/>
      <c r="H1059" s="93"/>
      <c r="I1059" s="93"/>
      <c r="J1059" s="93"/>
      <c r="K1059" s="93"/>
      <c r="L1059" s="92"/>
      <c r="M1059" s="93"/>
      <c r="N1059" s="91">
        <f t="shared" si="328"/>
        <v>0</v>
      </c>
      <c r="O1059" s="91" t="str">
        <f t="shared" si="329"/>
        <v/>
      </c>
      <c r="P1059" s="91" t="str">
        <f t="shared" si="330"/>
        <v/>
      </c>
      <c r="Q1059" s="91" t="str">
        <f t="shared" si="331"/>
        <v>HDJ</v>
      </c>
      <c r="R1059" s="82"/>
      <c r="S1059" s="95">
        <f t="shared" si="332"/>
        <v>0</v>
      </c>
      <c r="T1059" s="95">
        <f t="shared" si="333"/>
        <v>0</v>
      </c>
      <c r="U1059" s="79" t="e">
        <f>VLOOKUP($S1059,'Grille de Tarif OQN'!$B$2:$S$3603,U$1,0)</f>
        <v>#N/A</v>
      </c>
      <c r="V1059" s="79" t="e">
        <f>VLOOKUP($S1059,'Grille de Tarif OQN'!$B$2:$S$3603,V$1,0)</f>
        <v>#N/A</v>
      </c>
      <c r="W1059" s="79" t="e">
        <f>VLOOKUP($S1059,'Grille de Tarif OQN'!$B$2:$S$3603,W$1,0)</f>
        <v>#N/A</v>
      </c>
      <c r="X1059" s="79" t="e">
        <f>VLOOKUP($S1059,'Grille de Tarif OQN'!$B$2:$S$3603,X$1,0)</f>
        <v>#N/A</v>
      </c>
      <c r="Y1059" s="79" t="e">
        <f>VLOOKUP($S1059,'Grille de Tarif OQN'!$B$2:$S$3603,Y$1,0)</f>
        <v>#N/A</v>
      </c>
      <c r="Z1059" s="79" t="e">
        <f>VLOOKUP($S1059,'Grille de Tarif OQN'!$B$2:$S$3603,Z$1,0)</f>
        <v>#N/A</v>
      </c>
      <c r="AA1059" s="79" t="e">
        <f>VLOOKUP($S1059,'Grille de Tarif OQN'!$B$2:$S$3603,AA$1,0)</f>
        <v>#N/A</v>
      </c>
      <c r="AB1059" s="79" t="e">
        <f>VLOOKUP($S1059,'Grille de Tarif OQN'!$B$2:$S$3603,AB$1,0)</f>
        <v>#N/A</v>
      </c>
      <c r="AC1059" s="79" t="e">
        <f>VLOOKUP($S1059,'Grille de Tarif OQN'!$B$2:$S$3603,AC$1,0)</f>
        <v>#N/A</v>
      </c>
      <c r="AD1059" s="79" t="e">
        <f>VLOOKUP($S1059,'Grille de Tarif OQN'!$B$2:$S$3603,AD$1,0)</f>
        <v>#N/A</v>
      </c>
      <c r="AE1059" s="79" t="e">
        <f>VLOOKUP($S1059,'Grille de Tarif OQN'!$B$2:$S$3603,AE$1,0)</f>
        <v>#N/A</v>
      </c>
      <c r="AF1059" s="79" t="e">
        <f>VLOOKUP($S1059,'Grille de Tarif OQN'!$B$2:$S$3603,AF$1,0)</f>
        <v>#N/A</v>
      </c>
      <c r="AG1059" s="79" t="e">
        <f>VLOOKUP($S1059,'Grille de Tarif OQN'!$B$2:$S$3603,AG$1,0)</f>
        <v>#N/A</v>
      </c>
      <c r="AH1059" s="79" t="e">
        <f>VLOOKUP($S1059,'Grille de Tarif OQN'!$B$2:$S$3603,AH$1,0)</f>
        <v>#N/A</v>
      </c>
      <c r="AI1059" s="79" t="e">
        <f>VLOOKUP($S1059,'Grille de Tarif OQN'!$B$2:$S$3603,AI$1,0)</f>
        <v>#N/A</v>
      </c>
      <c r="AJ1059" s="79" t="e">
        <f>VLOOKUP($S1059,'Grille de Tarif OQN'!$B$2:$S$3603,AJ$1,0)</f>
        <v>#N/A</v>
      </c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72"/>
      <c r="AV1059"/>
      <c r="AW1059"/>
      <c r="AX1059"/>
      <c r="AY1059"/>
      <c r="AZ1059" s="96">
        <f t="shared" si="334"/>
        <v>0</v>
      </c>
      <c r="BA1059" s="24" t="e">
        <f t="shared" si="335"/>
        <v>#N/A</v>
      </c>
      <c r="BB1059" s="24" t="e">
        <f t="shared" si="336"/>
        <v>#N/A</v>
      </c>
      <c r="BC1059" s="24" t="e">
        <f t="shared" si="337"/>
        <v>#N/A</v>
      </c>
      <c r="BD1059" s="24" t="e">
        <f t="shared" si="338"/>
        <v>#N/A</v>
      </c>
      <c r="BE1059"/>
      <c r="BF1059" t="e">
        <f t="shared" si="339"/>
        <v>#N/A</v>
      </c>
      <c r="BG1059" t="str">
        <f t="shared" si="340"/>
        <v>HDJ</v>
      </c>
      <c r="BH1059" s="20" t="e">
        <f t="shared" si="341"/>
        <v>#N/A</v>
      </c>
      <c r="BI1059" s="20" t="e">
        <f t="shared" si="342"/>
        <v>#N/A</v>
      </c>
      <c r="BJ1059" s="20" t="e">
        <f t="shared" si="343"/>
        <v>#N/A</v>
      </c>
      <c r="BK1059" s="20" t="e">
        <f t="shared" si="344"/>
        <v>#N/A</v>
      </c>
      <c r="BL1059" s="20" t="e">
        <f t="shared" si="345"/>
        <v>#N/A</v>
      </c>
      <c r="BM1059" s="20" t="e">
        <f t="shared" si="347"/>
        <v>#N/A</v>
      </c>
      <c r="BN1059" s="20" t="e">
        <f t="shared" si="346"/>
        <v>#N/A</v>
      </c>
    </row>
    <row r="1060" spans="1:66">
      <c r="A1060" s="92"/>
      <c r="B1060" s="90"/>
      <c r="C1060" s="90"/>
      <c r="D1060" s="93"/>
      <c r="E1060" s="93"/>
      <c r="F1060" s="93"/>
      <c r="G1060" s="93"/>
      <c r="H1060" s="93"/>
      <c r="I1060" s="93"/>
      <c r="J1060" s="93"/>
      <c r="K1060" s="93"/>
      <c r="L1060" s="92"/>
      <c r="M1060" s="93"/>
      <c r="N1060" s="91">
        <f t="shared" si="328"/>
        <v>0</v>
      </c>
      <c r="O1060" s="91" t="str">
        <f t="shared" si="329"/>
        <v/>
      </c>
      <c r="P1060" s="91" t="str">
        <f t="shared" si="330"/>
        <v/>
      </c>
      <c r="Q1060" s="91" t="str">
        <f t="shared" si="331"/>
        <v>HDJ</v>
      </c>
      <c r="R1060" s="82"/>
      <c r="S1060" s="95">
        <f t="shared" si="332"/>
        <v>0</v>
      </c>
      <c r="T1060" s="95">
        <f t="shared" si="333"/>
        <v>0</v>
      </c>
      <c r="U1060" s="79" t="e">
        <f>VLOOKUP($S1060,'Grille de Tarif OQN'!$B$2:$S$3603,U$1,0)</f>
        <v>#N/A</v>
      </c>
      <c r="V1060" s="79" t="e">
        <f>VLOOKUP($S1060,'Grille de Tarif OQN'!$B$2:$S$3603,V$1,0)</f>
        <v>#N/A</v>
      </c>
      <c r="W1060" s="79" t="e">
        <f>VLOOKUP($S1060,'Grille de Tarif OQN'!$B$2:$S$3603,W$1,0)</f>
        <v>#N/A</v>
      </c>
      <c r="X1060" s="79" t="e">
        <f>VLOOKUP($S1060,'Grille de Tarif OQN'!$B$2:$S$3603,X$1,0)</f>
        <v>#N/A</v>
      </c>
      <c r="Y1060" s="79" t="e">
        <f>VLOOKUP($S1060,'Grille de Tarif OQN'!$B$2:$S$3603,Y$1,0)</f>
        <v>#N/A</v>
      </c>
      <c r="Z1060" s="79" t="e">
        <f>VLOOKUP($S1060,'Grille de Tarif OQN'!$B$2:$S$3603,Z$1,0)</f>
        <v>#N/A</v>
      </c>
      <c r="AA1060" s="79" t="e">
        <f>VLOOKUP($S1060,'Grille de Tarif OQN'!$B$2:$S$3603,AA$1,0)</f>
        <v>#N/A</v>
      </c>
      <c r="AB1060" s="79" t="e">
        <f>VLOOKUP($S1060,'Grille de Tarif OQN'!$B$2:$S$3603,AB$1,0)</f>
        <v>#N/A</v>
      </c>
      <c r="AC1060" s="79" t="e">
        <f>VLOOKUP($S1060,'Grille de Tarif OQN'!$B$2:$S$3603,AC$1,0)</f>
        <v>#N/A</v>
      </c>
      <c r="AD1060" s="79" t="e">
        <f>VLOOKUP($S1060,'Grille de Tarif OQN'!$B$2:$S$3603,AD$1,0)</f>
        <v>#N/A</v>
      </c>
      <c r="AE1060" s="79" t="e">
        <f>VLOOKUP($S1060,'Grille de Tarif OQN'!$B$2:$S$3603,AE$1,0)</f>
        <v>#N/A</v>
      </c>
      <c r="AF1060" s="79" t="e">
        <f>VLOOKUP($S1060,'Grille de Tarif OQN'!$B$2:$S$3603,AF$1,0)</f>
        <v>#N/A</v>
      </c>
      <c r="AG1060" s="79" t="e">
        <f>VLOOKUP($S1060,'Grille de Tarif OQN'!$B$2:$S$3603,AG$1,0)</f>
        <v>#N/A</v>
      </c>
      <c r="AH1060" s="79" t="e">
        <f>VLOOKUP($S1060,'Grille de Tarif OQN'!$B$2:$S$3603,AH$1,0)</f>
        <v>#N/A</v>
      </c>
      <c r="AI1060" s="79" t="e">
        <f>VLOOKUP($S1060,'Grille de Tarif OQN'!$B$2:$S$3603,AI$1,0)</f>
        <v>#N/A</v>
      </c>
      <c r="AJ1060" s="79" t="e">
        <f>VLOOKUP($S1060,'Grille de Tarif OQN'!$B$2:$S$3603,AJ$1,0)</f>
        <v>#N/A</v>
      </c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72"/>
      <c r="AV1060"/>
      <c r="AW1060"/>
      <c r="AX1060"/>
      <c r="AY1060"/>
      <c r="AZ1060" s="96">
        <f t="shared" si="334"/>
        <v>0</v>
      </c>
      <c r="BA1060" s="24" t="e">
        <f t="shared" si="335"/>
        <v>#N/A</v>
      </c>
      <c r="BB1060" s="24" t="e">
        <f t="shared" si="336"/>
        <v>#N/A</v>
      </c>
      <c r="BC1060" s="24" t="e">
        <f t="shared" si="337"/>
        <v>#N/A</v>
      </c>
      <c r="BD1060" s="24" t="e">
        <f t="shared" si="338"/>
        <v>#N/A</v>
      </c>
      <c r="BE1060"/>
      <c r="BF1060" t="e">
        <f t="shared" si="339"/>
        <v>#N/A</v>
      </c>
      <c r="BG1060" t="str">
        <f t="shared" si="340"/>
        <v>HDJ</v>
      </c>
      <c r="BH1060" s="20" t="e">
        <f t="shared" si="341"/>
        <v>#N/A</v>
      </c>
      <c r="BI1060" s="20" t="e">
        <f t="shared" si="342"/>
        <v>#N/A</v>
      </c>
      <c r="BJ1060" s="20" t="e">
        <f t="shared" si="343"/>
        <v>#N/A</v>
      </c>
      <c r="BK1060" s="20" t="e">
        <f t="shared" si="344"/>
        <v>#N/A</v>
      </c>
      <c r="BL1060" s="20" t="e">
        <f t="shared" si="345"/>
        <v>#N/A</v>
      </c>
      <c r="BM1060" s="20" t="e">
        <f t="shared" si="347"/>
        <v>#N/A</v>
      </c>
      <c r="BN1060" s="20" t="e">
        <f t="shared" si="346"/>
        <v>#N/A</v>
      </c>
    </row>
    <row r="1061" spans="1:66">
      <c r="A1061" s="92"/>
      <c r="B1061" s="90"/>
      <c r="C1061" s="90"/>
      <c r="D1061" s="93"/>
      <c r="E1061" s="93"/>
      <c r="F1061" s="93"/>
      <c r="G1061" s="93"/>
      <c r="H1061" s="93"/>
      <c r="I1061" s="93"/>
      <c r="J1061" s="93"/>
      <c r="K1061" s="93"/>
      <c r="L1061" s="92"/>
      <c r="M1061" s="93"/>
      <c r="N1061" s="91">
        <f t="shared" si="328"/>
        <v>0</v>
      </c>
      <c r="O1061" s="91" t="str">
        <f t="shared" si="329"/>
        <v/>
      </c>
      <c r="P1061" s="91" t="str">
        <f t="shared" si="330"/>
        <v/>
      </c>
      <c r="Q1061" s="91" t="str">
        <f t="shared" si="331"/>
        <v>HDJ</v>
      </c>
      <c r="R1061" s="82"/>
      <c r="S1061" s="95">
        <f t="shared" si="332"/>
        <v>0</v>
      </c>
      <c r="T1061" s="95">
        <f t="shared" si="333"/>
        <v>0</v>
      </c>
      <c r="U1061" s="79" t="e">
        <f>VLOOKUP($S1061,'Grille de Tarif OQN'!$B$2:$S$3603,U$1,0)</f>
        <v>#N/A</v>
      </c>
      <c r="V1061" s="79" t="e">
        <f>VLOOKUP($S1061,'Grille de Tarif OQN'!$B$2:$S$3603,V$1,0)</f>
        <v>#N/A</v>
      </c>
      <c r="W1061" s="79" t="e">
        <f>VLOOKUP($S1061,'Grille de Tarif OQN'!$B$2:$S$3603,W$1,0)</f>
        <v>#N/A</v>
      </c>
      <c r="X1061" s="79" t="e">
        <f>VLOOKUP($S1061,'Grille de Tarif OQN'!$B$2:$S$3603,X$1,0)</f>
        <v>#N/A</v>
      </c>
      <c r="Y1061" s="79" t="e">
        <f>VLOOKUP($S1061,'Grille de Tarif OQN'!$B$2:$S$3603,Y$1,0)</f>
        <v>#N/A</v>
      </c>
      <c r="Z1061" s="79" t="e">
        <f>VLOOKUP($S1061,'Grille de Tarif OQN'!$B$2:$S$3603,Z$1,0)</f>
        <v>#N/A</v>
      </c>
      <c r="AA1061" s="79" t="e">
        <f>VLOOKUP($S1061,'Grille de Tarif OQN'!$B$2:$S$3603,AA$1,0)</f>
        <v>#N/A</v>
      </c>
      <c r="AB1061" s="79" t="e">
        <f>VLOOKUP($S1061,'Grille de Tarif OQN'!$B$2:$S$3603,AB$1,0)</f>
        <v>#N/A</v>
      </c>
      <c r="AC1061" s="79" t="e">
        <f>VLOOKUP($S1061,'Grille de Tarif OQN'!$B$2:$S$3603,AC$1,0)</f>
        <v>#N/A</v>
      </c>
      <c r="AD1061" s="79" t="e">
        <f>VLOOKUP($S1061,'Grille de Tarif OQN'!$B$2:$S$3603,AD$1,0)</f>
        <v>#N/A</v>
      </c>
      <c r="AE1061" s="79" t="e">
        <f>VLOOKUP($S1061,'Grille de Tarif OQN'!$B$2:$S$3603,AE$1,0)</f>
        <v>#N/A</v>
      </c>
      <c r="AF1061" s="79" t="e">
        <f>VLOOKUP($S1061,'Grille de Tarif OQN'!$B$2:$S$3603,AF$1,0)</f>
        <v>#N/A</v>
      </c>
      <c r="AG1061" s="79" t="e">
        <f>VLOOKUP($S1061,'Grille de Tarif OQN'!$B$2:$S$3603,AG$1,0)</f>
        <v>#N/A</v>
      </c>
      <c r="AH1061" s="79" t="e">
        <f>VLOOKUP($S1061,'Grille de Tarif OQN'!$B$2:$S$3603,AH$1,0)</f>
        <v>#N/A</v>
      </c>
      <c r="AI1061" s="79" t="e">
        <f>VLOOKUP($S1061,'Grille de Tarif OQN'!$B$2:$S$3603,AI$1,0)</f>
        <v>#N/A</v>
      </c>
      <c r="AJ1061" s="79" t="e">
        <f>VLOOKUP($S1061,'Grille de Tarif OQN'!$B$2:$S$3603,AJ$1,0)</f>
        <v>#N/A</v>
      </c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72"/>
      <c r="AV1061"/>
      <c r="AW1061"/>
      <c r="AX1061"/>
      <c r="AY1061"/>
      <c r="AZ1061" s="96">
        <f t="shared" si="334"/>
        <v>0</v>
      </c>
      <c r="BA1061" s="24" t="e">
        <f t="shared" si="335"/>
        <v>#N/A</v>
      </c>
      <c r="BB1061" s="24" t="e">
        <f t="shared" si="336"/>
        <v>#N/A</v>
      </c>
      <c r="BC1061" s="24" t="e">
        <f t="shared" si="337"/>
        <v>#N/A</v>
      </c>
      <c r="BD1061" s="24" t="e">
        <f t="shared" si="338"/>
        <v>#N/A</v>
      </c>
      <c r="BE1061"/>
      <c r="BF1061" t="e">
        <f t="shared" si="339"/>
        <v>#N/A</v>
      </c>
      <c r="BG1061" t="str">
        <f t="shared" si="340"/>
        <v>HDJ</v>
      </c>
      <c r="BH1061" s="20" t="e">
        <f t="shared" si="341"/>
        <v>#N/A</v>
      </c>
      <c r="BI1061" s="20" t="e">
        <f t="shared" si="342"/>
        <v>#N/A</v>
      </c>
      <c r="BJ1061" s="20" t="e">
        <f t="shared" si="343"/>
        <v>#N/A</v>
      </c>
      <c r="BK1061" s="20" t="e">
        <f t="shared" si="344"/>
        <v>#N/A</v>
      </c>
      <c r="BL1061" s="20" t="e">
        <f t="shared" si="345"/>
        <v>#N/A</v>
      </c>
      <c r="BM1061" s="20" t="e">
        <f t="shared" si="347"/>
        <v>#N/A</v>
      </c>
      <c r="BN1061" s="20" t="e">
        <f t="shared" si="346"/>
        <v>#N/A</v>
      </c>
    </row>
    <row r="1062" spans="1:66">
      <c r="A1062" s="92"/>
      <c r="B1062" s="90"/>
      <c r="C1062" s="90"/>
      <c r="D1062" s="93"/>
      <c r="E1062" s="93"/>
      <c r="F1062" s="93"/>
      <c r="G1062" s="93"/>
      <c r="H1062" s="93"/>
      <c r="I1062" s="93"/>
      <c r="J1062" s="93"/>
      <c r="K1062" s="93"/>
      <c r="L1062" s="92"/>
      <c r="M1062" s="93"/>
      <c r="N1062" s="91">
        <f t="shared" si="328"/>
        <v>0</v>
      </c>
      <c r="O1062" s="91" t="str">
        <f t="shared" si="329"/>
        <v/>
      </c>
      <c r="P1062" s="91" t="str">
        <f t="shared" si="330"/>
        <v/>
      </c>
      <c r="Q1062" s="91" t="str">
        <f t="shared" si="331"/>
        <v>HDJ</v>
      </c>
      <c r="R1062" s="82"/>
      <c r="S1062" s="95">
        <f t="shared" si="332"/>
        <v>0</v>
      </c>
      <c r="T1062" s="95">
        <f t="shared" si="333"/>
        <v>0</v>
      </c>
      <c r="U1062" s="79" t="e">
        <f>VLOOKUP($S1062,'Grille de Tarif OQN'!$B$2:$S$3603,U$1,0)</f>
        <v>#N/A</v>
      </c>
      <c r="V1062" s="79" t="e">
        <f>VLOOKUP($S1062,'Grille de Tarif OQN'!$B$2:$S$3603,V$1,0)</f>
        <v>#N/A</v>
      </c>
      <c r="W1062" s="79" t="e">
        <f>VLOOKUP($S1062,'Grille de Tarif OQN'!$B$2:$S$3603,W$1,0)</f>
        <v>#N/A</v>
      </c>
      <c r="X1062" s="79" t="e">
        <f>VLOOKUP($S1062,'Grille de Tarif OQN'!$B$2:$S$3603,X$1,0)</f>
        <v>#N/A</v>
      </c>
      <c r="Y1062" s="79" t="e">
        <f>VLOOKUP($S1062,'Grille de Tarif OQN'!$B$2:$S$3603,Y$1,0)</f>
        <v>#N/A</v>
      </c>
      <c r="Z1062" s="79" t="e">
        <f>VLOOKUP($S1062,'Grille de Tarif OQN'!$B$2:$S$3603,Z$1,0)</f>
        <v>#N/A</v>
      </c>
      <c r="AA1062" s="79" t="e">
        <f>VLOOKUP($S1062,'Grille de Tarif OQN'!$B$2:$S$3603,AA$1,0)</f>
        <v>#N/A</v>
      </c>
      <c r="AB1062" s="79" t="e">
        <f>VLOOKUP($S1062,'Grille de Tarif OQN'!$B$2:$S$3603,AB$1,0)</f>
        <v>#N/A</v>
      </c>
      <c r="AC1062" s="79" t="e">
        <f>VLOOKUP($S1062,'Grille de Tarif OQN'!$B$2:$S$3603,AC$1,0)</f>
        <v>#N/A</v>
      </c>
      <c r="AD1062" s="79" t="e">
        <f>VLOOKUP($S1062,'Grille de Tarif OQN'!$B$2:$S$3603,AD$1,0)</f>
        <v>#N/A</v>
      </c>
      <c r="AE1062" s="79" t="e">
        <f>VLOOKUP($S1062,'Grille de Tarif OQN'!$B$2:$S$3603,AE$1,0)</f>
        <v>#N/A</v>
      </c>
      <c r="AF1062" s="79" t="e">
        <f>VLOOKUP($S1062,'Grille de Tarif OQN'!$B$2:$S$3603,AF$1,0)</f>
        <v>#N/A</v>
      </c>
      <c r="AG1062" s="79" t="e">
        <f>VLOOKUP($S1062,'Grille de Tarif OQN'!$B$2:$S$3603,AG$1,0)</f>
        <v>#N/A</v>
      </c>
      <c r="AH1062" s="79" t="e">
        <f>VLOOKUP($S1062,'Grille de Tarif OQN'!$B$2:$S$3603,AH$1,0)</f>
        <v>#N/A</v>
      </c>
      <c r="AI1062" s="79" t="e">
        <f>VLOOKUP($S1062,'Grille de Tarif OQN'!$B$2:$S$3603,AI$1,0)</f>
        <v>#N/A</v>
      </c>
      <c r="AJ1062" s="79" t="e">
        <f>VLOOKUP($S1062,'Grille de Tarif OQN'!$B$2:$S$3603,AJ$1,0)</f>
        <v>#N/A</v>
      </c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72"/>
      <c r="AV1062"/>
      <c r="AW1062"/>
      <c r="AX1062"/>
      <c r="AY1062"/>
      <c r="AZ1062" s="96">
        <f t="shared" si="334"/>
        <v>0</v>
      </c>
      <c r="BA1062" s="24" t="e">
        <f t="shared" si="335"/>
        <v>#N/A</v>
      </c>
      <c r="BB1062" s="24" t="e">
        <f t="shared" si="336"/>
        <v>#N/A</v>
      </c>
      <c r="BC1062" s="24" t="e">
        <f t="shared" si="337"/>
        <v>#N/A</v>
      </c>
      <c r="BD1062" s="24" t="e">
        <f t="shared" si="338"/>
        <v>#N/A</v>
      </c>
      <c r="BE1062"/>
      <c r="BF1062" t="e">
        <f t="shared" si="339"/>
        <v>#N/A</v>
      </c>
      <c r="BG1062" t="str">
        <f t="shared" si="340"/>
        <v>HDJ</v>
      </c>
      <c r="BH1062" s="20" t="e">
        <f t="shared" si="341"/>
        <v>#N/A</v>
      </c>
      <c r="BI1062" s="20" t="e">
        <f t="shared" si="342"/>
        <v>#N/A</v>
      </c>
      <c r="BJ1062" s="20" t="e">
        <f t="shared" si="343"/>
        <v>#N/A</v>
      </c>
      <c r="BK1062" s="20" t="e">
        <f t="shared" si="344"/>
        <v>#N/A</v>
      </c>
      <c r="BL1062" s="20" t="e">
        <f t="shared" si="345"/>
        <v>#N/A</v>
      </c>
      <c r="BM1062" s="20" t="e">
        <f t="shared" si="347"/>
        <v>#N/A</v>
      </c>
      <c r="BN1062" s="20" t="e">
        <f t="shared" si="346"/>
        <v>#N/A</v>
      </c>
    </row>
    <row r="1063" spans="1:66">
      <c r="A1063" s="92"/>
      <c r="B1063" s="90"/>
      <c r="C1063" s="90"/>
      <c r="D1063" s="93"/>
      <c r="E1063" s="93"/>
      <c r="F1063" s="93"/>
      <c r="G1063" s="93"/>
      <c r="H1063" s="93"/>
      <c r="I1063" s="93"/>
      <c r="J1063" s="93"/>
      <c r="K1063" s="93"/>
      <c r="L1063" s="92"/>
      <c r="M1063" s="93"/>
      <c r="N1063" s="91">
        <f t="shared" si="328"/>
        <v>0</v>
      </c>
      <c r="O1063" s="91" t="str">
        <f t="shared" si="329"/>
        <v/>
      </c>
      <c r="P1063" s="91" t="str">
        <f t="shared" si="330"/>
        <v/>
      </c>
      <c r="Q1063" s="91" t="str">
        <f t="shared" si="331"/>
        <v>HDJ</v>
      </c>
      <c r="R1063" s="82"/>
      <c r="S1063" s="95">
        <f t="shared" si="332"/>
        <v>0</v>
      </c>
      <c r="T1063" s="95">
        <f t="shared" si="333"/>
        <v>0</v>
      </c>
      <c r="U1063" s="79" t="e">
        <f>VLOOKUP($S1063,'Grille de Tarif OQN'!$B$2:$S$3603,U$1,0)</f>
        <v>#N/A</v>
      </c>
      <c r="V1063" s="79" t="e">
        <f>VLOOKUP($S1063,'Grille de Tarif OQN'!$B$2:$S$3603,V$1,0)</f>
        <v>#N/A</v>
      </c>
      <c r="W1063" s="79" t="e">
        <f>VLOOKUP($S1063,'Grille de Tarif OQN'!$B$2:$S$3603,W$1,0)</f>
        <v>#N/A</v>
      </c>
      <c r="X1063" s="79" t="e">
        <f>VLOOKUP($S1063,'Grille de Tarif OQN'!$B$2:$S$3603,X$1,0)</f>
        <v>#N/A</v>
      </c>
      <c r="Y1063" s="79" t="e">
        <f>VLOOKUP($S1063,'Grille de Tarif OQN'!$B$2:$S$3603,Y$1,0)</f>
        <v>#N/A</v>
      </c>
      <c r="Z1063" s="79" t="e">
        <f>VLOOKUP($S1063,'Grille de Tarif OQN'!$B$2:$S$3603,Z$1,0)</f>
        <v>#N/A</v>
      </c>
      <c r="AA1063" s="79" t="e">
        <f>VLOOKUP($S1063,'Grille de Tarif OQN'!$B$2:$S$3603,AA$1,0)</f>
        <v>#N/A</v>
      </c>
      <c r="AB1063" s="79" t="e">
        <f>VLOOKUP($S1063,'Grille de Tarif OQN'!$B$2:$S$3603,AB$1,0)</f>
        <v>#N/A</v>
      </c>
      <c r="AC1063" s="79" t="e">
        <f>VLOOKUP($S1063,'Grille de Tarif OQN'!$B$2:$S$3603,AC$1,0)</f>
        <v>#N/A</v>
      </c>
      <c r="AD1063" s="79" t="e">
        <f>VLOOKUP($S1063,'Grille de Tarif OQN'!$B$2:$S$3603,AD$1,0)</f>
        <v>#N/A</v>
      </c>
      <c r="AE1063" s="79" t="e">
        <f>VLOOKUP($S1063,'Grille de Tarif OQN'!$B$2:$S$3603,AE$1,0)</f>
        <v>#N/A</v>
      </c>
      <c r="AF1063" s="79" t="e">
        <f>VLOOKUP($S1063,'Grille de Tarif OQN'!$B$2:$S$3603,AF$1,0)</f>
        <v>#N/A</v>
      </c>
      <c r="AG1063" s="79" t="e">
        <f>VLOOKUP($S1063,'Grille de Tarif OQN'!$B$2:$S$3603,AG$1,0)</f>
        <v>#N/A</v>
      </c>
      <c r="AH1063" s="79" t="e">
        <f>VLOOKUP($S1063,'Grille de Tarif OQN'!$B$2:$S$3603,AH$1,0)</f>
        <v>#N/A</v>
      </c>
      <c r="AI1063" s="79" t="e">
        <f>VLOOKUP($S1063,'Grille de Tarif OQN'!$B$2:$S$3603,AI$1,0)</f>
        <v>#N/A</v>
      </c>
      <c r="AJ1063" s="79" t="e">
        <f>VLOOKUP($S1063,'Grille de Tarif OQN'!$B$2:$S$3603,AJ$1,0)</f>
        <v>#N/A</v>
      </c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72"/>
      <c r="AV1063"/>
      <c r="AW1063"/>
      <c r="AX1063"/>
      <c r="AY1063"/>
      <c r="AZ1063" s="96">
        <f t="shared" si="334"/>
        <v>0</v>
      </c>
      <c r="BA1063" s="24" t="e">
        <f t="shared" si="335"/>
        <v>#N/A</v>
      </c>
      <c r="BB1063" s="24" t="e">
        <f t="shared" si="336"/>
        <v>#N/A</v>
      </c>
      <c r="BC1063" s="24" t="e">
        <f t="shared" si="337"/>
        <v>#N/A</v>
      </c>
      <c r="BD1063" s="24" t="e">
        <f t="shared" si="338"/>
        <v>#N/A</v>
      </c>
      <c r="BE1063"/>
      <c r="BF1063" t="e">
        <f t="shared" si="339"/>
        <v>#N/A</v>
      </c>
      <c r="BG1063" t="str">
        <f t="shared" si="340"/>
        <v>HDJ</v>
      </c>
      <c r="BH1063" s="20" t="e">
        <f t="shared" si="341"/>
        <v>#N/A</v>
      </c>
      <c r="BI1063" s="20" t="e">
        <f t="shared" si="342"/>
        <v>#N/A</v>
      </c>
      <c r="BJ1063" s="20" t="e">
        <f t="shared" si="343"/>
        <v>#N/A</v>
      </c>
      <c r="BK1063" s="20" t="e">
        <f t="shared" si="344"/>
        <v>#N/A</v>
      </c>
      <c r="BL1063" s="20" t="e">
        <f t="shared" si="345"/>
        <v>#N/A</v>
      </c>
      <c r="BM1063" s="20" t="e">
        <f t="shared" si="347"/>
        <v>#N/A</v>
      </c>
      <c r="BN1063" s="20" t="e">
        <f t="shared" si="346"/>
        <v>#N/A</v>
      </c>
    </row>
    <row r="1064" spans="1:66">
      <c r="A1064" s="92"/>
      <c r="B1064" s="90"/>
      <c r="C1064" s="90"/>
      <c r="D1064" s="93"/>
      <c r="E1064" s="93"/>
      <c r="F1064" s="93"/>
      <c r="G1064" s="93"/>
      <c r="H1064" s="93"/>
      <c r="I1064" s="93"/>
      <c r="J1064" s="93"/>
      <c r="K1064" s="93"/>
      <c r="L1064" s="92"/>
      <c r="M1064" s="93"/>
      <c r="N1064" s="91">
        <f t="shared" si="328"/>
        <v>0</v>
      </c>
      <c r="O1064" s="91" t="str">
        <f t="shared" si="329"/>
        <v/>
      </c>
      <c r="P1064" s="91" t="str">
        <f t="shared" si="330"/>
        <v/>
      </c>
      <c r="Q1064" s="91" t="str">
        <f t="shared" si="331"/>
        <v>HDJ</v>
      </c>
      <c r="R1064" s="82"/>
      <c r="S1064" s="95">
        <f t="shared" si="332"/>
        <v>0</v>
      </c>
      <c r="T1064" s="95">
        <f t="shared" si="333"/>
        <v>0</v>
      </c>
      <c r="U1064" s="79" t="e">
        <f>VLOOKUP($S1064,'Grille de Tarif OQN'!$B$2:$S$3603,U$1,0)</f>
        <v>#N/A</v>
      </c>
      <c r="V1064" s="79" t="e">
        <f>VLOOKUP($S1064,'Grille de Tarif OQN'!$B$2:$S$3603,V$1,0)</f>
        <v>#N/A</v>
      </c>
      <c r="W1064" s="79" t="e">
        <f>VLOOKUP($S1064,'Grille de Tarif OQN'!$B$2:$S$3603,W$1,0)</f>
        <v>#N/A</v>
      </c>
      <c r="X1064" s="79" t="e">
        <f>VLOOKUP($S1064,'Grille de Tarif OQN'!$B$2:$S$3603,X$1,0)</f>
        <v>#N/A</v>
      </c>
      <c r="Y1064" s="79" t="e">
        <f>VLOOKUP($S1064,'Grille de Tarif OQN'!$B$2:$S$3603,Y$1,0)</f>
        <v>#N/A</v>
      </c>
      <c r="Z1064" s="79" t="e">
        <f>VLOOKUP($S1064,'Grille de Tarif OQN'!$B$2:$S$3603,Z$1,0)</f>
        <v>#N/A</v>
      </c>
      <c r="AA1064" s="79" t="e">
        <f>VLOOKUP($S1064,'Grille de Tarif OQN'!$B$2:$S$3603,AA$1,0)</f>
        <v>#N/A</v>
      </c>
      <c r="AB1064" s="79" t="e">
        <f>VLOOKUP($S1064,'Grille de Tarif OQN'!$B$2:$S$3603,AB$1,0)</f>
        <v>#N/A</v>
      </c>
      <c r="AC1064" s="79" t="e">
        <f>VLOOKUP($S1064,'Grille de Tarif OQN'!$B$2:$S$3603,AC$1,0)</f>
        <v>#N/A</v>
      </c>
      <c r="AD1064" s="79" t="e">
        <f>VLOOKUP($S1064,'Grille de Tarif OQN'!$B$2:$S$3603,AD$1,0)</f>
        <v>#N/A</v>
      </c>
      <c r="AE1064" s="79" t="e">
        <f>VLOOKUP($S1064,'Grille de Tarif OQN'!$B$2:$S$3603,AE$1,0)</f>
        <v>#N/A</v>
      </c>
      <c r="AF1064" s="79" t="e">
        <f>VLOOKUP($S1064,'Grille de Tarif OQN'!$B$2:$S$3603,AF$1,0)</f>
        <v>#N/A</v>
      </c>
      <c r="AG1064" s="79" t="e">
        <f>VLOOKUP($S1064,'Grille de Tarif OQN'!$B$2:$S$3603,AG$1,0)</f>
        <v>#N/A</v>
      </c>
      <c r="AH1064" s="79" t="e">
        <f>VLOOKUP($S1064,'Grille de Tarif OQN'!$B$2:$S$3603,AH$1,0)</f>
        <v>#N/A</v>
      </c>
      <c r="AI1064" s="79" t="e">
        <f>VLOOKUP($S1064,'Grille de Tarif OQN'!$B$2:$S$3603,AI$1,0)</f>
        <v>#N/A</v>
      </c>
      <c r="AJ1064" s="79" t="e">
        <f>VLOOKUP($S1064,'Grille de Tarif OQN'!$B$2:$S$3603,AJ$1,0)</f>
        <v>#N/A</v>
      </c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72"/>
      <c r="AV1064"/>
      <c r="AW1064"/>
      <c r="AX1064"/>
      <c r="AY1064"/>
      <c r="AZ1064" s="96">
        <f t="shared" si="334"/>
        <v>0</v>
      </c>
      <c r="BA1064" s="24" t="e">
        <f t="shared" si="335"/>
        <v>#N/A</v>
      </c>
      <c r="BB1064" s="24" t="e">
        <f t="shared" si="336"/>
        <v>#N/A</v>
      </c>
      <c r="BC1064" s="24" t="e">
        <f t="shared" si="337"/>
        <v>#N/A</v>
      </c>
      <c r="BD1064" s="24" t="e">
        <f t="shared" si="338"/>
        <v>#N/A</v>
      </c>
      <c r="BE1064"/>
      <c r="BF1064" t="e">
        <f t="shared" si="339"/>
        <v>#N/A</v>
      </c>
      <c r="BG1064" t="str">
        <f t="shared" si="340"/>
        <v>HDJ</v>
      </c>
      <c r="BH1064" s="20" t="e">
        <f t="shared" si="341"/>
        <v>#N/A</v>
      </c>
      <c r="BI1064" s="20" t="e">
        <f t="shared" si="342"/>
        <v>#N/A</v>
      </c>
      <c r="BJ1064" s="20" t="e">
        <f t="shared" si="343"/>
        <v>#N/A</v>
      </c>
      <c r="BK1064" s="20" t="e">
        <f t="shared" si="344"/>
        <v>#N/A</v>
      </c>
      <c r="BL1064" s="20" t="e">
        <f t="shared" si="345"/>
        <v>#N/A</v>
      </c>
      <c r="BM1064" s="20" t="e">
        <f t="shared" si="347"/>
        <v>#N/A</v>
      </c>
      <c r="BN1064" s="20" t="e">
        <f t="shared" si="346"/>
        <v>#N/A</v>
      </c>
    </row>
    <row r="1065" spans="1:66">
      <c r="A1065" s="92"/>
      <c r="B1065" s="90"/>
      <c r="C1065" s="90"/>
      <c r="D1065" s="93"/>
      <c r="E1065" s="93"/>
      <c r="F1065" s="93"/>
      <c r="G1065" s="93"/>
      <c r="H1065" s="93"/>
      <c r="I1065" s="93"/>
      <c r="J1065" s="93"/>
      <c r="K1065" s="93"/>
      <c r="L1065" s="92"/>
      <c r="M1065" s="93"/>
      <c r="N1065" s="91">
        <f t="shared" si="328"/>
        <v>0</v>
      </c>
      <c r="O1065" s="91" t="str">
        <f t="shared" si="329"/>
        <v/>
      </c>
      <c r="P1065" s="91" t="str">
        <f t="shared" si="330"/>
        <v/>
      </c>
      <c r="Q1065" s="91" t="str">
        <f t="shared" si="331"/>
        <v>HDJ</v>
      </c>
      <c r="R1065" s="82"/>
      <c r="S1065" s="95">
        <f t="shared" si="332"/>
        <v>0</v>
      </c>
      <c r="T1065" s="95">
        <f t="shared" si="333"/>
        <v>0</v>
      </c>
      <c r="U1065" s="79" t="e">
        <f>VLOOKUP($S1065,'Grille de Tarif OQN'!$B$2:$S$3603,U$1,0)</f>
        <v>#N/A</v>
      </c>
      <c r="V1065" s="79" t="e">
        <f>VLOOKUP($S1065,'Grille de Tarif OQN'!$B$2:$S$3603,V$1,0)</f>
        <v>#N/A</v>
      </c>
      <c r="W1065" s="79" t="e">
        <f>VLOOKUP($S1065,'Grille de Tarif OQN'!$B$2:$S$3603,W$1,0)</f>
        <v>#N/A</v>
      </c>
      <c r="X1065" s="79" t="e">
        <f>VLOOKUP($S1065,'Grille de Tarif OQN'!$B$2:$S$3603,X$1,0)</f>
        <v>#N/A</v>
      </c>
      <c r="Y1065" s="79" t="e">
        <f>VLOOKUP($S1065,'Grille de Tarif OQN'!$B$2:$S$3603,Y$1,0)</f>
        <v>#N/A</v>
      </c>
      <c r="Z1065" s="79" t="e">
        <f>VLOOKUP($S1065,'Grille de Tarif OQN'!$B$2:$S$3603,Z$1,0)</f>
        <v>#N/A</v>
      </c>
      <c r="AA1065" s="79" t="e">
        <f>VLOOKUP($S1065,'Grille de Tarif OQN'!$B$2:$S$3603,AA$1,0)</f>
        <v>#N/A</v>
      </c>
      <c r="AB1065" s="79" t="e">
        <f>VLOOKUP($S1065,'Grille de Tarif OQN'!$B$2:$S$3603,AB$1,0)</f>
        <v>#N/A</v>
      </c>
      <c r="AC1065" s="79" t="e">
        <f>VLOOKUP($S1065,'Grille de Tarif OQN'!$B$2:$S$3603,AC$1,0)</f>
        <v>#N/A</v>
      </c>
      <c r="AD1065" s="79" t="e">
        <f>VLOOKUP($S1065,'Grille de Tarif OQN'!$B$2:$S$3603,AD$1,0)</f>
        <v>#N/A</v>
      </c>
      <c r="AE1065" s="79" t="e">
        <f>VLOOKUP($S1065,'Grille de Tarif OQN'!$B$2:$S$3603,AE$1,0)</f>
        <v>#N/A</v>
      </c>
      <c r="AF1065" s="79" t="e">
        <f>VLOOKUP($S1065,'Grille de Tarif OQN'!$B$2:$S$3603,AF$1,0)</f>
        <v>#N/A</v>
      </c>
      <c r="AG1065" s="79" t="e">
        <f>VLOOKUP($S1065,'Grille de Tarif OQN'!$B$2:$S$3603,AG$1,0)</f>
        <v>#N/A</v>
      </c>
      <c r="AH1065" s="79" t="e">
        <f>VLOOKUP($S1065,'Grille de Tarif OQN'!$B$2:$S$3603,AH$1,0)</f>
        <v>#N/A</v>
      </c>
      <c r="AI1065" s="79" t="e">
        <f>VLOOKUP($S1065,'Grille de Tarif OQN'!$B$2:$S$3603,AI$1,0)</f>
        <v>#N/A</v>
      </c>
      <c r="AJ1065" s="79" t="e">
        <f>VLOOKUP($S1065,'Grille de Tarif OQN'!$B$2:$S$3603,AJ$1,0)</f>
        <v>#N/A</v>
      </c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72"/>
      <c r="AV1065"/>
      <c r="AW1065"/>
      <c r="AX1065"/>
      <c r="AY1065"/>
      <c r="AZ1065" s="96">
        <f t="shared" si="334"/>
        <v>0</v>
      </c>
      <c r="BA1065" s="24" t="e">
        <f t="shared" si="335"/>
        <v>#N/A</v>
      </c>
      <c r="BB1065" s="24" t="e">
        <f t="shared" si="336"/>
        <v>#N/A</v>
      </c>
      <c r="BC1065" s="24" t="e">
        <f t="shared" si="337"/>
        <v>#N/A</v>
      </c>
      <c r="BD1065" s="24" t="e">
        <f t="shared" si="338"/>
        <v>#N/A</v>
      </c>
      <c r="BE1065"/>
      <c r="BF1065" t="e">
        <f t="shared" si="339"/>
        <v>#N/A</v>
      </c>
      <c r="BG1065" t="str">
        <f t="shared" si="340"/>
        <v>HDJ</v>
      </c>
      <c r="BH1065" s="20" t="e">
        <f t="shared" si="341"/>
        <v>#N/A</v>
      </c>
      <c r="BI1065" s="20" t="e">
        <f t="shared" si="342"/>
        <v>#N/A</v>
      </c>
      <c r="BJ1065" s="20" t="e">
        <f t="shared" si="343"/>
        <v>#N/A</v>
      </c>
      <c r="BK1065" s="20" t="e">
        <f t="shared" si="344"/>
        <v>#N/A</v>
      </c>
      <c r="BL1065" s="20" t="e">
        <f t="shared" si="345"/>
        <v>#N/A</v>
      </c>
      <c r="BM1065" s="20" t="e">
        <f t="shared" si="347"/>
        <v>#N/A</v>
      </c>
      <c r="BN1065" s="20" t="e">
        <f t="shared" si="346"/>
        <v>#N/A</v>
      </c>
    </row>
    <row r="1066" spans="1:66">
      <c r="A1066" s="92"/>
      <c r="B1066" s="90"/>
      <c r="C1066" s="90"/>
      <c r="D1066" s="93"/>
      <c r="E1066" s="93"/>
      <c r="F1066" s="93"/>
      <c r="G1066" s="93"/>
      <c r="H1066" s="93"/>
      <c r="I1066" s="93"/>
      <c r="J1066" s="93"/>
      <c r="K1066" s="93"/>
      <c r="L1066" s="92"/>
      <c r="M1066" s="93"/>
      <c r="N1066" s="91">
        <f t="shared" si="328"/>
        <v>0</v>
      </c>
      <c r="O1066" s="91" t="str">
        <f t="shared" si="329"/>
        <v/>
      </c>
      <c r="P1066" s="91" t="str">
        <f t="shared" si="330"/>
        <v/>
      </c>
      <c r="Q1066" s="91" t="str">
        <f t="shared" si="331"/>
        <v>HDJ</v>
      </c>
      <c r="R1066" s="82"/>
      <c r="S1066" s="95">
        <f t="shared" si="332"/>
        <v>0</v>
      </c>
      <c r="T1066" s="95">
        <f t="shared" si="333"/>
        <v>0</v>
      </c>
      <c r="U1066" s="79" t="e">
        <f>VLOOKUP($S1066,'Grille de Tarif OQN'!$B$2:$S$3603,U$1,0)</f>
        <v>#N/A</v>
      </c>
      <c r="V1066" s="79" t="e">
        <f>VLOOKUP($S1066,'Grille de Tarif OQN'!$B$2:$S$3603,V$1,0)</f>
        <v>#N/A</v>
      </c>
      <c r="W1066" s="79" t="e">
        <f>VLOOKUP($S1066,'Grille de Tarif OQN'!$B$2:$S$3603,W$1,0)</f>
        <v>#N/A</v>
      </c>
      <c r="X1066" s="79" t="e">
        <f>VLOOKUP($S1066,'Grille de Tarif OQN'!$B$2:$S$3603,X$1,0)</f>
        <v>#N/A</v>
      </c>
      <c r="Y1066" s="79" t="e">
        <f>VLOOKUP($S1066,'Grille de Tarif OQN'!$B$2:$S$3603,Y$1,0)</f>
        <v>#N/A</v>
      </c>
      <c r="Z1066" s="79" t="e">
        <f>VLOOKUP($S1066,'Grille de Tarif OQN'!$B$2:$S$3603,Z$1,0)</f>
        <v>#N/A</v>
      </c>
      <c r="AA1066" s="79" t="e">
        <f>VLOOKUP($S1066,'Grille de Tarif OQN'!$B$2:$S$3603,AA$1,0)</f>
        <v>#N/A</v>
      </c>
      <c r="AB1066" s="79" t="e">
        <f>VLOOKUP($S1066,'Grille de Tarif OQN'!$B$2:$S$3603,AB$1,0)</f>
        <v>#N/A</v>
      </c>
      <c r="AC1066" s="79" t="e">
        <f>VLOOKUP($S1066,'Grille de Tarif OQN'!$B$2:$S$3603,AC$1,0)</f>
        <v>#N/A</v>
      </c>
      <c r="AD1066" s="79" t="e">
        <f>VLOOKUP($S1066,'Grille de Tarif OQN'!$B$2:$S$3603,AD$1,0)</f>
        <v>#N/A</v>
      </c>
      <c r="AE1066" s="79" t="e">
        <f>VLOOKUP($S1066,'Grille de Tarif OQN'!$B$2:$S$3603,AE$1,0)</f>
        <v>#N/A</v>
      </c>
      <c r="AF1066" s="79" t="e">
        <f>VLOOKUP($S1066,'Grille de Tarif OQN'!$B$2:$S$3603,AF$1,0)</f>
        <v>#N/A</v>
      </c>
      <c r="AG1066" s="79" t="e">
        <f>VLOOKUP($S1066,'Grille de Tarif OQN'!$B$2:$S$3603,AG$1,0)</f>
        <v>#N/A</v>
      </c>
      <c r="AH1066" s="79" t="e">
        <f>VLOOKUP($S1066,'Grille de Tarif OQN'!$B$2:$S$3603,AH$1,0)</f>
        <v>#N/A</v>
      </c>
      <c r="AI1066" s="79" t="e">
        <f>VLOOKUP($S1066,'Grille de Tarif OQN'!$B$2:$S$3603,AI$1,0)</f>
        <v>#N/A</v>
      </c>
      <c r="AJ1066" s="79" t="e">
        <f>VLOOKUP($S1066,'Grille de Tarif OQN'!$B$2:$S$3603,AJ$1,0)</f>
        <v>#N/A</v>
      </c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72"/>
      <c r="AV1066"/>
      <c r="AW1066"/>
      <c r="AX1066"/>
      <c r="AY1066"/>
      <c r="AZ1066" s="96">
        <f t="shared" si="334"/>
        <v>0</v>
      </c>
      <c r="BA1066" s="24" t="e">
        <f t="shared" si="335"/>
        <v>#N/A</v>
      </c>
      <c r="BB1066" s="24" t="e">
        <f t="shared" si="336"/>
        <v>#N/A</v>
      </c>
      <c r="BC1066" s="24" t="e">
        <f t="shared" si="337"/>
        <v>#N/A</v>
      </c>
      <c r="BD1066" s="24" t="e">
        <f t="shared" si="338"/>
        <v>#N/A</v>
      </c>
      <c r="BE1066"/>
      <c r="BF1066" t="e">
        <f t="shared" si="339"/>
        <v>#N/A</v>
      </c>
      <c r="BG1066" t="str">
        <f t="shared" si="340"/>
        <v>HDJ</v>
      </c>
      <c r="BH1066" s="20" t="e">
        <f t="shared" si="341"/>
        <v>#N/A</v>
      </c>
      <c r="BI1066" s="20" t="e">
        <f t="shared" si="342"/>
        <v>#N/A</v>
      </c>
      <c r="BJ1066" s="20" t="e">
        <f t="shared" si="343"/>
        <v>#N/A</v>
      </c>
      <c r="BK1066" s="20" t="e">
        <f t="shared" si="344"/>
        <v>#N/A</v>
      </c>
      <c r="BL1066" s="20" t="e">
        <f t="shared" si="345"/>
        <v>#N/A</v>
      </c>
      <c r="BM1066" s="20" t="e">
        <f t="shared" si="347"/>
        <v>#N/A</v>
      </c>
      <c r="BN1066" s="20" t="e">
        <f t="shared" si="346"/>
        <v>#N/A</v>
      </c>
    </row>
    <row r="1067" spans="1:66">
      <c r="A1067" s="92"/>
      <c r="B1067" s="90"/>
      <c r="C1067" s="90"/>
      <c r="D1067" s="93"/>
      <c r="E1067" s="93"/>
      <c r="F1067" s="93"/>
      <c r="G1067" s="93"/>
      <c r="H1067" s="93"/>
      <c r="I1067" s="93"/>
      <c r="J1067" s="93"/>
      <c r="K1067" s="93"/>
      <c r="L1067" s="92"/>
      <c r="M1067" s="93"/>
      <c r="N1067" s="91">
        <f t="shared" si="328"/>
        <v>0</v>
      </c>
      <c r="O1067" s="91" t="str">
        <f t="shared" si="329"/>
        <v/>
      </c>
      <c r="P1067" s="91" t="str">
        <f t="shared" si="330"/>
        <v/>
      </c>
      <c r="Q1067" s="91" t="str">
        <f t="shared" si="331"/>
        <v>HDJ</v>
      </c>
      <c r="R1067" s="82"/>
      <c r="S1067" s="95">
        <f t="shared" si="332"/>
        <v>0</v>
      </c>
      <c r="T1067" s="95">
        <f t="shared" si="333"/>
        <v>0</v>
      </c>
      <c r="U1067" s="79" t="e">
        <f>VLOOKUP($S1067,'Grille de Tarif OQN'!$B$2:$S$3603,U$1,0)</f>
        <v>#N/A</v>
      </c>
      <c r="V1067" s="79" t="e">
        <f>VLOOKUP($S1067,'Grille de Tarif OQN'!$B$2:$S$3603,V$1,0)</f>
        <v>#N/A</v>
      </c>
      <c r="W1067" s="79" t="e">
        <f>VLOOKUP($S1067,'Grille de Tarif OQN'!$B$2:$S$3603,W$1,0)</f>
        <v>#N/A</v>
      </c>
      <c r="X1067" s="79" t="e">
        <f>VLOOKUP($S1067,'Grille de Tarif OQN'!$B$2:$S$3603,X$1,0)</f>
        <v>#N/A</v>
      </c>
      <c r="Y1067" s="79" t="e">
        <f>VLOOKUP($S1067,'Grille de Tarif OQN'!$B$2:$S$3603,Y$1,0)</f>
        <v>#N/A</v>
      </c>
      <c r="Z1067" s="79" t="e">
        <f>VLOOKUP($S1067,'Grille de Tarif OQN'!$B$2:$S$3603,Z$1,0)</f>
        <v>#N/A</v>
      </c>
      <c r="AA1067" s="79" t="e">
        <f>VLOOKUP($S1067,'Grille de Tarif OQN'!$B$2:$S$3603,AA$1,0)</f>
        <v>#N/A</v>
      </c>
      <c r="AB1067" s="79" t="e">
        <f>VLOOKUP($S1067,'Grille de Tarif OQN'!$B$2:$S$3603,AB$1,0)</f>
        <v>#N/A</v>
      </c>
      <c r="AC1067" s="79" t="e">
        <f>VLOOKUP($S1067,'Grille de Tarif OQN'!$B$2:$S$3603,AC$1,0)</f>
        <v>#N/A</v>
      </c>
      <c r="AD1067" s="79" t="e">
        <f>VLOOKUP($S1067,'Grille de Tarif OQN'!$B$2:$S$3603,AD$1,0)</f>
        <v>#N/A</v>
      </c>
      <c r="AE1067" s="79" t="e">
        <f>VLOOKUP($S1067,'Grille de Tarif OQN'!$B$2:$S$3603,AE$1,0)</f>
        <v>#N/A</v>
      </c>
      <c r="AF1067" s="79" t="e">
        <f>VLOOKUP($S1067,'Grille de Tarif OQN'!$B$2:$S$3603,AF$1,0)</f>
        <v>#N/A</v>
      </c>
      <c r="AG1067" s="79" t="e">
        <f>VLOOKUP($S1067,'Grille de Tarif OQN'!$B$2:$S$3603,AG$1,0)</f>
        <v>#N/A</v>
      </c>
      <c r="AH1067" s="79" t="e">
        <f>VLOOKUP($S1067,'Grille de Tarif OQN'!$B$2:$S$3603,AH$1,0)</f>
        <v>#N/A</v>
      </c>
      <c r="AI1067" s="79" t="e">
        <f>VLOOKUP($S1067,'Grille de Tarif OQN'!$B$2:$S$3603,AI$1,0)</f>
        <v>#N/A</v>
      </c>
      <c r="AJ1067" s="79" t="e">
        <f>VLOOKUP($S1067,'Grille de Tarif OQN'!$B$2:$S$3603,AJ$1,0)</f>
        <v>#N/A</v>
      </c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72"/>
      <c r="AV1067"/>
      <c r="AW1067"/>
      <c r="AX1067"/>
      <c r="AY1067"/>
      <c r="AZ1067" s="96">
        <f t="shared" si="334"/>
        <v>0</v>
      </c>
      <c r="BA1067" s="24" t="e">
        <f t="shared" si="335"/>
        <v>#N/A</v>
      </c>
      <c r="BB1067" s="24" t="e">
        <f t="shared" si="336"/>
        <v>#N/A</v>
      </c>
      <c r="BC1067" s="24" t="e">
        <f t="shared" si="337"/>
        <v>#N/A</v>
      </c>
      <c r="BD1067" s="24" t="e">
        <f t="shared" si="338"/>
        <v>#N/A</v>
      </c>
      <c r="BE1067"/>
      <c r="BF1067" t="e">
        <f t="shared" si="339"/>
        <v>#N/A</v>
      </c>
      <c r="BG1067" t="str">
        <f t="shared" si="340"/>
        <v>HDJ</v>
      </c>
      <c r="BH1067" s="20" t="e">
        <f t="shared" si="341"/>
        <v>#N/A</v>
      </c>
      <c r="BI1067" s="20" t="e">
        <f t="shared" si="342"/>
        <v>#N/A</v>
      </c>
      <c r="BJ1067" s="20" t="e">
        <f t="shared" si="343"/>
        <v>#N/A</v>
      </c>
      <c r="BK1067" s="20" t="e">
        <f t="shared" si="344"/>
        <v>#N/A</v>
      </c>
      <c r="BL1067" s="20" t="e">
        <f t="shared" si="345"/>
        <v>#N/A</v>
      </c>
      <c r="BM1067" s="20" t="e">
        <f t="shared" si="347"/>
        <v>#N/A</v>
      </c>
      <c r="BN1067" s="20" t="e">
        <f t="shared" si="346"/>
        <v>#N/A</v>
      </c>
    </row>
    <row r="1068" spans="1:66">
      <c r="A1068" s="92"/>
      <c r="B1068" s="90"/>
      <c r="C1068" s="90"/>
      <c r="D1068" s="93"/>
      <c r="E1068" s="93"/>
      <c r="F1068" s="93"/>
      <c r="G1068" s="93"/>
      <c r="H1068" s="93"/>
      <c r="I1068" s="93"/>
      <c r="J1068" s="93"/>
      <c r="K1068" s="93"/>
      <c r="L1068" s="92"/>
      <c r="M1068" s="93"/>
      <c r="N1068" s="91">
        <f t="shared" si="328"/>
        <v>0</v>
      </c>
      <c r="O1068" s="91" t="str">
        <f t="shared" si="329"/>
        <v/>
      </c>
      <c r="P1068" s="91" t="str">
        <f t="shared" si="330"/>
        <v/>
      </c>
      <c r="Q1068" s="91" t="str">
        <f t="shared" si="331"/>
        <v>HDJ</v>
      </c>
      <c r="R1068" s="82"/>
      <c r="S1068" s="95">
        <f t="shared" si="332"/>
        <v>0</v>
      </c>
      <c r="T1068" s="95">
        <f t="shared" si="333"/>
        <v>0</v>
      </c>
      <c r="U1068" s="79" t="e">
        <f>VLOOKUP($S1068,'Grille de Tarif OQN'!$B$2:$S$3603,U$1,0)</f>
        <v>#N/A</v>
      </c>
      <c r="V1068" s="79" t="e">
        <f>VLOOKUP($S1068,'Grille de Tarif OQN'!$B$2:$S$3603,V$1,0)</f>
        <v>#N/A</v>
      </c>
      <c r="W1068" s="79" t="e">
        <f>VLOOKUP($S1068,'Grille de Tarif OQN'!$B$2:$S$3603,W$1,0)</f>
        <v>#N/A</v>
      </c>
      <c r="X1068" s="79" t="e">
        <f>VLOOKUP($S1068,'Grille de Tarif OQN'!$B$2:$S$3603,X$1,0)</f>
        <v>#N/A</v>
      </c>
      <c r="Y1068" s="79" t="e">
        <f>VLOOKUP($S1068,'Grille de Tarif OQN'!$B$2:$S$3603,Y$1,0)</f>
        <v>#N/A</v>
      </c>
      <c r="Z1068" s="79" t="e">
        <f>VLOOKUP($S1068,'Grille de Tarif OQN'!$B$2:$S$3603,Z$1,0)</f>
        <v>#N/A</v>
      </c>
      <c r="AA1068" s="79" t="e">
        <f>VLOOKUP($S1068,'Grille de Tarif OQN'!$B$2:$S$3603,AA$1,0)</f>
        <v>#N/A</v>
      </c>
      <c r="AB1068" s="79" t="e">
        <f>VLOOKUP($S1068,'Grille de Tarif OQN'!$B$2:$S$3603,AB$1,0)</f>
        <v>#N/A</v>
      </c>
      <c r="AC1068" s="79" t="e">
        <f>VLOOKUP($S1068,'Grille de Tarif OQN'!$B$2:$S$3603,AC$1,0)</f>
        <v>#N/A</v>
      </c>
      <c r="AD1068" s="79" t="e">
        <f>VLOOKUP($S1068,'Grille de Tarif OQN'!$B$2:$S$3603,AD$1,0)</f>
        <v>#N/A</v>
      </c>
      <c r="AE1068" s="79" t="e">
        <f>VLOOKUP($S1068,'Grille de Tarif OQN'!$B$2:$S$3603,AE$1,0)</f>
        <v>#N/A</v>
      </c>
      <c r="AF1068" s="79" t="e">
        <f>VLOOKUP($S1068,'Grille de Tarif OQN'!$B$2:$S$3603,AF$1,0)</f>
        <v>#N/A</v>
      </c>
      <c r="AG1068" s="79" t="e">
        <f>VLOOKUP($S1068,'Grille de Tarif OQN'!$B$2:$S$3603,AG$1,0)</f>
        <v>#N/A</v>
      </c>
      <c r="AH1068" s="79" t="e">
        <f>VLOOKUP($S1068,'Grille de Tarif OQN'!$B$2:$S$3603,AH$1,0)</f>
        <v>#N/A</v>
      </c>
      <c r="AI1068" s="79" t="e">
        <f>VLOOKUP($S1068,'Grille de Tarif OQN'!$B$2:$S$3603,AI$1,0)</f>
        <v>#N/A</v>
      </c>
      <c r="AJ1068" s="79" t="e">
        <f>VLOOKUP($S1068,'Grille de Tarif OQN'!$B$2:$S$3603,AJ$1,0)</f>
        <v>#N/A</v>
      </c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72"/>
      <c r="AV1068"/>
      <c r="AW1068"/>
      <c r="AX1068"/>
      <c r="AY1068"/>
      <c r="AZ1068" s="96">
        <f t="shared" si="334"/>
        <v>0</v>
      </c>
      <c r="BA1068" s="24" t="e">
        <f t="shared" si="335"/>
        <v>#N/A</v>
      </c>
      <c r="BB1068" s="24" t="e">
        <f t="shared" si="336"/>
        <v>#N/A</v>
      </c>
      <c r="BC1068" s="24" t="e">
        <f t="shared" si="337"/>
        <v>#N/A</v>
      </c>
      <c r="BD1068" s="24" t="e">
        <f t="shared" si="338"/>
        <v>#N/A</v>
      </c>
      <c r="BE1068"/>
      <c r="BF1068" t="e">
        <f t="shared" si="339"/>
        <v>#N/A</v>
      </c>
      <c r="BG1068" t="str">
        <f t="shared" si="340"/>
        <v>HDJ</v>
      </c>
      <c r="BH1068" s="20" t="e">
        <f t="shared" si="341"/>
        <v>#N/A</v>
      </c>
      <c r="BI1068" s="20" t="e">
        <f t="shared" si="342"/>
        <v>#N/A</v>
      </c>
      <c r="BJ1068" s="20" t="e">
        <f t="shared" si="343"/>
        <v>#N/A</v>
      </c>
      <c r="BK1068" s="20" t="e">
        <f t="shared" si="344"/>
        <v>#N/A</v>
      </c>
      <c r="BL1068" s="20" t="e">
        <f t="shared" si="345"/>
        <v>#N/A</v>
      </c>
      <c r="BM1068" s="20" t="e">
        <f t="shared" si="347"/>
        <v>#N/A</v>
      </c>
      <c r="BN1068" s="20" t="e">
        <f t="shared" si="346"/>
        <v>#N/A</v>
      </c>
    </row>
    <row r="1069" spans="1:66">
      <c r="A1069" s="92"/>
      <c r="B1069" s="90"/>
      <c r="C1069" s="90"/>
      <c r="D1069" s="93"/>
      <c r="E1069" s="93"/>
      <c r="F1069" s="93"/>
      <c r="G1069" s="93"/>
      <c r="H1069" s="93"/>
      <c r="I1069" s="93"/>
      <c r="J1069" s="93"/>
      <c r="K1069" s="93"/>
      <c r="L1069" s="92"/>
      <c r="M1069" s="93"/>
      <c r="N1069" s="91">
        <f t="shared" si="328"/>
        <v>0</v>
      </c>
      <c r="O1069" s="91" t="str">
        <f t="shared" si="329"/>
        <v/>
      </c>
      <c r="P1069" s="91" t="str">
        <f t="shared" si="330"/>
        <v/>
      </c>
      <c r="Q1069" s="91" t="str">
        <f t="shared" si="331"/>
        <v>HDJ</v>
      </c>
      <c r="R1069" s="82"/>
      <c r="S1069" s="95">
        <f t="shared" si="332"/>
        <v>0</v>
      </c>
      <c r="T1069" s="95">
        <f t="shared" si="333"/>
        <v>0</v>
      </c>
      <c r="U1069" s="79" t="e">
        <f>VLOOKUP($S1069,'Grille de Tarif OQN'!$B$2:$S$3603,U$1,0)</f>
        <v>#N/A</v>
      </c>
      <c r="V1069" s="79" t="e">
        <f>VLOOKUP($S1069,'Grille de Tarif OQN'!$B$2:$S$3603,V$1,0)</f>
        <v>#N/A</v>
      </c>
      <c r="W1069" s="79" t="e">
        <f>VLOOKUP($S1069,'Grille de Tarif OQN'!$B$2:$S$3603,W$1,0)</f>
        <v>#N/A</v>
      </c>
      <c r="X1069" s="79" t="e">
        <f>VLOOKUP($S1069,'Grille de Tarif OQN'!$B$2:$S$3603,X$1,0)</f>
        <v>#N/A</v>
      </c>
      <c r="Y1069" s="79" t="e">
        <f>VLOOKUP($S1069,'Grille de Tarif OQN'!$B$2:$S$3603,Y$1,0)</f>
        <v>#N/A</v>
      </c>
      <c r="Z1069" s="79" t="e">
        <f>VLOOKUP($S1069,'Grille de Tarif OQN'!$B$2:$S$3603,Z$1,0)</f>
        <v>#N/A</v>
      </c>
      <c r="AA1069" s="79" t="e">
        <f>VLOOKUP($S1069,'Grille de Tarif OQN'!$B$2:$S$3603,AA$1,0)</f>
        <v>#N/A</v>
      </c>
      <c r="AB1069" s="79" t="e">
        <f>VLOOKUP($S1069,'Grille de Tarif OQN'!$B$2:$S$3603,AB$1,0)</f>
        <v>#N/A</v>
      </c>
      <c r="AC1069" s="79" t="e">
        <f>VLOOKUP($S1069,'Grille de Tarif OQN'!$B$2:$S$3603,AC$1,0)</f>
        <v>#N/A</v>
      </c>
      <c r="AD1069" s="79" t="e">
        <f>VLOOKUP($S1069,'Grille de Tarif OQN'!$B$2:$S$3603,AD$1,0)</f>
        <v>#N/A</v>
      </c>
      <c r="AE1069" s="79" t="e">
        <f>VLOOKUP($S1069,'Grille de Tarif OQN'!$B$2:$S$3603,AE$1,0)</f>
        <v>#N/A</v>
      </c>
      <c r="AF1069" s="79" t="e">
        <f>VLOOKUP($S1069,'Grille de Tarif OQN'!$B$2:$S$3603,AF$1,0)</f>
        <v>#N/A</v>
      </c>
      <c r="AG1069" s="79" t="e">
        <f>VLOOKUP($S1069,'Grille de Tarif OQN'!$B$2:$S$3603,AG$1,0)</f>
        <v>#N/A</v>
      </c>
      <c r="AH1069" s="79" t="e">
        <f>VLOOKUP($S1069,'Grille de Tarif OQN'!$B$2:$S$3603,AH$1,0)</f>
        <v>#N/A</v>
      </c>
      <c r="AI1069" s="79" t="e">
        <f>VLOOKUP($S1069,'Grille de Tarif OQN'!$B$2:$S$3603,AI$1,0)</f>
        <v>#N/A</v>
      </c>
      <c r="AJ1069" s="79" t="e">
        <f>VLOOKUP($S1069,'Grille de Tarif OQN'!$B$2:$S$3603,AJ$1,0)</f>
        <v>#N/A</v>
      </c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72"/>
      <c r="AV1069"/>
      <c r="AW1069"/>
      <c r="AX1069"/>
      <c r="AY1069"/>
      <c r="AZ1069" s="96">
        <f t="shared" si="334"/>
        <v>0</v>
      </c>
      <c r="BA1069" s="24" t="e">
        <f t="shared" si="335"/>
        <v>#N/A</v>
      </c>
      <c r="BB1069" s="24" t="e">
        <f t="shared" si="336"/>
        <v>#N/A</v>
      </c>
      <c r="BC1069" s="24" t="e">
        <f t="shared" si="337"/>
        <v>#N/A</v>
      </c>
      <c r="BD1069" s="24" t="e">
        <f t="shared" si="338"/>
        <v>#N/A</v>
      </c>
      <c r="BE1069"/>
      <c r="BF1069" t="e">
        <f t="shared" si="339"/>
        <v>#N/A</v>
      </c>
      <c r="BG1069" t="str">
        <f t="shared" si="340"/>
        <v>HDJ</v>
      </c>
      <c r="BH1069" s="20" t="e">
        <f t="shared" si="341"/>
        <v>#N/A</v>
      </c>
      <c r="BI1069" s="20" t="e">
        <f t="shared" si="342"/>
        <v>#N/A</v>
      </c>
      <c r="BJ1069" s="20" t="e">
        <f t="shared" si="343"/>
        <v>#N/A</v>
      </c>
      <c r="BK1069" s="20" t="e">
        <f t="shared" si="344"/>
        <v>#N/A</v>
      </c>
      <c r="BL1069" s="20" t="e">
        <f t="shared" si="345"/>
        <v>#N/A</v>
      </c>
      <c r="BM1069" s="20" t="e">
        <f t="shared" si="347"/>
        <v>#N/A</v>
      </c>
      <c r="BN1069" s="20" t="e">
        <f t="shared" si="346"/>
        <v>#N/A</v>
      </c>
    </row>
    <row r="1070" spans="1:66">
      <c r="A1070" s="92"/>
      <c r="B1070" s="90"/>
      <c r="C1070" s="90"/>
      <c r="D1070" s="93"/>
      <c r="E1070" s="93"/>
      <c r="F1070" s="93"/>
      <c r="G1070" s="93"/>
      <c r="H1070" s="93"/>
      <c r="I1070" s="93"/>
      <c r="J1070" s="93"/>
      <c r="K1070" s="93"/>
      <c r="L1070" s="92"/>
      <c r="M1070" s="93"/>
      <c r="N1070" s="91">
        <f t="shared" si="328"/>
        <v>0</v>
      </c>
      <c r="O1070" s="91" t="str">
        <f t="shared" si="329"/>
        <v/>
      </c>
      <c r="P1070" s="91" t="str">
        <f t="shared" si="330"/>
        <v/>
      </c>
      <c r="Q1070" s="91" t="str">
        <f t="shared" si="331"/>
        <v>HDJ</v>
      </c>
      <c r="R1070" s="82"/>
      <c r="S1070" s="95">
        <f t="shared" si="332"/>
        <v>0</v>
      </c>
      <c r="T1070" s="95">
        <f t="shared" si="333"/>
        <v>0</v>
      </c>
      <c r="U1070" s="79" t="e">
        <f>VLOOKUP($S1070,'Grille de Tarif OQN'!$B$2:$S$3603,U$1,0)</f>
        <v>#N/A</v>
      </c>
      <c r="V1070" s="79" t="e">
        <f>VLOOKUP($S1070,'Grille de Tarif OQN'!$B$2:$S$3603,V$1,0)</f>
        <v>#N/A</v>
      </c>
      <c r="W1070" s="79" t="e">
        <f>VLOOKUP($S1070,'Grille de Tarif OQN'!$B$2:$S$3603,W$1,0)</f>
        <v>#N/A</v>
      </c>
      <c r="X1070" s="79" t="e">
        <f>VLOOKUP($S1070,'Grille de Tarif OQN'!$B$2:$S$3603,X$1,0)</f>
        <v>#N/A</v>
      </c>
      <c r="Y1070" s="79" t="e">
        <f>VLOOKUP($S1070,'Grille de Tarif OQN'!$B$2:$S$3603,Y$1,0)</f>
        <v>#N/A</v>
      </c>
      <c r="Z1070" s="79" t="e">
        <f>VLOOKUP($S1070,'Grille de Tarif OQN'!$B$2:$S$3603,Z$1,0)</f>
        <v>#N/A</v>
      </c>
      <c r="AA1070" s="79" t="e">
        <f>VLOOKUP($S1070,'Grille de Tarif OQN'!$B$2:$S$3603,AA$1,0)</f>
        <v>#N/A</v>
      </c>
      <c r="AB1070" s="79" t="e">
        <f>VLOOKUP($S1070,'Grille de Tarif OQN'!$B$2:$S$3603,AB$1,0)</f>
        <v>#N/A</v>
      </c>
      <c r="AC1070" s="79" t="e">
        <f>VLOOKUP($S1070,'Grille de Tarif OQN'!$B$2:$S$3603,AC$1,0)</f>
        <v>#N/A</v>
      </c>
      <c r="AD1070" s="79" t="e">
        <f>VLOOKUP($S1070,'Grille de Tarif OQN'!$B$2:$S$3603,AD$1,0)</f>
        <v>#N/A</v>
      </c>
      <c r="AE1070" s="79" t="e">
        <f>VLOOKUP($S1070,'Grille de Tarif OQN'!$B$2:$S$3603,AE$1,0)</f>
        <v>#N/A</v>
      </c>
      <c r="AF1070" s="79" t="e">
        <f>VLOOKUP($S1070,'Grille de Tarif OQN'!$B$2:$S$3603,AF$1,0)</f>
        <v>#N/A</v>
      </c>
      <c r="AG1070" s="79" t="e">
        <f>VLOOKUP($S1070,'Grille de Tarif OQN'!$B$2:$S$3603,AG$1,0)</f>
        <v>#N/A</v>
      </c>
      <c r="AH1070" s="79" t="e">
        <f>VLOOKUP($S1070,'Grille de Tarif OQN'!$B$2:$S$3603,AH$1,0)</f>
        <v>#N/A</v>
      </c>
      <c r="AI1070" s="79" t="e">
        <f>VLOOKUP($S1070,'Grille de Tarif OQN'!$B$2:$S$3603,AI$1,0)</f>
        <v>#N/A</v>
      </c>
      <c r="AJ1070" s="79" t="e">
        <f>VLOOKUP($S1070,'Grille de Tarif OQN'!$B$2:$S$3603,AJ$1,0)</f>
        <v>#N/A</v>
      </c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72"/>
      <c r="AV1070"/>
      <c r="AW1070"/>
      <c r="AX1070"/>
      <c r="AY1070"/>
      <c r="AZ1070" s="96">
        <f t="shared" si="334"/>
        <v>0</v>
      </c>
      <c r="BA1070" s="24" t="e">
        <f t="shared" si="335"/>
        <v>#N/A</v>
      </c>
      <c r="BB1070" s="24" t="e">
        <f t="shared" si="336"/>
        <v>#N/A</v>
      </c>
      <c r="BC1070" s="24" t="e">
        <f t="shared" si="337"/>
        <v>#N/A</v>
      </c>
      <c r="BD1070" s="24" t="e">
        <f t="shared" si="338"/>
        <v>#N/A</v>
      </c>
      <c r="BE1070"/>
      <c r="BF1070" t="e">
        <f t="shared" si="339"/>
        <v>#N/A</v>
      </c>
      <c r="BG1070" t="str">
        <f t="shared" si="340"/>
        <v>HDJ</v>
      </c>
      <c r="BH1070" s="20" t="e">
        <f t="shared" si="341"/>
        <v>#N/A</v>
      </c>
      <c r="BI1070" s="20" t="e">
        <f t="shared" si="342"/>
        <v>#N/A</v>
      </c>
      <c r="BJ1070" s="20" t="e">
        <f t="shared" si="343"/>
        <v>#N/A</v>
      </c>
      <c r="BK1070" s="20" t="e">
        <f t="shared" si="344"/>
        <v>#N/A</v>
      </c>
      <c r="BL1070" s="20" t="e">
        <f t="shared" si="345"/>
        <v>#N/A</v>
      </c>
      <c r="BM1070" s="20" t="e">
        <f t="shared" si="347"/>
        <v>#N/A</v>
      </c>
      <c r="BN1070" s="20" t="e">
        <f t="shared" si="346"/>
        <v>#N/A</v>
      </c>
    </row>
    <row r="1071" spans="1:66">
      <c r="A1071" s="92"/>
      <c r="B1071" s="90"/>
      <c r="C1071" s="90"/>
      <c r="D1071" s="93"/>
      <c r="E1071" s="93"/>
      <c r="F1071" s="93"/>
      <c r="G1071" s="93"/>
      <c r="H1071" s="93"/>
      <c r="I1071" s="93"/>
      <c r="J1071" s="93"/>
      <c r="K1071" s="93"/>
      <c r="L1071" s="92"/>
      <c r="M1071" s="93"/>
      <c r="N1071" s="91">
        <f t="shared" si="328"/>
        <v>0</v>
      </c>
      <c r="O1071" s="91" t="str">
        <f t="shared" si="329"/>
        <v/>
      </c>
      <c r="P1071" s="91" t="str">
        <f t="shared" si="330"/>
        <v/>
      </c>
      <c r="Q1071" s="91" t="str">
        <f t="shared" si="331"/>
        <v>HDJ</v>
      </c>
      <c r="R1071" s="82"/>
      <c r="S1071" s="95">
        <f t="shared" si="332"/>
        <v>0</v>
      </c>
      <c r="T1071" s="95">
        <f t="shared" si="333"/>
        <v>0</v>
      </c>
      <c r="U1071" s="79" t="e">
        <f>VLOOKUP($S1071,'Grille de Tarif OQN'!$B$2:$S$3603,U$1,0)</f>
        <v>#N/A</v>
      </c>
      <c r="V1071" s="79" t="e">
        <f>VLOOKUP($S1071,'Grille de Tarif OQN'!$B$2:$S$3603,V$1,0)</f>
        <v>#N/A</v>
      </c>
      <c r="W1071" s="79" t="e">
        <f>VLOOKUP($S1071,'Grille de Tarif OQN'!$B$2:$S$3603,W$1,0)</f>
        <v>#N/A</v>
      </c>
      <c r="X1071" s="79" t="e">
        <f>VLOOKUP($S1071,'Grille de Tarif OQN'!$B$2:$S$3603,X$1,0)</f>
        <v>#N/A</v>
      </c>
      <c r="Y1071" s="79" t="e">
        <f>VLOOKUP($S1071,'Grille de Tarif OQN'!$B$2:$S$3603,Y$1,0)</f>
        <v>#N/A</v>
      </c>
      <c r="Z1071" s="79" t="e">
        <f>VLOOKUP($S1071,'Grille de Tarif OQN'!$B$2:$S$3603,Z$1,0)</f>
        <v>#N/A</v>
      </c>
      <c r="AA1071" s="79" t="e">
        <f>VLOOKUP($S1071,'Grille de Tarif OQN'!$B$2:$S$3603,AA$1,0)</f>
        <v>#N/A</v>
      </c>
      <c r="AB1071" s="79" t="e">
        <f>VLOOKUP($S1071,'Grille de Tarif OQN'!$B$2:$S$3603,AB$1,0)</f>
        <v>#N/A</v>
      </c>
      <c r="AC1071" s="79" t="e">
        <f>VLOOKUP($S1071,'Grille de Tarif OQN'!$B$2:$S$3603,AC$1,0)</f>
        <v>#N/A</v>
      </c>
      <c r="AD1071" s="79" t="e">
        <f>VLOOKUP($S1071,'Grille de Tarif OQN'!$B$2:$S$3603,AD$1,0)</f>
        <v>#N/A</v>
      </c>
      <c r="AE1071" s="79" t="e">
        <f>VLOOKUP($S1071,'Grille de Tarif OQN'!$B$2:$S$3603,AE$1,0)</f>
        <v>#N/A</v>
      </c>
      <c r="AF1071" s="79" t="e">
        <f>VLOOKUP($S1071,'Grille de Tarif OQN'!$B$2:$S$3603,AF$1,0)</f>
        <v>#N/A</v>
      </c>
      <c r="AG1071" s="79" t="e">
        <f>VLOOKUP($S1071,'Grille de Tarif OQN'!$B$2:$S$3603,AG$1,0)</f>
        <v>#N/A</v>
      </c>
      <c r="AH1071" s="79" t="e">
        <f>VLOOKUP($S1071,'Grille de Tarif OQN'!$B$2:$S$3603,AH$1,0)</f>
        <v>#N/A</v>
      </c>
      <c r="AI1071" s="79" t="e">
        <f>VLOOKUP($S1071,'Grille de Tarif OQN'!$B$2:$S$3603,AI$1,0)</f>
        <v>#N/A</v>
      </c>
      <c r="AJ1071" s="79" t="e">
        <f>VLOOKUP($S1071,'Grille de Tarif OQN'!$B$2:$S$3603,AJ$1,0)</f>
        <v>#N/A</v>
      </c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72"/>
      <c r="AV1071"/>
      <c r="AW1071"/>
      <c r="AX1071"/>
      <c r="AY1071"/>
      <c r="AZ1071" s="96">
        <f t="shared" si="334"/>
        <v>0</v>
      </c>
      <c r="BA1071" s="24" t="e">
        <f t="shared" si="335"/>
        <v>#N/A</v>
      </c>
      <c r="BB1071" s="24" t="e">
        <f t="shared" si="336"/>
        <v>#N/A</v>
      </c>
      <c r="BC1071" s="24" t="e">
        <f t="shared" si="337"/>
        <v>#N/A</v>
      </c>
      <c r="BD1071" s="24" t="e">
        <f t="shared" si="338"/>
        <v>#N/A</v>
      </c>
      <c r="BE1071"/>
      <c r="BF1071" t="e">
        <f t="shared" si="339"/>
        <v>#N/A</v>
      </c>
      <c r="BG1071" t="str">
        <f t="shared" si="340"/>
        <v>HDJ</v>
      </c>
      <c r="BH1071" s="20" t="e">
        <f t="shared" si="341"/>
        <v>#N/A</v>
      </c>
      <c r="BI1071" s="20" t="e">
        <f t="shared" si="342"/>
        <v>#N/A</v>
      </c>
      <c r="BJ1071" s="20" t="e">
        <f t="shared" si="343"/>
        <v>#N/A</v>
      </c>
      <c r="BK1071" s="20" t="e">
        <f t="shared" si="344"/>
        <v>#N/A</v>
      </c>
      <c r="BL1071" s="20" t="e">
        <f t="shared" si="345"/>
        <v>#N/A</v>
      </c>
      <c r="BM1071" s="20" t="e">
        <f t="shared" si="347"/>
        <v>#N/A</v>
      </c>
      <c r="BN1071" s="20" t="e">
        <f t="shared" si="346"/>
        <v>#N/A</v>
      </c>
    </row>
    <row r="1072" spans="1:66">
      <c r="A1072" s="92"/>
      <c r="B1072" s="90"/>
      <c r="C1072" s="90"/>
      <c r="D1072" s="93"/>
      <c r="E1072" s="93"/>
      <c r="F1072" s="93"/>
      <c r="G1072" s="93"/>
      <c r="H1072" s="93"/>
      <c r="I1072" s="93"/>
      <c r="J1072" s="93"/>
      <c r="K1072" s="93"/>
      <c r="L1072" s="92"/>
      <c r="M1072" s="93"/>
      <c r="N1072" s="91">
        <f t="shared" si="328"/>
        <v>0</v>
      </c>
      <c r="O1072" s="91" t="str">
        <f t="shared" si="329"/>
        <v/>
      </c>
      <c r="P1072" s="91" t="str">
        <f t="shared" si="330"/>
        <v/>
      </c>
      <c r="Q1072" s="91" t="str">
        <f t="shared" si="331"/>
        <v>HDJ</v>
      </c>
      <c r="R1072" s="82"/>
      <c r="S1072" s="95">
        <f t="shared" si="332"/>
        <v>0</v>
      </c>
      <c r="T1072" s="95">
        <f t="shared" si="333"/>
        <v>0</v>
      </c>
      <c r="U1072" s="79" t="e">
        <f>VLOOKUP($S1072,'Grille de Tarif OQN'!$B$2:$S$3603,U$1,0)</f>
        <v>#N/A</v>
      </c>
      <c r="V1072" s="79" t="e">
        <f>VLOOKUP($S1072,'Grille de Tarif OQN'!$B$2:$S$3603,V$1,0)</f>
        <v>#N/A</v>
      </c>
      <c r="W1072" s="79" t="e">
        <f>VLOOKUP($S1072,'Grille de Tarif OQN'!$B$2:$S$3603,W$1,0)</f>
        <v>#N/A</v>
      </c>
      <c r="X1072" s="79" t="e">
        <f>VLOOKUP($S1072,'Grille de Tarif OQN'!$B$2:$S$3603,X$1,0)</f>
        <v>#N/A</v>
      </c>
      <c r="Y1072" s="79" t="e">
        <f>VLOOKUP($S1072,'Grille de Tarif OQN'!$B$2:$S$3603,Y$1,0)</f>
        <v>#N/A</v>
      </c>
      <c r="Z1072" s="79" t="e">
        <f>VLOOKUP($S1072,'Grille de Tarif OQN'!$B$2:$S$3603,Z$1,0)</f>
        <v>#N/A</v>
      </c>
      <c r="AA1072" s="79" t="e">
        <f>VLOOKUP($S1072,'Grille de Tarif OQN'!$B$2:$S$3603,AA$1,0)</f>
        <v>#N/A</v>
      </c>
      <c r="AB1072" s="79" t="e">
        <f>VLOOKUP($S1072,'Grille de Tarif OQN'!$B$2:$S$3603,AB$1,0)</f>
        <v>#N/A</v>
      </c>
      <c r="AC1072" s="79" t="e">
        <f>VLOOKUP($S1072,'Grille de Tarif OQN'!$B$2:$S$3603,AC$1,0)</f>
        <v>#N/A</v>
      </c>
      <c r="AD1072" s="79" t="e">
        <f>VLOOKUP($S1072,'Grille de Tarif OQN'!$B$2:$S$3603,AD$1,0)</f>
        <v>#N/A</v>
      </c>
      <c r="AE1072" s="79" t="e">
        <f>VLOOKUP($S1072,'Grille de Tarif OQN'!$B$2:$S$3603,AE$1,0)</f>
        <v>#N/A</v>
      </c>
      <c r="AF1072" s="79" t="e">
        <f>VLOOKUP($S1072,'Grille de Tarif OQN'!$B$2:$S$3603,AF$1,0)</f>
        <v>#N/A</v>
      </c>
      <c r="AG1072" s="79" t="e">
        <f>VLOOKUP($S1072,'Grille de Tarif OQN'!$B$2:$S$3603,AG$1,0)</f>
        <v>#N/A</v>
      </c>
      <c r="AH1072" s="79" t="e">
        <f>VLOOKUP($S1072,'Grille de Tarif OQN'!$B$2:$S$3603,AH$1,0)</f>
        <v>#N/A</v>
      </c>
      <c r="AI1072" s="79" t="e">
        <f>VLOOKUP($S1072,'Grille de Tarif OQN'!$B$2:$S$3603,AI$1,0)</f>
        <v>#N/A</v>
      </c>
      <c r="AJ1072" s="79" t="e">
        <f>VLOOKUP($S1072,'Grille de Tarif OQN'!$B$2:$S$3603,AJ$1,0)</f>
        <v>#N/A</v>
      </c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72"/>
      <c r="AV1072"/>
      <c r="AW1072"/>
      <c r="AX1072"/>
      <c r="AY1072"/>
      <c r="AZ1072" s="96">
        <f t="shared" si="334"/>
        <v>0</v>
      </c>
      <c r="BA1072" s="24" t="e">
        <f t="shared" si="335"/>
        <v>#N/A</v>
      </c>
      <c r="BB1072" s="24" t="e">
        <f t="shared" si="336"/>
        <v>#N/A</v>
      </c>
      <c r="BC1072" s="24" t="e">
        <f t="shared" si="337"/>
        <v>#N/A</v>
      </c>
      <c r="BD1072" s="24" t="e">
        <f t="shared" si="338"/>
        <v>#N/A</v>
      </c>
      <c r="BE1072"/>
      <c r="BF1072" t="e">
        <f t="shared" si="339"/>
        <v>#N/A</v>
      </c>
      <c r="BG1072" t="str">
        <f t="shared" si="340"/>
        <v>HDJ</v>
      </c>
      <c r="BH1072" s="20" t="e">
        <f t="shared" si="341"/>
        <v>#N/A</v>
      </c>
      <c r="BI1072" s="20" t="e">
        <f t="shared" si="342"/>
        <v>#N/A</v>
      </c>
      <c r="BJ1072" s="20" t="e">
        <f t="shared" si="343"/>
        <v>#N/A</v>
      </c>
      <c r="BK1072" s="20" t="e">
        <f t="shared" si="344"/>
        <v>#N/A</v>
      </c>
      <c r="BL1072" s="20" t="e">
        <f t="shared" si="345"/>
        <v>#N/A</v>
      </c>
      <c r="BM1072" s="20" t="e">
        <f t="shared" si="347"/>
        <v>#N/A</v>
      </c>
      <c r="BN1072" s="20" t="e">
        <f t="shared" si="346"/>
        <v>#N/A</v>
      </c>
    </row>
    <row r="1073" spans="1:66">
      <c r="A1073" s="92"/>
      <c r="B1073" s="90"/>
      <c r="C1073" s="90"/>
      <c r="D1073" s="93"/>
      <c r="E1073" s="93"/>
      <c r="F1073" s="93"/>
      <c r="G1073" s="93"/>
      <c r="H1073" s="93"/>
      <c r="I1073" s="93"/>
      <c r="J1073" s="93"/>
      <c r="K1073" s="93"/>
      <c r="L1073" s="92"/>
      <c r="M1073" s="93"/>
      <c r="N1073" s="91">
        <f t="shared" si="328"/>
        <v>0</v>
      </c>
      <c r="O1073" s="91" t="str">
        <f t="shared" si="329"/>
        <v/>
      </c>
      <c r="P1073" s="91" t="str">
        <f t="shared" si="330"/>
        <v/>
      </c>
      <c r="Q1073" s="91" t="str">
        <f t="shared" si="331"/>
        <v>HDJ</v>
      </c>
      <c r="R1073" s="82"/>
      <c r="S1073" s="95">
        <f t="shared" si="332"/>
        <v>0</v>
      </c>
      <c r="T1073" s="95">
        <f t="shared" si="333"/>
        <v>0</v>
      </c>
      <c r="U1073" s="79" t="e">
        <f>VLOOKUP($S1073,'Grille de Tarif OQN'!$B$2:$S$3603,U$1,0)</f>
        <v>#N/A</v>
      </c>
      <c r="V1073" s="79" t="e">
        <f>VLOOKUP($S1073,'Grille de Tarif OQN'!$B$2:$S$3603,V$1,0)</f>
        <v>#N/A</v>
      </c>
      <c r="W1073" s="79" t="e">
        <f>VLOOKUP($S1073,'Grille de Tarif OQN'!$B$2:$S$3603,W$1,0)</f>
        <v>#N/A</v>
      </c>
      <c r="X1073" s="79" t="e">
        <f>VLOOKUP($S1073,'Grille de Tarif OQN'!$B$2:$S$3603,X$1,0)</f>
        <v>#N/A</v>
      </c>
      <c r="Y1073" s="79" t="e">
        <f>VLOOKUP($S1073,'Grille de Tarif OQN'!$B$2:$S$3603,Y$1,0)</f>
        <v>#N/A</v>
      </c>
      <c r="Z1073" s="79" t="e">
        <f>VLOOKUP($S1073,'Grille de Tarif OQN'!$B$2:$S$3603,Z$1,0)</f>
        <v>#N/A</v>
      </c>
      <c r="AA1073" s="79" t="e">
        <f>VLOOKUP($S1073,'Grille de Tarif OQN'!$B$2:$S$3603,AA$1,0)</f>
        <v>#N/A</v>
      </c>
      <c r="AB1073" s="79" t="e">
        <f>VLOOKUP($S1073,'Grille de Tarif OQN'!$B$2:$S$3603,AB$1,0)</f>
        <v>#N/A</v>
      </c>
      <c r="AC1073" s="79" t="e">
        <f>VLOOKUP($S1073,'Grille de Tarif OQN'!$B$2:$S$3603,AC$1,0)</f>
        <v>#N/A</v>
      </c>
      <c r="AD1073" s="79" t="e">
        <f>VLOOKUP($S1073,'Grille de Tarif OQN'!$B$2:$S$3603,AD$1,0)</f>
        <v>#N/A</v>
      </c>
      <c r="AE1073" s="79" t="e">
        <f>VLOOKUP($S1073,'Grille de Tarif OQN'!$B$2:$S$3603,AE$1,0)</f>
        <v>#N/A</v>
      </c>
      <c r="AF1073" s="79" t="e">
        <f>VLOOKUP($S1073,'Grille de Tarif OQN'!$B$2:$S$3603,AF$1,0)</f>
        <v>#N/A</v>
      </c>
      <c r="AG1073" s="79" t="e">
        <f>VLOOKUP($S1073,'Grille de Tarif OQN'!$B$2:$S$3603,AG$1,0)</f>
        <v>#N/A</v>
      </c>
      <c r="AH1073" s="79" t="e">
        <f>VLOOKUP($S1073,'Grille de Tarif OQN'!$B$2:$S$3603,AH$1,0)</f>
        <v>#N/A</v>
      </c>
      <c r="AI1073" s="79" t="e">
        <f>VLOOKUP($S1073,'Grille de Tarif OQN'!$B$2:$S$3603,AI$1,0)</f>
        <v>#N/A</v>
      </c>
      <c r="AJ1073" s="79" t="e">
        <f>VLOOKUP($S1073,'Grille de Tarif OQN'!$B$2:$S$3603,AJ$1,0)</f>
        <v>#N/A</v>
      </c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72"/>
      <c r="AV1073"/>
      <c r="AW1073"/>
      <c r="AX1073"/>
      <c r="AY1073"/>
      <c r="AZ1073" s="96">
        <f t="shared" si="334"/>
        <v>0</v>
      </c>
      <c r="BA1073" s="24" t="e">
        <f t="shared" si="335"/>
        <v>#N/A</v>
      </c>
      <c r="BB1073" s="24" t="e">
        <f t="shared" si="336"/>
        <v>#N/A</v>
      </c>
      <c r="BC1073" s="24" t="e">
        <f t="shared" si="337"/>
        <v>#N/A</v>
      </c>
      <c r="BD1073" s="24" t="e">
        <f t="shared" si="338"/>
        <v>#N/A</v>
      </c>
      <c r="BE1073"/>
      <c r="BF1073" t="e">
        <f t="shared" si="339"/>
        <v>#N/A</v>
      </c>
      <c r="BG1073" t="str">
        <f t="shared" si="340"/>
        <v>HDJ</v>
      </c>
      <c r="BH1073" s="20" t="e">
        <f t="shared" si="341"/>
        <v>#N/A</v>
      </c>
      <c r="BI1073" s="20" t="e">
        <f t="shared" si="342"/>
        <v>#N/A</v>
      </c>
      <c r="BJ1073" s="20" t="e">
        <f t="shared" si="343"/>
        <v>#N/A</v>
      </c>
      <c r="BK1073" s="20" t="e">
        <f t="shared" si="344"/>
        <v>#N/A</v>
      </c>
      <c r="BL1073" s="20" t="e">
        <f t="shared" si="345"/>
        <v>#N/A</v>
      </c>
      <c r="BM1073" s="20" t="e">
        <f t="shared" si="347"/>
        <v>#N/A</v>
      </c>
      <c r="BN1073" s="20" t="e">
        <f t="shared" si="346"/>
        <v>#N/A</v>
      </c>
    </row>
    <row r="1074" spans="1:66">
      <c r="A1074" s="92"/>
      <c r="B1074" s="90"/>
      <c r="C1074" s="90"/>
      <c r="D1074" s="93"/>
      <c r="E1074" s="93"/>
      <c r="F1074" s="93"/>
      <c r="G1074" s="93"/>
      <c r="H1074" s="93"/>
      <c r="I1074" s="93"/>
      <c r="J1074" s="93"/>
      <c r="K1074" s="93"/>
      <c r="L1074" s="92"/>
      <c r="M1074" s="93"/>
      <c r="N1074" s="91">
        <f t="shared" si="328"/>
        <v>0</v>
      </c>
      <c r="O1074" s="91" t="str">
        <f t="shared" si="329"/>
        <v/>
      </c>
      <c r="P1074" s="91" t="str">
        <f t="shared" si="330"/>
        <v/>
      </c>
      <c r="Q1074" s="91" t="str">
        <f t="shared" si="331"/>
        <v>HDJ</v>
      </c>
      <c r="R1074" s="82"/>
      <c r="S1074" s="95">
        <f t="shared" si="332"/>
        <v>0</v>
      </c>
      <c r="T1074" s="95">
        <f t="shared" si="333"/>
        <v>0</v>
      </c>
      <c r="U1074" s="79" t="e">
        <f>VLOOKUP($S1074,'Grille de Tarif OQN'!$B$2:$S$3603,U$1,0)</f>
        <v>#N/A</v>
      </c>
      <c r="V1074" s="79" t="e">
        <f>VLOOKUP($S1074,'Grille de Tarif OQN'!$B$2:$S$3603,V$1,0)</f>
        <v>#N/A</v>
      </c>
      <c r="W1074" s="79" t="e">
        <f>VLOOKUP($S1074,'Grille de Tarif OQN'!$B$2:$S$3603,W$1,0)</f>
        <v>#N/A</v>
      </c>
      <c r="X1074" s="79" t="e">
        <f>VLOOKUP($S1074,'Grille de Tarif OQN'!$B$2:$S$3603,X$1,0)</f>
        <v>#N/A</v>
      </c>
      <c r="Y1074" s="79" t="e">
        <f>VLOOKUP($S1074,'Grille de Tarif OQN'!$B$2:$S$3603,Y$1,0)</f>
        <v>#N/A</v>
      </c>
      <c r="Z1074" s="79" t="e">
        <f>VLOOKUP($S1074,'Grille de Tarif OQN'!$B$2:$S$3603,Z$1,0)</f>
        <v>#N/A</v>
      </c>
      <c r="AA1074" s="79" t="e">
        <f>VLOOKUP($S1074,'Grille de Tarif OQN'!$B$2:$S$3603,AA$1,0)</f>
        <v>#N/A</v>
      </c>
      <c r="AB1074" s="79" t="e">
        <f>VLOOKUP($S1074,'Grille de Tarif OQN'!$B$2:$S$3603,AB$1,0)</f>
        <v>#N/A</v>
      </c>
      <c r="AC1074" s="79" t="e">
        <f>VLOOKUP($S1074,'Grille de Tarif OQN'!$B$2:$S$3603,AC$1,0)</f>
        <v>#N/A</v>
      </c>
      <c r="AD1074" s="79" t="e">
        <f>VLOOKUP($S1074,'Grille de Tarif OQN'!$B$2:$S$3603,AD$1,0)</f>
        <v>#N/A</v>
      </c>
      <c r="AE1074" s="79" t="e">
        <f>VLOOKUP($S1074,'Grille de Tarif OQN'!$B$2:$S$3603,AE$1,0)</f>
        <v>#N/A</v>
      </c>
      <c r="AF1074" s="79" t="e">
        <f>VLOOKUP($S1074,'Grille de Tarif OQN'!$B$2:$S$3603,AF$1,0)</f>
        <v>#N/A</v>
      </c>
      <c r="AG1074" s="79" t="e">
        <f>VLOOKUP($S1074,'Grille de Tarif OQN'!$B$2:$S$3603,AG$1,0)</f>
        <v>#N/A</v>
      </c>
      <c r="AH1074" s="79" t="e">
        <f>VLOOKUP($S1074,'Grille de Tarif OQN'!$B$2:$S$3603,AH$1,0)</f>
        <v>#N/A</v>
      </c>
      <c r="AI1074" s="79" t="e">
        <f>VLOOKUP($S1074,'Grille de Tarif OQN'!$B$2:$S$3603,AI$1,0)</f>
        <v>#N/A</v>
      </c>
      <c r="AJ1074" s="79" t="e">
        <f>VLOOKUP($S1074,'Grille de Tarif OQN'!$B$2:$S$3603,AJ$1,0)</f>
        <v>#N/A</v>
      </c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72"/>
      <c r="AV1074"/>
      <c r="AW1074"/>
      <c r="AX1074"/>
      <c r="AY1074"/>
      <c r="AZ1074" s="96">
        <f t="shared" si="334"/>
        <v>0</v>
      </c>
      <c r="BA1074" s="24" t="e">
        <f t="shared" si="335"/>
        <v>#N/A</v>
      </c>
      <c r="BB1074" s="24" t="e">
        <f t="shared" si="336"/>
        <v>#N/A</v>
      </c>
      <c r="BC1074" s="24" t="e">
        <f t="shared" si="337"/>
        <v>#N/A</v>
      </c>
      <c r="BD1074" s="24" t="e">
        <f t="shared" si="338"/>
        <v>#N/A</v>
      </c>
      <c r="BE1074"/>
      <c r="BF1074" t="e">
        <f t="shared" si="339"/>
        <v>#N/A</v>
      </c>
      <c r="BG1074" t="str">
        <f t="shared" si="340"/>
        <v>HDJ</v>
      </c>
      <c r="BH1074" s="20" t="e">
        <f t="shared" si="341"/>
        <v>#N/A</v>
      </c>
      <c r="BI1074" s="20" t="e">
        <f t="shared" si="342"/>
        <v>#N/A</v>
      </c>
      <c r="BJ1074" s="20" t="e">
        <f t="shared" si="343"/>
        <v>#N/A</v>
      </c>
      <c r="BK1074" s="20" t="e">
        <f t="shared" si="344"/>
        <v>#N/A</v>
      </c>
      <c r="BL1074" s="20" t="e">
        <f t="shared" si="345"/>
        <v>#N/A</v>
      </c>
      <c r="BM1074" s="20" t="e">
        <f t="shared" si="347"/>
        <v>#N/A</v>
      </c>
      <c r="BN1074" s="20" t="e">
        <f t="shared" si="346"/>
        <v>#N/A</v>
      </c>
    </row>
    <row r="1075" spans="1:66">
      <c r="A1075" s="92"/>
      <c r="B1075" s="90"/>
      <c r="C1075" s="90"/>
      <c r="D1075" s="93"/>
      <c r="E1075" s="93"/>
      <c r="F1075" s="93"/>
      <c r="G1075" s="93"/>
      <c r="H1075" s="93"/>
      <c r="I1075" s="93"/>
      <c r="J1075" s="93"/>
      <c r="K1075" s="93"/>
      <c r="L1075" s="92"/>
      <c r="M1075" s="93"/>
      <c r="N1075" s="91">
        <f t="shared" si="328"/>
        <v>0</v>
      </c>
      <c r="O1075" s="91" t="str">
        <f t="shared" si="329"/>
        <v/>
      </c>
      <c r="P1075" s="91" t="str">
        <f t="shared" si="330"/>
        <v/>
      </c>
      <c r="Q1075" s="91" t="str">
        <f t="shared" si="331"/>
        <v>HDJ</v>
      </c>
      <c r="R1075" s="82"/>
      <c r="S1075" s="95">
        <f t="shared" si="332"/>
        <v>0</v>
      </c>
      <c r="T1075" s="95">
        <f t="shared" si="333"/>
        <v>0</v>
      </c>
      <c r="U1075" s="79" t="e">
        <f>VLOOKUP($S1075,'Grille de Tarif OQN'!$B$2:$S$3603,U$1,0)</f>
        <v>#N/A</v>
      </c>
      <c r="V1075" s="79" t="e">
        <f>VLOOKUP($S1075,'Grille de Tarif OQN'!$B$2:$S$3603,V$1,0)</f>
        <v>#N/A</v>
      </c>
      <c r="W1075" s="79" t="e">
        <f>VLOOKUP($S1075,'Grille de Tarif OQN'!$B$2:$S$3603,W$1,0)</f>
        <v>#N/A</v>
      </c>
      <c r="X1075" s="79" t="e">
        <f>VLOOKUP($S1075,'Grille de Tarif OQN'!$B$2:$S$3603,X$1,0)</f>
        <v>#N/A</v>
      </c>
      <c r="Y1075" s="79" t="e">
        <f>VLOOKUP($S1075,'Grille de Tarif OQN'!$B$2:$S$3603,Y$1,0)</f>
        <v>#N/A</v>
      </c>
      <c r="Z1075" s="79" t="e">
        <f>VLOOKUP($S1075,'Grille de Tarif OQN'!$B$2:$S$3603,Z$1,0)</f>
        <v>#N/A</v>
      </c>
      <c r="AA1075" s="79" t="e">
        <f>VLOOKUP($S1075,'Grille de Tarif OQN'!$B$2:$S$3603,AA$1,0)</f>
        <v>#N/A</v>
      </c>
      <c r="AB1075" s="79" t="e">
        <f>VLOOKUP($S1075,'Grille de Tarif OQN'!$B$2:$S$3603,AB$1,0)</f>
        <v>#N/A</v>
      </c>
      <c r="AC1075" s="79" t="e">
        <f>VLOOKUP($S1075,'Grille de Tarif OQN'!$B$2:$S$3603,AC$1,0)</f>
        <v>#N/A</v>
      </c>
      <c r="AD1075" s="79" t="e">
        <f>VLOOKUP($S1075,'Grille de Tarif OQN'!$B$2:$S$3603,AD$1,0)</f>
        <v>#N/A</v>
      </c>
      <c r="AE1075" s="79" t="e">
        <f>VLOOKUP($S1075,'Grille de Tarif OQN'!$B$2:$S$3603,AE$1,0)</f>
        <v>#N/A</v>
      </c>
      <c r="AF1075" s="79" t="e">
        <f>VLOOKUP($S1075,'Grille de Tarif OQN'!$B$2:$S$3603,AF$1,0)</f>
        <v>#N/A</v>
      </c>
      <c r="AG1075" s="79" t="e">
        <f>VLOOKUP($S1075,'Grille de Tarif OQN'!$B$2:$S$3603,AG$1,0)</f>
        <v>#N/A</v>
      </c>
      <c r="AH1075" s="79" t="e">
        <f>VLOOKUP($S1075,'Grille de Tarif OQN'!$B$2:$S$3603,AH$1,0)</f>
        <v>#N/A</v>
      </c>
      <c r="AI1075" s="79" t="e">
        <f>VLOOKUP($S1075,'Grille de Tarif OQN'!$B$2:$S$3603,AI$1,0)</f>
        <v>#N/A</v>
      </c>
      <c r="AJ1075" s="79" t="e">
        <f>VLOOKUP($S1075,'Grille de Tarif OQN'!$B$2:$S$3603,AJ$1,0)</f>
        <v>#N/A</v>
      </c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72"/>
      <c r="AV1075"/>
      <c r="AW1075"/>
      <c r="AX1075"/>
      <c r="AY1075"/>
      <c r="AZ1075" s="96">
        <f t="shared" si="334"/>
        <v>0</v>
      </c>
      <c r="BA1075" s="24" t="e">
        <f t="shared" si="335"/>
        <v>#N/A</v>
      </c>
      <c r="BB1075" s="24" t="e">
        <f t="shared" si="336"/>
        <v>#N/A</v>
      </c>
      <c r="BC1075" s="24" t="e">
        <f t="shared" si="337"/>
        <v>#N/A</v>
      </c>
      <c r="BD1075" s="24" t="e">
        <f t="shared" si="338"/>
        <v>#N/A</v>
      </c>
      <c r="BE1075"/>
      <c r="BF1075" t="e">
        <f t="shared" si="339"/>
        <v>#N/A</v>
      </c>
      <c r="BG1075" t="str">
        <f t="shared" si="340"/>
        <v>HDJ</v>
      </c>
      <c r="BH1075" s="20" t="e">
        <f t="shared" si="341"/>
        <v>#N/A</v>
      </c>
      <c r="BI1075" s="20" t="e">
        <f t="shared" si="342"/>
        <v>#N/A</v>
      </c>
      <c r="BJ1075" s="20" t="e">
        <f t="shared" si="343"/>
        <v>#N/A</v>
      </c>
      <c r="BK1075" s="20" t="e">
        <f t="shared" si="344"/>
        <v>#N/A</v>
      </c>
      <c r="BL1075" s="20" t="e">
        <f t="shared" si="345"/>
        <v>#N/A</v>
      </c>
      <c r="BM1075" s="20" t="e">
        <f t="shared" si="347"/>
        <v>#N/A</v>
      </c>
      <c r="BN1075" s="20" t="e">
        <f t="shared" si="346"/>
        <v>#N/A</v>
      </c>
    </row>
    <row r="1076" spans="1:66">
      <c r="A1076" s="92"/>
      <c r="B1076" s="90"/>
      <c r="C1076" s="90"/>
      <c r="D1076" s="93"/>
      <c r="E1076" s="93"/>
      <c r="F1076" s="93"/>
      <c r="G1076" s="93"/>
      <c r="H1076" s="93"/>
      <c r="I1076" s="93"/>
      <c r="J1076" s="93"/>
      <c r="K1076" s="93"/>
      <c r="L1076" s="92"/>
      <c r="M1076" s="93"/>
      <c r="N1076" s="91">
        <f t="shared" si="328"/>
        <v>0</v>
      </c>
      <c r="O1076" s="91" t="str">
        <f t="shared" si="329"/>
        <v/>
      </c>
      <c r="P1076" s="91" t="str">
        <f t="shared" si="330"/>
        <v/>
      </c>
      <c r="Q1076" s="91" t="str">
        <f t="shared" si="331"/>
        <v>HDJ</v>
      </c>
      <c r="R1076" s="82"/>
      <c r="S1076" s="95">
        <f t="shared" si="332"/>
        <v>0</v>
      </c>
      <c r="T1076" s="95">
        <f t="shared" si="333"/>
        <v>0</v>
      </c>
      <c r="U1076" s="79" t="e">
        <f>VLOOKUP($S1076,'Grille de Tarif OQN'!$B$2:$S$3603,U$1,0)</f>
        <v>#N/A</v>
      </c>
      <c r="V1076" s="79" t="e">
        <f>VLOOKUP($S1076,'Grille de Tarif OQN'!$B$2:$S$3603,V$1,0)</f>
        <v>#N/A</v>
      </c>
      <c r="W1076" s="79" t="e">
        <f>VLOOKUP($S1076,'Grille de Tarif OQN'!$B$2:$S$3603,W$1,0)</f>
        <v>#N/A</v>
      </c>
      <c r="X1076" s="79" t="e">
        <f>VLOOKUP($S1076,'Grille de Tarif OQN'!$B$2:$S$3603,X$1,0)</f>
        <v>#N/A</v>
      </c>
      <c r="Y1076" s="79" t="e">
        <f>VLOOKUP($S1076,'Grille de Tarif OQN'!$B$2:$S$3603,Y$1,0)</f>
        <v>#N/A</v>
      </c>
      <c r="Z1076" s="79" t="e">
        <f>VLOOKUP($S1076,'Grille de Tarif OQN'!$B$2:$S$3603,Z$1,0)</f>
        <v>#N/A</v>
      </c>
      <c r="AA1076" s="79" t="e">
        <f>VLOOKUP($S1076,'Grille de Tarif OQN'!$B$2:$S$3603,AA$1,0)</f>
        <v>#N/A</v>
      </c>
      <c r="AB1076" s="79" t="e">
        <f>VLOOKUP($S1076,'Grille de Tarif OQN'!$B$2:$S$3603,AB$1,0)</f>
        <v>#N/A</v>
      </c>
      <c r="AC1076" s="79" t="e">
        <f>VLOOKUP($S1076,'Grille de Tarif OQN'!$B$2:$S$3603,AC$1,0)</f>
        <v>#N/A</v>
      </c>
      <c r="AD1076" s="79" t="e">
        <f>VLOOKUP($S1076,'Grille de Tarif OQN'!$B$2:$S$3603,AD$1,0)</f>
        <v>#N/A</v>
      </c>
      <c r="AE1076" s="79" t="e">
        <f>VLOOKUP($S1076,'Grille de Tarif OQN'!$B$2:$S$3603,AE$1,0)</f>
        <v>#N/A</v>
      </c>
      <c r="AF1076" s="79" t="e">
        <f>VLOOKUP($S1076,'Grille de Tarif OQN'!$B$2:$S$3603,AF$1,0)</f>
        <v>#N/A</v>
      </c>
      <c r="AG1076" s="79" t="e">
        <f>VLOOKUP($S1076,'Grille de Tarif OQN'!$B$2:$S$3603,AG$1,0)</f>
        <v>#N/A</v>
      </c>
      <c r="AH1076" s="79" t="e">
        <f>VLOOKUP($S1076,'Grille de Tarif OQN'!$B$2:$S$3603,AH$1,0)</f>
        <v>#N/A</v>
      </c>
      <c r="AI1076" s="79" t="e">
        <f>VLOOKUP($S1076,'Grille de Tarif OQN'!$B$2:$S$3603,AI$1,0)</f>
        <v>#N/A</v>
      </c>
      <c r="AJ1076" s="79" t="e">
        <f>VLOOKUP($S1076,'Grille de Tarif OQN'!$B$2:$S$3603,AJ$1,0)</f>
        <v>#N/A</v>
      </c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72"/>
      <c r="AV1076"/>
      <c r="AW1076"/>
      <c r="AX1076"/>
      <c r="AY1076"/>
      <c r="AZ1076" s="96">
        <f t="shared" si="334"/>
        <v>0</v>
      </c>
      <c r="BA1076" s="24" t="e">
        <f t="shared" si="335"/>
        <v>#N/A</v>
      </c>
      <c r="BB1076" s="24" t="e">
        <f t="shared" si="336"/>
        <v>#N/A</v>
      </c>
      <c r="BC1076" s="24" t="e">
        <f t="shared" si="337"/>
        <v>#N/A</v>
      </c>
      <c r="BD1076" s="24" t="e">
        <f t="shared" si="338"/>
        <v>#N/A</v>
      </c>
      <c r="BE1076"/>
      <c r="BF1076" t="e">
        <f t="shared" si="339"/>
        <v>#N/A</v>
      </c>
      <c r="BG1076" t="str">
        <f t="shared" si="340"/>
        <v>HDJ</v>
      </c>
      <c r="BH1076" s="20" t="e">
        <f t="shared" si="341"/>
        <v>#N/A</v>
      </c>
      <c r="BI1076" s="20" t="e">
        <f t="shared" si="342"/>
        <v>#N/A</v>
      </c>
      <c r="BJ1076" s="20" t="e">
        <f t="shared" si="343"/>
        <v>#N/A</v>
      </c>
      <c r="BK1076" s="20" t="e">
        <f t="shared" si="344"/>
        <v>#N/A</v>
      </c>
      <c r="BL1076" s="20" t="e">
        <f t="shared" si="345"/>
        <v>#N/A</v>
      </c>
      <c r="BM1076" s="20" t="e">
        <f t="shared" si="347"/>
        <v>#N/A</v>
      </c>
      <c r="BN1076" s="20" t="e">
        <f t="shared" si="346"/>
        <v>#N/A</v>
      </c>
    </row>
    <row r="1077" spans="1:66">
      <c r="A1077" s="92"/>
      <c r="B1077" s="90"/>
      <c r="C1077" s="90"/>
      <c r="D1077" s="93"/>
      <c r="E1077" s="93"/>
      <c r="F1077" s="93"/>
      <c r="G1077" s="93"/>
      <c r="H1077" s="93"/>
      <c r="I1077" s="93"/>
      <c r="J1077" s="93"/>
      <c r="K1077" s="93"/>
      <c r="L1077" s="92"/>
      <c r="M1077" s="93"/>
      <c r="N1077" s="91">
        <f t="shared" si="328"/>
        <v>0</v>
      </c>
      <c r="O1077" s="91" t="str">
        <f t="shared" si="329"/>
        <v/>
      </c>
      <c r="P1077" s="91" t="str">
        <f t="shared" si="330"/>
        <v/>
      </c>
      <c r="Q1077" s="91" t="str">
        <f t="shared" si="331"/>
        <v>HDJ</v>
      </c>
      <c r="R1077" s="82"/>
      <c r="S1077" s="95">
        <f t="shared" si="332"/>
        <v>0</v>
      </c>
      <c r="T1077" s="95">
        <f t="shared" si="333"/>
        <v>0</v>
      </c>
      <c r="U1077" s="79" t="e">
        <f>VLOOKUP($S1077,'Grille de Tarif OQN'!$B$2:$S$3603,U$1,0)</f>
        <v>#N/A</v>
      </c>
      <c r="V1077" s="79" t="e">
        <f>VLOOKUP($S1077,'Grille de Tarif OQN'!$B$2:$S$3603,V$1,0)</f>
        <v>#N/A</v>
      </c>
      <c r="W1077" s="79" t="e">
        <f>VLOOKUP($S1077,'Grille de Tarif OQN'!$B$2:$S$3603,W$1,0)</f>
        <v>#N/A</v>
      </c>
      <c r="X1077" s="79" t="e">
        <f>VLOOKUP($S1077,'Grille de Tarif OQN'!$B$2:$S$3603,X$1,0)</f>
        <v>#N/A</v>
      </c>
      <c r="Y1077" s="79" t="e">
        <f>VLOOKUP($S1077,'Grille de Tarif OQN'!$B$2:$S$3603,Y$1,0)</f>
        <v>#N/A</v>
      </c>
      <c r="Z1077" s="79" t="e">
        <f>VLOOKUP($S1077,'Grille de Tarif OQN'!$B$2:$S$3603,Z$1,0)</f>
        <v>#N/A</v>
      </c>
      <c r="AA1077" s="79" t="e">
        <f>VLOOKUP($S1077,'Grille de Tarif OQN'!$B$2:$S$3603,AA$1,0)</f>
        <v>#N/A</v>
      </c>
      <c r="AB1077" s="79" t="e">
        <f>VLOOKUP($S1077,'Grille de Tarif OQN'!$B$2:$S$3603,AB$1,0)</f>
        <v>#N/A</v>
      </c>
      <c r="AC1077" s="79" t="e">
        <f>VLOOKUP($S1077,'Grille de Tarif OQN'!$B$2:$S$3603,AC$1,0)</f>
        <v>#N/A</v>
      </c>
      <c r="AD1077" s="79" t="e">
        <f>VLOOKUP($S1077,'Grille de Tarif OQN'!$B$2:$S$3603,AD$1,0)</f>
        <v>#N/A</v>
      </c>
      <c r="AE1077" s="79" t="e">
        <f>VLOOKUP($S1077,'Grille de Tarif OQN'!$B$2:$S$3603,AE$1,0)</f>
        <v>#N/A</v>
      </c>
      <c r="AF1077" s="79" t="e">
        <f>VLOOKUP($S1077,'Grille de Tarif OQN'!$B$2:$S$3603,AF$1,0)</f>
        <v>#N/A</v>
      </c>
      <c r="AG1077" s="79" t="e">
        <f>VLOOKUP($S1077,'Grille de Tarif OQN'!$B$2:$S$3603,AG$1,0)</f>
        <v>#N/A</v>
      </c>
      <c r="AH1077" s="79" t="e">
        <f>VLOOKUP($S1077,'Grille de Tarif OQN'!$B$2:$S$3603,AH$1,0)</f>
        <v>#N/A</v>
      </c>
      <c r="AI1077" s="79" t="e">
        <f>VLOOKUP($S1077,'Grille de Tarif OQN'!$B$2:$S$3603,AI$1,0)</f>
        <v>#N/A</v>
      </c>
      <c r="AJ1077" s="79" t="e">
        <f>VLOOKUP($S1077,'Grille de Tarif OQN'!$B$2:$S$3603,AJ$1,0)</f>
        <v>#N/A</v>
      </c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72"/>
      <c r="AV1077"/>
      <c r="AW1077"/>
      <c r="AX1077"/>
      <c r="AY1077"/>
      <c r="AZ1077" s="96">
        <f t="shared" si="334"/>
        <v>0</v>
      </c>
      <c r="BA1077" s="24" t="e">
        <f t="shared" si="335"/>
        <v>#N/A</v>
      </c>
      <c r="BB1077" s="24" t="e">
        <f t="shared" si="336"/>
        <v>#N/A</v>
      </c>
      <c r="BC1077" s="24" t="e">
        <f t="shared" si="337"/>
        <v>#N/A</v>
      </c>
      <c r="BD1077" s="24" t="e">
        <f t="shared" si="338"/>
        <v>#N/A</v>
      </c>
      <c r="BE1077"/>
      <c r="BF1077" t="e">
        <f t="shared" si="339"/>
        <v>#N/A</v>
      </c>
      <c r="BG1077" t="str">
        <f t="shared" si="340"/>
        <v>HDJ</v>
      </c>
      <c r="BH1077" s="20" t="e">
        <f t="shared" si="341"/>
        <v>#N/A</v>
      </c>
      <c r="BI1077" s="20" t="e">
        <f t="shared" si="342"/>
        <v>#N/A</v>
      </c>
      <c r="BJ1077" s="20" t="e">
        <f t="shared" si="343"/>
        <v>#N/A</v>
      </c>
      <c r="BK1077" s="20" t="e">
        <f t="shared" si="344"/>
        <v>#N/A</v>
      </c>
      <c r="BL1077" s="20" t="e">
        <f t="shared" si="345"/>
        <v>#N/A</v>
      </c>
      <c r="BM1077" s="20" t="e">
        <f t="shared" si="347"/>
        <v>#N/A</v>
      </c>
      <c r="BN1077" s="20" t="e">
        <f t="shared" si="346"/>
        <v>#N/A</v>
      </c>
    </row>
    <row r="1078" spans="1:66">
      <c r="A1078" s="92"/>
      <c r="B1078" s="90"/>
      <c r="C1078" s="90"/>
      <c r="D1078" s="93"/>
      <c r="E1078" s="93"/>
      <c r="F1078" s="93"/>
      <c r="G1078" s="93"/>
      <c r="H1078" s="93"/>
      <c r="I1078" s="93"/>
      <c r="J1078" s="93"/>
      <c r="K1078" s="93"/>
      <c r="L1078" s="92"/>
      <c r="M1078" s="93"/>
      <c r="N1078" s="91">
        <f t="shared" si="328"/>
        <v>0</v>
      </c>
      <c r="O1078" s="91" t="str">
        <f t="shared" si="329"/>
        <v/>
      </c>
      <c r="P1078" s="91" t="str">
        <f t="shared" si="330"/>
        <v/>
      </c>
      <c r="Q1078" s="91" t="str">
        <f t="shared" si="331"/>
        <v>HDJ</v>
      </c>
      <c r="R1078" s="82"/>
      <c r="S1078" s="95">
        <f t="shared" si="332"/>
        <v>0</v>
      </c>
      <c r="T1078" s="95">
        <f t="shared" si="333"/>
        <v>0</v>
      </c>
      <c r="U1078" s="79" t="e">
        <f>VLOOKUP($S1078,'Grille de Tarif OQN'!$B$2:$S$3603,U$1,0)</f>
        <v>#N/A</v>
      </c>
      <c r="V1078" s="79" t="e">
        <f>VLOOKUP($S1078,'Grille de Tarif OQN'!$B$2:$S$3603,V$1,0)</f>
        <v>#N/A</v>
      </c>
      <c r="W1078" s="79" t="e">
        <f>VLOOKUP($S1078,'Grille de Tarif OQN'!$B$2:$S$3603,W$1,0)</f>
        <v>#N/A</v>
      </c>
      <c r="X1078" s="79" t="e">
        <f>VLOOKUP($S1078,'Grille de Tarif OQN'!$B$2:$S$3603,X$1,0)</f>
        <v>#N/A</v>
      </c>
      <c r="Y1078" s="79" t="e">
        <f>VLOOKUP($S1078,'Grille de Tarif OQN'!$B$2:$S$3603,Y$1,0)</f>
        <v>#N/A</v>
      </c>
      <c r="Z1078" s="79" t="e">
        <f>VLOOKUP($S1078,'Grille de Tarif OQN'!$B$2:$S$3603,Z$1,0)</f>
        <v>#N/A</v>
      </c>
      <c r="AA1078" s="79" t="e">
        <f>VLOOKUP($S1078,'Grille de Tarif OQN'!$B$2:$S$3603,AA$1,0)</f>
        <v>#N/A</v>
      </c>
      <c r="AB1078" s="79" t="e">
        <f>VLOOKUP($S1078,'Grille de Tarif OQN'!$B$2:$S$3603,AB$1,0)</f>
        <v>#N/A</v>
      </c>
      <c r="AC1078" s="79" t="e">
        <f>VLOOKUP($S1078,'Grille de Tarif OQN'!$B$2:$S$3603,AC$1,0)</f>
        <v>#N/A</v>
      </c>
      <c r="AD1078" s="79" t="e">
        <f>VLOOKUP($S1078,'Grille de Tarif OQN'!$B$2:$S$3603,AD$1,0)</f>
        <v>#N/A</v>
      </c>
      <c r="AE1078" s="79" t="e">
        <f>VLOOKUP($S1078,'Grille de Tarif OQN'!$B$2:$S$3603,AE$1,0)</f>
        <v>#N/A</v>
      </c>
      <c r="AF1078" s="79" t="e">
        <f>VLOOKUP($S1078,'Grille de Tarif OQN'!$B$2:$S$3603,AF$1,0)</f>
        <v>#N/A</v>
      </c>
      <c r="AG1078" s="79" t="e">
        <f>VLOOKUP($S1078,'Grille de Tarif OQN'!$B$2:$S$3603,AG$1,0)</f>
        <v>#N/A</v>
      </c>
      <c r="AH1078" s="79" t="e">
        <f>VLOOKUP($S1078,'Grille de Tarif OQN'!$B$2:$S$3603,AH$1,0)</f>
        <v>#N/A</v>
      </c>
      <c r="AI1078" s="79" t="e">
        <f>VLOOKUP($S1078,'Grille de Tarif OQN'!$B$2:$S$3603,AI$1,0)</f>
        <v>#N/A</v>
      </c>
      <c r="AJ1078" s="79" t="e">
        <f>VLOOKUP($S1078,'Grille de Tarif OQN'!$B$2:$S$3603,AJ$1,0)</f>
        <v>#N/A</v>
      </c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72"/>
      <c r="AV1078"/>
      <c r="AW1078"/>
      <c r="AX1078"/>
      <c r="AY1078"/>
      <c r="AZ1078" s="96">
        <f t="shared" si="334"/>
        <v>0</v>
      </c>
      <c r="BA1078" s="24" t="e">
        <f t="shared" si="335"/>
        <v>#N/A</v>
      </c>
      <c r="BB1078" s="24" t="e">
        <f t="shared" si="336"/>
        <v>#N/A</v>
      </c>
      <c r="BC1078" s="24" t="e">
        <f t="shared" si="337"/>
        <v>#N/A</v>
      </c>
      <c r="BD1078" s="24" t="e">
        <f t="shared" si="338"/>
        <v>#N/A</v>
      </c>
      <c r="BE1078"/>
      <c r="BF1078" t="e">
        <f t="shared" si="339"/>
        <v>#N/A</v>
      </c>
      <c r="BG1078" t="str">
        <f t="shared" si="340"/>
        <v>HDJ</v>
      </c>
      <c r="BH1078" s="20" t="e">
        <f t="shared" si="341"/>
        <v>#N/A</v>
      </c>
      <c r="BI1078" s="20" t="e">
        <f t="shared" si="342"/>
        <v>#N/A</v>
      </c>
      <c r="BJ1078" s="20" t="e">
        <f t="shared" si="343"/>
        <v>#N/A</v>
      </c>
      <c r="BK1078" s="20" t="e">
        <f t="shared" si="344"/>
        <v>#N/A</v>
      </c>
      <c r="BL1078" s="20" t="e">
        <f t="shared" si="345"/>
        <v>#N/A</v>
      </c>
      <c r="BM1078" s="20" t="e">
        <f t="shared" si="347"/>
        <v>#N/A</v>
      </c>
      <c r="BN1078" s="20" t="e">
        <f t="shared" si="346"/>
        <v>#N/A</v>
      </c>
    </row>
    <row r="1079" spans="1:66">
      <c r="A1079" s="92"/>
      <c r="B1079" s="90"/>
      <c r="C1079" s="90"/>
      <c r="D1079" s="93"/>
      <c r="E1079" s="93"/>
      <c r="F1079" s="93"/>
      <c r="G1079" s="93"/>
      <c r="H1079" s="93"/>
      <c r="I1079" s="93"/>
      <c r="J1079" s="93"/>
      <c r="K1079" s="93"/>
      <c r="L1079" s="92"/>
      <c r="M1079" s="93"/>
      <c r="N1079" s="91">
        <f t="shared" si="328"/>
        <v>0</v>
      </c>
      <c r="O1079" s="91" t="str">
        <f t="shared" si="329"/>
        <v/>
      </c>
      <c r="P1079" s="91" t="str">
        <f t="shared" si="330"/>
        <v/>
      </c>
      <c r="Q1079" s="91" t="str">
        <f t="shared" si="331"/>
        <v>HDJ</v>
      </c>
      <c r="R1079" s="82"/>
      <c r="S1079" s="95">
        <f t="shared" si="332"/>
        <v>0</v>
      </c>
      <c r="T1079" s="95">
        <f t="shared" si="333"/>
        <v>0</v>
      </c>
      <c r="U1079" s="79" t="e">
        <f>VLOOKUP($S1079,'Grille de Tarif OQN'!$B$2:$S$3603,U$1,0)</f>
        <v>#N/A</v>
      </c>
      <c r="V1079" s="79" t="e">
        <f>VLOOKUP($S1079,'Grille de Tarif OQN'!$B$2:$S$3603,V$1,0)</f>
        <v>#N/A</v>
      </c>
      <c r="W1079" s="79" t="e">
        <f>VLOOKUP($S1079,'Grille de Tarif OQN'!$B$2:$S$3603,W$1,0)</f>
        <v>#N/A</v>
      </c>
      <c r="X1079" s="79" t="e">
        <f>VLOOKUP($S1079,'Grille de Tarif OQN'!$B$2:$S$3603,X$1,0)</f>
        <v>#N/A</v>
      </c>
      <c r="Y1079" s="79" t="e">
        <f>VLOOKUP($S1079,'Grille de Tarif OQN'!$B$2:$S$3603,Y$1,0)</f>
        <v>#N/A</v>
      </c>
      <c r="Z1079" s="79" t="e">
        <f>VLOOKUP($S1079,'Grille de Tarif OQN'!$B$2:$S$3603,Z$1,0)</f>
        <v>#N/A</v>
      </c>
      <c r="AA1079" s="79" t="e">
        <f>VLOOKUP($S1079,'Grille de Tarif OQN'!$B$2:$S$3603,AA$1,0)</f>
        <v>#N/A</v>
      </c>
      <c r="AB1079" s="79" t="e">
        <f>VLOOKUP($S1079,'Grille de Tarif OQN'!$B$2:$S$3603,AB$1,0)</f>
        <v>#N/A</v>
      </c>
      <c r="AC1079" s="79" t="e">
        <f>VLOOKUP($S1079,'Grille de Tarif OQN'!$B$2:$S$3603,AC$1,0)</f>
        <v>#N/A</v>
      </c>
      <c r="AD1079" s="79" t="e">
        <f>VLOOKUP($S1079,'Grille de Tarif OQN'!$B$2:$S$3603,AD$1,0)</f>
        <v>#N/A</v>
      </c>
      <c r="AE1079" s="79" t="e">
        <f>VLOOKUP($S1079,'Grille de Tarif OQN'!$B$2:$S$3603,AE$1,0)</f>
        <v>#N/A</v>
      </c>
      <c r="AF1079" s="79" t="e">
        <f>VLOOKUP($S1079,'Grille de Tarif OQN'!$B$2:$S$3603,AF$1,0)</f>
        <v>#N/A</v>
      </c>
      <c r="AG1079" s="79" t="e">
        <f>VLOOKUP($S1079,'Grille de Tarif OQN'!$B$2:$S$3603,AG$1,0)</f>
        <v>#N/A</v>
      </c>
      <c r="AH1079" s="79" t="e">
        <f>VLOOKUP($S1079,'Grille de Tarif OQN'!$B$2:$S$3603,AH$1,0)</f>
        <v>#N/A</v>
      </c>
      <c r="AI1079" s="79" t="e">
        <f>VLOOKUP($S1079,'Grille de Tarif OQN'!$B$2:$S$3603,AI$1,0)</f>
        <v>#N/A</v>
      </c>
      <c r="AJ1079" s="79" t="e">
        <f>VLOOKUP($S1079,'Grille de Tarif OQN'!$B$2:$S$3603,AJ$1,0)</f>
        <v>#N/A</v>
      </c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72"/>
      <c r="AV1079"/>
      <c r="AW1079"/>
      <c r="AX1079"/>
      <c r="AY1079"/>
      <c r="AZ1079" s="96">
        <f t="shared" si="334"/>
        <v>0</v>
      </c>
      <c r="BA1079" s="24" t="e">
        <f t="shared" si="335"/>
        <v>#N/A</v>
      </c>
      <c r="BB1079" s="24" t="e">
        <f t="shared" si="336"/>
        <v>#N/A</v>
      </c>
      <c r="BC1079" s="24" t="e">
        <f t="shared" si="337"/>
        <v>#N/A</v>
      </c>
      <c r="BD1079" s="24" t="e">
        <f t="shared" si="338"/>
        <v>#N/A</v>
      </c>
      <c r="BE1079"/>
      <c r="BF1079" t="e">
        <f t="shared" si="339"/>
        <v>#N/A</v>
      </c>
      <c r="BG1079" t="str">
        <f t="shared" si="340"/>
        <v>HDJ</v>
      </c>
      <c r="BH1079" s="20" t="e">
        <f t="shared" si="341"/>
        <v>#N/A</v>
      </c>
      <c r="BI1079" s="20" t="e">
        <f t="shared" si="342"/>
        <v>#N/A</v>
      </c>
      <c r="BJ1079" s="20" t="e">
        <f t="shared" si="343"/>
        <v>#N/A</v>
      </c>
      <c r="BK1079" s="20" t="e">
        <f t="shared" si="344"/>
        <v>#N/A</v>
      </c>
      <c r="BL1079" s="20" t="e">
        <f t="shared" si="345"/>
        <v>#N/A</v>
      </c>
      <c r="BM1079" s="20" t="e">
        <f t="shared" si="347"/>
        <v>#N/A</v>
      </c>
      <c r="BN1079" s="20" t="e">
        <f t="shared" si="346"/>
        <v>#N/A</v>
      </c>
    </row>
    <row r="1080" spans="1:66">
      <c r="A1080" s="92"/>
      <c r="B1080" s="90"/>
      <c r="C1080" s="90"/>
      <c r="D1080" s="93"/>
      <c r="E1080" s="93"/>
      <c r="F1080" s="93"/>
      <c r="G1080" s="93"/>
      <c r="H1080" s="93"/>
      <c r="I1080" s="93"/>
      <c r="J1080" s="93"/>
      <c r="K1080" s="93"/>
      <c r="L1080" s="92"/>
      <c r="M1080" s="93"/>
      <c r="N1080" s="91">
        <f t="shared" si="328"/>
        <v>0</v>
      </c>
      <c r="O1080" s="91" t="str">
        <f t="shared" si="329"/>
        <v/>
      </c>
      <c r="P1080" s="91" t="str">
        <f t="shared" si="330"/>
        <v/>
      </c>
      <c r="Q1080" s="91" t="str">
        <f t="shared" si="331"/>
        <v>HDJ</v>
      </c>
      <c r="R1080" s="82"/>
      <c r="S1080" s="95">
        <f t="shared" si="332"/>
        <v>0</v>
      </c>
      <c r="T1080" s="95">
        <f t="shared" si="333"/>
        <v>0</v>
      </c>
      <c r="U1080" s="79" t="e">
        <f>VLOOKUP($S1080,'Grille de Tarif OQN'!$B$2:$S$3603,U$1,0)</f>
        <v>#N/A</v>
      </c>
      <c r="V1080" s="79" t="e">
        <f>VLOOKUP($S1080,'Grille de Tarif OQN'!$B$2:$S$3603,V$1,0)</f>
        <v>#N/A</v>
      </c>
      <c r="W1080" s="79" t="e">
        <f>VLOOKUP($S1080,'Grille de Tarif OQN'!$B$2:$S$3603,W$1,0)</f>
        <v>#N/A</v>
      </c>
      <c r="X1080" s="79" t="e">
        <f>VLOOKUP($S1080,'Grille de Tarif OQN'!$B$2:$S$3603,X$1,0)</f>
        <v>#N/A</v>
      </c>
      <c r="Y1080" s="79" t="e">
        <f>VLOOKUP($S1080,'Grille de Tarif OQN'!$B$2:$S$3603,Y$1,0)</f>
        <v>#N/A</v>
      </c>
      <c r="Z1080" s="79" t="e">
        <f>VLOOKUP($S1080,'Grille de Tarif OQN'!$B$2:$S$3603,Z$1,0)</f>
        <v>#N/A</v>
      </c>
      <c r="AA1080" s="79" t="e">
        <f>VLOOKUP($S1080,'Grille de Tarif OQN'!$B$2:$S$3603,AA$1,0)</f>
        <v>#N/A</v>
      </c>
      <c r="AB1080" s="79" t="e">
        <f>VLOOKUP($S1080,'Grille de Tarif OQN'!$B$2:$S$3603,AB$1,0)</f>
        <v>#N/A</v>
      </c>
      <c r="AC1080" s="79" t="e">
        <f>VLOOKUP($S1080,'Grille de Tarif OQN'!$B$2:$S$3603,AC$1,0)</f>
        <v>#N/A</v>
      </c>
      <c r="AD1080" s="79" t="e">
        <f>VLOOKUP($S1080,'Grille de Tarif OQN'!$B$2:$S$3603,AD$1,0)</f>
        <v>#N/A</v>
      </c>
      <c r="AE1080" s="79" t="e">
        <f>VLOOKUP($S1080,'Grille de Tarif OQN'!$B$2:$S$3603,AE$1,0)</f>
        <v>#N/A</v>
      </c>
      <c r="AF1080" s="79" t="e">
        <f>VLOOKUP($S1080,'Grille de Tarif OQN'!$B$2:$S$3603,AF$1,0)</f>
        <v>#N/A</v>
      </c>
      <c r="AG1080" s="79" t="e">
        <f>VLOOKUP($S1080,'Grille de Tarif OQN'!$B$2:$S$3603,AG$1,0)</f>
        <v>#N/A</v>
      </c>
      <c r="AH1080" s="79" t="e">
        <f>VLOOKUP($S1080,'Grille de Tarif OQN'!$B$2:$S$3603,AH$1,0)</f>
        <v>#N/A</v>
      </c>
      <c r="AI1080" s="79" t="e">
        <f>VLOOKUP($S1080,'Grille de Tarif OQN'!$B$2:$S$3603,AI$1,0)</f>
        <v>#N/A</v>
      </c>
      <c r="AJ1080" s="79" t="e">
        <f>VLOOKUP($S1080,'Grille de Tarif OQN'!$B$2:$S$3603,AJ$1,0)</f>
        <v>#N/A</v>
      </c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72"/>
      <c r="AV1080"/>
      <c r="AW1080"/>
      <c r="AX1080"/>
      <c r="AY1080"/>
      <c r="AZ1080" s="96">
        <f t="shared" si="334"/>
        <v>0</v>
      </c>
      <c r="BA1080" s="24" t="e">
        <f t="shared" si="335"/>
        <v>#N/A</v>
      </c>
      <c r="BB1080" s="24" t="e">
        <f t="shared" si="336"/>
        <v>#N/A</v>
      </c>
      <c r="BC1080" s="24" t="e">
        <f t="shared" si="337"/>
        <v>#N/A</v>
      </c>
      <c r="BD1080" s="24" t="e">
        <f t="shared" si="338"/>
        <v>#N/A</v>
      </c>
      <c r="BE1080"/>
      <c r="BF1080" t="e">
        <f t="shared" si="339"/>
        <v>#N/A</v>
      </c>
      <c r="BG1080" t="str">
        <f t="shared" si="340"/>
        <v>HDJ</v>
      </c>
      <c r="BH1080" s="20" t="e">
        <f t="shared" si="341"/>
        <v>#N/A</v>
      </c>
      <c r="BI1080" s="20" t="e">
        <f t="shared" si="342"/>
        <v>#N/A</v>
      </c>
      <c r="BJ1080" s="20" t="e">
        <f t="shared" si="343"/>
        <v>#N/A</v>
      </c>
      <c r="BK1080" s="20" t="e">
        <f t="shared" si="344"/>
        <v>#N/A</v>
      </c>
      <c r="BL1080" s="20" t="e">
        <f t="shared" si="345"/>
        <v>#N/A</v>
      </c>
      <c r="BM1080" s="20" t="e">
        <f t="shared" si="347"/>
        <v>#N/A</v>
      </c>
      <c r="BN1080" s="20" t="e">
        <f t="shared" si="346"/>
        <v>#N/A</v>
      </c>
    </row>
    <row r="1081" spans="1:66">
      <c r="A1081" s="92"/>
      <c r="B1081" s="90"/>
      <c r="C1081" s="90"/>
      <c r="D1081" s="93"/>
      <c r="E1081" s="93"/>
      <c r="F1081" s="93"/>
      <c r="G1081" s="93"/>
      <c r="H1081" s="93"/>
      <c r="I1081" s="93"/>
      <c r="J1081" s="93"/>
      <c r="K1081" s="93"/>
      <c r="L1081" s="92"/>
      <c r="M1081" s="93"/>
      <c r="N1081" s="91">
        <f t="shared" ref="N1081:N1144" si="348">IF(LEN(B1081)=7,1,0)</f>
        <v>0</v>
      </c>
      <c r="O1081" s="91" t="str">
        <f t="shared" ref="O1081:O1144" si="349">LEFT(B1081,2)</f>
        <v/>
      </c>
      <c r="P1081" s="91" t="str">
        <f t="shared" ref="P1081:P1144" si="350">LEFT(B1081,4)</f>
        <v/>
      </c>
      <c r="Q1081" s="91" t="str">
        <f t="shared" ref="Q1081:Q1144" si="351">IF(F1081=1,"HC","HDJ")</f>
        <v>HDJ</v>
      </c>
      <c r="R1081" s="82"/>
      <c r="S1081" s="95">
        <f t="shared" ref="S1081:S1144" si="352">B1081</f>
        <v>0</v>
      </c>
      <c r="T1081" s="95">
        <f t="shared" ref="T1081:T1144" si="353">C1081</f>
        <v>0</v>
      </c>
      <c r="U1081" s="79" t="e">
        <f>VLOOKUP($S1081,'Grille de Tarif OQN'!$B$2:$S$3603,U$1,0)</f>
        <v>#N/A</v>
      </c>
      <c r="V1081" s="79" t="e">
        <f>VLOOKUP($S1081,'Grille de Tarif OQN'!$B$2:$S$3603,V$1,0)</f>
        <v>#N/A</v>
      </c>
      <c r="W1081" s="79" t="e">
        <f>VLOOKUP($S1081,'Grille de Tarif OQN'!$B$2:$S$3603,W$1,0)</f>
        <v>#N/A</v>
      </c>
      <c r="X1081" s="79" t="e">
        <f>VLOOKUP($S1081,'Grille de Tarif OQN'!$B$2:$S$3603,X$1,0)</f>
        <v>#N/A</v>
      </c>
      <c r="Y1081" s="79" t="e">
        <f>VLOOKUP($S1081,'Grille de Tarif OQN'!$B$2:$S$3603,Y$1,0)</f>
        <v>#N/A</v>
      </c>
      <c r="Z1081" s="79" t="e">
        <f>VLOOKUP($S1081,'Grille de Tarif OQN'!$B$2:$S$3603,Z$1,0)</f>
        <v>#N/A</v>
      </c>
      <c r="AA1081" s="79" t="e">
        <f>VLOOKUP($S1081,'Grille de Tarif OQN'!$B$2:$S$3603,AA$1,0)</f>
        <v>#N/A</v>
      </c>
      <c r="AB1081" s="79" t="e">
        <f>VLOOKUP($S1081,'Grille de Tarif OQN'!$B$2:$S$3603,AB$1,0)</f>
        <v>#N/A</v>
      </c>
      <c r="AC1081" s="79" t="e">
        <f>VLOOKUP($S1081,'Grille de Tarif OQN'!$B$2:$S$3603,AC$1,0)</f>
        <v>#N/A</v>
      </c>
      <c r="AD1081" s="79" t="e">
        <f>VLOOKUP($S1081,'Grille de Tarif OQN'!$B$2:$S$3603,AD$1,0)</f>
        <v>#N/A</v>
      </c>
      <c r="AE1081" s="79" t="e">
        <f>VLOOKUP($S1081,'Grille de Tarif OQN'!$B$2:$S$3603,AE$1,0)</f>
        <v>#N/A</v>
      </c>
      <c r="AF1081" s="79" t="e">
        <f>VLOOKUP($S1081,'Grille de Tarif OQN'!$B$2:$S$3603,AF$1,0)</f>
        <v>#N/A</v>
      </c>
      <c r="AG1081" s="79" t="e">
        <f>VLOOKUP($S1081,'Grille de Tarif OQN'!$B$2:$S$3603,AG$1,0)</f>
        <v>#N/A</v>
      </c>
      <c r="AH1081" s="79" t="e">
        <f>VLOOKUP($S1081,'Grille de Tarif OQN'!$B$2:$S$3603,AH$1,0)</f>
        <v>#N/A</v>
      </c>
      <c r="AI1081" s="79" t="e">
        <f>VLOOKUP($S1081,'Grille de Tarif OQN'!$B$2:$S$3603,AI$1,0)</f>
        <v>#N/A</v>
      </c>
      <c r="AJ1081" s="79" t="e">
        <f>VLOOKUP($S1081,'Grille de Tarif OQN'!$B$2:$S$3603,AJ$1,0)</f>
        <v>#N/A</v>
      </c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72"/>
      <c r="AV1081"/>
      <c r="AW1081"/>
      <c r="AX1081"/>
      <c r="AY1081"/>
      <c r="AZ1081" s="96">
        <f t="shared" ref="AZ1081:AZ1144" si="354">D1081</f>
        <v>0</v>
      </c>
      <c r="BA1081" s="24" t="e">
        <f t="shared" ref="BA1081:BA1144" si="355">IF(BG1081="HDJ",BN1081,IF(BF1081="ZONE90",BM1081,IF(BF1081="ZONEBASSE",BH1081,IF(BF1081="ZONEFORF1",BI1081,IF(BF1081="ZONEFORF2",BJ1081,IF(BF1081="ZONEFORF3",BK1081,BL1081))))))</f>
        <v>#N/A</v>
      </c>
      <c r="BB1081" s="24" t="e">
        <f t="shared" ref="BB1081:BB1144" si="356">BA1081/AZ1081</f>
        <v>#N/A</v>
      </c>
      <c r="BC1081" s="24" t="e">
        <f t="shared" ref="BC1081:BC1144" si="357">BA1081*$BD$1</f>
        <v>#N/A</v>
      </c>
      <c r="BD1081" s="24" t="e">
        <f t="shared" ref="BD1081:BD1144" si="358">BB1081*$BD$1</f>
        <v>#N/A</v>
      </c>
      <c r="BE1081"/>
      <c r="BF1081" t="e">
        <f t="shared" ref="BF1081:BF1144" si="359">IF(AZ1081&gt;90,"ZONE90",IF(AG1081=1,IF(AZ1081&lt;U1081,"ZONEBASSE",IF(AZ1081&lt;AI1081,"ZONEFORF1",IF(AZ1081&lt;AJ1081,"ZONEFORF2",IF(AZ1081&lt;V1081,"ZONEFORF3","ZONEHAUTE")))),IF(AZ1081&lt;U1081,"ZONEBASSE",IF(AZ1081&lt;V1081,"ZONEFORF1","ZONEHAUTE"))))</f>
        <v>#N/A</v>
      </c>
      <c r="BG1081" t="str">
        <f t="shared" ref="BG1081:BG1144" si="360">IF(RIGHT(S1081,1)="0","HDJ","HC")</f>
        <v>HDJ</v>
      </c>
      <c r="BH1081" s="20" t="e">
        <f t="shared" ref="BH1081:BH1144" si="361">IF(AZ1081&lt;8,AD1081*AZ1081,W1081-(U1081-AZ1081)*X1081)</f>
        <v>#N/A</v>
      </c>
      <c r="BI1081" s="20" t="e">
        <f t="shared" ref="BI1081:BI1144" si="362">Y1081</f>
        <v>#N/A</v>
      </c>
      <c r="BJ1081" s="20" t="e">
        <f t="shared" ref="BJ1081:BJ1144" si="363">Z1081</f>
        <v>#N/A</v>
      </c>
      <c r="BK1081" s="20" t="e">
        <f t="shared" ref="BK1081:BK1144" si="364">AA1081</f>
        <v>#N/A</v>
      </c>
      <c r="BL1081" s="20" t="e">
        <f t="shared" ref="BL1081:BL1144" si="365">IF(AG1081=1,AA1081+(AZ1081-V1081)*AB1081,Y1081+(AZ1081-V1081)*AB1081)</f>
        <v>#N/A</v>
      </c>
      <c r="BM1081" s="20" t="e">
        <f t="shared" si="347"/>
        <v>#N/A</v>
      </c>
      <c r="BN1081" s="20" t="e">
        <f t="shared" ref="BN1081:BN1144" si="366">AZ1081*Y1081</f>
        <v>#N/A</v>
      </c>
    </row>
    <row r="1082" spans="1:66">
      <c r="A1082" s="92"/>
      <c r="B1082" s="90"/>
      <c r="C1082" s="90"/>
      <c r="D1082" s="93"/>
      <c r="E1082" s="93"/>
      <c r="F1082" s="93"/>
      <c r="G1082" s="93"/>
      <c r="H1082" s="93"/>
      <c r="I1082" s="93"/>
      <c r="J1082" s="93"/>
      <c r="K1082" s="93"/>
      <c r="L1082" s="92"/>
      <c r="M1082" s="93"/>
      <c r="N1082" s="91">
        <f t="shared" si="348"/>
        <v>0</v>
      </c>
      <c r="O1082" s="91" t="str">
        <f t="shared" si="349"/>
        <v/>
      </c>
      <c r="P1082" s="91" t="str">
        <f t="shared" si="350"/>
        <v/>
      </c>
      <c r="Q1082" s="91" t="str">
        <f t="shared" si="351"/>
        <v>HDJ</v>
      </c>
      <c r="R1082" s="82"/>
      <c r="S1082" s="95">
        <f t="shared" si="352"/>
        <v>0</v>
      </c>
      <c r="T1082" s="95">
        <f t="shared" si="353"/>
        <v>0</v>
      </c>
      <c r="U1082" s="79" t="e">
        <f>VLOOKUP($S1082,'Grille de Tarif OQN'!$B$2:$S$3603,U$1,0)</f>
        <v>#N/A</v>
      </c>
      <c r="V1082" s="79" t="e">
        <f>VLOOKUP($S1082,'Grille de Tarif OQN'!$B$2:$S$3603,V$1,0)</f>
        <v>#N/A</v>
      </c>
      <c r="W1082" s="79" t="e">
        <f>VLOOKUP($S1082,'Grille de Tarif OQN'!$B$2:$S$3603,W$1,0)</f>
        <v>#N/A</v>
      </c>
      <c r="X1082" s="79" t="e">
        <f>VLOOKUP($S1082,'Grille de Tarif OQN'!$B$2:$S$3603,X$1,0)</f>
        <v>#N/A</v>
      </c>
      <c r="Y1082" s="79" t="e">
        <f>VLOOKUP($S1082,'Grille de Tarif OQN'!$B$2:$S$3603,Y$1,0)</f>
        <v>#N/A</v>
      </c>
      <c r="Z1082" s="79" t="e">
        <f>VLOOKUP($S1082,'Grille de Tarif OQN'!$B$2:$S$3603,Z$1,0)</f>
        <v>#N/A</v>
      </c>
      <c r="AA1082" s="79" t="e">
        <f>VLOOKUP($S1082,'Grille de Tarif OQN'!$B$2:$S$3603,AA$1,0)</f>
        <v>#N/A</v>
      </c>
      <c r="AB1082" s="79" t="e">
        <f>VLOOKUP($S1082,'Grille de Tarif OQN'!$B$2:$S$3603,AB$1,0)</f>
        <v>#N/A</v>
      </c>
      <c r="AC1082" s="79" t="e">
        <f>VLOOKUP($S1082,'Grille de Tarif OQN'!$B$2:$S$3603,AC$1,0)</f>
        <v>#N/A</v>
      </c>
      <c r="AD1082" s="79" t="e">
        <f>VLOOKUP($S1082,'Grille de Tarif OQN'!$B$2:$S$3603,AD$1,0)</f>
        <v>#N/A</v>
      </c>
      <c r="AE1082" s="79" t="e">
        <f>VLOOKUP($S1082,'Grille de Tarif OQN'!$B$2:$S$3603,AE$1,0)</f>
        <v>#N/A</v>
      </c>
      <c r="AF1082" s="79" t="e">
        <f>VLOOKUP($S1082,'Grille de Tarif OQN'!$B$2:$S$3603,AF$1,0)</f>
        <v>#N/A</v>
      </c>
      <c r="AG1082" s="79" t="e">
        <f>VLOOKUP($S1082,'Grille de Tarif OQN'!$B$2:$S$3603,AG$1,0)</f>
        <v>#N/A</v>
      </c>
      <c r="AH1082" s="79" t="e">
        <f>VLOOKUP($S1082,'Grille de Tarif OQN'!$B$2:$S$3603,AH$1,0)</f>
        <v>#N/A</v>
      </c>
      <c r="AI1082" s="79" t="e">
        <f>VLOOKUP($S1082,'Grille de Tarif OQN'!$B$2:$S$3603,AI$1,0)</f>
        <v>#N/A</v>
      </c>
      <c r="AJ1082" s="79" t="e">
        <f>VLOOKUP($S1082,'Grille de Tarif OQN'!$B$2:$S$3603,AJ$1,0)</f>
        <v>#N/A</v>
      </c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72"/>
      <c r="AV1082"/>
      <c r="AW1082"/>
      <c r="AX1082"/>
      <c r="AY1082"/>
      <c r="AZ1082" s="96">
        <f t="shared" si="354"/>
        <v>0</v>
      </c>
      <c r="BA1082" s="24" t="e">
        <f t="shared" si="355"/>
        <v>#N/A</v>
      </c>
      <c r="BB1082" s="24" t="e">
        <f t="shared" si="356"/>
        <v>#N/A</v>
      </c>
      <c r="BC1082" s="24" t="e">
        <f t="shared" si="357"/>
        <v>#N/A</v>
      </c>
      <c r="BD1082" s="24" t="e">
        <f t="shared" si="358"/>
        <v>#N/A</v>
      </c>
      <c r="BE1082"/>
      <c r="BF1082" t="e">
        <f t="shared" si="359"/>
        <v>#N/A</v>
      </c>
      <c r="BG1082" t="str">
        <f t="shared" si="360"/>
        <v>HDJ</v>
      </c>
      <c r="BH1082" s="20" t="e">
        <f t="shared" si="361"/>
        <v>#N/A</v>
      </c>
      <c r="BI1082" s="20" t="e">
        <f t="shared" si="362"/>
        <v>#N/A</v>
      </c>
      <c r="BJ1082" s="20" t="e">
        <f t="shared" si="363"/>
        <v>#N/A</v>
      </c>
      <c r="BK1082" s="20" t="e">
        <f t="shared" si="364"/>
        <v>#N/A</v>
      </c>
      <c r="BL1082" s="20" t="e">
        <f t="shared" si="365"/>
        <v>#N/A</v>
      </c>
      <c r="BM1082" s="20" t="e">
        <f t="shared" si="347"/>
        <v>#N/A</v>
      </c>
      <c r="BN1082" s="20" t="e">
        <f t="shared" si="366"/>
        <v>#N/A</v>
      </c>
    </row>
    <row r="1083" spans="1:66">
      <c r="A1083" s="92"/>
      <c r="B1083" s="90"/>
      <c r="C1083" s="90"/>
      <c r="D1083" s="93"/>
      <c r="E1083" s="93"/>
      <c r="F1083" s="93"/>
      <c r="G1083" s="93"/>
      <c r="H1083" s="93"/>
      <c r="I1083" s="93"/>
      <c r="J1083" s="93"/>
      <c r="K1083" s="93"/>
      <c r="L1083" s="92"/>
      <c r="M1083" s="93"/>
      <c r="N1083" s="91">
        <f t="shared" si="348"/>
        <v>0</v>
      </c>
      <c r="O1083" s="91" t="str">
        <f t="shared" si="349"/>
        <v/>
      </c>
      <c r="P1083" s="91" t="str">
        <f t="shared" si="350"/>
        <v/>
      </c>
      <c r="Q1083" s="91" t="str">
        <f t="shared" si="351"/>
        <v>HDJ</v>
      </c>
      <c r="R1083" s="82"/>
      <c r="S1083" s="95">
        <f t="shared" si="352"/>
        <v>0</v>
      </c>
      <c r="T1083" s="95">
        <f t="shared" si="353"/>
        <v>0</v>
      </c>
      <c r="U1083" s="79" t="e">
        <f>VLOOKUP($S1083,'Grille de Tarif OQN'!$B$2:$S$3603,U$1,0)</f>
        <v>#N/A</v>
      </c>
      <c r="V1083" s="79" t="e">
        <f>VLOOKUP($S1083,'Grille de Tarif OQN'!$B$2:$S$3603,V$1,0)</f>
        <v>#N/A</v>
      </c>
      <c r="W1083" s="79" t="e">
        <f>VLOOKUP($S1083,'Grille de Tarif OQN'!$B$2:$S$3603,W$1,0)</f>
        <v>#N/A</v>
      </c>
      <c r="X1083" s="79" t="e">
        <f>VLOOKUP($S1083,'Grille de Tarif OQN'!$B$2:$S$3603,X$1,0)</f>
        <v>#N/A</v>
      </c>
      <c r="Y1083" s="79" t="e">
        <f>VLOOKUP($S1083,'Grille de Tarif OQN'!$B$2:$S$3603,Y$1,0)</f>
        <v>#N/A</v>
      </c>
      <c r="Z1083" s="79" t="e">
        <f>VLOOKUP($S1083,'Grille de Tarif OQN'!$B$2:$S$3603,Z$1,0)</f>
        <v>#N/A</v>
      </c>
      <c r="AA1083" s="79" t="e">
        <f>VLOOKUP($S1083,'Grille de Tarif OQN'!$B$2:$S$3603,AA$1,0)</f>
        <v>#N/A</v>
      </c>
      <c r="AB1083" s="79" t="e">
        <f>VLOOKUP($S1083,'Grille de Tarif OQN'!$B$2:$S$3603,AB$1,0)</f>
        <v>#N/A</v>
      </c>
      <c r="AC1083" s="79" t="e">
        <f>VLOOKUP($S1083,'Grille de Tarif OQN'!$B$2:$S$3603,AC$1,0)</f>
        <v>#N/A</v>
      </c>
      <c r="AD1083" s="79" t="e">
        <f>VLOOKUP($S1083,'Grille de Tarif OQN'!$B$2:$S$3603,AD$1,0)</f>
        <v>#N/A</v>
      </c>
      <c r="AE1083" s="79" t="e">
        <f>VLOOKUP($S1083,'Grille de Tarif OQN'!$B$2:$S$3603,AE$1,0)</f>
        <v>#N/A</v>
      </c>
      <c r="AF1083" s="79" t="e">
        <f>VLOOKUP($S1083,'Grille de Tarif OQN'!$B$2:$S$3603,AF$1,0)</f>
        <v>#N/A</v>
      </c>
      <c r="AG1083" s="79" t="e">
        <f>VLOOKUP($S1083,'Grille de Tarif OQN'!$B$2:$S$3603,AG$1,0)</f>
        <v>#N/A</v>
      </c>
      <c r="AH1083" s="79" t="e">
        <f>VLOOKUP($S1083,'Grille de Tarif OQN'!$B$2:$S$3603,AH$1,0)</f>
        <v>#N/A</v>
      </c>
      <c r="AI1083" s="79" t="e">
        <f>VLOOKUP($S1083,'Grille de Tarif OQN'!$B$2:$S$3603,AI$1,0)</f>
        <v>#N/A</v>
      </c>
      <c r="AJ1083" s="79" t="e">
        <f>VLOOKUP($S1083,'Grille de Tarif OQN'!$B$2:$S$3603,AJ$1,0)</f>
        <v>#N/A</v>
      </c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72"/>
      <c r="AV1083"/>
      <c r="AW1083"/>
      <c r="AX1083"/>
      <c r="AY1083"/>
      <c r="AZ1083" s="96">
        <f t="shared" si="354"/>
        <v>0</v>
      </c>
      <c r="BA1083" s="24" t="e">
        <f t="shared" si="355"/>
        <v>#N/A</v>
      </c>
      <c r="BB1083" s="24" t="e">
        <f t="shared" si="356"/>
        <v>#N/A</v>
      </c>
      <c r="BC1083" s="24" t="e">
        <f t="shared" si="357"/>
        <v>#N/A</v>
      </c>
      <c r="BD1083" s="24" t="e">
        <f t="shared" si="358"/>
        <v>#N/A</v>
      </c>
      <c r="BE1083"/>
      <c r="BF1083" t="e">
        <f t="shared" si="359"/>
        <v>#N/A</v>
      </c>
      <c r="BG1083" t="str">
        <f t="shared" si="360"/>
        <v>HDJ</v>
      </c>
      <c r="BH1083" s="20" t="e">
        <f t="shared" si="361"/>
        <v>#N/A</v>
      </c>
      <c r="BI1083" s="20" t="e">
        <f t="shared" si="362"/>
        <v>#N/A</v>
      </c>
      <c r="BJ1083" s="20" t="e">
        <f t="shared" si="363"/>
        <v>#N/A</v>
      </c>
      <c r="BK1083" s="20" t="e">
        <f t="shared" si="364"/>
        <v>#N/A</v>
      </c>
      <c r="BL1083" s="20" t="e">
        <f t="shared" si="365"/>
        <v>#N/A</v>
      </c>
      <c r="BM1083" s="20" t="e">
        <f t="shared" si="347"/>
        <v>#N/A</v>
      </c>
      <c r="BN1083" s="20" t="e">
        <f t="shared" si="366"/>
        <v>#N/A</v>
      </c>
    </row>
    <row r="1084" spans="1:66">
      <c r="A1084" s="92"/>
      <c r="B1084" s="90"/>
      <c r="C1084" s="90"/>
      <c r="D1084" s="93"/>
      <c r="E1084" s="93"/>
      <c r="F1084" s="93"/>
      <c r="G1084" s="93"/>
      <c r="H1084" s="93"/>
      <c r="I1084" s="93"/>
      <c r="J1084" s="93"/>
      <c r="K1084" s="93"/>
      <c r="L1084" s="92"/>
      <c r="M1084" s="93"/>
      <c r="N1084" s="91">
        <f t="shared" si="348"/>
        <v>0</v>
      </c>
      <c r="O1084" s="91" t="str">
        <f t="shared" si="349"/>
        <v/>
      </c>
      <c r="P1084" s="91" t="str">
        <f t="shared" si="350"/>
        <v/>
      </c>
      <c r="Q1084" s="91" t="str">
        <f t="shared" si="351"/>
        <v>HDJ</v>
      </c>
      <c r="R1084" s="82"/>
      <c r="S1084" s="95">
        <f t="shared" si="352"/>
        <v>0</v>
      </c>
      <c r="T1084" s="95">
        <f t="shared" si="353"/>
        <v>0</v>
      </c>
      <c r="U1084" s="79" t="e">
        <f>VLOOKUP($S1084,'Grille de Tarif OQN'!$B$2:$S$3603,U$1,0)</f>
        <v>#N/A</v>
      </c>
      <c r="V1084" s="79" t="e">
        <f>VLOOKUP($S1084,'Grille de Tarif OQN'!$B$2:$S$3603,V$1,0)</f>
        <v>#N/A</v>
      </c>
      <c r="W1084" s="79" t="e">
        <f>VLOOKUP($S1084,'Grille de Tarif OQN'!$B$2:$S$3603,W$1,0)</f>
        <v>#N/A</v>
      </c>
      <c r="X1084" s="79" t="e">
        <f>VLOOKUP($S1084,'Grille de Tarif OQN'!$B$2:$S$3603,X$1,0)</f>
        <v>#N/A</v>
      </c>
      <c r="Y1084" s="79" t="e">
        <f>VLOOKUP($S1084,'Grille de Tarif OQN'!$B$2:$S$3603,Y$1,0)</f>
        <v>#N/A</v>
      </c>
      <c r="Z1084" s="79" t="e">
        <f>VLOOKUP($S1084,'Grille de Tarif OQN'!$B$2:$S$3603,Z$1,0)</f>
        <v>#N/A</v>
      </c>
      <c r="AA1084" s="79" t="e">
        <f>VLOOKUP($S1084,'Grille de Tarif OQN'!$B$2:$S$3603,AA$1,0)</f>
        <v>#N/A</v>
      </c>
      <c r="AB1084" s="79" t="e">
        <f>VLOOKUP($S1084,'Grille de Tarif OQN'!$B$2:$S$3603,AB$1,0)</f>
        <v>#N/A</v>
      </c>
      <c r="AC1084" s="79" t="e">
        <f>VLOOKUP($S1084,'Grille de Tarif OQN'!$B$2:$S$3603,AC$1,0)</f>
        <v>#N/A</v>
      </c>
      <c r="AD1084" s="79" t="e">
        <f>VLOOKUP($S1084,'Grille de Tarif OQN'!$B$2:$S$3603,AD$1,0)</f>
        <v>#N/A</v>
      </c>
      <c r="AE1084" s="79" t="e">
        <f>VLOOKUP($S1084,'Grille de Tarif OQN'!$B$2:$S$3603,AE$1,0)</f>
        <v>#N/A</v>
      </c>
      <c r="AF1084" s="79" t="e">
        <f>VLOOKUP($S1084,'Grille de Tarif OQN'!$B$2:$S$3603,AF$1,0)</f>
        <v>#N/A</v>
      </c>
      <c r="AG1084" s="79" t="e">
        <f>VLOOKUP($S1084,'Grille de Tarif OQN'!$B$2:$S$3603,AG$1,0)</f>
        <v>#N/A</v>
      </c>
      <c r="AH1084" s="79" t="e">
        <f>VLOOKUP($S1084,'Grille de Tarif OQN'!$B$2:$S$3603,AH$1,0)</f>
        <v>#N/A</v>
      </c>
      <c r="AI1084" s="79" t="e">
        <f>VLOOKUP($S1084,'Grille de Tarif OQN'!$B$2:$S$3603,AI$1,0)</f>
        <v>#N/A</v>
      </c>
      <c r="AJ1084" s="79" t="e">
        <f>VLOOKUP($S1084,'Grille de Tarif OQN'!$B$2:$S$3603,AJ$1,0)</f>
        <v>#N/A</v>
      </c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72"/>
      <c r="AV1084"/>
      <c r="AW1084"/>
      <c r="AX1084"/>
      <c r="AY1084"/>
      <c r="AZ1084" s="96">
        <f t="shared" si="354"/>
        <v>0</v>
      </c>
      <c r="BA1084" s="24" t="e">
        <f t="shared" si="355"/>
        <v>#N/A</v>
      </c>
      <c r="BB1084" s="24" t="e">
        <f t="shared" si="356"/>
        <v>#N/A</v>
      </c>
      <c r="BC1084" s="24" t="e">
        <f t="shared" si="357"/>
        <v>#N/A</v>
      </c>
      <c r="BD1084" s="24" t="e">
        <f t="shared" si="358"/>
        <v>#N/A</v>
      </c>
      <c r="BE1084"/>
      <c r="BF1084" t="e">
        <f t="shared" si="359"/>
        <v>#N/A</v>
      </c>
      <c r="BG1084" t="str">
        <f t="shared" si="360"/>
        <v>HDJ</v>
      </c>
      <c r="BH1084" s="20" t="e">
        <f t="shared" si="361"/>
        <v>#N/A</v>
      </c>
      <c r="BI1084" s="20" t="e">
        <f t="shared" si="362"/>
        <v>#N/A</v>
      </c>
      <c r="BJ1084" s="20" t="e">
        <f t="shared" si="363"/>
        <v>#N/A</v>
      </c>
      <c r="BK1084" s="20" t="e">
        <f t="shared" si="364"/>
        <v>#N/A</v>
      </c>
      <c r="BL1084" s="20" t="e">
        <f t="shared" si="365"/>
        <v>#N/A</v>
      </c>
      <c r="BM1084" s="20" t="e">
        <f t="shared" si="347"/>
        <v>#N/A</v>
      </c>
      <c r="BN1084" s="20" t="e">
        <f t="shared" si="366"/>
        <v>#N/A</v>
      </c>
    </row>
    <row r="1085" spans="1:66">
      <c r="A1085" s="92"/>
      <c r="B1085" s="90"/>
      <c r="C1085" s="90"/>
      <c r="D1085" s="93"/>
      <c r="E1085" s="93"/>
      <c r="F1085" s="93"/>
      <c r="G1085" s="93"/>
      <c r="H1085" s="93"/>
      <c r="I1085" s="93"/>
      <c r="J1085" s="93"/>
      <c r="K1085" s="93"/>
      <c r="L1085" s="92"/>
      <c r="M1085" s="93"/>
      <c r="N1085" s="91">
        <f t="shared" si="348"/>
        <v>0</v>
      </c>
      <c r="O1085" s="91" t="str">
        <f t="shared" si="349"/>
        <v/>
      </c>
      <c r="P1085" s="91" t="str">
        <f t="shared" si="350"/>
        <v/>
      </c>
      <c r="Q1085" s="91" t="str">
        <f t="shared" si="351"/>
        <v>HDJ</v>
      </c>
      <c r="R1085" s="82"/>
      <c r="S1085" s="95">
        <f t="shared" si="352"/>
        <v>0</v>
      </c>
      <c r="T1085" s="95">
        <f t="shared" si="353"/>
        <v>0</v>
      </c>
      <c r="U1085" s="79" t="e">
        <f>VLOOKUP($S1085,'Grille de Tarif OQN'!$B$2:$S$3603,U$1,0)</f>
        <v>#N/A</v>
      </c>
      <c r="V1085" s="79" t="e">
        <f>VLOOKUP($S1085,'Grille de Tarif OQN'!$B$2:$S$3603,V$1,0)</f>
        <v>#N/A</v>
      </c>
      <c r="W1085" s="79" t="e">
        <f>VLOOKUP($S1085,'Grille de Tarif OQN'!$B$2:$S$3603,W$1,0)</f>
        <v>#N/A</v>
      </c>
      <c r="X1085" s="79" t="e">
        <f>VLOOKUP($S1085,'Grille de Tarif OQN'!$B$2:$S$3603,X$1,0)</f>
        <v>#N/A</v>
      </c>
      <c r="Y1085" s="79" t="e">
        <f>VLOOKUP($S1085,'Grille de Tarif OQN'!$B$2:$S$3603,Y$1,0)</f>
        <v>#N/A</v>
      </c>
      <c r="Z1085" s="79" t="e">
        <f>VLOOKUP($S1085,'Grille de Tarif OQN'!$B$2:$S$3603,Z$1,0)</f>
        <v>#N/A</v>
      </c>
      <c r="AA1085" s="79" t="e">
        <f>VLOOKUP($S1085,'Grille de Tarif OQN'!$B$2:$S$3603,AA$1,0)</f>
        <v>#N/A</v>
      </c>
      <c r="AB1085" s="79" t="e">
        <f>VLOOKUP($S1085,'Grille de Tarif OQN'!$B$2:$S$3603,AB$1,0)</f>
        <v>#N/A</v>
      </c>
      <c r="AC1085" s="79" t="e">
        <f>VLOOKUP($S1085,'Grille de Tarif OQN'!$B$2:$S$3603,AC$1,0)</f>
        <v>#N/A</v>
      </c>
      <c r="AD1085" s="79" t="e">
        <f>VLOOKUP($S1085,'Grille de Tarif OQN'!$B$2:$S$3603,AD$1,0)</f>
        <v>#N/A</v>
      </c>
      <c r="AE1085" s="79" t="e">
        <f>VLOOKUP($S1085,'Grille de Tarif OQN'!$B$2:$S$3603,AE$1,0)</f>
        <v>#N/A</v>
      </c>
      <c r="AF1085" s="79" t="e">
        <f>VLOOKUP($S1085,'Grille de Tarif OQN'!$B$2:$S$3603,AF$1,0)</f>
        <v>#N/A</v>
      </c>
      <c r="AG1085" s="79" t="e">
        <f>VLOOKUP($S1085,'Grille de Tarif OQN'!$B$2:$S$3603,AG$1,0)</f>
        <v>#N/A</v>
      </c>
      <c r="AH1085" s="79" t="e">
        <f>VLOOKUP($S1085,'Grille de Tarif OQN'!$B$2:$S$3603,AH$1,0)</f>
        <v>#N/A</v>
      </c>
      <c r="AI1085" s="79" t="e">
        <f>VLOOKUP($S1085,'Grille de Tarif OQN'!$B$2:$S$3603,AI$1,0)</f>
        <v>#N/A</v>
      </c>
      <c r="AJ1085" s="79" t="e">
        <f>VLOOKUP($S1085,'Grille de Tarif OQN'!$B$2:$S$3603,AJ$1,0)</f>
        <v>#N/A</v>
      </c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72"/>
      <c r="AV1085"/>
      <c r="AW1085"/>
      <c r="AX1085"/>
      <c r="AY1085"/>
      <c r="AZ1085" s="96">
        <f t="shared" si="354"/>
        <v>0</v>
      </c>
      <c r="BA1085" s="24" t="e">
        <f t="shared" si="355"/>
        <v>#N/A</v>
      </c>
      <c r="BB1085" s="24" t="e">
        <f t="shared" si="356"/>
        <v>#N/A</v>
      </c>
      <c r="BC1085" s="24" t="e">
        <f t="shared" si="357"/>
        <v>#N/A</v>
      </c>
      <c r="BD1085" s="24" t="e">
        <f t="shared" si="358"/>
        <v>#N/A</v>
      </c>
      <c r="BE1085"/>
      <c r="BF1085" t="e">
        <f t="shared" si="359"/>
        <v>#N/A</v>
      </c>
      <c r="BG1085" t="str">
        <f t="shared" si="360"/>
        <v>HDJ</v>
      </c>
      <c r="BH1085" s="20" t="e">
        <f t="shared" si="361"/>
        <v>#N/A</v>
      </c>
      <c r="BI1085" s="20" t="e">
        <f t="shared" si="362"/>
        <v>#N/A</v>
      </c>
      <c r="BJ1085" s="20" t="e">
        <f t="shared" si="363"/>
        <v>#N/A</v>
      </c>
      <c r="BK1085" s="20" t="e">
        <f t="shared" si="364"/>
        <v>#N/A</v>
      </c>
      <c r="BL1085" s="20" t="e">
        <f t="shared" si="365"/>
        <v>#N/A</v>
      </c>
      <c r="BM1085" s="20" t="e">
        <f t="shared" si="347"/>
        <v>#N/A</v>
      </c>
      <c r="BN1085" s="20" t="e">
        <f t="shared" si="366"/>
        <v>#N/A</v>
      </c>
    </row>
    <row r="1086" spans="1:66">
      <c r="A1086" s="92"/>
      <c r="B1086" s="90"/>
      <c r="C1086" s="90"/>
      <c r="D1086" s="93"/>
      <c r="E1086" s="93"/>
      <c r="F1086" s="93"/>
      <c r="G1086" s="93"/>
      <c r="H1086" s="93"/>
      <c r="I1086" s="93"/>
      <c r="J1086" s="93"/>
      <c r="K1086" s="93"/>
      <c r="L1086" s="92"/>
      <c r="M1086" s="93"/>
      <c r="N1086" s="91">
        <f t="shared" si="348"/>
        <v>0</v>
      </c>
      <c r="O1086" s="91" t="str">
        <f t="shared" si="349"/>
        <v/>
      </c>
      <c r="P1086" s="91" t="str">
        <f t="shared" si="350"/>
        <v/>
      </c>
      <c r="Q1086" s="91" t="str">
        <f t="shared" si="351"/>
        <v>HDJ</v>
      </c>
      <c r="R1086" s="82"/>
      <c r="S1086" s="95">
        <f t="shared" si="352"/>
        <v>0</v>
      </c>
      <c r="T1086" s="95">
        <f t="shared" si="353"/>
        <v>0</v>
      </c>
      <c r="U1086" s="79" t="e">
        <f>VLOOKUP($S1086,'Grille de Tarif OQN'!$B$2:$S$3603,U$1,0)</f>
        <v>#N/A</v>
      </c>
      <c r="V1086" s="79" t="e">
        <f>VLOOKUP($S1086,'Grille de Tarif OQN'!$B$2:$S$3603,V$1,0)</f>
        <v>#N/A</v>
      </c>
      <c r="W1086" s="79" t="e">
        <f>VLOOKUP($S1086,'Grille de Tarif OQN'!$B$2:$S$3603,W$1,0)</f>
        <v>#N/A</v>
      </c>
      <c r="X1086" s="79" t="e">
        <f>VLOOKUP($S1086,'Grille de Tarif OQN'!$B$2:$S$3603,X$1,0)</f>
        <v>#N/A</v>
      </c>
      <c r="Y1086" s="79" t="e">
        <f>VLOOKUP($S1086,'Grille de Tarif OQN'!$B$2:$S$3603,Y$1,0)</f>
        <v>#N/A</v>
      </c>
      <c r="Z1086" s="79" t="e">
        <f>VLOOKUP($S1086,'Grille de Tarif OQN'!$B$2:$S$3603,Z$1,0)</f>
        <v>#N/A</v>
      </c>
      <c r="AA1086" s="79" t="e">
        <f>VLOOKUP($S1086,'Grille de Tarif OQN'!$B$2:$S$3603,AA$1,0)</f>
        <v>#N/A</v>
      </c>
      <c r="AB1086" s="79" t="e">
        <f>VLOOKUP($S1086,'Grille de Tarif OQN'!$B$2:$S$3603,AB$1,0)</f>
        <v>#N/A</v>
      </c>
      <c r="AC1086" s="79" t="e">
        <f>VLOOKUP($S1086,'Grille de Tarif OQN'!$B$2:$S$3603,AC$1,0)</f>
        <v>#N/A</v>
      </c>
      <c r="AD1086" s="79" t="e">
        <f>VLOOKUP($S1086,'Grille de Tarif OQN'!$B$2:$S$3603,AD$1,0)</f>
        <v>#N/A</v>
      </c>
      <c r="AE1086" s="79" t="e">
        <f>VLOOKUP($S1086,'Grille de Tarif OQN'!$B$2:$S$3603,AE$1,0)</f>
        <v>#N/A</v>
      </c>
      <c r="AF1086" s="79" t="e">
        <f>VLOOKUP($S1086,'Grille de Tarif OQN'!$B$2:$S$3603,AF$1,0)</f>
        <v>#N/A</v>
      </c>
      <c r="AG1086" s="79" t="e">
        <f>VLOOKUP($S1086,'Grille de Tarif OQN'!$B$2:$S$3603,AG$1,0)</f>
        <v>#N/A</v>
      </c>
      <c r="AH1086" s="79" t="e">
        <f>VLOOKUP($S1086,'Grille de Tarif OQN'!$B$2:$S$3603,AH$1,0)</f>
        <v>#N/A</v>
      </c>
      <c r="AI1086" s="79" t="e">
        <f>VLOOKUP($S1086,'Grille de Tarif OQN'!$B$2:$S$3603,AI$1,0)</f>
        <v>#N/A</v>
      </c>
      <c r="AJ1086" s="79" t="e">
        <f>VLOOKUP($S1086,'Grille de Tarif OQN'!$B$2:$S$3603,AJ$1,0)</f>
        <v>#N/A</v>
      </c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72"/>
      <c r="AV1086"/>
      <c r="AW1086"/>
      <c r="AX1086"/>
      <c r="AY1086"/>
      <c r="AZ1086" s="96">
        <f t="shared" si="354"/>
        <v>0</v>
      </c>
      <c r="BA1086" s="24" t="e">
        <f t="shared" si="355"/>
        <v>#N/A</v>
      </c>
      <c r="BB1086" s="24" t="e">
        <f t="shared" si="356"/>
        <v>#N/A</v>
      </c>
      <c r="BC1086" s="24" t="e">
        <f t="shared" si="357"/>
        <v>#N/A</v>
      </c>
      <c r="BD1086" s="24" t="e">
        <f t="shared" si="358"/>
        <v>#N/A</v>
      </c>
      <c r="BE1086"/>
      <c r="BF1086" t="e">
        <f t="shared" si="359"/>
        <v>#N/A</v>
      </c>
      <c r="BG1086" t="str">
        <f t="shared" si="360"/>
        <v>HDJ</v>
      </c>
      <c r="BH1086" s="20" t="e">
        <f t="shared" si="361"/>
        <v>#N/A</v>
      </c>
      <c r="BI1086" s="20" t="e">
        <f t="shared" si="362"/>
        <v>#N/A</v>
      </c>
      <c r="BJ1086" s="20" t="e">
        <f t="shared" si="363"/>
        <v>#N/A</v>
      </c>
      <c r="BK1086" s="20" t="e">
        <f t="shared" si="364"/>
        <v>#N/A</v>
      </c>
      <c r="BL1086" s="20" t="e">
        <f t="shared" si="365"/>
        <v>#N/A</v>
      </c>
      <c r="BM1086" s="20" t="e">
        <f t="shared" si="347"/>
        <v>#N/A</v>
      </c>
      <c r="BN1086" s="20" t="e">
        <f t="shared" si="366"/>
        <v>#N/A</v>
      </c>
    </row>
    <row r="1087" spans="1:66">
      <c r="A1087" s="92"/>
      <c r="B1087" s="90"/>
      <c r="C1087" s="90"/>
      <c r="D1087" s="93"/>
      <c r="E1087" s="93"/>
      <c r="F1087" s="93"/>
      <c r="G1087" s="93"/>
      <c r="H1087" s="93"/>
      <c r="I1087" s="93"/>
      <c r="J1087" s="93"/>
      <c r="K1087" s="93"/>
      <c r="L1087" s="92"/>
      <c r="M1087" s="93"/>
      <c r="N1087" s="91">
        <f t="shared" si="348"/>
        <v>0</v>
      </c>
      <c r="O1087" s="91" t="str">
        <f t="shared" si="349"/>
        <v/>
      </c>
      <c r="P1087" s="91" t="str">
        <f t="shared" si="350"/>
        <v/>
      </c>
      <c r="Q1087" s="91" t="str">
        <f t="shared" si="351"/>
        <v>HDJ</v>
      </c>
      <c r="R1087" s="82"/>
      <c r="S1087" s="95">
        <f t="shared" si="352"/>
        <v>0</v>
      </c>
      <c r="T1087" s="95">
        <f t="shared" si="353"/>
        <v>0</v>
      </c>
      <c r="U1087" s="79" t="e">
        <f>VLOOKUP($S1087,'Grille de Tarif OQN'!$B$2:$S$3603,U$1,0)</f>
        <v>#N/A</v>
      </c>
      <c r="V1087" s="79" t="e">
        <f>VLOOKUP($S1087,'Grille de Tarif OQN'!$B$2:$S$3603,V$1,0)</f>
        <v>#N/A</v>
      </c>
      <c r="W1087" s="79" t="e">
        <f>VLOOKUP($S1087,'Grille de Tarif OQN'!$B$2:$S$3603,W$1,0)</f>
        <v>#N/A</v>
      </c>
      <c r="X1087" s="79" t="e">
        <f>VLOOKUP($S1087,'Grille de Tarif OQN'!$B$2:$S$3603,X$1,0)</f>
        <v>#N/A</v>
      </c>
      <c r="Y1087" s="79" t="e">
        <f>VLOOKUP($S1087,'Grille de Tarif OQN'!$B$2:$S$3603,Y$1,0)</f>
        <v>#N/A</v>
      </c>
      <c r="Z1087" s="79" t="e">
        <f>VLOOKUP($S1087,'Grille de Tarif OQN'!$B$2:$S$3603,Z$1,0)</f>
        <v>#N/A</v>
      </c>
      <c r="AA1087" s="79" t="e">
        <f>VLOOKUP($S1087,'Grille de Tarif OQN'!$B$2:$S$3603,AA$1,0)</f>
        <v>#N/A</v>
      </c>
      <c r="AB1087" s="79" t="e">
        <f>VLOOKUP($S1087,'Grille de Tarif OQN'!$B$2:$S$3603,AB$1,0)</f>
        <v>#N/A</v>
      </c>
      <c r="AC1087" s="79" t="e">
        <f>VLOOKUP($S1087,'Grille de Tarif OQN'!$B$2:$S$3603,AC$1,0)</f>
        <v>#N/A</v>
      </c>
      <c r="AD1087" s="79" t="e">
        <f>VLOOKUP($S1087,'Grille de Tarif OQN'!$B$2:$S$3603,AD$1,0)</f>
        <v>#N/A</v>
      </c>
      <c r="AE1087" s="79" t="e">
        <f>VLOOKUP($S1087,'Grille de Tarif OQN'!$B$2:$S$3603,AE$1,0)</f>
        <v>#N/A</v>
      </c>
      <c r="AF1087" s="79" t="e">
        <f>VLOOKUP($S1087,'Grille de Tarif OQN'!$B$2:$S$3603,AF$1,0)</f>
        <v>#N/A</v>
      </c>
      <c r="AG1087" s="79" t="e">
        <f>VLOOKUP($S1087,'Grille de Tarif OQN'!$B$2:$S$3603,AG$1,0)</f>
        <v>#N/A</v>
      </c>
      <c r="AH1087" s="79" t="e">
        <f>VLOOKUP($S1087,'Grille de Tarif OQN'!$B$2:$S$3603,AH$1,0)</f>
        <v>#N/A</v>
      </c>
      <c r="AI1087" s="79" t="e">
        <f>VLOOKUP($S1087,'Grille de Tarif OQN'!$B$2:$S$3603,AI$1,0)</f>
        <v>#N/A</v>
      </c>
      <c r="AJ1087" s="79" t="e">
        <f>VLOOKUP($S1087,'Grille de Tarif OQN'!$B$2:$S$3603,AJ$1,0)</f>
        <v>#N/A</v>
      </c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72"/>
      <c r="AV1087"/>
      <c r="AW1087"/>
      <c r="AX1087"/>
      <c r="AY1087"/>
      <c r="AZ1087" s="96">
        <f t="shared" si="354"/>
        <v>0</v>
      </c>
      <c r="BA1087" s="24" t="e">
        <f t="shared" si="355"/>
        <v>#N/A</v>
      </c>
      <c r="BB1087" s="24" t="e">
        <f t="shared" si="356"/>
        <v>#N/A</v>
      </c>
      <c r="BC1087" s="24" t="e">
        <f t="shared" si="357"/>
        <v>#N/A</v>
      </c>
      <c r="BD1087" s="24" t="e">
        <f t="shared" si="358"/>
        <v>#N/A</v>
      </c>
      <c r="BE1087"/>
      <c r="BF1087" t="e">
        <f t="shared" si="359"/>
        <v>#N/A</v>
      </c>
      <c r="BG1087" t="str">
        <f t="shared" si="360"/>
        <v>HDJ</v>
      </c>
      <c r="BH1087" s="20" t="e">
        <f t="shared" si="361"/>
        <v>#N/A</v>
      </c>
      <c r="BI1087" s="20" t="e">
        <f t="shared" si="362"/>
        <v>#N/A</v>
      </c>
      <c r="BJ1087" s="20" t="e">
        <f t="shared" si="363"/>
        <v>#N/A</v>
      </c>
      <c r="BK1087" s="20" t="e">
        <f t="shared" si="364"/>
        <v>#N/A</v>
      </c>
      <c r="BL1087" s="20" t="e">
        <f t="shared" si="365"/>
        <v>#N/A</v>
      </c>
      <c r="BM1087" s="20" t="e">
        <f t="shared" si="347"/>
        <v>#N/A</v>
      </c>
      <c r="BN1087" s="20" t="e">
        <f t="shared" si="366"/>
        <v>#N/A</v>
      </c>
    </row>
    <row r="1088" spans="1:66">
      <c r="A1088" s="92"/>
      <c r="B1088" s="90"/>
      <c r="C1088" s="90"/>
      <c r="D1088" s="93"/>
      <c r="E1088" s="93"/>
      <c r="F1088" s="93"/>
      <c r="G1088" s="93"/>
      <c r="H1088" s="93"/>
      <c r="I1088" s="93"/>
      <c r="J1088" s="93"/>
      <c r="K1088" s="93"/>
      <c r="L1088" s="92"/>
      <c r="M1088" s="93"/>
      <c r="N1088" s="91">
        <f t="shared" si="348"/>
        <v>0</v>
      </c>
      <c r="O1088" s="91" t="str">
        <f t="shared" si="349"/>
        <v/>
      </c>
      <c r="P1088" s="91" t="str">
        <f t="shared" si="350"/>
        <v/>
      </c>
      <c r="Q1088" s="91" t="str">
        <f t="shared" si="351"/>
        <v>HDJ</v>
      </c>
      <c r="R1088" s="82"/>
      <c r="S1088" s="95">
        <f t="shared" si="352"/>
        <v>0</v>
      </c>
      <c r="T1088" s="95">
        <f t="shared" si="353"/>
        <v>0</v>
      </c>
      <c r="U1088" s="79" t="e">
        <f>VLOOKUP($S1088,'Grille de Tarif OQN'!$B$2:$S$3603,U$1,0)</f>
        <v>#N/A</v>
      </c>
      <c r="V1088" s="79" t="e">
        <f>VLOOKUP($S1088,'Grille de Tarif OQN'!$B$2:$S$3603,V$1,0)</f>
        <v>#N/A</v>
      </c>
      <c r="W1088" s="79" t="e">
        <f>VLOOKUP($S1088,'Grille de Tarif OQN'!$B$2:$S$3603,W$1,0)</f>
        <v>#N/A</v>
      </c>
      <c r="X1088" s="79" t="e">
        <f>VLOOKUP($S1088,'Grille de Tarif OQN'!$B$2:$S$3603,X$1,0)</f>
        <v>#N/A</v>
      </c>
      <c r="Y1088" s="79" t="e">
        <f>VLOOKUP($S1088,'Grille de Tarif OQN'!$B$2:$S$3603,Y$1,0)</f>
        <v>#N/A</v>
      </c>
      <c r="Z1088" s="79" t="e">
        <f>VLOOKUP($S1088,'Grille de Tarif OQN'!$B$2:$S$3603,Z$1,0)</f>
        <v>#N/A</v>
      </c>
      <c r="AA1088" s="79" t="e">
        <f>VLOOKUP($S1088,'Grille de Tarif OQN'!$B$2:$S$3603,AA$1,0)</f>
        <v>#N/A</v>
      </c>
      <c r="AB1088" s="79" t="e">
        <f>VLOOKUP($S1088,'Grille de Tarif OQN'!$B$2:$S$3603,AB$1,0)</f>
        <v>#N/A</v>
      </c>
      <c r="AC1088" s="79" t="e">
        <f>VLOOKUP($S1088,'Grille de Tarif OQN'!$B$2:$S$3603,AC$1,0)</f>
        <v>#N/A</v>
      </c>
      <c r="AD1088" s="79" t="e">
        <f>VLOOKUP($S1088,'Grille de Tarif OQN'!$B$2:$S$3603,AD$1,0)</f>
        <v>#N/A</v>
      </c>
      <c r="AE1088" s="79" t="e">
        <f>VLOOKUP($S1088,'Grille de Tarif OQN'!$B$2:$S$3603,AE$1,0)</f>
        <v>#N/A</v>
      </c>
      <c r="AF1088" s="79" t="e">
        <f>VLOOKUP($S1088,'Grille de Tarif OQN'!$B$2:$S$3603,AF$1,0)</f>
        <v>#N/A</v>
      </c>
      <c r="AG1088" s="79" t="e">
        <f>VLOOKUP($S1088,'Grille de Tarif OQN'!$B$2:$S$3603,AG$1,0)</f>
        <v>#N/A</v>
      </c>
      <c r="AH1088" s="79" t="e">
        <f>VLOOKUP($S1088,'Grille de Tarif OQN'!$B$2:$S$3603,AH$1,0)</f>
        <v>#N/A</v>
      </c>
      <c r="AI1088" s="79" t="e">
        <f>VLOOKUP($S1088,'Grille de Tarif OQN'!$B$2:$S$3603,AI$1,0)</f>
        <v>#N/A</v>
      </c>
      <c r="AJ1088" s="79" t="e">
        <f>VLOOKUP($S1088,'Grille de Tarif OQN'!$B$2:$S$3603,AJ$1,0)</f>
        <v>#N/A</v>
      </c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72"/>
      <c r="AV1088"/>
      <c r="AW1088"/>
      <c r="AX1088"/>
      <c r="AY1088"/>
      <c r="AZ1088" s="96">
        <f t="shared" si="354"/>
        <v>0</v>
      </c>
      <c r="BA1088" s="24" t="e">
        <f t="shared" si="355"/>
        <v>#N/A</v>
      </c>
      <c r="BB1088" s="24" t="e">
        <f t="shared" si="356"/>
        <v>#N/A</v>
      </c>
      <c r="BC1088" s="24" t="e">
        <f t="shared" si="357"/>
        <v>#N/A</v>
      </c>
      <c r="BD1088" s="24" t="e">
        <f t="shared" si="358"/>
        <v>#N/A</v>
      </c>
      <c r="BE1088"/>
      <c r="BF1088" t="e">
        <f t="shared" si="359"/>
        <v>#N/A</v>
      </c>
      <c r="BG1088" t="str">
        <f t="shared" si="360"/>
        <v>HDJ</v>
      </c>
      <c r="BH1088" s="20" t="e">
        <f t="shared" si="361"/>
        <v>#N/A</v>
      </c>
      <c r="BI1088" s="20" t="e">
        <f t="shared" si="362"/>
        <v>#N/A</v>
      </c>
      <c r="BJ1088" s="20" t="e">
        <f t="shared" si="363"/>
        <v>#N/A</v>
      </c>
      <c r="BK1088" s="20" t="e">
        <f t="shared" si="364"/>
        <v>#N/A</v>
      </c>
      <c r="BL1088" s="20" t="e">
        <f t="shared" si="365"/>
        <v>#N/A</v>
      </c>
      <c r="BM1088" s="20" t="e">
        <f t="shared" si="347"/>
        <v>#N/A</v>
      </c>
      <c r="BN1088" s="20" t="e">
        <f t="shared" si="366"/>
        <v>#N/A</v>
      </c>
    </row>
    <row r="1089" spans="1:66">
      <c r="A1089" s="92"/>
      <c r="B1089" s="90"/>
      <c r="C1089" s="90"/>
      <c r="D1089" s="93"/>
      <c r="E1089" s="93"/>
      <c r="F1089" s="93"/>
      <c r="G1089" s="93"/>
      <c r="H1089" s="93"/>
      <c r="I1089" s="93"/>
      <c r="J1089" s="93"/>
      <c r="K1089" s="93"/>
      <c r="L1089" s="92"/>
      <c r="M1089" s="93"/>
      <c r="N1089" s="91">
        <f t="shared" si="348"/>
        <v>0</v>
      </c>
      <c r="O1089" s="91" t="str">
        <f t="shared" si="349"/>
        <v/>
      </c>
      <c r="P1089" s="91" t="str">
        <f t="shared" si="350"/>
        <v/>
      </c>
      <c r="Q1089" s="91" t="str">
        <f t="shared" si="351"/>
        <v>HDJ</v>
      </c>
      <c r="R1089" s="82"/>
      <c r="S1089" s="95">
        <f t="shared" si="352"/>
        <v>0</v>
      </c>
      <c r="T1089" s="95">
        <f t="shared" si="353"/>
        <v>0</v>
      </c>
      <c r="U1089" s="79" t="e">
        <f>VLOOKUP($S1089,'Grille de Tarif OQN'!$B$2:$S$3603,U$1,0)</f>
        <v>#N/A</v>
      </c>
      <c r="V1089" s="79" t="e">
        <f>VLOOKUP($S1089,'Grille de Tarif OQN'!$B$2:$S$3603,V$1,0)</f>
        <v>#N/A</v>
      </c>
      <c r="W1089" s="79" t="e">
        <f>VLOOKUP($S1089,'Grille de Tarif OQN'!$B$2:$S$3603,W$1,0)</f>
        <v>#N/A</v>
      </c>
      <c r="X1089" s="79" t="e">
        <f>VLOOKUP($S1089,'Grille de Tarif OQN'!$B$2:$S$3603,X$1,0)</f>
        <v>#N/A</v>
      </c>
      <c r="Y1089" s="79" t="e">
        <f>VLOOKUP($S1089,'Grille de Tarif OQN'!$B$2:$S$3603,Y$1,0)</f>
        <v>#N/A</v>
      </c>
      <c r="Z1089" s="79" t="e">
        <f>VLOOKUP($S1089,'Grille de Tarif OQN'!$B$2:$S$3603,Z$1,0)</f>
        <v>#N/A</v>
      </c>
      <c r="AA1089" s="79" t="e">
        <f>VLOOKUP($S1089,'Grille de Tarif OQN'!$B$2:$S$3603,AA$1,0)</f>
        <v>#N/A</v>
      </c>
      <c r="AB1089" s="79" t="e">
        <f>VLOOKUP($S1089,'Grille de Tarif OQN'!$B$2:$S$3603,AB$1,0)</f>
        <v>#N/A</v>
      </c>
      <c r="AC1089" s="79" t="e">
        <f>VLOOKUP($S1089,'Grille de Tarif OQN'!$B$2:$S$3603,AC$1,0)</f>
        <v>#N/A</v>
      </c>
      <c r="AD1089" s="79" t="e">
        <f>VLOOKUP($S1089,'Grille de Tarif OQN'!$B$2:$S$3603,AD$1,0)</f>
        <v>#N/A</v>
      </c>
      <c r="AE1089" s="79" t="e">
        <f>VLOOKUP($S1089,'Grille de Tarif OQN'!$B$2:$S$3603,AE$1,0)</f>
        <v>#N/A</v>
      </c>
      <c r="AF1089" s="79" t="e">
        <f>VLOOKUP($S1089,'Grille de Tarif OQN'!$B$2:$S$3603,AF$1,0)</f>
        <v>#N/A</v>
      </c>
      <c r="AG1089" s="79" t="e">
        <f>VLOOKUP($S1089,'Grille de Tarif OQN'!$B$2:$S$3603,AG$1,0)</f>
        <v>#N/A</v>
      </c>
      <c r="AH1089" s="79" t="e">
        <f>VLOOKUP($S1089,'Grille de Tarif OQN'!$B$2:$S$3603,AH$1,0)</f>
        <v>#N/A</v>
      </c>
      <c r="AI1089" s="79" t="e">
        <f>VLOOKUP($S1089,'Grille de Tarif OQN'!$B$2:$S$3603,AI$1,0)</f>
        <v>#N/A</v>
      </c>
      <c r="AJ1089" s="79" t="e">
        <f>VLOOKUP($S1089,'Grille de Tarif OQN'!$B$2:$S$3603,AJ$1,0)</f>
        <v>#N/A</v>
      </c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72"/>
      <c r="AV1089"/>
      <c r="AW1089"/>
      <c r="AX1089"/>
      <c r="AY1089"/>
      <c r="AZ1089" s="96">
        <f t="shared" si="354"/>
        <v>0</v>
      </c>
      <c r="BA1089" s="24" t="e">
        <f t="shared" si="355"/>
        <v>#N/A</v>
      </c>
      <c r="BB1089" s="24" t="e">
        <f t="shared" si="356"/>
        <v>#N/A</v>
      </c>
      <c r="BC1089" s="24" t="e">
        <f t="shared" si="357"/>
        <v>#N/A</v>
      </c>
      <c r="BD1089" s="24" t="e">
        <f t="shared" si="358"/>
        <v>#N/A</v>
      </c>
      <c r="BE1089"/>
      <c r="BF1089" t="e">
        <f t="shared" si="359"/>
        <v>#N/A</v>
      </c>
      <c r="BG1089" t="str">
        <f t="shared" si="360"/>
        <v>HDJ</v>
      </c>
      <c r="BH1089" s="20" t="e">
        <f t="shared" si="361"/>
        <v>#N/A</v>
      </c>
      <c r="BI1089" s="20" t="e">
        <f t="shared" si="362"/>
        <v>#N/A</v>
      </c>
      <c r="BJ1089" s="20" t="e">
        <f t="shared" si="363"/>
        <v>#N/A</v>
      </c>
      <c r="BK1089" s="20" t="e">
        <f t="shared" si="364"/>
        <v>#N/A</v>
      </c>
      <c r="BL1089" s="20" t="e">
        <f t="shared" si="365"/>
        <v>#N/A</v>
      </c>
      <c r="BM1089" s="20" t="e">
        <f t="shared" si="347"/>
        <v>#N/A</v>
      </c>
      <c r="BN1089" s="20" t="e">
        <f t="shared" si="366"/>
        <v>#N/A</v>
      </c>
    </row>
    <row r="1090" spans="1:66">
      <c r="A1090" s="92"/>
      <c r="B1090" s="90"/>
      <c r="C1090" s="90"/>
      <c r="D1090" s="93"/>
      <c r="E1090" s="93"/>
      <c r="F1090" s="93"/>
      <c r="G1090" s="93"/>
      <c r="H1090" s="93"/>
      <c r="I1090" s="93"/>
      <c r="J1090" s="93"/>
      <c r="K1090" s="93"/>
      <c r="L1090" s="92"/>
      <c r="M1090" s="93"/>
      <c r="N1090" s="91">
        <f t="shared" si="348"/>
        <v>0</v>
      </c>
      <c r="O1090" s="91" t="str">
        <f t="shared" si="349"/>
        <v/>
      </c>
      <c r="P1090" s="91" t="str">
        <f t="shared" si="350"/>
        <v/>
      </c>
      <c r="Q1090" s="91" t="str">
        <f t="shared" si="351"/>
        <v>HDJ</v>
      </c>
      <c r="R1090" s="82"/>
      <c r="S1090" s="95">
        <f t="shared" si="352"/>
        <v>0</v>
      </c>
      <c r="T1090" s="95">
        <f t="shared" si="353"/>
        <v>0</v>
      </c>
      <c r="U1090" s="79" t="e">
        <f>VLOOKUP($S1090,'Grille de Tarif OQN'!$B$2:$S$3603,U$1,0)</f>
        <v>#N/A</v>
      </c>
      <c r="V1090" s="79" t="e">
        <f>VLOOKUP($S1090,'Grille de Tarif OQN'!$B$2:$S$3603,V$1,0)</f>
        <v>#N/A</v>
      </c>
      <c r="W1090" s="79" t="e">
        <f>VLOOKUP($S1090,'Grille de Tarif OQN'!$B$2:$S$3603,W$1,0)</f>
        <v>#N/A</v>
      </c>
      <c r="X1090" s="79" t="e">
        <f>VLOOKUP($S1090,'Grille de Tarif OQN'!$B$2:$S$3603,X$1,0)</f>
        <v>#N/A</v>
      </c>
      <c r="Y1090" s="79" t="e">
        <f>VLOOKUP($S1090,'Grille de Tarif OQN'!$B$2:$S$3603,Y$1,0)</f>
        <v>#N/A</v>
      </c>
      <c r="Z1090" s="79" t="e">
        <f>VLOOKUP($S1090,'Grille de Tarif OQN'!$B$2:$S$3603,Z$1,0)</f>
        <v>#N/A</v>
      </c>
      <c r="AA1090" s="79" t="e">
        <f>VLOOKUP($S1090,'Grille de Tarif OQN'!$B$2:$S$3603,AA$1,0)</f>
        <v>#N/A</v>
      </c>
      <c r="AB1090" s="79" t="e">
        <f>VLOOKUP($S1090,'Grille de Tarif OQN'!$B$2:$S$3603,AB$1,0)</f>
        <v>#N/A</v>
      </c>
      <c r="AC1090" s="79" t="e">
        <f>VLOOKUP($S1090,'Grille de Tarif OQN'!$B$2:$S$3603,AC$1,0)</f>
        <v>#N/A</v>
      </c>
      <c r="AD1090" s="79" t="e">
        <f>VLOOKUP($S1090,'Grille de Tarif OQN'!$B$2:$S$3603,AD$1,0)</f>
        <v>#N/A</v>
      </c>
      <c r="AE1090" s="79" t="e">
        <f>VLOOKUP($S1090,'Grille de Tarif OQN'!$B$2:$S$3603,AE$1,0)</f>
        <v>#N/A</v>
      </c>
      <c r="AF1090" s="79" t="e">
        <f>VLOOKUP($S1090,'Grille de Tarif OQN'!$B$2:$S$3603,AF$1,0)</f>
        <v>#N/A</v>
      </c>
      <c r="AG1090" s="79" t="e">
        <f>VLOOKUP($S1090,'Grille de Tarif OQN'!$B$2:$S$3603,AG$1,0)</f>
        <v>#N/A</v>
      </c>
      <c r="AH1090" s="79" t="e">
        <f>VLOOKUP($S1090,'Grille de Tarif OQN'!$B$2:$S$3603,AH$1,0)</f>
        <v>#N/A</v>
      </c>
      <c r="AI1090" s="79" t="e">
        <f>VLOOKUP($S1090,'Grille de Tarif OQN'!$B$2:$S$3603,AI$1,0)</f>
        <v>#N/A</v>
      </c>
      <c r="AJ1090" s="79" t="e">
        <f>VLOOKUP($S1090,'Grille de Tarif OQN'!$B$2:$S$3603,AJ$1,0)</f>
        <v>#N/A</v>
      </c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72"/>
      <c r="AV1090"/>
      <c r="AW1090"/>
      <c r="AX1090"/>
      <c r="AY1090"/>
      <c r="AZ1090" s="96">
        <f t="shared" si="354"/>
        <v>0</v>
      </c>
      <c r="BA1090" s="24" t="e">
        <f t="shared" si="355"/>
        <v>#N/A</v>
      </c>
      <c r="BB1090" s="24" t="e">
        <f t="shared" si="356"/>
        <v>#N/A</v>
      </c>
      <c r="BC1090" s="24" t="e">
        <f t="shared" si="357"/>
        <v>#N/A</v>
      </c>
      <c r="BD1090" s="24" t="e">
        <f t="shared" si="358"/>
        <v>#N/A</v>
      </c>
      <c r="BE1090"/>
      <c r="BF1090" t="e">
        <f t="shared" si="359"/>
        <v>#N/A</v>
      </c>
      <c r="BG1090" t="str">
        <f t="shared" si="360"/>
        <v>HDJ</v>
      </c>
      <c r="BH1090" s="20" t="e">
        <f t="shared" si="361"/>
        <v>#N/A</v>
      </c>
      <c r="BI1090" s="20" t="e">
        <f t="shared" si="362"/>
        <v>#N/A</v>
      </c>
      <c r="BJ1090" s="20" t="e">
        <f t="shared" si="363"/>
        <v>#N/A</v>
      </c>
      <c r="BK1090" s="20" t="e">
        <f t="shared" si="364"/>
        <v>#N/A</v>
      </c>
      <c r="BL1090" s="20" t="e">
        <f t="shared" si="365"/>
        <v>#N/A</v>
      </c>
      <c r="BM1090" s="20" t="e">
        <f t="shared" si="347"/>
        <v>#N/A</v>
      </c>
      <c r="BN1090" s="20" t="e">
        <f t="shared" si="366"/>
        <v>#N/A</v>
      </c>
    </row>
    <row r="1091" spans="1:66">
      <c r="A1091" s="92"/>
      <c r="B1091" s="90"/>
      <c r="C1091" s="90"/>
      <c r="D1091" s="93"/>
      <c r="E1091" s="93"/>
      <c r="F1091" s="93"/>
      <c r="G1091" s="93"/>
      <c r="H1091" s="93"/>
      <c r="I1091" s="93"/>
      <c r="J1091" s="93"/>
      <c r="K1091" s="93"/>
      <c r="L1091" s="92"/>
      <c r="M1091" s="93"/>
      <c r="N1091" s="91">
        <f t="shared" si="348"/>
        <v>0</v>
      </c>
      <c r="O1091" s="91" t="str">
        <f t="shared" si="349"/>
        <v/>
      </c>
      <c r="P1091" s="91" t="str">
        <f t="shared" si="350"/>
        <v/>
      </c>
      <c r="Q1091" s="91" t="str">
        <f t="shared" si="351"/>
        <v>HDJ</v>
      </c>
      <c r="R1091" s="82"/>
      <c r="S1091" s="95">
        <f t="shared" si="352"/>
        <v>0</v>
      </c>
      <c r="T1091" s="95">
        <f t="shared" si="353"/>
        <v>0</v>
      </c>
      <c r="U1091" s="79" t="e">
        <f>VLOOKUP($S1091,'Grille de Tarif OQN'!$B$2:$S$3603,U$1,0)</f>
        <v>#N/A</v>
      </c>
      <c r="V1091" s="79" t="e">
        <f>VLOOKUP($S1091,'Grille de Tarif OQN'!$B$2:$S$3603,V$1,0)</f>
        <v>#N/A</v>
      </c>
      <c r="W1091" s="79" t="e">
        <f>VLOOKUP($S1091,'Grille de Tarif OQN'!$B$2:$S$3603,W$1,0)</f>
        <v>#N/A</v>
      </c>
      <c r="X1091" s="79" t="e">
        <f>VLOOKUP($S1091,'Grille de Tarif OQN'!$B$2:$S$3603,X$1,0)</f>
        <v>#N/A</v>
      </c>
      <c r="Y1091" s="79" t="e">
        <f>VLOOKUP($S1091,'Grille de Tarif OQN'!$B$2:$S$3603,Y$1,0)</f>
        <v>#N/A</v>
      </c>
      <c r="Z1091" s="79" t="e">
        <f>VLOOKUP($S1091,'Grille de Tarif OQN'!$B$2:$S$3603,Z$1,0)</f>
        <v>#N/A</v>
      </c>
      <c r="AA1091" s="79" t="e">
        <f>VLOOKUP($S1091,'Grille de Tarif OQN'!$B$2:$S$3603,AA$1,0)</f>
        <v>#N/A</v>
      </c>
      <c r="AB1091" s="79" t="e">
        <f>VLOOKUP($S1091,'Grille de Tarif OQN'!$B$2:$S$3603,AB$1,0)</f>
        <v>#N/A</v>
      </c>
      <c r="AC1091" s="79" t="e">
        <f>VLOOKUP($S1091,'Grille de Tarif OQN'!$B$2:$S$3603,AC$1,0)</f>
        <v>#N/A</v>
      </c>
      <c r="AD1091" s="79" t="e">
        <f>VLOOKUP($S1091,'Grille de Tarif OQN'!$B$2:$S$3603,AD$1,0)</f>
        <v>#N/A</v>
      </c>
      <c r="AE1091" s="79" t="e">
        <f>VLOOKUP($S1091,'Grille de Tarif OQN'!$B$2:$S$3603,AE$1,0)</f>
        <v>#N/A</v>
      </c>
      <c r="AF1091" s="79" t="e">
        <f>VLOOKUP($S1091,'Grille de Tarif OQN'!$B$2:$S$3603,AF$1,0)</f>
        <v>#N/A</v>
      </c>
      <c r="AG1091" s="79" t="e">
        <f>VLOOKUP($S1091,'Grille de Tarif OQN'!$B$2:$S$3603,AG$1,0)</f>
        <v>#N/A</v>
      </c>
      <c r="AH1091" s="79" t="e">
        <f>VLOOKUP($S1091,'Grille de Tarif OQN'!$B$2:$S$3603,AH$1,0)</f>
        <v>#N/A</v>
      </c>
      <c r="AI1091" s="79" t="e">
        <f>VLOOKUP($S1091,'Grille de Tarif OQN'!$B$2:$S$3603,AI$1,0)</f>
        <v>#N/A</v>
      </c>
      <c r="AJ1091" s="79" t="e">
        <f>VLOOKUP($S1091,'Grille de Tarif OQN'!$B$2:$S$3603,AJ$1,0)</f>
        <v>#N/A</v>
      </c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72"/>
      <c r="AV1091"/>
      <c r="AW1091"/>
      <c r="AX1091"/>
      <c r="AY1091"/>
      <c r="AZ1091" s="96">
        <f t="shared" si="354"/>
        <v>0</v>
      </c>
      <c r="BA1091" s="24" t="e">
        <f t="shared" si="355"/>
        <v>#N/A</v>
      </c>
      <c r="BB1091" s="24" t="e">
        <f t="shared" si="356"/>
        <v>#N/A</v>
      </c>
      <c r="BC1091" s="24" t="e">
        <f t="shared" si="357"/>
        <v>#N/A</v>
      </c>
      <c r="BD1091" s="24" t="e">
        <f t="shared" si="358"/>
        <v>#N/A</v>
      </c>
      <c r="BE1091"/>
      <c r="BF1091" t="e">
        <f t="shared" si="359"/>
        <v>#N/A</v>
      </c>
      <c r="BG1091" t="str">
        <f t="shared" si="360"/>
        <v>HDJ</v>
      </c>
      <c r="BH1091" s="20" t="e">
        <f t="shared" si="361"/>
        <v>#N/A</v>
      </c>
      <c r="BI1091" s="20" t="e">
        <f t="shared" si="362"/>
        <v>#N/A</v>
      </c>
      <c r="BJ1091" s="20" t="e">
        <f t="shared" si="363"/>
        <v>#N/A</v>
      </c>
      <c r="BK1091" s="20" t="e">
        <f t="shared" si="364"/>
        <v>#N/A</v>
      </c>
      <c r="BL1091" s="20" t="e">
        <f t="shared" si="365"/>
        <v>#N/A</v>
      </c>
      <c r="BM1091" s="20" t="e">
        <f t="shared" si="347"/>
        <v>#N/A</v>
      </c>
      <c r="BN1091" s="20" t="e">
        <f t="shared" si="366"/>
        <v>#N/A</v>
      </c>
    </row>
    <row r="1092" spans="1:66">
      <c r="A1092" s="92"/>
      <c r="B1092" s="90"/>
      <c r="C1092" s="90"/>
      <c r="D1092" s="93"/>
      <c r="E1092" s="93"/>
      <c r="F1092" s="93"/>
      <c r="G1092" s="93"/>
      <c r="H1092" s="93"/>
      <c r="I1092" s="93"/>
      <c r="J1092" s="93"/>
      <c r="K1092" s="93"/>
      <c r="L1092" s="92"/>
      <c r="M1092" s="93"/>
      <c r="N1092" s="91">
        <f t="shared" si="348"/>
        <v>0</v>
      </c>
      <c r="O1092" s="91" t="str">
        <f t="shared" si="349"/>
        <v/>
      </c>
      <c r="P1092" s="91" t="str">
        <f t="shared" si="350"/>
        <v/>
      </c>
      <c r="Q1092" s="91" t="str">
        <f t="shared" si="351"/>
        <v>HDJ</v>
      </c>
      <c r="R1092" s="82"/>
      <c r="S1092" s="95">
        <f t="shared" si="352"/>
        <v>0</v>
      </c>
      <c r="T1092" s="95">
        <f t="shared" si="353"/>
        <v>0</v>
      </c>
      <c r="U1092" s="79" t="e">
        <f>VLOOKUP($S1092,'Grille de Tarif OQN'!$B$2:$S$3603,U$1,0)</f>
        <v>#N/A</v>
      </c>
      <c r="V1092" s="79" t="e">
        <f>VLOOKUP($S1092,'Grille de Tarif OQN'!$B$2:$S$3603,V$1,0)</f>
        <v>#N/A</v>
      </c>
      <c r="W1092" s="79" t="e">
        <f>VLOOKUP($S1092,'Grille de Tarif OQN'!$B$2:$S$3603,W$1,0)</f>
        <v>#N/A</v>
      </c>
      <c r="X1092" s="79" t="e">
        <f>VLOOKUP($S1092,'Grille de Tarif OQN'!$B$2:$S$3603,X$1,0)</f>
        <v>#N/A</v>
      </c>
      <c r="Y1092" s="79" t="e">
        <f>VLOOKUP($S1092,'Grille de Tarif OQN'!$B$2:$S$3603,Y$1,0)</f>
        <v>#N/A</v>
      </c>
      <c r="Z1092" s="79" t="e">
        <f>VLOOKUP($S1092,'Grille de Tarif OQN'!$B$2:$S$3603,Z$1,0)</f>
        <v>#N/A</v>
      </c>
      <c r="AA1092" s="79" t="e">
        <f>VLOOKUP($S1092,'Grille de Tarif OQN'!$B$2:$S$3603,AA$1,0)</f>
        <v>#N/A</v>
      </c>
      <c r="AB1092" s="79" t="e">
        <f>VLOOKUP($S1092,'Grille de Tarif OQN'!$B$2:$S$3603,AB$1,0)</f>
        <v>#N/A</v>
      </c>
      <c r="AC1092" s="79" t="e">
        <f>VLOOKUP($S1092,'Grille de Tarif OQN'!$B$2:$S$3603,AC$1,0)</f>
        <v>#N/A</v>
      </c>
      <c r="AD1092" s="79" t="e">
        <f>VLOOKUP($S1092,'Grille de Tarif OQN'!$B$2:$S$3603,AD$1,0)</f>
        <v>#N/A</v>
      </c>
      <c r="AE1092" s="79" t="e">
        <f>VLOOKUP($S1092,'Grille de Tarif OQN'!$B$2:$S$3603,AE$1,0)</f>
        <v>#N/A</v>
      </c>
      <c r="AF1092" s="79" t="e">
        <f>VLOOKUP($S1092,'Grille de Tarif OQN'!$B$2:$S$3603,AF$1,0)</f>
        <v>#N/A</v>
      </c>
      <c r="AG1092" s="79" t="e">
        <f>VLOOKUP($S1092,'Grille de Tarif OQN'!$B$2:$S$3603,AG$1,0)</f>
        <v>#N/A</v>
      </c>
      <c r="AH1092" s="79" t="e">
        <f>VLOOKUP($S1092,'Grille de Tarif OQN'!$B$2:$S$3603,AH$1,0)</f>
        <v>#N/A</v>
      </c>
      <c r="AI1092" s="79" t="e">
        <f>VLOOKUP($S1092,'Grille de Tarif OQN'!$B$2:$S$3603,AI$1,0)</f>
        <v>#N/A</v>
      </c>
      <c r="AJ1092" s="79" t="e">
        <f>VLOOKUP($S1092,'Grille de Tarif OQN'!$B$2:$S$3603,AJ$1,0)</f>
        <v>#N/A</v>
      </c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72"/>
      <c r="AV1092"/>
      <c r="AW1092"/>
      <c r="AX1092"/>
      <c r="AY1092"/>
      <c r="AZ1092" s="96">
        <f t="shared" si="354"/>
        <v>0</v>
      </c>
      <c r="BA1092" s="24" t="e">
        <f t="shared" si="355"/>
        <v>#N/A</v>
      </c>
      <c r="BB1092" s="24" t="e">
        <f t="shared" si="356"/>
        <v>#N/A</v>
      </c>
      <c r="BC1092" s="24" t="e">
        <f t="shared" si="357"/>
        <v>#N/A</v>
      </c>
      <c r="BD1092" s="24" t="e">
        <f t="shared" si="358"/>
        <v>#N/A</v>
      </c>
      <c r="BE1092"/>
      <c r="BF1092" t="e">
        <f t="shared" si="359"/>
        <v>#N/A</v>
      </c>
      <c r="BG1092" t="str">
        <f t="shared" si="360"/>
        <v>HDJ</v>
      </c>
      <c r="BH1092" s="20" t="e">
        <f t="shared" si="361"/>
        <v>#N/A</v>
      </c>
      <c r="BI1092" s="20" t="e">
        <f t="shared" si="362"/>
        <v>#N/A</v>
      </c>
      <c r="BJ1092" s="20" t="e">
        <f t="shared" si="363"/>
        <v>#N/A</v>
      </c>
      <c r="BK1092" s="20" t="e">
        <f t="shared" si="364"/>
        <v>#N/A</v>
      </c>
      <c r="BL1092" s="20" t="e">
        <f t="shared" si="365"/>
        <v>#N/A</v>
      </c>
      <c r="BM1092" s="20" t="e">
        <f t="shared" ref="BM1092:BM1155" si="367">IF(AG1092=1,AA1092+(90-V1092)*AB1092,Y1092+(90-V1092)*AB1092)+(AZ1092-90)*AC1092</f>
        <v>#N/A</v>
      </c>
      <c r="BN1092" s="20" t="e">
        <f t="shared" si="366"/>
        <v>#N/A</v>
      </c>
    </row>
    <row r="1093" spans="1:66">
      <c r="A1093" s="92"/>
      <c r="B1093" s="90"/>
      <c r="C1093" s="90"/>
      <c r="D1093" s="93"/>
      <c r="E1093" s="93"/>
      <c r="F1093" s="93"/>
      <c r="G1093" s="93"/>
      <c r="H1093" s="93"/>
      <c r="I1093" s="93"/>
      <c r="J1093" s="93"/>
      <c r="K1093" s="93"/>
      <c r="L1093" s="92"/>
      <c r="M1093" s="93"/>
      <c r="N1093" s="91">
        <f t="shared" si="348"/>
        <v>0</v>
      </c>
      <c r="O1093" s="91" t="str">
        <f t="shared" si="349"/>
        <v/>
      </c>
      <c r="P1093" s="91" t="str">
        <f t="shared" si="350"/>
        <v/>
      </c>
      <c r="Q1093" s="91" t="str">
        <f t="shared" si="351"/>
        <v>HDJ</v>
      </c>
      <c r="R1093" s="82"/>
      <c r="S1093" s="95">
        <f t="shared" si="352"/>
        <v>0</v>
      </c>
      <c r="T1093" s="95">
        <f t="shared" si="353"/>
        <v>0</v>
      </c>
      <c r="U1093" s="79" t="e">
        <f>VLOOKUP($S1093,'Grille de Tarif OQN'!$B$2:$S$3603,U$1,0)</f>
        <v>#N/A</v>
      </c>
      <c r="V1093" s="79" t="e">
        <f>VLOOKUP($S1093,'Grille de Tarif OQN'!$B$2:$S$3603,V$1,0)</f>
        <v>#N/A</v>
      </c>
      <c r="W1093" s="79" t="e">
        <f>VLOOKUP($S1093,'Grille de Tarif OQN'!$B$2:$S$3603,W$1,0)</f>
        <v>#N/A</v>
      </c>
      <c r="X1093" s="79" t="e">
        <f>VLOOKUP($S1093,'Grille de Tarif OQN'!$B$2:$S$3603,X$1,0)</f>
        <v>#N/A</v>
      </c>
      <c r="Y1093" s="79" t="e">
        <f>VLOOKUP($S1093,'Grille de Tarif OQN'!$B$2:$S$3603,Y$1,0)</f>
        <v>#N/A</v>
      </c>
      <c r="Z1093" s="79" t="e">
        <f>VLOOKUP($S1093,'Grille de Tarif OQN'!$B$2:$S$3603,Z$1,0)</f>
        <v>#N/A</v>
      </c>
      <c r="AA1093" s="79" t="e">
        <f>VLOOKUP($S1093,'Grille de Tarif OQN'!$B$2:$S$3603,AA$1,0)</f>
        <v>#N/A</v>
      </c>
      <c r="AB1093" s="79" t="e">
        <f>VLOOKUP($S1093,'Grille de Tarif OQN'!$B$2:$S$3603,AB$1,0)</f>
        <v>#N/A</v>
      </c>
      <c r="AC1093" s="79" t="e">
        <f>VLOOKUP($S1093,'Grille de Tarif OQN'!$B$2:$S$3603,AC$1,0)</f>
        <v>#N/A</v>
      </c>
      <c r="AD1093" s="79" t="e">
        <f>VLOOKUP($S1093,'Grille de Tarif OQN'!$B$2:$S$3603,AD$1,0)</f>
        <v>#N/A</v>
      </c>
      <c r="AE1093" s="79" t="e">
        <f>VLOOKUP($S1093,'Grille de Tarif OQN'!$B$2:$S$3603,AE$1,0)</f>
        <v>#N/A</v>
      </c>
      <c r="AF1093" s="79" t="e">
        <f>VLOOKUP($S1093,'Grille de Tarif OQN'!$B$2:$S$3603,AF$1,0)</f>
        <v>#N/A</v>
      </c>
      <c r="AG1093" s="79" t="e">
        <f>VLOOKUP($S1093,'Grille de Tarif OQN'!$B$2:$S$3603,AG$1,0)</f>
        <v>#N/A</v>
      </c>
      <c r="AH1093" s="79" t="e">
        <f>VLOOKUP($S1093,'Grille de Tarif OQN'!$B$2:$S$3603,AH$1,0)</f>
        <v>#N/A</v>
      </c>
      <c r="AI1093" s="79" t="e">
        <f>VLOOKUP($S1093,'Grille de Tarif OQN'!$B$2:$S$3603,AI$1,0)</f>
        <v>#N/A</v>
      </c>
      <c r="AJ1093" s="79" t="e">
        <f>VLOOKUP($S1093,'Grille de Tarif OQN'!$B$2:$S$3603,AJ$1,0)</f>
        <v>#N/A</v>
      </c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72"/>
      <c r="AV1093"/>
      <c r="AW1093"/>
      <c r="AX1093"/>
      <c r="AY1093"/>
      <c r="AZ1093" s="96">
        <f t="shared" si="354"/>
        <v>0</v>
      </c>
      <c r="BA1093" s="24" t="e">
        <f t="shared" si="355"/>
        <v>#N/A</v>
      </c>
      <c r="BB1093" s="24" t="e">
        <f t="shared" si="356"/>
        <v>#N/A</v>
      </c>
      <c r="BC1093" s="24" t="e">
        <f t="shared" si="357"/>
        <v>#N/A</v>
      </c>
      <c r="BD1093" s="24" t="e">
        <f t="shared" si="358"/>
        <v>#N/A</v>
      </c>
      <c r="BE1093"/>
      <c r="BF1093" t="e">
        <f t="shared" si="359"/>
        <v>#N/A</v>
      </c>
      <c r="BG1093" t="str">
        <f t="shared" si="360"/>
        <v>HDJ</v>
      </c>
      <c r="BH1093" s="20" t="e">
        <f t="shared" si="361"/>
        <v>#N/A</v>
      </c>
      <c r="BI1093" s="20" t="e">
        <f t="shared" si="362"/>
        <v>#N/A</v>
      </c>
      <c r="BJ1093" s="20" t="e">
        <f t="shared" si="363"/>
        <v>#N/A</v>
      </c>
      <c r="BK1093" s="20" t="e">
        <f t="shared" si="364"/>
        <v>#N/A</v>
      </c>
      <c r="BL1093" s="20" t="e">
        <f t="shared" si="365"/>
        <v>#N/A</v>
      </c>
      <c r="BM1093" s="20" t="e">
        <f t="shared" si="367"/>
        <v>#N/A</v>
      </c>
      <c r="BN1093" s="20" t="e">
        <f t="shared" si="366"/>
        <v>#N/A</v>
      </c>
    </row>
    <row r="1094" spans="1:66">
      <c r="A1094" s="92"/>
      <c r="B1094" s="90"/>
      <c r="C1094" s="90"/>
      <c r="D1094" s="93"/>
      <c r="E1094" s="93"/>
      <c r="F1094" s="93"/>
      <c r="G1094" s="93"/>
      <c r="H1094" s="93"/>
      <c r="I1094" s="93"/>
      <c r="J1094" s="93"/>
      <c r="K1094" s="93"/>
      <c r="L1094" s="92"/>
      <c r="M1094" s="93"/>
      <c r="N1094" s="91">
        <f t="shared" si="348"/>
        <v>0</v>
      </c>
      <c r="O1094" s="91" t="str">
        <f t="shared" si="349"/>
        <v/>
      </c>
      <c r="P1094" s="91" t="str">
        <f t="shared" si="350"/>
        <v/>
      </c>
      <c r="Q1094" s="91" t="str">
        <f t="shared" si="351"/>
        <v>HDJ</v>
      </c>
      <c r="R1094" s="82"/>
      <c r="S1094" s="95">
        <f t="shared" si="352"/>
        <v>0</v>
      </c>
      <c r="T1094" s="95">
        <f t="shared" si="353"/>
        <v>0</v>
      </c>
      <c r="U1094" s="79" t="e">
        <f>VLOOKUP($S1094,'Grille de Tarif OQN'!$B$2:$S$3603,U$1,0)</f>
        <v>#N/A</v>
      </c>
      <c r="V1094" s="79" t="e">
        <f>VLOOKUP($S1094,'Grille de Tarif OQN'!$B$2:$S$3603,V$1,0)</f>
        <v>#N/A</v>
      </c>
      <c r="W1094" s="79" t="e">
        <f>VLOOKUP($S1094,'Grille de Tarif OQN'!$B$2:$S$3603,W$1,0)</f>
        <v>#N/A</v>
      </c>
      <c r="X1094" s="79" t="e">
        <f>VLOOKUP($S1094,'Grille de Tarif OQN'!$B$2:$S$3603,X$1,0)</f>
        <v>#N/A</v>
      </c>
      <c r="Y1094" s="79" t="e">
        <f>VLOOKUP($S1094,'Grille de Tarif OQN'!$B$2:$S$3603,Y$1,0)</f>
        <v>#N/A</v>
      </c>
      <c r="Z1094" s="79" t="e">
        <f>VLOOKUP($S1094,'Grille de Tarif OQN'!$B$2:$S$3603,Z$1,0)</f>
        <v>#N/A</v>
      </c>
      <c r="AA1094" s="79" t="e">
        <f>VLOOKUP($S1094,'Grille de Tarif OQN'!$B$2:$S$3603,AA$1,0)</f>
        <v>#N/A</v>
      </c>
      <c r="AB1094" s="79" t="e">
        <f>VLOOKUP($S1094,'Grille de Tarif OQN'!$B$2:$S$3603,AB$1,0)</f>
        <v>#N/A</v>
      </c>
      <c r="AC1094" s="79" t="e">
        <f>VLOOKUP($S1094,'Grille de Tarif OQN'!$B$2:$S$3603,AC$1,0)</f>
        <v>#N/A</v>
      </c>
      <c r="AD1094" s="79" t="e">
        <f>VLOOKUP($S1094,'Grille de Tarif OQN'!$B$2:$S$3603,AD$1,0)</f>
        <v>#N/A</v>
      </c>
      <c r="AE1094" s="79" t="e">
        <f>VLOOKUP($S1094,'Grille de Tarif OQN'!$B$2:$S$3603,AE$1,0)</f>
        <v>#N/A</v>
      </c>
      <c r="AF1094" s="79" t="e">
        <f>VLOOKUP($S1094,'Grille de Tarif OQN'!$B$2:$S$3603,AF$1,0)</f>
        <v>#N/A</v>
      </c>
      <c r="AG1094" s="79" t="e">
        <f>VLOOKUP($S1094,'Grille de Tarif OQN'!$B$2:$S$3603,AG$1,0)</f>
        <v>#N/A</v>
      </c>
      <c r="AH1094" s="79" t="e">
        <f>VLOOKUP($S1094,'Grille de Tarif OQN'!$B$2:$S$3603,AH$1,0)</f>
        <v>#N/A</v>
      </c>
      <c r="AI1094" s="79" t="e">
        <f>VLOOKUP($S1094,'Grille de Tarif OQN'!$B$2:$S$3603,AI$1,0)</f>
        <v>#N/A</v>
      </c>
      <c r="AJ1094" s="79" t="e">
        <f>VLOOKUP($S1094,'Grille de Tarif OQN'!$B$2:$S$3603,AJ$1,0)</f>
        <v>#N/A</v>
      </c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72"/>
      <c r="AV1094"/>
      <c r="AW1094"/>
      <c r="AX1094"/>
      <c r="AY1094"/>
      <c r="AZ1094" s="96">
        <f t="shared" si="354"/>
        <v>0</v>
      </c>
      <c r="BA1094" s="24" t="e">
        <f t="shared" si="355"/>
        <v>#N/A</v>
      </c>
      <c r="BB1094" s="24" t="e">
        <f t="shared" si="356"/>
        <v>#N/A</v>
      </c>
      <c r="BC1094" s="24" t="e">
        <f t="shared" si="357"/>
        <v>#N/A</v>
      </c>
      <c r="BD1094" s="24" t="e">
        <f t="shared" si="358"/>
        <v>#N/A</v>
      </c>
      <c r="BE1094"/>
      <c r="BF1094" t="e">
        <f t="shared" si="359"/>
        <v>#N/A</v>
      </c>
      <c r="BG1094" t="str">
        <f t="shared" si="360"/>
        <v>HDJ</v>
      </c>
      <c r="BH1094" s="20" t="e">
        <f t="shared" si="361"/>
        <v>#N/A</v>
      </c>
      <c r="BI1094" s="20" t="e">
        <f t="shared" si="362"/>
        <v>#N/A</v>
      </c>
      <c r="BJ1094" s="20" t="e">
        <f t="shared" si="363"/>
        <v>#N/A</v>
      </c>
      <c r="BK1094" s="20" t="e">
        <f t="shared" si="364"/>
        <v>#N/A</v>
      </c>
      <c r="BL1094" s="20" t="e">
        <f t="shared" si="365"/>
        <v>#N/A</v>
      </c>
      <c r="BM1094" s="20" t="e">
        <f t="shared" si="367"/>
        <v>#N/A</v>
      </c>
      <c r="BN1094" s="20" t="e">
        <f t="shared" si="366"/>
        <v>#N/A</v>
      </c>
    </row>
    <row r="1095" spans="1:66">
      <c r="A1095" s="92"/>
      <c r="B1095" s="90"/>
      <c r="C1095" s="90"/>
      <c r="D1095" s="93"/>
      <c r="E1095" s="93"/>
      <c r="F1095" s="93"/>
      <c r="G1095" s="93"/>
      <c r="H1095" s="93"/>
      <c r="I1095" s="93"/>
      <c r="J1095" s="93"/>
      <c r="K1095" s="93"/>
      <c r="L1095" s="92"/>
      <c r="M1095" s="93"/>
      <c r="N1095" s="91">
        <f t="shared" si="348"/>
        <v>0</v>
      </c>
      <c r="O1095" s="91" t="str">
        <f t="shared" si="349"/>
        <v/>
      </c>
      <c r="P1095" s="91" t="str">
        <f t="shared" si="350"/>
        <v/>
      </c>
      <c r="Q1095" s="91" t="str">
        <f t="shared" si="351"/>
        <v>HDJ</v>
      </c>
      <c r="R1095" s="82"/>
      <c r="S1095" s="95">
        <f t="shared" si="352"/>
        <v>0</v>
      </c>
      <c r="T1095" s="95">
        <f t="shared" si="353"/>
        <v>0</v>
      </c>
      <c r="U1095" s="79" t="e">
        <f>VLOOKUP($S1095,'Grille de Tarif OQN'!$B$2:$S$3603,U$1,0)</f>
        <v>#N/A</v>
      </c>
      <c r="V1095" s="79" t="e">
        <f>VLOOKUP($S1095,'Grille de Tarif OQN'!$B$2:$S$3603,V$1,0)</f>
        <v>#N/A</v>
      </c>
      <c r="W1095" s="79" t="e">
        <f>VLOOKUP($S1095,'Grille de Tarif OQN'!$B$2:$S$3603,W$1,0)</f>
        <v>#N/A</v>
      </c>
      <c r="X1095" s="79" t="e">
        <f>VLOOKUP($S1095,'Grille de Tarif OQN'!$B$2:$S$3603,X$1,0)</f>
        <v>#N/A</v>
      </c>
      <c r="Y1095" s="79" t="e">
        <f>VLOOKUP($S1095,'Grille de Tarif OQN'!$B$2:$S$3603,Y$1,0)</f>
        <v>#N/A</v>
      </c>
      <c r="Z1095" s="79" t="e">
        <f>VLOOKUP($S1095,'Grille de Tarif OQN'!$B$2:$S$3603,Z$1,0)</f>
        <v>#N/A</v>
      </c>
      <c r="AA1095" s="79" t="e">
        <f>VLOOKUP($S1095,'Grille de Tarif OQN'!$B$2:$S$3603,AA$1,0)</f>
        <v>#N/A</v>
      </c>
      <c r="AB1095" s="79" t="e">
        <f>VLOOKUP($S1095,'Grille de Tarif OQN'!$B$2:$S$3603,AB$1,0)</f>
        <v>#N/A</v>
      </c>
      <c r="AC1095" s="79" t="e">
        <f>VLOOKUP($S1095,'Grille de Tarif OQN'!$B$2:$S$3603,AC$1,0)</f>
        <v>#N/A</v>
      </c>
      <c r="AD1095" s="79" t="e">
        <f>VLOOKUP($S1095,'Grille de Tarif OQN'!$B$2:$S$3603,AD$1,0)</f>
        <v>#N/A</v>
      </c>
      <c r="AE1095" s="79" t="e">
        <f>VLOOKUP($S1095,'Grille de Tarif OQN'!$B$2:$S$3603,AE$1,0)</f>
        <v>#N/A</v>
      </c>
      <c r="AF1095" s="79" t="e">
        <f>VLOOKUP($S1095,'Grille de Tarif OQN'!$B$2:$S$3603,AF$1,0)</f>
        <v>#N/A</v>
      </c>
      <c r="AG1095" s="79" t="e">
        <f>VLOOKUP($S1095,'Grille de Tarif OQN'!$B$2:$S$3603,AG$1,0)</f>
        <v>#N/A</v>
      </c>
      <c r="AH1095" s="79" t="e">
        <f>VLOOKUP($S1095,'Grille de Tarif OQN'!$B$2:$S$3603,AH$1,0)</f>
        <v>#N/A</v>
      </c>
      <c r="AI1095" s="79" t="e">
        <f>VLOOKUP($S1095,'Grille de Tarif OQN'!$B$2:$S$3603,AI$1,0)</f>
        <v>#N/A</v>
      </c>
      <c r="AJ1095" s="79" t="e">
        <f>VLOOKUP($S1095,'Grille de Tarif OQN'!$B$2:$S$3603,AJ$1,0)</f>
        <v>#N/A</v>
      </c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72"/>
      <c r="AV1095"/>
      <c r="AW1095"/>
      <c r="AX1095"/>
      <c r="AY1095"/>
      <c r="AZ1095" s="96">
        <f t="shared" si="354"/>
        <v>0</v>
      </c>
      <c r="BA1095" s="24" t="e">
        <f t="shared" si="355"/>
        <v>#N/A</v>
      </c>
      <c r="BB1095" s="24" t="e">
        <f t="shared" si="356"/>
        <v>#N/A</v>
      </c>
      <c r="BC1095" s="24" t="e">
        <f t="shared" si="357"/>
        <v>#N/A</v>
      </c>
      <c r="BD1095" s="24" t="e">
        <f t="shared" si="358"/>
        <v>#N/A</v>
      </c>
      <c r="BE1095"/>
      <c r="BF1095" t="e">
        <f t="shared" si="359"/>
        <v>#N/A</v>
      </c>
      <c r="BG1095" t="str">
        <f t="shared" si="360"/>
        <v>HDJ</v>
      </c>
      <c r="BH1095" s="20" t="e">
        <f t="shared" si="361"/>
        <v>#N/A</v>
      </c>
      <c r="BI1095" s="20" t="e">
        <f t="shared" si="362"/>
        <v>#N/A</v>
      </c>
      <c r="BJ1095" s="20" t="e">
        <f t="shared" si="363"/>
        <v>#N/A</v>
      </c>
      <c r="BK1095" s="20" t="e">
        <f t="shared" si="364"/>
        <v>#N/A</v>
      </c>
      <c r="BL1095" s="20" t="e">
        <f t="shared" si="365"/>
        <v>#N/A</v>
      </c>
      <c r="BM1095" s="20" t="e">
        <f t="shared" si="367"/>
        <v>#N/A</v>
      </c>
      <c r="BN1095" s="20" t="e">
        <f t="shared" si="366"/>
        <v>#N/A</v>
      </c>
    </row>
    <row r="1096" spans="1:66">
      <c r="A1096" s="92"/>
      <c r="B1096" s="90"/>
      <c r="C1096" s="90"/>
      <c r="D1096" s="93"/>
      <c r="E1096" s="93"/>
      <c r="F1096" s="93"/>
      <c r="G1096" s="93"/>
      <c r="H1096" s="93"/>
      <c r="I1096" s="93"/>
      <c r="J1096" s="93"/>
      <c r="K1096" s="93"/>
      <c r="L1096" s="92"/>
      <c r="M1096" s="93"/>
      <c r="N1096" s="91">
        <f t="shared" si="348"/>
        <v>0</v>
      </c>
      <c r="O1096" s="91" t="str">
        <f t="shared" si="349"/>
        <v/>
      </c>
      <c r="P1096" s="91" t="str">
        <f t="shared" si="350"/>
        <v/>
      </c>
      <c r="Q1096" s="91" t="str">
        <f t="shared" si="351"/>
        <v>HDJ</v>
      </c>
      <c r="R1096" s="82"/>
      <c r="S1096" s="95">
        <f t="shared" si="352"/>
        <v>0</v>
      </c>
      <c r="T1096" s="95">
        <f t="shared" si="353"/>
        <v>0</v>
      </c>
      <c r="U1096" s="79" t="e">
        <f>VLOOKUP($S1096,'Grille de Tarif OQN'!$B$2:$S$3603,U$1,0)</f>
        <v>#N/A</v>
      </c>
      <c r="V1096" s="79" t="e">
        <f>VLOOKUP($S1096,'Grille de Tarif OQN'!$B$2:$S$3603,V$1,0)</f>
        <v>#N/A</v>
      </c>
      <c r="W1096" s="79" t="e">
        <f>VLOOKUP($S1096,'Grille de Tarif OQN'!$B$2:$S$3603,W$1,0)</f>
        <v>#N/A</v>
      </c>
      <c r="X1096" s="79" t="e">
        <f>VLOOKUP($S1096,'Grille de Tarif OQN'!$B$2:$S$3603,X$1,0)</f>
        <v>#N/A</v>
      </c>
      <c r="Y1096" s="79" t="e">
        <f>VLOOKUP($S1096,'Grille de Tarif OQN'!$B$2:$S$3603,Y$1,0)</f>
        <v>#N/A</v>
      </c>
      <c r="Z1096" s="79" t="e">
        <f>VLOOKUP($S1096,'Grille de Tarif OQN'!$B$2:$S$3603,Z$1,0)</f>
        <v>#N/A</v>
      </c>
      <c r="AA1096" s="79" t="e">
        <f>VLOOKUP($S1096,'Grille de Tarif OQN'!$B$2:$S$3603,AA$1,0)</f>
        <v>#N/A</v>
      </c>
      <c r="AB1096" s="79" t="e">
        <f>VLOOKUP($S1096,'Grille de Tarif OQN'!$B$2:$S$3603,AB$1,0)</f>
        <v>#N/A</v>
      </c>
      <c r="AC1096" s="79" t="e">
        <f>VLOOKUP($S1096,'Grille de Tarif OQN'!$B$2:$S$3603,AC$1,0)</f>
        <v>#N/A</v>
      </c>
      <c r="AD1096" s="79" t="e">
        <f>VLOOKUP($S1096,'Grille de Tarif OQN'!$B$2:$S$3603,AD$1,0)</f>
        <v>#N/A</v>
      </c>
      <c r="AE1096" s="79" t="e">
        <f>VLOOKUP($S1096,'Grille de Tarif OQN'!$B$2:$S$3603,AE$1,0)</f>
        <v>#N/A</v>
      </c>
      <c r="AF1096" s="79" t="e">
        <f>VLOOKUP($S1096,'Grille de Tarif OQN'!$B$2:$S$3603,AF$1,0)</f>
        <v>#N/A</v>
      </c>
      <c r="AG1096" s="79" t="e">
        <f>VLOOKUP($S1096,'Grille de Tarif OQN'!$B$2:$S$3603,AG$1,0)</f>
        <v>#N/A</v>
      </c>
      <c r="AH1096" s="79" t="e">
        <f>VLOOKUP($S1096,'Grille de Tarif OQN'!$B$2:$S$3603,AH$1,0)</f>
        <v>#N/A</v>
      </c>
      <c r="AI1096" s="79" t="e">
        <f>VLOOKUP($S1096,'Grille de Tarif OQN'!$B$2:$S$3603,AI$1,0)</f>
        <v>#N/A</v>
      </c>
      <c r="AJ1096" s="79" t="e">
        <f>VLOOKUP($S1096,'Grille de Tarif OQN'!$B$2:$S$3603,AJ$1,0)</f>
        <v>#N/A</v>
      </c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72"/>
      <c r="AV1096"/>
      <c r="AW1096"/>
      <c r="AX1096"/>
      <c r="AY1096"/>
      <c r="AZ1096" s="96">
        <f t="shared" si="354"/>
        <v>0</v>
      </c>
      <c r="BA1096" s="24" t="e">
        <f t="shared" si="355"/>
        <v>#N/A</v>
      </c>
      <c r="BB1096" s="24" t="e">
        <f t="shared" si="356"/>
        <v>#N/A</v>
      </c>
      <c r="BC1096" s="24" t="e">
        <f t="shared" si="357"/>
        <v>#N/A</v>
      </c>
      <c r="BD1096" s="24" t="e">
        <f t="shared" si="358"/>
        <v>#N/A</v>
      </c>
      <c r="BE1096"/>
      <c r="BF1096" t="e">
        <f t="shared" si="359"/>
        <v>#N/A</v>
      </c>
      <c r="BG1096" t="str">
        <f t="shared" si="360"/>
        <v>HDJ</v>
      </c>
      <c r="BH1096" s="20" t="e">
        <f t="shared" si="361"/>
        <v>#N/A</v>
      </c>
      <c r="BI1096" s="20" t="e">
        <f t="shared" si="362"/>
        <v>#N/A</v>
      </c>
      <c r="BJ1096" s="20" t="e">
        <f t="shared" si="363"/>
        <v>#N/A</v>
      </c>
      <c r="BK1096" s="20" t="e">
        <f t="shared" si="364"/>
        <v>#N/A</v>
      </c>
      <c r="BL1096" s="20" t="e">
        <f t="shared" si="365"/>
        <v>#N/A</v>
      </c>
      <c r="BM1096" s="20" t="e">
        <f t="shared" si="367"/>
        <v>#N/A</v>
      </c>
      <c r="BN1096" s="20" t="e">
        <f t="shared" si="366"/>
        <v>#N/A</v>
      </c>
    </row>
    <row r="1097" spans="1:66">
      <c r="A1097" s="92"/>
      <c r="B1097" s="90"/>
      <c r="C1097" s="90"/>
      <c r="D1097" s="93"/>
      <c r="E1097" s="93"/>
      <c r="F1097" s="93"/>
      <c r="G1097" s="93"/>
      <c r="H1097" s="93"/>
      <c r="I1097" s="93"/>
      <c r="J1097" s="93"/>
      <c r="K1097" s="93"/>
      <c r="L1097" s="92"/>
      <c r="M1097" s="93"/>
      <c r="N1097" s="91">
        <f t="shared" si="348"/>
        <v>0</v>
      </c>
      <c r="O1097" s="91" t="str">
        <f t="shared" si="349"/>
        <v/>
      </c>
      <c r="P1097" s="91" t="str">
        <f t="shared" si="350"/>
        <v/>
      </c>
      <c r="Q1097" s="91" t="str">
        <f t="shared" si="351"/>
        <v>HDJ</v>
      </c>
      <c r="R1097" s="82"/>
      <c r="S1097" s="95">
        <f t="shared" si="352"/>
        <v>0</v>
      </c>
      <c r="T1097" s="95">
        <f t="shared" si="353"/>
        <v>0</v>
      </c>
      <c r="U1097" s="79" t="e">
        <f>VLOOKUP($S1097,'Grille de Tarif OQN'!$B$2:$S$3603,U$1,0)</f>
        <v>#N/A</v>
      </c>
      <c r="V1097" s="79" t="e">
        <f>VLOOKUP($S1097,'Grille de Tarif OQN'!$B$2:$S$3603,V$1,0)</f>
        <v>#N/A</v>
      </c>
      <c r="W1097" s="79" t="e">
        <f>VLOOKUP($S1097,'Grille de Tarif OQN'!$B$2:$S$3603,W$1,0)</f>
        <v>#N/A</v>
      </c>
      <c r="X1097" s="79" t="e">
        <f>VLOOKUP($S1097,'Grille de Tarif OQN'!$B$2:$S$3603,X$1,0)</f>
        <v>#N/A</v>
      </c>
      <c r="Y1097" s="79" t="e">
        <f>VLOOKUP($S1097,'Grille de Tarif OQN'!$B$2:$S$3603,Y$1,0)</f>
        <v>#N/A</v>
      </c>
      <c r="Z1097" s="79" t="e">
        <f>VLOOKUP($S1097,'Grille de Tarif OQN'!$B$2:$S$3603,Z$1,0)</f>
        <v>#N/A</v>
      </c>
      <c r="AA1097" s="79" t="e">
        <f>VLOOKUP($S1097,'Grille de Tarif OQN'!$B$2:$S$3603,AA$1,0)</f>
        <v>#N/A</v>
      </c>
      <c r="AB1097" s="79" t="e">
        <f>VLOOKUP($S1097,'Grille de Tarif OQN'!$B$2:$S$3603,AB$1,0)</f>
        <v>#N/A</v>
      </c>
      <c r="AC1097" s="79" t="e">
        <f>VLOOKUP($S1097,'Grille de Tarif OQN'!$B$2:$S$3603,AC$1,0)</f>
        <v>#N/A</v>
      </c>
      <c r="AD1097" s="79" t="e">
        <f>VLOOKUP($S1097,'Grille de Tarif OQN'!$B$2:$S$3603,AD$1,0)</f>
        <v>#N/A</v>
      </c>
      <c r="AE1097" s="79" t="e">
        <f>VLOOKUP($S1097,'Grille de Tarif OQN'!$B$2:$S$3603,AE$1,0)</f>
        <v>#N/A</v>
      </c>
      <c r="AF1097" s="79" t="e">
        <f>VLOOKUP($S1097,'Grille de Tarif OQN'!$B$2:$S$3603,AF$1,0)</f>
        <v>#N/A</v>
      </c>
      <c r="AG1097" s="79" t="e">
        <f>VLOOKUP($S1097,'Grille de Tarif OQN'!$B$2:$S$3603,AG$1,0)</f>
        <v>#N/A</v>
      </c>
      <c r="AH1097" s="79" t="e">
        <f>VLOOKUP($S1097,'Grille de Tarif OQN'!$B$2:$S$3603,AH$1,0)</f>
        <v>#N/A</v>
      </c>
      <c r="AI1097" s="79" t="e">
        <f>VLOOKUP($S1097,'Grille de Tarif OQN'!$B$2:$S$3603,AI$1,0)</f>
        <v>#N/A</v>
      </c>
      <c r="AJ1097" s="79" t="e">
        <f>VLOOKUP($S1097,'Grille de Tarif OQN'!$B$2:$S$3603,AJ$1,0)</f>
        <v>#N/A</v>
      </c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72"/>
      <c r="AV1097"/>
      <c r="AW1097"/>
      <c r="AX1097"/>
      <c r="AY1097"/>
      <c r="AZ1097" s="96">
        <f t="shared" si="354"/>
        <v>0</v>
      </c>
      <c r="BA1097" s="24" t="e">
        <f t="shared" si="355"/>
        <v>#N/A</v>
      </c>
      <c r="BB1097" s="24" t="e">
        <f t="shared" si="356"/>
        <v>#N/A</v>
      </c>
      <c r="BC1097" s="24" t="e">
        <f t="shared" si="357"/>
        <v>#N/A</v>
      </c>
      <c r="BD1097" s="24" t="e">
        <f t="shared" si="358"/>
        <v>#N/A</v>
      </c>
      <c r="BE1097"/>
      <c r="BF1097" t="e">
        <f t="shared" si="359"/>
        <v>#N/A</v>
      </c>
      <c r="BG1097" t="str">
        <f t="shared" si="360"/>
        <v>HDJ</v>
      </c>
      <c r="BH1097" s="20" t="e">
        <f t="shared" si="361"/>
        <v>#N/A</v>
      </c>
      <c r="BI1097" s="20" t="e">
        <f t="shared" si="362"/>
        <v>#N/A</v>
      </c>
      <c r="BJ1097" s="20" t="e">
        <f t="shared" si="363"/>
        <v>#N/A</v>
      </c>
      <c r="BK1097" s="20" t="e">
        <f t="shared" si="364"/>
        <v>#N/A</v>
      </c>
      <c r="BL1097" s="20" t="e">
        <f t="shared" si="365"/>
        <v>#N/A</v>
      </c>
      <c r="BM1097" s="20" t="e">
        <f t="shared" si="367"/>
        <v>#N/A</v>
      </c>
      <c r="BN1097" s="20" t="e">
        <f t="shared" si="366"/>
        <v>#N/A</v>
      </c>
    </row>
    <row r="1098" spans="1:66">
      <c r="A1098" s="92"/>
      <c r="B1098" s="90"/>
      <c r="C1098" s="90"/>
      <c r="D1098" s="93"/>
      <c r="E1098" s="93"/>
      <c r="F1098" s="93"/>
      <c r="G1098" s="93"/>
      <c r="H1098" s="93"/>
      <c r="I1098" s="93"/>
      <c r="J1098" s="93"/>
      <c r="K1098" s="93"/>
      <c r="L1098" s="92"/>
      <c r="M1098" s="93"/>
      <c r="N1098" s="91">
        <f t="shared" si="348"/>
        <v>0</v>
      </c>
      <c r="O1098" s="91" t="str">
        <f t="shared" si="349"/>
        <v/>
      </c>
      <c r="P1098" s="91" t="str">
        <f t="shared" si="350"/>
        <v/>
      </c>
      <c r="Q1098" s="91" t="str">
        <f t="shared" si="351"/>
        <v>HDJ</v>
      </c>
      <c r="R1098" s="82"/>
      <c r="S1098" s="95">
        <f t="shared" si="352"/>
        <v>0</v>
      </c>
      <c r="T1098" s="95">
        <f t="shared" si="353"/>
        <v>0</v>
      </c>
      <c r="U1098" s="79" t="e">
        <f>VLOOKUP($S1098,'Grille de Tarif OQN'!$B$2:$S$3603,U$1,0)</f>
        <v>#N/A</v>
      </c>
      <c r="V1098" s="79" t="e">
        <f>VLOOKUP($S1098,'Grille de Tarif OQN'!$B$2:$S$3603,V$1,0)</f>
        <v>#N/A</v>
      </c>
      <c r="W1098" s="79" t="e">
        <f>VLOOKUP($S1098,'Grille de Tarif OQN'!$B$2:$S$3603,W$1,0)</f>
        <v>#N/A</v>
      </c>
      <c r="X1098" s="79" t="e">
        <f>VLOOKUP($S1098,'Grille de Tarif OQN'!$B$2:$S$3603,X$1,0)</f>
        <v>#N/A</v>
      </c>
      <c r="Y1098" s="79" t="e">
        <f>VLOOKUP($S1098,'Grille de Tarif OQN'!$B$2:$S$3603,Y$1,0)</f>
        <v>#N/A</v>
      </c>
      <c r="Z1098" s="79" t="e">
        <f>VLOOKUP($S1098,'Grille de Tarif OQN'!$B$2:$S$3603,Z$1,0)</f>
        <v>#N/A</v>
      </c>
      <c r="AA1098" s="79" t="e">
        <f>VLOOKUP($S1098,'Grille de Tarif OQN'!$B$2:$S$3603,AA$1,0)</f>
        <v>#N/A</v>
      </c>
      <c r="AB1098" s="79" t="e">
        <f>VLOOKUP($S1098,'Grille de Tarif OQN'!$B$2:$S$3603,AB$1,0)</f>
        <v>#N/A</v>
      </c>
      <c r="AC1098" s="79" t="e">
        <f>VLOOKUP($S1098,'Grille de Tarif OQN'!$B$2:$S$3603,AC$1,0)</f>
        <v>#N/A</v>
      </c>
      <c r="AD1098" s="79" t="e">
        <f>VLOOKUP($S1098,'Grille de Tarif OQN'!$B$2:$S$3603,AD$1,0)</f>
        <v>#N/A</v>
      </c>
      <c r="AE1098" s="79" t="e">
        <f>VLOOKUP($S1098,'Grille de Tarif OQN'!$B$2:$S$3603,AE$1,0)</f>
        <v>#N/A</v>
      </c>
      <c r="AF1098" s="79" t="e">
        <f>VLOOKUP($S1098,'Grille de Tarif OQN'!$B$2:$S$3603,AF$1,0)</f>
        <v>#N/A</v>
      </c>
      <c r="AG1098" s="79" t="e">
        <f>VLOOKUP($S1098,'Grille de Tarif OQN'!$B$2:$S$3603,AG$1,0)</f>
        <v>#N/A</v>
      </c>
      <c r="AH1098" s="79" t="e">
        <f>VLOOKUP($S1098,'Grille de Tarif OQN'!$B$2:$S$3603,AH$1,0)</f>
        <v>#N/A</v>
      </c>
      <c r="AI1098" s="79" t="e">
        <f>VLOOKUP($S1098,'Grille de Tarif OQN'!$B$2:$S$3603,AI$1,0)</f>
        <v>#N/A</v>
      </c>
      <c r="AJ1098" s="79" t="e">
        <f>VLOOKUP($S1098,'Grille de Tarif OQN'!$B$2:$S$3603,AJ$1,0)</f>
        <v>#N/A</v>
      </c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72"/>
      <c r="AV1098"/>
      <c r="AW1098"/>
      <c r="AX1098"/>
      <c r="AY1098"/>
      <c r="AZ1098" s="96">
        <f t="shared" si="354"/>
        <v>0</v>
      </c>
      <c r="BA1098" s="24" t="e">
        <f t="shared" si="355"/>
        <v>#N/A</v>
      </c>
      <c r="BB1098" s="24" t="e">
        <f t="shared" si="356"/>
        <v>#N/A</v>
      </c>
      <c r="BC1098" s="24" t="e">
        <f t="shared" si="357"/>
        <v>#N/A</v>
      </c>
      <c r="BD1098" s="24" t="e">
        <f t="shared" si="358"/>
        <v>#N/A</v>
      </c>
      <c r="BE1098"/>
      <c r="BF1098" t="e">
        <f t="shared" si="359"/>
        <v>#N/A</v>
      </c>
      <c r="BG1098" t="str">
        <f t="shared" si="360"/>
        <v>HDJ</v>
      </c>
      <c r="BH1098" s="20" t="e">
        <f t="shared" si="361"/>
        <v>#N/A</v>
      </c>
      <c r="BI1098" s="20" t="e">
        <f t="shared" si="362"/>
        <v>#N/A</v>
      </c>
      <c r="BJ1098" s="20" t="e">
        <f t="shared" si="363"/>
        <v>#N/A</v>
      </c>
      <c r="BK1098" s="20" t="e">
        <f t="shared" si="364"/>
        <v>#N/A</v>
      </c>
      <c r="BL1098" s="20" t="e">
        <f t="shared" si="365"/>
        <v>#N/A</v>
      </c>
      <c r="BM1098" s="20" t="e">
        <f t="shared" si="367"/>
        <v>#N/A</v>
      </c>
      <c r="BN1098" s="20" t="e">
        <f t="shared" si="366"/>
        <v>#N/A</v>
      </c>
    </row>
    <row r="1099" spans="1:66">
      <c r="A1099" s="92"/>
      <c r="B1099" s="90"/>
      <c r="C1099" s="90"/>
      <c r="D1099" s="93"/>
      <c r="E1099" s="93"/>
      <c r="F1099" s="93"/>
      <c r="G1099" s="93"/>
      <c r="H1099" s="93"/>
      <c r="I1099" s="93"/>
      <c r="J1099" s="93"/>
      <c r="K1099" s="93"/>
      <c r="L1099" s="92"/>
      <c r="M1099" s="93"/>
      <c r="N1099" s="91">
        <f t="shared" si="348"/>
        <v>0</v>
      </c>
      <c r="O1099" s="91" t="str">
        <f t="shared" si="349"/>
        <v/>
      </c>
      <c r="P1099" s="91" t="str">
        <f t="shared" si="350"/>
        <v/>
      </c>
      <c r="Q1099" s="91" t="str">
        <f t="shared" si="351"/>
        <v>HDJ</v>
      </c>
      <c r="R1099" s="82"/>
      <c r="S1099" s="95">
        <f t="shared" si="352"/>
        <v>0</v>
      </c>
      <c r="T1099" s="95">
        <f t="shared" si="353"/>
        <v>0</v>
      </c>
      <c r="U1099" s="79" t="e">
        <f>VLOOKUP($S1099,'Grille de Tarif OQN'!$B$2:$S$3603,U$1,0)</f>
        <v>#N/A</v>
      </c>
      <c r="V1099" s="79" t="e">
        <f>VLOOKUP($S1099,'Grille de Tarif OQN'!$B$2:$S$3603,V$1,0)</f>
        <v>#N/A</v>
      </c>
      <c r="W1099" s="79" t="e">
        <f>VLOOKUP($S1099,'Grille de Tarif OQN'!$B$2:$S$3603,W$1,0)</f>
        <v>#N/A</v>
      </c>
      <c r="X1099" s="79" t="e">
        <f>VLOOKUP($S1099,'Grille de Tarif OQN'!$B$2:$S$3603,X$1,0)</f>
        <v>#N/A</v>
      </c>
      <c r="Y1099" s="79" t="e">
        <f>VLOOKUP($S1099,'Grille de Tarif OQN'!$B$2:$S$3603,Y$1,0)</f>
        <v>#N/A</v>
      </c>
      <c r="Z1099" s="79" t="e">
        <f>VLOOKUP($S1099,'Grille de Tarif OQN'!$B$2:$S$3603,Z$1,0)</f>
        <v>#N/A</v>
      </c>
      <c r="AA1099" s="79" t="e">
        <f>VLOOKUP($S1099,'Grille de Tarif OQN'!$B$2:$S$3603,AA$1,0)</f>
        <v>#N/A</v>
      </c>
      <c r="AB1099" s="79" t="e">
        <f>VLOOKUP($S1099,'Grille de Tarif OQN'!$B$2:$S$3603,AB$1,0)</f>
        <v>#N/A</v>
      </c>
      <c r="AC1099" s="79" t="e">
        <f>VLOOKUP($S1099,'Grille de Tarif OQN'!$B$2:$S$3603,AC$1,0)</f>
        <v>#N/A</v>
      </c>
      <c r="AD1099" s="79" t="e">
        <f>VLOOKUP($S1099,'Grille de Tarif OQN'!$B$2:$S$3603,AD$1,0)</f>
        <v>#N/A</v>
      </c>
      <c r="AE1099" s="79" t="e">
        <f>VLOOKUP($S1099,'Grille de Tarif OQN'!$B$2:$S$3603,AE$1,0)</f>
        <v>#N/A</v>
      </c>
      <c r="AF1099" s="79" t="e">
        <f>VLOOKUP($S1099,'Grille de Tarif OQN'!$B$2:$S$3603,AF$1,0)</f>
        <v>#N/A</v>
      </c>
      <c r="AG1099" s="79" t="e">
        <f>VLOOKUP($S1099,'Grille de Tarif OQN'!$B$2:$S$3603,AG$1,0)</f>
        <v>#N/A</v>
      </c>
      <c r="AH1099" s="79" t="e">
        <f>VLOOKUP($S1099,'Grille de Tarif OQN'!$B$2:$S$3603,AH$1,0)</f>
        <v>#N/A</v>
      </c>
      <c r="AI1099" s="79" t="e">
        <f>VLOOKUP($S1099,'Grille de Tarif OQN'!$B$2:$S$3603,AI$1,0)</f>
        <v>#N/A</v>
      </c>
      <c r="AJ1099" s="79" t="e">
        <f>VLOOKUP($S1099,'Grille de Tarif OQN'!$B$2:$S$3603,AJ$1,0)</f>
        <v>#N/A</v>
      </c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72"/>
      <c r="AV1099"/>
      <c r="AW1099"/>
      <c r="AX1099"/>
      <c r="AY1099"/>
      <c r="AZ1099" s="96">
        <f t="shared" si="354"/>
        <v>0</v>
      </c>
      <c r="BA1099" s="24" t="e">
        <f t="shared" si="355"/>
        <v>#N/A</v>
      </c>
      <c r="BB1099" s="24" t="e">
        <f t="shared" si="356"/>
        <v>#N/A</v>
      </c>
      <c r="BC1099" s="24" t="e">
        <f t="shared" si="357"/>
        <v>#N/A</v>
      </c>
      <c r="BD1099" s="24" t="e">
        <f t="shared" si="358"/>
        <v>#N/A</v>
      </c>
      <c r="BE1099"/>
      <c r="BF1099" t="e">
        <f t="shared" si="359"/>
        <v>#N/A</v>
      </c>
      <c r="BG1099" t="str">
        <f t="shared" si="360"/>
        <v>HDJ</v>
      </c>
      <c r="BH1099" s="20" t="e">
        <f t="shared" si="361"/>
        <v>#N/A</v>
      </c>
      <c r="BI1099" s="20" t="e">
        <f t="shared" si="362"/>
        <v>#N/A</v>
      </c>
      <c r="BJ1099" s="20" t="e">
        <f t="shared" si="363"/>
        <v>#N/A</v>
      </c>
      <c r="BK1099" s="20" t="e">
        <f t="shared" si="364"/>
        <v>#N/A</v>
      </c>
      <c r="BL1099" s="20" t="e">
        <f t="shared" si="365"/>
        <v>#N/A</v>
      </c>
      <c r="BM1099" s="20" t="e">
        <f t="shared" si="367"/>
        <v>#N/A</v>
      </c>
      <c r="BN1099" s="20" t="e">
        <f t="shared" si="366"/>
        <v>#N/A</v>
      </c>
    </row>
    <row r="1100" spans="1:66">
      <c r="A1100" s="92"/>
      <c r="B1100" s="90"/>
      <c r="C1100" s="90"/>
      <c r="D1100" s="93"/>
      <c r="E1100" s="93"/>
      <c r="F1100" s="93"/>
      <c r="G1100" s="93"/>
      <c r="H1100" s="93"/>
      <c r="I1100" s="93"/>
      <c r="J1100" s="93"/>
      <c r="K1100" s="93"/>
      <c r="L1100" s="92"/>
      <c r="M1100" s="93"/>
      <c r="N1100" s="91">
        <f t="shared" si="348"/>
        <v>0</v>
      </c>
      <c r="O1100" s="91" t="str">
        <f t="shared" si="349"/>
        <v/>
      </c>
      <c r="P1100" s="91" t="str">
        <f t="shared" si="350"/>
        <v/>
      </c>
      <c r="Q1100" s="91" t="str">
        <f t="shared" si="351"/>
        <v>HDJ</v>
      </c>
      <c r="R1100" s="82"/>
      <c r="S1100" s="95">
        <f t="shared" si="352"/>
        <v>0</v>
      </c>
      <c r="T1100" s="95">
        <f t="shared" si="353"/>
        <v>0</v>
      </c>
      <c r="U1100" s="79" t="e">
        <f>VLOOKUP($S1100,'Grille de Tarif OQN'!$B$2:$S$3603,U$1,0)</f>
        <v>#N/A</v>
      </c>
      <c r="V1100" s="79" t="e">
        <f>VLOOKUP($S1100,'Grille de Tarif OQN'!$B$2:$S$3603,V$1,0)</f>
        <v>#N/A</v>
      </c>
      <c r="W1100" s="79" t="e">
        <f>VLOOKUP($S1100,'Grille de Tarif OQN'!$B$2:$S$3603,W$1,0)</f>
        <v>#N/A</v>
      </c>
      <c r="X1100" s="79" t="e">
        <f>VLOOKUP($S1100,'Grille de Tarif OQN'!$B$2:$S$3603,X$1,0)</f>
        <v>#N/A</v>
      </c>
      <c r="Y1100" s="79" t="e">
        <f>VLOOKUP($S1100,'Grille de Tarif OQN'!$B$2:$S$3603,Y$1,0)</f>
        <v>#N/A</v>
      </c>
      <c r="Z1100" s="79" t="e">
        <f>VLOOKUP($S1100,'Grille de Tarif OQN'!$B$2:$S$3603,Z$1,0)</f>
        <v>#N/A</v>
      </c>
      <c r="AA1100" s="79" t="e">
        <f>VLOOKUP($S1100,'Grille de Tarif OQN'!$B$2:$S$3603,AA$1,0)</f>
        <v>#N/A</v>
      </c>
      <c r="AB1100" s="79" t="e">
        <f>VLOOKUP($S1100,'Grille de Tarif OQN'!$B$2:$S$3603,AB$1,0)</f>
        <v>#N/A</v>
      </c>
      <c r="AC1100" s="79" t="e">
        <f>VLOOKUP($S1100,'Grille de Tarif OQN'!$B$2:$S$3603,AC$1,0)</f>
        <v>#N/A</v>
      </c>
      <c r="AD1100" s="79" t="e">
        <f>VLOOKUP($S1100,'Grille de Tarif OQN'!$B$2:$S$3603,AD$1,0)</f>
        <v>#N/A</v>
      </c>
      <c r="AE1100" s="79" t="e">
        <f>VLOOKUP($S1100,'Grille de Tarif OQN'!$B$2:$S$3603,AE$1,0)</f>
        <v>#N/A</v>
      </c>
      <c r="AF1100" s="79" t="e">
        <f>VLOOKUP($S1100,'Grille de Tarif OQN'!$B$2:$S$3603,AF$1,0)</f>
        <v>#N/A</v>
      </c>
      <c r="AG1100" s="79" t="e">
        <f>VLOOKUP($S1100,'Grille de Tarif OQN'!$B$2:$S$3603,AG$1,0)</f>
        <v>#N/A</v>
      </c>
      <c r="AH1100" s="79" t="e">
        <f>VLOOKUP($S1100,'Grille de Tarif OQN'!$B$2:$S$3603,AH$1,0)</f>
        <v>#N/A</v>
      </c>
      <c r="AI1100" s="79" t="e">
        <f>VLOOKUP($S1100,'Grille de Tarif OQN'!$B$2:$S$3603,AI$1,0)</f>
        <v>#N/A</v>
      </c>
      <c r="AJ1100" s="79" t="e">
        <f>VLOOKUP($S1100,'Grille de Tarif OQN'!$B$2:$S$3603,AJ$1,0)</f>
        <v>#N/A</v>
      </c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72"/>
      <c r="AV1100"/>
      <c r="AW1100"/>
      <c r="AX1100"/>
      <c r="AY1100"/>
      <c r="AZ1100" s="96">
        <f t="shared" si="354"/>
        <v>0</v>
      </c>
      <c r="BA1100" s="24" t="e">
        <f t="shared" si="355"/>
        <v>#N/A</v>
      </c>
      <c r="BB1100" s="24" t="e">
        <f t="shared" si="356"/>
        <v>#N/A</v>
      </c>
      <c r="BC1100" s="24" t="e">
        <f t="shared" si="357"/>
        <v>#N/A</v>
      </c>
      <c r="BD1100" s="24" t="e">
        <f t="shared" si="358"/>
        <v>#N/A</v>
      </c>
      <c r="BE1100"/>
      <c r="BF1100" t="e">
        <f t="shared" si="359"/>
        <v>#N/A</v>
      </c>
      <c r="BG1100" t="str">
        <f t="shared" si="360"/>
        <v>HDJ</v>
      </c>
      <c r="BH1100" s="20" t="e">
        <f t="shared" si="361"/>
        <v>#N/A</v>
      </c>
      <c r="BI1100" s="20" t="e">
        <f t="shared" si="362"/>
        <v>#N/A</v>
      </c>
      <c r="BJ1100" s="20" t="e">
        <f t="shared" si="363"/>
        <v>#N/A</v>
      </c>
      <c r="BK1100" s="20" t="e">
        <f t="shared" si="364"/>
        <v>#N/A</v>
      </c>
      <c r="BL1100" s="20" t="e">
        <f t="shared" si="365"/>
        <v>#N/A</v>
      </c>
      <c r="BM1100" s="20" t="e">
        <f t="shared" si="367"/>
        <v>#N/A</v>
      </c>
      <c r="BN1100" s="20" t="e">
        <f t="shared" si="366"/>
        <v>#N/A</v>
      </c>
    </row>
    <row r="1101" spans="1:66">
      <c r="A1101" s="92"/>
      <c r="B1101" s="90"/>
      <c r="C1101" s="90"/>
      <c r="D1101" s="93"/>
      <c r="E1101" s="93"/>
      <c r="F1101" s="93"/>
      <c r="G1101" s="93"/>
      <c r="H1101" s="93"/>
      <c r="I1101" s="93"/>
      <c r="J1101" s="93"/>
      <c r="K1101" s="93"/>
      <c r="L1101" s="92"/>
      <c r="M1101" s="93"/>
      <c r="N1101" s="91">
        <f t="shared" si="348"/>
        <v>0</v>
      </c>
      <c r="O1101" s="91" t="str">
        <f t="shared" si="349"/>
        <v/>
      </c>
      <c r="P1101" s="91" t="str">
        <f t="shared" si="350"/>
        <v/>
      </c>
      <c r="Q1101" s="91" t="str">
        <f t="shared" si="351"/>
        <v>HDJ</v>
      </c>
      <c r="R1101" s="82"/>
      <c r="S1101" s="95">
        <f t="shared" si="352"/>
        <v>0</v>
      </c>
      <c r="T1101" s="95">
        <f t="shared" si="353"/>
        <v>0</v>
      </c>
      <c r="U1101" s="79" t="e">
        <f>VLOOKUP($S1101,'Grille de Tarif OQN'!$B$2:$S$3603,U$1,0)</f>
        <v>#N/A</v>
      </c>
      <c r="V1101" s="79" t="e">
        <f>VLOOKUP($S1101,'Grille de Tarif OQN'!$B$2:$S$3603,V$1,0)</f>
        <v>#N/A</v>
      </c>
      <c r="W1101" s="79" t="e">
        <f>VLOOKUP($S1101,'Grille de Tarif OQN'!$B$2:$S$3603,W$1,0)</f>
        <v>#N/A</v>
      </c>
      <c r="X1101" s="79" t="e">
        <f>VLOOKUP($S1101,'Grille de Tarif OQN'!$B$2:$S$3603,X$1,0)</f>
        <v>#N/A</v>
      </c>
      <c r="Y1101" s="79" t="e">
        <f>VLOOKUP($S1101,'Grille de Tarif OQN'!$B$2:$S$3603,Y$1,0)</f>
        <v>#N/A</v>
      </c>
      <c r="Z1101" s="79" t="e">
        <f>VLOOKUP($S1101,'Grille de Tarif OQN'!$B$2:$S$3603,Z$1,0)</f>
        <v>#N/A</v>
      </c>
      <c r="AA1101" s="79" t="e">
        <f>VLOOKUP($S1101,'Grille de Tarif OQN'!$B$2:$S$3603,AA$1,0)</f>
        <v>#N/A</v>
      </c>
      <c r="AB1101" s="79" t="e">
        <f>VLOOKUP($S1101,'Grille de Tarif OQN'!$B$2:$S$3603,AB$1,0)</f>
        <v>#N/A</v>
      </c>
      <c r="AC1101" s="79" t="e">
        <f>VLOOKUP($S1101,'Grille de Tarif OQN'!$B$2:$S$3603,AC$1,0)</f>
        <v>#N/A</v>
      </c>
      <c r="AD1101" s="79" t="e">
        <f>VLOOKUP($S1101,'Grille de Tarif OQN'!$B$2:$S$3603,AD$1,0)</f>
        <v>#N/A</v>
      </c>
      <c r="AE1101" s="79" t="e">
        <f>VLOOKUP($S1101,'Grille de Tarif OQN'!$B$2:$S$3603,AE$1,0)</f>
        <v>#N/A</v>
      </c>
      <c r="AF1101" s="79" t="e">
        <f>VLOOKUP($S1101,'Grille de Tarif OQN'!$B$2:$S$3603,AF$1,0)</f>
        <v>#N/A</v>
      </c>
      <c r="AG1101" s="79" t="e">
        <f>VLOOKUP($S1101,'Grille de Tarif OQN'!$B$2:$S$3603,AG$1,0)</f>
        <v>#N/A</v>
      </c>
      <c r="AH1101" s="79" t="e">
        <f>VLOOKUP($S1101,'Grille de Tarif OQN'!$B$2:$S$3603,AH$1,0)</f>
        <v>#N/A</v>
      </c>
      <c r="AI1101" s="79" t="e">
        <f>VLOOKUP($S1101,'Grille de Tarif OQN'!$B$2:$S$3603,AI$1,0)</f>
        <v>#N/A</v>
      </c>
      <c r="AJ1101" s="79" t="e">
        <f>VLOOKUP($S1101,'Grille de Tarif OQN'!$B$2:$S$3603,AJ$1,0)</f>
        <v>#N/A</v>
      </c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72"/>
      <c r="AV1101"/>
      <c r="AW1101"/>
      <c r="AX1101"/>
      <c r="AY1101"/>
      <c r="AZ1101" s="96">
        <f t="shared" si="354"/>
        <v>0</v>
      </c>
      <c r="BA1101" s="24" t="e">
        <f t="shared" si="355"/>
        <v>#N/A</v>
      </c>
      <c r="BB1101" s="24" t="e">
        <f t="shared" si="356"/>
        <v>#N/A</v>
      </c>
      <c r="BC1101" s="24" t="e">
        <f t="shared" si="357"/>
        <v>#N/A</v>
      </c>
      <c r="BD1101" s="24" t="e">
        <f t="shared" si="358"/>
        <v>#N/A</v>
      </c>
      <c r="BE1101"/>
      <c r="BF1101" t="e">
        <f t="shared" si="359"/>
        <v>#N/A</v>
      </c>
      <c r="BG1101" t="str">
        <f t="shared" si="360"/>
        <v>HDJ</v>
      </c>
      <c r="BH1101" s="20" t="e">
        <f t="shared" si="361"/>
        <v>#N/A</v>
      </c>
      <c r="BI1101" s="20" t="e">
        <f t="shared" si="362"/>
        <v>#N/A</v>
      </c>
      <c r="BJ1101" s="20" t="e">
        <f t="shared" si="363"/>
        <v>#N/A</v>
      </c>
      <c r="BK1101" s="20" t="e">
        <f t="shared" si="364"/>
        <v>#N/A</v>
      </c>
      <c r="BL1101" s="20" t="e">
        <f t="shared" si="365"/>
        <v>#N/A</v>
      </c>
      <c r="BM1101" s="20" t="e">
        <f t="shared" si="367"/>
        <v>#N/A</v>
      </c>
      <c r="BN1101" s="20" t="e">
        <f t="shared" si="366"/>
        <v>#N/A</v>
      </c>
    </row>
    <row r="1102" spans="1:66">
      <c r="A1102" s="92"/>
      <c r="B1102" s="90"/>
      <c r="C1102" s="90"/>
      <c r="D1102" s="93"/>
      <c r="E1102" s="93"/>
      <c r="F1102" s="93"/>
      <c r="G1102" s="93"/>
      <c r="H1102" s="93"/>
      <c r="I1102" s="93"/>
      <c r="J1102" s="93"/>
      <c r="K1102" s="93"/>
      <c r="L1102" s="92"/>
      <c r="M1102" s="93"/>
      <c r="N1102" s="91">
        <f t="shared" si="348"/>
        <v>0</v>
      </c>
      <c r="O1102" s="91" t="str">
        <f t="shared" si="349"/>
        <v/>
      </c>
      <c r="P1102" s="91" t="str">
        <f t="shared" si="350"/>
        <v/>
      </c>
      <c r="Q1102" s="91" t="str">
        <f t="shared" si="351"/>
        <v>HDJ</v>
      </c>
      <c r="R1102" s="82"/>
      <c r="S1102" s="95">
        <f t="shared" si="352"/>
        <v>0</v>
      </c>
      <c r="T1102" s="95">
        <f t="shared" si="353"/>
        <v>0</v>
      </c>
      <c r="U1102" s="79" t="e">
        <f>VLOOKUP($S1102,'Grille de Tarif OQN'!$B$2:$S$3603,U$1,0)</f>
        <v>#N/A</v>
      </c>
      <c r="V1102" s="79" t="e">
        <f>VLOOKUP($S1102,'Grille de Tarif OQN'!$B$2:$S$3603,V$1,0)</f>
        <v>#N/A</v>
      </c>
      <c r="W1102" s="79" t="e">
        <f>VLOOKUP($S1102,'Grille de Tarif OQN'!$B$2:$S$3603,W$1,0)</f>
        <v>#N/A</v>
      </c>
      <c r="X1102" s="79" t="e">
        <f>VLOOKUP($S1102,'Grille de Tarif OQN'!$B$2:$S$3603,X$1,0)</f>
        <v>#N/A</v>
      </c>
      <c r="Y1102" s="79" t="e">
        <f>VLOOKUP($S1102,'Grille de Tarif OQN'!$B$2:$S$3603,Y$1,0)</f>
        <v>#N/A</v>
      </c>
      <c r="Z1102" s="79" t="e">
        <f>VLOOKUP($S1102,'Grille de Tarif OQN'!$B$2:$S$3603,Z$1,0)</f>
        <v>#N/A</v>
      </c>
      <c r="AA1102" s="79" t="e">
        <f>VLOOKUP($S1102,'Grille de Tarif OQN'!$B$2:$S$3603,AA$1,0)</f>
        <v>#N/A</v>
      </c>
      <c r="AB1102" s="79" t="e">
        <f>VLOOKUP($S1102,'Grille de Tarif OQN'!$B$2:$S$3603,AB$1,0)</f>
        <v>#N/A</v>
      </c>
      <c r="AC1102" s="79" t="e">
        <f>VLOOKUP($S1102,'Grille de Tarif OQN'!$B$2:$S$3603,AC$1,0)</f>
        <v>#N/A</v>
      </c>
      <c r="AD1102" s="79" t="e">
        <f>VLOOKUP($S1102,'Grille de Tarif OQN'!$B$2:$S$3603,AD$1,0)</f>
        <v>#N/A</v>
      </c>
      <c r="AE1102" s="79" t="e">
        <f>VLOOKUP($S1102,'Grille de Tarif OQN'!$B$2:$S$3603,AE$1,0)</f>
        <v>#N/A</v>
      </c>
      <c r="AF1102" s="79" t="e">
        <f>VLOOKUP($S1102,'Grille de Tarif OQN'!$B$2:$S$3603,AF$1,0)</f>
        <v>#N/A</v>
      </c>
      <c r="AG1102" s="79" t="e">
        <f>VLOOKUP($S1102,'Grille de Tarif OQN'!$B$2:$S$3603,AG$1,0)</f>
        <v>#N/A</v>
      </c>
      <c r="AH1102" s="79" t="e">
        <f>VLOOKUP($S1102,'Grille de Tarif OQN'!$B$2:$S$3603,AH$1,0)</f>
        <v>#N/A</v>
      </c>
      <c r="AI1102" s="79" t="e">
        <f>VLOOKUP($S1102,'Grille de Tarif OQN'!$B$2:$S$3603,AI$1,0)</f>
        <v>#N/A</v>
      </c>
      <c r="AJ1102" s="79" t="e">
        <f>VLOOKUP($S1102,'Grille de Tarif OQN'!$B$2:$S$3603,AJ$1,0)</f>
        <v>#N/A</v>
      </c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72"/>
      <c r="AV1102"/>
      <c r="AW1102"/>
      <c r="AX1102"/>
      <c r="AY1102"/>
      <c r="AZ1102" s="96">
        <f t="shared" si="354"/>
        <v>0</v>
      </c>
      <c r="BA1102" s="24" t="e">
        <f t="shared" si="355"/>
        <v>#N/A</v>
      </c>
      <c r="BB1102" s="24" t="e">
        <f t="shared" si="356"/>
        <v>#N/A</v>
      </c>
      <c r="BC1102" s="24" t="e">
        <f t="shared" si="357"/>
        <v>#N/A</v>
      </c>
      <c r="BD1102" s="24" t="e">
        <f t="shared" si="358"/>
        <v>#N/A</v>
      </c>
      <c r="BE1102"/>
      <c r="BF1102" t="e">
        <f t="shared" si="359"/>
        <v>#N/A</v>
      </c>
      <c r="BG1102" t="str">
        <f t="shared" si="360"/>
        <v>HDJ</v>
      </c>
      <c r="BH1102" s="20" t="e">
        <f t="shared" si="361"/>
        <v>#N/A</v>
      </c>
      <c r="BI1102" s="20" t="e">
        <f t="shared" si="362"/>
        <v>#N/A</v>
      </c>
      <c r="BJ1102" s="20" t="e">
        <f t="shared" si="363"/>
        <v>#N/A</v>
      </c>
      <c r="BK1102" s="20" t="e">
        <f t="shared" si="364"/>
        <v>#N/A</v>
      </c>
      <c r="BL1102" s="20" t="e">
        <f t="shared" si="365"/>
        <v>#N/A</v>
      </c>
      <c r="BM1102" s="20" t="e">
        <f t="shared" si="367"/>
        <v>#N/A</v>
      </c>
      <c r="BN1102" s="20" t="e">
        <f t="shared" si="366"/>
        <v>#N/A</v>
      </c>
    </row>
    <row r="1103" spans="1:66">
      <c r="A1103" s="92"/>
      <c r="B1103" s="90"/>
      <c r="C1103" s="90"/>
      <c r="D1103" s="93"/>
      <c r="E1103" s="93"/>
      <c r="F1103" s="93"/>
      <c r="G1103" s="93"/>
      <c r="H1103" s="93"/>
      <c r="I1103" s="93"/>
      <c r="J1103" s="93"/>
      <c r="K1103" s="93"/>
      <c r="L1103" s="92"/>
      <c r="M1103" s="93"/>
      <c r="N1103" s="91">
        <f t="shared" si="348"/>
        <v>0</v>
      </c>
      <c r="O1103" s="91" t="str">
        <f t="shared" si="349"/>
        <v/>
      </c>
      <c r="P1103" s="91" t="str">
        <f t="shared" si="350"/>
        <v/>
      </c>
      <c r="Q1103" s="91" t="str">
        <f t="shared" si="351"/>
        <v>HDJ</v>
      </c>
      <c r="R1103" s="82"/>
      <c r="S1103" s="95">
        <f t="shared" si="352"/>
        <v>0</v>
      </c>
      <c r="T1103" s="95">
        <f t="shared" si="353"/>
        <v>0</v>
      </c>
      <c r="U1103" s="79" t="e">
        <f>VLOOKUP($S1103,'Grille de Tarif OQN'!$B$2:$S$3603,U$1,0)</f>
        <v>#N/A</v>
      </c>
      <c r="V1103" s="79" t="e">
        <f>VLOOKUP($S1103,'Grille de Tarif OQN'!$B$2:$S$3603,V$1,0)</f>
        <v>#N/A</v>
      </c>
      <c r="W1103" s="79" t="e">
        <f>VLOOKUP($S1103,'Grille de Tarif OQN'!$B$2:$S$3603,W$1,0)</f>
        <v>#N/A</v>
      </c>
      <c r="X1103" s="79" t="e">
        <f>VLOOKUP($S1103,'Grille de Tarif OQN'!$B$2:$S$3603,X$1,0)</f>
        <v>#N/A</v>
      </c>
      <c r="Y1103" s="79" t="e">
        <f>VLOOKUP($S1103,'Grille de Tarif OQN'!$B$2:$S$3603,Y$1,0)</f>
        <v>#N/A</v>
      </c>
      <c r="Z1103" s="79" t="e">
        <f>VLOOKUP($S1103,'Grille de Tarif OQN'!$B$2:$S$3603,Z$1,0)</f>
        <v>#N/A</v>
      </c>
      <c r="AA1103" s="79" t="e">
        <f>VLOOKUP($S1103,'Grille de Tarif OQN'!$B$2:$S$3603,AA$1,0)</f>
        <v>#N/A</v>
      </c>
      <c r="AB1103" s="79" t="e">
        <f>VLOOKUP($S1103,'Grille de Tarif OQN'!$B$2:$S$3603,AB$1,0)</f>
        <v>#N/A</v>
      </c>
      <c r="AC1103" s="79" t="e">
        <f>VLOOKUP($S1103,'Grille de Tarif OQN'!$B$2:$S$3603,AC$1,0)</f>
        <v>#N/A</v>
      </c>
      <c r="AD1103" s="79" t="e">
        <f>VLOOKUP($S1103,'Grille de Tarif OQN'!$B$2:$S$3603,AD$1,0)</f>
        <v>#N/A</v>
      </c>
      <c r="AE1103" s="79" t="e">
        <f>VLOOKUP($S1103,'Grille de Tarif OQN'!$B$2:$S$3603,AE$1,0)</f>
        <v>#N/A</v>
      </c>
      <c r="AF1103" s="79" t="e">
        <f>VLOOKUP($S1103,'Grille de Tarif OQN'!$B$2:$S$3603,AF$1,0)</f>
        <v>#N/A</v>
      </c>
      <c r="AG1103" s="79" t="e">
        <f>VLOOKUP($S1103,'Grille de Tarif OQN'!$B$2:$S$3603,AG$1,0)</f>
        <v>#N/A</v>
      </c>
      <c r="AH1103" s="79" t="e">
        <f>VLOOKUP($S1103,'Grille de Tarif OQN'!$B$2:$S$3603,AH$1,0)</f>
        <v>#N/A</v>
      </c>
      <c r="AI1103" s="79" t="e">
        <f>VLOOKUP($S1103,'Grille de Tarif OQN'!$B$2:$S$3603,AI$1,0)</f>
        <v>#N/A</v>
      </c>
      <c r="AJ1103" s="79" t="e">
        <f>VLOOKUP($S1103,'Grille de Tarif OQN'!$B$2:$S$3603,AJ$1,0)</f>
        <v>#N/A</v>
      </c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72"/>
      <c r="AV1103"/>
      <c r="AW1103"/>
      <c r="AX1103"/>
      <c r="AY1103"/>
      <c r="AZ1103" s="96">
        <f t="shared" si="354"/>
        <v>0</v>
      </c>
      <c r="BA1103" s="24" t="e">
        <f t="shared" si="355"/>
        <v>#N/A</v>
      </c>
      <c r="BB1103" s="24" t="e">
        <f t="shared" si="356"/>
        <v>#N/A</v>
      </c>
      <c r="BC1103" s="24" t="e">
        <f t="shared" si="357"/>
        <v>#N/A</v>
      </c>
      <c r="BD1103" s="24" t="e">
        <f t="shared" si="358"/>
        <v>#N/A</v>
      </c>
      <c r="BE1103"/>
      <c r="BF1103" t="e">
        <f t="shared" si="359"/>
        <v>#N/A</v>
      </c>
      <c r="BG1103" t="str">
        <f t="shared" si="360"/>
        <v>HDJ</v>
      </c>
      <c r="BH1103" s="20" t="e">
        <f t="shared" si="361"/>
        <v>#N/A</v>
      </c>
      <c r="BI1103" s="20" t="e">
        <f t="shared" si="362"/>
        <v>#N/A</v>
      </c>
      <c r="BJ1103" s="20" t="e">
        <f t="shared" si="363"/>
        <v>#N/A</v>
      </c>
      <c r="BK1103" s="20" t="e">
        <f t="shared" si="364"/>
        <v>#N/A</v>
      </c>
      <c r="BL1103" s="20" t="e">
        <f t="shared" si="365"/>
        <v>#N/A</v>
      </c>
      <c r="BM1103" s="20" t="e">
        <f t="shared" si="367"/>
        <v>#N/A</v>
      </c>
      <c r="BN1103" s="20" t="e">
        <f t="shared" si="366"/>
        <v>#N/A</v>
      </c>
    </row>
    <row r="1104" spans="1:66">
      <c r="A1104" s="92"/>
      <c r="B1104" s="90"/>
      <c r="C1104" s="90"/>
      <c r="D1104" s="93"/>
      <c r="E1104" s="93"/>
      <c r="F1104" s="93"/>
      <c r="G1104" s="93"/>
      <c r="H1104" s="93"/>
      <c r="I1104" s="93"/>
      <c r="J1104" s="93"/>
      <c r="K1104" s="93"/>
      <c r="L1104" s="92"/>
      <c r="M1104" s="93"/>
      <c r="N1104" s="91">
        <f t="shared" si="348"/>
        <v>0</v>
      </c>
      <c r="O1104" s="91" t="str">
        <f t="shared" si="349"/>
        <v/>
      </c>
      <c r="P1104" s="91" t="str">
        <f t="shared" si="350"/>
        <v/>
      </c>
      <c r="Q1104" s="91" t="str">
        <f t="shared" si="351"/>
        <v>HDJ</v>
      </c>
      <c r="R1104" s="82"/>
      <c r="S1104" s="95">
        <f t="shared" si="352"/>
        <v>0</v>
      </c>
      <c r="T1104" s="95">
        <f t="shared" si="353"/>
        <v>0</v>
      </c>
      <c r="U1104" s="79" t="e">
        <f>VLOOKUP($S1104,'Grille de Tarif OQN'!$B$2:$S$3603,U$1,0)</f>
        <v>#N/A</v>
      </c>
      <c r="V1104" s="79" t="e">
        <f>VLOOKUP($S1104,'Grille de Tarif OQN'!$B$2:$S$3603,V$1,0)</f>
        <v>#N/A</v>
      </c>
      <c r="W1104" s="79" t="e">
        <f>VLOOKUP($S1104,'Grille de Tarif OQN'!$B$2:$S$3603,W$1,0)</f>
        <v>#N/A</v>
      </c>
      <c r="X1104" s="79" t="e">
        <f>VLOOKUP($S1104,'Grille de Tarif OQN'!$B$2:$S$3603,X$1,0)</f>
        <v>#N/A</v>
      </c>
      <c r="Y1104" s="79" t="e">
        <f>VLOOKUP($S1104,'Grille de Tarif OQN'!$B$2:$S$3603,Y$1,0)</f>
        <v>#N/A</v>
      </c>
      <c r="Z1104" s="79" t="e">
        <f>VLOOKUP($S1104,'Grille de Tarif OQN'!$B$2:$S$3603,Z$1,0)</f>
        <v>#N/A</v>
      </c>
      <c r="AA1104" s="79" t="e">
        <f>VLOOKUP($S1104,'Grille de Tarif OQN'!$B$2:$S$3603,AA$1,0)</f>
        <v>#N/A</v>
      </c>
      <c r="AB1104" s="79" t="e">
        <f>VLOOKUP($S1104,'Grille de Tarif OQN'!$B$2:$S$3603,AB$1,0)</f>
        <v>#N/A</v>
      </c>
      <c r="AC1104" s="79" t="e">
        <f>VLOOKUP($S1104,'Grille de Tarif OQN'!$B$2:$S$3603,AC$1,0)</f>
        <v>#N/A</v>
      </c>
      <c r="AD1104" s="79" t="e">
        <f>VLOOKUP($S1104,'Grille de Tarif OQN'!$B$2:$S$3603,AD$1,0)</f>
        <v>#N/A</v>
      </c>
      <c r="AE1104" s="79" t="e">
        <f>VLOOKUP($S1104,'Grille de Tarif OQN'!$B$2:$S$3603,AE$1,0)</f>
        <v>#N/A</v>
      </c>
      <c r="AF1104" s="79" t="e">
        <f>VLOOKUP($S1104,'Grille de Tarif OQN'!$B$2:$S$3603,AF$1,0)</f>
        <v>#N/A</v>
      </c>
      <c r="AG1104" s="79" t="e">
        <f>VLOOKUP($S1104,'Grille de Tarif OQN'!$B$2:$S$3603,AG$1,0)</f>
        <v>#N/A</v>
      </c>
      <c r="AH1104" s="79" t="e">
        <f>VLOOKUP($S1104,'Grille de Tarif OQN'!$B$2:$S$3603,AH$1,0)</f>
        <v>#N/A</v>
      </c>
      <c r="AI1104" s="79" t="e">
        <f>VLOOKUP($S1104,'Grille de Tarif OQN'!$B$2:$S$3603,AI$1,0)</f>
        <v>#N/A</v>
      </c>
      <c r="AJ1104" s="79" t="e">
        <f>VLOOKUP($S1104,'Grille de Tarif OQN'!$B$2:$S$3603,AJ$1,0)</f>
        <v>#N/A</v>
      </c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72"/>
      <c r="AV1104"/>
      <c r="AW1104"/>
      <c r="AX1104"/>
      <c r="AY1104"/>
      <c r="AZ1104" s="96">
        <f t="shared" si="354"/>
        <v>0</v>
      </c>
      <c r="BA1104" s="24" t="e">
        <f t="shared" si="355"/>
        <v>#N/A</v>
      </c>
      <c r="BB1104" s="24" t="e">
        <f t="shared" si="356"/>
        <v>#N/A</v>
      </c>
      <c r="BC1104" s="24" t="e">
        <f t="shared" si="357"/>
        <v>#N/A</v>
      </c>
      <c r="BD1104" s="24" t="e">
        <f t="shared" si="358"/>
        <v>#N/A</v>
      </c>
      <c r="BE1104"/>
      <c r="BF1104" t="e">
        <f t="shared" si="359"/>
        <v>#N/A</v>
      </c>
      <c r="BG1104" t="str">
        <f t="shared" si="360"/>
        <v>HDJ</v>
      </c>
      <c r="BH1104" s="20" t="e">
        <f t="shared" si="361"/>
        <v>#N/A</v>
      </c>
      <c r="BI1104" s="20" t="e">
        <f t="shared" si="362"/>
        <v>#N/A</v>
      </c>
      <c r="BJ1104" s="20" t="e">
        <f t="shared" si="363"/>
        <v>#N/A</v>
      </c>
      <c r="BK1104" s="20" t="e">
        <f t="shared" si="364"/>
        <v>#N/A</v>
      </c>
      <c r="BL1104" s="20" t="e">
        <f t="shared" si="365"/>
        <v>#N/A</v>
      </c>
      <c r="BM1104" s="20" t="e">
        <f t="shared" si="367"/>
        <v>#N/A</v>
      </c>
      <c r="BN1104" s="20" t="e">
        <f t="shared" si="366"/>
        <v>#N/A</v>
      </c>
    </row>
    <row r="1105" spans="1:66">
      <c r="A1105" s="92"/>
      <c r="B1105" s="90"/>
      <c r="C1105" s="90"/>
      <c r="D1105" s="93"/>
      <c r="E1105" s="93"/>
      <c r="F1105" s="93"/>
      <c r="G1105" s="93"/>
      <c r="H1105" s="93"/>
      <c r="I1105" s="93"/>
      <c r="J1105" s="93"/>
      <c r="K1105" s="93"/>
      <c r="L1105" s="92"/>
      <c r="M1105" s="93"/>
      <c r="N1105" s="91">
        <f t="shared" si="348"/>
        <v>0</v>
      </c>
      <c r="O1105" s="91" t="str">
        <f t="shared" si="349"/>
        <v/>
      </c>
      <c r="P1105" s="91" t="str">
        <f t="shared" si="350"/>
        <v/>
      </c>
      <c r="Q1105" s="91" t="str">
        <f t="shared" si="351"/>
        <v>HDJ</v>
      </c>
      <c r="R1105" s="82"/>
      <c r="S1105" s="95">
        <f t="shared" si="352"/>
        <v>0</v>
      </c>
      <c r="T1105" s="95">
        <f t="shared" si="353"/>
        <v>0</v>
      </c>
      <c r="U1105" s="79" t="e">
        <f>VLOOKUP($S1105,'Grille de Tarif OQN'!$B$2:$S$3603,U$1,0)</f>
        <v>#N/A</v>
      </c>
      <c r="V1105" s="79" t="e">
        <f>VLOOKUP($S1105,'Grille de Tarif OQN'!$B$2:$S$3603,V$1,0)</f>
        <v>#N/A</v>
      </c>
      <c r="W1105" s="79" t="e">
        <f>VLOOKUP($S1105,'Grille de Tarif OQN'!$B$2:$S$3603,W$1,0)</f>
        <v>#N/A</v>
      </c>
      <c r="X1105" s="79" t="e">
        <f>VLOOKUP($S1105,'Grille de Tarif OQN'!$B$2:$S$3603,X$1,0)</f>
        <v>#N/A</v>
      </c>
      <c r="Y1105" s="79" t="e">
        <f>VLOOKUP($S1105,'Grille de Tarif OQN'!$B$2:$S$3603,Y$1,0)</f>
        <v>#N/A</v>
      </c>
      <c r="Z1105" s="79" t="e">
        <f>VLOOKUP($S1105,'Grille de Tarif OQN'!$B$2:$S$3603,Z$1,0)</f>
        <v>#N/A</v>
      </c>
      <c r="AA1105" s="79" t="e">
        <f>VLOOKUP($S1105,'Grille de Tarif OQN'!$B$2:$S$3603,AA$1,0)</f>
        <v>#N/A</v>
      </c>
      <c r="AB1105" s="79" t="e">
        <f>VLOOKUP($S1105,'Grille de Tarif OQN'!$B$2:$S$3603,AB$1,0)</f>
        <v>#N/A</v>
      </c>
      <c r="AC1105" s="79" t="e">
        <f>VLOOKUP($S1105,'Grille de Tarif OQN'!$B$2:$S$3603,AC$1,0)</f>
        <v>#N/A</v>
      </c>
      <c r="AD1105" s="79" t="e">
        <f>VLOOKUP($S1105,'Grille de Tarif OQN'!$B$2:$S$3603,AD$1,0)</f>
        <v>#N/A</v>
      </c>
      <c r="AE1105" s="79" t="e">
        <f>VLOOKUP($S1105,'Grille de Tarif OQN'!$B$2:$S$3603,AE$1,0)</f>
        <v>#N/A</v>
      </c>
      <c r="AF1105" s="79" t="e">
        <f>VLOOKUP($S1105,'Grille de Tarif OQN'!$B$2:$S$3603,AF$1,0)</f>
        <v>#N/A</v>
      </c>
      <c r="AG1105" s="79" t="e">
        <f>VLOOKUP($S1105,'Grille de Tarif OQN'!$B$2:$S$3603,AG$1,0)</f>
        <v>#N/A</v>
      </c>
      <c r="AH1105" s="79" t="e">
        <f>VLOOKUP($S1105,'Grille de Tarif OQN'!$B$2:$S$3603,AH$1,0)</f>
        <v>#N/A</v>
      </c>
      <c r="AI1105" s="79" t="e">
        <f>VLOOKUP($S1105,'Grille de Tarif OQN'!$B$2:$S$3603,AI$1,0)</f>
        <v>#N/A</v>
      </c>
      <c r="AJ1105" s="79" t="e">
        <f>VLOOKUP($S1105,'Grille de Tarif OQN'!$B$2:$S$3603,AJ$1,0)</f>
        <v>#N/A</v>
      </c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72"/>
      <c r="AV1105"/>
      <c r="AW1105"/>
      <c r="AX1105"/>
      <c r="AY1105"/>
      <c r="AZ1105" s="96">
        <f t="shared" si="354"/>
        <v>0</v>
      </c>
      <c r="BA1105" s="24" t="e">
        <f t="shared" si="355"/>
        <v>#N/A</v>
      </c>
      <c r="BB1105" s="24" t="e">
        <f t="shared" si="356"/>
        <v>#N/A</v>
      </c>
      <c r="BC1105" s="24" t="e">
        <f t="shared" si="357"/>
        <v>#N/A</v>
      </c>
      <c r="BD1105" s="24" t="e">
        <f t="shared" si="358"/>
        <v>#N/A</v>
      </c>
      <c r="BE1105"/>
      <c r="BF1105" t="e">
        <f t="shared" si="359"/>
        <v>#N/A</v>
      </c>
      <c r="BG1105" t="str">
        <f t="shared" si="360"/>
        <v>HDJ</v>
      </c>
      <c r="BH1105" s="20" t="e">
        <f t="shared" si="361"/>
        <v>#N/A</v>
      </c>
      <c r="BI1105" s="20" t="e">
        <f t="shared" si="362"/>
        <v>#N/A</v>
      </c>
      <c r="BJ1105" s="20" t="e">
        <f t="shared" si="363"/>
        <v>#N/A</v>
      </c>
      <c r="BK1105" s="20" t="e">
        <f t="shared" si="364"/>
        <v>#N/A</v>
      </c>
      <c r="BL1105" s="20" t="e">
        <f t="shared" si="365"/>
        <v>#N/A</v>
      </c>
      <c r="BM1105" s="20" t="e">
        <f t="shared" si="367"/>
        <v>#N/A</v>
      </c>
      <c r="BN1105" s="20" t="e">
        <f t="shared" si="366"/>
        <v>#N/A</v>
      </c>
    </row>
    <row r="1106" spans="1:66">
      <c r="A1106" s="92"/>
      <c r="B1106" s="90"/>
      <c r="C1106" s="90"/>
      <c r="D1106" s="93"/>
      <c r="E1106" s="93"/>
      <c r="F1106" s="93"/>
      <c r="G1106" s="93"/>
      <c r="H1106" s="93"/>
      <c r="I1106" s="93"/>
      <c r="J1106" s="93"/>
      <c r="K1106" s="93"/>
      <c r="L1106" s="92"/>
      <c r="M1106" s="93"/>
      <c r="N1106" s="91">
        <f t="shared" si="348"/>
        <v>0</v>
      </c>
      <c r="O1106" s="91" t="str">
        <f t="shared" si="349"/>
        <v/>
      </c>
      <c r="P1106" s="91" t="str">
        <f t="shared" si="350"/>
        <v/>
      </c>
      <c r="Q1106" s="91" t="str">
        <f t="shared" si="351"/>
        <v>HDJ</v>
      </c>
      <c r="R1106" s="82"/>
      <c r="S1106" s="95">
        <f t="shared" si="352"/>
        <v>0</v>
      </c>
      <c r="T1106" s="95">
        <f t="shared" si="353"/>
        <v>0</v>
      </c>
      <c r="U1106" s="79" t="e">
        <f>VLOOKUP($S1106,'Grille de Tarif OQN'!$B$2:$S$3603,U$1,0)</f>
        <v>#N/A</v>
      </c>
      <c r="V1106" s="79" t="e">
        <f>VLOOKUP($S1106,'Grille de Tarif OQN'!$B$2:$S$3603,V$1,0)</f>
        <v>#N/A</v>
      </c>
      <c r="W1106" s="79" t="e">
        <f>VLOOKUP($S1106,'Grille de Tarif OQN'!$B$2:$S$3603,W$1,0)</f>
        <v>#N/A</v>
      </c>
      <c r="X1106" s="79" t="e">
        <f>VLOOKUP($S1106,'Grille de Tarif OQN'!$B$2:$S$3603,X$1,0)</f>
        <v>#N/A</v>
      </c>
      <c r="Y1106" s="79" t="e">
        <f>VLOOKUP($S1106,'Grille de Tarif OQN'!$B$2:$S$3603,Y$1,0)</f>
        <v>#N/A</v>
      </c>
      <c r="Z1106" s="79" t="e">
        <f>VLOOKUP($S1106,'Grille de Tarif OQN'!$B$2:$S$3603,Z$1,0)</f>
        <v>#N/A</v>
      </c>
      <c r="AA1106" s="79" t="e">
        <f>VLOOKUP($S1106,'Grille de Tarif OQN'!$B$2:$S$3603,AA$1,0)</f>
        <v>#N/A</v>
      </c>
      <c r="AB1106" s="79" t="e">
        <f>VLOOKUP($S1106,'Grille de Tarif OQN'!$B$2:$S$3603,AB$1,0)</f>
        <v>#N/A</v>
      </c>
      <c r="AC1106" s="79" t="e">
        <f>VLOOKUP($S1106,'Grille de Tarif OQN'!$B$2:$S$3603,AC$1,0)</f>
        <v>#N/A</v>
      </c>
      <c r="AD1106" s="79" t="e">
        <f>VLOOKUP($S1106,'Grille de Tarif OQN'!$B$2:$S$3603,AD$1,0)</f>
        <v>#N/A</v>
      </c>
      <c r="AE1106" s="79" t="e">
        <f>VLOOKUP($S1106,'Grille de Tarif OQN'!$B$2:$S$3603,AE$1,0)</f>
        <v>#N/A</v>
      </c>
      <c r="AF1106" s="79" t="e">
        <f>VLOOKUP($S1106,'Grille de Tarif OQN'!$B$2:$S$3603,AF$1,0)</f>
        <v>#N/A</v>
      </c>
      <c r="AG1106" s="79" t="e">
        <f>VLOOKUP($S1106,'Grille de Tarif OQN'!$B$2:$S$3603,AG$1,0)</f>
        <v>#N/A</v>
      </c>
      <c r="AH1106" s="79" t="e">
        <f>VLOOKUP($S1106,'Grille de Tarif OQN'!$B$2:$S$3603,AH$1,0)</f>
        <v>#N/A</v>
      </c>
      <c r="AI1106" s="79" t="e">
        <f>VLOOKUP($S1106,'Grille de Tarif OQN'!$B$2:$S$3603,AI$1,0)</f>
        <v>#N/A</v>
      </c>
      <c r="AJ1106" s="79" t="e">
        <f>VLOOKUP($S1106,'Grille de Tarif OQN'!$B$2:$S$3603,AJ$1,0)</f>
        <v>#N/A</v>
      </c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72"/>
      <c r="AV1106"/>
      <c r="AW1106"/>
      <c r="AX1106"/>
      <c r="AY1106"/>
      <c r="AZ1106" s="96">
        <f t="shared" si="354"/>
        <v>0</v>
      </c>
      <c r="BA1106" s="24" t="e">
        <f t="shared" si="355"/>
        <v>#N/A</v>
      </c>
      <c r="BB1106" s="24" t="e">
        <f t="shared" si="356"/>
        <v>#N/A</v>
      </c>
      <c r="BC1106" s="24" t="e">
        <f t="shared" si="357"/>
        <v>#N/A</v>
      </c>
      <c r="BD1106" s="24" t="e">
        <f t="shared" si="358"/>
        <v>#N/A</v>
      </c>
      <c r="BE1106"/>
      <c r="BF1106" t="e">
        <f t="shared" si="359"/>
        <v>#N/A</v>
      </c>
      <c r="BG1106" t="str">
        <f t="shared" si="360"/>
        <v>HDJ</v>
      </c>
      <c r="BH1106" s="20" t="e">
        <f t="shared" si="361"/>
        <v>#N/A</v>
      </c>
      <c r="BI1106" s="20" t="e">
        <f t="shared" si="362"/>
        <v>#N/A</v>
      </c>
      <c r="BJ1106" s="20" t="e">
        <f t="shared" si="363"/>
        <v>#N/A</v>
      </c>
      <c r="BK1106" s="20" t="e">
        <f t="shared" si="364"/>
        <v>#N/A</v>
      </c>
      <c r="BL1106" s="20" t="e">
        <f t="shared" si="365"/>
        <v>#N/A</v>
      </c>
      <c r="BM1106" s="20" t="e">
        <f t="shared" si="367"/>
        <v>#N/A</v>
      </c>
      <c r="BN1106" s="20" t="e">
        <f t="shared" si="366"/>
        <v>#N/A</v>
      </c>
    </row>
    <row r="1107" spans="1:66">
      <c r="A1107" s="92"/>
      <c r="B1107" s="90"/>
      <c r="C1107" s="90"/>
      <c r="D1107" s="93"/>
      <c r="E1107" s="93"/>
      <c r="F1107" s="93"/>
      <c r="G1107" s="93"/>
      <c r="H1107" s="93"/>
      <c r="I1107" s="93"/>
      <c r="J1107" s="93"/>
      <c r="K1107" s="93"/>
      <c r="L1107" s="92"/>
      <c r="M1107" s="93"/>
      <c r="N1107" s="91">
        <f t="shared" si="348"/>
        <v>0</v>
      </c>
      <c r="O1107" s="91" t="str">
        <f t="shared" si="349"/>
        <v/>
      </c>
      <c r="P1107" s="91" t="str">
        <f t="shared" si="350"/>
        <v/>
      </c>
      <c r="Q1107" s="91" t="str">
        <f t="shared" si="351"/>
        <v>HDJ</v>
      </c>
      <c r="R1107" s="82"/>
      <c r="S1107" s="95">
        <f t="shared" si="352"/>
        <v>0</v>
      </c>
      <c r="T1107" s="95">
        <f t="shared" si="353"/>
        <v>0</v>
      </c>
      <c r="U1107" s="79" t="e">
        <f>VLOOKUP($S1107,'Grille de Tarif OQN'!$B$2:$S$3603,U$1,0)</f>
        <v>#N/A</v>
      </c>
      <c r="V1107" s="79" t="e">
        <f>VLOOKUP($S1107,'Grille de Tarif OQN'!$B$2:$S$3603,V$1,0)</f>
        <v>#N/A</v>
      </c>
      <c r="W1107" s="79" t="e">
        <f>VLOOKUP($S1107,'Grille de Tarif OQN'!$B$2:$S$3603,W$1,0)</f>
        <v>#N/A</v>
      </c>
      <c r="X1107" s="79" t="e">
        <f>VLOOKUP($S1107,'Grille de Tarif OQN'!$B$2:$S$3603,X$1,0)</f>
        <v>#N/A</v>
      </c>
      <c r="Y1107" s="79" t="e">
        <f>VLOOKUP($S1107,'Grille de Tarif OQN'!$B$2:$S$3603,Y$1,0)</f>
        <v>#N/A</v>
      </c>
      <c r="Z1107" s="79" t="e">
        <f>VLOOKUP($S1107,'Grille de Tarif OQN'!$B$2:$S$3603,Z$1,0)</f>
        <v>#N/A</v>
      </c>
      <c r="AA1107" s="79" t="e">
        <f>VLOOKUP($S1107,'Grille de Tarif OQN'!$B$2:$S$3603,AA$1,0)</f>
        <v>#N/A</v>
      </c>
      <c r="AB1107" s="79" t="e">
        <f>VLOOKUP($S1107,'Grille de Tarif OQN'!$B$2:$S$3603,AB$1,0)</f>
        <v>#N/A</v>
      </c>
      <c r="AC1107" s="79" t="e">
        <f>VLOOKUP($S1107,'Grille de Tarif OQN'!$B$2:$S$3603,AC$1,0)</f>
        <v>#N/A</v>
      </c>
      <c r="AD1107" s="79" t="e">
        <f>VLOOKUP($S1107,'Grille de Tarif OQN'!$B$2:$S$3603,AD$1,0)</f>
        <v>#N/A</v>
      </c>
      <c r="AE1107" s="79" t="e">
        <f>VLOOKUP($S1107,'Grille de Tarif OQN'!$B$2:$S$3603,AE$1,0)</f>
        <v>#N/A</v>
      </c>
      <c r="AF1107" s="79" t="e">
        <f>VLOOKUP($S1107,'Grille de Tarif OQN'!$B$2:$S$3603,AF$1,0)</f>
        <v>#N/A</v>
      </c>
      <c r="AG1107" s="79" t="e">
        <f>VLOOKUP($S1107,'Grille de Tarif OQN'!$B$2:$S$3603,AG$1,0)</f>
        <v>#N/A</v>
      </c>
      <c r="AH1107" s="79" t="e">
        <f>VLOOKUP($S1107,'Grille de Tarif OQN'!$B$2:$S$3603,AH$1,0)</f>
        <v>#N/A</v>
      </c>
      <c r="AI1107" s="79" t="e">
        <f>VLOOKUP($S1107,'Grille de Tarif OQN'!$B$2:$S$3603,AI$1,0)</f>
        <v>#N/A</v>
      </c>
      <c r="AJ1107" s="79" t="e">
        <f>VLOOKUP($S1107,'Grille de Tarif OQN'!$B$2:$S$3603,AJ$1,0)</f>
        <v>#N/A</v>
      </c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72"/>
      <c r="AV1107"/>
      <c r="AW1107"/>
      <c r="AX1107"/>
      <c r="AY1107"/>
      <c r="AZ1107" s="96">
        <f t="shared" si="354"/>
        <v>0</v>
      </c>
      <c r="BA1107" s="24" t="e">
        <f t="shared" si="355"/>
        <v>#N/A</v>
      </c>
      <c r="BB1107" s="24" t="e">
        <f t="shared" si="356"/>
        <v>#N/A</v>
      </c>
      <c r="BC1107" s="24" t="e">
        <f t="shared" si="357"/>
        <v>#N/A</v>
      </c>
      <c r="BD1107" s="24" t="e">
        <f t="shared" si="358"/>
        <v>#N/A</v>
      </c>
      <c r="BE1107"/>
      <c r="BF1107" t="e">
        <f t="shared" si="359"/>
        <v>#N/A</v>
      </c>
      <c r="BG1107" t="str">
        <f t="shared" si="360"/>
        <v>HDJ</v>
      </c>
      <c r="BH1107" s="20" t="e">
        <f t="shared" si="361"/>
        <v>#N/A</v>
      </c>
      <c r="BI1107" s="20" t="e">
        <f t="shared" si="362"/>
        <v>#N/A</v>
      </c>
      <c r="BJ1107" s="20" t="e">
        <f t="shared" si="363"/>
        <v>#N/A</v>
      </c>
      <c r="BK1107" s="20" t="e">
        <f t="shared" si="364"/>
        <v>#N/A</v>
      </c>
      <c r="BL1107" s="20" t="e">
        <f t="shared" si="365"/>
        <v>#N/A</v>
      </c>
      <c r="BM1107" s="20" t="e">
        <f t="shared" si="367"/>
        <v>#N/A</v>
      </c>
      <c r="BN1107" s="20" t="e">
        <f t="shared" si="366"/>
        <v>#N/A</v>
      </c>
    </row>
    <row r="1108" spans="1:66">
      <c r="A1108" s="92"/>
      <c r="B1108" s="90"/>
      <c r="C1108" s="90"/>
      <c r="D1108" s="93"/>
      <c r="E1108" s="93"/>
      <c r="F1108" s="93"/>
      <c r="G1108" s="93"/>
      <c r="H1108" s="93"/>
      <c r="I1108" s="93"/>
      <c r="J1108" s="93"/>
      <c r="K1108" s="93"/>
      <c r="L1108" s="92"/>
      <c r="M1108" s="93"/>
      <c r="N1108" s="91">
        <f t="shared" si="348"/>
        <v>0</v>
      </c>
      <c r="O1108" s="91" t="str">
        <f t="shared" si="349"/>
        <v/>
      </c>
      <c r="P1108" s="91" t="str">
        <f t="shared" si="350"/>
        <v/>
      </c>
      <c r="Q1108" s="91" t="str">
        <f t="shared" si="351"/>
        <v>HDJ</v>
      </c>
      <c r="R1108" s="82"/>
      <c r="S1108" s="95">
        <f t="shared" si="352"/>
        <v>0</v>
      </c>
      <c r="T1108" s="95">
        <f t="shared" si="353"/>
        <v>0</v>
      </c>
      <c r="U1108" s="79" t="e">
        <f>VLOOKUP($S1108,'Grille de Tarif OQN'!$B$2:$S$3603,U$1,0)</f>
        <v>#N/A</v>
      </c>
      <c r="V1108" s="79" t="e">
        <f>VLOOKUP($S1108,'Grille de Tarif OQN'!$B$2:$S$3603,V$1,0)</f>
        <v>#N/A</v>
      </c>
      <c r="W1108" s="79" t="e">
        <f>VLOOKUP($S1108,'Grille de Tarif OQN'!$B$2:$S$3603,W$1,0)</f>
        <v>#N/A</v>
      </c>
      <c r="X1108" s="79" t="e">
        <f>VLOOKUP($S1108,'Grille de Tarif OQN'!$B$2:$S$3603,X$1,0)</f>
        <v>#N/A</v>
      </c>
      <c r="Y1108" s="79" t="e">
        <f>VLOOKUP($S1108,'Grille de Tarif OQN'!$B$2:$S$3603,Y$1,0)</f>
        <v>#N/A</v>
      </c>
      <c r="Z1108" s="79" t="e">
        <f>VLOOKUP($S1108,'Grille de Tarif OQN'!$B$2:$S$3603,Z$1,0)</f>
        <v>#N/A</v>
      </c>
      <c r="AA1108" s="79" t="e">
        <f>VLOOKUP($S1108,'Grille de Tarif OQN'!$B$2:$S$3603,AA$1,0)</f>
        <v>#N/A</v>
      </c>
      <c r="AB1108" s="79" t="e">
        <f>VLOOKUP($S1108,'Grille de Tarif OQN'!$B$2:$S$3603,AB$1,0)</f>
        <v>#N/A</v>
      </c>
      <c r="AC1108" s="79" t="e">
        <f>VLOOKUP($S1108,'Grille de Tarif OQN'!$B$2:$S$3603,AC$1,0)</f>
        <v>#N/A</v>
      </c>
      <c r="AD1108" s="79" t="e">
        <f>VLOOKUP($S1108,'Grille de Tarif OQN'!$B$2:$S$3603,AD$1,0)</f>
        <v>#N/A</v>
      </c>
      <c r="AE1108" s="79" t="e">
        <f>VLOOKUP($S1108,'Grille de Tarif OQN'!$B$2:$S$3603,AE$1,0)</f>
        <v>#N/A</v>
      </c>
      <c r="AF1108" s="79" t="e">
        <f>VLOOKUP($S1108,'Grille de Tarif OQN'!$B$2:$S$3603,AF$1,0)</f>
        <v>#N/A</v>
      </c>
      <c r="AG1108" s="79" t="e">
        <f>VLOOKUP($S1108,'Grille de Tarif OQN'!$B$2:$S$3603,AG$1,0)</f>
        <v>#N/A</v>
      </c>
      <c r="AH1108" s="79" t="e">
        <f>VLOOKUP($S1108,'Grille de Tarif OQN'!$B$2:$S$3603,AH$1,0)</f>
        <v>#N/A</v>
      </c>
      <c r="AI1108" s="79" t="e">
        <f>VLOOKUP($S1108,'Grille de Tarif OQN'!$B$2:$S$3603,AI$1,0)</f>
        <v>#N/A</v>
      </c>
      <c r="AJ1108" s="79" t="e">
        <f>VLOOKUP($S1108,'Grille de Tarif OQN'!$B$2:$S$3603,AJ$1,0)</f>
        <v>#N/A</v>
      </c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72"/>
      <c r="AV1108"/>
      <c r="AW1108"/>
      <c r="AX1108"/>
      <c r="AY1108"/>
      <c r="AZ1108" s="96">
        <f t="shared" si="354"/>
        <v>0</v>
      </c>
      <c r="BA1108" s="24" t="e">
        <f t="shared" si="355"/>
        <v>#N/A</v>
      </c>
      <c r="BB1108" s="24" t="e">
        <f t="shared" si="356"/>
        <v>#N/A</v>
      </c>
      <c r="BC1108" s="24" t="e">
        <f t="shared" si="357"/>
        <v>#N/A</v>
      </c>
      <c r="BD1108" s="24" t="e">
        <f t="shared" si="358"/>
        <v>#N/A</v>
      </c>
      <c r="BE1108"/>
      <c r="BF1108" t="e">
        <f t="shared" si="359"/>
        <v>#N/A</v>
      </c>
      <c r="BG1108" t="str">
        <f t="shared" si="360"/>
        <v>HDJ</v>
      </c>
      <c r="BH1108" s="20" t="e">
        <f t="shared" si="361"/>
        <v>#N/A</v>
      </c>
      <c r="BI1108" s="20" t="e">
        <f t="shared" si="362"/>
        <v>#N/A</v>
      </c>
      <c r="BJ1108" s="20" t="e">
        <f t="shared" si="363"/>
        <v>#N/A</v>
      </c>
      <c r="BK1108" s="20" t="e">
        <f t="shared" si="364"/>
        <v>#N/A</v>
      </c>
      <c r="BL1108" s="20" t="e">
        <f t="shared" si="365"/>
        <v>#N/A</v>
      </c>
      <c r="BM1108" s="20" t="e">
        <f t="shared" si="367"/>
        <v>#N/A</v>
      </c>
      <c r="BN1108" s="20" t="e">
        <f t="shared" si="366"/>
        <v>#N/A</v>
      </c>
    </row>
    <row r="1109" spans="1:66">
      <c r="A1109" s="92"/>
      <c r="B1109" s="90"/>
      <c r="C1109" s="90"/>
      <c r="D1109" s="93"/>
      <c r="E1109" s="93"/>
      <c r="F1109" s="93"/>
      <c r="G1109" s="93"/>
      <c r="H1109" s="93"/>
      <c r="I1109" s="93"/>
      <c r="J1109" s="93"/>
      <c r="K1109" s="93"/>
      <c r="L1109" s="92"/>
      <c r="M1109" s="93"/>
      <c r="N1109" s="91">
        <f t="shared" si="348"/>
        <v>0</v>
      </c>
      <c r="O1109" s="91" t="str">
        <f t="shared" si="349"/>
        <v/>
      </c>
      <c r="P1109" s="91" t="str">
        <f t="shared" si="350"/>
        <v/>
      </c>
      <c r="Q1109" s="91" t="str">
        <f t="shared" si="351"/>
        <v>HDJ</v>
      </c>
      <c r="R1109" s="82"/>
      <c r="S1109" s="95">
        <f t="shared" si="352"/>
        <v>0</v>
      </c>
      <c r="T1109" s="95">
        <f t="shared" si="353"/>
        <v>0</v>
      </c>
      <c r="U1109" s="79" t="e">
        <f>VLOOKUP($S1109,'Grille de Tarif OQN'!$B$2:$S$3603,U$1,0)</f>
        <v>#N/A</v>
      </c>
      <c r="V1109" s="79" t="e">
        <f>VLOOKUP($S1109,'Grille de Tarif OQN'!$B$2:$S$3603,V$1,0)</f>
        <v>#N/A</v>
      </c>
      <c r="W1109" s="79" t="e">
        <f>VLOOKUP($S1109,'Grille de Tarif OQN'!$B$2:$S$3603,W$1,0)</f>
        <v>#N/A</v>
      </c>
      <c r="X1109" s="79" t="e">
        <f>VLOOKUP($S1109,'Grille de Tarif OQN'!$B$2:$S$3603,X$1,0)</f>
        <v>#N/A</v>
      </c>
      <c r="Y1109" s="79" t="e">
        <f>VLOOKUP($S1109,'Grille de Tarif OQN'!$B$2:$S$3603,Y$1,0)</f>
        <v>#N/A</v>
      </c>
      <c r="Z1109" s="79" t="e">
        <f>VLOOKUP($S1109,'Grille de Tarif OQN'!$B$2:$S$3603,Z$1,0)</f>
        <v>#N/A</v>
      </c>
      <c r="AA1109" s="79" t="e">
        <f>VLOOKUP($S1109,'Grille de Tarif OQN'!$B$2:$S$3603,AA$1,0)</f>
        <v>#N/A</v>
      </c>
      <c r="AB1109" s="79" t="e">
        <f>VLOOKUP($S1109,'Grille de Tarif OQN'!$B$2:$S$3603,AB$1,0)</f>
        <v>#N/A</v>
      </c>
      <c r="AC1109" s="79" t="e">
        <f>VLOOKUP($S1109,'Grille de Tarif OQN'!$B$2:$S$3603,AC$1,0)</f>
        <v>#N/A</v>
      </c>
      <c r="AD1109" s="79" t="e">
        <f>VLOOKUP($S1109,'Grille de Tarif OQN'!$B$2:$S$3603,AD$1,0)</f>
        <v>#N/A</v>
      </c>
      <c r="AE1109" s="79" t="e">
        <f>VLOOKUP($S1109,'Grille de Tarif OQN'!$B$2:$S$3603,AE$1,0)</f>
        <v>#N/A</v>
      </c>
      <c r="AF1109" s="79" t="e">
        <f>VLOOKUP($S1109,'Grille de Tarif OQN'!$B$2:$S$3603,AF$1,0)</f>
        <v>#N/A</v>
      </c>
      <c r="AG1109" s="79" t="e">
        <f>VLOOKUP($S1109,'Grille de Tarif OQN'!$B$2:$S$3603,AG$1,0)</f>
        <v>#N/A</v>
      </c>
      <c r="AH1109" s="79" t="e">
        <f>VLOOKUP($S1109,'Grille de Tarif OQN'!$B$2:$S$3603,AH$1,0)</f>
        <v>#N/A</v>
      </c>
      <c r="AI1109" s="79" t="e">
        <f>VLOOKUP($S1109,'Grille de Tarif OQN'!$B$2:$S$3603,AI$1,0)</f>
        <v>#N/A</v>
      </c>
      <c r="AJ1109" s="79" t="e">
        <f>VLOOKUP($S1109,'Grille de Tarif OQN'!$B$2:$S$3603,AJ$1,0)</f>
        <v>#N/A</v>
      </c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72"/>
      <c r="AV1109"/>
      <c r="AW1109"/>
      <c r="AX1109"/>
      <c r="AY1109"/>
      <c r="AZ1109" s="96">
        <f t="shared" si="354"/>
        <v>0</v>
      </c>
      <c r="BA1109" s="24" t="e">
        <f t="shared" si="355"/>
        <v>#N/A</v>
      </c>
      <c r="BB1109" s="24" t="e">
        <f t="shared" si="356"/>
        <v>#N/A</v>
      </c>
      <c r="BC1109" s="24" t="e">
        <f t="shared" si="357"/>
        <v>#N/A</v>
      </c>
      <c r="BD1109" s="24" t="e">
        <f t="shared" si="358"/>
        <v>#N/A</v>
      </c>
      <c r="BE1109"/>
      <c r="BF1109" t="e">
        <f t="shared" si="359"/>
        <v>#N/A</v>
      </c>
      <c r="BG1109" t="str">
        <f t="shared" si="360"/>
        <v>HDJ</v>
      </c>
      <c r="BH1109" s="20" t="e">
        <f t="shared" si="361"/>
        <v>#N/A</v>
      </c>
      <c r="BI1109" s="20" t="e">
        <f t="shared" si="362"/>
        <v>#N/A</v>
      </c>
      <c r="BJ1109" s="20" t="e">
        <f t="shared" si="363"/>
        <v>#N/A</v>
      </c>
      <c r="BK1109" s="20" t="e">
        <f t="shared" si="364"/>
        <v>#N/A</v>
      </c>
      <c r="BL1109" s="20" t="e">
        <f t="shared" si="365"/>
        <v>#N/A</v>
      </c>
      <c r="BM1109" s="20" t="e">
        <f t="shared" si="367"/>
        <v>#N/A</v>
      </c>
      <c r="BN1109" s="20" t="e">
        <f t="shared" si="366"/>
        <v>#N/A</v>
      </c>
    </row>
    <row r="1110" spans="1:66">
      <c r="A1110" s="92"/>
      <c r="B1110" s="90"/>
      <c r="C1110" s="90"/>
      <c r="D1110" s="93"/>
      <c r="E1110" s="93"/>
      <c r="F1110" s="93"/>
      <c r="G1110" s="93"/>
      <c r="H1110" s="93"/>
      <c r="I1110" s="93"/>
      <c r="J1110" s="93"/>
      <c r="K1110" s="93"/>
      <c r="L1110" s="92"/>
      <c r="M1110" s="93"/>
      <c r="N1110" s="91">
        <f t="shared" si="348"/>
        <v>0</v>
      </c>
      <c r="O1110" s="91" t="str">
        <f t="shared" si="349"/>
        <v/>
      </c>
      <c r="P1110" s="91" t="str">
        <f t="shared" si="350"/>
        <v/>
      </c>
      <c r="Q1110" s="91" t="str">
        <f t="shared" si="351"/>
        <v>HDJ</v>
      </c>
      <c r="R1110" s="82"/>
      <c r="S1110" s="95">
        <f t="shared" si="352"/>
        <v>0</v>
      </c>
      <c r="T1110" s="95">
        <f t="shared" si="353"/>
        <v>0</v>
      </c>
      <c r="U1110" s="79" t="e">
        <f>VLOOKUP($S1110,'Grille de Tarif OQN'!$B$2:$S$3603,U$1,0)</f>
        <v>#N/A</v>
      </c>
      <c r="V1110" s="79" t="e">
        <f>VLOOKUP($S1110,'Grille de Tarif OQN'!$B$2:$S$3603,V$1,0)</f>
        <v>#N/A</v>
      </c>
      <c r="W1110" s="79" t="e">
        <f>VLOOKUP($S1110,'Grille de Tarif OQN'!$B$2:$S$3603,W$1,0)</f>
        <v>#N/A</v>
      </c>
      <c r="X1110" s="79" t="e">
        <f>VLOOKUP($S1110,'Grille de Tarif OQN'!$B$2:$S$3603,X$1,0)</f>
        <v>#N/A</v>
      </c>
      <c r="Y1110" s="79" t="e">
        <f>VLOOKUP($S1110,'Grille de Tarif OQN'!$B$2:$S$3603,Y$1,0)</f>
        <v>#N/A</v>
      </c>
      <c r="Z1110" s="79" t="e">
        <f>VLOOKUP($S1110,'Grille de Tarif OQN'!$B$2:$S$3603,Z$1,0)</f>
        <v>#N/A</v>
      </c>
      <c r="AA1110" s="79" t="e">
        <f>VLOOKUP($S1110,'Grille de Tarif OQN'!$B$2:$S$3603,AA$1,0)</f>
        <v>#N/A</v>
      </c>
      <c r="AB1110" s="79" t="e">
        <f>VLOOKUP($S1110,'Grille de Tarif OQN'!$B$2:$S$3603,AB$1,0)</f>
        <v>#N/A</v>
      </c>
      <c r="AC1110" s="79" t="e">
        <f>VLOOKUP($S1110,'Grille de Tarif OQN'!$B$2:$S$3603,AC$1,0)</f>
        <v>#N/A</v>
      </c>
      <c r="AD1110" s="79" t="e">
        <f>VLOOKUP($S1110,'Grille de Tarif OQN'!$B$2:$S$3603,AD$1,0)</f>
        <v>#N/A</v>
      </c>
      <c r="AE1110" s="79" t="e">
        <f>VLOOKUP($S1110,'Grille de Tarif OQN'!$B$2:$S$3603,AE$1,0)</f>
        <v>#N/A</v>
      </c>
      <c r="AF1110" s="79" t="e">
        <f>VLOOKUP($S1110,'Grille de Tarif OQN'!$B$2:$S$3603,AF$1,0)</f>
        <v>#N/A</v>
      </c>
      <c r="AG1110" s="79" t="e">
        <f>VLOOKUP($S1110,'Grille de Tarif OQN'!$B$2:$S$3603,AG$1,0)</f>
        <v>#N/A</v>
      </c>
      <c r="AH1110" s="79" t="e">
        <f>VLOOKUP($S1110,'Grille de Tarif OQN'!$B$2:$S$3603,AH$1,0)</f>
        <v>#N/A</v>
      </c>
      <c r="AI1110" s="79" t="e">
        <f>VLOOKUP($S1110,'Grille de Tarif OQN'!$B$2:$S$3603,AI$1,0)</f>
        <v>#N/A</v>
      </c>
      <c r="AJ1110" s="79" t="e">
        <f>VLOOKUP($S1110,'Grille de Tarif OQN'!$B$2:$S$3603,AJ$1,0)</f>
        <v>#N/A</v>
      </c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72"/>
      <c r="AV1110"/>
      <c r="AW1110"/>
      <c r="AX1110"/>
      <c r="AY1110"/>
      <c r="AZ1110" s="96">
        <f t="shared" si="354"/>
        <v>0</v>
      </c>
      <c r="BA1110" s="24" t="e">
        <f t="shared" si="355"/>
        <v>#N/A</v>
      </c>
      <c r="BB1110" s="24" t="e">
        <f t="shared" si="356"/>
        <v>#N/A</v>
      </c>
      <c r="BC1110" s="24" t="e">
        <f t="shared" si="357"/>
        <v>#N/A</v>
      </c>
      <c r="BD1110" s="24" t="e">
        <f t="shared" si="358"/>
        <v>#N/A</v>
      </c>
      <c r="BE1110"/>
      <c r="BF1110" t="e">
        <f t="shared" si="359"/>
        <v>#N/A</v>
      </c>
      <c r="BG1110" t="str">
        <f t="shared" si="360"/>
        <v>HDJ</v>
      </c>
      <c r="BH1110" s="20" t="e">
        <f t="shared" si="361"/>
        <v>#N/A</v>
      </c>
      <c r="BI1110" s="20" t="e">
        <f t="shared" si="362"/>
        <v>#N/A</v>
      </c>
      <c r="BJ1110" s="20" t="e">
        <f t="shared" si="363"/>
        <v>#N/A</v>
      </c>
      <c r="BK1110" s="20" t="e">
        <f t="shared" si="364"/>
        <v>#N/A</v>
      </c>
      <c r="BL1110" s="20" t="e">
        <f t="shared" si="365"/>
        <v>#N/A</v>
      </c>
      <c r="BM1110" s="20" t="e">
        <f t="shared" si="367"/>
        <v>#N/A</v>
      </c>
      <c r="BN1110" s="20" t="e">
        <f t="shared" si="366"/>
        <v>#N/A</v>
      </c>
    </row>
    <row r="1111" spans="1:66">
      <c r="A1111" s="92"/>
      <c r="B1111" s="90"/>
      <c r="C1111" s="90"/>
      <c r="D1111" s="93"/>
      <c r="E1111" s="93"/>
      <c r="F1111" s="93"/>
      <c r="G1111" s="93"/>
      <c r="H1111" s="93"/>
      <c r="I1111" s="93"/>
      <c r="J1111" s="93"/>
      <c r="K1111" s="93"/>
      <c r="L1111" s="92"/>
      <c r="M1111" s="93"/>
      <c r="N1111" s="91">
        <f t="shared" si="348"/>
        <v>0</v>
      </c>
      <c r="O1111" s="91" t="str">
        <f t="shared" si="349"/>
        <v/>
      </c>
      <c r="P1111" s="91" t="str">
        <f t="shared" si="350"/>
        <v/>
      </c>
      <c r="Q1111" s="91" t="str">
        <f t="shared" si="351"/>
        <v>HDJ</v>
      </c>
      <c r="R1111" s="82"/>
      <c r="S1111" s="95">
        <f t="shared" si="352"/>
        <v>0</v>
      </c>
      <c r="T1111" s="95">
        <f t="shared" si="353"/>
        <v>0</v>
      </c>
      <c r="U1111" s="79" t="e">
        <f>VLOOKUP($S1111,'Grille de Tarif OQN'!$B$2:$S$3603,U$1,0)</f>
        <v>#N/A</v>
      </c>
      <c r="V1111" s="79" t="e">
        <f>VLOOKUP($S1111,'Grille de Tarif OQN'!$B$2:$S$3603,V$1,0)</f>
        <v>#N/A</v>
      </c>
      <c r="W1111" s="79" t="e">
        <f>VLOOKUP($S1111,'Grille de Tarif OQN'!$B$2:$S$3603,W$1,0)</f>
        <v>#N/A</v>
      </c>
      <c r="X1111" s="79" t="e">
        <f>VLOOKUP($S1111,'Grille de Tarif OQN'!$B$2:$S$3603,X$1,0)</f>
        <v>#N/A</v>
      </c>
      <c r="Y1111" s="79" t="e">
        <f>VLOOKUP($S1111,'Grille de Tarif OQN'!$B$2:$S$3603,Y$1,0)</f>
        <v>#N/A</v>
      </c>
      <c r="Z1111" s="79" t="e">
        <f>VLOOKUP($S1111,'Grille de Tarif OQN'!$B$2:$S$3603,Z$1,0)</f>
        <v>#N/A</v>
      </c>
      <c r="AA1111" s="79" t="e">
        <f>VLOOKUP($S1111,'Grille de Tarif OQN'!$B$2:$S$3603,AA$1,0)</f>
        <v>#N/A</v>
      </c>
      <c r="AB1111" s="79" t="e">
        <f>VLOOKUP($S1111,'Grille de Tarif OQN'!$B$2:$S$3603,AB$1,0)</f>
        <v>#N/A</v>
      </c>
      <c r="AC1111" s="79" t="e">
        <f>VLOOKUP($S1111,'Grille de Tarif OQN'!$B$2:$S$3603,AC$1,0)</f>
        <v>#N/A</v>
      </c>
      <c r="AD1111" s="79" t="e">
        <f>VLOOKUP($S1111,'Grille de Tarif OQN'!$B$2:$S$3603,AD$1,0)</f>
        <v>#N/A</v>
      </c>
      <c r="AE1111" s="79" t="e">
        <f>VLOOKUP($S1111,'Grille de Tarif OQN'!$B$2:$S$3603,AE$1,0)</f>
        <v>#N/A</v>
      </c>
      <c r="AF1111" s="79" t="e">
        <f>VLOOKUP($S1111,'Grille de Tarif OQN'!$B$2:$S$3603,AF$1,0)</f>
        <v>#N/A</v>
      </c>
      <c r="AG1111" s="79" t="e">
        <f>VLOOKUP($S1111,'Grille de Tarif OQN'!$B$2:$S$3603,AG$1,0)</f>
        <v>#N/A</v>
      </c>
      <c r="AH1111" s="79" t="e">
        <f>VLOOKUP($S1111,'Grille de Tarif OQN'!$B$2:$S$3603,AH$1,0)</f>
        <v>#N/A</v>
      </c>
      <c r="AI1111" s="79" t="e">
        <f>VLOOKUP($S1111,'Grille de Tarif OQN'!$B$2:$S$3603,AI$1,0)</f>
        <v>#N/A</v>
      </c>
      <c r="AJ1111" s="79" t="e">
        <f>VLOOKUP($S1111,'Grille de Tarif OQN'!$B$2:$S$3603,AJ$1,0)</f>
        <v>#N/A</v>
      </c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72"/>
      <c r="AV1111"/>
      <c r="AW1111"/>
      <c r="AX1111"/>
      <c r="AY1111"/>
      <c r="AZ1111" s="96">
        <f t="shared" si="354"/>
        <v>0</v>
      </c>
      <c r="BA1111" s="24" t="e">
        <f t="shared" si="355"/>
        <v>#N/A</v>
      </c>
      <c r="BB1111" s="24" t="e">
        <f t="shared" si="356"/>
        <v>#N/A</v>
      </c>
      <c r="BC1111" s="24" t="e">
        <f t="shared" si="357"/>
        <v>#N/A</v>
      </c>
      <c r="BD1111" s="24" t="e">
        <f t="shared" si="358"/>
        <v>#N/A</v>
      </c>
      <c r="BE1111"/>
      <c r="BF1111" t="e">
        <f t="shared" si="359"/>
        <v>#N/A</v>
      </c>
      <c r="BG1111" t="str">
        <f t="shared" si="360"/>
        <v>HDJ</v>
      </c>
      <c r="BH1111" s="20" t="e">
        <f t="shared" si="361"/>
        <v>#N/A</v>
      </c>
      <c r="BI1111" s="20" t="e">
        <f t="shared" si="362"/>
        <v>#N/A</v>
      </c>
      <c r="BJ1111" s="20" t="e">
        <f t="shared" si="363"/>
        <v>#N/A</v>
      </c>
      <c r="BK1111" s="20" t="e">
        <f t="shared" si="364"/>
        <v>#N/A</v>
      </c>
      <c r="BL1111" s="20" t="e">
        <f t="shared" si="365"/>
        <v>#N/A</v>
      </c>
      <c r="BM1111" s="20" t="e">
        <f t="shared" si="367"/>
        <v>#N/A</v>
      </c>
      <c r="BN1111" s="20" t="e">
        <f t="shared" si="366"/>
        <v>#N/A</v>
      </c>
    </row>
    <row r="1112" spans="1:66">
      <c r="A1112" s="92"/>
      <c r="B1112" s="90"/>
      <c r="C1112" s="90"/>
      <c r="D1112" s="93"/>
      <c r="E1112" s="93"/>
      <c r="F1112" s="93"/>
      <c r="G1112" s="93"/>
      <c r="H1112" s="93"/>
      <c r="I1112" s="93"/>
      <c r="J1112" s="93"/>
      <c r="K1112" s="93"/>
      <c r="L1112" s="92"/>
      <c r="M1112" s="93"/>
      <c r="N1112" s="91">
        <f t="shared" si="348"/>
        <v>0</v>
      </c>
      <c r="O1112" s="91" t="str">
        <f t="shared" si="349"/>
        <v/>
      </c>
      <c r="P1112" s="91" t="str">
        <f t="shared" si="350"/>
        <v/>
      </c>
      <c r="Q1112" s="91" t="str">
        <f t="shared" si="351"/>
        <v>HDJ</v>
      </c>
      <c r="R1112" s="82"/>
      <c r="S1112" s="95">
        <f t="shared" si="352"/>
        <v>0</v>
      </c>
      <c r="T1112" s="95">
        <f t="shared" si="353"/>
        <v>0</v>
      </c>
      <c r="U1112" s="79" t="e">
        <f>VLOOKUP($S1112,'Grille de Tarif OQN'!$B$2:$S$3603,U$1,0)</f>
        <v>#N/A</v>
      </c>
      <c r="V1112" s="79" t="e">
        <f>VLOOKUP($S1112,'Grille de Tarif OQN'!$B$2:$S$3603,V$1,0)</f>
        <v>#N/A</v>
      </c>
      <c r="W1112" s="79" t="e">
        <f>VLOOKUP($S1112,'Grille de Tarif OQN'!$B$2:$S$3603,W$1,0)</f>
        <v>#N/A</v>
      </c>
      <c r="X1112" s="79" t="e">
        <f>VLOOKUP($S1112,'Grille de Tarif OQN'!$B$2:$S$3603,X$1,0)</f>
        <v>#N/A</v>
      </c>
      <c r="Y1112" s="79" t="e">
        <f>VLOOKUP($S1112,'Grille de Tarif OQN'!$B$2:$S$3603,Y$1,0)</f>
        <v>#N/A</v>
      </c>
      <c r="Z1112" s="79" t="e">
        <f>VLOOKUP($S1112,'Grille de Tarif OQN'!$B$2:$S$3603,Z$1,0)</f>
        <v>#N/A</v>
      </c>
      <c r="AA1112" s="79" t="e">
        <f>VLOOKUP($S1112,'Grille de Tarif OQN'!$B$2:$S$3603,AA$1,0)</f>
        <v>#N/A</v>
      </c>
      <c r="AB1112" s="79" t="e">
        <f>VLOOKUP($S1112,'Grille de Tarif OQN'!$B$2:$S$3603,AB$1,0)</f>
        <v>#N/A</v>
      </c>
      <c r="AC1112" s="79" t="e">
        <f>VLOOKUP($S1112,'Grille de Tarif OQN'!$B$2:$S$3603,AC$1,0)</f>
        <v>#N/A</v>
      </c>
      <c r="AD1112" s="79" t="e">
        <f>VLOOKUP($S1112,'Grille de Tarif OQN'!$B$2:$S$3603,AD$1,0)</f>
        <v>#N/A</v>
      </c>
      <c r="AE1112" s="79" t="e">
        <f>VLOOKUP($S1112,'Grille de Tarif OQN'!$B$2:$S$3603,AE$1,0)</f>
        <v>#N/A</v>
      </c>
      <c r="AF1112" s="79" t="e">
        <f>VLOOKUP($S1112,'Grille de Tarif OQN'!$B$2:$S$3603,AF$1,0)</f>
        <v>#N/A</v>
      </c>
      <c r="AG1112" s="79" t="e">
        <f>VLOOKUP($S1112,'Grille de Tarif OQN'!$B$2:$S$3603,AG$1,0)</f>
        <v>#N/A</v>
      </c>
      <c r="AH1112" s="79" t="e">
        <f>VLOOKUP($S1112,'Grille de Tarif OQN'!$B$2:$S$3603,AH$1,0)</f>
        <v>#N/A</v>
      </c>
      <c r="AI1112" s="79" t="e">
        <f>VLOOKUP($S1112,'Grille de Tarif OQN'!$B$2:$S$3603,AI$1,0)</f>
        <v>#N/A</v>
      </c>
      <c r="AJ1112" s="79" t="e">
        <f>VLOOKUP($S1112,'Grille de Tarif OQN'!$B$2:$S$3603,AJ$1,0)</f>
        <v>#N/A</v>
      </c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72"/>
      <c r="AV1112"/>
      <c r="AW1112"/>
      <c r="AX1112"/>
      <c r="AY1112"/>
      <c r="AZ1112" s="96">
        <f t="shared" si="354"/>
        <v>0</v>
      </c>
      <c r="BA1112" s="24" t="e">
        <f t="shared" si="355"/>
        <v>#N/A</v>
      </c>
      <c r="BB1112" s="24" t="e">
        <f t="shared" si="356"/>
        <v>#N/A</v>
      </c>
      <c r="BC1112" s="24" t="e">
        <f t="shared" si="357"/>
        <v>#N/A</v>
      </c>
      <c r="BD1112" s="24" t="e">
        <f t="shared" si="358"/>
        <v>#N/A</v>
      </c>
      <c r="BE1112"/>
      <c r="BF1112" t="e">
        <f t="shared" si="359"/>
        <v>#N/A</v>
      </c>
      <c r="BG1112" t="str">
        <f t="shared" si="360"/>
        <v>HDJ</v>
      </c>
      <c r="BH1112" s="20" t="e">
        <f t="shared" si="361"/>
        <v>#N/A</v>
      </c>
      <c r="BI1112" s="20" t="e">
        <f t="shared" si="362"/>
        <v>#N/A</v>
      </c>
      <c r="BJ1112" s="20" t="e">
        <f t="shared" si="363"/>
        <v>#N/A</v>
      </c>
      <c r="BK1112" s="20" t="e">
        <f t="shared" si="364"/>
        <v>#N/A</v>
      </c>
      <c r="BL1112" s="20" t="e">
        <f t="shared" si="365"/>
        <v>#N/A</v>
      </c>
      <c r="BM1112" s="20" t="e">
        <f t="shared" si="367"/>
        <v>#N/A</v>
      </c>
      <c r="BN1112" s="20" t="e">
        <f t="shared" si="366"/>
        <v>#N/A</v>
      </c>
    </row>
    <row r="1113" spans="1:66">
      <c r="A1113" s="92"/>
      <c r="B1113" s="90"/>
      <c r="C1113" s="90"/>
      <c r="D1113" s="93"/>
      <c r="E1113" s="93"/>
      <c r="F1113" s="93"/>
      <c r="G1113" s="93"/>
      <c r="H1113" s="93"/>
      <c r="I1113" s="93"/>
      <c r="J1113" s="93"/>
      <c r="K1113" s="93"/>
      <c r="L1113" s="92"/>
      <c r="M1113" s="93"/>
      <c r="N1113" s="91">
        <f t="shared" si="348"/>
        <v>0</v>
      </c>
      <c r="O1113" s="91" t="str">
        <f t="shared" si="349"/>
        <v/>
      </c>
      <c r="P1113" s="91" t="str">
        <f t="shared" si="350"/>
        <v/>
      </c>
      <c r="Q1113" s="91" t="str">
        <f t="shared" si="351"/>
        <v>HDJ</v>
      </c>
      <c r="R1113" s="82"/>
      <c r="S1113" s="95">
        <f t="shared" si="352"/>
        <v>0</v>
      </c>
      <c r="T1113" s="95">
        <f t="shared" si="353"/>
        <v>0</v>
      </c>
      <c r="U1113" s="79" t="e">
        <f>VLOOKUP($S1113,'Grille de Tarif OQN'!$B$2:$S$3603,U$1,0)</f>
        <v>#N/A</v>
      </c>
      <c r="V1113" s="79" t="e">
        <f>VLOOKUP($S1113,'Grille de Tarif OQN'!$B$2:$S$3603,V$1,0)</f>
        <v>#N/A</v>
      </c>
      <c r="W1113" s="79" t="e">
        <f>VLOOKUP($S1113,'Grille de Tarif OQN'!$B$2:$S$3603,W$1,0)</f>
        <v>#N/A</v>
      </c>
      <c r="X1113" s="79" t="e">
        <f>VLOOKUP($S1113,'Grille de Tarif OQN'!$B$2:$S$3603,X$1,0)</f>
        <v>#N/A</v>
      </c>
      <c r="Y1113" s="79" t="e">
        <f>VLOOKUP($S1113,'Grille de Tarif OQN'!$B$2:$S$3603,Y$1,0)</f>
        <v>#N/A</v>
      </c>
      <c r="Z1113" s="79" t="e">
        <f>VLOOKUP($S1113,'Grille de Tarif OQN'!$B$2:$S$3603,Z$1,0)</f>
        <v>#N/A</v>
      </c>
      <c r="AA1113" s="79" t="e">
        <f>VLOOKUP($S1113,'Grille de Tarif OQN'!$B$2:$S$3603,AA$1,0)</f>
        <v>#N/A</v>
      </c>
      <c r="AB1113" s="79" t="e">
        <f>VLOOKUP($S1113,'Grille de Tarif OQN'!$B$2:$S$3603,AB$1,0)</f>
        <v>#N/A</v>
      </c>
      <c r="AC1113" s="79" t="e">
        <f>VLOOKUP($S1113,'Grille de Tarif OQN'!$B$2:$S$3603,AC$1,0)</f>
        <v>#N/A</v>
      </c>
      <c r="AD1113" s="79" t="e">
        <f>VLOOKUP($S1113,'Grille de Tarif OQN'!$B$2:$S$3603,AD$1,0)</f>
        <v>#N/A</v>
      </c>
      <c r="AE1113" s="79" t="e">
        <f>VLOOKUP($S1113,'Grille de Tarif OQN'!$B$2:$S$3603,AE$1,0)</f>
        <v>#N/A</v>
      </c>
      <c r="AF1113" s="79" t="e">
        <f>VLOOKUP($S1113,'Grille de Tarif OQN'!$B$2:$S$3603,AF$1,0)</f>
        <v>#N/A</v>
      </c>
      <c r="AG1113" s="79" t="e">
        <f>VLOOKUP($S1113,'Grille de Tarif OQN'!$B$2:$S$3603,AG$1,0)</f>
        <v>#N/A</v>
      </c>
      <c r="AH1113" s="79" t="e">
        <f>VLOOKUP($S1113,'Grille de Tarif OQN'!$B$2:$S$3603,AH$1,0)</f>
        <v>#N/A</v>
      </c>
      <c r="AI1113" s="79" t="e">
        <f>VLOOKUP($S1113,'Grille de Tarif OQN'!$B$2:$S$3603,AI$1,0)</f>
        <v>#N/A</v>
      </c>
      <c r="AJ1113" s="79" t="e">
        <f>VLOOKUP($S1113,'Grille de Tarif OQN'!$B$2:$S$3603,AJ$1,0)</f>
        <v>#N/A</v>
      </c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72"/>
      <c r="AV1113"/>
      <c r="AW1113"/>
      <c r="AX1113"/>
      <c r="AY1113"/>
      <c r="AZ1113" s="96">
        <f t="shared" si="354"/>
        <v>0</v>
      </c>
      <c r="BA1113" s="24" t="e">
        <f t="shared" si="355"/>
        <v>#N/A</v>
      </c>
      <c r="BB1113" s="24" t="e">
        <f t="shared" si="356"/>
        <v>#N/A</v>
      </c>
      <c r="BC1113" s="24" t="e">
        <f t="shared" si="357"/>
        <v>#N/A</v>
      </c>
      <c r="BD1113" s="24" t="e">
        <f t="shared" si="358"/>
        <v>#N/A</v>
      </c>
      <c r="BE1113"/>
      <c r="BF1113" t="e">
        <f t="shared" si="359"/>
        <v>#N/A</v>
      </c>
      <c r="BG1113" t="str">
        <f t="shared" si="360"/>
        <v>HDJ</v>
      </c>
      <c r="BH1113" s="20" t="e">
        <f t="shared" si="361"/>
        <v>#N/A</v>
      </c>
      <c r="BI1113" s="20" t="e">
        <f t="shared" si="362"/>
        <v>#N/A</v>
      </c>
      <c r="BJ1113" s="20" t="e">
        <f t="shared" si="363"/>
        <v>#N/A</v>
      </c>
      <c r="BK1113" s="20" t="e">
        <f t="shared" si="364"/>
        <v>#N/A</v>
      </c>
      <c r="BL1113" s="20" t="e">
        <f t="shared" si="365"/>
        <v>#N/A</v>
      </c>
      <c r="BM1113" s="20" t="e">
        <f t="shared" si="367"/>
        <v>#N/A</v>
      </c>
      <c r="BN1113" s="20" t="e">
        <f t="shared" si="366"/>
        <v>#N/A</v>
      </c>
    </row>
    <row r="1114" spans="1:66">
      <c r="A1114" s="92"/>
      <c r="B1114" s="90"/>
      <c r="C1114" s="90"/>
      <c r="D1114" s="93"/>
      <c r="E1114" s="93"/>
      <c r="F1114" s="93"/>
      <c r="G1114" s="93"/>
      <c r="H1114" s="93"/>
      <c r="I1114" s="93"/>
      <c r="J1114" s="93"/>
      <c r="K1114" s="93"/>
      <c r="L1114" s="92"/>
      <c r="M1114" s="93"/>
      <c r="N1114" s="91">
        <f t="shared" si="348"/>
        <v>0</v>
      </c>
      <c r="O1114" s="91" t="str">
        <f t="shared" si="349"/>
        <v/>
      </c>
      <c r="P1114" s="91" t="str">
        <f t="shared" si="350"/>
        <v/>
      </c>
      <c r="Q1114" s="91" t="str">
        <f t="shared" si="351"/>
        <v>HDJ</v>
      </c>
      <c r="R1114" s="82"/>
      <c r="S1114" s="95">
        <f t="shared" si="352"/>
        <v>0</v>
      </c>
      <c r="T1114" s="95">
        <f t="shared" si="353"/>
        <v>0</v>
      </c>
      <c r="U1114" s="79" t="e">
        <f>VLOOKUP($S1114,'Grille de Tarif OQN'!$B$2:$S$3603,U$1,0)</f>
        <v>#N/A</v>
      </c>
      <c r="V1114" s="79" t="e">
        <f>VLOOKUP($S1114,'Grille de Tarif OQN'!$B$2:$S$3603,V$1,0)</f>
        <v>#N/A</v>
      </c>
      <c r="W1114" s="79" t="e">
        <f>VLOOKUP($S1114,'Grille de Tarif OQN'!$B$2:$S$3603,W$1,0)</f>
        <v>#N/A</v>
      </c>
      <c r="X1114" s="79" t="e">
        <f>VLOOKUP($S1114,'Grille de Tarif OQN'!$B$2:$S$3603,X$1,0)</f>
        <v>#N/A</v>
      </c>
      <c r="Y1114" s="79" t="e">
        <f>VLOOKUP($S1114,'Grille de Tarif OQN'!$B$2:$S$3603,Y$1,0)</f>
        <v>#N/A</v>
      </c>
      <c r="Z1114" s="79" t="e">
        <f>VLOOKUP($S1114,'Grille de Tarif OQN'!$B$2:$S$3603,Z$1,0)</f>
        <v>#N/A</v>
      </c>
      <c r="AA1114" s="79" t="e">
        <f>VLOOKUP($S1114,'Grille de Tarif OQN'!$B$2:$S$3603,AA$1,0)</f>
        <v>#N/A</v>
      </c>
      <c r="AB1114" s="79" t="e">
        <f>VLOOKUP($S1114,'Grille de Tarif OQN'!$B$2:$S$3603,AB$1,0)</f>
        <v>#N/A</v>
      </c>
      <c r="AC1114" s="79" t="e">
        <f>VLOOKUP($S1114,'Grille de Tarif OQN'!$B$2:$S$3603,AC$1,0)</f>
        <v>#N/A</v>
      </c>
      <c r="AD1114" s="79" t="e">
        <f>VLOOKUP($S1114,'Grille de Tarif OQN'!$B$2:$S$3603,AD$1,0)</f>
        <v>#N/A</v>
      </c>
      <c r="AE1114" s="79" t="e">
        <f>VLOOKUP($S1114,'Grille de Tarif OQN'!$B$2:$S$3603,AE$1,0)</f>
        <v>#N/A</v>
      </c>
      <c r="AF1114" s="79" t="e">
        <f>VLOOKUP($S1114,'Grille de Tarif OQN'!$B$2:$S$3603,AF$1,0)</f>
        <v>#N/A</v>
      </c>
      <c r="AG1114" s="79" t="e">
        <f>VLOOKUP($S1114,'Grille de Tarif OQN'!$B$2:$S$3603,AG$1,0)</f>
        <v>#N/A</v>
      </c>
      <c r="AH1114" s="79" t="e">
        <f>VLOOKUP($S1114,'Grille de Tarif OQN'!$B$2:$S$3603,AH$1,0)</f>
        <v>#N/A</v>
      </c>
      <c r="AI1114" s="79" t="e">
        <f>VLOOKUP($S1114,'Grille de Tarif OQN'!$B$2:$S$3603,AI$1,0)</f>
        <v>#N/A</v>
      </c>
      <c r="AJ1114" s="79" t="e">
        <f>VLOOKUP($S1114,'Grille de Tarif OQN'!$B$2:$S$3603,AJ$1,0)</f>
        <v>#N/A</v>
      </c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72"/>
      <c r="AV1114"/>
      <c r="AW1114"/>
      <c r="AX1114"/>
      <c r="AY1114"/>
      <c r="AZ1114" s="96">
        <f t="shared" si="354"/>
        <v>0</v>
      </c>
      <c r="BA1114" s="24" t="e">
        <f t="shared" si="355"/>
        <v>#N/A</v>
      </c>
      <c r="BB1114" s="24" t="e">
        <f t="shared" si="356"/>
        <v>#N/A</v>
      </c>
      <c r="BC1114" s="24" t="e">
        <f t="shared" si="357"/>
        <v>#N/A</v>
      </c>
      <c r="BD1114" s="24" t="e">
        <f t="shared" si="358"/>
        <v>#N/A</v>
      </c>
      <c r="BE1114"/>
      <c r="BF1114" t="e">
        <f t="shared" si="359"/>
        <v>#N/A</v>
      </c>
      <c r="BG1114" t="str">
        <f t="shared" si="360"/>
        <v>HDJ</v>
      </c>
      <c r="BH1114" s="20" t="e">
        <f t="shared" si="361"/>
        <v>#N/A</v>
      </c>
      <c r="BI1114" s="20" t="e">
        <f t="shared" si="362"/>
        <v>#N/A</v>
      </c>
      <c r="BJ1114" s="20" t="e">
        <f t="shared" si="363"/>
        <v>#N/A</v>
      </c>
      <c r="BK1114" s="20" t="e">
        <f t="shared" si="364"/>
        <v>#N/A</v>
      </c>
      <c r="BL1114" s="20" t="e">
        <f t="shared" si="365"/>
        <v>#N/A</v>
      </c>
      <c r="BM1114" s="20" t="e">
        <f t="shared" si="367"/>
        <v>#N/A</v>
      </c>
      <c r="BN1114" s="20" t="e">
        <f t="shared" si="366"/>
        <v>#N/A</v>
      </c>
    </row>
    <row r="1115" spans="1:66">
      <c r="A1115" s="92"/>
      <c r="B1115" s="90"/>
      <c r="C1115" s="90"/>
      <c r="D1115" s="93"/>
      <c r="E1115" s="93"/>
      <c r="F1115" s="93"/>
      <c r="G1115" s="93"/>
      <c r="H1115" s="93"/>
      <c r="I1115" s="93"/>
      <c r="J1115" s="93"/>
      <c r="K1115" s="93"/>
      <c r="L1115" s="92"/>
      <c r="M1115" s="93"/>
      <c r="N1115" s="91">
        <f t="shared" si="348"/>
        <v>0</v>
      </c>
      <c r="O1115" s="91" t="str">
        <f t="shared" si="349"/>
        <v/>
      </c>
      <c r="P1115" s="91" t="str">
        <f t="shared" si="350"/>
        <v/>
      </c>
      <c r="Q1115" s="91" t="str">
        <f t="shared" si="351"/>
        <v>HDJ</v>
      </c>
      <c r="R1115" s="82"/>
      <c r="S1115" s="95">
        <f t="shared" si="352"/>
        <v>0</v>
      </c>
      <c r="T1115" s="95">
        <f t="shared" si="353"/>
        <v>0</v>
      </c>
      <c r="U1115" s="79" t="e">
        <f>VLOOKUP($S1115,'Grille de Tarif OQN'!$B$2:$S$3603,U$1,0)</f>
        <v>#N/A</v>
      </c>
      <c r="V1115" s="79" t="e">
        <f>VLOOKUP($S1115,'Grille de Tarif OQN'!$B$2:$S$3603,V$1,0)</f>
        <v>#N/A</v>
      </c>
      <c r="W1115" s="79" t="e">
        <f>VLOOKUP($S1115,'Grille de Tarif OQN'!$B$2:$S$3603,W$1,0)</f>
        <v>#N/A</v>
      </c>
      <c r="X1115" s="79" t="e">
        <f>VLOOKUP($S1115,'Grille de Tarif OQN'!$B$2:$S$3603,X$1,0)</f>
        <v>#N/A</v>
      </c>
      <c r="Y1115" s="79" t="e">
        <f>VLOOKUP($S1115,'Grille de Tarif OQN'!$B$2:$S$3603,Y$1,0)</f>
        <v>#N/A</v>
      </c>
      <c r="Z1115" s="79" t="e">
        <f>VLOOKUP($S1115,'Grille de Tarif OQN'!$B$2:$S$3603,Z$1,0)</f>
        <v>#N/A</v>
      </c>
      <c r="AA1115" s="79" t="e">
        <f>VLOOKUP($S1115,'Grille de Tarif OQN'!$B$2:$S$3603,AA$1,0)</f>
        <v>#N/A</v>
      </c>
      <c r="AB1115" s="79" t="e">
        <f>VLOOKUP($S1115,'Grille de Tarif OQN'!$B$2:$S$3603,AB$1,0)</f>
        <v>#N/A</v>
      </c>
      <c r="AC1115" s="79" t="e">
        <f>VLOOKUP($S1115,'Grille de Tarif OQN'!$B$2:$S$3603,AC$1,0)</f>
        <v>#N/A</v>
      </c>
      <c r="AD1115" s="79" t="e">
        <f>VLOOKUP($S1115,'Grille de Tarif OQN'!$B$2:$S$3603,AD$1,0)</f>
        <v>#N/A</v>
      </c>
      <c r="AE1115" s="79" t="e">
        <f>VLOOKUP($S1115,'Grille de Tarif OQN'!$B$2:$S$3603,AE$1,0)</f>
        <v>#N/A</v>
      </c>
      <c r="AF1115" s="79" t="e">
        <f>VLOOKUP($S1115,'Grille de Tarif OQN'!$B$2:$S$3603,AF$1,0)</f>
        <v>#N/A</v>
      </c>
      <c r="AG1115" s="79" t="e">
        <f>VLOOKUP($S1115,'Grille de Tarif OQN'!$B$2:$S$3603,AG$1,0)</f>
        <v>#N/A</v>
      </c>
      <c r="AH1115" s="79" t="e">
        <f>VLOOKUP($S1115,'Grille de Tarif OQN'!$B$2:$S$3603,AH$1,0)</f>
        <v>#N/A</v>
      </c>
      <c r="AI1115" s="79" t="e">
        <f>VLOOKUP($S1115,'Grille de Tarif OQN'!$B$2:$S$3603,AI$1,0)</f>
        <v>#N/A</v>
      </c>
      <c r="AJ1115" s="79" t="e">
        <f>VLOOKUP($S1115,'Grille de Tarif OQN'!$B$2:$S$3603,AJ$1,0)</f>
        <v>#N/A</v>
      </c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72"/>
      <c r="AV1115"/>
      <c r="AW1115"/>
      <c r="AX1115"/>
      <c r="AY1115"/>
      <c r="AZ1115" s="96">
        <f t="shared" si="354"/>
        <v>0</v>
      </c>
      <c r="BA1115" s="24" t="e">
        <f t="shared" si="355"/>
        <v>#N/A</v>
      </c>
      <c r="BB1115" s="24" t="e">
        <f t="shared" si="356"/>
        <v>#N/A</v>
      </c>
      <c r="BC1115" s="24" t="e">
        <f t="shared" si="357"/>
        <v>#N/A</v>
      </c>
      <c r="BD1115" s="24" t="e">
        <f t="shared" si="358"/>
        <v>#N/A</v>
      </c>
      <c r="BE1115"/>
      <c r="BF1115" t="e">
        <f t="shared" si="359"/>
        <v>#N/A</v>
      </c>
      <c r="BG1115" t="str">
        <f t="shared" si="360"/>
        <v>HDJ</v>
      </c>
      <c r="BH1115" s="20" t="e">
        <f t="shared" si="361"/>
        <v>#N/A</v>
      </c>
      <c r="BI1115" s="20" t="e">
        <f t="shared" si="362"/>
        <v>#N/A</v>
      </c>
      <c r="BJ1115" s="20" t="e">
        <f t="shared" si="363"/>
        <v>#N/A</v>
      </c>
      <c r="BK1115" s="20" t="e">
        <f t="shared" si="364"/>
        <v>#N/A</v>
      </c>
      <c r="BL1115" s="20" t="e">
        <f t="shared" si="365"/>
        <v>#N/A</v>
      </c>
      <c r="BM1115" s="20" t="e">
        <f t="shared" si="367"/>
        <v>#N/A</v>
      </c>
      <c r="BN1115" s="20" t="e">
        <f t="shared" si="366"/>
        <v>#N/A</v>
      </c>
    </row>
    <row r="1116" spans="1:66">
      <c r="A1116" s="92"/>
      <c r="B1116" s="90"/>
      <c r="C1116" s="90"/>
      <c r="D1116" s="93"/>
      <c r="E1116" s="93"/>
      <c r="F1116" s="93"/>
      <c r="G1116" s="93"/>
      <c r="H1116" s="93"/>
      <c r="I1116" s="93"/>
      <c r="J1116" s="93"/>
      <c r="K1116" s="93"/>
      <c r="L1116" s="92"/>
      <c r="M1116" s="93"/>
      <c r="N1116" s="91">
        <f t="shared" si="348"/>
        <v>0</v>
      </c>
      <c r="O1116" s="91" t="str">
        <f t="shared" si="349"/>
        <v/>
      </c>
      <c r="P1116" s="91" t="str">
        <f t="shared" si="350"/>
        <v/>
      </c>
      <c r="Q1116" s="91" t="str">
        <f t="shared" si="351"/>
        <v>HDJ</v>
      </c>
      <c r="R1116" s="82"/>
      <c r="S1116" s="95">
        <f t="shared" si="352"/>
        <v>0</v>
      </c>
      <c r="T1116" s="95">
        <f t="shared" si="353"/>
        <v>0</v>
      </c>
      <c r="U1116" s="79" t="e">
        <f>VLOOKUP($S1116,'Grille de Tarif OQN'!$B$2:$S$3603,U$1,0)</f>
        <v>#N/A</v>
      </c>
      <c r="V1116" s="79" t="e">
        <f>VLOOKUP($S1116,'Grille de Tarif OQN'!$B$2:$S$3603,V$1,0)</f>
        <v>#N/A</v>
      </c>
      <c r="W1116" s="79" t="e">
        <f>VLOOKUP($S1116,'Grille de Tarif OQN'!$B$2:$S$3603,W$1,0)</f>
        <v>#N/A</v>
      </c>
      <c r="X1116" s="79" t="e">
        <f>VLOOKUP($S1116,'Grille de Tarif OQN'!$B$2:$S$3603,X$1,0)</f>
        <v>#N/A</v>
      </c>
      <c r="Y1116" s="79" t="e">
        <f>VLOOKUP($S1116,'Grille de Tarif OQN'!$B$2:$S$3603,Y$1,0)</f>
        <v>#N/A</v>
      </c>
      <c r="Z1116" s="79" t="e">
        <f>VLOOKUP($S1116,'Grille de Tarif OQN'!$B$2:$S$3603,Z$1,0)</f>
        <v>#N/A</v>
      </c>
      <c r="AA1116" s="79" t="e">
        <f>VLOOKUP($S1116,'Grille de Tarif OQN'!$B$2:$S$3603,AA$1,0)</f>
        <v>#N/A</v>
      </c>
      <c r="AB1116" s="79" t="e">
        <f>VLOOKUP($S1116,'Grille de Tarif OQN'!$B$2:$S$3603,AB$1,0)</f>
        <v>#N/A</v>
      </c>
      <c r="AC1116" s="79" t="e">
        <f>VLOOKUP($S1116,'Grille de Tarif OQN'!$B$2:$S$3603,AC$1,0)</f>
        <v>#N/A</v>
      </c>
      <c r="AD1116" s="79" t="e">
        <f>VLOOKUP($S1116,'Grille de Tarif OQN'!$B$2:$S$3603,AD$1,0)</f>
        <v>#N/A</v>
      </c>
      <c r="AE1116" s="79" t="e">
        <f>VLOOKUP($S1116,'Grille de Tarif OQN'!$B$2:$S$3603,AE$1,0)</f>
        <v>#N/A</v>
      </c>
      <c r="AF1116" s="79" t="e">
        <f>VLOOKUP($S1116,'Grille de Tarif OQN'!$B$2:$S$3603,AF$1,0)</f>
        <v>#N/A</v>
      </c>
      <c r="AG1116" s="79" t="e">
        <f>VLOOKUP($S1116,'Grille de Tarif OQN'!$B$2:$S$3603,AG$1,0)</f>
        <v>#N/A</v>
      </c>
      <c r="AH1116" s="79" t="e">
        <f>VLOOKUP($S1116,'Grille de Tarif OQN'!$B$2:$S$3603,AH$1,0)</f>
        <v>#N/A</v>
      </c>
      <c r="AI1116" s="79" t="e">
        <f>VLOOKUP($S1116,'Grille de Tarif OQN'!$B$2:$S$3603,AI$1,0)</f>
        <v>#N/A</v>
      </c>
      <c r="AJ1116" s="79" t="e">
        <f>VLOOKUP($S1116,'Grille de Tarif OQN'!$B$2:$S$3603,AJ$1,0)</f>
        <v>#N/A</v>
      </c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72"/>
      <c r="AV1116"/>
      <c r="AW1116"/>
      <c r="AX1116"/>
      <c r="AY1116"/>
      <c r="AZ1116" s="96">
        <f t="shared" si="354"/>
        <v>0</v>
      </c>
      <c r="BA1116" s="24" t="e">
        <f t="shared" si="355"/>
        <v>#N/A</v>
      </c>
      <c r="BB1116" s="24" t="e">
        <f t="shared" si="356"/>
        <v>#N/A</v>
      </c>
      <c r="BC1116" s="24" t="e">
        <f t="shared" si="357"/>
        <v>#N/A</v>
      </c>
      <c r="BD1116" s="24" t="e">
        <f t="shared" si="358"/>
        <v>#N/A</v>
      </c>
      <c r="BE1116"/>
      <c r="BF1116" t="e">
        <f t="shared" si="359"/>
        <v>#N/A</v>
      </c>
      <c r="BG1116" t="str">
        <f t="shared" si="360"/>
        <v>HDJ</v>
      </c>
      <c r="BH1116" s="20" t="e">
        <f t="shared" si="361"/>
        <v>#N/A</v>
      </c>
      <c r="BI1116" s="20" t="e">
        <f t="shared" si="362"/>
        <v>#N/A</v>
      </c>
      <c r="BJ1116" s="20" t="e">
        <f t="shared" si="363"/>
        <v>#N/A</v>
      </c>
      <c r="BK1116" s="20" t="e">
        <f t="shared" si="364"/>
        <v>#N/A</v>
      </c>
      <c r="BL1116" s="20" t="e">
        <f t="shared" si="365"/>
        <v>#N/A</v>
      </c>
      <c r="BM1116" s="20" t="e">
        <f t="shared" si="367"/>
        <v>#N/A</v>
      </c>
      <c r="BN1116" s="20" t="e">
        <f t="shared" si="366"/>
        <v>#N/A</v>
      </c>
    </row>
    <row r="1117" spans="1:66">
      <c r="A1117" s="92"/>
      <c r="B1117" s="90"/>
      <c r="C1117" s="90"/>
      <c r="D1117" s="93"/>
      <c r="E1117" s="93"/>
      <c r="F1117" s="93"/>
      <c r="G1117" s="93"/>
      <c r="H1117" s="93"/>
      <c r="I1117" s="93"/>
      <c r="J1117" s="93"/>
      <c r="K1117" s="93"/>
      <c r="L1117" s="92"/>
      <c r="M1117" s="93"/>
      <c r="N1117" s="91">
        <f t="shared" si="348"/>
        <v>0</v>
      </c>
      <c r="O1117" s="91" t="str">
        <f t="shared" si="349"/>
        <v/>
      </c>
      <c r="P1117" s="91" t="str">
        <f t="shared" si="350"/>
        <v/>
      </c>
      <c r="Q1117" s="91" t="str">
        <f t="shared" si="351"/>
        <v>HDJ</v>
      </c>
      <c r="R1117" s="82"/>
      <c r="S1117" s="95">
        <f t="shared" si="352"/>
        <v>0</v>
      </c>
      <c r="T1117" s="95">
        <f t="shared" si="353"/>
        <v>0</v>
      </c>
      <c r="U1117" s="79" t="e">
        <f>VLOOKUP($S1117,'Grille de Tarif OQN'!$B$2:$S$3603,U$1,0)</f>
        <v>#N/A</v>
      </c>
      <c r="V1117" s="79" t="e">
        <f>VLOOKUP($S1117,'Grille de Tarif OQN'!$B$2:$S$3603,V$1,0)</f>
        <v>#N/A</v>
      </c>
      <c r="W1117" s="79" t="e">
        <f>VLOOKUP($S1117,'Grille de Tarif OQN'!$B$2:$S$3603,W$1,0)</f>
        <v>#N/A</v>
      </c>
      <c r="X1117" s="79" t="e">
        <f>VLOOKUP($S1117,'Grille de Tarif OQN'!$B$2:$S$3603,X$1,0)</f>
        <v>#N/A</v>
      </c>
      <c r="Y1117" s="79" t="e">
        <f>VLOOKUP($S1117,'Grille de Tarif OQN'!$B$2:$S$3603,Y$1,0)</f>
        <v>#N/A</v>
      </c>
      <c r="Z1117" s="79" t="e">
        <f>VLOOKUP($S1117,'Grille de Tarif OQN'!$B$2:$S$3603,Z$1,0)</f>
        <v>#N/A</v>
      </c>
      <c r="AA1117" s="79" t="e">
        <f>VLOOKUP($S1117,'Grille de Tarif OQN'!$B$2:$S$3603,AA$1,0)</f>
        <v>#N/A</v>
      </c>
      <c r="AB1117" s="79" t="e">
        <f>VLOOKUP($S1117,'Grille de Tarif OQN'!$B$2:$S$3603,AB$1,0)</f>
        <v>#N/A</v>
      </c>
      <c r="AC1117" s="79" t="e">
        <f>VLOOKUP($S1117,'Grille de Tarif OQN'!$B$2:$S$3603,AC$1,0)</f>
        <v>#N/A</v>
      </c>
      <c r="AD1117" s="79" t="e">
        <f>VLOOKUP($S1117,'Grille de Tarif OQN'!$B$2:$S$3603,AD$1,0)</f>
        <v>#N/A</v>
      </c>
      <c r="AE1117" s="79" t="e">
        <f>VLOOKUP($S1117,'Grille de Tarif OQN'!$B$2:$S$3603,AE$1,0)</f>
        <v>#N/A</v>
      </c>
      <c r="AF1117" s="79" t="e">
        <f>VLOOKUP($S1117,'Grille de Tarif OQN'!$B$2:$S$3603,AF$1,0)</f>
        <v>#N/A</v>
      </c>
      <c r="AG1117" s="79" t="e">
        <f>VLOOKUP($S1117,'Grille de Tarif OQN'!$B$2:$S$3603,AG$1,0)</f>
        <v>#N/A</v>
      </c>
      <c r="AH1117" s="79" t="e">
        <f>VLOOKUP($S1117,'Grille de Tarif OQN'!$B$2:$S$3603,AH$1,0)</f>
        <v>#N/A</v>
      </c>
      <c r="AI1117" s="79" t="e">
        <f>VLOOKUP($S1117,'Grille de Tarif OQN'!$B$2:$S$3603,AI$1,0)</f>
        <v>#N/A</v>
      </c>
      <c r="AJ1117" s="79" t="e">
        <f>VLOOKUP($S1117,'Grille de Tarif OQN'!$B$2:$S$3603,AJ$1,0)</f>
        <v>#N/A</v>
      </c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72"/>
      <c r="AV1117"/>
      <c r="AW1117"/>
      <c r="AX1117"/>
      <c r="AY1117"/>
      <c r="AZ1117" s="96">
        <f t="shared" si="354"/>
        <v>0</v>
      </c>
      <c r="BA1117" s="24" t="e">
        <f t="shared" si="355"/>
        <v>#N/A</v>
      </c>
      <c r="BB1117" s="24" t="e">
        <f t="shared" si="356"/>
        <v>#N/A</v>
      </c>
      <c r="BC1117" s="24" t="e">
        <f t="shared" si="357"/>
        <v>#N/A</v>
      </c>
      <c r="BD1117" s="24" t="e">
        <f t="shared" si="358"/>
        <v>#N/A</v>
      </c>
      <c r="BE1117"/>
      <c r="BF1117" t="e">
        <f t="shared" si="359"/>
        <v>#N/A</v>
      </c>
      <c r="BG1117" t="str">
        <f t="shared" si="360"/>
        <v>HDJ</v>
      </c>
      <c r="BH1117" s="20" t="e">
        <f t="shared" si="361"/>
        <v>#N/A</v>
      </c>
      <c r="BI1117" s="20" t="e">
        <f t="shared" si="362"/>
        <v>#N/A</v>
      </c>
      <c r="BJ1117" s="20" t="e">
        <f t="shared" si="363"/>
        <v>#N/A</v>
      </c>
      <c r="BK1117" s="20" t="e">
        <f t="shared" si="364"/>
        <v>#N/A</v>
      </c>
      <c r="BL1117" s="20" t="e">
        <f t="shared" si="365"/>
        <v>#N/A</v>
      </c>
      <c r="BM1117" s="20" t="e">
        <f t="shared" si="367"/>
        <v>#N/A</v>
      </c>
      <c r="BN1117" s="20" t="e">
        <f t="shared" si="366"/>
        <v>#N/A</v>
      </c>
    </row>
    <row r="1118" spans="1:66">
      <c r="A1118" s="92"/>
      <c r="B1118" s="90"/>
      <c r="C1118" s="90"/>
      <c r="D1118" s="93"/>
      <c r="E1118" s="93"/>
      <c r="F1118" s="93"/>
      <c r="G1118" s="93"/>
      <c r="H1118" s="93"/>
      <c r="I1118" s="93"/>
      <c r="J1118" s="93"/>
      <c r="K1118" s="93"/>
      <c r="L1118" s="92"/>
      <c r="M1118" s="93"/>
      <c r="N1118" s="91">
        <f t="shared" si="348"/>
        <v>0</v>
      </c>
      <c r="O1118" s="91" t="str">
        <f t="shared" si="349"/>
        <v/>
      </c>
      <c r="P1118" s="91" t="str">
        <f t="shared" si="350"/>
        <v/>
      </c>
      <c r="Q1118" s="91" t="str">
        <f t="shared" si="351"/>
        <v>HDJ</v>
      </c>
      <c r="R1118" s="82"/>
      <c r="S1118" s="95">
        <f t="shared" si="352"/>
        <v>0</v>
      </c>
      <c r="T1118" s="95">
        <f t="shared" si="353"/>
        <v>0</v>
      </c>
      <c r="U1118" s="79" t="e">
        <f>VLOOKUP($S1118,'Grille de Tarif OQN'!$B$2:$S$3603,U$1,0)</f>
        <v>#N/A</v>
      </c>
      <c r="V1118" s="79" t="e">
        <f>VLOOKUP($S1118,'Grille de Tarif OQN'!$B$2:$S$3603,V$1,0)</f>
        <v>#N/A</v>
      </c>
      <c r="W1118" s="79" t="e">
        <f>VLOOKUP($S1118,'Grille de Tarif OQN'!$B$2:$S$3603,W$1,0)</f>
        <v>#N/A</v>
      </c>
      <c r="X1118" s="79" t="e">
        <f>VLOOKUP($S1118,'Grille de Tarif OQN'!$B$2:$S$3603,X$1,0)</f>
        <v>#N/A</v>
      </c>
      <c r="Y1118" s="79" t="e">
        <f>VLOOKUP($S1118,'Grille de Tarif OQN'!$B$2:$S$3603,Y$1,0)</f>
        <v>#N/A</v>
      </c>
      <c r="Z1118" s="79" t="e">
        <f>VLOOKUP($S1118,'Grille de Tarif OQN'!$B$2:$S$3603,Z$1,0)</f>
        <v>#N/A</v>
      </c>
      <c r="AA1118" s="79" t="e">
        <f>VLOOKUP($S1118,'Grille de Tarif OQN'!$B$2:$S$3603,AA$1,0)</f>
        <v>#N/A</v>
      </c>
      <c r="AB1118" s="79" t="e">
        <f>VLOOKUP($S1118,'Grille de Tarif OQN'!$B$2:$S$3603,AB$1,0)</f>
        <v>#N/A</v>
      </c>
      <c r="AC1118" s="79" t="e">
        <f>VLOOKUP($S1118,'Grille de Tarif OQN'!$B$2:$S$3603,AC$1,0)</f>
        <v>#N/A</v>
      </c>
      <c r="AD1118" s="79" t="e">
        <f>VLOOKUP($S1118,'Grille de Tarif OQN'!$B$2:$S$3603,AD$1,0)</f>
        <v>#N/A</v>
      </c>
      <c r="AE1118" s="79" t="e">
        <f>VLOOKUP($S1118,'Grille de Tarif OQN'!$B$2:$S$3603,AE$1,0)</f>
        <v>#N/A</v>
      </c>
      <c r="AF1118" s="79" t="e">
        <f>VLOOKUP($S1118,'Grille de Tarif OQN'!$B$2:$S$3603,AF$1,0)</f>
        <v>#N/A</v>
      </c>
      <c r="AG1118" s="79" t="e">
        <f>VLOOKUP($S1118,'Grille de Tarif OQN'!$B$2:$S$3603,AG$1,0)</f>
        <v>#N/A</v>
      </c>
      <c r="AH1118" s="79" t="e">
        <f>VLOOKUP($S1118,'Grille de Tarif OQN'!$B$2:$S$3603,AH$1,0)</f>
        <v>#N/A</v>
      </c>
      <c r="AI1118" s="79" t="e">
        <f>VLOOKUP($S1118,'Grille de Tarif OQN'!$B$2:$S$3603,AI$1,0)</f>
        <v>#N/A</v>
      </c>
      <c r="AJ1118" s="79" t="e">
        <f>VLOOKUP($S1118,'Grille de Tarif OQN'!$B$2:$S$3603,AJ$1,0)</f>
        <v>#N/A</v>
      </c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72"/>
      <c r="AV1118"/>
      <c r="AW1118"/>
      <c r="AX1118"/>
      <c r="AY1118"/>
      <c r="AZ1118" s="96">
        <f t="shared" si="354"/>
        <v>0</v>
      </c>
      <c r="BA1118" s="24" t="e">
        <f t="shared" si="355"/>
        <v>#N/A</v>
      </c>
      <c r="BB1118" s="24" t="e">
        <f t="shared" si="356"/>
        <v>#N/A</v>
      </c>
      <c r="BC1118" s="24" t="e">
        <f t="shared" si="357"/>
        <v>#N/A</v>
      </c>
      <c r="BD1118" s="24" t="e">
        <f t="shared" si="358"/>
        <v>#N/A</v>
      </c>
      <c r="BE1118"/>
      <c r="BF1118" t="e">
        <f t="shared" si="359"/>
        <v>#N/A</v>
      </c>
      <c r="BG1118" t="str">
        <f t="shared" si="360"/>
        <v>HDJ</v>
      </c>
      <c r="BH1118" s="20" t="e">
        <f t="shared" si="361"/>
        <v>#N/A</v>
      </c>
      <c r="BI1118" s="20" t="e">
        <f t="shared" si="362"/>
        <v>#N/A</v>
      </c>
      <c r="BJ1118" s="20" t="e">
        <f t="shared" si="363"/>
        <v>#N/A</v>
      </c>
      <c r="BK1118" s="20" t="e">
        <f t="shared" si="364"/>
        <v>#N/A</v>
      </c>
      <c r="BL1118" s="20" t="e">
        <f t="shared" si="365"/>
        <v>#N/A</v>
      </c>
      <c r="BM1118" s="20" t="e">
        <f t="shared" si="367"/>
        <v>#N/A</v>
      </c>
      <c r="BN1118" s="20" t="e">
        <f t="shared" si="366"/>
        <v>#N/A</v>
      </c>
    </row>
    <row r="1119" spans="1:66">
      <c r="A1119" s="92"/>
      <c r="B1119" s="90"/>
      <c r="C1119" s="90"/>
      <c r="D1119" s="93"/>
      <c r="E1119" s="93"/>
      <c r="F1119" s="93"/>
      <c r="G1119" s="93"/>
      <c r="H1119" s="93"/>
      <c r="I1119" s="93"/>
      <c r="J1119" s="93"/>
      <c r="K1119" s="93"/>
      <c r="L1119" s="92"/>
      <c r="M1119" s="93"/>
      <c r="N1119" s="91">
        <f t="shared" si="348"/>
        <v>0</v>
      </c>
      <c r="O1119" s="91" t="str">
        <f t="shared" si="349"/>
        <v/>
      </c>
      <c r="P1119" s="91" t="str">
        <f t="shared" si="350"/>
        <v/>
      </c>
      <c r="Q1119" s="91" t="str">
        <f t="shared" si="351"/>
        <v>HDJ</v>
      </c>
      <c r="R1119" s="82"/>
      <c r="S1119" s="95">
        <f t="shared" si="352"/>
        <v>0</v>
      </c>
      <c r="T1119" s="95">
        <f t="shared" si="353"/>
        <v>0</v>
      </c>
      <c r="U1119" s="79" t="e">
        <f>VLOOKUP($S1119,'Grille de Tarif OQN'!$B$2:$S$3603,U$1,0)</f>
        <v>#N/A</v>
      </c>
      <c r="V1119" s="79" t="e">
        <f>VLOOKUP($S1119,'Grille de Tarif OQN'!$B$2:$S$3603,V$1,0)</f>
        <v>#N/A</v>
      </c>
      <c r="W1119" s="79" t="e">
        <f>VLOOKUP($S1119,'Grille de Tarif OQN'!$B$2:$S$3603,W$1,0)</f>
        <v>#N/A</v>
      </c>
      <c r="X1119" s="79" t="e">
        <f>VLOOKUP($S1119,'Grille de Tarif OQN'!$B$2:$S$3603,X$1,0)</f>
        <v>#N/A</v>
      </c>
      <c r="Y1119" s="79" t="e">
        <f>VLOOKUP($S1119,'Grille de Tarif OQN'!$B$2:$S$3603,Y$1,0)</f>
        <v>#N/A</v>
      </c>
      <c r="Z1119" s="79" t="e">
        <f>VLOOKUP($S1119,'Grille de Tarif OQN'!$B$2:$S$3603,Z$1,0)</f>
        <v>#N/A</v>
      </c>
      <c r="AA1119" s="79" t="e">
        <f>VLOOKUP($S1119,'Grille de Tarif OQN'!$B$2:$S$3603,AA$1,0)</f>
        <v>#N/A</v>
      </c>
      <c r="AB1119" s="79" t="e">
        <f>VLOOKUP($S1119,'Grille de Tarif OQN'!$B$2:$S$3603,AB$1,0)</f>
        <v>#N/A</v>
      </c>
      <c r="AC1119" s="79" t="e">
        <f>VLOOKUP($S1119,'Grille de Tarif OQN'!$B$2:$S$3603,AC$1,0)</f>
        <v>#N/A</v>
      </c>
      <c r="AD1119" s="79" t="e">
        <f>VLOOKUP($S1119,'Grille de Tarif OQN'!$B$2:$S$3603,AD$1,0)</f>
        <v>#N/A</v>
      </c>
      <c r="AE1119" s="79" t="e">
        <f>VLOOKUP($S1119,'Grille de Tarif OQN'!$B$2:$S$3603,AE$1,0)</f>
        <v>#N/A</v>
      </c>
      <c r="AF1119" s="79" t="e">
        <f>VLOOKUP($S1119,'Grille de Tarif OQN'!$B$2:$S$3603,AF$1,0)</f>
        <v>#N/A</v>
      </c>
      <c r="AG1119" s="79" t="e">
        <f>VLOOKUP($S1119,'Grille de Tarif OQN'!$B$2:$S$3603,AG$1,0)</f>
        <v>#N/A</v>
      </c>
      <c r="AH1119" s="79" t="e">
        <f>VLOOKUP($S1119,'Grille de Tarif OQN'!$B$2:$S$3603,AH$1,0)</f>
        <v>#N/A</v>
      </c>
      <c r="AI1119" s="79" t="e">
        <f>VLOOKUP($S1119,'Grille de Tarif OQN'!$B$2:$S$3603,AI$1,0)</f>
        <v>#N/A</v>
      </c>
      <c r="AJ1119" s="79" t="e">
        <f>VLOOKUP($S1119,'Grille de Tarif OQN'!$B$2:$S$3603,AJ$1,0)</f>
        <v>#N/A</v>
      </c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72"/>
      <c r="AV1119"/>
      <c r="AW1119"/>
      <c r="AX1119"/>
      <c r="AY1119"/>
      <c r="AZ1119" s="96">
        <f t="shared" si="354"/>
        <v>0</v>
      </c>
      <c r="BA1119" s="24" t="e">
        <f t="shared" si="355"/>
        <v>#N/A</v>
      </c>
      <c r="BB1119" s="24" t="e">
        <f t="shared" si="356"/>
        <v>#N/A</v>
      </c>
      <c r="BC1119" s="24" t="e">
        <f t="shared" si="357"/>
        <v>#N/A</v>
      </c>
      <c r="BD1119" s="24" t="e">
        <f t="shared" si="358"/>
        <v>#N/A</v>
      </c>
      <c r="BE1119"/>
      <c r="BF1119" t="e">
        <f t="shared" si="359"/>
        <v>#N/A</v>
      </c>
      <c r="BG1119" t="str">
        <f t="shared" si="360"/>
        <v>HDJ</v>
      </c>
      <c r="BH1119" s="20" t="e">
        <f t="shared" si="361"/>
        <v>#N/A</v>
      </c>
      <c r="BI1119" s="20" t="e">
        <f t="shared" si="362"/>
        <v>#N/A</v>
      </c>
      <c r="BJ1119" s="20" t="e">
        <f t="shared" si="363"/>
        <v>#N/A</v>
      </c>
      <c r="BK1119" s="20" t="e">
        <f t="shared" si="364"/>
        <v>#N/A</v>
      </c>
      <c r="BL1119" s="20" t="e">
        <f t="shared" si="365"/>
        <v>#N/A</v>
      </c>
      <c r="BM1119" s="20" t="e">
        <f t="shared" si="367"/>
        <v>#N/A</v>
      </c>
      <c r="BN1119" s="20" t="e">
        <f t="shared" si="366"/>
        <v>#N/A</v>
      </c>
    </row>
    <row r="1120" spans="1:66">
      <c r="A1120" s="92"/>
      <c r="B1120" s="90"/>
      <c r="C1120" s="90"/>
      <c r="D1120" s="93"/>
      <c r="E1120" s="93"/>
      <c r="F1120" s="93"/>
      <c r="G1120" s="93"/>
      <c r="H1120" s="93"/>
      <c r="I1120" s="93"/>
      <c r="J1120" s="93"/>
      <c r="K1120" s="93"/>
      <c r="L1120" s="92"/>
      <c r="M1120" s="93"/>
      <c r="N1120" s="91">
        <f t="shared" si="348"/>
        <v>0</v>
      </c>
      <c r="O1120" s="91" t="str">
        <f t="shared" si="349"/>
        <v/>
      </c>
      <c r="P1120" s="91" t="str">
        <f t="shared" si="350"/>
        <v/>
      </c>
      <c r="Q1120" s="91" t="str">
        <f t="shared" si="351"/>
        <v>HDJ</v>
      </c>
      <c r="R1120" s="82"/>
      <c r="S1120" s="95">
        <f t="shared" si="352"/>
        <v>0</v>
      </c>
      <c r="T1120" s="95">
        <f t="shared" si="353"/>
        <v>0</v>
      </c>
      <c r="U1120" s="79" t="e">
        <f>VLOOKUP($S1120,'Grille de Tarif OQN'!$B$2:$S$3603,U$1,0)</f>
        <v>#N/A</v>
      </c>
      <c r="V1120" s="79" t="e">
        <f>VLOOKUP($S1120,'Grille de Tarif OQN'!$B$2:$S$3603,V$1,0)</f>
        <v>#N/A</v>
      </c>
      <c r="W1120" s="79" t="e">
        <f>VLOOKUP($S1120,'Grille de Tarif OQN'!$B$2:$S$3603,W$1,0)</f>
        <v>#N/A</v>
      </c>
      <c r="X1120" s="79" t="e">
        <f>VLOOKUP($S1120,'Grille de Tarif OQN'!$B$2:$S$3603,X$1,0)</f>
        <v>#N/A</v>
      </c>
      <c r="Y1120" s="79" t="e">
        <f>VLOOKUP($S1120,'Grille de Tarif OQN'!$B$2:$S$3603,Y$1,0)</f>
        <v>#N/A</v>
      </c>
      <c r="Z1120" s="79" t="e">
        <f>VLOOKUP($S1120,'Grille de Tarif OQN'!$B$2:$S$3603,Z$1,0)</f>
        <v>#N/A</v>
      </c>
      <c r="AA1120" s="79" t="e">
        <f>VLOOKUP($S1120,'Grille de Tarif OQN'!$B$2:$S$3603,AA$1,0)</f>
        <v>#N/A</v>
      </c>
      <c r="AB1120" s="79" t="e">
        <f>VLOOKUP($S1120,'Grille de Tarif OQN'!$B$2:$S$3603,AB$1,0)</f>
        <v>#N/A</v>
      </c>
      <c r="AC1120" s="79" t="e">
        <f>VLOOKUP($S1120,'Grille de Tarif OQN'!$B$2:$S$3603,AC$1,0)</f>
        <v>#N/A</v>
      </c>
      <c r="AD1120" s="79" t="e">
        <f>VLOOKUP($S1120,'Grille de Tarif OQN'!$B$2:$S$3603,AD$1,0)</f>
        <v>#N/A</v>
      </c>
      <c r="AE1120" s="79" t="e">
        <f>VLOOKUP($S1120,'Grille de Tarif OQN'!$B$2:$S$3603,AE$1,0)</f>
        <v>#N/A</v>
      </c>
      <c r="AF1120" s="79" t="e">
        <f>VLOOKUP($S1120,'Grille de Tarif OQN'!$B$2:$S$3603,AF$1,0)</f>
        <v>#N/A</v>
      </c>
      <c r="AG1120" s="79" t="e">
        <f>VLOOKUP($S1120,'Grille de Tarif OQN'!$B$2:$S$3603,AG$1,0)</f>
        <v>#N/A</v>
      </c>
      <c r="AH1120" s="79" t="e">
        <f>VLOOKUP($S1120,'Grille de Tarif OQN'!$B$2:$S$3603,AH$1,0)</f>
        <v>#N/A</v>
      </c>
      <c r="AI1120" s="79" t="e">
        <f>VLOOKUP($S1120,'Grille de Tarif OQN'!$B$2:$S$3603,AI$1,0)</f>
        <v>#N/A</v>
      </c>
      <c r="AJ1120" s="79" t="e">
        <f>VLOOKUP($S1120,'Grille de Tarif OQN'!$B$2:$S$3603,AJ$1,0)</f>
        <v>#N/A</v>
      </c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72"/>
      <c r="AV1120"/>
      <c r="AW1120"/>
      <c r="AX1120"/>
      <c r="AY1120"/>
      <c r="AZ1120" s="96">
        <f t="shared" si="354"/>
        <v>0</v>
      </c>
      <c r="BA1120" s="24" t="e">
        <f t="shared" si="355"/>
        <v>#N/A</v>
      </c>
      <c r="BB1120" s="24" t="e">
        <f t="shared" si="356"/>
        <v>#N/A</v>
      </c>
      <c r="BC1120" s="24" t="e">
        <f t="shared" si="357"/>
        <v>#N/A</v>
      </c>
      <c r="BD1120" s="24" t="e">
        <f t="shared" si="358"/>
        <v>#N/A</v>
      </c>
      <c r="BE1120"/>
      <c r="BF1120" t="e">
        <f t="shared" si="359"/>
        <v>#N/A</v>
      </c>
      <c r="BG1120" t="str">
        <f t="shared" si="360"/>
        <v>HDJ</v>
      </c>
      <c r="BH1120" s="20" t="e">
        <f t="shared" si="361"/>
        <v>#N/A</v>
      </c>
      <c r="BI1120" s="20" t="e">
        <f t="shared" si="362"/>
        <v>#N/A</v>
      </c>
      <c r="BJ1120" s="20" t="e">
        <f t="shared" si="363"/>
        <v>#N/A</v>
      </c>
      <c r="BK1120" s="20" t="e">
        <f t="shared" si="364"/>
        <v>#N/A</v>
      </c>
      <c r="BL1120" s="20" t="e">
        <f t="shared" si="365"/>
        <v>#N/A</v>
      </c>
      <c r="BM1120" s="20" t="e">
        <f t="shared" si="367"/>
        <v>#N/A</v>
      </c>
      <c r="BN1120" s="20" t="e">
        <f t="shared" si="366"/>
        <v>#N/A</v>
      </c>
    </row>
    <row r="1121" spans="1:66">
      <c r="A1121" s="92"/>
      <c r="B1121" s="90"/>
      <c r="C1121" s="90"/>
      <c r="D1121" s="93"/>
      <c r="E1121" s="93"/>
      <c r="F1121" s="93"/>
      <c r="G1121" s="93"/>
      <c r="H1121" s="93"/>
      <c r="I1121" s="93"/>
      <c r="J1121" s="93"/>
      <c r="K1121" s="93"/>
      <c r="L1121" s="92"/>
      <c r="M1121" s="93"/>
      <c r="N1121" s="91">
        <f t="shared" si="348"/>
        <v>0</v>
      </c>
      <c r="O1121" s="91" t="str">
        <f t="shared" si="349"/>
        <v/>
      </c>
      <c r="P1121" s="91" t="str">
        <f t="shared" si="350"/>
        <v/>
      </c>
      <c r="Q1121" s="91" t="str">
        <f t="shared" si="351"/>
        <v>HDJ</v>
      </c>
      <c r="R1121" s="82"/>
      <c r="S1121" s="95">
        <f t="shared" si="352"/>
        <v>0</v>
      </c>
      <c r="T1121" s="95">
        <f t="shared" si="353"/>
        <v>0</v>
      </c>
      <c r="U1121" s="79" t="e">
        <f>VLOOKUP($S1121,'Grille de Tarif OQN'!$B$2:$S$3603,U$1,0)</f>
        <v>#N/A</v>
      </c>
      <c r="V1121" s="79" t="e">
        <f>VLOOKUP($S1121,'Grille de Tarif OQN'!$B$2:$S$3603,V$1,0)</f>
        <v>#N/A</v>
      </c>
      <c r="W1121" s="79" t="e">
        <f>VLOOKUP($S1121,'Grille de Tarif OQN'!$B$2:$S$3603,W$1,0)</f>
        <v>#N/A</v>
      </c>
      <c r="X1121" s="79" t="e">
        <f>VLOOKUP($S1121,'Grille de Tarif OQN'!$B$2:$S$3603,X$1,0)</f>
        <v>#N/A</v>
      </c>
      <c r="Y1121" s="79" t="e">
        <f>VLOOKUP($S1121,'Grille de Tarif OQN'!$B$2:$S$3603,Y$1,0)</f>
        <v>#N/A</v>
      </c>
      <c r="Z1121" s="79" t="e">
        <f>VLOOKUP($S1121,'Grille de Tarif OQN'!$B$2:$S$3603,Z$1,0)</f>
        <v>#N/A</v>
      </c>
      <c r="AA1121" s="79" t="e">
        <f>VLOOKUP($S1121,'Grille de Tarif OQN'!$B$2:$S$3603,AA$1,0)</f>
        <v>#N/A</v>
      </c>
      <c r="AB1121" s="79" t="e">
        <f>VLOOKUP($S1121,'Grille de Tarif OQN'!$B$2:$S$3603,AB$1,0)</f>
        <v>#N/A</v>
      </c>
      <c r="AC1121" s="79" t="e">
        <f>VLOOKUP($S1121,'Grille de Tarif OQN'!$B$2:$S$3603,AC$1,0)</f>
        <v>#N/A</v>
      </c>
      <c r="AD1121" s="79" t="e">
        <f>VLOOKUP($S1121,'Grille de Tarif OQN'!$B$2:$S$3603,AD$1,0)</f>
        <v>#N/A</v>
      </c>
      <c r="AE1121" s="79" t="e">
        <f>VLOOKUP($S1121,'Grille de Tarif OQN'!$B$2:$S$3603,AE$1,0)</f>
        <v>#N/A</v>
      </c>
      <c r="AF1121" s="79" t="e">
        <f>VLOOKUP($S1121,'Grille de Tarif OQN'!$B$2:$S$3603,AF$1,0)</f>
        <v>#N/A</v>
      </c>
      <c r="AG1121" s="79" t="e">
        <f>VLOOKUP($S1121,'Grille de Tarif OQN'!$B$2:$S$3603,AG$1,0)</f>
        <v>#N/A</v>
      </c>
      <c r="AH1121" s="79" t="e">
        <f>VLOOKUP($S1121,'Grille de Tarif OQN'!$B$2:$S$3603,AH$1,0)</f>
        <v>#N/A</v>
      </c>
      <c r="AI1121" s="79" t="e">
        <f>VLOOKUP($S1121,'Grille de Tarif OQN'!$B$2:$S$3603,AI$1,0)</f>
        <v>#N/A</v>
      </c>
      <c r="AJ1121" s="79" t="e">
        <f>VLOOKUP($S1121,'Grille de Tarif OQN'!$B$2:$S$3603,AJ$1,0)</f>
        <v>#N/A</v>
      </c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72"/>
      <c r="AV1121"/>
      <c r="AW1121"/>
      <c r="AX1121"/>
      <c r="AY1121"/>
      <c r="AZ1121" s="96">
        <f t="shared" si="354"/>
        <v>0</v>
      </c>
      <c r="BA1121" s="24" t="e">
        <f t="shared" si="355"/>
        <v>#N/A</v>
      </c>
      <c r="BB1121" s="24" t="e">
        <f t="shared" si="356"/>
        <v>#N/A</v>
      </c>
      <c r="BC1121" s="24" t="e">
        <f t="shared" si="357"/>
        <v>#N/A</v>
      </c>
      <c r="BD1121" s="24" t="e">
        <f t="shared" si="358"/>
        <v>#N/A</v>
      </c>
      <c r="BE1121"/>
      <c r="BF1121" t="e">
        <f t="shared" si="359"/>
        <v>#N/A</v>
      </c>
      <c r="BG1121" t="str">
        <f t="shared" si="360"/>
        <v>HDJ</v>
      </c>
      <c r="BH1121" s="20" t="e">
        <f t="shared" si="361"/>
        <v>#N/A</v>
      </c>
      <c r="BI1121" s="20" t="e">
        <f t="shared" si="362"/>
        <v>#N/A</v>
      </c>
      <c r="BJ1121" s="20" t="e">
        <f t="shared" si="363"/>
        <v>#N/A</v>
      </c>
      <c r="BK1121" s="20" t="e">
        <f t="shared" si="364"/>
        <v>#N/A</v>
      </c>
      <c r="BL1121" s="20" t="e">
        <f t="shared" si="365"/>
        <v>#N/A</v>
      </c>
      <c r="BM1121" s="20" t="e">
        <f t="shared" si="367"/>
        <v>#N/A</v>
      </c>
      <c r="BN1121" s="20" t="e">
        <f t="shared" si="366"/>
        <v>#N/A</v>
      </c>
    </row>
    <row r="1122" spans="1:66">
      <c r="A1122" s="92"/>
      <c r="B1122" s="90"/>
      <c r="C1122" s="90"/>
      <c r="D1122" s="93"/>
      <c r="E1122" s="93"/>
      <c r="F1122" s="93"/>
      <c r="G1122" s="93"/>
      <c r="H1122" s="93"/>
      <c r="I1122" s="93"/>
      <c r="J1122" s="93"/>
      <c r="K1122" s="93"/>
      <c r="L1122" s="92"/>
      <c r="M1122" s="93"/>
      <c r="N1122" s="91">
        <f t="shared" si="348"/>
        <v>0</v>
      </c>
      <c r="O1122" s="91" t="str">
        <f t="shared" si="349"/>
        <v/>
      </c>
      <c r="P1122" s="91" t="str">
        <f t="shared" si="350"/>
        <v/>
      </c>
      <c r="Q1122" s="91" t="str">
        <f t="shared" si="351"/>
        <v>HDJ</v>
      </c>
      <c r="R1122" s="82"/>
      <c r="S1122" s="95">
        <f t="shared" si="352"/>
        <v>0</v>
      </c>
      <c r="T1122" s="95">
        <f t="shared" si="353"/>
        <v>0</v>
      </c>
      <c r="U1122" s="79" t="e">
        <f>VLOOKUP($S1122,'Grille de Tarif OQN'!$B$2:$S$3603,U$1,0)</f>
        <v>#N/A</v>
      </c>
      <c r="V1122" s="79" t="e">
        <f>VLOOKUP($S1122,'Grille de Tarif OQN'!$B$2:$S$3603,V$1,0)</f>
        <v>#N/A</v>
      </c>
      <c r="W1122" s="79" t="e">
        <f>VLOOKUP($S1122,'Grille de Tarif OQN'!$B$2:$S$3603,W$1,0)</f>
        <v>#N/A</v>
      </c>
      <c r="X1122" s="79" t="e">
        <f>VLOOKUP($S1122,'Grille de Tarif OQN'!$B$2:$S$3603,X$1,0)</f>
        <v>#N/A</v>
      </c>
      <c r="Y1122" s="79" t="e">
        <f>VLOOKUP($S1122,'Grille de Tarif OQN'!$B$2:$S$3603,Y$1,0)</f>
        <v>#N/A</v>
      </c>
      <c r="Z1122" s="79" t="e">
        <f>VLOOKUP($S1122,'Grille de Tarif OQN'!$B$2:$S$3603,Z$1,0)</f>
        <v>#N/A</v>
      </c>
      <c r="AA1122" s="79" t="e">
        <f>VLOOKUP($S1122,'Grille de Tarif OQN'!$B$2:$S$3603,AA$1,0)</f>
        <v>#N/A</v>
      </c>
      <c r="AB1122" s="79" t="e">
        <f>VLOOKUP($S1122,'Grille de Tarif OQN'!$B$2:$S$3603,AB$1,0)</f>
        <v>#N/A</v>
      </c>
      <c r="AC1122" s="79" t="e">
        <f>VLOOKUP($S1122,'Grille de Tarif OQN'!$B$2:$S$3603,AC$1,0)</f>
        <v>#N/A</v>
      </c>
      <c r="AD1122" s="79" t="e">
        <f>VLOOKUP($S1122,'Grille de Tarif OQN'!$B$2:$S$3603,AD$1,0)</f>
        <v>#N/A</v>
      </c>
      <c r="AE1122" s="79" t="e">
        <f>VLOOKUP($S1122,'Grille de Tarif OQN'!$B$2:$S$3603,AE$1,0)</f>
        <v>#N/A</v>
      </c>
      <c r="AF1122" s="79" t="e">
        <f>VLOOKUP($S1122,'Grille de Tarif OQN'!$B$2:$S$3603,AF$1,0)</f>
        <v>#N/A</v>
      </c>
      <c r="AG1122" s="79" t="e">
        <f>VLOOKUP($S1122,'Grille de Tarif OQN'!$B$2:$S$3603,AG$1,0)</f>
        <v>#N/A</v>
      </c>
      <c r="AH1122" s="79" t="e">
        <f>VLOOKUP($S1122,'Grille de Tarif OQN'!$B$2:$S$3603,AH$1,0)</f>
        <v>#N/A</v>
      </c>
      <c r="AI1122" s="79" t="e">
        <f>VLOOKUP($S1122,'Grille de Tarif OQN'!$B$2:$S$3603,AI$1,0)</f>
        <v>#N/A</v>
      </c>
      <c r="AJ1122" s="79" t="e">
        <f>VLOOKUP($S1122,'Grille de Tarif OQN'!$B$2:$S$3603,AJ$1,0)</f>
        <v>#N/A</v>
      </c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72"/>
      <c r="AV1122"/>
      <c r="AW1122"/>
      <c r="AX1122"/>
      <c r="AY1122"/>
      <c r="AZ1122" s="96">
        <f t="shared" si="354"/>
        <v>0</v>
      </c>
      <c r="BA1122" s="24" t="e">
        <f t="shared" si="355"/>
        <v>#N/A</v>
      </c>
      <c r="BB1122" s="24" t="e">
        <f t="shared" si="356"/>
        <v>#N/A</v>
      </c>
      <c r="BC1122" s="24" t="e">
        <f t="shared" si="357"/>
        <v>#N/A</v>
      </c>
      <c r="BD1122" s="24" t="e">
        <f t="shared" si="358"/>
        <v>#N/A</v>
      </c>
      <c r="BE1122"/>
      <c r="BF1122" t="e">
        <f t="shared" si="359"/>
        <v>#N/A</v>
      </c>
      <c r="BG1122" t="str">
        <f t="shared" si="360"/>
        <v>HDJ</v>
      </c>
      <c r="BH1122" s="20" t="e">
        <f t="shared" si="361"/>
        <v>#N/A</v>
      </c>
      <c r="BI1122" s="20" t="e">
        <f t="shared" si="362"/>
        <v>#N/A</v>
      </c>
      <c r="BJ1122" s="20" t="e">
        <f t="shared" si="363"/>
        <v>#N/A</v>
      </c>
      <c r="BK1122" s="20" t="e">
        <f t="shared" si="364"/>
        <v>#N/A</v>
      </c>
      <c r="BL1122" s="20" t="e">
        <f t="shared" si="365"/>
        <v>#N/A</v>
      </c>
      <c r="BM1122" s="20" t="e">
        <f t="shared" si="367"/>
        <v>#N/A</v>
      </c>
      <c r="BN1122" s="20" t="e">
        <f t="shared" si="366"/>
        <v>#N/A</v>
      </c>
    </row>
    <row r="1123" spans="1:66">
      <c r="A1123" s="92"/>
      <c r="B1123" s="90"/>
      <c r="C1123" s="90"/>
      <c r="D1123" s="93"/>
      <c r="E1123" s="93"/>
      <c r="F1123" s="93"/>
      <c r="G1123" s="93"/>
      <c r="H1123" s="93"/>
      <c r="I1123" s="93"/>
      <c r="J1123" s="93"/>
      <c r="K1123" s="93"/>
      <c r="L1123" s="92"/>
      <c r="M1123" s="93"/>
      <c r="N1123" s="91">
        <f t="shared" si="348"/>
        <v>0</v>
      </c>
      <c r="O1123" s="91" t="str">
        <f t="shared" si="349"/>
        <v/>
      </c>
      <c r="P1123" s="91" t="str">
        <f t="shared" si="350"/>
        <v/>
      </c>
      <c r="Q1123" s="91" t="str">
        <f t="shared" si="351"/>
        <v>HDJ</v>
      </c>
      <c r="R1123" s="82"/>
      <c r="S1123" s="95">
        <f t="shared" si="352"/>
        <v>0</v>
      </c>
      <c r="T1123" s="95">
        <f t="shared" si="353"/>
        <v>0</v>
      </c>
      <c r="U1123" s="79" t="e">
        <f>VLOOKUP($S1123,'Grille de Tarif OQN'!$B$2:$S$3603,U$1,0)</f>
        <v>#N/A</v>
      </c>
      <c r="V1123" s="79" t="e">
        <f>VLOOKUP($S1123,'Grille de Tarif OQN'!$B$2:$S$3603,V$1,0)</f>
        <v>#N/A</v>
      </c>
      <c r="W1123" s="79" t="e">
        <f>VLOOKUP($S1123,'Grille de Tarif OQN'!$B$2:$S$3603,W$1,0)</f>
        <v>#N/A</v>
      </c>
      <c r="X1123" s="79" t="e">
        <f>VLOOKUP($S1123,'Grille de Tarif OQN'!$B$2:$S$3603,X$1,0)</f>
        <v>#N/A</v>
      </c>
      <c r="Y1123" s="79" t="e">
        <f>VLOOKUP($S1123,'Grille de Tarif OQN'!$B$2:$S$3603,Y$1,0)</f>
        <v>#N/A</v>
      </c>
      <c r="Z1123" s="79" t="e">
        <f>VLOOKUP($S1123,'Grille de Tarif OQN'!$B$2:$S$3603,Z$1,0)</f>
        <v>#N/A</v>
      </c>
      <c r="AA1123" s="79" t="e">
        <f>VLOOKUP($S1123,'Grille de Tarif OQN'!$B$2:$S$3603,AA$1,0)</f>
        <v>#N/A</v>
      </c>
      <c r="AB1123" s="79" t="e">
        <f>VLOOKUP($S1123,'Grille de Tarif OQN'!$B$2:$S$3603,AB$1,0)</f>
        <v>#N/A</v>
      </c>
      <c r="AC1123" s="79" t="e">
        <f>VLOOKUP($S1123,'Grille de Tarif OQN'!$B$2:$S$3603,AC$1,0)</f>
        <v>#N/A</v>
      </c>
      <c r="AD1123" s="79" t="e">
        <f>VLOOKUP($S1123,'Grille de Tarif OQN'!$B$2:$S$3603,AD$1,0)</f>
        <v>#N/A</v>
      </c>
      <c r="AE1123" s="79" t="e">
        <f>VLOOKUP($S1123,'Grille de Tarif OQN'!$B$2:$S$3603,AE$1,0)</f>
        <v>#N/A</v>
      </c>
      <c r="AF1123" s="79" t="e">
        <f>VLOOKUP($S1123,'Grille de Tarif OQN'!$B$2:$S$3603,AF$1,0)</f>
        <v>#N/A</v>
      </c>
      <c r="AG1123" s="79" t="e">
        <f>VLOOKUP($S1123,'Grille de Tarif OQN'!$B$2:$S$3603,AG$1,0)</f>
        <v>#N/A</v>
      </c>
      <c r="AH1123" s="79" t="e">
        <f>VLOOKUP($S1123,'Grille de Tarif OQN'!$B$2:$S$3603,AH$1,0)</f>
        <v>#N/A</v>
      </c>
      <c r="AI1123" s="79" t="e">
        <f>VLOOKUP($S1123,'Grille de Tarif OQN'!$B$2:$S$3603,AI$1,0)</f>
        <v>#N/A</v>
      </c>
      <c r="AJ1123" s="79" t="e">
        <f>VLOOKUP($S1123,'Grille de Tarif OQN'!$B$2:$S$3603,AJ$1,0)</f>
        <v>#N/A</v>
      </c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72"/>
      <c r="AV1123"/>
      <c r="AW1123"/>
      <c r="AX1123"/>
      <c r="AY1123"/>
      <c r="AZ1123" s="96">
        <f t="shared" si="354"/>
        <v>0</v>
      </c>
      <c r="BA1123" s="24" t="e">
        <f t="shared" si="355"/>
        <v>#N/A</v>
      </c>
      <c r="BB1123" s="24" t="e">
        <f t="shared" si="356"/>
        <v>#N/A</v>
      </c>
      <c r="BC1123" s="24" t="e">
        <f t="shared" si="357"/>
        <v>#N/A</v>
      </c>
      <c r="BD1123" s="24" t="e">
        <f t="shared" si="358"/>
        <v>#N/A</v>
      </c>
      <c r="BE1123"/>
      <c r="BF1123" t="e">
        <f t="shared" si="359"/>
        <v>#N/A</v>
      </c>
      <c r="BG1123" t="str">
        <f t="shared" si="360"/>
        <v>HDJ</v>
      </c>
      <c r="BH1123" s="20" t="e">
        <f t="shared" si="361"/>
        <v>#N/A</v>
      </c>
      <c r="BI1123" s="20" t="e">
        <f t="shared" si="362"/>
        <v>#N/A</v>
      </c>
      <c r="BJ1123" s="20" t="e">
        <f t="shared" si="363"/>
        <v>#N/A</v>
      </c>
      <c r="BK1123" s="20" t="e">
        <f t="shared" si="364"/>
        <v>#N/A</v>
      </c>
      <c r="BL1123" s="20" t="e">
        <f t="shared" si="365"/>
        <v>#N/A</v>
      </c>
      <c r="BM1123" s="20" t="e">
        <f t="shared" si="367"/>
        <v>#N/A</v>
      </c>
      <c r="BN1123" s="20" t="e">
        <f t="shared" si="366"/>
        <v>#N/A</v>
      </c>
    </row>
    <row r="1124" spans="1:66">
      <c r="A1124" s="92"/>
      <c r="B1124" s="90"/>
      <c r="C1124" s="90"/>
      <c r="D1124" s="93"/>
      <c r="E1124" s="93"/>
      <c r="F1124" s="93"/>
      <c r="G1124" s="93"/>
      <c r="H1124" s="93"/>
      <c r="I1124" s="93"/>
      <c r="J1124" s="93"/>
      <c r="K1124" s="93"/>
      <c r="L1124" s="92"/>
      <c r="M1124" s="93"/>
      <c r="N1124" s="91">
        <f t="shared" si="348"/>
        <v>0</v>
      </c>
      <c r="O1124" s="91" t="str">
        <f t="shared" si="349"/>
        <v/>
      </c>
      <c r="P1124" s="91" t="str">
        <f t="shared" si="350"/>
        <v/>
      </c>
      <c r="Q1124" s="91" t="str">
        <f t="shared" si="351"/>
        <v>HDJ</v>
      </c>
      <c r="R1124" s="82"/>
      <c r="S1124" s="95">
        <f t="shared" si="352"/>
        <v>0</v>
      </c>
      <c r="T1124" s="95">
        <f t="shared" si="353"/>
        <v>0</v>
      </c>
      <c r="U1124" s="79" t="e">
        <f>VLOOKUP($S1124,'Grille de Tarif OQN'!$B$2:$S$3603,U$1,0)</f>
        <v>#N/A</v>
      </c>
      <c r="V1124" s="79" t="e">
        <f>VLOOKUP($S1124,'Grille de Tarif OQN'!$B$2:$S$3603,V$1,0)</f>
        <v>#N/A</v>
      </c>
      <c r="W1124" s="79" t="e">
        <f>VLOOKUP($S1124,'Grille de Tarif OQN'!$B$2:$S$3603,W$1,0)</f>
        <v>#N/A</v>
      </c>
      <c r="X1124" s="79" t="e">
        <f>VLOOKUP($S1124,'Grille de Tarif OQN'!$B$2:$S$3603,X$1,0)</f>
        <v>#N/A</v>
      </c>
      <c r="Y1124" s="79" t="e">
        <f>VLOOKUP($S1124,'Grille de Tarif OQN'!$B$2:$S$3603,Y$1,0)</f>
        <v>#N/A</v>
      </c>
      <c r="Z1124" s="79" t="e">
        <f>VLOOKUP($S1124,'Grille de Tarif OQN'!$B$2:$S$3603,Z$1,0)</f>
        <v>#N/A</v>
      </c>
      <c r="AA1124" s="79" t="e">
        <f>VLOOKUP($S1124,'Grille de Tarif OQN'!$B$2:$S$3603,AA$1,0)</f>
        <v>#N/A</v>
      </c>
      <c r="AB1124" s="79" t="e">
        <f>VLOOKUP($S1124,'Grille de Tarif OQN'!$B$2:$S$3603,AB$1,0)</f>
        <v>#N/A</v>
      </c>
      <c r="AC1124" s="79" t="e">
        <f>VLOOKUP($S1124,'Grille de Tarif OQN'!$B$2:$S$3603,AC$1,0)</f>
        <v>#N/A</v>
      </c>
      <c r="AD1124" s="79" t="e">
        <f>VLOOKUP($S1124,'Grille de Tarif OQN'!$B$2:$S$3603,AD$1,0)</f>
        <v>#N/A</v>
      </c>
      <c r="AE1124" s="79" t="e">
        <f>VLOOKUP($S1124,'Grille de Tarif OQN'!$B$2:$S$3603,AE$1,0)</f>
        <v>#N/A</v>
      </c>
      <c r="AF1124" s="79" t="e">
        <f>VLOOKUP($S1124,'Grille de Tarif OQN'!$B$2:$S$3603,AF$1,0)</f>
        <v>#N/A</v>
      </c>
      <c r="AG1124" s="79" t="e">
        <f>VLOOKUP($S1124,'Grille de Tarif OQN'!$B$2:$S$3603,AG$1,0)</f>
        <v>#N/A</v>
      </c>
      <c r="AH1124" s="79" t="e">
        <f>VLOOKUP($S1124,'Grille de Tarif OQN'!$B$2:$S$3603,AH$1,0)</f>
        <v>#N/A</v>
      </c>
      <c r="AI1124" s="79" t="e">
        <f>VLOOKUP($S1124,'Grille de Tarif OQN'!$B$2:$S$3603,AI$1,0)</f>
        <v>#N/A</v>
      </c>
      <c r="AJ1124" s="79" t="e">
        <f>VLOOKUP($S1124,'Grille de Tarif OQN'!$B$2:$S$3603,AJ$1,0)</f>
        <v>#N/A</v>
      </c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72"/>
      <c r="AV1124"/>
      <c r="AW1124"/>
      <c r="AX1124"/>
      <c r="AY1124"/>
      <c r="AZ1124" s="96">
        <f t="shared" si="354"/>
        <v>0</v>
      </c>
      <c r="BA1124" s="24" t="e">
        <f t="shared" si="355"/>
        <v>#N/A</v>
      </c>
      <c r="BB1124" s="24" t="e">
        <f t="shared" si="356"/>
        <v>#N/A</v>
      </c>
      <c r="BC1124" s="24" t="e">
        <f t="shared" si="357"/>
        <v>#N/A</v>
      </c>
      <c r="BD1124" s="24" t="e">
        <f t="shared" si="358"/>
        <v>#N/A</v>
      </c>
      <c r="BE1124"/>
      <c r="BF1124" t="e">
        <f t="shared" si="359"/>
        <v>#N/A</v>
      </c>
      <c r="BG1124" t="str">
        <f t="shared" si="360"/>
        <v>HDJ</v>
      </c>
      <c r="BH1124" s="20" t="e">
        <f t="shared" si="361"/>
        <v>#N/A</v>
      </c>
      <c r="BI1124" s="20" t="e">
        <f t="shared" si="362"/>
        <v>#N/A</v>
      </c>
      <c r="BJ1124" s="20" t="e">
        <f t="shared" si="363"/>
        <v>#N/A</v>
      </c>
      <c r="BK1124" s="20" t="e">
        <f t="shared" si="364"/>
        <v>#N/A</v>
      </c>
      <c r="BL1124" s="20" t="e">
        <f t="shared" si="365"/>
        <v>#N/A</v>
      </c>
      <c r="BM1124" s="20" t="e">
        <f t="shared" si="367"/>
        <v>#N/A</v>
      </c>
      <c r="BN1124" s="20" t="e">
        <f t="shared" si="366"/>
        <v>#N/A</v>
      </c>
    </row>
    <row r="1125" spans="1:66">
      <c r="A1125" s="92"/>
      <c r="B1125" s="90"/>
      <c r="C1125" s="90"/>
      <c r="D1125" s="93"/>
      <c r="E1125" s="93"/>
      <c r="F1125" s="93"/>
      <c r="G1125" s="93"/>
      <c r="H1125" s="93"/>
      <c r="I1125" s="93"/>
      <c r="J1125" s="93"/>
      <c r="K1125" s="93"/>
      <c r="L1125" s="92"/>
      <c r="M1125" s="93"/>
      <c r="N1125" s="91">
        <f t="shared" si="348"/>
        <v>0</v>
      </c>
      <c r="O1125" s="91" t="str">
        <f t="shared" si="349"/>
        <v/>
      </c>
      <c r="P1125" s="91" t="str">
        <f t="shared" si="350"/>
        <v/>
      </c>
      <c r="Q1125" s="91" t="str">
        <f t="shared" si="351"/>
        <v>HDJ</v>
      </c>
      <c r="R1125" s="82"/>
      <c r="S1125" s="95">
        <f t="shared" si="352"/>
        <v>0</v>
      </c>
      <c r="T1125" s="95">
        <f t="shared" si="353"/>
        <v>0</v>
      </c>
      <c r="U1125" s="79" t="e">
        <f>VLOOKUP($S1125,'Grille de Tarif OQN'!$B$2:$S$3603,U$1,0)</f>
        <v>#N/A</v>
      </c>
      <c r="V1125" s="79" t="e">
        <f>VLOOKUP($S1125,'Grille de Tarif OQN'!$B$2:$S$3603,V$1,0)</f>
        <v>#N/A</v>
      </c>
      <c r="W1125" s="79" t="e">
        <f>VLOOKUP($S1125,'Grille de Tarif OQN'!$B$2:$S$3603,W$1,0)</f>
        <v>#N/A</v>
      </c>
      <c r="X1125" s="79" t="e">
        <f>VLOOKUP($S1125,'Grille de Tarif OQN'!$B$2:$S$3603,X$1,0)</f>
        <v>#N/A</v>
      </c>
      <c r="Y1125" s="79" t="e">
        <f>VLOOKUP($S1125,'Grille de Tarif OQN'!$B$2:$S$3603,Y$1,0)</f>
        <v>#N/A</v>
      </c>
      <c r="Z1125" s="79" t="e">
        <f>VLOOKUP($S1125,'Grille de Tarif OQN'!$B$2:$S$3603,Z$1,0)</f>
        <v>#N/A</v>
      </c>
      <c r="AA1125" s="79" t="e">
        <f>VLOOKUP($S1125,'Grille de Tarif OQN'!$B$2:$S$3603,AA$1,0)</f>
        <v>#N/A</v>
      </c>
      <c r="AB1125" s="79" t="e">
        <f>VLOOKUP($S1125,'Grille de Tarif OQN'!$B$2:$S$3603,AB$1,0)</f>
        <v>#N/A</v>
      </c>
      <c r="AC1125" s="79" t="e">
        <f>VLOOKUP($S1125,'Grille de Tarif OQN'!$B$2:$S$3603,AC$1,0)</f>
        <v>#N/A</v>
      </c>
      <c r="AD1125" s="79" t="e">
        <f>VLOOKUP($S1125,'Grille de Tarif OQN'!$B$2:$S$3603,AD$1,0)</f>
        <v>#N/A</v>
      </c>
      <c r="AE1125" s="79" t="e">
        <f>VLOOKUP($S1125,'Grille de Tarif OQN'!$B$2:$S$3603,AE$1,0)</f>
        <v>#N/A</v>
      </c>
      <c r="AF1125" s="79" t="e">
        <f>VLOOKUP($S1125,'Grille de Tarif OQN'!$B$2:$S$3603,AF$1,0)</f>
        <v>#N/A</v>
      </c>
      <c r="AG1125" s="79" t="e">
        <f>VLOOKUP($S1125,'Grille de Tarif OQN'!$B$2:$S$3603,AG$1,0)</f>
        <v>#N/A</v>
      </c>
      <c r="AH1125" s="79" t="e">
        <f>VLOOKUP($S1125,'Grille de Tarif OQN'!$B$2:$S$3603,AH$1,0)</f>
        <v>#N/A</v>
      </c>
      <c r="AI1125" s="79" t="e">
        <f>VLOOKUP($S1125,'Grille de Tarif OQN'!$B$2:$S$3603,AI$1,0)</f>
        <v>#N/A</v>
      </c>
      <c r="AJ1125" s="79" t="e">
        <f>VLOOKUP($S1125,'Grille de Tarif OQN'!$B$2:$S$3603,AJ$1,0)</f>
        <v>#N/A</v>
      </c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72"/>
      <c r="AV1125"/>
      <c r="AW1125"/>
      <c r="AX1125"/>
      <c r="AY1125"/>
      <c r="AZ1125" s="96">
        <f t="shared" si="354"/>
        <v>0</v>
      </c>
      <c r="BA1125" s="24" t="e">
        <f t="shared" si="355"/>
        <v>#N/A</v>
      </c>
      <c r="BB1125" s="24" t="e">
        <f t="shared" si="356"/>
        <v>#N/A</v>
      </c>
      <c r="BC1125" s="24" t="e">
        <f t="shared" si="357"/>
        <v>#N/A</v>
      </c>
      <c r="BD1125" s="24" t="e">
        <f t="shared" si="358"/>
        <v>#N/A</v>
      </c>
      <c r="BE1125"/>
      <c r="BF1125" t="e">
        <f t="shared" si="359"/>
        <v>#N/A</v>
      </c>
      <c r="BG1125" t="str">
        <f t="shared" si="360"/>
        <v>HDJ</v>
      </c>
      <c r="BH1125" s="20" t="e">
        <f t="shared" si="361"/>
        <v>#N/A</v>
      </c>
      <c r="BI1125" s="20" t="e">
        <f t="shared" si="362"/>
        <v>#N/A</v>
      </c>
      <c r="BJ1125" s="20" t="e">
        <f t="shared" si="363"/>
        <v>#N/A</v>
      </c>
      <c r="BK1125" s="20" t="e">
        <f t="shared" si="364"/>
        <v>#N/A</v>
      </c>
      <c r="BL1125" s="20" t="e">
        <f t="shared" si="365"/>
        <v>#N/A</v>
      </c>
      <c r="BM1125" s="20" t="e">
        <f t="shared" si="367"/>
        <v>#N/A</v>
      </c>
      <c r="BN1125" s="20" t="e">
        <f t="shared" si="366"/>
        <v>#N/A</v>
      </c>
    </row>
    <row r="1126" spans="1:66">
      <c r="A1126" s="92"/>
      <c r="B1126" s="90"/>
      <c r="C1126" s="90"/>
      <c r="D1126" s="93"/>
      <c r="E1126" s="93"/>
      <c r="F1126" s="93"/>
      <c r="G1126" s="93"/>
      <c r="H1126" s="93"/>
      <c r="I1126" s="93"/>
      <c r="J1126" s="93"/>
      <c r="K1126" s="93"/>
      <c r="L1126" s="92"/>
      <c r="M1126" s="93"/>
      <c r="N1126" s="91">
        <f t="shared" si="348"/>
        <v>0</v>
      </c>
      <c r="O1126" s="91" t="str">
        <f t="shared" si="349"/>
        <v/>
      </c>
      <c r="P1126" s="91" t="str">
        <f t="shared" si="350"/>
        <v/>
      </c>
      <c r="Q1126" s="91" t="str">
        <f t="shared" si="351"/>
        <v>HDJ</v>
      </c>
      <c r="R1126" s="82"/>
      <c r="S1126" s="95">
        <f t="shared" si="352"/>
        <v>0</v>
      </c>
      <c r="T1126" s="95">
        <f t="shared" si="353"/>
        <v>0</v>
      </c>
      <c r="U1126" s="79" t="e">
        <f>VLOOKUP($S1126,'Grille de Tarif OQN'!$B$2:$S$3603,U$1,0)</f>
        <v>#N/A</v>
      </c>
      <c r="V1126" s="79" t="e">
        <f>VLOOKUP($S1126,'Grille de Tarif OQN'!$B$2:$S$3603,V$1,0)</f>
        <v>#N/A</v>
      </c>
      <c r="W1126" s="79" t="e">
        <f>VLOOKUP($S1126,'Grille de Tarif OQN'!$B$2:$S$3603,W$1,0)</f>
        <v>#N/A</v>
      </c>
      <c r="X1126" s="79" t="e">
        <f>VLOOKUP($S1126,'Grille de Tarif OQN'!$B$2:$S$3603,X$1,0)</f>
        <v>#N/A</v>
      </c>
      <c r="Y1126" s="79" t="e">
        <f>VLOOKUP($S1126,'Grille de Tarif OQN'!$B$2:$S$3603,Y$1,0)</f>
        <v>#N/A</v>
      </c>
      <c r="Z1126" s="79" t="e">
        <f>VLOOKUP($S1126,'Grille de Tarif OQN'!$B$2:$S$3603,Z$1,0)</f>
        <v>#N/A</v>
      </c>
      <c r="AA1126" s="79" t="e">
        <f>VLOOKUP($S1126,'Grille de Tarif OQN'!$B$2:$S$3603,AA$1,0)</f>
        <v>#N/A</v>
      </c>
      <c r="AB1126" s="79" t="e">
        <f>VLOOKUP($S1126,'Grille de Tarif OQN'!$B$2:$S$3603,AB$1,0)</f>
        <v>#N/A</v>
      </c>
      <c r="AC1126" s="79" t="e">
        <f>VLOOKUP($S1126,'Grille de Tarif OQN'!$B$2:$S$3603,AC$1,0)</f>
        <v>#N/A</v>
      </c>
      <c r="AD1126" s="79" t="e">
        <f>VLOOKUP($S1126,'Grille de Tarif OQN'!$B$2:$S$3603,AD$1,0)</f>
        <v>#N/A</v>
      </c>
      <c r="AE1126" s="79" t="e">
        <f>VLOOKUP($S1126,'Grille de Tarif OQN'!$B$2:$S$3603,AE$1,0)</f>
        <v>#N/A</v>
      </c>
      <c r="AF1126" s="79" t="e">
        <f>VLOOKUP($S1126,'Grille de Tarif OQN'!$B$2:$S$3603,AF$1,0)</f>
        <v>#N/A</v>
      </c>
      <c r="AG1126" s="79" t="e">
        <f>VLOOKUP($S1126,'Grille de Tarif OQN'!$B$2:$S$3603,AG$1,0)</f>
        <v>#N/A</v>
      </c>
      <c r="AH1126" s="79" t="e">
        <f>VLOOKUP($S1126,'Grille de Tarif OQN'!$B$2:$S$3603,AH$1,0)</f>
        <v>#N/A</v>
      </c>
      <c r="AI1126" s="79" t="e">
        <f>VLOOKUP($S1126,'Grille de Tarif OQN'!$B$2:$S$3603,AI$1,0)</f>
        <v>#N/A</v>
      </c>
      <c r="AJ1126" s="79" t="e">
        <f>VLOOKUP($S1126,'Grille de Tarif OQN'!$B$2:$S$3603,AJ$1,0)</f>
        <v>#N/A</v>
      </c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72"/>
      <c r="AV1126"/>
      <c r="AW1126"/>
      <c r="AX1126"/>
      <c r="AY1126"/>
      <c r="AZ1126" s="96">
        <f t="shared" si="354"/>
        <v>0</v>
      </c>
      <c r="BA1126" s="24" t="e">
        <f t="shared" si="355"/>
        <v>#N/A</v>
      </c>
      <c r="BB1126" s="24" t="e">
        <f t="shared" si="356"/>
        <v>#N/A</v>
      </c>
      <c r="BC1126" s="24" t="e">
        <f t="shared" si="357"/>
        <v>#N/A</v>
      </c>
      <c r="BD1126" s="24" t="e">
        <f t="shared" si="358"/>
        <v>#N/A</v>
      </c>
      <c r="BE1126"/>
      <c r="BF1126" t="e">
        <f t="shared" si="359"/>
        <v>#N/A</v>
      </c>
      <c r="BG1126" t="str">
        <f t="shared" si="360"/>
        <v>HDJ</v>
      </c>
      <c r="BH1126" s="20" t="e">
        <f t="shared" si="361"/>
        <v>#N/A</v>
      </c>
      <c r="BI1126" s="20" t="e">
        <f t="shared" si="362"/>
        <v>#N/A</v>
      </c>
      <c r="BJ1126" s="20" t="e">
        <f t="shared" si="363"/>
        <v>#N/A</v>
      </c>
      <c r="BK1126" s="20" t="e">
        <f t="shared" si="364"/>
        <v>#N/A</v>
      </c>
      <c r="BL1126" s="20" t="e">
        <f t="shared" si="365"/>
        <v>#N/A</v>
      </c>
      <c r="BM1126" s="20" t="e">
        <f t="shared" si="367"/>
        <v>#N/A</v>
      </c>
      <c r="BN1126" s="20" t="e">
        <f t="shared" si="366"/>
        <v>#N/A</v>
      </c>
    </row>
    <row r="1127" spans="1:66">
      <c r="A1127" s="92"/>
      <c r="B1127" s="90"/>
      <c r="C1127" s="90"/>
      <c r="D1127" s="93"/>
      <c r="E1127" s="93"/>
      <c r="F1127" s="93"/>
      <c r="G1127" s="93"/>
      <c r="H1127" s="93"/>
      <c r="I1127" s="93"/>
      <c r="J1127" s="93"/>
      <c r="K1127" s="93"/>
      <c r="L1127" s="92"/>
      <c r="M1127" s="93"/>
      <c r="N1127" s="91">
        <f t="shared" si="348"/>
        <v>0</v>
      </c>
      <c r="O1127" s="91" t="str">
        <f t="shared" si="349"/>
        <v/>
      </c>
      <c r="P1127" s="91" t="str">
        <f t="shared" si="350"/>
        <v/>
      </c>
      <c r="Q1127" s="91" t="str">
        <f t="shared" si="351"/>
        <v>HDJ</v>
      </c>
      <c r="R1127" s="82"/>
      <c r="S1127" s="95">
        <f t="shared" si="352"/>
        <v>0</v>
      </c>
      <c r="T1127" s="95">
        <f t="shared" si="353"/>
        <v>0</v>
      </c>
      <c r="U1127" s="79" t="e">
        <f>VLOOKUP($S1127,'Grille de Tarif OQN'!$B$2:$S$3603,U$1,0)</f>
        <v>#N/A</v>
      </c>
      <c r="V1127" s="79" t="e">
        <f>VLOOKUP($S1127,'Grille de Tarif OQN'!$B$2:$S$3603,V$1,0)</f>
        <v>#N/A</v>
      </c>
      <c r="W1127" s="79" t="e">
        <f>VLOOKUP($S1127,'Grille de Tarif OQN'!$B$2:$S$3603,W$1,0)</f>
        <v>#N/A</v>
      </c>
      <c r="X1127" s="79" t="e">
        <f>VLOOKUP($S1127,'Grille de Tarif OQN'!$B$2:$S$3603,X$1,0)</f>
        <v>#N/A</v>
      </c>
      <c r="Y1127" s="79" t="e">
        <f>VLOOKUP($S1127,'Grille de Tarif OQN'!$B$2:$S$3603,Y$1,0)</f>
        <v>#N/A</v>
      </c>
      <c r="Z1127" s="79" t="e">
        <f>VLOOKUP($S1127,'Grille de Tarif OQN'!$B$2:$S$3603,Z$1,0)</f>
        <v>#N/A</v>
      </c>
      <c r="AA1127" s="79" t="e">
        <f>VLOOKUP($S1127,'Grille de Tarif OQN'!$B$2:$S$3603,AA$1,0)</f>
        <v>#N/A</v>
      </c>
      <c r="AB1127" s="79" t="e">
        <f>VLOOKUP($S1127,'Grille de Tarif OQN'!$B$2:$S$3603,AB$1,0)</f>
        <v>#N/A</v>
      </c>
      <c r="AC1127" s="79" t="e">
        <f>VLOOKUP($S1127,'Grille de Tarif OQN'!$B$2:$S$3603,AC$1,0)</f>
        <v>#N/A</v>
      </c>
      <c r="AD1127" s="79" t="e">
        <f>VLOOKUP($S1127,'Grille de Tarif OQN'!$B$2:$S$3603,AD$1,0)</f>
        <v>#N/A</v>
      </c>
      <c r="AE1127" s="79" t="e">
        <f>VLOOKUP($S1127,'Grille de Tarif OQN'!$B$2:$S$3603,AE$1,0)</f>
        <v>#N/A</v>
      </c>
      <c r="AF1127" s="79" t="e">
        <f>VLOOKUP($S1127,'Grille de Tarif OQN'!$B$2:$S$3603,AF$1,0)</f>
        <v>#N/A</v>
      </c>
      <c r="AG1127" s="79" t="e">
        <f>VLOOKUP($S1127,'Grille de Tarif OQN'!$B$2:$S$3603,AG$1,0)</f>
        <v>#N/A</v>
      </c>
      <c r="AH1127" s="79" t="e">
        <f>VLOOKUP($S1127,'Grille de Tarif OQN'!$B$2:$S$3603,AH$1,0)</f>
        <v>#N/A</v>
      </c>
      <c r="AI1127" s="79" t="e">
        <f>VLOOKUP($S1127,'Grille de Tarif OQN'!$B$2:$S$3603,AI$1,0)</f>
        <v>#N/A</v>
      </c>
      <c r="AJ1127" s="79" t="e">
        <f>VLOOKUP($S1127,'Grille de Tarif OQN'!$B$2:$S$3603,AJ$1,0)</f>
        <v>#N/A</v>
      </c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72"/>
      <c r="AV1127"/>
      <c r="AW1127"/>
      <c r="AX1127"/>
      <c r="AY1127"/>
      <c r="AZ1127" s="96">
        <f t="shared" si="354"/>
        <v>0</v>
      </c>
      <c r="BA1127" s="24" t="e">
        <f t="shared" si="355"/>
        <v>#N/A</v>
      </c>
      <c r="BB1127" s="24" t="e">
        <f t="shared" si="356"/>
        <v>#N/A</v>
      </c>
      <c r="BC1127" s="24" t="e">
        <f t="shared" si="357"/>
        <v>#N/A</v>
      </c>
      <c r="BD1127" s="24" t="e">
        <f t="shared" si="358"/>
        <v>#N/A</v>
      </c>
      <c r="BE1127"/>
      <c r="BF1127" t="e">
        <f t="shared" si="359"/>
        <v>#N/A</v>
      </c>
      <c r="BG1127" t="str">
        <f t="shared" si="360"/>
        <v>HDJ</v>
      </c>
      <c r="BH1127" s="20" t="e">
        <f t="shared" si="361"/>
        <v>#N/A</v>
      </c>
      <c r="BI1127" s="20" t="e">
        <f t="shared" si="362"/>
        <v>#N/A</v>
      </c>
      <c r="BJ1127" s="20" t="e">
        <f t="shared" si="363"/>
        <v>#N/A</v>
      </c>
      <c r="BK1127" s="20" t="e">
        <f t="shared" si="364"/>
        <v>#N/A</v>
      </c>
      <c r="BL1127" s="20" t="e">
        <f t="shared" si="365"/>
        <v>#N/A</v>
      </c>
      <c r="BM1127" s="20" t="e">
        <f t="shared" si="367"/>
        <v>#N/A</v>
      </c>
      <c r="BN1127" s="20" t="e">
        <f t="shared" si="366"/>
        <v>#N/A</v>
      </c>
    </row>
    <row r="1128" spans="1:66">
      <c r="A1128" s="92"/>
      <c r="B1128" s="90"/>
      <c r="C1128" s="90"/>
      <c r="D1128" s="93"/>
      <c r="E1128" s="93"/>
      <c r="F1128" s="93"/>
      <c r="G1128" s="93"/>
      <c r="H1128" s="93"/>
      <c r="I1128" s="93"/>
      <c r="J1128" s="93"/>
      <c r="K1128" s="93"/>
      <c r="L1128" s="92"/>
      <c r="M1128" s="93"/>
      <c r="N1128" s="91">
        <f t="shared" si="348"/>
        <v>0</v>
      </c>
      <c r="O1128" s="91" t="str">
        <f t="shared" si="349"/>
        <v/>
      </c>
      <c r="P1128" s="91" t="str">
        <f t="shared" si="350"/>
        <v/>
      </c>
      <c r="Q1128" s="91" t="str">
        <f t="shared" si="351"/>
        <v>HDJ</v>
      </c>
      <c r="R1128" s="82"/>
      <c r="S1128" s="95">
        <f t="shared" si="352"/>
        <v>0</v>
      </c>
      <c r="T1128" s="95">
        <f t="shared" si="353"/>
        <v>0</v>
      </c>
      <c r="U1128" s="79" t="e">
        <f>VLOOKUP($S1128,'Grille de Tarif OQN'!$B$2:$S$3603,U$1,0)</f>
        <v>#N/A</v>
      </c>
      <c r="V1128" s="79" t="e">
        <f>VLOOKUP($S1128,'Grille de Tarif OQN'!$B$2:$S$3603,V$1,0)</f>
        <v>#N/A</v>
      </c>
      <c r="W1128" s="79" t="e">
        <f>VLOOKUP($S1128,'Grille de Tarif OQN'!$B$2:$S$3603,W$1,0)</f>
        <v>#N/A</v>
      </c>
      <c r="X1128" s="79" t="e">
        <f>VLOOKUP($S1128,'Grille de Tarif OQN'!$B$2:$S$3603,X$1,0)</f>
        <v>#N/A</v>
      </c>
      <c r="Y1128" s="79" t="e">
        <f>VLOOKUP($S1128,'Grille de Tarif OQN'!$B$2:$S$3603,Y$1,0)</f>
        <v>#N/A</v>
      </c>
      <c r="Z1128" s="79" t="e">
        <f>VLOOKUP($S1128,'Grille de Tarif OQN'!$B$2:$S$3603,Z$1,0)</f>
        <v>#N/A</v>
      </c>
      <c r="AA1128" s="79" t="e">
        <f>VLOOKUP($S1128,'Grille de Tarif OQN'!$B$2:$S$3603,AA$1,0)</f>
        <v>#N/A</v>
      </c>
      <c r="AB1128" s="79" t="e">
        <f>VLOOKUP($S1128,'Grille de Tarif OQN'!$B$2:$S$3603,AB$1,0)</f>
        <v>#N/A</v>
      </c>
      <c r="AC1128" s="79" t="e">
        <f>VLOOKUP($S1128,'Grille de Tarif OQN'!$B$2:$S$3603,AC$1,0)</f>
        <v>#N/A</v>
      </c>
      <c r="AD1128" s="79" t="e">
        <f>VLOOKUP($S1128,'Grille de Tarif OQN'!$B$2:$S$3603,AD$1,0)</f>
        <v>#N/A</v>
      </c>
      <c r="AE1128" s="79" t="e">
        <f>VLOOKUP($S1128,'Grille de Tarif OQN'!$B$2:$S$3603,AE$1,0)</f>
        <v>#N/A</v>
      </c>
      <c r="AF1128" s="79" t="e">
        <f>VLOOKUP($S1128,'Grille de Tarif OQN'!$B$2:$S$3603,AF$1,0)</f>
        <v>#N/A</v>
      </c>
      <c r="AG1128" s="79" t="e">
        <f>VLOOKUP($S1128,'Grille de Tarif OQN'!$B$2:$S$3603,AG$1,0)</f>
        <v>#N/A</v>
      </c>
      <c r="AH1128" s="79" t="e">
        <f>VLOOKUP($S1128,'Grille de Tarif OQN'!$B$2:$S$3603,AH$1,0)</f>
        <v>#N/A</v>
      </c>
      <c r="AI1128" s="79" t="e">
        <f>VLOOKUP($S1128,'Grille de Tarif OQN'!$B$2:$S$3603,AI$1,0)</f>
        <v>#N/A</v>
      </c>
      <c r="AJ1128" s="79" t="e">
        <f>VLOOKUP($S1128,'Grille de Tarif OQN'!$B$2:$S$3603,AJ$1,0)</f>
        <v>#N/A</v>
      </c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72"/>
      <c r="AV1128"/>
      <c r="AW1128"/>
      <c r="AX1128"/>
      <c r="AY1128"/>
      <c r="AZ1128" s="96">
        <f t="shared" si="354"/>
        <v>0</v>
      </c>
      <c r="BA1128" s="24" t="e">
        <f t="shared" si="355"/>
        <v>#N/A</v>
      </c>
      <c r="BB1128" s="24" t="e">
        <f t="shared" si="356"/>
        <v>#N/A</v>
      </c>
      <c r="BC1128" s="24" t="e">
        <f t="shared" si="357"/>
        <v>#N/A</v>
      </c>
      <c r="BD1128" s="24" t="e">
        <f t="shared" si="358"/>
        <v>#N/A</v>
      </c>
      <c r="BE1128"/>
      <c r="BF1128" t="e">
        <f t="shared" si="359"/>
        <v>#N/A</v>
      </c>
      <c r="BG1128" t="str">
        <f t="shared" si="360"/>
        <v>HDJ</v>
      </c>
      <c r="BH1128" s="20" t="e">
        <f t="shared" si="361"/>
        <v>#N/A</v>
      </c>
      <c r="BI1128" s="20" t="e">
        <f t="shared" si="362"/>
        <v>#N/A</v>
      </c>
      <c r="BJ1128" s="20" t="e">
        <f t="shared" si="363"/>
        <v>#N/A</v>
      </c>
      <c r="BK1128" s="20" t="e">
        <f t="shared" si="364"/>
        <v>#N/A</v>
      </c>
      <c r="BL1128" s="20" t="e">
        <f t="shared" si="365"/>
        <v>#N/A</v>
      </c>
      <c r="BM1128" s="20" t="e">
        <f t="shared" si="367"/>
        <v>#N/A</v>
      </c>
      <c r="BN1128" s="20" t="e">
        <f t="shared" si="366"/>
        <v>#N/A</v>
      </c>
    </row>
    <row r="1129" spans="1:66">
      <c r="A1129" s="92"/>
      <c r="B1129" s="90"/>
      <c r="C1129" s="90"/>
      <c r="D1129" s="93"/>
      <c r="E1129" s="93"/>
      <c r="F1129" s="93"/>
      <c r="G1129" s="93"/>
      <c r="H1129" s="93"/>
      <c r="I1129" s="93"/>
      <c r="J1129" s="93"/>
      <c r="K1129" s="93"/>
      <c r="L1129" s="92"/>
      <c r="M1129" s="93"/>
      <c r="N1129" s="91">
        <f t="shared" si="348"/>
        <v>0</v>
      </c>
      <c r="O1129" s="91" t="str">
        <f t="shared" si="349"/>
        <v/>
      </c>
      <c r="P1129" s="91" t="str">
        <f t="shared" si="350"/>
        <v/>
      </c>
      <c r="Q1129" s="91" t="str">
        <f t="shared" si="351"/>
        <v>HDJ</v>
      </c>
      <c r="R1129" s="82"/>
      <c r="S1129" s="95">
        <f t="shared" si="352"/>
        <v>0</v>
      </c>
      <c r="T1129" s="95">
        <f t="shared" si="353"/>
        <v>0</v>
      </c>
      <c r="U1129" s="79" t="e">
        <f>VLOOKUP($S1129,'Grille de Tarif OQN'!$B$2:$S$3603,U$1,0)</f>
        <v>#N/A</v>
      </c>
      <c r="V1129" s="79" t="e">
        <f>VLOOKUP($S1129,'Grille de Tarif OQN'!$B$2:$S$3603,V$1,0)</f>
        <v>#N/A</v>
      </c>
      <c r="W1129" s="79" t="e">
        <f>VLOOKUP($S1129,'Grille de Tarif OQN'!$B$2:$S$3603,W$1,0)</f>
        <v>#N/A</v>
      </c>
      <c r="X1129" s="79" t="e">
        <f>VLOOKUP($S1129,'Grille de Tarif OQN'!$B$2:$S$3603,X$1,0)</f>
        <v>#N/A</v>
      </c>
      <c r="Y1129" s="79" t="e">
        <f>VLOOKUP($S1129,'Grille de Tarif OQN'!$B$2:$S$3603,Y$1,0)</f>
        <v>#N/A</v>
      </c>
      <c r="Z1129" s="79" t="e">
        <f>VLOOKUP($S1129,'Grille de Tarif OQN'!$B$2:$S$3603,Z$1,0)</f>
        <v>#N/A</v>
      </c>
      <c r="AA1129" s="79" t="e">
        <f>VLOOKUP($S1129,'Grille de Tarif OQN'!$B$2:$S$3603,AA$1,0)</f>
        <v>#N/A</v>
      </c>
      <c r="AB1129" s="79" t="e">
        <f>VLOOKUP($S1129,'Grille de Tarif OQN'!$B$2:$S$3603,AB$1,0)</f>
        <v>#N/A</v>
      </c>
      <c r="AC1129" s="79" t="e">
        <f>VLOOKUP($S1129,'Grille de Tarif OQN'!$B$2:$S$3603,AC$1,0)</f>
        <v>#N/A</v>
      </c>
      <c r="AD1129" s="79" t="e">
        <f>VLOOKUP($S1129,'Grille de Tarif OQN'!$B$2:$S$3603,AD$1,0)</f>
        <v>#N/A</v>
      </c>
      <c r="AE1129" s="79" t="e">
        <f>VLOOKUP($S1129,'Grille de Tarif OQN'!$B$2:$S$3603,AE$1,0)</f>
        <v>#N/A</v>
      </c>
      <c r="AF1129" s="79" t="e">
        <f>VLOOKUP($S1129,'Grille de Tarif OQN'!$B$2:$S$3603,AF$1,0)</f>
        <v>#N/A</v>
      </c>
      <c r="AG1129" s="79" t="e">
        <f>VLOOKUP($S1129,'Grille de Tarif OQN'!$B$2:$S$3603,AG$1,0)</f>
        <v>#N/A</v>
      </c>
      <c r="AH1129" s="79" t="e">
        <f>VLOOKUP($S1129,'Grille de Tarif OQN'!$B$2:$S$3603,AH$1,0)</f>
        <v>#N/A</v>
      </c>
      <c r="AI1129" s="79" t="e">
        <f>VLOOKUP($S1129,'Grille de Tarif OQN'!$B$2:$S$3603,AI$1,0)</f>
        <v>#N/A</v>
      </c>
      <c r="AJ1129" s="79" t="e">
        <f>VLOOKUP($S1129,'Grille de Tarif OQN'!$B$2:$S$3603,AJ$1,0)</f>
        <v>#N/A</v>
      </c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72"/>
      <c r="AV1129"/>
      <c r="AW1129"/>
      <c r="AX1129"/>
      <c r="AY1129"/>
      <c r="AZ1129" s="96">
        <f t="shared" si="354"/>
        <v>0</v>
      </c>
      <c r="BA1129" s="24" t="e">
        <f t="shared" si="355"/>
        <v>#N/A</v>
      </c>
      <c r="BB1129" s="24" t="e">
        <f t="shared" si="356"/>
        <v>#N/A</v>
      </c>
      <c r="BC1129" s="24" t="e">
        <f t="shared" si="357"/>
        <v>#N/A</v>
      </c>
      <c r="BD1129" s="24" t="e">
        <f t="shared" si="358"/>
        <v>#N/A</v>
      </c>
      <c r="BE1129"/>
      <c r="BF1129" t="e">
        <f t="shared" si="359"/>
        <v>#N/A</v>
      </c>
      <c r="BG1129" t="str">
        <f t="shared" si="360"/>
        <v>HDJ</v>
      </c>
      <c r="BH1129" s="20" t="e">
        <f t="shared" si="361"/>
        <v>#N/A</v>
      </c>
      <c r="BI1129" s="20" t="e">
        <f t="shared" si="362"/>
        <v>#N/A</v>
      </c>
      <c r="BJ1129" s="20" t="e">
        <f t="shared" si="363"/>
        <v>#N/A</v>
      </c>
      <c r="BK1129" s="20" t="e">
        <f t="shared" si="364"/>
        <v>#N/A</v>
      </c>
      <c r="BL1129" s="20" t="e">
        <f t="shared" si="365"/>
        <v>#N/A</v>
      </c>
      <c r="BM1129" s="20" t="e">
        <f t="shared" si="367"/>
        <v>#N/A</v>
      </c>
      <c r="BN1129" s="20" t="e">
        <f t="shared" si="366"/>
        <v>#N/A</v>
      </c>
    </row>
    <row r="1130" spans="1:66">
      <c r="A1130" s="92"/>
      <c r="B1130" s="90"/>
      <c r="C1130" s="90"/>
      <c r="D1130" s="93"/>
      <c r="E1130" s="93"/>
      <c r="F1130" s="93"/>
      <c r="G1130" s="93"/>
      <c r="H1130" s="93"/>
      <c r="I1130" s="93"/>
      <c r="J1130" s="93"/>
      <c r="K1130" s="93"/>
      <c r="L1130" s="92"/>
      <c r="M1130" s="93"/>
      <c r="N1130" s="91">
        <f t="shared" si="348"/>
        <v>0</v>
      </c>
      <c r="O1130" s="91" t="str">
        <f t="shared" si="349"/>
        <v/>
      </c>
      <c r="P1130" s="91" t="str">
        <f t="shared" si="350"/>
        <v/>
      </c>
      <c r="Q1130" s="91" t="str">
        <f t="shared" si="351"/>
        <v>HDJ</v>
      </c>
      <c r="R1130" s="82"/>
      <c r="S1130" s="95">
        <f t="shared" si="352"/>
        <v>0</v>
      </c>
      <c r="T1130" s="95">
        <f t="shared" si="353"/>
        <v>0</v>
      </c>
      <c r="U1130" s="79" t="e">
        <f>VLOOKUP($S1130,'Grille de Tarif OQN'!$B$2:$S$3603,U$1,0)</f>
        <v>#N/A</v>
      </c>
      <c r="V1130" s="79" t="e">
        <f>VLOOKUP($S1130,'Grille de Tarif OQN'!$B$2:$S$3603,V$1,0)</f>
        <v>#N/A</v>
      </c>
      <c r="W1130" s="79" t="e">
        <f>VLOOKUP($S1130,'Grille de Tarif OQN'!$B$2:$S$3603,W$1,0)</f>
        <v>#N/A</v>
      </c>
      <c r="X1130" s="79" t="e">
        <f>VLOOKUP($S1130,'Grille de Tarif OQN'!$B$2:$S$3603,X$1,0)</f>
        <v>#N/A</v>
      </c>
      <c r="Y1130" s="79" t="e">
        <f>VLOOKUP($S1130,'Grille de Tarif OQN'!$B$2:$S$3603,Y$1,0)</f>
        <v>#N/A</v>
      </c>
      <c r="Z1130" s="79" t="e">
        <f>VLOOKUP($S1130,'Grille de Tarif OQN'!$B$2:$S$3603,Z$1,0)</f>
        <v>#N/A</v>
      </c>
      <c r="AA1130" s="79" t="e">
        <f>VLOOKUP($S1130,'Grille de Tarif OQN'!$B$2:$S$3603,AA$1,0)</f>
        <v>#N/A</v>
      </c>
      <c r="AB1130" s="79" t="e">
        <f>VLOOKUP($S1130,'Grille de Tarif OQN'!$B$2:$S$3603,AB$1,0)</f>
        <v>#N/A</v>
      </c>
      <c r="AC1130" s="79" t="e">
        <f>VLOOKUP($S1130,'Grille de Tarif OQN'!$B$2:$S$3603,AC$1,0)</f>
        <v>#N/A</v>
      </c>
      <c r="AD1130" s="79" t="e">
        <f>VLOOKUP($S1130,'Grille de Tarif OQN'!$B$2:$S$3603,AD$1,0)</f>
        <v>#N/A</v>
      </c>
      <c r="AE1130" s="79" t="e">
        <f>VLOOKUP($S1130,'Grille de Tarif OQN'!$B$2:$S$3603,AE$1,0)</f>
        <v>#N/A</v>
      </c>
      <c r="AF1130" s="79" t="e">
        <f>VLOOKUP($S1130,'Grille de Tarif OQN'!$B$2:$S$3603,AF$1,0)</f>
        <v>#N/A</v>
      </c>
      <c r="AG1130" s="79" t="e">
        <f>VLOOKUP($S1130,'Grille de Tarif OQN'!$B$2:$S$3603,AG$1,0)</f>
        <v>#N/A</v>
      </c>
      <c r="AH1130" s="79" t="e">
        <f>VLOOKUP($S1130,'Grille de Tarif OQN'!$B$2:$S$3603,AH$1,0)</f>
        <v>#N/A</v>
      </c>
      <c r="AI1130" s="79" t="e">
        <f>VLOOKUP($S1130,'Grille de Tarif OQN'!$B$2:$S$3603,AI$1,0)</f>
        <v>#N/A</v>
      </c>
      <c r="AJ1130" s="79" t="e">
        <f>VLOOKUP($S1130,'Grille de Tarif OQN'!$B$2:$S$3603,AJ$1,0)</f>
        <v>#N/A</v>
      </c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72"/>
      <c r="AV1130"/>
      <c r="AW1130"/>
      <c r="AX1130"/>
      <c r="AY1130"/>
      <c r="AZ1130" s="96">
        <f t="shared" si="354"/>
        <v>0</v>
      </c>
      <c r="BA1130" s="24" t="e">
        <f t="shared" si="355"/>
        <v>#N/A</v>
      </c>
      <c r="BB1130" s="24" t="e">
        <f t="shared" si="356"/>
        <v>#N/A</v>
      </c>
      <c r="BC1130" s="24" t="e">
        <f t="shared" si="357"/>
        <v>#N/A</v>
      </c>
      <c r="BD1130" s="24" t="e">
        <f t="shared" si="358"/>
        <v>#N/A</v>
      </c>
      <c r="BE1130"/>
      <c r="BF1130" t="e">
        <f t="shared" si="359"/>
        <v>#N/A</v>
      </c>
      <c r="BG1130" t="str">
        <f t="shared" si="360"/>
        <v>HDJ</v>
      </c>
      <c r="BH1130" s="20" t="e">
        <f t="shared" si="361"/>
        <v>#N/A</v>
      </c>
      <c r="BI1130" s="20" t="e">
        <f t="shared" si="362"/>
        <v>#N/A</v>
      </c>
      <c r="BJ1130" s="20" t="e">
        <f t="shared" si="363"/>
        <v>#N/A</v>
      </c>
      <c r="BK1130" s="20" t="e">
        <f t="shared" si="364"/>
        <v>#N/A</v>
      </c>
      <c r="BL1130" s="20" t="e">
        <f t="shared" si="365"/>
        <v>#N/A</v>
      </c>
      <c r="BM1130" s="20" t="e">
        <f t="shared" si="367"/>
        <v>#N/A</v>
      </c>
      <c r="BN1130" s="20" t="e">
        <f t="shared" si="366"/>
        <v>#N/A</v>
      </c>
    </row>
    <row r="1131" spans="1:66">
      <c r="A1131" s="92"/>
      <c r="B1131" s="90"/>
      <c r="C1131" s="90"/>
      <c r="D1131" s="93"/>
      <c r="E1131" s="93"/>
      <c r="F1131" s="93"/>
      <c r="G1131" s="93"/>
      <c r="H1131" s="93"/>
      <c r="I1131" s="93"/>
      <c r="J1131" s="93"/>
      <c r="K1131" s="93"/>
      <c r="L1131" s="92"/>
      <c r="M1131" s="93"/>
      <c r="N1131" s="91">
        <f t="shared" si="348"/>
        <v>0</v>
      </c>
      <c r="O1131" s="91" t="str">
        <f t="shared" si="349"/>
        <v/>
      </c>
      <c r="P1131" s="91" t="str">
        <f t="shared" si="350"/>
        <v/>
      </c>
      <c r="Q1131" s="91" t="str">
        <f t="shared" si="351"/>
        <v>HDJ</v>
      </c>
      <c r="R1131" s="82"/>
      <c r="S1131" s="95">
        <f t="shared" si="352"/>
        <v>0</v>
      </c>
      <c r="T1131" s="95">
        <f t="shared" si="353"/>
        <v>0</v>
      </c>
      <c r="U1131" s="79" t="e">
        <f>VLOOKUP($S1131,'Grille de Tarif OQN'!$B$2:$S$3603,U$1,0)</f>
        <v>#N/A</v>
      </c>
      <c r="V1131" s="79" t="e">
        <f>VLOOKUP($S1131,'Grille de Tarif OQN'!$B$2:$S$3603,V$1,0)</f>
        <v>#N/A</v>
      </c>
      <c r="W1131" s="79" t="e">
        <f>VLOOKUP($S1131,'Grille de Tarif OQN'!$B$2:$S$3603,W$1,0)</f>
        <v>#N/A</v>
      </c>
      <c r="X1131" s="79" t="e">
        <f>VLOOKUP($S1131,'Grille de Tarif OQN'!$B$2:$S$3603,X$1,0)</f>
        <v>#N/A</v>
      </c>
      <c r="Y1131" s="79" t="e">
        <f>VLOOKUP($S1131,'Grille de Tarif OQN'!$B$2:$S$3603,Y$1,0)</f>
        <v>#N/A</v>
      </c>
      <c r="Z1131" s="79" t="e">
        <f>VLOOKUP($S1131,'Grille de Tarif OQN'!$B$2:$S$3603,Z$1,0)</f>
        <v>#N/A</v>
      </c>
      <c r="AA1131" s="79" t="e">
        <f>VLOOKUP($S1131,'Grille de Tarif OQN'!$B$2:$S$3603,AA$1,0)</f>
        <v>#N/A</v>
      </c>
      <c r="AB1131" s="79" t="e">
        <f>VLOOKUP($S1131,'Grille de Tarif OQN'!$B$2:$S$3603,AB$1,0)</f>
        <v>#N/A</v>
      </c>
      <c r="AC1131" s="79" t="e">
        <f>VLOOKUP($S1131,'Grille de Tarif OQN'!$B$2:$S$3603,AC$1,0)</f>
        <v>#N/A</v>
      </c>
      <c r="AD1131" s="79" t="e">
        <f>VLOOKUP($S1131,'Grille de Tarif OQN'!$B$2:$S$3603,AD$1,0)</f>
        <v>#N/A</v>
      </c>
      <c r="AE1131" s="79" t="e">
        <f>VLOOKUP($S1131,'Grille de Tarif OQN'!$B$2:$S$3603,AE$1,0)</f>
        <v>#N/A</v>
      </c>
      <c r="AF1131" s="79" t="e">
        <f>VLOOKUP($S1131,'Grille de Tarif OQN'!$B$2:$S$3603,AF$1,0)</f>
        <v>#N/A</v>
      </c>
      <c r="AG1131" s="79" t="e">
        <f>VLOOKUP($S1131,'Grille de Tarif OQN'!$B$2:$S$3603,AG$1,0)</f>
        <v>#N/A</v>
      </c>
      <c r="AH1131" s="79" t="e">
        <f>VLOOKUP($S1131,'Grille de Tarif OQN'!$B$2:$S$3603,AH$1,0)</f>
        <v>#N/A</v>
      </c>
      <c r="AI1131" s="79" t="e">
        <f>VLOOKUP($S1131,'Grille de Tarif OQN'!$B$2:$S$3603,AI$1,0)</f>
        <v>#N/A</v>
      </c>
      <c r="AJ1131" s="79" t="e">
        <f>VLOOKUP($S1131,'Grille de Tarif OQN'!$B$2:$S$3603,AJ$1,0)</f>
        <v>#N/A</v>
      </c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72"/>
      <c r="AV1131"/>
      <c r="AW1131"/>
      <c r="AX1131"/>
      <c r="AY1131"/>
      <c r="AZ1131" s="96">
        <f t="shared" si="354"/>
        <v>0</v>
      </c>
      <c r="BA1131" s="24" t="e">
        <f t="shared" si="355"/>
        <v>#N/A</v>
      </c>
      <c r="BB1131" s="24" t="e">
        <f t="shared" si="356"/>
        <v>#N/A</v>
      </c>
      <c r="BC1131" s="24" t="e">
        <f t="shared" si="357"/>
        <v>#N/A</v>
      </c>
      <c r="BD1131" s="24" t="e">
        <f t="shared" si="358"/>
        <v>#N/A</v>
      </c>
      <c r="BE1131"/>
      <c r="BF1131" t="e">
        <f t="shared" si="359"/>
        <v>#N/A</v>
      </c>
      <c r="BG1131" t="str">
        <f t="shared" si="360"/>
        <v>HDJ</v>
      </c>
      <c r="BH1131" s="20" t="e">
        <f t="shared" si="361"/>
        <v>#N/A</v>
      </c>
      <c r="BI1131" s="20" t="e">
        <f t="shared" si="362"/>
        <v>#N/A</v>
      </c>
      <c r="BJ1131" s="20" t="e">
        <f t="shared" si="363"/>
        <v>#N/A</v>
      </c>
      <c r="BK1131" s="20" t="e">
        <f t="shared" si="364"/>
        <v>#N/A</v>
      </c>
      <c r="BL1131" s="20" t="e">
        <f t="shared" si="365"/>
        <v>#N/A</v>
      </c>
      <c r="BM1131" s="20" t="e">
        <f t="shared" si="367"/>
        <v>#N/A</v>
      </c>
      <c r="BN1131" s="20" t="e">
        <f t="shared" si="366"/>
        <v>#N/A</v>
      </c>
    </row>
    <row r="1132" spans="1:66">
      <c r="A1132" s="92"/>
      <c r="B1132" s="90"/>
      <c r="C1132" s="90"/>
      <c r="D1132" s="93"/>
      <c r="E1132" s="93"/>
      <c r="F1132" s="93"/>
      <c r="G1132" s="93"/>
      <c r="H1132" s="93"/>
      <c r="I1132" s="93"/>
      <c r="J1132" s="93"/>
      <c r="K1132" s="93"/>
      <c r="L1132" s="92"/>
      <c r="M1132" s="93"/>
      <c r="N1132" s="91">
        <f t="shared" si="348"/>
        <v>0</v>
      </c>
      <c r="O1132" s="91" t="str">
        <f t="shared" si="349"/>
        <v/>
      </c>
      <c r="P1132" s="91" t="str">
        <f t="shared" si="350"/>
        <v/>
      </c>
      <c r="Q1132" s="91" t="str">
        <f t="shared" si="351"/>
        <v>HDJ</v>
      </c>
      <c r="R1132" s="82"/>
      <c r="S1132" s="95">
        <f t="shared" si="352"/>
        <v>0</v>
      </c>
      <c r="T1132" s="95">
        <f t="shared" si="353"/>
        <v>0</v>
      </c>
      <c r="U1132" s="79" t="e">
        <f>VLOOKUP($S1132,'Grille de Tarif OQN'!$B$2:$S$3603,U$1,0)</f>
        <v>#N/A</v>
      </c>
      <c r="V1132" s="79" t="e">
        <f>VLOOKUP($S1132,'Grille de Tarif OQN'!$B$2:$S$3603,V$1,0)</f>
        <v>#N/A</v>
      </c>
      <c r="W1132" s="79" t="e">
        <f>VLOOKUP($S1132,'Grille de Tarif OQN'!$B$2:$S$3603,W$1,0)</f>
        <v>#N/A</v>
      </c>
      <c r="X1132" s="79" t="e">
        <f>VLOOKUP($S1132,'Grille de Tarif OQN'!$B$2:$S$3603,X$1,0)</f>
        <v>#N/A</v>
      </c>
      <c r="Y1132" s="79" t="e">
        <f>VLOOKUP($S1132,'Grille de Tarif OQN'!$B$2:$S$3603,Y$1,0)</f>
        <v>#N/A</v>
      </c>
      <c r="Z1132" s="79" t="e">
        <f>VLOOKUP($S1132,'Grille de Tarif OQN'!$B$2:$S$3603,Z$1,0)</f>
        <v>#N/A</v>
      </c>
      <c r="AA1132" s="79" t="e">
        <f>VLOOKUP($S1132,'Grille de Tarif OQN'!$B$2:$S$3603,AA$1,0)</f>
        <v>#N/A</v>
      </c>
      <c r="AB1132" s="79" t="e">
        <f>VLOOKUP($S1132,'Grille de Tarif OQN'!$B$2:$S$3603,AB$1,0)</f>
        <v>#N/A</v>
      </c>
      <c r="AC1132" s="79" t="e">
        <f>VLOOKUP($S1132,'Grille de Tarif OQN'!$B$2:$S$3603,AC$1,0)</f>
        <v>#N/A</v>
      </c>
      <c r="AD1132" s="79" t="e">
        <f>VLOOKUP($S1132,'Grille de Tarif OQN'!$B$2:$S$3603,AD$1,0)</f>
        <v>#N/A</v>
      </c>
      <c r="AE1132" s="79" t="e">
        <f>VLOOKUP($S1132,'Grille de Tarif OQN'!$B$2:$S$3603,AE$1,0)</f>
        <v>#N/A</v>
      </c>
      <c r="AF1132" s="79" t="e">
        <f>VLOOKUP($S1132,'Grille de Tarif OQN'!$B$2:$S$3603,AF$1,0)</f>
        <v>#N/A</v>
      </c>
      <c r="AG1132" s="79" t="e">
        <f>VLOOKUP($S1132,'Grille de Tarif OQN'!$B$2:$S$3603,AG$1,0)</f>
        <v>#N/A</v>
      </c>
      <c r="AH1132" s="79" t="e">
        <f>VLOOKUP($S1132,'Grille de Tarif OQN'!$B$2:$S$3603,AH$1,0)</f>
        <v>#N/A</v>
      </c>
      <c r="AI1132" s="79" t="e">
        <f>VLOOKUP($S1132,'Grille de Tarif OQN'!$B$2:$S$3603,AI$1,0)</f>
        <v>#N/A</v>
      </c>
      <c r="AJ1132" s="79" t="e">
        <f>VLOOKUP($S1132,'Grille de Tarif OQN'!$B$2:$S$3603,AJ$1,0)</f>
        <v>#N/A</v>
      </c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72"/>
      <c r="AV1132"/>
      <c r="AW1132"/>
      <c r="AX1132"/>
      <c r="AY1132"/>
      <c r="AZ1132" s="96">
        <f t="shared" si="354"/>
        <v>0</v>
      </c>
      <c r="BA1132" s="24" t="e">
        <f t="shared" si="355"/>
        <v>#N/A</v>
      </c>
      <c r="BB1132" s="24" t="e">
        <f t="shared" si="356"/>
        <v>#N/A</v>
      </c>
      <c r="BC1132" s="24" t="e">
        <f t="shared" si="357"/>
        <v>#N/A</v>
      </c>
      <c r="BD1132" s="24" t="e">
        <f t="shared" si="358"/>
        <v>#N/A</v>
      </c>
      <c r="BE1132"/>
      <c r="BF1132" t="e">
        <f t="shared" si="359"/>
        <v>#N/A</v>
      </c>
      <c r="BG1132" t="str">
        <f t="shared" si="360"/>
        <v>HDJ</v>
      </c>
      <c r="BH1132" s="20" t="e">
        <f t="shared" si="361"/>
        <v>#N/A</v>
      </c>
      <c r="BI1132" s="20" t="e">
        <f t="shared" si="362"/>
        <v>#N/A</v>
      </c>
      <c r="BJ1132" s="20" t="e">
        <f t="shared" si="363"/>
        <v>#N/A</v>
      </c>
      <c r="BK1132" s="20" t="e">
        <f t="shared" si="364"/>
        <v>#N/A</v>
      </c>
      <c r="BL1132" s="20" t="e">
        <f t="shared" si="365"/>
        <v>#N/A</v>
      </c>
      <c r="BM1132" s="20" t="e">
        <f t="shared" si="367"/>
        <v>#N/A</v>
      </c>
      <c r="BN1132" s="20" t="e">
        <f t="shared" si="366"/>
        <v>#N/A</v>
      </c>
    </row>
    <row r="1133" spans="1:66">
      <c r="A1133" s="92"/>
      <c r="B1133" s="90"/>
      <c r="C1133" s="90"/>
      <c r="D1133" s="93"/>
      <c r="E1133" s="93"/>
      <c r="F1133" s="93"/>
      <c r="G1133" s="93"/>
      <c r="H1133" s="93"/>
      <c r="I1133" s="93"/>
      <c r="J1133" s="93"/>
      <c r="K1133" s="93"/>
      <c r="L1133" s="92"/>
      <c r="M1133" s="93"/>
      <c r="N1133" s="91">
        <f t="shared" si="348"/>
        <v>0</v>
      </c>
      <c r="O1133" s="91" t="str">
        <f t="shared" si="349"/>
        <v/>
      </c>
      <c r="P1133" s="91" t="str">
        <f t="shared" si="350"/>
        <v/>
      </c>
      <c r="Q1133" s="91" t="str">
        <f t="shared" si="351"/>
        <v>HDJ</v>
      </c>
      <c r="R1133" s="82"/>
      <c r="S1133" s="95">
        <f t="shared" si="352"/>
        <v>0</v>
      </c>
      <c r="T1133" s="95">
        <f t="shared" si="353"/>
        <v>0</v>
      </c>
      <c r="U1133" s="79" t="e">
        <f>VLOOKUP($S1133,'Grille de Tarif OQN'!$B$2:$S$3603,U$1,0)</f>
        <v>#N/A</v>
      </c>
      <c r="V1133" s="79" t="e">
        <f>VLOOKUP($S1133,'Grille de Tarif OQN'!$B$2:$S$3603,V$1,0)</f>
        <v>#N/A</v>
      </c>
      <c r="W1133" s="79" t="e">
        <f>VLOOKUP($S1133,'Grille de Tarif OQN'!$B$2:$S$3603,W$1,0)</f>
        <v>#N/A</v>
      </c>
      <c r="X1133" s="79" t="e">
        <f>VLOOKUP($S1133,'Grille de Tarif OQN'!$B$2:$S$3603,X$1,0)</f>
        <v>#N/A</v>
      </c>
      <c r="Y1133" s="79" t="e">
        <f>VLOOKUP($S1133,'Grille de Tarif OQN'!$B$2:$S$3603,Y$1,0)</f>
        <v>#N/A</v>
      </c>
      <c r="Z1133" s="79" t="e">
        <f>VLOOKUP($S1133,'Grille de Tarif OQN'!$B$2:$S$3603,Z$1,0)</f>
        <v>#N/A</v>
      </c>
      <c r="AA1133" s="79" t="e">
        <f>VLOOKUP($S1133,'Grille de Tarif OQN'!$B$2:$S$3603,AA$1,0)</f>
        <v>#N/A</v>
      </c>
      <c r="AB1133" s="79" t="e">
        <f>VLOOKUP($S1133,'Grille de Tarif OQN'!$B$2:$S$3603,AB$1,0)</f>
        <v>#N/A</v>
      </c>
      <c r="AC1133" s="79" t="e">
        <f>VLOOKUP($S1133,'Grille de Tarif OQN'!$B$2:$S$3603,AC$1,0)</f>
        <v>#N/A</v>
      </c>
      <c r="AD1133" s="79" t="e">
        <f>VLOOKUP($S1133,'Grille de Tarif OQN'!$B$2:$S$3603,AD$1,0)</f>
        <v>#N/A</v>
      </c>
      <c r="AE1133" s="79" t="e">
        <f>VLOOKUP($S1133,'Grille de Tarif OQN'!$B$2:$S$3603,AE$1,0)</f>
        <v>#N/A</v>
      </c>
      <c r="AF1133" s="79" t="e">
        <f>VLOOKUP($S1133,'Grille de Tarif OQN'!$B$2:$S$3603,AF$1,0)</f>
        <v>#N/A</v>
      </c>
      <c r="AG1133" s="79" t="e">
        <f>VLOOKUP($S1133,'Grille de Tarif OQN'!$B$2:$S$3603,AG$1,0)</f>
        <v>#N/A</v>
      </c>
      <c r="AH1133" s="79" t="e">
        <f>VLOOKUP($S1133,'Grille de Tarif OQN'!$B$2:$S$3603,AH$1,0)</f>
        <v>#N/A</v>
      </c>
      <c r="AI1133" s="79" t="e">
        <f>VLOOKUP($S1133,'Grille de Tarif OQN'!$B$2:$S$3603,AI$1,0)</f>
        <v>#N/A</v>
      </c>
      <c r="AJ1133" s="79" t="e">
        <f>VLOOKUP($S1133,'Grille de Tarif OQN'!$B$2:$S$3603,AJ$1,0)</f>
        <v>#N/A</v>
      </c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72"/>
      <c r="AV1133"/>
      <c r="AW1133"/>
      <c r="AX1133"/>
      <c r="AY1133"/>
      <c r="AZ1133" s="96">
        <f t="shared" si="354"/>
        <v>0</v>
      </c>
      <c r="BA1133" s="24" t="e">
        <f t="shared" si="355"/>
        <v>#N/A</v>
      </c>
      <c r="BB1133" s="24" t="e">
        <f t="shared" si="356"/>
        <v>#N/A</v>
      </c>
      <c r="BC1133" s="24" t="e">
        <f t="shared" si="357"/>
        <v>#N/A</v>
      </c>
      <c r="BD1133" s="24" t="e">
        <f t="shared" si="358"/>
        <v>#N/A</v>
      </c>
      <c r="BE1133"/>
      <c r="BF1133" t="e">
        <f t="shared" si="359"/>
        <v>#N/A</v>
      </c>
      <c r="BG1133" t="str">
        <f t="shared" si="360"/>
        <v>HDJ</v>
      </c>
      <c r="BH1133" s="20" t="e">
        <f t="shared" si="361"/>
        <v>#N/A</v>
      </c>
      <c r="BI1133" s="20" t="e">
        <f t="shared" si="362"/>
        <v>#N/A</v>
      </c>
      <c r="BJ1133" s="20" t="e">
        <f t="shared" si="363"/>
        <v>#N/A</v>
      </c>
      <c r="BK1133" s="20" t="e">
        <f t="shared" si="364"/>
        <v>#N/A</v>
      </c>
      <c r="BL1133" s="20" t="e">
        <f t="shared" si="365"/>
        <v>#N/A</v>
      </c>
      <c r="BM1133" s="20" t="e">
        <f t="shared" si="367"/>
        <v>#N/A</v>
      </c>
      <c r="BN1133" s="20" t="e">
        <f t="shared" si="366"/>
        <v>#N/A</v>
      </c>
    </row>
    <row r="1134" spans="1:66">
      <c r="A1134" s="92"/>
      <c r="B1134" s="90"/>
      <c r="C1134" s="90"/>
      <c r="D1134" s="93"/>
      <c r="E1134" s="93"/>
      <c r="F1134" s="93"/>
      <c r="G1134" s="93"/>
      <c r="H1134" s="93"/>
      <c r="I1134" s="93"/>
      <c r="J1134" s="93"/>
      <c r="K1134" s="93"/>
      <c r="L1134" s="92"/>
      <c r="M1134" s="93"/>
      <c r="N1134" s="91">
        <f t="shared" si="348"/>
        <v>0</v>
      </c>
      <c r="O1134" s="91" t="str">
        <f t="shared" si="349"/>
        <v/>
      </c>
      <c r="P1134" s="91" t="str">
        <f t="shared" si="350"/>
        <v/>
      </c>
      <c r="Q1134" s="91" t="str">
        <f t="shared" si="351"/>
        <v>HDJ</v>
      </c>
      <c r="R1134" s="82"/>
      <c r="S1134" s="95">
        <f t="shared" si="352"/>
        <v>0</v>
      </c>
      <c r="T1134" s="95">
        <f t="shared" si="353"/>
        <v>0</v>
      </c>
      <c r="U1134" s="79" t="e">
        <f>VLOOKUP($S1134,'Grille de Tarif OQN'!$B$2:$S$3603,U$1,0)</f>
        <v>#N/A</v>
      </c>
      <c r="V1134" s="79" t="e">
        <f>VLOOKUP($S1134,'Grille de Tarif OQN'!$B$2:$S$3603,V$1,0)</f>
        <v>#N/A</v>
      </c>
      <c r="W1134" s="79" t="e">
        <f>VLOOKUP($S1134,'Grille de Tarif OQN'!$B$2:$S$3603,W$1,0)</f>
        <v>#N/A</v>
      </c>
      <c r="X1134" s="79" t="e">
        <f>VLOOKUP($S1134,'Grille de Tarif OQN'!$B$2:$S$3603,X$1,0)</f>
        <v>#N/A</v>
      </c>
      <c r="Y1134" s="79" t="e">
        <f>VLOOKUP($S1134,'Grille de Tarif OQN'!$B$2:$S$3603,Y$1,0)</f>
        <v>#N/A</v>
      </c>
      <c r="Z1134" s="79" t="e">
        <f>VLOOKUP($S1134,'Grille de Tarif OQN'!$B$2:$S$3603,Z$1,0)</f>
        <v>#N/A</v>
      </c>
      <c r="AA1134" s="79" t="e">
        <f>VLOOKUP($S1134,'Grille de Tarif OQN'!$B$2:$S$3603,AA$1,0)</f>
        <v>#N/A</v>
      </c>
      <c r="AB1134" s="79" t="e">
        <f>VLOOKUP($S1134,'Grille de Tarif OQN'!$B$2:$S$3603,AB$1,0)</f>
        <v>#N/A</v>
      </c>
      <c r="AC1134" s="79" t="e">
        <f>VLOOKUP($S1134,'Grille de Tarif OQN'!$B$2:$S$3603,AC$1,0)</f>
        <v>#N/A</v>
      </c>
      <c r="AD1134" s="79" t="e">
        <f>VLOOKUP($S1134,'Grille de Tarif OQN'!$B$2:$S$3603,AD$1,0)</f>
        <v>#N/A</v>
      </c>
      <c r="AE1134" s="79" t="e">
        <f>VLOOKUP($S1134,'Grille de Tarif OQN'!$B$2:$S$3603,AE$1,0)</f>
        <v>#N/A</v>
      </c>
      <c r="AF1134" s="79" t="e">
        <f>VLOOKUP($S1134,'Grille de Tarif OQN'!$B$2:$S$3603,AF$1,0)</f>
        <v>#N/A</v>
      </c>
      <c r="AG1134" s="79" t="e">
        <f>VLOOKUP($S1134,'Grille de Tarif OQN'!$B$2:$S$3603,AG$1,0)</f>
        <v>#N/A</v>
      </c>
      <c r="AH1134" s="79" t="e">
        <f>VLOOKUP($S1134,'Grille de Tarif OQN'!$B$2:$S$3603,AH$1,0)</f>
        <v>#N/A</v>
      </c>
      <c r="AI1134" s="79" t="e">
        <f>VLOOKUP($S1134,'Grille de Tarif OQN'!$B$2:$S$3603,AI$1,0)</f>
        <v>#N/A</v>
      </c>
      <c r="AJ1134" s="79" t="e">
        <f>VLOOKUP($S1134,'Grille de Tarif OQN'!$B$2:$S$3603,AJ$1,0)</f>
        <v>#N/A</v>
      </c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72"/>
      <c r="AV1134"/>
      <c r="AW1134"/>
      <c r="AX1134"/>
      <c r="AY1134"/>
      <c r="AZ1134" s="96">
        <f t="shared" si="354"/>
        <v>0</v>
      </c>
      <c r="BA1134" s="24" t="e">
        <f t="shared" si="355"/>
        <v>#N/A</v>
      </c>
      <c r="BB1134" s="24" t="e">
        <f t="shared" si="356"/>
        <v>#N/A</v>
      </c>
      <c r="BC1134" s="24" t="e">
        <f t="shared" si="357"/>
        <v>#N/A</v>
      </c>
      <c r="BD1134" s="24" t="e">
        <f t="shared" si="358"/>
        <v>#N/A</v>
      </c>
      <c r="BE1134"/>
      <c r="BF1134" t="e">
        <f t="shared" si="359"/>
        <v>#N/A</v>
      </c>
      <c r="BG1134" t="str">
        <f t="shared" si="360"/>
        <v>HDJ</v>
      </c>
      <c r="BH1134" s="20" t="e">
        <f t="shared" si="361"/>
        <v>#N/A</v>
      </c>
      <c r="BI1134" s="20" t="e">
        <f t="shared" si="362"/>
        <v>#N/A</v>
      </c>
      <c r="BJ1134" s="20" t="e">
        <f t="shared" si="363"/>
        <v>#N/A</v>
      </c>
      <c r="BK1134" s="20" t="e">
        <f t="shared" si="364"/>
        <v>#N/A</v>
      </c>
      <c r="BL1134" s="20" t="e">
        <f t="shared" si="365"/>
        <v>#N/A</v>
      </c>
      <c r="BM1134" s="20" t="e">
        <f t="shared" si="367"/>
        <v>#N/A</v>
      </c>
      <c r="BN1134" s="20" t="e">
        <f t="shared" si="366"/>
        <v>#N/A</v>
      </c>
    </row>
    <row r="1135" spans="1:66">
      <c r="A1135" s="92"/>
      <c r="B1135" s="90"/>
      <c r="C1135" s="90"/>
      <c r="D1135" s="93"/>
      <c r="E1135" s="93"/>
      <c r="F1135" s="93"/>
      <c r="G1135" s="93"/>
      <c r="H1135" s="93"/>
      <c r="I1135" s="93"/>
      <c r="J1135" s="93"/>
      <c r="K1135" s="93"/>
      <c r="L1135" s="92"/>
      <c r="M1135" s="93"/>
      <c r="N1135" s="91">
        <f t="shared" si="348"/>
        <v>0</v>
      </c>
      <c r="O1135" s="91" t="str">
        <f t="shared" si="349"/>
        <v/>
      </c>
      <c r="P1135" s="91" t="str">
        <f t="shared" si="350"/>
        <v/>
      </c>
      <c r="Q1135" s="91" t="str">
        <f t="shared" si="351"/>
        <v>HDJ</v>
      </c>
      <c r="R1135" s="82"/>
      <c r="S1135" s="95">
        <f t="shared" si="352"/>
        <v>0</v>
      </c>
      <c r="T1135" s="95">
        <f t="shared" si="353"/>
        <v>0</v>
      </c>
      <c r="U1135" s="79" t="e">
        <f>VLOOKUP($S1135,'Grille de Tarif OQN'!$B$2:$S$3603,U$1,0)</f>
        <v>#N/A</v>
      </c>
      <c r="V1135" s="79" t="e">
        <f>VLOOKUP($S1135,'Grille de Tarif OQN'!$B$2:$S$3603,V$1,0)</f>
        <v>#N/A</v>
      </c>
      <c r="W1135" s="79" t="e">
        <f>VLOOKUP($S1135,'Grille de Tarif OQN'!$B$2:$S$3603,W$1,0)</f>
        <v>#N/A</v>
      </c>
      <c r="X1135" s="79" t="e">
        <f>VLOOKUP($S1135,'Grille de Tarif OQN'!$B$2:$S$3603,X$1,0)</f>
        <v>#N/A</v>
      </c>
      <c r="Y1135" s="79" t="e">
        <f>VLOOKUP($S1135,'Grille de Tarif OQN'!$B$2:$S$3603,Y$1,0)</f>
        <v>#N/A</v>
      </c>
      <c r="Z1135" s="79" t="e">
        <f>VLOOKUP($S1135,'Grille de Tarif OQN'!$B$2:$S$3603,Z$1,0)</f>
        <v>#N/A</v>
      </c>
      <c r="AA1135" s="79" t="e">
        <f>VLOOKUP($S1135,'Grille de Tarif OQN'!$B$2:$S$3603,AA$1,0)</f>
        <v>#N/A</v>
      </c>
      <c r="AB1135" s="79" t="e">
        <f>VLOOKUP($S1135,'Grille de Tarif OQN'!$B$2:$S$3603,AB$1,0)</f>
        <v>#N/A</v>
      </c>
      <c r="AC1135" s="79" t="e">
        <f>VLOOKUP($S1135,'Grille de Tarif OQN'!$B$2:$S$3603,AC$1,0)</f>
        <v>#N/A</v>
      </c>
      <c r="AD1135" s="79" t="e">
        <f>VLOOKUP($S1135,'Grille de Tarif OQN'!$B$2:$S$3603,AD$1,0)</f>
        <v>#N/A</v>
      </c>
      <c r="AE1135" s="79" t="e">
        <f>VLOOKUP($S1135,'Grille de Tarif OQN'!$B$2:$S$3603,AE$1,0)</f>
        <v>#N/A</v>
      </c>
      <c r="AF1135" s="79" t="e">
        <f>VLOOKUP($S1135,'Grille de Tarif OQN'!$B$2:$S$3603,AF$1,0)</f>
        <v>#N/A</v>
      </c>
      <c r="AG1135" s="79" t="e">
        <f>VLOOKUP($S1135,'Grille de Tarif OQN'!$B$2:$S$3603,AG$1,0)</f>
        <v>#N/A</v>
      </c>
      <c r="AH1135" s="79" t="e">
        <f>VLOOKUP($S1135,'Grille de Tarif OQN'!$B$2:$S$3603,AH$1,0)</f>
        <v>#N/A</v>
      </c>
      <c r="AI1135" s="79" t="e">
        <f>VLOOKUP($S1135,'Grille de Tarif OQN'!$B$2:$S$3603,AI$1,0)</f>
        <v>#N/A</v>
      </c>
      <c r="AJ1135" s="79" t="e">
        <f>VLOOKUP($S1135,'Grille de Tarif OQN'!$B$2:$S$3603,AJ$1,0)</f>
        <v>#N/A</v>
      </c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72"/>
      <c r="AV1135"/>
      <c r="AW1135"/>
      <c r="AX1135"/>
      <c r="AY1135"/>
      <c r="AZ1135" s="96">
        <f t="shared" si="354"/>
        <v>0</v>
      </c>
      <c r="BA1135" s="24" t="e">
        <f t="shared" si="355"/>
        <v>#N/A</v>
      </c>
      <c r="BB1135" s="24" t="e">
        <f t="shared" si="356"/>
        <v>#N/A</v>
      </c>
      <c r="BC1135" s="24" t="e">
        <f t="shared" si="357"/>
        <v>#N/A</v>
      </c>
      <c r="BD1135" s="24" t="e">
        <f t="shared" si="358"/>
        <v>#N/A</v>
      </c>
      <c r="BE1135"/>
      <c r="BF1135" t="e">
        <f t="shared" si="359"/>
        <v>#N/A</v>
      </c>
      <c r="BG1135" t="str">
        <f t="shared" si="360"/>
        <v>HDJ</v>
      </c>
      <c r="BH1135" s="20" t="e">
        <f t="shared" si="361"/>
        <v>#N/A</v>
      </c>
      <c r="BI1135" s="20" t="e">
        <f t="shared" si="362"/>
        <v>#N/A</v>
      </c>
      <c r="BJ1135" s="20" t="e">
        <f t="shared" si="363"/>
        <v>#N/A</v>
      </c>
      <c r="BK1135" s="20" t="e">
        <f t="shared" si="364"/>
        <v>#N/A</v>
      </c>
      <c r="BL1135" s="20" t="e">
        <f t="shared" si="365"/>
        <v>#N/A</v>
      </c>
      <c r="BM1135" s="20" t="e">
        <f t="shared" si="367"/>
        <v>#N/A</v>
      </c>
      <c r="BN1135" s="20" t="e">
        <f t="shared" si="366"/>
        <v>#N/A</v>
      </c>
    </row>
    <row r="1136" spans="1:66">
      <c r="A1136" s="92"/>
      <c r="B1136" s="90"/>
      <c r="C1136" s="90"/>
      <c r="D1136" s="93"/>
      <c r="E1136" s="93"/>
      <c r="F1136" s="93"/>
      <c r="G1136" s="93"/>
      <c r="H1136" s="93"/>
      <c r="I1136" s="93"/>
      <c r="J1136" s="93"/>
      <c r="K1136" s="93"/>
      <c r="L1136" s="92"/>
      <c r="M1136" s="93"/>
      <c r="N1136" s="91">
        <f t="shared" si="348"/>
        <v>0</v>
      </c>
      <c r="O1136" s="91" t="str">
        <f t="shared" si="349"/>
        <v/>
      </c>
      <c r="P1136" s="91" t="str">
        <f t="shared" si="350"/>
        <v/>
      </c>
      <c r="Q1136" s="91" t="str">
        <f t="shared" si="351"/>
        <v>HDJ</v>
      </c>
      <c r="R1136" s="82"/>
      <c r="S1136" s="95">
        <f t="shared" si="352"/>
        <v>0</v>
      </c>
      <c r="T1136" s="95">
        <f t="shared" si="353"/>
        <v>0</v>
      </c>
      <c r="U1136" s="79" t="e">
        <f>VLOOKUP($S1136,'Grille de Tarif OQN'!$B$2:$S$3603,U$1,0)</f>
        <v>#N/A</v>
      </c>
      <c r="V1136" s="79" t="e">
        <f>VLOOKUP($S1136,'Grille de Tarif OQN'!$B$2:$S$3603,V$1,0)</f>
        <v>#N/A</v>
      </c>
      <c r="W1136" s="79" t="e">
        <f>VLOOKUP($S1136,'Grille de Tarif OQN'!$B$2:$S$3603,W$1,0)</f>
        <v>#N/A</v>
      </c>
      <c r="X1136" s="79" t="e">
        <f>VLOOKUP($S1136,'Grille de Tarif OQN'!$B$2:$S$3603,X$1,0)</f>
        <v>#N/A</v>
      </c>
      <c r="Y1136" s="79" t="e">
        <f>VLOOKUP($S1136,'Grille de Tarif OQN'!$B$2:$S$3603,Y$1,0)</f>
        <v>#N/A</v>
      </c>
      <c r="Z1136" s="79" t="e">
        <f>VLOOKUP($S1136,'Grille de Tarif OQN'!$B$2:$S$3603,Z$1,0)</f>
        <v>#N/A</v>
      </c>
      <c r="AA1136" s="79" t="e">
        <f>VLOOKUP($S1136,'Grille de Tarif OQN'!$B$2:$S$3603,AA$1,0)</f>
        <v>#N/A</v>
      </c>
      <c r="AB1136" s="79" t="e">
        <f>VLOOKUP($S1136,'Grille de Tarif OQN'!$B$2:$S$3603,AB$1,0)</f>
        <v>#N/A</v>
      </c>
      <c r="AC1136" s="79" t="e">
        <f>VLOOKUP($S1136,'Grille de Tarif OQN'!$B$2:$S$3603,AC$1,0)</f>
        <v>#N/A</v>
      </c>
      <c r="AD1136" s="79" t="e">
        <f>VLOOKUP($S1136,'Grille de Tarif OQN'!$B$2:$S$3603,AD$1,0)</f>
        <v>#N/A</v>
      </c>
      <c r="AE1136" s="79" t="e">
        <f>VLOOKUP($S1136,'Grille de Tarif OQN'!$B$2:$S$3603,AE$1,0)</f>
        <v>#N/A</v>
      </c>
      <c r="AF1136" s="79" t="e">
        <f>VLOOKUP($S1136,'Grille de Tarif OQN'!$B$2:$S$3603,AF$1,0)</f>
        <v>#N/A</v>
      </c>
      <c r="AG1136" s="79" t="e">
        <f>VLOOKUP($S1136,'Grille de Tarif OQN'!$B$2:$S$3603,AG$1,0)</f>
        <v>#N/A</v>
      </c>
      <c r="AH1136" s="79" t="e">
        <f>VLOOKUP($S1136,'Grille de Tarif OQN'!$B$2:$S$3603,AH$1,0)</f>
        <v>#N/A</v>
      </c>
      <c r="AI1136" s="79" t="e">
        <f>VLOOKUP($S1136,'Grille de Tarif OQN'!$B$2:$S$3603,AI$1,0)</f>
        <v>#N/A</v>
      </c>
      <c r="AJ1136" s="79" t="e">
        <f>VLOOKUP($S1136,'Grille de Tarif OQN'!$B$2:$S$3603,AJ$1,0)</f>
        <v>#N/A</v>
      </c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72"/>
      <c r="AV1136"/>
      <c r="AW1136"/>
      <c r="AX1136"/>
      <c r="AY1136"/>
      <c r="AZ1136" s="96">
        <f t="shared" si="354"/>
        <v>0</v>
      </c>
      <c r="BA1136" s="24" t="e">
        <f t="shared" si="355"/>
        <v>#N/A</v>
      </c>
      <c r="BB1136" s="24" t="e">
        <f t="shared" si="356"/>
        <v>#N/A</v>
      </c>
      <c r="BC1136" s="24" t="e">
        <f t="shared" si="357"/>
        <v>#N/A</v>
      </c>
      <c r="BD1136" s="24" t="e">
        <f t="shared" si="358"/>
        <v>#N/A</v>
      </c>
      <c r="BE1136"/>
      <c r="BF1136" t="e">
        <f t="shared" si="359"/>
        <v>#N/A</v>
      </c>
      <c r="BG1136" t="str">
        <f t="shared" si="360"/>
        <v>HDJ</v>
      </c>
      <c r="BH1136" s="20" t="e">
        <f t="shared" si="361"/>
        <v>#N/A</v>
      </c>
      <c r="BI1136" s="20" t="e">
        <f t="shared" si="362"/>
        <v>#N/A</v>
      </c>
      <c r="BJ1136" s="20" t="e">
        <f t="shared" si="363"/>
        <v>#N/A</v>
      </c>
      <c r="BK1136" s="20" t="e">
        <f t="shared" si="364"/>
        <v>#N/A</v>
      </c>
      <c r="BL1136" s="20" t="e">
        <f t="shared" si="365"/>
        <v>#N/A</v>
      </c>
      <c r="BM1136" s="20" t="e">
        <f t="shared" si="367"/>
        <v>#N/A</v>
      </c>
      <c r="BN1136" s="20" t="e">
        <f t="shared" si="366"/>
        <v>#N/A</v>
      </c>
    </row>
    <row r="1137" spans="1:66">
      <c r="A1137" s="92"/>
      <c r="B1137" s="90"/>
      <c r="C1137" s="90"/>
      <c r="D1137" s="93"/>
      <c r="E1137" s="93"/>
      <c r="F1137" s="93"/>
      <c r="G1137" s="93"/>
      <c r="H1137" s="93"/>
      <c r="I1137" s="93"/>
      <c r="J1137" s="93"/>
      <c r="K1137" s="93"/>
      <c r="L1137" s="92"/>
      <c r="M1137" s="93"/>
      <c r="N1137" s="91">
        <f t="shared" si="348"/>
        <v>0</v>
      </c>
      <c r="O1137" s="91" t="str">
        <f t="shared" si="349"/>
        <v/>
      </c>
      <c r="P1137" s="91" t="str">
        <f t="shared" si="350"/>
        <v/>
      </c>
      <c r="Q1137" s="91" t="str">
        <f t="shared" si="351"/>
        <v>HDJ</v>
      </c>
      <c r="R1137" s="82"/>
      <c r="S1137" s="95">
        <f t="shared" si="352"/>
        <v>0</v>
      </c>
      <c r="T1137" s="95">
        <f t="shared" si="353"/>
        <v>0</v>
      </c>
      <c r="U1137" s="79" t="e">
        <f>VLOOKUP($S1137,'Grille de Tarif OQN'!$B$2:$S$3603,U$1,0)</f>
        <v>#N/A</v>
      </c>
      <c r="V1137" s="79" t="e">
        <f>VLOOKUP($S1137,'Grille de Tarif OQN'!$B$2:$S$3603,V$1,0)</f>
        <v>#N/A</v>
      </c>
      <c r="W1137" s="79" t="e">
        <f>VLOOKUP($S1137,'Grille de Tarif OQN'!$B$2:$S$3603,W$1,0)</f>
        <v>#N/A</v>
      </c>
      <c r="X1137" s="79" t="e">
        <f>VLOOKUP($S1137,'Grille de Tarif OQN'!$B$2:$S$3603,X$1,0)</f>
        <v>#N/A</v>
      </c>
      <c r="Y1137" s="79" t="e">
        <f>VLOOKUP($S1137,'Grille de Tarif OQN'!$B$2:$S$3603,Y$1,0)</f>
        <v>#N/A</v>
      </c>
      <c r="Z1137" s="79" t="e">
        <f>VLOOKUP($S1137,'Grille de Tarif OQN'!$B$2:$S$3603,Z$1,0)</f>
        <v>#N/A</v>
      </c>
      <c r="AA1137" s="79" t="e">
        <f>VLOOKUP($S1137,'Grille de Tarif OQN'!$B$2:$S$3603,AA$1,0)</f>
        <v>#N/A</v>
      </c>
      <c r="AB1137" s="79" t="e">
        <f>VLOOKUP($S1137,'Grille de Tarif OQN'!$B$2:$S$3603,AB$1,0)</f>
        <v>#N/A</v>
      </c>
      <c r="AC1137" s="79" t="e">
        <f>VLOOKUP($S1137,'Grille de Tarif OQN'!$B$2:$S$3603,AC$1,0)</f>
        <v>#N/A</v>
      </c>
      <c r="AD1137" s="79" t="e">
        <f>VLOOKUP($S1137,'Grille de Tarif OQN'!$B$2:$S$3603,AD$1,0)</f>
        <v>#N/A</v>
      </c>
      <c r="AE1137" s="79" t="e">
        <f>VLOOKUP($S1137,'Grille de Tarif OQN'!$B$2:$S$3603,AE$1,0)</f>
        <v>#N/A</v>
      </c>
      <c r="AF1137" s="79" t="e">
        <f>VLOOKUP($S1137,'Grille de Tarif OQN'!$B$2:$S$3603,AF$1,0)</f>
        <v>#N/A</v>
      </c>
      <c r="AG1137" s="79" t="e">
        <f>VLOOKUP($S1137,'Grille de Tarif OQN'!$B$2:$S$3603,AG$1,0)</f>
        <v>#N/A</v>
      </c>
      <c r="AH1137" s="79" t="e">
        <f>VLOOKUP($S1137,'Grille de Tarif OQN'!$B$2:$S$3603,AH$1,0)</f>
        <v>#N/A</v>
      </c>
      <c r="AI1137" s="79" t="e">
        <f>VLOOKUP($S1137,'Grille de Tarif OQN'!$B$2:$S$3603,AI$1,0)</f>
        <v>#N/A</v>
      </c>
      <c r="AJ1137" s="79" t="e">
        <f>VLOOKUP($S1137,'Grille de Tarif OQN'!$B$2:$S$3603,AJ$1,0)</f>
        <v>#N/A</v>
      </c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72"/>
      <c r="AV1137"/>
      <c r="AW1137"/>
      <c r="AX1137"/>
      <c r="AY1137"/>
      <c r="AZ1137" s="96">
        <f t="shared" si="354"/>
        <v>0</v>
      </c>
      <c r="BA1137" s="24" t="e">
        <f t="shared" si="355"/>
        <v>#N/A</v>
      </c>
      <c r="BB1137" s="24" t="e">
        <f t="shared" si="356"/>
        <v>#N/A</v>
      </c>
      <c r="BC1137" s="24" t="e">
        <f t="shared" si="357"/>
        <v>#N/A</v>
      </c>
      <c r="BD1137" s="24" t="e">
        <f t="shared" si="358"/>
        <v>#N/A</v>
      </c>
      <c r="BE1137"/>
      <c r="BF1137" t="e">
        <f t="shared" si="359"/>
        <v>#N/A</v>
      </c>
      <c r="BG1137" t="str">
        <f t="shared" si="360"/>
        <v>HDJ</v>
      </c>
      <c r="BH1137" s="20" t="e">
        <f t="shared" si="361"/>
        <v>#N/A</v>
      </c>
      <c r="BI1137" s="20" t="e">
        <f t="shared" si="362"/>
        <v>#N/A</v>
      </c>
      <c r="BJ1137" s="20" t="e">
        <f t="shared" si="363"/>
        <v>#N/A</v>
      </c>
      <c r="BK1137" s="20" t="e">
        <f t="shared" si="364"/>
        <v>#N/A</v>
      </c>
      <c r="BL1137" s="20" t="e">
        <f t="shared" si="365"/>
        <v>#N/A</v>
      </c>
      <c r="BM1137" s="20" t="e">
        <f t="shared" si="367"/>
        <v>#N/A</v>
      </c>
      <c r="BN1137" s="20" t="e">
        <f t="shared" si="366"/>
        <v>#N/A</v>
      </c>
    </row>
    <row r="1138" spans="1:66">
      <c r="A1138" s="92"/>
      <c r="B1138" s="90"/>
      <c r="C1138" s="90"/>
      <c r="D1138" s="93"/>
      <c r="E1138" s="93"/>
      <c r="F1138" s="93"/>
      <c r="G1138" s="93"/>
      <c r="H1138" s="93"/>
      <c r="I1138" s="93"/>
      <c r="J1138" s="93"/>
      <c r="K1138" s="93"/>
      <c r="L1138" s="92"/>
      <c r="M1138" s="93"/>
      <c r="N1138" s="91">
        <f t="shared" si="348"/>
        <v>0</v>
      </c>
      <c r="O1138" s="91" t="str">
        <f t="shared" si="349"/>
        <v/>
      </c>
      <c r="P1138" s="91" t="str">
        <f t="shared" si="350"/>
        <v/>
      </c>
      <c r="Q1138" s="91" t="str">
        <f t="shared" si="351"/>
        <v>HDJ</v>
      </c>
      <c r="R1138" s="82"/>
      <c r="S1138" s="95">
        <f t="shared" si="352"/>
        <v>0</v>
      </c>
      <c r="T1138" s="95">
        <f t="shared" si="353"/>
        <v>0</v>
      </c>
      <c r="U1138" s="79" t="e">
        <f>VLOOKUP($S1138,'Grille de Tarif OQN'!$B$2:$S$3603,U$1,0)</f>
        <v>#N/A</v>
      </c>
      <c r="V1138" s="79" t="e">
        <f>VLOOKUP($S1138,'Grille de Tarif OQN'!$B$2:$S$3603,V$1,0)</f>
        <v>#N/A</v>
      </c>
      <c r="W1138" s="79" t="e">
        <f>VLOOKUP($S1138,'Grille de Tarif OQN'!$B$2:$S$3603,W$1,0)</f>
        <v>#N/A</v>
      </c>
      <c r="X1138" s="79" t="e">
        <f>VLOOKUP($S1138,'Grille de Tarif OQN'!$B$2:$S$3603,X$1,0)</f>
        <v>#N/A</v>
      </c>
      <c r="Y1138" s="79" t="e">
        <f>VLOOKUP($S1138,'Grille de Tarif OQN'!$B$2:$S$3603,Y$1,0)</f>
        <v>#N/A</v>
      </c>
      <c r="Z1138" s="79" t="e">
        <f>VLOOKUP($S1138,'Grille de Tarif OQN'!$B$2:$S$3603,Z$1,0)</f>
        <v>#N/A</v>
      </c>
      <c r="AA1138" s="79" t="e">
        <f>VLOOKUP($S1138,'Grille de Tarif OQN'!$B$2:$S$3603,AA$1,0)</f>
        <v>#N/A</v>
      </c>
      <c r="AB1138" s="79" t="e">
        <f>VLOOKUP($S1138,'Grille de Tarif OQN'!$B$2:$S$3603,AB$1,0)</f>
        <v>#N/A</v>
      </c>
      <c r="AC1138" s="79" t="e">
        <f>VLOOKUP($S1138,'Grille de Tarif OQN'!$B$2:$S$3603,AC$1,0)</f>
        <v>#N/A</v>
      </c>
      <c r="AD1138" s="79" t="e">
        <f>VLOOKUP($S1138,'Grille de Tarif OQN'!$B$2:$S$3603,AD$1,0)</f>
        <v>#N/A</v>
      </c>
      <c r="AE1138" s="79" t="e">
        <f>VLOOKUP($S1138,'Grille de Tarif OQN'!$B$2:$S$3603,AE$1,0)</f>
        <v>#N/A</v>
      </c>
      <c r="AF1138" s="79" t="e">
        <f>VLOOKUP($S1138,'Grille de Tarif OQN'!$B$2:$S$3603,AF$1,0)</f>
        <v>#N/A</v>
      </c>
      <c r="AG1138" s="79" t="e">
        <f>VLOOKUP($S1138,'Grille de Tarif OQN'!$B$2:$S$3603,AG$1,0)</f>
        <v>#N/A</v>
      </c>
      <c r="AH1138" s="79" t="e">
        <f>VLOOKUP($S1138,'Grille de Tarif OQN'!$B$2:$S$3603,AH$1,0)</f>
        <v>#N/A</v>
      </c>
      <c r="AI1138" s="79" t="e">
        <f>VLOOKUP($S1138,'Grille de Tarif OQN'!$B$2:$S$3603,AI$1,0)</f>
        <v>#N/A</v>
      </c>
      <c r="AJ1138" s="79" t="e">
        <f>VLOOKUP($S1138,'Grille de Tarif OQN'!$B$2:$S$3603,AJ$1,0)</f>
        <v>#N/A</v>
      </c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72"/>
      <c r="AV1138"/>
      <c r="AW1138"/>
      <c r="AX1138"/>
      <c r="AY1138"/>
      <c r="AZ1138" s="96">
        <f t="shared" si="354"/>
        <v>0</v>
      </c>
      <c r="BA1138" s="24" t="e">
        <f t="shared" si="355"/>
        <v>#N/A</v>
      </c>
      <c r="BB1138" s="24" t="e">
        <f t="shared" si="356"/>
        <v>#N/A</v>
      </c>
      <c r="BC1138" s="24" t="e">
        <f t="shared" si="357"/>
        <v>#N/A</v>
      </c>
      <c r="BD1138" s="24" t="e">
        <f t="shared" si="358"/>
        <v>#N/A</v>
      </c>
      <c r="BE1138"/>
      <c r="BF1138" t="e">
        <f t="shared" si="359"/>
        <v>#N/A</v>
      </c>
      <c r="BG1138" t="str">
        <f t="shared" si="360"/>
        <v>HDJ</v>
      </c>
      <c r="BH1138" s="20" t="e">
        <f t="shared" si="361"/>
        <v>#N/A</v>
      </c>
      <c r="BI1138" s="20" t="e">
        <f t="shared" si="362"/>
        <v>#N/A</v>
      </c>
      <c r="BJ1138" s="20" t="e">
        <f t="shared" si="363"/>
        <v>#N/A</v>
      </c>
      <c r="BK1138" s="20" t="e">
        <f t="shared" si="364"/>
        <v>#N/A</v>
      </c>
      <c r="BL1138" s="20" t="e">
        <f t="shared" si="365"/>
        <v>#N/A</v>
      </c>
      <c r="BM1138" s="20" t="e">
        <f t="shared" si="367"/>
        <v>#N/A</v>
      </c>
      <c r="BN1138" s="20" t="e">
        <f t="shared" si="366"/>
        <v>#N/A</v>
      </c>
    </row>
    <row r="1139" spans="1:66">
      <c r="A1139" s="92"/>
      <c r="B1139" s="90"/>
      <c r="C1139" s="90"/>
      <c r="D1139" s="93"/>
      <c r="E1139" s="93"/>
      <c r="F1139" s="93"/>
      <c r="G1139" s="93"/>
      <c r="H1139" s="93"/>
      <c r="I1139" s="93"/>
      <c r="J1139" s="93"/>
      <c r="K1139" s="93"/>
      <c r="L1139" s="92"/>
      <c r="M1139" s="93"/>
      <c r="N1139" s="91">
        <f t="shared" si="348"/>
        <v>0</v>
      </c>
      <c r="O1139" s="91" t="str">
        <f t="shared" si="349"/>
        <v/>
      </c>
      <c r="P1139" s="91" t="str">
        <f t="shared" si="350"/>
        <v/>
      </c>
      <c r="Q1139" s="91" t="str">
        <f t="shared" si="351"/>
        <v>HDJ</v>
      </c>
      <c r="R1139" s="82"/>
      <c r="S1139" s="95">
        <f t="shared" si="352"/>
        <v>0</v>
      </c>
      <c r="T1139" s="95">
        <f t="shared" si="353"/>
        <v>0</v>
      </c>
      <c r="U1139" s="79" t="e">
        <f>VLOOKUP($S1139,'Grille de Tarif OQN'!$B$2:$S$3603,U$1,0)</f>
        <v>#N/A</v>
      </c>
      <c r="V1139" s="79" t="e">
        <f>VLOOKUP($S1139,'Grille de Tarif OQN'!$B$2:$S$3603,V$1,0)</f>
        <v>#N/A</v>
      </c>
      <c r="W1139" s="79" t="e">
        <f>VLOOKUP($S1139,'Grille de Tarif OQN'!$B$2:$S$3603,W$1,0)</f>
        <v>#N/A</v>
      </c>
      <c r="X1139" s="79" t="e">
        <f>VLOOKUP($S1139,'Grille de Tarif OQN'!$B$2:$S$3603,X$1,0)</f>
        <v>#N/A</v>
      </c>
      <c r="Y1139" s="79" t="e">
        <f>VLOOKUP($S1139,'Grille de Tarif OQN'!$B$2:$S$3603,Y$1,0)</f>
        <v>#N/A</v>
      </c>
      <c r="Z1139" s="79" t="e">
        <f>VLOOKUP($S1139,'Grille de Tarif OQN'!$B$2:$S$3603,Z$1,0)</f>
        <v>#N/A</v>
      </c>
      <c r="AA1139" s="79" t="e">
        <f>VLOOKUP($S1139,'Grille de Tarif OQN'!$B$2:$S$3603,AA$1,0)</f>
        <v>#N/A</v>
      </c>
      <c r="AB1139" s="79" t="e">
        <f>VLOOKUP($S1139,'Grille de Tarif OQN'!$B$2:$S$3603,AB$1,0)</f>
        <v>#N/A</v>
      </c>
      <c r="AC1139" s="79" t="e">
        <f>VLOOKUP($S1139,'Grille de Tarif OQN'!$B$2:$S$3603,AC$1,0)</f>
        <v>#N/A</v>
      </c>
      <c r="AD1139" s="79" t="e">
        <f>VLOOKUP($S1139,'Grille de Tarif OQN'!$B$2:$S$3603,AD$1,0)</f>
        <v>#N/A</v>
      </c>
      <c r="AE1139" s="79" t="e">
        <f>VLOOKUP($S1139,'Grille de Tarif OQN'!$B$2:$S$3603,AE$1,0)</f>
        <v>#N/A</v>
      </c>
      <c r="AF1139" s="79" t="e">
        <f>VLOOKUP($S1139,'Grille de Tarif OQN'!$B$2:$S$3603,AF$1,0)</f>
        <v>#N/A</v>
      </c>
      <c r="AG1139" s="79" t="e">
        <f>VLOOKUP($S1139,'Grille de Tarif OQN'!$B$2:$S$3603,AG$1,0)</f>
        <v>#N/A</v>
      </c>
      <c r="AH1139" s="79" t="e">
        <f>VLOOKUP($S1139,'Grille de Tarif OQN'!$B$2:$S$3603,AH$1,0)</f>
        <v>#N/A</v>
      </c>
      <c r="AI1139" s="79" t="e">
        <f>VLOOKUP($S1139,'Grille de Tarif OQN'!$B$2:$S$3603,AI$1,0)</f>
        <v>#N/A</v>
      </c>
      <c r="AJ1139" s="79" t="e">
        <f>VLOOKUP($S1139,'Grille de Tarif OQN'!$B$2:$S$3603,AJ$1,0)</f>
        <v>#N/A</v>
      </c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72"/>
      <c r="AV1139"/>
      <c r="AW1139"/>
      <c r="AX1139"/>
      <c r="AY1139"/>
      <c r="AZ1139" s="96">
        <f t="shared" si="354"/>
        <v>0</v>
      </c>
      <c r="BA1139" s="24" t="e">
        <f t="shared" si="355"/>
        <v>#N/A</v>
      </c>
      <c r="BB1139" s="24" t="e">
        <f t="shared" si="356"/>
        <v>#N/A</v>
      </c>
      <c r="BC1139" s="24" t="e">
        <f t="shared" si="357"/>
        <v>#N/A</v>
      </c>
      <c r="BD1139" s="24" t="e">
        <f t="shared" si="358"/>
        <v>#N/A</v>
      </c>
      <c r="BE1139"/>
      <c r="BF1139" t="e">
        <f t="shared" si="359"/>
        <v>#N/A</v>
      </c>
      <c r="BG1139" t="str">
        <f t="shared" si="360"/>
        <v>HDJ</v>
      </c>
      <c r="BH1139" s="20" t="e">
        <f t="shared" si="361"/>
        <v>#N/A</v>
      </c>
      <c r="BI1139" s="20" t="e">
        <f t="shared" si="362"/>
        <v>#N/A</v>
      </c>
      <c r="BJ1139" s="20" t="e">
        <f t="shared" si="363"/>
        <v>#N/A</v>
      </c>
      <c r="BK1139" s="20" t="e">
        <f t="shared" si="364"/>
        <v>#N/A</v>
      </c>
      <c r="BL1139" s="20" t="e">
        <f t="shared" si="365"/>
        <v>#N/A</v>
      </c>
      <c r="BM1139" s="20" t="e">
        <f t="shared" si="367"/>
        <v>#N/A</v>
      </c>
      <c r="BN1139" s="20" t="e">
        <f t="shared" si="366"/>
        <v>#N/A</v>
      </c>
    </row>
    <row r="1140" spans="1:66">
      <c r="A1140" s="92"/>
      <c r="B1140" s="90"/>
      <c r="C1140" s="90"/>
      <c r="D1140" s="93"/>
      <c r="E1140" s="93"/>
      <c r="F1140" s="93"/>
      <c r="G1140" s="93"/>
      <c r="H1140" s="93"/>
      <c r="I1140" s="93"/>
      <c r="J1140" s="93"/>
      <c r="K1140" s="93"/>
      <c r="L1140" s="92"/>
      <c r="M1140" s="93"/>
      <c r="N1140" s="91">
        <f t="shared" si="348"/>
        <v>0</v>
      </c>
      <c r="O1140" s="91" t="str">
        <f t="shared" si="349"/>
        <v/>
      </c>
      <c r="P1140" s="91" t="str">
        <f t="shared" si="350"/>
        <v/>
      </c>
      <c r="Q1140" s="91" t="str">
        <f t="shared" si="351"/>
        <v>HDJ</v>
      </c>
      <c r="R1140" s="82"/>
      <c r="S1140" s="95">
        <f t="shared" si="352"/>
        <v>0</v>
      </c>
      <c r="T1140" s="95">
        <f t="shared" si="353"/>
        <v>0</v>
      </c>
      <c r="U1140" s="79" t="e">
        <f>VLOOKUP($S1140,'Grille de Tarif OQN'!$B$2:$S$3603,U$1,0)</f>
        <v>#N/A</v>
      </c>
      <c r="V1140" s="79" t="e">
        <f>VLOOKUP($S1140,'Grille de Tarif OQN'!$B$2:$S$3603,V$1,0)</f>
        <v>#N/A</v>
      </c>
      <c r="W1140" s="79" t="e">
        <f>VLOOKUP($S1140,'Grille de Tarif OQN'!$B$2:$S$3603,W$1,0)</f>
        <v>#N/A</v>
      </c>
      <c r="X1140" s="79" t="e">
        <f>VLOOKUP($S1140,'Grille de Tarif OQN'!$B$2:$S$3603,X$1,0)</f>
        <v>#N/A</v>
      </c>
      <c r="Y1140" s="79" t="e">
        <f>VLOOKUP($S1140,'Grille de Tarif OQN'!$B$2:$S$3603,Y$1,0)</f>
        <v>#N/A</v>
      </c>
      <c r="Z1140" s="79" t="e">
        <f>VLOOKUP($S1140,'Grille de Tarif OQN'!$B$2:$S$3603,Z$1,0)</f>
        <v>#N/A</v>
      </c>
      <c r="AA1140" s="79" t="e">
        <f>VLOOKUP($S1140,'Grille de Tarif OQN'!$B$2:$S$3603,AA$1,0)</f>
        <v>#N/A</v>
      </c>
      <c r="AB1140" s="79" t="e">
        <f>VLOOKUP($S1140,'Grille de Tarif OQN'!$B$2:$S$3603,AB$1,0)</f>
        <v>#N/A</v>
      </c>
      <c r="AC1140" s="79" t="e">
        <f>VLOOKUP($S1140,'Grille de Tarif OQN'!$B$2:$S$3603,AC$1,0)</f>
        <v>#N/A</v>
      </c>
      <c r="AD1140" s="79" t="e">
        <f>VLOOKUP($S1140,'Grille de Tarif OQN'!$B$2:$S$3603,AD$1,0)</f>
        <v>#N/A</v>
      </c>
      <c r="AE1140" s="79" t="e">
        <f>VLOOKUP($S1140,'Grille de Tarif OQN'!$B$2:$S$3603,AE$1,0)</f>
        <v>#N/A</v>
      </c>
      <c r="AF1140" s="79" t="e">
        <f>VLOOKUP($S1140,'Grille de Tarif OQN'!$B$2:$S$3603,AF$1,0)</f>
        <v>#N/A</v>
      </c>
      <c r="AG1140" s="79" t="e">
        <f>VLOOKUP($S1140,'Grille de Tarif OQN'!$B$2:$S$3603,AG$1,0)</f>
        <v>#N/A</v>
      </c>
      <c r="AH1140" s="79" t="e">
        <f>VLOOKUP($S1140,'Grille de Tarif OQN'!$B$2:$S$3603,AH$1,0)</f>
        <v>#N/A</v>
      </c>
      <c r="AI1140" s="79" t="e">
        <f>VLOOKUP($S1140,'Grille de Tarif OQN'!$B$2:$S$3603,AI$1,0)</f>
        <v>#N/A</v>
      </c>
      <c r="AJ1140" s="79" t="e">
        <f>VLOOKUP($S1140,'Grille de Tarif OQN'!$B$2:$S$3603,AJ$1,0)</f>
        <v>#N/A</v>
      </c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72"/>
      <c r="AV1140"/>
      <c r="AW1140"/>
      <c r="AX1140"/>
      <c r="AY1140"/>
      <c r="AZ1140" s="96">
        <f t="shared" si="354"/>
        <v>0</v>
      </c>
      <c r="BA1140" s="24" t="e">
        <f t="shared" si="355"/>
        <v>#N/A</v>
      </c>
      <c r="BB1140" s="24" t="e">
        <f t="shared" si="356"/>
        <v>#N/A</v>
      </c>
      <c r="BC1140" s="24" t="e">
        <f t="shared" si="357"/>
        <v>#N/A</v>
      </c>
      <c r="BD1140" s="24" t="e">
        <f t="shared" si="358"/>
        <v>#N/A</v>
      </c>
      <c r="BE1140"/>
      <c r="BF1140" t="e">
        <f t="shared" si="359"/>
        <v>#N/A</v>
      </c>
      <c r="BG1140" t="str">
        <f t="shared" si="360"/>
        <v>HDJ</v>
      </c>
      <c r="BH1140" s="20" t="e">
        <f t="shared" si="361"/>
        <v>#N/A</v>
      </c>
      <c r="BI1140" s="20" t="e">
        <f t="shared" si="362"/>
        <v>#N/A</v>
      </c>
      <c r="BJ1140" s="20" t="e">
        <f t="shared" si="363"/>
        <v>#N/A</v>
      </c>
      <c r="BK1140" s="20" t="e">
        <f t="shared" si="364"/>
        <v>#N/A</v>
      </c>
      <c r="BL1140" s="20" t="e">
        <f t="shared" si="365"/>
        <v>#N/A</v>
      </c>
      <c r="BM1140" s="20" t="e">
        <f t="shared" si="367"/>
        <v>#N/A</v>
      </c>
      <c r="BN1140" s="20" t="e">
        <f t="shared" si="366"/>
        <v>#N/A</v>
      </c>
    </row>
    <row r="1141" spans="1:66">
      <c r="A1141" s="92"/>
      <c r="B1141" s="90"/>
      <c r="C1141" s="90"/>
      <c r="D1141" s="93"/>
      <c r="E1141" s="93"/>
      <c r="F1141" s="93"/>
      <c r="G1141" s="93"/>
      <c r="H1141" s="93"/>
      <c r="I1141" s="93"/>
      <c r="J1141" s="93"/>
      <c r="K1141" s="93"/>
      <c r="L1141" s="92"/>
      <c r="M1141" s="93"/>
      <c r="N1141" s="91">
        <f t="shared" si="348"/>
        <v>0</v>
      </c>
      <c r="O1141" s="91" t="str">
        <f t="shared" si="349"/>
        <v/>
      </c>
      <c r="P1141" s="91" t="str">
        <f t="shared" si="350"/>
        <v/>
      </c>
      <c r="Q1141" s="91" t="str">
        <f t="shared" si="351"/>
        <v>HDJ</v>
      </c>
      <c r="R1141" s="82"/>
      <c r="S1141" s="95">
        <f t="shared" si="352"/>
        <v>0</v>
      </c>
      <c r="T1141" s="95">
        <f t="shared" si="353"/>
        <v>0</v>
      </c>
      <c r="U1141" s="79" t="e">
        <f>VLOOKUP($S1141,'Grille de Tarif OQN'!$B$2:$S$3603,U$1,0)</f>
        <v>#N/A</v>
      </c>
      <c r="V1141" s="79" t="e">
        <f>VLOOKUP($S1141,'Grille de Tarif OQN'!$B$2:$S$3603,V$1,0)</f>
        <v>#N/A</v>
      </c>
      <c r="W1141" s="79" t="e">
        <f>VLOOKUP($S1141,'Grille de Tarif OQN'!$B$2:$S$3603,W$1,0)</f>
        <v>#N/A</v>
      </c>
      <c r="X1141" s="79" t="e">
        <f>VLOOKUP($S1141,'Grille de Tarif OQN'!$B$2:$S$3603,X$1,0)</f>
        <v>#N/A</v>
      </c>
      <c r="Y1141" s="79" t="e">
        <f>VLOOKUP($S1141,'Grille de Tarif OQN'!$B$2:$S$3603,Y$1,0)</f>
        <v>#N/A</v>
      </c>
      <c r="Z1141" s="79" t="e">
        <f>VLOOKUP($S1141,'Grille de Tarif OQN'!$B$2:$S$3603,Z$1,0)</f>
        <v>#N/A</v>
      </c>
      <c r="AA1141" s="79" t="e">
        <f>VLOOKUP($S1141,'Grille de Tarif OQN'!$B$2:$S$3603,AA$1,0)</f>
        <v>#N/A</v>
      </c>
      <c r="AB1141" s="79" t="e">
        <f>VLOOKUP($S1141,'Grille de Tarif OQN'!$B$2:$S$3603,AB$1,0)</f>
        <v>#N/A</v>
      </c>
      <c r="AC1141" s="79" t="e">
        <f>VLOOKUP($S1141,'Grille de Tarif OQN'!$B$2:$S$3603,AC$1,0)</f>
        <v>#N/A</v>
      </c>
      <c r="AD1141" s="79" t="e">
        <f>VLOOKUP($S1141,'Grille de Tarif OQN'!$B$2:$S$3603,AD$1,0)</f>
        <v>#N/A</v>
      </c>
      <c r="AE1141" s="79" t="e">
        <f>VLOOKUP($S1141,'Grille de Tarif OQN'!$B$2:$S$3603,AE$1,0)</f>
        <v>#N/A</v>
      </c>
      <c r="AF1141" s="79" t="e">
        <f>VLOOKUP($S1141,'Grille de Tarif OQN'!$B$2:$S$3603,AF$1,0)</f>
        <v>#N/A</v>
      </c>
      <c r="AG1141" s="79" t="e">
        <f>VLOOKUP($S1141,'Grille de Tarif OQN'!$B$2:$S$3603,AG$1,0)</f>
        <v>#N/A</v>
      </c>
      <c r="AH1141" s="79" t="e">
        <f>VLOOKUP($S1141,'Grille de Tarif OQN'!$B$2:$S$3603,AH$1,0)</f>
        <v>#N/A</v>
      </c>
      <c r="AI1141" s="79" t="e">
        <f>VLOOKUP($S1141,'Grille de Tarif OQN'!$B$2:$S$3603,AI$1,0)</f>
        <v>#N/A</v>
      </c>
      <c r="AJ1141" s="79" t="e">
        <f>VLOOKUP($S1141,'Grille de Tarif OQN'!$B$2:$S$3603,AJ$1,0)</f>
        <v>#N/A</v>
      </c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72"/>
      <c r="AV1141"/>
      <c r="AW1141"/>
      <c r="AX1141"/>
      <c r="AY1141"/>
      <c r="AZ1141" s="96">
        <f t="shared" si="354"/>
        <v>0</v>
      </c>
      <c r="BA1141" s="24" t="e">
        <f t="shared" si="355"/>
        <v>#N/A</v>
      </c>
      <c r="BB1141" s="24" t="e">
        <f t="shared" si="356"/>
        <v>#N/A</v>
      </c>
      <c r="BC1141" s="24" t="e">
        <f t="shared" si="357"/>
        <v>#N/A</v>
      </c>
      <c r="BD1141" s="24" t="e">
        <f t="shared" si="358"/>
        <v>#N/A</v>
      </c>
      <c r="BE1141"/>
      <c r="BF1141" t="e">
        <f t="shared" si="359"/>
        <v>#N/A</v>
      </c>
      <c r="BG1141" t="str">
        <f t="shared" si="360"/>
        <v>HDJ</v>
      </c>
      <c r="BH1141" s="20" t="e">
        <f t="shared" si="361"/>
        <v>#N/A</v>
      </c>
      <c r="BI1141" s="20" t="e">
        <f t="shared" si="362"/>
        <v>#N/A</v>
      </c>
      <c r="BJ1141" s="20" t="e">
        <f t="shared" si="363"/>
        <v>#N/A</v>
      </c>
      <c r="BK1141" s="20" t="e">
        <f t="shared" si="364"/>
        <v>#N/A</v>
      </c>
      <c r="BL1141" s="20" t="e">
        <f t="shared" si="365"/>
        <v>#N/A</v>
      </c>
      <c r="BM1141" s="20" t="e">
        <f t="shared" si="367"/>
        <v>#N/A</v>
      </c>
      <c r="BN1141" s="20" t="e">
        <f t="shared" si="366"/>
        <v>#N/A</v>
      </c>
    </row>
    <row r="1142" spans="1:66">
      <c r="A1142" s="92"/>
      <c r="B1142" s="90"/>
      <c r="C1142" s="90"/>
      <c r="D1142" s="93"/>
      <c r="E1142" s="93"/>
      <c r="F1142" s="93"/>
      <c r="G1142" s="93"/>
      <c r="H1142" s="93"/>
      <c r="I1142" s="93"/>
      <c r="J1142" s="93"/>
      <c r="K1142" s="93"/>
      <c r="L1142" s="92"/>
      <c r="M1142" s="93"/>
      <c r="N1142" s="91">
        <f t="shared" si="348"/>
        <v>0</v>
      </c>
      <c r="O1142" s="91" t="str">
        <f t="shared" si="349"/>
        <v/>
      </c>
      <c r="P1142" s="91" t="str">
        <f t="shared" si="350"/>
        <v/>
      </c>
      <c r="Q1142" s="91" t="str">
        <f t="shared" si="351"/>
        <v>HDJ</v>
      </c>
      <c r="R1142" s="82"/>
      <c r="S1142" s="95">
        <f t="shared" si="352"/>
        <v>0</v>
      </c>
      <c r="T1142" s="95">
        <f t="shared" si="353"/>
        <v>0</v>
      </c>
      <c r="U1142" s="79" t="e">
        <f>VLOOKUP($S1142,'Grille de Tarif OQN'!$B$2:$S$3603,U$1,0)</f>
        <v>#N/A</v>
      </c>
      <c r="V1142" s="79" t="e">
        <f>VLOOKUP($S1142,'Grille de Tarif OQN'!$B$2:$S$3603,V$1,0)</f>
        <v>#N/A</v>
      </c>
      <c r="W1142" s="79" t="e">
        <f>VLOOKUP($S1142,'Grille de Tarif OQN'!$B$2:$S$3603,W$1,0)</f>
        <v>#N/A</v>
      </c>
      <c r="X1142" s="79" t="e">
        <f>VLOOKUP($S1142,'Grille de Tarif OQN'!$B$2:$S$3603,X$1,0)</f>
        <v>#N/A</v>
      </c>
      <c r="Y1142" s="79" t="e">
        <f>VLOOKUP($S1142,'Grille de Tarif OQN'!$B$2:$S$3603,Y$1,0)</f>
        <v>#N/A</v>
      </c>
      <c r="Z1142" s="79" t="e">
        <f>VLOOKUP($S1142,'Grille de Tarif OQN'!$B$2:$S$3603,Z$1,0)</f>
        <v>#N/A</v>
      </c>
      <c r="AA1142" s="79" t="e">
        <f>VLOOKUP($S1142,'Grille de Tarif OQN'!$B$2:$S$3603,AA$1,0)</f>
        <v>#N/A</v>
      </c>
      <c r="AB1142" s="79" t="e">
        <f>VLOOKUP($S1142,'Grille de Tarif OQN'!$B$2:$S$3603,AB$1,0)</f>
        <v>#N/A</v>
      </c>
      <c r="AC1142" s="79" t="e">
        <f>VLOOKUP($S1142,'Grille de Tarif OQN'!$B$2:$S$3603,AC$1,0)</f>
        <v>#N/A</v>
      </c>
      <c r="AD1142" s="79" t="e">
        <f>VLOOKUP($S1142,'Grille de Tarif OQN'!$B$2:$S$3603,AD$1,0)</f>
        <v>#N/A</v>
      </c>
      <c r="AE1142" s="79" t="e">
        <f>VLOOKUP($S1142,'Grille de Tarif OQN'!$B$2:$S$3603,AE$1,0)</f>
        <v>#N/A</v>
      </c>
      <c r="AF1142" s="79" t="e">
        <f>VLOOKUP($S1142,'Grille de Tarif OQN'!$B$2:$S$3603,AF$1,0)</f>
        <v>#N/A</v>
      </c>
      <c r="AG1142" s="79" t="e">
        <f>VLOOKUP($S1142,'Grille de Tarif OQN'!$B$2:$S$3603,AG$1,0)</f>
        <v>#N/A</v>
      </c>
      <c r="AH1142" s="79" t="e">
        <f>VLOOKUP($S1142,'Grille de Tarif OQN'!$B$2:$S$3603,AH$1,0)</f>
        <v>#N/A</v>
      </c>
      <c r="AI1142" s="79" t="e">
        <f>VLOOKUP($S1142,'Grille de Tarif OQN'!$B$2:$S$3603,AI$1,0)</f>
        <v>#N/A</v>
      </c>
      <c r="AJ1142" s="79" t="e">
        <f>VLOOKUP($S1142,'Grille de Tarif OQN'!$B$2:$S$3603,AJ$1,0)</f>
        <v>#N/A</v>
      </c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72"/>
      <c r="AV1142"/>
      <c r="AW1142"/>
      <c r="AX1142"/>
      <c r="AY1142"/>
      <c r="AZ1142" s="96">
        <f t="shared" si="354"/>
        <v>0</v>
      </c>
      <c r="BA1142" s="24" t="e">
        <f t="shared" si="355"/>
        <v>#N/A</v>
      </c>
      <c r="BB1142" s="24" t="e">
        <f t="shared" si="356"/>
        <v>#N/A</v>
      </c>
      <c r="BC1142" s="24" t="e">
        <f t="shared" si="357"/>
        <v>#N/A</v>
      </c>
      <c r="BD1142" s="24" t="e">
        <f t="shared" si="358"/>
        <v>#N/A</v>
      </c>
      <c r="BE1142"/>
      <c r="BF1142" t="e">
        <f t="shared" si="359"/>
        <v>#N/A</v>
      </c>
      <c r="BG1142" t="str">
        <f t="shared" si="360"/>
        <v>HDJ</v>
      </c>
      <c r="BH1142" s="20" t="e">
        <f t="shared" si="361"/>
        <v>#N/A</v>
      </c>
      <c r="BI1142" s="20" t="e">
        <f t="shared" si="362"/>
        <v>#N/A</v>
      </c>
      <c r="BJ1142" s="20" t="e">
        <f t="shared" si="363"/>
        <v>#N/A</v>
      </c>
      <c r="BK1142" s="20" t="e">
        <f t="shared" si="364"/>
        <v>#N/A</v>
      </c>
      <c r="BL1142" s="20" t="e">
        <f t="shared" si="365"/>
        <v>#N/A</v>
      </c>
      <c r="BM1142" s="20" t="e">
        <f t="shared" si="367"/>
        <v>#N/A</v>
      </c>
      <c r="BN1142" s="20" t="e">
        <f t="shared" si="366"/>
        <v>#N/A</v>
      </c>
    </row>
    <row r="1143" spans="1:66">
      <c r="A1143" s="92"/>
      <c r="B1143" s="90"/>
      <c r="C1143" s="90"/>
      <c r="D1143" s="93"/>
      <c r="E1143" s="93"/>
      <c r="F1143" s="93"/>
      <c r="G1143" s="93"/>
      <c r="H1143" s="93"/>
      <c r="I1143" s="93"/>
      <c r="J1143" s="93"/>
      <c r="K1143" s="93"/>
      <c r="L1143" s="92"/>
      <c r="M1143" s="93"/>
      <c r="N1143" s="91">
        <f t="shared" si="348"/>
        <v>0</v>
      </c>
      <c r="O1143" s="91" t="str">
        <f t="shared" si="349"/>
        <v/>
      </c>
      <c r="P1143" s="91" t="str">
        <f t="shared" si="350"/>
        <v/>
      </c>
      <c r="Q1143" s="91" t="str">
        <f t="shared" si="351"/>
        <v>HDJ</v>
      </c>
      <c r="R1143" s="82"/>
      <c r="S1143" s="95">
        <f t="shared" si="352"/>
        <v>0</v>
      </c>
      <c r="T1143" s="95">
        <f t="shared" si="353"/>
        <v>0</v>
      </c>
      <c r="U1143" s="79" t="e">
        <f>VLOOKUP($S1143,'Grille de Tarif OQN'!$B$2:$S$3603,U$1,0)</f>
        <v>#N/A</v>
      </c>
      <c r="V1143" s="79" t="e">
        <f>VLOOKUP($S1143,'Grille de Tarif OQN'!$B$2:$S$3603,V$1,0)</f>
        <v>#N/A</v>
      </c>
      <c r="W1143" s="79" t="e">
        <f>VLOOKUP($S1143,'Grille de Tarif OQN'!$B$2:$S$3603,W$1,0)</f>
        <v>#N/A</v>
      </c>
      <c r="X1143" s="79" t="e">
        <f>VLOOKUP($S1143,'Grille de Tarif OQN'!$B$2:$S$3603,X$1,0)</f>
        <v>#N/A</v>
      </c>
      <c r="Y1143" s="79" t="e">
        <f>VLOOKUP($S1143,'Grille de Tarif OQN'!$B$2:$S$3603,Y$1,0)</f>
        <v>#N/A</v>
      </c>
      <c r="Z1143" s="79" t="e">
        <f>VLOOKUP($S1143,'Grille de Tarif OQN'!$B$2:$S$3603,Z$1,0)</f>
        <v>#N/A</v>
      </c>
      <c r="AA1143" s="79" t="e">
        <f>VLOOKUP($S1143,'Grille de Tarif OQN'!$B$2:$S$3603,AA$1,0)</f>
        <v>#N/A</v>
      </c>
      <c r="AB1143" s="79" t="e">
        <f>VLOOKUP($S1143,'Grille de Tarif OQN'!$B$2:$S$3603,AB$1,0)</f>
        <v>#N/A</v>
      </c>
      <c r="AC1143" s="79" t="e">
        <f>VLOOKUP($S1143,'Grille de Tarif OQN'!$B$2:$S$3603,AC$1,0)</f>
        <v>#N/A</v>
      </c>
      <c r="AD1143" s="79" t="e">
        <f>VLOOKUP($S1143,'Grille de Tarif OQN'!$B$2:$S$3603,AD$1,0)</f>
        <v>#N/A</v>
      </c>
      <c r="AE1143" s="79" t="e">
        <f>VLOOKUP($S1143,'Grille de Tarif OQN'!$B$2:$S$3603,AE$1,0)</f>
        <v>#N/A</v>
      </c>
      <c r="AF1143" s="79" t="e">
        <f>VLOOKUP($S1143,'Grille de Tarif OQN'!$B$2:$S$3603,AF$1,0)</f>
        <v>#N/A</v>
      </c>
      <c r="AG1143" s="79" t="e">
        <f>VLOOKUP($S1143,'Grille de Tarif OQN'!$B$2:$S$3603,AG$1,0)</f>
        <v>#N/A</v>
      </c>
      <c r="AH1143" s="79" t="e">
        <f>VLOOKUP($S1143,'Grille de Tarif OQN'!$B$2:$S$3603,AH$1,0)</f>
        <v>#N/A</v>
      </c>
      <c r="AI1143" s="79" t="e">
        <f>VLOOKUP($S1143,'Grille de Tarif OQN'!$B$2:$S$3603,AI$1,0)</f>
        <v>#N/A</v>
      </c>
      <c r="AJ1143" s="79" t="e">
        <f>VLOOKUP($S1143,'Grille de Tarif OQN'!$B$2:$S$3603,AJ$1,0)</f>
        <v>#N/A</v>
      </c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72"/>
      <c r="AV1143"/>
      <c r="AW1143"/>
      <c r="AX1143"/>
      <c r="AY1143"/>
      <c r="AZ1143" s="96">
        <f t="shared" si="354"/>
        <v>0</v>
      </c>
      <c r="BA1143" s="24" t="e">
        <f t="shared" si="355"/>
        <v>#N/A</v>
      </c>
      <c r="BB1143" s="24" t="e">
        <f t="shared" si="356"/>
        <v>#N/A</v>
      </c>
      <c r="BC1143" s="24" t="e">
        <f t="shared" si="357"/>
        <v>#N/A</v>
      </c>
      <c r="BD1143" s="24" t="e">
        <f t="shared" si="358"/>
        <v>#N/A</v>
      </c>
      <c r="BE1143"/>
      <c r="BF1143" t="e">
        <f t="shared" si="359"/>
        <v>#N/A</v>
      </c>
      <c r="BG1143" t="str">
        <f t="shared" si="360"/>
        <v>HDJ</v>
      </c>
      <c r="BH1143" s="20" t="e">
        <f t="shared" si="361"/>
        <v>#N/A</v>
      </c>
      <c r="BI1143" s="20" t="e">
        <f t="shared" si="362"/>
        <v>#N/A</v>
      </c>
      <c r="BJ1143" s="20" t="e">
        <f t="shared" si="363"/>
        <v>#N/A</v>
      </c>
      <c r="BK1143" s="20" t="e">
        <f t="shared" si="364"/>
        <v>#N/A</v>
      </c>
      <c r="BL1143" s="20" t="e">
        <f t="shared" si="365"/>
        <v>#N/A</v>
      </c>
      <c r="BM1143" s="20" t="e">
        <f t="shared" si="367"/>
        <v>#N/A</v>
      </c>
      <c r="BN1143" s="20" t="e">
        <f t="shared" si="366"/>
        <v>#N/A</v>
      </c>
    </row>
    <row r="1144" spans="1:66">
      <c r="A1144" s="92"/>
      <c r="B1144" s="90"/>
      <c r="C1144" s="90"/>
      <c r="D1144" s="93"/>
      <c r="E1144" s="93"/>
      <c r="F1144" s="93"/>
      <c r="G1144" s="93"/>
      <c r="H1144" s="93"/>
      <c r="I1144" s="93"/>
      <c r="J1144" s="93"/>
      <c r="K1144" s="93"/>
      <c r="L1144" s="92"/>
      <c r="M1144" s="93"/>
      <c r="N1144" s="91">
        <f t="shared" si="348"/>
        <v>0</v>
      </c>
      <c r="O1144" s="91" t="str">
        <f t="shared" si="349"/>
        <v/>
      </c>
      <c r="P1144" s="91" t="str">
        <f t="shared" si="350"/>
        <v/>
      </c>
      <c r="Q1144" s="91" t="str">
        <f t="shared" si="351"/>
        <v>HDJ</v>
      </c>
      <c r="R1144" s="82"/>
      <c r="S1144" s="95">
        <f t="shared" si="352"/>
        <v>0</v>
      </c>
      <c r="T1144" s="95">
        <f t="shared" si="353"/>
        <v>0</v>
      </c>
      <c r="U1144" s="79" t="e">
        <f>VLOOKUP($S1144,'Grille de Tarif OQN'!$B$2:$S$3603,U$1,0)</f>
        <v>#N/A</v>
      </c>
      <c r="V1144" s="79" t="e">
        <f>VLOOKUP($S1144,'Grille de Tarif OQN'!$B$2:$S$3603,V$1,0)</f>
        <v>#N/A</v>
      </c>
      <c r="W1144" s="79" t="e">
        <f>VLOOKUP($S1144,'Grille de Tarif OQN'!$B$2:$S$3603,W$1,0)</f>
        <v>#N/A</v>
      </c>
      <c r="X1144" s="79" t="e">
        <f>VLOOKUP($S1144,'Grille de Tarif OQN'!$B$2:$S$3603,X$1,0)</f>
        <v>#N/A</v>
      </c>
      <c r="Y1144" s="79" t="e">
        <f>VLOOKUP($S1144,'Grille de Tarif OQN'!$B$2:$S$3603,Y$1,0)</f>
        <v>#N/A</v>
      </c>
      <c r="Z1144" s="79" t="e">
        <f>VLOOKUP($S1144,'Grille de Tarif OQN'!$B$2:$S$3603,Z$1,0)</f>
        <v>#N/A</v>
      </c>
      <c r="AA1144" s="79" t="e">
        <f>VLOOKUP($S1144,'Grille de Tarif OQN'!$B$2:$S$3603,AA$1,0)</f>
        <v>#N/A</v>
      </c>
      <c r="AB1144" s="79" t="e">
        <f>VLOOKUP($S1144,'Grille de Tarif OQN'!$B$2:$S$3603,AB$1,0)</f>
        <v>#N/A</v>
      </c>
      <c r="AC1144" s="79" t="e">
        <f>VLOOKUP($S1144,'Grille de Tarif OQN'!$B$2:$S$3603,AC$1,0)</f>
        <v>#N/A</v>
      </c>
      <c r="AD1144" s="79" t="e">
        <f>VLOOKUP($S1144,'Grille de Tarif OQN'!$B$2:$S$3603,AD$1,0)</f>
        <v>#N/A</v>
      </c>
      <c r="AE1144" s="79" t="e">
        <f>VLOOKUP($S1144,'Grille de Tarif OQN'!$B$2:$S$3603,AE$1,0)</f>
        <v>#N/A</v>
      </c>
      <c r="AF1144" s="79" t="e">
        <f>VLOOKUP($S1144,'Grille de Tarif OQN'!$B$2:$S$3603,AF$1,0)</f>
        <v>#N/A</v>
      </c>
      <c r="AG1144" s="79" t="e">
        <f>VLOOKUP($S1144,'Grille de Tarif OQN'!$B$2:$S$3603,AG$1,0)</f>
        <v>#N/A</v>
      </c>
      <c r="AH1144" s="79" t="e">
        <f>VLOOKUP($S1144,'Grille de Tarif OQN'!$B$2:$S$3603,AH$1,0)</f>
        <v>#N/A</v>
      </c>
      <c r="AI1144" s="79" t="e">
        <f>VLOOKUP($S1144,'Grille de Tarif OQN'!$B$2:$S$3603,AI$1,0)</f>
        <v>#N/A</v>
      </c>
      <c r="AJ1144" s="79" t="e">
        <f>VLOOKUP($S1144,'Grille de Tarif OQN'!$B$2:$S$3603,AJ$1,0)</f>
        <v>#N/A</v>
      </c>
      <c r="AK1144" s="81"/>
      <c r="AL1144" s="81"/>
      <c r="AM1144" s="81"/>
      <c r="AN1144" s="81"/>
      <c r="AO1144" s="81"/>
      <c r="AP1144" s="81"/>
      <c r="AQ1144" s="81"/>
      <c r="AR1144" s="81"/>
      <c r="AS1144" s="81"/>
      <c r="AT1144" s="81"/>
      <c r="AU1144" s="72"/>
      <c r="AV1144"/>
      <c r="AW1144"/>
      <c r="AX1144"/>
      <c r="AY1144"/>
      <c r="AZ1144" s="96">
        <f t="shared" si="354"/>
        <v>0</v>
      </c>
      <c r="BA1144" s="24" t="e">
        <f t="shared" si="355"/>
        <v>#N/A</v>
      </c>
      <c r="BB1144" s="24" t="e">
        <f t="shared" si="356"/>
        <v>#N/A</v>
      </c>
      <c r="BC1144" s="24" t="e">
        <f t="shared" si="357"/>
        <v>#N/A</v>
      </c>
      <c r="BD1144" s="24" t="e">
        <f t="shared" si="358"/>
        <v>#N/A</v>
      </c>
      <c r="BE1144"/>
      <c r="BF1144" t="e">
        <f t="shared" si="359"/>
        <v>#N/A</v>
      </c>
      <c r="BG1144" t="str">
        <f t="shared" si="360"/>
        <v>HDJ</v>
      </c>
      <c r="BH1144" s="20" t="e">
        <f t="shared" si="361"/>
        <v>#N/A</v>
      </c>
      <c r="BI1144" s="20" t="e">
        <f t="shared" si="362"/>
        <v>#N/A</v>
      </c>
      <c r="BJ1144" s="20" t="e">
        <f t="shared" si="363"/>
        <v>#N/A</v>
      </c>
      <c r="BK1144" s="20" t="e">
        <f t="shared" si="364"/>
        <v>#N/A</v>
      </c>
      <c r="BL1144" s="20" t="e">
        <f t="shared" si="365"/>
        <v>#N/A</v>
      </c>
      <c r="BM1144" s="20" t="e">
        <f t="shared" si="367"/>
        <v>#N/A</v>
      </c>
      <c r="BN1144" s="20" t="e">
        <f t="shared" si="366"/>
        <v>#N/A</v>
      </c>
    </row>
    <row r="1145" spans="1:66">
      <c r="A1145" s="92"/>
      <c r="B1145" s="90"/>
      <c r="C1145" s="90"/>
      <c r="D1145" s="93"/>
      <c r="E1145" s="93"/>
      <c r="F1145" s="93"/>
      <c r="G1145" s="93"/>
      <c r="H1145" s="93"/>
      <c r="I1145" s="93"/>
      <c r="J1145" s="93"/>
      <c r="K1145" s="93"/>
      <c r="L1145" s="92"/>
      <c r="M1145" s="93"/>
      <c r="N1145" s="91">
        <f t="shared" ref="N1145:N1208" si="368">IF(LEN(B1145)=7,1,0)</f>
        <v>0</v>
      </c>
      <c r="O1145" s="91" t="str">
        <f t="shared" ref="O1145:O1208" si="369">LEFT(B1145,2)</f>
        <v/>
      </c>
      <c r="P1145" s="91" t="str">
        <f t="shared" ref="P1145:P1208" si="370">LEFT(B1145,4)</f>
        <v/>
      </c>
      <c r="Q1145" s="91" t="str">
        <f t="shared" ref="Q1145:Q1208" si="371">IF(F1145=1,"HC","HDJ")</f>
        <v>HDJ</v>
      </c>
      <c r="R1145" s="82"/>
      <c r="S1145" s="95">
        <f t="shared" ref="S1145:S1208" si="372">B1145</f>
        <v>0</v>
      </c>
      <c r="T1145" s="95">
        <f t="shared" ref="T1145:T1208" si="373">C1145</f>
        <v>0</v>
      </c>
      <c r="U1145" s="79" t="e">
        <f>VLOOKUP($S1145,'Grille de Tarif OQN'!$B$2:$S$3603,U$1,0)</f>
        <v>#N/A</v>
      </c>
      <c r="V1145" s="79" t="e">
        <f>VLOOKUP($S1145,'Grille de Tarif OQN'!$B$2:$S$3603,V$1,0)</f>
        <v>#N/A</v>
      </c>
      <c r="W1145" s="79" t="e">
        <f>VLOOKUP($S1145,'Grille de Tarif OQN'!$B$2:$S$3603,W$1,0)</f>
        <v>#N/A</v>
      </c>
      <c r="X1145" s="79" t="e">
        <f>VLOOKUP($S1145,'Grille de Tarif OQN'!$B$2:$S$3603,X$1,0)</f>
        <v>#N/A</v>
      </c>
      <c r="Y1145" s="79" t="e">
        <f>VLOOKUP($S1145,'Grille de Tarif OQN'!$B$2:$S$3603,Y$1,0)</f>
        <v>#N/A</v>
      </c>
      <c r="Z1145" s="79" t="e">
        <f>VLOOKUP($S1145,'Grille de Tarif OQN'!$B$2:$S$3603,Z$1,0)</f>
        <v>#N/A</v>
      </c>
      <c r="AA1145" s="79" t="e">
        <f>VLOOKUP($S1145,'Grille de Tarif OQN'!$B$2:$S$3603,AA$1,0)</f>
        <v>#N/A</v>
      </c>
      <c r="AB1145" s="79" t="e">
        <f>VLOOKUP($S1145,'Grille de Tarif OQN'!$B$2:$S$3603,AB$1,0)</f>
        <v>#N/A</v>
      </c>
      <c r="AC1145" s="79" t="e">
        <f>VLOOKUP($S1145,'Grille de Tarif OQN'!$B$2:$S$3603,AC$1,0)</f>
        <v>#N/A</v>
      </c>
      <c r="AD1145" s="79" t="e">
        <f>VLOOKUP($S1145,'Grille de Tarif OQN'!$B$2:$S$3603,AD$1,0)</f>
        <v>#N/A</v>
      </c>
      <c r="AE1145" s="79" t="e">
        <f>VLOOKUP($S1145,'Grille de Tarif OQN'!$B$2:$S$3603,AE$1,0)</f>
        <v>#N/A</v>
      </c>
      <c r="AF1145" s="79" t="e">
        <f>VLOOKUP($S1145,'Grille de Tarif OQN'!$B$2:$S$3603,AF$1,0)</f>
        <v>#N/A</v>
      </c>
      <c r="AG1145" s="79" t="e">
        <f>VLOOKUP($S1145,'Grille de Tarif OQN'!$B$2:$S$3603,AG$1,0)</f>
        <v>#N/A</v>
      </c>
      <c r="AH1145" s="79" t="e">
        <f>VLOOKUP($S1145,'Grille de Tarif OQN'!$B$2:$S$3603,AH$1,0)</f>
        <v>#N/A</v>
      </c>
      <c r="AI1145" s="79" t="e">
        <f>VLOOKUP($S1145,'Grille de Tarif OQN'!$B$2:$S$3603,AI$1,0)</f>
        <v>#N/A</v>
      </c>
      <c r="AJ1145" s="79" t="e">
        <f>VLOOKUP($S1145,'Grille de Tarif OQN'!$B$2:$S$3603,AJ$1,0)</f>
        <v>#N/A</v>
      </c>
      <c r="AK1145" s="81"/>
      <c r="AL1145" s="81"/>
      <c r="AM1145" s="81"/>
      <c r="AN1145" s="81"/>
      <c r="AO1145" s="81"/>
      <c r="AP1145" s="81"/>
      <c r="AQ1145" s="81"/>
      <c r="AR1145" s="81"/>
      <c r="AS1145" s="81"/>
      <c r="AT1145" s="81"/>
      <c r="AU1145" s="72"/>
      <c r="AV1145"/>
      <c r="AW1145"/>
      <c r="AX1145"/>
      <c r="AY1145"/>
      <c r="AZ1145" s="96">
        <f t="shared" ref="AZ1145:AZ1208" si="374">D1145</f>
        <v>0</v>
      </c>
      <c r="BA1145" s="24" t="e">
        <f t="shared" ref="BA1145:BA1208" si="375">IF(BG1145="HDJ",BN1145,IF(BF1145="ZONE90",BM1145,IF(BF1145="ZONEBASSE",BH1145,IF(BF1145="ZONEFORF1",BI1145,IF(BF1145="ZONEFORF2",BJ1145,IF(BF1145="ZONEFORF3",BK1145,BL1145))))))</f>
        <v>#N/A</v>
      </c>
      <c r="BB1145" s="24" t="e">
        <f t="shared" ref="BB1145:BB1208" si="376">BA1145/AZ1145</f>
        <v>#N/A</v>
      </c>
      <c r="BC1145" s="24" t="e">
        <f t="shared" ref="BC1145:BC1208" si="377">BA1145*$BD$1</f>
        <v>#N/A</v>
      </c>
      <c r="BD1145" s="24" t="e">
        <f t="shared" ref="BD1145:BD1208" si="378">BB1145*$BD$1</f>
        <v>#N/A</v>
      </c>
      <c r="BE1145"/>
      <c r="BF1145" t="e">
        <f t="shared" ref="BF1145:BF1208" si="379">IF(AZ1145&gt;90,"ZONE90",IF(AG1145=1,IF(AZ1145&lt;U1145,"ZONEBASSE",IF(AZ1145&lt;AI1145,"ZONEFORF1",IF(AZ1145&lt;AJ1145,"ZONEFORF2",IF(AZ1145&lt;V1145,"ZONEFORF3","ZONEHAUTE")))),IF(AZ1145&lt;U1145,"ZONEBASSE",IF(AZ1145&lt;V1145,"ZONEFORF1","ZONEHAUTE"))))</f>
        <v>#N/A</v>
      </c>
      <c r="BG1145" t="str">
        <f t="shared" ref="BG1145:BG1208" si="380">IF(RIGHT(S1145,1)="0","HDJ","HC")</f>
        <v>HDJ</v>
      </c>
      <c r="BH1145" s="20" t="e">
        <f t="shared" ref="BH1145:BH1208" si="381">IF(AZ1145&lt;8,AD1145*AZ1145,W1145-(U1145-AZ1145)*X1145)</f>
        <v>#N/A</v>
      </c>
      <c r="BI1145" s="20" t="e">
        <f t="shared" ref="BI1145:BI1208" si="382">Y1145</f>
        <v>#N/A</v>
      </c>
      <c r="BJ1145" s="20" t="e">
        <f t="shared" ref="BJ1145:BJ1208" si="383">Z1145</f>
        <v>#N/A</v>
      </c>
      <c r="BK1145" s="20" t="e">
        <f t="shared" ref="BK1145:BK1208" si="384">AA1145</f>
        <v>#N/A</v>
      </c>
      <c r="BL1145" s="20" t="e">
        <f t="shared" ref="BL1145:BL1208" si="385">IF(AG1145=1,AA1145+(AZ1145-V1145)*AB1145,Y1145+(AZ1145-V1145)*AB1145)</f>
        <v>#N/A</v>
      </c>
      <c r="BM1145" s="20" t="e">
        <f t="shared" si="367"/>
        <v>#N/A</v>
      </c>
      <c r="BN1145" s="20" t="e">
        <f t="shared" ref="BN1145:BN1208" si="386">AZ1145*Y1145</f>
        <v>#N/A</v>
      </c>
    </row>
    <row r="1146" spans="1:66">
      <c r="A1146" s="92"/>
      <c r="B1146" s="90"/>
      <c r="C1146" s="90"/>
      <c r="D1146" s="93"/>
      <c r="E1146" s="93"/>
      <c r="F1146" s="93"/>
      <c r="G1146" s="93"/>
      <c r="H1146" s="93"/>
      <c r="I1146" s="93"/>
      <c r="J1146" s="93"/>
      <c r="K1146" s="93"/>
      <c r="L1146" s="92"/>
      <c r="M1146" s="93"/>
      <c r="N1146" s="91">
        <f t="shared" si="368"/>
        <v>0</v>
      </c>
      <c r="O1146" s="91" t="str">
        <f t="shared" si="369"/>
        <v/>
      </c>
      <c r="P1146" s="91" t="str">
        <f t="shared" si="370"/>
        <v/>
      </c>
      <c r="Q1146" s="91" t="str">
        <f t="shared" si="371"/>
        <v>HDJ</v>
      </c>
      <c r="R1146" s="82"/>
      <c r="S1146" s="95">
        <f t="shared" si="372"/>
        <v>0</v>
      </c>
      <c r="T1146" s="95">
        <f t="shared" si="373"/>
        <v>0</v>
      </c>
      <c r="U1146" s="79" t="e">
        <f>VLOOKUP($S1146,'Grille de Tarif OQN'!$B$2:$S$3603,U$1,0)</f>
        <v>#N/A</v>
      </c>
      <c r="V1146" s="79" t="e">
        <f>VLOOKUP($S1146,'Grille de Tarif OQN'!$B$2:$S$3603,V$1,0)</f>
        <v>#N/A</v>
      </c>
      <c r="W1146" s="79" t="e">
        <f>VLOOKUP($S1146,'Grille de Tarif OQN'!$B$2:$S$3603,W$1,0)</f>
        <v>#N/A</v>
      </c>
      <c r="X1146" s="79" t="e">
        <f>VLOOKUP($S1146,'Grille de Tarif OQN'!$B$2:$S$3603,X$1,0)</f>
        <v>#N/A</v>
      </c>
      <c r="Y1146" s="79" t="e">
        <f>VLOOKUP($S1146,'Grille de Tarif OQN'!$B$2:$S$3603,Y$1,0)</f>
        <v>#N/A</v>
      </c>
      <c r="Z1146" s="79" t="e">
        <f>VLOOKUP($S1146,'Grille de Tarif OQN'!$B$2:$S$3603,Z$1,0)</f>
        <v>#N/A</v>
      </c>
      <c r="AA1146" s="79" t="e">
        <f>VLOOKUP($S1146,'Grille de Tarif OQN'!$B$2:$S$3603,AA$1,0)</f>
        <v>#N/A</v>
      </c>
      <c r="AB1146" s="79" t="e">
        <f>VLOOKUP($S1146,'Grille de Tarif OQN'!$B$2:$S$3603,AB$1,0)</f>
        <v>#N/A</v>
      </c>
      <c r="AC1146" s="79" t="e">
        <f>VLOOKUP($S1146,'Grille de Tarif OQN'!$B$2:$S$3603,AC$1,0)</f>
        <v>#N/A</v>
      </c>
      <c r="AD1146" s="79" t="e">
        <f>VLOOKUP($S1146,'Grille de Tarif OQN'!$B$2:$S$3603,AD$1,0)</f>
        <v>#N/A</v>
      </c>
      <c r="AE1146" s="79" t="e">
        <f>VLOOKUP($S1146,'Grille de Tarif OQN'!$B$2:$S$3603,AE$1,0)</f>
        <v>#N/A</v>
      </c>
      <c r="AF1146" s="79" t="e">
        <f>VLOOKUP($S1146,'Grille de Tarif OQN'!$B$2:$S$3603,AF$1,0)</f>
        <v>#N/A</v>
      </c>
      <c r="AG1146" s="79" t="e">
        <f>VLOOKUP($S1146,'Grille de Tarif OQN'!$B$2:$S$3603,AG$1,0)</f>
        <v>#N/A</v>
      </c>
      <c r="AH1146" s="79" t="e">
        <f>VLOOKUP($S1146,'Grille de Tarif OQN'!$B$2:$S$3603,AH$1,0)</f>
        <v>#N/A</v>
      </c>
      <c r="AI1146" s="79" t="e">
        <f>VLOOKUP($S1146,'Grille de Tarif OQN'!$B$2:$S$3603,AI$1,0)</f>
        <v>#N/A</v>
      </c>
      <c r="AJ1146" s="79" t="e">
        <f>VLOOKUP($S1146,'Grille de Tarif OQN'!$B$2:$S$3603,AJ$1,0)</f>
        <v>#N/A</v>
      </c>
      <c r="AK1146" s="81"/>
      <c r="AL1146" s="81"/>
      <c r="AM1146" s="81"/>
      <c r="AN1146" s="81"/>
      <c r="AO1146" s="81"/>
      <c r="AP1146" s="81"/>
      <c r="AQ1146" s="81"/>
      <c r="AR1146" s="81"/>
      <c r="AS1146" s="81"/>
      <c r="AT1146" s="81"/>
      <c r="AU1146" s="72"/>
      <c r="AV1146"/>
      <c r="AW1146"/>
      <c r="AX1146"/>
      <c r="AY1146"/>
      <c r="AZ1146" s="96">
        <f t="shared" si="374"/>
        <v>0</v>
      </c>
      <c r="BA1146" s="24" t="e">
        <f t="shared" si="375"/>
        <v>#N/A</v>
      </c>
      <c r="BB1146" s="24" t="e">
        <f t="shared" si="376"/>
        <v>#N/A</v>
      </c>
      <c r="BC1146" s="24" t="e">
        <f t="shared" si="377"/>
        <v>#N/A</v>
      </c>
      <c r="BD1146" s="24" t="e">
        <f t="shared" si="378"/>
        <v>#N/A</v>
      </c>
      <c r="BE1146"/>
      <c r="BF1146" t="e">
        <f t="shared" si="379"/>
        <v>#N/A</v>
      </c>
      <c r="BG1146" t="str">
        <f t="shared" si="380"/>
        <v>HDJ</v>
      </c>
      <c r="BH1146" s="20" t="e">
        <f t="shared" si="381"/>
        <v>#N/A</v>
      </c>
      <c r="BI1146" s="20" t="e">
        <f t="shared" si="382"/>
        <v>#N/A</v>
      </c>
      <c r="BJ1146" s="20" t="e">
        <f t="shared" si="383"/>
        <v>#N/A</v>
      </c>
      <c r="BK1146" s="20" t="e">
        <f t="shared" si="384"/>
        <v>#N/A</v>
      </c>
      <c r="BL1146" s="20" t="e">
        <f t="shared" si="385"/>
        <v>#N/A</v>
      </c>
      <c r="BM1146" s="20" t="e">
        <f t="shared" si="367"/>
        <v>#N/A</v>
      </c>
      <c r="BN1146" s="20" t="e">
        <f t="shared" si="386"/>
        <v>#N/A</v>
      </c>
    </row>
    <row r="1147" spans="1:66">
      <c r="A1147" s="92"/>
      <c r="B1147" s="90"/>
      <c r="C1147" s="90"/>
      <c r="D1147" s="93"/>
      <c r="E1147" s="93"/>
      <c r="F1147" s="93"/>
      <c r="G1147" s="93"/>
      <c r="H1147" s="93"/>
      <c r="I1147" s="93"/>
      <c r="J1147" s="93"/>
      <c r="K1147" s="93"/>
      <c r="L1147" s="92"/>
      <c r="M1147" s="93"/>
      <c r="N1147" s="91">
        <f t="shared" si="368"/>
        <v>0</v>
      </c>
      <c r="O1147" s="91" t="str">
        <f t="shared" si="369"/>
        <v/>
      </c>
      <c r="P1147" s="91" t="str">
        <f t="shared" si="370"/>
        <v/>
      </c>
      <c r="Q1147" s="91" t="str">
        <f t="shared" si="371"/>
        <v>HDJ</v>
      </c>
      <c r="R1147" s="82"/>
      <c r="S1147" s="95">
        <f t="shared" si="372"/>
        <v>0</v>
      </c>
      <c r="T1147" s="95">
        <f t="shared" si="373"/>
        <v>0</v>
      </c>
      <c r="U1147" s="79" t="e">
        <f>VLOOKUP($S1147,'Grille de Tarif OQN'!$B$2:$S$3603,U$1,0)</f>
        <v>#N/A</v>
      </c>
      <c r="V1147" s="79" t="e">
        <f>VLOOKUP($S1147,'Grille de Tarif OQN'!$B$2:$S$3603,V$1,0)</f>
        <v>#N/A</v>
      </c>
      <c r="W1147" s="79" t="e">
        <f>VLOOKUP($S1147,'Grille de Tarif OQN'!$B$2:$S$3603,W$1,0)</f>
        <v>#N/A</v>
      </c>
      <c r="X1147" s="79" t="e">
        <f>VLOOKUP($S1147,'Grille de Tarif OQN'!$B$2:$S$3603,X$1,0)</f>
        <v>#N/A</v>
      </c>
      <c r="Y1147" s="79" t="e">
        <f>VLOOKUP($S1147,'Grille de Tarif OQN'!$B$2:$S$3603,Y$1,0)</f>
        <v>#N/A</v>
      </c>
      <c r="Z1147" s="79" t="e">
        <f>VLOOKUP($S1147,'Grille de Tarif OQN'!$B$2:$S$3603,Z$1,0)</f>
        <v>#N/A</v>
      </c>
      <c r="AA1147" s="79" t="e">
        <f>VLOOKUP($S1147,'Grille de Tarif OQN'!$B$2:$S$3603,AA$1,0)</f>
        <v>#N/A</v>
      </c>
      <c r="AB1147" s="79" t="e">
        <f>VLOOKUP($S1147,'Grille de Tarif OQN'!$B$2:$S$3603,AB$1,0)</f>
        <v>#N/A</v>
      </c>
      <c r="AC1147" s="79" t="e">
        <f>VLOOKUP($S1147,'Grille de Tarif OQN'!$B$2:$S$3603,AC$1,0)</f>
        <v>#N/A</v>
      </c>
      <c r="AD1147" s="79" t="e">
        <f>VLOOKUP($S1147,'Grille de Tarif OQN'!$B$2:$S$3603,AD$1,0)</f>
        <v>#N/A</v>
      </c>
      <c r="AE1147" s="79" t="e">
        <f>VLOOKUP($S1147,'Grille de Tarif OQN'!$B$2:$S$3603,AE$1,0)</f>
        <v>#N/A</v>
      </c>
      <c r="AF1147" s="79" t="e">
        <f>VLOOKUP($S1147,'Grille de Tarif OQN'!$B$2:$S$3603,AF$1,0)</f>
        <v>#N/A</v>
      </c>
      <c r="AG1147" s="79" t="e">
        <f>VLOOKUP($S1147,'Grille de Tarif OQN'!$B$2:$S$3603,AG$1,0)</f>
        <v>#N/A</v>
      </c>
      <c r="AH1147" s="79" t="e">
        <f>VLOOKUP($S1147,'Grille de Tarif OQN'!$B$2:$S$3603,AH$1,0)</f>
        <v>#N/A</v>
      </c>
      <c r="AI1147" s="79" t="e">
        <f>VLOOKUP($S1147,'Grille de Tarif OQN'!$B$2:$S$3603,AI$1,0)</f>
        <v>#N/A</v>
      </c>
      <c r="AJ1147" s="79" t="e">
        <f>VLOOKUP($S1147,'Grille de Tarif OQN'!$B$2:$S$3603,AJ$1,0)</f>
        <v>#N/A</v>
      </c>
      <c r="AK1147" s="81"/>
      <c r="AL1147" s="81"/>
      <c r="AM1147" s="81"/>
      <c r="AN1147" s="81"/>
      <c r="AO1147" s="81"/>
      <c r="AP1147" s="81"/>
      <c r="AQ1147" s="81"/>
      <c r="AR1147" s="81"/>
      <c r="AS1147" s="81"/>
      <c r="AT1147" s="81"/>
      <c r="AU1147" s="72"/>
      <c r="AV1147"/>
      <c r="AW1147"/>
      <c r="AX1147"/>
      <c r="AY1147"/>
      <c r="AZ1147" s="96">
        <f t="shared" si="374"/>
        <v>0</v>
      </c>
      <c r="BA1147" s="24" t="e">
        <f t="shared" si="375"/>
        <v>#N/A</v>
      </c>
      <c r="BB1147" s="24" t="e">
        <f t="shared" si="376"/>
        <v>#N/A</v>
      </c>
      <c r="BC1147" s="24" t="e">
        <f t="shared" si="377"/>
        <v>#N/A</v>
      </c>
      <c r="BD1147" s="24" t="e">
        <f t="shared" si="378"/>
        <v>#N/A</v>
      </c>
      <c r="BE1147"/>
      <c r="BF1147" t="e">
        <f t="shared" si="379"/>
        <v>#N/A</v>
      </c>
      <c r="BG1147" t="str">
        <f t="shared" si="380"/>
        <v>HDJ</v>
      </c>
      <c r="BH1147" s="20" t="e">
        <f t="shared" si="381"/>
        <v>#N/A</v>
      </c>
      <c r="BI1147" s="20" t="e">
        <f t="shared" si="382"/>
        <v>#N/A</v>
      </c>
      <c r="BJ1147" s="20" t="e">
        <f t="shared" si="383"/>
        <v>#N/A</v>
      </c>
      <c r="BK1147" s="20" t="e">
        <f t="shared" si="384"/>
        <v>#N/A</v>
      </c>
      <c r="BL1147" s="20" t="e">
        <f t="shared" si="385"/>
        <v>#N/A</v>
      </c>
      <c r="BM1147" s="20" t="e">
        <f t="shared" si="367"/>
        <v>#N/A</v>
      </c>
      <c r="BN1147" s="20" t="e">
        <f t="shared" si="386"/>
        <v>#N/A</v>
      </c>
    </row>
    <row r="1148" spans="1:66">
      <c r="A1148" s="92"/>
      <c r="B1148" s="90"/>
      <c r="C1148" s="90"/>
      <c r="D1148" s="93"/>
      <c r="E1148" s="93"/>
      <c r="F1148" s="93"/>
      <c r="G1148" s="93"/>
      <c r="H1148" s="93"/>
      <c r="I1148" s="93"/>
      <c r="J1148" s="93"/>
      <c r="K1148" s="93"/>
      <c r="L1148" s="92"/>
      <c r="M1148" s="93"/>
      <c r="N1148" s="91">
        <f t="shared" si="368"/>
        <v>0</v>
      </c>
      <c r="O1148" s="91" t="str">
        <f t="shared" si="369"/>
        <v/>
      </c>
      <c r="P1148" s="91" t="str">
        <f t="shared" si="370"/>
        <v/>
      </c>
      <c r="Q1148" s="91" t="str">
        <f t="shared" si="371"/>
        <v>HDJ</v>
      </c>
      <c r="R1148" s="82"/>
      <c r="S1148" s="95">
        <f t="shared" si="372"/>
        <v>0</v>
      </c>
      <c r="T1148" s="95">
        <f t="shared" si="373"/>
        <v>0</v>
      </c>
      <c r="U1148" s="79" t="e">
        <f>VLOOKUP($S1148,'Grille de Tarif OQN'!$B$2:$S$3603,U$1,0)</f>
        <v>#N/A</v>
      </c>
      <c r="V1148" s="79" t="e">
        <f>VLOOKUP($S1148,'Grille de Tarif OQN'!$B$2:$S$3603,V$1,0)</f>
        <v>#N/A</v>
      </c>
      <c r="W1148" s="79" t="e">
        <f>VLOOKUP($S1148,'Grille de Tarif OQN'!$B$2:$S$3603,W$1,0)</f>
        <v>#N/A</v>
      </c>
      <c r="X1148" s="79" t="e">
        <f>VLOOKUP($S1148,'Grille de Tarif OQN'!$B$2:$S$3603,X$1,0)</f>
        <v>#N/A</v>
      </c>
      <c r="Y1148" s="79" t="e">
        <f>VLOOKUP($S1148,'Grille de Tarif OQN'!$B$2:$S$3603,Y$1,0)</f>
        <v>#N/A</v>
      </c>
      <c r="Z1148" s="79" t="e">
        <f>VLOOKUP($S1148,'Grille de Tarif OQN'!$B$2:$S$3603,Z$1,0)</f>
        <v>#N/A</v>
      </c>
      <c r="AA1148" s="79" t="e">
        <f>VLOOKUP($S1148,'Grille de Tarif OQN'!$B$2:$S$3603,AA$1,0)</f>
        <v>#N/A</v>
      </c>
      <c r="AB1148" s="79" t="e">
        <f>VLOOKUP($S1148,'Grille de Tarif OQN'!$B$2:$S$3603,AB$1,0)</f>
        <v>#N/A</v>
      </c>
      <c r="AC1148" s="79" t="e">
        <f>VLOOKUP($S1148,'Grille de Tarif OQN'!$B$2:$S$3603,AC$1,0)</f>
        <v>#N/A</v>
      </c>
      <c r="AD1148" s="79" t="e">
        <f>VLOOKUP($S1148,'Grille de Tarif OQN'!$B$2:$S$3603,AD$1,0)</f>
        <v>#N/A</v>
      </c>
      <c r="AE1148" s="79" t="e">
        <f>VLOOKUP($S1148,'Grille de Tarif OQN'!$B$2:$S$3603,AE$1,0)</f>
        <v>#N/A</v>
      </c>
      <c r="AF1148" s="79" t="e">
        <f>VLOOKUP($S1148,'Grille de Tarif OQN'!$B$2:$S$3603,AF$1,0)</f>
        <v>#N/A</v>
      </c>
      <c r="AG1148" s="79" t="e">
        <f>VLOOKUP($S1148,'Grille de Tarif OQN'!$B$2:$S$3603,AG$1,0)</f>
        <v>#N/A</v>
      </c>
      <c r="AH1148" s="79" t="e">
        <f>VLOOKUP($S1148,'Grille de Tarif OQN'!$B$2:$S$3603,AH$1,0)</f>
        <v>#N/A</v>
      </c>
      <c r="AI1148" s="79" t="e">
        <f>VLOOKUP($S1148,'Grille de Tarif OQN'!$B$2:$S$3603,AI$1,0)</f>
        <v>#N/A</v>
      </c>
      <c r="AJ1148" s="79" t="e">
        <f>VLOOKUP($S1148,'Grille de Tarif OQN'!$B$2:$S$3603,AJ$1,0)</f>
        <v>#N/A</v>
      </c>
      <c r="AK1148" s="81"/>
      <c r="AL1148" s="81"/>
      <c r="AM1148" s="81"/>
      <c r="AN1148" s="81"/>
      <c r="AO1148" s="81"/>
      <c r="AP1148" s="81"/>
      <c r="AQ1148" s="81"/>
      <c r="AR1148" s="81"/>
      <c r="AS1148" s="81"/>
      <c r="AT1148" s="81"/>
      <c r="AU1148" s="72"/>
      <c r="AV1148"/>
      <c r="AW1148"/>
      <c r="AX1148"/>
      <c r="AY1148"/>
      <c r="AZ1148" s="96">
        <f t="shared" si="374"/>
        <v>0</v>
      </c>
      <c r="BA1148" s="24" t="e">
        <f t="shared" si="375"/>
        <v>#N/A</v>
      </c>
      <c r="BB1148" s="24" t="e">
        <f t="shared" si="376"/>
        <v>#N/A</v>
      </c>
      <c r="BC1148" s="24" t="e">
        <f t="shared" si="377"/>
        <v>#N/A</v>
      </c>
      <c r="BD1148" s="24" t="e">
        <f t="shared" si="378"/>
        <v>#N/A</v>
      </c>
      <c r="BE1148"/>
      <c r="BF1148" t="e">
        <f t="shared" si="379"/>
        <v>#N/A</v>
      </c>
      <c r="BG1148" t="str">
        <f t="shared" si="380"/>
        <v>HDJ</v>
      </c>
      <c r="BH1148" s="20" t="e">
        <f t="shared" si="381"/>
        <v>#N/A</v>
      </c>
      <c r="BI1148" s="20" t="e">
        <f t="shared" si="382"/>
        <v>#N/A</v>
      </c>
      <c r="BJ1148" s="20" t="e">
        <f t="shared" si="383"/>
        <v>#N/A</v>
      </c>
      <c r="BK1148" s="20" t="e">
        <f t="shared" si="384"/>
        <v>#N/A</v>
      </c>
      <c r="BL1148" s="20" t="e">
        <f t="shared" si="385"/>
        <v>#N/A</v>
      </c>
      <c r="BM1148" s="20" t="e">
        <f t="shared" si="367"/>
        <v>#N/A</v>
      </c>
      <c r="BN1148" s="20" t="e">
        <f t="shared" si="386"/>
        <v>#N/A</v>
      </c>
    </row>
    <row r="1149" spans="1:66">
      <c r="A1149" s="92"/>
      <c r="B1149" s="90"/>
      <c r="C1149" s="90"/>
      <c r="D1149" s="93"/>
      <c r="E1149" s="93"/>
      <c r="F1149" s="93"/>
      <c r="G1149" s="93"/>
      <c r="H1149" s="93"/>
      <c r="I1149" s="93"/>
      <c r="J1149" s="93"/>
      <c r="K1149" s="93"/>
      <c r="L1149" s="92"/>
      <c r="M1149" s="93"/>
      <c r="N1149" s="91">
        <f t="shared" si="368"/>
        <v>0</v>
      </c>
      <c r="O1149" s="91" t="str">
        <f t="shared" si="369"/>
        <v/>
      </c>
      <c r="P1149" s="91" t="str">
        <f t="shared" si="370"/>
        <v/>
      </c>
      <c r="Q1149" s="91" t="str">
        <f t="shared" si="371"/>
        <v>HDJ</v>
      </c>
      <c r="R1149" s="82"/>
      <c r="S1149" s="95">
        <f t="shared" si="372"/>
        <v>0</v>
      </c>
      <c r="T1149" s="95">
        <f t="shared" si="373"/>
        <v>0</v>
      </c>
      <c r="U1149" s="79" t="e">
        <f>VLOOKUP($S1149,'Grille de Tarif OQN'!$B$2:$S$3603,U$1,0)</f>
        <v>#N/A</v>
      </c>
      <c r="V1149" s="79" t="e">
        <f>VLOOKUP($S1149,'Grille de Tarif OQN'!$B$2:$S$3603,V$1,0)</f>
        <v>#N/A</v>
      </c>
      <c r="W1149" s="79" t="e">
        <f>VLOOKUP($S1149,'Grille de Tarif OQN'!$B$2:$S$3603,W$1,0)</f>
        <v>#N/A</v>
      </c>
      <c r="X1149" s="79" t="e">
        <f>VLOOKUP($S1149,'Grille de Tarif OQN'!$B$2:$S$3603,X$1,0)</f>
        <v>#N/A</v>
      </c>
      <c r="Y1149" s="79" t="e">
        <f>VLOOKUP($S1149,'Grille de Tarif OQN'!$B$2:$S$3603,Y$1,0)</f>
        <v>#N/A</v>
      </c>
      <c r="Z1149" s="79" t="e">
        <f>VLOOKUP($S1149,'Grille de Tarif OQN'!$B$2:$S$3603,Z$1,0)</f>
        <v>#N/A</v>
      </c>
      <c r="AA1149" s="79" t="e">
        <f>VLOOKUP($S1149,'Grille de Tarif OQN'!$B$2:$S$3603,AA$1,0)</f>
        <v>#N/A</v>
      </c>
      <c r="AB1149" s="79" t="e">
        <f>VLOOKUP($S1149,'Grille de Tarif OQN'!$B$2:$S$3603,AB$1,0)</f>
        <v>#N/A</v>
      </c>
      <c r="AC1149" s="79" t="e">
        <f>VLOOKUP($S1149,'Grille de Tarif OQN'!$B$2:$S$3603,AC$1,0)</f>
        <v>#N/A</v>
      </c>
      <c r="AD1149" s="79" t="e">
        <f>VLOOKUP($S1149,'Grille de Tarif OQN'!$B$2:$S$3603,AD$1,0)</f>
        <v>#N/A</v>
      </c>
      <c r="AE1149" s="79" t="e">
        <f>VLOOKUP($S1149,'Grille de Tarif OQN'!$B$2:$S$3603,AE$1,0)</f>
        <v>#N/A</v>
      </c>
      <c r="AF1149" s="79" t="e">
        <f>VLOOKUP($S1149,'Grille de Tarif OQN'!$B$2:$S$3603,AF$1,0)</f>
        <v>#N/A</v>
      </c>
      <c r="AG1149" s="79" t="e">
        <f>VLOOKUP($S1149,'Grille de Tarif OQN'!$B$2:$S$3603,AG$1,0)</f>
        <v>#N/A</v>
      </c>
      <c r="AH1149" s="79" t="e">
        <f>VLOOKUP($S1149,'Grille de Tarif OQN'!$B$2:$S$3603,AH$1,0)</f>
        <v>#N/A</v>
      </c>
      <c r="AI1149" s="79" t="e">
        <f>VLOOKUP($S1149,'Grille de Tarif OQN'!$B$2:$S$3603,AI$1,0)</f>
        <v>#N/A</v>
      </c>
      <c r="AJ1149" s="79" t="e">
        <f>VLOOKUP($S1149,'Grille de Tarif OQN'!$B$2:$S$3603,AJ$1,0)</f>
        <v>#N/A</v>
      </c>
      <c r="AK1149" s="81"/>
      <c r="AL1149" s="81"/>
      <c r="AM1149" s="81"/>
      <c r="AN1149" s="81"/>
      <c r="AO1149" s="81"/>
      <c r="AP1149" s="81"/>
      <c r="AQ1149" s="81"/>
      <c r="AR1149" s="81"/>
      <c r="AS1149" s="81"/>
      <c r="AT1149" s="81"/>
      <c r="AU1149" s="72"/>
      <c r="AV1149"/>
      <c r="AW1149"/>
      <c r="AX1149"/>
      <c r="AY1149"/>
      <c r="AZ1149" s="96">
        <f t="shared" si="374"/>
        <v>0</v>
      </c>
      <c r="BA1149" s="24" t="e">
        <f t="shared" si="375"/>
        <v>#N/A</v>
      </c>
      <c r="BB1149" s="24" t="e">
        <f t="shared" si="376"/>
        <v>#N/A</v>
      </c>
      <c r="BC1149" s="24" t="e">
        <f t="shared" si="377"/>
        <v>#N/A</v>
      </c>
      <c r="BD1149" s="24" t="e">
        <f t="shared" si="378"/>
        <v>#N/A</v>
      </c>
      <c r="BE1149"/>
      <c r="BF1149" t="e">
        <f t="shared" si="379"/>
        <v>#N/A</v>
      </c>
      <c r="BG1149" t="str">
        <f t="shared" si="380"/>
        <v>HDJ</v>
      </c>
      <c r="BH1149" s="20" t="e">
        <f t="shared" si="381"/>
        <v>#N/A</v>
      </c>
      <c r="BI1149" s="20" t="e">
        <f t="shared" si="382"/>
        <v>#N/A</v>
      </c>
      <c r="BJ1149" s="20" t="e">
        <f t="shared" si="383"/>
        <v>#N/A</v>
      </c>
      <c r="BK1149" s="20" t="e">
        <f t="shared" si="384"/>
        <v>#N/A</v>
      </c>
      <c r="BL1149" s="20" t="e">
        <f t="shared" si="385"/>
        <v>#N/A</v>
      </c>
      <c r="BM1149" s="20" t="e">
        <f t="shared" si="367"/>
        <v>#N/A</v>
      </c>
      <c r="BN1149" s="20" t="e">
        <f t="shared" si="386"/>
        <v>#N/A</v>
      </c>
    </row>
    <row r="1150" spans="1:66">
      <c r="A1150" s="92"/>
      <c r="B1150" s="90"/>
      <c r="C1150" s="90"/>
      <c r="D1150" s="93"/>
      <c r="E1150" s="93"/>
      <c r="F1150" s="93"/>
      <c r="G1150" s="93"/>
      <c r="H1150" s="93"/>
      <c r="I1150" s="93"/>
      <c r="J1150" s="93"/>
      <c r="K1150" s="93"/>
      <c r="L1150" s="92"/>
      <c r="M1150" s="93"/>
      <c r="N1150" s="91">
        <f t="shared" si="368"/>
        <v>0</v>
      </c>
      <c r="O1150" s="91" t="str">
        <f t="shared" si="369"/>
        <v/>
      </c>
      <c r="P1150" s="91" t="str">
        <f t="shared" si="370"/>
        <v/>
      </c>
      <c r="Q1150" s="91" t="str">
        <f t="shared" si="371"/>
        <v>HDJ</v>
      </c>
      <c r="R1150" s="82"/>
      <c r="S1150" s="95">
        <f t="shared" si="372"/>
        <v>0</v>
      </c>
      <c r="T1150" s="95">
        <f t="shared" si="373"/>
        <v>0</v>
      </c>
      <c r="U1150" s="79" t="e">
        <f>VLOOKUP($S1150,'Grille de Tarif OQN'!$B$2:$S$3603,U$1,0)</f>
        <v>#N/A</v>
      </c>
      <c r="V1150" s="79" t="e">
        <f>VLOOKUP($S1150,'Grille de Tarif OQN'!$B$2:$S$3603,V$1,0)</f>
        <v>#N/A</v>
      </c>
      <c r="W1150" s="79" t="e">
        <f>VLOOKUP($S1150,'Grille de Tarif OQN'!$B$2:$S$3603,W$1,0)</f>
        <v>#N/A</v>
      </c>
      <c r="X1150" s="79" t="e">
        <f>VLOOKUP($S1150,'Grille de Tarif OQN'!$B$2:$S$3603,X$1,0)</f>
        <v>#N/A</v>
      </c>
      <c r="Y1150" s="79" t="e">
        <f>VLOOKUP($S1150,'Grille de Tarif OQN'!$B$2:$S$3603,Y$1,0)</f>
        <v>#N/A</v>
      </c>
      <c r="Z1150" s="79" t="e">
        <f>VLOOKUP($S1150,'Grille de Tarif OQN'!$B$2:$S$3603,Z$1,0)</f>
        <v>#N/A</v>
      </c>
      <c r="AA1150" s="79" t="e">
        <f>VLOOKUP($S1150,'Grille de Tarif OQN'!$B$2:$S$3603,AA$1,0)</f>
        <v>#N/A</v>
      </c>
      <c r="AB1150" s="79" t="e">
        <f>VLOOKUP($S1150,'Grille de Tarif OQN'!$B$2:$S$3603,AB$1,0)</f>
        <v>#N/A</v>
      </c>
      <c r="AC1150" s="79" t="e">
        <f>VLOOKUP($S1150,'Grille de Tarif OQN'!$B$2:$S$3603,AC$1,0)</f>
        <v>#N/A</v>
      </c>
      <c r="AD1150" s="79" t="e">
        <f>VLOOKUP($S1150,'Grille de Tarif OQN'!$B$2:$S$3603,AD$1,0)</f>
        <v>#N/A</v>
      </c>
      <c r="AE1150" s="79" t="e">
        <f>VLOOKUP($S1150,'Grille de Tarif OQN'!$B$2:$S$3603,AE$1,0)</f>
        <v>#N/A</v>
      </c>
      <c r="AF1150" s="79" t="e">
        <f>VLOOKUP($S1150,'Grille de Tarif OQN'!$B$2:$S$3603,AF$1,0)</f>
        <v>#N/A</v>
      </c>
      <c r="AG1150" s="79" t="e">
        <f>VLOOKUP($S1150,'Grille de Tarif OQN'!$B$2:$S$3603,AG$1,0)</f>
        <v>#N/A</v>
      </c>
      <c r="AH1150" s="79" t="e">
        <f>VLOOKUP($S1150,'Grille de Tarif OQN'!$B$2:$S$3603,AH$1,0)</f>
        <v>#N/A</v>
      </c>
      <c r="AI1150" s="79" t="e">
        <f>VLOOKUP($S1150,'Grille de Tarif OQN'!$B$2:$S$3603,AI$1,0)</f>
        <v>#N/A</v>
      </c>
      <c r="AJ1150" s="79" t="e">
        <f>VLOOKUP($S1150,'Grille de Tarif OQN'!$B$2:$S$3603,AJ$1,0)</f>
        <v>#N/A</v>
      </c>
      <c r="AK1150" s="81"/>
      <c r="AL1150" s="81"/>
      <c r="AM1150" s="81"/>
      <c r="AN1150" s="81"/>
      <c r="AO1150" s="81"/>
      <c r="AP1150" s="81"/>
      <c r="AQ1150" s="81"/>
      <c r="AR1150" s="81"/>
      <c r="AS1150" s="81"/>
      <c r="AT1150" s="81"/>
      <c r="AU1150" s="72"/>
      <c r="AV1150"/>
      <c r="AW1150"/>
      <c r="AX1150"/>
      <c r="AY1150"/>
      <c r="AZ1150" s="96">
        <f t="shared" si="374"/>
        <v>0</v>
      </c>
      <c r="BA1150" s="24" t="e">
        <f t="shared" si="375"/>
        <v>#N/A</v>
      </c>
      <c r="BB1150" s="24" t="e">
        <f t="shared" si="376"/>
        <v>#N/A</v>
      </c>
      <c r="BC1150" s="24" t="e">
        <f t="shared" si="377"/>
        <v>#N/A</v>
      </c>
      <c r="BD1150" s="24" t="e">
        <f t="shared" si="378"/>
        <v>#N/A</v>
      </c>
      <c r="BE1150"/>
      <c r="BF1150" t="e">
        <f t="shared" si="379"/>
        <v>#N/A</v>
      </c>
      <c r="BG1150" t="str">
        <f t="shared" si="380"/>
        <v>HDJ</v>
      </c>
      <c r="BH1150" s="20" t="e">
        <f t="shared" si="381"/>
        <v>#N/A</v>
      </c>
      <c r="BI1150" s="20" t="e">
        <f t="shared" si="382"/>
        <v>#N/A</v>
      </c>
      <c r="BJ1150" s="20" t="e">
        <f t="shared" si="383"/>
        <v>#N/A</v>
      </c>
      <c r="BK1150" s="20" t="e">
        <f t="shared" si="384"/>
        <v>#N/A</v>
      </c>
      <c r="BL1150" s="20" t="e">
        <f t="shared" si="385"/>
        <v>#N/A</v>
      </c>
      <c r="BM1150" s="20" t="e">
        <f t="shared" si="367"/>
        <v>#N/A</v>
      </c>
      <c r="BN1150" s="20" t="e">
        <f t="shared" si="386"/>
        <v>#N/A</v>
      </c>
    </row>
    <row r="1151" spans="1:66">
      <c r="A1151" s="92"/>
      <c r="B1151" s="90"/>
      <c r="C1151" s="90"/>
      <c r="D1151" s="93"/>
      <c r="E1151" s="93"/>
      <c r="F1151" s="93"/>
      <c r="G1151" s="93"/>
      <c r="H1151" s="93"/>
      <c r="I1151" s="93"/>
      <c r="J1151" s="93"/>
      <c r="K1151" s="93"/>
      <c r="L1151" s="92"/>
      <c r="M1151" s="93"/>
      <c r="N1151" s="91">
        <f t="shared" si="368"/>
        <v>0</v>
      </c>
      <c r="O1151" s="91" t="str">
        <f t="shared" si="369"/>
        <v/>
      </c>
      <c r="P1151" s="91" t="str">
        <f t="shared" si="370"/>
        <v/>
      </c>
      <c r="Q1151" s="91" t="str">
        <f t="shared" si="371"/>
        <v>HDJ</v>
      </c>
      <c r="R1151" s="82"/>
      <c r="S1151" s="95">
        <f t="shared" si="372"/>
        <v>0</v>
      </c>
      <c r="T1151" s="95">
        <f t="shared" si="373"/>
        <v>0</v>
      </c>
      <c r="U1151" s="79" t="e">
        <f>VLOOKUP($S1151,'Grille de Tarif OQN'!$B$2:$S$3603,U$1,0)</f>
        <v>#N/A</v>
      </c>
      <c r="V1151" s="79" t="e">
        <f>VLOOKUP($S1151,'Grille de Tarif OQN'!$B$2:$S$3603,V$1,0)</f>
        <v>#N/A</v>
      </c>
      <c r="W1151" s="79" t="e">
        <f>VLOOKUP($S1151,'Grille de Tarif OQN'!$B$2:$S$3603,W$1,0)</f>
        <v>#N/A</v>
      </c>
      <c r="X1151" s="79" t="e">
        <f>VLOOKUP($S1151,'Grille de Tarif OQN'!$B$2:$S$3603,X$1,0)</f>
        <v>#N/A</v>
      </c>
      <c r="Y1151" s="79" t="e">
        <f>VLOOKUP($S1151,'Grille de Tarif OQN'!$B$2:$S$3603,Y$1,0)</f>
        <v>#N/A</v>
      </c>
      <c r="Z1151" s="79" t="e">
        <f>VLOOKUP($S1151,'Grille de Tarif OQN'!$B$2:$S$3603,Z$1,0)</f>
        <v>#N/A</v>
      </c>
      <c r="AA1151" s="79" t="e">
        <f>VLOOKUP($S1151,'Grille de Tarif OQN'!$B$2:$S$3603,AA$1,0)</f>
        <v>#N/A</v>
      </c>
      <c r="AB1151" s="79" t="e">
        <f>VLOOKUP($S1151,'Grille de Tarif OQN'!$B$2:$S$3603,AB$1,0)</f>
        <v>#N/A</v>
      </c>
      <c r="AC1151" s="79" t="e">
        <f>VLOOKUP($S1151,'Grille de Tarif OQN'!$B$2:$S$3603,AC$1,0)</f>
        <v>#N/A</v>
      </c>
      <c r="AD1151" s="79" t="e">
        <f>VLOOKUP($S1151,'Grille de Tarif OQN'!$B$2:$S$3603,AD$1,0)</f>
        <v>#N/A</v>
      </c>
      <c r="AE1151" s="79" t="e">
        <f>VLOOKUP($S1151,'Grille de Tarif OQN'!$B$2:$S$3603,AE$1,0)</f>
        <v>#N/A</v>
      </c>
      <c r="AF1151" s="79" t="e">
        <f>VLOOKUP($S1151,'Grille de Tarif OQN'!$B$2:$S$3603,AF$1,0)</f>
        <v>#N/A</v>
      </c>
      <c r="AG1151" s="79" t="e">
        <f>VLOOKUP($S1151,'Grille de Tarif OQN'!$B$2:$S$3603,AG$1,0)</f>
        <v>#N/A</v>
      </c>
      <c r="AH1151" s="79" t="e">
        <f>VLOOKUP($S1151,'Grille de Tarif OQN'!$B$2:$S$3603,AH$1,0)</f>
        <v>#N/A</v>
      </c>
      <c r="AI1151" s="79" t="e">
        <f>VLOOKUP($S1151,'Grille de Tarif OQN'!$B$2:$S$3603,AI$1,0)</f>
        <v>#N/A</v>
      </c>
      <c r="AJ1151" s="79" t="e">
        <f>VLOOKUP($S1151,'Grille de Tarif OQN'!$B$2:$S$3603,AJ$1,0)</f>
        <v>#N/A</v>
      </c>
      <c r="AK1151" s="81"/>
      <c r="AL1151" s="81"/>
      <c r="AM1151" s="81"/>
      <c r="AN1151" s="81"/>
      <c r="AO1151" s="81"/>
      <c r="AP1151" s="81"/>
      <c r="AQ1151" s="81"/>
      <c r="AR1151" s="81"/>
      <c r="AS1151" s="81"/>
      <c r="AT1151" s="81"/>
      <c r="AU1151" s="72"/>
      <c r="AV1151"/>
      <c r="AW1151"/>
      <c r="AX1151"/>
      <c r="AY1151"/>
      <c r="AZ1151" s="96">
        <f t="shared" si="374"/>
        <v>0</v>
      </c>
      <c r="BA1151" s="24" t="e">
        <f t="shared" si="375"/>
        <v>#N/A</v>
      </c>
      <c r="BB1151" s="24" t="e">
        <f t="shared" si="376"/>
        <v>#N/A</v>
      </c>
      <c r="BC1151" s="24" t="e">
        <f t="shared" si="377"/>
        <v>#N/A</v>
      </c>
      <c r="BD1151" s="24" t="e">
        <f t="shared" si="378"/>
        <v>#N/A</v>
      </c>
      <c r="BE1151"/>
      <c r="BF1151" t="e">
        <f t="shared" si="379"/>
        <v>#N/A</v>
      </c>
      <c r="BG1151" t="str">
        <f t="shared" si="380"/>
        <v>HDJ</v>
      </c>
      <c r="BH1151" s="20" t="e">
        <f t="shared" si="381"/>
        <v>#N/A</v>
      </c>
      <c r="BI1151" s="20" t="e">
        <f t="shared" si="382"/>
        <v>#N/A</v>
      </c>
      <c r="BJ1151" s="20" t="e">
        <f t="shared" si="383"/>
        <v>#N/A</v>
      </c>
      <c r="BK1151" s="20" t="e">
        <f t="shared" si="384"/>
        <v>#N/A</v>
      </c>
      <c r="BL1151" s="20" t="e">
        <f t="shared" si="385"/>
        <v>#N/A</v>
      </c>
      <c r="BM1151" s="20" t="e">
        <f t="shared" si="367"/>
        <v>#N/A</v>
      </c>
      <c r="BN1151" s="20" t="e">
        <f t="shared" si="386"/>
        <v>#N/A</v>
      </c>
    </row>
    <row r="1152" spans="1:66">
      <c r="A1152" s="92"/>
      <c r="B1152" s="90"/>
      <c r="C1152" s="90"/>
      <c r="D1152" s="93"/>
      <c r="E1152" s="93"/>
      <c r="F1152" s="93"/>
      <c r="G1152" s="93"/>
      <c r="H1152" s="93"/>
      <c r="I1152" s="93"/>
      <c r="J1152" s="93"/>
      <c r="K1152" s="93"/>
      <c r="L1152" s="92"/>
      <c r="M1152" s="93"/>
      <c r="N1152" s="91">
        <f t="shared" si="368"/>
        <v>0</v>
      </c>
      <c r="O1152" s="91" t="str">
        <f t="shared" si="369"/>
        <v/>
      </c>
      <c r="P1152" s="91" t="str">
        <f t="shared" si="370"/>
        <v/>
      </c>
      <c r="Q1152" s="91" t="str">
        <f t="shared" si="371"/>
        <v>HDJ</v>
      </c>
      <c r="R1152" s="82"/>
      <c r="S1152" s="95">
        <f t="shared" si="372"/>
        <v>0</v>
      </c>
      <c r="T1152" s="95">
        <f t="shared" si="373"/>
        <v>0</v>
      </c>
      <c r="U1152" s="79" t="e">
        <f>VLOOKUP($S1152,'Grille de Tarif OQN'!$B$2:$S$3603,U$1,0)</f>
        <v>#N/A</v>
      </c>
      <c r="V1152" s="79" t="e">
        <f>VLOOKUP($S1152,'Grille de Tarif OQN'!$B$2:$S$3603,V$1,0)</f>
        <v>#N/A</v>
      </c>
      <c r="W1152" s="79" t="e">
        <f>VLOOKUP($S1152,'Grille de Tarif OQN'!$B$2:$S$3603,W$1,0)</f>
        <v>#N/A</v>
      </c>
      <c r="X1152" s="79" t="e">
        <f>VLOOKUP($S1152,'Grille de Tarif OQN'!$B$2:$S$3603,X$1,0)</f>
        <v>#N/A</v>
      </c>
      <c r="Y1152" s="79" t="e">
        <f>VLOOKUP($S1152,'Grille de Tarif OQN'!$B$2:$S$3603,Y$1,0)</f>
        <v>#N/A</v>
      </c>
      <c r="Z1152" s="79" t="e">
        <f>VLOOKUP($S1152,'Grille de Tarif OQN'!$B$2:$S$3603,Z$1,0)</f>
        <v>#N/A</v>
      </c>
      <c r="AA1152" s="79" t="e">
        <f>VLOOKUP($S1152,'Grille de Tarif OQN'!$B$2:$S$3603,AA$1,0)</f>
        <v>#N/A</v>
      </c>
      <c r="AB1152" s="79" t="e">
        <f>VLOOKUP($S1152,'Grille de Tarif OQN'!$B$2:$S$3603,AB$1,0)</f>
        <v>#N/A</v>
      </c>
      <c r="AC1152" s="79" t="e">
        <f>VLOOKUP($S1152,'Grille de Tarif OQN'!$B$2:$S$3603,AC$1,0)</f>
        <v>#N/A</v>
      </c>
      <c r="AD1152" s="79" t="e">
        <f>VLOOKUP($S1152,'Grille de Tarif OQN'!$B$2:$S$3603,AD$1,0)</f>
        <v>#N/A</v>
      </c>
      <c r="AE1152" s="79" t="e">
        <f>VLOOKUP($S1152,'Grille de Tarif OQN'!$B$2:$S$3603,AE$1,0)</f>
        <v>#N/A</v>
      </c>
      <c r="AF1152" s="79" t="e">
        <f>VLOOKUP($S1152,'Grille de Tarif OQN'!$B$2:$S$3603,AF$1,0)</f>
        <v>#N/A</v>
      </c>
      <c r="AG1152" s="79" t="e">
        <f>VLOOKUP($S1152,'Grille de Tarif OQN'!$B$2:$S$3603,AG$1,0)</f>
        <v>#N/A</v>
      </c>
      <c r="AH1152" s="79" t="e">
        <f>VLOOKUP($S1152,'Grille de Tarif OQN'!$B$2:$S$3603,AH$1,0)</f>
        <v>#N/A</v>
      </c>
      <c r="AI1152" s="79" t="e">
        <f>VLOOKUP($S1152,'Grille de Tarif OQN'!$B$2:$S$3603,AI$1,0)</f>
        <v>#N/A</v>
      </c>
      <c r="AJ1152" s="79" t="e">
        <f>VLOOKUP($S1152,'Grille de Tarif OQN'!$B$2:$S$3603,AJ$1,0)</f>
        <v>#N/A</v>
      </c>
      <c r="AK1152" s="81"/>
      <c r="AL1152" s="81"/>
      <c r="AM1152" s="81"/>
      <c r="AN1152" s="81"/>
      <c r="AO1152" s="81"/>
      <c r="AP1152" s="81"/>
      <c r="AQ1152" s="81"/>
      <c r="AR1152" s="81"/>
      <c r="AS1152" s="81"/>
      <c r="AT1152" s="81"/>
      <c r="AU1152" s="72"/>
      <c r="AV1152"/>
      <c r="AW1152"/>
      <c r="AX1152"/>
      <c r="AY1152"/>
      <c r="AZ1152" s="96">
        <f t="shared" si="374"/>
        <v>0</v>
      </c>
      <c r="BA1152" s="24" t="e">
        <f t="shared" si="375"/>
        <v>#N/A</v>
      </c>
      <c r="BB1152" s="24" t="e">
        <f t="shared" si="376"/>
        <v>#N/A</v>
      </c>
      <c r="BC1152" s="24" t="e">
        <f t="shared" si="377"/>
        <v>#N/A</v>
      </c>
      <c r="BD1152" s="24" t="e">
        <f t="shared" si="378"/>
        <v>#N/A</v>
      </c>
      <c r="BE1152"/>
      <c r="BF1152" t="e">
        <f t="shared" si="379"/>
        <v>#N/A</v>
      </c>
      <c r="BG1152" t="str">
        <f t="shared" si="380"/>
        <v>HDJ</v>
      </c>
      <c r="BH1152" s="20" t="e">
        <f t="shared" si="381"/>
        <v>#N/A</v>
      </c>
      <c r="BI1152" s="20" t="e">
        <f t="shared" si="382"/>
        <v>#N/A</v>
      </c>
      <c r="BJ1152" s="20" t="e">
        <f t="shared" si="383"/>
        <v>#N/A</v>
      </c>
      <c r="BK1152" s="20" t="e">
        <f t="shared" si="384"/>
        <v>#N/A</v>
      </c>
      <c r="BL1152" s="20" t="e">
        <f t="shared" si="385"/>
        <v>#N/A</v>
      </c>
      <c r="BM1152" s="20" t="e">
        <f t="shared" si="367"/>
        <v>#N/A</v>
      </c>
      <c r="BN1152" s="20" t="e">
        <f t="shared" si="386"/>
        <v>#N/A</v>
      </c>
    </row>
    <row r="1153" spans="1:66">
      <c r="A1153" s="92"/>
      <c r="B1153" s="90"/>
      <c r="C1153" s="90"/>
      <c r="D1153" s="93"/>
      <c r="E1153" s="93"/>
      <c r="F1153" s="93"/>
      <c r="G1153" s="93"/>
      <c r="H1153" s="93"/>
      <c r="I1153" s="93"/>
      <c r="J1153" s="93"/>
      <c r="K1153" s="93"/>
      <c r="L1153" s="92"/>
      <c r="M1153" s="93"/>
      <c r="N1153" s="91">
        <f t="shared" si="368"/>
        <v>0</v>
      </c>
      <c r="O1153" s="91" t="str">
        <f t="shared" si="369"/>
        <v/>
      </c>
      <c r="P1153" s="91" t="str">
        <f t="shared" si="370"/>
        <v/>
      </c>
      <c r="Q1153" s="91" t="str">
        <f t="shared" si="371"/>
        <v>HDJ</v>
      </c>
      <c r="R1153" s="82"/>
      <c r="S1153" s="95">
        <f t="shared" si="372"/>
        <v>0</v>
      </c>
      <c r="T1153" s="95">
        <f t="shared" si="373"/>
        <v>0</v>
      </c>
      <c r="U1153" s="79" t="e">
        <f>VLOOKUP($S1153,'Grille de Tarif OQN'!$B$2:$S$3603,U$1,0)</f>
        <v>#N/A</v>
      </c>
      <c r="V1153" s="79" t="e">
        <f>VLOOKUP($S1153,'Grille de Tarif OQN'!$B$2:$S$3603,V$1,0)</f>
        <v>#N/A</v>
      </c>
      <c r="W1153" s="79" t="e">
        <f>VLOOKUP($S1153,'Grille de Tarif OQN'!$B$2:$S$3603,W$1,0)</f>
        <v>#N/A</v>
      </c>
      <c r="X1153" s="79" t="e">
        <f>VLOOKUP($S1153,'Grille de Tarif OQN'!$B$2:$S$3603,X$1,0)</f>
        <v>#N/A</v>
      </c>
      <c r="Y1153" s="79" t="e">
        <f>VLOOKUP($S1153,'Grille de Tarif OQN'!$B$2:$S$3603,Y$1,0)</f>
        <v>#N/A</v>
      </c>
      <c r="Z1153" s="79" t="e">
        <f>VLOOKUP($S1153,'Grille de Tarif OQN'!$B$2:$S$3603,Z$1,0)</f>
        <v>#N/A</v>
      </c>
      <c r="AA1153" s="79" t="e">
        <f>VLOOKUP($S1153,'Grille de Tarif OQN'!$B$2:$S$3603,AA$1,0)</f>
        <v>#N/A</v>
      </c>
      <c r="AB1153" s="79" t="e">
        <f>VLOOKUP($S1153,'Grille de Tarif OQN'!$B$2:$S$3603,AB$1,0)</f>
        <v>#N/A</v>
      </c>
      <c r="AC1153" s="79" t="e">
        <f>VLOOKUP($S1153,'Grille de Tarif OQN'!$B$2:$S$3603,AC$1,0)</f>
        <v>#N/A</v>
      </c>
      <c r="AD1153" s="79" t="e">
        <f>VLOOKUP($S1153,'Grille de Tarif OQN'!$B$2:$S$3603,AD$1,0)</f>
        <v>#N/A</v>
      </c>
      <c r="AE1153" s="79" t="e">
        <f>VLOOKUP($S1153,'Grille de Tarif OQN'!$B$2:$S$3603,AE$1,0)</f>
        <v>#N/A</v>
      </c>
      <c r="AF1153" s="79" t="e">
        <f>VLOOKUP($S1153,'Grille de Tarif OQN'!$B$2:$S$3603,AF$1,0)</f>
        <v>#N/A</v>
      </c>
      <c r="AG1153" s="79" t="e">
        <f>VLOOKUP($S1153,'Grille de Tarif OQN'!$B$2:$S$3603,AG$1,0)</f>
        <v>#N/A</v>
      </c>
      <c r="AH1153" s="79" t="e">
        <f>VLOOKUP($S1153,'Grille de Tarif OQN'!$B$2:$S$3603,AH$1,0)</f>
        <v>#N/A</v>
      </c>
      <c r="AI1153" s="79" t="e">
        <f>VLOOKUP($S1153,'Grille de Tarif OQN'!$B$2:$S$3603,AI$1,0)</f>
        <v>#N/A</v>
      </c>
      <c r="AJ1153" s="79" t="e">
        <f>VLOOKUP($S1153,'Grille de Tarif OQN'!$B$2:$S$3603,AJ$1,0)</f>
        <v>#N/A</v>
      </c>
      <c r="AK1153" s="81"/>
      <c r="AL1153" s="81"/>
      <c r="AM1153" s="81"/>
      <c r="AN1153" s="81"/>
      <c r="AO1153" s="81"/>
      <c r="AP1153" s="81"/>
      <c r="AQ1153" s="81"/>
      <c r="AR1153" s="81"/>
      <c r="AS1153" s="81"/>
      <c r="AT1153" s="81"/>
      <c r="AU1153" s="72"/>
      <c r="AV1153"/>
      <c r="AW1153"/>
      <c r="AX1153"/>
      <c r="AY1153"/>
      <c r="AZ1153" s="96">
        <f t="shared" si="374"/>
        <v>0</v>
      </c>
      <c r="BA1153" s="24" t="e">
        <f t="shared" si="375"/>
        <v>#N/A</v>
      </c>
      <c r="BB1153" s="24" t="e">
        <f t="shared" si="376"/>
        <v>#N/A</v>
      </c>
      <c r="BC1153" s="24" t="e">
        <f t="shared" si="377"/>
        <v>#N/A</v>
      </c>
      <c r="BD1153" s="24" t="e">
        <f t="shared" si="378"/>
        <v>#N/A</v>
      </c>
      <c r="BE1153"/>
      <c r="BF1153" t="e">
        <f t="shared" si="379"/>
        <v>#N/A</v>
      </c>
      <c r="BG1153" t="str">
        <f t="shared" si="380"/>
        <v>HDJ</v>
      </c>
      <c r="BH1153" s="20" t="e">
        <f t="shared" si="381"/>
        <v>#N/A</v>
      </c>
      <c r="BI1153" s="20" t="e">
        <f t="shared" si="382"/>
        <v>#N/A</v>
      </c>
      <c r="BJ1153" s="20" t="e">
        <f t="shared" si="383"/>
        <v>#N/A</v>
      </c>
      <c r="BK1153" s="20" t="e">
        <f t="shared" si="384"/>
        <v>#N/A</v>
      </c>
      <c r="BL1153" s="20" t="e">
        <f t="shared" si="385"/>
        <v>#N/A</v>
      </c>
      <c r="BM1153" s="20" t="e">
        <f t="shared" si="367"/>
        <v>#N/A</v>
      </c>
      <c r="BN1153" s="20" t="e">
        <f t="shared" si="386"/>
        <v>#N/A</v>
      </c>
    </row>
    <row r="1154" spans="1:66">
      <c r="A1154" s="92"/>
      <c r="B1154" s="90"/>
      <c r="C1154" s="90"/>
      <c r="D1154" s="93"/>
      <c r="E1154" s="93"/>
      <c r="F1154" s="93"/>
      <c r="G1154" s="93"/>
      <c r="H1154" s="93"/>
      <c r="I1154" s="93"/>
      <c r="J1154" s="93"/>
      <c r="K1154" s="93"/>
      <c r="L1154" s="92"/>
      <c r="M1154" s="93"/>
      <c r="N1154" s="91">
        <f t="shared" si="368"/>
        <v>0</v>
      </c>
      <c r="O1154" s="91" t="str">
        <f t="shared" si="369"/>
        <v/>
      </c>
      <c r="P1154" s="91" t="str">
        <f t="shared" si="370"/>
        <v/>
      </c>
      <c r="Q1154" s="91" t="str">
        <f t="shared" si="371"/>
        <v>HDJ</v>
      </c>
      <c r="R1154" s="82"/>
      <c r="S1154" s="95">
        <f t="shared" si="372"/>
        <v>0</v>
      </c>
      <c r="T1154" s="95">
        <f t="shared" si="373"/>
        <v>0</v>
      </c>
      <c r="U1154" s="79" t="e">
        <f>VLOOKUP($S1154,'Grille de Tarif OQN'!$B$2:$S$3603,U$1,0)</f>
        <v>#N/A</v>
      </c>
      <c r="V1154" s="79" t="e">
        <f>VLOOKUP($S1154,'Grille de Tarif OQN'!$B$2:$S$3603,V$1,0)</f>
        <v>#N/A</v>
      </c>
      <c r="W1154" s="79" t="e">
        <f>VLOOKUP($S1154,'Grille de Tarif OQN'!$B$2:$S$3603,W$1,0)</f>
        <v>#N/A</v>
      </c>
      <c r="X1154" s="79" t="e">
        <f>VLOOKUP($S1154,'Grille de Tarif OQN'!$B$2:$S$3603,X$1,0)</f>
        <v>#N/A</v>
      </c>
      <c r="Y1154" s="79" t="e">
        <f>VLOOKUP($S1154,'Grille de Tarif OQN'!$B$2:$S$3603,Y$1,0)</f>
        <v>#N/A</v>
      </c>
      <c r="Z1154" s="79" t="e">
        <f>VLOOKUP($S1154,'Grille de Tarif OQN'!$B$2:$S$3603,Z$1,0)</f>
        <v>#N/A</v>
      </c>
      <c r="AA1154" s="79" t="e">
        <f>VLOOKUP($S1154,'Grille de Tarif OQN'!$B$2:$S$3603,AA$1,0)</f>
        <v>#N/A</v>
      </c>
      <c r="AB1154" s="79" t="e">
        <f>VLOOKUP($S1154,'Grille de Tarif OQN'!$B$2:$S$3603,AB$1,0)</f>
        <v>#N/A</v>
      </c>
      <c r="AC1154" s="79" t="e">
        <f>VLOOKUP($S1154,'Grille de Tarif OQN'!$B$2:$S$3603,AC$1,0)</f>
        <v>#N/A</v>
      </c>
      <c r="AD1154" s="79" t="e">
        <f>VLOOKUP($S1154,'Grille de Tarif OQN'!$B$2:$S$3603,AD$1,0)</f>
        <v>#N/A</v>
      </c>
      <c r="AE1154" s="79" t="e">
        <f>VLOOKUP($S1154,'Grille de Tarif OQN'!$B$2:$S$3603,AE$1,0)</f>
        <v>#N/A</v>
      </c>
      <c r="AF1154" s="79" t="e">
        <f>VLOOKUP($S1154,'Grille de Tarif OQN'!$B$2:$S$3603,AF$1,0)</f>
        <v>#N/A</v>
      </c>
      <c r="AG1154" s="79" t="e">
        <f>VLOOKUP($S1154,'Grille de Tarif OQN'!$B$2:$S$3603,AG$1,0)</f>
        <v>#N/A</v>
      </c>
      <c r="AH1154" s="79" t="e">
        <f>VLOOKUP($S1154,'Grille de Tarif OQN'!$B$2:$S$3603,AH$1,0)</f>
        <v>#N/A</v>
      </c>
      <c r="AI1154" s="79" t="e">
        <f>VLOOKUP($S1154,'Grille de Tarif OQN'!$B$2:$S$3603,AI$1,0)</f>
        <v>#N/A</v>
      </c>
      <c r="AJ1154" s="79" t="e">
        <f>VLOOKUP($S1154,'Grille de Tarif OQN'!$B$2:$S$3603,AJ$1,0)</f>
        <v>#N/A</v>
      </c>
      <c r="AK1154" s="81"/>
      <c r="AL1154" s="81"/>
      <c r="AM1154" s="81"/>
      <c r="AN1154" s="81"/>
      <c r="AO1154" s="81"/>
      <c r="AP1154" s="81"/>
      <c r="AQ1154" s="81"/>
      <c r="AR1154" s="81"/>
      <c r="AS1154" s="81"/>
      <c r="AT1154" s="81"/>
      <c r="AU1154" s="72"/>
      <c r="AV1154"/>
      <c r="AW1154"/>
      <c r="AX1154"/>
      <c r="AY1154"/>
      <c r="AZ1154" s="96">
        <f t="shared" si="374"/>
        <v>0</v>
      </c>
      <c r="BA1154" s="24" t="e">
        <f t="shared" si="375"/>
        <v>#N/A</v>
      </c>
      <c r="BB1154" s="24" t="e">
        <f t="shared" si="376"/>
        <v>#N/A</v>
      </c>
      <c r="BC1154" s="24" t="e">
        <f t="shared" si="377"/>
        <v>#N/A</v>
      </c>
      <c r="BD1154" s="24" t="e">
        <f t="shared" si="378"/>
        <v>#N/A</v>
      </c>
      <c r="BE1154"/>
      <c r="BF1154" t="e">
        <f t="shared" si="379"/>
        <v>#N/A</v>
      </c>
      <c r="BG1154" t="str">
        <f t="shared" si="380"/>
        <v>HDJ</v>
      </c>
      <c r="BH1154" s="20" t="e">
        <f t="shared" si="381"/>
        <v>#N/A</v>
      </c>
      <c r="BI1154" s="20" t="e">
        <f t="shared" si="382"/>
        <v>#N/A</v>
      </c>
      <c r="BJ1154" s="20" t="e">
        <f t="shared" si="383"/>
        <v>#N/A</v>
      </c>
      <c r="BK1154" s="20" t="e">
        <f t="shared" si="384"/>
        <v>#N/A</v>
      </c>
      <c r="BL1154" s="20" t="e">
        <f t="shared" si="385"/>
        <v>#N/A</v>
      </c>
      <c r="BM1154" s="20" t="e">
        <f t="shared" si="367"/>
        <v>#N/A</v>
      </c>
      <c r="BN1154" s="20" t="e">
        <f t="shared" si="386"/>
        <v>#N/A</v>
      </c>
    </row>
    <row r="1155" spans="1:66">
      <c r="A1155" s="92"/>
      <c r="B1155" s="90"/>
      <c r="C1155" s="90"/>
      <c r="D1155" s="93"/>
      <c r="E1155" s="93"/>
      <c r="F1155" s="93"/>
      <c r="G1155" s="93"/>
      <c r="H1155" s="93"/>
      <c r="I1155" s="93"/>
      <c r="J1155" s="93"/>
      <c r="K1155" s="93"/>
      <c r="L1155" s="92"/>
      <c r="M1155" s="93"/>
      <c r="N1155" s="91">
        <f t="shared" si="368"/>
        <v>0</v>
      </c>
      <c r="O1155" s="91" t="str">
        <f t="shared" si="369"/>
        <v/>
      </c>
      <c r="P1155" s="91" t="str">
        <f t="shared" si="370"/>
        <v/>
      </c>
      <c r="Q1155" s="91" t="str">
        <f t="shared" si="371"/>
        <v>HDJ</v>
      </c>
      <c r="R1155" s="82"/>
      <c r="S1155" s="95">
        <f t="shared" si="372"/>
        <v>0</v>
      </c>
      <c r="T1155" s="95">
        <f t="shared" si="373"/>
        <v>0</v>
      </c>
      <c r="U1155" s="79" t="e">
        <f>VLOOKUP($S1155,'Grille de Tarif OQN'!$B$2:$S$3603,U$1,0)</f>
        <v>#N/A</v>
      </c>
      <c r="V1155" s="79" t="e">
        <f>VLOOKUP($S1155,'Grille de Tarif OQN'!$B$2:$S$3603,V$1,0)</f>
        <v>#N/A</v>
      </c>
      <c r="W1155" s="79" t="e">
        <f>VLOOKUP($S1155,'Grille de Tarif OQN'!$B$2:$S$3603,W$1,0)</f>
        <v>#N/A</v>
      </c>
      <c r="X1155" s="79" t="e">
        <f>VLOOKUP($S1155,'Grille de Tarif OQN'!$B$2:$S$3603,X$1,0)</f>
        <v>#N/A</v>
      </c>
      <c r="Y1155" s="79" t="e">
        <f>VLOOKUP($S1155,'Grille de Tarif OQN'!$B$2:$S$3603,Y$1,0)</f>
        <v>#N/A</v>
      </c>
      <c r="Z1155" s="79" t="e">
        <f>VLOOKUP($S1155,'Grille de Tarif OQN'!$B$2:$S$3603,Z$1,0)</f>
        <v>#N/A</v>
      </c>
      <c r="AA1155" s="79" t="e">
        <f>VLOOKUP($S1155,'Grille de Tarif OQN'!$B$2:$S$3603,AA$1,0)</f>
        <v>#N/A</v>
      </c>
      <c r="AB1155" s="79" t="e">
        <f>VLOOKUP($S1155,'Grille de Tarif OQN'!$B$2:$S$3603,AB$1,0)</f>
        <v>#N/A</v>
      </c>
      <c r="AC1155" s="79" t="e">
        <f>VLOOKUP($S1155,'Grille de Tarif OQN'!$B$2:$S$3603,AC$1,0)</f>
        <v>#N/A</v>
      </c>
      <c r="AD1155" s="79" t="e">
        <f>VLOOKUP($S1155,'Grille de Tarif OQN'!$B$2:$S$3603,AD$1,0)</f>
        <v>#N/A</v>
      </c>
      <c r="AE1155" s="79" t="e">
        <f>VLOOKUP($S1155,'Grille de Tarif OQN'!$B$2:$S$3603,AE$1,0)</f>
        <v>#N/A</v>
      </c>
      <c r="AF1155" s="79" t="e">
        <f>VLOOKUP($S1155,'Grille de Tarif OQN'!$B$2:$S$3603,AF$1,0)</f>
        <v>#N/A</v>
      </c>
      <c r="AG1155" s="79" t="e">
        <f>VLOOKUP($S1155,'Grille de Tarif OQN'!$B$2:$S$3603,AG$1,0)</f>
        <v>#N/A</v>
      </c>
      <c r="AH1155" s="79" t="e">
        <f>VLOOKUP($S1155,'Grille de Tarif OQN'!$B$2:$S$3603,AH$1,0)</f>
        <v>#N/A</v>
      </c>
      <c r="AI1155" s="79" t="e">
        <f>VLOOKUP($S1155,'Grille de Tarif OQN'!$B$2:$S$3603,AI$1,0)</f>
        <v>#N/A</v>
      </c>
      <c r="AJ1155" s="79" t="e">
        <f>VLOOKUP($S1155,'Grille de Tarif OQN'!$B$2:$S$3603,AJ$1,0)</f>
        <v>#N/A</v>
      </c>
      <c r="AK1155" s="81"/>
      <c r="AL1155" s="81"/>
      <c r="AM1155" s="81"/>
      <c r="AN1155" s="81"/>
      <c r="AO1155" s="81"/>
      <c r="AP1155" s="81"/>
      <c r="AQ1155" s="81"/>
      <c r="AR1155" s="81"/>
      <c r="AS1155" s="81"/>
      <c r="AT1155" s="81"/>
      <c r="AU1155" s="72"/>
      <c r="AV1155"/>
      <c r="AW1155"/>
      <c r="AX1155"/>
      <c r="AY1155"/>
      <c r="AZ1155" s="96">
        <f t="shared" si="374"/>
        <v>0</v>
      </c>
      <c r="BA1155" s="24" t="e">
        <f t="shared" si="375"/>
        <v>#N/A</v>
      </c>
      <c r="BB1155" s="24" t="e">
        <f t="shared" si="376"/>
        <v>#N/A</v>
      </c>
      <c r="BC1155" s="24" t="e">
        <f t="shared" si="377"/>
        <v>#N/A</v>
      </c>
      <c r="BD1155" s="24" t="e">
        <f t="shared" si="378"/>
        <v>#N/A</v>
      </c>
      <c r="BE1155"/>
      <c r="BF1155" t="e">
        <f t="shared" si="379"/>
        <v>#N/A</v>
      </c>
      <c r="BG1155" t="str">
        <f t="shared" si="380"/>
        <v>HDJ</v>
      </c>
      <c r="BH1155" s="20" t="e">
        <f t="shared" si="381"/>
        <v>#N/A</v>
      </c>
      <c r="BI1155" s="20" t="e">
        <f t="shared" si="382"/>
        <v>#N/A</v>
      </c>
      <c r="BJ1155" s="20" t="e">
        <f t="shared" si="383"/>
        <v>#N/A</v>
      </c>
      <c r="BK1155" s="20" t="e">
        <f t="shared" si="384"/>
        <v>#N/A</v>
      </c>
      <c r="BL1155" s="20" t="e">
        <f t="shared" si="385"/>
        <v>#N/A</v>
      </c>
      <c r="BM1155" s="20" t="e">
        <f t="shared" si="367"/>
        <v>#N/A</v>
      </c>
      <c r="BN1155" s="20" t="e">
        <f t="shared" si="386"/>
        <v>#N/A</v>
      </c>
    </row>
    <row r="1156" spans="1:66">
      <c r="A1156" s="92"/>
      <c r="B1156" s="90"/>
      <c r="C1156" s="90"/>
      <c r="D1156" s="93"/>
      <c r="E1156" s="93"/>
      <c r="F1156" s="93"/>
      <c r="G1156" s="93"/>
      <c r="H1156" s="93"/>
      <c r="I1156" s="93"/>
      <c r="J1156" s="93"/>
      <c r="K1156" s="93"/>
      <c r="L1156" s="92"/>
      <c r="M1156" s="93"/>
      <c r="N1156" s="91">
        <f t="shared" si="368"/>
        <v>0</v>
      </c>
      <c r="O1156" s="91" t="str">
        <f t="shared" si="369"/>
        <v/>
      </c>
      <c r="P1156" s="91" t="str">
        <f t="shared" si="370"/>
        <v/>
      </c>
      <c r="Q1156" s="91" t="str">
        <f t="shared" si="371"/>
        <v>HDJ</v>
      </c>
      <c r="R1156" s="82"/>
      <c r="S1156" s="95">
        <f t="shared" si="372"/>
        <v>0</v>
      </c>
      <c r="T1156" s="95">
        <f t="shared" si="373"/>
        <v>0</v>
      </c>
      <c r="U1156" s="79" t="e">
        <f>VLOOKUP($S1156,'Grille de Tarif OQN'!$B$2:$S$3603,U$1,0)</f>
        <v>#N/A</v>
      </c>
      <c r="V1156" s="79" t="e">
        <f>VLOOKUP($S1156,'Grille de Tarif OQN'!$B$2:$S$3603,V$1,0)</f>
        <v>#N/A</v>
      </c>
      <c r="W1156" s="79" t="e">
        <f>VLOOKUP($S1156,'Grille de Tarif OQN'!$B$2:$S$3603,W$1,0)</f>
        <v>#N/A</v>
      </c>
      <c r="X1156" s="79" t="e">
        <f>VLOOKUP($S1156,'Grille de Tarif OQN'!$B$2:$S$3603,X$1,0)</f>
        <v>#N/A</v>
      </c>
      <c r="Y1156" s="79" t="e">
        <f>VLOOKUP($S1156,'Grille de Tarif OQN'!$B$2:$S$3603,Y$1,0)</f>
        <v>#N/A</v>
      </c>
      <c r="Z1156" s="79" t="e">
        <f>VLOOKUP($S1156,'Grille de Tarif OQN'!$B$2:$S$3603,Z$1,0)</f>
        <v>#N/A</v>
      </c>
      <c r="AA1156" s="79" t="e">
        <f>VLOOKUP($S1156,'Grille de Tarif OQN'!$B$2:$S$3603,AA$1,0)</f>
        <v>#N/A</v>
      </c>
      <c r="AB1156" s="79" t="e">
        <f>VLOOKUP($S1156,'Grille de Tarif OQN'!$B$2:$S$3603,AB$1,0)</f>
        <v>#N/A</v>
      </c>
      <c r="AC1156" s="79" t="e">
        <f>VLOOKUP($S1156,'Grille de Tarif OQN'!$B$2:$S$3603,AC$1,0)</f>
        <v>#N/A</v>
      </c>
      <c r="AD1156" s="79" t="e">
        <f>VLOOKUP($S1156,'Grille de Tarif OQN'!$B$2:$S$3603,AD$1,0)</f>
        <v>#N/A</v>
      </c>
      <c r="AE1156" s="79" t="e">
        <f>VLOOKUP($S1156,'Grille de Tarif OQN'!$B$2:$S$3603,AE$1,0)</f>
        <v>#N/A</v>
      </c>
      <c r="AF1156" s="79" t="e">
        <f>VLOOKUP($S1156,'Grille de Tarif OQN'!$B$2:$S$3603,AF$1,0)</f>
        <v>#N/A</v>
      </c>
      <c r="AG1156" s="79" t="e">
        <f>VLOOKUP($S1156,'Grille de Tarif OQN'!$B$2:$S$3603,AG$1,0)</f>
        <v>#N/A</v>
      </c>
      <c r="AH1156" s="79" t="e">
        <f>VLOOKUP($S1156,'Grille de Tarif OQN'!$B$2:$S$3603,AH$1,0)</f>
        <v>#N/A</v>
      </c>
      <c r="AI1156" s="79" t="e">
        <f>VLOOKUP($S1156,'Grille de Tarif OQN'!$B$2:$S$3603,AI$1,0)</f>
        <v>#N/A</v>
      </c>
      <c r="AJ1156" s="79" t="e">
        <f>VLOOKUP($S1156,'Grille de Tarif OQN'!$B$2:$S$3603,AJ$1,0)</f>
        <v>#N/A</v>
      </c>
      <c r="AK1156" s="81"/>
      <c r="AL1156" s="81"/>
      <c r="AM1156" s="81"/>
      <c r="AN1156" s="81"/>
      <c r="AO1156" s="81"/>
      <c r="AP1156" s="81"/>
      <c r="AQ1156" s="81"/>
      <c r="AR1156" s="81"/>
      <c r="AS1156" s="81"/>
      <c r="AT1156" s="81"/>
      <c r="AU1156" s="72"/>
      <c r="AV1156"/>
      <c r="AW1156"/>
      <c r="AX1156"/>
      <c r="AY1156"/>
      <c r="AZ1156" s="96">
        <f t="shared" si="374"/>
        <v>0</v>
      </c>
      <c r="BA1156" s="24" t="e">
        <f t="shared" si="375"/>
        <v>#N/A</v>
      </c>
      <c r="BB1156" s="24" t="e">
        <f t="shared" si="376"/>
        <v>#N/A</v>
      </c>
      <c r="BC1156" s="24" t="e">
        <f t="shared" si="377"/>
        <v>#N/A</v>
      </c>
      <c r="BD1156" s="24" t="e">
        <f t="shared" si="378"/>
        <v>#N/A</v>
      </c>
      <c r="BE1156"/>
      <c r="BF1156" t="e">
        <f t="shared" si="379"/>
        <v>#N/A</v>
      </c>
      <c r="BG1156" t="str">
        <f t="shared" si="380"/>
        <v>HDJ</v>
      </c>
      <c r="BH1156" s="20" t="e">
        <f t="shared" si="381"/>
        <v>#N/A</v>
      </c>
      <c r="BI1156" s="20" t="e">
        <f t="shared" si="382"/>
        <v>#N/A</v>
      </c>
      <c r="BJ1156" s="20" t="e">
        <f t="shared" si="383"/>
        <v>#N/A</v>
      </c>
      <c r="BK1156" s="20" t="e">
        <f t="shared" si="384"/>
        <v>#N/A</v>
      </c>
      <c r="BL1156" s="20" t="e">
        <f t="shared" si="385"/>
        <v>#N/A</v>
      </c>
      <c r="BM1156" s="20" t="e">
        <f t="shared" ref="BM1156:BM1219" si="387">IF(AG1156=1,AA1156+(90-V1156)*AB1156,Y1156+(90-V1156)*AB1156)+(AZ1156-90)*AC1156</f>
        <v>#N/A</v>
      </c>
      <c r="BN1156" s="20" t="e">
        <f t="shared" si="386"/>
        <v>#N/A</v>
      </c>
    </row>
    <row r="1157" spans="1:66">
      <c r="A1157" s="92"/>
      <c r="B1157" s="90"/>
      <c r="C1157" s="90"/>
      <c r="D1157" s="93"/>
      <c r="E1157" s="93"/>
      <c r="F1157" s="93"/>
      <c r="G1157" s="93"/>
      <c r="H1157" s="93"/>
      <c r="I1157" s="93"/>
      <c r="J1157" s="93"/>
      <c r="K1157" s="93"/>
      <c r="L1157" s="92"/>
      <c r="M1157" s="93"/>
      <c r="N1157" s="91">
        <f t="shared" si="368"/>
        <v>0</v>
      </c>
      <c r="O1157" s="91" t="str">
        <f t="shared" si="369"/>
        <v/>
      </c>
      <c r="P1157" s="91" t="str">
        <f t="shared" si="370"/>
        <v/>
      </c>
      <c r="Q1157" s="91" t="str">
        <f t="shared" si="371"/>
        <v>HDJ</v>
      </c>
      <c r="R1157" s="82"/>
      <c r="S1157" s="95">
        <f t="shared" si="372"/>
        <v>0</v>
      </c>
      <c r="T1157" s="95">
        <f t="shared" si="373"/>
        <v>0</v>
      </c>
      <c r="U1157" s="79" t="e">
        <f>VLOOKUP($S1157,'Grille de Tarif OQN'!$B$2:$S$3603,U$1,0)</f>
        <v>#N/A</v>
      </c>
      <c r="V1157" s="79" t="e">
        <f>VLOOKUP($S1157,'Grille de Tarif OQN'!$B$2:$S$3603,V$1,0)</f>
        <v>#N/A</v>
      </c>
      <c r="W1157" s="79" t="e">
        <f>VLOOKUP($S1157,'Grille de Tarif OQN'!$B$2:$S$3603,W$1,0)</f>
        <v>#N/A</v>
      </c>
      <c r="X1157" s="79" t="e">
        <f>VLOOKUP($S1157,'Grille de Tarif OQN'!$B$2:$S$3603,X$1,0)</f>
        <v>#N/A</v>
      </c>
      <c r="Y1157" s="79" t="e">
        <f>VLOOKUP($S1157,'Grille de Tarif OQN'!$B$2:$S$3603,Y$1,0)</f>
        <v>#N/A</v>
      </c>
      <c r="Z1157" s="79" t="e">
        <f>VLOOKUP($S1157,'Grille de Tarif OQN'!$B$2:$S$3603,Z$1,0)</f>
        <v>#N/A</v>
      </c>
      <c r="AA1157" s="79" t="e">
        <f>VLOOKUP($S1157,'Grille de Tarif OQN'!$B$2:$S$3603,AA$1,0)</f>
        <v>#N/A</v>
      </c>
      <c r="AB1157" s="79" t="e">
        <f>VLOOKUP($S1157,'Grille de Tarif OQN'!$B$2:$S$3603,AB$1,0)</f>
        <v>#N/A</v>
      </c>
      <c r="AC1157" s="79" t="e">
        <f>VLOOKUP($S1157,'Grille de Tarif OQN'!$B$2:$S$3603,AC$1,0)</f>
        <v>#N/A</v>
      </c>
      <c r="AD1157" s="79" t="e">
        <f>VLOOKUP($S1157,'Grille de Tarif OQN'!$B$2:$S$3603,AD$1,0)</f>
        <v>#N/A</v>
      </c>
      <c r="AE1157" s="79" t="e">
        <f>VLOOKUP($S1157,'Grille de Tarif OQN'!$B$2:$S$3603,AE$1,0)</f>
        <v>#N/A</v>
      </c>
      <c r="AF1157" s="79" t="e">
        <f>VLOOKUP($S1157,'Grille de Tarif OQN'!$B$2:$S$3603,AF$1,0)</f>
        <v>#N/A</v>
      </c>
      <c r="AG1157" s="79" t="e">
        <f>VLOOKUP($S1157,'Grille de Tarif OQN'!$B$2:$S$3603,AG$1,0)</f>
        <v>#N/A</v>
      </c>
      <c r="AH1157" s="79" t="e">
        <f>VLOOKUP($S1157,'Grille de Tarif OQN'!$B$2:$S$3603,AH$1,0)</f>
        <v>#N/A</v>
      </c>
      <c r="AI1157" s="79" t="e">
        <f>VLOOKUP($S1157,'Grille de Tarif OQN'!$B$2:$S$3603,AI$1,0)</f>
        <v>#N/A</v>
      </c>
      <c r="AJ1157" s="79" t="e">
        <f>VLOOKUP($S1157,'Grille de Tarif OQN'!$B$2:$S$3603,AJ$1,0)</f>
        <v>#N/A</v>
      </c>
      <c r="AK1157" s="81"/>
      <c r="AL1157" s="81"/>
      <c r="AM1157" s="81"/>
      <c r="AN1157" s="81"/>
      <c r="AO1157" s="81"/>
      <c r="AP1157" s="81"/>
      <c r="AQ1157" s="81"/>
      <c r="AR1157" s="81"/>
      <c r="AS1157" s="81"/>
      <c r="AT1157" s="81"/>
      <c r="AU1157" s="72"/>
      <c r="AV1157"/>
      <c r="AW1157"/>
      <c r="AX1157"/>
      <c r="AY1157"/>
      <c r="AZ1157" s="96">
        <f t="shared" si="374"/>
        <v>0</v>
      </c>
      <c r="BA1157" s="24" t="e">
        <f t="shared" si="375"/>
        <v>#N/A</v>
      </c>
      <c r="BB1157" s="24" t="e">
        <f t="shared" si="376"/>
        <v>#N/A</v>
      </c>
      <c r="BC1157" s="24" t="e">
        <f t="shared" si="377"/>
        <v>#N/A</v>
      </c>
      <c r="BD1157" s="24" t="e">
        <f t="shared" si="378"/>
        <v>#N/A</v>
      </c>
      <c r="BE1157"/>
      <c r="BF1157" t="e">
        <f t="shared" si="379"/>
        <v>#N/A</v>
      </c>
      <c r="BG1157" t="str">
        <f t="shared" si="380"/>
        <v>HDJ</v>
      </c>
      <c r="BH1157" s="20" t="e">
        <f t="shared" si="381"/>
        <v>#N/A</v>
      </c>
      <c r="BI1157" s="20" t="e">
        <f t="shared" si="382"/>
        <v>#N/A</v>
      </c>
      <c r="BJ1157" s="20" t="e">
        <f t="shared" si="383"/>
        <v>#N/A</v>
      </c>
      <c r="BK1157" s="20" t="e">
        <f t="shared" si="384"/>
        <v>#N/A</v>
      </c>
      <c r="BL1157" s="20" t="e">
        <f t="shared" si="385"/>
        <v>#N/A</v>
      </c>
      <c r="BM1157" s="20" t="e">
        <f t="shared" si="387"/>
        <v>#N/A</v>
      </c>
      <c r="BN1157" s="20" t="e">
        <f t="shared" si="386"/>
        <v>#N/A</v>
      </c>
    </row>
    <row r="1158" spans="1:66">
      <c r="A1158" s="92"/>
      <c r="B1158" s="90"/>
      <c r="C1158" s="90"/>
      <c r="D1158" s="93"/>
      <c r="E1158" s="93"/>
      <c r="F1158" s="93"/>
      <c r="G1158" s="93"/>
      <c r="H1158" s="93"/>
      <c r="I1158" s="93"/>
      <c r="J1158" s="93"/>
      <c r="K1158" s="93"/>
      <c r="L1158" s="92"/>
      <c r="M1158" s="93"/>
      <c r="N1158" s="91">
        <f t="shared" si="368"/>
        <v>0</v>
      </c>
      <c r="O1158" s="91" t="str">
        <f t="shared" si="369"/>
        <v/>
      </c>
      <c r="P1158" s="91" t="str">
        <f t="shared" si="370"/>
        <v/>
      </c>
      <c r="Q1158" s="91" t="str">
        <f t="shared" si="371"/>
        <v>HDJ</v>
      </c>
      <c r="R1158" s="82"/>
      <c r="S1158" s="95">
        <f t="shared" si="372"/>
        <v>0</v>
      </c>
      <c r="T1158" s="95">
        <f t="shared" si="373"/>
        <v>0</v>
      </c>
      <c r="U1158" s="79" t="e">
        <f>VLOOKUP($S1158,'Grille de Tarif OQN'!$B$2:$S$3603,U$1,0)</f>
        <v>#N/A</v>
      </c>
      <c r="V1158" s="79" t="e">
        <f>VLOOKUP($S1158,'Grille de Tarif OQN'!$B$2:$S$3603,V$1,0)</f>
        <v>#N/A</v>
      </c>
      <c r="W1158" s="79" t="e">
        <f>VLOOKUP($S1158,'Grille de Tarif OQN'!$B$2:$S$3603,W$1,0)</f>
        <v>#N/A</v>
      </c>
      <c r="X1158" s="79" t="e">
        <f>VLOOKUP($S1158,'Grille de Tarif OQN'!$B$2:$S$3603,X$1,0)</f>
        <v>#N/A</v>
      </c>
      <c r="Y1158" s="79" t="e">
        <f>VLOOKUP($S1158,'Grille de Tarif OQN'!$B$2:$S$3603,Y$1,0)</f>
        <v>#N/A</v>
      </c>
      <c r="Z1158" s="79" t="e">
        <f>VLOOKUP($S1158,'Grille de Tarif OQN'!$B$2:$S$3603,Z$1,0)</f>
        <v>#N/A</v>
      </c>
      <c r="AA1158" s="79" t="e">
        <f>VLOOKUP($S1158,'Grille de Tarif OQN'!$B$2:$S$3603,AA$1,0)</f>
        <v>#N/A</v>
      </c>
      <c r="AB1158" s="79" t="e">
        <f>VLOOKUP($S1158,'Grille de Tarif OQN'!$B$2:$S$3603,AB$1,0)</f>
        <v>#N/A</v>
      </c>
      <c r="AC1158" s="79" t="e">
        <f>VLOOKUP($S1158,'Grille de Tarif OQN'!$B$2:$S$3603,AC$1,0)</f>
        <v>#N/A</v>
      </c>
      <c r="AD1158" s="79" t="e">
        <f>VLOOKUP($S1158,'Grille de Tarif OQN'!$B$2:$S$3603,AD$1,0)</f>
        <v>#N/A</v>
      </c>
      <c r="AE1158" s="79" t="e">
        <f>VLOOKUP($S1158,'Grille de Tarif OQN'!$B$2:$S$3603,AE$1,0)</f>
        <v>#N/A</v>
      </c>
      <c r="AF1158" s="79" t="e">
        <f>VLOOKUP($S1158,'Grille de Tarif OQN'!$B$2:$S$3603,AF$1,0)</f>
        <v>#N/A</v>
      </c>
      <c r="AG1158" s="79" t="e">
        <f>VLOOKUP($S1158,'Grille de Tarif OQN'!$B$2:$S$3603,AG$1,0)</f>
        <v>#N/A</v>
      </c>
      <c r="AH1158" s="79" t="e">
        <f>VLOOKUP($S1158,'Grille de Tarif OQN'!$B$2:$S$3603,AH$1,0)</f>
        <v>#N/A</v>
      </c>
      <c r="AI1158" s="79" t="e">
        <f>VLOOKUP($S1158,'Grille de Tarif OQN'!$B$2:$S$3603,AI$1,0)</f>
        <v>#N/A</v>
      </c>
      <c r="AJ1158" s="79" t="e">
        <f>VLOOKUP($S1158,'Grille de Tarif OQN'!$B$2:$S$3603,AJ$1,0)</f>
        <v>#N/A</v>
      </c>
      <c r="AK1158" s="81"/>
      <c r="AL1158" s="81"/>
      <c r="AM1158" s="81"/>
      <c r="AN1158" s="81"/>
      <c r="AO1158" s="81"/>
      <c r="AP1158" s="81"/>
      <c r="AQ1158" s="81"/>
      <c r="AR1158" s="81"/>
      <c r="AS1158" s="81"/>
      <c r="AT1158" s="81"/>
      <c r="AU1158" s="72"/>
      <c r="AV1158"/>
      <c r="AW1158"/>
      <c r="AX1158"/>
      <c r="AY1158"/>
      <c r="AZ1158" s="96">
        <f t="shared" si="374"/>
        <v>0</v>
      </c>
      <c r="BA1158" s="24" t="e">
        <f t="shared" si="375"/>
        <v>#N/A</v>
      </c>
      <c r="BB1158" s="24" t="e">
        <f t="shared" si="376"/>
        <v>#N/A</v>
      </c>
      <c r="BC1158" s="24" t="e">
        <f t="shared" si="377"/>
        <v>#N/A</v>
      </c>
      <c r="BD1158" s="24" t="e">
        <f t="shared" si="378"/>
        <v>#N/A</v>
      </c>
      <c r="BE1158"/>
      <c r="BF1158" t="e">
        <f t="shared" si="379"/>
        <v>#N/A</v>
      </c>
      <c r="BG1158" t="str">
        <f t="shared" si="380"/>
        <v>HDJ</v>
      </c>
      <c r="BH1158" s="20" t="e">
        <f t="shared" si="381"/>
        <v>#N/A</v>
      </c>
      <c r="BI1158" s="20" t="e">
        <f t="shared" si="382"/>
        <v>#N/A</v>
      </c>
      <c r="BJ1158" s="20" t="e">
        <f t="shared" si="383"/>
        <v>#N/A</v>
      </c>
      <c r="BK1158" s="20" t="e">
        <f t="shared" si="384"/>
        <v>#N/A</v>
      </c>
      <c r="BL1158" s="20" t="e">
        <f t="shared" si="385"/>
        <v>#N/A</v>
      </c>
      <c r="BM1158" s="20" t="e">
        <f t="shared" si="387"/>
        <v>#N/A</v>
      </c>
      <c r="BN1158" s="20" t="e">
        <f t="shared" si="386"/>
        <v>#N/A</v>
      </c>
    </row>
    <row r="1159" spans="1:66">
      <c r="A1159" s="92"/>
      <c r="B1159" s="90"/>
      <c r="C1159" s="90"/>
      <c r="D1159" s="93"/>
      <c r="E1159" s="93"/>
      <c r="F1159" s="93"/>
      <c r="G1159" s="93"/>
      <c r="H1159" s="93"/>
      <c r="I1159" s="93"/>
      <c r="J1159" s="93"/>
      <c r="K1159" s="93"/>
      <c r="L1159" s="92"/>
      <c r="M1159" s="93"/>
      <c r="N1159" s="91">
        <f t="shared" si="368"/>
        <v>0</v>
      </c>
      <c r="O1159" s="91" t="str">
        <f t="shared" si="369"/>
        <v/>
      </c>
      <c r="P1159" s="91" t="str">
        <f t="shared" si="370"/>
        <v/>
      </c>
      <c r="Q1159" s="91" t="str">
        <f t="shared" si="371"/>
        <v>HDJ</v>
      </c>
      <c r="R1159" s="82"/>
      <c r="S1159" s="95">
        <f t="shared" si="372"/>
        <v>0</v>
      </c>
      <c r="T1159" s="95">
        <f t="shared" si="373"/>
        <v>0</v>
      </c>
      <c r="U1159" s="79" t="e">
        <f>VLOOKUP($S1159,'Grille de Tarif OQN'!$B$2:$S$3603,U$1,0)</f>
        <v>#N/A</v>
      </c>
      <c r="V1159" s="79" t="e">
        <f>VLOOKUP($S1159,'Grille de Tarif OQN'!$B$2:$S$3603,V$1,0)</f>
        <v>#N/A</v>
      </c>
      <c r="W1159" s="79" t="e">
        <f>VLOOKUP($S1159,'Grille de Tarif OQN'!$B$2:$S$3603,W$1,0)</f>
        <v>#N/A</v>
      </c>
      <c r="X1159" s="79" t="e">
        <f>VLOOKUP($S1159,'Grille de Tarif OQN'!$B$2:$S$3603,X$1,0)</f>
        <v>#N/A</v>
      </c>
      <c r="Y1159" s="79" t="e">
        <f>VLOOKUP($S1159,'Grille de Tarif OQN'!$B$2:$S$3603,Y$1,0)</f>
        <v>#N/A</v>
      </c>
      <c r="Z1159" s="79" t="e">
        <f>VLOOKUP($S1159,'Grille de Tarif OQN'!$B$2:$S$3603,Z$1,0)</f>
        <v>#N/A</v>
      </c>
      <c r="AA1159" s="79" t="e">
        <f>VLOOKUP($S1159,'Grille de Tarif OQN'!$B$2:$S$3603,AA$1,0)</f>
        <v>#N/A</v>
      </c>
      <c r="AB1159" s="79" t="e">
        <f>VLOOKUP($S1159,'Grille de Tarif OQN'!$B$2:$S$3603,AB$1,0)</f>
        <v>#N/A</v>
      </c>
      <c r="AC1159" s="79" t="e">
        <f>VLOOKUP($S1159,'Grille de Tarif OQN'!$B$2:$S$3603,AC$1,0)</f>
        <v>#N/A</v>
      </c>
      <c r="AD1159" s="79" t="e">
        <f>VLOOKUP($S1159,'Grille de Tarif OQN'!$B$2:$S$3603,AD$1,0)</f>
        <v>#N/A</v>
      </c>
      <c r="AE1159" s="79" t="e">
        <f>VLOOKUP($S1159,'Grille de Tarif OQN'!$B$2:$S$3603,AE$1,0)</f>
        <v>#N/A</v>
      </c>
      <c r="AF1159" s="79" t="e">
        <f>VLOOKUP($S1159,'Grille de Tarif OQN'!$B$2:$S$3603,AF$1,0)</f>
        <v>#N/A</v>
      </c>
      <c r="AG1159" s="79" t="e">
        <f>VLOOKUP($S1159,'Grille de Tarif OQN'!$B$2:$S$3603,AG$1,0)</f>
        <v>#N/A</v>
      </c>
      <c r="AH1159" s="79" t="e">
        <f>VLOOKUP($S1159,'Grille de Tarif OQN'!$B$2:$S$3603,AH$1,0)</f>
        <v>#N/A</v>
      </c>
      <c r="AI1159" s="79" t="e">
        <f>VLOOKUP($S1159,'Grille de Tarif OQN'!$B$2:$S$3603,AI$1,0)</f>
        <v>#N/A</v>
      </c>
      <c r="AJ1159" s="79" t="e">
        <f>VLOOKUP($S1159,'Grille de Tarif OQN'!$B$2:$S$3603,AJ$1,0)</f>
        <v>#N/A</v>
      </c>
      <c r="AK1159" s="81"/>
      <c r="AL1159" s="81"/>
      <c r="AM1159" s="81"/>
      <c r="AN1159" s="81"/>
      <c r="AO1159" s="81"/>
      <c r="AP1159" s="81"/>
      <c r="AQ1159" s="81"/>
      <c r="AR1159" s="81"/>
      <c r="AS1159" s="81"/>
      <c r="AT1159" s="81"/>
      <c r="AU1159" s="72"/>
      <c r="AV1159"/>
      <c r="AW1159"/>
      <c r="AX1159"/>
      <c r="AY1159"/>
      <c r="AZ1159" s="96">
        <f t="shared" si="374"/>
        <v>0</v>
      </c>
      <c r="BA1159" s="24" t="e">
        <f t="shared" si="375"/>
        <v>#N/A</v>
      </c>
      <c r="BB1159" s="24" t="e">
        <f t="shared" si="376"/>
        <v>#N/A</v>
      </c>
      <c r="BC1159" s="24" t="e">
        <f t="shared" si="377"/>
        <v>#N/A</v>
      </c>
      <c r="BD1159" s="24" t="e">
        <f t="shared" si="378"/>
        <v>#N/A</v>
      </c>
      <c r="BE1159"/>
      <c r="BF1159" t="e">
        <f t="shared" si="379"/>
        <v>#N/A</v>
      </c>
      <c r="BG1159" t="str">
        <f t="shared" si="380"/>
        <v>HDJ</v>
      </c>
      <c r="BH1159" s="20" t="e">
        <f t="shared" si="381"/>
        <v>#N/A</v>
      </c>
      <c r="BI1159" s="20" t="e">
        <f t="shared" si="382"/>
        <v>#N/A</v>
      </c>
      <c r="BJ1159" s="20" t="e">
        <f t="shared" si="383"/>
        <v>#N/A</v>
      </c>
      <c r="BK1159" s="20" t="e">
        <f t="shared" si="384"/>
        <v>#N/A</v>
      </c>
      <c r="BL1159" s="20" t="e">
        <f t="shared" si="385"/>
        <v>#N/A</v>
      </c>
      <c r="BM1159" s="20" t="e">
        <f t="shared" si="387"/>
        <v>#N/A</v>
      </c>
      <c r="BN1159" s="20" t="e">
        <f t="shared" si="386"/>
        <v>#N/A</v>
      </c>
    </row>
    <row r="1160" spans="1:66">
      <c r="A1160" s="92"/>
      <c r="B1160" s="90"/>
      <c r="C1160" s="90"/>
      <c r="D1160" s="93"/>
      <c r="E1160" s="93"/>
      <c r="F1160" s="93"/>
      <c r="G1160" s="93"/>
      <c r="H1160" s="93"/>
      <c r="I1160" s="93"/>
      <c r="J1160" s="93"/>
      <c r="K1160" s="93"/>
      <c r="L1160" s="92"/>
      <c r="M1160" s="93"/>
      <c r="N1160" s="91">
        <f t="shared" si="368"/>
        <v>0</v>
      </c>
      <c r="O1160" s="91" t="str">
        <f t="shared" si="369"/>
        <v/>
      </c>
      <c r="P1160" s="91" t="str">
        <f t="shared" si="370"/>
        <v/>
      </c>
      <c r="Q1160" s="91" t="str">
        <f t="shared" si="371"/>
        <v>HDJ</v>
      </c>
      <c r="R1160" s="82"/>
      <c r="S1160" s="95">
        <f t="shared" si="372"/>
        <v>0</v>
      </c>
      <c r="T1160" s="95">
        <f t="shared" si="373"/>
        <v>0</v>
      </c>
      <c r="U1160" s="79" t="e">
        <f>VLOOKUP($S1160,'Grille de Tarif OQN'!$B$2:$S$3603,U$1,0)</f>
        <v>#N/A</v>
      </c>
      <c r="V1160" s="79" t="e">
        <f>VLOOKUP($S1160,'Grille de Tarif OQN'!$B$2:$S$3603,V$1,0)</f>
        <v>#N/A</v>
      </c>
      <c r="W1160" s="79" t="e">
        <f>VLOOKUP($S1160,'Grille de Tarif OQN'!$B$2:$S$3603,W$1,0)</f>
        <v>#N/A</v>
      </c>
      <c r="X1160" s="79" t="e">
        <f>VLOOKUP($S1160,'Grille de Tarif OQN'!$B$2:$S$3603,X$1,0)</f>
        <v>#N/A</v>
      </c>
      <c r="Y1160" s="79" t="e">
        <f>VLOOKUP($S1160,'Grille de Tarif OQN'!$B$2:$S$3603,Y$1,0)</f>
        <v>#N/A</v>
      </c>
      <c r="Z1160" s="79" t="e">
        <f>VLOOKUP($S1160,'Grille de Tarif OQN'!$B$2:$S$3603,Z$1,0)</f>
        <v>#N/A</v>
      </c>
      <c r="AA1160" s="79" t="e">
        <f>VLOOKUP($S1160,'Grille de Tarif OQN'!$B$2:$S$3603,AA$1,0)</f>
        <v>#N/A</v>
      </c>
      <c r="AB1160" s="79" t="e">
        <f>VLOOKUP($S1160,'Grille de Tarif OQN'!$B$2:$S$3603,AB$1,0)</f>
        <v>#N/A</v>
      </c>
      <c r="AC1160" s="79" t="e">
        <f>VLOOKUP($S1160,'Grille de Tarif OQN'!$B$2:$S$3603,AC$1,0)</f>
        <v>#N/A</v>
      </c>
      <c r="AD1160" s="79" t="e">
        <f>VLOOKUP($S1160,'Grille de Tarif OQN'!$B$2:$S$3603,AD$1,0)</f>
        <v>#N/A</v>
      </c>
      <c r="AE1160" s="79" t="e">
        <f>VLOOKUP($S1160,'Grille de Tarif OQN'!$B$2:$S$3603,AE$1,0)</f>
        <v>#N/A</v>
      </c>
      <c r="AF1160" s="79" t="e">
        <f>VLOOKUP($S1160,'Grille de Tarif OQN'!$B$2:$S$3603,AF$1,0)</f>
        <v>#N/A</v>
      </c>
      <c r="AG1160" s="79" t="e">
        <f>VLOOKUP($S1160,'Grille de Tarif OQN'!$B$2:$S$3603,AG$1,0)</f>
        <v>#N/A</v>
      </c>
      <c r="AH1160" s="79" t="e">
        <f>VLOOKUP($S1160,'Grille de Tarif OQN'!$B$2:$S$3603,AH$1,0)</f>
        <v>#N/A</v>
      </c>
      <c r="AI1160" s="79" t="e">
        <f>VLOOKUP($S1160,'Grille de Tarif OQN'!$B$2:$S$3603,AI$1,0)</f>
        <v>#N/A</v>
      </c>
      <c r="AJ1160" s="79" t="e">
        <f>VLOOKUP($S1160,'Grille de Tarif OQN'!$B$2:$S$3603,AJ$1,0)</f>
        <v>#N/A</v>
      </c>
      <c r="AK1160" s="81"/>
      <c r="AL1160" s="81"/>
      <c r="AM1160" s="81"/>
      <c r="AN1160" s="81"/>
      <c r="AO1160" s="81"/>
      <c r="AP1160" s="81"/>
      <c r="AQ1160" s="81"/>
      <c r="AR1160" s="81"/>
      <c r="AS1160" s="81"/>
      <c r="AT1160" s="81"/>
      <c r="AU1160" s="72"/>
      <c r="AV1160"/>
      <c r="AW1160"/>
      <c r="AX1160"/>
      <c r="AY1160"/>
      <c r="AZ1160" s="96">
        <f t="shared" si="374"/>
        <v>0</v>
      </c>
      <c r="BA1160" s="24" t="e">
        <f t="shared" si="375"/>
        <v>#N/A</v>
      </c>
      <c r="BB1160" s="24" t="e">
        <f t="shared" si="376"/>
        <v>#N/A</v>
      </c>
      <c r="BC1160" s="24" t="e">
        <f t="shared" si="377"/>
        <v>#N/A</v>
      </c>
      <c r="BD1160" s="24" t="e">
        <f t="shared" si="378"/>
        <v>#N/A</v>
      </c>
      <c r="BE1160"/>
      <c r="BF1160" t="e">
        <f t="shared" si="379"/>
        <v>#N/A</v>
      </c>
      <c r="BG1160" t="str">
        <f t="shared" si="380"/>
        <v>HDJ</v>
      </c>
      <c r="BH1160" s="20" t="e">
        <f t="shared" si="381"/>
        <v>#N/A</v>
      </c>
      <c r="BI1160" s="20" t="e">
        <f t="shared" si="382"/>
        <v>#N/A</v>
      </c>
      <c r="BJ1160" s="20" t="e">
        <f t="shared" si="383"/>
        <v>#N/A</v>
      </c>
      <c r="BK1160" s="20" t="e">
        <f t="shared" si="384"/>
        <v>#N/A</v>
      </c>
      <c r="BL1160" s="20" t="e">
        <f t="shared" si="385"/>
        <v>#N/A</v>
      </c>
      <c r="BM1160" s="20" t="e">
        <f t="shared" si="387"/>
        <v>#N/A</v>
      </c>
      <c r="BN1160" s="20" t="e">
        <f t="shared" si="386"/>
        <v>#N/A</v>
      </c>
    </row>
    <row r="1161" spans="1:66">
      <c r="A1161" s="92"/>
      <c r="B1161" s="90"/>
      <c r="C1161" s="90"/>
      <c r="D1161" s="93"/>
      <c r="E1161" s="93"/>
      <c r="F1161" s="93"/>
      <c r="G1161" s="93"/>
      <c r="H1161" s="93"/>
      <c r="I1161" s="93"/>
      <c r="J1161" s="93"/>
      <c r="K1161" s="93"/>
      <c r="L1161" s="92"/>
      <c r="M1161" s="93"/>
      <c r="N1161" s="91">
        <f t="shared" si="368"/>
        <v>0</v>
      </c>
      <c r="O1161" s="91" t="str">
        <f t="shared" si="369"/>
        <v/>
      </c>
      <c r="P1161" s="91" t="str">
        <f t="shared" si="370"/>
        <v/>
      </c>
      <c r="Q1161" s="91" t="str">
        <f t="shared" si="371"/>
        <v>HDJ</v>
      </c>
      <c r="R1161" s="82"/>
      <c r="S1161" s="95">
        <f t="shared" si="372"/>
        <v>0</v>
      </c>
      <c r="T1161" s="95">
        <f t="shared" si="373"/>
        <v>0</v>
      </c>
      <c r="U1161" s="79" t="e">
        <f>VLOOKUP($S1161,'Grille de Tarif OQN'!$B$2:$S$3603,U$1,0)</f>
        <v>#N/A</v>
      </c>
      <c r="V1161" s="79" t="e">
        <f>VLOOKUP($S1161,'Grille de Tarif OQN'!$B$2:$S$3603,V$1,0)</f>
        <v>#N/A</v>
      </c>
      <c r="W1161" s="79" t="e">
        <f>VLOOKUP($S1161,'Grille de Tarif OQN'!$B$2:$S$3603,W$1,0)</f>
        <v>#N/A</v>
      </c>
      <c r="X1161" s="79" t="e">
        <f>VLOOKUP($S1161,'Grille de Tarif OQN'!$B$2:$S$3603,X$1,0)</f>
        <v>#N/A</v>
      </c>
      <c r="Y1161" s="79" t="e">
        <f>VLOOKUP($S1161,'Grille de Tarif OQN'!$B$2:$S$3603,Y$1,0)</f>
        <v>#N/A</v>
      </c>
      <c r="Z1161" s="79" t="e">
        <f>VLOOKUP($S1161,'Grille de Tarif OQN'!$B$2:$S$3603,Z$1,0)</f>
        <v>#N/A</v>
      </c>
      <c r="AA1161" s="79" t="e">
        <f>VLOOKUP($S1161,'Grille de Tarif OQN'!$B$2:$S$3603,AA$1,0)</f>
        <v>#N/A</v>
      </c>
      <c r="AB1161" s="79" t="e">
        <f>VLOOKUP($S1161,'Grille de Tarif OQN'!$B$2:$S$3603,AB$1,0)</f>
        <v>#N/A</v>
      </c>
      <c r="AC1161" s="79" t="e">
        <f>VLOOKUP($S1161,'Grille de Tarif OQN'!$B$2:$S$3603,AC$1,0)</f>
        <v>#N/A</v>
      </c>
      <c r="AD1161" s="79" t="e">
        <f>VLOOKUP($S1161,'Grille de Tarif OQN'!$B$2:$S$3603,AD$1,0)</f>
        <v>#N/A</v>
      </c>
      <c r="AE1161" s="79" t="e">
        <f>VLOOKUP($S1161,'Grille de Tarif OQN'!$B$2:$S$3603,AE$1,0)</f>
        <v>#N/A</v>
      </c>
      <c r="AF1161" s="79" t="e">
        <f>VLOOKUP($S1161,'Grille de Tarif OQN'!$B$2:$S$3603,AF$1,0)</f>
        <v>#N/A</v>
      </c>
      <c r="AG1161" s="79" t="e">
        <f>VLOOKUP($S1161,'Grille de Tarif OQN'!$B$2:$S$3603,AG$1,0)</f>
        <v>#N/A</v>
      </c>
      <c r="AH1161" s="79" t="e">
        <f>VLOOKUP($S1161,'Grille de Tarif OQN'!$B$2:$S$3603,AH$1,0)</f>
        <v>#N/A</v>
      </c>
      <c r="AI1161" s="79" t="e">
        <f>VLOOKUP($S1161,'Grille de Tarif OQN'!$B$2:$S$3603,AI$1,0)</f>
        <v>#N/A</v>
      </c>
      <c r="AJ1161" s="79" t="e">
        <f>VLOOKUP($S1161,'Grille de Tarif OQN'!$B$2:$S$3603,AJ$1,0)</f>
        <v>#N/A</v>
      </c>
      <c r="AK1161" s="81"/>
      <c r="AL1161" s="81"/>
      <c r="AM1161" s="81"/>
      <c r="AN1161" s="81"/>
      <c r="AO1161" s="81"/>
      <c r="AP1161" s="81"/>
      <c r="AQ1161" s="81"/>
      <c r="AR1161" s="81"/>
      <c r="AS1161" s="81"/>
      <c r="AT1161" s="81"/>
      <c r="AU1161" s="72"/>
      <c r="AV1161"/>
      <c r="AW1161"/>
      <c r="AX1161"/>
      <c r="AY1161"/>
      <c r="AZ1161" s="96">
        <f t="shared" si="374"/>
        <v>0</v>
      </c>
      <c r="BA1161" s="24" t="e">
        <f t="shared" si="375"/>
        <v>#N/A</v>
      </c>
      <c r="BB1161" s="24" t="e">
        <f t="shared" si="376"/>
        <v>#N/A</v>
      </c>
      <c r="BC1161" s="24" t="e">
        <f t="shared" si="377"/>
        <v>#N/A</v>
      </c>
      <c r="BD1161" s="24" t="e">
        <f t="shared" si="378"/>
        <v>#N/A</v>
      </c>
      <c r="BE1161"/>
      <c r="BF1161" t="e">
        <f t="shared" si="379"/>
        <v>#N/A</v>
      </c>
      <c r="BG1161" t="str">
        <f t="shared" si="380"/>
        <v>HDJ</v>
      </c>
      <c r="BH1161" s="20" t="e">
        <f t="shared" si="381"/>
        <v>#N/A</v>
      </c>
      <c r="BI1161" s="20" t="e">
        <f t="shared" si="382"/>
        <v>#N/A</v>
      </c>
      <c r="BJ1161" s="20" t="e">
        <f t="shared" si="383"/>
        <v>#N/A</v>
      </c>
      <c r="BK1161" s="20" t="e">
        <f t="shared" si="384"/>
        <v>#N/A</v>
      </c>
      <c r="BL1161" s="20" t="e">
        <f t="shared" si="385"/>
        <v>#N/A</v>
      </c>
      <c r="BM1161" s="20" t="e">
        <f t="shared" si="387"/>
        <v>#N/A</v>
      </c>
      <c r="BN1161" s="20" t="e">
        <f t="shared" si="386"/>
        <v>#N/A</v>
      </c>
    </row>
    <row r="1162" spans="1:66">
      <c r="A1162" s="92"/>
      <c r="B1162" s="90"/>
      <c r="C1162" s="90"/>
      <c r="D1162" s="93"/>
      <c r="E1162" s="93"/>
      <c r="F1162" s="93"/>
      <c r="G1162" s="93"/>
      <c r="H1162" s="93"/>
      <c r="I1162" s="93"/>
      <c r="J1162" s="93"/>
      <c r="K1162" s="93"/>
      <c r="L1162" s="92"/>
      <c r="M1162" s="93"/>
      <c r="N1162" s="91">
        <f t="shared" si="368"/>
        <v>0</v>
      </c>
      <c r="O1162" s="91" t="str">
        <f t="shared" si="369"/>
        <v/>
      </c>
      <c r="P1162" s="91" t="str">
        <f t="shared" si="370"/>
        <v/>
      </c>
      <c r="Q1162" s="91" t="str">
        <f t="shared" si="371"/>
        <v>HDJ</v>
      </c>
      <c r="R1162" s="82"/>
      <c r="S1162" s="95">
        <f t="shared" si="372"/>
        <v>0</v>
      </c>
      <c r="T1162" s="95">
        <f t="shared" si="373"/>
        <v>0</v>
      </c>
      <c r="U1162" s="79" t="e">
        <f>VLOOKUP($S1162,'Grille de Tarif OQN'!$B$2:$S$3603,U$1,0)</f>
        <v>#N/A</v>
      </c>
      <c r="V1162" s="79" t="e">
        <f>VLOOKUP($S1162,'Grille de Tarif OQN'!$B$2:$S$3603,V$1,0)</f>
        <v>#N/A</v>
      </c>
      <c r="W1162" s="79" t="e">
        <f>VLOOKUP($S1162,'Grille de Tarif OQN'!$B$2:$S$3603,W$1,0)</f>
        <v>#N/A</v>
      </c>
      <c r="X1162" s="79" t="e">
        <f>VLOOKUP($S1162,'Grille de Tarif OQN'!$B$2:$S$3603,X$1,0)</f>
        <v>#N/A</v>
      </c>
      <c r="Y1162" s="79" t="e">
        <f>VLOOKUP($S1162,'Grille de Tarif OQN'!$B$2:$S$3603,Y$1,0)</f>
        <v>#N/A</v>
      </c>
      <c r="Z1162" s="79" t="e">
        <f>VLOOKUP($S1162,'Grille de Tarif OQN'!$B$2:$S$3603,Z$1,0)</f>
        <v>#N/A</v>
      </c>
      <c r="AA1162" s="79" t="e">
        <f>VLOOKUP($S1162,'Grille de Tarif OQN'!$B$2:$S$3603,AA$1,0)</f>
        <v>#N/A</v>
      </c>
      <c r="AB1162" s="79" t="e">
        <f>VLOOKUP($S1162,'Grille de Tarif OQN'!$B$2:$S$3603,AB$1,0)</f>
        <v>#N/A</v>
      </c>
      <c r="AC1162" s="79" t="e">
        <f>VLOOKUP($S1162,'Grille de Tarif OQN'!$B$2:$S$3603,AC$1,0)</f>
        <v>#N/A</v>
      </c>
      <c r="AD1162" s="79" t="e">
        <f>VLOOKUP($S1162,'Grille de Tarif OQN'!$B$2:$S$3603,AD$1,0)</f>
        <v>#N/A</v>
      </c>
      <c r="AE1162" s="79" t="e">
        <f>VLOOKUP($S1162,'Grille de Tarif OQN'!$B$2:$S$3603,AE$1,0)</f>
        <v>#N/A</v>
      </c>
      <c r="AF1162" s="79" t="e">
        <f>VLOOKUP($S1162,'Grille de Tarif OQN'!$B$2:$S$3603,AF$1,0)</f>
        <v>#N/A</v>
      </c>
      <c r="AG1162" s="79" t="e">
        <f>VLOOKUP($S1162,'Grille de Tarif OQN'!$B$2:$S$3603,AG$1,0)</f>
        <v>#N/A</v>
      </c>
      <c r="AH1162" s="79" t="e">
        <f>VLOOKUP($S1162,'Grille de Tarif OQN'!$B$2:$S$3603,AH$1,0)</f>
        <v>#N/A</v>
      </c>
      <c r="AI1162" s="79" t="e">
        <f>VLOOKUP($S1162,'Grille de Tarif OQN'!$B$2:$S$3603,AI$1,0)</f>
        <v>#N/A</v>
      </c>
      <c r="AJ1162" s="79" t="e">
        <f>VLOOKUP($S1162,'Grille de Tarif OQN'!$B$2:$S$3603,AJ$1,0)</f>
        <v>#N/A</v>
      </c>
      <c r="AK1162" s="81"/>
      <c r="AL1162" s="81"/>
      <c r="AM1162" s="81"/>
      <c r="AN1162" s="81"/>
      <c r="AO1162" s="81"/>
      <c r="AP1162" s="81"/>
      <c r="AQ1162" s="81"/>
      <c r="AR1162" s="81"/>
      <c r="AS1162" s="81"/>
      <c r="AT1162" s="81"/>
      <c r="AU1162" s="72"/>
      <c r="AV1162"/>
      <c r="AW1162"/>
      <c r="AX1162"/>
      <c r="AY1162"/>
      <c r="AZ1162" s="96">
        <f t="shared" si="374"/>
        <v>0</v>
      </c>
      <c r="BA1162" s="24" t="e">
        <f t="shared" si="375"/>
        <v>#N/A</v>
      </c>
      <c r="BB1162" s="24" t="e">
        <f t="shared" si="376"/>
        <v>#N/A</v>
      </c>
      <c r="BC1162" s="24" t="e">
        <f t="shared" si="377"/>
        <v>#N/A</v>
      </c>
      <c r="BD1162" s="24" t="e">
        <f t="shared" si="378"/>
        <v>#N/A</v>
      </c>
      <c r="BE1162"/>
      <c r="BF1162" t="e">
        <f t="shared" si="379"/>
        <v>#N/A</v>
      </c>
      <c r="BG1162" t="str">
        <f t="shared" si="380"/>
        <v>HDJ</v>
      </c>
      <c r="BH1162" s="20" t="e">
        <f t="shared" si="381"/>
        <v>#N/A</v>
      </c>
      <c r="BI1162" s="20" t="e">
        <f t="shared" si="382"/>
        <v>#N/A</v>
      </c>
      <c r="BJ1162" s="20" t="e">
        <f t="shared" si="383"/>
        <v>#N/A</v>
      </c>
      <c r="BK1162" s="20" t="e">
        <f t="shared" si="384"/>
        <v>#N/A</v>
      </c>
      <c r="BL1162" s="20" t="e">
        <f t="shared" si="385"/>
        <v>#N/A</v>
      </c>
      <c r="BM1162" s="20" t="e">
        <f t="shared" si="387"/>
        <v>#N/A</v>
      </c>
      <c r="BN1162" s="20" t="e">
        <f t="shared" si="386"/>
        <v>#N/A</v>
      </c>
    </row>
    <row r="1163" spans="1:66">
      <c r="A1163" s="92"/>
      <c r="B1163" s="90"/>
      <c r="C1163" s="90"/>
      <c r="D1163" s="93"/>
      <c r="E1163" s="93"/>
      <c r="F1163" s="93"/>
      <c r="G1163" s="93"/>
      <c r="H1163" s="93"/>
      <c r="I1163" s="93"/>
      <c r="J1163" s="93"/>
      <c r="K1163" s="93"/>
      <c r="L1163" s="92"/>
      <c r="M1163" s="93"/>
      <c r="N1163" s="91">
        <f t="shared" si="368"/>
        <v>0</v>
      </c>
      <c r="O1163" s="91" t="str">
        <f t="shared" si="369"/>
        <v/>
      </c>
      <c r="P1163" s="91" t="str">
        <f t="shared" si="370"/>
        <v/>
      </c>
      <c r="Q1163" s="91" t="str">
        <f t="shared" si="371"/>
        <v>HDJ</v>
      </c>
      <c r="R1163" s="82"/>
      <c r="S1163" s="95">
        <f t="shared" si="372"/>
        <v>0</v>
      </c>
      <c r="T1163" s="95">
        <f t="shared" si="373"/>
        <v>0</v>
      </c>
      <c r="U1163" s="79" t="e">
        <f>VLOOKUP($S1163,'Grille de Tarif OQN'!$B$2:$S$3603,U$1,0)</f>
        <v>#N/A</v>
      </c>
      <c r="V1163" s="79" t="e">
        <f>VLOOKUP($S1163,'Grille de Tarif OQN'!$B$2:$S$3603,V$1,0)</f>
        <v>#N/A</v>
      </c>
      <c r="W1163" s="79" t="e">
        <f>VLOOKUP($S1163,'Grille de Tarif OQN'!$B$2:$S$3603,W$1,0)</f>
        <v>#N/A</v>
      </c>
      <c r="X1163" s="79" t="e">
        <f>VLOOKUP($S1163,'Grille de Tarif OQN'!$B$2:$S$3603,X$1,0)</f>
        <v>#N/A</v>
      </c>
      <c r="Y1163" s="79" t="e">
        <f>VLOOKUP($S1163,'Grille de Tarif OQN'!$B$2:$S$3603,Y$1,0)</f>
        <v>#N/A</v>
      </c>
      <c r="Z1163" s="79" t="e">
        <f>VLOOKUP($S1163,'Grille de Tarif OQN'!$B$2:$S$3603,Z$1,0)</f>
        <v>#N/A</v>
      </c>
      <c r="AA1163" s="79" t="e">
        <f>VLOOKUP($S1163,'Grille de Tarif OQN'!$B$2:$S$3603,AA$1,0)</f>
        <v>#N/A</v>
      </c>
      <c r="AB1163" s="79" t="e">
        <f>VLOOKUP($S1163,'Grille de Tarif OQN'!$B$2:$S$3603,AB$1,0)</f>
        <v>#N/A</v>
      </c>
      <c r="AC1163" s="79" t="e">
        <f>VLOOKUP($S1163,'Grille de Tarif OQN'!$B$2:$S$3603,AC$1,0)</f>
        <v>#N/A</v>
      </c>
      <c r="AD1163" s="79" t="e">
        <f>VLOOKUP($S1163,'Grille de Tarif OQN'!$B$2:$S$3603,AD$1,0)</f>
        <v>#N/A</v>
      </c>
      <c r="AE1163" s="79" t="e">
        <f>VLOOKUP($S1163,'Grille de Tarif OQN'!$B$2:$S$3603,AE$1,0)</f>
        <v>#N/A</v>
      </c>
      <c r="AF1163" s="79" t="e">
        <f>VLOOKUP($S1163,'Grille de Tarif OQN'!$B$2:$S$3603,AF$1,0)</f>
        <v>#N/A</v>
      </c>
      <c r="AG1163" s="79" t="e">
        <f>VLOOKUP($S1163,'Grille de Tarif OQN'!$B$2:$S$3603,AG$1,0)</f>
        <v>#N/A</v>
      </c>
      <c r="AH1163" s="79" t="e">
        <f>VLOOKUP($S1163,'Grille de Tarif OQN'!$B$2:$S$3603,AH$1,0)</f>
        <v>#N/A</v>
      </c>
      <c r="AI1163" s="79" t="e">
        <f>VLOOKUP($S1163,'Grille de Tarif OQN'!$B$2:$S$3603,AI$1,0)</f>
        <v>#N/A</v>
      </c>
      <c r="AJ1163" s="79" t="e">
        <f>VLOOKUP($S1163,'Grille de Tarif OQN'!$B$2:$S$3603,AJ$1,0)</f>
        <v>#N/A</v>
      </c>
      <c r="AK1163" s="81"/>
      <c r="AL1163" s="81"/>
      <c r="AM1163" s="81"/>
      <c r="AN1163" s="81"/>
      <c r="AO1163" s="81"/>
      <c r="AP1163" s="81"/>
      <c r="AQ1163" s="81"/>
      <c r="AR1163" s="81"/>
      <c r="AS1163" s="81"/>
      <c r="AT1163" s="81"/>
      <c r="AU1163" s="72"/>
      <c r="AV1163"/>
      <c r="AW1163"/>
      <c r="AX1163"/>
      <c r="AY1163"/>
      <c r="AZ1163" s="96">
        <f t="shared" si="374"/>
        <v>0</v>
      </c>
      <c r="BA1163" s="24" t="e">
        <f t="shared" si="375"/>
        <v>#N/A</v>
      </c>
      <c r="BB1163" s="24" t="e">
        <f t="shared" si="376"/>
        <v>#N/A</v>
      </c>
      <c r="BC1163" s="24" t="e">
        <f t="shared" si="377"/>
        <v>#N/A</v>
      </c>
      <c r="BD1163" s="24" t="e">
        <f t="shared" si="378"/>
        <v>#N/A</v>
      </c>
      <c r="BE1163"/>
      <c r="BF1163" t="e">
        <f t="shared" si="379"/>
        <v>#N/A</v>
      </c>
      <c r="BG1163" t="str">
        <f t="shared" si="380"/>
        <v>HDJ</v>
      </c>
      <c r="BH1163" s="20" t="e">
        <f t="shared" si="381"/>
        <v>#N/A</v>
      </c>
      <c r="BI1163" s="20" t="e">
        <f t="shared" si="382"/>
        <v>#N/A</v>
      </c>
      <c r="BJ1163" s="20" t="e">
        <f t="shared" si="383"/>
        <v>#N/A</v>
      </c>
      <c r="BK1163" s="20" t="e">
        <f t="shared" si="384"/>
        <v>#N/A</v>
      </c>
      <c r="BL1163" s="20" t="e">
        <f t="shared" si="385"/>
        <v>#N/A</v>
      </c>
      <c r="BM1163" s="20" t="e">
        <f t="shared" si="387"/>
        <v>#N/A</v>
      </c>
      <c r="BN1163" s="20" t="e">
        <f t="shared" si="386"/>
        <v>#N/A</v>
      </c>
    </row>
    <row r="1164" spans="1:66">
      <c r="A1164" s="92"/>
      <c r="B1164" s="90"/>
      <c r="C1164" s="90"/>
      <c r="D1164" s="93"/>
      <c r="E1164" s="93"/>
      <c r="F1164" s="93"/>
      <c r="G1164" s="93"/>
      <c r="H1164" s="93"/>
      <c r="I1164" s="93"/>
      <c r="J1164" s="93"/>
      <c r="K1164" s="93"/>
      <c r="L1164" s="92"/>
      <c r="M1164" s="93"/>
      <c r="N1164" s="91">
        <f t="shared" si="368"/>
        <v>0</v>
      </c>
      <c r="O1164" s="91" t="str">
        <f t="shared" si="369"/>
        <v/>
      </c>
      <c r="P1164" s="91" t="str">
        <f t="shared" si="370"/>
        <v/>
      </c>
      <c r="Q1164" s="91" t="str">
        <f t="shared" si="371"/>
        <v>HDJ</v>
      </c>
      <c r="R1164" s="82"/>
      <c r="S1164" s="95">
        <f t="shared" si="372"/>
        <v>0</v>
      </c>
      <c r="T1164" s="95">
        <f t="shared" si="373"/>
        <v>0</v>
      </c>
      <c r="U1164" s="79" t="e">
        <f>VLOOKUP($S1164,'Grille de Tarif OQN'!$B$2:$S$3603,U$1,0)</f>
        <v>#N/A</v>
      </c>
      <c r="V1164" s="79" t="e">
        <f>VLOOKUP($S1164,'Grille de Tarif OQN'!$B$2:$S$3603,V$1,0)</f>
        <v>#N/A</v>
      </c>
      <c r="W1164" s="79" t="e">
        <f>VLOOKUP($S1164,'Grille de Tarif OQN'!$B$2:$S$3603,W$1,0)</f>
        <v>#N/A</v>
      </c>
      <c r="X1164" s="79" t="e">
        <f>VLOOKUP($S1164,'Grille de Tarif OQN'!$B$2:$S$3603,X$1,0)</f>
        <v>#N/A</v>
      </c>
      <c r="Y1164" s="79" t="e">
        <f>VLOOKUP($S1164,'Grille de Tarif OQN'!$B$2:$S$3603,Y$1,0)</f>
        <v>#N/A</v>
      </c>
      <c r="Z1164" s="79" t="e">
        <f>VLOOKUP($S1164,'Grille de Tarif OQN'!$B$2:$S$3603,Z$1,0)</f>
        <v>#N/A</v>
      </c>
      <c r="AA1164" s="79" t="e">
        <f>VLOOKUP($S1164,'Grille de Tarif OQN'!$B$2:$S$3603,AA$1,0)</f>
        <v>#N/A</v>
      </c>
      <c r="AB1164" s="79" t="e">
        <f>VLOOKUP($S1164,'Grille de Tarif OQN'!$B$2:$S$3603,AB$1,0)</f>
        <v>#N/A</v>
      </c>
      <c r="AC1164" s="79" t="e">
        <f>VLOOKUP($S1164,'Grille de Tarif OQN'!$B$2:$S$3603,AC$1,0)</f>
        <v>#N/A</v>
      </c>
      <c r="AD1164" s="79" t="e">
        <f>VLOOKUP($S1164,'Grille de Tarif OQN'!$B$2:$S$3603,AD$1,0)</f>
        <v>#N/A</v>
      </c>
      <c r="AE1164" s="79" t="e">
        <f>VLOOKUP($S1164,'Grille de Tarif OQN'!$B$2:$S$3603,AE$1,0)</f>
        <v>#N/A</v>
      </c>
      <c r="AF1164" s="79" t="e">
        <f>VLOOKUP($S1164,'Grille de Tarif OQN'!$B$2:$S$3603,AF$1,0)</f>
        <v>#N/A</v>
      </c>
      <c r="AG1164" s="79" t="e">
        <f>VLOOKUP($S1164,'Grille de Tarif OQN'!$B$2:$S$3603,AG$1,0)</f>
        <v>#N/A</v>
      </c>
      <c r="AH1164" s="79" t="e">
        <f>VLOOKUP($S1164,'Grille de Tarif OQN'!$B$2:$S$3603,AH$1,0)</f>
        <v>#N/A</v>
      </c>
      <c r="AI1164" s="79" t="e">
        <f>VLOOKUP($S1164,'Grille de Tarif OQN'!$B$2:$S$3603,AI$1,0)</f>
        <v>#N/A</v>
      </c>
      <c r="AJ1164" s="79" t="e">
        <f>VLOOKUP($S1164,'Grille de Tarif OQN'!$B$2:$S$3603,AJ$1,0)</f>
        <v>#N/A</v>
      </c>
      <c r="AK1164" s="81"/>
      <c r="AL1164" s="81"/>
      <c r="AM1164" s="81"/>
      <c r="AN1164" s="81"/>
      <c r="AO1164" s="81"/>
      <c r="AP1164" s="81"/>
      <c r="AQ1164" s="81"/>
      <c r="AR1164" s="81"/>
      <c r="AS1164" s="81"/>
      <c r="AT1164" s="81"/>
      <c r="AU1164" s="72"/>
      <c r="AV1164"/>
      <c r="AW1164"/>
      <c r="AX1164"/>
      <c r="AY1164"/>
      <c r="AZ1164" s="96">
        <f t="shared" si="374"/>
        <v>0</v>
      </c>
      <c r="BA1164" s="24" t="e">
        <f t="shared" si="375"/>
        <v>#N/A</v>
      </c>
      <c r="BB1164" s="24" t="e">
        <f t="shared" si="376"/>
        <v>#N/A</v>
      </c>
      <c r="BC1164" s="24" t="e">
        <f t="shared" si="377"/>
        <v>#N/A</v>
      </c>
      <c r="BD1164" s="24" t="e">
        <f t="shared" si="378"/>
        <v>#N/A</v>
      </c>
      <c r="BE1164"/>
      <c r="BF1164" t="e">
        <f t="shared" si="379"/>
        <v>#N/A</v>
      </c>
      <c r="BG1164" t="str">
        <f t="shared" si="380"/>
        <v>HDJ</v>
      </c>
      <c r="BH1164" s="20" t="e">
        <f t="shared" si="381"/>
        <v>#N/A</v>
      </c>
      <c r="BI1164" s="20" t="e">
        <f t="shared" si="382"/>
        <v>#N/A</v>
      </c>
      <c r="BJ1164" s="20" t="e">
        <f t="shared" si="383"/>
        <v>#N/A</v>
      </c>
      <c r="BK1164" s="20" t="e">
        <f t="shared" si="384"/>
        <v>#N/A</v>
      </c>
      <c r="BL1164" s="20" t="e">
        <f t="shared" si="385"/>
        <v>#N/A</v>
      </c>
      <c r="BM1164" s="20" t="e">
        <f t="shared" si="387"/>
        <v>#N/A</v>
      </c>
      <c r="BN1164" s="20" t="e">
        <f t="shared" si="386"/>
        <v>#N/A</v>
      </c>
    </row>
    <row r="1165" spans="1:66">
      <c r="A1165" s="92"/>
      <c r="B1165" s="90"/>
      <c r="C1165" s="90"/>
      <c r="D1165" s="93"/>
      <c r="E1165" s="93"/>
      <c r="F1165" s="93"/>
      <c r="G1165" s="93"/>
      <c r="H1165" s="93"/>
      <c r="I1165" s="93"/>
      <c r="J1165" s="93"/>
      <c r="K1165" s="93"/>
      <c r="L1165" s="92"/>
      <c r="M1165" s="93"/>
      <c r="N1165" s="91">
        <f t="shared" si="368"/>
        <v>0</v>
      </c>
      <c r="O1165" s="91" t="str">
        <f t="shared" si="369"/>
        <v/>
      </c>
      <c r="P1165" s="91" t="str">
        <f t="shared" si="370"/>
        <v/>
      </c>
      <c r="Q1165" s="91" t="str">
        <f t="shared" si="371"/>
        <v>HDJ</v>
      </c>
      <c r="R1165" s="82"/>
      <c r="S1165" s="95">
        <f t="shared" si="372"/>
        <v>0</v>
      </c>
      <c r="T1165" s="95">
        <f t="shared" si="373"/>
        <v>0</v>
      </c>
      <c r="U1165" s="79" t="e">
        <f>VLOOKUP($S1165,'Grille de Tarif OQN'!$B$2:$S$3603,U$1,0)</f>
        <v>#N/A</v>
      </c>
      <c r="V1165" s="79" t="e">
        <f>VLOOKUP($S1165,'Grille de Tarif OQN'!$B$2:$S$3603,V$1,0)</f>
        <v>#N/A</v>
      </c>
      <c r="W1165" s="79" t="e">
        <f>VLOOKUP($S1165,'Grille de Tarif OQN'!$B$2:$S$3603,W$1,0)</f>
        <v>#N/A</v>
      </c>
      <c r="X1165" s="79" t="e">
        <f>VLOOKUP($S1165,'Grille de Tarif OQN'!$B$2:$S$3603,X$1,0)</f>
        <v>#N/A</v>
      </c>
      <c r="Y1165" s="79" t="e">
        <f>VLOOKUP($S1165,'Grille de Tarif OQN'!$B$2:$S$3603,Y$1,0)</f>
        <v>#N/A</v>
      </c>
      <c r="Z1165" s="79" t="e">
        <f>VLOOKUP($S1165,'Grille de Tarif OQN'!$B$2:$S$3603,Z$1,0)</f>
        <v>#N/A</v>
      </c>
      <c r="AA1165" s="79" t="e">
        <f>VLOOKUP($S1165,'Grille de Tarif OQN'!$B$2:$S$3603,AA$1,0)</f>
        <v>#N/A</v>
      </c>
      <c r="AB1165" s="79" t="e">
        <f>VLOOKUP($S1165,'Grille de Tarif OQN'!$B$2:$S$3603,AB$1,0)</f>
        <v>#N/A</v>
      </c>
      <c r="AC1165" s="79" t="e">
        <f>VLOOKUP($S1165,'Grille de Tarif OQN'!$B$2:$S$3603,AC$1,0)</f>
        <v>#N/A</v>
      </c>
      <c r="AD1165" s="79" t="e">
        <f>VLOOKUP($S1165,'Grille de Tarif OQN'!$B$2:$S$3603,AD$1,0)</f>
        <v>#N/A</v>
      </c>
      <c r="AE1165" s="79" t="e">
        <f>VLOOKUP($S1165,'Grille de Tarif OQN'!$B$2:$S$3603,AE$1,0)</f>
        <v>#N/A</v>
      </c>
      <c r="AF1165" s="79" t="e">
        <f>VLOOKUP($S1165,'Grille de Tarif OQN'!$B$2:$S$3603,AF$1,0)</f>
        <v>#N/A</v>
      </c>
      <c r="AG1165" s="79" t="e">
        <f>VLOOKUP($S1165,'Grille de Tarif OQN'!$B$2:$S$3603,AG$1,0)</f>
        <v>#N/A</v>
      </c>
      <c r="AH1165" s="79" t="e">
        <f>VLOOKUP($S1165,'Grille de Tarif OQN'!$B$2:$S$3603,AH$1,0)</f>
        <v>#N/A</v>
      </c>
      <c r="AI1165" s="79" t="e">
        <f>VLOOKUP($S1165,'Grille de Tarif OQN'!$B$2:$S$3603,AI$1,0)</f>
        <v>#N/A</v>
      </c>
      <c r="AJ1165" s="79" t="e">
        <f>VLOOKUP($S1165,'Grille de Tarif OQN'!$B$2:$S$3603,AJ$1,0)</f>
        <v>#N/A</v>
      </c>
      <c r="AK1165" s="81"/>
      <c r="AL1165" s="81"/>
      <c r="AM1165" s="81"/>
      <c r="AN1165" s="81"/>
      <c r="AO1165" s="81"/>
      <c r="AP1165" s="81"/>
      <c r="AQ1165" s="81"/>
      <c r="AR1165" s="81"/>
      <c r="AS1165" s="81"/>
      <c r="AT1165" s="81"/>
      <c r="AU1165" s="72"/>
      <c r="AV1165"/>
      <c r="AW1165"/>
      <c r="AX1165"/>
      <c r="AY1165"/>
      <c r="AZ1165" s="96">
        <f t="shared" si="374"/>
        <v>0</v>
      </c>
      <c r="BA1165" s="24" t="e">
        <f t="shared" si="375"/>
        <v>#N/A</v>
      </c>
      <c r="BB1165" s="24" t="e">
        <f t="shared" si="376"/>
        <v>#N/A</v>
      </c>
      <c r="BC1165" s="24" t="e">
        <f t="shared" si="377"/>
        <v>#N/A</v>
      </c>
      <c r="BD1165" s="24" t="e">
        <f t="shared" si="378"/>
        <v>#N/A</v>
      </c>
      <c r="BE1165"/>
      <c r="BF1165" t="e">
        <f t="shared" si="379"/>
        <v>#N/A</v>
      </c>
      <c r="BG1165" t="str">
        <f t="shared" si="380"/>
        <v>HDJ</v>
      </c>
      <c r="BH1165" s="20" t="e">
        <f t="shared" si="381"/>
        <v>#N/A</v>
      </c>
      <c r="BI1165" s="20" t="e">
        <f t="shared" si="382"/>
        <v>#N/A</v>
      </c>
      <c r="BJ1165" s="20" t="e">
        <f t="shared" si="383"/>
        <v>#N/A</v>
      </c>
      <c r="BK1165" s="20" t="e">
        <f t="shared" si="384"/>
        <v>#N/A</v>
      </c>
      <c r="BL1165" s="20" t="e">
        <f t="shared" si="385"/>
        <v>#N/A</v>
      </c>
      <c r="BM1165" s="20" t="e">
        <f t="shared" si="387"/>
        <v>#N/A</v>
      </c>
      <c r="BN1165" s="20" t="e">
        <f t="shared" si="386"/>
        <v>#N/A</v>
      </c>
    </row>
    <row r="1166" spans="1:66">
      <c r="A1166" s="92"/>
      <c r="B1166" s="90"/>
      <c r="C1166" s="90"/>
      <c r="D1166" s="93"/>
      <c r="E1166" s="93"/>
      <c r="F1166" s="93"/>
      <c r="G1166" s="93"/>
      <c r="H1166" s="93"/>
      <c r="I1166" s="93"/>
      <c r="J1166" s="93"/>
      <c r="K1166" s="93"/>
      <c r="L1166" s="92"/>
      <c r="M1166" s="93"/>
      <c r="N1166" s="91">
        <f t="shared" si="368"/>
        <v>0</v>
      </c>
      <c r="O1166" s="91" t="str">
        <f t="shared" si="369"/>
        <v/>
      </c>
      <c r="P1166" s="91" t="str">
        <f t="shared" si="370"/>
        <v/>
      </c>
      <c r="Q1166" s="91" t="str">
        <f t="shared" si="371"/>
        <v>HDJ</v>
      </c>
      <c r="R1166" s="82"/>
      <c r="S1166" s="95">
        <f t="shared" si="372"/>
        <v>0</v>
      </c>
      <c r="T1166" s="95">
        <f t="shared" si="373"/>
        <v>0</v>
      </c>
      <c r="U1166" s="79" t="e">
        <f>VLOOKUP($S1166,'Grille de Tarif OQN'!$B$2:$S$3603,U$1,0)</f>
        <v>#N/A</v>
      </c>
      <c r="V1166" s="79" t="e">
        <f>VLOOKUP($S1166,'Grille de Tarif OQN'!$B$2:$S$3603,V$1,0)</f>
        <v>#N/A</v>
      </c>
      <c r="W1166" s="79" t="e">
        <f>VLOOKUP($S1166,'Grille de Tarif OQN'!$B$2:$S$3603,W$1,0)</f>
        <v>#N/A</v>
      </c>
      <c r="X1166" s="79" t="e">
        <f>VLOOKUP($S1166,'Grille de Tarif OQN'!$B$2:$S$3603,X$1,0)</f>
        <v>#N/A</v>
      </c>
      <c r="Y1166" s="79" t="e">
        <f>VLOOKUP($S1166,'Grille de Tarif OQN'!$B$2:$S$3603,Y$1,0)</f>
        <v>#N/A</v>
      </c>
      <c r="Z1166" s="79" t="e">
        <f>VLOOKUP($S1166,'Grille de Tarif OQN'!$B$2:$S$3603,Z$1,0)</f>
        <v>#N/A</v>
      </c>
      <c r="AA1166" s="79" t="e">
        <f>VLOOKUP($S1166,'Grille de Tarif OQN'!$B$2:$S$3603,AA$1,0)</f>
        <v>#N/A</v>
      </c>
      <c r="AB1166" s="79" t="e">
        <f>VLOOKUP($S1166,'Grille de Tarif OQN'!$B$2:$S$3603,AB$1,0)</f>
        <v>#N/A</v>
      </c>
      <c r="AC1166" s="79" t="e">
        <f>VLOOKUP($S1166,'Grille de Tarif OQN'!$B$2:$S$3603,AC$1,0)</f>
        <v>#N/A</v>
      </c>
      <c r="AD1166" s="79" t="e">
        <f>VLOOKUP($S1166,'Grille de Tarif OQN'!$B$2:$S$3603,AD$1,0)</f>
        <v>#N/A</v>
      </c>
      <c r="AE1166" s="79" t="e">
        <f>VLOOKUP($S1166,'Grille de Tarif OQN'!$B$2:$S$3603,AE$1,0)</f>
        <v>#N/A</v>
      </c>
      <c r="AF1166" s="79" t="e">
        <f>VLOOKUP($S1166,'Grille de Tarif OQN'!$B$2:$S$3603,AF$1,0)</f>
        <v>#N/A</v>
      </c>
      <c r="AG1166" s="79" t="e">
        <f>VLOOKUP($S1166,'Grille de Tarif OQN'!$B$2:$S$3603,AG$1,0)</f>
        <v>#N/A</v>
      </c>
      <c r="AH1166" s="79" t="e">
        <f>VLOOKUP($S1166,'Grille de Tarif OQN'!$B$2:$S$3603,AH$1,0)</f>
        <v>#N/A</v>
      </c>
      <c r="AI1166" s="79" t="e">
        <f>VLOOKUP($S1166,'Grille de Tarif OQN'!$B$2:$S$3603,AI$1,0)</f>
        <v>#N/A</v>
      </c>
      <c r="AJ1166" s="79" t="e">
        <f>VLOOKUP($S1166,'Grille de Tarif OQN'!$B$2:$S$3603,AJ$1,0)</f>
        <v>#N/A</v>
      </c>
      <c r="AK1166" s="81"/>
      <c r="AL1166" s="81"/>
      <c r="AM1166" s="81"/>
      <c r="AN1166" s="81"/>
      <c r="AO1166" s="81"/>
      <c r="AP1166" s="81"/>
      <c r="AQ1166" s="81"/>
      <c r="AR1166" s="81"/>
      <c r="AS1166" s="81"/>
      <c r="AT1166" s="81"/>
      <c r="AU1166" s="72"/>
      <c r="AV1166"/>
      <c r="AW1166"/>
      <c r="AX1166"/>
      <c r="AY1166"/>
      <c r="AZ1166" s="96">
        <f t="shared" si="374"/>
        <v>0</v>
      </c>
      <c r="BA1166" s="24" t="e">
        <f t="shared" si="375"/>
        <v>#N/A</v>
      </c>
      <c r="BB1166" s="24" t="e">
        <f t="shared" si="376"/>
        <v>#N/A</v>
      </c>
      <c r="BC1166" s="24" t="e">
        <f t="shared" si="377"/>
        <v>#N/A</v>
      </c>
      <c r="BD1166" s="24" t="e">
        <f t="shared" si="378"/>
        <v>#N/A</v>
      </c>
      <c r="BE1166"/>
      <c r="BF1166" t="e">
        <f t="shared" si="379"/>
        <v>#N/A</v>
      </c>
      <c r="BG1166" t="str">
        <f t="shared" si="380"/>
        <v>HDJ</v>
      </c>
      <c r="BH1166" s="20" t="e">
        <f t="shared" si="381"/>
        <v>#N/A</v>
      </c>
      <c r="BI1166" s="20" t="e">
        <f t="shared" si="382"/>
        <v>#N/A</v>
      </c>
      <c r="BJ1166" s="20" t="e">
        <f t="shared" si="383"/>
        <v>#N/A</v>
      </c>
      <c r="BK1166" s="20" t="e">
        <f t="shared" si="384"/>
        <v>#N/A</v>
      </c>
      <c r="BL1166" s="20" t="e">
        <f t="shared" si="385"/>
        <v>#N/A</v>
      </c>
      <c r="BM1166" s="20" t="e">
        <f t="shared" si="387"/>
        <v>#N/A</v>
      </c>
      <c r="BN1166" s="20" t="e">
        <f t="shared" si="386"/>
        <v>#N/A</v>
      </c>
    </row>
    <row r="1167" spans="1:66">
      <c r="A1167" s="92"/>
      <c r="B1167" s="90"/>
      <c r="C1167" s="90"/>
      <c r="D1167" s="93"/>
      <c r="E1167" s="93"/>
      <c r="F1167" s="93"/>
      <c r="G1167" s="93"/>
      <c r="H1167" s="93"/>
      <c r="I1167" s="93"/>
      <c r="J1167" s="93"/>
      <c r="K1167" s="93"/>
      <c r="L1167" s="92"/>
      <c r="M1167" s="93"/>
      <c r="N1167" s="91">
        <f t="shared" si="368"/>
        <v>0</v>
      </c>
      <c r="O1167" s="91" t="str">
        <f t="shared" si="369"/>
        <v/>
      </c>
      <c r="P1167" s="91" t="str">
        <f t="shared" si="370"/>
        <v/>
      </c>
      <c r="Q1167" s="91" t="str">
        <f t="shared" si="371"/>
        <v>HDJ</v>
      </c>
      <c r="R1167" s="82"/>
      <c r="S1167" s="95">
        <f t="shared" si="372"/>
        <v>0</v>
      </c>
      <c r="T1167" s="95">
        <f t="shared" si="373"/>
        <v>0</v>
      </c>
      <c r="U1167" s="79" t="e">
        <f>VLOOKUP($S1167,'Grille de Tarif OQN'!$B$2:$S$3603,U$1,0)</f>
        <v>#N/A</v>
      </c>
      <c r="V1167" s="79" t="e">
        <f>VLOOKUP($S1167,'Grille de Tarif OQN'!$B$2:$S$3603,V$1,0)</f>
        <v>#N/A</v>
      </c>
      <c r="W1167" s="79" t="e">
        <f>VLOOKUP($S1167,'Grille de Tarif OQN'!$B$2:$S$3603,W$1,0)</f>
        <v>#N/A</v>
      </c>
      <c r="X1167" s="79" t="e">
        <f>VLOOKUP($S1167,'Grille de Tarif OQN'!$B$2:$S$3603,X$1,0)</f>
        <v>#N/A</v>
      </c>
      <c r="Y1167" s="79" t="e">
        <f>VLOOKUP($S1167,'Grille de Tarif OQN'!$B$2:$S$3603,Y$1,0)</f>
        <v>#N/A</v>
      </c>
      <c r="Z1167" s="79" t="e">
        <f>VLOOKUP($S1167,'Grille de Tarif OQN'!$B$2:$S$3603,Z$1,0)</f>
        <v>#N/A</v>
      </c>
      <c r="AA1167" s="79" t="e">
        <f>VLOOKUP($S1167,'Grille de Tarif OQN'!$B$2:$S$3603,AA$1,0)</f>
        <v>#N/A</v>
      </c>
      <c r="AB1167" s="79" t="e">
        <f>VLOOKUP($S1167,'Grille de Tarif OQN'!$B$2:$S$3603,AB$1,0)</f>
        <v>#N/A</v>
      </c>
      <c r="AC1167" s="79" t="e">
        <f>VLOOKUP($S1167,'Grille de Tarif OQN'!$B$2:$S$3603,AC$1,0)</f>
        <v>#N/A</v>
      </c>
      <c r="AD1167" s="79" t="e">
        <f>VLOOKUP($S1167,'Grille de Tarif OQN'!$B$2:$S$3603,AD$1,0)</f>
        <v>#N/A</v>
      </c>
      <c r="AE1167" s="79" t="e">
        <f>VLOOKUP($S1167,'Grille de Tarif OQN'!$B$2:$S$3603,AE$1,0)</f>
        <v>#N/A</v>
      </c>
      <c r="AF1167" s="79" t="e">
        <f>VLOOKUP($S1167,'Grille de Tarif OQN'!$B$2:$S$3603,AF$1,0)</f>
        <v>#N/A</v>
      </c>
      <c r="AG1167" s="79" t="e">
        <f>VLOOKUP($S1167,'Grille de Tarif OQN'!$B$2:$S$3603,AG$1,0)</f>
        <v>#N/A</v>
      </c>
      <c r="AH1167" s="79" t="e">
        <f>VLOOKUP($S1167,'Grille de Tarif OQN'!$B$2:$S$3603,AH$1,0)</f>
        <v>#N/A</v>
      </c>
      <c r="AI1167" s="79" t="e">
        <f>VLOOKUP($S1167,'Grille de Tarif OQN'!$B$2:$S$3603,AI$1,0)</f>
        <v>#N/A</v>
      </c>
      <c r="AJ1167" s="79" t="e">
        <f>VLOOKUP($S1167,'Grille de Tarif OQN'!$B$2:$S$3603,AJ$1,0)</f>
        <v>#N/A</v>
      </c>
      <c r="AK1167" s="81"/>
      <c r="AL1167" s="81"/>
      <c r="AM1167" s="81"/>
      <c r="AN1167" s="81"/>
      <c r="AO1167" s="81"/>
      <c r="AP1167" s="81"/>
      <c r="AQ1167" s="81"/>
      <c r="AR1167" s="81"/>
      <c r="AS1167" s="81"/>
      <c r="AT1167" s="81"/>
      <c r="AU1167" s="72"/>
      <c r="AV1167"/>
      <c r="AW1167"/>
      <c r="AX1167"/>
      <c r="AY1167"/>
      <c r="AZ1167" s="96">
        <f t="shared" si="374"/>
        <v>0</v>
      </c>
      <c r="BA1167" s="24" t="e">
        <f t="shared" si="375"/>
        <v>#N/A</v>
      </c>
      <c r="BB1167" s="24" t="e">
        <f t="shared" si="376"/>
        <v>#N/A</v>
      </c>
      <c r="BC1167" s="24" t="e">
        <f t="shared" si="377"/>
        <v>#N/A</v>
      </c>
      <c r="BD1167" s="24" t="e">
        <f t="shared" si="378"/>
        <v>#N/A</v>
      </c>
      <c r="BE1167"/>
      <c r="BF1167" t="e">
        <f t="shared" si="379"/>
        <v>#N/A</v>
      </c>
      <c r="BG1167" t="str">
        <f t="shared" si="380"/>
        <v>HDJ</v>
      </c>
      <c r="BH1167" s="20" t="e">
        <f t="shared" si="381"/>
        <v>#N/A</v>
      </c>
      <c r="BI1167" s="20" t="e">
        <f t="shared" si="382"/>
        <v>#N/A</v>
      </c>
      <c r="BJ1167" s="20" t="e">
        <f t="shared" si="383"/>
        <v>#N/A</v>
      </c>
      <c r="BK1167" s="20" t="e">
        <f t="shared" si="384"/>
        <v>#N/A</v>
      </c>
      <c r="BL1167" s="20" t="e">
        <f t="shared" si="385"/>
        <v>#N/A</v>
      </c>
      <c r="BM1167" s="20" t="e">
        <f t="shared" si="387"/>
        <v>#N/A</v>
      </c>
      <c r="BN1167" s="20" t="e">
        <f t="shared" si="386"/>
        <v>#N/A</v>
      </c>
    </row>
    <row r="1168" spans="1:66">
      <c r="A1168" s="92"/>
      <c r="B1168" s="90"/>
      <c r="C1168" s="90"/>
      <c r="D1168" s="93"/>
      <c r="E1168" s="93"/>
      <c r="F1168" s="93"/>
      <c r="G1168" s="93"/>
      <c r="H1168" s="93"/>
      <c r="I1168" s="93"/>
      <c r="J1168" s="93"/>
      <c r="K1168" s="93"/>
      <c r="L1168" s="92"/>
      <c r="M1168" s="93"/>
      <c r="N1168" s="91">
        <f t="shared" si="368"/>
        <v>0</v>
      </c>
      <c r="O1168" s="91" t="str">
        <f t="shared" si="369"/>
        <v/>
      </c>
      <c r="P1168" s="91" t="str">
        <f t="shared" si="370"/>
        <v/>
      </c>
      <c r="Q1168" s="91" t="str">
        <f t="shared" si="371"/>
        <v>HDJ</v>
      </c>
      <c r="R1168" s="82"/>
      <c r="S1168" s="95">
        <f t="shared" si="372"/>
        <v>0</v>
      </c>
      <c r="T1168" s="95">
        <f t="shared" si="373"/>
        <v>0</v>
      </c>
      <c r="U1168" s="79" t="e">
        <f>VLOOKUP($S1168,'Grille de Tarif OQN'!$B$2:$S$3603,U$1,0)</f>
        <v>#N/A</v>
      </c>
      <c r="V1168" s="79" t="e">
        <f>VLOOKUP($S1168,'Grille de Tarif OQN'!$B$2:$S$3603,V$1,0)</f>
        <v>#N/A</v>
      </c>
      <c r="W1168" s="79" t="e">
        <f>VLOOKUP($S1168,'Grille de Tarif OQN'!$B$2:$S$3603,W$1,0)</f>
        <v>#N/A</v>
      </c>
      <c r="X1168" s="79" t="e">
        <f>VLOOKUP($S1168,'Grille de Tarif OQN'!$B$2:$S$3603,X$1,0)</f>
        <v>#N/A</v>
      </c>
      <c r="Y1168" s="79" t="e">
        <f>VLOOKUP($S1168,'Grille de Tarif OQN'!$B$2:$S$3603,Y$1,0)</f>
        <v>#N/A</v>
      </c>
      <c r="Z1168" s="79" t="e">
        <f>VLOOKUP($S1168,'Grille de Tarif OQN'!$B$2:$S$3603,Z$1,0)</f>
        <v>#N/A</v>
      </c>
      <c r="AA1168" s="79" t="e">
        <f>VLOOKUP($S1168,'Grille de Tarif OQN'!$B$2:$S$3603,AA$1,0)</f>
        <v>#N/A</v>
      </c>
      <c r="AB1168" s="79" t="e">
        <f>VLOOKUP($S1168,'Grille de Tarif OQN'!$B$2:$S$3603,AB$1,0)</f>
        <v>#N/A</v>
      </c>
      <c r="AC1168" s="79" t="e">
        <f>VLOOKUP($S1168,'Grille de Tarif OQN'!$B$2:$S$3603,AC$1,0)</f>
        <v>#N/A</v>
      </c>
      <c r="AD1168" s="79" t="e">
        <f>VLOOKUP($S1168,'Grille de Tarif OQN'!$B$2:$S$3603,AD$1,0)</f>
        <v>#N/A</v>
      </c>
      <c r="AE1168" s="79" t="e">
        <f>VLOOKUP($S1168,'Grille de Tarif OQN'!$B$2:$S$3603,AE$1,0)</f>
        <v>#N/A</v>
      </c>
      <c r="AF1168" s="79" t="e">
        <f>VLOOKUP($S1168,'Grille de Tarif OQN'!$B$2:$S$3603,AF$1,0)</f>
        <v>#N/A</v>
      </c>
      <c r="AG1168" s="79" t="e">
        <f>VLOOKUP($S1168,'Grille de Tarif OQN'!$B$2:$S$3603,AG$1,0)</f>
        <v>#N/A</v>
      </c>
      <c r="AH1168" s="79" t="e">
        <f>VLOOKUP($S1168,'Grille de Tarif OQN'!$B$2:$S$3603,AH$1,0)</f>
        <v>#N/A</v>
      </c>
      <c r="AI1168" s="79" t="e">
        <f>VLOOKUP($S1168,'Grille de Tarif OQN'!$B$2:$S$3603,AI$1,0)</f>
        <v>#N/A</v>
      </c>
      <c r="AJ1168" s="79" t="e">
        <f>VLOOKUP($S1168,'Grille de Tarif OQN'!$B$2:$S$3603,AJ$1,0)</f>
        <v>#N/A</v>
      </c>
      <c r="AK1168" s="81"/>
      <c r="AL1168" s="81"/>
      <c r="AM1168" s="81"/>
      <c r="AN1168" s="81"/>
      <c r="AO1168" s="81"/>
      <c r="AP1168" s="81"/>
      <c r="AQ1168" s="81"/>
      <c r="AR1168" s="81"/>
      <c r="AS1168" s="81"/>
      <c r="AT1168" s="81"/>
      <c r="AU1168" s="72"/>
      <c r="AV1168"/>
      <c r="AW1168"/>
      <c r="AX1168"/>
      <c r="AY1168"/>
      <c r="AZ1168" s="96">
        <f t="shared" si="374"/>
        <v>0</v>
      </c>
      <c r="BA1168" s="24" t="e">
        <f t="shared" si="375"/>
        <v>#N/A</v>
      </c>
      <c r="BB1168" s="24" t="e">
        <f t="shared" si="376"/>
        <v>#N/A</v>
      </c>
      <c r="BC1168" s="24" t="e">
        <f t="shared" si="377"/>
        <v>#N/A</v>
      </c>
      <c r="BD1168" s="24" t="e">
        <f t="shared" si="378"/>
        <v>#N/A</v>
      </c>
      <c r="BE1168"/>
      <c r="BF1168" t="e">
        <f t="shared" si="379"/>
        <v>#N/A</v>
      </c>
      <c r="BG1168" t="str">
        <f t="shared" si="380"/>
        <v>HDJ</v>
      </c>
      <c r="BH1168" s="20" t="e">
        <f t="shared" si="381"/>
        <v>#N/A</v>
      </c>
      <c r="BI1168" s="20" t="e">
        <f t="shared" si="382"/>
        <v>#N/A</v>
      </c>
      <c r="BJ1168" s="20" t="e">
        <f t="shared" si="383"/>
        <v>#N/A</v>
      </c>
      <c r="BK1168" s="20" t="e">
        <f t="shared" si="384"/>
        <v>#N/A</v>
      </c>
      <c r="BL1168" s="20" t="e">
        <f t="shared" si="385"/>
        <v>#N/A</v>
      </c>
      <c r="BM1168" s="20" t="e">
        <f t="shared" si="387"/>
        <v>#N/A</v>
      </c>
      <c r="BN1168" s="20" t="e">
        <f t="shared" si="386"/>
        <v>#N/A</v>
      </c>
    </row>
    <row r="1169" spans="1:66">
      <c r="A1169" s="92"/>
      <c r="B1169" s="90"/>
      <c r="C1169" s="90"/>
      <c r="D1169" s="93"/>
      <c r="E1169" s="93"/>
      <c r="F1169" s="93"/>
      <c r="G1169" s="93"/>
      <c r="H1169" s="93"/>
      <c r="I1169" s="93"/>
      <c r="J1169" s="93"/>
      <c r="K1169" s="93"/>
      <c r="L1169" s="92"/>
      <c r="M1169" s="93"/>
      <c r="N1169" s="91">
        <f t="shared" si="368"/>
        <v>0</v>
      </c>
      <c r="O1169" s="91" t="str">
        <f t="shared" si="369"/>
        <v/>
      </c>
      <c r="P1169" s="91" t="str">
        <f t="shared" si="370"/>
        <v/>
      </c>
      <c r="Q1169" s="91" t="str">
        <f t="shared" si="371"/>
        <v>HDJ</v>
      </c>
      <c r="R1169" s="82"/>
      <c r="S1169" s="95">
        <f t="shared" si="372"/>
        <v>0</v>
      </c>
      <c r="T1169" s="95">
        <f t="shared" si="373"/>
        <v>0</v>
      </c>
      <c r="U1169" s="79" t="e">
        <f>VLOOKUP($S1169,'Grille de Tarif OQN'!$B$2:$S$3603,U$1,0)</f>
        <v>#N/A</v>
      </c>
      <c r="V1169" s="79" t="e">
        <f>VLOOKUP($S1169,'Grille de Tarif OQN'!$B$2:$S$3603,V$1,0)</f>
        <v>#N/A</v>
      </c>
      <c r="W1169" s="79" t="e">
        <f>VLOOKUP($S1169,'Grille de Tarif OQN'!$B$2:$S$3603,W$1,0)</f>
        <v>#N/A</v>
      </c>
      <c r="X1169" s="79" t="e">
        <f>VLOOKUP($S1169,'Grille de Tarif OQN'!$B$2:$S$3603,X$1,0)</f>
        <v>#N/A</v>
      </c>
      <c r="Y1169" s="79" t="e">
        <f>VLOOKUP($S1169,'Grille de Tarif OQN'!$B$2:$S$3603,Y$1,0)</f>
        <v>#N/A</v>
      </c>
      <c r="Z1169" s="79" t="e">
        <f>VLOOKUP($S1169,'Grille de Tarif OQN'!$B$2:$S$3603,Z$1,0)</f>
        <v>#N/A</v>
      </c>
      <c r="AA1169" s="79" t="e">
        <f>VLOOKUP($S1169,'Grille de Tarif OQN'!$B$2:$S$3603,AA$1,0)</f>
        <v>#N/A</v>
      </c>
      <c r="AB1169" s="79" t="e">
        <f>VLOOKUP($S1169,'Grille de Tarif OQN'!$B$2:$S$3603,AB$1,0)</f>
        <v>#N/A</v>
      </c>
      <c r="AC1169" s="79" t="e">
        <f>VLOOKUP($S1169,'Grille de Tarif OQN'!$B$2:$S$3603,AC$1,0)</f>
        <v>#N/A</v>
      </c>
      <c r="AD1169" s="79" t="e">
        <f>VLOOKUP($S1169,'Grille de Tarif OQN'!$B$2:$S$3603,AD$1,0)</f>
        <v>#N/A</v>
      </c>
      <c r="AE1169" s="79" t="e">
        <f>VLOOKUP($S1169,'Grille de Tarif OQN'!$B$2:$S$3603,AE$1,0)</f>
        <v>#N/A</v>
      </c>
      <c r="AF1169" s="79" t="e">
        <f>VLOOKUP($S1169,'Grille de Tarif OQN'!$B$2:$S$3603,AF$1,0)</f>
        <v>#N/A</v>
      </c>
      <c r="AG1169" s="79" t="e">
        <f>VLOOKUP($S1169,'Grille de Tarif OQN'!$B$2:$S$3603,AG$1,0)</f>
        <v>#N/A</v>
      </c>
      <c r="AH1169" s="79" t="e">
        <f>VLOOKUP($S1169,'Grille de Tarif OQN'!$B$2:$S$3603,AH$1,0)</f>
        <v>#N/A</v>
      </c>
      <c r="AI1169" s="79" t="e">
        <f>VLOOKUP($S1169,'Grille de Tarif OQN'!$B$2:$S$3603,AI$1,0)</f>
        <v>#N/A</v>
      </c>
      <c r="AJ1169" s="79" t="e">
        <f>VLOOKUP($S1169,'Grille de Tarif OQN'!$B$2:$S$3603,AJ$1,0)</f>
        <v>#N/A</v>
      </c>
      <c r="AK1169" s="81"/>
      <c r="AL1169" s="81"/>
      <c r="AM1169" s="81"/>
      <c r="AN1169" s="81"/>
      <c r="AO1169" s="81"/>
      <c r="AP1169" s="81"/>
      <c r="AQ1169" s="81"/>
      <c r="AR1169" s="81"/>
      <c r="AS1169" s="81"/>
      <c r="AT1169" s="81"/>
      <c r="AU1169" s="72"/>
      <c r="AV1169"/>
      <c r="AW1169"/>
      <c r="AX1169"/>
      <c r="AY1169"/>
      <c r="AZ1169" s="96">
        <f t="shared" si="374"/>
        <v>0</v>
      </c>
      <c r="BA1169" s="24" t="e">
        <f t="shared" si="375"/>
        <v>#N/A</v>
      </c>
      <c r="BB1169" s="24" t="e">
        <f t="shared" si="376"/>
        <v>#N/A</v>
      </c>
      <c r="BC1169" s="24" t="e">
        <f t="shared" si="377"/>
        <v>#N/A</v>
      </c>
      <c r="BD1169" s="24" t="e">
        <f t="shared" si="378"/>
        <v>#N/A</v>
      </c>
      <c r="BE1169"/>
      <c r="BF1169" t="e">
        <f t="shared" si="379"/>
        <v>#N/A</v>
      </c>
      <c r="BG1169" t="str">
        <f t="shared" si="380"/>
        <v>HDJ</v>
      </c>
      <c r="BH1169" s="20" t="e">
        <f t="shared" si="381"/>
        <v>#N/A</v>
      </c>
      <c r="BI1169" s="20" t="e">
        <f t="shared" si="382"/>
        <v>#N/A</v>
      </c>
      <c r="BJ1169" s="20" t="e">
        <f t="shared" si="383"/>
        <v>#N/A</v>
      </c>
      <c r="BK1169" s="20" t="e">
        <f t="shared" si="384"/>
        <v>#N/A</v>
      </c>
      <c r="BL1169" s="20" t="e">
        <f t="shared" si="385"/>
        <v>#N/A</v>
      </c>
      <c r="BM1169" s="20" t="e">
        <f t="shared" si="387"/>
        <v>#N/A</v>
      </c>
      <c r="BN1169" s="20" t="e">
        <f t="shared" si="386"/>
        <v>#N/A</v>
      </c>
    </row>
    <row r="1170" spans="1:66">
      <c r="A1170" s="92"/>
      <c r="B1170" s="90"/>
      <c r="C1170" s="90"/>
      <c r="D1170" s="93"/>
      <c r="E1170" s="93"/>
      <c r="F1170" s="93"/>
      <c r="G1170" s="93"/>
      <c r="H1170" s="93"/>
      <c r="I1170" s="93"/>
      <c r="J1170" s="93"/>
      <c r="K1170" s="93"/>
      <c r="L1170" s="92"/>
      <c r="M1170" s="93"/>
      <c r="N1170" s="91">
        <f t="shared" si="368"/>
        <v>0</v>
      </c>
      <c r="O1170" s="91" t="str">
        <f t="shared" si="369"/>
        <v/>
      </c>
      <c r="P1170" s="91" t="str">
        <f t="shared" si="370"/>
        <v/>
      </c>
      <c r="Q1170" s="91" t="str">
        <f t="shared" si="371"/>
        <v>HDJ</v>
      </c>
      <c r="R1170" s="82"/>
      <c r="S1170" s="95">
        <f t="shared" si="372"/>
        <v>0</v>
      </c>
      <c r="T1170" s="95">
        <f t="shared" si="373"/>
        <v>0</v>
      </c>
      <c r="U1170" s="79" t="e">
        <f>VLOOKUP($S1170,'Grille de Tarif OQN'!$B$2:$S$3603,U$1,0)</f>
        <v>#N/A</v>
      </c>
      <c r="V1170" s="79" t="e">
        <f>VLOOKUP($S1170,'Grille de Tarif OQN'!$B$2:$S$3603,V$1,0)</f>
        <v>#N/A</v>
      </c>
      <c r="W1170" s="79" t="e">
        <f>VLOOKUP($S1170,'Grille de Tarif OQN'!$B$2:$S$3603,W$1,0)</f>
        <v>#N/A</v>
      </c>
      <c r="X1170" s="79" t="e">
        <f>VLOOKUP($S1170,'Grille de Tarif OQN'!$B$2:$S$3603,X$1,0)</f>
        <v>#N/A</v>
      </c>
      <c r="Y1170" s="79" t="e">
        <f>VLOOKUP($S1170,'Grille de Tarif OQN'!$B$2:$S$3603,Y$1,0)</f>
        <v>#N/A</v>
      </c>
      <c r="Z1170" s="79" t="e">
        <f>VLOOKUP($S1170,'Grille de Tarif OQN'!$B$2:$S$3603,Z$1,0)</f>
        <v>#N/A</v>
      </c>
      <c r="AA1170" s="79" t="e">
        <f>VLOOKUP($S1170,'Grille de Tarif OQN'!$B$2:$S$3603,AA$1,0)</f>
        <v>#N/A</v>
      </c>
      <c r="AB1170" s="79" t="e">
        <f>VLOOKUP($S1170,'Grille de Tarif OQN'!$B$2:$S$3603,AB$1,0)</f>
        <v>#N/A</v>
      </c>
      <c r="AC1170" s="79" t="e">
        <f>VLOOKUP($S1170,'Grille de Tarif OQN'!$B$2:$S$3603,AC$1,0)</f>
        <v>#N/A</v>
      </c>
      <c r="AD1170" s="79" t="e">
        <f>VLOOKUP($S1170,'Grille de Tarif OQN'!$B$2:$S$3603,AD$1,0)</f>
        <v>#N/A</v>
      </c>
      <c r="AE1170" s="79" t="e">
        <f>VLOOKUP($S1170,'Grille de Tarif OQN'!$B$2:$S$3603,AE$1,0)</f>
        <v>#N/A</v>
      </c>
      <c r="AF1170" s="79" t="e">
        <f>VLOOKUP($S1170,'Grille de Tarif OQN'!$B$2:$S$3603,AF$1,0)</f>
        <v>#N/A</v>
      </c>
      <c r="AG1170" s="79" t="e">
        <f>VLOOKUP($S1170,'Grille de Tarif OQN'!$B$2:$S$3603,AG$1,0)</f>
        <v>#N/A</v>
      </c>
      <c r="AH1170" s="79" t="e">
        <f>VLOOKUP($S1170,'Grille de Tarif OQN'!$B$2:$S$3603,AH$1,0)</f>
        <v>#N/A</v>
      </c>
      <c r="AI1170" s="79" t="e">
        <f>VLOOKUP($S1170,'Grille de Tarif OQN'!$B$2:$S$3603,AI$1,0)</f>
        <v>#N/A</v>
      </c>
      <c r="AJ1170" s="79" t="e">
        <f>VLOOKUP($S1170,'Grille de Tarif OQN'!$B$2:$S$3603,AJ$1,0)</f>
        <v>#N/A</v>
      </c>
      <c r="AK1170" s="81"/>
      <c r="AL1170" s="81"/>
      <c r="AM1170" s="81"/>
      <c r="AN1170" s="81"/>
      <c r="AO1170" s="81"/>
      <c r="AP1170" s="81"/>
      <c r="AQ1170" s="81"/>
      <c r="AR1170" s="81"/>
      <c r="AS1170" s="81"/>
      <c r="AT1170" s="81"/>
      <c r="AU1170" s="72"/>
      <c r="AV1170"/>
      <c r="AW1170"/>
      <c r="AX1170"/>
      <c r="AY1170"/>
      <c r="AZ1170" s="96">
        <f t="shared" si="374"/>
        <v>0</v>
      </c>
      <c r="BA1170" s="24" t="e">
        <f t="shared" si="375"/>
        <v>#N/A</v>
      </c>
      <c r="BB1170" s="24" t="e">
        <f t="shared" si="376"/>
        <v>#N/A</v>
      </c>
      <c r="BC1170" s="24" t="e">
        <f t="shared" si="377"/>
        <v>#N/A</v>
      </c>
      <c r="BD1170" s="24" t="e">
        <f t="shared" si="378"/>
        <v>#N/A</v>
      </c>
      <c r="BE1170"/>
      <c r="BF1170" t="e">
        <f t="shared" si="379"/>
        <v>#N/A</v>
      </c>
      <c r="BG1170" t="str">
        <f t="shared" si="380"/>
        <v>HDJ</v>
      </c>
      <c r="BH1170" s="20" t="e">
        <f t="shared" si="381"/>
        <v>#N/A</v>
      </c>
      <c r="BI1170" s="20" t="e">
        <f t="shared" si="382"/>
        <v>#N/A</v>
      </c>
      <c r="BJ1170" s="20" t="e">
        <f t="shared" si="383"/>
        <v>#N/A</v>
      </c>
      <c r="BK1170" s="20" t="e">
        <f t="shared" si="384"/>
        <v>#N/A</v>
      </c>
      <c r="BL1170" s="20" t="e">
        <f t="shared" si="385"/>
        <v>#N/A</v>
      </c>
      <c r="BM1170" s="20" t="e">
        <f t="shared" si="387"/>
        <v>#N/A</v>
      </c>
      <c r="BN1170" s="20" t="e">
        <f t="shared" si="386"/>
        <v>#N/A</v>
      </c>
    </row>
    <row r="1171" spans="1:66">
      <c r="A1171" s="92"/>
      <c r="B1171" s="90"/>
      <c r="C1171" s="90"/>
      <c r="D1171" s="93"/>
      <c r="E1171" s="93"/>
      <c r="F1171" s="93"/>
      <c r="G1171" s="93"/>
      <c r="H1171" s="93"/>
      <c r="I1171" s="93"/>
      <c r="J1171" s="93"/>
      <c r="K1171" s="93"/>
      <c r="L1171" s="92"/>
      <c r="M1171" s="93"/>
      <c r="N1171" s="91">
        <f t="shared" si="368"/>
        <v>0</v>
      </c>
      <c r="O1171" s="91" t="str">
        <f t="shared" si="369"/>
        <v/>
      </c>
      <c r="P1171" s="91" t="str">
        <f t="shared" si="370"/>
        <v/>
      </c>
      <c r="Q1171" s="91" t="str">
        <f t="shared" si="371"/>
        <v>HDJ</v>
      </c>
      <c r="R1171" s="82"/>
      <c r="S1171" s="95">
        <f t="shared" si="372"/>
        <v>0</v>
      </c>
      <c r="T1171" s="95">
        <f t="shared" si="373"/>
        <v>0</v>
      </c>
      <c r="U1171" s="79" t="e">
        <f>VLOOKUP($S1171,'Grille de Tarif OQN'!$B$2:$S$3603,U$1,0)</f>
        <v>#N/A</v>
      </c>
      <c r="V1171" s="79" t="e">
        <f>VLOOKUP($S1171,'Grille de Tarif OQN'!$B$2:$S$3603,V$1,0)</f>
        <v>#N/A</v>
      </c>
      <c r="W1171" s="79" t="e">
        <f>VLOOKUP($S1171,'Grille de Tarif OQN'!$B$2:$S$3603,W$1,0)</f>
        <v>#N/A</v>
      </c>
      <c r="X1171" s="79" t="e">
        <f>VLOOKUP($S1171,'Grille de Tarif OQN'!$B$2:$S$3603,X$1,0)</f>
        <v>#N/A</v>
      </c>
      <c r="Y1171" s="79" t="e">
        <f>VLOOKUP($S1171,'Grille de Tarif OQN'!$B$2:$S$3603,Y$1,0)</f>
        <v>#N/A</v>
      </c>
      <c r="Z1171" s="79" t="e">
        <f>VLOOKUP($S1171,'Grille de Tarif OQN'!$B$2:$S$3603,Z$1,0)</f>
        <v>#N/A</v>
      </c>
      <c r="AA1171" s="79" t="e">
        <f>VLOOKUP($S1171,'Grille de Tarif OQN'!$B$2:$S$3603,AA$1,0)</f>
        <v>#N/A</v>
      </c>
      <c r="AB1171" s="79" t="e">
        <f>VLOOKUP($S1171,'Grille de Tarif OQN'!$B$2:$S$3603,AB$1,0)</f>
        <v>#N/A</v>
      </c>
      <c r="AC1171" s="79" t="e">
        <f>VLOOKUP($S1171,'Grille de Tarif OQN'!$B$2:$S$3603,AC$1,0)</f>
        <v>#N/A</v>
      </c>
      <c r="AD1171" s="79" t="e">
        <f>VLOOKUP($S1171,'Grille de Tarif OQN'!$B$2:$S$3603,AD$1,0)</f>
        <v>#N/A</v>
      </c>
      <c r="AE1171" s="79" t="e">
        <f>VLOOKUP($S1171,'Grille de Tarif OQN'!$B$2:$S$3603,AE$1,0)</f>
        <v>#N/A</v>
      </c>
      <c r="AF1171" s="79" t="e">
        <f>VLOOKUP($S1171,'Grille de Tarif OQN'!$B$2:$S$3603,AF$1,0)</f>
        <v>#N/A</v>
      </c>
      <c r="AG1171" s="79" t="e">
        <f>VLOOKUP($S1171,'Grille de Tarif OQN'!$B$2:$S$3603,AG$1,0)</f>
        <v>#N/A</v>
      </c>
      <c r="AH1171" s="79" t="e">
        <f>VLOOKUP($S1171,'Grille de Tarif OQN'!$B$2:$S$3603,AH$1,0)</f>
        <v>#N/A</v>
      </c>
      <c r="AI1171" s="79" t="e">
        <f>VLOOKUP($S1171,'Grille de Tarif OQN'!$B$2:$S$3603,AI$1,0)</f>
        <v>#N/A</v>
      </c>
      <c r="AJ1171" s="79" t="e">
        <f>VLOOKUP($S1171,'Grille de Tarif OQN'!$B$2:$S$3603,AJ$1,0)</f>
        <v>#N/A</v>
      </c>
      <c r="AK1171" s="81"/>
      <c r="AL1171" s="81"/>
      <c r="AM1171" s="81"/>
      <c r="AN1171" s="81"/>
      <c r="AO1171" s="81"/>
      <c r="AP1171" s="81"/>
      <c r="AQ1171" s="81"/>
      <c r="AR1171" s="81"/>
      <c r="AS1171" s="81"/>
      <c r="AT1171" s="81"/>
      <c r="AU1171" s="72"/>
      <c r="AV1171"/>
      <c r="AW1171"/>
      <c r="AX1171"/>
      <c r="AY1171"/>
      <c r="AZ1171" s="96">
        <f t="shared" si="374"/>
        <v>0</v>
      </c>
      <c r="BA1171" s="24" t="e">
        <f t="shared" si="375"/>
        <v>#N/A</v>
      </c>
      <c r="BB1171" s="24" t="e">
        <f t="shared" si="376"/>
        <v>#N/A</v>
      </c>
      <c r="BC1171" s="24" t="e">
        <f t="shared" si="377"/>
        <v>#N/A</v>
      </c>
      <c r="BD1171" s="24" t="e">
        <f t="shared" si="378"/>
        <v>#N/A</v>
      </c>
      <c r="BE1171"/>
      <c r="BF1171" t="e">
        <f t="shared" si="379"/>
        <v>#N/A</v>
      </c>
      <c r="BG1171" t="str">
        <f t="shared" si="380"/>
        <v>HDJ</v>
      </c>
      <c r="BH1171" s="20" t="e">
        <f t="shared" si="381"/>
        <v>#N/A</v>
      </c>
      <c r="BI1171" s="20" t="e">
        <f t="shared" si="382"/>
        <v>#N/A</v>
      </c>
      <c r="BJ1171" s="20" t="e">
        <f t="shared" si="383"/>
        <v>#N/A</v>
      </c>
      <c r="BK1171" s="20" t="e">
        <f t="shared" si="384"/>
        <v>#N/A</v>
      </c>
      <c r="BL1171" s="20" t="e">
        <f t="shared" si="385"/>
        <v>#N/A</v>
      </c>
      <c r="BM1171" s="20" t="e">
        <f t="shared" si="387"/>
        <v>#N/A</v>
      </c>
      <c r="BN1171" s="20" t="e">
        <f t="shared" si="386"/>
        <v>#N/A</v>
      </c>
    </row>
    <row r="1172" spans="1:66">
      <c r="A1172" s="92"/>
      <c r="B1172" s="90"/>
      <c r="C1172" s="90"/>
      <c r="D1172" s="93"/>
      <c r="E1172" s="93"/>
      <c r="F1172" s="93"/>
      <c r="G1172" s="93"/>
      <c r="H1172" s="93"/>
      <c r="I1172" s="93"/>
      <c r="J1172" s="93"/>
      <c r="K1172" s="93"/>
      <c r="L1172" s="92"/>
      <c r="M1172" s="93"/>
      <c r="N1172" s="91">
        <f t="shared" si="368"/>
        <v>0</v>
      </c>
      <c r="O1172" s="91" t="str">
        <f t="shared" si="369"/>
        <v/>
      </c>
      <c r="P1172" s="91" t="str">
        <f t="shared" si="370"/>
        <v/>
      </c>
      <c r="Q1172" s="91" t="str">
        <f t="shared" si="371"/>
        <v>HDJ</v>
      </c>
      <c r="R1172" s="82"/>
      <c r="S1172" s="95">
        <f t="shared" si="372"/>
        <v>0</v>
      </c>
      <c r="T1172" s="95">
        <f t="shared" si="373"/>
        <v>0</v>
      </c>
      <c r="U1172" s="79" t="e">
        <f>VLOOKUP($S1172,'Grille de Tarif OQN'!$B$2:$S$3603,U$1,0)</f>
        <v>#N/A</v>
      </c>
      <c r="V1172" s="79" t="e">
        <f>VLOOKUP($S1172,'Grille de Tarif OQN'!$B$2:$S$3603,V$1,0)</f>
        <v>#N/A</v>
      </c>
      <c r="W1172" s="79" t="e">
        <f>VLOOKUP($S1172,'Grille de Tarif OQN'!$B$2:$S$3603,W$1,0)</f>
        <v>#N/A</v>
      </c>
      <c r="X1172" s="79" t="e">
        <f>VLOOKUP($S1172,'Grille de Tarif OQN'!$B$2:$S$3603,X$1,0)</f>
        <v>#N/A</v>
      </c>
      <c r="Y1172" s="79" t="e">
        <f>VLOOKUP($S1172,'Grille de Tarif OQN'!$B$2:$S$3603,Y$1,0)</f>
        <v>#N/A</v>
      </c>
      <c r="Z1172" s="79" t="e">
        <f>VLOOKUP($S1172,'Grille de Tarif OQN'!$B$2:$S$3603,Z$1,0)</f>
        <v>#N/A</v>
      </c>
      <c r="AA1172" s="79" t="e">
        <f>VLOOKUP($S1172,'Grille de Tarif OQN'!$B$2:$S$3603,AA$1,0)</f>
        <v>#N/A</v>
      </c>
      <c r="AB1172" s="79" t="e">
        <f>VLOOKUP($S1172,'Grille de Tarif OQN'!$B$2:$S$3603,AB$1,0)</f>
        <v>#N/A</v>
      </c>
      <c r="AC1172" s="79" t="e">
        <f>VLOOKUP($S1172,'Grille de Tarif OQN'!$B$2:$S$3603,AC$1,0)</f>
        <v>#N/A</v>
      </c>
      <c r="AD1172" s="79" t="e">
        <f>VLOOKUP($S1172,'Grille de Tarif OQN'!$B$2:$S$3603,AD$1,0)</f>
        <v>#N/A</v>
      </c>
      <c r="AE1172" s="79" t="e">
        <f>VLOOKUP($S1172,'Grille de Tarif OQN'!$B$2:$S$3603,AE$1,0)</f>
        <v>#N/A</v>
      </c>
      <c r="AF1172" s="79" t="e">
        <f>VLOOKUP($S1172,'Grille de Tarif OQN'!$B$2:$S$3603,AF$1,0)</f>
        <v>#N/A</v>
      </c>
      <c r="AG1172" s="79" t="e">
        <f>VLOOKUP($S1172,'Grille de Tarif OQN'!$B$2:$S$3603,AG$1,0)</f>
        <v>#N/A</v>
      </c>
      <c r="AH1172" s="79" t="e">
        <f>VLOOKUP($S1172,'Grille de Tarif OQN'!$B$2:$S$3603,AH$1,0)</f>
        <v>#N/A</v>
      </c>
      <c r="AI1172" s="79" t="e">
        <f>VLOOKUP($S1172,'Grille de Tarif OQN'!$B$2:$S$3603,AI$1,0)</f>
        <v>#N/A</v>
      </c>
      <c r="AJ1172" s="79" t="e">
        <f>VLOOKUP($S1172,'Grille de Tarif OQN'!$B$2:$S$3603,AJ$1,0)</f>
        <v>#N/A</v>
      </c>
      <c r="AK1172" s="81"/>
      <c r="AL1172" s="81"/>
      <c r="AM1172" s="81"/>
      <c r="AN1172" s="81"/>
      <c r="AO1172" s="81"/>
      <c r="AP1172" s="81"/>
      <c r="AQ1172" s="81"/>
      <c r="AR1172" s="81"/>
      <c r="AS1172" s="81"/>
      <c r="AT1172" s="81"/>
      <c r="AU1172" s="72"/>
      <c r="AV1172"/>
      <c r="AW1172"/>
      <c r="AX1172"/>
      <c r="AY1172"/>
      <c r="AZ1172" s="96">
        <f t="shared" si="374"/>
        <v>0</v>
      </c>
      <c r="BA1172" s="24" t="e">
        <f t="shared" si="375"/>
        <v>#N/A</v>
      </c>
      <c r="BB1172" s="24" t="e">
        <f t="shared" si="376"/>
        <v>#N/A</v>
      </c>
      <c r="BC1172" s="24" t="e">
        <f t="shared" si="377"/>
        <v>#N/A</v>
      </c>
      <c r="BD1172" s="24" t="e">
        <f t="shared" si="378"/>
        <v>#N/A</v>
      </c>
      <c r="BE1172"/>
      <c r="BF1172" t="e">
        <f t="shared" si="379"/>
        <v>#N/A</v>
      </c>
      <c r="BG1172" t="str">
        <f t="shared" si="380"/>
        <v>HDJ</v>
      </c>
      <c r="BH1172" s="20" t="e">
        <f t="shared" si="381"/>
        <v>#N/A</v>
      </c>
      <c r="BI1172" s="20" t="e">
        <f t="shared" si="382"/>
        <v>#N/A</v>
      </c>
      <c r="BJ1172" s="20" t="e">
        <f t="shared" si="383"/>
        <v>#N/A</v>
      </c>
      <c r="BK1172" s="20" t="e">
        <f t="shared" si="384"/>
        <v>#N/A</v>
      </c>
      <c r="BL1172" s="20" t="e">
        <f t="shared" si="385"/>
        <v>#N/A</v>
      </c>
      <c r="BM1172" s="20" t="e">
        <f t="shared" si="387"/>
        <v>#N/A</v>
      </c>
      <c r="BN1172" s="20" t="e">
        <f t="shared" si="386"/>
        <v>#N/A</v>
      </c>
    </row>
    <row r="1173" spans="1:66">
      <c r="A1173" s="92"/>
      <c r="B1173" s="90"/>
      <c r="C1173" s="90"/>
      <c r="D1173" s="93"/>
      <c r="E1173" s="93"/>
      <c r="F1173" s="93"/>
      <c r="G1173" s="93"/>
      <c r="H1173" s="93"/>
      <c r="I1173" s="93"/>
      <c r="J1173" s="93"/>
      <c r="K1173" s="93"/>
      <c r="L1173" s="92"/>
      <c r="M1173" s="93"/>
      <c r="N1173" s="91">
        <f t="shared" si="368"/>
        <v>0</v>
      </c>
      <c r="O1173" s="91" t="str">
        <f t="shared" si="369"/>
        <v/>
      </c>
      <c r="P1173" s="91" t="str">
        <f t="shared" si="370"/>
        <v/>
      </c>
      <c r="Q1173" s="91" t="str">
        <f t="shared" si="371"/>
        <v>HDJ</v>
      </c>
      <c r="R1173" s="82"/>
      <c r="S1173" s="95">
        <f t="shared" si="372"/>
        <v>0</v>
      </c>
      <c r="T1173" s="95">
        <f t="shared" si="373"/>
        <v>0</v>
      </c>
      <c r="U1173" s="79" t="e">
        <f>VLOOKUP($S1173,'Grille de Tarif OQN'!$B$2:$S$3603,U$1,0)</f>
        <v>#N/A</v>
      </c>
      <c r="V1173" s="79" t="e">
        <f>VLOOKUP($S1173,'Grille de Tarif OQN'!$B$2:$S$3603,V$1,0)</f>
        <v>#N/A</v>
      </c>
      <c r="W1173" s="79" t="e">
        <f>VLOOKUP($S1173,'Grille de Tarif OQN'!$B$2:$S$3603,W$1,0)</f>
        <v>#N/A</v>
      </c>
      <c r="X1173" s="79" t="e">
        <f>VLOOKUP($S1173,'Grille de Tarif OQN'!$B$2:$S$3603,X$1,0)</f>
        <v>#N/A</v>
      </c>
      <c r="Y1173" s="79" t="e">
        <f>VLOOKUP($S1173,'Grille de Tarif OQN'!$B$2:$S$3603,Y$1,0)</f>
        <v>#N/A</v>
      </c>
      <c r="Z1173" s="79" t="e">
        <f>VLOOKUP($S1173,'Grille de Tarif OQN'!$B$2:$S$3603,Z$1,0)</f>
        <v>#N/A</v>
      </c>
      <c r="AA1173" s="79" t="e">
        <f>VLOOKUP($S1173,'Grille de Tarif OQN'!$B$2:$S$3603,AA$1,0)</f>
        <v>#N/A</v>
      </c>
      <c r="AB1173" s="79" t="e">
        <f>VLOOKUP($S1173,'Grille de Tarif OQN'!$B$2:$S$3603,AB$1,0)</f>
        <v>#N/A</v>
      </c>
      <c r="AC1173" s="79" t="e">
        <f>VLOOKUP($S1173,'Grille de Tarif OQN'!$B$2:$S$3603,AC$1,0)</f>
        <v>#N/A</v>
      </c>
      <c r="AD1173" s="79" t="e">
        <f>VLOOKUP($S1173,'Grille de Tarif OQN'!$B$2:$S$3603,AD$1,0)</f>
        <v>#N/A</v>
      </c>
      <c r="AE1173" s="79" t="e">
        <f>VLOOKUP($S1173,'Grille de Tarif OQN'!$B$2:$S$3603,AE$1,0)</f>
        <v>#N/A</v>
      </c>
      <c r="AF1173" s="79" t="e">
        <f>VLOOKUP($S1173,'Grille de Tarif OQN'!$B$2:$S$3603,AF$1,0)</f>
        <v>#N/A</v>
      </c>
      <c r="AG1173" s="79" t="e">
        <f>VLOOKUP($S1173,'Grille de Tarif OQN'!$B$2:$S$3603,AG$1,0)</f>
        <v>#N/A</v>
      </c>
      <c r="AH1173" s="79" t="e">
        <f>VLOOKUP($S1173,'Grille de Tarif OQN'!$B$2:$S$3603,AH$1,0)</f>
        <v>#N/A</v>
      </c>
      <c r="AI1173" s="79" t="e">
        <f>VLOOKUP($S1173,'Grille de Tarif OQN'!$B$2:$S$3603,AI$1,0)</f>
        <v>#N/A</v>
      </c>
      <c r="AJ1173" s="79" t="e">
        <f>VLOOKUP($S1173,'Grille de Tarif OQN'!$B$2:$S$3603,AJ$1,0)</f>
        <v>#N/A</v>
      </c>
      <c r="AK1173" s="81"/>
      <c r="AL1173" s="81"/>
      <c r="AM1173" s="81"/>
      <c r="AN1173" s="81"/>
      <c r="AO1173" s="81"/>
      <c r="AP1173" s="81"/>
      <c r="AQ1173" s="81"/>
      <c r="AR1173" s="81"/>
      <c r="AS1173" s="81"/>
      <c r="AT1173" s="81"/>
      <c r="AU1173" s="72"/>
      <c r="AV1173"/>
      <c r="AW1173"/>
      <c r="AX1173"/>
      <c r="AY1173"/>
      <c r="AZ1173" s="96">
        <f t="shared" si="374"/>
        <v>0</v>
      </c>
      <c r="BA1173" s="24" t="e">
        <f t="shared" si="375"/>
        <v>#N/A</v>
      </c>
      <c r="BB1173" s="24" t="e">
        <f t="shared" si="376"/>
        <v>#N/A</v>
      </c>
      <c r="BC1173" s="24" t="e">
        <f t="shared" si="377"/>
        <v>#N/A</v>
      </c>
      <c r="BD1173" s="24" t="e">
        <f t="shared" si="378"/>
        <v>#N/A</v>
      </c>
      <c r="BE1173"/>
      <c r="BF1173" t="e">
        <f t="shared" si="379"/>
        <v>#N/A</v>
      </c>
      <c r="BG1173" t="str">
        <f t="shared" si="380"/>
        <v>HDJ</v>
      </c>
      <c r="BH1173" s="20" t="e">
        <f t="shared" si="381"/>
        <v>#N/A</v>
      </c>
      <c r="BI1173" s="20" t="e">
        <f t="shared" si="382"/>
        <v>#N/A</v>
      </c>
      <c r="BJ1173" s="20" t="e">
        <f t="shared" si="383"/>
        <v>#N/A</v>
      </c>
      <c r="BK1173" s="20" t="e">
        <f t="shared" si="384"/>
        <v>#N/A</v>
      </c>
      <c r="BL1173" s="20" t="e">
        <f t="shared" si="385"/>
        <v>#N/A</v>
      </c>
      <c r="BM1173" s="20" t="e">
        <f t="shared" si="387"/>
        <v>#N/A</v>
      </c>
      <c r="BN1173" s="20" t="e">
        <f t="shared" si="386"/>
        <v>#N/A</v>
      </c>
    </row>
    <row r="1174" spans="1:66">
      <c r="A1174" s="92"/>
      <c r="B1174" s="90"/>
      <c r="C1174" s="90"/>
      <c r="D1174" s="93"/>
      <c r="E1174" s="93"/>
      <c r="F1174" s="93"/>
      <c r="G1174" s="93"/>
      <c r="H1174" s="93"/>
      <c r="I1174" s="93"/>
      <c r="J1174" s="93"/>
      <c r="K1174" s="93"/>
      <c r="L1174" s="92"/>
      <c r="M1174" s="93"/>
      <c r="N1174" s="91">
        <f t="shared" si="368"/>
        <v>0</v>
      </c>
      <c r="O1174" s="91" t="str">
        <f t="shared" si="369"/>
        <v/>
      </c>
      <c r="P1174" s="91" t="str">
        <f t="shared" si="370"/>
        <v/>
      </c>
      <c r="Q1174" s="91" t="str">
        <f t="shared" si="371"/>
        <v>HDJ</v>
      </c>
      <c r="R1174" s="82"/>
      <c r="S1174" s="95">
        <f t="shared" si="372"/>
        <v>0</v>
      </c>
      <c r="T1174" s="95">
        <f t="shared" si="373"/>
        <v>0</v>
      </c>
      <c r="U1174" s="79" t="e">
        <f>VLOOKUP($S1174,'Grille de Tarif OQN'!$B$2:$S$3603,U$1,0)</f>
        <v>#N/A</v>
      </c>
      <c r="V1174" s="79" t="e">
        <f>VLOOKUP($S1174,'Grille de Tarif OQN'!$B$2:$S$3603,V$1,0)</f>
        <v>#N/A</v>
      </c>
      <c r="W1174" s="79" t="e">
        <f>VLOOKUP($S1174,'Grille de Tarif OQN'!$B$2:$S$3603,W$1,0)</f>
        <v>#N/A</v>
      </c>
      <c r="X1174" s="79" t="e">
        <f>VLOOKUP($S1174,'Grille de Tarif OQN'!$B$2:$S$3603,X$1,0)</f>
        <v>#N/A</v>
      </c>
      <c r="Y1174" s="79" t="e">
        <f>VLOOKUP($S1174,'Grille de Tarif OQN'!$B$2:$S$3603,Y$1,0)</f>
        <v>#N/A</v>
      </c>
      <c r="Z1174" s="79" t="e">
        <f>VLOOKUP($S1174,'Grille de Tarif OQN'!$B$2:$S$3603,Z$1,0)</f>
        <v>#N/A</v>
      </c>
      <c r="AA1174" s="79" t="e">
        <f>VLOOKUP($S1174,'Grille de Tarif OQN'!$B$2:$S$3603,AA$1,0)</f>
        <v>#N/A</v>
      </c>
      <c r="AB1174" s="79" t="e">
        <f>VLOOKUP($S1174,'Grille de Tarif OQN'!$B$2:$S$3603,AB$1,0)</f>
        <v>#N/A</v>
      </c>
      <c r="AC1174" s="79" t="e">
        <f>VLOOKUP($S1174,'Grille de Tarif OQN'!$B$2:$S$3603,AC$1,0)</f>
        <v>#N/A</v>
      </c>
      <c r="AD1174" s="79" t="e">
        <f>VLOOKUP($S1174,'Grille de Tarif OQN'!$B$2:$S$3603,AD$1,0)</f>
        <v>#N/A</v>
      </c>
      <c r="AE1174" s="79" t="e">
        <f>VLOOKUP($S1174,'Grille de Tarif OQN'!$B$2:$S$3603,AE$1,0)</f>
        <v>#N/A</v>
      </c>
      <c r="AF1174" s="79" t="e">
        <f>VLOOKUP($S1174,'Grille de Tarif OQN'!$B$2:$S$3603,AF$1,0)</f>
        <v>#N/A</v>
      </c>
      <c r="AG1174" s="79" t="e">
        <f>VLOOKUP($S1174,'Grille de Tarif OQN'!$B$2:$S$3603,AG$1,0)</f>
        <v>#N/A</v>
      </c>
      <c r="AH1174" s="79" t="e">
        <f>VLOOKUP($S1174,'Grille de Tarif OQN'!$B$2:$S$3603,AH$1,0)</f>
        <v>#N/A</v>
      </c>
      <c r="AI1174" s="79" t="e">
        <f>VLOOKUP($S1174,'Grille de Tarif OQN'!$B$2:$S$3603,AI$1,0)</f>
        <v>#N/A</v>
      </c>
      <c r="AJ1174" s="79" t="e">
        <f>VLOOKUP($S1174,'Grille de Tarif OQN'!$B$2:$S$3603,AJ$1,0)</f>
        <v>#N/A</v>
      </c>
      <c r="AK1174" s="81"/>
      <c r="AL1174" s="81"/>
      <c r="AM1174" s="81"/>
      <c r="AN1174" s="81"/>
      <c r="AO1174" s="81"/>
      <c r="AP1174" s="81"/>
      <c r="AQ1174" s="81"/>
      <c r="AR1174" s="81"/>
      <c r="AS1174" s="81"/>
      <c r="AT1174" s="81"/>
      <c r="AU1174" s="72"/>
      <c r="AV1174"/>
      <c r="AW1174"/>
      <c r="AX1174"/>
      <c r="AY1174"/>
      <c r="AZ1174" s="96">
        <f t="shared" si="374"/>
        <v>0</v>
      </c>
      <c r="BA1174" s="24" t="e">
        <f t="shared" si="375"/>
        <v>#N/A</v>
      </c>
      <c r="BB1174" s="24" t="e">
        <f t="shared" si="376"/>
        <v>#N/A</v>
      </c>
      <c r="BC1174" s="24" t="e">
        <f t="shared" si="377"/>
        <v>#N/A</v>
      </c>
      <c r="BD1174" s="24" t="e">
        <f t="shared" si="378"/>
        <v>#N/A</v>
      </c>
      <c r="BE1174"/>
      <c r="BF1174" t="e">
        <f t="shared" si="379"/>
        <v>#N/A</v>
      </c>
      <c r="BG1174" t="str">
        <f t="shared" si="380"/>
        <v>HDJ</v>
      </c>
      <c r="BH1174" s="20" t="e">
        <f t="shared" si="381"/>
        <v>#N/A</v>
      </c>
      <c r="BI1174" s="20" t="e">
        <f t="shared" si="382"/>
        <v>#N/A</v>
      </c>
      <c r="BJ1174" s="20" t="e">
        <f t="shared" si="383"/>
        <v>#N/A</v>
      </c>
      <c r="BK1174" s="20" t="e">
        <f t="shared" si="384"/>
        <v>#N/A</v>
      </c>
      <c r="BL1174" s="20" t="e">
        <f t="shared" si="385"/>
        <v>#N/A</v>
      </c>
      <c r="BM1174" s="20" t="e">
        <f t="shared" si="387"/>
        <v>#N/A</v>
      </c>
      <c r="BN1174" s="20" t="e">
        <f t="shared" si="386"/>
        <v>#N/A</v>
      </c>
    </row>
    <row r="1175" spans="1:66">
      <c r="A1175" s="92"/>
      <c r="B1175" s="90"/>
      <c r="C1175" s="90"/>
      <c r="D1175" s="93"/>
      <c r="E1175" s="93"/>
      <c r="F1175" s="93"/>
      <c r="G1175" s="93"/>
      <c r="H1175" s="93"/>
      <c r="I1175" s="93"/>
      <c r="J1175" s="93"/>
      <c r="K1175" s="93"/>
      <c r="L1175" s="92"/>
      <c r="M1175" s="93"/>
      <c r="N1175" s="91">
        <f t="shared" si="368"/>
        <v>0</v>
      </c>
      <c r="O1175" s="91" t="str">
        <f t="shared" si="369"/>
        <v/>
      </c>
      <c r="P1175" s="91" t="str">
        <f t="shared" si="370"/>
        <v/>
      </c>
      <c r="Q1175" s="91" t="str">
        <f t="shared" si="371"/>
        <v>HDJ</v>
      </c>
      <c r="R1175" s="82"/>
      <c r="S1175" s="95">
        <f t="shared" si="372"/>
        <v>0</v>
      </c>
      <c r="T1175" s="95">
        <f t="shared" si="373"/>
        <v>0</v>
      </c>
      <c r="U1175" s="79" t="e">
        <f>VLOOKUP($S1175,'Grille de Tarif OQN'!$B$2:$S$3603,U$1,0)</f>
        <v>#N/A</v>
      </c>
      <c r="V1175" s="79" t="e">
        <f>VLOOKUP($S1175,'Grille de Tarif OQN'!$B$2:$S$3603,V$1,0)</f>
        <v>#N/A</v>
      </c>
      <c r="W1175" s="79" t="e">
        <f>VLOOKUP($S1175,'Grille de Tarif OQN'!$B$2:$S$3603,W$1,0)</f>
        <v>#N/A</v>
      </c>
      <c r="X1175" s="79" t="e">
        <f>VLOOKUP($S1175,'Grille de Tarif OQN'!$B$2:$S$3603,X$1,0)</f>
        <v>#N/A</v>
      </c>
      <c r="Y1175" s="79" t="e">
        <f>VLOOKUP($S1175,'Grille de Tarif OQN'!$B$2:$S$3603,Y$1,0)</f>
        <v>#N/A</v>
      </c>
      <c r="Z1175" s="79" t="e">
        <f>VLOOKUP($S1175,'Grille de Tarif OQN'!$B$2:$S$3603,Z$1,0)</f>
        <v>#N/A</v>
      </c>
      <c r="AA1175" s="79" t="e">
        <f>VLOOKUP($S1175,'Grille de Tarif OQN'!$B$2:$S$3603,AA$1,0)</f>
        <v>#N/A</v>
      </c>
      <c r="AB1175" s="79" t="e">
        <f>VLOOKUP($S1175,'Grille de Tarif OQN'!$B$2:$S$3603,AB$1,0)</f>
        <v>#N/A</v>
      </c>
      <c r="AC1175" s="79" t="e">
        <f>VLOOKUP($S1175,'Grille de Tarif OQN'!$B$2:$S$3603,AC$1,0)</f>
        <v>#N/A</v>
      </c>
      <c r="AD1175" s="79" t="e">
        <f>VLOOKUP($S1175,'Grille de Tarif OQN'!$B$2:$S$3603,AD$1,0)</f>
        <v>#N/A</v>
      </c>
      <c r="AE1175" s="79" t="e">
        <f>VLOOKUP($S1175,'Grille de Tarif OQN'!$B$2:$S$3603,AE$1,0)</f>
        <v>#N/A</v>
      </c>
      <c r="AF1175" s="79" t="e">
        <f>VLOOKUP($S1175,'Grille de Tarif OQN'!$B$2:$S$3603,AF$1,0)</f>
        <v>#N/A</v>
      </c>
      <c r="AG1175" s="79" t="e">
        <f>VLOOKUP($S1175,'Grille de Tarif OQN'!$B$2:$S$3603,AG$1,0)</f>
        <v>#N/A</v>
      </c>
      <c r="AH1175" s="79" t="e">
        <f>VLOOKUP($S1175,'Grille de Tarif OQN'!$B$2:$S$3603,AH$1,0)</f>
        <v>#N/A</v>
      </c>
      <c r="AI1175" s="79" t="e">
        <f>VLOOKUP($S1175,'Grille de Tarif OQN'!$B$2:$S$3603,AI$1,0)</f>
        <v>#N/A</v>
      </c>
      <c r="AJ1175" s="79" t="e">
        <f>VLOOKUP($S1175,'Grille de Tarif OQN'!$B$2:$S$3603,AJ$1,0)</f>
        <v>#N/A</v>
      </c>
      <c r="AK1175" s="81"/>
      <c r="AL1175" s="81"/>
      <c r="AM1175" s="81"/>
      <c r="AN1175" s="81"/>
      <c r="AO1175" s="81"/>
      <c r="AP1175" s="81"/>
      <c r="AQ1175" s="81"/>
      <c r="AR1175" s="81"/>
      <c r="AS1175" s="81"/>
      <c r="AT1175" s="81"/>
      <c r="AU1175" s="72"/>
      <c r="AV1175"/>
      <c r="AW1175"/>
      <c r="AX1175"/>
      <c r="AY1175"/>
      <c r="AZ1175" s="96">
        <f t="shared" si="374"/>
        <v>0</v>
      </c>
      <c r="BA1175" s="24" t="e">
        <f t="shared" si="375"/>
        <v>#N/A</v>
      </c>
      <c r="BB1175" s="24" t="e">
        <f t="shared" si="376"/>
        <v>#N/A</v>
      </c>
      <c r="BC1175" s="24" t="e">
        <f t="shared" si="377"/>
        <v>#N/A</v>
      </c>
      <c r="BD1175" s="24" t="e">
        <f t="shared" si="378"/>
        <v>#N/A</v>
      </c>
      <c r="BE1175"/>
      <c r="BF1175" t="e">
        <f t="shared" si="379"/>
        <v>#N/A</v>
      </c>
      <c r="BG1175" t="str">
        <f t="shared" si="380"/>
        <v>HDJ</v>
      </c>
      <c r="BH1175" s="20" t="e">
        <f t="shared" si="381"/>
        <v>#N/A</v>
      </c>
      <c r="BI1175" s="20" t="e">
        <f t="shared" si="382"/>
        <v>#N/A</v>
      </c>
      <c r="BJ1175" s="20" t="e">
        <f t="shared" si="383"/>
        <v>#N/A</v>
      </c>
      <c r="BK1175" s="20" t="e">
        <f t="shared" si="384"/>
        <v>#N/A</v>
      </c>
      <c r="BL1175" s="20" t="e">
        <f t="shared" si="385"/>
        <v>#N/A</v>
      </c>
      <c r="BM1175" s="20" t="e">
        <f t="shared" si="387"/>
        <v>#N/A</v>
      </c>
      <c r="BN1175" s="20" t="e">
        <f t="shared" si="386"/>
        <v>#N/A</v>
      </c>
    </row>
    <row r="1176" spans="1:66">
      <c r="A1176" s="92"/>
      <c r="B1176" s="90"/>
      <c r="C1176" s="90"/>
      <c r="D1176" s="93"/>
      <c r="E1176" s="93"/>
      <c r="F1176" s="93"/>
      <c r="G1176" s="93"/>
      <c r="H1176" s="93"/>
      <c r="I1176" s="93"/>
      <c r="J1176" s="93"/>
      <c r="K1176" s="93"/>
      <c r="L1176" s="92"/>
      <c r="M1176" s="93"/>
      <c r="N1176" s="91">
        <f t="shared" si="368"/>
        <v>0</v>
      </c>
      <c r="O1176" s="91" t="str">
        <f t="shared" si="369"/>
        <v/>
      </c>
      <c r="P1176" s="91" t="str">
        <f t="shared" si="370"/>
        <v/>
      </c>
      <c r="Q1176" s="91" t="str">
        <f t="shared" si="371"/>
        <v>HDJ</v>
      </c>
      <c r="R1176" s="82"/>
      <c r="S1176" s="95">
        <f t="shared" si="372"/>
        <v>0</v>
      </c>
      <c r="T1176" s="95">
        <f t="shared" si="373"/>
        <v>0</v>
      </c>
      <c r="U1176" s="79" t="e">
        <f>VLOOKUP($S1176,'Grille de Tarif OQN'!$B$2:$S$3603,U$1,0)</f>
        <v>#N/A</v>
      </c>
      <c r="V1176" s="79" t="e">
        <f>VLOOKUP($S1176,'Grille de Tarif OQN'!$B$2:$S$3603,V$1,0)</f>
        <v>#N/A</v>
      </c>
      <c r="W1176" s="79" t="e">
        <f>VLOOKUP($S1176,'Grille de Tarif OQN'!$B$2:$S$3603,W$1,0)</f>
        <v>#N/A</v>
      </c>
      <c r="X1176" s="79" t="e">
        <f>VLOOKUP($S1176,'Grille de Tarif OQN'!$B$2:$S$3603,X$1,0)</f>
        <v>#N/A</v>
      </c>
      <c r="Y1176" s="79" t="e">
        <f>VLOOKUP($S1176,'Grille de Tarif OQN'!$B$2:$S$3603,Y$1,0)</f>
        <v>#N/A</v>
      </c>
      <c r="Z1176" s="79" t="e">
        <f>VLOOKUP($S1176,'Grille de Tarif OQN'!$B$2:$S$3603,Z$1,0)</f>
        <v>#N/A</v>
      </c>
      <c r="AA1176" s="79" t="e">
        <f>VLOOKUP($S1176,'Grille de Tarif OQN'!$B$2:$S$3603,AA$1,0)</f>
        <v>#N/A</v>
      </c>
      <c r="AB1176" s="79" t="e">
        <f>VLOOKUP($S1176,'Grille de Tarif OQN'!$B$2:$S$3603,AB$1,0)</f>
        <v>#N/A</v>
      </c>
      <c r="AC1176" s="79" t="e">
        <f>VLOOKUP($S1176,'Grille de Tarif OQN'!$B$2:$S$3603,AC$1,0)</f>
        <v>#N/A</v>
      </c>
      <c r="AD1176" s="79" t="e">
        <f>VLOOKUP($S1176,'Grille de Tarif OQN'!$B$2:$S$3603,AD$1,0)</f>
        <v>#N/A</v>
      </c>
      <c r="AE1176" s="79" t="e">
        <f>VLOOKUP($S1176,'Grille de Tarif OQN'!$B$2:$S$3603,AE$1,0)</f>
        <v>#N/A</v>
      </c>
      <c r="AF1176" s="79" t="e">
        <f>VLOOKUP($S1176,'Grille de Tarif OQN'!$B$2:$S$3603,AF$1,0)</f>
        <v>#N/A</v>
      </c>
      <c r="AG1176" s="79" t="e">
        <f>VLOOKUP($S1176,'Grille de Tarif OQN'!$B$2:$S$3603,AG$1,0)</f>
        <v>#N/A</v>
      </c>
      <c r="AH1176" s="79" t="e">
        <f>VLOOKUP($S1176,'Grille de Tarif OQN'!$B$2:$S$3603,AH$1,0)</f>
        <v>#N/A</v>
      </c>
      <c r="AI1176" s="79" t="e">
        <f>VLOOKUP($S1176,'Grille de Tarif OQN'!$B$2:$S$3603,AI$1,0)</f>
        <v>#N/A</v>
      </c>
      <c r="AJ1176" s="79" t="e">
        <f>VLOOKUP($S1176,'Grille de Tarif OQN'!$B$2:$S$3603,AJ$1,0)</f>
        <v>#N/A</v>
      </c>
      <c r="AK1176" s="81"/>
      <c r="AL1176" s="81"/>
      <c r="AM1176" s="81"/>
      <c r="AN1176" s="81"/>
      <c r="AO1176" s="81"/>
      <c r="AP1176" s="81"/>
      <c r="AQ1176" s="81"/>
      <c r="AR1176" s="81"/>
      <c r="AS1176" s="81"/>
      <c r="AT1176" s="81"/>
      <c r="AU1176" s="72"/>
      <c r="AV1176"/>
      <c r="AW1176"/>
      <c r="AX1176"/>
      <c r="AY1176"/>
      <c r="AZ1176" s="96">
        <f t="shared" si="374"/>
        <v>0</v>
      </c>
      <c r="BA1176" s="24" t="e">
        <f t="shared" si="375"/>
        <v>#N/A</v>
      </c>
      <c r="BB1176" s="24" t="e">
        <f t="shared" si="376"/>
        <v>#N/A</v>
      </c>
      <c r="BC1176" s="24" t="e">
        <f t="shared" si="377"/>
        <v>#N/A</v>
      </c>
      <c r="BD1176" s="24" t="e">
        <f t="shared" si="378"/>
        <v>#N/A</v>
      </c>
      <c r="BE1176"/>
      <c r="BF1176" t="e">
        <f t="shared" si="379"/>
        <v>#N/A</v>
      </c>
      <c r="BG1176" t="str">
        <f t="shared" si="380"/>
        <v>HDJ</v>
      </c>
      <c r="BH1176" s="20" t="e">
        <f t="shared" si="381"/>
        <v>#N/A</v>
      </c>
      <c r="BI1176" s="20" t="e">
        <f t="shared" si="382"/>
        <v>#N/A</v>
      </c>
      <c r="BJ1176" s="20" t="e">
        <f t="shared" si="383"/>
        <v>#N/A</v>
      </c>
      <c r="BK1176" s="20" t="e">
        <f t="shared" si="384"/>
        <v>#N/A</v>
      </c>
      <c r="BL1176" s="20" t="e">
        <f t="shared" si="385"/>
        <v>#N/A</v>
      </c>
      <c r="BM1176" s="20" t="e">
        <f t="shared" si="387"/>
        <v>#N/A</v>
      </c>
      <c r="BN1176" s="20" t="e">
        <f t="shared" si="386"/>
        <v>#N/A</v>
      </c>
    </row>
    <row r="1177" spans="1:66">
      <c r="A1177" s="92"/>
      <c r="B1177" s="90"/>
      <c r="C1177" s="90"/>
      <c r="D1177" s="93"/>
      <c r="E1177" s="93"/>
      <c r="F1177" s="93"/>
      <c r="G1177" s="93"/>
      <c r="H1177" s="93"/>
      <c r="I1177" s="93"/>
      <c r="J1177" s="93"/>
      <c r="K1177" s="93"/>
      <c r="L1177" s="92"/>
      <c r="M1177" s="93"/>
      <c r="N1177" s="91">
        <f t="shared" si="368"/>
        <v>0</v>
      </c>
      <c r="O1177" s="91" t="str">
        <f t="shared" si="369"/>
        <v/>
      </c>
      <c r="P1177" s="91" t="str">
        <f t="shared" si="370"/>
        <v/>
      </c>
      <c r="Q1177" s="91" t="str">
        <f t="shared" si="371"/>
        <v>HDJ</v>
      </c>
      <c r="R1177" s="82"/>
      <c r="S1177" s="95">
        <f t="shared" si="372"/>
        <v>0</v>
      </c>
      <c r="T1177" s="95">
        <f t="shared" si="373"/>
        <v>0</v>
      </c>
      <c r="U1177" s="79" t="e">
        <f>VLOOKUP($S1177,'Grille de Tarif OQN'!$B$2:$S$3603,U$1,0)</f>
        <v>#N/A</v>
      </c>
      <c r="V1177" s="79" t="e">
        <f>VLOOKUP($S1177,'Grille de Tarif OQN'!$B$2:$S$3603,V$1,0)</f>
        <v>#N/A</v>
      </c>
      <c r="W1177" s="79" t="e">
        <f>VLOOKUP($S1177,'Grille de Tarif OQN'!$B$2:$S$3603,W$1,0)</f>
        <v>#N/A</v>
      </c>
      <c r="X1177" s="79" t="e">
        <f>VLOOKUP($S1177,'Grille de Tarif OQN'!$B$2:$S$3603,X$1,0)</f>
        <v>#N/A</v>
      </c>
      <c r="Y1177" s="79" t="e">
        <f>VLOOKUP($S1177,'Grille de Tarif OQN'!$B$2:$S$3603,Y$1,0)</f>
        <v>#N/A</v>
      </c>
      <c r="Z1177" s="79" t="e">
        <f>VLOOKUP($S1177,'Grille de Tarif OQN'!$B$2:$S$3603,Z$1,0)</f>
        <v>#N/A</v>
      </c>
      <c r="AA1177" s="79" t="e">
        <f>VLOOKUP($S1177,'Grille de Tarif OQN'!$B$2:$S$3603,AA$1,0)</f>
        <v>#N/A</v>
      </c>
      <c r="AB1177" s="79" t="e">
        <f>VLOOKUP($S1177,'Grille de Tarif OQN'!$B$2:$S$3603,AB$1,0)</f>
        <v>#N/A</v>
      </c>
      <c r="AC1177" s="79" t="e">
        <f>VLOOKUP($S1177,'Grille de Tarif OQN'!$B$2:$S$3603,AC$1,0)</f>
        <v>#N/A</v>
      </c>
      <c r="AD1177" s="79" t="e">
        <f>VLOOKUP($S1177,'Grille de Tarif OQN'!$B$2:$S$3603,AD$1,0)</f>
        <v>#N/A</v>
      </c>
      <c r="AE1177" s="79" t="e">
        <f>VLOOKUP($S1177,'Grille de Tarif OQN'!$B$2:$S$3603,AE$1,0)</f>
        <v>#N/A</v>
      </c>
      <c r="AF1177" s="79" t="e">
        <f>VLOOKUP($S1177,'Grille de Tarif OQN'!$B$2:$S$3603,AF$1,0)</f>
        <v>#N/A</v>
      </c>
      <c r="AG1177" s="79" t="e">
        <f>VLOOKUP($S1177,'Grille de Tarif OQN'!$B$2:$S$3603,AG$1,0)</f>
        <v>#N/A</v>
      </c>
      <c r="AH1177" s="79" t="e">
        <f>VLOOKUP($S1177,'Grille de Tarif OQN'!$B$2:$S$3603,AH$1,0)</f>
        <v>#N/A</v>
      </c>
      <c r="AI1177" s="79" t="e">
        <f>VLOOKUP($S1177,'Grille de Tarif OQN'!$B$2:$S$3603,AI$1,0)</f>
        <v>#N/A</v>
      </c>
      <c r="AJ1177" s="79" t="e">
        <f>VLOOKUP($S1177,'Grille de Tarif OQN'!$B$2:$S$3603,AJ$1,0)</f>
        <v>#N/A</v>
      </c>
      <c r="AK1177" s="81"/>
      <c r="AL1177" s="81"/>
      <c r="AM1177" s="81"/>
      <c r="AN1177" s="81"/>
      <c r="AO1177" s="81"/>
      <c r="AP1177" s="81"/>
      <c r="AQ1177" s="81"/>
      <c r="AR1177" s="81"/>
      <c r="AS1177" s="81"/>
      <c r="AT1177" s="81"/>
      <c r="AU1177" s="72"/>
      <c r="AV1177"/>
      <c r="AW1177"/>
      <c r="AX1177"/>
      <c r="AY1177"/>
      <c r="AZ1177" s="96">
        <f t="shared" si="374"/>
        <v>0</v>
      </c>
      <c r="BA1177" s="24" t="e">
        <f t="shared" si="375"/>
        <v>#N/A</v>
      </c>
      <c r="BB1177" s="24" t="e">
        <f t="shared" si="376"/>
        <v>#N/A</v>
      </c>
      <c r="BC1177" s="24" t="e">
        <f t="shared" si="377"/>
        <v>#N/A</v>
      </c>
      <c r="BD1177" s="24" t="e">
        <f t="shared" si="378"/>
        <v>#N/A</v>
      </c>
      <c r="BE1177"/>
      <c r="BF1177" t="e">
        <f t="shared" si="379"/>
        <v>#N/A</v>
      </c>
      <c r="BG1177" t="str">
        <f t="shared" si="380"/>
        <v>HDJ</v>
      </c>
      <c r="BH1177" s="20" t="e">
        <f t="shared" si="381"/>
        <v>#N/A</v>
      </c>
      <c r="BI1177" s="20" t="e">
        <f t="shared" si="382"/>
        <v>#N/A</v>
      </c>
      <c r="BJ1177" s="20" t="e">
        <f t="shared" si="383"/>
        <v>#N/A</v>
      </c>
      <c r="BK1177" s="20" t="e">
        <f t="shared" si="384"/>
        <v>#N/A</v>
      </c>
      <c r="BL1177" s="20" t="e">
        <f t="shared" si="385"/>
        <v>#N/A</v>
      </c>
      <c r="BM1177" s="20" t="e">
        <f t="shared" si="387"/>
        <v>#N/A</v>
      </c>
      <c r="BN1177" s="20" t="e">
        <f t="shared" si="386"/>
        <v>#N/A</v>
      </c>
    </row>
    <row r="1178" spans="1:66">
      <c r="A1178" s="92"/>
      <c r="B1178" s="90"/>
      <c r="C1178" s="90"/>
      <c r="D1178" s="93"/>
      <c r="E1178" s="93"/>
      <c r="F1178" s="93"/>
      <c r="G1178" s="93"/>
      <c r="H1178" s="93"/>
      <c r="I1178" s="93"/>
      <c r="J1178" s="93"/>
      <c r="K1178" s="93"/>
      <c r="L1178" s="92"/>
      <c r="M1178" s="93"/>
      <c r="N1178" s="91">
        <f t="shared" si="368"/>
        <v>0</v>
      </c>
      <c r="O1178" s="91" t="str">
        <f t="shared" si="369"/>
        <v/>
      </c>
      <c r="P1178" s="91" t="str">
        <f t="shared" si="370"/>
        <v/>
      </c>
      <c r="Q1178" s="91" t="str">
        <f t="shared" si="371"/>
        <v>HDJ</v>
      </c>
      <c r="R1178" s="82"/>
      <c r="S1178" s="95">
        <f t="shared" si="372"/>
        <v>0</v>
      </c>
      <c r="T1178" s="95">
        <f t="shared" si="373"/>
        <v>0</v>
      </c>
      <c r="U1178" s="79" t="e">
        <f>VLOOKUP($S1178,'Grille de Tarif OQN'!$B$2:$S$3603,U$1,0)</f>
        <v>#N/A</v>
      </c>
      <c r="V1178" s="79" t="e">
        <f>VLOOKUP($S1178,'Grille de Tarif OQN'!$B$2:$S$3603,V$1,0)</f>
        <v>#N/A</v>
      </c>
      <c r="W1178" s="79" t="e">
        <f>VLOOKUP($S1178,'Grille de Tarif OQN'!$B$2:$S$3603,W$1,0)</f>
        <v>#N/A</v>
      </c>
      <c r="X1178" s="79" t="e">
        <f>VLOOKUP($S1178,'Grille de Tarif OQN'!$B$2:$S$3603,X$1,0)</f>
        <v>#N/A</v>
      </c>
      <c r="Y1178" s="79" t="e">
        <f>VLOOKUP($S1178,'Grille de Tarif OQN'!$B$2:$S$3603,Y$1,0)</f>
        <v>#N/A</v>
      </c>
      <c r="Z1178" s="79" t="e">
        <f>VLOOKUP($S1178,'Grille de Tarif OQN'!$B$2:$S$3603,Z$1,0)</f>
        <v>#N/A</v>
      </c>
      <c r="AA1178" s="79" t="e">
        <f>VLOOKUP($S1178,'Grille de Tarif OQN'!$B$2:$S$3603,AA$1,0)</f>
        <v>#N/A</v>
      </c>
      <c r="AB1178" s="79" t="e">
        <f>VLOOKUP($S1178,'Grille de Tarif OQN'!$B$2:$S$3603,AB$1,0)</f>
        <v>#N/A</v>
      </c>
      <c r="AC1178" s="79" t="e">
        <f>VLOOKUP($S1178,'Grille de Tarif OQN'!$B$2:$S$3603,AC$1,0)</f>
        <v>#N/A</v>
      </c>
      <c r="AD1178" s="79" t="e">
        <f>VLOOKUP($S1178,'Grille de Tarif OQN'!$B$2:$S$3603,AD$1,0)</f>
        <v>#N/A</v>
      </c>
      <c r="AE1178" s="79" t="e">
        <f>VLOOKUP($S1178,'Grille de Tarif OQN'!$B$2:$S$3603,AE$1,0)</f>
        <v>#N/A</v>
      </c>
      <c r="AF1178" s="79" t="e">
        <f>VLOOKUP($S1178,'Grille de Tarif OQN'!$B$2:$S$3603,AF$1,0)</f>
        <v>#N/A</v>
      </c>
      <c r="AG1178" s="79" t="e">
        <f>VLOOKUP($S1178,'Grille de Tarif OQN'!$B$2:$S$3603,AG$1,0)</f>
        <v>#N/A</v>
      </c>
      <c r="AH1178" s="79" t="e">
        <f>VLOOKUP($S1178,'Grille de Tarif OQN'!$B$2:$S$3603,AH$1,0)</f>
        <v>#N/A</v>
      </c>
      <c r="AI1178" s="79" t="e">
        <f>VLOOKUP($S1178,'Grille de Tarif OQN'!$B$2:$S$3603,AI$1,0)</f>
        <v>#N/A</v>
      </c>
      <c r="AJ1178" s="79" t="e">
        <f>VLOOKUP($S1178,'Grille de Tarif OQN'!$B$2:$S$3603,AJ$1,0)</f>
        <v>#N/A</v>
      </c>
      <c r="AK1178" s="81"/>
      <c r="AL1178" s="81"/>
      <c r="AM1178" s="81"/>
      <c r="AN1178" s="81"/>
      <c r="AO1178" s="81"/>
      <c r="AP1178" s="81"/>
      <c r="AQ1178" s="81"/>
      <c r="AR1178" s="81"/>
      <c r="AS1178" s="81"/>
      <c r="AT1178" s="81"/>
      <c r="AU1178" s="72"/>
      <c r="AV1178"/>
      <c r="AW1178"/>
      <c r="AX1178"/>
      <c r="AY1178"/>
      <c r="AZ1178" s="96">
        <f t="shared" si="374"/>
        <v>0</v>
      </c>
      <c r="BA1178" s="24" t="e">
        <f t="shared" si="375"/>
        <v>#N/A</v>
      </c>
      <c r="BB1178" s="24" t="e">
        <f t="shared" si="376"/>
        <v>#N/A</v>
      </c>
      <c r="BC1178" s="24" t="e">
        <f t="shared" si="377"/>
        <v>#N/A</v>
      </c>
      <c r="BD1178" s="24" t="e">
        <f t="shared" si="378"/>
        <v>#N/A</v>
      </c>
      <c r="BE1178"/>
      <c r="BF1178" t="e">
        <f t="shared" si="379"/>
        <v>#N/A</v>
      </c>
      <c r="BG1178" t="str">
        <f t="shared" si="380"/>
        <v>HDJ</v>
      </c>
      <c r="BH1178" s="20" t="e">
        <f t="shared" si="381"/>
        <v>#N/A</v>
      </c>
      <c r="BI1178" s="20" t="e">
        <f t="shared" si="382"/>
        <v>#N/A</v>
      </c>
      <c r="BJ1178" s="20" t="e">
        <f t="shared" si="383"/>
        <v>#N/A</v>
      </c>
      <c r="BK1178" s="20" t="e">
        <f t="shared" si="384"/>
        <v>#N/A</v>
      </c>
      <c r="BL1178" s="20" t="e">
        <f t="shared" si="385"/>
        <v>#N/A</v>
      </c>
      <c r="BM1178" s="20" t="e">
        <f t="shared" si="387"/>
        <v>#N/A</v>
      </c>
      <c r="BN1178" s="20" t="e">
        <f t="shared" si="386"/>
        <v>#N/A</v>
      </c>
    </row>
    <row r="1179" spans="1:66">
      <c r="A1179" s="92"/>
      <c r="B1179" s="90"/>
      <c r="C1179" s="90"/>
      <c r="D1179" s="93"/>
      <c r="E1179" s="93"/>
      <c r="F1179" s="93"/>
      <c r="G1179" s="93"/>
      <c r="H1179" s="93"/>
      <c r="I1179" s="93"/>
      <c r="J1179" s="93"/>
      <c r="K1179" s="93"/>
      <c r="L1179" s="92"/>
      <c r="M1179" s="93"/>
      <c r="N1179" s="91">
        <f t="shared" si="368"/>
        <v>0</v>
      </c>
      <c r="O1179" s="91" t="str">
        <f t="shared" si="369"/>
        <v/>
      </c>
      <c r="P1179" s="91" t="str">
        <f t="shared" si="370"/>
        <v/>
      </c>
      <c r="Q1179" s="91" t="str">
        <f t="shared" si="371"/>
        <v>HDJ</v>
      </c>
      <c r="R1179" s="82"/>
      <c r="S1179" s="95">
        <f t="shared" si="372"/>
        <v>0</v>
      </c>
      <c r="T1179" s="95">
        <f t="shared" si="373"/>
        <v>0</v>
      </c>
      <c r="U1179" s="79" t="e">
        <f>VLOOKUP($S1179,'Grille de Tarif OQN'!$B$2:$S$3603,U$1,0)</f>
        <v>#N/A</v>
      </c>
      <c r="V1179" s="79" t="e">
        <f>VLOOKUP($S1179,'Grille de Tarif OQN'!$B$2:$S$3603,V$1,0)</f>
        <v>#N/A</v>
      </c>
      <c r="W1179" s="79" t="e">
        <f>VLOOKUP($S1179,'Grille de Tarif OQN'!$B$2:$S$3603,W$1,0)</f>
        <v>#N/A</v>
      </c>
      <c r="X1179" s="79" t="e">
        <f>VLOOKUP($S1179,'Grille de Tarif OQN'!$B$2:$S$3603,X$1,0)</f>
        <v>#N/A</v>
      </c>
      <c r="Y1179" s="79" t="e">
        <f>VLOOKUP($S1179,'Grille de Tarif OQN'!$B$2:$S$3603,Y$1,0)</f>
        <v>#N/A</v>
      </c>
      <c r="Z1179" s="79" t="e">
        <f>VLOOKUP($S1179,'Grille de Tarif OQN'!$B$2:$S$3603,Z$1,0)</f>
        <v>#N/A</v>
      </c>
      <c r="AA1179" s="79" t="e">
        <f>VLOOKUP($S1179,'Grille de Tarif OQN'!$B$2:$S$3603,AA$1,0)</f>
        <v>#N/A</v>
      </c>
      <c r="AB1179" s="79" t="e">
        <f>VLOOKUP($S1179,'Grille de Tarif OQN'!$B$2:$S$3603,AB$1,0)</f>
        <v>#N/A</v>
      </c>
      <c r="AC1179" s="79" t="e">
        <f>VLOOKUP($S1179,'Grille de Tarif OQN'!$B$2:$S$3603,AC$1,0)</f>
        <v>#N/A</v>
      </c>
      <c r="AD1179" s="79" t="e">
        <f>VLOOKUP($S1179,'Grille de Tarif OQN'!$B$2:$S$3603,AD$1,0)</f>
        <v>#N/A</v>
      </c>
      <c r="AE1179" s="79" t="e">
        <f>VLOOKUP($S1179,'Grille de Tarif OQN'!$B$2:$S$3603,AE$1,0)</f>
        <v>#N/A</v>
      </c>
      <c r="AF1179" s="79" t="e">
        <f>VLOOKUP($S1179,'Grille de Tarif OQN'!$B$2:$S$3603,AF$1,0)</f>
        <v>#N/A</v>
      </c>
      <c r="AG1179" s="79" t="e">
        <f>VLOOKUP($S1179,'Grille de Tarif OQN'!$B$2:$S$3603,AG$1,0)</f>
        <v>#N/A</v>
      </c>
      <c r="AH1179" s="79" t="e">
        <f>VLOOKUP($S1179,'Grille de Tarif OQN'!$B$2:$S$3603,AH$1,0)</f>
        <v>#N/A</v>
      </c>
      <c r="AI1179" s="79" t="e">
        <f>VLOOKUP($S1179,'Grille de Tarif OQN'!$B$2:$S$3603,AI$1,0)</f>
        <v>#N/A</v>
      </c>
      <c r="AJ1179" s="79" t="e">
        <f>VLOOKUP($S1179,'Grille de Tarif OQN'!$B$2:$S$3603,AJ$1,0)</f>
        <v>#N/A</v>
      </c>
      <c r="AK1179" s="81"/>
      <c r="AL1179" s="81"/>
      <c r="AM1179" s="81"/>
      <c r="AN1179" s="81"/>
      <c r="AO1179" s="81"/>
      <c r="AP1179" s="81"/>
      <c r="AQ1179" s="81"/>
      <c r="AR1179" s="81"/>
      <c r="AS1179" s="81"/>
      <c r="AT1179" s="81"/>
      <c r="AU1179" s="72"/>
      <c r="AV1179"/>
      <c r="AW1179"/>
      <c r="AX1179"/>
      <c r="AY1179"/>
      <c r="AZ1179" s="96">
        <f t="shared" si="374"/>
        <v>0</v>
      </c>
      <c r="BA1179" s="24" t="e">
        <f t="shared" si="375"/>
        <v>#N/A</v>
      </c>
      <c r="BB1179" s="24" t="e">
        <f t="shared" si="376"/>
        <v>#N/A</v>
      </c>
      <c r="BC1179" s="24" t="e">
        <f t="shared" si="377"/>
        <v>#N/A</v>
      </c>
      <c r="BD1179" s="24" t="e">
        <f t="shared" si="378"/>
        <v>#N/A</v>
      </c>
      <c r="BE1179"/>
      <c r="BF1179" t="e">
        <f t="shared" si="379"/>
        <v>#N/A</v>
      </c>
      <c r="BG1179" t="str">
        <f t="shared" si="380"/>
        <v>HDJ</v>
      </c>
      <c r="BH1179" s="20" t="e">
        <f t="shared" si="381"/>
        <v>#N/A</v>
      </c>
      <c r="BI1179" s="20" t="e">
        <f t="shared" si="382"/>
        <v>#N/A</v>
      </c>
      <c r="BJ1179" s="20" t="e">
        <f t="shared" si="383"/>
        <v>#N/A</v>
      </c>
      <c r="BK1179" s="20" t="e">
        <f t="shared" si="384"/>
        <v>#N/A</v>
      </c>
      <c r="BL1179" s="20" t="e">
        <f t="shared" si="385"/>
        <v>#N/A</v>
      </c>
      <c r="BM1179" s="20" t="e">
        <f t="shared" si="387"/>
        <v>#N/A</v>
      </c>
      <c r="BN1179" s="20" t="e">
        <f t="shared" si="386"/>
        <v>#N/A</v>
      </c>
    </row>
    <row r="1180" spans="1:66">
      <c r="A1180" s="92"/>
      <c r="B1180" s="90"/>
      <c r="C1180" s="90"/>
      <c r="D1180" s="93"/>
      <c r="E1180" s="93"/>
      <c r="F1180" s="93"/>
      <c r="G1180" s="93"/>
      <c r="H1180" s="93"/>
      <c r="I1180" s="93"/>
      <c r="J1180" s="93"/>
      <c r="K1180" s="93"/>
      <c r="L1180" s="92"/>
      <c r="M1180" s="93"/>
      <c r="N1180" s="91">
        <f t="shared" si="368"/>
        <v>0</v>
      </c>
      <c r="O1180" s="91" t="str">
        <f t="shared" si="369"/>
        <v/>
      </c>
      <c r="P1180" s="91" t="str">
        <f t="shared" si="370"/>
        <v/>
      </c>
      <c r="Q1180" s="91" t="str">
        <f t="shared" si="371"/>
        <v>HDJ</v>
      </c>
      <c r="R1180" s="82"/>
      <c r="S1180" s="95">
        <f t="shared" si="372"/>
        <v>0</v>
      </c>
      <c r="T1180" s="95">
        <f t="shared" si="373"/>
        <v>0</v>
      </c>
      <c r="U1180" s="79" t="e">
        <f>VLOOKUP($S1180,'Grille de Tarif OQN'!$B$2:$S$3603,U$1,0)</f>
        <v>#N/A</v>
      </c>
      <c r="V1180" s="79" t="e">
        <f>VLOOKUP($S1180,'Grille de Tarif OQN'!$B$2:$S$3603,V$1,0)</f>
        <v>#N/A</v>
      </c>
      <c r="W1180" s="79" t="e">
        <f>VLOOKUP($S1180,'Grille de Tarif OQN'!$B$2:$S$3603,W$1,0)</f>
        <v>#N/A</v>
      </c>
      <c r="X1180" s="79" t="e">
        <f>VLOOKUP($S1180,'Grille de Tarif OQN'!$B$2:$S$3603,X$1,0)</f>
        <v>#N/A</v>
      </c>
      <c r="Y1180" s="79" t="e">
        <f>VLOOKUP($S1180,'Grille de Tarif OQN'!$B$2:$S$3603,Y$1,0)</f>
        <v>#N/A</v>
      </c>
      <c r="Z1180" s="79" t="e">
        <f>VLOOKUP($S1180,'Grille de Tarif OQN'!$B$2:$S$3603,Z$1,0)</f>
        <v>#N/A</v>
      </c>
      <c r="AA1180" s="79" t="e">
        <f>VLOOKUP($S1180,'Grille de Tarif OQN'!$B$2:$S$3603,AA$1,0)</f>
        <v>#N/A</v>
      </c>
      <c r="AB1180" s="79" t="e">
        <f>VLOOKUP($S1180,'Grille de Tarif OQN'!$B$2:$S$3603,AB$1,0)</f>
        <v>#N/A</v>
      </c>
      <c r="AC1180" s="79" t="e">
        <f>VLOOKUP($S1180,'Grille de Tarif OQN'!$B$2:$S$3603,AC$1,0)</f>
        <v>#N/A</v>
      </c>
      <c r="AD1180" s="79" t="e">
        <f>VLOOKUP($S1180,'Grille de Tarif OQN'!$B$2:$S$3603,AD$1,0)</f>
        <v>#N/A</v>
      </c>
      <c r="AE1180" s="79" t="e">
        <f>VLOOKUP($S1180,'Grille de Tarif OQN'!$B$2:$S$3603,AE$1,0)</f>
        <v>#N/A</v>
      </c>
      <c r="AF1180" s="79" t="e">
        <f>VLOOKUP($S1180,'Grille de Tarif OQN'!$B$2:$S$3603,AF$1,0)</f>
        <v>#N/A</v>
      </c>
      <c r="AG1180" s="79" t="e">
        <f>VLOOKUP($S1180,'Grille de Tarif OQN'!$B$2:$S$3603,AG$1,0)</f>
        <v>#N/A</v>
      </c>
      <c r="AH1180" s="79" t="e">
        <f>VLOOKUP($S1180,'Grille de Tarif OQN'!$B$2:$S$3603,AH$1,0)</f>
        <v>#N/A</v>
      </c>
      <c r="AI1180" s="79" t="e">
        <f>VLOOKUP($S1180,'Grille de Tarif OQN'!$B$2:$S$3603,AI$1,0)</f>
        <v>#N/A</v>
      </c>
      <c r="AJ1180" s="79" t="e">
        <f>VLOOKUP($S1180,'Grille de Tarif OQN'!$B$2:$S$3603,AJ$1,0)</f>
        <v>#N/A</v>
      </c>
      <c r="AK1180" s="81"/>
      <c r="AL1180" s="81"/>
      <c r="AM1180" s="81"/>
      <c r="AN1180" s="81"/>
      <c r="AO1180" s="81"/>
      <c r="AP1180" s="81"/>
      <c r="AQ1180" s="81"/>
      <c r="AR1180" s="81"/>
      <c r="AS1180" s="81"/>
      <c r="AT1180" s="81"/>
      <c r="AU1180" s="72"/>
      <c r="AV1180"/>
      <c r="AW1180"/>
      <c r="AX1180"/>
      <c r="AY1180"/>
      <c r="AZ1180" s="96">
        <f t="shared" si="374"/>
        <v>0</v>
      </c>
      <c r="BA1180" s="24" t="e">
        <f t="shared" si="375"/>
        <v>#N/A</v>
      </c>
      <c r="BB1180" s="24" t="e">
        <f t="shared" si="376"/>
        <v>#N/A</v>
      </c>
      <c r="BC1180" s="24" t="e">
        <f t="shared" si="377"/>
        <v>#N/A</v>
      </c>
      <c r="BD1180" s="24" t="e">
        <f t="shared" si="378"/>
        <v>#N/A</v>
      </c>
      <c r="BE1180"/>
      <c r="BF1180" t="e">
        <f t="shared" si="379"/>
        <v>#N/A</v>
      </c>
      <c r="BG1180" t="str">
        <f t="shared" si="380"/>
        <v>HDJ</v>
      </c>
      <c r="BH1180" s="20" t="e">
        <f t="shared" si="381"/>
        <v>#N/A</v>
      </c>
      <c r="BI1180" s="20" t="e">
        <f t="shared" si="382"/>
        <v>#N/A</v>
      </c>
      <c r="BJ1180" s="20" t="e">
        <f t="shared" si="383"/>
        <v>#N/A</v>
      </c>
      <c r="BK1180" s="20" t="e">
        <f t="shared" si="384"/>
        <v>#N/A</v>
      </c>
      <c r="BL1180" s="20" t="e">
        <f t="shared" si="385"/>
        <v>#N/A</v>
      </c>
      <c r="BM1180" s="20" t="e">
        <f t="shared" si="387"/>
        <v>#N/A</v>
      </c>
      <c r="BN1180" s="20" t="e">
        <f t="shared" si="386"/>
        <v>#N/A</v>
      </c>
    </row>
    <row r="1181" spans="1:66">
      <c r="A1181" s="92"/>
      <c r="B1181" s="90"/>
      <c r="C1181" s="90"/>
      <c r="D1181" s="93"/>
      <c r="E1181" s="93"/>
      <c r="F1181" s="93"/>
      <c r="G1181" s="93"/>
      <c r="H1181" s="93"/>
      <c r="I1181" s="93"/>
      <c r="J1181" s="93"/>
      <c r="K1181" s="93"/>
      <c r="L1181" s="92"/>
      <c r="M1181" s="93"/>
      <c r="N1181" s="91">
        <f t="shared" si="368"/>
        <v>0</v>
      </c>
      <c r="O1181" s="91" t="str">
        <f t="shared" si="369"/>
        <v/>
      </c>
      <c r="P1181" s="91" t="str">
        <f t="shared" si="370"/>
        <v/>
      </c>
      <c r="Q1181" s="91" t="str">
        <f t="shared" si="371"/>
        <v>HDJ</v>
      </c>
      <c r="R1181" s="82"/>
      <c r="S1181" s="95">
        <f t="shared" si="372"/>
        <v>0</v>
      </c>
      <c r="T1181" s="95">
        <f t="shared" si="373"/>
        <v>0</v>
      </c>
      <c r="U1181" s="79" t="e">
        <f>VLOOKUP($S1181,'Grille de Tarif OQN'!$B$2:$S$3603,U$1,0)</f>
        <v>#N/A</v>
      </c>
      <c r="V1181" s="79" t="e">
        <f>VLOOKUP($S1181,'Grille de Tarif OQN'!$B$2:$S$3603,V$1,0)</f>
        <v>#N/A</v>
      </c>
      <c r="W1181" s="79" t="e">
        <f>VLOOKUP($S1181,'Grille de Tarif OQN'!$B$2:$S$3603,W$1,0)</f>
        <v>#N/A</v>
      </c>
      <c r="X1181" s="79" t="e">
        <f>VLOOKUP($S1181,'Grille de Tarif OQN'!$B$2:$S$3603,X$1,0)</f>
        <v>#N/A</v>
      </c>
      <c r="Y1181" s="79" t="e">
        <f>VLOOKUP($S1181,'Grille de Tarif OQN'!$B$2:$S$3603,Y$1,0)</f>
        <v>#N/A</v>
      </c>
      <c r="Z1181" s="79" t="e">
        <f>VLOOKUP($S1181,'Grille de Tarif OQN'!$B$2:$S$3603,Z$1,0)</f>
        <v>#N/A</v>
      </c>
      <c r="AA1181" s="79" t="e">
        <f>VLOOKUP($S1181,'Grille de Tarif OQN'!$B$2:$S$3603,AA$1,0)</f>
        <v>#N/A</v>
      </c>
      <c r="AB1181" s="79" t="e">
        <f>VLOOKUP($S1181,'Grille de Tarif OQN'!$B$2:$S$3603,AB$1,0)</f>
        <v>#N/A</v>
      </c>
      <c r="AC1181" s="79" t="e">
        <f>VLOOKUP($S1181,'Grille de Tarif OQN'!$B$2:$S$3603,AC$1,0)</f>
        <v>#N/A</v>
      </c>
      <c r="AD1181" s="79" t="e">
        <f>VLOOKUP($S1181,'Grille de Tarif OQN'!$B$2:$S$3603,AD$1,0)</f>
        <v>#N/A</v>
      </c>
      <c r="AE1181" s="79" t="e">
        <f>VLOOKUP($S1181,'Grille de Tarif OQN'!$B$2:$S$3603,AE$1,0)</f>
        <v>#N/A</v>
      </c>
      <c r="AF1181" s="79" t="e">
        <f>VLOOKUP($S1181,'Grille de Tarif OQN'!$B$2:$S$3603,AF$1,0)</f>
        <v>#N/A</v>
      </c>
      <c r="AG1181" s="79" t="e">
        <f>VLOOKUP($S1181,'Grille de Tarif OQN'!$B$2:$S$3603,AG$1,0)</f>
        <v>#N/A</v>
      </c>
      <c r="AH1181" s="79" t="e">
        <f>VLOOKUP($S1181,'Grille de Tarif OQN'!$B$2:$S$3603,AH$1,0)</f>
        <v>#N/A</v>
      </c>
      <c r="AI1181" s="79" t="e">
        <f>VLOOKUP($S1181,'Grille de Tarif OQN'!$B$2:$S$3603,AI$1,0)</f>
        <v>#N/A</v>
      </c>
      <c r="AJ1181" s="79" t="e">
        <f>VLOOKUP($S1181,'Grille de Tarif OQN'!$B$2:$S$3603,AJ$1,0)</f>
        <v>#N/A</v>
      </c>
      <c r="AK1181" s="81"/>
      <c r="AL1181" s="81"/>
      <c r="AM1181" s="81"/>
      <c r="AN1181" s="81"/>
      <c r="AO1181" s="81"/>
      <c r="AP1181" s="81"/>
      <c r="AQ1181" s="81"/>
      <c r="AR1181" s="81"/>
      <c r="AS1181" s="81"/>
      <c r="AT1181" s="81"/>
      <c r="AU1181" s="72"/>
      <c r="AV1181"/>
      <c r="AW1181"/>
      <c r="AX1181"/>
      <c r="AY1181"/>
      <c r="AZ1181" s="96">
        <f t="shared" si="374"/>
        <v>0</v>
      </c>
      <c r="BA1181" s="24" t="e">
        <f t="shared" si="375"/>
        <v>#N/A</v>
      </c>
      <c r="BB1181" s="24" t="e">
        <f t="shared" si="376"/>
        <v>#N/A</v>
      </c>
      <c r="BC1181" s="24" t="e">
        <f t="shared" si="377"/>
        <v>#N/A</v>
      </c>
      <c r="BD1181" s="24" t="e">
        <f t="shared" si="378"/>
        <v>#N/A</v>
      </c>
      <c r="BE1181"/>
      <c r="BF1181" t="e">
        <f t="shared" si="379"/>
        <v>#N/A</v>
      </c>
      <c r="BG1181" t="str">
        <f t="shared" si="380"/>
        <v>HDJ</v>
      </c>
      <c r="BH1181" s="20" t="e">
        <f t="shared" si="381"/>
        <v>#N/A</v>
      </c>
      <c r="BI1181" s="20" t="e">
        <f t="shared" si="382"/>
        <v>#N/A</v>
      </c>
      <c r="BJ1181" s="20" t="e">
        <f t="shared" si="383"/>
        <v>#N/A</v>
      </c>
      <c r="BK1181" s="20" t="e">
        <f t="shared" si="384"/>
        <v>#N/A</v>
      </c>
      <c r="BL1181" s="20" t="e">
        <f t="shared" si="385"/>
        <v>#N/A</v>
      </c>
      <c r="BM1181" s="20" t="e">
        <f t="shared" si="387"/>
        <v>#N/A</v>
      </c>
      <c r="BN1181" s="20" t="e">
        <f t="shared" si="386"/>
        <v>#N/A</v>
      </c>
    </row>
    <row r="1182" spans="1:66">
      <c r="A1182" s="92"/>
      <c r="B1182" s="90"/>
      <c r="C1182" s="90"/>
      <c r="D1182" s="93"/>
      <c r="E1182" s="93"/>
      <c r="F1182" s="93"/>
      <c r="G1182" s="93"/>
      <c r="H1182" s="93"/>
      <c r="I1182" s="93"/>
      <c r="J1182" s="93"/>
      <c r="K1182" s="93"/>
      <c r="L1182" s="92"/>
      <c r="M1182" s="93"/>
      <c r="N1182" s="91">
        <f t="shared" si="368"/>
        <v>0</v>
      </c>
      <c r="O1182" s="91" t="str">
        <f t="shared" si="369"/>
        <v/>
      </c>
      <c r="P1182" s="91" t="str">
        <f t="shared" si="370"/>
        <v/>
      </c>
      <c r="Q1182" s="91" t="str">
        <f t="shared" si="371"/>
        <v>HDJ</v>
      </c>
      <c r="R1182" s="82"/>
      <c r="S1182" s="95">
        <f t="shared" si="372"/>
        <v>0</v>
      </c>
      <c r="T1182" s="95">
        <f t="shared" si="373"/>
        <v>0</v>
      </c>
      <c r="U1182" s="79" t="e">
        <f>VLOOKUP($S1182,'Grille de Tarif OQN'!$B$2:$S$3603,U$1,0)</f>
        <v>#N/A</v>
      </c>
      <c r="V1182" s="79" t="e">
        <f>VLOOKUP($S1182,'Grille de Tarif OQN'!$B$2:$S$3603,V$1,0)</f>
        <v>#N/A</v>
      </c>
      <c r="W1182" s="79" t="e">
        <f>VLOOKUP($S1182,'Grille de Tarif OQN'!$B$2:$S$3603,W$1,0)</f>
        <v>#N/A</v>
      </c>
      <c r="X1182" s="79" t="e">
        <f>VLOOKUP($S1182,'Grille de Tarif OQN'!$B$2:$S$3603,X$1,0)</f>
        <v>#N/A</v>
      </c>
      <c r="Y1182" s="79" t="e">
        <f>VLOOKUP($S1182,'Grille de Tarif OQN'!$B$2:$S$3603,Y$1,0)</f>
        <v>#N/A</v>
      </c>
      <c r="Z1182" s="79" t="e">
        <f>VLOOKUP($S1182,'Grille de Tarif OQN'!$B$2:$S$3603,Z$1,0)</f>
        <v>#N/A</v>
      </c>
      <c r="AA1182" s="79" t="e">
        <f>VLOOKUP($S1182,'Grille de Tarif OQN'!$B$2:$S$3603,AA$1,0)</f>
        <v>#N/A</v>
      </c>
      <c r="AB1182" s="79" t="e">
        <f>VLOOKUP($S1182,'Grille de Tarif OQN'!$B$2:$S$3603,AB$1,0)</f>
        <v>#N/A</v>
      </c>
      <c r="AC1182" s="79" t="e">
        <f>VLOOKUP($S1182,'Grille de Tarif OQN'!$B$2:$S$3603,AC$1,0)</f>
        <v>#N/A</v>
      </c>
      <c r="AD1182" s="79" t="e">
        <f>VLOOKUP($S1182,'Grille de Tarif OQN'!$B$2:$S$3603,AD$1,0)</f>
        <v>#N/A</v>
      </c>
      <c r="AE1182" s="79" t="e">
        <f>VLOOKUP($S1182,'Grille de Tarif OQN'!$B$2:$S$3603,AE$1,0)</f>
        <v>#N/A</v>
      </c>
      <c r="AF1182" s="79" t="e">
        <f>VLOOKUP($S1182,'Grille de Tarif OQN'!$B$2:$S$3603,AF$1,0)</f>
        <v>#N/A</v>
      </c>
      <c r="AG1182" s="79" t="e">
        <f>VLOOKUP($S1182,'Grille de Tarif OQN'!$B$2:$S$3603,AG$1,0)</f>
        <v>#N/A</v>
      </c>
      <c r="AH1182" s="79" t="e">
        <f>VLOOKUP($S1182,'Grille de Tarif OQN'!$B$2:$S$3603,AH$1,0)</f>
        <v>#N/A</v>
      </c>
      <c r="AI1182" s="79" t="e">
        <f>VLOOKUP($S1182,'Grille de Tarif OQN'!$B$2:$S$3603,AI$1,0)</f>
        <v>#N/A</v>
      </c>
      <c r="AJ1182" s="79" t="e">
        <f>VLOOKUP($S1182,'Grille de Tarif OQN'!$B$2:$S$3603,AJ$1,0)</f>
        <v>#N/A</v>
      </c>
      <c r="AK1182" s="81"/>
      <c r="AL1182" s="81"/>
      <c r="AM1182" s="81"/>
      <c r="AN1182" s="81"/>
      <c r="AO1182" s="81"/>
      <c r="AP1182" s="81"/>
      <c r="AQ1182" s="81"/>
      <c r="AR1182" s="81"/>
      <c r="AS1182" s="81"/>
      <c r="AT1182" s="81"/>
      <c r="AU1182" s="72"/>
      <c r="AV1182"/>
      <c r="AW1182"/>
      <c r="AX1182"/>
      <c r="AY1182"/>
      <c r="AZ1182" s="96">
        <f t="shared" si="374"/>
        <v>0</v>
      </c>
      <c r="BA1182" s="24" t="e">
        <f t="shared" si="375"/>
        <v>#N/A</v>
      </c>
      <c r="BB1182" s="24" t="e">
        <f t="shared" si="376"/>
        <v>#N/A</v>
      </c>
      <c r="BC1182" s="24" t="e">
        <f t="shared" si="377"/>
        <v>#N/A</v>
      </c>
      <c r="BD1182" s="24" t="e">
        <f t="shared" si="378"/>
        <v>#N/A</v>
      </c>
      <c r="BE1182"/>
      <c r="BF1182" t="e">
        <f t="shared" si="379"/>
        <v>#N/A</v>
      </c>
      <c r="BG1182" t="str">
        <f t="shared" si="380"/>
        <v>HDJ</v>
      </c>
      <c r="BH1182" s="20" t="e">
        <f t="shared" si="381"/>
        <v>#N/A</v>
      </c>
      <c r="BI1182" s="20" t="e">
        <f t="shared" si="382"/>
        <v>#N/A</v>
      </c>
      <c r="BJ1182" s="20" t="e">
        <f t="shared" si="383"/>
        <v>#N/A</v>
      </c>
      <c r="BK1182" s="20" t="e">
        <f t="shared" si="384"/>
        <v>#N/A</v>
      </c>
      <c r="BL1182" s="20" t="e">
        <f t="shared" si="385"/>
        <v>#N/A</v>
      </c>
      <c r="BM1182" s="20" t="e">
        <f t="shared" si="387"/>
        <v>#N/A</v>
      </c>
      <c r="BN1182" s="20" t="e">
        <f t="shared" si="386"/>
        <v>#N/A</v>
      </c>
    </row>
    <row r="1183" spans="1:66">
      <c r="A1183" s="92"/>
      <c r="B1183" s="90"/>
      <c r="C1183" s="90"/>
      <c r="D1183" s="93"/>
      <c r="E1183" s="93"/>
      <c r="F1183" s="93"/>
      <c r="G1183" s="93"/>
      <c r="H1183" s="93"/>
      <c r="I1183" s="93"/>
      <c r="J1183" s="93"/>
      <c r="K1183" s="93"/>
      <c r="L1183" s="92"/>
      <c r="M1183" s="93"/>
      <c r="N1183" s="91">
        <f t="shared" si="368"/>
        <v>0</v>
      </c>
      <c r="O1183" s="91" t="str">
        <f t="shared" si="369"/>
        <v/>
      </c>
      <c r="P1183" s="91" t="str">
        <f t="shared" si="370"/>
        <v/>
      </c>
      <c r="Q1183" s="91" t="str">
        <f t="shared" si="371"/>
        <v>HDJ</v>
      </c>
      <c r="R1183" s="82"/>
      <c r="S1183" s="95">
        <f t="shared" si="372"/>
        <v>0</v>
      </c>
      <c r="T1183" s="95">
        <f t="shared" si="373"/>
        <v>0</v>
      </c>
      <c r="U1183" s="79" t="e">
        <f>VLOOKUP($S1183,'Grille de Tarif OQN'!$B$2:$S$3603,U$1,0)</f>
        <v>#N/A</v>
      </c>
      <c r="V1183" s="79" t="e">
        <f>VLOOKUP($S1183,'Grille de Tarif OQN'!$B$2:$S$3603,V$1,0)</f>
        <v>#N/A</v>
      </c>
      <c r="W1183" s="79" t="e">
        <f>VLOOKUP($S1183,'Grille de Tarif OQN'!$B$2:$S$3603,W$1,0)</f>
        <v>#N/A</v>
      </c>
      <c r="X1183" s="79" t="e">
        <f>VLOOKUP($S1183,'Grille de Tarif OQN'!$B$2:$S$3603,X$1,0)</f>
        <v>#N/A</v>
      </c>
      <c r="Y1183" s="79" t="e">
        <f>VLOOKUP($S1183,'Grille de Tarif OQN'!$B$2:$S$3603,Y$1,0)</f>
        <v>#N/A</v>
      </c>
      <c r="Z1183" s="79" t="e">
        <f>VLOOKUP($S1183,'Grille de Tarif OQN'!$B$2:$S$3603,Z$1,0)</f>
        <v>#N/A</v>
      </c>
      <c r="AA1183" s="79" t="e">
        <f>VLOOKUP($S1183,'Grille de Tarif OQN'!$B$2:$S$3603,AA$1,0)</f>
        <v>#N/A</v>
      </c>
      <c r="AB1183" s="79" t="e">
        <f>VLOOKUP($S1183,'Grille de Tarif OQN'!$B$2:$S$3603,AB$1,0)</f>
        <v>#N/A</v>
      </c>
      <c r="AC1183" s="79" t="e">
        <f>VLOOKUP($S1183,'Grille de Tarif OQN'!$B$2:$S$3603,AC$1,0)</f>
        <v>#N/A</v>
      </c>
      <c r="AD1183" s="79" t="e">
        <f>VLOOKUP($S1183,'Grille de Tarif OQN'!$B$2:$S$3603,AD$1,0)</f>
        <v>#N/A</v>
      </c>
      <c r="AE1183" s="79" t="e">
        <f>VLOOKUP($S1183,'Grille de Tarif OQN'!$B$2:$S$3603,AE$1,0)</f>
        <v>#N/A</v>
      </c>
      <c r="AF1183" s="79" t="e">
        <f>VLOOKUP($S1183,'Grille de Tarif OQN'!$B$2:$S$3603,AF$1,0)</f>
        <v>#N/A</v>
      </c>
      <c r="AG1183" s="79" t="e">
        <f>VLOOKUP($S1183,'Grille de Tarif OQN'!$B$2:$S$3603,AG$1,0)</f>
        <v>#N/A</v>
      </c>
      <c r="AH1183" s="79" t="e">
        <f>VLOOKUP($S1183,'Grille de Tarif OQN'!$B$2:$S$3603,AH$1,0)</f>
        <v>#N/A</v>
      </c>
      <c r="AI1183" s="79" t="e">
        <f>VLOOKUP($S1183,'Grille de Tarif OQN'!$B$2:$S$3603,AI$1,0)</f>
        <v>#N/A</v>
      </c>
      <c r="AJ1183" s="79" t="e">
        <f>VLOOKUP($S1183,'Grille de Tarif OQN'!$B$2:$S$3603,AJ$1,0)</f>
        <v>#N/A</v>
      </c>
      <c r="AK1183" s="81"/>
      <c r="AL1183" s="81"/>
      <c r="AM1183" s="81"/>
      <c r="AN1183" s="81"/>
      <c r="AO1183" s="81"/>
      <c r="AP1183" s="81"/>
      <c r="AQ1183" s="81"/>
      <c r="AR1183" s="81"/>
      <c r="AS1183" s="81"/>
      <c r="AT1183" s="81"/>
      <c r="AU1183" s="72"/>
      <c r="AV1183"/>
      <c r="AW1183"/>
      <c r="AX1183"/>
      <c r="AY1183"/>
      <c r="AZ1183" s="96">
        <f t="shared" si="374"/>
        <v>0</v>
      </c>
      <c r="BA1183" s="24" t="e">
        <f t="shared" si="375"/>
        <v>#N/A</v>
      </c>
      <c r="BB1183" s="24" t="e">
        <f t="shared" si="376"/>
        <v>#N/A</v>
      </c>
      <c r="BC1183" s="24" t="e">
        <f t="shared" si="377"/>
        <v>#N/A</v>
      </c>
      <c r="BD1183" s="24" t="e">
        <f t="shared" si="378"/>
        <v>#N/A</v>
      </c>
      <c r="BE1183"/>
      <c r="BF1183" t="e">
        <f t="shared" si="379"/>
        <v>#N/A</v>
      </c>
      <c r="BG1183" t="str">
        <f t="shared" si="380"/>
        <v>HDJ</v>
      </c>
      <c r="BH1183" s="20" t="e">
        <f t="shared" si="381"/>
        <v>#N/A</v>
      </c>
      <c r="BI1183" s="20" t="e">
        <f t="shared" si="382"/>
        <v>#N/A</v>
      </c>
      <c r="BJ1183" s="20" t="e">
        <f t="shared" si="383"/>
        <v>#N/A</v>
      </c>
      <c r="BK1183" s="20" t="e">
        <f t="shared" si="384"/>
        <v>#N/A</v>
      </c>
      <c r="BL1183" s="20" t="e">
        <f t="shared" si="385"/>
        <v>#N/A</v>
      </c>
      <c r="BM1183" s="20" t="e">
        <f t="shared" si="387"/>
        <v>#N/A</v>
      </c>
      <c r="BN1183" s="20" t="e">
        <f t="shared" si="386"/>
        <v>#N/A</v>
      </c>
    </row>
    <row r="1184" spans="1:66">
      <c r="A1184" s="92"/>
      <c r="B1184" s="90"/>
      <c r="C1184" s="90"/>
      <c r="D1184" s="93"/>
      <c r="E1184" s="93"/>
      <c r="F1184" s="93"/>
      <c r="G1184" s="93"/>
      <c r="H1184" s="93"/>
      <c r="I1184" s="93"/>
      <c r="J1184" s="93"/>
      <c r="K1184" s="93"/>
      <c r="L1184" s="92"/>
      <c r="M1184" s="93"/>
      <c r="N1184" s="91">
        <f t="shared" si="368"/>
        <v>0</v>
      </c>
      <c r="O1184" s="91" t="str">
        <f t="shared" si="369"/>
        <v/>
      </c>
      <c r="P1184" s="91" t="str">
        <f t="shared" si="370"/>
        <v/>
      </c>
      <c r="Q1184" s="91" t="str">
        <f t="shared" si="371"/>
        <v>HDJ</v>
      </c>
      <c r="R1184" s="82"/>
      <c r="S1184" s="95">
        <f t="shared" si="372"/>
        <v>0</v>
      </c>
      <c r="T1184" s="95">
        <f t="shared" si="373"/>
        <v>0</v>
      </c>
      <c r="U1184" s="79" t="e">
        <f>VLOOKUP($S1184,'Grille de Tarif OQN'!$B$2:$S$3603,U$1,0)</f>
        <v>#N/A</v>
      </c>
      <c r="V1184" s="79" t="e">
        <f>VLOOKUP($S1184,'Grille de Tarif OQN'!$B$2:$S$3603,V$1,0)</f>
        <v>#N/A</v>
      </c>
      <c r="W1184" s="79" t="e">
        <f>VLOOKUP($S1184,'Grille de Tarif OQN'!$B$2:$S$3603,W$1,0)</f>
        <v>#N/A</v>
      </c>
      <c r="X1184" s="79" t="e">
        <f>VLOOKUP($S1184,'Grille de Tarif OQN'!$B$2:$S$3603,X$1,0)</f>
        <v>#N/A</v>
      </c>
      <c r="Y1184" s="79" t="e">
        <f>VLOOKUP($S1184,'Grille de Tarif OQN'!$B$2:$S$3603,Y$1,0)</f>
        <v>#N/A</v>
      </c>
      <c r="Z1184" s="79" t="e">
        <f>VLOOKUP($S1184,'Grille de Tarif OQN'!$B$2:$S$3603,Z$1,0)</f>
        <v>#N/A</v>
      </c>
      <c r="AA1184" s="79" t="e">
        <f>VLOOKUP($S1184,'Grille de Tarif OQN'!$B$2:$S$3603,AA$1,0)</f>
        <v>#N/A</v>
      </c>
      <c r="AB1184" s="79" t="e">
        <f>VLOOKUP($S1184,'Grille de Tarif OQN'!$B$2:$S$3603,AB$1,0)</f>
        <v>#N/A</v>
      </c>
      <c r="AC1184" s="79" t="e">
        <f>VLOOKUP($S1184,'Grille de Tarif OQN'!$B$2:$S$3603,AC$1,0)</f>
        <v>#N/A</v>
      </c>
      <c r="AD1184" s="79" t="e">
        <f>VLOOKUP($S1184,'Grille de Tarif OQN'!$B$2:$S$3603,AD$1,0)</f>
        <v>#N/A</v>
      </c>
      <c r="AE1184" s="79" t="e">
        <f>VLOOKUP($S1184,'Grille de Tarif OQN'!$B$2:$S$3603,AE$1,0)</f>
        <v>#N/A</v>
      </c>
      <c r="AF1184" s="79" t="e">
        <f>VLOOKUP($S1184,'Grille de Tarif OQN'!$B$2:$S$3603,AF$1,0)</f>
        <v>#N/A</v>
      </c>
      <c r="AG1184" s="79" t="e">
        <f>VLOOKUP($S1184,'Grille de Tarif OQN'!$B$2:$S$3603,AG$1,0)</f>
        <v>#N/A</v>
      </c>
      <c r="AH1184" s="79" t="e">
        <f>VLOOKUP($S1184,'Grille de Tarif OQN'!$B$2:$S$3603,AH$1,0)</f>
        <v>#N/A</v>
      </c>
      <c r="AI1184" s="79" t="e">
        <f>VLOOKUP($S1184,'Grille de Tarif OQN'!$B$2:$S$3603,AI$1,0)</f>
        <v>#N/A</v>
      </c>
      <c r="AJ1184" s="79" t="e">
        <f>VLOOKUP($S1184,'Grille de Tarif OQN'!$B$2:$S$3603,AJ$1,0)</f>
        <v>#N/A</v>
      </c>
      <c r="AK1184" s="81"/>
      <c r="AL1184" s="81"/>
      <c r="AM1184" s="81"/>
      <c r="AN1184" s="81"/>
      <c r="AO1184" s="81"/>
      <c r="AP1184" s="81"/>
      <c r="AQ1184" s="81"/>
      <c r="AR1184" s="81"/>
      <c r="AS1184" s="81"/>
      <c r="AT1184" s="81"/>
      <c r="AU1184" s="72"/>
      <c r="AV1184"/>
      <c r="AW1184"/>
      <c r="AX1184"/>
      <c r="AY1184"/>
      <c r="AZ1184" s="96">
        <f t="shared" si="374"/>
        <v>0</v>
      </c>
      <c r="BA1184" s="24" t="e">
        <f t="shared" si="375"/>
        <v>#N/A</v>
      </c>
      <c r="BB1184" s="24" t="e">
        <f t="shared" si="376"/>
        <v>#N/A</v>
      </c>
      <c r="BC1184" s="24" t="e">
        <f t="shared" si="377"/>
        <v>#N/A</v>
      </c>
      <c r="BD1184" s="24" t="e">
        <f t="shared" si="378"/>
        <v>#N/A</v>
      </c>
      <c r="BE1184"/>
      <c r="BF1184" t="e">
        <f t="shared" si="379"/>
        <v>#N/A</v>
      </c>
      <c r="BG1184" t="str">
        <f t="shared" si="380"/>
        <v>HDJ</v>
      </c>
      <c r="BH1184" s="20" t="e">
        <f t="shared" si="381"/>
        <v>#N/A</v>
      </c>
      <c r="BI1184" s="20" t="e">
        <f t="shared" si="382"/>
        <v>#N/A</v>
      </c>
      <c r="BJ1184" s="20" t="e">
        <f t="shared" si="383"/>
        <v>#N/A</v>
      </c>
      <c r="BK1184" s="20" t="e">
        <f t="shared" si="384"/>
        <v>#N/A</v>
      </c>
      <c r="BL1184" s="20" t="e">
        <f t="shared" si="385"/>
        <v>#N/A</v>
      </c>
      <c r="BM1184" s="20" t="e">
        <f t="shared" si="387"/>
        <v>#N/A</v>
      </c>
      <c r="BN1184" s="20" t="e">
        <f t="shared" si="386"/>
        <v>#N/A</v>
      </c>
    </row>
    <row r="1185" spans="1:66">
      <c r="A1185" s="92"/>
      <c r="B1185" s="90"/>
      <c r="C1185" s="90"/>
      <c r="D1185" s="93"/>
      <c r="E1185" s="93"/>
      <c r="F1185" s="93"/>
      <c r="G1185" s="93"/>
      <c r="H1185" s="93"/>
      <c r="I1185" s="93"/>
      <c r="J1185" s="93"/>
      <c r="K1185" s="93"/>
      <c r="L1185" s="92"/>
      <c r="M1185" s="93"/>
      <c r="N1185" s="91">
        <f t="shared" si="368"/>
        <v>0</v>
      </c>
      <c r="O1185" s="91" t="str">
        <f t="shared" si="369"/>
        <v/>
      </c>
      <c r="P1185" s="91" t="str">
        <f t="shared" si="370"/>
        <v/>
      </c>
      <c r="Q1185" s="91" t="str">
        <f t="shared" si="371"/>
        <v>HDJ</v>
      </c>
      <c r="R1185" s="82"/>
      <c r="S1185" s="95">
        <f t="shared" si="372"/>
        <v>0</v>
      </c>
      <c r="T1185" s="95">
        <f t="shared" si="373"/>
        <v>0</v>
      </c>
      <c r="U1185" s="79" t="e">
        <f>VLOOKUP($S1185,'Grille de Tarif OQN'!$B$2:$S$3603,U$1,0)</f>
        <v>#N/A</v>
      </c>
      <c r="V1185" s="79" t="e">
        <f>VLOOKUP($S1185,'Grille de Tarif OQN'!$B$2:$S$3603,V$1,0)</f>
        <v>#N/A</v>
      </c>
      <c r="W1185" s="79" t="e">
        <f>VLOOKUP($S1185,'Grille de Tarif OQN'!$B$2:$S$3603,W$1,0)</f>
        <v>#N/A</v>
      </c>
      <c r="X1185" s="79" t="e">
        <f>VLOOKUP($S1185,'Grille de Tarif OQN'!$B$2:$S$3603,X$1,0)</f>
        <v>#N/A</v>
      </c>
      <c r="Y1185" s="79" t="e">
        <f>VLOOKUP($S1185,'Grille de Tarif OQN'!$B$2:$S$3603,Y$1,0)</f>
        <v>#N/A</v>
      </c>
      <c r="Z1185" s="79" t="e">
        <f>VLOOKUP($S1185,'Grille de Tarif OQN'!$B$2:$S$3603,Z$1,0)</f>
        <v>#N/A</v>
      </c>
      <c r="AA1185" s="79" t="e">
        <f>VLOOKUP($S1185,'Grille de Tarif OQN'!$B$2:$S$3603,AA$1,0)</f>
        <v>#N/A</v>
      </c>
      <c r="AB1185" s="79" t="e">
        <f>VLOOKUP($S1185,'Grille de Tarif OQN'!$B$2:$S$3603,AB$1,0)</f>
        <v>#N/A</v>
      </c>
      <c r="AC1185" s="79" t="e">
        <f>VLOOKUP($S1185,'Grille de Tarif OQN'!$B$2:$S$3603,AC$1,0)</f>
        <v>#N/A</v>
      </c>
      <c r="AD1185" s="79" t="e">
        <f>VLOOKUP($S1185,'Grille de Tarif OQN'!$B$2:$S$3603,AD$1,0)</f>
        <v>#N/A</v>
      </c>
      <c r="AE1185" s="79" t="e">
        <f>VLOOKUP($S1185,'Grille de Tarif OQN'!$B$2:$S$3603,AE$1,0)</f>
        <v>#N/A</v>
      </c>
      <c r="AF1185" s="79" t="e">
        <f>VLOOKUP($S1185,'Grille de Tarif OQN'!$B$2:$S$3603,AF$1,0)</f>
        <v>#N/A</v>
      </c>
      <c r="AG1185" s="79" t="e">
        <f>VLOOKUP($S1185,'Grille de Tarif OQN'!$B$2:$S$3603,AG$1,0)</f>
        <v>#N/A</v>
      </c>
      <c r="AH1185" s="79" t="e">
        <f>VLOOKUP($S1185,'Grille de Tarif OQN'!$B$2:$S$3603,AH$1,0)</f>
        <v>#N/A</v>
      </c>
      <c r="AI1185" s="79" t="e">
        <f>VLOOKUP($S1185,'Grille de Tarif OQN'!$B$2:$S$3603,AI$1,0)</f>
        <v>#N/A</v>
      </c>
      <c r="AJ1185" s="79" t="e">
        <f>VLOOKUP($S1185,'Grille de Tarif OQN'!$B$2:$S$3603,AJ$1,0)</f>
        <v>#N/A</v>
      </c>
      <c r="AK1185" s="81"/>
      <c r="AL1185" s="81"/>
      <c r="AM1185" s="81"/>
      <c r="AN1185" s="81"/>
      <c r="AO1185" s="81"/>
      <c r="AP1185" s="81"/>
      <c r="AQ1185" s="81"/>
      <c r="AR1185" s="81"/>
      <c r="AS1185" s="81"/>
      <c r="AT1185" s="81"/>
      <c r="AU1185" s="72"/>
      <c r="AV1185"/>
      <c r="AW1185"/>
      <c r="AX1185"/>
      <c r="AY1185"/>
      <c r="AZ1185" s="96">
        <f t="shared" si="374"/>
        <v>0</v>
      </c>
      <c r="BA1185" s="24" t="e">
        <f t="shared" si="375"/>
        <v>#N/A</v>
      </c>
      <c r="BB1185" s="24" t="e">
        <f t="shared" si="376"/>
        <v>#N/A</v>
      </c>
      <c r="BC1185" s="24" t="e">
        <f t="shared" si="377"/>
        <v>#N/A</v>
      </c>
      <c r="BD1185" s="24" t="e">
        <f t="shared" si="378"/>
        <v>#N/A</v>
      </c>
      <c r="BE1185"/>
      <c r="BF1185" t="e">
        <f t="shared" si="379"/>
        <v>#N/A</v>
      </c>
      <c r="BG1185" t="str">
        <f t="shared" si="380"/>
        <v>HDJ</v>
      </c>
      <c r="BH1185" s="20" t="e">
        <f t="shared" si="381"/>
        <v>#N/A</v>
      </c>
      <c r="BI1185" s="20" t="e">
        <f t="shared" si="382"/>
        <v>#N/A</v>
      </c>
      <c r="BJ1185" s="20" t="e">
        <f t="shared" si="383"/>
        <v>#N/A</v>
      </c>
      <c r="BK1185" s="20" t="e">
        <f t="shared" si="384"/>
        <v>#N/A</v>
      </c>
      <c r="BL1185" s="20" t="e">
        <f t="shared" si="385"/>
        <v>#N/A</v>
      </c>
      <c r="BM1185" s="20" t="e">
        <f t="shared" si="387"/>
        <v>#N/A</v>
      </c>
      <c r="BN1185" s="20" t="e">
        <f t="shared" si="386"/>
        <v>#N/A</v>
      </c>
    </row>
    <row r="1186" spans="1:66">
      <c r="A1186" s="92"/>
      <c r="B1186" s="90"/>
      <c r="C1186" s="90"/>
      <c r="D1186" s="93"/>
      <c r="E1186" s="93"/>
      <c r="F1186" s="93"/>
      <c r="G1186" s="93"/>
      <c r="H1186" s="93"/>
      <c r="I1186" s="93"/>
      <c r="J1186" s="93"/>
      <c r="K1186" s="93"/>
      <c r="L1186" s="92"/>
      <c r="M1186" s="93"/>
      <c r="N1186" s="91">
        <f t="shared" si="368"/>
        <v>0</v>
      </c>
      <c r="O1186" s="91" t="str">
        <f t="shared" si="369"/>
        <v/>
      </c>
      <c r="P1186" s="91" t="str">
        <f t="shared" si="370"/>
        <v/>
      </c>
      <c r="Q1186" s="91" t="str">
        <f t="shared" si="371"/>
        <v>HDJ</v>
      </c>
      <c r="R1186" s="82"/>
      <c r="S1186" s="95">
        <f t="shared" si="372"/>
        <v>0</v>
      </c>
      <c r="T1186" s="95">
        <f t="shared" si="373"/>
        <v>0</v>
      </c>
      <c r="U1186" s="79" t="e">
        <f>VLOOKUP($S1186,'Grille de Tarif OQN'!$B$2:$S$3603,U$1,0)</f>
        <v>#N/A</v>
      </c>
      <c r="V1186" s="79" t="e">
        <f>VLOOKUP($S1186,'Grille de Tarif OQN'!$B$2:$S$3603,V$1,0)</f>
        <v>#N/A</v>
      </c>
      <c r="W1186" s="79" t="e">
        <f>VLOOKUP($S1186,'Grille de Tarif OQN'!$B$2:$S$3603,W$1,0)</f>
        <v>#N/A</v>
      </c>
      <c r="X1186" s="79" t="e">
        <f>VLOOKUP($S1186,'Grille de Tarif OQN'!$B$2:$S$3603,X$1,0)</f>
        <v>#N/A</v>
      </c>
      <c r="Y1186" s="79" t="e">
        <f>VLOOKUP($S1186,'Grille de Tarif OQN'!$B$2:$S$3603,Y$1,0)</f>
        <v>#N/A</v>
      </c>
      <c r="Z1186" s="79" t="e">
        <f>VLOOKUP($S1186,'Grille de Tarif OQN'!$B$2:$S$3603,Z$1,0)</f>
        <v>#N/A</v>
      </c>
      <c r="AA1186" s="79" t="e">
        <f>VLOOKUP($S1186,'Grille de Tarif OQN'!$B$2:$S$3603,AA$1,0)</f>
        <v>#N/A</v>
      </c>
      <c r="AB1186" s="79" t="e">
        <f>VLOOKUP($S1186,'Grille de Tarif OQN'!$B$2:$S$3603,AB$1,0)</f>
        <v>#N/A</v>
      </c>
      <c r="AC1186" s="79" t="e">
        <f>VLOOKUP($S1186,'Grille de Tarif OQN'!$B$2:$S$3603,AC$1,0)</f>
        <v>#N/A</v>
      </c>
      <c r="AD1186" s="79" t="e">
        <f>VLOOKUP($S1186,'Grille de Tarif OQN'!$B$2:$S$3603,AD$1,0)</f>
        <v>#N/A</v>
      </c>
      <c r="AE1186" s="79" t="e">
        <f>VLOOKUP($S1186,'Grille de Tarif OQN'!$B$2:$S$3603,AE$1,0)</f>
        <v>#N/A</v>
      </c>
      <c r="AF1186" s="79" t="e">
        <f>VLOOKUP($S1186,'Grille de Tarif OQN'!$B$2:$S$3603,AF$1,0)</f>
        <v>#N/A</v>
      </c>
      <c r="AG1186" s="79" t="e">
        <f>VLOOKUP($S1186,'Grille de Tarif OQN'!$B$2:$S$3603,AG$1,0)</f>
        <v>#N/A</v>
      </c>
      <c r="AH1186" s="79" t="e">
        <f>VLOOKUP($S1186,'Grille de Tarif OQN'!$B$2:$S$3603,AH$1,0)</f>
        <v>#N/A</v>
      </c>
      <c r="AI1186" s="79" t="e">
        <f>VLOOKUP($S1186,'Grille de Tarif OQN'!$B$2:$S$3603,AI$1,0)</f>
        <v>#N/A</v>
      </c>
      <c r="AJ1186" s="79" t="e">
        <f>VLOOKUP($S1186,'Grille de Tarif OQN'!$B$2:$S$3603,AJ$1,0)</f>
        <v>#N/A</v>
      </c>
      <c r="AK1186" s="81"/>
      <c r="AL1186" s="81"/>
      <c r="AM1186" s="81"/>
      <c r="AN1186" s="81"/>
      <c r="AO1186" s="81"/>
      <c r="AP1186" s="81"/>
      <c r="AQ1186" s="81"/>
      <c r="AR1186" s="81"/>
      <c r="AS1186" s="81"/>
      <c r="AT1186" s="81"/>
      <c r="AU1186" s="72"/>
      <c r="AV1186"/>
      <c r="AW1186"/>
      <c r="AX1186"/>
      <c r="AY1186"/>
      <c r="AZ1186" s="96">
        <f t="shared" si="374"/>
        <v>0</v>
      </c>
      <c r="BA1186" s="24" t="e">
        <f t="shared" si="375"/>
        <v>#N/A</v>
      </c>
      <c r="BB1186" s="24" t="e">
        <f t="shared" si="376"/>
        <v>#N/A</v>
      </c>
      <c r="BC1186" s="24" t="e">
        <f t="shared" si="377"/>
        <v>#N/A</v>
      </c>
      <c r="BD1186" s="24" t="e">
        <f t="shared" si="378"/>
        <v>#N/A</v>
      </c>
      <c r="BE1186"/>
      <c r="BF1186" t="e">
        <f t="shared" si="379"/>
        <v>#N/A</v>
      </c>
      <c r="BG1186" t="str">
        <f t="shared" si="380"/>
        <v>HDJ</v>
      </c>
      <c r="BH1186" s="20" t="e">
        <f t="shared" si="381"/>
        <v>#N/A</v>
      </c>
      <c r="BI1186" s="20" t="e">
        <f t="shared" si="382"/>
        <v>#N/A</v>
      </c>
      <c r="BJ1186" s="20" t="e">
        <f t="shared" si="383"/>
        <v>#N/A</v>
      </c>
      <c r="BK1186" s="20" t="e">
        <f t="shared" si="384"/>
        <v>#N/A</v>
      </c>
      <c r="BL1186" s="20" t="e">
        <f t="shared" si="385"/>
        <v>#N/A</v>
      </c>
      <c r="BM1186" s="20" t="e">
        <f t="shared" si="387"/>
        <v>#N/A</v>
      </c>
      <c r="BN1186" s="20" t="e">
        <f t="shared" si="386"/>
        <v>#N/A</v>
      </c>
    </row>
    <row r="1187" spans="1:66">
      <c r="A1187" s="92"/>
      <c r="B1187" s="90"/>
      <c r="C1187" s="90"/>
      <c r="D1187" s="93"/>
      <c r="E1187" s="93"/>
      <c r="F1187" s="93"/>
      <c r="G1187" s="93"/>
      <c r="H1187" s="93"/>
      <c r="I1187" s="93"/>
      <c r="J1187" s="93"/>
      <c r="K1187" s="93"/>
      <c r="L1187" s="92"/>
      <c r="M1187" s="93"/>
      <c r="N1187" s="91">
        <f t="shared" si="368"/>
        <v>0</v>
      </c>
      <c r="O1187" s="91" t="str">
        <f t="shared" si="369"/>
        <v/>
      </c>
      <c r="P1187" s="91" t="str">
        <f t="shared" si="370"/>
        <v/>
      </c>
      <c r="Q1187" s="91" t="str">
        <f t="shared" si="371"/>
        <v>HDJ</v>
      </c>
      <c r="R1187" s="82"/>
      <c r="S1187" s="95">
        <f t="shared" si="372"/>
        <v>0</v>
      </c>
      <c r="T1187" s="95">
        <f t="shared" si="373"/>
        <v>0</v>
      </c>
      <c r="U1187" s="79" t="e">
        <f>VLOOKUP($S1187,'Grille de Tarif OQN'!$B$2:$S$3603,U$1,0)</f>
        <v>#N/A</v>
      </c>
      <c r="V1187" s="79" t="e">
        <f>VLOOKUP($S1187,'Grille de Tarif OQN'!$B$2:$S$3603,V$1,0)</f>
        <v>#N/A</v>
      </c>
      <c r="W1187" s="79" t="e">
        <f>VLOOKUP($S1187,'Grille de Tarif OQN'!$B$2:$S$3603,W$1,0)</f>
        <v>#N/A</v>
      </c>
      <c r="X1187" s="79" t="e">
        <f>VLOOKUP($S1187,'Grille de Tarif OQN'!$B$2:$S$3603,X$1,0)</f>
        <v>#N/A</v>
      </c>
      <c r="Y1187" s="79" t="e">
        <f>VLOOKUP($S1187,'Grille de Tarif OQN'!$B$2:$S$3603,Y$1,0)</f>
        <v>#N/A</v>
      </c>
      <c r="Z1187" s="79" t="e">
        <f>VLOOKUP($S1187,'Grille de Tarif OQN'!$B$2:$S$3603,Z$1,0)</f>
        <v>#N/A</v>
      </c>
      <c r="AA1187" s="79" t="e">
        <f>VLOOKUP($S1187,'Grille de Tarif OQN'!$B$2:$S$3603,AA$1,0)</f>
        <v>#N/A</v>
      </c>
      <c r="AB1187" s="79" t="e">
        <f>VLOOKUP($S1187,'Grille de Tarif OQN'!$B$2:$S$3603,AB$1,0)</f>
        <v>#N/A</v>
      </c>
      <c r="AC1187" s="79" t="e">
        <f>VLOOKUP($S1187,'Grille de Tarif OQN'!$B$2:$S$3603,AC$1,0)</f>
        <v>#N/A</v>
      </c>
      <c r="AD1187" s="79" t="e">
        <f>VLOOKUP($S1187,'Grille de Tarif OQN'!$B$2:$S$3603,AD$1,0)</f>
        <v>#N/A</v>
      </c>
      <c r="AE1187" s="79" t="e">
        <f>VLOOKUP($S1187,'Grille de Tarif OQN'!$B$2:$S$3603,AE$1,0)</f>
        <v>#N/A</v>
      </c>
      <c r="AF1187" s="79" t="e">
        <f>VLOOKUP($S1187,'Grille de Tarif OQN'!$B$2:$S$3603,AF$1,0)</f>
        <v>#N/A</v>
      </c>
      <c r="AG1187" s="79" t="e">
        <f>VLOOKUP($S1187,'Grille de Tarif OQN'!$B$2:$S$3603,AG$1,0)</f>
        <v>#N/A</v>
      </c>
      <c r="AH1187" s="79" t="e">
        <f>VLOOKUP($S1187,'Grille de Tarif OQN'!$B$2:$S$3603,AH$1,0)</f>
        <v>#N/A</v>
      </c>
      <c r="AI1187" s="79" t="e">
        <f>VLOOKUP($S1187,'Grille de Tarif OQN'!$B$2:$S$3603,AI$1,0)</f>
        <v>#N/A</v>
      </c>
      <c r="AJ1187" s="79" t="e">
        <f>VLOOKUP($S1187,'Grille de Tarif OQN'!$B$2:$S$3603,AJ$1,0)</f>
        <v>#N/A</v>
      </c>
      <c r="AK1187" s="81"/>
      <c r="AL1187" s="81"/>
      <c r="AM1187" s="81"/>
      <c r="AN1187" s="81"/>
      <c r="AO1187" s="81"/>
      <c r="AP1187" s="81"/>
      <c r="AQ1187" s="81"/>
      <c r="AR1187" s="81"/>
      <c r="AS1187" s="81"/>
      <c r="AT1187" s="81"/>
      <c r="AU1187" s="72"/>
      <c r="AV1187"/>
      <c r="AW1187"/>
      <c r="AX1187"/>
      <c r="AY1187"/>
      <c r="AZ1187" s="96">
        <f t="shared" si="374"/>
        <v>0</v>
      </c>
      <c r="BA1187" s="24" t="e">
        <f t="shared" si="375"/>
        <v>#N/A</v>
      </c>
      <c r="BB1187" s="24" t="e">
        <f t="shared" si="376"/>
        <v>#N/A</v>
      </c>
      <c r="BC1187" s="24" t="e">
        <f t="shared" si="377"/>
        <v>#N/A</v>
      </c>
      <c r="BD1187" s="24" t="e">
        <f t="shared" si="378"/>
        <v>#N/A</v>
      </c>
      <c r="BE1187"/>
      <c r="BF1187" t="e">
        <f t="shared" si="379"/>
        <v>#N/A</v>
      </c>
      <c r="BG1187" t="str">
        <f t="shared" si="380"/>
        <v>HDJ</v>
      </c>
      <c r="BH1187" s="20" t="e">
        <f t="shared" si="381"/>
        <v>#N/A</v>
      </c>
      <c r="BI1187" s="20" t="e">
        <f t="shared" si="382"/>
        <v>#N/A</v>
      </c>
      <c r="BJ1187" s="20" t="e">
        <f t="shared" si="383"/>
        <v>#N/A</v>
      </c>
      <c r="BK1187" s="20" t="e">
        <f t="shared" si="384"/>
        <v>#N/A</v>
      </c>
      <c r="BL1187" s="20" t="e">
        <f t="shared" si="385"/>
        <v>#N/A</v>
      </c>
      <c r="BM1187" s="20" t="e">
        <f t="shared" si="387"/>
        <v>#N/A</v>
      </c>
      <c r="BN1187" s="20" t="e">
        <f t="shared" si="386"/>
        <v>#N/A</v>
      </c>
    </row>
    <row r="1188" spans="1:66">
      <c r="A1188" s="92"/>
      <c r="B1188" s="90"/>
      <c r="C1188" s="90"/>
      <c r="D1188" s="93"/>
      <c r="E1188" s="93"/>
      <c r="F1188" s="93"/>
      <c r="G1188" s="93"/>
      <c r="H1188" s="93"/>
      <c r="I1188" s="93"/>
      <c r="J1188" s="93"/>
      <c r="K1188" s="93"/>
      <c r="L1188" s="92"/>
      <c r="M1188" s="93"/>
      <c r="N1188" s="91">
        <f t="shared" si="368"/>
        <v>0</v>
      </c>
      <c r="O1188" s="91" t="str">
        <f t="shared" si="369"/>
        <v/>
      </c>
      <c r="P1188" s="91" t="str">
        <f t="shared" si="370"/>
        <v/>
      </c>
      <c r="Q1188" s="91" t="str">
        <f t="shared" si="371"/>
        <v>HDJ</v>
      </c>
      <c r="R1188" s="82"/>
      <c r="S1188" s="95">
        <f t="shared" si="372"/>
        <v>0</v>
      </c>
      <c r="T1188" s="95">
        <f t="shared" si="373"/>
        <v>0</v>
      </c>
      <c r="U1188" s="79" t="e">
        <f>VLOOKUP($S1188,'Grille de Tarif OQN'!$B$2:$S$3603,U$1,0)</f>
        <v>#N/A</v>
      </c>
      <c r="V1188" s="79" t="e">
        <f>VLOOKUP($S1188,'Grille de Tarif OQN'!$B$2:$S$3603,V$1,0)</f>
        <v>#N/A</v>
      </c>
      <c r="W1188" s="79" t="e">
        <f>VLOOKUP($S1188,'Grille de Tarif OQN'!$B$2:$S$3603,W$1,0)</f>
        <v>#N/A</v>
      </c>
      <c r="X1188" s="79" t="e">
        <f>VLOOKUP($S1188,'Grille de Tarif OQN'!$B$2:$S$3603,X$1,0)</f>
        <v>#N/A</v>
      </c>
      <c r="Y1188" s="79" t="e">
        <f>VLOOKUP($S1188,'Grille de Tarif OQN'!$B$2:$S$3603,Y$1,0)</f>
        <v>#N/A</v>
      </c>
      <c r="Z1188" s="79" t="e">
        <f>VLOOKUP($S1188,'Grille de Tarif OQN'!$B$2:$S$3603,Z$1,0)</f>
        <v>#N/A</v>
      </c>
      <c r="AA1188" s="79" t="e">
        <f>VLOOKUP($S1188,'Grille de Tarif OQN'!$B$2:$S$3603,AA$1,0)</f>
        <v>#N/A</v>
      </c>
      <c r="AB1188" s="79" t="e">
        <f>VLOOKUP($S1188,'Grille de Tarif OQN'!$B$2:$S$3603,AB$1,0)</f>
        <v>#N/A</v>
      </c>
      <c r="AC1188" s="79" t="e">
        <f>VLOOKUP($S1188,'Grille de Tarif OQN'!$B$2:$S$3603,AC$1,0)</f>
        <v>#N/A</v>
      </c>
      <c r="AD1188" s="79" t="e">
        <f>VLOOKUP($S1188,'Grille de Tarif OQN'!$B$2:$S$3603,AD$1,0)</f>
        <v>#N/A</v>
      </c>
      <c r="AE1188" s="79" t="e">
        <f>VLOOKUP($S1188,'Grille de Tarif OQN'!$B$2:$S$3603,AE$1,0)</f>
        <v>#N/A</v>
      </c>
      <c r="AF1188" s="79" t="e">
        <f>VLOOKUP($S1188,'Grille de Tarif OQN'!$B$2:$S$3603,AF$1,0)</f>
        <v>#N/A</v>
      </c>
      <c r="AG1188" s="79" t="e">
        <f>VLOOKUP($S1188,'Grille de Tarif OQN'!$B$2:$S$3603,AG$1,0)</f>
        <v>#N/A</v>
      </c>
      <c r="AH1188" s="79" t="e">
        <f>VLOOKUP($S1188,'Grille de Tarif OQN'!$B$2:$S$3603,AH$1,0)</f>
        <v>#N/A</v>
      </c>
      <c r="AI1188" s="79" t="e">
        <f>VLOOKUP($S1188,'Grille de Tarif OQN'!$B$2:$S$3603,AI$1,0)</f>
        <v>#N/A</v>
      </c>
      <c r="AJ1188" s="79" t="e">
        <f>VLOOKUP($S1188,'Grille de Tarif OQN'!$B$2:$S$3603,AJ$1,0)</f>
        <v>#N/A</v>
      </c>
      <c r="AK1188" s="81"/>
      <c r="AL1188" s="81"/>
      <c r="AM1188" s="81"/>
      <c r="AN1188" s="81"/>
      <c r="AO1188" s="81"/>
      <c r="AP1188" s="81"/>
      <c r="AQ1188" s="81"/>
      <c r="AR1188" s="81"/>
      <c r="AS1188" s="81"/>
      <c r="AT1188" s="81"/>
      <c r="AU1188" s="72"/>
      <c r="AV1188"/>
      <c r="AW1188"/>
      <c r="AX1188"/>
      <c r="AY1188"/>
      <c r="AZ1188" s="96">
        <f t="shared" si="374"/>
        <v>0</v>
      </c>
      <c r="BA1188" s="24" t="e">
        <f t="shared" si="375"/>
        <v>#N/A</v>
      </c>
      <c r="BB1188" s="24" t="e">
        <f t="shared" si="376"/>
        <v>#N/A</v>
      </c>
      <c r="BC1188" s="24" t="e">
        <f t="shared" si="377"/>
        <v>#N/A</v>
      </c>
      <c r="BD1188" s="24" t="e">
        <f t="shared" si="378"/>
        <v>#N/A</v>
      </c>
      <c r="BE1188"/>
      <c r="BF1188" t="e">
        <f t="shared" si="379"/>
        <v>#N/A</v>
      </c>
      <c r="BG1188" t="str">
        <f t="shared" si="380"/>
        <v>HDJ</v>
      </c>
      <c r="BH1188" s="20" t="e">
        <f t="shared" si="381"/>
        <v>#N/A</v>
      </c>
      <c r="BI1188" s="20" t="e">
        <f t="shared" si="382"/>
        <v>#N/A</v>
      </c>
      <c r="BJ1188" s="20" t="e">
        <f t="shared" si="383"/>
        <v>#N/A</v>
      </c>
      <c r="BK1188" s="20" t="e">
        <f t="shared" si="384"/>
        <v>#N/A</v>
      </c>
      <c r="BL1188" s="20" t="e">
        <f t="shared" si="385"/>
        <v>#N/A</v>
      </c>
      <c r="BM1188" s="20" t="e">
        <f t="shared" si="387"/>
        <v>#N/A</v>
      </c>
      <c r="BN1188" s="20" t="e">
        <f t="shared" si="386"/>
        <v>#N/A</v>
      </c>
    </row>
    <row r="1189" spans="1:66">
      <c r="A1189" s="92"/>
      <c r="B1189" s="90"/>
      <c r="C1189" s="90"/>
      <c r="D1189" s="93"/>
      <c r="E1189" s="93"/>
      <c r="F1189" s="93"/>
      <c r="G1189" s="93"/>
      <c r="H1189" s="93"/>
      <c r="I1189" s="93"/>
      <c r="J1189" s="93"/>
      <c r="K1189" s="93"/>
      <c r="L1189" s="92"/>
      <c r="M1189" s="93"/>
      <c r="N1189" s="91">
        <f t="shared" si="368"/>
        <v>0</v>
      </c>
      <c r="O1189" s="91" t="str">
        <f t="shared" si="369"/>
        <v/>
      </c>
      <c r="P1189" s="91" t="str">
        <f t="shared" si="370"/>
        <v/>
      </c>
      <c r="Q1189" s="91" t="str">
        <f t="shared" si="371"/>
        <v>HDJ</v>
      </c>
      <c r="R1189" s="82"/>
      <c r="S1189" s="95">
        <f t="shared" si="372"/>
        <v>0</v>
      </c>
      <c r="T1189" s="95">
        <f t="shared" si="373"/>
        <v>0</v>
      </c>
      <c r="U1189" s="79" t="e">
        <f>VLOOKUP($S1189,'Grille de Tarif OQN'!$B$2:$S$3603,U$1,0)</f>
        <v>#N/A</v>
      </c>
      <c r="V1189" s="79" t="e">
        <f>VLOOKUP($S1189,'Grille de Tarif OQN'!$B$2:$S$3603,V$1,0)</f>
        <v>#N/A</v>
      </c>
      <c r="W1189" s="79" t="e">
        <f>VLOOKUP($S1189,'Grille de Tarif OQN'!$B$2:$S$3603,W$1,0)</f>
        <v>#N/A</v>
      </c>
      <c r="X1189" s="79" t="e">
        <f>VLOOKUP($S1189,'Grille de Tarif OQN'!$B$2:$S$3603,X$1,0)</f>
        <v>#N/A</v>
      </c>
      <c r="Y1189" s="79" t="e">
        <f>VLOOKUP($S1189,'Grille de Tarif OQN'!$B$2:$S$3603,Y$1,0)</f>
        <v>#N/A</v>
      </c>
      <c r="Z1189" s="79" t="e">
        <f>VLOOKUP($S1189,'Grille de Tarif OQN'!$B$2:$S$3603,Z$1,0)</f>
        <v>#N/A</v>
      </c>
      <c r="AA1189" s="79" t="e">
        <f>VLOOKUP($S1189,'Grille de Tarif OQN'!$B$2:$S$3603,AA$1,0)</f>
        <v>#N/A</v>
      </c>
      <c r="AB1189" s="79" t="e">
        <f>VLOOKUP($S1189,'Grille de Tarif OQN'!$B$2:$S$3603,AB$1,0)</f>
        <v>#N/A</v>
      </c>
      <c r="AC1189" s="79" t="e">
        <f>VLOOKUP($S1189,'Grille de Tarif OQN'!$B$2:$S$3603,AC$1,0)</f>
        <v>#N/A</v>
      </c>
      <c r="AD1189" s="79" t="e">
        <f>VLOOKUP($S1189,'Grille de Tarif OQN'!$B$2:$S$3603,AD$1,0)</f>
        <v>#N/A</v>
      </c>
      <c r="AE1189" s="79" t="e">
        <f>VLOOKUP($S1189,'Grille de Tarif OQN'!$B$2:$S$3603,AE$1,0)</f>
        <v>#N/A</v>
      </c>
      <c r="AF1189" s="79" t="e">
        <f>VLOOKUP($S1189,'Grille de Tarif OQN'!$B$2:$S$3603,AF$1,0)</f>
        <v>#N/A</v>
      </c>
      <c r="AG1189" s="79" t="e">
        <f>VLOOKUP($S1189,'Grille de Tarif OQN'!$B$2:$S$3603,AG$1,0)</f>
        <v>#N/A</v>
      </c>
      <c r="AH1189" s="79" t="e">
        <f>VLOOKUP($S1189,'Grille de Tarif OQN'!$B$2:$S$3603,AH$1,0)</f>
        <v>#N/A</v>
      </c>
      <c r="AI1189" s="79" t="e">
        <f>VLOOKUP($S1189,'Grille de Tarif OQN'!$B$2:$S$3603,AI$1,0)</f>
        <v>#N/A</v>
      </c>
      <c r="AJ1189" s="79" t="e">
        <f>VLOOKUP($S1189,'Grille de Tarif OQN'!$B$2:$S$3603,AJ$1,0)</f>
        <v>#N/A</v>
      </c>
      <c r="AK1189" s="81"/>
      <c r="AL1189" s="81"/>
      <c r="AM1189" s="81"/>
      <c r="AN1189" s="81"/>
      <c r="AO1189" s="81"/>
      <c r="AP1189" s="81"/>
      <c r="AQ1189" s="81"/>
      <c r="AR1189" s="81"/>
      <c r="AS1189" s="81"/>
      <c r="AT1189" s="81"/>
      <c r="AU1189" s="72"/>
      <c r="AV1189"/>
      <c r="AW1189"/>
      <c r="AX1189"/>
      <c r="AY1189"/>
      <c r="AZ1189" s="96">
        <f t="shared" si="374"/>
        <v>0</v>
      </c>
      <c r="BA1189" s="24" t="e">
        <f t="shared" si="375"/>
        <v>#N/A</v>
      </c>
      <c r="BB1189" s="24" t="e">
        <f t="shared" si="376"/>
        <v>#N/A</v>
      </c>
      <c r="BC1189" s="24" t="e">
        <f t="shared" si="377"/>
        <v>#N/A</v>
      </c>
      <c r="BD1189" s="24" t="e">
        <f t="shared" si="378"/>
        <v>#N/A</v>
      </c>
      <c r="BE1189"/>
      <c r="BF1189" t="e">
        <f t="shared" si="379"/>
        <v>#N/A</v>
      </c>
      <c r="BG1189" t="str">
        <f t="shared" si="380"/>
        <v>HDJ</v>
      </c>
      <c r="BH1189" s="20" t="e">
        <f t="shared" si="381"/>
        <v>#N/A</v>
      </c>
      <c r="BI1189" s="20" t="e">
        <f t="shared" si="382"/>
        <v>#N/A</v>
      </c>
      <c r="BJ1189" s="20" t="e">
        <f t="shared" si="383"/>
        <v>#N/A</v>
      </c>
      <c r="BK1189" s="20" t="e">
        <f t="shared" si="384"/>
        <v>#N/A</v>
      </c>
      <c r="BL1189" s="20" t="e">
        <f t="shared" si="385"/>
        <v>#N/A</v>
      </c>
      <c r="BM1189" s="20" t="e">
        <f t="shared" si="387"/>
        <v>#N/A</v>
      </c>
      <c r="BN1189" s="20" t="e">
        <f t="shared" si="386"/>
        <v>#N/A</v>
      </c>
    </row>
    <row r="1190" spans="1:66">
      <c r="A1190" s="92"/>
      <c r="B1190" s="90"/>
      <c r="C1190" s="90"/>
      <c r="D1190" s="93"/>
      <c r="E1190" s="93"/>
      <c r="F1190" s="93"/>
      <c r="G1190" s="93"/>
      <c r="H1190" s="93"/>
      <c r="I1190" s="93"/>
      <c r="J1190" s="93"/>
      <c r="K1190" s="93"/>
      <c r="L1190" s="92"/>
      <c r="M1190" s="93"/>
      <c r="N1190" s="91">
        <f t="shared" si="368"/>
        <v>0</v>
      </c>
      <c r="O1190" s="91" t="str">
        <f t="shared" si="369"/>
        <v/>
      </c>
      <c r="P1190" s="91" t="str">
        <f t="shared" si="370"/>
        <v/>
      </c>
      <c r="Q1190" s="91" t="str">
        <f t="shared" si="371"/>
        <v>HDJ</v>
      </c>
      <c r="R1190" s="82"/>
      <c r="S1190" s="95">
        <f t="shared" si="372"/>
        <v>0</v>
      </c>
      <c r="T1190" s="95">
        <f t="shared" si="373"/>
        <v>0</v>
      </c>
      <c r="U1190" s="79" t="e">
        <f>VLOOKUP($S1190,'Grille de Tarif OQN'!$B$2:$S$3603,U$1,0)</f>
        <v>#N/A</v>
      </c>
      <c r="V1190" s="79" t="e">
        <f>VLOOKUP($S1190,'Grille de Tarif OQN'!$B$2:$S$3603,V$1,0)</f>
        <v>#N/A</v>
      </c>
      <c r="W1190" s="79" t="e">
        <f>VLOOKUP($S1190,'Grille de Tarif OQN'!$B$2:$S$3603,W$1,0)</f>
        <v>#N/A</v>
      </c>
      <c r="X1190" s="79" t="e">
        <f>VLOOKUP($S1190,'Grille de Tarif OQN'!$B$2:$S$3603,X$1,0)</f>
        <v>#N/A</v>
      </c>
      <c r="Y1190" s="79" t="e">
        <f>VLOOKUP($S1190,'Grille de Tarif OQN'!$B$2:$S$3603,Y$1,0)</f>
        <v>#N/A</v>
      </c>
      <c r="Z1190" s="79" t="e">
        <f>VLOOKUP($S1190,'Grille de Tarif OQN'!$B$2:$S$3603,Z$1,0)</f>
        <v>#N/A</v>
      </c>
      <c r="AA1190" s="79" t="e">
        <f>VLOOKUP($S1190,'Grille de Tarif OQN'!$B$2:$S$3603,AA$1,0)</f>
        <v>#N/A</v>
      </c>
      <c r="AB1190" s="79" t="e">
        <f>VLOOKUP($S1190,'Grille de Tarif OQN'!$B$2:$S$3603,AB$1,0)</f>
        <v>#N/A</v>
      </c>
      <c r="AC1190" s="79" t="e">
        <f>VLOOKUP($S1190,'Grille de Tarif OQN'!$B$2:$S$3603,AC$1,0)</f>
        <v>#N/A</v>
      </c>
      <c r="AD1190" s="79" t="e">
        <f>VLOOKUP($S1190,'Grille de Tarif OQN'!$B$2:$S$3603,AD$1,0)</f>
        <v>#N/A</v>
      </c>
      <c r="AE1190" s="79" t="e">
        <f>VLOOKUP($S1190,'Grille de Tarif OQN'!$B$2:$S$3603,AE$1,0)</f>
        <v>#N/A</v>
      </c>
      <c r="AF1190" s="79" t="e">
        <f>VLOOKUP($S1190,'Grille de Tarif OQN'!$B$2:$S$3603,AF$1,0)</f>
        <v>#N/A</v>
      </c>
      <c r="AG1190" s="79" t="e">
        <f>VLOOKUP($S1190,'Grille de Tarif OQN'!$B$2:$S$3603,AG$1,0)</f>
        <v>#N/A</v>
      </c>
      <c r="AH1190" s="79" t="e">
        <f>VLOOKUP($S1190,'Grille de Tarif OQN'!$B$2:$S$3603,AH$1,0)</f>
        <v>#N/A</v>
      </c>
      <c r="AI1190" s="79" t="e">
        <f>VLOOKUP($S1190,'Grille de Tarif OQN'!$B$2:$S$3603,AI$1,0)</f>
        <v>#N/A</v>
      </c>
      <c r="AJ1190" s="79" t="e">
        <f>VLOOKUP($S1190,'Grille de Tarif OQN'!$B$2:$S$3603,AJ$1,0)</f>
        <v>#N/A</v>
      </c>
      <c r="AK1190" s="81"/>
      <c r="AL1190" s="81"/>
      <c r="AM1190" s="81"/>
      <c r="AN1190" s="81"/>
      <c r="AO1190" s="81"/>
      <c r="AP1190" s="81"/>
      <c r="AQ1190" s="81"/>
      <c r="AR1190" s="81"/>
      <c r="AS1190" s="81"/>
      <c r="AT1190" s="81"/>
      <c r="AU1190" s="72"/>
      <c r="AV1190"/>
      <c r="AW1190"/>
      <c r="AX1190"/>
      <c r="AY1190"/>
      <c r="AZ1190" s="96">
        <f t="shared" si="374"/>
        <v>0</v>
      </c>
      <c r="BA1190" s="24" t="e">
        <f t="shared" si="375"/>
        <v>#N/A</v>
      </c>
      <c r="BB1190" s="24" t="e">
        <f t="shared" si="376"/>
        <v>#N/A</v>
      </c>
      <c r="BC1190" s="24" t="e">
        <f t="shared" si="377"/>
        <v>#N/A</v>
      </c>
      <c r="BD1190" s="24" t="e">
        <f t="shared" si="378"/>
        <v>#N/A</v>
      </c>
      <c r="BE1190"/>
      <c r="BF1190" t="e">
        <f t="shared" si="379"/>
        <v>#N/A</v>
      </c>
      <c r="BG1190" t="str">
        <f t="shared" si="380"/>
        <v>HDJ</v>
      </c>
      <c r="BH1190" s="20" t="e">
        <f t="shared" si="381"/>
        <v>#N/A</v>
      </c>
      <c r="BI1190" s="20" t="e">
        <f t="shared" si="382"/>
        <v>#N/A</v>
      </c>
      <c r="BJ1190" s="20" t="e">
        <f t="shared" si="383"/>
        <v>#N/A</v>
      </c>
      <c r="BK1190" s="20" t="e">
        <f t="shared" si="384"/>
        <v>#N/A</v>
      </c>
      <c r="BL1190" s="20" t="e">
        <f t="shared" si="385"/>
        <v>#N/A</v>
      </c>
      <c r="BM1190" s="20" t="e">
        <f t="shared" si="387"/>
        <v>#N/A</v>
      </c>
      <c r="BN1190" s="20" t="e">
        <f t="shared" si="386"/>
        <v>#N/A</v>
      </c>
    </row>
    <row r="1191" spans="1:66">
      <c r="A1191" s="92"/>
      <c r="B1191" s="90"/>
      <c r="C1191" s="90"/>
      <c r="D1191" s="93"/>
      <c r="E1191" s="93"/>
      <c r="F1191" s="93"/>
      <c r="G1191" s="93"/>
      <c r="H1191" s="93"/>
      <c r="I1191" s="93"/>
      <c r="J1191" s="93"/>
      <c r="K1191" s="93"/>
      <c r="L1191" s="92"/>
      <c r="M1191" s="93"/>
      <c r="N1191" s="91">
        <f t="shared" si="368"/>
        <v>0</v>
      </c>
      <c r="O1191" s="91" t="str">
        <f t="shared" si="369"/>
        <v/>
      </c>
      <c r="P1191" s="91" t="str">
        <f t="shared" si="370"/>
        <v/>
      </c>
      <c r="Q1191" s="91" t="str">
        <f t="shared" si="371"/>
        <v>HDJ</v>
      </c>
      <c r="R1191" s="82"/>
      <c r="S1191" s="95">
        <f t="shared" si="372"/>
        <v>0</v>
      </c>
      <c r="T1191" s="95">
        <f t="shared" si="373"/>
        <v>0</v>
      </c>
      <c r="U1191" s="79" t="e">
        <f>VLOOKUP($S1191,'Grille de Tarif OQN'!$B$2:$S$3603,U$1,0)</f>
        <v>#N/A</v>
      </c>
      <c r="V1191" s="79" t="e">
        <f>VLOOKUP($S1191,'Grille de Tarif OQN'!$B$2:$S$3603,V$1,0)</f>
        <v>#N/A</v>
      </c>
      <c r="W1191" s="79" t="e">
        <f>VLOOKUP($S1191,'Grille de Tarif OQN'!$B$2:$S$3603,W$1,0)</f>
        <v>#N/A</v>
      </c>
      <c r="X1191" s="79" t="e">
        <f>VLOOKUP($S1191,'Grille de Tarif OQN'!$B$2:$S$3603,X$1,0)</f>
        <v>#N/A</v>
      </c>
      <c r="Y1191" s="79" t="e">
        <f>VLOOKUP($S1191,'Grille de Tarif OQN'!$B$2:$S$3603,Y$1,0)</f>
        <v>#N/A</v>
      </c>
      <c r="Z1191" s="79" t="e">
        <f>VLOOKUP($S1191,'Grille de Tarif OQN'!$B$2:$S$3603,Z$1,0)</f>
        <v>#N/A</v>
      </c>
      <c r="AA1191" s="79" t="e">
        <f>VLOOKUP($S1191,'Grille de Tarif OQN'!$B$2:$S$3603,AA$1,0)</f>
        <v>#N/A</v>
      </c>
      <c r="AB1191" s="79" t="e">
        <f>VLOOKUP($S1191,'Grille de Tarif OQN'!$B$2:$S$3603,AB$1,0)</f>
        <v>#N/A</v>
      </c>
      <c r="AC1191" s="79" t="e">
        <f>VLOOKUP($S1191,'Grille de Tarif OQN'!$B$2:$S$3603,AC$1,0)</f>
        <v>#N/A</v>
      </c>
      <c r="AD1191" s="79" t="e">
        <f>VLOOKUP($S1191,'Grille de Tarif OQN'!$B$2:$S$3603,AD$1,0)</f>
        <v>#N/A</v>
      </c>
      <c r="AE1191" s="79" t="e">
        <f>VLOOKUP($S1191,'Grille de Tarif OQN'!$B$2:$S$3603,AE$1,0)</f>
        <v>#N/A</v>
      </c>
      <c r="AF1191" s="79" t="e">
        <f>VLOOKUP($S1191,'Grille de Tarif OQN'!$B$2:$S$3603,AF$1,0)</f>
        <v>#N/A</v>
      </c>
      <c r="AG1191" s="79" t="e">
        <f>VLOOKUP($S1191,'Grille de Tarif OQN'!$B$2:$S$3603,AG$1,0)</f>
        <v>#N/A</v>
      </c>
      <c r="AH1191" s="79" t="e">
        <f>VLOOKUP($S1191,'Grille de Tarif OQN'!$B$2:$S$3603,AH$1,0)</f>
        <v>#N/A</v>
      </c>
      <c r="AI1191" s="79" t="e">
        <f>VLOOKUP($S1191,'Grille de Tarif OQN'!$B$2:$S$3603,AI$1,0)</f>
        <v>#N/A</v>
      </c>
      <c r="AJ1191" s="79" t="e">
        <f>VLOOKUP($S1191,'Grille de Tarif OQN'!$B$2:$S$3603,AJ$1,0)</f>
        <v>#N/A</v>
      </c>
      <c r="AK1191" s="81"/>
      <c r="AL1191" s="81"/>
      <c r="AM1191" s="81"/>
      <c r="AN1191" s="81"/>
      <c r="AO1191" s="81"/>
      <c r="AP1191" s="81"/>
      <c r="AQ1191" s="81"/>
      <c r="AR1191" s="81"/>
      <c r="AS1191" s="81"/>
      <c r="AT1191" s="81"/>
      <c r="AU1191" s="72"/>
      <c r="AV1191"/>
      <c r="AW1191"/>
      <c r="AX1191"/>
      <c r="AY1191"/>
      <c r="AZ1191" s="96">
        <f t="shared" si="374"/>
        <v>0</v>
      </c>
      <c r="BA1191" s="24" t="e">
        <f t="shared" si="375"/>
        <v>#N/A</v>
      </c>
      <c r="BB1191" s="24" t="e">
        <f t="shared" si="376"/>
        <v>#N/A</v>
      </c>
      <c r="BC1191" s="24" t="e">
        <f t="shared" si="377"/>
        <v>#N/A</v>
      </c>
      <c r="BD1191" s="24" t="e">
        <f t="shared" si="378"/>
        <v>#N/A</v>
      </c>
      <c r="BE1191"/>
      <c r="BF1191" t="e">
        <f t="shared" si="379"/>
        <v>#N/A</v>
      </c>
      <c r="BG1191" t="str">
        <f t="shared" si="380"/>
        <v>HDJ</v>
      </c>
      <c r="BH1191" s="20" t="e">
        <f t="shared" si="381"/>
        <v>#N/A</v>
      </c>
      <c r="BI1191" s="20" t="e">
        <f t="shared" si="382"/>
        <v>#N/A</v>
      </c>
      <c r="BJ1191" s="20" t="e">
        <f t="shared" si="383"/>
        <v>#N/A</v>
      </c>
      <c r="BK1191" s="20" t="e">
        <f t="shared" si="384"/>
        <v>#N/A</v>
      </c>
      <c r="BL1191" s="20" t="e">
        <f t="shared" si="385"/>
        <v>#N/A</v>
      </c>
      <c r="BM1191" s="20" t="e">
        <f t="shared" si="387"/>
        <v>#N/A</v>
      </c>
      <c r="BN1191" s="20" t="e">
        <f t="shared" si="386"/>
        <v>#N/A</v>
      </c>
    </row>
    <row r="1192" spans="1:66">
      <c r="A1192" s="92"/>
      <c r="B1192" s="90"/>
      <c r="C1192" s="90"/>
      <c r="D1192" s="93"/>
      <c r="E1192" s="93"/>
      <c r="F1192" s="93"/>
      <c r="G1192" s="93"/>
      <c r="H1192" s="93"/>
      <c r="I1192" s="93"/>
      <c r="J1192" s="93"/>
      <c r="K1192" s="93"/>
      <c r="L1192" s="92"/>
      <c r="M1192" s="93"/>
      <c r="N1192" s="91">
        <f t="shared" si="368"/>
        <v>0</v>
      </c>
      <c r="O1192" s="91" t="str">
        <f t="shared" si="369"/>
        <v/>
      </c>
      <c r="P1192" s="91" t="str">
        <f t="shared" si="370"/>
        <v/>
      </c>
      <c r="Q1192" s="91" t="str">
        <f t="shared" si="371"/>
        <v>HDJ</v>
      </c>
      <c r="R1192" s="82"/>
      <c r="S1192" s="95">
        <f t="shared" si="372"/>
        <v>0</v>
      </c>
      <c r="T1192" s="95">
        <f t="shared" si="373"/>
        <v>0</v>
      </c>
      <c r="U1192" s="79" t="e">
        <f>VLOOKUP($S1192,'Grille de Tarif OQN'!$B$2:$S$3603,U$1,0)</f>
        <v>#N/A</v>
      </c>
      <c r="V1192" s="79" t="e">
        <f>VLOOKUP($S1192,'Grille de Tarif OQN'!$B$2:$S$3603,V$1,0)</f>
        <v>#N/A</v>
      </c>
      <c r="W1192" s="79" t="e">
        <f>VLOOKUP($S1192,'Grille de Tarif OQN'!$B$2:$S$3603,W$1,0)</f>
        <v>#N/A</v>
      </c>
      <c r="X1192" s="79" t="e">
        <f>VLOOKUP($S1192,'Grille de Tarif OQN'!$B$2:$S$3603,X$1,0)</f>
        <v>#N/A</v>
      </c>
      <c r="Y1192" s="79" t="e">
        <f>VLOOKUP($S1192,'Grille de Tarif OQN'!$B$2:$S$3603,Y$1,0)</f>
        <v>#N/A</v>
      </c>
      <c r="Z1192" s="79" t="e">
        <f>VLOOKUP($S1192,'Grille de Tarif OQN'!$B$2:$S$3603,Z$1,0)</f>
        <v>#N/A</v>
      </c>
      <c r="AA1192" s="79" t="e">
        <f>VLOOKUP($S1192,'Grille de Tarif OQN'!$B$2:$S$3603,AA$1,0)</f>
        <v>#N/A</v>
      </c>
      <c r="AB1192" s="79" t="e">
        <f>VLOOKUP($S1192,'Grille de Tarif OQN'!$B$2:$S$3603,AB$1,0)</f>
        <v>#N/A</v>
      </c>
      <c r="AC1192" s="79" t="e">
        <f>VLOOKUP($S1192,'Grille de Tarif OQN'!$B$2:$S$3603,AC$1,0)</f>
        <v>#N/A</v>
      </c>
      <c r="AD1192" s="79" t="e">
        <f>VLOOKUP($S1192,'Grille de Tarif OQN'!$B$2:$S$3603,AD$1,0)</f>
        <v>#N/A</v>
      </c>
      <c r="AE1192" s="79" t="e">
        <f>VLOOKUP($S1192,'Grille de Tarif OQN'!$B$2:$S$3603,AE$1,0)</f>
        <v>#N/A</v>
      </c>
      <c r="AF1192" s="79" t="e">
        <f>VLOOKUP($S1192,'Grille de Tarif OQN'!$B$2:$S$3603,AF$1,0)</f>
        <v>#N/A</v>
      </c>
      <c r="AG1192" s="79" t="e">
        <f>VLOOKUP($S1192,'Grille de Tarif OQN'!$B$2:$S$3603,AG$1,0)</f>
        <v>#N/A</v>
      </c>
      <c r="AH1192" s="79" t="e">
        <f>VLOOKUP($S1192,'Grille de Tarif OQN'!$B$2:$S$3603,AH$1,0)</f>
        <v>#N/A</v>
      </c>
      <c r="AI1192" s="79" t="e">
        <f>VLOOKUP($S1192,'Grille de Tarif OQN'!$B$2:$S$3603,AI$1,0)</f>
        <v>#N/A</v>
      </c>
      <c r="AJ1192" s="79" t="e">
        <f>VLOOKUP($S1192,'Grille de Tarif OQN'!$B$2:$S$3603,AJ$1,0)</f>
        <v>#N/A</v>
      </c>
      <c r="AK1192" s="81"/>
      <c r="AL1192" s="81"/>
      <c r="AM1192" s="81"/>
      <c r="AN1192" s="81"/>
      <c r="AO1192" s="81"/>
      <c r="AP1192" s="81"/>
      <c r="AQ1192" s="81"/>
      <c r="AR1192" s="81"/>
      <c r="AS1192" s="81"/>
      <c r="AT1192" s="81"/>
      <c r="AU1192" s="72"/>
      <c r="AV1192"/>
      <c r="AW1192"/>
      <c r="AX1192"/>
      <c r="AY1192"/>
      <c r="AZ1192" s="96">
        <f t="shared" si="374"/>
        <v>0</v>
      </c>
      <c r="BA1192" s="24" t="e">
        <f t="shared" si="375"/>
        <v>#N/A</v>
      </c>
      <c r="BB1192" s="24" t="e">
        <f t="shared" si="376"/>
        <v>#N/A</v>
      </c>
      <c r="BC1192" s="24" t="e">
        <f t="shared" si="377"/>
        <v>#N/A</v>
      </c>
      <c r="BD1192" s="24" t="e">
        <f t="shared" si="378"/>
        <v>#N/A</v>
      </c>
      <c r="BE1192"/>
      <c r="BF1192" t="e">
        <f t="shared" si="379"/>
        <v>#N/A</v>
      </c>
      <c r="BG1192" t="str">
        <f t="shared" si="380"/>
        <v>HDJ</v>
      </c>
      <c r="BH1192" s="20" t="e">
        <f t="shared" si="381"/>
        <v>#N/A</v>
      </c>
      <c r="BI1192" s="20" t="e">
        <f t="shared" si="382"/>
        <v>#N/A</v>
      </c>
      <c r="BJ1192" s="20" t="e">
        <f t="shared" si="383"/>
        <v>#N/A</v>
      </c>
      <c r="BK1192" s="20" t="e">
        <f t="shared" si="384"/>
        <v>#N/A</v>
      </c>
      <c r="BL1192" s="20" t="e">
        <f t="shared" si="385"/>
        <v>#N/A</v>
      </c>
      <c r="BM1192" s="20" t="e">
        <f t="shared" si="387"/>
        <v>#N/A</v>
      </c>
      <c r="BN1192" s="20" t="e">
        <f t="shared" si="386"/>
        <v>#N/A</v>
      </c>
    </row>
    <row r="1193" spans="1:66">
      <c r="A1193" s="92"/>
      <c r="B1193" s="90"/>
      <c r="C1193" s="90"/>
      <c r="D1193" s="93"/>
      <c r="E1193" s="93"/>
      <c r="F1193" s="93"/>
      <c r="G1193" s="93"/>
      <c r="H1193" s="93"/>
      <c r="I1193" s="93"/>
      <c r="J1193" s="93"/>
      <c r="K1193" s="93"/>
      <c r="L1193" s="92"/>
      <c r="M1193" s="93"/>
      <c r="N1193" s="91">
        <f t="shared" si="368"/>
        <v>0</v>
      </c>
      <c r="O1193" s="91" t="str">
        <f t="shared" si="369"/>
        <v/>
      </c>
      <c r="P1193" s="91" t="str">
        <f t="shared" si="370"/>
        <v/>
      </c>
      <c r="Q1193" s="91" t="str">
        <f t="shared" si="371"/>
        <v>HDJ</v>
      </c>
      <c r="R1193" s="82"/>
      <c r="S1193" s="95">
        <f t="shared" si="372"/>
        <v>0</v>
      </c>
      <c r="T1193" s="95">
        <f t="shared" si="373"/>
        <v>0</v>
      </c>
      <c r="U1193" s="79" t="e">
        <f>VLOOKUP($S1193,'Grille de Tarif OQN'!$B$2:$S$3603,U$1,0)</f>
        <v>#N/A</v>
      </c>
      <c r="V1193" s="79" t="e">
        <f>VLOOKUP($S1193,'Grille de Tarif OQN'!$B$2:$S$3603,V$1,0)</f>
        <v>#N/A</v>
      </c>
      <c r="W1193" s="79" t="e">
        <f>VLOOKUP($S1193,'Grille de Tarif OQN'!$B$2:$S$3603,W$1,0)</f>
        <v>#N/A</v>
      </c>
      <c r="X1193" s="79" t="e">
        <f>VLOOKUP($S1193,'Grille de Tarif OQN'!$B$2:$S$3603,X$1,0)</f>
        <v>#N/A</v>
      </c>
      <c r="Y1193" s="79" t="e">
        <f>VLOOKUP($S1193,'Grille de Tarif OQN'!$B$2:$S$3603,Y$1,0)</f>
        <v>#N/A</v>
      </c>
      <c r="Z1193" s="79" t="e">
        <f>VLOOKUP($S1193,'Grille de Tarif OQN'!$B$2:$S$3603,Z$1,0)</f>
        <v>#N/A</v>
      </c>
      <c r="AA1193" s="79" t="e">
        <f>VLOOKUP($S1193,'Grille de Tarif OQN'!$B$2:$S$3603,AA$1,0)</f>
        <v>#N/A</v>
      </c>
      <c r="AB1193" s="79" t="e">
        <f>VLOOKUP($S1193,'Grille de Tarif OQN'!$B$2:$S$3603,AB$1,0)</f>
        <v>#N/A</v>
      </c>
      <c r="AC1193" s="79" t="e">
        <f>VLOOKUP($S1193,'Grille de Tarif OQN'!$B$2:$S$3603,AC$1,0)</f>
        <v>#N/A</v>
      </c>
      <c r="AD1193" s="79" t="e">
        <f>VLOOKUP($S1193,'Grille de Tarif OQN'!$B$2:$S$3603,AD$1,0)</f>
        <v>#N/A</v>
      </c>
      <c r="AE1193" s="79" t="e">
        <f>VLOOKUP($S1193,'Grille de Tarif OQN'!$B$2:$S$3603,AE$1,0)</f>
        <v>#N/A</v>
      </c>
      <c r="AF1193" s="79" t="e">
        <f>VLOOKUP($S1193,'Grille de Tarif OQN'!$B$2:$S$3603,AF$1,0)</f>
        <v>#N/A</v>
      </c>
      <c r="AG1193" s="79" t="e">
        <f>VLOOKUP($S1193,'Grille de Tarif OQN'!$B$2:$S$3603,AG$1,0)</f>
        <v>#N/A</v>
      </c>
      <c r="AH1193" s="79" t="e">
        <f>VLOOKUP($S1193,'Grille de Tarif OQN'!$B$2:$S$3603,AH$1,0)</f>
        <v>#N/A</v>
      </c>
      <c r="AI1193" s="79" t="e">
        <f>VLOOKUP($S1193,'Grille de Tarif OQN'!$B$2:$S$3603,AI$1,0)</f>
        <v>#N/A</v>
      </c>
      <c r="AJ1193" s="79" t="e">
        <f>VLOOKUP($S1193,'Grille de Tarif OQN'!$B$2:$S$3603,AJ$1,0)</f>
        <v>#N/A</v>
      </c>
      <c r="AK1193" s="81"/>
      <c r="AL1193" s="81"/>
      <c r="AM1193" s="81"/>
      <c r="AN1193" s="81"/>
      <c r="AO1193" s="81"/>
      <c r="AP1193" s="81"/>
      <c r="AQ1193" s="81"/>
      <c r="AR1193" s="81"/>
      <c r="AS1193" s="81"/>
      <c r="AT1193" s="81"/>
      <c r="AU1193" s="72"/>
      <c r="AV1193"/>
      <c r="AW1193"/>
      <c r="AX1193"/>
      <c r="AY1193"/>
      <c r="AZ1193" s="96">
        <f t="shared" si="374"/>
        <v>0</v>
      </c>
      <c r="BA1193" s="24" t="e">
        <f t="shared" si="375"/>
        <v>#N/A</v>
      </c>
      <c r="BB1193" s="24" t="e">
        <f t="shared" si="376"/>
        <v>#N/A</v>
      </c>
      <c r="BC1193" s="24" t="e">
        <f t="shared" si="377"/>
        <v>#N/A</v>
      </c>
      <c r="BD1193" s="24" t="e">
        <f t="shared" si="378"/>
        <v>#N/A</v>
      </c>
      <c r="BE1193"/>
      <c r="BF1193" t="e">
        <f t="shared" si="379"/>
        <v>#N/A</v>
      </c>
      <c r="BG1193" t="str">
        <f t="shared" si="380"/>
        <v>HDJ</v>
      </c>
      <c r="BH1193" s="20" t="e">
        <f t="shared" si="381"/>
        <v>#N/A</v>
      </c>
      <c r="BI1193" s="20" t="e">
        <f t="shared" si="382"/>
        <v>#N/A</v>
      </c>
      <c r="BJ1193" s="20" t="e">
        <f t="shared" si="383"/>
        <v>#N/A</v>
      </c>
      <c r="BK1193" s="20" t="e">
        <f t="shared" si="384"/>
        <v>#N/A</v>
      </c>
      <c r="BL1193" s="20" t="e">
        <f t="shared" si="385"/>
        <v>#N/A</v>
      </c>
      <c r="BM1193" s="20" t="e">
        <f t="shared" si="387"/>
        <v>#N/A</v>
      </c>
      <c r="BN1193" s="20" t="e">
        <f t="shared" si="386"/>
        <v>#N/A</v>
      </c>
    </row>
    <row r="1194" spans="1:66">
      <c r="A1194" s="92"/>
      <c r="B1194" s="90"/>
      <c r="C1194" s="90"/>
      <c r="D1194" s="93"/>
      <c r="E1194" s="93"/>
      <c r="F1194" s="93"/>
      <c r="G1194" s="93"/>
      <c r="H1194" s="93"/>
      <c r="I1194" s="93"/>
      <c r="J1194" s="93"/>
      <c r="K1194" s="93"/>
      <c r="L1194" s="92"/>
      <c r="M1194" s="93"/>
      <c r="N1194" s="91">
        <f t="shared" si="368"/>
        <v>0</v>
      </c>
      <c r="O1194" s="91" t="str">
        <f t="shared" si="369"/>
        <v/>
      </c>
      <c r="P1194" s="91" t="str">
        <f t="shared" si="370"/>
        <v/>
      </c>
      <c r="Q1194" s="91" t="str">
        <f t="shared" si="371"/>
        <v>HDJ</v>
      </c>
      <c r="R1194" s="82"/>
      <c r="S1194" s="95">
        <f t="shared" si="372"/>
        <v>0</v>
      </c>
      <c r="T1194" s="95">
        <f t="shared" si="373"/>
        <v>0</v>
      </c>
      <c r="U1194" s="79" t="e">
        <f>VLOOKUP($S1194,'Grille de Tarif OQN'!$B$2:$S$3603,U$1,0)</f>
        <v>#N/A</v>
      </c>
      <c r="V1194" s="79" t="e">
        <f>VLOOKUP($S1194,'Grille de Tarif OQN'!$B$2:$S$3603,V$1,0)</f>
        <v>#N/A</v>
      </c>
      <c r="W1194" s="79" t="e">
        <f>VLOOKUP($S1194,'Grille de Tarif OQN'!$B$2:$S$3603,W$1,0)</f>
        <v>#N/A</v>
      </c>
      <c r="X1194" s="79" t="e">
        <f>VLOOKUP($S1194,'Grille de Tarif OQN'!$B$2:$S$3603,X$1,0)</f>
        <v>#N/A</v>
      </c>
      <c r="Y1194" s="79" t="e">
        <f>VLOOKUP($S1194,'Grille de Tarif OQN'!$B$2:$S$3603,Y$1,0)</f>
        <v>#N/A</v>
      </c>
      <c r="Z1194" s="79" t="e">
        <f>VLOOKUP($S1194,'Grille de Tarif OQN'!$B$2:$S$3603,Z$1,0)</f>
        <v>#N/A</v>
      </c>
      <c r="AA1194" s="79" t="e">
        <f>VLOOKUP($S1194,'Grille de Tarif OQN'!$B$2:$S$3603,AA$1,0)</f>
        <v>#N/A</v>
      </c>
      <c r="AB1194" s="79" t="e">
        <f>VLOOKUP($S1194,'Grille de Tarif OQN'!$B$2:$S$3603,AB$1,0)</f>
        <v>#N/A</v>
      </c>
      <c r="AC1194" s="79" t="e">
        <f>VLOOKUP($S1194,'Grille de Tarif OQN'!$B$2:$S$3603,AC$1,0)</f>
        <v>#N/A</v>
      </c>
      <c r="AD1194" s="79" t="e">
        <f>VLOOKUP($S1194,'Grille de Tarif OQN'!$B$2:$S$3603,AD$1,0)</f>
        <v>#N/A</v>
      </c>
      <c r="AE1194" s="79" t="e">
        <f>VLOOKUP($S1194,'Grille de Tarif OQN'!$B$2:$S$3603,AE$1,0)</f>
        <v>#N/A</v>
      </c>
      <c r="AF1194" s="79" t="e">
        <f>VLOOKUP($S1194,'Grille de Tarif OQN'!$B$2:$S$3603,AF$1,0)</f>
        <v>#N/A</v>
      </c>
      <c r="AG1194" s="79" t="e">
        <f>VLOOKUP($S1194,'Grille de Tarif OQN'!$B$2:$S$3603,AG$1,0)</f>
        <v>#N/A</v>
      </c>
      <c r="AH1194" s="79" t="e">
        <f>VLOOKUP($S1194,'Grille de Tarif OQN'!$B$2:$S$3603,AH$1,0)</f>
        <v>#N/A</v>
      </c>
      <c r="AI1194" s="79" t="e">
        <f>VLOOKUP($S1194,'Grille de Tarif OQN'!$B$2:$S$3603,AI$1,0)</f>
        <v>#N/A</v>
      </c>
      <c r="AJ1194" s="79" t="e">
        <f>VLOOKUP($S1194,'Grille de Tarif OQN'!$B$2:$S$3603,AJ$1,0)</f>
        <v>#N/A</v>
      </c>
      <c r="AK1194" s="81"/>
      <c r="AL1194" s="81"/>
      <c r="AM1194" s="81"/>
      <c r="AN1194" s="81"/>
      <c r="AO1194" s="81"/>
      <c r="AP1194" s="81"/>
      <c r="AQ1194" s="81"/>
      <c r="AR1194" s="81"/>
      <c r="AS1194" s="81"/>
      <c r="AT1194" s="81"/>
      <c r="AU1194" s="72"/>
      <c r="AV1194"/>
      <c r="AW1194"/>
      <c r="AX1194"/>
      <c r="AY1194"/>
      <c r="AZ1194" s="96">
        <f t="shared" si="374"/>
        <v>0</v>
      </c>
      <c r="BA1194" s="24" t="e">
        <f t="shared" si="375"/>
        <v>#N/A</v>
      </c>
      <c r="BB1194" s="24" t="e">
        <f t="shared" si="376"/>
        <v>#N/A</v>
      </c>
      <c r="BC1194" s="24" t="e">
        <f t="shared" si="377"/>
        <v>#N/A</v>
      </c>
      <c r="BD1194" s="24" t="e">
        <f t="shared" si="378"/>
        <v>#N/A</v>
      </c>
      <c r="BE1194"/>
      <c r="BF1194" t="e">
        <f t="shared" si="379"/>
        <v>#N/A</v>
      </c>
      <c r="BG1194" t="str">
        <f t="shared" si="380"/>
        <v>HDJ</v>
      </c>
      <c r="BH1194" s="20" t="e">
        <f t="shared" si="381"/>
        <v>#N/A</v>
      </c>
      <c r="BI1194" s="20" t="e">
        <f t="shared" si="382"/>
        <v>#N/A</v>
      </c>
      <c r="BJ1194" s="20" t="e">
        <f t="shared" si="383"/>
        <v>#N/A</v>
      </c>
      <c r="BK1194" s="20" t="e">
        <f t="shared" si="384"/>
        <v>#N/A</v>
      </c>
      <c r="BL1194" s="20" t="e">
        <f t="shared" si="385"/>
        <v>#N/A</v>
      </c>
      <c r="BM1194" s="20" t="e">
        <f t="shared" si="387"/>
        <v>#N/A</v>
      </c>
      <c r="BN1194" s="20" t="e">
        <f t="shared" si="386"/>
        <v>#N/A</v>
      </c>
    </row>
    <row r="1195" spans="1:66">
      <c r="A1195" s="92"/>
      <c r="B1195" s="90"/>
      <c r="C1195" s="90"/>
      <c r="D1195" s="93"/>
      <c r="E1195" s="93"/>
      <c r="F1195" s="93"/>
      <c r="G1195" s="93"/>
      <c r="H1195" s="93"/>
      <c r="I1195" s="93"/>
      <c r="J1195" s="93"/>
      <c r="K1195" s="93"/>
      <c r="L1195" s="92"/>
      <c r="M1195" s="93"/>
      <c r="N1195" s="91">
        <f t="shared" si="368"/>
        <v>0</v>
      </c>
      <c r="O1195" s="91" t="str">
        <f t="shared" si="369"/>
        <v/>
      </c>
      <c r="P1195" s="91" t="str">
        <f t="shared" si="370"/>
        <v/>
      </c>
      <c r="Q1195" s="91" t="str">
        <f t="shared" si="371"/>
        <v>HDJ</v>
      </c>
      <c r="R1195" s="82"/>
      <c r="S1195" s="95">
        <f t="shared" si="372"/>
        <v>0</v>
      </c>
      <c r="T1195" s="95">
        <f t="shared" si="373"/>
        <v>0</v>
      </c>
      <c r="U1195" s="79" t="e">
        <f>VLOOKUP($S1195,'Grille de Tarif OQN'!$B$2:$S$3603,U$1,0)</f>
        <v>#N/A</v>
      </c>
      <c r="V1195" s="79" t="e">
        <f>VLOOKUP($S1195,'Grille de Tarif OQN'!$B$2:$S$3603,V$1,0)</f>
        <v>#N/A</v>
      </c>
      <c r="W1195" s="79" t="e">
        <f>VLOOKUP($S1195,'Grille de Tarif OQN'!$B$2:$S$3603,W$1,0)</f>
        <v>#N/A</v>
      </c>
      <c r="X1195" s="79" t="e">
        <f>VLOOKUP($S1195,'Grille de Tarif OQN'!$B$2:$S$3603,X$1,0)</f>
        <v>#N/A</v>
      </c>
      <c r="Y1195" s="79" t="e">
        <f>VLOOKUP($S1195,'Grille de Tarif OQN'!$B$2:$S$3603,Y$1,0)</f>
        <v>#N/A</v>
      </c>
      <c r="Z1195" s="79" t="e">
        <f>VLOOKUP($S1195,'Grille de Tarif OQN'!$B$2:$S$3603,Z$1,0)</f>
        <v>#N/A</v>
      </c>
      <c r="AA1195" s="79" t="e">
        <f>VLOOKUP($S1195,'Grille de Tarif OQN'!$B$2:$S$3603,AA$1,0)</f>
        <v>#N/A</v>
      </c>
      <c r="AB1195" s="79" t="e">
        <f>VLOOKUP($S1195,'Grille de Tarif OQN'!$B$2:$S$3603,AB$1,0)</f>
        <v>#N/A</v>
      </c>
      <c r="AC1195" s="79" t="e">
        <f>VLOOKUP($S1195,'Grille de Tarif OQN'!$B$2:$S$3603,AC$1,0)</f>
        <v>#N/A</v>
      </c>
      <c r="AD1195" s="79" t="e">
        <f>VLOOKUP($S1195,'Grille de Tarif OQN'!$B$2:$S$3603,AD$1,0)</f>
        <v>#N/A</v>
      </c>
      <c r="AE1195" s="79" t="e">
        <f>VLOOKUP($S1195,'Grille de Tarif OQN'!$B$2:$S$3603,AE$1,0)</f>
        <v>#N/A</v>
      </c>
      <c r="AF1195" s="79" t="e">
        <f>VLOOKUP($S1195,'Grille de Tarif OQN'!$B$2:$S$3603,AF$1,0)</f>
        <v>#N/A</v>
      </c>
      <c r="AG1195" s="79" t="e">
        <f>VLOOKUP($S1195,'Grille de Tarif OQN'!$B$2:$S$3603,AG$1,0)</f>
        <v>#N/A</v>
      </c>
      <c r="AH1195" s="79" t="e">
        <f>VLOOKUP($S1195,'Grille de Tarif OQN'!$B$2:$S$3603,AH$1,0)</f>
        <v>#N/A</v>
      </c>
      <c r="AI1195" s="79" t="e">
        <f>VLOOKUP($S1195,'Grille de Tarif OQN'!$B$2:$S$3603,AI$1,0)</f>
        <v>#N/A</v>
      </c>
      <c r="AJ1195" s="79" t="e">
        <f>VLOOKUP($S1195,'Grille de Tarif OQN'!$B$2:$S$3603,AJ$1,0)</f>
        <v>#N/A</v>
      </c>
      <c r="AK1195" s="81"/>
      <c r="AL1195" s="81"/>
      <c r="AM1195" s="81"/>
      <c r="AN1195" s="81"/>
      <c r="AO1195" s="81"/>
      <c r="AP1195" s="81"/>
      <c r="AQ1195" s="81"/>
      <c r="AR1195" s="81"/>
      <c r="AS1195" s="81"/>
      <c r="AT1195" s="81"/>
      <c r="AU1195" s="72"/>
      <c r="AV1195"/>
      <c r="AW1195"/>
      <c r="AX1195"/>
      <c r="AY1195"/>
      <c r="AZ1195" s="96">
        <f t="shared" si="374"/>
        <v>0</v>
      </c>
      <c r="BA1195" s="24" t="e">
        <f t="shared" si="375"/>
        <v>#N/A</v>
      </c>
      <c r="BB1195" s="24" t="e">
        <f t="shared" si="376"/>
        <v>#N/A</v>
      </c>
      <c r="BC1195" s="24" t="e">
        <f t="shared" si="377"/>
        <v>#N/A</v>
      </c>
      <c r="BD1195" s="24" t="e">
        <f t="shared" si="378"/>
        <v>#N/A</v>
      </c>
      <c r="BE1195"/>
      <c r="BF1195" t="e">
        <f t="shared" si="379"/>
        <v>#N/A</v>
      </c>
      <c r="BG1195" t="str">
        <f t="shared" si="380"/>
        <v>HDJ</v>
      </c>
      <c r="BH1195" s="20" t="e">
        <f t="shared" si="381"/>
        <v>#N/A</v>
      </c>
      <c r="BI1195" s="20" t="e">
        <f t="shared" si="382"/>
        <v>#N/A</v>
      </c>
      <c r="BJ1195" s="20" t="e">
        <f t="shared" si="383"/>
        <v>#N/A</v>
      </c>
      <c r="BK1195" s="20" t="e">
        <f t="shared" si="384"/>
        <v>#N/A</v>
      </c>
      <c r="BL1195" s="20" t="e">
        <f t="shared" si="385"/>
        <v>#N/A</v>
      </c>
      <c r="BM1195" s="20" t="e">
        <f t="shared" si="387"/>
        <v>#N/A</v>
      </c>
      <c r="BN1195" s="20" t="e">
        <f t="shared" si="386"/>
        <v>#N/A</v>
      </c>
    </row>
    <row r="1196" spans="1:66">
      <c r="A1196" s="92"/>
      <c r="B1196" s="90"/>
      <c r="C1196" s="90"/>
      <c r="D1196" s="93"/>
      <c r="E1196" s="93"/>
      <c r="F1196" s="93"/>
      <c r="G1196" s="93"/>
      <c r="H1196" s="93"/>
      <c r="I1196" s="93"/>
      <c r="J1196" s="93"/>
      <c r="K1196" s="93"/>
      <c r="L1196" s="92"/>
      <c r="M1196" s="93"/>
      <c r="N1196" s="91">
        <f t="shared" si="368"/>
        <v>0</v>
      </c>
      <c r="O1196" s="91" t="str">
        <f t="shared" si="369"/>
        <v/>
      </c>
      <c r="P1196" s="91" t="str">
        <f t="shared" si="370"/>
        <v/>
      </c>
      <c r="Q1196" s="91" t="str">
        <f t="shared" si="371"/>
        <v>HDJ</v>
      </c>
      <c r="R1196" s="82"/>
      <c r="S1196" s="95">
        <f t="shared" si="372"/>
        <v>0</v>
      </c>
      <c r="T1196" s="95">
        <f t="shared" si="373"/>
        <v>0</v>
      </c>
      <c r="U1196" s="79" t="e">
        <f>VLOOKUP($S1196,'Grille de Tarif OQN'!$B$2:$S$3603,U$1,0)</f>
        <v>#N/A</v>
      </c>
      <c r="V1196" s="79" t="e">
        <f>VLOOKUP($S1196,'Grille de Tarif OQN'!$B$2:$S$3603,V$1,0)</f>
        <v>#N/A</v>
      </c>
      <c r="W1196" s="79" t="e">
        <f>VLOOKUP($S1196,'Grille de Tarif OQN'!$B$2:$S$3603,W$1,0)</f>
        <v>#N/A</v>
      </c>
      <c r="X1196" s="79" t="e">
        <f>VLOOKUP($S1196,'Grille de Tarif OQN'!$B$2:$S$3603,X$1,0)</f>
        <v>#N/A</v>
      </c>
      <c r="Y1196" s="79" t="e">
        <f>VLOOKUP($S1196,'Grille de Tarif OQN'!$B$2:$S$3603,Y$1,0)</f>
        <v>#N/A</v>
      </c>
      <c r="Z1196" s="79" t="e">
        <f>VLOOKUP($S1196,'Grille de Tarif OQN'!$B$2:$S$3603,Z$1,0)</f>
        <v>#N/A</v>
      </c>
      <c r="AA1196" s="79" t="e">
        <f>VLOOKUP($S1196,'Grille de Tarif OQN'!$B$2:$S$3603,AA$1,0)</f>
        <v>#N/A</v>
      </c>
      <c r="AB1196" s="79" t="e">
        <f>VLOOKUP($S1196,'Grille de Tarif OQN'!$B$2:$S$3603,AB$1,0)</f>
        <v>#N/A</v>
      </c>
      <c r="AC1196" s="79" t="e">
        <f>VLOOKUP($S1196,'Grille de Tarif OQN'!$B$2:$S$3603,AC$1,0)</f>
        <v>#N/A</v>
      </c>
      <c r="AD1196" s="79" t="e">
        <f>VLOOKUP($S1196,'Grille de Tarif OQN'!$B$2:$S$3603,AD$1,0)</f>
        <v>#N/A</v>
      </c>
      <c r="AE1196" s="79" t="e">
        <f>VLOOKUP($S1196,'Grille de Tarif OQN'!$B$2:$S$3603,AE$1,0)</f>
        <v>#N/A</v>
      </c>
      <c r="AF1196" s="79" t="e">
        <f>VLOOKUP($S1196,'Grille de Tarif OQN'!$B$2:$S$3603,AF$1,0)</f>
        <v>#N/A</v>
      </c>
      <c r="AG1196" s="79" t="e">
        <f>VLOOKUP($S1196,'Grille de Tarif OQN'!$B$2:$S$3603,AG$1,0)</f>
        <v>#N/A</v>
      </c>
      <c r="AH1196" s="79" t="e">
        <f>VLOOKUP($S1196,'Grille de Tarif OQN'!$B$2:$S$3603,AH$1,0)</f>
        <v>#N/A</v>
      </c>
      <c r="AI1196" s="79" t="e">
        <f>VLOOKUP($S1196,'Grille de Tarif OQN'!$B$2:$S$3603,AI$1,0)</f>
        <v>#N/A</v>
      </c>
      <c r="AJ1196" s="79" t="e">
        <f>VLOOKUP($S1196,'Grille de Tarif OQN'!$B$2:$S$3603,AJ$1,0)</f>
        <v>#N/A</v>
      </c>
      <c r="AK1196" s="81"/>
      <c r="AL1196" s="81"/>
      <c r="AM1196" s="81"/>
      <c r="AN1196" s="81"/>
      <c r="AO1196" s="81"/>
      <c r="AP1196" s="81"/>
      <c r="AQ1196" s="81"/>
      <c r="AR1196" s="81"/>
      <c r="AS1196" s="81"/>
      <c r="AT1196" s="81"/>
      <c r="AU1196" s="72"/>
      <c r="AV1196"/>
      <c r="AW1196"/>
      <c r="AX1196"/>
      <c r="AY1196"/>
      <c r="AZ1196" s="96">
        <f t="shared" si="374"/>
        <v>0</v>
      </c>
      <c r="BA1196" s="24" t="e">
        <f t="shared" si="375"/>
        <v>#N/A</v>
      </c>
      <c r="BB1196" s="24" t="e">
        <f t="shared" si="376"/>
        <v>#N/A</v>
      </c>
      <c r="BC1196" s="24" t="e">
        <f t="shared" si="377"/>
        <v>#N/A</v>
      </c>
      <c r="BD1196" s="24" t="e">
        <f t="shared" si="378"/>
        <v>#N/A</v>
      </c>
      <c r="BE1196"/>
      <c r="BF1196" t="e">
        <f t="shared" si="379"/>
        <v>#N/A</v>
      </c>
      <c r="BG1196" t="str">
        <f t="shared" si="380"/>
        <v>HDJ</v>
      </c>
      <c r="BH1196" s="20" t="e">
        <f t="shared" si="381"/>
        <v>#N/A</v>
      </c>
      <c r="BI1196" s="20" t="e">
        <f t="shared" si="382"/>
        <v>#N/A</v>
      </c>
      <c r="BJ1196" s="20" t="e">
        <f t="shared" si="383"/>
        <v>#N/A</v>
      </c>
      <c r="BK1196" s="20" t="e">
        <f t="shared" si="384"/>
        <v>#N/A</v>
      </c>
      <c r="BL1196" s="20" t="e">
        <f t="shared" si="385"/>
        <v>#N/A</v>
      </c>
      <c r="BM1196" s="20" t="e">
        <f t="shared" si="387"/>
        <v>#N/A</v>
      </c>
      <c r="BN1196" s="20" t="e">
        <f t="shared" si="386"/>
        <v>#N/A</v>
      </c>
    </row>
    <row r="1197" spans="1:66">
      <c r="A1197" s="92"/>
      <c r="B1197" s="90"/>
      <c r="C1197" s="90"/>
      <c r="D1197" s="93"/>
      <c r="E1197" s="93"/>
      <c r="F1197" s="93"/>
      <c r="G1197" s="93"/>
      <c r="H1197" s="93"/>
      <c r="I1197" s="93"/>
      <c r="J1197" s="93"/>
      <c r="K1197" s="93"/>
      <c r="L1197" s="92"/>
      <c r="M1197" s="93"/>
      <c r="N1197" s="91">
        <f t="shared" si="368"/>
        <v>0</v>
      </c>
      <c r="O1197" s="91" t="str">
        <f t="shared" si="369"/>
        <v/>
      </c>
      <c r="P1197" s="91" t="str">
        <f t="shared" si="370"/>
        <v/>
      </c>
      <c r="Q1197" s="91" t="str">
        <f t="shared" si="371"/>
        <v>HDJ</v>
      </c>
      <c r="R1197" s="82"/>
      <c r="S1197" s="95">
        <f t="shared" si="372"/>
        <v>0</v>
      </c>
      <c r="T1197" s="95">
        <f t="shared" si="373"/>
        <v>0</v>
      </c>
      <c r="U1197" s="79" t="e">
        <f>VLOOKUP($S1197,'Grille de Tarif OQN'!$B$2:$S$3603,U$1,0)</f>
        <v>#N/A</v>
      </c>
      <c r="V1197" s="79" t="e">
        <f>VLOOKUP($S1197,'Grille de Tarif OQN'!$B$2:$S$3603,V$1,0)</f>
        <v>#N/A</v>
      </c>
      <c r="W1197" s="79" t="e">
        <f>VLOOKUP($S1197,'Grille de Tarif OQN'!$B$2:$S$3603,W$1,0)</f>
        <v>#N/A</v>
      </c>
      <c r="X1197" s="79" t="e">
        <f>VLOOKUP($S1197,'Grille de Tarif OQN'!$B$2:$S$3603,X$1,0)</f>
        <v>#N/A</v>
      </c>
      <c r="Y1197" s="79" t="e">
        <f>VLOOKUP($S1197,'Grille de Tarif OQN'!$B$2:$S$3603,Y$1,0)</f>
        <v>#N/A</v>
      </c>
      <c r="Z1197" s="79" t="e">
        <f>VLOOKUP($S1197,'Grille de Tarif OQN'!$B$2:$S$3603,Z$1,0)</f>
        <v>#N/A</v>
      </c>
      <c r="AA1197" s="79" t="e">
        <f>VLOOKUP($S1197,'Grille de Tarif OQN'!$B$2:$S$3603,AA$1,0)</f>
        <v>#N/A</v>
      </c>
      <c r="AB1197" s="79" t="e">
        <f>VLOOKUP($S1197,'Grille de Tarif OQN'!$B$2:$S$3603,AB$1,0)</f>
        <v>#N/A</v>
      </c>
      <c r="AC1197" s="79" t="e">
        <f>VLOOKUP($S1197,'Grille de Tarif OQN'!$B$2:$S$3603,AC$1,0)</f>
        <v>#N/A</v>
      </c>
      <c r="AD1197" s="79" t="e">
        <f>VLOOKUP($S1197,'Grille de Tarif OQN'!$B$2:$S$3603,AD$1,0)</f>
        <v>#N/A</v>
      </c>
      <c r="AE1197" s="79" t="e">
        <f>VLOOKUP($S1197,'Grille de Tarif OQN'!$B$2:$S$3603,AE$1,0)</f>
        <v>#N/A</v>
      </c>
      <c r="AF1197" s="79" t="e">
        <f>VLOOKUP($S1197,'Grille de Tarif OQN'!$B$2:$S$3603,AF$1,0)</f>
        <v>#N/A</v>
      </c>
      <c r="AG1197" s="79" t="e">
        <f>VLOOKUP($S1197,'Grille de Tarif OQN'!$B$2:$S$3603,AG$1,0)</f>
        <v>#N/A</v>
      </c>
      <c r="AH1197" s="79" t="e">
        <f>VLOOKUP($S1197,'Grille de Tarif OQN'!$B$2:$S$3603,AH$1,0)</f>
        <v>#N/A</v>
      </c>
      <c r="AI1197" s="79" t="e">
        <f>VLOOKUP($S1197,'Grille de Tarif OQN'!$B$2:$S$3603,AI$1,0)</f>
        <v>#N/A</v>
      </c>
      <c r="AJ1197" s="79" t="e">
        <f>VLOOKUP($S1197,'Grille de Tarif OQN'!$B$2:$S$3603,AJ$1,0)</f>
        <v>#N/A</v>
      </c>
      <c r="AK1197" s="81"/>
      <c r="AL1197" s="81"/>
      <c r="AM1197" s="81"/>
      <c r="AN1197" s="81"/>
      <c r="AO1197" s="81"/>
      <c r="AP1197" s="81"/>
      <c r="AQ1197" s="81"/>
      <c r="AR1197" s="81"/>
      <c r="AS1197" s="81"/>
      <c r="AT1197" s="81"/>
      <c r="AU1197" s="72"/>
      <c r="AV1197"/>
      <c r="AW1197"/>
      <c r="AX1197"/>
      <c r="AY1197"/>
      <c r="AZ1197" s="96">
        <f t="shared" si="374"/>
        <v>0</v>
      </c>
      <c r="BA1197" s="24" t="e">
        <f t="shared" si="375"/>
        <v>#N/A</v>
      </c>
      <c r="BB1197" s="24" t="e">
        <f t="shared" si="376"/>
        <v>#N/A</v>
      </c>
      <c r="BC1197" s="24" t="e">
        <f t="shared" si="377"/>
        <v>#N/A</v>
      </c>
      <c r="BD1197" s="24" t="e">
        <f t="shared" si="378"/>
        <v>#N/A</v>
      </c>
      <c r="BE1197"/>
      <c r="BF1197" t="e">
        <f t="shared" si="379"/>
        <v>#N/A</v>
      </c>
      <c r="BG1197" t="str">
        <f t="shared" si="380"/>
        <v>HDJ</v>
      </c>
      <c r="BH1197" s="20" t="e">
        <f t="shared" si="381"/>
        <v>#N/A</v>
      </c>
      <c r="BI1197" s="20" t="e">
        <f t="shared" si="382"/>
        <v>#N/A</v>
      </c>
      <c r="BJ1197" s="20" t="e">
        <f t="shared" si="383"/>
        <v>#N/A</v>
      </c>
      <c r="BK1197" s="20" t="e">
        <f t="shared" si="384"/>
        <v>#N/A</v>
      </c>
      <c r="BL1197" s="20" t="e">
        <f t="shared" si="385"/>
        <v>#N/A</v>
      </c>
      <c r="BM1197" s="20" t="e">
        <f t="shared" si="387"/>
        <v>#N/A</v>
      </c>
      <c r="BN1197" s="20" t="e">
        <f t="shared" si="386"/>
        <v>#N/A</v>
      </c>
    </row>
    <row r="1198" spans="1:66">
      <c r="A1198" s="92"/>
      <c r="B1198" s="90"/>
      <c r="C1198" s="90"/>
      <c r="D1198" s="93"/>
      <c r="E1198" s="93"/>
      <c r="F1198" s="93"/>
      <c r="G1198" s="93"/>
      <c r="H1198" s="93"/>
      <c r="I1198" s="93"/>
      <c r="J1198" s="93"/>
      <c r="K1198" s="93"/>
      <c r="L1198" s="92"/>
      <c r="M1198" s="93"/>
      <c r="N1198" s="91">
        <f t="shared" si="368"/>
        <v>0</v>
      </c>
      <c r="O1198" s="91" t="str">
        <f t="shared" si="369"/>
        <v/>
      </c>
      <c r="P1198" s="91" t="str">
        <f t="shared" si="370"/>
        <v/>
      </c>
      <c r="Q1198" s="91" t="str">
        <f t="shared" si="371"/>
        <v>HDJ</v>
      </c>
      <c r="R1198" s="82"/>
      <c r="S1198" s="95">
        <f t="shared" si="372"/>
        <v>0</v>
      </c>
      <c r="T1198" s="95">
        <f t="shared" si="373"/>
        <v>0</v>
      </c>
      <c r="U1198" s="79" t="e">
        <f>VLOOKUP($S1198,'Grille de Tarif OQN'!$B$2:$S$3603,U$1,0)</f>
        <v>#N/A</v>
      </c>
      <c r="V1198" s="79" t="e">
        <f>VLOOKUP($S1198,'Grille de Tarif OQN'!$B$2:$S$3603,V$1,0)</f>
        <v>#N/A</v>
      </c>
      <c r="W1198" s="79" t="e">
        <f>VLOOKUP($S1198,'Grille de Tarif OQN'!$B$2:$S$3603,W$1,0)</f>
        <v>#N/A</v>
      </c>
      <c r="X1198" s="79" t="e">
        <f>VLOOKUP($S1198,'Grille de Tarif OQN'!$B$2:$S$3603,X$1,0)</f>
        <v>#N/A</v>
      </c>
      <c r="Y1198" s="79" t="e">
        <f>VLOOKUP($S1198,'Grille de Tarif OQN'!$B$2:$S$3603,Y$1,0)</f>
        <v>#N/A</v>
      </c>
      <c r="Z1198" s="79" t="e">
        <f>VLOOKUP($S1198,'Grille de Tarif OQN'!$B$2:$S$3603,Z$1,0)</f>
        <v>#N/A</v>
      </c>
      <c r="AA1198" s="79" t="e">
        <f>VLOOKUP($S1198,'Grille de Tarif OQN'!$B$2:$S$3603,AA$1,0)</f>
        <v>#N/A</v>
      </c>
      <c r="AB1198" s="79" t="e">
        <f>VLOOKUP($S1198,'Grille de Tarif OQN'!$B$2:$S$3603,AB$1,0)</f>
        <v>#N/A</v>
      </c>
      <c r="AC1198" s="79" t="e">
        <f>VLOOKUP($S1198,'Grille de Tarif OQN'!$B$2:$S$3603,AC$1,0)</f>
        <v>#N/A</v>
      </c>
      <c r="AD1198" s="79" t="e">
        <f>VLOOKUP($S1198,'Grille de Tarif OQN'!$B$2:$S$3603,AD$1,0)</f>
        <v>#N/A</v>
      </c>
      <c r="AE1198" s="79" t="e">
        <f>VLOOKUP($S1198,'Grille de Tarif OQN'!$B$2:$S$3603,AE$1,0)</f>
        <v>#N/A</v>
      </c>
      <c r="AF1198" s="79" t="e">
        <f>VLOOKUP($S1198,'Grille de Tarif OQN'!$B$2:$S$3603,AF$1,0)</f>
        <v>#N/A</v>
      </c>
      <c r="AG1198" s="79" t="e">
        <f>VLOOKUP($S1198,'Grille de Tarif OQN'!$B$2:$S$3603,AG$1,0)</f>
        <v>#N/A</v>
      </c>
      <c r="AH1198" s="79" t="e">
        <f>VLOOKUP($S1198,'Grille de Tarif OQN'!$B$2:$S$3603,AH$1,0)</f>
        <v>#N/A</v>
      </c>
      <c r="AI1198" s="79" t="e">
        <f>VLOOKUP($S1198,'Grille de Tarif OQN'!$B$2:$S$3603,AI$1,0)</f>
        <v>#N/A</v>
      </c>
      <c r="AJ1198" s="79" t="e">
        <f>VLOOKUP($S1198,'Grille de Tarif OQN'!$B$2:$S$3603,AJ$1,0)</f>
        <v>#N/A</v>
      </c>
      <c r="AK1198" s="81"/>
      <c r="AL1198" s="81"/>
      <c r="AM1198" s="81"/>
      <c r="AN1198" s="81"/>
      <c r="AO1198" s="81"/>
      <c r="AP1198" s="81"/>
      <c r="AQ1198" s="81"/>
      <c r="AR1198" s="81"/>
      <c r="AS1198" s="81"/>
      <c r="AT1198" s="81"/>
      <c r="AU1198" s="72"/>
      <c r="AV1198"/>
      <c r="AW1198"/>
      <c r="AX1198"/>
      <c r="AY1198"/>
      <c r="AZ1198" s="96">
        <f t="shared" si="374"/>
        <v>0</v>
      </c>
      <c r="BA1198" s="24" t="e">
        <f t="shared" si="375"/>
        <v>#N/A</v>
      </c>
      <c r="BB1198" s="24" t="e">
        <f t="shared" si="376"/>
        <v>#N/A</v>
      </c>
      <c r="BC1198" s="24" t="e">
        <f t="shared" si="377"/>
        <v>#N/A</v>
      </c>
      <c r="BD1198" s="24" t="e">
        <f t="shared" si="378"/>
        <v>#N/A</v>
      </c>
      <c r="BE1198"/>
      <c r="BF1198" t="e">
        <f t="shared" si="379"/>
        <v>#N/A</v>
      </c>
      <c r="BG1198" t="str">
        <f t="shared" si="380"/>
        <v>HDJ</v>
      </c>
      <c r="BH1198" s="20" t="e">
        <f t="shared" si="381"/>
        <v>#N/A</v>
      </c>
      <c r="BI1198" s="20" t="e">
        <f t="shared" si="382"/>
        <v>#N/A</v>
      </c>
      <c r="BJ1198" s="20" t="e">
        <f t="shared" si="383"/>
        <v>#N/A</v>
      </c>
      <c r="BK1198" s="20" t="e">
        <f t="shared" si="384"/>
        <v>#N/A</v>
      </c>
      <c r="BL1198" s="20" t="e">
        <f t="shared" si="385"/>
        <v>#N/A</v>
      </c>
      <c r="BM1198" s="20" t="e">
        <f t="shared" si="387"/>
        <v>#N/A</v>
      </c>
      <c r="BN1198" s="20" t="e">
        <f t="shared" si="386"/>
        <v>#N/A</v>
      </c>
    </row>
    <row r="1199" spans="1:66">
      <c r="A1199" s="92"/>
      <c r="B1199" s="90"/>
      <c r="C1199" s="90"/>
      <c r="D1199" s="93"/>
      <c r="E1199" s="93"/>
      <c r="F1199" s="93"/>
      <c r="G1199" s="93"/>
      <c r="H1199" s="93"/>
      <c r="I1199" s="93"/>
      <c r="J1199" s="93"/>
      <c r="K1199" s="93"/>
      <c r="L1199" s="92"/>
      <c r="M1199" s="93"/>
      <c r="N1199" s="91">
        <f t="shared" si="368"/>
        <v>0</v>
      </c>
      <c r="O1199" s="91" t="str">
        <f t="shared" si="369"/>
        <v/>
      </c>
      <c r="P1199" s="91" t="str">
        <f t="shared" si="370"/>
        <v/>
      </c>
      <c r="Q1199" s="91" t="str">
        <f t="shared" si="371"/>
        <v>HDJ</v>
      </c>
      <c r="R1199" s="82"/>
      <c r="S1199" s="95">
        <f t="shared" si="372"/>
        <v>0</v>
      </c>
      <c r="T1199" s="95">
        <f t="shared" si="373"/>
        <v>0</v>
      </c>
      <c r="U1199" s="79" t="e">
        <f>VLOOKUP($S1199,'Grille de Tarif OQN'!$B$2:$S$3603,U$1,0)</f>
        <v>#N/A</v>
      </c>
      <c r="V1199" s="79" t="e">
        <f>VLOOKUP($S1199,'Grille de Tarif OQN'!$B$2:$S$3603,V$1,0)</f>
        <v>#N/A</v>
      </c>
      <c r="W1199" s="79" t="e">
        <f>VLOOKUP($S1199,'Grille de Tarif OQN'!$B$2:$S$3603,W$1,0)</f>
        <v>#N/A</v>
      </c>
      <c r="X1199" s="79" t="e">
        <f>VLOOKUP($S1199,'Grille de Tarif OQN'!$B$2:$S$3603,X$1,0)</f>
        <v>#N/A</v>
      </c>
      <c r="Y1199" s="79" t="e">
        <f>VLOOKUP($S1199,'Grille de Tarif OQN'!$B$2:$S$3603,Y$1,0)</f>
        <v>#N/A</v>
      </c>
      <c r="Z1199" s="79" t="e">
        <f>VLOOKUP($S1199,'Grille de Tarif OQN'!$B$2:$S$3603,Z$1,0)</f>
        <v>#N/A</v>
      </c>
      <c r="AA1199" s="79" t="e">
        <f>VLOOKUP($S1199,'Grille de Tarif OQN'!$B$2:$S$3603,AA$1,0)</f>
        <v>#N/A</v>
      </c>
      <c r="AB1199" s="79" t="e">
        <f>VLOOKUP($S1199,'Grille de Tarif OQN'!$B$2:$S$3603,AB$1,0)</f>
        <v>#N/A</v>
      </c>
      <c r="AC1199" s="79" t="e">
        <f>VLOOKUP($S1199,'Grille de Tarif OQN'!$B$2:$S$3603,AC$1,0)</f>
        <v>#N/A</v>
      </c>
      <c r="AD1199" s="79" t="e">
        <f>VLOOKUP($S1199,'Grille de Tarif OQN'!$B$2:$S$3603,AD$1,0)</f>
        <v>#N/A</v>
      </c>
      <c r="AE1199" s="79" t="e">
        <f>VLOOKUP($S1199,'Grille de Tarif OQN'!$B$2:$S$3603,AE$1,0)</f>
        <v>#N/A</v>
      </c>
      <c r="AF1199" s="79" t="e">
        <f>VLOOKUP($S1199,'Grille de Tarif OQN'!$B$2:$S$3603,AF$1,0)</f>
        <v>#N/A</v>
      </c>
      <c r="AG1199" s="79" t="e">
        <f>VLOOKUP($S1199,'Grille de Tarif OQN'!$B$2:$S$3603,AG$1,0)</f>
        <v>#N/A</v>
      </c>
      <c r="AH1199" s="79" t="e">
        <f>VLOOKUP($S1199,'Grille de Tarif OQN'!$B$2:$S$3603,AH$1,0)</f>
        <v>#N/A</v>
      </c>
      <c r="AI1199" s="79" t="e">
        <f>VLOOKUP($S1199,'Grille de Tarif OQN'!$B$2:$S$3603,AI$1,0)</f>
        <v>#N/A</v>
      </c>
      <c r="AJ1199" s="79" t="e">
        <f>VLOOKUP($S1199,'Grille de Tarif OQN'!$B$2:$S$3603,AJ$1,0)</f>
        <v>#N/A</v>
      </c>
      <c r="AK1199" s="81"/>
      <c r="AL1199" s="81"/>
      <c r="AM1199" s="81"/>
      <c r="AN1199" s="81"/>
      <c r="AO1199" s="81"/>
      <c r="AP1199" s="81"/>
      <c r="AQ1199" s="81"/>
      <c r="AR1199" s="81"/>
      <c r="AS1199" s="81"/>
      <c r="AT1199" s="81"/>
      <c r="AU1199" s="72"/>
      <c r="AV1199"/>
      <c r="AW1199"/>
      <c r="AX1199"/>
      <c r="AY1199"/>
      <c r="AZ1199" s="96">
        <f t="shared" si="374"/>
        <v>0</v>
      </c>
      <c r="BA1199" s="24" t="e">
        <f t="shared" si="375"/>
        <v>#N/A</v>
      </c>
      <c r="BB1199" s="24" t="e">
        <f t="shared" si="376"/>
        <v>#N/A</v>
      </c>
      <c r="BC1199" s="24" t="e">
        <f t="shared" si="377"/>
        <v>#N/A</v>
      </c>
      <c r="BD1199" s="24" t="e">
        <f t="shared" si="378"/>
        <v>#N/A</v>
      </c>
      <c r="BE1199"/>
      <c r="BF1199" t="e">
        <f t="shared" si="379"/>
        <v>#N/A</v>
      </c>
      <c r="BG1199" t="str">
        <f t="shared" si="380"/>
        <v>HDJ</v>
      </c>
      <c r="BH1199" s="20" t="e">
        <f t="shared" si="381"/>
        <v>#N/A</v>
      </c>
      <c r="BI1199" s="20" t="e">
        <f t="shared" si="382"/>
        <v>#N/A</v>
      </c>
      <c r="BJ1199" s="20" t="e">
        <f t="shared" si="383"/>
        <v>#N/A</v>
      </c>
      <c r="BK1199" s="20" t="e">
        <f t="shared" si="384"/>
        <v>#N/A</v>
      </c>
      <c r="BL1199" s="20" t="e">
        <f t="shared" si="385"/>
        <v>#N/A</v>
      </c>
      <c r="BM1199" s="20" t="e">
        <f t="shared" si="387"/>
        <v>#N/A</v>
      </c>
      <c r="BN1199" s="20" t="e">
        <f t="shared" si="386"/>
        <v>#N/A</v>
      </c>
    </row>
    <row r="1200" spans="1:66">
      <c r="A1200" s="92"/>
      <c r="B1200" s="90"/>
      <c r="C1200" s="90"/>
      <c r="D1200" s="93"/>
      <c r="E1200" s="93"/>
      <c r="F1200" s="93"/>
      <c r="G1200" s="93"/>
      <c r="H1200" s="93"/>
      <c r="I1200" s="93"/>
      <c r="J1200" s="93"/>
      <c r="K1200" s="93"/>
      <c r="L1200" s="92"/>
      <c r="M1200" s="93"/>
      <c r="N1200" s="91">
        <f t="shared" si="368"/>
        <v>0</v>
      </c>
      <c r="O1200" s="91" t="str">
        <f t="shared" si="369"/>
        <v/>
      </c>
      <c r="P1200" s="91" t="str">
        <f t="shared" si="370"/>
        <v/>
      </c>
      <c r="Q1200" s="91" t="str">
        <f t="shared" si="371"/>
        <v>HDJ</v>
      </c>
      <c r="R1200" s="82"/>
      <c r="S1200" s="95">
        <f t="shared" si="372"/>
        <v>0</v>
      </c>
      <c r="T1200" s="95">
        <f t="shared" si="373"/>
        <v>0</v>
      </c>
      <c r="U1200" s="79" t="e">
        <f>VLOOKUP($S1200,'Grille de Tarif OQN'!$B$2:$S$3603,U$1,0)</f>
        <v>#N/A</v>
      </c>
      <c r="V1200" s="79" t="e">
        <f>VLOOKUP($S1200,'Grille de Tarif OQN'!$B$2:$S$3603,V$1,0)</f>
        <v>#N/A</v>
      </c>
      <c r="W1200" s="79" t="e">
        <f>VLOOKUP($S1200,'Grille de Tarif OQN'!$B$2:$S$3603,W$1,0)</f>
        <v>#N/A</v>
      </c>
      <c r="X1200" s="79" t="e">
        <f>VLOOKUP($S1200,'Grille de Tarif OQN'!$B$2:$S$3603,X$1,0)</f>
        <v>#N/A</v>
      </c>
      <c r="Y1200" s="79" t="e">
        <f>VLOOKUP($S1200,'Grille de Tarif OQN'!$B$2:$S$3603,Y$1,0)</f>
        <v>#N/A</v>
      </c>
      <c r="Z1200" s="79" t="e">
        <f>VLOOKUP($S1200,'Grille de Tarif OQN'!$B$2:$S$3603,Z$1,0)</f>
        <v>#N/A</v>
      </c>
      <c r="AA1200" s="79" t="e">
        <f>VLOOKUP($S1200,'Grille de Tarif OQN'!$B$2:$S$3603,AA$1,0)</f>
        <v>#N/A</v>
      </c>
      <c r="AB1200" s="79" t="e">
        <f>VLOOKUP($S1200,'Grille de Tarif OQN'!$B$2:$S$3603,AB$1,0)</f>
        <v>#N/A</v>
      </c>
      <c r="AC1200" s="79" t="e">
        <f>VLOOKUP($S1200,'Grille de Tarif OQN'!$B$2:$S$3603,AC$1,0)</f>
        <v>#N/A</v>
      </c>
      <c r="AD1200" s="79" t="e">
        <f>VLOOKUP($S1200,'Grille de Tarif OQN'!$B$2:$S$3603,AD$1,0)</f>
        <v>#N/A</v>
      </c>
      <c r="AE1200" s="79" t="e">
        <f>VLOOKUP($S1200,'Grille de Tarif OQN'!$B$2:$S$3603,AE$1,0)</f>
        <v>#N/A</v>
      </c>
      <c r="AF1200" s="79" t="e">
        <f>VLOOKUP($S1200,'Grille de Tarif OQN'!$B$2:$S$3603,AF$1,0)</f>
        <v>#N/A</v>
      </c>
      <c r="AG1200" s="79" t="e">
        <f>VLOOKUP($S1200,'Grille de Tarif OQN'!$B$2:$S$3603,AG$1,0)</f>
        <v>#N/A</v>
      </c>
      <c r="AH1200" s="79" t="e">
        <f>VLOOKUP($S1200,'Grille de Tarif OQN'!$B$2:$S$3603,AH$1,0)</f>
        <v>#N/A</v>
      </c>
      <c r="AI1200" s="79" t="e">
        <f>VLOOKUP($S1200,'Grille de Tarif OQN'!$B$2:$S$3603,AI$1,0)</f>
        <v>#N/A</v>
      </c>
      <c r="AJ1200" s="79" t="e">
        <f>VLOOKUP($S1200,'Grille de Tarif OQN'!$B$2:$S$3603,AJ$1,0)</f>
        <v>#N/A</v>
      </c>
      <c r="AK1200" s="81"/>
      <c r="AL1200" s="81"/>
      <c r="AM1200" s="81"/>
      <c r="AN1200" s="81"/>
      <c r="AO1200" s="81"/>
      <c r="AP1200" s="81"/>
      <c r="AQ1200" s="81"/>
      <c r="AR1200" s="81"/>
      <c r="AS1200" s="81"/>
      <c r="AT1200" s="81"/>
      <c r="AU1200" s="72"/>
      <c r="AV1200"/>
      <c r="AW1200"/>
      <c r="AX1200"/>
      <c r="AY1200"/>
      <c r="AZ1200" s="96">
        <f t="shared" si="374"/>
        <v>0</v>
      </c>
      <c r="BA1200" s="24" t="e">
        <f t="shared" si="375"/>
        <v>#N/A</v>
      </c>
      <c r="BB1200" s="24" t="e">
        <f t="shared" si="376"/>
        <v>#N/A</v>
      </c>
      <c r="BC1200" s="24" t="e">
        <f t="shared" si="377"/>
        <v>#N/A</v>
      </c>
      <c r="BD1200" s="24" t="e">
        <f t="shared" si="378"/>
        <v>#N/A</v>
      </c>
      <c r="BE1200"/>
      <c r="BF1200" t="e">
        <f t="shared" si="379"/>
        <v>#N/A</v>
      </c>
      <c r="BG1200" t="str">
        <f t="shared" si="380"/>
        <v>HDJ</v>
      </c>
      <c r="BH1200" s="20" t="e">
        <f t="shared" si="381"/>
        <v>#N/A</v>
      </c>
      <c r="BI1200" s="20" t="e">
        <f t="shared" si="382"/>
        <v>#N/A</v>
      </c>
      <c r="BJ1200" s="20" t="e">
        <f t="shared" si="383"/>
        <v>#N/A</v>
      </c>
      <c r="BK1200" s="20" t="e">
        <f t="shared" si="384"/>
        <v>#N/A</v>
      </c>
      <c r="BL1200" s="20" t="e">
        <f t="shared" si="385"/>
        <v>#N/A</v>
      </c>
      <c r="BM1200" s="20" t="e">
        <f t="shared" si="387"/>
        <v>#N/A</v>
      </c>
      <c r="BN1200" s="20" t="e">
        <f t="shared" si="386"/>
        <v>#N/A</v>
      </c>
    </row>
    <row r="1201" spans="1:66">
      <c r="A1201" s="92"/>
      <c r="B1201" s="90"/>
      <c r="C1201" s="90"/>
      <c r="D1201" s="93"/>
      <c r="E1201" s="93"/>
      <c r="F1201" s="93"/>
      <c r="G1201" s="93"/>
      <c r="H1201" s="93"/>
      <c r="I1201" s="93"/>
      <c r="J1201" s="93"/>
      <c r="K1201" s="93"/>
      <c r="L1201" s="92"/>
      <c r="M1201" s="93"/>
      <c r="N1201" s="91">
        <f t="shared" si="368"/>
        <v>0</v>
      </c>
      <c r="O1201" s="91" t="str">
        <f t="shared" si="369"/>
        <v/>
      </c>
      <c r="P1201" s="91" t="str">
        <f t="shared" si="370"/>
        <v/>
      </c>
      <c r="Q1201" s="91" t="str">
        <f t="shared" si="371"/>
        <v>HDJ</v>
      </c>
      <c r="R1201" s="82"/>
      <c r="S1201" s="95">
        <f t="shared" si="372"/>
        <v>0</v>
      </c>
      <c r="T1201" s="95">
        <f t="shared" si="373"/>
        <v>0</v>
      </c>
      <c r="U1201" s="79" t="e">
        <f>VLOOKUP($S1201,'Grille de Tarif OQN'!$B$2:$S$3603,U$1,0)</f>
        <v>#N/A</v>
      </c>
      <c r="V1201" s="79" t="e">
        <f>VLOOKUP($S1201,'Grille de Tarif OQN'!$B$2:$S$3603,V$1,0)</f>
        <v>#N/A</v>
      </c>
      <c r="W1201" s="79" t="e">
        <f>VLOOKUP($S1201,'Grille de Tarif OQN'!$B$2:$S$3603,W$1,0)</f>
        <v>#N/A</v>
      </c>
      <c r="X1201" s="79" t="e">
        <f>VLOOKUP($S1201,'Grille de Tarif OQN'!$B$2:$S$3603,X$1,0)</f>
        <v>#N/A</v>
      </c>
      <c r="Y1201" s="79" t="e">
        <f>VLOOKUP($S1201,'Grille de Tarif OQN'!$B$2:$S$3603,Y$1,0)</f>
        <v>#N/A</v>
      </c>
      <c r="Z1201" s="79" t="e">
        <f>VLOOKUP($S1201,'Grille de Tarif OQN'!$B$2:$S$3603,Z$1,0)</f>
        <v>#N/A</v>
      </c>
      <c r="AA1201" s="79" t="e">
        <f>VLOOKUP($S1201,'Grille de Tarif OQN'!$B$2:$S$3603,AA$1,0)</f>
        <v>#N/A</v>
      </c>
      <c r="AB1201" s="79" t="e">
        <f>VLOOKUP($S1201,'Grille de Tarif OQN'!$B$2:$S$3603,AB$1,0)</f>
        <v>#N/A</v>
      </c>
      <c r="AC1201" s="79" t="e">
        <f>VLOOKUP($S1201,'Grille de Tarif OQN'!$B$2:$S$3603,AC$1,0)</f>
        <v>#N/A</v>
      </c>
      <c r="AD1201" s="79" t="e">
        <f>VLOOKUP($S1201,'Grille de Tarif OQN'!$B$2:$S$3603,AD$1,0)</f>
        <v>#N/A</v>
      </c>
      <c r="AE1201" s="79" t="e">
        <f>VLOOKUP($S1201,'Grille de Tarif OQN'!$B$2:$S$3603,AE$1,0)</f>
        <v>#N/A</v>
      </c>
      <c r="AF1201" s="79" t="e">
        <f>VLOOKUP($S1201,'Grille de Tarif OQN'!$B$2:$S$3603,AF$1,0)</f>
        <v>#N/A</v>
      </c>
      <c r="AG1201" s="79" t="e">
        <f>VLOOKUP($S1201,'Grille de Tarif OQN'!$B$2:$S$3603,AG$1,0)</f>
        <v>#N/A</v>
      </c>
      <c r="AH1201" s="79" t="e">
        <f>VLOOKUP($S1201,'Grille de Tarif OQN'!$B$2:$S$3603,AH$1,0)</f>
        <v>#N/A</v>
      </c>
      <c r="AI1201" s="79" t="e">
        <f>VLOOKUP($S1201,'Grille de Tarif OQN'!$B$2:$S$3603,AI$1,0)</f>
        <v>#N/A</v>
      </c>
      <c r="AJ1201" s="79" t="e">
        <f>VLOOKUP($S1201,'Grille de Tarif OQN'!$B$2:$S$3603,AJ$1,0)</f>
        <v>#N/A</v>
      </c>
      <c r="AK1201" s="81"/>
      <c r="AL1201" s="81"/>
      <c r="AM1201" s="81"/>
      <c r="AN1201" s="81"/>
      <c r="AO1201" s="81"/>
      <c r="AP1201" s="81"/>
      <c r="AQ1201" s="81"/>
      <c r="AR1201" s="81"/>
      <c r="AS1201" s="81"/>
      <c r="AT1201" s="81"/>
      <c r="AU1201" s="72"/>
      <c r="AV1201"/>
      <c r="AW1201"/>
      <c r="AX1201"/>
      <c r="AY1201"/>
      <c r="AZ1201" s="96">
        <f t="shared" si="374"/>
        <v>0</v>
      </c>
      <c r="BA1201" s="24" t="e">
        <f t="shared" si="375"/>
        <v>#N/A</v>
      </c>
      <c r="BB1201" s="24" t="e">
        <f t="shared" si="376"/>
        <v>#N/A</v>
      </c>
      <c r="BC1201" s="24" t="e">
        <f t="shared" si="377"/>
        <v>#N/A</v>
      </c>
      <c r="BD1201" s="24" t="e">
        <f t="shared" si="378"/>
        <v>#N/A</v>
      </c>
      <c r="BE1201"/>
      <c r="BF1201" t="e">
        <f t="shared" si="379"/>
        <v>#N/A</v>
      </c>
      <c r="BG1201" t="str">
        <f t="shared" si="380"/>
        <v>HDJ</v>
      </c>
      <c r="BH1201" s="20" t="e">
        <f t="shared" si="381"/>
        <v>#N/A</v>
      </c>
      <c r="BI1201" s="20" t="e">
        <f t="shared" si="382"/>
        <v>#N/A</v>
      </c>
      <c r="BJ1201" s="20" t="e">
        <f t="shared" si="383"/>
        <v>#N/A</v>
      </c>
      <c r="BK1201" s="20" t="e">
        <f t="shared" si="384"/>
        <v>#N/A</v>
      </c>
      <c r="BL1201" s="20" t="e">
        <f t="shared" si="385"/>
        <v>#N/A</v>
      </c>
      <c r="BM1201" s="20" t="e">
        <f t="shared" si="387"/>
        <v>#N/A</v>
      </c>
      <c r="BN1201" s="20" t="e">
        <f t="shared" si="386"/>
        <v>#N/A</v>
      </c>
    </row>
    <row r="1202" spans="1:66">
      <c r="A1202" s="92"/>
      <c r="B1202" s="90"/>
      <c r="C1202" s="90"/>
      <c r="D1202" s="93"/>
      <c r="E1202" s="93"/>
      <c r="F1202" s="93"/>
      <c r="G1202" s="93"/>
      <c r="H1202" s="93"/>
      <c r="I1202" s="93"/>
      <c r="J1202" s="93"/>
      <c r="K1202" s="93"/>
      <c r="L1202" s="92"/>
      <c r="M1202" s="93"/>
      <c r="N1202" s="91">
        <f t="shared" si="368"/>
        <v>0</v>
      </c>
      <c r="O1202" s="91" t="str">
        <f t="shared" si="369"/>
        <v/>
      </c>
      <c r="P1202" s="91" t="str">
        <f t="shared" si="370"/>
        <v/>
      </c>
      <c r="Q1202" s="91" t="str">
        <f t="shared" si="371"/>
        <v>HDJ</v>
      </c>
      <c r="R1202" s="82"/>
      <c r="S1202" s="95">
        <f t="shared" si="372"/>
        <v>0</v>
      </c>
      <c r="T1202" s="95">
        <f t="shared" si="373"/>
        <v>0</v>
      </c>
      <c r="U1202" s="79" t="e">
        <f>VLOOKUP($S1202,'Grille de Tarif OQN'!$B$2:$S$3603,U$1,0)</f>
        <v>#N/A</v>
      </c>
      <c r="V1202" s="79" t="e">
        <f>VLOOKUP($S1202,'Grille de Tarif OQN'!$B$2:$S$3603,V$1,0)</f>
        <v>#N/A</v>
      </c>
      <c r="W1202" s="79" t="e">
        <f>VLOOKUP($S1202,'Grille de Tarif OQN'!$B$2:$S$3603,W$1,0)</f>
        <v>#N/A</v>
      </c>
      <c r="X1202" s="79" t="e">
        <f>VLOOKUP($S1202,'Grille de Tarif OQN'!$B$2:$S$3603,X$1,0)</f>
        <v>#N/A</v>
      </c>
      <c r="Y1202" s="79" t="e">
        <f>VLOOKUP($S1202,'Grille de Tarif OQN'!$B$2:$S$3603,Y$1,0)</f>
        <v>#N/A</v>
      </c>
      <c r="Z1202" s="79" t="e">
        <f>VLOOKUP($S1202,'Grille de Tarif OQN'!$B$2:$S$3603,Z$1,0)</f>
        <v>#N/A</v>
      </c>
      <c r="AA1202" s="79" t="e">
        <f>VLOOKUP($S1202,'Grille de Tarif OQN'!$B$2:$S$3603,AA$1,0)</f>
        <v>#N/A</v>
      </c>
      <c r="AB1202" s="79" t="e">
        <f>VLOOKUP($S1202,'Grille de Tarif OQN'!$B$2:$S$3603,AB$1,0)</f>
        <v>#N/A</v>
      </c>
      <c r="AC1202" s="79" t="e">
        <f>VLOOKUP($S1202,'Grille de Tarif OQN'!$B$2:$S$3603,AC$1,0)</f>
        <v>#N/A</v>
      </c>
      <c r="AD1202" s="79" t="e">
        <f>VLOOKUP($S1202,'Grille de Tarif OQN'!$B$2:$S$3603,AD$1,0)</f>
        <v>#N/A</v>
      </c>
      <c r="AE1202" s="79" t="e">
        <f>VLOOKUP($S1202,'Grille de Tarif OQN'!$B$2:$S$3603,AE$1,0)</f>
        <v>#N/A</v>
      </c>
      <c r="AF1202" s="79" t="e">
        <f>VLOOKUP($S1202,'Grille de Tarif OQN'!$B$2:$S$3603,AF$1,0)</f>
        <v>#N/A</v>
      </c>
      <c r="AG1202" s="79" t="e">
        <f>VLOOKUP($S1202,'Grille de Tarif OQN'!$B$2:$S$3603,AG$1,0)</f>
        <v>#N/A</v>
      </c>
      <c r="AH1202" s="79" t="e">
        <f>VLOOKUP($S1202,'Grille de Tarif OQN'!$B$2:$S$3603,AH$1,0)</f>
        <v>#N/A</v>
      </c>
      <c r="AI1202" s="79" t="e">
        <f>VLOOKUP($S1202,'Grille de Tarif OQN'!$B$2:$S$3603,AI$1,0)</f>
        <v>#N/A</v>
      </c>
      <c r="AJ1202" s="79" t="e">
        <f>VLOOKUP($S1202,'Grille de Tarif OQN'!$B$2:$S$3603,AJ$1,0)</f>
        <v>#N/A</v>
      </c>
      <c r="AK1202" s="81"/>
      <c r="AL1202" s="81"/>
      <c r="AM1202" s="81"/>
      <c r="AN1202" s="81"/>
      <c r="AO1202" s="81"/>
      <c r="AP1202" s="81"/>
      <c r="AQ1202" s="81"/>
      <c r="AR1202" s="81"/>
      <c r="AS1202" s="81"/>
      <c r="AT1202" s="81"/>
      <c r="AU1202" s="72"/>
      <c r="AV1202"/>
      <c r="AW1202"/>
      <c r="AX1202"/>
      <c r="AY1202"/>
      <c r="AZ1202" s="96">
        <f t="shared" si="374"/>
        <v>0</v>
      </c>
      <c r="BA1202" s="24" t="e">
        <f t="shared" si="375"/>
        <v>#N/A</v>
      </c>
      <c r="BB1202" s="24" t="e">
        <f t="shared" si="376"/>
        <v>#N/A</v>
      </c>
      <c r="BC1202" s="24" t="e">
        <f t="shared" si="377"/>
        <v>#N/A</v>
      </c>
      <c r="BD1202" s="24" t="e">
        <f t="shared" si="378"/>
        <v>#N/A</v>
      </c>
      <c r="BE1202"/>
      <c r="BF1202" t="e">
        <f t="shared" si="379"/>
        <v>#N/A</v>
      </c>
      <c r="BG1202" t="str">
        <f t="shared" si="380"/>
        <v>HDJ</v>
      </c>
      <c r="BH1202" s="20" t="e">
        <f t="shared" si="381"/>
        <v>#N/A</v>
      </c>
      <c r="BI1202" s="20" t="e">
        <f t="shared" si="382"/>
        <v>#N/A</v>
      </c>
      <c r="BJ1202" s="20" t="e">
        <f t="shared" si="383"/>
        <v>#N/A</v>
      </c>
      <c r="BK1202" s="20" t="e">
        <f t="shared" si="384"/>
        <v>#N/A</v>
      </c>
      <c r="BL1202" s="20" t="e">
        <f t="shared" si="385"/>
        <v>#N/A</v>
      </c>
      <c r="BM1202" s="20" t="e">
        <f t="shared" si="387"/>
        <v>#N/A</v>
      </c>
      <c r="BN1202" s="20" t="e">
        <f t="shared" si="386"/>
        <v>#N/A</v>
      </c>
    </row>
    <row r="1203" spans="1:66">
      <c r="A1203" s="92"/>
      <c r="B1203" s="90"/>
      <c r="C1203" s="90"/>
      <c r="D1203" s="93"/>
      <c r="E1203" s="93"/>
      <c r="F1203" s="93"/>
      <c r="G1203" s="93"/>
      <c r="H1203" s="93"/>
      <c r="I1203" s="93"/>
      <c r="J1203" s="93"/>
      <c r="K1203" s="93"/>
      <c r="L1203" s="92"/>
      <c r="M1203" s="93"/>
      <c r="N1203" s="91">
        <f t="shared" si="368"/>
        <v>0</v>
      </c>
      <c r="O1203" s="91" t="str">
        <f t="shared" si="369"/>
        <v/>
      </c>
      <c r="P1203" s="91" t="str">
        <f t="shared" si="370"/>
        <v/>
      </c>
      <c r="Q1203" s="91" t="str">
        <f t="shared" si="371"/>
        <v>HDJ</v>
      </c>
      <c r="R1203" s="82"/>
      <c r="S1203" s="95">
        <f t="shared" si="372"/>
        <v>0</v>
      </c>
      <c r="T1203" s="95">
        <f t="shared" si="373"/>
        <v>0</v>
      </c>
      <c r="U1203" s="79" t="e">
        <f>VLOOKUP($S1203,'Grille de Tarif OQN'!$B$2:$S$3603,U$1,0)</f>
        <v>#N/A</v>
      </c>
      <c r="V1203" s="79" t="e">
        <f>VLOOKUP($S1203,'Grille de Tarif OQN'!$B$2:$S$3603,V$1,0)</f>
        <v>#N/A</v>
      </c>
      <c r="W1203" s="79" t="e">
        <f>VLOOKUP($S1203,'Grille de Tarif OQN'!$B$2:$S$3603,W$1,0)</f>
        <v>#N/A</v>
      </c>
      <c r="X1203" s="79" t="e">
        <f>VLOOKUP($S1203,'Grille de Tarif OQN'!$B$2:$S$3603,X$1,0)</f>
        <v>#N/A</v>
      </c>
      <c r="Y1203" s="79" t="e">
        <f>VLOOKUP($S1203,'Grille de Tarif OQN'!$B$2:$S$3603,Y$1,0)</f>
        <v>#N/A</v>
      </c>
      <c r="Z1203" s="79" t="e">
        <f>VLOOKUP($S1203,'Grille de Tarif OQN'!$B$2:$S$3603,Z$1,0)</f>
        <v>#N/A</v>
      </c>
      <c r="AA1203" s="79" t="e">
        <f>VLOOKUP($S1203,'Grille de Tarif OQN'!$B$2:$S$3603,AA$1,0)</f>
        <v>#N/A</v>
      </c>
      <c r="AB1203" s="79" t="e">
        <f>VLOOKUP($S1203,'Grille de Tarif OQN'!$B$2:$S$3603,AB$1,0)</f>
        <v>#N/A</v>
      </c>
      <c r="AC1203" s="79" t="e">
        <f>VLOOKUP($S1203,'Grille de Tarif OQN'!$B$2:$S$3603,AC$1,0)</f>
        <v>#N/A</v>
      </c>
      <c r="AD1203" s="79" t="e">
        <f>VLOOKUP($S1203,'Grille de Tarif OQN'!$B$2:$S$3603,AD$1,0)</f>
        <v>#N/A</v>
      </c>
      <c r="AE1203" s="79" t="e">
        <f>VLOOKUP($S1203,'Grille de Tarif OQN'!$B$2:$S$3603,AE$1,0)</f>
        <v>#N/A</v>
      </c>
      <c r="AF1203" s="79" t="e">
        <f>VLOOKUP($S1203,'Grille de Tarif OQN'!$B$2:$S$3603,AF$1,0)</f>
        <v>#N/A</v>
      </c>
      <c r="AG1203" s="79" t="e">
        <f>VLOOKUP($S1203,'Grille de Tarif OQN'!$B$2:$S$3603,AG$1,0)</f>
        <v>#N/A</v>
      </c>
      <c r="AH1203" s="79" t="e">
        <f>VLOOKUP($S1203,'Grille de Tarif OQN'!$B$2:$S$3603,AH$1,0)</f>
        <v>#N/A</v>
      </c>
      <c r="AI1203" s="79" t="e">
        <f>VLOOKUP($S1203,'Grille de Tarif OQN'!$B$2:$S$3603,AI$1,0)</f>
        <v>#N/A</v>
      </c>
      <c r="AJ1203" s="79" t="e">
        <f>VLOOKUP($S1203,'Grille de Tarif OQN'!$B$2:$S$3603,AJ$1,0)</f>
        <v>#N/A</v>
      </c>
      <c r="AK1203" s="81"/>
      <c r="AL1203" s="81"/>
      <c r="AM1203" s="81"/>
      <c r="AN1203" s="81"/>
      <c r="AO1203" s="81"/>
      <c r="AP1203" s="81"/>
      <c r="AQ1203" s="81"/>
      <c r="AR1203" s="81"/>
      <c r="AS1203" s="81"/>
      <c r="AT1203" s="81"/>
      <c r="AU1203" s="72"/>
      <c r="AV1203"/>
      <c r="AW1203"/>
      <c r="AX1203"/>
      <c r="AY1203"/>
      <c r="AZ1203" s="96">
        <f t="shared" si="374"/>
        <v>0</v>
      </c>
      <c r="BA1203" s="24" t="e">
        <f t="shared" si="375"/>
        <v>#N/A</v>
      </c>
      <c r="BB1203" s="24" t="e">
        <f t="shared" si="376"/>
        <v>#N/A</v>
      </c>
      <c r="BC1203" s="24" t="e">
        <f t="shared" si="377"/>
        <v>#N/A</v>
      </c>
      <c r="BD1203" s="24" t="e">
        <f t="shared" si="378"/>
        <v>#N/A</v>
      </c>
      <c r="BE1203"/>
      <c r="BF1203" t="e">
        <f t="shared" si="379"/>
        <v>#N/A</v>
      </c>
      <c r="BG1203" t="str">
        <f t="shared" si="380"/>
        <v>HDJ</v>
      </c>
      <c r="BH1203" s="20" t="e">
        <f t="shared" si="381"/>
        <v>#N/A</v>
      </c>
      <c r="BI1203" s="20" t="e">
        <f t="shared" si="382"/>
        <v>#N/A</v>
      </c>
      <c r="BJ1203" s="20" t="e">
        <f t="shared" si="383"/>
        <v>#N/A</v>
      </c>
      <c r="BK1203" s="20" t="e">
        <f t="shared" si="384"/>
        <v>#N/A</v>
      </c>
      <c r="BL1203" s="20" t="e">
        <f t="shared" si="385"/>
        <v>#N/A</v>
      </c>
      <c r="BM1203" s="20" t="e">
        <f t="shared" si="387"/>
        <v>#N/A</v>
      </c>
      <c r="BN1203" s="20" t="e">
        <f t="shared" si="386"/>
        <v>#N/A</v>
      </c>
    </row>
    <row r="1204" spans="1:66">
      <c r="A1204" s="92"/>
      <c r="B1204" s="90"/>
      <c r="C1204" s="90"/>
      <c r="D1204" s="93"/>
      <c r="E1204" s="93"/>
      <c r="F1204" s="93"/>
      <c r="G1204" s="93"/>
      <c r="H1204" s="93"/>
      <c r="I1204" s="93"/>
      <c r="J1204" s="93"/>
      <c r="K1204" s="93"/>
      <c r="L1204" s="92"/>
      <c r="M1204" s="93"/>
      <c r="N1204" s="91">
        <f t="shared" si="368"/>
        <v>0</v>
      </c>
      <c r="O1204" s="91" t="str">
        <f t="shared" si="369"/>
        <v/>
      </c>
      <c r="P1204" s="91" t="str">
        <f t="shared" si="370"/>
        <v/>
      </c>
      <c r="Q1204" s="91" t="str">
        <f t="shared" si="371"/>
        <v>HDJ</v>
      </c>
      <c r="R1204" s="82"/>
      <c r="S1204" s="95">
        <f t="shared" si="372"/>
        <v>0</v>
      </c>
      <c r="T1204" s="95">
        <f t="shared" si="373"/>
        <v>0</v>
      </c>
      <c r="U1204" s="79" t="e">
        <f>VLOOKUP($S1204,'Grille de Tarif OQN'!$B$2:$S$3603,U$1,0)</f>
        <v>#N/A</v>
      </c>
      <c r="V1204" s="79" t="e">
        <f>VLOOKUP($S1204,'Grille de Tarif OQN'!$B$2:$S$3603,V$1,0)</f>
        <v>#N/A</v>
      </c>
      <c r="W1204" s="79" t="e">
        <f>VLOOKUP($S1204,'Grille de Tarif OQN'!$B$2:$S$3603,W$1,0)</f>
        <v>#N/A</v>
      </c>
      <c r="X1204" s="79" t="e">
        <f>VLOOKUP($S1204,'Grille de Tarif OQN'!$B$2:$S$3603,X$1,0)</f>
        <v>#N/A</v>
      </c>
      <c r="Y1204" s="79" t="e">
        <f>VLOOKUP($S1204,'Grille de Tarif OQN'!$B$2:$S$3603,Y$1,0)</f>
        <v>#N/A</v>
      </c>
      <c r="Z1204" s="79" t="e">
        <f>VLOOKUP($S1204,'Grille de Tarif OQN'!$B$2:$S$3603,Z$1,0)</f>
        <v>#N/A</v>
      </c>
      <c r="AA1204" s="79" t="e">
        <f>VLOOKUP($S1204,'Grille de Tarif OQN'!$B$2:$S$3603,AA$1,0)</f>
        <v>#N/A</v>
      </c>
      <c r="AB1204" s="79" t="e">
        <f>VLOOKUP($S1204,'Grille de Tarif OQN'!$B$2:$S$3603,AB$1,0)</f>
        <v>#N/A</v>
      </c>
      <c r="AC1204" s="79" t="e">
        <f>VLOOKUP($S1204,'Grille de Tarif OQN'!$B$2:$S$3603,AC$1,0)</f>
        <v>#N/A</v>
      </c>
      <c r="AD1204" s="79" t="e">
        <f>VLOOKUP($S1204,'Grille de Tarif OQN'!$B$2:$S$3603,AD$1,0)</f>
        <v>#N/A</v>
      </c>
      <c r="AE1204" s="79" t="e">
        <f>VLOOKUP($S1204,'Grille de Tarif OQN'!$B$2:$S$3603,AE$1,0)</f>
        <v>#N/A</v>
      </c>
      <c r="AF1204" s="79" t="e">
        <f>VLOOKUP($S1204,'Grille de Tarif OQN'!$B$2:$S$3603,AF$1,0)</f>
        <v>#N/A</v>
      </c>
      <c r="AG1204" s="79" t="e">
        <f>VLOOKUP($S1204,'Grille de Tarif OQN'!$B$2:$S$3603,AG$1,0)</f>
        <v>#N/A</v>
      </c>
      <c r="AH1204" s="79" t="e">
        <f>VLOOKUP($S1204,'Grille de Tarif OQN'!$B$2:$S$3603,AH$1,0)</f>
        <v>#N/A</v>
      </c>
      <c r="AI1204" s="79" t="e">
        <f>VLOOKUP($S1204,'Grille de Tarif OQN'!$B$2:$S$3603,AI$1,0)</f>
        <v>#N/A</v>
      </c>
      <c r="AJ1204" s="79" t="e">
        <f>VLOOKUP($S1204,'Grille de Tarif OQN'!$B$2:$S$3603,AJ$1,0)</f>
        <v>#N/A</v>
      </c>
      <c r="AK1204" s="81"/>
      <c r="AL1204" s="81"/>
      <c r="AM1204" s="81"/>
      <c r="AN1204" s="81"/>
      <c r="AO1204" s="81"/>
      <c r="AP1204" s="81"/>
      <c r="AQ1204" s="81"/>
      <c r="AR1204" s="81"/>
      <c r="AS1204" s="81"/>
      <c r="AT1204" s="81"/>
      <c r="AU1204" s="72"/>
      <c r="AV1204"/>
      <c r="AW1204"/>
      <c r="AX1204"/>
      <c r="AY1204"/>
      <c r="AZ1204" s="96">
        <f t="shared" si="374"/>
        <v>0</v>
      </c>
      <c r="BA1204" s="24" t="e">
        <f t="shared" si="375"/>
        <v>#N/A</v>
      </c>
      <c r="BB1204" s="24" t="e">
        <f t="shared" si="376"/>
        <v>#N/A</v>
      </c>
      <c r="BC1204" s="24" t="e">
        <f t="shared" si="377"/>
        <v>#N/A</v>
      </c>
      <c r="BD1204" s="24" t="e">
        <f t="shared" si="378"/>
        <v>#N/A</v>
      </c>
      <c r="BE1204"/>
      <c r="BF1204" t="e">
        <f t="shared" si="379"/>
        <v>#N/A</v>
      </c>
      <c r="BG1204" t="str">
        <f t="shared" si="380"/>
        <v>HDJ</v>
      </c>
      <c r="BH1204" s="20" t="e">
        <f t="shared" si="381"/>
        <v>#N/A</v>
      </c>
      <c r="BI1204" s="20" t="e">
        <f t="shared" si="382"/>
        <v>#N/A</v>
      </c>
      <c r="BJ1204" s="20" t="e">
        <f t="shared" si="383"/>
        <v>#N/A</v>
      </c>
      <c r="BK1204" s="20" t="e">
        <f t="shared" si="384"/>
        <v>#N/A</v>
      </c>
      <c r="BL1204" s="20" t="e">
        <f t="shared" si="385"/>
        <v>#N/A</v>
      </c>
      <c r="BM1204" s="20" t="e">
        <f t="shared" si="387"/>
        <v>#N/A</v>
      </c>
      <c r="BN1204" s="20" t="e">
        <f t="shared" si="386"/>
        <v>#N/A</v>
      </c>
    </row>
    <row r="1205" spans="1:66">
      <c r="A1205" s="92"/>
      <c r="B1205" s="90"/>
      <c r="C1205" s="90"/>
      <c r="D1205" s="93"/>
      <c r="E1205" s="93"/>
      <c r="F1205" s="93"/>
      <c r="G1205" s="93"/>
      <c r="H1205" s="93"/>
      <c r="I1205" s="93"/>
      <c r="J1205" s="93"/>
      <c r="K1205" s="93"/>
      <c r="L1205" s="92"/>
      <c r="M1205" s="93"/>
      <c r="N1205" s="91">
        <f t="shared" si="368"/>
        <v>0</v>
      </c>
      <c r="O1205" s="91" t="str">
        <f t="shared" si="369"/>
        <v/>
      </c>
      <c r="P1205" s="91" t="str">
        <f t="shared" si="370"/>
        <v/>
      </c>
      <c r="Q1205" s="91" t="str">
        <f t="shared" si="371"/>
        <v>HDJ</v>
      </c>
      <c r="R1205" s="82"/>
      <c r="S1205" s="95">
        <f t="shared" si="372"/>
        <v>0</v>
      </c>
      <c r="T1205" s="95">
        <f t="shared" si="373"/>
        <v>0</v>
      </c>
      <c r="U1205" s="79" t="e">
        <f>VLOOKUP($S1205,'Grille de Tarif OQN'!$B$2:$S$3603,U$1,0)</f>
        <v>#N/A</v>
      </c>
      <c r="V1205" s="79" t="e">
        <f>VLOOKUP($S1205,'Grille de Tarif OQN'!$B$2:$S$3603,V$1,0)</f>
        <v>#N/A</v>
      </c>
      <c r="W1205" s="79" t="e">
        <f>VLOOKUP($S1205,'Grille de Tarif OQN'!$B$2:$S$3603,W$1,0)</f>
        <v>#N/A</v>
      </c>
      <c r="X1205" s="79" t="e">
        <f>VLOOKUP($S1205,'Grille de Tarif OQN'!$B$2:$S$3603,X$1,0)</f>
        <v>#N/A</v>
      </c>
      <c r="Y1205" s="79" t="e">
        <f>VLOOKUP($S1205,'Grille de Tarif OQN'!$B$2:$S$3603,Y$1,0)</f>
        <v>#N/A</v>
      </c>
      <c r="Z1205" s="79" t="e">
        <f>VLOOKUP($S1205,'Grille de Tarif OQN'!$B$2:$S$3603,Z$1,0)</f>
        <v>#N/A</v>
      </c>
      <c r="AA1205" s="79" t="e">
        <f>VLOOKUP($S1205,'Grille de Tarif OQN'!$B$2:$S$3603,AA$1,0)</f>
        <v>#N/A</v>
      </c>
      <c r="AB1205" s="79" t="e">
        <f>VLOOKUP($S1205,'Grille de Tarif OQN'!$B$2:$S$3603,AB$1,0)</f>
        <v>#N/A</v>
      </c>
      <c r="AC1205" s="79" t="e">
        <f>VLOOKUP($S1205,'Grille de Tarif OQN'!$B$2:$S$3603,AC$1,0)</f>
        <v>#N/A</v>
      </c>
      <c r="AD1205" s="79" t="e">
        <f>VLOOKUP($S1205,'Grille de Tarif OQN'!$B$2:$S$3603,AD$1,0)</f>
        <v>#N/A</v>
      </c>
      <c r="AE1205" s="79" t="e">
        <f>VLOOKUP($S1205,'Grille de Tarif OQN'!$B$2:$S$3603,AE$1,0)</f>
        <v>#N/A</v>
      </c>
      <c r="AF1205" s="79" t="e">
        <f>VLOOKUP($S1205,'Grille de Tarif OQN'!$B$2:$S$3603,AF$1,0)</f>
        <v>#N/A</v>
      </c>
      <c r="AG1205" s="79" t="e">
        <f>VLOOKUP($S1205,'Grille de Tarif OQN'!$B$2:$S$3603,AG$1,0)</f>
        <v>#N/A</v>
      </c>
      <c r="AH1205" s="79" t="e">
        <f>VLOOKUP($S1205,'Grille de Tarif OQN'!$B$2:$S$3603,AH$1,0)</f>
        <v>#N/A</v>
      </c>
      <c r="AI1205" s="79" t="e">
        <f>VLOOKUP($S1205,'Grille de Tarif OQN'!$B$2:$S$3603,AI$1,0)</f>
        <v>#N/A</v>
      </c>
      <c r="AJ1205" s="79" t="e">
        <f>VLOOKUP($S1205,'Grille de Tarif OQN'!$B$2:$S$3603,AJ$1,0)</f>
        <v>#N/A</v>
      </c>
      <c r="AK1205" s="81"/>
      <c r="AL1205" s="81"/>
      <c r="AM1205" s="81"/>
      <c r="AN1205" s="81"/>
      <c r="AO1205" s="81"/>
      <c r="AP1205" s="81"/>
      <c r="AQ1205" s="81"/>
      <c r="AR1205" s="81"/>
      <c r="AS1205" s="81"/>
      <c r="AT1205" s="81"/>
      <c r="AU1205" s="72"/>
      <c r="AV1205"/>
      <c r="AW1205"/>
      <c r="AX1205"/>
      <c r="AY1205"/>
      <c r="AZ1205" s="96">
        <f t="shared" si="374"/>
        <v>0</v>
      </c>
      <c r="BA1205" s="24" t="e">
        <f t="shared" si="375"/>
        <v>#N/A</v>
      </c>
      <c r="BB1205" s="24" t="e">
        <f t="shared" si="376"/>
        <v>#N/A</v>
      </c>
      <c r="BC1205" s="24" t="e">
        <f t="shared" si="377"/>
        <v>#N/A</v>
      </c>
      <c r="BD1205" s="24" t="e">
        <f t="shared" si="378"/>
        <v>#N/A</v>
      </c>
      <c r="BE1205"/>
      <c r="BF1205" t="e">
        <f t="shared" si="379"/>
        <v>#N/A</v>
      </c>
      <c r="BG1205" t="str">
        <f t="shared" si="380"/>
        <v>HDJ</v>
      </c>
      <c r="BH1205" s="20" t="e">
        <f t="shared" si="381"/>
        <v>#N/A</v>
      </c>
      <c r="BI1205" s="20" t="e">
        <f t="shared" si="382"/>
        <v>#N/A</v>
      </c>
      <c r="BJ1205" s="20" t="e">
        <f t="shared" si="383"/>
        <v>#N/A</v>
      </c>
      <c r="BK1205" s="20" t="e">
        <f t="shared" si="384"/>
        <v>#N/A</v>
      </c>
      <c r="BL1205" s="20" t="e">
        <f t="shared" si="385"/>
        <v>#N/A</v>
      </c>
      <c r="BM1205" s="20" t="e">
        <f t="shared" si="387"/>
        <v>#N/A</v>
      </c>
      <c r="BN1205" s="20" t="e">
        <f t="shared" si="386"/>
        <v>#N/A</v>
      </c>
    </row>
    <row r="1206" spans="1:66">
      <c r="A1206" s="92"/>
      <c r="B1206" s="90"/>
      <c r="C1206" s="90"/>
      <c r="D1206" s="93"/>
      <c r="E1206" s="93"/>
      <c r="F1206" s="93"/>
      <c r="G1206" s="93"/>
      <c r="H1206" s="93"/>
      <c r="I1206" s="93"/>
      <c r="J1206" s="93"/>
      <c r="K1206" s="93"/>
      <c r="L1206" s="92"/>
      <c r="M1206" s="93"/>
      <c r="N1206" s="91">
        <f t="shared" si="368"/>
        <v>0</v>
      </c>
      <c r="O1206" s="91" t="str">
        <f t="shared" si="369"/>
        <v/>
      </c>
      <c r="P1206" s="91" t="str">
        <f t="shared" si="370"/>
        <v/>
      </c>
      <c r="Q1206" s="91" t="str">
        <f t="shared" si="371"/>
        <v>HDJ</v>
      </c>
      <c r="R1206" s="82"/>
      <c r="S1206" s="95">
        <f t="shared" si="372"/>
        <v>0</v>
      </c>
      <c r="T1206" s="95">
        <f t="shared" si="373"/>
        <v>0</v>
      </c>
      <c r="U1206" s="79" t="e">
        <f>VLOOKUP($S1206,'Grille de Tarif OQN'!$B$2:$S$3603,U$1,0)</f>
        <v>#N/A</v>
      </c>
      <c r="V1206" s="79" t="e">
        <f>VLOOKUP($S1206,'Grille de Tarif OQN'!$B$2:$S$3603,V$1,0)</f>
        <v>#N/A</v>
      </c>
      <c r="W1206" s="79" t="e">
        <f>VLOOKUP($S1206,'Grille de Tarif OQN'!$B$2:$S$3603,W$1,0)</f>
        <v>#N/A</v>
      </c>
      <c r="X1206" s="79" t="e">
        <f>VLOOKUP($S1206,'Grille de Tarif OQN'!$B$2:$S$3603,X$1,0)</f>
        <v>#N/A</v>
      </c>
      <c r="Y1206" s="79" t="e">
        <f>VLOOKUP($S1206,'Grille de Tarif OQN'!$B$2:$S$3603,Y$1,0)</f>
        <v>#N/A</v>
      </c>
      <c r="Z1206" s="79" t="e">
        <f>VLOOKUP($S1206,'Grille de Tarif OQN'!$B$2:$S$3603,Z$1,0)</f>
        <v>#N/A</v>
      </c>
      <c r="AA1206" s="79" t="e">
        <f>VLOOKUP($S1206,'Grille de Tarif OQN'!$B$2:$S$3603,AA$1,0)</f>
        <v>#N/A</v>
      </c>
      <c r="AB1206" s="79" t="e">
        <f>VLOOKUP($S1206,'Grille de Tarif OQN'!$B$2:$S$3603,AB$1,0)</f>
        <v>#N/A</v>
      </c>
      <c r="AC1206" s="79" t="e">
        <f>VLOOKUP($S1206,'Grille de Tarif OQN'!$B$2:$S$3603,AC$1,0)</f>
        <v>#N/A</v>
      </c>
      <c r="AD1206" s="79" t="e">
        <f>VLOOKUP($S1206,'Grille de Tarif OQN'!$B$2:$S$3603,AD$1,0)</f>
        <v>#N/A</v>
      </c>
      <c r="AE1206" s="79" t="e">
        <f>VLOOKUP($S1206,'Grille de Tarif OQN'!$B$2:$S$3603,AE$1,0)</f>
        <v>#N/A</v>
      </c>
      <c r="AF1206" s="79" t="e">
        <f>VLOOKUP($S1206,'Grille de Tarif OQN'!$B$2:$S$3603,AF$1,0)</f>
        <v>#N/A</v>
      </c>
      <c r="AG1206" s="79" t="e">
        <f>VLOOKUP($S1206,'Grille de Tarif OQN'!$B$2:$S$3603,AG$1,0)</f>
        <v>#N/A</v>
      </c>
      <c r="AH1206" s="79" t="e">
        <f>VLOOKUP($S1206,'Grille de Tarif OQN'!$B$2:$S$3603,AH$1,0)</f>
        <v>#N/A</v>
      </c>
      <c r="AI1206" s="79" t="e">
        <f>VLOOKUP($S1206,'Grille de Tarif OQN'!$B$2:$S$3603,AI$1,0)</f>
        <v>#N/A</v>
      </c>
      <c r="AJ1206" s="79" t="e">
        <f>VLOOKUP($S1206,'Grille de Tarif OQN'!$B$2:$S$3603,AJ$1,0)</f>
        <v>#N/A</v>
      </c>
      <c r="AK1206" s="81"/>
      <c r="AL1206" s="81"/>
      <c r="AM1206" s="81"/>
      <c r="AN1206" s="81"/>
      <c r="AO1206" s="81"/>
      <c r="AP1206" s="81"/>
      <c r="AQ1206" s="81"/>
      <c r="AR1206" s="81"/>
      <c r="AS1206" s="81"/>
      <c r="AT1206" s="81"/>
      <c r="AU1206" s="72"/>
      <c r="AV1206"/>
      <c r="AW1206"/>
      <c r="AX1206"/>
      <c r="AY1206"/>
      <c r="AZ1206" s="96">
        <f t="shared" si="374"/>
        <v>0</v>
      </c>
      <c r="BA1206" s="24" t="e">
        <f t="shared" si="375"/>
        <v>#N/A</v>
      </c>
      <c r="BB1206" s="24" t="e">
        <f t="shared" si="376"/>
        <v>#N/A</v>
      </c>
      <c r="BC1206" s="24" t="e">
        <f t="shared" si="377"/>
        <v>#N/A</v>
      </c>
      <c r="BD1206" s="24" t="e">
        <f t="shared" si="378"/>
        <v>#N/A</v>
      </c>
      <c r="BE1206"/>
      <c r="BF1206" t="e">
        <f t="shared" si="379"/>
        <v>#N/A</v>
      </c>
      <c r="BG1206" t="str">
        <f t="shared" si="380"/>
        <v>HDJ</v>
      </c>
      <c r="BH1206" s="20" t="e">
        <f t="shared" si="381"/>
        <v>#N/A</v>
      </c>
      <c r="BI1206" s="20" t="e">
        <f t="shared" si="382"/>
        <v>#N/A</v>
      </c>
      <c r="BJ1206" s="20" t="e">
        <f t="shared" si="383"/>
        <v>#N/A</v>
      </c>
      <c r="BK1206" s="20" t="e">
        <f t="shared" si="384"/>
        <v>#N/A</v>
      </c>
      <c r="BL1206" s="20" t="e">
        <f t="shared" si="385"/>
        <v>#N/A</v>
      </c>
      <c r="BM1206" s="20" t="e">
        <f t="shared" si="387"/>
        <v>#N/A</v>
      </c>
      <c r="BN1206" s="20" t="e">
        <f t="shared" si="386"/>
        <v>#N/A</v>
      </c>
    </row>
    <row r="1207" spans="1:66">
      <c r="A1207" s="92"/>
      <c r="B1207" s="90"/>
      <c r="C1207" s="90"/>
      <c r="D1207" s="93"/>
      <c r="E1207" s="93"/>
      <c r="F1207" s="93"/>
      <c r="G1207" s="93"/>
      <c r="H1207" s="93"/>
      <c r="I1207" s="93"/>
      <c r="J1207" s="93"/>
      <c r="K1207" s="93"/>
      <c r="L1207" s="92"/>
      <c r="M1207" s="93"/>
      <c r="N1207" s="91">
        <f t="shared" si="368"/>
        <v>0</v>
      </c>
      <c r="O1207" s="91" t="str">
        <f t="shared" si="369"/>
        <v/>
      </c>
      <c r="P1207" s="91" t="str">
        <f t="shared" si="370"/>
        <v/>
      </c>
      <c r="Q1207" s="91" t="str">
        <f t="shared" si="371"/>
        <v>HDJ</v>
      </c>
      <c r="R1207" s="82"/>
      <c r="S1207" s="95">
        <f t="shared" si="372"/>
        <v>0</v>
      </c>
      <c r="T1207" s="95">
        <f t="shared" si="373"/>
        <v>0</v>
      </c>
      <c r="U1207" s="79" t="e">
        <f>VLOOKUP($S1207,'Grille de Tarif OQN'!$B$2:$S$3603,U$1,0)</f>
        <v>#N/A</v>
      </c>
      <c r="V1207" s="79" t="e">
        <f>VLOOKUP($S1207,'Grille de Tarif OQN'!$B$2:$S$3603,V$1,0)</f>
        <v>#N/A</v>
      </c>
      <c r="W1207" s="79" t="e">
        <f>VLOOKUP($S1207,'Grille de Tarif OQN'!$B$2:$S$3603,W$1,0)</f>
        <v>#N/A</v>
      </c>
      <c r="X1207" s="79" t="e">
        <f>VLOOKUP($S1207,'Grille de Tarif OQN'!$B$2:$S$3603,X$1,0)</f>
        <v>#N/A</v>
      </c>
      <c r="Y1207" s="79" t="e">
        <f>VLOOKUP($S1207,'Grille de Tarif OQN'!$B$2:$S$3603,Y$1,0)</f>
        <v>#N/A</v>
      </c>
      <c r="Z1207" s="79" t="e">
        <f>VLOOKUP($S1207,'Grille de Tarif OQN'!$B$2:$S$3603,Z$1,0)</f>
        <v>#N/A</v>
      </c>
      <c r="AA1207" s="79" t="e">
        <f>VLOOKUP($S1207,'Grille de Tarif OQN'!$B$2:$S$3603,AA$1,0)</f>
        <v>#N/A</v>
      </c>
      <c r="AB1207" s="79" t="e">
        <f>VLOOKUP($S1207,'Grille de Tarif OQN'!$B$2:$S$3603,AB$1,0)</f>
        <v>#N/A</v>
      </c>
      <c r="AC1207" s="79" t="e">
        <f>VLOOKUP($S1207,'Grille de Tarif OQN'!$B$2:$S$3603,AC$1,0)</f>
        <v>#N/A</v>
      </c>
      <c r="AD1207" s="79" t="e">
        <f>VLOOKUP($S1207,'Grille de Tarif OQN'!$B$2:$S$3603,AD$1,0)</f>
        <v>#N/A</v>
      </c>
      <c r="AE1207" s="79" t="e">
        <f>VLOOKUP($S1207,'Grille de Tarif OQN'!$B$2:$S$3603,AE$1,0)</f>
        <v>#N/A</v>
      </c>
      <c r="AF1207" s="79" t="e">
        <f>VLOOKUP($S1207,'Grille de Tarif OQN'!$B$2:$S$3603,AF$1,0)</f>
        <v>#N/A</v>
      </c>
      <c r="AG1207" s="79" t="e">
        <f>VLOOKUP($S1207,'Grille de Tarif OQN'!$B$2:$S$3603,AG$1,0)</f>
        <v>#N/A</v>
      </c>
      <c r="AH1207" s="79" t="e">
        <f>VLOOKUP($S1207,'Grille de Tarif OQN'!$B$2:$S$3603,AH$1,0)</f>
        <v>#N/A</v>
      </c>
      <c r="AI1207" s="79" t="e">
        <f>VLOOKUP($S1207,'Grille de Tarif OQN'!$B$2:$S$3603,AI$1,0)</f>
        <v>#N/A</v>
      </c>
      <c r="AJ1207" s="79" t="e">
        <f>VLOOKUP($S1207,'Grille de Tarif OQN'!$B$2:$S$3603,AJ$1,0)</f>
        <v>#N/A</v>
      </c>
      <c r="AK1207" s="81"/>
      <c r="AL1207" s="81"/>
      <c r="AM1207" s="81"/>
      <c r="AN1207" s="81"/>
      <c r="AO1207" s="81"/>
      <c r="AP1207" s="81"/>
      <c r="AQ1207" s="81"/>
      <c r="AR1207" s="81"/>
      <c r="AS1207" s="81"/>
      <c r="AT1207" s="81"/>
      <c r="AU1207" s="72"/>
      <c r="AV1207"/>
      <c r="AW1207"/>
      <c r="AX1207"/>
      <c r="AY1207"/>
      <c r="AZ1207" s="96">
        <f t="shared" si="374"/>
        <v>0</v>
      </c>
      <c r="BA1207" s="24" t="e">
        <f t="shared" si="375"/>
        <v>#N/A</v>
      </c>
      <c r="BB1207" s="24" t="e">
        <f t="shared" si="376"/>
        <v>#N/A</v>
      </c>
      <c r="BC1207" s="24" t="e">
        <f t="shared" si="377"/>
        <v>#N/A</v>
      </c>
      <c r="BD1207" s="24" t="e">
        <f t="shared" si="378"/>
        <v>#N/A</v>
      </c>
      <c r="BE1207"/>
      <c r="BF1207" t="e">
        <f t="shared" si="379"/>
        <v>#N/A</v>
      </c>
      <c r="BG1207" t="str">
        <f t="shared" si="380"/>
        <v>HDJ</v>
      </c>
      <c r="BH1207" s="20" t="e">
        <f t="shared" si="381"/>
        <v>#N/A</v>
      </c>
      <c r="BI1207" s="20" t="e">
        <f t="shared" si="382"/>
        <v>#N/A</v>
      </c>
      <c r="BJ1207" s="20" t="e">
        <f t="shared" si="383"/>
        <v>#N/A</v>
      </c>
      <c r="BK1207" s="20" t="e">
        <f t="shared" si="384"/>
        <v>#N/A</v>
      </c>
      <c r="BL1207" s="20" t="e">
        <f t="shared" si="385"/>
        <v>#N/A</v>
      </c>
      <c r="BM1207" s="20" t="e">
        <f t="shared" si="387"/>
        <v>#N/A</v>
      </c>
      <c r="BN1207" s="20" t="e">
        <f t="shared" si="386"/>
        <v>#N/A</v>
      </c>
    </row>
    <row r="1208" spans="1:66">
      <c r="A1208" s="92"/>
      <c r="B1208" s="90"/>
      <c r="C1208" s="90"/>
      <c r="D1208" s="93"/>
      <c r="E1208" s="93"/>
      <c r="F1208" s="93"/>
      <c r="G1208" s="93"/>
      <c r="H1208" s="93"/>
      <c r="I1208" s="93"/>
      <c r="J1208" s="93"/>
      <c r="K1208" s="93"/>
      <c r="L1208" s="92"/>
      <c r="M1208" s="93"/>
      <c r="N1208" s="91">
        <f t="shared" si="368"/>
        <v>0</v>
      </c>
      <c r="O1208" s="91" t="str">
        <f t="shared" si="369"/>
        <v/>
      </c>
      <c r="P1208" s="91" t="str">
        <f t="shared" si="370"/>
        <v/>
      </c>
      <c r="Q1208" s="91" t="str">
        <f t="shared" si="371"/>
        <v>HDJ</v>
      </c>
      <c r="R1208" s="82"/>
      <c r="S1208" s="95">
        <f t="shared" si="372"/>
        <v>0</v>
      </c>
      <c r="T1208" s="95">
        <f t="shared" si="373"/>
        <v>0</v>
      </c>
      <c r="U1208" s="79" t="e">
        <f>VLOOKUP($S1208,'Grille de Tarif OQN'!$B$2:$S$3603,U$1,0)</f>
        <v>#N/A</v>
      </c>
      <c r="V1208" s="79" t="e">
        <f>VLOOKUP($S1208,'Grille de Tarif OQN'!$B$2:$S$3603,V$1,0)</f>
        <v>#N/A</v>
      </c>
      <c r="W1208" s="79" t="e">
        <f>VLOOKUP($S1208,'Grille de Tarif OQN'!$B$2:$S$3603,W$1,0)</f>
        <v>#N/A</v>
      </c>
      <c r="X1208" s="79" t="e">
        <f>VLOOKUP($S1208,'Grille de Tarif OQN'!$B$2:$S$3603,X$1,0)</f>
        <v>#N/A</v>
      </c>
      <c r="Y1208" s="79" t="e">
        <f>VLOOKUP($S1208,'Grille de Tarif OQN'!$B$2:$S$3603,Y$1,0)</f>
        <v>#N/A</v>
      </c>
      <c r="Z1208" s="79" t="e">
        <f>VLOOKUP($S1208,'Grille de Tarif OQN'!$B$2:$S$3603,Z$1,0)</f>
        <v>#N/A</v>
      </c>
      <c r="AA1208" s="79" t="e">
        <f>VLOOKUP($S1208,'Grille de Tarif OQN'!$B$2:$S$3603,AA$1,0)</f>
        <v>#N/A</v>
      </c>
      <c r="AB1208" s="79" t="e">
        <f>VLOOKUP($S1208,'Grille de Tarif OQN'!$B$2:$S$3603,AB$1,0)</f>
        <v>#N/A</v>
      </c>
      <c r="AC1208" s="79" t="e">
        <f>VLOOKUP($S1208,'Grille de Tarif OQN'!$B$2:$S$3603,AC$1,0)</f>
        <v>#N/A</v>
      </c>
      <c r="AD1208" s="79" t="e">
        <f>VLOOKUP($S1208,'Grille de Tarif OQN'!$B$2:$S$3603,AD$1,0)</f>
        <v>#N/A</v>
      </c>
      <c r="AE1208" s="79" t="e">
        <f>VLOOKUP($S1208,'Grille de Tarif OQN'!$B$2:$S$3603,AE$1,0)</f>
        <v>#N/A</v>
      </c>
      <c r="AF1208" s="79" t="e">
        <f>VLOOKUP($S1208,'Grille de Tarif OQN'!$B$2:$S$3603,AF$1,0)</f>
        <v>#N/A</v>
      </c>
      <c r="AG1208" s="79" t="e">
        <f>VLOOKUP($S1208,'Grille de Tarif OQN'!$B$2:$S$3603,AG$1,0)</f>
        <v>#N/A</v>
      </c>
      <c r="AH1208" s="79" t="e">
        <f>VLOOKUP($S1208,'Grille de Tarif OQN'!$B$2:$S$3603,AH$1,0)</f>
        <v>#N/A</v>
      </c>
      <c r="AI1208" s="79" t="e">
        <f>VLOOKUP($S1208,'Grille de Tarif OQN'!$B$2:$S$3603,AI$1,0)</f>
        <v>#N/A</v>
      </c>
      <c r="AJ1208" s="79" t="e">
        <f>VLOOKUP($S1208,'Grille de Tarif OQN'!$B$2:$S$3603,AJ$1,0)</f>
        <v>#N/A</v>
      </c>
      <c r="AK1208" s="81"/>
      <c r="AL1208" s="81"/>
      <c r="AM1208" s="81"/>
      <c r="AN1208" s="81"/>
      <c r="AO1208" s="81"/>
      <c r="AP1208" s="81"/>
      <c r="AQ1208" s="81"/>
      <c r="AR1208" s="81"/>
      <c r="AS1208" s="81"/>
      <c r="AT1208" s="81"/>
      <c r="AU1208" s="72"/>
      <c r="AV1208"/>
      <c r="AW1208"/>
      <c r="AX1208"/>
      <c r="AY1208"/>
      <c r="AZ1208" s="96">
        <f t="shared" si="374"/>
        <v>0</v>
      </c>
      <c r="BA1208" s="24" t="e">
        <f t="shared" si="375"/>
        <v>#N/A</v>
      </c>
      <c r="BB1208" s="24" t="e">
        <f t="shared" si="376"/>
        <v>#N/A</v>
      </c>
      <c r="BC1208" s="24" t="e">
        <f t="shared" si="377"/>
        <v>#N/A</v>
      </c>
      <c r="BD1208" s="24" t="e">
        <f t="shared" si="378"/>
        <v>#N/A</v>
      </c>
      <c r="BE1208"/>
      <c r="BF1208" t="e">
        <f t="shared" si="379"/>
        <v>#N/A</v>
      </c>
      <c r="BG1208" t="str">
        <f t="shared" si="380"/>
        <v>HDJ</v>
      </c>
      <c r="BH1208" s="20" t="e">
        <f t="shared" si="381"/>
        <v>#N/A</v>
      </c>
      <c r="BI1208" s="20" t="e">
        <f t="shared" si="382"/>
        <v>#N/A</v>
      </c>
      <c r="BJ1208" s="20" t="e">
        <f t="shared" si="383"/>
        <v>#N/A</v>
      </c>
      <c r="BK1208" s="20" t="e">
        <f t="shared" si="384"/>
        <v>#N/A</v>
      </c>
      <c r="BL1208" s="20" t="e">
        <f t="shared" si="385"/>
        <v>#N/A</v>
      </c>
      <c r="BM1208" s="20" t="e">
        <f t="shared" si="387"/>
        <v>#N/A</v>
      </c>
      <c r="BN1208" s="20" t="e">
        <f t="shared" si="386"/>
        <v>#N/A</v>
      </c>
    </row>
    <row r="1209" spans="1:66">
      <c r="A1209" s="92"/>
      <c r="B1209" s="90"/>
      <c r="C1209" s="90"/>
      <c r="D1209" s="93"/>
      <c r="E1209" s="93"/>
      <c r="F1209" s="93"/>
      <c r="G1209" s="93"/>
      <c r="H1209" s="93"/>
      <c r="I1209" s="93"/>
      <c r="J1209" s="93"/>
      <c r="K1209" s="93"/>
      <c r="L1209" s="92"/>
      <c r="M1209" s="93"/>
      <c r="N1209" s="91">
        <f t="shared" ref="N1209:N1272" si="388">IF(LEN(B1209)=7,1,0)</f>
        <v>0</v>
      </c>
      <c r="O1209" s="91" t="str">
        <f t="shared" ref="O1209:O1272" si="389">LEFT(B1209,2)</f>
        <v/>
      </c>
      <c r="P1209" s="91" t="str">
        <f t="shared" ref="P1209:P1272" si="390">LEFT(B1209,4)</f>
        <v/>
      </c>
      <c r="Q1209" s="91" t="str">
        <f t="shared" ref="Q1209:Q1272" si="391">IF(F1209=1,"HC","HDJ")</f>
        <v>HDJ</v>
      </c>
      <c r="R1209" s="82"/>
      <c r="S1209" s="95">
        <f t="shared" ref="S1209:S1272" si="392">B1209</f>
        <v>0</v>
      </c>
      <c r="T1209" s="95">
        <f t="shared" ref="T1209:T1272" si="393">C1209</f>
        <v>0</v>
      </c>
      <c r="U1209" s="79" t="e">
        <f>VLOOKUP($S1209,'Grille de Tarif OQN'!$B$2:$S$3603,U$1,0)</f>
        <v>#N/A</v>
      </c>
      <c r="V1209" s="79" t="e">
        <f>VLOOKUP($S1209,'Grille de Tarif OQN'!$B$2:$S$3603,V$1,0)</f>
        <v>#N/A</v>
      </c>
      <c r="W1209" s="79" t="e">
        <f>VLOOKUP($S1209,'Grille de Tarif OQN'!$B$2:$S$3603,W$1,0)</f>
        <v>#N/A</v>
      </c>
      <c r="X1209" s="79" t="e">
        <f>VLOOKUP($S1209,'Grille de Tarif OQN'!$B$2:$S$3603,X$1,0)</f>
        <v>#N/A</v>
      </c>
      <c r="Y1209" s="79" t="e">
        <f>VLOOKUP($S1209,'Grille de Tarif OQN'!$B$2:$S$3603,Y$1,0)</f>
        <v>#N/A</v>
      </c>
      <c r="Z1209" s="79" t="e">
        <f>VLOOKUP($S1209,'Grille de Tarif OQN'!$B$2:$S$3603,Z$1,0)</f>
        <v>#N/A</v>
      </c>
      <c r="AA1209" s="79" t="e">
        <f>VLOOKUP($S1209,'Grille de Tarif OQN'!$B$2:$S$3603,AA$1,0)</f>
        <v>#N/A</v>
      </c>
      <c r="AB1209" s="79" t="e">
        <f>VLOOKUP($S1209,'Grille de Tarif OQN'!$B$2:$S$3603,AB$1,0)</f>
        <v>#N/A</v>
      </c>
      <c r="AC1209" s="79" t="e">
        <f>VLOOKUP($S1209,'Grille de Tarif OQN'!$B$2:$S$3603,AC$1,0)</f>
        <v>#N/A</v>
      </c>
      <c r="AD1209" s="79" t="e">
        <f>VLOOKUP($S1209,'Grille de Tarif OQN'!$B$2:$S$3603,AD$1,0)</f>
        <v>#N/A</v>
      </c>
      <c r="AE1209" s="79" t="e">
        <f>VLOOKUP($S1209,'Grille de Tarif OQN'!$B$2:$S$3603,AE$1,0)</f>
        <v>#N/A</v>
      </c>
      <c r="AF1209" s="79" t="e">
        <f>VLOOKUP($S1209,'Grille de Tarif OQN'!$B$2:$S$3603,AF$1,0)</f>
        <v>#N/A</v>
      </c>
      <c r="AG1209" s="79" t="e">
        <f>VLOOKUP($S1209,'Grille de Tarif OQN'!$B$2:$S$3603,AG$1,0)</f>
        <v>#N/A</v>
      </c>
      <c r="AH1209" s="79" t="e">
        <f>VLOOKUP($S1209,'Grille de Tarif OQN'!$B$2:$S$3603,AH$1,0)</f>
        <v>#N/A</v>
      </c>
      <c r="AI1209" s="79" t="e">
        <f>VLOOKUP($S1209,'Grille de Tarif OQN'!$B$2:$S$3603,AI$1,0)</f>
        <v>#N/A</v>
      </c>
      <c r="AJ1209" s="79" t="e">
        <f>VLOOKUP($S1209,'Grille de Tarif OQN'!$B$2:$S$3603,AJ$1,0)</f>
        <v>#N/A</v>
      </c>
      <c r="AK1209" s="81"/>
      <c r="AL1209" s="81"/>
      <c r="AM1209" s="81"/>
      <c r="AN1209" s="81"/>
      <c r="AO1209" s="81"/>
      <c r="AP1209" s="81"/>
      <c r="AQ1209" s="81"/>
      <c r="AR1209" s="81"/>
      <c r="AS1209" s="81"/>
      <c r="AT1209" s="81"/>
      <c r="AU1209" s="72"/>
      <c r="AV1209"/>
      <c r="AW1209"/>
      <c r="AX1209"/>
      <c r="AY1209"/>
      <c r="AZ1209" s="96">
        <f t="shared" ref="AZ1209:AZ1272" si="394">D1209</f>
        <v>0</v>
      </c>
      <c r="BA1209" s="24" t="e">
        <f t="shared" ref="BA1209:BA1272" si="395">IF(BG1209="HDJ",BN1209,IF(BF1209="ZONE90",BM1209,IF(BF1209="ZONEBASSE",BH1209,IF(BF1209="ZONEFORF1",BI1209,IF(BF1209="ZONEFORF2",BJ1209,IF(BF1209="ZONEFORF3",BK1209,BL1209))))))</f>
        <v>#N/A</v>
      </c>
      <c r="BB1209" s="24" t="e">
        <f t="shared" ref="BB1209:BB1272" si="396">BA1209/AZ1209</f>
        <v>#N/A</v>
      </c>
      <c r="BC1209" s="24" t="e">
        <f t="shared" ref="BC1209:BC1272" si="397">BA1209*$BD$1</f>
        <v>#N/A</v>
      </c>
      <c r="BD1209" s="24" t="e">
        <f t="shared" ref="BD1209:BD1272" si="398">BB1209*$BD$1</f>
        <v>#N/A</v>
      </c>
      <c r="BE1209"/>
      <c r="BF1209" t="e">
        <f t="shared" ref="BF1209:BF1272" si="399">IF(AZ1209&gt;90,"ZONE90",IF(AG1209=1,IF(AZ1209&lt;U1209,"ZONEBASSE",IF(AZ1209&lt;AI1209,"ZONEFORF1",IF(AZ1209&lt;AJ1209,"ZONEFORF2",IF(AZ1209&lt;V1209,"ZONEFORF3","ZONEHAUTE")))),IF(AZ1209&lt;U1209,"ZONEBASSE",IF(AZ1209&lt;V1209,"ZONEFORF1","ZONEHAUTE"))))</f>
        <v>#N/A</v>
      </c>
      <c r="BG1209" t="str">
        <f t="shared" ref="BG1209:BG1272" si="400">IF(RIGHT(S1209,1)="0","HDJ","HC")</f>
        <v>HDJ</v>
      </c>
      <c r="BH1209" s="20" t="e">
        <f t="shared" ref="BH1209:BH1272" si="401">IF(AZ1209&lt;8,AD1209*AZ1209,W1209-(U1209-AZ1209)*X1209)</f>
        <v>#N/A</v>
      </c>
      <c r="BI1209" s="20" t="e">
        <f t="shared" ref="BI1209:BI1272" si="402">Y1209</f>
        <v>#N/A</v>
      </c>
      <c r="BJ1209" s="20" t="e">
        <f t="shared" ref="BJ1209:BJ1272" si="403">Z1209</f>
        <v>#N/A</v>
      </c>
      <c r="BK1209" s="20" t="e">
        <f t="shared" ref="BK1209:BK1272" si="404">AA1209</f>
        <v>#N/A</v>
      </c>
      <c r="BL1209" s="20" t="e">
        <f t="shared" ref="BL1209:BL1272" si="405">IF(AG1209=1,AA1209+(AZ1209-V1209)*AB1209,Y1209+(AZ1209-V1209)*AB1209)</f>
        <v>#N/A</v>
      </c>
      <c r="BM1209" s="20" t="e">
        <f t="shared" si="387"/>
        <v>#N/A</v>
      </c>
      <c r="BN1209" s="20" t="e">
        <f t="shared" ref="BN1209:BN1272" si="406">AZ1209*Y1209</f>
        <v>#N/A</v>
      </c>
    </row>
    <row r="1210" spans="1:66">
      <c r="A1210" s="92"/>
      <c r="B1210" s="90"/>
      <c r="C1210" s="90"/>
      <c r="D1210" s="93"/>
      <c r="E1210" s="93"/>
      <c r="F1210" s="93"/>
      <c r="G1210" s="93"/>
      <c r="H1210" s="93"/>
      <c r="I1210" s="93"/>
      <c r="J1210" s="93"/>
      <c r="K1210" s="93"/>
      <c r="L1210" s="92"/>
      <c r="M1210" s="93"/>
      <c r="N1210" s="91">
        <f t="shared" si="388"/>
        <v>0</v>
      </c>
      <c r="O1210" s="91" t="str">
        <f t="shared" si="389"/>
        <v/>
      </c>
      <c r="P1210" s="91" t="str">
        <f t="shared" si="390"/>
        <v/>
      </c>
      <c r="Q1210" s="91" t="str">
        <f t="shared" si="391"/>
        <v>HDJ</v>
      </c>
      <c r="R1210" s="82"/>
      <c r="S1210" s="95">
        <f t="shared" si="392"/>
        <v>0</v>
      </c>
      <c r="T1210" s="95">
        <f t="shared" si="393"/>
        <v>0</v>
      </c>
      <c r="U1210" s="79" t="e">
        <f>VLOOKUP($S1210,'Grille de Tarif OQN'!$B$2:$S$3603,U$1,0)</f>
        <v>#N/A</v>
      </c>
      <c r="V1210" s="79" t="e">
        <f>VLOOKUP($S1210,'Grille de Tarif OQN'!$B$2:$S$3603,V$1,0)</f>
        <v>#N/A</v>
      </c>
      <c r="W1210" s="79" t="e">
        <f>VLOOKUP($S1210,'Grille de Tarif OQN'!$B$2:$S$3603,W$1,0)</f>
        <v>#N/A</v>
      </c>
      <c r="X1210" s="79" t="e">
        <f>VLOOKUP($S1210,'Grille de Tarif OQN'!$B$2:$S$3603,X$1,0)</f>
        <v>#N/A</v>
      </c>
      <c r="Y1210" s="79" t="e">
        <f>VLOOKUP($S1210,'Grille de Tarif OQN'!$B$2:$S$3603,Y$1,0)</f>
        <v>#N/A</v>
      </c>
      <c r="Z1210" s="79" t="e">
        <f>VLOOKUP($S1210,'Grille de Tarif OQN'!$B$2:$S$3603,Z$1,0)</f>
        <v>#N/A</v>
      </c>
      <c r="AA1210" s="79" t="e">
        <f>VLOOKUP($S1210,'Grille de Tarif OQN'!$B$2:$S$3603,AA$1,0)</f>
        <v>#N/A</v>
      </c>
      <c r="AB1210" s="79" t="e">
        <f>VLOOKUP($S1210,'Grille de Tarif OQN'!$B$2:$S$3603,AB$1,0)</f>
        <v>#N/A</v>
      </c>
      <c r="AC1210" s="79" t="e">
        <f>VLOOKUP($S1210,'Grille de Tarif OQN'!$B$2:$S$3603,AC$1,0)</f>
        <v>#N/A</v>
      </c>
      <c r="AD1210" s="79" t="e">
        <f>VLOOKUP($S1210,'Grille de Tarif OQN'!$B$2:$S$3603,AD$1,0)</f>
        <v>#N/A</v>
      </c>
      <c r="AE1210" s="79" t="e">
        <f>VLOOKUP($S1210,'Grille de Tarif OQN'!$B$2:$S$3603,AE$1,0)</f>
        <v>#N/A</v>
      </c>
      <c r="AF1210" s="79" t="e">
        <f>VLOOKUP($S1210,'Grille de Tarif OQN'!$B$2:$S$3603,AF$1,0)</f>
        <v>#N/A</v>
      </c>
      <c r="AG1210" s="79" t="e">
        <f>VLOOKUP($S1210,'Grille de Tarif OQN'!$B$2:$S$3603,AG$1,0)</f>
        <v>#N/A</v>
      </c>
      <c r="AH1210" s="79" t="e">
        <f>VLOOKUP($S1210,'Grille de Tarif OQN'!$B$2:$S$3603,AH$1,0)</f>
        <v>#N/A</v>
      </c>
      <c r="AI1210" s="79" t="e">
        <f>VLOOKUP($S1210,'Grille de Tarif OQN'!$B$2:$S$3603,AI$1,0)</f>
        <v>#N/A</v>
      </c>
      <c r="AJ1210" s="79" t="e">
        <f>VLOOKUP($S1210,'Grille de Tarif OQN'!$B$2:$S$3603,AJ$1,0)</f>
        <v>#N/A</v>
      </c>
      <c r="AK1210" s="81"/>
      <c r="AL1210" s="81"/>
      <c r="AM1210" s="81"/>
      <c r="AN1210" s="81"/>
      <c r="AO1210" s="81"/>
      <c r="AP1210" s="81"/>
      <c r="AQ1210" s="81"/>
      <c r="AR1210" s="81"/>
      <c r="AS1210" s="81"/>
      <c r="AT1210" s="81"/>
      <c r="AU1210" s="72"/>
      <c r="AV1210"/>
      <c r="AW1210"/>
      <c r="AX1210"/>
      <c r="AY1210"/>
      <c r="AZ1210" s="96">
        <f t="shared" si="394"/>
        <v>0</v>
      </c>
      <c r="BA1210" s="24" t="e">
        <f t="shared" si="395"/>
        <v>#N/A</v>
      </c>
      <c r="BB1210" s="24" t="e">
        <f t="shared" si="396"/>
        <v>#N/A</v>
      </c>
      <c r="BC1210" s="24" t="e">
        <f t="shared" si="397"/>
        <v>#N/A</v>
      </c>
      <c r="BD1210" s="24" t="e">
        <f t="shared" si="398"/>
        <v>#N/A</v>
      </c>
      <c r="BE1210"/>
      <c r="BF1210" t="e">
        <f t="shared" si="399"/>
        <v>#N/A</v>
      </c>
      <c r="BG1210" t="str">
        <f t="shared" si="400"/>
        <v>HDJ</v>
      </c>
      <c r="BH1210" s="20" t="e">
        <f t="shared" si="401"/>
        <v>#N/A</v>
      </c>
      <c r="BI1210" s="20" t="e">
        <f t="shared" si="402"/>
        <v>#N/A</v>
      </c>
      <c r="BJ1210" s="20" t="e">
        <f t="shared" si="403"/>
        <v>#N/A</v>
      </c>
      <c r="BK1210" s="20" t="e">
        <f t="shared" si="404"/>
        <v>#N/A</v>
      </c>
      <c r="BL1210" s="20" t="e">
        <f t="shared" si="405"/>
        <v>#N/A</v>
      </c>
      <c r="BM1210" s="20" t="e">
        <f t="shared" si="387"/>
        <v>#N/A</v>
      </c>
      <c r="BN1210" s="20" t="e">
        <f t="shared" si="406"/>
        <v>#N/A</v>
      </c>
    </row>
    <row r="1211" spans="1:66">
      <c r="A1211" s="92"/>
      <c r="B1211" s="90"/>
      <c r="C1211" s="90"/>
      <c r="D1211" s="93"/>
      <c r="E1211" s="93"/>
      <c r="F1211" s="93"/>
      <c r="G1211" s="93"/>
      <c r="H1211" s="93"/>
      <c r="I1211" s="93"/>
      <c r="J1211" s="93"/>
      <c r="K1211" s="93"/>
      <c r="L1211" s="92"/>
      <c r="M1211" s="93"/>
      <c r="N1211" s="91">
        <f t="shared" si="388"/>
        <v>0</v>
      </c>
      <c r="O1211" s="91" t="str">
        <f t="shared" si="389"/>
        <v/>
      </c>
      <c r="P1211" s="91" t="str">
        <f t="shared" si="390"/>
        <v/>
      </c>
      <c r="Q1211" s="91" t="str">
        <f t="shared" si="391"/>
        <v>HDJ</v>
      </c>
      <c r="R1211" s="82"/>
      <c r="S1211" s="95">
        <f t="shared" si="392"/>
        <v>0</v>
      </c>
      <c r="T1211" s="95">
        <f t="shared" si="393"/>
        <v>0</v>
      </c>
      <c r="U1211" s="79" t="e">
        <f>VLOOKUP($S1211,'Grille de Tarif OQN'!$B$2:$S$3603,U$1,0)</f>
        <v>#N/A</v>
      </c>
      <c r="V1211" s="79" t="e">
        <f>VLOOKUP($S1211,'Grille de Tarif OQN'!$B$2:$S$3603,V$1,0)</f>
        <v>#N/A</v>
      </c>
      <c r="W1211" s="79" t="e">
        <f>VLOOKUP($S1211,'Grille de Tarif OQN'!$B$2:$S$3603,W$1,0)</f>
        <v>#N/A</v>
      </c>
      <c r="X1211" s="79" t="e">
        <f>VLOOKUP($S1211,'Grille de Tarif OQN'!$B$2:$S$3603,X$1,0)</f>
        <v>#N/A</v>
      </c>
      <c r="Y1211" s="79" t="e">
        <f>VLOOKUP($S1211,'Grille de Tarif OQN'!$B$2:$S$3603,Y$1,0)</f>
        <v>#N/A</v>
      </c>
      <c r="Z1211" s="79" t="e">
        <f>VLOOKUP($S1211,'Grille de Tarif OQN'!$B$2:$S$3603,Z$1,0)</f>
        <v>#N/A</v>
      </c>
      <c r="AA1211" s="79" t="e">
        <f>VLOOKUP($S1211,'Grille de Tarif OQN'!$B$2:$S$3603,AA$1,0)</f>
        <v>#N/A</v>
      </c>
      <c r="AB1211" s="79" t="e">
        <f>VLOOKUP($S1211,'Grille de Tarif OQN'!$B$2:$S$3603,AB$1,0)</f>
        <v>#N/A</v>
      </c>
      <c r="AC1211" s="79" t="e">
        <f>VLOOKUP($S1211,'Grille de Tarif OQN'!$B$2:$S$3603,AC$1,0)</f>
        <v>#N/A</v>
      </c>
      <c r="AD1211" s="79" t="e">
        <f>VLOOKUP($S1211,'Grille de Tarif OQN'!$B$2:$S$3603,AD$1,0)</f>
        <v>#N/A</v>
      </c>
      <c r="AE1211" s="79" t="e">
        <f>VLOOKUP($S1211,'Grille de Tarif OQN'!$B$2:$S$3603,AE$1,0)</f>
        <v>#N/A</v>
      </c>
      <c r="AF1211" s="79" t="e">
        <f>VLOOKUP($S1211,'Grille de Tarif OQN'!$B$2:$S$3603,AF$1,0)</f>
        <v>#N/A</v>
      </c>
      <c r="AG1211" s="79" t="e">
        <f>VLOOKUP($S1211,'Grille de Tarif OQN'!$B$2:$S$3603,AG$1,0)</f>
        <v>#N/A</v>
      </c>
      <c r="AH1211" s="79" t="e">
        <f>VLOOKUP($S1211,'Grille de Tarif OQN'!$B$2:$S$3603,AH$1,0)</f>
        <v>#N/A</v>
      </c>
      <c r="AI1211" s="79" t="e">
        <f>VLOOKUP($S1211,'Grille de Tarif OQN'!$B$2:$S$3603,AI$1,0)</f>
        <v>#N/A</v>
      </c>
      <c r="AJ1211" s="79" t="e">
        <f>VLOOKUP($S1211,'Grille de Tarif OQN'!$B$2:$S$3603,AJ$1,0)</f>
        <v>#N/A</v>
      </c>
      <c r="AK1211" s="81"/>
      <c r="AL1211" s="81"/>
      <c r="AM1211" s="81"/>
      <c r="AN1211" s="81"/>
      <c r="AO1211" s="81"/>
      <c r="AP1211" s="81"/>
      <c r="AQ1211" s="81"/>
      <c r="AR1211" s="81"/>
      <c r="AS1211" s="81"/>
      <c r="AT1211" s="81"/>
      <c r="AU1211" s="72"/>
      <c r="AV1211"/>
      <c r="AW1211"/>
      <c r="AX1211"/>
      <c r="AY1211"/>
      <c r="AZ1211" s="96">
        <f t="shared" si="394"/>
        <v>0</v>
      </c>
      <c r="BA1211" s="24" t="e">
        <f t="shared" si="395"/>
        <v>#N/A</v>
      </c>
      <c r="BB1211" s="24" t="e">
        <f t="shared" si="396"/>
        <v>#N/A</v>
      </c>
      <c r="BC1211" s="24" t="e">
        <f t="shared" si="397"/>
        <v>#N/A</v>
      </c>
      <c r="BD1211" s="24" t="e">
        <f t="shared" si="398"/>
        <v>#N/A</v>
      </c>
      <c r="BE1211"/>
      <c r="BF1211" t="e">
        <f t="shared" si="399"/>
        <v>#N/A</v>
      </c>
      <c r="BG1211" t="str">
        <f t="shared" si="400"/>
        <v>HDJ</v>
      </c>
      <c r="BH1211" s="20" t="e">
        <f t="shared" si="401"/>
        <v>#N/A</v>
      </c>
      <c r="BI1211" s="20" t="e">
        <f t="shared" si="402"/>
        <v>#N/A</v>
      </c>
      <c r="BJ1211" s="20" t="e">
        <f t="shared" si="403"/>
        <v>#N/A</v>
      </c>
      <c r="BK1211" s="20" t="e">
        <f t="shared" si="404"/>
        <v>#N/A</v>
      </c>
      <c r="BL1211" s="20" t="e">
        <f t="shared" si="405"/>
        <v>#N/A</v>
      </c>
      <c r="BM1211" s="20" t="e">
        <f t="shared" si="387"/>
        <v>#N/A</v>
      </c>
      <c r="BN1211" s="20" t="e">
        <f t="shared" si="406"/>
        <v>#N/A</v>
      </c>
    </row>
    <row r="1212" spans="1:66">
      <c r="A1212" s="92"/>
      <c r="B1212" s="90"/>
      <c r="C1212" s="90"/>
      <c r="D1212" s="93"/>
      <c r="E1212" s="93"/>
      <c r="F1212" s="93"/>
      <c r="G1212" s="93"/>
      <c r="H1212" s="93"/>
      <c r="I1212" s="93"/>
      <c r="J1212" s="93"/>
      <c r="K1212" s="93"/>
      <c r="L1212" s="92"/>
      <c r="M1212" s="93"/>
      <c r="N1212" s="91">
        <f t="shared" si="388"/>
        <v>0</v>
      </c>
      <c r="O1212" s="91" t="str">
        <f t="shared" si="389"/>
        <v/>
      </c>
      <c r="P1212" s="91" t="str">
        <f t="shared" si="390"/>
        <v/>
      </c>
      <c r="Q1212" s="91" t="str">
        <f t="shared" si="391"/>
        <v>HDJ</v>
      </c>
      <c r="R1212" s="82"/>
      <c r="S1212" s="95">
        <f t="shared" si="392"/>
        <v>0</v>
      </c>
      <c r="T1212" s="95">
        <f t="shared" si="393"/>
        <v>0</v>
      </c>
      <c r="U1212" s="79" t="e">
        <f>VLOOKUP($S1212,'Grille de Tarif OQN'!$B$2:$S$3603,U$1,0)</f>
        <v>#N/A</v>
      </c>
      <c r="V1212" s="79" t="e">
        <f>VLOOKUP($S1212,'Grille de Tarif OQN'!$B$2:$S$3603,V$1,0)</f>
        <v>#N/A</v>
      </c>
      <c r="W1212" s="79" t="e">
        <f>VLOOKUP($S1212,'Grille de Tarif OQN'!$B$2:$S$3603,W$1,0)</f>
        <v>#N/A</v>
      </c>
      <c r="X1212" s="79" t="e">
        <f>VLOOKUP($S1212,'Grille de Tarif OQN'!$B$2:$S$3603,X$1,0)</f>
        <v>#N/A</v>
      </c>
      <c r="Y1212" s="79" t="e">
        <f>VLOOKUP($S1212,'Grille de Tarif OQN'!$B$2:$S$3603,Y$1,0)</f>
        <v>#N/A</v>
      </c>
      <c r="Z1212" s="79" t="e">
        <f>VLOOKUP($S1212,'Grille de Tarif OQN'!$B$2:$S$3603,Z$1,0)</f>
        <v>#N/A</v>
      </c>
      <c r="AA1212" s="79" t="e">
        <f>VLOOKUP($S1212,'Grille de Tarif OQN'!$B$2:$S$3603,AA$1,0)</f>
        <v>#N/A</v>
      </c>
      <c r="AB1212" s="79" t="e">
        <f>VLOOKUP($S1212,'Grille de Tarif OQN'!$B$2:$S$3603,AB$1,0)</f>
        <v>#N/A</v>
      </c>
      <c r="AC1212" s="79" t="e">
        <f>VLOOKUP($S1212,'Grille de Tarif OQN'!$B$2:$S$3603,AC$1,0)</f>
        <v>#N/A</v>
      </c>
      <c r="AD1212" s="79" t="e">
        <f>VLOOKUP($S1212,'Grille de Tarif OQN'!$B$2:$S$3603,AD$1,0)</f>
        <v>#N/A</v>
      </c>
      <c r="AE1212" s="79" t="e">
        <f>VLOOKUP($S1212,'Grille de Tarif OQN'!$B$2:$S$3603,AE$1,0)</f>
        <v>#N/A</v>
      </c>
      <c r="AF1212" s="79" t="e">
        <f>VLOOKUP($S1212,'Grille de Tarif OQN'!$B$2:$S$3603,AF$1,0)</f>
        <v>#N/A</v>
      </c>
      <c r="AG1212" s="79" t="e">
        <f>VLOOKUP($S1212,'Grille de Tarif OQN'!$B$2:$S$3603,AG$1,0)</f>
        <v>#N/A</v>
      </c>
      <c r="AH1212" s="79" t="e">
        <f>VLOOKUP($S1212,'Grille de Tarif OQN'!$B$2:$S$3603,AH$1,0)</f>
        <v>#N/A</v>
      </c>
      <c r="AI1212" s="79" t="e">
        <f>VLOOKUP($S1212,'Grille de Tarif OQN'!$B$2:$S$3603,AI$1,0)</f>
        <v>#N/A</v>
      </c>
      <c r="AJ1212" s="79" t="e">
        <f>VLOOKUP($S1212,'Grille de Tarif OQN'!$B$2:$S$3603,AJ$1,0)</f>
        <v>#N/A</v>
      </c>
      <c r="AK1212" s="81"/>
      <c r="AL1212" s="81"/>
      <c r="AM1212" s="81"/>
      <c r="AN1212" s="81"/>
      <c r="AO1212" s="81"/>
      <c r="AP1212" s="81"/>
      <c r="AQ1212" s="81"/>
      <c r="AR1212" s="81"/>
      <c r="AS1212" s="81"/>
      <c r="AT1212" s="81"/>
      <c r="AU1212" s="72"/>
      <c r="AV1212"/>
      <c r="AW1212"/>
      <c r="AX1212"/>
      <c r="AY1212"/>
      <c r="AZ1212" s="96">
        <f t="shared" si="394"/>
        <v>0</v>
      </c>
      <c r="BA1212" s="24" t="e">
        <f t="shared" si="395"/>
        <v>#N/A</v>
      </c>
      <c r="BB1212" s="24" t="e">
        <f t="shared" si="396"/>
        <v>#N/A</v>
      </c>
      <c r="BC1212" s="24" t="e">
        <f t="shared" si="397"/>
        <v>#N/A</v>
      </c>
      <c r="BD1212" s="24" t="e">
        <f t="shared" si="398"/>
        <v>#N/A</v>
      </c>
      <c r="BE1212"/>
      <c r="BF1212" t="e">
        <f t="shared" si="399"/>
        <v>#N/A</v>
      </c>
      <c r="BG1212" t="str">
        <f t="shared" si="400"/>
        <v>HDJ</v>
      </c>
      <c r="BH1212" s="20" t="e">
        <f t="shared" si="401"/>
        <v>#N/A</v>
      </c>
      <c r="BI1212" s="20" t="e">
        <f t="shared" si="402"/>
        <v>#N/A</v>
      </c>
      <c r="BJ1212" s="20" t="e">
        <f t="shared" si="403"/>
        <v>#N/A</v>
      </c>
      <c r="BK1212" s="20" t="e">
        <f t="shared" si="404"/>
        <v>#N/A</v>
      </c>
      <c r="BL1212" s="20" t="e">
        <f t="shared" si="405"/>
        <v>#N/A</v>
      </c>
      <c r="BM1212" s="20" t="e">
        <f t="shared" si="387"/>
        <v>#N/A</v>
      </c>
      <c r="BN1212" s="20" t="e">
        <f t="shared" si="406"/>
        <v>#N/A</v>
      </c>
    </row>
    <row r="1213" spans="1:66">
      <c r="A1213" s="92"/>
      <c r="B1213" s="90"/>
      <c r="C1213" s="90"/>
      <c r="D1213" s="93"/>
      <c r="E1213" s="93"/>
      <c r="F1213" s="93"/>
      <c r="G1213" s="93"/>
      <c r="H1213" s="93"/>
      <c r="I1213" s="93"/>
      <c r="J1213" s="93"/>
      <c r="K1213" s="93"/>
      <c r="L1213" s="92"/>
      <c r="M1213" s="93"/>
      <c r="N1213" s="91">
        <f t="shared" si="388"/>
        <v>0</v>
      </c>
      <c r="O1213" s="91" t="str">
        <f t="shared" si="389"/>
        <v/>
      </c>
      <c r="P1213" s="91" t="str">
        <f t="shared" si="390"/>
        <v/>
      </c>
      <c r="Q1213" s="91" t="str">
        <f t="shared" si="391"/>
        <v>HDJ</v>
      </c>
      <c r="R1213" s="82"/>
      <c r="S1213" s="95">
        <f t="shared" si="392"/>
        <v>0</v>
      </c>
      <c r="T1213" s="95">
        <f t="shared" si="393"/>
        <v>0</v>
      </c>
      <c r="U1213" s="79" t="e">
        <f>VLOOKUP($S1213,'Grille de Tarif OQN'!$B$2:$S$3603,U$1,0)</f>
        <v>#N/A</v>
      </c>
      <c r="V1213" s="79" t="e">
        <f>VLOOKUP($S1213,'Grille de Tarif OQN'!$B$2:$S$3603,V$1,0)</f>
        <v>#N/A</v>
      </c>
      <c r="W1213" s="79" t="e">
        <f>VLOOKUP($S1213,'Grille de Tarif OQN'!$B$2:$S$3603,W$1,0)</f>
        <v>#N/A</v>
      </c>
      <c r="X1213" s="79" t="e">
        <f>VLOOKUP($S1213,'Grille de Tarif OQN'!$B$2:$S$3603,X$1,0)</f>
        <v>#N/A</v>
      </c>
      <c r="Y1213" s="79" t="e">
        <f>VLOOKUP($S1213,'Grille de Tarif OQN'!$B$2:$S$3603,Y$1,0)</f>
        <v>#N/A</v>
      </c>
      <c r="Z1213" s="79" t="e">
        <f>VLOOKUP($S1213,'Grille de Tarif OQN'!$B$2:$S$3603,Z$1,0)</f>
        <v>#N/A</v>
      </c>
      <c r="AA1213" s="79" t="e">
        <f>VLOOKUP($S1213,'Grille de Tarif OQN'!$B$2:$S$3603,AA$1,0)</f>
        <v>#N/A</v>
      </c>
      <c r="AB1213" s="79" t="e">
        <f>VLOOKUP($S1213,'Grille de Tarif OQN'!$B$2:$S$3603,AB$1,0)</f>
        <v>#N/A</v>
      </c>
      <c r="AC1213" s="79" t="e">
        <f>VLOOKUP($S1213,'Grille de Tarif OQN'!$B$2:$S$3603,AC$1,0)</f>
        <v>#N/A</v>
      </c>
      <c r="AD1213" s="79" t="e">
        <f>VLOOKUP($S1213,'Grille de Tarif OQN'!$B$2:$S$3603,AD$1,0)</f>
        <v>#N/A</v>
      </c>
      <c r="AE1213" s="79" t="e">
        <f>VLOOKUP($S1213,'Grille de Tarif OQN'!$B$2:$S$3603,AE$1,0)</f>
        <v>#N/A</v>
      </c>
      <c r="AF1213" s="79" t="e">
        <f>VLOOKUP($S1213,'Grille de Tarif OQN'!$B$2:$S$3603,AF$1,0)</f>
        <v>#N/A</v>
      </c>
      <c r="AG1213" s="79" t="e">
        <f>VLOOKUP($S1213,'Grille de Tarif OQN'!$B$2:$S$3603,AG$1,0)</f>
        <v>#N/A</v>
      </c>
      <c r="AH1213" s="79" t="e">
        <f>VLOOKUP($S1213,'Grille de Tarif OQN'!$B$2:$S$3603,AH$1,0)</f>
        <v>#N/A</v>
      </c>
      <c r="AI1213" s="79" t="e">
        <f>VLOOKUP($S1213,'Grille de Tarif OQN'!$B$2:$S$3603,AI$1,0)</f>
        <v>#N/A</v>
      </c>
      <c r="AJ1213" s="79" t="e">
        <f>VLOOKUP($S1213,'Grille de Tarif OQN'!$B$2:$S$3603,AJ$1,0)</f>
        <v>#N/A</v>
      </c>
      <c r="AK1213" s="81"/>
      <c r="AL1213" s="81"/>
      <c r="AM1213" s="81"/>
      <c r="AN1213" s="81"/>
      <c r="AO1213" s="81"/>
      <c r="AP1213" s="81"/>
      <c r="AQ1213" s="81"/>
      <c r="AR1213" s="81"/>
      <c r="AS1213" s="81"/>
      <c r="AT1213" s="81"/>
      <c r="AU1213" s="72"/>
      <c r="AV1213"/>
      <c r="AW1213"/>
      <c r="AX1213"/>
      <c r="AY1213"/>
      <c r="AZ1213" s="96">
        <f t="shared" si="394"/>
        <v>0</v>
      </c>
      <c r="BA1213" s="24" t="e">
        <f t="shared" si="395"/>
        <v>#N/A</v>
      </c>
      <c r="BB1213" s="24" t="e">
        <f t="shared" si="396"/>
        <v>#N/A</v>
      </c>
      <c r="BC1213" s="24" t="e">
        <f t="shared" si="397"/>
        <v>#N/A</v>
      </c>
      <c r="BD1213" s="24" t="e">
        <f t="shared" si="398"/>
        <v>#N/A</v>
      </c>
      <c r="BE1213"/>
      <c r="BF1213" t="e">
        <f t="shared" si="399"/>
        <v>#N/A</v>
      </c>
      <c r="BG1213" t="str">
        <f t="shared" si="400"/>
        <v>HDJ</v>
      </c>
      <c r="BH1213" s="20" t="e">
        <f t="shared" si="401"/>
        <v>#N/A</v>
      </c>
      <c r="BI1213" s="20" t="e">
        <f t="shared" si="402"/>
        <v>#N/A</v>
      </c>
      <c r="BJ1213" s="20" t="e">
        <f t="shared" si="403"/>
        <v>#N/A</v>
      </c>
      <c r="BK1213" s="20" t="e">
        <f t="shared" si="404"/>
        <v>#N/A</v>
      </c>
      <c r="BL1213" s="20" t="e">
        <f t="shared" si="405"/>
        <v>#N/A</v>
      </c>
      <c r="BM1213" s="20" t="e">
        <f t="shared" si="387"/>
        <v>#N/A</v>
      </c>
      <c r="BN1213" s="20" t="e">
        <f t="shared" si="406"/>
        <v>#N/A</v>
      </c>
    </row>
    <row r="1214" spans="1:66">
      <c r="A1214" s="92"/>
      <c r="B1214" s="90"/>
      <c r="C1214" s="90"/>
      <c r="D1214" s="93"/>
      <c r="E1214" s="93"/>
      <c r="F1214" s="93"/>
      <c r="G1214" s="93"/>
      <c r="H1214" s="93"/>
      <c r="I1214" s="93"/>
      <c r="J1214" s="93"/>
      <c r="K1214" s="93"/>
      <c r="L1214" s="92"/>
      <c r="M1214" s="93"/>
      <c r="N1214" s="91">
        <f t="shared" si="388"/>
        <v>0</v>
      </c>
      <c r="O1214" s="91" t="str">
        <f t="shared" si="389"/>
        <v/>
      </c>
      <c r="P1214" s="91" t="str">
        <f t="shared" si="390"/>
        <v/>
      </c>
      <c r="Q1214" s="91" t="str">
        <f t="shared" si="391"/>
        <v>HDJ</v>
      </c>
      <c r="R1214" s="82"/>
      <c r="S1214" s="95">
        <f t="shared" si="392"/>
        <v>0</v>
      </c>
      <c r="T1214" s="95">
        <f t="shared" si="393"/>
        <v>0</v>
      </c>
      <c r="U1214" s="79" t="e">
        <f>VLOOKUP($S1214,'Grille de Tarif OQN'!$B$2:$S$3603,U$1,0)</f>
        <v>#N/A</v>
      </c>
      <c r="V1214" s="79" t="e">
        <f>VLOOKUP($S1214,'Grille de Tarif OQN'!$B$2:$S$3603,V$1,0)</f>
        <v>#N/A</v>
      </c>
      <c r="W1214" s="79" t="e">
        <f>VLOOKUP($S1214,'Grille de Tarif OQN'!$B$2:$S$3603,W$1,0)</f>
        <v>#N/A</v>
      </c>
      <c r="X1214" s="79" t="e">
        <f>VLOOKUP($S1214,'Grille de Tarif OQN'!$B$2:$S$3603,X$1,0)</f>
        <v>#N/A</v>
      </c>
      <c r="Y1214" s="79" t="e">
        <f>VLOOKUP($S1214,'Grille de Tarif OQN'!$B$2:$S$3603,Y$1,0)</f>
        <v>#N/A</v>
      </c>
      <c r="Z1214" s="79" t="e">
        <f>VLOOKUP($S1214,'Grille de Tarif OQN'!$B$2:$S$3603,Z$1,0)</f>
        <v>#N/A</v>
      </c>
      <c r="AA1214" s="79" t="e">
        <f>VLOOKUP($S1214,'Grille de Tarif OQN'!$B$2:$S$3603,AA$1,0)</f>
        <v>#N/A</v>
      </c>
      <c r="AB1214" s="79" t="e">
        <f>VLOOKUP($S1214,'Grille de Tarif OQN'!$B$2:$S$3603,AB$1,0)</f>
        <v>#N/A</v>
      </c>
      <c r="AC1214" s="79" t="e">
        <f>VLOOKUP($S1214,'Grille de Tarif OQN'!$B$2:$S$3603,AC$1,0)</f>
        <v>#N/A</v>
      </c>
      <c r="AD1214" s="79" t="e">
        <f>VLOOKUP($S1214,'Grille de Tarif OQN'!$B$2:$S$3603,AD$1,0)</f>
        <v>#N/A</v>
      </c>
      <c r="AE1214" s="79" t="e">
        <f>VLOOKUP($S1214,'Grille de Tarif OQN'!$B$2:$S$3603,AE$1,0)</f>
        <v>#N/A</v>
      </c>
      <c r="AF1214" s="79" t="e">
        <f>VLOOKUP($S1214,'Grille de Tarif OQN'!$B$2:$S$3603,AF$1,0)</f>
        <v>#N/A</v>
      </c>
      <c r="AG1214" s="79" t="e">
        <f>VLOOKUP($S1214,'Grille de Tarif OQN'!$B$2:$S$3603,AG$1,0)</f>
        <v>#N/A</v>
      </c>
      <c r="AH1214" s="79" t="e">
        <f>VLOOKUP($S1214,'Grille de Tarif OQN'!$B$2:$S$3603,AH$1,0)</f>
        <v>#N/A</v>
      </c>
      <c r="AI1214" s="79" t="e">
        <f>VLOOKUP($S1214,'Grille de Tarif OQN'!$B$2:$S$3603,AI$1,0)</f>
        <v>#N/A</v>
      </c>
      <c r="AJ1214" s="79" t="e">
        <f>VLOOKUP($S1214,'Grille de Tarif OQN'!$B$2:$S$3603,AJ$1,0)</f>
        <v>#N/A</v>
      </c>
      <c r="AK1214" s="81"/>
      <c r="AL1214" s="81"/>
      <c r="AM1214" s="81"/>
      <c r="AN1214" s="81"/>
      <c r="AO1214" s="81"/>
      <c r="AP1214" s="81"/>
      <c r="AQ1214" s="81"/>
      <c r="AR1214" s="81"/>
      <c r="AS1214" s="81"/>
      <c r="AT1214" s="81"/>
      <c r="AU1214" s="72"/>
      <c r="AV1214"/>
      <c r="AW1214"/>
      <c r="AX1214"/>
      <c r="AY1214"/>
      <c r="AZ1214" s="96">
        <f t="shared" si="394"/>
        <v>0</v>
      </c>
      <c r="BA1214" s="24" t="e">
        <f t="shared" si="395"/>
        <v>#N/A</v>
      </c>
      <c r="BB1214" s="24" t="e">
        <f t="shared" si="396"/>
        <v>#N/A</v>
      </c>
      <c r="BC1214" s="24" t="e">
        <f t="shared" si="397"/>
        <v>#N/A</v>
      </c>
      <c r="BD1214" s="24" t="e">
        <f t="shared" si="398"/>
        <v>#N/A</v>
      </c>
      <c r="BE1214"/>
      <c r="BF1214" t="e">
        <f t="shared" si="399"/>
        <v>#N/A</v>
      </c>
      <c r="BG1214" t="str">
        <f t="shared" si="400"/>
        <v>HDJ</v>
      </c>
      <c r="BH1214" s="20" t="e">
        <f t="shared" si="401"/>
        <v>#N/A</v>
      </c>
      <c r="BI1214" s="20" t="e">
        <f t="shared" si="402"/>
        <v>#N/A</v>
      </c>
      <c r="BJ1214" s="20" t="e">
        <f t="shared" si="403"/>
        <v>#N/A</v>
      </c>
      <c r="BK1214" s="20" t="e">
        <f t="shared" si="404"/>
        <v>#N/A</v>
      </c>
      <c r="BL1214" s="20" t="e">
        <f t="shared" si="405"/>
        <v>#N/A</v>
      </c>
      <c r="BM1214" s="20" t="e">
        <f t="shared" si="387"/>
        <v>#N/A</v>
      </c>
      <c r="BN1214" s="20" t="e">
        <f t="shared" si="406"/>
        <v>#N/A</v>
      </c>
    </row>
    <row r="1215" spans="1:66">
      <c r="A1215" s="92"/>
      <c r="B1215" s="90"/>
      <c r="C1215" s="90"/>
      <c r="D1215" s="93"/>
      <c r="E1215" s="93"/>
      <c r="F1215" s="93"/>
      <c r="G1215" s="93"/>
      <c r="H1215" s="93"/>
      <c r="I1215" s="93"/>
      <c r="J1215" s="93"/>
      <c r="K1215" s="93"/>
      <c r="L1215" s="92"/>
      <c r="M1215" s="93"/>
      <c r="N1215" s="91">
        <f t="shared" si="388"/>
        <v>0</v>
      </c>
      <c r="O1215" s="91" t="str">
        <f t="shared" si="389"/>
        <v/>
      </c>
      <c r="P1215" s="91" t="str">
        <f t="shared" si="390"/>
        <v/>
      </c>
      <c r="Q1215" s="91" t="str">
        <f t="shared" si="391"/>
        <v>HDJ</v>
      </c>
      <c r="R1215" s="82"/>
      <c r="S1215" s="95">
        <f t="shared" si="392"/>
        <v>0</v>
      </c>
      <c r="T1215" s="95">
        <f t="shared" si="393"/>
        <v>0</v>
      </c>
      <c r="U1215" s="79" t="e">
        <f>VLOOKUP($S1215,'Grille de Tarif OQN'!$B$2:$S$3603,U$1,0)</f>
        <v>#N/A</v>
      </c>
      <c r="V1215" s="79" t="e">
        <f>VLOOKUP($S1215,'Grille de Tarif OQN'!$B$2:$S$3603,V$1,0)</f>
        <v>#N/A</v>
      </c>
      <c r="W1215" s="79" t="e">
        <f>VLOOKUP($S1215,'Grille de Tarif OQN'!$B$2:$S$3603,W$1,0)</f>
        <v>#N/A</v>
      </c>
      <c r="X1215" s="79" t="e">
        <f>VLOOKUP($S1215,'Grille de Tarif OQN'!$B$2:$S$3603,X$1,0)</f>
        <v>#N/A</v>
      </c>
      <c r="Y1215" s="79" t="e">
        <f>VLOOKUP($S1215,'Grille de Tarif OQN'!$B$2:$S$3603,Y$1,0)</f>
        <v>#N/A</v>
      </c>
      <c r="Z1215" s="79" t="e">
        <f>VLOOKUP($S1215,'Grille de Tarif OQN'!$B$2:$S$3603,Z$1,0)</f>
        <v>#N/A</v>
      </c>
      <c r="AA1215" s="79" t="e">
        <f>VLOOKUP($S1215,'Grille de Tarif OQN'!$B$2:$S$3603,AA$1,0)</f>
        <v>#N/A</v>
      </c>
      <c r="AB1215" s="79" t="e">
        <f>VLOOKUP($S1215,'Grille de Tarif OQN'!$B$2:$S$3603,AB$1,0)</f>
        <v>#N/A</v>
      </c>
      <c r="AC1215" s="79" t="e">
        <f>VLOOKUP($S1215,'Grille de Tarif OQN'!$B$2:$S$3603,AC$1,0)</f>
        <v>#N/A</v>
      </c>
      <c r="AD1215" s="79" t="e">
        <f>VLOOKUP($S1215,'Grille de Tarif OQN'!$B$2:$S$3603,AD$1,0)</f>
        <v>#N/A</v>
      </c>
      <c r="AE1215" s="79" t="e">
        <f>VLOOKUP($S1215,'Grille de Tarif OQN'!$B$2:$S$3603,AE$1,0)</f>
        <v>#N/A</v>
      </c>
      <c r="AF1215" s="79" t="e">
        <f>VLOOKUP($S1215,'Grille de Tarif OQN'!$B$2:$S$3603,AF$1,0)</f>
        <v>#N/A</v>
      </c>
      <c r="AG1215" s="79" t="e">
        <f>VLOOKUP($S1215,'Grille de Tarif OQN'!$B$2:$S$3603,AG$1,0)</f>
        <v>#N/A</v>
      </c>
      <c r="AH1215" s="79" t="e">
        <f>VLOOKUP($S1215,'Grille de Tarif OQN'!$B$2:$S$3603,AH$1,0)</f>
        <v>#N/A</v>
      </c>
      <c r="AI1215" s="79" t="e">
        <f>VLOOKUP($S1215,'Grille de Tarif OQN'!$B$2:$S$3603,AI$1,0)</f>
        <v>#N/A</v>
      </c>
      <c r="AJ1215" s="79" t="e">
        <f>VLOOKUP($S1215,'Grille de Tarif OQN'!$B$2:$S$3603,AJ$1,0)</f>
        <v>#N/A</v>
      </c>
      <c r="AK1215" s="81"/>
      <c r="AL1215" s="81"/>
      <c r="AM1215" s="81"/>
      <c r="AN1215" s="81"/>
      <c r="AO1215" s="81"/>
      <c r="AP1215" s="81"/>
      <c r="AQ1215" s="81"/>
      <c r="AR1215" s="81"/>
      <c r="AS1215" s="81"/>
      <c r="AT1215" s="81"/>
      <c r="AU1215" s="72"/>
      <c r="AV1215"/>
      <c r="AW1215"/>
      <c r="AX1215"/>
      <c r="AY1215"/>
      <c r="AZ1215" s="96">
        <f t="shared" si="394"/>
        <v>0</v>
      </c>
      <c r="BA1215" s="24" t="e">
        <f t="shared" si="395"/>
        <v>#N/A</v>
      </c>
      <c r="BB1215" s="24" t="e">
        <f t="shared" si="396"/>
        <v>#N/A</v>
      </c>
      <c r="BC1215" s="24" t="e">
        <f t="shared" si="397"/>
        <v>#N/A</v>
      </c>
      <c r="BD1215" s="24" t="e">
        <f t="shared" si="398"/>
        <v>#N/A</v>
      </c>
      <c r="BE1215"/>
      <c r="BF1215" t="e">
        <f t="shared" si="399"/>
        <v>#N/A</v>
      </c>
      <c r="BG1215" t="str">
        <f t="shared" si="400"/>
        <v>HDJ</v>
      </c>
      <c r="BH1215" s="20" t="e">
        <f t="shared" si="401"/>
        <v>#N/A</v>
      </c>
      <c r="BI1215" s="20" t="e">
        <f t="shared" si="402"/>
        <v>#N/A</v>
      </c>
      <c r="BJ1215" s="20" t="e">
        <f t="shared" si="403"/>
        <v>#N/A</v>
      </c>
      <c r="BK1215" s="20" t="e">
        <f t="shared" si="404"/>
        <v>#N/A</v>
      </c>
      <c r="BL1215" s="20" t="e">
        <f t="shared" si="405"/>
        <v>#N/A</v>
      </c>
      <c r="BM1215" s="20" t="e">
        <f t="shared" si="387"/>
        <v>#N/A</v>
      </c>
      <c r="BN1215" s="20" t="e">
        <f t="shared" si="406"/>
        <v>#N/A</v>
      </c>
    </row>
    <row r="1216" spans="1:66">
      <c r="A1216" s="92"/>
      <c r="B1216" s="90"/>
      <c r="C1216" s="90"/>
      <c r="D1216" s="93"/>
      <c r="E1216" s="93"/>
      <c r="F1216" s="93"/>
      <c r="G1216" s="93"/>
      <c r="H1216" s="93"/>
      <c r="I1216" s="93"/>
      <c r="J1216" s="93"/>
      <c r="K1216" s="93"/>
      <c r="L1216" s="92"/>
      <c r="M1216" s="93"/>
      <c r="N1216" s="91">
        <f t="shared" si="388"/>
        <v>0</v>
      </c>
      <c r="O1216" s="91" t="str">
        <f t="shared" si="389"/>
        <v/>
      </c>
      <c r="P1216" s="91" t="str">
        <f t="shared" si="390"/>
        <v/>
      </c>
      <c r="Q1216" s="91" t="str">
        <f t="shared" si="391"/>
        <v>HDJ</v>
      </c>
      <c r="R1216" s="82"/>
      <c r="S1216" s="95">
        <f t="shared" si="392"/>
        <v>0</v>
      </c>
      <c r="T1216" s="95">
        <f t="shared" si="393"/>
        <v>0</v>
      </c>
      <c r="U1216" s="79" t="e">
        <f>VLOOKUP($S1216,'Grille de Tarif OQN'!$B$2:$S$3603,U$1,0)</f>
        <v>#N/A</v>
      </c>
      <c r="V1216" s="79" t="e">
        <f>VLOOKUP($S1216,'Grille de Tarif OQN'!$B$2:$S$3603,V$1,0)</f>
        <v>#N/A</v>
      </c>
      <c r="W1216" s="79" t="e">
        <f>VLOOKUP($S1216,'Grille de Tarif OQN'!$B$2:$S$3603,W$1,0)</f>
        <v>#N/A</v>
      </c>
      <c r="X1216" s="79" t="e">
        <f>VLOOKUP($S1216,'Grille de Tarif OQN'!$B$2:$S$3603,X$1,0)</f>
        <v>#N/A</v>
      </c>
      <c r="Y1216" s="79" t="e">
        <f>VLOOKUP($S1216,'Grille de Tarif OQN'!$B$2:$S$3603,Y$1,0)</f>
        <v>#N/A</v>
      </c>
      <c r="Z1216" s="79" t="e">
        <f>VLOOKUP($S1216,'Grille de Tarif OQN'!$B$2:$S$3603,Z$1,0)</f>
        <v>#N/A</v>
      </c>
      <c r="AA1216" s="79" t="e">
        <f>VLOOKUP($S1216,'Grille de Tarif OQN'!$B$2:$S$3603,AA$1,0)</f>
        <v>#N/A</v>
      </c>
      <c r="AB1216" s="79" t="e">
        <f>VLOOKUP($S1216,'Grille de Tarif OQN'!$B$2:$S$3603,AB$1,0)</f>
        <v>#N/A</v>
      </c>
      <c r="AC1216" s="79" t="e">
        <f>VLOOKUP($S1216,'Grille de Tarif OQN'!$B$2:$S$3603,AC$1,0)</f>
        <v>#N/A</v>
      </c>
      <c r="AD1216" s="79" t="e">
        <f>VLOOKUP($S1216,'Grille de Tarif OQN'!$B$2:$S$3603,AD$1,0)</f>
        <v>#N/A</v>
      </c>
      <c r="AE1216" s="79" t="e">
        <f>VLOOKUP($S1216,'Grille de Tarif OQN'!$B$2:$S$3603,AE$1,0)</f>
        <v>#N/A</v>
      </c>
      <c r="AF1216" s="79" t="e">
        <f>VLOOKUP($S1216,'Grille de Tarif OQN'!$B$2:$S$3603,AF$1,0)</f>
        <v>#N/A</v>
      </c>
      <c r="AG1216" s="79" t="e">
        <f>VLOOKUP($S1216,'Grille de Tarif OQN'!$B$2:$S$3603,AG$1,0)</f>
        <v>#N/A</v>
      </c>
      <c r="AH1216" s="79" t="e">
        <f>VLOOKUP($S1216,'Grille de Tarif OQN'!$B$2:$S$3603,AH$1,0)</f>
        <v>#N/A</v>
      </c>
      <c r="AI1216" s="79" t="e">
        <f>VLOOKUP($S1216,'Grille de Tarif OQN'!$B$2:$S$3603,AI$1,0)</f>
        <v>#N/A</v>
      </c>
      <c r="AJ1216" s="79" t="e">
        <f>VLOOKUP($S1216,'Grille de Tarif OQN'!$B$2:$S$3603,AJ$1,0)</f>
        <v>#N/A</v>
      </c>
      <c r="AK1216" s="81"/>
      <c r="AL1216" s="81"/>
      <c r="AM1216" s="81"/>
      <c r="AN1216" s="81"/>
      <c r="AO1216" s="81"/>
      <c r="AP1216" s="81"/>
      <c r="AQ1216" s="81"/>
      <c r="AR1216" s="81"/>
      <c r="AS1216" s="81"/>
      <c r="AT1216" s="81"/>
      <c r="AU1216" s="72"/>
      <c r="AV1216"/>
      <c r="AW1216"/>
      <c r="AX1216"/>
      <c r="AY1216"/>
      <c r="AZ1216" s="96">
        <f t="shared" si="394"/>
        <v>0</v>
      </c>
      <c r="BA1216" s="24" t="e">
        <f t="shared" si="395"/>
        <v>#N/A</v>
      </c>
      <c r="BB1216" s="24" t="e">
        <f t="shared" si="396"/>
        <v>#N/A</v>
      </c>
      <c r="BC1216" s="24" t="e">
        <f t="shared" si="397"/>
        <v>#N/A</v>
      </c>
      <c r="BD1216" s="24" t="e">
        <f t="shared" si="398"/>
        <v>#N/A</v>
      </c>
      <c r="BE1216"/>
      <c r="BF1216" t="e">
        <f t="shared" si="399"/>
        <v>#N/A</v>
      </c>
      <c r="BG1216" t="str">
        <f t="shared" si="400"/>
        <v>HDJ</v>
      </c>
      <c r="BH1216" s="20" t="e">
        <f t="shared" si="401"/>
        <v>#N/A</v>
      </c>
      <c r="BI1216" s="20" t="e">
        <f t="shared" si="402"/>
        <v>#N/A</v>
      </c>
      <c r="BJ1216" s="20" t="e">
        <f t="shared" si="403"/>
        <v>#N/A</v>
      </c>
      <c r="BK1216" s="20" t="e">
        <f t="shared" si="404"/>
        <v>#N/A</v>
      </c>
      <c r="BL1216" s="20" t="e">
        <f t="shared" si="405"/>
        <v>#N/A</v>
      </c>
      <c r="BM1216" s="20" t="e">
        <f t="shared" si="387"/>
        <v>#N/A</v>
      </c>
      <c r="BN1216" s="20" t="e">
        <f t="shared" si="406"/>
        <v>#N/A</v>
      </c>
    </row>
    <row r="1217" spans="1:66">
      <c r="A1217" s="92"/>
      <c r="B1217" s="90"/>
      <c r="C1217" s="90"/>
      <c r="D1217" s="93"/>
      <c r="E1217" s="93"/>
      <c r="F1217" s="93"/>
      <c r="G1217" s="93"/>
      <c r="H1217" s="93"/>
      <c r="I1217" s="93"/>
      <c r="J1217" s="93"/>
      <c r="K1217" s="93"/>
      <c r="L1217" s="92"/>
      <c r="M1217" s="93"/>
      <c r="N1217" s="91">
        <f t="shared" si="388"/>
        <v>0</v>
      </c>
      <c r="O1217" s="91" t="str">
        <f t="shared" si="389"/>
        <v/>
      </c>
      <c r="P1217" s="91" t="str">
        <f t="shared" si="390"/>
        <v/>
      </c>
      <c r="Q1217" s="91" t="str">
        <f t="shared" si="391"/>
        <v>HDJ</v>
      </c>
      <c r="R1217" s="82"/>
      <c r="S1217" s="95">
        <f t="shared" si="392"/>
        <v>0</v>
      </c>
      <c r="T1217" s="95">
        <f t="shared" si="393"/>
        <v>0</v>
      </c>
      <c r="U1217" s="79" t="e">
        <f>VLOOKUP($S1217,'Grille de Tarif OQN'!$B$2:$S$3603,U$1,0)</f>
        <v>#N/A</v>
      </c>
      <c r="V1217" s="79" t="e">
        <f>VLOOKUP($S1217,'Grille de Tarif OQN'!$B$2:$S$3603,V$1,0)</f>
        <v>#N/A</v>
      </c>
      <c r="W1217" s="79" t="e">
        <f>VLOOKUP($S1217,'Grille de Tarif OQN'!$B$2:$S$3603,W$1,0)</f>
        <v>#N/A</v>
      </c>
      <c r="X1217" s="79" t="e">
        <f>VLOOKUP($S1217,'Grille de Tarif OQN'!$B$2:$S$3603,X$1,0)</f>
        <v>#N/A</v>
      </c>
      <c r="Y1217" s="79" t="e">
        <f>VLOOKUP($S1217,'Grille de Tarif OQN'!$B$2:$S$3603,Y$1,0)</f>
        <v>#N/A</v>
      </c>
      <c r="Z1217" s="79" t="e">
        <f>VLOOKUP($S1217,'Grille de Tarif OQN'!$B$2:$S$3603,Z$1,0)</f>
        <v>#N/A</v>
      </c>
      <c r="AA1217" s="79" t="e">
        <f>VLOOKUP($S1217,'Grille de Tarif OQN'!$B$2:$S$3603,AA$1,0)</f>
        <v>#N/A</v>
      </c>
      <c r="AB1217" s="79" t="e">
        <f>VLOOKUP($S1217,'Grille de Tarif OQN'!$B$2:$S$3603,AB$1,0)</f>
        <v>#N/A</v>
      </c>
      <c r="AC1217" s="79" t="e">
        <f>VLOOKUP($S1217,'Grille de Tarif OQN'!$B$2:$S$3603,AC$1,0)</f>
        <v>#N/A</v>
      </c>
      <c r="AD1217" s="79" t="e">
        <f>VLOOKUP($S1217,'Grille de Tarif OQN'!$B$2:$S$3603,AD$1,0)</f>
        <v>#N/A</v>
      </c>
      <c r="AE1217" s="79" t="e">
        <f>VLOOKUP($S1217,'Grille de Tarif OQN'!$B$2:$S$3603,AE$1,0)</f>
        <v>#N/A</v>
      </c>
      <c r="AF1217" s="79" t="e">
        <f>VLOOKUP($S1217,'Grille de Tarif OQN'!$B$2:$S$3603,AF$1,0)</f>
        <v>#N/A</v>
      </c>
      <c r="AG1217" s="79" t="e">
        <f>VLOOKUP($S1217,'Grille de Tarif OQN'!$B$2:$S$3603,AG$1,0)</f>
        <v>#N/A</v>
      </c>
      <c r="AH1217" s="79" t="e">
        <f>VLOOKUP($S1217,'Grille de Tarif OQN'!$B$2:$S$3603,AH$1,0)</f>
        <v>#N/A</v>
      </c>
      <c r="AI1217" s="79" t="e">
        <f>VLOOKUP($S1217,'Grille de Tarif OQN'!$B$2:$S$3603,AI$1,0)</f>
        <v>#N/A</v>
      </c>
      <c r="AJ1217" s="79" t="e">
        <f>VLOOKUP($S1217,'Grille de Tarif OQN'!$B$2:$S$3603,AJ$1,0)</f>
        <v>#N/A</v>
      </c>
      <c r="AK1217" s="81"/>
      <c r="AL1217" s="81"/>
      <c r="AM1217" s="81"/>
      <c r="AN1217" s="81"/>
      <c r="AO1217" s="81"/>
      <c r="AP1217" s="81"/>
      <c r="AQ1217" s="81"/>
      <c r="AR1217" s="81"/>
      <c r="AS1217" s="81"/>
      <c r="AT1217" s="81"/>
      <c r="AU1217" s="72"/>
      <c r="AV1217"/>
      <c r="AW1217"/>
      <c r="AX1217"/>
      <c r="AY1217"/>
      <c r="AZ1217" s="96">
        <f t="shared" si="394"/>
        <v>0</v>
      </c>
      <c r="BA1217" s="24" t="e">
        <f t="shared" si="395"/>
        <v>#N/A</v>
      </c>
      <c r="BB1217" s="24" t="e">
        <f t="shared" si="396"/>
        <v>#N/A</v>
      </c>
      <c r="BC1217" s="24" t="e">
        <f t="shared" si="397"/>
        <v>#N/A</v>
      </c>
      <c r="BD1217" s="24" t="e">
        <f t="shared" si="398"/>
        <v>#N/A</v>
      </c>
      <c r="BE1217"/>
      <c r="BF1217" t="e">
        <f t="shared" si="399"/>
        <v>#N/A</v>
      </c>
      <c r="BG1217" t="str">
        <f t="shared" si="400"/>
        <v>HDJ</v>
      </c>
      <c r="BH1217" s="20" t="e">
        <f t="shared" si="401"/>
        <v>#N/A</v>
      </c>
      <c r="BI1217" s="20" t="e">
        <f t="shared" si="402"/>
        <v>#N/A</v>
      </c>
      <c r="BJ1217" s="20" t="e">
        <f t="shared" si="403"/>
        <v>#N/A</v>
      </c>
      <c r="BK1217" s="20" t="e">
        <f t="shared" si="404"/>
        <v>#N/A</v>
      </c>
      <c r="BL1217" s="20" t="e">
        <f t="shared" si="405"/>
        <v>#N/A</v>
      </c>
      <c r="BM1217" s="20" t="e">
        <f t="shared" si="387"/>
        <v>#N/A</v>
      </c>
      <c r="BN1217" s="20" t="e">
        <f t="shared" si="406"/>
        <v>#N/A</v>
      </c>
    </row>
    <row r="1218" spans="1:66">
      <c r="A1218" s="92"/>
      <c r="B1218" s="90"/>
      <c r="C1218" s="90"/>
      <c r="D1218" s="93"/>
      <c r="E1218" s="93"/>
      <c r="F1218" s="93"/>
      <c r="G1218" s="93"/>
      <c r="H1218" s="93"/>
      <c r="I1218" s="93"/>
      <c r="J1218" s="93"/>
      <c r="K1218" s="93"/>
      <c r="L1218" s="92"/>
      <c r="M1218" s="93"/>
      <c r="N1218" s="91">
        <f t="shared" si="388"/>
        <v>0</v>
      </c>
      <c r="O1218" s="91" t="str">
        <f t="shared" si="389"/>
        <v/>
      </c>
      <c r="P1218" s="91" t="str">
        <f t="shared" si="390"/>
        <v/>
      </c>
      <c r="Q1218" s="91" t="str">
        <f t="shared" si="391"/>
        <v>HDJ</v>
      </c>
      <c r="R1218" s="82"/>
      <c r="S1218" s="95">
        <f t="shared" si="392"/>
        <v>0</v>
      </c>
      <c r="T1218" s="95">
        <f t="shared" si="393"/>
        <v>0</v>
      </c>
      <c r="U1218" s="79" t="e">
        <f>VLOOKUP($S1218,'Grille de Tarif OQN'!$B$2:$S$3603,U$1,0)</f>
        <v>#N/A</v>
      </c>
      <c r="V1218" s="79" t="e">
        <f>VLOOKUP($S1218,'Grille de Tarif OQN'!$B$2:$S$3603,V$1,0)</f>
        <v>#N/A</v>
      </c>
      <c r="W1218" s="79" t="e">
        <f>VLOOKUP($S1218,'Grille de Tarif OQN'!$B$2:$S$3603,W$1,0)</f>
        <v>#N/A</v>
      </c>
      <c r="X1218" s="79" t="e">
        <f>VLOOKUP($S1218,'Grille de Tarif OQN'!$B$2:$S$3603,X$1,0)</f>
        <v>#N/A</v>
      </c>
      <c r="Y1218" s="79" t="e">
        <f>VLOOKUP($S1218,'Grille de Tarif OQN'!$B$2:$S$3603,Y$1,0)</f>
        <v>#N/A</v>
      </c>
      <c r="Z1218" s="79" t="e">
        <f>VLOOKUP($S1218,'Grille de Tarif OQN'!$B$2:$S$3603,Z$1,0)</f>
        <v>#N/A</v>
      </c>
      <c r="AA1218" s="79" t="e">
        <f>VLOOKUP($S1218,'Grille de Tarif OQN'!$B$2:$S$3603,AA$1,0)</f>
        <v>#N/A</v>
      </c>
      <c r="AB1218" s="79" t="e">
        <f>VLOOKUP($S1218,'Grille de Tarif OQN'!$B$2:$S$3603,AB$1,0)</f>
        <v>#N/A</v>
      </c>
      <c r="AC1218" s="79" t="e">
        <f>VLOOKUP($S1218,'Grille de Tarif OQN'!$B$2:$S$3603,AC$1,0)</f>
        <v>#N/A</v>
      </c>
      <c r="AD1218" s="79" t="e">
        <f>VLOOKUP($S1218,'Grille de Tarif OQN'!$B$2:$S$3603,AD$1,0)</f>
        <v>#N/A</v>
      </c>
      <c r="AE1218" s="79" t="e">
        <f>VLOOKUP($S1218,'Grille de Tarif OQN'!$B$2:$S$3603,AE$1,0)</f>
        <v>#N/A</v>
      </c>
      <c r="AF1218" s="79" t="e">
        <f>VLOOKUP($S1218,'Grille de Tarif OQN'!$B$2:$S$3603,AF$1,0)</f>
        <v>#N/A</v>
      </c>
      <c r="AG1218" s="79" t="e">
        <f>VLOOKUP($S1218,'Grille de Tarif OQN'!$B$2:$S$3603,AG$1,0)</f>
        <v>#N/A</v>
      </c>
      <c r="AH1218" s="79" t="e">
        <f>VLOOKUP($S1218,'Grille de Tarif OQN'!$B$2:$S$3603,AH$1,0)</f>
        <v>#N/A</v>
      </c>
      <c r="AI1218" s="79" t="e">
        <f>VLOOKUP($S1218,'Grille de Tarif OQN'!$B$2:$S$3603,AI$1,0)</f>
        <v>#N/A</v>
      </c>
      <c r="AJ1218" s="79" t="e">
        <f>VLOOKUP($S1218,'Grille de Tarif OQN'!$B$2:$S$3603,AJ$1,0)</f>
        <v>#N/A</v>
      </c>
      <c r="AK1218" s="81"/>
      <c r="AL1218" s="81"/>
      <c r="AM1218" s="81"/>
      <c r="AN1218" s="81"/>
      <c r="AO1218" s="81"/>
      <c r="AP1218" s="81"/>
      <c r="AQ1218" s="81"/>
      <c r="AR1218" s="81"/>
      <c r="AS1218" s="81"/>
      <c r="AT1218" s="81"/>
      <c r="AU1218" s="72"/>
      <c r="AV1218"/>
      <c r="AW1218"/>
      <c r="AX1218"/>
      <c r="AY1218"/>
      <c r="AZ1218" s="96">
        <f t="shared" si="394"/>
        <v>0</v>
      </c>
      <c r="BA1218" s="24" t="e">
        <f t="shared" si="395"/>
        <v>#N/A</v>
      </c>
      <c r="BB1218" s="24" t="e">
        <f t="shared" si="396"/>
        <v>#N/A</v>
      </c>
      <c r="BC1218" s="24" t="e">
        <f t="shared" si="397"/>
        <v>#N/A</v>
      </c>
      <c r="BD1218" s="24" t="e">
        <f t="shared" si="398"/>
        <v>#N/A</v>
      </c>
      <c r="BE1218"/>
      <c r="BF1218" t="e">
        <f t="shared" si="399"/>
        <v>#N/A</v>
      </c>
      <c r="BG1218" t="str">
        <f t="shared" si="400"/>
        <v>HDJ</v>
      </c>
      <c r="BH1218" s="20" t="e">
        <f t="shared" si="401"/>
        <v>#N/A</v>
      </c>
      <c r="BI1218" s="20" t="e">
        <f t="shared" si="402"/>
        <v>#N/A</v>
      </c>
      <c r="BJ1218" s="20" t="e">
        <f t="shared" si="403"/>
        <v>#N/A</v>
      </c>
      <c r="BK1218" s="20" t="e">
        <f t="shared" si="404"/>
        <v>#N/A</v>
      </c>
      <c r="BL1218" s="20" t="e">
        <f t="shared" si="405"/>
        <v>#N/A</v>
      </c>
      <c r="BM1218" s="20" t="e">
        <f t="shared" si="387"/>
        <v>#N/A</v>
      </c>
      <c r="BN1218" s="20" t="e">
        <f t="shared" si="406"/>
        <v>#N/A</v>
      </c>
    </row>
    <row r="1219" spans="1:66">
      <c r="A1219" s="92"/>
      <c r="B1219" s="90"/>
      <c r="C1219" s="90"/>
      <c r="D1219" s="93"/>
      <c r="E1219" s="93"/>
      <c r="F1219" s="93"/>
      <c r="G1219" s="93"/>
      <c r="H1219" s="93"/>
      <c r="I1219" s="93"/>
      <c r="J1219" s="93"/>
      <c r="K1219" s="93"/>
      <c r="L1219" s="92"/>
      <c r="M1219" s="93"/>
      <c r="N1219" s="91">
        <f t="shared" si="388"/>
        <v>0</v>
      </c>
      <c r="O1219" s="91" t="str">
        <f t="shared" si="389"/>
        <v/>
      </c>
      <c r="P1219" s="91" t="str">
        <f t="shared" si="390"/>
        <v/>
      </c>
      <c r="Q1219" s="91" t="str">
        <f t="shared" si="391"/>
        <v>HDJ</v>
      </c>
      <c r="R1219" s="82"/>
      <c r="S1219" s="95">
        <f t="shared" si="392"/>
        <v>0</v>
      </c>
      <c r="T1219" s="95">
        <f t="shared" si="393"/>
        <v>0</v>
      </c>
      <c r="U1219" s="79" t="e">
        <f>VLOOKUP($S1219,'Grille de Tarif OQN'!$B$2:$S$3603,U$1,0)</f>
        <v>#N/A</v>
      </c>
      <c r="V1219" s="79" t="e">
        <f>VLOOKUP($S1219,'Grille de Tarif OQN'!$B$2:$S$3603,V$1,0)</f>
        <v>#N/A</v>
      </c>
      <c r="W1219" s="79" t="e">
        <f>VLOOKUP($S1219,'Grille de Tarif OQN'!$B$2:$S$3603,W$1,0)</f>
        <v>#N/A</v>
      </c>
      <c r="X1219" s="79" t="e">
        <f>VLOOKUP($S1219,'Grille de Tarif OQN'!$B$2:$S$3603,X$1,0)</f>
        <v>#N/A</v>
      </c>
      <c r="Y1219" s="79" t="e">
        <f>VLOOKUP($S1219,'Grille de Tarif OQN'!$B$2:$S$3603,Y$1,0)</f>
        <v>#N/A</v>
      </c>
      <c r="Z1219" s="79" t="e">
        <f>VLOOKUP($S1219,'Grille de Tarif OQN'!$B$2:$S$3603,Z$1,0)</f>
        <v>#N/A</v>
      </c>
      <c r="AA1219" s="79" t="e">
        <f>VLOOKUP($S1219,'Grille de Tarif OQN'!$B$2:$S$3603,AA$1,0)</f>
        <v>#N/A</v>
      </c>
      <c r="AB1219" s="79" t="e">
        <f>VLOOKUP($S1219,'Grille de Tarif OQN'!$B$2:$S$3603,AB$1,0)</f>
        <v>#N/A</v>
      </c>
      <c r="AC1219" s="79" t="e">
        <f>VLOOKUP($S1219,'Grille de Tarif OQN'!$B$2:$S$3603,AC$1,0)</f>
        <v>#N/A</v>
      </c>
      <c r="AD1219" s="79" t="e">
        <f>VLOOKUP($S1219,'Grille de Tarif OQN'!$B$2:$S$3603,AD$1,0)</f>
        <v>#N/A</v>
      </c>
      <c r="AE1219" s="79" t="e">
        <f>VLOOKUP($S1219,'Grille de Tarif OQN'!$B$2:$S$3603,AE$1,0)</f>
        <v>#N/A</v>
      </c>
      <c r="AF1219" s="79" t="e">
        <f>VLOOKUP($S1219,'Grille de Tarif OQN'!$B$2:$S$3603,AF$1,0)</f>
        <v>#N/A</v>
      </c>
      <c r="AG1219" s="79" t="e">
        <f>VLOOKUP($S1219,'Grille de Tarif OQN'!$B$2:$S$3603,AG$1,0)</f>
        <v>#N/A</v>
      </c>
      <c r="AH1219" s="79" t="e">
        <f>VLOOKUP($S1219,'Grille de Tarif OQN'!$B$2:$S$3603,AH$1,0)</f>
        <v>#N/A</v>
      </c>
      <c r="AI1219" s="79" t="e">
        <f>VLOOKUP($S1219,'Grille de Tarif OQN'!$B$2:$S$3603,AI$1,0)</f>
        <v>#N/A</v>
      </c>
      <c r="AJ1219" s="79" t="e">
        <f>VLOOKUP($S1219,'Grille de Tarif OQN'!$B$2:$S$3603,AJ$1,0)</f>
        <v>#N/A</v>
      </c>
      <c r="AK1219" s="81"/>
      <c r="AL1219" s="81"/>
      <c r="AM1219" s="81"/>
      <c r="AN1219" s="81"/>
      <c r="AO1219" s="81"/>
      <c r="AP1219" s="81"/>
      <c r="AQ1219" s="81"/>
      <c r="AR1219" s="81"/>
      <c r="AS1219" s="81"/>
      <c r="AT1219" s="81"/>
      <c r="AU1219" s="72"/>
      <c r="AV1219"/>
      <c r="AW1219"/>
      <c r="AX1219"/>
      <c r="AY1219"/>
      <c r="AZ1219" s="96">
        <f t="shared" si="394"/>
        <v>0</v>
      </c>
      <c r="BA1219" s="24" t="e">
        <f t="shared" si="395"/>
        <v>#N/A</v>
      </c>
      <c r="BB1219" s="24" t="e">
        <f t="shared" si="396"/>
        <v>#N/A</v>
      </c>
      <c r="BC1219" s="24" t="e">
        <f t="shared" si="397"/>
        <v>#N/A</v>
      </c>
      <c r="BD1219" s="24" t="e">
        <f t="shared" si="398"/>
        <v>#N/A</v>
      </c>
      <c r="BE1219"/>
      <c r="BF1219" t="e">
        <f t="shared" si="399"/>
        <v>#N/A</v>
      </c>
      <c r="BG1219" t="str">
        <f t="shared" si="400"/>
        <v>HDJ</v>
      </c>
      <c r="BH1219" s="20" t="e">
        <f t="shared" si="401"/>
        <v>#N/A</v>
      </c>
      <c r="BI1219" s="20" t="e">
        <f t="shared" si="402"/>
        <v>#N/A</v>
      </c>
      <c r="BJ1219" s="20" t="e">
        <f t="shared" si="403"/>
        <v>#N/A</v>
      </c>
      <c r="BK1219" s="20" t="e">
        <f t="shared" si="404"/>
        <v>#N/A</v>
      </c>
      <c r="BL1219" s="20" t="e">
        <f t="shared" si="405"/>
        <v>#N/A</v>
      </c>
      <c r="BM1219" s="20" t="e">
        <f t="shared" si="387"/>
        <v>#N/A</v>
      </c>
      <c r="BN1219" s="20" t="e">
        <f t="shared" si="406"/>
        <v>#N/A</v>
      </c>
    </row>
    <row r="1220" spans="1:66">
      <c r="A1220" s="92"/>
      <c r="B1220" s="90"/>
      <c r="C1220" s="90"/>
      <c r="D1220" s="93"/>
      <c r="E1220" s="93"/>
      <c r="F1220" s="93"/>
      <c r="G1220" s="93"/>
      <c r="H1220" s="93"/>
      <c r="I1220" s="93"/>
      <c r="J1220" s="93"/>
      <c r="K1220" s="93"/>
      <c r="L1220" s="92"/>
      <c r="M1220" s="93"/>
      <c r="N1220" s="91">
        <f t="shared" si="388"/>
        <v>0</v>
      </c>
      <c r="O1220" s="91" t="str">
        <f t="shared" si="389"/>
        <v/>
      </c>
      <c r="P1220" s="91" t="str">
        <f t="shared" si="390"/>
        <v/>
      </c>
      <c r="Q1220" s="91" t="str">
        <f t="shared" si="391"/>
        <v>HDJ</v>
      </c>
      <c r="R1220" s="82"/>
      <c r="S1220" s="95">
        <f t="shared" si="392"/>
        <v>0</v>
      </c>
      <c r="T1220" s="95">
        <f t="shared" si="393"/>
        <v>0</v>
      </c>
      <c r="U1220" s="79" t="e">
        <f>VLOOKUP($S1220,'Grille de Tarif OQN'!$B$2:$S$3603,U$1,0)</f>
        <v>#N/A</v>
      </c>
      <c r="V1220" s="79" t="e">
        <f>VLOOKUP($S1220,'Grille de Tarif OQN'!$B$2:$S$3603,V$1,0)</f>
        <v>#N/A</v>
      </c>
      <c r="W1220" s="79" t="e">
        <f>VLOOKUP($S1220,'Grille de Tarif OQN'!$B$2:$S$3603,W$1,0)</f>
        <v>#N/A</v>
      </c>
      <c r="X1220" s="79" t="e">
        <f>VLOOKUP($S1220,'Grille de Tarif OQN'!$B$2:$S$3603,X$1,0)</f>
        <v>#N/A</v>
      </c>
      <c r="Y1220" s="79" t="e">
        <f>VLOOKUP($S1220,'Grille de Tarif OQN'!$B$2:$S$3603,Y$1,0)</f>
        <v>#N/A</v>
      </c>
      <c r="Z1220" s="79" t="e">
        <f>VLOOKUP($S1220,'Grille de Tarif OQN'!$B$2:$S$3603,Z$1,0)</f>
        <v>#N/A</v>
      </c>
      <c r="AA1220" s="79" t="e">
        <f>VLOOKUP($S1220,'Grille de Tarif OQN'!$B$2:$S$3603,AA$1,0)</f>
        <v>#N/A</v>
      </c>
      <c r="AB1220" s="79" t="e">
        <f>VLOOKUP($S1220,'Grille de Tarif OQN'!$B$2:$S$3603,AB$1,0)</f>
        <v>#N/A</v>
      </c>
      <c r="AC1220" s="79" t="e">
        <f>VLOOKUP($S1220,'Grille de Tarif OQN'!$B$2:$S$3603,AC$1,0)</f>
        <v>#N/A</v>
      </c>
      <c r="AD1220" s="79" t="e">
        <f>VLOOKUP($S1220,'Grille de Tarif OQN'!$B$2:$S$3603,AD$1,0)</f>
        <v>#N/A</v>
      </c>
      <c r="AE1220" s="79" t="e">
        <f>VLOOKUP($S1220,'Grille de Tarif OQN'!$B$2:$S$3603,AE$1,0)</f>
        <v>#N/A</v>
      </c>
      <c r="AF1220" s="79" t="e">
        <f>VLOOKUP($S1220,'Grille de Tarif OQN'!$B$2:$S$3603,AF$1,0)</f>
        <v>#N/A</v>
      </c>
      <c r="AG1220" s="79" t="e">
        <f>VLOOKUP($S1220,'Grille de Tarif OQN'!$B$2:$S$3603,AG$1,0)</f>
        <v>#N/A</v>
      </c>
      <c r="AH1220" s="79" t="e">
        <f>VLOOKUP($S1220,'Grille de Tarif OQN'!$B$2:$S$3603,AH$1,0)</f>
        <v>#N/A</v>
      </c>
      <c r="AI1220" s="79" t="e">
        <f>VLOOKUP($S1220,'Grille de Tarif OQN'!$B$2:$S$3603,AI$1,0)</f>
        <v>#N/A</v>
      </c>
      <c r="AJ1220" s="79" t="e">
        <f>VLOOKUP($S1220,'Grille de Tarif OQN'!$B$2:$S$3603,AJ$1,0)</f>
        <v>#N/A</v>
      </c>
      <c r="AK1220" s="81"/>
      <c r="AL1220" s="81"/>
      <c r="AM1220" s="81"/>
      <c r="AN1220" s="81"/>
      <c r="AO1220" s="81"/>
      <c r="AP1220" s="81"/>
      <c r="AQ1220" s="81"/>
      <c r="AR1220" s="81"/>
      <c r="AS1220" s="81"/>
      <c r="AT1220" s="81"/>
      <c r="AU1220" s="72"/>
      <c r="AV1220"/>
      <c r="AW1220"/>
      <c r="AX1220"/>
      <c r="AY1220"/>
      <c r="AZ1220" s="96">
        <f t="shared" si="394"/>
        <v>0</v>
      </c>
      <c r="BA1220" s="24" t="e">
        <f t="shared" si="395"/>
        <v>#N/A</v>
      </c>
      <c r="BB1220" s="24" t="e">
        <f t="shared" si="396"/>
        <v>#N/A</v>
      </c>
      <c r="BC1220" s="24" t="e">
        <f t="shared" si="397"/>
        <v>#N/A</v>
      </c>
      <c r="BD1220" s="24" t="e">
        <f t="shared" si="398"/>
        <v>#N/A</v>
      </c>
      <c r="BE1220"/>
      <c r="BF1220" t="e">
        <f t="shared" si="399"/>
        <v>#N/A</v>
      </c>
      <c r="BG1220" t="str">
        <f t="shared" si="400"/>
        <v>HDJ</v>
      </c>
      <c r="BH1220" s="20" t="e">
        <f t="shared" si="401"/>
        <v>#N/A</v>
      </c>
      <c r="BI1220" s="20" t="e">
        <f t="shared" si="402"/>
        <v>#N/A</v>
      </c>
      <c r="BJ1220" s="20" t="e">
        <f t="shared" si="403"/>
        <v>#N/A</v>
      </c>
      <c r="BK1220" s="20" t="e">
        <f t="shared" si="404"/>
        <v>#N/A</v>
      </c>
      <c r="BL1220" s="20" t="e">
        <f t="shared" si="405"/>
        <v>#N/A</v>
      </c>
      <c r="BM1220" s="20" t="e">
        <f t="shared" ref="BM1220:BM1283" si="407">IF(AG1220=1,AA1220+(90-V1220)*AB1220,Y1220+(90-V1220)*AB1220)+(AZ1220-90)*AC1220</f>
        <v>#N/A</v>
      </c>
      <c r="BN1220" s="20" t="e">
        <f t="shared" si="406"/>
        <v>#N/A</v>
      </c>
    </row>
    <row r="1221" spans="1:66">
      <c r="A1221" s="92"/>
      <c r="B1221" s="90"/>
      <c r="C1221" s="90"/>
      <c r="D1221" s="93"/>
      <c r="E1221" s="93"/>
      <c r="F1221" s="93"/>
      <c r="G1221" s="93"/>
      <c r="H1221" s="93"/>
      <c r="I1221" s="93"/>
      <c r="J1221" s="93"/>
      <c r="K1221" s="93"/>
      <c r="L1221" s="92"/>
      <c r="M1221" s="93"/>
      <c r="N1221" s="91">
        <f t="shared" si="388"/>
        <v>0</v>
      </c>
      <c r="O1221" s="91" t="str">
        <f t="shared" si="389"/>
        <v/>
      </c>
      <c r="P1221" s="91" t="str">
        <f t="shared" si="390"/>
        <v/>
      </c>
      <c r="Q1221" s="91" t="str">
        <f t="shared" si="391"/>
        <v>HDJ</v>
      </c>
      <c r="R1221" s="82"/>
      <c r="S1221" s="95">
        <f t="shared" si="392"/>
        <v>0</v>
      </c>
      <c r="T1221" s="95">
        <f t="shared" si="393"/>
        <v>0</v>
      </c>
      <c r="U1221" s="79" t="e">
        <f>VLOOKUP($S1221,'Grille de Tarif OQN'!$B$2:$S$3603,U$1,0)</f>
        <v>#N/A</v>
      </c>
      <c r="V1221" s="79" t="e">
        <f>VLOOKUP($S1221,'Grille de Tarif OQN'!$B$2:$S$3603,V$1,0)</f>
        <v>#N/A</v>
      </c>
      <c r="W1221" s="79" t="e">
        <f>VLOOKUP($S1221,'Grille de Tarif OQN'!$B$2:$S$3603,W$1,0)</f>
        <v>#N/A</v>
      </c>
      <c r="X1221" s="79" t="e">
        <f>VLOOKUP($S1221,'Grille de Tarif OQN'!$B$2:$S$3603,X$1,0)</f>
        <v>#N/A</v>
      </c>
      <c r="Y1221" s="79" t="e">
        <f>VLOOKUP($S1221,'Grille de Tarif OQN'!$B$2:$S$3603,Y$1,0)</f>
        <v>#N/A</v>
      </c>
      <c r="Z1221" s="79" t="e">
        <f>VLOOKUP($S1221,'Grille de Tarif OQN'!$B$2:$S$3603,Z$1,0)</f>
        <v>#N/A</v>
      </c>
      <c r="AA1221" s="79" t="e">
        <f>VLOOKUP($S1221,'Grille de Tarif OQN'!$B$2:$S$3603,AA$1,0)</f>
        <v>#N/A</v>
      </c>
      <c r="AB1221" s="79" t="e">
        <f>VLOOKUP($S1221,'Grille de Tarif OQN'!$B$2:$S$3603,AB$1,0)</f>
        <v>#N/A</v>
      </c>
      <c r="AC1221" s="79" t="e">
        <f>VLOOKUP($S1221,'Grille de Tarif OQN'!$B$2:$S$3603,AC$1,0)</f>
        <v>#N/A</v>
      </c>
      <c r="AD1221" s="79" t="e">
        <f>VLOOKUP($S1221,'Grille de Tarif OQN'!$B$2:$S$3603,AD$1,0)</f>
        <v>#N/A</v>
      </c>
      <c r="AE1221" s="79" t="e">
        <f>VLOOKUP($S1221,'Grille de Tarif OQN'!$B$2:$S$3603,AE$1,0)</f>
        <v>#N/A</v>
      </c>
      <c r="AF1221" s="79" t="e">
        <f>VLOOKUP($S1221,'Grille de Tarif OQN'!$B$2:$S$3603,AF$1,0)</f>
        <v>#N/A</v>
      </c>
      <c r="AG1221" s="79" t="e">
        <f>VLOOKUP($S1221,'Grille de Tarif OQN'!$B$2:$S$3603,AG$1,0)</f>
        <v>#N/A</v>
      </c>
      <c r="AH1221" s="79" t="e">
        <f>VLOOKUP($S1221,'Grille de Tarif OQN'!$B$2:$S$3603,AH$1,0)</f>
        <v>#N/A</v>
      </c>
      <c r="AI1221" s="79" t="e">
        <f>VLOOKUP($S1221,'Grille de Tarif OQN'!$B$2:$S$3603,AI$1,0)</f>
        <v>#N/A</v>
      </c>
      <c r="AJ1221" s="79" t="e">
        <f>VLOOKUP($S1221,'Grille de Tarif OQN'!$B$2:$S$3603,AJ$1,0)</f>
        <v>#N/A</v>
      </c>
      <c r="AK1221" s="81"/>
      <c r="AL1221" s="81"/>
      <c r="AM1221" s="81"/>
      <c r="AN1221" s="81"/>
      <c r="AO1221" s="81"/>
      <c r="AP1221" s="81"/>
      <c r="AQ1221" s="81"/>
      <c r="AR1221" s="81"/>
      <c r="AS1221" s="81"/>
      <c r="AT1221" s="81"/>
      <c r="AU1221" s="72"/>
      <c r="AV1221"/>
      <c r="AW1221"/>
      <c r="AX1221"/>
      <c r="AY1221"/>
      <c r="AZ1221" s="96">
        <f t="shared" si="394"/>
        <v>0</v>
      </c>
      <c r="BA1221" s="24" t="e">
        <f t="shared" si="395"/>
        <v>#N/A</v>
      </c>
      <c r="BB1221" s="24" t="e">
        <f t="shared" si="396"/>
        <v>#N/A</v>
      </c>
      <c r="BC1221" s="24" t="e">
        <f t="shared" si="397"/>
        <v>#N/A</v>
      </c>
      <c r="BD1221" s="24" t="e">
        <f t="shared" si="398"/>
        <v>#N/A</v>
      </c>
      <c r="BE1221"/>
      <c r="BF1221" t="e">
        <f t="shared" si="399"/>
        <v>#N/A</v>
      </c>
      <c r="BG1221" t="str">
        <f t="shared" si="400"/>
        <v>HDJ</v>
      </c>
      <c r="BH1221" s="20" t="e">
        <f t="shared" si="401"/>
        <v>#N/A</v>
      </c>
      <c r="BI1221" s="20" t="e">
        <f t="shared" si="402"/>
        <v>#N/A</v>
      </c>
      <c r="BJ1221" s="20" t="e">
        <f t="shared" si="403"/>
        <v>#N/A</v>
      </c>
      <c r="BK1221" s="20" t="e">
        <f t="shared" si="404"/>
        <v>#N/A</v>
      </c>
      <c r="BL1221" s="20" t="e">
        <f t="shared" si="405"/>
        <v>#N/A</v>
      </c>
      <c r="BM1221" s="20" t="e">
        <f t="shared" si="407"/>
        <v>#N/A</v>
      </c>
      <c r="BN1221" s="20" t="e">
        <f t="shared" si="406"/>
        <v>#N/A</v>
      </c>
    </row>
    <row r="1222" spans="1:66">
      <c r="A1222" s="92"/>
      <c r="B1222" s="90"/>
      <c r="C1222" s="90"/>
      <c r="D1222" s="93"/>
      <c r="E1222" s="93"/>
      <c r="F1222" s="93"/>
      <c r="G1222" s="93"/>
      <c r="H1222" s="93"/>
      <c r="I1222" s="93"/>
      <c r="J1222" s="93"/>
      <c r="K1222" s="93"/>
      <c r="L1222" s="92"/>
      <c r="M1222" s="93"/>
      <c r="N1222" s="91">
        <f t="shared" si="388"/>
        <v>0</v>
      </c>
      <c r="O1222" s="91" t="str">
        <f t="shared" si="389"/>
        <v/>
      </c>
      <c r="P1222" s="91" t="str">
        <f t="shared" si="390"/>
        <v/>
      </c>
      <c r="Q1222" s="91" t="str">
        <f t="shared" si="391"/>
        <v>HDJ</v>
      </c>
      <c r="R1222" s="82"/>
      <c r="S1222" s="95">
        <f t="shared" si="392"/>
        <v>0</v>
      </c>
      <c r="T1222" s="95">
        <f t="shared" si="393"/>
        <v>0</v>
      </c>
      <c r="U1222" s="79" t="e">
        <f>VLOOKUP($S1222,'Grille de Tarif OQN'!$B$2:$S$3603,U$1,0)</f>
        <v>#N/A</v>
      </c>
      <c r="V1222" s="79" t="e">
        <f>VLOOKUP($S1222,'Grille de Tarif OQN'!$B$2:$S$3603,V$1,0)</f>
        <v>#N/A</v>
      </c>
      <c r="W1222" s="79" t="e">
        <f>VLOOKUP($S1222,'Grille de Tarif OQN'!$B$2:$S$3603,W$1,0)</f>
        <v>#N/A</v>
      </c>
      <c r="X1222" s="79" t="e">
        <f>VLOOKUP($S1222,'Grille de Tarif OQN'!$B$2:$S$3603,X$1,0)</f>
        <v>#N/A</v>
      </c>
      <c r="Y1222" s="79" t="e">
        <f>VLOOKUP($S1222,'Grille de Tarif OQN'!$B$2:$S$3603,Y$1,0)</f>
        <v>#N/A</v>
      </c>
      <c r="Z1222" s="79" t="e">
        <f>VLOOKUP($S1222,'Grille de Tarif OQN'!$B$2:$S$3603,Z$1,0)</f>
        <v>#N/A</v>
      </c>
      <c r="AA1222" s="79" t="e">
        <f>VLOOKUP($S1222,'Grille de Tarif OQN'!$B$2:$S$3603,AA$1,0)</f>
        <v>#N/A</v>
      </c>
      <c r="AB1222" s="79" t="e">
        <f>VLOOKUP($S1222,'Grille de Tarif OQN'!$B$2:$S$3603,AB$1,0)</f>
        <v>#N/A</v>
      </c>
      <c r="AC1222" s="79" t="e">
        <f>VLOOKUP($S1222,'Grille de Tarif OQN'!$B$2:$S$3603,AC$1,0)</f>
        <v>#N/A</v>
      </c>
      <c r="AD1222" s="79" t="e">
        <f>VLOOKUP($S1222,'Grille de Tarif OQN'!$B$2:$S$3603,AD$1,0)</f>
        <v>#N/A</v>
      </c>
      <c r="AE1222" s="79" t="e">
        <f>VLOOKUP($S1222,'Grille de Tarif OQN'!$B$2:$S$3603,AE$1,0)</f>
        <v>#N/A</v>
      </c>
      <c r="AF1222" s="79" t="e">
        <f>VLOOKUP($S1222,'Grille de Tarif OQN'!$B$2:$S$3603,AF$1,0)</f>
        <v>#N/A</v>
      </c>
      <c r="AG1222" s="79" t="e">
        <f>VLOOKUP($S1222,'Grille de Tarif OQN'!$B$2:$S$3603,AG$1,0)</f>
        <v>#N/A</v>
      </c>
      <c r="AH1222" s="79" t="e">
        <f>VLOOKUP($S1222,'Grille de Tarif OQN'!$B$2:$S$3603,AH$1,0)</f>
        <v>#N/A</v>
      </c>
      <c r="AI1222" s="79" t="e">
        <f>VLOOKUP($S1222,'Grille de Tarif OQN'!$B$2:$S$3603,AI$1,0)</f>
        <v>#N/A</v>
      </c>
      <c r="AJ1222" s="79" t="e">
        <f>VLOOKUP($S1222,'Grille de Tarif OQN'!$B$2:$S$3603,AJ$1,0)</f>
        <v>#N/A</v>
      </c>
      <c r="AK1222" s="81"/>
      <c r="AL1222" s="81"/>
      <c r="AM1222" s="81"/>
      <c r="AN1222" s="81"/>
      <c r="AO1222" s="81"/>
      <c r="AP1222" s="81"/>
      <c r="AQ1222" s="81"/>
      <c r="AR1222" s="81"/>
      <c r="AS1222" s="81"/>
      <c r="AT1222" s="81"/>
      <c r="AU1222" s="72"/>
      <c r="AV1222"/>
      <c r="AW1222"/>
      <c r="AX1222"/>
      <c r="AY1222"/>
      <c r="AZ1222" s="96">
        <f t="shared" si="394"/>
        <v>0</v>
      </c>
      <c r="BA1222" s="24" t="e">
        <f t="shared" si="395"/>
        <v>#N/A</v>
      </c>
      <c r="BB1222" s="24" t="e">
        <f t="shared" si="396"/>
        <v>#N/A</v>
      </c>
      <c r="BC1222" s="24" t="e">
        <f t="shared" si="397"/>
        <v>#N/A</v>
      </c>
      <c r="BD1222" s="24" t="e">
        <f t="shared" si="398"/>
        <v>#N/A</v>
      </c>
      <c r="BE1222"/>
      <c r="BF1222" t="e">
        <f t="shared" si="399"/>
        <v>#N/A</v>
      </c>
      <c r="BG1222" t="str">
        <f t="shared" si="400"/>
        <v>HDJ</v>
      </c>
      <c r="BH1222" s="20" t="e">
        <f t="shared" si="401"/>
        <v>#N/A</v>
      </c>
      <c r="BI1222" s="20" t="e">
        <f t="shared" si="402"/>
        <v>#N/A</v>
      </c>
      <c r="BJ1222" s="20" t="e">
        <f t="shared" si="403"/>
        <v>#N/A</v>
      </c>
      <c r="BK1222" s="20" t="e">
        <f t="shared" si="404"/>
        <v>#N/A</v>
      </c>
      <c r="BL1222" s="20" t="e">
        <f t="shared" si="405"/>
        <v>#N/A</v>
      </c>
      <c r="BM1222" s="20" t="e">
        <f t="shared" si="407"/>
        <v>#N/A</v>
      </c>
      <c r="BN1222" s="20" t="e">
        <f t="shared" si="406"/>
        <v>#N/A</v>
      </c>
    </row>
    <row r="1223" spans="1:66">
      <c r="A1223" s="92"/>
      <c r="B1223" s="90"/>
      <c r="C1223" s="90"/>
      <c r="D1223" s="93"/>
      <c r="E1223" s="93"/>
      <c r="F1223" s="93"/>
      <c r="G1223" s="93"/>
      <c r="H1223" s="93"/>
      <c r="I1223" s="93"/>
      <c r="J1223" s="93"/>
      <c r="K1223" s="93"/>
      <c r="L1223" s="92"/>
      <c r="M1223" s="93"/>
      <c r="N1223" s="91">
        <f t="shared" si="388"/>
        <v>0</v>
      </c>
      <c r="O1223" s="91" t="str">
        <f t="shared" si="389"/>
        <v/>
      </c>
      <c r="P1223" s="91" t="str">
        <f t="shared" si="390"/>
        <v/>
      </c>
      <c r="Q1223" s="91" t="str">
        <f t="shared" si="391"/>
        <v>HDJ</v>
      </c>
      <c r="R1223" s="82"/>
      <c r="S1223" s="95">
        <f t="shared" si="392"/>
        <v>0</v>
      </c>
      <c r="T1223" s="95">
        <f t="shared" si="393"/>
        <v>0</v>
      </c>
      <c r="U1223" s="79" t="e">
        <f>VLOOKUP($S1223,'Grille de Tarif OQN'!$B$2:$S$3603,U$1,0)</f>
        <v>#N/A</v>
      </c>
      <c r="V1223" s="79" t="e">
        <f>VLOOKUP($S1223,'Grille de Tarif OQN'!$B$2:$S$3603,V$1,0)</f>
        <v>#N/A</v>
      </c>
      <c r="W1223" s="79" t="e">
        <f>VLOOKUP($S1223,'Grille de Tarif OQN'!$B$2:$S$3603,W$1,0)</f>
        <v>#N/A</v>
      </c>
      <c r="X1223" s="79" t="e">
        <f>VLOOKUP($S1223,'Grille de Tarif OQN'!$B$2:$S$3603,X$1,0)</f>
        <v>#N/A</v>
      </c>
      <c r="Y1223" s="79" t="e">
        <f>VLOOKUP($S1223,'Grille de Tarif OQN'!$B$2:$S$3603,Y$1,0)</f>
        <v>#N/A</v>
      </c>
      <c r="Z1223" s="79" t="e">
        <f>VLOOKUP($S1223,'Grille de Tarif OQN'!$B$2:$S$3603,Z$1,0)</f>
        <v>#N/A</v>
      </c>
      <c r="AA1223" s="79" t="e">
        <f>VLOOKUP($S1223,'Grille de Tarif OQN'!$B$2:$S$3603,AA$1,0)</f>
        <v>#N/A</v>
      </c>
      <c r="AB1223" s="79" t="e">
        <f>VLOOKUP($S1223,'Grille de Tarif OQN'!$B$2:$S$3603,AB$1,0)</f>
        <v>#N/A</v>
      </c>
      <c r="AC1223" s="79" t="e">
        <f>VLOOKUP($S1223,'Grille de Tarif OQN'!$B$2:$S$3603,AC$1,0)</f>
        <v>#N/A</v>
      </c>
      <c r="AD1223" s="79" t="e">
        <f>VLOOKUP($S1223,'Grille de Tarif OQN'!$B$2:$S$3603,AD$1,0)</f>
        <v>#N/A</v>
      </c>
      <c r="AE1223" s="79" t="e">
        <f>VLOOKUP($S1223,'Grille de Tarif OQN'!$B$2:$S$3603,AE$1,0)</f>
        <v>#N/A</v>
      </c>
      <c r="AF1223" s="79" t="e">
        <f>VLOOKUP($S1223,'Grille de Tarif OQN'!$B$2:$S$3603,AF$1,0)</f>
        <v>#N/A</v>
      </c>
      <c r="AG1223" s="79" t="e">
        <f>VLOOKUP($S1223,'Grille de Tarif OQN'!$B$2:$S$3603,AG$1,0)</f>
        <v>#N/A</v>
      </c>
      <c r="AH1223" s="79" t="e">
        <f>VLOOKUP($S1223,'Grille de Tarif OQN'!$B$2:$S$3603,AH$1,0)</f>
        <v>#N/A</v>
      </c>
      <c r="AI1223" s="79" t="e">
        <f>VLOOKUP($S1223,'Grille de Tarif OQN'!$B$2:$S$3603,AI$1,0)</f>
        <v>#N/A</v>
      </c>
      <c r="AJ1223" s="79" t="e">
        <f>VLOOKUP($S1223,'Grille de Tarif OQN'!$B$2:$S$3603,AJ$1,0)</f>
        <v>#N/A</v>
      </c>
      <c r="AK1223" s="81"/>
      <c r="AL1223" s="81"/>
      <c r="AM1223" s="81"/>
      <c r="AN1223" s="81"/>
      <c r="AO1223" s="81"/>
      <c r="AP1223" s="81"/>
      <c r="AQ1223" s="81"/>
      <c r="AR1223" s="81"/>
      <c r="AS1223" s="81"/>
      <c r="AT1223" s="81"/>
      <c r="AU1223" s="72"/>
      <c r="AV1223"/>
      <c r="AW1223"/>
      <c r="AX1223"/>
      <c r="AY1223"/>
      <c r="AZ1223" s="96">
        <f t="shared" si="394"/>
        <v>0</v>
      </c>
      <c r="BA1223" s="24" t="e">
        <f t="shared" si="395"/>
        <v>#N/A</v>
      </c>
      <c r="BB1223" s="24" t="e">
        <f t="shared" si="396"/>
        <v>#N/A</v>
      </c>
      <c r="BC1223" s="24" t="e">
        <f t="shared" si="397"/>
        <v>#N/A</v>
      </c>
      <c r="BD1223" s="24" t="e">
        <f t="shared" si="398"/>
        <v>#N/A</v>
      </c>
      <c r="BE1223"/>
      <c r="BF1223" t="e">
        <f t="shared" si="399"/>
        <v>#N/A</v>
      </c>
      <c r="BG1223" t="str">
        <f t="shared" si="400"/>
        <v>HDJ</v>
      </c>
      <c r="BH1223" s="20" t="e">
        <f t="shared" si="401"/>
        <v>#N/A</v>
      </c>
      <c r="BI1223" s="20" t="e">
        <f t="shared" si="402"/>
        <v>#N/A</v>
      </c>
      <c r="BJ1223" s="20" t="e">
        <f t="shared" si="403"/>
        <v>#N/A</v>
      </c>
      <c r="BK1223" s="20" t="e">
        <f t="shared" si="404"/>
        <v>#N/A</v>
      </c>
      <c r="BL1223" s="20" t="e">
        <f t="shared" si="405"/>
        <v>#N/A</v>
      </c>
      <c r="BM1223" s="20" t="e">
        <f t="shared" si="407"/>
        <v>#N/A</v>
      </c>
      <c r="BN1223" s="20" t="e">
        <f t="shared" si="406"/>
        <v>#N/A</v>
      </c>
    </row>
    <row r="1224" spans="1:66">
      <c r="A1224" s="92"/>
      <c r="B1224" s="90"/>
      <c r="C1224" s="90"/>
      <c r="D1224" s="93"/>
      <c r="E1224" s="93"/>
      <c r="F1224" s="93"/>
      <c r="G1224" s="93"/>
      <c r="H1224" s="93"/>
      <c r="I1224" s="93"/>
      <c r="J1224" s="93"/>
      <c r="K1224" s="93"/>
      <c r="L1224" s="92"/>
      <c r="M1224" s="93"/>
      <c r="N1224" s="91">
        <f t="shared" si="388"/>
        <v>0</v>
      </c>
      <c r="O1224" s="91" t="str">
        <f t="shared" si="389"/>
        <v/>
      </c>
      <c r="P1224" s="91" t="str">
        <f t="shared" si="390"/>
        <v/>
      </c>
      <c r="Q1224" s="91" t="str">
        <f t="shared" si="391"/>
        <v>HDJ</v>
      </c>
      <c r="R1224" s="82"/>
      <c r="S1224" s="95">
        <f t="shared" si="392"/>
        <v>0</v>
      </c>
      <c r="T1224" s="95">
        <f t="shared" si="393"/>
        <v>0</v>
      </c>
      <c r="U1224" s="79" t="e">
        <f>VLOOKUP($S1224,'Grille de Tarif OQN'!$B$2:$S$3603,U$1,0)</f>
        <v>#N/A</v>
      </c>
      <c r="V1224" s="79" t="e">
        <f>VLOOKUP($S1224,'Grille de Tarif OQN'!$B$2:$S$3603,V$1,0)</f>
        <v>#N/A</v>
      </c>
      <c r="W1224" s="79" t="e">
        <f>VLOOKUP($S1224,'Grille de Tarif OQN'!$B$2:$S$3603,W$1,0)</f>
        <v>#N/A</v>
      </c>
      <c r="X1224" s="79" t="e">
        <f>VLOOKUP($S1224,'Grille de Tarif OQN'!$B$2:$S$3603,X$1,0)</f>
        <v>#N/A</v>
      </c>
      <c r="Y1224" s="79" t="e">
        <f>VLOOKUP($S1224,'Grille de Tarif OQN'!$B$2:$S$3603,Y$1,0)</f>
        <v>#N/A</v>
      </c>
      <c r="Z1224" s="79" t="e">
        <f>VLOOKUP($S1224,'Grille de Tarif OQN'!$B$2:$S$3603,Z$1,0)</f>
        <v>#N/A</v>
      </c>
      <c r="AA1224" s="79" t="e">
        <f>VLOOKUP($S1224,'Grille de Tarif OQN'!$B$2:$S$3603,AA$1,0)</f>
        <v>#N/A</v>
      </c>
      <c r="AB1224" s="79" t="e">
        <f>VLOOKUP($S1224,'Grille de Tarif OQN'!$B$2:$S$3603,AB$1,0)</f>
        <v>#N/A</v>
      </c>
      <c r="AC1224" s="79" t="e">
        <f>VLOOKUP($S1224,'Grille de Tarif OQN'!$B$2:$S$3603,AC$1,0)</f>
        <v>#N/A</v>
      </c>
      <c r="AD1224" s="79" t="e">
        <f>VLOOKUP($S1224,'Grille de Tarif OQN'!$B$2:$S$3603,AD$1,0)</f>
        <v>#N/A</v>
      </c>
      <c r="AE1224" s="79" t="e">
        <f>VLOOKUP($S1224,'Grille de Tarif OQN'!$B$2:$S$3603,AE$1,0)</f>
        <v>#N/A</v>
      </c>
      <c r="AF1224" s="79" t="e">
        <f>VLOOKUP($S1224,'Grille de Tarif OQN'!$B$2:$S$3603,AF$1,0)</f>
        <v>#N/A</v>
      </c>
      <c r="AG1224" s="79" t="e">
        <f>VLOOKUP($S1224,'Grille de Tarif OQN'!$B$2:$S$3603,AG$1,0)</f>
        <v>#N/A</v>
      </c>
      <c r="AH1224" s="79" t="e">
        <f>VLOOKUP($S1224,'Grille de Tarif OQN'!$B$2:$S$3603,AH$1,0)</f>
        <v>#N/A</v>
      </c>
      <c r="AI1224" s="79" t="e">
        <f>VLOOKUP($S1224,'Grille de Tarif OQN'!$B$2:$S$3603,AI$1,0)</f>
        <v>#N/A</v>
      </c>
      <c r="AJ1224" s="79" t="e">
        <f>VLOOKUP($S1224,'Grille de Tarif OQN'!$B$2:$S$3603,AJ$1,0)</f>
        <v>#N/A</v>
      </c>
      <c r="AK1224" s="81"/>
      <c r="AL1224" s="81"/>
      <c r="AM1224" s="81"/>
      <c r="AN1224" s="81"/>
      <c r="AO1224" s="81"/>
      <c r="AP1224" s="81"/>
      <c r="AQ1224" s="81"/>
      <c r="AR1224" s="81"/>
      <c r="AS1224" s="81"/>
      <c r="AT1224" s="81"/>
      <c r="AU1224" s="72"/>
      <c r="AV1224"/>
      <c r="AW1224"/>
      <c r="AX1224"/>
      <c r="AY1224"/>
      <c r="AZ1224" s="96">
        <f t="shared" si="394"/>
        <v>0</v>
      </c>
      <c r="BA1224" s="24" t="e">
        <f t="shared" si="395"/>
        <v>#N/A</v>
      </c>
      <c r="BB1224" s="24" t="e">
        <f t="shared" si="396"/>
        <v>#N/A</v>
      </c>
      <c r="BC1224" s="24" t="e">
        <f t="shared" si="397"/>
        <v>#N/A</v>
      </c>
      <c r="BD1224" s="24" t="e">
        <f t="shared" si="398"/>
        <v>#N/A</v>
      </c>
      <c r="BE1224"/>
      <c r="BF1224" t="e">
        <f t="shared" si="399"/>
        <v>#N/A</v>
      </c>
      <c r="BG1224" t="str">
        <f t="shared" si="400"/>
        <v>HDJ</v>
      </c>
      <c r="BH1224" s="20" t="e">
        <f t="shared" si="401"/>
        <v>#N/A</v>
      </c>
      <c r="BI1224" s="20" t="e">
        <f t="shared" si="402"/>
        <v>#N/A</v>
      </c>
      <c r="BJ1224" s="20" t="e">
        <f t="shared" si="403"/>
        <v>#N/A</v>
      </c>
      <c r="BK1224" s="20" t="e">
        <f t="shared" si="404"/>
        <v>#N/A</v>
      </c>
      <c r="BL1224" s="20" t="e">
        <f t="shared" si="405"/>
        <v>#N/A</v>
      </c>
      <c r="BM1224" s="20" t="e">
        <f t="shared" si="407"/>
        <v>#N/A</v>
      </c>
      <c r="BN1224" s="20" t="e">
        <f t="shared" si="406"/>
        <v>#N/A</v>
      </c>
    </row>
    <row r="1225" spans="1:66">
      <c r="A1225" s="92"/>
      <c r="B1225" s="90"/>
      <c r="C1225" s="90"/>
      <c r="D1225" s="93"/>
      <c r="E1225" s="93"/>
      <c r="F1225" s="93"/>
      <c r="G1225" s="93"/>
      <c r="H1225" s="93"/>
      <c r="I1225" s="93"/>
      <c r="J1225" s="93"/>
      <c r="K1225" s="93"/>
      <c r="L1225" s="92"/>
      <c r="M1225" s="93"/>
      <c r="N1225" s="91">
        <f t="shared" si="388"/>
        <v>0</v>
      </c>
      <c r="O1225" s="91" t="str">
        <f t="shared" si="389"/>
        <v/>
      </c>
      <c r="P1225" s="91" t="str">
        <f t="shared" si="390"/>
        <v/>
      </c>
      <c r="Q1225" s="91" t="str">
        <f t="shared" si="391"/>
        <v>HDJ</v>
      </c>
      <c r="R1225" s="82"/>
      <c r="S1225" s="95">
        <f t="shared" si="392"/>
        <v>0</v>
      </c>
      <c r="T1225" s="95">
        <f t="shared" si="393"/>
        <v>0</v>
      </c>
      <c r="U1225" s="79" t="e">
        <f>VLOOKUP($S1225,'Grille de Tarif OQN'!$B$2:$S$3603,U$1,0)</f>
        <v>#N/A</v>
      </c>
      <c r="V1225" s="79" t="e">
        <f>VLOOKUP($S1225,'Grille de Tarif OQN'!$B$2:$S$3603,V$1,0)</f>
        <v>#N/A</v>
      </c>
      <c r="W1225" s="79" t="e">
        <f>VLOOKUP($S1225,'Grille de Tarif OQN'!$B$2:$S$3603,W$1,0)</f>
        <v>#N/A</v>
      </c>
      <c r="X1225" s="79" t="e">
        <f>VLOOKUP($S1225,'Grille de Tarif OQN'!$B$2:$S$3603,X$1,0)</f>
        <v>#N/A</v>
      </c>
      <c r="Y1225" s="79" t="e">
        <f>VLOOKUP($S1225,'Grille de Tarif OQN'!$B$2:$S$3603,Y$1,0)</f>
        <v>#N/A</v>
      </c>
      <c r="Z1225" s="79" t="e">
        <f>VLOOKUP($S1225,'Grille de Tarif OQN'!$B$2:$S$3603,Z$1,0)</f>
        <v>#N/A</v>
      </c>
      <c r="AA1225" s="79" t="e">
        <f>VLOOKUP($S1225,'Grille de Tarif OQN'!$B$2:$S$3603,AA$1,0)</f>
        <v>#N/A</v>
      </c>
      <c r="AB1225" s="79" t="e">
        <f>VLOOKUP($S1225,'Grille de Tarif OQN'!$B$2:$S$3603,AB$1,0)</f>
        <v>#N/A</v>
      </c>
      <c r="AC1225" s="79" t="e">
        <f>VLOOKUP($S1225,'Grille de Tarif OQN'!$B$2:$S$3603,AC$1,0)</f>
        <v>#N/A</v>
      </c>
      <c r="AD1225" s="79" t="e">
        <f>VLOOKUP($S1225,'Grille de Tarif OQN'!$B$2:$S$3603,AD$1,0)</f>
        <v>#N/A</v>
      </c>
      <c r="AE1225" s="79" t="e">
        <f>VLOOKUP($S1225,'Grille de Tarif OQN'!$B$2:$S$3603,AE$1,0)</f>
        <v>#N/A</v>
      </c>
      <c r="AF1225" s="79" t="e">
        <f>VLOOKUP($S1225,'Grille de Tarif OQN'!$B$2:$S$3603,AF$1,0)</f>
        <v>#N/A</v>
      </c>
      <c r="AG1225" s="79" t="e">
        <f>VLOOKUP($S1225,'Grille de Tarif OQN'!$B$2:$S$3603,AG$1,0)</f>
        <v>#N/A</v>
      </c>
      <c r="AH1225" s="79" t="e">
        <f>VLOOKUP($S1225,'Grille de Tarif OQN'!$B$2:$S$3603,AH$1,0)</f>
        <v>#N/A</v>
      </c>
      <c r="AI1225" s="79" t="e">
        <f>VLOOKUP($S1225,'Grille de Tarif OQN'!$B$2:$S$3603,AI$1,0)</f>
        <v>#N/A</v>
      </c>
      <c r="AJ1225" s="79" t="e">
        <f>VLOOKUP($S1225,'Grille de Tarif OQN'!$B$2:$S$3603,AJ$1,0)</f>
        <v>#N/A</v>
      </c>
      <c r="AK1225" s="81"/>
      <c r="AL1225" s="81"/>
      <c r="AM1225" s="81"/>
      <c r="AN1225" s="81"/>
      <c r="AO1225" s="81"/>
      <c r="AP1225" s="81"/>
      <c r="AQ1225" s="81"/>
      <c r="AR1225" s="81"/>
      <c r="AS1225" s="81"/>
      <c r="AT1225" s="81"/>
      <c r="AU1225" s="72"/>
      <c r="AV1225"/>
      <c r="AW1225"/>
      <c r="AX1225"/>
      <c r="AY1225"/>
      <c r="AZ1225" s="96">
        <f t="shared" si="394"/>
        <v>0</v>
      </c>
      <c r="BA1225" s="24" t="e">
        <f t="shared" si="395"/>
        <v>#N/A</v>
      </c>
      <c r="BB1225" s="24" t="e">
        <f t="shared" si="396"/>
        <v>#N/A</v>
      </c>
      <c r="BC1225" s="24" t="e">
        <f t="shared" si="397"/>
        <v>#N/A</v>
      </c>
      <c r="BD1225" s="24" t="e">
        <f t="shared" si="398"/>
        <v>#N/A</v>
      </c>
      <c r="BE1225"/>
      <c r="BF1225" t="e">
        <f t="shared" si="399"/>
        <v>#N/A</v>
      </c>
      <c r="BG1225" t="str">
        <f t="shared" si="400"/>
        <v>HDJ</v>
      </c>
      <c r="BH1225" s="20" t="e">
        <f t="shared" si="401"/>
        <v>#N/A</v>
      </c>
      <c r="BI1225" s="20" t="e">
        <f t="shared" si="402"/>
        <v>#N/A</v>
      </c>
      <c r="BJ1225" s="20" t="e">
        <f t="shared" si="403"/>
        <v>#N/A</v>
      </c>
      <c r="BK1225" s="20" t="e">
        <f t="shared" si="404"/>
        <v>#N/A</v>
      </c>
      <c r="BL1225" s="20" t="e">
        <f t="shared" si="405"/>
        <v>#N/A</v>
      </c>
      <c r="BM1225" s="20" t="e">
        <f t="shared" si="407"/>
        <v>#N/A</v>
      </c>
      <c r="BN1225" s="20" t="e">
        <f t="shared" si="406"/>
        <v>#N/A</v>
      </c>
    </row>
    <row r="1226" spans="1:66">
      <c r="A1226" s="92"/>
      <c r="B1226" s="90"/>
      <c r="C1226" s="90"/>
      <c r="D1226" s="93"/>
      <c r="E1226" s="93"/>
      <c r="F1226" s="93"/>
      <c r="G1226" s="93"/>
      <c r="H1226" s="93"/>
      <c r="I1226" s="93"/>
      <c r="J1226" s="93"/>
      <c r="K1226" s="93"/>
      <c r="L1226" s="92"/>
      <c r="M1226" s="93"/>
      <c r="N1226" s="91">
        <f t="shared" si="388"/>
        <v>0</v>
      </c>
      <c r="O1226" s="91" t="str">
        <f t="shared" si="389"/>
        <v/>
      </c>
      <c r="P1226" s="91" t="str">
        <f t="shared" si="390"/>
        <v/>
      </c>
      <c r="Q1226" s="91" t="str">
        <f t="shared" si="391"/>
        <v>HDJ</v>
      </c>
      <c r="R1226" s="82"/>
      <c r="S1226" s="95">
        <f t="shared" si="392"/>
        <v>0</v>
      </c>
      <c r="T1226" s="95">
        <f t="shared" si="393"/>
        <v>0</v>
      </c>
      <c r="U1226" s="79" t="e">
        <f>VLOOKUP($S1226,'Grille de Tarif OQN'!$B$2:$S$3603,U$1,0)</f>
        <v>#N/A</v>
      </c>
      <c r="V1226" s="79" t="e">
        <f>VLOOKUP($S1226,'Grille de Tarif OQN'!$B$2:$S$3603,V$1,0)</f>
        <v>#N/A</v>
      </c>
      <c r="W1226" s="79" t="e">
        <f>VLOOKUP($S1226,'Grille de Tarif OQN'!$B$2:$S$3603,W$1,0)</f>
        <v>#N/A</v>
      </c>
      <c r="X1226" s="79" t="e">
        <f>VLOOKUP($S1226,'Grille de Tarif OQN'!$B$2:$S$3603,X$1,0)</f>
        <v>#N/A</v>
      </c>
      <c r="Y1226" s="79" t="e">
        <f>VLOOKUP($S1226,'Grille de Tarif OQN'!$B$2:$S$3603,Y$1,0)</f>
        <v>#N/A</v>
      </c>
      <c r="Z1226" s="79" t="e">
        <f>VLOOKUP($S1226,'Grille de Tarif OQN'!$B$2:$S$3603,Z$1,0)</f>
        <v>#N/A</v>
      </c>
      <c r="AA1226" s="79" t="e">
        <f>VLOOKUP($S1226,'Grille de Tarif OQN'!$B$2:$S$3603,AA$1,0)</f>
        <v>#N/A</v>
      </c>
      <c r="AB1226" s="79" t="e">
        <f>VLOOKUP($S1226,'Grille de Tarif OQN'!$B$2:$S$3603,AB$1,0)</f>
        <v>#N/A</v>
      </c>
      <c r="AC1226" s="79" t="e">
        <f>VLOOKUP($S1226,'Grille de Tarif OQN'!$B$2:$S$3603,AC$1,0)</f>
        <v>#N/A</v>
      </c>
      <c r="AD1226" s="79" t="e">
        <f>VLOOKUP($S1226,'Grille de Tarif OQN'!$B$2:$S$3603,AD$1,0)</f>
        <v>#N/A</v>
      </c>
      <c r="AE1226" s="79" t="e">
        <f>VLOOKUP($S1226,'Grille de Tarif OQN'!$B$2:$S$3603,AE$1,0)</f>
        <v>#N/A</v>
      </c>
      <c r="AF1226" s="79" t="e">
        <f>VLOOKUP($S1226,'Grille de Tarif OQN'!$B$2:$S$3603,AF$1,0)</f>
        <v>#N/A</v>
      </c>
      <c r="AG1226" s="79" t="e">
        <f>VLOOKUP($S1226,'Grille de Tarif OQN'!$B$2:$S$3603,AG$1,0)</f>
        <v>#N/A</v>
      </c>
      <c r="AH1226" s="79" t="e">
        <f>VLOOKUP($S1226,'Grille de Tarif OQN'!$B$2:$S$3603,AH$1,0)</f>
        <v>#N/A</v>
      </c>
      <c r="AI1226" s="79" t="e">
        <f>VLOOKUP($S1226,'Grille de Tarif OQN'!$B$2:$S$3603,AI$1,0)</f>
        <v>#N/A</v>
      </c>
      <c r="AJ1226" s="79" t="e">
        <f>VLOOKUP($S1226,'Grille de Tarif OQN'!$B$2:$S$3603,AJ$1,0)</f>
        <v>#N/A</v>
      </c>
      <c r="AK1226" s="81"/>
      <c r="AL1226" s="81"/>
      <c r="AM1226" s="81"/>
      <c r="AN1226" s="81"/>
      <c r="AO1226" s="81"/>
      <c r="AP1226" s="81"/>
      <c r="AQ1226" s="81"/>
      <c r="AR1226" s="81"/>
      <c r="AS1226" s="81"/>
      <c r="AT1226" s="81"/>
      <c r="AU1226" s="72"/>
      <c r="AV1226"/>
      <c r="AW1226"/>
      <c r="AX1226"/>
      <c r="AY1226"/>
      <c r="AZ1226" s="96">
        <f t="shared" si="394"/>
        <v>0</v>
      </c>
      <c r="BA1226" s="24" t="e">
        <f t="shared" si="395"/>
        <v>#N/A</v>
      </c>
      <c r="BB1226" s="24" t="e">
        <f t="shared" si="396"/>
        <v>#N/A</v>
      </c>
      <c r="BC1226" s="24" t="e">
        <f t="shared" si="397"/>
        <v>#N/A</v>
      </c>
      <c r="BD1226" s="24" t="e">
        <f t="shared" si="398"/>
        <v>#N/A</v>
      </c>
      <c r="BE1226"/>
      <c r="BF1226" t="e">
        <f t="shared" si="399"/>
        <v>#N/A</v>
      </c>
      <c r="BG1226" t="str">
        <f t="shared" si="400"/>
        <v>HDJ</v>
      </c>
      <c r="BH1226" s="20" t="e">
        <f t="shared" si="401"/>
        <v>#N/A</v>
      </c>
      <c r="BI1226" s="20" t="e">
        <f t="shared" si="402"/>
        <v>#N/A</v>
      </c>
      <c r="BJ1226" s="20" t="e">
        <f t="shared" si="403"/>
        <v>#N/A</v>
      </c>
      <c r="BK1226" s="20" t="e">
        <f t="shared" si="404"/>
        <v>#N/A</v>
      </c>
      <c r="BL1226" s="20" t="e">
        <f t="shared" si="405"/>
        <v>#N/A</v>
      </c>
      <c r="BM1226" s="20" t="e">
        <f t="shared" si="407"/>
        <v>#N/A</v>
      </c>
      <c r="BN1226" s="20" t="e">
        <f t="shared" si="406"/>
        <v>#N/A</v>
      </c>
    </row>
    <row r="1227" spans="1:66">
      <c r="A1227" s="92"/>
      <c r="B1227" s="90"/>
      <c r="C1227" s="90"/>
      <c r="D1227" s="93"/>
      <c r="E1227" s="93"/>
      <c r="F1227" s="93"/>
      <c r="G1227" s="93"/>
      <c r="H1227" s="93"/>
      <c r="I1227" s="93"/>
      <c r="J1227" s="93"/>
      <c r="K1227" s="93"/>
      <c r="L1227" s="92"/>
      <c r="M1227" s="93"/>
      <c r="N1227" s="91">
        <f t="shared" si="388"/>
        <v>0</v>
      </c>
      <c r="O1227" s="91" t="str">
        <f t="shared" si="389"/>
        <v/>
      </c>
      <c r="P1227" s="91" t="str">
        <f t="shared" si="390"/>
        <v/>
      </c>
      <c r="Q1227" s="91" t="str">
        <f t="shared" si="391"/>
        <v>HDJ</v>
      </c>
      <c r="R1227" s="82"/>
      <c r="S1227" s="95">
        <f t="shared" si="392"/>
        <v>0</v>
      </c>
      <c r="T1227" s="95">
        <f t="shared" si="393"/>
        <v>0</v>
      </c>
      <c r="U1227" s="79" t="e">
        <f>VLOOKUP($S1227,'Grille de Tarif OQN'!$B$2:$S$3603,U$1,0)</f>
        <v>#N/A</v>
      </c>
      <c r="V1227" s="79" t="e">
        <f>VLOOKUP($S1227,'Grille de Tarif OQN'!$B$2:$S$3603,V$1,0)</f>
        <v>#N/A</v>
      </c>
      <c r="W1227" s="79" t="e">
        <f>VLOOKUP($S1227,'Grille de Tarif OQN'!$B$2:$S$3603,W$1,0)</f>
        <v>#N/A</v>
      </c>
      <c r="X1227" s="79" t="e">
        <f>VLOOKUP($S1227,'Grille de Tarif OQN'!$B$2:$S$3603,X$1,0)</f>
        <v>#N/A</v>
      </c>
      <c r="Y1227" s="79" t="e">
        <f>VLOOKUP($S1227,'Grille de Tarif OQN'!$B$2:$S$3603,Y$1,0)</f>
        <v>#N/A</v>
      </c>
      <c r="Z1227" s="79" t="e">
        <f>VLOOKUP($S1227,'Grille de Tarif OQN'!$B$2:$S$3603,Z$1,0)</f>
        <v>#N/A</v>
      </c>
      <c r="AA1227" s="79" t="e">
        <f>VLOOKUP($S1227,'Grille de Tarif OQN'!$B$2:$S$3603,AA$1,0)</f>
        <v>#N/A</v>
      </c>
      <c r="AB1227" s="79" t="e">
        <f>VLOOKUP($S1227,'Grille de Tarif OQN'!$B$2:$S$3603,AB$1,0)</f>
        <v>#N/A</v>
      </c>
      <c r="AC1227" s="79" t="e">
        <f>VLOOKUP($S1227,'Grille de Tarif OQN'!$B$2:$S$3603,AC$1,0)</f>
        <v>#N/A</v>
      </c>
      <c r="AD1227" s="79" t="e">
        <f>VLOOKUP($S1227,'Grille de Tarif OQN'!$B$2:$S$3603,AD$1,0)</f>
        <v>#N/A</v>
      </c>
      <c r="AE1227" s="79" t="e">
        <f>VLOOKUP($S1227,'Grille de Tarif OQN'!$B$2:$S$3603,AE$1,0)</f>
        <v>#N/A</v>
      </c>
      <c r="AF1227" s="79" t="e">
        <f>VLOOKUP($S1227,'Grille de Tarif OQN'!$B$2:$S$3603,AF$1,0)</f>
        <v>#N/A</v>
      </c>
      <c r="AG1227" s="79" t="e">
        <f>VLOOKUP($S1227,'Grille de Tarif OQN'!$B$2:$S$3603,AG$1,0)</f>
        <v>#N/A</v>
      </c>
      <c r="AH1227" s="79" t="e">
        <f>VLOOKUP($S1227,'Grille de Tarif OQN'!$B$2:$S$3603,AH$1,0)</f>
        <v>#N/A</v>
      </c>
      <c r="AI1227" s="79" t="e">
        <f>VLOOKUP($S1227,'Grille de Tarif OQN'!$B$2:$S$3603,AI$1,0)</f>
        <v>#N/A</v>
      </c>
      <c r="AJ1227" s="79" t="e">
        <f>VLOOKUP($S1227,'Grille de Tarif OQN'!$B$2:$S$3603,AJ$1,0)</f>
        <v>#N/A</v>
      </c>
      <c r="AK1227" s="81"/>
      <c r="AL1227" s="81"/>
      <c r="AM1227" s="81"/>
      <c r="AN1227" s="81"/>
      <c r="AO1227" s="81"/>
      <c r="AP1227" s="81"/>
      <c r="AQ1227" s="81"/>
      <c r="AR1227" s="81"/>
      <c r="AS1227" s="81"/>
      <c r="AT1227" s="81"/>
      <c r="AU1227" s="72"/>
      <c r="AV1227"/>
      <c r="AW1227"/>
      <c r="AX1227"/>
      <c r="AY1227"/>
      <c r="AZ1227" s="96">
        <f t="shared" si="394"/>
        <v>0</v>
      </c>
      <c r="BA1227" s="24" t="e">
        <f t="shared" si="395"/>
        <v>#N/A</v>
      </c>
      <c r="BB1227" s="24" t="e">
        <f t="shared" si="396"/>
        <v>#N/A</v>
      </c>
      <c r="BC1227" s="24" t="e">
        <f t="shared" si="397"/>
        <v>#N/A</v>
      </c>
      <c r="BD1227" s="24" t="e">
        <f t="shared" si="398"/>
        <v>#N/A</v>
      </c>
      <c r="BE1227"/>
      <c r="BF1227" t="e">
        <f t="shared" si="399"/>
        <v>#N/A</v>
      </c>
      <c r="BG1227" t="str">
        <f t="shared" si="400"/>
        <v>HDJ</v>
      </c>
      <c r="BH1227" s="20" t="e">
        <f t="shared" si="401"/>
        <v>#N/A</v>
      </c>
      <c r="BI1227" s="20" t="e">
        <f t="shared" si="402"/>
        <v>#N/A</v>
      </c>
      <c r="BJ1227" s="20" t="e">
        <f t="shared" si="403"/>
        <v>#N/A</v>
      </c>
      <c r="BK1227" s="20" t="e">
        <f t="shared" si="404"/>
        <v>#N/A</v>
      </c>
      <c r="BL1227" s="20" t="e">
        <f t="shared" si="405"/>
        <v>#N/A</v>
      </c>
      <c r="BM1227" s="20" t="e">
        <f t="shared" si="407"/>
        <v>#N/A</v>
      </c>
      <c r="BN1227" s="20" t="e">
        <f t="shared" si="406"/>
        <v>#N/A</v>
      </c>
    </row>
    <row r="1228" spans="1:66">
      <c r="A1228" s="92"/>
      <c r="B1228" s="90"/>
      <c r="C1228" s="90"/>
      <c r="D1228" s="93"/>
      <c r="E1228" s="93"/>
      <c r="F1228" s="93"/>
      <c r="G1228" s="93"/>
      <c r="H1228" s="93"/>
      <c r="I1228" s="93"/>
      <c r="J1228" s="93"/>
      <c r="K1228" s="93"/>
      <c r="L1228" s="92"/>
      <c r="M1228" s="93"/>
      <c r="N1228" s="91">
        <f t="shared" si="388"/>
        <v>0</v>
      </c>
      <c r="O1228" s="91" t="str">
        <f t="shared" si="389"/>
        <v/>
      </c>
      <c r="P1228" s="91" t="str">
        <f t="shared" si="390"/>
        <v/>
      </c>
      <c r="Q1228" s="91" t="str">
        <f t="shared" si="391"/>
        <v>HDJ</v>
      </c>
      <c r="R1228" s="82"/>
      <c r="S1228" s="95">
        <f t="shared" si="392"/>
        <v>0</v>
      </c>
      <c r="T1228" s="95">
        <f t="shared" si="393"/>
        <v>0</v>
      </c>
      <c r="U1228" s="79" t="e">
        <f>VLOOKUP($S1228,'Grille de Tarif OQN'!$B$2:$S$3603,U$1,0)</f>
        <v>#N/A</v>
      </c>
      <c r="V1228" s="79" t="e">
        <f>VLOOKUP($S1228,'Grille de Tarif OQN'!$B$2:$S$3603,V$1,0)</f>
        <v>#N/A</v>
      </c>
      <c r="W1228" s="79" t="e">
        <f>VLOOKUP($S1228,'Grille de Tarif OQN'!$B$2:$S$3603,W$1,0)</f>
        <v>#N/A</v>
      </c>
      <c r="X1228" s="79" t="e">
        <f>VLOOKUP($S1228,'Grille de Tarif OQN'!$B$2:$S$3603,X$1,0)</f>
        <v>#N/A</v>
      </c>
      <c r="Y1228" s="79" t="e">
        <f>VLOOKUP($S1228,'Grille de Tarif OQN'!$B$2:$S$3603,Y$1,0)</f>
        <v>#N/A</v>
      </c>
      <c r="Z1228" s="79" t="e">
        <f>VLOOKUP($S1228,'Grille de Tarif OQN'!$B$2:$S$3603,Z$1,0)</f>
        <v>#N/A</v>
      </c>
      <c r="AA1228" s="79" t="e">
        <f>VLOOKUP($S1228,'Grille de Tarif OQN'!$B$2:$S$3603,AA$1,0)</f>
        <v>#N/A</v>
      </c>
      <c r="AB1228" s="79" t="e">
        <f>VLOOKUP($S1228,'Grille de Tarif OQN'!$B$2:$S$3603,AB$1,0)</f>
        <v>#N/A</v>
      </c>
      <c r="AC1228" s="79" t="e">
        <f>VLOOKUP($S1228,'Grille de Tarif OQN'!$B$2:$S$3603,AC$1,0)</f>
        <v>#N/A</v>
      </c>
      <c r="AD1228" s="79" t="e">
        <f>VLOOKUP($S1228,'Grille de Tarif OQN'!$B$2:$S$3603,AD$1,0)</f>
        <v>#N/A</v>
      </c>
      <c r="AE1228" s="79" t="e">
        <f>VLOOKUP($S1228,'Grille de Tarif OQN'!$B$2:$S$3603,AE$1,0)</f>
        <v>#N/A</v>
      </c>
      <c r="AF1228" s="79" t="e">
        <f>VLOOKUP($S1228,'Grille de Tarif OQN'!$B$2:$S$3603,AF$1,0)</f>
        <v>#N/A</v>
      </c>
      <c r="AG1228" s="79" t="e">
        <f>VLOOKUP($S1228,'Grille de Tarif OQN'!$B$2:$S$3603,AG$1,0)</f>
        <v>#N/A</v>
      </c>
      <c r="AH1228" s="79" t="e">
        <f>VLOOKUP($S1228,'Grille de Tarif OQN'!$B$2:$S$3603,AH$1,0)</f>
        <v>#N/A</v>
      </c>
      <c r="AI1228" s="79" t="e">
        <f>VLOOKUP($S1228,'Grille de Tarif OQN'!$B$2:$S$3603,AI$1,0)</f>
        <v>#N/A</v>
      </c>
      <c r="AJ1228" s="79" t="e">
        <f>VLOOKUP($S1228,'Grille de Tarif OQN'!$B$2:$S$3603,AJ$1,0)</f>
        <v>#N/A</v>
      </c>
      <c r="AK1228" s="81"/>
      <c r="AL1228" s="81"/>
      <c r="AM1228" s="81"/>
      <c r="AN1228" s="81"/>
      <c r="AO1228" s="81"/>
      <c r="AP1228" s="81"/>
      <c r="AQ1228" s="81"/>
      <c r="AR1228" s="81"/>
      <c r="AS1228" s="81"/>
      <c r="AT1228" s="81"/>
      <c r="AU1228" s="72"/>
      <c r="AV1228"/>
      <c r="AW1228"/>
      <c r="AX1228"/>
      <c r="AY1228"/>
      <c r="AZ1228" s="96">
        <f t="shared" si="394"/>
        <v>0</v>
      </c>
      <c r="BA1228" s="24" t="e">
        <f t="shared" si="395"/>
        <v>#N/A</v>
      </c>
      <c r="BB1228" s="24" t="e">
        <f t="shared" si="396"/>
        <v>#N/A</v>
      </c>
      <c r="BC1228" s="24" t="e">
        <f t="shared" si="397"/>
        <v>#N/A</v>
      </c>
      <c r="BD1228" s="24" t="e">
        <f t="shared" si="398"/>
        <v>#N/A</v>
      </c>
      <c r="BE1228"/>
      <c r="BF1228" t="e">
        <f t="shared" si="399"/>
        <v>#N/A</v>
      </c>
      <c r="BG1228" t="str">
        <f t="shared" si="400"/>
        <v>HDJ</v>
      </c>
      <c r="BH1228" s="20" t="e">
        <f t="shared" si="401"/>
        <v>#N/A</v>
      </c>
      <c r="BI1228" s="20" t="e">
        <f t="shared" si="402"/>
        <v>#N/A</v>
      </c>
      <c r="BJ1228" s="20" t="e">
        <f t="shared" si="403"/>
        <v>#N/A</v>
      </c>
      <c r="BK1228" s="20" t="e">
        <f t="shared" si="404"/>
        <v>#N/A</v>
      </c>
      <c r="BL1228" s="20" t="e">
        <f t="shared" si="405"/>
        <v>#N/A</v>
      </c>
      <c r="BM1228" s="20" t="e">
        <f t="shared" si="407"/>
        <v>#N/A</v>
      </c>
      <c r="BN1228" s="20" t="e">
        <f t="shared" si="406"/>
        <v>#N/A</v>
      </c>
    </row>
    <row r="1229" spans="1:66">
      <c r="A1229" s="92"/>
      <c r="B1229" s="90"/>
      <c r="C1229" s="90"/>
      <c r="D1229" s="93"/>
      <c r="E1229" s="93"/>
      <c r="F1229" s="93"/>
      <c r="G1229" s="93"/>
      <c r="H1229" s="93"/>
      <c r="I1229" s="93"/>
      <c r="J1229" s="93"/>
      <c r="K1229" s="93"/>
      <c r="L1229" s="92"/>
      <c r="M1229" s="93"/>
      <c r="N1229" s="91">
        <f t="shared" si="388"/>
        <v>0</v>
      </c>
      <c r="O1229" s="91" t="str">
        <f t="shared" si="389"/>
        <v/>
      </c>
      <c r="P1229" s="91" t="str">
        <f t="shared" si="390"/>
        <v/>
      </c>
      <c r="Q1229" s="91" t="str">
        <f t="shared" si="391"/>
        <v>HDJ</v>
      </c>
      <c r="R1229" s="82"/>
      <c r="S1229" s="95">
        <f t="shared" si="392"/>
        <v>0</v>
      </c>
      <c r="T1229" s="95">
        <f t="shared" si="393"/>
        <v>0</v>
      </c>
      <c r="U1229" s="79" t="e">
        <f>VLOOKUP($S1229,'Grille de Tarif OQN'!$B$2:$S$3603,U$1,0)</f>
        <v>#N/A</v>
      </c>
      <c r="V1229" s="79" t="e">
        <f>VLOOKUP($S1229,'Grille de Tarif OQN'!$B$2:$S$3603,V$1,0)</f>
        <v>#N/A</v>
      </c>
      <c r="W1229" s="79" t="e">
        <f>VLOOKUP($S1229,'Grille de Tarif OQN'!$B$2:$S$3603,W$1,0)</f>
        <v>#N/A</v>
      </c>
      <c r="X1229" s="79" t="e">
        <f>VLOOKUP($S1229,'Grille de Tarif OQN'!$B$2:$S$3603,X$1,0)</f>
        <v>#N/A</v>
      </c>
      <c r="Y1229" s="79" t="e">
        <f>VLOOKUP($S1229,'Grille de Tarif OQN'!$B$2:$S$3603,Y$1,0)</f>
        <v>#N/A</v>
      </c>
      <c r="Z1229" s="79" t="e">
        <f>VLOOKUP($S1229,'Grille de Tarif OQN'!$B$2:$S$3603,Z$1,0)</f>
        <v>#N/A</v>
      </c>
      <c r="AA1229" s="79" t="e">
        <f>VLOOKUP($S1229,'Grille de Tarif OQN'!$B$2:$S$3603,AA$1,0)</f>
        <v>#N/A</v>
      </c>
      <c r="AB1229" s="79" t="e">
        <f>VLOOKUP($S1229,'Grille de Tarif OQN'!$B$2:$S$3603,AB$1,0)</f>
        <v>#N/A</v>
      </c>
      <c r="AC1229" s="79" t="e">
        <f>VLOOKUP($S1229,'Grille de Tarif OQN'!$B$2:$S$3603,AC$1,0)</f>
        <v>#N/A</v>
      </c>
      <c r="AD1229" s="79" t="e">
        <f>VLOOKUP($S1229,'Grille de Tarif OQN'!$B$2:$S$3603,AD$1,0)</f>
        <v>#N/A</v>
      </c>
      <c r="AE1229" s="79" t="e">
        <f>VLOOKUP($S1229,'Grille de Tarif OQN'!$B$2:$S$3603,AE$1,0)</f>
        <v>#N/A</v>
      </c>
      <c r="AF1229" s="79" t="e">
        <f>VLOOKUP($S1229,'Grille de Tarif OQN'!$B$2:$S$3603,AF$1,0)</f>
        <v>#N/A</v>
      </c>
      <c r="AG1229" s="79" t="e">
        <f>VLOOKUP($S1229,'Grille de Tarif OQN'!$B$2:$S$3603,AG$1,0)</f>
        <v>#N/A</v>
      </c>
      <c r="AH1229" s="79" t="e">
        <f>VLOOKUP($S1229,'Grille de Tarif OQN'!$B$2:$S$3603,AH$1,0)</f>
        <v>#N/A</v>
      </c>
      <c r="AI1229" s="79" t="e">
        <f>VLOOKUP($S1229,'Grille de Tarif OQN'!$B$2:$S$3603,AI$1,0)</f>
        <v>#N/A</v>
      </c>
      <c r="AJ1229" s="79" t="e">
        <f>VLOOKUP($S1229,'Grille de Tarif OQN'!$B$2:$S$3603,AJ$1,0)</f>
        <v>#N/A</v>
      </c>
      <c r="AK1229" s="81"/>
      <c r="AL1229" s="81"/>
      <c r="AM1229" s="81"/>
      <c r="AN1229" s="81"/>
      <c r="AO1229" s="81"/>
      <c r="AP1229" s="81"/>
      <c r="AQ1229" s="81"/>
      <c r="AR1229" s="81"/>
      <c r="AS1229" s="81"/>
      <c r="AT1229" s="81"/>
      <c r="AU1229" s="72"/>
      <c r="AV1229"/>
      <c r="AW1229"/>
      <c r="AX1229"/>
      <c r="AY1229"/>
      <c r="AZ1229" s="96">
        <f t="shared" si="394"/>
        <v>0</v>
      </c>
      <c r="BA1229" s="24" t="e">
        <f t="shared" si="395"/>
        <v>#N/A</v>
      </c>
      <c r="BB1229" s="24" t="e">
        <f t="shared" si="396"/>
        <v>#N/A</v>
      </c>
      <c r="BC1229" s="24" t="e">
        <f t="shared" si="397"/>
        <v>#N/A</v>
      </c>
      <c r="BD1229" s="24" t="e">
        <f t="shared" si="398"/>
        <v>#N/A</v>
      </c>
      <c r="BE1229"/>
      <c r="BF1229" t="e">
        <f t="shared" si="399"/>
        <v>#N/A</v>
      </c>
      <c r="BG1229" t="str">
        <f t="shared" si="400"/>
        <v>HDJ</v>
      </c>
      <c r="BH1229" s="20" t="e">
        <f t="shared" si="401"/>
        <v>#N/A</v>
      </c>
      <c r="BI1229" s="20" t="e">
        <f t="shared" si="402"/>
        <v>#N/A</v>
      </c>
      <c r="BJ1229" s="20" t="e">
        <f t="shared" si="403"/>
        <v>#N/A</v>
      </c>
      <c r="BK1229" s="20" t="e">
        <f t="shared" si="404"/>
        <v>#N/A</v>
      </c>
      <c r="BL1229" s="20" t="e">
        <f t="shared" si="405"/>
        <v>#N/A</v>
      </c>
      <c r="BM1229" s="20" t="e">
        <f t="shared" si="407"/>
        <v>#N/A</v>
      </c>
      <c r="BN1229" s="20" t="e">
        <f t="shared" si="406"/>
        <v>#N/A</v>
      </c>
    </row>
    <row r="1230" spans="1:66">
      <c r="A1230" s="92"/>
      <c r="B1230" s="90"/>
      <c r="C1230" s="90"/>
      <c r="D1230" s="93"/>
      <c r="E1230" s="93"/>
      <c r="F1230" s="93"/>
      <c r="G1230" s="93"/>
      <c r="H1230" s="93"/>
      <c r="I1230" s="93"/>
      <c r="J1230" s="93"/>
      <c r="K1230" s="93"/>
      <c r="L1230" s="92"/>
      <c r="M1230" s="93"/>
      <c r="N1230" s="91">
        <f t="shared" si="388"/>
        <v>0</v>
      </c>
      <c r="O1230" s="91" t="str">
        <f t="shared" si="389"/>
        <v/>
      </c>
      <c r="P1230" s="91" t="str">
        <f t="shared" si="390"/>
        <v/>
      </c>
      <c r="Q1230" s="91" t="str">
        <f t="shared" si="391"/>
        <v>HDJ</v>
      </c>
      <c r="R1230" s="82"/>
      <c r="S1230" s="95">
        <f t="shared" si="392"/>
        <v>0</v>
      </c>
      <c r="T1230" s="95">
        <f t="shared" si="393"/>
        <v>0</v>
      </c>
      <c r="U1230" s="79" t="e">
        <f>VLOOKUP($S1230,'Grille de Tarif OQN'!$B$2:$S$3603,U$1,0)</f>
        <v>#N/A</v>
      </c>
      <c r="V1230" s="79" t="e">
        <f>VLOOKUP($S1230,'Grille de Tarif OQN'!$B$2:$S$3603,V$1,0)</f>
        <v>#N/A</v>
      </c>
      <c r="W1230" s="79" t="e">
        <f>VLOOKUP($S1230,'Grille de Tarif OQN'!$B$2:$S$3603,W$1,0)</f>
        <v>#N/A</v>
      </c>
      <c r="X1230" s="79" t="e">
        <f>VLOOKUP($S1230,'Grille de Tarif OQN'!$B$2:$S$3603,X$1,0)</f>
        <v>#N/A</v>
      </c>
      <c r="Y1230" s="79" t="e">
        <f>VLOOKUP($S1230,'Grille de Tarif OQN'!$B$2:$S$3603,Y$1,0)</f>
        <v>#N/A</v>
      </c>
      <c r="Z1230" s="79" t="e">
        <f>VLOOKUP($S1230,'Grille de Tarif OQN'!$B$2:$S$3603,Z$1,0)</f>
        <v>#N/A</v>
      </c>
      <c r="AA1230" s="79" t="e">
        <f>VLOOKUP($S1230,'Grille de Tarif OQN'!$B$2:$S$3603,AA$1,0)</f>
        <v>#N/A</v>
      </c>
      <c r="AB1230" s="79" t="e">
        <f>VLOOKUP($S1230,'Grille de Tarif OQN'!$B$2:$S$3603,AB$1,0)</f>
        <v>#N/A</v>
      </c>
      <c r="AC1230" s="79" t="e">
        <f>VLOOKUP($S1230,'Grille de Tarif OQN'!$B$2:$S$3603,AC$1,0)</f>
        <v>#N/A</v>
      </c>
      <c r="AD1230" s="79" t="e">
        <f>VLOOKUP($S1230,'Grille de Tarif OQN'!$B$2:$S$3603,AD$1,0)</f>
        <v>#N/A</v>
      </c>
      <c r="AE1230" s="79" t="e">
        <f>VLOOKUP($S1230,'Grille de Tarif OQN'!$B$2:$S$3603,AE$1,0)</f>
        <v>#N/A</v>
      </c>
      <c r="AF1230" s="79" t="e">
        <f>VLOOKUP($S1230,'Grille de Tarif OQN'!$B$2:$S$3603,AF$1,0)</f>
        <v>#N/A</v>
      </c>
      <c r="AG1230" s="79" t="e">
        <f>VLOOKUP($S1230,'Grille de Tarif OQN'!$B$2:$S$3603,AG$1,0)</f>
        <v>#N/A</v>
      </c>
      <c r="AH1230" s="79" t="e">
        <f>VLOOKUP($S1230,'Grille de Tarif OQN'!$B$2:$S$3603,AH$1,0)</f>
        <v>#N/A</v>
      </c>
      <c r="AI1230" s="79" t="e">
        <f>VLOOKUP($S1230,'Grille de Tarif OQN'!$B$2:$S$3603,AI$1,0)</f>
        <v>#N/A</v>
      </c>
      <c r="AJ1230" s="79" t="e">
        <f>VLOOKUP($S1230,'Grille de Tarif OQN'!$B$2:$S$3603,AJ$1,0)</f>
        <v>#N/A</v>
      </c>
      <c r="AK1230" s="81"/>
      <c r="AL1230" s="81"/>
      <c r="AM1230" s="81"/>
      <c r="AN1230" s="81"/>
      <c r="AO1230" s="81"/>
      <c r="AP1230" s="81"/>
      <c r="AQ1230" s="81"/>
      <c r="AR1230" s="81"/>
      <c r="AS1230" s="81"/>
      <c r="AT1230" s="81"/>
      <c r="AU1230" s="72"/>
      <c r="AV1230"/>
      <c r="AW1230"/>
      <c r="AX1230"/>
      <c r="AY1230"/>
      <c r="AZ1230" s="96">
        <f t="shared" si="394"/>
        <v>0</v>
      </c>
      <c r="BA1230" s="24" t="e">
        <f t="shared" si="395"/>
        <v>#N/A</v>
      </c>
      <c r="BB1230" s="24" t="e">
        <f t="shared" si="396"/>
        <v>#N/A</v>
      </c>
      <c r="BC1230" s="24" t="e">
        <f t="shared" si="397"/>
        <v>#N/A</v>
      </c>
      <c r="BD1230" s="24" t="e">
        <f t="shared" si="398"/>
        <v>#N/A</v>
      </c>
      <c r="BE1230"/>
      <c r="BF1230" t="e">
        <f t="shared" si="399"/>
        <v>#N/A</v>
      </c>
      <c r="BG1230" t="str">
        <f t="shared" si="400"/>
        <v>HDJ</v>
      </c>
      <c r="BH1230" s="20" t="e">
        <f t="shared" si="401"/>
        <v>#N/A</v>
      </c>
      <c r="BI1230" s="20" t="e">
        <f t="shared" si="402"/>
        <v>#N/A</v>
      </c>
      <c r="BJ1230" s="20" t="e">
        <f t="shared" si="403"/>
        <v>#N/A</v>
      </c>
      <c r="BK1230" s="20" t="e">
        <f t="shared" si="404"/>
        <v>#N/A</v>
      </c>
      <c r="BL1230" s="20" t="e">
        <f t="shared" si="405"/>
        <v>#N/A</v>
      </c>
      <c r="BM1230" s="20" t="e">
        <f t="shared" si="407"/>
        <v>#N/A</v>
      </c>
      <c r="BN1230" s="20" t="e">
        <f t="shared" si="406"/>
        <v>#N/A</v>
      </c>
    </row>
    <row r="1231" spans="1:66">
      <c r="A1231" s="92"/>
      <c r="B1231" s="90"/>
      <c r="C1231" s="90"/>
      <c r="D1231" s="93"/>
      <c r="E1231" s="93"/>
      <c r="F1231" s="93"/>
      <c r="G1231" s="93"/>
      <c r="H1231" s="93"/>
      <c r="I1231" s="93"/>
      <c r="J1231" s="93"/>
      <c r="K1231" s="93"/>
      <c r="L1231" s="92"/>
      <c r="M1231" s="93"/>
      <c r="N1231" s="91">
        <f t="shared" si="388"/>
        <v>0</v>
      </c>
      <c r="O1231" s="91" t="str">
        <f t="shared" si="389"/>
        <v/>
      </c>
      <c r="P1231" s="91" t="str">
        <f t="shared" si="390"/>
        <v/>
      </c>
      <c r="Q1231" s="91" t="str">
        <f t="shared" si="391"/>
        <v>HDJ</v>
      </c>
      <c r="R1231" s="82"/>
      <c r="S1231" s="95">
        <f t="shared" si="392"/>
        <v>0</v>
      </c>
      <c r="T1231" s="95">
        <f t="shared" si="393"/>
        <v>0</v>
      </c>
      <c r="U1231" s="79" t="e">
        <f>VLOOKUP($S1231,'Grille de Tarif OQN'!$B$2:$S$3603,U$1,0)</f>
        <v>#N/A</v>
      </c>
      <c r="V1231" s="79" t="e">
        <f>VLOOKUP($S1231,'Grille de Tarif OQN'!$B$2:$S$3603,V$1,0)</f>
        <v>#N/A</v>
      </c>
      <c r="W1231" s="79" t="e">
        <f>VLOOKUP($S1231,'Grille de Tarif OQN'!$B$2:$S$3603,W$1,0)</f>
        <v>#N/A</v>
      </c>
      <c r="X1231" s="79" t="e">
        <f>VLOOKUP($S1231,'Grille de Tarif OQN'!$B$2:$S$3603,X$1,0)</f>
        <v>#N/A</v>
      </c>
      <c r="Y1231" s="79" t="e">
        <f>VLOOKUP($S1231,'Grille de Tarif OQN'!$B$2:$S$3603,Y$1,0)</f>
        <v>#N/A</v>
      </c>
      <c r="Z1231" s="79" t="e">
        <f>VLOOKUP($S1231,'Grille de Tarif OQN'!$B$2:$S$3603,Z$1,0)</f>
        <v>#N/A</v>
      </c>
      <c r="AA1231" s="79" t="e">
        <f>VLOOKUP($S1231,'Grille de Tarif OQN'!$B$2:$S$3603,AA$1,0)</f>
        <v>#N/A</v>
      </c>
      <c r="AB1231" s="79" t="e">
        <f>VLOOKUP($S1231,'Grille de Tarif OQN'!$B$2:$S$3603,AB$1,0)</f>
        <v>#N/A</v>
      </c>
      <c r="AC1231" s="79" t="e">
        <f>VLOOKUP($S1231,'Grille de Tarif OQN'!$B$2:$S$3603,AC$1,0)</f>
        <v>#N/A</v>
      </c>
      <c r="AD1231" s="79" t="e">
        <f>VLOOKUP($S1231,'Grille de Tarif OQN'!$B$2:$S$3603,AD$1,0)</f>
        <v>#N/A</v>
      </c>
      <c r="AE1231" s="79" t="e">
        <f>VLOOKUP($S1231,'Grille de Tarif OQN'!$B$2:$S$3603,AE$1,0)</f>
        <v>#N/A</v>
      </c>
      <c r="AF1231" s="79" t="e">
        <f>VLOOKUP($S1231,'Grille de Tarif OQN'!$B$2:$S$3603,AF$1,0)</f>
        <v>#N/A</v>
      </c>
      <c r="AG1231" s="79" t="e">
        <f>VLOOKUP($S1231,'Grille de Tarif OQN'!$B$2:$S$3603,AG$1,0)</f>
        <v>#N/A</v>
      </c>
      <c r="AH1231" s="79" t="e">
        <f>VLOOKUP($S1231,'Grille de Tarif OQN'!$B$2:$S$3603,AH$1,0)</f>
        <v>#N/A</v>
      </c>
      <c r="AI1231" s="79" t="e">
        <f>VLOOKUP($S1231,'Grille de Tarif OQN'!$B$2:$S$3603,AI$1,0)</f>
        <v>#N/A</v>
      </c>
      <c r="AJ1231" s="79" t="e">
        <f>VLOOKUP($S1231,'Grille de Tarif OQN'!$B$2:$S$3603,AJ$1,0)</f>
        <v>#N/A</v>
      </c>
      <c r="AK1231" s="81"/>
      <c r="AL1231" s="81"/>
      <c r="AM1231" s="81"/>
      <c r="AN1231" s="81"/>
      <c r="AO1231" s="81"/>
      <c r="AP1231" s="81"/>
      <c r="AQ1231" s="81"/>
      <c r="AR1231" s="81"/>
      <c r="AS1231" s="81"/>
      <c r="AT1231" s="81"/>
      <c r="AU1231" s="72"/>
      <c r="AV1231"/>
      <c r="AW1231"/>
      <c r="AX1231"/>
      <c r="AY1231"/>
      <c r="AZ1231" s="96">
        <f t="shared" si="394"/>
        <v>0</v>
      </c>
      <c r="BA1231" s="24" t="e">
        <f t="shared" si="395"/>
        <v>#N/A</v>
      </c>
      <c r="BB1231" s="24" t="e">
        <f t="shared" si="396"/>
        <v>#N/A</v>
      </c>
      <c r="BC1231" s="24" t="e">
        <f t="shared" si="397"/>
        <v>#N/A</v>
      </c>
      <c r="BD1231" s="24" t="e">
        <f t="shared" si="398"/>
        <v>#N/A</v>
      </c>
      <c r="BE1231"/>
      <c r="BF1231" t="e">
        <f t="shared" si="399"/>
        <v>#N/A</v>
      </c>
      <c r="BG1231" t="str">
        <f t="shared" si="400"/>
        <v>HDJ</v>
      </c>
      <c r="BH1231" s="20" t="e">
        <f t="shared" si="401"/>
        <v>#N/A</v>
      </c>
      <c r="BI1231" s="20" t="e">
        <f t="shared" si="402"/>
        <v>#N/A</v>
      </c>
      <c r="BJ1231" s="20" t="e">
        <f t="shared" si="403"/>
        <v>#N/A</v>
      </c>
      <c r="BK1231" s="20" t="e">
        <f t="shared" si="404"/>
        <v>#N/A</v>
      </c>
      <c r="BL1231" s="20" t="e">
        <f t="shared" si="405"/>
        <v>#N/A</v>
      </c>
      <c r="BM1231" s="20" t="e">
        <f t="shared" si="407"/>
        <v>#N/A</v>
      </c>
      <c r="BN1231" s="20" t="e">
        <f t="shared" si="406"/>
        <v>#N/A</v>
      </c>
    </row>
    <row r="1232" spans="1:66">
      <c r="A1232" s="92"/>
      <c r="B1232" s="90"/>
      <c r="C1232" s="90"/>
      <c r="D1232" s="93"/>
      <c r="E1232" s="93"/>
      <c r="F1232" s="93"/>
      <c r="G1232" s="93"/>
      <c r="H1232" s="93"/>
      <c r="I1232" s="93"/>
      <c r="J1232" s="93"/>
      <c r="K1232" s="93"/>
      <c r="L1232" s="92"/>
      <c r="M1232" s="93"/>
      <c r="N1232" s="91">
        <f t="shared" si="388"/>
        <v>0</v>
      </c>
      <c r="O1232" s="91" t="str">
        <f t="shared" si="389"/>
        <v/>
      </c>
      <c r="P1232" s="91" t="str">
        <f t="shared" si="390"/>
        <v/>
      </c>
      <c r="Q1232" s="91" t="str">
        <f t="shared" si="391"/>
        <v>HDJ</v>
      </c>
      <c r="R1232" s="82"/>
      <c r="S1232" s="95">
        <f t="shared" si="392"/>
        <v>0</v>
      </c>
      <c r="T1232" s="95">
        <f t="shared" si="393"/>
        <v>0</v>
      </c>
      <c r="U1232" s="79" t="e">
        <f>VLOOKUP($S1232,'Grille de Tarif OQN'!$B$2:$S$3603,U$1,0)</f>
        <v>#N/A</v>
      </c>
      <c r="V1232" s="79" t="e">
        <f>VLOOKUP($S1232,'Grille de Tarif OQN'!$B$2:$S$3603,V$1,0)</f>
        <v>#N/A</v>
      </c>
      <c r="W1232" s="79" t="e">
        <f>VLOOKUP($S1232,'Grille de Tarif OQN'!$B$2:$S$3603,W$1,0)</f>
        <v>#N/A</v>
      </c>
      <c r="X1232" s="79" t="e">
        <f>VLOOKUP($S1232,'Grille de Tarif OQN'!$B$2:$S$3603,X$1,0)</f>
        <v>#N/A</v>
      </c>
      <c r="Y1232" s="79" t="e">
        <f>VLOOKUP($S1232,'Grille de Tarif OQN'!$B$2:$S$3603,Y$1,0)</f>
        <v>#N/A</v>
      </c>
      <c r="Z1232" s="79" t="e">
        <f>VLOOKUP($S1232,'Grille de Tarif OQN'!$B$2:$S$3603,Z$1,0)</f>
        <v>#N/A</v>
      </c>
      <c r="AA1232" s="79" t="e">
        <f>VLOOKUP($S1232,'Grille de Tarif OQN'!$B$2:$S$3603,AA$1,0)</f>
        <v>#N/A</v>
      </c>
      <c r="AB1232" s="79" t="e">
        <f>VLOOKUP($S1232,'Grille de Tarif OQN'!$B$2:$S$3603,AB$1,0)</f>
        <v>#N/A</v>
      </c>
      <c r="AC1232" s="79" t="e">
        <f>VLOOKUP($S1232,'Grille de Tarif OQN'!$B$2:$S$3603,AC$1,0)</f>
        <v>#N/A</v>
      </c>
      <c r="AD1232" s="79" t="e">
        <f>VLOOKUP($S1232,'Grille de Tarif OQN'!$B$2:$S$3603,AD$1,0)</f>
        <v>#N/A</v>
      </c>
      <c r="AE1232" s="79" t="e">
        <f>VLOOKUP($S1232,'Grille de Tarif OQN'!$B$2:$S$3603,AE$1,0)</f>
        <v>#N/A</v>
      </c>
      <c r="AF1232" s="79" t="e">
        <f>VLOOKUP($S1232,'Grille de Tarif OQN'!$B$2:$S$3603,AF$1,0)</f>
        <v>#N/A</v>
      </c>
      <c r="AG1232" s="79" t="e">
        <f>VLOOKUP($S1232,'Grille de Tarif OQN'!$B$2:$S$3603,AG$1,0)</f>
        <v>#N/A</v>
      </c>
      <c r="AH1232" s="79" t="e">
        <f>VLOOKUP($S1232,'Grille de Tarif OQN'!$B$2:$S$3603,AH$1,0)</f>
        <v>#N/A</v>
      </c>
      <c r="AI1232" s="79" t="e">
        <f>VLOOKUP($S1232,'Grille de Tarif OQN'!$B$2:$S$3603,AI$1,0)</f>
        <v>#N/A</v>
      </c>
      <c r="AJ1232" s="79" t="e">
        <f>VLOOKUP($S1232,'Grille de Tarif OQN'!$B$2:$S$3603,AJ$1,0)</f>
        <v>#N/A</v>
      </c>
      <c r="AK1232" s="81"/>
      <c r="AL1232" s="81"/>
      <c r="AM1232" s="81"/>
      <c r="AN1232" s="81"/>
      <c r="AO1232" s="81"/>
      <c r="AP1232" s="81"/>
      <c r="AQ1232" s="81"/>
      <c r="AR1232" s="81"/>
      <c r="AS1232" s="81"/>
      <c r="AT1232" s="81"/>
      <c r="AU1232" s="72"/>
      <c r="AV1232"/>
      <c r="AW1232"/>
      <c r="AX1232"/>
      <c r="AY1232"/>
      <c r="AZ1232" s="96">
        <f t="shared" si="394"/>
        <v>0</v>
      </c>
      <c r="BA1232" s="24" t="e">
        <f t="shared" si="395"/>
        <v>#N/A</v>
      </c>
      <c r="BB1232" s="24" t="e">
        <f t="shared" si="396"/>
        <v>#N/A</v>
      </c>
      <c r="BC1232" s="24" t="e">
        <f t="shared" si="397"/>
        <v>#N/A</v>
      </c>
      <c r="BD1232" s="24" t="e">
        <f t="shared" si="398"/>
        <v>#N/A</v>
      </c>
      <c r="BE1232"/>
      <c r="BF1232" t="e">
        <f t="shared" si="399"/>
        <v>#N/A</v>
      </c>
      <c r="BG1232" t="str">
        <f t="shared" si="400"/>
        <v>HDJ</v>
      </c>
      <c r="BH1232" s="20" t="e">
        <f t="shared" si="401"/>
        <v>#N/A</v>
      </c>
      <c r="BI1232" s="20" t="e">
        <f t="shared" si="402"/>
        <v>#N/A</v>
      </c>
      <c r="BJ1232" s="20" t="e">
        <f t="shared" si="403"/>
        <v>#N/A</v>
      </c>
      <c r="BK1232" s="20" t="e">
        <f t="shared" si="404"/>
        <v>#N/A</v>
      </c>
      <c r="BL1232" s="20" t="e">
        <f t="shared" si="405"/>
        <v>#N/A</v>
      </c>
      <c r="BM1232" s="20" t="e">
        <f t="shared" si="407"/>
        <v>#N/A</v>
      </c>
      <c r="BN1232" s="20" t="e">
        <f t="shared" si="406"/>
        <v>#N/A</v>
      </c>
    </row>
    <row r="1233" spans="1:66">
      <c r="A1233" s="92"/>
      <c r="B1233" s="90"/>
      <c r="C1233" s="90"/>
      <c r="D1233" s="93"/>
      <c r="E1233" s="93"/>
      <c r="F1233" s="93"/>
      <c r="G1233" s="93"/>
      <c r="H1233" s="93"/>
      <c r="I1233" s="93"/>
      <c r="J1233" s="93"/>
      <c r="K1233" s="93"/>
      <c r="L1233" s="92"/>
      <c r="M1233" s="93"/>
      <c r="N1233" s="91">
        <f t="shared" si="388"/>
        <v>0</v>
      </c>
      <c r="O1233" s="91" t="str">
        <f t="shared" si="389"/>
        <v/>
      </c>
      <c r="P1233" s="91" t="str">
        <f t="shared" si="390"/>
        <v/>
      </c>
      <c r="Q1233" s="91" t="str">
        <f t="shared" si="391"/>
        <v>HDJ</v>
      </c>
      <c r="R1233" s="82"/>
      <c r="S1233" s="95">
        <f t="shared" si="392"/>
        <v>0</v>
      </c>
      <c r="T1233" s="95">
        <f t="shared" si="393"/>
        <v>0</v>
      </c>
      <c r="U1233" s="79" t="e">
        <f>VLOOKUP($S1233,'Grille de Tarif OQN'!$B$2:$S$3603,U$1,0)</f>
        <v>#N/A</v>
      </c>
      <c r="V1233" s="79" t="e">
        <f>VLOOKUP($S1233,'Grille de Tarif OQN'!$B$2:$S$3603,V$1,0)</f>
        <v>#N/A</v>
      </c>
      <c r="W1233" s="79" t="e">
        <f>VLOOKUP($S1233,'Grille de Tarif OQN'!$B$2:$S$3603,W$1,0)</f>
        <v>#N/A</v>
      </c>
      <c r="X1233" s="79" t="e">
        <f>VLOOKUP($S1233,'Grille de Tarif OQN'!$B$2:$S$3603,X$1,0)</f>
        <v>#N/A</v>
      </c>
      <c r="Y1233" s="79" t="e">
        <f>VLOOKUP($S1233,'Grille de Tarif OQN'!$B$2:$S$3603,Y$1,0)</f>
        <v>#N/A</v>
      </c>
      <c r="Z1233" s="79" t="e">
        <f>VLOOKUP($S1233,'Grille de Tarif OQN'!$B$2:$S$3603,Z$1,0)</f>
        <v>#N/A</v>
      </c>
      <c r="AA1233" s="79" t="e">
        <f>VLOOKUP($S1233,'Grille de Tarif OQN'!$B$2:$S$3603,AA$1,0)</f>
        <v>#N/A</v>
      </c>
      <c r="AB1233" s="79" t="e">
        <f>VLOOKUP($S1233,'Grille de Tarif OQN'!$B$2:$S$3603,AB$1,0)</f>
        <v>#N/A</v>
      </c>
      <c r="AC1233" s="79" t="e">
        <f>VLOOKUP($S1233,'Grille de Tarif OQN'!$B$2:$S$3603,AC$1,0)</f>
        <v>#N/A</v>
      </c>
      <c r="AD1233" s="79" t="e">
        <f>VLOOKUP($S1233,'Grille de Tarif OQN'!$B$2:$S$3603,AD$1,0)</f>
        <v>#N/A</v>
      </c>
      <c r="AE1233" s="79" t="e">
        <f>VLOOKUP($S1233,'Grille de Tarif OQN'!$B$2:$S$3603,AE$1,0)</f>
        <v>#N/A</v>
      </c>
      <c r="AF1233" s="79" t="e">
        <f>VLOOKUP($S1233,'Grille de Tarif OQN'!$B$2:$S$3603,AF$1,0)</f>
        <v>#N/A</v>
      </c>
      <c r="AG1233" s="79" t="e">
        <f>VLOOKUP($S1233,'Grille de Tarif OQN'!$B$2:$S$3603,AG$1,0)</f>
        <v>#N/A</v>
      </c>
      <c r="AH1233" s="79" t="e">
        <f>VLOOKUP($S1233,'Grille de Tarif OQN'!$B$2:$S$3603,AH$1,0)</f>
        <v>#N/A</v>
      </c>
      <c r="AI1233" s="79" t="e">
        <f>VLOOKUP($S1233,'Grille de Tarif OQN'!$B$2:$S$3603,AI$1,0)</f>
        <v>#N/A</v>
      </c>
      <c r="AJ1233" s="79" t="e">
        <f>VLOOKUP($S1233,'Grille de Tarif OQN'!$B$2:$S$3603,AJ$1,0)</f>
        <v>#N/A</v>
      </c>
      <c r="AK1233" s="81"/>
      <c r="AL1233" s="81"/>
      <c r="AM1233" s="81"/>
      <c r="AN1233" s="81"/>
      <c r="AO1233" s="81"/>
      <c r="AP1233" s="81"/>
      <c r="AQ1233" s="81"/>
      <c r="AR1233" s="81"/>
      <c r="AS1233" s="81"/>
      <c r="AT1233" s="81"/>
      <c r="AU1233" s="72"/>
      <c r="AV1233"/>
      <c r="AW1233"/>
      <c r="AX1233"/>
      <c r="AY1233"/>
      <c r="AZ1233" s="96">
        <f t="shared" si="394"/>
        <v>0</v>
      </c>
      <c r="BA1233" s="24" t="e">
        <f t="shared" si="395"/>
        <v>#N/A</v>
      </c>
      <c r="BB1233" s="24" t="e">
        <f t="shared" si="396"/>
        <v>#N/A</v>
      </c>
      <c r="BC1233" s="24" t="e">
        <f t="shared" si="397"/>
        <v>#N/A</v>
      </c>
      <c r="BD1233" s="24" t="e">
        <f t="shared" si="398"/>
        <v>#N/A</v>
      </c>
      <c r="BE1233"/>
      <c r="BF1233" t="e">
        <f t="shared" si="399"/>
        <v>#N/A</v>
      </c>
      <c r="BG1233" t="str">
        <f t="shared" si="400"/>
        <v>HDJ</v>
      </c>
      <c r="BH1233" s="20" t="e">
        <f t="shared" si="401"/>
        <v>#N/A</v>
      </c>
      <c r="BI1233" s="20" t="e">
        <f t="shared" si="402"/>
        <v>#N/A</v>
      </c>
      <c r="BJ1233" s="20" t="e">
        <f t="shared" si="403"/>
        <v>#N/A</v>
      </c>
      <c r="BK1233" s="20" t="e">
        <f t="shared" si="404"/>
        <v>#N/A</v>
      </c>
      <c r="BL1233" s="20" t="e">
        <f t="shared" si="405"/>
        <v>#N/A</v>
      </c>
      <c r="BM1233" s="20" t="e">
        <f t="shared" si="407"/>
        <v>#N/A</v>
      </c>
      <c r="BN1233" s="20" t="e">
        <f t="shared" si="406"/>
        <v>#N/A</v>
      </c>
    </row>
    <row r="1234" spans="1:66">
      <c r="A1234" s="92"/>
      <c r="B1234" s="90"/>
      <c r="C1234" s="90"/>
      <c r="D1234" s="93"/>
      <c r="E1234" s="93"/>
      <c r="F1234" s="93"/>
      <c r="G1234" s="93"/>
      <c r="H1234" s="93"/>
      <c r="I1234" s="93"/>
      <c r="J1234" s="93"/>
      <c r="K1234" s="93"/>
      <c r="L1234" s="92"/>
      <c r="M1234" s="93"/>
      <c r="N1234" s="91">
        <f t="shared" si="388"/>
        <v>0</v>
      </c>
      <c r="O1234" s="91" t="str">
        <f t="shared" si="389"/>
        <v/>
      </c>
      <c r="P1234" s="91" t="str">
        <f t="shared" si="390"/>
        <v/>
      </c>
      <c r="Q1234" s="91" t="str">
        <f t="shared" si="391"/>
        <v>HDJ</v>
      </c>
      <c r="R1234" s="82"/>
      <c r="S1234" s="95">
        <f t="shared" si="392"/>
        <v>0</v>
      </c>
      <c r="T1234" s="95">
        <f t="shared" si="393"/>
        <v>0</v>
      </c>
      <c r="U1234" s="79" t="e">
        <f>VLOOKUP($S1234,'Grille de Tarif OQN'!$B$2:$S$3603,U$1,0)</f>
        <v>#N/A</v>
      </c>
      <c r="V1234" s="79" t="e">
        <f>VLOOKUP($S1234,'Grille de Tarif OQN'!$B$2:$S$3603,V$1,0)</f>
        <v>#N/A</v>
      </c>
      <c r="W1234" s="79" t="e">
        <f>VLOOKUP($S1234,'Grille de Tarif OQN'!$B$2:$S$3603,W$1,0)</f>
        <v>#N/A</v>
      </c>
      <c r="X1234" s="79" t="e">
        <f>VLOOKUP($S1234,'Grille de Tarif OQN'!$B$2:$S$3603,X$1,0)</f>
        <v>#N/A</v>
      </c>
      <c r="Y1234" s="79" t="e">
        <f>VLOOKUP($S1234,'Grille de Tarif OQN'!$B$2:$S$3603,Y$1,0)</f>
        <v>#N/A</v>
      </c>
      <c r="Z1234" s="79" t="e">
        <f>VLOOKUP($S1234,'Grille de Tarif OQN'!$B$2:$S$3603,Z$1,0)</f>
        <v>#N/A</v>
      </c>
      <c r="AA1234" s="79" t="e">
        <f>VLOOKUP($S1234,'Grille de Tarif OQN'!$B$2:$S$3603,AA$1,0)</f>
        <v>#N/A</v>
      </c>
      <c r="AB1234" s="79" t="e">
        <f>VLOOKUP($S1234,'Grille de Tarif OQN'!$B$2:$S$3603,AB$1,0)</f>
        <v>#N/A</v>
      </c>
      <c r="AC1234" s="79" t="e">
        <f>VLOOKUP($S1234,'Grille de Tarif OQN'!$B$2:$S$3603,AC$1,0)</f>
        <v>#N/A</v>
      </c>
      <c r="AD1234" s="79" t="e">
        <f>VLOOKUP($S1234,'Grille de Tarif OQN'!$B$2:$S$3603,AD$1,0)</f>
        <v>#N/A</v>
      </c>
      <c r="AE1234" s="79" t="e">
        <f>VLOOKUP($S1234,'Grille de Tarif OQN'!$B$2:$S$3603,AE$1,0)</f>
        <v>#N/A</v>
      </c>
      <c r="AF1234" s="79" t="e">
        <f>VLOOKUP($S1234,'Grille de Tarif OQN'!$B$2:$S$3603,AF$1,0)</f>
        <v>#N/A</v>
      </c>
      <c r="AG1234" s="79" t="e">
        <f>VLOOKUP($S1234,'Grille de Tarif OQN'!$B$2:$S$3603,AG$1,0)</f>
        <v>#N/A</v>
      </c>
      <c r="AH1234" s="79" t="e">
        <f>VLOOKUP($S1234,'Grille de Tarif OQN'!$B$2:$S$3603,AH$1,0)</f>
        <v>#N/A</v>
      </c>
      <c r="AI1234" s="79" t="e">
        <f>VLOOKUP($S1234,'Grille de Tarif OQN'!$B$2:$S$3603,AI$1,0)</f>
        <v>#N/A</v>
      </c>
      <c r="AJ1234" s="79" t="e">
        <f>VLOOKUP($S1234,'Grille de Tarif OQN'!$B$2:$S$3603,AJ$1,0)</f>
        <v>#N/A</v>
      </c>
      <c r="AK1234" s="81"/>
      <c r="AL1234" s="81"/>
      <c r="AM1234" s="81"/>
      <c r="AN1234" s="81"/>
      <c r="AO1234" s="81"/>
      <c r="AP1234" s="81"/>
      <c r="AQ1234" s="81"/>
      <c r="AR1234" s="81"/>
      <c r="AS1234" s="81"/>
      <c r="AT1234" s="81"/>
      <c r="AU1234" s="72"/>
      <c r="AV1234"/>
      <c r="AW1234"/>
      <c r="AX1234"/>
      <c r="AY1234"/>
      <c r="AZ1234" s="96">
        <f t="shared" si="394"/>
        <v>0</v>
      </c>
      <c r="BA1234" s="24" t="e">
        <f t="shared" si="395"/>
        <v>#N/A</v>
      </c>
      <c r="BB1234" s="24" t="e">
        <f t="shared" si="396"/>
        <v>#N/A</v>
      </c>
      <c r="BC1234" s="24" t="e">
        <f t="shared" si="397"/>
        <v>#N/A</v>
      </c>
      <c r="BD1234" s="24" t="e">
        <f t="shared" si="398"/>
        <v>#N/A</v>
      </c>
      <c r="BE1234"/>
      <c r="BF1234" t="e">
        <f t="shared" si="399"/>
        <v>#N/A</v>
      </c>
      <c r="BG1234" t="str">
        <f t="shared" si="400"/>
        <v>HDJ</v>
      </c>
      <c r="BH1234" s="20" t="e">
        <f t="shared" si="401"/>
        <v>#N/A</v>
      </c>
      <c r="BI1234" s="20" t="e">
        <f t="shared" si="402"/>
        <v>#N/A</v>
      </c>
      <c r="BJ1234" s="20" t="e">
        <f t="shared" si="403"/>
        <v>#N/A</v>
      </c>
      <c r="BK1234" s="20" t="e">
        <f t="shared" si="404"/>
        <v>#N/A</v>
      </c>
      <c r="BL1234" s="20" t="e">
        <f t="shared" si="405"/>
        <v>#N/A</v>
      </c>
      <c r="BM1234" s="20" t="e">
        <f t="shared" si="407"/>
        <v>#N/A</v>
      </c>
      <c r="BN1234" s="20" t="e">
        <f t="shared" si="406"/>
        <v>#N/A</v>
      </c>
    </row>
    <row r="1235" spans="1:66">
      <c r="A1235" s="92"/>
      <c r="B1235" s="90"/>
      <c r="C1235" s="90"/>
      <c r="D1235" s="93"/>
      <c r="E1235" s="93"/>
      <c r="F1235" s="93"/>
      <c r="G1235" s="93"/>
      <c r="H1235" s="93"/>
      <c r="I1235" s="93"/>
      <c r="J1235" s="93"/>
      <c r="K1235" s="93"/>
      <c r="L1235" s="92"/>
      <c r="M1235" s="93"/>
      <c r="N1235" s="91">
        <f t="shared" si="388"/>
        <v>0</v>
      </c>
      <c r="O1235" s="91" t="str">
        <f t="shared" si="389"/>
        <v/>
      </c>
      <c r="P1235" s="91" t="str">
        <f t="shared" si="390"/>
        <v/>
      </c>
      <c r="Q1235" s="91" t="str">
        <f t="shared" si="391"/>
        <v>HDJ</v>
      </c>
      <c r="R1235" s="82"/>
      <c r="S1235" s="95">
        <f t="shared" si="392"/>
        <v>0</v>
      </c>
      <c r="T1235" s="95">
        <f t="shared" si="393"/>
        <v>0</v>
      </c>
      <c r="U1235" s="79" t="e">
        <f>VLOOKUP($S1235,'Grille de Tarif OQN'!$B$2:$S$3603,U$1,0)</f>
        <v>#N/A</v>
      </c>
      <c r="V1235" s="79" t="e">
        <f>VLOOKUP($S1235,'Grille de Tarif OQN'!$B$2:$S$3603,V$1,0)</f>
        <v>#N/A</v>
      </c>
      <c r="W1235" s="79" t="e">
        <f>VLOOKUP($S1235,'Grille de Tarif OQN'!$B$2:$S$3603,W$1,0)</f>
        <v>#N/A</v>
      </c>
      <c r="X1235" s="79" t="e">
        <f>VLOOKUP($S1235,'Grille de Tarif OQN'!$B$2:$S$3603,X$1,0)</f>
        <v>#N/A</v>
      </c>
      <c r="Y1235" s="79" t="e">
        <f>VLOOKUP($S1235,'Grille de Tarif OQN'!$B$2:$S$3603,Y$1,0)</f>
        <v>#N/A</v>
      </c>
      <c r="Z1235" s="79" t="e">
        <f>VLOOKUP($S1235,'Grille de Tarif OQN'!$B$2:$S$3603,Z$1,0)</f>
        <v>#N/A</v>
      </c>
      <c r="AA1235" s="79" t="e">
        <f>VLOOKUP($S1235,'Grille de Tarif OQN'!$B$2:$S$3603,AA$1,0)</f>
        <v>#N/A</v>
      </c>
      <c r="AB1235" s="79" t="e">
        <f>VLOOKUP($S1235,'Grille de Tarif OQN'!$B$2:$S$3603,AB$1,0)</f>
        <v>#N/A</v>
      </c>
      <c r="AC1235" s="79" t="e">
        <f>VLOOKUP($S1235,'Grille de Tarif OQN'!$B$2:$S$3603,AC$1,0)</f>
        <v>#N/A</v>
      </c>
      <c r="AD1235" s="79" t="e">
        <f>VLOOKUP($S1235,'Grille de Tarif OQN'!$B$2:$S$3603,AD$1,0)</f>
        <v>#N/A</v>
      </c>
      <c r="AE1235" s="79" t="e">
        <f>VLOOKUP($S1235,'Grille de Tarif OQN'!$B$2:$S$3603,AE$1,0)</f>
        <v>#N/A</v>
      </c>
      <c r="AF1235" s="79" t="e">
        <f>VLOOKUP($S1235,'Grille de Tarif OQN'!$B$2:$S$3603,AF$1,0)</f>
        <v>#N/A</v>
      </c>
      <c r="AG1235" s="79" t="e">
        <f>VLOOKUP($S1235,'Grille de Tarif OQN'!$B$2:$S$3603,AG$1,0)</f>
        <v>#N/A</v>
      </c>
      <c r="AH1235" s="79" t="e">
        <f>VLOOKUP($S1235,'Grille de Tarif OQN'!$B$2:$S$3603,AH$1,0)</f>
        <v>#N/A</v>
      </c>
      <c r="AI1235" s="79" t="e">
        <f>VLOOKUP($S1235,'Grille de Tarif OQN'!$B$2:$S$3603,AI$1,0)</f>
        <v>#N/A</v>
      </c>
      <c r="AJ1235" s="79" t="e">
        <f>VLOOKUP($S1235,'Grille de Tarif OQN'!$B$2:$S$3603,AJ$1,0)</f>
        <v>#N/A</v>
      </c>
      <c r="AK1235" s="81"/>
      <c r="AL1235" s="81"/>
      <c r="AM1235" s="81"/>
      <c r="AN1235" s="81"/>
      <c r="AO1235" s="81"/>
      <c r="AP1235" s="81"/>
      <c r="AQ1235" s="81"/>
      <c r="AR1235" s="81"/>
      <c r="AS1235" s="81"/>
      <c r="AT1235" s="81"/>
      <c r="AU1235" s="72"/>
      <c r="AV1235"/>
      <c r="AW1235"/>
      <c r="AX1235"/>
      <c r="AY1235"/>
      <c r="AZ1235" s="96">
        <f t="shared" si="394"/>
        <v>0</v>
      </c>
      <c r="BA1235" s="24" t="e">
        <f t="shared" si="395"/>
        <v>#N/A</v>
      </c>
      <c r="BB1235" s="24" t="e">
        <f t="shared" si="396"/>
        <v>#N/A</v>
      </c>
      <c r="BC1235" s="24" t="e">
        <f t="shared" si="397"/>
        <v>#N/A</v>
      </c>
      <c r="BD1235" s="24" t="e">
        <f t="shared" si="398"/>
        <v>#N/A</v>
      </c>
      <c r="BE1235"/>
      <c r="BF1235" t="e">
        <f t="shared" si="399"/>
        <v>#N/A</v>
      </c>
      <c r="BG1235" t="str">
        <f t="shared" si="400"/>
        <v>HDJ</v>
      </c>
      <c r="BH1235" s="20" t="e">
        <f t="shared" si="401"/>
        <v>#N/A</v>
      </c>
      <c r="BI1235" s="20" t="e">
        <f t="shared" si="402"/>
        <v>#N/A</v>
      </c>
      <c r="BJ1235" s="20" t="e">
        <f t="shared" si="403"/>
        <v>#N/A</v>
      </c>
      <c r="BK1235" s="20" t="e">
        <f t="shared" si="404"/>
        <v>#N/A</v>
      </c>
      <c r="BL1235" s="20" t="e">
        <f t="shared" si="405"/>
        <v>#N/A</v>
      </c>
      <c r="BM1235" s="20" t="e">
        <f t="shared" si="407"/>
        <v>#N/A</v>
      </c>
      <c r="BN1235" s="20" t="e">
        <f t="shared" si="406"/>
        <v>#N/A</v>
      </c>
    </row>
    <row r="1236" spans="1:66">
      <c r="A1236" s="92"/>
      <c r="B1236" s="90"/>
      <c r="C1236" s="90"/>
      <c r="D1236" s="93"/>
      <c r="E1236" s="93"/>
      <c r="F1236" s="93"/>
      <c r="G1236" s="93"/>
      <c r="H1236" s="93"/>
      <c r="I1236" s="93"/>
      <c r="J1236" s="93"/>
      <c r="K1236" s="93"/>
      <c r="L1236" s="92"/>
      <c r="M1236" s="93"/>
      <c r="N1236" s="91">
        <f t="shared" si="388"/>
        <v>0</v>
      </c>
      <c r="O1236" s="91" t="str">
        <f t="shared" si="389"/>
        <v/>
      </c>
      <c r="P1236" s="91" t="str">
        <f t="shared" si="390"/>
        <v/>
      </c>
      <c r="Q1236" s="91" t="str">
        <f t="shared" si="391"/>
        <v>HDJ</v>
      </c>
      <c r="R1236" s="82"/>
      <c r="S1236" s="95">
        <f t="shared" si="392"/>
        <v>0</v>
      </c>
      <c r="T1236" s="95">
        <f t="shared" si="393"/>
        <v>0</v>
      </c>
      <c r="U1236" s="79" t="e">
        <f>VLOOKUP($S1236,'Grille de Tarif OQN'!$B$2:$S$3603,U$1,0)</f>
        <v>#N/A</v>
      </c>
      <c r="V1236" s="79" t="e">
        <f>VLOOKUP($S1236,'Grille de Tarif OQN'!$B$2:$S$3603,V$1,0)</f>
        <v>#N/A</v>
      </c>
      <c r="W1236" s="79" t="e">
        <f>VLOOKUP($S1236,'Grille de Tarif OQN'!$B$2:$S$3603,W$1,0)</f>
        <v>#N/A</v>
      </c>
      <c r="X1236" s="79" t="e">
        <f>VLOOKUP($S1236,'Grille de Tarif OQN'!$B$2:$S$3603,X$1,0)</f>
        <v>#N/A</v>
      </c>
      <c r="Y1236" s="79" t="e">
        <f>VLOOKUP($S1236,'Grille de Tarif OQN'!$B$2:$S$3603,Y$1,0)</f>
        <v>#N/A</v>
      </c>
      <c r="Z1236" s="79" t="e">
        <f>VLOOKUP($S1236,'Grille de Tarif OQN'!$B$2:$S$3603,Z$1,0)</f>
        <v>#N/A</v>
      </c>
      <c r="AA1236" s="79" t="e">
        <f>VLOOKUP($S1236,'Grille de Tarif OQN'!$B$2:$S$3603,AA$1,0)</f>
        <v>#N/A</v>
      </c>
      <c r="AB1236" s="79" t="e">
        <f>VLOOKUP($S1236,'Grille de Tarif OQN'!$B$2:$S$3603,AB$1,0)</f>
        <v>#N/A</v>
      </c>
      <c r="AC1236" s="79" t="e">
        <f>VLOOKUP($S1236,'Grille de Tarif OQN'!$B$2:$S$3603,AC$1,0)</f>
        <v>#N/A</v>
      </c>
      <c r="AD1236" s="79" t="e">
        <f>VLOOKUP($S1236,'Grille de Tarif OQN'!$B$2:$S$3603,AD$1,0)</f>
        <v>#N/A</v>
      </c>
      <c r="AE1236" s="79" t="e">
        <f>VLOOKUP($S1236,'Grille de Tarif OQN'!$B$2:$S$3603,AE$1,0)</f>
        <v>#N/A</v>
      </c>
      <c r="AF1236" s="79" t="e">
        <f>VLOOKUP($S1236,'Grille de Tarif OQN'!$B$2:$S$3603,AF$1,0)</f>
        <v>#N/A</v>
      </c>
      <c r="AG1236" s="79" t="e">
        <f>VLOOKUP($S1236,'Grille de Tarif OQN'!$B$2:$S$3603,AG$1,0)</f>
        <v>#N/A</v>
      </c>
      <c r="AH1236" s="79" t="e">
        <f>VLOOKUP($S1236,'Grille de Tarif OQN'!$B$2:$S$3603,AH$1,0)</f>
        <v>#N/A</v>
      </c>
      <c r="AI1236" s="79" t="e">
        <f>VLOOKUP($S1236,'Grille de Tarif OQN'!$B$2:$S$3603,AI$1,0)</f>
        <v>#N/A</v>
      </c>
      <c r="AJ1236" s="79" t="e">
        <f>VLOOKUP($S1236,'Grille de Tarif OQN'!$B$2:$S$3603,AJ$1,0)</f>
        <v>#N/A</v>
      </c>
      <c r="AK1236" s="81"/>
      <c r="AL1236" s="81"/>
      <c r="AM1236" s="81"/>
      <c r="AN1236" s="81"/>
      <c r="AO1236" s="81"/>
      <c r="AP1236" s="81"/>
      <c r="AQ1236" s="81"/>
      <c r="AR1236" s="81"/>
      <c r="AS1236" s="81"/>
      <c r="AT1236" s="81"/>
      <c r="AU1236" s="72"/>
      <c r="AV1236"/>
      <c r="AW1236"/>
      <c r="AX1236"/>
      <c r="AY1236"/>
      <c r="AZ1236" s="96">
        <f t="shared" si="394"/>
        <v>0</v>
      </c>
      <c r="BA1236" s="24" t="e">
        <f t="shared" si="395"/>
        <v>#N/A</v>
      </c>
      <c r="BB1236" s="24" t="e">
        <f t="shared" si="396"/>
        <v>#N/A</v>
      </c>
      <c r="BC1236" s="24" t="e">
        <f t="shared" si="397"/>
        <v>#N/A</v>
      </c>
      <c r="BD1236" s="24" t="e">
        <f t="shared" si="398"/>
        <v>#N/A</v>
      </c>
      <c r="BE1236"/>
      <c r="BF1236" t="e">
        <f t="shared" si="399"/>
        <v>#N/A</v>
      </c>
      <c r="BG1236" t="str">
        <f t="shared" si="400"/>
        <v>HDJ</v>
      </c>
      <c r="BH1236" s="20" t="e">
        <f t="shared" si="401"/>
        <v>#N/A</v>
      </c>
      <c r="BI1236" s="20" t="e">
        <f t="shared" si="402"/>
        <v>#N/A</v>
      </c>
      <c r="BJ1236" s="20" t="e">
        <f t="shared" si="403"/>
        <v>#N/A</v>
      </c>
      <c r="BK1236" s="20" t="e">
        <f t="shared" si="404"/>
        <v>#N/A</v>
      </c>
      <c r="BL1236" s="20" t="e">
        <f t="shared" si="405"/>
        <v>#N/A</v>
      </c>
      <c r="BM1236" s="20" t="e">
        <f t="shared" si="407"/>
        <v>#N/A</v>
      </c>
      <c r="BN1236" s="20" t="e">
        <f t="shared" si="406"/>
        <v>#N/A</v>
      </c>
    </row>
    <row r="1237" spans="1:66">
      <c r="A1237" s="92"/>
      <c r="B1237" s="90"/>
      <c r="C1237" s="90"/>
      <c r="D1237" s="93"/>
      <c r="E1237" s="93"/>
      <c r="F1237" s="93"/>
      <c r="G1237" s="93"/>
      <c r="H1237" s="93"/>
      <c r="I1237" s="93"/>
      <c r="J1237" s="93"/>
      <c r="K1237" s="93"/>
      <c r="L1237" s="92"/>
      <c r="M1237" s="93"/>
      <c r="N1237" s="91">
        <f t="shared" si="388"/>
        <v>0</v>
      </c>
      <c r="O1237" s="91" t="str">
        <f t="shared" si="389"/>
        <v/>
      </c>
      <c r="P1237" s="91" t="str">
        <f t="shared" si="390"/>
        <v/>
      </c>
      <c r="Q1237" s="91" t="str">
        <f t="shared" si="391"/>
        <v>HDJ</v>
      </c>
      <c r="R1237" s="82"/>
      <c r="S1237" s="95">
        <f t="shared" si="392"/>
        <v>0</v>
      </c>
      <c r="T1237" s="95">
        <f t="shared" si="393"/>
        <v>0</v>
      </c>
      <c r="U1237" s="79" t="e">
        <f>VLOOKUP($S1237,'Grille de Tarif OQN'!$B$2:$S$3603,U$1,0)</f>
        <v>#N/A</v>
      </c>
      <c r="V1237" s="79" t="e">
        <f>VLOOKUP($S1237,'Grille de Tarif OQN'!$B$2:$S$3603,V$1,0)</f>
        <v>#N/A</v>
      </c>
      <c r="W1237" s="79" t="e">
        <f>VLOOKUP($S1237,'Grille de Tarif OQN'!$B$2:$S$3603,W$1,0)</f>
        <v>#N/A</v>
      </c>
      <c r="X1237" s="79" t="e">
        <f>VLOOKUP($S1237,'Grille de Tarif OQN'!$B$2:$S$3603,X$1,0)</f>
        <v>#N/A</v>
      </c>
      <c r="Y1237" s="79" t="e">
        <f>VLOOKUP($S1237,'Grille de Tarif OQN'!$B$2:$S$3603,Y$1,0)</f>
        <v>#N/A</v>
      </c>
      <c r="Z1237" s="79" t="e">
        <f>VLOOKUP($S1237,'Grille de Tarif OQN'!$B$2:$S$3603,Z$1,0)</f>
        <v>#N/A</v>
      </c>
      <c r="AA1237" s="79" t="e">
        <f>VLOOKUP($S1237,'Grille de Tarif OQN'!$B$2:$S$3603,AA$1,0)</f>
        <v>#N/A</v>
      </c>
      <c r="AB1237" s="79" t="e">
        <f>VLOOKUP($S1237,'Grille de Tarif OQN'!$B$2:$S$3603,AB$1,0)</f>
        <v>#N/A</v>
      </c>
      <c r="AC1237" s="79" t="e">
        <f>VLOOKUP($S1237,'Grille de Tarif OQN'!$B$2:$S$3603,AC$1,0)</f>
        <v>#N/A</v>
      </c>
      <c r="AD1237" s="79" t="e">
        <f>VLOOKUP($S1237,'Grille de Tarif OQN'!$B$2:$S$3603,AD$1,0)</f>
        <v>#N/A</v>
      </c>
      <c r="AE1237" s="79" t="e">
        <f>VLOOKUP($S1237,'Grille de Tarif OQN'!$B$2:$S$3603,AE$1,0)</f>
        <v>#N/A</v>
      </c>
      <c r="AF1237" s="79" t="e">
        <f>VLOOKUP($S1237,'Grille de Tarif OQN'!$B$2:$S$3603,AF$1,0)</f>
        <v>#N/A</v>
      </c>
      <c r="AG1237" s="79" t="e">
        <f>VLOOKUP($S1237,'Grille de Tarif OQN'!$B$2:$S$3603,AG$1,0)</f>
        <v>#N/A</v>
      </c>
      <c r="AH1237" s="79" t="e">
        <f>VLOOKUP($S1237,'Grille de Tarif OQN'!$B$2:$S$3603,AH$1,0)</f>
        <v>#N/A</v>
      </c>
      <c r="AI1237" s="79" t="e">
        <f>VLOOKUP($S1237,'Grille de Tarif OQN'!$B$2:$S$3603,AI$1,0)</f>
        <v>#N/A</v>
      </c>
      <c r="AJ1237" s="79" t="e">
        <f>VLOOKUP($S1237,'Grille de Tarif OQN'!$B$2:$S$3603,AJ$1,0)</f>
        <v>#N/A</v>
      </c>
      <c r="AK1237" s="81"/>
      <c r="AL1237" s="81"/>
      <c r="AM1237" s="81"/>
      <c r="AN1237" s="81"/>
      <c r="AO1237" s="81"/>
      <c r="AP1237" s="81"/>
      <c r="AQ1237" s="81"/>
      <c r="AR1237" s="81"/>
      <c r="AS1237" s="81"/>
      <c r="AT1237" s="81"/>
      <c r="AU1237" s="72"/>
      <c r="AV1237"/>
      <c r="AW1237"/>
      <c r="AX1237"/>
      <c r="AY1237"/>
      <c r="AZ1237" s="96">
        <f t="shared" si="394"/>
        <v>0</v>
      </c>
      <c r="BA1237" s="24" t="e">
        <f t="shared" si="395"/>
        <v>#N/A</v>
      </c>
      <c r="BB1237" s="24" t="e">
        <f t="shared" si="396"/>
        <v>#N/A</v>
      </c>
      <c r="BC1237" s="24" t="e">
        <f t="shared" si="397"/>
        <v>#N/A</v>
      </c>
      <c r="BD1237" s="24" t="e">
        <f t="shared" si="398"/>
        <v>#N/A</v>
      </c>
      <c r="BE1237"/>
      <c r="BF1237" t="e">
        <f t="shared" si="399"/>
        <v>#N/A</v>
      </c>
      <c r="BG1237" t="str">
        <f t="shared" si="400"/>
        <v>HDJ</v>
      </c>
      <c r="BH1237" s="20" t="e">
        <f t="shared" si="401"/>
        <v>#N/A</v>
      </c>
      <c r="BI1237" s="20" t="e">
        <f t="shared" si="402"/>
        <v>#N/A</v>
      </c>
      <c r="BJ1237" s="20" t="e">
        <f t="shared" si="403"/>
        <v>#N/A</v>
      </c>
      <c r="BK1237" s="20" t="e">
        <f t="shared" si="404"/>
        <v>#N/A</v>
      </c>
      <c r="BL1237" s="20" t="e">
        <f t="shared" si="405"/>
        <v>#N/A</v>
      </c>
      <c r="BM1237" s="20" t="e">
        <f t="shared" si="407"/>
        <v>#N/A</v>
      </c>
      <c r="BN1237" s="20" t="e">
        <f t="shared" si="406"/>
        <v>#N/A</v>
      </c>
    </row>
    <row r="1238" spans="1:66">
      <c r="A1238" s="92"/>
      <c r="B1238" s="90"/>
      <c r="C1238" s="90"/>
      <c r="D1238" s="93"/>
      <c r="E1238" s="93"/>
      <c r="F1238" s="93"/>
      <c r="G1238" s="93"/>
      <c r="H1238" s="93"/>
      <c r="I1238" s="93"/>
      <c r="J1238" s="93"/>
      <c r="K1238" s="93"/>
      <c r="L1238" s="92"/>
      <c r="M1238" s="93"/>
      <c r="N1238" s="91">
        <f t="shared" si="388"/>
        <v>0</v>
      </c>
      <c r="O1238" s="91" t="str">
        <f t="shared" si="389"/>
        <v/>
      </c>
      <c r="P1238" s="91" t="str">
        <f t="shared" si="390"/>
        <v/>
      </c>
      <c r="Q1238" s="91" t="str">
        <f t="shared" si="391"/>
        <v>HDJ</v>
      </c>
      <c r="R1238" s="82"/>
      <c r="S1238" s="95">
        <f t="shared" si="392"/>
        <v>0</v>
      </c>
      <c r="T1238" s="95">
        <f t="shared" si="393"/>
        <v>0</v>
      </c>
      <c r="U1238" s="79" t="e">
        <f>VLOOKUP($S1238,'Grille de Tarif OQN'!$B$2:$S$3603,U$1,0)</f>
        <v>#N/A</v>
      </c>
      <c r="V1238" s="79" t="e">
        <f>VLOOKUP($S1238,'Grille de Tarif OQN'!$B$2:$S$3603,V$1,0)</f>
        <v>#N/A</v>
      </c>
      <c r="W1238" s="79" t="e">
        <f>VLOOKUP($S1238,'Grille de Tarif OQN'!$B$2:$S$3603,W$1,0)</f>
        <v>#N/A</v>
      </c>
      <c r="X1238" s="79" t="e">
        <f>VLOOKUP($S1238,'Grille de Tarif OQN'!$B$2:$S$3603,X$1,0)</f>
        <v>#N/A</v>
      </c>
      <c r="Y1238" s="79" t="e">
        <f>VLOOKUP($S1238,'Grille de Tarif OQN'!$B$2:$S$3603,Y$1,0)</f>
        <v>#N/A</v>
      </c>
      <c r="Z1238" s="79" t="e">
        <f>VLOOKUP($S1238,'Grille de Tarif OQN'!$B$2:$S$3603,Z$1,0)</f>
        <v>#N/A</v>
      </c>
      <c r="AA1238" s="79" t="e">
        <f>VLOOKUP($S1238,'Grille de Tarif OQN'!$B$2:$S$3603,AA$1,0)</f>
        <v>#N/A</v>
      </c>
      <c r="AB1238" s="79" t="e">
        <f>VLOOKUP($S1238,'Grille de Tarif OQN'!$B$2:$S$3603,AB$1,0)</f>
        <v>#N/A</v>
      </c>
      <c r="AC1238" s="79" t="e">
        <f>VLOOKUP($S1238,'Grille de Tarif OQN'!$B$2:$S$3603,AC$1,0)</f>
        <v>#N/A</v>
      </c>
      <c r="AD1238" s="79" t="e">
        <f>VLOOKUP($S1238,'Grille de Tarif OQN'!$B$2:$S$3603,AD$1,0)</f>
        <v>#N/A</v>
      </c>
      <c r="AE1238" s="79" t="e">
        <f>VLOOKUP($S1238,'Grille de Tarif OQN'!$B$2:$S$3603,AE$1,0)</f>
        <v>#N/A</v>
      </c>
      <c r="AF1238" s="79" t="e">
        <f>VLOOKUP($S1238,'Grille de Tarif OQN'!$B$2:$S$3603,AF$1,0)</f>
        <v>#N/A</v>
      </c>
      <c r="AG1238" s="79" t="e">
        <f>VLOOKUP($S1238,'Grille de Tarif OQN'!$B$2:$S$3603,AG$1,0)</f>
        <v>#N/A</v>
      </c>
      <c r="AH1238" s="79" t="e">
        <f>VLOOKUP($S1238,'Grille de Tarif OQN'!$B$2:$S$3603,AH$1,0)</f>
        <v>#N/A</v>
      </c>
      <c r="AI1238" s="79" t="e">
        <f>VLOOKUP($S1238,'Grille de Tarif OQN'!$B$2:$S$3603,AI$1,0)</f>
        <v>#N/A</v>
      </c>
      <c r="AJ1238" s="79" t="e">
        <f>VLOOKUP($S1238,'Grille de Tarif OQN'!$B$2:$S$3603,AJ$1,0)</f>
        <v>#N/A</v>
      </c>
      <c r="AK1238" s="81"/>
      <c r="AL1238" s="81"/>
      <c r="AM1238" s="81"/>
      <c r="AN1238" s="81"/>
      <c r="AO1238" s="81"/>
      <c r="AP1238" s="81"/>
      <c r="AQ1238" s="81"/>
      <c r="AR1238" s="81"/>
      <c r="AS1238" s="81"/>
      <c r="AT1238" s="81"/>
      <c r="AU1238" s="72"/>
      <c r="AV1238"/>
      <c r="AW1238"/>
      <c r="AX1238"/>
      <c r="AY1238"/>
      <c r="AZ1238" s="96">
        <f t="shared" si="394"/>
        <v>0</v>
      </c>
      <c r="BA1238" s="24" t="e">
        <f t="shared" si="395"/>
        <v>#N/A</v>
      </c>
      <c r="BB1238" s="24" t="e">
        <f t="shared" si="396"/>
        <v>#N/A</v>
      </c>
      <c r="BC1238" s="24" t="e">
        <f t="shared" si="397"/>
        <v>#N/A</v>
      </c>
      <c r="BD1238" s="24" t="e">
        <f t="shared" si="398"/>
        <v>#N/A</v>
      </c>
      <c r="BE1238"/>
      <c r="BF1238" t="e">
        <f t="shared" si="399"/>
        <v>#N/A</v>
      </c>
      <c r="BG1238" t="str">
        <f t="shared" si="400"/>
        <v>HDJ</v>
      </c>
      <c r="BH1238" s="20" t="e">
        <f t="shared" si="401"/>
        <v>#N/A</v>
      </c>
      <c r="BI1238" s="20" t="e">
        <f t="shared" si="402"/>
        <v>#N/A</v>
      </c>
      <c r="BJ1238" s="20" t="e">
        <f t="shared" si="403"/>
        <v>#N/A</v>
      </c>
      <c r="BK1238" s="20" t="e">
        <f t="shared" si="404"/>
        <v>#N/A</v>
      </c>
      <c r="BL1238" s="20" t="e">
        <f t="shared" si="405"/>
        <v>#N/A</v>
      </c>
      <c r="BM1238" s="20" t="e">
        <f t="shared" si="407"/>
        <v>#N/A</v>
      </c>
      <c r="BN1238" s="20" t="e">
        <f t="shared" si="406"/>
        <v>#N/A</v>
      </c>
    </row>
    <row r="1239" spans="1:66">
      <c r="A1239" s="92"/>
      <c r="B1239" s="90"/>
      <c r="C1239" s="90"/>
      <c r="D1239" s="93"/>
      <c r="E1239" s="93"/>
      <c r="F1239" s="93"/>
      <c r="G1239" s="93"/>
      <c r="H1239" s="93"/>
      <c r="I1239" s="93"/>
      <c r="J1239" s="93"/>
      <c r="K1239" s="93"/>
      <c r="L1239" s="92"/>
      <c r="M1239" s="93"/>
      <c r="N1239" s="91">
        <f t="shared" si="388"/>
        <v>0</v>
      </c>
      <c r="O1239" s="91" t="str">
        <f t="shared" si="389"/>
        <v/>
      </c>
      <c r="P1239" s="91" t="str">
        <f t="shared" si="390"/>
        <v/>
      </c>
      <c r="Q1239" s="91" t="str">
        <f t="shared" si="391"/>
        <v>HDJ</v>
      </c>
      <c r="R1239" s="82"/>
      <c r="S1239" s="95">
        <f t="shared" si="392"/>
        <v>0</v>
      </c>
      <c r="T1239" s="95">
        <f t="shared" si="393"/>
        <v>0</v>
      </c>
      <c r="U1239" s="79" t="e">
        <f>VLOOKUP($S1239,'Grille de Tarif OQN'!$B$2:$S$3603,U$1,0)</f>
        <v>#N/A</v>
      </c>
      <c r="V1239" s="79" t="e">
        <f>VLOOKUP($S1239,'Grille de Tarif OQN'!$B$2:$S$3603,V$1,0)</f>
        <v>#N/A</v>
      </c>
      <c r="W1239" s="79" t="e">
        <f>VLOOKUP($S1239,'Grille de Tarif OQN'!$B$2:$S$3603,W$1,0)</f>
        <v>#N/A</v>
      </c>
      <c r="X1239" s="79" t="e">
        <f>VLOOKUP($S1239,'Grille de Tarif OQN'!$B$2:$S$3603,X$1,0)</f>
        <v>#N/A</v>
      </c>
      <c r="Y1239" s="79" t="e">
        <f>VLOOKUP($S1239,'Grille de Tarif OQN'!$B$2:$S$3603,Y$1,0)</f>
        <v>#N/A</v>
      </c>
      <c r="Z1239" s="79" t="e">
        <f>VLOOKUP($S1239,'Grille de Tarif OQN'!$B$2:$S$3603,Z$1,0)</f>
        <v>#N/A</v>
      </c>
      <c r="AA1239" s="79" t="e">
        <f>VLOOKUP($S1239,'Grille de Tarif OQN'!$B$2:$S$3603,AA$1,0)</f>
        <v>#N/A</v>
      </c>
      <c r="AB1239" s="79" t="e">
        <f>VLOOKUP($S1239,'Grille de Tarif OQN'!$B$2:$S$3603,AB$1,0)</f>
        <v>#N/A</v>
      </c>
      <c r="AC1239" s="79" t="e">
        <f>VLOOKUP($S1239,'Grille de Tarif OQN'!$B$2:$S$3603,AC$1,0)</f>
        <v>#N/A</v>
      </c>
      <c r="AD1239" s="79" t="e">
        <f>VLOOKUP($S1239,'Grille de Tarif OQN'!$B$2:$S$3603,AD$1,0)</f>
        <v>#N/A</v>
      </c>
      <c r="AE1239" s="79" t="e">
        <f>VLOOKUP($S1239,'Grille de Tarif OQN'!$B$2:$S$3603,AE$1,0)</f>
        <v>#N/A</v>
      </c>
      <c r="AF1239" s="79" t="e">
        <f>VLOOKUP($S1239,'Grille de Tarif OQN'!$B$2:$S$3603,AF$1,0)</f>
        <v>#N/A</v>
      </c>
      <c r="AG1239" s="79" t="e">
        <f>VLOOKUP($S1239,'Grille de Tarif OQN'!$B$2:$S$3603,AG$1,0)</f>
        <v>#N/A</v>
      </c>
      <c r="AH1239" s="79" t="e">
        <f>VLOOKUP($S1239,'Grille de Tarif OQN'!$B$2:$S$3603,AH$1,0)</f>
        <v>#N/A</v>
      </c>
      <c r="AI1239" s="79" t="e">
        <f>VLOOKUP($S1239,'Grille de Tarif OQN'!$B$2:$S$3603,AI$1,0)</f>
        <v>#N/A</v>
      </c>
      <c r="AJ1239" s="79" t="e">
        <f>VLOOKUP($S1239,'Grille de Tarif OQN'!$B$2:$S$3603,AJ$1,0)</f>
        <v>#N/A</v>
      </c>
      <c r="AK1239" s="81"/>
      <c r="AL1239" s="81"/>
      <c r="AM1239" s="81"/>
      <c r="AN1239" s="81"/>
      <c r="AO1239" s="81"/>
      <c r="AP1239" s="81"/>
      <c r="AQ1239" s="81"/>
      <c r="AR1239" s="81"/>
      <c r="AS1239" s="81"/>
      <c r="AT1239" s="81"/>
      <c r="AU1239" s="72"/>
      <c r="AV1239"/>
      <c r="AW1239"/>
      <c r="AX1239"/>
      <c r="AY1239"/>
      <c r="AZ1239" s="96">
        <f t="shared" si="394"/>
        <v>0</v>
      </c>
      <c r="BA1239" s="24" t="e">
        <f t="shared" si="395"/>
        <v>#N/A</v>
      </c>
      <c r="BB1239" s="24" t="e">
        <f t="shared" si="396"/>
        <v>#N/A</v>
      </c>
      <c r="BC1239" s="24" t="e">
        <f t="shared" si="397"/>
        <v>#N/A</v>
      </c>
      <c r="BD1239" s="24" t="e">
        <f t="shared" si="398"/>
        <v>#N/A</v>
      </c>
      <c r="BE1239"/>
      <c r="BF1239" t="e">
        <f t="shared" si="399"/>
        <v>#N/A</v>
      </c>
      <c r="BG1239" t="str">
        <f t="shared" si="400"/>
        <v>HDJ</v>
      </c>
      <c r="BH1239" s="20" t="e">
        <f t="shared" si="401"/>
        <v>#N/A</v>
      </c>
      <c r="BI1239" s="20" t="e">
        <f t="shared" si="402"/>
        <v>#N/A</v>
      </c>
      <c r="BJ1239" s="20" t="e">
        <f t="shared" si="403"/>
        <v>#N/A</v>
      </c>
      <c r="BK1239" s="20" t="e">
        <f t="shared" si="404"/>
        <v>#N/A</v>
      </c>
      <c r="BL1239" s="20" t="e">
        <f t="shared" si="405"/>
        <v>#N/A</v>
      </c>
      <c r="BM1239" s="20" t="e">
        <f t="shared" si="407"/>
        <v>#N/A</v>
      </c>
      <c r="BN1239" s="20" t="e">
        <f t="shared" si="406"/>
        <v>#N/A</v>
      </c>
    </row>
    <row r="1240" spans="1:66">
      <c r="A1240" s="92"/>
      <c r="B1240" s="90"/>
      <c r="C1240" s="90"/>
      <c r="D1240" s="93"/>
      <c r="E1240" s="93"/>
      <c r="F1240" s="93"/>
      <c r="G1240" s="93"/>
      <c r="H1240" s="93"/>
      <c r="I1240" s="93"/>
      <c r="J1240" s="93"/>
      <c r="K1240" s="93"/>
      <c r="L1240" s="92"/>
      <c r="M1240" s="93"/>
      <c r="N1240" s="91">
        <f t="shared" si="388"/>
        <v>0</v>
      </c>
      <c r="O1240" s="91" t="str">
        <f t="shared" si="389"/>
        <v/>
      </c>
      <c r="P1240" s="91" t="str">
        <f t="shared" si="390"/>
        <v/>
      </c>
      <c r="Q1240" s="91" t="str">
        <f t="shared" si="391"/>
        <v>HDJ</v>
      </c>
      <c r="R1240" s="82"/>
      <c r="S1240" s="95">
        <f t="shared" si="392"/>
        <v>0</v>
      </c>
      <c r="T1240" s="95">
        <f t="shared" si="393"/>
        <v>0</v>
      </c>
      <c r="U1240" s="79" t="e">
        <f>VLOOKUP($S1240,'Grille de Tarif OQN'!$B$2:$S$3603,U$1,0)</f>
        <v>#N/A</v>
      </c>
      <c r="V1240" s="79" t="e">
        <f>VLOOKUP($S1240,'Grille de Tarif OQN'!$B$2:$S$3603,V$1,0)</f>
        <v>#N/A</v>
      </c>
      <c r="W1240" s="79" t="e">
        <f>VLOOKUP($S1240,'Grille de Tarif OQN'!$B$2:$S$3603,W$1,0)</f>
        <v>#N/A</v>
      </c>
      <c r="X1240" s="79" t="e">
        <f>VLOOKUP($S1240,'Grille de Tarif OQN'!$B$2:$S$3603,X$1,0)</f>
        <v>#N/A</v>
      </c>
      <c r="Y1240" s="79" t="e">
        <f>VLOOKUP($S1240,'Grille de Tarif OQN'!$B$2:$S$3603,Y$1,0)</f>
        <v>#N/A</v>
      </c>
      <c r="Z1240" s="79" t="e">
        <f>VLOOKUP($S1240,'Grille de Tarif OQN'!$B$2:$S$3603,Z$1,0)</f>
        <v>#N/A</v>
      </c>
      <c r="AA1240" s="79" t="e">
        <f>VLOOKUP($S1240,'Grille de Tarif OQN'!$B$2:$S$3603,AA$1,0)</f>
        <v>#N/A</v>
      </c>
      <c r="AB1240" s="79" t="e">
        <f>VLOOKUP($S1240,'Grille de Tarif OQN'!$B$2:$S$3603,AB$1,0)</f>
        <v>#N/A</v>
      </c>
      <c r="AC1240" s="79" t="e">
        <f>VLOOKUP($S1240,'Grille de Tarif OQN'!$B$2:$S$3603,AC$1,0)</f>
        <v>#N/A</v>
      </c>
      <c r="AD1240" s="79" t="e">
        <f>VLOOKUP($S1240,'Grille de Tarif OQN'!$B$2:$S$3603,AD$1,0)</f>
        <v>#N/A</v>
      </c>
      <c r="AE1240" s="79" t="e">
        <f>VLOOKUP($S1240,'Grille de Tarif OQN'!$B$2:$S$3603,AE$1,0)</f>
        <v>#N/A</v>
      </c>
      <c r="AF1240" s="79" t="e">
        <f>VLOOKUP($S1240,'Grille de Tarif OQN'!$B$2:$S$3603,AF$1,0)</f>
        <v>#N/A</v>
      </c>
      <c r="AG1240" s="79" t="e">
        <f>VLOOKUP($S1240,'Grille de Tarif OQN'!$B$2:$S$3603,AG$1,0)</f>
        <v>#N/A</v>
      </c>
      <c r="AH1240" s="79" t="e">
        <f>VLOOKUP($S1240,'Grille de Tarif OQN'!$B$2:$S$3603,AH$1,0)</f>
        <v>#N/A</v>
      </c>
      <c r="AI1240" s="79" t="e">
        <f>VLOOKUP($S1240,'Grille de Tarif OQN'!$B$2:$S$3603,AI$1,0)</f>
        <v>#N/A</v>
      </c>
      <c r="AJ1240" s="79" t="e">
        <f>VLOOKUP($S1240,'Grille de Tarif OQN'!$B$2:$S$3603,AJ$1,0)</f>
        <v>#N/A</v>
      </c>
      <c r="AK1240" s="81"/>
      <c r="AL1240" s="81"/>
      <c r="AM1240" s="81"/>
      <c r="AN1240" s="81"/>
      <c r="AO1240" s="81"/>
      <c r="AP1240" s="81"/>
      <c r="AQ1240" s="81"/>
      <c r="AR1240" s="81"/>
      <c r="AS1240" s="81"/>
      <c r="AT1240" s="81"/>
      <c r="AU1240" s="72"/>
      <c r="AV1240"/>
      <c r="AW1240"/>
      <c r="AX1240"/>
      <c r="AY1240"/>
      <c r="AZ1240" s="96">
        <f t="shared" si="394"/>
        <v>0</v>
      </c>
      <c r="BA1240" s="24" t="e">
        <f t="shared" si="395"/>
        <v>#N/A</v>
      </c>
      <c r="BB1240" s="24" t="e">
        <f t="shared" si="396"/>
        <v>#N/A</v>
      </c>
      <c r="BC1240" s="24" t="e">
        <f t="shared" si="397"/>
        <v>#N/A</v>
      </c>
      <c r="BD1240" s="24" t="e">
        <f t="shared" si="398"/>
        <v>#N/A</v>
      </c>
      <c r="BE1240"/>
      <c r="BF1240" t="e">
        <f t="shared" si="399"/>
        <v>#N/A</v>
      </c>
      <c r="BG1240" t="str">
        <f t="shared" si="400"/>
        <v>HDJ</v>
      </c>
      <c r="BH1240" s="20" t="e">
        <f t="shared" si="401"/>
        <v>#N/A</v>
      </c>
      <c r="BI1240" s="20" t="e">
        <f t="shared" si="402"/>
        <v>#N/A</v>
      </c>
      <c r="BJ1240" s="20" t="e">
        <f t="shared" si="403"/>
        <v>#N/A</v>
      </c>
      <c r="BK1240" s="20" t="e">
        <f t="shared" si="404"/>
        <v>#N/A</v>
      </c>
      <c r="BL1240" s="20" t="e">
        <f t="shared" si="405"/>
        <v>#N/A</v>
      </c>
      <c r="BM1240" s="20" t="e">
        <f t="shared" si="407"/>
        <v>#N/A</v>
      </c>
      <c r="BN1240" s="20" t="e">
        <f t="shared" si="406"/>
        <v>#N/A</v>
      </c>
    </row>
    <row r="1241" spans="1:66">
      <c r="A1241" s="92"/>
      <c r="B1241" s="90"/>
      <c r="C1241" s="90"/>
      <c r="D1241" s="93"/>
      <c r="E1241" s="93"/>
      <c r="F1241" s="93"/>
      <c r="G1241" s="93"/>
      <c r="H1241" s="93"/>
      <c r="I1241" s="93"/>
      <c r="J1241" s="93"/>
      <c r="K1241" s="93"/>
      <c r="L1241" s="92"/>
      <c r="M1241" s="93"/>
      <c r="N1241" s="91">
        <f t="shared" si="388"/>
        <v>0</v>
      </c>
      <c r="O1241" s="91" t="str">
        <f t="shared" si="389"/>
        <v/>
      </c>
      <c r="P1241" s="91" t="str">
        <f t="shared" si="390"/>
        <v/>
      </c>
      <c r="Q1241" s="91" t="str">
        <f t="shared" si="391"/>
        <v>HDJ</v>
      </c>
      <c r="R1241" s="82"/>
      <c r="S1241" s="95">
        <f t="shared" si="392"/>
        <v>0</v>
      </c>
      <c r="T1241" s="95">
        <f t="shared" si="393"/>
        <v>0</v>
      </c>
      <c r="U1241" s="79" t="e">
        <f>VLOOKUP($S1241,'Grille de Tarif OQN'!$B$2:$S$3603,U$1,0)</f>
        <v>#N/A</v>
      </c>
      <c r="V1241" s="79" t="e">
        <f>VLOOKUP($S1241,'Grille de Tarif OQN'!$B$2:$S$3603,V$1,0)</f>
        <v>#N/A</v>
      </c>
      <c r="W1241" s="79" t="e">
        <f>VLOOKUP($S1241,'Grille de Tarif OQN'!$B$2:$S$3603,W$1,0)</f>
        <v>#N/A</v>
      </c>
      <c r="X1241" s="79" t="e">
        <f>VLOOKUP($S1241,'Grille de Tarif OQN'!$B$2:$S$3603,X$1,0)</f>
        <v>#N/A</v>
      </c>
      <c r="Y1241" s="79" t="e">
        <f>VLOOKUP($S1241,'Grille de Tarif OQN'!$B$2:$S$3603,Y$1,0)</f>
        <v>#N/A</v>
      </c>
      <c r="Z1241" s="79" t="e">
        <f>VLOOKUP($S1241,'Grille de Tarif OQN'!$B$2:$S$3603,Z$1,0)</f>
        <v>#N/A</v>
      </c>
      <c r="AA1241" s="79" t="e">
        <f>VLOOKUP($S1241,'Grille de Tarif OQN'!$B$2:$S$3603,AA$1,0)</f>
        <v>#N/A</v>
      </c>
      <c r="AB1241" s="79" t="e">
        <f>VLOOKUP($S1241,'Grille de Tarif OQN'!$B$2:$S$3603,AB$1,0)</f>
        <v>#N/A</v>
      </c>
      <c r="AC1241" s="79" t="e">
        <f>VLOOKUP($S1241,'Grille de Tarif OQN'!$B$2:$S$3603,AC$1,0)</f>
        <v>#N/A</v>
      </c>
      <c r="AD1241" s="79" t="e">
        <f>VLOOKUP($S1241,'Grille de Tarif OQN'!$B$2:$S$3603,AD$1,0)</f>
        <v>#N/A</v>
      </c>
      <c r="AE1241" s="79" t="e">
        <f>VLOOKUP($S1241,'Grille de Tarif OQN'!$B$2:$S$3603,AE$1,0)</f>
        <v>#N/A</v>
      </c>
      <c r="AF1241" s="79" t="e">
        <f>VLOOKUP($S1241,'Grille de Tarif OQN'!$B$2:$S$3603,AF$1,0)</f>
        <v>#N/A</v>
      </c>
      <c r="AG1241" s="79" t="e">
        <f>VLOOKUP($S1241,'Grille de Tarif OQN'!$B$2:$S$3603,AG$1,0)</f>
        <v>#N/A</v>
      </c>
      <c r="AH1241" s="79" t="e">
        <f>VLOOKUP($S1241,'Grille de Tarif OQN'!$B$2:$S$3603,AH$1,0)</f>
        <v>#N/A</v>
      </c>
      <c r="AI1241" s="79" t="e">
        <f>VLOOKUP($S1241,'Grille de Tarif OQN'!$B$2:$S$3603,AI$1,0)</f>
        <v>#N/A</v>
      </c>
      <c r="AJ1241" s="79" t="e">
        <f>VLOOKUP($S1241,'Grille de Tarif OQN'!$B$2:$S$3603,AJ$1,0)</f>
        <v>#N/A</v>
      </c>
      <c r="AK1241" s="81"/>
      <c r="AL1241" s="81"/>
      <c r="AM1241" s="81"/>
      <c r="AN1241" s="81"/>
      <c r="AO1241" s="81"/>
      <c r="AP1241" s="81"/>
      <c r="AQ1241" s="81"/>
      <c r="AR1241" s="81"/>
      <c r="AS1241" s="81"/>
      <c r="AT1241" s="81"/>
      <c r="AU1241" s="72"/>
      <c r="AV1241"/>
      <c r="AW1241"/>
      <c r="AX1241"/>
      <c r="AY1241"/>
      <c r="AZ1241" s="96">
        <f t="shared" si="394"/>
        <v>0</v>
      </c>
      <c r="BA1241" s="24" t="e">
        <f t="shared" si="395"/>
        <v>#N/A</v>
      </c>
      <c r="BB1241" s="24" t="e">
        <f t="shared" si="396"/>
        <v>#N/A</v>
      </c>
      <c r="BC1241" s="24" t="e">
        <f t="shared" si="397"/>
        <v>#N/A</v>
      </c>
      <c r="BD1241" s="24" t="e">
        <f t="shared" si="398"/>
        <v>#N/A</v>
      </c>
      <c r="BE1241"/>
      <c r="BF1241" t="e">
        <f t="shared" si="399"/>
        <v>#N/A</v>
      </c>
      <c r="BG1241" t="str">
        <f t="shared" si="400"/>
        <v>HDJ</v>
      </c>
      <c r="BH1241" s="20" t="e">
        <f t="shared" si="401"/>
        <v>#N/A</v>
      </c>
      <c r="BI1241" s="20" t="e">
        <f t="shared" si="402"/>
        <v>#N/A</v>
      </c>
      <c r="BJ1241" s="20" t="e">
        <f t="shared" si="403"/>
        <v>#N/A</v>
      </c>
      <c r="BK1241" s="20" t="e">
        <f t="shared" si="404"/>
        <v>#N/A</v>
      </c>
      <c r="BL1241" s="20" t="e">
        <f t="shared" si="405"/>
        <v>#N/A</v>
      </c>
      <c r="BM1241" s="20" t="e">
        <f t="shared" si="407"/>
        <v>#N/A</v>
      </c>
      <c r="BN1241" s="20" t="e">
        <f t="shared" si="406"/>
        <v>#N/A</v>
      </c>
    </row>
    <row r="1242" spans="1:66">
      <c r="A1242" s="92"/>
      <c r="B1242" s="90"/>
      <c r="C1242" s="90"/>
      <c r="D1242" s="93"/>
      <c r="E1242" s="93"/>
      <c r="F1242" s="93"/>
      <c r="G1242" s="93"/>
      <c r="H1242" s="93"/>
      <c r="I1242" s="93"/>
      <c r="J1242" s="93"/>
      <c r="K1242" s="93"/>
      <c r="L1242" s="92"/>
      <c r="M1242" s="93"/>
      <c r="N1242" s="91">
        <f t="shared" si="388"/>
        <v>0</v>
      </c>
      <c r="O1242" s="91" t="str">
        <f t="shared" si="389"/>
        <v/>
      </c>
      <c r="P1242" s="91" t="str">
        <f t="shared" si="390"/>
        <v/>
      </c>
      <c r="Q1242" s="91" t="str">
        <f t="shared" si="391"/>
        <v>HDJ</v>
      </c>
      <c r="R1242" s="82"/>
      <c r="S1242" s="95">
        <f t="shared" si="392"/>
        <v>0</v>
      </c>
      <c r="T1242" s="95">
        <f t="shared" si="393"/>
        <v>0</v>
      </c>
      <c r="U1242" s="79" t="e">
        <f>VLOOKUP($S1242,'Grille de Tarif OQN'!$B$2:$S$3603,U$1,0)</f>
        <v>#N/A</v>
      </c>
      <c r="V1242" s="79" t="e">
        <f>VLOOKUP($S1242,'Grille de Tarif OQN'!$B$2:$S$3603,V$1,0)</f>
        <v>#N/A</v>
      </c>
      <c r="W1242" s="79" t="e">
        <f>VLOOKUP($S1242,'Grille de Tarif OQN'!$B$2:$S$3603,W$1,0)</f>
        <v>#N/A</v>
      </c>
      <c r="X1242" s="79" t="e">
        <f>VLOOKUP($S1242,'Grille de Tarif OQN'!$B$2:$S$3603,X$1,0)</f>
        <v>#N/A</v>
      </c>
      <c r="Y1242" s="79" t="e">
        <f>VLOOKUP($S1242,'Grille de Tarif OQN'!$B$2:$S$3603,Y$1,0)</f>
        <v>#N/A</v>
      </c>
      <c r="Z1242" s="79" t="e">
        <f>VLOOKUP($S1242,'Grille de Tarif OQN'!$B$2:$S$3603,Z$1,0)</f>
        <v>#N/A</v>
      </c>
      <c r="AA1242" s="79" t="e">
        <f>VLOOKUP($S1242,'Grille de Tarif OQN'!$B$2:$S$3603,AA$1,0)</f>
        <v>#N/A</v>
      </c>
      <c r="AB1242" s="79" t="e">
        <f>VLOOKUP($S1242,'Grille de Tarif OQN'!$B$2:$S$3603,AB$1,0)</f>
        <v>#N/A</v>
      </c>
      <c r="AC1242" s="79" t="e">
        <f>VLOOKUP($S1242,'Grille de Tarif OQN'!$B$2:$S$3603,AC$1,0)</f>
        <v>#N/A</v>
      </c>
      <c r="AD1242" s="79" t="e">
        <f>VLOOKUP($S1242,'Grille de Tarif OQN'!$B$2:$S$3603,AD$1,0)</f>
        <v>#N/A</v>
      </c>
      <c r="AE1242" s="79" t="e">
        <f>VLOOKUP($S1242,'Grille de Tarif OQN'!$B$2:$S$3603,AE$1,0)</f>
        <v>#N/A</v>
      </c>
      <c r="AF1242" s="79" t="e">
        <f>VLOOKUP($S1242,'Grille de Tarif OQN'!$B$2:$S$3603,AF$1,0)</f>
        <v>#N/A</v>
      </c>
      <c r="AG1242" s="79" t="e">
        <f>VLOOKUP($S1242,'Grille de Tarif OQN'!$B$2:$S$3603,AG$1,0)</f>
        <v>#N/A</v>
      </c>
      <c r="AH1242" s="79" t="e">
        <f>VLOOKUP($S1242,'Grille de Tarif OQN'!$B$2:$S$3603,AH$1,0)</f>
        <v>#N/A</v>
      </c>
      <c r="AI1242" s="79" t="e">
        <f>VLOOKUP($S1242,'Grille de Tarif OQN'!$B$2:$S$3603,AI$1,0)</f>
        <v>#N/A</v>
      </c>
      <c r="AJ1242" s="79" t="e">
        <f>VLOOKUP($S1242,'Grille de Tarif OQN'!$B$2:$S$3603,AJ$1,0)</f>
        <v>#N/A</v>
      </c>
      <c r="AK1242" s="81"/>
      <c r="AL1242" s="81"/>
      <c r="AM1242" s="81"/>
      <c r="AN1242" s="81"/>
      <c r="AO1242" s="81"/>
      <c r="AP1242" s="81"/>
      <c r="AQ1242" s="81"/>
      <c r="AR1242" s="81"/>
      <c r="AS1242" s="81"/>
      <c r="AT1242" s="81"/>
      <c r="AU1242" s="72"/>
      <c r="AV1242"/>
      <c r="AW1242"/>
      <c r="AX1242"/>
      <c r="AY1242"/>
      <c r="AZ1242" s="96">
        <f t="shared" si="394"/>
        <v>0</v>
      </c>
      <c r="BA1242" s="24" t="e">
        <f t="shared" si="395"/>
        <v>#N/A</v>
      </c>
      <c r="BB1242" s="24" t="e">
        <f t="shared" si="396"/>
        <v>#N/A</v>
      </c>
      <c r="BC1242" s="24" t="e">
        <f t="shared" si="397"/>
        <v>#N/A</v>
      </c>
      <c r="BD1242" s="24" t="e">
        <f t="shared" si="398"/>
        <v>#N/A</v>
      </c>
      <c r="BE1242"/>
      <c r="BF1242" t="e">
        <f t="shared" si="399"/>
        <v>#N/A</v>
      </c>
      <c r="BG1242" t="str">
        <f t="shared" si="400"/>
        <v>HDJ</v>
      </c>
      <c r="BH1242" s="20" t="e">
        <f t="shared" si="401"/>
        <v>#N/A</v>
      </c>
      <c r="BI1242" s="20" t="e">
        <f t="shared" si="402"/>
        <v>#N/A</v>
      </c>
      <c r="BJ1242" s="20" t="e">
        <f t="shared" si="403"/>
        <v>#N/A</v>
      </c>
      <c r="BK1242" s="20" t="e">
        <f t="shared" si="404"/>
        <v>#N/A</v>
      </c>
      <c r="BL1242" s="20" t="e">
        <f t="shared" si="405"/>
        <v>#N/A</v>
      </c>
      <c r="BM1242" s="20" t="e">
        <f t="shared" si="407"/>
        <v>#N/A</v>
      </c>
      <c r="BN1242" s="20" t="e">
        <f t="shared" si="406"/>
        <v>#N/A</v>
      </c>
    </row>
    <row r="1243" spans="1:66">
      <c r="A1243" s="92"/>
      <c r="B1243" s="90"/>
      <c r="C1243" s="90"/>
      <c r="D1243" s="93"/>
      <c r="E1243" s="93"/>
      <c r="F1243" s="93"/>
      <c r="G1243" s="93"/>
      <c r="H1243" s="93"/>
      <c r="I1243" s="93"/>
      <c r="J1243" s="93"/>
      <c r="K1243" s="93"/>
      <c r="L1243" s="92"/>
      <c r="M1243" s="93"/>
      <c r="N1243" s="91">
        <f t="shared" si="388"/>
        <v>0</v>
      </c>
      <c r="O1243" s="91" t="str">
        <f t="shared" si="389"/>
        <v/>
      </c>
      <c r="P1243" s="91" t="str">
        <f t="shared" si="390"/>
        <v/>
      </c>
      <c r="Q1243" s="91" t="str">
        <f t="shared" si="391"/>
        <v>HDJ</v>
      </c>
      <c r="R1243" s="82"/>
      <c r="S1243" s="95">
        <f t="shared" si="392"/>
        <v>0</v>
      </c>
      <c r="T1243" s="95">
        <f t="shared" si="393"/>
        <v>0</v>
      </c>
      <c r="U1243" s="79" t="e">
        <f>VLOOKUP($S1243,'Grille de Tarif OQN'!$B$2:$S$3603,U$1,0)</f>
        <v>#N/A</v>
      </c>
      <c r="V1243" s="79" t="e">
        <f>VLOOKUP($S1243,'Grille de Tarif OQN'!$B$2:$S$3603,V$1,0)</f>
        <v>#N/A</v>
      </c>
      <c r="W1243" s="79" t="e">
        <f>VLOOKUP($S1243,'Grille de Tarif OQN'!$B$2:$S$3603,W$1,0)</f>
        <v>#N/A</v>
      </c>
      <c r="X1243" s="79" t="e">
        <f>VLOOKUP($S1243,'Grille de Tarif OQN'!$B$2:$S$3603,X$1,0)</f>
        <v>#N/A</v>
      </c>
      <c r="Y1243" s="79" t="e">
        <f>VLOOKUP($S1243,'Grille de Tarif OQN'!$B$2:$S$3603,Y$1,0)</f>
        <v>#N/A</v>
      </c>
      <c r="Z1243" s="79" t="e">
        <f>VLOOKUP($S1243,'Grille de Tarif OQN'!$B$2:$S$3603,Z$1,0)</f>
        <v>#N/A</v>
      </c>
      <c r="AA1243" s="79" t="e">
        <f>VLOOKUP($S1243,'Grille de Tarif OQN'!$B$2:$S$3603,AA$1,0)</f>
        <v>#N/A</v>
      </c>
      <c r="AB1243" s="79" t="e">
        <f>VLOOKUP($S1243,'Grille de Tarif OQN'!$B$2:$S$3603,AB$1,0)</f>
        <v>#N/A</v>
      </c>
      <c r="AC1243" s="79" t="e">
        <f>VLOOKUP($S1243,'Grille de Tarif OQN'!$B$2:$S$3603,AC$1,0)</f>
        <v>#N/A</v>
      </c>
      <c r="AD1243" s="79" t="e">
        <f>VLOOKUP($S1243,'Grille de Tarif OQN'!$B$2:$S$3603,AD$1,0)</f>
        <v>#N/A</v>
      </c>
      <c r="AE1243" s="79" t="e">
        <f>VLOOKUP($S1243,'Grille de Tarif OQN'!$B$2:$S$3603,AE$1,0)</f>
        <v>#N/A</v>
      </c>
      <c r="AF1243" s="79" t="e">
        <f>VLOOKUP($S1243,'Grille de Tarif OQN'!$B$2:$S$3603,AF$1,0)</f>
        <v>#N/A</v>
      </c>
      <c r="AG1243" s="79" t="e">
        <f>VLOOKUP($S1243,'Grille de Tarif OQN'!$B$2:$S$3603,AG$1,0)</f>
        <v>#N/A</v>
      </c>
      <c r="AH1243" s="79" t="e">
        <f>VLOOKUP($S1243,'Grille de Tarif OQN'!$B$2:$S$3603,AH$1,0)</f>
        <v>#N/A</v>
      </c>
      <c r="AI1243" s="79" t="e">
        <f>VLOOKUP($S1243,'Grille de Tarif OQN'!$B$2:$S$3603,AI$1,0)</f>
        <v>#N/A</v>
      </c>
      <c r="AJ1243" s="79" t="e">
        <f>VLOOKUP($S1243,'Grille de Tarif OQN'!$B$2:$S$3603,AJ$1,0)</f>
        <v>#N/A</v>
      </c>
      <c r="AK1243" s="81"/>
      <c r="AL1243" s="81"/>
      <c r="AM1243" s="81"/>
      <c r="AN1243" s="81"/>
      <c r="AO1243" s="81"/>
      <c r="AP1243" s="81"/>
      <c r="AQ1243" s="81"/>
      <c r="AR1243" s="81"/>
      <c r="AS1243" s="81"/>
      <c r="AT1243" s="81"/>
      <c r="AU1243" s="72"/>
      <c r="AV1243"/>
      <c r="AW1243"/>
      <c r="AX1243"/>
      <c r="AY1243"/>
      <c r="AZ1243" s="96">
        <f t="shared" si="394"/>
        <v>0</v>
      </c>
      <c r="BA1243" s="24" t="e">
        <f t="shared" si="395"/>
        <v>#N/A</v>
      </c>
      <c r="BB1243" s="24" t="e">
        <f t="shared" si="396"/>
        <v>#N/A</v>
      </c>
      <c r="BC1243" s="24" t="e">
        <f t="shared" si="397"/>
        <v>#N/A</v>
      </c>
      <c r="BD1243" s="24" t="e">
        <f t="shared" si="398"/>
        <v>#N/A</v>
      </c>
      <c r="BE1243"/>
      <c r="BF1243" t="e">
        <f t="shared" si="399"/>
        <v>#N/A</v>
      </c>
      <c r="BG1243" t="str">
        <f t="shared" si="400"/>
        <v>HDJ</v>
      </c>
      <c r="BH1243" s="20" t="e">
        <f t="shared" si="401"/>
        <v>#N/A</v>
      </c>
      <c r="BI1243" s="20" t="e">
        <f t="shared" si="402"/>
        <v>#N/A</v>
      </c>
      <c r="BJ1243" s="20" t="e">
        <f t="shared" si="403"/>
        <v>#N/A</v>
      </c>
      <c r="BK1243" s="20" t="e">
        <f t="shared" si="404"/>
        <v>#N/A</v>
      </c>
      <c r="BL1243" s="20" t="e">
        <f t="shared" si="405"/>
        <v>#N/A</v>
      </c>
      <c r="BM1243" s="20" t="e">
        <f t="shared" si="407"/>
        <v>#N/A</v>
      </c>
      <c r="BN1243" s="20" t="e">
        <f t="shared" si="406"/>
        <v>#N/A</v>
      </c>
    </row>
    <row r="1244" spans="1:66">
      <c r="A1244" s="92"/>
      <c r="B1244" s="90"/>
      <c r="C1244" s="90"/>
      <c r="D1244" s="93"/>
      <c r="E1244" s="93"/>
      <c r="F1244" s="93"/>
      <c r="G1244" s="93"/>
      <c r="H1244" s="93"/>
      <c r="I1244" s="93"/>
      <c r="J1244" s="93"/>
      <c r="K1244" s="93"/>
      <c r="L1244" s="92"/>
      <c r="M1244" s="93"/>
      <c r="N1244" s="91">
        <f t="shared" si="388"/>
        <v>0</v>
      </c>
      <c r="O1244" s="91" t="str">
        <f t="shared" si="389"/>
        <v/>
      </c>
      <c r="P1244" s="91" t="str">
        <f t="shared" si="390"/>
        <v/>
      </c>
      <c r="Q1244" s="91" t="str">
        <f t="shared" si="391"/>
        <v>HDJ</v>
      </c>
      <c r="R1244" s="82"/>
      <c r="S1244" s="95">
        <f t="shared" si="392"/>
        <v>0</v>
      </c>
      <c r="T1244" s="95">
        <f t="shared" si="393"/>
        <v>0</v>
      </c>
      <c r="U1244" s="79" t="e">
        <f>VLOOKUP($S1244,'Grille de Tarif OQN'!$B$2:$S$3603,U$1,0)</f>
        <v>#N/A</v>
      </c>
      <c r="V1244" s="79" t="e">
        <f>VLOOKUP($S1244,'Grille de Tarif OQN'!$B$2:$S$3603,V$1,0)</f>
        <v>#N/A</v>
      </c>
      <c r="W1244" s="79" t="e">
        <f>VLOOKUP($S1244,'Grille de Tarif OQN'!$B$2:$S$3603,W$1,0)</f>
        <v>#N/A</v>
      </c>
      <c r="X1244" s="79" t="e">
        <f>VLOOKUP($S1244,'Grille de Tarif OQN'!$B$2:$S$3603,X$1,0)</f>
        <v>#N/A</v>
      </c>
      <c r="Y1244" s="79" t="e">
        <f>VLOOKUP($S1244,'Grille de Tarif OQN'!$B$2:$S$3603,Y$1,0)</f>
        <v>#N/A</v>
      </c>
      <c r="Z1244" s="79" t="e">
        <f>VLOOKUP($S1244,'Grille de Tarif OQN'!$B$2:$S$3603,Z$1,0)</f>
        <v>#N/A</v>
      </c>
      <c r="AA1244" s="79" t="e">
        <f>VLOOKUP($S1244,'Grille de Tarif OQN'!$B$2:$S$3603,AA$1,0)</f>
        <v>#N/A</v>
      </c>
      <c r="AB1244" s="79" t="e">
        <f>VLOOKUP($S1244,'Grille de Tarif OQN'!$B$2:$S$3603,AB$1,0)</f>
        <v>#N/A</v>
      </c>
      <c r="AC1244" s="79" t="e">
        <f>VLOOKUP($S1244,'Grille de Tarif OQN'!$B$2:$S$3603,AC$1,0)</f>
        <v>#N/A</v>
      </c>
      <c r="AD1244" s="79" t="e">
        <f>VLOOKUP($S1244,'Grille de Tarif OQN'!$B$2:$S$3603,AD$1,0)</f>
        <v>#N/A</v>
      </c>
      <c r="AE1244" s="79" t="e">
        <f>VLOOKUP($S1244,'Grille de Tarif OQN'!$B$2:$S$3603,AE$1,0)</f>
        <v>#N/A</v>
      </c>
      <c r="AF1244" s="79" t="e">
        <f>VLOOKUP($S1244,'Grille de Tarif OQN'!$B$2:$S$3603,AF$1,0)</f>
        <v>#N/A</v>
      </c>
      <c r="AG1244" s="79" t="e">
        <f>VLOOKUP($S1244,'Grille de Tarif OQN'!$B$2:$S$3603,AG$1,0)</f>
        <v>#N/A</v>
      </c>
      <c r="AH1244" s="79" t="e">
        <f>VLOOKUP($S1244,'Grille de Tarif OQN'!$B$2:$S$3603,AH$1,0)</f>
        <v>#N/A</v>
      </c>
      <c r="AI1244" s="79" t="e">
        <f>VLOOKUP($S1244,'Grille de Tarif OQN'!$B$2:$S$3603,AI$1,0)</f>
        <v>#N/A</v>
      </c>
      <c r="AJ1244" s="79" t="e">
        <f>VLOOKUP($S1244,'Grille de Tarif OQN'!$B$2:$S$3603,AJ$1,0)</f>
        <v>#N/A</v>
      </c>
      <c r="AK1244" s="81"/>
      <c r="AL1244" s="81"/>
      <c r="AM1244" s="81"/>
      <c r="AN1244" s="81"/>
      <c r="AO1244" s="81"/>
      <c r="AP1244" s="81"/>
      <c r="AQ1244" s="81"/>
      <c r="AR1244" s="81"/>
      <c r="AS1244" s="81"/>
      <c r="AT1244" s="81"/>
      <c r="AU1244" s="72"/>
      <c r="AV1244"/>
      <c r="AW1244"/>
      <c r="AX1244"/>
      <c r="AY1244"/>
      <c r="AZ1244" s="96">
        <f t="shared" si="394"/>
        <v>0</v>
      </c>
      <c r="BA1244" s="24" t="e">
        <f t="shared" si="395"/>
        <v>#N/A</v>
      </c>
      <c r="BB1244" s="24" t="e">
        <f t="shared" si="396"/>
        <v>#N/A</v>
      </c>
      <c r="BC1244" s="24" t="e">
        <f t="shared" si="397"/>
        <v>#N/A</v>
      </c>
      <c r="BD1244" s="24" t="e">
        <f t="shared" si="398"/>
        <v>#N/A</v>
      </c>
      <c r="BE1244"/>
      <c r="BF1244" t="e">
        <f t="shared" si="399"/>
        <v>#N/A</v>
      </c>
      <c r="BG1244" t="str">
        <f t="shared" si="400"/>
        <v>HDJ</v>
      </c>
      <c r="BH1244" s="20" t="e">
        <f t="shared" si="401"/>
        <v>#N/A</v>
      </c>
      <c r="BI1244" s="20" t="e">
        <f t="shared" si="402"/>
        <v>#N/A</v>
      </c>
      <c r="BJ1244" s="20" t="e">
        <f t="shared" si="403"/>
        <v>#N/A</v>
      </c>
      <c r="BK1244" s="20" t="e">
        <f t="shared" si="404"/>
        <v>#N/A</v>
      </c>
      <c r="BL1244" s="20" t="e">
        <f t="shared" si="405"/>
        <v>#N/A</v>
      </c>
      <c r="BM1244" s="20" t="e">
        <f t="shared" si="407"/>
        <v>#N/A</v>
      </c>
      <c r="BN1244" s="20" t="e">
        <f t="shared" si="406"/>
        <v>#N/A</v>
      </c>
    </row>
    <row r="1245" spans="1:66">
      <c r="A1245" s="92"/>
      <c r="B1245" s="90"/>
      <c r="C1245" s="90"/>
      <c r="D1245" s="93"/>
      <c r="E1245" s="93"/>
      <c r="F1245" s="93"/>
      <c r="G1245" s="93"/>
      <c r="H1245" s="93"/>
      <c r="I1245" s="93"/>
      <c r="J1245" s="93"/>
      <c r="K1245" s="93"/>
      <c r="L1245" s="92"/>
      <c r="M1245" s="93"/>
      <c r="N1245" s="91">
        <f t="shared" si="388"/>
        <v>0</v>
      </c>
      <c r="O1245" s="91" t="str">
        <f t="shared" si="389"/>
        <v/>
      </c>
      <c r="P1245" s="91" t="str">
        <f t="shared" si="390"/>
        <v/>
      </c>
      <c r="Q1245" s="91" t="str">
        <f t="shared" si="391"/>
        <v>HDJ</v>
      </c>
      <c r="R1245" s="82"/>
      <c r="S1245" s="95">
        <f t="shared" si="392"/>
        <v>0</v>
      </c>
      <c r="T1245" s="95">
        <f t="shared" si="393"/>
        <v>0</v>
      </c>
      <c r="U1245" s="79" t="e">
        <f>VLOOKUP($S1245,'Grille de Tarif OQN'!$B$2:$S$3603,U$1,0)</f>
        <v>#N/A</v>
      </c>
      <c r="V1245" s="79" t="e">
        <f>VLOOKUP($S1245,'Grille de Tarif OQN'!$B$2:$S$3603,V$1,0)</f>
        <v>#N/A</v>
      </c>
      <c r="W1245" s="79" t="e">
        <f>VLOOKUP($S1245,'Grille de Tarif OQN'!$B$2:$S$3603,W$1,0)</f>
        <v>#N/A</v>
      </c>
      <c r="X1245" s="79" t="e">
        <f>VLOOKUP($S1245,'Grille de Tarif OQN'!$B$2:$S$3603,X$1,0)</f>
        <v>#N/A</v>
      </c>
      <c r="Y1245" s="79" t="e">
        <f>VLOOKUP($S1245,'Grille de Tarif OQN'!$B$2:$S$3603,Y$1,0)</f>
        <v>#N/A</v>
      </c>
      <c r="Z1245" s="79" t="e">
        <f>VLOOKUP($S1245,'Grille de Tarif OQN'!$B$2:$S$3603,Z$1,0)</f>
        <v>#N/A</v>
      </c>
      <c r="AA1245" s="79" t="e">
        <f>VLOOKUP($S1245,'Grille de Tarif OQN'!$B$2:$S$3603,AA$1,0)</f>
        <v>#N/A</v>
      </c>
      <c r="AB1245" s="79" t="e">
        <f>VLOOKUP($S1245,'Grille de Tarif OQN'!$B$2:$S$3603,AB$1,0)</f>
        <v>#N/A</v>
      </c>
      <c r="AC1245" s="79" t="e">
        <f>VLOOKUP($S1245,'Grille de Tarif OQN'!$B$2:$S$3603,AC$1,0)</f>
        <v>#N/A</v>
      </c>
      <c r="AD1245" s="79" t="e">
        <f>VLOOKUP($S1245,'Grille de Tarif OQN'!$B$2:$S$3603,AD$1,0)</f>
        <v>#N/A</v>
      </c>
      <c r="AE1245" s="79" t="e">
        <f>VLOOKUP($S1245,'Grille de Tarif OQN'!$B$2:$S$3603,AE$1,0)</f>
        <v>#N/A</v>
      </c>
      <c r="AF1245" s="79" t="e">
        <f>VLOOKUP($S1245,'Grille de Tarif OQN'!$B$2:$S$3603,AF$1,0)</f>
        <v>#N/A</v>
      </c>
      <c r="AG1245" s="79" t="e">
        <f>VLOOKUP($S1245,'Grille de Tarif OQN'!$B$2:$S$3603,AG$1,0)</f>
        <v>#N/A</v>
      </c>
      <c r="AH1245" s="79" t="e">
        <f>VLOOKUP($S1245,'Grille de Tarif OQN'!$B$2:$S$3603,AH$1,0)</f>
        <v>#N/A</v>
      </c>
      <c r="AI1245" s="79" t="e">
        <f>VLOOKUP($S1245,'Grille de Tarif OQN'!$B$2:$S$3603,AI$1,0)</f>
        <v>#N/A</v>
      </c>
      <c r="AJ1245" s="79" t="e">
        <f>VLOOKUP($S1245,'Grille de Tarif OQN'!$B$2:$S$3603,AJ$1,0)</f>
        <v>#N/A</v>
      </c>
      <c r="AK1245" s="81"/>
      <c r="AL1245" s="81"/>
      <c r="AM1245" s="81"/>
      <c r="AN1245" s="81"/>
      <c r="AO1245" s="81"/>
      <c r="AP1245" s="81"/>
      <c r="AQ1245" s="81"/>
      <c r="AR1245" s="81"/>
      <c r="AS1245" s="81"/>
      <c r="AT1245" s="81"/>
      <c r="AU1245" s="72"/>
      <c r="AV1245"/>
      <c r="AW1245"/>
      <c r="AX1245"/>
      <c r="AY1245"/>
      <c r="AZ1245" s="96">
        <f t="shared" si="394"/>
        <v>0</v>
      </c>
      <c r="BA1245" s="24" t="e">
        <f t="shared" si="395"/>
        <v>#N/A</v>
      </c>
      <c r="BB1245" s="24" t="e">
        <f t="shared" si="396"/>
        <v>#N/A</v>
      </c>
      <c r="BC1245" s="24" t="e">
        <f t="shared" si="397"/>
        <v>#N/A</v>
      </c>
      <c r="BD1245" s="24" t="e">
        <f t="shared" si="398"/>
        <v>#N/A</v>
      </c>
      <c r="BE1245"/>
      <c r="BF1245" t="e">
        <f t="shared" si="399"/>
        <v>#N/A</v>
      </c>
      <c r="BG1245" t="str">
        <f t="shared" si="400"/>
        <v>HDJ</v>
      </c>
      <c r="BH1245" s="20" t="e">
        <f t="shared" si="401"/>
        <v>#N/A</v>
      </c>
      <c r="BI1245" s="20" t="e">
        <f t="shared" si="402"/>
        <v>#N/A</v>
      </c>
      <c r="BJ1245" s="20" t="e">
        <f t="shared" si="403"/>
        <v>#N/A</v>
      </c>
      <c r="BK1245" s="20" t="e">
        <f t="shared" si="404"/>
        <v>#N/A</v>
      </c>
      <c r="BL1245" s="20" t="e">
        <f t="shared" si="405"/>
        <v>#N/A</v>
      </c>
      <c r="BM1245" s="20" t="e">
        <f t="shared" si="407"/>
        <v>#N/A</v>
      </c>
      <c r="BN1245" s="20" t="e">
        <f t="shared" si="406"/>
        <v>#N/A</v>
      </c>
    </row>
    <row r="1246" spans="1:66">
      <c r="A1246" s="92"/>
      <c r="B1246" s="90"/>
      <c r="C1246" s="90"/>
      <c r="D1246" s="93"/>
      <c r="E1246" s="93"/>
      <c r="F1246" s="93"/>
      <c r="G1246" s="93"/>
      <c r="H1246" s="93"/>
      <c r="I1246" s="93"/>
      <c r="J1246" s="93"/>
      <c r="K1246" s="93"/>
      <c r="L1246" s="92"/>
      <c r="M1246" s="93"/>
      <c r="N1246" s="91">
        <f t="shared" si="388"/>
        <v>0</v>
      </c>
      <c r="O1246" s="91" t="str">
        <f t="shared" si="389"/>
        <v/>
      </c>
      <c r="P1246" s="91" t="str">
        <f t="shared" si="390"/>
        <v/>
      </c>
      <c r="Q1246" s="91" t="str">
        <f t="shared" si="391"/>
        <v>HDJ</v>
      </c>
      <c r="R1246" s="82"/>
      <c r="S1246" s="95">
        <f t="shared" si="392"/>
        <v>0</v>
      </c>
      <c r="T1246" s="95">
        <f t="shared" si="393"/>
        <v>0</v>
      </c>
      <c r="U1246" s="79" t="e">
        <f>VLOOKUP($S1246,'Grille de Tarif OQN'!$B$2:$S$3603,U$1,0)</f>
        <v>#N/A</v>
      </c>
      <c r="V1246" s="79" t="e">
        <f>VLOOKUP($S1246,'Grille de Tarif OQN'!$B$2:$S$3603,V$1,0)</f>
        <v>#N/A</v>
      </c>
      <c r="W1246" s="79" t="e">
        <f>VLOOKUP($S1246,'Grille de Tarif OQN'!$B$2:$S$3603,W$1,0)</f>
        <v>#N/A</v>
      </c>
      <c r="X1246" s="79" t="e">
        <f>VLOOKUP($S1246,'Grille de Tarif OQN'!$B$2:$S$3603,X$1,0)</f>
        <v>#N/A</v>
      </c>
      <c r="Y1246" s="79" t="e">
        <f>VLOOKUP($S1246,'Grille de Tarif OQN'!$B$2:$S$3603,Y$1,0)</f>
        <v>#N/A</v>
      </c>
      <c r="Z1246" s="79" t="e">
        <f>VLOOKUP($S1246,'Grille de Tarif OQN'!$B$2:$S$3603,Z$1,0)</f>
        <v>#N/A</v>
      </c>
      <c r="AA1246" s="79" t="e">
        <f>VLOOKUP($S1246,'Grille de Tarif OQN'!$B$2:$S$3603,AA$1,0)</f>
        <v>#N/A</v>
      </c>
      <c r="AB1246" s="79" t="e">
        <f>VLOOKUP($S1246,'Grille de Tarif OQN'!$B$2:$S$3603,AB$1,0)</f>
        <v>#N/A</v>
      </c>
      <c r="AC1246" s="79" t="e">
        <f>VLOOKUP($S1246,'Grille de Tarif OQN'!$B$2:$S$3603,AC$1,0)</f>
        <v>#N/A</v>
      </c>
      <c r="AD1246" s="79" t="e">
        <f>VLOOKUP($S1246,'Grille de Tarif OQN'!$B$2:$S$3603,AD$1,0)</f>
        <v>#N/A</v>
      </c>
      <c r="AE1246" s="79" t="e">
        <f>VLOOKUP($S1246,'Grille de Tarif OQN'!$B$2:$S$3603,AE$1,0)</f>
        <v>#N/A</v>
      </c>
      <c r="AF1246" s="79" t="e">
        <f>VLOOKUP($S1246,'Grille de Tarif OQN'!$B$2:$S$3603,AF$1,0)</f>
        <v>#N/A</v>
      </c>
      <c r="AG1246" s="79" t="e">
        <f>VLOOKUP($S1246,'Grille de Tarif OQN'!$B$2:$S$3603,AG$1,0)</f>
        <v>#N/A</v>
      </c>
      <c r="AH1246" s="79" t="e">
        <f>VLOOKUP($S1246,'Grille de Tarif OQN'!$B$2:$S$3603,AH$1,0)</f>
        <v>#N/A</v>
      </c>
      <c r="AI1246" s="79" t="e">
        <f>VLOOKUP($S1246,'Grille de Tarif OQN'!$B$2:$S$3603,AI$1,0)</f>
        <v>#N/A</v>
      </c>
      <c r="AJ1246" s="79" t="e">
        <f>VLOOKUP($S1246,'Grille de Tarif OQN'!$B$2:$S$3603,AJ$1,0)</f>
        <v>#N/A</v>
      </c>
      <c r="AK1246" s="81"/>
      <c r="AL1246" s="81"/>
      <c r="AM1246" s="81"/>
      <c r="AN1246" s="81"/>
      <c r="AO1246" s="81"/>
      <c r="AP1246" s="81"/>
      <c r="AQ1246" s="81"/>
      <c r="AR1246" s="81"/>
      <c r="AS1246" s="81"/>
      <c r="AT1246" s="81"/>
      <c r="AU1246" s="72"/>
      <c r="AV1246"/>
      <c r="AW1246"/>
      <c r="AX1246"/>
      <c r="AY1246"/>
      <c r="AZ1246" s="96">
        <f t="shared" si="394"/>
        <v>0</v>
      </c>
      <c r="BA1246" s="24" t="e">
        <f t="shared" si="395"/>
        <v>#N/A</v>
      </c>
      <c r="BB1246" s="24" t="e">
        <f t="shared" si="396"/>
        <v>#N/A</v>
      </c>
      <c r="BC1246" s="24" t="e">
        <f t="shared" si="397"/>
        <v>#N/A</v>
      </c>
      <c r="BD1246" s="24" t="e">
        <f t="shared" si="398"/>
        <v>#N/A</v>
      </c>
      <c r="BE1246"/>
      <c r="BF1246" t="e">
        <f t="shared" si="399"/>
        <v>#N/A</v>
      </c>
      <c r="BG1246" t="str">
        <f t="shared" si="400"/>
        <v>HDJ</v>
      </c>
      <c r="BH1246" s="20" t="e">
        <f t="shared" si="401"/>
        <v>#N/A</v>
      </c>
      <c r="BI1246" s="20" t="e">
        <f t="shared" si="402"/>
        <v>#N/A</v>
      </c>
      <c r="BJ1246" s="20" t="e">
        <f t="shared" si="403"/>
        <v>#N/A</v>
      </c>
      <c r="BK1246" s="20" t="e">
        <f t="shared" si="404"/>
        <v>#N/A</v>
      </c>
      <c r="BL1246" s="20" t="e">
        <f t="shared" si="405"/>
        <v>#N/A</v>
      </c>
      <c r="BM1246" s="20" t="e">
        <f t="shared" si="407"/>
        <v>#N/A</v>
      </c>
      <c r="BN1246" s="20" t="e">
        <f t="shared" si="406"/>
        <v>#N/A</v>
      </c>
    </row>
    <row r="1247" spans="1:66">
      <c r="A1247" s="92"/>
      <c r="B1247" s="90"/>
      <c r="C1247" s="90"/>
      <c r="D1247" s="93"/>
      <c r="E1247" s="93"/>
      <c r="F1247" s="93"/>
      <c r="G1247" s="93"/>
      <c r="H1247" s="93"/>
      <c r="I1247" s="93"/>
      <c r="J1247" s="93"/>
      <c r="K1247" s="93"/>
      <c r="L1247" s="92"/>
      <c r="M1247" s="93"/>
      <c r="N1247" s="91">
        <f t="shared" si="388"/>
        <v>0</v>
      </c>
      <c r="O1247" s="91" t="str">
        <f t="shared" si="389"/>
        <v/>
      </c>
      <c r="P1247" s="91" t="str">
        <f t="shared" si="390"/>
        <v/>
      </c>
      <c r="Q1247" s="91" t="str">
        <f t="shared" si="391"/>
        <v>HDJ</v>
      </c>
      <c r="R1247" s="82"/>
      <c r="S1247" s="95">
        <f t="shared" si="392"/>
        <v>0</v>
      </c>
      <c r="T1247" s="95">
        <f t="shared" si="393"/>
        <v>0</v>
      </c>
      <c r="U1247" s="79" t="e">
        <f>VLOOKUP($S1247,'Grille de Tarif OQN'!$B$2:$S$3603,U$1,0)</f>
        <v>#N/A</v>
      </c>
      <c r="V1247" s="79" t="e">
        <f>VLOOKUP($S1247,'Grille de Tarif OQN'!$B$2:$S$3603,V$1,0)</f>
        <v>#N/A</v>
      </c>
      <c r="W1247" s="79" t="e">
        <f>VLOOKUP($S1247,'Grille de Tarif OQN'!$B$2:$S$3603,W$1,0)</f>
        <v>#N/A</v>
      </c>
      <c r="X1247" s="79" t="e">
        <f>VLOOKUP($S1247,'Grille de Tarif OQN'!$B$2:$S$3603,X$1,0)</f>
        <v>#N/A</v>
      </c>
      <c r="Y1247" s="79" t="e">
        <f>VLOOKUP($S1247,'Grille de Tarif OQN'!$B$2:$S$3603,Y$1,0)</f>
        <v>#N/A</v>
      </c>
      <c r="Z1247" s="79" t="e">
        <f>VLOOKUP($S1247,'Grille de Tarif OQN'!$B$2:$S$3603,Z$1,0)</f>
        <v>#N/A</v>
      </c>
      <c r="AA1247" s="79" t="e">
        <f>VLOOKUP($S1247,'Grille de Tarif OQN'!$B$2:$S$3603,AA$1,0)</f>
        <v>#N/A</v>
      </c>
      <c r="AB1247" s="79" t="e">
        <f>VLOOKUP($S1247,'Grille de Tarif OQN'!$B$2:$S$3603,AB$1,0)</f>
        <v>#N/A</v>
      </c>
      <c r="AC1247" s="79" t="e">
        <f>VLOOKUP($S1247,'Grille de Tarif OQN'!$B$2:$S$3603,AC$1,0)</f>
        <v>#N/A</v>
      </c>
      <c r="AD1247" s="79" t="e">
        <f>VLOOKUP($S1247,'Grille de Tarif OQN'!$B$2:$S$3603,AD$1,0)</f>
        <v>#N/A</v>
      </c>
      <c r="AE1247" s="79" t="e">
        <f>VLOOKUP($S1247,'Grille de Tarif OQN'!$B$2:$S$3603,AE$1,0)</f>
        <v>#N/A</v>
      </c>
      <c r="AF1247" s="79" t="e">
        <f>VLOOKUP($S1247,'Grille de Tarif OQN'!$B$2:$S$3603,AF$1,0)</f>
        <v>#N/A</v>
      </c>
      <c r="AG1247" s="79" t="e">
        <f>VLOOKUP($S1247,'Grille de Tarif OQN'!$B$2:$S$3603,AG$1,0)</f>
        <v>#N/A</v>
      </c>
      <c r="AH1247" s="79" t="e">
        <f>VLOOKUP($S1247,'Grille de Tarif OQN'!$B$2:$S$3603,AH$1,0)</f>
        <v>#N/A</v>
      </c>
      <c r="AI1247" s="79" t="e">
        <f>VLOOKUP($S1247,'Grille de Tarif OQN'!$B$2:$S$3603,AI$1,0)</f>
        <v>#N/A</v>
      </c>
      <c r="AJ1247" s="79" t="e">
        <f>VLOOKUP($S1247,'Grille de Tarif OQN'!$B$2:$S$3603,AJ$1,0)</f>
        <v>#N/A</v>
      </c>
      <c r="AK1247" s="81"/>
      <c r="AL1247" s="81"/>
      <c r="AM1247" s="81"/>
      <c r="AN1247" s="81"/>
      <c r="AO1247" s="81"/>
      <c r="AP1247" s="81"/>
      <c r="AQ1247" s="81"/>
      <c r="AR1247" s="81"/>
      <c r="AS1247" s="81"/>
      <c r="AT1247" s="81"/>
      <c r="AU1247" s="72"/>
      <c r="AV1247"/>
      <c r="AW1247"/>
      <c r="AX1247"/>
      <c r="AY1247"/>
      <c r="AZ1247" s="96">
        <f t="shared" si="394"/>
        <v>0</v>
      </c>
      <c r="BA1247" s="24" t="e">
        <f t="shared" si="395"/>
        <v>#N/A</v>
      </c>
      <c r="BB1247" s="24" t="e">
        <f t="shared" si="396"/>
        <v>#N/A</v>
      </c>
      <c r="BC1247" s="24" t="e">
        <f t="shared" si="397"/>
        <v>#N/A</v>
      </c>
      <c r="BD1247" s="24" t="e">
        <f t="shared" si="398"/>
        <v>#N/A</v>
      </c>
      <c r="BE1247"/>
      <c r="BF1247" t="e">
        <f t="shared" si="399"/>
        <v>#N/A</v>
      </c>
      <c r="BG1247" t="str">
        <f t="shared" si="400"/>
        <v>HDJ</v>
      </c>
      <c r="BH1247" s="20" t="e">
        <f t="shared" si="401"/>
        <v>#N/A</v>
      </c>
      <c r="BI1247" s="20" t="e">
        <f t="shared" si="402"/>
        <v>#N/A</v>
      </c>
      <c r="BJ1247" s="20" t="e">
        <f t="shared" si="403"/>
        <v>#N/A</v>
      </c>
      <c r="BK1247" s="20" t="e">
        <f t="shared" si="404"/>
        <v>#N/A</v>
      </c>
      <c r="BL1247" s="20" t="e">
        <f t="shared" si="405"/>
        <v>#N/A</v>
      </c>
      <c r="BM1247" s="20" t="e">
        <f t="shared" si="407"/>
        <v>#N/A</v>
      </c>
      <c r="BN1247" s="20" t="e">
        <f t="shared" si="406"/>
        <v>#N/A</v>
      </c>
    </row>
    <row r="1248" spans="1:66">
      <c r="A1248" s="92"/>
      <c r="B1248" s="90"/>
      <c r="C1248" s="90"/>
      <c r="D1248" s="93"/>
      <c r="E1248" s="93"/>
      <c r="F1248" s="93"/>
      <c r="G1248" s="93"/>
      <c r="H1248" s="93"/>
      <c r="I1248" s="93"/>
      <c r="J1248" s="93"/>
      <c r="K1248" s="93"/>
      <c r="L1248" s="92"/>
      <c r="M1248" s="93"/>
      <c r="N1248" s="91">
        <f t="shared" si="388"/>
        <v>0</v>
      </c>
      <c r="O1248" s="91" t="str">
        <f t="shared" si="389"/>
        <v/>
      </c>
      <c r="P1248" s="91" t="str">
        <f t="shared" si="390"/>
        <v/>
      </c>
      <c r="Q1248" s="91" t="str">
        <f t="shared" si="391"/>
        <v>HDJ</v>
      </c>
      <c r="R1248" s="82"/>
      <c r="S1248" s="95">
        <f t="shared" si="392"/>
        <v>0</v>
      </c>
      <c r="T1248" s="95">
        <f t="shared" si="393"/>
        <v>0</v>
      </c>
      <c r="U1248" s="79" t="e">
        <f>VLOOKUP($S1248,'Grille de Tarif OQN'!$B$2:$S$3603,U$1,0)</f>
        <v>#N/A</v>
      </c>
      <c r="V1248" s="79" t="e">
        <f>VLOOKUP($S1248,'Grille de Tarif OQN'!$B$2:$S$3603,V$1,0)</f>
        <v>#N/A</v>
      </c>
      <c r="W1248" s="79" t="e">
        <f>VLOOKUP($S1248,'Grille de Tarif OQN'!$B$2:$S$3603,W$1,0)</f>
        <v>#N/A</v>
      </c>
      <c r="X1248" s="79" t="e">
        <f>VLOOKUP($S1248,'Grille de Tarif OQN'!$B$2:$S$3603,X$1,0)</f>
        <v>#N/A</v>
      </c>
      <c r="Y1248" s="79" t="e">
        <f>VLOOKUP($S1248,'Grille de Tarif OQN'!$B$2:$S$3603,Y$1,0)</f>
        <v>#N/A</v>
      </c>
      <c r="Z1248" s="79" t="e">
        <f>VLOOKUP($S1248,'Grille de Tarif OQN'!$B$2:$S$3603,Z$1,0)</f>
        <v>#N/A</v>
      </c>
      <c r="AA1248" s="79" t="e">
        <f>VLOOKUP($S1248,'Grille de Tarif OQN'!$B$2:$S$3603,AA$1,0)</f>
        <v>#N/A</v>
      </c>
      <c r="AB1248" s="79" t="e">
        <f>VLOOKUP($S1248,'Grille de Tarif OQN'!$B$2:$S$3603,AB$1,0)</f>
        <v>#N/A</v>
      </c>
      <c r="AC1248" s="79" t="e">
        <f>VLOOKUP($S1248,'Grille de Tarif OQN'!$B$2:$S$3603,AC$1,0)</f>
        <v>#N/A</v>
      </c>
      <c r="AD1248" s="79" t="e">
        <f>VLOOKUP($S1248,'Grille de Tarif OQN'!$B$2:$S$3603,AD$1,0)</f>
        <v>#N/A</v>
      </c>
      <c r="AE1248" s="79" t="e">
        <f>VLOOKUP($S1248,'Grille de Tarif OQN'!$B$2:$S$3603,AE$1,0)</f>
        <v>#N/A</v>
      </c>
      <c r="AF1248" s="79" t="e">
        <f>VLOOKUP($S1248,'Grille de Tarif OQN'!$B$2:$S$3603,AF$1,0)</f>
        <v>#N/A</v>
      </c>
      <c r="AG1248" s="79" t="e">
        <f>VLOOKUP($S1248,'Grille de Tarif OQN'!$B$2:$S$3603,AG$1,0)</f>
        <v>#N/A</v>
      </c>
      <c r="AH1248" s="79" t="e">
        <f>VLOOKUP($S1248,'Grille de Tarif OQN'!$B$2:$S$3603,AH$1,0)</f>
        <v>#N/A</v>
      </c>
      <c r="AI1248" s="79" t="e">
        <f>VLOOKUP($S1248,'Grille de Tarif OQN'!$B$2:$S$3603,AI$1,0)</f>
        <v>#N/A</v>
      </c>
      <c r="AJ1248" s="79" t="e">
        <f>VLOOKUP($S1248,'Grille de Tarif OQN'!$B$2:$S$3603,AJ$1,0)</f>
        <v>#N/A</v>
      </c>
      <c r="AK1248" s="81"/>
      <c r="AL1248" s="81"/>
      <c r="AM1248" s="81"/>
      <c r="AN1248" s="81"/>
      <c r="AO1248" s="81"/>
      <c r="AP1248" s="81"/>
      <c r="AQ1248" s="81"/>
      <c r="AR1248" s="81"/>
      <c r="AS1248" s="81"/>
      <c r="AT1248" s="81"/>
      <c r="AU1248" s="72"/>
      <c r="AV1248"/>
      <c r="AW1248"/>
      <c r="AX1248"/>
      <c r="AY1248"/>
      <c r="AZ1248" s="96">
        <f t="shared" si="394"/>
        <v>0</v>
      </c>
      <c r="BA1248" s="24" t="e">
        <f t="shared" si="395"/>
        <v>#N/A</v>
      </c>
      <c r="BB1248" s="24" t="e">
        <f t="shared" si="396"/>
        <v>#N/A</v>
      </c>
      <c r="BC1248" s="24" t="e">
        <f t="shared" si="397"/>
        <v>#N/A</v>
      </c>
      <c r="BD1248" s="24" t="e">
        <f t="shared" si="398"/>
        <v>#N/A</v>
      </c>
      <c r="BE1248"/>
      <c r="BF1248" t="e">
        <f t="shared" si="399"/>
        <v>#N/A</v>
      </c>
      <c r="BG1248" t="str">
        <f t="shared" si="400"/>
        <v>HDJ</v>
      </c>
      <c r="BH1248" s="20" t="e">
        <f t="shared" si="401"/>
        <v>#N/A</v>
      </c>
      <c r="BI1248" s="20" t="e">
        <f t="shared" si="402"/>
        <v>#N/A</v>
      </c>
      <c r="BJ1248" s="20" t="e">
        <f t="shared" si="403"/>
        <v>#N/A</v>
      </c>
      <c r="BK1248" s="20" t="e">
        <f t="shared" si="404"/>
        <v>#N/A</v>
      </c>
      <c r="BL1248" s="20" t="e">
        <f t="shared" si="405"/>
        <v>#N/A</v>
      </c>
      <c r="BM1248" s="20" t="e">
        <f t="shared" si="407"/>
        <v>#N/A</v>
      </c>
      <c r="BN1248" s="20" t="e">
        <f t="shared" si="406"/>
        <v>#N/A</v>
      </c>
    </row>
    <row r="1249" spans="1:66">
      <c r="A1249" s="92"/>
      <c r="B1249" s="90"/>
      <c r="C1249" s="90"/>
      <c r="D1249" s="93"/>
      <c r="E1249" s="93"/>
      <c r="F1249" s="93"/>
      <c r="G1249" s="93"/>
      <c r="H1249" s="93"/>
      <c r="I1249" s="93"/>
      <c r="J1249" s="93"/>
      <c r="K1249" s="93"/>
      <c r="L1249" s="92"/>
      <c r="M1249" s="93"/>
      <c r="N1249" s="91">
        <f t="shared" si="388"/>
        <v>0</v>
      </c>
      <c r="O1249" s="91" t="str">
        <f t="shared" si="389"/>
        <v/>
      </c>
      <c r="P1249" s="91" t="str">
        <f t="shared" si="390"/>
        <v/>
      </c>
      <c r="Q1249" s="91" t="str">
        <f t="shared" si="391"/>
        <v>HDJ</v>
      </c>
      <c r="R1249" s="82"/>
      <c r="S1249" s="95">
        <f t="shared" si="392"/>
        <v>0</v>
      </c>
      <c r="T1249" s="95">
        <f t="shared" si="393"/>
        <v>0</v>
      </c>
      <c r="U1249" s="79" t="e">
        <f>VLOOKUP($S1249,'Grille de Tarif OQN'!$B$2:$S$3603,U$1,0)</f>
        <v>#N/A</v>
      </c>
      <c r="V1249" s="79" t="e">
        <f>VLOOKUP($S1249,'Grille de Tarif OQN'!$B$2:$S$3603,V$1,0)</f>
        <v>#N/A</v>
      </c>
      <c r="W1249" s="79" t="e">
        <f>VLOOKUP($S1249,'Grille de Tarif OQN'!$B$2:$S$3603,W$1,0)</f>
        <v>#N/A</v>
      </c>
      <c r="X1249" s="79" t="e">
        <f>VLOOKUP($S1249,'Grille de Tarif OQN'!$B$2:$S$3603,X$1,0)</f>
        <v>#N/A</v>
      </c>
      <c r="Y1249" s="79" t="e">
        <f>VLOOKUP($S1249,'Grille de Tarif OQN'!$B$2:$S$3603,Y$1,0)</f>
        <v>#N/A</v>
      </c>
      <c r="Z1249" s="79" t="e">
        <f>VLOOKUP($S1249,'Grille de Tarif OQN'!$B$2:$S$3603,Z$1,0)</f>
        <v>#N/A</v>
      </c>
      <c r="AA1249" s="79" t="e">
        <f>VLOOKUP($S1249,'Grille de Tarif OQN'!$B$2:$S$3603,AA$1,0)</f>
        <v>#N/A</v>
      </c>
      <c r="AB1249" s="79" t="e">
        <f>VLOOKUP($S1249,'Grille de Tarif OQN'!$B$2:$S$3603,AB$1,0)</f>
        <v>#N/A</v>
      </c>
      <c r="AC1249" s="79" t="e">
        <f>VLOOKUP($S1249,'Grille de Tarif OQN'!$B$2:$S$3603,AC$1,0)</f>
        <v>#N/A</v>
      </c>
      <c r="AD1249" s="79" t="e">
        <f>VLOOKUP($S1249,'Grille de Tarif OQN'!$B$2:$S$3603,AD$1,0)</f>
        <v>#N/A</v>
      </c>
      <c r="AE1249" s="79" t="e">
        <f>VLOOKUP($S1249,'Grille de Tarif OQN'!$B$2:$S$3603,AE$1,0)</f>
        <v>#N/A</v>
      </c>
      <c r="AF1249" s="79" t="e">
        <f>VLOOKUP($S1249,'Grille de Tarif OQN'!$B$2:$S$3603,AF$1,0)</f>
        <v>#N/A</v>
      </c>
      <c r="AG1249" s="79" t="e">
        <f>VLOOKUP($S1249,'Grille de Tarif OQN'!$B$2:$S$3603,AG$1,0)</f>
        <v>#N/A</v>
      </c>
      <c r="AH1249" s="79" t="e">
        <f>VLOOKUP($S1249,'Grille de Tarif OQN'!$B$2:$S$3603,AH$1,0)</f>
        <v>#N/A</v>
      </c>
      <c r="AI1249" s="79" t="e">
        <f>VLOOKUP($S1249,'Grille de Tarif OQN'!$B$2:$S$3603,AI$1,0)</f>
        <v>#N/A</v>
      </c>
      <c r="AJ1249" s="79" t="e">
        <f>VLOOKUP($S1249,'Grille de Tarif OQN'!$B$2:$S$3603,AJ$1,0)</f>
        <v>#N/A</v>
      </c>
      <c r="AK1249" s="81"/>
      <c r="AL1249" s="81"/>
      <c r="AM1249" s="81"/>
      <c r="AN1249" s="81"/>
      <c r="AO1249" s="81"/>
      <c r="AP1249" s="81"/>
      <c r="AQ1249" s="81"/>
      <c r="AR1249" s="81"/>
      <c r="AS1249" s="81"/>
      <c r="AT1249" s="81"/>
      <c r="AU1249" s="72"/>
      <c r="AV1249"/>
      <c r="AW1249"/>
      <c r="AX1249"/>
      <c r="AY1249"/>
      <c r="AZ1249" s="96">
        <f t="shared" si="394"/>
        <v>0</v>
      </c>
      <c r="BA1249" s="24" t="e">
        <f t="shared" si="395"/>
        <v>#N/A</v>
      </c>
      <c r="BB1249" s="24" t="e">
        <f t="shared" si="396"/>
        <v>#N/A</v>
      </c>
      <c r="BC1249" s="24" t="e">
        <f t="shared" si="397"/>
        <v>#N/A</v>
      </c>
      <c r="BD1249" s="24" t="e">
        <f t="shared" si="398"/>
        <v>#N/A</v>
      </c>
      <c r="BE1249"/>
      <c r="BF1249" t="e">
        <f t="shared" si="399"/>
        <v>#N/A</v>
      </c>
      <c r="BG1249" t="str">
        <f t="shared" si="400"/>
        <v>HDJ</v>
      </c>
      <c r="BH1249" s="20" t="e">
        <f t="shared" si="401"/>
        <v>#N/A</v>
      </c>
      <c r="BI1249" s="20" t="e">
        <f t="shared" si="402"/>
        <v>#N/A</v>
      </c>
      <c r="BJ1249" s="20" t="e">
        <f t="shared" si="403"/>
        <v>#N/A</v>
      </c>
      <c r="BK1249" s="20" t="e">
        <f t="shared" si="404"/>
        <v>#N/A</v>
      </c>
      <c r="BL1249" s="20" t="e">
        <f t="shared" si="405"/>
        <v>#N/A</v>
      </c>
      <c r="BM1249" s="20" t="e">
        <f t="shared" si="407"/>
        <v>#N/A</v>
      </c>
      <c r="BN1249" s="20" t="e">
        <f t="shared" si="406"/>
        <v>#N/A</v>
      </c>
    </row>
    <row r="1250" spans="1:66">
      <c r="A1250" s="92"/>
      <c r="B1250" s="90"/>
      <c r="C1250" s="90"/>
      <c r="D1250" s="93"/>
      <c r="E1250" s="93"/>
      <c r="F1250" s="93"/>
      <c r="G1250" s="93"/>
      <c r="H1250" s="93"/>
      <c r="I1250" s="93"/>
      <c r="J1250" s="93"/>
      <c r="K1250" s="93"/>
      <c r="L1250" s="92"/>
      <c r="M1250" s="93"/>
      <c r="N1250" s="91">
        <f t="shared" si="388"/>
        <v>0</v>
      </c>
      <c r="O1250" s="91" t="str">
        <f t="shared" si="389"/>
        <v/>
      </c>
      <c r="P1250" s="91" t="str">
        <f t="shared" si="390"/>
        <v/>
      </c>
      <c r="Q1250" s="91" t="str">
        <f t="shared" si="391"/>
        <v>HDJ</v>
      </c>
      <c r="R1250" s="82"/>
      <c r="S1250" s="95">
        <f t="shared" si="392"/>
        <v>0</v>
      </c>
      <c r="T1250" s="95">
        <f t="shared" si="393"/>
        <v>0</v>
      </c>
      <c r="U1250" s="79" t="e">
        <f>VLOOKUP($S1250,'Grille de Tarif OQN'!$B$2:$S$3603,U$1,0)</f>
        <v>#N/A</v>
      </c>
      <c r="V1250" s="79" t="e">
        <f>VLOOKUP($S1250,'Grille de Tarif OQN'!$B$2:$S$3603,V$1,0)</f>
        <v>#N/A</v>
      </c>
      <c r="W1250" s="79" t="e">
        <f>VLOOKUP($S1250,'Grille de Tarif OQN'!$B$2:$S$3603,W$1,0)</f>
        <v>#N/A</v>
      </c>
      <c r="X1250" s="79" t="e">
        <f>VLOOKUP($S1250,'Grille de Tarif OQN'!$B$2:$S$3603,X$1,0)</f>
        <v>#N/A</v>
      </c>
      <c r="Y1250" s="79" t="e">
        <f>VLOOKUP($S1250,'Grille de Tarif OQN'!$B$2:$S$3603,Y$1,0)</f>
        <v>#N/A</v>
      </c>
      <c r="Z1250" s="79" t="e">
        <f>VLOOKUP($S1250,'Grille de Tarif OQN'!$B$2:$S$3603,Z$1,0)</f>
        <v>#N/A</v>
      </c>
      <c r="AA1250" s="79" t="e">
        <f>VLOOKUP($S1250,'Grille de Tarif OQN'!$B$2:$S$3603,AA$1,0)</f>
        <v>#N/A</v>
      </c>
      <c r="AB1250" s="79" t="e">
        <f>VLOOKUP($S1250,'Grille de Tarif OQN'!$B$2:$S$3603,AB$1,0)</f>
        <v>#N/A</v>
      </c>
      <c r="AC1250" s="79" t="e">
        <f>VLOOKUP($S1250,'Grille de Tarif OQN'!$B$2:$S$3603,AC$1,0)</f>
        <v>#N/A</v>
      </c>
      <c r="AD1250" s="79" t="e">
        <f>VLOOKUP($S1250,'Grille de Tarif OQN'!$B$2:$S$3603,AD$1,0)</f>
        <v>#N/A</v>
      </c>
      <c r="AE1250" s="79" t="e">
        <f>VLOOKUP($S1250,'Grille de Tarif OQN'!$B$2:$S$3603,AE$1,0)</f>
        <v>#N/A</v>
      </c>
      <c r="AF1250" s="79" t="e">
        <f>VLOOKUP($S1250,'Grille de Tarif OQN'!$B$2:$S$3603,AF$1,0)</f>
        <v>#N/A</v>
      </c>
      <c r="AG1250" s="79" t="e">
        <f>VLOOKUP($S1250,'Grille de Tarif OQN'!$B$2:$S$3603,AG$1,0)</f>
        <v>#N/A</v>
      </c>
      <c r="AH1250" s="79" t="e">
        <f>VLOOKUP($S1250,'Grille de Tarif OQN'!$B$2:$S$3603,AH$1,0)</f>
        <v>#N/A</v>
      </c>
      <c r="AI1250" s="79" t="e">
        <f>VLOOKUP($S1250,'Grille de Tarif OQN'!$B$2:$S$3603,AI$1,0)</f>
        <v>#N/A</v>
      </c>
      <c r="AJ1250" s="79" t="e">
        <f>VLOOKUP($S1250,'Grille de Tarif OQN'!$B$2:$S$3603,AJ$1,0)</f>
        <v>#N/A</v>
      </c>
      <c r="AK1250" s="81"/>
      <c r="AL1250" s="81"/>
      <c r="AM1250" s="81"/>
      <c r="AN1250" s="81"/>
      <c r="AO1250" s="81"/>
      <c r="AP1250" s="81"/>
      <c r="AQ1250" s="81"/>
      <c r="AR1250" s="81"/>
      <c r="AS1250" s="81"/>
      <c r="AT1250" s="81"/>
      <c r="AU1250" s="72"/>
      <c r="AV1250"/>
      <c r="AW1250"/>
      <c r="AX1250"/>
      <c r="AY1250"/>
      <c r="AZ1250" s="96">
        <f t="shared" si="394"/>
        <v>0</v>
      </c>
      <c r="BA1250" s="24" t="e">
        <f t="shared" si="395"/>
        <v>#N/A</v>
      </c>
      <c r="BB1250" s="24" t="e">
        <f t="shared" si="396"/>
        <v>#N/A</v>
      </c>
      <c r="BC1250" s="24" t="e">
        <f t="shared" si="397"/>
        <v>#N/A</v>
      </c>
      <c r="BD1250" s="24" t="e">
        <f t="shared" si="398"/>
        <v>#N/A</v>
      </c>
      <c r="BE1250"/>
      <c r="BF1250" t="e">
        <f t="shared" si="399"/>
        <v>#N/A</v>
      </c>
      <c r="BG1250" t="str">
        <f t="shared" si="400"/>
        <v>HDJ</v>
      </c>
      <c r="BH1250" s="20" t="e">
        <f t="shared" si="401"/>
        <v>#N/A</v>
      </c>
      <c r="BI1250" s="20" t="e">
        <f t="shared" si="402"/>
        <v>#N/A</v>
      </c>
      <c r="BJ1250" s="20" t="e">
        <f t="shared" si="403"/>
        <v>#N/A</v>
      </c>
      <c r="BK1250" s="20" t="e">
        <f t="shared" si="404"/>
        <v>#N/A</v>
      </c>
      <c r="BL1250" s="20" t="e">
        <f t="shared" si="405"/>
        <v>#N/A</v>
      </c>
      <c r="BM1250" s="20" t="e">
        <f t="shared" si="407"/>
        <v>#N/A</v>
      </c>
      <c r="BN1250" s="20" t="e">
        <f t="shared" si="406"/>
        <v>#N/A</v>
      </c>
    </row>
    <row r="1251" spans="1:66">
      <c r="A1251" s="92"/>
      <c r="B1251" s="90"/>
      <c r="C1251" s="90"/>
      <c r="D1251" s="93"/>
      <c r="E1251" s="93"/>
      <c r="F1251" s="93"/>
      <c r="G1251" s="93"/>
      <c r="H1251" s="93"/>
      <c r="I1251" s="93"/>
      <c r="J1251" s="93"/>
      <c r="K1251" s="93"/>
      <c r="L1251" s="92"/>
      <c r="M1251" s="93"/>
      <c r="N1251" s="91">
        <f t="shared" si="388"/>
        <v>0</v>
      </c>
      <c r="O1251" s="91" t="str">
        <f t="shared" si="389"/>
        <v/>
      </c>
      <c r="P1251" s="91" t="str">
        <f t="shared" si="390"/>
        <v/>
      </c>
      <c r="Q1251" s="91" t="str">
        <f t="shared" si="391"/>
        <v>HDJ</v>
      </c>
      <c r="R1251" s="82"/>
      <c r="S1251" s="95">
        <f t="shared" si="392"/>
        <v>0</v>
      </c>
      <c r="T1251" s="95">
        <f t="shared" si="393"/>
        <v>0</v>
      </c>
      <c r="U1251" s="79" t="e">
        <f>VLOOKUP($S1251,'Grille de Tarif OQN'!$B$2:$S$3603,U$1,0)</f>
        <v>#N/A</v>
      </c>
      <c r="V1251" s="79" t="e">
        <f>VLOOKUP($S1251,'Grille de Tarif OQN'!$B$2:$S$3603,V$1,0)</f>
        <v>#N/A</v>
      </c>
      <c r="W1251" s="79" t="e">
        <f>VLOOKUP($S1251,'Grille de Tarif OQN'!$B$2:$S$3603,W$1,0)</f>
        <v>#N/A</v>
      </c>
      <c r="X1251" s="79" t="e">
        <f>VLOOKUP($S1251,'Grille de Tarif OQN'!$B$2:$S$3603,X$1,0)</f>
        <v>#N/A</v>
      </c>
      <c r="Y1251" s="79" t="e">
        <f>VLOOKUP($S1251,'Grille de Tarif OQN'!$B$2:$S$3603,Y$1,0)</f>
        <v>#N/A</v>
      </c>
      <c r="Z1251" s="79" t="e">
        <f>VLOOKUP($S1251,'Grille de Tarif OQN'!$B$2:$S$3603,Z$1,0)</f>
        <v>#N/A</v>
      </c>
      <c r="AA1251" s="79" t="e">
        <f>VLOOKUP($S1251,'Grille de Tarif OQN'!$B$2:$S$3603,AA$1,0)</f>
        <v>#N/A</v>
      </c>
      <c r="AB1251" s="79" t="e">
        <f>VLOOKUP($S1251,'Grille de Tarif OQN'!$B$2:$S$3603,AB$1,0)</f>
        <v>#N/A</v>
      </c>
      <c r="AC1251" s="79" t="e">
        <f>VLOOKUP($S1251,'Grille de Tarif OQN'!$B$2:$S$3603,AC$1,0)</f>
        <v>#N/A</v>
      </c>
      <c r="AD1251" s="79" t="e">
        <f>VLOOKUP($S1251,'Grille de Tarif OQN'!$B$2:$S$3603,AD$1,0)</f>
        <v>#N/A</v>
      </c>
      <c r="AE1251" s="79" t="e">
        <f>VLOOKUP($S1251,'Grille de Tarif OQN'!$B$2:$S$3603,AE$1,0)</f>
        <v>#N/A</v>
      </c>
      <c r="AF1251" s="79" t="e">
        <f>VLOOKUP($S1251,'Grille de Tarif OQN'!$B$2:$S$3603,AF$1,0)</f>
        <v>#N/A</v>
      </c>
      <c r="AG1251" s="79" t="e">
        <f>VLOOKUP($S1251,'Grille de Tarif OQN'!$B$2:$S$3603,AG$1,0)</f>
        <v>#N/A</v>
      </c>
      <c r="AH1251" s="79" t="e">
        <f>VLOOKUP($S1251,'Grille de Tarif OQN'!$B$2:$S$3603,AH$1,0)</f>
        <v>#N/A</v>
      </c>
      <c r="AI1251" s="79" t="e">
        <f>VLOOKUP($S1251,'Grille de Tarif OQN'!$B$2:$S$3603,AI$1,0)</f>
        <v>#N/A</v>
      </c>
      <c r="AJ1251" s="79" t="e">
        <f>VLOOKUP($S1251,'Grille de Tarif OQN'!$B$2:$S$3603,AJ$1,0)</f>
        <v>#N/A</v>
      </c>
      <c r="AK1251" s="81"/>
      <c r="AL1251" s="81"/>
      <c r="AM1251" s="81"/>
      <c r="AN1251" s="81"/>
      <c r="AO1251" s="81"/>
      <c r="AP1251" s="81"/>
      <c r="AQ1251" s="81"/>
      <c r="AR1251" s="81"/>
      <c r="AS1251" s="81"/>
      <c r="AT1251" s="81"/>
      <c r="AU1251" s="72"/>
      <c r="AV1251"/>
      <c r="AW1251"/>
      <c r="AX1251"/>
      <c r="AY1251"/>
      <c r="AZ1251" s="96">
        <f t="shared" si="394"/>
        <v>0</v>
      </c>
      <c r="BA1251" s="24" t="e">
        <f t="shared" si="395"/>
        <v>#N/A</v>
      </c>
      <c r="BB1251" s="24" t="e">
        <f t="shared" si="396"/>
        <v>#N/A</v>
      </c>
      <c r="BC1251" s="24" t="e">
        <f t="shared" si="397"/>
        <v>#N/A</v>
      </c>
      <c r="BD1251" s="24" t="e">
        <f t="shared" si="398"/>
        <v>#N/A</v>
      </c>
      <c r="BE1251"/>
      <c r="BF1251" t="e">
        <f t="shared" si="399"/>
        <v>#N/A</v>
      </c>
      <c r="BG1251" t="str">
        <f t="shared" si="400"/>
        <v>HDJ</v>
      </c>
      <c r="BH1251" s="20" t="e">
        <f t="shared" si="401"/>
        <v>#N/A</v>
      </c>
      <c r="BI1251" s="20" t="e">
        <f t="shared" si="402"/>
        <v>#N/A</v>
      </c>
      <c r="BJ1251" s="20" t="e">
        <f t="shared" si="403"/>
        <v>#N/A</v>
      </c>
      <c r="BK1251" s="20" t="e">
        <f t="shared" si="404"/>
        <v>#N/A</v>
      </c>
      <c r="BL1251" s="20" t="e">
        <f t="shared" si="405"/>
        <v>#N/A</v>
      </c>
      <c r="BM1251" s="20" t="e">
        <f t="shared" si="407"/>
        <v>#N/A</v>
      </c>
      <c r="BN1251" s="20" t="e">
        <f t="shared" si="406"/>
        <v>#N/A</v>
      </c>
    </row>
    <row r="1252" spans="1:66">
      <c r="A1252" s="92"/>
      <c r="B1252" s="90"/>
      <c r="C1252" s="90"/>
      <c r="D1252" s="93"/>
      <c r="E1252" s="93"/>
      <c r="F1252" s="93"/>
      <c r="G1252" s="93"/>
      <c r="H1252" s="93"/>
      <c r="I1252" s="93"/>
      <c r="J1252" s="93"/>
      <c r="K1252" s="93"/>
      <c r="L1252" s="92"/>
      <c r="M1252" s="93"/>
      <c r="N1252" s="91">
        <f t="shared" si="388"/>
        <v>0</v>
      </c>
      <c r="O1252" s="91" t="str">
        <f t="shared" si="389"/>
        <v/>
      </c>
      <c r="P1252" s="91" t="str">
        <f t="shared" si="390"/>
        <v/>
      </c>
      <c r="Q1252" s="91" t="str">
        <f t="shared" si="391"/>
        <v>HDJ</v>
      </c>
      <c r="R1252" s="82"/>
      <c r="S1252" s="95">
        <f t="shared" si="392"/>
        <v>0</v>
      </c>
      <c r="T1252" s="95">
        <f t="shared" si="393"/>
        <v>0</v>
      </c>
      <c r="U1252" s="79" t="e">
        <f>VLOOKUP($S1252,'Grille de Tarif OQN'!$B$2:$S$3603,U$1,0)</f>
        <v>#N/A</v>
      </c>
      <c r="V1252" s="79" t="e">
        <f>VLOOKUP($S1252,'Grille de Tarif OQN'!$B$2:$S$3603,V$1,0)</f>
        <v>#N/A</v>
      </c>
      <c r="W1252" s="79" t="e">
        <f>VLOOKUP($S1252,'Grille de Tarif OQN'!$B$2:$S$3603,W$1,0)</f>
        <v>#N/A</v>
      </c>
      <c r="X1252" s="79" t="e">
        <f>VLOOKUP($S1252,'Grille de Tarif OQN'!$B$2:$S$3603,X$1,0)</f>
        <v>#N/A</v>
      </c>
      <c r="Y1252" s="79" t="e">
        <f>VLOOKUP($S1252,'Grille de Tarif OQN'!$B$2:$S$3603,Y$1,0)</f>
        <v>#N/A</v>
      </c>
      <c r="Z1252" s="79" t="e">
        <f>VLOOKUP($S1252,'Grille de Tarif OQN'!$B$2:$S$3603,Z$1,0)</f>
        <v>#N/A</v>
      </c>
      <c r="AA1252" s="79" t="e">
        <f>VLOOKUP($S1252,'Grille de Tarif OQN'!$B$2:$S$3603,AA$1,0)</f>
        <v>#N/A</v>
      </c>
      <c r="AB1252" s="79" t="e">
        <f>VLOOKUP($S1252,'Grille de Tarif OQN'!$B$2:$S$3603,AB$1,0)</f>
        <v>#N/A</v>
      </c>
      <c r="AC1252" s="79" t="e">
        <f>VLOOKUP($S1252,'Grille de Tarif OQN'!$B$2:$S$3603,AC$1,0)</f>
        <v>#N/A</v>
      </c>
      <c r="AD1252" s="79" t="e">
        <f>VLOOKUP($S1252,'Grille de Tarif OQN'!$B$2:$S$3603,AD$1,0)</f>
        <v>#N/A</v>
      </c>
      <c r="AE1252" s="79" t="e">
        <f>VLOOKUP($S1252,'Grille de Tarif OQN'!$B$2:$S$3603,AE$1,0)</f>
        <v>#N/A</v>
      </c>
      <c r="AF1252" s="79" t="e">
        <f>VLOOKUP($S1252,'Grille de Tarif OQN'!$B$2:$S$3603,AF$1,0)</f>
        <v>#N/A</v>
      </c>
      <c r="AG1252" s="79" t="e">
        <f>VLOOKUP($S1252,'Grille de Tarif OQN'!$B$2:$S$3603,AG$1,0)</f>
        <v>#N/A</v>
      </c>
      <c r="AH1252" s="79" t="e">
        <f>VLOOKUP($S1252,'Grille de Tarif OQN'!$B$2:$S$3603,AH$1,0)</f>
        <v>#N/A</v>
      </c>
      <c r="AI1252" s="79" t="e">
        <f>VLOOKUP($S1252,'Grille de Tarif OQN'!$B$2:$S$3603,AI$1,0)</f>
        <v>#N/A</v>
      </c>
      <c r="AJ1252" s="79" t="e">
        <f>VLOOKUP($S1252,'Grille de Tarif OQN'!$B$2:$S$3603,AJ$1,0)</f>
        <v>#N/A</v>
      </c>
      <c r="AK1252" s="81"/>
      <c r="AL1252" s="81"/>
      <c r="AM1252" s="81"/>
      <c r="AN1252" s="81"/>
      <c r="AO1252" s="81"/>
      <c r="AP1252" s="81"/>
      <c r="AQ1252" s="81"/>
      <c r="AR1252" s="81"/>
      <c r="AS1252" s="81"/>
      <c r="AT1252" s="81"/>
      <c r="AU1252" s="72"/>
      <c r="AV1252"/>
      <c r="AW1252"/>
      <c r="AX1252"/>
      <c r="AY1252"/>
      <c r="AZ1252" s="96">
        <f t="shared" si="394"/>
        <v>0</v>
      </c>
      <c r="BA1252" s="24" t="e">
        <f t="shared" si="395"/>
        <v>#N/A</v>
      </c>
      <c r="BB1252" s="24" t="e">
        <f t="shared" si="396"/>
        <v>#N/A</v>
      </c>
      <c r="BC1252" s="24" t="e">
        <f t="shared" si="397"/>
        <v>#N/A</v>
      </c>
      <c r="BD1252" s="24" t="e">
        <f t="shared" si="398"/>
        <v>#N/A</v>
      </c>
      <c r="BE1252"/>
      <c r="BF1252" t="e">
        <f t="shared" si="399"/>
        <v>#N/A</v>
      </c>
      <c r="BG1252" t="str">
        <f t="shared" si="400"/>
        <v>HDJ</v>
      </c>
      <c r="BH1252" s="20" t="e">
        <f t="shared" si="401"/>
        <v>#N/A</v>
      </c>
      <c r="BI1252" s="20" t="e">
        <f t="shared" si="402"/>
        <v>#N/A</v>
      </c>
      <c r="BJ1252" s="20" t="e">
        <f t="shared" si="403"/>
        <v>#N/A</v>
      </c>
      <c r="BK1252" s="20" t="e">
        <f t="shared" si="404"/>
        <v>#N/A</v>
      </c>
      <c r="BL1252" s="20" t="e">
        <f t="shared" si="405"/>
        <v>#N/A</v>
      </c>
      <c r="BM1252" s="20" t="e">
        <f t="shared" si="407"/>
        <v>#N/A</v>
      </c>
      <c r="BN1252" s="20" t="e">
        <f t="shared" si="406"/>
        <v>#N/A</v>
      </c>
    </row>
    <row r="1253" spans="1:66">
      <c r="A1253" s="92"/>
      <c r="B1253" s="90"/>
      <c r="C1253" s="90"/>
      <c r="D1253" s="93"/>
      <c r="E1253" s="93"/>
      <c r="F1253" s="93"/>
      <c r="G1253" s="93"/>
      <c r="H1253" s="93"/>
      <c r="I1253" s="93"/>
      <c r="J1253" s="93"/>
      <c r="K1253" s="93"/>
      <c r="L1253" s="92"/>
      <c r="M1253" s="93"/>
      <c r="N1253" s="91">
        <f t="shared" si="388"/>
        <v>0</v>
      </c>
      <c r="O1253" s="91" t="str">
        <f t="shared" si="389"/>
        <v/>
      </c>
      <c r="P1253" s="91" t="str">
        <f t="shared" si="390"/>
        <v/>
      </c>
      <c r="Q1253" s="91" t="str">
        <f t="shared" si="391"/>
        <v>HDJ</v>
      </c>
      <c r="R1253" s="82"/>
      <c r="S1253" s="95">
        <f t="shared" si="392"/>
        <v>0</v>
      </c>
      <c r="T1253" s="95">
        <f t="shared" si="393"/>
        <v>0</v>
      </c>
      <c r="U1253" s="79" t="e">
        <f>VLOOKUP($S1253,'Grille de Tarif OQN'!$B$2:$S$3603,U$1,0)</f>
        <v>#N/A</v>
      </c>
      <c r="V1253" s="79" t="e">
        <f>VLOOKUP($S1253,'Grille de Tarif OQN'!$B$2:$S$3603,V$1,0)</f>
        <v>#N/A</v>
      </c>
      <c r="W1253" s="79" t="e">
        <f>VLOOKUP($S1253,'Grille de Tarif OQN'!$B$2:$S$3603,W$1,0)</f>
        <v>#N/A</v>
      </c>
      <c r="X1253" s="79" t="e">
        <f>VLOOKUP($S1253,'Grille de Tarif OQN'!$B$2:$S$3603,X$1,0)</f>
        <v>#N/A</v>
      </c>
      <c r="Y1253" s="79" t="e">
        <f>VLOOKUP($S1253,'Grille de Tarif OQN'!$B$2:$S$3603,Y$1,0)</f>
        <v>#N/A</v>
      </c>
      <c r="Z1253" s="79" t="e">
        <f>VLOOKUP($S1253,'Grille de Tarif OQN'!$B$2:$S$3603,Z$1,0)</f>
        <v>#N/A</v>
      </c>
      <c r="AA1253" s="79" t="e">
        <f>VLOOKUP($S1253,'Grille de Tarif OQN'!$B$2:$S$3603,AA$1,0)</f>
        <v>#N/A</v>
      </c>
      <c r="AB1253" s="79" t="e">
        <f>VLOOKUP($S1253,'Grille de Tarif OQN'!$B$2:$S$3603,AB$1,0)</f>
        <v>#N/A</v>
      </c>
      <c r="AC1253" s="79" t="e">
        <f>VLOOKUP($S1253,'Grille de Tarif OQN'!$B$2:$S$3603,AC$1,0)</f>
        <v>#N/A</v>
      </c>
      <c r="AD1253" s="79" t="e">
        <f>VLOOKUP($S1253,'Grille de Tarif OQN'!$B$2:$S$3603,AD$1,0)</f>
        <v>#N/A</v>
      </c>
      <c r="AE1253" s="79" t="e">
        <f>VLOOKUP($S1253,'Grille de Tarif OQN'!$B$2:$S$3603,AE$1,0)</f>
        <v>#N/A</v>
      </c>
      <c r="AF1253" s="79" t="e">
        <f>VLOOKUP($S1253,'Grille de Tarif OQN'!$B$2:$S$3603,AF$1,0)</f>
        <v>#N/A</v>
      </c>
      <c r="AG1253" s="79" t="e">
        <f>VLOOKUP($S1253,'Grille de Tarif OQN'!$B$2:$S$3603,AG$1,0)</f>
        <v>#N/A</v>
      </c>
      <c r="AH1253" s="79" t="e">
        <f>VLOOKUP($S1253,'Grille de Tarif OQN'!$B$2:$S$3603,AH$1,0)</f>
        <v>#N/A</v>
      </c>
      <c r="AI1253" s="79" t="e">
        <f>VLOOKUP($S1253,'Grille de Tarif OQN'!$B$2:$S$3603,AI$1,0)</f>
        <v>#N/A</v>
      </c>
      <c r="AJ1253" s="79" t="e">
        <f>VLOOKUP($S1253,'Grille de Tarif OQN'!$B$2:$S$3603,AJ$1,0)</f>
        <v>#N/A</v>
      </c>
      <c r="AK1253" s="81"/>
      <c r="AL1253" s="81"/>
      <c r="AM1253" s="81"/>
      <c r="AN1253" s="81"/>
      <c r="AO1253" s="81"/>
      <c r="AP1253" s="81"/>
      <c r="AQ1253" s="81"/>
      <c r="AR1253" s="81"/>
      <c r="AS1253" s="81"/>
      <c r="AT1253" s="81"/>
      <c r="AU1253" s="72"/>
      <c r="AV1253"/>
      <c r="AW1253"/>
      <c r="AX1253"/>
      <c r="AY1253"/>
      <c r="AZ1253" s="96">
        <f t="shared" si="394"/>
        <v>0</v>
      </c>
      <c r="BA1253" s="24" t="e">
        <f t="shared" si="395"/>
        <v>#N/A</v>
      </c>
      <c r="BB1253" s="24" t="e">
        <f t="shared" si="396"/>
        <v>#N/A</v>
      </c>
      <c r="BC1253" s="24" t="e">
        <f t="shared" si="397"/>
        <v>#N/A</v>
      </c>
      <c r="BD1253" s="24" t="e">
        <f t="shared" si="398"/>
        <v>#N/A</v>
      </c>
      <c r="BE1253"/>
      <c r="BF1253" t="e">
        <f t="shared" si="399"/>
        <v>#N/A</v>
      </c>
      <c r="BG1253" t="str">
        <f t="shared" si="400"/>
        <v>HDJ</v>
      </c>
      <c r="BH1253" s="20" t="e">
        <f t="shared" si="401"/>
        <v>#N/A</v>
      </c>
      <c r="BI1253" s="20" t="e">
        <f t="shared" si="402"/>
        <v>#N/A</v>
      </c>
      <c r="BJ1253" s="20" t="e">
        <f t="shared" si="403"/>
        <v>#N/A</v>
      </c>
      <c r="BK1253" s="20" t="e">
        <f t="shared" si="404"/>
        <v>#N/A</v>
      </c>
      <c r="BL1253" s="20" t="e">
        <f t="shared" si="405"/>
        <v>#N/A</v>
      </c>
      <c r="BM1253" s="20" t="e">
        <f t="shared" si="407"/>
        <v>#N/A</v>
      </c>
      <c r="BN1253" s="20" t="e">
        <f t="shared" si="406"/>
        <v>#N/A</v>
      </c>
    </row>
    <row r="1254" spans="1:66">
      <c r="A1254" s="92"/>
      <c r="B1254" s="90"/>
      <c r="C1254" s="90"/>
      <c r="D1254" s="93"/>
      <c r="E1254" s="93"/>
      <c r="F1254" s="93"/>
      <c r="G1254" s="93"/>
      <c r="H1254" s="93"/>
      <c r="I1254" s="93"/>
      <c r="J1254" s="93"/>
      <c r="K1254" s="93"/>
      <c r="L1254" s="92"/>
      <c r="M1254" s="93"/>
      <c r="N1254" s="91">
        <f t="shared" si="388"/>
        <v>0</v>
      </c>
      <c r="O1254" s="91" t="str">
        <f t="shared" si="389"/>
        <v/>
      </c>
      <c r="P1254" s="91" t="str">
        <f t="shared" si="390"/>
        <v/>
      </c>
      <c r="Q1254" s="91" t="str">
        <f t="shared" si="391"/>
        <v>HDJ</v>
      </c>
      <c r="R1254" s="82"/>
      <c r="S1254" s="95">
        <f t="shared" si="392"/>
        <v>0</v>
      </c>
      <c r="T1254" s="95">
        <f t="shared" si="393"/>
        <v>0</v>
      </c>
      <c r="U1254" s="79" t="e">
        <f>VLOOKUP($S1254,'Grille de Tarif OQN'!$B$2:$S$3603,U$1,0)</f>
        <v>#N/A</v>
      </c>
      <c r="V1254" s="79" t="e">
        <f>VLOOKUP($S1254,'Grille de Tarif OQN'!$B$2:$S$3603,V$1,0)</f>
        <v>#N/A</v>
      </c>
      <c r="W1254" s="79" t="e">
        <f>VLOOKUP($S1254,'Grille de Tarif OQN'!$B$2:$S$3603,W$1,0)</f>
        <v>#N/A</v>
      </c>
      <c r="X1254" s="79" t="e">
        <f>VLOOKUP($S1254,'Grille de Tarif OQN'!$B$2:$S$3603,X$1,0)</f>
        <v>#N/A</v>
      </c>
      <c r="Y1254" s="79" t="e">
        <f>VLOOKUP($S1254,'Grille de Tarif OQN'!$B$2:$S$3603,Y$1,0)</f>
        <v>#N/A</v>
      </c>
      <c r="Z1254" s="79" t="e">
        <f>VLOOKUP($S1254,'Grille de Tarif OQN'!$B$2:$S$3603,Z$1,0)</f>
        <v>#N/A</v>
      </c>
      <c r="AA1254" s="79" t="e">
        <f>VLOOKUP($S1254,'Grille de Tarif OQN'!$B$2:$S$3603,AA$1,0)</f>
        <v>#N/A</v>
      </c>
      <c r="AB1254" s="79" t="e">
        <f>VLOOKUP($S1254,'Grille de Tarif OQN'!$B$2:$S$3603,AB$1,0)</f>
        <v>#N/A</v>
      </c>
      <c r="AC1254" s="79" t="e">
        <f>VLOOKUP($S1254,'Grille de Tarif OQN'!$B$2:$S$3603,AC$1,0)</f>
        <v>#N/A</v>
      </c>
      <c r="AD1254" s="79" t="e">
        <f>VLOOKUP($S1254,'Grille de Tarif OQN'!$B$2:$S$3603,AD$1,0)</f>
        <v>#N/A</v>
      </c>
      <c r="AE1254" s="79" t="e">
        <f>VLOOKUP($S1254,'Grille de Tarif OQN'!$B$2:$S$3603,AE$1,0)</f>
        <v>#N/A</v>
      </c>
      <c r="AF1254" s="79" t="e">
        <f>VLOOKUP($S1254,'Grille de Tarif OQN'!$B$2:$S$3603,AF$1,0)</f>
        <v>#N/A</v>
      </c>
      <c r="AG1254" s="79" t="e">
        <f>VLOOKUP($S1254,'Grille de Tarif OQN'!$B$2:$S$3603,AG$1,0)</f>
        <v>#N/A</v>
      </c>
      <c r="AH1254" s="79" t="e">
        <f>VLOOKUP($S1254,'Grille de Tarif OQN'!$B$2:$S$3603,AH$1,0)</f>
        <v>#N/A</v>
      </c>
      <c r="AI1254" s="79" t="e">
        <f>VLOOKUP($S1254,'Grille de Tarif OQN'!$B$2:$S$3603,AI$1,0)</f>
        <v>#N/A</v>
      </c>
      <c r="AJ1254" s="79" t="e">
        <f>VLOOKUP($S1254,'Grille de Tarif OQN'!$B$2:$S$3603,AJ$1,0)</f>
        <v>#N/A</v>
      </c>
      <c r="AK1254" s="81"/>
      <c r="AL1254" s="81"/>
      <c r="AM1254" s="81"/>
      <c r="AN1254" s="81"/>
      <c r="AO1254" s="81"/>
      <c r="AP1254" s="81"/>
      <c r="AQ1254" s="81"/>
      <c r="AR1254" s="81"/>
      <c r="AS1254" s="81"/>
      <c r="AT1254" s="81"/>
      <c r="AU1254" s="72"/>
      <c r="AV1254"/>
      <c r="AW1254"/>
      <c r="AX1254"/>
      <c r="AY1254"/>
      <c r="AZ1254" s="96">
        <f t="shared" si="394"/>
        <v>0</v>
      </c>
      <c r="BA1254" s="24" t="e">
        <f t="shared" si="395"/>
        <v>#N/A</v>
      </c>
      <c r="BB1254" s="24" t="e">
        <f t="shared" si="396"/>
        <v>#N/A</v>
      </c>
      <c r="BC1254" s="24" t="e">
        <f t="shared" si="397"/>
        <v>#N/A</v>
      </c>
      <c r="BD1254" s="24" t="e">
        <f t="shared" si="398"/>
        <v>#N/A</v>
      </c>
      <c r="BE1254"/>
      <c r="BF1254" t="e">
        <f t="shared" si="399"/>
        <v>#N/A</v>
      </c>
      <c r="BG1254" t="str">
        <f t="shared" si="400"/>
        <v>HDJ</v>
      </c>
      <c r="BH1254" s="20" t="e">
        <f t="shared" si="401"/>
        <v>#N/A</v>
      </c>
      <c r="BI1254" s="20" t="e">
        <f t="shared" si="402"/>
        <v>#N/A</v>
      </c>
      <c r="BJ1254" s="20" t="e">
        <f t="shared" si="403"/>
        <v>#N/A</v>
      </c>
      <c r="BK1254" s="20" t="e">
        <f t="shared" si="404"/>
        <v>#N/A</v>
      </c>
      <c r="BL1254" s="20" t="e">
        <f t="shared" si="405"/>
        <v>#N/A</v>
      </c>
      <c r="BM1254" s="20" t="e">
        <f t="shared" si="407"/>
        <v>#N/A</v>
      </c>
      <c r="BN1254" s="20" t="e">
        <f t="shared" si="406"/>
        <v>#N/A</v>
      </c>
    </row>
    <row r="1255" spans="1:66">
      <c r="A1255" s="92"/>
      <c r="B1255" s="90"/>
      <c r="C1255" s="90"/>
      <c r="D1255" s="93"/>
      <c r="E1255" s="93"/>
      <c r="F1255" s="93"/>
      <c r="G1255" s="93"/>
      <c r="H1255" s="93"/>
      <c r="I1255" s="93"/>
      <c r="J1255" s="93"/>
      <c r="K1255" s="93"/>
      <c r="L1255" s="92"/>
      <c r="M1255" s="93"/>
      <c r="N1255" s="91">
        <f t="shared" si="388"/>
        <v>0</v>
      </c>
      <c r="O1255" s="91" t="str">
        <f t="shared" si="389"/>
        <v/>
      </c>
      <c r="P1255" s="91" t="str">
        <f t="shared" si="390"/>
        <v/>
      </c>
      <c r="Q1255" s="91" t="str">
        <f t="shared" si="391"/>
        <v>HDJ</v>
      </c>
      <c r="R1255" s="82"/>
      <c r="S1255" s="95">
        <f t="shared" si="392"/>
        <v>0</v>
      </c>
      <c r="T1255" s="95">
        <f t="shared" si="393"/>
        <v>0</v>
      </c>
      <c r="U1255" s="79" t="e">
        <f>VLOOKUP($S1255,'Grille de Tarif OQN'!$B$2:$S$3603,U$1,0)</f>
        <v>#N/A</v>
      </c>
      <c r="V1255" s="79" t="e">
        <f>VLOOKUP($S1255,'Grille de Tarif OQN'!$B$2:$S$3603,V$1,0)</f>
        <v>#N/A</v>
      </c>
      <c r="W1255" s="79" t="e">
        <f>VLOOKUP($S1255,'Grille de Tarif OQN'!$B$2:$S$3603,W$1,0)</f>
        <v>#N/A</v>
      </c>
      <c r="X1255" s="79" t="e">
        <f>VLOOKUP($S1255,'Grille de Tarif OQN'!$B$2:$S$3603,X$1,0)</f>
        <v>#N/A</v>
      </c>
      <c r="Y1255" s="79" t="e">
        <f>VLOOKUP($S1255,'Grille de Tarif OQN'!$B$2:$S$3603,Y$1,0)</f>
        <v>#N/A</v>
      </c>
      <c r="Z1255" s="79" t="e">
        <f>VLOOKUP($S1255,'Grille de Tarif OQN'!$B$2:$S$3603,Z$1,0)</f>
        <v>#N/A</v>
      </c>
      <c r="AA1255" s="79" t="e">
        <f>VLOOKUP($S1255,'Grille de Tarif OQN'!$B$2:$S$3603,AA$1,0)</f>
        <v>#N/A</v>
      </c>
      <c r="AB1255" s="79" t="e">
        <f>VLOOKUP($S1255,'Grille de Tarif OQN'!$B$2:$S$3603,AB$1,0)</f>
        <v>#N/A</v>
      </c>
      <c r="AC1255" s="79" t="e">
        <f>VLOOKUP($S1255,'Grille de Tarif OQN'!$B$2:$S$3603,AC$1,0)</f>
        <v>#N/A</v>
      </c>
      <c r="AD1255" s="79" t="e">
        <f>VLOOKUP($S1255,'Grille de Tarif OQN'!$B$2:$S$3603,AD$1,0)</f>
        <v>#N/A</v>
      </c>
      <c r="AE1255" s="79" t="e">
        <f>VLOOKUP($S1255,'Grille de Tarif OQN'!$B$2:$S$3603,AE$1,0)</f>
        <v>#N/A</v>
      </c>
      <c r="AF1255" s="79" t="e">
        <f>VLOOKUP($S1255,'Grille de Tarif OQN'!$B$2:$S$3603,AF$1,0)</f>
        <v>#N/A</v>
      </c>
      <c r="AG1255" s="79" t="e">
        <f>VLOOKUP($S1255,'Grille de Tarif OQN'!$B$2:$S$3603,AG$1,0)</f>
        <v>#N/A</v>
      </c>
      <c r="AH1255" s="79" t="e">
        <f>VLOOKUP($S1255,'Grille de Tarif OQN'!$B$2:$S$3603,AH$1,0)</f>
        <v>#N/A</v>
      </c>
      <c r="AI1255" s="79" t="e">
        <f>VLOOKUP($S1255,'Grille de Tarif OQN'!$B$2:$S$3603,AI$1,0)</f>
        <v>#N/A</v>
      </c>
      <c r="AJ1255" s="79" t="e">
        <f>VLOOKUP($S1255,'Grille de Tarif OQN'!$B$2:$S$3603,AJ$1,0)</f>
        <v>#N/A</v>
      </c>
      <c r="AK1255" s="81"/>
      <c r="AL1255" s="81"/>
      <c r="AM1255" s="81"/>
      <c r="AN1255" s="81"/>
      <c r="AO1255" s="81"/>
      <c r="AP1255" s="81"/>
      <c r="AQ1255" s="81"/>
      <c r="AR1255" s="81"/>
      <c r="AS1255" s="81"/>
      <c r="AT1255" s="81"/>
      <c r="AU1255" s="72"/>
      <c r="AV1255"/>
      <c r="AW1255"/>
      <c r="AX1255"/>
      <c r="AY1255"/>
      <c r="AZ1255" s="96">
        <f t="shared" si="394"/>
        <v>0</v>
      </c>
      <c r="BA1255" s="24" t="e">
        <f t="shared" si="395"/>
        <v>#N/A</v>
      </c>
      <c r="BB1255" s="24" t="e">
        <f t="shared" si="396"/>
        <v>#N/A</v>
      </c>
      <c r="BC1255" s="24" t="e">
        <f t="shared" si="397"/>
        <v>#N/A</v>
      </c>
      <c r="BD1255" s="24" t="e">
        <f t="shared" si="398"/>
        <v>#N/A</v>
      </c>
      <c r="BE1255"/>
      <c r="BF1255" t="e">
        <f t="shared" si="399"/>
        <v>#N/A</v>
      </c>
      <c r="BG1255" t="str">
        <f t="shared" si="400"/>
        <v>HDJ</v>
      </c>
      <c r="BH1255" s="20" t="e">
        <f t="shared" si="401"/>
        <v>#N/A</v>
      </c>
      <c r="BI1255" s="20" t="e">
        <f t="shared" si="402"/>
        <v>#N/A</v>
      </c>
      <c r="BJ1255" s="20" t="e">
        <f t="shared" si="403"/>
        <v>#N/A</v>
      </c>
      <c r="BK1255" s="20" t="e">
        <f t="shared" si="404"/>
        <v>#N/A</v>
      </c>
      <c r="BL1255" s="20" t="e">
        <f t="shared" si="405"/>
        <v>#N/A</v>
      </c>
      <c r="BM1255" s="20" t="e">
        <f t="shared" si="407"/>
        <v>#N/A</v>
      </c>
      <c r="BN1255" s="20" t="e">
        <f t="shared" si="406"/>
        <v>#N/A</v>
      </c>
    </row>
    <row r="1256" spans="1:66">
      <c r="A1256" s="92"/>
      <c r="B1256" s="90"/>
      <c r="C1256" s="90"/>
      <c r="D1256" s="93"/>
      <c r="E1256" s="93"/>
      <c r="F1256" s="93"/>
      <c r="G1256" s="93"/>
      <c r="H1256" s="93"/>
      <c r="I1256" s="93"/>
      <c r="J1256" s="93"/>
      <c r="K1256" s="93"/>
      <c r="L1256" s="92"/>
      <c r="M1256" s="93"/>
      <c r="N1256" s="91">
        <f t="shared" si="388"/>
        <v>0</v>
      </c>
      <c r="O1256" s="91" t="str">
        <f t="shared" si="389"/>
        <v/>
      </c>
      <c r="P1256" s="91" t="str">
        <f t="shared" si="390"/>
        <v/>
      </c>
      <c r="Q1256" s="91" t="str">
        <f t="shared" si="391"/>
        <v>HDJ</v>
      </c>
      <c r="R1256" s="82"/>
      <c r="S1256" s="95">
        <f t="shared" si="392"/>
        <v>0</v>
      </c>
      <c r="T1256" s="95">
        <f t="shared" si="393"/>
        <v>0</v>
      </c>
      <c r="U1256" s="79" t="e">
        <f>VLOOKUP($S1256,'Grille de Tarif OQN'!$B$2:$S$3603,U$1,0)</f>
        <v>#N/A</v>
      </c>
      <c r="V1256" s="79" t="e">
        <f>VLOOKUP($S1256,'Grille de Tarif OQN'!$B$2:$S$3603,V$1,0)</f>
        <v>#N/A</v>
      </c>
      <c r="W1256" s="79" t="e">
        <f>VLOOKUP($S1256,'Grille de Tarif OQN'!$B$2:$S$3603,W$1,0)</f>
        <v>#N/A</v>
      </c>
      <c r="X1256" s="79" t="e">
        <f>VLOOKUP($S1256,'Grille de Tarif OQN'!$B$2:$S$3603,X$1,0)</f>
        <v>#N/A</v>
      </c>
      <c r="Y1256" s="79" t="e">
        <f>VLOOKUP($S1256,'Grille de Tarif OQN'!$B$2:$S$3603,Y$1,0)</f>
        <v>#N/A</v>
      </c>
      <c r="Z1256" s="79" t="e">
        <f>VLOOKUP($S1256,'Grille de Tarif OQN'!$B$2:$S$3603,Z$1,0)</f>
        <v>#N/A</v>
      </c>
      <c r="AA1256" s="79" t="e">
        <f>VLOOKUP($S1256,'Grille de Tarif OQN'!$B$2:$S$3603,AA$1,0)</f>
        <v>#N/A</v>
      </c>
      <c r="AB1256" s="79" t="e">
        <f>VLOOKUP($S1256,'Grille de Tarif OQN'!$B$2:$S$3603,AB$1,0)</f>
        <v>#N/A</v>
      </c>
      <c r="AC1256" s="79" t="e">
        <f>VLOOKUP($S1256,'Grille de Tarif OQN'!$B$2:$S$3603,AC$1,0)</f>
        <v>#N/A</v>
      </c>
      <c r="AD1256" s="79" t="e">
        <f>VLOOKUP($S1256,'Grille de Tarif OQN'!$B$2:$S$3603,AD$1,0)</f>
        <v>#N/A</v>
      </c>
      <c r="AE1256" s="79" t="e">
        <f>VLOOKUP($S1256,'Grille de Tarif OQN'!$B$2:$S$3603,AE$1,0)</f>
        <v>#N/A</v>
      </c>
      <c r="AF1256" s="79" t="e">
        <f>VLOOKUP($S1256,'Grille de Tarif OQN'!$B$2:$S$3603,AF$1,0)</f>
        <v>#N/A</v>
      </c>
      <c r="AG1256" s="79" t="e">
        <f>VLOOKUP($S1256,'Grille de Tarif OQN'!$B$2:$S$3603,AG$1,0)</f>
        <v>#N/A</v>
      </c>
      <c r="AH1256" s="79" t="e">
        <f>VLOOKUP($S1256,'Grille de Tarif OQN'!$B$2:$S$3603,AH$1,0)</f>
        <v>#N/A</v>
      </c>
      <c r="AI1256" s="79" t="e">
        <f>VLOOKUP($S1256,'Grille de Tarif OQN'!$B$2:$S$3603,AI$1,0)</f>
        <v>#N/A</v>
      </c>
      <c r="AJ1256" s="79" t="e">
        <f>VLOOKUP($S1256,'Grille de Tarif OQN'!$B$2:$S$3603,AJ$1,0)</f>
        <v>#N/A</v>
      </c>
      <c r="AK1256" s="81"/>
      <c r="AL1256" s="81"/>
      <c r="AM1256" s="81"/>
      <c r="AN1256" s="81"/>
      <c r="AO1256" s="81"/>
      <c r="AP1256" s="81"/>
      <c r="AQ1256" s="81"/>
      <c r="AR1256" s="81"/>
      <c r="AS1256" s="81"/>
      <c r="AT1256" s="81"/>
      <c r="AU1256" s="72"/>
      <c r="AV1256"/>
      <c r="AW1256"/>
      <c r="AX1256"/>
      <c r="AY1256"/>
      <c r="AZ1256" s="96">
        <f t="shared" si="394"/>
        <v>0</v>
      </c>
      <c r="BA1256" s="24" t="e">
        <f t="shared" si="395"/>
        <v>#N/A</v>
      </c>
      <c r="BB1256" s="24" t="e">
        <f t="shared" si="396"/>
        <v>#N/A</v>
      </c>
      <c r="BC1256" s="24" t="e">
        <f t="shared" si="397"/>
        <v>#N/A</v>
      </c>
      <c r="BD1256" s="24" t="e">
        <f t="shared" si="398"/>
        <v>#N/A</v>
      </c>
      <c r="BE1256"/>
      <c r="BF1256" t="e">
        <f t="shared" si="399"/>
        <v>#N/A</v>
      </c>
      <c r="BG1256" t="str">
        <f t="shared" si="400"/>
        <v>HDJ</v>
      </c>
      <c r="BH1256" s="20" t="e">
        <f t="shared" si="401"/>
        <v>#N/A</v>
      </c>
      <c r="BI1256" s="20" t="e">
        <f t="shared" si="402"/>
        <v>#N/A</v>
      </c>
      <c r="BJ1256" s="20" t="e">
        <f t="shared" si="403"/>
        <v>#N/A</v>
      </c>
      <c r="BK1256" s="20" t="e">
        <f t="shared" si="404"/>
        <v>#N/A</v>
      </c>
      <c r="BL1256" s="20" t="e">
        <f t="shared" si="405"/>
        <v>#N/A</v>
      </c>
      <c r="BM1256" s="20" t="e">
        <f t="shared" si="407"/>
        <v>#N/A</v>
      </c>
      <c r="BN1256" s="20" t="e">
        <f t="shared" si="406"/>
        <v>#N/A</v>
      </c>
    </row>
    <row r="1257" spans="1:66">
      <c r="A1257" s="92"/>
      <c r="B1257" s="90"/>
      <c r="C1257" s="90"/>
      <c r="D1257" s="93"/>
      <c r="E1257" s="93"/>
      <c r="F1257" s="93"/>
      <c r="G1257" s="93"/>
      <c r="H1257" s="93"/>
      <c r="I1257" s="93"/>
      <c r="J1257" s="93"/>
      <c r="K1257" s="93"/>
      <c r="L1257" s="92"/>
      <c r="M1257" s="93"/>
      <c r="N1257" s="91">
        <f t="shared" si="388"/>
        <v>0</v>
      </c>
      <c r="O1257" s="91" t="str">
        <f t="shared" si="389"/>
        <v/>
      </c>
      <c r="P1257" s="91" t="str">
        <f t="shared" si="390"/>
        <v/>
      </c>
      <c r="Q1257" s="91" t="str">
        <f t="shared" si="391"/>
        <v>HDJ</v>
      </c>
      <c r="R1257" s="82"/>
      <c r="S1257" s="95">
        <f t="shared" si="392"/>
        <v>0</v>
      </c>
      <c r="T1257" s="95">
        <f t="shared" si="393"/>
        <v>0</v>
      </c>
      <c r="U1257" s="79" t="e">
        <f>VLOOKUP($S1257,'Grille de Tarif OQN'!$B$2:$S$3603,U$1,0)</f>
        <v>#N/A</v>
      </c>
      <c r="V1257" s="79" t="e">
        <f>VLOOKUP($S1257,'Grille de Tarif OQN'!$B$2:$S$3603,V$1,0)</f>
        <v>#N/A</v>
      </c>
      <c r="W1257" s="79" t="e">
        <f>VLOOKUP($S1257,'Grille de Tarif OQN'!$B$2:$S$3603,W$1,0)</f>
        <v>#N/A</v>
      </c>
      <c r="X1257" s="79" t="e">
        <f>VLOOKUP($S1257,'Grille de Tarif OQN'!$B$2:$S$3603,X$1,0)</f>
        <v>#N/A</v>
      </c>
      <c r="Y1257" s="79" t="e">
        <f>VLOOKUP($S1257,'Grille de Tarif OQN'!$B$2:$S$3603,Y$1,0)</f>
        <v>#N/A</v>
      </c>
      <c r="Z1257" s="79" t="e">
        <f>VLOOKUP($S1257,'Grille de Tarif OQN'!$B$2:$S$3603,Z$1,0)</f>
        <v>#N/A</v>
      </c>
      <c r="AA1257" s="79" t="e">
        <f>VLOOKUP($S1257,'Grille de Tarif OQN'!$B$2:$S$3603,AA$1,0)</f>
        <v>#N/A</v>
      </c>
      <c r="AB1257" s="79" t="e">
        <f>VLOOKUP($S1257,'Grille de Tarif OQN'!$B$2:$S$3603,AB$1,0)</f>
        <v>#N/A</v>
      </c>
      <c r="AC1257" s="79" t="e">
        <f>VLOOKUP($S1257,'Grille de Tarif OQN'!$B$2:$S$3603,AC$1,0)</f>
        <v>#N/A</v>
      </c>
      <c r="AD1257" s="79" t="e">
        <f>VLOOKUP($S1257,'Grille de Tarif OQN'!$B$2:$S$3603,AD$1,0)</f>
        <v>#N/A</v>
      </c>
      <c r="AE1257" s="79" t="e">
        <f>VLOOKUP($S1257,'Grille de Tarif OQN'!$B$2:$S$3603,AE$1,0)</f>
        <v>#N/A</v>
      </c>
      <c r="AF1257" s="79" t="e">
        <f>VLOOKUP($S1257,'Grille de Tarif OQN'!$B$2:$S$3603,AF$1,0)</f>
        <v>#N/A</v>
      </c>
      <c r="AG1257" s="79" t="e">
        <f>VLOOKUP($S1257,'Grille de Tarif OQN'!$B$2:$S$3603,AG$1,0)</f>
        <v>#N/A</v>
      </c>
      <c r="AH1257" s="79" t="e">
        <f>VLOOKUP($S1257,'Grille de Tarif OQN'!$B$2:$S$3603,AH$1,0)</f>
        <v>#N/A</v>
      </c>
      <c r="AI1257" s="79" t="e">
        <f>VLOOKUP($S1257,'Grille de Tarif OQN'!$B$2:$S$3603,AI$1,0)</f>
        <v>#N/A</v>
      </c>
      <c r="AJ1257" s="79" t="e">
        <f>VLOOKUP($S1257,'Grille de Tarif OQN'!$B$2:$S$3603,AJ$1,0)</f>
        <v>#N/A</v>
      </c>
      <c r="AK1257" s="81"/>
      <c r="AL1257" s="81"/>
      <c r="AM1257" s="81"/>
      <c r="AN1257" s="81"/>
      <c r="AO1257" s="81"/>
      <c r="AP1257" s="81"/>
      <c r="AQ1257" s="81"/>
      <c r="AR1257" s="81"/>
      <c r="AS1257" s="81"/>
      <c r="AT1257" s="81"/>
      <c r="AU1257" s="72"/>
      <c r="AV1257"/>
      <c r="AW1257"/>
      <c r="AX1257"/>
      <c r="AY1257"/>
      <c r="AZ1257" s="96">
        <f t="shared" si="394"/>
        <v>0</v>
      </c>
      <c r="BA1257" s="24" t="e">
        <f t="shared" si="395"/>
        <v>#N/A</v>
      </c>
      <c r="BB1257" s="24" t="e">
        <f t="shared" si="396"/>
        <v>#N/A</v>
      </c>
      <c r="BC1257" s="24" t="e">
        <f t="shared" si="397"/>
        <v>#N/A</v>
      </c>
      <c r="BD1257" s="24" t="e">
        <f t="shared" si="398"/>
        <v>#N/A</v>
      </c>
      <c r="BE1257"/>
      <c r="BF1257" t="e">
        <f t="shared" si="399"/>
        <v>#N/A</v>
      </c>
      <c r="BG1257" t="str">
        <f t="shared" si="400"/>
        <v>HDJ</v>
      </c>
      <c r="BH1257" s="20" t="e">
        <f t="shared" si="401"/>
        <v>#N/A</v>
      </c>
      <c r="BI1257" s="20" t="e">
        <f t="shared" si="402"/>
        <v>#N/A</v>
      </c>
      <c r="BJ1257" s="20" t="e">
        <f t="shared" si="403"/>
        <v>#N/A</v>
      </c>
      <c r="BK1257" s="20" t="e">
        <f t="shared" si="404"/>
        <v>#N/A</v>
      </c>
      <c r="BL1257" s="20" t="e">
        <f t="shared" si="405"/>
        <v>#N/A</v>
      </c>
      <c r="BM1257" s="20" t="e">
        <f t="shared" si="407"/>
        <v>#N/A</v>
      </c>
      <c r="BN1257" s="20" t="e">
        <f t="shared" si="406"/>
        <v>#N/A</v>
      </c>
    </row>
    <row r="1258" spans="1:66">
      <c r="A1258" s="92"/>
      <c r="B1258" s="90"/>
      <c r="C1258" s="90"/>
      <c r="D1258" s="93"/>
      <c r="E1258" s="93"/>
      <c r="F1258" s="93"/>
      <c r="G1258" s="93"/>
      <c r="H1258" s="93"/>
      <c r="I1258" s="93"/>
      <c r="J1258" s="93"/>
      <c r="K1258" s="93"/>
      <c r="L1258" s="92"/>
      <c r="M1258" s="93"/>
      <c r="N1258" s="91">
        <f t="shared" si="388"/>
        <v>0</v>
      </c>
      <c r="O1258" s="91" t="str">
        <f t="shared" si="389"/>
        <v/>
      </c>
      <c r="P1258" s="91" t="str">
        <f t="shared" si="390"/>
        <v/>
      </c>
      <c r="Q1258" s="91" t="str">
        <f t="shared" si="391"/>
        <v>HDJ</v>
      </c>
      <c r="R1258" s="82"/>
      <c r="S1258" s="95">
        <f t="shared" si="392"/>
        <v>0</v>
      </c>
      <c r="T1258" s="95">
        <f t="shared" si="393"/>
        <v>0</v>
      </c>
      <c r="U1258" s="79" t="e">
        <f>VLOOKUP($S1258,'Grille de Tarif OQN'!$B$2:$S$3603,U$1,0)</f>
        <v>#N/A</v>
      </c>
      <c r="V1258" s="79" t="e">
        <f>VLOOKUP($S1258,'Grille de Tarif OQN'!$B$2:$S$3603,V$1,0)</f>
        <v>#N/A</v>
      </c>
      <c r="W1258" s="79" t="e">
        <f>VLOOKUP($S1258,'Grille de Tarif OQN'!$B$2:$S$3603,W$1,0)</f>
        <v>#N/A</v>
      </c>
      <c r="X1258" s="79" t="e">
        <f>VLOOKUP($S1258,'Grille de Tarif OQN'!$B$2:$S$3603,X$1,0)</f>
        <v>#N/A</v>
      </c>
      <c r="Y1258" s="79" t="e">
        <f>VLOOKUP($S1258,'Grille de Tarif OQN'!$B$2:$S$3603,Y$1,0)</f>
        <v>#N/A</v>
      </c>
      <c r="Z1258" s="79" t="e">
        <f>VLOOKUP($S1258,'Grille de Tarif OQN'!$B$2:$S$3603,Z$1,0)</f>
        <v>#N/A</v>
      </c>
      <c r="AA1258" s="79" t="e">
        <f>VLOOKUP($S1258,'Grille de Tarif OQN'!$B$2:$S$3603,AA$1,0)</f>
        <v>#N/A</v>
      </c>
      <c r="AB1258" s="79" t="e">
        <f>VLOOKUP($S1258,'Grille de Tarif OQN'!$B$2:$S$3603,AB$1,0)</f>
        <v>#N/A</v>
      </c>
      <c r="AC1258" s="79" t="e">
        <f>VLOOKUP($S1258,'Grille de Tarif OQN'!$B$2:$S$3603,AC$1,0)</f>
        <v>#N/A</v>
      </c>
      <c r="AD1258" s="79" t="e">
        <f>VLOOKUP($S1258,'Grille de Tarif OQN'!$B$2:$S$3603,AD$1,0)</f>
        <v>#N/A</v>
      </c>
      <c r="AE1258" s="79" t="e">
        <f>VLOOKUP($S1258,'Grille de Tarif OQN'!$B$2:$S$3603,AE$1,0)</f>
        <v>#N/A</v>
      </c>
      <c r="AF1258" s="79" t="e">
        <f>VLOOKUP($S1258,'Grille de Tarif OQN'!$B$2:$S$3603,AF$1,0)</f>
        <v>#N/A</v>
      </c>
      <c r="AG1258" s="79" t="e">
        <f>VLOOKUP($S1258,'Grille de Tarif OQN'!$B$2:$S$3603,AG$1,0)</f>
        <v>#N/A</v>
      </c>
      <c r="AH1258" s="79" t="e">
        <f>VLOOKUP($S1258,'Grille de Tarif OQN'!$B$2:$S$3603,AH$1,0)</f>
        <v>#N/A</v>
      </c>
      <c r="AI1258" s="79" t="e">
        <f>VLOOKUP($S1258,'Grille de Tarif OQN'!$B$2:$S$3603,AI$1,0)</f>
        <v>#N/A</v>
      </c>
      <c r="AJ1258" s="79" t="e">
        <f>VLOOKUP($S1258,'Grille de Tarif OQN'!$B$2:$S$3603,AJ$1,0)</f>
        <v>#N/A</v>
      </c>
      <c r="AK1258" s="81"/>
      <c r="AL1258" s="81"/>
      <c r="AM1258" s="81"/>
      <c r="AN1258" s="81"/>
      <c r="AO1258" s="81"/>
      <c r="AP1258" s="81"/>
      <c r="AQ1258" s="81"/>
      <c r="AR1258" s="81"/>
      <c r="AS1258" s="81"/>
      <c r="AT1258" s="81"/>
      <c r="AU1258" s="72"/>
      <c r="AV1258"/>
      <c r="AW1258"/>
      <c r="AX1258"/>
      <c r="AY1258"/>
      <c r="AZ1258" s="96">
        <f t="shared" si="394"/>
        <v>0</v>
      </c>
      <c r="BA1258" s="24" t="e">
        <f t="shared" si="395"/>
        <v>#N/A</v>
      </c>
      <c r="BB1258" s="24" t="e">
        <f t="shared" si="396"/>
        <v>#N/A</v>
      </c>
      <c r="BC1258" s="24" t="e">
        <f t="shared" si="397"/>
        <v>#N/A</v>
      </c>
      <c r="BD1258" s="24" t="e">
        <f t="shared" si="398"/>
        <v>#N/A</v>
      </c>
      <c r="BE1258"/>
      <c r="BF1258" t="e">
        <f t="shared" si="399"/>
        <v>#N/A</v>
      </c>
      <c r="BG1258" t="str">
        <f t="shared" si="400"/>
        <v>HDJ</v>
      </c>
      <c r="BH1258" s="20" t="e">
        <f t="shared" si="401"/>
        <v>#N/A</v>
      </c>
      <c r="BI1258" s="20" t="e">
        <f t="shared" si="402"/>
        <v>#N/A</v>
      </c>
      <c r="BJ1258" s="20" t="e">
        <f t="shared" si="403"/>
        <v>#N/A</v>
      </c>
      <c r="BK1258" s="20" t="e">
        <f t="shared" si="404"/>
        <v>#N/A</v>
      </c>
      <c r="BL1258" s="20" t="e">
        <f t="shared" si="405"/>
        <v>#N/A</v>
      </c>
      <c r="BM1258" s="20" t="e">
        <f t="shared" si="407"/>
        <v>#N/A</v>
      </c>
      <c r="BN1258" s="20" t="e">
        <f t="shared" si="406"/>
        <v>#N/A</v>
      </c>
    </row>
    <row r="1259" spans="1:66">
      <c r="A1259" s="92"/>
      <c r="B1259" s="90"/>
      <c r="C1259" s="90"/>
      <c r="D1259" s="93"/>
      <c r="E1259" s="93"/>
      <c r="F1259" s="93"/>
      <c r="G1259" s="93"/>
      <c r="H1259" s="93"/>
      <c r="I1259" s="93"/>
      <c r="J1259" s="93"/>
      <c r="K1259" s="93"/>
      <c r="L1259" s="92"/>
      <c r="M1259" s="93"/>
      <c r="N1259" s="91">
        <f t="shared" si="388"/>
        <v>0</v>
      </c>
      <c r="O1259" s="91" t="str">
        <f t="shared" si="389"/>
        <v/>
      </c>
      <c r="P1259" s="91" t="str">
        <f t="shared" si="390"/>
        <v/>
      </c>
      <c r="Q1259" s="91" t="str">
        <f t="shared" si="391"/>
        <v>HDJ</v>
      </c>
      <c r="R1259" s="82"/>
      <c r="S1259" s="95">
        <f t="shared" si="392"/>
        <v>0</v>
      </c>
      <c r="T1259" s="95">
        <f t="shared" si="393"/>
        <v>0</v>
      </c>
      <c r="U1259" s="79" t="e">
        <f>VLOOKUP($S1259,'Grille de Tarif OQN'!$B$2:$S$3603,U$1,0)</f>
        <v>#N/A</v>
      </c>
      <c r="V1259" s="79" t="e">
        <f>VLOOKUP($S1259,'Grille de Tarif OQN'!$B$2:$S$3603,V$1,0)</f>
        <v>#N/A</v>
      </c>
      <c r="W1259" s="79" t="e">
        <f>VLOOKUP($S1259,'Grille de Tarif OQN'!$B$2:$S$3603,W$1,0)</f>
        <v>#N/A</v>
      </c>
      <c r="X1259" s="79" t="e">
        <f>VLOOKUP($S1259,'Grille de Tarif OQN'!$B$2:$S$3603,X$1,0)</f>
        <v>#N/A</v>
      </c>
      <c r="Y1259" s="79" t="e">
        <f>VLOOKUP($S1259,'Grille de Tarif OQN'!$B$2:$S$3603,Y$1,0)</f>
        <v>#N/A</v>
      </c>
      <c r="Z1259" s="79" t="e">
        <f>VLOOKUP($S1259,'Grille de Tarif OQN'!$B$2:$S$3603,Z$1,0)</f>
        <v>#N/A</v>
      </c>
      <c r="AA1259" s="79" t="e">
        <f>VLOOKUP($S1259,'Grille de Tarif OQN'!$B$2:$S$3603,AA$1,0)</f>
        <v>#N/A</v>
      </c>
      <c r="AB1259" s="79" t="e">
        <f>VLOOKUP($S1259,'Grille de Tarif OQN'!$B$2:$S$3603,AB$1,0)</f>
        <v>#N/A</v>
      </c>
      <c r="AC1259" s="79" t="e">
        <f>VLOOKUP($S1259,'Grille de Tarif OQN'!$B$2:$S$3603,AC$1,0)</f>
        <v>#N/A</v>
      </c>
      <c r="AD1259" s="79" t="e">
        <f>VLOOKUP($S1259,'Grille de Tarif OQN'!$B$2:$S$3603,AD$1,0)</f>
        <v>#N/A</v>
      </c>
      <c r="AE1259" s="79" t="e">
        <f>VLOOKUP($S1259,'Grille de Tarif OQN'!$B$2:$S$3603,AE$1,0)</f>
        <v>#N/A</v>
      </c>
      <c r="AF1259" s="79" t="e">
        <f>VLOOKUP($S1259,'Grille de Tarif OQN'!$B$2:$S$3603,AF$1,0)</f>
        <v>#N/A</v>
      </c>
      <c r="AG1259" s="79" t="e">
        <f>VLOOKUP($S1259,'Grille de Tarif OQN'!$B$2:$S$3603,AG$1,0)</f>
        <v>#N/A</v>
      </c>
      <c r="AH1259" s="79" t="e">
        <f>VLOOKUP($S1259,'Grille de Tarif OQN'!$B$2:$S$3603,AH$1,0)</f>
        <v>#N/A</v>
      </c>
      <c r="AI1259" s="79" t="e">
        <f>VLOOKUP($S1259,'Grille de Tarif OQN'!$B$2:$S$3603,AI$1,0)</f>
        <v>#N/A</v>
      </c>
      <c r="AJ1259" s="79" t="e">
        <f>VLOOKUP($S1259,'Grille de Tarif OQN'!$B$2:$S$3603,AJ$1,0)</f>
        <v>#N/A</v>
      </c>
      <c r="AK1259" s="81"/>
      <c r="AL1259" s="81"/>
      <c r="AM1259" s="81"/>
      <c r="AN1259" s="81"/>
      <c r="AO1259" s="81"/>
      <c r="AP1259" s="81"/>
      <c r="AQ1259" s="81"/>
      <c r="AR1259" s="81"/>
      <c r="AS1259" s="81"/>
      <c r="AT1259" s="81"/>
      <c r="AU1259" s="72"/>
      <c r="AV1259"/>
      <c r="AW1259"/>
      <c r="AX1259"/>
      <c r="AY1259"/>
      <c r="AZ1259" s="96">
        <f t="shared" si="394"/>
        <v>0</v>
      </c>
      <c r="BA1259" s="24" t="e">
        <f t="shared" si="395"/>
        <v>#N/A</v>
      </c>
      <c r="BB1259" s="24" t="e">
        <f t="shared" si="396"/>
        <v>#N/A</v>
      </c>
      <c r="BC1259" s="24" t="e">
        <f t="shared" si="397"/>
        <v>#N/A</v>
      </c>
      <c r="BD1259" s="24" t="e">
        <f t="shared" si="398"/>
        <v>#N/A</v>
      </c>
      <c r="BE1259"/>
      <c r="BF1259" t="e">
        <f t="shared" si="399"/>
        <v>#N/A</v>
      </c>
      <c r="BG1259" t="str">
        <f t="shared" si="400"/>
        <v>HDJ</v>
      </c>
      <c r="BH1259" s="20" t="e">
        <f t="shared" si="401"/>
        <v>#N/A</v>
      </c>
      <c r="BI1259" s="20" t="e">
        <f t="shared" si="402"/>
        <v>#N/A</v>
      </c>
      <c r="BJ1259" s="20" t="e">
        <f t="shared" si="403"/>
        <v>#N/A</v>
      </c>
      <c r="BK1259" s="20" t="e">
        <f t="shared" si="404"/>
        <v>#N/A</v>
      </c>
      <c r="BL1259" s="20" t="e">
        <f t="shared" si="405"/>
        <v>#N/A</v>
      </c>
      <c r="BM1259" s="20" t="e">
        <f t="shared" si="407"/>
        <v>#N/A</v>
      </c>
      <c r="BN1259" s="20" t="e">
        <f t="shared" si="406"/>
        <v>#N/A</v>
      </c>
    </row>
    <row r="1260" spans="1:66">
      <c r="A1260" s="92"/>
      <c r="B1260" s="90"/>
      <c r="C1260" s="90"/>
      <c r="D1260" s="93"/>
      <c r="E1260" s="93"/>
      <c r="F1260" s="93"/>
      <c r="G1260" s="93"/>
      <c r="H1260" s="93"/>
      <c r="I1260" s="93"/>
      <c r="J1260" s="93"/>
      <c r="K1260" s="93"/>
      <c r="L1260" s="92"/>
      <c r="M1260" s="93"/>
      <c r="N1260" s="91">
        <f t="shared" si="388"/>
        <v>0</v>
      </c>
      <c r="O1260" s="91" t="str">
        <f t="shared" si="389"/>
        <v/>
      </c>
      <c r="P1260" s="91" t="str">
        <f t="shared" si="390"/>
        <v/>
      </c>
      <c r="Q1260" s="91" t="str">
        <f t="shared" si="391"/>
        <v>HDJ</v>
      </c>
      <c r="R1260" s="82"/>
      <c r="S1260" s="95">
        <f t="shared" si="392"/>
        <v>0</v>
      </c>
      <c r="T1260" s="95">
        <f t="shared" si="393"/>
        <v>0</v>
      </c>
      <c r="U1260" s="79" t="e">
        <f>VLOOKUP($S1260,'Grille de Tarif OQN'!$B$2:$S$3603,U$1,0)</f>
        <v>#N/A</v>
      </c>
      <c r="V1260" s="79" t="e">
        <f>VLOOKUP($S1260,'Grille de Tarif OQN'!$B$2:$S$3603,V$1,0)</f>
        <v>#N/A</v>
      </c>
      <c r="W1260" s="79" t="e">
        <f>VLOOKUP($S1260,'Grille de Tarif OQN'!$B$2:$S$3603,W$1,0)</f>
        <v>#N/A</v>
      </c>
      <c r="X1260" s="79" t="e">
        <f>VLOOKUP($S1260,'Grille de Tarif OQN'!$B$2:$S$3603,X$1,0)</f>
        <v>#N/A</v>
      </c>
      <c r="Y1260" s="79" t="e">
        <f>VLOOKUP($S1260,'Grille de Tarif OQN'!$B$2:$S$3603,Y$1,0)</f>
        <v>#N/A</v>
      </c>
      <c r="Z1260" s="79" t="e">
        <f>VLOOKUP($S1260,'Grille de Tarif OQN'!$B$2:$S$3603,Z$1,0)</f>
        <v>#N/A</v>
      </c>
      <c r="AA1260" s="79" t="e">
        <f>VLOOKUP($S1260,'Grille de Tarif OQN'!$B$2:$S$3603,AA$1,0)</f>
        <v>#N/A</v>
      </c>
      <c r="AB1260" s="79" t="e">
        <f>VLOOKUP($S1260,'Grille de Tarif OQN'!$B$2:$S$3603,AB$1,0)</f>
        <v>#N/A</v>
      </c>
      <c r="AC1260" s="79" t="e">
        <f>VLOOKUP($S1260,'Grille de Tarif OQN'!$B$2:$S$3603,AC$1,0)</f>
        <v>#N/A</v>
      </c>
      <c r="AD1260" s="79" t="e">
        <f>VLOOKUP($S1260,'Grille de Tarif OQN'!$B$2:$S$3603,AD$1,0)</f>
        <v>#N/A</v>
      </c>
      <c r="AE1260" s="79" t="e">
        <f>VLOOKUP($S1260,'Grille de Tarif OQN'!$B$2:$S$3603,AE$1,0)</f>
        <v>#N/A</v>
      </c>
      <c r="AF1260" s="79" t="e">
        <f>VLOOKUP($S1260,'Grille de Tarif OQN'!$B$2:$S$3603,AF$1,0)</f>
        <v>#N/A</v>
      </c>
      <c r="AG1260" s="79" t="e">
        <f>VLOOKUP($S1260,'Grille de Tarif OQN'!$B$2:$S$3603,AG$1,0)</f>
        <v>#N/A</v>
      </c>
      <c r="AH1260" s="79" t="e">
        <f>VLOOKUP($S1260,'Grille de Tarif OQN'!$B$2:$S$3603,AH$1,0)</f>
        <v>#N/A</v>
      </c>
      <c r="AI1260" s="79" t="e">
        <f>VLOOKUP($S1260,'Grille de Tarif OQN'!$B$2:$S$3603,AI$1,0)</f>
        <v>#N/A</v>
      </c>
      <c r="AJ1260" s="79" t="e">
        <f>VLOOKUP($S1260,'Grille de Tarif OQN'!$B$2:$S$3603,AJ$1,0)</f>
        <v>#N/A</v>
      </c>
      <c r="AK1260" s="81"/>
      <c r="AL1260" s="81"/>
      <c r="AM1260" s="81"/>
      <c r="AN1260" s="81"/>
      <c r="AO1260" s="81"/>
      <c r="AP1260" s="81"/>
      <c r="AQ1260" s="81"/>
      <c r="AR1260" s="81"/>
      <c r="AS1260" s="81"/>
      <c r="AT1260" s="81"/>
      <c r="AU1260" s="72"/>
      <c r="AV1260"/>
      <c r="AW1260"/>
      <c r="AX1260"/>
      <c r="AY1260"/>
      <c r="AZ1260" s="96">
        <f t="shared" si="394"/>
        <v>0</v>
      </c>
      <c r="BA1260" s="24" t="e">
        <f t="shared" si="395"/>
        <v>#N/A</v>
      </c>
      <c r="BB1260" s="24" t="e">
        <f t="shared" si="396"/>
        <v>#N/A</v>
      </c>
      <c r="BC1260" s="24" t="e">
        <f t="shared" si="397"/>
        <v>#N/A</v>
      </c>
      <c r="BD1260" s="24" t="e">
        <f t="shared" si="398"/>
        <v>#N/A</v>
      </c>
      <c r="BE1260"/>
      <c r="BF1260" t="e">
        <f t="shared" si="399"/>
        <v>#N/A</v>
      </c>
      <c r="BG1260" t="str">
        <f t="shared" si="400"/>
        <v>HDJ</v>
      </c>
      <c r="BH1260" s="20" t="e">
        <f t="shared" si="401"/>
        <v>#N/A</v>
      </c>
      <c r="BI1260" s="20" t="e">
        <f t="shared" si="402"/>
        <v>#N/A</v>
      </c>
      <c r="BJ1260" s="20" t="e">
        <f t="shared" si="403"/>
        <v>#N/A</v>
      </c>
      <c r="BK1260" s="20" t="e">
        <f t="shared" si="404"/>
        <v>#N/A</v>
      </c>
      <c r="BL1260" s="20" t="e">
        <f t="shared" si="405"/>
        <v>#N/A</v>
      </c>
      <c r="BM1260" s="20" t="e">
        <f t="shared" si="407"/>
        <v>#N/A</v>
      </c>
      <c r="BN1260" s="20" t="e">
        <f t="shared" si="406"/>
        <v>#N/A</v>
      </c>
    </row>
    <row r="1261" spans="1:66">
      <c r="A1261" s="92"/>
      <c r="B1261" s="90"/>
      <c r="C1261" s="90"/>
      <c r="D1261" s="93"/>
      <c r="E1261" s="93"/>
      <c r="F1261" s="93"/>
      <c r="G1261" s="93"/>
      <c r="H1261" s="93"/>
      <c r="I1261" s="93"/>
      <c r="J1261" s="93"/>
      <c r="K1261" s="93"/>
      <c r="L1261" s="92"/>
      <c r="M1261" s="93"/>
      <c r="N1261" s="91">
        <f t="shared" si="388"/>
        <v>0</v>
      </c>
      <c r="O1261" s="91" t="str">
        <f t="shared" si="389"/>
        <v/>
      </c>
      <c r="P1261" s="91" t="str">
        <f t="shared" si="390"/>
        <v/>
      </c>
      <c r="Q1261" s="91" t="str">
        <f t="shared" si="391"/>
        <v>HDJ</v>
      </c>
      <c r="R1261" s="82"/>
      <c r="S1261" s="95">
        <f t="shared" si="392"/>
        <v>0</v>
      </c>
      <c r="T1261" s="95">
        <f t="shared" si="393"/>
        <v>0</v>
      </c>
      <c r="U1261" s="79" t="e">
        <f>VLOOKUP($S1261,'Grille de Tarif OQN'!$B$2:$S$3603,U$1,0)</f>
        <v>#N/A</v>
      </c>
      <c r="V1261" s="79" t="e">
        <f>VLOOKUP($S1261,'Grille de Tarif OQN'!$B$2:$S$3603,V$1,0)</f>
        <v>#N/A</v>
      </c>
      <c r="W1261" s="79" t="e">
        <f>VLOOKUP($S1261,'Grille de Tarif OQN'!$B$2:$S$3603,W$1,0)</f>
        <v>#N/A</v>
      </c>
      <c r="X1261" s="79" t="e">
        <f>VLOOKUP($S1261,'Grille de Tarif OQN'!$B$2:$S$3603,X$1,0)</f>
        <v>#N/A</v>
      </c>
      <c r="Y1261" s="79" t="e">
        <f>VLOOKUP($S1261,'Grille de Tarif OQN'!$B$2:$S$3603,Y$1,0)</f>
        <v>#N/A</v>
      </c>
      <c r="Z1261" s="79" t="e">
        <f>VLOOKUP($S1261,'Grille de Tarif OQN'!$B$2:$S$3603,Z$1,0)</f>
        <v>#N/A</v>
      </c>
      <c r="AA1261" s="79" t="e">
        <f>VLOOKUP($S1261,'Grille de Tarif OQN'!$B$2:$S$3603,AA$1,0)</f>
        <v>#N/A</v>
      </c>
      <c r="AB1261" s="79" t="e">
        <f>VLOOKUP($S1261,'Grille de Tarif OQN'!$B$2:$S$3603,AB$1,0)</f>
        <v>#N/A</v>
      </c>
      <c r="AC1261" s="79" t="e">
        <f>VLOOKUP($S1261,'Grille de Tarif OQN'!$B$2:$S$3603,AC$1,0)</f>
        <v>#N/A</v>
      </c>
      <c r="AD1261" s="79" t="e">
        <f>VLOOKUP($S1261,'Grille de Tarif OQN'!$B$2:$S$3603,AD$1,0)</f>
        <v>#N/A</v>
      </c>
      <c r="AE1261" s="79" t="e">
        <f>VLOOKUP($S1261,'Grille de Tarif OQN'!$B$2:$S$3603,AE$1,0)</f>
        <v>#N/A</v>
      </c>
      <c r="AF1261" s="79" t="e">
        <f>VLOOKUP($S1261,'Grille de Tarif OQN'!$B$2:$S$3603,AF$1,0)</f>
        <v>#N/A</v>
      </c>
      <c r="AG1261" s="79" t="e">
        <f>VLOOKUP($S1261,'Grille de Tarif OQN'!$B$2:$S$3603,AG$1,0)</f>
        <v>#N/A</v>
      </c>
      <c r="AH1261" s="79" t="e">
        <f>VLOOKUP($S1261,'Grille de Tarif OQN'!$B$2:$S$3603,AH$1,0)</f>
        <v>#N/A</v>
      </c>
      <c r="AI1261" s="79" t="e">
        <f>VLOOKUP($S1261,'Grille de Tarif OQN'!$B$2:$S$3603,AI$1,0)</f>
        <v>#N/A</v>
      </c>
      <c r="AJ1261" s="79" t="e">
        <f>VLOOKUP($S1261,'Grille de Tarif OQN'!$B$2:$S$3603,AJ$1,0)</f>
        <v>#N/A</v>
      </c>
      <c r="AK1261" s="81"/>
      <c r="AL1261" s="81"/>
      <c r="AM1261" s="81"/>
      <c r="AN1261" s="81"/>
      <c r="AO1261" s="81"/>
      <c r="AP1261" s="81"/>
      <c r="AQ1261" s="81"/>
      <c r="AR1261" s="81"/>
      <c r="AS1261" s="81"/>
      <c r="AT1261" s="81"/>
      <c r="AU1261" s="72"/>
      <c r="AV1261"/>
      <c r="AW1261"/>
      <c r="AX1261"/>
      <c r="AY1261"/>
      <c r="AZ1261" s="96">
        <f t="shared" si="394"/>
        <v>0</v>
      </c>
      <c r="BA1261" s="24" t="e">
        <f t="shared" si="395"/>
        <v>#N/A</v>
      </c>
      <c r="BB1261" s="24" t="e">
        <f t="shared" si="396"/>
        <v>#N/A</v>
      </c>
      <c r="BC1261" s="24" t="e">
        <f t="shared" si="397"/>
        <v>#N/A</v>
      </c>
      <c r="BD1261" s="24" t="e">
        <f t="shared" si="398"/>
        <v>#N/A</v>
      </c>
      <c r="BE1261"/>
      <c r="BF1261" t="e">
        <f t="shared" si="399"/>
        <v>#N/A</v>
      </c>
      <c r="BG1261" t="str">
        <f t="shared" si="400"/>
        <v>HDJ</v>
      </c>
      <c r="BH1261" s="20" t="e">
        <f t="shared" si="401"/>
        <v>#N/A</v>
      </c>
      <c r="BI1261" s="20" t="e">
        <f t="shared" si="402"/>
        <v>#N/A</v>
      </c>
      <c r="BJ1261" s="20" t="e">
        <f t="shared" si="403"/>
        <v>#N/A</v>
      </c>
      <c r="BK1261" s="20" t="e">
        <f t="shared" si="404"/>
        <v>#N/A</v>
      </c>
      <c r="BL1261" s="20" t="e">
        <f t="shared" si="405"/>
        <v>#N/A</v>
      </c>
      <c r="BM1261" s="20" t="e">
        <f t="shared" si="407"/>
        <v>#N/A</v>
      </c>
      <c r="BN1261" s="20" t="e">
        <f t="shared" si="406"/>
        <v>#N/A</v>
      </c>
    </row>
    <row r="1262" spans="1:66">
      <c r="A1262" s="92"/>
      <c r="B1262" s="90"/>
      <c r="C1262" s="90"/>
      <c r="D1262" s="93"/>
      <c r="E1262" s="93"/>
      <c r="F1262" s="93"/>
      <c r="G1262" s="93"/>
      <c r="H1262" s="93"/>
      <c r="I1262" s="93"/>
      <c r="J1262" s="93"/>
      <c r="K1262" s="93"/>
      <c r="L1262" s="92"/>
      <c r="M1262" s="93"/>
      <c r="N1262" s="91">
        <f t="shared" si="388"/>
        <v>0</v>
      </c>
      <c r="O1262" s="91" t="str">
        <f t="shared" si="389"/>
        <v/>
      </c>
      <c r="P1262" s="91" t="str">
        <f t="shared" si="390"/>
        <v/>
      </c>
      <c r="Q1262" s="91" t="str">
        <f t="shared" si="391"/>
        <v>HDJ</v>
      </c>
      <c r="R1262" s="82"/>
      <c r="S1262" s="95">
        <f t="shared" si="392"/>
        <v>0</v>
      </c>
      <c r="T1262" s="95">
        <f t="shared" si="393"/>
        <v>0</v>
      </c>
      <c r="U1262" s="79" t="e">
        <f>VLOOKUP($S1262,'Grille de Tarif OQN'!$B$2:$S$3603,U$1,0)</f>
        <v>#N/A</v>
      </c>
      <c r="V1262" s="79" t="e">
        <f>VLOOKUP($S1262,'Grille de Tarif OQN'!$B$2:$S$3603,V$1,0)</f>
        <v>#N/A</v>
      </c>
      <c r="W1262" s="79" t="e">
        <f>VLOOKUP($S1262,'Grille de Tarif OQN'!$B$2:$S$3603,W$1,0)</f>
        <v>#N/A</v>
      </c>
      <c r="X1262" s="79" t="e">
        <f>VLOOKUP($S1262,'Grille de Tarif OQN'!$B$2:$S$3603,X$1,0)</f>
        <v>#N/A</v>
      </c>
      <c r="Y1262" s="79" t="e">
        <f>VLOOKUP($S1262,'Grille de Tarif OQN'!$B$2:$S$3603,Y$1,0)</f>
        <v>#N/A</v>
      </c>
      <c r="Z1262" s="79" t="e">
        <f>VLOOKUP($S1262,'Grille de Tarif OQN'!$B$2:$S$3603,Z$1,0)</f>
        <v>#N/A</v>
      </c>
      <c r="AA1262" s="79" t="e">
        <f>VLOOKUP($S1262,'Grille de Tarif OQN'!$B$2:$S$3603,AA$1,0)</f>
        <v>#N/A</v>
      </c>
      <c r="AB1262" s="79" t="e">
        <f>VLOOKUP($S1262,'Grille de Tarif OQN'!$B$2:$S$3603,AB$1,0)</f>
        <v>#N/A</v>
      </c>
      <c r="AC1262" s="79" t="e">
        <f>VLOOKUP($S1262,'Grille de Tarif OQN'!$B$2:$S$3603,AC$1,0)</f>
        <v>#N/A</v>
      </c>
      <c r="AD1262" s="79" t="e">
        <f>VLOOKUP($S1262,'Grille de Tarif OQN'!$B$2:$S$3603,AD$1,0)</f>
        <v>#N/A</v>
      </c>
      <c r="AE1262" s="79" t="e">
        <f>VLOOKUP($S1262,'Grille de Tarif OQN'!$B$2:$S$3603,AE$1,0)</f>
        <v>#N/A</v>
      </c>
      <c r="AF1262" s="79" t="e">
        <f>VLOOKUP($S1262,'Grille de Tarif OQN'!$B$2:$S$3603,AF$1,0)</f>
        <v>#N/A</v>
      </c>
      <c r="AG1262" s="79" t="e">
        <f>VLOOKUP($S1262,'Grille de Tarif OQN'!$B$2:$S$3603,AG$1,0)</f>
        <v>#N/A</v>
      </c>
      <c r="AH1262" s="79" t="e">
        <f>VLOOKUP($S1262,'Grille de Tarif OQN'!$B$2:$S$3603,AH$1,0)</f>
        <v>#N/A</v>
      </c>
      <c r="AI1262" s="79" t="e">
        <f>VLOOKUP($S1262,'Grille de Tarif OQN'!$B$2:$S$3603,AI$1,0)</f>
        <v>#N/A</v>
      </c>
      <c r="AJ1262" s="79" t="e">
        <f>VLOOKUP($S1262,'Grille de Tarif OQN'!$B$2:$S$3603,AJ$1,0)</f>
        <v>#N/A</v>
      </c>
      <c r="AK1262" s="81"/>
      <c r="AL1262" s="81"/>
      <c r="AM1262" s="81"/>
      <c r="AN1262" s="81"/>
      <c r="AO1262" s="81"/>
      <c r="AP1262" s="81"/>
      <c r="AQ1262" s="81"/>
      <c r="AR1262" s="81"/>
      <c r="AS1262" s="81"/>
      <c r="AT1262" s="81"/>
      <c r="AU1262" s="72"/>
      <c r="AV1262"/>
      <c r="AW1262"/>
      <c r="AX1262"/>
      <c r="AY1262"/>
      <c r="AZ1262" s="96">
        <f t="shared" si="394"/>
        <v>0</v>
      </c>
      <c r="BA1262" s="24" t="e">
        <f t="shared" si="395"/>
        <v>#N/A</v>
      </c>
      <c r="BB1262" s="24" t="e">
        <f t="shared" si="396"/>
        <v>#N/A</v>
      </c>
      <c r="BC1262" s="24" t="e">
        <f t="shared" si="397"/>
        <v>#N/A</v>
      </c>
      <c r="BD1262" s="24" t="e">
        <f t="shared" si="398"/>
        <v>#N/A</v>
      </c>
      <c r="BE1262"/>
      <c r="BF1262" t="e">
        <f t="shared" si="399"/>
        <v>#N/A</v>
      </c>
      <c r="BG1262" t="str">
        <f t="shared" si="400"/>
        <v>HDJ</v>
      </c>
      <c r="BH1262" s="20" t="e">
        <f t="shared" si="401"/>
        <v>#N/A</v>
      </c>
      <c r="BI1262" s="20" t="e">
        <f t="shared" si="402"/>
        <v>#N/A</v>
      </c>
      <c r="BJ1262" s="20" t="e">
        <f t="shared" si="403"/>
        <v>#N/A</v>
      </c>
      <c r="BK1262" s="20" t="e">
        <f t="shared" si="404"/>
        <v>#N/A</v>
      </c>
      <c r="BL1262" s="20" t="e">
        <f t="shared" si="405"/>
        <v>#N/A</v>
      </c>
      <c r="BM1262" s="20" t="e">
        <f t="shared" si="407"/>
        <v>#N/A</v>
      </c>
      <c r="BN1262" s="20" t="e">
        <f t="shared" si="406"/>
        <v>#N/A</v>
      </c>
    </row>
    <row r="1263" spans="1:66">
      <c r="A1263" s="92"/>
      <c r="B1263" s="90"/>
      <c r="C1263" s="90"/>
      <c r="D1263" s="93"/>
      <c r="E1263" s="93"/>
      <c r="F1263" s="93"/>
      <c r="G1263" s="93"/>
      <c r="H1263" s="93"/>
      <c r="I1263" s="93"/>
      <c r="J1263" s="93"/>
      <c r="K1263" s="93"/>
      <c r="L1263" s="92"/>
      <c r="M1263" s="93"/>
      <c r="N1263" s="91">
        <f t="shared" si="388"/>
        <v>0</v>
      </c>
      <c r="O1263" s="91" t="str">
        <f t="shared" si="389"/>
        <v/>
      </c>
      <c r="P1263" s="91" t="str">
        <f t="shared" si="390"/>
        <v/>
      </c>
      <c r="Q1263" s="91" t="str">
        <f t="shared" si="391"/>
        <v>HDJ</v>
      </c>
      <c r="R1263" s="82"/>
      <c r="S1263" s="95">
        <f t="shared" si="392"/>
        <v>0</v>
      </c>
      <c r="T1263" s="95">
        <f t="shared" si="393"/>
        <v>0</v>
      </c>
      <c r="U1263" s="79" t="e">
        <f>VLOOKUP($S1263,'Grille de Tarif OQN'!$B$2:$S$3603,U$1,0)</f>
        <v>#N/A</v>
      </c>
      <c r="V1263" s="79" t="e">
        <f>VLOOKUP($S1263,'Grille de Tarif OQN'!$B$2:$S$3603,V$1,0)</f>
        <v>#N/A</v>
      </c>
      <c r="W1263" s="79" t="e">
        <f>VLOOKUP($S1263,'Grille de Tarif OQN'!$B$2:$S$3603,W$1,0)</f>
        <v>#N/A</v>
      </c>
      <c r="X1263" s="79" t="e">
        <f>VLOOKUP($S1263,'Grille de Tarif OQN'!$B$2:$S$3603,X$1,0)</f>
        <v>#N/A</v>
      </c>
      <c r="Y1263" s="79" t="e">
        <f>VLOOKUP($S1263,'Grille de Tarif OQN'!$B$2:$S$3603,Y$1,0)</f>
        <v>#N/A</v>
      </c>
      <c r="Z1263" s="79" t="e">
        <f>VLOOKUP($S1263,'Grille de Tarif OQN'!$B$2:$S$3603,Z$1,0)</f>
        <v>#N/A</v>
      </c>
      <c r="AA1263" s="79" t="e">
        <f>VLOOKUP($S1263,'Grille de Tarif OQN'!$B$2:$S$3603,AA$1,0)</f>
        <v>#N/A</v>
      </c>
      <c r="AB1263" s="79" t="e">
        <f>VLOOKUP($S1263,'Grille de Tarif OQN'!$B$2:$S$3603,AB$1,0)</f>
        <v>#N/A</v>
      </c>
      <c r="AC1263" s="79" t="e">
        <f>VLOOKUP($S1263,'Grille de Tarif OQN'!$B$2:$S$3603,AC$1,0)</f>
        <v>#N/A</v>
      </c>
      <c r="AD1263" s="79" t="e">
        <f>VLOOKUP($S1263,'Grille de Tarif OQN'!$B$2:$S$3603,AD$1,0)</f>
        <v>#N/A</v>
      </c>
      <c r="AE1263" s="79" t="e">
        <f>VLOOKUP($S1263,'Grille de Tarif OQN'!$B$2:$S$3603,AE$1,0)</f>
        <v>#N/A</v>
      </c>
      <c r="AF1263" s="79" t="e">
        <f>VLOOKUP($S1263,'Grille de Tarif OQN'!$B$2:$S$3603,AF$1,0)</f>
        <v>#N/A</v>
      </c>
      <c r="AG1263" s="79" t="e">
        <f>VLOOKUP($S1263,'Grille de Tarif OQN'!$B$2:$S$3603,AG$1,0)</f>
        <v>#N/A</v>
      </c>
      <c r="AH1263" s="79" t="e">
        <f>VLOOKUP($S1263,'Grille de Tarif OQN'!$B$2:$S$3603,AH$1,0)</f>
        <v>#N/A</v>
      </c>
      <c r="AI1263" s="79" t="e">
        <f>VLOOKUP($S1263,'Grille de Tarif OQN'!$B$2:$S$3603,AI$1,0)</f>
        <v>#N/A</v>
      </c>
      <c r="AJ1263" s="79" t="e">
        <f>VLOOKUP($S1263,'Grille de Tarif OQN'!$B$2:$S$3603,AJ$1,0)</f>
        <v>#N/A</v>
      </c>
      <c r="AK1263" s="81"/>
      <c r="AL1263" s="81"/>
      <c r="AM1263" s="81"/>
      <c r="AN1263" s="81"/>
      <c r="AO1263" s="81"/>
      <c r="AP1263" s="81"/>
      <c r="AQ1263" s="81"/>
      <c r="AR1263" s="81"/>
      <c r="AS1263" s="81"/>
      <c r="AT1263" s="81"/>
      <c r="AU1263" s="72"/>
      <c r="AV1263"/>
      <c r="AW1263"/>
      <c r="AX1263"/>
      <c r="AY1263"/>
      <c r="AZ1263" s="96">
        <f t="shared" si="394"/>
        <v>0</v>
      </c>
      <c r="BA1263" s="24" t="e">
        <f t="shared" si="395"/>
        <v>#N/A</v>
      </c>
      <c r="BB1263" s="24" t="e">
        <f t="shared" si="396"/>
        <v>#N/A</v>
      </c>
      <c r="BC1263" s="24" t="e">
        <f t="shared" si="397"/>
        <v>#N/A</v>
      </c>
      <c r="BD1263" s="24" t="e">
        <f t="shared" si="398"/>
        <v>#N/A</v>
      </c>
      <c r="BE1263"/>
      <c r="BF1263" t="e">
        <f t="shared" si="399"/>
        <v>#N/A</v>
      </c>
      <c r="BG1263" t="str">
        <f t="shared" si="400"/>
        <v>HDJ</v>
      </c>
      <c r="BH1263" s="20" t="e">
        <f t="shared" si="401"/>
        <v>#N/A</v>
      </c>
      <c r="BI1263" s="20" t="e">
        <f t="shared" si="402"/>
        <v>#N/A</v>
      </c>
      <c r="BJ1263" s="20" t="e">
        <f t="shared" si="403"/>
        <v>#N/A</v>
      </c>
      <c r="BK1263" s="20" t="e">
        <f t="shared" si="404"/>
        <v>#N/A</v>
      </c>
      <c r="BL1263" s="20" t="e">
        <f t="shared" si="405"/>
        <v>#N/A</v>
      </c>
      <c r="BM1263" s="20" t="e">
        <f t="shared" si="407"/>
        <v>#N/A</v>
      </c>
      <c r="BN1263" s="20" t="e">
        <f t="shared" si="406"/>
        <v>#N/A</v>
      </c>
    </row>
    <row r="1264" spans="1:66">
      <c r="A1264" s="92"/>
      <c r="B1264" s="90"/>
      <c r="C1264" s="90"/>
      <c r="D1264" s="93"/>
      <c r="E1264" s="93"/>
      <c r="F1264" s="93"/>
      <c r="G1264" s="93"/>
      <c r="H1264" s="93"/>
      <c r="I1264" s="93"/>
      <c r="J1264" s="93"/>
      <c r="K1264" s="93"/>
      <c r="L1264" s="92"/>
      <c r="M1264" s="93"/>
      <c r="N1264" s="91">
        <f t="shared" si="388"/>
        <v>0</v>
      </c>
      <c r="O1264" s="91" t="str">
        <f t="shared" si="389"/>
        <v/>
      </c>
      <c r="P1264" s="91" t="str">
        <f t="shared" si="390"/>
        <v/>
      </c>
      <c r="Q1264" s="91" t="str">
        <f t="shared" si="391"/>
        <v>HDJ</v>
      </c>
      <c r="R1264" s="82"/>
      <c r="S1264" s="95">
        <f t="shared" si="392"/>
        <v>0</v>
      </c>
      <c r="T1264" s="95">
        <f t="shared" si="393"/>
        <v>0</v>
      </c>
      <c r="U1264" s="79" t="e">
        <f>VLOOKUP($S1264,'Grille de Tarif OQN'!$B$2:$S$3603,U$1,0)</f>
        <v>#N/A</v>
      </c>
      <c r="V1264" s="79" t="e">
        <f>VLOOKUP($S1264,'Grille de Tarif OQN'!$B$2:$S$3603,V$1,0)</f>
        <v>#N/A</v>
      </c>
      <c r="W1264" s="79" t="e">
        <f>VLOOKUP($S1264,'Grille de Tarif OQN'!$B$2:$S$3603,W$1,0)</f>
        <v>#N/A</v>
      </c>
      <c r="X1264" s="79" t="e">
        <f>VLOOKUP($S1264,'Grille de Tarif OQN'!$B$2:$S$3603,X$1,0)</f>
        <v>#N/A</v>
      </c>
      <c r="Y1264" s="79" t="e">
        <f>VLOOKUP($S1264,'Grille de Tarif OQN'!$B$2:$S$3603,Y$1,0)</f>
        <v>#N/A</v>
      </c>
      <c r="Z1264" s="79" t="e">
        <f>VLOOKUP($S1264,'Grille de Tarif OQN'!$B$2:$S$3603,Z$1,0)</f>
        <v>#N/A</v>
      </c>
      <c r="AA1264" s="79" t="e">
        <f>VLOOKUP($S1264,'Grille de Tarif OQN'!$B$2:$S$3603,AA$1,0)</f>
        <v>#N/A</v>
      </c>
      <c r="AB1264" s="79" t="e">
        <f>VLOOKUP($S1264,'Grille de Tarif OQN'!$B$2:$S$3603,AB$1,0)</f>
        <v>#N/A</v>
      </c>
      <c r="AC1264" s="79" t="e">
        <f>VLOOKUP($S1264,'Grille de Tarif OQN'!$B$2:$S$3603,AC$1,0)</f>
        <v>#N/A</v>
      </c>
      <c r="AD1264" s="79" t="e">
        <f>VLOOKUP($S1264,'Grille de Tarif OQN'!$B$2:$S$3603,AD$1,0)</f>
        <v>#N/A</v>
      </c>
      <c r="AE1264" s="79" t="e">
        <f>VLOOKUP($S1264,'Grille de Tarif OQN'!$B$2:$S$3603,AE$1,0)</f>
        <v>#N/A</v>
      </c>
      <c r="AF1264" s="79" t="e">
        <f>VLOOKUP($S1264,'Grille de Tarif OQN'!$B$2:$S$3603,AF$1,0)</f>
        <v>#N/A</v>
      </c>
      <c r="AG1264" s="79" t="e">
        <f>VLOOKUP($S1264,'Grille de Tarif OQN'!$B$2:$S$3603,AG$1,0)</f>
        <v>#N/A</v>
      </c>
      <c r="AH1264" s="79" t="e">
        <f>VLOOKUP($S1264,'Grille de Tarif OQN'!$B$2:$S$3603,AH$1,0)</f>
        <v>#N/A</v>
      </c>
      <c r="AI1264" s="79" t="e">
        <f>VLOOKUP($S1264,'Grille de Tarif OQN'!$B$2:$S$3603,AI$1,0)</f>
        <v>#N/A</v>
      </c>
      <c r="AJ1264" s="79" t="e">
        <f>VLOOKUP($S1264,'Grille de Tarif OQN'!$B$2:$S$3603,AJ$1,0)</f>
        <v>#N/A</v>
      </c>
      <c r="AK1264" s="81"/>
      <c r="AL1264" s="81"/>
      <c r="AM1264" s="81"/>
      <c r="AN1264" s="81"/>
      <c r="AO1264" s="81"/>
      <c r="AP1264" s="81"/>
      <c r="AQ1264" s="81"/>
      <c r="AR1264" s="81"/>
      <c r="AS1264" s="81"/>
      <c r="AT1264" s="81"/>
      <c r="AU1264" s="72"/>
      <c r="AV1264"/>
      <c r="AW1264"/>
      <c r="AX1264"/>
      <c r="AY1264"/>
      <c r="AZ1264" s="96">
        <f t="shared" si="394"/>
        <v>0</v>
      </c>
      <c r="BA1264" s="24" t="e">
        <f t="shared" si="395"/>
        <v>#N/A</v>
      </c>
      <c r="BB1264" s="24" t="e">
        <f t="shared" si="396"/>
        <v>#N/A</v>
      </c>
      <c r="BC1264" s="24" t="e">
        <f t="shared" si="397"/>
        <v>#N/A</v>
      </c>
      <c r="BD1264" s="24" t="e">
        <f t="shared" si="398"/>
        <v>#N/A</v>
      </c>
      <c r="BE1264"/>
      <c r="BF1264" t="e">
        <f t="shared" si="399"/>
        <v>#N/A</v>
      </c>
      <c r="BG1264" t="str">
        <f t="shared" si="400"/>
        <v>HDJ</v>
      </c>
      <c r="BH1264" s="20" t="e">
        <f t="shared" si="401"/>
        <v>#N/A</v>
      </c>
      <c r="BI1264" s="20" t="e">
        <f t="shared" si="402"/>
        <v>#N/A</v>
      </c>
      <c r="BJ1264" s="20" t="e">
        <f t="shared" si="403"/>
        <v>#N/A</v>
      </c>
      <c r="BK1264" s="20" t="e">
        <f t="shared" si="404"/>
        <v>#N/A</v>
      </c>
      <c r="BL1264" s="20" t="e">
        <f t="shared" si="405"/>
        <v>#N/A</v>
      </c>
      <c r="BM1264" s="20" t="e">
        <f t="shared" si="407"/>
        <v>#N/A</v>
      </c>
      <c r="BN1264" s="20" t="e">
        <f t="shared" si="406"/>
        <v>#N/A</v>
      </c>
    </row>
    <row r="1265" spans="1:66">
      <c r="A1265" s="92"/>
      <c r="B1265" s="90"/>
      <c r="C1265" s="90"/>
      <c r="D1265" s="93"/>
      <c r="E1265" s="93"/>
      <c r="F1265" s="93"/>
      <c r="G1265" s="93"/>
      <c r="H1265" s="93"/>
      <c r="I1265" s="93"/>
      <c r="J1265" s="93"/>
      <c r="K1265" s="93"/>
      <c r="L1265" s="92"/>
      <c r="M1265" s="93"/>
      <c r="N1265" s="91">
        <f t="shared" si="388"/>
        <v>0</v>
      </c>
      <c r="O1265" s="91" t="str">
        <f t="shared" si="389"/>
        <v/>
      </c>
      <c r="P1265" s="91" t="str">
        <f t="shared" si="390"/>
        <v/>
      </c>
      <c r="Q1265" s="91" t="str">
        <f t="shared" si="391"/>
        <v>HDJ</v>
      </c>
      <c r="R1265" s="82"/>
      <c r="S1265" s="95">
        <f t="shared" si="392"/>
        <v>0</v>
      </c>
      <c r="T1265" s="95">
        <f t="shared" si="393"/>
        <v>0</v>
      </c>
      <c r="U1265" s="79" t="e">
        <f>VLOOKUP($S1265,'Grille de Tarif OQN'!$B$2:$S$3603,U$1,0)</f>
        <v>#N/A</v>
      </c>
      <c r="V1265" s="79" t="e">
        <f>VLOOKUP($S1265,'Grille de Tarif OQN'!$B$2:$S$3603,V$1,0)</f>
        <v>#N/A</v>
      </c>
      <c r="W1265" s="79" t="e">
        <f>VLOOKUP($S1265,'Grille de Tarif OQN'!$B$2:$S$3603,W$1,0)</f>
        <v>#N/A</v>
      </c>
      <c r="X1265" s="79" t="e">
        <f>VLOOKUP($S1265,'Grille de Tarif OQN'!$B$2:$S$3603,X$1,0)</f>
        <v>#N/A</v>
      </c>
      <c r="Y1265" s="79" t="e">
        <f>VLOOKUP($S1265,'Grille de Tarif OQN'!$B$2:$S$3603,Y$1,0)</f>
        <v>#N/A</v>
      </c>
      <c r="Z1265" s="79" t="e">
        <f>VLOOKUP($S1265,'Grille de Tarif OQN'!$B$2:$S$3603,Z$1,0)</f>
        <v>#N/A</v>
      </c>
      <c r="AA1265" s="79" t="e">
        <f>VLOOKUP($S1265,'Grille de Tarif OQN'!$B$2:$S$3603,AA$1,0)</f>
        <v>#N/A</v>
      </c>
      <c r="AB1265" s="79" t="e">
        <f>VLOOKUP($S1265,'Grille de Tarif OQN'!$B$2:$S$3603,AB$1,0)</f>
        <v>#N/A</v>
      </c>
      <c r="AC1265" s="79" t="e">
        <f>VLOOKUP($S1265,'Grille de Tarif OQN'!$B$2:$S$3603,AC$1,0)</f>
        <v>#N/A</v>
      </c>
      <c r="AD1265" s="79" t="e">
        <f>VLOOKUP($S1265,'Grille de Tarif OQN'!$B$2:$S$3603,AD$1,0)</f>
        <v>#N/A</v>
      </c>
      <c r="AE1265" s="79" t="e">
        <f>VLOOKUP($S1265,'Grille de Tarif OQN'!$B$2:$S$3603,AE$1,0)</f>
        <v>#N/A</v>
      </c>
      <c r="AF1265" s="79" t="e">
        <f>VLOOKUP($S1265,'Grille de Tarif OQN'!$B$2:$S$3603,AF$1,0)</f>
        <v>#N/A</v>
      </c>
      <c r="AG1265" s="79" t="e">
        <f>VLOOKUP($S1265,'Grille de Tarif OQN'!$B$2:$S$3603,AG$1,0)</f>
        <v>#N/A</v>
      </c>
      <c r="AH1265" s="79" t="e">
        <f>VLOOKUP($S1265,'Grille de Tarif OQN'!$B$2:$S$3603,AH$1,0)</f>
        <v>#N/A</v>
      </c>
      <c r="AI1265" s="79" t="e">
        <f>VLOOKUP($S1265,'Grille de Tarif OQN'!$B$2:$S$3603,AI$1,0)</f>
        <v>#N/A</v>
      </c>
      <c r="AJ1265" s="79" t="e">
        <f>VLOOKUP($S1265,'Grille de Tarif OQN'!$B$2:$S$3603,AJ$1,0)</f>
        <v>#N/A</v>
      </c>
      <c r="AK1265" s="81"/>
      <c r="AL1265" s="81"/>
      <c r="AM1265" s="81"/>
      <c r="AN1265" s="81"/>
      <c r="AO1265" s="81"/>
      <c r="AP1265" s="81"/>
      <c r="AQ1265" s="81"/>
      <c r="AR1265" s="81"/>
      <c r="AS1265" s="81"/>
      <c r="AT1265" s="81"/>
      <c r="AU1265" s="72"/>
      <c r="AV1265"/>
      <c r="AW1265"/>
      <c r="AX1265"/>
      <c r="AY1265"/>
      <c r="AZ1265" s="96">
        <f t="shared" si="394"/>
        <v>0</v>
      </c>
      <c r="BA1265" s="24" t="e">
        <f t="shared" si="395"/>
        <v>#N/A</v>
      </c>
      <c r="BB1265" s="24" t="e">
        <f t="shared" si="396"/>
        <v>#N/A</v>
      </c>
      <c r="BC1265" s="24" t="e">
        <f t="shared" si="397"/>
        <v>#N/A</v>
      </c>
      <c r="BD1265" s="24" t="e">
        <f t="shared" si="398"/>
        <v>#N/A</v>
      </c>
      <c r="BE1265"/>
      <c r="BF1265" t="e">
        <f t="shared" si="399"/>
        <v>#N/A</v>
      </c>
      <c r="BG1265" t="str">
        <f t="shared" si="400"/>
        <v>HDJ</v>
      </c>
      <c r="BH1265" s="20" t="e">
        <f t="shared" si="401"/>
        <v>#N/A</v>
      </c>
      <c r="BI1265" s="20" t="e">
        <f t="shared" si="402"/>
        <v>#N/A</v>
      </c>
      <c r="BJ1265" s="20" t="e">
        <f t="shared" si="403"/>
        <v>#N/A</v>
      </c>
      <c r="BK1265" s="20" t="e">
        <f t="shared" si="404"/>
        <v>#N/A</v>
      </c>
      <c r="BL1265" s="20" t="e">
        <f t="shared" si="405"/>
        <v>#N/A</v>
      </c>
      <c r="BM1265" s="20" t="e">
        <f t="shared" si="407"/>
        <v>#N/A</v>
      </c>
      <c r="BN1265" s="20" t="e">
        <f t="shared" si="406"/>
        <v>#N/A</v>
      </c>
    </row>
    <row r="1266" spans="1:66">
      <c r="A1266" s="92"/>
      <c r="B1266" s="90"/>
      <c r="C1266" s="90"/>
      <c r="D1266" s="93"/>
      <c r="E1266" s="93"/>
      <c r="F1266" s="93"/>
      <c r="G1266" s="93"/>
      <c r="H1266" s="93"/>
      <c r="I1266" s="93"/>
      <c r="J1266" s="93"/>
      <c r="K1266" s="93"/>
      <c r="L1266" s="92"/>
      <c r="M1266" s="93"/>
      <c r="N1266" s="91">
        <f t="shared" si="388"/>
        <v>0</v>
      </c>
      <c r="O1266" s="91" t="str">
        <f t="shared" si="389"/>
        <v/>
      </c>
      <c r="P1266" s="91" t="str">
        <f t="shared" si="390"/>
        <v/>
      </c>
      <c r="Q1266" s="91" t="str">
        <f t="shared" si="391"/>
        <v>HDJ</v>
      </c>
      <c r="R1266" s="82"/>
      <c r="S1266" s="95">
        <f t="shared" si="392"/>
        <v>0</v>
      </c>
      <c r="T1266" s="95">
        <f t="shared" si="393"/>
        <v>0</v>
      </c>
      <c r="U1266" s="79" t="e">
        <f>VLOOKUP($S1266,'Grille de Tarif OQN'!$B$2:$S$3603,U$1,0)</f>
        <v>#N/A</v>
      </c>
      <c r="V1266" s="79" t="e">
        <f>VLOOKUP($S1266,'Grille de Tarif OQN'!$B$2:$S$3603,V$1,0)</f>
        <v>#N/A</v>
      </c>
      <c r="W1266" s="79" t="e">
        <f>VLOOKUP($S1266,'Grille de Tarif OQN'!$B$2:$S$3603,W$1,0)</f>
        <v>#N/A</v>
      </c>
      <c r="X1266" s="79" t="e">
        <f>VLOOKUP($S1266,'Grille de Tarif OQN'!$B$2:$S$3603,X$1,0)</f>
        <v>#N/A</v>
      </c>
      <c r="Y1266" s="79" t="e">
        <f>VLOOKUP($S1266,'Grille de Tarif OQN'!$B$2:$S$3603,Y$1,0)</f>
        <v>#N/A</v>
      </c>
      <c r="Z1266" s="79" t="e">
        <f>VLOOKUP($S1266,'Grille de Tarif OQN'!$B$2:$S$3603,Z$1,0)</f>
        <v>#N/A</v>
      </c>
      <c r="AA1266" s="79" t="e">
        <f>VLOOKUP($S1266,'Grille de Tarif OQN'!$B$2:$S$3603,AA$1,0)</f>
        <v>#N/A</v>
      </c>
      <c r="AB1266" s="79" t="e">
        <f>VLOOKUP($S1266,'Grille de Tarif OQN'!$B$2:$S$3603,AB$1,0)</f>
        <v>#N/A</v>
      </c>
      <c r="AC1266" s="79" t="e">
        <f>VLOOKUP($S1266,'Grille de Tarif OQN'!$B$2:$S$3603,AC$1,0)</f>
        <v>#N/A</v>
      </c>
      <c r="AD1266" s="79" t="e">
        <f>VLOOKUP($S1266,'Grille de Tarif OQN'!$B$2:$S$3603,AD$1,0)</f>
        <v>#N/A</v>
      </c>
      <c r="AE1266" s="79" t="e">
        <f>VLOOKUP($S1266,'Grille de Tarif OQN'!$B$2:$S$3603,AE$1,0)</f>
        <v>#N/A</v>
      </c>
      <c r="AF1266" s="79" t="e">
        <f>VLOOKUP($S1266,'Grille de Tarif OQN'!$B$2:$S$3603,AF$1,0)</f>
        <v>#N/A</v>
      </c>
      <c r="AG1266" s="79" t="e">
        <f>VLOOKUP($S1266,'Grille de Tarif OQN'!$B$2:$S$3603,AG$1,0)</f>
        <v>#N/A</v>
      </c>
      <c r="AH1266" s="79" t="e">
        <f>VLOOKUP($S1266,'Grille de Tarif OQN'!$B$2:$S$3603,AH$1,0)</f>
        <v>#N/A</v>
      </c>
      <c r="AI1266" s="79" t="e">
        <f>VLOOKUP($S1266,'Grille de Tarif OQN'!$B$2:$S$3603,AI$1,0)</f>
        <v>#N/A</v>
      </c>
      <c r="AJ1266" s="79" t="e">
        <f>VLOOKUP($S1266,'Grille de Tarif OQN'!$B$2:$S$3603,AJ$1,0)</f>
        <v>#N/A</v>
      </c>
      <c r="AK1266" s="81"/>
      <c r="AL1266" s="81"/>
      <c r="AM1266" s="81"/>
      <c r="AN1266" s="81"/>
      <c r="AO1266" s="81"/>
      <c r="AP1266" s="81"/>
      <c r="AQ1266" s="81"/>
      <c r="AR1266" s="81"/>
      <c r="AS1266" s="81"/>
      <c r="AT1266" s="81"/>
      <c r="AU1266" s="72"/>
      <c r="AV1266"/>
      <c r="AW1266"/>
      <c r="AX1266"/>
      <c r="AY1266"/>
      <c r="AZ1266" s="96">
        <f t="shared" si="394"/>
        <v>0</v>
      </c>
      <c r="BA1266" s="24" t="e">
        <f t="shared" si="395"/>
        <v>#N/A</v>
      </c>
      <c r="BB1266" s="24" t="e">
        <f t="shared" si="396"/>
        <v>#N/A</v>
      </c>
      <c r="BC1266" s="24" t="e">
        <f t="shared" si="397"/>
        <v>#N/A</v>
      </c>
      <c r="BD1266" s="24" t="e">
        <f t="shared" si="398"/>
        <v>#N/A</v>
      </c>
      <c r="BE1266"/>
      <c r="BF1266" t="e">
        <f t="shared" si="399"/>
        <v>#N/A</v>
      </c>
      <c r="BG1266" t="str">
        <f t="shared" si="400"/>
        <v>HDJ</v>
      </c>
      <c r="BH1266" s="20" t="e">
        <f t="shared" si="401"/>
        <v>#N/A</v>
      </c>
      <c r="BI1266" s="20" t="e">
        <f t="shared" si="402"/>
        <v>#N/A</v>
      </c>
      <c r="BJ1266" s="20" t="e">
        <f t="shared" si="403"/>
        <v>#N/A</v>
      </c>
      <c r="BK1266" s="20" t="e">
        <f t="shared" si="404"/>
        <v>#N/A</v>
      </c>
      <c r="BL1266" s="20" t="e">
        <f t="shared" si="405"/>
        <v>#N/A</v>
      </c>
      <c r="BM1266" s="20" t="e">
        <f t="shared" si="407"/>
        <v>#N/A</v>
      </c>
      <c r="BN1266" s="20" t="e">
        <f t="shared" si="406"/>
        <v>#N/A</v>
      </c>
    </row>
    <row r="1267" spans="1:66">
      <c r="A1267" s="92"/>
      <c r="B1267" s="90"/>
      <c r="C1267" s="90"/>
      <c r="D1267" s="93"/>
      <c r="E1267" s="93"/>
      <c r="F1267" s="93"/>
      <c r="G1267" s="93"/>
      <c r="H1267" s="93"/>
      <c r="I1267" s="93"/>
      <c r="J1267" s="93"/>
      <c r="K1267" s="93"/>
      <c r="L1267" s="92"/>
      <c r="M1267" s="93"/>
      <c r="N1267" s="91">
        <f t="shared" si="388"/>
        <v>0</v>
      </c>
      <c r="O1267" s="91" t="str">
        <f t="shared" si="389"/>
        <v/>
      </c>
      <c r="P1267" s="91" t="str">
        <f t="shared" si="390"/>
        <v/>
      </c>
      <c r="Q1267" s="91" t="str">
        <f t="shared" si="391"/>
        <v>HDJ</v>
      </c>
      <c r="R1267" s="82"/>
      <c r="S1267" s="95">
        <f t="shared" si="392"/>
        <v>0</v>
      </c>
      <c r="T1267" s="95">
        <f t="shared" si="393"/>
        <v>0</v>
      </c>
      <c r="U1267" s="79" t="e">
        <f>VLOOKUP($S1267,'Grille de Tarif OQN'!$B$2:$S$3603,U$1,0)</f>
        <v>#N/A</v>
      </c>
      <c r="V1267" s="79" t="e">
        <f>VLOOKUP($S1267,'Grille de Tarif OQN'!$B$2:$S$3603,V$1,0)</f>
        <v>#N/A</v>
      </c>
      <c r="W1267" s="79" t="e">
        <f>VLOOKUP($S1267,'Grille de Tarif OQN'!$B$2:$S$3603,W$1,0)</f>
        <v>#N/A</v>
      </c>
      <c r="X1267" s="79" t="e">
        <f>VLOOKUP($S1267,'Grille de Tarif OQN'!$B$2:$S$3603,X$1,0)</f>
        <v>#N/A</v>
      </c>
      <c r="Y1267" s="79" t="e">
        <f>VLOOKUP($S1267,'Grille de Tarif OQN'!$B$2:$S$3603,Y$1,0)</f>
        <v>#N/A</v>
      </c>
      <c r="Z1267" s="79" t="e">
        <f>VLOOKUP($S1267,'Grille de Tarif OQN'!$B$2:$S$3603,Z$1,0)</f>
        <v>#N/A</v>
      </c>
      <c r="AA1267" s="79" t="e">
        <f>VLOOKUP($S1267,'Grille de Tarif OQN'!$B$2:$S$3603,AA$1,0)</f>
        <v>#N/A</v>
      </c>
      <c r="AB1267" s="79" t="e">
        <f>VLOOKUP($S1267,'Grille de Tarif OQN'!$B$2:$S$3603,AB$1,0)</f>
        <v>#N/A</v>
      </c>
      <c r="AC1267" s="79" t="e">
        <f>VLOOKUP($S1267,'Grille de Tarif OQN'!$B$2:$S$3603,AC$1,0)</f>
        <v>#N/A</v>
      </c>
      <c r="AD1267" s="79" t="e">
        <f>VLOOKUP($S1267,'Grille de Tarif OQN'!$B$2:$S$3603,AD$1,0)</f>
        <v>#N/A</v>
      </c>
      <c r="AE1267" s="79" t="e">
        <f>VLOOKUP($S1267,'Grille de Tarif OQN'!$B$2:$S$3603,AE$1,0)</f>
        <v>#N/A</v>
      </c>
      <c r="AF1267" s="79" t="e">
        <f>VLOOKUP($S1267,'Grille de Tarif OQN'!$B$2:$S$3603,AF$1,0)</f>
        <v>#N/A</v>
      </c>
      <c r="AG1267" s="79" t="e">
        <f>VLOOKUP($S1267,'Grille de Tarif OQN'!$B$2:$S$3603,AG$1,0)</f>
        <v>#N/A</v>
      </c>
      <c r="AH1267" s="79" t="e">
        <f>VLOOKUP($S1267,'Grille de Tarif OQN'!$B$2:$S$3603,AH$1,0)</f>
        <v>#N/A</v>
      </c>
      <c r="AI1267" s="79" t="e">
        <f>VLOOKUP($S1267,'Grille de Tarif OQN'!$B$2:$S$3603,AI$1,0)</f>
        <v>#N/A</v>
      </c>
      <c r="AJ1267" s="79" t="e">
        <f>VLOOKUP($S1267,'Grille de Tarif OQN'!$B$2:$S$3603,AJ$1,0)</f>
        <v>#N/A</v>
      </c>
      <c r="AK1267" s="81"/>
      <c r="AL1267" s="81"/>
      <c r="AM1267" s="81"/>
      <c r="AN1267" s="81"/>
      <c r="AO1267" s="81"/>
      <c r="AP1267" s="81"/>
      <c r="AQ1267" s="81"/>
      <c r="AR1267" s="81"/>
      <c r="AS1267" s="81"/>
      <c r="AT1267" s="81"/>
      <c r="AU1267" s="72"/>
      <c r="AV1267"/>
      <c r="AW1267"/>
      <c r="AX1267"/>
      <c r="AY1267"/>
      <c r="AZ1267" s="96">
        <f t="shared" si="394"/>
        <v>0</v>
      </c>
      <c r="BA1267" s="24" t="e">
        <f t="shared" si="395"/>
        <v>#N/A</v>
      </c>
      <c r="BB1267" s="24" t="e">
        <f t="shared" si="396"/>
        <v>#N/A</v>
      </c>
      <c r="BC1267" s="24" t="e">
        <f t="shared" si="397"/>
        <v>#N/A</v>
      </c>
      <c r="BD1267" s="24" t="e">
        <f t="shared" si="398"/>
        <v>#N/A</v>
      </c>
      <c r="BE1267"/>
      <c r="BF1267" t="e">
        <f t="shared" si="399"/>
        <v>#N/A</v>
      </c>
      <c r="BG1267" t="str">
        <f t="shared" si="400"/>
        <v>HDJ</v>
      </c>
      <c r="BH1267" s="20" t="e">
        <f t="shared" si="401"/>
        <v>#N/A</v>
      </c>
      <c r="BI1267" s="20" t="e">
        <f t="shared" si="402"/>
        <v>#N/A</v>
      </c>
      <c r="BJ1267" s="20" t="e">
        <f t="shared" si="403"/>
        <v>#N/A</v>
      </c>
      <c r="BK1267" s="20" t="e">
        <f t="shared" si="404"/>
        <v>#N/A</v>
      </c>
      <c r="BL1267" s="20" t="e">
        <f t="shared" si="405"/>
        <v>#N/A</v>
      </c>
      <c r="BM1267" s="20" t="e">
        <f t="shared" si="407"/>
        <v>#N/A</v>
      </c>
      <c r="BN1267" s="20" t="e">
        <f t="shared" si="406"/>
        <v>#N/A</v>
      </c>
    </row>
    <row r="1268" spans="1:66">
      <c r="A1268" s="92"/>
      <c r="B1268" s="90"/>
      <c r="C1268" s="90"/>
      <c r="D1268" s="93"/>
      <c r="E1268" s="93"/>
      <c r="F1268" s="93"/>
      <c r="G1268" s="93"/>
      <c r="H1268" s="93"/>
      <c r="I1268" s="93"/>
      <c r="J1268" s="93"/>
      <c r="K1268" s="93"/>
      <c r="L1268" s="92"/>
      <c r="M1268" s="93"/>
      <c r="N1268" s="91">
        <f t="shared" si="388"/>
        <v>0</v>
      </c>
      <c r="O1268" s="91" t="str">
        <f t="shared" si="389"/>
        <v/>
      </c>
      <c r="P1268" s="91" t="str">
        <f t="shared" si="390"/>
        <v/>
      </c>
      <c r="Q1268" s="91" t="str">
        <f t="shared" si="391"/>
        <v>HDJ</v>
      </c>
      <c r="R1268" s="82"/>
      <c r="S1268" s="95">
        <f t="shared" si="392"/>
        <v>0</v>
      </c>
      <c r="T1268" s="95">
        <f t="shared" si="393"/>
        <v>0</v>
      </c>
      <c r="U1268" s="79" t="e">
        <f>VLOOKUP($S1268,'Grille de Tarif OQN'!$B$2:$S$3603,U$1,0)</f>
        <v>#N/A</v>
      </c>
      <c r="V1268" s="79" t="e">
        <f>VLOOKUP($S1268,'Grille de Tarif OQN'!$B$2:$S$3603,V$1,0)</f>
        <v>#N/A</v>
      </c>
      <c r="W1268" s="79" t="e">
        <f>VLOOKUP($S1268,'Grille de Tarif OQN'!$B$2:$S$3603,W$1,0)</f>
        <v>#N/A</v>
      </c>
      <c r="X1268" s="79" t="e">
        <f>VLOOKUP($S1268,'Grille de Tarif OQN'!$B$2:$S$3603,X$1,0)</f>
        <v>#N/A</v>
      </c>
      <c r="Y1268" s="79" t="e">
        <f>VLOOKUP($S1268,'Grille de Tarif OQN'!$B$2:$S$3603,Y$1,0)</f>
        <v>#N/A</v>
      </c>
      <c r="Z1268" s="79" t="e">
        <f>VLOOKUP($S1268,'Grille de Tarif OQN'!$B$2:$S$3603,Z$1,0)</f>
        <v>#N/A</v>
      </c>
      <c r="AA1268" s="79" t="e">
        <f>VLOOKUP($S1268,'Grille de Tarif OQN'!$B$2:$S$3603,AA$1,0)</f>
        <v>#N/A</v>
      </c>
      <c r="AB1268" s="79" t="e">
        <f>VLOOKUP($S1268,'Grille de Tarif OQN'!$B$2:$S$3603,AB$1,0)</f>
        <v>#N/A</v>
      </c>
      <c r="AC1268" s="79" t="e">
        <f>VLOOKUP($S1268,'Grille de Tarif OQN'!$B$2:$S$3603,AC$1,0)</f>
        <v>#N/A</v>
      </c>
      <c r="AD1268" s="79" t="e">
        <f>VLOOKUP($S1268,'Grille de Tarif OQN'!$B$2:$S$3603,AD$1,0)</f>
        <v>#N/A</v>
      </c>
      <c r="AE1268" s="79" t="e">
        <f>VLOOKUP($S1268,'Grille de Tarif OQN'!$B$2:$S$3603,AE$1,0)</f>
        <v>#N/A</v>
      </c>
      <c r="AF1268" s="79" t="e">
        <f>VLOOKUP($S1268,'Grille de Tarif OQN'!$B$2:$S$3603,AF$1,0)</f>
        <v>#N/A</v>
      </c>
      <c r="AG1268" s="79" t="e">
        <f>VLOOKUP($S1268,'Grille de Tarif OQN'!$B$2:$S$3603,AG$1,0)</f>
        <v>#N/A</v>
      </c>
      <c r="AH1268" s="79" t="e">
        <f>VLOOKUP($S1268,'Grille de Tarif OQN'!$B$2:$S$3603,AH$1,0)</f>
        <v>#N/A</v>
      </c>
      <c r="AI1268" s="79" t="e">
        <f>VLOOKUP($S1268,'Grille de Tarif OQN'!$B$2:$S$3603,AI$1,0)</f>
        <v>#N/A</v>
      </c>
      <c r="AJ1268" s="79" t="e">
        <f>VLOOKUP($S1268,'Grille de Tarif OQN'!$B$2:$S$3603,AJ$1,0)</f>
        <v>#N/A</v>
      </c>
      <c r="AK1268" s="81"/>
      <c r="AL1268" s="81"/>
      <c r="AM1268" s="81"/>
      <c r="AN1268" s="81"/>
      <c r="AO1268" s="81"/>
      <c r="AP1268" s="81"/>
      <c r="AQ1268" s="81"/>
      <c r="AR1268" s="81"/>
      <c r="AS1268" s="81"/>
      <c r="AT1268" s="81"/>
      <c r="AU1268" s="72"/>
      <c r="AV1268"/>
      <c r="AW1268"/>
      <c r="AX1268"/>
      <c r="AY1268"/>
      <c r="AZ1268" s="96">
        <f t="shared" si="394"/>
        <v>0</v>
      </c>
      <c r="BA1268" s="24" t="e">
        <f t="shared" si="395"/>
        <v>#N/A</v>
      </c>
      <c r="BB1268" s="24" t="e">
        <f t="shared" si="396"/>
        <v>#N/A</v>
      </c>
      <c r="BC1268" s="24" t="e">
        <f t="shared" si="397"/>
        <v>#N/A</v>
      </c>
      <c r="BD1268" s="24" t="e">
        <f t="shared" si="398"/>
        <v>#N/A</v>
      </c>
      <c r="BE1268"/>
      <c r="BF1268" t="e">
        <f t="shared" si="399"/>
        <v>#N/A</v>
      </c>
      <c r="BG1268" t="str">
        <f t="shared" si="400"/>
        <v>HDJ</v>
      </c>
      <c r="BH1268" s="20" t="e">
        <f t="shared" si="401"/>
        <v>#N/A</v>
      </c>
      <c r="BI1268" s="20" t="e">
        <f t="shared" si="402"/>
        <v>#N/A</v>
      </c>
      <c r="BJ1268" s="20" t="e">
        <f t="shared" si="403"/>
        <v>#N/A</v>
      </c>
      <c r="BK1268" s="20" t="e">
        <f t="shared" si="404"/>
        <v>#N/A</v>
      </c>
      <c r="BL1268" s="20" t="e">
        <f t="shared" si="405"/>
        <v>#N/A</v>
      </c>
      <c r="BM1268" s="20" t="e">
        <f t="shared" si="407"/>
        <v>#N/A</v>
      </c>
      <c r="BN1268" s="20" t="e">
        <f t="shared" si="406"/>
        <v>#N/A</v>
      </c>
    </row>
    <row r="1269" spans="1:66">
      <c r="A1269" s="92"/>
      <c r="B1269" s="90"/>
      <c r="C1269" s="90"/>
      <c r="D1269" s="93"/>
      <c r="E1269" s="93"/>
      <c r="F1269" s="93"/>
      <c r="G1269" s="93"/>
      <c r="H1269" s="93"/>
      <c r="I1269" s="93"/>
      <c r="J1269" s="93"/>
      <c r="K1269" s="93"/>
      <c r="L1269" s="92"/>
      <c r="M1269" s="93"/>
      <c r="N1269" s="91">
        <f t="shared" si="388"/>
        <v>0</v>
      </c>
      <c r="O1269" s="91" t="str">
        <f t="shared" si="389"/>
        <v/>
      </c>
      <c r="P1269" s="91" t="str">
        <f t="shared" si="390"/>
        <v/>
      </c>
      <c r="Q1269" s="91" t="str">
        <f t="shared" si="391"/>
        <v>HDJ</v>
      </c>
      <c r="R1269" s="82"/>
      <c r="S1269" s="95">
        <f t="shared" si="392"/>
        <v>0</v>
      </c>
      <c r="T1269" s="95">
        <f t="shared" si="393"/>
        <v>0</v>
      </c>
      <c r="U1269" s="79" t="e">
        <f>VLOOKUP($S1269,'Grille de Tarif OQN'!$B$2:$S$3603,U$1,0)</f>
        <v>#N/A</v>
      </c>
      <c r="V1269" s="79" t="e">
        <f>VLOOKUP($S1269,'Grille de Tarif OQN'!$B$2:$S$3603,V$1,0)</f>
        <v>#N/A</v>
      </c>
      <c r="W1269" s="79" t="e">
        <f>VLOOKUP($S1269,'Grille de Tarif OQN'!$B$2:$S$3603,W$1,0)</f>
        <v>#N/A</v>
      </c>
      <c r="X1269" s="79" t="e">
        <f>VLOOKUP($S1269,'Grille de Tarif OQN'!$B$2:$S$3603,X$1,0)</f>
        <v>#N/A</v>
      </c>
      <c r="Y1269" s="79" t="e">
        <f>VLOOKUP($S1269,'Grille de Tarif OQN'!$B$2:$S$3603,Y$1,0)</f>
        <v>#N/A</v>
      </c>
      <c r="Z1269" s="79" t="e">
        <f>VLOOKUP($S1269,'Grille de Tarif OQN'!$B$2:$S$3603,Z$1,0)</f>
        <v>#N/A</v>
      </c>
      <c r="AA1269" s="79" t="e">
        <f>VLOOKUP($S1269,'Grille de Tarif OQN'!$B$2:$S$3603,AA$1,0)</f>
        <v>#N/A</v>
      </c>
      <c r="AB1269" s="79" t="e">
        <f>VLOOKUP($S1269,'Grille de Tarif OQN'!$B$2:$S$3603,AB$1,0)</f>
        <v>#N/A</v>
      </c>
      <c r="AC1269" s="79" t="e">
        <f>VLOOKUP($S1269,'Grille de Tarif OQN'!$B$2:$S$3603,AC$1,0)</f>
        <v>#N/A</v>
      </c>
      <c r="AD1269" s="79" t="e">
        <f>VLOOKUP($S1269,'Grille de Tarif OQN'!$B$2:$S$3603,AD$1,0)</f>
        <v>#N/A</v>
      </c>
      <c r="AE1269" s="79" t="e">
        <f>VLOOKUP($S1269,'Grille de Tarif OQN'!$B$2:$S$3603,AE$1,0)</f>
        <v>#N/A</v>
      </c>
      <c r="AF1269" s="79" t="e">
        <f>VLOOKUP($S1269,'Grille de Tarif OQN'!$B$2:$S$3603,AF$1,0)</f>
        <v>#N/A</v>
      </c>
      <c r="AG1269" s="79" t="e">
        <f>VLOOKUP($S1269,'Grille de Tarif OQN'!$B$2:$S$3603,AG$1,0)</f>
        <v>#N/A</v>
      </c>
      <c r="AH1269" s="79" t="e">
        <f>VLOOKUP($S1269,'Grille de Tarif OQN'!$B$2:$S$3603,AH$1,0)</f>
        <v>#N/A</v>
      </c>
      <c r="AI1269" s="79" t="e">
        <f>VLOOKUP($S1269,'Grille de Tarif OQN'!$B$2:$S$3603,AI$1,0)</f>
        <v>#N/A</v>
      </c>
      <c r="AJ1269" s="79" t="e">
        <f>VLOOKUP($S1269,'Grille de Tarif OQN'!$B$2:$S$3603,AJ$1,0)</f>
        <v>#N/A</v>
      </c>
      <c r="AK1269" s="81"/>
      <c r="AL1269" s="81"/>
      <c r="AM1269" s="81"/>
      <c r="AN1269" s="81"/>
      <c r="AO1269" s="81"/>
      <c r="AP1269" s="81"/>
      <c r="AQ1269" s="81"/>
      <c r="AR1269" s="81"/>
      <c r="AS1269" s="81"/>
      <c r="AT1269" s="81"/>
      <c r="AU1269" s="72"/>
      <c r="AV1269"/>
      <c r="AW1269"/>
      <c r="AX1269"/>
      <c r="AY1269"/>
      <c r="AZ1269" s="96">
        <f t="shared" si="394"/>
        <v>0</v>
      </c>
      <c r="BA1269" s="24" t="e">
        <f t="shared" si="395"/>
        <v>#N/A</v>
      </c>
      <c r="BB1269" s="24" t="e">
        <f t="shared" si="396"/>
        <v>#N/A</v>
      </c>
      <c r="BC1269" s="24" t="e">
        <f t="shared" si="397"/>
        <v>#N/A</v>
      </c>
      <c r="BD1269" s="24" t="e">
        <f t="shared" si="398"/>
        <v>#N/A</v>
      </c>
      <c r="BE1269"/>
      <c r="BF1269" t="e">
        <f t="shared" si="399"/>
        <v>#N/A</v>
      </c>
      <c r="BG1269" t="str">
        <f t="shared" si="400"/>
        <v>HDJ</v>
      </c>
      <c r="BH1269" s="20" t="e">
        <f t="shared" si="401"/>
        <v>#N/A</v>
      </c>
      <c r="BI1269" s="20" t="e">
        <f t="shared" si="402"/>
        <v>#N/A</v>
      </c>
      <c r="BJ1269" s="20" t="e">
        <f t="shared" si="403"/>
        <v>#N/A</v>
      </c>
      <c r="BK1269" s="20" t="e">
        <f t="shared" si="404"/>
        <v>#N/A</v>
      </c>
      <c r="BL1269" s="20" t="e">
        <f t="shared" si="405"/>
        <v>#N/A</v>
      </c>
      <c r="BM1269" s="20" t="e">
        <f t="shared" si="407"/>
        <v>#N/A</v>
      </c>
      <c r="BN1269" s="20" t="e">
        <f t="shared" si="406"/>
        <v>#N/A</v>
      </c>
    </row>
    <row r="1270" spans="1:66">
      <c r="A1270" s="92"/>
      <c r="B1270" s="90"/>
      <c r="C1270" s="90"/>
      <c r="D1270" s="93"/>
      <c r="E1270" s="93"/>
      <c r="F1270" s="93"/>
      <c r="G1270" s="93"/>
      <c r="H1270" s="93"/>
      <c r="I1270" s="93"/>
      <c r="J1270" s="93"/>
      <c r="K1270" s="93"/>
      <c r="L1270" s="92"/>
      <c r="M1270" s="93"/>
      <c r="N1270" s="91">
        <f t="shared" si="388"/>
        <v>0</v>
      </c>
      <c r="O1270" s="91" t="str">
        <f t="shared" si="389"/>
        <v/>
      </c>
      <c r="P1270" s="91" t="str">
        <f t="shared" si="390"/>
        <v/>
      </c>
      <c r="Q1270" s="91" t="str">
        <f t="shared" si="391"/>
        <v>HDJ</v>
      </c>
      <c r="R1270" s="82"/>
      <c r="S1270" s="95">
        <f t="shared" si="392"/>
        <v>0</v>
      </c>
      <c r="T1270" s="95">
        <f t="shared" si="393"/>
        <v>0</v>
      </c>
      <c r="U1270" s="79" t="e">
        <f>VLOOKUP($S1270,'Grille de Tarif OQN'!$B$2:$S$3603,U$1,0)</f>
        <v>#N/A</v>
      </c>
      <c r="V1270" s="79" t="e">
        <f>VLOOKUP($S1270,'Grille de Tarif OQN'!$B$2:$S$3603,V$1,0)</f>
        <v>#N/A</v>
      </c>
      <c r="W1270" s="79" t="e">
        <f>VLOOKUP($S1270,'Grille de Tarif OQN'!$B$2:$S$3603,W$1,0)</f>
        <v>#N/A</v>
      </c>
      <c r="X1270" s="79" t="e">
        <f>VLOOKUP($S1270,'Grille de Tarif OQN'!$B$2:$S$3603,X$1,0)</f>
        <v>#N/A</v>
      </c>
      <c r="Y1270" s="79" t="e">
        <f>VLOOKUP($S1270,'Grille de Tarif OQN'!$B$2:$S$3603,Y$1,0)</f>
        <v>#N/A</v>
      </c>
      <c r="Z1270" s="79" t="e">
        <f>VLOOKUP($S1270,'Grille de Tarif OQN'!$B$2:$S$3603,Z$1,0)</f>
        <v>#N/A</v>
      </c>
      <c r="AA1270" s="79" t="e">
        <f>VLOOKUP($S1270,'Grille de Tarif OQN'!$B$2:$S$3603,AA$1,0)</f>
        <v>#N/A</v>
      </c>
      <c r="AB1270" s="79" t="e">
        <f>VLOOKUP($S1270,'Grille de Tarif OQN'!$B$2:$S$3603,AB$1,0)</f>
        <v>#N/A</v>
      </c>
      <c r="AC1270" s="79" t="e">
        <f>VLOOKUP($S1270,'Grille de Tarif OQN'!$B$2:$S$3603,AC$1,0)</f>
        <v>#N/A</v>
      </c>
      <c r="AD1270" s="79" t="e">
        <f>VLOOKUP($S1270,'Grille de Tarif OQN'!$B$2:$S$3603,AD$1,0)</f>
        <v>#N/A</v>
      </c>
      <c r="AE1270" s="79" t="e">
        <f>VLOOKUP($S1270,'Grille de Tarif OQN'!$B$2:$S$3603,AE$1,0)</f>
        <v>#N/A</v>
      </c>
      <c r="AF1270" s="79" t="e">
        <f>VLOOKUP($S1270,'Grille de Tarif OQN'!$B$2:$S$3603,AF$1,0)</f>
        <v>#N/A</v>
      </c>
      <c r="AG1270" s="79" t="e">
        <f>VLOOKUP($S1270,'Grille de Tarif OQN'!$B$2:$S$3603,AG$1,0)</f>
        <v>#N/A</v>
      </c>
      <c r="AH1270" s="79" t="e">
        <f>VLOOKUP($S1270,'Grille de Tarif OQN'!$B$2:$S$3603,AH$1,0)</f>
        <v>#N/A</v>
      </c>
      <c r="AI1270" s="79" t="e">
        <f>VLOOKUP($S1270,'Grille de Tarif OQN'!$B$2:$S$3603,AI$1,0)</f>
        <v>#N/A</v>
      </c>
      <c r="AJ1270" s="79" t="e">
        <f>VLOOKUP($S1270,'Grille de Tarif OQN'!$B$2:$S$3603,AJ$1,0)</f>
        <v>#N/A</v>
      </c>
      <c r="AK1270" s="81"/>
      <c r="AL1270" s="81"/>
      <c r="AM1270" s="81"/>
      <c r="AN1270" s="81"/>
      <c r="AO1270" s="81"/>
      <c r="AP1270" s="81"/>
      <c r="AQ1270" s="81"/>
      <c r="AR1270" s="81"/>
      <c r="AS1270" s="81"/>
      <c r="AT1270" s="81"/>
      <c r="AU1270" s="72"/>
      <c r="AV1270"/>
      <c r="AW1270"/>
      <c r="AX1270"/>
      <c r="AY1270"/>
      <c r="AZ1270" s="96">
        <f t="shared" si="394"/>
        <v>0</v>
      </c>
      <c r="BA1270" s="24" t="e">
        <f t="shared" si="395"/>
        <v>#N/A</v>
      </c>
      <c r="BB1270" s="24" t="e">
        <f t="shared" si="396"/>
        <v>#N/A</v>
      </c>
      <c r="BC1270" s="24" t="e">
        <f t="shared" si="397"/>
        <v>#N/A</v>
      </c>
      <c r="BD1270" s="24" t="e">
        <f t="shared" si="398"/>
        <v>#N/A</v>
      </c>
      <c r="BE1270"/>
      <c r="BF1270" t="e">
        <f t="shared" si="399"/>
        <v>#N/A</v>
      </c>
      <c r="BG1270" t="str">
        <f t="shared" si="400"/>
        <v>HDJ</v>
      </c>
      <c r="BH1270" s="20" t="e">
        <f t="shared" si="401"/>
        <v>#N/A</v>
      </c>
      <c r="BI1270" s="20" t="e">
        <f t="shared" si="402"/>
        <v>#N/A</v>
      </c>
      <c r="BJ1270" s="20" t="e">
        <f t="shared" si="403"/>
        <v>#N/A</v>
      </c>
      <c r="BK1270" s="20" t="e">
        <f t="shared" si="404"/>
        <v>#N/A</v>
      </c>
      <c r="BL1270" s="20" t="e">
        <f t="shared" si="405"/>
        <v>#N/A</v>
      </c>
      <c r="BM1270" s="20" t="e">
        <f t="shared" si="407"/>
        <v>#N/A</v>
      </c>
      <c r="BN1270" s="20" t="e">
        <f t="shared" si="406"/>
        <v>#N/A</v>
      </c>
    </row>
    <row r="1271" spans="1:66">
      <c r="A1271" s="92"/>
      <c r="B1271" s="90"/>
      <c r="C1271" s="90"/>
      <c r="D1271" s="93"/>
      <c r="E1271" s="93"/>
      <c r="F1271" s="93"/>
      <c r="G1271" s="93"/>
      <c r="H1271" s="93"/>
      <c r="I1271" s="93"/>
      <c r="J1271" s="93"/>
      <c r="K1271" s="93"/>
      <c r="L1271" s="92"/>
      <c r="M1271" s="93"/>
      <c r="N1271" s="91">
        <f t="shared" si="388"/>
        <v>0</v>
      </c>
      <c r="O1271" s="91" t="str">
        <f t="shared" si="389"/>
        <v/>
      </c>
      <c r="P1271" s="91" t="str">
        <f t="shared" si="390"/>
        <v/>
      </c>
      <c r="Q1271" s="91" t="str">
        <f t="shared" si="391"/>
        <v>HDJ</v>
      </c>
      <c r="R1271" s="82"/>
      <c r="S1271" s="95">
        <f t="shared" si="392"/>
        <v>0</v>
      </c>
      <c r="T1271" s="95">
        <f t="shared" si="393"/>
        <v>0</v>
      </c>
      <c r="U1271" s="79" t="e">
        <f>VLOOKUP($S1271,'Grille de Tarif OQN'!$B$2:$S$3603,U$1,0)</f>
        <v>#N/A</v>
      </c>
      <c r="V1271" s="79" t="e">
        <f>VLOOKUP($S1271,'Grille de Tarif OQN'!$B$2:$S$3603,V$1,0)</f>
        <v>#N/A</v>
      </c>
      <c r="W1271" s="79" t="e">
        <f>VLOOKUP($S1271,'Grille de Tarif OQN'!$B$2:$S$3603,W$1,0)</f>
        <v>#N/A</v>
      </c>
      <c r="X1271" s="79" t="e">
        <f>VLOOKUP($S1271,'Grille de Tarif OQN'!$B$2:$S$3603,X$1,0)</f>
        <v>#N/A</v>
      </c>
      <c r="Y1271" s="79" t="e">
        <f>VLOOKUP($S1271,'Grille de Tarif OQN'!$B$2:$S$3603,Y$1,0)</f>
        <v>#N/A</v>
      </c>
      <c r="Z1271" s="79" t="e">
        <f>VLOOKUP($S1271,'Grille de Tarif OQN'!$B$2:$S$3603,Z$1,0)</f>
        <v>#N/A</v>
      </c>
      <c r="AA1271" s="79" t="e">
        <f>VLOOKUP($S1271,'Grille de Tarif OQN'!$B$2:$S$3603,AA$1,0)</f>
        <v>#N/A</v>
      </c>
      <c r="AB1271" s="79" t="e">
        <f>VLOOKUP($S1271,'Grille de Tarif OQN'!$B$2:$S$3603,AB$1,0)</f>
        <v>#N/A</v>
      </c>
      <c r="AC1271" s="79" t="e">
        <f>VLOOKUP($S1271,'Grille de Tarif OQN'!$B$2:$S$3603,AC$1,0)</f>
        <v>#N/A</v>
      </c>
      <c r="AD1271" s="79" t="e">
        <f>VLOOKUP($S1271,'Grille de Tarif OQN'!$B$2:$S$3603,AD$1,0)</f>
        <v>#N/A</v>
      </c>
      <c r="AE1271" s="79" t="e">
        <f>VLOOKUP($S1271,'Grille de Tarif OQN'!$B$2:$S$3603,AE$1,0)</f>
        <v>#N/A</v>
      </c>
      <c r="AF1271" s="79" t="e">
        <f>VLOOKUP($S1271,'Grille de Tarif OQN'!$B$2:$S$3603,AF$1,0)</f>
        <v>#N/A</v>
      </c>
      <c r="AG1271" s="79" t="e">
        <f>VLOOKUP($S1271,'Grille de Tarif OQN'!$B$2:$S$3603,AG$1,0)</f>
        <v>#N/A</v>
      </c>
      <c r="AH1271" s="79" t="e">
        <f>VLOOKUP($S1271,'Grille de Tarif OQN'!$B$2:$S$3603,AH$1,0)</f>
        <v>#N/A</v>
      </c>
      <c r="AI1271" s="79" t="e">
        <f>VLOOKUP($S1271,'Grille de Tarif OQN'!$B$2:$S$3603,AI$1,0)</f>
        <v>#N/A</v>
      </c>
      <c r="AJ1271" s="79" t="e">
        <f>VLOOKUP($S1271,'Grille de Tarif OQN'!$B$2:$S$3603,AJ$1,0)</f>
        <v>#N/A</v>
      </c>
      <c r="AK1271" s="81"/>
      <c r="AL1271" s="81"/>
      <c r="AM1271" s="81"/>
      <c r="AN1271" s="81"/>
      <c r="AO1271" s="81"/>
      <c r="AP1271" s="81"/>
      <c r="AQ1271" s="81"/>
      <c r="AR1271" s="81"/>
      <c r="AS1271" s="81"/>
      <c r="AT1271" s="81"/>
      <c r="AU1271" s="72"/>
      <c r="AV1271"/>
      <c r="AW1271"/>
      <c r="AX1271"/>
      <c r="AY1271"/>
      <c r="AZ1271" s="96">
        <f t="shared" si="394"/>
        <v>0</v>
      </c>
      <c r="BA1271" s="24" t="e">
        <f t="shared" si="395"/>
        <v>#N/A</v>
      </c>
      <c r="BB1271" s="24" t="e">
        <f t="shared" si="396"/>
        <v>#N/A</v>
      </c>
      <c r="BC1271" s="24" t="e">
        <f t="shared" si="397"/>
        <v>#N/A</v>
      </c>
      <c r="BD1271" s="24" t="e">
        <f t="shared" si="398"/>
        <v>#N/A</v>
      </c>
      <c r="BE1271"/>
      <c r="BF1271" t="e">
        <f t="shared" si="399"/>
        <v>#N/A</v>
      </c>
      <c r="BG1271" t="str">
        <f t="shared" si="400"/>
        <v>HDJ</v>
      </c>
      <c r="BH1271" s="20" t="e">
        <f t="shared" si="401"/>
        <v>#N/A</v>
      </c>
      <c r="BI1271" s="20" t="e">
        <f t="shared" si="402"/>
        <v>#N/A</v>
      </c>
      <c r="BJ1271" s="20" t="e">
        <f t="shared" si="403"/>
        <v>#N/A</v>
      </c>
      <c r="BK1271" s="20" t="e">
        <f t="shared" si="404"/>
        <v>#N/A</v>
      </c>
      <c r="BL1271" s="20" t="e">
        <f t="shared" si="405"/>
        <v>#N/A</v>
      </c>
      <c r="BM1271" s="20" t="e">
        <f t="shared" si="407"/>
        <v>#N/A</v>
      </c>
      <c r="BN1271" s="20" t="e">
        <f t="shared" si="406"/>
        <v>#N/A</v>
      </c>
    </row>
    <row r="1272" spans="1:66">
      <c r="A1272" s="92"/>
      <c r="B1272" s="90"/>
      <c r="C1272" s="90"/>
      <c r="D1272" s="93"/>
      <c r="E1272" s="93"/>
      <c r="F1272" s="93"/>
      <c r="G1272" s="93"/>
      <c r="H1272" s="93"/>
      <c r="I1272" s="93"/>
      <c r="J1272" s="93"/>
      <c r="K1272" s="93"/>
      <c r="L1272" s="92"/>
      <c r="M1272" s="93"/>
      <c r="N1272" s="91">
        <f t="shared" si="388"/>
        <v>0</v>
      </c>
      <c r="O1272" s="91" t="str">
        <f t="shared" si="389"/>
        <v/>
      </c>
      <c r="P1272" s="91" t="str">
        <f t="shared" si="390"/>
        <v/>
      </c>
      <c r="Q1272" s="91" t="str">
        <f t="shared" si="391"/>
        <v>HDJ</v>
      </c>
      <c r="R1272" s="82"/>
      <c r="S1272" s="95">
        <f t="shared" si="392"/>
        <v>0</v>
      </c>
      <c r="T1272" s="95">
        <f t="shared" si="393"/>
        <v>0</v>
      </c>
      <c r="U1272" s="79" t="e">
        <f>VLOOKUP($S1272,'Grille de Tarif OQN'!$B$2:$S$3603,U$1,0)</f>
        <v>#N/A</v>
      </c>
      <c r="V1272" s="79" t="e">
        <f>VLOOKUP($S1272,'Grille de Tarif OQN'!$B$2:$S$3603,V$1,0)</f>
        <v>#N/A</v>
      </c>
      <c r="W1272" s="79" t="e">
        <f>VLOOKUP($S1272,'Grille de Tarif OQN'!$B$2:$S$3603,W$1,0)</f>
        <v>#N/A</v>
      </c>
      <c r="X1272" s="79" t="e">
        <f>VLOOKUP($S1272,'Grille de Tarif OQN'!$B$2:$S$3603,X$1,0)</f>
        <v>#N/A</v>
      </c>
      <c r="Y1272" s="79" t="e">
        <f>VLOOKUP($S1272,'Grille de Tarif OQN'!$B$2:$S$3603,Y$1,0)</f>
        <v>#N/A</v>
      </c>
      <c r="Z1272" s="79" t="e">
        <f>VLOOKUP($S1272,'Grille de Tarif OQN'!$B$2:$S$3603,Z$1,0)</f>
        <v>#N/A</v>
      </c>
      <c r="AA1272" s="79" t="e">
        <f>VLOOKUP($S1272,'Grille de Tarif OQN'!$B$2:$S$3603,AA$1,0)</f>
        <v>#N/A</v>
      </c>
      <c r="AB1272" s="79" t="e">
        <f>VLOOKUP($S1272,'Grille de Tarif OQN'!$B$2:$S$3603,AB$1,0)</f>
        <v>#N/A</v>
      </c>
      <c r="AC1272" s="79" t="e">
        <f>VLOOKUP($S1272,'Grille de Tarif OQN'!$B$2:$S$3603,AC$1,0)</f>
        <v>#N/A</v>
      </c>
      <c r="AD1272" s="79" t="e">
        <f>VLOOKUP($S1272,'Grille de Tarif OQN'!$B$2:$S$3603,AD$1,0)</f>
        <v>#N/A</v>
      </c>
      <c r="AE1272" s="79" t="e">
        <f>VLOOKUP($S1272,'Grille de Tarif OQN'!$B$2:$S$3603,AE$1,0)</f>
        <v>#N/A</v>
      </c>
      <c r="AF1272" s="79" t="e">
        <f>VLOOKUP($S1272,'Grille de Tarif OQN'!$B$2:$S$3603,AF$1,0)</f>
        <v>#N/A</v>
      </c>
      <c r="AG1272" s="79" t="e">
        <f>VLOOKUP($S1272,'Grille de Tarif OQN'!$B$2:$S$3603,AG$1,0)</f>
        <v>#N/A</v>
      </c>
      <c r="AH1272" s="79" t="e">
        <f>VLOOKUP($S1272,'Grille de Tarif OQN'!$B$2:$S$3603,AH$1,0)</f>
        <v>#N/A</v>
      </c>
      <c r="AI1272" s="79" t="e">
        <f>VLOOKUP($S1272,'Grille de Tarif OQN'!$B$2:$S$3603,AI$1,0)</f>
        <v>#N/A</v>
      </c>
      <c r="AJ1272" s="79" t="e">
        <f>VLOOKUP($S1272,'Grille de Tarif OQN'!$B$2:$S$3603,AJ$1,0)</f>
        <v>#N/A</v>
      </c>
      <c r="AK1272" s="81"/>
      <c r="AL1272" s="81"/>
      <c r="AM1272" s="81"/>
      <c r="AN1272" s="81"/>
      <c r="AO1272" s="81"/>
      <c r="AP1272" s="81"/>
      <c r="AQ1272" s="81"/>
      <c r="AR1272" s="81"/>
      <c r="AS1272" s="81"/>
      <c r="AT1272" s="81"/>
      <c r="AU1272" s="72"/>
      <c r="AV1272"/>
      <c r="AW1272"/>
      <c r="AX1272"/>
      <c r="AY1272"/>
      <c r="AZ1272" s="96">
        <f t="shared" si="394"/>
        <v>0</v>
      </c>
      <c r="BA1272" s="24" t="e">
        <f t="shared" si="395"/>
        <v>#N/A</v>
      </c>
      <c r="BB1272" s="24" t="e">
        <f t="shared" si="396"/>
        <v>#N/A</v>
      </c>
      <c r="BC1272" s="24" t="e">
        <f t="shared" si="397"/>
        <v>#N/A</v>
      </c>
      <c r="BD1272" s="24" t="e">
        <f t="shared" si="398"/>
        <v>#N/A</v>
      </c>
      <c r="BE1272"/>
      <c r="BF1272" t="e">
        <f t="shared" si="399"/>
        <v>#N/A</v>
      </c>
      <c r="BG1272" t="str">
        <f t="shared" si="400"/>
        <v>HDJ</v>
      </c>
      <c r="BH1272" s="20" t="e">
        <f t="shared" si="401"/>
        <v>#N/A</v>
      </c>
      <c r="BI1272" s="20" t="e">
        <f t="shared" si="402"/>
        <v>#N/A</v>
      </c>
      <c r="BJ1272" s="20" t="e">
        <f t="shared" si="403"/>
        <v>#N/A</v>
      </c>
      <c r="BK1272" s="20" t="e">
        <f t="shared" si="404"/>
        <v>#N/A</v>
      </c>
      <c r="BL1272" s="20" t="e">
        <f t="shared" si="405"/>
        <v>#N/A</v>
      </c>
      <c r="BM1272" s="20" t="e">
        <f t="shared" si="407"/>
        <v>#N/A</v>
      </c>
      <c r="BN1272" s="20" t="e">
        <f t="shared" si="406"/>
        <v>#N/A</v>
      </c>
    </row>
    <row r="1273" spans="1:66">
      <c r="A1273" s="92"/>
      <c r="B1273" s="90"/>
      <c r="C1273" s="90"/>
      <c r="D1273" s="93"/>
      <c r="E1273" s="93"/>
      <c r="F1273" s="93"/>
      <c r="G1273" s="93"/>
      <c r="H1273" s="93"/>
      <c r="I1273" s="93"/>
      <c r="J1273" s="93"/>
      <c r="K1273" s="93"/>
      <c r="L1273" s="92"/>
      <c r="M1273" s="93"/>
      <c r="N1273" s="91">
        <f t="shared" ref="N1273:N1336" si="408">IF(LEN(B1273)=7,1,0)</f>
        <v>0</v>
      </c>
      <c r="O1273" s="91" t="str">
        <f t="shared" ref="O1273:O1336" si="409">LEFT(B1273,2)</f>
        <v/>
      </c>
      <c r="P1273" s="91" t="str">
        <f t="shared" ref="P1273:P1336" si="410">LEFT(B1273,4)</f>
        <v/>
      </c>
      <c r="Q1273" s="91" t="str">
        <f t="shared" ref="Q1273:Q1336" si="411">IF(F1273=1,"HC","HDJ")</f>
        <v>HDJ</v>
      </c>
      <c r="R1273" s="82"/>
      <c r="S1273" s="95">
        <f t="shared" ref="S1273:S1336" si="412">B1273</f>
        <v>0</v>
      </c>
      <c r="T1273" s="95">
        <f t="shared" ref="T1273:T1336" si="413">C1273</f>
        <v>0</v>
      </c>
      <c r="U1273" s="79" t="e">
        <f>VLOOKUP($S1273,'Grille de Tarif OQN'!$B$2:$S$3603,U$1,0)</f>
        <v>#N/A</v>
      </c>
      <c r="V1273" s="79" t="e">
        <f>VLOOKUP($S1273,'Grille de Tarif OQN'!$B$2:$S$3603,V$1,0)</f>
        <v>#N/A</v>
      </c>
      <c r="W1273" s="79" t="e">
        <f>VLOOKUP($S1273,'Grille de Tarif OQN'!$B$2:$S$3603,W$1,0)</f>
        <v>#N/A</v>
      </c>
      <c r="X1273" s="79" t="e">
        <f>VLOOKUP($S1273,'Grille de Tarif OQN'!$B$2:$S$3603,X$1,0)</f>
        <v>#N/A</v>
      </c>
      <c r="Y1273" s="79" t="e">
        <f>VLOOKUP($S1273,'Grille de Tarif OQN'!$B$2:$S$3603,Y$1,0)</f>
        <v>#N/A</v>
      </c>
      <c r="Z1273" s="79" t="e">
        <f>VLOOKUP($S1273,'Grille de Tarif OQN'!$B$2:$S$3603,Z$1,0)</f>
        <v>#N/A</v>
      </c>
      <c r="AA1273" s="79" t="e">
        <f>VLOOKUP($S1273,'Grille de Tarif OQN'!$B$2:$S$3603,AA$1,0)</f>
        <v>#N/A</v>
      </c>
      <c r="AB1273" s="79" t="e">
        <f>VLOOKUP($S1273,'Grille de Tarif OQN'!$B$2:$S$3603,AB$1,0)</f>
        <v>#N/A</v>
      </c>
      <c r="AC1273" s="79" t="e">
        <f>VLOOKUP($S1273,'Grille de Tarif OQN'!$B$2:$S$3603,AC$1,0)</f>
        <v>#N/A</v>
      </c>
      <c r="AD1273" s="79" t="e">
        <f>VLOOKUP($S1273,'Grille de Tarif OQN'!$B$2:$S$3603,AD$1,0)</f>
        <v>#N/A</v>
      </c>
      <c r="AE1273" s="79" t="e">
        <f>VLOOKUP($S1273,'Grille de Tarif OQN'!$B$2:$S$3603,AE$1,0)</f>
        <v>#N/A</v>
      </c>
      <c r="AF1273" s="79" t="e">
        <f>VLOOKUP($S1273,'Grille de Tarif OQN'!$B$2:$S$3603,AF$1,0)</f>
        <v>#N/A</v>
      </c>
      <c r="AG1273" s="79" t="e">
        <f>VLOOKUP($S1273,'Grille de Tarif OQN'!$B$2:$S$3603,AG$1,0)</f>
        <v>#N/A</v>
      </c>
      <c r="AH1273" s="79" t="e">
        <f>VLOOKUP($S1273,'Grille de Tarif OQN'!$B$2:$S$3603,AH$1,0)</f>
        <v>#N/A</v>
      </c>
      <c r="AI1273" s="79" t="e">
        <f>VLOOKUP($S1273,'Grille de Tarif OQN'!$B$2:$S$3603,AI$1,0)</f>
        <v>#N/A</v>
      </c>
      <c r="AJ1273" s="79" t="e">
        <f>VLOOKUP($S1273,'Grille de Tarif OQN'!$B$2:$S$3603,AJ$1,0)</f>
        <v>#N/A</v>
      </c>
      <c r="AK1273" s="81"/>
      <c r="AL1273" s="81"/>
      <c r="AM1273" s="81"/>
      <c r="AN1273" s="81"/>
      <c r="AO1273" s="81"/>
      <c r="AP1273" s="81"/>
      <c r="AQ1273" s="81"/>
      <c r="AR1273" s="81"/>
      <c r="AS1273" s="81"/>
      <c r="AT1273" s="81"/>
      <c r="AU1273" s="72"/>
      <c r="AV1273"/>
      <c r="AW1273"/>
      <c r="AX1273"/>
      <c r="AY1273"/>
      <c r="AZ1273" s="96">
        <f t="shared" ref="AZ1273:AZ1336" si="414">D1273</f>
        <v>0</v>
      </c>
      <c r="BA1273" s="24" t="e">
        <f t="shared" ref="BA1273:BA1336" si="415">IF(BG1273="HDJ",BN1273,IF(BF1273="ZONE90",BM1273,IF(BF1273="ZONEBASSE",BH1273,IF(BF1273="ZONEFORF1",BI1273,IF(BF1273="ZONEFORF2",BJ1273,IF(BF1273="ZONEFORF3",BK1273,BL1273))))))</f>
        <v>#N/A</v>
      </c>
      <c r="BB1273" s="24" t="e">
        <f t="shared" ref="BB1273:BB1336" si="416">BA1273/AZ1273</f>
        <v>#N/A</v>
      </c>
      <c r="BC1273" s="24" t="e">
        <f t="shared" ref="BC1273:BC1336" si="417">BA1273*$BD$1</f>
        <v>#N/A</v>
      </c>
      <c r="BD1273" s="24" t="e">
        <f t="shared" ref="BD1273:BD1336" si="418">BB1273*$BD$1</f>
        <v>#N/A</v>
      </c>
      <c r="BE1273"/>
      <c r="BF1273" t="e">
        <f t="shared" ref="BF1273:BF1336" si="419">IF(AZ1273&gt;90,"ZONE90",IF(AG1273=1,IF(AZ1273&lt;U1273,"ZONEBASSE",IF(AZ1273&lt;AI1273,"ZONEFORF1",IF(AZ1273&lt;AJ1273,"ZONEFORF2",IF(AZ1273&lt;V1273,"ZONEFORF3","ZONEHAUTE")))),IF(AZ1273&lt;U1273,"ZONEBASSE",IF(AZ1273&lt;V1273,"ZONEFORF1","ZONEHAUTE"))))</f>
        <v>#N/A</v>
      </c>
      <c r="BG1273" t="str">
        <f t="shared" ref="BG1273:BG1336" si="420">IF(RIGHT(S1273,1)="0","HDJ","HC")</f>
        <v>HDJ</v>
      </c>
      <c r="BH1273" s="20" t="e">
        <f t="shared" ref="BH1273:BH1336" si="421">IF(AZ1273&lt;8,AD1273*AZ1273,W1273-(U1273-AZ1273)*X1273)</f>
        <v>#N/A</v>
      </c>
      <c r="BI1273" s="20" t="e">
        <f t="shared" ref="BI1273:BI1336" si="422">Y1273</f>
        <v>#N/A</v>
      </c>
      <c r="BJ1273" s="20" t="e">
        <f t="shared" ref="BJ1273:BJ1336" si="423">Z1273</f>
        <v>#N/A</v>
      </c>
      <c r="BK1273" s="20" t="e">
        <f t="shared" ref="BK1273:BK1336" si="424">AA1273</f>
        <v>#N/A</v>
      </c>
      <c r="BL1273" s="20" t="e">
        <f t="shared" ref="BL1273:BL1336" si="425">IF(AG1273=1,AA1273+(AZ1273-V1273)*AB1273,Y1273+(AZ1273-V1273)*AB1273)</f>
        <v>#N/A</v>
      </c>
      <c r="BM1273" s="20" t="e">
        <f t="shared" si="407"/>
        <v>#N/A</v>
      </c>
      <c r="BN1273" s="20" t="e">
        <f t="shared" ref="BN1273:BN1336" si="426">AZ1273*Y1273</f>
        <v>#N/A</v>
      </c>
    </row>
    <row r="1274" spans="1:66">
      <c r="A1274" s="92"/>
      <c r="B1274" s="90"/>
      <c r="C1274" s="90"/>
      <c r="D1274" s="93"/>
      <c r="E1274" s="93"/>
      <c r="F1274" s="93"/>
      <c r="G1274" s="93"/>
      <c r="H1274" s="93"/>
      <c r="I1274" s="93"/>
      <c r="J1274" s="93"/>
      <c r="K1274" s="93"/>
      <c r="L1274" s="92"/>
      <c r="M1274" s="93"/>
      <c r="N1274" s="91">
        <f t="shared" si="408"/>
        <v>0</v>
      </c>
      <c r="O1274" s="91" t="str">
        <f t="shared" si="409"/>
        <v/>
      </c>
      <c r="P1274" s="91" t="str">
        <f t="shared" si="410"/>
        <v/>
      </c>
      <c r="Q1274" s="91" t="str">
        <f t="shared" si="411"/>
        <v>HDJ</v>
      </c>
      <c r="R1274" s="82"/>
      <c r="S1274" s="95">
        <f t="shared" si="412"/>
        <v>0</v>
      </c>
      <c r="T1274" s="95">
        <f t="shared" si="413"/>
        <v>0</v>
      </c>
      <c r="U1274" s="79" t="e">
        <f>VLOOKUP($S1274,'Grille de Tarif OQN'!$B$2:$S$3603,U$1,0)</f>
        <v>#N/A</v>
      </c>
      <c r="V1274" s="79" t="e">
        <f>VLOOKUP($S1274,'Grille de Tarif OQN'!$B$2:$S$3603,V$1,0)</f>
        <v>#N/A</v>
      </c>
      <c r="W1274" s="79" t="e">
        <f>VLOOKUP($S1274,'Grille de Tarif OQN'!$B$2:$S$3603,W$1,0)</f>
        <v>#N/A</v>
      </c>
      <c r="X1274" s="79" t="e">
        <f>VLOOKUP($S1274,'Grille de Tarif OQN'!$B$2:$S$3603,X$1,0)</f>
        <v>#N/A</v>
      </c>
      <c r="Y1274" s="79" t="e">
        <f>VLOOKUP($S1274,'Grille de Tarif OQN'!$B$2:$S$3603,Y$1,0)</f>
        <v>#N/A</v>
      </c>
      <c r="Z1274" s="79" t="e">
        <f>VLOOKUP($S1274,'Grille de Tarif OQN'!$B$2:$S$3603,Z$1,0)</f>
        <v>#N/A</v>
      </c>
      <c r="AA1274" s="79" t="e">
        <f>VLOOKUP($S1274,'Grille de Tarif OQN'!$B$2:$S$3603,AA$1,0)</f>
        <v>#N/A</v>
      </c>
      <c r="AB1274" s="79" t="e">
        <f>VLOOKUP($S1274,'Grille de Tarif OQN'!$B$2:$S$3603,AB$1,0)</f>
        <v>#N/A</v>
      </c>
      <c r="AC1274" s="79" t="e">
        <f>VLOOKUP($S1274,'Grille de Tarif OQN'!$B$2:$S$3603,AC$1,0)</f>
        <v>#N/A</v>
      </c>
      <c r="AD1274" s="79" t="e">
        <f>VLOOKUP($S1274,'Grille de Tarif OQN'!$B$2:$S$3603,AD$1,0)</f>
        <v>#N/A</v>
      </c>
      <c r="AE1274" s="79" t="e">
        <f>VLOOKUP($S1274,'Grille de Tarif OQN'!$B$2:$S$3603,AE$1,0)</f>
        <v>#N/A</v>
      </c>
      <c r="AF1274" s="79" t="e">
        <f>VLOOKUP($S1274,'Grille de Tarif OQN'!$B$2:$S$3603,AF$1,0)</f>
        <v>#N/A</v>
      </c>
      <c r="AG1274" s="79" t="e">
        <f>VLOOKUP($S1274,'Grille de Tarif OQN'!$B$2:$S$3603,AG$1,0)</f>
        <v>#N/A</v>
      </c>
      <c r="AH1274" s="79" t="e">
        <f>VLOOKUP($S1274,'Grille de Tarif OQN'!$B$2:$S$3603,AH$1,0)</f>
        <v>#N/A</v>
      </c>
      <c r="AI1274" s="79" t="e">
        <f>VLOOKUP($S1274,'Grille de Tarif OQN'!$B$2:$S$3603,AI$1,0)</f>
        <v>#N/A</v>
      </c>
      <c r="AJ1274" s="79" t="e">
        <f>VLOOKUP($S1274,'Grille de Tarif OQN'!$B$2:$S$3603,AJ$1,0)</f>
        <v>#N/A</v>
      </c>
      <c r="AK1274" s="81"/>
      <c r="AL1274" s="81"/>
      <c r="AM1274" s="81"/>
      <c r="AN1274" s="81"/>
      <c r="AO1274" s="81"/>
      <c r="AP1274" s="81"/>
      <c r="AQ1274" s="81"/>
      <c r="AR1274" s="81"/>
      <c r="AS1274" s="81"/>
      <c r="AT1274" s="81"/>
      <c r="AU1274" s="72"/>
      <c r="AV1274"/>
      <c r="AW1274"/>
      <c r="AX1274"/>
      <c r="AY1274"/>
      <c r="AZ1274" s="96">
        <f t="shared" si="414"/>
        <v>0</v>
      </c>
      <c r="BA1274" s="24" t="e">
        <f t="shared" si="415"/>
        <v>#N/A</v>
      </c>
      <c r="BB1274" s="24" t="e">
        <f t="shared" si="416"/>
        <v>#N/A</v>
      </c>
      <c r="BC1274" s="24" t="e">
        <f t="shared" si="417"/>
        <v>#N/A</v>
      </c>
      <c r="BD1274" s="24" t="e">
        <f t="shared" si="418"/>
        <v>#N/A</v>
      </c>
      <c r="BE1274"/>
      <c r="BF1274" t="e">
        <f t="shared" si="419"/>
        <v>#N/A</v>
      </c>
      <c r="BG1274" t="str">
        <f t="shared" si="420"/>
        <v>HDJ</v>
      </c>
      <c r="BH1274" s="20" t="e">
        <f t="shared" si="421"/>
        <v>#N/A</v>
      </c>
      <c r="BI1274" s="20" t="e">
        <f t="shared" si="422"/>
        <v>#N/A</v>
      </c>
      <c r="BJ1274" s="20" t="e">
        <f t="shared" si="423"/>
        <v>#N/A</v>
      </c>
      <c r="BK1274" s="20" t="e">
        <f t="shared" si="424"/>
        <v>#N/A</v>
      </c>
      <c r="BL1274" s="20" t="e">
        <f t="shared" si="425"/>
        <v>#N/A</v>
      </c>
      <c r="BM1274" s="20" t="e">
        <f t="shared" si="407"/>
        <v>#N/A</v>
      </c>
      <c r="BN1274" s="20" t="e">
        <f t="shared" si="426"/>
        <v>#N/A</v>
      </c>
    </row>
    <row r="1275" spans="1:66">
      <c r="A1275" s="92"/>
      <c r="B1275" s="90"/>
      <c r="C1275" s="90"/>
      <c r="D1275" s="93"/>
      <c r="E1275" s="93"/>
      <c r="F1275" s="93"/>
      <c r="G1275" s="93"/>
      <c r="H1275" s="93"/>
      <c r="I1275" s="93"/>
      <c r="J1275" s="93"/>
      <c r="K1275" s="93"/>
      <c r="L1275" s="92"/>
      <c r="M1275" s="93"/>
      <c r="N1275" s="91">
        <f t="shared" si="408"/>
        <v>0</v>
      </c>
      <c r="O1275" s="91" t="str">
        <f t="shared" si="409"/>
        <v/>
      </c>
      <c r="P1275" s="91" t="str">
        <f t="shared" si="410"/>
        <v/>
      </c>
      <c r="Q1275" s="91" t="str">
        <f t="shared" si="411"/>
        <v>HDJ</v>
      </c>
      <c r="R1275" s="82"/>
      <c r="S1275" s="95">
        <f t="shared" si="412"/>
        <v>0</v>
      </c>
      <c r="T1275" s="95">
        <f t="shared" si="413"/>
        <v>0</v>
      </c>
      <c r="U1275" s="79" t="e">
        <f>VLOOKUP($S1275,'Grille de Tarif OQN'!$B$2:$S$3603,U$1,0)</f>
        <v>#N/A</v>
      </c>
      <c r="V1275" s="79" t="e">
        <f>VLOOKUP($S1275,'Grille de Tarif OQN'!$B$2:$S$3603,V$1,0)</f>
        <v>#N/A</v>
      </c>
      <c r="W1275" s="79" t="e">
        <f>VLOOKUP($S1275,'Grille de Tarif OQN'!$B$2:$S$3603,W$1,0)</f>
        <v>#N/A</v>
      </c>
      <c r="X1275" s="79" t="e">
        <f>VLOOKUP($S1275,'Grille de Tarif OQN'!$B$2:$S$3603,X$1,0)</f>
        <v>#N/A</v>
      </c>
      <c r="Y1275" s="79" t="e">
        <f>VLOOKUP($S1275,'Grille de Tarif OQN'!$B$2:$S$3603,Y$1,0)</f>
        <v>#N/A</v>
      </c>
      <c r="Z1275" s="79" t="e">
        <f>VLOOKUP($S1275,'Grille de Tarif OQN'!$B$2:$S$3603,Z$1,0)</f>
        <v>#N/A</v>
      </c>
      <c r="AA1275" s="79" t="e">
        <f>VLOOKUP($S1275,'Grille de Tarif OQN'!$B$2:$S$3603,AA$1,0)</f>
        <v>#N/A</v>
      </c>
      <c r="AB1275" s="79" t="e">
        <f>VLOOKUP($S1275,'Grille de Tarif OQN'!$B$2:$S$3603,AB$1,0)</f>
        <v>#N/A</v>
      </c>
      <c r="AC1275" s="79" t="e">
        <f>VLOOKUP($S1275,'Grille de Tarif OQN'!$B$2:$S$3603,AC$1,0)</f>
        <v>#N/A</v>
      </c>
      <c r="AD1275" s="79" t="e">
        <f>VLOOKUP($S1275,'Grille de Tarif OQN'!$B$2:$S$3603,AD$1,0)</f>
        <v>#N/A</v>
      </c>
      <c r="AE1275" s="79" t="e">
        <f>VLOOKUP($S1275,'Grille de Tarif OQN'!$B$2:$S$3603,AE$1,0)</f>
        <v>#N/A</v>
      </c>
      <c r="AF1275" s="79" t="e">
        <f>VLOOKUP($S1275,'Grille de Tarif OQN'!$B$2:$S$3603,AF$1,0)</f>
        <v>#N/A</v>
      </c>
      <c r="AG1275" s="79" t="e">
        <f>VLOOKUP($S1275,'Grille de Tarif OQN'!$B$2:$S$3603,AG$1,0)</f>
        <v>#N/A</v>
      </c>
      <c r="AH1275" s="79" t="e">
        <f>VLOOKUP($S1275,'Grille de Tarif OQN'!$B$2:$S$3603,AH$1,0)</f>
        <v>#N/A</v>
      </c>
      <c r="AI1275" s="79" t="e">
        <f>VLOOKUP($S1275,'Grille de Tarif OQN'!$B$2:$S$3603,AI$1,0)</f>
        <v>#N/A</v>
      </c>
      <c r="AJ1275" s="79" t="e">
        <f>VLOOKUP($S1275,'Grille de Tarif OQN'!$B$2:$S$3603,AJ$1,0)</f>
        <v>#N/A</v>
      </c>
      <c r="AK1275" s="81"/>
      <c r="AL1275" s="81"/>
      <c r="AM1275" s="81"/>
      <c r="AN1275" s="81"/>
      <c r="AO1275" s="81"/>
      <c r="AP1275" s="81"/>
      <c r="AQ1275" s="81"/>
      <c r="AR1275" s="81"/>
      <c r="AS1275" s="81"/>
      <c r="AT1275" s="81"/>
      <c r="AU1275" s="72"/>
      <c r="AV1275"/>
      <c r="AW1275"/>
      <c r="AX1275"/>
      <c r="AY1275"/>
      <c r="AZ1275" s="96">
        <f t="shared" si="414"/>
        <v>0</v>
      </c>
      <c r="BA1275" s="24" t="e">
        <f t="shared" si="415"/>
        <v>#N/A</v>
      </c>
      <c r="BB1275" s="24" t="e">
        <f t="shared" si="416"/>
        <v>#N/A</v>
      </c>
      <c r="BC1275" s="24" t="e">
        <f t="shared" si="417"/>
        <v>#N/A</v>
      </c>
      <c r="BD1275" s="24" t="e">
        <f t="shared" si="418"/>
        <v>#N/A</v>
      </c>
      <c r="BE1275"/>
      <c r="BF1275" t="e">
        <f t="shared" si="419"/>
        <v>#N/A</v>
      </c>
      <c r="BG1275" t="str">
        <f t="shared" si="420"/>
        <v>HDJ</v>
      </c>
      <c r="BH1275" s="20" t="e">
        <f t="shared" si="421"/>
        <v>#N/A</v>
      </c>
      <c r="BI1275" s="20" t="e">
        <f t="shared" si="422"/>
        <v>#N/A</v>
      </c>
      <c r="BJ1275" s="20" t="e">
        <f t="shared" si="423"/>
        <v>#N/A</v>
      </c>
      <c r="BK1275" s="20" t="e">
        <f t="shared" si="424"/>
        <v>#N/A</v>
      </c>
      <c r="BL1275" s="20" t="e">
        <f t="shared" si="425"/>
        <v>#N/A</v>
      </c>
      <c r="BM1275" s="20" t="e">
        <f t="shared" si="407"/>
        <v>#N/A</v>
      </c>
      <c r="BN1275" s="20" t="e">
        <f t="shared" si="426"/>
        <v>#N/A</v>
      </c>
    </row>
    <row r="1276" spans="1:66">
      <c r="A1276" s="92"/>
      <c r="B1276" s="90"/>
      <c r="C1276" s="90"/>
      <c r="D1276" s="93"/>
      <c r="E1276" s="93"/>
      <c r="F1276" s="93"/>
      <c r="G1276" s="93"/>
      <c r="H1276" s="93"/>
      <c r="I1276" s="93"/>
      <c r="J1276" s="93"/>
      <c r="K1276" s="93"/>
      <c r="L1276" s="92"/>
      <c r="M1276" s="93"/>
      <c r="N1276" s="91">
        <f t="shared" si="408"/>
        <v>0</v>
      </c>
      <c r="O1276" s="91" t="str">
        <f t="shared" si="409"/>
        <v/>
      </c>
      <c r="P1276" s="91" t="str">
        <f t="shared" si="410"/>
        <v/>
      </c>
      <c r="Q1276" s="91" t="str">
        <f t="shared" si="411"/>
        <v>HDJ</v>
      </c>
      <c r="R1276" s="82"/>
      <c r="S1276" s="95">
        <f t="shared" si="412"/>
        <v>0</v>
      </c>
      <c r="T1276" s="95">
        <f t="shared" si="413"/>
        <v>0</v>
      </c>
      <c r="U1276" s="79" t="e">
        <f>VLOOKUP($S1276,'Grille de Tarif OQN'!$B$2:$S$3603,U$1,0)</f>
        <v>#N/A</v>
      </c>
      <c r="V1276" s="79" t="e">
        <f>VLOOKUP($S1276,'Grille de Tarif OQN'!$B$2:$S$3603,V$1,0)</f>
        <v>#N/A</v>
      </c>
      <c r="W1276" s="79" t="e">
        <f>VLOOKUP($S1276,'Grille de Tarif OQN'!$B$2:$S$3603,W$1,0)</f>
        <v>#N/A</v>
      </c>
      <c r="X1276" s="79" t="e">
        <f>VLOOKUP($S1276,'Grille de Tarif OQN'!$B$2:$S$3603,X$1,0)</f>
        <v>#N/A</v>
      </c>
      <c r="Y1276" s="79" t="e">
        <f>VLOOKUP($S1276,'Grille de Tarif OQN'!$B$2:$S$3603,Y$1,0)</f>
        <v>#N/A</v>
      </c>
      <c r="Z1276" s="79" t="e">
        <f>VLOOKUP($S1276,'Grille de Tarif OQN'!$B$2:$S$3603,Z$1,0)</f>
        <v>#N/A</v>
      </c>
      <c r="AA1276" s="79" t="e">
        <f>VLOOKUP($S1276,'Grille de Tarif OQN'!$B$2:$S$3603,AA$1,0)</f>
        <v>#N/A</v>
      </c>
      <c r="AB1276" s="79" t="e">
        <f>VLOOKUP($S1276,'Grille de Tarif OQN'!$B$2:$S$3603,AB$1,0)</f>
        <v>#N/A</v>
      </c>
      <c r="AC1276" s="79" t="e">
        <f>VLOOKUP($S1276,'Grille de Tarif OQN'!$B$2:$S$3603,AC$1,0)</f>
        <v>#N/A</v>
      </c>
      <c r="AD1276" s="79" t="e">
        <f>VLOOKUP($S1276,'Grille de Tarif OQN'!$B$2:$S$3603,AD$1,0)</f>
        <v>#N/A</v>
      </c>
      <c r="AE1276" s="79" t="e">
        <f>VLOOKUP($S1276,'Grille de Tarif OQN'!$B$2:$S$3603,AE$1,0)</f>
        <v>#N/A</v>
      </c>
      <c r="AF1276" s="79" t="e">
        <f>VLOOKUP($S1276,'Grille de Tarif OQN'!$B$2:$S$3603,AF$1,0)</f>
        <v>#N/A</v>
      </c>
      <c r="AG1276" s="79" t="e">
        <f>VLOOKUP($S1276,'Grille de Tarif OQN'!$B$2:$S$3603,AG$1,0)</f>
        <v>#N/A</v>
      </c>
      <c r="AH1276" s="79" t="e">
        <f>VLOOKUP($S1276,'Grille de Tarif OQN'!$B$2:$S$3603,AH$1,0)</f>
        <v>#N/A</v>
      </c>
      <c r="AI1276" s="79" t="e">
        <f>VLOOKUP($S1276,'Grille de Tarif OQN'!$B$2:$S$3603,AI$1,0)</f>
        <v>#N/A</v>
      </c>
      <c r="AJ1276" s="79" t="e">
        <f>VLOOKUP($S1276,'Grille de Tarif OQN'!$B$2:$S$3603,AJ$1,0)</f>
        <v>#N/A</v>
      </c>
      <c r="AK1276" s="81"/>
      <c r="AL1276" s="81"/>
      <c r="AM1276" s="81"/>
      <c r="AN1276" s="81"/>
      <c r="AO1276" s="81"/>
      <c r="AP1276" s="81"/>
      <c r="AQ1276" s="81"/>
      <c r="AR1276" s="81"/>
      <c r="AS1276" s="81"/>
      <c r="AT1276" s="81"/>
      <c r="AU1276" s="72"/>
      <c r="AV1276"/>
      <c r="AW1276"/>
      <c r="AX1276"/>
      <c r="AY1276"/>
      <c r="AZ1276" s="96">
        <f t="shared" si="414"/>
        <v>0</v>
      </c>
      <c r="BA1276" s="24" t="e">
        <f t="shared" si="415"/>
        <v>#N/A</v>
      </c>
      <c r="BB1276" s="24" t="e">
        <f t="shared" si="416"/>
        <v>#N/A</v>
      </c>
      <c r="BC1276" s="24" t="e">
        <f t="shared" si="417"/>
        <v>#N/A</v>
      </c>
      <c r="BD1276" s="24" t="e">
        <f t="shared" si="418"/>
        <v>#N/A</v>
      </c>
      <c r="BE1276"/>
      <c r="BF1276" t="e">
        <f t="shared" si="419"/>
        <v>#N/A</v>
      </c>
      <c r="BG1276" t="str">
        <f t="shared" si="420"/>
        <v>HDJ</v>
      </c>
      <c r="BH1276" s="20" t="e">
        <f t="shared" si="421"/>
        <v>#N/A</v>
      </c>
      <c r="BI1276" s="20" t="e">
        <f t="shared" si="422"/>
        <v>#N/A</v>
      </c>
      <c r="BJ1276" s="20" t="e">
        <f t="shared" si="423"/>
        <v>#N/A</v>
      </c>
      <c r="BK1276" s="20" t="e">
        <f t="shared" si="424"/>
        <v>#N/A</v>
      </c>
      <c r="BL1276" s="20" t="e">
        <f t="shared" si="425"/>
        <v>#N/A</v>
      </c>
      <c r="BM1276" s="20" t="e">
        <f t="shared" si="407"/>
        <v>#N/A</v>
      </c>
      <c r="BN1276" s="20" t="e">
        <f t="shared" si="426"/>
        <v>#N/A</v>
      </c>
    </row>
    <row r="1277" spans="1:66">
      <c r="A1277" s="92"/>
      <c r="B1277" s="90"/>
      <c r="C1277" s="90"/>
      <c r="D1277" s="93"/>
      <c r="E1277" s="93"/>
      <c r="F1277" s="93"/>
      <c r="G1277" s="93"/>
      <c r="H1277" s="93"/>
      <c r="I1277" s="93"/>
      <c r="J1277" s="93"/>
      <c r="K1277" s="93"/>
      <c r="L1277" s="92"/>
      <c r="M1277" s="93"/>
      <c r="N1277" s="91">
        <f t="shared" si="408"/>
        <v>0</v>
      </c>
      <c r="O1277" s="91" t="str">
        <f t="shared" si="409"/>
        <v/>
      </c>
      <c r="P1277" s="91" t="str">
        <f t="shared" si="410"/>
        <v/>
      </c>
      <c r="Q1277" s="91" t="str">
        <f t="shared" si="411"/>
        <v>HDJ</v>
      </c>
      <c r="R1277" s="82"/>
      <c r="S1277" s="95">
        <f t="shared" si="412"/>
        <v>0</v>
      </c>
      <c r="T1277" s="95">
        <f t="shared" si="413"/>
        <v>0</v>
      </c>
      <c r="U1277" s="79" t="e">
        <f>VLOOKUP($S1277,'Grille de Tarif OQN'!$B$2:$S$3603,U$1,0)</f>
        <v>#N/A</v>
      </c>
      <c r="V1277" s="79" t="e">
        <f>VLOOKUP($S1277,'Grille de Tarif OQN'!$B$2:$S$3603,V$1,0)</f>
        <v>#N/A</v>
      </c>
      <c r="W1277" s="79" t="e">
        <f>VLOOKUP($S1277,'Grille de Tarif OQN'!$B$2:$S$3603,W$1,0)</f>
        <v>#N/A</v>
      </c>
      <c r="X1277" s="79" t="e">
        <f>VLOOKUP($S1277,'Grille de Tarif OQN'!$B$2:$S$3603,X$1,0)</f>
        <v>#N/A</v>
      </c>
      <c r="Y1277" s="79" t="e">
        <f>VLOOKUP($S1277,'Grille de Tarif OQN'!$B$2:$S$3603,Y$1,0)</f>
        <v>#N/A</v>
      </c>
      <c r="Z1277" s="79" t="e">
        <f>VLOOKUP($S1277,'Grille de Tarif OQN'!$B$2:$S$3603,Z$1,0)</f>
        <v>#N/A</v>
      </c>
      <c r="AA1277" s="79" t="e">
        <f>VLOOKUP($S1277,'Grille de Tarif OQN'!$B$2:$S$3603,AA$1,0)</f>
        <v>#N/A</v>
      </c>
      <c r="AB1277" s="79" t="e">
        <f>VLOOKUP($S1277,'Grille de Tarif OQN'!$B$2:$S$3603,AB$1,0)</f>
        <v>#N/A</v>
      </c>
      <c r="AC1277" s="79" t="e">
        <f>VLOOKUP($S1277,'Grille de Tarif OQN'!$B$2:$S$3603,AC$1,0)</f>
        <v>#N/A</v>
      </c>
      <c r="AD1277" s="79" t="e">
        <f>VLOOKUP($S1277,'Grille de Tarif OQN'!$B$2:$S$3603,AD$1,0)</f>
        <v>#N/A</v>
      </c>
      <c r="AE1277" s="79" t="e">
        <f>VLOOKUP($S1277,'Grille de Tarif OQN'!$B$2:$S$3603,AE$1,0)</f>
        <v>#N/A</v>
      </c>
      <c r="AF1277" s="79" t="e">
        <f>VLOOKUP($S1277,'Grille de Tarif OQN'!$B$2:$S$3603,AF$1,0)</f>
        <v>#N/A</v>
      </c>
      <c r="AG1277" s="79" t="e">
        <f>VLOOKUP($S1277,'Grille de Tarif OQN'!$B$2:$S$3603,AG$1,0)</f>
        <v>#N/A</v>
      </c>
      <c r="AH1277" s="79" t="e">
        <f>VLOOKUP($S1277,'Grille de Tarif OQN'!$B$2:$S$3603,AH$1,0)</f>
        <v>#N/A</v>
      </c>
      <c r="AI1277" s="79" t="e">
        <f>VLOOKUP($S1277,'Grille de Tarif OQN'!$B$2:$S$3603,AI$1,0)</f>
        <v>#N/A</v>
      </c>
      <c r="AJ1277" s="79" t="e">
        <f>VLOOKUP($S1277,'Grille de Tarif OQN'!$B$2:$S$3603,AJ$1,0)</f>
        <v>#N/A</v>
      </c>
      <c r="AK1277" s="81"/>
      <c r="AL1277" s="81"/>
      <c r="AM1277" s="81"/>
      <c r="AN1277" s="81"/>
      <c r="AO1277" s="81"/>
      <c r="AP1277" s="81"/>
      <c r="AQ1277" s="81"/>
      <c r="AR1277" s="81"/>
      <c r="AS1277" s="81"/>
      <c r="AT1277" s="81"/>
      <c r="AU1277" s="72"/>
      <c r="AV1277"/>
      <c r="AW1277"/>
      <c r="AX1277"/>
      <c r="AY1277"/>
      <c r="AZ1277" s="96">
        <f t="shared" si="414"/>
        <v>0</v>
      </c>
      <c r="BA1277" s="24" t="e">
        <f t="shared" si="415"/>
        <v>#N/A</v>
      </c>
      <c r="BB1277" s="24" t="e">
        <f t="shared" si="416"/>
        <v>#N/A</v>
      </c>
      <c r="BC1277" s="24" t="e">
        <f t="shared" si="417"/>
        <v>#N/A</v>
      </c>
      <c r="BD1277" s="24" t="e">
        <f t="shared" si="418"/>
        <v>#N/A</v>
      </c>
      <c r="BE1277"/>
      <c r="BF1277" t="e">
        <f t="shared" si="419"/>
        <v>#N/A</v>
      </c>
      <c r="BG1277" t="str">
        <f t="shared" si="420"/>
        <v>HDJ</v>
      </c>
      <c r="BH1277" s="20" t="e">
        <f t="shared" si="421"/>
        <v>#N/A</v>
      </c>
      <c r="BI1277" s="20" t="e">
        <f t="shared" si="422"/>
        <v>#N/A</v>
      </c>
      <c r="BJ1277" s="20" t="e">
        <f t="shared" si="423"/>
        <v>#N/A</v>
      </c>
      <c r="BK1277" s="20" t="e">
        <f t="shared" si="424"/>
        <v>#N/A</v>
      </c>
      <c r="BL1277" s="20" t="e">
        <f t="shared" si="425"/>
        <v>#N/A</v>
      </c>
      <c r="BM1277" s="20" t="e">
        <f t="shared" si="407"/>
        <v>#N/A</v>
      </c>
      <c r="BN1277" s="20" t="e">
        <f t="shared" si="426"/>
        <v>#N/A</v>
      </c>
    </row>
    <row r="1278" spans="1:66">
      <c r="A1278" s="92"/>
      <c r="B1278" s="90"/>
      <c r="C1278" s="90"/>
      <c r="D1278" s="93"/>
      <c r="E1278" s="93"/>
      <c r="F1278" s="93"/>
      <c r="G1278" s="93"/>
      <c r="H1278" s="93"/>
      <c r="I1278" s="93"/>
      <c r="J1278" s="93"/>
      <c r="K1278" s="93"/>
      <c r="L1278" s="92"/>
      <c r="M1278" s="93"/>
      <c r="N1278" s="91">
        <f t="shared" si="408"/>
        <v>0</v>
      </c>
      <c r="O1278" s="91" t="str">
        <f t="shared" si="409"/>
        <v/>
      </c>
      <c r="P1278" s="91" t="str">
        <f t="shared" si="410"/>
        <v/>
      </c>
      <c r="Q1278" s="91" t="str">
        <f t="shared" si="411"/>
        <v>HDJ</v>
      </c>
      <c r="R1278" s="82"/>
      <c r="S1278" s="95">
        <f t="shared" si="412"/>
        <v>0</v>
      </c>
      <c r="T1278" s="95">
        <f t="shared" si="413"/>
        <v>0</v>
      </c>
      <c r="U1278" s="79" t="e">
        <f>VLOOKUP($S1278,'Grille de Tarif OQN'!$B$2:$S$3603,U$1,0)</f>
        <v>#N/A</v>
      </c>
      <c r="V1278" s="79" t="e">
        <f>VLOOKUP($S1278,'Grille de Tarif OQN'!$B$2:$S$3603,V$1,0)</f>
        <v>#N/A</v>
      </c>
      <c r="W1278" s="79" t="e">
        <f>VLOOKUP($S1278,'Grille de Tarif OQN'!$B$2:$S$3603,W$1,0)</f>
        <v>#N/A</v>
      </c>
      <c r="X1278" s="79" t="e">
        <f>VLOOKUP($S1278,'Grille de Tarif OQN'!$B$2:$S$3603,X$1,0)</f>
        <v>#N/A</v>
      </c>
      <c r="Y1278" s="79" t="e">
        <f>VLOOKUP($S1278,'Grille de Tarif OQN'!$B$2:$S$3603,Y$1,0)</f>
        <v>#N/A</v>
      </c>
      <c r="Z1278" s="79" t="e">
        <f>VLOOKUP($S1278,'Grille de Tarif OQN'!$B$2:$S$3603,Z$1,0)</f>
        <v>#N/A</v>
      </c>
      <c r="AA1278" s="79" t="e">
        <f>VLOOKUP($S1278,'Grille de Tarif OQN'!$B$2:$S$3603,AA$1,0)</f>
        <v>#N/A</v>
      </c>
      <c r="AB1278" s="79" t="e">
        <f>VLOOKUP($S1278,'Grille de Tarif OQN'!$B$2:$S$3603,AB$1,0)</f>
        <v>#N/A</v>
      </c>
      <c r="AC1278" s="79" t="e">
        <f>VLOOKUP($S1278,'Grille de Tarif OQN'!$B$2:$S$3603,AC$1,0)</f>
        <v>#N/A</v>
      </c>
      <c r="AD1278" s="79" t="e">
        <f>VLOOKUP($S1278,'Grille de Tarif OQN'!$B$2:$S$3603,AD$1,0)</f>
        <v>#N/A</v>
      </c>
      <c r="AE1278" s="79" t="e">
        <f>VLOOKUP($S1278,'Grille de Tarif OQN'!$B$2:$S$3603,AE$1,0)</f>
        <v>#N/A</v>
      </c>
      <c r="AF1278" s="79" t="e">
        <f>VLOOKUP($S1278,'Grille de Tarif OQN'!$B$2:$S$3603,AF$1,0)</f>
        <v>#N/A</v>
      </c>
      <c r="AG1278" s="79" t="e">
        <f>VLOOKUP($S1278,'Grille de Tarif OQN'!$B$2:$S$3603,AG$1,0)</f>
        <v>#N/A</v>
      </c>
      <c r="AH1278" s="79" t="e">
        <f>VLOOKUP($S1278,'Grille de Tarif OQN'!$B$2:$S$3603,AH$1,0)</f>
        <v>#N/A</v>
      </c>
      <c r="AI1278" s="79" t="e">
        <f>VLOOKUP($S1278,'Grille de Tarif OQN'!$B$2:$S$3603,AI$1,0)</f>
        <v>#N/A</v>
      </c>
      <c r="AJ1278" s="79" t="e">
        <f>VLOOKUP($S1278,'Grille de Tarif OQN'!$B$2:$S$3603,AJ$1,0)</f>
        <v>#N/A</v>
      </c>
      <c r="AK1278" s="81"/>
      <c r="AL1278" s="81"/>
      <c r="AM1278" s="81"/>
      <c r="AN1278" s="81"/>
      <c r="AO1278" s="81"/>
      <c r="AP1278" s="81"/>
      <c r="AQ1278" s="81"/>
      <c r="AR1278" s="81"/>
      <c r="AS1278" s="81"/>
      <c r="AT1278" s="81"/>
      <c r="AU1278" s="72"/>
      <c r="AV1278"/>
      <c r="AW1278"/>
      <c r="AX1278"/>
      <c r="AY1278"/>
      <c r="AZ1278" s="96">
        <f t="shared" si="414"/>
        <v>0</v>
      </c>
      <c r="BA1278" s="24" t="e">
        <f t="shared" si="415"/>
        <v>#N/A</v>
      </c>
      <c r="BB1278" s="24" t="e">
        <f t="shared" si="416"/>
        <v>#N/A</v>
      </c>
      <c r="BC1278" s="24" t="e">
        <f t="shared" si="417"/>
        <v>#N/A</v>
      </c>
      <c r="BD1278" s="24" t="e">
        <f t="shared" si="418"/>
        <v>#N/A</v>
      </c>
      <c r="BE1278"/>
      <c r="BF1278" t="e">
        <f t="shared" si="419"/>
        <v>#N/A</v>
      </c>
      <c r="BG1278" t="str">
        <f t="shared" si="420"/>
        <v>HDJ</v>
      </c>
      <c r="BH1278" s="20" t="e">
        <f t="shared" si="421"/>
        <v>#N/A</v>
      </c>
      <c r="BI1278" s="20" t="e">
        <f t="shared" si="422"/>
        <v>#N/A</v>
      </c>
      <c r="BJ1278" s="20" t="e">
        <f t="shared" si="423"/>
        <v>#N/A</v>
      </c>
      <c r="BK1278" s="20" t="e">
        <f t="shared" si="424"/>
        <v>#N/A</v>
      </c>
      <c r="BL1278" s="20" t="e">
        <f t="shared" si="425"/>
        <v>#N/A</v>
      </c>
      <c r="BM1278" s="20" t="e">
        <f t="shared" si="407"/>
        <v>#N/A</v>
      </c>
      <c r="BN1278" s="20" t="e">
        <f t="shared" si="426"/>
        <v>#N/A</v>
      </c>
    </row>
    <row r="1279" spans="1:66">
      <c r="A1279" s="92"/>
      <c r="B1279" s="90"/>
      <c r="C1279" s="90"/>
      <c r="D1279" s="93"/>
      <c r="E1279" s="93"/>
      <c r="F1279" s="93"/>
      <c r="G1279" s="93"/>
      <c r="H1279" s="93"/>
      <c r="I1279" s="93"/>
      <c r="J1279" s="93"/>
      <c r="K1279" s="93"/>
      <c r="L1279" s="92"/>
      <c r="M1279" s="93"/>
      <c r="N1279" s="91">
        <f t="shared" si="408"/>
        <v>0</v>
      </c>
      <c r="O1279" s="91" t="str">
        <f t="shared" si="409"/>
        <v/>
      </c>
      <c r="P1279" s="91" t="str">
        <f t="shared" si="410"/>
        <v/>
      </c>
      <c r="Q1279" s="91" t="str">
        <f t="shared" si="411"/>
        <v>HDJ</v>
      </c>
      <c r="R1279" s="82"/>
      <c r="S1279" s="95">
        <f t="shared" si="412"/>
        <v>0</v>
      </c>
      <c r="T1279" s="95">
        <f t="shared" si="413"/>
        <v>0</v>
      </c>
      <c r="U1279" s="79" t="e">
        <f>VLOOKUP($S1279,'Grille de Tarif OQN'!$B$2:$S$3603,U$1,0)</f>
        <v>#N/A</v>
      </c>
      <c r="V1279" s="79" t="e">
        <f>VLOOKUP($S1279,'Grille de Tarif OQN'!$B$2:$S$3603,V$1,0)</f>
        <v>#N/A</v>
      </c>
      <c r="W1279" s="79" t="e">
        <f>VLOOKUP($S1279,'Grille de Tarif OQN'!$B$2:$S$3603,W$1,0)</f>
        <v>#N/A</v>
      </c>
      <c r="X1279" s="79" t="e">
        <f>VLOOKUP($S1279,'Grille de Tarif OQN'!$B$2:$S$3603,X$1,0)</f>
        <v>#N/A</v>
      </c>
      <c r="Y1279" s="79" t="e">
        <f>VLOOKUP($S1279,'Grille de Tarif OQN'!$B$2:$S$3603,Y$1,0)</f>
        <v>#N/A</v>
      </c>
      <c r="Z1279" s="79" t="e">
        <f>VLOOKUP($S1279,'Grille de Tarif OQN'!$B$2:$S$3603,Z$1,0)</f>
        <v>#N/A</v>
      </c>
      <c r="AA1279" s="79" t="e">
        <f>VLOOKUP($S1279,'Grille de Tarif OQN'!$B$2:$S$3603,AA$1,0)</f>
        <v>#N/A</v>
      </c>
      <c r="AB1279" s="79" t="e">
        <f>VLOOKUP($S1279,'Grille de Tarif OQN'!$B$2:$S$3603,AB$1,0)</f>
        <v>#N/A</v>
      </c>
      <c r="AC1279" s="79" t="e">
        <f>VLOOKUP($S1279,'Grille de Tarif OQN'!$B$2:$S$3603,AC$1,0)</f>
        <v>#N/A</v>
      </c>
      <c r="AD1279" s="79" t="e">
        <f>VLOOKUP($S1279,'Grille de Tarif OQN'!$B$2:$S$3603,AD$1,0)</f>
        <v>#N/A</v>
      </c>
      <c r="AE1279" s="79" t="e">
        <f>VLOOKUP($S1279,'Grille de Tarif OQN'!$B$2:$S$3603,AE$1,0)</f>
        <v>#N/A</v>
      </c>
      <c r="AF1279" s="79" t="e">
        <f>VLOOKUP($S1279,'Grille de Tarif OQN'!$B$2:$S$3603,AF$1,0)</f>
        <v>#N/A</v>
      </c>
      <c r="AG1279" s="79" t="e">
        <f>VLOOKUP($S1279,'Grille de Tarif OQN'!$B$2:$S$3603,AG$1,0)</f>
        <v>#N/A</v>
      </c>
      <c r="AH1279" s="79" t="e">
        <f>VLOOKUP($S1279,'Grille de Tarif OQN'!$B$2:$S$3603,AH$1,0)</f>
        <v>#N/A</v>
      </c>
      <c r="AI1279" s="79" t="e">
        <f>VLOOKUP($S1279,'Grille de Tarif OQN'!$B$2:$S$3603,AI$1,0)</f>
        <v>#N/A</v>
      </c>
      <c r="AJ1279" s="79" t="e">
        <f>VLOOKUP($S1279,'Grille de Tarif OQN'!$B$2:$S$3603,AJ$1,0)</f>
        <v>#N/A</v>
      </c>
      <c r="AK1279" s="81"/>
      <c r="AL1279" s="81"/>
      <c r="AM1279" s="81"/>
      <c r="AN1279" s="81"/>
      <c r="AO1279" s="81"/>
      <c r="AP1279" s="81"/>
      <c r="AQ1279" s="81"/>
      <c r="AR1279" s="81"/>
      <c r="AS1279" s="81"/>
      <c r="AT1279" s="81"/>
      <c r="AU1279" s="72"/>
      <c r="AV1279"/>
      <c r="AW1279"/>
      <c r="AX1279"/>
      <c r="AY1279"/>
      <c r="AZ1279" s="96">
        <f t="shared" si="414"/>
        <v>0</v>
      </c>
      <c r="BA1279" s="24" t="e">
        <f t="shared" si="415"/>
        <v>#N/A</v>
      </c>
      <c r="BB1279" s="24" t="e">
        <f t="shared" si="416"/>
        <v>#N/A</v>
      </c>
      <c r="BC1279" s="24" t="e">
        <f t="shared" si="417"/>
        <v>#N/A</v>
      </c>
      <c r="BD1279" s="24" t="e">
        <f t="shared" si="418"/>
        <v>#N/A</v>
      </c>
      <c r="BE1279"/>
      <c r="BF1279" t="e">
        <f t="shared" si="419"/>
        <v>#N/A</v>
      </c>
      <c r="BG1279" t="str">
        <f t="shared" si="420"/>
        <v>HDJ</v>
      </c>
      <c r="BH1279" s="20" t="e">
        <f t="shared" si="421"/>
        <v>#N/A</v>
      </c>
      <c r="BI1279" s="20" t="e">
        <f t="shared" si="422"/>
        <v>#N/A</v>
      </c>
      <c r="BJ1279" s="20" t="e">
        <f t="shared" si="423"/>
        <v>#N/A</v>
      </c>
      <c r="BK1279" s="20" t="e">
        <f t="shared" si="424"/>
        <v>#N/A</v>
      </c>
      <c r="BL1279" s="20" t="e">
        <f t="shared" si="425"/>
        <v>#N/A</v>
      </c>
      <c r="BM1279" s="20" t="e">
        <f t="shared" si="407"/>
        <v>#N/A</v>
      </c>
      <c r="BN1279" s="20" t="e">
        <f t="shared" si="426"/>
        <v>#N/A</v>
      </c>
    </row>
    <row r="1280" spans="1:66">
      <c r="A1280" s="92"/>
      <c r="B1280" s="90"/>
      <c r="C1280" s="90"/>
      <c r="D1280" s="93"/>
      <c r="E1280" s="93"/>
      <c r="F1280" s="93"/>
      <c r="G1280" s="93"/>
      <c r="H1280" s="93"/>
      <c r="I1280" s="93"/>
      <c r="J1280" s="93"/>
      <c r="K1280" s="93"/>
      <c r="L1280" s="92"/>
      <c r="M1280" s="93"/>
      <c r="N1280" s="91">
        <f t="shared" si="408"/>
        <v>0</v>
      </c>
      <c r="O1280" s="91" t="str">
        <f t="shared" si="409"/>
        <v/>
      </c>
      <c r="P1280" s="91" t="str">
        <f t="shared" si="410"/>
        <v/>
      </c>
      <c r="Q1280" s="91" t="str">
        <f t="shared" si="411"/>
        <v>HDJ</v>
      </c>
      <c r="R1280" s="82"/>
      <c r="S1280" s="95">
        <f t="shared" si="412"/>
        <v>0</v>
      </c>
      <c r="T1280" s="95">
        <f t="shared" si="413"/>
        <v>0</v>
      </c>
      <c r="U1280" s="79" t="e">
        <f>VLOOKUP($S1280,'Grille de Tarif OQN'!$B$2:$S$3603,U$1,0)</f>
        <v>#N/A</v>
      </c>
      <c r="V1280" s="79" t="e">
        <f>VLOOKUP($S1280,'Grille de Tarif OQN'!$B$2:$S$3603,V$1,0)</f>
        <v>#N/A</v>
      </c>
      <c r="W1280" s="79" t="e">
        <f>VLOOKUP($S1280,'Grille de Tarif OQN'!$B$2:$S$3603,W$1,0)</f>
        <v>#N/A</v>
      </c>
      <c r="X1280" s="79" t="e">
        <f>VLOOKUP($S1280,'Grille de Tarif OQN'!$B$2:$S$3603,X$1,0)</f>
        <v>#N/A</v>
      </c>
      <c r="Y1280" s="79" t="e">
        <f>VLOOKUP($S1280,'Grille de Tarif OQN'!$B$2:$S$3603,Y$1,0)</f>
        <v>#N/A</v>
      </c>
      <c r="Z1280" s="79" t="e">
        <f>VLOOKUP($S1280,'Grille de Tarif OQN'!$B$2:$S$3603,Z$1,0)</f>
        <v>#N/A</v>
      </c>
      <c r="AA1280" s="79" t="e">
        <f>VLOOKUP($S1280,'Grille de Tarif OQN'!$B$2:$S$3603,AA$1,0)</f>
        <v>#N/A</v>
      </c>
      <c r="AB1280" s="79" t="e">
        <f>VLOOKUP($S1280,'Grille de Tarif OQN'!$B$2:$S$3603,AB$1,0)</f>
        <v>#N/A</v>
      </c>
      <c r="AC1280" s="79" t="e">
        <f>VLOOKUP($S1280,'Grille de Tarif OQN'!$B$2:$S$3603,AC$1,0)</f>
        <v>#N/A</v>
      </c>
      <c r="AD1280" s="79" t="e">
        <f>VLOOKUP($S1280,'Grille de Tarif OQN'!$B$2:$S$3603,AD$1,0)</f>
        <v>#N/A</v>
      </c>
      <c r="AE1280" s="79" t="e">
        <f>VLOOKUP($S1280,'Grille de Tarif OQN'!$B$2:$S$3603,AE$1,0)</f>
        <v>#N/A</v>
      </c>
      <c r="AF1280" s="79" t="e">
        <f>VLOOKUP($S1280,'Grille de Tarif OQN'!$B$2:$S$3603,AF$1,0)</f>
        <v>#N/A</v>
      </c>
      <c r="AG1280" s="79" t="e">
        <f>VLOOKUP($S1280,'Grille de Tarif OQN'!$B$2:$S$3603,AG$1,0)</f>
        <v>#N/A</v>
      </c>
      <c r="AH1280" s="79" t="e">
        <f>VLOOKUP($S1280,'Grille de Tarif OQN'!$B$2:$S$3603,AH$1,0)</f>
        <v>#N/A</v>
      </c>
      <c r="AI1280" s="79" t="e">
        <f>VLOOKUP($S1280,'Grille de Tarif OQN'!$B$2:$S$3603,AI$1,0)</f>
        <v>#N/A</v>
      </c>
      <c r="AJ1280" s="79" t="e">
        <f>VLOOKUP($S1280,'Grille de Tarif OQN'!$B$2:$S$3603,AJ$1,0)</f>
        <v>#N/A</v>
      </c>
      <c r="AK1280" s="81"/>
      <c r="AL1280" s="81"/>
      <c r="AM1280" s="81"/>
      <c r="AN1280" s="81"/>
      <c r="AO1280" s="81"/>
      <c r="AP1280" s="81"/>
      <c r="AQ1280" s="81"/>
      <c r="AR1280" s="81"/>
      <c r="AS1280" s="81"/>
      <c r="AT1280" s="81"/>
      <c r="AU1280" s="72"/>
      <c r="AV1280"/>
      <c r="AW1280"/>
      <c r="AX1280"/>
      <c r="AY1280"/>
      <c r="AZ1280" s="96">
        <f t="shared" si="414"/>
        <v>0</v>
      </c>
      <c r="BA1280" s="24" t="e">
        <f t="shared" si="415"/>
        <v>#N/A</v>
      </c>
      <c r="BB1280" s="24" t="e">
        <f t="shared" si="416"/>
        <v>#N/A</v>
      </c>
      <c r="BC1280" s="24" t="e">
        <f t="shared" si="417"/>
        <v>#N/A</v>
      </c>
      <c r="BD1280" s="24" t="e">
        <f t="shared" si="418"/>
        <v>#N/A</v>
      </c>
      <c r="BE1280"/>
      <c r="BF1280" t="e">
        <f t="shared" si="419"/>
        <v>#N/A</v>
      </c>
      <c r="BG1280" t="str">
        <f t="shared" si="420"/>
        <v>HDJ</v>
      </c>
      <c r="BH1280" s="20" t="e">
        <f t="shared" si="421"/>
        <v>#N/A</v>
      </c>
      <c r="BI1280" s="20" t="e">
        <f t="shared" si="422"/>
        <v>#N/A</v>
      </c>
      <c r="BJ1280" s="20" t="e">
        <f t="shared" si="423"/>
        <v>#N/A</v>
      </c>
      <c r="BK1280" s="20" t="e">
        <f t="shared" si="424"/>
        <v>#N/A</v>
      </c>
      <c r="BL1280" s="20" t="e">
        <f t="shared" si="425"/>
        <v>#N/A</v>
      </c>
      <c r="BM1280" s="20" t="e">
        <f t="shared" si="407"/>
        <v>#N/A</v>
      </c>
      <c r="BN1280" s="20" t="e">
        <f t="shared" si="426"/>
        <v>#N/A</v>
      </c>
    </row>
    <row r="1281" spans="1:66">
      <c r="A1281" s="92"/>
      <c r="B1281" s="90"/>
      <c r="C1281" s="90"/>
      <c r="D1281" s="93"/>
      <c r="E1281" s="93"/>
      <c r="F1281" s="93"/>
      <c r="G1281" s="93"/>
      <c r="H1281" s="93"/>
      <c r="I1281" s="93"/>
      <c r="J1281" s="93"/>
      <c r="K1281" s="93"/>
      <c r="L1281" s="92"/>
      <c r="M1281" s="93"/>
      <c r="N1281" s="91">
        <f t="shared" si="408"/>
        <v>0</v>
      </c>
      <c r="O1281" s="91" t="str">
        <f t="shared" si="409"/>
        <v/>
      </c>
      <c r="P1281" s="91" t="str">
        <f t="shared" si="410"/>
        <v/>
      </c>
      <c r="Q1281" s="91" t="str">
        <f t="shared" si="411"/>
        <v>HDJ</v>
      </c>
      <c r="R1281" s="82"/>
      <c r="S1281" s="95">
        <f t="shared" si="412"/>
        <v>0</v>
      </c>
      <c r="T1281" s="95">
        <f t="shared" si="413"/>
        <v>0</v>
      </c>
      <c r="U1281" s="79" t="e">
        <f>VLOOKUP($S1281,'Grille de Tarif OQN'!$B$2:$S$3603,U$1,0)</f>
        <v>#N/A</v>
      </c>
      <c r="V1281" s="79" t="e">
        <f>VLOOKUP($S1281,'Grille de Tarif OQN'!$B$2:$S$3603,V$1,0)</f>
        <v>#N/A</v>
      </c>
      <c r="W1281" s="79" t="e">
        <f>VLOOKUP($S1281,'Grille de Tarif OQN'!$B$2:$S$3603,W$1,0)</f>
        <v>#N/A</v>
      </c>
      <c r="X1281" s="79" t="e">
        <f>VLOOKUP($S1281,'Grille de Tarif OQN'!$B$2:$S$3603,X$1,0)</f>
        <v>#N/A</v>
      </c>
      <c r="Y1281" s="79" t="e">
        <f>VLOOKUP($S1281,'Grille de Tarif OQN'!$B$2:$S$3603,Y$1,0)</f>
        <v>#N/A</v>
      </c>
      <c r="Z1281" s="79" t="e">
        <f>VLOOKUP($S1281,'Grille de Tarif OQN'!$B$2:$S$3603,Z$1,0)</f>
        <v>#N/A</v>
      </c>
      <c r="AA1281" s="79" t="e">
        <f>VLOOKUP($S1281,'Grille de Tarif OQN'!$B$2:$S$3603,AA$1,0)</f>
        <v>#N/A</v>
      </c>
      <c r="AB1281" s="79" t="e">
        <f>VLOOKUP($S1281,'Grille de Tarif OQN'!$B$2:$S$3603,AB$1,0)</f>
        <v>#N/A</v>
      </c>
      <c r="AC1281" s="79" t="e">
        <f>VLOOKUP($S1281,'Grille de Tarif OQN'!$B$2:$S$3603,AC$1,0)</f>
        <v>#N/A</v>
      </c>
      <c r="AD1281" s="79" t="e">
        <f>VLOOKUP($S1281,'Grille de Tarif OQN'!$B$2:$S$3603,AD$1,0)</f>
        <v>#N/A</v>
      </c>
      <c r="AE1281" s="79" t="e">
        <f>VLOOKUP($S1281,'Grille de Tarif OQN'!$B$2:$S$3603,AE$1,0)</f>
        <v>#N/A</v>
      </c>
      <c r="AF1281" s="79" t="e">
        <f>VLOOKUP($S1281,'Grille de Tarif OQN'!$B$2:$S$3603,AF$1,0)</f>
        <v>#N/A</v>
      </c>
      <c r="AG1281" s="79" t="e">
        <f>VLOOKUP($S1281,'Grille de Tarif OQN'!$B$2:$S$3603,AG$1,0)</f>
        <v>#N/A</v>
      </c>
      <c r="AH1281" s="79" t="e">
        <f>VLOOKUP($S1281,'Grille de Tarif OQN'!$B$2:$S$3603,AH$1,0)</f>
        <v>#N/A</v>
      </c>
      <c r="AI1281" s="79" t="e">
        <f>VLOOKUP($S1281,'Grille de Tarif OQN'!$B$2:$S$3603,AI$1,0)</f>
        <v>#N/A</v>
      </c>
      <c r="AJ1281" s="79" t="e">
        <f>VLOOKUP($S1281,'Grille de Tarif OQN'!$B$2:$S$3603,AJ$1,0)</f>
        <v>#N/A</v>
      </c>
      <c r="AK1281" s="81"/>
      <c r="AL1281" s="81"/>
      <c r="AM1281" s="81"/>
      <c r="AN1281" s="81"/>
      <c r="AO1281" s="81"/>
      <c r="AP1281" s="81"/>
      <c r="AQ1281" s="81"/>
      <c r="AR1281" s="81"/>
      <c r="AS1281" s="81"/>
      <c r="AT1281" s="81"/>
      <c r="AU1281" s="72"/>
      <c r="AV1281"/>
      <c r="AW1281"/>
      <c r="AX1281"/>
      <c r="AY1281"/>
      <c r="AZ1281" s="96">
        <f t="shared" si="414"/>
        <v>0</v>
      </c>
      <c r="BA1281" s="24" t="e">
        <f t="shared" si="415"/>
        <v>#N/A</v>
      </c>
      <c r="BB1281" s="24" t="e">
        <f t="shared" si="416"/>
        <v>#N/A</v>
      </c>
      <c r="BC1281" s="24" t="e">
        <f t="shared" si="417"/>
        <v>#N/A</v>
      </c>
      <c r="BD1281" s="24" t="e">
        <f t="shared" si="418"/>
        <v>#N/A</v>
      </c>
      <c r="BE1281"/>
      <c r="BF1281" t="e">
        <f t="shared" si="419"/>
        <v>#N/A</v>
      </c>
      <c r="BG1281" t="str">
        <f t="shared" si="420"/>
        <v>HDJ</v>
      </c>
      <c r="BH1281" s="20" t="e">
        <f t="shared" si="421"/>
        <v>#N/A</v>
      </c>
      <c r="BI1281" s="20" t="e">
        <f t="shared" si="422"/>
        <v>#N/A</v>
      </c>
      <c r="BJ1281" s="20" t="e">
        <f t="shared" si="423"/>
        <v>#N/A</v>
      </c>
      <c r="BK1281" s="20" t="e">
        <f t="shared" si="424"/>
        <v>#N/A</v>
      </c>
      <c r="BL1281" s="20" t="e">
        <f t="shared" si="425"/>
        <v>#N/A</v>
      </c>
      <c r="BM1281" s="20" t="e">
        <f t="shared" si="407"/>
        <v>#N/A</v>
      </c>
      <c r="BN1281" s="20" t="e">
        <f t="shared" si="426"/>
        <v>#N/A</v>
      </c>
    </row>
    <row r="1282" spans="1:66">
      <c r="A1282" s="92"/>
      <c r="B1282" s="90"/>
      <c r="C1282" s="90"/>
      <c r="D1282" s="93"/>
      <c r="E1282" s="93"/>
      <c r="F1282" s="93"/>
      <c r="G1282" s="93"/>
      <c r="H1282" s="93"/>
      <c r="I1282" s="93"/>
      <c r="J1282" s="93"/>
      <c r="K1282" s="93"/>
      <c r="L1282" s="92"/>
      <c r="M1282" s="93"/>
      <c r="N1282" s="91">
        <f t="shared" si="408"/>
        <v>0</v>
      </c>
      <c r="O1282" s="91" t="str">
        <f t="shared" si="409"/>
        <v/>
      </c>
      <c r="P1282" s="91" t="str">
        <f t="shared" si="410"/>
        <v/>
      </c>
      <c r="Q1282" s="91" t="str">
        <f t="shared" si="411"/>
        <v>HDJ</v>
      </c>
      <c r="R1282" s="82"/>
      <c r="S1282" s="95">
        <f t="shared" si="412"/>
        <v>0</v>
      </c>
      <c r="T1282" s="95">
        <f t="shared" si="413"/>
        <v>0</v>
      </c>
      <c r="U1282" s="79" t="e">
        <f>VLOOKUP($S1282,'Grille de Tarif OQN'!$B$2:$S$3603,U$1,0)</f>
        <v>#N/A</v>
      </c>
      <c r="V1282" s="79" t="e">
        <f>VLOOKUP($S1282,'Grille de Tarif OQN'!$B$2:$S$3603,V$1,0)</f>
        <v>#N/A</v>
      </c>
      <c r="W1282" s="79" t="e">
        <f>VLOOKUP($S1282,'Grille de Tarif OQN'!$B$2:$S$3603,W$1,0)</f>
        <v>#N/A</v>
      </c>
      <c r="X1282" s="79" t="e">
        <f>VLOOKUP($S1282,'Grille de Tarif OQN'!$B$2:$S$3603,X$1,0)</f>
        <v>#N/A</v>
      </c>
      <c r="Y1282" s="79" t="e">
        <f>VLOOKUP($S1282,'Grille de Tarif OQN'!$B$2:$S$3603,Y$1,0)</f>
        <v>#N/A</v>
      </c>
      <c r="Z1282" s="79" t="e">
        <f>VLOOKUP($S1282,'Grille de Tarif OQN'!$B$2:$S$3603,Z$1,0)</f>
        <v>#N/A</v>
      </c>
      <c r="AA1282" s="79" t="e">
        <f>VLOOKUP($S1282,'Grille de Tarif OQN'!$B$2:$S$3603,AA$1,0)</f>
        <v>#N/A</v>
      </c>
      <c r="AB1282" s="79" t="e">
        <f>VLOOKUP($S1282,'Grille de Tarif OQN'!$B$2:$S$3603,AB$1,0)</f>
        <v>#N/A</v>
      </c>
      <c r="AC1282" s="79" t="e">
        <f>VLOOKUP($S1282,'Grille de Tarif OQN'!$B$2:$S$3603,AC$1,0)</f>
        <v>#N/A</v>
      </c>
      <c r="AD1282" s="79" t="e">
        <f>VLOOKUP($S1282,'Grille de Tarif OQN'!$B$2:$S$3603,AD$1,0)</f>
        <v>#N/A</v>
      </c>
      <c r="AE1282" s="79" t="e">
        <f>VLOOKUP($S1282,'Grille de Tarif OQN'!$B$2:$S$3603,AE$1,0)</f>
        <v>#N/A</v>
      </c>
      <c r="AF1282" s="79" t="e">
        <f>VLOOKUP($S1282,'Grille de Tarif OQN'!$B$2:$S$3603,AF$1,0)</f>
        <v>#N/A</v>
      </c>
      <c r="AG1282" s="79" t="e">
        <f>VLOOKUP($S1282,'Grille de Tarif OQN'!$B$2:$S$3603,AG$1,0)</f>
        <v>#N/A</v>
      </c>
      <c r="AH1282" s="79" t="e">
        <f>VLOOKUP($S1282,'Grille de Tarif OQN'!$B$2:$S$3603,AH$1,0)</f>
        <v>#N/A</v>
      </c>
      <c r="AI1282" s="79" t="e">
        <f>VLOOKUP($S1282,'Grille de Tarif OQN'!$B$2:$S$3603,AI$1,0)</f>
        <v>#N/A</v>
      </c>
      <c r="AJ1282" s="79" t="e">
        <f>VLOOKUP($S1282,'Grille de Tarif OQN'!$B$2:$S$3603,AJ$1,0)</f>
        <v>#N/A</v>
      </c>
      <c r="AK1282" s="81"/>
      <c r="AL1282" s="81"/>
      <c r="AM1282" s="81"/>
      <c r="AN1282" s="81"/>
      <c r="AO1282" s="81"/>
      <c r="AP1282" s="81"/>
      <c r="AQ1282" s="81"/>
      <c r="AR1282" s="81"/>
      <c r="AS1282" s="81"/>
      <c r="AT1282" s="81"/>
      <c r="AU1282" s="72"/>
      <c r="AV1282"/>
      <c r="AW1282"/>
      <c r="AX1282"/>
      <c r="AY1282"/>
      <c r="AZ1282" s="96">
        <f t="shared" si="414"/>
        <v>0</v>
      </c>
      <c r="BA1282" s="24" t="e">
        <f t="shared" si="415"/>
        <v>#N/A</v>
      </c>
      <c r="BB1282" s="24" t="e">
        <f t="shared" si="416"/>
        <v>#N/A</v>
      </c>
      <c r="BC1282" s="24" t="e">
        <f t="shared" si="417"/>
        <v>#N/A</v>
      </c>
      <c r="BD1282" s="24" t="e">
        <f t="shared" si="418"/>
        <v>#N/A</v>
      </c>
      <c r="BE1282"/>
      <c r="BF1282" t="e">
        <f t="shared" si="419"/>
        <v>#N/A</v>
      </c>
      <c r="BG1282" t="str">
        <f t="shared" si="420"/>
        <v>HDJ</v>
      </c>
      <c r="BH1282" s="20" t="e">
        <f t="shared" si="421"/>
        <v>#N/A</v>
      </c>
      <c r="BI1282" s="20" t="e">
        <f t="shared" si="422"/>
        <v>#N/A</v>
      </c>
      <c r="BJ1282" s="20" t="e">
        <f t="shared" si="423"/>
        <v>#N/A</v>
      </c>
      <c r="BK1282" s="20" t="e">
        <f t="shared" si="424"/>
        <v>#N/A</v>
      </c>
      <c r="BL1282" s="20" t="e">
        <f t="shared" si="425"/>
        <v>#N/A</v>
      </c>
      <c r="BM1282" s="20" t="e">
        <f t="shared" si="407"/>
        <v>#N/A</v>
      </c>
      <c r="BN1282" s="20" t="e">
        <f t="shared" si="426"/>
        <v>#N/A</v>
      </c>
    </row>
    <row r="1283" spans="1:66">
      <c r="A1283" s="92"/>
      <c r="B1283" s="90"/>
      <c r="C1283" s="90"/>
      <c r="D1283" s="93"/>
      <c r="E1283" s="93"/>
      <c r="F1283" s="93"/>
      <c r="G1283" s="93"/>
      <c r="H1283" s="93"/>
      <c r="I1283" s="93"/>
      <c r="J1283" s="93"/>
      <c r="K1283" s="93"/>
      <c r="L1283" s="92"/>
      <c r="M1283" s="93"/>
      <c r="N1283" s="91">
        <f t="shared" si="408"/>
        <v>0</v>
      </c>
      <c r="O1283" s="91" t="str">
        <f t="shared" si="409"/>
        <v/>
      </c>
      <c r="P1283" s="91" t="str">
        <f t="shared" si="410"/>
        <v/>
      </c>
      <c r="Q1283" s="91" t="str">
        <f t="shared" si="411"/>
        <v>HDJ</v>
      </c>
      <c r="R1283" s="82"/>
      <c r="S1283" s="95">
        <f t="shared" si="412"/>
        <v>0</v>
      </c>
      <c r="T1283" s="95">
        <f t="shared" si="413"/>
        <v>0</v>
      </c>
      <c r="U1283" s="79" t="e">
        <f>VLOOKUP($S1283,'Grille de Tarif OQN'!$B$2:$S$3603,U$1,0)</f>
        <v>#N/A</v>
      </c>
      <c r="V1283" s="79" t="e">
        <f>VLOOKUP($S1283,'Grille de Tarif OQN'!$B$2:$S$3603,V$1,0)</f>
        <v>#N/A</v>
      </c>
      <c r="W1283" s="79" t="e">
        <f>VLOOKUP($S1283,'Grille de Tarif OQN'!$B$2:$S$3603,W$1,0)</f>
        <v>#N/A</v>
      </c>
      <c r="X1283" s="79" t="e">
        <f>VLOOKUP($S1283,'Grille de Tarif OQN'!$B$2:$S$3603,X$1,0)</f>
        <v>#N/A</v>
      </c>
      <c r="Y1283" s="79" t="e">
        <f>VLOOKUP($S1283,'Grille de Tarif OQN'!$B$2:$S$3603,Y$1,0)</f>
        <v>#N/A</v>
      </c>
      <c r="Z1283" s="79" t="e">
        <f>VLOOKUP($S1283,'Grille de Tarif OQN'!$B$2:$S$3603,Z$1,0)</f>
        <v>#N/A</v>
      </c>
      <c r="AA1283" s="79" t="e">
        <f>VLOOKUP($S1283,'Grille de Tarif OQN'!$B$2:$S$3603,AA$1,0)</f>
        <v>#N/A</v>
      </c>
      <c r="AB1283" s="79" t="e">
        <f>VLOOKUP($S1283,'Grille de Tarif OQN'!$B$2:$S$3603,AB$1,0)</f>
        <v>#N/A</v>
      </c>
      <c r="AC1283" s="79" t="e">
        <f>VLOOKUP($S1283,'Grille de Tarif OQN'!$B$2:$S$3603,AC$1,0)</f>
        <v>#N/A</v>
      </c>
      <c r="AD1283" s="79" t="e">
        <f>VLOOKUP($S1283,'Grille de Tarif OQN'!$B$2:$S$3603,AD$1,0)</f>
        <v>#N/A</v>
      </c>
      <c r="AE1283" s="79" t="e">
        <f>VLOOKUP($S1283,'Grille de Tarif OQN'!$B$2:$S$3603,AE$1,0)</f>
        <v>#N/A</v>
      </c>
      <c r="AF1283" s="79" t="e">
        <f>VLOOKUP($S1283,'Grille de Tarif OQN'!$B$2:$S$3603,AF$1,0)</f>
        <v>#N/A</v>
      </c>
      <c r="AG1283" s="79" t="e">
        <f>VLOOKUP($S1283,'Grille de Tarif OQN'!$B$2:$S$3603,AG$1,0)</f>
        <v>#N/A</v>
      </c>
      <c r="AH1283" s="79" t="e">
        <f>VLOOKUP($S1283,'Grille de Tarif OQN'!$B$2:$S$3603,AH$1,0)</f>
        <v>#N/A</v>
      </c>
      <c r="AI1283" s="79" t="e">
        <f>VLOOKUP($S1283,'Grille de Tarif OQN'!$B$2:$S$3603,AI$1,0)</f>
        <v>#N/A</v>
      </c>
      <c r="AJ1283" s="79" t="e">
        <f>VLOOKUP($S1283,'Grille de Tarif OQN'!$B$2:$S$3603,AJ$1,0)</f>
        <v>#N/A</v>
      </c>
      <c r="AK1283" s="81"/>
      <c r="AL1283" s="81"/>
      <c r="AM1283" s="81"/>
      <c r="AN1283" s="81"/>
      <c r="AO1283" s="81"/>
      <c r="AP1283" s="81"/>
      <c r="AQ1283" s="81"/>
      <c r="AR1283" s="81"/>
      <c r="AS1283" s="81"/>
      <c r="AT1283" s="81"/>
      <c r="AU1283" s="72"/>
      <c r="AV1283"/>
      <c r="AW1283"/>
      <c r="AX1283"/>
      <c r="AY1283"/>
      <c r="AZ1283" s="96">
        <f t="shared" si="414"/>
        <v>0</v>
      </c>
      <c r="BA1283" s="24" t="e">
        <f t="shared" si="415"/>
        <v>#N/A</v>
      </c>
      <c r="BB1283" s="24" t="e">
        <f t="shared" si="416"/>
        <v>#N/A</v>
      </c>
      <c r="BC1283" s="24" t="e">
        <f t="shared" si="417"/>
        <v>#N/A</v>
      </c>
      <c r="BD1283" s="24" t="e">
        <f t="shared" si="418"/>
        <v>#N/A</v>
      </c>
      <c r="BE1283"/>
      <c r="BF1283" t="e">
        <f t="shared" si="419"/>
        <v>#N/A</v>
      </c>
      <c r="BG1283" t="str">
        <f t="shared" si="420"/>
        <v>HDJ</v>
      </c>
      <c r="BH1283" s="20" t="e">
        <f t="shared" si="421"/>
        <v>#N/A</v>
      </c>
      <c r="BI1283" s="20" t="e">
        <f t="shared" si="422"/>
        <v>#N/A</v>
      </c>
      <c r="BJ1283" s="20" t="e">
        <f t="shared" si="423"/>
        <v>#N/A</v>
      </c>
      <c r="BK1283" s="20" t="e">
        <f t="shared" si="424"/>
        <v>#N/A</v>
      </c>
      <c r="BL1283" s="20" t="e">
        <f t="shared" si="425"/>
        <v>#N/A</v>
      </c>
      <c r="BM1283" s="20" t="e">
        <f t="shared" si="407"/>
        <v>#N/A</v>
      </c>
      <c r="BN1283" s="20" t="e">
        <f t="shared" si="426"/>
        <v>#N/A</v>
      </c>
    </row>
    <row r="1284" spans="1:66">
      <c r="A1284" s="92"/>
      <c r="B1284" s="90"/>
      <c r="C1284" s="90"/>
      <c r="D1284" s="93"/>
      <c r="E1284" s="93"/>
      <c r="F1284" s="93"/>
      <c r="G1284" s="93"/>
      <c r="H1284" s="93"/>
      <c r="I1284" s="93"/>
      <c r="J1284" s="93"/>
      <c r="K1284" s="93"/>
      <c r="L1284" s="92"/>
      <c r="M1284" s="93"/>
      <c r="N1284" s="91">
        <f t="shared" si="408"/>
        <v>0</v>
      </c>
      <c r="O1284" s="91" t="str">
        <f t="shared" si="409"/>
        <v/>
      </c>
      <c r="P1284" s="91" t="str">
        <f t="shared" si="410"/>
        <v/>
      </c>
      <c r="Q1284" s="91" t="str">
        <f t="shared" si="411"/>
        <v>HDJ</v>
      </c>
      <c r="R1284" s="82"/>
      <c r="S1284" s="95">
        <f t="shared" si="412"/>
        <v>0</v>
      </c>
      <c r="T1284" s="95">
        <f t="shared" si="413"/>
        <v>0</v>
      </c>
      <c r="U1284" s="79" t="e">
        <f>VLOOKUP($S1284,'Grille de Tarif OQN'!$B$2:$S$3603,U$1,0)</f>
        <v>#N/A</v>
      </c>
      <c r="V1284" s="79" t="e">
        <f>VLOOKUP($S1284,'Grille de Tarif OQN'!$B$2:$S$3603,V$1,0)</f>
        <v>#N/A</v>
      </c>
      <c r="W1284" s="79" t="e">
        <f>VLOOKUP($S1284,'Grille de Tarif OQN'!$B$2:$S$3603,W$1,0)</f>
        <v>#N/A</v>
      </c>
      <c r="X1284" s="79" t="e">
        <f>VLOOKUP($S1284,'Grille de Tarif OQN'!$B$2:$S$3603,X$1,0)</f>
        <v>#N/A</v>
      </c>
      <c r="Y1284" s="79" t="e">
        <f>VLOOKUP($S1284,'Grille de Tarif OQN'!$B$2:$S$3603,Y$1,0)</f>
        <v>#N/A</v>
      </c>
      <c r="Z1284" s="79" t="e">
        <f>VLOOKUP($S1284,'Grille de Tarif OQN'!$B$2:$S$3603,Z$1,0)</f>
        <v>#N/A</v>
      </c>
      <c r="AA1284" s="79" t="e">
        <f>VLOOKUP($S1284,'Grille de Tarif OQN'!$B$2:$S$3603,AA$1,0)</f>
        <v>#N/A</v>
      </c>
      <c r="AB1284" s="79" t="e">
        <f>VLOOKUP($S1284,'Grille de Tarif OQN'!$B$2:$S$3603,AB$1,0)</f>
        <v>#N/A</v>
      </c>
      <c r="AC1284" s="79" t="e">
        <f>VLOOKUP($S1284,'Grille de Tarif OQN'!$B$2:$S$3603,AC$1,0)</f>
        <v>#N/A</v>
      </c>
      <c r="AD1284" s="79" t="e">
        <f>VLOOKUP($S1284,'Grille de Tarif OQN'!$B$2:$S$3603,AD$1,0)</f>
        <v>#N/A</v>
      </c>
      <c r="AE1284" s="79" t="e">
        <f>VLOOKUP($S1284,'Grille de Tarif OQN'!$B$2:$S$3603,AE$1,0)</f>
        <v>#N/A</v>
      </c>
      <c r="AF1284" s="79" t="e">
        <f>VLOOKUP($S1284,'Grille de Tarif OQN'!$B$2:$S$3603,AF$1,0)</f>
        <v>#N/A</v>
      </c>
      <c r="AG1284" s="79" t="e">
        <f>VLOOKUP($S1284,'Grille de Tarif OQN'!$B$2:$S$3603,AG$1,0)</f>
        <v>#N/A</v>
      </c>
      <c r="AH1284" s="79" t="e">
        <f>VLOOKUP($S1284,'Grille de Tarif OQN'!$B$2:$S$3603,AH$1,0)</f>
        <v>#N/A</v>
      </c>
      <c r="AI1284" s="79" t="e">
        <f>VLOOKUP($S1284,'Grille de Tarif OQN'!$B$2:$S$3603,AI$1,0)</f>
        <v>#N/A</v>
      </c>
      <c r="AJ1284" s="79" t="e">
        <f>VLOOKUP($S1284,'Grille de Tarif OQN'!$B$2:$S$3603,AJ$1,0)</f>
        <v>#N/A</v>
      </c>
      <c r="AK1284" s="81"/>
      <c r="AL1284" s="81"/>
      <c r="AM1284" s="81"/>
      <c r="AN1284" s="81"/>
      <c r="AO1284" s="81"/>
      <c r="AP1284" s="81"/>
      <c r="AQ1284" s="81"/>
      <c r="AR1284" s="81"/>
      <c r="AS1284" s="81"/>
      <c r="AT1284" s="81"/>
      <c r="AU1284" s="72"/>
      <c r="AV1284"/>
      <c r="AW1284"/>
      <c r="AX1284"/>
      <c r="AY1284"/>
      <c r="AZ1284" s="96">
        <f t="shared" si="414"/>
        <v>0</v>
      </c>
      <c r="BA1284" s="24" t="e">
        <f t="shared" si="415"/>
        <v>#N/A</v>
      </c>
      <c r="BB1284" s="24" t="e">
        <f t="shared" si="416"/>
        <v>#N/A</v>
      </c>
      <c r="BC1284" s="24" t="e">
        <f t="shared" si="417"/>
        <v>#N/A</v>
      </c>
      <c r="BD1284" s="24" t="e">
        <f t="shared" si="418"/>
        <v>#N/A</v>
      </c>
      <c r="BE1284"/>
      <c r="BF1284" t="e">
        <f t="shared" si="419"/>
        <v>#N/A</v>
      </c>
      <c r="BG1284" t="str">
        <f t="shared" si="420"/>
        <v>HDJ</v>
      </c>
      <c r="BH1284" s="20" t="e">
        <f t="shared" si="421"/>
        <v>#N/A</v>
      </c>
      <c r="BI1284" s="20" t="e">
        <f t="shared" si="422"/>
        <v>#N/A</v>
      </c>
      <c r="BJ1284" s="20" t="e">
        <f t="shared" si="423"/>
        <v>#N/A</v>
      </c>
      <c r="BK1284" s="20" t="e">
        <f t="shared" si="424"/>
        <v>#N/A</v>
      </c>
      <c r="BL1284" s="20" t="e">
        <f t="shared" si="425"/>
        <v>#N/A</v>
      </c>
      <c r="BM1284" s="20" t="e">
        <f t="shared" ref="BM1284:BM1347" si="427">IF(AG1284=1,AA1284+(90-V1284)*AB1284,Y1284+(90-V1284)*AB1284)+(AZ1284-90)*AC1284</f>
        <v>#N/A</v>
      </c>
      <c r="BN1284" s="20" t="e">
        <f t="shared" si="426"/>
        <v>#N/A</v>
      </c>
    </row>
    <row r="1285" spans="1:66">
      <c r="A1285" s="92"/>
      <c r="B1285" s="90"/>
      <c r="C1285" s="90"/>
      <c r="D1285" s="93"/>
      <c r="E1285" s="93"/>
      <c r="F1285" s="93"/>
      <c r="G1285" s="93"/>
      <c r="H1285" s="93"/>
      <c r="I1285" s="93"/>
      <c r="J1285" s="93"/>
      <c r="K1285" s="93"/>
      <c r="L1285" s="92"/>
      <c r="M1285" s="93"/>
      <c r="N1285" s="91">
        <f t="shared" si="408"/>
        <v>0</v>
      </c>
      <c r="O1285" s="91" t="str">
        <f t="shared" si="409"/>
        <v/>
      </c>
      <c r="P1285" s="91" t="str">
        <f t="shared" si="410"/>
        <v/>
      </c>
      <c r="Q1285" s="91" t="str">
        <f t="shared" si="411"/>
        <v>HDJ</v>
      </c>
      <c r="R1285" s="82"/>
      <c r="S1285" s="95">
        <f t="shared" si="412"/>
        <v>0</v>
      </c>
      <c r="T1285" s="95">
        <f t="shared" si="413"/>
        <v>0</v>
      </c>
      <c r="U1285" s="79" t="e">
        <f>VLOOKUP($S1285,'Grille de Tarif OQN'!$B$2:$S$3603,U$1,0)</f>
        <v>#N/A</v>
      </c>
      <c r="V1285" s="79" t="e">
        <f>VLOOKUP($S1285,'Grille de Tarif OQN'!$B$2:$S$3603,V$1,0)</f>
        <v>#N/A</v>
      </c>
      <c r="W1285" s="79" t="e">
        <f>VLOOKUP($S1285,'Grille de Tarif OQN'!$B$2:$S$3603,W$1,0)</f>
        <v>#N/A</v>
      </c>
      <c r="X1285" s="79" t="e">
        <f>VLOOKUP($S1285,'Grille de Tarif OQN'!$B$2:$S$3603,X$1,0)</f>
        <v>#N/A</v>
      </c>
      <c r="Y1285" s="79" t="e">
        <f>VLOOKUP($S1285,'Grille de Tarif OQN'!$B$2:$S$3603,Y$1,0)</f>
        <v>#N/A</v>
      </c>
      <c r="Z1285" s="79" t="e">
        <f>VLOOKUP($S1285,'Grille de Tarif OQN'!$B$2:$S$3603,Z$1,0)</f>
        <v>#N/A</v>
      </c>
      <c r="AA1285" s="79" t="e">
        <f>VLOOKUP($S1285,'Grille de Tarif OQN'!$B$2:$S$3603,AA$1,0)</f>
        <v>#N/A</v>
      </c>
      <c r="AB1285" s="79" t="e">
        <f>VLOOKUP($S1285,'Grille de Tarif OQN'!$B$2:$S$3603,AB$1,0)</f>
        <v>#N/A</v>
      </c>
      <c r="AC1285" s="79" t="e">
        <f>VLOOKUP($S1285,'Grille de Tarif OQN'!$B$2:$S$3603,AC$1,0)</f>
        <v>#N/A</v>
      </c>
      <c r="AD1285" s="79" t="e">
        <f>VLOOKUP($S1285,'Grille de Tarif OQN'!$B$2:$S$3603,AD$1,0)</f>
        <v>#N/A</v>
      </c>
      <c r="AE1285" s="79" t="e">
        <f>VLOOKUP($S1285,'Grille de Tarif OQN'!$B$2:$S$3603,AE$1,0)</f>
        <v>#N/A</v>
      </c>
      <c r="AF1285" s="79" t="e">
        <f>VLOOKUP($S1285,'Grille de Tarif OQN'!$B$2:$S$3603,AF$1,0)</f>
        <v>#N/A</v>
      </c>
      <c r="AG1285" s="79" t="e">
        <f>VLOOKUP($S1285,'Grille de Tarif OQN'!$B$2:$S$3603,AG$1,0)</f>
        <v>#N/A</v>
      </c>
      <c r="AH1285" s="79" t="e">
        <f>VLOOKUP($S1285,'Grille de Tarif OQN'!$B$2:$S$3603,AH$1,0)</f>
        <v>#N/A</v>
      </c>
      <c r="AI1285" s="79" t="e">
        <f>VLOOKUP($S1285,'Grille de Tarif OQN'!$B$2:$S$3603,AI$1,0)</f>
        <v>#N/A</v>
      </c>
      <c r="AJ1285" s="79" t="e">
        <f>VLOOKUP($S1285,'Grille de Tarif OQN'!$B$2:$S$3603,AJ$1,0)</f>
        <v>#N/A</v>
      </c>
      <c r="AK1285" s="81"/>
      <c r="AL1285" s="81"/>
      <c r="AM1285" s="81"/>
      <c r="AN1285" s="81"/>
      <c r="AO1285" s="81"/>
      <c r="AP1285" s="81"/>
      <c r="AQ1285" s="81"/>
      <c r="AR1285" s="81"/>
      <c r="AS1285" s="81"/>
      <c r="AT1285" s="81"/>
      <c r="AU1285" s="72"/>
      <c r="AV1285"/>
      <c r="AW1285"/>
      <c r="AX1285"/>
      <c r="AY1285"/>
      <c r="AZ1285" s="96">
        <f t="shared" si="414"/>
        <v>0</v>
      </c>
      <c r="BA1285" s="24" t="e">
        <f t="shared" si="415"/>
        <v>#N/A</v>
      </c>
      <c r="BB1285" s="24" t="e">
        <f t="shared" si="416"/>
        <v>#N/A</v>
      </c>
      <c r="BC1285" s="24" t="e">
        <f t="shared" si="417"/>
        <v>#N/A</v>
      </c>
      <c r="BD1285" s="24" t="e">
        <f t="shared" si="418"/>
        <v>#N/A</v>
      </c>
      <c r="BE1285"/>
      <c r="BF1285" t="e">
        <f t="shared" si="419"/>
        <v>#N/A</v>
      </c>
      <c r="BG1285" t="str">
        <f t="shared" si="420"/>
        <v>HDJ</v>
      </c>
      <c r="BH1285" s="20" t="e">
        <f t="shared" si="421"/>
        <v>#N/A</v>
      </c>
      <c r="BI1285" s="20" t="e">
        <f t="shared" si="422"/>
        <v>#N/A</v>
      </c>
      <c r="BJ1285" s="20" t="e">
        <f t="shared" si="423"/>
        <v>#N/A</v>
      </c>
      <c r="BK1285" s="20" t="e">
        <f t="shared" si="424"/>
        <v>#N/A</v>
      </c>
      <c r="BL1285" s="20" t="e">
        <f t="shared" si="425"/>
        <v>#N/A</v>
      </c>
      <c r="BM1285" s="20" t="e">
        <f t="shared" si="427"/>
        <v>#N/A</v>
      </c>
      <c r="BN1285" s="20" t="e">
        <f t="shared" si="426"/>
        <v>#N/A</v>
      </c>
    </row>
    <row r="1286" spans="1:66">
      <c r="A1286" s="92"/>
      <c r="B1286" s="90"/>
      <c r="C1286" s="90"/>
      <c r="D1286" s="93"/>
      <c r="E1286" s="93"/>
      <c r="F1286" s="93"/>
      <c r="G1286" s="93"/>
      <c r="H1286" s="93"/>
      <c r="I1286" s="93"/>
      <c r="J1286" s="93"/>
      <c r="K1286" s="93"/>
      <c r="L1286" s="92"/>
      <c r="M1286" s="93"/>
      <c r="N1286" s="91">
        <f t="shared" si="408"/>
        <v>0</v>
      </c>
      <c r="O1286" s="91" t="str">
        <f t="shared" si="409"/>
        <v/>
      </c>
      <c r="P1286" s="91" t="str">
        <f t="shared" si="410"/>
        <v/>
      </c>
      <c r="Q1286" s="91" t="str">
        <f t="shared" si="411"/>
        <v>HDJ</v>
      </c>
      <c r="R1286" s="82"/>
      <c r="S1286" s="95">
        <f t="shared" si="412"/>
        <v>0</v>
      </c>
      <c r="T1286" s="95">
        <f t="shared" si="413"/>
        <v>0</v>
      </c>
      <c r="U1286" s="79" t="e">
        <f>VLOOKUP($S1286,'Grille de Tarif OQN'!$B$2:$S$3603,U$1,0)</f>
        <v>#N/A</v>
      </c>
      <c r="V1286" s="79" t="e">
        <f>VLOOKUP($S1286,'Grille de Tarif OQN'!$B$2:$S$3603,V$1,0)</f>
        <v>#N/A</v>
      </c>
      <c r="W1286" s="79" t="e">
        <f>VLOOKUP($S1286,'Grille de Tarif OQN'!$B$2:$S$3603,W$1,0)</f>
        <v>#N/A</v>
      </c>
      <c r="X1286" s="79" t="e">
        <f>VLOOKUP($S1286,'Grille de Tarif OQN'!$B$2:$S$3603,X$1,0)</f>
        <v>#N/A</v>
      </c>
      <c r="Y1286" s="79" t="e">
        <f>VLOOKUP($S1286,'Grille de Tarif OQN'!$B$2:$S$3603,Y$1,0)</f>
        <v>#N/A</v>
      </c>
      <c r="Z1286" s="79" t="e">
        <f>VLOOKUP($S1286,'Grille de Tarif OQN'!$B$2:$S$3603,Z$1,0)</f>
        <v>#N/A</v>
      </c>
      <c r="AA1286" s="79" t="e">
        <f>VLOOKUP($S1286,'Grille de Tarif OQN'!$B$2:$S$3603,AA$1,0)</f>
        <v>#N/A</v>
      </c>
      <c r="AB1286" s="79" t="e">
        <f>VLOOKUP($S1286,'Grille de Tarif OQN'!$B$2:$S$3603,AB$1,0)</f>
        <v>#N/A</v>
      </c>
      <c r="AC1286" s="79" t="e">
        <f>VLOOKUP($S1286,'Grille de Tarif OQN'!$B$2:$S$3603,AC$1,0)</f>
        <v>#N/A</v>
      </c>
      <c r="AD1286" s="79" t="e">
        <f>VLOOKUP($S1286,'Grille de Tarif OQN'!$B$2:$S$3603,AD$1,0)</f>
        <v>#N/A</v>
      </c>
      <c r="AE1286" s="79" t="e">
        <f>VLOOKUP($S1286,'Grille de Tarif OQN'!$B$2:$S$3603,AE$1,0)</f>
        <v>#N/A</v>
      </c>
      <c r="AF1286" s="79" t="e">
        <f>VLOOKUP($S1286,'Grille de Tarif OQN'!$B$2:$S$3603,AF$1,0)</f>
        <v>#N/A</v>
      </c>
      <c r="AG1286" s="79" t="e">
        <f>VLOOKUP($S1286,'Grille de Tarif OQN'!$B$2:$S$3603,AG$1,0)</f>
        <v>#N/A</v>
      </c>
      <c r="AH1286" s="79" t="e">
        <f>VLOOKUP($S1286,'Grille de Tarif OQN'!$B$2:$S$3603,AH$1,0)</f>
        <v>#N/A</v>
      </c>
      <c r="AI1286" s="79" t="e">
        <f>VLOOKUP($S1286,'Grille de Tarif OQN'!$B$2:$S$3603,AI$1,0)</f>
        <v>#N/A</v>
      </c>
      <c r="AJ1286" s="79" t="e">
        <f>VLOOKUP($S1286,'Grille de Tarif OQN'!$B$2:$S$3603,AJ$1,0)</f>
        <v>#N/A</v>
      </c>
      <c r="AK1286" s="81"/>
      <c r="AL1286" s="81"/>
      <c r="AM1286" s="81"/>
      <c r="AN1286" s="81"/>
      <c r="AO1286" s="81"/>
      <c r="AP1286" s="81"/>
      <c r="AQ1286" s="81"/>
      <c r="AR1286" s="81"/>
      <c r="AS1286" s="81"/>
      <c r="AT1286" s="81"/>
      <c r="AU1286" s="72"/>
      <c r="AV1286"/>
      <c r="AW1286"/>
      <c r="AX1286"/>
      <c r="AY1286"/>
      <c r="AZ1286" s="96">
        <f t="shared" si="414"/>
        <v>0</v>
      </c>
      <c r="BA1286" s="24" t="e">
        <f t="shared" si="415"/>
        <v>#N/A</v>
      </c>
      <c r="BB1286" s="24" t="e">
        <f t="shared" si="416"/>
        <v>#N/A</v>
      </c>
      <c r="BC1286" s="24" t="e">
        <f t="shared" si="417"/>
        <v>#N/A</v>
      </c>
      <c r="BD1286" s="24" t="e">
        <f t="shared" si="418"/>
        <v>#N/A</v>
      </c>
      <c r="BE1286"/>
      <c r="BF1286" t="e">
        <f t="shared" si="419"/>
        <v>#N/A</v>
      </c>
      <c r="BG1286" t="str">
        <f t="shared" si="420"/>
        <v>HDJ</v>
      </c>
      <c r="BH1286" s="20" t="e">
        <f t="shared" si="421"/>
        <v>#N/A</v>
      </c>
      <c r="BI1286" s="20" t="e">
        <f t="shared" si="422"/>
        <v>#N/A</v>
      </c>
      <c r="BJ1286" s="20" t="e">
        <f t="shared" si="423"/>
        <v>#N/A</v>
      </c>
      <c r="BK1286" s="20" t="e">
        <f t="shared" si="424"/>
        <v>#N/A</v>
      </c>
      <c r="BL1286" s="20" t="e">
        <f t="shared" si="425"/>
        <v>#N/A</v>
      </c>
      <c r="BM1286" s="20" t="e">
        <f t="shared" si="427"/>
        <v>#N/A</v>
      </c>
      <c r="BN1286" s="20" t="e">
        <f t="shared" si="426"/>
        <v>#N/A</v>
      </c>
    </row>
    <row r="1287" spans="1:66">
      <c r="A1287" s="92"/>
      <c r="B1287" s="90"/>
      <c r="C1287" s="90"/>
      <c r="D1287" s="93"/>
      <c r="E1287" s="93"/>
      <c r="F1287" s="93"/>
      <c r="G1287" s="93"/>
      <c r="H1287" s="93"/>
      <c r="I1287" s="93"/>
      <c r="J1287" s="93"/>
      <c r="K1287" s="93"/>
      <c r="L1287" s="92"/>
      <c r="M1287" s="93"/>
      <c r="N1287" s="91">
        <f t="shared" si="408"/>
        <v>0</v>
      </c>
      <c r="O1287" s="91" t="str">
        <f t="shared" si="409"/>
        <v/>
      </c>
      <c r="P1287" s="91" t="str">
        <f t="shared" si="410"/>
        <v/>
      </c>
      <c r="Q1287" s="91" t="str">
        <f t="shared" si="411"/>
        <v>HDJ</v>
      </c>
      <c r="R1287" s="82"/>
      <c r="S1287" s="95">
        <f t="shared" si="412"/>
        <v>0</v>
      </c>
      <c r="T1287" s="95">
        <f t="shared" si="413"/>
        <v>0</v>
      </c>
      <c r="U1287" s="79" t="e">
        <f>VLOOKUP($S1287,'Grille de Tarif OQN'!$B$2:$S$3603,U$1,0)</f>
        <v>#N/A</v>
      </c>
      <c r="V1287" s="79" t="e">
        <f>VLOOKUP($S1287,'Grille de Tarif OQN'!$B$2:$S$3603,V$1,0)</f>
        <v>#N/A</v>
      </c>
      <c r="W1287" s="79" t="e">
        <f>VLOOKUP($S1287,'Grille de Tarif OQN'!$B$2:$S$3603,W$1,0)</f>
        <v>#N/A</v>
      </c>
      <c r="X1287" s="79" t="e">
        <f>VLOOKUP($S1287,'Grille de Tarif OQN'!$B$2:$S$3603,X$1,0)</f>
        <v>#N/A</v>
      </c>
      <c r="Y1287" s="79" t="e">
        <f>VLOOKUP($S1287,'Grille de Tarif OQN'!$B$2:$S$3603,Y$1,0)</f>
        <v>#N/A</v>
      </c>
      <c r="Z1287" s="79" t="e">
        <f>VLOOKUP($S1287,'Grille de Tarif OQN'!$B$2:$S$3603,Z$1,0)</f>
        <v>#N/A</v>
      </c>
      <c r="AA1287" s="79" t="e">
        <f>VLOOKUP($S1287,'Grille de Tarif OQN'!$B$2:$S$3603,AA$1,0)</f>
        <v>#N/A</v>
      </c>
      <c r="AB1287" s="79" t="e">
        <f>VLOOKUP($S1287,'Grille de Tarif OQN'!$B$2:$S$3603,AB$1,0)</f>
        <v>#N/A</v>
      </c>
      <c r="AC1287" s="79" t="e">
        <f>VLOOKUP($S1287,'Grille de Tarif OQN'!$B$2:$S$3603,AC$1,0)</f>
        <v>#N/A</v>
      </c>
      <c r="AD1287" s="79" t="e">
        <f>VLOOKUP($S1287,'Grille de Tarif OQN'!$B$2:$S$3603,AD$1,0)</f>
        <v>#N/A</v>
      </c>
      <c r="AE1287" s="79" t="e">
        <f>VLOOKUP($S1287,'Grille de Tarif OQN'!$B$2:$S$3603,AE$1,0)</f>
        <v>#N/A</v>
      </c>
      <c r="AF1287" s="79" t="e">
        <f>VLOOKUP($S1287,'Grille de Tarif OQN'!$B$2:$S$3603,AF$1,0)</f>
        <v>#N/A</v>
      </c>
      <c r="AG1287" s="79" t="e">
        <f>VLOOKUP($S1287,'Grille de Tarif OQN'!$B$2:$S$3603,AG$1,0)</f>
        <v>#N/A</v>
      </c>
      <c r="AH1287" s="79" t="e">
        <f>VLOOKUP($S1287,'Grille de Tarif OQN'!$B$2:$S$3603,AH$1,0)</f>
        <v>#N/A</v>
      </c>
      <c r="AI1287" s="79" t="e">
        <f>VLOOKUP($S1287,'Grille de Tarif OQN'!$B$2:$S$3603,AI$1,0)</f>
        <v>#N/A</v>
      </c>
      <c r="AJ1287" s="79" t="e">
        <f>VLOOKUP($S1287,'Grille de Tarif OQN'!$B$2:$S$3603,AJ$1,0)</f>
        <v>#N/A</v>
      </c>
      <c r="AK1287" s="81"/>
      <c r="AL1287" s="81"/>
      <c r="AM1287" s="81"/>
      <c r="AN1287" s="81"/>
      <c r="AO1287" s="81"/>
      <c r="AP1287" s="81"/>
      <c r="AQ1287" s="81"/>
      <c r="AR1287" s="81"/>
      <c r="AS1287" s="81"/>
      <c r="AT1287" s="81"/>
      <c r="AU1287" s="72"/>
      <c r="AV1287"/>
      <c r="AW1287"/>
      <c r="AX1287"/>
      <c r="AY1287"/>
      <c r="AZ1287" s="96">
        <f t="shared" si="414"/>
        <v>0</v>
      </c>
      <c r="BA1287" s="24" t="e">
        <f t="shared" si="415"/>
        <v>#N/A</v>
      </c>
      <c r="BB1287" s="24" t="e">
        <f t="shared" si="416"/>
        <v>#N/A</v>
      </c>
      <c r="BC1287" s="24" t="e">
        <f t="shared" si="417"/>
        <v>#N/A</v>
      </c>
      <c r="BD1287" s="24" t="e">
        <f t="shared" si="418"/>
        <v>#N/A</v>
      </c>
      <c r="BE1287"/>
      <c r="BF1287" t="e">
        <f t="shared" si="419"/>
        <v>#N/A</v>
      </c>
      <c r="BG1287" t="str">
        <f t="shared" si="420"/>
        <v>HDJ</v>
      </c>
      <c r="BH1287" s="20" t="e">
        <f t="shared" si="421"/>
        <v>#N/A</v>
      </c>
      <c r="BI1287" s="20" t="e">
        <f t="shared" si="422"/>
        <v>#N/A</v>
      </c>
      <c r="BJ1287" s="20" t="e">
        <f t="shared" si="423"/>
        <v>#N/A</v>
      </c>
      <c r="BK1287" s="20" t="e">
        <f t="shared" si="424"/>
        <v>#N/A</v>
      </c>
      <c r="BL1287" s="20" t="e">
        <f t="shared" si="425"/>
        <v>#N/A</v>
      </c>
      <c r="BM1287" s="20" t="e">
        <f t="shared" si="427"/>
        <v>#N/A</v>
      </c>
      <c r="BN1287" s="20" t="e">
        <f t="shared" si="426"/>
        <v>#N/A</v>
      </c>
    </row>
    <row r="1288" spans="1:66">
      <c r="A1288" s="92"/>
      <c r="B1288" s="90"/>
      <c r="C1288" s="90"/>
      <c r="D1288" s="93"/>
      <c r="E1288" s="93"/>
      <c r="F1288" s="93"/>
      <c r="G1288" s="93"/>
      <c r="H1288" s="93"/>
      <c r="I1288" s="93"/>
      <c r="J1288" s="93"/>
      <c r="K1288" s="93"/>
      <c r="L1288" s="92"/>
      <c r="M1288" s="93"/>
      <c r="N1288" s="91">
        <f t="shared" si="408"/>
        <v>0</v>
      </c>
      <c r="O1288" s="91" t="str">
        <f t="shared" si="409"/>
        <v/>
      </c>
      <c r="P1288" s="91" t="str">
        <f t="shared" si="410"/>
        <v/>
      </c>
      <c r="Q1288" s="91" t="str">
        <f t="shared" si="411"/>
        <v>HDJ</v>
      </c>
      <c r="R1288" s="82"/>
      <c r="S1288" s="95">
        <f t="shared" si="412"/>
        <v>0</v>
      </c>
      <c r="T1288" s="95">
        <f t="shared" si="413"/>
        <v>0</v>
      </c>
      <c r="U1288" s="79" t="e">
        <f>VLOOKUP($S1288,'Grille de Tarif OQN'!$B$2:$S$3603,U$1,0)</f>
        <v>#N/A</v>
      </c>
      <c r="V1288" s="79" t="e">
        <f>VLOOKUP($S1288,'Grille de Tarif OQN'!$B$2:$S$3603,V$1,0)</f>
        <v>#N/A</v>
      </c>
      <c r="W1288" s="79" t="e">
        <f>VLOOKUP($S1288,'Grille de Tarif OQN'!$B$2:$S$3603,W$1,0)</f>
        <v>#N/A</v>
      </c>
      <c r="X1288" s="79" t="e">
        <f>VLOOKUP($S1288,'Grille de Tarif OQN'!$B$2:$S$3603,X$1,0)</f>
        <v>#N/A</v>
      </c>
      <c r="Y1288" s="79" t="e">
        <f>VLOOKUP($S1288,'Grille de Tarif OQN'!$B$2:$S$3603,Y$1,0)</f>
        <v>#N/A</v>
      </c>
      <c r="Z1288" s="79" t="e">
        <f>VLOOKUP($S1288,'Grille de Tarif OQN'!$B$2:$S$3603,Z$1,0)</f>
        <v>#N/A</v>
      </c>
      <c r="AA1288" s="79" t="e">
        <f>VLOOKUP($S1288,'Grille de Tarif OQN'!$B$2:$S$3603,AA$1,0)</f>
        <v>#N/A</v>
      </c>
      <c r="AB1288" s="79" t="e">
        <f>VLOOKUP($S1288,'Grille de Tarif OQN'!$B$2:$S$3603,AB$1,0)</f>
        <v>#N/A</v>
      </c>
      <c r="AC1288" s="79" t="e">
        <f>VLOOKUP($S1288,'Grille de Tarif OQN'!$B$2:$S$3603,AC$1,0)</f>
        <v>#N/A</v>
      </c>
      <c r="AD1288" s="79" t="e">
        <f>VLOOKUP($S1288,'Grille de Tarif OQN'!$B$2:$S$3603,AD$1,0)</f>
        <v>#N/A</v>
      </c>
      <c r="AE1288" s="79" t="e">
        <f>VLOOKUP($S1288,'Grille de Tarif OQN'!$B$2:$S$3603,AE$1,0)</f>
        <v>#N/A</v>
      </c>
      <c r="AF1288" s="79" t="e">
        <f>VLOOKUP($S1288,'Grille de Tarif OQN'!$B$2:$S$3603,AF$1,0)</f>
        <v>#N/A</v>
      </c>
      <c r="AG1288" s="79" t="e">
        <f>VLOOKUP($S1288,'Grille de Tarif OQN'!$B$2:$S$3603,AG$1,0)</f>
        <v>#N/A</v>
      </c>
      <c r="AH1288" s="79" t="e">
        <f>VLOOKUP($S1288,'Grille de Tarif OQN'!$B$2:$S$3603,AH$1,0)</f>
        <v>#N/A</v>
      </c>
      <c r="AI1288" s="79" t="e">
        <f>VLOOKUP($S1288,'Grille de Tarif OQN'!$B$2:$S$3603,AI$1,0)</f>
        <v>#N/A</v>
      </c>
      <c r="AJ1288" s="79" t="e">
        <f>VLOOKUP($S1288,'Grille de Tarif OQN'!$B$2:$S$3603,AJ$1,0)</f>
        <v>#N/A</v>
      </c>
      <c r="AK1288" s="81"/>
      <c r="AL1288" s="81"/>
      <c r="AM1288" s="81"/>
      <c r="AN1288" s="81"/>
      <c r="AO1288" s="81"/>
      <c r="AP1288" s="81"/>
      <c r="AQ1288" s="81"/>
      <c r="AR1288" s="81"/>
      <c r="AS1288" s="81"/>
      <c r="AT1288" s="81"/>
      <c r="AU1288" s="72"/>
      <c r="AV1288"/>
      <c r="AW1288"/>
      <c r="AX1288"/>
      <c r="AY1288"/>
      <c r="AZ1288" s="96">
        <f t="shared" si="414"/>
        <v>0</v>
      </c>
      <c r="BA1288" s="24" t="e">
        <f t="shared" si="415"/>
        <v>#N/A</v>
      </c>
      <c r="BB1288" s="24" t="e">
        <f t="shared" si="416"/>
        <v>#N/A</v>
      </c>
      <c r="BC1288" s="24" t="e">
        <f t="shared" si="417"/>
        <v>#N/A</v>
      </c>
      <c r="BD1288" s="24" t="e">
        <f t="shared" si="418"/>
        <v>#N/A</v>
      </c>
      <c r="BE1288"/>
      <c r="BF1288" t="e">
        <f t="shared" si="419"/>
        <v>#N/A</v>
      </c>
      <c r="BG1288" t="str">
        <f t="shared" si="420"/>
        <v>HDJ</v>
      </c>
      <c r="BH1288" s="20" t="e">
        <f t="shared" si="421"/>
        <v>#N/A</v>
      </c>
      <c r="BI1288" s="20" t="e">
        <f t="shared" si="422"/>
        <v>#N/A</v>
      </c>
      <c r="BJ1288" s="20" t="e">
        <f t="shared" si="423"/>
        <v>#N/A</v>
      </c>
      <c r="BK1288" s="20" t="e">
        <f t="shared" si="424"/>
        <v>#N/A</v>
      </c>
      <c r="BL1288" s="20" t="e">
        <f t="shared" si="425"/>
        <v>#N/A</v>
      </c>
      <c r="BM1288" s="20" t="e">
        <f t="shared" si="427"/>
        <v>#N/A</v>
      </c>
      <c r="BN1288" s="20" t="e">
        <f t="shared" si="426"/>
        <v>#N/A</v>
      </c>
    </row>
    <row r="1289" spans="1:66">
      <c r="A1289" s="92"/>
      <c r="B1289" s="90"/>
      <c r="C1289" s="90"/>
      <c r="D1289" s="93"/>
      <c r="E1289" s="93"/>
      <c r="F1289" s="93"/>
      <c r="G1289" s="93"/>
      <c r="H1289" s="93"/>
      <c r="I1289" s="93"/>
      <c r="J1289" s="93"/>
      <c r="K1289" s="93"/>
      <c r="L1289" s="92"/>
      <c r="M1289" s="93"/>
      <c r="N1289" s="91">
        <f t="shared" si="408"/>
        <v>0</v>
      </c>
      <c r="O1289" s="91" t="str">
        <f t="shared" si="409"/>
        <v/>
      </c>
      <c r="P1289" s="91" t="str">
        <f t="shared" si="410"/>
        <v/>
      </c>
      <c r="Q1289" s="91" t="str">
        <f t="shared" si="411"/>
        <v>HDJ</v>
      </c>
      <c r="R1289" s="82"/>
      <c r="S1289" s="95">
        <f t="shared" si="412"/>
        <v>0</v>
      </c>
      <c r="T1289" s="95">
        <f t="shared" si="413"/>
        <v>0</v>
      </c>
      <c r="U1289" s="79" t="e">
        <f>VLOOKUP($S1289,'Grille de Tarif OQN'!$B$2:$S$3603,U$1,0)</f>
        <v>#N/A</v>
      </c>
      <c r="V1289" s="79" t="e">
        <f>VLOOKUP($S1289,'Grille de Tarif OQN'!$B$2:$S$3603,V$1,0)</f>
        <v>#N/A</v>
      </c>
      <c r="W1289" s="79" t="e">
        <f>VLOOKUP($S1289,'Grille de Tarif OQN'!$B$2:$S$3603,W$1,0)</f>
        <v>#N/A</v>
      </c>
      <c r="X1289" s="79" t="e">
        <f>VLOOKUP($S1289,'Grille de Tarif OQN'!$B$2:$S$3603,X$1,0)</f>
        <v>#N/A</v>
      </c>
      <c r="Y1289" s="79" t="e">
        <f>VLOOKUP($S1289,'Grille de Tarif OQN'!$B$2:$S$3603,Y$1,0)</f>
        <v>#N/A</v>
      </c>
      <c r="Z1289" s="79" t="e">
        <f>VLOOKUP($S1289,'Grille de Tarif OQN'!$B$2:$S$3603,Z$1,0)</f>
        <v>#N/A</v>
      </c>
      <c r="AA1289" s="79" t="e">
        <f>VLOOKUP($S1289,'Grille de Tarif OQN'!$B$2:$S$3603,AA$1,0)</f>
        <v>#N/A</v>
      </c>
      <c r="AB1289" s="79" t="e">
        <f>VLOOKUP($S1289,'Grille de Tarif OQN'!$B$2:$S$3603,AB$1,0)</f>
        <v>#N/A</v>
      </c>
      <c r="AC1289" s="79" t="e">
        <f>VLOOKUP($S1289,'Grille de Tarif OQN'!$B$2:$S$3603,AC$1,0)</f>
        <v>#N/A</v>
      </c>
      <c r="AD1289" s="79" t="e">
        <f>VLOOKUP($S1289,'Grille de Tarif OQN'!$B$2:$S$3603,AD$1,0)</f>
        <v>#N/A</v>
      </c>
      <c r="AE1289" s="79" t="e">
        <f>VLOOKUP($S1289,'Grille de Tarif OQN'!$B$2:$S$3603,AE$1,0)</f>
        <v>#N/A</v>
      </c>
      <c r="AF1289" s="79" t="e">
        <f>VLOOKUP($S1289,'Grille de Tarif OQN'!$B$2:$S$3603,AF$1,0)</f>
        <v>#N/A</v>
      </c>
      <c r="AG1289" s="79" t="e">
        <f>VLOOKUP($S1289,'Grille de Tarif OQN'!$B$2:$S$3603,AG$1,0)</f>
        <v>#N/A</v>
      </c>
      <c r="AH1289" s="79" t="e">
        <f>VLOOKUP($S1289,'Grille de Tarif OQN'!$B$2:$S$3603,AH$1,0)</f>
        <v>#N/A</v>
      </c>
      <c r="AI1289" s="79" t="e">
        <f>VLOOKUP($S1289,'Grille de Tarif OQN'!$B$2:$S$3603,AI$1,0)</f>
        <v>#N/A</v>
      </c>
      <c r="AJ1289" s="79" t="e">
        <f>VLOOKUP($S1289,'Grille de Tarif OQN'!$B$2:$S$3603,AJ$1,0)</f>
        <v>#N/A</v>
      </c>
      <c r="AK1289" s="81"/>
      <c r="AL1289" s="81"/>
      <c r="AM1289" s="81"/>
      <c r="AN1289" s="81"/>
      <c r="AO1289" s="81"/>
      <c r="AP1289" s="81"/>
      <c r="AQ1289" s="81"/>
      <c r="AR1289" s="81"/>
      <c r="AS1289" s="81"/>
      <c r="AT1289" s="81"/>
      <c r="AU1289" s="72"/>
      <c r="AV1289"/>
      <c r="AW1289"/>
      <c r="AX1289"/>
      <c r="AY1289"/>
      <c r="AZ1289" s="96">
        <f t="shared" si="414"/>
        <v>0</v>
      </c>
      <c r="BA1289" s="24" t="e">
        <f t="shared" si="415"/>
        <v>#N/A</v>
      </c>
      <c r="BB1289" s="24" t="e">
        <f t="shared" si="416"/>
        <v>#N/A</v>
      </c>
      <c r="BC1289" s="24" t="e">
        <f t="shared" si="417"/>
        <v>#N/A</v>
      </c>
      <c r="BD1289" s="24" t="e">
        <f t="shared" si="418"/>
        <v>#N/A</v>
      </c>
      <c r="BE1289"/>
      <c r="BF1289" t="e">
        <f t="shared" si="419"/>
        <v>#N/A</v>
      </c>
      <c r="BG1289" t="str">
        <f t="shared" si="420"/>
        <v>HDJ</v>
      </c>
      <c r="BH1289" s="20" t="e">
        <f t="shared" si="421"/>
        <v>#N/A</v>
      </c>
      <c r="BI1289" s="20" t="e">
        <f t="shared" si="422"/>
        <v>#N/A</v>
      </c>
      <c r="BJ1289" s="20" t="e">
        <f t="shared" si="423"/>
        <v>#N/A</v>
      </c>
      <c r="BK1289" s="20" t="e">
        <f t="shared" si="424"/>
        <v>#N/A</v>
      </c>
      <c r="BL1289" s="20" t="e">
        <f t="shared" si="425"/>
        <v>#N/A</v>
      </c>
      <c r="BM1289" s="20" t="e">
        <f t="shared" si="427"/>
        <v>#N/A</v>
      </c>
      <c r="BN1289" s="20" t="e">
        <f t="shared" si="426"/>
        <v>#N/A</v>
      </c>
    </row>
    <row r="1290" spans="1:66">
      <c r="A1290" s="92"/>
      <c r="B1290" s="90"/>
      <c r="C1290" s="90"/>
      <c r="D1290" s="93"/>
      <c r="E1290" s="93"/>
      <c r="F1290" s="93"/>
      <c r="G1290" s="93"/>
      <c r="H1290" s="93"/>
      <c r="I1290" s="93"/>
      <c r="J1290" s="93"/>
      <c r="K1290" s="93"/>
      <c r="L1290" s="92"/>
      <c r="M1290" s="93"/>
      <c r="N1290" s="91">
        <f t="shared" si="408"/>
        <v>0</v>
      </c>
      <c r="O1290" s="91" t="str">
        <f t="shared" si="409"/>
        <v/>
      </c>
      <c r="P1290" s="91" t="str">
        <f t="shared" si="410"/>
        <v/>
      </c>
      <c r="Q1290" s="91" t="str">
        <f t="shared" si="411"/>
        <v>HDJ</v>
      </c>
      <c r="R1290" s="82"/>
      <c r="S1290" s="95">
        <f t="shared" si="412"/>
        <v>0</v>
      </c>
      <c r="T1290" s="95">
        <f t="shared" si="413"/>
        <v>0</v>
      </c>
      <c r="U1290" s="79" t="e">
        <f>VLOOKUP($S1290,'Grille de Tarif OQN'!$B$2:$S$3603,U$1,0)</f>
        <v>#N/A</v>
      </c>
      <c r="V1290" s="79" t="e">
        <f>VLOOKUP($S1290,'Grille de Tarif OQN'!$B$2:$S$3603,V$1,0)</f>
        <v>#N/A</v>
      </c>
      <c r="W1290" s="79" t="e">
        <f>VLOOKUP($S1290,'Grille de Tarif OQN'!$B$2:$S$3603,W$1,0)</f>
        <v>#N/A</v>
      </c>
      <c r="X1290" s="79" t="e">
        <f>VLOOKUP($S1290,'Grille de Tarif OQN'!$B$2:$S$3603,X$1,0)</f>
        <v>#N/A</v>
      </c>
      <c r="Y1290" s="79" t="e">
        <f>VLOOKUP($S1290,'Grille de Tarif OQN'!$B$2:$S$3603,Y$1,0)</f>
        <v>#N/A</v>
      </c>
      <c r="Z1290" s="79" t="e">
        <f>VLOOKUP($S1290,'Grille de Tarif OQN'!$B$2:$S$3603,Z$1,0)</f>
        <v>#N/A</v>
      </c>
      <c r="AA1290" s="79" t="e">
        <f>VLOOKUP($S1290,'Grille de Tarif OQN'!$B$2:$S$3603,AA$1,0)</f>
        <v>#N/A</v>
      </c>
      <c r="AB1290" s="79" t="e">
        <f>VLOOKUP($S1290,'Grille de Tarif OQN'!$B$2:$S$3603,AB$1,0)</f>
        <v>#N/A</v>
      </c>
      <c r="AC1290" s="79" t="e">
        <f>VLOOKUP($S1290,'Grille de Tarif OQN'!$B$2:$S$3603,AC$1,0)</f>
        <v>#N/A</v>
      </c>
      <c r="AD1290" s="79" t="e">
        <f>VLOOKUP($S1290,'Grille de Tarif OQN'!$B$2:$S$3603,AD$1,0)</f>
        <v>#N/A</v>
      </c>
      <c r="AE1290" s="79" t="e">
        <f>VLOOKUP($S1290,'Grille de Tarif OQN'!$B$2:$S$3603,AE$1,0)</f>
        <v>#N/A</v>
      </c>
      <c r="AF1290" s="79" t="e">
        <f>VLOOKUP($S1290,'Grille de Tarif OQN'!$B$2:$S$3603,AF$1,0)</f>
        <v>#N/A</v>
      </c>
      <c r="AG1290" s="79" t="e">
        <f>VLOOKUP($S1290,'Grille de Tarif OQN'!$B$2:$S$3603,AG$1,0)</f>
        <v>#N/A</v>
      </c>
      <c r="AH1290" s="79" t="e">
        <f>VLOOKUP($S1290,'Grille de Tarif OQN'!$B$2:$S$3603,AH$1,0)</f>
        <v>#N/A</v>
      </c>
      <c r="AI1290" s="79" t="e">
        <f>VLOOKUP($S1290,'Grille de Tarif OQN'!$B$2:$S$3603,AI$1,0)</f>
        <v>#N/A</v>
      </c>
      <c r="AJ1290" s="79" t="e">
        <f>VLOOKUP($S1290,'Grille de Tarif OQN'!$B$2:$S$3603,AJ$1,0)</f>
        <v>#N/A</v>
      </c>
      <c r="AK1290" s="81"/>
      <c r="AL1290" s="81"/>
      <c r="AM1290" s="81"/>
      <c r="AN1290" s="81"/>
      <c r="AO1290" s="81"/>
      <c r="AP1290" s="81"/>
      <c r="AQ1290" s="81"/>
      <c r="AR1290" s="81"/>
      <c r="AS1290" s="81"/>
      <c r="AT1290" s="81"/>
      <c r="AU1290" s="72"/>
      <c r="AV1290"/>
      <c r="AW1290"/>
      <c r="AX1290"/>
      <c r="AY1290"/>
      <c r="AZ1290" s="96">
        <f t="shared" si="414"/>
        <v>0</v>
      </c>
      <c r="BA1290" s="24" t="e">
        <f t="shared" si="415"/>
        <v>#N/A</v>
      </c>
      <c r="BB1290" s="24" t="e">
        <f t="shared" si="416"/>
        <v>#N/A</v>
      </c>
      <c r="BC1290" s="24" t="e">
        <f t="shared" si="417"/>
        <v>#N/A</v>
      </c>
      <c r="BD1290" s="24" t="e">
        <f t="shared" si="418"/>
        <v>#N/A</v>
      </c>
      <c r="BE1290"/>
      <c r="BF1290" t="e">
        <f t="shared" si="419"/>
        <v>#N/A</v>
      </c>
      <c r="BG1290" t="str">
        <f t="shared" si="420"/>
        <v>HDJ</v>
      </c>
      <c r="BH1290" s="20" t="e">
        <f t="shared" si="421"/>
        <v>#N/A</v>
      </c>
      <c r="BI1290" s="20" t="e">
        <f t="shared" si="422"/>
        <v>#N/A</v>
      </c>
      <c r="BJ1290" s="20" t="e">
        <f t="shared" si="423"/>
        <v>#N/A</v>
      </c>
      <c r="BK1290" s="20" t="e">
        <f t="shared" si="424"/>
        <v>#N/A</v>
      </c>
      <c r="BL1290" s="20" t="e">
        <f t="shared" si="425"/>
        <v>#N/A</v>
      </c>
      <c r="BM1290" s="20" t="e">
        <f t="shared" si="427"/>
        <v>#N/A</v>
      </c>
      <c r="BN1290" s="20" t="e">
        <f t="shared" si="426"/>
        <v>#N/A</v>
      </c>
    </row>
    <row r="1291" spans="1:66">
      <c r="A1291" s="92"/>
      <c r="B1291" s="90"/>
      <c r="C1291" s="90"/>
      <c r="D1291" s="93"/>
      <c r="E1291" s="93"/>
      <c r="F1291" s="93"/>
      <c r="G1291" s="93"/>
      <c r="H1291" s="93"/>
      <c r="I1291" s="93"/>
      <c r="J1291" s="93"/>
      <c r="K1291" s="93"/>
      <c r="L1291" s="92"/>
      <c r="M1291" s="93"/>
      <c r="N1291" s="91">
        <f t="shared" si="408"/>
        <v>0</v>
      </c>
      <c r="O1291" s="91" t="str">
        <f t="shared" si="409"/>
        <v/>
      </c>
      <c r="P1291" s="91" t="str">
        <f t="shared" si="410"/>
        <v/>
      </c>
      <c r="Q1291" s="91" t="str">
        <f t="shared" si="411"/>
        <v>HDJ</v>
      </c>
      <c r="R1291" s="82"/>
      <c r="S1291" s="95">
        <f t="shared" si="412"/>
        <v>0</v>
      </c>
      <c r="T1291" s="95">
        <f t="shared" si="413"/>
        <v>0</v>
      </c>
      <c r="U1291" s="79" t="e">
        <f>VLOOKUP($S1291,'Grille de Tarif OQN'!$B$2:$S$3603,U$1,0)</f>
        <v>#N/A</v>
      </c>
      <c r="V1291" s="79" t="e">
        <f>VLOOKUP($S1291,'Grille de Tarif OQN'!$B$2:$S$3603,V$1,0)</f>
        <v>#N/A</v>
      </c>
      <c r="W1291" s="79" t="e">
        <f>VLOOKUP($S1291,'Grille de Tarif OQN'!$B$2:$S$3603,W$1,0)</f>
        <v>#N/A</v>
      </c>
      <c r="X1291" s="79" t="e">
        <f>VLOOKUP($S1291,'Grille de Tarif OQN'!$B$2:$S$3603,X$1,0)</f>
        <v>#N/A</v>
      </c>
      <c r="Y1291" s="79" t="e">
        <f>VLOOKUP($S1291,'Grille de Tarif OQN'!$B$2:$S$3603,Y$1,0)</f>
        <v>#N/A</v>
      </c>
      <c r="Z1291" s="79" t="e">
        <f>VLOOKUP($S1291,'Grille de Tarif OQN'!$B$2:$S$3603,Z$1,0)</f>
        <v>#N/A</v>
      </c>
      <c r="AA1291" s="79" t="e">
        <f>VLOOKUP($S1291,'Grille de Tarif OQN'!$B$2:$S$3603,AA$1,0)</f>
        <v>#N/A</v>
      </c>
      <c r="AB1291" s="79" t="e">
        <f>VLOOKUP($S1291,'Grille de Tarif OQN'!$B$2:$S$3603,AB$1,0)</f>
        <v>#N/A</v>
      </c>
      <c r="AC1291" s="79" t="e">
        <f>VLOOKUP($S1291,'Grille de Tarif OQN'!$B$2:$S$3603,AC$1,0)</f>
        <v>#N/A</v>
      </c>
      <c r="AD1291" s="79" t="e">
        <f>VLOOKUP($S1291,'Grille de Tarif OQN'!$B$2:$S$3603,AD$1,0)</f>
        <v>#N/A</v>
      </c>
      <c r="AE1291" s="79" t="e">
        <f>VLOOKUP($S1291,'Grille de Tarif OQN'!$B$2:$S$3603,AE$1,0)</f>
        <v>#N/A</v>
      </c>
      <c r="AF1291" s="79" t="e">
        <f>VLOOKUP($S1291,'Grille de Tarif OQN'!$B$2:$S$3603,AF$1,0)</f>
        <v>#N/A</v>
      </c>
      <c r="AG1291" s="79" t="e">
        <f>VLOOKUP($S1291,'Grille de Tarif OQN'!$B$2:$S$3603,AG$1,0)</f>
        <v>#N/A</v>
      </c>
      <c r="AH1291" s="79" t="e">
        <f>VLOOKUP($S1291,'Grille de Tarif OQN'!$B$2:$S$3603,AH$1,0)</f>
        <v>#N/A</v>
      </c>
      <c r="AI1291" s="79" t="e">
        <f>VLOOKUP($S1291,'Grille de Tarif OQN'!$B$2:$S$3603,AI$1,0)</f>
        <v>#N/A</v>
      </c>
      <c r="AJ1291" s="79" t="e">
        <f>VLOOKUP($S1291,'Grille de Tarif OQN'!$B$2:$S$3603,AJ$1,0)</f>
        <v>#N/A</v>
      </c>
      <c r="AK1291" s="81"/>
      <c r="AL1291" s="81"/>
      <c r="AM1291" s="81"/>
      <c r="AN1291" s="81"/>
      <c r="AO1291" s="81"/>
      <c r="AP1291" s="81"/>
      <c r="AQ1291" s="81"/>
      <c r="AR1291" s="81"/>
      <c r="AS1291" s="81"/>
      <c r="AT1291" s="81"/>
      <c r="AU1291" s="72"/>
      <c r="AV1291"/>
      <c r="AW1291"/>
      <c r="AX1291"/>
      <c r="AY1291"/>
      <c r="AZ1291" s="96">
        <f t="shared" si="414"/>
        <v>0</v>
      </c>
      <c r="BA1291" s="24" t="e">
        <f t="shared" si="415"/>
        <v>#N/A</v>
      </c>
      <c r="BB1291" s="24" t="e">
        <f t="shared" si="416"/>
        <v>#N/A</v>
      </c>
      <c r="BC1291" s="24" t="e">
        <f t="shared" si="417"/>
        <v>#N/A</v>
      </c>
      <c r="BD1291" s="24" t="e">
        <f t="shared" si="418"/>
        <v>#N/A</v>
      </c>
      <c r="BE1291"/>
      <c r="BF1291" t="e">
        <f t="shared" si="419"/>
        <v>#N/A</v>
      </c>
      <c r="BG1291" t="str">
        <f t="shared" si="420"/>
        <v>HDJ</v>
      </c>
      <c r="BH1291" s="20" t="e">
        <f t="shared" si="421"/>
        <v>#N/A</v>
      </c>
      <c r="BI1291" s="20" t="e">
        <f t="shared" si="422"/>
        <v>#N/A</v>
      </c>
      <c r="BJ1291" s="20" t="e">
        <f t="shared" si="423"/>
        <v>#N/A</v>
      </c>
      <c r="BK1291" s="20" t="e">
        <f t="shared" si="424"/>
        <v>#N/A</v>
      </c>
      <c r="BL1291" s="20" t="e">
        <f t="shared" si="425"/>
        <v>#N/A</v>
      </c>
      <c r="BM1291" s="20" t="e">
        <f t="shared" si="427"/>
        <v>#N/A</v>
      </c>
      <c r="BN1291" s="20" t="e">
        <f t="shared" si="426"/>
        <v>#N/A</v>
      </c>
    </row>
    <row r="1292" spans="1:66">
      <c r="A1292" s="92"/>
      <c r="B1292" s="90"/>
      <c r="C1292" s="90"/>
      <c r="D1292" s="93"/>
      <c r="E1292" s="93"/>
      <c r="F1292" s="93"/>
      <c r="G1292" s="93"/>
      <c r="H1292" s="93"/>
      <c r="I1292" s="93"/>
      <c r="J1292" s="93"/>
      <c r="K1292" s="93"/>
      <c r="L1292" s="92"/>
      <c r="M1292" s="93"/>
      <c r="N1292" s="91">
        <f t="shared" si="408"/>
        <v>0</v>
      </c>
      <c r="O1292" s="91" t="str">
        <f t="shared" si="409"/>
        <v/>
      </c>
      <c r="P1292" s="91" t="str">
        <f t="shared" si="410"/>
        <v/>
      </c>
      <c r="Q1292" s="91" t="str">
        <f t="shared" si="411"/>
        <v>HDJ</v>
      </c>
      <c r="R1292" s="82"/>
      <c r="S1292" s="95">
        <f t="shared" si="412"/>
        <v>0</v>
      </c>
      <c r="T1292" s="95">
        <f t="shared" si="413"/>
        <v>0</v>
      </c>
      <c r="U1292" s="79" t="e">
        <f>VLOOKUP($S1292,'Grille de Tarif OQN'!$B$2:$S$3603,U$1,0)</f>
        <v>#N/A</v>
      </c>
      <c r="V1292" s="79" t="e">
        <f>VLOOKUP($S1292,'Grille de Tarif OQN'!$B$2:$S$3603,V$1,0)</f>
        <v>#N/A</v>
      </c>
      <c r="W1292" s="79" t="e">
        <f>VLOOKUP($S1292,'Grille de Tarif OQN'!$B$2:$S$3603,W$1,0)</f>
        <v>#N/A</v>
      </c>
      <c r="X1292" s="79" t="e">
        <f>VLOOKUP($S1292,'Grille de Tarif OQN'!$B$2:$S$3603,X$1,0)</f>
        <v>#N/A</v>
      </c>
      <c r="Y1292" s="79" t="e">
        <f>VLOOKUP($S1292,'Grille de Tarif OQN'!$B$2:$S$3603,Y$1,0)</f>
        <v>#N/A</v>
      </c>
      <c r="Z1292" s="79" t="e">
        <f>VLOOKUP($S1292,'Grille de Tarif OQN'!$B$2:$S$3603,Z$1,0)</f>
        <v>#N/A</v>
      </c>
      <c r="AA1292" s="79" t="e">
        <f>VLOOKUP($S1292,'Grille de Tarif OQN'!$B$2:$S$3603,AA$1,0)</f>
        <v>#N/A</v>
      </c>
      <c r="AB1292" s="79" t="e">
        <f>VLOOKUP($S1292,'Grille de Tarif OQN'!$B$2:$S$3603,AB$1,0)</f>
        <v>#N/A</v>
      </c>
      <c r="AC1292" s="79" t="e">
        <f>VLOOKUP($S1292,'Grille de Tarif OQN'!$B$2:$S$3603,AC$1,0)</f>
        <v>#N/A</v>
      </c>
      <c r="AD1292" s="79" t="e">
        <f>VLOOKUP($S1292,'Grille de Tarif OQN'!$B$2:$S$3603,AD$1,0)</f>
        <v>#N/A</v>
      </c>
      <c r="AE1292" s="79" t="e">
        <f>VLOOKUP($S1292,'Grille de Tarif OQN'!$B$2:$S$3603,AE$1,0)</f>
        <v>#N/A</v>
      </c>
      <c r="AF1292" s="79" t="e">
        <f>VLOOKUP($S1292,'Grille de Tarif OQN'!$B$2:$S$3603,AF$1,0)</f>
        <v>#N/A</v>
      </c>
      <c r="AG1292" s="79" t="e">
        <f>VLOOKUP($S1292,'Grille de Tarif OQN'!$B$2:$S$3603,AG$1,0)</f>
        <v>#N/A</v>
      </c>
      <c r="AH1292" s="79" t="e">
        <f>VLOOKUP($S1292,'Grille de Tarif OQN'!$B$2:$S$3603,AH$1,0)</f>
        <v>#N/A</v>
      </c>
      <c r="AI1292" s="79" t="e">
        <f>VLOOKUP($S1292,'Grille de Tarif OQN'!$B$2:$S$3603,AI$1,0)</f>
        <v>#N/A</v>
      </c>
      <c r="AJ1292" s="79" t="e">
        <f>VLOOKUP($S1292,'Grille de Tarif OQN'!$B$2:$S$3603,AJ$1,0)</f>
        <v>#N/A</v>
      </c>
      <c r="AK1292" s="81"/>
      <c r="AL1292" s="81"/>
      <c r="AM1292" s="81"/>
      <c r="AN1292" s="81"/>
      <c r="AO1292" s="81"/>
      <c r="AP1292" s="81"/>
      <c r="AQ1292" s="81"/>
      <c r="AR1292" s="81"/>
      <c r="AS1292" s="81"/>
      <c r="AT1292" s="81"/>
      <c r="AU1292" s="72"/>
      <c r="AV1292"/>
      <c r="AW1292"/>
      <c r="AX1292"/>
      <c r="AY1292"/>
      <c r="AZ1292" s="96">
        <f t="shared" si="414"/>
        <v>0</v>
      </c>
      <c r="BA1292" s="24" t="e">
        <f t="shared" si="415"/>
        <v>#N/A</v>
      </c>
      <c r="BB1292" s="24" t="e">
        <f t="shared" si="416"/>
        <v>#N/A</v>
      </c>
      <c r="BC1292" s="24" t="e">
        <f t="shared" si="417"/>
        <v>#N/A</v>
      </c>
      <c r="BD1292" s="24" t="e">
        <f t="shared" si="418"/>
        <v>#N/A</v>
      </c>
      <c r="BE1292"/>
      <c r="BF1292" t="e">
        <f t="shared" si="419"/>
        <v>#N/A</v>
      </c>
      <c r="BG1292" t="str">
        <f t="shared" si="420"/>
        <v>HDJ</v>
      </c>
      <c r="BH1292" s="20" t="e">
        <f t="shared" si="421"/>
        <v>#N/A</v>
      </c>
      <c r="BI1292" s="20" t="e">
        <f t="shared" si="422"/>
        <v>#N/A</v>
      </c>
      <c r="BJ1292" s="20" t="e">
        <f t="shared" si="423"/>
        <v>#N/A</v>
      </c>
      <c r="BK1292" s="20" t="e">
        <f t="shared" si="424"/>
        <v>#N/A</v>
      </c>
      <c r="BL1292" s="20" t="e">
        <f t="shared" si="425"/>
        <v>#N/A</v>
      </c>
      <c r="BM1292" s="20" t="e">
        <f t="shared" si="427"/>
        <v>#N/A</v>
      </c>
      <c r="BN1292" s="20" t="e">
        <f t="shared" si="426"/>
        <v>#N/A</v>
      </c>
    </row>
    <row r="1293" spans="1:66">
      <c r="A1293" s="92"/>
      <c r="B1293" s="90"/>
      <c r="C1293" s="90"/>
      <c r="D1293" s="93"/>
      <c r="E1293" s="93"/>
      <c r="F1293" s="93"/>
      <c r="G1293" s="93"/>
      <c r="H1293" s="93"/>
      <c r="I1293" s="93"/>
      <c r="J1293" s="93"/>
      <c r="K1293" s="93"/>
      <c r="L1293" s="92"/>
      <c r="M1293" s="93"/>
      <c r="N1293" s="91">
        <f t="shared" si="408"/>
        <v>0</v>
      </c>
      <c r="O1293" s="91" t="str">
        <f t="shared" si="409"/>
        <v/>
      </c>
      <c r="P1293" s="91" t="str">
        <f t="shared" si="410"/>
        <v/>
      </c>
      <c r="Q1293" s="91" t="str">
        <f t="shared" si="411"/>
        <v>HDJ</v>
      </c>
      <c r="R1293" s="82"/>
      <c r="S1293" s="95">
        <f t="shared" si="412"/>
        <v>0</v>
      </c>
      <c r="T1293" s="95">
        <f t="shared" si="413"/>
        <v>0</v>
      </c>
      <c r="U1293" s="79" t="e">
        <f>VLOOKUP($S1293,'Grille de Tarif OQN'!$B$2:$S$3603,U$1,0)</f>
        <v>#N/A</v>
      </c>
      <c r="V1293" s="79" t="e">
        <f>VLOOKUP($S1293,'Grille de Tarif OQN'!$B$2:$S$3603,V$1,0)</f>
        <v>#N/A</v>
      </c>
      <c r="W1293" s="79" t="e">
        <f>VLOOKUP($S1293,'Grille de Tarif OQN'!$B$2:$S$3603,W$1,0)</f>
        <v>#N/A</v>
      </c>
      <c r="X1293" s="79" t="e">
        <f>VLOOKUP($S1293,'Grille de Tarif OQN'!$B$2:$S$3603,X$1,0)</f>
        <v>#N/A</v>
      </c>
      <c r="Y1293" s="79" t="e">
        <f>VLOOKUP($S1293,'Grille de Tarif OQN'!$B$2:$S$3603,Y$1,0)</f>
        <v>#N/A</v>
      </c>
      <c r="Z1293" s="79" t="e">
        <f>VLOOKUP($S1293,'Grille de Tarif OQN'!$B$2:$S$3603,Z$1,0)</f>
        <v>#N/A</v>
      </c>
      <c r="AA1293" s="79" t="e">
        <f>VLOOKUP($S1293,'Grille de Tarif OQN'!$B$2:$S$3603,AA$1,0)</f>
        <v>#N/A</v>
      </c>
      <c r="AB1293" s="79" t="e">
        <f>VLOOKUP($S1293,'Grille de Tarif OQN'!$B$2:$S$3603,AB$1,0)</f>
        <v>#N/A</v>
      </c>
      <c r="AC1293" s="79" t="e">
        <f>VLOOKUP($S1293,'Grille de Tarif OQN'!$B$2:$S$3603,AC$1,0)</f>
        <v>#N/A</v>
      </c>
      <c r="AD1293" s="79" t="e">
        <f>VLOOKUP($S1293,'Grille de Tarif OQN'!$B$2:$S$3603,AD$1,0)</f>
        <v>#N/A</v>
      </c>
      <c r="AE1293" s="79" t="e">
        <f>VLOOKUP($S1293,'Grille de Tarif OQN'!$B$2:$S$3603,AE$1,0)</f>
        <v>#N/A</v>
      </c>
      <c r="AF1293" s="79" t="e">
        <f>VLOOKUP($S1293,'Grille de Tarif OQN'!$B$2:$S$3603,AF$1,0)</f>
        <v>#N/A</v>
      </c>
      <c r="AG1293" s="79" t="e">
        <f>VLOOKUP($S1293,'Grille de Tarif OQN'!$B$2:$S$3603,AG$1,0)</f>
        <v>#N/A</v>
      </c>
      <c r="AH1293" s="79" t="e">
        <f>VLOOKUP($S1293,'Grille de Tarif OQN'!$B$2:$S$3603,AH$1,0)</f>
        <v>#N/A</v>
      </c>
      <c r="AI1293" s="79" t="e">
        <f>VLOOKUP($S1293,'Grille de Tarif OQN'!$B$2:$S$3603,AI$1,0)</f>
        <v>#N/A</v>
      </c>
      <c r="AJ1293" s="79" t="e">
        <f>VLOOKUP($S1293,'Grille de Tarif OQN'!$B$2:$S$3603,AJ$1,0)</f>
        <v>#N/A</v>
      </c>
      <c r="AK1293" s="81"/>
      <c r="AL1293" s="81"/>
      <c r="AM1293" s="81"/>
      <c r="AN1293" s="81"/>
      <c r="AO1293" s="81"/>
      <c r="AP1293" s="81"/>
      <c r="AQ1293" s="81"/>
      <c r="AR1293" s="81"/>
      <c r="AS1293" s="81"/>
      <c r="AT1293" s="81"/>
      <c r="AU1293" s="72"/>
      <c r="AV1293"/>
      <c r="AW1293"/>
      <c r="AX1293"/>
      <c r="AY1293"/>
      <c r="AZ1293" s="96">
        <f t="shared" si="414"/>
        <v>0</v>
      </c>
      <c r="BA1293" s="24" t="e">
        <f t="shared" si="415"/>
        <v>#N/A</v>
      </c>
      <c r="BB1293" s="24" t="e">
        <f t="shared" si="416"/>
        <v>#N/A</v>
      </c>
      <c r="BC1293" s="24" t="e">
        <f t="shared" si="417"/>
        <v>#N/A</v>
      </c>
      <c r="BD1293" s="24" t="e">
        <f t="shared" si="418"/>
        <v>#N/A</v>
      </c>
      <c r="BE1293"/>
      <c r="BF1293" t="e">
        <f t="shared" si="419"/>
        <v>#N/A</v>
      </c>
      <c r="BG1293" t="str">
        <f t="shared" si="420"/>
        <v>HDJ</v>
      </c>
      <c r="BH1293" s="20" t="e">
        <f t="shared" si="421"/>
        <v>#N/A</v>
      </c>
      <c r="BI1293" s="20" t="e">
        <f t="shared" si="422"/>
        <v>#N/A</v>
      </c>
      <c r="BJ1293" s="20" t="e">
        <f t="shared" si="423"/>
        <v>#N/A</v>
      </c>
      <c r="BK1293" s="20" t="e">
        <f t="shared" si="424"/>
        <v>#N/A</v>
      </c>
      <c r="BL1293" s="20" t="e">
        <f t="shared" si="425"/>
        <v>#N/A</v>
      </c>
      <c r="BM1293" s="20" t="e">
        <f t="shared" si="427"/>
        <v>#N/A</v>
      </c>
      <c r="BN1293" s="20" t="e">
        <f t="shared" si="426"/>
        <v>#N/A</v>
      </c>
    </row>
    <row r="1294" spans="1:66">
      <c r="A1294" s="92"/>
      <c r="B1294" s="90"/>
      <c r="C1294" s="90"/>
      <c r="D1294" s="93"/>
      <c r="E1294" s="93"/>
      <c r="F1294" s="93"/>
      <c r="G1294" s="93"/>
      <c r="H1294" s="93"/>
      <c r="I1294" s="93"/>
      <c r="J1294" s="93"/>
      <c r="K1294" s="93"/>
      <c r="L1294" s="92"/>
      <c r="M1294" s="93"/>
      <c r="N1294" s="91">
        <f t="shared" si="408"/>
        <v>0</v>
      </c>
      <c r="O1294" s="91" t="str">
        <f t="shared" si="409"/>
        <v/>
      </c>
      <c r="P1294" s="91" t="str">
        <f t="shared" si="410"/>
        <v/>
      </c>
      <c r="Q1294" s="91" t="str">
        <f t="shared" si="411"/>
        <v>HDJ</v>
      </c>
      <c r="R1294" s="82"/>
      <c r="S1294" s="95">
        <f t="shared" si="412"/>
        <v>0</v>
      </c>
      <c r="T1294" s="95">
        <f t="shared" si="413"/>
        <v>0</v>
      </c>
      <c r="U1294" s="79" t="e">
        <f>VLOOKUP($S1294,'Grille de Tarif OQN'!$B$2:$S$3603,U$1,0)</f>
        <v>#N/A</v>
      </c>
      <c r="V1294" s="79" t="e">
        <f>VLOOKUP($S1294,'Grille de Tarif OQN'!$B$2:$S$3603,V$1,0)</f>
        <v>#N/A</v>
      </c>
      <c r="W1294" s="79" t="e">
        <f>VLOOKUP($S1294,'Grille de Tarif OQN'!$B$2:$S$3603,W$1,0)</f>
        <v>#N/A</v>
      </c>
      <c r="X1294" s="79" t="e">
        <f>VLOOKUP($S1294,'Grille de Tarif OQN'!$B$2:$S$3603,X$1,0)</f>
        <v>#N/A</v>
      </c>
      <c r="Y1294" s="79" t="e">
        <f>VLOOKUP($S1294,'Grille de Tarif OQN'!$B$2:$S$3603,Y$1,0)</f>
        <v>#N/A</v>
      </c>
      <c r="Z1294" s="79" t="e">
        <f>VLOOKUP($S1294,'Grille de Tarif OQN'!$B$2:$S$3603,Z$1,0)</f>
        <v>#N/A</v>
      </c>
      <c r="AA1294" s="79" t="e">
        <f>VLOOKUP($S1294,'Grille de Tarif OQN'!$B$2:$S$3603,AA$1,0)</f>
        <v>#N/A</v>
      </c>
      <c r="AB1294" s="79" t="e">
        <f>VLOOKUP($S1294,'Grille de Tarif OQN'!$B$2:$S$3603,AB$1,0)</f>
        <v>#N/A</v>
      </c>
      <c r="AC1294" s="79" t="e">
        <f>VLOOKUP($S1294,'Grille de Tarif OQN'!$B$2:$S$3603,AC$1,0)</f>
        <v>#N/A</v>
      </c>
      <c r="AD1294" s="79" t="e">
        <f>VLOOKUP($S1294,'Grille de Tarif OQN'!$B$2:$S$3603,AD$1,0)</f>
        <v>#N/A</v>
      </c>
      <c r="AE1294" s="79" t="e">
        <f>VLOOKUP($S1294,'Grille de Tarif OQN'!$B$2:$S$3603,AE$1,0)</f>
        <v>#N/A</v>
      </c>
      <c r="AF1294" s="79" t="e">
        <f>VLOOKUP($S1294,'Grille de Tarif OQN'!$B$2:$S$3603,AF$1,0)</f>
        <v>#N/A</v>
      </c>
      <c r="AG1294" s="79" t="e">
        <f>VLOOKUP($S1294,'Grille de Tarif OQN'!$B$2:$S$3603,AG$1,0)</f>
        <v>#N/A</v>
      </c>
      <c r="AH1294" s="79" t="e">
        <f>VLOOKUP($S1294,'Grille de Tarif OQN'!$B$2:$S$3603,AH$1,0)</f>
        <v>#N/A</v>
      </c>
      <c r="AI1294" s="79" t="e">
        <f>VLOOKUP($S1294,'Grille de Tarif OQN'!$B$2:$S$3603,AI$1,0)</f>
        <v>#N/A</v>
      </c>
      <c r="AJ1294" s="79" t="e">
        <f>VLOOKUP($S1294,'Grille de Tarif OQN'!$B$2:$S$3603,AJ$1,0)</f>
        <v>#N/A</v>
      </c>
      <c r="AK1294" s="81"/>
      <c r="AL1294" s="81"/>
      <c r="AM1294" s="81"/>
      <c r="AN1294" s="81"/>
      <c r="AO1294" s="81"/>
      <c r="AP1294" s="81"/>
      <c r="AQ1294" s="81"/>
      <c r="AR1294" s="81"/>
      <c r="AS1294" s="81"/>
      <c r="AT1294" s="81"/>
      <c r="AU1294" s="72"/>
      <c r="AV1294"/>
      <c r="AW1294"/>
      <c r="AX1294"/>
      <c r="AY1294"/>
      <c r="AZ1294" s="96">
        <f t="shared" si="414"/>
        <v>0</v>
      </c>
      <c r="BA1294" s="24" t="e">
        <f t="shared" si="415"/>
        <v>#N/A</v>
      </c>
      <c r="BB1294" s="24" t="e">
        <f t="shared" si="416"/>
        <v>#N/A</v>
      </c>
      <c r="BC1294" s="24" t="e">
        <f t="shared" si="417"/>
        <v>#N/A</v>
      </c>
      <c r="BD1294" s="24" t="e">
        <f t="shared" si="418"/>
        <v>#N/A</v>
      </c>
      <c r="BE1294"/>
      <c r="BF1294" t="e">
        <f t="shared" si="419"/>
        <v>#N/A</v>
      </c>
      <c r="BG1294" t="str">
        <f t="shared" si="420"/>
        <v>HDJ</v>
      </c>
      <c r="BH1294" s="20" t="e">
        <f t="shared" si="421"/>
        <v>#N/A</v>
      </c>
      <c r="BI1294" s="20" t="e">
        <f t="shared" si="422"/>
        <v>#N/A</v>
      </c>
      <c r="BJ1294" s="20" t="e">
        <f t="shared" si="423"/>
        <v>#N/A</v>
      </c>
      <c r="BK1294" s="20" t="e">
        <f t="shared" si="424"/>
        <v>#N/A</v>
      </c>
      <c r="BL1294" s="20" t="e">
        <f t="shared" si="425"/>
        <v>#N/A</v>
      </c>
      <c r="BM1294" s="20" t="e">
        <f t="shared" si="427"/>
        <v>#N/A</v>
      </c>
      <c r="BN1294" s="20" t="e">
        <f t="shared" si="426"/>
        <v>#N/A</v>
      </c>
    </row>
    <row r="1295" spans="1:66">
      <c r="A1295" s="92"/>
      <c r="B1295" s="90"/>
      <c r="C1295" s="90"/>
      <c r="D1295" s="93"/>
      <c r="E1295" s="93"/>
      <c r="F1295" s="93"/>
      <c r="G1295" s="93"/>
      <c r="H1295" s="93"/>
      <c r="I1295" s="93"/>
      <c r="J1295" s="93"/>
      <c r="K1295" s="93"/>
      <c r="L1295" s="92"/>
      <c r="M1295" s="93"/>
      <c r="N1295" s="91">
        <f t="shared" si="408"/>
        <v>0</v>
      </c>
      <c r="O1295" s="91" t="str">
        <f t="shared" si="409"/>
        <v/>
      </c>
      <c r="P1295" s="91" t="str">
        <f t="shared" si="410"/>
        <v/>
      </c>
      <c r="Q1295" s="91" t="str">
        <f t="shared" si="411"/>
        <v>HDJ</v>
      </c>
      <c r="R1295" s="82"/>
      <c r="S1295" s="95">
        <f t="shared" si="412"/>
        <v>0</v>
      </c>
      <c r="T1295" s="95">
        <f t="shared" si="413"/>
        <v>0</v>
      </c>
      <c r="U1295" s="79" t="e">
        <f>VLOOKUP($S1295,'Grille de Tarif OQN'!$B$2:$S$3603,U$1,0)</f>
        <v>#N/A</v>
      </c>
      <c r="V1295" s="79" t="e">
        <f>VLOOKUP($S1295,'Grille de Tarif OQN'!$B$2:$S$3603,V$1,0)</f>
        <v>#N/A</v>
      </c>
      <c r="W1295" s="79" t="e">
        <f>VLOOKUP($S1295,'Grille de Tarif OQN'!$B$2:$S$3603,W$1,0)</f>
        <v>#N/A</v>
      </c>
      <c r="X1295" s="79" t="e">
        <f>VLOOKUP($S1295,'Grille de Tarif OQN'!$B$2:$S$3603,X$1,0)</f>
        <v>#N/A</v>
      </c>
      <c r="Y1295" s="79" t="e">
        <f>VLOOKUP($S1295,'Grille de Tarif OQN'!$B$2:$S$3603,Y$1,0)</f>
        <v>#N/A</v>
      </c>
      <c r="Z1295" s="79" t="e">
        <f>VLOOKUP($S1295,'Grille de Tarif OQN'!$B$2:$S$3603,Z$1,0)</f>
        <v>#N/A</v>
      </c>
      <c r="AA1295" s="79" t="e">
        <f>VLOOKUP($S1295,'Grille de Tarif OQN'!$B$2:$S$3603,AA$1,0)</f>
        <v>#N/A</v>
      </c>
      <c r="AB1295" s="79" t="e">
        <f>VLOOKUP($S1295,'Grille de Tarif OQN'!$B$2:$S$3603,AB$1,0)</f>
        <v>#N/A</v>
      </c>
      <c r="AC1295" s="79" t="e">
        <f>VLOOKUP($S1295,'Grille de Tarif OQN'!$B$2:$S$3603,AC$1,0)</f>
        <v>#N/A</v>
      </c>
      <c r="AD1295" s="79" t="e">
        <f>VLOOKUP($S1295,'Grille de Tarif OQN'!$B$2:$S$3603,AD$1,0)</f>
        <v>#N/A</v>
      </c>
      <c r="AE1295" s="79" t="e">
        <f>VLOOKUP($S1295,'Grille de Tarif OQN'!$B$2:$S$3603,AE$1,0)</f>
        <v>#N/A</v>
      </c>
      <c r="AF1295" s="79" t="e">
        <f>VLOOKUP($S1295,'Grille de Tarif OQN'!$B$2:$S$3603,AF$1,0)</f>
        <v>#N/A</v>
      </c>
      <c r="AG1295" s="79" t="e">
        <f>VLOOKUP($S1295,'Grille de Tarif OQN'!$B$2:$S$3603,AG$1,0)</f>
        <v>#N/A</v>
      </c>
      <c r="AH1295" s="79" t="e">
        <f>VLOOKUP($S1295,'Grille de Tarif OQN'!$B$2:$S$3603,AH$1,0)</f>
        <v>#N/A</v>
      </c>
      <c r="AI1295" s="79" t="e">
        <f>VLOOKUP($S1295,'Grille de Tarif OQN'!$B$2:$S$3603,AI$1,0)</f>
        <v>#N/A</v>
      </c>
      <c r="AJ1295" s="79" t="e">
        <f>VLOOKUP($S1295,'Grille de Tarif OQN'!$B$2:$S$3603,AJ$1,0)</f>
        <v>#N/A</v>
      </c>
      <c r="AK1295" s="81"/>
      <c r="AL1295" s="81"/>
      <c r="AM1295" s="81"/>
      <c r="AN1295" s="81"/>
      <c r="AO1295" s="81"/>
      <c r="AP1295" s="81"/>
      <c r="AQ1295" s="81"/>
      <c r="AR1295" s="81"/>
      <c r="AS1295" s="81"/>
      <c r="AT1295" s="81"/>
      <c r="AU1295" s="72"/>
      <c r="AV1295"/>
      <c r="AW1295"/>
      <c r="AX1295"/>
      <c r="AY1295"/>
      <c r="AZ1295" s="96">
        <f t="shared" si="414"/>
        <v>0</v>
      </c>
      <c r="BA1295" s="24" t="e">
        <f t="shared" si="415"/>
        <v>#N/A</v>
      </c>
      <c r="BB1295" s="24" t="e">
        <f t="shared" si="416"/>
        <v>#N/A</v>
      </c>
      <c r="BC1295" s="24" t="e">
        <f t="shared" si="417"/>
        <v>#N/A</v>
      </c>
      <c r="BD1295" s="24" t="e">
        <f t="shared" si="418"/>
        <v>#N/A</v>
      </c>
      <c r="BE1295"/>
      <c r="BF1295" t="e">
        <f t="shared" si="419"/>
        <v>#N/A</v>
      </c>
      <c r="BG1295" t="str">
        <f t="shared" si="420"/>
        <v>HDJ</v>
      </c>
      <c r="BH1295" s="20" t="e">
        <f t="shared" si="421"/>
        <v>#N/A</v>
      </c>
      <c r="BI1295" s="20" t="e">
        <f t="shared" si="422"/>
        <v>#N/A</v>
      </c>
      <c r="BJ1295" s="20" t="e">
        <f t="shared" si="423"/>
        <v>#N/A</v>
      </c>
      <c r="BK1295" s="20" t="e">
        <f t="shared" si="424"/>
        <v>#N/A</v>
      </c>
      <c r="BL1295" s="20" t="e">
        <f t="shared" si="425"/>
        <v>#N/A</v>
      </c>
      <c r="BM1295" s="20" t="e">
        <f t="shared" si="427"/>
        <v>#N/A</v>
      </c>
      <c r="BN1295" s="20" t="e">
        <f t="shared" si="426"/>
        <v>#N/A</v>
      </c>
    </row>
    <row r="1296" spans="1:66">
      <c r="A1296" s="92"/>
      <c r="B1296" s="90"/>
      <c r="C1296" s="90"/>
      <c r="D1296" s="93"/>
      <c r="E1296" s="93"/>
      <c r="F1296" s="93"/>
      <c r="G1296" s="93"/>
      <c r="H1296" s="93"/>
      <c r="I1296" s="93"/>
      <c r="J1296" s="93"/>
      <c r="K1296" s="93"/>
      <c r="L1296" s="92"/>
      <c r="M1296" s="93"/>
      <c r="N1296" s="91">
        <f t="shared" si="408"/>
        <v>0</v>
      </c>
      <c r="O1296" s="91" t="str">
        <f t="shared" si="409"/>
        <v/>
      </c>
      <c r="P1296" s="91" t="str">
        <f t="shared" si="410"/>
        <v/>
      </c>
      <c r="Q1296" s="91" t="str">
        <f t="shared" si="411"/>
        <v>HDJ</v>
      </c>
      <c r="R1296" s="82"/>
      <c r="S1296" s="95">
        <f t="shared" si="412"/>
        <v>0</v>
      </c>
      <c r="T1296" s="95">
        <f t="shared" si="413"/>
        <v>0</v>
      </c>
      <c r="U1296" s="79" t="e">
        <f>VLOOKUP($S1296,'Grille de Tarif OQN'!$B$2:$S$3603,U$1,0)</f>
        <v>#N/A</v>
      </c>
      <c r="V1296" s="79" t="e">
        <f>VLOOKUP($S1296,'Grille de Tarif OQN'!$B$2:$S$3603,V$1,0)</f>
        <v>#N/A</v>
      </c>
      <c r="W1296" s="79" t="e">
        <f>VLOOKUP($S1296,'Grille de Tarif OQN'!$B$2:$S$3603,W$1,0)</f>
        <v>#N/A</v>
      </c>
      <c r="X1296" s="79" t="e">
        <f>VLOOKUP($S1296,'Grille de Tarif OQN'!$B$2:$S$3603,X$1,0)</f>
        <v>#N/A</v>
      </c>
      <c r="Y1296" s="79" t="e">
        <f>VLOOKUP($S1296,'Grille de Tarif OQN'!$B$2:$S$3603,Y$1,0)</f>
        <v>#N/A</v>
      </c>
      <c r="Z1296" s="79" t="e">
        <f>VLOOKUP($S1296,'Grille de Tarif OQN'!$B$2:$S$3603,Z$1,0)</f>
        <v>#N/A</v>
      </c>
      <c r="AA1296" s="79" t="e">
        <f>VLOOKUP($S1296,'Grille de Tarif OQN'!$B$2:$S$3603,AA$1,0)</f>
        <v>#N/A</v>
      </c>
      <c r="AB1296" s="79" t="e">
        <f>VLOOKUP($S1296,'Grille de Tarif OQN'!$B$2:$S$3603,AB$1,0)</f>
        <v>#N/A</v>
      </c>
      <c r="AC1296" s="79" t="e">
        <f>VLOOKUP($S1296,'Grille de Tarif OQN'!$B$2:$S$3603,AC$1,0)</f>
        <v>#N/A</v>
      </c>
      <c r="AD1296" s="79" t="e">
        <f>VLOOKUP($S1296,'Grille de Tarif OQN'!$B$2:$S$3603,AD$1,0)</f>
        <v>#N/A</v>
      </c>
      <c r="AE1296" s="79" t="e">
        <f>VLOOKUP($S1296,'Grille de Tarif OQN'!$B$2:$S$3603,AE$1,0)</f>
        <v>#N/A</v>
      </c>
      <c r="AF1296" s="79" t="e">
        <f>VLOOKUP($S1296,'Grille de Tarif OQN'!$B$2:$S$3603,AF$1,0)</f>
        <v>#N/A</v>
      </c>
      <c r="AG1296" s="79" t="e">
        <f>VLOOKUP($S1296,'Grille de Tarif OQN'!$B$2:$S$3603,AG$1,0)</f>
        <v>#N/A</v>
      </c>
      <c r="AH1296" s="79" t="e">
        <f>VLOOKUP($S1296,'Grille de Tarif OQN'!$B$2:$S$3603,AH$1,0)</f>
        <v>#N/A</v>
      </c>
      <c r="AI1296" s="79" t="e">
        <f>VLOOKUP($S1296,'Grille de Tarif OQN'!$B$2:$S$3603,AI$1,0)</f>
        <v>#N/A</v>
      </c>
      <c r="AJ1296" s="79" t="e">
        <f>VLOOKUP($S1296,'Grille de Tarif OQN'!$B$2:$S$3603,AJ$1,0)</f>
        <v>#N/A</v>
      </c>
      <c r="AK1296" s="81"/>
      <c r="AL1296" s="81"/>
      <c r="AM1296" s="81"/>
      <c r="AN1296" s="81"/>
      <c r="AO1296" s="81"/>
      <c r="AP1296" s="81"/>
      <c r="AQ1296" s="81"/>
      <c r="AR1296" s="81"/>
      <c r="AS1296" s="81"/>
      <c r="AT1296" s="81"/>
      <c r="AU1296" s="72"/>
      <c r="AV1296"/>
      <c r="AW1296"/>
      <c r="AX1296"/>
      <c r="AY1296"/>
      <c r="AZ1296" s="96">
        <f t="shared" si="414"/>
        <v>0</v>
      </c>
      <c r="BA1296" s="24" t="e">
        <f t="shared" si="415"/>
        <v>#N/A</v>
      </c>
      <c r="BB1296" s="24" t="e">
        <f t="shared" si="416"/>
        <v>#N/A</v>
      </c>
      <c r="BC1296" s="24" t="e">
        <f t="shared" si="417"/>
        <v>#N/A</v>
      </c>
      <c r="BD1296" s="24" t="e">
        <f t="shared" si="418"/>
        <v>#N/A</v>
      </c>
      <c r="BE1296"/>
      <c r="BF1296" t="e">
        <f t="shared" si="419"/>
        <v>#N/A</v>
      </c>
      <c r="BG1296" t="str">
        <f t="shared" si="420"/>
        <v>HDJ</v>
      </c>
      <c r="BH1296" s="20" t="e">
        <f t="shared" si="421"/>
        <v>#N/A</v>
      </c>
      <c r="BI1296" s="20" t="e">
        <f t="shared" si="422"/>
        <v>#N/A</v>
      </c>
      <c r="BJ1296" s="20" t="e">
        <f t="shared" si="423"/>
        <v>#N/A</v>
      </c>
      <c r="BK1296" s="20" t="e">
        <f t="shared" si="424"/>
        <v>#N/A</v>
      </c>
      <c r="BL1296" s="20" t="e">
        <f t="shared" si="425"/>
        <v>#N/A</v>
      </c>
      <c r="BM1296" s="20" t="e">
        <f t="shared" si="427"/>
        <v>#N/A</v>
      </c>
      <c r="BN1296" s="20" t="e">
        <f t="shared" si="426"/>
        <v>#N/A</v>
      </c>
    </row>
    <row r="1297" spans="1:66">
      <c r="A1297" s="92"/>
      <c r="B1297" s="90"/>
      <c r="C1297" s="90"/>
      <c r="D1297" s="93"/>
      <c r="E1297" s="93"/>
      <c r="F1297" s="93"/>
      <c r="G1297" s="93"/>
      <c r="H1297" s="93"/>
      <c r="I1297" s="93"/>
      <c r="J1297" s="93"/>
      <c r="K1297" s="93"/>
      <c r="L1297" s="92"/>
      <c r="M1297" s="93"/>
      <c r="N1297" s="91">
        <f t="shared" si="408"/>
        <v>0</v>
      </c>
      <c r="O1297" s="91" t="str">
        <f t="shared" si="409"/>
        <v/>
      </c>
      <c r="P1297" s="91" t="str">
        <f t="shared" si="410"/>
        <v/>
      </c>
      <c r="Q1297" s="91" t="str">
        <f t="shared" si="411"/>
        <v>HDJ</v>
      </c>
      <c r="R1297" s="82"/>
      <c r="S1297" s="95">
        <f t="shared" si="412"/>
        <v>0</v>
      </c>
      <c r="T1297" s="95">
        <f t="shared" si="413"/>
        <v>0</v>
      </c>
      <c r="U1297" s="79" t="e">
        <f>VLOOKUP($S1297,'Grille de Tarif OQN'!$B$2:$S$3603,U$1,0)</f>
        <v>#N/A</v>
      </c>
      <c r="V1297" s="79" t="e">
        <f>VLOOKUP($S1297,'Grille de Tarif OQN'!$B$2:$S$3603,V$1,0)</f>
        <v>#N/A</v>
      </c>
      <c r="W1297" s="79" t="e">
        <f>VLOOKUP($S1297,'Grille de Tarif OQN'!$B$2:$S$3603,W$1,0)</f>
        <v>#N/A</v>
      </c>
      <c r="X1297" s="79" t="e">
        <f>VLOOKUP($S1297,'Grille de Tarif OQN'!$B$2:$S$3603,X$1,0)</f>
        <v>#N/A</v>
      </c>
      <c r="Y1297" s="79" t="e">
        <f>VLOOKUP($S1297,'Grille de Tarif OQN'!$B$2:$S$3603,Y$1,0)</f>
        <v>#N/A</v>
      </c>
      <c r="Z1297" s="79" t="e">
        <f>VLOOKUP($S1297,'Grille de Tarif OQN'!$B$2:$S$3603,Z$1,0)</f>
        <v>#N/A</v>
      </c>
      <c r="AA1297" s="79" t="e">
        <f>VLOOKUP($S1297,'Grille de Tarif OQN'!$B$2:$S$3603,AA$1,0)</f>
        <v>#N/A</v>
      </c>
      <c r="AB1297" s="79" t="e">
        <f>VLOOKUP($S1297,'Grille de Tarif OQN'!$B$2:$S$3603,AB$1,0)</f>
        <v>#N/A</v>
      </c>
      <c r="AC1297" s="79" t="e">
        <f>VLOOKUP($S1297,'Grille de Tarif OQN'!$B$2:$S$3603,AC$1,0)</f>
        <v>#N/A</v>
      </c>
      <c r="AD1297" s="79" t="e">
        <f>VLOOKUP($S1297,'Grille de Tarif OQN'!$B$2:$S$3603,AD$1,0)</f>
        <v>#N/A</v>
      </c>
      <c r="AE1297" s="79" t="e">
        <f>VLOOKUP($S1297,'Grille de Tarif OQN'!$B$2:$S$3603,AE$1,0)</f>
        <v>#N/A</v>
      </c>
      <c r="AF1297" s="79" t="e">
        <f>VLOOKUP($S1297,'Grille de Tarif OQN'!$B$2:$S$3603,AF$1,0)</f>
        <v>#N/A</v>
      </c>
      <c r="AG1297" s="79" t="e">
        <f>VLOOKUP($S1297,'Grille de Tarif OQN'!$B$2:$S$3603,AG$1,0)</f>
        <v>#N/A</v>
      </c>
      <c r="AH1297" s="79" t="e">
        <f>VLOOKUP($S1297,'Grille de Tarif OQN'!$B$2:$S$3603,AH$1,0)</f>
        <v>#N/A</v>
      </c>
      <c r="AI1297" s="79" t="e">
        <f>VLOOKUP($S1297,'Grille de Tarif OQN'!$B$2:$S$3603,AI$1,0)</f>
        <v>#N/A</v>
      </c>
      <c r="AJ1297" s="79" t="e">
        <f>VLOOKUP($S1297,'Grille de Tarif OQN'!$B$2:$S$3603,AJ$1,0)</f>
        <v>#N/A</v>
      </c>
      <c r="AK1297" s="81"/>
      <c r="AL1297" s="81"/>
      <c r="AM1297" s="81"/>
      <c r="AN1297" s="81"/>
      <c r="AO1297" s="81"/>
      <c r="AP1297" s="81"/>
      <c r="AQ1297" s="81"/>
      <c r="AR1297" s="81"/>
      <c r="AS1297" s="81"/>
      <c r="AT1297" s="81"/>
      <c r="AU1297" s="72"/>
      <c r="AV1297"/>
      <c r="AW1297"/>
      <c r="AX1297"/>
      <c r="AY1297"/>
      <c r="AZ1297" s="96">
        <f t="shared" si="414"/>
        <v>0</v>
      </c>
      <c r="BA1297" s="24" t="e">
        <f t="shared" si="415"/>
        <v>#N/A</v>
      </c>
      <c r="BB1297" s="24" t="e">
        <f t="shared" si="416"/>
        <v>#N/A</v>
      </c>
      <c r="BC1297" s="24" t="e">
        <f t="shared" si="417"/>
        <v>#N/A</v>
      </c>
      <c r="BD1297" s="24" t="e">
        <f t="shared" si="418"/>
        <v>#N/A</v>
      </c>
      <c r="BE1297"/>
      <c r="BF1297" t="e">
        <f t="shared" si="419"/>
        <v>#N/A</v>
      </c>
      <c r="BG1297" t="str">
        <f t="shared" si="420"/>
        <v>HDJ</v>
      </c>
      <c r="BH1297" s="20" t="e">
        <f t="shared" si="421"/>
        <v>#N/A</v>
      </c>
      <c r="BI1297" s="20" t="e">
        <f t="shared" si="422"/>
        <v>#N/A</v>
      </c>
      <c r="BJ1297" s="20" t="e">
        <f t="shared" si="423"/>
        <v>#N/A</v>
      </c>
      <c r="BK1297" s="20" t="e">
        <f t="shared" si="424"/>
        <v>#N/A</v>
      </c>
      <c r="BL1297" s="20" t="e">
        <f t="shared" si="425"/>
        <v>#N/A</v>
      </c>
      <c r="BM1297" s="20" t="e">
        <f t="shared" si="427"/>
        <v>#N/A</v>
      </c>
      <c r="BN1297" s="20" t="e">
        <f t="shared" si="426"/>
        <v>#N/A</v>
      </c>
    </row>
    <row r="1298" spans="1:66">
      <c r="A1298" s="92"/>
      <c r="B1298" s="90"/>
      <c r="C1298" s="90"/>
      <c r="D1298" s="93"/>
      <c r="E1298" s="93"/>
      <c r="F1298" s="93"/>
      <c r="G1298" s="93"/>
      <c r="H1298" s="93"/>
      <c r="I1298" s="93"/>
      <c r="J1298" s="93"/>
      <c r="K1298" s="93"/>
      <c r="L1298" s="92"/>
      <c r="M1298" s="93"/>
      <c r="N1298" s="91">
        <f t="shared" si="408"/>
        <v>0</v>
      </c>
      <c r="O1298" s="91" t="str">
        <f t="shared" si="409"/>
        <v/>
      </c>
      <c r="P1298" s="91" t="str">
        <f t="shared" si="410"/>
        <v/>
      </c>
      <c r="Q1298" s="91" t="str">
        <f t="shared" si="411"/>
        <v>HDJ</v>
      </c>
      <c r="R1298" s="82"/>
      <c r="S1298" s="95">
        <f t="shared" si="412"/>
        <v>0</v>
      </c>
      <c r="T1298" s="95">
        <f t="shared" si="413"/>
        <v>0</v>
      </c>
      <c r="U1298" s="79" t="e">
        <f>VLOOKUP($S1298,'Grille de Tarif OQN'!$B$2:$S$3603,U$1,0)</f>
        <v>#N/A</v>
      </c>
      <c r="V1298" s="79" t="e">
        <f>VLOOKUP($S1298,'Grille de Tarif OQN'!$B$2:$S$3603,V$1,0)</f>
        <v>#N/A</v>
      </c>
      <c r="W1298" s="79" t="e">
        <f>VLOOKUP($S1298,'Grille de Tarif OQN'!$B$2:$S$3603,W$1,0)</f>
        <v>#N/A</v>
      </c>
      <c r="X1298" s="79" t="e">
        <f>VLOOKUP($S1298,'Grille de Tarif OQN'!$B$2:$S$3603,X$1,0)</f>
        <v>#N/A</v>
      </c>
      <c r="Y1298" s="79" t="e">
        <f>VLOOKUP($S1298,'Grille de Tarif OQN'!$B$2:$S$3603,Y$1,0)</f>
        <v>#N/A</v>
      </c>
      <c r="Z1298" s="79" t="e">
        <f>VLOOKUP($S1298,'Grille de Tarif OQN'!$B$2:$S$3603,Z$1,0)</f>
        <v>#N/A</v>
      </c>
      <c r="AA1298" s="79" t="e">
        <f>VLOOKUP($S1298,'Grille de Tarif OQN'!$B$2:$S$3603,AA$1,0)</f>
        <v>#N/A</v>
      </c>
      <c r="AB1298" s="79" t="e">
        <f>VLOOKUP($S1298,'Grille de Tarif OQN'!$B$2:$S$3603,AB$1,0)</f>
        <v>#N/A</v>
      </c>
      <c r="AC1298" s="79" t="e">
        <f>VLOOKUP($S1298,'Grille de Tarif OQN'!$B$2:$S$3603,AC$1,0)</f>
        <v>#N/A</v>
      </c>
      <c r="AD1298" s="79" t="e">
        <f>VLOOKUP($S1298,'Grille de Tarif OQN'!$B$2:$S$3603,AD$1,0)</f>
        <v>#N/A</v>
      </c>
      <c r="AE1298" s="79" t="e">
        <f>VLOOKUP($S1298,'Grille de Tarif OQN'!$B$2:$S$3603,AE$1,0)</f>
        <v>#N/A</v>
      </c>
      <c r="AF1298" s="79" t="e">
        <f>VLOOKUP($S1298,'Grille de Tarif OQN'!$B$2:$S$3603,AF$1,0)</f>
        <v>#N/A</v>
      </c>
      <c r="AG1298" s="79" t="e">
        <f>VLOOKUP($S1298,'Grille de Tarif OQN'!$B$2:$S$3603,AG$1,0)</f>
        <v>#N/A</v>
      </c>
      <c r="AH1298" s="79" t="e">
        <f>VLOOKUP($S1298,'Grille de Tarif OQN'!$B$2:$S$3603,AH$1,0)</f>
        <v>#N/A</v>
      </c>
      <c r="AI1298" s="79" t="e">
        <f>VLOOKUP($S1298,'Grille de Tarif OQN'!$B$2:$S$3603,AI$1,0)</f>
        <v>#N/A</v>
      </c>
      <c r="AJ1298" s="79" t="e">
        <f>VLOOKUP($S1298,'Grille de Tarif OQN'!$B$2:$S$3603,AJ$1,0)</f>
        <v>#N/A</v>
      </c>
      <c r="AK1298" s="81"/>
      <c r="AL1298" s="81"/>
      <c r="AM1298" s="81"/>
      <c r="AN1298" s="81"/>
      <c r="AO1298" s="81"/>
      <c r="AP1298" s="81"/>
      <c r="AQ1298" s="81"/>
      <c r="AR1298" s="81"/>
      <c r="AS1298" s="81"/>
      <c r="AT1298" s="81"/>
      <c r="AU1298" s="72"/>
      <c r="AV1298"/>
      <c r="AW1298"/>
      <c r="AX1298"/>
      <c r="AY1298"/>
      <c r="AZ1298" s="96">
        <f t="shared" si="414"/>
        <v>0</v>
      </c>
      <c r="BA1298" s="24" t="e">
        <f t="shared" si="415"/>
        <v>#N/A</v>
      </c>
      <c r="BB1298" s="24" t="e">
        <f t="shared" si="416"/>
        <v>#N/A</v>
      </c>
      <c r="BC1298" s="24" t="e">
        <f t="shared" si="417"/>
        <v>#N/A</v>
      </c>
      <c r="BD1298" s="24" t="e">
        <f t="shared" si="418"/>
        <v>#N/A</v>
      </c>
      <c r="BE1298"/>
      <c r="BF1298" t="e">
        <f t="shared" si="419"/>
        <v>#N/A</v>
      </c>
      <c r="BG1298" t="str">
        <f t="shared" si="420"/>
        <v>HDJ</v>
      </c>
      <c r="BH1298" s="20" t="e">
        <f t="shared" si="421"/>
        <v>#N/A</v>
      </c>
      <c r="BI1298" s="20" t="e">
        <f t="shared" si="422"/>
        <v>#N/A</v>
      </c>
      <c r="BJ1298" s="20" t="e">
        <f t="shared" si="423"/>
        <v>#N/A</v>
      </c>
      <c r="BK1298" s="20" t="e">
        <f t="shared" si="424"/>
        <v>#N/A</v>
      </c>
      <c r="BL1298" s="20" t="e">
        <f t="shared" si="425"/>
        <v>#N/A</v>
      </c>
      <c r="BM1298" s="20" t="e">
        <f t="shared" si="427"/>
        <v>#N/A</v>
      </c>
      <c r="BN1298" s="20" t="e">
        <f t="shared" si="426"/>
        <v>#N/A</v>
      </c>
    </row>
    <row r="1299" spans="1:66">
      <c r="A1299" s="92"/>
      <c r="B1299" s="90"/>
      <c r="C1299" s="90"/>
      <c r="D1299" s="93"/>
      <c r="E1299" s="93"/>
      <c r="F1299" s="93"/>
      <c r="G1299" s="93"/>
      <c r="H1299" s="93"/>
      <c r="I1299" s="93"/>
      <c r="J1299" s="93"/>
      <c r="K1299" s="93"/>
      <c r="L1299" s="92"/>
      <c r="M1299" s="93"/>
      <c r="N1299" s="91">
        <f t="shared" si="408"/>
        <v>0</v>
      </c>
      <c r="O1299" s="91" t="str">
        <f t="shared" si="409"/>
        <v/>
      </c>
      <c r="P1299" s="91" t="str">
        <f t="shared" si="410"/>
        <v/>
      </c>
      <c r="Q1299" s="91" t="str">
        <f t="shared" si="411"/>
        <v>HDJ</v>
      </c>
      <c r="R1299" s="82"/>
      <c r="S1299" s="95">
        <f t="shared" si="412"/>
        <v>0</v>
      </c>
      <c r="T1299" s="95">
        <f t="shared" si="413"/>
        <v>0</v>
      </c>
      <c r="U1299" s="79" t="e">
        <f>VLOOKUP($S1299,'Grille de Tarif OQN'!$B$2:$S$3603,U$1,0)</f>
        <v>#N/A</v>
      </c>
      <c r="V1299" s="79" t="e">
        <f>VLOOKUP($S1299,'Grille de Tarif OQN'!$B$2:$S$3603,V$1,0)</f>
        <v>#N/A</v>
      </c>
      <c r="W1299" s="79" t="e">
        <f>VLOOKUP($S1299,'Grille de Tarif OQN'!$B$2:$S$3603,W$1,0)</f>
        <v>#N/A</v>
      </c>
      <c r="X1299" s="79" t="e">
        <f>VLOOKUP($S1299,'Grille de Tarif OQN'!$B$2:$S$3603,X$1,0)</f>
        <v>#N/A</v>
      </c>
      <c r="Y1299" s="79" t="e">
        <f>VLOOKUP($S1299,'Grille de Tarif OQN'!$B$2:$S$3603,Y$1,0)</f>
        <v>#N/A</v>
      </c>
      <c r="Z1299" s="79" t="e">
        <f>VLOOKUP($S1299,'Grille de Tarif OQN'!$B$2:$S$3603,Z$1,0)</f>
        <v>#N/A</v>
      </c>
      <c r="AA1299" s="79" t="e">
        <f>VLOOKUP($S1299,'Grille de Tarif OQN'!$B$2:$S$3603,AA$1,0)</f>
        <v>#N/A</v>
      </c>
      <c r="AB1299" s="79" t="e">
        <f>VLOOKUP($S1299,'Grille de Tarif OQN'!$B$2:$S$3603,AB$1,0)</f>
        <v>#N/A</v>
      </c>
      <c r="AC1299" s="79" t="e">
        <f>VLOOKUP($S1299,'Grille de Tarif OQN'!$B$2:$S$3603,AC$1,0)</f>
        <v>#N/A</v>
      </c>
      <c r="AD1299" s="79" t="e">
        <f>VLOOKUP($S1299,'Grille de Tarif OQN'!$B$2:$S$3603,AD$1,0)</f>
        <v>#N/A</v>
      </c>
      <c r="AE1299" s="79" t="e">
        <f>VLOOKUP($S1299,'Grille de Tarif OQN'!$B$2:$S$3603,AE$1,0)</f>
        <v>#N/A</v>
      </c>
      <c r="AF1299" s="79" t="e">
        <f>VLOOKUP($S1299,'Grille de Tarif OQN'!$B$2:$S$3603,AF$1,0)</f>
        <v>#N/A</v>
      </c>
      <c r="AG1299" s="79" t="e">
        <f>VLOOKUP($S1299,'Grille de Tarif OQN'!$B$2:$S$3603,AG$1,0)</f>
        <v>#N/A</v>
      </c>
      <c r="AH1299" s="79" t="e">
        <f>VLOOKUP($S1299,'Grille de Tarif OQN'!$B$2:$S$3603,AH$1,0)</f>
        <v>#N/A</v>
      </c>
      <c r="AI1299" s="79" t="e">
        <f>VLOOKUP($S1299,'Grille de Tarif OQN'!$B$2:$S$3603,AI$1,0)</f>
        <v>#N/A</v>
      </c>
      <c r="AJ1299" s="79" t="e">
        <f>VLOOKUP($S1299,'Grille de Tarif OQN'!$B$2:$S$3603,AJ$1,0)</f>
        <v>#N/A</v>
      </c>
      <c r="AK1299" s="81"/>
      <c r="AL1299" s="81"/>
      <c r="AM1299" s="81"/>
      <c r="AN1299" s="81"/>
      <c r="AO1299" s="81"/>
      <c r="AP1299" s="81"/>
      <c r="AQ1299" s="81"/>
      <c r="AR1299" s="81"/>
      <c r="AS1299" s="81"/>
      <c r="AT1299" s="81"/>
      <c r="AU1299" s="72"/>
      <c r="AV1299"/>
      <c r="AW1299"/>
      <c r="AX1299"/>
      <c r="AY1299"/>
      <c r="AZ1299" s="96">
        <f t="shared" si="414"/>
        <v>0</v>
      </c>
      <c r="BA1299" s="24" t="e">
        <f t="shared" si="415"/>
        <v>#N/A</v>
      </c>
      <c r="BB1299" s="24" t="e">
        <f t="shared" si="416"/>
        <v>#N/A</v>
      </c>
      <c r="BC1299" s="24" t="e">
        <f t="shared" si="417"/>
        <v>#N/A</v>
      </c>
      <c r="BD1299" s="24" t="e">
        <f t="shared" si="418"/>
        <v>#N/A</v>
      </c>
      <c r="BE1299"/>
      <c r="BF1299" t="e">
        <f t="shared" si="419"/>
        <v>#N/A</v>
      </c>
      <c r="BG1299" t="str">
        <f t="shared" si="420"/>
        <v>HDJ</v>
      </c>
      <c r="BH1299" s="20" t="e">
        <f t="shared" si="421"/>
        <v>#N/A</v>
      </c>
      <c r="BI1299" s="20" t="e">
        <f t="shared" si="422"/>
        <v>#N/A</v>
      </c>
      <c r="BJ1299" s="20" t="e">
        <f t="shared" si="423"/>
        <v>#N/A</v>
      </c>
      <c r="BK1299" s="20" t="e">
        <f t="shared" si="424"/>
        <v>#N/A</v>
      </c>
      <c r="BL1299" s="20" t="e">
        <f t="shared" si="425"/>
        <v>#N/A</v>
      </c>
      <c r="BM1299" s="20" t="e">
        <f t="shared" si="427"/>
        <v>#N/A</v>
      </c>
      <c r="BN1299" s="20" t="e">
        <f t="shared" si="426"/>
        <v>#N/A</v>
      </c>
    </row>
    <row r="1300" spans="1:66">
      <c r="A1300" s="92"/>
      <c r="B1300" s="90"/>
      <c r="C1300" s="90"/>
      <c r="D1300" s="93"/>
      <c r="E1300" s="93"/>
      <c r="F1300" s="93"/>
      <c r="G1300" s="93"/>
      <c r="H1300" s="93"/>
      <c r="I1300" s="93"/>
      <c r="J1300" s="93"/>
      <c r="K1300" s="93"/>
      <c r="L1300" s="92"/>
      <c r="M1300" s="93"/>
      <c r="N1300" s="91">
        <f t="shared" si="408"/>
        <v>0</v>
      </c>
      <c r="O1300" s="91" t="str">
        <f t="shared" si="409"/>
        <v/>
      </c>
      <c r="P1300" s="91" t="str">
        <f t="shared" si="410"/>
        <v/>
      </c>
      <c r="Q1300" s="91" t="str">
        <f t="shared" si="411"/>
        <v>HDJ</v>
      </c>
      <c r="R1300" s="82"/>
      <c r="S1300" s="95">
        <f t="shared" si="412"/>
        <v>0</v>
      </c>
      <c r="T1300" s="95">
        <f t="shared" si="413"/>
        <v>0</v>
      </c>
      <c r="U1300" s="79" t="e">
        <f>VLOOKUP($S1300,'Grille de Tarif OQN'!$B$2:$S$3603,U$1,0)</f>
        <v>#N/A</v>
      </c>
      <c r="V1300" s="79" t="e">
        <f>VLOOKUP($S1300,'Grille de Tarif OQN'!$B$2:$S$3603,V$1,0)</f>
        <v>#N/A</v>
      </c>
      <c r="W1300" s="79" t="e">
        <f>VLOOKUP($S1300,'Grille de Tarif OQN'!$B$2:$S$3603,W$1,0)</f>
        <v>#N/A</v>
      </c>
      <c r="X1300" s="79" t="e">
        <f>VLOOKUP($S1300,'Grille de Tarif OQN'!$B$2:$S$3603,X$1,0)</f>
        <v>#N/A</v>
      </c>
      <c r="Y1300" s="79" t="e">
        <f>VLOOKUP($S1300,'Grille de Tarif OQN'!$B$2:$S$3603,Y$1,0)</f>
        <v>#N/A</v>
      </c>
      <c r="Z1300" s="79" t="e">
        <f>VLOOKUP($S1300,'Grille de Tarif OQN'!$B$2:$S$3603,Z$1,0)</f>
        <v>#N/A</v>
      </c>
      <c r="AA1300" s="79" t="e">
        <f>VLOOKUP($S1300,'Grille de Tarif OQN'!$B$2:$S$3603,AA$1,0)</f>
        <v>#N/A</v>
      </c>
      <c r="AB1300" s="79" t="e">
        <f>VLOOKUP($S1300,'Grille de Tarif OQN'!$B$2:$S$3603,AB$1,0)</f>
        <v>#N/A</v>
      </c>
      <c r="AC1300" s="79" t="e">
        <f>VLOOKUP($S1300,'Grille de Tarif OQN'!$B$2:$S$3603,AC$1,0)</f>
        <v>#N/A</v>
      </c>
      <c r="AD1300" s="79" t="e">
        <f>VLOOKUP($S1300,'Grille de Tarif OQN'!$B$2:$S$3603,AD$1,0)</f>
        <v>#N/A</v>
      </c>
      <c r="AE1300" s="79" t="e">
        <f>VLOOKUP($S1300,'Grille de Tarif OQN'!$B$2:$S$3603,AE$1,0)</f>
        <v>#N/A</v>
      </c>
      <c r="AF1300" s="79" t="e">
        <f>VLOOKUP($S1300,'Grille de Tarif OQN'!$B$2:$S$3603,AF$1,0)</f>
        <v>#N/A</v>
      </c>
      <c r="AG1300" s="79" t="e">
        <f>VLOOKUP($S1300,'Grille de Tarif OQN'!$B$2:$S$3603,AG$1,0)</f>
        <v>#N/A</v>
      </c>
      <c r="AH1300" s="79" t="e">
        <f>VLOOKUP($S1300,'Grille de Tarif OQN'!$B$2:$S$3603,AH$1,0)</f>
        <v>#N/A</v>
      </c>
      <c r="AI1300" s="79" t="e">
        <f>VLOOKUP($S1300,'Grille de Tarif OQN'!$B$2:$S$3603,AI$1,0)</f>
        <v>#N/A</v>
      </c>
      <c r="AJ1300" s="79" t="e">
        <f>VLOOKUP($S1300,'Grille de Tarif OQN'!$B$2:$S$3603,AJ$1,0)</f>
        <v>#N/A</v>
      </c>
      <c r="AK1300" s="81"/>
      <c r="AL1300" s="81"/>
      <c r="AM1300" s="81"/>
      <c r="AN1300" s="81"/>
      <c r="AO1300" s="81"/>
      <c r="AP1300" s="81"/>
      <c r="AQ1300" s="81"/>
      <c r="AR1300" s="81"/>
      <c r="AS1300" s="81"/>
      <c r="AT1300" s="81"/>
      <c r="AU1300" s="72"/>
      <c r="AV1300"/>
      <c r="AW1300"/>
      <c r="AX1300"/>
      <c r="AY1300"/>
      <c r="AZ1300" s="96">
        <f t="shared" si="414"/>
        <v>0</v>
      </c>
      <c r="BA1300" s="24" t="e">
        <f t="shared" si="415"/>
        <v>#N/A</v>
      </c>
      <c r="BB1300" s="24" t="e">
        <f t="shared" si="416"/>
        <v>#N/A</v>
      </c>
      <c r="BC1300" s="24" t="e">
        <f t="shared" si="417"/>
        <v>#N/A</v>
      </c>
      <c r="BD1300" s="24" t="e">
        <f t="shared" si="418"/>
        <v>#N/A</v>
      </c>
      <c r="BE1300"/>
      <c r="BF1300" t="e">
        <f t="shared" si="419"/>
        <v>#N/A</v>
      </c>
      <c r="BG1300" t="str">
        <f t="shared" si="420"/>
        <v>HDJ</v>
      </c>
      <c r="BH1300" s="20" t="e">
        <f t="shared" si="421"/>
        <v>#N/A</v>
      </c>
      <c r="BI1300" s="20" t="e">
        <f t="shared" si="422"/>
        <v>#N/A</v>
      </c>
      <c r="BJ1300" s="20" t="e">
        <f t="shared" si="423"/>
        <v>#N/A</v>
      </c>
      <c r="BK1300" s="20" t="e">
        <f t="shared" si="424"/>
        <v>#N/A</v>
      </c>
      <c r="BL1300" s="20" t="e">
        <f t="shared" si="425"/>
        <v>#N/A</v>
      </c>
      <c r="BM1300" s="20" t="e">
        <f t="shared" si="427"/>
        <v>#N/A</v>
      </c>
      <c r="BN1300" s="20" t="e">
        <f t="shared" si="426"/>
        <v>#N/A</v>
      </c>
    </row>
    <row r="1301" spans="1:66">
      <c r="A1301" s="92"/>
      <c r="B1301" s="90"/>
      <c r="C1301" s="90"/>
      <c r="D1301" s="93"/>
      <c r="E1301" s="93"/>
      <c r="F1301" s="93"/>
      <c r="G1301" s="93"/>
      <c r="H1301" s="93"/>
      <c r="I1301" s="93"/>
      <c r="J1301" s="93"/>
      <c r="K1301" s="93"/>
      <c r="L1301" s="92"/>
      <c r="M1301" s="93"/>
      <c r="N1301" s="91">
        <f t="shared" si="408"/>
        <v>0</v>
      </c>
      <c r="O1301" s="91" t="str">
        <f t="shared" si="409"/>
        <v/>
      </c>
      <c r="P1301" s="91" t="str">
        <f t="shared" si="410"/>
        <v/>
      </c>
      <c r="Q1301" s="91" t="str">
        <f t="shared" si="411"/>
        <v>HDJ</v>
      </c>
      <c r="R1301" s="82"/>
      <c r="S1301" s="95">
        <f t="shared" si="412"/>
        <v>0</v>
      </c>
      <c r="T1301" s="95">
        <f t="shared" si="413"/>
        <v>0</v>
      </c>
      <c r="U1301" s="79" t="e">
        <f>VLOOKUP($S1301,'Grille de Tarif OQN'!$B$2:$S$3603,U$1,0)</f>
        <v>#N/A</v>
      </c>
      <c r="V1301" s="79" t="e">
        <f>VLOOKUP($S1301,'Grille de Tarif OQN'!$B$2:$S$3603,V$1,0)</f>
        <v>#N/A</v>
      </c>
      <c r="W1301" s="79" t="e">
        <f>VLOOKUP($S1301,'Grille de Tarif OQN'!$B$2:$S$3603,W$1,0)</f>
        <v>#N/A</v>
      </c>
      <c r="X1301" s="79" t="e">
        <f>VLOOKUP($S1301,'Grille de Tarif OQN'!$B$2:$S$3603,X$1,0)</f>
        <v>#N/A</v>
      </c>
      <c r="Y1301" s="79" t="e">
        <f>VLOOKUP($S1301,'Grille de Tarif OQN'!$B$2:$S$3603,Y$1,0)</f>
        <v>#N/A</v>
      </c>
      <c r="Z1301" s="79" t="e">
        <f>VLOOKUP($S1301,'Grille de Tarif OQN'!$B$2:$S$3603,Z$1,0)</f>
        <v>#N/A</v>
      </c>
      <c r="AA1301" s="79" t="e">
        <f>VLOOKUP($S1301,'Grille de Tarif OQN'!$B$2:$S$3603,AA$1,0)</f>
        <v>#N/A</v>
      </c>
      <c r="AB1301" s="79" t="e">
        <f>VLOOKUP($S1301,'Grille de Tarif OQN'!$B$2:$S$3603,AB$1,0)</f>
        <v>#N/A</v>
      </c>
      <c r="AC1301" s="79" t="e">
        <f>VLOOKUP($S1301,'Grille de Tarif OQN'!$B$2:$S$3603,AC$1,0)</f>
        <v>#N/A</v>
      </c>
      <c r="AD1301" s="79" t="e">
        <f>VLOOKUP($S1301,'Grille de Tarif OQN'!$B$2:$S$3603,AD$1,0)</f>
        <v>#N/A</v>
      </c>
      <c r="AE1301" s="79" t="e">
        <f>VLOOKUP($S1301,'Grille de Tarif OQN'!$B$2:$S$3603,AE$1,0)</f>
        <v>#N/A</v>
      </c>
      <c r="AF1301" s="79" t="e">
        <f>VLOOKUP($S1301,'Grille de Tarif OQN'!$B$2:$S$3603,AF$1,0)</f>
        <v>#N/A</v>
      </c>
      <c r="AG1301" s="79" t="e">
        <f>VLOOKUP($S1301,'Grille de Tarif OQN'!$B$2:$S$3603,AG$1,0)</f>
        <v>#N/A</v>
      </c>
      <c r="AH1301" s="79" t="e">
        <f>VLOOKUP($S1301,'Grille de Tarif OQN'!$B$2:$S$3603,AH$1,0)</f>
        <v>#N/A</v>
      </c>
      <c r="AI1301" s="79" t="e">
        <f>VLOOKUP($S1301,'Grille de Tarif OQN'!$B$2:$S$3603,AI$1,0)</f>
        <v>#N/A</v>
      </c>
      <c r="AJ1301" s="79" t="e">
        <f>VLOOKUP($S1301,'Grille de Tarif OQN'!$B$2:$S$3603,AJ$1,0)</f>
        <v>#N/A</v>
      </c>
      <c r="AK1301" s="81"/>
      <c r="AL1301" s="81"/>
      <c r="AM1301" s="81"/>
      <c r="AN1301" s="81"/>
      <c r="AO1301" s="81"/>
      <c r="AP1301" s="81"/>
      <c r="AQ1301" s="81"/>
      <c r="AR1301" s="81"/>
      <c r="AS1301" s="81"/>
      <c r="AT1301" s="81"/>
      <c r="AU1301" s="72"/>
      <c r="AV1301"/>
      <c r="AW1301"/>
      <c r="AX1301"/>
      <c r="AY1301"/>
      <c r="AZ1301" s="96">
        <f t="shared" si="414"/>
        <v>0</v>
      </c>
      <c r="BA1301" s="24" t="e">
        <f t="shared" si="415"/>
        <v>#N/A</v>
      </c>
      <c r="BB1301" s="24" t="e">
        <f t="shared" si="416"/>
        <v>#N/A</v>
      </c>
      <c r="BC1301" s="24" t="e">
        <f t="shared" si="417"/>
        <v>#N/A</v>
      </c>
      <c r="BD1301" s="24" t="e">
        <f t="shared" si="418"/>
        <v>#N/A</v>
      </c>
      <c r="BE1301"/>
      <c r="BF1301" t="e">
        <f t="shared" si="419"/>
        <v>#N/A</v>
      </c>
      <c r="BG1301" t="str">
        <f t="shared" si="420"/>
        <v>HDJ</v>
      </c>
      <c r="BH1301" s="20" t="e">
        <f t="shared" si="421"/>
        <v>#N/A</v>
      </c>
      <c r="BI1301" s="20" t="e">
        <f t="shared" si="422"/>
        <v>#N/A</v>
      </c>
      <c r="BJ1301" s="20" t="e">
        <f t="shared" si="423"/>
        <v>#N/A</v>
      </c>
      <c r="BK1301" s="20" t="e">
        <f t="shared" si="424"/>
        <v>#N/A</v>
      </c>
      <c r="BL1301" s="20" t="e">
        <f t="shared" si="425"/>
        <v>#N/A</v>
      </c>
      <c r="BM1301" s="20" t="e">
        <f t="shared" si="427"/>
        <v>#N/A</v>
      </c>
      <c r="BN1301" s="20" t="e">
        <f t="shared" si="426"/>
        <v>#N/A</v>
      </c>
    </row>
    <row r="1302" spans="1:66">
      <c r="A1302" s="92"/>
      <c r="B1302" s="90"/>
      <c r="C1302" s="90"/>
      <c r="D1302" s="93"/>
      <c r="E1302" s="93"/>
      <c r="F1302" s="93"/>
      <c r="G1302" s="93"/>
      <c r="H1302" s="93"/>
      <c r="I1302" s="93"/>
      <c r="J1302" s="93"/>
      <c r="K1302" s="93"/>
      <c r="L1302" s="92"/>
      <c r="M1302" s="93"/>
      <c r="N1302" s="91">
        <f t="shared" si="408"/>
        <v>0</v>
      </c>
      <c r="O1302" s="91" t="str">
        <f t="shared" si="409"/>
        <v/>
      </c>
      <c r="P1302" s="91" t="str">
        <f t="shared" si="410"/>
        <v/>
      </c>
      <c r="Q1302" s="91" t="str">
        <f t="shared" si="411"/>
        <v>HDJ</v>
      </c>
      <c r="R1302" s="82"/>
      <c r="S1302" s="95">
        <f t="shared" si="412"/>
        <v>0</v>
      </c>
      <c r="T1302" s="95">
        <f t="shared" si="413"/>
        <v>0</v>
      </c>
      <c r="U1302" s="79" t="e">
        <f>VLOOKUP($S1302,'Grille de Tarif OQN'!$B$2:$S$3603,U$1,0)</f>
        <v>#N/A</v>
      </c>
      <c r="V1302" s="79" t="e">
        <f>VLOOKUP($S1302,'Grille de Tarif OQN'!$B$2:$S$3603,V$1,0)</f>
        <v>#N/A</v>
      </c>
      <c r="W1302" s="79" t="e">
        <f>VLOOKUP($S1302,'Grille de Tarif OQN'!$B$2:$S$3603,W$1,0)</f>
        <v>#N/A</v>
      </c>
      <c r="X1302" s="79" t="e">
        <f>VLOOKUP($S1302,'Grille de Tarif OQN'!$B$2:$S$3603,X$1,0)</f>
        <v>#N/A</v>
      </c>
      <c r="Y1302" s="79" t="e">
        <f>VLOOKUP($S1302,'Grille de Tarif OQN'!$B$2:$S$3603,Y$1,0)</f>
        <v>#N/A</v>
      </c>
      <c r="Z1302" s="79" t="e">
        <f>VLOOKUP($S1302,'Grille de Tarif OQN'!$B$2:$S$3603,Z$1,0)</f>
        <v>#N/A</v>
      </c>
      <c r="AA1302" s="79" t="e">
        <f>VLOOKUP($S1302,'Grille de Tarif OQN'!$B$2:$S$3603,AA$1,0)</f>
        <v>#N/A</v>
      </c>
      <c r="AB1302" s="79" t="e">
        <f>VLOOKUP($S1302,'Grille de Tarif OQN'!$B$2:$S$3603,AB$1,0)</f>
        <v>#N/A</v>
      </c>
      <c r="AC1302" s="79" t="e">
        <f>VLOOKUP($S1302,'Grille de Tarif OQN'!$B$2:$S$3603,AC$1,0)</f>
        <v>#N/A</v>
      </c>
      <c r="AD1302" s="79" t="e">
        <f>VLOOKUP($S1302,'Grille de Tarif OQN'!$B$2:$S$3603,AD$1,0)</f>
        <v>#N/A</v>
      </c>
      <c r="AE1302" s="79" t="e">
        <f>VLOOKUP($S1302,'Grille de Tarif OQN'!$B$2:$S$3603,AE$1,0)</f>
        <v>#N/A</v>
      </c>
      <c r="AF1302" s="79" t="e">
        <f>VLOOKUP($S1302,'Grille de Tarif OQN'!$B$2:$S$3603,AF$1,0)</f>
        <v>#N/A</v>
      </c>
      <c r="AG1302" s="79" t="e">
        <f>VLOOKUP($S1302,'Grille de Tarif OQN'!$B$2:$S$3603,AG$1,0)</f>
        <v>#N/A</v>
      </c>
      <c r="AH1302" s="79" t="e">
        <f>VLOOKUP($S1302,'Grille de Tarif OQN'!$B$2:$S$3603,AH$1,0)</f>
        <v>#N/A</v>
      </c>
      <c r="AI1302" s="79" t="e">
        <f>VLOOKUP($S1302,'Grille de Tarif OQN'!$B$2:$S$3603,AI$1,0)</f>
        <v>#N/A</v>
      </c>
      <c r="AJ1302" s="79" t="e">
        <f>VLOOKUP($S1302,'Grille de Tarif OQN'!$B$2:$S$3603,AJ$1,0)</f>
        <v>#N/A</v>
      </c>
      <c r="AK1302" s="81"/>
      <c r="AL1302" s="81"/>
      <c r="AM1302" s="81"/>
      <c r="AN1302" s="81"/>
      <c r="AO1302" s="81"/>
      <c r="AP1302" s="81"/>
      <c r="AQ1302" s="81"/>
      <c r="AR1302" s="81"/>
      <c r="AS1302" s="81"/>
      <c r="AT1302" s="81"/>
      <c r="AU1302" s="72"/>
      <c r="AV1302"/>
      <c r="AW1302"/>
      <c r="AX1302"/>
      <c r="AY1302"/>
      <c r="AZ1302" s="96">
        <f t="shared" si="414"/>
        <v>0</v>
      </c>
      <c r="BA1302" s="24" t="e">
        <f t="shared" si="415"/>
        <v>#N/A</v>
      </c>
      <c r="BB1302" s="24" t="e">
        <f t="shared" si="416"/>
        <v>#N/A</v>
      </c>
      <c r="BC1302" s="24" t="e">
        <f t="shared" si="417"/>
        <v>#N/A</v>
      </c>
      <c r="BD1302" s="24" t="e">
        <f t="shared" si="418"/>
        <v>#N/A</v>
      </c>
      <c r="BE1302"/>
      <c r="BF1302" t="e">
        <f t="shared" si="419"/>
        <v>#N/A</v>
      </c>
      <c r="BG1302" t="str">
        <f t="shared" si="420"/>
        <v>HDJ</v>
      </c>
      <c r="BH1302" s="20" t="e">
        <f t="shared" si="421"/>
        <v>#N/A</v>
      </c>
      <c r="BI1302" s="20" t="e">
        <f t="shared" si="422"/>
        <v>#N/A</v>
      </c>
      <c r="BJ1302" s="20" t="e">
        <f t="shared" si="423"/>
        <v>#N/A</v>
      </c>
      <c r="BK1302" s="20" t="e">
        <f t="shared" si="424"/>
        <v>#N/A</v>
      </c>
      <c r="BL1302" s="20" t="e">
        <f t="shared" si="425"/>
        <v>#N/A</v>
      </c>
      <c r="BM1302" s="20" t="e">
        <f t="shared" si="427"/>
        <v>#N/A</v>
      </c>
      <c r="BN1302" s="20" t="e">
        <f t="shared" si="426"/>
        <v>#N/A</v>
      </c>
    </row>
    <row r="1303" spans="1:66">
      <c r="A1303" s="92"/>
      <c r="B1303" s="90"/>
      <c r="C1303" s="90"/>
      <c r="D1303" s="93"/>
      <c r="E1303" s="93"/>
      <c r="F1303" s="93"/>
      <c r="G1303" s="93"/>
      <c r="H1303" s="93"/>
      <c r="I1303" s="93"/>
      <c r="J1303" s="93"/>
      <c r="K1303" s="93"/>
      <c r="L1303" s="92"/>
      <c r="M1303" s="93"/>
      <c r="N1303" s="91">
        <f t="shared" si="408"/>
        <v>0</v>
      </c>
      <c r="O1303" s="91" t="str">
        <f t="shared" si="409"/>
        <v/>
      </c>
      <c r="P1303" s="91" t="str">
        <f t="shared" si="410"/>
        <v/>
      </c>
      <c r="Q1303" s="91" t="str">
        <f t="shared" si="411"/>
        <v>HDJ</v>
      </c>
      <c r="R1303" s="82"/>
      <c r="S1303" s="95">
        <f t="shared" si="412"/>
        <v>0</v>
      </c>
      <c r="T1303" s="95">
        <f t="shared" si="413"/>
        <v>0</v>
      </c>
      <c r="U1303" s="79" t="e">
        <f>VLOOKUP($S1303,'Grille de Tarif OQN'!$B$2:$S$3603,U$1,0)</f>
        <v>#N/A</v>
      </c>
      <c r="V1303" s="79" t="e">
        <f>VLOOKUP($S1303,'Grille de Tarif OQN'!$B$2:$S$3603,V$1,0)</f>
        <v>#N/A</v>
      </c>
      <c r="W1303" s="79" t="e">
        <f>VLOOKUP($S1303,'Grille de Tarif OQN'!$B$2:$S$3603,W$1,0)</f>
        <v>#N/A</v>
      </c>
      <c r="X1303" s="79" t="e">
        <f>VLOOKUP($S1303,'Grille de Tarif OQN'!$B$2:$S$3603,X$1,0)</f>
        <v>#N/A</v>
      </c>
      <c r="Y1303" s="79" t="e">
        <f>VLOOKUP($S1303,'Grille de Tarif OQN'!$B$2:$S$3603,Y$1,0)</f>
        <v>#N/A</v>
      </c>
      <c r="Z1303" s="79" t="e">
        <f>VLOOKUP($S1303,'Grille de Tarif OQN'!$B$2:$S$3603,Z$1,0)</f>
        <v>#N/A</v>
      </c>
      <c r="AA1303" s="79" t="e">
        <f>VLOOKUP($S1303,'Grille de Tarif OQN'!$B$2:$S$3603,AA$1,0)</f>
        <v>#N/A</v>
      </c>
      <c r="AB1303" s="79" t="e">
        <f>VLOOKUP($S1303,'Grille de Tarif OQN'!$B$2:$S$3603,AB$1,0)</f>
        <v>#N/A</v>
      </c>
      <c r="AC1303" s="79" t="e">
        <f>VLOOKUP($S1303,'Grille de Tarif OQN'!$B$2:$S$3603,AC$1,0)</f>
        <v>#N/A</v>
      </c>
      <c r="AD1303" s="79" t="e">
        <f>VLOOKUP($S1303,'Grille de Tarif OQN'!$B$2:$S$3603,AD$1,0)</f>
        <v>#N/A</v>
      </c>
      <c r="AE1303" s="79" t="e">
        <f>VLOOKUP($S1303,'Grille de Tarif OQN'!$B$2:$S$3603,AE$1,0)</f>
        <v>#N/A</v>
      </c>
      <c r="AF1303" s="79" t="e">
        <f>VLOOKUP($S1303,'Grille de Tarif OQN'!$B$2:$S$3603,AF$1,0)</f>
        <v>#N/A</v>
      </c>
      <c r="AG1303" s="79" t="e">
        <f>VLOOKUP($S1303,'Grille de Tarif OQN'!$B$2:$S$3603,AG$1,0)</f>
        <v>#N/A</v>
      </c>
      <c r="AH1303" s="79" t="e">
        <f>VLOOKUP($S1303,'Grille de Tarif OQN'!$B$2:$S$3603,AH$1,0)</f>
        <v>#N/A</v>
      </c>
      <c r="AI1303" s="79" t="e">
        <f>VLOOKUP($S1303,'Grille de Tarif OQN'!$B$2:$S$3603,AI$1,0)</f>
        <v>#N/A</v>
      </c>
      <c r="AJ1303" s="79" t="e">
        <f>VLOOKUP($S1303,'Grille de Tarif OQN'!$B$2:$S$3603,AJ$1,0)</f>
        <v>#N/A</v>
      </c>
      <c r="AK1303" s="81"/>
      <c r="AL1303" s="81"/>
      <c r="AM1303" s="81"/>
      <c r="AN1303" s="81"/>
      <c r="AO1303" s="81"/>
      <c r="AP1303" s="81"/>
      <c r="AQ1303" s="81"/>
      <c r="AR1303" s="81"/>
      <c r="AS1303" s="81"/>
      <c r="AT1303" s="81"/>
      <c r="AU1303" s="72"/>
      <c r="AV1303"/>
      <c r="AW1303"/>
      <c r="AX1303"/>
      <c r="AY1303"/>
      <c r="AZ1303" s="96">
        <f t="shared" si="414"/>
        <v>0</v>
      </c>
      <c r="BA1303" s="24" t="e">
        <f t="shared" si="415"/>
        <v>#N/A</v>
      </c>
      <c r="BB1303" s="24" t="e">
        <f t="shared" si="416"/>
        <v>#N/A</v>
      </c>
      <c r="BC1303" s="24" t="e">
        <f t="shared" si="417"/>
        <v>#N/A</v>
      </c>
      <c r="BD1303" s="24" t="e">
        <f t="shared" si="418"/>
        <v>#N/A</v>
      </c>
      <c r="BE1303"/>
      <c r="BF1303" t="e">
        <f t="shared" si="419"/>
        <v>#N/A</v>
      </c>
      <c r="BG1303" t="str">
        <f t="shared" si="420"/>
        <v>HDJ</v>
      </c>
      <c r="BH1303" s="20" t="e">
        <f t="shared" si="421"/>
        <v>#N/A</v>
      </c>
      <c r="BI1303" s="20" t="e">
        <f t="shared" si="422"/>
        <v>#N/A</v>
      </c>
      <c r="BJ1303" s="20" t="e">
        <f t="shared" si="423"/>
        <v>#N/A</v>
      </c>
      <c r="BK1303" s="20" t="e">
        <f t="shared" si="424"/>
        <v>#N/A</v>
      </c>
      <c r="BL1303" s="20" t="e">
        <f t="shared" si="425"/>
        <v>#N/A</v>
      </c>
      <c r="BM1303" s="20" t="e">
        <f t="shared" si="427"/>
        <v>#N/A</v>
      </c>
      <c r="BN1303" s="20" t="e">
        <f t="shared" si="426"/>
        <v>#N/A</v>
      </c>
    </row>
    <row r="1304" spans="1:66">
      <c r="A1304" s="92"/>
      <c r="B1304" s="90"/>
      <c r="C1304" s="90"/>
      <c r="D1304" s="93"/>
      <c r="E1304" s="93"/>
      <c r="F1304" s="93"/>
      <c r="G1304" s="93"/>
      <c r="H1304" s="93"/>
      <c r="I1304" s="93"/>
      <c r="J1304" s="93"/>
      <c r="K1304" s="93"/>
      <c r="L1304" s="92"/>
      <c r="M1304" s="93"/>
      <c r="N1304" s="91">
        <f t="shared" si="408"/>
        <v>0</v>
      </c>
      <c r="O1304" s="91" t="str">
        <f t="shared" si="409"/>
        <v/>
      </c>
      <c r="P1304" s="91" t="str">
        <f t="shared" si="410"/>
        <v/>
      </c>
      <c r="Q1304" s="91" t="str">
        <f t="shared" si="411"/>
        <v>HDJ</v>
      </c>
      <c r="R1304" s="82"/>
      <c r="S1304" s="95">
        <f t="shared" si="412"/>
        <v>0</v>
      </c>
      <c r="T1304" s="95">
        <f t="shared" si="413"/>
        <v>0</v>
      </c>
      <c r="U1304" s="79" t="e">
        <f>VLOOKUP($S1304,'Grille de Tarif OQN'!$B$2:$S$3603,U$1,0)</f>
        <v>#N/A</v>
      </c>
      <c r="V1304" s="79" t="e">
        <f>VLOOKUP($S1304,'Grille de Tarif OQN'!$B$2:$S$3603,V$1,0)</f>
        <v>#N/A</v>
      </c>
      <c r="W1304" s="79" t="e">
        <f>VLOOKUP($S1304,'Grille de Tarif OQN'!$B$2:$S$3603,W$1,0)</f>
        <v>#N/A</v>
      </c>
      <c r="X1304" s="79" t="e">
        <f>VLOOKUP($S1304,'Grille de Tarif OQN'!$B$2:$S$3603,X$1,0)</f>
        <v>#N/A</v>
      </c>
      <c r="Y1304" s="79" t="e">
        <f>VLOOKUP($S1304,'Grille de Tarif OQN'!$B$2:$S$3603,Y$1,0)</f>
        <v>#N/A</v>
      </c>
      <c r="Z1304" s="79" t="e">
        <f>VLOOKUP($S1304,'Grille de Tarif OQN'!$B$2:$S$3603,Z$1,0)</f>
        <v>#N/A</v>
      </c>
      <c r="AA1304" s="79" t="e">
        <f>VLOOKUP($S1304,'Grille de Tarif OQN'!$B$2:$S$3603,AA$1,0)</f>
        <v>#N/A</v>
      </c>
      <c r="AB1304" s="79" t="e">
        <f>VLOOKUP($S1304,'Grille de Tarif OQN'!$B$2:$S$3603,AB$1,0)</f>
        <v>#N/A</v>
      </c>
      <c r="AC1304" s="79" t="e">
        <f>VLOOKUP($S1304,'Grille de Tarif OQN'!$B$2:$S$3603,AC$1,0)</f>
        <v>#N/A</v>
      </c>
      <c r="AD1304" s="79" t="e">
        <f>VLOOKUP($S1304,'Grille de Tarif OQN'!$B$2:$S$3603,AD$1,0)</f>
        <v>#N/A</v>
      </c>
      <c r="AE1304" s="79" t="e">
        <f>VLOOKUP($S1304,'Grille de Tarif OQN'!$B$2:$S$3603,AE$1,0)</f>
        <v>#N/A</v>
      </c>
      <c r="AF1304" s="79" t="e">
        <f>VLOOKUP($S1304,'Grille de Tarif OQN'!$B$2:$S$3603,AF$1,0)</f>
        <v>#N/A</v>
      </c>
      <c r="AG1304" s="79" t="e">
        <f>VLOOKUP($S1304,'Grille de Tarif OQN'!$B$2:$S$3603,AG$1,0)</f>
        <v>#N/A</v>
      </c>
      <c r="AH1304" s="79" t="e">
        <f>VLOOKUP($S1304,'Grille de Tarif OQN'!$B$2:$S$3603,AH$1,0)</f>
        <v>#N/A</v>
      </c>
      <c r="AI1304" s="79" t="e">
        <f>VLOOKUP($S1304,'Grille de Tarif OQN'!$B$2:$S$3603,AI$1,0)</f>
        <v>#N/A</v>
      </c>
      <c r="AJ1304" s="79" t="e">
        <f>VLOOKUP($S1304,'Grille de Tarif OQN'!$B$2:$S$3603,AJ$1,0)</f>
        <v>#N/A</v>
      </c>
      <c r="AK1304" s="81"/>
      <c r="AL1304" s="81"/>
      <c r="AM1304" s="81"/>
      <c r="AN1304" s="81"/>
      <c r="AO1304" s="81"/>
      <c r="AP1304" s="81"/>
      <c r="AQ1304" s="81"/>
      <c r="AR1304" s="81"/>
      <c r="AS1304" s="81"/>
      <c r="AT1304" s="81"/>
      <c r="AU1304" s="72"/>
      <c r="AV1304"/>
      <c r="AW1304"/>
      <c r="AX1304"/>
      <c r="AY1304"/>
      <c r="AZ1304" s="96">
        <f t="shared" si="414"/>
        <v>0</v>
      </c>
      <c r="BA1304" s="24" t="e">
        <f t="shared" si="415"/>
        <v>#N/A</v>
      </c>
      <c r="BB1304" s="24" t="e">
        <f t="shared" si="416"/>
        <v>#N/A</v>
      </c>
      <c r="BC1304" s="24" t="e">
        <f t="shared" si="417"/>
        <v>#N/A</v>
      </c>
      <c r="BD1304" s="24" t="e">
        <f t="shared" si="418"/>
        <v>#N/A</v>
      </c>
      <c r="BE1304"/>
      <c r="BF1304" t="e">
        <f t="shared" si="419"/>
        <v>#N/A</v>
      </c>
      <c r="BG1304" t="str">
        <f t="shared" si="420"/>
        <v>HDJ</v>
      </c>
      <c r="BH1304" s="20" t="e">
        <f t="shared" si="421"/>
        <v>#N/A</v>
      </c>
      <c r="BI1304" s="20" t="e">
        <f t="shared" si="422"/>
        <v>#N/A</v>
      </c>
      <c r="BJ1304" s="20" t="e">
        <f t="shared" si="423"/>
        <v>#N/A</v>
      </c>
      <c r="BK1304" s="20" t="e">
        <f t="shared" si="424"/>
        <v>#N/A</v>
      </c>
      <c r="BL1304" s="20" t="e">
        <f t="shared" si="425"/>
        <v>#N/A</v>
      </c>
      <c r="BM1304" s="20" t="e">
        <f t="shared" si="427"/>
        <v>#N/A</v>
      </c>
      <c r="BN1304" s="20" t="e">
        <f t="shared" si="426"/>
        <v>#N/A</v>
      </c>
    </row>
    <row r="1305" spans="1:66">
      <c r="A1305" s="92"/>
      <c r="B1305" s="90"/>
      <c r="C1305" s="90"/>
      <c r="D1305" s="93"/>
      <c r="E1305" s="93"/>
      <c r="F1305" s="93"/>
      <c r="G1305" s="93"/>
      <c r="H1305" s="93"/>
      <c r="I1305" s="93"/>
      <c r="J1305" s="93"/>
      <c r="K1305" s="93"/>
      <c r="L1305" s="92"/>
      <c r="M1305" s="93"/>
      <c r="N1305" s="91">
        <f t="shared" si="408"/>
        <v>0</v>
      </c>
      <c r="O1305" s="91" t="str">
        <f t="shared" si="409"/>
        <v/>
      </c>
      <c r="P1305" s="91" t="str">
        <f t="shared" si="410"/>
        <v/>
      </c>
      <c r="Q1305" s="91" t="str">
        <f t="shared" si="411"/>
        <v>HDJ</v>
      </c>
      <c r="R1305" s="82"/>
      <c r="S1305" s="95">
        <f t="shared" si="412"/>
        <v>0</v>
      </c>
      <c r="T1305" s="95">
        <f t="shared" si="413"/>
        <v>0</v>
      </c>
      <c r="U1305" s="79" t="e">
        <f>VLOOKUP($S1305,'Grille de Tarif OQN'!$B$2:$S$3603,U$1,0)</f>
        <v>#N/A</v>
      </c>
      <c r="V1305" s="79" t="e">
        <f>VLOOKUP($S1305,'Grille de Tarif OQN'!$B$2:$S$3603,V$1,0)</f>
        <v>#N/A</v>
      </c>
      <c r="W1305" s="79" t="e">
        <f>VLOOKUP($S1305,'Grille de Tarif OQN'!$B$2:$S$3603,W$1,0)</f>
        <v>#N/A</v>
      </c>
      <c r="X1305" s="79" t="e">
        <f>VLOOKUP($S1305,'Grille de Tarif OQN'!$B$2:$S$3603,X$1,0)</f>
        <v>#N/A</v>
      </c>
      <c r="Y1305" s="79" t="e">
        <f>VLOOKUP($S1305,'Grille de Tarif OQN'!$B$2:$S$3603,Y$1,0)</f>
        <v>#N/A</v>
      </c>
      <c r="Z1305" s="79" t="e">
        <f>VLOOKUP($S1305,'Grille de Tarif OQN'!$B$2:$S$3603,Z$1,0)</f>
        <v>#N/A</v>
      </c>
      <c r="AA1305" s="79" t="e">
        <f>VLOOKUP($S1305,'Grille de Tarif OQN'!$B$2:$S$3603,AA$1,0)</f>
        <v>#N/A</v>
      </c>
      <c r="AB1305" s="79" t="e">
        <f>VLOOKUP($S1305,'Grille de Tarif OQN'!$B$2:$S$3603,AB$1,0)</f>
        <v>#N/A</v>
      </c>
      <c r="AC1305" s="79" t="e">
        <f>VLOOKUP($S1305,'Grille de Tarif OQN'!$B$2:$S$3603,AC$1,0)</f>
        <v>#N/A</v>
      </c>
      <c r="AD1305" s="79" t="e">
        <f>VLOOKUP($S1305,'Grille de Tarif OQN'!$B$2:$S$3603,AD$1,0)</f>
        <v>#N/A</v>
      </c>
      <c r="AE1305" s="79" t="e">
        <f>VLOOKUP($S1305,'Grille de Tarif OQN'!$B$2:$S$3603,AE$1,0)</f>
        <v>#N/A</v>
      </c>
      <c r="AF1305" s="79" t="e">
        <f>VLOOKUP($S1305,'Grille de Tarif OQN'!$B$2:$S$3603,AF$1,0)</f>
        <v>#N/A</v>
      </c>
      <c r="AG1305" s="79" t="e">
        <f>VLOOKUP($S1305,'Grille de Tarif OQN'!$B$2:$S$3603,AG$1,0)</f>
        <v>#N/A</v>
      </c>
      <c r="AH1305" s="79" t="e">
        <f>VLOOKUP($S1305,'Grille de Tarif OQN'!$B$2:$S$3603,AH$1,0)</f>
        <v>#N/A</v>
      </c>
      <c r="AI1305" s="79" t="e">
        <f>VLOOKUP($S1305,'Grille de Tarif OQN'!$B$2:$S$3603,AI$1,0)</f>
        <v>#N/A</v>
      </c>
      <c r="AJ1305" s="79" t="e">
        <f>VLOOKUP($S1305,'Grille de Tarif OQN'!$B$2:$S$3603,AJ$1,0)</f>
        <v>#N/A</v>
      </c>
      <c r="AK1305" s="81"/>
      <c r="AL1305" s="81"/>
      <c r="AM1305" s="81"/>
      <c r="AN1305" s="81"/>
      <c r="AO1305" s="81"/>
      <c r="AP1305" s="81"/>
      <c r="AQ1305" s="81"/>
      <c r="AR1305" s="81"/>
      <c r="AS1305" s="81"/>
      <c r="AT1305" s="81"/>
      <c r="AU1305" s="72"/>
      <c r="AV1305"/>
      <c r="AW1305"/>
      <c r="AX1305"/>
      <c r="AY1305"/>
      <c r="AZ1305" s="96">
        <f t="shared" si="414"/>
        <v>0</v>
      </c>
      <c r="BA1305" s="24" t="e">
        <f t="shared" si="415"/>
        <v>#N/A</v>
      </c>
      <c r="BB1305" s="24" t="e">
        <f t="shared" si="416"/>
        <v>#N/A</v>
      </c>
      <c r="BC1305" s="24" t="e">
        <f t="shared" si="417"/>
        <v>#N/A</v>
      </c>
      <c r="BD1305" s="24" t="e">
        <f t="shared" si="418"/>
        <v>#N/A</v>
      </c>
      <c r="BE1305"/>
      <c r="BF1305" t="e">
        <f t="shared" si="419"/>
        <v>#N/A</v>
      </c>
      <c r="BG1305" t="str">
        <f t="shared" si="420"/>
        <v>HDJ</v>
      </c>
      <c r="BH1305" s="20" t="e">
        <f t="shared" si="421"/>
        <v>#N/A</v>
      </c>
      <c r="BI1305" s="20" t="e">
        <f t="shared" si="422"/>
        <v>#N/A</v>
      </c>
      <c r="BJ1305" s="20" t="e">
        <f t="shared" si="423"/>
        <v>#N/A</v>
      </c>
      <c r="BK1305" s="20" t="e">
        <f t="shared" si="424"/>
        <v>#N/A</v>
      </c>
      <c r="BL1305" s="20" t="e">
        <f t="shared" si="425"/>
        <v>#N/A</v>
      </c>
      <c r="BM1305" s="20" t="e">
        <f t="shared" si="427"/>
        <v>#N/A</v>
      </c>
      <c r="BN1305" s="20" t="e">
        <f t="shared" si="426"/>
        <v>#N/A</v>
      </c>
    </row>
    <row r="1306" spans="1:66">
      <c r="A1306" s="92"/>
      <c r="B1306" s="90"/>
      <c r="C1306" s="90"/>
      <c r="D1306" s="93"/>
      <c r="E1306" s="93"/>
      <c r="F1306" s="93"/>
      <c r="G1306" s="93"/>
      <c r="H1306" s="93"/>
      <c r="I1306" s="93"/>
      <c r="J1306" s="93"/>
      <c r="K1306" s="93"/>
      <c r="L1306" s="92"/>
      <c r="M1306" s="93"/>
      <c r="N1306" s="91">
        <f t="shared" si="408"/>
        <v>0</v>
      </c>
      <c r="O1306" s="91" t="str">
        <f t="shared" si="409"/>
        <v/>
      </c>
      <c r="P1306" s="91" t="str">
        <f t="shared" si="410"/>
        <v/>
      </c>
      <c r="Q1306" s="91" t="str">
        <f t="shared" si="411"/>
        <v>HDJ</v>
      </c>
      <c r="R1306" s="82"/>
      <c r="S1306" s="95">
        <f t="shared" si="412"/>
        <v>0</v>
      </c>
      <c r="T1306" s="95">
        <f t="shared" si="413"/>
        <v>0</v>
      </c>
      <c r="U1306" s="79" t="e">
        <f>VLOOKUP($S1306,'Grille de Tarif OQN'!$B$2:$S$3603,U$1,0)</f>
        <v>#N/A</v>
      </c>
      <c r="V1306" s="79" t="e">
        <f>VLOOKUP($S1306,'Grille de Tarif OQN'!$B$2:$S$3603,V$1,0)</f>
        <v>#N/A</v>
      </c>
      <c r="W1306" s="79" t="e">
        <f>VLOOKUP($S1306,'Grille de Tarif OQN'!$B$2:$S$3603,W$1,0)</f>
        <v>#N/A</v>
      </c>
      <c r="X1306" s="79" t="e">
        <f>VLOOKUP($S1306,'Grille de Tarif OQN'!$B$2:$S$3603,X$1,0)</f>
        <v>#N/A</v>
      </c>
      <c r="Y1306" s="79" t="e">
        <f>VLOOKUP($S1306,'Grille de Tarif OQN'!$B$2:$S$3603,Y$1,0)</f>
        <v>#N/A</v>
      </c>
      <c r="Z1306" s="79" t="e">
        <f>VLOOKUP($S1306,'Grille de Tarif OQN'!$B$2:$S$3603,Z$1,0)</f>
        <v>#N/A</v>
      </c>
      <c r="AA1306" s="79" t="e">
        <f>VLOOKUP($S1306,'Grille de Tarif OQN'!$B$2:$S$3603,AA$1,0)</f>
        <v>#N/A</v>
      </c>
      <c r="AB1306" s="79" t="e">
        <f>VLOOKUP($S1306,'Grille de Tarif OQN'!$B$2:$S$3603,AB$1,0)</f>
        <v>#N/A</v>
      </c>
      <c r="AC1306" s="79" t="e">
        <f>VLOOKUP($S1306,'Grille de Tarif OQN'!$B$2:$S$3603,AC$1,0)</f>
        <v>#N/A</v>
      </c>
      <c r="AD1306" s="79" t="e">
        <f>VLOOKUP($S1306,'Grille de Tarif OQN'!$B$2:$S$3603,AD$1,0)</f>
        <v>#N/A</v>
      </c>
      <c r="AE1306" s="79" t="e">
        <f>VLOOKUP($S1306,'Grille de Tarif OQN'!$B$2:$S$3603,AE$1,0)</f>
        <v>#N/A</v>
      </c>
      <c r="AF1306" s="79" t="e">
        <f>VLOOKUP($S1306,'Grille de Tarif OQN'!$B$2:$S$3603,AF$1,0)</f>
        <v>#N/A</v>
      </c>
      <c r="AG1306" s="79" t="e">
        <f>VLOOKUP($S1306,'Grille de Tarif OQN'!$B$2:$S$3603,AG$1,0)</f>
        <v>#N/A</v>
      </c>
      <c r="AH1306" s="79" t="e">
        <f>VLOOKUP($S1306,'Grille de Tarif OQN'!$B$2:$S$3603,AH$1,0)</f>
        <v>#N/A</v>
      </c>
      <c r="AI1306" s="79" t="e">
        <f>VLOOKUP($S1306,'Grille de Tarif OQN'!$B$2:$S$3603,AI$1,0)</f>
        <v>#N/A</v>
      </c>
      <c r="AJ1306" s="79" t="e">
        <f>VLOOKUP($S1306,'Grille de Tarif OQN'!$B$2:$S$3603,AJ$1,0)</f>
        <v>#N/A</v>
      </c>
      <c r="AK1306" s="81"/>
      <c r="AL1306" s="81"/>
      <c r="AM1306" s="81"/>
      <c r="AN1306" s="81"/>
      <c r="AO1306" s="81"/>
      <c r="AP1306" s="81"/>
      <c r="AQ1306" s="81"/>
      <c r="AR1306" s="81"/>
      <c r="AS1306" s="81"/>
      <c r="AT1306" s="81"/>
      <c r="AU1306" s="72"/>
      <c r="AV1306"/>
      <c r="AW1306"/>
      <c r="AX1306"/>
      <c r="AY1306"/>
      <c r="AZ1306" s="96">
        <f t="shared" si="414"/>
        <v>0</v>
      </c>
      <c r="BA1306" s="24" t="e">
        <f t="shared" si="415"/>
        <v>#N/A</v>
      </c>
      <c r="BB1306" s="24" t="e">
        <f t="shared" si="416"/>
        <v>#N/A</v>
      </c>
      <c r="BC1306" s="24" t="e">
        <f t="shared" si="417"/>
        <v>#N/A</v>
      </c>
      <c r="BD1306" s="24" t="e">
        <f t="shared" si="418"/>
        <v>#N/A</v>
      </c>
      <c r="BE1306"/>
      <c r="BF1306" t="e">
        <f t="shared" si="419"/>
        <v>#N/A</v>
      </c>
      <c r="BG1306" t="str">
        <f t="shared" si="420"/>
        <v>HDJ</v>
      </c>
      <c r="BH1306" s="20" t="e">
        <f t="shared" si="421"/>
        <v>#N/A</v>
      </c>
      <c r="BI1306" s="20" t="e">
        <f t="shared" si="422"/>
        <v>#N/A</v>
      </c>
      <c r="BJ1306" s="20" t="e">
        <f t="shared" si="423"/>
        <v>#N/A</v>
      </c>
      <c r="BK1306" s="20" t="e">
        <f t="shared" si="424"/>
        <v>#N/A</v>
      </c>
      <c r="BL1306" s="20" t="e">
        <f t="shared" si="425"/>
        <v>#N/A</v>
      </c>
      <c r="BM1306" s="20" t="e">
        <f t="shared" si="427"/>
        <v>#N/A</v>
      </c>
      <c r="BN1306" s="20" t="e">
        <f t="shared" si="426"/>
        <v>#N/A</v>
      </c>
    </row>
    <row r="1307" spans="1:66">
      <c r="A1307" s="92"/>
      <c r="B1307" s="90"/>
      <c r="C1307" s="90"/>
      <c r="D1307" s="93"/>
      <c r="E1307" s="93"/>
      <c r="F1307" s="93"/>
      <c r="G1307" s="93"/>
      <c r="H1307" s="93"/>
      <c r="I1307" s="93"/>
      <c r="J1307" s="93"/>
      <c r="K1307" s="93"/>
      <c r="L1307" s="92"/>
      <c r="M1307" s="93"/>
      <c r="N1307" s="91">
        <f t="shared" si="408"/>
        <v>0</v>
      </c>
      <c r="O1307" s="91" t="str">
        <f t="shared" si="409"/>
        <v/>
      </c>
      <c r="P1307" s="91" t="str">
        <f t="shared" si="410"/>
        <v/>
      </c>
      <c r="Q1307" s="91" t="str">
        <f t="shared" si="411"/>
        <v>HDJ</v>
      </c>
      <c r="R1307" s="82"/>
      <c r="S1307" s="95">
        <f t="shared" si="412"/>
        <v>0</v>
      </c>
      <c r="T1307" s="95">
        <f t="shared" si="413"/>
        <v>0</v>
      </c>
      <c r="U1307" s="79" t="e">
        <f>VLOOKUP($S1307,'Grille de Tarif OQN'!$B$2:$S$3603,U$1,0)</f>
        <v>#N/A</v>
      </c>
      <c r="V1307" s="79" t="e">
        <f>VLOOKUP($S1307,'Grille de Tarif OQN'!$B$2:$S$3603,V$1,0)</f>
        <v>#N/A</v>
      </c>
      <c r="W1307" s="79" t="e">
        <f>VLOOKUP($S1307,'Grille de Tarif OQN'!$B$2:$S$3603,W$1,0)</f>
        <v>#N/A</v>
      </c>
      <c r="X1307" s="79" t="e">
        <f>VLOOKUP($S1307,'Grille de Tarif OQN'!$B$2:$S$3603,X$1,0)</f>
        <v>#N/A</v>
      </c>
      <c r="Y1307" s="79" t="e">
        <f>VLOOKUP($S1307,'Grille de Tarif OQN'!$B$2:$S$3603,Y$1,0)</f>
        <v>#N/A</v>
      </c>
      <c r="Z1307" s="79" t="e">
        <f>VLOOKUP($S1307,'Grille de Tarif OQN'!$B$2:$S$3603,Z$1,0)</f>
        <v>#N/A</v>
      </c>
      <c r="AA1307" s="79" t="e">
        <f>VLOOKUP($S1307,'Grille de Tarif OQN'!$B$2:$S$3603,AA$1,0)</f>
        <v>#N/A</v>
      </c>
      <c r="AB1307" s="79" t="e">
        <f>VLOOKUP($S1307,'Grille de Tarif OQN'!$B$2:$S$3603,AB$1,0)</f>
        <v>#N/A</v>
      </c>
      <c r="AC1307" s="79" t="e">
        <f>VLOOKUP($S1307,'Grille de Tarif OQN'!$B$2:$S$3603,AC$1,0)</f>
        <v>#N/A</v>
      </c>
      <c r="AD1307" s="79" t="e">
        <f>VLOOKUP($S1307,'Grille de Tarif OQN'!$B$2:$S$3603,AD$1,0)</f>
        <v>#N/A</v>
      </c>
      <c r="AE1307" s="79" t="e">
        <f>VLOOKUP($S1307,'Grille de Tarif OQN'!$B$2:$S$3603,AE$1,0)</f>
        <v>#N/A</v>
      </c>
      <c r="AF1307" s="79" t="e">
        <f>VLOOKUP($S1307,'Grille de Tarif OQN'!$B$2:$S$3603,AF$1,0)</f>
        <v>#N/A</v>
      </c>
      <c r="AG1307" s="79" t="e">
        <f>VLOOKUP($S1307,'Grille de Tarif OQN'!$B$2:$S$3603,AG$1,0)</f>
        <v>#N/A</v>
      </c>
      <c r="AH1307" s="79" t="e">
        <f>VLOOKUP($S1307,'Grille de Tarif OQN'!$B$2:$S$3603,AH$1,0)</f>
        <v>#N/A</v>
      </c>
      <c r="AI1307" s="79" t="e">
        <f>VLOOKUP($S1307,'Grille de Tarif OQN'!$B$2:$S$3603,AI$1,0)</f>
        <v>#N/A</v>
      </c>
      <c r="AJ1307" s="79" t="e">
        <f>VLOOKUP($S1307,'Grille de Tarif OQN'!$B$2:$S$3603,AJ$1,0)</f>
        <v>#N/A</v>
      </c>
      <c r="AK1307" s="81"/>
      <c r="AL1307" s="81"/>
      <c r="AM1307" s="81"/>
      <c r="AN1307" s="81"/>
      <c r="AO1307" s="81"/>
      <c r="AP1307" s="81"/>
      <c r="AQ1307" s="81"/>
      <c r="AR1307" s="81"/>
      <c r="AS1307" s="81"/>
      <c r="AT1307" s="81"/>
      <c r="AU1307" s="72"/>
      <c r="AV1307"/>
      <c r="AW1307"/>
      <c r="AX1307"/>
      <c r="AY1307"/>
      <c r="AZ1307" s="96">
        <f t="shared" si="414"/>
        <v>0</v>
      </c>
      <c r="BA1307" s="24" t="e">
        <f t="shared" si="415"/>
        <v>#N/A</v>
      </c>
      <c r="BB1307" s="24" t="e">
        <f t="shared" si="416"/>
        <v>#N/A</v>
      </c>
      <c r="BC1307" s="24" t="e">
        <f t="shared" si="417"/>
        <v>#N/A</v>
      </c>
      <c r="BD1307" s="24" t="e">
        <f t="shared" si="418"/>
        <v>#N/A</v>
      </c>
      <c r="BE1307"/>
      <c r="BF1307" t="e">
        <f t="shared" si="419"/>
        <v>#N/A</v>
      </c>
      <c r="BG1307" t="str">
        <f t="shared" si="420"/>
        <v>HDJ</v>
      </c>
      <c r="BH1307" s="20" t="e">
        <f t="shared" si="421"/>
        <v>#N/A</v>
      </c>
      <c r="BI1307" s="20" t="e">
        <f t="shared" si="422"/>
        <v>#N/A</v>
      </c>
      <c r="BJ1307" s="20" t="e">
        <f t="shared" si="423"/>
        <v>#N/A</v>
      </c>
      <c r="BK1307" s="20" t="e">
        <f t="shared" si="424"/>
        <v>#N/A</v>
      </c>
      <c r="BL1307" s="20" t="e">
        <f t="shared" si="425"/>
        <v>#N/A</v>
      </c>
      <c r="BM1307" s="20" t="e">
        <f t="shared" si="427"/>
        <v>#N/A</v>
      </c>
      <c r="BN1307" s="20" t="e">
        <f t="shared" si="426"/>
        <v>#N/A</v>
      </c>
    </row>
    <row r="1308" spans="1:66">
      <c r="A1308" s="92"/>
      <c r="B1308" s="90"/>
      <c r="C1308" s="90"/>
      <c r="D1308" s="93"/>
      <c r="E1308" s="93"/>
      <c r="F1308" s="93"/>
      <c r="G1308" s="93"/>
      <c r="H1308" s="93"/>
      <c r="I1308" s="93"/>
      <c r="J1308" s="93"/>
      <c r="K1308" s="93"/>
      <c r="L1308" s="92"/>
      <c r="M1308" s="93"/>
      <c r="N1308" s="91">
        <f t="shared" si="408"/>
        <v>0</v>
      </c>
      <c r="O1308" s="91" t="str">
        <f t="shared" si="409"/>
        <v/>
      </c>
      <c r="P1308" s="91" t="str">
        <f t="shared" si="410"/>
        <v/>
      </c>
      <c r="Q1308" s="91" t="str">
        <f t="shared" si="411"/>
        <v>HDJ</v>
      </c>
      <c r="R1308" s="82"/>
      <c r="S1308" s="95">
        <f t="shared" si="412"/>
        <v>0</v>
      </c>
      <c r="T1308" s="95">
        <f t="shared" si="413"/>
        <v>0</v>
      </c>
      <c r="U1308" s="79" t="e">
        <f>VLOOKUP($S1308,'Grille de Tarif OQN'!$B$2:$S$3603,U$1,0)</f>
        <v>#N/A</v>
      </c>
      <c r="V1308" s="79" t="e">
        <f>VLOOKUP($S1308,'Grille de Tarif OQN'!$B$2:$S$3603,V$1,0)</f>
        <v>#N/A</v>
      </c>
      <c r="W1308" s="79" t="e">
        <f>VLOOKUP($S1308,'Grille de Tarif OQN'!$B$2:$S$3603,W$1,0)</f>
        <v>#N/A</v>
      </c>
      <c r="X1308" s="79" t="e">
        <f>VLOOKUP($S1308,'Grille de Tarif OQN'!$B$2:$S$3603,X$1,0)</f>
        <v>#N/A</v>
      </c>
      <c r="Y1308" s="79" t="e">
        <f>VLOOKUP($S1308,'Grille de Tarif OQN'!$B$2:$S$3603,Y$1,0)</f>
        <v>#N/A</v>
      </c>
      <c r="Z1308" s="79" t="e">
        <f>VLOOKUP($S1308,'Grille de Tarif OQN'!$B$2:$S$3603,Z$1,0)</f>
        <v>#N/A</v>
      </c>
      <c r="AA1308" s="79" t="e">
        <f>VLOOKUP($S1308,'Grille de Tarif OQN'!$B$2:$S$3603,AA$1,0)</f>
        <v>#N/A</v>
      </c>
      <c r="AB1308" s="79" t="e">
        <f>VLOOKUP($S1308,'Grille de Tarif OQN'!$B$2:$S$3603,AB$1,0)</f>
        <v>#N/A</v>
      </c>
      <c r="AC1308" s="79" t="e">
        <f>VLOOKUP($S1308,'Grille de Tarif OQN'!$B$2:$S$3603,AC$1,0)</f>
        <v>#N/A</v>
      </c>
      <c r="AD1308" s="79" t="e">
        <f>VLOOKUP($S1308,'Grille de Tarif OQN'!$B$2:$S$3603,AD$1,0)</f>
        <v>#N/A</v>
      </c>
      <c r="AE1308" s="79" t="e">
        <f>VLOOKUP($S1308,'Grille de Tarif OQN'!$B$2:$S$3603,AE$1,0)</f>
        <v>#N/A</v>
      </c>
      <c r="AF1308" s="79" t="e">
        <f>VLOOKUP($S1308,'Grille de Tarif OQN'!$B$2:$S$3603,AF$1,0)</f>
        <v>#N/A</v>
      </c>
      <c r="AG1308" s="79" t="e">
        <f>VLOOKUP($S1308,'Grille de Tarif OQN'!$B$2:$S$3603,AG$1,0)</f>
        <v>#N/A</v>
      </c>
      <c r="AH1308" s="79" t="e">
        <f>VLOOKUP($S1308,'Grille de Tarif OQN'!$B$2:$S$3603,AH$1,0)</f>
        <v>#N/A</v>
      </c>
      <c r="AI1308" s="79" t="e">
        <f>VLOOKUP($S1308,'Grille de Tarif OQN'!$B$2:$S$3603,AI$1,0)</f>
        <v>#N/A</v>
      </c>
      <c r="AJ1308" s="79" t="e">
        <f>VLOOKUP($S1308,'Grille de Tarif OQN'!$B$2:$S$3603,AJ$1,0)</f>
        <v>#N/A</v>
      </c>
      <c r="AK1308" s="81"/>
      <c r="AL1308" s="81"/>
      <c r="AM1308" s="81"/>
      <c r="AN1308" s="81"/>
      <c r="AO1308" s="81"/>
      <c r="AP1308" s="81"/>
      <c r="AQ1308" s="81"/>
      <c r="AR1308" s="81"/>
      <c r="AS1308" s="81"/>
      <c r="AT1308" s="81"/>
      <c r="AU1308" s="72"/>
      <c r="AV1308"/>
      <c r="AW1308"/>
      <c r="AX1308"/>
      <c r="AY1308"/>
      <c r="AZ1308" s="96">
        <f t="shared" si="414"/>
        <v>0</v>
      </c>
      <c r="BA1308" s="24" t="e">
        <f t="shared" si="415"/>
        <v>#N/A</v>
      </c>
      <c r="BB1308" s="24" t="e">
        <f t="shared" si="416"/>
        <v>#N/A</v>
      </c>
      <c r="BC1308" s="24" t="e">
        <f t="shared" si="417"/>
        <v>#N/A</v>
      </c>
      <c r="BD1308" s="24" t="e">
        <f t="shared" si="418"/>
        <v>#N/A</v>
      </c>
      <c r="BE1308"/>
      <c r="BF1308" t="e">
        <f t="shared" si="419"/>
        <v>#N/A</v>
      </c>
      <c r="BG1308" t="str">
        <f t="shared" si="420"/>
        <v>HDJ</v>
      </c>
      <c r="BH1308" s="20" t="e">
        <f t="shared" si="421"/>
        <v>#N/A</v>
      </c>
      <c r="BI1308" s="20" t="e">
        <f t="shared" si="422"/>
        <v>#N/A</v>
      </c>
      <c r="BJ1308" s="20" t="e">
        <f t="shared" si="423"/>
        <v>#N/A</v>
      </c>
      <c r="BK1308" s="20" t="e">
        <f t="shared" si="424"/>
        <v>#N/A</v>
      </c>
      <c r="BL1308" s="20" t="e">
        <f t="shared" si="425"/>
        <v>#N/A</v>
      </c>
      <c r="BM1308" s="20" t="e">
        <f t="shared" si="427"/>
        <v>#N/A</v>
      </c>
      <c r="BN1308" s="20" t="e">
        <f t="shared" si="426"/>
        <v>#N/A</v>
      </c>
    </row>
    <row r="1309" spans="1:66">
      <c r="A1309" s="92"/>
      <c r="B1309" s="90"/>
      <c r="C1309" s="90"/>
      <c r="D1309" s="93"/>
      <c r="E1309" s="93"/>
      <c r="F1309" s="93"/>
      <c r="G1309" s="93"/>
      <c r="H1309" s="93"/>
      <c r="I1309" s="93"/>
      <c r="J1309" s="93"/>
      <c r="K1309" s="93"/>
      <c r="L1309" s="92"/>
      <c r="M1309" s="93"/>
      <c r="N1309" s="91">
        <f t="shared" si="408"/>
        <v>0</v>
      </c>
      <c r="O1309" s="91" t="str">
        <f t="shared" si="409"/>
        <v/>
      </c>
      <c r="P1309" s="91" t="str">
        <f t="shared" si="410"/>
        <v/>
      </c>
      <c r="Q1309" s="91" t="str">
        <f t="shared" si="411"/>
        <v>HDJ</v>
      </c>
      <c r="R1309" s="82"/>
      <c r="S1309" s="95">
        <f t="shared" si="412"/>
        <v>0</v>
      </c>
      <c r="T1309" s="95">
        <f t="shared" si="413"/>
        <v>0</v>
      </c>
      <c r="U1309" s="79" t="e">
        <f>VLOOKUP($S1309,'Grille de Tarif OQN'!$B$2:$S$3603,U$1,0)</f>
        <v>#N/A</v>
      </c>
      <c r="V1309" s="79" t="e">
        <f>VLOOKUP($S1309,'Grille de Tarif OQN'!$B$2:$S$3603,V$1,0)</f>
        <v>#N/A</v>
      </c>
      <c r="W1309" s="79" t="e">
        <f>VLOOKUP($S1309,'Grille de Tarif OQN'!$B$2:$S$3603,W$1,0)</f>
        <v>#N/A</v>
      </c>
      <c r="X1309" s="79" t="e">
        <f>VLOOKUP($S1309,'Grille de Tarif OQN'!$B$2:$S$3603,X$1,0)</f>
        <v>#N/A</v>
      </c>
      <c r="Y1309" s="79" t="e">
        <f>VLOOKUP($S1309,'Grille de Tarif OQN'!$B$2:$S$3603,Y$1,0)</f>
        <v>#N/A</v>
      </c>
      <c r="Z1309" s="79" t="e">
        <f>VLOOKUP($S1309,'Grille de Tarif OQN'!$B$2:$S$3603,Z$1,0)</f>
        <v>#N/A</v>
      </c>
      <c r="AA1309" s="79" t="e">
        <f>VLOOKUP($S1309,'Grille de Tarif OQN'!$B$2:$S$3603,AA$1,0)</f>
        <v>#N/A</v>
      </c>
      <c r="AB1309" s="79" t="e">
        <f>VLOOKUP($S1309,'Grille de Tarif OQN'!$B$2:$S$3603,AB$1,0)</f>
        <v>#N/A</v>
      </c>
      <c r="AC1309" s="79" t="e">
        <f>VLOOKUP($S1309,'Grille de Tarif OQN'!$B$2:$S$3603,AC$1,0)</f>
        <v>#N/A</v>
      </c>
      <c r="AD1309" s="79" t="e">
        <f>VLOOKUP($S1309,'Grille de Tarif OQN'!$B$2:$S$3603,AD$1,0)</f>
        <v>#N/A</v>
      </c>
      <c r="AE1309" s="79" t="e">
        <f>VLOOKUP($S1309,'Grille de Tarif OQN'!$B$2:$S$3603,AE$1,0)</f>
        <v>#N/A</v>
      </c>
      <c r="AF1309" s="79" t="e">
        <f>VLOOKUP($S1309,'Grille de Tarif OQN'!$B$2:$S$3603,AF$1,0)</f>
        <v>#N/A</v>
      </c>
      <c r="AG1309" s="79" t="e">
        <f>VLOOKUP($S1309,'Grille de Tarif OQN'!$B$2:$S$3603,AG$1,0)</f>
        <v>#N/A</v>
      </c>
      <c r="AH1309" s="79" t="e">
        <f>VLOOKUP($S1309,'Grille de Tarif OQN'!$B$2:$S$3603,AH$1,0)</f>
        <v>#N/A</v>
      </c>
      <c r="AI1309" s="79" t="e">
        <f>VLOOKUP($S1309,'Grille de Tarif OQN'!$B$2:$S$3603,AI$1,0)</f>
        <v>#N/A</v>
      </c>
      <c r="AJ1309" s="79" t="e">
        <f>VLOOKUP($S1309,'Grille de Tarif OQN'!$B$2:$S$3603,AJ$1,0)</f>
        <v>#N/A</v>
      </c>
      <c r="AK1309" s="81"/>
      <c r="AL1309" s="81"/>
      <c r="AM1309" s="81"/>
      <c r="AN1309" s="81"/>
      <c r="AO1309" s="81"/>
      <c r="AP1309" s="81"/>
      <c r="AQ1309" s="81"/>
      <c r="AR1309" s="81"/>
      <c r="AS1309" s="81"/>
      <c r="AT1309" s="81"/>
      <c r="AU1309" s="72"/>
      <c r="AV1309"/>
      <c r="AW1309"/>
      <c r="AX1309"/>
      <c r="AY1309"/>
      <c r="AZ1309" s="96">
        <f t="shared" si="414"/>
        <v>0</v>
      </c>
      <c r="BA1309" s="24" t="e">
        <f t="shared" si="415"/>
        <v>#N/A</v>
      </c>
      <c r="BB1309" s="24" t="e">
        <f t="shared" si="416"/>
        <v>#N/A</v>
      </c>
      <c r="BC1309" s="24" t="e">
        <f t="shared" si="417"/>
        <v>#N/A</v>
      </c>
      <c r="BD1309" s="24" t="e">
        <f t="shared" si="418"/>
        <v>#N/A</v>
      </c>
      <c r="BE1309"/>
      <c r="BF1309" t="e">
        <f t="shared" si="419"/>
        <v>#N/A</v>
      </c>
      <c r="BG1309" t="str">
        <f t="shared" si="420"/>
        <v>HDJ</v>
      </c>
      <c r="BH1309" s="20" t="e">
        <f t="shared" si="421"/>
        <v>#N/A</v>
      </c>
      <c r="BI1309" s="20" t="e">
        <f t="shared" si="422"/>
        <v>#N/A</v>
      </c>
      <c r="BJ1309" s="20" t="e">
        <f t="shared" si="423"/>
        <v>#N/A</v>
      </c>
      <c r="BK1309" s="20" t="e">
        <f t="shared" si="424"/>
        <v>#N/A</v>
      </c>
      <c r="BL1309" s="20" t="e">
        <f t="shared" si="425"/>
        <v>#N/A</v>
      </c>
      <c r="BM1309" s="20" t="e">
        <f t="shared" si="427"/>
        <v>#N/A</v>
      </c>
      <c r="BN1309" s="20" t="e">
        <f t="shared" si="426"/>
        <v>#N/A</v>
      </c>
    </row>
    <row r="1310" spans="1:66">
      <c r="A1310" s="92"/>
      <c r="B1310" s="90"/>
      <c r="C1310" s="90"/>
      <c r="D1310" s="93"/>
      <c r="E1310" s="93"/>
      <c r="F1310" s="93"/>
      <c r="G1310" s="93"/>
      <c r="H1310" s="93"/>
      <c r="I1310" s="93"/>
      <c r="J1310" s="93"/>
      <c r="K1310" s="93"/>
      <c r="L1310" s="92"/>
      <c r="M1310" s="93"/>
      <c r="N1310" s="91">
        <f t="shared" si="408"/>
        <v>0</v>
      </c>
      <c r="O1310" s="91" t="str">
        <f t="shared" si="409"/>
        <v/>
      </c>
      <c r="P1310" s="91" t="str">
        <f t="shared" si="410"/>
        <v/>
      </c>
      <c r="Q1310" s="91" t="str">
        <f t="shared" si="411"/>
        <v>HDJ</v>
      </c>
      <c r="R1310" s="82"/>
      <c r="S1310" s="95">
        <f t="shared" si="412"/>
        <v>0</v>
      </c>
      <c r="T1310" s="95">
        <f t="shared" si="413"/>
        <v>0</v>
      </c>
      <c r="U1310" s="79" t="e">
        <f>VLOOKUP($S1310,'Grille de Tarif OQN'!$B$2:$S$3603,U$1,0)</f>
        <v>#N/A</v>
      </c>
      <c r="V1310" s="79" t="e">
        <f>VLOOKUP($S1310,'Grille de Tarif OQN'!$B$2:$S$3603,V$1,0)</f>
        <v>#N/A</v>
      </c>
      <c r="W1310" s="79" t="e">
        <f>VLOOKUP($S1310,'Grille de Tarif OQN'!$B$2:$S$3603,W$1,0)</f>
        <v>#N/A</v>
      </c>
      <c r="X1310" s="79" t="e">
        <f>VLOOKUP($S1310,'Grille de Tarif OQN'!$B$2:$S$3603,X$1,0)</f>
        <v>#N/A</v>
      </c>
      <c r="Y1310" s="79" t="e">
        <f>VLOOKUP($S1310,'Grille de Tarif OQN'!$B$2:$S$3603,Y$1,0)</f>
        <v>#N/A</v>
      </c>
      <c r="Z1310" s="79" t="e">
        <f>VLOOKUP($S1310,'Grille de Tarif OQN'!$B$2:$S$3603,Z$1,0)</f>
        <v>#N/A</v>
      </c>
      <c r="AA1310" s="79" t="e">
        <f>VLOOKUP($S1310,'Grille de Tarif OQN'!$B$2:$S$3603,AA$1,0)</f>
        <v>#N/A</v>
      </c>
      <c r="AB1310" s="79" t="e">
        <f>VLOOKUP($S1310,'Grille de Tarif OQN'!$B$2:$S$3603,AB$1,0)</f>
        <v>#N/A</v>
      </c>
      <c r="AC1310" s="79" t="e">
        <f>VLOOKUP($S1310,'Grille de Tarif OQN'!$B$2:$S$3603,AC$1,0)</f>
        <v>#N/A</v>
      </c>
      <c r="AD1310" s="79" t="e">
        <f>VLOOKUP($S1310,'Grille de Tarif OQN'!$B$2:$S$3603,AD$1,0)</f>
        <v>#N/A</v>
      </c>
      <c r="AE1310" s="79" t="e">
        <f>VLOOKUP($S1310,'Grille de Tarif OQN'!$B$2:$S$3603,AE$1,0)</f>
        <v>#N/A</v>
      </c>
      <c r="AF1310" s="79" t="e">
        <f>VLOOKUP($S1310,'Grille de Tarif OQN'!$B$2:$S$3603,AF$1,0)</f>
        <v>#N/A</v>
      </c>
      <c r="AG1310" s="79" t="e">
        <f>VLOOKUP($S1310,'Grille de Tarif OQN'!$B$2:$S$3603,AG$1,0)</f>
        <v>#N/A</v>
      </c>
      <c r="AH1310" s="79" t="e">
        <f>VLOOKUP($S1310,'Grille de Tarif OQN'!$B$2:$S$3603,AH$1,0)</f>
        <v>#N/A</v>
      </c>
      <c r="AI1310" s="79" t="e">
        <f>VLOOKUP($S1310,'Grille de Tarif OQN'!$B$2:$S$3603,AI$1,0)</f>
        <v>#N/A</v>
      </c>
      <c r="AJ1310" s="79" t="e">
        <f>VLOOKUP($S1310,'Grille de Tarif OQN'!$B$2:$S$3603,AJ$1,0)</f>
        <v>#N/A</v>
      </c>
      <c r="AK1310" s="81"/>
      <c r="AL1310" s="81"/>
      <c r="AM1310" s="81"/>
      <c r="AN1310" s="81"/>
      <c r="AO1310" s="81"/>
      <c r="AP1310" s="81"/>
      <c r="AQ1310" s="81"/>
      <c r="AR1310" s="81"/>
      <c r="AS1310" s="81"/>
      <c r="AT1310" s="81"/>
      <c r="AU1310" s="72"/>
      <c r="AV1310"/>
      <c r="AW1310"/>
      <c r="AX1310"/>
      <c r="AY1310"/>
      <c r="AZ1310" s="96">
        <f t="shared" si="414"/>
        <v>0</v>
      </c>
      <c r="BA1310" s="24" t="e">
        <f t="shared" si="415"/>
        <v>#N/A</v>
      </c>
      <c r="BB1310" s="24" t="e">
        <f t="shared" si="416"/>
        <v>#N/A</v>
      </c>
      <c r="BC1310" s="24" t="e">
        <f t="shared" si="417"/>
        <v>#N/A</v>
      </c>
      <c r="BD1310" s="24" t="e">
        <f t="shared" si="418"/>
        <v>#N/A</v>
      </c>
      <c r="BE1310"/>
      <c r="BF1310" t="e">
        <f t="shared" si="419"/>
        <v>#N/A</v>
      </c>
      <c r="BG1310" t="str">
        <f t="shared" si="420"/>
        <v>HDJ</v>
      </c>
      <c r="BH1310" s="20" t="e">
        <f t="shared" si="421"/>
        <v>#N/A</v>
      </c>
      <c r="BI1310" s="20" t="e">
        <f t="shared" si="422"/>
        <v>#N/A</v>
      </c>
      <c r="BJ1310" s="20" t="e">
        <f t="shared" si="423"/>
        <v>#N/A</v>
      </c>
      <c r="BK1310" s="20" t="e">
        <f t="shared" si="424"/>
        <v>#N/A</v>
      </c>
      <c r="BL1310" s="20" t="e">
        <f t="shared" si="425"/>
        <v>#N/A</v>
      </c>
      <c r="BM1310" s="20" t="e">
        <f t="shared" si="427"/>
        <v>#N/A</v>
      </c>
      <c r="BN1310" s="20" t="e">
        <f t="shared" si="426"/>
        <v>#N/A</v>
      </c>
    </row>
    <row r="1311" spans="1:66">
      <c r="A1311" s="92"/>
      <c r="B1311" s="90"/>
      <c r="C1311" s="90"/>
      <c r="D1311" s="93"/>
      <c r="E1311" s="93"/>
      <c r="F1311" s="93"/>
      <c r="G1311" s="93"/>
      <c r="H1311" s="93"/>
      <c r="I1311" s="93"/>
      <c r="J1311" s="93"/>
      <c r="K1311" s="93"/>
      <c r="L1311" s="92"/>
      <c r="M1311" s="93"/>
      <c r="N1311" s="91">
        <f t="shared" si="408"/>
        <v>0</v>
      </c>
      <c r="O1311" s="91" t="str">
        <f t="shared" si="409"/>
        <v/>
      </c>
      <c r="P1311" s="91" t="str">
        <f t="shared" si="410"/>
        <v/>
      </c>
      <c r="Q1311" s="91" t="str">
        <f t="shared" si="411"/>
        <v>HDJ</v>
      </c>
      <c r="R1311" s="82"/>
      <c r="S1311" s="95">
        <f t="shared" si="412"/>
        <v>0</v>
      </c>
      <c r="T1311" s="95">
        <f t="shared" si="413"/>
        <v>0</v>
      </c>
      <c r="U1311" s="79" t="e">
        <f>VLOOKUP($S1311,'Grille de Tarif OQN'!$B$2:$S$3603,U$1,0)</f>
        <v>#N/A</v>
      </c>
      <c r="V1311" s="79" t="e">
        <f>VLOOKUP($S1311,'Grille de Tarif OQN'!$B$2:$S$3603,V$1,0)</f>
        <v>#N/A</v>
      </c>
      <c r="W1311" s="79" t="e">
        <f>VLOOKUP($S1311,'Grille de Tarif OQN'!$B$2:$S$3603,W$1,0)</f>
        <v>#N/A</v>
      </c>
      <c r="X1311" s="79" t="e">
        <f>VLOOKUP($S1311,'Grille de Tarif OQN'!$B$2:$S$3603,X$1,0)</f>
        <v>#N/A</v>
      </c>
      <c r="Y1311" s="79" t="e">
        <f>VLOOKUP($S1311,'Grille de Tarif OQN'!$B$2:$S$3603,Y$1,0)</f>
        <v>#N/A</v>
      </c>
      <c r="Z1311" s="79" t="e">
        <f>VLOOKUP($S1311,'Grille de Tarif OQN'!$B$2:$S$3603,Z$1,0)</f>
        <v>#N/A</v>
      </c>
      <c r="AA1311" s="79" t="e">
        <f>VLOOKUP($S1311,'Grille de Tarif OQN'!$B$2:$S$3603,AA$1,0)</f>
        <v>#N/A</v>
      </c>
      <c r="AB1311" s="79" t="e">
        <f>VLOOKUP($S1311,'Grille de Tarif OQN'!$B$2:$S$3603,AB$1,0)</f>
        <v>#N/A</v>
      </c>
      <c r="AC1311" s="79" t="e">
        <f>VLOOKUP($S1311,'Grille de Tarif OQN'!$B$2:$S$3603,AC$1,0)</f>
        <v>#N/A</v>
      </c>
      <c r="AD1311" s="79" t="e">
        <f>VLOOKUP($S1311,'Grille de Tarif OQN'!$B$2:$S$3603,AD$1,0)</f>
        <v>#N/A</v>
      </c>
      <c r="AE1311" s="79" t="e">
        <f>VLOOKUP($S1311,'Grille de Tarif OQN'!$B$2:$S$3603,AE$1,0)</f>
        <v>#N/A</v>
      </c>
      <c r="AF1311" s="79" t="e">
        <f>VLOOKUP($S1311,'Grille de Tarif OQN'!$B$2:$S$3603,AF$1,0)</f>
        <v>#N/A</v>
      </c>
      <c r="AG1311" s="79" t="e">
        <f>VLOOKUP($S1311,'Grille de Tarif OQN'!$B$2:$S$3603,AG$1,0)</f>
        <v>#N/A</v>
      </c>
      <c r="AH1311" s="79" t="e">
        <f>VLOOKUP($S1311,'Grille de Tarif OQN'!$B$2:$S$3603,AH$1,0)</f>
        <v>#N/A</v>
      </c>
      <c r="AI1311" s="79" t="e">
        <f>VLOOKUP($S1311,'Grille de Tarif OQN'!$B$2:$S$3603,AI$1,0)</f>
        <v>#N/A</v>
      </c>
      <c r="AJ1311" s="79" t="e">
        <f>VLOOKUP($S1311,'Grille de Tarif OQN'!$B$2:$S$3603,AJ$1,0)</f>
        <v>#N/A</v>
      </c>
      <c r="AK1311" s="81"/>
      <c r="AL1311" s="81"/>
      <c r="AM1311" s="81"/>
      <c r="AN1311" s="81"/>
      <c r="AO1311" s="81"/>
      <c r="AP1311" s="81"/>
      <c r="AQ1311" s="81"/>
      <c r="AR1311" s="81"/>
      <c r="AS1311" s="81"/>
      <c r="AT1311" s="81"/>
      <c r="AU1311" s="72"/>
      <c r="AV1311"/>
      <c r="AW1311"/>
      <c r="AX1311"/>
      <c r="AY1311"/>
      <c r="AZ1311" s="96">
        <f t="shared" si="414"/>
        <v>0</v>
      </c>
      <c r="BA1311" s="24" t="e">
        <f t="shared" si="415"/>
        <v>#N/A</v>
      </c>
      <c r="BB1311" s="24" t="e">
        <f t="shared" si="416"/>
        <v>#N/A</v>
      </c>
      <c r="BC1311" s="24" t="e">
        <f t="shared" si="417"/>
        <v>#N/A</v>
      </c>
      <c r="BD1311" s="24" t="e">
        <f t="shared" si="418"/>
        <v>#N/A</v>
      </c>
      <c r="BE1311"/>
      <c r="BF1311" t="e">
        <f t="shared" si="419"/>
        <v>#N/A</v>
      </c>
      <c r="BG1311" t="str">
        <f t="shared" si="420"/>
        <v>HDJ</v>
      </c>
      <c r="BH1311" s="20" t="e">
        <f t="shared" si="421"/>
        <v>#N/A</v>
      </c>
      <c r="BI1311" s="20" t="e">
        <f t="shared" si="422"/>
        <v>#N/A</v>
      </c>
      <c r="BJ1311" s="20" t="e">
        <f t="shared" si="423"/>
        <v>#N/A</v>
      </c>
      <c r="BK1311" s="20" t="e">
        <f t="shared" si="424"/>
        <v>#N/A</v>
      </c>
      <c r="BL1311" s="20" t="e">
        <f t="shared" si="425"/>
        <v>#N/A</v>
      </c>
      <c r="BM1311" s="20" t="e">
        <f t="shared" si="427"/>
        <v>#N/A</v>
      </c>
      <c r="BN1311" s="20" t="e">
        <f t="shared" si="426"/>
        <v>#N/A</v>
      </c>
    </row>
    <row r="1312" spans="1:66">
      <c r="A1312" s="92"/>
      <c r="B1312" s="90"/>
      <c r="C1312" s="90"/>
      <c r="D1312" s="93"/>
      <c r="E1312" s="93"/>
      <c r="F1312" s="93"/>
      <c r="G1312" s="93"/>
      <c r="H1312" s="93"/>
      <c r="I1312" s="93"/>
      <c r="J1312" s="93"/>
      <c r="K1312" s="93"/>
      <c r="L1312" s="92"/>
      <c r="M1312" s="93"/>
      <c r="N1312" s="91">
        <f t="shared" si="408"/>
        <v>0</v>
      </c>
      <c r="O1312" s="91" t="str">
        <f t="shared" si="409"/>
        <v/>
      </c>
      <c r="P1312" s="91" t="str">
        <f t="shared" si="410"/>
        <v/>
      </c>
      <c r="Q1312" s="91" t="str">
        <f t="shared" si="411"/>
        <v>HDJ</v>
      </c>
      <c r="R1312" s="82"/>
      <c r="S1312" s="95">
        <f t="shared" si="412"/>
        <v>0</v>
      </c>
      <c r="T1312" s="95">
        <f t="shared" si="413"/>
        <v>0</v>
      </c>
      <c r="U1312" s="79" t="e">
        <f>VLOOKUP($S1312,'Grille de Tarif OQN'!$B$2:$S$3603,U$1,0)</f>
        <v>#N/A</v>
      </c>
      <c r="V1312" s="79" t="e">
        <f>VLOOKUP($S1312,'Grille de Tarif OQN'!$B$2:$S$3603,V$1,0)</f>
        <v>#N/A</v>
      </c>
      <c r="W1312" s="79" t="e">
        <f>VLOOKUP($S1312,'Grille de Tarif OQN'!$B$2:$S$3603,W$1,0)</f>
        <v>#N/A</v>
      </c>
      <c r="X1312" s="79" t="e">
        <f>VLOOKUP($S1312,'Grille de Tarif OQN'!$B$2:$S$3603,X$1,0)</f>
        <v>#N/A</v>
      </c>
      <c r="Y1312" s="79" t="e">
        <f>VLOOKUP($S1312,'Grille de Tarif OQN'!$B$2:$S$3603,Y$1,0)</f>
        <v>#N/A</v>
      </c>
      <c r="Z1312" s="79" t="e">
        <f>VLOOKUP($S1312,'Grille de Tarif OQN'!$B$2:$S$3603,Z$1,0)</f>
        <v>#N/A</v>
      </c>
      <c r="AA1312" s="79" t="e">
        <f>VLOOKUP($S1312,'Grille de Tarif OQN'!$B$2:$S$3603,AA$1,0)</f>
        <v>#N/A</v>
      </c>
      <c r="AB1312" s="79" t="e">
        <f>VLOOKUP($S1312,'Grille de Tarif OQN'!$B$2:$S$3603,AB$1,0)</f>
        <v>#N/A</v>
      </c>
      <c r="AC1312" s="79" t="e">
        <f>VLOOKUP($S1312,'Grille de Tarif OQN'!$B$2:$S$3603,AC$1,0)</f>
        <v>#N/A</v>
      </c>
      <c r="AD1312" s="79" t="e">
        <f>VLOOKUP($S1312,'Grille de Tarif OQN'!$B$2:$S$3603,AD$1,0)</f>
        <v>#N/A</v>
      </c>
      <c r="AE1312" s="79" t="e">
        <f>VLOOKUP($S1312,'Grille de Tarif OQN'!$B$2:$S$3603,AE$1,0)</f>
        <v>#N/A</v>
      </c>
      <c r="AF1312" s="79" t="e">
        <f>VLOOKUP($S1312,'Grille de Tarif OQN'!$B$2:$S$3603,AF$1,0)</f>
        <v>#N/A</v>
      </c>
      <c r="AG1312" s="79" t="e">
        <f>VLOOKUP($S1312,'Grille de Tarif OQN'!$B$2:$S$3603,AG$1,0)</f>
        <v>#N/A</v>
      </c>
      <c r="AH1312" s="79" t="e">
        <f>VLOOKUP($S1312,'Grille de Tarif OQN'!$B$2:$S$3603,AH$1,0)</f>
        <v>#N/A</v>
      </c>
      <c r="AI1312" s="79" t="e">
        <f>VLOOKUP($S1312,'Grille de Tarif OQN'!$B$2:$S$3603,AI$1,0)</f>
        <v>#N/A</v>
      </c>
      <c r="AJ1312" s="79" t="e">
        <f>VLOOKUP($S1312,'Grille de Tarif OQN'!$B$2:$S$3603,AJ$1,0)</f>
        <v>#N/A</v>
      </c>
      <c r="AK1312" s="81"/>
      <c r="AL1312" s="81"/>
      <c r="AM1312" s="81"/>
      <c r="AN1312" s="81"/>
      <c r="AO1312" s="81"/>
      <c r="AP1312" s="81"/>
      <c r="AQ1312" s="81"/>
      <c r="AR1312" s="81"/>
      <c r="AS1312" s="81"/>
      <c r="AT1312" s="81"/>
      <c r="AU1312" s="72"/>
      <c r="AV1312"/>
      <c r="AW1312"/>
      <c r="AX1312"/>
      <c r="AY1312"/>
      <c r="AZ1312" s="96">
        <f t="shared" si="414"/>
        <v>0</v>
      </c>
      <c r="BA1312" s="24" t="e">
        <f t="shared" si="415"/>
        <v>#N/A</v>
      </c>
      <c r="BB1312" s="24" t="e">
        <f t="shared" si="416"/>
        <v>#N/A</v>
      </c>
      <c r="BC1312" s="24" t="e">
        <f t="shared" si="417"/>
        <v>#N/A</v>
      </c>
      <c r="BD1312" s="24" t="e">
        <f t="shared" si="418"/>
        <v>#N/A</v>
      </c>
      <c r="BE1312"/>
      <c r="BF1312" t="e">
        <f t="shared" si="419"/>
        <v>#N/A</v>
      </c>
      <c r="BG1312" t="str">
        <f t="shared" si="420"/>
        <v>HDJ</v>
      </c>
      <c r="BH1312" s="20" t="e">
        <f t="shared" si="421"/>
        <v>#N/A</v>
      </c>
      <c r="BI1312" s="20" t="e">
        <f t="shared" si="422"/>
        <v>#N/A</v>
      </c>
      <c r="BJ1312" s="20" t="e">
        <f t="shared" si="423"/>
        <v>#N/A</v>
      </c>
      <c r="BK1312" s="20" t="e">
        <f t="shared" si="424"/>
        <v>#N/A</v>
      </c>
      <c r="BL1312" s="20" t="e">
        <f t="shared" si="425"/>
        <v>#N/A</v>
      </c>
      <c r="BM1312" s="20" t="e">
        <f t="shared" si="427"/>
        <v>#N/A</v>
      </c>
      <c r="BN1312" s="20" t="e">
        <f t="shared" si="426"/>
        <v>#N/A</v>
      </c>
    </row>
    <row r="1313" spans="1:66">
      <c r="A1313" s="92"/>
      <c r="B1313" s="90"/>
      <c r="C1313" s="90"/>
      <c r="D1313" s="93"/>
      <c r="E1313" s="93"/>
      <c r="F1313" s="93"/>
      <c r="G1313" s="93"/>
      <c r="H1313" s="93"/>
      <c r="I1313" s="93"/>
      <c r="J1313" s="93"/>
      <c r="K1313" s="93"/>
      <c r="L1313" s="92"/>
      <c r="M1313" s="93"/>
      <c r="N1313" s="91">
        <f t="shared" si="408"/>
        <v>0</v>
      </c>
      <c r="O1313" s="91" t="str">
        <f t="shared" si="409"/>
        <v/>
      </c>
      <c r="P1313" s="91" t="str">
        <f t="shared" si="410"/>
        <v/>
      </c>
      <c r="Q1313" s="91" t="str">
        <f t="shared" si="411"/>
        <v>HDJ</v>
      </c>
      <c r="R1313" s="82"/>
      <c r="S1313" s="95">
        <f t="shared" si="412"/>
        <v>0</v>
      </c>
      <c r="T1313" s="95">
        <f t="shared" si="413"/>
        <v>0</v>
      </c>
      <c r="U1313" s="79" t="e">
        <f>VLOOKUP($S1313,'Grille de Tarif OQN'!$B$2:$S$3603,U$1,0)</f>
        <v>#N/A</v>
      </c>
      <c r="V1313" s="79" t="e">
        <f>VLOOKUP($S1313,'Grille de Tarif OQN'!$B$2:$S$3603,V$1,0)</f>
        <v>#N/A</v>
      </c>
      <c r="W1313" s="79" t="e">
        <f>VLOOKUP($S1313,'Grille de Tarif OQN'!$B$2:$S$3603,W$1,0)</f>
        <v>#N/A</v>
      </c>
      <c r="X1313" s="79" t="e">
        <f>VLOOKUP($S1313,'Grille de Tarif OQN'!$B$2:$S$3603,X$1,0)</f>
        <v>#N/A</v>
      </c>
      <c r="Y1313" s="79" t="e">
        <f>VLOOKUP($S1313,'Grille de Tarif OQN'!$B$2:$S$3603,Y$1,0)</f>
        <v>#N/A</v>
      </c>
      <c r="Z1313" s="79" t="e">
        <f>VLOOKUP($S1313,'Grille de Tarif OQN'!$B$2:$S$3603,Z$1,0)</f>
        <v>#N/A</v>
      </c>
      <c r="AA1313" s="79" t="e">
        <f>VLOOKUP($S1313,'Grille de Tarif OQN'!$B$2:$S$3603,AA$1,0)</f>
        <v>#N/A</v>
      </c>
      <c r="AB1313" s="79" t="e">
        <f>VLOOKUP($S1313,'Grille de Tarif OQN'!$B$2:$S$3603,AB$1,0)</f>
        <v>#N/A</v>
      </c>
      <c r="AC1313" s="79" t="e">
        <f>VLOOKUP($S1313,'Grille de Tarif OQN'!$B$2:$S$3603,AC$1,0)</f>
        <v>#N/A</v>
      </c>
      <c r="AD1313" s="79" t="e">
        <f>VLOOKUP($S1313,'Grille de Tarif OQN'!$B$2:$S$3603,AD$1,0)</f>
        <v>#N/A</v>
      </c>
      <c r="AE1313" s="79" t="e">
        <f>VLOOKUP($S1313,'Grille de Tarif OQN'!$B$2:$S$3603,AE$1,0)</f>
        <v>#N/A</v>
      </c>
      <c r="AF1313" s="79" t="e">
        <f>VLOOKUP($S1313,'Grille de Tarif OQN'!$B$2:$S$3603,AF$1,0)</f>
        <v>#N/A</v>
      </c>
      <c r="AG1313" s="79" t="e">
        <f>VLOOKUP($S1313,'Grille de Tarif OQN'!$B$2:$S$3603,AG$1,0)</f>
        <v>#N/A</v>
      </c>
      <c r="AH1313" s="79" t="e">
        <f>VLOOKUP($S1313,'Grille de Tarif OQN'!$B$2:$S$3603,AH$1,0)</f>
        <v>#N/A</v>
      </c>
      <c r="AI1313" s="79" t="e">
        <f>VLOOKUP($S1313,'Grille de Tarif OQN'!$B$2:$S$3603,AI$1,0)</f>
        <v>#N/A</v>
      </c>
      <c r="AJ1313" s="79" t="e">
        <f>VLOOKUP($S1313,'Grille de Tarif OQN'!$B$2:$S$3603,AJ$1,0)</f>
        <v>#N/A</v>
      </c>
      <c r="AK1313" s="81"/>
      <c r="AL1313" s="81"/>
      <c r="AM1313" s="81"/>
      <c r="AN1313" s="81"/>
      <c r="AO1313" s="81"/>
      <c r="AP1313" s="81"/>
      <c r="AQ1313" s="81"/>
      <c r="AR1313" s="81"/>
      <c r="AS1313" s="81"/>
      <c r="AT1313" s="81"/>
      <c r="AU1313" s="72"/>
      <c r="AV1313"/>
      <c r="AW1313"/>
      <c r="AX1313"/>
      <c r="AY1313"/>
      <c r="AZ1313" s="96">
        <f t="shared" si="414"/>
        <v>0</v>
      </c>
      <c r="BA1313" s="24" t="e">
        <f t="shared" si="415"/>
        <v>#N/A</v>
      </c>
      <c r="BB1313" s="24" t="e">
        <f t="shared" si="416"/>
        <v>#N/A</v>
      </c>
      <c r="BC1313" s="24" t="e">
        <f t="shared" si="417"/>
        <v>#N/A</v>
      </c>
      <c r="BD1313" s="24" t="e">
        <f t="shared" si="418"/>
        <v>#N/A</v>
      </c>
      <c r="BE1313"/>
      <c r="BF1313" t="e">
        <f t="shared" si="419"/>
        <v>#N/A</v>
      </c>
      <c r="BG1313" t="str">
        <f t="shared" si="420"/>
        <v>HDJ</v>
      </c>
      <c r="BH1313" s="20" t="e">
        <f t="shared" si="421"/>
        <v>#N/A</v>
      </c>
      <c r="BI1313" s="20" t="e">
        <f t="shared" si="422"/>
        <v>#N/A</v>
      </c>
      <c r="BJ1313" s="20" t="e">
        <f t="shared" si="423"/>
        <v>#N/A</v>
      </c>
      <c r="BK1313" s="20" t="e">
        <f t="shared" si="424"/>
        <v>#N/A</v>
      </c>
      <c r="BL1313" s="20" t="e">
        <f t="shared" si="425"/>
        <v>#N/A</v>
      </c>
      <c r="BM1313" s="20" t="e">
        <f t="shared" si="427"/>
        <v>#N/A</v>
      </c>
      <c r="BN1313" s="20" t="e">
        <f t="shared" si="426"/>
        <v>#N/A</v>
      </c>
    </row>
    <row r="1314" spans="1:66">
      <c r="A1314" s="92"/>
      <c r="B1314" s="90"/>
      <c r="C1314" s="90"/>
      <c r="D1314" s="93"/>
      <c r="E1314" s="93"/>
      <c r="F1314" s="93"/>
      <c r="G1314" s="93"/>
      <c r="H1314" s="93"/>
      <c r="I1314" s="93"/>
      <c r="J1314" s="93"/>
      <c r="K1314" s="93"/>
      <c r="L1314" s="92"/>
      <c r="M1314" s="93"/>
      <c r="N1314" s="91">
        <f t="shared" si="408"/>
        <v>0</v>
      </c>
      <c r="O1314" s="91" t="str">
        <f t="shared" si="409"/>
        <v/>
      </c>
      <c r="P1314" s="91" t="str">
        <f t="shared" si="410"/>
        <v/>
      </c>
      <c r="Q1314" s="91" t="str">
        <f t="shared" si="411"/>
        <v>HDJ</v>
      </c>
      <c r="R1314" s="82"/>
      <c r="S1314" s="95">
        <f t="shared" si="412"/>
        <v>0</v>
      </c>
      <c r="T1314" s="95">
        <f t="shared" si="413"/>
        <v>0</v>
      </c>
      <c r="U1314" s="79" t="e">
        <f>VLOOKUP($S1314,'Grille de Tarif OQN'!$B$2:$S$3603,U$1,0)</f>
        <v>#N/A</v>
      </c>
      <c r="V1314" s="79" t="e">
        <f>VLOOKUP($S1314,'Grille de Tarif OQN'!$B$2:$S$3603,V$1,0)</f>
        <v>#N/A</v>
      </c>
      <c r="W1314" s="79" t="e">
        <f>VLOOKUP($S1314,'Grille de Tarif OQN'!$B$2:$S$3603,W$1,0)</f>
        <v>#N/A</v>
      </c>
      <c r="X1314" s="79" t="e">
        <f>VLOOKUP($S1314,'Grille de Tarif OQN'!$B$2:$S$3603,X$1,0)</f>
        <v>#N/A</v>
      </c>
      <c r="Y1314" s="79" t="e">
        <f>VLOOKUP($S1314,'Grille de Tarif OQN'!$B$2:$S$3603,Y$1,0)</f>
        <v>#N/A</v>
      </c>
      <c r="Z1314" s="79" t="e">
        <f>VLOOKUP($S1314,'Grille de Tarif OQN'!$B$2:$S$3603,Z$1,0)</f>
        <v>#N/A</v>
      </c>
      <c r="AA1314" s="79" t="e">
        <f>VLOOKUP($S1314,'Grille de Tarif OQN'!$B$2:$S$3603,AA$1,0)</f>
        <v>#N/A</v>
      </c>
      <c r="AB1314" s="79" t="e">
        <f>VLOOKUP($S1314,'Grille de Tarif OQN'!$B$2:$S$3603,AB$1,0)</f>
        <v>#N/A</v>
      </c>
      <c r="AC1314" s="79" t="e">
        <f>VLOOKUP($S1314,'Grille de Tarif OQN'!$B$2:$S$3603,AC$1,0)</f>
        <v>#N/A</v>
      </c>
      <c r="AD1314" s="79" t="e">
        <f>VLOOKUP($S1314,'Grille de Tarif OQN'!$B$2:$S$3603,AD$1,0)</f>
        <v>#N/A</v>
      </c>
      <c r="AE1314" s="79" t="e">
        <f>VLOOKUP($S1314,'Grille de Tarif OQN'!$B$2:$S$3603,AE$1,0)</f>
        <v>#N/A</v>
      </c>
      <c r="AF1314" s="79" t="e">
        <f>VLOOKUP($S1314,'Grille de Tarif OQN'!$B$2:$S$3603,AF$1,0)</f>
        <v>#N/A</v>
      </c>
      <c r="AG1314" s="79" t="e">
        <f>VLOOKUP($S1314,'Grille de Tarif OQN'!$B$2:$S$3603,AG$1,0)</f>
        <v>#N/A</v>
      </c>
      <c r="AH1314" s="79" t="e">
        <f>VLOOKUP($S1314,'Grille de Tarif OQN'!$B$2:$S$3603,AH$1,0)</f>
        <v>#N/A</v>
      </c>
      <c r="AI1314" s="79" t="e">
        <f>VLOOKUP($S1314,'Grille de Tarif OQN'!$B$2:$S$3603,AI$1,0)</f>
        <v>#N/A</v>
      </c>
      <c r="AJ1314" s="79" t="e">
        <f>VLOOKUP($S1314,'Grille de Tarif OQN'!$B$2:$S$3603,AJ$1,0)</f>
        <v>#N/A</v>
      </c>
      <c r="AK1314" s="81"/>
      <c r="AL1314" s="81"/>
      <c r="AM1314" s="81"/>
      <c r="AN1314" s="81"/>
      <c r="AO1314" s="81"/>
      <c r="AP1314" s="81"/>
      <c r="AQ1314" s="81"/>
      <c r="AR1314" s="81"/>
      <c r="AS1314" s="81"/>
      <c r="AT1314" s="81"/>
      <c r="AU1314" s="72"/>
      <c r="AV1314"/>
      <c r="AW1314"/>
      <c r="AX1314"/>
      <c r="AY1314"/>
      <c r="AZ1314" s="96">
        <f t="shared" si="414"/>
        <v>0</v>
      </c>
      <c r="BA1314" s="24" t="e">
        <f t="shared" si="415"/>
        <v>#N/A</v>
      </c>
      <c r="BB1314" s="24" t="e">
        <f t="shared" si="416"/>
        <v>#N/A</v>
      </c>
      <c r="BC1314" s="24" t="e">
        <f t="shared" si="417"/>
        <v>#N/A</v>
      </c>
      <c r="BD1314" s="24" t="e">
        <f t="shared" si="418"/>
        <v>#N/A</v>
      </c>
      <c r="BE1314"/>
      <c r="BF1314" t="e">
        <f t="shared" si="419"/>
        <v>#N/A</v>
      </c>
      <c r="BG1314" t="str">
        <f t="shared" si="420"/>
        <v>HDJ</v>
      </c>
      <c r="BH1314" s="20" t="e">
        <f t="shared" si="421"/>
        <v>#N/A</v>
      </c>
      <c r="BI1314" s="20" t="e">
        <f t="shared" si="422"/>
        <v>#N/A</v>
      </c>
      <c r="BJ1314" s="20" t="e">
        <f t="shared" si="423"/>
        <v>#N/A</v>
      </c>
      <c r="BK1314" s="20" t="e">
        <f t="shared" si="424"/>
        <v>#N/A</v>
      </c>
      <c r="BL1314" s="20" t="e">
        <f t="shared" si="425"/>
        <v>#N/A</v>
      </c>
      <c r="BM1314" s="20" t="e">
        <f t="shared" si="427"/>
        <v>#N/A</v>
      </c>
      <c r="BN1314" s="20" t="e">
        <f t="shared" si="426"/>
        <v>#N/A</v>
      </c>
    </row>
    <row r="1315" spans="1:66">
      <c r="A1315" s="92"/>
      <c r="B1315" s="90"/>
      <c r="C1315" s="90"/>
      <c r="D1315" s="93"/>
      <c r="E1315" s="93"/>
      <c r="F1315" s="93"/>
      <c r="G1315" s="93"/>
      <c r="H1315" s="93"/>
      <c r="I1315" s="93"/>
      <c r="J1315" s="93"/>
      <c r="K1315" s="93"/>
      <c r="L1315" s="92"/>
      <c r="M1315" s="93"/>
      <c r="N1315" s="91">
        <f t="shared" si="408"/>
        <v>0</v>
      </c>
      <c r="O1315" s="91" t="str">
        <f t="shared" si="409"/>
        <v/>
      </c>
      <c r="P1315" s="91" t="str">
        <f t="shared" si="410"/>
        <v/>
      </c>
      <c r="Q1315" s="91" t="str">
        <f t="shared" si="411"/>
        <v>HDJ</v>
      </c>
      <c r="R1315" s="82"/>
      <c r="S1315" s="95">
        <f t="shared" si="412"/>
        <v>0</v>
      </c>
      <c r="T1315" s="95">
        <f t="shared" si="413"/>
        <v>0</v>
      </c>
      <c r="U1315" s="79" t="e">
        <f>VLOOKUP($S1315,'Grille de Tarif OQN'!$B$2:$S$3603,U$1,0)</f>
        <v>#N/A</v>
      </c>
      <c r="V1315" s="79" t="e">
        <f>VLOOKUP($S1315,'Grille de Tarif OQN'!$B$2:$S$3603,V$1,0)</f>
        <v>#N/A</v>
      </c>
      <c r="W1315" s="79" t="e">
        <f>VLOOKUP($S1315,'Grille de Tarif OQN'!$B$2:$S$3603,W$1,0)</f>
        <v>#N/A</v>
      </c>
      <c r="X1315" s="79" t="e">
        <f>VLOOKUP($S1315,'Grille de Tarif OQN'!$B$2:$S$3603,X$1,0)</f>
        <v>#N/A</v>
      </c>
      <c r="Y1315" s="79" t="e">
        <f>VLOOKUP($S1315,'Grille de Tarif OQN'!$B$2:$S$3603,Y$1,0)</f>
        <v>#N/A</v>
      </c>
      <c r="Z1315" s="79" t="e">
        <f>VLOOKUP($S1315,'Grille de Tarif OQN'!$B$2:$S$3603,Z$1,0)</f>
        <v>#N/A</v>
      </c>
      <c r="AA1315" s="79" t="e">
        <f>VLOOKUP($S1315,'Grille de Tarif OQN'!$B$2:$S$3603,AA$1,0)</f>
        <v>#N/A</v>
      </c>
      <c r="AB1315" s="79" t="e">
        <f>VLOOKUP($S1315,'Grille de Tarif OQN'!$B$2:$S$3603,AB$1,0)</f>
        <v>#N/A</v>
      </c>
      <c r="AC1315" s="79" t="e">
        <f>VLOOKUP($S1315,'Grille de Tarif OQN'!$B$2:$S$3603,AC$1,0)</f>
        <v>#N/A</v>
      </c>
      <c r="AD1315" s="79" t="e">
        <f>VLOOKUP($S1315,'Grille de Tarif OQN'!$B$2:$S$3603,AD$1,0)</f>
        <v>#N/A</v>
      </c>
      <c r="AE1315" s="79" t="e">
        <f>VLOOKUP($S1315,'Grille de Tarif OQN'!$B$2:$S$3603,AE$1,0)</f>
        <v>#N/A</v>
      </c>
      <c r="AF1315" s="79" t="e">
        <f>VLOOKUP($S1315,'Grille de Tarif OQN'!$B$2:$S$3603,AF$1,0)</f>
        <v>#N/A</v>
      </c>
      <c r="AG1315" s="79" t="e">
        <f>VLOOKUP($S1315,'Grille de Tarif OQN'!$B$2:$S$3603,AG$1,0)</f>
        <v>#N/A</v>
      </c>
      <c r="AH1315" s="79" t="e">
        <f>VLOOKUP($S1315,'Grille de Tarif OQN'!$B$2:$S$3603,AH$1,0)</f>
        <v>#N/A</v>
      </c>
      <c r="AI1315" s="79" t="e">
        <f>VLOOKUP($S1315,'Grille de Tarif OQN'!$B$2:$S$3603,AI$1,0)</f>
        <v>#N/A</v>
      </c>
      <c r="AJ1315" s="79" t="e">
        <f>VLOOKUP($S1315,'Grille de Tarif OQN'!$B$2:$S$3603,AJ$1,0)</f>
        <v>#N/A</v>
      </c>
      <c r="AK1315" s="81"/>
      <c r="AL1315" s="81"/>
      <c r="AM1315" s="81"/>
      <c r="AN1315" s="81"/>
      <c r="AO1315" s="81"/>
      <c r="AP1315" s="81"/>
      <c r="AQ1315" s="81"/>
      <c r="AR1315" s="81"/>
      <c r="AS1315" s="81"/>
      <c r="AT1315" s="81"/>
      <c r="AU1315" s="72"/>
      <c r="AV1315"/>
      <c r="AW1315"/>
      <c r="AX1315"/>
      <c r="AY1315"/>
      <c r="AZ1315" s="96">
        <f t="shared" si="414"/>
        <v>0</v>
      </c>
      <c r="BA1315" s="24" t="e">
        <f t="shared" si="415"/>
        <v>#N/A</v>
      </c>
      <c r="BB1315" s="24" t="e">
        <f t="shared" si="416"/>
        <v>#N/A</v>
      </c>
      <c r="BC1315" s="24" t="e">
        <f t="shared" si="417"/>
        <v>#N/A</v>
      </c>
      <c r="BD1315" s="24" t="e">
        <f t="shared" si="418"/>
        <v>#N/A</v>
      </c>
      <c r="BE1315"/>
      <c r="BF1315" t="e">
        <f t="shared" si="419"/>
        <v>#N/A</v>
      </c>
      <c r="BG1315" t="str">
        <f t="shared" si="420"/>
        <v>HDJ</v>
      </c>
      <c r="BH1315" s="20" t="e">
        <f t="shared" si="421"/>
        <v>#N/A</v>
      </c>
      <c r="BI1315" s="20" t="e">
        <f t="shared" si="422"/>
        <v>#N/A</v>
      </c>
      <c r="BJ1315" s="20" t="e">
        <f t="shared" si="423"/>
        <v>#N/A</v>
      </c>
      <c r="BK1315" s="20" t="e">
        <f t="shared" si="424"/>
        <v>#N/A</v>
      </c>
      <c r="BL1315" s="20" t="e">
        <f t="shared" si="425"/>
        <v>#N/A</v>
      </c>
      <c r="BM1315" s="20" t="e">
        <f t="shared" si="427"/>
        <v>#N/A</v>
      </c>
      <c r="BN1315" s="20" t="e">
        <f t="shared" si="426"/>
        <v>#N/A</v>
      </c>
    </row>
    <row r="1316" spans="1:66">
      <c r="A1316" s="92"/>
      <c r="B1316" s="90"/>
      <c r="C1316" s="90"/>
      <c r="D1316" s="93"/>
      <c r="E1316" s="93"/>
      <c r="F1316" s="93"/>
      <c r="G1316" s="93"/>
      <c r="H1316" s="93"/>
      <c r="I1316" s="93"/>
      <c r="J1316" s="93"/>
      <c r="K1316" s="93"/>
      <c r="L1316" s="92"/>
      <c r="M1316" s="93"/>
      <c r="N1316" s="91">
        <f t="shared" si="408"/>
        <v>0</v>
      </c>
      <c r="O1316" s="91" t="str">
        <f t="shared" si="409"/>
        <v/>
      </c>
      <c r="P1316" s="91" t="str">
        <f t="shared" si="410"/>
        <v/>
      </c>
      <c r="Q1316" s="91" t="str">
        <f t="shared" si="411"/>
        <v>HDJ</v>
      </c>
      <c r="R1316" s="82"/>
      <c r="S1316" s="95">
        <f t="shared" si="412"/>
        <v>0</v>
      </c>
      <c r="T1316" s="95">
        <f t="shared" si="413"/>
        <v>0</v>
      </c>
      <c r="U1316" s="79" t="e">
        <f>VLOOKUP($S1316,'Grille de Tarif OQN'!$B$2:$S$3603,U$1,0)</f>
        <v>#N/A</v>
      </c>
      <c r="V1316" s="79" t="e">
        <f>VLOOKUP($S1316,'Grille de Tarif OQN'!$B$2:$S$3603,V$1,0)</f>
        <v>#N/A</v>
      </c>
      <c r="W1316" s="79" t="e">
        <f>VLOOKUP($S1316,'Grille de Tarif OQN'!$B$2:$S$3603,W$1,0)</f>
        <v>#N/A</v>
      </c>
      <c r="X1316" s="79" t="e">
        <f>VLOOKUP($S1316,'Grille de Tarif OQN'!$B$2:$S$3603,X$1,0)</f>
        <v>#N/A</v>
      </c>
      <c r="Y1316" s="79" t="e">
        <f>VLOOKUP($S1316,'Grille de Tarif OQN'!$B$2:$S$3603,Y$1,0)</f>
        <v>#N/A</v>
      </c>
      <c r="Z1316" s="79" t="e">
        <f>VLOOKUP($S1316,'Grille de Tarif OQN'!$B$2:$S$3603,Z$1,0)</f>
        <v>#N/A</v>
      </c>
      <c r="AA1316" s="79" t="e">
        <f>VLOOKUP($S1316,'Grille de Tarif OQN'!$B$2:$S$3603,AA$1,0)</f>
        <v>#N/A</v>
      </c>
      <c r="AB1316" s="79" t="e">
        <f>VLOOKUP($S1316,'Grille de Tarif OQN'!$B$2:$S$3603,AB$1,0)</f>
        <v>#N/A</v>
      </c>
      <c r="AC1316" s="79" t="e">
        <f>VLOOKUP($S1316,'Grille de Tarif OQN'!$B$2:$S$3603,AC$1,0)</f>
        <v>#N/A</v>
      </c>
      <c r="AD1316" s="79" t="e">
        <f>VLOOKUP($S1316,'Grille de Tarif OQN'!$B$2:$S$3603,AD$1,0)</f>
        <v>#N/A</v>
      </c>
      <c r="AE1316" s="79" t="e">
        <f>VLOOKUP($S1316,'Grille de Tarif OQN'!$B$2:$S$3603,AE$1,0)</f>
        <v>#N/A</v>
      </c>
      <c r="AF1316" s="79" t="e">
        <f>VLOOKUP($S1316,'Grille de Tarif OQN'!$B$2:$S$3603,AF$1,0)</f>
        <v>#N/A</v>
      </c>
      <c r="AG1316" s="79" t="e">
        <f>VLOOKUP($S1316,'Grille de Tarif OQN'!$B$2:$S$3603,AG$1,0)</f>
        <v>#N/A</v>
      </c>
      <c r="AH1316" s="79" t="e">
        <f>VLOOKUP($S1316,'Grille de Tarif OQN'!$B$2:$S$3603,AH$1,0)</f>
        <v>#N/A</v>
      </c>
      <c r="AI1316" s="79" t="e">
        <f>VLOOKUP($S1316,'Grille de Tarif OQN'!$B$2:$S$3603,AI$1,0)</f>
        <v>#N/A</v>
      </c>
      <c r="AJ1316" s="79" t="e">
        <f>VLOOKUP($S1316,'Grille de Tarif OQN'!$B$2:$S$3603,AJ$1,0)</f>
        <v>#N/A</v>
      </c>
      <c r="AK1316" s="81"/>
      <c r="AL1316" s="81"/>
      <c r="AM1316" s="81"/>
      <c r="AN1316" s="81"/>
      <c r="AO1316" s="81"/>
      <c r="AP1316" s="81"/>
      <c r="AQ1316" s="81"/>
      <c r="AR1316" s="81"/>
      <c r="AS1316" s="81"/>
      <c r="AT1316" s="81"/>
      <c r="AU1316" s="72"/>
      <c r="AV1316"/>
      <c r="AW1316"/>
      <c r="AX1316"/>
      <c r="AY1316"/>
      <c r="AZ1316" s="96">
        <f t="shared" si="414"/>
        <v>0</v>
      </c>
      <c r="BA1316" s="24" t="e">
        <f t="shared" si="415"/>
        <v>#N/A</v>
      </c>
      <c r="BB1316" s="24" t="e">
        <f t="shared" si="416"/>
        <v>#N/A</v>
      </c>
      <c r="BC1316" s="24" t="e">
        <f t="shared" si="417"/>
        <v>#N/A</v>
      </c>
      <c r="BD1316" s="24" t="e">
        <f t="shared" si="418"/>
        <v>#N/A</v>
      </c>
      <c r="BE1316"/>
      <c r="BF1316" t="e">
        <f t="shared" si="419"/>
        <v>#N/A</v>
      </c>
      <c r="BG1316" t="str">
        <f t="shared" si="420"/>
        <v>HDJ</v>
      </c>
      <c r="BH1316" s="20" t="e">
        <f t="shared" si="421"/>
        <v>#N/A</v>
      </c>
      <c r="BI1316" s="20" t="e">
        <f t="shared" si="422"/>
        <v>#N/A</v>
      </c>
      <c r="BJ1316" s="20" t="e">
        <f t="shared" si="423"/>
        <v>#N/A</v>
      </c>
      <c r="BK1316" s="20" t="e">
        <f t="shared" si="424"/>
        <v>#N/A</v>
      </c>
      <c r="BL1316" s="20" t="e">
        <f t="shared" si="425"/>
        <v>#N/A</v>
      </c>
      <c r="BM1316" s="20" t="e">
        <f t="shared" si="427"/>
        <v>#N/A</v>
      </c>
      <c r="BN1316" s="20" t="e">
        <f t="shared" si="426"/>
        <v>#N/A</v>
      </c>
    </row>
    <row r="1317" spans="1:66">
      <c r="A1317" s="92"/>
      <c r="B1317" s="90"/>
      <c r="C1317" s="90"/>
      <c r="D1317" s="93"/>
      <c r="E1317" s="93"/>
      <c r="F1317" s="93"/>
      <c r="G1317" s="93"/>
      <c r="H1317" s="93"/>
      <c r="I1317" s="93"/>
      <c r="J1317" s="93"/>
      <c r="K1317" s="93"/>
      <c r="L1317" s="92"/>
      <c r="M1317" s="93"/>
      <c r="N1317" s="91">
        <f t="shared" si="408"/>
        <v>0</v>
      </c>
      <c r="O1317" s="91" t="str">
        <f t="shared" si="409"/>
        <v/>
      </c>
      <c r="P1317" s="91" t="str">
        <f t="shared" si="410"/>
        <v/>
      </c>
      <c r="Q1317" s="91" t="str">
        <f t="shared" si="411"/>
        <v>HDJ</v>
      </c>
      <c r="R1317" s="82"/>
      <c r="S1317" s="95">
        <f t="shared" si="412"/>
        <v>0</v>
      </c>
      <c r="T1317" s="95">
        <f t="shared" si="413"/>
        <v>0</v>
      </c>
      <c r="U1317" s="79" t="e">
        <f>VLOOKUP($S1317,'Grille de Tarif OQN'!$B$2:$S$3603,U$1,0)</f>
        <v>#N/A</v>
      </c>
      <c r="V1317" s="79" t="e">
        <f>VLOOKUP($S1317,'Grille de Tarif OQN'!$B$2:$S$3603,V$1,0)</f>
        <v>#N/A</v>
      </c>
      <c r="W1317" s="79" t="e">
        <f>VLOOKUP($S1317,'Grille de Tarif OQN'!$B$2:$S$3603,W$1,0)</f>
        <v>#N/A</v>
      </c>
      <c r="X1317" s="79" t="e">
        <f>VLOOKUP($S1317,'Grille de Tarif OQN'!$B$2:$S$3603,X$1,0)</f>
        <v>#N/A</v>
      </c>
      <c r="Y1317" s="79" t="e">
        <f>VLOOKUP($S1317,'Grille de Tarif OQN'!$B$2:$S$3603,Y$1,0)</f>
        <v>#N/A</v>
      </c>
      <c r="Z1317" s="79" t="e">
        <f>VLOOKUP($S1317,'Grille de Tarif OQN'!$B$2:$S$3603,Z$1,0)</f>
        <v>#N/A</v>
      </c>
      <c r="AA1317" s="79" t="e">
        <f>VLOOKUP($S1317,'Grille de Tarif OQN'!$B$2:$S$3603,AA$1,0)</f>
        <v>#N/A</v>
      </c>
      <c r="AB1317" s="79" t="e">
        <f>VLOOKUP($S1317,'Grille de Tarif OQN'!$B$2:$S$3603,AB$1,0)</f>
        <v>#N/A</v>
      </c>
      <c r="AC1317" s="79" t="e">
        <f>VLOOKUP($S1317,'Grille de Tarif OQN'!$B$2:$S$3603,AC$1,0)</f>
        <v>#N/A</v>
      </c>
      <c r="AD1317" s="79" t="e">
        <f>VLOOKUP($S1317,'Grille de Tarif OQN'!$B$2:$S$3603,AD$1,0)</f>
        <v>#N/A</v>
      </c>
      <c r="AE1317" s="79" t="e">
        <f>VLOOKUP($S1317,'Grille de Tarif OQN'!$B$2:$S$3603,AE$1,0)</f>
        <v>#N/A</v>
      </c>
      <c r="AF1317" s="79" t="e">
        <f>VLOOKUP($S1317,'Grille de Tarif OQN'!$B$2:$S$3603,AF$1,0)</f>
        <v>#N/A</v>
      </c>
      <c r="AG1317" s="79" t="e">
        <f>VLOOKUP($S1317,'Grille de Tarif OQN'!$B$2:$S$3603,AG$1,0)</f>
        <v>#N/A</v>
      </c>
      <c r="AH1317" s="79" t="e">
        <f>VLOOKUP($S1317,'Grille de Tarif OQN'!$B$2:$S$3603,AH$1,0)</f>
        <v>#N/A</v>
      </c>
      <c r="AI1317" s="79" t="e">
        <f>VLOOKUP($S1317,'Grille de Tarif OQN'!$B$2:$S$3603,AI$1,0)</f>
        <v>#N/A</v>
      </c>
      <c r="AJ1317" s="79" t="e">
        <f>VLOOKUP($S1317,'Grille de Tarif OQN'!$B$2:$S$3603,AJ$1,0)</f>
        <v>#N/A</v>
      </c>
      <c r="AK1317" s="81"/>
      <c r="AL1317" s="81"/>
      <c r="AM1317" s="81"/>
      <c r="AN1317" s="81"/>
      <c r="AO1317" s="81"/>
      <c r="AP1317" s="81"/>
      <c r="AQ1317" s="81"/>
      <c r="AR1317" s="81"/>
      <c r="AS1317" s="81"/>
      <c r="AT1317" s="81"/>
      <c r="AU1317" s="72"/>
      <c r="AV1317"/>
      <c r="AW1317"/>
      <c r="AX1317"/>
      <c r="AY1317"/>
      <c r="AZ1317" s="96">
        <f t="shared" si="414"/>
        <v>0</v>
      </c>
      <c r="BA1317" s="24" t="e">
        <f t="shared" si="415"/>
        <v>#N/A</v>
      </c>
      <c r="BB1317" s="24" t="e">
        <f t="shared" si="416"/>
        <v>#N/A</v>
      </c>
      <c r="BC1317" s="24" t="e">
        <f t="shared" si="417"/>
        <v>#N/A</v>
      </c>
      <c r="BD1317" s="24" t="e">
        <f t="shared" si="418"/>
        <v>#N/A</v>
      </c>
      <c r="BE1317"/>
      <c r="BF1317" t="e">
        <f t="shared" si="419"/>
        <v>#N/A</v>
      </c>
      <c r="BG1317" t="str">
        <f t="shared" si="420"/>
        <v>HDJ</v>
      </c>
      <c r="BH1317" s="20" t="e">
        <f t="shared" si="421"/>
        <v>#N/A</v>
      </c>
      <c r="BI1317" s="20" t="e">
        <f t="shared" si="422"/>
        <v>#N/A</v>
      </c>
      <c r="BJ1317" s="20" t="e">
        <f t="shared" si="423"/>
        <v>#N/A</v>
      </c>
      <c r="BK1317" s="20" t="e">
        <f t="shared" si="424"/>
        <v>#N/A</v>
      </c>
      <c r="BL1317" s="20" t="e">
        <f t="shared" si="425"/>
        <v>#N/A</v>
      </c>
      <c r="BM1317" s="20" t="e">
        <f t="shared" si="427"/>
        <v>#N/A</v>
      </c>
      <c r="BN1317" s="20" t="e">
        <f t="shared" si="426"/>
        <v>#N/A</v>
      </c>
    </row>
    <row r="1318" spans="1:66">
      <c r="A1318" s="92"/>
      <c r="B1318" s="90"/>
      <c r="C1318" s="90"/>
      <c r="D1318" s="93"/>
      <c r="E1318" s="93"/>
      <c r="F1318" s="93"/>
      <c r="G1318" s="93"/>
      <c r="H1318" s="93"/>
      <c r="I1318" s="93"/>
      <c r="J1318" s="93"/>
      <c r="K1318" s="93"/>
      <c r="L1318" s="92"/>
      <c r="M1318" s="93"/>
      <c r="N1318" s="91">
        <f t="shared" si="408"/>
        <v>0</v>
      </c>
      <c r="O1318" s="91" t="str">
        <f t="shared" si="409"/>
        <v/>
      </c>
      <c r="P1318" s="91" t="str">
        <f t="shared" si="410"/>
        <v/>
      </c>
      <c r="Q1318" s="91" t="str">
        <f t="shared" si="411"/>
        <v>HDJ</v>
      </c>
      <c r="R1318" s="82"/>
      <c r="S1318" s="95">
        <f t="shared" si="412"/>
        <v>0</v>
      </c>
      <c r="T1318" s="95">
        <f t="shared" si="413"/>
        <v>0</v>
      </c>
      <c r="U1318" s="79" t="e">
        <f>VLOOKUP($S1318,'Grille de Tarif OQN'!$B$2:$S$3603,U$1,0)</f>
        <v>#N/A</v>
      </c>
      <c r="V1318" s="79" t="e">
        <f>VLOOKUP($S1318,'Grille de Tarif OQN'!$B$2:$S$3603,V$1,0)</f>
        <v>#N/A</v>
      </c>
      <c r="W1318" s="79" t="e">
        <f>VLOOKUP($S1318,'Grille de Tarif OQN'!$B$2:$S$3603,W$1,0)</f>
        <v>#N/A</v>
      </c>
      <c r="X1318" s="79" t="e">
        <f>VLOOKUP($S1318,'Grille de Tarif OQN'!$B$2:$S$3603,X$1,0)</f>
        <v>#N/A</v>
      </c>
      <c r="Y1318" s="79" t="e">
        <f>VLOOKUP($S1318,'Grille de Tarif OQN'!$B$2:$S$3603,Y$1,0)</f>
        <v>#N/A</v>
      </c>
      <c r="Z1318" s="79" t="e">
        <f>VLOOKUP($S1318,'Grille de Tarif OQN'!$B$2:$S$3603,Z$1,0)</f>
        <v>#N/A</v>
      </c>
      <c r="AA1318" s="79" t="e">
        <f>VLOOKUP($S1318,'Grille de Tarif OQN'!$B$2:$S$3603,AA$1,0)</f>
        <v>#N/A</v>
      </c>
      <c r="AB1318" s="79" t="e">
        <f>VLOOKUP($S1318,'Grille de Tarif OQN'!$B$2:$S$3603,AB$1,0)</f>
        <v>#N/A</v>
      </c>
      <c r="AC1318" s="79" t="e">
        <f>VLOOKUP($S1318,'Grille de Tarif OQN'!$B$2:$S$3603,AC$1,0)</f>
        <v>#N/A</v>
      </c>
      <c r="AD1318" s="79" t="e">
        <f>VLOOKUP($S1318,'Grille de Tarif OQN'!$B$2:$S$3603,AD$1,0)</f>
        <v>#N/A</v>
      </c>
      <c r="AE1318" s="79" t="e">
        <f>VLOOKUP($S1318,'Grille de Tarif OQN'!$B$2:$S$3603,AE$1,0)</f>
        <v>#N/A</v>
      </c>
      <c r="AF1318" s="79" t="e">
        <f>VLOOKUP($S1318,'Grille de Tarif OQN'!$B$2:$S$3603,AF$1,0)</f>
        <v>#N/A</v>
      </c>
      <c r="AG1318" s="79" t="e">
        <f>VLOOKUP($S1318,'Grille de Tarif OQN'!$B$2:$S$3603,AG$1,0)</f>
        <v>#N/A</v>
      </c>
      <c r="AH1318" s="79" t="e">
        <f>VLOOKUP($S1318,'Grille de Tarif OQN'!$B$2:$S$3603,AH$1,0)</f>
        <v>#N/A</v>
      </c>
      <c r="AI1318" s="79" t="e">
        <f>VLOOKUP($S1318,'Grille de Tarif OQN'!$B$2:$S$3603,AI$1,0)</f>
        <v>#N/A</v>
      </c>
      <c r="AJ1318" s="79" t="e">
        <f>VLOOKUP($S1318,'Grille de Tarif OQN'!$B$2:$S$3603,AJ$1,0)</f>
        <v>#N/A</v>
      </c>
      <c r="AK1318" s="81"/>
      <c r="AL1318" s="81"/>
      <c r="AM1318" s="81"/>
      <c r="AN1318" s="81"/>
      <c r="AO1318" s="81"/>
      <c r="AP1318" s="81"/>
      <c r="AQ1318" s="81"/>
      <c r="AR1318" s="81"/>
      <c r="AS1318" s="81"/>
      <c r="AT1318" s="81"/>
      <c r="AU1318" s="72"/>
      <c r="AV1318"/>
      <c r="AW1318"/>
      <c r="AX1318"/>
      <c r="AY1318"/>
      <c r="AZ1318" s="96">
        <f t="shared" si="414"/>
        <v>0</v>
      </c>
      <c r="BA1318" s="24" t="e">
        <f t="shared" si="415"/>
        <v>#N/A</v>
      </c>
      <c r="BB1318" s="24" t="e">
        <f t="shared" si="416"/>
        <v>#N/A</v>
      </c>
      <c r="BC1318" s="24" t="e">
        <f t="shared" si="417"/>
        <v>#N/A</v>
      </c>
      <c r="BD1318" s="24" t="e">
        <f t="shared" si="418"/>
        <v>#N/A</v>
      </c>
      <c r="BE1318"/>
      <c r="BF1318" t="e">
        <f t="shared" si="419"/>
        <v>#N/A</v>
      </c>
      <c r="BG1318" t="str">
        <f t="shared" si="420"/>
        <v>HDJ</v>
      </c>
      <c r="BH1318" s="20" t="e">
        <f t="shared" si="421"/>
        <v>#N/A</v>
      </c>
      <c r="BI1318" s="20" t="e">
        <f t="shared" si="422"/>
        <v>#N/A</v>
      </c>
      <c r="BJ1318" s="20" t="e">
        <f t="shared" si="423"/>
        <v>#N/A</v>
      </c>
      <c r="BK1318" s="20" t="e">
        <f t="shared" si="424"/>
        <v>#N/A</v>
      </c>
      <c r="BL1318" s="20" t="e">
        <f t="shared" si="425"/>
        <v>#N/A</v>
      </c>
      <c r="BM1318" s="20" t="e">
        <f t="shared" si="427"/>
        <v>#N/A</v>
      </c>
      <c r="BN1318" s="20" t="e">
        <f t="shared" si="426"/>
        <v>#N/A</v>
      </c>
    </row>
    <row r="1319" spans="1:66">
      <c r="A1319" s="92"/>
      <c r="B1319" s="90"/>
      <c r="C1319" s="90"/>
      <c r="D1319" s="93"/>
      <c r="E1319" s="93"/>
      <c r="F1319" s="93"/>
      <c r="G1319" s="93"/>
      <c r="H1319" s="93"/>
      <c r="I1319" s="93"/>
      <c r="J1319" s="93"/>
      <c r="K1319" s="93"/>
      <c r="L1319" s="92"/>
      <c r="M1319" s="93"/>
      <c r="N1319" s="91">
        <f t="shared" si="408"/>
        <v>0</v>
      </c>
      <c r="O1319" s="91" t="str">
        <f t="shared" si="409"/>
        <v/>
      </c>
      <c r="P1319" s="91" t="str">
        <f t="shared" si="410"/>
        <v/>
      </c>
      <c r="Q1319" s="91" t="str">
        <f t="shared" si="411"/>
        <v>HDJ</v>
      </c>
      <c r="R1319" s="82"/>
      <c r="S1319" s="95">
        <f t="shared" si="412"/>
        <v>0</v>
      </c>
      <c r="T1319" s="95">
        <f t="shared" si="413"/>
        <v>0</v>
      </c>
      <c r="U1319" s="79" t="e">
        <f>VLOOKUP($S1319,'Grille de Tarif OQN'!$B$2:$S$3603,U$1,0)</f>
        <v>#N/A</v>
      </c>
      <c r="V1319" s="79" t="e">
        <f>VLOOKUP($S1319,'Grille de Tarif OQN'!$B$2:$S$3603,V$1,0)</f>
        <v>#N/A</v>
      </c>
      <c r="W1319" s="79" t="e">
        <f>VLOOKUP($S1319,'Grille de Tarif OQN'!$B$2:$S$3603,W$1,0)</f>
        <v>#N/A</v>
      </c>
      <c r="X1319" s="79" t="e">
        <f>VLOOKUP($S1319,'Grille de Tarif OQN'!$B$2:$S$3603,X$1,0)</f>
        <v>#N/A</v>
      </c>
      <c r="Y1319" s="79" t="e">
        <f>VLOOKUP($S1319,'Grille de Tarif OQN'!$B$2:$S$3603,Y$1,0)</f>
        <v>#N/A</v>
      </c>
      <c r="Z1319" s="79" t="e">
        <f>VLOOKUP($S1319,'Grille de Tarif OQN'!$B$2:$S$3603,Z$1,0)</f>
        <v>#N/A</v>
      </c>
      <c r="AA1319" s="79" t="e">
        <f>VLOOKUP($S1319,'Grille de Tarif OQN'!$B$2:$S$3603,AA$1,0)</f>
        <v>#N/A</v>
      </c>
      <c r="AB1319" s="79" t="e">
        <f>VLOOKUP($S1319,'Grille de Tarif OQN'!$B$2:$S$3603,AB$1,0)</f>
        <v>#N/A</v>
      </c>
      <c r="AC1319" s="79" t="e">
        <f>VLOOKUP($S1319,'Grille de Tarif OQN'!$B$2:$S$3603,AC$1,0)</f>
        <v>#N/A</v>
      </c>
      <c r="AD1319" s="79" t="e">
        <f>VLOOKUP($S1319,'Grille de Tarif OQN'!$B$2:$S$3603,AD$1,0)</f>
        <v>#N/A</v>
      </c>
      <c r="AE1319" s="79" t="e">
        <f>VLOOKUP($S1319,'Grille de Tarif OQN'!$B$2:$S$3603,AE$1,0)</f>
        <v>#N/A</v>
      </c>
      <c r="AF1319" s="79" t="e">
        <f>VLOOKUP($S1319,'Grille de Tarif OQN'!$B$2:$S$3603,AF$1,0)</f>
        <v>#N/A</v>
      </c>
      <c r="AG1319" s="79" t="e">
        <f>VLOOKUP($S1319,'Grille de Tarif OQN'!$B$2:$S$3603,AG$1,0)</f>
        <v>#N/A</v>
      </c>
      <c r="AH1319" s="79" t="e">
        <f>VLOOKUP($S1319,'Grille de Tarif OQN'!$B$2:$S$3603,AH$1,0)</f>
        <v>#N/A</v>
      </c>
      <c r="AI1319" s="79" t="e">
        <f>VLOOKUP($S1319,'Grille de Tarif OQN'!$B$2:$S$3603,AI$1,0)</f>
        <v>#N/A</v>
      </c>
      <c r="AJ1319" s="79" t="e">
        <f>VLOOKUP($S1319,'Grille de Tarif OQN'!$B$2:$S$3603,AJ$1,0)</f>
        <v>#N/A</v>
      </c>
      <c r="AK1319" s="81"/>
      <c r="AL1319" s="81"/>
      <c r="AM1319" s="81"/>
      <c r="AN1319" s="81"/>
      <c r="AO1319" s="81"/>
      <c r="AP1319" s="81"/>
      <c r="AQ1319" s="81"/>
      <c r="AR1319" s="81"/>
      <c r="AS1319" s="81"/>
      <c r="AT1319" s="81"/>
      <c r="AU1319" s="72"/>
      <c r="AV1319"/>
      <c r="AW1319"/>
      <c r="AX1319"/>
      <c r="AY1319"/>
      <c r="AZ1319" s="96">
        <f t="shared" si="414"/>
        <v>0</v>
      </c>
      <c r="BA1319" s="24" t="e">
        <f t="shared" si="415"/>
        <v>#N/A</v>
      </c>
      <c r="BB1319" s="24" t="e">
        <f t="shared" si="416"/>
        <v>#N/A</v>
      </c>
      <c r="BC1319" s="24" t="e">
        <f t="shared" si="417"/>
        <v>#N/A</v>
      </c>
      <c r="BD1319" s="24" t="e">
        <f t="shared" si="418"/>
        <v>#N/A</v>
      </c>
      <c r="BE1319"/>
      <c r="BF1319" t="e">
        <f t="shared" si="419"/>
        <v>#N/A</v>
      </c>
      <c r="BG1319" t="str">
        <f t="shared" si="420"/>
        <v>HDJ</v>
      </c>
      <c r="BH1319" s="20" t="e">
        <f t="shared" si="421"/>
        <v>#N/A</v>
      </c>
      <c r="BI1319" s="20" t="e">
        <f t="shared" si="422"/>
        <v>#N/A</v>
      </c>
      <c r="BJ1319" s="20" t="e">
        <f t="shared" si="423"/>
        <v>#N/A</v>
      </c>
      <c r="BK1319" s="20" t="e">
        <f t="shared" si="424"/>
        <v>#N/A</v>
      </c>
      <c r="BL1319" s="20" t="e">
        <f t="shared" si="425"/>
        <v>#N/A</v>
      </c>
      <c r="BM1319" s="20" t="e">
        <f t="shared" si="427"/>
        <v>#N/A</v>
      </c>
      <c r="BN1319" s="20" t="e">
        <f t="shared" si="426"/>
        <v>#N/A</v>
      </c>
    </row>
    <row r="1320" spans="1:66">
      <c r="A1320" s="92"/>
      <c r="B1320" s="90"/>
      <c r="C1320" s="90"/>
      <c r="D1320" s="93"/>
      <c r="E1320" s="93"/>
      <c r="F1320" s="93"/>
      <c r="G1320" s="93"/>
      <c r="H1320" s="93"/>
      <c r="I1320" s="93"/>
      <c r="J1320" s="93"/>
      <c r="K1320" s="93"/>
      <c r="L1320" s="92"/>
      <c r="M1320" s="93"/>
      <c r="N1320" s="91">
        <f t="shared" si="408"/>
        <v>0</v>
      </c>
      <c r="O1320" s="91" t="str">
        <f t="shared" si="409"/>
        <v/>
      </c>
      <c r="P1320" s="91" t="str">
        <f t="shared" si="410"/>
        <v/>
      </c>
      <c r="Q1320" s="91" t="str">
        <f t="shared" si="411"/>
        <v>HDJ</v>
      </c>
      <c r="R1320" s="82"/>
      <c r="S1320" s="95">
        <f t="shared" si="412"/>
        <v>0</v>
      </c>
      <c r="T1320" s="95">
        <f t="shared" si="413"/>
        <v>0</v>
      </c>
      <c r="U1320" s="79" t="e">
        <f>VLOOKUP($S1320,'Grille de Tarif OQN'!$B$2:$S$3603,U$1,0)</f>
        <v>#N/A</v>
      </c>
      <c r="V1320" s="79" t="e">
        <f>VLOOKUP($S1320,'Grille de Tarif OQN'!$B$2:$S$3603,V$1,0)</f>
        <v>#N/A</v>
      </c>
      <c r="W1320" s="79" t="e">
        <f>VLOOKUP($S1320,'Grille de Tarif OQN'!$B$2:$S$3603,W$1,0)</f>
        <v>#N/A</v>
      </c>
      <c r="X1320" s="79" t="e">
        <f>VLOOKUP($S1320,'Grille de Tarif OQN'!$B$2:$S$3603,X$1,0)</f>
        <v>#N/A</v>
      </c>
      <c r="Y1320" s="79" t="e">
        <f>VLOOKUP($S1320,'Grille de Tarif OQN'!$B$2:$S$3603,Y$1,0)</f>
        <v>#N/A</v>
      </c>
      <c r="Z1320" s="79" t="e">
        <f>VLOOKUP($S1320,'Grille de Tarif OQN'!$B$2:$S$3603,Z$1,0)</f>
        <v>#N/A</v>
      </c>
      <c r="AA1320" s="79" t="e">
        <f>VLOOKUP($S1320,'Grille de Tarif OQN'!$B$2:$S$3603,AA$1,0)</f>
        <v>#N/A</v>
      </c>
      <c r="AB1320" s="79" t="e">
        <f>VLOOKUP($S1320,'Grille de Tarif OQN'!$B$2:$S$3603,AB$1,0)</f>
        <v>#N/A</v>
      </c>
      <c r="AC1320" s="79" t="e">
        <f>VLOOKUP($S1320,'Grille de Tarif OQN'!$B$2:$S$3603,AC$1,0)</f>
        <v>#N/A</v>
      </c>
      <c r="AD1320" s="79" t="e">
        <f>VLOOKUP($S1320,'Grille de Tarif OQN'!$B$2:$S$3603,AD$1,0)</f>
        <v>#N/A</v>
      </c>
      <c r="AE1320" s="79" t="e">
        <f>VLOOKUP($S1320,'Grille de Tarif OQN'!$B$2:$S$3603,AE$1,0)</f>
        <v>#N/A</v>
      </c>
      <c r="AF1320" s="79" t="e">
        <f>VLOOKUP($S1320,'Grille de Tarif OQN'!$B$2:$S$3603,AF$1,0)</f>
        <v>#N/A</v>
      </c>
      <c r="AG1320" s="79" t="e">
        <f>VLOOKUP($S1320,'Grille de Tarif OQN'!$B$2:$S$3603,AG$1,0)</f>
        <v>#N/A</v>
      </c>
      <c r="AH1320" s="79" t="e">
        <f>VLOOKUP($S1320,'Grille de Tarif OQN'!$B$2:$S$3603,AH$1,0)</f>
        <v>#N/A</v>
      </c>
      <c r="AI1320" s="79" t="e">
        <f>VLOOKUP($S1320,'Grille de Tarif OQN'!$B$2:$S$3603,AI$1,0)</f>
        <v>#N/A</v>
      </c>
      <c r="AJ1320" s="79" t="e">
        <f>VLOOKUP($S1320,'Grille de Tarif OQN'!$B$2:$S$3603,AJ$1,0)</f>
        <v>#N/A</v>
      </c>
      <c r="AK1320" s="81"/>
      <c r="AL1320" s="81"/>
      <c r="AM1320" s="81"/>
      <c r="AN1320" s="81"/>
      <c r="AO1320" s="81"/>
      <c r="AP1320" s="81"/>
      <c r="AQ1320" s="81"/>
      <c r="AR1320" s="81"/>
      <c r="AS1320" s="81"/>
      <c r="AT1320" s="81"/>
      <c r="AU1320" s="72"/>
      <c r="AV1320"/>
      <c r="AW1320"/>
      <c r="AX1320"/>
      <c r="AY1320"/>
      <c r="AZ1320" s="96">
        <f t="shared" si="414"/>
        <v>0</v>
      </c>
      <c r="BA1320" s="24" t="e">
        <f t="shared" si="415"/>
        <v>#N/A</v>
      </c>
      <c r="BB1320" s="24" t="e">
        <f t="shared" si="416"/>
        <v>#N/A</v>
      </c>
      <c r="BC1320" s="24" t="e">
        <f t="shared" si="417"/>
        <v>#N/A</v>
      </c>
      <c r="BD1320" s="24" t="e">
        <f t="shared" si="418"/>
        <v>#N/A</v>
      </c>
      <c r="BE1320"/>
      <c r="BF1320" t="e">
        <f t="shared" si="419"/>
        <v>#N/A</v>
      </c>
      <c r="BG1320" t="str">
        <f t="shared" si="420"/>
        <v>HDJ</v>
      </c>
      <c r="BH1320" s="20" t="e">
        <f t="shared" si="421"/>
        <v>#N/A</v>
      </c>
      <c r="BI1320" s="20" t="e">
        <f t="shared" si="422"/>
        <v>#N/A</v>
      </c>
      <c r="BJ1320" s="20" t="e">
        <f t="shared" si="423"/>
        <v>#N/A</v>
      </c>
      <c r="BK1320" s="20" t="e">
        <f t="shared" si="424"/>
        <v>#N/A</v>
      </c>
      <c r="BL1320" s="20" t="e">
        <f t="shared" si="425"/>
        <v>#N/A</v>
      </c>
      <c r="BM1320" s="20" t="e">
        <f t="shared" si="427"/>
        <v>#N/A</v>
      </c>
      <c r="BN1320" s="20" t="e">
        <f t="shared" si="426"/>
        <v>#N/A</v>
      </c>
    </row>
    <row r="1321" spans="1:66">
      <c r="A1321" s="92"/>
      <c r="B1321" s="90"/>
      <c r="C1321" s="90"/>
      <c r="D1321" s="93"/>
      <c r="E1321" s="93"/>
      <c r="F1321" s="93"/>
      <c r="G1321" s="93"/>
      <c r="H1321" s="93"/>
      <c r="I1321" s="93"/>
      <c r="J1321" s="93"/>
      <c r="K1321" s="93"/>
      <c r="L1321" s="92"/>
      <c r="M1321" s="93"/>
      <c r="N1321" s="91">
        <f t="shared" si="408"/>
        <v>0</v>
      </c>
      <c r="O1321" s="91" t="str">
        <f t="shared" si="409"/>
        <v/>
      </c>
      <c r="P1321" s="91" t="str">
        <f t="shared" si="410"/>
        <v/>
      </c>
      <c r="Q1321" s="91" t="str">
        <f t="shared" si="411"/>
        <v>HDJ</v>
      </c>
      <c r="R1321" s="82"/>
      <c r="S1321" s="95">
        <f t="shared" si="412"/>
        <v>0</v>
      </c>
      <c r="T1321" s="95">
        <f t="shared" si="413"/>
        <v>0</v>
      </c>
      <c r="U1321" s="79" t="e">
        <f>VLOOKUP($S1321,'Grille de Tarif OQN'!$B$2:$S$3603,U$1,0)</f>
        <v>#N/A</v>
      </c>
      <c r="V1321" s="79" t="e">
        <f>VLOOKUP($S1321,'Grille de Tarif OQN'!$B$2:$S$3603,V$1,0)</f>
        <v>#N/A</v>
      </c>
      <c r="W1321" s="79" t="e">
        <f>VLOOKUP($S1321,'Grille de Tarif OQN'!$B$2:$S$3603,W$1,0)</f>
        <v>#N/A</v>
      </c>
      <c r="X1321" s="79" t="e">
        <f>VLOOKUP($S1321,'Grille de Tarif OQN'!$B$2:$S$3603,X$1,0)</f>
        <v>#N/A</v>
      </c>
      <c r="Y1321" s="79" t="e">
        <f>VLOOKUP($S1321,'Grille de Tarif OQN'!$B$2:$S$3603,Y$1,0)</f>
        <v>#N/A</v>
      </c>
      <c r="Z1321" s="79" t="e">
        <f>VLOOKUP($S1321,'Grille de Tarif OQN'!$B$2:$S$3603,Z$1,0)</f>
        <v>#N/A</v>
      </c>
      <c r="AA1321" s="79" t="e">
        <f>VLOOKUP($S1321,'Grille de Tarif OQN'!$B$2:$S$3603,AA$1,0)</f>
        <v>#N/A</v>
      </c>
      <c r="AB1321" s="79" t="e">
        <f>VLOOKUP($S1321,'Grille de Tarif OQN'!$B$2:$S$3603,AB$1,0)</f>
        <v>#N/A</v>
      </c>
      <c r="AC1321" s="79" t="e">
        <f>VLOOKUP($S1321,'Grille de Tarif OQN'!$B$2:$S$3603,AC$1,0)</f>
        <v>#N/A</v>
      </c>
      <c r="AD1321" s="79" t="e">
        <f>VLOOKUP($S1321,'Grille de Tarif OQN'!$B$2:$S$3603,AD$1,0)</f>
        <v>#N/A</v>
      </c>
      <c r="AE1321" s="79" t="e">
        <f>VLOOKUP($S1321,'Grille de Tarif OQN'!$B$2:$S$3603,AE$1,0)</f>
        <v>#N/A</v>
      </c>
      <c r="AF1321" s="79" t="e">
        <f>VLOOKUP($S1321,'Grille de Tarif OQN'!$B$2:$S$3603,AF$1,0)</f>
        <v>#N/A</v>
      </c>
      <c r="AG1321" s="79" t="e">
        <f>VLOOKUP($S1321,'Grille de Tarif OQN'!$B$2:$S$3603,AG$1,0)</f>
        <v>#N/A</v>
      </c>
      <c r="AH1321" s="79" t="e">
        <f>VLOOKUP($S1321,'Grille de Tarif OQN'!$B$2:$S$3603,AH$1,0)</f>
        <v>#N/A</v>
      </c>
      <c r="AI1321" s="79" t="e">
        <f>VLOOKUP($S1321,'Grille de Tarif OQN'!$B$2:$S$3603,AI$1,0)</f>
        <v>#N/A</v>
      </c>
      <c r="AJ1321" s="79" t="e">
        <f>VLOOKUP($S1321,'Grille de Tarif OQN'!$B$2:$S$3603,AJ$1,0)</f>
        <v>#N/A</v>
      </c>
      <c r="AK1321" s="81"/>
      <c r="AL1321" s="81"/>
      <c r="AM1321" s="81"/>
      <c r="AN1321" s="81"/>
      <c r="AO1321" s="81"/>
      <c r="AP1321" s="81"/>
      <c r="AQ1321" s="81"/>
      <c r="AR1321" s="81"/>
      <c r="AS1321" s="81"/>
      <c r="AT1321" s="81"/>
      <c r="AU1321" s="72"/>
      <c r="AV1321"/>
      <c r="AW1321"/>
      <c r="AX1321"/>
      <c r="AY1321"/>
      <c r="AZ1321" s="96">
        <f t="shared" si="414"/>
        <v>0</v>
      </c>
      <c r="BA1321" s="24" t="e">
        <f t="shared" si="415"/>
        <v>#N/A</v>
      </c>
      <c r="BB1321" s="24" t="e">
        <f t="shared" si="416"/>
        <v>#N/A</v>
      </c>
      <c r="BC1321" s="24" t="e">
        <f t="shared" si="417"/>
        <v>#N/A</v>
      </c>
      <c r="BD1321" s="24" t="e">
        <f t="shared" si="418"/>
        <v>#N/A</v>
      </c>
      <c r="BE1321"/>
      <c r="BF1321" t="e">
        <f t="shared" si="419"/>
        <v>#N/A</v>
      </c>
      <c r="BG1321" t="str">
        <f t="shared" si="420"/>
        <v>HDJ</v>
      </c>
      <c r="BH1321" s="20" t="e">
        <f t="shared" si="421"/>
        <v>#N/A</v>
      </c>
      <c r="BI1321" s="20" t="e">
        <f t="shared" si="422"/>
        <v>#N/A</v>
      </c>
      <c r="BJ1321" s="20" t="e">
        <f t="shared" si="423"/>
        <v>#N/A</v>
      </c>
      <c r="BK1321" s="20" t="e">
        <f t="shared" si="424"/>
        <v>#N/A</v>
      </c>
      <c r="BL1321" s="20" t="e">
        <f t="shared" si="425"/>
        <v>#N/A</v>
      </c>
      <c r="BM1321" s="20" t="e">
        <f t="shared" si="427"/>
        <v>#N/A</v>
      </c>
      <c r="BN1321" s="20" t="e">
        <f t="shared" si="426"/>
        <v>#N/A</v>
      </c>
    </row>
    <row r="1322" spans="1:66">
      <c r="A1322" s="92"/>
      <c r="B1322" s="90"/>
      <c r="C1322" s="90"/>
      <c r="D1322" s="93"/>
      <c r="E1322" s="93"/>
      <c r="F1322" s="93"/>
      <c r="G1322" s="93"/>
      <c r="H1322" s="93"/>
      <c r="I1322" s="93"/>
      <c r="J1322" s="93"/>
      <c r="K1322" s="93"/>
      <c r="L1322" s="92"/>
      <c r="M1322" s="93"/>
      <c r="N1322" s="91">
        <f t="shared" si="408"/>
        <v>0</v>
      </c>
      <c r="O1322" s="91" t="str">
        <f t="shared" si="409"/>
        <v/>
      </c>
      <c r="P1322" s="91" t="str">
        <f t="shared" si="410"/>
        <v/>
      </c>
      <c r="Q1322" s="91" t="str">
        <f t="shared" si="411"/>
        <v>HDJ</v>
      </c>
      <c r="R1322" s="82"/>
      <c r="S1322" s="95">
        <f t="shared" si="412"/>
        <v>0</v>
      </c>
      <c r="T1322" s="95">
        <f t="shared" si="413"/>
        <v>0</v>
      </c>
      <c r="U1322" s="79" t="e">
        <f>VLOOKUP($S1322,'Grille de Tarif OQN'!$B$2:$S$3603,U$1,0)</f>
        <v>#N/A</v>
      </c>
      <c r="V1322" s="79" t="e">
        <f>VLOOKUP($S1322,'Grille de Tarif OQN'!$B$2:$S$3603,V$1,0)</f>
        <v>#N/A</v>
      </c>
      <c r="W1322" s="79" t="e">
        <f>VLOOKUP($S1322,'Grille de Tarif OQN'!$B$2:$S$3603,W$1,0)</f>
        <v>#N/A</v>
      </c>
      <c r="X1322" s="79" t="e">
        <f>VLOOKUP($S1322,'Grille de Tarif OQN'!$B$2:$S$3603,X$1,0)</f>
        <v>#N/A</v>
      </c>
      <c r="Y1322" s="79" t="e">
        <f>VLOOKUP($S1322,'Grille de Tarif OQN'!$B$2:$S$3603,Y$1,0)</f>
        <v>#N/A</v>
      </c>
      <c r="Z1322" s="79" t="e">
        <f>VLOOKUP($S1322,'Grille de Tarif OQN'!$B$2:$S$3603,Z$1,0)</f>
        <v>#N/A</v>
      </c>
      <c r="AA1322" s="79" t="e">
        <f>VLOOKUP($S1322,'Grille de Tarif OQN'!$B$2:$S$3603,AA$1,0)</f>
        <v>#N/A</v>
      </c>
      <c r="AB1322" s="79" t="e">
        <f>VLOOKUP($S1322,'Grille de Tarif OQN'!$B$2:$S$3603,AB$1,0)</f>
        <v>#N/A</v>
      </c>
      <c r="AC1322" s="79" t="e">
        <f>VLOOKUP($S1322,'Grille de Tarif OQN'!$B$2:$S$3603,AC$1,0)</f>
        <v>#N/A</v>
      </c>
      <c r="AD1322" s="79" t="e">
        <f>VLOOKUP($S1322,'Grille de Tarif OQN'!$B$2:$S$3603,AD$1,0)</f>
        <v>#N/A</v>
      </c>
      <c r="AE1322" s="79" t="e">
        <f>VLOOKUP($S1322,'Grille de Tarif OQN'!$B$2:$S$3603,AE$1,0)</f>
        <v>#N/A</v>
      </c>
      <c r="AF1322" s="79" t="e">
        <f>VLOOKUP($S1322,'Grille de Tarif OQN'!$B$2:$S$3603,AF$1,0)</f>
        <v>#N/A</v>
      </c>
      <c r="AG1322" s="79" t="e">
        <f>VLOOKUP($S1322,'Grille de Tarif OQN'!$B$2:$S$3603,AG$1,0)</f>
        <v>#N/A</v>
      </c>
      <c r="AH1322" s="79" t="e">
        <f>VLOOKUP($S1322,'Grille de Tarif OQN'!$B$2:$S$3603,AH$1,0)</f>
        <v>#N/A</v>
      </c>
      <c r="AI1322" s="79" t="e">
        <f>VLOOKUP($S1322,'Grille de Tarif OQN'!$B$2:$S$3603,AI$1,0)</f>
        <v>#N/A</v>
      </c>
      <c r="AJ1322" s="79" t="e">
        <f>VLOOKUP($S1322,'Grille de Tarif OQN'!$B$2:$S$3603,AJ$1,0)</f>
        <v>#N/A</v>
      </c>
      <c r="AK1322" s="81"/>
      <c r="AL1322" s="81"/>
      <c r="AM1322" s="81"/>
      <c r="AN1322" s="81"/>
      <c r="AO1322" s="81"/>
      <c r="AP1322" s="81"/>
      <c r="AQ1322" s="81"/>
      <c r="AR1322" s="81"/>
      <c r="AS1322" s="81"/>
      <c r="AT1322" s="81"/>
      <c r="AU1322" s="72"/>
      <c r="AV1322"/>
      <c r="AW1322"/>
      <c r="AX1322"/>
      <c r="AY1322"/>
      <c r="AZ1322" s="96">
        <f t="shared" si="414"/>
        <v>0</v>
      </c>
      <c r="BA1322" s="24" t="e">
        <f t="shared" si="415"/>
        <v>#N/A</v>
      </c>
      <c r="BB1322" s="24" t="e">
        <f t="shared" si="416"/>
        <v>#N/A</v>
      </c>
      <c r="BC1322" s="24" t="e">
        <f t="shared" si="417"/>
        <v>#N/A</v>
      </c>
      <c r="BD1322" s="24" t="e">
        <f t="shared" si="418"/>
        <v>#N/A</v>
      </c>
      <c r="BE1322"/>
      <c r="BF1322" t="e">
        <f t="shared" si="419"/>
        <v>#N/A</v>
      </c>
      <c r="BG1322" t="str">
        <f t="shared" si="420"/>
        <v>HDJ</v>
      </c>
      <c r="BH1322" s="20" t="e">
        <f t="shared" si="421"/>
        <v>#N/A</v>
      </c>
      <c r="BI1322" s="20" t="e">
        <f t="shared" si="422"/>
        <v>#N/A</v>
      </c>
      <c r="BJ1322" s="20" t="e">
        <f t="shared" si="423"/>
        <v>#N/A</v>
      </c>
      <c r="BK1322" s="20" t="e">
        <f t="shared" si="424"/>
        <v>#N/A</v>
      </c>
      <c r="BL1322" s="20" t="e">
        <f t="shared" si="425"/>
        <v>#N/A</v>
      </c>
      <c r="BM1322" s="20" t="e">
        <f t="shared" si="427"/>
        <v>#N/A</v>
      </c>
      <c r="BN1322" s="20" t="e">
        <f t="shared" si="426"/>
        <v>#N/A</v>
      </c>
    </row>
    <row r="1323" spans="1:66">
      <c r="A1323" s="92"/>
      <c r="B1323" s="90"/>
      <c r="C1323" s="90"/>
      <c r="D1323" s="93"/>
      <c r="E1323" s="93"/>
      <c r="F1323" s="93"/>
      <c r="G1323" s="93"/>
      <c r="H1323" s="93"/>
      <c r="I1323" s="93"/>
      <c r="J1323" s="93"/>
      <c r="K1323" s="93"/>
      <c r="L1323" s="92"/>
      <c r="M1323" s="93"/>
      <c r="N1323" s="91">
        <f t="shared" si="408"/>
        <v>0</v>
      </c>
      <c r="O1323" s="91" t="str">
        <f t="shared" si="409"/>
        <v/>
      </c>
      <c r="P1323" s="91" t="str">
        <f t="shared" si="410"/>
        <v/>
      </c>
      <c r="Q1323" s="91" t="str">
        <f t="shared" si="411"/>
        <v>HDJ</v>
      </c>
      <c r="R1323" s="82"/>
      <c r="S1323" s="95">
        <f t="shared" si="412"/>
        <v>0</v>
      </c>
      <c r="T1323" s="95">
        <f t="shared" si="413"/>
        <v>0</v>
      </c>
      <c r="U1323" s="79" t="e">
        <f>VLOOKUP($S1323,'Grille de Tarif OQN'!$B$2:$S$3603,U$1,0)</f>
        <v>#N/A</v>
      </c>
      <c r="V1323" s="79" t="e">
        <f>VLOOKUP($S1323,'Grille de Tarif OQN'!$B$2:$S$3603,V$1,0)</f>
        <v>#N/A</v>
      </c>
      <c r="W1323" s="79" t="e">
        <f>VLOOKUP($S1323,'Grille de Tarif OQN'!$B$2:$S$3603,W$1,0)</f>
        <v>#N/A</v>
      </c>
      <c r="X1323" s="79" t="e">
        <f>VLOOKUP($S1323,'Grille de Tarif OQN'!$B$2:$S$3603,X$1,0)</f>
        <v>#N/A</v>
      </c>
      <c r="Y1323" s="79" t="e">
        <f>VLOOKUP($S1323,'Grille de Tarif OQN'!$B$2:$S$3603,Y$1,0)</f>
        <v>#N/A</v>
      </c>
      <c r="Z1323" s="79" t="e">
        <f>VLOOKUP($S1323,'Grille de Tarif OQN'!$B$2:$S$3603,Z$1,0)</f>
        <v>#N/A</v>
      </c>
      <c r="AA1323" s="79" t="e">
        <f>VLOOKUP($S1323,'Grille de Tarif OQN'!$B$2:$S$3603,AA$1,0)</f>
        <v>#N/A</v>
      </c>
      <c r="AB1323" s="79" t="e">
        <f>VLOOKUP($S1323,'Grille de Tarif OQN'!$B$2:$S$3603,AB$1,0)</f>
        <v>#N/A</v>
      </c>
      <c r="AC1323" s="79" t="e">
        <f>VLOOKUP($S1323,'Grille de Tarif OQN'!$B$2:$S$3603,AC$1,0)</f>
        <v>#N/A</v>
      </c>
      <c r="AD1323" s="79" t="e">
        <f>VLOOKUP($S1323,'Grille de Tarif OQN'!$B$2:$S$3603,AD$1,0)</f>
        <v>#N/A</v>
      </c>
      <c r="AE1323" s="79" t="e">
        <f>VLOOKUP($S1323,'Grille de Tarif OQN'!$B$2:$S$3603,AE$1,0)</f>
        <v>#N/A</v>
      </c>
      <c r="AF1323" s="79" t="e">
        <f>VLOOKUP($S1323,'Grille de Tarif OQN'!$B$2:$S$3603,AF$1,0)</f>
        <v>#N/A</v>
      </c>
      <c r="AG1323" s="79" t="e">
        <f>VLOOKUP($S1323,'Grille de Tarif OQN'!$B$2:$S$3603,AG$1,0)</f>
        <v>#N/A</v>
      </c>
      <c r="AH1323" s="79" t="e">
        <f>VLOOKUP($S1323,'Grille de Tarif OQN'!$B$2:$S$3603,AH$1,0)</f>
        <v>#N/A</v>
      </c>
      <c r="AI1323" s="79" t="e">
        <f>VLOOKUP($S1323,'Grille de Tarif OQN'!$B$2:$S$3603,AI$1,0)</f>
        <v>#N/A</v>
      </c>
      <c r="AJ1323" s="79" t="e">
        <f>VLOOKUP($S1323,'Grille de Tarif OQN'!$B$2:$S$3603,AJ$1,0)</f>
        <v>#N/A</v>
      </c>
      <c r="AK1323" s="81"/>
      <c r="AL1323" s="81"/>
      <c r="AM1323" s="81"/>
      <c r="AN1323" s="81"/>
      <c r="AO1323" s="81"/>
      <c r="AP1323" s="81"/>
      <c r="AQ1323" s="81"/>
      <c r="AR1323" s="81"/>
      <c r="AS1323" s="81"/>
      <c r="AT1323" s="81"/>
      <c r="AU1323" s="72"/>
      <c r="AV1323"/>
      <c r="AW1323"/>
      <c r="AX1323"/>
      <c r="AY1323"/>
      <c r="AZ1323" s="96">
        <f t="shared" si="414"/>
        <v>0</v>
      </c>
      <c r="BA1323" s="24" t="e">
        <f t="shared" si="415"/>
        <v>#N/A</v>
      </c>
      <c r="BB1323" s="24" t="e">
        <f t="shared" si="416"/>
        <v>#N/A</v>
      </c>
      <c r="BC1323" s="24" t="e">
        <f t="shared" si="417"/>
        <v>#N/A</v>
      </c>
      <c r="BD1323" s="24" t="e">
        <f t="shared" si="418"/>
        <v>#N/A</v>
      </c>
      <c r="BE1323"/>
      <c r="BF1323" t="e">
        <f t="shared" si="419"/>
        <v>#N/A</v>
      </c>
      <c r="BG1323" t="str">
        <f t="shared" si="420"/>
        <v>HDJ</v>
      </c>
      <c r="BH1323" s="20" t="e">
        <f t="shared" si="421"/>
        <v>#N/A</v>
      </c>
      <c r="BI1323" s="20" t="e">
        <f t="shared" si="422"/>
        <v>#N/A</v>
      </c>
      <c r="BJ1323" s="20" t="e">
        <f t="shared" si="423"/>
        <v>#N/A</v>
      </c>
      <c r="BK1323" s="20" t="e">
        <f t="shared" si="424"/>
        <v>#N/A</v>
      </c>
      <c r="BL1323" s="20" t="e">
        <f t="shared" si="425"/>
        <v>#N/A</v>
      </c>
      <c r="BM1323" s="20" t="e">
        <f t="shared" si="427"/>
        <v>#N/A</v>
      </c>
      <c r="BN1323" s="20" t="e">
        <f t="shared" si="426"/>
        <v>#N/A</v>
      </c>
    </row>
    <row r="1324" spans="1:66">
      <c r="A1324" s="92"/>
      <c r="B1324" s="90"/>
      <c r="C1324" s="90"/>
      <c r="D1324" s="93"/>
      <c r="E1324" s="93"/>
      <c r="F1324" s="93"/>
      <c r="G1324" s="93"/>
      <c r="H1324" s="93"/>
      <c r="I1324" s="93"/>
      <c r="J1324" s="93"/>
      <c r="K1324" s="93"/>
      <c r="L1324" s="92"/>
      <c r="M1324" s="93"/>
      <c r="N1324" s="91">
        <f t="shared" si="408"/>
        <v>0</v>
      </c>
      <c r="O1324" s="91" t="str">
        <f t="shared" si="409"/>
        <v/>
      </c>
      <c r="P1324" s="91" t="str">
        <f t="shared" si="410"/>
        <v/>
      </c>
      <c r="Q1324" s="91" t="str">
        <f t="shared" si="411"/>
        <v>HDJ</v>
      </c>
      <c r="R1324" s="82"/>
      <c r="S1324" s="95">
        <f t="shared" si="412"/>
        <v>0</v>
      </c>
      <c r="T1324" s="95">
        <f t="shared" si="413"/>
        <v>0</v>
      </c>
      <c r="U1324" s="79" t="e">
        <f>VLOOKUP($S1324,'Grille de Tarif OQN'!$B$2:$S$3603,U$1,0)</f>
        <v>#N/A</v>
      </c>
      <c r="V1324" s="79" t="e">
        <f>VLOOKUP($S1324,'Grille de Tarif OQN'!$B$2:$S$3603,V$1,0)</f>
        <v>#N/A</v>
      </c>
      <c r="W1324" s="79" t="e">
        <f>VLOOKUP($S1324,'Grille de Tarif OQN'!$B$2:$S$3603,W$1,0)</f>
        <v>#N/A</v>
      </c>
      <c r="X1324" s="79" t="e">
        <f>VLOOKUP($S1324,'Grille de Tarif OQN'!$B$2:$S$3603,X$1,0)</f>
        <v>#N/A</v>
      </c>
      <c r="Y1324" s="79" t="e">
        <f>VLOOKUP($S1324,'Grille de Tarif OQN'!$B$2:$S$3603,Y$1,0)</f>
        <v>#N/A</v>
      </c>
      <c r="Z1324" s="79" t="e">
        <f>VLOOKUP($S1324,'Grille de Tarif OQN'!$B$2:$S$3603,Z$1,0)</f>
        <v>#N/A</v>
      </c>
      <c r="AA1324" s="79" t="e">
        <f>VLOOKUP($S1324,'Grille de Tarif OQN'!$B$2:$S$3603,AA$1,0)</f>
        <v>#N/A</v>
      </c>
      <c r="AB1324" s="79" t="e">
        <f>VLOOKUP($S1324,'Grille de Tarif OQN'!$B$2:$S$3603,AB$1,0)</f>
        <v>#N/A</v>
      </c>
      <c r="AC1324" s="79" t="e">
        <f>VLOOKUP($S1324,'Grille de Tarif OQN'!$B$2:$S$3603,AC$1,0)</f>
        <v>#N/A</v>
      </c>
      <c r="AD1324" s="79" t="e">
        <f>VLOOKUP($S1324,'Grille de Tarif OQN'!$B$2:$S$3603,AD$1,0)</f>
        <v>#N/A</v>
      </c>
      <c r="AE1324" s="79" t="e">
        <f>VLOOKUP($S1324,'Grille de Tarif OQN'!$B$2:$S$3603,AE$1,0)</f>
        <v>#N/A</v>
      </c>
      <c r="AF1324" s="79" t="e">
        <f>VLOOKUP($S1324,'Grille de Tarif OQN'!$B$2:$S$3603,AF$1,0)</f>
        <v>#N/A</v>
      </c>
      <c r="AG1324" s="79" t="e">
        <f>VLOOKUP($S1324,'Grille de Tarif OQN'!$B$2:$S$3603,AG$1,0)</f>
        <v>#N/A</v>
      </c>
      <c r="AH1324" s="79" t="e">
        <f>VLOOKUP($S1324,'Grille de Tarif OQN'!$B$2:$S$3603,AH$1,0)</f>
        <v>#N/A</v>
      </c>
      <c r="AI1324" s="79" t="e">
        <f>VLOOKUP($S1324,'Grille de Tarif OQN'!$B$2:$S$3603,AI$1,0)</f>
        <v>#N/A</v>
      </c>
      <c r="AJ1324" s="79" t="e">
        <f>VLOOKUP($S1324,'Grille de Tarif OQN'!$B$2:$S$3603,AJ$1,0)</f>
        <v>#N/A</v>
      </c>
      <c r="AK1324" s="81"/>
      <c r="AL1324" s="81"/>
      <c r="AM1324" s="81"/>
      <c r="AN1324" s="81"/>
      <c r="AO1324" s="81"/>
      <c r="AP1324" s="81"/>
      <c r="AQ1324" s="81"/>
      <c r="AR1324" s="81"/>
      <c r="AS1324" s="81"/>
      <c r="AT1324" s="81"/>
      <c r="AU1324" s="72"/>
      <c r="AV1324"/>
      <c r="AW1324"/>
      <c r="AX1324"/>
      <c r="AY1324"/>
      <c r="AZ1324" s="96">
        <f t="shared" si="414"/>
        <v>0</v>
      </c>
      <c r="BA1324" s="24" t="e">
        <f t="shared" si="415"/>
        <v>#N/A</v>
      </c>
      <c r="BB1324" s="24" t="e">
        <f t="shared" si="416"/>
        <v>#N/A</v>
      </c>
      <c r="BC1324" s="24" t="e">
        <f t="shared" si="417"/>
        <v>#N/A</v>
      </c>
      <c r="BD1324" s="24" t="e">
        <f t="shared" si="418"/>
        <v>#N/A</v>
      </c>
      <c r="BE1324"/>
      <c r="BF1324" t="e">
        <f t="shared" si="419"/>
        <v>#N/A</v>
      </c>
      <c r="BG1324" t="str">
        <f t="shared" si="420"/>
        <v>HDJ</v>
      </c>
      <c r="BH1324" s="20" t="e">
        <f t="shared" si="421"/>
        <v>#N/A</v>
      </c>
      <c r="BI1324" s="20" t="e">
        <f t="shared" si="422"/>
        <v>#N/A</v>
      </c>
      <c r="BJ1324" s="20" t="e">
        <f t="shared" si="423"/>
        <v>#N/A</v>
      </c>
      <c r="BK1324" s="20" t="e">
        <f t="shared" si="424"/>
        <v>#N/A</v>
      </c>
      <c r="BL1324" s="20" t="e">
        <f t="shared" si="425"/>
        <v>#N/A</v>
      </c>
      <c r="BM1324" s="20" t="e">
        <f t="shared" si="427"/>
        <v>#N/A</v>
      </c>
      <c r="BN1324" s="20" t="e">
        <f t="shared" si="426"/>
        <v>#N/A</v>
      </c>
    </row>
    <row r="1325" spans="1:66">
      <c r="A1325" s="92"/>
      <c r="B1325" s="90"/>
      <c r="C1325" s="90"/>
      <c r="D1325" s="93"/>
      <c r="E1325" s="93"/>
      <c r="F1325" s="93"/>
      <c r="G1325" s="93"/>
      <c r="H1325" s="93"/>
      <c r="I1325" s="93"/>
      <c r="J1325" s="93"/>
      <c r="K1325" s="93"/>
      <c r="L1325" s="92"/>
      <c r="M1325" s="93"/>
      <c r="N1325" s="91">
        <f t="shared" si="408"/>
        <v>0</v>
      </c>
      <c r="O1325" s="91" t="str">
        <f t="shared" si="409"/>
        <v/>
      </c>
      <c r="P1325" s="91" t="str">
        <f t="shared" si="410"/>
        <v/>
      </c>
      <c r="Q1325" s="91" t="str">
        <f t="shared" si="411"/>
        <v>HDJ</v>
      </c>
      <c r="R1325" s="82"/>
      <c r="S1325" s="95">
        <f t="shared" si="412"/>
        <v>0</v>
      </c>
      <c r="T1325" s="95">
        <f t="shared" si="413"/>
        <v>0</v>
      </c>
      <c r="U1325" s="79" t="e">
        <f>VLOOKUP($S1325,'Grille de Tarif OQN'!$B$2:$S$3603,U$1,0)</f>
        <v>#N/A</v>
      </c>
      <c r="V1325" s="79" t="e">
        <f>VLOOKUP($S1325,'Grille de Tarif OQN'!$B$2:$S$3603,V$1,0)</f>
        <v>#N/A</v>
      </c>
      <c r="W1325" s="79" t="e">
        <f>VLOOKUP($S1325,'Grille de Tarif OQN'!$B$2:$S$3603,W$1,0)</f>
        <v>#N/A</v>
      </c>
      <c r="X1325" s="79" t="e">
        <f>VLOOKUP($S1325,'Grille de Tarif OQN'!$B$2:$S$3603,X$1,0)</f>
        <v>#N/A</v>
      </c>
      <c r="Y1325" s="79" t="e">
        <f>VLOOKUP($S1325,'Grille de Tarif OQN'!$B$2:$S$3603,Y$1,0)</f>
        <v>#N/A</v>
      </c>
      <c r="Z1325" s="79" t="e">
        <f>VLOOKUP($S1325,'Grille de Tarif OQN'!$B$2:$S$3603,Z$1,0)</f>
        <v>#N/A</v>
      </c>
      <c r="AA1325" s="79" t="e">
        <f>VLOOKUP($S1325,'Grille de Tarif OQN'!$B$2:$S$3603,AA$1,0)</f>
        <v>#N/A</v>
      </c>
      <c r="AB1325" s="79" t="e">
        <f>VLOOKUP($S1325,'Grille de Tarif OQN'!$B$2:$S$3603,AB$1,0)</f>
        <v>#N/A</v>
      </c>
      <c r="AC1325" s="79" t="e">
        <f>VLOOKUP($S1325,'Grille de Tarif OQN'!$B$2:$S$3603,AC$1,0)</f>
        <v>#N/A</v>
      </c>
      <c r="AD1325" s="79" t="e">
        <f>VLOOKUP($S1325,'Grille de Tarif OQN'!$B$2:$S$3603,AD$1,0)</f>
        <v>#N/A</v>
      </c>
      <c r="AE1325" s="79" t="e">
        <f>VLOOKUP($S1325,'Grille de Tarif OQN'!$B$2:$S$3603,AE$1,0)</f>
        <v>#N/A</v>
      </c>
      <c r="AF1325" s="79" t="e">
        <f>VLOOKUP($S1325,'Grille de Tarif OQN'!$B$2:$S$3603,AF$1,0)</f>
        <v>#N/A</v>
      </c>
      <c r="AG1325" s="79" t="e">
        <f>VLOOKUP($S1325,'Grille de Tarif OQN'!$B$2:$S$3603,AG$1,0)</f>
        <v>#N/A</v>
      </c>
      <c r="AH1325" s="79" t="e">
        <f>VLOOKUP($S1325,'Grille de Tarif OQN'!$B$2:$S$3603,AH$1,0)</f>
        <v>#N/A</v>
      </c>
      <c r="AI1325" s="79" t="e">
        <f>VLOOKUP($S1325,'Grille de Tarif OQN'!$B$2:$S$3603,AI$1,0)</f>
        <v>#N/A</v>
      </c>
      <c r="AJ1325" s="79" t="e">
        <f>VLOOKUP($S1325,'Grille de Tarif OQN'!$B$2:$S$3603,AJ$1,0)</f>
        <v>#N/A</v>
      </c>
      <c r="AK1325" s="81"/>
      <c r="AL1325" s="81"/>
      <c r="AM1325" s="81"/>
      <c r="AN1325" s="81"/>
      <c r="AO1325" s="81"/>
      <c r="AP1325" s="81"/>
      <c r="AQ1325" s="81"/>
      <c r="AR1325" s="81"/>
      <c r="AS1325" s="81"/>
      <c r="AT1325" s="81"/>
      <c r="AU1325" s="72"/>
      <c r="AV1325"/>
      <c r="AW1325"/>
      <c r="AX1325"/>
      <c r="AY1325"/>
      <c r="AZ1325" s="96">
        <f t="shared" si="414"/>
        <v>0</v>
      </c>
      <c r="BA1325" s="24" t="e">
        <f t="shared" si="415"/>
        <v>#N/A</v>
      </c>
      <c r="BB1325" s="24" t="e">
        <f t="shared" si="416"/>
        <v>#N/A</v>
      </c>
      <c r="BC1325" s="24" t="e">
        <f t="shared" si="417"/>
        <v>#N/A</v>
      </c>
      <c r="BD1325" s="24" t="e">
        <f t="shared" si="418"/>
        <v>#N/A</v>
      </c>
      <c r="BE1325"/>
      <c r="BF1325" t="e">
        <f t="shared" si="419"/>
        <v>#N/A</v>
      </c>
      <c r="BG1325" t="str">
        <f t="shared" si="420"/>
        <v>HDJ</v>
      </c>
      <c r="BH1325" s="20" t="e">
        <f t="shared" si="421"/>
        <v>#N/A</v>
      </c>
      <c r="BI1325" s="20" t="e">
        <f t="shared" si="422"/>
        <v>#N/A</v>
      </c>
      <c r="BJ1325" s="20" t="e">
        <f t="shared" si="423"/>
        <v>#N/A</v>
      </c>
      <c r="BK1325" s="20" t="e">
        <f t="shared" si="424"/>
        <v>#N/A</v>
      </c>
      <c r="BL1325" s="20" t="e">
        <f t="shared" si="425"/>
        <v>#N/A</v>
      </c>
      <c r="BM1325" s="20" t="e">
        <f t="shared" si="427"/>
        <v>#N/A</v>
      </c>
      <c r="BN1325" s="20" t="e">
        <f t="shared" si="426"/>
        <v>#N/A</v>
      </c>
    </row>
    <row r="1326" spans="1:66">
      <c r="A1326" s="92"/>
      <c r="B1326" s="90"/>
      <c r="C1326" s="90"/>
      <c r="D1326" s="93"/>
      <c r="E1326" s="93"/>
      <c r="F1326" s="93"/>
      <c r="G1326" s="93"/>
      <c r="H1326" s="93"/>
      <c r="I1326" s="93"/>
      <c r="J1326" s="93"/>
      <c r="K1326" s="93"/>
      <c r="L1326" s="92"/>
      <c r="M1326" s="93"/>
      <c r="N1326" s="91">
        <f t="shared" si="408"/>
        <v>0</v>
      </c>
      <c r="O1326" s="91" t="str">
        <f t="shared" si="409"/>
        <v/>
      </c>
      <c r="P1326" s="91" t="str">
        <f t="shared" si="410"/>
        <v/>
      </c>
      <c r="Q1326" s="91" t="str">
        <f t="shared" si="411"/>
        <v>HDJ</v>
      </c>
      <c r="R1326" s="82"/>
      <c r="S1326" s="95">
        <f t="shared" si="412"/>
        <v>0</v>
      </c>
      <c r="T1326" s="95">
        <f t="shared" si="413"/>
        <v>0</v>
      </c>
      <c r="U1326" s="79" t="e">
        <f>VLOOKUP($S1326,'Grille de Tarif OQN'!$B$2:$S$3603,U$1,0)</f>
        <v>#N/A</v>
      </c>
      <c r="V1326" s="79" t="e">
        <f>VLOOKUP($S1326,'Grille de Tarif OQN'!$B$2:$S$3603,V$1,0)</f>
        <v>#N/A</v>
      </c>
      <c r="W1326" s="79" t="e">
        <f>VLOOKUP($S1326,'Grille de Tarif OQN'!$B$2:$S$3603,W$1,0)</f>
        <v>#N/A</v>
      </c>
      <c r="X1326" s="79" t="e">
        <f>VLOOKUP($S1326,'Grille de Tarif OQN'!$B$2:$S$3603,X$1,0)</f>
        <v>#N/A</v>
      </c>
      <c r="Y1326" s="79" t="e">
        <f>VLOOKUP($S1326,'Grille de Tarif OQN'!$B$2:$S$3603,Y$1,0)</f>
        <v>#N/A</v>
      </c>
      <c r="Z1326" s="79" t="e">
        <f>VLOOKUP($S1326,'Grille de Tarif OQN'!$B$2:$S$3603,Z$1,0)</f>
        <v>#N/A</v>
      </c>
      <c r="AA1326" s="79" t="e">
        <f>VLOOKUP($S1326,'Grille de Tarif OQN'!$B$2:$S$3603,AA$1,0)</f>
        <v>#N/A</v>
      </c>
      <c r="AB1326" s="79" t="e">
        <f>VLOOKUP($S1326,'Grille de Tarif OQN'!$B$2:$S$3603,AB$1,0)</f>
        <v>#N/A</v>
      </c>
      <c r="AC1326" s="79" t="e">
        <f>VLOOKUP($S1326,'Grille de Tarif OQN'!$B$2:$S$3603,AC$1,0)</f>
        <v>#N/A</v>
      </c>
      <c r="AD1326" s="79" t="e">
        <f>VLOOKUP($S1326,'Grille de Tarif OQN'!$B$2:$S$3603,AD$1,0)</f>
        <v>#N/A</v>
      </c>
      <c r="AE1326" s="79" t="e">
        <f>VLOOKUP($S1326,'Grille de Tarif OQN'!$B$2:$S$3603,AE$1,0)</f>
        <v>#N/A</v>
      </c>
      <c r="AF1326" s="79" t="e">
        <f>VLOOKUP($S1326,'Grille de Tarif OQN'!$B$2:$S$3603,AF$1,0)</f>
        <v>#N/A</v>
      </c>
      <c r="AG1326" s="79" t="e">
        <f>VLOOKUP($S1326,'Grille de Tarif OQN'!$B$2:$S$3603,AG$1,0)</f>
        <v>#N/A</v>
      </c>
      <c r="AH1326" s="79" t="e">
        <f>VLOOKUP($S1326,'Grille de Tarif OQN'!$B$2:$S$3603,AH$1,0)</f>
        <v>#N/A</v>
      </c>
      <c r="AI1326" s="79" t="e">
        <f>VLOOKUP($S1326,'Grille de Tarif OQN'!$B$2:$S$3603,AI$1,0)</f>
        <v>#N/A</v>
      </c>
      <c r="AJ1326" s="79" t="e">
        <f>VLOOKUP($S1326,'Grille de Tarif OQN'!$B$2:$S$3603,AJ$1,0)</f>
        <v>#N/A</v>
      </c>
      <c r="AK1326" s="81"/>
      <c r="AL1326" s="81"/>
      <c r="AM1326" s="81"/>
      <c r="AN1326" s="81"/>
      <c r="AO1326" s="81"/>
      <c r="AP1326" s="81"/>
      <c r="AQ1326" s="81"/>
      <c r="AR1326" s="81"/>
      <c r="AS1326" s="81"/>
      <c r="AT1326" s="81"/>
      <c r="AU1326" s="72"/>
      <c r="AV1326"/>
      <c r="AW1326"/>
      <c r="AX1326"/>
      <c r="AY1326"/>
      <c r="AZ1326" s="96">
        <f t="shared" si="414"/>
        <v>0</v>
      </c>
      <c r="BA1326" s="24" t="e">
        <f t="shared" si="415"/>
        <v>#N/A</v>
      </c>
      <c r="BB1326" s="24" t="e">
        <f t="shared" si="416"/>
        <v>#N/A</v>
      </c>
      <c r="BC1326" s="24" t="e">
        <f t="shared" si="417"/>
        <v>#N/A</v>
      </c>
      <c r="BD1326" s="24" t="e">
        <f t="shared" si="418"/>
        <v>#N/A</v>
      </c>
      <c r="BE1326"/>
      <c r="BF1326" t="e">
        <f t="shared" si="419"/>
        <v>#N/A</v>
      </c>
      <c r="BG1326" t="str">
        <f t="shared" si="420"/>
        <v>HDJ</v>
      </c>
      <c r="BH1326" s="20" t="e">
        <f t="shared" si="421"/>
        <v>#N/A</v>
      </c>
      <c r="BI1326" s="20" t="e">
        <f t="shared" si="422"/>
        <v>#N/A</v>
      </c>
      <c r="BJ1326" s="20" t="e">
        <f t="shared" si="423"/>
        <v>#N/A</v>
      </c>
      <c r="BK1326" s="20" t="e">
        <f t="shared" si="424"/>
        <v>#N/A</v>
      </c>
      <c r="BL1326" s="20" t="e">
        <f t="shared" si="425"/>
        <v>#N/A</v>
      </c>
      <c r="BM1326" s="20" t="e">
        <f t="shared" si="427"/>
        <v>#N/A</v>
      </c>
      <c r="BN1326" s="20" t="e">
        <f t="shared" si="426"/>
        <v>#N/A</v>
      </c>
    </row>
    <row r="1327" spans="1:66">
      <c r="A1327" s="92"/>
      <c r="B1327" s="90"/>
      <c r="C1327" s="90"/>
      <c r="D1327" s="93"/>
      <c r="E1327" s="93"/>
      <c r="F1327" s="93"/>
      <c r="G1327" s="93"/>
      <c r="H1327" s="93"/>
      <c r="I1327" s="93"/>
      <c r="J1327" s="93"/>
      <c r="K1327" s="93"/>
      <c r="L1327" s="92"/>
      <c r="M1327" s="93"/>
      <c r="N1327" s="91">
        <f t="shared" si="408"/>
        <v>0</v>
      </c>
      <c r="O1327" s="91" t="str">
        <f t="shared" si="409"/>
        <v/>
      </c>
      <c r="P1327" s="91" t="str">
        <f t="shared" si="410"/>
        <v/>
      </c>
      <c r="Q1327" s="91" t="str">
        <f t="shared" si="411"/>
        <v>HDJ</v>
      </c>
      <c r="R1327" s="82"/>
      <c r="S1327" s="95">
        <f t="shared" si="412"/>
        <v>0</v>
      </c>
      <c r="T1327" s="95">
        <f t="shared" si="413"/>
        <v>0</v>
      </c>
      <c r="U1327" s="79" t="e">
        <f>VLOOKUP($S1327,'Grille de Tarif OQN'!$B$2:$S$3603,U$1,0)</f>
        <v>#N/A</v>
      </c>
      <c r="V1327" s="79" t="e">
        <f>VLOOKUP($S1327,'Grille de Tarif OQN'!$B$2:$S$3603,V$1,0)</f>
        <v>#N/A</v>
      </c>
      <c r="W1327" s="79" t="e">
        <f>VLOOKUP($S1327,'Grille de Tarif OQN'!$B$2:$S$3603,W$1,0)</f>
        <v>#N/A</v>
      </c>
      <c r="X1327" s="79" t="e">
        <f>VLOOKUP($S1327,'Grille de Tarif OQN'!$B$2:$S$3603,X$1,0)</f>
        <v>#N/A</v>
      </c>
      <c r="Y1327" s="79" t="e">
        <f>VLOOKUP($S1327,'Grille de Tarif OQN'!$B$2:$S$3603,Y$1,0)</f>
        <v>#N/A</v>
      </c>
      <c r="Z1327" s="79" t="e">
        <f>VLOOKUP($S1327,'Grille de Tarif OQN'!$B$2:$S$3603,Z$1,0)</f>
        <v>#N/A</v>
      </c>
      <c r="AA1327" s="79" t="e">
        <f>VLOOKUP($S1327,'Grille de Tarif OQN'!$B$2:$S$3603,AA$1,0)</f>
        <v>#N/A</v>
      </c>
      <c r="AB1327" s="79" t="e">
        <f>VLOOKUP($S1327,'Grille de Tarif OQN'!$B$2:$S$3603,AB$1,0)</f>
        <v>#N/A</v>
      </c>
      <c r="AC1327" s="79" t="e">
        <f>VLOOKUP($S1327,'Grille de Tarif OQN'!$B$2:$S$3603,AC$1,0)</f>
        <v>#N/A</v>
      </c>
      <c r="AD1327" s="79" t="e">
        <f>VLOOKUP($S1327,'Grille de Tarif OQN'!$B$2:$S$3603,AD$1,0)</f>
        <v>#N/A</v>
      </c>
      <c r="AE1327" s="79" t="e">
        <f>VLOOKUP($S1327,'Grille de Tarif OQN'!$B$2:$S$3603,AE$1,0)</f>
        <v>#N/A</v>
      </c>
      <c r="AF1327" s="79" t="e">
        <f>VLOOKUP($S1327,'Grille de Tarif OQN'!$B$2:$S$3603,AF$1,0)</f>
        <v>#N/A</v>
      </c>
      <c r="AG1327" s="79" t="e">
        <f>VLOOKUP($S1327,'Grille de Tarif OQN'!$B$2:$S$3603,AG$1,0)</f>
        <v>#N/A</v>
      </c>
      <c r="AH1327" s="79" t="e">
        <f>VLOOKUP($S1327,'Grille de Tarif OQN'!$B$2:$S$3603,AH$1,0)</f>
        <v>#N/A</v>
      </c>
      <c r="AI1327" s="79" t="e">
        <f>VLOOKUP($S1327,'Grille de Tarif OQN'!$B$2:$S$3603,AI$1,0)</f>
        <v>#N/A</v>
      </c>
      <c r="AJ1327" s="79" t="e">
        <f>VLOOKUP($S1327,'Grille de Tarif OQN'!$B$2:$S$3603,AJ$1,0)</f>
        <v>#N/A</v>
      </c>
      <c r="AK1327" s="81"/>
      <c r="AL1327" s="81"/>
      <c r="AM1327" s="81"/>
      <c r="AN1327" s="81"/>
      <c r="AO1327" s="81"/>
      <c r="AP1327" s="81"/>
      <c r="AQ1327" s="81"/>
      <c r="AR1327" s="81"/>
      <c r="AS1327" s="81"/>
      <c r="AT1327" s="81"/>
      <c r="AU1327" s="72"/>
      <c r="AV1327"/>
      <c r="AW1327"/>
      <c r="AX1327"/>
      <c r="AY1327"/>
      <c r="AZ1327" s="96">
        <f t="shared" si="414"/>
        <v>0</v>
      </c>
      <c r="BA1327" s="24" t="e">
        <f t="shared" si="415"/>
        <v>#N/A</v>
      </c>
      <c r="BB1327" s="24" t="e">
        <f t="shared" si="416"/>
        <v>#N/A</v>
      </c>
      <c r="BC1327" s="24" t="e">
        <f t="shared" si="417"/>
        <v>#N/A</v>
      </c>
      <c r="BD1327" s="24" t="e">
        <f t="shared" si="418"/>
        <v>#N/A</v>
      </c>
      <c r="BE1327"/>
      <c r="BF1327" t="e">
        <f t="shared" si="419"/>
        <v>#N/A</v>
      </c>
      <c r="BG1327" t="str">
        <f t="shared" si="420"/>
        <v>HDJ</v>
      </c>
      <c r="BH1327" s="20" t="e">
        <f t="shared" si="421"/>
        <v>#N/A</v>
      </c>
      <c r="BI1327" s="20" t="e">
        <f t="shared" si="422"/>
        <v>#N/A</v>
      </c>
      <c r="BJ1327" s="20" t="e">
        <f t="shared" si="423"/>
        <v>#N/A</v>
      </c>
      <c r="BK1327" s="20" t="e">
        <f t="shared" si="424"/>
        <v>#N/A</v>
      </c>
      <c r="BL1327" s="20" t="e">
        <f t="shared" si="425"/>
        <v>#N/A</v>
      </c>
      <c r="BM1327" s="20" t="e">
        <f t="shared" si="427"/>
        <v>#N/A</v>
      </c>
      <c r="BN1327" s="20" t="e">
        <f t="shared" si="426"/>
        <v>#N/A</v>
      </c>
    </row>
    <row r="1328" spans="1:66">
      <c r="A1328" s="92"/>
      <c r="B1328" s="90"/>
      <c r="C1328" s="90"/>
      <c r="D1328" s="93"/>
      <c r="E1328" s="93"/>
      <c r="F1328" s="93"/>
      <c r="G1328" s="93"/>
      <c r="H1328" s="93"/>
      <c r="I1328" s="93"/>
      <c r="J1328" s="93"/>
      <c r="K1328" s="93"/>
      <c r="L1328" s="92"/>
      <c r="M1328" s="93"/>
      <c r="N1328" s="91">
        <f t="shared" si="408"/>
        <v>0</v>
      </c>
      <c r="O1328" s="91" t="str">
        <f t="shared" si="409"/>
        <v/>
      </c>
      <c r="P1328" s="91" t="str">
        <f t="shared" si="410"/>
        <v/>
      </c>
      <c r="Q1328" s="91" t="str">
        <f t="shared" si="411"/>
        <v>HDJ</v>
      </c>
      <c r="R1328" s="82"/>
      <c r="S1328" s="95">
        <f t="shared" si="412"/>
        <v>0</v>
      </c>
      <c r="T1328" s="95">
        <f t="shared" si="413"/>
        <v>0</v>
      </c>
      <c r="U1328" s="79" t="e">
        <f>VLOOKUP($S1328,'Grille de Tarif OQN'!$B$2:$S$3603,U$1,0)</f>
        <v>#N/A</v>
      </c>
      <c r="V1328" s="79" t="e">
        <f>VLOOKUP($S1328,'Grille de Tarif OQN'!$B$2:$S$3603,V$1,0)</f>
        <v>#N/A</v>
      </c>
      <c r="W1328" s="79" t="e">
        <f>VLOOKUP($S1328,'Grille de Tarif OQN'!$B$2:$S$3603,W$1,0)</f>
        <v>#N/A</v>
      </c>
      <c r="X1328" s="79" t="e">
        <f>VLOOKUP($S1328,'Grille de Tarif OQN'!$B$2:$S$3603,X$1,0)</f>
        <v>#N/A</v>
      </c>
      <c r="Y1328" s="79" t="e">
        <f>VLOOKUP($S1328,'Grille de Tarif OQN'!$B$2:$S$3603,Y$1,0)</f>
        <v>#N/A</v>
      </c>
      <c r="Z1328" s="79" t="e">
        <f>VLOOKUP($S1328,'Grille de Tarif OQN'!$B$2:$S$3603,Z$1,0)</f>
        <v>#N/A</v>
      </c>
      <c r="AA1328" s="79" t="e">
        <f>VLOOKUP($S1328,'Grille de Tarif OQN'!$B$2:$S$3603,AA$1,0)</f>
        <v>#N/A</v>
      </c>
      <c r="AB1328" s="79" t="e">
        <f>VLOOKUP($S1328,'Grille de Tarif OQN'!$B$2:$S$3603,AB$1,0)</f>
        <v>#N/A</v>
      </c>
      <c r="AC1328" s="79" t="e">
        <f>VLOOKUP($S1328,'Grille de Tarif OQN'!$B$2:$S$3603,AC$1,0)</f>
        <v>#N/A</v>
      </c>
      <c r="AD1328" s="79" t="e">
        <f>VLOOKUP($S1328,'Grille de Tarif OQN'!$B$2:$S$3603,AD$1,0)</f>
        <v>#N/A</v>
      </c>
      <c r="AE1328" s="79" t="e">
        <f>VLOOKUP($S1328,'Grille de Tarif OQN'!$B$2:$S$3603,AE$1,0)</f>
        <v>#N/A</v>
      </c>
      <c r="AF1328" s="79" t="e">
        <f>VLOOKUP($S1328,'Grille de Tarif OQN'!$B$2:$S$3603,AF$1,0)</f>
        <v>#N/A</v>
      </c>
      <c r="AG1328" s="79" t="e">
        <f>VLOOKUP($S1328,'Grille de Tarif OQN'!$B$2:$S$3603,AG$1,0)</f>
        <v>#N/A</v>
      </c>
      <c r="AH1328" s="79" t="e">
        <f>VLOOKUP($S1328,'Grille de Tarif OQN'!$B$2:$S$3603,AH$1,0)</f>
        <v>#N/A</v>
      </c>
      <c r="AI1328" s="79" t="e">
        <f>VLOOKUP($S1328,'Grille de Tarif OQN'!$B$2:$S$3603,AI$1,0)</f>
        <v>#N/A</v>
      </c>
      <c r="AJ1328" s="79" t="e">
        <f>VLOOKUP($S1328,'Grille de Tarif OQN'!$B$2:$S$3603,AJ$1,0)</f>
        <v>#N/A</v>
      </c>
      <c r="AK1328" s="81"/>
      <c r="AL1328" s="81"/>
      <c r="AM1328" s="81"/>
      <c r="AN1328" s="81"/>
      <c r="AO1328" s="81"/>
      <c r="AP1328" s="81"/>
      <c r="AQ1328" s="81"/>
      <c r="AR1328" s="81"/>
      <c r="AS1328" s="81"/>
      <c r="AT1328" s="81"/>
      <c r="AU1328" s="72"/>
      <c r="AV1328"/>
      <c r="AW1328"/>
      <c r="AX1328"/>
      <c r="AY1328"/>
      <c r="AZ1328" s="96">
        <f t="shared" si="414"/>
        <v>0</v>
      </c>
      <c r="BA1328" s="24" t="e">
        <f t="shared" si="415"/>
        <v>#N/A</v>
      </c>
      <c r="BB1328" s="24" t="e">
        <f t="shared" si="416"/>
        <v>#N/A</v>
      </c>
      <c r="BC1328" s="24" t="e">
        <f t="shared" si="417"/>
        <v>#N/A</v>
      </c>
      <c r="BD1328" s="24" t="e">
        <f t="shared" si="418"/>
        <v>#N/A</v>
      </c>
      <c r="BE1328"/>
      <c r="BF1328" t="e">
        <f t="shared" si="419"/>
        <v>#N/A</v>
      </c>
      <c r="BG1328" t="str">
        <f t="shared" si="420"/>
        <v>HDJ</v>
      </c>
      <c r="BH1328" s="20" t="e">
        <f t="shared" si="421"/>
        <v>#N/A</v>
      </c>
      <c r="BI1328" s="20" t="e">
        <f t="shared" si="422"/>
        <v>#N/A</v>
      </c>
      <c r="BJ1328" s="20" t="e">
        <f t="shared" si="423"/>
        <v>#N/A</v>
      </c>
      <c r="BK1328" s="20" t="e">
        <f t="shared" si="424"/>
        <v>#N/A</v>
      </c>
      <c r="BL1328" s="20" t="e">
        <f t="shared" si="425"/>
        <v>#N/A</v>
      </c>
      <c r="BM1328" s="20" t="e">
        <f t="shared" si="427"/>
        <v>#N/A</v>
      </c>
      <c r="BN1328" s="20" t="e">
        <f t="shared" si="426"/>
        <v>#N/A</v>
      </c>
    </row>
    <row r="1329" spans="1:66">
      <c r="A1329" s="92"/>
      <c r="B1329" s="90"/>
      <c r="C1329" s="90"/>
      <c r="D1329" s="93"/>
      <c r="E1329" s="93"/>
      <c r="F1329" s="93"/>
      <c r="G1329" s="93"/>
      <c r="H1329" s="93"/>
      <c r="I1329" s="93"/>
      <c r="J1329" s="93"/>
      <c r="K1329" s="93"/>
      <c r="L1329" s="92"/>
      <c r="M1329" s="93"/>
      <c r="N1329" s="91">
        <f t="shared" si="408"/>
        <v>0</v>
      </c>
      <c r="O1329" s="91" t="str">
        <f t="shared" si="409"/>
        <v/>
      </c>
      <c r="P1329" s="91" t="str">
        <f t="shared" si="410"/>
        <v/>
      </c>
      <c r="Q1329" s="91" t="str">
        <f t="shared" si="411"/>
        <v>HDJ</v>
      </c>
      <c r="R1329" s="82"/>
      <c r="S1329" s="95">
        <f t="shared" si="412"/>
        <v>0</v>
      </c>
      <c r="T1329" s="95">
        <f t="shared" si="413"/>
        <v>0</v>
      </c>
      <c r="U1329" s="79" t="e">
        <f>VLOOKUP($S1329,'Grille de Tarif OQN'!$B$2:$S$3603,U$1,0)</f>
        <v>#N/A</v>
      </c>
      <c r="V1329" s="79" t="e">
        <f>VLOOKUP($S1329,'Grille de Tarif OQN'!$B$2:$S$3603,V$1,0)</f>
        <v>#N/A</v>
      </c>
      <c r="W1329" s="79" t="e">
        <f>VLOOKUP($S1329,'Grille de Tarif OQN'!$B$2:$S$3603,W$1,0)</f>
        <v>#N/A</v>
      </c>
      <c r="X1329" s="79" t="e">
        <f>VLOOKUP($S1329,'Grille de Tarif OQN'!$B$2:$S$3603,X$1,0)</f>
        <v>#N/A</v>
      </c>
      <c r="Y1329" s="79" t="e">
        <f>VLOOKUP($S1329,'Grille de Tarif OQN'!$B$2:$S$3603,Y$1,0)</f>
        <v>#N/A</v>
      </c>
      <c r="Z1329" s="79" t="e">
        <f>VLOOKUP($S1329,'Grille de Tarif OQN'!$B$2:$S$3603,Z$1,0)</f>
        <v>#N/A</v>
      </c>
      <c r="AA1329" s="79" t="e">
        <f>VLOOKUP($S1329,'Grille de Tarif OQN'!$B$2:$S$3603,AA$1,0)</f>
        <v>#N/A</v>
      </c>
      <c r="AB1329" s="79" t="e">
        <f>VLOOKUP($S1329,'Grille de Tarif OQN'!$B$2:$S$3603,AB$1,0)</f>
        <v>#N/A</v>
      </c>
      <c r="AC1329" s="79" t="e">
        <f>VLOOKUP($S1329,'Grille de Tarif OQN'!$B$2:$S$3603,AC$1,0)</f>
        <v>#N/A</v>
      </c>
      <c r="AD1329" s="79" t="e">
        <f>VLOOKUP($S1329,'Grille de Tarif OQN'!$B$2:$S$3603,AD$1,0)</f>
        <v>#N/A</v>
      </c>
      <c r="AE1329" s="79" t="e">
        <f>VLOOKUP($S1329,'Grille de Tarif OQN'!$B$2:$S$3603,AE$1,0)</f>
        <v>#N/A</v>
      </c>
      <c r="AF1329" s="79" t="e">
        <f>VLOOKUP($S1329,'Grille de Tarif OQN'!$B$2:$S$3603,AF$1,0)</f>
        <v>#N/A</v>
      </c>
      <c r="AG1329" s="79" t="e">
        <f>VLOOKUP($S1329,'Grille de Tarif OQN'!$B$2:$S$3603,AG$1,0)</f>
        <v>#N/A</v>
      </c>
      <c r="AH1329" s="79" t="e">
        <f>VLOOKUP($S1329,'Grille de Tarif OQN'!$B$2:$S$3603,AH$1,0)</f>
        <v>#N/A</v>
      </c>
      <c r="AI1329" s="79" t="e">
        <f>VLOOKUP($S1329,'Grille de Tarif OQN'!$B$2:$S$3603,AI$1,0)</f>
        <v>#N/A</v>
      </c>
      <c r="AJ1329" s="79" t="e">
        <f>VLOOKUP($S1329,'Grille de Tarif OQN'!$B$2:$S$3603,AJ$1,0)</f>
        <v>#N/A</v>
      </c>
      <c r="AK1329" s="81"/>
      <c r="AL1329" s="81"/>
      <c r="AM1329" s="81"/>
      <c r="AN1329" s="81"/>
      <c r="AO1329" s="81"/>
      <c r="AP1329" s="81"/>
      <c r="AQ1329" s="81"/>
      <c r="AR1329" s="81"/>
      <c r="AS1329" s="81"/>
      <c r="AT1329" s="81"/>
      <c r="AU1329" s="72"/>
      <c r="AV1329"/>
      <c r="AW1329"/>
      <c r="AX1329"/>
      <c r="AY1329"/>
      <c r="AZ1329" s="96">
        <f t="shared" si="414"/>
        <v>0</v>
      </c>
      <c r="BA1329" s="24" t="e">
        <f t="shared" si="415"/>
        <v>#N/A</v>
      </c>
      <c r="BB1329" s="24" t="e">
        <f t="shared" si="416"/>
        <v>#N/A</v>
      </c>
      <c r="BC1329" s="24" t="e">
        <f t="shared" si="417"/>
        <v>#N/A</v>
      </c>
      <c r="BD1329" s="24" t="e">
        <f t="shared" si="418"/>
        <v>#N/A</v>
      </c>
      <c r="BE1329"/>
      <c r="BF1329" t="e">
        <f t="shared" si="419"/>
        <v>#N/A</v>
      </c>
      <c r="BG1329" t="str">
        <f t="shared" si="420"/>
        <v>HDJ</v>
      </c>
      <c r="BH1329" s="20" t="e">
        <f t="shared" si="421"/>
        <v>#N/A</v>
      </c>
      <c r="BI1329" s="20" t="e">
        <f t="shared" si="422"/>
        <v>#N/A</v>
      </c>
      <c r="BJ1329" s="20" t="e">
        <f t="shared" si="423"/>
        <v>#N/A</v>
      </c>
      <c r="BK1329" s="20" t="e">
        <f t="shared" si="424"/>
        <v>#N/A</v>
      </c>
      <c r="BL1329" s="20" t="e">
        <f t="shared" si="425"/>
        <v>#N/A</v>
      </c>
      <c r="BM1329" s="20" t="e">
        <f t="shared" si="427"/>
        <v>#N/A</v>
      </c>
      <c r="BN1329" s="20" t="e">
        <f t="shared" si="426"/>
        <v>#N/A</v>
      </c>
    </row>
    <row r="1330" spans="1:66">
      <c r="A1330" s="92"/>
      <c r="B1330" s="90"/>
      <c r="C1330" s="90"/>
      <c r="D1330" s="93"/>
      <c r="E1330" s="93"/>
      <c r="F1330" s="93"/>
      <c r="G1330" s="93"/>
      <c r="H1330" s="93"/>
      <c r="I1330" s="93"/>
      <c r="J1330" s="93"/>
      <c r="K1330" s="93"/>
      <c r="L1330" s="92"/>
      <c r="M1330" s="93"/>
      <c r="N1330" s="91">
        <f t="shared" si="408"/>
        <v>0</v>
      </c>
      <c r="O1330" s="91" t="str">
        <f t="shared" si="409"/>
        <v/>
      </c>
      <c r="P1330" s="91" t="str">
        <f t="shared" si="410"/>
        <v/>
      </c>
      <c r="Q1330" s="91" t="str">
        <f t="shared" si="411"/>
        <v>HDJ</v>
      </c>
      <c r="R1330" s="82"/>
      <c r="S1330" s="95">
        <f t="shared" si="412"/>
        <v>0</v>
      </c>
      <c r="T1330" s="95">
        <f t="shared" si="413"/>
        <v>0</v>
      </c>
      <c r="U1330" s="79" t="e">
        <f>VLOOKUP($S1330,'Grille de Tarif OQN'!$B$2:$S$3603,U$1,0)</f>
        <v>#N/A</v>
      </c>
      <c r="V1330" s="79" t="e">
        <f>VLOOKUP($S1330,'Grille de Tarif OQN'!$B$2:$S$3603,V$1,0)</f>
        <v>#N/A</v>
      </c>
      <c r="W1330" s="79" t="e">
        <f>VLOOKUP($S1330,'Grille de Tarif OQN'!$B$2:$S$3603,W$1,0)</f>
        <v>#N/A</v>
      </c>
      <c r="X1330" s="79" t="e">
        <f>VLOOKUP($S1330,'Grille de Tarif OQN'!$B$2:$S$3603,X$1,0)</f>
        <v>#N/A</v>
      </c>
      <c r="Y1330" s="79" t="e">
        <f>VLOOKUP($S1330,'Grille de Tarif OQN'!$B$2:$S$3603,Y$1,0)</f>
        <v>#N/A</v>
      </c>
      <c r="Z1330" s="79" t="e">
        <f>VLOOKUP($S1330,'Grille de Tarif OQN'!$B$2:$S$3603,Z$1,0)</f>
        <v>#N/A</v>
      </c>
      <c r="AA1330" s="79" t="e">
        <f>VLOOKUP($S1330,'Grille de Tarif OQN'!$B$2:$S$3603,AA$1,0)</f>
        <v>#N/A</v>
      </c>
      <c r="AB1330" s="79" t="e">
        <f>VLOOKUP($S1330,'Grille de Tarif OQN'!$B$2:$S$3603,AB$1,0)</f>
        <v>#N/A</v>
      </c>
      <c r="AC1330" s="79" t="e">
        <f>VLOOKUP($S1330,'Grille de Tarif OQN'!$B$2:$S$3603,AC$1,0)</f>
        <v>#N/A</v>
      </c>
      <c r="AD1330" s="79" t="e">
        <f>VLOOKUP($S1330,'Grille de Tarif OQN'!$B$2:$S$3603,AD$1,0)</f>
        <v>#N/A</v>
      </c>
      <c r="AE1330" s="79" t="e">
        <f>VLOOKUP($S1330,'Grille de Tarif OQN'!$B$2:$S$3603,AE$1,0)</f>
        <v>#N/A</v>
      </c>
      <c r="AF1330" s="79" t="e">
        <f>VLOOKUP($S1330,'Grille de Tarif OQN'!$B$2:$S$3603,AF$1,0)</f>
        <v>#N/A</v>
      </c>
      <c r="AG1330" s="79" t="e">
        <f>VLOOKUP($S1330,'Grille de Tarif OQN'!$B$2:$S$3603,AG$1,0)</f>
        <v>#N/A</v>
      </c>
      <c r="AH1330" s="79" t="e">
        <f>VLOOKUP($S1330,'Grille de Tarif OQN'!$B$2:$S$3603,AH$1,0)</f>
        <v>#N/A</v>
      </c>
      <c r="AI1330" s="79" t="e">
        <f>VLOOKUP($S1330,'Grille de Tarif OQN'!$B$2:$S$3603,AI$1,0)</f>
        <v>#N/A</v>
      </c>
      <c r="AJ1330" s="79" t="e">
        <f>VLOOKUP($S1330,'Grille de Tarif OQN'!$B$2:$S$3603,AJ$1,0)</f>
        <v>#N/A</v>
      </c>
      <c r="AK1330" s="81"/>
      <c r="AL1330" s="81"/>
      <c r="AM1330" s="81"/>
      <c r="AN1330" s="81"/>
      <c r="AO1330" s="81"/>
      <c r="AP1330" s="81"/>
      <c r="AQ1330" s="81"/>
      <c r="AR1330" s="81"/>
      <c r="AS1330" s="81"/>
      <c r="AT1330" s="81"/>
      <c r="AU1330" s="72"/>
      <c r="AV1330"/>
      <c r="AW1330"/>
      <c r="AX1330"/>
      <c r="AY1330"/>
      <c r="AZ1330" s="96">
        <f t="shared" si="414"/>
        <v>0</v>
      </c>
      <c r="BA1330" s="24" t="e">
        <f t="shared" si="415"/>
        <v>#N/A</v>
      </c>
      <c r="BB1330" s="24" t="e">
        <f t="shared" si="416"/>
        <v>#N/A</v>
      </c>
      <c r="BC1330" s="24" t="e">
        <f t="shared" si="417"/>
        <v>#N/A</v>
      </c>
      <c r="BD1330" s="24" t="e">
        <f t="shared" si="418"/>
        <v>#N/A</v>
      </c>
      <c r="BE1330"/>
      <c r="BF1330" t="e">
        <f t="shared" si="419"/>
        <v>#N/A</v>
      </c>
      <c r="BG1330" t="str">
        <f t="shared" si="420"/>
        <v>HDJ</v>
      </c>
      <c r="BH1330" s="20" t="e">
        <f t="shared" si="421"/>
        <v>#N/A</v>
      </c>
      <c r="BI1330" s="20" t="e">
        <f t="shared" si="422"/>
        <v>#N/A</v>
      </c>
      <c r="BJ1330" s="20" t="e">
        <f t="shared" si="423"/>
        <v>#N/A</v>
      </c>
      <c r="BK1330" s="20" t="e">
        <f t="shared" si="424"/>
        <v>#N/A</v>
      </c>
      <c r="BL1330" s="20" t="e">
        <f t="shared" si="425"/>
        <v>#N/A</v>
      </c>
      <c r="BM1330" s="20" t="e">
        <f t="shared" si="427"/>
        <v>#N/A</v>
      </c>
      <c r="BN1330" s="20" t="e">
        <f t="shared" si="426"/>
        <v>#N/A</v>
      </c>
    </row>
    <row r="1331" spans="1:66">
      <c r="A1331" s="92"/>
      <c r="B1331" s="90"/>
      <c r="C1331" s="90"/>
      <c r="D1331" s="93"/>
      <c r="E1331" s="93"/>
      <c r="F1331" s="93"/>
      <c r="G1331" s="93"/>
      <c r="H1331" s="93"/>
      <c r="I1331" s="93"/>
      <c r="J1331" s="93"/>
      <c r="K1331" s="93"/>
      <c r="L1331" s="92"/>
      <c r="M1331" s="93"/>
      <c r="N1331" s="91">
        <f t="shared" si="408"/>
        <v>0</v>
      </c>
      <c r="O1331" s="91" t="str">
        <f t="shared" si="409"/>
        <v/>
      </c>
      <c r="P1331" s="91" t="str">
        <f t="shared" si="410"/>
        <v/>
      </c>
      <c r="Q1331" s="91" t="str">
        <f t="shared" si="411"/>
        <v>HDJ</v>
      </c>
      <c r="R1331" s="82"/>
      <c r="S1331" s="95">
        <f t="shared" si="412"/>
        <v>0</v>
      </c>
      <c r="T1331" s="95">
        <f t="shared" si="413"/>
        <v>0</v>
      </c>
      <c r="U1331" s="79" t="e">
        <f>VLOOKUP($S1331,'Grille de Tarif OQN'!$B$2:$S$3603,U$1,0)</f>
        <v>#N/A</v>
      </c>
      <c r="V1331" s="79" t="e">
        <f>VLOOKUP($S1331,'Grille de Tarif OQN'!$B$2:$S$3603,V$1,0)</f>
        <v>#N/A</v>
      </c>
      <c r="W1331" s="79" t="e">
        <f>VLOOKUP($S1331,'Grille de Tarif OQN'!$B$2:$S$3603,W$1,0)</f>
        <v>#N/A</v>
      </c>
      <c r="X1331" s="79" t="e">
        <f>VLOOKUP($S1331,'Grille de Tarif OQN'!$B$2:$S$3603,X$1,0)</f>
        <v>#N/A</v>
      </c>
      <c r="Y1331" s="79" t="e">
        <f>VLOOKUP($S1331,'Grille de Tarif OQN'!$B$2:$S$3603,Y$1,0)</f>
        <v>#N/A</v>
      </c>
      <c r="Z1331" s="79" t="e">
        <f>VLOOKUP($S1331,'Grille de Tarif OQN'!$B$2:$S$3603,Z$1,0)</f>
        <v>#N/A</v>
      </c>
      <c r="AA1331" s="79" t="e">
        <f>VLOOKUP($S1331,'Grille de Tarif OQN'!$B$2:$S$3603,AA$1,0)</f>
        <v>#N/A</v>
      </c>
      <c r="AB1331" s="79" t="e">
        <f>VLOOKUP($S1331,'Grille de Tarif OQN'!$B$2:$S$3603,AB$1,0)</f>
        <v>#N/A</v>
      </c>
      <c r="AC1331" s="79" t="e">
        <f>VLOOKUP($S1331,'Grille de Tarif OQN'!$B$2:$S$3603,AC$1,0)</f>
        <v>#N/A</v>
      </c>
      <c r="AD1331" s="79" t="e">
        <f>VLOOKUP($S1331,'Grille de Tarif OQN'!$B$2:$S$3603,AD$1,0)</f>
        <v>#N/A</v>
      </c>
      <c r="AE1331" s="79" t="e">
        <f>VLOOKUP($S1331,'Grille de Tarif OQN'!$B$2:$S$3603,AE$1,0)</f>
        <v>#N/A</v>
      </c>
      <c r="AF1331" s="79" t="e">
        <f>VLOOKUP($S1331,'Grille de Tarif OQN'!$B$2:$S$3603,AF$1,0)</f>
        <v>#N/A</v>
      </c>
      <c r="AG1331" s="79" t="e">
        <f>VLOOKUP($S1331,'Grille de Tarif OQN'!$B$2:$S$3603,AG$1,0)</f>
        <v>#N/A</v>
      </c>
      <c r="AH1331" s="79" t="e">
        <f>VLOOKUP($S1331,'Grille de Tarif OQN'!$B$2:$S$3603,AH$1,0)</f>
        <v>#N/A</v>
      </c>
      <c r="AI1331" s="79" t="e">
        <f>VLOOKUP($S1331,'Grille de Tarif OQN'!$B$2:$S$3603,AI$1,0)</f>
        <v>#N/A</v>
      </c>
      <c r="AJ1331" s="79" t="e">
        <f>VLOOKUP($S1331,'Grille de Tarif OQN'!$B$2:$S$3603,AJ$1,0)</f>
        <v>#N/A</v>
      </c>
      <c r="AK1331" s="81"/>
      <c r="AL1331" s="81"/>
      <c r="AM1331" s="81"/>
      <c r="AN1331" s="81"/>
      <c r="AO1331" s="81"/>
      <c r="AP1331" s="81"/>
      <c r="AQ1331" s="81"/>
      <c r="AR1331" s="81"/>
      <c r="AS1331" s="81"/>
      <c r="AT1331" s="81"/>
      <c r="AU1331" s="72"/>
      <c r="AV1331"/>
      <c r="AW1331"/>
      <c r="AX1331"/>
      <c r="AY1331"/>
      <c r="AZ1331" s="96">
        <f t="shared" si="414"/>
        <v>0</v>
      </c>
      <c r="BA1331" s="24" t="e">
        <f t="shared" si="415"/>
        <v>#N/A</v>
      </c>
      <c r="BB1331" s="24" t="e">
        <f t="shared" si="416"/>
        <v>#N/A</v>
      </c>
      <c r="BC1331" s="24" t="e">
        <f t="shared" si="417"/>
        <v>#N/A</v>
      </c>
      <c r="BD1331" s="24" t="e">
        <f t="shared" si="418"/>
        <v>#N/A</v>
      </c>
      <c r="BE1331"/>
      <c r="BF1331" t="e">
        <f t="shared" si="419"/>
        <v>#N/A</v>
      </c>
      <c r="BG1331" t="str">
        <f t="shared" si="420"/>
        <v>HDJ</v>
      </c>
      <c r="BH1331" s="20" t="e">
        <f t="shared" si="421"/>
        <v>#N/A</v>
      </c>
      <c r="BI1331" s="20" t="e">
        <f t="shared" si="422"/>
        <v>#N/A</v>
      </c>
      <c r="BJ1331" s="20" t="e">
        <f t="shared" si="423"/>
        <v>#N/A</v>
      </c>
      <c r="BK1331" s="20" t="e">
        <f t="shared" si="424"/>
        <v>#N/A</v>
      </c>
      <c r="BL1331" s="20" t="e">
        <f t="shared" si="425"/>
        <v>#N/A</v>
      </c>
      <c r="BM1331" s="20" t="e">
        <f t="shared" si="427"/>
        <v>#N/A</v>
      </c>
      <c r="BN1331" s="20" t="e">
        <f t="shared" si="426"/>
        <v>#N/A</v>
      </c>
    </row>
    <row r="1332" spans="1:66">
      <c r="A1332" s="92"/>
      <c r="B1332" s="90"/>
      <c r="C1332" s="90"/>
      <c r="D1332" s="93"/>
      <c r="E1332" s="93"/>
      <c r="F1332" s="93"/>
      <c r="G1332" s="93"/>
      <c r="H1332" s="93"/>
      <c r="I1332" s="93"/>
      <c r="J1332" s="93"/>
      <c r="K1332" s="93"/>
      <c r="L1332" s="92"/>
      <c r="M1332" s="93"/>
      <c r="N1332" s="91">
        <f t="shared" si="408"/>
        <v>0</v>
      </c>
      <c r="O1332" s="91" t="str">
        <f t="shared" si="409"/>
        <v/>
      </c>
      <c r="P1332" s="91" t="str">
        <f t="shared" si="410"/>
        <v/>
      </c>
      <c r="Q1332" s="91" t="str">
        <f t="shared" si="411"/>
        <v>HDJ</v>
      </c>
      <c r="R1332" s="82"/>
      <c r="S1332" s="95">
        <f t="shared" si="412"/>
        <v>0</v>
      </c>
      <c r="T1332" s="95">
        <f t="shared" si="413"/>
        <v>0</v>
      </c>
      <c r="U1332" s="79" t="e">
        <f>VLOOKUP($S1332,'Grille de Tarif OQN'!$B$2:$S$3603,U$1,0)</f>
        <v>#N/A</v>
      </c>
      <c r="V1332" s="79" t="e">
        <f>VLOOKUP($S1332,'Grille de Tarif OQN'!$B$2:$S$3603,V$1,0)</f>
        <v>#N/A</v>
      </c>
      <c r="W1332" s="79" t="e">
        <f>VLOOKUP($S1332,'Grille de Tarif OQN'!$B$2:$S$3603,W$1,0)</f>
        <v>#N/A</v>
      </c>
      <c r="X1332" s="79" t="e">
        <f>VLOOKUP($S1332,'Grille de Tarif OQN'!$B$2:$S$3603,X$1,0)</f>
        <v>#N/A</v>
      </c>
      <c r="Y1332" s="79" t="e">
        <f>VLOOKUP($S1332,'Grille de Tarif OQN'!$B$2:$S$3603,Y$1,0)</f>
        <v>#N/A</v>
      </c>
      <c r="Z1332" s="79" t="e">
        <f>VLOOKUP($S1332,'Grille de Tarif OQN'!$B$2:$S$3603,Z$1,0)</f>
        <v>#N/A</v>
      </c>
      <c r="AA1332" s="79" t="e">
        <f>VLOOKUP($S1332,'Grille de Tarif OQN'!$B$2:$S$3603,AA$1,0)</f>
        <v>#N/A</v>
      </c>
      <c r="AB1332" s="79" t="e">
        <f>VLOOKUP($S1332,'Grille de Tarif OQN'!$B$2:$S$3603,AB$1,0)</f>
        <v>#N/A</v>
      </c>
      <c r="AC1332" s="79" t="e">
        <f>VLOOKUP($S1332,'Grille de Tarif OQN'!$B$2:$S$3603,AC$1,0)</f>
        <v>#N/A</v>
      </c>
      <c r="AD1332" s="79" t="e">
        <f>VLOOKUP($S1332,'Grille de Tarif OQN'!$B$2:$S$3603,AD$1,0)</f>
        <v>#N/A</v>
      </c>
      <c r="AE1332" s="79" t="e">
        <f>VLOOKUP($S1332,'Grille de Tarif OQN'!$B$2:$S$3603,AE$1,0)</f>
        <v>#N/A</v>
      </c>
      <c r="AF1332" s="79" t="e">
        <f>VLOOKUP($S1332,'Grille de Tarif OQN'!$B$2:$S$3603,AF$1,0)</f>
        <v>#N/A</v>
      </c>
      <c r="AG1332" s="79" t="e">
        <f>VLOOKUP($S1332,'Grille de Tarif OQN'!$B$2:$S$3603,AG$1,0)</f>
        <v>#N/A</v>
      </c>
      <c r="AH1332" s="79" t="e">
        <f>VLOOKUP($S1332,'Grille de Tarif OQN'!$B$2:$S$3603,AH$1,0)</f>
        <v>#N/A</v>
      </c>
      <c r="AI1332" s="79" t="e">
        <f>VLOOKUP($S1332,'Grille de Tarif OQN'!$B$2:$S$3603,AI$1,0)</f>
        <v>#N/A</v>
      </c>
      <c r="AJ1332" s="79" t="e">
        <f>VLOOKUP($S1332,'Grille de Tarif OQN'!$B$2:$S$3603,AJ$1,0)</f>
        <v>#N/A</v>
      </c>
      <c r="AK1332" s="81"/>
      <c r="AL1332" s="81"/>
      <c r="AM1332" s="81"/>
      <c r="AN1332" s="81"/>
      <c r="AO1332" s="81"/>
      <c r="AP1332" s="81"/>
      <c r="AQ1332" s="81"/>
      <c r="AR1332" s="81"/>
      <c r="AS1332" s="81"/>
      <c r="AT1332" s="81"/>
      <c r="AU1332" s="72"/>
      <c r="AV1332"/>
      <c r="AW1332"/>
      <c r="AX1332"/>
      <c r="AY1332"/>
      <c r="AZ1332" s="96">
        <f t="shared" si="414"/>
        <v>0</v>
      </c>
      <c r="BA1332" s="24" t="e">
        <f t="shared" si="415"/>
        <v>#N/A</v>
      </c>
      <c r="BB1332" s="24" t="e">
        <f t="shared" si="416"/>
        <v>#N/A</v>
      </c>
      <c r="BC1332" s="24" t="e">
        <f t="shared" si="417"/>
        <v>#N/A</v>
      </c>
      <c r="BD1332" s="24" t="e">
        <f t="shared" si="418"/>
        <v>#N/A</v>
      </c>
      <c r="BE1332"/>
      <c r="BF1332" t="e">
        <f t="shared" si="419"/>
        <v>#N/A</v>
      </c>
      <c r="BG1332" t="str">
        <f t="shared" si="420"/>
        <v>HDJ</v>
      </c>
      <c r="BH1332" s="20" t="e">
        <f t="shared" si="421"/>
        <v>#N/A</v>
      </c>
      <c r="BI1332" s="20" t="e">
        <f t="shared" si="422"/>
        <v>#N/A</v>
      </c>
      <c r="BJ1332" s="20" t="e">
        <f t="shared" si="423"/>
        <v>#N/A</v>
      </c>
      <c r="BK1332" s="20" t="e">
        <f t="shared" si="424"/>
        <v>#N/A</v>
      </c>
      <c r="BL1332" s="20" t="e">
        <f t="shared" si="425"/>
        <v>#N/A</v>
      </c>
      <c r="BM1332" s="20" t="e">
        <f t="shared" si="427"/>
        <v>#N/A</v>
      </c>
      <c r="BN1332" s="20" t="e">
        <f t="shared" si="426"/>
        <v>#N/A</v>
      </c>
    </row>
    <row r="1333" spans="1:66">
      <c r="A1333" s="92"/>
      <c r="B1333" s="90"/>
      <c r="C1333" s="90"/>
      <c r="D1333" s="93"/>
      <c r="E1333" s="93"/>
      <c r="F1333" s="93"/>
      <c r="G1333" s="93"/>
      <c r="H1333" s="93"/>
      <c r="I1333" s="93"/>
      <c r="J1333" s="93"/>
      <c r="K1333" s="93"/>
      <c r="L1333" s="92"/>
      <c r="M1333" s="93"/>
      <c r="N1333" s="91">
        <f t="shared" si="408"/>
        <v>0</v>
      </c>
      <c r="O1333" s="91" t="str">
        <f t="shared" si="409"/>
        <v/>
      </c>
      <c r="P1333" s="91" t="str">
        <f t="shared" si="410"/>
        <v/>
      </c>
      <c r="Q1333" s="91" t="str">
        <f t="shared" si="411"/>
        <v>HDJ</v>
      </c>
      <c r="R1333" s="82"/>
      <c r="S1333" s="95">
        <f t="shared" si="412"/>
        <v>0</v>
      </c>
      <c r="T1333" s="95">
        <f t="shared" si="413"/>
        <v>0</v>
      </c>
      <c r="U1333" s="79" t="e">
        <f>VLOOKUP($S1333,'Grille de Tarif OQN'!$B$2:$S$3603,U$1,0)</f>
        <v>#N/A</v>
      </c>
      <c r="V1333" s="79" t="e">
        <f>VLOOKUP($S1333,'Grille de Tarif OQN'!$B$2:$S$3603,V$1,0)</f>
        <v>#N/A</v>
      </c>
      <c r="W1333" s="79" t="e">
        <f>VLOOKUP($S1333,'Grille de Tarif OQN'!$B$2:$S$3603,W$1,0)</f>
        <v>#N/A</v>
      </c>
      <c r="X1333" s="79" t="e">
        <f>VLOOKUP($S1333,'Grille de Tarif OQN'!$B$2:$S$3603,X$1,0)</f>
        <v>#N/A</v>
      </c>
      <c r="Y1333" s="79" t="e">
        <f>VLOOKUP($S1333,'Grille de Tarif OQN'!$B$2:$S$3603,Y$1,0)</f>
        <v>#N/A</v>
      </c>
      <c r="Z1333" s="79" t="e">
        <f>VLOOKUP($S1333,'Grille de Tarif OQN'!$B$2:$S$3603,Z$1,0)</f>
        <v>#N/A</v>
      </c>
      <c r="AA1333" s="79" t="e">
        <f>VLOOKUP($S1333,'Grille de Tarif OQN'!$B$2:$S$3603,AA$1,0)</f>
        <v>#N/A</v>
      </c>
      <c r="AB1333" s="79" t="e">
        <f>VLOOKUP($S1333,'Grille de Tarif OQN'!$B$2:$S$3603,AB$1,0)</f>
        <v>#N/A</v>
      </c>
      <c r="AC1333" s="79" t="e">
        <f>VLOOKUP($S1333,'Grille de Tarif OQN'!$B$2:$S$3603,AC$1,0)</f>
        <v>#N/A</v>
      </c>
      <c r="AD1333" s="79" t="e">
        <f>VLOOKUP($S1333,'Grille de Tarif OQN'!$B$2:$S$3603,AD$1,0)</f>
        <v>#N/A</v>
      </c>
      <c r="AE1333" s="79" t="e">
        <f>VLOOKUP($S1333,'Grille de Tarif OQN'!$B$2:$S$3603,AE$1,0)</f>
        <v>#N/A</v>
      </c>
      <c r="AF1333" s="79" t="e">
        <f>VLOOKUP($S1333,'Grille de Tarif OQN'!$B$2:$S$3603,AF$1,0)</f>
        <v>#N/A</v>
      </c>
      <c r="AG1333" s="79" t="e">
        <f>VLOOKUP($S1333,'Grille de Tarif OQN'!$B$2:$S$3603,AG$1,0)</f>
        <v>#N/A</v>
      </c>
      <c r="AH1333" s="79" t="e">
        <f>VLOOKUP($S1333,'Grille de Tarif OQN'!$B$2:$S$3603,AH$1,0)</f>
        <v>#N/A</v>
      </c>
      <c r="AI1333" s="79" t="e">
        <f>VLOOKUP($S1333,'Grille de Tarif OQN'!$B$2:$S$3603,AI$1,0)</f>
        <v>#N/A</v>
      </c>
      <c r="AJ1333" s="79" t="e">
        <f>VLOOKUP($S1333,'Grille de Tarif OQN'!$B$2:$S$3603,AJ$1,0)</f>
        <v>#N/A</v>
      </c>
      <c r="AK1333" s="81"/>
      <c r="AL1333" s="81"/>
      <c r="AM1333" s="81"/>
      <c r="AN1333" s="81"/>
      <c r="AO1333" s="81"/>
      <c r="AP1333" s="81"/>
      <c r="AQ1333" s="81"/>
      <c r="AR1333" s="81"/>
      <c r="AS1333" s="81"/>
      <c r="AT1333" s="81"/>
      <c r="AU1333" s="72"/>
      <c r="AV1333"/>
      <c r="AW1333"/>
      <c r="AX1333"/>
      <c r="AY1333"/>
      <c r="AZ1333" s="96">
        <f t="shared" si="414"/>
        <v>0</v>
      </c>
      <c r="BA1333" s="24" t="e">
        <f t="shared" si="415"/>
        <v>#N/A</v>
      </c>
      <c r="BB1333" s="24" t="e">
        <f t="shared" si="416"/>
        <v>#N/A</v>
      </c>
      <c r="BC1333" s="24" t="e">
        <f t="shared" si="417"/>
        <v>#N/A</v>
      </c>
      <c r="BD1333" s="24" t="e">
        <f t="shared" si="418"/>
        <v>#N/A</v>
      </c>
      <c r="BE1333"/>
      <c r="BF1333" t="e">
        <f t="shared" si="419"/>
        <v>#N/A</v>
      </c>
      <c r="BG1333" t="str">
        <f t="shared" si="420"/>
        <v>HDJ</v>
      </c>
      <c r="BH1333" s="20" t="e">
        <f t="shared" si="421"/>
        <v>#N/A</v>
      </c>
      <c r="BI1333" s="20" t="e">
        <f t="shared" si="422"/>
        <v>#N/A</v>
      </c>
      <c r="BJ1333" s="20" t="e">
        <f t="shared" si="423"/>
        <v>#N/A</v>
      </c>
      <c r="BK1333" s="20" t="e">
        <f t="shared" si="424"/>
        <v>#N/A</v>
      </c>
      <c r="BL1333" s="20" t="e">
        <f t="shared" si="425"/>
        <v>#N/A</v>
      </c>
      <c r="BM1333" s="20" t="e">
        <f t="shared" si="427"/>
        <v>#N/A</v>
      </c>
      <c r="BN1333" s="20" t="e">
        <f t="shared" si="426"/>
        <v>#N/A</v>
      </c>
    </row>
    <row r="1334" spans="1:66">
      <c r="A1334" s="92"/>
      <c r="B1334" s="90"/>
      <c r="C1334" s="90"/>
      <c r="D1334" s="93"/>
      <c r="E1334" s="93"/>
      <c r="F1334" s="93"/>
      <c r="G1334" s="93"/>
      <c r="H1334" s="93"/>
      <c r="I1334" s="93"/>
      <c r="J1334" s="93"/>
      <c r="K1334" s="93"/>
      <c r="L1334" s="92"/>
      <c r="M1334" s="93"/>
      <c r="N1334" s="91">
        <f t="shared" si="408"/>
        <v>0</v>
      </c>
      <c r="O1334" s="91" t="str">
        <f t="shared" si="409"/>
        <v/>
      </c>
      <c r="P1334" s="91" t="str">
        <f t="shared" si="410"/>
        <v/>
      </c>
      <c r="Q1334" s="91" t="str">
        <f t="shared" si="411"/>
        <v>HDJ</v>
      </c>
      <c r="R1334" s="82"/>
      <c r="S1334" s="95">
        <f t="shared" si="412"/>
        <v>0</v>
      </c>
      <c r="T1334" s="95">
        <f t="shared" si="413"/>
        <v>0</v>
      </c>
      <c r="U1334" s="79" t="e">
        <f>VLOOKUP($S1334,'Grille de Tarif OQN'!$B$2:$S$3603,U$1,0)</f>
        <v>#N/A</v>
      </c>
      <c r="V1334" s="79" t="e">
        <f>VLOOKUP($S1334,'Grille de Tarif OQN'!$B$2:$S$3603,V$1,0)</f>
        <v>#N/A</v>
      </c>
      <c r="W1334" s="79" t="e">
        <f>VLOOKUP($S1334,'Grille de Tarif OQN'!$B$2:$S$3603,W$1,0)</f>
        <v>#N/A</v>
      </c>
      <c r="X1334" s="79" t="e">
        <f>VLOOKUP($S1334,'Grille de Tarif OQN'!$B$2:$S$3603,X$1,0)</f>
        <v>#N/A</v>
      </c>
      <c r="Y1334" s="79" t="e">
        <f>VLOOKUP($S1334,'Grille de Tarif OQN'!$B$2:$S$3603,Y$1,0)</f>
        <v>#N/A</v>
      </c>
      <c r="Z1334" s="79" t="e">
        <f>VLOOKUP($S1334,'Grille de Tarif OQN'!$B$2:$S$3603,Z$1,0)</f>
        <v>#N/A</v>
      </c>
      <c r="AA1334" s="79" t="e">
        <f>VLOOKUP($S1334,'Grille de Tarif OQN'!$B$2:$S$3603,AA$1,0)</f>
        <v>#N/A</v>
      </c>
      <c r="AB1334" s="79" t="e">
        <f>VLOOKUP($S1334,'Grille de Tarif OQN'!$B$2:$S$3603,AB$1,0)</f>
        <v>#N/A</v>
      </c>
      <c r="AC1334" s="79" t="e">
        <f>VLOOKUP($S1334,'Grille de Tarif OQN'!$B$2:$S$3603,AC$1,0)</f>
        <v>#N/A</v>
      </c>
      <c r="AD1334" s="79" t="e">
        <f>VLOOKUP($S1334,'Grille de Tarif OQN'!$B$2:$S$3603,AD$1,0)</f>
        <v>#N/A</v>
      </c>
      <c r="AE1334" s="79" t="e">
        <f>VLOOKUP($S1334,'Grille de Tarif OQN'!$B$2:$S$3603,AE$1,0)</f>
        <v>#N/A</v>
      </c>
      <c r="AF1334" s="79" t="e">
        <f>VLOOKUP($S1334,'Grille de Tarif OQN'!$B$2:$S$3603,AF$1,0)</f>
        <v>#N/A</v>
      </c>
      <c r="AG1334" s="79" t="e">
        <f>VLOOKUP($S1334,'Grille de Tarif OQN'!$B$2:$S$3603,AG$1,0)</f>
        <v>#N/A</v>
      </c>
      <c r="AH1334" s="79" t="e">
        <f>VLOOKUP($S1334,'Grille de Tarif OQN'!$B$2:$S$3603,AH$1,0)</f>
        <v>#N/A</v>
      </c>
      <c r="AI1334" s="79" t="e">
        <f>VLOOKUP($S1334,'Grille de Tarif OQN'!$B$2:$S$3603,AI$1,0)</f>
        <v>#N/A</v>
      </c>
      <c r="AJ1334" s="79" t="e">
        <f>VLOOKUP($S1334,'Grille de Tarif OQN'!$B$2:$S$3603,AJ$1,0)</f>
        <v>#N/A</v>
      </c>
      <c r="AK1334" s="81"/>
      <c r="AL1334" s="81"/>
      <c r="AM1334" s="81"/>
      <c r="AN1334" s="81"/>
      <c r="AO1334" s="81"/>
      <c r="AP1334" s="81"/>
      <c r="AQ1334" s="81"/>
      <c r="AR1334" s="81"/>
      <c r="AS1334" s="81"/>
      <c r="AT1334" s="81"/>
      <c r="AU1334" s="72"/>
      <c r="AV1334"/>
      <c r="AW1334"/>
      <c r="AX1334"/>
      <c r="AY1334"/>
      <c r="AZ1334" s="96">
        <f t="shared" si="414"/>
        <v>0</v>
      </c>
      <c r="BA1334" s="24" t="e">
        <f t="shared" si="415"/>
        <v>#N/A</v>
      </c>
      <c r="BB1334" s="24" t="e">
        <f t="shared" si="416"/>
        <v>#N/A</v>
      </c>
      <c r="BC1334" s="24" t="e">
        <f t="shared" si="417"/>
        <v>#N/A</v>
      </c>
      <c r="BD1334" s="24" t="e">
        <f t="shared" si="418"/>
        <v>#N/A</v>
      </c>
      <c r="BE1334"/>
      <c r="BF1334" t="e">
        <f t="shared" si="419"/>
        <v>#N/A</v>
      </c>
      <c r="BG1334" t="str">
        <f t="shared" si="420"/>
        <v>HDJ</v>
      </c>
      <c r="BH1334" s="20" t="e">
        <f t="shared" si="421"/>
        <v>#N/A</v>
      </c>
      <c r="BI1334" s="20" t="e">
        <f t="shared" si="422"/>
        <v>#N/A</v>
      </c>
      <c r="BJ1334" s="20" t="e">
        <f t="shared" si="423"/>
        <v>#N/A</v>
      </c>
      <c r="BK1334" s="20" t="e">
        <f t="shared" si="424"/>
        <v>#N/A</v>
      </c>
      <c r="BL1334" s="20" t="e">
        <f t="shared" si="425"/>
        <v>#N/A</v>
      </c>
      <c r="BM1334" s="20" t="e">
        <f t="shared" si="427"/>
        <v>#N/A</v>
      </c>
      <c r="BN1334" s="20" t="e">
        <f t="shared" si="426"/>
        <v>#N/A</v>
      </c>
    </row>
    <row r="1335" spans="1:66">
      <c r="A1335" s="92"/>
      <c r="B1335" s="90"/>
      <c r="C1335" s="90"/>
      <c r="D1335" s="93"/>
      <c r="E1335" s="93"/>
      <c r="F1335" s="93"/>
      <c r="G1335" s="93"/>
      <c r="H1335" s="93"/>
      <c r="I1335" s="93"/>
      <c r="J1335" s="93"/>
      <c r="K1335" s="93"/>
      <c r="L1335" s="92"/>
      <c r="M1335" s="93"/>
      <c r="N1335" s="91">
        <f t="shared" si="408"/>
        <v>0</v>
      </c>
      <c r="O1335" s="91" t="str">
        <f t="shared" si="409"/>
        <v/>
      </c>
      <c r="P1335" s="91" t="str">
        <f t="shared" si="410"/>
        <v/>
      </c>
      <c r="Q1335" s="91" t="str">
        <f t="shared" si="411"/>
        <v>HDJ</v>
      </c>
      <c r="R1335" s="82"/>
      <c r="S1335" s="95">
        <f t="shared" si="412"/>
        <v>0</v>
      </c>
      <c r="T1335" s="95">
        <f t="shared" si="413"/>
        <v>0</v>
      </c>
      <c r="U1335" s="79" t="e">
        <f>VLOOKUP($S1335,'Grille de Tarif OQN'!$B$2:$S$3603,U$1,0)</f>
        <v>#N/A</v>
      </c>
      <c r="V1335" s="79" t="e">
        <f>VLOOKUP($S1335,'Grille de Tarif OQN'!$B$2:$S$3603,V$1,0)</f>
        <v>#N/A</v>
      </c>
      <c r="W1335" s="79" t="e">
        <f>VLOOKUP($S1335,'Grille de Tarif OQN'!$B$2:$S$3603,W$1,0)</f>
        <v>#N/A</v>
      </c>
      <c r="X1335" s="79" t="e">
        <f>VLOOKUP($S1335,'Grille de Tarif OQN'!$B$2:$S$3603,X$1,0)</f>
        <v>#N/A</v>
      </c>
      <c r="Y1335" s="79" t="e">
        <f>VLOOKUP($S1335,'Grille de Tarif OQN'!$B$2:$S$3603,Y$1,0)</f>
        <v>#N/A</v>
      </c>
      <c r="Z1335" s="79" t="e">
        <f>VLOOKUP($S1335,'Grille de Tarif OQN'!$B$2:$S$3603,Z$1,0)</f>
        <v>#N/A</v>
      </c>
      <c r="AA1335" s="79" t="e">
        <f>VLOOKUP($S1335,'Grille de Tarif OQN'!$B$2:$S$3603,AA$1,0)</f>
        <v>#N/A</v>
      </c>
      <c r="AB1335" s="79" t="e">
        <f>VLOOKUP($S1335,'Grille de Tarif OQN'!$B$2:$S$3603,AB$1,0)</f>
        <v>#N/A</v>
      </c>
      <c r="AC1335" s="79" t="e">
        <f>VLOOKUP($S1335,'Grille de Tarif OQN'!$B$2:$S$3603,AC$1,0)</f>
        <v>#N/A</v>
      </c>
      <c r="AD1335" s="79" t="e">
        <f>VLOOKUP($S1335,'Grille de Tarif OQN'!$B$2:$S$3603,AD$1,0)</f>
        <v>#N/A</v>
      </c>
      <c r="AE1335" s="79" t="e">
        <f>VLOOKUP($S1335,'Grille de Tarif OQN'!$B$2:$S$3603,AE$1,0)</f>
        <v>#N/A</v>
      </c>
      <c r="AF1335" s="79" t="e">
        <f>VLOOKUP($S1335,'Grille de Tarif OQN'!$B$2:$S$3603,AF$1,0)</f>
        <v>#N/A</v>
      </c>
      <c r="AG1335" s="79" t="e">
        <f>VLOOKUP($S1335,'Grille de Tarif OQN'!$B$2:$S$3603,AG$1,0)</f>
        <v>#N/A</v>
      </c>
      <c r="AH1335" s="79" t="e">
        <f>VLOOKUP($S1335,'Grille de Tarif OQN'!$B$2:$S$3603,AH$1,0)</f>
        <v>#N/A</v>
      </c>
      <c r="AI1335" s="79" t="e">
        <f>VLOOKUP($S1335,'Grille de Tarif OQN'!$B$2:$S$3603,AI$1,0)</f>
        <v>#N/A</v>
      </c>
      <c r="AJ1335" s="79" t="e">
        <f>VLOOKUP($S1335,'Grille de Tarif OQN'!$B$2:$S$3603,AJ$1,0)</f>
        <v>#N/A</v>
      </c>
      <c r="AK1335" s="81"/>
      <c r="AL1335" s="81"/>
      <c r="AM1335" s="81"/>
      <c r="AN1335" s="81"/>
      <c r="AO1335" s="81"/>
      <c r="AP1335" s="81"/>
      <c r="AQ1335" s="81"/>
      <c r="AR1335" s="81"/>
      <c r="AS1335" s="81"/>
      <c r="AT1335" s="81"/>
      <c r="AU1335" s="72"/>
      <c r="AV1335"/>
      <c r="AW1335"/>
      <c r="AX1335"/>
      <c r="AY1335"/>
      <c r="AZ1335" s="96">
        <f t="shared" si="414"/>
        <v>0</v>
      </c>
      <c r="BA1335" s="24" t="e">
        <f t="shared" si="415"/>
        <v>#N/A</v>
      </c>
      <c r="BB1335" s="24" t="e">
        <f t="shared" si="416"/>
        <v>#N/A</v>
      </c>
      <c r="BC1335" s="24" t="e">
        <f t="shared" si="417"/>
        <v>#N/A</v>
      </c>
      <c r="BD1335" s="24" t="e">
        <f t="shared" si="418"/>
        <v>#N/A</v>
      </c>
      <c r="BE1335"/>
      <c r="BF1335" t="e">
        <f t="shared" si="419"/>
        <v>#N/A</v>
      </c>
      <c r="BG1335" t="str">
        <f t="shared" si="420"/>
        <v>HDJ</v>
      </c>
      <c r="BH1335" s="20" t="e">
        <f t="shared" si="421"/>
        <v>#N/A</v>
      </c>
      <c r="BI1335" s="20" t="e">
        <f t="shared" si="422"/>
        <v>#N/A</v>
      </c>
      <c r="BJ1335" s="20" t="e">
        <f t="shared" si="423"/>
        <v>#N/A</v>
      </c>
      <c r="BK1335" s="20" t="e">
        <f t="shared" si="424"/>
        <v>#N/A</v>
      </c>
      <c r="BL1335" s="20" t="e">
        <f t="shared" si="425"/>
        <v>#N/A</v>
      </c>
      <c r="BM1335" s="20" t="e">
        <f t="shared" si="427"/>
        <v>#N/A</v>
      </c>
      <c r="BN1335" s="20" t="e">
        <f t="shared" si="426"/>
        <v>#N/A</v>
      </c>
    </row>
    <row r="1336" spans="1:66">
      <c r="A1336" s="92"/>
      <c r="B1336" s="90"/>
      <c r="C1336" s="90"/>
      <c r="D1336" s="93"/>
      <c r="E1336" s="93"/>
      <c r="F1336" s="93"/>
      <c r="G1336" s="93"/>
      <c r="H1336" s="93"/>
      <c r="I1336" s="93"/>
      <c r="J1336" s="93"/>
      <c r="K1336" s="93"/>
      <c r="L1336" s="92"/>
      <c r="M1336" s="93"/>
      <c r="N1336" s="91">
        <f t="shared" si="408"/>
        <v>0</v>
      </c>
      <c r="O1336" s="91" t="str">
        <f t="shared" si="409"/>
        <v/>
      </c>
      <c r="P1336" s="91" t="str">
        <f t="shared" si="410"/>
        <v/>
      </c>
      <c r="Q1336" s="91" t="str">
        <f t="shared" si="411"/>
        <v>HDJ</v>
      </c>
      <c r="R1336" s="82"/>
      <c r="S1336" s="95">
        <f t="shared" si="412"/>
        <v>0</v>
      </c>
      <c r="T1336" s="95">
        <f t="shared" si="413"/>
        <v>0</v>
      </c>
      <c r="U1336" s="79" t="e">
        <f>VLOOKUP($S1336,'Grille de Tarif OQN'!$B$2:$S$3603,U$1,0)</f>
        <v>#N/A</v>
      </c>
      <c r="V1336" s="79" t="e">
        <f>VLOOKUP($S1336,'Grille de Tarif OQN'!$B$2:$S$3603,V$1,0)</f>
        <v>#N/A</v>
      </c>
      <c r="W1336" s="79" t="e">
        <f>VLOOKUP($S1336,'Grille de Tarif OQN'!$B$2:$S$3603,W$1,0)</f>
        <v>#N/A</v>
      </c>
      <c r="X1336" s="79" t="e">
        <f>VLOOKUP($S1336,'Grille de Tarif OQN'!$B$2:$S$3603,X$1,0)</f>
        <v>#N/A</v>
      </c>
      <c r="Y1336" s="79" t="e">
        <f>VLOOKUP($S1336,'Grille de Tarif OQN'!$B$2:$S$3603,Y$1,0)</f>
        <v>#N/A</v>
      </c>
      <c r="Z1336" s="79" t="e">
        <f>VLOOKUP($S1336,'Grille de Tarif OQN'!$B$2:$S$3603,Z$1,0)</f>
        <v>#N/A</v>
      </c>
      <c r="AA1336" s="79" t="e">
        <f>VLOOKUP($S1336,'Grille de Tarif OQN'!$B$2:$S$3603,AA$1,0)</f>
        <v>#N/A</v>
      </c>
      <c r="AB1336" s="79" t="e">
        <f>VLOOKUP($S1336,'Grille de Tarif OQN'!$B$2:$S$3603,AB$1,0)</f>
        <v>#N/A</v>
      </c>
      <c r="AC1336" s="79" t="e">
        <f>VLOOKUP($S1336,'Grille de Tarif OQN'!$B$2:$S$3603,AC$1,0)</f>
        <v>#N/A</v>
      </c>
      <c r="AD1336" s="79" t="e">
        <f>VLOOKUP($S1336,'Grille de Tarif OQN'!$B$2:$S$3603,AD$1,0)</f>
        <v>#N/A</v>
      </c>
      <c r="AE1336" s="79" t="e">
        <f>VLOOKUP($S1336,'Grille de Tarif OQN'!$B$2:$S$3603,AE$1,0)</f>
        <v>#N/A</v>
      </c>
      <c r="AF1336" s="79" t="e">
        <f>VLOOKUP($S1336,'Grille de Tarif OQN'!$B$2:$S$3603,AF$1,0)</f>
        <v>#N/A</v>
      </c>
      <c r="AG1336" s="79" t="e">
        <f>VLOOKUP($S1336,'Grille de Tarif OQN'!$B$2:$S$3603,AG$1,0)</f>
        <v>#N/A</v>
      </c>
      <c r="AH1336" s="79" t="e">
        <f>VLOOKUP($S1336,'Grille de Tarif OQN'!$B$2:$S$3603,AH$1,0)</f>
        <v>#N/A</v>
      </c>
      <c r="AI1336" s="79" t="e">
        <f>VLOOKUP($S1336,'Grille de Tarif OQN'!$B$2:$S$3603,AI$1,0)</f>
        <v>#N/A</v>
      </c>
      <c r="AJ1336" s="79" t="e">
        <f>VLOOKUP($S1336,'Grille de Tarif OQN'!$B$2:$S$3603,AJ$1,0)</f>
        <v>#N/A</v>
      </c>
      <c r="AK1336" s="81"/>
      <c r="AL1336" s="81"/>
      <c r="AM1336" s="81"/>
      <c r="AN1336" s="81"/>
      <c r="AO1336" s="81"/>
      <c r="AP1336" s="81"/>
      <c r="AQ1336" s="81"/>
      <c r="AR1336" s="81"/>
      <c r="AS1336" s="81"/>
      <c r="AT1336" s="81"/>
      <c r="AU1336" s="72"/>
      <c r="AV1336"/>
      <c r="AW1336"/>
      <c r="AX1336"/>
      <c r="AY1336"/>
      <c r="AZ1336" s="96">
        <f t="shared" si="414"/>
        <v>0</v>
      </c>
      <c r="BA1336" s="24" t="e">
        <f t="shared" si="415"/>
        <v>#N/A</v>
      </c>
      <c r="BB1336" s="24" t="e">
        <f t="shared" si="416"/>
        <v>#N/A</v>
      </c>
      <c r="BC1336" s="24" t="e">
        <f t="shared" si="417"/>
        <v>#N/A</v>
      </c>
      <c r="BD1336" s="24" t="e">
        <f t="shared" si="418"/>
        <v>#N/A</v>
      </c>
      <c r="BE1336"/>
      <c r="BF1336" t="e">
        <f t="shared" si="419"/>
        <v>#N/A</v>
      </c>
      <c r="BG1336" t="str">
        <f t="shared" si="420"/>
        <v>HDJ</v>
      </c>
      <c r="BH1336" s="20" t="e">
        <f t="shared" si="421"/>
        <v>#N/A</v>
      </c>
      <c r="BI1336" s="20" t="e">
        <f t="shared" si="422"/>
        <v>#N/A</v>
      </c>
      <c r="BJ1336" s="20" t="e">
        <f t="shared" si="423"/>
        <v>#N/A</v>
      </c>
      <c r="BK1336" s="20" t="e">
        <f t="shared" si="424"/>
        <v>#N/A</v>
      </c>
      <c r="BL1336" s="20" t="e">
        <f t="shared" si="425"/>
        <v>#N/A</v>
      </c>
      <c r="BM1336" s="20" t="e">
        <f t="shared" si="427"/>
        <v>#N/A</v>
      </c>
      <c r="BN1336" s="20" t="e">
        <f t="shared" si="426"/>
        <v>#N/A</v>
      </c>
    </row>
    <row r="1337" spans="1:66">
      <c r="A1337" s="92"/>
      <c r="B1337" s="90"/>
      <c r="C1337" s="90"/>
      <c r="D1337" s="93"/>
      <c r="E1337" s="93"/>
      <c r="F1337" s="93"/>
      <c r="G1337" s="93"/>
      <c r="H1337" s="93"/>
      <c r="I1337" s="93"/>
      <c r="J1337" s="93"/>
      <c r="K1337" s="93"/>
      <c r="L1337" s="92"/>
      <c r="M1337" s="93"/>
      <c r="N1337" s="91">
        <f t="shared" ref="N1337:N1400" si="428">IF(LEN(B1337)=7,1,0)</f>
        <v>0</v>
      </c>
      <c r="O1337" s="91" t="str">
        <f t="shared" ref="O1337:O1400" si="429">LEFT(B1337,2)</f>
        <v/>
      </c>
      <c r="P1337" s="91" t="str">
        <f t="shared" ref="P1337:P1400" si="430">LEFT(B1337,4)</f>
        <v/>
      </c>
      <c r="Q1337" s="91" t="str">
        <f t="shared" ref="Q1337:Q1400" si="431">IF(F1337=1,"HC","HDJ")</f>
        <v>HDJ</v>
      </c>
      <c r="R1337" s="82"/>
      <c r="S1337" s="95">
        <f t="shared" ref="S1337:S1400" si="432">B1337</f>
        <v>0</v>
      </c>
      <c r="T1337" s="95">
        <f t="shared" ref="T1337:T1400" si="433">C1337</f>
        <v>0</v>
      </c>
      <c r="U1337" s="79" t="e">
        <f>VLOOKUP($S1337,'Grille de Tarif OQN'!$B$2:$S$3603,U$1,0)</f>
        <v>#N/A</v>
      </c>
      <c r="V1337" s="79" t="e">
        <f>VLOOKUP($S1337,'Grille de Tarif OQN'!$B$2:$S$3603,V$1,0)</f>
        <v>#N/A</v>
      </c>
      <c r="W1337" s="79" t="e">
        <f>VLOOKUP($S1337,'Grille de Tarif OQN'!$B$2:$S$3603,W$1,0)</f>
        <v>#N/A</v>
      </c>
      <c r="X1337" s="79" t="e">
        <f>VLOOKUP($S1337,'Grille de Tarif OQN'!$B$2:$S$3603,X$1,0)</f>
        <v>#N/A</v>
      </c>
      <c r="Y1337" s="79" t="e">
        <f>VLOOKUP($S1337,'Grille de Tarif OQN'!$B$2:$S$3603,Y$1,0)</f>
        <v>#N/A</v>
      </c>
      <c r="Z1337" s="79" t="e">
        <f>VLOOKUP($S1337,'Grille de Tarif OQN'!$B$2:$S$3603,Z$1,0)</f>
        <v>#N/A</v>
      </c>
      <c r="AA1337" s="79" t="e">
        <f>VLOOKUP($S1337,'Grille de Tarif OQN'!$B$2:$S$3603,AA$1,0)</f>
        <v>#N/A</v>
      </c>
      <c r="AB1337" s="79" t="e">
        <f>VLOOKUP($S1337,'Grille de Tarif OQN'!$B$2:$S$3603,AB$1,0)</f>
        <v>#N/A</v>
      </c>
      <c r="AC1337" s="79" t="e">
        <f>VLOOKUP($S1337,'Grille de Tarif OQN'!$B$2:$S$3603,AC$1,0)</f>
        <v>#N/A</v>
      </c>
      <c r="AD1337" s="79" t="e">
        <f>VLOOKUP($S1337,'Grille de Tarif OQN'!$B$2:$S$3603,AD$1,0)</f>
        <v>#N/A</v>
      </c>
      <c r="AE1337" s="79" t="e">
        <f>VLOOKUP($S1337,'Grille de Tarif OQN'!$B$2:$S$3603,AE$1,0)</f>
        <v>#N/A</v>
      </c>
      <c r="AF1337" s="79" t="e">
        <f>VLOOKUP($S1337,'Grille de Tarif OQN'!$B$2:$S$3603,AF$1,0)</f>
        <v>#N/A</v>
      </c>
      <c r="AG1337" s="79" t="e">
        <f>VLOOKUP($S1337,'Grille de Tarif OQN'!$B$2:$S$3603,AG$1,0)</f>
        <v>#N/A</v>
      </c>
      <c r="AH1337" s="79" t="e">
        <f>VLOOKUP($S1337,'Grille de Tarif OQN'!$B$2:$S$3603,AH$1,0)</f>
        <v>#N/A</v>
      </c>
      <c r="AI1337" s="79" t="e">
        <f>VLOOKUP($S1337,'Grille de Tarif OQN'!$B$2:$S$3603,AI$1,0)</f>
        <v>#N/A</v>
      </c>
      <c r="AJ1337" s="79" t="e">
        <f>VLOOKUP($S1337,'Grille de Tarif OQN'!$B$2:$S$3603,AJ$1,0)</f>
        <v>#N/A</v>
      </c>
      <c r="AK1337" s="81"/>
      <c r="AL1337" s="81"/>
      <c r="AM1337" s="81"/>
      <c r="AN1337" s="81"/>
      <c r="AO1337" s="81"/>
      <c r="AP1337" s="81"/>
      <c r="AQ1337" s="81"/>
      <c r="AR1337" s="81"/>
      <c r="AS1337" s="81"/>
      <c r="AT1337" s="81"/>
      <c r="AU1337" s="72"/>
      <c r="AV1337"/>
      <c r="AW1337"/>
      <c r="AX1337"/>
      <c r="AY1337"/>
      <c r="AZ1337" s="96">
        <f t="shared" ref="AZ1337:AZ1400" si="434">D1337</f>
        <v>0</v>
      </c>
      <c r="BA1337" s="24" t="e">
        <f t="shared" ref="BA1337:BA1400" si="435">IF(BG1337="HDJ",BN1337,IF(BF1337="ZONE90",BM1337,IF(BF1337="ZONEBASSE",BH1337,IF(BF1337="ZONEFORF1",BI1337,IF(BF1337="ZONEFORF2",BJ1337,IF(BF1337="ZONEFORF3",BK1337,BL1337))))))</f>
        <v>#N/A</v>
      </c>
      <c r="BB1337" s="24" t="e">
        <f t="shared" ref="BB1337:BB1400" si="436">BA1337/AZ1337</f>
        <v>#N/A</v>
      </c>
      <c r="BC1337" s="24" t="e">
        <f t="shared" ref="BC1337:BC1400" si="437">BA1337*$BD$1</f>
        <v>#N/A</v>
      </c>
      <c r="BD1337" s="24" t="e">
        <f t="shared" ref="BD1337:BD1400" si="438">BB1337*$BD$1</f>
        <v>#N/A</v>
      </c>
      <c r="BE1337"/>
      <c r="BF1337" t="e">
        <f t="shared" ref="BF1337:BF1400" si="439">IF(AZ1337&gt;90,"ZONE90",IF(AG1337=1,IF(AZ1337&lt;U1337,"ZONEBASSE",IF(AZ1337&lt;AI1337,"ZONEFORF1",IF(AZ1337&lt;AJ1337,"ZONEFORF2",IF(AZ1337&lt;V1337,"ZONEFORF3","ZONEHAUTE")))),IF(AZ1337&lt;U1337,"ZONEBASSE",IF(AZ1337&lt;V1337,"ZONEFORF1","ZONEHAUTE"))))</f>
        <v>#N/A</v>
      </c>
      <c r="BG1337" t="str">
        <f t="shared" ref="BG1337:BG1400" si="440">IF(RIGHT(S1337,1)="0","HDJ","HC")</f>
        <v>HDJ</v>
      </c>
      <c r="BH1337" s="20" t="e">
        <f t="shared" ref="BH1337:BH1400" si="441">IF(AZ1337&lt;8,AD1337*AZ1337,W1337-(U1337-AZ1337)*X1337)</f>
        <v>#N/A</v>
      </c>
      <c r="BI1337" s="20" t="e">
        <f t="shared" ref="BI1337:BI1400" si="442">Y1337</f>
        <v>#N/A</v>
      </c>
      <c r="BJ1337" s="20" t="e">
        <f t="shared" ref="BJ1337:BJ1400" si="443">Z1337</f>
        <v>#N/A</v>
      </c>
      <c r="BK1337" s="20" t="e">
        <f t="shared" ref="BK1337:BK1400" si="444">AA1337</f>
        <v>#N/A</v>
      </c>
      <c r="BL1337" s="20" t="e">
        <f t="shared" ref="BL1337:BL1400" si="445">IF(AG1337=1,AA1337+(AZ1337-V1337)*AB1337,Y1337+(AZ1337-V1337)*AB1337)</f>
        <v>#N/A</v>
      </c>
      <c r="BM1337" s="20" t="e">
        <f t="shared" si="427"/>
        <v>#N/A</v>
      </c>
      <c r="BN1337" s="20" t="e">
        <f t="shared" ref="BN1337:BN1400" si="446">AZ1337*Y1337</f>
        <v>#N/A</v>
      </c>
    </row>
    <row r="1338" spans="1:66">
      <c r="A1338" s="92"/>
      <c r="B1338" s="90"/>
      <c r="C1338" s="90"/>
      <c r="D1338" s="93"/>
      <c r="E1338" s="93"/>
      <c r="F1338" s="93"/>
      <c r="G1338" s="93"/>
      <c r="H1338" s="93"/>
      <c r="I1338" s="93"/>
      <c r="J1338" s="93"/>
      <c r="K1338" s="93"/>
      <c r="L1338" s="92"/>
      <c r="M1338" s="93"/>
      <c r="N1338" s="91">
        <f t="shared" si="428"/>
        <v>0</v>
      </c>
      <c r="O1338" s="91" t="str">
        <f t="shared" si="429"/>
        <v/>
      </c>
      <c r="P1338" s="91" t="str">
        <f t="shared" si="430"/>
        <v/>
      </c>
      <c r="Q1338" s="91" t="str">
        <f t="shared" si="431"/>
        <v>HDJ</v>
      </c>
      <c r="R1338" s="82"/>
      <c r="S1338" s="95">
        <f t="shared" si="432"/>
        <v>0</v>
      </c>
      <c r="T1338" s="95">
        <f t="shared" si="433"/>
        <v>0</v>
      </c>
      <c r="U1338" s="79" t="e">
        <f>VLOOKUP($S1338,'Grille de Tarif OQN'!$B$2:$S$3603,U$1,0)</f>
        <v>#N/A</v>
      </c>
      <c r="V1338" s="79" t="e">
        <f>VLOOKUP($S1338,'Grille de Tarif OQN'!$B$2:$S$3603,V$1,0)</f>
        <v>#N/A</v>
      </c>
      <c r="W1338" s="79" t="e">
        <f>VLOOKUP($S1338,'Grille de Tarif OQN'!$B$2:$S$3603,W$1,0)</f>
        <v>#N/A</v>
      </c>
      <c r="X1338" s="79" t="e">
        <f>VLOOKUP($S1338,'Grille de Tarif OQN'!$B$2:$S$3603,X$1,0)</f>
        <v>#N/A</v>
      </c>
      <c r="Y1338" s="79" t="e">
        <f>VLOOKUP($S1338,'Grille de Tarif OQN'!$B$2:$S$3603,Y$1,0)</f>
        <v>#N/A</v>
      </c>
      <c r="Z1338" s="79" t="e">
        <f>VLOOKUP($S1338,'Grille de Tarif OQN'!$B$2:$S$3603,Z$1,0)</f>
        <v>#N/A</v>
      </c>
      <c r="AA1338" s="79" t="e">
        <f>VLOOKUP($S1338,'Grille de Tarif OQN'!$B$2:$S$3603,AA$1,0)</f>
        <v>#N/A</v>
      </c>
      <c r="AB1338" s="79" t="e">
        <f>VLOOKUP($S1338,'Grille de Tarif OQN'!$B$2:$S$3603,AB$1,0)</f>
        <v>#N/A</v>
      </c>
      <c r="AC1338" s="79" t="e">
        <f>VLOOKUP($S1338,'Grille de Tarif OQN'!$B$2:$S$3603,AC$1,0)</f>
        <v>#N/A</v>
      </c>
      <c r="AD1338" s="79" t="e">
        <f>VLOOKUP($S1338,'Grille de Tarif OQN'!$B$2:$S$3603,AD$1,0)</f>
        <v>#N/A</v>
      </c>
      <c r="AE1338" s="79" t="e">
        <f>VLOOKUP($S1338,'Grille de Tarif OQN'!$B$2:$S$3603,AE$1,0)</f>
        <v>#N/A</v>
      </c>
      <c r="AF1338" s="79" t="e">
        <f>VLOOKUP($S1338,'Grille de Tarif OQN'!$B$2:$S$3603,AF$1,0)</f>
        <v>#N/A</v>
      </c>
      <c r="AG1338" s="79" t="e">
        <f>VLOOKUP($S1338,'Grille de Tarif OQN'!$B$2:$S$3603,AG$1,0)</f>
        <v>#N/A</v>
      </c>
      <c r="AH1338" s="79" t="e">
        <f>VLOOKUP($S1338,'Grille de Tarif OQN'!$B$2:$S$3603,AH$1,0)</f>
        <v>#N/A</v>
      </c>
      <c r="AI1338" s="79" t="e">
        <f>VLOOKUP($S1338,'Grille de Tarif OQN'!$B$2:$S$3603,AI$1,0)</f>
        <v>#N/A</v>
      </c>
      <c r="AJ1338" s="79" t="e">
        <f>VLOOKUP($S1338,'Grille de Tarif OQN'!$B$2:$S$3603,AJ$1,0)</f>
        <v>#N/A</v>
      </c>
      <c r="AK1338" s="81"/>
      <c r="AL1338" s="81"/>
      <c r="AM1338" s="81"/>
      <c r="AN1338" s="81"/>
      <c r="AO1338" s="81"/>
      <c r="AP1338" s="81"/>
      <c r="AQ1338" s="81"/>
      <c r="AR1338" s="81"/>
      <c r="AS1338" s="81"/>
      <c r="AT1338" s="81"/>
      <c r="AU1338" s="72"/>
      <c r="AV1338"/>
      <c r="AW1338"/>
      <c r="AX1338"/>
      <c r="AY1338"/>
      <c r="AZ1338" s="96">
        <f t="shared" si="434"/>
        <v>0</v>
      </c>
      <c r="BA1338" s="24" t="e">
        <f t="shared" si="435"/>
        <v>#N/A</v>
      </c>
      <c r="BB1338" s="24" t="e">
        <f t="shared" si="436"/>
        <v>#N/A</v>
      </c>
      <c r="BC1338" s="24" t="e">
        <f t="shared" si="437"/>
        <v>#N/A</v>
      </c>
      <c r="BD1338" s="24" t="e">
        <f t="shared" si="438"/>
        <v>#N/A</v>
      </c>
      <c r="BE1338"/>
      <c r="BF1338" t="e">
        <f t="shared" si="439"/>
        <v>#N/A</v>
      </c>
      <c r="BG1338" t="str">
        <f t="shared" si="440"/>
        <v>HDJ</v>
      </c>
      <c r="BH1338" s="20" t="e">
        <f t="shared" si="441"/>
        <v>#N/A</v>
      </c>
      <c r="BI1338" s="20" t="e">
        <f t="shared" si="442"/>
        <v>#N/A</v>
      </c>
      <c r="BJ1338" s="20" t="e">
        <f t="shared" si="443"/>
        <v>#N/A</v>
      </c>
      <c r="BK1338" s="20" t="e">
        <f t="shared" si="444"/>
        <v>#N/A</v>
      </c>
      <c r="BL1338" s="20" t="e">
        <f t="shared" si="445"/>
        <v>#N/A</v>
      </c>
      <c r="BM1338" s="20" t="e">
        <f t="shared" si="427"/>
        <v>#N/A</v>
      </c>
      <c r="BN1338" s="20" t="e">
        <f t="shared" si="446"/>
        <v>#N/A</v>
      </c>
    </row>
    <row r="1339" spans="1:66">
      <c r="A1339" s="92"/>
      <c r="B1339" s="90"/>
      <c r="C1339" s="90"/>
      <c r="D1339" s="93"/>
      <c r="E1339" s="93"/>
      <c r="F1339" s="93"/>
      <c r="G1339" s="93"/>
      <c r="H1339" s="93"/>
      <c r="I1339" s="93"/>
      <c r="J1339" s="93"/>
      <c r="K1339" s="93"/>
      <c r="L1339" s="92"/>
      <c r="M1339" s="93"/>
      <c r="N1339" s="91">
        <f t="shared" si="428"/>
        <v>0</v>
      </c>
      <c r="O1339" s="91" t="str">
        <f t="shared" si="429"/>
        <v/>
      </c>
      <c r="P1339" s="91" t="str">
        <f t="shared" si="430"/>
        <v/>
      </c>
      <c r="Q1339" s="91" t="str">
        <f t="shared" si="431"/>
        <v>HDJ</v>
      </c>
      <c r="R1339" s="82"/>
      <c r="S1339" s="95">
        <f t="shared" si="432"/>
        <v>0</v>
      </c>
      <c r="T1339" s="95">
        <f t="shared" si="433"/>
        <v>0</v>
      </c>
      <c r="U1339" s="79" t="e">
        <f>VLOOKUP($S1339,'Grille de Tarif OQN'!$B$2:$S$3603,U$1,0)</f>
        <v>#N/A</v>
      </c>
      <c r="V1339" s="79" t="e">
        <f>VLOOKUP($S1339,'Grille de Tarif OQN'!$B$2:$S$3603,V$1,0)</f>
        <v>#N/A</v>
      </c>
      <c r="W1339" s="79" t="e">
        <f>VLOOKUP($S1339,'Grille de Tarif OQN'!$B$2:$S$3603,W$1,0)</f>
        <v>#N/A</v>
      </c>
      <c r="X1339" s="79" t="e">
        <f>VLOOKUP($S1339,'Grille de Tarif OQN'!$B$2:$S$3603,X$1,0)</f>
        <v>#N/A</v>
      </c>
      <c r="Y1339" s="79" t="e">
        <f>VLOOKUP($S1339,'Grille de Tarif OQN'!$B$2:$S$3603,Y$1,0)</f>
        <v>#N/A</v>
      </c>
      <c r="Z1339" s="79" t="e">
        <f>VLOOKUP($S1339,'Grille de Tarif OQN'!$B$2:$S$3603,Z$1,0)</f>
        <v>#N/A</v>
      </c>
      <c r="AA1339" s="79" t="e">
        <f>VLOOKUP($S1339,'Grille de Tarif OQN'!$B$2:$S$3603,AA$1,0)</f>
        <v>#N/A</v>
      </c>
      <c r="AB1339" s="79" t="e">
        <f>VLOOKUP($S1339,'Grille de Tarif OQN'!$B$2:$S$3603,AB$1,0)</f>
        <v>#N/A</v>
      </c>
      <c r="AC1339" s="79" t="e">
        <f>VLOOKUP($S1339,'Grille de Tarif OQN'!$B$2:$S$3603,AC$1,0)</f>
        <v>#N/A</v>
      </c>
      <c r="AD1339" s="79" t="e">
        <f>VLOOKUP($S1339,'Grille de Tarif OQN'!$B$2:$S$3603,AD$1,0)</f>
        <v>#N/A</v>
      </c>
      <c r="AE1339" s="79" t="e">
        <f>VLOOKUP($S1339,'Grille de Tarif OQN'!$B$2:$S$3603,AE$1,0)</f>
        <v>#N/A</v>
      </c>
      <c r="AF1339" s="79" t="e">
        <f>VLOOKUP($S1339,'Grille de Tarif OQN'!$B$2:$S$3603,AF$1,0)</f>
        <v>#N/A</v>
      </c>
      <c r="AG1339" s="79" t="e">
        <f>VLOOKUP($S1339,'Grille de Tarif OQN'!$B$2:$S$3603,AG$1,0)</f>
        <v>#N/A</v>
      </c>
      <c r="AH1339" s="79" t="e">
        <f>VLOOKUP($S1339,'Grille de Tarif OQN'!$B$2:$S$3603,AH$1,0)</f>
        <v>#N/A</v>
      </c>
      <c r="AI1339" s="79" t="e">
        <f>VLOOKUP($S1339,'Grille de Tarif OQN'!$B$2:$S$3603,AI$1,0)</f>
        <v>#N/A</v>
      </c>
      <c r="AJ1339" s="79" t="e">
        <f>VLOOKUP($S1339,'Grille de Tarif OQN'!$B$2:$S$3603,AJ$1,0)</f>
        <v>#N/A</v>
      </c>
      <c r="AK1339" s="81"/>
      <c r="AL1339" s="81"/>
      <c r="AM1339" s="81"/>
      <c r="AN1339" s="81"/>
      <c r="AO1339" s="81"/>
      <c r="AP1339" s="81"/>
      <c r="AQ1339" s="81"/>
      <c r="AR1339" s="81"/>
      <c r="AS1339" s="81"/>
      <c r="AT1339" s="81"/>
      <c r="AU1339" s="72"/>
      <c r="AV1339"/>
      <c r="AW1339"/>
      <c r="AX1339"/>
      <c r="AY1339"/>
      <c r="AZ1339" s="96">
        <f t="shared" si="434"/>
        <v>0</v>
      </c>
      <c r="BA1339" s="24" t="e">
        <f t="shared" si="435"/>
        <v>#N/A</v>
      </c>
      <c r="BB1339" s="24" t="e">
        <f t="shared" si="436"/>
        <v>#N/A</v>
      </c>
      <c r="BC1339" s="24" t="e">
        <f t="shared" si="437"/>
        <v>#N/A</v>
      </c>
      <c r="BD1339" s="24" t="e">
        <f t="shared" si="438"/>
        <v>#N/A</v>
      </c>
      <c r="BE1339"/>
      <c r="BF1339" t="e">
        <f t="shared" si="439"/>
        <v>#N/A</v>
      </c>
      <c r="BG1339" t="str">
        <f t="shared" si="440"/>
        <v>HDJ</v>
      </c>
      <c r="BH1339" s="20" t="e">
        <f t="shared" si="441"/>
        <v>#N/A</v>
      </c>
      <c r="BI1339" s="20" t="e">
        <f t="shared" si="442"/>
        <v>#N/A</v>
      </c>
      <c r="BJ1339" s="20" t="e">
        <f t="shared" si="443"/>
        <v>#N/A</v>
      </c>
      <c r="BK1339" s="20" t="e">
        <f t="shared" si="444"/>
        <v>#N/A</v>
      </c>
      <c r="BL1339" s="20" t="e">
        <f t="shared" si="445"/>
        <v>#N/A</v>
      </c>
      <c r="BM1339" s="20" t="e">
        <f t="shared" si="427"/>
        <v>#N/A</v>
      </c>
      <c r="BN1339" s="20" t="e">
        <f t="shared" si="446"/>
        <v>#N/A</v>
      </c>
    </row>
    <row r="1340" spans="1:66">
      <c r="A1340" s="92"/>
      <c r="B1340" s="90"/>
      <c r="C1340" s="90"/>
      <c r="D1340" s="93"/>
      <c r="E1340" s="93"/>
      <c r="F1340" s="93"/>
      <c r="G1340" s="93"/>
      <c r="H1340" s="93"/>
      <c r="I1340" s="93"/>
      <c r="J1340" s="93"/>
      <c r="K1340" s="93"/>
      <c r="L1340" s="92"/>
      <c r="M1340" s="93"/>
      <c r="N1340" s="91">
        <f t="shared" si="428"/>
        <v>0</v>
      </c>
      <c r="O1340" s="91" t="str">
        <f t="shared" si="429"/>
        <v/>
      </c>
      <c r="P1340" s="91" t="str">
        <f t="shared" si="430"/>
        <v/>
      </c>
      <c r="Q1340" s="91" t="str">
        <f t="shared" si="431"/>
        <v>HDJ</v>
      </c>
      <c r="R1340" s="82"/>
      <c r="S1340" s="95">
        <f t="shared" si="432"/>
        <v>0</v>
      </c>
      <c r="T1340" s="95">
        <f t="shared" si="433"/>
        <v>0</v>
      </c>
      <c r="U1340" s="79" t="e">
        <f>VLOOKUP($S1340,'Grille de Tarif OQN'!$B$2:$S$3603,U$1,0)</f>
        <v>#N/A</v>
      </c>
      <c r="V1340" s="79" t="e">
        <f>VLOOKUP($S1340,'Grille de Tarif OQN'!$B$2:$S$3603,V$1,0)</f>
        <v>#N/A</v>
      </c>
      <c r="W1340" s="79" t="e">
        <f>VLOOKUP($S1340,'Grille de Tarif OQN'!$B$2:$S$3603,W$1,0)</f>
        <v>#N/A</v>
      </c>
      <c r="X1340" s="79" t="e">
        <f>VLOOKUP($S1340,'Grille de Tarif OQN'!$B$2:$S$3603,X$1,0)</f>
        <v>#N/A</v>
      </c>
      <c r="Y1340" s="79" t="e">
        <f>VLOOKUP($S1340,'Grille de Tarif OQN'!$B$2:$S$3603,Y$1,0)</f>
        <v>#N/A</v>
      </c>
      <c r="Z1340" s="79" t="e">
        <f>VLOOKUP($S1340,'Grille de Tarif OQN'!$B$2:$S$3603,Z$1,0)</f>
        <v>#N/A</v>
      </c>
      <c r="AA1340" s="79" t="e">
        <f>VLOOKUP($S1340,'Grille de Tarif OQN'!$B$2:$S$3603,AA$1,0)</f>
        <v>#N/A</v>
      </c>
      <c r="AB1340" s="79" t="e">
        <f>VLOOKUP($S1340,'Grille de Tarif OQN'!$B$2:$S$3603,AB$1,0)</f>
        <v>#N/A</v>
      </c>
      <c r="AC1340" s="79" t="e">
        <f>VLOOKUP($S1340,'Grille de Tarif OQN'!$B$2:$S$3603,AC$1,0)</f>
        <v>#N/A</v>
      </c>
      <c r="AD1340" s="79" t="e">
        <f>VLOOKUP($S1340,'Grille de Tarif OQN'!$B$2:$S$3603,AD$1,0)</f>
        <v>#N/A</v>
      </c>
      <c r="AE1340" s="79" t="e">
        <f>VLOOKUP($S1340,'Grille de Tarif OQN'!$B$2:$S$3603,AE$1,0)</f>
        <v>#N/A</v>
      </c>
      <c r="AF1340" s="79" t="e">
        <f>VLOOKUP($S1340,'Grille de Tarif OQN'!$B$2:$S$3603,AF$1,0)</f>
        <v>#N/A</v>
      </c>
      <c r="AG1340" s="79" t="e">
        <f>VLOOKUP($S1340,'Grille de Tarif OQN'!$B$2:$S$3603,AG$1,0)</f>
        <v>#N/A</v>
      </c>
      <c r="AH1340" s="79" t="e">
        <f>VLOOKUP($S1340,'Grille de Tarif OQN'!$B$2:$S$3603,AH$1,0)</f>
        <v>#N/A</v>
      </c>
      <c r="AI1340" s="79" t="e">
        <f>VLOOKUP($S1340,'Grille de Tarif OQN'!$B$2:$S$3603,AI$1,0)</f>
        <v>#N/A</v>
      </c>
      <c r="AJ1340" s="79" t="e">
        <f>VLOOKUP($S1340,'Grille de Tarif OQN'!$B$2:$S$3603,AJ$1,0)</f>
        <v>#N/A</v>
      </c>
      <c r="AK1340" s="81"/>
      <c r="AL1340" s="81"/>
      <c r="AM1340" s="81"/>
      <c r="AN1340" s="81"/>
      <c r="AO1340" s="81"/>
      <c r="AP1340" s="81"/>
      <c r="AQ1340" s="81"/>
      <c r="AR1340" s="81"/>
      <c r="AS1340" s="81"/>
      <c r="AT1340" s="81"/>
      <c r="AU1340" s="72"/>
      <c r="AV1340"/>
      <c r="AW1340"/>
      <c r="AX1340"/>
      <c r="AY1340"/>
      <c r="AZ1340" s="96">
        <f t="shared" si="434"/>
        <v>0</v>
      </c>
      <c r="BA1340" s="24" t="e">
        <f t="shared" si="435"/>
        <v>#N/A</v>
      </c>
      <c r="BB1340" s="24" t="e">
        <f t="shared" si="436"/>
        <v>#N/A</v>
      </c>
      <c r="BC1340" s="24" t="e">
        <f t="shared" si="437"/>
        <v>#N/A</v>
      </c>
      <c r="BD1340" s="24" t="e">
        <f t="shared" si="438"/>
        <v>#N/A</v>
      </c>
      <c r="BE1340"/>
      <c r="BF1340" t="e">
        <f t="shared" si="439"/>
        <v>#N/A</v>
      </c>
      <c r="BG1340" t="str">
        <f t="shared" si="440"/>
        <v>HDJ</v>
      </c>
      <c r="BH1340" s="20" t="e">
        <f t="shared" si="441"/>
        <v>#N/A</v>
      </c>
      <c r="BI1340" s="20" t="e">
        <f t="shared" si="442"/>
        <v>#N/A</v>
      </c>
      <c r="BJ1340" s="20" t="e">
        <f t="shared" si="443"/>
        <v>#N/A</v>
      </c>
      <c r="BK1340" s="20" t="e">
        <f t="shared" si="444"/>
        <v>#N/A</v>
      </c>
      <c r="BL1340" s="20" t="e">
        <f t="shared" si="445"/>
        <v>#N/A</v>
      </c>
      <c r="BM1340" s="20" t="e">
        <f t="shared" si="427"/>
        <v>#N/A</v>
      </c>
      <c r="BN1340" s="20" t="e">
        <f t="shared" si="446"/>
        <v>#N/A</v>
      </c>
    </row>
    <row r="1341" spans="1:66">
      <c r="A1341" s="92"/>
      <c r="B1341" s="90"/>
      <c r="C1341" s="90"/>
      <c r="D1341" s="93"/>
      <c r="E1341" s="93"/>
      <c r="F1341" s="93"/>
      <c r="G1341" s="93"/>
      <c r="H1341" s="93"/>
      <c r="I1341" s="93"/>
      <c r="J1341" s="93"/>
      <c r="K1341" s="93"/>
      <c r="L1341" s="92"/>
      <c r="M1341" s="93"/>
      <c r="N1341" s="91">
        <f t="shared" si="428"/>
        <v>0</v>
      </c>
      <c r="O1341" s="91" t="str">
        <f t="shared" si="429"/>
        <v/>
      </c>
      <c r="P1341" s="91" t="str">
        <f t="shared" si="430"/>
        <v/>
      </c>
      <c r="Q1341" s="91" t="str">
        <f t="shared" si="431"/>
        <v>HDJ</v>
      </c>
      <c r="R1341" s="82"/>
      <c r="S1341" s="95">
        <f t="shared" si="432"/>
        <v>0</v>
      </c>
      <c r="T1341" s="95">
        <f t="shared" si="433"/>
        <v>0</v>
      </c>
      <c r="U1341" s="79" t="e">
        <f>VLOOKUP($S1341,'Grille de Tarif OQN'!$B$2:$S$3603,U$1,0)</f>
        <v>#N/A</v>
      </c>
      <c r="V1341" s="79" t="e">
        <f>VLOOKUP($S1341,'Grille de Tarif OQN'!$B$2:$S$3603,V$1,0)</f>
        <v>#N/A</v>
      </c>
      <c r="W1341" s="79" t="e">
        <f>VLOOKUP($S1341,'Grille de Tarif OQN'!$B$2:$S$3603,W$1,0)</f>
        <v>#N/A</v>
      </c>
      <c r="X1341" s="79" t="e">
        <f>VLOOKUP($S1341,'Grille de Tarif OQN'!$B$2:$S$3603,X$1,0)</f>
        <v>#N/A</v>
      </c>
      <c r="Y1341" s="79" t="e">
        <f>VLOOKUP($S1341,'Grille de Tarif OQN'!$B$2:$S$3603,Y$1,0)</f>
        <v>#N/A</v>
      </c>
      <c r="Z1341" s="79" t="e">
        <f>VLOOKUP($S1341,'Grille de Tarif OQN'!$B$2:$S$3603,Z$1,0)</f>
        <v>#N/A</v>
      </c>
      <c r="AA1341" s="79" t="e">
        <f>VLOOKUP($S1341,'Grille de Tarif OQN'!$B$2:$S$3603,AA$1,0)</f>
        <v>#N/A</v>
      </c>
      <c r="AB1341" s="79" t="e">
        <f>VLOOKUP($S1341,'Grille de Tarif OQN'!$B$2:$S$3603,AB$1,0)</f>
        <v>#N/A</v>
      </c>
      <c r="AC1341" s="79" t="e">
        <f>VLOOKUP($S1341,'Grille de Tarif OQN'!$B$2:$S$3603,AC$1,0)</f>
        <v>#N/A</v>
      </c>
      <c r="AD1341" s="79" t="e">
        <f>VLOOKUP($S1341,'Grille de Tarif OQN'!$B$2:$S$3603,AD$1,0)</f>
        <v>#N/A</v>
      </c>
      <c r="AE1341" s="79" t="e">
        <f>VLOOKUP($S1341,'Grille de Tarif OQN'!$B$2:$S$3603,AE$1,0)</f>
        <v>#N/A</v>
      </c>
      <c r="AF1341" s="79" t="e">
        <f>VLOOKUP($S1341,'Grille de Tarif OQN'!$B$2:$S$3603,AF$1,0)</f>
        <v>#N/A</v>
      </c>
      <c r="AG1341" s="79" t="e">
        <f>VLOOKUP($S1341,'Grille de Tarif OQN'!$B$2:$S$3603,AG$1,0)</f>
        <v>#N/A</v>
      </c>
      <c r="AH1341" s="79" t="e">
        <f>VLOOKUP($S1341,'Grille de Tarif OQN'!$B$2:$S$3603,AH$1,0)</f>
        <v>#N/A</v>
      </c>
      <c r="AI1341" s="79" t="e">
        <f>VLOOKUP($S1341,'Grille de Tarif OQN'!$B$2:$S$3603,AI$1,0)</f>
        <v>#N/A</v>
      </c>
      <c r="AJ1341" s="79" t="e">
        <f>VLOOKUP($S1341,'Grille de Tarif OQN'!$B$2:$S$3603,AJ$1,0)</f>
        <v>#N/A</v>
      </c>
      <c r="AK1341" s="81"/>
      <c r="AL1341" s="81"/>
      <c r="AM1341" s="81"/>
      <c r="AN1341" s="81"/>
      <c r="AO1341" s="81"/>
      <c r="AP1341" s="81"/>
      <c r="AQ1341" s="81"/>
      <c r="AR1341" s="81"/>
      <c r="AS1341" s="81"/>
      <c r="AT1341" s="81"/>
      <c r="AU1341" s="72"/>
      <c r="AV1341"/>
      <c r="AW1341"/>
      <c r="AX1341"/>
      <c r="AY1341"/>
      <c r="AZ1341" s="96">
        <f t="shared" si="434"/>
        <v>0</v>
      </c>
      <c r="BA1341" s="24" t="e">
        <f t="shared" si="435"/>
        <v>#N/A</v>
      </c>
      <c r="BB1341" s="24" t="e">
        <f t="shared" si="436"/>
        <v>#N/A</v>
      </c>
      <c r="BC1341" s="24" t="e">
        <f t="shared" si="437"/>
        <v>#N/A</v>
      </c>
      <c r="BD1341" s="24" t="e">
        <f t="shared" si="438"/>
        <v>#N/A</v>
      </c>
      <c r="BE1341"/>
      <c r="BF1341" t="e">
        <f t="shared" si="439"/>
        <v>#N/A</v>
      </c>
      <c r="BG1341" t="str">
        <f t="shared" si="440"/>
        <v>HDJ</v>
      </c>
      <c r="BH1341" s="20" t="e">
        <f t="shared" si="441"/>
        <v>#N/A</v>
      </c>
      <c r="BI1341" s="20" t="e">
        <f t="shared" si="442"/>
        <v>#N/A</v>
      </c>
      <c r="BJ1341" s="20" t="e">
        <f t="shared" si="443"/>
        <v>#N/A</v>
      </c>
      <c r="BK1341" s="20" t="e">
        <f t="shared" si="444"/>
        <v>#N/A</v>
      </c>
      <c r="BL1341" s="20" t="e">
        <f t="shared" si="445"/>
        <v>#N/A</v>
      </c>
      <c r="BM1341" s="20" t="e">
        <f t="shared" si="427"/>
        <v>#N/A</v>
      </c>
      <c r="BN1341" s="20" t="e">
        <f t="shared" si="446"/>
        <v>#N/A</v>
      </c>
    </row>
    <row r="1342" spans="1:66">
      <c r="A1342" s="92"/>
      <c r="B1342" s="90"/>
      <c r="C1342" s="90"/>
      <c r="D1342" s="93"/>
      <c r="E1342" s="93"/>
      <c r="F1342" s="93"/>
      <c r="G1342" s="93"/>
      <c r="H1342" s="93"/>
      <c r="I1342" s="93"/>
      <c r="J1342" s="93"/>
      <c r="K1342" s="93"/>
      <c r="L1342" s="92"/>
      <c r="M1342" s="93"/>
      <c r="N1342" s="91">
        <f t="shared" si="428"/>
        <v>0</v>
      </c>
      <c r="O1342" s="91" t="str">
        <f t="shared" si="429"/>
        <v/>
      </c>
      <c r="P1342" s="91" t="str">
        <f t="shared" si="430"/>
        <v/>
      </c>
      <c r="Q1342" s="91" t="str">
        <f t="shared" si="431"/>
        <v>HDJ</v>
      </c>
      <c r="R1342" s="82"/>
      <c r="S1342" s="95">
        <f t="shared" si="432"/>
        <v>0</v>
      </c>
      <c r="T1342" s="95">
        <f t="shared" si="433"/>
        <v>0</v>
      </c>
      <c r="U1342" s="79" t="e">
        <f>VLOOKUP($S1342,'Grille de Tarif OQN'!$B$2:$S$3603,U$1,0)</f>
        <v>#N/A</v>
      </c>
      <c r="V1342" s="79" t="e">
        <f>VLOOKUP($S1342,'Grille de Tarif OQN'!$B$2:$S$3603,V$1,0)</f>
        <v>#N/A</v>
      </c>
      <c r="W1342" s="79" t="e">
        <f>VLOOKUP($S1342,'Grille de Tarif OQN'!$B$2:$S$3603,W$1,0)</f>
        <v>#N/A</v>
      </c>
      <c r="X1342" s="79" t="e">
        <f>VLOOKUP($S1342,'Grille de Tarif OQN'!$B$2:$S$3603,X$1,0)</f>
        <v>#N/A</v>
      </c>
      <c r="Y1342" s="79" t="e">
        <f>VLOOKUP($S1342,'Grille de Tarif OQN'!$B$2:$S$3603,Y$1,0)</f>
        <v>#N/A</v>
      </c>
      <c r="Z1342" s="79" t="e">
        <f>VLOOKUP($S1342,'Grille de Tarif OQN'!$B$2:$S$3603,Z$1,0)</f>
        <v>#N/A</v>
      </c>
      <c r="AA1342" s="79" t="e">
        <f>VLOOKUP($S1342,'Grille de Tarif OQN'!$B$2:$S$3603,AA$1,0)</f>
        <v>#N/A</v>
      </c>
      <c r="AB1342" s="79" t="e">
        <f>VLOOKUP($S1342,'Grille de Tarif OQN'!$B$2:$S$3603,AB$1,0)</f>
        <v>#N/A</v>
      </c>
      <c r="AC1342" s="79" t="e">
        <f>VLOOKUP($S1342,'Grille de Tarif OQN'!$B$2:$S$3603,AC$1,0)</f>
        <v>#N/A</v>
      </c>
      <c r="AD1342" s="79" t="e">
        <f>VLOOKUP($S1342,'Grille de Tarif OQN'!$B$2:$S$3603,AD$1,0)</f>
        <v>#N/A</v>
      </c>
      <c r="AE1342" s="79" t="e">
        <f>VLOOKUP($S1342,'Grille de Tarif OQN'!$B$2:$S$3603,AE$1,0)</f>
        <v>#N/A</v>
      </c>
      <c r="AF1342" s="79" t="e">
        <f>VLOOKUP($S1342,'Grille de Tarif OQN'!$B$2:$S$3603,AF$1,0)</f>
        <v>#N/A</v>
      </c>
      <c r="AG1342" s="79" t="e">
        <f>VLOOKUP($S1342,'Grille de Tarif OQN'!$B$2:$S$3603,AG$1,0)</f>
        <v>#N/A</v>
      </c>
      <c r="AH1342" s="79" t="e">
        <f>VLOOKUP($S1342,'Grille de Tarif OQN'!$B$2:$S$3603,AH$1,0)</f>
        <v>#N/A</v>
      </c>
      <c r="AI1342" s="79" t="e">
        <f>VLOOKUP($S1342,'Grille de Tarif OQN'!$B$2:$S$3603,AI$1,0)</f>
        <v>#N/A</v>
      </c>
      <c r="AJ1342" s="79" t="e">
        <f>VLOOKUP($S1342,'Grille de Tarif OQN'!$B$2:$S$3603,AJ$1,0)</f>
        <v>#N/A</v>
      </c>
      <c r="AK1342" s="81"/>
      <c r="AL1342" s="81"/>
      <c r="AM1342" s="81"/>
      <c r="AN1342" s="81"/>
      <c r="AO1342" s="81"/>
      <c r="AP1342" s="81"/>
      <c r="AQ1342" s="81"/>
      <c r="AR1342" s="81"/>
      <c r="AS1342" s="81"/>
      <c r="AT1342" s="81"/>
      <c r="AU1342" s="72"/>
      <c r="AV1342"/>
      <c r="AW1342"/>
      <c r="AX1342"/>
      <c r="AY1342"/>
      <c r="AZ1342" s="96">
        <f t="shared" si="434"/>
        <v>0</v>
      </c>
      <c r="BA1342" s="24" t="e">
        <f t="shared" si="435"/>
        <v>#N/A</v>
      </c>
      <c r="BB1342" s="24" t="e">
        <f t="shared" si="436"/>
        <v>#N/A</v>
      </c>
      <c r="BC1342" s="24" t="e">
        <f t="shared" si="437"/>
        <v>#N/A</v>
      </c>
      <c r="BD1342" s="24" t="e">
        <f t="shared" si="438"/>
        <v>#N/A</v>
      </c>
      <c r="BE1342"/>
      <c r="BF1342" t="e">
        <f t="shared" si="439"/>
        <v>#N/A</v>
      </c>
      <c r="BG1342" t="str">
        <f t="shared" si="440"/>
        <v>HDJ</v>
      </c>
      <c r="BH1342" s="20" t="e">
        <f t="shared" si="441"/>
        <v>#N/A</v>
      </c>
      <c r="BI1342" s="20" t="e">
        <f t="shared" si="442"/>
        <v>#N/A</v>
      </c>
      <c r="BJ1342" s="20" t="e">
        <f t="shared" si="443"/>
        <v>#N/A</v>
      </c>
      <c r="BK1342" s="20" t="e">
        <f t="shared" si="444"/>
        <v>#N/A</v>
      </c>
      <c r="BL1342" s="20" t="e">
        <f t="shared" si="445"/>
        <v>#N/A</v>
      </c>
      <c r="BM1342" s="20" t="e">
        <f t="shared" si="427"/>
        <v>#N/A</v>
      </c>
      <c r="BN1342" s="20" t="e">
        <f t="shared" si="446"/>
        <v>#N/A</v>
      </c>
    </row>
    <row r="1343" spans="1:66">
      <c r="A1343" s="92"/>
      <c r="B1343" s="90"/>
      <c r="C1343" s="90"/>
      <c r="D1343" s="93"/>
      <c r="E1343" s="93"/>
      <c r="F1343" s="93"/>
      <c r="G1343" s="93"/>
      <c r="H1343" s="93"/>
      <c r="I1343" s="93"/>
      <c r="J1343" s="93"/>
      <c r="K1343" s="93"/>
      <c r="L1343" s="92"/>
      <c r="M1343" s="93"/>
      <c r="N1343" s="91">
        <f t="shared" si="428"/>
        <v>0</v>
      </c>
      <c r="O1343" s="91" t="str">
        <f t="shared" si="429"/>
        <v/>
      </c>
      <c r="P1343" s="91" t="str">
        <f t="shared" si="430"/>
        <v/>
      </c>
      <c r="Q1343" s="91" t="str">
        <f t="shared" si="431"/>
        <v>HDJ</v>
      </c>
      <c r="R1343" s="82"/>
      <c r="S1343" s="95">
        <f t="shared" si="432"/>
        <v>0</v>
      </c>
      <c r="T1343" s="95">
        <f t="shared" si="433"/>
        <v>0</v>
      </c>
      <c r="U1343" s="79" t="e">
        <f>VLOOKUP($S1343,'Grille de Tarif OQN'!$B$2:$S$3603,U$1,0)</f>
        <v>#N/A</v>
      </c>
      <c r="V1343" s="79" t="e">
        <f>VLOOKUP($S1343,'Grille de Tarif OQN'!$B$2:$S$3603,V$1,0)</f>
        <v>#N/A</v>
      </c>
      <c r="W1343" s="79" t="e">
        <f>VLOOKUP($S1343,'Grille de Tarif OQN'!$B$2:$S$3603,W$1,0)</f>
        <v>#N/A</v>
      </c>
      <c r="X1343" s="79" t="e">
        <f>VLOOKUP($S1343,'Grille de Tarif OQN'!$B$2:$S$3603,X$1,0)</f>
        <v>#N/A</v>
      </c>
      <c r="Y1343" s="79" t="e">
        <f>VLOOKUP($S1343,'Grille de Tarif OQN'!$B$2:$S$3603,Y$1,0)</f>
        <v>#N/A</v>
      </c>
      <c r="Z1343" s="79" t="e">
        <f>VLOOKUP($S1343,'Grille de Tarif OQN'!$B$2:$S$3603,Z$1,0)</f>
        <v>#N/A</v>
      </c>
      <c r="AA1343" s="79" t="e">
        <f>VLOOKUP($S1343,'Grille de Tarif OQN'!$B$2:$S$3603,AA$1,0)</f>
        <v>#N/A</v>
      </c>
      <c r="AB1343" s="79" t="e">
        <f>VLOOKUP($S1343,'Grille de Tarif OQN'!$B$2:$S$3603,AB$1,0)</f>
        <v>#N/A</v>
      </c>
      <c r="AC1343" s="79" t="e">
        <f>VLOOKUP($S1343,'Grille de Tarif OQN'!$B$2:$S$3603,AC$1,0)</f>
        <v>#N/A</v>
      </c>
      <c r="AD1343" s="79" t="e">
        <f>VLOOKUP($S1343,'Grille de Tarif OQN'!$B$2:$S$3603,AD$1,0)</f>
        <v>#N/A</v>
      </c>
      <c r="AE1343" s="79" t="e">
        <f>VLOOKUP($S1343,'Grille de Tarif OQN'!$B$2:$S$3603,AE$1,0)</f>
        <v>#N/A</v>
      </c>
      <c r="AF1343" s="79" t="e">
        <f>VLOOKUP($S1343,'Grille de Tarif OQN'!$B$2:$S$3603,AF$1,0)</f>
        <v>#N/A</v>
      </c>
      <c r="AG1343" s="79" t="e">
        <f>VLOOKUP($S1343,'Grille de Tarif OQN'!$B$2:$S$3603,AG$1,0)</f>
        <v>#N/A</v>
      </c>
      <c r="AH1343" s="79" t="e">
        <f>VLOOKUP($S1343,'Grille de Tarif OQN'!$B$2:$S$3603,AH$1,0)</f>
        <v>#N/A</v>
      </c>
      <c r="AI1343" s="79" t="e">
        <f>VLOOKUP($S1343,'Grille de Tarif OQN'!$B$2:$S$3603,AI$1,0)</f>
        <v>#N/A</v>
      </c>
      <c r="AJ1343" s="79" t="e">
        <f>VLOOKUP($S1343,'Grille de Tarif OQN'!$B$2:$S$3603,AJ$1,0)</f>
        <v>#N/A</v>
      </c>
      <c r="AK1343" s="81"/>
      <c r="AL1343" s="81"/>
      <c r="AM1343" s="81"/>
      <c r="AN1343" s="81"/>
      <c r="AO1343" s="81"/>
      <c r="AP1343" s="81"/>
      <c r="AQ1343" s="81"/>
      <c r="AR1343" s="81"/>
      <c r="AS1343" s="81"/>
      <c r="AT1343" s="81"/>
      <c r="AU1343" s="72"/>
      <c r="AV1343"/>
      <c r="AW1343"/>
      <c r="AX1343"/>
      <c r="AY1343"/>
      <c r="AZ1343" s="96">
        <f t="shared" si="434"/>
        <v>0</v>
      </c>
      <c r="BA1343" s="24" t="e">
        <f t="shared" si="435"/>
        <v>#N/A</v>
      </c>
      <c r="BB1343" s="24" t="e">
        <f t="shared" si="436"/>
        <v>#N/A</v>
      </c>
      <c r="BC1343" s="24" t="e">
        <f t="shared" si="437"/>
        <v>#N/A</v>
      </c>
      <c r="BD1343" s="24" t="e">
        <f t="shared" si="438"/>
        <v>#N/A</v>
      </c>
      <c r="BE1343"/>
      <c r="BF1343" t="e">
        <f t="shared" si="439"/>
        <v>#N/A</v>
      </c>
      <c r="BG1343" t="str">
        <f t="shared" si="440"/>
        <v>HDJ</v>
      </c>
      <c r="BH1343" s="20" t="e">
        <f t="shared" si="441"/>
        <v>#N/A</v>
      </c>
      <c r="BI1343" s="20" t="e">
        <f t="shared" si="442"/>
        <v>#N/A</v>
      </c>
      <c r="BJ1343" s="20" t="e">
        <f t="shared" si="443"/>
        <v>#N/A</v>
      </c>
      <c r="BK1343" s="20" t="e">
        <f t="shared" si="444"/>
        <v>#N/A</v>
      </c>
      <c r="BL1343" s="20" t="e">
        <f t="shared" si="445"/>
        <v>#N/A</v>
      </c>
      <c r="BM1343" s="20" t="e">
        <f t="shared" si="427"/>
        <v>#N/A</v>
      </c>
      <c r="BN1343" s="20" t="e">
        <f t="shared" si="446"/>
        <v>#N/A</v>
      </c>
    </row>
    <row r="1344" spans="1:66">
      <c r="A1344" s="92"/>
      <c r="B1344" s="90"/>
      <c r="C1344" s="90"/>
      <c r="D1344" s="93"/>
      <c r="E1344" s="93"/>
      <c r="F1344" s="93"/>
      <c r="G1344" s="93"/>
      <c r="H1344" s="93"/>
      <c r="I1344" s="93"/>
      <c r="J1344" s="93"/>
      <c r="K1344" s="93"/>
      <c r="L1344" s="92"/>
      <c r="M1344" s="93"/>
      <c r="N1344" s="91">
        <f t="shared" si="428"/>
        <v>0</v>
      </c>
      <c r="O1344" s="91" t="str">
        <f t="shared" si="429"/>
        <v/>
      </c>
      <c r="P1344" s="91" t="str">
        <f t="shared" si="430"/>
        <v/>
      </c>
      <c r="Q1344" s="91" t="str">
        <f t="shared" si="431"/>
        <v>HDJ</v>
      </c>
      <c r="R1344" s="82"/>
      <c r="S1344" s="95">
        <f t="shared" si="432"/>
        <v>0</v>
      </c>
      <c r="T1344" s="95">
        <f t="shared" si="433"/>
        <v>0</v>
      </c>
      <c r="U1344" s="79" t="e">
        <f>VLOOKUP($S1344,'Grille de Tarif OQN'!$B$2:$S$3603,U$1,0)</f>
        <v>#N/A</v>
      </c>
      <c r="V1344" s="79" t="e">
        <f>VLOOKUP($S1344,'Grille de Tarif OQN'!$B$2:$S$3603,V$1,0)</f>
        <v>#N/A</v>
      </c>
      <c r="W1344" s="79" t="e">
        <f>VLOOKUP($S1344,'Grille de Tarif OQN'!$B$2:$S$3603,W$1,0)</f>
        <v>#N/A</v>
      </c>
      <c r="X1344" s="79" t="e">
        <f>VLOOKUP($S1344,'Grille de Tarif OQN'!$B$2:$S$3603,X$1,0)</f>
        <v>#N/A</v>
      </c>
      <c r="Y1344" s="79" t="e">
        <f>VLOOKUP($S1344,'Grille de Tarif OQN'!$B$2:$S$3603,Y$1,0)</f>
        <v>#N/A</v>
      </c>
      <c r="Z1344" s="79" t="e">
        <f>VLOOKUP($S1344,'Grille de Tarif OQN'!$B$2:$S$3603,Z$1,0)</f>
        <v>#N/A</v>
      </c>
      <c r="AA1344" s="79" t="e">
        <f>VLOOKUP($S1344,'Grille de Tarif OQN'!$B$2:$S$3603,AA$1,0)</f>
        <v>#N/A</v>
      </c>
      <c r="AB1344" s="79" t="e">
        <f>VLOOKUP($S1344,'Grille de Tarif OQN'!$B$2:$S$3603,AB$1,0)</f>
        <v>#N/A</v>
      </c>
      <c r="AC1344" s="79" t="e">
        <f>VLOOKUP($S1344,'Grille de Tarif OQN'!$B$2:$S$3603,AC$1,0)</f>
        <v>#N/A</v>
      </c>
      <c r="AD1344" s="79" t="e">
        <f>VLOOKUP($S1344,'Grille de Tarif OQN'!$B$2:$S$3603,AD$1,0)</f>
        <v>#N/A</v>
      </c>
      <c r="AE1344" s="79" t="e">
        <f>VLOOKUP($S1344,'Grille de Tarif OQN'!$B$2:$S$3603,AE$1,0)</f>
        <v>#N/A</v>
      </c>
      <c r="AF1344" s="79" t="e">
        <f>VLOOKUP($S1344,'Grille de Tarif OQN'!$B$2:$S$3603,AF$1,0)</f>
        <v>#N/A</v>
      </c>
      <c r="AG1344" s="79" t="e">
        <f>VLOOKUP($S1344,'Grille de Tarif OQN'!$B$2:$S$3603,AG$1,0)</f>
        <v>#N/A</v>
      </c>
      <c r="AH1344" s="79" t="e">
        <f>VLOOKUP($S1344,'Grille de Tarif OQN'!$B$2:$S$3603,AH$1,0)</f>
        <v>#N/A</v>
      </c>
      <c r="AI1344" s="79" t="e">
        <f>VLOOKUP($S1344,'Grille de Tarif OQN'!$B$2:$S$3603,AI$1,0)</f>
        <v>#N/A</v>
      </c>
      <c r="AJ1344" s="79" t="e">
        <f>VLOOKUP($S1344,'Grille de Tarif OQN'!$B$2:$S$3603,AJ$1,0)</f>
        <v>#N/A</v>
      </c>
      <c r="AK1344" s="81"/>
      <c r="AL1344" s="81"/>
      <c r="AM1344" s="81"/>
      <c r="AN1344" s="81"/>
      <c r="AO1344" s="81"/>
      <c r="AP1344" s="81"/>
      <c r="AQ1344" s="81"/>
      <c r="AR1344" s="81"/>
      <c r="AS1344" s="81"/>
      <c r="AT1344" s="81"/>
      <c r="AU1344" s="72"/>
      <c r="AV1344"/>
      <c r="AW1344"/>
      <c r="AX1344"/>
      <c r="AY1344"/>
      <c r="AZ1344" s="96">
        <f t="shared" si="434"/>
        <v>0</v>
      </c>
      <c r="BA1344" s="24" t="e">
        <f t="shared" si="435"/>
        <v>#N/A</v>
      </c>
      <c r="BB1344" s="24" t="e">
        <f t="shared" si="436"/>
        <v>#N/A</v>
      </c>
      <c r="BC1344" s="24" t="e">
        <f t="shared" si="437"/>
        <v>#N/A</v>
      </c>
      <c r="BD1344" s="24" t="e">
        <f t="shared" si="438"/>
        <v>#N/A</v>
      </c>
      <c r="BE1344"/>
      <c r="BF1344" t="e">
        <f t="shared" si="439"/>
        <v>#N/A</v>
      </c>
      <c r="BG1344" t="str">
        <f t="shared" si="440"/>
        <v>HDJ</v>
      </c>
      <c r="BH1344" s="20" t="e">
        <f t="shared" si="441"/>
        <v>#N/A</v>
      </c>
      <c r="BI1344" s="20" t="e">
        <f t="shared" si="442"/>
        <v>#N/A</v>
      </c>
      <c r="BJ1344" s="20" t="e">
        <f t="shared" si="443"/>
        <v>#N/A</v>
      </c>
      <c r="BK1344" s="20" t="e">
        <f t="shared" si="444"/>
        <v>#N/A</v>
      </c>
      <c r="BL1344" s="20" t="e">
        <f t="shared" si="445"/>
        <v>#N/A</v>
      </c>
      <c r="BM1344" s="20" t="e">
        <f t="shared" si="427"/>
        <v>#N/A</v>
      </c>
      <c r="BN1344" s="20" t="e">
        <f t="shared" si="446"/>
        <v>#N/A</v>
      </c>
    </row>
    <row r="1345" spans="1:66">
      <c r="A1345" s="92"/>
      <c r="B1345" s="90"/>
      <c r="C1345" s="90"/>
      <c r="D1345" s="93"/>
      <c r="E1345" s="93"/>
      <c r="F1345" s="93"/>
      <c r="G1345" s="93"/>
      <c r="H1345" s="93"/>
      <c r="I1345" s="93"/>
      <c r="J1345" s="93"/>
      <c r="K1345" s="93"/>
      <c r="L1345" s="92"/>
      <c r="M1345" s="93"/>
      <c r="N1345" s="91">
        <f t="shared" si="428"/>
        <v>0</v>
      </c>
      <c r="O1345" s="91" t="str">
        <f t="shared" si="429"/>
        <v/>
      </c>
      <c r="P1345" s="91" t="str">
        <f t="shared" si="430"/>
        <v/>
      </c>
      <c r="Q1345" s="91" t="str">
        <f t="shared" si="431"/>
        <v>HDJ</v>
      </c>
      <c r="R1345" s="82"/>
      <c r="S1345" s="95">
        <f t="shared" si="432"/>
        <v>0</v>
      </c>
      <c r="T1345" s="95">
        <f t="shared" si="433"/>
        <v>0</v>
      </c>
      <c r="U1345" s="79" t="e">
        <f>VLOOKUP($S1345,'Grille de Tarif OQN'!$B$2:$S$3603,U$1,0)</f>
        <v>#N/A</v>
      </c>
      <c r="V1345" s="79" t="e">
        <f>VLOOKUP($S1345,'Grille de Tarif OQN'!$B$2:$S$3603,V$1,0)</f>
        <v>#N/A</v>
      </c>
      <c r="W1345" s="79" t="e">
        <f>VLOOKUP($S1345,'Grille de Tarif OQN'!$B$2:$S$3603,W$1,0)</f>
        <v>#N/A</v>
      </c>
      <c r="X1345" s="79" t="e">
        <f>VLOOKUP($S1345,'Grille de Tarif OQN'!$B$2:$S$3603,X$1,0)</f>
        <v>#N/A</v>
      </c>
      <c r="Y1345" s="79" t="e">
        <f>VLOOKUP($S1345,'Grille de Tarif OQN'!$B$2:$S$3603,Y$1,0)</f>
        <v>#N/A</v>
      </c>
      <c r="Z1345" s="79" t="e">
        <f>VLOOKUP($S1345,'Grille de Tarif OQN'!$B$2:$S$3603,Z$1,0)</f>
        <v>#N/A</v>
      </c>
      <c r="AA1345" s="79" t="e">
        <f>VLOOKUP($S1345,'Grille de Tarif OQN'!$B$2:$S$3603,AA$1,0)</f>
        <v>#N/A</v>
      </c>
      <c r="AB1345" s="79" t="e">
        <f>VLOOKUP($S1345,'Grille de Tarif OQN'!$B$2:$S$3603,AB$1,0)</f>
        <v>#N/A</v>
      </c>
      <c r="AC1345" s="79" t="e">
        <f>VLOOKUP($S1345,'Grille de Tarif OQN'!$B$2:$S$3603,AC$1,0)</f>
        <v>#N/A</v>
      </c>
      <c r="AD1345" s="79" t="e">
        <f>VLOOKUP($S1345,'Grille de Tarif OQN'!$B$2:$S$3603,AD$1,0)</f>
        <v>#N/A</v>
      </c>
      <c r="AE1345" s="79" t="e">
        <f>VLOOKUP($S1345,'Grille de Tarif OQN'!$B$2:$S$3603,AE$1,0)</f>
        <v>#N/A</v>
      </c>
      <c r="AF1345" s="79" t="e">
        <f>VLOOKUP($S1345,'Grille de Tarif OQN'!$B$2:$S$3603,AF$1,0)</f>
        <v>#N/A</v>
      </c>
      <c r="AG1345" s="79" t="e">
        <f>VLOOKUP($S1345,'Grille de Tarif OQN'!$B$2:$S$3603,AG$1,0)</f>
        <v>#N/A</v>
      </c>
      <c r="AH1345" s="79" t="e">
        <f>VLOOKUP($S1345,'Grille de Tarif OQN'!$B$2:$S$3603,AH$1,0)</f>
        <v>#N/A</v>
      </c>
      <c r="AI1345" s="79" t="e">
        <f>VLOOKUP($S1345,'Grille de Tarif OQN'!$B$2:$S$3603,AI$1,0)</f>
        <v>#N/A</v>
      </c>
      <c r="AJ1345" s="79" t="e">
        <f>VLOOKUP($S1345,'Grille de Tarif OQN'!$B$2:$S$3603,AJ$1,0)</f>
        <v>#N/A</v>
      </c>
      <c r="AK1345" s="81"/>
      <c r="AL1345" s="81"/>
      <c r="AM1345" s="81"/>
      <c r="AN1345" s="81"/>
      <c r="AO1345" s="81"/>
      <c r="AP1345" s="81"/>
      <c r="AQ1345" s="81"/>
      <c r="AR1345" s="81"/>
      <c r="AS1345" s="81"/>
      <c r="AT1345" s="81"/>
      <c r="AU1345" s="72"/>
      <c r="AV1345"/>
      <c r="AW1345"/>
      <c r="AX1345"/>
      <c r="AY1345"/>
      <c r="AZ1345" s="96">
        <f t="shared" si="434"/>
        <v>0</v>
      </c>
      <c r="BA1345" s="24" t="e">
        <f t="shared" si="435"/>
        <v>#N/A</v>
      </c>
      <c r="BB1345" s="24" t="e">
        <f t="shared" si="436"/>
        <v>#N/A</v>
      </c>
      <c r="BC1345" s="24" t="e">
        <f t="shared" si="437"/>
        <v>#N/A</v>
      </c>
      <c r="BD1345" s="24" t="e">
        <f t="shared" si="438"/>
        <v>#N/A</v>
      </c>
      <c r="BE1345"/>
      <c r="BF1345" t="e">
        <f t="shared" si="439"/>
        <v>#N/A</v>
      </c>
      <c r="BG1345" t="str">
        <f t="shared" si="440"/>
        <v>HDJ</v>
      </c>
      <c r="BH1345" s="20" t="e">
        <f t="shared" si="441"/>
        <v>#N/A</v>
      </c>
      <c r="BI1345" s="20" t="e">
        <f t="shared" si="442"/>
        <v>#N/A</v>
      </c>
      <c r="BJ1345" s="20" t="e">
        <f t="shared" si="443"/>
        <v>#N/A</v>
      </c>
      <c r="BK1345" s="20" t="e">
        <f t="shared" si="444"/>
        <v>#N/A</v>
      </c>
      <c r="BL1345" s="20" t="e">
        <f t="shared" si="445"/>
        <v>#N/A</v>
      </c>
      <c r="BM1345" s="20" t="e">
        <f t="shared" si="427"/>
        <v>#N/A</v>
      </c>
      <c r="BN1345" s="20" t="e">
        <f t="shared" si="446"/>
        <v>#N/A</v>
      </c>
    </row>
    <row r="1346" spans="1:66">
      <c r="A1346" s="92"/>
      <c r="B1346" s="90"/>
      <c r="C1346" s="90"/>
      <c r="D1346" s="93"/>
      <c r="E1346" s="93"/>
      <c r="F1346" s="93"/>
      <c r="G1346" s="93"/>
      <c r="H1346" s="93"/>
      <c r="I1346" s="93"/>
      <c r="J1346" s="93"/>
      <c r="K1346" s="93"/>
      <c r="L1346" s="92"/>
      <c r="M1346" s="93"/>
      <c r="N1346" s="91">
        <f t="shared" si="428"/>
        <v>0</v>
      </c>
      <c r="O1346" s="91" t="str">
        <f t="shared" si="429"/>
        <v/>
      </c>
      <c r="P1346" s="91" t="str">
        <f t="shared" si="430"/>
        <v/>
      </c>
      <c r="Q1346" s="91" t="str">
        <f t="shared" si="431"/>
        <v>HDJ</v>
      </c>
      <c r="R1346" s="82"/>
      <c r="S1346" s="95">
        <f t="shared" si="432"/>
        <v>0</v>
      </c>
      <c r="T1346" s="95">
        <f t="shared" si="433"/>
        <v>0</v>
      </c>
      <c r="U1346" s="79" t="e">
        <f>VLOOKUP($S1346,'Grille de Tarif OQN'!$B$2:$S$3603,U$1,0)</f>
        <v>#N/A</v>
      </c>
      <c r="V1346" s="79" t="e">
        <f>VLOOKUP($S1346,'Grille de Tarif OQN'!$B$2:$S$3603,V$1,0)</f>
        <v>#N/A</v>
      </c>
      <c r="W1346" s="79" t="e">
        <f>VLOOKUP($S1346,'Grille de Tarif OQN'!$B$2:$S$3603,W$1,0)</f>
        <v>#N/A</v>
      </c>
      <c r="X1346" s="79" t="e">
        <f>VLOOKUP($S1346,'Grille de Tarif OQN'!$B$2:$S$3603,X$1,0)</f>
        <v>#N/A</v>
      </c>
      <c r="Y1346" s="79" t="e">
        <f>VLOOKUP($S1346,'Grille de Tarif OQN'!$B$2:$S$3603,Y$1,0)</f>
        <v>#N/A</v>
      </c>
      <c r="Z1346" s="79" t="e">
        <f>VLOOKUP($S1346,'Grille de Tarif OQN'!$B$2:$S$3603,Z$1,0)</f>
        <v>#N/A</v>
      </c>
      <c r="AA1346" s="79" t="e">
        <f>VLOOKUP($S1346,'Grille de Tarif OQN'!$B$2:$S$3603,AA$1,0)</f>
        <v>#N/A</v>
      </c>
      <c r="AB1346" s="79" t="e">
        <f>VLOOKUP($S1346,'Grille de Tarif OQN'!$B$2:$S$3603,AB$1,0)</f>
        <v>#N/A</v>
      </c>
      <c r="AC1346" s="79" t="e">
        <f>VLOOKUP($S1346,'Grille de Tarif OQN'!$B$2:$S$3603,AC$1,0)</f>
        <v>#N/A</v>
      </c>
      <c r="AD1346" s="79" t="e">
        <f>VLOOKUP($S1346,'Grille de Tarif OQN'!$B$2:$S$3603,AD$1,0)</f>
        <v>#N/A</v>
      </c>
      <c r="AE1346" s="79" t="e">
        <f>VLOOKUP($S1346,'Grille de Tarif OQN'!$B$2:$S$3603,AE$1,0)</f>
        <v>#N/A</v>
      </c>
      <c r="AF1346" s="79" t="e">
        <f>VLOOKUP($S1346,'Grille de Tarif OQN'!$B$2:$S$3603,AF$1,0)</f>
        <v>#N/A</v>
      </c>
      <c r="AG1346" s="79" t="e">
        <f>VLOOKUP($S1346,'Grille de Tarif OQN'!$B$2:$S$3603,AG$1,0)</f>
        <v>#N/A</v>
      </c>
      <c r="AH1346" s="79" t="e">
        <f>VLOOKUP($S1346,'Grille de Tarif OQN'!$B$2:$S$3603,AH$1,0)</f>
        <v>#N/A</v>
      </c>
      <c r="AI1346" s="79" t="e">
        <f>VLOOKUP($S1346,'Grille de Tarif OQN'!$B$2:$S$3603,AI$1,0)</f>
        <v>#N/A</v>
      </c>
      <c r="AJ1346" s="79" t="e">
        <f>VLOOKUP($S1346,'Grille de Tarif OQN'!$B$2:$S$3603,AJ$1,0)</f>
        <v>#N/A</v>
      </c>
      <c r="AK1346" s="81"/>
      <c r="AL1346" s="81"/>
      <c r="AM1346" s="81"/>
      <c r="AN1346" s="81"/>
      <c r="AO1346" s="81"/>
      <c r="AP1346" s="81"/>
      <c r="AQ1346" s="81"/>
      <c r="AR1346" s="81"/>
      <c r="AS1346" s="81"/>
      <c r="AT1346" s="81"/>
      <c r="AU1346" s="72"/>
      <c r="AV1346"/>
      <c r="AW1346"/>
      <c r="AX1346"/>
      <c r="AY1346"/>
      <c r="AZ1346" s="96">
        <f t="shared" si="434"/>
        <v>0</v>
      </c>
      <c r="BA1346" s="24" t="e">
        <f t="shared" si="435"/>
        <v>#N/A</v>
      </c>
      <c r="BB1346" s="24" t="e">
        <f t="shared" si="436"/>
        <v>#N/A</v>
      </c>
      <c r="BC1346" s="24" t="e">
        <f t="shared" si="437"/>
        <v>#N/A</v>
      </c>
      <c r="BD1346" s="24" t="e">
        <f t="shared" si="438"/>
        <v>#N/A</v>
      </c>
      <c r="BE1346"/>
      <c r="BF1346" t="e">
        <f t="shared" si="439"/>
        <v>#N/A</v>
      </c>
      <c r="BG1346" t="str">
        <f t="shared" si="440"/>
        <v>HDJ</v>
      </c>
      <c r="BH1346" s="20" t="e">
        <f t="shared" si="441"/>
        <v>#N/A</v>
      </c>
      <c r="BI1346" s="20" t="e">
        <f t="shared" si="442"/>
        <v>#N/A</v>
      </c>
      <c r="BJ1346" s="20" t="e">
        <f t="shared" si="443"/>
        <v>#N/A</v>
      </c>
      <c r="BK1346" s="20" t="e">
        <f t="shared" si="444"/>
        <v>#N/A</v>
      </c>
      <c r="BL1346" s="20" t="e">
        <f t="shared" si="445"/>
        <v>#N/A</v>
      </c>
      <c r="BM1346" s="20" t="e">
        <f t="shared" si="427"/>
        <v>#N/A</v>
      </c>
      <c r="BN1346" s="20" t="e">
        <f t="shared" si="446"/>
        <v>#N/A</v>
      </c>
    </row>
    <row r="1347" spans="1:66">
      <c r="A1347" s="92"/>
      <c r="B1347" s="90"/>
      <c r="C1347" s="90"/>
      <c r="D1347" s="93"/>
      <c r="E1347" s="93"/>
      <c r="F1347" s="93"/>
      <c r="G1347" s="93"/>
      <c r="H1347" s="93"/>
      <c r="I1347" s="93"/>
      <c r="J1347" s="93"/>
      <c r="K1347" s="93"/>
      <c r="L1347" s="92"/>
      <c r="M1347" s="93"/>
      <c r="N1347" s="91">
        <f t="shared" si="428"/>
        <v>0</v>
      </c>
      <c r="O1347" s="91" t="str">
        <f t="shared" si="429"/>
        <v/>
      </c>
      <c r="P1347" s="91" t="str">
        <f t="shared" si="430"/>
        <v/>
      </c>
      <c r="Q1347" s="91" t="str">
        <f t="shared" si="431"/>
        <v>HDJ</v>
      </c>
      <c r="R1347" s="82"/>
      <c r="S1347" s="95">
        <f t="shared" si="432"/>
        <v>0</v>
      </c>
      <c r="T1347" s="95">
        <f t="shared" si="433"/>
        <v>0</v>
      </c>
      <c r="U1347" s="79" t="e">
        <f>VLOOKUP($S1347,'Grille de Tarif OQN'!$B$2:$S$3603,U$1,0)</f>
        <v>#N/A</v>
      </c>
      <c r="V1347" s="79" t="e">
        <f>VLOOKUP($S1347,'Grille de Tarif OQN'!$B$2:$S$3603,V$1,0)</f>
        <v>#N/A</v>
      </c>
      <c r="W1347" s="79" t="e">
        <f>VLOOKUP($S1347,'Grille de Tarif OQN'!$B$2:$S$3603,W$1,0)</f>
        <v>#N/A</v>
      </c>
      <c r="X1347" s="79" t="e">
        <f>VLOOKUP($S1347,'Grille de Tarif OQN'!$B$2:$S$3603,X$1,0)</f>
        <v>#N/A</v>
      </c>
      <c r="Y1347" s="79" t="e">
        <f>VLOOKUP($S1347,'Grille de Tarif OQN'!$B$2:$S$3603,Y$1,0)</f>
        <v>#N/A</v>
      </c>
      <c r="Z1347" s="79" t="e">
        <f>VLOOKUP($S1347,'Grille de Tarif OQN'!$B$2:$S$3603,Z$1,0)</f>
        <v>#N/A</v>
      </c>
      <c r="AA1347" s="79" t="e">
        <f>VLOOKUP($S1347,'Grille de Tarif OQN'!$B$2:$S$3603,AA$1,0)</f>
        <v>#N/A</v>
      </c>
      <c r="AB1347" s="79" t="e">
        <f>VLOOKUP($S1347,'Grille de Tarif OQN'!$B$2:$S$3603,AB$1,0)</f>
        <v>#N/A</v>
      </c>
      <c r="AC1347" s="79" t="e">
        <f>VLOOKUP($S1347,'Grille de Tarif OQN'!$B$2:$S$3603,AC$1,0)</f>
        <v>#N/A</v>
      </c>
      <c r="AD1347" s="79" t="e">
        <f>VLOOKUP($S1347,'Grille de Tarif OQN'!$B$2:$S$3603,AD$1,0)</f>
        <v>#N/A</v>
      </c>
      <c r="AE1347" s="79" t="e">
        <f>VLOOKUP($S1347,'Grille de Tarif OQN'!$B$2:$S$3603,AE$1,0)</f>
        <v>#N/A</v>
      </c>
      <c r="AF1347" s="79" t="e">
        <f>VLOOKUP($S1347,'Grille de Tarif OQN'!$B$2:$S$3603,AF$1,0)</f>
        <v>#N/A</v>
      </c>
      <c r="AG1347" s="79" t="e">
        <f>VLOOKUP($S1347,'Grille de Tarif OQN'!$B$2:$S$3603,AG$1,0)</f>
        <v>#N/A</v>
      </c>
      <c r="AH1347" s="79" t="e">
        <f>VLOOKUP($S1347,'Grille de Tarif OQN'!$B$2:$S$3603,AH$1,0)</f>
        <v>#N/A</v>
      </c>
      <c r="AI1347" s="79" t="e">
        <f>VLOOKUP($S1347,'Grille de Tarif OQN'!$B$2:$S$3603,AI$1,0)</f>
        <v>#N/A</v>
      </c>
      <c r="AJ1347" s="79" t="e">
        <f>VLOOKUP($S1347,'Grille de Tarif OQN'!$B$2:$S$3603,AJ$1,0)</f>
        <v>#N/A</v>
      </c>
      <c r="AK1347" s="81"/>
      <c r="AL1347" s="81"/>
      <c r="AM1347" s="81"/>
      <c r="AN1347" s="81"/>
      <c r="AO1347" s="81"/>
      <c r="AP1347" s="81"/>
      <c r="AQ1347" s="81"/>
      <c r="AR1347" s="81"/>
      <c r="AS1347" s="81"/>
      <c r="AT1347" s="81"/>
      <c r="AU1347" s="72"/>
      <c r="AV1347"/>
      <c r="AW1347"/>
      <c r="AX1347"/>
      <c r="AY1347"/>
      <c r="AZ1347" s="96">
        <f t="shared" si="434"/>
        <v>0</v>
      </c>
      <c r="BA1347" s="24" t="e">
        <f t="shared" si="435"/>
        <v>#N/A</v>
      </c>
      <c r="BB1347" s="24" t="e">
        <f t="shared" si="436"/>
        <v>#N/A</v>
      </c>
      <c r="BC1347" s="24" t="e">
        <f t="shared" si="437"/>
        <v>#N/A</v>
      </c>
      <c r="BD1347" s="24" t="e">
        <f t="shared" si="438"/>
        <v>#N/A</v>
      </c>
      <c r="BE1347"/>
      <c r="BF1347" t="e">
        <f t="shared" si="439"/>
        <v>#N/A</v>
      </c>
      <c r="BG1347" t="str">
        <f t="shared" si="440"/>
        <v>HDJ</v>
      </c>
      <c r="BH1347" s="20" t="e">
        <f t="shared" si="441"/>
        <v>#N/A</v>
      </c>
      <c r="BI1347" s="20" t="e">
        <f t="shared" si="442"/>
        <v>#N/A</v>
      </c>
      <c r="BJ1347" s="20" t="e">
        <f t="shared" si="443"/>
        <v>#N/A</v>
      </c>
      <c r="BK1347" s="20" t="e">
        <f t="shared" si="444"/>
        <v>#N/A</v>
      </c>
      <c r="BL1347" s="20" t="e">
        <f t="shared" si="445"/>
        <v>#N/A</v>
      </c>
      <c r="BM1347" s="20" t="e">
        <f t="shared" si="427"/>
        <v>#N/A</v>
      </c>
      <c r="BN1347" s="20" t="e">
        <f t="shared" si="446"/>
        <v>#N/A</v>
      </c>
    </row>
    <row r="1348" spans="1:66">
      <c r="A1348" s="92"/>
      <c r="B1348" s="90"/>
      <c r="C1348" s="90"/>
      <c r="D1348" s="93"/>
      <c r="E1348" s="93"/>
      <c r="F1348" s="93"/>
      <c r="G1348" s="93"/>
      <c r="H1348" s="93"/>
      <c r="I1348" s="93"/>
      <c r="J1348" s="93"/>
      <c r="K1348" s="93"/>
      <c r="L1348" s="92"/>
      <c r="M1348" s="93"/>
      <c r="N1348" s="91">
        <f t="shared" si="428"/>
        <v>0</v>
      </c>
      <c r="O1348" s="91" t="str">
        <f t="shared" si="429"/>
        <v/>
      </c>
      <c r="P1348" s="91" t="str">
        <f t="shared" si="430"/>
        <v/>
      </c>
      <c r="Q1348" s="91" t="str">
        <f t="shared" si="431"/>
        <v>HDJ</v>
      </c>
      <c r="R1348" s="82"/>
      <c r="S1348" s="95">
        <f t="shared" si="432"/>
        <v>0</v>
      </c>
      <c r="T1348" s="95">
        <f t="shared" si="433"/>
        <v>0</v>
      </c>
      <c r="U1348" s="79" t="e">
        <f>VLOOKUP($S1348,'Grille de Tarif OQN'!$B$2:$S$3603,U$1,0)</f>
        <v>#N/A</v>
      </c>
      <c r="V1348" s="79" t="e">
        <f>VLOOKUP($S1348,'Grille de Tarif OQN'!$B$2:$S$3603,V$1,0)</f>
        <v>#N/A</v>
      </c>
      <c r="W1348" s="79" t="e">
        <f>VLOOKUP($S1348,'Grille de Tarif OQN'!$B$2:$S$3603,W$1,0)</f>
        <v>#N/A</v>
      </c>
      <c r="X1348" s="79" t="e">
        <f>VLOOKUP($S1348,'Grille de Tarif OQN'!$B$2:$S$3603,X$1,0)</f>
        <v>#N/A</v>
      </c>
      <c r="Y1348" s="79" t="e">
        <f>VLOOKUP($S1348,'Grille de Tarif OQN'!$B$2:$S$3603,Y$1,0)</f>
        <v>#N/A</v>
      </c>
      <c r="Z1348" s="79" t="e">
        <f>VLOOKUP($S1348,'Grille de Tarif OQN'!$B$2:$S$3603,Z$1,0)</f>
        <v>#N/A</v>
      </c>
      <c r="AA1348" s="79" t="e">
        <f>VLOOKUP($S1348,'Grille de Tarif OQN'!$B$2:$S$3603,AA$1,0)</f>
        <v>#N/A</v>
      </c>
      <c r="AB1348" s="79" t="e">
        <f>VLOOKUP($S1348,'Grille de Tarif OQN'!$B$2:$S$3603,AB$1,0)</f>
        <v>#N/A</v>
      </c>
      <c r="AC1348" s="79" t="e">
        <f>VLOOKUP($S1348,'Grille de Tarif OQN'!$B$2:$S$3603,AC$1,0)</f>
        <v>#N/A</v>
      </c>
      <c r="AD1348" s="79" t="e">
        <f>VLOOKUP($S1348,'Grille de Tarif OQN'!$B$2:$S$3603,AD$1,0)</f>
        <v>#N/A</v>
      </c>
      <c r="AE1348" s="79" t="e">
        <f>VLOOKUP($S1348,'Grille de Tarif OQN'!$B$2:$S$3603,AE$1,0)</f>
        <v>#N/A</v>
      </c>
      <c r="AF1348" s="79" t="e">
        <f>VLOOKUP($S1348,'Grille de Tarif OQN'!$B$2:$S$3603,AF$1,0)</f>
        <v>#N/A</v>
      </c>
      <c r="AG1348" s="79" t="e">
        <f>VLOOKUP($S1348,'Grille de Tarif OQN'!$B$2:$S$3603,AG$1,0)</f>
        <v>#N/A</v>
      </c>
      <c r="AH1348" s="79" t="e">
        <f>VLOOKUP($S1348,'Grille de Tarif OQN'!$B$2:$S$3603,AH$1,0)</f>
        <v>#N/A</v>
      </c>
      <c r="AI1348" s="79" t="e">
        <f>VLOOKUP($S1348,'Grille de Tarif OQN'!$B$2:$S$3603,AI$1,0)</f>
        <v>#N/A</v>
      </c>
      <c r="AJ1348" s="79" t="e">
        <f>VLOOKUP($S1348,'Grille de Tarif OQN'!$B$2:$S$3603,AJ$1,0)</f>
        <v>#N/A</v>
      </c>
      <c r="AK1348" s="81"/>
      <c r="AL1348" s="81"/>
      <c r="AM1348" s="81"/>
      <c r="AN1348" s="81"/>
      <c r="AO1348" s="81"/>
      <c r="AP1348" s="81"/>
      <c r="AQ1348" s="81"/>
      <c r="AR1348" s="81"/>
      <c r="AS1348" s="81"/>
      <c r="AT1348" s="81"/>
      <c r="AU1348" s="72"/>
      <c r="AV1348"/>
      <c r="AW1348"/>
      <c r="AX1348"/>
      <c r="AY1348"/>
      <c r="AZ1348" s="96">
        <f t="shared" si="434"/>
        <v>0</v>
      </c>
      <c r="BA1348" s="24" t="e">
        <f t="shared" si="435"/>
        <v>#N/A</v>
      </c>
      <c r="BB1348" s="24" t="e">
        <f t="shared" si="436"/>
        <v>#N/A</v>
      </c>
      <c r="BC1348" s="24" t="e">
        <f t="shared" si="437"/>
        <v>#N/A</v>
      </c>
      <c r="BD1348" s="24" t="e">
        <f t="shared" si="438"/>
        <v>#N/A</v>
      </c>
      <c r="BE1348"/>
      <c r="BF1348" t="e">
        <f t="shared" si="439"/>
        <v>#N/A</v>
      </c>
      <c r="BG1348" t="str">
        <f t="shared" si="440"/>
        <v>HDJ</v>
      </c>
      <c r="BH1348" s="20" t="e">
        <f t="shared" si="441"/>
        <v>#N/A</v>
      </c>
      <c r="BI1348" s="20" t="e">
        <f t="shared" si="442"/>
        <v>#N/A</v>
      </c>
      <c r="BJ1348" s="20" t="e">
        <f t="shared" si="443"/>
        <v>#N/A</v>
      </c>
      <c r="BK1348" s="20" t="e">
        <f t="shared" si="444"/>
        <v>#N/A</v>
      </c>
      <c r="BL1348" s="20" t="e">
        <f t="shared" si="445"/>
        <v>#N/A</v>
      </c>
      <c r="BM1348" s="20" t="e">
        <f t="shared" ref="BM1348:BM1411" si="447">IF(AG1348=1,AA1348+(90-V1348)*AB1348,Y1348+(90-V1348)*AB1348)+(AZ1348-90)*AC1348</f>
        <v>#N/A</v>
      </c>
      <c r="BN1348" s="20" t="e">
        <f t="shared" si="446"/>
        <v>#N/A</v>
      </c>
    </row>
    <row r="1349" spans="1:66">
      <c r="A1349" s="92"/>
      <c r="B1349" s="90"/>
      <c r="C1349" s="90"/>
      <c r="D1349" s="93"/>
      <c r="E1349" s="93"/>
      <c r="F1349" s="93"/>
      <c r="G1349" s="93"/>
      <c r="H1349" s="93"/>
      <c r="I1349" s="93"/>
      <c r="J1349" s="93"/>
      <c r="K1349" s="93"/>
      <c r="L1349" s="92"/>
      <c r="M1349" s="93"/>
      <c r="N1349" s="91">
        <f t="shared" si="428"/>
        <v>0</v>
      </c>
      <c r="O1349" s="91" t="str">
        <f t="shared" si="429"/>
        <v/>
      </c>
      <c r="P1349" s="91" t="str">
        <f t="shared" si="430"/>
        <v/>
      </c>
      <c r="Q1349" s="91" t="str">
        <f t="shared" si="431"/>
        <v>HDJ</v>
      </c>
      <c r="R1349" s="82"/>
      <c r="S1349" s="95">
        <f t="shared" si="432"/>
        <v>0</v>
      </c>
      <c r="T1349" s="95">
        <f t="shared" si="433"/>
        <v>0</v>
      </c>
      <c r="U1349" s="79" t="e">
        <f>VLOOKUP($S1349,'Grille de Tarif OQN'!$B$2:$S$3603,U$1,0)</f>
        <v>#N/A</v>
      </c>
      <c r="V1349" s="79" t="e">
        <f>VLOOKUP($S1349,'Grille de Tarif OQN'!$B$2:$S$3603,V$1,0)</f>
        <v>#N/A</v>
      </c>
      <c r="W1349" s="79" t="e">
        <f>VLOOKUP($S1349,'Grille de Tarif OQN'!$B$2:$S$3603,W$1,0)</f>
        <v>#N/A</v>
      </c>
      <c r="X1349" s="79" t="e">
        <f>VLOOKUP($S1349,'Grille de Tarif OQN'!$B$2:$S$3603,X$1,0)</f>
        <v>#N/A</v>
      </c>
      <c r="Y1349" s="79" t="e">
        <f>VLOOKUP($S1349,'Grille de Tarif OQN'!$B$2:$S$3603,Y$1,0)</f>
        <v>#N/A</v>
      </c>
      <c r="Z1349" s="79" t="e">
        <f>VLOOKUP($S1349,'Grille de Tarif OQN'!$B$2:$S$3603,Z$1,0)</f>
        <v>#N/A</v>
      </c>
      <c r="AA1349" s="79" t="e">
        <f>VLOOKUP($S1349,'Grille de Tarif OQN'!$B$2:$S$3603,AA$1,0)</f>
        <v>#N/A</v>
      </c>
      <c r="AB1349" s="79" t="e">
        <f>VLOOKUP($S1349,'Grille de Tarif OQN'!$B$2:$S$3603,AB$1,0)</f>
        <v>#N/A</v>
      </c>
      <c r="AC1349" s="79" t="e">
        <f>VLOOKUP($S1349,'Grille de Tarif OQN'!$B$2:$S$3603,AC$1,0)</f>
        <v>#N/A</v>
      </c>
      <c r="AD1349" s="79" t="e">
        <f>VLOOKUP($S1349,'Grille de Tarif OQN'!$B$2:$S$3603,AD$1,0)</f>
        <v>#N/A</v>
      </c>
      <c r="AE1349" s="79" t="e">
        <f>VLOOKUP($S1349,'Grille de Tarif OQN'!$B$2:$S$3603,AE$1,0)</f>
        <v>#N/A</v>
      </c>
      <c r="AF1349" s="79" t="e">
        <f>VLOOKUP($S1349,'Grille de Tarif OQN'!$B$2:$S$3603,AF$1,0)</f>
        <v>#N/A</v>
      </c>
      <c r="AG1349" s="79" t="e">
        <f>VLOOKUP($S1349,'Grille de Tarif OQN'!$B$2:$S$3603,AG$1,0)</f>
        <v>#N/A</v>
      </c>
      <c r="AH1349" s="79" t="e">
        <f>VLOOKUP($S1349,'Grille de Tarif OQN'!$B$2:$S$3603,AH$1,0)</f>
        <v>#N/A</v>
      </c>
      <c r="AI1349" s="79" t="e">
        <f>VLOOKUP($S1349,'Grille de Tarif OQN'!$B$2:$S$3603,AI$1,0)</f>
        <v>#N/A</v>
      </c>
      <c r="AJ1349" s="79" t="e">
        <f>VLOOKUP($S1349,'Grille de Tarif OQN'!$B$2:$S$3603,AJ$1,0)</f>
        <v>#N/A</v>
      </c>
      <c r="AK1349" s="81"/>
      <c r="AL1349" s="81"/>
      <c r="AM1349" s="81"/>
      <c r="AN1349" s="81"/>
      <c r="AO1349" s="81"/>
      <c r="AP1349" s="81"/>
      <c r="AQ1349" s="81"/>
      <c r="AR1349" s="81"/>
      <c r="AS1349" s="81"/>
      <c r="AT1349" s="81"/>
      <c r="AU1349" s="72"/>
      <c r="AV1349"/>
      <c r="AW1349"/>
      <c r="AX1349"/>
      <c r="AY1349"/>
      <c r="AZ1349" s="96">
        <f t="shared" si="434"/>
        <v>0</v>
      </c>
      <c r="BA1349" s="24" t="e">
        <f t="shared" si="435"/>
        <v>#N/A</v>
      </c>
      <c r="BB1349" s="24" t="e">
        <f t="shared" si="436"/>
        <v>#N/A</v>
      </c>
      <c r="BC1349" s="24" t="e">
        <f t="shared" si="437"/>
        <v>#N/A</v>
      </c>
      <c r="BD1349" s="24" t="e">
        <f t="shared" si="438"/>
        <v>#N/A</v>
      </c>
      <c r="BE1349"/>
      <c r="BF1349" t="e">
        <f t="shared" si="439"/>
        <v>#N/A</v>
      </c>
      <c r="BG1349" t="str">
        <f t="shared" si="440"/>
        <v>HDJ</v>
      </c>
      <c r="BH1349" s="20" t="e">
        <f t="shared" si="441"/>
        <v>#N/A</v>
      </c>
      <c r="BI1349" s="20" t="e">
        <f t="shared" si="442"/>
        <v>#N/A</v>
      </c>
      <c r="BJ1349" s="20" t="e">
        <f t="shared" si="443"/>
        <v>#N/A</v>
      </c>
      <c r="BK1349" s="20" t="e">
        <f t="shared" si="444"/>
        <v>#N/A</v>
      </c>
      <c r="BL1349" s="20" t="e">
        <f t="shared" si="445"/>
        <v>#N/A</v>
      </c>
      <c r="BM1349" s="20" t="e">
        <f t="shared" si="447"/>
        <v>#N/A</v>
      </c>
      <c r="BN1349" s="20" t="e">
        <f t="shared" si="446"/>
        <v>#N/A</v>
      </c>
    </row>
    <row r="1350" spans="1:66">
      <c r="A1350" s="92"/>
      <c r="B1350" s="90"/>
      <c r="C1350" s="90"/>
      <c r="D1350" s="93"/>
      <c r="E1350" s="93"/>
      <c r="F1350" s="93"/>
      <c r="G1350" s="93"/>
      <c r="H1350" s="93"/>
      <c r="I1350" s="93"/>
      <c r="J1350" s="93"/>
      <c r="K1350" s="93"/>
      <c r="L1350" s="92"/>
      <c r="M1350" s="93"/>
      <c r="N1350" s="91">
        <f t="shared" si="428"/>
        <v>0</v>
      </c>
      <c r="O1350" s="91" t="str">
        <f t="shared" si="429"/>
        <v/>
      </c>
      <c r="P1350" s="91" t="str">
        <f t="shared" si="430"/>
        <v/>
      </c>
      <c r="Q1350" s="91" t="str">
        <f t="shared" si="431"/>
        <v>HDJ</v>
      </c>
      <c r="R1350" s="82"/>
      <c r="S1350" s="95">
        <f t="shared" si="432"/>
        <v>0</v>
      </c>
      <c r="T1350" s="95">
        <f t="shared" si="433"/>
        <v>0</v>
      </c>
      <c r="U1350" s="79" t="e">
        <f>VLOOKUP($S1350,'Grille de Tarif OQN'!$B$2:$S$3603,U$1,0)</f>
        <v>#N/A</v>
      </c>
      <c r="V1350" s="79" t="e">
        <f>VLOOKUP($S1350,'Grille de Tarif OQN'!$B$2:$S$3603,V$1,0)</f>
        <v>#N/A</v>
      </c>
      <c r="W1350" s="79" t="e">
        <f>VLOOKUP($S1350,'Grille de Tarif OQN'!$B$2:$S$3603,W$1,0)</f>
        <v>#N/A</v>
      </c>
      <c r="X1350" s="79" t="e">
        <f>VLOOKUP($S1350,'Grille de Tarif OQN'!$B$2:$S$3603,X$1,0)</f>
        <v>#N/A</v>
      </c>
      <c r="Y1350" s="79" t="e">
        <f>VLOOKUP($S1350,'Grille de Tarif OQN'!$B$2:$S$3603,Y$1,0)</f>
        <v>#N/A</v>
      </c>
      <c r="Z1350" s="79" t="e">
        <f>VLOOKUP($S1350,'Grille de Tarif OQN'!$B$2:$S$3603,Z$1,0)</f>
        <v>#N/A</v>
      </c>
      <c r="AA1350" s="79" t="e">
        <f>VLOOKUP($S1350,'Grille de Tarif OQN'!$B$2:$S$3603,AA$1,0)</f>
        <v>#N/A</v>
      </c>
      <c r="AB1350" s="79" t="e">
        <f>VLOOKUP($S1350,'Grille de Tarif OQN'!$B$2:$S$3603,AB$1,0)</f>
        <v>#N/A</v>
      </c>
      <c r="AC1350" s="79" t="e">
        <f>VLOOKUP($S1350,'Grille de Tarif OQN'!$B$2:$S$3603,AC$1,0)</f>
        <v>#N/A</v>
      </c>
      <c r="AD1350" s="79" t="e">
        <f>VLOOKUP($S1350,'Grille de Tarif OQN'!$B$2:$S$3603,AD$1,0)</f>
        <v>#N/A</v>
      </c>
      <c r="AE1350" s="79" t="e">
        <f>VLOOKUP($S1350,'Grille de Tarif OQN'!$B$2:$S$3603,AE$1,0)</f>
        <v>#N/A</v>
      </c>
      <c r="AF1350" s="79" t="e">
        <f>VLOOKUP($S1350,'Grille de Tarif OQN'!$B$2:$S$3603,AF$1,0)</f>
        <v>#N/A</v>
      </c>
      <c r="AG1350" s="79" t="e">
        <f>VLOOKUP($S1350,'Grille de Tarif OQN'!$B$2:$S$3603,AG$1,0)</f>
        <v>#N/A</v>
      </c>
      <c r="AH1350" s="79" t="e">
        <f>VLOOKUP($S1350,'Grille de Tarif OQN'!$B$2:$S$3603,AH$1,0)</f>
        <v>#N/A</v>
      </c>
      <c r="AI1350" s="79" t="e">
        <f>VLOOKUP($S1350,'Grille de Tarif OQN'!$B$2:$S$3603,AI$1,0)</f>
        <v>#N/A</v>
      </c>
      <c r="AJ1350" s="79" t="e">
        <f>VLOOKUP($S1350,'Grille de Tarif OQN'!$B$2:$S$3603,AJ$1,0)</f>
        <v>#N/A</v>
      </c>
      <c r="AK1350" s="81"/>
      <c r="AL1350" s="81"/>
      <c r="AM1350" s="81"/>
      <c r="AN1350" s="81"/>
      <c r="AO1350" s="81"/>
      <c r="AP1350" s="81"/>
      <c r="AQ1350" s="81"/>
      <c r="AR1350" s="81"/>
      <c r="AS1350" s="81"/>
      <c r="AT1350" s="81"/>
      <c r="AU1350" s="72"/>
      <c r="AV1350"/>
      <c r="AW1350"/>
      <c r="AX1350"/>
      <c r="AY1350"/>
      <c r="AZ1350" s="96">
        <f t="shared" si="434"/>
        <v>0</v>
      </c>
      <c r="BA1350" s="24" t="e">
        <f t="shared" si="435"/>
        <v>#N/A</v>
      </c>
      <c r="BB1350" s="24" t="e">
        <f t="shared" si="436"/>
        <v>#N/A</v>
      </c>
      <c r="BC1350" s="24" t="e">
        <f t="shared" si="437"/>
        <v>#N/A</v>
      </c>
      <c r="BD1350" s="24" t="e">
        <f t="shared" si="438"/>
        <v>#N/A</v>
      </c>
      <c r="BE1350"/>
      <c r="BF1350" t="e">
        <f t="shared" si="439"/>
        <v>#N/A</v>
      </c>
      <c r="BG1350" t="str">
        <f t="shared" si="440"/>
        <v>HDJ</v>
      </c>
      <c r="BH1350" s="20" t="e">
        <f t="shared" si="441"/>
        <v>#N/A</v>
      </c>
      <c r="BI1350" s="20" t="e">
        <f t="shared" si="442"/>
        <v>#N/A</v>
      </c>
      <c r="BJ1350" s="20" t="e">
        <f t="shared" si="443"/>
        <v>#N/A</v>
      </c>
      <c r="BK1350" s="20" t="e">
        <f t="shared" si="444"/>
        <v>#N/A</v>
      </c>
      <c r="BL1350" s="20" t="e">
        <f t="shared" si="445"/>
        <v>#N/A</v>
      </c>
      <c r="BM1350" s="20" t="e">
        <f t="shared" si="447"/>
        <v>#N/A</v>
      </c>
      <c r="BN1350" s="20" t="e">
        <f t="shared" si="446"/>
        <v>#N/A</v>
      </c>
    </row>
    <row r="1351" spans="1:66">
      <c r="A1351" s="92"/>
      <c r="B1351" s="90"/>
      <c r="C1351" s="90"/>
      <c r="D1351" s="93"/>
      <c r="E1351" s="93"/>
      <c r="F1351" s="93"/>
      <c r="G1351" s="93"/>
      <c r="H1351" s="93"/>
      <c r="I1351" s="93"/>
      <c r="J1351" s="93"/>
      <c r="K1351" s="93"/>
      <c r="L1351" s="92"/>
      <c r="M1351" s="93"/>
      <c r="N1351" s="91">
        <f t="shared" si="428"/>
        <v>0</v>
      </c>
      <c r="O1351" s="91" t="str">
        <f t="shared" si="429"/>
        <v/>
      </c>
      <c r="P1351" s="91" t="str">
        <f t="shared" si="430"/>
        <v/>
      </c>
      <c r="Q1351" s="91" t="str">
        <f t="shared" si="431"/>
        <v>HDJ</v>
      </c>
      <c r="R1351" s="82"/>
      <c r="S1351" s="95">
        <f t="shared" si="432"/>
        <v>0</v>
      </c>
      <c r="T1351" s="95">
        <f t="shared" si="433"/>
        <v>0</v>
      </c>
      <c r="U1351" s="79" t="e">
        <f>VLOOKUP($S1351,'Grille de Tarif OQN'!$B$2:$S$3603,U$1,0)</f>
        <v>#N/A</v>
      </c>
      <c r="V1351" s="79" t="e">
        <f>VLOOKUP($S1351,'Grille de Tarif OQN'!$B$2:$S$3603,V$1,0)</f>
        <v>#N/A</v>
      </c>
      <c r="W1351" s="79" t="e">
        <f>VLOOKUP($S1351,'Grille de Tarif OQN'!$B$2:$S$3603,W$1,0)</f>
        <v>#N/A</v>
      </c>
      <c r="X1351" s="79" t="e">
        <f>VLOOKUP($S1351,'Grille de Tarif OQN'!$B$2:$S$3603,X$1,0)</f>
        <v>#N/A</v>
      </c>
      <c r="Y1351" s="79" t="e">
        <f>VLOOKUP($S1351,'Grille de Tarif OQN'!$B$2:$S$3603,Y$1,0)</f>
        <v>#N/A</v>
      </c>
      <c r="Z1351" s="79" t="e">
        <f>VLOOKUP($S1351,'Grille de Tarif OQN'!$B$2:$S$3603,Z$1,0)</f>
        <v>#N/A</v>
      </c>
      <c r="AA1351" s="79" t="e">
        <f>VLOOKUP($S1351,'Grille de Tarif OQN'!$B$2:$S$3603,AA$1,0)</f>
        <v>#N/A</v>
      </c>
      <c r="AB1351" s="79" t="e">
        <f>VLOOKUP($S1351,'Grille de Tarif OQN'!$B$2:$S$3603,AB$1,0)</f>
        <v>#N/A</v>
      </c>
      <c r="AC1351" s="79" t="e">
        <f>VLOOKUP($S1351,'Grille de Tarif OQN'!$B$2:$S$3603,AC$1,0)</f>
        <v>#N/A</v>
      </c>
      <c r="AD1351" s="79" t="e">
        <f>VLOOKUP($S1351,'Grille de Tarif OQN'!$B$2:$S$3603,AD$1,0)</f>
        <v>#N/A</v>
      </c>
      <c r="AE1351" s="79" t="e">
        <f>VLOOKUP($S1351,'Grille de Tarif OQN'!$B$2:$S$3603,AE$1,0)</f>
        <v>#N/A</v>
      </c>
      <c r="AF1351" s="79" t="e">
        <f>VLOOKUP($S1351,'Grille de Tarif OQN'!$B$2:$S$3603,AF$1,0)</f>
        <v>#N/A</v>
      </c>
      <c r="AG1351" s="79" t="e">
        <f>VLOOKUP($S1351,'Grille de Tarif OQN'!$B$2:$S$3603,AG$1,0)</f>
        <v>#N/A</v>
      </c>
      <c r="AH1351" s="79" t="e">
        <f>VLOOKUP($S1351,'Grille de Tarif OQN'!$B$2:$S$3603,AH$1,0)</f>
        <v>#N/A</v>
      </c>
      <c r="AI1351" s="79" t="e">
        <f>VLOOKUP($S1351,'Grille de Tarif OQN'!$B$2:$S$3603,AI$1,0)</f>
        <v>#N/A</v>
      </c>
      <c r="AJ1351" s="79" t="e">
        <f>VLOOKUP($S1351,'Grille de Tarif OQN'!$B$2:$S$3603,AJ$1,0)</f>
        <v>#N/A</v>
      </c>
      <c r="AK1351" s="81"/>
      <c r="AL1351" s="81"/>
      <c r="AM1351" s="81"/>
      <c r="AN1351" s="81"/>
      <c r="AO1351" s="81"/>
      <c r="AP1351" s="81"/>
      <c r="AQ1351" s="81"/>
      <c r="AR1351" s="81"/>
      <c r="AS1351" s="81"/>
      <c r="AT1351" s="81"/>
      <c r="AU1351" s="72"/>
      <c r="AV1351"/>
      <c r="AW1351"/>
      <c r="AX1351"/>
      <c r="AY1351"/>
      <c r="AZ1351" s="96">
        <f t="shared" si="434"/>
        <v>0</v>
      </c>
      <c r="BA1351" s="24" t="e">
        <f t="shared" si="435"/>
        <v>#N/A</v>
      </c>
      <c r="BB1351" s="24" t="e">
        <f t="shared" si="436"/>
        <v>#N/A</v>
      </c>
      <c r="BC1351" s="24" t="e">
        <f t="shared" si="437"/>
        <v>#N/A</v>
      </c>
      <c r="BD1351" s="24" t="e">
        <f t="shared" si="438"/>
        <v>#N/A</v>
      </c>
      <c r="BE1351"/>
      <c r="BF1351" t="e">
        <f t="shared" si="439"/>
        <v>#N/A</v>
      </c>
      <c r="BG1351" t="str">
        <f t="shared" si="440"/>
        <v>HDJ</v>
      </c>
      <c r="BH1351" s="20" t="e">
        <f t="shared" si="441"/>
        <v>#N/A</v>
      </c>
      <c r="BI1351" s="20" t="e">
        <f t="shared" si="442"/>
        <v>#N/A</v>
      </c>
      <c r="BJ1351" s="20" t="e">
        <f t="shared" si="443"/>
        <v>#N/A</v>
      </c>
      <c r="BK1351" s="20" t="e">
        <f t="shared" si="444"/>
        <v>#N/A</v>
      </c>
      <c r="BL1351" s="20" t="e">
        <f t="shared" si="445"/>
        <v>#N/A</v>
      </c>
      <c r="BM1351" s="20" t="e">
        <f t="shared" si="447"/>
        <v>#N/A</v>
      </c>
      <c r="BN1351" s="20" t="e">
        <f t="shared" si="446"/>
        <v>#N/A</v>
      </c>
    </row>
    <row r="1352" spans="1:66">
      <c r="A1352" s="92"/>
      <c r="B1352" s="90"/>
      <c r="C1352" s="90"/>
      <c r="D1352" s="93"/>
      <c r="E1352" s="93"/>
      <c r="F1352" s="93"/>
      <c r="G1352" s="93"/>
      <c r="H1352" s="93"/>
      <c r="I1352" s="93"/>
      <c r="J1352" s="93"/>
      <c r="K1352" s="93"/>
      <c r="L1352" s="92"/>
      <c r="M1352" s="93"/>
      <c r="N1352" s="91">
        <f t="shared" si="428"/>
        <v>0</v>
      </c>
      <c r="O1352" s="91" t="str">
        <f t="shared" si="429"/>
        <v/>
      </c>
      <c r="P1352" s="91" t="str">
        <f t="shared" si="430"/>
        <v/>
      </c>
      <c r="Q1352" s="91" t="str">
        <f t="shared" si="431"/>
        <v>HDJ</v>
      </c>
      <c r="R1352" s="82"/>
      <c r="S1352" s="95">
        <f t="shared" si="432"/>
        <v>0</v>
      </c>
      <c r="T1352" s="95">
        <f t="shared" si="433"/>
        <v>0</v>
      </c>
      <c r="U1352" s="79" t="e">
        <f>VLOOKUP($S1352,'Grille de Tarif OQN'!$B$2:$S$3603,U$1,0)</f>
        <v>#N/A</v>
      </c>
      <c r="V1352" s="79" t="e">
        <f>VLOOKUP($S1352,'Grille de Tarif OQN'!$B$2:$S$3603,V$1,0)</f>
        <v>#N/A</v>
      </c>
      <c r="W1352" s="79" t="e">
        <f>VLOOKUP($S1352,'Grille de Tarif OQN'!$B$2:$S$3603,W$1,0)</f>
        <v>#N/A</v>
      </c>
      <c r="X1352" s="79" t="e">
        <f>VLOOKUP($S1352,'Grille de Tarif OQN'!$B$2:$S$3603,X$1,0)</f>
        <v>#N/A</v>
      </c>
      <c r="Y1352" s="79" t="e">
        <f>VLOOKUP($S1352,'Grille de Tarif OQN'!$B$2:$S$3603,Y$1,0)</f>
        <v>#N/A</v>
      </c>
      <c r="Z1352" s="79" t="e">
        <f>VLOOKUP($S1352,'Grille de Tarif OQN'!$B$2:$S$3603,Z$1,0)</f>
        <v>#N/A</v>
      </c>
      <c r="AA1352" s="79" t="e">
        <f>VLOOKUP($S1352,'Grille de Tarif OQN'!$B$2:$S$3603,AA$1,0)</f>
        <v>#N/A</v>
      </c>
      <c r="AB1352" s="79" t="e">
        <f>VLOOKUP($S1352,'Grille de Tarif OQN'!$B$2:$S$3603,AB$1,0)</f>
        <v>#N/A</v>
      </c>
      <c r="AC1352" s="79" t="e">
        <f>VLOOKUP($S1352,'Grille de Tarif OQN'!$B$2:$S$3603,AC$1,0)</f>
        <v>#N/A</v>
      </c>
      <c r="AD1352" s="79" t="e">
        <f>VLOOKUP($S1352,'Grille de Tarif OQN'!$B$2:$S$3603,AD$1,0)</f>
        <v>#N/A</v>
      </c>
      <c r="AE1352" s="79" t="e">
        <f>VLOOKUP($S1352,'Grille de Tarif OQN'!$B$2:$S$3603,AE$1,0)</f>
        <v>#N/A</v>
      </c>
      <c r="AF1352" s="79" t="e">
        <f>VLOOKUP($S1352,'Grille de Tarif OQN'!$B$2:$S$3603,AF$1,0)</f>
        <v>#N/A</v>
      </c>
      <c r="AG1352" s="79" t="e">
        <f>VLOOKUP($S1352,'Grille de Tarif OQN'!$B$2:$S$3603,AG$1,0)</f>
        <v>#N/A</v>
      </c>
      <c r="AH1352" s="79" t="e">
        <f>VLOOKUP($S1352,'Grille de Tarif OQN'!$B$2:$S$3603,AH$1,0)</f>
        <v>#N/A</v>
      </c>
      <c r="AI1352" s="79" t="e">
        <f>VLOOKUP($S1352,'Grille de Tarif OQN'!$B$2:$S$3603,AI$1,0)</f>
        <v>#N/A</v>
      </c>
      <c r="AJ1352" s="79" t="e">
        <f>VLOOKUP($S1352,'Grille de Tarif OQN'!$B$2:$S$3603,AJ$1,0)</f>
        <v>#N/A</v>
      </c>
      <c r="AK1352" s="81"/>
      <c r="AL1352" s="81"/>
      <c r="AM1352" s="81"/>
      <c r="AN1352" s="81"/>
      <c r="AO1352" s="81"/>
      <c r="AP1352" s="81"/>
      <c r="AQ1352" s="81"/>
      <c r="AR1352" s="81"/>
      <c r="AS1352" s="81"/>
      <c r="AT1352" s="81"/>
      <c r="AU1352" s="72"/>
      <c r="AV1352"/>
      <c r="AW1352"/>
      <c r="AX1352"/>
      <c r="AY1352"/>
      <c r="AZ1352" s="96">
        <f t="shared" si="434"/>
        <v>0</v>
      </c>
      <c r="BA1352" s="24" t="e">
        <f t="shared" si="435"/>
        <v>#N/A</v>
      </c>
      <c r="BB1352" s="24" t="e">
        <f t="shared" si="436"/>
        <v>#N/A</v>
      </c>
      <c r="BC1352" s="24" t="e">
        <f t="shared" si="437"/>
        <v>#N/A</v>
      </c>
      <c r="BD1352" s="24" t="e">
        <f t="shared" si="438"/>
        <v>#N/A</v>
      </c>
      <c r="BE1352"/>
      <c r="BF1352" t="e">
        <f t="shared" si="439"/>
        <v>#N/A</v>
      </c>
      <c r="BG1352" t="str">
        <f t="shared" si="440"/>
        <v>HDJ</v>
      </c>
      <c r="BH1352" s="20" t="e">
        <f t="shared" si="441"/>
        <v>#N/A</v>
      </c>
      <c r="BI1352" s="20" t="e">
        <f t="shared" si="442"/>
        <v>#N/A</v>
      </c>
      <c r="BJ1352" s="20" t="e">
        <f t="shared" si="443"/>
        <v>#N/A</v>
      </c>
      <c r="BK1352" s="20" t="e">
        <f t="shared" si="444"/>
        <v>#N/A</v>
      </c>
      <c r="BL1352" s="20" t="e">
        <f t="shared" si="445"/>
        <v>#N/A</v>
      </c>
      <c r="BM1352" s="20" t="e">
        <f t="shared" si="447"/>
        <v>#N/A</v>
      </c>
      <c r="BN1352" s="20" t="e">
        <f t="shared" si="446"/>
        <v>#N/A</v>
      </c>
    </row>
    <row r="1353" spans="1:66">
      <c r="A1353" s="92"/>
      <c r="B1353" s="90"/>
      <c r="C1353" s="90"/>
      <c r="D1353" s="93"/>
      <c r="E1353" s="93"/>
      <c r="F1353" s="93"/>
      <c r="G1353" s="93"/>
      <c r="H1353" s="93"/>
      <c r="I1353" s="93"/>
      <c r="J1353" s="93"/>
      <c r="K1353" s="93"/>
      <c r="L1353" s="92"/>
      <c r="M1353" s="93"/>
      <c r="N1353" s="91">
        <f t="shared" si="428"/>
        <v>0</v>
      </c>
      <c r="O1353" s="91" t="str">
        <f t="shared" si="429"/>
        <v/>
      </c>
      <c r="P1353" s="91" t="str">
        <f t="shared" si="430"/>
        <v/>
      </c>
      <c r="Q1353" s="91" t="str">
        <f t="shared" si="431"/>
        <v>HDJ</v>
      </c>
      <c r="R1353" s="82"/>
      <c r="S1353" s="95">
        <f t="shared" si="432"/>
        <v>0</v>
      </c>
      <c r="T1353" s="95">
        <f t="shared" si="433"/>
        <v>0</v>
      </c>
      <c r="U1353" s="79" t="e">
        <f>VLOOKUP($S1353,'Grille de Tarif OQN'!$B$2:$S$3603,U$1,0)</f>
        <v>#N/A</v>
      </c>
      <c r="V1353" s="79" t="e">
        <f>VLOOKUP($S1353,'Grille de Tarif OQN'!$B$2:$S$3603,V$1,0)</f>
        <v>#N/A</v>
      </c>
      <c r="W1353" s="79" t="e">
        <f>VLOOKUP($S1353,'Grille de Tarif OQN'!$B$2:$S$3603,W$1,0)</f>
        <v>#N/A</v>
      </c>
      <c r="X1353" s="79" t="e">
        <f>VLOOKUP($S1353,'Grille de Tarif OQN'!$B$2:$S$3603,X$1,0)</f>
        <v>#N/A</v>
      </c>
      <c r="Y1353" s="79" t="e">
        <f>VLOOKUP($S1353,'Grille de Tarif OQN'!$B$2:$S$3603,Y$1,0)</f>
        <v>#N/A</v>
      </c>
      <c r="Z1353" s="79" t="e">
        <f>VLOOKUP($S1353,'Grille de Tarif OQN'!$B$2:$S$3603,Z$1,0)</f>
        <v>#N/A</v>
      </c>
      <c r="AA1353" s="79" t="e">
        <f>VLOOKUP($S1353,'Grille de Tarif OQN'!$B$2:$S$3603,AA$1,0)</f>
        <v>#N/A</v>
      </c>
      <c r="AB1353" s="79" t="e">
        <f>VLOOKUP($S1353,'Grille de Tarif OQN'!$B$2:$S$3603,AB$1,0)</f>
        <v>#N/A</v>
      </c>
      <c r="AC1353" s="79" t="e">
        <f>VLOOKUP($S1353,'Grille de Tarif OQN'!$B$2:$S$3603,AC$1,0)</f>
        <v>#N/A</v>
      </c>
      <c r="AD1353" s="79" t="e">
        <f>VLOOKUP($S1353,'Grille de Tarif OQN'!$B$2:$S$3603,AD$1,0)</f>
        <v>#N/A</v>
      </c>
      <c r="AE1353" s="79" t="e">
        <f>VLOOKUP($S1353,'Grille de Tarif OQN'!$B$2:$S$3603,AE$1,0)</f>
        <v>#N/A</v>
      </c>
      <c r="AF1353" s="79" t="e">
        <f>VLOOKUP($S1353,'Grille de Tarif OQN'!$B$2:$S$3603,AF$1,0)</f>
        <v>#N/A</v>
      </c>
      <c r="AG1353" s="79" t="e">
        <f>VLOOKUP($S1353,'Grille de Tarif OQN'!$B$2:$S$3603,AG$1,0)</f>
        <v>#N/A</v>
      </c>
      <c r="AH1353" s="79" t="e">
        <f>VLOOKUP($S1353,'Grille de Tarif OQN'!$B$2:$S$3603,AH$1,0)</f>
        <v>#N/A</v>
      </c>
      <c r="AI1353" s="79" t="e">
        <f>VLOOKUP($S1353,'Grille de Tarif OQN'!$B$2:$S$3603,AI$1,0)</f>
        <v>#N/A</v>
      </c>
      <c r="AJ1353" s="79" t="e">
        <f>VLOOKUP($S1353,'Grille de Tarif OQN'!$B$2:$S$3603,AJ$1,0)</f>
        <v>#N/A</v>
      </c>
      <c r="AK1353" s="81"/>
      <c r="AL1353" s="81"/>
      <c r="AM1353" s="81"/>
      <c r="AN1353" s="81"/>
      <c r="AO1353" s="81"/>
      <c r="AP1353" s="81"/>
      <c r="AQ1353" s="81"/>
      <c r="AR1353" s="81"/>
      <c r="AS1353" s="81"/>
      <c r="AT1353" s="81"/>
      <c r="AU1353" s="72"/>
      <c r="AV1353"/>
      <c r="AW1353"/>
      <c r="AX1353"/>
      <c r="AY1353"/>
      <c r="AZ1353" s="96">
        <f t="shared" si="434"/>
        <v>0</v>
      </c>
      <c r="BA1353" s="24" t="e">
        <f t="shared" si="435"/>
        <v>#N/A</v>
      </c>
      <c r="BB1353" s="24" t="e">
        <f t="shared" si="436"/>
        <v>#N/A</v>
      </c>
      <c r="BC1353" s="24" t="e">
        <f t="shared" si="437"/>
        <v>#N/A</v>
      </c>
      <c r="BD1353" s="24" t="e">
        <f t="shared" si="438"/>
        <v>#N/A</v>
      </c>
      <c r="BE1353"/>
      <c r="BF1353" t="e">
        <f t="shared" si="439"/>
        <v>#N/A</v>
      </c>
      <c r="BG1353" t="str">
        <f t="shared" si="440"/>
        <v>HDJ</v>
      </c>
      <c r="BH1353" s="20" t="e">
        <f t="shared" si="441"/>
        <v>#N/A</v>
      </c>
      <c r="BI1353" s="20" t="e">
        <f t="shared" si="442"/>
        <v>#N/A</v>
      </c>
      <c r="BJ1353" s="20" t="e">
        <f t="shared" si="443"/>
        <v>#N/A</v>
      </c>
      <c r="BK1353" s="20" t="e">
        <f t="shared" si="444"/>
        <v>#N/A</v>
      </c>
      <c r="BL1353" s="20" t="e">
        <f t="shared" si="445"/>
        <v>#N/A</v>
      </c>
      <c r="BM1353" s="20" t="e">
        <f t="shared" si="447"/>
        <v>#N/A</v>
      </c>
      <c r="BN1353" s="20" t="e">
        <f t="shared" si="446"/>
        <v>#N/A</v>
      </c>
    </row>
    <row r="1354" spans="1:66">
      <c r="A1354" s="92"/>
      <c r="B1354" s="90"/>
      <c r="C1354" s="90"/>
      <c r="D1354" s="93"/>
      <c r="E1354" s="93"/>
      <c r="F1354" s="93"/>
      <c r="G1354" s="93"/>
      <c r="H1354" s="93"/>
      <c r="I1354" s="93"/>
      <c r="J1354" s="93"/>
      <c r="K1354" s="93"/>
      <c r="L1354" s="92"/>
      <c r="M1354" s="93"/>
      <c r="N1354" s="91">
        <f t="shared" si="428"/>
        <v>0</v>
      </c>
      <c r="O1354" s="91" t="str">
        <f t="shared" si="429"/>
        <v/>
      </c>
      <c r="P1354" s="91" t="str">
        <f t="shared" si="430"/>
        <v/>
      </c>
      <c r="Q1354" s="91" t="str">
        <f t="shared" si="431"/>
        <v>HDJ</v>
      </c>
      <c r="R1354" s="82"/>
      <c r="S1354" s="95">
        <f t="shared" si="432"/>
        <v>0</v>
      </c>
      <c r="T1354" s="95">
        <f t="shared" si="433"/>
        <v>0</v>
      </c>
      <c r="U1354" s="79" t="e">
        <f>VLOOKUP($S1354,'Grille de Tarif OQN'!$B$2:$S$3603,U$1,0)</f>
        <v>#N/A</v>
      </c>
      <c r="V1354" s="79" t="e">
        <f>VLOOKUP($S1354,'Grille de Tarif OQN'!$B$2:$S$3603,V$1,0)</f>
        <v>#N/A</v>
      </c>
      <c r="W1354" s="79" t="e">
        <f>VLOOKUP($S1354,'Grille de Tarif OQN'!$B$2:$S$3603,W$1,0)</f>
        <v>#N/A</v>
      </c>
      <c r="X1354" s="79" t="e">
        <f>VLOOKUP($S1354,'Grille de Tarif OQN'!$B$2:$S$3603,X$1,0)</f>
        <v>#N/A</v>
      </c>
      <c r="Y1354" s="79" t="e">
        <f>VLOOKUP($S1354,'Grille de Tarif OQN'!$B$2:$S$3603,Y$1,0)</f>
        <v>#N/A</v>
      </c>
      <c r="Z1354" s="79" t="e">
        <f>VLOOKUP($S1354,'Grille de Tarif OQN'!$B$2:$S$3603,Z$1,0)</f>
        <v>#N/A</v>
      </c>
      <c r="AA1354" s="79" t="e">
        <f>VLOOKUP($S1354,'Grille de Tarif OQN'!$B$2:$S$3603,AA$1,0)</f>
        <v>#N/A</v>
      </c>
      <c r="AB1354" s="79" t="e">
        <f>VLOOKUP($S1354,'Grille de Tarif OQN'!$B$2:$S$3603,AB$1,0)</f>
        <v>#N/A</v>
      </c>
      <c r="AC1354" s="79" t="e">
        <f>VLOOKUP($S1354,'Grille de Tarif OQN'!$B$2:$S$3603,AC$1,0)</f>
        <v>#N/A</v>
      </c>
      <c r="AD1354" s="79" t="e">
        <f>VLOOKUP($S1354,'Grille de Tarif OQN'!$B$2:$S$3603,AD$1,0)</f>
        <v>#N/A</v>
      </c>
      <c r="AE1354" s="79" t="e">
        <f>VLOOKUP($S1354,'Grille de Tarif OQN'!$B$2:$S$3603,AE$1,0)</f>
        <v>#N/A</v>
      </c>
      <c r="AF1354" s="79" t="e">
        <f>VLOOKUP($S1354,'Grille de Tarif OQN'!$B$2:$S$3603,AF$1,0)</f>
        <v>#N/A</v>
      </c>
      <c r="AG1354" s="79" t="e">
        <f>VLOOKUP($S1354,'Grille de Tarif OQN'!$B$2:$S$3603,AG$1,0)</f>
        <v>#N/A</v>
      </c>
      <c r="AH1354" s="79" t="e">
        <f>VLOOKUP($S1354,'Grille de Tarif OQN'!$B$2:$S$3603,AH$1,0)</f>
        <v>#N/A</v>
      </c>
      <c r="AI1354" s="79" t="e">
        <f>VLOOKUP($S1354,'Grille de Tarif OQN'!$B$2:$S$3603,AI$1,0)</f>
        <v>#N/A</v>
      </c>
      <c r="AJ1354" s="79" t="e">
        <f>VLOOKUP($S1354,'Grille de Tarif OQN'!$B$2:$S$3603,AJ$1,0)</f>
        <v>#N/A</v>
      </c>
      <c r="AK1354" s="81"/>
      <c r="AL1354" s="81"/>
      <c r="AM1354" s="81"/>
      <c r="AN1354" s="81"/>
      <c r="AO1354" s="81"/>
      <c r="AP1354" s="81"/>
      <c r="AQ1354" s="81"/>
      <c r="AR1354" s="81"/>
      <c r="AS1354" s="81"/>
      <c r="AT1354" s="81"/>
      <c r="AU1354" s="72"/>
      <c r="AV1354"/>
      <c r="AW1354"/>
      <c r="AX1354"/>
      <c r="AY1354"/>
      <c r="AZ1354" s="96">
        <f t="shared" si="434"/>
        <v>0</v>
      </c>
      <c r="BA1354" s="24" t="e">
        <f t="shared" si="435"/>
        <v>#N/A</v>
      </c>
      <c r="BB1354" s="24" t="e">
        <f t="shared" si="436"/>
        <v>#N/A</v>
      </c>
      <c r="BC1354" s="24" t="e">
        <f t="shared" si="437"/>
        <v>#N/A</v>
      </c>
      <c r="BD1354" s="24" t="e">
        <f t="shared" si="438"/>
        <v>#N/A</v>
      </c>
      <c r="BE1354"/>
      <c r="BF1354" t="e">
        <f t="shared" si="439"/>
        <v>#N/A</v>
      </c>
      <c r="BG1354" t="str">
        <f t="shared" si="440"/>
        <v>HDJ</v>
      </c>
      <c r="BH1354" s="20" t="e">
        <f t="shared" si="441"/>
        <v>#N/A</v>
      </c>
      <c r="BI1354" s="20" t="e">
        <f t="shared" si="442"/>
        <v>#N/A</v>
      </c>
      <c r="BJ1354" s="20" t="e">
        <f t="shared" si="443"/>
        <v>#N/A</v>
      </c>
      <c r="BK1354" s="20" t="e">
        <f t="shared" si="444"/>
        <v>#N/A</v>
      </c>
      <c r="BL1354" s="20" t="e">
        <f t="shared" si="445"/>
        <v>#N/A</v>
      </c>
      <c r="BM1354" s="20" t="e">
        <f t="shared" si="447"/>
        <v>#N/A</v>
      </c>
      <c r="BN1354" s="20" t="e">
        <f t="shared" si="446"/>
        <v>#N/A</v>
      </c>
    </row>
    <row r="1355" spans="1:66">
      <c r="A1355" s="92"/>
      <c r="B1355" s="90"/>
      <c r="C1355" s="90"/>
      <c r="D1355" s="93"/>
      <c r="E1355" s="93"/>
      <c r="F1355" s="93"/>
      <c r="G1355" s="93"/>
      <c r="H1355" s="93"/>
      <c r="I1355" s="93"/>
      <c r="J1355" s="93"/>
      <c r="K1355" s="93"/>
      <c r="L1355" s="92"/>
      <c r="M1355" s="93"/>
      <c r="N1355" s="91">
        <f t="shared" si="428"/>
        <v>0</v>
      </c>
      <c r="O1355" s="91" t="str">
        <f t="shared" si="429"/>
        <v/>
      </c>
      <c r="P1355" s="91" t="str">
        <f t="shared" si="430"/>
        <v/>
      </c>
      <c r="Q1355" s="91" t="str">
        <f t="shared" si="431"/>
        <v>HDJ</v>
      </c>
      <c r="R1355" s="82"/>
      <c r="S1355" s="95">
        <f t="shared" si="432"/>
        <v>0</v>
      </c>
      <c r="T1355" s="95">
        <f t="shared" si="433"/>
        <v>0</v>
      </c>
      <c r="U1355" s="79" t="e">
        <f>VLOOKUP($S1355,'Grille de Tarif OQN'!$B$2:$S$3603,U$1,0)</f>
        <v>#N/A</v>
      </c>
      <c r="V1355" s="79" t="e">
        <f>VLOOKUP($S1355,'Grille de Tarif OQN'!$B$2:$S$3603,V$1,0)</f>
        <v>#N/A</v>
      </c>
      <c r="W1355" s="79" t="e">
        <f>VLOOKUP($S1355,'Grille de Tarif OQN'!$B$2:$S$3603,W$1,0)</f>
        <v>#N/A</v>
      </c>
      <c r="X1355" s="79" t="e">
        <f>VLOOKUP($S1355,'Grille de Tarif OQN'!$B$2:$S$3603,X$1,0)</f>
        <v>#N/A</v>
      </c>
      <c r="Y1355" s="79" t="e">
        <f>VLOOKUP($S1355,'Grille de Tarif OQN'!$B$2:$S$3603,Y$1,0)</f>
        <v>#N/A</v>
      </c>
      <c r="Z1355" s="79" t="e">
        <f>VLOOKUP($S1355,'Grille de Tarif OQN'!$B$2:$S$3603,Z$1,0)</f>
        <v>#N/A</v>
      </c>
      <c r="AA1355" s="79" t="e">
        <f>VLOOKUP($S1355,'Grille de Tarif OQN'!$B$2:$S$3603,AA$1,0)</f>
        <v>#N/A</v>
      </c>
      <c r="AB1355" s="79" t="e">
        <f>VLOOKUP($S1355,'Grille de Tarif OQN'!$B$2:$S$3603,AB$1,0)</f>
        <v>#N/A</v>
      </c>
      <c r="AC1355" s="79" t="e">
        <f>VLOOKUP($S1355,'Grille de Tarif OQN'!$B$2:$S$3603,AC$1,0)</f>
        <v>#N/A</v>
      </c>
      <c r="AD1355" s="79" t="e">
        <f>VLOOKUP($S1355,'Grille de Tarif OQN'!$B$2:$S$3603,AD$1,0)</f>
        <v>#N/A</v>
      </c>
      <c r="AE1355" s="79" t="e">
        <f>VLOOKUP($S1355,'Grille de Tarif OQN'!$B$2:$S$3603,AE$1,0)</f>
        <v>#N/A</v>
      </c>
      <c r="AF1355" s="79" t="e">
        <f>VLOOKUP($S1355,'Grille de Tarif OQN'!$B$2:$S$3603,AF$1,0)</f>
        <v>#N/A</v>
      </c>
      <c r="AG1355" s="79" t="e">
        <f>VLOOKUP($S1355,'Grille de Tarif OQN'!$B$2:$S$3603,AG$1,0)</f>
        <v>#N/A</v>
      </c>
      <c r="AH1355" s="79" t="e">
        <f>VLOOKUP($S1355,'Grille de Tarif OQN'!$B$2:$S$3603,AH$1,0)</f>
        <v>#N/A</v>
      </c>
      <c r="AI1355" s="79" t="e">
        <f>VLOOKUP($S1355,'Grille de Tarif OQN'!$B$2:$S$3603,AI$1,0)</f>
        <v>#N/A</v>
      </c>
      <c r="AJ1355" s="79" t="e">
        <f>VLOOKUP($S1355,'Grille de Tarif OQN'!$B$2:$S$3603,AJ$1,0)</f>
        <v>#N/A</v>
      </c>
      <c r="AK1355" s="81"/>
      <c r="AL1355" s="81"/>
      <c r="AM1355" s="81"/>
      <c r="AN1355" s="81"/>
      <c r="AO1355" s="81"/>
      <c r="AP1355" s="81"/>
      <c r="AQ1355" s="81"/>
      <c r="AR1355" s="81"/>
      <c r="AS1355" s="81"/>
      <c r="AT1355" s="81"/>
      <c r="AU1355" s="72"/>
      <c r="AV1355"/>
      <c r="AW1355"/>
      <c r="AX1355"/>
      <c r="AY1355"/>
      <c r="AZ1355" s="96">
        <f t="shared" si="434"/>
        <v>0</v>
      </c>
      <c r="BA1355" s="24" t="e">
        <f t="shared" si="435"/>
        <v>#N/A</v>
      </c>
      <c r="BB1355" s="24" t="e">
        <f t="shared" si="436"/>
        <v>#N/A</v>
      </c>
      <c r="BC1355" s="24" t="e">
        <f t="shared" si="437"/>
        <v>#N/A</v>
      </c>
      <c r="BD1355" s="24" t="e">
        <f t="shared" si="438"/>
        <v>#N/A</v>
      </c>
      <c r="BE1355"/>
      <c r="BF1355" t="e">
        <f t="shared" si="439"/>
        <v>#N/A</v>
      </c>
      <c r="BG1355" t="str">
        <f t="shared" si="440"/>
        <v>HDJ</v>
      </c>
      <c r="BH1355" s="20" t="e">
        <f t="shared" si="441"/>
        <v>#N/A</v>
      </c>
      <c r="BI1355" s="20" t="e">
        <f t="shared" si="442"/>
        <v>#N/A</v>
      </c>
      <c r="BJ1355" s="20" t="e">
        <f t="shared" si="443"/>
        <v>#N/A</v>
      </c>
      <c r="BK1355" s="20" t="e">
        <f t="shared" si="444"/>
        <v>#N/A</v>
      </c>
      <c r="BL1355" s="20" t="e">
        <f t="shared" si="445"/>
        <v>#N/A</v>
      </c>
      <c r="BM1355" s="20" t="e">
        <f t="shared" si="447"/>
        <v>#N/A</v>
      </c>
      <c r="BN1355" s="20" t="e">
        <f t="shared" si="446"/>
        <v>#N/A</v>
      </c>
    </row>
    <row r="1356" spans="1:66">
      <c r="A1356" s="92"/>
      <c r="B1356" s="90"/>
      <c r="C1356" s="90"/>
      <c r="D1356" s="93"/>
      <c r="E1356" s="93"/>
      <c r="F1356" s="93"/>
      <c r="G1356" s="93"/>
      <c r="H1356" s="93"/>
      <c r="I1356" s="93"/>
      <c r="J1356" s="93"/>
      <c r="K1356" s="93"/>
      <c r="L1356" s="92"/>
      <c r="M1356" s="93"/>
      <c r="N1356" s="91">
        <f t="shared" si="428"/>
        <v>0</v>
      </c>
      <c r="O1356" s="91" t="str">
        <f t="shared" si="429"/>
        <v/>
      </c>
      <c r="P1356" s="91" t="str">
        <f t="shared" si="430"/>
        <v/>
      </c>
      <c r="Q1356" s="91" t="str">
        <f t="shared" si="431"/>
        <v>HDJ</v>
      </c>
      <c r="R1356" s="82"/>
      <c r="S1356" s="95">
        <f t="shared" si="432"/>
        <v>0</v>
      </c>
      <c r="T1356" s="95">
        <f t="shared" si="433"/>
        <v>0</v>
      </c>
      <c r="U1356" s="79" t="e">
        <f>VLOOKUP($S1356,'Grille de Tarif OQN'!$B$2:$S$3603,U$1,0)</f>
        <v>#N/A</v>
      </c>
      <c r="V1356" s="79" t="e">
        <f>VLOOKUP($S1356,'Grille de Tarif OQN'!$B$2:$S$3603,V$1,0)</f>
        <v>#N/A</v>
      </c>
      <c r="W1356" s="79" t="e">
        <f>VLOOKUP($S1356,'Grille de Tarif OQN'!$B$2:$S$3603,W$1,0)</f>
        <v>#N/A</v>
      </c>
      <c r="X1356" s="79" t="e">
        <f>VLOOKUP($S1356,'Grille de Tarif OQN'!$B$2:$S$3603,X$1,0)</f>
        <v>#N/A</v>
      </c>
      <c r="Y1356" s="79" t="e">
        <f>VLOOKUP($S1356,'Grille de Tarif OQN'!$B$2:$S$3603,Y$1,0)</f>
        <v>#N/A</v>
      </c>
      <c r="Z1356" s="79" t="e">
        <f>VLOOKUP($S1356,'Grille de Tarif OQN'!$B$2:$S$3603,Z$1,0)</f>
        <v>#N/A</v>
      </c>
      <c r="AA1356" s="79" t="e">
        <f>VLOOKUP($S1356,'Grille de Tarif OQN'!$B$2:$S$3603,AA$1,0)</f>
        <v>#N/A</v>
      </c>
      <c r="AB1356" s="79" t="e">
        <f>VLOOKUP($S1356,'Grille de Tarif OQN'!$B$2:$S$3603,AB$1,0)</f>
        <v>#N/A</v>
      </c>
      <c r="AC1356" s="79" t="e">
        <f>VLOOKUP($S1356,'Grille de Tarif OQN'!$B$2:$S$3603,AC$1,0)</f>
        <v>#N/A</v>
      </c>
      <c r="AD1356" s="79" t="e">
        <f>VLOOKUP($S1356,'Grille de Tarif OQN'!$B$2:$S$3603,AD$1,0)</f>
        <v>#N/A</v>
      </c>
      <c r="AE1356" s="79" t="e">
        <f>VLOOKUP($S1356,'Grille de Tarif OQN'!$B$2:$S$3603,AE$1,0)</f>
        <v>#N/A</v>
      </c>
      <c r="AF1356" s="79" t="e">
        <f>VLOOKUP($S1356,'Grille de Tarif OQN'!$B$2:$S$3603,AF$1,0)</f>
        <v>#N/A</v>
      </c>
      <c r="AG1356" s="79" t="e">
        <f>VLOOKUP($S1356,'Grille de Tarif OQN'!$B$2:$S$3603,AG$1,0)</f>
        <v>#N/A</v>
      </c>
      <c r="AH1356" s="79" t="e">
        <f>VLOOKUP($S1356,'Grille de Tarif OQN'!$B$2:$S$3603,AH$1,0)</f>
        <v>#N/A</v>
      </c>
      <c r="AI1356" s="79" t="e">
        <f>VLOOKUP($S1356,'Grille de Tarif OQN'!$B$2:$S$3603,AI$1,0)</f>
        <v>#N/A</v>
      </c>
      <c r="AJ1356" s="79" t="e">
        <f>VLOOKUP($S1356,'Grille de Tarif OQN'!$B$2:$S$3603,AJ$1,0)</f>
        <v>#N/A</v>
      </c>
      <c r="AK1356" s="81"/>
      <c r="AL1356" s="81"/>
      <c r="AM1356" s="81"/>
      <c r="AN1356" s="81"/>
      <c r="AO1356" s="81"/>
      <c r="AP1356" s="81"/>
      <c r="AQ1356" s="81"/>
      <c r="AR1356" s="81"/>
      <c r="AS1356" s="81"/>
      <c r="AT1356" s="81"/>
      <c r="AU1356" s="72"/>
      <c r="AV1356"/>
      <c r="AW1356"/>
      <c r="AX1356"/>
      <c r="AY1356"/>
      <c r="AZ1356" s="96">
        <f t="shared" si="434"/>
        <v>0</v>
      </c>
      <c r="BA1356" s="24" t="e">
        <f t="shared" si="435"/>
        <v>#N/A</v>
      </c>
      <c r="BB1356" s="24" t="e">
        <f t="shared" si="436"/>
        <v>#N/A</v>
      </c>
      <c r="BC1356" s="24" t="e">
        <f t="shared" si="437"/>
        <v>#N/A</v>
      </c>
      <c r="BD1356" s="24" t="e">
        <f t="shared" si="438"/>
        <v>#N/A</v>
      </c>
      <c r="BE1356"/>
      <c r="BF1356" t="e">
        <f t="shared" si="439"/>
        <v>#N/A</v>
      </c>
      <c r="BG1356" t="str">
        <f t="shared" si="440"/>
        <v>HDJ</v>
      </c>
      <c r="BH1356" s="20" t="e">
        <f t="shared" si="441"/>
        <v>#N/A</v>
      </c>
      <c r="BI1356" s="20" t="e">
        <f t="shared" si="442"/>
        <v>#N/A</v>
      </c>
      <c r="BJ1356" s="20" t="e">
        <f t="shared" si="443"/>
        <v>#N/A</v>
      </c>
      <c r="BK1356" s="20" t="e">
        <f t="shared" si="444"/>
        <v>#N/A</v>
      </c>
      <c r="BL1356" s="20" t="e">
        <f t="shared" si="445"/>
        <v>#N/A</v>
      </c>
      <c r="BM1356" s="20" t="e">
        <f t="shared" si="447"/>
        <v>#N/A</v>
      </c>
      <c r="BN1356" s="20" t="e">
        <f t="shared" si="446"/>
        <v>#N/A</v>
      </c>
    </row>
    <row r="1357" spans="1:66">
      <c r="A1357" s="92"/>
      <c r="B1357" s="90"/>
      <c r="C1357" s="90"/>
      <c r="D1357" s="93"/>
      <c r="E1357" s="93"/>
      <c r="F1357" s="93"/>
      <c r="G1357" s="93"/>
      <c r="H1357" s="93"/>
      <c r="I1357" s="93"/>
      <c r="J1357" s="93"/>
      <c r="K1357" s="93"/>
      <c r="L1357" s="92"/>
      <c r="M1357" s="93"/>
      <c r="N1357" s="91">
        <f t="shared" si="428"/>
        <v>0</v>
      </c>
      <c r="O1357" s="91" t="str">
        <f t="shared" si="429"/>
        <v/>
      </c>
      <c r="P1357" s="91" t="str">
        <f t="shared" si="430"/>
        <v/>
      </c>
      <c r="Q1357" s="91" t="str">
        <f t="shared" si="431"/>
        <v>HDJ</v>
      </c>
      <c r="R1357" s="82"/>
      <c r="S1357" s="95">
        <f t="shared" si="432"/>
        <v>0</v>
      </c>
      <c r="T1357" s="95">
        <f t="shared" si="433"/>
        <v>0</v>
      </c>
      <c r="U1357" s="79" t="e">
        <f>VLOOKUP($S1357,'Grille de Tarif OQN'!$B$2:$S$3603,U$1,0)</f>
        <v>#N/A</v>
      </c>
      <c r="V1357" s="79" t="e">
        <f>VLOOKUP($S1357,'Grille de Tarif OQN'!$B$2:$S$3603,V$1,0)</f>
        <v>#N/A</v>
      </c>
      <c r="W1357" s="79" t="e">
        <f>VLOOKUP($S1357,'Grille de Tarif OQN'!$B$2:$S$3603,W$1,0)</f>
        <v>#N/A</v>
      </c>
      <c r="X1357" s="79" t="e">
        <f>VLOOKUP($S1357,'Grille de Tarif OQN'!$B$2:$S$3603,X$1,0)</f>
        <v>#N/A</v>
      </c>
      <c r="Y1357" s="79" t="e">
        <f>VLOOKUP($S1357,'Grille de Tarif OQN'!$B$2:$S$3603,Y$1,0)</f>
        <v>#N/A</v>
      </c>
      <c r="Z1357" s="79" t="e">
        <f>VLOOKUP($S1357,'Grille de Tarif OQN'!$B$2:$S$3603,Z$1,0)</f>
        <v>#N/A</v>
      </c>
      <c r="AA1357" s="79" t="e">
        <f>VLOOKUP($S1357,'Grille de Tarif OQN'!$B$2:$S$3603,AA$1,0)</f>
        <v>#N/A</v>
      </c>
      <c r="AB1357" s="79" t="e">
        <f>VLOOKUP($S1357,'Grille de Tarif OQN'!$B$2:$S$3603,AB$1,0)</f>
        <v>#N/A</v>
      </c>
      <c r="AC1357" s="79" t="e">
        <f>VLOOKUP($S1357,'Grille de Tarif OQN'!$B$2:$S$3603,AC$1,0)</f>
        <v>#N/A</v>
      </c>
      <c r="AD1357" s="79" t="e">
        <f>VLOOKUP($S1357,'Grille de Tarif OQN'!$B$2:$S$3603,AD$1,0)</f>
        <v>#N/A</v>
      </c>
      <c r="AE1357" s="79" t="e">
        <f>VLOOKUP($S1357,'Grille de Tarif OQN'!$B$2:$S$3603,AE$1,0)</f>
        <v>#N/A</v>
      </c>
      <c r="AF1357" s="79" t="e">
        <f>VLOOKUP($S1357,'Grille de Tarif OQN'!$B$2:$S$3603,AF$1,0)</f>
        <v>#N/A</v>
      </c>
      <c r="AG1357" s="79" t="e">
        <f>VLOOKUP($S1357,'Grille de Tarif OQN'!$B$2:$S$3603,AG$1,0)</f>
        <v>#N/A</v>
      </c>
      <c r="AH1357" s="79" t="e">
        <f>VLOOKUP($S1357,'Grille de Tarif OQN'!$B$2:$S$3603,AH$1,0)</f>
        <v>#N/A</v>
      </c>
      <c r="AI1357" s="79" t="e">
        <f>VLOOKUP($S1357,'Grille de Tarif OQN'!$B$2:$S$3603,AI$1,0)</f>
        <v>#N/A</v>
      </c>
      <c r="AJ1357" s="79" t="e">
        <f>VLOOKUP($S1357,'Grille de Tarif OQN'!$B$2:$S$3603,AJ$1,0)</f>
        <v>#N/A</v>
      </c>
      <c r="AK1357" s="81"/>
      <c r="AL1357" s="81"/>
      <c r="AM1357" s="81"/>
      <c r="AN1357" s="81"/>
      <c r="AO1357" s="81"/>
      <c r="AP1357" s="81"/>
      <c r="AQ1357" s="81"/>
      <c r="AR1357" s="81"/>
      <c r="AS1357" s="81"/>
      <c r="AT1357" s="81"/>
      <c r="AU1357" s="72"/>
      <c r="AV1357"/>
      <c r="AW1357"/>
      <c r="AX1357"/>
      <c r="AY1357"/>
      <c r="AZ1357" s="96">
        <f t="shared" si="434"/>
        <v>0</v>
      </c>
      <c r="BA1357" s="24" t="e">
        <f t="shared" si="435"/>
        <v>#N/A</v>
      </c>
      <c r="BB1357" s="24" t="e">
        <f t="shared" si="436"/>
        <v>#N/A</v>
      </c>
      <c r="BC1357" s="24" t="e">
        <f t="shared" si="437"/>
        <v>#N/A</v>
      </c>
      <c r="BD1357" s="24" t="e">
        <f t="shared" si="438"/>
        <v>#N/A</v>
      </c>
      <c r="BE1357"/>
      <c r="BF1357" t="e">
        <f t="shared" si="439"/>
        <v>#N/A</v>
      </c>
      <c r="BG1357" t="str">
        <f t="shared" si="440"/>
        <v>HDJ</v>
      </c>
      <c r="BH1357" s="20" t="e">
        <f t="shared" si="441"/>
        <v>#N/A</v>
      </c>
      <c r="BI1357" s="20" t="e">
        <f t="shared" si="442"/>
        <v>#N/A</v>
      </c>
      <c r="BJ1357" s="20" t="e">
        <f t="shared" si="443"/>
        <v>#N/A</v>
      </c>
      <c r="BK1357" s="20" t="e">
        <f t="shared" si="444"/>
        <v>#N/A</v>
      </c>
      <c r="BL1357" s="20" t="e">
        <f t="shared" si="445"/>
        <v>#N/A</v>
      </c>
      <c r="BM1357" s="20" t="e">
        <f t="shared" si="447"/>
        <v>#N/A</v>
      </c>
      <c r="BN1357" s="20" t="e">
        <f t="shared" si="446"/>
        <v>#N/A</v>
      </c>
    </row>
    <row r="1358" spans="1:66">
      <c r="A1358" s="92"/>
      <c r="B1358" s="90"/>
      <c r="C1358" s="90"/>
      <c r="D1358" s="93"/>
      <c r="E1358" s="93"/>
      <c r="F1358" s="93"/>
      <c r="G1358" s="93"/>
      <c r="H1358" s="93"/>
      <c r="I1358" s="93"/>
      <c r="J1358" s="93"/>
      <c r="K1358" s="93"/>
      <c r="L1358" s="92"/>
      <c r="M1358" s="93"/>
      <c r="N1358" s="91">
        <f t="shared" si="428"/>
        <v>0</v>
      </c>
      <c r="O1358" s="91" t="str">
        <f t="shared" si="429"/>
        <v/>
      </c>
      <c r="P1358" s="91" t="str">
        <f t="shared" si="430"/>
        <v/>
      </c>
      <c r="Q1358" s="91" t="str">
        <f t="shared" si="431"/>
        <v>HDJ</v>
      </c>
      <c r="R1358" s="82"/>
      <c r="S1358" s="95">
        <f t="shared" si="432"/>
        <v>0</v>
      </c>
      <c r="T1358" s="95">
        <f t="shared" si="433"/>
        <v>0</v>
      </c>
      <c r="U1358" s="79" t="e">
        <f>VLOOKUP($S1358,'Grille de Tarif OQN'!$B$2:$S$3603,U$1,0)</f>
        <v>#N/A</v>
      </c>
      <c r="V1358" s="79" t="e">
        <f>VLOOKUP($S1358,'Grille de Tarif OQN'!$B$2:$S$3603,V$1,0)</f>
        <v>#N/A</v>
      </c>
      <c r="W1358" s="79" t="e">
        <f>VLOOKUP($S1358,'Grille de Tarif OQN'!$B$2:$S$3603,W$1,0)</f>
        <v>#N/A</v>
      </c>
      <c r="X1358" s="79" t="e">
        <f>VLOOKUP($S1358,'Grille de Tarif OQN'!$B$2:$S$3603,X$1,0)</f>
        <v>#N/A</v>
      </c>
      <c r="Y1358" s="79" t="e">
        <f>VLOOKUP($S1358,'Grille de Tarif OQN'!$B$2:$S$3603,Y$1,0)</f>
        <v>#N/A</v>
      </c>
      <c r="Z1358" s="79" t="e">
        <f>VLOOKUP($S1358,'Grille de Tarif OQN'!$B$2:$S$3603,Z$1,0)</f>
        <v>#N/A</v>
      </c>
      <c r="AA1358" s="79" t="e">
        <f>VLOOKUP($S1358,'Grille de Tarif OQN'!$B$2:$S$3603,AA$1,0)</f>
        <v>#N/A</v>
      </c>
      <c r="AB1358" s="79" t="e">
        <f>VLOOKUP($S1358,'Grille de Tarif OQN'!$B$2:$S$3603,AB$1,0)</f>
        <v>#N/A</v>
      </c>
      <c r="AC1358" s="79" t="e">
        <f>VLOOKUP($S1358,'Grille de Tarif OQN'!$B$2:$S$3603,AC$1,0)</f>
        <v>#N/A</v>
      </c>
      <c r="AD1358" s="79" t="e">
        <f>VLOOKUP($S1358,'Grille de Tarif OQN'!$B$2:$S$3603,AD$1,0)</f>
        <v>#N/A</v>
      </c>
      <c r="AE1358" s="79" t="e">
        <f>VLOOKUP($S1358,'Grille de Tarif OQN'!$B$2:$S$3603,AE$1,0)</f>
        <v>#N/A</v>
      </c>
      <c r="AF1358" s="79" t="e">
        <f>VLOOKUP($S1358,'Grille de Tarif OQN'!$B$2:$S$3603,AF$1,0)</f>
        <v>#N/A</v>
      </c>
      <c r="AG1358" s="79" t="e">
        <f>VLOOKUP($S1358,'Grille de Tarif OQN'!$B$2:$S$3603,AG$1,0)</f>
        <v>#N/A</v>
      </c>
      <c r="AH1358" s="79" t="e">
        <f>VLOOKUP($S1358,'Grille de Tarif OQN'!$B$2:$S$3603,AH$1,0)</f>
        <v>#N/A</v>
      </c>
      <c r="AI1358" s="79" t="e">
        <f>VLOOKUP($S1358,'Grille de Tarif OQN'!$B$2:$S$3603,AI$1,0)</f>
        <v>#N/A</v>
      </c>
      <c r="AJ1358" s="79" t="e">
        <f>VLOOKUP($S1358,'Grille de Tarif OQN'!$B$2:$S$3603,AJ$1,0)</f>
        <v>#N/A</v>
      </c>
      <c r="AK1358" s="81"/>
      <c r="AL1358" s="81"/>
      <c r="AM1358" s="81"/>
      <c r="AN1358" s="81"/>
      <c r="AO1358" s="81"/>
      <c r="AP1358" s="81"/>
      <c r="AQ1358" s="81"/>
      <c r="AR1358" s="81"/>
      <c r="AS1358" s="81"/>
      <c r="AT1358" s="81"/>
      <c r="AU1358" s="72"/>
      <c r="AV1358"/>
      <c r="AW1358"/>
      <c r="AX1358"/>
      <c r="AY1358"/>
      <c r="AZ1358" s="96">
        <f t="shared" si="434"/>
        <v>0</v>
      </c>
      <c r="BA1358" s="24" t="e">
        <f t="shared" si="435"/>
        <v>#N/A</v>
      </c>
      <c r="BB1358" s="24" t="e">
        <f t="shared" si="436"/>
        <v>#N/A</v>
      </c>
      <c r="BC1358" s="24" t="e">
        <f t="shared" si="437"/>
        <v>#N/A</v>
      </c>
      <c r="BD1358" s="24" t="e">
        <f t="shared" si="438"/>
        <v>#N/A</v>
      </c>
      <c r="BE1358"/>
      <c r="BF1358" t="e">
        <f t="shared" si="439"/>
        <v>#N/A</v>
      </c>
      <c r="BG1358" t="str">
        <f t="shared" si="440"/>
        <v>HDJ</v>
      </c>
      <c r="BH1358" s="20" t="e">
        <f t="shared" si="441"/>
        <v>#N/A</v>
      </c>
      <c r="BI1358" s="20" t="e">
        <f t="shared" si="442"/>
        <v>#N/A</v>
      </c>
      <c r="BJ1358" s="20" t="e">
        <f t="shared" si="443"/>
        <v>#N/A</v>
      </c>
      <c r="BK1358" s="20" t="e">
        <f t="shared" si="444"/>
        <v>#N/A</v>
      </c>
      <c r="BL1358" s="20" t="e">
        <f t="shared" si="445"/>
        <v>#N/A</v>
      </c>
      <c r="BM1358" s="20" t="e">
        <f t="shared" si="447"/>
        <v>#N/A</v>
      </c>
      <c r="BN1358" s="20" t="e">
        <f t="shared" si="446"/>
        <v>#N/A</v>
      </c>
    </row>
    <row r="1359" spans="1:66">
      <c r="A1359" s="92"/>
      <c r="B1359" s="90"/>
      <c r="C1359" s="90"/>
      <c r="D1359" s="93"/>
      <c r="E1359" s="93"/>
      <c r="F1359" s="93"/>
      <c r="G1359" s="93"/>
      <c r="H1359" s="93"/>
      <c r="I1359" s="93"/>
      <c r="J1359" s="93"/>
      <c r="K1359" s="93"/>
      <c r="L1359" s="92"/>
      <c r="M1359" s="93"/>
      <c r="N1359" s="91">
        <f t="shared" si="428"/>
        <v>0</v>
      </c>
      <c r="O1359" s="91" t="str">
        <f t="shared" si="429"/>
        <v/>
      </c>
      <c r="P1359" s="91" t="str">
        <f t="shared" si="430"/>
        <v/>
      </c>
      <c r="Q1359" s="91" t="str">
        <f t="shared" si="431"/>
        <v>HDJ</v>
      </c>
      <c r="R1359" s="82"/>
      <c r="S1359" s="95">
        <f t="shared" si="432"/>
        <v>0</v>
      </c>
      <c r="T1359" s="95">
        <f t="shared" si="433"/>
        <v>0</v>
      </c>
      <c r="U1359" s="79" t="e">
        <f>VLOOKUP($S1359,'Grille de Tarif OQN'!$B$2:$S$3603,U$1,0)</f>
        <v>#N/A</v>
      </c>
      <c r="V1359" s="79" t="e">
        <f>VLOOKUP($S1359,'Grille de Tarif OQN'!$B$2:$S$3603,V$1,0)</f>
        <v>#N/A</v>
      </c>
      <c r="W1359" s="79" t="e">
        <f>VLOOKUP($S1359,'Grille de Tarif OQN'!$B$2:$S$3603,W$1,0)</f>
        <v>#N/A</v>
      </c>
      <c r="X1359" s="79" t="e">
        <f>VLOOKUP($S1359,'Grille de Tarif OQN'!$B$2:$S$3603,X$1,0)</f>
        <v>#N/A</v>
      </c>
      <c r="Y1359" s="79" t="e">
        <f>VLOOKUP($S1359,'Grille de Tarif OQN'!$B$2:$S$3603,Y$1,0)</f>
        <v>#N/A</v>
      </c>
      <c r="Z1359" s="79" t="e">
        <f>VLOOKUP($S1359,'Grille de Tarif OQN'!$B$2:$S$3603,Z$1,0)</f>
        <v>#N/A</v>
      </c>
      <c r="AA1359" s="79" t="e">
        <f>VLOOKUP($S1359,'Grille de Tarif OQN'!$B$2:$S$3603,AA$1,0)</f>
        <v>#N/A</v>
      </c>
      <c r="AB1359" s="79" t="e">
        <f>VLOOKUP($S1359,'Grille de Tarif OQN'!$B$2:$S$3603,AB$1,0)</f>
        <v>#N/A</v>
      </c>
      <c r="AC1359" s="79" t="e">
        <f>VLOOKUP($S1359,'Grille de Tarif OQN'!$B$2:$S$3603,AC$1,0)</f>
        <v>#N/A</v>
      </c>
      <c r="AD1359" s="79" t="e">
        <f>VLOOKUP($S1359,'Grille de Tarif OQN'!$B$2:$S$3603,AD$1,0)</f>
        <v>#N/A</v>
      </c>
      <c r="AE1359" s="79" t="e">
        <f>VLOOKUP($S1359,'Grille de Tarif OQN'!$B$2:$S$3603,AE$1,0)</f>
        <v>#N/A</v>
      </c>
      <c r="AF1359" s="79" t="e">
        <f>VLOOKUP($S1359,'Grille de Tarif OQN'!$B$2:$S$3603,AF$1,0)</f>
        <v>#N/A</v>
      </c>
      <c r="AG1359" s="79" t="e">
        <f>VLOOKUP($S1359,'Grille de Tarif OQN'!$B$2:$S$3603,AG$1,0)</f>
        <v>#N/A</v>
      </c>
      <c r="AH1359" s="79" t="e">
        <f>VLOOKUP($S1359,'Grille de Tarif OQN'!$B$2:$S$3603,AH$1,0)</f>
        <v>#N/A</v>
      </c>
      <c r="AI1359" s="79" t="e">
        <f>VLOOKUP($S1359,'Grille de Tarif OQN'!$B$2:$S$3603,AI$1,0)</f>
        <v>#N/A</v>
      </c>
      <c r="AJ1359" s="79" t="e">
        <f>VLOOKUP($S1359,'Grille de Tarif OQN'!$B$2:$S$3603,AJ$1,0)</f>
        <v>#N/A</v>
      </c>
      <c r="AK1359" s="81"/>
      <c r="AL1359" s="81"/>
      <c r="AM1359" s="81"/>
      <c r="AN1359" s="81"/>
      <c r="AO1359" s="81"/>
      <c r="AP1359" s="81"/>
      <c r="AQ1359" s="81"/>
      <c r="AR1359" s="81"/>
      <c r="AS1359" s="81"/>
      <c r="AT1359" s="81"/>
      <c r="AU1359" s="72"/>
      <c r="AV1359"/>
      <c r="AW1359"/>
      <c r="AX1359"/>
      <c r="AY1359"/>
      <c r="AZ1359" s="96">
        <f t="shared" si="434"/>
        <v>0</v>
      </c>
      <c r="BA1359" s="24" t="e">
        <f t="shared" si="435"/>
        <v>#N/A</v>
      </c>
      <c r="BB1359" s="24" t="e">
        <f t="shared" si="436"/>
        <v>#N/A</v>
      </c>
      <c r="BC1359" s="24" t="e">
        <f t="shared" si="437"/>
        <v>#N/A</v>
      </c>
      <c r="BD1359" s="24" t="e">
        <f t="shared" si="438"/>
        <v>#N/A</v>
      </c>
      <c r="BE1359"/>
      <c r="BF1359" t="e">
        <f t="shared" si="439"/>
        <v>#N/A</v>
      </c>
      <c r="BG1359" t="str">
        <f t="shared" si="440"/>
        <v>HDJ</v>
      </c>
      <c r="BH1359" s="20" t="e">
        <f t="shared" si="441"/>
        <v>#N/A</v>
      </c>
      <c r="BI1359" s="20" t="e">
        <f t="shared" si="442"/>
        <v>#N/A</v>
      </c>
      <c r="BJ1359" s="20" t="e">
        <f t="shared" si="443"/>
        <v>#N/A</v>
      </c>
      <c r="BK1359" s="20" t="e">
        <f t="shared" si="444"/>
        <v>#N/A</v>
      </c>
      <c r="BL1359" s="20" t="e">
        <f t="shared" si="445"/>
        <v>#N/A</v>
      </c>
      <c r="BM1359" s="20" t="e">
        <f t="shared" si="447"/>
        <v>#N/A</v>
      </c>
      <c r="BN1359" s="20" t="e">
        <f t="shared" si="446"/>
        <v>#N/A</v>
      </c>
    </row>
    <row r="1360" spans="1:66">
      <c r="A1360" s="92"/>
      <c r="B1360" s="90"/>
      <c r="C1360" s="90"/>
      <c r="D1360" s="93"/>
      <c r="E1360" s="93"/>
      <c r="F1360" s="93"/>
      <c r="G1360" s="93"/>
      <c r="H1360" s="93"/>
      <c r="I1360" s="93"/>
      <c r="J1360" s="93"/>
      <c r="K1360" s="93"/>
      <c r="L1360" s="92"/>
      <c r="M1360" s="93"/>
      <c r="N1360" s="91">
        <f t="shared" si="428"/>
        <v>0</v>
      </c>
      <c r="O1360" s="91" t="str">
        <f t="shared" si="429"/>
        <v/>
      </c>
      <c r="P1360" s="91" t="str">
        <f t="shared" si="430"/>
        <v/>
      </c>
      <c r="Q1360" s="91" t="str">
        <f t="shared" si="431"/>
        <v>HDJ</v>
      </c>
      <c r="R1360" s="82"/>
      <c r="S1360" s="95">
        <f t="shared" si="432"/>
        <v>0</v>
      </c>
      <c r="T1360" s="95">
        <f t="shared" si="433"/>
        <v>0</v>
      </c>
      <c r="U1360" s="79" t="e">
        <f>VLOOKUP($S1360,'Grille de Tarif OQN'!$B$2:$S$3603,U$1,0)</f>
        <v>#N/A</v>
      </c>
      <c r="V1360" s="79" t="e">
        <f>VLOOKUP($S1360,'Grille de Tarif OQN'!$B$2:$S$3603,V$1,0)</f>
        <v>#N/A</v>
      </c>
      <c r="W1360" s="79" t="e">
        <f>VLOOKUP($S1360,'Grille de Tarif OQN'!$B$2:$S$3603,W$1,0)</f>
        <v>#N/A</v>
      </c>
      <c r="X1360" s="79" t="e">
        <f>VLOOKUP($S1360,'Grille de Tarif OQN'!$B$2:$S$3603,X$1,0)</f>
        <v>#N/A</v>
      </c>
      <c r="Y1360" s="79" t="e">
        <f>VLOOKUP($S1360,'Grille de Tarif OQN'!$B$2:$S$3603,Y$1,0)</f>
        <v>#N/A</v>
      </c>
      <c r="Z1360" s="79" t="e">
        <f>VLOOKUP($S1360,'Grille de Tarif OQN'!$B$2:$S$3603,Z$1,0)</f>
        <v>#N/A</v>
      </c>
      <c r="AA1360" s="79" t="e">
        <f>VLOOKUP($S1360,'Grille de Tarif OQN'!$B$2:$S$3603,AA$1,0)</f>
        <v>#N/A</v>
      </c>
      <c r="AB1360" s="79" t="e">
        <f>VLOOKUP($S1360,'Grille de Tarif OQN'!$B$2:$S$3603,AB$1,0)</f>
        <v>#N/A</v>
      </c>
      <c r="AC1360" s="79" t="e">
        <f>VLOOKUP($S1360,'Grille de Tarif OQN'!$B$2:$S$3603,AC$1,0)</f>
        <v>#N/A</v>
      </c>
      <c r="AD1360" s="79" t="e">
        <f>VLOOKUP($S1360,'Grille de Tarif OQN'!$B$2:$S$3603,AD$1,0)</f>
        <v>#N/A</v>
      </c>
      <c r="AE1360" s="79" t="e">
        <f>VLOOKUP($S1360,'Grille de Tarif OQN'!$B$2:$S$3603,AE$1,0)</f>
        <v>#N/A</v>
      </c>
      <c r="AF1360" s="79" t="e">
        <f>VLOOKUP($S1360,'Grille de Tarif OQN'!$B$2:$S$3603,AF$1,0)</f>
        <v>#N/A</v>
      </c>
      <c r="AG1360" s="79" t="e">
        <f>VLOOKUP($S1360,'Grille de Tarif OQN'!$B$2:$S$3603,AG$1,0)</f>
        <v>#N/A</v>
      </c>
      <c r="AH1360" s="79" t="e">
        <f>VLOOKUP($S1360,'Grille de Tarif OQN'!$B$2:$S$3603,AH$1,0)</f>
        <v>#N/A</v>
      </c>
      <c r="AI1360" s="79" t="e">
        <f>VLOOKUP($S1360,'Grille de Tarif OQN'!$B$2:$S$3603,AI$1,0)</f>
        <v>#N/A</v>
      </c>
      <c r="AJ1360" s="79" t="e">
        <f>VLOOKUP($S1360,'Grille de Tarif OQN'!$B$2:$S$3603,AJ$1,0)</f>
        <v>#N/A</v>
      </c>
      <c r="AK1360" s="81"/>
      <c r="AL1360" s="81"/>
      <c r="AM1360" s="81"/>
      <c r="AN1360" s="81"/>
      <c r="AO1360" s="81"/>
      <c r="AP1360" s="81"/>
      <c r="AQ1360" s="81"/>
      <c r="AR1360" s="81"/>
      <c r="AS1360" s="81"/>
      <c r="AT1360" s="81"/>
      <c r="AU1360" s="72"/>
      <c r="AV1360"/>
      <c r="AW1360"/>
      <c r="AX1360"/>
      <c r="AY1360"/>
      <c r="AZ1360" s="96">
        <f t="shared" si="434"/>
        <v>0</v>
      </c>
      <c r="BA1360" s="24" t="e">
        <f t="shared" si="435"/>
        <v>#N/A</v>
      </c>
      <c r="BB1360" s="24" t="e">
        <f t="shared" si="436"/>
        <v>#N/A</v>
      </c>
      <c r="BC1360" s="24" t="e">
        <f t="shared" si="437"/>
        <v>#N/A</v>
      </c>
      <c r="BD1360" s="24" t="e">
        <f t="shared" si="438"/>
        <v>#N/A</v>
      </c>
      <c r="BE1360"/>
      <c r="BF1360" t="e">
        <f t="shared" si="439"/>
        <v>#N/A</v>
      </c>
      <c r="BG1360" t="str">
        <f t="shared" si="440"/>
        <v>HDJ</v>
      </c>
      <c r="BH1360" s="20" t="e">
        <f t="shared" si="441"/>
        <v>#N/A</v>
      </c>
      <c r="BI1360" s="20" t="e">
        <f t="shared" si="442"/>
        <v>#N/A</v>
      </c>
      <c r="BJ1360" s="20" t="e">
        <f t="shared" si="443"/>
        <v>#N/A</v>
      </c>
      <c r="BK1360" s="20" t="e">
        <f t="shared" si="444"/>
        <v>#N/A</v>
      </c>
      <c r="BL1360" s="20" t="e">
        <f t="shared" si="445"/>
        <v>#N/A</v>
      </c>
      <c r="BM1360" s="20" t="e">
        <f t="shared" si="447"/>
        <v>#N/A</v>
      </c>
      <c r="BN1360" s="20" t="e">
        <f t="shared" si="446"/>
        <v>#N/A</v>
      </c>
    </row>
    <row r="1361" spans="1:66">
      <c r="A1361" s="92"/>
      <c r="B1361" s="90"/>
      <c r="C1361" s="90"/>
      <c r="D1361" s="93"/>
      <c r="E1361" s="93"/>
      <c r="F1361" s="93"/>
      <c r="G1361" s="93"/>
      <c r="H1361" s="93"/>
      <c r="I1361" s="93"/>
      <c r="J1361" s="93"/>
      <c r="K1361" s="93"/>
      <c r="L1361" s="92"/>
      <c r="M1361" s="93"/>
      <c r="N1361" s="91">
        <f t="shared" si="428"/>
        <v>0</v>
      </c>
      <c r="O1361" s="91" t="str">
        <f t="shared" si="429"/>
        <v/>
      </c>
      <c r="P1361" s="91" t="str">
        <f t="shared" si="430"/>
        <v/>
      </c>
      <c r="Q1361" s="91" t="str">
        <f t="shared" si="431"/>
        <v>HDJ</v>
      </c>
      <c r="R1361" s="82"/>
      <c r="S1361" s="95">
        <f t="shared" si="432"/>
        <v>0</v>
      </c>
      <c r="T1361" s="95">
        <f t="shared" si="433"/>
        <v>0</v>
      </c>
      <c r="U1361" s="79" t="e">
        <f>VLOOKUP($S1361,'Grille de Tarif OQN'!$B$2:$S$3603,U$1,0)</f>
        <v>#N/A</v>
      </c>
      <c r="V1361" s="79" t="e">
        <f>VLOOKUP($S1361,'Grille de Tarif OQN'!$B$2:$S$3603,V$1,0)</f>
        <v>#N/A</v>
      </c>
      <c r="W1361" s="79" t="e">
        <f>VLOOKUP($S1361,'Grille de Tarif OQN'!$B$2:$S$3603,W$1,0)</f>
        <v>#N/A</v>
      </c>
      <c r="X1361" s="79" t="e">
        <f>VLOOKUP($S1361,'Grille de Tarif OQN'!$B$2:$S$3603,X$1,0)</f>
        <v>#N/A</v>
      </c>
      <c r="Y1361" s="79" t="e">
        <f>VLOOKUP($S1361,'Grille de Tarif OQN'!$B$2:$S$3603,Y$1,0)</f>
        <v>#N/A</v>
      </c>
      <c r="Z1361" s="79" t="e">
        <f>VLOOKUP($S1361,'Grille de Tarif OQN'!$B$2:$S$3603,Z$1,0)</f>
        <v>#N/A</v>
      </c>
      <c r="AA1361" s="79" t="e">
        <f>VLOOKUP($S1361,'Grille de Tarif OQN'!$B$2:$S$3603,AA$1,0)</f>
        <v>#N/A</v>
      </c>
      <c r="AB1361" s="79" t="e">
        <f>VLOOKUP($S1361,'Grille de Tarif OQN'!$B$2:$S$3603,AB$1,0)</f>
        <v>#N/A</v>
      </c>
      <c r="AC1361" s="79" t="e">
        <f>VLOOKUP($S1361,'Grille de Tarif OQN'!$B$2:$S$3603,AC$1,0)</f>
        <v>#N/A</v>
      </c>
      <c r="AD1361" s="79" t="e">
        <f>VLOOKUP($S1361,'Grille de Tarif OQN'!$B$2:$S$3603,AD$1,0)</f>
        <v>#N/A</v>
      </c>
      <c r="AE1361" s="79" t="e">
        <f>VLOOKUP($S1361,'Grille de Tarif OQN'!$B$2:$S$3603,AE$1,0)</f>
        <v>#N/A</v>
      </c>
      <c r="AF1361" s="79" t="e">
        <f>VLOOKUP($S1361,'Grille de Tarif OQN'!$B$2:$S$3603,AF$1,0)</f>
        <v>#N/A</v>
      </c>
      <c r="AG1361" s="79" t="e">
        <f>VLOOKUP($S1361,'Grille de Tarif OQN'!$B$2:$S$3603,AG$1,0)</f>
        <v>#N/A</v>
      </c>
      <c r="AH1361" s="79" t="e">
        <f>VLOOKUP($S1361,'Grille de Tarif OQN'!$B$2:$S$3603,AH$1,0)</f>
        <v>#N/A</v>
      </c>
      <c r="AI1361" s="79" t="e">
        <f>VLOOKUP($S1361,'Grille de Tarif OQN'!$B$2:$S$3603,AI$1,0)</f>
        <v>#N/A</v>
      </c>
      <c r="AJ1361" s="79" t="e">
        <f>VLOOKUP($S1361,'Grille de Tarif OQN'!$B$2:$S$3603,AJ$1,0)</f>
        <v>#N/A</v>
      </c>
      <c r="AK1361" s="81"/>
      <c r="AL1361" s="81"/>
      <c r="AM1361" s="81"/>
      <c r="AN1361" s="81"/>
      <c r="AO1361" s="81"/>
      <c r="AP1361" s="81"/>
      <c r="AQ1361" s="81"/>
      <c r="AR1361" s="81"/>
      <c r="AS1361" s="81"/>
      <c r="AT1361" s="81"/>
      <c r="AU1361" s="72"/>
      <c r="AV1361"/>
      <c r="AW1361"/>
      <c r="AX1361"/>
      <c r="AY1361"/>
      <c r="AZ1361" s="96">
        <f t="shared" si="434"/>
        <v>0</v>
      </c>
      <c r="BA1361" s="24" t="e">
        <f t="shared" si="435"/>
        <v>#N/A</v>
      </c>
      <c r="BB1361" s="24" t="e">
        <f t="shared" si="436"/>
        <v>#N/A</v>
      </c>
      <c r="BC1361" s="24" t="e">
        <f t="shared" si="437"/>
        <v>#N/A</v>
      </c>
      <c r="BD1361" s="24" t="e">
        <f t="shared" si="438"/>
        <v>#N/A</v>
      </c>
      <c r="BE1361"/>
      <c r="BF1361" t="e">
        <f t="shared" si="439"/>
        <v>#N/A</v>
      </c>
      <c r="BG1361" t="str">
        <f t="shared" si="440"/>
        <v>HDJ</v>
      </c>
      <c r="BH1361" s="20" t="e">
        <f t="shared" si="441"/>
        <v>#N/A</v>
      </c>
      <c r="BI1361" s="20" t="e">
        <f t="shared" si="442"/>
        <v>#N/A</v>
      </c>
      <c r="BJ1361" s="20" t="e">
        <f t="shared" si="443"/>
        <v>#N/A</v>
      </c>
      <c r="BK1361" s="20" t="e">
        <f t="shared" si="444"/>
        <v>#N/A</v>
      </c>
      <c r="BL1361" s="20" t="e">
        <f t="shared" si="445"/>
        <v>#N/A</v>
      </c>
      <c r="BM1361" s="20" t="e">
        <f t="shared" si="447"/>
        <v>#N/A</v>
      </c>
      <c r="BN1361" s="20" t="e">
        <f t="shared" si="446"/>
        <v>#N/A</v>
      </c>
    </row>
    <row r="1362" spans="1:66">
      <c r="A1362" s="92"/>
      <c r="B1362" s="90"/>
      <c r="C1362" s="90"/>
      <c r="D1362" s="93"/>
      <c r="E1362" s="93"/>
      <c r="F1362" s="93"/>
      <c r="G1362" s="93"/>
      <c r="H1362" s="93"/>
      <c r="I1362" s="93"/>
      <c r="J1362" s="93"/>
      <c r="K1362" s="93"/>
      <c r="L1362" s="92"/>
      <c r="M1362" s="93"/>
      <c r="N1362" s="91">
        <f t="shared" si="428"/>
        <v>0</v>
      </c>
      <c r="O1362" s="91" t="str">
        <f t="shared" si="429"/>
        <v/>
      </c>
      <c r="P1362" s="91" t="str">
        <f t="shared" si="430"/>
        <v/>
      </c>
      <c r="Q1362" s="91" t="str">
        <f t="shared" si="431"/>
        <v>HDJ</v>
      </c>
      <c r="R1362" s="82"/>
      <c r="S1362" s="95">
        <f t="shared" si="432"/>
        <v>0</v>
      </c>
      <c r="T1362" s="95">
        <f t="shared" si="433"/>
        <v>0</v>
      </c>
      <c r="U1362" s="79" t="e">
        <f>VLOOKUP($S1362,'Grille de Tarif OQN'!$B$2:$S$3603,U$1,0)</f>
        <v>#N/A</v>
      </c>
      <c r="V1362" s="79" t="e">
        <f>VLOOKUP($S1362,'Grille de Tarif OQN'!$B$2:$S$3603,V$1,0)</f>
        <v>#N/A</v>
      </c>
      <c r="W1362" s="79" t="e">
        <f>VLOOKUP($S1362,'Grille de Tarif OQN'!$B$2:$S$3603,W$1,0)</f>
        <v>#N/A</v>
      </c>
      <c r="X1362" s="79" t="e">
        <f>VLOOKUP($S1362,'Grille de Tarif OQN'!$B$2:$S$3603,X$1,0)</f>
        <v>#N/A</v>
      </c>
      <c r="Y1362" s="79" t="e">
        <f>VLOOKUP($S1362,'Grille de Tarif OQN'!$B$2:$S$3603,Y$1,0)</f>
        <v>#N/A</v>
      </c>
      <c r="Z1362" s="79" t="e">
        <f>VLOOKUP($S1362,'Grille de Tarif OQN'!$B$2:$S$3603,Z$1,0)</f>
        <v>#N/A</v>
      </c>
      <c r="AA1362" s="79" t="e">
        <f>VLOOKUP($S1362,'Grille de Tarif OQN'!$B$2:$S$3603,AA$1,0)</f>
        <v>#N/A</v>
      </c>
      <c r="AB1362" s="79" t="e">
        <f>VLOOKUP($S1362,'Grille de Tarif OQN'!$B$2:$S$3603,AB$1,0)</f>
        <v>#N/A</v>
      </c>
      <c r="AC1362" s="79" t="e">
        <f>VLOOKUP($S1362,'Grille de Tarif OQN'!$B$2:$S$3603,AC$1,0)</f>
        <v>#N/A</v>
      </c>
      <c r="AD1362" s="79" t="e">
        <f>VLOOKUP($S1362,'Grille de Tarif OQN'!$B$2:$S$3603,AD$1,0)</f>
        <v>#N/A</v>
      </c>
      <c r="AE1362" s="79" t="e">
        <f>VLOOKUP($S1362,'Grille de Tarif OQN'!$B$2:$S$3603,AE$1,0)</f>
        <v>#N/A</v>
      </c>
      <c r="AF1362" s="79" t="e">
        <f>VLOOKUP($S1362,'Grille de Tarif OQN'!$B$2:$S$3603,AF$1,0)</f>
        <v>#N/A</v>
      </c>
      <c r="AG1362" s="79" t="e">
        <f>VLOOKUP($S1362,'Grille de Tarif OQN'!$B$2:$S$3603,AG$1,0)</f>
        <v>#N/A</v>
      </c>
      <c r="AH1362" s="79" t="e">
        <f>VLOOKUP($S1362,'Grille de Tarif OQN'!$B$2:$S$3603,AH$1,0)</f>
        <v>#N/A</v>
      </c>
      <c r="AI1362" s="79" t="e">
        <f>VLOOKUP($S1362,'Grille de Tarif OQN'!$B$2:$S$3603,AI$1,0)</f>
        <v>#N/A</v>
      </c>
      <c r="AJ1362" s="79" t="e">
        <f>VLOOKUP($S1362,'Grille de Tarif OQN'!$B$2:$S$3603,AJ$1,0)</f>
        <v>#N/A</v>
      </c>
      <c r="AK1362" s="81"/>
      <c r="AL1362" s="81"/>
      <c r="AM1362" s="81"/>
      <c r="AN1362" s="81"/>
      <c r="AO1362" s="81"/>
      <c r="AP1362" s="81"/>
      <c r="AQ1362" s="81"/>
      <c r="AR1362" s="81"/>
      <c r="AS1362" s="81"/>
      <c r="AT1362" s="81"/>
      <c r="AU1362" s="72"/>
      <c r="AV1362"/>
      <c r="AW1362"/>
      <c r="AX1362"/>
      <c r="AY1362"/>
      <c r="AZ1362" s="96">
        <f t="shared" si="434"/>
        <v>0</v>
      </c>
      <c r="BA1362" s="24" t="e">
        <f t="shared" si="435"/>
        <v>#N/A</v>
      </c>
      <c r="BB1362" s="24" t="e">
        <f t="shared" si="436"/>
        <v>#N/A</v>
      </c>
      <c r="BC1362" s="24" t="e">
        <f t="shared" si="437"/>
        <v>#N/A</v>
      </c>
      <c r="BD1362" s="24" t="e">
        <f t="shared" si="438"/>
        <v>#N/A</v>
      </c>
      <c r="BE1362"/>
      <c r="BF1362" t="e">
        <f t="shared" si="439"/>
        <v>#N/A</v>
      </c>
      <c r="BG1362" t="str">
        <f t="shared" si="440"/>
        <v>HDJ</v>
      </c>
      <c r="BH1362" s="20" t="e">
        <f t="shared" si="441"/>
        <v>#N/A</v>
      </c>
      <c r="BI1362" s="20" t="e">
        <f t="shared" si="442"/>
        <v>#N/A</v>
      </c>
      <c r="BJ1362" s="20" t="e">
        <f t="shared" si="443"/>
        <v>#N/A</v>
      </c>
      <c r="BK1362" s="20" t="e">
        <f t="shared" si="444"/>
        <v>#N/A</v>
      </c>
      <c r="BL1362" s="20" t="e">
        <f t="shared" si="445"/>
        <v>#N/A</v>
      </c>
      <c r="BM1362" s="20" t="e">
        <f t="shared" si="447"/>
        <v>#N/A</v>
      </c>
      <c r="BN1362" s="20" t="e">
        <f t="shared" si="446"/>
        <v>#N/A</v>
      </c>
    </row>
    <row r="1363" spans="1:66">
      <c r="A1363" s="92"/>
      <c r="B1363" s="90"/>
      <c r="C1363" s="90"/>
      <c r="D1363" s="93"/>
      <c r="E1363" s="93"/>
      <c r="F1363" s="93"/>
      <c r="G1363" s="93"/>
      <c r="H1363" s="93"/>
      <c r="I1363" s="93"/>
      <c r="J1363" s="93"/>
      <c r="K1363" s="93"/>
      <c r="L1363" s="92"/>
      <c r="M1363" s="93"/>
      <c r="N1363" s="91">
        <f t="shared" si="428"/>
        <v>0</v>
      </c>
      <c r="O1363" s="91" t="str">
        <f t="shared" si="429"/>
        <v/>
      </c>
      <c r="P1363" s="91" t="str">
        <f t="shared" si="430"/>
        <v/>
      </c>
      <c r="Q1363" s="91" t="str">
        <f t="shared" si="431"/>
        <v>HDJ</v>
      </c>
      <c r="R1363" s="82"/>
      <c r="S1363" s="95">
        <f t="shared" si="432"/>
        <v>0</v>
      </c>
      <c r="T1363" s="95">
        <f t="shared" si="433"/>
        <v>0</v>
      </c>
      <c r="U1363" s="79" t="e">
        <f>VLOOKUP($S1363,'Grille de Tarif OQN'!$B$2:$S$3603,U$1,0)</f>
        <v>#N/A</v>
      </c>
      <c r="V1363" s="79" t="e">
        <f>VLOOKUP($S1363,'Grille de Tarif OQN'!$B$2:$S$3603,V$1,0)</f>
        <v>#N/A</v>
      </c>
      <c r="W1363" s="79" t="e">
        <f>VLOOKUP($S1363,'Grille de Tarif OQN'!$B$2:$S$3603,W$1,0)</f>
        <v>#N/A</v>
      </c>
      <c r="X1363" s="79" t="e">
        <f>VLOOKUP($S1363,'Grille de Tarif OQN'!$B$2:$S$3603,X$1,0)</f>
        <v>#N/A</v>
      </c>
      <c r="Y1363" s="79" t="e">
        <f>VLOOKUP($S1363,'Grille de Tarif OQN'!$B$2:$S$3603,Y$1,0)</f>
        <v>#N/A</v>
      </c>
      <c r="Z1363" s="79" t="e">
        <f>VLOOKUP($S1363,'Grille de Tarif OQN'!$B$2:$S$3603,Z$1,0)</f>
        <v>#N/A</v>
      </c>
      <c r="AA1363" s="79" t="e">
        <f>VLOOKUP($S1363,'Grille de Tarif OQN'!$B$2:$S$3603,AA$1,0)</f>
        <v>#N/A</v>
      </c>
      <c r="AB1363" s="79" t="e">
        <f>VLOOKUP($S1363,'Grille de Tarif OQN'!$B$2:$S$3603,AB$1,0)</f>
        <v>#N/A</v>
      </c>
      <c r="AC1363" s="79" t="e">
        <f>VLOOKUP($S1363,'Grille de Tarif OQN'!$B$2:$S$3603,AC$1,0)</f>
        <v>#N/A</v>
      </c>
      <c r="AD1363" s="79" t="e">
        <f>VLOOKUP($S1363,'Grille de Tarif OQN'!$B$2:$S$3603,AD$1,0)</f>
        <v>#N/A</v>
      </c>
      <c r="AE1363" s="79" t="e">
        <f>VLOOKUP($S1363,'Grille de Tarif OQN'!$B$2:$S$3603,AE$1,0)</f>
        <v>#N/A</v>
      </c>
      <c r="AF1363" s="79" t="e">
        <f>VLOOKUP($S1363,'Grille de Tarif OQN'!$B$2:$S$3603,AF$1,0)</f>
        <v>#N/A</v>
      </c>
      <c r="AG1363" s="79" t="e">
        <f>VLOOKUP($S1363,'Grille de Tarif OQN'!$B$2:$S$3603,AG$1,0)</f>
        <v>#N/A</v>
      </c>
      <c r="AH1363" s="79" t="e">
        <f>VLOOKUP($S1363,'Grille de Tarif OQN'!$B$2:$S$3603,AH$1,0)</f>
        <v>#N/A</v>
      </c>
      <c r="AI1363" s="79" t="e">
        <f>VLOOKUP($S1363,'Grille de Tarif OQN'!$B$2:$S$3603,AI$1,0)</f>
        <v>#N/A</v>
      </c>
      <c r="AJ1363" s="79" t="e">
        <f>VLOOKUP($S1363,'Grille de Tarif OQN'!$B$2:$S$3603,AJ$1,0)</f>
        <v>#N/A</v>
      </c>
      <c r="AK1363" s="81"/>
      <c r="AL1363" s="81"/>
      <c r="AM1363" s="81"/>
      <c r="AN1363" s="81"/>
      <c r="AO1363" s="81"/>
      <c r="AP1363" s="81"/>
      <c r="AQ1363" s="81"/>
      <c r="AR1363" s="81"/>
      <c r="AS1363" s="81"/>
      <c r="AT1363" s="81"/>
      <c r="AU1363" s="72"/>
      <c r="AV1363"/>
      <c r="AW1363"/>
      <c r="AX1363"/>
      <c r="AY1363"/>
      <c r="AZ1363" s="96">
        <f t="shared" si="434"/>
        <v>0</v>
      </c>
      <c r="BA1363" s="24" t="e">
        <f t="shared" si="435"/>
        <v>#N/A</v>
      </c>
      <c r="BB1363" s="24" t="e">
        <f t="shared" si="436"/>
        <v>#N/A</v>
      </c>
      <c r="BC1363" s="24" t="e">
        <f t="shared" si="437"/>
        <v>#N/A</v>
      </c>
      <c r="BD1363" s="24" t="e">
        <f t="shared" si="438"/>
        <v>#N/A</v>
      </c>
      <c r="BE1363"/>
      <c r="BF1363" t="e">
        <f t="shared" si="439"/>
        <v>#N/A</v>
      </c>
      <c r="BG1363" t="str">
        <f t="shared" si="440"/>
        <v>HDJ</v>
      </c>
      <c r="BH1363" s="20" t="e">
        <f t="shared" si="441"/>
        <v>#N/A</v>
      </c>
      <c r="BI1363" s="20" t="e">
        <f t="shared" si="442"/>
        <v>#N/A</v>
      </c>
      <c r="BJ1363" s="20" t="e">
        <f t="shared" si="443"/>
        <v>#N/A</v>
      </c>
      <c r="BK1363" s="20" t="e">
        <f t="shared" si="444"/>
        <v>#N/A</v>
      </c>
      <c r="BL1363" s="20" t="e">
        <f t="shared" si="445"/>
        <v>#N/A</v>
      </c>
      <c r="BM1363" s="20" t="e">
        <f t="shared" si="447"/>
        <v>#N/A</v>
      </c>
      <c r="BN1363" s="20" t="e">
        <f t="shared" si="446"/>
        <v>#N/A</v>
      </c>
    </row>
    <row r="1364" spans="1:66">
      <c r="A1364" s="92"/>
      <c r="B1364" s="90"/>
      <c r="C1364" s="90"/>
      <c r="D1364" s="93"/>
      <c r="E1364" s="93"/>
      <c r="F1364" s="93"/>
      <c r="G1364" s="93"/>
      <c r="H1364" s="93"/>
      <c r="I1364" s="93"/>
      <c r="J1364" s="93"/>
      <c r="K1364" s="93"/>
      <c r="L1364" s="92"/>
      <c r="M1364" s="93"/>
      <c r="N1364" s="91">
        <f t="shared" si="428"/>
        <v>0</v>
      </c>
      <c r="O1364" s="91" t="str">
        <f t="shared" si="429"/>
        <v/>
      </c>
      <c r="P1364" s="91" t="str">
        <f t="shared" si="430"/>
        <v/>
      </c>
      <c r="Q1364" s="91" t="str">
        <f t="shared" si="431"/>
        <v>HDJ</v>
      </c>
      <c r="R1364" s="82"/>
      <c r="S1364" s="95">
        <f t="shared" si="432"/>
        <v>0</v>
      </c>
      <c r="T1364" s="95">
        <f t="shared" si="433"/>
        <v>0</v>
      </c>
      <c r="U1364" s="79" t="e">
        <f>VLOOKUP($S1364,'Grille de Tarif OQN'!$B$2:$S$3603,U$1,0)</f>
        <v>#N/A</v>
      </c>
      <c r="V1364" s="79" t="e">
        <f>VLOOKUP($S1364,'Grille de Tarif OQN'!$B$2:$S$3603,V$1,0)</f>
        <v>#N/A</v>
      </c>
      <c r="W1364" s="79" t="e">
        <f>VLOOKUP($S1364,'Grille de Tarif OQN'!$B$2:$S$3603,W$1,0)</f>
        <v>#N/A</v>
      </c>
      <c r="X1364" s="79" t="e">
        <f>VLOOKUP($S1364,'Grille de Tarif OQN'!$B$2:$S$3603,X$1,0)</f>
        <v>#N/A</v>
      </c>
      <c r="Y1364" s="79" t="e">
        <f>VLOOKUP($S1364,'Grille de Tarif OQN'!$B$2:$S$3603,Y$1,0)</f>
        <v>#N/A</v>
      </c>
      <c r="Z1364" s="79" t="e">
        <f>VLOOKUP($S1364,'Grille de Tarif OQN'!$B$2:$S$3603,Z$1,0)</f>
        <v>#N/A</v>
      </c>
      <c r="AA1364" s="79" t="e">
        <f>VLOOKUP($S1364,'Grille de Tarif OQN'!$B$2:$S$3603,AA$1,0)</f>
        <v>#N/A</v>
      </c>
      <c r="AB1364" s="79" t="e">
        <f>VLOOKUP($S1364,'Grille de Tarif OQN'!$B$2:$S$3603,AB$1,0)</f>
        <v>#N/A</v>
      </c>
      <c r="AC1364" s="79" t="e">
        <f>VLOOKUP($S1364,'Grille de Tarif OQN'!$B$2:$S$3603,AC$1,0)</f>
        <v>#N/A</v>
      </c>
      <c r="AD1364" s="79" t="e">
        <f>VLOOKUP($S1364,'Grille de Tarif OQN'!$B$2:$S$3603,AD$1,0)</f>
        <v>#N/A</v>
      </c>
      <c r="AE1364" s="79" t="e">
        <f>VLOOKUP($S1364,'Grille de Tarif OQN'!$B$2:$S$3603,AE$1,0)</f>
        <v>#N/A</v>
      </c>
      <c r="AF1364" s="79" t="e">
        <f>VLOOKUP($S1364,'Grille de Tarif OQN'!$B$2:$S$3603,AF$1,0)</f>
        <v>#N/A</v>
      </c>
      <c r="AG1364" s="79" t="e">
        <f>VLOOKUP($S1364,'Grille de Tarif OQN'!$B$2:$S$3603,AG$1,0)</f>
        <v>#N/A</v>
      </c>
      <c r="AH1364" s="79" t="e">
        <f>VLOOKUP($S1364,'Grille de Tarif OQN'!$B$2:$S$3603,AH$1,0)</f>
        <v>#N/A</v>
      </c>
      <c r="AI1364" s="79" t="e">
        <f>VLOOKUP($S1364,'Grille de Tarif OQN'!$B$2:$S$3603,AI$1,0)</f>
        <v>#N/A</v>
      </c>
      <c r="AJ1364" s="79" t="e">
        <f>VLOOKUP($S1364,'Grille de Tarif OQN'!$B$2:$S$3603,AJ$1,0)</f>
        <v>#N/A</v>
      </c>
      <c r="AK1364" s="81"/>
      <c r="AL1364" s="81"/>
      <c r="AM1364" s="81"/>
      <c r="AN1364" s="81"/>
      <c r="AO1364" s="81"/>
      <c r="AP1364" s="81"/>
      <c r="AQ1364" s="81"/>
      <c r="AR1364" s="81"/>
      <c r="AS1364" s="81"/>
      <c r="AT1364" s="81"/>
      <c r="AU1364" s="72"/>
      <c r="AV1364"/>
      <c r="AW1364"/>
      <c r="AX1364"/>
      <c r="AY1364"/>
      <c r="AZ1364" s="96">
        <f t="shared" si="434"/>
        <v>0</v>
      </c>
      <c r="BA1364" s="24" t="e">
        <f t="shared" si="435"/>
        <v>#N/A</v>
      </c>
      <c r="BB1364" s="24" t="e">
        <f t="shared" si="436"/>
        <v>#N/A</v>
      </c>
      <c r="BC1364" s="24" t="e">
        <f t="shared" si="437"/>
        <v>#N/A</v>
      </c>
      <c r="BD1364" s="24" t="e">
        <f t="shared" si="438"/>
        <v>#N/A</v>
      </c>
      <c r="BE1364"/>
      <c r="BF1364" t="e">
        <f t="shared" si="439"/>
        <v>#N/A</v>
      </c>
      <c r="BG1364" t="str">
        <f t="shared" si="440"/>
        <v>HDJ</v>
      </c>
      <c r="BH1364" s="20" t="e">
        <f t="shared" si="441"/>
        <v>#N/A</v>
      </c>
      <c r="BI1364" s="20" t="e">
        <f t="shared" si="442"/>
        <v>#N/A</v>
      </c>
      <c r="BJ1364" s="20" t="e">
        <f t="shared" si="443"/>
        <v>#N/A</v>
      </c>
      <c r="BK1364" s="20" t="e">
        <f t="shared" si="444"/>
        <v>#N/A</v>
      </c>
      <c r="BL1364" s="20" t="e">
        <f t="shared" si="445"/>
        <v>#N/A</v>
      </c>
      <c r="BM1364" s="20" t="e">
        <f t="shared" si="447"/>
        <v>#N/A</v>
      </c>
      <c r="BN1364" s="20" t="e">
        <f t="shared" si="446"/>
        <v>#N/A</v>
      </c>
    </row>
    <row r="1365" spans="1:66">
      <c r="A1365" s="92"/>
      <c r="B1365" s="90"/>
      <c r="C1365" s="90"/>
      <c r="D1365" s="93"/>
      <c r="E1365" s="93"/>
      <c r="F1365" s="93"/>
      <c r="G1365" s="93"/>
      <c r="H1365" s="93"/>
      <c r="I1365" s="93"/>
      <c r="J1365" s="93"/>
      <c r="K1365" s="93"/>
      <c r="L1365" s="92"/>
      <c r="M1365" s="93"/>
      <c r="N1365" s="91">
        <f t="shared" si="428"/>
        <v>0</v>
      </c>
      <c r="O1365" s="91" t="str">
        <f t="shared" si="429"/>
        <v/>
      </c>
      <c r="P1365" s="91" t="str">
        <f t="shared" si="430"/>
        <v/>
      </c>
      <c r="Q1365" s="91" t="str">
        <f t="shared" si="431"/>
        <v>HDJ</v>
      </c>
      <c r="R1365" s="82"/>
      <c r="S1365" s="95">
        <f t="shared" si="432"/>
        <v>0</v>
      </c>
      <c r="T1365" s="95">
        <f t="shared" si="433"/>
        <v>0</v>
      </c>
      <c r="U1365" s="79" t="e">
        <f>VLOOKUP($S1365,'Grille de Tarif OQN'!$B$2:$S$3603,U$1,0)</f>
        <v>#N/A</v>
      </c>
      <c r="V1365" s="79" t="e">
        <f>VLOOKUP($S1365,'Grille de Tarif OQN'!$B$2:$S$3603,V$1,0)</f>
        <v>#N/A</v>
      </c>
      <c r="W1365" s="79" t="e">
        <f>VLOOKUP($S1365,'Grille de Tarif OQN'!$B$2:$S$3603,W$1,0)</f>
        <v>#N/A</v>
      </c>
      <c r="X1365" s="79" t="e">
        <f>VLOOKUP($S1365,'Grille de Tarif OQN'!$B$2:$S$3603,X$1,0)</f>
        <v>#N/A</v>
      </c>
      <c r="Y1365" s="79" t="e">
        <f>VLOOKUP($S1365,'Grille de Tarif OQN'!$B$2:$S$3603,Y$1,0)</f>
        <v>#N/A</v>
      </c>
      <c r="Z1365" s="79" t="e">
        <f>VLOOKUP($S1365,'Grille de Tarif OQN'!$B$2:$S$3603,Z$1,0)</f>
        <v>#N/A</v>
      </c>
      <c r="AA1365" s="79" t="e">
        <f>VLOOKUP($S1365,'Grille de Tarif OQN'!$B$2:$S$3603,AA$1,0)</f>
        <v>#N/A</v>
      </c>
      <c r="AB1365" s="79" t="e">
        <f>VLOOKUP($S1365,'Grille de Tarif OQN'!$B$2:$S$3603,AB$1,0)</f>
        <v>#N/A</v>
      </c>
      <c r="AC1365" s="79" t="e">
        <f>VLOOKUP($S1365,'Grille de Tarif OQN'!$B$2:$S$3603,AC$1,0)</f>
        <v>#N/A</v>
      </c>
      <c r="AD1365" s="79" t="e">
        <f>VLOOKUP($S1365,'Grille de Tarif OQN'!$B$2:$S$3603,AD$1,0)</f>
        <v>#N/A</v>
      </c>
      <c r="AE1365" s="79" t="e">
        <f>VLOOKUP($S1365,'Grille de Tarif OQN'!$B$2:$S$3603,AE$1,0)</f>
        <v>#N/A</v>
      </c>
      <c r="AF1365" s="79" t="e">
        <f>VLOOKUP($S1365,'Grille de Tarif OQN'!$B$2:$S$3603,AF$1,0)</f>
        <v>#N/A</v>
      </c>
      <c r="AG1365" s="79" t="e">
        <f>VLOOKUP($S1365,'Grille de Tarif OQN'!$B$2:$S$3603,AG$1,0)</f>
        <v>#N/A</v>
      </c>
      <c r="AH1365" s="79" t="e">
        <f>VLOOKUP($S1365,'Grille de Tarif OQN'!$B$2:$S$3603,AH$1,0)</f>
        <v>#N/A</v>
      </c>
      <c r="AI1365" s="79" t="e">
        <f>VLOOKUP($S1365,'Grille de Tarif OQN'!$B$2:$S$3603,AI$1,0)</f>
        <v>#N/A</v>
      </c>
      <c r="AJ1365" s="79" t="e">
        <f>VLOOKUP($S1365,'Grille de Tarif OQN'!$B$2:$S$3603,AJ$1,0)</f>
        <v>#N/A</v>
      </c>
      <c r="AK1365" s="81"/>
      <c r="AL1365" s="81"/>
      <c r="AM1365" s="81"/>
      <c r="AN1365" s="81"/>
      <c r="AO1365" s="81"/>
      <c r="AP1365" s="81"/>
      <c r="AQ1365" s="81"/>
      <c r="AR1365" s="81"/>
      <c r="AS1365" s="81"/>
      <c r="AT1365" s="81"/>
      <c r="AU1365" s="72"/>
      <c r="AV1365"/>
      <c r="AW1365"/>
      <c r="AX1365"/>
      <c r="AY1365"/>
      <c r="AZ1365" s="96">
        <f t="shared" si="434"/>
        <v>0</v>
      </c>
      <c r="BA1365" s="24" t="e">
        <f t="shared" si="435"/>
        <v>#N/A</v>
      </c>
      <c r="BB1365" s="24" t="e">
        <f t="shared" si="436"/>
        <v>#N/A</v>
      </c>
      <c r="BC1365" s="24" t="e">
        <f t="shared" si="437"/>
        <v>#N/A</v>
      </c>
      <c r="BD1365" s="24" t="e">
        <f t="shared" si="438"/>
        <v>#N/A</v>
      </c>
      <c r="BE1365"/>
      <c r="BF1365" t="e">
        <f t="shared" si="439"/>
        <v>#N/A</v>
      </c>
      <c r="BG1365" t="str">
        <f t="shared" si="440"/>
        <v>HDJ</v>
      </c>
      <c r="BH1365" s="20" t="e">
        <f t="shared" si="441"/>
        <v>#N/A</v>
      </c>
      <c r="BI1365" s="20" t="e">
        <f t="shared" si="442"/>
        <v>#N/A</v>
      </c>
      <c r="BJ1365" s="20" t="e">
        <f t="shared" si="443"/>
        <v>#N/A</v>
      </c>
      <c r="BK1365" s="20" t="e">
        <f t="shared" si="444"/>
        <v>#N/A</v>
      </c>
      <c r="BL1365" s="20" t="e">
        <f t="shared" si="445"/>
        <v>#N/A</v>
      </c>
      <c r="BM1365" s="20" t="e">
        <f t="shared" si="447"/>
        <v>#N/A</v>
      </c>
      <c r="BN1365" s="20" t="e">
        <f t="shared" si="446"/>
        <v>#N/A</v>
      </c>
    </row>
    <row r="1366" spans="1:66">
      <c r="A1366" s="92"/>
      <c r="B1366" s="90"/>
      <c r="C1366" s="90"/>
      <c r="D1366" s="93"/>
      <c r="E1366" s="93"/>
      <c r="F1366" s="93"/>
      <c r="G1366" s="93"/>
      <c r="H1366" s="93"/>
      <c r="I1366" s="93"/>
      <c r="J1366" s="93"/>
      <c r="K1366" s="93"/>
      <c r="L1366" s="92"/>
      <c r="M1366" s="93"/>
      <c r="N1366" s="91">
        <f t="shared" si="428"/>
        <v>0</v>
      </c>
      <c r="O1366" s="91" t="str">
        <f t="shared" si="429"/>
        <v/>
      </c>
      <c r="P1366" s="91" t="str">
        <f t="shared" si="430"/>
        <v/>
      </c>
      <c r="Q1366" s="91" t="str">
        <f t="shared" si="431"/>
        <v>HDJ</v>
      </c>
      <c r="R1366" s="82"/>
      <c r="S1366" s="95">
        <f t="shared" si="432"/>
        <v>0</v>
      </c>
      <c r="T1366" s="95">
        <f t="shared" si="433"/>
        <v>0</v>
      </c>
      <c r="U1366" s="79" t="e">
        <f>VLOOKUP($S1366,'Grille de Tarif OQN'!$B$2:$S$3603,U$1,0)</f>
        <v>#N/A</v>
      </c>
      <c r="V1366" s="79" t="e">
        <f>VLOOKUP($S1366,'Grille de Tarif OQN'!$B$2:$S$3603,V$1,0)</f>
        <v>#N/A</v>
      </c>
      <c r="W1366" s="79" t="e">
        <f>VLOOKUP($S1366,'Grille de Tarif OQN'!$B$2:$S$3603,W$1,0)</f>
        <v>#N/A</v>
      </c>
      <c r="X1366" s="79" t="e">
        <f>VLOOKUP($S1366,'Grille de Tarif OQN'!$B$2:$S$3603,X$1,0)</f>
        <v>#N/A</v>
      </c>
      <c r="Y1366" s="79" t="e">
        <f>VLOOKUP($S1366,'Grille de Tarif OQN'!$B$2:$S$3603,Y$1,0)</f>
        <v>#N/A</v>
      </c>
      <c r="Z1366" s="79" t="e">
        <f>VLOOKUP($S1366,'Grille de Tarif OQN'!$B$2:$S$3603,Z$1,0)</f>
        <v>#N/A</v>
      </c>
      <c r="AA1366" s="79" t="e">
        <f>VLOOKUP($S1366,'Grille de Tarif OQN'!$B$2:$S$3603,AA$1,0)</f>
        <v>#N/A</v>
      </c>
      <c r="AB1366" s="79" t="e">
        <f>VLOOKUP($S1366,'Grille de Tarif OQN'!$B$2:$S$3603,AB$1,0)</f>
        <v>#N/A</v>
      </c>
      <c r="AC1366" s="79" t="e">
        <f>VLOOKUP($S1366,'Grille de Tarif OQN'!$B$2:$S$3603,AC$1,0)</f>
        <v>#N/A</v>
      </c>
      <c r="AD1366" s="79" t="e">
        <f>VLOOKUP($S1366,'Grille de Tarif OQN'!$B$2:$S$3603,AD$1,0)</f>
        <v>#N/A</v>
      </c>
      <c r="AE1366" s="79" t="e">
        <f>VLOOKUP($S1366,'Grille de Tarif OQN'!$B$2:$S$3603,AE$1,0)</f>
        <v>#N/A</v>
      </c>
      <c r="AF1366" s="79" t="e">
        <f>VLOOKUP($S1366,'Grille de Tarif OQN'!$B$2:$S$3603,AF$1,0)</f>
        <v>#N/A</v>
      </c>
      <c r="AG1366" s="79" t="e">
        <f>VLOOKUP($S1366,'Grille de Tarif OQN'!$B$2:$S$3603,AG$1,0)</f>
        <v>#N/A</v>
      </c>
      <c r="AH1366" s="79" t="e">
        <f>VLOOKUP($S1366,'Grille de Tarif OQN'!$B$2:$S$3603,AH$1,0)</f>
        <v>#N/A</v>
      </c>
      <c r="AI1366" s="79" t="e">
        <f>VLOOKUP($S1366,'Grille de Tarif OQN'!$B$2:$S$3603,AI$1,0)</f>
        <v>#N/A</v>
      </c>
      <c r="AJ1366" s="79" t="e">
        <f>VLOOKUP($S1366,'Grille de Tarif OQN'!$B$2:$S$3603,AJ$1,0)</f>
        <v>#N/A</v>
      </c>
      <c r="AK1366" s="81"/>
      <c r="AL1366" s="81"/>
      <c r="AM1366" s="81"/>
      <c r="AN1366" s="81"/>
      <c r="AO1366" s="81"/>
      <c r="AP1366" s="81"/>
      <c r="AQ1366" s="81"/>
      <c r="AR1366" s="81"/>
      <c r="AS1366" s="81"/>
      <c r="AT1366" s="81"/>
      <c r="AU1366" s="72"/>
      <c r="AV1366"/>
      <c r="AW1366"/>
      <c r="AX1366"/>
      <c r="AY1366"/>
      <c r="AZ1366" s="96">
        <f t="shared" si="434"/>
        <v>0</v>
      </c>
      <c r="BA1366" s="24" t="e">
        <f t="shared" si="435"/>
        <v>#N/A</v>
      </c>
      <c r="BB1366" s="24" t="e">
        <f t="shared" si="436"/>
        <v>#N/A</v>
      </c>
      <c r="BC1366" s="24" t="e">
        <f t="shared" si="437"/>
        <v>#N/A</v>
      </c>
      <c r="BD1366" s="24" t="e">
        <f t="shared" si="438"/>
        <v>#N/A</v>
      </c>
      <c r="BE1366"/>
      <c r="BF1366" t="e">
        <f t="shared" si="439"/>
        <v>#N/A</v>
      </c>
      <c r="BG1366" t="str">
        <f t="shared" si="440"/>
        <v>HDJ</v>
      </c>
      <c r="BH1366" s="20" t="e">
        <f t="shared" si="441"/>
        <v>#N/A</v>
      </c>
      <c r="BI1366" s="20" t="e">
        <f t="shared" si="442"/>
        <v>#N/A</v>
      </c>
      <c r="BJ1366" s="20" t="e">
        <f t="shared" si="443"/>
        <v>#N/A</v>
      </c>
      <c r="BK1366" s="20" t="e">
        <f t="shared" si="444"/>
        <v>#N/A</v>
      </c>
      <c r="BL1366" s="20" t="e">
        <f t="shared" si="445"/>
        <v>#N/A</v>
      </c>
      <c r="BM1366" s="20" t="e">
        <f t="shared" si="447"/>
        <v>#N/A</v>
      </c>
      <c r="BN1366" s="20" t="e">
        <f t="shared" si="446"/>
        <v>#N/A</v>
      </c>
    </row>
    <row r="1367" spans="1:66">
      <c r="A1367" s="92"/>
      <c r="B1367" s="90"/>
      <c r="C1367" s="90"/>
      <c r="D1367" s="93"/>
      <c r="E1367" s="93"/>
      <c r="F1367" s="93"/>
      <c r="G1367" s="93"/>
      <c r="H1367" s="93"/>
      <c r="I1367" s="93"/>
      <c r="J1367" s="93"/>
      <c r="K1367" s="93"/>
      <c r="L1367" s="92"/>
      <c r="M1367" s="93"/>
      <c r="N1367" s="91">
        <f t="shared" si="428"/>
        <v>0</v>
      </c>
      <c r="O1367" s="91" t="str">
        <f t="shared" si="429"/>
        <v/>
      </c>
      <c r="P1367" s="91" t="str">
        <f t="shared" si="430"/>
        <v/>
      </c>
      <c r="Q1367" s="91" t="str">
        <f t="shared" si="431"/>
        <v>HDJ</v>
      </c>
      <c r="R1367" s="82"/>
      <c r="S1367" s="95">
        <f t="shared" si="432"/>
        <v>0</v>
      </c>
      <c r="T1367" s="95">
        <f t="shared" si="433"/>
        <v>0</v>
      </c>
      <c r="U1367" s="79" t="e">
        <f>VLOOKUP($S1367,'Grille de Tarif OQN'!$B$2:$S$3603,U$1,0)</f>
        <v>#N/A</v>
      </c>
      <c r="V1367" s="79" t="e">
        <f>VLOOKUP($S1367,'Grille de Tarif OQN'!$B$2:$S$3603,V$1,0)</f>
        <v>#N/A</v>
      </c>
      <c r="W1367" s="79" t="e">
        <f>VLOOKUP($S1367,'Grille de Tarif OQN'!$B$2:$S$3603,W$1,0)</f>
        <v>#N/A</v>
      </c>
      <c r="X1367" s="79" t="e">
        <f>VLOOKUP($S1367,'Grille de Tarif OQN'!$B$2:$S$3603,X$1,0)</f>
        <v>#N/A</v>
      </c>
      <c r="Y1367" s="79" t="e">
        <f>VLOOKUP($S1367,'Grille de Tarif OQN'!$B$2:$S$3603,Y$1,0)</f>
        <v>#N/A</v>
      </c>
      <c r="Z1367" s="79" t="e">
        <f>VLOOKUP($S1367,'Grille de Tarif OQN'!$B$2:$S$3603,Z$1,0)</f>
        <v>#N/A</v>
      </c>
      <c r="AA1367" s="79" t="e">
        <f>VLOOKUP($S1367,'Grille de Tarif OQN'!$B$2:$S$3603,AA$1,0)</f>
        <v>#N/A</v>
      </c>
      <c r="AB1367" s="79" t="e">
        <f>VLOOKUP($S1367,'Grille de Tarif OQN'!$B$2:$S$3603,AB$1,0)</f>
        <v>#N/A</v>
      </c>
      <c r="AC1367" s="79" t="e">
        <f>VLOOKUP($S1367,'Grille de Tarif OQN'!$B$2:$S$3603,AC$1,0)</f>
        <v>#N/A</v>
      </c>
      <c r="AD1367" s="79" t="e">
        <f>VLOOKUP($S1367,'Grille de Tarif OQN'!$B$2:$S$3603,AD$1,0)</f>
        <v>#N/A</v>
      </c>
      <c r="AE1367" s="79" t="e">
        <f>VLOOKUP($S1367,'Grille de Tarif OQN'!$B$2:$S$3603,AE$1,0)</f>
        <v>#N/A</v>
      </c>
      <c r="AF1367" s="79" t="e">
        <f>VLOOKUP($S1367,'Grille de Tarif OQN'!$B$2:$S$3603,AF$1,0)</f>
        <v>#N/A</v>
      </c>
      <c r="AG1367" s="79" t="e">
        <f>VLOOKUP($S1367,'Grille de Tarif OQN'!$B$2:$S$3603,AG$1,0)</f>
        <v>#N/A</v>
      </c>
      <c r="AH1367" s="79" t="e">
        <f>VLOOKUP($S1367,'Grille de Tarif OQN'!$B$2:$S$3603,AH$1,0)</f>
        <v>#N/A</v>
      </c>
      <c r="AI1367" s="79" t="e">
        <f>VLOOKUP($S1367,'Grille de Tarif OQN'!$B$2:$S$3603,AI$1,0)</f>
        <v>#N/A</v>
      </c>
      <c r="AJ1367" s="79" t="e">
        <f>VLOOKUP($S1367,'Grille de Tarif OQN'!$B$2:$S$3603,AJ$1,0)</f>
        <v>#N/A</v>
      </c>
      <c r="AK1367" s="81"/>
      <c r="AL1367" s="81"/>
      <c r="AM1367" s="81"/>
      <c r="AN1367" s="81"/>
      <c r="AO1367" s="81"/>
      <c r="AP1367" s="81"/>
      <c r="AQ1367" s="81"/>
      <c r="AR1367" s="81"/>
      <c r="AS1367" s="81"/>
      <c r="AT1367" s="81"/>
      <c r="AU1367" s="72"/>
      <c r="AV1367"/>
      <c r="AW1367"/>
      <c r="AX1367"/>
      <c r="AY1367"/>
      <c r="AZ1367" s="96">
        <f t="shared" si="434"/>
        <v>0</v>
      </c>
      <c r="BA1367" s="24" t="e">
        <f t="shared" si="435"/>
        <v>#N/A</v>
      </c>
      <c r="BB1367" s="24" t="e">
        <f t="shared" si="436"/>
        <v>#N/A</v>
      </c>
      <c r="BC1367" s="24" t="e">
        <f t="shared" si="437"/>
        <v>#N/A</v>
      </c>
      <c r="BD1367" s="24" t="e">
        <f t="shared" si="438"/>
        <v>#N/A</v>
      </c>
      <c r="BE1367"/>
      <c r="BF1367" t="e">
        <f t="shared" si="439"/>
        <v>#N/A</v>
      </c>
      <c r="BG1367" t="str">
        <f t="shared" si="440"/>
        <v>HDJ</v>
      </c>
      <c r="BH1367" s="20" t="e">
        <f t="shared" si="441"/>
        <v>#N/A</v>
      </c>
      <c r="BI1367" s="20" t="e">
        <f t="shared" si="442"/>
        <v>#N/A</v>
      </c>
      <c r="BJ1367" s="20" t="e">
        <f t="shared" si="443"/>
        <v>#N/A</v>
      </c>
      <c r="BK1367" s="20" t="e">
        <f t="shared" si="444"/>
        <v>#N/A</v>
      </c>
      <c r="BL1367" s="20" t="e">
        <f t="shared" si="445"/>
        <v>#N/A</v>
      </c>
      <c r="BM1367" s="20" t="e">
        <f t="shared" si="447"/>
        <v>#N/A</v>
      </c>
      <c r="BN1367" s="20" t="e">
        <f t="shared" si="446"/>
        <v>#N/A</v>
      </c>
    </row>
    <row r="1368" spans="1:66">
      <c r="A1368" s="92"/>
      <c r="B1368" s="90"/>
      <c r="C1368" s="90"/>
      <c r="D1368" s="93"/>
      <c r="E1368" s="93"/>
      <c r="F1368" s="93"/>
      <c r="G1368" s="93"/>
      <c r="H1368" s="93"/>
      <c r="I1368" s="93"/>
      <c r="J1368" s="93"/>
      <c r="K1368" s="93"/>
      <c r="L1368" s="92"/>
      <c r="M1368" s="93"/>
      <c r="N1368" s="91">
        <f t="shared" si="428"/>
        <v>0</v>
      </c>
      <c r="O1368" s="91" t="str">
        <f t="shared" si="429"/>
        <v/>
      </c>
      <c r="P1368" s="91" t="str">
        <f t="shared" si="430"/>
        <v/>
      </c>
      <c r="Q1368" s="91" t="str">
        <f t="shared" si="431"/>
        <v>HDJ</v>
      </c>
      <c r="R1368" s="82"/>
      <c r="S1368" s="95">
        <f t="shared" si="432"/>
        <v>0</v>
      </c>
      <c r="T1368" s="95">
        <f t="shared" si="433"/>
        <v>0</v>
      </c>
      <c r="U1368" s="79" t="e">
        <f>VLOOKUP($S1368,'Grille de Tarif OQN'!$B$2:$S$3603,U$1,0)</f>
        <v>#N/A</v>
      </c>
      <c r="V1368" s="79" t="e">
        <f>VLOOKUP($S1368,'Grille de Tarif OQN'!$B$2:$S$3603,V$1,0)</f>
        <v>#N/A</v>
      </c>
      <c r="W1368" s="79" t="e">
        <f>VLOOKUP($S1368,'Grille de Tarif OQN'!$B$2:$S$3603,W$1,0)</f>
        <v>#N/A</v>
      </c>
      <c r="X1368" s="79" t="e">
        <f>VLOOKUP($S1368,'Grille de Tarif OQN'!$B$2:$S$3603,X$1,0)</f>
        <v>#N/A</v>
      </c>
      <c r="Y1368" s="79" t="e">
        <f>VLOOKUP($S1368,'Grille de Tarif OQN'!$B$2:$S$3603,Y$1,0)</f>
        <v>#N/A</v>
      </c>
      <c r="Z1368" s="79" t="e">
        <f>VLOOKUP($S1368,'Grille de Tarif OQN'!$B$2:$S$3603,Z$1,0)</f>
        <v>#N/A</v>
      </c>
      <c r="AA1368" s="79" t="e">
        <f>VLOOKUP($S1368,'Grille de Tarif OQN'!$B$2:$S$3603,AA$1,0)</f>
        <v>#N/A</v>
      </c>
      <c r="AB1368" s="79" t="e">
        <f>VLOOKUP($S1368,'Grille de Tarif OQN'!$B$2:$S$3603,AB$1,0)</f>
        <v>#N/A</v>
      </c>
      <c r="AC1368" s="79" t="e">
        <f>VLOOKUP($S1368,'Grille de Tarif OQN'!$B$2:$S$3603,AC$1,0)</f>
        <v>#N/A</v>
      </c>
      <c r="AD1368" s="79" t="e">
        <f>VLOOKUP($S1368,'Grille de Tarif OQN'!$B$2:$S$3603,AD$1,0)</f>
        <v>#N/A</v>
      </c>
      <c r="AE1368" s="79" t="e">
        <f>VLOOKUP($S1368,'Grille de Tarif OQN'!$B$2:$S$3603,AE$1,0)</f>
        <v>#N/A</v>
      </c>
      <c r="AF1368" s="79" t="e">
        <f>VLOOKUP($S1368,'Grille de Tarif OQN'!$B$2:$S$3603,AF$1,0)</f>
        <v>#N/A</v>
      </c>
      <c r="AG1368" s="79" t="e">
        <f>VLOOKUP($S1368,'Grille de Tarif OQN'!$B$2:$S$3603,AG$1,0)</f>
        <v>#N/A</v>
      </c>
      <c r="AH1368" s="79" t="e">
        <f>VLOOKUP($S1368,'Grille de Tarif OQN'!$B$2:$S$3603,AH$1,0)</f>
        <v>#N/A</v>
      </c>
      <c r="AI1368" s="79" t="e">
        <f>VLOOKUP($S1368,'Grille de Tarif OQN'!$B$2:$S$3603,AI$1,0)</f>
        <v>#N/A</v>
      </c>
      <c r="AJ1368" s="79" t="e">
        <f>VLOOKUP($S1368,'Grille de Tarif OQN'!$B$2:$S$3603,AJ$1,0)</f>
        <v>#N/A</v>
      </c>
      <c r="AK1368" s="81"/>
      <c r="AL1368" s="81"/>
      <c r="AM1368" s="81"/>
      <c r="AN1368" s="81"/>
      <c r="AO1368" s="81"/>
      <c r="AP1368" s="81"/>
      <c r="AQ1368" s="81"/>
      <c r="AR1368" s="81"/>
      <c r="AS1368" s="81"/>
      <c r="AT1368" s="81"/>
      <c r="AU1368" s="72"/>
      <c r="AV1368"/>
      <c r="AW1368"/>
      <c r="AX1368"/>
      <c r="AY1368"/>
      <c r="AZ1368" s="96">
        <f t="shared" si="434"/>
        <v>0</v>
      </c>
      <c r="BA1368" s="24" t="e">
        <f t="shared" si="435"/>
        <v>#N/A</v>
      </c>
      <c r="BB1368" s="24" t="e">
        <f t="shared" si="436"/>
        <v>#N/A</v>
      </c>
      <c r="BC1368" s="24" t="e">
        <f t="shared" si="437"/>
        <v>#N/A</v>
      </c>
      <c r="BD1368" s="24" t="e">
        <f t="shared" si="438"/>
        <v>#N/A</v>
      </c>
      <c r="BE1368"/>
      <c r="BF1368" t="e">
        <f t="shared" si="439"/>
        <v>#N/A</v>
      </c>
      <c r="BG1368" t="str">
        <f t="shared" si="440"/>
        <v>HDJ</v>
      </c>
      <c r="BH1368" s="20" t="e">
        <f t="shared" si="441"/>
        <v>#N/A</v>
      </c>
      <c r="BI1368" s="20" t="e">
        <f t="shared" si="442"/>
        <v>#N/A</v>
      </c>
      <c r="BJ1368" s="20" t="e">
        <f t="shared" si="443"/>
        <v>#N/A</v>
      </c>
      <c r="BK1368" s="20" t="e">
        <f t="shared" si="444"/>
        <v>#N/A</v>
      </c>
      <c r="BL1368" s="20" t="e">
        <f t="shared" si="445"/>
        <v>#N/A</v>
      </c>
      <c r="BM1368" s="20" t="e">
        <f t="shared" si="447"/>
        <v>#N/A</v>
      </c>
      <c r="BN1368" s="20" t="e">
        <f t="shared" si="446"/>
        <v>#N/A</v>
      </c>
    </row>
    <row r="1369" spans="1:66">
      <c r="A1369" s="92"/>
      <c r="B1369" s="90"/>
      <c r="C1369" s="90"/>
      <c r="D1369" s="93"/>
      <c r="E1369" s="93"/>
      <c r="F1369" s="93"/>
      <c r="G1369" s="93"/>
      <c r="H1369" s="93"/>
      <c r="I1369" s="93"/>
      <c r="J1369" s="93"/>
      <c r="K1369" s="93"/>
      <c r="L1369" s="92"/>
      <c r="M1369" s="93"/>
      <c r="N1369" s="91">
        <f t="shared" si="428"/>
        <v>0</v>
      </c>
      <c r="O1369" s="91" t="str">
        <f t="shared" si="429"/>
        <v/>
      </c>
      <c r="P1369" s="91" t="str">
        <f t="shared" si="430"/>
        <v/>
      </c>
      <c r="Q1369" s="91" t="str">
        <f t="shared" si="431"/>
        <v>HDJ</v>
      </c>
      <c r="R1369" s="82"/>
      <c r="S1369" s="95">
        <f t="shared" si="432"/>
        <v>0</v>
      </c>
      <c r="T1369" s="95">
        <f t="shared" si="433"/>
        <v>0</v>
      </c>
      <c r="U1369" s="79" t="e">
        <f>VLOOKUP($S1369,'Grille de Tarif OQN'!$B$2:$S$3603,U$1,0)</f>
        <v>#N/A</v>
      </c>
      <c r="V1369" s="79" t="e">
        <f>VLOOKUP($S1369,'Grille de Tarif OQN'!$B$2:$S$3603,V$1,0)</f>
        <v>#N/A</v>
      </c>
      <c r="W1369" s="79" t="e">
        <f>VLOOKUP($S1369,'Grille de Tarif OQN'!$B$2:$S$3603,W$1,0)</f>
        <v>#N/A</v>
      </c>
      <c r="X1369" s="79" t="e">
        <f>VLOOKUP($S1369,'Grille de Tarif OQN'!$B$2:$S$3603,X$1,0)</f>
        <v>#N/A</v>
      </c>
      <c r="Y1369" s="79" t="e">
        <f>VLOOKUP($S1369,'Grille de Tarif OQN'!$B$2:$S$3603,Y$1,0)</f>
        <v>#N/A</v>
      </c>
      <c r="Z1369" s="79" t="e">
        <f>VLOOKUP($S1369,'Grille de Tarif OQN'!$B$2:$S$3603,Z$1,0)</f>
        <v>#N/A</v>
      </c>
      <c r="AA1369" s="79" t="e">
        <f>VLOOKUP($S1369,'Grille de Tarif OQN'!$B$2:$S$3603,AA$1,0)</f>
        <v>#N/A</v>
      </c>
      <c r="AB1369" s="79" t="e">
        <f>VLOOKUP($S1369,'Grille de Tarif OQN'!$B$2:$S$3603,AB$1,0)</f>
        <v>#N/A</v>
      </c>
      <c r="AC1369" s="79" t="e">
        <f>VLOOKUP($S1369,'Grille de Tarif OQN'!$B$2:$S$3603,AC$1,0)</f>
        <v>#N/A</v>
      </c>
      <c r="AD1369" s="79" t="e">
        <f>VLOOKUP($S1369,'Grille de Tarif OQN'!$B$2:$S$3603,AD$1,0)</f>
        <v>#N/A</v>
      </c>
      <c r="AE1369" s="79" t="e">
        <f>VLOOKUP($S1369,'Grille de Tarif OQN'!$B$2:$S$3603,AE$1,0)</f>
        <v>#N/A</v>
      </c>
      <c r="AF1369" s="79" t="e">
        <f>VLOOKUP($S1369,'Grille de Tarif OQN'!$B$2:$S$3603,AF$1,0)</f>
        <v>#N/A</v>
      </c>
      <c r="AG1369" s="79" t="e">
        <f>VLOOKUP($S1369,'Grille de Tarif OQN'!$B$2:$S$3603,AG$1,0)</f>
        <v>#N/A</v>
      </c>
      <c r="AH1369" s="79" t="e">
        <f>VLOOKUP($S1369,'Grille de Tarif OQN'!$B$2:$S$3603,AH$1,0)</f>
        <v>#N/A</v>
      </c>
      <c r="AI1369" s="79" t="e">
        <f>VLOOKUP($S1369,'Grille de Tarif OQN'!$B$2:$S$3603,AI$1,0)</f>
        <v>#N/A</v>
      </c>
      <c r="AJ1369" s="79" t="e">
        <f>VLOOKUP($S1369,'Grille de Tarif OQN'!$B$2:$S$3603,AJ$1,0)</f>
        <v>#N/A</v>
      </c>
      <c r="AK1369" s="81"/>
      <c r="AL1369" s="81"/>
      <c r="AM1369" s="81"/>
      <c r="AN1369" s="81"/>
      <c r="AO1369" s="81"/>
      <c r="AP1369" s="81"/>
      <c r="AQ1369" s="81"/>
      <c r="AR1369" s="81"/>
      <c r="AS1369" s="81"/>
      <c r="AT1369" s="81"/>
      <c r="AU1369" s="72"/>
      <c r="AV1369"/>
      <c r="AW1369"/>
      <c r="AX1369"/>
      <c r="AY1369"/>
      <c r="AZ1369" s="96">
        <f t="shared" si="434"/>
        <v>0</v>
      </c>
      <c r="BA1369" s="24" t="e">
        <f t="shared" si="435"/>
        <v>#N/A</v>
      </c>
      <c r="BB1369" s="24" t="e">
        <f t="shared" si="436"/>
        <v>#N/A</v>
      </c>
      <c r="BC1369" s="24" t="e">
        <f t="shared" si="437"/>
        <v>#N/A</v>
      </c>
      <c r="BD1369" s="24" t="e">
        <f t="shared" si="438"/>
        <v>#N/A</v>
      </c>
      <c r="BE1369"/>
      <c r="BF1369" t="e">
        <f t="shared" si="439"/>
        <v>#N/A</v>
      </c>
      <c r="BG1369" t="str">
        <f t="shared" si="440"/>
        <v>HDJ</v>
      </c>
      <c r="BH1369" s="20" t="e">
        <f t="shared" si="441"/>
        <v>#N/A</v>
      </c>
      <c r="BI1369" s="20" t="e">
        <f t="shared" si="442"/>
        <v>#N/A</v>
      </c>
      <c r="BJ1369" s="20" t="e">
        <f t="shared" si="443"/>
        <v>#N/A</v>
      </c>
      <c r="BK1369" s="20" t="e">
        <f t="shared" si="444"/>
        <v>#N/A</v>
      </c>
      <c r="BL1369" s="20" t="e">
        <f t="shared" si="445"/>
        <v>#N/A</v>
      </c>
      <c r="BM1369" s="20" t="e">
        <f t="shared" si="447"/>
        <v>#N/A</v>
      </c>
      <c r="BN1369" s="20" t="e">
        <f t="shared" si="446"/>
        <v>#N/A</v>
      </c>
    </row>
    <row r="1370" spans="1:66">
      <c r="A1370" s="92"/>
      <c r="B1370" s="90"/>
      <c r="C1370" s="90"/>
      <c r="D1370" s="93"/>
      <c r="E1370" s="93"/>
      <c r="F1370" s="93"/>
      <c r="G1370" s="93"/>
      <c r="H1370" s="93"/>
      <c r="I1370" s="93"/>
      <c r="J1370" s="93"/>
      <c r="K1370" s="93"/>
      <c r="L1370" s="92"/>
      <c r="M1370" s="93"/>
      <c r="N1370" s="91">
        <f t="shared" si="428"/>
        <v>0</v>
      </c>
      <c r="O1370" s="91" t="str">
        <f t="shared" si="429"/>
        <v/>
      </c>
      <c r="P1370" s="91" t="str">
        <f t="shared" si="430"/>
        <v/>
      </c>
      <c r="Q1370" s="91" t="str">
        <f t="shared" si="431"/>
        <v>HDJ</v>
      </c>
      <c r="R1370" s="82"/>
      <c r="S1370" s="95">
        <f t="shared" si="432"/>
        <v>0</v>
      </c>
      <c r="T1370" s="95">
        <f t="shared" si="433"/>
        <v>0</v>
      </c>
      <c r="U1370" s="79" t="e">
        <f>VLOOKUP($S1370,'Grille de Tarif OQN'!$B$2:$S$3603,U$1,0)</f>
        <v>#N/A</v>
      </c>
      <c r="V1370" s="79" t="e">
        <f>VLOOKUP($S1370,'Grille de Tarif OQN'!$B$2:$S$3603,V$1,0)</f>
        <v>#N/A</v>
      </c>
      <c r="W1370" s="79" t="e">
        <f>VLOOKUP($S1370,'Grille de Tarif OQN'!$B$2:$S$3603,W$1,0)</f>
        <v>#N/A</v>
      </c>
      <c r="X1370" s="79" t="e">
        <f>VLOOKUP($S1370,'Grille de Tarif OQN'!$B$2:$S$3603,X$1,0)</f>
        <v>#N/A</v>
      </c>
      <c r="Y1370" s="79" t="e">
        <f>VLOOKUP($S1370,'Grille de Tarif OQN'!$B$2:$S$3603,Y$1,0)</f>
        <v>#N/A</v>
      </c>
      <c r="Z1370" s="79" t="e">
        <f>VLOOKUP($S1370,'Grille de Tarif OQN'!$B$2:$S$3603,Z$1,0)</f>
        <v>#N/A</v>
      </c>
      <c r="AA1370" s="79" t="e">
        <f>VLOOKUP($S1370,'Grille de Tarif OQN'!$B$2:$S$3603,AA$1,0)</f>
        <v>#N/A</v>
      </c>
      <c r="AB1370" s="79" t="e">
        <f>VLOOKUP($S1370,'Grille de Tarif OQN'!$B$2:$S$3603,AB$1,0)</f>
        <v>#N/A</v>
      </c>
      <c r="AC1370" s="79" t="e">
        <f>VLOOKUP($S1370,'Grille de Tarif OQN'!$B$2:$S$3603,AC$1,0)</f>
        <v>#N/A</v>
      </c>
      <c r="AD1370" s="79" t="e">
        <f>VLOOKUP($S1370,'Grille de Tarif OQN'!$B$2:$S$3603,AD$1,0)</f>
        <v>#N/A</v>
      </c>
      <c r="AE1370" s="79" t="e">
        <f>VLOOKUP($S1370,'Grille de Tarif OQN'!$B$2:$S$3603,AE$1,0)</f>
        <v>#N/A</v>
      </c>
      <c r="AF1370" s="79" t="e">
        <f>VLOOKUP($S1370,'Grille de Tarif OQN'!$B$2:$S$3603,AF$1,0)</f>
        <v>#N/A</v>
      </c>
      <c r="AG1370" s="79" t="e">
        <f>VLOOKUP($S1370,'Grille de Tarif OQN'!$B$2:$S$3603,AG$1,0)</f>
        <v>#N/A</v>
      </c>
      <c r="AH1370" s="79" t="e">
        <f>VLOOKUP($S1370,'Grille de Tarif OQN'!$B$2:$S$3603,AH$1,0)</f>
        <v>#N/A</v>
      </c>
      <c r="AI1370" s="79" t="e">
        <f>VLOOKUP($S1370,'Grille de Tarif OQN'!$B$2:$S$3603,AI$1,0)</f>
        <v>#N/A</v>
      </c>
      <c r="AJ1370" s="79" t="e">
        <f>VLOOKUP($S1370,'Grille de Tarif OQN'!$B$2:$S$3603,AJ$1,0)</f>
        <v>#N/A</v>
      </c>
      <c r="AK1370" s="81"/>
      <c r="AL1370" s="81"/>
      <c r="AM1370" s="81"/>
      <c r="AN1370" s="81"/>
      <c r="AO1370" s="81"/>
      <c r="AP1370" s="81"/>
      <c r="AQ1370" s="81"/>
      <c r="AR1370" s="81"/>
      <c r="AS1370" s="81"/>
      <c r="AT1370" s="81"/>
      <c r="AU1370" s="72"/>
      <c r="AV1370"/>
      <c r="AW1370"/>
      <c r="AX1370"/>
      <c r="AY1370"/>
      <c r="AZ1370" s="96">
        <f t="shared" si="434"/>
        <v>0</v>
      </c>
      <c r="BA1370" s="24" t="e">
        <f t="shared" si="435"/>
        <v>#N/A</v>
      </c>
      <c r="BB1370" s="24" t="e">
        <f t="shared" si="436"/>
        <v>#N/A</v>
      </c>
      <c r="BC1370" s="24" t="e">
        <f t="shared" si="437"/>
        <v>#N/A</v>
      </c>
      <c r="BD1370" s="24" t="e">
        <f t="shared" si="438"/>
        <v>#N/A</v>
      </c>
      <c r="BE1370"/>
      <c r="BF1370" t="e">
        <f t="shared" si="439"/>
        <v>#N/A</v>
      </c>
      <c r="BG1370" t="str">
        <f t="shared" si="440"/>
        <v>HDJ</v>
      </c>
      <c r="BH1370" s="20" t="e">
        <f t="shared" si="441"/>
        <v>#N/A</v>
      </c>
      <c r="BI1370" s="20" t="e">
        <f t="shared" si="442"/>
        <v>#N/A</v>
      </c>
      <c r="BJ1370" s="20" t="e">
        <f t="shared" si="443"/>
        <v>#N/A</v>
      </c>
      <c r="BK1370" s="20" t="e">
        <f t="shared" si="444"/>
        <v>#N/A</v>
      </c>
      <c r="BL1370" s="20" t="e">
        <f t="shared" si="445"/>
        <v>#N/A</v>
      </c>
      <c r="BM1370" s="20" t="e">
        <f t="shared" si="447"/>
        <v>#N/A</v>
      </c>
      <c r="BN1370" s="20" t="e">
        <f t="shared" si="446"/>
        <v>#N/A</v>
      </c>
    </row>
    <row r="1371" spans="1:66">
      <c r="A1371" s="92"/>
      <c r="B1371" s="90"/>
      <c r="C1371" s="90"/>
      <c r="D1371" s="93"/>
      <c r="E1371" s="93"/>
      <c r="F1371" s="93"/>
      <c r="G1371" s="93"/>
      <c r="H1371" s="93"/>
      <c r="I1371" s="93"/>
      <c r="J1371" s="93"/>
      <c r="K1371" s="93"/>
      <c r="L1371" s="92"/>
      <c r="M1371" s="93"/>
      <c r="N1371" s="91">
        <f t="shared" si="428"/>
        <v>0</v>
      </c>
      <c r="O1371" s="91" t="str">
        <f t="shared" si="429"/>
        <v/>
      </c>
      <c r="P1371" s="91" t="str">
        <f t="shared" si="430"/>
        <v/>
      </c>
      <c r="Q1371" s="91" t="str">
        <f t="shared" si="431"/>
        <v>HDJ</v>
      </c>
      <c r="R1371" s="82"/>
      <c r="S1371" s="95">
        <f t="shared" si="432"/>
        <v>0</v>
      </c>
      <c r="T1371" s="95">
        <f t="shared" si="433"/>
        <v>0</v>
      </c>
      <c r="U1371" s="79" t="e">
        <f>VLOOKUP($S1371,'Grille de Tarif OQN'!$B$2:$S$3603,U$1,0)</f>
        <v>#N/A</v>
      </c>
      <c r="V1371" s="79" t="e">
        <f>VLOOKUP($S1371,'Grille de Tarif OQN'!$B$2:$S$3603,V$1,0)</f>
        <v>#N/A</v>
      </c>
      <c r="W1371" s="79" t="e">
        <f>VLOOKUP($S1371,'Grille de Tarif OQN'!$B$2:$S$3603,W$1,0)</f>
        <v>#N/A</v>
      </c>
      <c r="X1371" s="79" t="e">
        <f>VLOOKUP($S1371,'Grille de Tarif OQN'!$B$2:$S$3603,X$1,0)</f>
        <v>#N/A</v>
      </c>
      <c r="Y1371" s="79" t="e">
        <f>VLOOKUP($S1371,'Grille de Tarif OQN'!$B$2:$S$3603,Y$1,0)</f>
        <v>#N/A</v>
      </c>
      <c r="Z1371" s="79" t="e">
        <f>VLOOKUP($S1371,'Grille de Tarif OQN'!$B$2:$S$3603,Z$1,0)</f>
        <v>#N/A</v>
      </c>
      <c r="AA1371" s="79" t="e">
        <f>VLOOKUP($S1371,'Grille de Tarif OQN'!$B$2:$S$3603,AA$1,0)</f>
        <v>#N/A</v>
      </c>
      <c r="AB1371" s="79" t="e">
        <f>VLOOKUP($S1371,'Grille de Tarif OQN'!$B$2:$S$3603,AB$1,0)</f>
        <v>#N/A</v>
      </c>
      <c r="AC1371" s="79" t="e">
        <f>VLOOKUP($S1371,'Grille de Tarif OQN'!$B$2:$S$3603,AC$1,0)</f>
        <v>#N/A</v>
      </c>
      <c r="AD1371" s="79" t="e">
        <f>VLOOKUP($S1371,'Grille de Tarif OQN'!$B$2:$S$3603,AD$1,0)</f>
        <v>#N/A</v>
      </c>
      <c r="AE1371" s="79" t="e">
        <f>VLOOKUP($S1371,'Grille de Tarif OQN'!$B$2:$S$3603,AE$1,0)</f>
        <v>#N/A</v>
      </c>
      <c r="AF1371" s="79" t="e">
        <f>VLOOKUP($S1371,'Grille de Tarif OQN'!$B$2:$S$3603,AF$1,0)</f>
        <v>#N/A</v>
      </c>
      <c r="AG1371" s="79" t="e">
        <f>VLOOKUP($S1371,'Grille de Tarif OQN'!$B$2:$S$3603,AG$1,0)</f>
        <v>#N/A</v>
      </c>
      <c r="AH1371" s="79" t="e">
        <f>VLOOKUP($S1371,'Grille de Tarif OQN'!$B$2:$S$3603,AH$1,0)</f>
        <v>#N/A</v>
      </c>
      <c r="AI1371" s="79" t="e">
        <f>VLOOKUP($S1371,'Grille de Tarif OQN'!$B$2:$S$3603,AI$1,0)</f>
        <v>#N/A</v>
      </c>
      <c r="AJ1371" s="79" t="e">
        <f>VLOOKUP($S1371,'Grille de Tarif OQN'!$B$2:$S$3603,AJ$1,0)</f>
        <v>#N/A</v>
      </c>
      <c r="AK1371" s="81"/>
      <c r="AL1371" s="81"/>
      <c r="AM1371" s="81"/>
      <c r="AN1371" s="81"/>
      <c r="AO1371" s="81"/>
      <c r="AP1371" s="81"/>
      <c r="AQ1371" s="81"/>
      <c r="AR1371" s="81"/>
      <c r="AS1371" s="81"/>
      <c r="AT1371" s="81"/>
      <c r="AU1371" s="72"/>
      <c r="AV1371"/>
      <c r="AW1371"/>
      <c r="AX1371"/>
      <c r="AY1371"/>
      <c r="AZ1371" s="96">
        <f t="shared" si="434"/>
        <v>0</v>
      </c>
      <c r="BA1371" s="24" t="e">
        <f t="shared" si="435"/>
        <v>#N/A</v>
      </c>
      <c r="BB1371" s="24" t="e">
        <f t="shared" si="436"/>
        <v>#N/A</v>
      </c>
      <c r="BC1371" s="24" t="e">
        <f t="shared" si="437"/>
        <v>#N/A</v>
      </c>
      <c r="BD1371" s="24" t="e">
        <f t="shared" si="438"/>
        <v>#N/A</v>
      </c>
      <c r="BE1371"/>
      <c r="BF1371" t="e">
        <f t="shared" si="439"/>
        <v>#N/A</v>
      </c>
      <c r="BG1371" t="str">
        <f t="shared" si="440"/>
        <v>HDJ</v>
      </c>
      <c r="BH1371" s="20" t="e">
        <f t="shared" si="441"/>
        <v>#N/A</v>
      </c>
      <c r="BI1371" s="20" t="e">
        <f t="shared" si="442"/>
        <v>#N/A</v>
      </c>
      <c r="BJ1371" s="20" t="e">
        <f t="shared" si="443"/>
        <v>#N/A</v>
      </c>
      <c r="BK1371" s="20" t="e">
        <f t="shared" si="444"/>
        <v>#N/A</v>
      </c>
      <c r="BL1371" s="20" t="e">
        <f t="shared" si="445"/>
        <v>#N/A</v>
      </c>
      <c r="BM1371" s="20" t="e">
        <f t="shared" si="447"/>
        <v>#N/A</v>
      </c>
      <c r="BN1371" s="20" t="e">
        <f t="shared" si="446"/>
        <v>#N/A</v>
      </c>
    </row>
    <row r="1372" spans="1:66">
      <c r="A1372" s="92"/>
      <c r="B1372" s="90"/>
      <c r="C1372" s="90"/>
      <c r="D1372" s="93"/>
      <c r="E1372" s="93"/>
      <c r="F1372" s="93"/>
      <c r="G1372" s="93"/>
      <c r="H1372" s="93"/>
      <c r="I1372" s="93"/>
      <c r="J1372" s="93"/>
      <c r="K1372" s="93"/>
      <c r="L1372" s="92"/>
      <c r="M1372" s="93"/>
      <c r="N1372" s="91">
        <f t="shared" si="428"/>
        <v>0</v>
      </c>
      <c r="O1372" s="91" t="str">
        <f t="shared" si="429"/>
        <v/>
      </c>
      <c r="P1372" s="91" t="str">
        <f t="shared" si="430"/>
        <v/>
      </c>
      <c r="Q1372" s="91" t="str">
        <f t="shared" si="431"/>
        <v>HDJ</v>
      </c>
      <c r="R1372" s="82"/>
      <c r="S1372" s="95">
        <f t="shared" si="432"/>
        <v>0</v>
      </c>
      <c r="T1372" s="95">
        <f t="shared" si="433"/>
        <v>0</v>
      </c>
      <c r="U1372" s="79" t="e">
        <f>VLOOKUP($S1372,'Grille de Tarif OQN'!$B$2:$S$3603,U$1,0)</f>
        <v>#N/A</v>
      </c>
      <c r="V1372" s="79" t="e">
        <f>VLOOKUP($S1372,'Grille de Tarif OQN'!$B$2:$S$3603,V$1,0)</f>
        <v>#N/A</v>
      </c>
      <c r="W1372" s="79" t="e">
        <f>VLOOKUP($S1372,'Grille de Tarif OQN'!$B$2:$S$3603,W$1,0)</f>
        <v>#N/A</v>
      </c>
      <c r="X1372" s="79" t="e">
        <f>VLOOKUP($S1372,'Grille de Tarif OQN'!$B$2:$S$3603,X$1,0)</f>
        <v>#N/A</v>
      </c>
      <c r="Y1372" s="79" t="e">
        <f>VLOOKUP($S1372,'Grille de Tarif OQN'!$B$2:$S$3603,Y$1,0)</f>
        <v>#N/A</v>
      </c>
      <c r="Z1372" s="79" t="e">
        <f>VLOOKUP($S1372,'Grille de Tarif OQN'!$B$2:$S$3603,Z$1,0)</f>
        <v>#N/A</v>
      </c>
      <c r="AA1372" s="79" t="e">
        <f>VLOOKUP($S1372,'Grille de Tarif OQN'!$B$2:$S$3603,AA$1,0)</f>
        <v>#N/A</v>
      </c>
      <c r="AB1372" s="79" t="e">
        <f>VLOOKUP($S1372,'Grille de Tarif OQN'!$B$2:$S$3603,AB$1,0)</f>
        <v>#N/A</v>
      </c>
      <c r="AC1372" s="79" t="e">
        <f>VLOOKUP($S1372,'Grille de Tarif OQN'!$B$2:$S$3603,AC$1,0)</f>
        <v>#N/A</v>
      </c>
      <c r="AD1372" s="79" t="e">
        <f>VLOOKUP($S1372,'Grille de Tarif OQN'!$B$2:$S$3603,AD$1,0)</f>
        <v>#N/A</v>
      </c>
      <c r="AE1372" s="79" t="e">
        <f>VLOOKUP($S1372,'Grille de Tarif OQN'!$B$2:$S$3603,AE$1,0)</f>
        <v>#N/A</v>
      </c>
      <c r="AF1372" s="79" t="e">
        <f>VLOOKUP($S1372,'Grille de Tarif OQN'!$B$2:$S$3603,AF$1,0)</f>
        <v>#N/A</v>
      </c>
      <c r="AG1372" s="79" t="e">
        <f>VLOOKUP($S1372,'Grille de Tarif OQN'!$B$2:$S$3603,AG$1,0)</f>
        <v>#N/A</v>
      </c>
      <c r="AH1372" s="79" t="e">
        <f>VLOOKUP($S1372,'Grille de Tarif OQN'!$B$2:$S$3603,AH$1,0)</f>
        <v>#N/A</v>
      </c>
      <c r="AI1372" s="79" t="e">
        <f>VLOOKUP($S1372,'Grille de Tarif OQN'!$B$2:$S$3603,AI$1,0)</f>
        <v>#N/A</v>
      </c>
      <c r="AJ1372" s="79" t="e">
        <f>VLOOKUP($S1372,'Grille de Tarif OQN'!$B$2:$S$3603,AJ$1,0)</f>
        <v>#N/A</v>
      </c>
      <c r="AK1372" s="81"/>
      <c r="AL1372" s="81"/>
      <c r="AM1372" s="81"/>
      <c r="AN1372" s="81"/>
      <c r="AO1372" s="81"/>
      <c r="AP1372" s="81"/>
      <c r="AQ1372" s="81"/>
      <c r="AR1372" s="81"/>
      <c r="AS1372" s="81"/>
      <c r="AT1372" s="81"/>
      <c r="AU1372" s="72"/>
      <c r="AV1372"/>
      <c r="AW1372"/>
      <c r="AX1372"/>
      <c r="AY1372"/>
      <c r="AZ1372" s="96">
        <f t="shared" si="434"/>
        <v>0</v>
      </c>
      <c r="BA1372" s="24" t="e">
        <f t="shared" si="435"/>
        <v>#N/A</v>
      </c>
      <c r="BB1372" s="24" t="e">
        <f t="shared" si="436"/>
        <v>#N/A</v>
      </c>
      <c r="BC1372" s="24" t="e">
        <f t="shared" si="437"/>
        <v>#N/A</v>
      </c>
      <c r="BD1372" s="24" t="e">
        <f t="shared" si="438"/>
        <v>#N/A</v>
      </c>
      <c r="BE1372"/>
      <c r="BF1372" t="e">
        <f t="shared" si="439"/>
        <v>#N/A</v>
      </c>
      <c r="BG1372" t="str">
        <f t="shared" si="440"/>
        <v>HDJ</v>
      </c>
      <c r="BH1372" s="20" t="e">
        <f t="shared" si="441"/>
        <v>#N/A</v>
      </c>
      <c r="BI1372" s="20" t="e">
        <f t="shared" si="442"/>
        <v>#N/A</v>
      </c>
      <c r="BJ1372" s="20" t="e">
        <f t="shared" si="443"/>
        <v>#N/A</v>
      </c>
      <c r="BK1372" s="20" t="e">
        <f t="shared" si="444"/>
        <v>#N/A</v>
      </c>
      <c r="BL1372" s="20" t="e">
        <f t="shared" si="445"/>
        <v>#N/A</v>
      </c>
      <c r="BM1372" s="20" t="e">
        <f t="shared" si="447"/>
        <v>#N/A</v>
      </c>
      <c r="BN1372" s="20" t="e">
        <f t="shared" si="446"/>
        <v>#N/A</v>
      </c>
    </row>
    <row r="1373" spans="1:66">
      <c r="A1373" s="92"/>
      <c r="B1373" s="90"/>
      <c r="C1373" s="90"/>
      <c r="D1373" s="93"/>
      <c r="E1373" s="93"/>
      <c r="F1373" s="93"/>
      <c r="G1373" s="93"/>
      <c r="H1373" s="93"/>
      <c r="I1373" s="93"/>
      <c r="J1373" s="93"/>
      <c r="K1373" s="93"/>
      <c r="L1373" s="92"/>
      <c r="M1373" s="93"/>
      <c r="N1373" s="91">
        <f t="shared" si="428"/>
        <v>0</v>
      </c>
      <c r="O1373" s="91" t="str">
        <f t="shared" si="429"/>
        <v/>
      </c>
      <c r="P1373" s="91" t="str">
        <f t="shared" si="430"/>
        <v/>
      </c>
      <c r="Q1373" s="91" t="str">
        <f t="shared" si="431"/>
        <v>HDJ</v>
      </c>
      <c r="R1373" s="82"/>
      <c r="S1373" s="95">
        <f t="shared" si="432"/>
        <v>0</v>
      </c>
      <c r="T1373" s="95">
        <f t="shared" si="433"/>
        <v>0</v>
      </c>
      <c r="U1373" s="79" t="e">
        <f>VLOOKUP($S1373,'Grille de Tarif OQN'!$B$2:$S$3603,U$1,0)</f>
        <v>#N/A</v>
      </c>
      <c r="V1373" s="79" t="e">
        <f>VLOOKUP($S1373,'Grille de Tarif OQN'!$B$2:$S$3603,V$1,0)</f>
        <v>#N/A</v>
      </c>
      <c r="W1373" s="79" t="e">
        <f>VLOOKUP($S1373,'Grille de Tarif OQN'!$B$2:$S$3603,W$1,0)</f>
        <v>#N/A</v>
      </c>
      <c r="X1373" s="79" t="e">
        <f>VLOOKUP($S1373,'Grille de Tarif OQN'!$B$2:$S$3603,X$1,0)</f>
        <v>#N/A</v>
      </c>
      <c r="Y1373" s="79" t="e">
        <f>VLOOKUP($S1373,'Grille de Tarif OQN'!$B$2:$S$3603,Y$1,0)</f>
        <v>#N/A</v>
      </c>
      <c r="Z1373" s="79" t="e">
        <f>VLOOKUP($S1373,'Grille de Tarif OQN'!$B$2:$S$3603,Z$1,0)</f>
        <v>#N/A</v>
      </c>
      <c r="AA1373" s="79" t="e">
        <f>VLOOKUP($S1373,'Grille de Tarif OQN'!$B$2:$S$3603,AA$1,0)</f>
        <v>#N/A</v>
      </c>
      <c r="AB1373" s="79" t="e">
        <f>VLOOKUP($S1373,'Grille de Tarif OQN'!$B$2:$S$3603,AB$1,0)</f>
        <v>#N/A</v>
      </c>
      <c r="AC1373" s="79" t="e">
        <f>VLOOKUP($S1373,'Grille de Tarif OQN'!$B$2:$S$3603,AC$1,0)</f>
        <v>#N/A</v>
      </c>
      <c r="AD1373" s="79" t="e">
        <f>VLOOKUP($S1373,'Grille de Tarif OQN'!$B$2:$S$3603,AD$1,0)</f>
        <v>#N/A</v>
      </c>
      <c r="AE1373" s="79" t="e">
        <f>VLOOKUP($S1373,'Grille de Tarif OQN'!$B$2:$S$3603,AE$1,0)</f>
        <v>#N/A</v>
      </c>
      <c r="AF1373" s="79" t="e">
        <f>VLOOKUP($S1373,'Grille de Tarif OQN'!$B$2:$S$3603,AF$1,0)</f>
        <v>#N/A</v>
      </c>
      <c r="AG1373" s="79" t="e">
        <f>VLOOKUP($S1373,'Grille de Tarif OQN'!$B$2:$S$3603,AG$1,0)</f>
        <v>#N/A</v>
      </c>
      <c r="AH1373" s="79" t="e">
        <f>VLOOKUP($S1373,'Grille de Tarif OQN'!$B$2:$S$3603,AH$1,0)</f>
        <v>#N/A</v>
      </c>
      <c r="AI1373" s="79" t="e">
        <f>VLOOKUP($S1373,'Grille de Tarif OQN'!$B$2:$S$3603,AI$1,0)</f>
        <v>#N/A</v>
      </c>
      <c r="AJ1373" s="79" t="e">
        <f>VLOOKUP($S1373,'Grille de Tarif OQN'!$B$2:$S$3603,AJ$1,0)</f>
        <v>#N/A</v>
      </c>
      <c r="AK1373" s="81"/>
      <c r="AL1373" s="81"/>
      <c r="AM1373" s="81"/>
      <c r="AN1373" s="81"/>
      <c r="AO1373" s="81"/>
      <c r="AP1373" s="81"/>
      <c r="AQ1373" s="81"/>
      <c r="AR1373" s="81"/>
      <c r="AS1373" s="81"/>
      <c r="AT1373" s="81"/>
      <c r="AU1373" s="72"/>
      <c r="AV1373"/>
      <c r="AW1373"/>
      <c r="AX1373"/>
      <c r="AY1373"/>
      <c r="AZ1373" s="96">
        <f t="shared" si="434"/>
        <v>0</v>
      </c>
      <c r="BA1373" s="24" t="e">
        <f t="shared" si="435"/>
        <v>#N/A</v>
      </c>
      <c r="BB1373" s="24" t="e">
        <f t="shared" si="436"/>
        <v>#N/A</v>
      </c>
      <c r="BC1373" s="24" t="e">
        <f t="shared" si="437"/>
        <v>#N/A</v>
      </c>
      <c r="BD1373" s="24" t="e">
        <f t="shared" si="438"/>
        <v>#N/A</v>
      </c>
      <c r="BE1373"/>
      <c r="BF1373" t="e">
        <f t="shared" si="439"/>
        <v>#N/A</v>
      </c>
      <c r="BG1373" t="str">
        <f t="shared" si="440"/>
        <v>HDJ</v>
      </c>
      <c r="BH1373" s="20" t="e">
        <f t="shared" si="441"/>
        <v>#N/A</v>
      </c>
      <c r="BI1373" s="20" t="e">
        <f t="shared" si="442"/>
        <v>#N/A</v>
      </c>
      <c r="BJ1373" s="20" t="e">
        <f t="shared" si="443"/>
        <v>#N/A</v>
      </c>
      <c r="BK1373" s="20" t="e">
        <f t="shared" si="444"/>
        <v>#N/A</v>
      </c>
      <c r="BL1373" s="20" t="e">
        <f t="shared" si="445"/>
        <v>#N/A</v>
      </c>
      <c r="BM1373" s="20" t="e">
        <f t="shared" si="447"/>
        <v>#N/A</v>
      </c>
      <c r="BN1373" s="20" t="e">
        <f t="shared" si="446"/>
        <v>#N/A</v>
      </c>
    </row>
    <row r="1374" spans="1:66">
      <c r="A1374" s="92"/>
      <c r="B1374" s="90"/>
      <c r="C1374" s="90"/>
      <c r="D1374" s="93"/>
      <c r="E1374" s="93"/>
      <c r="F1374" s="93"/>
      <c r="G1374" s="93"/>
      <c r="H1374" s="93"/>
      <c r="I1374" s="93"/>
      <c r="J1374" s="93"/>
      <c r="K1374" s="93"/>
      <c r="L1374" s="92"/>
      <c r="M1374" s="93"/>
      <c r="N1374" s="91">
        <f t="shared" si="428"/>
        <v>0</v>
      </c>
      <c r="O1374" s="91" t="str">
        <f t="shared" si="429"/>
        <v/>
      </c>
      <c r="P1374" s="91" t="str">
        <f t="shared" si="430"/>
        <v/>
      </c>
      <c r="Q1374" s="91" t="str">
        <f t="shared" si="431"/>
        <v>HDJ</v>
      </c>
      <c r="R1374" s="82"/>
      <c r="S1374" s="95">
        <f t="shared" si="432"/>
        <v>0</v>
      </c>
      <c r="T1374" s="95">
        <f t="shared" si="433"/>
        <v>0</v>
      </c>
      <c r="U1374" s="79" t="e">
        <f>VLOOKUP($S1374,'Grille de Tarif OQN'!$B$2:$S$3603,U$1,0)</f>
        <v>#N/A</v>
      </c>
      <c r="V1374" s="79" t="e">
        <f>VLOOKUP($S1374,'Grille de Tarif OQN'!$B$2:$S$3603,V$1,0)</f>
        <v>#N/A</v>
      </c>
      <c r="W1374" s="79" t="e">
        <f>VLOOKUP($S1374,'Grille de Tarif OQN'!$B$2:$S$3603,W$1,0)</f>
        <v>#N/A</v>
      </c>
      <c r="X1374" s="79" t="e">
        <f>VLOOKUP($S1374,'Grille de Tarif OQN'!$B$2:$S$3603,X$1,0)</f>
        <v>#N/A</v>
      </c>
      <c r="Y1374" s="79" t="e">
        <f>VLOOKUP($S1374,'Grille de Tarif OQN'!$B$2:$S$3603,Y$1,0)</f>
        <v>#N/A</v>
      </c>
      <c r="Z1374" s="79" t="e">
        <f>VLOOKUP($S1374,'Grille de Tarif OQN'!$B$2:$S$3603,Z$1,0)</f>
        <v>#N/A</v>
      </c>
      <c r="AA1374" s="79" t="e">
        <f>VLOOKUP($S1374,'Grille de Tarif OQN'!$B$2:$S$3603,AA$1,0)</f>
        <v>#N/A</v>
      </c>
      <c r="AB1374" s="79" t="e">
        <f>VLOOKUP($S1374,'Grille de Tarif OQN'!$B$2:$S$3603,AB$1,0)</f>
        <v>#N/A</v>
      </c>
      <c r="AC1374" s="79" t="e">
        <f>VLOOKUP($S1374,'Grille de Tarif OQN'!$B$2:$S$3603,AC$1,0)</f>
        <v>#N/A</v>
      </c>
      <c r="AD1374" s="79" t="e">
        <f>VLOOKUP($S1374,'Grille de Tarif OQN'!$B$2:$S$3603,AD$1,0)</f>
        <v>#N/A</v>
      </c>
      <c r="AE1374" s="79" t="e">
        <f>VLOOKUP($S1374,'Grille de Tarif OQN'!$B$2:$S$3603,AE$1,0)</f>
        <v>#N/A</v>
      </c>
      <c r="AF1374" s="79" t="e">
        <f>VLOOKUP($S1374,'Grille de Tarif OQN'!$B$2:$S$3603,AF$1,0)</f>
        <v>#N/A</v>
      </c>
      <c r="AG1374" s="79" t="e">
        <f>VLOOKUP($S1374,'Grille de Tarif OQN'!$B$2:$S$3603,AG$1,0)</f>
        <v>#N/A</v>
      </c>
      <c r="AH1374" s="79" t="e">
        <f>VLOOKUP($S1374,'Grille de Tarif OQN'!$B$2:$S$3603,AH$1,0)</f>
        <v>#N/A</v>
      </c>
      <c r="AI1374" s="79" t="e">
        <f>VLOOKUP($S1374,'Grille de Tarif OQN'!$B$2:$S$3603,AI$1,0)</f>
        <v>#N/A</v>
      </c>
      <c r="AJ1374" s="79" t="e">
        <f>VLOOKUP($S1374,'Grille de Tarif OQN'!$B$2:$S$3603,AJ$1,0)</f>
        <v>#N/A</v>
      </c>
      <c r="AK1374" s="81"/>
      <c r="AL1374" s="81"/>
      <c r="AM1374" s="81"/>
      <c r="AN1374" s="81"/>
      <c r="AO1374" s="81"/>
      <c r="AP1374" s="81"/>
      <c r="AQ1374" s="81"/>
      <c r="AR1374" s="81"/>
      <c r="AS1374" s="81"/>
      <c r="AT1374" s="81"/>
      <c r="AU1374" s="72"/>
      <c r="AV1374"/>
      <c r="AW1374"/>
      <c r="AX1374"/>
      <c r="AY1374"/>
      <c r="AZ1374" s="96">
        <f t="shared" si="434"/>
        <v>0</v>
      </c>
      <c r="BA1374" s="24" t="e">
        <f t="shared" si="435"/>
        <v>#N/A</v>
      </c>
      <c r="BB1374" s="24" t="e">
        <f t="shared" si="436"/>
        <v>#N/A</v>
      </c>
      <c r="BC1374" s="24" t="e">
        <f t="shared" si="437"/>
        <v>#N/A</v>
      </c>
      <c r="BD1374" s="24" t="e">
        <f t="shared" si="438"/>
        <v>#N/A</v>
      </c>
      <c r="BE1374"/>
      <c r="BF1374" t="e">
        <f t="shared" si="439"/>
        <v>#N/A</v>
      </c>
      <c r="BG1374" t="str">
        <f t="shared" si="440"/>
        <v>HDJ</v>
      </c>
      <c r="BH1374" s="20" t="e">
        <f t="shared" si="441"/>
        <v>#N/A</v>
      </c>
      <c r="BI1374" s="20" t="e">
        <f t="shared" si="442"/>
        <v>#N/A</v>
      </c>
      <c r="BJ1374" s="20" t="e">
        <f t="shared" si="443"/>
        <v>#N/A</v>
      </c>
      <c r="BK1374" s="20" t="e">
        <f t="shared" si="444"/>
        <v>#N/A</v>
      </c>
      <c r="BL1374" s="20" t="e">
        <f t="shared" si="445"/>
        <v>#N/A</v>
      </c>
      <c r="BM1374" s="20" t="e">
        <f t="shared" si="447"/>
        <v>#N/A</v>
      </c>
      <c r="BN1374" s="20" t="e">
        <f t="shared" si="446"/>
        <v>#N/A</v>
      </c>
    </row>
    <row r="1375" spans="1:66">
      <c r="A1375" s="92"/>
      <c r="B1375" s="90"/>
      <c r="C1375" s="90"/>
      <c r="D1375" s="93"/>
      <c r="E1375" s="93"/>
      <c r="F1375" s="93"/>
      <c r="G1375" s="93"/>
      <c r="H1375" s="93"/>
      <c r="I1375" s="93"/>
      <c r="J1375" s="93"/>
      <c r="K1375" s="93"/>
      <c r="L1375" s="92"/>
      <c r="M1375" s="93"/>
      <c r="N1375" s="91">
        <f t="shared" si="428"/>
        <v>0</v>
      </c>
      <c r="O1375" s="91" t="str">
        <f t="shared" si="429"/>
        <v/>
      </c>
      <c r="P1375" s="91" t="str">
        <f t="shared" si="430"/>
        <v/>
      </c>
      <c r="Q1375" s="91" t="str">
        <f t="shared" si="431"/>
        <v>HDJ</v>
      </c>
      <c r="R1375" s="82"/>
      <c r="S1375" s="95">
        <f t="shared" si="432"/>
        <v>0</v>
      </c>
      <c r="T1375" s="95">
        <f t="shared" si="433"/>
        <v>0</v>
      </c>
      <c r="U1375" s="79" t="e">
        <f>VLOOKUP($S1375,'Grille de Tarif OQN'!$B$2:$S$3603,U$1,0)</f>
        <v>#N/A</v>
      </c>
      <c r="V1375" s="79" t="e">
        <f>VLOOKUP($S1375,'Grille de Tarif OQN'!$B$2:$S$3603,V$1,0)</f>
        <v>#N/A</v>
      </c>
      <c r="W1375" s="79" t="e">
        <f>VLOOKUP($S1375,'Grille de Tarif OQN'!$B$2:$S$3603,W$1,0)</f>
        <v>#N/A</v>
      </c>
      <c r="X1375" s="79" t="e">
        <f>VLOOKUP($S1375,'Grille de Tarif OQN'!$B$2:$S$3603,X$1,0)</f>
        <v>#N/A</v>
      </c>
      <c r="Y1375" s="79" t="e">
        <f>VLOOKUP($S1375,'Grille de Tarif OQN'!$B$2:$S$3603,Y$1,0)</f>
        <v>#N/A</v>
      </c>
      <c r="Z1375" s="79" t="e">
        <f>VLOOKUP($S1375,'Grille de Tarif OQN'!$B$2:$S$3603,Z$1,0)</f>
        <v>#N/A</v>
      </c>
      <c r="AA1375" s="79" t="e">
        <f>VLOOKUP($S1375,'Grille de Tarif OQN'!$B$2:$S$3603,AA$1,0)</f>
        <v>#N/A</v>
      </c>
      <c r="AB1375" s="79" t="e">
        <f>VLOOKUP($S1375,'Grille de Tarif OQN'!$B$2:$S$3603,AB$1,0)</f>
        <v>#N/A</v>
      </c>
      <c r="AC1375" s="79" t="e">
        <f>VLOOKUP($S1375,'Grille de Tarif OQN'!$B$2:$S$3603,AC$1,0)</f>
        <v>#N/A</v>
      </c>
      <c r="AD1375" s="79" t="e">
        <f>VLOOKUP($S1375,'Grille de Tarif OQN'!$B$2:$S$3603,AD$1,0)</f>
        <v>#N/A</v>
      </c>
      <c r="AE1375" s="79" t="e">
        <f>VLOOKUP($S1375,'Grille de Tarif OQN'!$B$2:$S$3603,AE$1,0)</f>
        <v>#N/A</v>
      </c>
      <c r="AF1375" s="79" t="e">
        <f>VLOOKUP($S1375,'Grille de Tarif OQN'!$B$2:$S$3603,AF$1,0)</f>
        <v>#N/A</v>
      </c>
      <c r="AG1375" s="79" t="e">
        <f>VLOOKUP($S1375,'Grille de Tarif OQN'!$B$2:$S$3603,AG$1,0)</f>
        <v>#N/A</v>
      </c>
      <c r="AH1375" s="79" t="e">
        <f>VLOOKUP($S1375,'Grille de Tarif OQN'!$B$2:$S$3603,AH$1,0)</f>
        <v>#N/A</v>
      </c>
      <c r="AI1375" s="79" t="e">
        <f>VLOOKUP($S1375,'Grille de Tarif OQN'!$B$2:$S$3603,AI$1,0)</f>
        <v>#N/A</v>
      </c>
      <c r="AJ1375" s="79" t="e">
        <f>VLOOKUP($S1375,'Grille de Tarif OQN'!$B$2:$S$3603,AJ$1,0)</f>
        <v>#N/A</v>
      </c>
      <c r="AK1375" s="81"/>
      <c r="AL1375" s="81"/>
      <c r="AM1375" s="81"/>
      <c r="AN1375" s="81"/>
      <c r="AO1375" s="81"/>
      <c r="AP1375" s="81"/>
      <c r="AQ1375" s="81"/>
      <c r="AR1375" s="81"/>
      <c r="AS1375" s="81"/>
      <c r="AT1375" s="81"/>
      <c r="AU1375" s="72"/>
      <c r="AV1375"/>
      <c r="AW1375"/>
      <c r="AX1375"/>
      <c r="AY1375"/>
      <c r="AZ1375" s="96">
        <f t="shared" si="434"/>
        <v>0</v>
      </c>
      <c r="BA1375" s="24" t="e">
        <f t="shared" si="435"/>
        <v>#N/A</v>
      </c>
      <c r="BB1375" s="24" t="e">
        <f t="shared" si="436"/>
        <v>#N/A</v>
      </c>
      <c r="BC1375" s="24" t="e">
        <f t="shared" si="437"/>
        <v>#N/A</v>
      </c>
      <c r="BD1375" s="24" t="e">
        <f t="shared" si="438"/>
        <v>#N/A</v>
      </c>
      <c r="BE1375"/>
      <c r="BF1375" t="e">
        <f t="shared" si="439"/>
        <v>#N/A</v>
      </c>
      <c r="BG1375" t="str">
        <f t="shared" si="440"/>
        <v>HDJ</v>
      </c>
      <c r="BH1375" s="20" t="e">
        <f t="shared" si="441"/>
        <v>#N/A</v>
      </c>
      <c r="BI1375" s="20" t="e">
        <f t="shared" si="442"/>
        <v>#N/A</v>
      </c>
      <c r="BJ1375" s="20" t="e">
        <f t="shared" si="443"/>
        <v>#N/A</v>
      </c>
      <c r="BK1375" s="20" t="e">
        <f t="shared" si="444"/>
        <v>#N/A</v>
      </c>
      <c r="BL1375" s="20" t="e">
        <f t="shared" si="445"/>
        <v>#N/A</v>
      </c>
      <c r="BM1375" s="20" t="e">
        <f t="shared" si="447"/>
        <v>#N/A</v>
      </c>
      <c r="BN1375" s="20" t="e">
        <f t="shared" si="446"/>
        <v>#N/A</v>
      </c>
    </row>
    <row r="1376" spans="1:66">
      <c r="A1376" s="92"/>
      <c r="B1376" s="90"/>
      <c r="C1376" s="90"/>
      <c r="D1376" s="93"/>
      <c r="E1376" s="93"/>
      <c r="F1376" s="93"/>
      <c r="G1376" s="93"/>
      <c r="H1376" s="93"/>
      <c r="I1376" s="93"/>
      <c r="J1376" s="93"/>
      <c r="K1376" s="93"/>
      <c r="L1376" s="92"/>
      <c r="M1376" s="93"/>
      <c r="N1376" s="91">
        <f t="shared" si="428"/>
        <v>0</v>
      </c>
      <c r="O1376" s="91" t="str">
        <f t="shared" si="429"/>
        <v/>
      </c>
      <c r="P1376" s="91" t="str">
        <f t="shared" si="430"/>
        <v/>
      </c>
      <c r="Q1376" s="91" t="str">
        <f t="shared" si="431"/>
        <v>HDJ</v>
      </c>
      <c r="R1376" s="82"/>
      <c r="S1376" s="95">
        <f t="shared" si="432"/>
        <v>0</v>
      </c>
      <c r="T1376" s="95">
        <f t="shared" si="433"/>
        <v>0</v>
      </c>
      <c r="U1376" s="79" t="e">
        <f>VLOOKUP($S1376,'Grille de Tarif OQN'!$B$2:$S$3603,U$1,0)</f>
        <v>#N/A</v>
      </c>
      <c r="V1376" s="79" t="e">
        <f>VLOOKUP($S1376,'Grille de Tarif OQN'!$B$2:$S$3603,V$1,0)</f>
        <v>#N/A</v>
      </c>
      <c r="W1376" s="79" t="e">
        <f>VLOOKUP($S1376,'Grille de Tarif OQN'!$B$2:$S$3603,W$1,0)</f>
        <v>#N/A</v>
      </c>
      <c r="X1376" s="79" t="e">
        <f>VLOOKUP($S1376,'Grille de Tarif OQN'!$B$2:$S$3603,X$1,0)</f>
        <v>#N/A</v>
      </c>
      <c r="Y1376" s="79" t="e">
        <f>VLOOKUP($S1376,'Grille de Tarif OQN'!$B$2:$S$3603,Y$1,0)</f>
        <v>#N/A</v>
      </c>
      <c r="Z1376" s="79" t="e">
        <f>VLOOKUP($S1376,'Grille de Tarif OQN'!$B$2:$S$3603,Z$1,0)</f>
        <v>#N/A</v>
      </c>
      <c r="AA1376" s="79" t="e">
        <f>VLOOKUP($S1376,'Grille de Tarif OQN'!$B$2:$S$3603,AA$1,0)</f>
        <v>#N/A</v>
      </c>
      <c r="AB1376" s="79" t="e">
        <f>VLOOKUP($S1376,'Grille de Tarif OQN'!$B$2:$S$3603,AB$1,0)</f>
        <v>#N/A</v>
      </c>
      <c r="AC1376" s="79" t="e">
        <f>VLOOKUP($S1376,'Grille de Tarif OQN'!$B$2:$S$3603,AC$1,0)</f>
        <v>#N/A</v>
      </c>
      <c r="AD1376" s="79" t="e">
        <f>VLOOKUP($S1376,'Grille de Tarif OQN'!$B$2:$S$3603,AD$1,0)</f>
        <v>#N/A</v>
      </c>
      <c r="AE1376" s="79" t="e">
        <f>VLOOKUP($S1376,'Grille de Tarif OQN'!$B$2:$S$3603,AE$1,0)</f>
        <v>#N/A</v>
      </c>
      <c r="AF1376" s="79" t="e">
        <f>VLOOKUP($S1376,'Grille de Tarif OQN'!$B$2:$S$3603,AF$1,0)</f>
        <v>#N/A</v>
      </c>
      <c r="AG1376" s="79" t="e">
        <f>VLOOKUP($S1376,'Grille de Tarif OQN'!$B$2:$S$3603,AG$1,0)</f>
        <v>#N/A</v>
      </c>
      <c r="AH1376" s="79" t="e">
        <f>VLOOKUP($S1376,'Grille de Tarif OQN'!$B$2:$S$3603,AH$1,0)</f>
        <v>#N/A</v>
      </c>
      <c r="AI1376" s="79" t="e">
        <f>VLOOKUP($S1376,'Grille de Tarif OQN'!$B$2:$S$3603,AI$1,0)</f>
        <v>#N/A</v>
      </c>
      <c r="AJ1376" s="79" t="e">
        <f>VLOOKUP($S1376,'Grille de Tarif OQN'!$B$2:$S$3603,AJ$1,0)</f>
        <v>#N/A</v>
      </c>
      <c r="AK1376" s="81"/>
      <c r="AL1376" s="81"/>
      <c r="AM1376" s="81"/>
      <c r="AN1376" s="81"/>
      <c r="AO1376" s="81"/>
      <c r="AP1376" s="81"/>
      <c r="AQ1376" s="81"/>
      <c r="AR1376" s="81"/>
      <c r="AS1376" s="81"/>
      <c r="AT1376" s="81"/>
      <c r="AU1376" s="72"/>
      <c r="AV1376"/>
      <c r="AW1376"/>
      <c r="AX1376"/>
      <c r="AY1376"/>
      <c r="AZ1376" s="96">
        <f t="shared" si="434"/>
        <v>0</v>
      </c>
      <c r="BA1376" s="24" t="e">
        <f t="shared" si="435"/>
        <v>#N/A</v>
      </c>
      <c r="BB1376" s="24" t="e">
        <f t="shared" si="436"/>
        <v>#N/A</v>
      </c>
      <c r="BC1376" s="24" t="e">
        <f t="shared" si="437"/>
        <v>#N/A</v>
      </c>
      <c r="BD1376" s="24" t="e">
        <f t="shared" si="438"/>
        <v>#N/A</v>
      </c>
      <c r="BE1376"/>
      <c r="BF1376" t="e">
        <f t="shared" si="439"/>
        <v>#N/A</v>
      </c>
      <c r="BG1376" t="str">
        <f t="shared" si="440"/>
        <v>HDJ</v>
      </c>
      <c r="BH1376" s="20" t="e">
        <f t="shared" si="441"/>
        <v>#N/A</v>
      </c>
      <c r="BI1376" s="20" t="e">
        <f t="shared" si="442"/>
        <v>#N/A</v>
      </c>
      <c r="BJ1376" s="20" t="e">
        <f t="shared" si="443"/>
        <v>#N/A</v>
      </c>
      <c r="BK1376" s="20" t="e">
        <f t="shared" si="444"/>
        <v>#N/A</v>
      </c>
      <c r="BL1376" s="20" t="e">
        <f t="shared" si="445"/>
        <v>#N/A</v>
      </c>
      <c r="BM1376" s="20" t="e">
        <f t="shared" si="447"/>
        <v>#N/A</v>
      </c>
      <c r="BN1376" s="20" t="e">
        <f t="shared" si="446"/>
        <v>#N/A</v>
      </c>
    </row>
    <row r="1377" spans="1:66">
      <c r="A1377" s="92"/>
      <c r="B1377" s="90"/>
      <c r="C1377" s="90"/>
      <c r="D1377" s="93"/>
      <c r="E1377" s="93"/>
      <c r="F1377" s="93"/>
      <c r="G1377" s="93"/>
      <c r="H1377" s="93"/>
      <c r="I1377" s="93"/>
      <c r="J1377" s="93"/>
      <c r="K1377" s="93"/>
      <c r="L1377" s="92"/>
      <c r="M1377" s="93"/>
      <c r="N1377" s="91">
        <f t="shared" si="428"/>
        <v>0</v>
      </c>
      <c r="O1377" s="91" t="str">
        <f t="shared" si="429"/>
        <v/>
      </c>
      <c r="P1377" s="91" t="str">
        <f t="shared" si="430"/>
        <v/>
      </c>
      <c r="Q1377" s="91" t="str">
        <f t="shared" si="431"/>
        <v>HDJ</v>
      </c>
      <c r="R1377" s="82"/>
      <c r="S1377" s="95">
        <f t="shared" si="432"/>
        <v>0</v>
      </c>
      <c r="T1377" s="95">
        <f t="shared" si="433"/>
        <v>0</v>
      </c>
      <c r="U1377" s="79" t="e">
        <f>VLOOKUP($S1377,'Grille de Tarif OQN'!$B$2:$S$3603,U$1,0)</f>
        <v>#N/A</v>
      </c>
      <c r="V1377" s="79" t="e">
        <f>VLOOKUP($S1377,'Grille de Tarif OQN'!$B$2:$S$3603,V$1,0)</f>
        <v>#N/A</v>
      </c>
      <c r="W1377" s="79" t="e">
        <f>VLOOKUP($S1377,'Grille de Tarif OQN'!$B$2:$S$3603,W$1,0)</f>
        <v>#N/A</v>
      </c>
      <c r="X1377" s="79" t="e">
        <f>VLOOKUP($S1377,'Grille de Tarif OQN'!$B$2:$S$3603,X$1,0)</f>
        <v>#N/A</v>
      </c>
      <c r="Y1377" s="79" t="e">
        <f>VLOOKUP($S1377,'Grille de Tarif OQN'!$B$2:$S$3603,Y$1,0)</f>
        <v>#N/A</v>
      </c>
      <c r="Z1377" s="79" t="e">
        <f>VLOOKUP($S1377,'Grille de Tarif OQN'!$B$2:$S$3603,Z$1,0)</f>
        <v>#N/A</v>
      </c>
      <c r="AA1377" s="79" t="e">
        <f>VLOOKUP($S1377,'Grille de Tarif OQN'!$B$2:$S$3603,AA$1,0)</f>
        <v>#N/A</v>
      </c>
      <c r="AB1377" s="79" t="e">
        <f>VLOOKUP($S1377,'Grille de Tarif OQN'!$B$2:$S$3603,AB$1,0)</f>
        <v>#N/A</v>
      </c>
      <c r="AC1377" s="79" t="e">
        <f>VLOOKUP($S1377,'Grille de Tarif OQN'!$B$2:$S$3603,AC$1,0)</f>
        <v>#N/A</v>
      </c>
      <c r="AD1377" s="79" t="e">
        <f>VLOOKUP($S1377,'Grille de Tarif OQN'!$B$2:$S$3603,AD$1,0)</f>
        <v>#N/A</v>
      </c>
      <c r="AE1377" s="79" t="e">
        <f>VLOOKUP($S1377,'Grille de Tarif OQN'!$B$2:$S$3603,AE$1,0)</f>
        <v>#N/A</v>
      </c>
      <c r="AF1377" s="79" t="e">
        <f>VLOOKUP($S1377,'Grille de Tarif OQN'!$B$2:$S$3603,AF$1,0)</f>
        <v>#N/A</v>
      </c>
      <c r="AG1377" s="79" t="e">
        <f>VLOOKUP($S1377,'Grille de Tarif OQN'!$B$2:$S$3603,AG$1,0)</f>
        <v>#N/A</v>
      </c>
      <c r="AH1377" s="79" t="e">
        <f>VLOOKUP($S1377,'Grille de Tarif OQN'!$B$2:$S$3603,AH$1,0)</f>
        <v>#N/A</v>
      </c>
      <c r="AI1377" s="79" t="e">
        <f>VLOOKUP($S1377,'Grille de Tarif OQN'!$B$2:$S$3603,AI$1,0)</f>
        <v>#N/A</v>
      </c>
      <c r="AJ1377" s="79" t="e">
        <f>VLOOKUP($S1377,'Grille de Tarif OQN'!$B$2:$S$3603,AJ$1,0)</f>
        <v>#N/A</v>
      </c>
      <c r="AK1377" s="81"/>
      <c r="AL1377" s="81"/>
      <c r="AM1377" s="81"/>
      <c r="AN1377" s="81"/>
      <c r="AO1377" s="81"/>
      <c r="AP1377" s="81"/>
      <c r="AQ1377" s="81"/>
      <c r="AR1377" s="81"/>
      <c r="AS1377" s="81"/>
      <c r="AT1377" s="81"/>
      <c r="AU1377" s="72"/>
      <c r="AV1377"/>
      <c r="AW1377"/>
      <c r="AX1377"/>
      <c r="AY1377"/>
      <c r="AZ1377" s="96">
        <f t="shared" si="434"/>
        <v>0</v>
      </c>
      <c r="BA1377" s="24" t="e">
        <f t="shared" si="435"/>
        <v>#N/A</v>
      </c>
      <c r="BB1377" s="24" t="e">
        <f t="shared" si="436"/>
        <v>#N/A</v>
      </c>
      <c r="BC1377" s="24" t="e">
        <f t="shared" si="437"/>
        <v>#N/A</v>
      </c>
      <c r="BD1377" s="24" t="e">
        <f t="shared" si="438"/>
        <v>#N/A</v>
      </c>
      <c r="BE1377"/>
      <c r="BF1377" t="e">
        <f t="shared" si="439"/>
        <v>#N/A</v>
      </c>
      <c r="BG1377" t="str">
        <f t="shared" si="440"/>
        <v>HDJ</v>
      </c>
      <c r="BH1377" s="20" t="e">
        <f t="shared" si="441"/>
        <v>#N/A</v>
      </c>
      <c r="BI1377" s="20" t="e">
        <f t="shared" si="442"/>
        <v>#N/A</v>
      </c>
      <c r="BJ1377" s="20" t="e">
        <f t="shared" si="443"/>
        <v>#N/A</v>
      </c>
      <c r="BK1377" s="20" t="e">
        <f t="shared" si="444"/>
        <v>#N/A</v>
      </c>
      <c r="BL1377" s="20" t="e">
        <f t="shared" si="445"/>
        <v>#N/A</v>
      </c>
      <c r="BM1377" s="20" t="e">
        <f t="shared" si="447"/>
        <v>#N/A</v>
      </c>
      <c r="BN1377" s="20" t="e">
        <f t="shared" si="446"/>
        <v>#N/A</v>
      </c>
    </row>
    <row r="1378" spans="1:66">
      <c r="A1378" s="92"/>
      <c r="B1378" s="90"/>
      <c r="C1378" s="90"/>
      <c r="D1378" s="93"/>
      <c r="E1378" s="93"/>
      <c r="F1378" s="93"/>
      <c r="G1378" s="93"/>
      <c r="H1378" s="93"/>
      <c r="I1378" s="93"/>
      <c r="J1378" s="93"/>
      <c r="K1378" s="93"/>
      <c r="L1378" s="92"/>
      <c r="M1378" s="93"/>
      <c r="N1378" s="91">
        <f t="shared" si="428"/>
        <v>0</v>
      </c>
      <c r="O1378" s="91" t="str">
        <f t="shared" si="429"/>
        <v/>
      </c>
      <c r="P1378" s="91" t="str">
        <f t="shared" si="430"/>
        <v/>
      </c>
      <c r="Q1378" s="91" t="str">
        <f t="shared" si="431"/>
        <v>HDJ</v>
      </c>
      <c r="R1378" s="82"/>
      <c r="S1378" s="95">
        <f t="shared" si="432"/>
        <v>0</v>
      </c>
      <c r="T1378" s="95">
        <f t="shared" si="433"/>
        <v>0</v>
      </c>
      <c r="U1378" s="79" t="e">
        <f>VLOOKUP($S1378,'Grille de Tarif OQN'!$B$2:$S$3603,U$1,0)</f>
        <v>#N/A</v>
      </c>
      <c r="V1378" s="79" t="e">
        <f>VLOOKUP($S1378,'Grille de Tarif OQN'!$B$2:$S$3603,V$1,0)</f>
        <v>#N/A</v>
      </c>
      <c r="W1378" s="79" t="e">
        <f>VLOOKUP($S1378,'Grille de Tarif OQN'!$B$2:$S$3603,W$1,0)</f>
        <v>#N/A</v>
      </c>
      <c r="X1378" s="79" t="e">
        <f>VLOOKUP($S1378,'Grille de Tarif OQN'!$B$2:$S$3603,X$1,0)</f>
        <v>#N/A</v>
      </c>
      <c r="Y1378" s="79" t="e">
        <f>VLOOKUP($S1378,'Grille de Tarif OQN'!$B$2:$S$3603,Y$1,0)</f>
        <v>#N/A</v>
      </c>
      <c r="Z1378" s="79" t="e">
        <f>VLOOKUP($S1378,'Grille de Tarif OQN'!$B$2:$S$3603,Z$1,0)</f>
        <v>#N/A</v>
      </c>
      <c r="AA1378" s="79" t="e">
        <f>VLOOKUP($S1378,'Grille de Tarif OQN'!$B$2:$S$3603,AA$1,0)</f>
        <v>#N/A</v>
      </c>
      <c r="AB1378" s="79" t="e">
        <f>VLOOKUP($S1378,'Grille de Tarif OQN'!$B$2:$S$3603,AB$1,0)</f>
        <v>#N/A</v>
      </c>
      <c r="AC1378" s="79" t="e">
        <f>VLOOKUP($S1378,'Grille de Tarif OQN'!$B$2:$S$3603,AC$1,0)</f>
        <v>#N/A</v>
      </c>
      <c r="AD1378" s="79" t="e">
        <f>VLOOKUP($S1378,'Grille de Tarif OQN'!$B$2:$S$3603,AD$1,0)</f>
        <v>#N/A</v>
      </c>
      <c r="AE1378" s="79" t="e">
        <f>VLOOKUP($S1378,'Grille de Tarif OQN'!$B$2:$S$3603,AE$1,0)</f>
        <v>#N/A</v>
      </c>
      <c r="AF1378" s="79" t="e">
        <f>VLOOKUP($S1378,'Grille de Tarif OQN'!$B$2:$S$3603,AF$1,0)</f>
        <v>#N/A</v>
      </c>
      <c r="AG1378" s="79" t="e">
        <f>VLOOKUP($S1378,'Grille de Tarif OQN'!$B$2:$S$3603,AG$1,0)</f>
        <v>#N/A</v>
      </c>
      <c r="AH1378" s="79" t="e">
        <f>VLOOKUP($S1378,'Grille de Tarif OQN'!$B$2:$S$3603,AH$1,0)</f>
        <v>#N/A</v>
      </c>
      <c r="AI1378" s="79" t="e">
        <f>VLOOKUP($S1378,'Grille de Tarif OQN'!$B$2:$S$3603,AI$1,0)</f>
        <v>#N/A</v>
      </c>
      <c r="AJ1378" s="79" t="e">
        <f>VLOOKUP($S1378,'Grille de Tarif OQN'!$B$2:$S$3603,AJ$1,0)</f>
        <v>#N/A</v>
      </c>
      <c r="AK1378" s="81"/>
      <c r="AL1378" s="81"/>
      <c r="AM1378" s="81"/>
      <c r="AN1378" s="81"/>
      <c r="AO1378" s="81"/>
      <c r="AP1378" s="81"/>
      <c r="AQ1378" s="81"/>
      <c r="AR1378" s="81"/>
      <c r="AS1378" s="81"/>
      <c r="AT1378" s="81"/>
      <c r="AU1378" s="72"/>
      <c r="AV1378"/>
      <c r="AW1378"/>
      <c r="AX1378"/>
      <c r="AY1378"/>
      <c r="AZ1378" s="96">
        <f t="shared" si="434"/>
        <v>0</v>
      </c>
      <c r="BA1378" s="24" t="e">
        <f t="shared" si="435"/>
        <v>#N/A</v>
      </c>
      <c r="BB1378" s="24" t="e">
        <f t="shared" si="436"/>
        <v>#N/A</v>
      </c>
      <c r="BC1378" s="24" t="e">
        <f t="shared" si="437"/>
        <v>#N/A</v>
      </c>
      <c r="BD1378" s="24" t="e">
        <f t="shared" si="438"/>
        <v>#N/A</v>
      </c>
      <c r="BE1378"/>
      <c r="BF1378" t="e">
        <f t="shared" si="439"/>
        <v>#N/A</v>
      </c>
      <c r="BG1378" t="str">
        <f t="shared" si="440"/>
        <v>HDJ</v>
      </c>
      <c r="BH1378" s="20" t="e">
        <f t="shared" si="441"/>
        <v>#N/A</v>
      </c>
      <c r="BI1378" s="20" t="e">
        <f t="shared" si="442"/>
        <v>#N/A</v>
      </c>
      <c r="BJ1378" s="20" t="e">
        <f t="shared" si="443"/>
        <v>#N/A</v>
      </c>
      <c r="BK1378" s="20" t="e">
        <f t="shared" si="444"/>
        <v>#N/A</v>
      </c>
      <c r="BL1378" s="20" t="e">
        <f t="shared" si="445"/>
        <v>#N/A</v>
      </c>
      <c r="BM1378" s="20" t="e">
        <f t="shared" si="447"/>
        <v>#N/A</v>
      </c>
      <c r="BN1378" s="20" t="e">
        <f t="shared" si="446"/>
        <v>#N/A</v>
      </c>
    </row>
    <row r="1379" spans="1:66">
      <c r="A1379" s="92"/>
      <c r="B1379" s="90"/>
      <c r="C1379" s="90"/>
      <c r="D1379" s="93"/>
      <c r="E1379" s="93"/>
      <c r="F1379" s="93"/>
      <c r="G1379" s="93"/>
      <c r="H1379" s="93"/>
      <c r="I1379" s="93"/>
      <c r="J1379" s="93"/>
      <c r="K1379" s="93"/>
      <c r="L1379" s="92"/>
      <c r="M1379" s="93"/>
      <c r="N1379" s="91">
        <f t="shared" si="428"/>
        <v>0</v>
      </c>
      <c r="O1379" s="91" t="str">
        <f t="shared" si="429"/>
        <v/>
      </c>
      <c r="P1379" s="91" t="str">
        <f t="shared" si="430"/>
        <v/>
      </c>
      <c r="Q1379" s="91" t="str">
        <f t="shared" si="431"/>
        <v>HDJ</v>
      </c>
      <c r="R1379" s="82"/>
      <c r="S1379" s="95">
        <f t="shared" si="432"/>
        <v>0</v>
      </c>
      <c r="T1379" s="95">
        <f t="shared" si="433"/>
        <v>0</v>
      </c>
      <c r="U1379" s="79" t="e">
        <f>VLOOKUP($S1379,'Grille de Tarif OQN'!$B$2:$S$3603,U$1,0)</f>
        <v>#N/A</v>
      </c>
      <c r="V1379" s="79" t="e">
        <f>VLOOKUP($S1379,'Grille de Tarif OQN'!$B$2:$S$3603,V$1,0)</f>
        <v>#N/A</v>
      </c>
      <c r="W1379" s="79" t="e">
        <f>VLOOKUP($S1379,'Grille de Tarif OQN'!$B$2:$S$3603,W$1,0)</f>
        <v>#N/A</v>
      </c>
      <c r="X1379" s="79" t="e">
        <f>VLOOKUP($S1379,'Grille de Tarif OQN'!$B$2:$S$3603,X$1,0)</f>
        <v>#N/A</v>
      </c>
      <c r="Y1379" s="79" t="e">
        <f>VLOOKUP($S1379,'Grille de Tarif OQN'!$B$2:$S$3603,Y$1,0)</f>
        <v>#N/A</v>
      </c>
      <c r="Z1379" s="79" t="e">
        <f>VLOOKUP($S1379,'Grille de Tarif OQN'!$B$2:$S$3603,Z$1,0)</f>
        <v>#N/A</v>
      </c>
      <c r="AA1379" s="79" t="e">
        <f>VLOOKUP($S1379,'Grille de Tarif OQN'!$B$2:$S$3603,AA$1,0)</f>
        <v>#N/A</v>
      </c>
      <c r="AB1379" s="79" t="e">
        <f>VLOOKUP($S1379,'Grille de Tarif OQN'!$B$2:$S$3603,AB$1,0)</f>
        <v>#N/A</v>
      </c>
      <c r="AC1379" s="79" t="e">
        <f>VLOOKUP($S1379,'Grille de Tarif OQN'!$B$2:$S$3603,AC$1,0)</f>
        <v>#N/A</v>
      </c>
      <c r="AD1379" s="79" t="e">
        <f>VLOOKUP($S1379,'Grille de Tarif OQN'!$B$2:$S$3603,AD$1,0)</f>
        <v>#N/A</v>
      </c>
      <c r="AE1379" s="79" t="e">
        <f>VLOOKUP($S1379,'Grille de Tarif OQN'!$B$2:$S$3603,AE$1,0)</f>
        <v>#N/A</v>
      </c>
      <c r="AF1379" s="79" t="e">
        <f>VLOOKUP($S1379,'Grille de Tarif OQN'!$B$2:$S$3603,AF$1,0)</f>
        <v>#N/A</v>
      </c>
      <c r="AG1379" s="79" t="e">
        <f>VLOOKUP($S1379,'Grille de Tarif OQN'!$B$2:$S$3603,AG$1,0)</f>
        <v>#N/A</v>
      </c>
      <c r="AH1379" s="79" t="e">
        <f>VLOOKUP($S1379,'Grille de Tarif OQN'!$B$2:$S$3603,AH$1,0)</f>
        <v>#N/A</v>
      </c>
      <c r="AI1379" s="79" t="e">
        <f>VLOOKUP($S1379,'Grille de Tarif OQN'!$B$2:$S$3603,AI$1,0)</f>
        <v>#N/A</v>
      </c>
      <c r="AJ1379" s="79" t="e">
        <f>VLOOKUP($S1379,'Grille de Tarif OQN'!$B$2:$S$3603,AJ$1,0)</f>
        <v>#N/A</v>
      </c>
      <c r="AK1379" s="81"/>
      <c r="AL1379" s="81"/>
      <c r="AM1379" s="81"/>
      <c r="AN1379" s="81"/>
      <c r="AO1379" s="81"/>
      <c r="AP1379" s="81"/>
      <c r="AQ1379" s="81"/>
      <c r="AR1379" s="81"/>
      <c r="AS1379" s="81"/>
      <c r="AT1379" s="81"/>
      <c r="AU1379" s="72"/>
      <c r="AV1379"/>
      <c r="AW1379"/>
      <c r="AX1379"/>
      <c r="AY1379"/>
      <c r="AZ1379" s="96">
        <f t="shared" si="434"/>
        <v>0</v>
      </c>
      <c r="BA1379" s="24" t="e">
        <f t="shared" si="435"/>
        <v>#N/A</v>
      </c>
      <c r="BB1379" s="24" t="e">
        <f t="shared" si="436"/>
        <v>#N/A</v>
      </c>
      <c r="BC1379" s="24" t="e">
        <f t="shared" si="437"/>
        <v>#N/A</v>
      </c>
      <c r="BD1379" s="24" t="e">
        <f t="shared" si="438"/>
        <v>#N/A</v>
      </c>
      <c r="BE1379"/>
      <c r="BF1379" t="e">
        <f t="shared" si="439"/>
        <v>#N/A</v>
      </c>
      <c r="BG1379" t="str">
        <f t="shared" si="440"/>
        <v>HDJ</v>
      </c>
      <c r="BH1379" s="20" t="e">
        <f t="shared" si="441"/>
        <v>#N/A</v>
      </c>
      <c r="BI1379" s="20" t="e">
        <f t="shared" si="442"/>
        <v>#N/A</v>
      </c>
      <c r="BJ1379" s="20" t="e">
        <f t="shared" si="443"/>
        <v>#N/A</v>
      </c>
      <c r="BK1379" s="20" t="e">
        <f t="shared" si="444"/>
        <v>#N/A</v>
      </c>
      <c r="BL1379" s="20" t="e">
        <f t="shared" si="445"/>
        <v>#N/A</v>
      </c>
      <c r="BM1379" s="20" t="e">
        <f t="shared" si="447"/>
        <v>#N/A</v>
      </c>
      <c r="BN1379" s="20" t="e">
        <f t="shared" si="446"/>
        <v>#N/A</v>
      </c>
    </row>
    <row r="1380" spans="1:66">
      <c r="A1380" s="92"/>
      <c r="B1380" s="90"/>
      <c r="C1380" s="90"/>
      <c r="D1380" s="93"/>
      <c r="E1380" s="93"/>
      <c r="F1380" s="93"/>
      <c r="G1380" s="93"/>
      <c r="H1380" s="93"/>
      <c r="I1380" s="93"/>
      <c r="J1380" s="93"/>
      <c r="K1380" s="93"/>
      <c r="L1380" s="92"/>
      <c r="M1380" s="93"/>
      <c r="N1380" s="91">
        <f t="shared" si="428"/>
        <v>0</v>
      </c>
      <c r="O1380" s="91" t="str">
        <f t="shared" si="429"/>
        <v/>
      </c>
      <c r="P1380" s="91" t="str">
        <f t="shared" si="430"/>
        <v/>
      </c>
      <c r="Q1380" s="91" t="str">
        <f t="shared" si="431"/>
        <v>HDJ</v>
      </c>
      <c r="R1380" s="82"/>
      <c r="S1380" s="95">
        <f t="shared" si="432"/>
        <v>0</v>
      </c>
      <c r="T1380" s="95">
        <f t="shared" si="433"/>
        <v>0</v>
      </c>
      <c r="U1380" s="79" t="e">
        <f>VLOOKUP($S1380,'Grille de Tarif OQN'!$B$2:$S$3603,U$1,0)</f>
        <v>#N/A</v>
      </c>
      <c r="V1380" s="79" t="e">
        <f>VLOOKUP($S1380,'Grille de Tarif OQN'!$B$2:$S$3603,V$1,0)</f>
        <v>#N/A</v>
      </c>
      <c r="W1380" s="79" t="e">
        <f>VLOOKUP($S1380,'Grille de Tarif OQN'!$B$2:$S$3603,W$1,0)</f>
        <v>#N/A</v>
      </c>
      <c r="X1380" s="79" t="e">
        <f>VLOOKUP($S1380,'Grille de Tarif OQN'!$B$2:$S$3603,X$1,0)</f>
        <v>#N/A</v>
      </c>
      <c r="Y1380" s="79" t="e">
        <f>VLOOKUP($S1380,'Grille de Tarif OQN'!$B$2:$S$3603,Y$1,0)</f>
        <v>#N/A</v>
      </c>
      <c r="Z1380" s="79" t="e">
        <f>VLOOKUP($S1380,'Grille de Tarif OQN'!$B$2:$S$3603,Z$1,0)</f>
        <v>#N/A</v>
      </c>
      <c r="AA1380" s="79" t="e">
        <f>VLOOKUP($S1380,'Grille de Tarif OQN'!$B$2:$S$3603,AA$1,0)</f>
        <v>#N/A</v>
      </c>
      <c r="AB1380" s="79" t="e">
        <f>VLOOKUP($S1380,'Grille de Tarif OQN'!$B$2:$S$3603,AB$1,0)</f>
        <v>#N/A</v>
      </c>
      <c r="AC1380" s="79" t="e">
        <f>VLOOKUP($S1380,'Grille de Tarif OQN'!$B$2:$S$3603,AC$1,0)</f>
        <v>#N/A</v>
      </c>
      <c r="AD1380" s="79" t="e">
        <f>VLOOKUP($S1380,'Grille de Tarif OQN'!$B$2:$S$3603,AD$1,0)</f>
        <v>#N/A</v>
      </c>
      <c r="AE1380" s="79" t="e">
        <f>VLOOKUP($S1380,'Grille de Tarif OQN'!$B$2:$S$3603,AE$1,0)</f>
        <v>#N/A</v>
      </c>
      <c r="AF1380" s="79" t="e">
        <f>VLOOKUP($S1380,'Grille de Tarif OQN'!$B$2:$S$3603,AF$1,0)</f>
        <v>#N/A</v>
      </c>
      <c r="AG1380" s="79" t="e">
        <f>VLOOKUP($S1380,'Grille de Tarif OQN'!$B$2:$S$3603,AG$1,0)</f>
        <v>#N/A</v>
      </c>
      <c r="AH1380" s="79" t="e">
        <f>VLOOKUP($S1380,'Grille de Tarif OQN'!$B$2:$S$3603,AH$1,0)</f>
        <v>#N/A</v>
      </c>
      <c r="AI1380" s="79" t="e">
        <f>VLOOKUP($S1380,'Grille de Tarif OQN'!$B$2:$S$3603,AI$1,0)</f>
        <v>#N/A</v>
      </c>
      <c r="AJ1380" s="79" t="e">
        <f>VLOOKUP($S1380,'Grille de Tarif OQN'!$B$2:$S$3603,AJ$1,0)</f>
        <v>#N/A</v>
      </c>
      <c r="AK1380" s="81"/>
      <c r="AL1380" s="81"/>
      <c r="AM1380" s="81"/>
      <c r="AN1380" s="81"/>
      <c r="AO1380" s="81"/>
      <c r="AP1380" s="81"/>
      <c r="AQ1380" s="81"/>
      <c r="AR1380" s="81"/>
      <c r="AS1380" s="81"/>
      <c r="AT1380" s="81"/>
      <c r="AU1380" s="72"/>
      <c r="AV1380"/>
      <c r="AW1380"/>
      <c r="AX1380"/>
      <c r="AY1380"/>
      <c r="AZ1380" s="96">
        <f t="shared" si="434"/>
        <v>0</v>
      </c>
      <c r="BA1380" s="24" t="e">
        <f t="shared" si="435"/>
        <v>#N/A</v>
      </c>
      <c r="BB1380" s="24" t="e">
        <f t="shared" si="436"/>
        <v>#N/A</v>
      </c>
      <c r="BC1380" s="24" t="e">
        <f t="shared" si="437"/>
        <v>#N/A</v>
      </c>
      <c r="BD1380" s="24" t="e">
        <f t="shared" si="438"/>
        <v>#N/A</v>
      </c>
      <c r="BE1380"/>
      <c r="BF1380" t="e">
        <f t="shared" si="439"/>
        <v>#N/A</v>
      </c>
      <c r="BG1380" t="str">
        <f t="shared" si="440"/>
        <v>HDJ</v>
      </c>
      <c r="BH1380" s="20" t="e">
        <f t="shared" si="441"/>
        <v>#N/A</v>
      </c>
      <c r="BI1380" s="20" t="e">
        <f t="shared" si="442"/>
        <v>#N/A</v>
      </c>
      <c r="BJ1380" s="20" t="e">
        <f t="shared" si="443"/>
        <v>#N/A</v>
      </c>
      <c r="BK1380" s="20" t="e">
        <f t="shared" si="444"/>
        <v>#N/A</v>
      </c>
      <c r="BL1380" s="20" t="e">
        <f t="shared" si="445"/>
        <v>#N/A</v>
      </c>
      <c r="BM1380" s="20" t="e">
        <f t="shared" si="447"/>
        <v>#N/A</v>
      </c>
      <c r="BN1380" s="20" t="e">
        <f t="shared" si="446"/>
        <v>#N/A</v>
      </c>
    </row>
    <row r="1381" spans="1:66">
      <c r="A1381" s="92"/>
      <c r="B1381" s="90"/>
      <c r="C1381" s="90"/>
      <c r="D1381" s="93"/>
      <c r="E1381" s="93"/>
      <c r="F1381" s="93"/>
      <c r="G1381" s="93"/>
      <c r="H1381" s="93"/>
      <c r="I1381" s="93"/>
      <c r="J1381" s="93"/>
      <c r="K1381" s="93"/>
      <c r="L1381" s="92"/>
      <c r="M1381" s="93"/>
      <c r="N1381" s="91">
        <f t="shared" si="428"/>
        <v>0</v>
      </c>
      <c r="O1381" s="91" t="str">
        <f t="shared" si="429"/>
        <v/>
      </c>
      <c r="P1381" s="91" t="str">
        <f t="shared" si="430"/>
        <v/>
      </c>
      <c r="Q1381" s="91" t="str">
        <f t="shared" si="431"/>
        <v>HDJ</v>
      </c>
      <c r="R1381" s="82"/>
      <c r="S1381" s="95">
        <f t="shared" si="432"/>
        <v>0</v>
      </c>
      <c r="T1381" s="95">
        <f t="shared" si="433"/>
        <v>0</v>
      </c>
      <c r="U1381" s="79" t="e">
        <f>VLOOKUP($S1381,'Grille de Tarif OQN'!$B$2:$S$3603,U$1,0)</f>
        <v>#N/A</v>
      </c>
      <c r="V1381" s="79" t="e">
        <f>VLOOKUP($S1381,'Grille de Tarif OQN'!$B$2:$S$3603,V$1,0)</f>
        <v>#N/A</v>
      </c>
      <c r="W1381" s="79" t="e">
        <f>VLOOKUP($S1381,'Grille de Tarif OQN'!$B$2:$S$3603,W$1,0)</f>
        <v>#N/A</v>
      </c>
      <c r="X1381" s="79" t="e">
        <f>VLOOKUP($S1381,'Grille de Tarif OQN'!$B$2:$S$3603,X$1,0)</f>
        <v>#N/A</v>
      </c>
      <c r="Y1381" s="79" t="e">
        <f>VLOOKUP($S1381,'Grille de Tarif OQN'!$B$2:$S$3603,Y$1,0)</f>
        <v>#N/A</v>
      </c>
      <c r="Z1381" s="79" t="e">
        <f>VLOOKUP($S1381,'Grille de Tarif OQN'!$B$2:$S$3603,Z$1,0)</f>
        <v>#N/A</v>
      </c>
      <c r="AA1381" s="79" t="e">
        <f>VLOOKUP($S1381,'Grille de Tarif OQN'!$B$2:$S$3603,AA$1,0)</f>
        <v>#N/A</v>
      </c>
      <c r="AB1381" s="79" t="e">
        <f>VLOOKUP($S1381,'Grille de Tarif OQN'!$B$2:$S$3603,AB$1,0)</f>
        <v>#N/A</v>
      </c>
      <c r="AC1381" s="79" t="e">
        <f>VLOOKUP($S1381,'Grille de Tarif OQN'!$B$2:$S$3603,AC$1,0)</f>
        <v>#N/A</v>
      </c>
      <c r="AD1381" s="79" t="e">
        <f>VLOOKUP($S1381,'Grille de Tarif OQN'!$B$2:$S$3603,AD$1,0)</f>
        <v>#N/A</v>
      </c>
      <c r="AE1381" s="79" t="e">
        <f>VLOOKUP($S1381,'Grille de Tarif OQN'!$B$2:$S$3603,AE$1,0)</f>
        <v>#N/A</v>
      </c>
      <c r="AF1381" s="79" t="e">
        <f>VLOOKUP($S1381,'Grille de Tarif OQN'!$B$2:$S$3603,AF$1,0)</f>
        <v>#N/A</v>
      </c>
      <c r="AG1381" s="79" t="e">
        <f>VLOOKUP($S1381,'Grille de Tarif OQN'!$B$2:$S$3603,AG$1,0)</f>
        <v>#N/A</v>
      </c>
      <c r="AH1381" s="79" t="e">
        <f>VLOOKUP($S1381,'Grille de Tarif OQN'!$B$2:$S$3603,AH$1,0)</f>
        <v>#N/A</v>
      </c>
      <c r="AI1381" s="79" t="e">
        <f>VLOOKUP($S1381,'Grille de Tarif OQN'!$B$2:$S$3603,AI$1,0)</f>
        <v>#N/A</v>
      </c>
      <c r="AJ1381" s="79" t="e">
        <f>VLOOKUP($S1381,'Grille de Tarif OQN'!$B$2:$S$3603,AJ$1,0)</f>
        <v>#N/A</v>
      </c>
      <c r="AK1381" s="81"/>
      <c r="AL1381" s="81"/>
      <c r="AM1381" s="81"/>
      <c r="AN1381" s="81"/>
      <c r="AO1381" s="81"/>
      <c r="AP1381" s="81"/>
      <c r="AQ1381" s="81"/>
      <c r="AR1381" s="81"/>
      <c r="AS1381" s="81"/>
      <c r="AT1381" s="81"/>
      <c r="AU1381" s="72"/>
      <c r="AV1381"/>
      <c r="AW1381"/>
      <c r="AX1381"/>
      <c r="AY1381"/>
      <c r="AZ1381" s="96">
        <f t="shared" si="434"/>
        <v>0</v>
      </c>
      <c r="BA1381" s="24" t="e">
        <f t="shared" si="435"/>
        <v>#N/A</v>
      </c>
      <c r="BB1381" s="24" t="e">
        <f t="shared" si="436"/>
        <v>#N/A</v>
      </c>
      <c r="BC1381" s="24" t="e">
        <f t="shared" si="437"/>
        <v>#N/A</v>
      </c>
      <c r="BD1381" s="24" t="e">
        <f t="shared" si="438"/>
        <v>#N/A</v>
      </c>
      <c r="BE1381"/>
      <c r="BF1381" t="e">
        <f t="shared" si="439"/>
        <v>#N/A</v>
      </c>
      <c r="BG1381" t="str">
        <f t="shared" si="440"/>
        <v>HDJ</v>
      </c>
      <c r="BH1381" s="20" t="e">
        <f t="shared" si="441"/>
        <v>#N/A</v>
      </c>
      <c r="BI1381" s="20" t="e">
        <f t="shared" si="442"/>
        <v>#N/A</v>
      </c>
      <c r="BJ1381" s="20" t="e">
        <f t="shared" si="443"/>
        <v>#N/A</v>
      </c>
      <c r="BK1381" s="20" t="e">
        <f t="shared" si="444"/>
        <v>#N/A</v>
      </c>
      <c r="BL1381" s="20" t="e">
        <f t="shared" si="445"/>
        <v>#N/A</v>
      </c>
      <c r="BM1381" s="20" t="e">
        <f t="shared" si="447"/>
        <v>#N/A</v>
      </c>
      <c r="BN1381" s="20" t="e">
        <f t="shared" si="446"/>
        <v>#N/A</v>
      </c>
    </row>
    <row r="1382" spans="1:66">
      <c r="A1382" s="92"/>
      <c r="B1382" s="90"/>
      <c r="C1382" s="90"/>
      <c r="D1382" s="93"/>
      <c r="E1382" s="93"/>
      <c r="F1382" s="93"/>
      <c r="G1382" s="93"/>
      <c r="H1382" s="93"/>
      <c r="I1382" s="93"/>
      <c r="J1382" s="93"/>
      <c r="K1382" s="93"/>
      <c r="L1382" s="92"/>
      <c r="M1382" s="93"/>
      <c r="N1382" s="91">
        <f t="shared" si="428"/>
        <v>0</v>
      </c>
      <c r="O1382" s="91" t="str">
        <f t="shared" si="429"/>
        <v/>
      </c>
      <c r="P1382" s="91" t="str">
        <f t="shared" si="430"/>
        <v/>
      </c>
      <c r="Q1382" s="91" t="str">
        <f t="shared" si="431"/>
        <v>HDJ</v>
      </c>
      <c r="R1382" s="82"/>
      <c r="S1382" s="95">
        <f t="shared" si="432"/>
        <v>0</v>
      </c>
      <c r="T1382" s="95">
        <f t="shared" si="433"/>
        <v>0</v>
      </c>
      <c r="U1382" s="79" t="e">
        <f>VLOOKUP($S1382,'Grille de Tarif OQN'!$B$2:$S$3603,U$1,0)</f>
        <v>#N/A</v>
      </c>
      <c r="V1382" s="79" t="e">
        <f>VLOOKUP($S1382,'Grille de Tarif OQN'!$B$2:$S$3603,V$1,0)</f>
        <v>#N/A</v>
      </c>
      <c r="W1382" s="79" t="e">
        <f>VLOOKUP($S1382,'Grille de Tarif OQN'!$B$2:$S$3603,W$1,0)</f>
        <v>#N/A</v>
      </c>
      <c r="X1382" s="79" t="e">
        <f>VLOOKUP($S1382,'Grille de Tarif OQN'!$B$2:$S$3603,X$1,0)</f>
        <v>#N/A</v>
      </c>
      <c r="Y1382" s="79" t="e">
        <f>VLOOKUP($S1382,'Grille de Tarif OQN'!$B$2:$S$3603,Y$1,0)</f>
        <v>#N/A</v>
      </c>
      <c r="Z1382" s="79" t="e">
        <f>VLOOKUP($S1382,'Grille de Tarif OQN'!$B$2:$S$3603,Z$1,0)</f>
        <v>#N/A</v>
      </c>
      <c r="AA1382" s="79" t="e">
        <f>VLOOKUP($S1382,'Grille de Tarif OQN'!$B$2:$S$3603,AA$1,0)</f>
        <v>#N/A</v>
      </c>
      <c r="AB1382" s="79" t="e">
        <f>VLOOKUP($S1382,'Grille de Tarif OQN'!$B$2:$S$3603,AB$1,0)</f>
        <v>#N/A</v>
      </c>
      <c r="AC1382" s="79" t="e">
        <f>VLOOKUP($S1382,'Grille de Tarif OQN'!$B$2:$S$3603,AC$1,0)</f>
        <v>#N/A</v>
      </c>
      <c r="AD1382" s="79" t="e">
        <f>VLOOKUP($S1382,'Grille de Tarif OQN'!$B$2:$S$3603,AD$1,0)</f>
        <v>#N/A</v>
      </c>
      <c r="AE1382" s="79" t="e">
        <f>VLOOKUP($S1382,'Grille de Tarif OQN'!$B$2:$S$3603,AE$1,0)</f>
        <v>#N/A</v>
      </c>
      <c r="AF1382" s="79" t="e">
        <f>VLOOKUP($S1382,'Grille de Tarif OQN'!$B$2:$S$3603,AF$1,0)</f>
        <v>#N/A</v>
      </c>
      <c r="AG1382" s="79" t="e">
        <f>VLOOKUP($S1382,'Grille de Tarif OQN'!$B$2:$S$3603,AG$1,0)</f>
        <v>#N/A</v>
      </c>
      <c r="AH1382" s="79" t="e">
        <f>VLOOKUP($S1382,'Grille de Tarif OQN'!$B$2:$S$3603,AH$1,0)</f>
        <v>#N/A</v>
      </c>
      <c r="AI1382" s="79" t="e">
        <f>VLOOKUP($S1382,'Grille de Tarif OQN'!$B$2:$S$3603,AI$1,0)</f>
        <v>#N/A</v>
      </c>
      <c r="AJ1382" s="79" t="e">
        <f>VLOOKUP($S1382,'Grille de Tarif OQN'!$B$2:$S$3603,AJ$1,0)</f>
        <v>#N/A</v>
      </c>
      <c r="AK1382" s="81"/>
      <c r="AL1382" s="81"/>
      <c r="AM1382" s="81"/>
      <c r="AN1382" s="81"/>
      <c r="AO1382" s="81"/>
      <c r="AP1382" s="81"/>
      <c r="AQ1382" s="81"/>
      <c r="AR1382" s="81"/>
      <c r="AS1382" s="81"/>
      <c r="AT1382" s="81"/>
      <c r="AU1382" s="72"/>
      <c r="AV1382"/>
      <c r="AW1382"/>
      <c r="AX1382"/>
      <c r="AY1382"/>
      <c r="AZ1382" s="96">
        <f t="shared" si="434"/>
        <v>0</v>
      </c>
      <c r="BA1382" s="24" t="e">
        <f t="shared" si="435"/>
        <v>#N/A</v>
      </c>
      <c r="BB1382" s="24" t="e">
        <f t="shared" si="436"/>
        <v>#N/A</v>
      </c>
      <c r="BC1382" s="24" t="e">
        <f t="shared" si="437"/>
        <v>#N/A</v>
      </c>
      <c r="BD1382" s="24" t="e">
        <f t="shared" si="438"/>
        <v>#N/A</v>
      </c>
      <c r="BE1382"/>
      <c r="BF1382" t="e">
        <f t="shared" si="439"/>
        <v>#N/A</v>
      </c>
      <c r="BG1382" t="str">
        <f t="shared" si="440"/>
        <v>HDJ</v>
      </c>
      <c r="BH1382" s="20" t="e">
        <f t="shared" si="441"/>
        <v>#N/A</v>
      </c>
      <c r="BI1382" s="20" t="e">
        <f t="shared" si="442"/>
        <v>#N/A</v>
      </c>
      <c r="BJ1382" s="20" t="e">
        <f t="shared" si="443"/>
        <v>#N/A</v>
      </c>
      <c r="BK1382" s="20" t="e">
        <f t="shared" si="444"/>
        <v>#N/A</v>
      </c>
      <c r="BL1382" s="20" t="e">
        <f t="shared" si="445"/>
        <v>#N/A</v>
      </c>
      <c r="BM1382" s="20" t="e">
        <f t="shared" si="447"/>
        <v>#N/A</v>
      </c>
      <c r="BN1382" s="20" t="e">
        <f t="shared" si="446"/>
        <v>#N/A</v>
      </c>
    </row>
    <row r="1383" spans="1:66">
      <c r="A1383" s="92"/>
      <c r="B1383" s="90"/>
      <c r="C1383" s="90"/>
      <c r="D1383" s="93"/>
      <c r="E1383" s="93"/>
      <c r="F1383" s="93"/>
      <c r="G1383" s="93"/>
      <c r="H1383" s="93"/>
      <c r="I1383" s="93"/>
      <c r="J1383" s="93"/>
      <c r="K1383" s="93"/>
      <c r="L1383" s="92"/>
      <c r="M1383" s="93"/>
      <c r="N1383" s="91">
        <f t="shared" si="428"/>
        <v>0</v>
      </c>
      <c r="O1383" s="91" t="str">
        <f t="shared" si="429"/>
        <v/>
      </c>
      <c r="P1383" s="91" t="str">
        <f t="shared" si="430"/>
        <v/>
      </c>
      <c r="Q1383" s="91" t="str">
        <f t="shared" si="431"/>
        <v>HDJ</v>
      </c>
      <c r="R1383" s="82"/>
      <c r="S1383" s="95">
        <f t="shared" si="432"/>
        <v>0</v>
      </c>
      <c r="T1383" s="95">
        <f t="shared" si="433"/>
        <v>0</v>
      </c>
      <c r="U1383" s="79" t="e">
        <f>VLOOKUP($S1383,'Grille de Tarif OQN'!$B$2:$S$3603,U$1,0)</f>
        <v>#N/A</v>
      </c>
      <c r="V1383" s="79" t="e">
        <f>VLOOKUP($S1383,'Grille de Tarif OQN'!$B$2:$S$3603,V$1,0)</f>
        <v>#N/A</v>
      </c>
      <c r="W1383" s="79" t="e">
        <f>VLOOKUP($S1383,'Grille de Tarif OQN'!$B$2:$S$3603,W$1,0)</f>
        <v>#N/A</v>
      </c>
      <c r="X1383" s="79" t="e">
        <f>VLOOKUP($S1383,'Grille de Tarif OQN'!$B$2:$S$3603,X$1,0)</f>
        <v>#N/A</v>
      </c>
      <c r="Y1383" s="79" t="e">
        <f>VLOOKUP($S1383,'Grille de Tarif OQN'!$B$2:$S$3603,Y$1,0)</f>
        <v>#N/A</v>
      </c>
      <c r="Z1383" s="79" t="e">
        <f>VLOOKUP($S1383,'Grille de Tarif OQN'!$B$2:$S$3603,Z$1,0)</f>
        <v>#N/A</v>
      </c>
      <c r="AA1383" s="79" t="e">
        <f>VLOOKUP($S1383,'Grille de Tarif OQN'!$B$2:$S$3603,AA$1,0)</f>
        <v>#N/A</v>
      </c>
      <c r="AB1383" s="79" t="e">
        <f>VLOOKUP($S1383,'Grille de Tarif OQN'!$B$2:$S$3603,AB$1,0)</f>
        <v>#N/A</v>
      </c>
      <c r="AC1383" s="79" t="e">
        <f>VLOOKUP($S1383,'Grille de Tarif OQN'!$B$2:$S$3603,AC$1,0)</f>
        <v>#N/A</v>
      </c>
      <c r="AD1383" s="79" t="e">
        <f>VLOOKUP($S1383,'Grille de Tarif OQN'!$B$2:$S$3603,AD$1,0)</f>
        <v>#N/A</v>
      </c>
      <c r="AE1383" s="79" t="e">
        <f>VLOOKUP($S1383,'Grille de Tarif OQN'!$B$2:$S$3603,AE$1,0)</f>
        <v>#N/A</v>
      </c>
      <c r="AF1383" s="79" t="e">
        <f>VLOOKUP($S1383,'Grille de Tarif OQN'!$B$2:$S$3603,AF$1,0)</f>
        <v>#N/A</v>
      </c>
      <c r="AG1383" s="79" t="e">
        <f>VLOOKUP($S1383,'Grille de Tarif OQN'!$B$2:$S$3603,AG$1,0)</f>
        <v>#N/A</v>
      </c>
      <c r="AH1383" s="79" t="e">
        <f>VLOOKUP($S1383,'Grille de Tarif OQN'!$B$2:$S$3603,AH$1,0)</f>
        <v>#N/A</v>
      </c>
      <c r="AI1383" s="79" t="e">
        <f>VLOOKUP($S1383,'Grille de Tarif OQN'!$B$2:$S$3603,AI$1,0)</f>
        <v>#N/A</v>
      </c>
      <c r="AJ1383" s="79" t="e">
        <f>VLOOKUP($S1383,'Grille de Tarif OQN'!$B$2:$S$3603,AJ$1,0)</f>
        <v>#N/A</v>
      </c>
      <c r="AK1383" s="81"/>
      <c r="AL1383" s="81"/>
      <c r="AM1383" s="81"/>
      <c r="AN1383" s="81"/>
      <c r="AO1383" s="81"/>
      <c r="AP1383" s="81"/>
      <c r="AQ1383" s="81"/>
      <c r="AR1383" s="81"/>
      <c r="AS1383" s="81"/>
      <c r="AT1383" s="81"/>
      <c r="AU1383" s="72"/>
      <c r="AV1383"/>
      <c r="AW1383"/>
      <c r="AX1383"/>
      <c r="AY1383"/>
      <c r="AZ1383" s="96">
        <f t="shared" si="434"/>
        <v>0</v>
      </c>
      <c r="BA1383" s="24" t="e">
        <f t="shared" si="435"/>
        <v>#N/A</v>
      </c>
      <c r="BB1383" s="24" t="e">
        <f t="shared" si="436"/>
        <v>#N/A</v>
      </c>
      <c r="BC1383" s="24" t="e">
        <f t="shared" si="437"/>
        <v>#N/A</v>
      </c>
      <c r="BD1383" s="24" t="e">
        <f t="shared" si="438"/>
        <v>#N/A</v>
      </c>
      <c r="BE1383"/>
      <c r="BF1383" t="e">
        <f t="shared" si="439"/>
        <v>#N/A</v>
      </c>
      <c r="BG1383" t="str">
        <f t="shared" si="440"/>
        <v>HDJ</v>
      </c>
      <c r="BH1383" s="20" t="e">
        <f t="shared" si="441"/>
        <v>#N/A</v>
      </c>
      <c r="BI1383" s="20" t="e">
        <f t="shared" si="442"/>
        <v>#N/A</v>
      </c>
      <c r="BJ1383" s="20" t="e">
        <f t="shared" si="443"/>
        <v>#N/A</v>
      </c>
      <c r="BK1383" s="20" t="e">
        <f t="shared" si="444"/>
        <v>#N/A</v>
      </c>
      <c r="BL1383" s="20" t="e">
        <f t="shared" si="445"/>
        <v>#N/A</v>
      </c>
      <c r="BM1383" s="20" t="e">
        <f t="shared" si="447"/>
        <v>#N/A</v>
      </c>
      <c r="BN1383" s="20" t="e">
        <f t="shared" si="446"/>
        <v>#N/A</v>
      </c>
    </row>
    <row r="1384" spans="1:66">
      <c r="A1384" s="92"/>
      <c r="B1384" s="90"/>
      <c r="C1384" s="90"/>
      <c r="D1384" s="93"/>
      <c r="E1384" s="93"/>
      <c r="F1384" s="93"/>
      <c r="G1384" s="93"/>
      <c r="H1384" s="93"/>
      <c r="I1384" s="93"/>
      <c r="J1384" s="93"/>
      <c r="K1384" s="93"/>
      <c r="L1384" s="92"/>
      <c r="M1384" s="93"/>
      <c r="N1384" s="91">
        <f t="shared" si="428"/>
        <v>0</v>
      </c>
      <c r="O1384" s="91" t="str">
        <f t="shared" si="429"/>
        <v/>
      </c>
      <c r="P1384" s="91" t="str">
        <f t="shared" si="430"/>
        <v/>
      </c>
      <c r="Q1384" s="91" t="str">
        <f t="shared" si="431"/>
        <v>HDJ</v>
      </c>
      <c r="R1384" s="82"/>
      <c r="S1384" s="95">
        <f t="shared" si="432"/>
        <v>0</v>
      </c>
      <c r="T1384" s="95">
        <f t="shared" si="433"/>
        <v>0</v>
      </c>
      <c r="U1384" s="79" t="e">
        <f>VLOOKUP($S1384,'Grille de Tarif OQN'!$B$2:$S$3603,U$1,0)</f>
        <v>#N/A</v>
      </c>
      <c r="V1384" s="79" t="e">
        <f>VLOOKUP($S1384,'Grille de Tarif OQN'!$B$2:$S$3603,V$1,0)</f>
        <v>#N/A</v>
      </c>
      <c r="W1384" s="79" t="e">
        <f>VLOOKUP($S1384,'Grille de Tarif OQN'!$B$2:$S$3603,W$1,0)</f>
        <v>#N/A</v>
      </c>
      <c r="X1384" s="79" t="e">
        <f>VLOOKUP($S1384,'Grille de Tarif OQN'!$B$2:$S$3603,X$1,0)</f>
        <v>#N/A</v>
      </c>
      <c r="Y1384" s="79" t="e">
        <f>VLOOKUP($S1384,'Grille de Tarif OQN'!$B$2:$S$3603,Y$1,0)</f>
        <v>#N/A</v>
      </c>
      <c r="Z1384" s="79" t="e">
        <f>VLOOKUP($S1384,'Grille de Tarif OQN'!$B$2:$S$3603,Z$1,0)</f>
        <v>#N/A</v>
      </c>
      <c r="AA1384" s="79" t="e">
        <f>VLOOKUP($S1384,'Grille de Tarif OQN'!$B$2:$S$3603,AA$1,0)</f>
        <v>#N/A</v>
      </c>
      <c r="AB1384" s="79" t="e">
        <f>VLOOKUP($S1384,'Grille de Tarif OQN'!$B$2:$S$3603,AB$1,0)</f>
        <v>#N/A</v>
      </c>
      <c r="AC1384" s="79" t="e">
        <f>VLOOKUP($S1384,'Grille de Tarif OQN'!$B$2:$S$3603,AC$1,0)</f>
        <v>#N/A</v>
      </c>
      <c r="AD1384" s="79" t="e">
        <f>VLOOKUP($S1384,'Grille de Tarif OQN'!$B$2:$S$3603,AD$1,0)</f>
        <v>#N/A</v>
      </c>
      <c r="AE1384" s="79" t="e">
        <f>VLOOKUP($S1384,'Grille de Tarif OQN'!$B$2:$S$3603,AE$1,0)</f>
        <v>#N/A</v>
      </c>
      <c r="AF1384" s="79" t="e">
        <f>VLOOKUP($S1384,'Grille de Tarif OQN'!$B$2:$S$3603,AF$1,0)</f>
        <v>#N/A</v>
      </c>
      <c r="AG1384" s="79" t="e">
        <f>VLOOKUP($S1384,'Grille de Tarif OQN'!$B$2:$S$3603,AG$1,0)</f>
        <v>#N/A</v>
      </c>
      <c r="AH1384" s="79" t="e">
        <f>VLOOKUP($S1384,'Grille de Tarif OQN'!$B$2:$S$3603,AH$1,0)</f>
        <v>#N/A</v>
      </c>
      <c r="AI1384" s="79" t="e">
        <f>VLOOKUP($S1384,'Grille de Tarif OQN'!$B$2:$S$3603,AI$1,0)</f>
        <v>#N/A</v>
      </c>
      <c r="AJ1384" s="79" t="e">
        <f>VLOOKUP($S1384,'Grille de Tarif OQN'!$B$2:$S$3603,AJ$1,0)</f>
        <v>#N/A</v>
      </c>
      <c r="AK1384" s="81"/>
      <c r="AL1384" s="81"/>
      <c r="AM1384" s="81"/>
      <c r="AN1384" s="81"/>
      <c r="AO1384" s="81"/>
      <c r="AP1384" s="81"/>
      <c r="AQ1384" s="81"/>
      <c r="AR1384" s="81"/>
      <c r="AS1384" s="81"/>
      <c r="AT1384" s="81"/>
      <c r="AU1384" s="72"/>
      <c r="AV1384"/>
      <c r="AW1384"/>
      <c r="AX1384"/>
      <c r="AY1384"/>
      <c r="AZ1384" s="96">
        <f t="shared" si="434"/>
        <v>0</v>
      </c>
      <c r="BA1384" s="24" t="e">
        <f t="shared" si="435"/>
        <v>#N/A</v>
      </c>
      <c r="BB1384" s="24" t="e">
        <f t="shared" si="436"/>
        <v>#N/A</v>
      </c>
      <c r="BC1384" s="24" t="e">
        <f t="shared" si="437"/>
        <v>#N/A</v>
      </c>
      <c r="BD1384" s="24" t="e">
        <f t="shared" si="438"/>
        <v>#N/A</v>
      </c>
      <c r="BE1384"/>
      <c r="BF1384" t="e">
        <f t="shared" si="439"/>
        <v>#N/A</v>
      </c>
      <c r="BG1384" t="str">
        <f t="shared" si="440"/>
        <v>HDJ</v>
      </c>
      <c r="BH1384" s="20" t="e">
        <f t="shared" si="441"/>
        <v>#N/A</v>
      </c>
      <c r="BI1384" s="20" t="e">
        <f t="shared" si="442"/>
        <v>#N/A</v>
      </c>
      <c r="BJ1384" s="20" t="e">
        <f t="shared" si="443"/>
        <v>#N/A</v>
      </c>
      <c r="BK1384" s="20" t="e">
        <f t="shared" si="444"/>
        <v>#N/A</v>
      </c>
      <c r="BL1384" s="20" t="e">
        <f t="shared" si="445"/>
        <v>#N/A</v>
      </c>
      <c r="BM1384" s="20" t="e">
        <f t="shared" si="447"/>
        <v>#N/A</v>
      </c>
      <c r="BN1384" s="20" t="e">
        <f t="shared" si="446"/>
        <v>#N/A</v>
      </c>
    </row>
    <row r="1385" spans="1:66">
      <c r="A1385" s="92"/>
      <c r="B1385" s="90"/>
      <c r="C1385" s="90"/>
      <c r="D1385" s="93"/>
      <c r="E1385" s="93"/>
      <c r="F1385" s="93"/>
      <c r="G1385" s="93"/>
      <c r="H1385" s="93"/>
      <c r="I1385" s="93"/>
      <c r="J1385" s="93"/>
      <c r="K1385" s="93"/>
      <c r="L1385" s="92"/>
      <c r="M1385" s="93"/>
      <c r="N1385" s="91">
        <f t="shared" si="428"/>
        <v>0</v>
      </c>
      <c r="O1385" s="91" t="str">
        <f t="shared" si="429"/>
        <v/>
      </c>
      <c r="P1385" s="91" t="str">
        <f t="shared" si="430"/>
        <v/>
      </c>
      <c r="Q1385" s="91" t="str">
        <f t="shared" si="431"/>
        <v>HDJ</v>
      </c>
      <c r="R1385" s="82"/>
      <c r="S1385" s="95">
        <f t="shared" si="432"/>
        <v>0</v>
      </c>
      <c r="T1385" s="95">
        <f t="shared" si="433"/>
        <v>0</v>
      </c>
      <c r="U1385" s="79" t="e">
        <f>VLOOKUP($S1385,'Grille de Tarif OQN'!$B$2:$S$3603,U$1,0)</f>
        <v>#N/A</v>
      </c>
      <c r="V1385" s="79" t="e">
        <f>VLOOKUP($S1385,'Grille de Tarif OQN'!$B$2:$S$3603,V$1,0)</f>
        <v>#N/A</v>
      </c>
      <c r="W1385" s="79" t="e">
        <f>VLOOKUP($S1385,'Grille de Tarif OQN'!$B$2:$S$3603,W$1,0)</f>
        <v>#N/A</v>
      </c>
      <c r="X1385" s="79" t="e">
        <f>VLOOKUP($S1385,'Grille de Tarif OQN'!$B$2:$S$3603,X$1,0)</f>
        <v>#N/A</v>
      </c>
      <c r="Y1385" s="79" t="e">
        <f>VLOOKUP($S1385,'Grille de Tarif OQN'!$B$2:$S$3603,Y$1,0)</f>
        <v>#N/A</v>
      </c>
      <c r="Z1385" s="79" t="e">
        <f>VLOOKUP($S1385,'Grille de Tarif OQN'!$B$2:$S$3603,Z$1,0)</f>
        <v>#N/A</v>
      </c>
      <c r="AA1385" s="79" t="e">
        <f>VLOOKUP($S1385,'Grille de Tarif OQN'!$B$2:$S$3603,AA$1,0)</f>
        <v>#N/A</v>
      </c>
      <c r="AB1385" s="79" t="e">
        <f>VLOOKUP($S1385,'Grille de Tarif OQN'!$B$2:$S$3603,AB$1,0)</f>
        <v>#N/A</v>
      </c>
      <c r="AC1385" s="79" t="e">
        <f>VLOOKUP($S1385,'Grille de Tarif OQN'!$B$2:$S$3603,AC$1,0)</f>
        <v>#N/A</v>
      </c>
      <c r="AD1385" s="79" t="e">
        <f>VLOOKUP($S1385,'Grille de Tarif OQN'!$B$2:$S$3603,AD$1,0)</f>
        <v>#N/A</v>
      </c>
      <c r="AE1385" s="79" t="e">
        <f>VLOOKUP($S1385,'Grille de Tarif OQN'!$B$2:$S$3603,AE$1,0)</f>
        <v>#N/A</v>
      </c>
      <c r="AF1385" s="79" t="e">
        <f>VLOOKUP($S1385,'Grille de Tarif OQN'!$B$2:$S$3603,AF$1,0)</f>
        <v>#N/A</v>
      </c>
      <c r="AG1385" s="79" t="e">
        <f>VLOOKUP($S1385,'Grille de Tarif OQN'!$B$2:$S$3603,AG$1,0)</f>
        <v>#N/A</v>
      </c>
      <c r="AH1385" s="79" t="e">
        <f>VLOOKUP($S1385,'Grille de Tarif OQN'!$B$2:$S$3603,AH$1,0)</f>
        <v>#N/A</v>
      </c>
      <c r="AI1385" s="79" t="e">
        <f>VLOOKUP($S1385,'Grille de Tarif OQN'!$B$2:$S$3603,AI$1,0)</f>
        <v>#N/A</v>
      </c>
      <c r="AJ1385" s="79" t="e">
        <f>VLOOKUP($S1385,'Grille de Tarif OQN'!$B$2:$S$3603,AJ$1,0)</f>
        <v>#N/A</v>
      </c>
      <c r="AK1385" s="81"/>
      <c r="AL1385" s="81"/>
      <c r="AM1385" s="81"/>
      <c r="AN1385" s="81"/>
      <c r="AO1385" s="81"/>
      <c r="AP1385" s="81"/>
      <c r="AQ1385" s="81"/>
      <c r="AR1385" s="81"/>
      <c r="AS1385" s="81"/>
      <c r="AT1385" s="81"/>
      <c r="AU1385" s="72"/>
      <c r="AV1385"/>
      <c r="AW1385"/>
      <c r="AX1385"/>
      <c r="AY1385"/>
      <c r="AZ1385" s="96">
        <f t="shared" si="434"/>
        <v>0</v>
      </c>
      <c r="BA1385" s="24" t="e">
        <f t="shared" si="435"/>
        <v>#N/A</v>
      </c>
      <c r="BB1385" s="24" t="e">
        <f t="shared" si="436"/>
        <v>#N/A</v>
      </c>
      <c r="BC1385" s="24" t="e">
        <f t="shared" si="437"/>
        <v>#N/A</v>
      </c>
      <c r="BD1385" s="24" t="e">
        <f t="shared" si="438"/>
        <v>#N/A</v>
      </c>
      <c r="BE1385"/>
      <c r="BF1385" t="e">
        <f t="shared" si="439"/>
        <v>#N/A</v>
      </c>
      <c r="BG1385" t="str">
        <f t="shared" si="440"/>
        <v>HDJ</v>
      </c>
      <c r="BH1385" s="20" t="e">
        <f t="shared" si="441"/>
        <v>#N/A</v>
      </c>
      <c r="BI1385" s="20" t="e">
        <f t="shared" si="442"/>
        <v>#N/A</v>
      </c>
      <c r="BJ1385" s="20" t="e">
        <f t="shared" si="443"/>
        <v>#N/A</v>
      </c>
      <c r="BK1385" s="20" t="e">
        <f t="shared" si="444"/>
        <v>#N/A</v>
      </c>
      <c r="BL1385" s="20" t="e">
        <f t="shared" si="445"/>
        <v>#N/A</v>
      </c>
      <c r="BM1385" s="20" t="e">
        <f t="shared" si="447"/>
        <v>#N/A</v>
      </c>
      <c r="BN1385" s="20" t="e">
        <f t="shared" si="446"/>
        <v>#N/A</v>
      </c>
    </row>
    <row r="1386" spans="1:66">
      <c r="A1386" s="92"/>
      <c r="B1386" s="90"/>
      <c r="C1386" s="90"/>
      <c r="D1386" s="93"/>
      <c r="E1386" s="93"/>
      <c r="F1386" s="93"/>
      <c r="G1386" s="93"/>
      <c r="H1386" s="93"/>
      <c r="I1386" s="93"/>
      <c r="J1386" s="93"/>
      <c r="K1386" s="93"/>
      <c r="L1386" s="92"/>
      <c r="M1386" s="93"/>
      <c r="N1386" s="91">
        <f t="shared" si="428"/>
        <v>0</v>
      </c>
      <c r="O1386" s="91" t="str">
        <f t="shared" si="429"/>
        <v/>
      </c>
      <c r="P1386" s="91" t="str">
        <f t="shared" si="430"/>
        <v/>
      </c>
      <c r="Q1386" s="91" t="str">
        <f t="shared" si="431"/>
        <v>HDJ</v>
      </c>
      <c r="R1386" s="82"/>
      <c r="S1386" s="95">
        <f t="shared" si="432"/>
        <v>0</v>
      </c>
      <c r="T1386" s="95">
        <f t="shared" si="433"/>
        <v>0</v>
      </c>
      <c r="U1386" s="79" t="e">
        <f>VLOOKUP($S1386,'Grille de Tarif OQN'!$B$2:$S$3603,U$1,0)</f>
        <v>#N/A</v>
      </c>
      <c r="V1386" s="79" t="e">
        <f>VLOOKUP($S1386,'Grille de Tarif OQN'!$B$2:$S$3603,V$1,0)</f>
        <v>#N/A</v>
      </c>
      <c r="W1386" s="79" t="e">
        <f>VLOOKUP($S1386,'Grille de Tarif OQN'!$B$2:$S$3603,W$1,0)</f>
        <v>#N/A</v>
      </c>
      <c r="X1386" s="79" t="e">
        <f>VLOOKUP($S1386,'Grille de Tarif OQN'!$B$2:$S$3603,X$1,0)</f>
        <v>#N/A</v>
      </c>
      <c r="Y1386" s="79" t="e">
        <f>VLOOKUP($S1386,'Grille de Tarif OQN'!$B$2:$S$3603,Y$1,0)</f>
        <v>#N/A</v>
      </c>
      <c r="Z1386" s="79" t="e">
        <f>VLOOKUP($S1386,'Grille de Tarif OQN'!$B$2:$S$3603,Z$1,0)</f>
        <v>#N/A</v>
      </c>
      <c r="AA1386" s="79" t="e">
        <f>VLOOKUP($S1386,'Grille de Tarif OQN'!$B$2:$S$3603,AA$1,0)</f>
        <v>#N/A</v>
      </c>
      <c r="AB1386" s="79" t="e">
        <f>VLOOKUP($S1386,'Grille de Tarif OQN'!$B$2:$S$3603,AB$1,0)</f>
        <v>#N/A</v>
      </c>
      <c r="AC1386" s="79" t="e">
        <f>VLOOKUP($S1386,'Grille de Tarif OQN'!$B$2:$S$3603,AC$1,0)</f>
        <v>#N/A</v>
      </c>
      <c r="AD1386" s="79" t="e">
        <f>VLOOKUP($S1386,'Grille de Tarif OQN'!$B$2:$S$3603,AD$1,0)</f>
        <v>#N/A</v>
      </c>
      <c r="AE1386" s="79" t="e">
        <f>VLOOKUP($S1386,'Grille de Tarif OQN'!$B$2:$S$3603,AE$1,0)</f>
        <v>#N/A</v>
      </c>
      <c r="AF1386" s="79" t="e">
        <f>VLOOKUP($S1386,'Grille de Tarif OQN'!$B$2:$S$3603,AF$1,0)</f>
        <v>#N/A</v>
      </c>
      <c r="AG1386" s="79" t="e">
        <f>VLOOKUP($S1386,'Grille de Tarif OQN'!$B$2:$S$3603,AG$1,0)</f>
        <v>#N/A</v>
      </c>
      <c r="AH1386" s="79" t="e">
        <f>VLOOKUP($S1386,'Grille de Tarif OQN'!$B$2:$S$3603,AH$1,0)</f>
        <v>#N/A</v>
      </c>
      <c r="AI1386" s="79" t="e">
        <f>VLOOKUP($S1386,'Grille de Tarif OQN'!$B$2:$S$3603,AI$1,0)</f>
        <v>#N/A</v>
      </c>
      <c r="AJ1386" s="79" t="e">
        <f>VLOOKUP($S1386,'Grille de Tarif OQN'!$B$2:$S$3603,AJ$1,0)</f>
        <v>#N/A</v>
      </c>
      <c r="AK1386" s="81"/>
      <c r="AL1386" s="81"/>
      <c r="AM1386" s="81"/>
      <c r="AN1386" s="81"/>
      <c r="AO1386" s="81"/>
      <c r="AP1386" s="81"/>
      <c r="AQ1386" s="81"/>
      <c r="AR1386" s="81"/>
      <c r="AS1386" s="81"/>
      <c r="AT1386" s="81"/>
      <c r="AU1386" s="72"/>
      <c r="AV1386"/>
      <c r="AW1386"/>
      <c r="AX1386"/>
      <c r="AY1386"/>
      <c r="AZ1386" s="96">
        <f t="shared" si="434"/>
        <v>0</v>
      </c>
      <c r="BA1386" s="24" t="e">
        <f t="shared" si="435"/>
        <v>#N/A</v>
      </c>
      <c r="BB1386" s="24" t="e">
        <f t="shared" si="436"/>
        <v>#N/A</v>
      </c>
      <c r="BC1386" s="24" t="e">
        <f t="shared" si="437"/>
        <v>#N/A</v>
      </c>
      <c r="BD1386" s="24" t="e">
        <f t="shared" si="438"/>
        <v>#N/A</v>
      </c>
      <c r="BE1386"/>
      <c r="BF1386" t="e">
        <f t="shared" si="439"/>
        <v>#N/A</v>
      </c>
      <c r="BG1386" t="str">
        <f t="shared" si="440"/>
        <v>HDJ</v>
      </c>
      <c r="BH1386" s="20" t="e">
        <f t="shared" si="441"/>
        <v>#N/A</v>
      </c>
      <c r="BI1386" s="20" t="e">
        <f t="shared" si="442"/>
        <v>#N/A</v>
      </c>
      <c r="BJ1386" s="20" t="e">
        <f t="shared" si="443"/>
        <v>#N/A</v>
      </c>
      <c r="BK1386" s="20" t="e">
        <f t="shared" si="444"/>
        <v>#N/A</v>
      </c>
      <c r="BL1386" s="20" t="e">
        <f t="shared" si="445"/>
        <v>#N/A</v>
      </c>
      <c r="BM1386" s="20" t="e">
        <f t="shared" si="447"/>
        <v>#N/A</v>
      </c>
      <c r="BN1386" s="20" t="e">
        <f t="shared" si="446"/>
        <v>#N/A</v>
      </c>
    </row>
    <row r="1387" spans="1:66">
      <c r="A1387" s="92"/>
      <c r="B1387" s="90"/>
      <c r="C1387" s="90"/>
      <c r="D1387" s="93"/>
      <c r="E1387" s="93"/>
      <c r="F1387" s="93"/>
      <c r="G1387" s="93"/>
      <c r="H1387" s="93"/>
      <c r="I1387" s="93"/>
      <c r="J1387" s="93"/>
      <c r="K1387" s="93"/>
      <c r="L1387" s="92"/>
      <c r="M1387" s="93"/>
      <c r="N1387" s="91">
        <f t="shared" si="428"/>
        <v>0</v>
      </c>
      <c r="O1387" s="91" t="str">
        <f t="shared" si="429"/>
        <v/>
      </c>
      <c r="P1387" s="91" t="str">
        <f t="shared" si="430"/>
        <v/>
      </c>
      <c r="Q1387" s="91" t="str">
        <f t="shared" si="431"/>
        <v>HDJ</v>
      </c>
      <c r="R1387" s="82"/>
      <c r="S1387" s="95">
        <f t="shared" si="432"/>
        <v>0</v>
      </c>
      <c r="T1387" s="95">
        <f t="shared" si="433"/>
        <v>0</v>
      </c>
      <c r="U1387" s="79" t="e">
        <f>VLOOKUP($S1387,'Grille de Tarif OQN'!$B$2:$S$3603,U$1,0)</f>
        <v>#N/A</v>
      </c>
      <c r="V1387" s="79" t="e">
        <f>VLOOKUP($S1387,'Grille de Tarif OQN'!$B$2:$S$3603,V$1,0)</f>
        <v>#N/A</v>
      </c>
      <c r="W1387" s="79" t="e">
        <f>VLOOKUP($S1387,'Grille de Tarif OQN'!$B$2:$S$3603,W$1,0)</f>
        <v>#N/A</v>
      </c>
      <c r="X1387" s="79" t="e">
        <f>VLOOKUP($S1387,'Grille de Tarif OQN'!$B$2:$S$3603,X$1,0)</f>
        <v>#N/A</v>
      </c>
      <c r="Y1387" s="79" t="e">
        <f>VLOOKUP($S1387,'Grille de Tarif OQN'!$B$2:$S$3603,Y$1,0)</f>
        <v>#N/A</v>
      </c>
      <c r="Z1387" s="79" t="e">
        <f>VLOOKUP($S1387,'Grille de Tarif OQN'!$B$2:$S$3603,Z$1,0)</f>
        <v>#N/A</v>
      </c>
      <c r="AA1387" s="79" t="e">
        <f>VLOOKUP($S1387,'Grille de Tarif OQN'!$B$2:$S$3603,AA$1,0)</f>
        <v>#N/A</v>
      </c>
      <c r="AB1387" s="79" t="e">
        <f>VLOOKUP($S1387,'Grille de Tarif OQN'!$B$2:$S$3603,AB$1,0)</f>
        <v>#N/A</v>
      </c>
      <c r="AC1387" s="79" t="e">
        <f>VLOOKUP($S1387,'Grille de Tarif OQN'!$B$2:$S$3603,AC$1,0)</f>
        <v>#N/A</v>
      </c>
      <c r="AD1387" s="79" t="e">
        <f>VLOOKUP($S1387,'Grille de Tarif OQN'!$B$2:$S$3603,AD$1,0)</f>
        <v>#N/A</v>
      </c>
      <c r="AE1387" s="79" t="e">
        <f>VLOOKUP($S1387,'Grille de Tarif OQN'!$B$2:$S$3603,AE$1,0)</f>
        <v>#N/A</v>
      </c>
      <c r="AF1387" s="79" t="e">
        <f>VLOOKUP($S1387,'Grille de Tarif OQN'!$B$2:$S$3603,AF$1,0)</f>
        <v>#N/A</v>
      </c>
      <c r="AG1387" s="79" t="e">
        <f>VLOOKUP($S1387,'Grille de Tarif OQN'!$B$2:$S$3603,AG$1,0)</f>
        <v>#N/A</v>
      </c>
      <c r="AH1387" s="79" t="e">
        <f>VLOOKUP($S1387,'Grille de Tarif OQN'!$B$2:$S$3603,AH$1,0)</f>
        <v>#N/A</v>
      </c>
      <c r="AI1387" s="79" t="e">
        <f>VLOOKUP($S1387,'Grille de Tarif OQN'!$B$2:$S$3603,AI$1,0)</f>
        <v>#N/A</v>
      </c>
      <c r="AJ1387" s="79" t="e">
        <f>VLOOKUP($S1387,'Grille de Tarif OQN'!$B$2:$S$3603,AJ$1,0)</f>
        <v>#N/A</v>
      </c>
      <c r="AK1387" s="81"/>
      <c r="AL1387" s="81"/>
      <c r="AM1387" s="81"/>
      <c r="AN1387" s="81"/>
      <c r="AO1387" s="81"/>
      <c r="AP1387" s="81"/>
      <c r="AQ1387" s="81"/>
      <c r="AR1387" s="81"/>
      <c r="AS1387" s="81"/>
      <c r="AT1387" s="81"/>
      <c r="AU1387" s="72"/>
      <c r="AV1387"/>
      <c r="AW1387"/>
      <c r="AX1387"/>
      <c r="AY1387"/>
      <c r="AZ1387" s="96">
        <f t="shared" si="434"/>
        <v>0</v>
      </c>
      <c r="BA1387" s="24" t="e">
        <f t="shared" si="435"/>
        <v>#N/A</v>
      </c>
      <c r="BB1387" s="24" t="e">
        <f t="shared" si="436"/>
        <v>#N/A</v>
      </c>
      <c r="BC1387" s="24" t="e">
        <f t="shared" si="437"/>
        <v>#N/A</v>
      </c>
      <c r="BD1387" s="24" t="e">
        <f t="shared" si="438"/>
        <v>#N/A</v>
      </c>
      <c r="BE1387"/>
      <c r="BF1387" t="e">
        <f t="shared" si="439"/>
        <v>#N/A</v>
      </c>
      <c r="BG1387" t="str">
        <f t="shared" si="440"/>
        <v>HDJ</v>
      </c>
      <c r="BH1387" s="20" t="e">
        <f t="shared" si="441"/>
        <v>#N/A</v>
      </c>
      <c r="BI1387" s="20" t="e">
        <f t="shared" si="442"/>
        <v>#N/A</v>
      </c>
      <c r="BJ1387" s="20" t="e">
        <f t="shared" si="443"/>
        <v>#N/A</v>
      </c>
      <c r="BK1387" s="20" t="e">
        <f t="shared" si="444"/>
        <v>#N/A</v>
      </c>
      <c r="BL1387" s="20" t="e">
        <f t="shared" si="445"/>
        <v>#N/A</v>
      </c>
      <c r="BM1387" s="20" t="e">
        <f t="shared" si="447"/>
        <v>#N/A</v>
      </c>
      <c r="BN1387" s="20" t="e">
        <f t="shared" si="446"/>
        <v>#N/A</v>
      </c>
    </row>
    <row r="1388" spans="1:66">
      <c r="A1388" s="92"/>
      <c r="B1388" s="90"/>
      <c r="C1388" s="90"/>
      <c r="D1388" s="93"/>
      <c r="E1388" s="93"/>
      <c r="F1388" s="93"/>
      <c r="G1388" s="93"/>
      <c r="H1388" s="93"/>
      <c r="I1388" s="93"/>
      <c r="J1388" s="93"/>
      <c r="K1388" s="93"/>
      <c r="L1388" s="92"/>
      <c r="M1388" s="93"/>
      <c r="N1388" s="91">
        <f t="shared" si="428"/>
        <v>0</v>
      </c>
      <c r="O1388" s="91" t="str">
        <f t="shared" si="429"/>
        <v/>
      </c>
      <c r="P1388" s="91" t="str">
        <f t="shared" si="430"/>
        <v/>
      </c>
      <c r="Q1388" s="91" t="str">
        <f t="shared" si="431"/>
        <v>HDJ</v>
      </c>
      <c r="R1388" s="82"/>
      <c r="S1388" s="95">
        <f t="shared" si="432"/>
        <v>0</v>
      </c>
      <c r="T1388" s="95">
        <f t="shared" si="433"/>
        <v>0</v>
      </c>
      <c r="U1388" s="79" t="e">
        <f>VLOOKUP($S1388,'Grille de Tarif OQN'!$B$2:$S$3603,U$1,0)</f>
        <v>#N/A</v>
      </c>
      <c r="V1388" s="79" t="e">
        <f>VLOOKUP($S1388,'Grille de Tarif OQN'!$B$2:$S$3603,V$1,0)</f>
        <v>#N/A</v>
      </c>
      <c r="W1388" s="79" t="e">
        <f>VLOOKUP($S1388,'Grille de Tarif OQN'!$B$2:$S$3603,W$1,0)</f>
        <v>#N/A</v>
      </c>
      <c r="X1388" s="79" t="e">
        <f>VLOOKUP($S1388,'Grille de Tarif OQN'!$B$2:$S$3603,X$1,0)</f>
        <v>#N/A</v>
      </c>
      <c r="Y1388" s="79" t="e">
        <f>VLOOKUP($S1388,'Grille de Tarif OQN'!$B$2:$S$3603,Y$1,0)</f>
        <v>#N/A</v>
      </c>
      <c r="Z1388" s="79" t="e">
        <f>VLOOKUP($S1388,'Grille de Tarif OQN'!$B$2:$S$3603,Z$1,0)</f>
        <v>#N/A</v>
      </c>
      <c r="AA1388" s="79" t="e">
        <f>VLOOKUP($S1388,'Grille de Tarif OQN'!$B$2:$S$3603,AA$1,0)</f>
        <v>#N/A</v>
      </c>
      <c r="AB1388" s="79" t="e">
        <f>VLOOKUP($S1388,'Grille de Tarif OQN'!$B$2:$S$3603,AB$1,0)</f>
        <v>#N/A</v>
      </c>
      <c r="AC1388" s="79" t="e">
        <f>VLOOKUP($S1388,'Grille de Tarif OQN'!$B$2:$S$3603,AC$1,0)</f>
        <v>#N/A</v>
      </c>
      <c r="AD1388" s="79" t="e">
        <f>VLOOKUP($S1388,'Grille de Tarif OQN'!$B$2:$S$3603,AD$1,0)</f>
        <v>#N/A</v>
      </c>
      <c r="AE1388" s="79" t="e">
        <f>VLOOKUP($S1388,'Grille de Tarif OQN'!$B$2:$S$3603,AE$1,0)</f>
        <v>#N/A</v>
      </c>
      <c r="AF1388" s="79" t="e">
        <f>VLOOKUP($S1388,'Grille de Tarif OQN'!$B$2:$S$3603,AF$1,0)</f>
        <v>#N/A</v>
      </c>
      <c r="AG1388" s="79" t="e">
        <f>VLOOKUP($S1388,'Grille de Tarif OQN'!$B$2:$S$3603,AG$1,0)</f>
        <v>#N/A</v>
      </c>
      <c r="AH1388" s="79" t="e">
        <f>VLOOKUP($S1388,'Grille de Tarif OQN'!$B$2:$S$3603,AH$1,0)</f>
        <v>#N/A</v>
      </c>
      <c r="AI1388" s="79" t="e">
        <f>VLOOKUP($S1388,'Grille de Tarif OQN'!$B$2:$S$3603,AI$1,0)</f>
        <v>#N/A</v>
      </c>
      <c r="AJ1388" s="79" t="e">
        <f>VLOOKUP($S1388,'Grille de Tarif OQN'!$B$2:$S$3603,AJ$1,0)</f>
        <v>#N/A</v>
      </c>
      <c r="AK1388" s="81"/>
      <c r="AL1388" s="81"/>
      <c r="AM1388" s="81"/>
      <c r="AN1388" s="81"/>
      <c r="AO1388" s="81"/>
      <c r="AP1388" s="81"/>
      <c r="AQ1388" s="81"/>
      <c r="AR1388" s="81"/>
      <c r="AS1388" s="81"/>
      <c r="AT1388" s="81"/>
      <c r="AU1388" s="72"/>
      <c r="AV1388"/>
      <c r="AW1388"/>
      <c r="AX1388"/>
      <c r="AY1388"/>
      <c r="AZ1388" s="96">
        <f t="shared" si="434"/>
        <v>0</v>
      </c>
      <c r="BA1388" s="24" t="e">
        <f t="shared" si="435"/>
        <v>#N/A</v>
      </c>
      <c r="BB1388" s="24" t="e">
        <f t="shared" si="436"/>
        <v>#N/A</v>
      </c>
      <c r="BC1388" s="24" t="e">
        <f t="shared" si="437"/>
        <v>#N/A</v>
      </c>
      <c r="BD1388" s="24" t="e">
        <f t="shared" si="438"/>
        <v>#N/A</v>
      </c>
      <c r="BE1388"/>
      <c r="BF1388" t="e">
        <f t="shared" si="439"/>
        <v>#N/A</v>
      </c>
      <c r="BG1388" t="str">
        <f t="shared" si="440"/>
        <v>HDJ</v>
      </c>
      <c r="BH1388" s="20" t="e">
        <f t="shared" si="441"/>
        <v>#N/A</v>
      </c>
      <c r="BI1388" s="20" t="e">
        <f t="shared" si="442"/>
        <v>#N/A</v>
      </c>
      <c r="BJ1388" s="20" t="e">
        <f t="shared" si="443"/>
        <v>#N/A</v>
      </c>
      <c r="BK1388" s="20" t="e">
        <f t="shared" si="444"/>
        <v>#N/A</v>
      </c>
      <c r="BL1388" s="20" t="e">
        <f t="shared" si="445"/>
        <v>#N/A</v>
      </c>
      <c r="BM1388" s="20" t="e">
        <f t="shared" si="447"/>
        <v>#N/A</v>
      </c>
      <c r="BN1388" s="20" t="e">
        <f t="shared" si="446"/>
        <v>#N/A</v>
      </c>
    </row>
    <row r="1389" spans="1:66">
      <c r="A1389" s="92"/>
      <c r="B1389" s="90"/>
      <c r="C1389" s="90"/>
      <c r="D1389" s="93"/>
      <c r="E1389" s="93"/>
      <c r="F1389" s="93"/>
      <c r="G1389" s="93"/>
      <c r="H1389" s="93"/>
      <c r="I1389" s="93"/>
      <c r="J1389" s="93"/>
      <c r="K1389" s="93"/>
      <c r="L1389" s="92"/>
      <c r="M1389" s="93"/>
      <c r="N1389" s="91">
        <f t="shared" si="428"/>
        <v>0</v>
      </c>
      <c r="O1389" s="91" t="str">
        <f t="shared" si="429"/>
        <v/>
      </c>
      <c r="P1389" s="91" t="str">
        <f t="shared" si="430"/>
        <v/>
      </c>
      <c r="Q1389" s="91" t="str">
        <f t="shared" si="431"/>
        <v>HDJ</v>
      </c>
      <c r="R1389" s="82"/>
      <c r="S1389" s="95">
        <f t="shared" si="432"/>
        <v>0</v>
      </c>
      <c r="T1389" s="95">
        <f t="shared" si="433"/>
        <v>0</v>
      </c>
      <c r="U1389" s="79" t="e">
        <f>VLOOKUP($S1389,'Grille de Tarif OQN'!$B$2:$S$3603,U$1,0)</f>
        <v>#N/A</v>
      </c>
      <c r="V1389" s="79" t="e">
        <f>VLOOKUP($S1389,'Grille de Tarif OQN'!$B$2:$S$3603,V$1,0)</f>
        <v>#N/A</v>
      </c>
      <c r="W1389" s="79" t="e">
        <f>VLOOKUP($S1389,'Grille de Tarif OQN'!$B$2:$S$3603,W$1,0)</f>
        <v>#N/A</v>
      </c>
      <c r="X1389" s="79" t="e">
        <f>VLOOKUP($S1389,'Grille de Tarif OQN'!$B$2:$S$3603,X$1,0)</f>
        <v>#N/A</v>
      </c>
      <c r="Y1389" s="79" t="e">
        <f>VLOOKUP($S1389,'Grille de Tarif OQN'!$B$2:$S$3603,Y$1,0)</f>
        <v>#N/A</v>
      </c>
      <c r="Z1389" s="79" t="e">
        <f>VLOOKUP($S1389,'Grille de Tarif OQN'!$B$2:$S$3603,Z$1,0)</f>
        <v>#N/A</v>
      </c>
      <c r="AA1389" s="79" t="e">
        <f>VLOOKUP($S1389,'Grille de Tarif OQN'!$B$2:$S$3603,AA$1,0)</f>
        <v>#N/A</v>
      </c>
      <c r="AB1389" s="79" t="e">
        <f>VLOOKUP($S1389,'Grille de Tarif OQN'!$B$2:$S$3603,AB$1,0)</f>
        <v>#N/A</v>
      </c>
      <c r="AC1389" s="79" t="e">
        <f>VLOOKUP($S1389,'Grille de Tarif OQN'!$B$2:$S$3603,AC$1,0)</f>
        <v>#N/A</v>
      </c>
      <c r="AD1389" s="79" t="e">
        <f>VLOOKUP($S1389,'Grille de Tarif OQN'!$B$2:$S$3603,AD$1,0)</f>
        <v>#N/A</v>
      </c>
      <c r="AE1389" s="79" t="e">
        <f>VLOOKUP($S1389,'Grille de Tarif OQN'!$B$2:$S$3603,AE$1,0)</f>
        <v>#N/A</v>
      </c>
      <c r="AF1389" s="79" t="e">
        <f>VLOOKUP($S1389,'Grille de Tarif OQN'!$B$2:$S$3603,AF$1,0)</f>
        <v>#N/A</v>
      </c>
      <c r="AG1389" s="79" t="e">
        <f>VLOOKUP($S1389,'Grille de Tarif OQN'!$B$2:$S$3603,AG$1,0)</f>
        <v>#N/A</v>
      </c>
      <c r="AH1389" s="79" t="e">
        <f>VLOOKUP($S1389,'Grille de Tarif OQN'!$B$2:$S$3603,AH$1,0)</f>
        <v>#N/A</v>
      </c>
      <c r="AI1389" s="79" t="e">
        <f>VLOOKUP($S1389,'Grille de Tarif OQN'!$B$2:$S$3603,AI$1,0)</f>
        <v>#N/A</v>
      </c>
      <c r="AJ1389" s="79" t="e">
        <f>VLOOKUP($S1389,'Grille de Tarif OQN'!$B$2:$S$3603,AJ$1,0)</f>
        <v>#N/A</v>
      </c>
      <c r="AK1389" s="81"/>
      <c r="AL1389" s="81"/>
      <c r="AM1389" s="81"/>
      <c r="AN1389" s="81"/>
      <c r="AO1389" s="81"/>
      <c r="AP1389" s="81"/>
      <c r="AQ1389" s="81"/>
      <c r="AR1389" s="81"/>
      <c r="AS1389" s="81"/>
      <c r="AT1389" s="81"/>
      <c r="AU1389" s="72"/>
      <c r="AV1389"/>
      <c r="AW1389"/>
      <c r="AX1389"/>
      <c r="AY1389"/>
      <c r="AZ1389" s="96">
        <f t="shared" si="434"/>
        <v>0</v>
      </c>
      <c r="BA1389" s="24" t="e">
        <f t="shared" si="435"/>
        <v>#N/A</v>
      </c>
      <c r="BB1389" s="24" t="e">
        <f t="shared" si="436"/>
        <v>#N/A</v>
      </c>
      <c r="BC1389" s="24" t="e">
        <f t="shared" si="437"/>
        <v>#N/A</v>
      </c>
      <c r="BD1389" s="24" t="e">
        <f t="shared" si="438"/>
        <v>#N/A</v>
      </c>
      <c r="BE1389"/>
      <c r="BF1389" t="e">
        <f t="shared" si="439"/>
        <v>#N/A</v>
      </c>
      <c r="BG1389" t="str">
        <f t="shared" si="440"/>
        <v>HDJ</v>
      </c>
      <c r="BH1389" s="20" t="e">
        <f t="shared" si="441"/>
        <v>#N/A</v>
      </c>
      <c r="BI1389" s="20" t="e">
        <f t="shared" si="442"/>
        <v>#N/A</v>
      </c>
      <c r="BJ1389" s="20" t="e">
        <f t="shared" si="443"/>
        <v>#N/A</v>
      </c>
      <c r="BK1389" s="20" t="e">
        <f t="shared" si="444"/>
        <v>#N/A</v>
      </c>
      <c r="BL1389" s="20" t="e">
        <f t="shared" si="445"/>
        <v>#N/A</v>
      </c>
      <c r="BM1389" s="20" t="e">
        <f t="shared" si="447"/>
        <v>#N/A</v>
      </c>
      <c r="BN1389" s="20" t="e">
        <f t="shared" si="446"/>
        <v>#N/A</v>
      </c>
    </row>
    <row r="1390" spans="1:66">
      <c r="A1390" s="92"/>
      <c r="B1390" s="90"/>
      <c r="C1390" s="90"/>
      <c r="D1390" s="93"/>
      <c r="E1390" s="93"/>
      <c r="F1390" s="93"/>
      <c r="G1390" s="93"/>
      <c r="H1390" s="93"/>
      <c r="I1390" s="93"/>
      <c r="J1390" s="93"/>
      <c r="K1390" s="93"/>
      <c r="L1390" s="92"/>
      <c r="M1390" s="93"/>
      <c r="N1390" s="91">
        <f t="shared" si="428"/>
        <v>0</v>
      </c>
      <c r="O1390" s="91" t="str">
        <f t="shared" si="429"/>
        <v/>
      </c>
      <c r="P1390" s="91" t="str">
        <f t="shared" si="430"/>
        <v/>
      </c>
      <c r="Q1390" s="91" t="str">
        <f t="shared" si="431"/>
        <v>HDJ</v>
      </c>
      <c r="R1390" s="82"/>
      <c r="S1390" s="95">
        <f t="shared" si="432"/>
        <v>0</v>
      </c>
      <c r="T1390" s="95">
        <f t="shared" si="433"/>
        <v>0</v>
      </c>
      <c r="U1390" s="79" t="e">
        <f>VLOOKUP($S1390,'Grille de Tarif OQN'!$B$2:$S$3603,U$1,0)</f>
        <v>#N/A</v>
      </c>
      <c r="V1390" s="79" t="e">
        <f>VLOOKUP($S1390,'Grille de Tarif OQN'!$B$2:$S$3603,V$1,0)</f>
        <v>#N/A</v>
      </c>
      <c r="W1390" s="79" t="e">
        <f>VLOOKUP($S1390,'Grille de Tarif OQN'!$B$2:$S$3603,W$1,0)</f>
        <v>#N/A</v>
      </c>
      <c r="X1390" s="79" t="e">
        <f>VLOOKUP($S1390,'Grille de Tarif OQN'!$B$2:$S$3603,X$1,0)</f>
        <v>#N/A</v>
      </c>
      <c r="Y1390" s="79" t="e">
        <f>VLOOKUP($S1390,'Grille de Tarif OQN'!$B$2:$S$3603,Y$1,0)</f>
        <v>#N/A</v>
      </c>
      <c r="Z1390" s="79" t="e">
        <f>VLOOKUP($S1390,'Grille de Tarif OQN'!$B$2:$S$3603,Z$1,0)</f>
        <v>#N/A</v>
      </c>
      <c r="AA1390" s="79" t="e">
        <f>VLOOKUP($S1390,'Grille de Tarif OQN'!$B$2:$S$3603,AA$1,0)</f>
        <v>#N/A</v>
      </c>
      <c r="AB1390" s="79" t="e">
        <f>VLOOKUP($S1390,'Grille de Tarif OQN'!$B$2:$S$3603,AB$1,0)</f>
        <v>#N/A</v>
      </c>
      <c r="AC1390" s="79" t="e">
        <f>VLOOKUP($S1390,'Grille de Tarif OQN'!$B$2:$S$3603,AC$1,0)</f>
        <v>#N/A</v>
      </c>
      <c r="AD1390" s="79" t="e">
        <f>VLOOKUP($S1390,'Grille de Tarif OQN'!$B$2:$S$3603,AD$1,0)</f>
        <v>#N/A</v>
      </c>
      <c r="AE1390" s="79" t="e">
        <f>VLOOKUP($S1390,'Grille de Tarif OQN'!$B$2:$S$3603,AE$1,0)</f>
        <v>#N/A</v>
      </c>
      <c r="AF1390" s="79" t="e">
        <f>VLOOKUP($S1390,'Grille de Tarif OQN'!$B$2:$S$3603,AF$1,0)</f>
        <v>#N/A</v>
      </c>
      <c r="AG1390" s="79" t="e">
        <f>VLOOKUP($S1390,'Grille de Tarif OQN'!$B$2:$S$3603,AG$1,0)</f>
        <v>#N/A</v>
      </c>
      <c r="AH1390" s="79" t="e">
        <f>VLOOKUP($S1390,'Grille de Tarif OQN'!$B$2:$S$3603,AH$1,0)</f>
        <v>#N/A</v>
      </c>
      <c r="AI1390" s="79" t="e">
        <f>VLOOKUP($S1390,'Grille de Tarif OQN'!$B$2:$S$3603,AI$1,0)</f>
        <v>#N/A</v>
      </c>
      <c r="AJ1390" s="79" t="e">
        <f>VLOOKUP($S1390,'Grille de Tarif OQN'!$B$2:$S$3603,AJ$1,0)</f>
        <v>#N/A</v>
      </c>
      <c r="AK1390" s="81"/>
      <c r="AL1390" s="81"/>
      <c r="AM1390" s="81"/>
      <c r="AN1390" s="81"/>
      <c r="AO1390" s="81"/>
      <c r="AP1390" s="81"/>
      <c r="AQ1390" s="81"/>
      <c r="AR1390" s="81"/>
      <c r="AS1390" s="81"/>
      <c r="AT1390" s="81"/>
      <c r="AU1390" s="72"/>
      <c r="AV1390"/>
      <c r="AW1390"/>
      <c r="AX1390"/>
      <c r="AY1390"/>
      <c r="AZ1390" s="96">
        <f t="shared" si="434"/>
        <v>0</v>
      </c>
      <c r="BA1390" s="24" t="e">
        <f t="shared" si="435"/>
        <v>#N/A</v>
      </c>
      <c r="BB1390" s="24" t="e">
        <f t="shared" si="436"/>
        <v>#N/A</v>
      </c>
      <c r="BC1390" s="24" t="e">
        <f t="shared" si="437"/>
        <v>#N/A</v>
      </c>
      <c r="BD1390" s="24" t="e">
        <f t="shared" si="438"/>
        <v>#N/A</v>
      </c>
      <c r="BE1390"/>
      <c r="BF1390" t="e">
        <f t="shared" si="439"/>
        <v>#N/A</v>
      </c>
      <c r="BG1390" t="str">
        <f t="shared" si="440"/>
        <v>HDJ</v>
      </c>
      <c r="BH1390" s="20" t="e">
        <f t="shared" si="441"/>
        <v>#N/A</v>
      </c>
      <c r="BI1390" s="20" t="e">
        <f t="shared" si="442"/>
        <v>#N/A</v>
      </c>
      <c r="BJ1390" s="20" t="e">
        <f t="shared" si="443"/>
        <v>#N/A</v>
      </c>
      <c r="BK1390" s="20" t="e">
        <f t="shared" si="444"/>
        <v>#N/A</v>
      </c>
      <c r="BL1390" s="20" t="e">
        <f t="shared" si="445"/>
        <v>#N/A</v>
      </c>
      <c r="BM1390" s="20" t="e">
        <f t="shared" si="447"/>
        <v>#N/A</v>
      </c>
      <c r="BN1390" s="20" t="e">
        <f t="shared" si="446"/>
        <v>#N/A</v>
      </c>
    </row>
    <row r="1391" spans="1:66">
      <c r="A1391" s="92"/>
      <c r="B1391" s="90"/>
      <c r="C1391" s="90"/>
      <c r="D1391" s="93"/>
      <c r="E1391" s="93"/>
      <c r="F1391" s="93"/>
      <c r="G1391" s="93"/>
      <c r="H1391" s="93"/>
      <c r="I1391" s="93"/>
      <c r="J1391" s="93"/>
      <c r="K1391" s="93"/>
      <c r="L1391" s="92"/>
      <c r="M1391" s="93"/>
      <c r="N1391" s="91">
        <f t="shared" si="428"/>
        <v>0</v>
      </c>
      <c r="O1391" s="91" t="str">
        <f t="shared" si="429"/>
        <v/>
      </c>
      <c r="P1391" s="91" t="str">
        <f t="shared" si="430"/>
        <v/>
      </c>
      <c r="Q1391" s="91" t="str">
        <f t="shared" si="431"/>
        <v>HDJ</v>
      </c>
      <c r="R1391" s="82"/>
      <c r="S1391" s="95">
        <f t="shared" si="432"/>
        <v>0</v>
      </c>
      <c r="T1391" s="95">
        <f t="shared" si="433"/>
        <v>0</v>
      </c>
      <c r="U1391" s="79" t="e">
        <f>VLOOKUP($S1391,'Grille de Tarif OQN'!$B$2:$S$3603,U$1,0)</f>
        <v>#N/A</v>
      </c>
      <c r="V1391" s="79" t="e">
        <f>VLOOKUP($S1391,'Grille de Tarif OQN'!$B$2:$S$3603,V$1,0)</f>
        <v>#N/A</v>
      </c>
      <c r="W1391" s="79" t="e">
        <f>VLOOKUP($S1391,'Grille de Tarif OQN'!$B$2:$S$3603,W$1,0)</f>
        <v>#N/A</v>
      </c>
      <c r="X1391" s="79" t="e">
        <f>VLOOKUP($S1391,'Grille de Tarif OQN'!$B$2:$S$3603,X$1,0)</f>
        <v>#N/A</v>
      </c>
      <c r="Y1391" s="79" t="e">
        <f>VLOOKUP($S1391,'Grille de Tarif OQN'!$B$2:$S$3603,Y$1,0)</f>
        <v>#N/A</v>
      </c>
      <c r="Z1391" s="79" t="e">
        <f>VLOOKUP($S1391,'Grille de Tarif OQN'!$B$2:$S$3603,Z$1,0)</f>
        <v>#N/A</v>
      </c>
      <c r="AA1391" s="79" t="e">
        <f>VLOOKUP($S1391,'Grille de Tarif OQN'!$B$2:$S$3603,AA$1,0)</f>
        <v>#N/A</v>
      </c>
      <c r="AB1391" s="79" t="e">
        <f>VLOOKUP($S1391,'Grille de Tarif OQN'!$B$2:$S$3603,AB$1,0)</f>
        <v>#N/A</v>
      </c>
      <c r="AC1391" s="79" t="e">
        <f>VLOOKUP($S1391,'Grille de Tarif OQN'!$B$2:$S$3603,AC$1,0)</f>
        <v>#N/A</v>
      </c>
      <c r="AD1391" s="79" t="e">
        <f>VLOOKUP($S1391,'Grille de Tarif OQN'!$B$2:$S$3603,AD$1,0)</f>
        <v>#N/A</v>
      </c>
      <c r="AE1391" s="79" t="e">
        <f>VLOOKUP($S1391,'Grille de Tarif OQN'!$B$2:$S$3603,AE$1,0)</f>
        <v>#N/A</v>
      </c>
      <c r="AF1391" s="79" t="e">
        <f>VLOOKUP($S1391,'Grille de Tarif OQN'!$B$2:$S$3603,AF$1,0)</f>
        <v>#N/A</v>
      </c>
      <c r="AG1391" s="79" t="e">
        <f>VLOOKUP($S1391,'Grille de Tarif OQN'!$B$2:$S$3603,AG$1,0)</f>
        <v>#N/A</v>
      </c>
      <c r="AH1391" s="79" t="e">
        <f>VLOOKUP($S1391,'Grille de Tarif OQN'!$B$2:$S$3603,AH$1,0)</f>
        <v>#N/A</v>
      </c>
      <c r="AI1391" s="79" t="e">
        <f>VLOOKUP($S1391,'Grille de Tarif OQN'!$B$2:$S$3603,AI$1,0)</f>
        <v>#N/A</v>
      </c>
      <c r="AJ1391" s="79" t="e">
        <f>VLOOKUP($S1391,'Grille de Tarif OQN'!$B$2:$S$3603,AJ$1,0)</f>
        <v>#N/A</v>
      </c>
      <c r="AK1391" s="81"/>
      <c r="AL1391" s="81"/>
      <c r="AM1391" s="81"/>
      <c r="AN1391" s="81"/>
      <c r="AO1391" s="81"/>
      <c r="AP1391" s="81"/>
      <c r="AQ1391" s="81"/>
      <c r="AR1391" s="81"/>
      <c r="AS1391" s="81"/>
      <c r="AT1391" s="81"/>
      <c r="AU1391" s="72"/>
      <c r="AV1391"/>
      <c r="AW1391"/>
      <c r="AX1391"/>
      <c r="AY1391"/>
      <c r="AZ1391" s="96">
        <f t="shared" si="434"/>
        <v>0</v>
      </c>
      <c r="BA1391" s="24" t="e">
        <f t="shared" si="435"/>
        <v>#N/A</v>
      </c>
      <c r="BB1391" s="24" t="e">
        <f t="shared" si="436"/>
        <v>#N/A</v>
      </c>
      <c r="BC1391" s="24" t="e">
        <f t="shared" si="437"/>
        <v>#N/A</v>
      </c>
      <c r="BD1391" s="24" t="e">
        <f t="shared" si="438"/>
        <v>#N/A</v>
      </c>
      <c r="BE1391"/>
      <c r="BF1391" t="e">
        <f t="shared" si="439"/>
        <v>#N/A</v>
      </c>
      <c r="BG1391" t="str">
        <f t="shared" si="440"/>
        <v>HDJ</v>
      </c>
      <c r="BH1391" s="20" t="e">
        <f t="shared" si="441"/>
        <v>#N/A</v>
      </c>
      <c r="BI1391" s="20" t="e">
        <f t="shared" si="442"/>
        <v>#N/A</v>
      </c>
      <c r="BJ1391" s="20" t="e">
        <f t="shared" si="443"/>
        <v>#N/A</v>
      </c>
      <c r="BK1391" s="20" t="e">
        <f t="shared" si="444"/>
        <v>#N/A</v>
      </c>
      <c r="BL1391" s="20" t="e">
        <f t="shared" si="445"/>
        <v>#N/A</v>
      </c>
      <c r="BM1391" s="20" t="e">
        <f t="shared" si="447"/>
        <v>#N/A</v>
      </c>
      <c r="BN1391" s="20" t="e">
        <f t="shared" si="446"/>
        <v>#N/A</v>
      </c>
    </row>
    <row r="1392" spans="1:66">
      <c r="A1392" s="92"/>
      <c r="B1392" s="90"/>
      <c r="C1392" s="90"/>
      <c r="D1392" s="93"/>
      <c r="E1392" s="93"/>
      <c r="F1392" s="93"/>
      <c r="G1392" s="93"/>
      <c r="H1392" s="93"/>
      <c r="I1392" s="93"/>
      <c r="J1392" s="93"/>
      <c r="K1392" s="93"/>
      <c r="L1392" s="92"/>
      <c r="M1392" s="93"/>
      <c r="N1392" s="91">
        <f t="shared" si="428"/>
        <v>0</v>
      </c>
      <c r="O1392" s="91" t="str">
        <f t="shared" si="429"/>
        <v/>
      </c>
      <c r="P1392" s="91" t="str">
        <f t="shared" si="430"/>
        <v/>
      </c>
      <c r="Q1392" s="91" t="str">
        <f t="shared" si="431"/>
        <v>HDJ</v>
      </c>
      <c r="R1392" s="82"/>
      <c r="S1392" s="95">
        <f t="shared" si="432"/>
        <v>0</v>
      </c>
      <c r="T1392" s="95">
        <f t="shared" si="433"/>
        <v>0</v>
      </c>
      <c r="U1392" s="79" t="e">
        <f>VLOOKUP($S1392,'Grille de Tarif OQN'!$B$2:$S$3603,U$1,0)</f>
        <v>#N/A</v>
      </c>
      <c r="V1392" s="79" t="e">
        <f>VLOOKUP($S1392,'Grille de Tarif OQN'!$B$2:$S$3603,V$1,0)</f>
        <v>#N/A</v>
      </c>
      <c r="W1392" s="79" t="e">
        <f>VLOOKUP($S1392,'Grille de Tarif OQN'!$B$2:$S$3603,W$1,0)</f>
        <v>#N/A</v>
      </c>
      <c r="X1392" s="79" t="e">
        <f>VLOOKUP($S1392,'Grille de Tarif OQN'!$B$2:$S$3603,X$1,0)</f>
        <v>#N/A</v>
      </c>
      <c r="Y1392" s="79" t="e">
        <f>VLOOKUP($S1392,'Grille de Tarif OQN'!$B$2:$S$3603,Y$1,0)</f>
        <v>#N/A</v>
      </c>
      <c r="Z1392" s="79" t="e">
        <f>VLOOKUP($S1392,'Grille de Tarif OQN'!$B$2:$S$3603,Z$1,0)</f>
        <v>#N/A</v>
      </c>
      <c r="AA1392" s="79" t="e">
        <f>VLOOKUP($S1392,'Grille de Tarif OQN'!$B$2:$S$3603,AA$1,0)</f>
        <v>#N/A</v>
      </c>
      <c r="AB1392" s="79" t="e">
        <f>VLOOKUP($S1392,'Grille de Tarif OQN'!$B$2:$S$3603,AB$1,0)</f>
        <v>#N/A</v>
      </c>
      <c r="AC1392" s="79" t="e">
        <f>VLOOKUP($S1392,'Grille de Tarif OQN'!$B$2:$S$3603,AC$1,0)</f>
        <v>#N/A</v>
      </c>
      <c r="AD1392" s="79" t="e">
        <f>VLOOKUP($S1392,'Grille de Tarif OQN'!$B$2:$S$3603,AD$1,0)</f>
        <v>#N/A</v>
      </c>
      <c r="AE1392" s="79" t="e">
        <f>VLOOKUP($S1392,'Grille de Tarif OQN'!$B$2:$S$3603,AE$1,0)</f>
        <v>#N/A</v>
      </c>
      <c r="AF1392" s="79" t="e">
        <f>VLOOKUP($S1392,'Grille de Tarif OQN'!$B$2:$S$3603,AF$1,0)</f>
        <v>#N/A</v>
      </c>
      <c r="AG1392" s="79" t="e">
        <f>VLOOKUP($S1392,'Grille de Tarif OQN'!$B$2:$S$3603,AG$1,0)</f>
        <v>#N/A</v>
      </c>
      <c r="AH1392" s="79" t="e">
        <f>VLOOKUP($S1392,'Grille de Tarif OQN'!$B$2:$S$3603,AH$1,0)</f>
        <v>#N/A</v>
      </c>
      <c r="AI1392" s="79" t="e">
        <f>VLOOKUP($S1392,'Grille de Tarif OQN'!$B$2:$S$3603,AI$1,0)</f>
        <v>#N/A</v>
      </c>
      <c r="AJ1392" s="79" t="e">
        <f>VLOOKUP($S1392,'Grille de Tarif OQN'!$B$2:$S$3603,AJ$1,0)</f>
        <v>#N/A</v>
      </c>
      <c r="AK1392" s="81"/>
      <c r="AL1392" s="81"/>
      <c r="AM1392" s="81"/>
      <c r="AN1392" s="81"/>
      <c r="AO1392" s="81"/>
      <c r="AP1392" s="81"/>
      <c r="AQ1392" s="81"/>
      <c r="AR1392" s="81"/>
      <c r="AS1392" s="81"/>
      <c r="AT1392" s="81"/>
      <c r="AU1392" s="72"/>
      <c r="AV1392"/>
      <c r="AW1392"/>
      <c r="AX1392"/>
      <c r="AY1392"/>
      <c r="AZ1392" s="96">
        <f t="shared" si="434"/>
        <v>0</v>
      </c>
      <c r="BA1392" s="24" t="e">
        <f t="shared" si="435"/>
        <v>#N/A</v>
      </c>
      <c r="BB1392" s="24" t="e">
        <f t="shared" si="436"/>
        <v>#N/A</v>
      </c>
      <c r="BC1392" s="24" t="e">
        <f t="shared" si="437"/>
        <v>#N/A</v>
      </c>
      <c r="BD1392" s="24" t="e">
        <f t="shared" si="438"/>
        <v>#N/A</v>
      </c>
      <c r="BE1392"/>
      <c r="BF1392" t="e">
        <f t="shared" si="439"/>
        <v>#N/A</v>
      </c>
      <c r="BG1392" t="str">
        <f t="shared" si="440"/>
        <v>HDJ</v>
      </c>
      <c r="BH1392" s="20" t="e">
        <f t="shared" si="441"/>
        <v>#N/A</v>
      </c>
      <c r="BI1392" s="20" t="e">
        <f t="shared" si="442"/>
        <v>#N/A</v>
      </c>
      <c r="BJ1392" s="20" t="e">
        <f t="shared" si="443"/>
        <v>#N/A</v>
      </c>
      <c r="BK1392" s="20" t="e">
        <f t="shared" si="444"/>
        <v>#N/A</v>
      </c>
      <c r="BL1392" s="20" t="e">
        <f t="shared" si="445"/>
        <v>#N/A</v>
      </c>
      <c r="BM1392" s="20" t="e">
        <f t="shared" si="447"/>
        <v>#N/A</v>
      </c>
      <c r="BN1392" s="20" t="e">
        <f t="shared" si="446"/>
        <v>#N/A</v>
      </c>
    </row>
    <row r="1393" spans="1:66">
      <c r="A1393" s="92"/>
      <c r="B1393" s="90"/>
      <c r="C1393" s="90"/>
      <c r="D1393" s="93"/>
      <c r="E1393" s="93"/>
      <c r="F1393" s="93"/>
      <c r="G1393" s="93"/>
      <c r="H1393" s="93"/>
      <c r="I1393" s="93"/>
      <c r="J1393" s="93"/>
      <c r="K1393" s="93"/>
      <c r="L1393" s="92"/>
      <c r="M1393" s="93"/>
      <c r="N1393" s="91">
        <f t="shared" si="428"/>
        <v>0</v>
      </c>
      <c r="O1393" s="91" t="str">
        <f t="shared" si="429"/>
        <v/>
      </c>
      <c r="P1393" s="91" t="str">
        <f t="shared" si="430"/>
        <v/>
      </c>
      <c r="Q1393" s="91" t="str">
        <f t="shared" si="431"/>
        <v>HDJ</v>
      </c>
      <c r="R1393" s="82"/>
      <c r="S1393" s="95">
        <f t="shared" si="432"/>
        <v>0</v>
      </c>
      <c r="T1393" s="95">
        <f t="shared" si="433"/>
        <v>0</v>
      </c>
      <c r="U1393" s="79" t="e">
        <f>VLOOKUP($S1393,'Grille de Tarif OQN'!$B$2:$S$3603,U$1,0)</f>
        <v>#N/A</v>
      </c>
      <c r="V1393" s="79" t="e">
        <f>VLOOKUP($S1393,'Grille de Tarif OQN'!$B$2:$S$3603,V$1,0)</f>
        <v>#N/A</v>
      </c>
      <c r="W1393" s="79" t="e">
        <f>VLOOKUP($S1393,'Grille de Tarif OQN'!$B$2:$S$3603,W$1,0)</f>
        <v>#N/A</v>
      </c>
      <c r="X1393" s="79" t="e">
        <f>VLOOKUP($S1393,'Grille de Tarif OQN'!$B$2:$S$3603,X$1,0)</f>
        <v>#N/A</v>
      </c>
      <c r="Y1393" s="79" t="e">
        <f>VLOOKUP($S1393,'Grille de Tarif OQN'!$B$2:$S$3603,Y$1,0)</f>
        <v>#N/A</v>
      </c>
      <c r="Z1393" s="79" t="e">
        <f>VLOOKUP($S1393,'Grille de Tarif OQN'!$B$2:$S$3603,Z$1,0)</f>
        <v>#N/A</v>
      </c>
      <c r="AA1393" s="79" t="e">
        <f>VLOOKUP($S1393,'Grille de Tarif OQN'!$B$2:$S$3603,AA$1,0)</f>
        <v>#N/A</v>
      </c>
      <c r="AB1393" s="79" t="e">
        <f>VLOOKUP($S1393,'Grille de Tarif OQN'!$B$2:$S$3603,AB$1,0)</f>
        <v>#N/A</v>
      </c>
      <c r="AC1393" s="79" t="e">
        <f>VLOOKUP($S1393,'Grille de Tarif OQN'!$B$2:$S$3603,AC$1,0)</f>
        <v>#N/A</v>
      </c>
      <c r="AD1393" s="79" t="e">
        <f>VLOOKUP($S1393,'Grille de Tarif OQN'!$B$2:$S$3603,AD$1,0)</f>
        <v>#N/A</v>
      </c>
      <c r="AE1393" s="79" t="e">
        <f>VLOOKUP($S1393,'Grille de Tarif OQN'!$B$2:$S$3603,AE$1,0)</f>
        <v>#N/A</v>
      </c>
      <c r="AF1393" s="79" t="e">
        <f>VLOOKUP($S1393,'Grille de Tarif OQN'!$B$2:$S$3603,AF$1,0)</f>
        <v>#N/A</v>
      </c>
      <c r="AG1393" s="79" t="e">
        <f>VLOOKUP($S1393,'Grille de Tarif OQN'!$B$2:$S$3603,AG$1,0)</f>
        <v>#N/A</v>
      </c>
      <c r="AH1393" s="79" t="e">
        <f>VLOOKUP($S1393,'Grille de Tarif OQN'!$B$2:$S$3603,AH$1,0)</f>
        <v>#N/A</v>
      </c>
      <c r="AI1393" s="79" t="e">
        <f>VLOOKUP($S1393,'Grille de Tarif OQN'!$B$2:$S$3603,AI$1,0)</f>
        <v>#N/A</v>
      </c>
      <c r="AJ1393" s="79" t="e">
        <f>VLOOKUP($S1393,'Grille de Tarif OQN'!$B$2:$S$3603,AJ$1,0)</f>
        <v>#N/A</v>
      </c>
      <c r="AK1393" s="81"/>
      <c r="AL1393" s="81"/>
      <c r="AM1393" s="81"/>
      <c r="AN1393" s="81"/>
      <c r="AO1393" s="81"/>
      <c r="AP1393" s="81"/>
      <c r="AQ1393" s="81"/>
      <c r="AR1393" s="81"/>
      <c r="AS1393" s="81"/>
      <c r="AT1393" s="81"/>
      <c r="AU1393" s="72"/>
      <c r="AV1393"/>
      <c r="AW1393"/>
      <c r="AX1393"/>
      <c r="AY1393"/>
      <c r="AZ1393" s="96">
        <f t="shared" si="434"/>
        <v>0</v>
      </c>
      <c r="BA1393" s="24" t="e">
        <f t="shared" si="435"/>
        <v>#N/A</v>
      </c>
      <c r="BB1393" s="24" t="e">
        <f t="shared" si="436"/>
        <v>#N/A</v>
      </c>
      <c r="BC1393" s="24" t="e">
        <f t="shared" si="437"/>
        <v>#N/A</v>
      </c>
      <c r="BD1393" s="24" t="e">
        <f t="shared" si="438"/>
        <v>#N/A</v>
      </c>
      <c r="BE1393"/>
      <c r="BF1393" t="e">
        <f t="shared" si="439"/>
        <v>#N/A</v>
      </c>
      <c r="BG1393" t="str">
        <f t="shared" si="440"/>
        <v>HDJ</v>
      </c>
      <c r="BH1393" s="20" t="e">
        <f t="shared" si="441"/>
        <v>#N/A</v>
      </c>
      <c r="BI1393" s="20" t="e">
        <f t="shared" si="442"/>
        <v>#N/A</v>
      </c>
      <c r="BJ1393" s="20" t="e">
        <f t="shared" si="443"/>
        <v>#N/A</v>
      </c>
      <c r="BK1393" s="20" t="e">
        <f t="shared" si="444"/>
        <v>#N/A</v>
      </c>
      <c r="BL1393" s="20" t="e">
        <f t="shared" si="445"/>
        <v>#N/A</v>
      </c>
      <c r="BM1393" s="20" t="e">
        <f t="shared" si="447"/>
        <v>#N/A</v>
      </c>
      <c r="BN1393" s="20" t="e">
        <f t="shared" si="446"/>
        <v>#N/A</v>
      </c>
    </row>
    <row r="1394" spans="1:66">
      <c r="A1394" s="92"/>
      <c r="B1394" s="90"/>
      <c r="C1394" s="90"/>
      <c r="D1394" s="93"/>
      <c r="E1394" s="93"/>
      <c r="F1394" s="93"/>
      <c r="G1394" s="93"/>
      <c r="H1394" s="93"/>
      <c r="I1394" s="93"/>
      <c r="J1394" s="93"/>
      <c r="K1394" s="93"/>
      <c r="L1394" s="92"/>
      <c r="M1394" s="93"/>
      <c r="N1394" s="91">
        <f t="shared" si="428"/>
        <v>0</v>
      </c>
      <c r="O1394" s="91" t="str">
        <f t="shared" si="429"/>
        <v/>
      </c>
      <c r="P1394" s="91" t="str">
        <f t="shared" si="430"/>
        <v/>
      </c>
      <c r="Q1394" s="91" t="str">
        <f t="shared" si="431"/>
        <v>HDJ</v>
      </c>
      <c r="R1394" s="82"/>
      <c r="S1394" s="95">
        <f t="shared" si="432"/>
        <v>0</v>
      </c>
      <c r="T1394" s="95">
        <f t="shared" si="433"/>
        <v>0</v>
      </c>
      <c r="U1394" s="79" t="e">
        <f>VLOOKUP($S1394,'Grille de Tarif OQN'!$B$2:$S$3603,U$1,0)</f>
        <v>#N/A</v>
      </c>
      <c r="V1394" s="79" t="e">
        <f>VLOOKUP($S1394,'Grille de Tarif OQN'!$B$2:$S$3603,V$1,0)</f>
        <v>#N/A</v>
      </c>
      <c r="W1394" s="79" t="e">
        <f>VLOOKUP($S1394,'Grille de Tarif OQN'!$B$2:$S$3603,W$1,0)</f>
        <v>#N/A</v>
      </c>
      <c r="X1394" s="79" t="e">
        <f>VLOOKUP($S1394,'Grille de Tarif OQN'!$B$2:$S$3603,X$1,0)</f>
        <v>#N/A</v>
      </c>
      <c r="Y1394" s="79" t="e">
        <f>VLOOKUP($S1394,'Grille de Tarif OQN'!$B$2:$S$3603,Y$1,0)</f>
        <v>#N/A</v>
      </c>
      <c r="Z1394" s="79" t="e">
        <f>VLOOKUP($S1394,'Grille de Tarif OQN'!$B$2:$S$3603,Z$1,0)</f>
        <v>#N/A</v>
      </c>
      <c r="AA1394" s="79" t="e">
        <f>VLOOKUP($S1394,'Grille de Tarif OQN'!$B$2:$S$3603,AA$1,0)</f>
        <v>#N/A</v>
      </c>
      <c r="AB1394" s="79" t="e">
        <f>VLOOKUP($S1394,'Grille de Tarif OQN'!$B$2:$S$3603,AB$1,0)</f>
        <v>#N/A</v>
      </c>
      <c r="AC1394" s="79" t="e">
        <f>VLOOKUP($S1394,'Grille de Tarif OQN'!$B$2:$S$3603,AC$1,0)</f>
        <v>#N/A</v>
      </c>
      <c r="AD1394" s="79" t="e">
        <f>VLOOKUP($S1394,'Grille de Tarif OQN'!$B$2:$S$3603,AD$1,0)</f>
        <v>#N/A</v>
      </c>
      <c r="AE1394" s="79" t="e">
        <f>VLOOKUP($S1394,'Grille de Tarif OQN'!$B$2:$S$3603,AE$1,0)</f>
        <v>#N/A</v>
      </c>
      <c r="AF1394" s="79" t="e">
        <f>VLOOKUP($S1394,'Grille de Tarif OQN'!$B$2:$S$3603,AF$1,0)</f>
        <v>#N/A</v>
      </c>
      <c r="AG1394" s="79" t="e">
        <f>VLOOKUP($S1394,'Grille de Tarif OQN'!$B$2:$S$3603,AG$1,0)</f>
        <v>#N/A</v>
      </c>
      <c r="AH1394" s="79" t="e">
        <f>VLOOKUP($S1394,'Grille de Tarif OQN'!$B$2:$S$3603,AH$1,0)</f>
        <v>#N/A</v>
      </c>
      <c r="AI1394" s="79" t="e">
        <f>VLOOKUP($S1394,'Grille de Tarif OQN'!$B$2:$S$3603,AI$1,0)</f>
        <v>#N/A</v>
      </c>
      <c r="AJ1394" s="79" t="e">
        <f>VLOOKUP($S1394,'Grille de Tarif OQN'!$B$2:$S$3603,AJ$1,0)</f>
        <v>#N/A</v>
      </c>
      <c r="AK1394" s="81"/>
      <c r="AL1394" s="81"/>
      <c r="AM1394" s="81"/>
      <c r="AN1394" s="81"/>
      <c r="AO1394" s="81"/>
      <c r="AP1394" s="81"/>
      <c r="AQ1394" s="81"/>
      <c r="AR1394" s="81"/>
      <c r="AS1394" s="81"/>
      <c r="AT1394" s="81"/>
      <c r="AU1394" s="72"/>
      <c r="AV1394"/>
      <c r="AW1394"/>
      <c r="AX1394"/>
      <c r="AY1394"/>
      <c r="AZ1394" s="96">
        <f t="shared" si="434"/>
        <v>0</v>
      </c>
      <c r="BA1394" s="24" t="e">
        <f t="shared" si="435"/>
        <v>#N/A</v>
      </c>
      <c r="BB1394" s="24" t="e">
        <f t="shared" si="436"/>
        <v>#N/A</v>
      </c>
      <c r="BC1394" s="24" t="e">
        <f t="shared" si="437"/>
        <v>#N/A</v>
      </c>
      <c r="BD1394" s="24" t="e">
        <f t="shared" si="438"/>
        <v>#N/A</v>
      </c>
      <c r="BE1394"/>
      <c r="BF1394" t="e">
        <f t="shared" si="439"/>
        <v>#N/A</v>
      </c>
      <c r="BG1394" t="str">
        <f t="shared" si="440"/>
        <v>HDJ</v>
      </c>
      <c r="BH1394" s="20" t="e">
        <f t="shared" si="441"/>
        <v>#N/A</v>
      </c>
      <c r="BI1394" s="20" t="e">
        <f t="shared" si="442"/>
        <v>#N/A</v>
      </c>
      <c r="BJ1394" s="20" t="e">
        <f t="shared" si="443"/>
        <v>#N/A</v>
      </c>
      <c r="BK1394" s="20" t="e">
        <f t="shared" si="444"/>
        <v>#N/A</v>
      </c>
      <c r="BL1394" s="20" t="e">
        <f t="shared" si="445"/>
        <v>#N/A</v>
      </c>
      <c r="BM1394" s="20" t="e">
        <f t="shared" si="447"/>
        <v>#N/A</v>
      </c>
      <c r="BN1394" s="20" t="e">
        <f t="shared" si="446"/>
        <v>#N/A</v>
      </c>
    </row>
    <row r="1395" spans="1:66">
      <c r="A1395" s="92"/>
      <c r="B1395" s="90"/>
      <c r="C1395" s="90"/>
      <c r="D1395" s="93"/>
      <c r="E1395" s="93"/>
      <c r="F1395" s="93"/>
      <c r="G1395" s="93"/>
      <c r="H1395" s="93"/>
      <c r="I1395" s="93"/>
      <c r="J1395" s="93"/>
      <c r="K1395" s="93"/>
      <c r="L1395" s="92"/>
      <c r="M1395" s="93"/>
      <c r="N1395" s="91">
        <f t="shared" si="428"/>
        <v>0</v>
      </c>
      <c r="O1395" s="91" t="str">
        <f t="shared" si="429"/>
        <v/>
      </c>
      <c r="P1395" s="91" t="str">
        <f t="shared" si="430"/>
        <v/>
      </c>
      <c r="Q1395" s="91" t="str">
        <f t="shared" si="431"/>
        <v>HDJ</v>
      </c>
      <c r="R1395" s="82"/>
      <c r="S1395" s="95">
        <f t="shared" si="432"/>
        <v>0</v>
      </c>
      <c r="T1395" s="95">
        <f t="shared" si="433"/>
        <v>0</v>
      </c>
      <c r="U1395" s="79" t="e">
        <f>VLOOKUP($S1395,'Grille de Tarif OQN'!$B$2:$S$3603,U$1,0)</f>
        <v>#N/A</v>
      </c>
      <c r="V1395" s="79" t="e">
        <f>VLOOKUP($S1395,'Grille de Tarif OQN'!$B$2:$S$3603,V$1,0)</f>
        <v>#N/A</v>
      </c>
      <c r="W1395" s="79" t="e">
        <f>VLOOKUP($S1395,'Grille de Tarif OQN'!$B$2:$S$3603,W$1,0)</f>
        <v>#N/A</v>
      </c>
      <c r="X1395" s="79" t="e">
        <f>VLOOKUP($S1395,'Grille de Tarif OQN'!$B$2:$S$3603,X$1,0)</f>
        <v>#N/A</v>
      </c>
      <c r="Y1395" s="79" t="e">
        <f>VLOOKUP($S1395,'Grille de Tarif OQN'!$B$2:$S$3603,Y$1,0)</f>
        <v>#N/A</v>
      </c>
      <c r="Z1395" s="79" t="e">
        <f>VLOOKUP($S1395,'Grille de Tarif OQN'!$B$2:$S$3603,Z$1,0)</f>
        <v>#N/A</v>
      </c>
      <c r="AA1395" s="79" t="e">
        <f>VLOOKUP($S1395,'Grille de Tarif OQN'!$B$2:$S$3603,AA$1,0)</f>
        <v>#N/A</v>
      </c>
      <c r="AB1395" s="79" t="e">
        <f>VLOOKUP($S1395,'Grille de Tarif OQN'!$B$2:$S$3603,AB$1,0)</f>
        <v>#N/A</v>
      </c>
      <c r="AC1395" s="79" t="e">
        <f>VLOOKUP($S1395,'Grille de Tarif OQN'!$B$2:$S$3603,AC$1,0)</f>
        <v>#N/A</v>
      </c>
      <c r="AD1395" s="79" t="e">
        <f>VLOOKUP($S1395,'Grille de Tarif OQN'!$B$2:$S$3603,AD$1,0)</f>
        <v>#N/A</v>
      </c>
      <c r="AE1395" s="79" t="e">
        <f>VLOOKUP($S1395,'Grille de Tarif OQN'!$B$2:$S$3603,AE$1,0)</f>
        <v>#N/A</v>
      </c>
      <c r="AF1395" s="79" t="e">
        <f>VLOOKUP($S1395,'Grille de Tarif OQN'!$B$2:$S$3603,AF$1,0)</f>
        <v>#N/A</v>
      </c>
      <c r="AG1395" s="79" t="e">
        <f>VLOOKUP($S1395,'Grille de Tarif OQN'!$B$2:$S$3603,AG$1,0)</f>
        <v>#N/A</v>
      </c>
      <c r="AH1395" s="79" t="e">
        <f>VLOOKUP($S1395,'Grille de Tarif OQN'!$B$2:$S$3603,AH$1,0)</f>
        <v>#N/A</v>
      </c>
      <c r="AI1395" s="79" t="e">
        <f>VLOOKUP($S1395,'Grille de Tarif OQN'!$B$2:$S$3603,AI$1,0)</f>
        <v>#N/A</v>
      </c>
      <c r="AJ1395" s="79" t="e">
        <f>VLOOKUP($S1395,'Grille de Tarif OQN'!$B$2:$S$3603,AJ$1,0)</f>
        <v>#N/A</v>
      </c>
      <c r="AK1395" s="81"/>
      <c r="AL1395" s="81"/>
      <c r="AM1395" s="81"/>
      <c r="AN1395" s="81"/>
      <c r="AO1395" s="81"/>
      <c r="AP1395" s="81"/>
      <c r="AQ1395" s="81"/>
      <c r="AR1395" s="81"/>
      <c r="AS1395" s="81"/>
      <c r="AT1395" s="81"/>
      <c r="AU1395" s="72"/>
      <c r="AV1395"/>
      <c r="AW1395"/>
      <c r="AX1395"/>
      <c r="AY1395"/>
      <c r="AZ1395" s="96">
        <f t="shared" si="434"/>
        <v>0</v>
      </c>
      <c r="BA1395" s="24" t="e">
        <f t="shared" si="435"/>
        <v>#N/A</v>
      </c>
      <c r="BB1395" s="24" t="e">
        <f t="shared" si="436"/>
        <v>#N/A</v>
      </c>
      <c r="BC1395" s="24" t="e">
        <f t="shared" si="437"/>
        <v>#N/A</v>
      </c>
      <c r="BD1395" s="24" t="e">
        <f t="shared" si="438"/>
        <v>#N/A</v>
      </c>
      <c r="BE1395"/>
      <c r="BF1395" t="e">
        <f t="shared" si="439"/>
        <v>#N/A</v>
      </c>
      <c r="BG1395" t="str">
        <f t="shared" si="440"/>
        <v>HDJ</v>
      </c>
      <c r="BH1395" s="20" t="e">
        <f t="shared" si="441"/>
        <v>#N/A</v>
      </c>
      <c r="BI1395" s="20" t="e">
        <f t="shared" si="442"/>
        <v>#N/A</v>
      </c>
      <c r="BJ1395" s="20" t="e">
        <f t="shared" si="443"/>
        <v>#N/A</v>
      </c>
      <c r="BK1395" s="20" t="e">
        <f t="shared" si="444"/>
        <v>#N/A</v>
      </c>
      <c r="BL1395" s="20" t="e">
        <f t="shared" si="445"/>
        <v>#N/A</v>
      </c>
      <c r="BM1395" s="20" t="e">
        <f t="shared" si="447"/>
        <v>#N/A</v>
      </c>
      <c r="BN1395" s="20" t="e">
        <f t="shared" si="446"/>
        <v>#N/A</v>
      </c>
    </row>
    <row r="1396" spans="1:66">
      <c r="A1396" s="92"/>
      <c r="B1396" s="90"/>
      <c r="C1396" s="90"/>
      <c r="D1396" s="93"/>
      <c r="E1396" s="93"/>
      <c r="F1396" s="93"/>
      <c r="G1396" s="93"/>
      <c r="H1396" s="93"/>
      <c r="I1396" s="93"/>
      <c r="J1396" s="93"/>
      <c r="K1396" s="93"/>
      <c r="L1396" s="92"/>
      <c r="M1396" s="93"/>
      <c r="N1396" s="91">
        <f t="shared" si="428"/>
        <v>0</v>
      </c>
      <c r="O1396" s="91" t="str">
        <f t="shared" si="429"/>
        <v/>
      </c>
      <c r="P1396" s="91" t="str">
        <f t="shared" si="430"/>
        <v/>
      </c>
      <c r="Q1396" s="91" t="str">
        <f t="shared" si="431"/>
        <v>HDJ</v>
      </c>
      <c r="R1396" s="82"/>
      <c r="S1396" s="95">
        <f t="shared" si="432"/>
        <v>0</v>
      </c>
      <c r="T1396" s="95">
        <f t="shared" si="433"/>
        <v>0</v>
      </c>
      <c r="U1396" s="79" t="e">
        <f>VLOOKUP($S1396,'Grille de Tarif OQN'!$B$2:$S$3603,U$1,0)</f>
        <v>#N/A</v>
      </c>
      <c r="V1396" s="79" t="e">
        <f>VLOOKUP($S1396,'Grille de Tarif OQN'!$B$2:$S$3603,V$1,0)</f>
        <v>#N/A</v>
      </c>
      <c r="W1396" s="79" t="e">
        <f>VLOOKUP($S1396,'Grille de Tarif OQN'!$B$2:$S$3603,W$1,0)</f>
        <v>#N/A</v>
      </c>
      <c r="X1396" s="79" t="e">
        <f>VLOOKUP($S1396,'Grille de Tarif OQN'!$B$2:$S$3603,X$1,0)</f>
        <v>#N/A</v>
      </c>
      <c r="Y1396" s="79" t="e">
        <f>VLOOKUP($S1396,'Grille de Tarif OQN'!$B$2:$S$3603,Y$1,0)</f>
        <v>#N/A</v>
      </c>
      <c r="Z1396" s="79" t="e">
        <f>VLOOKUP($S1396,'Grille de Tarif OQN'!$B$2:$S$3603,Z$1,0)</f>
        <v>#N/A</v>
      </c>
      <c r="AA1396" s="79" t="e">
        <f>VLOOKUP($S1396,'Grille de Tarif OQN'!$B$2:$S$3603,AA$1,0)</f>
        <v>#N/A</v>
      </c>
      <c r="AB1396" s="79" t="e">
        <f>VLOOKUP($S1396,'Grille de Tarif OQN'!$B$2:$S$3603,AB$1,0)</f>
        <v>#N/A</v>
      </c>
      <c r="AC1396" s="79" t="e">
        <f>VLOOKUP($S1396,'Grille de Tarif OQN'!$B$2:$S$3603,AC$1,0)</f>
        <v>#N/A</v>
      </c>
      <c r="AD1396" s="79" t="e">
        <f>VLOOKUP($S1396,'Grille de Tarif OQN'!$B$2:$S$3603,AD$1,0)</f>
        <v>#N/A</v>
      </c>
      <c r="AE1396" s="79" t="e">
        <f>VLOOKUP($S1396,'Grille de Tarif OQN'!$B$2:$S$3603,AE$1,0)</f>
        <v>#N/A</v>
      </c>
      <c r="AF1396" s="79" t="e">
        <f>VLOOKUP($S1396,'Grille de Tarif OQN'!$B$2:$S$3603,AF$1,0)</f>
        <v>#N/A</v>
      </c>
      <c r="AG1396" s="79" t="e">
        <f>VLOOKUP($S1396,'Grille de Tarif OQN'!$B$2:$S$3603,AG$1,0)</f>
        <v>#N/A</v>
      </c>
      <c r="AH1396" s="79" t="e">
        <f>VLOOKUP($S1396,'Grille de Tarif OQN'!$B$2:$S$3603,AH$1,0)</f>
        <v>#N/A</v>
      </c>
      <c r="AI1396" s="79" t="e">
        <f>VLOOKUP($S1396,'Grille de Tarif OQN'!$B$2:$S$3603,AI$1,0)</f>
        <v>#N/A</v>
      </c>
      <c r="AJ1396" s="79" t="e">
        <f>VLOOKUP($S1396,'Grille de Tarif OQN'!$B$2:$S$3603,AJ$1,0)</f>
        <v>#N/A</v>
      </c>
      <c r="AK1396" s="81"/>
      <c r="AL1396" s="81"/>
      <c r="AM1396" s="81"/>
      <c r="AN1396" s="81"/>
      <c r="AO1396" s="81"/>
      <c r="AP1396" s="81"/>
      <c r="AQ1396" s="81"/>
      <c r="AR1396" s="81"/>
      <c r="AS1396" s="81"/>
      <c r="AT1396" s="81"/>
      <c r="AU1396" s="72"/>
      <c r="AV1396"/>
      <c r="AW1396"/>
      <c r="AX1396"/>
      <c r="AY1396"/>
      <c r="AZ1396" s="96">
        <f t="shared" si="434"/>
        <v>0</v>
      </c>
      <c r="BA1396" s="24" t="e">
        <f t="shared" si="435"/>
        <v>#N/A</v>
      </c>
      <c r="BB1396" s="24" t="e">
        <f t="shared" si="436"/>
        <v>#N/A</v>
      </c>
      <c r="BC1396" s="24" t="e">
        <f t="shared" si="437"/>
        <v>#N/A</v>
      </c>
      <c r="BD1396" s="24" t="e">
        <f t="shared" si="438"/>
        <v>#N/A</v>
      </c>
      <c r="BE1396"/>
      <c r="BF1396" t="e">
        <f t="shared" si="439"/>
        <v>#N/A</v>
      </c>
      <c r="BG1396" t="str">
        <f t="shared" si="440"/>
        <v>HDJ</v>
      </c>
      <c r="BH1396" s="20" t="e">
        <f t="shared" si="441"/>
        <v>#N/A</v>
      </c>
      <c r="BI1396" s="20" t="e">
        <f t="shared" si="442"/>
        <v>#N/A</v>
      </c>
      <c r="BJ1396" s="20" t="e">
        <f t="shared" si="443"/>
        <v>#N/A</v>
      </c>
      <c r="BK1396" s="20" t="e">
        <f t="shared" si="444"/>
        <v>#N/A</v>
      </c>
      <c r="BL1396" s="20" t="e">
        <f t="shared" si="445"/>
        <v>#N/A</v>
      </c>
      <c r="BM1396" s="20" t="e">
        <f t="shared" si="447"/>
        <v>#N/A</v>
      </c>
      <c r="BN1396" s="20" t="e">
        <f t="shared" si="446"/>
        <v>#N/A</v>
      </c>
    </row>
    <row r="1397" spans="1:66">
      <c r="A1397" s="92"/>
      <c r="B1397" s="90"/>
      <c r="C1397" s="90"/>
      <c r="D1397" s="93"/>
      <c r="E1397" s="93"/>
      <c r="F1397" s="93"/>
      <c r="G1397" s="93"/>
      <c r="H1397" s="93"/>
      <c r="I1397" s="93"/>
      <c r="J1397" s="93"/>
      <c r="K1397" s="93"/>
      <c r="L1397" s="92"/>
      <c r="M1397" s="93"/>
      <c r="N1397" s="91">
        <f t="shared" si="428"/>
        <v>0</v>
      </c>
      <c r="O1397" s="91" t="str">
        <f t="shared" si="429"/>
        <v/>
      </c>
      <c r="P1397" s="91" t="str">
        <f t="shared" si="430"/>
        <v/>
      </c>
      <c r="Q1397" s="91" t="str">
        <f t="shared" si="431"/>
        <v>HDJ</v>
      </c>
      <c r="R1397" s="82"/>
      <c r="S1397" s="95">
        <f t="shared" si="432"/>
        <v>0</v>
      </c>
      <c r="T1397" s="95">
        <f t="shared" si="433"/>
        <v>0</v>
      </c>
      <c r="U1397" s="79" t="e">
        <f>VLOOKUP($S1397,'Grille de Tarif OQN'!$B$2:$S$3603,U$1,0)</f>
        <v>#N/A</v>
      </c>
      <c r="V1397" s="79" t="e">
        <f>VLOOKUP($S1397,'Grille de Tarif OQN'!$B$2:$S$3603,V$1,0)</f>
        <v>#N/A</v>
      </c>
      <c r="W1397" s="79" t="e">
        <f>VLOOKUP($S1397,'Grille de Tarif OQN'!$B$2:$S$3603,W$1,0)</f>
        <v>#N/A</v>
      </c>
      <c r="X1397" s="79" t="e">
        <f>VLOOKUP($S1397,'Grille de Tarif OQN'!$B$2:$S$3603,X$1,0)</f>
        <v>#N/A</v>
      </c>
      <c r="Y1397" s="79" t="e">
        <f>VLOOKUP($S1397,'Grille de Tarif OQN'!$B$2:$S$3603,Y$1,0)</f>
        <v>#N/A</v>
      </c>
      <c r="Z1397" s="79" t="e">
        <f>VLOOKUP($S1397,'Grille de Tarif OQN'!$B$2:$S$3603,Z$1,0)</f>
        <v>#N/A</v>
      </c>
      <c r="AA1397" s="79" t="e">
        <f>VLOOKUP($S1397,'Grille de Tarif OQN'!$B$2:$S$3603,AA$1,0)</f>
        <v>#N/A</v>
      </c>
      <c r="AB1397" s="79" t="e">
        <f>VLOOKUP($S1397,'Grille de Tarif OQN'!$B$2:$S$3603,AB$1,0)</f>
        <v>#N/A</v>
      </c>
      <c r="AC1397" s="79" t="e">
        <f>VLOOKUP($S1397,'Grille de Tarif OQN'!$B$2:$S$3603,AC$1,0)</f>
        <v>#N/A</v>
      </c>
      <c r="AD1397" s="79" t="e">
        <f>VLOOKUP($S1397,'Grille de Tarif OQN'!$B$2:$S$3603,AD$1,0)</f>
        <v>#N/A</v>
      </c>
      <c r="AE1397" s="79" t="e">
        <f>VLOOKUP($S1397,'Grille de Tarif OQN'!$B$2:$S$3603,AE$1,0)</f>
        <v>#N/A</v>
      </c>
      <c r="AF1397" s="79" t="e">
        <f>VLOOKUP($S1397,'Grille de Tarif OQN'!$B$2:$S$3603,AF$1,0)</f>
        <v>#N/A</v>
      </c>
      <c r="AG1397" s="79" t="e">
        <f>VLOOKUP($S1397,'Grille de Tarif OQN'!$B$2:$S$3603,AG$1,0)</f>
        <v>#N/A</v>
      </c>
      <c r="AH1397" s="79" t="e">
        <f>VLOOKUP($S1397,'Grille de Tarif OQN'!$B$2:$S$3603,AH$1,0)</f>
        <v>#N/A</v>
      </c>
      <c r="AI1397" s="79" t="e">
        <f>VLOOKUP($S1397,'Grille de Tarif OQN'!$B$2:$S$3603,AI$1,0)</f>
        <v>#N/A</v>
      </c>
      <c r="AJ1397" s="79" t="e">
        <f>VLOOKUP($S1397,'Grille de Tarif OQN'!$B$2:$S$3603,AJ$1,0)</f>
        <v>#N/A</v>
      </c>
      <c r="AK1397" s="81"/>
      <c r="AL1397" s="81"/>
      <c r="AM1397" s="81"/>
      <c r="AN1397" s="81"/>
      <c r="AO1397" s="81"/>
      <c r="AP1397" s="81"/>
      <c r="AQ1397" s="81"/>
      <c r="AR1397" s="81"/>
      <c r="AS1397" s="81"/>
      <c r="AT1397" s="81"/>
      <c r="AU1397" s="72"/>
      <c r="AV1397"/>
      <c r="AW1397"/>
      <c r="AX1397"/>
      <c r="AY1397"/>
      <c r="AZ1397" s="96">
        <f t="shared" si="434"/>
        <v>0</v>
      </c>
      <c r="BA1397" s="24" t="e">
        <f t="shared" si="435"/>
        <v>#N/A</v>
      </c>
      <c r="BB1397" s="24" t="e">
        <f t="shared" si="436"/>
        <v>#N/A</v>
      </c>
      <c r="BC1397" s="24" t="e">
        <f t="shared" si="437"/>
        <v>#N/A</v>
      </c>
      <c r="BD1397" s="24" t="e">
        <f t="shared" si="438"/>
        <v>#N/A</v>
      </c>
      <c r="BE1397"/>
      <c r="BF1397" t="e">
        <f t="shared" si="439"/>
        <v>#N/A</v>
      </c>
      <c r="BG1397" t="str">
        <f t="shared" si="440"/>
        <v>HDJ</v>
      </c>
      <c r="BH1397" s="20" t="e">
        <f t="shared" si="441"/>
        <v>#N/A</v>
      </c>
      <c r="BI1397" s="20" t="e">
        <f t="shared" si="442"/>
        <v>#N/A</v>
      </c>
      <c r="BJ1397" s="20" t="e">
        <f t="shared" si="443"/>
        <v>#N/A</v>
      </c>
      <c r="BK1397" s="20" t="e">
        <f t="shared" si="444"/>
        <v>#N/A</v>
      </c>
      <c r="BL1397" s="20" t="e">
        <f t="shared" si="445"/>
        <v>#N/A</v>
      </c>
      <c r="BM1397" s="20" t="e">
        <f t="shared" si="447"/>
        <v>#N/A</v>
      </c>
      <c r="BN1397" s="20" t="e">
        <f t="shared" si="446"/>
        <v>#N/A</v>
      </c>
    </row>
    <row r="1398" spans="1:66">
      <c r="A1398" s="92"/>
      <c r="B1398" s="90"/>
      <c r="C1398" s="90"/>
      <c r="D1398" s="93"/>
      <c r="E1398" s="93"/>
      <c r="F1398" s="93"/>
      <c r="G1398" s="93"/>
      <c r="H1398" s="93"/>
      <c r="I1398" s="93"/>
      <c r="J1398" s="93"/>
      <c r="K1398" s="93"/>
      <c r="L1398" s="92"/>
      <c r="M1398" s="93"/>
      <c r="N1398" s="91">
        <f t="shared" si="428"/>
        <v>0</v>
      </c>
      <c r="O1398" s="91" t="str">
        <f t="shared" si="429"/>
        <v/>
      </c>
      <c r="P1398" s="91" t="str">
        <f t="shared" si="430"/>
        <v/>
      </c>
      <c r="Q1398" s="91" t="str">
        <f t="shared" si="431"/>
        <v>HDJ</v>
      </c>
      <c r="R1398" s="82"/>
      <c r="S1398" s="95">
        <f t="shared" si="432"/>
        <v>0</v>
      </c>
      <c r="T1398" s="95">
        <f t="shared" si="433"/>
        <v>0</v>
      </c>
      <c r="U1398" s="79" t="e">
        <f>VLOOKUP($S1398,'Grille de Tarif OQN'!$B$2:$S$3603,U$1,0)</f>
        <v>#N/A</v>
      </c>
      <c r="V1398" s="79" t="e">
        <f>VLOOKUP($S1398,'Grille de Tarif OQN'!$B$2:$S$3603,V$1,0)</f>
        <v>#N/A</v>
      </c>
      <c r="W1398" s="79" t="e">
        <f>VLOOKUP($S1398,'Grille de Tarif OQN'!$B$2:$S$3603,W$1,0)</f>
        <v>#N/A</v>
      </c>
      <c r="X1398" s="79" t="e">
        <f>VLOOKUP($S1398,'Grille de Tarif OQN'!$B$2:$S$3603,X$1,0)</f>
        <v>#N/A</v>
      </c>
      <c r="Y1398" s="79" t="e">
        <f>VLOOKUP($S1398,'Grille de Tarif OQN'!$B$2:$S$3603,Y$1,0)</f>
        <v>#N/A</v>
      </c>
      <c r="Z1398" s="79" t="e">
        <f>VLOOKUP($S1398,'Grille de Tarif OQN'!$B$2:$S$3603,Z$1,0)</f>
        <v>#N/A</v>
      </c>
      <c r="AA1398" s="79" t="e">
        <f>VLOOKUP($S1398,'Grille de Tarif OQN'!$B$2:$S$3603,AA$1,0)</f>
        <v>#N/A</v>
      </c>
      <c r="AB1398" s="79" t="e">
        <f>VLOOKUP($S1398,'Grille de Tarif OQN'!$B$2:$S$3603,AB$1,0)</f>
        <v>#N/A</v>
      </c>
      <c r="AC1398" s="79" t="e">
        <f>VLOOKUP($S1398,'Grille de Tarif OQN'!$B$2:$S$3603,AC$1,0)</f>
        <v>#N/A</v>
      </c>
      <c r="AD1398" s="79" t="e">
        <f>VLOOKUP($S1398,'Grille de Tarif OQN'!$B$2:$S$3603,AD$1,0)</f>
        <v>#N/A</v>
      </c>
      <c r="AE1398" s="79" t="e">
        <f>VLOOKUP($S1398,'Grille de Tarif OQN'!$B$2:$S$3603,AE$1,0)</f>
        <v>#N/A</v>
      </c>
      <c r="AF1398" s="79" t="e">
        <f>VLOOKUP($S1398,'Grille de Tarif OQN'!$B$2:$S$3603,AF$1,0)</f>
        <v>#N/A</v>
      </c>
      <c r="AG1398" s="79" t="e">
        <f>VLOOKUP($S1398,'Grille de Tarif OQN'!$B$2:$S$3603,AG$1,0)</f>
        <v>#N/A</v>
      </c>
      <c r="AH1398" s="79" t="e">
        <f>VLOOKUP($S1398,'Grille de Tarif OQN'!$B$2:$S$3603,AH$1,0)</f>
        <v>#N/A</v>
      </c>
      <c r="AI1398" s="79" t="e">
        <f>VLOOKUP($S1398,'Grille de Tarif OQN'!$B$2:$S$3603,AI$1,0)</f>
        <v>#N/A</v>
      </c>
      <c r="AJ1398" s="79" t="e">
        <f>VLOOKUP($S1398,'Grille de Tarif OQN'!$B$2:$S$3603,AJ$1,0)</f>
        <v>#N/A</v>
      </c>
      <c r="AK1398" s="81"/>
      <c r="AL1398" s="81"/>
      <c r="AM1398" s="81"/>
      <c r="AN1398" s="81"/>
      <c r="AO1398" s="81"/>
      <c r="AP1398" s="81"/>
      <c r="AQ1398" s="81"/>
      <c r="AR1398" s="81"/>
      <c r="AS1398" s="81"/>
      <c r="AT1398" s="81"/>
      <c r="AU1398" s="72"/>
      <c r="AV1398"/>
      <c r="AW1398"/>
      <c r="AX1398"/>
      <c r="AY1398"/>
      <c r="AZ1398" s="96">
        <f t="shared" si="434"/>
        <v>0</v>
      </c>
      <c r="BA1398" s="24" t="e">
        <f t="shared" si="435"/>
        <v>#N/A</v>
      </c>
      <c r="BB1398" s="24" t="e">
        <f t="shared" si="436"/>
        <v>#N/A</v>
      </c>
      <c r="BC1398" s="24" t="e">
        <f t="shared" si="437"/>
        <v>#N/A</v>
      </c>
      <c r="BD1398" s="24" t="e">
        <f t="shared" si="438"/>
        <v>#N/A</v>
      </c>
      <c r="BE1398"/>
      <c r="BF1398" t="e">
        <f t="shared" si="439"/>
        <v>#N/A</v>
      </c>
      <c r="BG1398" t="str">
        <f t="shared" si="440"/>
        <v>HDJ</v>
      </c>
      <c r="BH1398" s="20" t="e">
        <f t="shared" si="441"/>
        <v>#N/A</v>
      </c>
      <c r="BI1398" s="20" t="e">
        <f t="shared" si="442"/>
        <v>#N/A</v>
      </c>
      <c r="BJ1398" s="20" t="e">
        <f t="shared" si="443"/>
        <v>#N/A</v>
      </c>
      <c r="BK1398" s="20" t="e">
        <f t="shared" si="444"/>
        <v>#N/A</v>
      </c>
      <c r="BL1398" s="20" t="e">
        <f t="shared" si="445"/>
        <v>#N/A</v>
      </c>
      <c r="BM1398" s="20" t="e">
        <f t="shared" si="447"/>
        <v>#N/A</v>
      </c>
      <c r="BN1398" s="20" t="e">
        <f t="shared" si="446"/>
        <v>#N/A</v>
      </c>
    </row>
    <row r="1399" spans="1:66">
      <c r="A1399" s="92"/>
      <c r="B1399" s="90"/>
      <c r="C1399" s="90"/>
      <c r="D1399" s="93"/>
      <c r="E1399" s="93"/>
      <c r="F1399" s="93"/>
      <c r="G1399" s="93"/>
      <c r="H1399" s="93"/>
      <c r="I1399" s="93"/>
      <c r="J1399" s="93"/>
      <c r="K1399" s="93"/>
      <c r="L1399" s="92"/>
      <c r="M1399" s="93"/>
      <c r="N1399" s="91">
        <f t="shared" si="428"/>
        <v>0</v>
      </c>
      <c r="O1399" s="91" t="str">
        <f t="shared" si="429"/>
        <v/>
      </c>
      <c r="P1399" s="91" t="str">
        <f t="shared" si="430"/>
        <v/>
      </c>
      <c r="Q1399" s="91" t="str">
        <f t="shared" si="431"/>
        <v>HDJ</v>
      </c>
      <c r="R1399" s="82"/>
      <c r="S1399" s="95">
        <f t="shared" si="432"/>
        <v>0</v>
      </c>
      <c r="T1399" s="95">
        <f t="shared" si="433"/>
        <v>0</v>
      </c>
      <c r="U1399" s="79" t="e">
        <f>VLOOKUP($S1399,'Grille de Tarif OQN'!$B$2:$S$3603,U$1,0)</f>
        <v>#N/A</v>
      </c>
      <c r="V1399" s="79" t="e">
        <f>VLOOKUP($S1399,'Grille de Tarif OQN'!$B$2:$S$3603,V$1,0)</f>
        <v>#N/A</v>
      </c>
      <c r="W1399" s="79" t="e">
        <f>VLOOKUP($S1399,'Grille de Tarif OQN'!$B$2:$S$3603,W$1,0)</f>
        <v>#N/A</v>
      </c>
      <c r="X1399" s="79" t="e">
        <f>VLOOKUP($S1399,'Grille de Tarif OQN'!$B$2:$S$3603,X$1,0)</f>
        <v>#N/A</v>
      </c>
      <c r="Y1399" s="79" t="e">
        <f>VLOOKUP($S1399,'Grille de Tarif OQN'!$B$2:$S$3603,Y$1,0)</f>
        <v>#N/A</v>
      </c>
      <c r="Z1399" s="79" t="e">
        <f>VLOOKUP($S1399,'Grille de Tarif OQN'!$B$2:$S$3603,Z$1,0)</f>
        <v>#N/A</v>
      </c>
      <c r="AA1399" s="79" t="e">
        <f>VLOOKUP($S1399,'Grille de Tarif OQN'!$B$2:$S$3603,AA$1,0)</f>
        <v>#N/A</v>
      </c>
      <c r="AB1399" s="79" t="e">
        <f>VLOOKUP($S1399,'Grille de Tarif OQN'!$B$2:$S$3603,AB$1,0)</f>
        <v>#N/A</v>
      </c>
      <c r="AC1399" s="79" t="e">
        <f>VLOOKUP($S1399,'Grille de Tarif OQN'!$B$2:$S$3603,AC$1,0)</f>
        <v>#N/A</v>
      </c>
      <c r="AD1399" s="79" t="e">
        <f>VLOOKUP($S1399,'Grille de Tarif OQN'!$B$2:$S$3603,AD$1,0)</f>
        <v>#N/A</v>
      </c>
      <c r="AE1399" s="79" t="e">
        <f>VLOOKUP($S1399,'Grille de Tarif OQN'!$B$2:$S$3603,AE$1,0)</f>
        <v>#N/A</v>
      </c>
      <c r="AF1399" s="79" t="e">
        <f>VLOOKUP($S1399,'Grille de Tarif OQN'!$B$2:$S$3603,AF$1,0)</f>
        <v>#N/A</v>
      </c>
      <c r="AG1399" s="79" t="e">
        <f>VLOOKUP($S1399,'Grille de Tarif OQN'!$B$2:$S$3603,AG$1,0)</f>
        <v>#N/A</v>
      </c>
      <c r="AH1399" s="79" t="e">
        <f>VLOOKUP($S1399,'Grille de Tarif OQN'!$B$2:$S$3603,AH$1,0)</f>
        <v>#N/A</v>
      </c>
      <c r="AI1399" s="79" t="e">
        <f>VLOOKUP($S1399,'Grille de Tarif OQN'!$B$2:$S$3603,AI$1,0)</f>
        <v>#N/A</v>
      </c>
      <c r="AJ1399" s="79" t="e">
        <f>VLOOKUP($S1399,'Grille de Tarif OQN'!$B$2:$S$3603,AJ$1,0)</f>
        <v>#N/A</v>
      </c>
      <c r="AK1399" s="81"/>
      <c r="AL1399" s="81"/>
      <c r="AM1399" s="81"/>
      <c r="AN1399" s="81"/>
      <c r="AO1399" s="81"/>
      <c r="AP1399" s="81"/>
      <c r="AQ1399" s="81"/>
      <c r="AR1399" s="81"/>
      <c r="AS1399" s="81"/>
      <c r="AT1399" s="81"/>
      <c r="AU1399" s="72"/>
      <c r="AV1399"/>
      <c r="AW1399"/>
      <c r="AX1399"/>
      <c r="AY1399"/>
      <c r="AZ1399" s="96">
        <f t="shared" si="434"/>
        <v>0</v>
      </c>
      <c r="BA1399" s="24" t="e">
        <f t="shared" si="435"/>
        <v>#N/A</v>
      </c>
      <c r="BB1399" s="24" t="e">
        <f t="shared" si="436"/>
        <v>#N/A</v>
      </c>
      <c r="BC1399" s="24" t="e">
        <f t="shared" si="437"/>
        <v>#N/A</v>
      </c>
      <c r="BD1399" s="24" t="e">
        <f t="shared" si="438"/>
        <v>#N/A</v>
      </c>
      <c r="BE1399"/>
      <c r="BF1399" t="e">
        <f t="shared" si="439"/>
        <v>#N/A</v>
      </c>
      <c r="BG1399" t="str">
        <f t="shared" si="440"/>
        <v>HDJ</v>
      </c>
      <c r="BH1399" s="20" t="e">
        <f t="shared" si="441"/>
        <v>#N/A</v>
      </c>
      <c r="BI1399" s="20" t="e">
        <f t="shared" si="442"/>
        <v>#N/A</v>
      </c>
      <c r="BJ1399" s="20" t="e">
        <f t="shared" si="443"/>
        <v>#N/A</v>
      </c>
      <c r="BK1399" s="20" t="e">
        <f t="shared" si="444"/>
        <v>#N/A</v>
      </c>
      <c r="BL1399" s="20" t="e">
        <f t="shared" si="445"/>
        <v>#N/A</v>
      </c>
      <c r="BM1399" s="20" t="e">
        <f t="shared" si="447"/>
        <v>#N/A</v>
      </c>
      <c r="BN1399" s="20" t="e">
        <f t="shared" si="446"/>
        <v>#N/A</v>
      </c>
    </row>
    <row r="1400" spans="1:66">
      <c r="A1400" s="92"/>
      <c r="B1400" s="90"/>
      <c r="C1400" s="90"/>
      <c r="D1400" s="93"/>
      <c r="E1400" s="93"/>
      <c r="F1400" s="93"/>
      <c r="G1400" s="93"/>
      <c r="H1400" s="93"/>
      <c r="I1400" s="93"/>
      <c r="J1400" s="93"/>
      <c r="K1400" s="93"/>
      <c r="L1400" s="92"/>
      <c r="M1400" s="93"/>
      <c r="N1400" s="91">
        <f t="shared" si="428"/>
        <v>0</v>
      </c>
      <c r="O1400" s="91" t="str">
        <f t="shared" si="429"/>
        <v/>
      </c>
      <c r="P1400" s="91" t="str">
        <f t="shared" si="430"/>
        <v/>
      </c>
      <c r="Q1400" s="91" t="str">
        <f t="shared" si="431"/>
        <v>HDJ</v>
      </c>
      <c r="R1400" s="82"/>
      <c r="S1400" s="95">
        <f t="shared" si="432"/>
        <v>0</v>
      </c>
      <c r="T1400" s="95">
        <f t="shared" si="433"/>
        <v>0</v>
      </c>
      <c r="U1400" s="79" t="e">
        <f>VLOOKUP($S1400,'Grille de Tarif OQN'!$B$2:$S$3603,U$1,0)</f>
        <v>#N/A</v>
      </c>
      <c r="V1400" s="79" t="e">
        <f>VLOOKUP($S1400,'Grille de Tarif OQN'!$B$2:$S$3603,V$1,0)</f>
        <v>#N/A</v>
      </c>
      <c r="W1400" s="79" t="e">
        <f>VLOOKUP($S1400,'Grille de Tarif OQN'!$B$2:$S$3603,W$1,0)</f>
        <v>#N/A</v>
      </c>
      <c r="X1400" s="79" t="e">
        <f>VLOOKUP($S1400,'Grille de Tarif OQN'!$B$2:$S$3603,X$1,0)</f>
        <v>#N/A</v>
      </c>
      <c r="Y1400" s="79" t="e">
        <f>VLOOKUP($S1400,'Grille de Tarif OQN'!$B$2:$S$3603,Y$1,0)</f>
        <v>#N/A</v>
      </c>
      <c r="Z1400" s="79" t="e">
        <f>VLOOKUP($S1400,'Grille de Tarif OQN'!$B$2:$S$3603,Z$1,0)</f>
        <v>#N/A</v>
      </c>
      <c r="AA1400" s="79" t="e">
        <f>VLOOKUP($S1400,'Grille de Tarif OQN'!$B$2:$S$3603,AA$1,0)</f>
        <v>#N/A</v>
      </c>
      <c r="AB1400" s="79" t="e">
        <f>VLOOKUP($S1400,'Grille de Tarif OQN'!$B$2:$S$3603,AB$1,0)</f>
        <v>#N/A</v>
      </c>
      <c r="AC1400" s="79" t="e">
        <f>VLOOKUP($S1400,'Grille de Tarif OQN'!$B$2:$S$3603,AC$1,0)</f>
        <v>#N/A</v>
      </c>
      <c r="AD1400" s="79" t="e">
        <f>VLOOKUP($S1400,'Grille de Tarif OQN'!$B$2:$S$3603,AD$1,0)</f>
        <v>#N/A</v>
      </c>
      <c r="AE1400" s="79" t="e">
        <f>VLOOKUP($S1400,'Grille de Tarif OQN'!$B$2:$S$3603,AE$1,0)</f>
        <v>#N/A</v>
      </c>
      <c r="AF1400" s="79" t="e">
        <f>VLOOKUP($S1400,'Grille de Tarif OQN'!$B$2:$S$3603,AF$1,0)</f>
        <v>#N/A</v>
      </c>
      <c r="AG1400" s="79" t="e">
        <f>VLOOKUP($S1400,'Grille de Tarif OQN'!$B$2:$S$3603,AG$1,0)</f>
        <v>#N/A</v>
      </c>
      <c r="AH1400" s="79" t="e">
        <f>VLOOKUP($S1400,'Grille de Tarif OQN'!$B$2:$S$3603,AH$1,0)</f>
        <v>#N/A</v>
      </c>
      <c r="AI1400" s="79" t="e">
        <f>VLOOKUP($S1400,'Grille de Tarif OQN'!$B$2:$S$3603,AI$1,0)</f>
        <v>#N/A</v>
      </c>
      <c r="AJ1400" s="79" t="e">
        <f>VLOOKUP($S1400,'Grille de Tarif OQN'!$B$2:$S$3603,AJ$1,0)</f>
        <v>#N/A</v>
      </c>
      <c r="AK1400" s="81"/>
      <c r="AL1400" s="81"/>
      <c r="AM1400" s="81"/>
      <c r="AN1400" s="81"/>
      <c r="AO1400" s="81"/>
      <c r="AP1400" s="81"/>
      <c r="AQ1400" s="81"/>
      <c r="AR1400" s="81"/>
      <c r="AS1400" s="81"/>
      <c r="AT1400" s="81"/>
      <c r="AU1400" s="72"/>
      <c r="AV1400"/>
      <c r="AW1400"/>
      <c r="AX1400"/>
      <c r="AY1400"/>
      <c r="AZ1400" s="96">
        <f t="shared" si="434"/>
        <v>0</v>
      </c>
      <c r="BA1400" s="24" t="e">
        <f t="shared" si="435"/>
        <v>#N/A</v>
      </c>
      <c r="BB1400" s="24" t="e">
        <f t="shared" si="436"/>
        <v>#N/A</v>
      </c>
      <c r="BC1400" s="24" t="e">
        <f t="shared" si="437"/>
        <v>#N/A</v>
      </c>
      <c r="BD1400" s="24" t="e">
        <f t="shared" si="438"/>
        <v>#N/A</v>
      </c>
      <c r="BE1400"/>
      <c r="BF1400" t="e">
        <f t="shared" si="439"/>
        <v>#N/A</v>
      </c>
      <c r="BG1400" t="str">
        <f t="shared" si="440"/>
        <v>HDJ</v>
      </c>
      <c r="BH1400" s="20" t="e">
        <f t="shared" si="441"/>
        <v>#N/A</v>
      </c>
      <c r="BI1400" s="20" t="e">
        <f t="shared" si="442"/>
        <v>#N/A</v>
      </c>
      <c r="BJ1400" s="20" t="e">
        <f t="shared" si="443"/>
        <v>#N/A</v>
      </c>
      <c r="BK1400" s="20" t="e">
        <f t="shared" si="444"/>
        <v>#N/A</v>
      </c>
      <c r="BL1400" s="20" t="e">
        <f t="shared" si="445"/>
        <v>#N/A</v>
      </c>
      <c r="BM1400" s="20" t="e">
        <f t="shared" si="447"/>
        <v>#N/A</v>
      </c>
      <c r="BN1400" s="20" t="e">
        <f t="shared" si="446"/>
        <v>#N/A</v>
      </c>
    </row>
    <row r="1401" spans="1:66">
      <c r="A1401" s="92"/>
      <c r="B1401" s="90"/>
      <c r="C1401" s="90"/>
      <c r="D1401" s="93"/>
      <c r="E1401" s="93"/>
      <c r="F1401" s="93"/>
      <c r="G1401" s="93"/>
      <c r="H1401" s="93"/>
      <c r="I1401" s="93"/>
      <c r="J1401" s="93"/>
      <c r="K1401" s="93"/>
      <c r="L1401" s="92"/>
      <c r="M1401" s="93"/>
      <c r="N1401" s="91">
        <f t="shared" ref="N1401:N1464" si="448">IF(LEN(B1401)=7,1,0)</f>
        <v>0</v>
      </c>
      <c r="O1401" s="91" t="str">
        <f t="shared" ref="O1401:O1464" si="449">LEFT(B1401,2)</f>
        <v/>
      </c>
      <c r="P1401" s="91" t="str">
        <f t="shared" ref="P1401:P1464" si="450">LEFT(B1401,4)</f>
        <v/>
      </c>
      <c r="Q1401" s="91" t="str">
        <f t="shared" ref="Q1401:Q1464" si="451">IF(F1401=1,"HC","HDJ")</f>
        <v>HDJ</v>
      </c>
      <c r="R1401" s="82"/>
      <c r="S1401" s="95">
        <f t="shared" ref="S1401:S1464" si="452">B1401</f>
        <v>0</v>
      </c>
      <c r="T1401" s="95">
        <f t="shared" ref="T1401:T1464" si="453">C1401</f>
        <v>0</v>
      </c>
      <c r="U1401" s="79" t="e">
        <f>VLOOKUP($S1401,'Grille de Tarif OQN'!$B$2:$S$3603,U$1,0)</f>
        <v>#N/A</v>
      </c>
      <c r="V1401" s="79" t="e">
        <f>VLOOKUP($S1401,'Grille de Tarif OQN'!$B$2:$S$3603,V$1,0)</f>
        <v>#N/A</v>
      </c>
      <c r="W1401" s="79" t="e">
        <f>VLOOKUP($S1401,'Grille de Tarif OQN'!$B$2:$S$3603,W$1,0)</f>
        <v>#N/A</v>
      </c>
      <c r="X1401" s="79" t="e">
        <f>VLOOKUP($S1401,'Grille de Tarif OQN'!$B$2:$S$3603,X$1,0)</f>
        <v>#N/A</v>
      </c>
      <c r="Y1401" s="79" t="e">
        <f>VLOOKUP($S1401,'Grille de Tarif OQN'!$B$2:$S$3603,Y$1,0)</f>
        <v>#N/A</v>
      </c>
      <c r="Z1401" s="79" t="e">
        <f>VLOOKUP($S1401,'Grille de Tarif OQN'!$B$2:$S$3603,Z$1,0)</f>
        <v>#N/A</v>
      </c>
      <c r="AA1401" s="79" t="e">
        <f>VLOOKUP($S1401,'Grille de Tarif OQN'!$B$2:$S$3603,AA$1,0)</f>
        <v>#N/A</v>
      </c>
      <c r="AB1401" s="79" t="e">
        <f>VLOOKUP($S1401,'Grille de Tarif OQN'!$B$2:$S$3603,AB$1,0)</f>
        <v>#N/A</v>
      </c>
      <c r="AC1401" s="79" t="e">
        <f>VLOOKUP($S1401,'Grille de Tarif OQN'!$B$2:$S$3603,AC$1,0)</f>
        <v>#N/A</v>
      </c>
      <c r="AD1401" s="79" t="e">
        <f>VLOOKUP($S1401,'Grille de Tarif OQN'!$B$2:$S$3603,AD$1,0)</f>
        <v>#N/A</v>
      </c>
      <c r="AE1401" s="79" t="e">
        <f>VLOOKUP($S1401,'Grille de Tarif OQN'!$B$2:$S$3603,AE$1,0)</f>
        <v>#N/A</v>
      </c>
      <c r="AF1401" s="79" t="e">
        <f>VLOOKUP($S1401,'Grille de Tarif OQN'!$B$2:$S$3603,AF$1,0)</f>
        <v>#N/A</v>
      </c>
      <c r="AG1401" s="79" t="e">
        <f>VLOOKUP($S1401,'Grille de Tarif OQN'!$B$2:$S$3603,AG$1,0)</f>
        <v>#N/A</v>
      </c>
      <c r="AH1401" s="79" t="e">
        <f>VLOOKUP($S1401,'Grille de Tarif OQN'!$B$2:$S$3603,AH$1,0)</f>
        <v>#N/A</v>
      </c>
      <c r="AI1401" s="79" t="e">
        <f>VLOOKUP($S1401,'Grille de Tarif OQN'!$B$2:$S$3603,AI$1,0)</f>
        <v>#N/A</v>
      </c>
      <c r="AJ1401" s="79" t="e">
        <f>VLOOKUP($S1401,'Grille de Tarif OQN'!$B$2:$S$3603,AJ$1,0)</f>
        <v>#N/A</v>
      </c>
      <c r="AK1401" s="81"/>
      <c r="AL1401" s="81"/>
      <c r="AM1401" s="81"/>
      <c r="AN1401" s="81"/>
      <c r="AO1401" s="81"/>
      <c r="AP1401" s="81"/>
      <c r="AQ1401" s="81"/>
      <c r="AR1401" s="81"/>
      <c r="AS1401" s="81"/>
      <c r="AT1401" s="81"/>
      <c r="AU1401" s="72"/>
      <c r="AV1401"/>
      <c r="AW1401"/>
      <c r="AX1401"/>
      <c r="AY1401"/>
      <c r="AZ1401" s="96">
        <f t="shared" ref="AZ1401:AZ1464" si="454">D1401</f>
        <v>0</v>
      </c>
      <c r="BA1401" s="24" t="e">
        <f t="shared" ref="BA1401:BA1464" si="455">IF(BG1401="HDJ",BN1401,IF(BF1401="ZONE90",BM1401,IF(BF1401="ZONEBASSE",BH1401,IF(BF1401="ZONEFORF1",BI1401,IF(BF1401="ZONEFORF2",BJ1401,IF(BF1401="ZONEFORF3",BK1401,BL1401))))))</f>
        <v>#N/A</v>
      </c>
      <c r="BB1401" s="24" t="e">
        <f t="shared" ref="BB1401:BB1464" si="456">BA1401/AZ1401</f>
        <v>#N/A</v>
      </c>
      <c r="BC1401" s="24" t="e">
        <f t="shared" ref="BC1401:BC1464" si="457">BA1401*$BD$1</f>
        <v>#N/A</v>
      </c>
      <c r="BD1401" s="24" t="e">
        <f t="shared" ref="BD1401:BD1464" si="458">BB1401*$BD$1</f>
        <v>#N/A</v>
      </c>
      <c r="BE1401"/>
      <c r="BF1401" t="e">
        <f t="shared" ref="BF1401:BF1464" si="459">IF(AZ1401&gt;90,"ZONE90",IF(AG1401=1,IF(AZ1401&lt;U1401,"ZONEBASSE",IF(AZ1401&lt;AI1401,"ZONEFORF1",IF(AZ1401&lt;AJ1401,"ZONEFORF2",IF(AZ1401&lt;V1401,"ZONEFORF3","ZONEHAUTE")))),IF(AZ1401&lt;U1401,"ZONEBASSE",IF(AZ1401&lt;V1401,"ZONEFORF1","ZONEHAUTE"))))</f>
        <v>#N/A</v>
      </c>
      <c r="BG1401" t="str">
        <f t="shared" ref="BG1401:BG1464" si="460">IF(RIGHT(S1401,1)="0","HDJ","HC")</f>
        <v>HDJ</v>
      </c>
      <c r="BH1401" s="20" t="e">
        <f t="shared" ref="BH1401:BH1464" si="461">IF(AZ1401&lt;8,AD1401*AZ1401,W1401-(U1401-AZ1401)*X1401)</f>
        <v>#N/A</v>
      </c>
      <c r="BI1401" s="20" t="e">
        <f t="shared" ref="BI1401:BI1464" si="462">Y1401</f>
        <v>#N/A</v>
      </c>
      <c r="BJ1401" s="20" t="e">
        <f t="shared" ref="BJ1401:BJ1464" si="463">Z1401</f>
        <v>#N/A</v>
      </c>
      <c r="BK1401" s="20" t="e">
        <f t="shared" ref="BK1401:BK1464" si="464">AA1401</f>
        <v>#N/A</v>
      </c>
      <c r="BL1401" s="20" t="e">
        <f t="shared" ref="BL1401:BL1464" si="465">IF(AG1401=1,AA1401+(AZ1401-V1401)*AB1401,Y1401+(AZ1401-V1401)*AB1401)</f>
        <v>#N/A</v>
      </c>
      <c r="BM1401" s="20" t="e">
        <f t="shared" si="447"/>
        <v>#N/A</v>
      </c>
      <c r="BN1401" s="20" t="e">
        <f t="shared" ref="BN1401:BN1464" si="466">AZ1401*Y1401</f>
        <v>#N/A</v>
      </c>
    </row>
    <row r="1402" spans="1:66">
      <c r="A1402" s="92"/>
      <c r="B1402" s="90"/>
      <c r="C1402" s="90"/>
      <c r="D1402" s="93"/>
      <c r="E1402" s="93"/>
      <c r="F1402" s="93"/>
      <c r="G1402" s="93"/>
      <c r="H1402" s="93"/>
      <c r="I1402" s="93"/>
      <c r="J1402" s="93"/>
      <c r="K1402" s="93"/>
      <c r="L1402" s="92"/>
      <c r="M1402" s="93"/>
      <c r="N1402" s="91">
        <f t="shared" si="448"/>
        <v>0</v>
      </c>
      <c r="O1402" s="91" t="str">
        <f t="shared" si="449"/>
        <v/>
      </c>
      <c r="P1402" s="91" t="str">
        <f t="shared" si="450"/>
        <v/>
      </c>
      <c r="Q1402" s="91" t="str">
        <f t="shared" si="451"/>
        <v>HDJ</v>
      </c>
      <c r="R1402" s="82"/>
      <c r="S1402" s="95">
        <f t="shared" si="452"/>
        <v>0</v>
      </c>
      <c r="T1402" s="95">
        <f t="shared" si="453"/>
        <v>0</v>
      </c>
      <c r="U1402" s="79" t="e">
        <f>VLOOKUP($S1402,'Grille de Tarif OQN'!$B$2:$S$3603,U$1,0)</f>
        <v>#N/A</v>
      </c>
      <c r="V1402" s="79" t="e">
        <f>VLOOKUP($S1402,'Grille de Tarif OQN'!$B$2:$S$3603,V$1,0)</f>
        <v>#N/A</v>
      </c>
      <c r="W1402" s="79" t="e">
        <f>VLOOKUP($S1402,'Grille de Tarif OQN'!$B$2:$S$3603,W$1,0)</f>
        <v>#N/A</v>
      </c>
      <c r="X1402" s="79" t="e">
        <f>VLOOKUP($S1402,'Grille de Tarif OQN'!$B$2:$S$3603,X$1,0)</f>
        <v>#N/A</v>
      </c>
      <c r="Y1402" s="79" t="e">
        <f>VLOOKUP($S1402,'Grille de Tarif OQN'!$B$2:$S$3603,Y$1,0)</f>
        <v>#N/A</v>
      </c>
      <c r="Z1402" s="79" t="e">
        <f>VLOOKUP($S1402,'Grille de Tarif OQN'!$B$2:$S$3603,Z$1,0)</f>
        <v>#N/A</v>
      </c>
      <c r="AA1402" s="79" t="e">
        <f>VLOOKUP($S1402,'Grille de Tarif OQN'!$B$2:$S$3603,AA$1,0)</f>
        <v>#N/A</v>
      </c>
      <c r="AB1402" s="79" t="e">
        <f>VLOOKUP($S1402,'Grille de Tarif OQN'!$B$2:$S$3603,AB$1,0)</f>
        <v>#N/A</v>
      </c>
      <c r="AC1402" s="79" t="e">
        <f>VLOOKUP($S1402,'Grille de Tarif OQN'!$B$2:$S$3603,AC$1,0)</f>
        <v>#N/A</v>
      </c>
      <c r="AD1402" s="79" t="e">
        <f>VLOOKUP($S1402,'Grille de Tarif OQN'!$B$2:$S$3603,AD$1,0)</f>
        <v>#N/A</v>
      </c>
      <c r="AE1402" s="79" t="e">
        <f>VLOOKUP($S1402,'Grille de Tarif OQN'!$B$2:$S$3603,AE$1,0)</f>
        <v>#N/A</v>
      </c>
      <c r="AF1402" s="79" t="e">
        <f>VLOOKUP($S1402,'Grille de Tarif OQN'!$B$2:$S$3603,AF$1,0)</f>
        <v>#N/A</v>
      </c>
      <c r="AG1402" s="79" t="e">
        <f>VLOOKUP($S1402,'Grille de Tarif OQN'!$B$2:$S$3603,AG$1,0)</f>
        <v>#N/A</v>
      </c>
      <c r="AH1402" s="79" t="e">
        <f>VLOOKUP($S1402,'Grille de Tarif OQN'!$B$2:$S$3603,AH$1,0)</f>
        <v>#N/A</v>
      </c>
      <c r="AI1402" s="79" t="e">
        <f>VLOOKUP($S1402,'Grille de Tarif OQN'!$B$2:$S$3603,AI$1,0)</f>
        <v>#N/A</v>
      </c>
      <c r="AJ1402" s="79" t="e">
        <f>VLOOKUP($S1402,'Grille de Tarif OQN'!$B$2:$S$3603,AJ$1,0)</f>
        <v>#N/A</v>
      </c>
      <c r="AK1402" s="81"/>
      <c r="AL1402" s="81"/>
      <c r="AM1402" s="81"/>
      <c r="AN1402" s="81"/>
      <c r="AO1402" s="81"/>
      <c r="AP1402" s="81"/>
      <c r="AQ1402" s="81"/>
      <c r="AR1402" s="81"/>
      <c r="AS1402" s="81"/>
      <c r="AT1402" s="81"/>
      <c r="AU1402" s="72"/>
      <c r="AV1402"/>
      <c r="AW1402"/>
      <c r="AX1402"/>
      <c r="AY1402"/>
      <c r="AZ1402" s="96">
        <f t="shared" si="454"/>
        <v>0</v>
      </c>
      <c r="BA1402" s="24" t="e">
        <f t="shared" si="455"/>
        <v>#N/A</v>
      </c>
      <c r="BB1402" s="24" t="e">
        <f t="shared" si="456"/>
        <v>#N/A</v>
      </c>
      <c r="BC1402" s="24" t="e">
        <f t="shared" si="457"/>
        <v>#N/A</v>
      </c>
      <c r="BD1402" s="24" t="e">
        <f t="shared" si="458"/>
        <v>#N/A</v>
      </c>
      <c r="BE1402"/>
      <c r="BF1402" t="e">
        <f t="shared" si="459"/>
        <v>#N/A</v>
      </c>
      <c r="BG1402" t="str">
        <f t="shared" si="460"/>
        <v>HDJ</v>
      </c>
      <c r="BH1402" s="20" t="e">
        <f t="shared" si="461"/>
        <v>#N/A</v>
      </c>
      <c r="BI1402" s="20" t="e">
        <f t="shared" si="462"/>
        <v>#N/A</v>
      </c>
      <c r="BJ1402" s="20" t="e">
        <f t="shared" si="463"/>
        <v>#N/A</v>
      </c>
      <c r="BK1402" s="20" t="e">
        <f t="shared" si="464"/>
        <v>#N/A</v>
      </c>
      <c r="BL1402" s="20" t="e">
        <f t="shared" si="465"/>
        <v>#N/A</v>
      </c>
      <c r="BM1402" s="20" t="e">
        <f t="shared" si="447"/>
        <v>#N/A</v>
      </c>
      <c r="BN1402" s="20" t="e">
        <f t="shared" si="466"/>
        <v>#N/A</v>
      </c>
    </row>
    <row r="1403" spans="1:66">
      <c r="A1403" s="92"/>
      <c r="B1403" s="90"/>
      <c r="C1403" s="90"/>
      <c r="D1403" s="93"/>
      <c r="E1403" s="93"/>
      <c r="F1403" s="93"/>
      <c r="G1403" s="93"/>
      <c r="H1403" s="93"/>
      <c r="I1403" s="93"/>
      <c r="J1403" s="93"/>
      <c r="K1403" s="93"/>
      <c r="L1403" s="92"/>
      <c r="M1403" s="93"/>
      <c r="N1403" s="91">
        <f t="shared" si="448"/>
        <v>0</v>
      </c>
      <c r="O1403" s="91" t="str">
        <f t="shared" si="449"/>
        <v/>
      </c>
      <c r="P1403" s="91" t="str">
        <f t="shared" si="450"/>
        <v/>
      </c>
      <c r="Q1403" s="91" t="str">
        <f t="shared" si="451"/>
        <v>HDJ</v>
      </c>
      <c r="R1403" s="82"/>
      <c r="S1403" s="95">
        <f t="shared" si="452"/>
        <v>0</v>
      </c>
      <c r="T1403" s="95">
        <f t="shared" si="453"/>
        <v>0</v>
      </c>
      <c r="U1403" s="79" t="e">
        <f>VLOOKUP($S1403,'Grille de Tarif OQN'!$B$2:$S$3603,U$1,0)</f>
        <v>#N/A</v>
      </c>
      <c r="V1403" s="79" t="e">
        <f>VLOOKUP($S1403,'Grille de Tarif OQN'!$B$2:$S$3603,V$1,0)</f>
        <v>#N/A</v>
      </c>
      <c r="W1403" s="79" t="e">
        <f>VLOOKUP($S1403,'Grille de Tarif OQN'!$B$2:$S$3603,W$1,0)</f>
        <v>#N/A</v>
      </c>
      <c r="X1403" s="79" t="e">
        <f>VLOOKUP($S1403,'Grille de Tarif OQN'!$B$2:$S$3603,X$1,0)</f>
        <v>#N/A</v>
      </c>
      <c r="Y1403" s="79" t="e">
        <f>VLOOKUP($S1403,'Grille de Tarif OQN'!$B$2:$S$3603,Y$1,0)</f>
        <v>#N/A</v>
      </c>
      <c r="Z1403" s="79" t="e">
        <f>VLOOKUP($S1403,'Grille de Tarif OQN'!$B$2:$S$3603,Z$1,0)</f>
        <v>#N/A</v>
      </c>
      <c r="AA1403" s="79" t="e">
        <f>VLOOKUP($S1403,'Grille de Tarif OQN'!$B$2:$S$3603,AA$1,0)</f>
        <v>#N/A</v>
      </c>
      <c r="AB1403" s="79" t="e">
        <f>VLOOKUP($S1403,'Grille de Tarif OQN'!$B$2:$S$3603,AB$1,0)</f>
        <v>#N/A</v>
      </c>
      <c r="AC1403" s="79" t="e">
        <f>VLOOKUP($S1403,'Grille de Tarif OQN'!$B$2:$S$3603,AC$1,0)</f>
        <v>#N/A</v>
      </c>
      <c r="AD1403" s="79" t="e">
        <f>VLOOKUP($S1403,'Grille de Tarif OQN'!$B$2:$S$3603,AD$1,0)</f>
        <v>#N/A</v>
      </c>
      <c r="AE1403" s="79" t="e">
        <f>VLOOKUP($S1403,'Grille de Tarif OQN'!$B$2:$S$3603,AE$1,0)</f>
        <v>#N/A</v>
      </c>
      <c r="AF1403" s="79" t="e">
        <f>VLOOKUP($S1403,'Grille de Tarif OQN'!$B$2:$S$3603,AF$1,0)</f>
        <v>#N/A</v>
      </c>
      <c r="AG1403" s="79" t="e">
        <f>VLOOKUP($S1403,'Grille de Tarif OQN'!$B$2:$S$3603,AG$1,0)</f>
        <v>#N/A</v>
      </c>
      <c r="AH1403" s="79" t="e">
        <f>VLOOKUP($S1403,'Grille de Tarif OQN'!$B$2:$S$3603,AH$1,0)</f>
        <v>#N/A</v>
      </c>
      <c r="AI1403" s="79" t="e">
        <f>VLOOKUP($S1403,'Grille de Tarif OQN'!$B$2:$S$3603,AI$1,0)</f>
        <v>#N/A</v>
      </c>
      <c r="AJ1403" s="79" t="e">
        <f>VLOOKUP($S1403,'Grille de Tarif OQN'!$B$2:$S$3603,AJ$1,0)</f>
        <v>#N/A</v>
      </c>
      <c r="AK1403" s="81"/>
      <c r="AL1403" s="81"/>
      <c r="AM1403" s="81"/>
      <c r="AN1403" s="81"/>
      <c r="AO1403" s="81"/>
      <c r="AP1403" s="81"/>
      <c r="AQ1403" s="81"/>
      <c r="AR1403" s="81"/>
      <c r="AS1403" s="81"/>
      <c r="AT1403" s="81"/>
      <c r="AU1403" s="72"/>
      <c r="AV1403"/>
      <c r="AW1403"/>
      <c r="AX1403"/>
      <c r="AY1403"/>
      <c r="AZ1403" s="96">
        <f t="shared" si="454"/>
        <v>0</v>
      </c>
      <c r="BA1403" s="24" t="e">
        <f t="shared" si="455"/>
        <v>#N/A</v>
      </c>
      <c r="BB1403" s="24" t="e">
        <f t="shared" si="456"/>
        <v>#N/A</v>
      </c>
      <c r="BC1403" s="24" t="e">
        <f t="shared" si="457"/>
        <v>#N/A</v>
      </c>
      <c r="BD1403" s="24" t="e">
        <f t="shared" si="458"/>
        <v>#N/A</v>
      </c>
      <c r="BE1403"/>
      <c r="BF1403" t="e">
        <f t="shared" si="459"/>
        <v>#N/A</v>
      </c>
      <c r="BG1403" t="str">
        <f t="shared" si="460"/>
        <v>HDJ</v>
      </c>
      <c r="BH1403" s="20" t="e">
        <f t="shared" si="461"/>
        <v>#N/A</v>
      </c>
      <c r="BI1403" s="20" t="e">
        <f t="shared" si="462"/>
        <v>#N/A</v>
      </c>
      <c r="BJ1403" s="20" t="e">
        <f t="shared" si="463"/>
        <v>#N/A</v>
      </c>
      <c r="BK1403" s="20" t="e">
        <f t="shared" si="464"/>
        <v>#N/A</v>
      </c>
      <c r="BL1403" s="20" t="e">
        <f t="shared" si="465"/>
        <v>#N/A</v>
      </c>
      <c r="BM1403" s="20" t="e">
        <f t="shared" si="447"/>
        <v>#N/A</v>
      </c>
      <c r="BN1403" s="20" t="e">
        <f t="shared" si="466"/>
        <v>#N/A</v>
      </c>
    </row>
    <row r="1404" spans="1:66">
      <c r="A1404" s="92"/>
      <c r="B1404" s="90"/>
      <c r="C1404" s="90"/>
      <c r="D1404" s="93"/>
      <c r="E1404" s="93"/>
      <c r="F1404" s="93"/>
      <c r="G1404" s="93"/>
      <c r="H1404" s="93"/>
      <c r="I1404" s="93"/>
      <c r="J1404" s="93"/>
      <c r="K1404" s="93"/>
      <c r="L1404" s="92"/>
      <c r="M1404" s="93"/>
      <c r="N1404" s="91">
        <f t="shared" si="448"/>
        <v>0</v>
      </c>
      <c r="O1404" s="91" t="str">
        <f t="shared" si="449"/>
        <v/>
      </c>
      <c r="P1404" s="91" t="str">
        <f t="shared" si="450"/>
        <v/>
      </c>
      <c r="Q1404" s="91" t="str">
        <f t="shared" si="451"/>
        <v>HDJ</v>
      </c>
      <c r="R1404" s="82"/>
      <c r="S1404" s="95">
        <f t="shared" si="452"/>
        <v>0</v>
      </c>
      <c r="T1404" s="95">
        <f t="shared" si="453"/>
        <v>0</v>
      </c>
      <c r="U1404" s="79" t="e">
        <f>VLOOKUP($S1404,'Grille de Tarif OQN'!$B$2:$S$3603,U$1,0)</f>
        <v>#N/A</v>
      </c>
      <c r="V1404" s="79" t="e">
        <f>VLOOKUP($S1404,'Grille de Tarif OQN'!$B$2:$S$3603,V$1,0)</f>
        <v>#N/A</v>
      </c>
      <c r="W1404" s="79" t="e">
        <f>VLOOKUP($S1404,'Grille de Tarif OQN'!$B$2:$S$3603,W$1,0)</f>
        <v>#N/A</v>
      </c>
      <c r="X1404" s="79" t="e">
        <f>VLOOKUP($S1404,'Grille de Tarif OQN'!$B$2:$S$3603,X$1,0)</f>
        <v>#N/A</v>
      </c>
      <c r="Y1404" s="79" t="e">
        <f>VLOOKUP($S1404,'Grille de Tarif OQN'!$B$2:$S$3603,Y$1,0)</f>
        <v>#N/A</v>
      </c>
      <c r="Z1404" s="79" t="e">
        <f>VLOOKUP($S1404,'Grille de Tarif OQN'!$B$2:$S$3603,Z$1,0)</f>
        <v>#N/A</v>
      </c>
      <c r="AA1404" s="79" t="e">
        <f>VLOOKUP($S1404,'Grille de Tarif OQN'!$B$2:$S$3603,AA$1,0)</f>
        <v>#N/A</v>
      </c>
      <c r="AB1404" s="79" t="e">
        <f>VLOOKUP($S1404,'Grille de Tarif OQN'!$B$2:$S$3603,AB$1,0)</f>
        <v>#N/A</v>
      </c>
      <c r="AC1404" s="79" t="e">
        <f>VLOOKUP($S1404,'Grille de Tarif OQN'!$B$2:$S$3603,AC$1,0)</f>
        <v>#N/A</v>
      </c>
      <c r="AD1404" s="79" t="e">
        <f>VLOOKUP($S1404,'Grille de Tarif OQN'!$B$2:$S$3603,AD$1,0)</f>
        <v>#N/A</v>
      </c>
      <c r="AE1404" s="79" t="e">
        <f>VLOOKUP($S1404,'Grille de Tarif OQN'!$B$2:$S$3603,AE$1,0)</f>
        <v>#N/A</v>
      </c>
      <c r="AF1404" s="79" t="e">
        <f>VLOOKUP($S1404,'Grille de Tarif OQN'!$B$2:$S$3603,AF$1,0)</f>
        <v>#N/A</v>
      </c>
      <c r="AG1404" s="79" t="e">
        <f>VLOOKUP($S1404,'Grille de Tarif OQN'!$B$2:$S$3603,AG$1,0)</f>
        <v>#N/A</v>
      </c>
      <c r="AH1404" s="79" t="e">
        <f>VLOOKUP($S1404,'Grille de Tarif OQN'!$B$2:$S$3603,AH$1,0)</f>
        <v>#N/A</v>
      </c>
      <c r="AI1404" s="79" t="e">
        <f>VLOOKUP($S1404,'Grille de Tarif OQN'!$B$2:$S$3603,AI$1,0)</f>
        <v>#N/A</v>
      </c>
      <c r="AJ1404" s="79" t="e">
        <f>VLOOKUP($S1404,'Grille de Tarif OQN'!$B$2:$S$3603,AJ$1,0)</f>
        <v>#N/A</v>
      </c>
      <c r="AK1404" s="81"/>
      <c r="AL1404" s="81"/>
      <c r="AM1404" s="81"/>
      <c r="AN1404" s="81"/>
      <c r="AO1404" s="81"/>
      <c r="AP1404" s="81"/>
      <c r="AQ1404" s="81"/>
      <c r="AR1404" s="81"/>
      <c r="AS1404" s="81"/>
      <c r="AT1404" s="81"/>
      <c r="AU1404" s="72"/>
      <c r="AV1404"/>
      <c r="AW1404"/>
      <c r="AX1404"/>
      <c r="AY1404"/>
      <c r="AZ1404" s="96">
        <f t="shared" si="454"/>
        <v>0</v>
      </c>
      <c r="BA1404" s="24" t="e">
        <f t="shared" si="455"/>
        <v>#N/A</v>
      </c>
      <c r="BB1404" s="24" t="e">
        <f t="shared" si="456"/>
        <v>#N/A</v>
      </c>
      <c r="BC1404" s="24" t="e">
        <f t="shared" si="457"/>
        <v>#N/A</v>
      </c>
      <c r="BD1404" s="24" t="e">
        <f t="shared" si="458"/>
        <v>#N/A</v>
      </c>
      <c r="BE1404"/>
      <c r="BF1404" t="e">
        <f t="shared" si="459"/>
        <v>#N/A</v>
      </c>
      <c r="BG1404" t="str">
        <f t="shared" si="460"/>
        <v>HDJ</v>
      </c>
      <c r="BH1404" s="20" t="e">
        <f t="shared" si="461"/>
        <v>#N/A</v>
      </c>
      <c r="BI1404" s="20" t="e">
        <f t="shared" si="462"/>
        <v>#N/A</v>
      </c>
      <c r="BJ1404" s="20" t="e">
        <f t="shared" si="463"/>
        <v>#N/A</v>
      </c>
      <c r="BK1404" s="20" t="e">
        <f t="shared" si="464"/>
        <v>#N/A</v>
      </c>
      <c r="BL1404" s="20" t="e">
        <f t="shared" si="465"/>
        <v>#N/A</v>
      </c>
      <c r="BM1404" s="20" t="e">
        <f t="shared" si="447"/>
        <v>#N/A</v>
      </c>
      <c r="BN1404" s="20" t="e">
        <f t="shared" si="466"/>
        <v>#N/A</v>
      </c>
    </row>
    <row r="1405" spans="1:66">
      <c r="A1405" s="92"/>
      <c r="B1405" s="90"/>
      <c r="C1405" s="90"/>
      <c r="D1405" s="93"/>
      <c r="E1405" s="93"/>
      <c r="F1405" s="93"/>
      <c r="G1405" s="93"/>
      <c r="H1405" s="93"/>
      <c r="I1405" s="93"/>
      <c r="J1405" s="93"/>
      <c r="K1405" s="93"/>
      <c r="L1405" s="92"/>
      <c r="M1405" s="93"/>
      <c r="N1405" s="91">
        <f t="shared" si="448"/>
        <v>0</v>
      </c>
      <c r="O1405" s="91" t="str">
        <f t="shared" si="449"/>
        <v/>
      </c>
      <c r="P1405" s="91" t="str">
        <f t="shared" si="450"/>
        <v/>
      </c>
      <c r="Q1405" s="91" t="str">
        <f t="shared" si="451"/>
        <v>HDJ</v>
      </c>
      <c r="R1405" s="82"/>
      <c r="S1405" s="95">
        <f t="shared" si="452"/>
        <v>0</v>
      </c>
      <c r="T1405" s="95">
        <f t="shared" si="453"/>
        <v>0</v>
      </c>
      <c r="U1405" s="79" t="e">
        <f>VLOOKUP($S1405,'Grille de Tarif OQN'!$B$2:$S$3603,U$1,0)</f>
        <v>#N/A</v>
      </c>
      <c r="V1405" s="79" t="e">
        <f>VLOOKUP($S1405,'Grille de Tarif OQN'!$B$2:$S$3603,V$1,0)</f>
        <v>#N/A</v>
      </c>
      <c r="W1405" s="79" t="e">
        <f>VLOOKUP($S1405,'Grille de Tarif OQN'!$B$2:$S$3603,W$1,0)</f>
        <v>#N/A</v>
      </c>
      <c r="X1405" s="79" t="e">
        <f>VLOOKUP($S1405,'Grille de Tarif OQN'!$B$2:$S$3603,X$1,0)</f>
        <v>#N/A</v>
      </c>
      <c r="Y1405" s="79" t="e">
        <f>VLOOKUP($S1405,'Grille de Tarif OQN'!$B$2:$S$3603,Y$1,0)</f>
        <v>#N/A</v>
      </c>
      <c r="Z1405" s="79" t="e">
        <f>VLOOKUP($S1405,'Grille de Tarif OQN'!$B$2:$S$3603,Z$1,0)</f>
        <v>#N/A</v>
      </c>
      <c r="AA1405" s="79" t="e">
        <f>VLOOKUP($S1405,'Grille de Tarif OQN'!$B$2:$S$3603,AA$1,0)</f>
        <v>#N/A</v>
      </c>
      <c r="AB1405" s="79" t="e">
        <f>VLOOKUP($S1405,'Grille de Tarif OQN'!$B$2:$S$3603,AB$1,0)</f>
        <v>#N/A</v>
      </c>
      <c r="AC1405" s="79" t="e">
        <f>VLOOKUP($S1405,'Grille de Tarif OQN'!$B$2:$S$3603,AC$1,0)</f>
        <v>#N/A</v>
      </c>
      <c r="AD1405" s="79" t="e">
        <f>VLOOKUP($S1405,'Grille de Tarif OQN'!$B$2:$S$3603,AD$1,0)</f>
        <v>#N/A</v>
      </c>
      <c r="AE1405" s="79" t="e">
        <f>VLOOKUP($S1405,'Grille de Tarif OQN'!$B$2:$S$3603,AE$1,0)</f>
        <v>#N/A</v>
      </c>
      <c r="AF1405" s="79" t="e">
        <f>VLOOKUP($S1405,'Grille de Tarif OQN'!$B$2:$S$3603,AF$1,0)</f>
        <v>#N/A</v>
      </c>
      <c r="AG1405" s="79" t="e">
        <f>VLOOKUP($S1405,'Grille de Tarif OQN'!$B$2:$S$3603,AG$1,0)</f>
        <v>#N/A</v>
      </c>
      <c r="AH1405" s="79" t="e">
        <f>VLOOKUP($S1405,'Grille de Tarif OQN'!$B$2:$S$3603,AH$1,0)</f>
        <v>#N/A</v>
      </c>
      <c r="AI1405" s="79" t="e">
        <f>VLOOKUP($S1405,'Grille de Tarif OQN'!$B$2:$S$3603,AI$1,0)</f>
        <v>#N/A</v>
      </c>
      <c r="AJ1405" s="79" t="e">
        <f>VLOOKUP($S1405,'Grille de Tarif OQN'!$B$2:$S$3603,AJ$1,0)</f>
        <v>#N/A</v>
      </c>
      <c r="AK1405" s="81"/>
      <c r="AL1405" s="81"/>
      <c r="AM1405" s="81"/>
      <c r="AN1405" s="81"/>
      <c r="AO1405" s="81"/>
      <c r="AP1405" s="81"/>
      <c r="AQ1405" s="81"/>
      <c r="AR1405" s="81"/>
      <c r="AS1405" s="81"/>
      <c r="AT1405" s="81"/>
      <c r="AU1405" s="72"/>
      <c r="AV1405"/>
      <c r="AW1405"/>
      <c r="AX1405"/>
      <c r="AY1405"/>
      <c r="AZ1405" s="96">
        <f t="shared" si="454"/>
        <v>0</v>
      </c>
      <c r="BA1405" s="24" t="e">
        <f t="shared" si="455"/>
        <v>#N/A</v>
      </c>
      <c r="BB1405" s="24" t="e">
        <f t="shared" si="456"/>
        <v>#N/A</v>
      </c>
      <c r="BC1405" s="24" t="e">
        <f t="shared" si="457"/>
        <v>#N/A</v>
      </c>
      <c r="BD1405" s="24" t="e">
        <f t="shared" si="458"/>
        <v>#N/A</v>
      </c>
      <c r="BE1405"/>
      <c r="BF1405" t="e">
        <f t="shared" si="459"/>
        <v>#N/A</v>
      </c>
      <c r="BG1405" t="str">
        <f t="shared" si="460"/>
        <v>HDJ</v>
      </c>
      <c r="BH1405" s="20" t="e">
        <f t="shared" si="461"/>
        <v>#N/A</v>
      </c>
      <c r="BI1405" s="20" t="e">
        <f t="shared" si="462"/>
        <v>#N/A</v>
      </c>
      <c r="BJ1405" s="20" t="e">
        <f t="shared" si="463"/>
        <v>#N/A</v>
      </c>
      <c r="BK1405" s="20" t="e">
        <f t="shared" si="464"/>
        <v>#N/A</v>
      </c>
      <c r="BL1405" s="20" t="e">
        <f t="shared" si="465"/>
        <v>#N/A</v>
      </c>
      <c r="BM1405" s="20" t="e">
        <f t="shared" si="447"/>
        <v>#N/A</v>
      </c>
      <c r="BN1405" s="20" t="e">
        <f t="shared" si="466"/>
        <v>#N/A</v>
      </c>
    </row>
    <row r="1406" spans="1:66">
      <c r="A1406" s="92"/>
      <c r="B1406" s="90"/>
      <c r="C1406" s="90"/>
      <c r="D1406" s="93"/>
      <c r="E1406" s="93"/>
      <c r="F1406" s="93"/>
      <c r="G1406" s="93"/>
      <c r="H1406" s="93"/>
      <c r="I1406" s="93"/>
      <c r="J1406" s="93"/>
      <c r="K1406" s="93"/>
      <c r="L1406" s="92"/>
      <c r="M1406" s="93"/>
      <c r="N1406" s="91">
        <f t="shared" si="448"/>
        <v>0</v>
      </c>
      <c r="O1406" s="91" t="str">
        <f t="shared" si="449"/>
        <v/>
      </c>
      <c r="P1406" s="91" t="str">
        <f t="shared" si="450"/>
        <v/>
      </c>
      <c r="Q1406" s="91" t="str">
        <f t="shared" si="451"/>
        <v>HDJ</v>
      </c>
      <c r="R1406" s="82"/>
      <c r="S1406" s="95">
        <f t="shared" si="452"/>
        <v>0</v>
      </c>
      <c r="T1406" s="95">
        <f t="shared" si="453"/>
        <v>0</v>
      </c>
      <c r="U1406" s="79" t="e">
        <f>VLOOKUP($S1406,'Grille de Tarif OQN'!$B$2:$S$3603,U$1,0)</f>
        <v>#N/A</v>
      </c>
      <c r="V1406" s="79" t="e">
        <f>VLOOKUP($S1406,'Grille de Tarif OQN'!$B$2:$S$3603,V$1,0)</f>
        <v>#N/A</v>
      </c>
      <c r="W1406" s="79" t="e">
        <f>VLOOKUP($S1406,'Grille de Tarif OQN'!$B$2:$S$3603,W$1,0)</f>
        <v>#N/A</v>
      </c>
      <c r="X1406" s="79" t="e">
        <f>VLOOKUP($S1406,'Grille de Tarif OQN'!$B$2:$S$3603,X$1,0)</f>
        <v>#N/A</v>
      </c>
      <c r="Y1406" s="79" t="e">
        <f>VLOOKUP($S1406,'Grille de Tarif OQN'!$B$2:$S$3603,Y$1,0)</f>
        <v>#N/A</v>
      </c>
      <c r="Z1406" s="79" t="e">
        <f>VLOOKUP($S1406,'Grille de Tarif OQN'!$B$2:$S$3603,Z$1,0)</f>
        <v>#N/A</v>
      </c>
      <c r="AA1406" s="79" t="e">
        <f>VLOOKUP($S1406,'Grille de Tarif OQN'!$B$2:$S$3603,AA$1,0)</f>
        <v>#N/A</v>
      </c>
      <c r="AB1406" s="79" t="e">
        <f>VLOOKUP($S1406,'Grille de Tarif OQN'!$B$2:$S$3603,AB$1,0)</f>
        <v>#N/A</v>
      </c>
      <c r="AC1406" s="79" t="e">
        <f>VLOOKUP($S1406,'Grille de Tarif OQN'!$B$2:$S$3603,AC$1,0)</f>
        <v>#N/A</v>
      </c>
      <c r="AD1406" s="79" t="e">
        <f>VLOOKUP($S1406,'Grille de Tarif OQN'!$B$2:$S$3603,AD$1,0)</f>
        <v>#N/A</v>
      </c>
      <c r="AE1406" s="79" t="e">
        <f>VLOOKUP($S1406,'Grille de Tarif OQN'!$B$2:$S$3603,AE$1,0)</f>
        <v>#N/A</v>
      </c>
      <c r="AF1406" s="79" t="e">
        <f>VLOOKUP($S1406,'Grille de Tarif OQN'!$B$2:$S$3603,AF$1,0)</f>
        <v>#N/A</v>
      </c>
      <c r="AG1406" s="79" t="e">
        <f>VLOOKUP($S1406,'Grille de Tarif OQN'!$B$2:$S$3603,AG$1,0)</f>
        <v>#N/A</v>
      </c>
      <c r="AH1406" s="79" t="e">
        <f>VLOOKUP($S1406,'Grille de Tarif OQN'!$B$2:$S$3603,AH$1,0)</f>
        <v>#N/A</v>
      </c>
      <c r="AI1406" s="79" t="e">
        <f>VLOOKUP($S1406,'Grille de Tarif OQN'!$B$2:$S$3603,AI$1,0)</f>
        <v>#N/A</v>
      </c>
      <c r="AJ1406" s="79" t="e">
        <f>VLOOKUP($S1406,'Grille de Tarif OQN'!$B$2:$S$3603,AJ$1,0)</f>
        <v>#N/A</v>
      </c>
      <c r="AK1406" s="81"/>
      <c r="AL1406" s="81"/>
      <c r="AM1406" s="81"/>
      <c r="AN1406" s="81"/>
      <c r="AO1406" s="81"/>
      <c r="AP1406" s="81"/>
      <c r="AQ1406" s="81"/>
      <c r="AR1406" s="81"/>
      <c r="AS1406" s="81"/>
      <c r="AT1406" s="81"/>
      <c r="AU1406" s="72"/>
      <c r="AV1406"/>
      <c r="AW1406"/>
      <c r="AX1406"/>
      <c r="AY1406"/>
      <c r="AZ1406" s="96">
        <f t="shared" si="454"/>
        <v>0</v>
      </c>
      <c r="BA1406" s="24" t="e">
        <f t="shared" si="455"/>
        <v>#N/A</v>
      </c>
      <c r="BB1406" s="24" t="e">
        <f t="shared" si="456"/>
        <v>#N/A</v>
      </c>
      <c r="BC1406" s="24" t="e">
        <f t="shared" si="457"/>
        <v>#N/A</v>
      </c>
      <c r="BD1406" s="24" t="e">
        <f t="shared" si="458"/>
        <v>#N/A</v>
      </c>
      <c r="BE1406"/>
      <c r="BF1406" t="e">
        <f t="shared" si="459"/>
        <v>#N/A</v>
      </c>
      <c r="BG1406" t="str">
        <f t="shared" si="460"/>
        <v>HDJ</v>
      </c>
      <c r="BH1406" s="20" t="e">
        <f t="shared" si="461"/>
        <v>#N/A</v>
      </c>
      <c r="BI1406" s="20" t="e">
        <f t="shared" si="462"/>
        <v>#N/A</v>
      </c>
      <c r="BJ1406" s="20" t="e">
        <f t="shared" si="463"/>
        <v>#N/A</v>
      </c>
      <c r="BK1406" s="20" t="e">
        <f t="shared" si="464"/>
        <v>#N/A</v>
      </c>
      <c r="BL1406" s="20" t="e">
        <f t="shared" si="465"/>
        <v>#N/A</v>
      </c>
      <c r="BM1406" s="20" t="e">
        <f t="shared" si="447"/>
        <v>#N/A</v>
      </c>
      <c r="BN1406" s="20" t="e">
        <f t="shared" si="466"/>
        <v>#N/A</v>
      </c>
    </row>
    <row r="1407" spans="1:66">
      <c r="A1407" s="92"/>
      <c r="B1407" s="90"/>
      <c r="C1407" s="90"/>
      <c r="D1407" s="93"/>
      <c r="E1407" s="93"/>
      <c r="F1407" s="93"/>
      <c r="G1407" s="93"/>
      <c r="H1407" s="93"/>
      <c r="I1407" s="93"/>
      <c r="J1407" s="93"/>
      <c r="K1407" s="93"/>
      <c r="L1407" s="92"/>
      <c r="M1407" s="93"/>
      <c r="N1407" s="91">
        <f t="shared" si="448"/>
        <v>0</v>
      </c>
      <c r="O1407" s="91" t="str">
        <f t="shared" si="449"/>
        <v/>
      </c>
      <c r="P1407" s="91" t="str">
        <f t="shared" si="450"/>
        <v/>
      </c>
      <c r="Q1407" s="91" t="str">
        <f t="shared" si="451"/>
        <v>HDJ</v>
      </c>
      <c r="R1407" s="82"/>
      <c r="S1407" s="95">
        <f t="shared" si="452"/>
        <v>0</v>
      </c>
      <c r="T1407" s="95">
        <f t="shared" si="453"/>
        <v>0</v>
      </c>
      <c r="U1407" s="79" t="e">
        <f>VLOOKUP($S1407,'Grille de Tarif OQN'!$B$2:$S$3603,U$1,0)</f>
        <v>#N/A</v>
      </c>
      <c r="V1407" s="79" t="e">
        <f>VLOOKUP($S1407,'Grille de Tarif OQN'!$B$2:$S$3603,V$1,0)</f>
        <v>#N/A</v>
      </c>
      <c r="W1407" s="79" t="e">
        <f>VLOOKUP($S1407,'Grille de Tarif OQN'!$B$2:$S$3603,W$1,0)</f>
        <v>#N/A</v>
      </c>
      <c r="X1407" s="79" t="e">
        <f>VLOOKUP($S1407,'Grille de Tarif OQN'!$B$2:$S$3603,X$1,0)</f>
        <v>#N/A</v>
      </c>
      <c r="Y1407" s="79" t="e">
        <f>VLOOKUP($S1407,'Grille de Tarif OQN'!$B$2:$S$3603,Y$1,0)</f>
        <v>#N/A</v>
      </c>
      <c r="Z1407" s="79" t="e">
        <f>VLOOKUP($S1407,'Grille de Tarif OQN'!$B$2:$S$3603,Z$1,0)</f>
        <v>#N/A</v>
      </c>
      <c r="AA1407" s="79" t="e">
        <f>VLOOKUP($S1407,'Grille de Tarif OQN'!$B$2:$S$3603,AA$1,0)</f>
        <v>#N/A</v>
      </c>
      <c r="AB1407" s="79" t="e">
        <f>VLOOKUP($S1407,'Grille de Tarif OQN'!$B$2:$S$3603,AB$1,0)</f>
        <v>#N/A</v>
      </c>
      <c r="AC1407" s="79" t="e">
        <f>VLOOKUP($S1407,'Grille de Tarif OQN'!$B$2:$S$3603,AC$1,0)</f>
        <v>#N/A</v>
      </c>
      <c r="AD1407" s="79" t="e">
        <f>VLOOKUP($S1407,'Grille de Tarif OQN'!$B$2:$S$3603,AD$1,0)</f>
        <v>#N/A</v>
      </c>
      <c r="AE1407" s="79" t="e">
        <f>VLOOKUP($S1407,'Grille de Tarif OQN'!$B$2:$S$3603,AE$1,0)</f>
        <v>#N/A</v>
      </c>
      <c r="AF1407" s="79" t="e">
        <f>VLOOKUP($S1407,'Grille de Tarif OQN'!$B$2:$S$3603,AF$1,0)</f>
        <v>#N/A</v>
      </c>
      <c r="AG1407" s="79" t="e">
        <f>VLOOKUP($S1407,'Grille de Tarif OQN'!$B$2:$S$3603,AG$1,0)</f>
        <v>#N/A</v>
      </c>
      <c r="AH1407" s="79" t="e">
        <f>VLOOKUP($S1407,'Grille de Tarif OQN'!$B$2:$S$3603,AH$1,0)</f>
        <v>#N/A</v>
      </c>
      <c r="AI1407" s="79" t="e">
        <f>VLOOKUP($S1407,'Grille de Tarif OQN'!$B$2:$S$3603,AI$1,0)</f>
        <v>#N/A</v>
      </c>
      <c r="AJ1407" s="79" t="e">
        <f>VLOOKUP($S1407,'Grille de Tarif OQN'!$B$2:$S$3603,AJ$1,0)</f>
        <v>#N/A</v>
      </c>
      <c r="AK1407" s="81"/>
      <c r="AL1407" s="81"/>
      <c r="AM1407" s="81"/>
      <c r="AN1407" s="81"/>
      <c r="AO1407" s="81"/>
      <c r="AP1407" s="81"/>
      <c r="AQ1407" s="81"/>
      <c r="AR1407" s="81"/>
      <c r="AS1407" s="81"/>
      <c r="AT1407" s="81"/>
      <c r="AU1407" s="72"/>
      <c r="AV1407"/>
      <c r="AW1407"/>
      <c r="AX1407"/>
      <c r="AY1407"/>
      <c r="AZ1407" s="96">
        <f t="shared" si="454"/>
        <v>0</v>
      </c>
      <c r="BA1407" s="24" t="e">
        <f t="shared" si="455"/>
        <v>#N/A</v>
      </c>
      <c r="BB1407" s="24" t="e">
        <f t="shared" si="456"/>
        <v>#N/A</v>
      </c>
      <c r="BC1407" s="24" t="e">
        <f t="shared" si="457"/>
        <v>#N/A</v>
      </c>
      <c r="BD1407" s="24" t="e">
        <f t="shared" si="458"/>
        <v>#N/A</v>
      </c>
      <c r="BE1407"/>
      <c r="BF1407" t="e">
        <f t="shared" si="459"/>
        <v>#N/A</v>
      </c>
      <c r="BG1407" t="str">
        <f t="shared" si="460"/>
        <v>HDJ</v>
      </c>
      <c r="BH1407" s="20" t="e">
        <f t="shared" si="461"/>
        <v>#N/A</v>
      </c>
      <c r="BI1407" s="20" t="e">
        <f t="shared" si="462"/>
        <v>#N/A</v>
      </c>
      <c r="BJ1407" s="20" t="e">
        <f t="shared" si="463"/>
        <v>#N/A</v>
      </c>
      <c r="BK1407" s="20" t="e">
        <f t="shared" si="464"/>
        <v>#N/A</v>
      </c>
      <c r="BL1407" s="20" t="e">
        <f t="shared" si="465"/>
        <v>#N/A</v>
      </c>
      <c r="BM1407" s="20" t="e">
        <f t="shared" si="447"/>
        <v>#N/A</v>
      </c>
      <c r="BN1407" s="20" t="e">
        <f t="shared" si="466"/>
        <v>#N/A</v>
      </c>
    </row>
    <row r="1408" spans="1:66">
      <c r="A1408" s="92"/>
      <c r="B1408" s="90"/>
      <c r="C1408" s="90"/>
      <c r="D1408" s="93"/>
      <c r="E1408" s="93"/>
      <c r="F1408" s="93"/>
      <c r="G1408" s="93"/>
      <c r="H1408" s="93"/>
      <c r="I1408" s="93"/>
      <c r="J1408" s="93"/>
      <c r="K1408" s="93"/>
      <c r="L1408" s="92"/>
      <c r="M1408" s="93"/>
      <c r="N1408" s="91">
        <f t="shared" si="448"/>
        <v>0</v>
      </c>
      <c r="O1408" s="91" t="str">
        <f t="shared" si="449"/>
        <v/>
      </c>
      <c r="P1408" s="91" t="str">
        <f t="shared" si="450"/>
        <v/>
      </c>
      <c r="Q1408" s="91" t="str">
        <f t="shared" si="451"/>
        <v>HDJ</v>
      </c>
      <c r="R1408" s="82"/>
      <c r="S1408" s="95">
        <f t="shared" si="452"/>
        <v>0</v>
      </c>
      <c r="T1408" s="95">
        <f t="shared" si="453"/>
        <v>0</v>
      </c>
      <c r="U1408" s="79" t="e">
        <f>VLOOKUP($S1408,'Grille de Tarif OQN'!$B$2:$S$3603,U$1,0)</f>
        <v>#N/A</v>
      </c>
      <c r="V1408" s="79" t="e">
        <f>VLOOKUP($S1408,'Grille de Tarif OQN'!$B$2:$S$3603,V$1,0)</f>
        <v>#N/A</v>
      </c>
      <c r="W1408" s="79" t="e">
        <f>VLOOKUP($S1408,'Grille de Tarif OQN'!$B$2:$S$3603,W$1,0)</f>
        <v>#N/A</v>
      </c>
      <c r="X1408" s="79" t="e">
        <f>VLOOKUP($S1408,'Grille de Tarif OQN'!$B$2:$S$3603,X$1,0)</f>
        <v>#N/A</v>
      </c>
      <c r="Y1408" s="79" t="e">
        <f>VLOOKUP($S1408,'Grille de Tarif OQN'!$B$2:$S$3603,Y$1,0)</f>
        <v>#N/A</v>
      </c>
      <c r="Z1408" s="79" t="e">
        <f>VLOOKUP($S1408,'Grille de Tarif OQN'!$B$2:$S$3603,Z$1,0)</f>
        <v>#N/A</v>
      </c>
      <c r="AA1408" s="79" t="e">
        <f>VLOOKUP($S1408,'Grille de Tarif OQN'!$B$2:$S$3603,AA$1,0)</f>
        <v>#N/A</v>
      </c>
      <c r="AB1408" s="79" t="e">
        <f>VLOOKUP($S1408,'Grille de Tarif OQN'!$B$2:$S$3603,AB$1,0)</f>
        <v>#N/A</v>
      </c>
      <c r="AC1408" s="79" t="e">
        <f>VLOOKUP($S1408,'Grille de Tarif OQN'!$B$2:$S$3603,AC$1,0)</f>
        <v>#N/A</v>
      </c>
      <c r="AD1408" s="79" t="e">
        <f>VLOOKUP($S1408,'Grille de Tarif OQN'!$B$2:$S$3603,AD$1,0)</f>
        <v>#N/A</v>
      </c>
      <c r="AE1408" s="79" t="e">
        <f>VLOOKUP($S1408,'Grille de Tarif OQN'!$B$2:$S$3603,AE$1,0)</f>
        <v>#N/A</v>
      </c>
      <c r="AF1408" s="79" t="e">
        <f>VLOOKUP($S1408,'Grille de Tarif OQN'!$B$2:$S$3603,AF$1,0)</f>
        <v>#N/A</v>
      </c>
      <c r="AG1408" s="79" t="e">
        <f>VLOOKUP($S1408,'Grille de Tarif OQN'!$B$2:$S$3603,AG$1,0)</f>
        <v>#N/A</v>
      </c>
      <c r="AH1408" s="79" t="e">
        <f>VLOOKUP($S1408,'Grille de Tarif OQN'!$B$2:$S$3603,AH$1,0)</f>
        <v>#N/A</v>
      </c>
      <c r="AI1408" s="79" t="e">
        <f>VLOOKUP($S1408,'Grille de Tarif OQN'!$B$2:$S$3603,AI$1,0)</f>
        <v>#N/A</v>
      </c>
      <c r="AJ1408" s="79" t="e">
        <f>VLOOKUP($S1408,'Grille de Tarif OQN'!$B$2:$S$3603,AJ$1,0)</f>
        <v>#N/A</v>
      </c>
      <c r="AK1408" s="81"/>
      <c r="AL1408" s="81"/>
      <c r="AM1408" s="81"/>
      <c r="AN1408" s="81"/>
      <c r="AO1408" s="81"/>
      <c r="AP1408" s="81"/>
      <c r="AQ1408" s="81"/>
      <c r="AR1408" s="81"/>
      <c r="AS1408" s="81"/>
      <c r="AT1408" s="81"/>
      <c r="AU1408" s="72"/>
      <c r="AV1408"/>
      <c r="AW1408"/>
      <c r="AX1408"/>
      <c r="AY1408"/>
      <c r="AZ1408" s="96">
        <f t="shared" si="454"/>
        <v>0</v>
      </c>
      <c r="BA1408" s="24" t="e">
        <f t="shared" si="455"/>
        <v>#N/A</v>
      </c>
      <c r="BB1408" s="24" t="e">
        <f t="shared" si="456"/>
        <v>#N/A</v>
      </c>
      <c r="BC1408" s="24" t="e">
        <f t="shared" si="457"/>
        <v>#N/A</v>
      </c>
      <c r="BD1408" s="24" t="e">
        <f t="shared" si="458"/>
        <v>#N/A</v>
      </c>
      <c r="BE1408"/>
      <c r="BF1408" t="e">
        <f t="shared" si="459"/>
        <v>#N/A</v>
      </c>
      <c r="BG1408" t="str">
        <f t="shared" si="460"/>
        <v>HDJ</v>
      </c>
      <c r="BH1408" s="20" t="e">
        <f t="shared" si="461"/>
        <v>#N/A</v>
      </c>
      <c r="BI1408" s="20" t="e">
        <f t="shared" si="462"/>
        <v>#N/A</v>
      </c>
      <c r="BJ1408" s="20" t="e">
        <f t="shared" si="463"/>
        <v>#N/A</v>
      </c>
      <c r="BK1408" s="20" t="e">
        <f t="shared" si="464"/>
        <v>#N/A</v>
      </c>
      <c r="BL1408" s="20" t="e">
        <f t="shared" si="465"/>
        <v>#N/A</v>
      </c>
      <c r="BM1408" s="20" t="e">
        <f t="shared" si="447"/>
        <v>#N/A</v>
      </c>
      <c r="BN1408" s="20" t="e">
        <f t="shared" si="466"/>
        <v>#N/A</v>
      </c>
    </row>
    <row r="1409" spans="1:66">
      <c r="A1409" s="92"/>
      <c r="B1409" s="90"/>
      <c r="C1409" s="90"/>
      <c r="D1409" s="93"/>
      <c r="E1409" s="93"/>
      <c r="F1409" s="93"/>
      <c r="G1409" s="93"/>
      <c r="H1409" s="93"/>
      <c r="I1409" s="93"/>
      <c r="J1409" s="93"/>
      <c r="K1409" s="93"/>
      <c r="L1409" s="92"/>
      <c r="M1409" s="93"/>
      <c r="N1409" s="91">
        <f t="shared" si="448"/>
        <v>0</v>
      </c>
      <c r="O1409" s="91" t="str">
        <f t="shared" si="449"/>
        <v/>
      </c>
      <c r="P1409" s="91" t="str">
        <f t="shared" si="450"/>
        <v/>
      </c>
      <c r="Q1409" s="91" t="str">
        <f t="shared" si="451"/>
        <v>HDJ</v>
      </c>
      <c r="R1409" s="82"/>
      <c r="S1409" s="95">
        <f t="shared" si="452"/>
        <v>0</v>
      </c>
      <c r="T1409" s="95">
        <f t="shared" si="453"/>
        <v>0</v>
      </c>
      <c r="U1409" s="79" t="e">
        <f>VLOOKUP($S1409,'Grille de Tarif OQN'!$B$2:$S$3603,U$1,0)</f>
        <v>#N/A</v>
      </c>
      <c r="V1409" s="79" t="e">
        <f>VLOOKUP($S1409,'Grille de Tarif OQN'!$B$2:$S$3603,V$1,0)</f>
        <v>#N/A</v>
      </c>
      <c r="W1409" s="79" t="e">
        <f>VLOOKUP($S1409,'Grille de Tarif OQN'!$B$2:$S$3603,W$1,0)</f>
        <v>#N/A</v>
      </c>
      <c r="X1409" s="79" t="e">
        <f>VLOOKUP($S1409,'Grille de Tarif OQN'!$B$2:$S$3603,X$1,0)</f>
        <v>#N/A</v>
      </c>
      <c r="Y1409" s="79" t="e">
        <f>VLOOKUP($S1409,'Grille de Tarif OQN'!$B$2:$S$3603,Y$1,0)</f>
        <v>#N/A</v>
      </c>
      <c r="Z1409" s="79" t="e">
        <f>VLOOKUP($S1409,'Grille de Tarif OQN'!$B$2:$S$3603,Z$1,0)</f>
        <v>#N/A</v>
      </c>
      <c r="AA1409" s="79" t="e">
        <f>VLOOKUP($S1409,'Grille de Tarif OQN'!$B$2:$S$3603,AA$1,0)</f>
        <v>#N/A</v>
      </c>
      <c r="AB1409" s="79" t="e">
        <f>VLOOKUP($S1409,'Grille de Tarif OQN'!$B$2:$S$3603,AB$1,0)</f>
        <v>#N/A</v>
      </c>
      <c r="AC1409" s="79" t="e">
        <f>VLOOKUP($S1409,'Grille de Tarif OQN'!$B$2:$S$3603,AC$1,0)</f>
        <v>#N/A</v>
      </c>
      <c r="AD1409" s="79" t="e">
        <f>VLOOKUP($S1409,'Grille de Tarif OQN'!$B$2:$S$3603,AD$1,0)</f>
        <v>#N/A</v>
      </c>
      <c r="AE1409" s="79" t="e">
        <f>VLOOKUP($S1409,'Grille de Tarif OQN'!$B$2:$S$3603,AE$1,0)</f>
        <v>#N/A</v>
      </c>
      <c r="AF1409" s="79" t="e">
        <f>VLOOKUP($S1409,'Grille de Tarif OQN'!$B$2:$S$3603,AF$1,0)</f>
        <v>#N/A</v>
      </c>
      <c r="AG1409" s="79" t="e">
        <f>VLOOKUP($S1409,'Grille de Tarif OQN'!$B$2:$S$3603,AG$1,0)</f>
        <v>#N/A</v>
      </c>
      <c r="AH1409" s="79" t="e">
        <f>VLOOKUP($S1409,'Grille de Tarif OQN'!$B$2:$S$3603,AH$1,0)</f>
        <v>#N/A</v>
      </c>
      <c r="AI1409" s="79" t="e">
        <f>VLOOKUP($S1409,'Grille de Tarif OQN'!$B$2:$S$3603,AI$1,0)</f>
        <v>#N/A</v>
      </c>
      <c r="AJ1409" s="79" t="e">
        <f>VLOOKUP($S1409,'Grille de Tarif OQN'!$B$2:$S$3603,AJ$1,0)</f>
        <v>#N/A</v>
      </c>
      <c r="AK1409" s="81"/>
      <c r="AL1409" s="81"/>
      <c r="AM1409" s="81"/>
      <c r="AN1409" s="81"/>
      <c r="AO1409" s="81"/>
      <c r="AP1409" s="81"/>
      <c r="AQ1409" s="81"/>
      <c r="AR1409" s="81"/>
      <c r="AS1409" s="81"/>
      <c r="AT1409" s="81"/>
      <c r="AU1409" s="72"/>
      <c r="AV1409"/>
      <c r="AW1409"/>
      <c r="AX1409"/>
      <c r="AY1409"/>
      <c r="AZ1409" s="96">
        <f t="shared" si="454"/>
        <v>0</v>
      </c>
      <c r="BA1409" s="24" t="e">
        <f t="shared" si="455"/>
        <v>#N/A</v>
      </c>
      <c r="BB1409" s="24" t="e">
        <f t="shared" si="456"/>
        <v>#N/A</v>
      </c>
      <c r="BC1409" s="24" t="e">
        <f t="shared" si="457"/>
        <v>#N/A</v>
      </c>
      <c r="BD1409" s="24" t="e">
        <f t="shared" si="458"/>
        <v>#N/A</v>
      </c>
      <c r="BE1409"/>
      <c r="BF1409" t="e">
        <f t="shared" si="459"/>
        <v>#N/A</v>
      </c>
      <c r="BG1409" t="str">
        <f t="shared" si="460"/>
        <v>HDJ</v>
      </c>
      <c r="BH1409" s="20" t="e">
        <f t="shared" si="461"/>
        <v>#N/A</v>
      </c>
      <c r="BI1409" s="20" t="e">
        <f t="shared" si="462"/>
        <v>#N/A</v>
      </c>
      <c r="BJ1409" s="20" t="e">
        <f t="shared" si="463"/>
        <v>#N/A</v>
      </c>
      <c r="BK1409" s="20" t="e">
        <f t="shared" si="464"/>
        <v>#N/A</v>
      </c>
      <c r="BL1409" s="20" t="e">
        <f t="shared" si="465"/>
        <v>#N/A</v>
      </c>
      <c r="BM1409" s="20" t="e">
        <f t="shared" si="447"/>
        <v>#N/A</v>
      </c>
      <c r="BN1409" s="20" t="e">
        <f t="shared" si="466"/>
        <v>#N/A</v>
      </c>
    </row>
    <row r="1410" spans="1:66">
      <c r="A1410" s="92"/>
      <c r="B1410" s="90"/>
      <c r="C1410" s="90"/>
      <c r="D1410" s="93"/>
      <c r="E1410" s="93"/>
      <c r="F1410" s="93"/>
      <c r="G1410" s="93"/>
      <c r="H1410" s="93"/>
      <c r="I1410" s="93"/>
      <c r="J1410" s="93"/>
      <c r="K1410" s="93"/>
      <c r="L1410" s="92"/>
      <c r="M1410" s="93"/>
      <c r="N1410" s="91">
        <f t="shared" si="448"/>
        <v>0</v>
      </c>
      <c r="O1410" s="91" t="str">
        <f t="shared" si="449"/>
        <v/>
      </c>
      <c r="P1410" s="91" t="str">
        <f t="shared" si="450"/>
        <v/>
      </c>
      <c r="Q1410" s="91" t="str">
        <f t="shared" si="451"/>
        <v>HDJ</v>
      </c>
      <c r="R1410" s="82"/>
      <c r="S1410" s="95">
        <f t="shared" si="452"/>
        <v>0</v>
      </c>
      <c r="T1410" s="95">
        <f t="shared" si="453"/>
        <v>0</v>
      </c>
      <c r="U1410" s="79" t="e">
        <f>VLOOKUP($S1410,'Grille de Tarif OQN'!$B$2:$S$3603,U$1,0)</f>
        <v>#N/A</v>
      </c>
      <c r="V1410" s="79" t="e">
        <f>VLOOKUP($S1410,'Grille de Tarif OQN'!$B$2:$S$3603,V$1,0)</f>
        <v>#N/A</v>
      </c>
      <c r="W1410" s="79" t="e">
        <f>VLOOKUP($S1410,'Grille de Tarif OQN'!$B$2:$S$3603,W$1,0)</f>
        <v>#N/A</v>
      </c>
      <c r="X1410" s="79" t="e">
        <f>VLOOKUP($S1410,'Grille de Tarif OQN'!$B$2:$S$3603,X$1,0)</f>
        <v>#N/A</v>
      </c>
      <c r="Y1410" s="79" t="e">
        <f>VLOOKUP($S1410,'Grille de Tarif OQN'!$B$2:$S$3603,Y$1,0)</f>
        <v>#N/A</v>
      </c>
      <c r="Z1410" s="79" t="e">
        <f>VLOOKUP($S1410,'Grille de Tarif OQN'!$B$2:$S$3603,Z$1,0)</f>
        <v>#N/A</v>
      </c>
      <c r="AA1410" s="79" t="e">
        <f>VLOOKUP($S1410,'Grille de Tarif OQN'!$B$2:$S$3603,AA$1,0)</f>
        <v>#N/A</v>
      </c>
      <c r="AB1410" s="79" t="e">
        <f>VLOOKUP($S1410,'Grille de Tarif OQN'!$B$2:$S$3603,AB$1,0)</f>
        <v>#N/A</v>
      </c>
      <c r="AC1410" s="79" t="e">
        <f>VLOOKUP($S1410,'Grille de Tarif OQN'!$B$2:$S$3603,AC$1,0)</f>
        <v>#N/A</v>
      </c>
      <c r="AD1410" s="79" t="e">
        <f>VLOOKUP($S1410,'Grille de Tarif OQN'!$B$2:$S$3603,AD$1,0)</f>
        <v>#N/A</v>
      </c>
      <c r="AE1410" s="79" t="e">
        <f>VLOOKUP($S1410,'Grille de Tarif OQN'!$B$2:$S$3603,AE$1,0)</f>
        <v>#N/A</v>
      </c>
      <c r="AF1410" s="79" t="e">
        <f>VLOOKUP($S1410,'Grille de Tarif OQN'!$B$2:$S$3603,AF$1,0)</f>
        <v>#N/A</v>
      </c>
      <c r="AG1410" s="79" t="e">
        <f>VLOOKUP($S1410,'Grille de Tarif OQN'!$B$2:$S$3603,AG$1,0)</f>
        <v>#N/A</v>
      </c>
      <c r="AH1410" s="79" t="e">
        <f>VLOOKUP($S1410,'Grille de Tarif OQN'!$B$2:$S$3603,AH$1,0)</f>
        <v>#N/A</v>
      </c>
      <c r="AI1410" s="79" t="e">
        <f>VLOOKUP($S1410,'Grille de Tarif OQN'!$B$2:$S$3603,AI$1,0)</f>
        <v>#N/A</v>
      </c>
      <c r="AJ1410" s="79" t="e">
        <f>VLOOKUP($S1410,'Grille de Tarif OQN'!$B$2:$S$3603,AJ$1,0)</f>
        <v>#N/A</v>
      </c>
      <c r="AK1410" s="81"/>
      <c r="AL1410" s="81"/>
      <c r="AM1410" s="81"/>
      <c r="AN1410" s="81"/>
      <c r="AO1410" s="81"/>
      <c r="AP1410" s="81"/>
      <c r="AQ1410" s="81"/>
      <c r="AR1410" s="81"/>
      <c r="AS1410" s="81"/>
      <c r="AT1410" s="81"/>
      <c r="AU1410" s="72"/>
      <c r="AV1410"/>
      <c r="AW1410"/>
      <c r="AX1410"/>
      <c r="AY1410"/>
      <c r="AZ1410" s="96">
        <f t="shared" si="454"/>
        <v>0</v>
      </c>
      <c r="BA1410" s="24" t="e">
        <f t="shared" si="455"/>
        <v>#N/A</v>
      </c>
      <c r="BB1410" s="24" t="e">
        <f t="shared" si="456"/>
        <v>#N/A</v>
      </c>
      <c r="BC1410" s="24" t="e">
        <f t="shared" si="457"/>
        <v>#N/A</v>
      </c>
      <c r="BD1410" s="24" t="e">
        <f t="shared" si="458"/>
        <v>#N/A</v>
      </c>
      <c r="BE1410"/>
      <c r="BF1410" t="e">
        <f t="shared" si="459"/>
        <v>#N/A</v>
      </c>
      <c r="BG1410" t="str">
        <f t="shared" si="460"/>
        <v>HDJ</v>
      </c>
      <c r="BH1410" s="20" t="e">
        <f t="shared" si="461"/>
        <v>#N/A</v>
      </c>
      <c r="BI1410" s="20" t="e">
        <f t="shared" si="462"/>
        <v>#N/A</v>
      </c>
      <c r="BJ1410" s="20" t="e">
        <f t="shared" si="463"/>
        <v>#N/A</v>
      </c>
      <c r="BK1410" s="20" t="e">
        <f t="shared" si="464"/>
        <v>#N/A</v>
      </c>
      <c r="BL1410" s="20" t="e">
        <f t="shared" si="465"/>
        <v>#N/A</v>
      </c>
      <c r="BM1410" s="20" t="e">
        <f t="shared" si="447"/>
        <v>#N/A</v>
      </c>
      <c r="BN1410" s="20" t="e">
        <f t="shared" si="466"/>
        <v>#N/A</v>
      </c>
    </row>
    <row r="1411" spans="1:66">
      <c r="A1411" s="92"/>
      <c r="B1411" s="90"/>
      <c r="C1411" s="90"/>
      <c r="D1411" s="93"/>
      <c r="E1411" s="93"/>
      <c r="F1411" s="93"/>
      <c r="G1411" s="93"/>
      <c r="H1411" s="93"/>
      <c r="I1411" s="93"/>
      <c r="J1411" s="93"/>
      <c r="K1411" s="93"/>
      <c r="L1411" s="92"/>
      <c r="M1411" s="93"/>
      <c r="N1411" s="91">
        <f t="shared" si="448"/>
        <v>0</v>
      </c>
      <c r="O1411" s="91" t="str">
        <f t="shared" si="449"/>
        <v/>
      </c>
      <c r="P1411" s="91" t="str">
        <f t="shared" si="450"/>
        <v/>
      </c>
      <c r="Q1411" s="91" t="str">
        <f t="shared" si="451"/>
        <v>HDJ</v>
      </c>
      <c r="R1411" s="82"/>
      <c r="S1411" s="95">
        <f t="shared" si="452"/>
        <v>0</v>
      </c>
      <c r="T1411" s="95">
        <f t="shared" si="453"/>
        <v>0</v>
      </c>
      <c r="U1411" s="79" t="e">
        <f>VLOOKUP($S1411,'Grille de Tarif OQN'!$B$2:$S$3603,U$1,0)</f>
        <v>#N/A</v>
      </c>
      <c r="V1411" s="79" t="e">
        <f>VLOOKUP($S1411,'Grille de Tarif OQN'!$B$2:$S$3603,V$1,0)</f>
        <v>#N/A</v>
      </c>
      <c r="W1411" s="79" t="e">
        <f>VLOOKUP($S1411,'Grille de Tarif OQN'!$B$2:$S$3603,W$1,0)</f>
        <v>#N/A</v>
      </c>
      <c r="X1411" s="79" t="e">
        <f>VLOOKUP($S1411,'Grille de Tarif OQN'!$B$2:$S$3603,X$1,0)</f>
        <v>#N/A</v>
      </c>
      <c r="Y1411" s="79" t="e">
        <f>VLOOKUP($S1411,'Grille de Tarif OQN'!$B$2:$S$3603,Y$1,0)</f>
        <v>#N/A</v>
      </c>
      <c r="Z1411" s="79" t="e">
        <f>VLOOKUP($S1411,'Grille de Tarif OQN'!$B$2:$S$3603,Z$1,0)</f>
        <v>#N/A</v>
      </c>
      <c r="AA1411" s="79" t="e">
        <f>VLOOKUP($S1411,'Grille de Tarif OQN'!$B$2:$S$3603,AA$1,0)</f>
        <v>#N/A</v>
      </c>
      <c r="AB1411" s="79" t="e">
        <f>VLOOKUP($S1411,'Grille de Tarif OQN'!$B$2:$S$3603,AB$1,0)</f>
        <v>#N/A</v>
      </c>
      <c r="AC1411" s="79" t="e">
        <f>VLOOKUP($S1411,'Grille de Tarif OQN'!$B$2:$S$3603,AC$1,0)</f>
        <v>#N/A</v>
      </c>
      <c r="AD1411" s="79" t="e">
        <f>VLOOKUP($S1411,'Grille de Tarif OQN'!$B$2:$S$3603,AD$1,0)</f>
        <v>#N/A</v>
      </c>
      <c r="AE1411" s="79" t="e">
        <f>VLOOKUP($S1411,'Grille de Tarif OQN'!$B$2:$S$3603,AE$1,0)</f>
        <v>#N/A</v>
      </c>
      <c r="AF1411" s="79" t="e">
        <f>VLOOKUP($S1411,'Grille de Tarif OQN'!$B$2:$S$3603,AF$1,0)</f>
        <v>#N/A</v>
      </c>
      <c r="AG1411" s="79" t="e">
        <f>VLOOKUP($S1411,'Grille de Tarif OQN'!$B$2:$S$3603,AG$1,0)</f>
        <v>#N/A</v>
      </c>
      <c r="AH1411" s="79" t="e">
        <f>VLOOKUP($S1411,'Grille de Tarif OQN'!$B$2:$S$3603,AH$1,0)</f>
        <v>#N/A</v>
      </c>
      <c r="AI1411" s="79" t="e">
        <f>VLOOKUP($S1411,'Grille de Tarif OQN'!$B$2:$S$3603,AI$1,0)</f>
        <v>#N/A</v>
      </c>
      <c r="AJ1411" s="79" t="e">
        <f>VLOOKUP($S1411,'Grille de Tarif OQN'!$B$2:$S$3603,AJ$1,0)</f>
        <v>#N/A</v>
      </c>
      <c r="AK1411" s="81"/>
      <c r="AL1411" s="81"/>
      <c r="AM1411" s="81"/>
      <c r="AN1411" s="81"/>
      <c r="AO1411" s="81"/>
      <c r="AP1411" s="81"/>
      <c r="AQ1411" s="81"/>
      <c r="AR1411" s="81"/>
      <c r="AS1411" s="81"/>
      <c r="AT1411" s="81"/>
      <c r="AU1411" s="72"/>
      <c r="AV1411"/>
      <c r="AW1411"/>
      <c r="AX1411"/>
      <c r="AY1411"/>
      <c r="AZ1411" s="96">
        <f t="shared" si="454"/>
        <v>0</v>
      </c>
      <c r="BA1411" s="24" t="e">
        <f t="shared" si="455"/>
        <v>#N/A</v>
      </c>
      <c r="BB1411" s="24" t="e">
        <f t="shared" si="456"/>
        <v>#N/A</v>
      </c>
      <c r="BC1411" s="24" t="e">
        <f t="shared" si="457"/>
        <v>#N/A</v>
      </c>
      <c r="BD1411" s="24" t="e">
        <f t="shared" si="458"/>
        <v>#N/A</v>
      </c>
      <c r="BE1411"/>
      <c r="BF1411" t="e">
        <f t="shared" si="459"/>
        <v>#N/A</v>
      </c>
      <c r="BG1411" t="str">
        <f t="shared" si="460"/>
        <v>HDJ</v>
      </c>
      <c r="BH1411" s="20" t="e">
        <f t="shared" si="461"/>
        <v>#N/A</v>
      </c>
      <c r="BI1411" s="20" t="e">
        <f t="shared" si="462"/>
        <v>#N/A</v>
      </c>
      <c r="BJ1411" s="20" t="e">
        <f t="shared" si="463"/>
        <v>#N/A</v>
      </c>
      <c r="BK1411" s="20" t="e">
        <f t="shared" si="464"/>
        <v>#N/A</v>
      </c>
      <c r="BL1411" s="20" t="e">
        <f t="shared" si="465"/>
        <v>#N/A</v>
      </c>
      <c r="BM1411" s="20" t="e">
        <f t="shared" si="447"/>
        <v>#N/A</v>
      </c>
      <c r="BN1411" s="20" t="e">
        <f t="shared" si="466"/>
        <v>#N/A</v>
      </c>
    </row>
    <row r="1412" spans="1:66">
      <c r="A1412" s="92"/>
      <c r="B1412" s="90"/>
      <c r="C1412" s="90"/>
      <c r="D1412" s="93"/>
      <c r="E1412" s="93"/>
      <c r="F1412" s="93"/>
      <c r="G1412" s="93"/>
      <c r="H1412" s="93"/>
      <c r="I1412" s="93"/>
      <c r="J1412" s="93"/>
      <c r="K1412" s="93"/>
      <c r="L1412" s="92"/>
      <c r="M1412" s="93"/>
      <c r="N1412" s="91">
        <f t="shared" si="448"/>
        <v>0</v>
      </c>
      <c r="O1412" s="91" t="str">
        <f t="shared" si="449"/>
        <v/>
      </c>
      <c r="P1412" s="91" t="str">
        <f t="shared" si="450"/>
        <v/>
      </c>
      <c r="Q1412" s="91" t="str">
        <f t="shared" si="451"/>
        <v>HDJ</v>
      </c>
      <c r="R1412" s="82"/>
      <c r="S1412" s="95">
        <f t="shared" si="452"/>
        <v>0</v>
      </c>
      <c r="T1412" s="95">
        <f t="shared" si="453"/>
        <v>0</v>
      </c>
      <c r="U1412" s="79" t="e">
        <f>VLOOKUP($S1412,'Grille de Tarif OQN'!$B$2:$S$3603,U$1,0)</f>
        <v>#N/A</v>
      </c>
      <c r="V1412" s="79" t="e">
        <f>VLOOKUP($S1412,'Grille de Tarif OQN'!$B$2:$S$3603,V$1,0)</f>
        <v>#N/A</v>
      </c>
      <c r="W1412" s="79" t="e">
        <f>VLOOKUP($S1412,'Grille de Tarif OQN'!$B$2:$S$3603,W$1,0)</f>
        <v>#N/A</v>
      </c>
      <c r="X1412" s="79" t="e">
        <f>VLOOKUP($S1412,'Grille de Tarif OQN'!$B$2:$S$3603,X$1,0)</f>
        <v>#N/A</v>
      </c>
      <c r="Y1412" s="79" t="e">
        <f>VLOOKUP($S1412,'Grille de Tarif OQN'!$B$2:$S$3603,Y$1,0)</f>
        <v>#N/A</v>
      </c>
      <c r="Z1412" s="79" t="e">
        <f>VLOOKUP($S1412,'Grille de Tarif OQN'!$B$2:$S$3603,Z$1,0)</f>
        <v>#N/A</v>
      </c>
      <c r="AA1412" s="79" t="e">
        <f>VLOOKUP($S1412,'Grille de Tarif OQN'!$B$2:$S$3603,AA$1,0)</f>
        <v>#N/A</v>
      </c>
      <c r="AB1412" s="79" t="e">
        <f>VLOOKUP($S1412,'Grille de Tarif OQN'!$B$2:$S$3603,AB$1,0)</f>
        <v>#N/A</v>
      </c>
      <c r="AC1412" s="79" t="e">
        <f>VLOOKUP($S1412,'Grille de Tarif OQN'!$B$2:$S$3603,AC$1,0)</f>
        <v>#N/A</v>
      </c>
      <c r="AD1412" s="79" t="e">
        <f>VLOOKUP($S1412,'Grille de Tarif OQN'!$B$2:$S$3603,AD$1,0)</f>
        <v>#N/A</v>
      </c>
      <c r="AE1412" s="79" t="e">
        <f>VLOOKUP($S1412,'Grille de Tarif OQN'!$B$2:$S$3603,AE$1,0)</f>
        <v>#N/A</v>
      </c>
      <c r="AF1412" s="79" t="e">
        <f>VLOOKUP($S1412,'Grille de Tarif OQN'!$B$2:$S$3603,AF$1,0)</f>
        <v>#N/A</v>
      </c>
      <c r="AG1412" s="79" t="e">
        <f>VLOOKUP($S1412,'Grille de Tarif OQN'!$B$2:$S$3603,AG$1,0)</f>
        <v>#N/A</v>
      </c>
      <c r="AH1412" s="79" t="e">
        <f>VLOOKUP($S1412,'Grille de Tarif OQN'!$B$2:$S$3603,AH$1,0)</f>
        <v>#N/A</v>
      </c>
      <c r="AI1412" s="79" t="e">
        <f>VLOOKUP($S1412,'Grille de Tarif OQN'!$B$2:$S$3603,AI$1,0)</f>
        <v>#N/A</v>
      </c>
      <c r="AJ1412" s="79" t="e">
        <f>VLOOKUP($S1412,'Grille de Tarif OQN'!$B$2:$S$3603,AJ$1,0)</f>
        <v>#N/A</v>
      </c>
      <c r="AK1412" s="81"/>
      <c r="AL1412" s="81"/>
      <c r="AM1412" s="81"/>
      <c r="AN1412" s="81"/>
      <c r="AO1412" s="81"/>
      <c r="AP1412" s="81"/>
      <c r="AQ1412" s="81"/>
      <c r="AR1412" s="81"/>
      <c r="AS1412" s="81"/>
      <c r="AT1412" s="81"/>
      <c r="AU1412" s="72"/>
      <c r="AV1412"/>
      <c r="AW1412"/>
      <c r="AX1412"/>
      <c r="AY1412"/>
      <c r="AZ1412" s="96">
        <f t="shared" si="454"/>
        <v>0</v>
      </c>
      <c r="BA1412" s="24" t="e">
        <f t="shared" si="455"/>
        <v>#N/A</v>
      </c>
      <c r="BB1412" s="24" t="e">
        <f t="shared" si="456"/>
        <v>#N/A</v>
      </c>
      <c r="BC1412" s="24" t="e">
        <f t="shared" si="457"/>
        <v>#N/A</v>
      </c>
      <c r="BD1412" s="24" t="e">
        <f t="shared" si="458"/>
        <v>#N/A</v>
      </c>
      <c r="BE1412"/>
      <c r="BF1412" t="e">
        <f t="shared" si="459"/>
        <v>#N/A</v>
      </c>
      <c r="BG1412" t="str">
        <f t="shared" si="460"/>
        <v>HDJ</v>
      </c>
      <c r="BH1412" s="20" t="e">
        <f t="shared" si="461"/>
        <v>#N/A</v>
      </c>
      <c r="BI1412" s="20" t="e">
        <f t="shared" si="462"/>
        <v>#N/A</v>
      </c>
      <c r="BJ1412" s="20" t="e">
        <f t="shared" si="463"/>
        <v>#N/A</v>
      </c>
      <c r="BK1412" s="20" t="e">
        <f t="shared" si="464"/>
        <v>#N/A</v>
      </c>
      <c r="BL1412" s="20" t="e">
        <f t="shared" si="465"/>
        <v>#N/A</v>
      </c>
      <c r="BM1412" s="20" t="e">
        <f t="shared" ref="BM1412:BM1475" si="467">IF(AG1412=1,AA1412+(90-V1412)*AB1412,Y1412+(90-V1412)*AB1412)+(AZ1412-90)*AC1412</f>
        <v>#N/A</v>
      </c>
      <c r="BN1412" s="20" t="e">
        <f t="shared" si="466"/>
        <v>#N/A</v>
      </c>
    </row>
    <row r="1413" spans="1:66">
      <c r="A1413" s="92"/>
      <c r="B1413" s="90"/>
      <c r="C1413" s="90"/>
      <c r="D1413" s="93"/>
      <c r="E1413" s="93"/>
      <c r="F1413" s="93"/>
      <c r="G1413" s="93"/>
      <c r="H1413" s="93"/>
      <c r="I1413" s="93"/>
      <c r="J1413" s="93"/>
      <c r="K1413" s="93"/>
      <c r="L1413" s="92"/>
      <c r="M1413" s="93"/>
      <c r="N1413" s="91">
        <f t="shared" si="448"/>
        <v>0</v>
      </c>
      <c r="O1413" s="91" t="str">
        <f t="shared" si="449"/>
        <v/>
      </c>
      <c r="P1413" s="91" t="str">
        <f t="shared" si="450"/>
        <v/>
      </c>
      <c r="Q1413" s="91" t="str">
        <f t="shared" si="451"/>
        <v>HDJ</v>
      </c>
      <c r="R1413" s="82"/>
      <c r="S1413" s="95">
        <f t="shared" si="452"/>
        <v>0</v>
      </c>
      <c r="T1413" s="95">
        <f t="shared" si="453"/>
        <v>0</v>
      </c>
      <c r="U1413" s="79" t="e">
        <f>VLOOKUP($S1413,'Grille de Tarif OQN'!$B$2:$S$3603,U$1,0)</f>
        <v>#N/A</v>
      </c>
      <c r="V1413" s="79" t="e">
        <f>VLOOKUP($S1413,'Grille de Tarif OQN'!$B$2:$S$3603,V$1,0)</f>
        <v>#N/A</v>
      </c>
      <c r="W1413" s="79" t="e">
        <f>VLOOKUP($S1413,'Grille de Tarif OQN'!$B$2:$S$3603,W$1,0)</f>
        <v>#N/A</v>
      </c>
      <c r="X1413" s="79" t="e">
        <f>VLOOKUP($S1413,'Grille de Tarif OQN'!$B$2:$S$3603,X$1,0)</f>
        <v>#N/A</v>
      </c>
      <c r="Y1413" s="79" t="e">
        <f>VLOOKUP($S1413,'Grille de Tarif OQN'!$B$2:$S$3603,Y$1,0)</f>
        <v>#N/A</v>
      </c>
      <c r="Z1413" s="79" t="e">
        <f>VLOOKUP($S1413,'Grille de Tarif OQN'!$B$2:$S$3603,Z$1,0)</f>
        <v>#N/A</v>
      </c>
      <c r="AA1413" s="79" t="e">
        <f>VLOOKUP($S1413,'Grille de Tarif OQN'!$B$2:$S$3603,AA$1,0)</f>
        <v>#N/A</v>
      </c>
      <c r="AB1413" s="79" t="e">
        <f>VLOOKUP($S1413,'Grille de Tarif OQN'!$B$2:$S$3603,AB$1,0)</f>
        <v>#N/A</v>
      </c>
      <c r="AC1413" s="79" t="e">
        <f>VLOOKUP($S1413,'Grille de Tarif OQN'!$B$2:$S$3603,AC$1,0)</f>
        <v>#N/A</v>
      </c>
      <c r="AD1413" s="79" t="e">
        <f>VLOOKUP($S1413,'Grille de Tarif OQN'!$B$2:$S$3603,AD$1,0)</f>
        <v>#N/A</v>
      </c>
      <c r="AE1413" s="79" t="e">
        <f>VLOOKUP($S1413,'Grille de Tarif OQN'!$B$2:$S$3603,AE$1,0)</f>
        <v>#N/A</v>
      </c>
      <c r="AF1413" s="79" t="e">
        <f>VLOOKUP($S1413,'Grille de Tarif OQN'!$B$2:$S$3603,AF$1,0)</f>
        <v>#N/A</v>
      </c>
      <c r="AG1413" s="79" t="e">
        <f>VLOOKUP($S1413,'Grille de Tarif OQN'!$B$2:$S$3603,AG$1,0)</f>
        <v>#N/A</v>
      </c>
      <c r="AH1413" s="79" t="e">
        <f>VLOOKUP($S1413,'Grille de Tarif OQN'!$B$2:$S$3603,AH$1,0)</f>
        <v>#N/A</v>
      </c>
      <c r="AI1413" s="79" t="e">
        <f>VLOOKUP($S1413,'Grille de Tarif OQN'!$B$2:$S$3603,AI$1,0)</f>
        <v>#N/A</v>
      </c>
      <c r="AJ1413" s="79" t="e">
        <f>VLOOKUP($S1413,'Grille de Tarif OQN'!$B$2:$S$3603,AJ$1,0)</f>
        <v>#N/A</v>
      </c>
      <c r="AK1413" s="81"/>
      <c r="AL1413" s="81"/>
      <c r="AM1413" s="81"/>
      <c r="AN1413" s="81"/>
      <c r="AO1413" s="81"/>
      <c r="AP1413" s="81"/>
      <c r="AQ1413" s="81"/>
      <c r="AR1413" s="81"/>
      <c r="AS1413" s="81"/>
      <c r="AT1413" s="81"/>
      <c r="AU1413" s="72"/>
      <c r="AV1413"/>
      <c r="AW1413"/>
      <c r="AX1413"/>
      <c r="AY1413"/>
      <c r="AZ1413" s="96">
        <f t="shared" si="454"/>
        <v>0</v>
      </c>
      <c r="BA1413" s="24" t="e">
        <f t="shared" si="455"/>
        <v>#N/A</v>
      </c>
      <c r="BB1413" s="24" t="e">
        <f t="shared" si="456"/>
        <v>#N/A</v>
      </c>
      <c r="BC1413" s="24" t="e">
        <f t="shared" si="457"/>
        <v>#N/A</v>
      </c>
      <c r="BD1413" s="24" t="e">
        <f t="shared" si="458"/>
        <v>#N/A</v>
      </c>
      <c r="BE1413"/>
      <c r="BF1413" t="e">
        <f t="shared" si="459"/>
        <v>#N/A</v>
      </c>
      <c r="BG1413" t="str">
        <f t="shared" si="460"/>
        <v>HDJ</v>
      </c>
      <c r="BH1413" s="20" t="e">
        <f t="shared" si="461"/>
        <v>#N/A</v>
      </c>
      <c r="BI1413" s="20" t="e">
        <f t="shared" si="462"/>
        <v>#N/A</v>
      </c>
      <c r="BJ1413" s="20" t="e">
        <f t="shared" si="463"/>
        <v>#N/A</v>
      </c>
      <c r="BK1413" s="20" t="e">
        <f t="shared" si="464"/>
        <v>#N/A</v>
      </c>
      <c r="BL1413" s="20" t="e">
        <f t="shared" si="465"/>
        <v>#N/A</v>
      </c>
      <c r="BM1413" s="20" t="e">
        <f t="shared" si="467"/>
        <v>#N/A</v>
      </c>
      <c r="BN1413" s="20" t="e">
        <f t="shared" si="466"/>
        <v>#N/A</v>
      </c>
    </row>
    <row r="1414" spans="1:66">
      <c r="A1414" s="92"/>
      <c r="B1414" s="90"/>
      <c r="C1414" s="90"/>
      <c r="D1414" s="93"/>
      <c r="E1414" s="93"/>
      <c r="F1414" s="93"/>
      <c r="G1414" s="93"/>
      <c r="H1414" s="93"/>
      <c r="I1414" s="93"/>
      <c r="J1414" s="93"/>
      <c r="K1414" s="93"/>
      <c r="L1414" s="92"/>
      <c r="M1414" s="93"/>
      <c r="N1414" s="91">
        <f t="shared" si="448"/>
        <v>0</v>
      </c>
      <c r="O1414" s="91" t="str">
        <f t="shared" si="449"/>
        <v/>
      </c>
      <c r="P1414" s="91" t="str">
        <f t="shared" si="450"/>
        <v/>
      </c>
      <c r="Q1414" s="91" t="str">
        <f t="shared" si="451"/>
        <v>HDJ</v>
      </c>
      <c r="R1414" s="82"/>
      <c r="S1414" s="95">
        <f t="shared" si="452"/>
        <v>0</v>
      </c>
      <c r="T1414" s="95">
        <f t="shared" si="453"/>
        <v>0</v>
      </c>
      <c r="U1414" s="79" t="e">
        <f>VLOOKUP($S1414,'Grille de Tarif OQN'!$B$2:$S$3603,U$1,0)</f>
        <v>#N/A</v>
      </c>
      <c r="V1414" s="79" t="e">
        <f>VLOOKUP($S1414,'Grille de Tarif OQN'!$B$2:$S$3603,V$1,0)</f>
        <v>#N/A</v>
      </c>
      <c r="W1414" s="79" t="e">
        <f>VLOOKUP($S1414,'Grille de Tarif OQN'!$B$2:$S$3603,W$1,0)</f>
        <v>#N/A</v>
      </c>
      <c r="X1414" s="79" t="e">
        <f>VLOOKUP($S1414,'Grille de Tarif OQN'!$B$2:$S$3603,X$1,0)</f>
        <v>#N/A</v>
      </c>
      <c r="Y1414" s="79" t="e">
        <f>VLOOKUP($S1414,'Grille de Tarif OQN'!$B$2:$S$3603,Y$1,0)</f>
        <v>#N/A</v>
      </c>
      <c r="Z1414" s="79" t="e">
        <f>VLOOKUP($S1414,'Grille de Tarif OQN'!$B$2:$S$3603,Z$1,0)</f>
        <v>#N/A</v>
      </c>
      <c r="AA1414" s="79" t="e">
        <f>VLOOKUP($S1414,'Grille de Tarif OQN'!$B$2:$S$3603,AA$1,0)</f>
        <v>#N/A</v>
      </c>
      <c r="AB1414" s="79" t="e">
        <f>VLOOKUP($S1414,'Grille de Tarif OQN'!$B$2:$S$3603,AB$1,0)</f>
        <v>#N/A</v>
      </c>
      <c r="AC1414" s="79" t="e">
        <f>VLOOKUP($S1414,'Grille de Tarif OQN'!$B$2:$S$3603,AC$1,0)</f>
        <v>#N/A</v>
      </c>
      <c r="AD1414" s="79" t="e">
        <f>VLOOKUP($S1414,'Grille de Tarif OQN'!$B$2:$S$3603,AD$1,0)</f>
        <v>#N/A</v>
      </c>
      <c r="AE1414" s="79" t="e">
        <f>VLOOKUP($S1414,'Grille de Tarif OQN'!$B$2:$S$3603,AE$1,0)</f>
        <v>#N/A</v>
      </c>
      <c r="AF1414" s="79" t="e">
        <f>VLOOKUP($S1414,'Grille de Tarif OQN'!$B$2:$S$3603,AF$1,0)</f>
        <v>#N/A</v>
      </c>
      <c r="AG1414" s="79" t="e">
        <f>VLOOKUP($S1414,'Grille de Tarif OQN'!$B$2:$S$3603,AG$1,0)</f>
        <v>#N/A</v>
      </c>
      <c r="AH1414" s="79" t="e">
        <f>VLOOKUP($S1414,'Grille de Tarif OQN'!$B$2:$S$3603,AH$1,0)</f>
        <v>#N/A</v>
      </c>
      <c r="AI1414" s="79" t="e">
        <f>VLOOKUP($S1414,'Grille de Tarif OQN'!$B$2:$S$3603,AI$1,0)</f>
        <v>#N/A</v>
      </c>
      <c r="AJ1414" s="79" t="e">
        <f>VLOOKUP($S1414,'Grille de Tarif OQN'!$B$2:$S$3603,AJ$1,0)</f>
        <v>#N/A</v>
      </c>
      <c r="AK1414" s="81"/>
      <c r="AL1414" s="81"/>
      <c r="AM1414" s="81"/>
      <c r="AN1414" s="81"/>
      <c r="AO1414" s="81"/>
      <c r="AP1414" s="81"/>
      <c r="AQ1414" s="81"/>
      <c r="AR1414" s="81"/>
      <c r="AS1414" s="81"/>
      <c r="AT1414" s="81"/>
      <c r="AU1414" s="72"/>
      <c r="AV1414"/>
      <c r="AW1414"/>
      <c r="AX1414"/>
      <c r="AY1414"/>
      <c r="AZ1414" s="96">
        <f t="shared" si="454"/>
        <v>0</v>
      </c>
      <c r="BA1414" s="24" t="e">
        <f t="shared" si="455"/>
        <v>#N/A</v>
      </c>
      <c r="BB1414" s="24" t="e">
        <f t="shared" si="456"/>
        <v>#N/A</v>
      </c>
      <c r="BC1414" s="24" t="e">
        <f t="shared" si="457"/>
        <v>#N/A</v>
      </c>
      <c r="BD1414" s="24" t="e">
        <f t="shared" si="458"/>
        <v>#N/A</v>
      </c>
      <c r="BE1414"/>
      <c r="BF1414" t="e">
        <f t="shared" si="459"/>
        <v>#N/A</v>
      </c>
      <c r="BG1414" t="str">
        <f t="shared" si="460"/>
        <v>HDJ</v>
      </c>
      <c r="BH1414" s="20" t="e">
        <f t="shared" si="461"/>
        <v>#N/A</v>
      </c>
      <c r="BI1414" s="20" t="e">
        <f t="shared" si="462"/>
        <v>#N/A</v>
      </c>
      <c r="BJ1414" s="20" t="e">
        <f t="shared" si="463"/>
        <v>#N/A</v>
      </c>
      <c r="BK1414" s="20" t="e">
        <f t="shared" si="464"/>
        <v>#N/A</v>
      </c>
      <c r="BL1414" s="20" t="e">
        <f t="shared" si="465"/>
        <v>#N/A</v>
      </c>
      <c r="BM1414" s="20" t="e">
        <f t="shared" si="467"/>
        <v>#N/A</v>
      </c>
      <c r="BN1414" s="20" t="e">
        <f t="shared" si="466"/>
        <v>#N/A</v>
      </c>
    </row>
    <row r="1415" spans="1:66">
      <c r="A1415" s="92"/>
      <c r="B1415" s="90"/>
      <c r="C1415" s="90"/>
      <c r="D1415" s="93"/>
      <c r="E1415" s="93"/>
      <c r="F1415" s="93"/>
      <c r="G1415" s="93"/>
      <c r="H1415" s="93"/>
      <c r="I1415" s="93"/>
      <c r="J1415" s="93"/>
      <c r="K1415" s="93"/>
      <c r="L1415" s="92"/>
      <c r="M1415" s="93"/>
      <c r="N1415" s="91">
        <f t="shared" si="448"/>
        <v>0</v>
      </c>
      <c r="O1415" s="91" t="str">
        <f t="shared" si="449"/>
        <v/>
      </c>
      <c r="P1415" s="91" t="str">
        <f t="shared" si="450"/>
        <v/>
      </c>
      <c r="Q1415" s="91" t="str">
        <f t="shared" si="451"/>
        <v>HDJ</v>
      </c>
      <c r="R1415" s="82"/>
      <c r="S1415" s="95">
        <f t="shared" si="452"/>
        <v>0</v>
      </c>
      <c r="T1415" s="95">
        <f t="shared" si="453"/>
        <v>0</v>
      </c>
      <c r="U1415" s="79" t="e">
        <f>VLOOKUP($S1415,'Grille de Tarif OQN'!$B$2:$S$3603,U$1,0)</f>
        <v>#N/A</v>
      </c>
      <c r="V1415" s="79" t="e">
        <f>VLOOKUP($S1415,'Grille de Tarif OQN'!$B$2:$S$3603,V$1,0)</f>
        <v>#N/A</v>
      </c>
      <c r="W1415" s="79" t="e">
        <f>VLOOKUP($S1415,'Grille de Tarif OQN'!$B$2:$S$3603,W$1,0)</f>
        <v>#N/A</v>
      </c>
      <c r="X1415" s="79" t="e">
        <f>VLOOKUP($S1415,'Grille de Tarif OQN'!$B$2:$S$3603,X$1,0)</f>
        <v>#N/A</v>
      </c>
      <c r="Y1415" s="79" t="e">
        <f>VLOOKUP($S1415,'Grille de Tarif OQN'!$B$2:$S$3603,Y$1,0)</f>
        <v>#N/A</v>
      </c>
      <c r="Z1415" s="79" t="e">
        <f>VLOOKUP($S1415,'Grille de Tarif OQN'!$B$2:$S$3603,Z$1,0)</f>
        <v>#N/A</v>
      </c>
      <c r="AA1415" s="79" t="e">
        <f>VLOOKUP($S1415,'Grille de Tarif OQN'!$B$2:$S$3603,AA$1,0)</f>
        <v>#N/A</v>
      </c>
      <c r="AB1415" s="79" t="e">
        <f>VLOOKUP($S1415,'Grille de Tarif OQN'!$B$2:$S$3603,AB$1,0)</f>
        <v>#N/A</v>
      </c>
      <c r="AC1415" s="79" t="e">
        <f>VLOOKUP($S1415,'Grille de Tarif OQN'!$B$2:$S$3603,AC$1,0)</f>
        <v>#N/A</v>
      </c>
      <c r="AD1415" s="79" t="e">
        <f>VLOOKUP($S1415,'Grille de Tarif OQN'!$B$2:$S$3603,AD$1,0)</f>
        <v>#N/A</v>
      </c>
      <c r="AE1415" s="79" t="e">
        <f>VLOOKUP($S1415,'Grille de Tarif OQN'!$B$2:$S$3603,AE$1,0)</f>
        <v>#N/A</v>
      </c>
      <c r="AF1415" s="79" t="e">
        <f>VLOOKUP($S1415,'Grille de Tarif OQN'!$B$2:$S$3603,AF$1,0)</f>
        <v>#N/A</v>
      </c>
      <c r="AG1415" s="79" t="e">
        <f>VLOOKUP($S1415,'Grille de Tarif OQN'!$B$2:$S$3603,AG$1,0)</f>
        <v>#N/A</v>
      </c>
      <c r="AH1415" s="79" t="e">
        <f>VLOOKUP($S1415,'Grille de Tarif OQN'!$B$2:$S$3603,AH$1,0)</f>
        <v>#N/A</v>
      </c>
      <c r="AI1415" s="79" t="e">
        <f>VLOOKUP($S1415,'Grille de Tarif OQN'!$B$2:$S$3603,AI$1,0)</f>
        <v>#N/A</v>
      </c>
      <c r="AJ1415" s="79" t="e">
        <f>VLOOKUP($S1415,'Grille de Tarif OQN'!$B$2:$S$3603,AJ$1,0)</f>
        <v>#N/A</v>
      </c>
      <c r="AK1415" s="81"/>
      <c r="AL1415" s="81"/>
      <c r="AM1415" s="81"/>
      <c r="AN1415" s="81"/>
      <c r="AO1415" s="81"/>
      <c r="AP1415" s="81"/>
      <c r="AQ1415" s="81"/>
      <c r="AR1415" s="81"/>
      <c r="AS1415" s="81"/>
      <c r="AT1415" s="81"/>
      <c r="AU1415" s="72"/>
      <c r="AV1415"/>
      <c r="AW1415"/>
      <c r="AX1415"/>
      <c r="AY1415"/>
      <c r="AZ1415" s="96">
        <f t="shared" si="454"/>
        <v>0</v>
      </c>
      <c r="BA1415" s="24" t="e">
        <f t="shared" si="455"/>
        <v>#N/A</v>
      </c>
      <c r="BB1415" s="24" t="e">
        <f t="shared" si="456"/>
        <v>#N/A</v>
      </c>
      <c r="BC1415" s="24" t="e">
        <f t="shared" si="457"/>
        <v>#N/A</v>
      </c>
      <c r="BD1415" s="24" t="e">
        <f t="shared" si="458"/>
        <v>#N/A</v>
      </c>
      <c r="BE1415"/>
      <c r="BF1415" t="e">
        <f t="shared" si="459"/>
        <v>#N/A</v>
      </c>
      <c r="BG1415" t="str">
        <f t="shared" si="460"/>
        <v>HDJ</v>
      </c>
      <c r="BH1415" s="20" t="e">
        <f t="shared" si="461"/>
        <v>#N/A</v>
      </c>
      <c r="BI1415" s="20" t="e">
        <f t="shared" si="462"/>
        <v>#N/A</v>
      </c>
      <c r="BJ1415" s="20" t="e">
        <f t="shared" si="463"/>
        <v>#N/A</v>
      </c>
      <c r="BK1415" s="20" t="e">
        <f t="shared" si="464"/>
        <v>#N/A</v>
      </c>
      <c r="BL1415" s="20" t="e">
        <f t="shared" si="465"/>
        <v>#N/A</v>
      </c>
      <c r="BM1415" s="20" t="e">
        <f t="shared" si="467"/>
        <v>#N/A</v>
      </c>
      <c r="BN1415" s="20" t="e">
        <f t="shared" si="466"/>
        <v>#N/A</v>
      </c>
    </row>
    <row r="1416" spans="1:66">
      <c r="A1416" s="92"/>
      <c r="B1416" s="90"/>
      <c r="C1416" s="90"/>
      <c r="D1416" s="93"/>
      <c r="E1416" s="93"/>
      <c r="F1416" s="93"/>
      <c r="G1416" s="93"/>
      <c r="H1416" s="93"/>
      <c r="I1416" s="93"/>
      <c r="J1416" s="93"/>
      <c r="K1416" s="93"/>
      <c r="L1416" s="92"/>
      <c r="M1416" s="93"/>
      <c r="N1416" s="91">
        <f t="shared" si="448"/>
        <v>0</v>
      </c>
      <c r="O1416" s="91" t="str">
        <f t="shared" si="449"/>
        <v/>
      </c>
      <c r="P1416" s="91" t="str">
        <f t="shared" si="450"/>
        <v/>
      </c>
      <c r="Q1416" s="91" t="str">
        <f t="shared" si="451"/>
        <v>HDJ</v>
      </c>
      <c r="R1416" s="82"/>
      <c r="S1416" s="95">
        <f t="shared" si="452"/>
        <v>0</v>
      </c>
      <c r="T1416" s="95">
        <f t="shared" si="453"/>
        <v>0</v>
      </c>
      <c r="U1416" s="79" t="e">
        <f>VLOOKUP($S1416,'Grille de Tarif OQN'!$B$2:$S$3603,U$1,0)</f>
        <v>#N/A</v>
      </c>
      <c r="V1416" s="79" t="e">
        <f>VLOOKUP($S1416,'Grille de Tarif OQN'!$B$2:$S$3603,V$1,0)</f>
        <v>#N/A</v>
      </c>
      <c r="W1416" s="79" t="e">
        <f>VLOOKUP($S1416,'Grille de Tarif OQN'!$B$2:$S$3603,W$1,0)</f>
        <v>#N/A</v>
      </c>
      <c r="X1416" s="79" t="e">
        <f>VLOOKUP($S1416,'Grille de Tarif OQN'!$B$2:$S$3603,X$1,0)</f>
        <v>#N/A</v>
      </c>
      <c r="Y1416" s="79" t="e">
        <f>VLOOKUP($S1416,'Grille de Tarif OQN'!$B$2:$S$3603,Y$1,0)</f>
        <v>#N/A</v>
      </c>
      <c r="Z1416" s="79" t="e">
        <f>VLOOKUP($S1416,'Grille de Tarif OQN'!$B$2:$S$3603,Z$1,0)</f>
        <v>#N/A</v>
      </c>
      <c r="AA1416" s="79" t="e">
        <f>VLOOKUP($S1416,'Grille de Tarif OQN'!$B$2:$S$3603,AA$1,0)</f>
        <v>#N/A</v>
      </c>
      <c r="AB1416" s="79" t="e">
        <f>VLOOKUP($S1416,'Grille de Tarif OQN'!$B$2:$S$3603,AB$1,0)</f>
        <v>#N/A</v>
      </c>
      <c r="AC1416" s="79" t="e">
        <f>VLOOKUP($S1416,'Grille de Tarif OQN'!$B$2:$S$3603,AC$1,0)</f>
        <v>#N/A</v>
      </c>
      <c r="AD1416" s="79" t="e">
        <f>VLOOKUP($S1416,'Grille de Tarif OQN'!$B$2:$S$3603,AD$1,0)</f>
        <v>#N/A</v>
      </c>
      <c r="AE1416" s="79" t="e">
        <f>VLOOKUP($S1416,'Grille de Tarif OQN'!$B$2:$S$3603,AE$1,0)</f>
        <v>#N/A</v>
      </c>
      <c r="AF1416" s="79" t="e">
        <f>VLOOKUP($S1416,'Grille de Tarif OQN'!$B$2:$S$3603,AF$1,0)</f>
        <v>#N/A</v>
      </c>
      <c r="AG1416" s="79" t="e">
        <f>VLOOKUP($S1416,'Grille de Tarif OQN'!$B$2:$S$3603,AG$1,0)</f>
        <v>#N/A</v>
      </c>
      <c r="AH1416" s="79" t="e">
        <f>VLOOKUP($S1416,'Grille de Tarif OQN'!$B$2:$S$3603,AH$1,0)</f>
        <v>#N/A</v>
      </c>
      <c r="AI1416" s="79" t="e">
        <f>VLOOKUP($S1416,'Grille de Tarif OQN'!$B$2:$S$3603,AI$1,0)</f>
        <v>#N/A</v>
      </c>
      <c r="AJ1416" s="79" t="e">
        <f>VLOOKUP($S1416,'Grille de Tarif OQN'!$B$2:$S$3603,AJ$1,0)</f>
        <v>#N/A</v>
      </c>
      <c r="AK1416" s="81"/>
      <c r="AL1416" s="81"/>
      <c r="AM1416" s="81"/>
      <c r="AN1416" s="81"/>
      <c r="AO1416" s="81"/>
      <c r="AP1416" s="81"/>
      <c r="AQ1416" s="81"/>
      <c r="AR1416" s="81"/>
      <c r="AS1416" s="81"/>
      <c r="AT1416" s="81"/>
      <c r="AU1416" s="72"/>
      <c r="AV1416"/>
      <c r="AW1416"/>
      <c r="AX1416"/>
      <c r="AY1416"/>
      <c r="AZ1416" s="96">
        <f t="shared" si="454"/>
        <v>0</v>
      </c>
      <c r="BA1416" s="24" t="e">
        <f t="shared" si="455"/>
        <v>#N/A</v>
      </c>
      <c r="BB1416" s="24" t="e">
        <f t="shared" si="456"/>
        <v>#N/A</v>
      </c>
      <c r="BC1416" s="24" t="e">
        <f t="shared" si="457"/>
        <v>#N/A</v>
      </c>
      <c r="BD1416" s="24" t="e">
        <f t="shared" si="458"/>
        <v>#N/A</v>
      </c>
      <c r="BE1416"/>
      <c r="BF1416" t="e">
        <f t="shared" si="459"/>
        <v>#N/A</v>
      </c>
      <c r="BG1416" t="str">
        <f t="shared" si="460"/>
        <v>HDJ</v>
      </c>
      <c r="BH1416" s="20" t="e">
        <f t="shared" si="461"/>
        <v>#N/A</v>
      </c>
      <c r="BI1416" s="20" t="e">
        <f t="shared" si="462"/>
        <v>#N/A</v>
      </c>
      <c r="BJ1416" s="20" t="e">
        <f t="shared" si="463"/>
        <v>#N/A</v>
      </c>
      <c r="BK1416" s="20" t="e">
        <f t="shared" si="464"/>
        <v>#N/A</v>
      </c>
      <c r="BL1416" s="20" t="e">
        <f t="shared" si="465"/>
        <v>#N/A</v>
      </c>
      <c r="BM1416" s="20" t="e">
        <f t="shared" si="467"/>
        <v>#N/A</v>
      </c>
      <c r="BN1416" s="20" t="e">
        <f t="shared" si="466"/>
        <v>#N/A</v>
      </c>
    </row>
    <row r="1417" spans="1:66">
      <c r="A1417" s="92"/>
      <c r="B1417" s="90"/>
      <c r="C1417" s="90"/>
      <c r="D1417" s="93"/>
      <c r="E1417" s="93"/>
      <c r="F1417" s="93"/>
      <c r="G1417" s="93"/>
      <c r="H1417" s="93"/>
      <c r="I1417" s="93"/>
      <c r="J1417" s="93"/>
      <c r="K1417" s="93"/>
      <c r="L1417" s="92"/>
      <c r="M1417" s="93"/>
      <c r="N1417" s="91">
        <f t="shared" si="448"/>
        <v>0</v>
      </c>
      <c r="O1417" s="91" t="str">
        <f t="shared" si="449"/>
        <v/>
      </c>
      <c r="P1417" s="91" t="str">
        <f t="shared" si="450"/>
        <v/>
      </c>
      <c r="Q1417" s="91" t="str">
        <f t="shared" si="451"/>
        <v>HDJ</v>
      </c>
      <c r="R1417" s="82"/>
      <c r="S1417" s="95">
        <f t="shared" si="452"/>
        <v>0</v>
      </c>
      <c r="T1417" s="95">
        <f t="shared" si="453"/>
        <v>0</v>
      </c>
      <c r="U1417" s="79" t="e">
        <f>VLOOKUP($S1417,'Grille de Tarif OQN'!$B$2:$S$3603,U$1,0)</f>
        <v>#N/A</v>
      </c>
      <c r="V1417" s="79" t="e">
        <f>VLOOKUP($S1417,'Grille de Tarif OQN'!$B$2:$S$3603,V$1,0)</f>
        <v>#N/A</v>
      </c>
      <c r="W1417" s="79" t="e">
        <f>VLOOKUP($S1417,'Grille de Tarif OQN'!$B$2:$S$3603,W$1,0)</f>
        <v>#N/A</v>
      </c>
      <c r="X1417" s="79" t="e">
        <f>VLOOKUP($S1417,'Grille de Tarif OQN'!$B$2:$S$3603,X$1,0)</f>
        <v>#N/A</v>
      </c>
      <c r="Y1417" s="79" t="e">
        <f>VLOOKUP($S1417,'Grille de Tarif OQN'!$B$2:$S$3603,Y$1,0)</f>
        <v>#N/A</v>
      </c>
      <c r="Z1417" s="79" t="e">
        <f>VLOOKUP($S1417,'Grille de Tarif OQN'!$B$2:$S$3603,Z$1,0)</f>
        <v>#N/A</v>
      </c>
      <c r="AA1417" s="79" t="e">
        <f>VLOOKUP($S1417,'Grille de Tarif OQN'!$B$2:$S$3603,AA$1,0)</f>
        <v>#N/A</v>
      </c>
      <c r="AB1417" s="79" t="e">
        <f>VLOOKUP($S1417,'Grille de Tarif OQN'!$B$2:$S$3603,AB$1,0)</f>
        <v>#N/A</v>
      </c>
      <c r="AC1417" s="79" t="e">
        <f>VLOOKUP($S1417,'Grille de Tarif OQN'!$B$2:$S$3603,AC$1,0)</f>
        <v>#N/A</v>
      </c>
      <c r="AD1417" s="79" t="e">
        <f>VLOOKUP($S1417,'Grille de Tarif OQN'!$B$2:$S$3603,AD$1,0)</f>
        <v>#N/A</v>
      </c>
      <c r="AE1417" s="79" t="e">
        <f>VLOOKUP($S1417,'Grille de Tarif OQN'!$B$2:$S$3603,AE$1,0)</f>
        <v>#N/A</v>
      </c>
      <c r="AF1417" s="79" t="e">
        <f>VLOOKUP($S1417,'Grille de Tarif OQN'!$B$2:$S$3603,AF$1,0)</f>
        <v>#N/A</v>
      </c>
      <c r="AG1417" s="79" t="e">
        <f>VLOOKUP($S1417,'Grille de Tarif OQN'!$B$2:$S$3603,AG$1,0)</f>
        <v>#N/A</v>
      </c>
      <c r="AH1417" s="79" t="e">
        <f>VLOOKUP($S1417,'Grille de Tarif OQN'!$B$2:$S$3603,AH$1,0)</f>
        <v>#N/A</v>
      </c>
      <c r="AI1417" s="79" t="e">
        <f>VLOOKUP($S1417,'Grille de Tarif OQN'!$B$2:$S$3603,AI$1,0)</f>
        <v>#N/A</v>
      </c>
      <c r="AJ1417" s="79" t="e">
        <f>VLOOKUP($S1417,'Grille de Tarif OQN'!$B$2:$S$3603,AJ$1,0)</f>
        <v>#N/A</v>
      </c>
      <c r="AK1417" s="81"/>
      <c r="AL1417" s="81"/>
      <c r="AM1417" s="81"/>
      <c r="AN1417" s="81"/>
      <c r="AO1417" s="81"/>
      <c r="AP1417" s="81"/>
      <c r="AQ1417" s="81"/>
      <c r="AR1417" s="81"/>
      <c r="AS1417" s="81"/>
      <c r="AT1417" s="81"/>
      <c r="AU1417" s="72"/>
      <c r="AV1417"/>
      <c r="AW1417"/>
      <c r="AX1417"/>
      <c r="AY1417"/>
      <c r="AZ1417" s="96">
        <f t="shared" si="454"/>
        <v>0</v>
      </c>
      <c r="BA1417" s="24" t="e">
        <f t="shared" si="455"/>
        <v>#N/A</v>
      </c>
      <c r="BB1417" s="24" t="e">
        <f t="shared" si="456"/>
        <v>#N/A</v>
      </c>
      <c r="BC1417" s="24" t="e">
        <f t="shared" si="457"/>
        <v>#N/A</v>
      </c>
      <c r="BD1417" s="24" t="e">
        <f t="shared" si="458"/>
        <v>#N/A</v>
      </c>
      <c r="BE1417"/>
      <c r="BF1417" t="e">
        <f t="shared" si="459"/>
        <v>#N/A</v>
      </c>
      <c r="BG1417" t="str">
        <f t="shared" si="460"/>
        <v>HDJ</v>
      </c>
      <c r="BH1417" s="20" t="e">
        <f t="shared" si="461"/>
        <v>#N/A</v>
      </c>
      <c r="BI1417" s="20" t="e">
        <f t="shared" si="462"/>
        <v>#N/A</v>
      </c>
      <c r="BJ1417" s="20" t="e">
        <f t="shared" si="463"/>
        <v>#N/A</v>
      </c>
      <c r="BK1417" s="20" t="e">
        <f t="shared" si="464"/>
        <v>#N/A</v>
      </c>
      <c r="BL1417" s="20" t="e">
        <f t="shared" si="465"/>
        <v>#N/A</v>
      </c>
      <c r="BM1417" s="20" t="e">
        <f t="shared" si="467"/>
        <v>#N/A</v>
      </c>
      <c r="BN1417" s="20" t="e">
        <f t="shared" si="466"/>
        <v>#N/A</v>
      </c>
    </row>
    <row r="1418" spans="1:66">
      <c r="A1418" s="92"/>
      <c r="B1418" s="90"/>
      <c r="C1418" s="90"/>
      <c r="D1418" s="93"/>
      <c r="E1418" s="93"/>
      <c r="F1418" s="93"/>
      <c r="G1418" s="93"/>
      <c r="H1418" s="93"/>
      <c r="I1418" s="93"/>
      <c r="J1418" s="93"/>
      <c r="K1418" s="93"/>
      <c r="L1418" s="92"/>
      <c r="M1418" s="93"/>
      <c r="N1418" s="91">
        <f t="shared" si="448"/>
        <v>0</v>
      </c>
      <c r="O1418" s="91" t="str">
        <f t="shared" si="449"/>
        <v/>
      </c>
      <c r="P1418" s="91" t="str">
        <f t="shared" si="450"/>
        <v/>
      </c>
      <c r="Q1418" s="91" t="str">
        <f t="shared" si="451"/>
        <v>HDJ</v>
      </c>
      <c r="R1418" s="82"/>
      <c r="S1418" s="95">
        <f t="shared" si="452"/>
        <v>0</v>
      </c>
      <c r="T1418" s="95">
        <f t="shared" si="453"/>
        <v>0</v>
      </c>
      <c r="U1418" s="79" t="e">
        <f>VLOOKUP($S1418,'Grille de Tarif OQN'!$B$2:$S$3603,U$1,0)</f>
        <v>#N/A</v>
      </c>
      <c r="V1418" s="79" t="e">
        <f>VLOOKUP($S1418,'Grille de Tarif OQN'!$B$2:$S$3603,V$1,0)</f>
        <v>#N/A</v>
      </c>
      <c r="W1418" s="79" t="e">
        <f>VLOOKUP($S1418,'Grille de Tarif OQN'!$B$2:$S$3603,W$1,0)</f>
        <v>#N/A</v>
      </c>
      <c r="X1418" s="79" t="e">
        <f>VLOOKUP($S1418,'Grille de Tarif OQN'!$B$2:$S$3603,X$1,0)</f>
        <v>#N/A</v>
      </c>
      <c r="Y1418" s="79" t="e">
        <f>VLOOKUP($S1418,'Grille de Tarif OQN'!$B$2:$S$3603,Y$1,0)</f>
        <v>#N/A</v>
      </c>
      <c r="Z1418" s="79" t="e">
        <f>VLOOKUP($S1418,'Grille de Tarif OQN'!$B$2:$S$3603,Z$1,0)</f>
        <v>#N/A</v>
      </c>
      <c r="AA1418" s="79" t="e">
        <f>VLOOKUP($S1418,'Grille de Tarif OQN'!$B$2:$S$3603,AA$1,0)</f>
        <v>#N/A</v>
      </c>
      <c r="AB1418" s="79" t="e">
        <f>VLOOKUP($S1418,'Grille de Tarif OQN'!$B$2:$S$3603,AB$1,0)</f>
        <v>#N/A</v>
      </c>
      <c r="AC1418" s="79" t="e">
        <f>VLOOKUP($S1418,'Grille de Tarif OQN'!$B$2:$S$3603,AC$1,0)</f>
        <v>#N/A</v>
      </c>
      <c r="AD1418" s="79" t="e">
        <f>VLOOKUP($S1418,'Grille de Tarif OQN'!$B$2:$S$3603,AD$1,0)</f>
        <v>#N/A</v>
      </c>
      <c r="AE1418" s="79" t="e">
        <f>VLOOKUP($S1418,'Grille de Tarif OQN'!$B$2:$S$3603,AE$1,0)</f>
        <v>#N/A</v>
      </c>
      <c r="AF1418" s="79" t="e">
        <f>VLOOKUP($S1418,'Grille de Tarif OQN'!$B$2:$S$3603,AF$1,0)</f>
        <v>#N/A</v>
      </c>
      <c r="AG1418" s="79" t="e">
        <f>VLOOKUP($S1418,'Grille de Tarif OQN'!$B$2:$S$3603,AG$1,0)</f>
        <v>#N/A</v>
      </c>
      <c r="AH1418" s="79" t="e">
        <f>VLOOKUP($S1418,'Grille de Tarif OQN'!$B$2:$S$3603,AH$1,0)</f>
        <v>#N/A</v>
      </c>
      <c r="AI1418" s="79" t="e">
        <f>VLOOKUP($S1418,'Grille de Tarif OQN'!$B$2:$S$3603,AI$1,0)</f>
        <v>#N/A</v>
      </c>
      <c r="AJ1418" s="79" t="e">
        <f>VLOOKUP($S1418,'Grille de Tarif OQN'!$B$2:$S$3603,AJ$1,0)</f>
        <v>#N/A</v>
      </c>
      <c r="AK1418" s="81"/>
      <c r="AL1418" s="81"/>
      <c r="AM1418" s="81"/>
      <c r="AN1418" s="81"/>
      <c r="AO1418" s="81"/>
      <c r="AP1418" s="81"/>
      <c r="AQ1418" s="81"/>
      <c r="AR1418" s="81"/>
      <c r="AS1418" s="81"/>
      <c r="AT1418" s="81"/>
      <c r="AU1418" s="72"/>
      <c r="AV1418"/>
      <c r="AW1418"/>
      <c r="AX1418"/>
      <c r="AY1418"/>
      <c r="AZ1418" s="96">
        <f t="shared" si="454"/>
        <v>0</v>
      </c>
      <c r="BA1418" s="24" t="e">
        <f t="shared" si="455"/>
        <v>#N/A</v>
      </c>
      <c r="BB1418" s="24" t="e">
        <f t="shared" si="456"/>
        <v>#N/A</v>
      </c>
      <c r="BC1418" s="24" t="e">
        <f t="shared" si="457"/>
        <v>#N/A</v>
      </c>
      <c r="BD1418" s="24" t="e">
        <f t="shared" si="458"/>
        <v>#N/A</v>
      </c>
      <c r="BE1418"/>
      <c r="BF1418" t="e">
        <f t="shared" si="459"/>
        <v>#N/A</v>
      </c>
      <c r="BG1418" t="str">
        <f t="shared" si="460"/>
        <v>HDJ</v>
      </c>
      <c r="BH1418" s="20" t="e">
        <f t="shared" si="461"/>
        <v>#N/A</v>
      </c>
      <c r="BI1418" s="20" t="e">
        <f t="shared" si="462"/>
        <v>#N/A</v>
      </c>
      <c r="BJ1418" s="20" t="e">
        <f t="shared" si="463"/>
        <v>#N/A</v>
      </c>
      <c r="BK1418" s="20" t="e">
        <f t="shared" si="464"/>
        <v>#N/A</v>
      </c>
      <c r="BL1418" s="20" t="e">
        <f t="shared" si="465"/>
        <v>#N/A</v>
      </c>
      <c r="BM1418" s="20" t="e">
        <f t="shared" si="467"/>
        <v>#N/A</v>
      </c>
      <c r="BN1418" s="20" t="e">
        <f t="shared" si="466"/>
        <v>#N/A</v>
      </c>
    </row>
    <row r="1419" spans="1:66">
      <c r="A1419" s="92"/>
      <c r="B1419" s="90"/>
      <c r="C1419" s="90"/>
      <c r="D1419" s="93"/>
      <c r="E1419" s="93"/>
      <c r="F1419" s="93"/>
      <c r="G1419" s="93"/>
      <c r="H1419" s="93"/>
      <c r="I1419" s="93"/>
      <c r="J1419" s="93"/>
      <c r="K1419" s="93"/>
      <c r="L1419" s="92"/>
      <c r="M1419" s="93"/>
      <c r="N1419" s="91">
        <f t="shared" si="448"/>
        <v>0</v>
      </c>
      <c r="O1419" s="91" t="str">
        <f t="shared" si="449"/>
        <v/>
      </c>
      <c r="P1419" s="91" t="str">
        <f t="shared" si="450"/>
        <v/>
      </c>
      <c r="Q1419" s="91" t="str">
        <f t="shared" si="451"/>
        <v>HDJ</v>
      </c>
      <c r="R1419" s="82"/>
      <c r="S1419" s="95">
        <f t="shared" si="452"/>
        <v>0</v>
      </c>
      <c r="T1419" s="95">
        <f t="shared" si="453"/>
        <v>0</v>
      </c>
      <c r="U1419" s="79" t="e">
        <f>VLOOKUP($S1419,'Grille de Tarif OQN'!$B$2:$S$3603,U$1,0)</f>
        <v>#N/A</v>
      </c>
      <c r="V1419" s="79" t="e">
        <f>VLOOKUP($S1419,'Grille de Tarif OQN'!$B$2:$S$3603,V$1,0)</f>
        <v>#N/A</v>
      </c>
      <c r="W1419" s="79" t="e">
        <f>VLOOKUP($S1419,'Grille de Tarif OQN'!$B$2:$S$3603,W$1,0)</f>
        <v>#N/A</v>
      </c>
      <c r="X1419" s="79" t="e">
        <f>VLOOKUP($S1419,'Grille de Tarif OQN'!$B$2:$S$3603,X$1,0)</f>
        <v>#N/A</v>
      </c>
      <c r="Y1419" s="79" t="e">
        <f>VLOOKUP($S1419,'Grille de Tarif OQN'!$B$2:$S$3603,Y$1,0)</f>
        <v>#N/A</v>
      </c>
      <c r="Z1419" s="79" t="e">
        <f>VLOOKUP($S1419,'Grille de Tarif OQN'!$B$2:$S$3603,Z$1,0)</f>
        <v>#N/A</v>
      </c>
      <c r="AA1419" s="79" t="e">
        <f>VLOOKUP($S1419,'Grille de Tarif OQN'!$B$2:$S$3603,AA$1,0)</f>
        <v>#N/A</v>
      </c>
      <c r="AB1419" s="79" t="e">
        <f>VLOOKUP($S1419,'Grille de Tarif OQN'!$B$2:$S$3603,AB$1,0)</f>
        <v>#N/A</v>
      </c>
      <c r="AC1419" s="79" t="e">
        <f>VLOOKUP($S1419,'Grille de Tarif OQN'!$B$2:$S$3603,AC$1,0)</f>
        <v>#N/A</v>
      </c>
      <c r="AD1419" s="79" t="e">
        <f>VLOOKUP($S1419,'Grille de Tarif OQN'!$B$2:$S$3603,AD$1,0)</f>
        <v>#N/A</v>
      </c>
      <c r="AE1419" s="79" t="e">
        <f>VLOOKUP($S1419,'Grille de Tarif OQN'!$B$2:$S$3603,AE$1,0)</f>
        <v>#N/A</v>
      </c>
      <c r="AF1419" s="79" t="e">
        <f>VLOOKUP($S1419,'Grille de Tarif OQN'!$B$2:$S$3603,AF$1,0)</f>
        <v>#N/A</v>
      </c>
      <c r="AG1419" s="79" t="e">
        <f>VLOOKUP($S1419,'Grille de Tarif OQN'!$B$2:$S$3603,AG$1,0)</f>
        <v>#N/A</v>
      </c>
      <c r="AH1419" s="79" t="e">
        <f>VLOOKUP($S1419,'Grille de Tarif OQN'!$B$2:$S$3603,AH$1,0)</f>
        <v>#N/A</v>
      </c>
      <c r="AI1419" s="79" t="e">
        <f>VLOOKUP($S1419,'Grille de Tarif OQN'!$B$2:$S$3603,AI$1,0)</f>
        <v>#N/A</v>
      </c>
      <c r="AJ1419" s="79" t="e">
        <f>VLOOKUP($S1419,'Grille de Tarif OQN'!$B$2:$S$3603,AJ$1,0)</f>
        <v>#N/A</v>
      </c>
      <c r="AK1419" s="81"/>
      <c r="AL1419" s="81"/>
      <c r="AM1419" s="81"/>
      <c r="AN1419" s="81"/>
      <c r="AO1419" s="81"/>
      <c r="AP1419" s="81"/>
      <c r="AQ1419" s="81"/>
      <c r="AR1419" s="81"/>
      <c r="AS1419" s="81"/>
      <c r="AT1419" s="81"/>
      <c r="AU1419" s="72"/>
      <c r="AV1419"/>
      <c r="AW1419"/>
      <c r="AX1419"/>
      <c r="AY1419"/>
      <c r="AZ1419" s="96">
        <f t="shared" si="454"/>
        <v>0</v>
      </c>
      <c r="BA1419" s="24" t="e">
        <f t="shared" si="455"/>
        <v>#N/A</v>
      </c>
      <c r="BB1419" s="24" t="e">
        <f t="shared" si="456"/>
        <v>#N/A</v>
      </c>
      <c r="BC1419" s="24" t="e">
        <f t="shared" si="457"/>
        <v>#N/A</v>
      </c>
      <c r="BD1419" s="24" t="e">
        <f t="shared" si="458"/>
        <v>#N/A</v>
      </c>
      <c r="BE1419"/>
      <c r="BF1419" t="e">
        <f t="shared" si="459"/>
        <v>#N/A</v>
      </c>
      <c r="BG1419" t="str">
        <f t="shared" si="460"/>
        <v>HDJ</v>
      </c>
      <c r="BH1419" s="20" t="e">
        <f t="shared" si="461"/>
        <v>#N/A</v>
      </c>
      <c r="BI1419" s="20" t="e">
        <f t="shared" si="462"/>
        <v>#N/A</v>
      </c>
      <c r="BJ1419" s="20" t="e">
        <f t="shared" si="463"/>
        <v>#N/A</v>
      </c>
      <c r="BK1419" s="20" t="e">
        <f t="shared" si="464"/>
        <v>#N/A</v>
      </c>
      <c r="BL1419" s="20" t="e">
        <f t="shared" si="465"/>
        <v>#N/A</v>
      </c>
      <c r="BM1419" s="20" t="e">
        <f t="shared" si="467"/>
        <v>#N/A</v>
      </c>
      <c r="BN1419" s="20" t="e">
        <f t="shared" si="466"/>
        <v>#N/A</v>
      </c>
    </row>
    <row r="1420" spans="1:66">
      <c r="A1420" s="92"/>
      <c r="B1420" s="90"/>
      <c r="C1420" s="90"/>
      <c r="D1420" s="93"/>
      <c r="E1420" s="93"/>
      <c r="F1420" s="93"/>
      <c r="G1420" s="93"/>
      <c r="H1420" s="93"/>
      <c r="I1420" s="93"/>
      <c r="J1420" s="93"/>
      <c r="K1420" s="93"/>
      <c r="L1420" s="92"/>
      <c r="M1420" s="93"/>
      <c r="N1420" s="91">
        <f t="shared" si="448"/>
        <v>0</v>
      </c>
      <c r="O1420" s="91" t="str">
        <f t="shared" si="449"/>
        <v/>
      </c>
      <c r="P1420" s="91" t="str">
        <f t="shared" si="450"/>
        <v/>
      </c>
      <c r="Q1420" s="91" t="str">
        <f t="shared" si="451"/>
        <v>HDJ</v>
      </c>
      <c r="R1420" s="82"/>
      <c r="S1420" s="95">
        <f t="shared" si="452"/>
        <v>0</v>
      </c>
      <c r="T1420" s="95">
        <f t="shared" si="453"/>
        <v>0</v>
      </c>
      <c r="U1420" s="79" t="e">
        <f>VLOOKUP($S1420,'Grille de Tarif OQN'!$B$2:$S$3603,U$1,0)</f>
        <v>#N/A</v>
      </c>
      <c r="V1420" s="79" t="e">
        <f>VLOOKUP($S1420,'Grille de Tarif OQN'!$B$2:$S$3603,V$1,0)</f>
        <v>#N/A</v>
      </c>
      <c r="W1420" s="79" t="e">
        <f>VLOOKUP($S1420,'Grille de Tarif OQN'!$B$2:$S$3603,W$1,0)</f>
        <v>#N/A</v>
      </c>
      <c r="X1420" s="79" t="e">
        <f>VLOOKUP($S1420,'Grille de Tarif OQN'!$B$2:$S$3603,X$1,0)</f>
        <v>#N/A</v>
      </c>
      <c r="Y1420" s="79" t="e">
        <f>VLOOKUP($S1420,'Grille de Tarif OQN'!$B$2:$S$3603,Y$1,0)</f>
        <v>#N/A</v>
      </c>
      <c r="Z1420" s="79" t="e">
        <f>VLOOKUP($S1420,'Grille de Tarif OQN'!$B$2:$S$3603,Z$1,0)</f>
        <v>#N/A</v>
      </c>
      <c r="AA1420" s="79" t="e">
        <f>VLOOKUP($S1420,'Grille de Tarif OQN'!$B$2:$S$3603,AA$1,0)</f>
        <v>#N/A</v>
      </c>
      <c r="AB1420" s="79" t="e">
        <f>VLOOKUP($S1420,'Grille de Tarif OQN'!$B$2:$S$3603,AB$1,0)</f>
        <v>#N/A</v>
      </c>
      <c r="AC1420" s="79" t="e">
        <f>VLOOKUP($S1420,'Grille de Tarif OQN'!$B$2:$S$3603,AC$1,0)</f>
        <v>#N/A</v>
      </c>
      <c r="AD1420" s="79" t="e">
        <f>VLOOKUP($S1420,'Grille de Tarif OQN'!$B$2:$S$3603,AD$1,0)</f>
        <v>#N/A</v>
      </c>
      <c r="AE1420" s="79" t="e">
        <f>VLOOKUP($S1420,'Grille de Tarif OQN'!$B$2:$S$3603,AE$1,0)</f>
        <v>#N/A</v>
      </c>
      <c r="AF1420" s="79" t="e">
        <f>VLOOKUP($S1420,'Grille de Tarif OQN'!$B$2:$S$3603,AF$1,0)</f>
        <v>#N/A</v>
      </c>
      <c r="AG1420" s="79" t="e">
        <f>VLOOKUP($S1420,'Grille de Tarif OQN'!$B$2:$S$3603,AG$1,0)</f>
        <v>#N/A</v>
      </c>
      <c r="AH1420" s="79" t="e">
        <f>VLOOKUP($S1420,'Grille de Tarif OQN'!$B$2:$S$3603,AH$1,0)</f>
        <v>#N/A</v>
      </c>
      <c r="AI1420" s="79" t="e">
        <f>VLOOKUP($S1420,'Grille de Tarif OQN'!$B$2:$S$3603,AI$1,0)</f>
        <v>#N/A</v>
      </c>
      <c r="AJ1420" s="79" t="e">
        <f>VLOOKUP($S1420,'Grille de Tarif OQN'!$B$2:$S$3603,AJ$1,0)</f>
        <v>#N/A</v>
      </c>
      <c r="AK1420" s="81"/>
      <c r="AL1420" s="81"/>
      <c r="AM1420" s="81"/>
      <c r="AN1420" s="81"/>
      <c r="AO1420" s="81"/>
      <c r="AP1420" s="81"/>
      <c r="AQ1420" s="81"/>
      <c r="AR1420" s="81"/>
      <c r="AS1420" s="81"/>
      <c r="AT1420" s="81"/>
      <c r="AU1420" s="72"/>
      <c r="AV1420"/>
      <c r="AW1420"/>
      <c r="AX1420"/>
      <c r="AY1420"/>
      <c r="AZ1420" s="96">
        <f t="shared" si="454"/>
        <v>0</v>
      </c>
      <c r="BA1420" s="24" t="e">
        <f t="shared" si="455"/>
        <v>#N/A</v>
      </c>
      <c r="BB1420" s="24" t="e">
        <f t="shared" si="456"/>
        <v>#N/A</v>
      </c>
      <c r="BC1420" s="24" t="e">
        <f t="shared" si="457"/>
        <v>#N/A</v>
      </c>
      <c r="BD1420" s="24" t="e">
        <f t="shared" si="458"/>
        <v>#N/A</v>
      </c>
      <c r="BE1420"/>
      <c r="BF1420" t="e">
        <f t="shared" si="459"/>
        <v>#N/A</v>
      </c>
      <c r="BG1420" t="str">
        <f t="shared" si="460"/>
        <v>HDJ</v>
      </c>
      <c r="BH1420" s="20" t="e">
        <f t="shared" si="461"/>
        <v>#N/A</v>
      </c>
      <c r="BI1420" s="20" t="e">
        <f t="shared" si="462"/>
        <v>#N/A</v>
      </c>
      <c r="BJ1420" s="20" t="e">
        <f t="shared" si="463"/>
        <v>#N/A</v>
      </c>
      <c r="BK1420" s="20" t="e">
        <f t="shared" si="464"/>
        <v>#N/A</v>
      </c>
      <c r="BL1420" s="20" t="e">
        <f t="shared" si="465"/>
        <v>#N/A</v>
      </c>
      <c r="BM1420" s="20" t="e">
        <f t="shared" si="467"/>
        <v>#N/A</v>
      </c>
      <c r="BN1420" s="20" t="e">
        <f t="shared" si="466"/>
        <v>#N/A</v>
      </c>
    </row>
    <row r="1421" spans="1:66">
      <c r="A1421" s="92"/>
      <c r="B1421" s="90"/>
      <c r="C1421" s="90"/>
      <c r="D1421" s="93"/>
      <c r="E1421" s="93"/>
      <c r="F1421" s="93"/>
      <c r="G1421" s="93"/>
      <c r="H1421" s="93"/>
      <c r="I1421" s="93"/>
      <c r="J1421" s="93"/>
      <c r="K1421" s="93"/>
      <c r="L1421" s="92"/>
      <c r="M1421" s="93"/>
      <c r="N1421" s="91">
        <f t="shared" si="448"/>
        <v>0</v>
      </c>
      <c r="O1421" s="91" t="str">
        <f t="shared" si="449"/>
        <v/>
      </c>
      <c r="P1421" s="91" t="str">
        <f t="shared" si="450"/>
        <v/>
      </c>
      <c r="Q1421" s="91" t="str">
        <f t="shared" si="451"/>
        <v>HDJ</v>
      </c>
      <c r="R1421" s="82"/>
      <c r="S1421" s="95">
        <f t="shared" si="452"/>
        <v>0</v>
      </c>
      <c r="T1421" s="95">
        <f t="shared" si="453"/>
        <v>0</v>
      </c>
      <c r="U1421" s="79" t="e">
        <f>VLOOKUP($S1421,'Grille de Tarif OQN'!$B$2:$S$3603,U$1,0)</f>
        <v>#N/A</v>
      </c>
      <c r="V1421" s="79" t="e">
        <f>VLOOKUP($S1421,'Grille de Tarif OQN'!$B$2:$S$3603,V$1,0)</f>
        <v>#N/A</v>
      </c>
      <c r="W1421" s="79" t="e">
        <f>VLOOKUP($S1421,'Grille de Tarif OQN'!$B$2:$S$3603,W$1,0)</f>
        <v>#N/A</v>
      </c>
      <c r="X1421" s="79" t="e">
        <f>VLOOKUP($S1421,'Grille de Tarif OQN'!$B$2:$S$3603,X$1,0)</f>
        <v>#N/A</v>
      </c>
      <c r="Y1421" s="79" t="e">
        <f>VLOOKUP($S1421,'Grille de Tarif OQN'!$B$2:$S$3603,Y$1,0)</f>
        <v>#N/A</v>
      </c>
      <c r="Z1421" s="79" t="e">
        <f>VLOOKUP($S1421,'Grille de Tarif OQN'!$B$2:$S$3603,Z$1,0)</f>
        <v>#N/A</v>
      </c>
      <c r="AA1421" s="79" t="e">
        <f>VLOOKUP($S1421,'Grille de Tarif OQN'!$B$2:$S$3603,AA$1,0)</f>
        <v>#N/A</v>
      </c>
      <c r="AB1421" s="79" t="e">
        <f>VLOOKUP($S1421,'Grille de Tarif OQN'!$B$2:$S$3603,AB$1,0)</f>
        <v>#N/A</v>
      </c>
      <c r="AC1421" s="79" t="e">
        <f>VLOOKUP($S1421,'Grille de Tarif OQN'!$B$2:$S$3603,AC$1,0)</f>
        <v>#N/A</v>
      </c>
      <c r="AD1421" s="79" t="e">
        <f>VLOOKUP($S1421,'Grille de Tarif OQN'!$B$2:$S$3603,AD$1,0)</f>
        <v>#N/A</v>
      </c>
      <c r="AE1421" s="79" t="e">
        <f>VLOOKUP($S1421,'Grille de Tarif OQN'!$B$2:$S$3603,AE$1,0)</f>
        <v>#N/A</v>
      </c>
      <c r="AF1421" s="79" t="e">
        <f>VLOOKUP($S1421,'Grille de Tarif OQN'!$B$2:$S$3603,AF$1,0)</f>
        <v>#N/A</v>
      </c>
      <c r="AG1421" s="79" t="e">
        <f>VLOOKUP($S1421,'Grille de Tarif OQN'!$B$2:$S$3603,AG$1,0)</f>
        <v>#N/A</v>
      </c>
      <c r="AH1421" s="79" t="e">
        <f>VLOOKUP($S1421,'Grille de Tarif OQN'!$B$2:$S$3603,AH$1,0)</f>
        <v>#N/A</v>
      </c>
      <c r="AI1421" s="79" t="e">
        <f>VLOOKUP($S1421,'Grille de Tarif OQN'!$B$2:$S$3603,AI$1,0)</f>
        <v>#N/A</v>
      </c>
      <c r="AJ1421" s="79" t="e">
        <f>VLOOKUP($S1421,'Grille de Tarif OQN'!$B$2:$S$3603,AJ$1,0)</f>
        <v>#N/A</v>
      </c>
      <c r="AK1421" s="81"/>
      <c r="AL1421" s="81"/>
      <c r="AM1421" s="81"/>
      <c r="AN1421" s="81"/>
      <c r="AO1421" s="81"/>
      <c r="AP1421" s="81"/>
      <c r="AQ1421" s="81"/>
      <c r="AR1421" s="81"/>
      <c r="AS1421" s="81"/>
      <c r="AT1421" s="81"/>
      <c r="AU1421" s="72"/>
      <c r="AV1421"/>
      <c r="AW1421"/>
      <c r="AX1421"/>
      <c r="AY1421"/>
      <c r="AZ1421" s="96">
        <f t="shared" si="454"/>
        <v>0</v>
      </c>
      <c r="BA1421" s="24" t="e">
        <f t="shared" si="455"/>
        <v>#N/A</v>
      </c>
      <c r="BB1421" s="24" t="e">
        <f t="shared" si="456"/>
        <v>#N/A</v>
      </c>
      <c r="BC1421" s="24" t="e">
        <f t="shared" si="457"/>
        <v>#N/A</v>
      </c>
      <c r="BD1421" s="24" t="e">
        <f t="shared" si="458"/>
        <v>#N/A</v>
      </c>
      <c r="BE1421"/>
      <c r="BF1421" t="e">
        <f t="shared" si="459"/>
        <v>#N/A</v>
      </c>
      <c r="BG1421" t="str">
        <f t="shared" si="460"/>
        <v>HDJ</v>
      </c>
      <c r="BH1421" s="20" t="e">
        <f t="shared" si="461"/>
        <v>#N/A</v>
      </c>
      <c r="BI1421" s="20" t="e">
        <f t="shared" si="462"/>
        <v>#N/A</v>
      </c>
      <c r="BJ1421" s="20" t="e">
        <f t="shared" si="463"/>
        <v>#N/A</v>
      </c>
      <c r="BK1421" s="20" t="e">
        <f t="shared" si="464"/>
        <v>#N/A</v>
      </c>
      <c r="BL1421" s="20" t="e">
        <f t="shared" si="465"/>
        <v>#N/A</v>
      </c>
      <c r="BM1421" s="20" t="e">
        <f t="shared" si="467"/>
        <v>#N/A</v>
      </c>
      <c r="BN1421" s="20" t="e">
        <f t="shared" si="466"/>
        <v>#N/A</v>
      </c>
    </row>
    <row r="1422" spans="1:66">
      <c r="A1422" s="92"/>
      <c r="B1422" s="90"/>
      <c r="C1422" s="90"/>
      <c r="D1422" s="93"/>
      <c r="E1422" s="93"/>
      <c r="F1422" s="93"/>
      <c r="G1422" s="93"/>
      <c r="H1422" s="93"/>
      <c r="I1422" s="93"/>
      <c r="J1422" s="93"/>
      <c r="K1422" s="93"/>
      <c r="L1422" s="92"/>
      <c r="M1422" s="93"/>
      <c r="N1422" s="91">
        <f t="shared" si="448"/>
        <v>0</v>
      </c>
      <c r="O1422" s="91" t="str">
        <f t="shared" si="449"/>
        <v/>
      </c>
      <c r="P1422" s="91" t="str">
        <f t="shared" si="450"/>
        <v/>
      </c>
      <c r="Q1422" s="91" t="str">
        <f t="shared" si="451"/>
        <v>HDJ</v>
      </c>
      <c r="R1422" s="82"/>
      <c r="S1422" s="95">
        <f t="shared" si="452"/>
        <v>0</v>
      </c>
      <c r="T1422" s="95">
        <f t="shared" si="453"/>
        <v>0</v>
      </c>
      <c r="U1422" s="79" t="e">
        <f>VLOOKUP($S1422,'Grille de Tarif OQN'!$B$2:$S$3603,U$1,0)</f>
        <v>#N/A</v>
      </c>
      <c r="V1422" s="79" t="e">
        <f>VLOOKUP($S1422,'Grille de Tarif OQN'!$B$2:$S$3603,V$1,0)</f>
        <v>#N/A</v>
      </c>
      <c r="W1422" s="79" t="e">
        <f>VLOOKUP($S1422,'Grille de Tarif OQN'!$B$2:$S$3603,W$1,0)</f>
        <v>#N/A</v>
      </c>
      <c r="X1422" s="79" t="e">
        <f>VLOOKUP($S1422,'Grille de Tarif OQN'!$B$2:$S$3603,X$1,0)</f>
        <v>#N/A</v>
      </c>
      <c r="Y1422" s="79" t="e">
        <f>VLOOKUP($S1422,'Grille de Tarif OQN'!$B$2:$S$3603,Y$1,0)</f>
        <v>#N/A</v>
      </c>
      <c r="Z1422" s="79" t="e">
        <f>VLOOKUP($S1422,'Grille de Tarif OQN'!$B$2:$S$3603,Z$1,0)</f>
        <v>#N/A</v>
      </c>
      <c r="AA1422" s="79" t="e">
        <f>VLOOKUP($S1422,'Grille de Tarif OQN'!$B$2:$S$3603,AA$1,0)</f>
        <v>#N/A</v>
      </c>
      <c r="AB1422" s="79" t="e">
        <f>VLOOKUP($S1422,'Grille de Tarif OQN'!$B$2:$S$3603,AB$1,0)</f>
        <v>#N/A</v>
      </c>
      <c r="AC1422" s="79" t="e">
        <f>VLOOKUP($S1422,'Grille de Tarif OQN'!$B$2:$S$3603,AC$1,0)</f>
        <v>#N/A</v>
      </c>
      <c r="AD1422" s="79" t="e">
        <f>VLOOKUP($S1422,'Grille de Tarif OQN'!$B$2:$S$3603,AD$1,0)</f>
        <v>#N/A</v>
      </c>
      <c r="AE1422" s="79" t="e">
        <f>VLOOKUP($S1422,'Grille de Tarif OQN'!$B$2:$S$3603,AE$1,0)</f>
        <v>#N/A</v>
      </c>
      <c r="AF1422" s="79" t="e">
        <f>VLOOKUP($S1422,'Grille de Tarif OQN'!$B$2:$S$3603,AF$1,0)</f>
        <v>#N/A</v>
      </c>
      <c r="AG1422" s="79" t="e">
        <f>VLOOKUP($S1422,'Grille de Tarif OQN'!$B$2:$S$3603,AG$1,0)</f>
        <v>#N/A</v>
      </c>
      <c r="AH1422" s="79" t="e">
        <f>VLOOKUP($S1422,'Grille de Tarif OQN'!$B$2:$S$3603,AH$1,0)</f>
        <v>#N/A</v>
      </c>
      <c r="AI1422" s="79" t="e">
        <f>VLOOKUP($S1422,'Grille de Tarif OQN'!$B$2:$S$3603,AI$1,0)</f>
        <v>#N/A</v>
      </c>
      <c r="AJ1422" s="79" t="e">
        <f>VLOOKUP($S1422,'Grille de Tarif OQN'!$B$2:$S$3603,AJ$1,0)</f>
        <v>#N/A</v>
      </c>
      <c r="AK1422" s="81"/>
      <c r="AL1422" s="81"/>
      <c r="AM1422" s="81"/>
      <c r="AN1422" s="81"/>
      <c r="AO1422" s="81"/>
      <c r="AP1422" s="81"/>
      <c r="AQ1422" s="81"/>
      <c r="AR1422" s="81"/>
      <c r="AS1422" s="81"/>
      <c r="AT1422" s="81"/>
      <c r="AU1422" s="72"/>
      <c r="AV1422"/>
      <c r="AW1422"/>
      <c r="AX1422"/>
      <c r="AY1422"/>
      <c r="AZ1422" s="96">
        <f t="shared" si="454"/>
        <v>0</v>
      </c>
      <c r="BA1422" s="24" t="e">
        <f t="shared" si="455"/>
        <v>#N/A</v>
      </c>
      <c r="BB1422" s="24" t="e">
        <f t="shared" si="456"/>
        <v>#N/A</v>
      </c>
      <c r="BC1422" s="24" t="e">
        <f t="shared" si="457"/>
        <v>#N/A</v>
      </c>
      <c r="BD1422" s="24" t="e">
        <f t="shared" si="458"/>
        <v>#N/A</v>
      </c>
      <c r="BE1422"/>
      <c r="BF1422" t="e">
        <f t="shared" si="459"/>
        <v>#N/A</v>
      </c>
      <c r="BG1422" t="str">
        <f t="shared" si="460"/>
        <v>HDJ</v>
      </c>
      <c r="BH1422" s="20" t="e">
        <f t="shared" si="461"/>
        <v>#N/A</v>
      </c>
      <c r="BI1422" s="20" t="e">
        <f t="shared" si="462"/>
        <v>#N/A</v>
      </c>
      <c r="BJ1422" s="20" t="e">
        <f t="shared" si="463"/>
        <v>#N/A</v>
      </c>
      <c r="BK1422" s="20" t="e">
        <f t="shared" si="464"/>
        <v>#N/A</v>
      </c>
      <c r="BL1422" s="20" t="e">
        <f t="shared" si="465"/>
        <v>#N/A</v>
      </c>
      <c r="BM1422" s="20" t="e">
        <f t="shared" si="467"/>
        <v>#N/A</v>
      </c>
      <c r="BN1422" s="20" t="e">
        <f t="shared" si="466"/>
        <v>#N/A</v>
      </c>
    </row>
    <row r="1423" spans="1:66">
      <c r="A1423" s="92"/>
      <c r="B1423" s="90"/>
      <c r="C1423" s="90"/>
      <c r="D1423" s="93"/>
      <c r="E1423" s="93"/>
      <c r="F1423" s="93"/>
      <c r="G1423" s="93"/>
      <c r="H1423" s="93"/>
      <c r="I1423" s="93"/>
      <c r="J1423" s="93"/>
      <c r="K1423" s="93"/>
      <c r="L1423" s="92"/>
      <c r="M1423" s="93"/>
      <c r="N1423" s="91">
        <f t="shared" si="448"/>
        <v>0</v>
      </c>
      <c r="O1423" s="91" t="str">
        <f t="shared" si="449"/>
        <v/>
      </c>
      <c r="P1423" s="91" t="str">
        <f t="shared" si="450"/>
        <v/>
      </c>
      <c r="Q1423" s="91" t="str">
        <f t="shared" si="451"/>
        <v>HDJ</v>
      </c>
      <c r="R1423" s="82"/>
      <c r="S1423" s="95">
        <f t="shared" si="452"/>
        <v>0</v>
      </c>
      <c r="T1423" s="95">
        <f t="shared" si="453"/>
        <v>0</v>
      </c>
      <c r="U1423" s="79" t="e">
        <f>VLOOKUP($S1423,'Grille de Tarif OQN'!$B$2:$S$3603,U$1,0)</f>
        <v>#N/A</v>
      </c>
      <c r="V1423" s="79" t="e">
        <f>VLOOKUP($S1423,'Grille de Tarif OQN'!$B$2:$S$3603,V$1,0)</f>
        <v>#N/A</v>
      </c>
      <c r="W1423" s="79" t="e">
        <f>VLOOKUP($S1423,'Grille de Tarif OQN'!$B$2:$S$3603,W$1,0)</f>
        <v>#N/A</v>
      </c>
      <c r="X1423" s="79" t="e">
        <f>VLOOKUP($S1423,'Grille de Tarif OQN'!$B$2:$S$3603,X$1,0)</f>
        <v>#N/A</v>
      </c>
      <c r="Y1423" s="79" t="e">
        <f>VLOOKUP($S1423,'Grille de Tarif OQN'!$B$2:$S$3603,Y$1,0)</f>
        <v>#N/A</v>
      </c>
      <c r="Z1423" s="79" t="e">
        <f>VLOOKUP($S1423,'Grille de Tarif OQN'!$B$2:$S$3603,Z$1,0)</f>
        <v>#N/A</v>
      </c>
      <c r="AA1423" s="79" t="e">
        <f>VLOOKUP($S1423,'Grille de Tarif OQN'!$B$2:$S$3603,AA$1,0)</f>
        <v>#N/A</v>
      </c>
      <c r="AB1423" s="79" t="e">
        <f>VLOOKUP($S1423,'Grille de Tarif OQN'!$B$2:$S$3603,AB$1,0)</f>
        <v>#N/A</v>
      </c>
      <c r="AC1423" s="79" t="e">
        <f>VLOOKUP($S1423,'Grille de Tarif OQN'!$B$2:$S$3603,AC$1,0)</f>
        <v>#N/A</v>
      </c>
      <c r="AD1423" s="79" t="e">
        <f>VLOOKUP($S1423,'Grille de Tarif OQN'!$B$2:$S$3603,AD$1,0)</f>
        <v>#N/A</v>
      </c>
      <c r="AE1423" s="79" t="e">
        <f>VLOOKUP($S1423,'Grille de Tarif OQN'!$B$2:$S$3603,AE$1,0)</f>
        <v>#N/A</v>
      </c>
      <c r="AF1423" s="79" t="e">
        <f>VLOOKUP($S1423,'Grille de Tarif OQN'!$B$2:$S$3603,AF$1,0)</f>
        <v>#N/A</v>
      </c>
      <c r="AG1423" s="79" t="e">
        <f>VLOOKUP($S1423,'Grille de Tarif OQN'!$B$2:$S$3603,AG$1,0)</f>
        <v>#N/A</v>
      </c>
      <c r="AH1423" s="79" t="e">
        <f>VLOOKUP($S1423,'Grille de Tarif OQN'!$B$2:$S$3603,AH$1,0)</f>
        <v>#N/A</v>
      </c>
      <c r="AI1423" s="79" t="e">
        <f>VLOOKUP($S1423,'Grille de Tarif OQN'!$B$2:$S$3603,AI$1,0)</f>
        <v>#N/A</v>
      </c>
      <c r="AJ1423" s="79" t="e">
        <f>VLOOKUP($S1423,'Grille de Tarif OQN'!$B$2:$S$3603,AJ$1,0)</f>
        <v>#N/A</v>
      </c>
      <c r="AK1423" s="81"/>
      <c r="AL1423" s="81"/>
      <c r="AM1423" s="81"/>
      <c r="AN1423" s="81"/>
      <c r="AO1423" s="81"/>
      <c r="AP1423" s="81"/>
      <c r="AQ1423" s="81"/>
      <c r="AR1423" s="81"/>
      <c r="AS1423" s="81"/>
      <c r="AT1423" s="81"/>
      <c r="AU1423" s="72"/>
      <c r="AV1423"/>
      <c r="AW1423"/>
      <c r="AX1423"/>
      <c r="AY1423"/>
      <c r="AZ1423" s="96">
        <f t="shared" si="454"/>
        <v>0</v>
      </c>
      <c r="BA1423" s="24" t="e">
        <f t="shared" si="455"/>
        <v>#N/A</v>
      </c>
      <c r="BB1423" s="24" t="e">
        <f t="shared" si="456"/>
        <v>#N/A</v>
      </c>
      <c r="BC1423" s="24" t="e">
        <f t="shared" si="457"/>
        <v>#N/A</v>
      </c>
      <c r="BD1423" s="24" t="e">
        <f t="shared" si="458"/>
        <v>#N/A</v>
      </c>
      <c r="BE1423"/>
      <c r="BF1423" t="e">
        <f t="shared" si="459"/>
        <v>#N/A</v>
      </c>
      <c r="BG1423" t="str">
        <f t="shared" si="460"/>
        <v>HDJ</v>
      </c>
      <c r="BH1423" s="20" t="e">
        <f t="shared" si="461"/>
        <v>#N/A</v>
      </c>
      <c r="BI1423" s="20" t="e">
        <f t="shared" si="462"/>
        <v>#N/A</v>
      </c>
      <c r="BJ1423" s="20" t="e">
        <f t="shared" si="463"/>
        <v>#N/A</v>
      </c>
      <c r="BK1423" s="20" t="e">
        <f t="shared" si="464"/>
        <v>#N/A</v>
      </c>
      <c r="BL1423" s="20" t="e">
        <f t="shared" si="465"/>
        <v>#N/A</v>
      </c>
      <c r="BM1423" s="20" t="e">
        <f t="shared" si="467"/>
        <v>#N/A</v>
      </c>
      <c r="BN1423" s="20" t="e">
        <f t="shared" si="466"/>
        <v>#N/A</v>
      </c>
    </row>
    <row r="1424" spans="1:66">
      <c r="A1424" s="92"/>
      <c r="B1424" s="90"/>
      <c r="C1424" s="90"/>
      <c r="D1424" s="93"/>
      <c r="E1424" s="93"/>
      <c r="F1424" s="93"/>
      <c r="G1424" s="93"/>
      <c r="H1424" s="93"/>
      <c r="I1424" s="93"/>
      <c r="J1424" s="93"/>
      <c r="K1424" s="93"/>
      <c r="L1424" s="92"/>
      <c r="M1424" s="93"/>
      <c r="N1424" s="91">
        <f t="shared" si="448"/>
        <v>0</v>
      </c>
      <c r="O1424" s="91" t="str">
        <f t="shared" si="449"/>
        <v/>
      </c>
      <c r="P1424" s="91" t="str">
        <f t="shared" si="450"/>
        <v/>
      </c>
      <c r="Q1424" s="91" t="str">
        <f t="shared" si="451"/>
        <v>HDJ</v>
      </c>
      <c r="R1424" s="82"/>
      <c r="S1424" s="95">
        <f t="shared" si="452"/>
        <v>0</v>
      </c>
      <c r="T1424" s="95">
        <f t="shared" si="453"/>
        <v>0</v>
      </c>
      <c r="U1424" s="79" t="e">
        <f>VLOOKUP($S1424,'Grille de Tarif OQN'!$B$2:$S$3603,U$1,0)</f>
        <v>#N/A</v>
      </c>
      <c r="V1424" s="79" t="e">
        <f>VLOOKUP($S1424,'Grille de Tarif OQN'!$B$2:$S$3603,V$1,0)</f>
        <v>#N/A</v>
      </c>
      <c r="W1424" s="79" t="e">
        <f>VLOOKUP($S1424,'Grille de Tarif OQN'!$B$2:$S$3603,W$1,0)</f>
        <v>#N/A</v>
      </c>
      <c r="X1424" s="79" t="e">
        <f>VLOOKUP($S1424,'Grille de Tarif OQN'!$B$2:$S$3603,X$1,0)</f>
        <v>#N/A</v>
      </c>
      <c r="Y1424" s="79" t="e">
        <f>VLOOKUP($S1424,'Grille de Tarif OQN'!$B$2:$S$3603,Y$1,0)</f>
        <v>#N/A</v>
      </c>
      <c r="Z1424" s="79" t="e">
        <f>VLOOKUP($S1424,'Grille de Tarif OQN'!$B$2:$S$3603,Z$1,0)</f>
        <v>#N/A</v>
      </c>
      <c r="AA1424" s="79" t="e">
        <f>VLOOKUP($S1424,'Grille de Tarif OQN'!$B$2:$S$3603,AA$1,0)</f>
        <v>#N/A</v>
      </c>
      <c r="AB1424" s="79" t="e">
        <f>VLOOKUP($S1424,'Grille de Tarif OQN'!$B$2:$S$3603,AB$1,0)</f>
        <v>#N/A</v>
      </c>
      <c r="AC1424" s="79" t="e">
        <f>VLOOKUP($S1424,'Grille de Tarif OQN'!$B$2:$S$3603,AC$1,0)</f>
        <v>#N/A</v>
      </c>
      <c r="AD1424" s="79" t="e">
        <f>VLOOKUP($S1424,'Grille de Tarif OQN'!$B$2:$S$3603,AD$1,0)</f>
        <v>#N/A</v>
      </c>
      <c r="AE1424" s="79" t="e">
        <f>VLOOKUP($S1424,'Grille de Tarif OQN'!$B$2:$S$3603,AE$1,0)</f>
        <v>#N/A</v>
      </c>
      <c r="AF1424" s="79" t="e">
        <f>VLOOKUP($S1424,'Grille de Tarif OQN'!$B$2:$S$3603,AF$1,0)</f>
        <v>#N/A</v>
      </c>
      <c r="AG1424" s="79" t="e">
        <f>VLOOKUP($S1424,'Grille de Tarif OQN'!$B$2:$S$3603,AG$1,0)</f>
        <v>#N/A</v>
      </c>
      <c r="AH1424" s="79" t="e">
        <f>VLOOKUP($S1424,'Grille de Tarif OQN'!$B$2:$S$3603,AH$1,0)</f>
        <v>#N/A</v>
      </c>
      <c r="AI1424" s="79" t="e">
        <f>VLOOKUP($S1424,'Grille de Tarif OQN'!$B$2:$S$3603,AI$1,0)</f>
        <v>#N/A</v>
      </c>
      <c r="AJ1424" s="79" t="e">
        <f>VLOOKUP($S1424,'Grille de Tarif OQN'!$B$2:$S$3603,AJ$1,0)</f>
        <v>#N/A</v>
      </c>
      <c r="AK1424" s="81"/>
      <c r="AL1424" s="81"/>
      <c r="AM1424" s="81"/>
      <c r="AN1424" s="81"/>
      <c r="AO1424" s="81"/>
      <c r="AP1424" s="81"/>
      <c r="AQ1424" s="81"/>
      <c r="AR1424" s="81"/>
      <c r="AS1424" s="81"/>
      <c r="AT1424" s="81"/>
      <c r="AU1424" s="72"/>
      <c r="AV1424"/>
      <c r="AW1424"/>
      <c r="AX1424"/>
      <c r="AY1424"/>
      <c r="AZ1424" s="96">
        <f t="shared" si="454"/>
        <v>0</v>
      </c>
      <c r="BA1424" s="24" t="e">
        <f t="shared" si="455"/>
        <v>#N/A</v>
      </c>
      <c r="BB1424" s="24" t="e">
        <f t="shared" si="456"/>
        <v>#N/A</v>
      </c>
      <c r="BC1424" s="24" t="e">
        <f t="shared" si="457"/>
        <v>#N/A</v>
      </c>
      <c r="BD1424" s="24" t="e">
        <f t="shared" si="458"/>
        <v>#N/A</v>
      </c>
      <c r="BE1424"/>
      <c r="BF1424" t="e">
        <f t="shared" si="459"/>
        <v>#N/A</v>
      </c>
      <c r="BG1424" t="str">
        <f t="shared" si="460"/>
        <v>HDJ</v>
      </c>
      <c r="BH1424" s="20" t="e">
        <f t="shared" si="461"/>
        <v>#N/A</v>
      </c>
      <c r="BI1424" s="20" t="e">
        <f t="shared" si="462"/>
        <v>#N/A</v>
      </c>
      <c r="BJ1424" s="20" t="e">
        <f t="shared" si="463"/>
        <v>#N/A</v>
      </c>
      <c r="BK1424" s="20" t="e">
        <f t="shared" si="464"/>
        <v>#N/A</v>
      </c>
      <c r="BL1424" s="20" t="e">
        <f t="shared" si="465"/>
        <v>#N/A</v>
      </c>
      <c r="BM1424" s="20" t="e">
        <f t="shared" si="467"/>
        <v>#N/A</v>
      </c>
      <c r="BN1424" s="20" t="e">
        <f t="shared" si="466"/>
        <v>#N/A</v>
      </c>
    </row>
    <row r="1425" spans="1:66">
      <c r="A1425" s="92"/>
      <c r="B1425" s="90"/>
      <c r="C1425" s="90"/>
      <c r="D1425" s="93"/>
      <c r="E1425" s="93"/>
      <c r="F1425" s="93"/>
      <c r="G1425" s="93"/>
      <c r="H1425" s="93"/>
      <c r="I1425" s="93"/>
      <c r="J1425" s="93"/>
      <c r="K1425" s="93"/>
      <c r="L1425" s="92"/>
      <c r="M1425" s="93"/>
      <c r="N1425" s="91">
        <f t="shared" si="448"/>
        <v>0</v>
      </c>
      <c r="O1425" s="91" t="str">
        <f t="shared" si="449"/>
        <v/>
      </c>
      <c r="P1425" s="91" t="str">
        <f t="shared" si="450"/>
        <v/>
      </c>
      <c r="Q1425" s="91" t="str">
        <f t="shared" si="451"/>
        <v>HDJ</v>
      </c>
      <c r="R1425" s="82"/>
      <c r="S1425" s="95">
        <f t="shared" si="452"/>
        <v>0</v>
      </c>
      <c r="T1425" s="95">
        <f t="shared" si="453"/>
        <v>0</v>
      </c>
      <c r="U1425" s="79" t="e">
        <f>VLOOKUP($S1425,'Grille de Tarif OQN'!$B$2:$S$3603,U$1,0)</f>
        <v>#N/A</v>
      </c>
      <c r="V1425" s="79" t="e">
        <f>VLOOKUP($S1425,'Grille de Tarif OQN'!$B$2:$S$3603,V$1,0)</f>
        <v>#N/A</v>
      </c>
      <c r="W1425" s="79" t="e">
        <f>VLOOKUP($S1425,'Grille de Tarif OQN'!$B$2:$S$3603,W$1,0)</f>
        <v>#N/A</v>
      </c>
      <c r="X1425" s="79" t="e">
        <f>VLOOKUP($S1425,'Grille de Tarif OQN'!$B$2:$S$3603,X$1,0)</f>
        <v>#N/A</v>
      </c>
      <c r="Y1425" s="79" t="e">
        <f>VLOOKUP($S1425,'Grille de Tarif OQN'!$B$2:$S$3603,Y$1,0)</f>
        <v>#N/A</v>
      </c>
      <c r="Z1425" s="79" t="e">
        <f>VLOOKUP($S1425,'Grille de Tarif OQN'!$B$2:$S$3603,Z$1,0)</f>
        <v>#N/A</v>
      </c>
      <c r="AA1425" s="79" t="e">
        <f>VLOOKUP($S1425,'Grille de Tarif OQN'!$B$2:$S$3603,AA$1,0)</f>
        <v>#N/A</v>
      </c>
      <c r="AB1425" s="79" t="e">
        <f>VLOOKUP($S1425,'Grille de Tarif OQN'!$B$2:$S$3603,AB$1,0)</f>
        <v>#N/A</v>
      </c>
      <c r="AC1425" s="79" t="e">
        <f>VLOOKUP($S1425,'Grille de Tarif OQN'!$B$2:$S$3603,AC$1,0)</f>
        <v>#N/A</v>
      </c>
      <c r="AD1425" s="79" t="e">
        <f>VLOOKUP($S1425,'Grille de Tarif OQN'!$B$2:$S$3603,AD$1,0)</f>
        <v>#N/A</v>
      </c>
      <c r="AE1425" s="79" t="e">
        <f>VLOOKUP($S1425,'Grille de Tarif OQN'!$B$2:$S$3603,AE$1,0)</f>
        <v>#N/A</v>
      </c>
      <c r="AF1425" s="79" t="e">
        <f>VLOOKUP($S1425,'Grille de Tarif OQN'!$B$2:$S$3603,AF$1,0)</f>
        <v>#N/A</v>
      </c>
      <c r="AG1425" s="79" t="e">
        <f>VLOOKUP($S1425,'Grille de Tarif OQN'!$B$2:$S$3603,AG$1,0)</f>
        <v>#N/A</v>
      </c>
      <c r="AH1425" s="79" t="e">
        <f>VLOOKUP($S1425,'Grille de Tarif OQN'!$B$2:$S$3603,AH$1,0)</f>
        <v>#N/A</v>
      </c>
      <c r="AI1425" s="79" t="e">
        <f>VLOOKUP($S1425,'Grille de Tarif OQN'!$B$2:$S$3603,AI$1,0)</f>
        <v>#N/A</v>
      </c>
      <c r="AJ1425" s="79" t="e">
        <f>VLOOKUP($S1425,'Grille de Tarif OQN'!$B$2:$S$3603,AJ$1,0)</f>
        <v>#N/A</v>
      </c>
      <c r="AK1425" s="81"/>
      <c r="AL1425" s="81"/>
      <c r="AM1425" s="81"/>
      <c r="AN1425" s="81"/>
      <c r="AO1425" s="81"/>
      <c r="AP1425" s="81"/>
      <c r="AQ1425" s="81"/>
      <c r="AR1425" s="81"/>
      <c r="AS1425" s="81"/>
      <c r="AT1425" s="81"/>
      <c r="AU1425" s="72"/>
      <c r="AV1425"/>
      <c r="AW1425"/>
      <c r="AX1425"/>
      <c r="AY1425"/>
      <c r="AZ1425" s="96">
        <f t="shared" si="454"/>
        <v>0</v>
      </c>
      <c r="BA1425" s="24" t="e">
        <f t="shared" si="455"/>
        <v>#N/A</v>
      </c>
      <c r="BB1425" s="24" t="e">
        <f t="shared" si="456"/>
        <v>#N/A</v>
      </c>
      <c r="BC1425" s="24" t="e">
        <f t="shared" si="457"/>
        <v>#N/A</v>
      </c>
      <c r="BD1425" s="24" t="e">
        <f t="shared" si="458"/>
        <v>#N/A</v>
      </c>
      <c r="BE1425"/>
      <c r="BF1425" t="e">
        <f t="shared" si="459"/>
        <v>#N/A</v>
      </c>
      <c r="BG1425" t="str">
        <f t="shared" si="460"/>
        <v>HDJ</v>
      </c>
      <c r="BH1425" s="20" t="e">
        <f t="shared" si="461"/>
        <v>#N/A</v>
      </c>
      <c r="BI1425" s="20" t="e">
        <f t="shared" si="462"/>
        <v>#N/A</v>
      </c>
      <c r="BJ1425" s="20" t="e">
        <f t="shared" si="463"/>
        <v>#N/A</v>
      </c>
      <c r="BK1425" s="20" t="e">
        <f t="shared" si="464"/>
        <v>#N/A</v>
      </c>
      <c r="BL1425" s="20" t="e">
        <f t="shared" si="465"/>
        <v>#N/A</v>
      </c>
      <c r="BM1425" s="20" t="e">
        <f t="shared" si="467"/>
        <v>#N/A</v>
      </c>
      <c r="BN1425" s="20" t="e">
        <f t="shared" si="466"/>
        <v>#N/A</v>
      </c>
    </row>
    <row r="1426" spans="1:66">
      <c r="A1426" s="92"/>
      <c r="B1426" s="90"/>
      <c r="C1426" s="90"/>
      <c r="D1426" s="93"/>
      <c r="E1426" s="93"/>
      <c r="F1426" s="93"/>
      <c r="G1426" s="93"/>
      <c r="H1426" s="93"/>
      <c r="I1426" s="93"/>
      <c r="J1426" s="93"/>
      <c r="K1426" s="93"/>
      <c r="L1426" s="92"/>
      <c r="M1426" s="93"/>
      <c r="N1426" s="91">
        <f t="shared" si="448"/>
        <v>0</v>
      </c>
      <c r="O1426" s="91" t="str">
        <f t="shared" si="449"/>
        <v/>
      </c>
      <c r="P1426" s="91" t="str">
        <f t="shared" si="450"/>
        <v/>
      </c>
      <c r="Q1426" s="91" t="str">
        <f t="shared" si="451"/>
        <v>HDJ</v>
      </c>
      <c r="R1426" s="82"/>
      <c r="S1426" s="95">
        <f t="shared" si="452"/>
        <v>0</v>
      </c>
      <c r="T1426" s="95">
        <f t="shared" si="453"/>
        <v>0</v>
      </c>
      <c r="U1426" s="79" t="e">
        <f>VLOOKUP($S1426,'Grille de Tarif OQN'!$B$2:$S$3603,U$1,0)</f>
        <v>#N/A</v>
      </c>
      <c r="V1426" s="79" t="e">
        <f>VLOOKUP($S1426,'Grille de Tarif OQN'!$B$2:$S$3603,V$1,0)</f>
        <v>#N/A</v>
      </c>
      <c r="W1426" s="79" t="e">
        <f>VLOOKUP($S1426,'Grille de Tarif OQN'!$B$2:$S$3603,W$1,0)</f>
        <v>#N/A</v>
      </c>
      <c r="X1426" s="79" t="e">
        <f>VLOOKUP($S1426,'Grille de Tarif OQN'!$B$2:$S$3603,X$1,0)</f>
        <v>#N/A</v>
      </c>
      <c r="Y1426" s="79" t="e">
        <f>VLOOKUP($S1426,'Grille de Tarif OQN'!$B$2:$S$3603,Y$1,0)</f>
        <v>#N/A</v>
      </c>
      <c r="Z1426" s="79" t="e">
        <f>VLOOKUP($S1426,'Grille de Tarif OQN'!$B$2:$S$3603,Z$1,0)</f>
        <v>#N/A</v>
      </c>
      <c r="AA1426" s="79" t="e">
        <f>VLOOKUP($S1426,'Grille de Tarif OQN'!$B$2:$S$3603,AA$1,0)</f>
        <v>#N/A</v>
      </c>
      <c r="AB1426" s="79" t="e">
        <f>VLOOKUP($S1426,'Grille de Tarif OQN'!$B$2:$S$3603,AB$1,0)</f>
        <v>#N/A</v>
      </c>
      <c r="AC1426" s="79" t="e">
        <f>VLOOKUP($S1426,'Grille de Tarif OQN'!$B$2:$S$3603,AC$1,0)</f>
        <v>#N/A</v>
      </c>
      <c r="AD1426" s="79" t="e">
        <f>VLOOKUP($S1426,'Grille de Tarif OQN'!$B$2:$S$3603,AD$1,0)</f>
        <v>#N/A</v>
      </c>
      <c r="AE1426" s="79" t="e">
        <f>VLOOKUP($S1426,'Grille de Tarif OQN'!$B$2:$S$3603,AE$1,0)</f>
        <v>#N/A</v>
      </c>
      <c r="AF1426" s="79" t="e">
        <f>VLOOKUP($S1426,'Grille de Tarif OQN'!$B$2:$S$3603,AF$1,0)</f>
        <v>#N/A</v>
      </c>
      <c r="AG1426" s="79" t="e">
        <f>VLOOKUP($S1426,'Grille de Tarif OQN'!$B$2:$S$3603,AG$1,0)</f>
        <v>#N/A</v>
      </c>
      <c r="AH1426" s="79" t="e">
        <f>VLOOKUP($S1426,'Grille de Tarif OQN'!$B$2:$S$3603,AH$1,0)</f>
        <v>#N/A</v>
      </c>
      <c r="AI1426" s="79" t="e">
        <f>VLOOKUP($S1426,'Grille de Tarif OQN'!$B$2:$S$3603,AI$1,0)</f>
        <v>#N/A</v>
      </c>
      <c r="AJ1426" s="79" t="e">
        <f>VLOOKUP($S1426,'Grille de Tarif OQN'!$B$2:$S$3603,AJ$1,0)</f>
        <v>#N/A</v>
      </c>
      <c r="AK1426" s="81"/>
      <c r="AL1426" s="81"/>
      <c r="AM1426" s="81"/>
      <c r="AN1426" s="81"/>
      <c r="AO1426" s="81"/>
      <c r="AP1426" s="81"/>
      <c r="AQ1426" s="81"/>
      <c r="AR1426" s="81"/>
      <c r="AS1426" s="81"/>
      <c r="AT1426" s="81"/>
      <c r="AU1426" s="72"/>
      <c r="AV1426"/>
      <c r="AW1426"/>
      <c r="AX1426"/>
      <c r="AY1426"/>
      <c r="AZ1426" s="96">
        <f t="shared" si="454"/>
        <v>0</v>
      </c>
      <c r="BA1426" s="24" t="e">
        <f t="shared" si="455"/>
        <v>#N/A</v>
      </c>
      <c r="BB1426" s="24" t="e">
        <f t="shared" si="456"/>
        <v>#N/A</v>
      </c>
      <c r="BC1426" s="24" t="e">
        <f t="shared" si="457"/>
        <v>#N/A</v>
      </c>
      <c r="BD1426" s="24" t="e">
        <f t="shared" si="458"/>
        <v>#N/A</v>
      </c>
      <c r="BE1426"/>
      <c r="BF1426" t="e">
        <f t="shared" si="459"/>
        <v>#N/A</v>
      </c>
      <c r="BG1426" t="str">
        <f t="shared" si="460"/>
        <v>HDJ</v>
      </c>
      <c r="BH1426" s="20" t="e">
        <f t="shared" si="461"/>
        <v>#N/A</v>
      </c>
      <c r="BI1426" s="20" t="e">
        <f t="shared" si="462"/>
        <v>#N/A</v>
      </c>
      <c r="BJ1426" s="20" t="e">
        <f t="shared" si="463"/>
        <v>#N/A</v>
      </c>
      <c r="BK1426" s="20" t="e">
        <f t="shared" si="464"/>
        <v>#N/A</v>
      </c>
      <c r="BL1426" s="20" t="e">
        <f t="shared" si="465"/>
        <v>#N/A</v>
      </c>
      <c r="BM1426" s="20" t="e">
        <f t="shared" si="467"/>
        <v>#N/A</v>
      </c>
      <c r="BN1426" s="20" t="e">
        <f t="shared" si="466"/>
        <v>#N/A</v>
      </c>
    </row>
    <row r="1427" spans="1:66">
      <c r="A1427" s="92"/>
      <c r="B1427" s="90"/>
      <c r="C1427" s="90"/>
      <c r="D1427" s="93"/>
      <c r="E1427" s="93"/>
      <c r="F1427" s="93"/>
      <c r="G1427" s="93"/>
      <c r="H1427" s="93"/>
      <c r="I1427" s="93"/>
      <c r="J1427" s="93"/>
      <c r="K1427" s="93"/>
      <c r="L1427" s="92"/>
      <c r="M1427" s="93"/>
      <c r="N1427" s="91">
        <f t="shared" si="448"/>
        <v>0</v>
      </c>
      <c r="O1427" s="91" t="str">
        <f t="shared" si="449"/>
        <v/>
      </c>
      <c r="P1427" s="91" t="str">
        <f t="shared" si="450"/>
        <v/>
      </c>
      <c r="Q1427" s="91" t="str">
        <f t="shared" si="451"/>
        <v>HDJ</v>
      </c>
      <c r="R1427" s="82"/>
      <c r="S1427" s="95">
        <f t="shared" si="452"/>
        <v>0</v>
      </c>
      <c r="T1427" s="95">
        <f t="shared" si="453"/>
        <v>0</v>
      </c>
      <c r="U1427" s="79" t="e">
        <f>VLOOKUP($S1427,'Grille de Tarif OQN'!$B$2:$S$3603,U$1,0)</f>
        <v>#N/A</v>
      </c>
      <c r="V1427" s="79" t="e">
        <f>VLOOKUP($S1427,'Grille de Tarif OQN'!$B$2:$S$3603,V$1,0)</f>
        <v>#N/A</v>
      </c>
      <c r="W1427" s="79" t="e">
        <f>VLOOKUP($S1427,'Grille de Tarif OQN'!$B$2:$S$3603,W$1,0)</f>
        <v>#N/A</v>
      </c>
      <c r="X1427" s="79" t="e">
        <f>VLOOKUP($S1427,'Grille de Tarif OQN'!$B$2:$S$3603,X$1,0)</f>
        <v>#N/A</v>
      </c>
      <c r="Y1427" s="79" t="e">
        <f>VLOOKUP($S1427,'Grille de Tarif OQN'!$B$2:$S$3603,Y$1,0)</f>
        <v>#N/A</v>
      </c>
      <c r="Z1427" s="79" t="e">
        <f>VLOOKUP($S1427,'Grille de Tarif OQN'!$B$2:$S$3603,Z$1,0)</f>
        <v>#N/A</v>
      </c>
      <c r="AA1427" s="79" t="e">
        <f>VLOOKUP($S1427,'Grille de Tarif OQN'!$B$2:$S$3603,AA$1,0)</f>
        <v>#N/A</v>
      </c>
      <c r="AB1427" s="79" t="e">
        <f>VLOOKUP($S1427,'Grille de Tarif OQN'!$B$2:$S$3603,AB$1,0)</f>
        <v>#N/A</v>
      </c>
      <c r="AC1427" s="79" t="e">
        <f>VLOOKUP($S1427,'Grille de Tarif OQN'!$B$2:$S$3603,AC$1,0)</f>
        <v>#N/A</v>
      </c>
      <c r="AD1427" s="79" t="e">
        <f>VLOOKUP($S1427,'Grille de Tarif OQN'!$B$2:$S$3603,AD$1,0)</f>
        <v>#N/A</v>
      </c>
      <c r="AE1427" s="79" t="e">
        <f>VLOOKUP($S1427,'Grille de Tarif OQN'!$B$2:$S$3603,AE$1,0)</f>
        <v>#N/A</v>
      </c>
      <c r="AF1427" s="79" t="e">
        <f>VLOOKUP($S1427,'Grille de Tarif OQN'!$B$2:$S$3603,AF$1,0)</f>
        <v>#N/A</v>
      </c>
      <c r="AG1427" s="79" t="e">
        <f>VLOOKUP($S1427,'Grille de Tarif OQN'!$B$2:$S$3603,AG$1,0)</f>
        <v>#N/A</v>
      </c>
      <c r="AH1427" s="79" t="e">
        <f>VLOOKUP($S1427,'Grille de Tarif OQN'!$B$2:$S$3603,AH$1,0)</f>
        <v>#N/A</v>
      </c>
      <c r="AI1427" s="79" t="e">
        <f>VLOOKUP($S1427,'Grille de Tarif OQN'!$B$2:$S$3603,AI$1,0)</f>
        <v>#N/A</v>
      </c>
      <c r="AJ1427" s="79" t="e">
        <f>VLOOKUP($S1427,'Grille de Tarif OQN'!$B$2:$S$3603,AJ$1,0)</f>
        <v>#N/A</v>
      </c>
      <c r="AK1427" s="81"/>
      <c r="AL1427" s="81"/>
      <c r="AM1427" s="81"/>
      <c r="AN1427" s="81"/>
      <c r="AO1427" s="81"/>
      <c r="AP1427" s="81"/>
      <c r="AQ1427" s="81"/>
      <c r="AR1427" s="81"/>
      <c r="AS1427" s="81"/>
      <c r="AT1427" s="81"/>
      <c r="AU1427" s="72"/>
      <c r="AV1427"/>
      <c r="AW1427"/>
      <c r="AX1427"/>
      <c r="AY1427"/>
      <c r="AZ1427" s="96">
        <f t="shared" si="454"/>
        <v>0</v>
      </c>
      <c r="BA1427" s="24" t="e">
        <f t="shared" si="455"/>
        <v>#N/A</v>
      </c>
      <c r="BB1427" s="24" t="e">
        <f t="shared" si="456"/>
        <v>#N/A</v>
      </c>
      <c r="BC1427" s="24" t="e">
        <f t="shared" si="457"/>
        <v>#N/A</v>
      </c>
      <c r="BD1427" s="24" t="e">
        <f t="shared" si="458"/>
        <v>#N/A</v>
      </c>
      <c r="BE1427"/>
      <c r="BF1427" t="e">
        <f t="shared" si="459"/>
        <v>#N/A</v>
      </c>
      <c r="BG1427" t="str">
        <f t="shared" si="460"/>
        <v>HDJ</v>
      </c>
      <c r="BH1427" s="20" t="e">
        <f t="shared" si="461"/>
        <v>#N/A</v>
      </c>
      <c r="BI1427" s="20" t="e">
        <f t="shared" si="462"/>
        <v>#N/A</v>
      </c>
      <c r="BJ1427" s="20" t="e">
        <f t="shared" si="463"/>
        <v>#N/A</v>
      </c>
      <c r="BK1427" s="20" t="e">
        <f t="shared" si="464"/>
        <v>#N/A</v>
      </c>
      <c r="BL1427" s="20" t="e">
        <f t="shared" si="465"/>
        <v>#N/A</v>
      </c>
      <c r="BM1427" s="20" t="e">
        <f t="shared" si="467"/>
        <v>#N/A</v>
      </c>
      <c r="BN1427" s="20" t="e">
        <f t="shared" si="466"/>
        <v>#N/A</v>
      </c>
    </row>
    <row r="1428" spans="1:66">
      <c r="A1428" s="92"/>
      <c r="B1428" s="90"/>
      <c r="C1428" s="90"/>
      <c r="D1428" s="93"/>
      <c r="E1428" s="93"/>
      <c r="F1428" s="93"/>
      <c r="G1428" s="93"/>
      <c r="H1428" s="93"/>
      <c r="I1428" s="93"/>
      <c r="J1428" s="93"/>
      <c r="K1428" s="93"/>
      <c r="L1428" s="92"/>
      <c r="M1428" s="93"/>
      <c r="N1428" s="91">
        <f t="shared" si="448"/>
        <v>0</v>
      </c>
      <c r="O1428" s="91" t="str">
        <f t="shared" si="449"/>
        <v/>
      </c>
      <c r="P1428" s="91" t="str">
        <f t="shared" si="450"/>
        <v/>
      </c>
      <c r="Q1428" s="91" t="str">
        <f t="shared" si="451"/>
        <v>HDJ</v>
      </c>
      <c r="R1428" s="82"/>
      <c r="S1428" s="95">
        <f t="shared" si="452"/>
        <v>0</v>
      </c>
      <c r="T1428" s="95">
        <f t="shared" si="453"/>
        <v>0</v>
      </c>
      <c r="U1428" s="79" t="e">
        <f>VLOOKUP($S1428,'Grille de Tarif OQN'!$B$2:$S$3603,U$1,0)</f>
        <v>#N/A</v>
      </c>
      <c r="V1428" s="79" t="e">
        <f>VLOOKUP($S1428,'Grille de Tarif OQN'!$B$2:$S$3603,V$1,0)</f>
        <v>#N/A</v>
      </c>
      <c r="W1428" s="79" t="e">
        <f>VLOOKUP($S1428,'Grille de Tarif OQN'!$B$2:$S$3603,W$1,0)</f>
        <v>#N/A</v>
      </c>
      <c r="X1428" s="79" t="e">
        <f>VLOOKUP($S1428,'Grille de Tarif OQN'!$B$2:$S$3603,X$1,0)</f>
        <v>#N/A</v>
      </c>
      <c r="Y1428" s="79" t="e">
        <f>VLOOKUP($S1428,'Grille de Tarif OQN'!$B$2:$S$3603,Y$1,0)</f>
        <v>#N/A</v>
      </c>
      <c r="Z1428" s="79" t="e">
        <f>VLOOKUP($S1428,'Grille de Tarif OQN'!$B$2:$S$3603,Z$1,0)</f>
        <v>#N/A</v>
      </c>
      <c r="AA1428" s="79" t="e">
        <f>VLOOKUP($S1428,'Grille de Tarif OQN'!$B$2:$S$3603,AA$1,0)</f>
        <v>#N/A</v>
      </c>
      <c r="AB1428" s="79" t="e">
        <f>VLOOKUP($S1428,'Grille de Tarif OQN'!$B$2:$S$3603,AB$1,0)</f>
        <v>#N/A</v>
      </c>
      <c r="AC1428" s="79" t="e">
        <f>VLOOKUP($S1428,'Grille de Tarif OQN'!$B$2:$S$3603,AC$1,0)</f>
        <v>#N/A</v>
      </c>
      <c r="AD1428" s="79" t="e">
        <f>VLOOKUP($S1428,'Grille de Tarif OQN'!$B$2:$S$3603,AD$1,0)</f>
        <v>#N/A</v>
      </c>
      <c r="AE1428" s="79" t="e">
        <f>VLOOKUP($S1428,'Grille de Tarif OQN'!$B$2:$S$3603,AE$1,0)</f>
        <v>#N/A</v>
      </c>
      <c r="AF1428" s="79" t="e">
        <f>VLOOKUP($S1428,'Grille de Tarif OQN'!$B$2:$S$3603,AF$1,0)</f>
        <v>#N/A</v>
      </c>
      <c r="AG1428" s="79" t="e">
        <f>VLOOKUP($S1428,'Grille de Tarif OQN'!$B$2:$S$3603,AG$1,0)</f>
        <v>#N/A</v>
      </c>
      <c r="AH1428" s="79" t="e">
        <f>VLOOKUP($S1428,'Grille de Tarif OQN'!$B$2:$S$3603,AH$1,0)</f>
        <v>#N/A</v>
      </c>
      <c r="AI1428" s="79" t="e">
        <f>VLOOKUP($S1428,'Grille de Tarif OQN'!$B$2:$S$3603,AI$1,0)</f>
        <v>#N/A</v>
      </c>
      <c r="AJ1428" s="79" t="e">
        <f>VLOOKUP($S1428,'Grille de Tarif OQN'!$B$2:$S$3603,AJ$1,0)</f>
        <v>#N/A</v>
      </c>
      <c r="AK1428" s="81"/>
      <c r="AL1428" s="81"/>
      <c r="AM1428" s="81"/>
      <c r="AN1428" s="81"/>
      <c r="AO1428" s="81"/>
      <c r="AP1428" s="81"/>
      <c r="AQ1428" s="81"/>
      <c r="AR1428" s="81"/>
      <c r="AS1428" s="81"/>
      <c r="AT1428" s="81"/>
      <c r="AU1428" s="72"/>
      <c r="AV1428"/>
      <c r="AW1428"/>
      <c r="AX1428"/>
      <c r="AY1428"/>
      <c r="AZ1428" s="96">
        <f t="shared" si="454"/>
        <v>0</v>
      </c>
      <c r="BA1428" s="24" t="e">
        <f t="shared" si="455"/>
        <v>#N/A</v>
      </c>
      <c r="BB1428" s="24" t="e">
        <f t="shared" si="456"/>
        <v>#N/A</v>
      </c>
      <c r="BC1428" s="24" t="e">
        <f t="shared" si="457"/>
        <v>#N/A</v>
      </c>
      <c r="BD1428" s="24" t="e">
        <f t="shared" si="458"/>
        <v>#N/A</v>
      </c>
      <c r="BE1428"/>
      <c r="BF1428" t="e">
        <f t="shared" si="459"/>
        <v>#N/A</v>
      </c>
      <c r="BG1428" t="str">
        <f t="shared" si="460"/>
        <v>HDJ</v>
      </c>
      <c r="BH1428" s="20" t="e">
        <f t="shared" si="461"/>
        <v>#N/A</v>
      </c>
      <c r="BI1428" s="20" t="e">
        <f t="shared" si="462"/>
        <v>#N/A</v>
      </c>
      <c r="BJ1428" s="20" t="e">
        <f t="shared" si="463"/>
        <v>#N/A</v>
      </c>
      <c r="BK1428" s="20" t="e">
        <f t="shared" si="464"/>
        <v>#N/A</v>
      </c>
      <c r="BL1428" s="20" t="e">
        <f t="shared" si="465"/>
        <v>#N/A</v>
      </c>
      <c r="BM1428" s="20" t="e">
        <f t="shared" si="467"/>
        <v>#N/A</v>
      </c>
      <c r="BN1428" s="20" t="e">
        <f t="shared" si="466"/>
        <v>#N/A</v>
      </c>
    </row>
    <row r="1429" spans="1:66">
      <c r="A1429" s="92"/>
      <c r="B1429" s="90"/>
      <c r="C1429" s="90"/>
      <c r="D1429" s="93"/>
      <c r="E1429" s="93"/>
      <c r="F1429" s="93"/>
      <c r="G1429" s="93"/>
      <c r="H1429" s="93"/>
      <c r="I1429" s="93"/>
      <c r="J1429" s="93"/>
      <c r="K1429" s="93"/>
      <c r="L1429" s="92"/>
      <c r="M1429" s="93"/>
      <c r="N1429" s="91">
        <f t="shared" si="448"/>
        <v>0</v>
      </c>
      <c r="O1429" s="91" t="str">
        <f t="shared" si="449"/>
        <v/>
      </c>
      <c r="P1429" s="91" t="str">
        <f t="shared" si="450"/>
        <v/>
      </c>
      <c r="Q1429" s="91" t="str">
        <f t="shared" si="451"/>
        <v>HDJ</v>
      </c>
      <c r="R1429" s="82"/>
      <c r="S1429" s="95">
        <f t="shared" si="452"/>
        <v>0</v>
      </c>
      <c r="T1429" s="95">
        <f t="shared" si="453"/>
        <v>0</v>
      </c>
      <c r="U1429" s="79" t="e">
        <f>VLOOKUP($S1429,'Grille de Tarif OQN'!$B$2:$S$3603,U$1,0)</f>
        <v>#N/A</v>
      </c>
      <c r="V1429" s="79" t="e">
        <f>VLOOKUP($S1429,'Grille de Tarif OQN'!$B$2:$S$3603,V$1,0)</f>
        <v>#N/A</v>
      </c>
      <c r="W1429" s="79" t="e">
        <f>VLOOKUP($S1429,'Grille de Tarif OQN'!$B$2:$S$3603,W$1,0)</f>
        <v>#N/A</v>
      </c>
      <c r="X1429" s="79" t="e">
        <f>VLOOKUP($S1429,'Grille de Tarif OQN'!$B$2:$S$3603,X$1,0)</f>
        <v>#N/A</v>
      </c>
      <c r="Y1429" s="79" t="e">
        <f>VLOOKUP($S1429,'Grille de Tarif OQN'!$B$2:$S$3603,Y$1,0)</f>
        <v>#N/A</v>
      </c>
      <c r="Z1429" s="79" t="e">
        <f>VLOOKUP($S1429,'Grille de Tarif OQN'!$B$2:$S$3603,Z$1,0)</f>
        <v>#N/A</v>
      </c>
      <c r="AA1429" s="79" t="e">
        <f>VLOOKUP($S1429,'Grille de Tarif OQN'!$B$2:$S$3603,AA$1,0)</f>
        <v>#N/A</v>
      </c>
      <c r="AB1429" s="79" t="e">
        <f>VLOOKUP($S1429,'Grille de Tarif OQN'!$B$2:$S$3603,AB$1,0)</f>
        <v>#N/A</v>
      </c>
      <c r="AC1429" s="79" t="e">
        <f>VLOOKUP($S1429,'Grille de Tarif OQN'!$B$2:$S$3603,AC$1,0)</f>
        <v>#N/A</v>
      </c>
      <c r="AD1429" s="79" t="e">
        <f>VLOOKUP($S1429,'Grille de Tarif OQN'!$B$2:$S$3603,AD$1,0)</f>
        <v>#N/A</v>
      </c>
      <c r="AE1429" s="79" t="e">
        <f>VLOOKUP($S1429,'Grille de Tarif OQN'!$B$2:$S$3603,AE$1,0)</f>
        <v>#N/A</v>
      </c>
      <c r="AF1429" s="79" t="e">
        <f>VLOOKUP($S1429,'Grille de Tarif OQN'!$B$2:$S$3603,AF$1,0)</f>
        <v>#N/A</v>
      </c>
      <c r="AG1429" s="79" t="e">
        <f>VLOOKUP($S1429,'Grille de Tarif OQN'!$B$2:$S$3603,AG$1,0)</f>
        <v>#N/A</v>
      </c>
      <c r="AH1429" s="79" t="e">
        <f>VLOOKUP($S1429,'Grille de Tarif OQN'!$B$2:$S$3603,AH$1,0)</f>
        <v>#N/A</v>
      </c>
      <c r="AI1429" s="79" t="e">
        <f>VLOOKUP($S1429,'Grille de Tarif OQN'!$B$2:$S$3603,AI$1,0)</f>
        <v>#N/A</v>
      </c>
      <c r="AJ1429" s="79" t="e">
        <f>VLOOKUP($S1429,'Grille de Tarif OQN'!$B$2:$S$3603,AJ$1,0)</f>
        <v>#N/A</v>
      </c>
      <c r="AK1429" s="81"/>
      <c r="AL1429" s="81"/>
      <c r="AM1429" s="81"/>
      <c r="AN1429" s="81"/>
      <c r="AO1429" s="81"/>
      <c r="AP1429" s="81"/>
      <c r="AQ1429" s="81"/>
      <c r="AR1429" s="81"/>
      <c r="AS1429" s="81"/>
      <c r="AT1429" s="81"/>
      <c r="AU1429" s="72"/>
      <c r="AV1429"/>
      <c r="AW1429"/>
      <c r="AX1429"/>
      <c r="AY1429"/>
      <c r="AZ1429" s="96">
        <f t="shared" si="454"/>
        <v>0</v>
      </c>
      <c r="BA1429" s="24" t="e">
        <f t="shared" si="455"/>
        <v>#N/A</v>
      </c>
      <c r="BB1429" s="24" t="e">
        <f t="shared" si="456"/>
        <v>#N/A</v>
      </c>
      <c r="BC1429" s="24" t="e">
        <f t="shared" si="457"/>
        <v>#N/A</v>
      </c>
      <c r="BD1429" s="24" t="e">
        <f t="shared" si="458"/>
        <v>#N/A</v>
      </c>
      <c r="BE1429"/>
      <c r="BF1429" t="e">
        <f t="shared" si="459"/>
        <v>#N/A</v>
      </c>
      <c r="BG1429" t="str">
        <f t="shared" si="460"/>
        <v>HDJ</v>
      </c>
      <c r="BH1429" s="20" t="e">
        <f t="shared" si="461"/>
        <v>#N/A</v>
      </c>
      <c r="BI1429" s="20" t="e">
        <f t="shared" si="462"/>
        <v>#N/A</v>
      </c>
      <c r="BJ1429" s="20" t="e">
        <f t="shared" si="463"/>
        <v>#N/A</v>
      </c>
      <c r="BK1429" s="20" t="e">
        <f t="shared" si="464"/>
        <v>#N/A</v>
      </c>
      <c r="BL1429" s="20" t="e">
        <f t="shared" si="465"/>
        <v>#N/A</v>
      </c>
      <c r="BM1429" s="20" t="e">
        <f t="shared" si="467"/>
        <v>#N/A</v>
      </c>
      <c r="BN1429" s="20" t="e">
        <f t="shared" si="466"/>
        <v>#N/A</v>
      </c>
    </row>
    <row r="1430" spans="1:66">
      <c r="A1430" s="92"/>
      <c r="B1430" s="90"/>
      <c r="C1430" s="90"/>
      <c r="D1430" s="93"/>
      <c r="E1430" s="93"/>
      <c r="F1430" s="93"/>
      <c r="G1430" s="93"/>
      <c r="H1430" s="93"/>
      <c r="I1430" s="93"/>
      <c r="J1430" s="93"/>
      <c r="K1430" s="93"/>
      <c r="L1430" s="92"/>
      <c r="M1430" s="93"/>
      <c r="N1430" s="91">
        <f t="shared" si="448"/>
        <v>0</v>
      </c>
      <c r="O1430" s="91" t="str">
        <f t="shared" si="449"/>
        <v/>
      </c>
      <c r="P1430" s="91" t="str">
        <f t="shared" si="450"/>
        <v/>
      </c>
      <c r="Q1430" s="91" t="str">
        <f t="shared" si="451"/>
        <v>HDJ</v>
      </c>
      <c r="R1430" s="82"/>
      <c r="S1430" s="95">
        <f t="shared" si="452"/>
        <v>0</v>
      </c>
      <c r="T1430" s="95">
        <f t="shared" si="453"/>
        <v>0</v>
      </c>
      <c r="U1430" s="79" t="e">
        <f>VLOOKUP($S1430,'Grille de Tarif OQN'!$B$2:$S$3603,U$1,0)</f>
        <v>#N/A</v>
      </c>
      <c r="V1430" s="79" t="e">
        <f>VLOOKUP($S1430,'Grille de Tarif OQN'!$B$2:$S$3603,V$1,0)</f>
        <v>#N/A</v>
      </c>
      <c r="W1430" s="79" t="e">
        <f>VLOOKUP($S1430,'Grille de Tarif OQN'!$B$2:$S$3603,W$1,0)</f>
        <v>#N/A</v>
      </c>
      <c r="X1430" s="79" t="e">
        <f>VLOOKUP($S1430,'Grille de Tarif OQN'!$B$2:$S$3603,X$1,0)</f>
        <v>#N/A</v>
      </c>
      <c r="Y1430" s="79" t="e">
        <f>VLOOKUP($S1430,'Grille de Tarif OQN'!$B$2:$S$3603,Y$1,0)</f>
        <v>#N/A</v>
      </c>
      <c r="Z1430" s="79" t="e">
        <f>VLOOKUP($S1430,'Grille de Tarif OQN'!$B$2:$S$3603,Z$1,0)</f>
        <v>#N/A</v>
      </c>
      <c r="AA1430" s="79" t="e">
        <f>VLOOKUP($S1430,'Grille de Tarif OQN'!$B$2:$S$3603,AA$1,0)</f>
        <v>#N/A</v>
      </c>
      <c r="AB1430" s="79" t="e">
        <f>VLOOKUP($S1430,'Grille de Tarif OQN'!$B$2:$S$3603,AB$1,0)</f>
        <v>#N/A</v>
      </c>
      <c r="AC1430" s="79" t="e">
        <f>VLOOKUP($S1430,'Grille de Tarif OQN'!$B$2:$S$3603,AC$1,0)</f>
        <v>#N/A</v>
      </c>
      <c r="AD1430" s="79" t="e">
        <f>VLOOKUP($S1430,'Grille de Tarif OQN'!$B$2:$S$3603,AD$1,0)</f>
        <v>#N/A</v>
      </c>
      <c r="AE1430" s="79" t="e">
        <f>VLOOKUP($S1430,'Grille de Tarif OQN'!$B$2:$S$3603,AE$1,0)</f>
        <v>#N/A</v>
      </c>
      <c r="AF1430" s="79" t="e">
        <f>VLOOKUP($S1430,'Grille de Tarif OQN'!$B$2:$S$3603,AF$1,0)</f>
        <v>#N/A</v>
      </c>
      <c r="AG1430" s="79" t="e">
        <f>VLOOKUP($S1430,'Grille de Tarif OQN'!$B$2:$S$3603,AG$1,0)</f>
        <v>#N/A</v>
      </c>
      <c r="AH1430" s="79" t="e">
        <f>VLOOKUP($S1430,'Grille de Tarif OQN'!$B$2:$S$3603,AH$1,0)</f>
        <v>#N/A</v>
      </c>
      <c r="AI1430" s="79" t="e">
        <f>VLOOKUP($S1430,'Grille de Tarif OQN'!$B$2:$S$3603,AI$1,0)</f>
        <v>#N/A</v>
      </c>
      <c r="AJ1430" s="79" t="e">
        <f>VLOOKUP($S1430,'Grille de Tarif OQN'!$B$2:$S$3603,AJ$1,0)</f>
        <v>#N/A</v>
      </c>
      <c r="AK1430" s="81"/>
      <c r="AL1430" s="81"/>
      <c r="AM1430" s="81"/>
      <c r="AN1430" s="81"/>
      <c r="AO1430" s="81"/>
      <c r="AP1430" s="81"/>
      <c r="AQ1430" s="81"/>
      <c r="AR1430" s="81"/>
      <c r="AS1430" s="81"/>
      <c r="AT1430" s="81"/>
      <c r="AU1430" s="72"/>
      <c r="AV1430"/>
      <c r="AW1430"/>
      <c r="AX1430"/>
      <c r="AY1430"/>
      <c r="AZ1430" s="96">
        <f t="shared" si="454"/>
        <v>0</v>
      </c>
      <c r="BA1430" s="24" t="e">
        <f t="shared" si="455"/>
        <v>#N/A</v>
      </c>
      <c r="BB1430" s="24" t="e">
        <f t="shared" si="456"/>
        <v>#N/A</v>
      </c>
      <c r="BC1430" s="24" t="e">
        <f t="shared" si="457"/>
        <v>#N/A</v>
      </c>
      <c r="BD1430" s="24" t="e">
        <f t="shared" si="458"/>
        <v>#N/A</v>
      </c>
      <c r="BE1430"/>
      <c r="BF1430" t="e">
        <f t="shared" si="459"/>
        <v>#N/A</v>
      </c>
      <c r="BG1430" t="str">
        <f t="shared" si="460"/>
        <v>HDJ</v>
      </c>
      <c r="BH1430" s="20" t="e">
        <f t="shared" si="461"/>
        <v>#N/A</v>
      </c>
      <c r="BI1430" s="20" t="e">
        <f t="shared" si="462"/>
        <v>#N/A</v>
      </c>
      <c r="BJ1430" s="20" t="e">
        <f t="shared" si="463"/>
        <v>#N/A</v>
      </c>
      <c r="BK1430" s="20" t="e">
        <f t="shared" si="464"/>
        <v>#N/A</v>
      </c>
      <c r="BL1430" s="20" t="e">
        <f t="shared" si="465"/>
        <v>#N/A</v>
      </c>
      <c r="BM1430" s="20" t="e">
        <f t="shared" si="467"/>
        <v>#N/A</v>
      </c>
      <c r="BN1430" s="20" t="e">
        <f t="shared" si="466"/>
        <v>#N/A</v>
      </c>
    </row>
    <row r="1431" spans="1:66">
      <c r="A1431" s="92"/>
      <c r="B1431" s="90"/>
      <c r="C1431" s="90"/>
      <c r="D1431" s="93"/>
      <c r="E1431" s="93"/>
      <c r="F1431" s="93"/>
      <c r="G1431" s="93"/>
      <c r="H1431" s="93"/>
      <c r="I1431" s="93"/>
      <c r="J1431" s="93"/>
      <c r="K1431" s="93"/>
      <c r="L1431" s="92"/>
      <c r="M1431" s="93"/>
      <c r="N1431" s="91">
        <f t="shared" si="448"/>
        <v>0</v>
      </c>
      <c r="O1431" s="91" t="str">
        <f t="shared" si="449"/>
        <v/>
      </c>
      <c r="P1431" s="91" t="str">
        <f t="shared" si="450"/>
        <v/>
      </c>
      <c r="Q1431" s="91" t="str">
        <f t="shared" si="451"/>
        <v>HDJ</v>
      </c>
      <c r="R1431" s="82"/>
      <c r="S1431" s="95">
        <f t="shared" si="452"/>
        <v>0</v>
      </c>
      <c r="T1431" s="95">
        <f t="shared" si="453"/>
        <v>0</v>
      </c>
      <c r="U1431" s="79" t="e">
        <f>VLOOKUP($S1431,'Grille de Tarif OQN'!$B$2:$S$3603,U$1,0)</f>
        <v>#N/A</v>
      </c>
      <c r="V1431" s="79" t="e">
        <f>VLOOKUP($S1431,'Grille de Tarif OQN'!$B$2:$S$3603,V$1,0)</f>
        <v>#N/A</v>
      </c>
      <c r="W1431" s="79" t="e">
        <f>VLOOKUP($S1431,'Grille de Tarif OQN'!$B$2:$S$3603,W$1,0)</f>
        <v>#N/A</v>
      </c>
      <c r="X1431" s="79" t="e">
        <f>VLOOKUP($S1431,'Grille de Tarif OQN'!$B$2:$S$3603,X$1,0)</f>
        <v>#N/A</v>
      </c>
      <c r="Y1431" s="79" t="e">
        <f>VLOOKUP($S1431,'Grille de Tarif OQN'!$B$2:$S$3603,Y$1,0)</f>
        <v>#N/A</v>
      </c>
      <c r="Z1431" s="79" t="e">
        <f>VLOOKUP($S1431,'Grille de Tarif OQN'!$B$2:$S$3603,Z$1,0)</f>
        <v>#N/A</v>
      </c>
      <c r="AA1431" s="79" t="e">
        <f>VLOOKUP($S1431,'Grille de Tarif OQN'!$B$2:$S$3603,AA$1,0)</f>
        <v>#N/A</v>
      </c>
      <c r="AB1431" s="79" t="e">
        <f>VLOOKUP($S1431,'Grille de Tarif OQN'!$B$2:$S$3603,AB$1,0)</f>
        <v>#N/A</v>
      </c>
      <c r="AC1431" s="79" t="e">
        <f>VLOOKUP($S1431,'Grille de Tarif OQN'!$B$2:$S$3603,AC$1,0)</f>
        <v>#N/A</v>
      </c>
      <c r="AD1431" s="79" t="e">
        <f>VLOOKUP($S1431,'Grille de Tarif OQN'!$B$2:$S$3603,AD$1,0)</f>
        <v>#N/A</v>
      </c>
      <c r="AE1431" s="79" t="e">
        <f>VLOOKUP($S1431,'Grille de Tarif OQN'!$B$2:$S$3603,AE$1,0)</f>
        <v>#N/A</v>
      </c>
      <c r="AF1431" s="79" t="e">
        <f>VLOOKUP($S1431,'Grille de Tarif OQN'!$B$2:$S$3603,AF$1,0)</f>
        <v>#N/A</v>
      </c>
      <c r="AG1431" s="79" t="e">
        <f>VLOOKUP($S1431,'Grille de Tarif OQN'!$B$2:$S$3603,AG$1,0)</f>
        <v>#N/A</v>
      </c>
      <c r="AH1431" s="79" t="e">
        <f>VLOOKUP($S1431,'Grille de Tarif OQN'!$B$2:$S$3603,AH$1,0)</f>
        <v>#N/A</v>
      </c>
      <c r="AI1431" s="79" t="e">
        <f>VLOOKUP($S1431,'Grille de Tarif OQN'!$B$2:$S$3603,AI$1,0)</f>
        <v>#N/A</v>
      </c>
      <c r="AJ1431" s="79" t="e">
        <f>VLOOKUP($S1431,'Grille de Tarif OQN'!$B$2:$S$3603,AJ$1,0)</f>
        <v>#N/A</v>
      </c>
      <c r="AK1431" s="81"/>
      <c r="AL1431" s="81"/>
      <c r="AM1431" s="81"/>
      <c r="AN1431" s="81"/>
      <c r="AO1431" s="81"/>
      <c r="AP1431" s="81"/>
      <c r="AQ1431" s="81"/>
      <c r="AR1431" s="81"/>
      <c r="AS1431" s="81"/>
      <c r="AT1431" s="81"/>
      <c r="AU1431" s="72"/>
      <c r="AV1431"/>
      <c r="AW1431"/>
      <c r="AX1431"/>
      <c r="AY1431"/>
      <c r="AZ1431" s="96">
        <f t="shared" si="454"/>
        <v>0</v>
      </c>
      <c r="BA1431" s="24" t="e">
        <f t="shared" si="455"/>
        <v>#N/A</v>
      </c>
      <c r="BB1431" s="24" t="e">
        <f t="shared" si="456"/>
        <v>#N/A</v>
      </c>
      <c r="BC1431" s="24" t="e">
        <f t="shared" si="457"/>
        <v>#N/A</v>
      </c>
      <c r="BD1431" s="24" t="e">
        <f t="shared" si="458"/>
        <v>#N/A</v>
      </c>
      <c r="BE1431"/>
      <c r="BF1431" t="e">
        <f t="shared" si="459"/>
        <v>#N/A</v>
      </c>
      <c r="BG1431" t="str">
        <f t="shared" si="460"/>
        <v>HDJ</v>
      </c>
      <c r="BH1431" s="20" t="e">
        <f t="shared" si="461"/>
        <v>#N/A</v>
      </c>
      <c r="BI1431" s="20" t="e">
        <f t="shared" si="462"/>
        <v>#N/A</v>
      </c>
      <c r="BJ1431" s="20" t="e">
        <f t="shared" si="463"/>
        <v>#N/A</v>
      </c>
      <c r="BK1431" s="20" t="e">
        <f t="shared" si="464"/>
        <v>#N/A</v>
      </c>
      <c r="BL1431" s="20" t="e">
        <f t="shared" si="465"/>
        <v>#N/A</v>
      </c>
      <c r="BM1431" s="20" t="e">
        <f t="shared" si="467"/>
        <v>#N/A</v>
      </c>
      <c r="BN1431" s="20" t="e">
        <f t="shared" si="466"/>
        <v>#N/A</v>
      </c>
    </row>
    <row r="1432" spans="1:66">
      <c r="A1432" s="92"/>
      <c r="B1432" s="90"/>
      <c r="C1432" s="90"/>
      <c r="D1432" s="93"/>
      <c r="E1432" s="93"/>
      <c r="F1432" s="93"/>
      <c r="G1432" s="93"/>
      <c r="H1432" s="93"/>
      <c r="I1432" s="93"/>
      <c r="J1432" s="93"/>
      <c r="K1432" s="93"/>
      <c r="L1432" s="92"/>
      <c r="M1432" s="93"/>
      <c r="N1432" s="91">
        <f t="shared" si="448"/>
        <v>0</v>
      </c>
      <c r="O1432" s="91" t="str">
        <f t="shared" si="449"/>
        <v/>
      </c>
      <c r="P1432" s="91" t="str">
        <f t="shared" si="450"/>
        <v/>
      </c>
      <c r="Q1432" s="91" t="str">
        <f t="shared" si="451"/>
        <v>HDJ</v>
      </c>
      <c r="R1432" s="82"/>
      <c r="S1432" s="95">
        <f t="shared" si="452"/>
        <v>0</v>
      </c>
      <c r="T1432" s="95">
        <f t="shared" si="453"/>
        <v>0</v>
      </c>
      <c r="U1432" s="79" t="e">
        <f>VLOOKUP($S1432,'Grille de Tarif OQN'!$B$2:$S$3603,U$1,0)</f>
        <v>#N/A</v>
      </c>
      <c r="V1432" s="79" t="e">
        <f>VLOOKUP($S1432,'Grille de Tarif OQN'!$B$2:$S$3603,V$1,0)</f>
        <v>#N/A</v>
      </c>
      <c r="W1432" s="79" t="e">
        <f>VLOOKUP($S1432,'Grille de Tarif OQN'!$B$2:$S$3603,W$1,0)</f>
        <v>#N/A</v>
      </c>
      <c r="X1432" s="79" t="e">
        <f>VLOOKUP($S1432,'Grille de Tarif OQN'!$B$2:$S$3603,X$1,0)</f>
        <v>#N/A</v>
      </c>
      <c r="Y1432" s="79" t="e">
        <f>VLOOKUP($S1432,'Grille de Tarif OQN'!$B$2:$S$3603,Y$1,0)</f>
        <v>#N/A</v>
      </c>
      <c r="Z1432" s="79" t="e">
        <f>VLOOKUP($S1432,'Grille de Tarif OQN'!$B$2:$S$3603,Z$1,0)</f>
        <v>#N/A</v>
      </c>
      <c r="AA1432" s="79" t="e">
        <f>VLOOKUP($S1432,'Grille de Tarif OQN'!$B$2:$S$3603,AA$1,0)</f>
        <v>#N/A</v>
      </c>
      <c r="AB1432" s="79" t="e">
        <f>VLOOKUP($S1432,'Grille de Tarif OQN'!$B$2:$S$3603,AB$1,0)</f>
        <v>#N/A</v>
      </c>
      <c r="AC1432" s="79" t="e">
        <f>VLOOKUP($S1432,'Grille de Tarif OQN'!$B$2:$S$3603,AC$1,0)</f>
        <v>#N/A</v>
      </c>
      <c r="AD1432" s="79" t="e">
        <f>VLOOKUP($S1432,'Grille de Tarif OQN'!$B$2:$S$3603,AD$1,0)</f>
        <v>#N/A</v>
      </c>
      <c r="AE1432" s="79" t="e">
        <f>VLOOKUP($S1432,'Grille de Tarif OQN'!$B$2:$S$3603,AE$1,0)</f>
        <v>#N/A</v>
      </c>
      <c r="AF1432" s="79" t="e">
        <f>VLOOKUP($S1432,'Grille de Tarif OQN'!$B$2:$S$3603,AF$1,0)</f>
        <v>#N/A</v>
      </c>
      <c r="AG1432" s="79" t="e">
        <f>VLOOKUP($S1432,'Grille de Tarif OQN'!$B$2:$S$3603,AG$1,0)</f>
        <v>#N/A</v>
      </c>
      <c r="AH1432" s="79" t="e">
        <f>VLOOKUP($S1432,'Grille de Tarif OQN'!$B$2:$S$3603,AH$1,0)</f>
        <v>#N/A</v>
      </c>
      <c r="AI1432" s="79" t="e">
        <f>VLOOKUP($S1432,'Grille de Tarif OQN'!$B$2:$S$3603,AI$1,0)</f>
        <v>#N/A</v>
      </c>
      <c r="AJ1432" s="79" t="e">
        <f>VLOOKUP($S1432,'Grille de Tarif OQN'!$B$2:$S$3603,AJ$1,0)</f>
        <v>#N/A</v>
      </c>
      <c r="AK1432" s="81"/>
      <c r="AL1432" s="81"/>
      <c r="AM1432" s="81"/>
      <c r="AN1432" s="81"/>
      <c r="AO1432" s="81"/>
      <c r="AP1432" s="81"/>
      <c r="AQ1432" s="81"/>
      <c r="AR1432" s="81"/>
      <c r="AS1432" s="81"/>
      <c r="AT1432" s="81"/>
      <c r="AU1432" s="72"/>
      <c r="AV1432"/>
      <c r="AW1432"/>
      <c r="AX1432"/>
      <c r="AY1432"/>
      <c r="AZ1432" s="96">
        <f t="shared" si="454"/>
        <v>0</v>
      </c>
      <c r="BA1432" s="24" t="e">
        <f t="shared" si="455"/>
        <v>#N/A</v>
      </c>
      <c r="BB1432" s="24" t="e">
        <f t="shared" si="456"/>
        <v>#N/A</v>
      </c>
      <c r="BC1432" s="24" t="e">
        <f t="shared" si="457"/>
        <v>#N/A</v>
      </c>
      <c r="BD1432" s="24" t="e">
        <f t="shared" si="458"/>
        <v>#N/A</v>
      </c>
      <c r="BE1432"/>
      <c r="BF1432" t="e">
        <f t="shared" si="459"/>
        <v>#N/A</v>
      </c>
      <c r="BG1432" t="str">
        <f t="shared" si="460"/>
        <v>HDJ</v>
      </c>
      <c r="BH1432" s="20" t="e">
        <f t="shared" si="461"/>
        <v>#N/A</v>
      </c>
      <c r="BI1432" s="20" t="e">
        <f t="shared" si="462"/>
        <v>#N/A</v>
      </c>
      <c r="BJ1432" s="20" t="e">
        <f t="shared" si="463"/>
        <v>#N/A</v>
      </c>
      <c r="BK1432" s="20" t="e">
        <f t="shared" si="464"/>
        <v>#N/A</v>
      </c>
      <c r="BL1432" s="20" t="e">
        <f t="shared" si="465"/>
        <v>#N/A</v>
      </c>
      <c r="BM1432" s="20" t="e">
        <f t="shared" si="467"/>
        <v>#N/A</v>
      </c>
      <c r="BN1432" s="20" t="e">
        <f t="shared" si="466"/>
        <v>#N/A</v>
      </c>
    </row>
    <row r="1433" spans="1:66">
      <c r="A1433" s="92"/>
      <c r="B1433" s="90"/>
      <c r="C1433" s="90"/>
      <c r="D1433" s="93"/>
      <c r="E1433" s="93"/>
      <c r="F1433" s="93"/>
      <c r="G1433" s="93"/>
      <c r="H1433" s="93"/>
      <c r="I1433" s="93"/>
      <c r="J1433" s="93"/>
      <c r="K1433" s="93"/>
      <c r="L1433" s="92"/>
      <c r="M1433" s="93"/>
      <c r="N1433" s="91">
        <f t="shared" si="448"/>
        <v>0</v>
      </c>
      <c r="O1433" s="91" t="str">
        <f t="shared" si="449"/>
        <v/>
      </c>
      <c r="P1433" s="91" t="str">
        <f t="shared" si="450"/>
        <v/>
      </c>
      <c r="Q1433" s="91" t="str">
        <f t="shared" si="451"/>
        <v>HDJ</v>
      </c>
      <c r="R1433" s="82"/>
      <c r="S1433" s="95">
        <f t="shared" si="452"/>
        <v>0</v>
      </c>
      <c r="T1433" s="95">
        <f t="shared" si="453"/>
        <v>0</v>
      </c>
      <c r="U1433" s="79" t="e">
        <f>VLOOKUP($S1433,'Grille de Tarif OQN'!$B$2:$S$3603,U$1,0)</f>
        <v>#N/A</v>
      </c>
      <c r="V1433" s="79" t="e">
        <f>VLOOKUP($S1433,'Grille de Tarif OQN'!$B$2:$S$3603,V$1,0)</f>
        <v>#N/A</v>
      </c>
      <c r="W1433" s="79" t="e">
        <f>VLOOKUP($S1433,'Grille de Tarif OQN'!$B$2:$S$3603,W$1,0)</f>
        <v>#N/A</v>
      </c>
      <c r="X1433" s="79" t="e">
        <f>VLOOKUP($S1433,'Grille de Tarif OQN'!$B$2:$S$3603,X$1,0)</f>
        <v>#N/A</v>
      </c>
      <c r="Y1433" s="79" t="e">
        <f>VLOOKUP($S1433,'Grille de Tarif OQN'!$B$2:$S$3603,Y$1,0)</f>
        <v>#N/A</v>
      </c>
      <c r="Z1433" s="79" t="e">
        <f>VLOOKUP($S1433,'Grille de Tarif OQN'!$B$2:$S$3603,Z$1,0)</f>
        <v>#N/A</v>
      </c>
      <c r="AA1433" s="79" t="e">
        <f>VLOOKUP($S1433,'Grille de Tarif OQN'!$B$2:$S$3603,AA$1,0)</f>
        <v>#N/A</v>
      </c>
      <c r="AB1433" s="79" t="e">
        <f>VLOOKUP($S1433,'Grille de Tarif OQN'!$B$2:$S$3603,AB$1,0)</f>
        <v>#N/A</v>
      </c>
      <c r="AC1433" s="79" t="e">
        <f>VLOOKUP($S1433,'Grille de Tarif OQN'!$B$2:$S$3603,AC$1,0)</f>
        <v>#N/A</v>
      </c>
      <c r="AD1433" s="79" t="e">
        <f>VLOOKUP($S1433,'Grille de Tarif OQN'!$B$2:$S$3603,AD$1,0)</f>
        <v>#N/A</v>
      </c>
      <c r="AE1433" s="79" t="e">
        <f>VLOOKUP($S1433,'Grille de Tarif OQN'!$B$2:$S$3603,AE$1,0)</f>
        <v>#N/A</v>
      </c>
      <c r="AF1433" s="79" t="e">
        <f>VLOOKUP($S1433,'Grille de Tarif OQN'!$B$2:$S$3603,AF$1,0)</f>
        <v>#N/A</v>
      </c>
      <c r="AG1433" s="79" t="e">
        <f>VLOOKUP($S1433,'Grille de Tarif OQN'!$B$2:$S$3603,AG$1,0)</f>
        <v>#N/A</v>
      </c>
      <c r="AH1433" s="79" t="e">
        <f>VLOOKUP($S1433,'Grille de Tarif OQN'!$B$2:$S$3603,AH$1,0)</f>
        <v>#N/A</v>
      </c>
      <c r="AI1433" s="79" t="e">
        <f>VLOOKUP($S1433,'Grille de Tarif OQN'!$B$2:$S$3603,AI$1,0)</f>
        <v>#N/A</v>
      </c>
      <c r="AJ1433" s="79" t="e">
        <f>VLOOKUP($S1433,'Grille de Tarif OQN'!$B$2:$S$3603,AJ$1,0)</f>
        <v>#N/A</v>
      </c>
      <c r="AK1433" s="81"/>
      <c r="AL1433" s="81"/>
      <c r="AM1433" s="81"/>
      <c r="AN1433" s="81"/>
      <c r="AO1433" s="81"/>
      <c r="AP1433" s="81"/>
      <c r="AQ1433" s="81"/>
      <c r="AR1433" s="81"/>
      <c r="AS1433" s="81"/>
      <c r="AT1433" s="81"/>
      <c r="AU1433" s="72"/>
      <c r="AV1433"/>
      <c r="AW1433"/>
      <c r="AX1433"/>
      <c r="AY1433"/>
      <c r="AZ1433" s="96">
        <f t="shared" si="454"/>
        <v>0</v>
      </c>
      <c r="BA1433" s="24" t="e">
        <f t="shared" si="455"/>
        <v>#N/A</v>
      </c>
      <c r="BB1433" s="24" t="e">
        <f t="shared" si="456"/>
        <v>#N/A</v>
      </c>
      <c r="BC1433" s="24" t="e">
        <f t="shared" si="457"/>
        <v>#N/A</v>
      </c>
      <c r="BD1433" s="24" t="e">
        <f t="shared" si="458"/>
        <v>#N/A</v>
      </c>
      <c r="BE1433"/>
      <c r="BF1433" t="e">
        <f t="shared" si="459"/>
        <v>#N/A</v>
      </c>
      <c r="BG1433" t="str">
        <f t="shared" si="460"/>
        <v>HDJ</v>
      </c>
      <c r="BH1433" s="20" t="e">
        <f t="shared" si="461"/>
        <v>#N/A</v>
      </c>
      <c r="BI1433" s="20" t="e">
        <f t="shared" si="462"/>
        <v>#N/A</v>
      </c>
      <c r="BJ1433" s="20" t="e">
        <f t="shared" si="463"/>
        <v>#N/A</v>
      </c>
      <c r="BK1433" s="20" t="e">
        <f t="shared" si="464"/>
        <v>#N/A</v>
      </c>
      <c r="BL1433" s="20" t="e">
        <f t="shared" si="465"/>
        <v>#N/A</v>
      </c>
      <c r="BM1433" s="20" t="e">
        <f t="shared" si="467"/>
        <v>#N/A</v>
      </c>
      <c r="BN1433" s="20" t="e">
        <f t="shared" si="466"/>
        <v>#N/A</v>
      </c>
    </row>
    <row r="1434" spans="1:66">
      <c r="A1434" s="92"/>
      <c r="B1434" s="90"/>
      <c r="C1434" s="90"/>
      <c r="D1434" s="93"/>
      <c r="E1434" s="93"/>
      <c r="F1434" s="93"/>
      <c r="G1434" s="93"/>
      <c r="H1434" s="93"/>
      <c r="I1434" s="93"/>
      <c r="J1434" s="93"/>
      <c r="K1434" s="93"/>
      <c r="L1434" s="92"/>
      <c r="M1434" s="93"/>
      <c r="N1434" s="91">
        <f t="shared" si="448"/>
        <v>0</v>
      </c>
      <c r="O1434" s="91" t="str">
        <f t="shared" si="449"/>
        <v/>
      </c>
      <c r="P1434" s="91" t="str">
        <f t="shared" si="450"/>
        <v/>
      </c>
      <c r="Q1434" s="91" t="str">
        <f t="shared" si="451"/>
        <v>HDJ</v>
      </c>
      <c r="R1434" s="82"/>
      <c r="S1434" s="95">
        <f t="shared" si="452"/>
        <v>0</v>
      </c>
      <c r="T1434" s="95">
        <f t="shared" si="453"/>
        <v>0</v>
      </c>
      <c r="U1434" s="79" t="e">
        <f>VLOOKUP($S1434,'Grille de Tarif OQN'!$B$2:$S$3603,U$1,0)</f>
        <v>#N/A</v>
      </c>
      <c r="V1434" s="79" t="e">
        <f>VLOOKUP($S1434,'Grille de Tarif OQN'!$B$2:$S$3603,V$1,0)</f>
        <v>#N/A</v>
      </c>
      <c r="W1434" s="79" t="e">
        <f>VLOOKUP($S1434,'Grille de Tarif OQN'!$B$2:$S$3603,W$1,0)</f>
        <v>#N/A</v>
      </c>
      <c r="X1434" s="79" t="e">
        <f>VLOOKUP($S1434,'Grille de Tarif OQN'!$B$2:$S$3603,X$1,0)</f>
        <v>#N/A</v>
      </c>
      <c r="Y1434" s="79" t="e">
        <f>VLOOKUP($S1434,'Grille de Tarif OQN'!$B$2:$S$3603,Y$1,0)</f>
        <v>#N/A</v>
      </c>
      <c r="Z1434" s="79" t="e">
        <f>VLOOKUP($S1434,'Grille de Tarif OQN'!$B$2:$S$3603,Z$1,0)</f>
        <v>#N/A</v>
      </c>
      <c r="AA1434" s="79" t="e">
        <f>VLOOKUP($S1434,'Grille de Tarif OQN'!$B$2:$S$3603,AA$1,0)</f>
        <v>#N/A</v>
      </c>
      <c r="AB1434" s="79" t="e">
        <f>VLOOKUP($S1434,'Grille de Tarif OQN'!$B$2:$S$3603,AB$1,0)</f>
        <v>#N/A</v>
      </c>
      <c r="AC1434" s="79" t="e">
        <f>VLOOKUP($S1434,'Grille de Tarif OQN'!$B$2:$S$3603,AC$1,0)</f>
        <v>#N/A</v>
      </c>
      <c r="AD1434" s="79" t="e">
        <f>VLOOKUP($S1434,'Grille de Tarif OQN'!$B$2:$S$3603,AD$1,0)</f>
        <v>#N/A</v>
      </c>
      <c r="AE1434" s="79" t="e">
        <f>VLOOKUP($S1434,'Grille de Tarif OQN'!$B$2:$S$3603,AE$1,0)</f>
        <v>#N/A</v>
      </c>
      <c r="AF1434" s="79" t="e">
        <f>VLOOKUP($S1434,'Grille de Tarif OQN'!$B$2:$S$3603,AF$1,0)</f>
        <v>#N/A</v>
      </c>
      <c r="AG1434" s="79" t="e">
        <f>VLOOKUP($S1434,'Grille de Tarif OQN'!$B$2:$S$3603,AG$1,0)</f>
        <v>#N/A</v>
      </c>
      <c r="AH1434" s="79" t="e">
        <f>VLOOKUP($S1434,'Grille de Tarif OQN'!$B$2:$S$3603,AH$1,0)</f>
        <v>#N/A</v>
      </c>
      <c r="AI1434" s="79" t="e">
        <f>VLOOKUP($S1434,'Grille de Tarif OQN'!$B$2:$S$3603,AI$1,0)</f>
        <v>#N/A</v>
      </c>
      <c r="AJ1434" s="79" t="e">
        <f>VLOOKUP($S1434,'Grille de Tarif OQN'!$B$2:$S$3603,AJ$1,0)</f>
        <v>#N/A</v>
      </c>
      <c r="AK1434" s="81"/>
      <c r="AL1434" s="81"/>
      <c r="AM1434" s="81"/>
      <c r="AN1434" s="81"/>
      <c r="AO1434" s="81"/>
      <c r="AP1434" s="81"/>
      <c r="AQ1434" s="81"/>
      <c r="AR1434" s="81"/>
      <c r="AS1434" s="81"/>
      <c r="AT1434" s="81"/>
      <c r="AU1434" s="72"/>
      <c r="AV1434"/>
      <c r="AW1434"/>
      <c r="AX1434"/>
      <c r="AY1434"/>
      <c r="AZ1434" s="96">
        <f t="shared" si="454"/>
        <v>0</v>
      </c>
      <c r="BA1434" s="24" t="e">
        <f t="shared" si="455"/>
        <v>#N/A</v>
      </c>
      <c r="BB1434" s="24" t="e">
        <f t="shared" si="456"/>
        <v>#N/A</v>
      </c>
      <c r="BC1434" s="24" t="e">
        <f t="shared" si="457"/>
        <v>#N/A</v>
      </c>
      <c r="BD1434" s="24" t="e">
        <f t="shared" si="458"/>
        <v>#N/A</v>
      </c>
      <c r="BE1434"/>
      <c r="BF1434" t="e">
        <f t="shared" si="459"/>
        <v>#N/A</v>
      </c>
      <c r="BG1434" t="str">
        <f t="shared" si="460"/>
        <v>HDJ</v>
      </c>
      <c r="BH1434" s="20" t="e">
        <f t="shared" si="461"/>
        <v>#N/A</v>
      </c>
      <c r="BI1434" s="20" t="e">
        <f t="shared" si="462"/>
        <v>#N/A</v>
      </c>
      <c r="BJ1434" s="20" t="e">
        <f t="shared" si="463"/>
        <v>#N/A</v>
      </c>
      <c r="BK1434" s="20" t="e">
        <f t="shared" si="464"/>
        <v>#N/A</v>
      </c>
      <c r="BL1434" s="20" t="e">
        <f t="shared" si="465"/>
        <v>#N/A</v>
      </c>
      <c r="BM1434" s="20" t="e">
        <f t="shared" si="467"/>
        <v>#N/A</v>
      </c>
      <c r="BN1434" s="20" t="e">
        <f t="shared" si="466"/>
        <v>#N/A</v>
      </c>
    </row>
    <row r="1435" spans="1:66">
      <c r="A1435" s="92"/>
      <c r="B1435" s="90"/>
      <c r="C1435" s="90"/>
      <c r="D1435" s="93"/>
      <c r="E1435" s="93"/>
      <c r="F1435" s="93"/>
      <c r="G1435" s="93"/>
      <c r="H1435" s="93"/>
      <c r="I1435" s="93"/>
      <c r="J1435" s="93"/>
      <c r="K1435" s="93"/>
      <c r="L1435" s="92"/>
      <c r="M1435" s="93"/>
      <c r="N1435" s="91">
        <f t="shared" si="448"/>
        <v>0</v>
      </c>
      <c r="O1435" s="91" t="str">
        <f t="shared" si="449"/>
        <v/>
      </c>
      <c r="P1435" s="91" t="str">
        <f t="shared" si="450"/>
        <v/>
      </c>
      <c r="Q1435" s="91" t="str">
        <f t="shared" si="451"/>
        <v>HDJ</v>
      </c>
      <c r="R1435" s="82"/>
      <c r="S1435" s="95">
        <f t="shared" si="452"/>
        <v>0</v>
      </c>
      <c r="T1435" s="95">
        <f t="shared" si="453"/>
        <v>0</v>
      </c>
      <c r="U1435" s="79" t="e">
        <f>VLOOKUP($S1435,'Grille de Tarif OQN'!$B$2:$S$3603,U$1,0)</f>
        <v>#N/A</v>
      </c>
      <c r="V1435" s="79" t="e">
        <f>VLOOKUP($S1435,'Grille de Tarif OQN'!$B$2:$S$3603,V$1,0)</f>
        <v>#N/A</v>
      </c>
      <c r="W1435" s="79" t="e">
        <f>VLOOKUP($S1435,'Grille de Tarif OQN'!$B$2:$S$3603,W$1,0)</f>
        <v>#N/A</v>
      </c>
      <c r="X1435" s="79" t="e">
        <f>VLOOKUP($S1435,'Grille de Tarif OQN'!$B$2:$S$3603,X$1,0)</f>
        <v>#N/A</v>
      </c>
      <c r="Y1435" s="79" t="e">
        <f>VLOOKUP($S1435,'Grille de Tarif OQN'!$B$2:$S$3603,Y$1,0)</f>
        <v>#N/A</v>
      </c>
      <c r="Z1435" s="79" t="e">
        <f>VLOOKUP($S1435,'Grille de Tarif OQN'!$B$2:$S$3603,Z$1,0)</f>
        <v>#N/A</v>
      </c>
      <c r="AA1435" s="79" t="e">
        <f>VLOOKUP($S1435,'Grille de Tarif OQN'!$B$2:$S$3603,AA$1,0)</f>
        <v>#N/A</v>
      </c>
      <c r="AB1435" s="79" t="e">
        <f>VLOOKUP($S1435,'Grille de Tarif OQN'!$B$2:$S$3603,AB$1,0)</f>
        <v>#N/A</v>
      </c>
      <c r="AC1435" s="79" t="e">
        <f>VLOOKUP($S1435,'Grille de Tarif OQN'!$B$2:$S$3603,AC$1,0)</f>
        <v>#N/A</v>
      </c>
      <c r="AD1435" s="79" t="e">
        <f>VLOOKUP($S1435,'Grille de Tarif OQN'!$B$2:$S$3603,AD$1,0)</f>
        <v>#N/A</v>
      </c>
      <c r="AE1435" s="79" t="e">
        <f>VLOOKUP($S1435,'Grille de Tarif OQN'!$B$2:$S$3603,AE$1,0)</f>
        <v>#N/A</v>
      </c>
      <c r="AF1435" s="79" t="e">
        <f>VLOOKUP($S1435,'Grille de Tarif OQN'!$B$2:$S$3603,AF$1,0)</f>
        <v>#N/A</v>
      </c>
      <c r="AG1435" s="79" t="e">
        <f>VLOOKUP($S1435,'Grille de Tarif OQN'!$B$2:$S$3603,AG$1,0)</f>
        <v>#N/A</v>
      </c>
      <c r="AH1435" s="79" t="e">
        <f>VLOOKUP($S1435,'Grille de Tarif OQN'!$B$2:$S$3603,AH$1,0)</f>
        <v>#N/A</v>
      </c>
      <c r="AI1435" s="79" t="e">
        <f>VLOOKUP($S1435,'Grille de Tarif OQN'!$B$2:$S$3603,AI$1,0)</f>
        <v>#N/A</v>
      </c>
      <c r="AJ1435" s="79" t="e">
        <f>VLOOKUP($S1435,'Grille de Tarif OQN'!$B$2:$S$3603,AJ$1,0)</f>
        <v>#N/A</v>
      </c>
      <c r="AK1435" s="81"/>
      <c r="AL1435" s="81"/>
      <c r="AM1435" s="81"/>
      <c r="AN1435" s="81"/>
      <c r="AO1435" s="81"/>
      <c r="AP1435" s="81"/>
      <c r="AQ1435" s="81"/>
      <c r="AR1435" s="81"/>
      <c r="AS1435" s="81"/>
      <c r="AT1435" s="81"/>
      <c r="AU1435" s="72"/>
      <c r="AV1435"/>
      <c r="AW1435"/>
      <c r="AX1435"/>
      <c r="AY1435"/>
      <c r="AZ1435" s="96">
        <f t="shared" si="454"/>
        <v>0</v>
      </c>
      <c r="BA1435" s="24" t="e">
        <f t="shared" si="455"/>
        <v>#N/A</v>
      </c>
      <c r="BB1435" s="24" t="e">
        <f t="shared" si="456"/>
        <v>#N/A</v>
      </c>
      <c r="BC1435" s="24" t="e">
        <f t="shared" si="457"/>
        <v>#N/A</v>
      </c>
      <c r="BD1435" s="24" t="e">
        <f t="shared" si="458"/>
        <v>#N/A</v>
      </c>
      <c r="BE1435"/>
      <c r="BF1435" t="e">
        <f t="shared" si="459"/>
        <v>#N/A</v>
      </c>
      <c r="BG1435" t="str">
        <f t="shared" si="460"/>
        <v>HDJ</v>
      </c>
      <c r="BH1435" s="20" t="e">
        <f t="shared" si="461"/>
        <v>#N/A</v>
      </c>
      <c r="BI1435" s="20" t="e">
        <f t="shared" si="462"/>
        <v>#N/A</v>
      </c>
      <c r="BJ1435" s="20" t="e">
        <f t="shared" si="463"/>
        <v>#N/A</v>
      </c>
      <c r="BK1435" s="20" t="e">
        <f t="shared" si="464"/>
        <v>#N/A</v>
      </c>
      <c r="BL1435" s="20" t="e">
        <f t="shared" si="465"/>
        <v>#N/A</v>
      </c>
      <c r="BM1435" s="20" t="e">
        <f t="shared" si="467"/>
        <v>#N/A</v>
      </c>
      <c r="BN1435" s="20" t="e">
        <f t="shared" si="466"/>
        <v>#N/A</v>
      </c>
    </row>
    <row r="1436" spans="1:66">
      <c r="A1436" s="92"/>
      <c r="B1436" s="90"/>
      <c r="C1436" s="90"/>
      <c r="D1436" s="93"/>
      <c r="E1436" s="93"/>
      <c r="F1436" s="93"/>
      <c r="G1436" s="93"/>
      <c r="H1436" s="93"/>
      <c r="I1436" s="93"/>
      <c r="J1436" s="93"/>
      <c r="K1436" s="93"/>
      <c r="L1436" s="92"/>
      <c r="M1436" s="93"/>
      <c r="N1436" s="91">
        <f t="shared" si="448"/>
        <v>0</v>
      </c>
      <c r="O1436" s="91" t="str">
        <f t="shared" si="449"/>
        <v/>
      </c>
      <c r="P1436" s="91" t="str">
        <f t="shared" si="450"/>
        <v/>
      </c>
      <c r="Q1436" s="91" t="str">
        <f t="shared" si="451"/>
        <v>HDJ</v>
      </c>
      <c r="R1436" s="82"/>
      <c r="S1436" s="95">
        <f t="shared" si="452"/>
        <v>0</v>
      </c>
      <c r="T1436" s="95">
        <f t="shared" si="453"/>
        <v>0</v>
      </c>
      <c r="U1436" s="79" t="e">
        <f>VLOOKUP($S1436,'Grille de Tarif OQN'!$B$2:$S$3603,U$1,0)</f>
        <v>#N/A</v>
      </c>
      <c r="V1436" s="79" t="e">
        <f>VLOOKUP($S1436,'Grille de Tarif OQN'!$B$2:$S$3603,V$1,0)</f>
        <v>#N/A</v>
      </c>
      <c r="W1436" s="79" t="e">
        <f>VLOOKUP($S1436,'Grille de Tarif OQN'!$B$2:$S$3603,W$1,0)</f>
        <v>#N/A</v>
      </c>
      <c r="X1436" s="79" t="e">
        <f>VLOOKUP($S1436,'Grille de Tarif OQN'!$B$2:$S$3603,X$1,0)</f>
        <v>#N/A</v>
      </c>
      <c r="Y1436" s="79" t="e">
        <f>VLOOKUP($S1436,'Grille de Tarif OQN'!$B$2:$S$3603,Y$1,0)</f>
        <v>#N/A</v>
      </c>
      <c r="Z1436" s="79" t="e">
        <f>VLOOKUP($S1436,'Grille de Tarif OQN'!$B$2:$S$3603,Z$1,0)</f>
        <v>#N/A</v>
      </c>
      <c r="AA1436" s="79" t="e">
        <f>VLOOKUP($S1436,'Grille de Tarif OQN'!$B$2:$S$3603,AA$1,0)</f>
        <v>#N/A</v>
      </c>
      <c r="AB1436" s="79" t="e">
        <f>VLOOKUP($S1436,'Grille de Tarif OQN'!$B$2:$S$3603,AB$1,0)</f>
        <v>#N/A</v>
      </c>
      <c r="AC1436" s="79" t="e">
        <f>VLOOKUP($S1436,'Grille de Tarif OQN'!$B$2:$S$3603,AC$1,0)</f>
        <v>#N/A</v>
      </c>
      <c r="AD1436" s="79" t="e">
        <f>VLOOKUP($S1436,'Grille de Tarif OQN'!$B$2:$S$3603,AD$1,0)</f>
        <v>#N/A</v>
      </c>
      <c r="AE1436" s="79" t="e">
        <f>VLOOKUP($S1436,'Grille de Tarif OQN'!$B$2:$S$3603,AE$1,0)</f>
        <v>#N/A</v>
      </c>
      <c r="AF1436" s="79" t="e">
        <f>VLOOKUP($S1436,'Grille de Tarif OQN'!$B$2:$S$3603,AF$1,0)</f>
        <v>#N/A</v>
      </c>
      <c r="AG1436" s="79" t="e">
        <f>VLOOKUP($S1436,'Grille de Tarif OQN'!$B$2:$S$3603,AG$1,0)</f>
        <v>#N/A</v>
      </c>
      <c r="AH1436" s="79" t="e">
        <f>VLOOKUP($S1436,'Grille de Tarif OQN'!$B$2:$S$3603,AH$1,0)</f>
        <v>#N/A</v>
      </c>
      <c r="AI1436" s="79" t="e">
        <f>VLOOKUP($S1436,'Grille de Tarif OQN'!$B$2:$S$3603,AI$1,0)</f>
        <v>#N/A</v>
      </c>
      <c r="AJ1436" s="79" t="e">
        <f>VLOOKUP($S1436,'Grille de Tarif OQN'!$B$2:$S$3603,AJ$1,0)</f>
        <v>#N/A</v>
      </c>
      <c r="AK1436" s="81"/>
      <c r="AL1436" s="81"/>
      <c r="AM1436" s="81"/>
      <c r="AN1436" s="81"/>
      <c r="AO1436" s="81"/>
      <c r="AP1436" s="81"/>
      <c r="AQ1436" s="81"/>
      <c r="AR1436" s="81"/>
      <c r="AS1436" s="81"/>
      <c r="AT1436" s="81"/>
      <c r="AU1436" s="72"/>
      <c r="AV1436"/>
      <c r="AW1436"/>
      <c r="AX1436"/>
      <c r="AY1436"/>
      <c r="AZ1436" s="96">
        <f t="shared" si="454"/>
        <v>0</v>
      </c>
      <c r="BA1436" s="24" t="e">
        <f t="shared" si="455"/>
        <v>#N/A</v>
      </c>
      <c r="BB1436" s="24" t="e">
        <f t="shared" si="456"/>
        <v>#N/A</v>
      </c>
      <c r="BC1436" s="24" t="e">
        <f t="shared" si="457"/>
        <v>#N/A</v>
      </c>
      <c r="BD1436" s="24" t="e">
        <f t="shared" si="458"/>
        <v>#N/A</v>
      </c>
      <c r="BE1436"/>
      <c r="BF1436" t="e">
        <f t="shared" si="459"/>
        <v>#N/A</v>
      </c>
      <c r="BG1436" t="str">
        <f t="shared" si="460"/>
        <v>HDJ</v>
      </c>
      <c r="BH1436" s="20" t="e">
        <f t="shared" si="461"/>
        <v>#N/A</v>
      </c>
      <c r="BI1436" s="20" t="e">
        <f t="shared" si="462"/>
        <v>#N/A</v>
      </c>
      <c r="BJ1436" s="20" t="e">
        <f t="shared" si="463"/>
        <v>#N/A</v>
      </c>
      <c r="BK1436" s="20" t="e">
        <f t="shared" si="464"/>
        <v>#N/A</v>
      </c>
      <c r="BL1436" s="20" t="e">
        <f t="shared" si="465"/>
        <v>#N/A</v>
      </c>
      <c r="BM1436" s="20" t="e">
        <f t="shared" si="467"/>
        <v>#N/A</v>
      </c>
      <c r="BN1436" s="20" t="e">
        <f t="shared" si="466"/>
        <v>#N/A</v>
      </c>
    </row>
    <row r="1437" spans="1:66">
      <c r="A1437" s="92"/>
      <c r="B1437" s="90"/>
      <c r="C1437" s="90"/>
      <c r="D1437" s="93"/>
      <c r="E1437" s="93"/>
      <c r="F1437" s="93"/>
      <c r="G1437" s="93"/>
      <c r="H1437" s="93"/>
      <c r="I1437" s="93"/>
      <c r="J1437" s="93"/>
      <c r="K1437" s="93"/>
      <c r="L1437" s="92"/>
      <c r="M1437" s="93"/>
      <c r="N1437" s="91">
        <f t="shared" si="448"/>
        <v>0</v>
      </c>
      <c r="O1437" s="91" t="str">
        <f t="shared" si="449"/>
        <v/>
      </c>
      <c r="P1437" s="91" t="str">
        <f t="shared" si="450"/>
        <v/>
      </c>
      <c r="Q1437" s="91" t="str">
        <f t="shared" si="451"/>
        <v>HDJ</v>
      </c>
      <c r="R1437" s="82"/>
      <c r="S1437" s="95">
        <f t="shared" si="452"/>
        <v>0</v>
      </c>
      <c r="T1437" s="95">
        <f t="shared" si="453"/>
        <v>0</v>
      </c>
      <c r="U1437" s="79" t="e">
        <f>VLOOKUP($S1437,'Grille de Tarif OQN'!$B$2:$S$3603,U$1,0)</f>
        <v>#N/A</v>
      </c>
      <c r="V1437" s="79" t="e">
        <f>VLOOKUP($S1437,'Grille de Tarif OQN'!$B$2:$S$3603,V$1,0)</f>
        <v>#N/A</v>
      </c>
      <c r="W1437" s="79" t="e">
        <f>VLOOKUP($S1437,'Grille de Tarif OQN'!$B$2:$S$3603,W$1,0)</f>
        <v>#N/A</v>
      </c>
      <c r="X1437" s="79" t="e">
        <f>VLOOKUP($S1437,'Grille de Tarif OQN'!$B$2:$S$3603,X$1,0)</f>
        <v>#N/A</v>
      </c>
      <c r="Y1437" s="79" t="e">
        <f>VLOOKUP($S1437,'Grille de Tarif OQN'!$B$2:$S$3603,Y$1,0)</f>
        <v>#N/A</v>
      </c>
      <c r="Z1437" s="79" t="e">
        <f>VLOOKUP($S1437,'Grille de Tarif OQN'!$B$2:$S$3603,Z$1,0)</f>
        <v>#N/A</v>
      </c>
      <c r="AA1437" s="79" t="e">
        <f>VLOOKUP($S1437,'Grille de Tarif OQN'!$B$2:$S$3603,AA$1,0)</f>
        <v>#N/A</v>
      </c>
      <c r="AB1437" s="79" t="e">
        <f>VLOOKUP($S1437,'Grille de Tarif OQN'!$B$2:$S$3603,AB$1,0)</f>
        <v>#N/A</v>
      </c>
      <c r="AC1437" s="79" t="e">
        <f>VLOOKUP($S1437,'Grille de Tarif OQN'!$B$2:$S$3603,AC$1,0)</f>
        <v>#N/A</v>
      </c>
      <c r="AD1437" s="79" t="e">
        <f>VLOOKUP($S1437,'Grille de Tarif OQN'!$B$2:$S$3603,AD$1,0)</f>
        <v>#N/A</v>
      </c>
      <c r="AE1437" s="79" t="e">
        <f>VLOOKUP($S1437,'Grille de Tarif OQN'!$B$2:$S$3603,AE$1,0)</f>
        <v>#N/A</v>
      </c>
      <c r="AF1437" s="79" t="e">
        <f>VLOOKUP($S1437,'Grille de Tarif OQN'!$B$2:$S$3603,AF$1,0)</f>
        <v>#N/A</v>
      </c>
      <c r="AG1437" s="79" t="e">
        <f>VLOOKUP($S1437,'Grille de Tarif OQN'!$B$2:$S$3603,AG$1,0)</f>
        <v>#N/A</v>
      </c>
      <c r="AH1437" s="79" t="e">
        <f>VLOOKUP($S1437,'Grille de Tarif OQN'!$B$2:$S$3603,AH$1,0)</f>
        <v>#N/A</v>
      </c>
      <c r="AI1437" s="79" t="e">
        <f>VLOOKUP($S1437,'Grille de Tarif OQN'!$B$2:$S$3603,AI$1,0)</f>
        <v>#N/A</v>
      </c>
      <c r="AJ1437" s="79" t="e">
        <f>VLOOKUP($S1437,'Grille de Tarif OQN'!$B$2:$S$3603,AJ$1,0)</f>
        <v>#N/A</v>
      </c>
      <c r="AK1437" s="81"/>
      <c r="AL1437" s="81"/>
      <c r="AM1437" s="81"/>
      <c r="AN1437" s="81"/>
      <c r="AO1437" s="81"/>
      <c r="AP1437" s="81"/>
      <c r="AQ1437" s="81"/>
      <c r="AR1437" s="81"/>
      <c r="AS1437" s="81"/>
      <c r="AT1437" s="81"/>
      <c r="AU1437" s="72"/>
      <c r="AV1437"/>
      <c r="AW1437"/>
      <c r="AX1437"/>
      <c r="AY1437"/>
      <c r="AZ1437" s="96">
        <f t="shared" si="454"/>
        <v>0</v>
      </c>
      <c r="BA1437" s="24" t="e">
        <f t="shared" si="455"/>
        <v>#N/A</v>
      </c>
      <c r="BB1437" s="24" t="e">
        <f t="shared" si="456"/>
        <v>#N/A</v>
      </c>
      <c r="BC1437" s="24" t="e">
        <f t="shared" si="457"/>
        <v>#N/A</v>
      </c>
      <c r="BD1437" s="24" t="e">
        <f t="shared" si="458"/>
        <v>#N/A</v>
      </c>
      <c r="BE1437"/>
      <c r="BF1437" t="e">
        <f t="shared" si="459"/>
        <v>#N/A</v>
      </c>
      <c r="BG1437" t="str">
        <f t="shared" si="460"/>
        <v>HDJ</v>
      </c>
      <c r="BH1437" s="20" t="e">
        <f t="shared" si="461"/>
        <v>#N/A</v>
      </c>
      <c r="BI1437" s="20" t="e">
        <f t="shared" si="462"/>
        <v>#N/A</v>
      </c>
      <c r="BJ1437" s="20" t="e">
        <f t="shared" si="463"/>
        <v>#N/A</v>
      </c>
      <c r="BK1437" s="20" t="e">
        <f t="shared" si="464"/>
        <v>#N/A</v>
      </c>
      <c r="BL1437" s="20" t="e">
        <f t="shared" si="465"/>
        <v>#N/A</v>
      </c>
      <c r="BM1437" s="20" t="e">
        <f t="shared" si="467"/>
        <v>#N/A</v>
      </c>
      <c r="BN1437" s="20" t="e">
        <f t="shared" si="466"/>
        <v>#N/A</v>
      </c>
    </row>
    <row r="1438" spans="1:66">
      <c r="A1438" s="92"/>
      <c r="B1438" s="90"/>
      <c r="C1438" s="90"/>
      <c r="D1438" s="93"/>
      <c r="E1438" s="93"/>
      <c r="F1438" s="93"/>
      <c r="G1438" s="93"/>
      <c r="H1438" s="93"/>
      <c r="I1438" s="93"/>
      <c r="J1438" s="93"/>
      <c r="K1438" s="93"/>
      <c r="L1438" s="92"/>
      <c r="M1438" s="93"/>
      <c r="N1438" s="91">
        <f t="shared" si="448"/>
        <v>0</v>
      </c>
      <c r="O1438" s="91" t="str">
        <f t="shared" si="449"/>
        <v/>
      </c>
      <c r="P1438" s="91" t="str">
        <f t="shared" si="450"/>
        <v/>
      </c>
      <c r="Q1438" s="91" t="str">
        <f t="shared" si="451"/>
        <v>HDJ</v>
      </c>
      <c r="R1438" s="82"/>
      <c r="S1438" s="95">
        <f t="shared" si="452"/>
        <v>0</v>
      </c>
      <c r="T1438" s="95">
        <f t="shared" si="453"/>
        <v>0</v>
      </c>
      <c r="U1438" s="79" t="e">
        <f>VLOOKUP($S1438,'Grille de Tarif OQN'!$B$2:$S$3603,U$1,0)</f>
        <v>#N/A</v>
      </c>
      <c r="V1438" s="79" t="e">
        <f>VLOOKUP($S1438,'Grille de Tarif OQN'!$B$2:$S$3603,V$1,0)</f>
        <v>#N/A</v>
      </c>
      <c r="W1438" s="79" t="e">
        <f>VLOOKUP($S1438,'Grille de Tarif OQN'!$B$2:$S$3603,W$1,0)</f>
        <v>#N/A</v>
      </c>
      <c r="X1438" s="79" t="e">
        <f>VLOOKUP($S1438,'Grille de Tarif OQN'!$B$2:$S$3603,X$1,0)</f>
        <v>#N/A</v>
      </c>
      <c r="Y1438" s="79" t="e">
        <f>VLOOKUP($S1438,'Grille de Tarif OQN'!$B$2:$S$3603,Y$1,0)</f>
        <v>#N/A</v>
      </c>
      <c r="Z1438" s="79" t="e">
        <f>VLOOKUP($S1438,'Grille de Tarif OQN'!$B$2:$S$3603,Z$1,0)</f>
        <v>#N/A</v>
      </c>
      <c r="AA1438" s="79" t="e">
        <f>VLOOKUP($S1438,'Grille de Tarif OQN'!$B$2:$S$3603,AA$1,0)</f>
        <v>#N/A</v>
      </c>
      <c r="AB1438" s="79" t="e">
        <f>VLOOKUP($S1438,'Grille de Tarif OQN'!$B$2:$S$3603,AB$1,0)</f>
        <v>#N/A</v>
      </c>
      <c r="AC1438" s="79" t="e">
        <f>VLOOKUP($S1438,'Grille de Tarif OQN'!$B$2:$S$3603,AC$1,0)</f>
        <v>#N/A</v>
      </c>
      <c r="AD1438" s="79" t="e">
        <f>VLOOKUP($S1438,'Grille de Tarif OQN'!$B$2:$S$3603,AD$1,0)</f>
        <v>#N/A</v>
      </c>
      <c r="AE1438" s="79" t="e">
        <f>VLOOKUP($S1438,'Grille de Tarif OQN'!$B$2:$S$3603,AE$1,0)</f>
        <v>#N/A</v>
      </c>
      <c r="AF1438" s="79" t="e">
        <f>VLOOKUP($S1438,'Grille de Tarif OQN'!$B$2:$S$3603,AF$1,0)</f>
        <v>#N/A</v>
      </c>
      <c r="AG1438" s="79" t="e">
        <f>VLOOKUP($S1438,'Grille de Tarif OQN'!$B$2:$S$3603,AG$1,0)</f>
        <v>#N/A</v>
      </c>
      <c r="AH1438" s="79" t="e">
        <f>VLOOKUP($S1438,'Grille de Tarif OQN'!$B$2:$S$3603,AH$1,0)</f>
        <v>#N/A</v>
      </c>
      <c r="AI1438" s="79" t="e">
        <f>VLOOKUP($S1438,'Grille de Tarif OQN'!$B$2:$S$3603,AI$1,0)</f>
        <v>#N/A</v>
      </c>
      <c r="AJ1438" s="79" t="e">
        <f>VLOOKUP($S1438,'Grille de Tarif OQN'!$B$2:$S$3603,AJ$1,0)</f>
        <v>#N/A</v>
      </c>
      <c r="AK1438" s="81"/>
      <c r="AL1438" s="81"/>
      <c r="AM1438" s="81"/>
      <c r="AN1438" s="81"/>
      <c r="AO1438" s="81"/>
      <c r="AP1438" s="81"/>
      <c r="AQ1438" s="81"/>
      <c r="AR1438" s="81"/>
      <c r="AS1438" s="81"/>
      <c r="AT1438" s="81"/>
      <c r="AU1438" s="72"/>
      <c r="AV1438"/>
      <c r="AW1438"/>
      <c r="AX1438"/>
      <c r="AY1438"/>
      <c r="AZ1438" s="96">
        <f t="shared" si="454"/>
        <v>0</v>
      </c>
      <c r="BA1438" s="24" t="e">
        <f t="shared" si="455"/>
        <v>#N/A</v>
      </c>
      <c r="BB1438" s="24" t="e">
        <f t="shared" si="456"/>
        <v>#N/A</v>
      </c>
      <c r="BC1438" s="24" t="e">
        <f t="shared" si="457"/>
        <v>#N/A</v>
      </c>
      <c r="BD1438" s="24" t="e">
        <f t="shared" si="458"/>
        <v>#N/A</v>
      </c>
      <c r="BE1438"/>
      <c r="BF1438" t="e">
        <f t="shared" si="459"/>
        <v>#N/A</v>
      </c>
      <c r="BG1438" t="str">
        <f t="shared" si="460"/>
        <v>HDJ</v>
      </c>
      <c r="BH1438" s="20" t="e">
        <f t="shared" si="461"/>
        <v>#N/A</v>
      </c>
      <c r="BI1438" s="20" t="e">
        <f t="shared" si="462"/>
        <v>#N/A</v>
      </c>
      <c r="BJ1438" s="20" t="e">
        <f t="shared" si="463"/>
        <v>#N/A</v>
      </c>
      <c r="BK1438" s="20" t="e">
        <f t="shared" si="464"/>
        <v>#N/A</v>
      </c>
      <c r="BL1438" s="20" t="e">
        <f t="shared" si="465"/>
        <v>#N/A</v>
      </c>
      <c r="BM1438" s="20" t="e">
        <f t="shared" si="467"/>
        <v>#N/A</v>
      </c>
      <c r="BN1438" s="20" t="e">
        <f t="shared" si="466"/>
        <v>#N/A</v>
      </c>
    </row>
    <row r="1439" spans="1:66">
      <c r="A1439" s="92"/>
      <c r="B1439" s="90"/>
      <c r="C1439" s="90"/>
      <c r="D1439" s="93"/>
      <c r="E1439" s="93"/>
      <c r="F1439" s="93"/>
      <c r="G1439" s="93"/>
      <c r="H1439" s="93"/>
      <c r="I1439" s="93"/>
      <c r="J1439" s="93"/>
      <c r="K1439" s="93"/>
      <c r="L1439" s="92"/>
      <c r="M1439" s="93"/>
      <c r="N1439" s="91">
        <f t="shared" si="448"/>
        <v>0</v>
      </c>
      <c r="O1439" s="91" t="str">
        <f t="shared" si="449"/>
        <v/>
      </c>
      <c r="P1439" s="91" t="str">
        <f t="shared" si="450"/>
        <v/>
      </c>
      <c r="Q1439" s="91" t="str">
        <f t="shared" si="451"/>
        <v>HDJ</v>
      </c>
      <c r="R1439" s="82"/>
      <c r="S1439" s="95">
        <f t="shared" si="452"/>
        <v>0</v>
      </c>
      <c r="T1439" s="95">
        <f t="shared" si="453"/>
        <v>0</v>
      </c>
      <c r="U1439" s="79" t="e">
        <f>VLOOKUP($S1439,'Grille de Tarif OQN'!$B$2:$S$3603,U$1,0)</f>
        <v>#N/A</v>
      </c>
      <c r="V1439" s="79" t="e">
        <f>VLOOKUP($S1439,'Grille de Tarif OQN'!$B$2:$S$3603,V$1,0)</f>
        <v>#N/A</v>
      </c>
      <c r="W1439" s="79" t="e">
        <f>VLOOKUP($S1439,'Grille de Tarif OQN'!$B$2:$S$3603,W$1,0)</f>
        <v>#N/A</v>
      </c>
      <c r="X1439" s="79" t="e">
        <f>VLOOKUP($S1439,'Grille de Tarif OQN'!$B$2:$S$3603,X$1,0)</f>
        <v>#N/A</v>
      </c>
      <c r="Y1439" s="79" t="e">
        <f>VLOOKUP($S1439,'Grille de Tarif OQN'!$B$2:$S$3603,Y$1,0)</f>
        <v>#N/A</v>
      </c>
      <c r="Z1439" s="79" t="e">
        <f>VLOOKUP($S1439,'Grille de Tarif OQN'!$B$2:$S$3603,Z$1,0)</f>
        <v>#N/A</v>
      </c>
      <c r="AA1439" s="79" t="e">
        <f>VLOOKUP($S1439,'Grille de Tarif OQN'!$B$2:$S$3603,AA$1,0)</f>
        <v>#N/A</v>
      </c>
      <c r="AB1439" s="79" t="e">
        <f>VLOOKUP($S1439,'Grille de Tarif OQN'!$B$2:$S$3603,AB$1,0)</f>
        <v>#N/A</v>
      </c>
      <c r="AC1439" s="79" t="e">
        <f>VLOOKUP($S1439,'Grille de Tarif OQN'!$B$2:$S$3603,AC$1,0)</f>
        <v>#N/A</v>
      </c>
      <c r="AD1439" s="79" t="e">
        <f>VLOOKUP($S1439,'Grille de Tarif OQN'!$B$2:$S$3603,AD$1,0)</f>
        <v>#N/A</v>
      </c>
      <c r="AE1439" s="79" t="e">
        <f>VLOOKUP($S1439,'Grille de Tarif OQN'!$B$2:$S$3603,AE$1,0)</f>
        <v>#N/A</v>
      </c>
      <c r="AF1439" s="79" t="e">
        <f>VLOOKUP($S1439,'Grille de Tarif OQN'!$B$2:$S$3603,AF$1,0)</f>
        <v>#N/A</v>
      </c>
      <c r="AG1439" s="79" t="e">
        <f>VLOOKUP($S1439,'Grille de Tarif OQN'!$B$2:$S$3603,AG$1,0)</f>
        <v>#N/A</v>
      </c>
      <c r="AH1439" s="79" t="e">
        <f>VLOOKUP($S1439,'Grille de Tarif OQN'!$B$2:$S$3603,AH$1,0)</f>
        <v>#N/A</v>
      </c>
      <c r="AI1439" s="79" t="e">
        <f>VLOOKUP($S1439,'Grille de Tarif OQN'!$B$2:$S$3603,AI$1,0)</f>
        <v>#N/A</v>
      </c>
      <c r="AJ1439" s="79" t="e">
        <f>VLOOKUP($S1439,'Grille de Tarif OQN'!$B$2:$S$3603,AJ$1,0)</f>
        <v>#N/A</v>
      </c>
      <c r="AK1439" s="81"/>
      <c r="AL1439" s="81"/>
      <c r="AM1439" s="81"/>
      <c r="AN1439" s="81"/>
      <c r="AO1439" s="81"/>
      <c r="AP1439" s="81"/>
      <c r="AQ1439" s="81"/>
      <c r="AR1439" s="81"/>
      <c r="AS1439" s="81"/>
      <c r="AT1439" s="81"/>
      <c r="AU1439" s="72"/>
      <c r="AV1439"/>
      <c r="AW1439"/>
      <c r="AX1439"/>
      <c r="AY1439"/>
      <c r="AZ1439" s="96">
        <f t="shared" si="454"/>
        <v>0</v>
      </c>
      <c r="BA1439" s="24" t="e">
        <f t="shared" si="455"/>
        <v>#N/A</v>
      </c>
      <c r="BB1439" s="24" t="e">
        <f t="shared" si="456"/>
        <v>#N/A</v>
      </c>
      <c r="BC1439" s="24" t="e">
        <f t="shared" si="457"/>
        <v>#N/A</v>
      </c>
      <c r="BD1439" s="24" t="e">
        <f t="shared" si="458"/>
        <v>#N/A</v>
      </c>
      <c r="BE1439"/>
      <c r="BF1439" t="e">
        <f t="shared" si="459"/>
        <v>#N/A</v>
      </c>
      <c r="BG1439" t="str">
        <f t="shared" si="460"/>
        <v>HDJ</v>
      </c>
      <c r="BH1439" s="20" t="e">
        <f t="shared" si="461"/>
        <v>#N/A</v>
      </c>
      <c r="BI1439" s="20" t="e">
        <f t="shared" si="462"/>
        <v>#N/A</v>
      </c>
      <c r="BJ1439" s="20" t="e">
        <f t="shared" si="463"/>
        <v>#N/A</v>
      </c>
      <c r="BK1439" s="20" t="e">
        <f t="shared" si="464"/>
        <v>#N/A</v>
      </c>
      <c r="BL1439" s="20" t="e">
        <f t="shared" si="465"/>
        <v>#N/A</v>
      </c>
      <c r="BM1439" s="20" t="e">
        <f t="shared" si="467"/>
        <v>#N/A</v>
      </c>
      <c r="BN1439" s="20" t="e">
        <f t="shared" si="466"/>
        <v>#N/A</v>
      </c>
    </row>
    <row r="1440" spans="1:66">
      <c r="A1440" s="92"/>
      <c r="B1440" s="90"/>
      <c r="C1440" s="90"/>
      <c r="D1440" s="93"/>
      <c r="E1440" s="93"/>
      <c r="F1440" s="93"/>
      <c r="G1440" s="93"/>
      <c r="H1440" s="93"/>
      <c r="I1440" s="93"/>
      <c r="J1440" s="93"/>
      <c r="K1440" s="93"/>
      <c r="L1440" s="92"/>
      <c r="M1440" s="93"/>
      <c r="N1440" s="91">
        <f t="shared" si="448"/>
        <v>0</v>
      </c>
      <c r="O1440" s="91" t="str">
        <f t="shared" si="449"/>
        <v/>
      </c>
      <c r="P1440" s="91" t="str">
        <f t="shared" si="450"/>
        <v/>
      </c>
      <c r="Q1440" s="91" t="str">
        <f t="shared" si="451"/>
        <v>HDJ</v>
      </c>
      <c r="R1440" s="82"/>
      <c r="S1440" s="95">
        <f t="shared" si="452"/>
        <v>0</v>
      </c>
      <c r="T1440" s="95">
        <f t="shared" si="453"/>
        <v>0</v>
      </c>
      <c r="U1440" s="79" t="e">
        <f>VLOOKUP($S1440,'Grille de Tarif OQN'!$B$2:$S$3603,U$1,0)</f>
        <v>#N/A</v>
      </c>
      <c r="V1440" s="79" t="e">
        <f>VLOOKUP($S1440,'Grille de Tarif OQN'!$B$2:$S$3603,V$1,0)</f>
        <v>#N/A</v>
      </c>
      <c r="W1440" s="79" t="e">
        <f>VLOOKUP($S1440,'Grille de Tarif OQN'!$B$2:$S$3603,W$1,0)</f>
        <v>#N/A</v>
      </c>
      <c r="X1440" s="79" t="e">
        <f>VLOOKUP($S1440,'Grille de Tarif OQN'!$B$2:$S$3603,X$1,0)</f>
        <v>#N/A</v>
      </c>
      <c r="Y1440" s="79" t="e">
        <f>VLOOKUP($S1440,'Grille de Tarif OQN'!$B$2:$S$3603,Y$1,0)</f>
        <v>#N/A</v>
      </c>
      <c r="Z1440" s="79" t="e">
        <f>VLOOKUP($S1440,'Grille de Tarif OQN'!$B$2:$S$3603,Z$1,0)</f>
        <v>#N/A</v>
      </c>
      <c r="AA1440" s="79" t="e">
        <f>VLOOKUP($S1440,'Grille de Tarif OQN'!$B$2:$S$3603,AA$1,0)</f>
        <v>#N/A</v>
      </c>
      <c r="AB1440" s="79" t="e">
        <f>VLOOKUP($S1440,'Grille de Tarif OQN'!$B$2:$S$3603,AB$1,0)</f>
        <v>#N/A</v>
      </c>
      <c r="AC1440" s="79" t="e">
        <f>VLOOKUP($S1440,'Grille de Tarif OQN'!$B$2:$S$3603,AC$1,0)</f>
        <v>#N/A</v>
      </c>
      <c r="AD1440" s="79" t="e">
        <f>VLOOKUP($S1440,'Grille de Tarif OQN'!$B$2:$S$3603,AD$1,0)</f>
        <v>#N/A</v>
      </c>
      <c r="AE1440" s="79" t="e">
        <f>VLOOKUP($S1440,'Grille de Tarif OQN'!$B$2:$S$3603,AE$1,0)</f>
        <v>#N/A</v>
      </c>
      <c r="AF1440" s="79" t="e">
        <f>VLOOKUP($S1440,'Grille de Tarif OQN'!$B$2:$S$3603,AF$1,0)</f>
        <v>#N/A</v>
      </c>
      <c r="AG1440" s="79" t="e">
        <f>VLOOKUP($S1440,'Grille de Tarif OQN'!$B$2:$S$3603,AG$1,0)</f>
        <v>#N/A</v>
      </c>
      <c r="AH1440" s="79" t="e">
        <f>VLOOKUP($S1440,'Grille de Tarif OQN'!$B$2:$S$3603,AH$1,0)</f>
        <v>#N/A</v>
      </c>
      <c r="AI1440" s="79" t="e">
        <f>VLOOKUP($S1440,'Grille de Tarif OQN'!$B$2:$S$3603,AI$1,0)</f>
        <v>#N/A</v>
      </c>
      <c r="AJ1440" s="79" t="e">
        <f>VLOOKUP($S1440,'Grille de Tarif OQN'!$B$2:$S$3603,AJ$1,0)</f>
        <v>#N/A</v>
      </c>
      <c r="AK1440" s="81"/>
      <c r="AL1440" s="81"/>
      <c r="AM1440" s="81"/>
      <c r="AN1440" s="81"/>
      <c r="AO1440" s="81"/>
      <c r="AP1440" s="81"/>
      <c r="AQ1440" s="81"/>
      <c r="AR1440" s="81"/>
      <c r="AS1440" s="81"/>
      <c r="AT1440" s="81"/>
      <c r="AU1440" s="72"/>
      <c r="AV1440"/>
      <c r="AW1440"/>
      <c r="AX1440"/>
      <c r="AY1440"/>
      <c r="AZ1440" s="96">
        <f t="shared" si="454"/>
        <v>0</v>
      </c>
      <c r="BA1440" s="24" t="e">
        <f t="shared" si="455"/>
        <v>#N/A</v>
      </c>
      <c r="BB1440" s="24" t="e">
        <f t="shared" si="456"/>
        <v>#N/A</v>
      </c>
      <c r="BC1440" s="24" t="e">
        <f t="shared" si="457"/>
        <v>#N/A</v>
      </c>
      <c r="BD1440" s="24" t="e">
        <f t="shared" si="458"/>
        <v>#N/A</v>
      </c>
      <c r="BE1440"/>
      <c r="BF1440" t="e">
        <f t="shared" si="459"/>
        <v>#N/A</v>
      </c>
      <c r="BG1440" t="str">
        <f t="shared" si="460"/>
        <v>HDJ</v>
      </c>
      <c r="BH1440" s="20" t="e">
        <f t="shared" si="461"/>
        <v>#N/A</v>
      </c>
      <c r="BI1440" s="20" t="e">
        <f t="shared" si="462"/>
        <v>#N/A</v>
      </c>
      <c r="BJ1440" s="20" t="e">
        <f t="shared" si="463"/>
        <v>#N/A</v>
      </c>
      <c r="BK1440" s="20" t="e">
        <f t="shared" si="464"/>
        <v>#N/A</v>
      </c>
      <c r="BL1440" s="20" t="e">
        <f t="shared" si="465"/>
        <v>#N/A</v>
      </c>
      <c r="BM1440" s="20" t="e">
        <f t="shared" si="467"/>
        <v>#N/A</v>
      </c>
      <c r="BN1440" s="20" t="e">
        <f t="shared" si="466"/>
        <v>#N/A</v>
      </c>
    </row>
    <row r="1441" spans="1:66">
      <c r="A1441" s="92"/>
      <c r="B1441" s="90"/>
      <c r="C1441" s="90"/>
      <c r="D1441" s="93"/>
      <c r="E1441" s="93"/>
      <c r="F1441" s="93"/>
      <c r="G1441" s="93"/>
      <c r="H1441" s="93"/>
      <c r="I1441" s="93"/>
      <c r="J1441" s="93"/>
      <c r="K1441" s="93"/>
      <c r="L1441" s="92"/>
      <c r="M1441" s="93"/>
      <c r="N1441" s="91">
        <f t="shared" si="448"/>
        <v>0</v>
      </c>
      <c r="O1441" s="91" t="str">
        <f t="shared" si="449"/>
        <v/>
      </c>
      <c r="P1441" s="91" t="str">
        <f t="shared" si="450"/>
        <v/>
      </c>
      <c r="Q1441" s="91" t="str">
        <f t="shared" si="451"/>
        <v>HDJ</v>
      </c>
      <c r="R1441" s="82"/>
      <c r="S1441" s="95">
        <f t="shared" si="452"/>
        <v>0</v>
      </c>
      <c r="T1441" s="95">
        <f t="shared" si="453"/>
        <v>0</v>
      </c>
      <c r="U1441" s="79" t="e">
        <f>VLOOKUP($S1441,'Grille de Tarif OQN'!$B$2:$S$3603,U$1,0)</f>
        <v>#N/A</v>
      </c>
      <c r="V1441" s="79" t="e">
        <f>VLOOKUP($S1441,'Grille de Tarif OQN'!$B$2:$S$3603,V$1,0)</f>
        <v>#N/A</v>
      </c>
      <c r="W1441" s="79" t="e">
        <f>VLOOKUP($S1441,'Grille de Tarif OQN'!$B$2:$S$3603,W$1,0)</f>
        <v>#N/A</v>
      </c>
      <c r="X1441" s="79" t="e">
        <f>VLOOKUP($S1441,'Grille de Tarif OQN'!$B$2:$S$3603,X$1,0)</f>
        <v>#N/A</v>
      </c>
      <c r="Y1441" s="79" t="e">
        <f>VLOOKUP($S1441,'Grille de Tarif OQN'!$B$2:$S$3603,Y$1,0)</f>
        <v>#N/A</v>
      </c>
      <c r="Z1441" s="79" t="e">
        <f>VLOOKUP($S1441,'Grille de Tarif OQN'!$B$2:$S$3603,Z$1,0)</f>
        <v>#N/A</v>
      </c>
      <c r="AA1441" s="79" t="e">
        <f>VLOOKUP($S1441,'Grille de Tarif OQN'!$B$2:$S$3603,AA$1,0)</f>
        <v>#N/A</v>
      </c>
      <c r="AB1441" s="79" t="e">
        <f>VLOOKUP($S1441,'Grille de Tarif OQN'!$B$2:$S$3603,AB$1,0)</f>
        <v>#N/A</v>
      </c>
      <c r="AC1441" s="79" t="e">
        <f>VLOOKUP($S1441,'Grille de Tarif OQN'!$B$2:$S$3603,AC$1,0)</f>
        <v>#N/A</v>
      </c>
      <c r="AD1441" s="79" t="e">
        <f>VLOOKUP($S1441,'Grille de Tarif OQN'!$B$2:$S$3603,AD$1,0)</f>
        <v>#N/A</v>
      </c>
      <c r="AE1441" s="79" t="e">
        <f>VLOOKUP($S1441,'Grille de Tarif OQN'!$B$2:$S$3603,AE$1,0)</f>
        <v>#N/A</v>
      </c>
      <c r="AF1441" s="79" t="e">
        <f>VLOOKUP($S1441,'Grille de Tarif OQN'!$B$2:$S$3603,AF$1,0)</f>
        <v>#N/A</v>
      </c>
      <c r="AG1441" s="79" t="e">
        <f>VLOOKUP($S1441,'Grille de Tarif OQN'!$B$2:$S$3603,AG$1,0)</f>
        <v>#N/A</v>
      </c>
      <c r="AH1441" s="79" t="e">
        <f>VLOOKUP($S1441,'Grille de Tarif OQN'!$B$2:$S$3603,AH$1,0)</f>
        <v>#N/A</v>
      </c>
      <c r="AI1441" s="79" t="e">
        <f>VLOOKUP($S1441,'Grille de Tarif OQN'!$B$2:$S$3603,AI$1,0)</f>
        <v>#N/A</v>
      </c>
      <c r="AJ1441" s="79" t="e">
        <f>VLOOKUP($S1441,'Grille de Tarif OQN'!$B$2:$S$3603,AJ$1,0)</f>
        <v>#N/A</v>
      </c>
      <c r="AK1441" s="81"/>
      <c r="AL1441" s="81"/>
      <c r="AM1441" s="81"/>
      <c r="AN1441" s="81"/>
      <c r="AO1441" s="81"/>
      <c r="AP1441" s="81"/>
      <c r="AQ1441" s="81"/>
      <c r="AR1441" s="81"/>
      <c r="AS1441" s="81"/>
      <c r="AT1441" s="81"/>
      <c r="AU1441" s="72"/>
      <c r="AV1441"/>
      <c r="AW1441"/>
      <c r="AX1441"/>
      <c r="AY1441"/>
      <c r="AZ1441" s="96">
        <f t="shared" si="454"/>
        <v>0</v>
      </c>
      <c r="BA1441" s="24" t="e">
        <f t="shared" si="455"/>
        <v>#N/A</v>
      </c>
      <c r="BB1441" s="24" t="e">
        <f t="shared" si="456"/>
        <v>#N/A</v>
      </c>
      <c r="BC1441" s="24" t="e">
        <f t="shared" si="457"/>
        <v>#N/A</v>
      </c>
      <c r="BD1441" s="24" t="e">
        <f t="shared" si="458"/>
        <v>#N/A</v>
      </c>
      <c r="BE1441"/>
      <c r="BF1441" t="e">
        <f t="shared" si="459"/>
        <v>#N/A</v>
      </c>
      <c r="BG1441" t="str">
        <f t="shared" si="460"/>
        <v>HDJ</v>
      </c>
      <c r="BH1441" s="20" t="e">
        <f t="shared" si="461"/>
        <v>#N/A</v>
      </c>
      <c r="BI1441" s="20" t="e">
        <f t="shared" si="462"/>
        <v>#N/A</v>
      </c>
      <c r="BJ1441" s="20" t="e">
        <f t="shared" si="463"/>
        <v>#N/A</v>
      </c>
      <c r="BK1441" s="20" t="e">
        <f t="shared" si="464"/>
        <v>#N/A</v>
      </c>
      <c r="BL1441" s="20" t="e">
        <f t="shared" si="465"/>
        <v>#N/A</v>
      </c>
      <c r="BM1441" s="20" t="e">
        <f t="shared" si="467"/>
        <v>#N/A</v>
      </c>
      <c r="BN1441" s="20" t="e">
        <f t="shared" si="466"/>
        <v>#N/A</v>
      </c>
    </row>
    <row r="1442" spans="1:66">
      <c r="A1442" s="92"/>
      <c r="B1442" s="90"/>
      <c r="C1442" s="90"/>
      <c r="D1442" s="93"/>
      <c r="E1442" s="93"/>
      <c r="F1442" s="93"/>
      <c r="G1442" s="93"/>
      <c r="H1442" s="93"/>
      <c r="I1442" s="93"/>
      <c r="J1442" s="93"/>
      <c r="K1442" s="93"/>
      <c r="L1442" s="92"/>
      <c r="M1442" s="93"/>
      <c r="N1442" s="91">
        <f t="shared" si="448"/>
        <v>0</v>
      </c>
      <c r="O1442" s="91" t="str">
        <f t="shared" si="449"/>
        <v/>
      </c>
      <c r="P1442" s="91" t="str">
        <f t="shared" si="450"/>
        <v/>
      </c>
      <c r="Q1442" s="91" t="str">
        <f t="shared" si="451"/>
        <v>HDJ</v>
      </c>
      <c r="R1442" s="82"/>
      <c r="S1442" s="95">
        <f t="shared" si="452"/>
        <v>0</v>
      </c>
      <c r="T1442" s="95">
        <f t="shared" si="453"/>
        <v>0</v>
      </c>
      <c r="U1442" s="79" t="e">
        <f>VLOOKUP($S1442,'Grille de Tarif OQN'!$B$2:$S$3603,U$1,0)</f>
        <v>#N/A</v>
      </c>
      <c r="V1442" s="79" t="e">
        <f>VLOOKUP($S1442,'Grille de Tarif OQN'!$B$2:$S$3603,V$1,0)</f>
        <v>#N/A</v>
      </c>
      <c r="W1442" s="79" t="e">
        <f>VLOOKUP($S1442,'Grille de Tarif OQN'!$B$2:$S$3603,W$1,0)</f>
        <v>#N/A</v>
      </c>
      <c r="X1442" s="79" t="e">
        <f>VLOOKUP($S1442,'Grille de Tarif OQN'!$B$2:$S$3603,X$1,0)</f>
        <v>#N/A</v>
      </c>
      <c r="Y1442" s="79" t="e">
        <f>VLOOKUP($S1442,'Grille de Tarif OQN'!$B$2:$S$3603,Y$1,0)</f>
        <v>#N/A</v>
      </c>
      <c r="Z1442" s="79" t="e">
        <f>VLOOKUP($S1442,'Grille de Tarif OQN'!$B$2:$S$3603,Z$1,0)</f>
        <v>#N/A</v>
      </c>
      <c r="AA1442" s="79" t="e">
        <f>VLOOKUP($S1442,'Grille de Tarif OQN'!$B$2:$S$3603,AA$1,0)</f>
        <v>#N/A</v>
      </c>
      <c r="AB1442" s="79" t="e">
        <f>VLOOKUP($S1442,'Grille de Tarif OQN'!$B$2:$S$3603,AB$1,0)</f>
        <v>#N/A</v>
      </c>
      <c r="AC1442" s="79" t="e">
        <f>VLOOKUP($S1442,'Grille de Tarif OQN'!$B$2:$S$3603,AC$1,0)</f>
        <v>#N/A</v>
      </c>
      <c r="AD1442" s="79" t="e">
        <f>VLOOKUP($S1442,'Grille de Tarif OQN'!$B$2:$S$3603,AD$1,0)</f>
        <v>#N/A</v>
      </c>
      <c r="AE1442" s="79" t="e">
        <f>VLOOKUP($S1442,'Grille de Tarif OQN'!$B$2:$S$3603,AE$1,0)</f>
        <v>#N/A</v>
      </c>
      <c r="AF1442" s="79" t="e">
        <f>VLOOKUP($S1442,'Grille de Tarif OQN'!$B$2:$S$3603,AF$1,0)</f>
        <v>#N/A</v>
      </c>
      <c r="AG1442" s="79" t="e">
        <f>VLOOKUP($S1442,'Grille de Tarif OQN'!$B$2:$S$3603,AG$1,0)</f>
        <v>#N/A</v>
      </c>
      <c r="AH1442" s="79" t="e">
        <f>VLOOKUP($S1442,'Grille de Tarif OQN'!$B$2:$S$3603,AH$1,0)</f>
        <v>#N/A</v>
      </c>
      <c r="AI1442" s="79" t="e">
        <f>VLOOKUP($S1442,'Grille de Tarif OQN'!$B$2:$S$3603,AI$1,0)</f>
        <v>#N/A</v>
      </c>
      <c r="AJ1442" s="79" t="e">
        <f>VLOOKUP($S1442,'Grille de Tarif OQN'!$B$2:$S$3603,AJ$1,0)</f>
        <v>#N/A</v>
      </c>
      <c r="AK1442" s="81"/>
      <c r="AL1442" s="81"/>
      <c r="AM1442" s="81"/>
      <c r="AN1442" s="81"/>
      <c r="AO1442" s="81"/>
      <c r="AP1442" s="81"/>
      <c r="AQ1442" s="81"/>
      <c r="AR1442" s="81"/>
      <c r="AS1442" s="81"/>
      <c r="AT1442" s="81"/>
      <c r="AU1442" s="72"/>
      <c r="AV1442"/>
      <c r="AW1442"/>
      <c r="AX1442"/>
      <c r="AY1442"/>
      <c r="AZ1442" s="96">
        <f t="shared" si="454"/>
        <v>0</v>
      </c>
      <c r="BA1442" s="24" t="e">
        <f t="shared" si="455"/>
        <v>#N/A</v>
      </c>
      <c r="BB1442" s="24" t="e">
        <f t="shared" si="456"/>
        <v>#N/A</v>
      </c>
      <c r="BC1442" s="24" t="e">
        <f t="shared" si="457"/>
        <v>#N/A</v>
      </c>
      <c r="BD1442" s="24" t="e">
        <f t="shared" si="458"/>
        <v>#N/A</v>
      </c>
      <c r="BE1442"/>
      <c r="BF1442" t="e">
        <f t="shared" si="459"/>
        <v>#N/A</v>
      </c>
      <c r="BG1442" t="str">
        <f t="shared" si="460"/>
        <v>HDJ</v>
      </c>
      <c r="BH1442" s="20" t="e">
        <f t="shared" si="461"/>
        <v>#N/A</v>
      </c>
      <c r="BI1442" s="20" t="e">
        <f t="shared" si="462"/>
        <v>#N/A</v>
      </c>
      <c r="BJ1442" s="20" t="e">
        <f t="shared" si="463"/>
        <v>#N/A</v>
      </c>
      <c r="BK1442" s="20" t="e">
        <f t="shared" si="464"/>
        <v>#N/A</v>
      </c>
      <c r="BL1442" s="20" t="e">
        <f t="shared" si="465"/>
        <v>#N/A</v>
      </c>
      <c r="BM1442" s="20" t="e">
        <f t="shared" si="467"/>
        <v>#N/A</v>
      </c>
      <c r="BN1442" s="20" t="e">
        <f t="shared" si="466"/>
        <v>#N/A</v>
      </c>
    </row>
    <row r="1443" spans="1:66">
      <c r="A1443" s="92"/>
      <c r="B1443" s="90"/>
      <c r="C1443" s="90"/>
      <c r="D1443" s="93"/>
      <c r="E1443" s="93"/>
      <c r="F1443" s="93"/>
      <c r="G1443" s="93"/>
      <c r="H1443" s="93"/>
      <c r="I1443" s="93"/>
      <c r="J1443" s="93"/>
      <c r="K1443" s="93"/>
      <c r="L1443" s="92"/>
      <c r="M1443" s="93"/>
      <c r="N1443" s="91">
        <f t="shared" si="448"/>
        <v>0</v>
      </c>
      <c r="O1443" s="91" t="str">
        <f t="shared" si="449"/>
        <v/>
      </c>
      <c r="P1443" s="91" t="str">
        <f t="shared" si="450"/>
        <v/>
      </c>
      <c r="Q1443" s="91" t="str">
        <f t="shared" si="451"/>
        <v>HDJ</v>
      </c>
      <c r="R1443" s="82"/>
      <c r="S1443" s="95">
        <f t="shared" si="452"/>
        <v>0</v>
      </c>
      <c r="T1443" s="95">
        <f t="shared" si="453"/>
        <v>0</v>
      </c>
      <c r="U1443" s="79" t="e">
        <f>VLOOKUP($S1443,'Grille de Tarif OQN'!$B$2:$S$3603,U$1,0)</f>
        <v>#N/A</v>
      </c>
      <c r="V1443" s="79" t="e">
        <f>VLOOKUP($S1443,'Grille de Tarif OQN'!$B$2:$S$3603,V$1,0)</f>
        <v>#N/A</v>
      </c>
      <c r="W1443" s="79" t="e">
        <f>VLOOKUP($S1443,'Grille de Tarif OQN'!$B$2:$S$3603,W$1,0)</f>
        <v>#N/A</v>
      </c>
      <c r="X1443" s="79" t="e">
        <f>VLOOKUP($S1443,'Grille de Tarif OQN'!$B$2:$S$3603,X$1,0)</f>
        <v>#N/A</v>
      </c>
      <c r="Y1443" s="79" t="e">
        <f>VLOOKUP($S1443,'Grille de Tarif OQN'!$B$2:$S$3603,Y$1,0)</f>
        <v>#N/A</v>
      </c>
      <c r="Z1443" s="79" t="e">
        <f>VLOOKUP($S1443,'Grille de Tarif OQN'!$B$2:$S$3603,Z$1,0)</f>
        <v>#N/A</v>
      </c>
      <c r="AA1443" s="79" t="e">
        <f>VLOOKUP($S1443,'Grille de Tarif OQN'!$B$2:$S$3603,AA$1,0)</f>
        <v>#N/A</v>
      </c>
      <c r="AB1443" s="79" t="e">
        <f>VLOOKUP($S1443,'Grille de Tarif OQN'!$B$2:$S$3603,AB$1,0)</f>
        <v>#N/A</v>
      </c>
      <c r="AC1443" s="79" t="e">
        <f>VLOOKUP($S1443,'Grille de Tarif OQN'!$B$2:$S$3603,AC$1,0)</f>
        <v>#N/A</v>
      </c>
      <c r="AD1443" s="79" t="e">
        <f>VLOOKUP($S1443,'Grille de Tarif OQN'!$B$2:$S$3603,AD$1,0)</f>
        <v>#N/A</v>
      </c>
      <c r="AE1443" s="79" t="e">
        <f>VLOOKUP($S1443,'Grille de Tarif OQN'!$B$2:$S$3603,AE$1,0)</f>
        <v>#N/A</v>
      </c>
      <c r="AF1443" s="79" t="e">
        <f>VLOOKUP($S1443,'Grille de Tarif OQN'!$B$2:$S$3603,AF$1,0)</f>
        <v>#N/A</v>
      </c>
      <c r="AG1443" s="79" t="e">
        <f>VLOOKUP($S1443,'Grille de Tarif OQN'!$B$2:$S$3603,AG$1,0)</f>
        <v>#N/A</v>
      </c>
      <c r="AH1443" s="79" t="e">
        <f>VLOOKUP($S1443,'Grille de Tarif OQN'!$B$2:$S$3603,AH$1,0)</f>
        <v>#N/A</v>
      </c>
      <c r="AI1443" s="79" t="e">
        <f>VLOOKUP($S1443,'Grille de Tarif OQN'!$B$2:$S$3603,AI$1,0)</f>
        <v>#N/A</v>
      </c>
      <c r="AJ1443" s="79" t="e">
        <f>VLOOKUP($S1443,'Grille de Tarif OQN'!$B$2:$S$3603,AJ$1,0)</f>
        <v>#N/A</v>
      </c>
      <c r="AK1443" s="81"/>
      <c r="AL1443" s="81"/>
      <c r="AM1443" s="81"/>
      <c r="AN1443" s="81"/>
      <c r="AO1443" s="81"/>
      <c r="AP1443" s="81"/>
      <c r="AQ1443" s="81"/>
      <c r="AR1443" s="81"/>
      <c r="AS1443" s="81"/>
      <c r="AT1443" s="81"/>
      <c r="AU1443" s="72"/>
      <c r="AV1443"/>
      <c r="AW1443"/>
      <c r="AX1443"/>
      <c r="AY1443"/>
      <c r="AZ1443" s="96">
        <f t="shared" si="454"/>
        <v>0</v>
      </c>
      <c r="BA1443" s="24" t="e">
        <f t="shared" si="455"/>
        <v>#N/A</v>
      </c>
      <c r="BB1443" s="24" t="e">
        <f t="shared" si="456"/>
        <v>#N/A</v>
      </c>
      <c r="BC1443" s="24" t="e">
        <f t="shared" si="457"/>
        <v>#N/A</v>
      </c>
      <c r="BD1443" s="24" t="e">
        <f t="shared" si="458"/>
        <v>#N/A</v>
      </c>
      <c r="BE1443"/>
      <c r="BF1443" t="e">
        <f t="shared" si="459"/>
        <v>#N/A</v>
      </c>
      <c r="BG1443" t="str">
        <f t="shared" si="460"/>
        <v>HDJ</v>
      </c>
      <c r="BH1443" s="20" t="e">
        <f t="shared" si="461"/>
        <v>#N/A</v>
      </c>
      <c r="BI1443" s="20" t="e">
        <f t="shared" si="462"/>
        <v>#N/A</v>
      </c>
      <c r="BJ1443" s="20" t="e">
        <f t="shared" si="463"/>
        <v>#N/A</v>
      </c>
      <c r="BK1443" s="20" t="e">
        <f t="shared" si="464"/>
        <v>#N/A</v>
      </c>
      <c r="BL1443" s="20" t="e">
        <f t="shared" si="465"/>
        <v>#N/A</v>
      </c>
      <c r="BM1443" s="20" t="e">
        <f t="shared" si="467"/>
        <v>#N/A</v>
      </c>
      <c r="BN1443" s="20" t="e">
        <f t="shared" si="466"/>
        <v>#N/A</v>
      </c>
    </row>
    <row r="1444" spans="1:66">
      <c r="A1444" s="92"/>
      <c r="B1444" s="90"/>
      <c r="C1444" s="90"/>
      <c r="D1444" s="93"/>
      <c r="E1444" s="93"/>
      <c r="F1444" s="93"/>
      <c r="G1444" s="93"/>
      <c r="H1444" s="93"/>
      <c r="I1444" s="93"/>
      <c r="J1444" s="93"/>
      <c r="K1444" s="93"/>
      <c r="L1444" s="92"/>
      <c r="M1444" s="93"/>
      <c r="N1444" s="91">
        <f t="shared" si="448"/>
        <v>0</v>
      </c>
      <c r="O1444" s="91" t="str">
        <f t="shared" si="449"/>
        <v/>
      </c>
      <c r="P1444" s="91" t="str">
        <f t="shared" si="450"/>
        <v/>
      </c>
      <c r="Q1444" s="91" t="str">
        <f t="shared" si="451"/>
        <v>HDJ</v>
      </c>
      <c r="R1444" s="82"/>
      <c r="S1444" s="95">
        <f t="shared" si="452"/>
        <v>0</v>
      </c>
      <c r="T1444" s="95">
        <f t="shared" si="453"/>
        <v>0</v>
      </c>
      <c r="U1444" s="79" t="e">
        <f>VLOOKUP($S1444,'Grille de Tarif OQN'!$B$2:$S$3603,U$1,0)</f>
        <v>#N/A</v>
      </c>
      <c r="V1444" s="79" t="e">
        <f>VLOOKUP($S1444,'Grille de Tarif OQN'!$B$2:$S$3603,V$1,0)</f>
        <v>#N/A</v>
      </c>
      <c r="W1444" s="79" t="e">
        <f>VLOOKUP($S1444,'Grille de Tarif OQN'!$B$2:$S$3603,W$1,0)</f>
        <v>#N/A</v>
      </c>
      <c r="X1444" s="79" t="e">
        <f>VLOOKUP($S1444,'Grille de Tarif OQN'!$B$2:$S$3603,X$1,0)</f>
        <v>#N/A</v>
      </c>
      <c r="Y1444" s="79" t="e">
        <f>VLOOKUP($S1444,'Grille de Tarif OQN'!$B$2:$S$3603,Y$1,0)</f>
        <v>#N/A</v>
      </c>
      <c r="Z1444" s="79" t="e">
        <f>VLOOKUP($S1444,'Grille de Tarif OQN'!$B$2:$S$3603,Z$1,0)</f>
        <v>#N/A</v>
      </c>
      <c r="AA1444" s="79" t="e">
        <f>VLOOKUP($S1444,'Grille de Tarif OQN'!$B$2:$S$3603,AA$1,0)</f>
        <v>#N/A</v>
      </c>
      <c r="AB1444" s="79" t="e">
        <f>VLOOKUP($S1444,'Grille de Tarif OQN'!$B$2:$S$3603,AB$1,0)</f>
        <v>#N/A</v>
      </c>
      <c r="AC1444" s="79" t="e">
        <f>VLOOKUP($S1444,'Grille de Tarif OQN'!$B$2:$S$3603,AC$1,0)</f>
        <v>#N/A</v>
      </c>
      <c r="AD1444" s="79" t="e">
        <f>VLOOKUP($S1444,'Grille de Tarif OQN'!$B$2:$S$3603,AD$1,0)</f>
        <v>#N/A</v>
      </c>
      <c r="AE1444" s="79" t="e">
        <f>VLOOKUP($S1444,'Grille de Tarif OQN'!$B$2:$S$3603,AE$1,0)</f>
        <v>#N/A</v>
      </c>
      <c r="AF1444" s="79" t="e">
        <f>VLOOKUP($S1444,'Grille de Tarif OQN'!$B$2:$S$3603,AF$1,0)</f>
        <v>#N/A</v>
      </c>
      <c r="AG1444" s="79" t="e">
        <f>VLOOKUP($S1444,'Grille de Tarif OQN'!$B$2:$S$3603,AG$1,0)</f>
        <v>#N/A</v>
      </c>
      <c r="AH1444" s="79" t="e">
        <f>VLOOKUP($S1444,'Grille de Tarif OQN'!$B$2:$S$3603,AH$1,0)</f>
        <v>#N/A</v>
      </c>
      <c r="AI1444" s="79" t="e">
        <f>VLOOKUP($S1444,'Grille de Tarif OQN'!$B$2:$S$3603,AI$1,0)</f>
        <v>#N/A</v>
      </c>
      <c r="AJ1444" s="79" t="e">
        <f>VLOOKUP($S1444,'Grille de Tarif OQN'!$B$2:$S$3603,AJ$1,0)</f>
        <v>#N/A</v>
      </c>
      <c r="AK1444" s="81"/>
      <c r="AL1444" s="81"/>
      <c r="AM1444" s="81"/>
      <c r="AN1444" s="81"/>
      <c r="AO1444" s="81"/>
      <c r="AP1444" s="81"/>
      <c r="AQ1444" s="81"/>
      <c r="AR1444" s="81"/>
      <c r="AS1444" s="81"/>
      <c r="AT1444" s="81"/>
      <c r="AU1444" s="72"/>
      <c r="AV1444"/>
      <c r="AW1444"/>
      <c r="AX1444"/>
      <c r="AY1444"/>
      <c r="AZ1444" s="96">
        <f t="shared" si="454"/>
        <v>0</v>
      </c>
      <c r="BA1444" s="24" t="e">
        <f t="shared" si="455"/>
        <v>#N/A</v>
      </c>
      <c r="BB1444" s="24" t="e">
        <f t="shared" si="456"/>
        <v>#N/A</v>
      </c>
      <c r="BC1444" s="24" t="e">
        <f t="shared" si="457"/>
        <v>#N/A</v>
      </c>
      <c r="BD1444" s="24" t="e">
        <f t="shared" si="458"/>
        <v>#N/A</v>
      </c>
      <c r="BE1444"/>
      <c r="BF1444" t="e">
        <f t="shared" si="459"/>
        <v>#N/A</v>
      </c>
      <c r="BG1444" t="str">
        <f t="shared" si="460"/>
        <v>HDJ</v>
      </c>
      <c r="BH1444" s="20" t="e">
        <f t="shared" si="461"/>
        <v>#N/A</v>
      </c>
      <c r="BI1444" s="20" t="e">
        <f t="shared" si="462"/>
        <v>#N/A</v>
      </c>
      <c r="BJ1444" s="20" t="e">
        <f t="shared" si="463"/>
        <v>#N/A</v>
      </c>
      <c r="BK1444" s="20" t="e">
        <f t="shared" si="464"/>
        <v>#N/A</v>
      </c>
      <c r="BL1444" s="20" t="e">
        <f t="shared" si="465"/>
        <v>#N/A</v>
      </c>
      <c r="BM1444" s="20" t="e">
        <f t="shared" si="467"/>
        <v>#N/A</v>
      </c>
      <c r="BN1444" s="20" t="e">
        <f t="shared" si="466"/>
        <v>#N/A</v>
      </c>
    </row>
    <row r="1445" spans="1:66">
      <c r="A1445" s="92"/>
      <c r="B1445" s="90"/>
      <c r="C1445" s="90"/>
      <c r="D1445" s="93"/>
      <c r="E1445" s="93"/>
      <c r="F1445" s="93"/>
      <c r="G1445" s="93"/>
      <c r="H1445" s="93"/>
      <c r="I1445" s="93"/>
      <c r="J1445" s="93"/>
      <c r="K1445" s="93"/>
      <c r="L1445" s="92"/>
      <c r="M1445" s="93"/>
      <c r="N1445" s="91">
        <f t="shared" si="448"/>
        <v>0</v>
      </c>
      <c r="O1445" s="91" t="str">
        <f t="shared" si="449"/>
        <v/>
      </c>
      <c r="P1445" s="91" t="str">
        <f t="shared" si="450"/>
        <v/>
      </c>
      <c r="Q1445" s="91" t="str">
        <f t="shared" si="451"/>
        <v>HDJ</v>
      </c>
      <c r="R1445" s="82"/>
      <c r="S1445" s="95">
        <f t="shared" si="452"/>
        <v>0</v>
      </c>
      <c r="T1445" s="95">
        <f t="shared" si="453"/>
        <v>0</v>
      </c>
      <c r="U1445" s="79" t="e">
        <f>VLOOKUP($S1445,'Grille de Tarif OQN'!$B$2:$S$3603,U$1,0)</f>
        <v>#N/A</v>
      </c>
      <c r="V1445" s="79" t="e">
        <f>VLOOKUP($S1445,'Grille de Tarif OQN'!$B$2:$S$3603,V$1,0)</f>
        <v>#N/A</v>
      </c>
      <c r="W1445" s="79" t="e">
        <f>VLOOKUP($S1445,'Grille de Tarif OQN'!$B$2:$S$3603,W$1,0)</f>
        <v>#N/A</v>
      </c>
      <c r="X1445" s="79" t="e">
        <f>VLOOKUP($S1445,'Grille de Tarif OQN'!$B$2:$S$3603,X$1,0)</f>
        <v>#N/A</v>
      </c>
      <c r="Y1445" s="79" t="e">
        <f>VLOOKUP($S1445,'Grille de Tarif OQN'!$B$2:$S$3603,Y$1,0)</f>
        <v>#N/A</v>
      </c>
      <c r="Z1445" s="79" t="e">
        <f>VLOOKUP($S1445,'Grille de Tarif OQN'!$B$2:$S$3603,Z$1,0)</f>
        <v>#N/A</v>
      </c>
      <c r="AA1445" s="79" t="e">
        <f>VLOOKUP($S1445,'Grille de Tarif OQN'!$B$2:$S$3603,AA$1,0)</f>
        <v>#N/A</v>
      </c>
      <c r="AB1445" s="79" t="e">
        <f>VLOOKUP($S1445,'Grille de Tarif OQN'!$B$2:$S$3603,AB$1,0)</f>
        <v>#N/A</v>
      </c>
      <c r="AC1445" s="79" t="e">
        <f>VLOOKUP($S1445,'Grille de Tarif OQN'!$B$2:$S$3603,AC$1,0)</f>
        <v>#N/A</v>
      </c>
      <c r="AD1445" s="79" t="e">
        <f>VLOOKUP($S1445,'Grille de Tarif OQN'!$B$2:$S$3603,AD$1,0)</f>
        <v>#N/A</v>
      </c>
      <c r="AE1445" s="79" t="e">
        <f>VLOOKUP($S1445,'Grille de Tarif OQN'!$B$2:$S$3603,AE$1,0)</f>
        <v>#N/A</v>
      </c>
      <c r="AF1445" s="79" t="e">
        <f>VLOOKUP($S1445,'Grille de Tarif OQN'!$B$2:$S$3603,AF$1,0)</f>
        <v>#N/A</v>
      </c>
      <c r="AG1445" s="79" t="e">
        <f>VLOOKUP($S1445,'Grille de Tarif OQN'!$B$2:$S$3603,AG$1,0)</f>
        <v>#N/A</v>
      </c>
      <c r="AH1445" s="79" t="e">
        <f>VLOOKUP($S1445,'Grille de Tarif OQN'!$B$2:$S$3603,AH$1,0)</f>
        <v>#N/A</v>
      </c>
      <c r="AI1445" s="79" t="e">
        <f>VLOOKUP($S1445,'Grille de Tarif OQN'!$B$2:$S$3603,AI$1,0)</f>
        <v>#N/A</v>
      </c>
      <c r="AJ1445" s="79" t="e">
        <f>VLOOKUP($S1445,'Grille de Tarif OQN'!$B$2:$S$3603,AJ$1,0)</f>
        <v>#N/A</v>
      </c>
      <c r="AK1445" s="81"/>
      <c r="AL1445" s="81"/>
      <c r="AM1445" s="81"/>
      <c r="AN1445" s="81"/>
      <c r="AO1445" s="81"/>
      <c r="AP1445" s="81"/>
      <c r="AQ1445" s="81"/>
      <c r="AR1445" s="81"/>
      <c r="AS1445" s="81"/>
      <c r="AT1445" s="81"/>
      <c r="AU1445" s="72"/>
      <c r="AV1445"/>
      <c r="AW1445"/>
      <c r="AX1445"/>
      <c r="AY1445"/>
      <c r="AZ1445" s="96">
        <f t="shared" si="454"/>
        <v>0</v>
      </c>
      <c r="BA1445" s="24" t="e">
        <f t="shared" si="455"/>
        <v>#N/A</v>
      </c>
      <c r="BB1445" s="24" t="e">
        <f t="shared" si="456"/>
        <v>#N/A</v>
      </c>
      <c r="BC1445" s="24" t="e">
        <f t="shared" si="457"/>
        <v>#N/A</v>
      </c>
      <c r="BD1445" s="24" t="e">
        <f t="shared" si="458"/>
        <v>#N/A</v>
      </c>
      <c r="BE1445"/>
      <c r="BF1445" t="e">
        <f t="shared" si="459"/>
        <v>#N/A</v>
      </c>
      <c r="BG1445" t="str">
        <f t="shared" si="460"/>
        <v>HDJ</v>
      </c>
      <c r="BH1445" s="20" t="e">
        <f t="shared" si="461"/>
        <v>#N/A</v>
      </c>
      <c r="BI1445" s="20" t="e">
        <f t="shared" si="462"/>
        <v>#N/A</v>
      </c>
      <c r="BJ1445" s="20" t="e">
        <f t="shared" si="463"/>
        <v>#N/A</v>
      </c>
      <c r="BK1445" s="20" t="e">
        <f t="shared" si="464"/>
        <v>#N/A</v>
      </c>
      <c r="BL1445" s="20" t="e">
        <f t="shared" si="465"/>
        <v>#N/A</v>
      </c>
      <c r="BM1445" s="20" t="e">
        <f t="shared" si="467"/>
        <v>#N/A</v>
      </c>
      <c r="BN1445" s="20" t="e">
        <f t="shared" si="466"/>
        <v>#N/A</v>
      </c>
    </row>
    <row r="1446" spans="1:66">
      <c r="A1446" s="92"/>
      <c r="B1446" s="90"/>
      <c r="C1446" s="90"/>
      <c r="D1446" s="93"/>
      <c r="E1446" s="93"/>
      <c r="F1446" s="93"/>
      <c r="G1446" s="93"/>
      <c r="H1446" s="93"/>
      <c r="I1446" s="93"/>
      <c r="J1446" s="93"/>
      <c r="K1446" s="93"/>
      <c r="L1446" s="92"/>
      <c r="M1446" s="93"/>
      <c r="N1446" s="91">
        <f t="shared" si="448"/>
        <v>0</v>
      </c>
      <c r="O1446" s="91" t="str">
        <f t="shared" si="449"/>
        <v/>
      </c>
      <c r="P1446" s="91" t="str">
        <f t="shared" si="450"/>
        <v/>
      </c>
      <c r="Q1446" s="91" t="str">
        <f t="shared" si="451"/>
        <v>HDJ</v>
      </c>
      <c r="R1446" s="82"/>
      <c r="S1446" s="95">
        <f t="shared" si="452"/>
        <v>0</v>
      </c>
      <c r="T1446" s="95">
        <f t="shared" si="453"/>
        <v>0</v>
      </c>
      <c r="U1446" s="79" t="e">
        <f>VLOOKUP($S1446,'Grille de Tarif OQN'!$B$2:$S$3603,U$1,0)</f>
        <v>#N/A</v>
      </c>
      <c r="V1446" s="79" t="e">
        <f>VLOOKUP($S1446,'Grille de Tarif OQN'!$B$2:$S$3603,V$1,0)</f>
        <v>#N/A</v>
      </c>
      <c r="W1446" s="79" t="e">
        <f>VLOOKUP($S1446,'Grille de Tarif OQN'!$B$2:$S$3603,W$1,0)</f>
        <v>#N/A</v>
      </c>
      <c r="X1446" s="79" t="e">
        <f>VLOOKUP($S1446,'Grille de Tarif OQN'!$B$2:$S$3603,X$1,0)</f>
        <v>#N/A</v>
      </c>
      <c r="Y1446" s="79" t="e">
        <f>VLOOKUP($S1446,'Grille de Tarif OQN'!$B$2:$S$3603,Y$1,0)</f>
        <v>#N/A</v>
      </c>
      <c r="Z1446" s="79" t="e">
        <f>VLOOKUP($S1446,'Grille de Tarif OQN'!$B$2:$S$3603,Z$1,0)</f>
        <v>#N/A</v>
      </c>
      <c r="AA1446" s="79" t="e">
        <f>VLOOKUP($S1446,'Grille de Tarif OQN'!$B$2:$S$3603,AA$1,0)</f>
        <v>#N/A</v>
      </c>
      <c r="AB1446" s="79" t="e">
        <f>VLOOKUP($S1446,'Grille de Tarif OQN'!$B$2:$S$3603,AB$1,0)</f>
        <v>#N/A</v>
      </c>
      <c r="AC1446" s="79" t="e">
        <f>VLOOKUP($S1446,'Grille de Tarif OQN'!$B$2:$S$3603,AC$1,0)</f>
        <v>#N/A</v>
      </c>
      <c r="AD1446" s="79" t="e">
        <f>VLOOKUP($S1446,'Grille de Tarif OQN'!$B$2:$S$3603,AD$1,0)</f>
        <v>#N/A</v>
      </c>
      <c r="AE1446" s="79" t="e">
        <f>VLOOKUP($S1446,'Grille de Tarif OQN'!$B$2:$S$3603,AE$1,0)</f>
        <v>#N/A</v>
      </c>
      <c r="AF1446" s="79" t="e">
        <f>VLOOKUP($S1446,'Grille de Tarif OQN'!$B$2:$S$3603,AF$1,0)</f>
        <v>#N/A</v>
      </c>
      <c r="AG1446" s="79" t="e">
        <f>VLOOKUP($S1446,'Grille de Tarif OQN'!$B$2:$S$3603,AG$1,0)</f>
        <v>#N/A</v>
      </c>
      <c r="AH1446" s="79" t="e">
        <f>VLOOKUP($S1446,'Grille de Tarif OQN'!$B$2:$S$3603,AH$1,0)</f>
        <v>#N/A</v>
      </c>
      <c r="AI1446" s="79" t="e">
        <f>VLOOKUP($S1446,'Grille de Tarif OQN'!$B$2:$S$3603,AI$1,0)</f>
        <v>#N/A</v>
      </c>
      <c r="AJ1446" s="79" t="e">
        <f>VLOOKUP($S1446,'Grille de Tarif OQN'!$B$2:$S$3603,AJ$1,0)</f>
        <v>#N/A</v>
      </c>
      <c r="AK1446" s="81"/>
      <c r="AL1446" s="81"/>
      <c r="AM1446" s="81"/>
      <c r="AN1446" s="81"/>
      <c r="AO1446" s="81"/>
      <c r="AP1446" s="81"/>
      <c r="AQ1446" s="81"/>
      <c r="AR1446" s="81"/>
      <c r="AS1446" s="81"/>
      <c r="AT1446" s="81"/>
      <c r="AU1446" s="72"/>
      <c r="AV1446"/>
      <c r="AW1446"/>
      <c r="AX1446"/>
      <c r="AY1446"/>
      <c r="AZ1446" s="96">
        <f t="shared" si="454"/>
        <v>0</v>
      </c>
      <c r="BA1446" s="24" t="e">
        <f t="shared" si="455"/>
        <v>#N/A</v>
      </c>
      <c r="BB1446" s="24" t="e">
        <f t="shared" si="456"/>
        <v>#N/A</v>
      </c>
      <c r="BC1446" s="24" t="e">
        <f t="shared" si="457"/>
        <v>#N/A</v>
      </c>
      <c r="BD1446" s="24" t="e">
        <f t="shared" si="458"/>
        <v>#N/A</v>
      </c>
      <c r="BE1446"/>
      <c r="BF1446" t="e">
        <f t="shared" si="459"/>
        <v>#N/A</v>
      </c>
      <c r="BG1446" t="str">
        <f t="shared" si="460"/>
        <v>HDJ</v>
      </c>
      <c r="BH1446" s="20" t="e">
        <f t="shared" si="461"/>
        <v>#N/A</v>
      </c>
      <c r="BI1446" s="20" t="e">
        <f t="shared" si="462"/>
        <v>#N/A</v>
      </c>
      <c r="BJ1446" s="20" t="e">
        <f t="shared" si="463"/>
        <v>#N/A</v>
      </c>
      <c r="BK1446" s="20" t="e">
        <f t="shared" si="464"/>
        <v>#N/A</v>
      </c>
      <c r="BL1446" s="20" t="e">
        <f t="shared" si="465"/>
        <v>#N/A</v>
      </c>
      <c r="BM1446" s="20" t="e">
        <f t="shared" si="467"/>
        <v>#N/A</v>
      </c>
      <c r="BN1446" s="20" t="e">
        <f t="shared" si="466"/>
        <v>#N/A</v>
      </c>
    </row>
    <row r="1447" spans="1:66">
      <c r="A1447" s="92"/>
      <c r="B1447" s="90"/>
      <c r="C1447" s="90"/>
      <c r="D1447" s="93"/>
      <c r="E1447" s="93"/>
      <c r="F1447" s="93"/>
      <c r="G1447" s="93"/>
      <c r="H1447" s="93"/>
      <c r="I1447" s="93"/>
      <c r="J1447" s="93"/>
      <c r="K1447" s="93"/>
      <c r="L1447" s="92"/>
      <c r="M1447" s="93"/>
      <c r="N1447" s="91">
        <f t="shared" si="448"/>
        <v>0</v>
      </c>
      <c r="O1447" s="91" t="str">
        <f t="shared" si="449"/>
        <v/>
      </c>
      <c r="P1447" s="91" t="str">
        <f t="shared" si="450"/>
        <v/>
      </c>
      <c r="Q1447" s="91" t="str">
        <f t="shared" si="451"/>
        <v>HDJ</v>
      </c>
      <c r="R1447" s="82"/>
      <c r="S1447" s="95">
        <f t="shared" si="452"/>
        <v>0</v>
      </c>
      <c r="T1447" s="95">
        <f t="shared" si="453"/>
        <v>0</v>
      </c>
      <c r="U1447" s="79" t="e">
        <f>VLOOKUP($S1447,'Grille de Tarif OQN'!$B$2:$S$3603,U$1,0)</f>
        <v>#N/A</v>
      </c>
      <c r="V1447" s="79" t="e">
        <f>VLOOKUP($S1447,'Grille de Tarif OQN'!$B$2:$S$3603,V$1,0)</f>
        <v>#N/A</v>
      </c>
      <c r="W1447" s="79" t="e">
        <f>VLOOKUP($S1447,'Grille de Tarif OQN'!$B$2:$S$3603,W$1,0)</f>
        <v>#N/A</v>
      </c>
      <c r="X1447" s="79" t="e">
        <f>VLOOKUP($S1447,'Grille de Tarif OQN'!$B$2:$S$3603,X$1,0)</f>
        <v>#N/A</v>
      </c>
      <c r="Y1447" s="79" t="e">
        <f>VLOOKUP($S1447,'Grille de Tarif OQN'!$B$2:$S$3603,Y$1,0)</f>
        <v>#N/A</v>
      </c>
      <c r="Z1447" s="79" t="e">
        <f>VLOOKUP($S1447,'Grille de Tarif OQN'!$B$2:$S$3603,Z$1,0)</f>
        <v>#N/A</v>
      </c>
      <c r="AA1447" s="79" t="e">
        <f>VLOOKUP($S1447,'Grille de Tarif OQN'!$B$2:$S$3603,AA$1,0)</f>
        <v>#N/A</v>
      </c>
      <c r="AB1447" s="79" t="e">
        <f>VLOOKUP($S1447,'Grille de Tarif OQN'!$B$2:$S$3603,AB$1,0)</f>
        <v>#N/A</v>
      </c>
      <c r="AC1447" s="79" t="e">
        <f>VLOOKUP($S1447,'Grille de Tarif OQN'!$B$2:$S$3603,AC$1,0)</f>
        <v>#N/A</v>
      </c>
      <c r="AD1447" s="79" t="e">
        <f>VLOOKUP($S1447,'Grille de Tarif OQN'!$B$2:$S$3603,AD$1,0)</f>
        <v>#N/A</v>
      </c>
      <c r="AE1447" s="79" t="e">
        <f>VLOOKUP($S1447,'Grille de Tarif OQN'!$B$2:$S$3603,AE$1,0)</f>
        <v>#N/A</v>
      </c>
      <c r="AF1447" s="79" t="e">
        <f>VLOOKUP($S1447,'Grille de Tarif OQN'!$B$2:$S$3603,AF$1,0)</f>
        <v>#N/A</v>
      </c>
      <c r="AG1447" s="79" t="e">
        <f>VLOOKUP($S1447,'Grille de Tarif OQN'!$B$2:$S$3603,AG$1,0)</f>
        <v>#N/A</v>
      </c>
      <c r="AH1447" s="79" t="e">
        <f>VLOOKUP($S1447,'Grille de Tarif OQN'!$B$2:$S$3603,AH$1,0)</f>
        <v>#N/A</v>
      </c>
      <c r="AI1447" s="79" t="e">
        <f>VLOOKUP($S1447,'Grille de Tarif OQN'!$B$2:$S$3603,AI$1,0)</f>
        <v>#N/A</v>
      </c>
      <c r="AJ1447" s="79" t="e">
        <f>VLOOKUP($S1447,'Grille de Tarif OQN'!$B$2:$S$3603,AJ$1,0)</f>
        <v>#N/A</v>
      </c>
      <c r="AK1447" s="81"/>
      <c r="AL1447" s="81"/>
      <c r="AM1447" s="81"/>
      <c r="AN1447" s="81"/>
      <c r="AO1447" s="81"/>
      <c r="AP1447" s="81"/>
      <c r="AQ1447" s="81"/>
      <c r="AR1447" s="81"/>
      <c r="AS1447" s="81"/>
      <c r="AT1447" s="81"/>
      <c r="AU1447" s="72"/>
      <c r="AV1447"/>
      <c r="AW1447"/>
      <c r="AX1447"/>
      <c r="AY1447"/>
      <c r="AZ1447" s="96">
        <f t="shared" si="454"/>
        <v>0</v>
      </c>
      <c r="BA1447" s="24" t="e">
        <f t="shared" si="455"/>
        <v>#N/A</v>
      </c>
      <c r="BB1447" s="24" t="e">
        <f t="shared" si="456"/>
        <v>#N/A</v>
      </c>
      <c r="BC1447" s="24" t="e">
        <f t="shared" si="457"/>
        <v>#N/A</v>
      </c>
      <c r="BD1447" s="24" t="e">
        <f t="shared" si="458"/>
        <v>#N/A</v>
      </c>
      <c r="BE1447"/>
      <c r="BF1447" t="e">
        <f t="shared" si="459"/>
        <v>#N/A</v>
      </c>
      <c r="BG1447" t="str">
        <f t="shared" si="460"/>
        <v>HDJ</v>
      </c>
      <c r="BH1447" s="20" t="e">
        <f t="shared" si="461"/>
        <v>#N/A</v>
      </c>
      <c r="BI1447" s="20" t="e">
        <f t="shared" si="462"/>
        <v>#N/A</v>
      </c>
      <c r="BJ1447" s="20" t="e">
        <f t="shared" si="463"/>
        <v>#N/A</v>
      </c>
      <c r="BK1447" s="20" t="e">
        <f t="shared" si="464"/>
        <v>#N/A</v>
      </c>
      <c r="BL1447" s="20" t="e">
        <f t="shared" si="465"/>
        <v>#N/A</v>
      </c>
      <c r="BM1447" s="20" t="e">
        <f t="shared" si="467"/>
        <v>#N/A</v>
      </c>
      <c r="BN1447" s="20" t="e">
        <f t="shared" si="466"/>
        <v>#N/A</v>
      </c>
    </row>
    <row r="1448" spans="1:66">
      <c r="A1448" s="92"/>
      <c r="B1448" s="90"/>
      <c r="C1448" s="90"/>
      <c r="D1448" s="93"/>
      <c r="E1448" s="93"/>
      <c r="F1448" s="93"/>
      <c r="G1448" s="93"/>
      <c r="H1448" s="93"/>
      <c r="I1448" s="93"/>
      <c r="J1448" s="93"/>
      <c r="K1448" s="93"/>
      <c r="L1448" s="92"/>
      <c r="M1448" s="93"/>
      <c r="N1448" s="91">
        <f t="shared" si="448"/>
        <v>0</v>
      </c>
      <c r="O1448" s="91" t="str">
        <f t="shared" si="449"/>
        <v/>
      </c>
      <c r="P1448" s="91" t="str">
        <f t="shared" si="450"/>
        <v/>
      </c>
      <c r="Q1448" s="91" t="str">
        <f t="shared" si="451"/>
        <v>HDJ</v>
      </c>
      <c r="R1448" s="82"/>
      <c r="S1448" s="95">
        <f t="shared" si="452"/>
        <v>0</v>
      </c>
      <c r="T1448" s="95">
        <f t="shared" si="453"/>
        <v>0</v>
      </c>
      <c r="U1448" s="79" t="e">
        <f>VLOOKUP($S1448,'Grille de Tarif OQN'!$B$2:$S$3603,U$1,0)</f>
        <v>#N/A</v>
      </c>
      <c r="V1448" s="79" t="e">
        <f>VLOOKUP($S1448,'Grille de Tarif OQN'!$B$2:$S$3603,V$1,0)</f>
        <v>#N/A</v>
      </c>
      <c r="W1448" s="79" t="e">
        <f>VLOOKUP($S1448,'Grille de Tarif OQN'!$B$2:$S$3603,W$1,0)</f>
        <v>#N/A</v>
      </c>
      <c r="X1448" s="79" t="e">
        <f>VLOOKUP($S1448,'Grille de Tarif OQN'!$B$2:$S$3603,X$1,0)</f>
        <v>#N/A</v>
      </c>
      <c r="Y1448" s="79" t="e">
        <f>VLOOKUP($S1448,'Grille de Tarif OQN'!$B$2:$S$3603,Y$1,0)</f>
        <v>#N/A</v>
      </c>
      <c r="Z1448" s="79" t="e">
        <f>VLOOKUP($S1448,'Grille de Tarif OQN'!$B$2:$S$3603,Z$1,0)</f>
        <v>#N/A</v>
      </c>
      <c r="AA1448" s="79" t="e">
        <f>VLOOKUP($S1448,'Grille de Tarif OQN'!$B$2:$S$3603,AA$1,0)</f>
        <v>#N/A</v>
      </c>
      <c r="AB1448" s="79" t="e">
        <f>VLOOKUP($S1448,'Grille de Tarif OQN'!$B$2:$S$3603,AB$1,0)</f>
        <v>#N/A</v>
      </c>
      <c r="AC1448" s="79" t="e">
        <f>VLOOKUP($S1448,'Grille de Tarif OQN'!$B$2:$S$3603,AC$1,0)</f>
        <v>#N/A</v>
      </c>
      <c r="AD1448" s="79" t="e">
        <f>VLOOKUP($S1448,'Grille de Tarif OQN'!$B$2:$S$3603,AD$1,0)</f>
        <v>#N/A</v>
      </c>
      <c r="AE1448" s="79" t="e">
        <f>VLOOKUP($S1448,'Grille de Tarif OQN'!$B$2:$S$3603,AE$1,0)</f>
        <v>#N/A</v>
      </c>
      <c r="AF1448" s="79" t="e">
        <f>VLOOKUP($S1448,'Grille de Tarif OQN'!$B$2:$S$3603,AF$1,0)</f>
        <v>#N/A</v>
      </c>
      <c r="AG1448" s="79" t="e">
        <f>VLOOKUP($S1448,'Grille de Tarif OQN'!$B$2:$S$3603,AG$1,0)</f>
        <v>#N/A</v>
      </c>
      <c r="AH1448" s="79" t="e">
        <f>VLOOKUP($S1448,'Grille de Tarif OQN'!$B$2:$S$3603,AH$1,0)</f>
        <v>#N/A</v>
      </c>
      <c r="AI1448" s="79" t="e">
        <f>VLOOKUP($S1448,'Grille de Tarif OQN'!$B$2:$S$3603,AI$1,0)</f>
        <v>#N/A</v>
      </c>
      <c r="AJ1448" s="79" t="e">
        <f>VLOOKUP($S1448,'Grille de Tarif OQN'!$B$2:$S$3603,AJ$1,0)</f>
        <v>#N/A</v>
      </c>
      <c r="AK1448" s="81"/>
      <c r="AL1448" s="81"/>
      <c r="AM1448" s="81"/>
      <c r="AN1448" s="81"/>
      <c r="AO1448" s="81"/>
      <c r="AP1448" s="81"/>
      <c r="AQ1448" s="81"/>
      <c r="AR1448" s="81"/>
      <c r="AS1448" s="81"/>
      <c r="AT1448" s="81"/>
      <c r="AU1448" s="72"/>
      <c r="AV1448"/>
      <c r="AW1448"/>
      <c r="AX1448"/>
      <c r="AY1448"/>
      <c r="AZ1448" s="96">
        <f t="shared" si="454"/>
        <v>0</v>
      </c>
      <c r="BA1448" s="24" t="e">
        <f t="shared" si="455"/>
        <v>#N/A</v>
      </c>
      <c r="BB1448" s="24" t="e">
        <f t="shared" si="456"/>
        <v>#N/A</v>
      </c>
      <c r="BC1448" s="24" t="e">
        <f t="shared" si="457"/>
        <v>#N/A</v>
      </c>
      <c r="BD1448" s="24" t="e">
        <f t="shared" si="458"/>
        <v>#N/A</v>
      </c>
      <c r="BE1448"/>
      <c r="BF1448" t="e">
        <f t="shared" si="459"/>
        <v>#N/A</v>
      </c>
      <c r="BG1448" t="str">
        <f t="shared" si="460"/>
        <v>HDJ</v>
      </c>
      <c r="BH1448" s="20" t="e">
        <f t="shared" si="461"/>
        <v>#N/A</v>
      </c>
      <c r="BI1448" s="20" t="e">
        <f t="shared" si="462"/>
        <v>#N/A</v>
      </c>
      <c r="BJ1448" s="20" t="e">
        <f t="shared" si="463"/>
        <v>#N/A</v>
      </c>
      <c r="BK1448" s="20" t="e">
        <f t="shared" si="464"/>
        <v>#N/A</v>
      </c>
      <c r="BL1448" s="20" t="e">
        <f t="shared" si="465"/>
        <v>#N/A</v>
      </c>
      <c r="BM1448" s="20" t="e">
        <f t="shared" si="467"/>
        <v>#N/A</v>
      </c>
      <c r="BN1448" s="20" t="e">
        <f t="shared" si="466"/>
        <v>#N/A</v>
      </c>
    </row>
    <row r="1449" spans="1:66">
      <c r="A1449" s="92"/>
      <c r="B1449" s="90"/>
      <c r="C1449" s="90"/>
      <c r="D1449" s="93"/>
      <c r="E1449" s="93"/>
      <c r="F1449" s="93"/>
      <c r="G1449" s="93"/>
      <c r="H1449" s="93"/>
      <c r="I1449" s="93"/>
      <c r="J1449" s="93"/>
      <c r="K1449" s="93"/>
      <c r="L1449" s="92"/>
      <c r="M1449" s="93"/>
      <c r="N1449" s="91">
        <f t="shared" si="448"/>
        <v>0</v>
      </c>
      <c r="O1449" s="91" t="str">
        <f t="shared" si="449"/>
        <v/>
      </c>
      <c r="P1449" s="91" t="str">
        <f t="shared" si="450"/>
        <v/>
      </c>
      <c r="Q1449" s="91" t="str">
        <f t="shared" si="451"/>
        <v>HDJ</v>
      </c>
      <c r="R1449" s="82"/>
      <c r="S1449" s="95">
        <f t="shared" si="452"/>
        <v>0</v>
      </c>
      <c r="T1449" s="95">
        <f t="shared" si="453"/>
        <v>0</v>
      </c>
      <c r="U1449" s="79" t="e">
        <f>VLOOKUP($S1449,'Grille de Tarif OQN'!$B$2:$S$3603,U$1,0)</f>
        <v>#N/A</v>
      </c>
      <c r="V1449" s="79" t="e">
        <f>VLOOKUP($S1449,'Grille de Tarif OQN'!$B$2:$S$3603,V$1,0)</f>
        <v>#N/A</v>
      </c>
      <c r="W1449" s="79" t="e">
        <f>VLOOKUP($S1449,'Grille de Tarif OQN'!$B$2:$S$3603,W$1,0)</f>
        <v>#N/A</v>
      </c>
      <c r="X1449" s="79" t="e">
        <f>VLOOKUP($S1449,'Grille de Tarif OQN'!$B$2:$S$3603,X$1,0)</f>
        <v>#N/A</v>
      </c>
      <c r="Y1449" s="79" t="e">
        <f>VLOOKUP($S1449,'Grille de Tarif OQN'!$B$2:$S$3603,Y$1,0)</f>
        <v>#N/A</v>
      </c>
      <c r="Z1449" s="79" t="e">
        <f>VLOOKUP($S1449,'Grille de Tarif OQN'!$B$2:$S$3603,Z$1,0)</f>
        <v>#N/A</v>
      </c>
      <c r="AA1449" s="79" t="e">
        <f>VLOOKUP($S1449,'Grille de Tarif OQN'!$B$2:$S$3603,AA$1,0)</f>
        <v>#N/A</v>
      </c>
      <c r="AB1449" s="79" t="e">
        <f>VLOOKUP($S1449,'Grille de Tarif OQN'!$B$2:$S$3603,AB$1,0)</f>
        <v>#N/A</v>
      </c>
      <c r="AC1449" s="79" t="e">
        <f>VLOOKUP($S1449,'Grille de Tarif OQN'!$B$2:$S$3603,AC$1,0)</f>
        <v>#N/A</v>
      </c>
      <c r="AD1449" s="79" t="e">
        <f>VLOOKUP($S1449,'Grille de Tarif OQN'!$B$2:$S$3603,AD$1,0)</f>
        <v>#N/A</v>
      </c>
      <c r="AE1449" s="79" t="e">
        <f>VLOOKUP($S1449,'Grille de Tarif OQN'!$B$2:$S$3603,AE$1,0)</f>
        <v>#N/A</v>
      </c>
      <c r="AF1449" s="79" t="e">
        <f>VLOOKUP($S1449,'Grille de Tarif OQN'!$B$2:$S$3603,AF$1,0)</f>
        <v>#N/A</v>
      </c>
      <c r="AG1449" s="79" t="e">
        <f>VLOOKUP($S1449,'Grille de Tarif OQN'!$B$2:$S$3603,AG$1,0)</f>
        <v>#N/A</v>
      </c>
      <c r="AH1449" s="79" t="e">
        <f>VLOOKUP($S1449,'Grille de Tarif OQN'!$B$2:$S$3603,AH$1,0)</f>
        <v>#N/A</v>
      </c>
      <c r="AI1449" s="79" t="e">
        <f>VLOOKUP($S1449,'Grille de Tarif OQN'!$B$2:$S$3603,AI$1,0)</f>
        <v>#N/A</v>
      </c>
      <c r="AJ1449" s="79" t="e">
        <f>VLOOKUP($S1449,'Grille de Tarif OQN'!$B$2:$S$3603,AJ$1,0)</f>
        <v>#N/A</v>
      </c>
      <c r="AK1449" s="81"/>
      <c r="AL1449" s="81"/>
      <c r="AM1449" s="81"/>
      <c r="AN1449" s="81"/>
      <c r="AO1449" s="81"/>
      <c r="AP1449" s="81"/>
      <c r="AQ1449" s="81"/>
      <c r="AR1449" s="81"/>
      <c r="AS1449" s="81"/>
      <c r="AT1449" s="81"/>
      <c r="AU1449" s="72"/>
      <c r="AV1449"/>
      <c r="AW1449"/>
      <c r="AX1449"/>
      <c r="AY1449"/>
      <c r="AZ1449" s="96">
        <f t="shared" si="454"/>
        <v>0</v>
      </c>
      <c r="BA1449" s="24" t="e">
        <f t="shared" si="455"/>
        <v>#N/A</v>
      </c>
      <c r="BB1449" s="24" t="e">
        <f t="shared" si="456"/>
        <v>#N/A</v>
      </c>
      <c r="BC1449" s="24" t="e">
        <f t="shared" si="457"/>
        <v>#N/A</v>
      </c>
      <c r="BD1449" s="24" t="e">
        <f t="shared" si="458"/>
        <v>#N/A</v>
      </c>
      <c r="BE1449"/>
      <c r="BF1449" t="e">
        <f t="shared" si="459"/>
        <v>#N/A</v>
      </c>
      <c r="BG1449" t="str">
        <f t="shared" si="460"/>
        <v>HDJ</v>
      </c>
      <c r="BH1449" s="20" t="e">
        <f t="shared" si="461"/>
        <v>#N/A</v>
      </c>
      <c r="BI1449" s="20" t="e">
        <f t="shared" si="462"/>
        <v>#N/A</v>
      </c>
      <c r="BJ1449" s="20" t="e">
        <f t="shared" si="463"/>
        <v>#N/A</v>
      </c>
      <c r="BK1449" s="20" t="e">
        <f t="shared" si="464"/>
        <v>#N/A</v>
      </c>
      <c r="BL1449" s="20" t="e">
        <f t="shared" si="465"/>
        <v>#N/A</v>
      </c>
      <c r="BM1449" s="20" t="e">
        <f t="shared" si="467"/>
        <v>#N/A</v>
      </c>
      <c r="BN1449" s="20" t="e">
        <f t="shared" si="466"/>
        <v>#N/A</v>
      </c>
    </row>
    <row r="1450" spans="1:66">
      <c r="A1450" s="92"/>
      <c r="B1450" s="90"/>
      <c r="C1450" s="90"/>
      <c r="D1450" s="93"/>
      <c r="E1450" s="93"/>
      <c r="F1450" s="93"/>
      <c r="G1450" s="93"/>
      <c r="H1450" s="93"/>
      <c r="I1450" s="93"/>
      <c r="J1450" s="93"/>
      <c r="K1450" s="93"/>
      <c r="L1450" s="92"/>
      <c r="M1450" s="93"/>
      <c r="N1450" s="91">
        <f t="shared" si="448"/>
        <v>0</v>
      </c>
      <c r="O1450" s="91" t="str">
        <f t="shared" si="449"/>
        <v/>
      </c>
      <c r="P1450" s="91" t="str">
        <f t="shared" si="450"/>
        <v/>
      </c>
      <c r="Q1450" s="91" t="str">
        <f t="shared" si="451"/>
        <v>HDJ</v>
      </c>
      <c r="R1450" s="82"/>
      <c r="S1450" s="95">
        <f t="shared" si="452"/>
        <v>0</v>
      </c>
      <c r="T1450" s="95">
        <f t="shared" si="453"/>
        <v>0</v>
      </c>
      <c r="U1450" s="79" t="e">
        <f>VLOOKUP($S1450,'Grille de Tarif OQN'!$B$2:$S$3603,U$1,0)</f>
        <v>#N/A</v>
      </c>
      <c r="V1450" s="79" t="e">
        <f>VLOOKUP($S1450,'Grille de Tarif OQN'!$B$2:$S$3603,V$1,0)</f>
        <v>#N/A</v>
      </c>
      <c r="W1450" s="79" t="e">
        <f>VLOOKUP($S1450,'Grille de Tarif OQN'!$B$2:$S$3603,W$1,0)</f>
        <v>#N/A</v>
      </c>
      <c r="X1450" s="79" t="e">
        <f>VLOOKUP($S1450,'Grille de Tarif OQN'!$B$2:$S$3603,X$1,0)</f>
        <v>#N/A</v>
      </c>
      <c r="Y1450" s="79" t="e">
        <f>VLOOKUP($S1450,'Grille de Tarif OQN'!$B$2:$S$3603,Y$1,0)</f>
        <v>#N/A</v>
      </c>
      <c r="Z1450" s="79" t="e">
        <f>VLOOKUP($S1450,'Grille de Tarif OQN'!$B$2:$S$3603,Z$1,0)</f>
        <v>#N/A</v>
      </c>
      <c r="AA1450" s="79" t="e">
        <f>VLOOKUP($S1450,'Grille de Tarif OQN'!$B$2:$S$3603,AA$1,0)</f>
        <v>#N/A</v>
      </c>
      <c r="AB1450" s="79" t="e">
        <f>VLOOKUP($S1450,'Grille de Tarif OQN'!$B$2:$S$3603,AB$1,0)</f>
        <v>#N/A</v>
      </c>
      <c r="AC1450" s="79" t="e">
        <f>VLOOKUP($S1450,'Grille de Tarif OQN'!$B$2:$S$3603,AC$1,0)</f>
        <v>#N/A</v>
      </c>
      <c r="AD1450" s="79" t="e">
        <f>VLOOKUP($S1450,'Grille de Tarif OQN'!$B$2:$S$3603,AD$1,0)</f>
        <v>#N/A</v>
      </c>
      <c r="AE1450" s="79" t="e">
        <f>VLOOKUP($S1450,'Grille de Tarif OQN'!$B$2:$S$3603,AE$1,0)</f>
        <v>#N/A</v>
      </c>
      <c r="AF1450" s="79" t="e">
        <f>VLOOKUP($S1450,'Grille de Tarif OQN'!$B$2:$S$3603,AF$1,0)</f>
        <v>#N/A</v>
      </c>
      <c r="AG1450" s="79" t="e">
        <f>VLOOKUP($S1450,'Grille de Tarif OQN'!$B$2:$S$3603,AG$1,0)</f>
        <v>#N/A</v>
      </c>
      <c r="AH1450" s="79" t="e">
        <f>VLOOKUP($S1450,'Grille de Tarif OQN'!$B$2:$S$3603,AH$1,0)</f>
        <v>#N/A</v>
      </c>
      <c r="AI1450" s="79" t="e">
        <f>VLOOKUP($S1450,'Grille de Tarif OQN'!$B$2:$S$3603,AI$1,0)</f>
        <v>#N/A</v>
      </c>
      <c r="AJ1450" s="79" t="e">
        <f>VLOOKUP($S1450,'Grille de Tarif OQN'!$B$2:$S$3603,AJ$1,0)</f>
        <v>#N/A</v>
      </c>
      <c r="AK1450" s="81"/>
      <c r="AL1450" s="81"/>
      <c r="AM1450" s="81"/>
      <c r="AN1450" s="81"/>
      <c r="AO1450" s="81"/>
      <c r="AP1450" s="81"/>
      <c r="AQ1450" s="81"/>
      <c r="AR1450" s="81"/>
      <c r="AS1450" s="81"/>
      <c r="AT1450" s="81"/>
      <c r="AU1450" s="72"/>
      <c r="AV1450"/>
      <c r="AW1450"/>
      <c r="AX1450"/>
      <c r="AY1450"/>
      <c r="AZ1450" s="96">
        <f t="shared" si="454"/>
        <v>0</v>
      </c>
      <c r="BA1450" s="24" t="e">
        <f t="shared" si="455"/>
        <v>#N/A</v>
      </c>
      <c r="BB1450" s="24" t="e">
        <f t="shared" si="456"/>
        <v>#N/A</v>
      </c>
      <c r="BC1450" s="24" t="e">
        <f t="shared" si="457"/>
        <v>#N/A</v>
      </c>
      <c r="BD1450" s="24" t="e">
        <f t="shared" si="458"/>
        <v>#N/A</v>
      </c>
      <c r="BE1450"/>
      <c r="BF1450" t="e">
        <f t="shared" si="459"/>
        <v>#N/A</v>
      </c>
      <c r="BG1450" t="str">
        <f t="shared" si="460"/>
        <v>HDJ</v>
      </c>
      <c r="BH1450" s="20" t="e">
        <f t="shared" si="461"/>
        <v>#N/A</v>
      </c>
      <c r="BI1450" s="20" t="e">
        <f t="shared" si="462"/>
        <v>#N/A</v>
      </c>
      <c r="BJ1450" s="20" t="e">
        <f t="shared" si="463"/>
        <v>#N/A</v>
      </c>
      <c r="BK1450" s="20" t="e">
        <f t="shared" si="464"/>
        <v>#N/A</v>
      </c>
      <c r="BL1450" s="20" t="e">
        <f t="shared" si="465"/>
        <v>#N/A</v>
      </c>
      <c r="BM1450" s="20" t="e">
        <f t="shared" si="467"/>
        <v>#N/A</v>
      </c>
      <c r="BN1450" s="20" t="e">
        <f t="shared" si="466"/>
        <v>#N/A</v>
      </c>
    </row>
    <row r="1451" spans="1:66">
      <c r="A1451" s="92"/>
      <c r="B1451" s="90"/>
      <c r="C1451" s="90"/>
      <c r="D1451" s="93"/>
      <c r="E1451" s="93"/>
      <c r="F1451" s="93"/>
      <c r="G1451" s="93"/>
      <c r="H1451" s="93"/>
      <c r="I1451" s="93"/>
      <c r="J1451" s="93"/>
      <c r="K1451" s="93"/>
      <c r="L1451" s="92"/>
      <c r="M1451" s="93"/>
      <c r="N1451" s="91">
        <f t="shared" si="448"/>
        <v>0</v>
      </c>
      <c r="O1451" s="91" t="str">
        <f t="shared" si="449"/>
        <v/>
      </c>
      <c r="P1451" s="91" t="str">
        <f t="shared" si="450"/>
        <v/>
      </c>
      <c r="Q1451" s="91" t="str">
        <f t="shared" si="451"/>
        <v>HDJ</v>
      </c>
      <c r="R1451" s="82"/>
      <c r="S1451" s="95">
        <f t="shared" si="452"/>
        <v>0</v>
      </c>
      <c r="T1451" s="95">
        <f t="shared" si="453"/>
        <v>0</v>
      </c>
      <c r="U1451" s="79" t="e">
        <f>VLOOKUP($S1451,'Grille de Tarif OQN'!$B$2:$S$3603,U$1,0)</f>
        <v>#N/A</v>
      </c>
      <c r="V1451" s="79" t="e">
        <f>VLOOKUP($S1451,'Grille de Tarif OQN'!$B$2:$S$3603,V$1,0)</f>
        <v>#N/A</v>
      </c>
      <c r="W1451" s="79" t="e">
        <f>VLOOKUP($S1451,'Grille de Tarif OQN'!$B$2:$S$3603,W$1,0)</f>
        <v>#N/A</v>
      </c>
      <c r="X1451" s="79" t="e">
        <f>VLOOKUP($S1451,'Grille de Tarif OQN'!$B$2:$S$3603,X$1,0)</f>
        <v>#N/A</v>
      </c>
      <c r="Y1451" s="79" t="e">
        <f>VLOOKUP($S1451,'Grille de Tarif OQN'!$B$2:$S$3603,Y$1,0)</f>
        <v>#N/A</v>
      </c>
      <c r="Z1451" s="79" t="e">
        <f>VLOOKUP($S1451,'Grille de Tarif OQN'!$B$2:$S$3603,Z$1,0)</f>
        <v>#N/A</v>
      </c>
      <c r="AA1451" s="79" t="e">
        <f>VLOOKUP($S1451,'Grille de Tarif OQN'!$B$2:$S$3603,AA$1,0)</f>
        <v>#N/A</v>
      </c>
      <c r="AB1451" s="79" t="e">
        <f>VLOOKUP($S1451,'Grille de Tarif OQN'!$B$2:$S$3603,AB$1,0)</f>
        <v>#N/A</v>
      </c>
      <c r="AC1451" s="79" t="e">
        <f>VLOOKUP($S1451,'Grille de Tarif OQN'!$B$2:$S$3603,AC$1,0)</f>
        <v>#N/A</v>
      </c>
      <c r="AD1451" s="79" t="e">
        <f>VLOOKUP($S1451,'Grille de Tarif OQN'!$B$2:$S$3603,AD$1,0)</f>
        <v>#N/A</v>
      </c>
      <c r="AE1451" s="79" t="e">
        <f>VLOOKUP($S1451,'Grille de Tarif OQN'!$B$2:$S$3603,AE$1,0)</f>
        <v>#N/A</v>
      </c>
      <c r="AF1451" s="79" t="e">
        <f>VLOOKUP($S1451,'Grille de Tarif OQN'!$B$2:$S$3603,AF$1,0)</f>
        <v>#N/A</v>
      </c>
      <c r="AG1451" s="79" t="e">
        <f>VLOOKUP($S1451,'Grille de Tarif OQN'!$B$2:$S$3603,AG$1,0)</f>
        <v>#N/A</v>
      </c>
      <c r="AH1451" s="79" t="e">
        <f>VLOOKUP($S1451,'Grille de Tarif OQN'!$B$2:$S$3603,AH$1,0)</f>
        <v>#N/A</v>
      </c>
      <c r="AI1451" s="79" t="e">
        <f>VLOOKUP($S1451,'Grille de Tarif OQN'!$B$2:$S$3603,AI$1,0)</f>
        <v>#N/A</v>
      </c>
      <c r="AJ1451" s="79" t="e">
        <f>VLOOKUP($S1451,'Grille de Tarif OQN'!$B$2:$S$3603,AJ$1,0)</f>
        <v>#N/A</v>
      </c>
      <c r="AK1451" s="81"/>
      <c r="AL1451" s="81"/>
      <c r="AM1451" s="81"/>
      <c r="AN1451" s="81"/>
      <c r="AO1451" s="81"/>
      <c r="AP1451" s="81"/>
      <c r="AQ1451" s="81"/>
      <c r="AR1451" s="81"/>
      <c r="AS1451" s="81"/>
      <c r="AT1451" s="81"/>
      <c r="AU1451" s="72"/>
      <c r="AV1451"/>
      <c r="AW1451"/>
      <c r="AX1451"/>
      <c r="AY1451"/>
      <c r="AZ1451" s="96">
        <f t="shared" si="454"/>
        <v>0</v>
      </c>
      <c r="BA1451" s="24" t="e">
        <f t="shared" si="455"/>
        <v>#N/A</v>
      </c>
      <c r="BB1451" s="24" t="e">
        <f t="shared" si="456"/>
        <v>#N/A</v>
      </c>
      <c r="BC1451" s="24" t="e">
        <f t="shared" si="457"/>
        <v>#N/A</v>
      </c>
      <c r="BD1451" s="24" t="e">
        <f t="shared" si="458"/>
        <v>#N/A</v>
      </c>
      <c r="BE1451"/>
      <c r="BF1451" t="e">
        <f t="shared" si="459"/>
        <v>#N/A</v>
      </c>
      <c r="BG1451" t="str">
        <f t="shared" si="460"/>
        <v>HDJ</v>
      </c>
      <c r="BH1451" s="20" t="e">
        <f t="shared" si="461"/>
        <v>#N/A</v>
      </c>
      <c r="BI1451" s="20" t="e">
        <f t="shared" si="462"/>
        <v>#N/A</v>
      </c>
      <c r="BJ1451" s="20" t="e">
        <f t="shared" si="463"/>
        <v>#N/A</v>
      </c>
      <c r="BK1451" s="20" t="e">
        <f t="shared" si="464"/>
        <v>#N/A</v>
      </c>
      <c r="BL1451" s="20" t="e">
        <f t="shared" si="465"/>
        <v>#N/A</v>
      </c>
      <c r="BM1451" s="20" t="e">
        <f t="shared" si="467"/>
        <v>#N/A</v>
      </c>
      <c r="BN1451" s="20" t="e">
        <f t="shared" si="466"/>
        <v>#N/A</v>
      </c>
    </row>
    <row r="1452" spans="1:66">
      <c r="A1452" s="92"/>
      <c r="B1452" s="90"/>
      <c r="C1452" s="90"/>
      <c r="D1452" s="93"/>
      <c r="E1452" s="93"/>
      <c r="F1452" s="93"/>
      <c r="G1452" s="93"/>
      <c r="H1452" s="93"/>
      <c r="I1452" s="93"/>
      <c r="J1452" s="93"/>
      <c r="K1452" s="93"/>
      <c r="L1452" s="92"/>
      <c r="M1452" s="93"/>
      <c r="N1452" s="91">
        <f t="shared" si="448"/>
        <v>0</v>
      </c>
      <c r="O1452" s="91" t="str">
        <f t="shared" si="449"/>
        <v/>
      </c>
      <c r="P1452" s="91" t="str">
        <f t="shared" si="450"/>
        <v/>
      </c>
      <c r="Q1452" s="91" t="str">
        <f t="shared" si="451"/>
        <v>HDJ</v>
      </c>
      <c r="R1452" s="82"/>
      <c r="S1452" s="95">
        <f t="shared" si="452"/>
        <v>0</v>
      </c>
      <c r="T1452" s="95">
        <f t="shared" si="453"/>
        <v>0</v>
      </c>
      <c r="U1452" s="79" t="e">
        <f>VLOOKUP($S1452,'Grille de Tarif OQN'!$B$2:$S$3603,U$1,0)</f>
        <v>#N/A</v>
      </c>
      <c r="V1452" s="79" t="e">
        <f>VLOOKUP($S1452,'Grille de Tarif OQN'!$B$2:$S$3603,V$1,0)</f>
        <v>#N/A</v>
      </c>
      <c r="W1452" s="79" t="e">
        <f>VLOOKUP($S1452,'Grille de Tarif OQN'!$B$2:$S$3603,W$1,0)</f>
        <v>#N/A</v>
      </c>
      <c r="X1452" s="79" t="e">
        <f>VLOOKUP($S1452,'Grille de Tarif OQN'!$B$2:$S$3603,X$1,0)</f>
        <v>#N/A</v>
      </c>
      <c r="Y1452" s="79" t="e">
        <f>VLOOKUP($S1452,'Grille de Tarif OQN'!$B$2:$S$3603,Y$1,0)</f>
        <v>#N/A</v>
      </c>
      <c r="Z1452" s="79" t="e">
        <f>VLOOKUP($S1452,'Grille de Tarif OQN'!$B$2:$S$3603,Z$1,0)</f>
        <v>#N/A</v>
      </c>
      <c r="AA1452" s="79" t="e">
        <f>VLOOKUP($S1452,'Grille de Tarif OQN'!$B$2:$S$3603,AA$1,0)</f>
        <v>#N/A</v>
      </c>
      <c r="AB1452" s="79" t="e">
        <f>VLOOKUP($S1452,'Grille de Tarif OQN'!$B$2:$S$3603,AB$1,0)</f>
        <v>#N/A</v>
      </c>
      <c r="AC1452" s="79" t="e">
        <f>VLOOKUP($S1452,'Grille de Tarif OQN'!$B$2:$S$3603,AC$1,0)</f>
        <v>#N/A</v>
      </c>
      <c r="AD1452" s="79" t="e">
        <f>VLOOKUP($S1452,'Grille de Tarif OQN'!$B$2:$S$3603,AD$1,0)</f>
        <v>#N/A</v>
      </c>
      <c r="AE1452" s="79" t="e">
        <f>VLOOKUP($S1452,'Grille de Tarif OQN'!$B$2:$S$3603,AE$1,0)</f>
        <v>#N/A</v>
      </c>
      <c r="AF1452" s="79" t="e">
        <f>VLOOKUP($S1452,'Grille de Tarif OQN'!$B$2:$S$3603,AF$1,0)</f>
        <v>#N/A</v>
      </c>
      <c r="AG1452" s="79" t="e">
        <f>VLOOKUP($S1452,'Grille de Tarif OQN'!$B$2:$S$3603,AG$1,0)</f>
        <v>#N/A</v>
      </c>
      <c r="AH1452" s="79" t="e">
        <f>VLOOKUP($S1452,'Grille de Tarif OQN'!$B$2:$S$3603,AH$1,0)</f>
        <v>#N/A</v>
      </c>
      <c r="AI1452" s="79" t="e">
        <f>VLOOKUP($S1452,'Grille de Tarif OQN'!$B$2:$S$3603,AI$1,0)</f>
        <v>#N/A</v>
      </c>
      <c r="AJ1452" s="79" t="e">
        <f>VLOOKUP($S1452,'Grille de Tarif OQN'!$B$2:$S$3603,AJ$1,0)</f>
        <v>#N/A</v>
      </c>
      <c r="AK1452" s="81"/>
      <c r="AL1452" s="81"/>
      <c r="AM1452" s="81"/>
      <c r="AN1452" s="81"/>
      <c r="AO1452" s="81"/>
      <c r="AP1452" s="81"/>
      <c r="AQ1452" s="81"/>
      <c r="AR1452" s="81"/>
      <c r="AS1452" s="81"/>
      <c r="AT1452" s="81"/>
      <c r="AU1452" s="72"/>
      <c r="AV1452"/>
      <c r="AW1452"/>
      <c r="AX1452"/>
      <c r="AY1452"/>
      <c r="AZ1452" s="96">
        <f t="shared" si="454"/>
        <v>0</v>
      </c>
      <c r="BA1452" s="24" t="e">
        <f t="shared" si="455"/>
        <v>#N/A</v>
      </c>
      <c r="BB1452" s="24" t="e">
        <f t="shared" si="456"/>
        <v>#N/A</v>
      </c>
      <c r="BC1452" s="24" t="e">
        <f t="shared" si="457"/>
        <v>#N/A</v>
      </c>
      <c r="BD1452" s="24" t="e">
        <f t="shared" si="458"/>
        <v>#N/A</v>
      </c>
      <c r="BE1452"/>
      <c r="BF1452" t="e">
        <f t="shared" si="459"/>
        <v>#N/A</v>
      </c>
      <c r="BG1452" t="str">
        <f t="shared" si="460"/>
        <v>HDJ</v>
      </c>
      <c r="BH1452" s="20" t="e">
        <f t="shared" si="461"/>
        <v>#N/A</v>
      </c>
      <c r="BI1452" s="20" t="e">
        <f t="shared" si="462"/>
        <v>#N/A</v>
      </c>
      <c r="BJ1452" s="20" t="e">
        <f t="shared" si="463"/>
        <v>#N/A</v>
      </c>
      <c r="BK1452" s="20" t="e">
        <f t="shared" si="464"/>
        <v>#N/A</v>
      </c>
      <c r="BL1452" s="20" t="e">
        <f t="shared" si="465"/>
        <v>#N/A</v>
      </c>
      <c r="BM1452" s="20" t="e">
        <f t="shared" si="467"/>
        <v>#N/A</v>
      </c>
      <c r="BN1452" s="20" t="e">
        <f t="shared" si="466"/>
        <v>#N/A</v>
      </c>
    </row>
    <row r="1453" spans="1:66">
      <c r="A1453" s="92"/>
      <c r="B1453" s="90"/>
      <c r="C1453" s="90"/>
      <c r="D1453" s="93"/>
      <c r="E1453" s="93"/>
      <c r="F1453" s="93"/>
      <c r="G1453" s="93"/>
      <c r="H1453" s="93"/>
      <c r="I1453" s="93"/>
      <c r="J1453" s="93"/>
      <c r="K1453" s="93"/>
      <c r="L1453" s="92"/>
      <c r="M1453" s="93"/>
      <c r="N1453" s="91">
        <f t="shared" si="448"/>
        <v>0</v>
      </c>
      <c r="O1453" s="91" t="str">
        <f t="shared" si="449"/>
        <v/>
      </c>
      <c r="P1453" s="91" t="str">
        <f t="shared" si="450"/>
        <v/>
      </c>
      <c r="Q1453" s="91" t="str">
        <f t="shared" si="451"/>
        <v>HDJ</v>
      </c>
      <c r="R1453" s="82"/>
      <c r="S1453" s="95">
        <f t="shared" si="452"/>
        <v>0</v>
      </c>
      <c r="T1453" s="95">
        <f t="shared" si="453"/>
        <v>0</v>
      </c>
      <c r="U1453" s="79" t="e">
        <f>VLOOKUP($S1453,'Grille de Tarif OQN'!$B$2:$S$3603,U$1,0)</f>
        <v>#N/A</v>
      </c>
      <c r="V1453" s="79" t="e">
        <f>VLOOKUP($S1453,'Grille de Tarif OQN'!$B$2:$S$3603,V$1,0)</f>
        <v>#N/A</v>
      </c>
      <c r="W1453" s="79" t="e">
        <f>VLOOKUP($S1453,'Grille de Tarif OQN'!$B$2:$S$3603,W$1,0)</f>
        <v>#N/A</v>
      </c>
      <c r="X1453" s="79" t="e">
        <f>VLOOKUP($S1453,'Grille de Tarif OQN'!$B$2:$S$3603,X$1,0)</f>
        <v>#N/A</v>
      </c>
      <c r="Y1453" s="79" t="e">
        <f>VLOOKUP($S1453,'Grille de Tarif OQN'!$B$2:$S$3603,Y$1,0)</f>
        <v>#N/A</v>
      </c>
      <c r="Z1453" s="79" t="e">
        <f>VLOOKUP($S1453,'Grille de Tarif OQN'!$B$2:$S$3603,Z$1,0)</f>
        <v>#N/A</v>
      </c>
      <c r="AA1453" s="79" t="e">
        <f>VLOOKUP($S1453,'Grille de Tarif OQN'!$B$2:$S$3603,AA$1,0)</f>
        <v>#N/A</v>
      </c>
      <c r="AB1453" s="79" t="e">
        <f>VLOOKUP($S1453,'Grille de Tarif OQN'!$B$2:$S$3603,AB$1,0)</f>
        <v>#N/A</v>
      </c>
      <c r="AC1453" s="79" t="e">
        <f>VLOOKUP($S1453,'Grille de Tarif OQN'!$B$2:$S$3603,AC$1,0)</f>
        <v>#N/A</v>
      </c>
      <c r="AD1453" s="79" t="e">
        <f>VLOOKUP($S1453,'Grille de Tarif OQN'!$B$2:$S$3603,AD$1,0)</f>
        <v>#N/A</v>
      </c>
      <c r="AE1453" s="79" t="e">
        <f>VLOOKUP($S1453,'Grille de Tarif OQN'!$B$2:$S$3603,AE$1,0)</f>
        <v>#N/A</v>
      </c>
      <c r="AF1453" s="79" t="e">
        <f>VLOOKUP($S1453,'Grille de Tarif OQN'!$B$2:$S$3603,AF$1,0)</f>
        <v>#N/A</v>
      </c>
      <c r="AG1453" s="79" t="e">
        <f>VLOOKUP($S1453,'Grille de Tarif OQN'!$B$2:$S$3603,AG$1,0)</f>
        <v>#N/A</v>
      </c>
      <c r="AH1453" s="79" t="e">
        <f>VLOOKUP($S1453,'Grille de Tarif OQN'!$B$2:$S$3603,AH$1,0)</f>
        <v>#N/A</v>
      </c>
      <c r="AI1453" s="79" t="e">
        <f>VLOOKUP($S1453,'Grille de Tarif OQN'!$B$2:$S$3603,AI$1,0)</f>
        <v>#N/A</v>
      </c>
      <c r="AJ1453" s="79" t="e">
        <f>VLOOKUP($S1453,'Grille de Tarif OQN'!$B$2:$S$3603,AJ$1,0)</f>
        <v>#N/A</v>
      </c>
      <c r="AK1453" s="81"/>
      <c r="AL1453" s="81"/>
      <c r="AM1453" s="81"/>
      <c r="AN1453" s="81"/>
      <c r="AO1453" s="81"/>
      <c r="AP1453" s="81"/>
      <c r="AQ1453" s="81"/>
      <c r="AR1453" s="81"/>
      <c r="AS1453" s="81"/>
      <c r="AT1453" s="81"/>
      <c r="AU1453" s="72"/>
      <c r="AV1453"/>
      <c r="AW1453"/>
      <c r="AX1453"/>
      <c r="AY1453"/>
      <c r="AZ1453" s="96">
        <f t="shared" si="454"/>
        <v>0</v>
      </c>
      <c r="BA1453" s="24" t="e">
        <f t="shared" si="455"/>
        <v>#N/A</v>
      </c>
      <c r="BB1453" s="24" t="e">
        <f t="shared" si="456"/>
        <v>#N/A</v>
      </c>
      <c r="BC1453" s="24" t="e">
        <f t="shared" si="457"/>
        <v>#N/A</v>
      </c>
      <c r="BD1453" s="24" t="e">
        <f t="shared" si="458"/>
        <v>#N/A</v>
      </c>
      <c r="BE1453"/>
      <c r="BF1453" t="e">
        <f t="shared" si="459"/>
        <v>#N/A</v>
      </c>
      <c r="BG1453" t="str">
        <f t="shared" si="460"/>
        <v>HDJ</v>
      </c>
      <c r="BH1453" s="20" t="e">
        <f t="shared" si="461"/>
        <v>#N/A</v>
      </c>
      <c r="BI1453" s="20" t="e">
        <f t="shared" si="462"/>
        <v>#N/A</v>
      </c>
      <c r="BJ1453" s="20" t="e">
        <f t="shared" si="463"/>
        <v>#N/A</v>
      </c>
      <c r="BK1453" s="20" t="e">
        <f t="shared" si="464"/>
        <v>#N/A</v>
      </c>
      <c r="BL1453" s="20" t="e">
        <f t="shared" si="465"/>
        <v>#N/A</v>
      </c>
      <c r="BM1453" s="20" t="e">
        <f t="shared" si="467"/>
        <v>#N/A</v>
      </c>
      <c r="BN1453" s="20" t="e">
        <f t="shared" si="466"/>
        <v>#N/A</v>
      </c>
    </row>
    <row r="1454" spans="1:66">
      <c r="A1454" s="92"/>
      <c r="B1454" s="90"/>
      <c r="C1454" s="90"/>
      <c r="D1454" s="93"/>
      <c r="E1454" s="93"/>
      <c r="F1454" s="93"/>
      <c r="G1454" s="93"/>
      <c r="H1454" s="93"/>
      <c r="I1454" s="93"/>
      <c r="J1454" s="93"/>
      <c r="K1454" s="93"/>
      <c r="L1454" s="92"/>
      <c r="M1454" s="93"/>
      <c r="N1454" s="91">
        <f t="shared" si="448"/>
        <v>0</v>
      </c>
      <c r="O1454" s="91" t="str">
        <f t="shared" si="449"/>
        <v/>
      </c>
      <c r="P1454" s="91" t="str">
        <f t="shared" si="450"/>
        <v/>
      </c>
      <c r="Q1454" s="91" t="str">
        <f t="shared" si="451"/>
        <v>HDJ</v>
      </c>
      <c r="R1454" s="82"/>
      <c r="S1454" s="95">
        <f t="shared" si="452"/>
        <v>0</v>
      </c>
      <c r="T1454" s="95">
        <f t="shared" si="453"/>
        <v>0</v>
      </c>
      <c r="U1454" s="79" t="e">
        <f>VLOOKUP($S1454,'Grille de Tarif OQN'!$B$2:$S$3603,U$1,0)</f>
        <v>#N/A</v>
      </c>
      <c r="V1454" s="79" t="e">
        <f>VLOOKUP($S1454,'Grille de Tarif OQN'!$B$2:$S$3603,V$1,0)</f>
        <v>#N/A</v>
      </c>
      <c r="W1454" s="79" t="e">
        <f>VLOOKUP($S1454,'Grille de Tarif OQN'!$B$2:$S$3603,W$1,0)</f>
        <v>#N/A</v>
      </c>
      <c r="X1454" s="79" t="e">
        <f>VLOOKUP($S1454,'Grille de Tarif OQN'!$B$2:$S$3603,X$1,0)</f>
        <v>#N/A</v>
      </c>
      <c r="Y1454" s="79" t="e">
        <f>VLOOKUP($S1454,'Grille de Tarif OQN'!$B$2:$S$3603,Y$1,0)</f>
        <v>#N/A</v>
      </c>
      <c r="Z1454" s="79" t="e">
        <f>VLOOKUP($S1454,'Grille de Tarif OQN'!$B$2:$S$3603,Z$1,0)</f>
        <v>#N/A</v>
      </c>
      <c r="AA1454" s="79" t="e">
        <f>VLOOKUP($S1454,'Grille de Tarif OQN'!$B$2:$S$3603,AA$1,0)</f>
        <v>#N/A</v>
      </c>
      <c r="AB1454" s="79" t="e">
        <f>VLOOKUP($S1454,'Grille de Tarif OQN'!$B$2:$S$3603,AB$1,0)</f>
        <v>#N/A</v>
      </c>
      <c r="AC1454" s="79" t="e">
        <f>VLOOKUP($S1454,'Grille de Tarif OQN'!$B$2:$S$3603,AC$1,0)</f>
        <v>#N/A</v>
      </c>
      <c r="AD1454" s="79" t="e">
        <f>VLOOKUP($S1454,'Grille de Tarif OQN'!$B$2:$S$3603,AD$1,0)</f>
        <v>#N/A</v>
      </c>
      <c r="AE1454" s="79" t="e">
        <f>VLOOKUP($S1454,'Grille de Tarif OQN'!$B$2:$S$3603,AE$1,0)</f>
        <v>#N/A</v>
      </c>
      <c r="AF1454" s="79" t="e">
        <f>VLOOKUP($S1454,'Grille de Tarif OQN'!$B$2:$S$3603,AF$1,0)</f>
        <v>#N/A</v>
      </c>
      <c r="AG1454" s="79" t="e">
        <f>VLOOKUP($S1454,'Grille de Tarif OQN'!$B$2:$S$3603,AG$1,0)</f>
        <v>#N/A</v>
      </c>
      <c r="AH1454" s="79" t="e">
        <f>VLOOKUP($S1454,'Grille de Tarif OQN'!$B$2:$S$3603,AH$1,0)</f>
        <v>#N/A</v>
      </c>
      <c r="AI1454" s="79" t="e">
        <f>VLOOKUP($S1454,'Grille de Tarif OQN'!$B$2:$S$3603,AI$1,0)</f>
        <v>#N/A</v>
      </c>
      <c r="AJ1454" s="79" t="e">
        <f>VLOOKUP($S1454,'Grille de Tarif OQN'!$B$2:$S$3603,AJ$1,0)</f>
        <v>#N/A</v>
      </c>
      <c r="AK1454" s="81"/>
      <c r="AL1454" s="81"/>
      <c r="AM1454" s="81"/>
      <c r="AN1454" s="81"/>
      <c r="AO1454" s="81"/>
      <c r="AP1454" s="81"/>
      <c r="AQ1454" s="81"/>
      <c r="AR1454" s="81"/>
      <c r="AS1454" s="81"/>
      <c r="AT1454" s="81"/>
      <c r="AU1454" s="72"/>
      <c r="AV1454"/>
      <c r="AW1454"/>
      <c r="AX1454"/>
      <c r="AY1454"/>
      <c r="AZ1454" s="96">
        <f t="shared" si="454"/>
        <v>0</v>
      </c>
      <c r="BA1454" s="24" t="e">
        <f t="shared" si="455"/>
        <v>#N/A</v>
      </c>
      <c r="BB1454" s="24" t="e">
        <f t="shared" si="456"/>
        <v>#N/A</v>
      </c>
      <c r="BC1454" s="24" t="e">
        <f t="shared" si="457"/>
        <v>#N/A</v>
      </c>
      <c r="BD1454" s="24" t="e">
        <f t="shared" si="458"/>
        <v>#N/A</v>
      </c>
      <c r="BE1454"/>
      <c r="BF1454" t="e">
        <f t="shared" si="459"/>
        <v>#N/A</v>
      </c>
      <c r="BG1454" t="str">
        <f t="shared" si="460"/>
        <v>HDJ</v>
      </c>
      <c r="BH1454" s="20" t="e">
        <f t="shared" si="461"/>
        <v>#N/A</v>
      </c>
      <c r="BI1454" s="20" t="e">
        <f t="shared" si="462"/>
        <v>#N/A</v>
      </c>
      <c r="BJ1454" s="20" t="e">
        <f t="shared" si="463"/>
        <v>#N/A</v>
      </c>
      <c r="BK1454" s="20" t="e">
        <f t="shared" si="464"/>
        <v>#N/A</v>
      </c>
      <c r="BL1454" s="20" t="e">
        <f t="shared" si="465"/>
        <v>#N/A</v>
      </c>
      <c r="BM1454" s="20" t="e">
        <f t="shared" si="467"/>
        <v>#N/A</v>
      </c>
      <c r="BN1454" s="20" t="e">
        <f t="shared" si="466"/>
        <v>#N/A</v>
      </c>
    </row>
    <row r="1455" spans="1:66">
      <c r="A1455" s="92"/>
      <c r="B1455" s="90"/>
      <c r="C1455" s="90"/>
      <c r="D1455" s="93"/>
      <c r="E1455" s="93"/>
      <c r="F1455" s="93"/>
      <c r="G1455" s="93"/>
      <c r="H1455" s="93"/>
      <c r="I1455" s="93"/>
      <c r="J1455" s="93"/>
      <c r="K1455" s="93"/>
      <c r="L1455" s="92"/>
      <c r="M1455" s="93"/>
      <c r="N1455" s="91">
        <f t="shared" si="448"/>
        <v>0</v>
      </c>
      <c r="O1455" s="91" t="str">
        <f t="shared" si="449"/>
        <v/>
      </c>
      <c r="P1455" s="91" t="str">
        <f t="shared" si="450"/>
        <v/>
      </c>
      <c r="Q1455" s="91" t="str">
        <f t="shared" si="451"/>
        <v>HDJ</v>
      </c>
      <c r="R1455" s="82"/>
      <c r="S1455" s="95">
        <f t="shared" si="452"/>
        <v>0</v>
      </c>
      <c r="T1455" s="95">
        <f t="shared" si="453"/>
        <v>0</v>
      </c>
      <c r="U1455" s="79" t="e">
        <f>VLOOKUP($S1455,'Grille de Tarif OQN'!$B$2:$S$3603,U$1,0)</f>
        <v>#N/A</v>
      </c>
      <c r="V1455" s="79" t="e">
        <f>VLOOKUP($S1455,'Grille de Tarif OQN'!$B$2:$S$3603,V$1,0)</f>
        <v>#N/A</v>
      </c>
      <c r="W1455" s="79" t="e">
        <f>VLOOKUP($S1455,'Grille de Tarif OQN'!$B$2:$S$3603,W$1,0)</f>
        <v>#N/A</v>
      </c>
      <c r="X1455" s="79" t="e">
        <f>VLOOKUP($S1455,'Grille de Tarif OQN'!$B$2:$S$3603,X$1,0)</f>
        <v>#N/A</v>
      </c>
      <c r="Y1455" s="79" t="e">
        <f>VLOOKUP($S1455,'Grille de Tarif OQN'!$B$2:$S$3603,Y$1,0)</f>
        <v>#N/A</v>
      </c>
      <c r="Z1455" s="79" t="e">
        <f>VLOOKUP($S1455,'Grille de Tarif OQN'!$B$2:$S$3603,Z$1,0)</f>
        <v>#N/A</v>
      </c>
      <c r="AA1455" s="79" t="e">
        <f>VLOOKUP($S1455,'Grille de Tarif OQN'!$B$2:$S$3603,AA$1,0)</f>
        <v>#N/A</v>
      </c>
      <c r="AB1455" s="79" t="e">
        <f>VLOOKUP($S1455,'Grille de Tarif OQN'!$B$2:$S$3603,AB$1,0)</f>
        <v>#N/A</v>
      </c>
      <c r="AC1455" s="79" t="e">
        <f>VLOOKUP($S1455,'Grille de Tarif OQN'!$B$2:$S$3603,AC$1,0)</f>
        <v>#N/A</v>
      </c>
      <c r="AD1455" s="79" t="e">
        <f>VLOOKUP($S1455,'Grille de Tarif OQN'!$B$2:$S$3603,AD$1,0)</f>
        <v>#N/A</v>
      </c>
      <c r="AE1455" s="79" t="e">
        <f>VLOOKUP($S1455,'Grille de Tarif OQN'!$B$2:$S$3603,AE$1,0)</f>
        <v>#N/A</v>
      </c>
      <c r="AF1455" s="79" t="e">
        <f>VLOOKUP($S1455,'Grille de Tarif OQN'!$B$2:$S$3603,AF$1,0)</f>
        <v>#N/A</v>
      </c>
      <c r="AG1455" s="79" t="e">
        <f>VLOOKUP($S1455,'Grille de Tarif OQN'!$B$2:$S$3603,AG$1,0)</f>
        <v>#N/A</v>
      </c>
      <c r="AH1455" s="79" t="e">
        <f>VLOOKUP($S1455,'Grille de Tarif OQN'!$B$2:$S$3603,AH$1,0)</f>
        <v>#N/A</v>
      </c>
      <c r="AI1455" s="79" t="e">
        <f>VLOOKUP($S1455,'Grille de Tarif OQN'!$B$2:$S$3603,AI$1,0)</f>
        <v>#N/A</v>
      </c>
      <c r="AJ1455" s="79" t="e">
        <f>VLOOKUP($S1455,'Grille de Tarif OQN'!$B$2:$S$3603,AJ$1,0)</f>
        <v>#N/A</v>
      </c>
      <c r="AK1455" s="81"/>
      <c r="AL1455" s="81"/>
      <c r="AM1455" s="81"/>
      <c r="AN1455" s="81"/>
      <c r="AO1455" s="81"/>
      <c r="AP1455" s="81"/>
      <c r="AQ1455" s="81"/>
      <c r="AR1455" s="81"/>
      <c r="AS1455" s="81"/>
      <c r="AT1455" s="81"/>
      <c r="AU1455" s="72"/>
      <c r="AV1455"/>
      <c r="AW1455"/>
      <c r="AX1455"/>
      <c r="AY1455"/>
      <c r="AZ1455" s="96">
        <f t="shared" si="454"/>
        <v>0</v>
      </c>
      <c r="BA1455" s="24" t="e">
        <f t="shared" si="455"/>
        <v>#N/A</v>
      </c>
      <c r="BB1455" s="24" t="e">
        <f t="shared" si="456"/>
        <v>#N/A</v>
      </c>
      <c r="BC1455" s="24" t="e">
        <f t="shared" si="457"/>
        <v>#N/A</v>
      </c>
      <c r="BD1455" s="24" t="e">
        <f t="shared" si="458"/>
        <v>#N/A</v>
      </c>
      <c r="BE1455"/>
      <c r="BF1455" t="e">
        <f t="shared" si="459"/>
        <v>#N/A</v>
      </c>
      <c r="BG1455" t="str">
        <f t="shared" si="460"/>
        <v>HDJ</v>
      </c>
      <c r="BH1455" s="20" t="e">
        <f t="shared" si="461"/>
        <v>#N/A</v>
      </c>
      <c r="BI1455" s="20" t="e">
        <f t="shared" si="462"/>
        <v>#N/A</v>
      </c>
      <c r="BJ1455" s="20" t="e">
        <f t="shared" si="463"/>
        <v>#N/A</v>
      </c>
      <c r="BK1455" s="20" t="e">
        <f t="shared" si="464"/>
        <v>#N/A</v>
      </c>
      <c r="BL1455" s="20" t="e">
        <f t="shared" si="465"/>
        <v>#N/A</v>
      </c>
      <c r="BM1455" s="20" t="e">
        <f t="shared" si="467"/>
        <v>#N/A</v>
      </c>
      <c r="BN1455" s="20" t="e">
        <f t="shared" si="466"/>
        <v>#N/A</v>
      </c>
    </row>
    <row r="1456" spans="1:66">
      <c r="A1456" s="92"/>
      <c r="B1456" s="90"/>
      <c r="C1456" s="90"/>
      <c r="D1456" s="93"/>
      <c r="E1456" s="93"/>
      <c r="F1456" s="93"/>
      <c r="G1456" s="93"/>
      <c r="H1456" s="93"/>
      <c r="I1456" s="93"/>
      <c r="J1456" s="93"/>
      <c r="K1456" s="93"/>
      <c r="L1456" s="92"/>
      <c r="M1456" s="93"/>
      <c r="N1456" s="91">
        <f t="shared" si="448"/>
        <v>0</v>
      </c>
      <c r="O1456" s="91" t="str">
        <f t="shared" si="449"/>
        <v/>
      </c>
      <c r="P1456" s="91" t="str">
        <f t="shared" si="450"/>
        <v/>
      </c>
      <c r="Q1456" s="91" t="str">
        <f t="shared" si="451"/>
        <v>HDJ</v>
      </c>
      <c r="R1456" s="82"/>
      <c r="S1456" s="95">
        <f t="shared" si="452"/>
        <v>0</v>
      </c>
      <c r="T1456" s="95">
        <f t="shared" si="453"/>
        <v>0</v>
      </c>
      <c r="U1456" s="79" t="e">
        <f>VLOOKUP($S1456,'Grille de Tarif OQN'!$B$2:$S$3603,U$1,0)</f>
        <v>#N/A</v>
      </c>
      <c r="V1456" s="79" t="e">
        <f>VLOOKUP($S1456,'Grille de Tarif OQN'!$B$2:$S$3603,V$1,0)</f>
        <v>#N/A</v>
      </c>
      <c r="W1456" s="79" t="e">
        <f>VLOOKUP($S1456,'Grille de Tarif OQN'!$B$2:$S$3603,W$1,0)</f>
        <v>#N/A</v>
      </c>
      <c r="X1456" s="79" t="e">
        <f>VLOOKUP($S1456,'Grille de Tarif OQN'!$B$2:$S$3603,X$1,0)</f>
        <v>#N/A</v>
      </c>
      <c r="Y1456" s="79" t="e">
        <f>VLOOKUP($S1456,'Grille de Tarif OQN'!$B$2:$S$3603,Y$1,0)</f>
        <v>#N/A</v>
      </c>
      <c r="Z1456" s="79" t="e">
        <f>VLOOKUP($S1456,'Grille de Tarif OQN'!$B$2:$S$3603,Z$1,0)</f>
        <v>#N/A</v>
      </c>
      <c r="AA1456" s="79" t="e">
        <f>VLOOKUP($S1456,'Grille de Tarif OQN'!$B$2:$S$3603,AA$1,0)</f>
        <v>#N/A</v>
      </c>
      <c r="AB1456" s="79" t="e">
        <f>VLOOKUP($S1456,'Grille de Tarif OQN'!$B$2:$S$3603,AB$1,0)</f>
        <v>#N/A</v>
      </c>
      <c r="AC1456" s="79" t="e">
        <f>VLOOKUP($S1456,'Grille de Tarif OQN'!$B$2:$S$3603,AC$1,0)</f>
        <v>#N/A</v>
      </c>
      <c r="AD1456" s="79" t="e">
        <f>VLOOKUP($S1456,'Grille de Tarif OQN'!$B$2:$S$3603,AD$1,0)</f>
        <v>#N/A</v>
      </c>
      <c r="AE1456" s="79" t="e">
        <f>VLOOKUP($S1456,'Grille de Tarif OQN'!$B$2:$S$3603,AE$1,0)</f>
        <v>#N/A</v>
      </c>
      <c r="AF1456" s="79" t="e">
        <f>VLOOKUP($S1456,'Grille de Tarif OQN'!$B$2:$S$3603,AF$1,0)</f>
        <v>#N/A</v>
      </c>
      <c r="AG1456" s="79" t="e">
        <f>VLOOKUP($S1456,'Grille de Tarif OQN'!$B$2:$S$3603,AG$1,0)</f>
        <v>#N/A</v>
      </c>
      <c r="AH1456" s="79" t="e">
        <f>VLOOKUP($S1456,'Grille de Tarif OQN'!$B$2:$S$3603,AH$1,0)</f>
        <v>#N/A</v>
      </c>
      <c r="AI1456" s="79" t="e">
        <f>VLOOKUP($S1456,'Grille de Tarif OQN'!$B$2:$S$3603,AI$1,0)</f>
        <v>#N/A</v>
      </c>
      <c r="AJ1456" s="79" t="e">
        <f>VLOOKUP($S1456,'Grille de Tarif OQN'!$B$2:$S$3603,AJ$1,0)</f>
        <v>#N/A</v>
      </c>
      <c r="AK1456" s="81"/>
      <c r="AL1456" s="81"/>
      <c r="AM1456" s="81"/>
      <c r="AN1456" s="81"/>
      <c r="AO1456" s="81"/>
      <c r="AP1456" s="81"/>
      <c r="AQ1456" s="81"/>
      <c r="AR1456" s="81"/>
      <c r="AS1456" s="81"/>
      <c r="AT1456" s="81"/>
      <c r="AU1456" s="72"/>
      <c r="AV1456"/>
      <c r="AW1456"/>
      <c r="AX1456"/>
      <c r="AY1456"/>
      <c r="AZ1456" s="96">
        <f t="shared" si="454"/>
        <v>0</v>
      </c>
      <c r="BA1456" s="24" t="e">
        <f t="shared" si="455"/>
        <v>#N/A</v>
      </c>
      <c r="BB1456" s="24" t="e">
        <f t="shared" si="456"/>
        <v>#N/A</v>
      </c>
      <c r="BC1456" s="24" t="e">
        <f t="shared" si="457"/>
        <v>#N/A</v>
      </c>
      <c r="BD1456" s="24" t="e">
        <f t="shared" si="458"/>
        <v>#N/A</v>
      </c>
      <c r="BE1456"/>
      <c r="BF1456" t="e">
        <f t="shared" si="459"/>
        <v>#N/A</v>
      </c>
      <c r="BG1456" t="str">
        <f t="shared" si="460"/>
        <v>HDJ</v>
      </c>
      <c r="BH1456" s="20" t="e">
        <f t="shared" si="461"/>
        <v>#N/A</v>
      </c>
      <c r="BI1456" s="20" t="e">
        <f t="shared" si="462"/>
        <v>#N/A</v>
      </c>
      <c r="BJ1456" s="20" t="e">
        <f t="shared" si="463"/>
        <v>#N/A</v>
      </c>
      <c r="BK1456" s="20" t="e">
        <f t="shared" si="464"/>
        <v>#N/A</v>
      </c>
      <c r="BL1456" s="20" t="e">
        <f t="shared" si="465"/>
        <v>#N/A</v>
      </c>
      <c r="BM1456" s="20" t="e">
        <f t="shared" si="467"/>
        <v>#N/A</v>
      </c>
      <c r="BN1456" s="20" t="e">
        <f t="shared" si="466"/>
        <v>#N/A</v>
      </c>
    </row>
    <row r="1457" spans="1:66">
      <c r="A1457" s="92"/>
      <c r="B1457" s="90"/>
      <c r="C1457" s="90"/>
      <c r="D1457" s="93"/>
      <c r="E1457" s="93"/>
      <c r="F1457" s="93"/>
      <c r="G1457" s="93"/>
      <c r="H1457" s="93"/>
      <c r="I1457" s="93"/>
      <c r="J1457" s="93"/>
      <c r="K1457" s="93"/>
      <c r="L1457" s="92"/>
      <c r="M1457" s="93"/>
      <c r="N1457" s="91">
        <f t="shared" si="448"/>
        <v>0</v>
      </c>
      <c r="O1457" s="91" t="str">
        <f t="shared" si="449"/>
        <v/>
      </c>
      <c r="P1457" s="91" t="str">
        <f t="shared" si="450"/>
        <v/>
      </c>
      <c r="Q1457" s="91" t="str">
        <f t="shared" si="451"/>
        <v>HDJ</v>
      </c>
      <c r="R1457" s="82"/>
      <c r="S1457" s="95">
        <f t="shared" si="452"/>
        <v>0</v>
      </c>
      <c r="T1457" s="95">
        <f t="shared" si="453"/>
        <v>0</v>
      </c>
      <c r="U1457" s="79" t="e">
        <f>VLOOKUP($S1457,'Grille de Tarif OQN'!$B$2:$S$3603,U$1,0)</f>
        <v>#N/A</v>
      </c>
      <c r="V1457" s="79" t="e">
        <f>VLOOKUP($S1457,'Grille de Tarif OQN'!$B$2:$S$3603,V$1,0)</f>
        <v>#N/A</v>
      </c>
      <c r="W1457" s="79" t="e">
        <f>VLOOKUP($S1457,'Grille de Tarif OQN'!$B$2:$S$3603,W$1,0)</f>
        <v>#N/A</v>
      </c>
      <c r="X1457" s="79" t="e">
        <f>VLOOKUP($S1457,'Grille de Tarif OQN'!$B$2:$S$3603,X$1,0)</f>
        <v>#N/A</v>
      </c>
      <c r="Y1457" s="79" t="e">
        <f>VLOOKUP($S1457,'Grille de Tarif OQN'!$B$2:$S$3603,Y$1,0)</f>
        <v>#N/A</v>
      </c>
      <c r="Z1457" s="79" t="e">
        <f>VLOOKUP($S1457,'Grille de Tarif OQN'!$B$2:$S$3603,Z$1,0)</f>
        <v>#N/A</v>
      </c>
      <c r="AA1457" s="79" t="e">
        <f>VLOOKUP($S1457,'Grille de Tarif OQN'!$B$2:$S$3603,AA$1,0)</f>
        <v>#N/A</v>
      </c>
      <c r="AB1457" s="79" t="e">
        <f>VLOOKUP($S1457,'Grille de Tarif OQN'!$B$2:$S$3603,AB$1,0)</f>
        <v>#N/A</v>
      </c>
      <c r="AC1457" s="79" t="e">
        <f>VLOOKUP($S1457,'Grille de Tarif OQN'!$B$2:$S$3603,AC$1,0)</f>
        <v>#N/A</v>
      </c>
      <c r="AD1457" s="79" t="e">
        <f>VLOOKUP($S1457,'Grille de Tarif OQN'!$B$2:$S$3603,AD$1,0)</f>
        <v>#N/A</v>
      </c>
      <c r="AE1457" s="79" t="e">
        <f>VLOOKUP($S1457,'Grille de Tarif OQN'!$B$2:$S$3603,AE$1,0)</f>
        <v>#N/A</v>
      </c>
      <c r="AF1457" s="79" t="e">
        <f>VLOOKUP($S1457,'Grille de Tarif OQN'!$B$2:$S$3603,AF$1,0)</f>
        <v>#N/A</v>
      </c>
      <c r="AG1457" s="79" t="e">
        <f>VLOOKUP($S1457,'Grille de Tarif OQN'!$B$2:$S$3603,AG$1,0)</f>
        <v>#N/A</v>
      </c>
      <c r="AH1457" s="79" t="e">
        <f>VLOOKUP($S1457,'Grille de Tarif OQN'!$B$2:$S$3603,AH$1,0)</f>
        <v>#N/A</v>
      </c>
      <c r="AI1457" s="79" t="e">
        <f>VLOOKUP($S1457,'Grille de Tarif OQN'!$B$2:$S$3603,AI$1,0)</f>
        <v>#N/A</v>
      </c>
      <c r="AJ1457" s="79" t="e">
        <f>VLOOKUP($S1457,'Grille de Tarif OQN'!$B$2:$S$3603,AJ$1,0)</f>
        <v>#N/A</v>
      </c>
      <c r="AK1457" s="81"/>
      <c r="AL1457" s="81"/>
      <c r="AM1457" s="81"/>
      <c r="AN1457" s="81"/>
      <c r="AO1457" s="81"/>
      <c r="AP1457" s="81"/>
      <c r="AQ1457" s="81"/>
      <c r="AR1457" s="81"/>
      <c r="AS1457" s="81"/>
      <c r="AT1457" s="81"/>
      <c r="AU1457" s="72"/>
      <c r="AV1457"/>
      <c r="AW1457"/>
      <c r="AX1457"/>
      <c r="AY1457"/>
      <c r="AZ1457" s="96">
        <f t="shared" si="454"/>
        <v>0</v>
      </c>
      <c r="BA1457" s="24" t="e">
        <f t="shared" si="455"/>
        <v>#N/A</v>
      </c>
      <c r="BB1457" s="24" t="e">
        <f t="shared" si="456"/>
        <v>#N/A</v>
      </c>
      <c r="BC1457" s="24" t="e">
        <f t="shared" si="457"/>
        <v>#N/A</v>
      </c>
      <c r="BD1457" s="24" t="e">
        <f t="shared" si="458"/>
        <v>#N/A</v>
      </c>
      <c r="BE1457"/>
      <c r="BF1457" t="e">
        <f t="shared" si="459"/>
        <v>#N/A</v>
      </c>
      <c r="BG1457" t="str">
        <f t="shared" si="460"/>
        <v>HDJ</v>
      </c>
      <c r="BH1457" s="20" t="e">
        <f t="shared" si="461"/>
        <v>#N/A</v>
      </c>
      <c r="BI1457" s="20" t="e">
        <f t="shared" si="462"/>
        <v>#N/A</v>
      </c>
      <c r="BJ1457" s="20" t="e">
        <f t="shared" si="463"/>
        <v>#N/A</v>
      </c>
      <c r="BK1457" s="20" t="e">
        <f t="shared" si="464"/>
        <v>#N/A</v>
      </c>
      <c r="BL1457" s="20" t="e">
        <f t="shared" si="465"/>
        <v>#N/A</v>
      </c>
      <c r="BM1457" s="20" t="e">
        <f t="shared" si="467"/>
        <v>#N/A</v>
      </c>
      <c r="BN1457" s="20" t="e">
        <f t="shared" si="466"/>
        <v>#N/A</v>
      </c>
    </row>
    <row r="1458" spans="1:66">
      <c r="A1458" s="92"/>
      <c r="B1458" s="90"/>
      <c r="C1458" s="90"/>
      <c r="D1458" s="93"/>
      <c r="E1458" s="93"/>
      <c r="F1458" s="93"/>
      <c r="G1458" s="93"/>
      <c r="H1458" s="93"/>
      <c r="I1458" s="93"/>
      <c r="J1458" s="93"/>
      <c r="K1458" s="93"/>
      <c r="L1458" s="92"/>
      <c r="M1458" s="93"/>
      <c r="N1458" s="91">
        <f t="shared" si="448"/>
        <v>0</v>
      </c>
      <c r="O1458" s="91" t="str">
        <f t="shared" si="449"/>
        <v/>
      </c>
      <c r="P1458" s="91" t="str">
        <f t="shared" si="450"/>
        <v/>
      </c>
      <c r="Q1458" s="91" t="str">
        <f t="shared" si="451"/>
        <v>HDJ</v>
      </c>
      <c r="R1458" s="82"/>
      <c r="S1458" s="95">
        <f t="shared" si="452"/>
        <v>0</v>
      </c>
      <c r="T1458" s="95">
        <f t="shared" si="453"/>
        <v>0</v>
      </c>
      <c r="U1458" s="79" t="e">
        <f>VLOOKUP($S1458,'Grille de Tarif OQN'!$B$2:$S$3603,U$1,0)</f>
        <v>#N/A</v>
      </c>
      <c r="V1458" s="79" t="e">
        <f>VLOOKUP($S1458,'Grille de Tarif OQN'!$B$2:$S$3603,V$1,0)</f>
        <v>#N/A</v>
      </c>
      <c r="W1458" s="79" t="e">
        <f>VLOOKUP($S1458,'Grille de Tarif OQN'!$B$2:$S$3603,W$1,0)</f>
        <v>#N/A</v>
      </c>
      <c r="X1458" s="79" t="e">
        <f>VLOOKUP($S1458,'Grille de Tarif OQN'!$B$2:$S$3603,X$1,0)</f>
        <v>#N/A</v>
      </c>
      <c r="Y1458" s="79" t="e">
        <f>VLOOKUP($S1458,'Grille de Tarif OQN'!$B$2:$S$3603,Y$1,0)</f>
        <v>#N/A</v>
      </c>
      <c r="Z1458" s="79" t="e">
        <f>VLOOKUP($S1458,'Grille de Tarif OQN'!$B$2:$S$3603,Z$1,0)</f>
        <v>#N/A</v>
      </c>
      <c r="AA1458" s="79" t="e">
        <f>VLOOKUP($S1458,'Grille de Tarif OQN'!$B$2:$S$3603,AA$1,0)</f>
        <v>#N/A</v>
      </c>
      <c r="AB1458" s="79" t="e">
        <f>VLOOKUP($S1458,'Grille de Tarif OQN'!$B$2:$S$3603,AB$1,0)</f>
        <v>#N/A</v>
      </c>
      <c r="AC1458" s="79" t="e">
        <f>VLOOKUP($S1458,'Grille de Tarif OQN'!$B$2:$S$3603,AC$1,0)</f>
        <v>#N/A</v>
      </c>
      <c r="AD1458" s="79" t="e">
        <f>VLOOKUP($S1458,'Grille de Tarif OQN'!$B$2:$S$3603,AD$1,0)</f>
        <v>#N/A</v>
      </c>
      <c r="AE1458" s="79" t="e">
        <f>VLOOKUP($S1458,'Grille de Tarif OQN'!$B$2:$S$3603,AE$1,0)</f>
        <v>#N/A</v>
      </c>
      <c r="AF1458" s="79" t="e">
        <f>VLOOKUP($S1458,'Grille de Tarif OQN'!$B$2:$S$3603,AF$1,0)</f>
        <v>#N/A</v>
      </c>
      <c r="AG1458" s="79" t="e">
        <f>VLOOKUP($S1458,'Grille de Tarif OQN'!$B$2:$S$3603,AG$1,0)</f>
        <v>#N/A</v>
      </c>
      <c r="AH1458" s="79" t="e">
        <f>VLOOKUP($S1458,'Grille de Tarif OQN'!$B$2:$S$3603,AH$1,0)</f>
        <v>#N/A</v>
      </c>
      <c r="AI1458" s="79" t="e">
        <f>VLOOKUP($S1458,'Grille de Tarif OQN'!$B$2:$S$3603,AI$1,0)</f>
        <v>#N/A</v>
      </c>
      <c r="AJ1458" s="79" t="e">
        <f>VLOOKUP($S1458,'Grille de Tarif OQN'!$B$2:$S$3603,AJ$1,0)</f>
        <v>#N/A</v>
      </c>
      <c r="AK1458" s="81"/>
      <c r="AL1458" s="81"/>
      <c r="AM1458" s="81"/>
      <c r="AN1458" s="81"/>
      <c r="AO1458" s="81"/>
      <c r="AP1458" s="81"/>
      <c r="AQ1458" s="81"/>
      <c r="AR1458" s="81"/>
      <c r="AS1458" s="81"/>
      <c r="AT1458" s="81"/>
      <c r="AU1458" s="72"/>
      <c r="AV1458"/>
      <c r="AW1458"/>
      <c r="AX1458"/>
      <c r="AY1458"/>
      <c r="AZ1458" s="96">
        <f t="shared" si="454"/>
        <v>0</v>
      </c>
      <c r="BA1458" s="24" t="e">
        <f t="shared" si="455"/>
        <v>#N/A</v>
      </c>
      <c r="BB1458" s="24" t="e">
        <f t="shared" si="456"/>
        <v>#N/A</v>
      </c>
      <c r="BC1458" s="24" t="e">
        <f t="shared" si="457"/>
        <v>#N/A</v>
      </c>
      <c r="BD1458" s="24" t="e">
        <f t="shared" si="458"/>
        <v>#N/A</v>
      </c>
      <c r="BE1458"/>
      <c r="BF1458" t="e">
        <f t="shared" si="459"/>
        <v>#N/A</v>
      </c>
      <c r="BG1458" t="str">
        <f t="shared" si="460"/>
        <v>HDJ</v>
      </c>
      <c r="BH1458" s="20" t="e">
        <f t="shared" si="461"/>
        <v>#N/A</v>
      </c>
      <c r="BI1458" s="20" t="e">
        <f t="shared" si="462"/>
        <v>#N/A</v>
      </c>
      <c r="BJ1458" s="20" t="e">
        <f t="shared" si="463"/>
        <v>#N/A</v>
      </c>
      <c r="BK1458" s="20" t="e">
        <f t="shared" si="464"/>
        <v>#N/A</v>
      </c>
      <c r="BL1458" s="20" t="e">
        <f t="shared" si="465"/>
        <v>#N/A</v>
      </c>
      <c r="BM1458" s="20" t="e">
        <f t="shared" si="467"/>
        <v>#N/A</v>
      </c>
      <c r="BN1458" s="20" t="e">
        <f t="shared" si="466"/>
        <v>#N/A</v>
      </c>
    </row>
    <row r="1459" spans="1:66">
      <c r="A1459" s="92"/>
      <c r="B1459" s="90"/>
      <c r="C1459" s="90"/>
      <c r="D1459" s="93"/>
      <c r="E1459" s="93"/>
      <c r="F1459" s="93"/>
      <c r="G1459" s="93"/>
      <c r="H1459" s="93"/>
      <c r="I1459" s="93"/>
      <c r="J1459" s="93"/>
      <c r="K1459" s="93"/>
      <c r="L1459" s="92"/>
      <c r="M1459" s="93"/>
      <c r="N1459" s="91">
        <f t="shared" si="448"/>
        <v>0</v>
      </c>
      <c r="O1459" s="91" t="str">
        <f t="shared" si="449"/>
        <v/>
      </c>
      <c r="P1459" s="91" t="str">
        <f t="shared" si="450"/>
        <v/>
      </c>
      <c r="Q1459" s="91" t="str">
        <f t="shared" si="451"/>
        <v>HDJ</v>
      </c>
      <c r="R1459" s="82"/>
      <c r="S1459" s="95">
        <f t="shared" si="452"/>
        <v>0</v>
      </c>
      <c r="T1459" s="95">
        <f t="shared" si="453"/>
        <v>0</v>
      </c>
      <c r="U1459" s="79" t="e">
        <f>VLOOKUP($S1459,'Grille de Tarif OQN'!$B$2:$S$3603,U$1,0)</f>
        <v>#N/A</v>
      </c>
      <c r="V1459" s="79" t="e">
        <f>VLOOKUP($S1459,'Grille de Tarif OQN'!$B$2:$S$3603,V$1,0)</f>
        <v>#N/A</v>
      </c>
      <c r="W1459" s="79" t="e">
        <f>VLOOKUP($S1459,'Grille de Tarif OQN'!$B$2:$S$3603,W$1,0)</f>
        <v>#N/A</v>
      </c>
      <c r="X1459" s="79" t="e">
        <f>VLOOKUP($S1459,'Grille de Tarif OQN'!$B$2:$S$3603,X$1,0)</f>
        <v>#N/A</v>
      </c>
      <c r="Y1459" s="79" t="e">
        <f>VLOOKUP($S1459,'Grille de Tarif OQN'!$B$2:$S$3603,Y$1,0)</f>
        <v>#N/A</v>
      </c>
      <c r="Z1459" s="79" t="e">
        <f>VLOOKUP($S1459,'Grille de Tarif OQN'!$B$2:$S$3603,Z$1,0)</f>
        <v>#N/A</v>
      </c>
      <c r="AA1459" s="79" t="e">
        <f>VLOOKUP($S1459,'Grille de Tarif OQN'!$B$2:$S$3603,AA$1,0)</f>
        <v>#N/A</v>
      </c>
      <c r="AB1459" s="79" t="e">
        <f>VLOOKUP($S1459,'Grille de Tarif OQN'!$B$2:$S$3603,AB$1,0)</f>
        <v>#N/A</v>
      </c>
      <c r="AC1459" s="79" t="e">
        <f>VLOOKUP($S1459,'Grille de Tarif OQN'!$B$2:$S$3603,AC$1,0)</f>
        <v>#N/A</v>
      </c>
      <c r="AD1459" s="79" t="e">
        <f>VLOOKUP($S1459,'Grille de Tarif OQN'!$B$2:$S$3603,AD$1,0)</f>
        <v>#N/A</v>
      </c>
      <c r="AE1459" s="79" t="e">
        <f>VLOOKUP($S1459,'Grille de Tarif OQN'!$B$2:$S$3603,AE$1,0)</f>
        <v>#N/A</v>
      </c>
      <c r="AF1459" s="79" t="e">
        <f>VLOOKUP($S1459,'Grille de Tarif OQN'!$B$2:$S$3603,AF$1,0)</f>
        <v>#N/A</v>
      </c>
      <c r="AG1459" s="79" t="e">
        <f>VLOOKUP($S1459,'Grille de Tarif OQN'!$B$2:$S$3603,AG$1,0)</f>
        <v>#N/A</v>
      </c>
      <c r="AH1459" s="79" t="e">
        <f>VLOOKUP($S1459,'Grille de Tarif OQN'!$B$2:$S$3603,AH$1,0)</f>
        <v>#N/A</v>
      </c>
      <c r="AI1459" s="79" t="e">
        <f>VLOOKUP($S1459,'Grille de Tarif OQN'!$B$2:$S$3603,AI$1,0)</f>
        <v>#N/A</v>
      </c>
      <c r="AJ1459" s="79" t="e">
        <f>VLOOKUP($S1459,'Grille de Tarif OQN'!$B$2:$S$3603,AJ$1,0)</f>
        <v>#N/A</v>
      </c>
      <c r="AK1459" s="81"/>
      <c r="AL1459" s="81"/>
      <c r="AM1459" s="81"/>
      <c r="AN1459" s="81"/>
      <c r="AO1459" s="81"/>
      <c r="AP1459" s="81"/>
      <c r="AQ1459" s="81"/>
      <c r="AR1459" s="81"/>
      <c r="AS1459" s="81"/>
      <c r="AT1459" s="81"/>
      <c r="AU1459" s="72"/>
      <c r="AV1459"/>
      <c r="AW1459"/>
      <c r="AX1459"/>
      <c r="AY1459"/>
      <c r="AZ1459" s="96">
        <f t="shared" si="454"/>
        <v>0</v>
      </c>
      <c r="BA1459" s="24" t="e">
        <f t="shared" si="455"/>
        <v>#N/A</v>
      </c>
      <c r="BB1459" s="24" t="e">
        <f t="shared" si="456"/>
        <v>#N/A</v>
      </c>
      <c r="BC1459" s="24" t="e">
        <f t="shared" si="457"/>
        <v>#N/A</v>
      </c>
      <c r="BD1459" s="24" t="e">
        <f t="shared" si="458"/>
        <v>#N/A</v>
      </c>
      <c r="BE1459"/>
      <c r="BF1459" t="e">
        <f t="shared" si="459"/>
        <v>#N/A</v>
      </c>
      <c r="BG1459" t="str">
        <f t="shared" si="460"/>
        <v>HDJ</v>
      </c>
      <c r="BH1459" s="20" t="e">
        <f t="shared" si="461"/>
        <v>#N/A</v>
      </c>
      <c r="BI1459" s="20" t="e">
        <f t="shared" si="462"/>
        <v>#N/A</v>
      </c>
      <c r="BJ1459" s="20" t="e">
        <f t="shared" si="463"/>
        <v>#N/A</v>
      </c>
      <c r="BK1459" s="20" t="e">
        <f t="shared" si="464"/>
        <v>#N/A</v>
      </c>
      <c r="BL1459" s="20" t="e">
        <f t="shared" si="465"/>
        <v>#N/A</v>
      </c>
      <c r="BM1459" s="20" t="e">
        <f t="shared" si="467"/>
        <v>#N/A</v>
      </c>
      <c r="BN1459" s="20" t="e">
        <f t="shared" si="466"/>
        <v>#N/A</v>
      </c>
    </row>
    <row r="1460" spans="1:66">
      <c r="A1460" s="92"/>
      <c r="B1460" s="90"/>
      <c r="C1460" s="90"/>
      <c r="D1460" s="93"/>
      <c r="E1460" s="93"/>
      <c r="F1460" s="93"/>
      <c r="G1460" s="93"/>
      <c r="H1460" s="93"/>
      <c r="I1460" s="93"/>
      <c r="J1460" s="93"/>
      <c r="K1460" s="93"/>
      <c r="L1460" s="92"/>
      <c r="M1460" s="93"/>
      <c r="N1460" s="91">
        <f t="shared" si="448"/>
        <v>0</v>
      </c>
      <c r="O1460" s="91" t="str">
        <f t="shared" si="449"/>
        <v/>
      </c>
      <c r="P1460" s="91" t="str">
        <f t="shared" si="450"/>
        <v/>
      </c>
      <c r="Q1460" s="91" t="str">
        <f t="shared" si="451"/>
        <v>HDJ</v>
      </c>
      <c r="R1460" s="82"/>
      <c r="S1460" s="95">
        <f t="shared" si="452"/>
        <v>0</v>
      </c>
      <c r="T1460" s="95">
        <f t="shared" si="453"/>
        <v>0</v>
      </c>
      <c r="U1460" s="79" t="e">
        <f>VLOOKUP($S1460,'Grille de Tarif OQN'!$B$2:$S$3603,U$1,0)</f>
        <v>#N/A</v>
      </c>
      <c r="V1460" s="79" t="e">
        <f>VLOOKUP($S1460,'Grille de Tarif OQN'!$B$2:$S$3603,V$1,0)</f>
        <v>#N/A</v>
      </c>
      <c r="W1460" s="79" t="e">
        <f>VLOOKUP($S1460,'Grille de Tarif OQN'!$B$2:$S$3603,W$1,0)</f>
        <v>#N/A</v>
      </c>
      <c r="X1460" s="79" t="e">
        <f>VLOOKUP($S1460,'Grille de Tarif OQN'!$B$2:$S$3603,X$1,0)</f>
        <v>#N/A</v>
      </c>
      <c r="Y1460" s="79" t="e">
        <f>VLOOKUP($S1460,'Grille de Tarif OQN'!$B$2:$S$3603,Y$1,0)</f>
        <v>#N/A</v>
      </c>
      <c r="Z1460" s="79" t="e">
        <f>VLOOKUP($S1460,'Grille de Tarif OQN'!$B$2:$S$3603,Z$1,0)</f>
        <v>#N/A</v>
      </c>
      <c r="AA1460" s="79" t="e">
        <f>VLOOKUP($S1460,'Grille de Tarif OQN'!$B$2:$S$3603,AA$1,0)</f>
        <v>#N/A</v>
      </c>
      <c r="AB1460" s="79" t="e">
        <f>VLOOKUP($S1460,'Grille de Tarif OQN'!$B$2:$S$3603,AB$1,0)</f>
        <v>#N/A</v>
      </c>
      <c r="AC1460" s="79" t="e">
        <f>VLOOKUP($S1460,'Grille de Tarif OQN'!$B$2:$S$3603,AC$1,0)</f>
        <v>#N/A</v>
      </c>
      <c r="AD1460" s="79" t="e">
        <f>VLOOKUP($S1460,'Grille de Tarif OQN'!$B$2:$S$3603,AD$1,0)</f>
        <v>#N/A</v>
      </c>
      <c r="AE1460" s="79" t="e">
        <f>VLOOKUP($S1460,'Grille de Tarif OQN'!$B$2:$S$3603,AE$1,0)</f>
        <v>#N/A</v>
      </c>
      <c r="AF1460" s="79" t="e">
        <f>VLOOKUP($S1460,'Grille de Tarif OQN'!$B$2:$S$3603,AF$1,0)</f>
        <v>#N/A</v>
      </c>
      <c r="AG1460" s="79" t="e">
        <f>VLOOKUP($S1460,'Grille de Tarif OQN'!$B$2:$S$3603,AG$1,0)</f>
        <v>#N/A</v>
      </c>
      <c r="AH1460" s="79" t="e">
        <f>VLOOKUP($S1460,'Grille de Tarif OQN'!$B$2:$S$3603,AH$1,0)</f>
        <v>#N/A</v>
      </c>
      <c r="AI1460" s="79" t="e">
        <f>VLOOKUP($S1460,'Grille de Tarif OQN'!$B$2:$S$3603,AI$1,0)</f>
        <v>#N/A</v>
      </c>
      <c r="AJ1460" s="79" t="e">
        <f>VLOOKUP($S1460,'Grille de Tarif OQN'!$B$2:$S$3603,AJ$1,0)</f>
        <v>#N/A</v>
      </c>
      <c r="AK1460" s="81"/>
      <c r="AL1460" s="81"/>
      <c r="AM1460" s="81"/>
      <c r="AN1460" s="81"/>
      <c r="AO1460" s="81"/>
      <c r="AP1460" s="81"/>
      <c r="AQ1460" s="81"/>
      <c r="AR1460" s="81"/>
      <c r="AS1460" s="81"/>
      <c r="AT1460" s="81"/>
      <c r="AU1460" s="72"/>
      <c r="AV1460"/>
      <c r="AW1460"/>
      <c r="AX1460"/>
      <c r="AY1460"/>
      <c r="AZ1460" s="96">
        <f t="shared" si="454"/>
        <v>0</v>
      </c>
      <c r="BA1460" s="24" t="e">
        <f t="shared" si="455"/>
        <v>#N/A</v>
      </c>
      <c r="BB1460" s="24" t="e">
        <f t="shared" si="456"/>
        <v>#N/A</v>
      </c>
      <c r="BC1460" s="24" t="e">
        <f t="shared" si="457"/>
        <v>#N/A</v>
      </c>
      <c r="BD1460" s="24" t="e">
        <f t="shared" si="458"/>
        <v>#N/A</v>
      </c>
      <c r="BE1460"/>
      <c r="BF1460" t="e">
        <f t="shared" si="459"/>
        <v>#N/A</v>
      </c>
      <c r="BG1460" t="str">
        <f t="shared" si="460"/>
        <v>HDJ</v>
      </c>
      <c r="BH1460" s="20" t="e">
        <f t="shared" si="461"/>
        <v>#N/A</v>
      </c>
      <c r="BI1460" s="20" t="e">
        <f t="shared" si="462"/>
        <v>#N/A</v>
      </c>
      <c r="BJ1460" s="20" t="e">
        <f t="shared" si="463"/>
        <v>#N/A</v>
      </c>
      <c r="BK1460" s="20" t="e">
        <f t="shared" si="464"/>
        <v>#N/A</v>
      </c>
      <c r="BL1460" s="20" t="e">
        <f t="shared" si="465"/>
        <v>#N/A</v>
      </c>
      <c r="BM1460" s="20" t="e">
        <f t="shared" si="467"/>
        <v>#N/A</v>
      </c>
      <c r="BN1460" s="20" t="e">
        <f t="shared" si="466"/>
        <v>#N/A</v>
      </c>
    </row>
    <row r="1461" spans="1:66">
      <c r="A1461" s="92"/>
      <c r="B1461" s="90"/>
      <c r="C1461" s="90"/>
      <c r="D1461" s="93"/>
      <c r="E1461" s="93"/>
      <c r="F1461" s="93"/>
      <c r="G1461" s="93"/>
      <c r="H1461" s="93"/>
      <c r="I1461" s="93"/>
      <c r="J1461" s="93"/>
      <c r="K1461" s="93"/>
      <c r="L1461" s="92"/>
      <c r="M1461" s="93"/>
      <c r="N1461" s="91">
        <f t="shared" si="448"/>
        <v>0</v>
      </c>
      <c r="O1461" s="91" t="str">
        <f t="shared" si="449"/>
        <v/>
      </c>
      <c r="P1461" s="91" t="str">
        <f t="shared" si="450"/>
        <v/>
      </c>
      <c r="Q1461" s="91" t="str">
        <f t="shared" si="451"/>
        <v>HDJ</v>
      </c>
      <c r="R1461" s="82"/>
      <c r="S1461" s="95">
        <f t="shared" si="452"/>
        <v>0</v>
      </c>
      <c r="T1461" s="95">
        <f t="shared" si="453"/>
        <v>0</v>
      </c>
      <c r="U1461" s="79" t="e">
        <f>VLOOKUP($S1461,'Grille de Tarif OQN'!$B$2:$S$3603,U$1,0)</f>
        <v>#N/A</v>
      </c>
      <c r="V1461" s="79" t="e">
        <f>VLOOKUP($S1461,'Grille de Tarif OQN'!$B$2:$S$3603,V$1,0)</f>
        <v>#N/A</v>
      </c>
      <c r="W1461" s="79" t="e">
        <f>VLOOKUP($S1461,'Grille de Tarif OQN'!$B$2:$S$3603,W$1,0)</f>
        <v>#N/A</v>
      </c>
      <c r="X1461" s="79" t="e">
        <f>VLOOKUP($S1461,'Grille de Tarif OQN'!$B$2:$S$3603,X$1,0)</f>
        <v>#N/A</v>
      </c>
      <c r="Y1461" s="79" t="e">
        <f>VLOOKUP($S1461,'Grille de Tarif OQN'!$B$2:$S$3603,Y$1,0)</f>
        <v>#N/A</v>
      </c>
      <c r="Z1461" s="79" t="e">
        <f>VLOOKUP($S1461,'Grille de Tarif OQN'!$B$2:$S$3603,Z$1,0)</f>
        <v>#N/A</v>
      </c>
      <c r="AA1461" s="79" t="e">
        <f>VLOOKUP($S1461,'Grille de Tarif OQN'!$B$2:$S$3603,AA$1,0)</f>
        <v>#N/A</v>
      </c>
      <c r="AB1461" s="79" t="e">
        <f>VLOOKUP($S1461,'Grille de Tarif OQN'!$B$2:$S$3603,AB$1,0)</f>
        <v>#N/A</v>
      </c>
      <c r="AC1461" s="79" t="e">
        <f>VLOOKUP($S1461,'Grille de Tarif OQN'!$B$2:$S$3603,AC$1,0)</f>
        <v>#N/A</v>
      </c>
      <c r="AD1461" s="79" t="e">
        <f>VLOOKUP($S1461,'Grille de Tarif OQN'!$B$2:$S$3603,AD$1,0)</f>
        <v>#N/A</v>
      </c>
      <c r="AE1461" s="79" t="e">
        <f>VLOOKUP($S1461,'Grille de Tarif OQN'!$B$2:$S$3603,AE$1,0)</f>
        <v>#N/A</v>
      </c>
      <c r="AF1461" s="79" t="e">
        <f>VLOOKUP($S1461,'Grille de Tarif OQN'!$B$2:$S$3603,AF$1,0)</f>
        <v>#N/A</v>
      </c>
      <c r="AG1461" s="79" t="e">
        <f>VLOOKUP($S1461,'Grille de Tarif OQN'!$B$2:$S$3603,AG$1,0)</f>
        <v>#N/A</v>
      </c>
      <c r="AH1461" s="79" t="e">
        <f>VLOOKUP($S1461,'Grille de Tarif OQN'!$B$2:$S$3603,AH$1,0)</f>
        <v>#N/A</v>
      </c>
      <c r="AI1461" s="79" t="e">
        <f>VLOOKUP($S1461,'Grille de Tarif OQN'!$B$2:$S$3603,AI$1,0)</f>
        <v>#N/A</v>
      </c>
      <c r="AJ1461" s="79" t="e">
        <f>VLOOKUP($S1461,'Grille de Tarif OQN'!$B$2:$S$3603,AJ$1,0)</f>
        <v>#N/A</v>
      </c>
      <c r="AK1461" s="81"/>
      <c r="AL1461" s="81"/>
      <c r="AM1461" s="81"/>
      <c r="AN1461" s="81"/>
      <c r="AO1461" s="81"/>
      <c r="AP1461" s="81"/>
      <c r="AQ1461" s="81"/>
      <c r="AR1461" s="81"/>
      <c r="AS1461" s="81"/>
      <c r="AT1461" s="81"/>
      <c r="AU1461" s="72"/>
      <c r="AV1461"/>
      <c r="AW1461"/>
      <c r="AX1461"/>
      <c r="AY1461"/>
      <c r="AZ1461" s="96">
        <f t="shared" si="454"/>
        <v>0</v>
      </c>
      <c r="BA1461" s="24" t="e">
        <f t="shared" si="455"/>
        <v>#N/A</v>
      </c>
      <c r="BB1461" s="24" t="e">
        <f t="shared" si="456"/>
        <v>#N/A</v>
      </c>
      <c r="BC1461" s="24" t="e">
        <f t="shared" si="457"/>
        <v>#N/A</v>
      </c>
      <c r="BD1461" s="24" t="e">
        <f t="shared" si="458"/>
        <v>#N/A</v>
      </c>
      <c r="BE1461"/>
      <c r="BF1461" t="e">
        <f t="shared" si="459"/>
        <v>#N/A</v>
      </c>
      <c r="BG1461" t="str">
        <f t="shared" si="460"/>
        <v>HDJ</v>
      </c>
      <c r="BH1461" s="20" t="e">
        <f t="shared" si="461"/>
        <v>#N/A</v>
      </c>
      <c r="BI1461" s="20" t="e">
        <f t="shared" si="462"/>
        <v>#N/A</v>
      </c>
      <c r="BJ1461" s="20" t="e">
        <f t="shared" si="463"/>
        <v>#N/A</v>
      </c>
      <c r="BK1461" s="20" t="e">
        <f t="shared" si="464"/>
        <v>#N/A</v>
      </c>
      <c r="BL1461" s="20" t="e">
        <f t="shared" si="465"/>
        <v>#N/A</v>
      </c>
      <c r="BM1461" s="20" t="e">
        <f t="shared" si="467"/>
        <v>#N/A</v>
      </c>
      <c r="BN1461" s="20" t="e">
        <f t="shared" si="466"/>
        <v>#N/A</v>
      </c>
    </row>
    <row r="1462" spans="1:66">
      <c r="A1462" s="92"/>
      <c r="B1462" s="90"/>
      <c r="C1462" s="90"/>
      <c r="D1462" s="93"/>
      <c r="E1462" s="93"/>
      <c r="F1462" s="93"/>
      <c r="G1462" s="93"/>
      <c r="H1462" s="93"/>
      <c r="I1462" s="93"/>
      <c r="J1462" s="93"/>
      <c r="K1462" s="93"/>
      <c r="L1462" s="92"/>
      <c r="M1462" s="93"/>
      <c r="N1462" s="91">
        <f t="shared" si="448"/>
        <v>0</v>
      </c>
      <c r="O1462" s="91" t="str">
        <f t="shared" si="449"/>
        <v/>
      </c>
      <c r="P1462" s="91" t="str">
        <f t="shared" si="450"/>
        <v/>
      </c>
      <c r="Q1462" s="91" t="str">
        <f t="shared" si="451"/>
        <v>HDJ</v>
      </c>
      <c r="R1462" s="82"/>
      <c r="S1462" s="95">
        <f t="shared" si="452"/>
        <v>0</v>
      </c>
      <c r="T1462" s="95">
        <f t="shared" si="453"/>
        <v>0</v>
      </c>
      <c r="U1462" s="79" t="e">
        <f>VLOOKUP($S1462,'Grille de Tarif OQN'!$B$2:$S$3603,U$1,0)</f>
        <v>#N/A</v>
      </c>
      <c r="V1462" s="79" t="e">
        <f>VLOOKUP($S1462,'Grille de Tarif OQN'!$B$2:$S$3603,V$1,0)</f>
        <v>#N/A</v>
      </c>
      <c r="W1462" s="79" t="e">
        <f>VLOOKUP($S1462,'Grille de Tarif OQN'!$B$2:$S$3603,W$1,0)</f>
        <v>#N/A</v>
      </c>
      <c r="X1462" s="79" t="e">
        <f>VLOOKUP($S1462,'Grille de Tarif OQN'!$B$2:$S$3603,X$1,0)</f>
        <v>#N/A</v>
      </c>
      <c r="Y1462" s="79" t="e">
        <f>VLOOKUP($S1462,'Grille de Tarif OQN'!$B$2:$S$3603,Y$1,0)</f>
        <v>#N/A</v>
      </c>
      <c r="Z1462" s="79" t="e">
        <f>VLOOKUP($S1462,'Grille de Tarif OQN'!$B$2:$S$3603,Z$1,0)</f>
        <v>#N/A</v>
      </c>
      <c r="AA1462" s="79" t="e">
        <f>VLOOKUP($S1462,'Grille de Tarif OQN'!$B$2:$S$3603,AA$1,0)</f>
        <v>#N/A</v>
      </c>
      <c r="AB1462" s="79" t="e">
        <f>VLOOKUP($S1462,'Grille de Tarif OQN'!$B$2:$S$3603,AB$1,0)</f>
        <v>#N/A</v>
      </c>
      <c r="AC1462" s="79" t="e">
        <f>VLOOKUP($S1462,'Grille de Tarif OQN'!$B$2:$S$3603,AC$1,0)</f>
        <v>#N/A</v>
      </c>
      <c r="AD1462" s="79" t="e">
        <f>VLOOKUP($S1462,'Grille de Tarif OQN'!$B$2:$S$3603,AD$1,0)</f>
        <v>#N/A</v>
      </c>
      <c r="AE1462" s="79" t="e">
        <f>VLOOKUP($S1462,'Grille de Tarif OQN'!$B$2:$S$3603,AE$1,0)</f>
        <v>#N/A</v>
      </c>
      <c r="AF1462" s="79" t="e">
        <f>VLOOKUP($S1462,'Grille de Tarif OQN'!$B$2:$S$3603,AF$1,0)</f>
        <v>#N/A</v>
      </c>
      <c r="AG1462" s="79" t="e">
        <f>VLOOKUP($S1462,'Grille de Tarif OQN'!$B$2:$S$3603,AG$1,0)</f>
        <v>#N/A</v>
      </c>
      <c r="AH1462" s="79" t="e">
        <f>VLOOKUP($S1462,'Grille de Tarif OQN'!$B$2:$S$3603,AH$1,0)</f>
        <v>#N/A</v>
      </c>
      <c r="AI1462" s="79" t="e">
        <f>VLOOKUP($S1462,'Grille de Tarif OQN'!$B$2:$S$3603,AI$1,0)</f>
        <v>#N/A</v>
      </c>
      <c r="AJ1462" s="79" t="e">
        <f>VLOOKUP($S1462,'Grille de Tarif OQN'!$B$2:$S$3603,AJ$1,0)</f>
        <v>#N/A</v>
      </c>
      <c r="AK1462" s="81"/>
      <c r="AL1462" s="81"/>
      <c r="AM1462" s="81"/>
      <c r="AN1462" s="81"/>
      <c r="AO1462" s="81"/>
      <c r="AP1462" s="81"/>
      <c r="AQ1462" s="81"/>
      <c r="AR1462" s="81"/>
      <c r="AS1462" s="81"/>
      <c r="AT1462" s="81"/>
      <c r="AU1462" s="72"/>
      <c r="AV1462"/>
      <c r="AW1462"/>
      <c r="AX1462"/>
      <c r="AY1462"/>
      <c r="AZ1462" s="96">
        <f t="shared" si="454"/>
        <v>0</v>
      </c>
      <c r="BA1462" s="24" t="e">
        <f t="shared" si="455"/>
        <v>#N/A</v>
      </c>
      <c r="BB1462" s="24" t="e">
        <f t="shared" si="456"/>
        <v>#N/A</v>
      </c>
      <c r="BC1462" s="24" t="e">
        <f t="shared" si="457"/>
        <v>#N/A</v>
      </c>
      <c r="BD1462" s="24" t="e">
        <f t="shared" si="458"/>
        <v>#N/A</v>
      </c>
      <c r="BE1462"/>
      <c r="BF1462" t="e">
        <f t="shared" si="459"/>
        <v>#N/A</v>
      </c>
      <c r="BG1462" t="str">
        <f t="shared" si="460"/>
        <v>HDJ</v>
      </c>
      <c r="BH1462" s="20" t="e">
        <f t="shared" si="461"/>
        <v>#N/A</v>
      </c>
      <c r="BI1462" s="20" t="e">
        <f t="shared" si="462"/>
        <v>#N/A</v>
      </c>
      <c r="BJ1462" s="20" t="e">
        <f t="shared" si="463"/>
        <v>#N/A</v>
      </c>
      <c r="BK1462" s="20" t="e">
        <f t="shared" si="464"/>
        <v>#N/A</v>
      </c>
      <c r="BL1462" s="20" t="e">
        <f t="shared" si="465"/>
        <v>#N/A</v>
      </c>
      <c r="BM1462" s="20" t="e">
        <f t="shared" si="467"/>
        <v>#N/A</v>
      </c>
      <c r="BN1462" s="20" t="e">
        <f t="shared" si="466"/>
        <v>#N/A</v>
      </c>
    </row>
    <row r="1463" spans="1:66">
      <c r="A1463" s="92"/>
      <c r="B1463" s="90"/>
      <c r="C1463" s="90"/>
      <c r="D1463" s="93"/>
      <c r="E1463" s="93"/>
      <c r="F1463" s="93"/>
      <c r="G1463" s="93"/>
      <c r="H1463" s="93"/>
      <c r="I1463" s="93"/>
      <c r="J1463" s="93"/>
      <c r="K1463" s="93"/>
      <c r="L1463" s="92"/>
      <c r="M1463" s="93"/>
      <c r="N1463" s="91">
        <f t="shared" si="448"/>
        <v>0</v>
      </c>
      <c r="O1463" s="91" t="str">
        <f t="shared" si="449"/>
        <v/>
      </c>
      <c r="P1463" s="91" t="str">
        <f t="shared" si="450"/>
        <v/>
      </c>
      <c r="Q1463" s="91" t="str">
        <f t="shared" si="451"/>
        <v>HDJ</v>
      </c>
      <c r="R1463" s="82"/>
      <c r="S1463" s="95">
        <f t="shared" si="452"/>
        <v>0</v>
      </c>
      <c r="T1463" s="95">
        <f t="shared" si="453"/>
        <v>0</v>
      </c>
      <c r="U1463" s="79" t="e">
        <f>VLOOKUP($S1463,'Grille de Tarif OQN'!$B$2:$S$3603,U$1,0)</f>
        <v>#N/A</v>
      </c>
      <c r="V1463" s="79" t="e">
        <f>VLOOKUP($S1463,'Grille de Tarif OQN'!$B$2:$S$3603,V$1,0)</f>
        <v>#N/A</v>
      </c>
      <c r="W1463" s="79" t="e">
        <f>VLOOKUP($S1463,'Grille de Tarif OQN'!$B$2:$S$3603,W$1,0)</f>
        <v>#N/A</v>
      </c>
      <c r="X1463" s="79" t="e">
        <f>VLOOKUP($S1463,'Grille de Tarif OQN'!$B$2:$S$3603,X$1,0)</f>
        <v>#N/A</v>
      </c>
      <c r="Y1463" s="79" t="e">
        <f>VLOOKUP($S1463,'Grille de Tarif OQN'!$B$2:$S$3603,Y$1,0)</f>
        <v>#N/A</v>
      </c>
      <c r="Z1463" s="79" t="e">
        <f>VLOOKUP($S1463,'Grille de Tarif OQN'!$B$2:$S$3603,Z$1,0)</f>
        <v>#N/A</v>
      </c>
      <c r="AA1463" s="79" t="e">
        <f>VLOOKUP($S1463,'Grille de Tarif OQN'!$B$2:$S$3603,AA$1,0)</f>
        <v>#N/A</v>
      </c>
      <c r="AB1463" s="79" t="e">
        <f>VLOOKUP($S1463,'Grille de Tarif OQN'!$B$2:$S$3603,AB$1,0)</f>
        <v>#N/A</v>
      </c>
      <c r="AC1463" s="79" t="e">
        <f>VLOOKUP($S1463,'Grille de Tarif OQN'!$B$2:$S$3603,AC$1,0)</f>
        <v>#N/A</v>
      </c>
      <c r="AD1463" s="79" t="e">
        <f>VLOOKUP($S1463,'Grille de Tarif OQN'!$B$2:$S$3603,AD$1,0)</f>
        <v>#N/A</v>
      </c>
      <c r="AE1463" s="79" t="e">
        <f>VLOOKUP($S1463,'Grille de Tarif OQN'!$B$2:$S$3603,AE$1,0)</f>
        <v>#N/A</v>
      </c>
      <c r="AF1463" s="79" t="e">
        <f>VLOOKUP($S1463,'Grille de Tarif OQN'!$B$2:$S$3603,AF$1,0)</f>
        <v>#N/A</v>
      </c>
      <c r="AG1463" s="79" t="e">
        <f>VLOOKUP($S1463,'Grille de Tarif OQN'!$B$2:$S$3603,AG$1,0)</f>
        <v>#N/A</v>
      </c>
      <c r="AH1463" s="79" t="e">
        <f>VLOOKUP($S1463,'Grille de Tarif OQN'!$B$2:$S$3603,AH$1,0)</f>
        <v>#N/A</v>
      </c>
      <c r="AI1463" s="79" t="e">
        <f>VLOOKUP($S1463,'Grille de Tarif OQN'!$B$2:$S$3603,AI$1,0)</f>
        <v>#N/A</v>
      </c>
      <c r="AJ1463" s="79" t="e">
        <f>VLOOKUP($S1463,'Grille de Tarif OQN'!$B$2:$S$3603,AJ$1,0)</f>
        <v>#N/A</v>
      </c>
      <c r="AK1463" s="81"/>
      <c r="AL1463" s="81"/>
      <c r="AM1463" s="81"/>
      <c r="AN1463" s="81"/>
      <c r="AO1463" s="81"/>
      <c r="AP1463" s="81"/>
      <c r="AQ1463" s="81"/>
      <c r="AR1463" s="81"/>
      <c r="AS1463" s="81"/>
      <c r="AT1463" s="81"/>
      <c r="AU1463" s="72"/>
      <c r="AV1463"/>
      <c r="AW1463"/>
      <c r="AX1463"/>
      <c r="AY1463"/>
      <c r="AZ1463" s="96">
        <f t="shared" si="454"/>
        <v>0</v>
      </c>
      <c r="BA1463" s="24" t="e">
        <f t="shared" si="455"/>
        <v>#N/A</v>
      </c>
      <c r="BB1463" s="24" t="e">
        <f t="shared" si="456"/>
        <v>#N/A</v>
      </c>
      <c r="BC1463" s="24" t="e">
        <f t="shared" si="457"/>
        <v>#N/A</v>
      </c>
      <c r="BD1463" s="24" t="e">
        <f t="shared" si="458"/>
        <v>#N/A</v>
      </c>
      <c r="BE1463"/>
      <c r="BF1463" t="e">
        <f t="shared" si="459"/>
        <v>#N/A</v>
      </c>
      <c r="BG1463" t="str">
        <f t="shared" si="460"/>
        <v>HDJ</v>
      </c>
      <c r="BH1463" s="20" t="e">
        <f t="shared" si="461"/>
        <v>#N/A</v>
      </c>
      <c r="BI1463" s="20" t="e">
        <f t="shared" si="462"/>
        <v>#N/A</v>
      </c>
      <c r="BJ1463" s="20" t="e">
        <f t="shared" si="463"/>
        <v>#N/A</v>
      </c>
      <c r="BK1463" s="20" t="e">
        <f t="shared" si="464"/>
        <v>#N/A</v>
      </c>
      <c r="BL1463" s="20" t="e">
        <f t="shared" si="465"/>
        <v>#N/A</v>
      </c>
      <c r="BM1463" s="20" t="e">
        <f t="shared" si="467"/>
        <v>#N/A</v>
      </c>
      <c r="BN1463" s="20" t="e">
        <f t="shared" si="466"/>
        <v>#N/A</v>
      </c>
    </row>
    <row r="1464" spans="1:66">
      <c r="A1464" s="92"/>
      <c r="B1464" s="90"/>
      <c r="C1464" s="90"/>
      <c r="D1464" s="93"/>
      <c r="E1464" s="93"/>
      <c r="F1464" s="93"/>
      <c r="G1464" s="93"/>
      <c r="H1464" s="93"/>
      <c r="I1464" s="93"/>
      <c r="J1464" s="93"/>
      <c r="K1464" s="93"/>
      <c r="L1464" s="92"/>
      <c r="M1464" s="93"/>
      <c r="N1464" s="91">
        <f t="shared" si="448"/>
        <v>0</v>
      </c>
      <c r="O1464" s="91" t="str">
        <f t="shared" si="449"/>
        <v/>
      </c>
      <c r="P1464" s="91" t="str">
        <f t="shared" si="450"/>
        <v/>
      </c>
      <c r="Q1464" s="91" t="str">
        <f t="shared" si="451"/>
        <v>HDJ</v>
      </c>
      <c r="R1464" s="82"/>
      <c r="S1464" s="95">
        <f t="shared" si="452"/>
        <v>0</v>
      </c>
      <c r="T1464" s="95">
        <f t="shared" si="453"/>
        <v>0</v>
      </c>
      <c r="U1464" s="79" t="e">
        <f>VLOOKUP($S1464,'Grille de Tarif OQN'!$B$2:$S$3603,U$1,0)</f>
        <v>#N/A</v>
      </c>
      <c r="V1464" s="79" t="e">
        <f>VLOOKUP($S1464,'Grille de Tarif OQN'!$B$2:$S$3603,V$1,0)</f>
        <v>#N/A</v>
      </c>
      <c r="W1464" s="79" t="e">
        <f>VLOOKUP($S1464,'Grille de Tarif OQN'!$B$2:$S$3603,W$1,0)</f>
        <v>#N/A</v>
      </c>
      <c r="X1464" s="79" t="e">
        <f>VLOOKUP($S1464,'Grille de Tarif OQN'!$B$2:$S$3603,X$1,0)</f>
        <v>#N/A</v>
      </c>
      <c r="Y1464" s="79" t="e">
        <f>VLOOKUP($S1464,'Grille de Tarif OQN'!$B$2:$S$3603,Y$1,0)</f>
        <v>#N/A</v>
      </c>
      <c r="Z1464" s="79" t="e">
        <f>VLOOKUP($S1464,'Grille de Tarif OQN'!$B$2:$S$3603,Z$1,0)</f>
        <v>#N/A</v>
      </c>
      <c r="AA1464" s="79" t="e">
        <f>VLOOKUP($S1464,'Grille de Tarif OQN'!$B$2:$S$3603,AA$1,0)</f>
        <v>#N/A</v>
      </c>
      <c r="AB1464" s="79" t="e">
        <f>VLOOKUP($S1464,'Grille de Tarif OQN'!$B$2:$S$3603,AB$1,0)</f>
        <v>#N/A</v>
      </c>
      <c r="AC1464" s="79" t="e">
        <f>VLOOKUP($S1464,'Grille de Tarif OQN'!$B$2:$S$3603,AC$1,0)</f>
        <v>#N/A</v>
      </c>
      <c r="AD1464" s="79" t="e">
        <f>VLOOKUP($S1464,'Grille de Tarif OQN'!$B$2:$S$3603,AD$1,0)</f>
        <v>#N/A</v>
      </c>
      <c r="AE1464" s="79" t="e">
        <f>VLOOKUP($S1464,'Grille de Tarif OQN'!$B$2:$S$3603,AE$1,0)</f>
        <v>#N/A</v>
      </c>
      <c r="AF1464" s="79" t="e">
        <f>VLOOKUP($S1464,'Grille de Tarif OQN'!$B$2:$S$3603,AF$1,0)</f>
        <v>#N/A</v>
      </c>
      <c r="AG1464" s="79" t="e">
        <f>VLOOKUP($S1464,'Grille de Tarif OQN'!$B$2:$S$3603,AG$1,0)</f>
        <v>#N/A</v>
      </c>
      <c r="AH1464" s="79" t="e">
        <f>VLOOKUP($S1464,'Grille de Tarif OQN'!$B$2:$S$3603,AH$1,0)</f>
        <v>#N/A</v>
      </c>
      <c r="AI1464" s="79" t="e">
        <f>VLOOKUP($S1464,'Grille de Tarif OQN'!$B$2:$S$3603,AI$1,0)</f>
        <v>#N/A</v>
      </c>
      <c r="AJ1464" s="79" t="e">
        <f>VLOOKUP($S1464,'Grille de Tarif OQN'!$B$2:$S$3603,AJ$1,0)</f>
        <v>#N/A</v>
      </c>
      <c r="AK1464" s="81"/>
      <c r="AL1464" s="81"/>
      <c r="AM1464" s="81"/>
      <c r="AN1464" s="81"/>
      <c r="AO1464" s="81"/>
      <c r="AP1464" s="81"/>
      <c r="AQ1464" s="81"/>
      <c r="AR1464" s="81"/>
      <c r="AS1464" s="81"/>
      <c r="AT1464" s="81"/>
      <c r="AU1464" s="72"/>
      <c r="AV1464"/>
      <c r="AW1464"/>
      <c r="AX1464"/>
      <c r="AY1464"/>
      <c r="AZ1464" s="96">
        <f t="shared" si="454"/>
        <v>0</v>
      </c>
      <c r="BA1464" s="24" t="e">
        <f t="shared" si="455"/>
        <v>#N/A</v>
      </c>
      <c r="BB1464" s="24" t="e">
        <f t="shared" si="456"/>
        <v>#N/A</v>
      </c>
      <c r="BC1464" s="24" t="e">
        <f t="shared" si="457"/>
        <v>#N/A</v>
      </c>
      <c r="BD1464" s="24" t="e">
        <f t="shared" si="458"/>
        <v>#N/A</v>
      </c>
      <c r="BE1464"/>
      <c r="BF1464" t="e">
        <f t="shared" si="459"/>
        <v>#N/A</v>
      </c>
      <c r="BG1464" t="str">
        <f t="shared" si="460"/>
        <v>HDJ</v>
      </c>
      <c r="BH1464" s="20" t="e">
        <f t="shared" si="461"/>
        <v>#N/A</v>
      </c>
      <c r="BI1464" s="20" t="e">
        <f t="shared" si="462"/>
        <v>#N/A</v>
      </c>
      <c r="BJ1464" s="20" t="e">
        <f t="shared" si="463"/>
        <v>#N/A</v>
      </c>
      <c r="BK1464" s="20" t="e">
        <f t="shared" si="464"/>
        <v>#N/A</v>
      </c>
      <c r="BL1464" s="20" t="e">
        <f t="shared" si="465"/>
        <v>#N/A</v>
      </c>
      <c r="BM1464" s="20" t="e">
        <f t="shared" si="467"/>
        <v>#N/A</v>
      </c>
      <c r="BN1464" s="20" t="e">
        <f t="shared" si="466"/>
        <v>#N/A</v>
      </c>
    </row>
    <row r="1465" spans="1:66">
      <c r="A1465" s="92"/>
      <c r="B1465" s="90"/>
      <c r="C1465" s="90"/>
      <c r="D1465" s="93"/>
      <c r="E1465" s="93"/>
      <c r="F1465" s="93"/>
      <c r="G1465" s="93"/>
      <c r="H1465" s="93"/>
      <c r="I1465" s="93"/>
      <c r="J1465" s="93"/>
      <c r="K1465" s="93"/>
      <c r="L1465" s="92"/>
      <c r="M1465" s="93"/>
      <c r="N1465" s="91">
        <f t="shared" ref="N1465:N1528" si="468">IF(LEN(B1465)=7,1,0)</f>
        <v>0</v>
      </c>
      <c r="O1465" s="91" t="str">
        <f t="shared" ref="O1465:O1528" si="469">LEFT(B1465,2)</f>
        <v/>
      </c>
      <c r="P1465" s="91" t="str">
        <f t="shared" ref="P1465:P1528" si="470">LEFT(B1465,4)</f>
        <v/>
      </c>
      <c r="Q1465" s="91" t="str">
        <f t="shared" ref="Q1465:Q1528" si="471">IF(F1465=1,"HC","HDJ")</f>
        <v>HDJ</v>
      </c>
      <c r="R1465" s="82"/>
      <c r="S1465" s="95">
        <f t="shared" ref="S1465:S1528" si="472">B1465</f>
        <v>0</v>
      </c>
      <c r="T1465" s="95">
        <f t="shared" ref="T1465:T1528" si="473">C1465</f>
        <v>0</v>
      </c>
      <c r="U1465" s="79" t="e">
        <f>VLOOKUP($S1465,'Grille de Tarif OQN'!$B$2:$S$3603,U$1,0)</f>
        <v>#N/A</v>
      </c>
      <c r="V1465" s="79" t="e">
        <f>VLOOKUP($S1465,'Grille de Tarif OQN'!$B$2:$S$3603,V$1,0)</f>
        <v>#N/A</v>
      </c>
      <c r="W1465" s="79" t="e">
        <f>VLOOKUP($S1465,'Grille de Tarif OQN'!$B$2:$S$3603,W$1,0)</f>
        <v>#N/A</v>
      </c>
      <c r="X1465" s="79" t="e">
        <f>VLOOKUP($S1465,'Grille de Tarif OQN'!$B$2:$S$3603,X$1,0)</f>
        <v>#N/A</v>
      </c>
      <c r="Y1465" s="79" t="e">
        <f>VLOOKUP($S1465,'Grille de Tarif OQN'!$B$2:$S$3603,Y$1,0)</f>
        <v>#N/A</v>
      </c>
      <c r="Z1465" s="79" t="e">
        <f>VLOOKUP($S1465,'Grille de Tarif OQN'!$B$2:$S$3603,Z$1,0)</f>
        <v>#N/A</v>
      </c>
      <c r="AA1465" s="79" t="e">
        <f>VLOOKUP($S1465,'Grille de Tarif OQN'!$B$2:$S$3603,AA$1,0)</f>
        <v>#N/A</v>
      </c>
      <c r="AB1465" s="79" t="e">
        <f>VLOOKUP($S1465,'Grille de Tarif OQN'!$B$2:$S$3603,AB$1,0)</f>
        <v>#N/A</v>
      </c>
      <c r="AC1465" s="79" t="e">
        <f>VLOOKUP($S1465,'Grille de Tarif OQN'!$B$2:$S$3603,AC$1,0)</f>
        <v>#N/A</v>
      </c>
      <c r="AD1465" s="79" t="e">
        <f>VLOOKUP($S1465,'Grille de Tarif OQN'!$B$2:$S$3603,AD$1,0)</f>
        <v>#N/A</v>
      </c>
      <c r="AE1465" s="79" t="e">
        <f>VLOOKUP($S1465,'Grille de Tarif OQN'!$B$2:$S$3603,AE$1,0)</f>
        <v>#N/A</v>
      </c>
      <c r="AF1465" s="79" t="e">
        <f>VLOOKUP($S1465,'Grille de Tarif OQN'!$B$2:$S$3603,AF$1,0)</f>
        <v>#N/A</v>
      </c>
      <c r="AG1465" s="79" t="e">
        <f>VLOOKUP($S1465,'Grille de Tarif OQN'!$B$2:$S$3603,AG$1,0)</f>
        <v>#N/A</v>
      </c>
      <c r="AH1465" s="79" t="e">
        <f>VLOOKUP($S1465,'Grille de Tarif OQN'!$B$2:$S$3603,AH$1,0)</f>
        <v>#N/A</v>
      </c>
      <c r="AI1465" s="79" t="e">
        <f>VLOOKUP($S1465,'Grille de Tarif OQN'!$B$2:$S$3603,AI$1,0)</f>
        <v>#N/A</v>
      </c>
      <c r="AJ1465" s="79" t="e">
        <f>VLOOKUP($S1465,'Grille de Tarif OQN'!$B$2:$S$3603,AJ$1,0)</f>
        <v>#N/A</v>
      </c>
      <c r="AK1465" s="81"/>
      <c r="AL1465" s="81"/>
      <c r="AM1465" s="81"/>
      <c r="AN1465" s="81"/>
      <c r="AO1465" s="81"/>
      <c r="AP1465" s="81"/>
      <c r="AQ1465" s="81"/>
      <c r="AR1465" s="81"/>
      <c r="AS1465" s="81"/>
      <c r="AT1465" s="81"/>
      <c r="AU1465" s="72"/>
      <c r="AV1465"/>
      <c r="AW1465"/>
      <c r="AX1465"/>
      <c r="AY1465"/>
      <c r="AZ1465" s="96">
        <f t="shared" ref="AZ1465:AZ1528" si="474">D1465</f>
        <v>0</v>
      </c>
      <c r="BA1465" s="24" t="e">
        <f t="shared" ref="BA1465:BA1528" si="475">IF(BG1465="HDJ",BN1465,IF(BF1465="ZONE90",BM1465,IF(BF1465="ZONEBASSE",BH1465,IF(BF1465="ZONEFORF1",BI1465,IF(BF1465="ZONEFORF2",BJ1465,IF(BF1465="ZONEFORF3",BK1465,BL1465))))))</f>
        <v>#N/A</v>
      </c>
      <c r="BB1465" s="24" t="e">
        <f t="shared" ref="BB1465:BB1528" si="476">BA1465/AZ1465</f>
        <v>#N/A</v>
      </c>
      <c r="BC1465" s="24" t="e">
        <f t="shared" ref="BC1465:BC1528" si="477">BA1465*$BD$1</f>
        <v>#N/A</v>
      </c>
      <c r="BD1465" s="24" t="e">
        <f t="shared" ref="BD1465:BD1528" si="478">BB1465*$BD$1</f>
        <v>#N/A</v>
      </c>
      <c r="BE1465"/>
      <c r="BF1465" t="e">
        <f t="shared" ref="BF1465:BF1528" si="479">IF(AZ1465&gt;90,"ZONE90",IF(AG1465=1,IF(AZ1465&lt;U1465,"ZONEBASSE",IF(AZ1465&lt;AI1465,"ZONEFORF1",IF(AZ1465&lt;AJ1465,"ZONEFORF2",IF(AZ1465&lt;V1465,"ZONEFORF3","ZONEHAUTE")))),IF(AZ1465&lt;U1465,"ZONEBASSE",IF(AZ1465&lt;V1465,"ZONEFORF1","ZONEHAUTE"))))</f>
        <v>#N/A</v>
      </c>
      <c r="BG1465" t="str">
        <f t="shared" ref="BG1465:BG1528" si="480">IF(RIGHT(S1465,1)="0","HDJ","HC")</f>
        <v>HDJ</v>
      </c>
      <c r="BH1465" s="20" t="e">
        <f t="shared" ref="BH1465:BH1528" si="481">IF(AZ1465&lt;8,AD1465*AZ1465,W1465-(U1465-AZ1465)*X1465)</f>
        <v>#N/A</v>
      </c>
      <c r="BI1465" s="20" t="e">
        <f t="shared" ref="BI1465:BI1528" si="482">Y1465</f>
        <v>#N/A</v>
      </c>
      <c r="BJ1465" s="20" t="e">
        <f t="shared" ref="BJ1465:BJ1528" si="483">Z1465</f>
        <v>#N/A</v>
      </c>
      <c r="BK1465" s="20" t="e">
        <f t="shared" ref="BK1465:BK1528" si="484">AA1465</f>
        <v>#N/A</v>
      </c>
      <c r="BL1465" s="20" t="e">
        <f t="shared" ref="BL1465:BL1528" si="485">IF(AG1465=1,AA1465+(AZ1465-V1465)*AB1465,Y1465+(AZ1465-V1465)*AB1465)</f>
        <v>#N/A</v>
      </c>
      <c r="BM1465" s="20" t="e">
        <f t="shared" si="467"/>
        <v>#N/A</v>
      </c>
      <c r="BN1465" s="20" t="e">
        <f t="shared" ref="BN1465:BN1528" si="486">AZ1465*Y1465</f>
        <v>#N/A</v>
      </c>
    </row>
    <row r="1466" spans="1:66">
      <c r="A1466" s="92"/>
      <c r="B1466" s="90"/>
      <c r="C1466" s="90"/>
      <c r="D1466" s="93"/>
      <c r="E1466" s="93"/>
      <c r="F1466" s="93"/>
      <c r="G1466" s="93"/>
      <c r="H1466" s="93"/>
      <c r="I1466" s="93"/>
      <c r="J1466" s="93"/>
      <c r="K1466" s="93"/>
      <c r="L1466" s="92"/>
      <c r="M1466" s="93"/>
      <c r="N1466" s="91">
        <f t="shared" si="468"/>
        <v>0</v>
      </c>
      <c r="O1466" s="91" t="str">
        <f t="shared" si="469"/>
        <v/>
      </c>
      <c r="P1466" s="91" t="str">
        <f t="shared" si="470"/>
        <v/>
      </c>
      <c r="Q1466" s="91" t="str">
        <f t="shared" si="471"/>
        <v>HDJ</v>
      </c>
      <c r="R1466" s="82"/>
      <c r="S1466" s="95">
        <f t="shared" si="472"/>
        <v>0</v>
      </c>
      <c r="T1466" s="95">
        <f t="shared" si="473"/>
        <v>0</v>
      </c>
      <c r="U1466" s="79" t="e">
        <f>VLOOKUP($S1466,'Grille de Tarif OQN'!$B$2:$S$3603,U$1,0)</f>
        <v>#N/A</v>
      </c>
      <c r="V1466" s="79" t="e">
        <f>VLOOKUP($S1466,'Grille de Tarif OQN'!$B$2:$S$3603,V$1,0)</f>
        <v>#N/A</v>
      </c>
      <c r="W1466" s="79" t="e">
        <f>VLOOKUP($S1466,'Grille de Tarif OQN'!$B$2:$S$3603,W$1,0)</f>
        <v>#N/A</v>
      </c>
      <c r="X1466" s="79" t="e">
        <f>VLOOKUP($S1466,'Grille de Tarif OQN'!$B$2:$S$3603,X$1,0)</f>
        <v>#N/A</v>
      </c>
      <c r="Y1466" s="79" t="e">
        <f>VLOOKUP($S1466,'Grille de Tarif OQN'!$B$2:$S$3603,Y$1,0)</f>
        <v>#N/A</v>
      </c>
      <c r="Z1466" s="79" t="e">
        <f>VLOOKUP($S1466,'Grille de Tarif OQN'!$B$2:$S$3603,Z$1,0)</f>
        <v>#N/A</v>
      </c>
      <c r="AA1466" s="79" t="e">
        <f>VLOOKUP($S1466,'Grille de Tarif OQN'!$B$2:$S$3603,AA$1,0)</f>
        <v>#N/A</v>
      </c>
      <c r="AB1466" s="79" t="e">
        <f>VLOOKUP($S1466,'Grille de Tarif OQN'!$B$2:$S$3603,AB$1,0)</f>
        <v>#N/A</v>
      </c>
      <c r="AC1466" s="79" t="e">
        <f>VLOOKUP($S1466,'Grille de Tarif OQN'!$B$2:$S$3603,AC$1,0)</f>
        <v>#N/A</v>
      </c>
      <c r="AD1466" s="79" t="e">
        <f>VLOOKUP($S1466,'Grille de Tarif OQN'!$B$2:$S$3603,AD$1,0)</f>
        <v>#N/A</v>
      </c>
      <c r="AE1466" s="79" t="e">
        <f>VLOOKUP($S1466,'Grille de Tarif OQN'!$B$2:$S$3603,AE$1,0)</f>
        <v>#N/A</v>
      </c>
      <c r="AF1466" s="79" t="e">
        <f>VLOOKUP($S1466,'Grille de Tarif OQN'!$B$2:$S$3603,AF$1,0)</f>
        <v>#N/A</v>
      </c>
      <c r="AG1466" s="79" t="e">
        <f>VLOOKUP($S1466,'Grille de Tarif OQN'!$B$2:$S$3603,AG$1,0)</f>
        <v>#N/A</v>
      </c>
      <c r="AH1466" s="79" t="e">
        <f>VLOOKUP($S1466,'Grille de Tarif OQN'!$B$2:$S$3603,AH$1,0)</f>
        <v>#N/A</v>
      </c>
      <c r="AI1466" s="79" t="e">
        <f>VLOOKUP($S1466,'Grille de Tarif OQN'!$B$2:$S$3603,AI$1,0)</f>
        <v>#N/A</v>
      </c>
      <c r="AJ1466" s="79" t="e">
        <f>VLOOKUP($S1466,'Grille de Tarif OQN'!$B$2:$S$3603,AJ$1,0)</f>
        <v>#N/A</v>
      </c>
      <c r="AK1466" s="81"/>
      <c r="AL1466" s="81"/>
      <c r="AM1466" s="81"/>
      <c r="AN1466" s="81"/>
      <c r="AO1466" s="81"/>
      <c r="AP1466" s="81"/>
      <c r="AQ1466" s="81"/>
      <c r="AR1466" s="81"/>
      <c r="AS1466" s="81"/>
      <c r="AT1466" s="81"/>
      <c r="AU1466" s="72"/>
      <c r="AV1466"/>
      <c r="AW1466"/>
      <c r="AX1466"/>
      <c r="AY1466"/>
      <c r="AZ1466" s="96">
        <f t="shared" si="474"/>
        <v>0</v>
      </c>
      <c r="BA1466" s="24" t="e">
        <f t="shared" si="475"/>
        <v>#N/A</v>
      </c>
      <c r="BB1466" s="24" t="e">
        <f t="shared" si="476"/>
        <v>#N/A</v>
      </c>
      <c r="BC1466" s="24" t="e">
        <f t="shared" si="477"/>
        <v>#N/A</v>
      </c>
      <c r="BD1466" s="24" t="e">
        <f t="shared" si="478"/>
        <v>#N/A</v>
      </c>
      <c r="BE1466"/>
      <c r="BF1466" t="e">
        <f t="shared" si="479"/>
        <v>#N/A</v>
      </c>
      <c r="BG1466" t="str">
        <f t="shared" si="480"/>
        <v>HDJ</v>
      </c>
      <c r="BH1466" s="20" t="e">
        <f t="shared" si="481"/>
        <v>#N/A</v>
      </c>
      <c r="BI1466" s="20" t="e">
        <f t="shared" si="482"/>
        <v>#N/A</v>
      </c>
      <c r="BJ1466" s="20" t="e">
        <f t="shared" si="483"/>
        <v>#N/A</v>
      </c>
      <c r="BK1466" s="20" t="e">
        <f t="shared" si="484"/>
        <v>#N/A</v>
      </c>
      <c r="BL1466" s="20" t="e">
        <f t="shared" si="485"/>
        <v>#N/A</v>
      </c>
      <c r="BM1466" s="20" t="e">
        <f t="shared" si="467"/>
        <v>#N/A</v>
      </c>
      <c r="BN1466" s="20" t="e">
        <f t="shared" si="486"/>
        <v>#N/A</v>
      </c>
    </row>
    <row r="1467" spans="1:66">
      <c r="A1467" s="92"/>
      <c r="B1467" s="90"/>
      <c r="C1467" s="90"/>
      <c r="D1467" s="93"/>
      <c r="E1467" s="93"/>
      <c r="F1467" s="93"/>
      <c r="G1467" s="93"/>
      <c r="H1467" s="93"/>
      <c r="I1467" s="93"/>
      <c r="J1467" s="93"/>
      <c r="K1467" s="93"/>
      <c r="L1467" s="92"/>
      <c r="M1467" s="93"/>
      <c r="N1467" s="91">
        <f t="shared" si="468"/>
        <v>0</v>
      </c>
      <c r="O1467" s="91" t="str">
        <f t="shared" si="469"/>
        <v/>
      </c>
      <c r="P1467" s="91" t="str">
        <f t="shared" si="470"/>
        <v/>
      </c>
      <c r="Q1467" s="91" t="str">
        <f t="shared" si="471"/>
        <v>HDJ</v>
      </c>
      <c r="R1467" s="82"/>
      <c r="S1467" s="95">
        <f t="shared" si="472"/>
        <v>0</v>
      </c>
      <c r="T1467" s="95">
        <f t="shared" si="473"/>
        <v>0</v>
      </c>
      <c r="U1467" s="79" t="e">
        <f>VLOOKUP($S1467,'Grille de Tarif OQN'!$B$2:$S$3603,U$1,0)</f>
        <v>#N/A</v>
      </c>
      <c r="V1467" s="79" t="e">
        <f>VLOOKUP($S1467,'Grille de Tarif OQN'!$B$2:$S$3603,V$1,0)</f>
        <v>#N/A</v>
      </c>
      <c r="W1467" s="79" t="e">
        <f>VLOOKUP($S1467,'Grille de Tarif OQN'!$B$2:$S$3603,W$1,0)</f>
        <v>#N/A</v>
      </c>
      <c r="X1467" s="79" t="e">
        <f>VLOOKUP($S1467,'Grille de Tarif OQN'!$B$2:$S$3603,X$1,0)</f>
        <v>#N/A</v>
      </c>
      <c r="Y1467" s="79" t="e">
        <f>VLOOKUP($S1467,'Grille de Tarif OQN'!$B$2:$S$3603,Y$1,0)</f>
        <v>#N/A</v>
      </c>
      <c r="Z1467" s="79" t="e">
        <f>VLOOKUP($S1467,'Grille de Tarif OQN'!$B$2:$S$3603,Z$1,0)</f>
        <v>#N/A</v>
      </c>
      <c r="AA1467" s="79" t="e">
        <f>VLOOKUP($S1467,'Grille de Tarif OQN'!$B$2:$S$3603,AA$1,0)</f>
        <v>#N/A</v>
      </c>
      <c r="AB1467" s="79" t="e">
        <f>VLOOKUP($S1467,'Grille de Tarif OQN'!$B$2:$S$3603,AB$1,0)</f>
        <v>#N/A</v>
      </c>
      <c r="AC1467" s="79" t="e">
        <f>VLOOKUP($S1467,'Grille de Tarif OQN'!$B$2:$S$3603,AC$1,0)</f>
        <v>#N/A</v>
      </c>
      <c r="AD1467" s="79" t="e">
        <f>VLOOKUP($S1467,'Grille de Tarif OQN'!$B$2:$S$3603,AD$1,0)</f>
        <v>#N/A</v>
      </c>
      <c r="AE1467" s="79" t="e">
        <f>VLOOKUP($S1467,'Grille de Tarif OQN'!$B$2:$S$3603,AE$1,0)</f>
        <v>#N/A</v>
      </c>
      <c r="AF1467" s="79" t="e">
        <f>VLOOKUP($S1467,'Grille de Tarif OQN'!$B$2:$S$3603,AF$1,0)</f>
        <v>#N/A</v>
      </c>
      <c r="AG1467" s="79" t="e">
        <f>VLOOKUP($S1467,'Grille de Tarif OQN'!$B$2:$S$3603,AG$1,0)</f>
        <v>#N/A</v>
      </c>
      <c r="AH1467" s="79" t="e">
        <f>VLOOKUP($S1467,'Grille de Tarif OQN'!$B$2:$S$3603,AH$1,0)</f>
        <v>#N/A</v>
      </c>
      <c r="AI1467" s="79" t="e">
        <f>VLOOKUP($S1467,'Grille de Tarif OQN'!$B$2:$S$3603,AI$1,0)</f>
        <v>#N/A</v>
      </c>
      <c r="AJ1467" s="79" t="e">
        <f>VLOOKUP($S1467,'Grille de Tarif OQN'!$B$2:$S$3603,AJ$1,0)</f>
        <v>#N/A</v>
      </c>
      <c r="AK1467" s="81"/>
      <c r="AL1467" s="81"/>
      <c r="AM1467" s="81"/>
      <c r="AN1467" s="81"/>
      <c r="AO1467" s="81"/>
      <c r="AP1467" s="81"/>
      <c r="AQ1467" s="81"/>
      <c r="AR1467" s="81"/>
      <c r="AS1467" s="81"/>
      <c r="AT1467" s="81"/>
      <c r="AU1467" s="72"/>
      <c r="AV1467"/>
      <c r="AW1467"/>
      <c r="AX1467"/>
      <c r="AY1467"/>
      <c r="AZ1467" s="96">
        <f t="shared" si="474"/>
        <v>0</v>
      </c>
      <c r="BA1467" s="24" t="e">
        <f t="shared" si="475"/>
        <v>#N/A</v>
      </c>
      <c r="BB1467" s="24" t="e">
        <f t="shared" si="476"/>
        <v>#N/A</v>
      </c>
      <c r="BC1467" s="24" t="e">
        <f t="shared" si="477"/>
        <v>#N/A</v>
      </c>
      <c r="BD1467" s="24" t="e">
        <f t="shared" si="478"/>
        <v>#N/A</v>
      </c>
      <c r="BE1467"/>
      <c r="BF1467" t="e">
        <f t="shared" si="479"/>
        <v>#N/A</v>
      </c>
      <c r="BG1467" t="str">
        <f t="shared" si="480"/>
        <v>HDJ</v>
      </c>
      <c r="BH1467" s="20" t="e">
        <f t="shared" si="481"/>
        <v>#N/A</v>
      </c>
      <c r="BI1467" s="20" t="e">
        <f t="shared" si="482"/>
        <v>#N/A</v>
      </c>
      <c r="BJ1467" s="20" t="e">
        <f t="shared" si="483"/>
        <v>#N/A</v>
      </c>
      <c r="BK1467" s="20" t="e">
        <f t="shared" si="484"/>
        <v>#N/A</v>
      </c>
      <c r="BL1467" s="20" t="e">
        <f t="shared" si="485"/>
        <v>#N/A</v>
      </c>
      <c r="BM1467" s="20" t="e">
        <f t="shared" si="467"/>
        <v>#N/A</v>
      </c>
      <c r="BN1467" s="20" t="e">
        <f t="shared" si="486"/>
        <v>#N/A</v>
      </c>
    </row>
    <row r="1468" spans="1:66">
      <c r="A1468" s="92"/>
      <c r="B1468" s="90"/>
      <c r="C1468" s="90"/>
      <c r="D1468" s="93"/>
      <c r="E1468" s="93"/>
      <c r="F1468" s="93"/>
      <c r="G1468" s="93"/>
      <c r="H1468" s="93"/>
      <c r="I1468" s="93"/>
      <c r="J1468" s="93"/>
      <c r="K1468" s="93"/>
      <c r="L1468" s="92"/>
      <c r="M1468" s="93"/>
      <c r="N1468" s="91">
        <f t="shared" si="468"/>
        <v>0</v>
      </c>
      <c r="O1468" s="91" t="str">
        <f t="shared" si="469"/>
        <v/>
      </c>
      <c r="P1468" s="91" t="str">
        <f t="shared" si="470"/>
        <v/>
      </c>
      <c r="Q1468" s="91" t="str">
        <f t="shared" si="471"/>
        <v>HDJ</v>
      </c>
      <c r="R1468" s="82"/>
      <c r="S1468" s="95">
        <f t="shared" si="472"/>
        <v>0</v>
      </c>
      <c r="T1468" s="95">
        <f t="shared" si="473"/>
        <v>0</v>
      </c>
      <c r="U1468" s="79" t="e">
        <f>VLOOKUP($S1468,'Grille de Tarif OQN'!$B$2:$S$3603,U$1,0)</f>
        <v>#N/A</v>
      </c>
      <c r="V1468" s="79" t="e">
        <f>VLOOKUP($S1468,'Grille de Tarif OQN'!$B$2:$S$3603,V$1,0)</f>
        <v>#N/A</v>
      </c>
      <c r="W1468" s="79" t="e">
        <f>VLOOKUP($S1468,'Grille de Tarif OQN'!$B$2:$S$3603,W$1,0)</f>
        <v>#N/A</v>
      </c>
      <c r="X1468" s="79" t="e">
        <f>VLOOKUP($S1468,'Grille de Tarif OQN'!$B$2:$S$3603,X$1,0)</f>
        <v>#N/A</v>
      </c>
      <c r="Y1468" s="79" t="e">
        <f>VLOOKUP($S1468,'Grille de Tarif OQN'!$B$2:$S$3603,Y$1,0)</f>
        <v>#N/A</v>
      </c>
      <c r="Z1468" s="79" t="e">
        <f>VLOOKUP($S1468,'Grille de Tarif OQN'!$B$2:$S$3603,Z$1,0)</f>
        <v>#N/A</v>
      </c>
      <c r="AA1468" s="79" t="e">
        <f>VLOOKUP($S1468,'Grille de Tarif OQN'!$B$2:$S$3603,AA$1,0)</f>
        <v>#N/A</v>
      </c>
      <c r="AB1468" s="79" t="e">
        <f>VLOOKUP($S1468,'Grille de Tarif OQN'!$B$2:$S$3603,AB$1,0)</f>
        <v>#N/A</v>
      </c>
      <c r="AC1468" s="79" t="e">
        <f>VLOOKUP($S1468,'Grille de Tarif OQN'!$B$2:$S$3603,AC$1,0)</f>
        <v>#N/A</v>
      </c>
      <c r="AD1468" s="79" t="e">
        <f>VLOOKUP($S1468,'Grille de Tarif OQN'!$B$2:$S$3603,AD$1,0)</f>
        <v>#N/A</v>
      </c>
      <c r="AE1468" s="79" t="e">
        <f>VLOOKUP($S1468,'Grille de Tarif OQN'!$B$2:$S$3603,AE$1,0)</f>
        <v>#N/A</v>
      </c>
      <c r="AF1468" s="79" t="e">
        <f>VLOOKUP($S1468,'Grille de Tarif OQN'!$B$2:$S$3603,AF$1,0)</f>
        <v>#N/A</v>
      </c>
      <c r="AG1468" s="79" t="e">
        <f>VLOOKUP($S1468,'Grille de Tarif OQN'!$B$2:$S$3603,AG$1,0)</f>
        <v>#N/A</v>
      </c>
      <c r="AH1468" s="79" t="e">
        <f>VLOOKUP($S1468,'Grille de Tarif OQN'!$B$2:$S$3603,AH$1,0)</f>
        <v>#N/A</v>
      </c>
      <c r="AI1468" s="79" t="e">
        <f>VLOOKUP($S1468,'Grille de Tarif OQN'!$B$2:$S$3603,AI$1,0)</f>
        <v>#N/A</v>
      </c>
      <c r="AJ1468" s="79" t="e">
        <f>VLOOKUP($S1468,'Grille de Tarif OQN'!$B$2:$S$3603,AJ$1,0)</f>
        <v>#N/A</v>
      </c>
      <c r="AK1468" s="81"/>
      <c r="AL1468" s="81"/>
      <c r="AM1468" s="81"/>
      <c r="AN1468" s="81"/>
      <c r="AO1468" s="81"/>
      <c r="AP1468" s="81"/>
      <c r="AQ1468" s="81"/>
      <c r="AR1468" s="81"/>
      <c r="AS1468" s="81"/>
      <c r="AT1468" s="81"/>
      <c r="AU1468" s="72"/>
      <c r="AV1468"/>
      <c r="AW1468"/>
      <c r="AX1468"/>
      <c r="AY1468"/>
      <c r="AZ1468" s="96">
        <f t="shared" si="474"/>
        <v>0</v>
      </c>
      <c r="BA1468" s="24" t="e">
        <f t="shared" si="475"/>
        <v>#N/A</v>
      </c>
      <c r="BB1468" s="24" t="e">
        <f t="shared" si="476"/>
        <v>#N/A</v>
      </c>
      <c r="BC1468" s="24" t="e">
        <f t="shared" si="477"/>
        <v>#N/A</v>
      </c>
      <c r="BD1468" s="24" t="e">
        <f t="shared" si="478"/>
        <v>#N/A</v>
      </c>
      <c r="BE1468"/>
      <c r="BF1468" t="e">
        <f t="shared" si="479"/>
        <v>#N/A</v>
      </c>
      <c r="BG1468" t="str">
        <f t="shared" si="480"/>
        <v>HDJ</v>
      </c>
      <c r="BH1468" s="20" t="e">
        <f t="shared" si="481"/>
        <v>#N/A</v>
      </c>
      <c r="BI1468" s="20" t="e">
        <f t="shared" si="482"/>
        <v>#N/A</v>
      </c>
      <c r="BJ1468" s="20" t="e">
        <f t="shared" si="483"/>
        <v>#N/A</v>
      </c>
      <c r="BK1468" s="20" t="e">
        <f t="shared" si="484"/>
        <v>#N/A</v>
      </c>
      <c r="BL1468" s="20" t="e">
        <f t="shared" si="485"/>
        <v>#N/A</v>
      </c>
      <c r="BM1468" s="20" t="e">
        <f t="shared" si="467"/>
        <v>#N/A</v>
      </c>
      <c r="BN1468" s="20" t="e">
        <f t="shared" si="486"/>
        <v>#N/A</v>
      </c>
    </row>
    <row r="1469" spans="1:66">
      <c r="A1469" s="92"/>
      <c r="B1469" s="90"/>
      <c r="C1469" s="90"/>
      <c r="D1469" s="93"/>
      <c r="E1469" s="93"/>
      <c r="F1469" s="93"/>
      <c r="G1469" s="93"/>
      <c r="H1469" s="93"/>
      <c r="I1469" s="93"/>
      <c r="J1469" s="93"/>
      <c r="K1469" s="93"/>
      <c r="L1469" s="92"/>
      <c r="M1469" s="93"/>
      <c r="N1469" s="91">
        <f t="shared" si="468"/>
        <v>0</v>
      </c>
      <c r="O1469" s="91" t="str">
        <f t="shared" si="469"/>
        <v/>
      </c>
      <c r="P1469" s="91" t="str">
        <f t="shared" si="470"/>
        <v/>
      </c>
      <c r="Q1469" s="91" t="str">
        <f t="shared" si="471"/>
        <v>HDJ</v>
      </c>
      <c r="R1469" s="82"/>
      <c r="S1469" s="95">
        <f t="shared" si="472"/>
        <v>0</v>
      </c>
      <c r="T1469" s="95">
        <f t="shared" si="473"/>
        <v>0</v>
      </c>
      <c r="U1469" s="79" t="e">
        <f>VLOOKUP($S1469,'Grille de Tarif OQN'!$B$2:$S$3603,U$1,0)</f>
        <v>#N/A</v>
      </c>
      <c r="V1469" s="79" t="e">
        <f>VLOOKUP($S1469,'Grille de Tarif OQN'!$B$2:$S$3603,V$1,0)</f>
        <v>#N/A</v>
      </c>
      <c r="W1469" s="79" t="e">
        <f>VLOOKUP($S1469,'Grille de Tarif OQN'!$B$2:$S$3603,W$1,0)</f>
        <v>#N/A</v>
      </c>
      <c r="X1469" s="79" t="e">
        <f>VLOOKUP($S1469,'Grille de Tarif OQN'!$B$2:$S$3603,X$1,0)</f>
        <v>#N/A</v>
      </c>
      <c r="Y1469" s="79" t="e">
        <f>VLOOKUP($S1469,'Grille de Tarif OQN'!$B$2:$S$3603,Y$1,0)</f>
        <v>#N/A</v>
      </c>
      <c r="Z1469" s="79" t="e">
        <f>VLOOKUP($S1469,'Grille de Tarif OQN'!$B$2:$S$3603,Z$1,0)</f>
        <v>#N/A</v>
      </c>
      <c r="AA1469" s="79" t="e">
        <f>VLOOKUP($S1469,'Grille de Tarif OQN'!$B$2:$S$3603,AA$1,0)</f>
        <v>#N/A</v>
      </c>
      <c r="AB1469" s="79" t="e">
        <f>VLOOKUP($S1469,'Grille de Tarif OQN'!$B$2:$S$3603,AB$1,0)</f>
        <v>#N/A</v>
      </c>
      <c r="AC1469" s="79" t="e">
        <f>VLOOKUP($S1469,'Grille de Tarif OQN'!$B$2:$S$3603,AC$1,0)</f>
        <v>#N/A</v>
      </c>
      <c r="AD1469" s="79" t="e">
        <f>VLOOKUP($S1469,'Grille de Tarif OQN'!$B$2:$S$3603,AD$1,0)</f>
        <v>#N/A</v>
      </c>
      <c r="AE1469" s="79" t="e">
        <f>VLOOKUP($S1469,'Grille de Tarif OQN'!$B$2:$S$3603,AE$1,0)</f>
        <v>#N/A</v>
      </c>
      <c r="AF1469" s="79" t="e">
        <f>VLOOKUP($S1469,'Grille de Tarif OQN'!$B$2:$S$3603,AF$1,0)</f>
        <v>#N/A</v>
      </c>
      <c r="AG1469" s="79" t="e">
        <f>VLOOKUP($S1469,'Grille de Tarif OQN'!$B$2:$S$3603,AG$1,0)</f>
        <v>#N/A</v>
      </c>
      <c r="AH1469" s="79" t="e">
        <f>VLOOKUP($S1469,'Grille de Tarif OQN'!$B$2:$S$3603,AH$1,0)</f>
        <v>#N/A</v>
      </c>
      <c r="AI1469" s="79" t="e">
        <f>VLOOKUP($S1469,'Grille de Tarif OQN'!$B$2:$S$3603,AI$1,0)</f>
        <v>#N/A</v>
      </c>
      <c r="AJ1469" s="79" t="e">
        <f>VLOOKUP($S1469,'Grille de Tarif OQN'!$B$2:$S$3603,AJ$1,0)</f>
        <v>#N/A</v>
      </c>
      <c r="AK1469" s="81"/>
      <c r="AL1469" s="81"/>
      <c r="AM1469" s="81"/>
      <c r="AN1469" s="81"/>
      <c r="AO1469" s="81"/>
      <c r="AP1469" s="81"/>
      <c r="AQ1469" s="81"/>
      <c r="AR1469" s="81"/>
      <c r="AS1469" s="81"/>
      <c r="AT1469" s="81"/>
      <c r="AU1469" s="72"/>
      <c r="AV1469"/>
      <c r="AW1469"/>
      <c r="AX1469"/>
      <c r="AY1469"/>
      <c r="AZ1469" s="96">
        <f t="shared" si="474"/>
        <v>0</v>
      </c>
      <c r="BA1469" s="24" t="e">
        <f t="shared" si="475"/>
        <v>#N/A</v>
      </c>
      <c r="BB1469" s="24" t="e">
        <f t="shared" si="476"/>
        <v>#N/A</v>
      </c>
      <c r="BC1469" s="24" t="e">
        <f t="shared" si="477"/>
        <v>#N/A</v>
      </c>
      <c r="BD1469" s="24" t="e">
        <f t="shared" si="478"/>
        <v>#N/A</v>
      </c>
      <c r="BE1469"/>
      <c r="BF1469" t="e">
        <f t="shared" si="479"/>
        <v>#N/A</v>
      </c>
      <c r="BG1469" t="str">
        <f t="shared" si="480"/>
        <v>HDJ</v>
      </c>
      <c r="BH1469" s="20" t="e">
        <f t="shared" si="481"/>
        <v>#N/A</v>
      </c>
      <c r="BI1469" s="20" t="e">
        <f t="shared" si="482"/>
        <v>#N/A</v>
      </c>
      <c r="BJ1469" s="20" t="e">
        <f t="shared" si="483"/>
        <v>#N/A</v>
      </c>
      <c r="BK1469" s="20" t="e">
        <f t="shared" si="484"/>
        <v>#N/A</v>
      </c>
      <c r="BL1469" s="20" t="e">
        <f t="shared" si="485"/>
        <v>#N/A</v>
      </c>
      <c r="BM1469" s="20" t="e">
        <f t="shared" si="467"/>
        <v>#N/A</v>
      </c>
      <c r="BN1469" s="20" t="e">
        <f t="shared" si="486"/>
        <v>#N/A</v>
      </c>
    </row>
    <row r="1470" spans="1:66">
      <c r="A1470" s="92"/>
      <c r="B1470" s="90"/>
      <c r="C1470" s="90"/>
      <c r="D1470" s="93"/>
      <c r="E1470" s="93"/>
      <c r="F1470" s="93"/>
      <c r="G1470" s="93"/>
      <c r="H1470" s="93"/>
      <c r="I1470" s="93"/>
      <c r="J1470" s="93"/>
      <c r="K1470" s="93"/>
      <c r="L1470" s="92"/>
      <c r="M1470" s="93"/>
      <c r="N1470" s="91">
        <f t="shared" si="468"/>
        <v>0</v>
      </c>
      <c r="O1470" s="91" t="str">
        <f t="shared" si="469"/>
        <v/>
      </c>
      <c r="P1470" s="91" t="str">
        <f t="shared" si="470"/>
        <v/>
      </c>
      <c r="Q1470" s="91" t="str">
        <f t="shared" si="471"/>
        <v>HDJ</v>
      </c>
      <c r="R1470" s="82"/>
      <c r="S1470" s="95">
        <f t="shared" si="472"/>
        <v>0</v>
      </c>
      <c r="T1470" s="95">
        <f t="shared" si="473"/>
        <v>0</v>
      </c>
      <c r="U1470" s="79" t="e">
        <f>VLOOKUP($S1470,'Grille de Tarif OQN'!$B$2:$S$3603,U$1,0)</f>
        <v>#N/A</v>
      </c>
      <c r="V1470" s="79" t="e">
        <f>VLOOKUP($S1470,'Grille de Tarif OQN'!$B$2:$S$3603,V$1,0)</f>
        <v>#N/A</v>
      </c>
      <c r="W1470" s="79" t="e">
        <f>VLOOKUP($S1470,'Grille de Tarif OQN'!$B$2:$S$3603,W$1,0)</f>
        <v>#N/A</v>
      </c>
      <c r="X1470" s="79" t="e">
        <f>VLOOKUP($S1470,'Grille de Tarif OQN'!$B$2:$S$3603,X$1,0)</f>
        <v>#N/A</v>
      </c>
      <c r="Y1470" s="79" t="e">
        <f>VLOOKUP($S1470,'Grille de Tarif OQN'!$B$2:$S$3603,Y$1,0)</f>
        <v>#N/A</v>
      </c>
      <c r="Z1470" s="79" t="e">
        <f>VLOOKUP($S1470,'Grille de Tarif OQN'!$B$2:$S$3603,Z$1,0)</f>
        <v>#N/A</v>
      </c>
      <c r="AA1470" s="79" t="e">
        <f>VLOOKUP($S1470,'Grille de Tarif OQN'!$B$2:$S$3603,AA$1,0)</f>
        <v>#N/A</v>
      </c>
      <c r="AB1470" s="79" t="e">
        <f>VLOOKUP($S1470,'Grille de Tarif OQN'!$B$2:$S$3603,AB$1,0)</f>
        <v>#N/A</v>
      </c>
      <c r="AC1470" s="79" t="e">
        <f>VLOOKUP($S1470,'Grille de Tarif OQN'!$B$2:$S$3603,AC$1,0)</f>
        <v>#N/A</v>
      </c>
      <c r="AD1470" s="79" t="e">
        <f>VLOOKUP($S1470,'Grille de Tarif OQN'!$B$2:$S$3603,AD$1,0)</f>
        <v>#N/A</v>
      </c>
      <c r="AE1470" s="79" t="e">
        <f>VLOOKUP($S1470,'Grille de Tarif OQN'!$B$2:$S$3603,AE$1,0)</f>
        <v>#N/A</v>
      </c>
      <c r="AF1470" s="79" t="e">
        <f>VLOOKUP($S1470,'Grille de Tarif OQN'!$B$2:$S$3603,AF$1,0)</f>
        <v>#N/A</v>
      </c>
      <c r="AG1470" s="79" t="e">
        <f>VLOOKUP($S1470,'Grille de Tarif OQN'!$B$2:$S$3603,AG$1,0)</f>
        <v>#N/A</v>
      </c>
      <c r="AH1470" s="79" t="e">
        <f>VLOOKUP($S1470,'Grille de Tarif OQN'!$B$2:$S$3603,AH$1,0)</f>
        <v>#N/A</v>
      </c>
      <c r="AI1470" s="79" t="e">
        <f>VLOOKUP($S1470,'Grille de Tarif OQN'!$B$2:$S$3603,AI$1,0)</f>
        <v>#N/A</v>
      </c>
      <c r="AJ1470" s="79" t="e">
        <f>VLOOKUP($S1470,'Grille de Tarif OQN'!$B$2:$S$3603,AJ$1,0)</f>
        <v>#N/A</v>
      </c>
      <c r="AK1470" s="81"/>
      <c r="AL1470" s="81"/>
      <c r="AM1470" s="81"/>
      <c r="AN1470" s="81"/>
      <c r="AO1470" s="81"/>
      <c r="AP1470" s="81"/>
      <c r="AQ1470" s="81"/>
      <c r="AR1470" s="81"/>
      <c r="AS1470" s="81"/>
      <c r="AT1470" s="81"/>
      <c r="AU1470" s="72"/>
      <c r="AV1470"/>
      <c r="AW1470"/>
      <c r="AX1470"/>
      <c r="AY1470"/>
      <c r="AZ1470" s="96">
        <f t="shared" si="474"/>
        <v>0</v>
      </c>
      <c r="BA1470" s="24" t="e">
        <f t="shared" si="475"/>
        <v>#N/A</v>
      </c>
      <c r="BB1470" s="24" t="e">
        <f t="shared" si="476"/>
        <v>#N/A</v>
      </c>
      <c r="BC1470" s="24" t="e">
        <f t="shared" si="477"/>
        <v>#N/A</v>
      </c>
      <c r="BD1470" s="24" t="e">
        <f t="shared" si="478"/>
        <v>#N/A</v>
      </c>
      <c r="BE1470"/>
      <c r="BF1470" t="e">
        <f t="shared" si="479"/>
        <v>#N/A</v>
      </c>
      <c r="BG1470" t="str">
        <f t="shared" si="480"/>
        <v>HDJ</v>
      </c>
      <c r="BH1470" s="20" t="e">
        <f t="shared" si="481"/>
        <v>#N/A</v>
      </c>
      <c r="BI1470" s="20" t="e">
        <f t="shared" si="482"/>
        <v>#N/A</v>
      </c>
      <c r="BJ1470" s="20" t="e">
        <f t="shared" si="483"/>
        <v>#N/A</v>
      </c>
      <c r="BK1470" s="20" t="e">
        <f t="shared" si="484"/>
        <v>#N/A</v>
      </c>
      <c r="BL1470" s="20" t="e">
        <f t="shared" si="485"/>
        <v>#N/A</v>
      </c>
      <c r="BM1470" s="20" t="e">
        <f t="shared" si="467"/>
        <v>#N/A</v>
      </c>
      <c r="BN1470" s="20" t="e">
        <f t="shared" si="486"/>
        <v>#N/A</v>
      </c>
    </row>
    <row r="1471" spans="1:66">
      <c r="A1471" s="92"/>
      <c r="B1471" s="90"/>
      <c r="C1471" s="90"/>
      <c r="D1471" s="93"/>
      <c r="E1471" s="93"/>
      <c r="F1471" s="93"/>
      <c r="G1471" s="93"/>
      <c r="H1471" s="93"/>
      <c r="I1471" s="93"/>
      <c r="J1471" s="93"/>
      <c r="K1471" s="93"/>
      <c r="L1471" s="92"/>
      <c r="M1471" s="93"/>
      <c r="N1471" s="91">
        <f t="shared" si="468"/>
        <v>0</v>
      </c>
      <c r="O1471" s="91" t="str">
        <f t="shared" si="469"/>
        <v/>
      </c>
      <c r="P1471" s="91" t="str">
        <f t="shared" si="470"/>
        <v/>
      </c>
      <c r="Q1471" s="91" t="str">
        <f t="shared" si="471"/>
        <v>HDJ</v>
      </c>
      <c r="R1471" s="82"/>
      <c r="S1471" s="95">
        <f t="shared" si="472"/>
        <v>0</v>
      </c>
      <c r="T1471" s="95">
        <f t="shared" si="473"/>
        <v>0</v>
      </c>
      <c r="U1471" s="79" t="e">
        <f>VLOOKUP($S1471,'Grille de Tarif OQN'!$B$2:$S$3603,U$1,0)</f>
        <v>#N/A</v>
      </c>
      <c r="V1471" s="79" t="e">
        <f>VLOOKUP($S1471,'Grille de Tarif OQN'!$B$2:$S$3603,V$1,0)</f>
        <v>#N/A</v>
      </c>
      <c r="W1471" s="79" t="e">
        <f>VLOOKUP($S1471,'Grille de Tarif OQN'!$B$2:$S$3603,W$1,0)</f>
        <v>#N/A</v>
      </c>
      <c r="X1471" s="79" t="e">
        <f>VLOOKUP($S1471,'Grille de Tarif OQN'!$B$2:$S$3603,X$1,0)</f>
        <v>#N/A</v>
      </c>
      <c r="Y1471" s="79" t="e">
        <f>VLOOKUP($S1471,'Grille de Tarif OQN'!$B$2:$S$3603,Y$1,0)</f>
        <v>#N/A</v>
      </c>
      <c r="Z1471" s="79" t="e">
        <f>VLOOKUP($S1471,'Grille de Tarif OQN'!$B$2:$S$3603,Z$1,0)</f>
        <v>#N/A</v>
      </c>
      <c r="AA1471" s="79" t="e">
        <f>VLOOKUP($S1471,'Grille de Tarif OQN'!$B$2:$S$3603,AA$1,0)</f>
        <v>#N/A</v>
      </c>
      <c r="AB1471" s="79" t="e">
        <f>VLOOKUP($S1471,'Grille de Tarif OQN'!$B$2:$S$3603,AB$1,0)</f>
        <v>#N/A</v>
      </c>
      <c r="AC1471" s="79" t="e">
        <f>VLOOKUP($S1471,'Grille de Tarif OQN'!$B$2:$S$3603,AC$1,0)</f>
        <v>#N/A</v>
      </c>
      <c r="AD1471" s="79" t="e">
        <f>VLOOKUP($S1471,'Grille de Tarif OQN'!$B$2:$S$3603,AD$1,0)</f>
        <v>#N/A</v>
      </c>
      <c r="AE1471" s="79" t="e">
        <f>VLOOKUP($S1471,'Grille de Tarif OQN'!$B$2:$S$3603,AE$1,0)</f>
        <v>#N/A</v>
      </c>
      <c r="AF1471" s="79" t="e">
        <f>VLOOKUP($S1471,'Grille de Tarif OQN'!$B$2:$S$3603,AF$1,0)</f>
        <v>#N/A</v>
      </c>
      <c r="AG1471" s="79" t="e">
        <f>VLOOKUP($S1471,'Grille de Tarif OQN'!$B$2:$S$3603,AG$1,0)</f>
        <v>#N/A</v>
      </c>
      <c r="AH1471" s="79" t="e">
        <f>VLOOKUP($S1471,'Grille de Tarif OQN'!$B$2:$S$3603,AH$1,0)</f>
        <v>#N/A</v>
      </c>
      <c r="AI1471" s="79" t="e">
        <f>VLOOKUP($S1471,'Grille de Tarif OQN'!$B$2:$S$3603,AI$1,0)</f>
        <v>#N/A</v>
      </c>
      <c r="AJ1471" s="79" t="e">
        <f>VLOOKUP($S1471,'Grille de Tarif OQN'!$B$2:$S$3603,AJ$1,0)</f>
        <v>#N/A</v>
      </c>
      <c r="AK1471" s="81"/>
      <c r="AL1471" s="81"/>
      <c r="AM1471" s="81"/>
      <c r="AN1471" s="81"/>
      <c r="AO1471" s="81"/>
      <c r="AP1471" s="81"/>
      <c r="AQ1471" s="81"/>
      <c r="AR1471" s="81"/>
      <c r="AS1471" s="81"/>
      <c r="AT1471" s="81"/>
      <c r="AU1471" s="72"/>
      <c r="AV1471"/>
      <c r="AW1471"/>
      <c r="AX1471"/>
      <c r="AY1471"/>
      <c r="AZ1471" s="96">
        <f t="shared" si="474"/>
        <v>0</v>
      </c>
      <c r="BA1471" s="24" t="e">
        <f t="shared" si="475"/>
        <v>#N/A</v>
      </c>
      <c r="BB1471" s="24" t="e">
        <f t="shared" si="476"/>
        <v>#N/A</v>
      </c>
      <c r="BC1471" s="24" t="e">
        <f t="shared" si="477"/>
        <v>#N/A</v>
      </c>
      <c r="BD1471" s="24" t="e">
        <f t="shared" si="478"/>
        <v>#N/A</v>
      </c>
      <c r="BE1471"/>
      <c r="BF1471" t="e">
        <f t="shared" si="479"/>
        <v>#N/A</v>
      </c>
      <c r="BG1471" t="str">
        <f t="shared" si="480"/>
        <v>HDJ</v>
      </c>
      <c r="BH1471" s="20" t="e">
        <f t="shared" si="481"/>
        <v>#N/A</v>
      </c>
      <c r="BI1471" s="20" t="e">
        <f t="shared" si="482"/>
        <v>#N/A</v>
      </c>
      <c r="BJ1471" s="20" t="e">
        <f t="shared" si="483"/>
        <v>#N/A</v>
      </c>
      <c r="BK1471" s="20" t="e">
        <f t="shared" si="484"/>
        <v>#N/A</v>
      </c>
      <c r="BL1471" s="20" t="e">
        <f t="shared" si="485"/>
        <v>#N/A</v>
      </c>
      <c r="BM1471" s="20" t="e">
        <f t="shared" si="467"/>
        <v>#N/A</v>
      </c>
      <c r="BN1471" s="20" t="e">
        <f t="shared" si="486"/>
        <v>#N/A</v>
      </c>
    </row>
    <row r="1472" spans="1:66">
      <c r="A1472" s="92"/>
      <c r="B1472" s="90"/>
      <c r="C1472" s="90"/>
      <c r="D1472" s="93"/>
      <c r="E1472" s="93"/>
      <c r="F1472" s="93"/>
      <c r="G1472" s="93"/>
      <c r="H1472" s="93"/>
      <c r="I1472" s="93"/>
      <c r="J1472" s="93"/>
      <c r="K1472" s="93"/>
      <c r="L1472" s="92"/>
      <c r="M1472" s="93"/>
      <c r="N1472" s="91">
        <f t="shared" si="468"/>
        <v>0</v>
      </c>
      <c r="O1472" s="91" t="str">
        <f t="shared" si="469"/>
        <v/>
      </c>
      <c r="P1472" s="91" t="str">
        <f t="shared" si="470"/>
        <v/>
      </c>
      <c r="Q1472" s="91" t="str">
        <f t="shared" si="471"/>
        <v>HDJ</v>
      </c>
      <c r="R1472" s="82"/>
      <c r="S1472" s="95">
        <f t="shared" si="472"/>
        <v>0</v>
      </c>
      <c r="T1472" s="95">
        <f t="shared" si="473"/>
        <v>0</v>
      </c>
      <c r="U1472" s="79" t="e">
        <f>VLOOKUP($S1472,'Grille de Tarif OQN'!$B$2:$S$3603,U$1,0)</f>
        <v>#N/A</v>
      </c>
      <c r="V1472" s="79" t="e">
        <f>VLOOKUP($S1472,'Grille de Tarif OQN'!$B$2:$S$3603,V$1,0)</f>
        <v>#N/A</v>
      </c>
      <c r="W1472" s="79" t="e">
        <f>VLOOKUP($S1472,'Grille de Tarif OQN'!$B$2:$S$3603,W$1,0)</f>
        <v>#N/A</v>
      </c>
      <c r="X1472" s="79" t="e">
        <f>VLOOKUP($S1472,'Grille de Tarif OQN'!$B$2:$S$3603,X$1,0)</f>
        <v>#N/A</v>
      </c>
      <c r="Y1472" s="79" t="e">
        <f>VLOOKUP($S1472,'Grille de Tarif OQN'!$B$2:$S$3603,Y$1,0)</f>
        <v>#N/A</v>
      </c>
      <c r="Z1472" s="79" t="e">
        <f>VLOOKUP($S1472,'Grille de Tarif OQN'!$B$2:$S$3603,Z$1,0)</f>
        <v>#N/A</v>
      </c>
      <c r="AA1472" s="79" t="e">
        <f>VLOOKUP($S1472,'Grille de Tarif OQN'!$B$2:$S$3603,AA$1,0)</f>
        <v>#N/A</v>
      </c>
      <c r="AB1472" s="79" t="e">
        <f>VLOOKUP($S1472,'Grille de Tarif OQN'!$B$2:$S$3603,AB$1,0)</f>
        <v>#N/A</v>
      </c>
      <c r="AC1472" s="79" t="e">
        <f>VLOOKUP($S1472,'Grille de Tarif OQN'!$B$2:$S$3603,AC$1,0)</f>
        <v>#N/A</v>
      </c>
      <c r="AD1472" s="79" t="e">
        <f>VLOOKUP($S1472,'Grille de Tarif OQN'!$B$2:$S$3603,AD$1,0)</f>
        <v>#N/A</v>
      </c>
      <c r="AE1472" s="79" t="e">
        <f>VLOOKUP($S1472,'Grille de Tarif OQN'!$B$2:$S$3603,AE$1,0)</f>
        <v>#N/A</v>
      </c>
      <c r="AF1472" s="79" t="e">
        <f>VLOOKUP($S1472,'Grille de Tarif OQN'!$B$2:$S$3603,AF$1,0)</f>
        <v>#N/A</v>
      </c>
      <c r="AG1472" s="79" t="e">
        <f>VLOOKUP($S1472,'Grille de Tarif OQN'!$B$2:$S$3603,AG$1,0)</f>
        <v>#N/A</v>
      </c>
      <c r="AH1472" s="79" t="e">
        <f>VLOOKUP($S1472,'Grille de Tarif OQN'!$B$2:$S$3603,AH$1,0)</f>
        <v>#N/A</v>
      </c>
      <c r="AI1472" s="79" t="e">
        <f>VLOOKUP($S1472,'Grille de Tarif OQN'!$B$2:$S$3603,AI$1,0)</f>
        <v>#N/A</v>
      </c>
      <c r="AJ1472" s="79" t="e">
        <f>VLOOKUP($S1472,'Grille de Tarif OQN'!$B$2:$S$3603,AJ$1,0)</f>
        <v>#N/A</v>
      </c>
      <c r="AK1472" s="81"/>
      <c r="AL1472" s="81"/>
      <c r="AM1472" s="81"/>
      <c r="AN1472" s="81"/>
      <c r="AO1472" s="81"/>
      <c r="AP1472" s="81"/>
      <c r="AQ1472" s="81"/>
      <c r="AR1472" s="81"/>
      <c r="AS1472" s="81"/>
      <c r="AT1472" s="81"/>
      <c r="AU1472" s="72"/>
      <c r="AV1472"/>
      <c r="AW1472"/>
      <c r="AX1472"/>
      <c r="AY1472"/>
      <c r="AZ1472" s="96">
        <f t="shared" si="474"/>
        <v>0</v>
      </c>
      <c r="BA1472" s="24" t="e">
        <f t="shared" si="475"/>
        <v>#N/A</v>
      </c>
      <c r="BB1472" s="24" t="e">
        <f t="shared" si="476"/>
        <v>#N/A</v>
      </c>
      <c r="BC1472" s="24" t="e">
        <f t="shared" si="477"/>
        <v>#N/A</v>
      </c>
      <c r="BD1472" s="24" t="e">
        <f t="shared" si="478"/>
        <v>#N/A</v>
      </c>
      <c r="BE1472"/>
      <c r="BF1472" t="e">
        <f t="shared" si="479"/>
        <v>#N/A</v>
      </c>
      <c r="BG1472" t="str">
        <f t="shared" si="480"/>
        <v>HDJ</v>
      </c>
      <c r="BH1472" s="20" t="e">
        <f t="shared" si="481"/>
        <v>#N/A</v>
      </c>
      <c r="BI1472" s="20" t="e">
        <f t="shared" si="482"/>
        <v>#N/A</v>
      </c>
      <c r="BJ1472" s="20" t="e">
        <f t="shared" si="483"/>
        <v>#N/A</v>
      </c>
      <c r="BK1472" s="20" t="e">
        <f t="shared" si="484"/>
        <v>#N/A</v>
      </c>
      <c r="BL1472" s="20" t="e">
        <f t="shared" si="485"/>
        <v>#N/A</v>
      </c>
      <c r="BM1472" s="20" t="e">
        <f t="shared" si="467"/>
        <v>#N/A</v>
      </c>
      <c r="BN1472" s="20" t="e">
        <f t="shared" si="486"/>
        <v>#N/A</v>
      </c>
    </row>
    <row r="1473" spans="1:66">
      <c r="A1473" s="92"/>
      <c r="B1473" s="90"/>
      <c r="C1473" s="90"/>
      <c r="D1473" s="93"/>
      <c r="E1473" s="93"/>
      <c r="F1473" s="93"/>
      <c r="G1473" s="93"/>
      <c r="H1473" s="93"/>
      <c r="I1473" s="93"/>
      <c r="J1473" s="93"/>
      <c r="K1473" s="93"/>
      <c r="L1473" s="92"/>
      <c r="M1473" s="93"/>
      <c r="N1473" s="91">
        <f t="shared" si="468"/>
        <v>0</v>
      </c>
      <c r="O1473" s="91" t="str">
        <f t="shared" si="469"/>
        <v/>
      </c>
      <c r="P1473" s="91" t="str">
        <f t="shared" si="470"/>
        <v/>
      </c>
      <c r="Q1473" s="91" t="str">
        <f t="shared" si="471"/>
        <v>HDJ</v>
      </c>
      <c r="R1473" s="82"/>
      <c r="S1473" s="95">
        <f t="shared" si="472"/>
        <v>0</v>
      </c>
      <c r="T1473" s="95">
        <f t="shared" si="473"/>
        <v>0</v>
      </c>
      <c r="U1473" s="79" t="e">
        <f>VLOOKUP($S1473,'Grille de Tarif OQN'!$B$2:$S$3603,U$1,0)</f>
        <v>#N/A</v>
      </c>
      <c r="V1473" s="79" t="e">
        <f>VLOOKUP($S1473,'Grille de Tarif OQN'!$B$2:$S$3603,V$1,0)</f>
        <v>#N/A</v>
      </c>
      <c r="W1473" s="79" t="e">
        <f>VLOOKUP($S1473,'Grille de Tarif OQN'!$B$2:$S$3603,W$1,0)</f>
        <v>#N/A</v>
      </c>
      <c r="X1473" s="79" t="e">
        <f>VLOOKUP($S1473,'Grille de Tarif OQN'!$B$2:$S$3603,X$1,0)</f>
        <v>#N/A</v>
      </c>
      <c r="Y1473" s="79" t="e">
        <f>VLOOKUP($S1473,'Grille de Tarif OQN'!$B$2:$S$3603,Y$1,0)</f>
        <v>#N/A</v>
      </c>
      <c r="Z1473" s="79" t="e">
        <f>VLOOKUP($S1473,'Grille de Tarif OQN'!$B$2:$S$3603,Z$1,0)</f>
        <v>#N/A</v>
      </c>
      <c r="AA1473" s="79" t="e">
        <f>VLOOKUP($S1473,'Grille de Tarif OQN'!$B$2:$S$3603,AA$1,0)</f>
        <v>#N/A</v>
      </c>
      <c r="AB1473" s="79" t="e">
        <f>VLOOKUP($S1473,'Grille de Tarif OQN'!$B$2:$S$3603,AB$1,0)</f>
        <v>#N/A</v>
      </c>
      <c r="AC1473" s="79" t="e">
        <f>VLOOKUP($S1473,'Grille de Tarif OQN'!$B$2:$S$3603,AC$1,0)</f>
        <v>#N/A</v>
      </c>
      <c r="AD1473" s="79" t="e">
        <f>VLOOKUP($S1473,'Grille de Tarif OQN'!$B$2:$S$3603,AD$1,0)</f>
        <v>#N/A</v>
      </c>
      <c r="AE1473" s="79" t="e">
        <f>VLOOKUP($S1473,'Grille de Tarif OQN'!$B$2:$S$3603,AE$1,0)</f>
        <v>#N/A</v>
      </c>
      <c r="AF1473" s="79" t="e">
        <f>VLOOKUP($S1473,'Grille de Tarif OQN'!$B$2:$S$3603,AF$1,0)</f>
        <v>#N/A</v>
      </c>
      <c r="AG1473" s="79" t="e">
        <f>VLOOKUP($S1473,'Grille de Tarif OQN'!$B$2:$S$3603,AG$1,0)</f>
        <v>#N/A</v>
      </c>
      <c r="AH1473" s="79" t="e">
        <f>VLOOKUP($S1473,'Grille de Tarif OQN'!$B$2:$S$3603,AH$1,0)</f>
        <v>#N/A</v>
      </c>
      <c r="AI1473" s="79" t="e">
        <f>VLOOKUP($S1473,'Grille de Tarif OQN'!$B$2:$S$3603,AI$1,0)</f>
        <v>#N/A</v>
      </c>
      <c r="AJ1473" s="79" t="e">
        <f>VLOOKUP($S1473,'Grille de Tarif OQN'!$B$2:$S$3603,AJ$1,0)</f>
        <v>#N/A</v>
      </c>
      <c r="AK1473" s="81"/>
      <c r="AL1473" s="81"/>
      <c r="AM1473" s="81"/>
      <c r="AN1473" s="81"/>
      <c r="AO1473" s="81"/>
      <c r="AP1473" s="81"/>
      <c r="AQ1473" s="81"/>
      <c r="AR1473" s="81"/>
      <c r="AS1473" s="81"/>
      <c r="AT1473" s="81"/>
      <c r="AU1473" s="72"/>
      <c r="AV1473"/>
      <c r="AW1473"/>
      <c r="AX1473"/>
      <c r="AY1473"/>
      <c r="AZ1473" s="96">
        <f t="shared" si="474"/>
        <v>0</v>
      </c>
      <c r="BA1473" s="24" t="e">
        <f t="shared" si="475"/>
        <v>#N/A</v>
      </c>
      <c r="BB1473" s="24" t="e">
        <f t="shared" si="476"/>
        <v>#N/A</v>
      </c>
      <c r="BC1473" s="24" t="e">
        <f t="shared" si="477"/>
        <v>#N/A</v>
      </c>
      <c r="BD1473" s="24" t="e">
        <f t="shared" si="478"/>
        <v>#N/A</v>
      </c>
      <c r="BE1473"/>
      <c r="BF1473" t="e">
        <f t="shared" si="479"/>
        <v>#N/A</v>
      </c>
      <c r="BG1473" t="str">
        <f t="shared" si="480"/>
        <v>HDJ</v>
      </c>
      <c r="BH1473" s="20" t="e">
        <f t="shared" si="481"/>
        <v>#N/A</v>
      </c>
      <c r="BI1473" s="20" t="e">
        <f t="shared" si="482"/>
        <v>#N/A</v>
      </c>
      <c r="BJ1473" s="20" t="e">
        <f t="shared" si="483"/>
        <v>#N/A</v>
      </c>
      <c r="BK1473" s="20" t="e">
        <f t="shared" si="484"/>
        <v>#N/A</v>
      </c>
      <c r="BL1473" s="20" t="e">
        <f t="shared" si="485"/>
        <v>#N/A</v>
      </c>
      <c r="BM1473" s="20" t="e">
        <f t="shared" si="467"/>
        <v>#N/A</v>
      </c>
      <c r="BN1473" s="20" t="e">
        <f t="shared" si="486"/>
        <v>#N/A</v>
      </c>
    </row>
    <row r="1474" spans="1:66">
      <c r="A1474" s="92"/>
      <c r="B1474" s="90"/>
      <c r="C1474" s="90"/>
      <c r="D1474" s="93"/>
      <c r="E1474" s="93"/>
      <c r="F1474" s="93"/>
      <c r="G1474" s="93"/>
      <c r="H1474" s="93"/>
      <c r="I1474" s="93"/>
      <c r="J1474" s="93"/>
      <c r="K1474" s="93"/>
      <c r="L1474" s="92"/>
      <c r="M1474" s="93"/>
      <c r="N1474" s="91">
        <f t="shared" si="468"/>
        <v>0</v>
      </c>
      <c r="O1474" s="91" t="str">
        <f t="shared" si="469"/>
        <v/>
      </c>
      <c r="P1474" s="91" t="str">
        <f t="shared" si="470"/>
        <v/>
      </c>
      <c r="Q1474" s="91" t="str">
        <f t="shared" si="471"/>
        <v>HDJ</v>
      </c>
      <c r="R1474" s="82"/>
      <c r="S1474" s="95">
        <f t="shared" si="472"/>
        <v>0</v>
      </c>
      <c r="T1474" s="95">
        <f t="shared" si="473"/>
        <v>0</v>
      </c>
      <c r="U1474" s="79" t="e">
        <f>VLOOKUP($S1474,'Grille de Tarif OQN'!$B$2:$S$3603,U$1,0)</f>
        <v>#N/A</v>
      </c>
      <c r="V1474" s="79" t="e">
        <f>VLOOKUP($S1474,'Grille de Tarif OQN'!$B$2:$S$3603,V$1,0)</f>
        <v>#N/A</v>
      </c>
      <c r="W1474" s="79" t="e">
        <f>VLOOKUP($S1474,'Grille de Tarif OQN'!$B$2:$S$3603,W$1,0)</f>
        <v>#N/A</v>
      </c>
      <c r="X1474" s="79" t="e">
        <f>VLOOKUP($S1474,'Grille de Tarif OQN'!$B$2:$S$3603,X$1,0)</f>
        <v>#N/A</v>
      </c>
      <c r="Y1474" s="79" t="e">
        <f>VLOOKUP($S1474,'Grille de Tarif OQN'!$B$2:$S$3603,Y$1,0)</f>
        <v>#N/A</v>
      </c>
      <c r="Z1474" s="79" t="e">
        <f>VLOOKUP($S1474,'Grille de Tarif OQN'!$B$2:$S$3603,Z$1,0)</f>
        <v>#N/A</v>
      </c>
      <c r="AA1474" s="79" t="e">
        <f>VLOOKUP($S1474,'Grille de Tarif OQN'!$B$2:$S$3603,AA$1,0)</f>
        <v>#N/A</v>
      </c>
      <c r="AB1474" s="79" t="e">
        <f>VLOOKUP($S1474,'Grille de Tarif OQN'!$B$2:$S$3603,AB$1,0)</f>
        <v>#N/A</v>
      </c>
      <c r="AC1474" s="79" t="e">
        <f>VLOOKUP($S1474,'Grille de Tarif OQN'!$B$2:$S$3603,AC$1,0)</f>
        <v>#N/A</v>
      </c>
      <c r="AD1474" s="79" t="e">
        <f>VLOOKUP($S1474,'Grille de Tarif OQN'!$B$2:$S$3603,AD$1,0)</f>
        <v>#N/A</v>
      </c>
      <c r="AE1474" s="79" t="e">
        <f>VLOOKUP($S1474,'Grille de Tarif OQN'!$B$2:$S$3603,AE$1,0)</f>
        <v>#N/A</v>
      </c>
      <c r="AF1474" s="79" t="e">
        <f>VLOOKUP($S1474,'Grille de Tarif OQN'!$B$2:$S$3603,AF$1,0)</f>
        <v>#N/A</v>
      </c>
      <c r="AG1474" s="79" t="e">
        <f>VLOOKUP($S1474,'Grille de Tarif OQN'!$B$2:$S$3603,AG$1,0)</f>
        <v>#N/A</v>
      </c>
      <c r="AH1474" s="79" t="e">
        <f>VLOOKUP($S1474,'Grille de Tarif OQN'!$B$2:$S$3603,AH$1,0)</f>
        <v>#N/A</v>
      </c>
      <c r="AI1474" s="79" t="e">
        <f>VLOOKUP($S1474,'Grille de Tarif OQN'!$B$2:$S$3603,AI$1,0)</f>
        <v>#N/A</v>
      </c>
      <c r="AJ1474" s="79" t="e">
        <f>VLOOKUP($S1474,'Grille de Tarif OQN'!$B$2:$S$3603,AJ$1,0)</f>
        <v>#N/A</v>
      </c>
      <c r="AK1474" s="81"/>
      <c r="AL1474" s="81"/>
      <c r="AM1474" s="81"/>
      <c r="AN1474" s="81"/>
      <c r="AO1474" s="81"/>
      <c r="AP1474" s="81"/>
      <c r="AQ1474" s="81"/>
      <c r="AR1474" s="81"/>
      <c r="AS1474" s="81"/>
      <c r="AT1474" s="81"/>
      <c r="AU1474" s="72"/>
      <c r="AV1474"/>
      <c r="AW1474"/>
      <c r="AX1474"/>
      <c r="AY1474"/>
      <c r="AZ1474" s="96">
        <f t="shared" si="474"/>
        <v>0</v>
      </c>
      <c r="BA1474" s="24" t="e">
        <f t="shared" si="475"/>
        <v>#N/A</v>
      </c>
      <c r="BB1474" s="24" t="e">
        <f t="shared" si="476"/>
        <v>#N/A</v>
      </c>
      <c r="BC1474" s="24" t="e">
        <f t="shared" si="477"/>
        <v>#N/A</v>
      </c>
      <c r="BD1474" s="24" t="e">
        <f t="shared" si="478"/>
        <v>#N/A</v>
      </c>
      <c r="BE1474"/>
      <c r="BF1474" t="e">
        <f t="shared" si="479"/>
        <v>#N/A</v>
      </c>
      <c r="BG1474" t="str">
        <f t="shared" si="480"/>
        <v>HDJ</v>
      </c>
      <c r="BH1474" s="20" t="e">
        <f t="shared" si="481"/>
        <v>#N/A</v>
      </c>
      <c r="BI1474" s="20" t="e">
        <f t="shared" si="482"/>
        <v>#N/A</v>
      </c>
      <c r="BJ1474" s="20" t="e">
        <f t="shared" si="483"/>
        <v>#N/A</v>
      </c>
      <c r="BK1474" s="20" t="e">
        <f t="shared" si="484"/>
        <v>#N/A</v>
      </c>
      <c r="BL1474" s="20" t="e">
        <f t="shared" si="485"/>
        <v>#N/A</v>
      </c>
      <c r="BM1474" s="20" t="e">
        <f t="shared" si="467"/>
        <v>#N/A</v>
      </c>
      <c r="BN1474" s="20" t="e">
        <f t="shared" si="486"/>
        <v>#N/A</v>
      </c>
    </row>
    <row r="1475" spans="1:66">
      <c r="A1475" s="92"/>
      <c r="B1475" s="90"/>
      <c r="C1475" s="90"/>
      <c r="D1475" s="93"/>
      <c r="E1475" s="93"/>
      <c r="F1475" s="93"/>
      <c r="G1475" s="93"/>
      <c r="H1475" s="93"/>
      <c r="I1475" s="93"/>
      <c r="J1475" s="93"/>
      <c r="K1475" s="93"/>
      <c r="L1475" s="92"/>
      <c r="M1475" s="93"/>
      <c r="N1475" s="91">
        <f t="shared" si="468"/>
        <v>0</v>
      </c>
      <c r="O1475" s="91" t="str">
        <f t="shared" si="469"/>
        <v/>
      </c>
      <c r="P1475" s="91" t="str">
        <f t="shared" si="470"/>
        <v/>
      </c>
      <c r="Q1475" s="91" t="str">
        <f t="shared" si="471"/>
        <v>HDJ</v>
      </c>
      <c r="R1475" s="82"/>
      <c r="S1475" s="95">
        <f t="shared" si="472"/>
        <v>0</v>
      </c>
      <c r="T1475" s="95">
        <f t="shared" si="473"/>
        <v>0</v>
      </c>
      <c r="U1475" s="79" t="e">
        <f>VLOOKUP($S1475,'Grille de Tarif OQN'!$B$2:$S$3603,U$1,0)</f>
        <v>#N/A</v>
      </c>
      <c r="V1475" s="79" t="e">
        <f>VLOOKUP($S1475,'Grille de Tarif OQN'!$B$2:$S$3603,V$1,0)</f>
        <v>#N/A</v>
      </c>
      <c r="W1475" s="79" t="e">
        <f>VLOOKUP($S1475,'Grille de Tarif OQN'!$B$2:$S$3603,W$1,0)</f>
        <v>#N/A</v>
      </c>
      <c r="X1475" s="79" t="e">
        <f>VLOOKUP($S1475,'Grille de Tarif OQN'!$B$2:$S$3603,X$1,0)</f>
        <v>#N/A</v>
      </c>
      <c r="Y1475" s="79" t="e">
        <f>VLOOKUP($S1475,'Grille de Tarif OQN'!$B$2:$S$3603,Y$1,0)</f>
        <v>#N/A</v>
      </c>
      <c r="Z1475" s="79" t="e">
        <f>VLOOKUP($S1475,'Grille de Tarif OQN'!$B$2:$S$3603,Z$1,0)</f>
        <v>#N/A</v>
      </c>
      <c r="AA1475" s="79" t="e">
        <f>VLOOKUP($S1475,'Grille de Tarif OQN'!$B$2:$S$3603,AA$1,0)</f>
        <v>#N/A</v>
      </c>
      <c r="AB1475" s="79" t="e">
        <f>VLOOKUP($S1475,'Grille de Tarif OQN'!$B$2:$S$3603,AB$1,0)</f>
        <v>#N/A</v>
      </c>
      <c r="AC1475" s="79" t="e">
        <f>VLOOKUP($S1475,'Grille de Tarif OQN'!$B$2:$S$3603,AC$1,0)</f>
        <v>#N/A</v>
      </c>
      <c r="AD1475" s="79" t="e">
        <f>VLOOKUP($S1475,'Grille de Tarif OQN'!$B$2:$S$3603,AD$1,0)</f>
        <v>#N/A</v>
      </c>
      <c r="AE1475" s="79" t="e">
        <f>VLOOKUP($S1475,'Grille de Tarif OQN'!$B$2:$S$3603,AE$1,0)</f>
        <v>#N/A</v>
      </c>
      <c r="AF1475" s="79" t="e">
        <f>VLOOKUP($S1475,'Grille de Tarif OQN'!$B$2:$S$3603,AF$1,0)</f>
        <v>#N/A</v>
      </c>
      <c r="AG1475" s="79" t="e">
        <f>VLOOKUP($S1475,'Grille de Tarif OQN'!$B$2:$S$3603,AG$1,0)</f>
        <v>#N/A</v>
      </c>
      <c r="AH1475" s="79" t="e">
        <f>VLOOKUP($S1475,'Grille de Tarif OQN'!$B$2:$S$3603,AH$1,0)</f>
        <v>#N/A</v>
      </c>
      <c r="AI1475" s="79" t="e">
        <f>VLOOKUP($S1475,'Grille de Tarif OQN'!$B$2:$S$3603,AI$1,0)</f>
        <v>#N/A</v>
      </c>
      <c r="AJ1475" s="79" t="e">
        <f>VLOOKUP($S1475,'Grille de Tarif OQN'!$B$2:$S$3603,AJ$1,0)</f>
        <v>#N/A</v>
      </c>
      <c r="AK1475" s="81"/>
      <c r="AL1475" s="81"/>
      <c r="AM1475" s="81"/>
      <c r="AN1475" s="81"/>
      <c r="AO1475" s="81"/>
      <c r="AP1475" s="81"/>
      <c r="AQ1475" s="81"/>
      <c r="AR1475" s="81"/>
      <c r="AS1475" s="81"/>
      <c r="AT1475" s="81"/>
      <c r="AU1475" s="72"/>
      <c r="AV1475"/>
      <c r="AW1475"/>
      <c r="AX1475"/>
      <c r="AY1475"/>
      <c r="AZ1475" s="96">
        <f t="shared" si="474"/>
        <v>0</v>
      </c>
      <c r="BA1475" s="24" t="e">
        <f t="shared" si="475"/>
        <v>#N/A</v>
      </c>
      <c r="BB1475" s="24" t="e">
        <f t="shared" si="476"/>
        <v>#N/A</v>
      </c>
      <c r="BC1475" s="24" t="e">
        <f t="shared" si="477"/>
        <v>#N/A</v>
      </c>
      <c r="BD1475" s="24" t="e">
        <f t="shared" si="478"/>
        <v>#N/A</v>
      </c>
      <c r="BE1475"/>
      <c r="BF1475" t="e">
        <f t="shared" si="479"/>
        <v>#N/A</v>
      </c>
      <c r="BG1475" t="str">
        <f t="shared" si="480"/>
        <v>HDJ</v>
      </c>
      <c r="BH1475" s="20" t="e">
        <f t="shared" si="481"/>
        <v>#N/A</v>
      </c>
      <c r="BI1475" s="20" t="e">
        <f t="shared" si="482"/>
        <v>#N/A</v>
      </c>
      <c r="BJ1475" s="20" t="e">
        <f t="shared" si="483"/>
        <v>#N/A</v>
      </c>
      <c r="BK1475" s="20" t="e">
        <f t="shared" si="484"/>
        <v>#N/A</v>
      </c>
      <c r="BL1475" s="20" t="e">
        <f t="shared" si="485"/>
        <v>#N/A</v>
      </c>
      <c r="BM1475" s="20" t="e">
        <f t="shared" si="467"/>
        <v>#N/A</v>
      </c>
      <c r="BN1475" s="20" t="e">
        <f t="shared" si="486"/>
        <v>#N/A</v>
      </c>
    </row>
    <row r="1476" spans="1:66">
      <c r="A1476" s="92"/>
      <c r="B1476" s="90"/>
      <c r="C1476" s="90"/>
      <c r="D1476" s="93"/>
      <c r="E1476" s="93"/>
      <c r="F1476" s="93"/>
      <c r="G1476" s="93"/>
      <c r="H1476" s="93"/>
      <c r="I1476" s="93"/>
      <c r="J1476" s="93"/>
      <c r="K1476" s="93"/>
      <c r="L1476" s="92"/>
      <c r="M1476" s="93"/>
      <c r="N1476" s="91">
        <f t="shared" si="468"/>
        <v>0</v>
      </c>
      <c r="O1476" s="91" t="str">
        <f t="shared" si="469"/>
        <v/>
      </c>
      <c r="P1476" s="91" t="str">
        <f t="shared" si="470"/>
        <v/>
      </c>
      <c r="Q1476" s="91" t="str">
        <f t="shared" si="471"/>
        <v>HDJ</v>
      </c>
      <c r="R1476" s="82"/>
      <c r="S1476" s="95">
        <f t="shared" si="472"/>
        <v>0</v>
      </c>
      <c r="T1476" s="95">
        <f t="shared" si="473"/>
        <v>0</v>
      </c>
      <c r="U1476" s="79" t="e">
        <f>VLOOKUP($S1476,'Grille de Tarif OQN'!$B$2:$S$3603,U$1,0)</f>
        <v>#N/A</v>
      </c>
      <c r="V1476" s="79" t="e">
        <f>VLOOKUP($S1476,'Grille de Tarif OQN'!$B$2:$S$3603,V$1,0)</f>
        <v>#N/A</v>
      </c>
      <c r="W1476" s="79" t="e">
        <f>VLOOKUP($S1476,'Grille de Tarif OQN'!$B$2:$S$3603,W$1,0)</f>
        <v>#N/A</v>
      </c>
      <c r="X1476" s="79" t="e">
        <f>VLOOKUP($S1476,'Grille de Tarif OQN'!$B$2:$S$3603,X$1,0)</f>
        <v>#N/A</v>
      </c>
      <c r="Y1476" s="79" t="e">
        <f>VLOOKUP($S1476,'Grille de Tarif OQN'!$B$2:$S$3603,Y$1,0)</f>
        <v>#N/A</v>
      </c>
      <c r="Z1476" s="79" t="e">
        <f>VLOOKUP($S1476,'Grille de Tarif OQN'!$B$2:$S$3603,Z$1,0)</f>
        <v>#N/A</v>
      </c>
      <c r="AA1476" s="79" t="e">
        <f>VLOOKUP($S1476,'Grille de Tarif OQN'!$B$2:$S$3603,AA$1,0)</f>
        <v>#N/A</v>
      </c>
      <c r="AB1476" s="79" t="e">
        <f>VLOOKUP($S1476,'Grille de Tarif OQN'!$B$2:$S$3603,AB$1,0)</f>
        <v>#N/A</v>
      </c>
      <c r="AC1476" s="79" t="e">
        <f>VLOOKUP($S1476,'Grille de Tarif OQN'!$B$2:$S$3603,AC$1,0)</f>
        <v>#N/A</v>
      </c>
      <c r="AD1476" s="79" t="e">
        <f>VLOOKUP($S1476,'Grille de Tarif OQN'!$B$2:$S$3603,AD$1,0)</f>
        <v>#N/A</v>
      </c>
      <c r="AE1476" s="79" t="e">
        <f>VLOOKUP($S1476,'Grille de Tarif OQN'!$B$2:$S$3603,AE$1,0)</f>
        <v>#N/A</v>
      </c>
      <c r="AF1476" s="79" t="e">
        <f>VLOOKUP($S1476,'Grille de Tarif OQN'!$B$2:$S$3603,AF$1,0)</f>
        <v>#N/A</v>
      </c>
      <c r="AG1476" s="79" t="e">
        <f>VLOOKUP($S1476,'Grille de Tarif OQN'!$B$2:$S$3603,AG$1,0)</f>
        <v>#N/A</v>
      </c>
      <c r="AH1476" s="79" t="e">
        <f>VLOOKUP($S1476,'Grille de Tarif OQN'!$B$2:$S$3603,AH$1,0)</f>
        <v>#N/A</v>
      </c>
      <c r="AI1476" s="79" t="e">
        <f>VLOOKUP($S1476,'Grille de Tarif OQN'!$B$2:$S$3603,AI$1,0)</f>
        <v>#N/A</v>
      </c>
      <c r="AJ1476" s="79" t="e">
        <f>VLOOKUP($S1476,'Grille de Tarif OQN'!$B$2:$S$3603,AJ$1,0)</f>
        <v>#N/A</v>
      </c>
      <c r="AK1476" s="81"/>
      <c r="AL1476" s="81"/>
      <c r="AM1476" s="81"/>
      <c r="AN1476" s="81"/>
      <c r="AO1476" s="81"/>
      <c r="AP1476" s="81"/>
      <c r="AQ1476" s="81"/>
      <c r="AR1476" s="81"/>
      <c r="AS1476" s="81"/>
      <c r="AT1476" s="81"/>
      <c r="AU1476" s="72"/>
      <c r="AV1476"/>
      <c r="AW1476"/>
      <c r="AX1476"/>
      <c r="AY1476"/>
      <c r="AZ1476" s="96">
        <f t="shared" si="474"/>
        <v>0</v>
      </c>
      <c r="BA1476" s="24" t="e">
        <f t="shared" si="475"/>
        <v>#N/A</v>
      </c>
      <c r="BB1476" s="24" t="e">
        <f t="shared" si="476"/>
        <v>#N/A</v>
      </c>
      <c r="BC1476" s="24" t="e">
        <f t="shared" si="477"/>
        <v>#N/A</v>
      </c>
      <c r="BD1476" s="24" t="e">
        <f t="shared" si="478"/>
        <v>#N/A</v>
      </c>
      <c r="BE1476"/>
      <c r="BF1476" t="e">
        <f t="shared" si="479"/>
        <v>#N/A</v>
      </c>
      <c r="BG1476" t="str">
        <f t="shared" si="480"/>
        <v>HDJ</v>
      </c>
      <c r="BH1476" s="20" t="e">
        <f t="shared" si="481"/>
        <v>#N/A</v>
      </c>
      <c r="BI1476" s="20" t="e">
        <f t="shared" si="482"/>
        <v>#N/A</v>
      </c>
      <c r="BJ1476" s="20" t="e">
        <f t="shared" si="483"/>
        <v>#N/A</v>
      </c>
      <c r="BK1476" s="20" t="e">
        <f t="shared" si="484"/>
        <v>#N/A</v>
      </c>
      <c r="BL1476" s="20" t="e">
        <f t="shared" si="485"/>
        <v>#N/A</v>
      </c>
      <c r="BM1476" s="20" t="e">
        <f t="shared" ref="BM1476:BM1539" si="487">IF(AG1476=1,AA1476+(90-V1476)*AB1476,Y1476+(90-V1476)*AB1476)+(AZ1476-90)*AC1476</f>
        <v>#N/A</v>
      </c>
      <c r="BN1476" s="20" t="e">
        <f t="shared" si="486"/>
        <v>#N/A</v>
      </c>
    </row>
    <row r="1477" spans="1:66">
      <c r="A1477" s="92"/>
      <c r="B1477" s="90"/>
      <c r="C1477" s="90"/>
      <c r="D1477" s="93"/>
      <c r="E1477" s="93"/>
      <c r="F1477" s="93"/>
      <c r="G1477" s="93"/>
      <c r="H1477" s="93"/>
      <c r="I1477" s="93"/>
      <c r="J1477" s="93"/>
      <c r="K1477" s="93"/>
      <c r="L1477" s="92"/>
      <c r="M1477" s="93"/>
      <c r="N1477" s="91">
        <f t="shared" si="468"/>
        <v>0</v>
      </c>
      <c r="O1477" s="91" t="str">
        <f t="shared" si="469"/>
        <v/>
      </c>
      <c r="P1477" s="91" t="str">
        <f t="shared" si="470"/>
        <v/>
      </c>
      <c r="Q1477" s="91" t="str">
        <f t="shared" si="471"/>
        <v>HDJ</v>
      </c>
      <c r="R1477" s="82"/>
      <c r="S1477" s="95">
        <f t="shared" si="472"/>
        <v>0</v>
      </c>
      <c r="T1477" s="95">
        <f t="shared" si="473"/>
        <v>0</v>
      </c>
      <c r="U1477" s="79" t="e">
        <f>VLOOKUP($S1477,'Grille de Tarif OQN'!$B$2:$S$3603,U$1,0)</f>
        <v>#N/A</v>
      </c>
      <c r="V1477" s="79" t="e">
        <f>VLOOKUP($S1477,'Grille de Tarif OQN'!$B$2:$S$3603,V$1,0)</f>
        <v>#N/A</v>
      </c>
      <c r="W1477" s="79" t="e">
        <f>VLOOKUP($S1477,'Grille de Tarif OQN'!$B$2:$S$3603,W$1,0)</f>
        <v>#N/A</v>
      </c>
      <c r="X1477" s="79" t="e">
        <f>VLOOKUP($S1477,'Grille de Tarif OQN'!$B$2:$S$3603,X$1,0)</f>
        <v>#N/A</v>
      </c>
      <c r="Y1477" s="79" t="e">
        <f>VLOOKUP($S1477,'Grille de Tarif OQN'!$B$2:$S$3603,Y$1,0)</f>
        <v>#N/A</v>
      </c>
      <c r="Z1477" s="79" t="e">
        <f>VLOOKUP($S1477,'Grille de Tarif OQN'!$B$2:$S$3603,Z$1,0)</f>
        <v>#N/A</v>
      </c>
      <c r="AA1477" s="79" t="e">
        <f>VLOOKUP($S1477,'Grille de Tarif OQN'!$B$2:$S$3603,AA$1,0)</f>
        <v>#N/A</v>
      </c>
      <c r="AB1477" s="79" t="e">
        <f>VLOOKUP($S1477,'Grille de Tarif OQN'!$B$2:$S$3603,AB$1,0)</f>
        <v>#N/A</v>
      </c>
      <c r="AC1477" s="79" t="e">
        <f>VLOOKUP($S1477,'Grille de Tarif OQN'!$B$2:$S$3603,AC$1,0)</f>
        <v>#N/A</v>
      </c>
      <c r="AD1477" s="79" t="e">
        <f>VLOOKUP($S1477,'Grille de Tarif OQN'!$B$2:$S$3603,AD$1,0)</f>
        <v>#N/A</v>
      </c>
      <c r="AE1477" s="79" t="e">
        <f>VLOOKUP($S1477,'Grille de Tarif OQN'!$B$2:$S$3603,AE$1,0)</f>
        <v>#N/A</v>
      </c>
      <c r="AF1477" s="79" t="e">
        <f>VLOOKUP($S1477,'Grille de Tarif OQN'!$B$2:$S$3603,AF$1,0)</f>
        <v>#N/A</v>
      </c>
      <c r="AG1477" s="79" t="e">
        <f>VLOOKUP($S1477,'Grille de Tarif OQN'!$B$2:$S$3603,AG$1,0)</f>
        <v>#N/A</v>
      </c>
      <c r="AH1477" s="79" t="e">
        <f>VLOOKUP($S1477,'Grille de Tarif OQN'!$B$2:$S$3603,AH$1,0)</f>
        <v>#N/A</v>
      </c>
      <c r="AI1477" s="79" t="e">
        <f>VLOOKUP($S1477,'Grille de Tarif OQN'!$B$2:$S$3603,AI$1,0)</f>
        <v>#N/A</v>
      </c>
      <c r="AJ1477" s="79" t="e">
        <f>VLOOKUP($S1477,'Grille de Tarif OQN'!$B$2:$S$3603,AJ$1,0)</f>
        <v>#N/A</v>
      </c>
      <c r="AK1477" s="81"/>
      <c r="AL1477" s="81"/>
      <c r="AM1477" s="81"/>
      <c r="AN1477" s="81"/>
      <c r="AO1477" s="81"/>
      <c r="AP1477" s="81"/>
      <c r="AQ1477" s="81"/>
      <c r="AR1477" s="81"/>
      <c r="AS1477" s="81"/>
      <c r="AT1477" s="81"/>
      <c r="AU1477" s="72"/>
      <c r="AV1477"/>
      <c r="AW1477"/>
      <c r="AX1477"/>
      <c r="AY1477"/>
      <c r="AZ1477" s="96">
        <f t="shared" si="474"/>
        <v>0</v>
      </c>
      <c r="BA1477" s="24" t="e">
        <f t="shared" si="475"/>
        <v>#N/A</v>
      </c>
      <c r="BB1477" s="24" t="e">
        <f t="shared" si="476"/>
        <v>#N/A</v>
      </c>
      <c r="BC1477" s="24" t="e">
        <f t="shared" si="477"/>
        <v>#N/A</v>
      </c>
      <c r="BD1477" s="24" t="e">
        <f t="shared" si="478"/>
        <v>#N/A</v>
      </c>
      <c r="BE1477"/>
      <c r="BF1477" t="e">
        <f t="shared" si="479"/>
        <v>#N/A</v>
      </c>
      <c r="BG1477" t="str">
        <f t="shared" si="480"/>
        <v>HDJ</v>
      </c>
      <c r="BH1477" s="20" t="e">
        <f t="shared" si="481"/>
        <v>#N/A</v>
      </c>
      <c r="BI1477" s="20" t="e">
        <f t="shared" si="482"/>
        <v>#N/A</v>
      </c>
      <c r="BJ1477" s="20" t="e">
        <f t="shared" si="483"/>
        <v>#N/A</v>
      </c>
      <c r="BK1477" s="20" t="e">
        <f t="shared" si="484"/>
        <v>#N/A</v>
      </c>
      <c r="BL1477" s="20" t="e">
        <f t="shared" si="485"/>
        <v>#N/A</v>
      </c>
      <c r="BM1477" s="20" t="e">
        <f t="shared" si="487"/>
        <v>#N/A</v>
      </c>
      <c r="BN1477" s="20" t="e">
        <f t="shared" si="486"/>
        <v>#N/A</v>
      </c>
    </row>
    <row r="1478" spans="1:66">
      <c r="A1478" s="92"/>
      <c r="B1478" s="90"/>
      <c r="C1478" s="90"/>
      <c r="D1478" s="93"/>
      <c r="E1478" s="93"/>
      <c r="F1478" s="93"/>
      <c r="G1478" s="93"/>
      <c r="H1478" s="93"/>
      <c r="I1478" s="93"/>
      <c r="J1478" s="93"/>
      <c r="K1478" s="93"/>
      <c r="L1478" s="92"/>
      <c r="M1478" s="93"/>
      <c r="N1478" s="91">
        <f t="shared" si="468"/>
        <v>0</v>
      </c>
      <c r="O1478" s="91" t="str">
        <f t="shared" si="469"/>
        <v/>
      </c>
      <c r="P1478" s="91" t="str">
        <f t="shared" si="470"/>
        <v/>
      </c>
      <c r="Q1478" s="91" t="str">
        <f t="shared" si="471"/>
        <v>HDJ</v>
      </c>
      <c r="R1478" s="82"/>
      <c r="S1478" s="95">
        <f t="shared" si="472"/>
        <v>0</v>
      </c>
      <c r="T1478" s="95">
        <f t="shared" si="473"/>
        <v>0</v>
      </c>
      <c r="U1478" s="79" t="e">
        <f>VLOOKUP($S1478,'Grille de Tarif OQN'!$B$2:$S$3603,U$1,0)</f>
        <v>#N/A</v>
      </c>
      <c r="V1478" s="79" t="e">
        <f>VLOOKUP($S1478,'Grille de Tarif OQN'!$B$2:$S$3603,V$1,0)</f>
        <v>#N/A</v>
      </c>
      <c r="W1478" s="79" t="e">
        <f>VLOOKUP($S1478,'Grille de Tarif OQN'!$B$2:$S$3603,W$1,0)</f>
        <v>#N/A</v>
      </c>
      <c r="X1478" s="79" t="e">
        <f>VLOOKUP($S1478,'Grille de Tarif OQN'!$B$2:$S$3603,X$1,0)</f>
        <v>#N/A</v>
      </c>
      <c r="Y1478" s="79" t="e">
        <f>VLOOKUP($S1478,'Grille de Tarif OQN'!$B$2:$S$3603,Y$1,0)</f>
        <v>#N/A</v>
      </c>
      <c r="Z1478" s="79" t="e">
        <f>VLOOKUP($S1478,'Grille de Tarif OQN'!$B$2:$S$3603,Z$1,0)</f>
        <v>#N/A</v>
      </c>
      <c r="AA1478" s="79" t="e">
        <f>VLOOKUP($S1478,'Grille de Tarif OQN'!$B$2:$S$3603,AA$1,0)</f>
        <v>#N/A</v>
      </c>
      <c r="AB1478" s="79" t="e">
        <f>VLOOKUP($S1478,'Grille de Tarif OQN'!$B$2:$S$3603,AB$1,0)</f>
        <v>#N/A</v>
      </c>
      <c r="AC1478" s="79" t="e">
        <f>VLOOKUP($S1478,'Grille de Tarif OQN'!$B$2:$S$3603,AC$1,0)</f>
        <v>#N/A</v>
      </c>
      <c r="AD1478" s="79" t="e">
        <f>VLOOKUP($S1478,'Grille de Tarif OQN'!$B$2:$S$3603,AD$1,0)</f>
        <v>#N/A</v>
      </c>
      <c r="AE1478" s="79" t="e">
        <f>VLOOKUP($S1478,'Grille de Tarif OQN'!$B$2:$S$3603,AE$1,0)</f>
        <v>#N/A</v>
      </c>
      <c r="AF1478" s="79" t="e">
        <f>VLOOKUP($S1478,'Grille de Tarif OQN'!$B$2:$S$3603,AF$1,0)</f>
        <v>#N/A</v>
      </c>
      <c r="AG1478" s="79" t="e">
        <f>VLOOKUP($S1478,'Grille de Tarif OQN'!$B$2:$S$3603,AG$1,0)</f>
        <v>#N/A</v>
      </c>
      <c r="AH1478" s="79" t="e">
        <f>VLOOKUP($S1478,'Grille de Tarif OQN'!$B$2:$S$3603,AH$1,0)</f>
        <v>#N/A</v>
      </c>
      <c r="AI1478" s="79" t="e">
        <f>VLOOKUP($S1478,'Grille de Tarif OQN'!$B$2:$S$3603,AI$1,0)</f>
        <v>#N/A</v>
      </c>
      <c r="AJ1478" s="79" t="e">
        <f>VLOOKUP($S1478,'Grille de Tarif OQN'!$B$2:$S$3603,AJ$1,0)</f>
        <v>#N/A</v>
      </c>
      <c r="AK1478" s="81"/>
      <c r="AL1478" s="81"/>
      <c r="AM1478" s="81"/>
      <c r="AN1478" s="81"/>
      <c r="AO1478" s="81"/>
      <c r="AP1478" s="81"/>
      <c r="AQ1478" s="81"/>
      <c r="AR1478" s="81"/>
      <c r="AS1478" s="81"/>
      <c r="AT1478" s="81"/>
      <c r="AU1478" s="72"/>
      <c r="AV1478"/>
      <c r="AW1478"/>
      <c r="AX1478"/>
      <c r="AY1478"/>
      <c r="AZ1478" s="96">
        <f t="shared" si="474"/>
        <v>0</v>
      </c>
      <c r="BA1478" s="24" t="e">
        <f t="shared" si="475"/>
        <v>#N/A</v>
      </c>
      <c r="BB1478" s="24" t="e">
        <f t="shared" si="476"/>
        <v>#N/A</v>
      </c>
      <c r="BC1478" s="24" t="e">
        <f t="shared" si="477"/>
        <v>#N/A</v>
      </c>
      <c r="BD1478" s="24" t="e">
        <f t="shared" si="478"/>
        <v>#N/A</v>
      </c>
      <c r="BE1478"/>
      <c r="BF1478" t="e">
        <f t="shared" si="479"/>
        <v>#N/A</v>
      </c>
      <c r="BG1478" t="str">
        <f t="shared" si="480"/>
        <v>HDJ</v>
      </c>
      <c r="BH1478" s="20" t="e">
        <f t="shared" si="481"/>
        <v>#N/A</v>
      </c>
      <c r="BI1478" s="20" t="e">
        <f t="shared" si="482"/>
        <v>#N/A</v>
      </c>
      <c r="BJ1478" s="20" t="e">
        <f t="shared" si="483"/>
        <v>#N/A</v>
      </c>
      <c r="BK1478" s="20" t="e">
        <f t="shared" si="484"/>
        <v>#N/A</v>
      </c>
      <c r="BL1478" s="20" t="e">
        <f t="shared" si="485"/>
        <v>#N/A</v>
      </c>
      <c r="BM1478" s="20" t="e">
        <f t="shared" si="487"/>
        <v>#N/A</v>
      </c>
      <c r="BN1478" s="20" t="e">
        <f t="shared" si="486"/>
        <v>#N/A</v>
      </c>
    </row>
    <row r="1479" spans="1:66">
      <c r="A1479" s="92"/>
      <c r="B1479" s="90"/>
      <c r="C1479" s="90"/>
      <c r="D1479" s="93"/>
      <c r="E1479" s="93"/>
      <c r="F1479" s="93"/>
      <c r="G1479" s="93"/>
      <c r="H1479" s="93"/>
      <c r="I1479" s="93"/>
      <c r="J1479" s="93"/>
      <c r="K1479" s="93"/>
      <c r="L1479" s="92"/>
      <c r="M1479" s="93"/>
      <c r="N1479" s="91">
        <f t="shared" si="468"/>
        <v>0</v>
      </c>
      <c r="O1479" s="91" t="str">
        <f t="shared" si="469"/>
        <v/>
      </c>
      <c r="P1479" s="91" t="str">
        <f t="shared" si="470"/>
        <v/>
      </c>
      <c r="Q1479" s="91" t="str">
        <f t="shared" si="471"/>
        <v>HDJ</v>
      </c>
      <c r="R1479" s="82"/>
      <c r="S1479" s="95">
        <f t="shared" si="472"/>
        <v>0</v>
      </c>
      <c r="T1479" s="95">
        <f t="shared" si="473"/>
        <v>0</v>
      </c>
      <c r="U1479" s="79" t="e">
        <f>VLOOKUP($S1479,'Grille de Tarif OQN'!$B$2:$S$3603,U$1,0)</f>
        <v>#N/A</v>
      </c>
      <c r="V1479" s="79" t="e">
        <f>VLOOKUP($S1479,'Grille de Tarif OQN'!$B$2:$S$3603,V$1,0)</f>
        <v>#N/A</v>
      </c>
      <c r="W1479" s="79" t="e">
        <f>VLOOKUP($S1479,'Grille de Tarif OQN'!$B$2:$S$3603,W$1,0)</f>
        <v>#N/A</v>
      </c>
      <c r="X1479" s="79" t="e">
        <f>VLOOKUP($S1479,'Grille de Tarif OQN'!$B$2:$S$3603,X$1,0)</f>
        <v>#N/A</v>
      </c>
      <c r="Y1479" s="79" t="e">
        <f>VLOOKUP($S1479,'Grille de Tarif OQN'!$B$2:$S$3603,Y$1,0)</f>
        <v>#N/A</v>
      </c>
      <c r="Z1479" s="79" t="e">
        <f>VLOOKUP($S1479,'Grille de Tarif OQN'!$B$2:$S$3603,Z$1,0)</f>
        <v>#N/A</v>
      </c>
      <c r="AA1479" s="79" t="e">
        <f>VLOOKUP($S1479,'Grille de Tarif OQN'!$B$2:$S$3603,AA$1,0)</f>
        <v>#N/A</v>
      </c>
      <c r="AB1479" s="79" t="e">
        <f>VLOOKUP($S1479,'Grille de Tarif OQN'!$B$2:$S$3603,AB$1,0)</f>
        <v>#N/A</v>
      </c>
      <c r="AC1479" s="79" t="e">
        <f>VLOOKUP($S1479,'Grille de Tarif OQN'!$B$2:$S$3603,AC$1,0)</f>
        <v>#N/A</v>
      </c>
      <c r="AD1479" s="79" t="e">
        <f>VLOOKUP($S1479,'Grille de Tarif OQN'!$B$2:$S$3603,AD$1,0)</f>
        <v>#N/A</v>
      </c>
      <c r="AE1479" s="79" t="e">
        <f>VLOOKUP($S1479,'Grille de Tarif OQN'!$B$2:$S$3603,AE$1,0)</f>
        <v>#N/A</v>
      </c>
      <c r="AF1479" s="79" t="e">
        <f>VLOOKUP($S1479,'Grille de Tarif OQN'!$B$2:$S$3603,AF$1,0)</f>
        <v>#N/A</v>
      </c>
      <c r="AG1479" s="79" t="e">
        <f>VLOOKUP($S1479,'Grille de Tarif OQN'!$B$2:$S$3603,AG$1,0)</f>
        <v>#N/A</v>
      </c>
      <c r="AH1479" s="79" t="e">
        <f>VLOOKUP($S1479,'Grille de Tarif OQN'!$B$2:$S$3603,AH$1,0)</f>
        <v>#N/A</v>
      </c>
      <c r="AI1479" s="79" t="e">
        <f>VLOOKUP($S1479,'Grille de Tarif OQN'!$B$2:$S$3603,AI$1,0)</f>
        <v>#N/A</v>
      </c>
      <c r="AJ1479" s="79" t="e">
        <f>VLOOKUP($S1479,'Grille de Tarif OQN'!$B$2:$S$3603,AJ$1,0)</f>
        <v>#N/A</v>
      </c>
      <c r="AK1479" s="81"/>
      <c r="AL1479" s="81"/>
      <c r="AM1479" s="81"/>
      <c r="AN1479" s="81"/>
      <c r="AO1479" s="81"/>
      <c r="AP1479" s="81"/>
      <c r="AQ1479" s="81"/>
      <c r="AR1479" s="81"/>
      <c r="AS1479" s="81"/>
      <c r="AT1479" s="81"/>
      <c r="AU1479" s="72"/>
      <c r="AV1479"/>
      <c r="AW1479"/>
      <c r="AX1479"/>
      <c r="AY1479"/>
      <c r="AZ1479" s="96">
        <f t="shared" si="474"/>
        <v>0</v>
      </c>
      <c r="BA1479" s="24" t="e">
        <f t="shared" si="475"/>
        <v>#N/A</v>
      </c>
      <c r="BB1479" s="24" t="e">
        <f t="shared" si="476"/>
        <v>#N/A</v>
      </c>
      <c r="BC1479" s="24" t="e">
        <f t="shared" si="477"/>
        <v>#N/A</v>
      </c>
      <c r="BD1479" s="24" t="e">
        <f t="shared" si="478"/>
        <v>#N/A</v>
      </c>
      <c r="BE1479"/>
      <c r="BF1479" t="e">
        <f t="shared" si="479"/>
        <v>#N/A</v>
      </c>
      <c r="BG1479" t="str">
        <f t="shared" si="480"/>
        <v>HDJ</v>
      </c>
      <c r="BH1479" s="20" t="e">
        <f t="shared" si="481"/>
        <v>#N/A</v>
      </c>
      <c r="BI1479" s="20" t="e">
        <f t="shared" si="482"/>
        <v>#N/A</v>
      </c>
      <c r="BJ1479" s="20" t="e">
        <f t="shared" si="483"/>
        <v>#N/A</v>
      </c>
      <c r="BK1479" s="20" t="e">
        <f t="shared" si="484"/>
        <v>#N/A</v>
      </c>
      <c r="BL1479" s="20" t="e">
        <f t="shared" si="485"/>
        <v>#N/A</v>
      </c>
      <c r="BM1479" s="20" t="e">
        <f t="shared" si="487"/>
        <v>#N/A</v>
      </c>
      <c r="BN1479" s="20" t="e">
        <f t="shared" si="486"/>
        <v>#N/A</v>
      </c>
    </row>
    <row r="1480" spans="1:66">
      <c r="A1480" s="92"/>
      <c r="B1480" s="90"/>
      <c r="C1480" s="90"/>
      <c r="D1480" s="93"/>
      <c r="E1480" s="93"/>
      <c r="F1480" s="93"/>
      <c r="G1480" s="93"/>
      <c r="H1480" s="93"/>
      <c r="I1480" s="93"/>
      <c r="J1480" s="93"/>
      <c r="K1480" s="93"/>
      <c r="L1480" s="92"/>
      <c r="M1480" s="93"/>
      <c r="N1480" s="91">
        <f t="shared" si="468"/>
        <v>0</v>
      </c>
      <c r="O1480" s="91" t="str">
        <f t="shared" si="469"/>
        <v/>
      </c>
      <c r="P1480" s="91" t="str">
        <f t="shared" si="470"/>
        <v/>
      </c>
      <c r="Q1480" s="91" t="str">
        <f t="shared" si="471"/>
        <v>HDJ</v>
      </c>
      <c r="R1480" s="82"/>
      <c r="S1480" s="95">
        <f t="shared" si="472"/>
        <v>0</v>
      </c>
      <c r="T1480" s="95">
        <f t="shared" si="473"/>
        <v>0</v>
      </c>
      <c r="U1480" s="79" t="e">
        <f>VLOOKUP($S1480,'Grille de Tarif OQN'!$B$2:$S$3603,U$1,0)</f>
        <v>#N/A</v>
      </c>
      <c r="V1480" s="79" t="e">
        <f>VLOOKUP($S1480,'Grille de Tarif OQN'!$B$2:$S$3603,V$1,0)</f>
        <v>#N/A</v>
      </c>
      <c r="W1480" s="79" t="e">
        <f>VLOOKUP($S1480,'Grille de Tarif OQN'!$B$2:$S$3603,W$1,0)</f>
        <v>#N/A</v>
      </c>
      <c r="X1480" s="79" t="e">
        <f>VLOOKUP($S1480,'Grille de Tarif OQN'!$B$2:$S$3603,X$1,0)</f>
        <v>#N/A</v>
      </c>
      <c r="Y1480" s="79" t="e">
        <f>VLOOKUP($S1480,'Grille de Tarif OQN'!$B$2:$S$3603,Y$1,0)</f>
        <v>#N/A</v>
      </c>
      <c r="Z1480" s="79" t="e">
        <f>VLOOKUP($S1480,'Grille de Tarif OQN'!$B$2:$S$3603,Z$1,0)</f>
        <v>#N/A</v>
      </c>
      <c r="AA1480" s="79" t="e">
        <f>VLOOKUP($S1480,'Grille de Tarif OQN'!$B$2:$S$3603,AA$1,0)</f>
        <v>#N/A</v>
      </c>
      <c r="AB1480" s="79" t="e">
        <f>VLOOKUP($S1480,'Grille de Tarif OQN'!$B$2:$S$3603,AB$1,0)</f>
        <v>#N/A</v>
      </c>
      <c r="AC1480" s="79" t="e">
        <f>VLOOKUP($S1480,'Grille de Tarif OQN'!$B$2:$S$3603,AC$1,0)</f>
        <v>#N/A</v>
      </c>
      <c r="AD1480" s="79" t="e">
        <f>VLOOKUP($S1480,'Grille de Tarif OQN'!$B$2:$S$3603,AD$1,0)</f>
        <v>#N/A</v>
      </c>
      <c r="AE1480" s="79" t="e">
        <f>VLOOKUP($S1480,'Grille de Tarif OQN'!$B$2:$S$3603,AE$1,0)</f>
        <v>#N/A</v>
      </c>
      <c r="AF1480" s="79" t="e">
        <f>VLOOKUP($S1480,'Grille de Tarif OQN'!$B$2:$S$3603,AF$1,0)</f>
        <v>#N/A</v>
      </c>
      <c r="AG1480" s="79" t="e">
        <f>VLOOKUP($S1480,'Grille de Tarif OQN'!$B$2:$S$3603,AG$1,0)</f>
        <v>#N/A</v>
      </c>
      <c r="AH1480" s="79" t="e">
        <f>VLOOKUP($S1480,'Grille de Tarif OQN'!$B$2:$S$3603,AH$1,0)</f>
        <v>#N/A</v>
      </c>
      <c r="AI1480" s="79" t="e">
        <f>VLOOKUP($S1480,'Grille de Tarif OQN'!$B$2:$S$3603,AI$1,0)</f>
        <v>#N/A</v>
      </c>
      <c r="AJ1480" s="79" t="e">
        <f>VLOOKUP($S1480,'Grille de Tarif OQN'!$B$2:$S$3603,AJ$1,0)</f>
        <v>#N/A</v>
      </c>
      <c r="AK1480" s="81"/>
      <c r="AL1480" s="81"/>
      <c r="AM1480" s="81"/>
      <c r="AN1480" s="81"/>
      <c r="AO1480" s="81"/>
      <c r="AP1480" s="81"/>
      <c r="AQ1480" s="81"/>
      <c r="AR1480" s="81"/>
      <c r="AS1480" s="81"/>
      <c r="AT1480" s="81"/>
      <c r="AU1480" s="72"/>
      <c r="AV1480"/>
      <c r="AW1480"/>
      <c r="AX1480"/>
      <c r="AY1480"/>
      <c r="AZ1480" s="96">
        <f t="shared" si="474"/>
        <v>0</v>
      </c>
      <c r="BA1480" s="24" t="e">
        <f t="shared" si="475"/>
        <v>#N/A</v>
      </c>
      <c r="BB1480" s="24" t="e">
        <f t="shared" si="476"/>
        <v>#N/A</v>
      </c>
      <c r="BC1480" s="24" t="e">
        <f t="shared" si="477"/>
        <v>#N/A</v>
      </c>
      <c r="BD1480" s="24" t="e">
        <f t="shared" si="478"/>
        <v>#N/A</v>
      </c>
      <c r="BE1480"/>
      <c r="BF1480" t="e">
        <f t="shared" si="479"/>
        <v>#N/A</v>
      </c>
      <c r="BG1480" t="str">
        <f t="shared" si="480"/>
        <v>HDJ</v>
      </c>
      <c r="BH1480" s="20" t="e">
        <f t="shared" si="481"/>
        <v>#N/A</v>
      </c>
      <c r="BI1480" s="20" t="e">
        <f t="shared" si="482"/>
        <v>#N/A</v>
      </c>
      <c r="BJ1480" s="20" t="e">
        <f t="shared" si="483"/>
        <v>#N/A</v>
      </c>
      <c r="BK1480" s="20" t="e">
        <f t="shared" si="484"/>
        <v>#N/A</v>
      </c>
      <c r="BL1480" s="20" t="e">
        <f t="shared" si="485"/>
        <v>#N/A</v>
      </c>
      <c r="BM1480" s="20" t="e">
        <f t="shared" si="487"/>
        <v>#N/A</v>
      </c>
      <c r="BN1480" s="20" t="e">
        <f t="shared" si="486"/>
        <v>#N/A</v>
      </c>
    </row>
    <row r="1481" spans="1:66">
      <c r="A1481" s="92"/>
      <c r="B1481" s="90"/>
      <c r="C1481" s="90"/>
      <c r="D1481" s="93"/>
      <c r="E1481" s="93"/>
      <c r="F1481" s="93"/>
      <c r="G1481" s="93"/>
      <c r="H1481" s="93"/>
      <c r="I1481" s="93"/>
      <c r="J1481" s="93"/>
      <c r="K1481" s="93"/>
      <c r="L1481" s="92"/>
      <c r="M1481" s="93"/>
      <c r="N1481" s="91">
        <f t="shared" si="468"/>
        <v>0</v>
      </c>
      <c r="O1481" s="91" t="str">
        <f t="shared" si="469"/>
        <v/>
      </c>
      <c r="P1481" s="91" t="str">
        <f t="shared" si="470"/>
        <v/>
      </c>
      <c r="Q1481" s="91" t="str">
        <f t="shared" si="471"/>
        <v>HDJ</v>
      </c>
      <c r="R1481" s="82"/>
      <c r="S1481" s="95">
        <f t="shared" si="472"/>
        <v>0</v>
      </c>
      <c r="T1481" s="95">
        <f t="shared" si="473"/>
        <v>0</v>
      </c>
      <c r="U1481" s="79" t="e">
        <f>VLOOKUP($S1481,'Grille de Tarif OQN'!$B$2:$S$3603,U$1,0)</f>
        <v>#N/A</v>
      </c>
      <c r="V1481" s="79" t="e">
        <f>VLOOKUP($S1481,'Grille de Tarif OQN'!$B$2:$S$3603,V$1,0)</f>
        <v>#N/A</v>
      </c>
      <c r="W1481" s="79" t="e">
        <f>VLOOKUP($S1481,'Grille de Tarif OQN'!$B$2:$S$3603,W$1,0)</f>
        <v>#N/A</v>
      </c>
      <c r="X1481" s="79" t="e">
        <f>VLOOKUP($S1481,'Grille de Tarif OQN'!$B$2:$S$3603,X$1,0)</f>
        <v>#N/A</v>
      </c>
      <c r="Y1481" s="79" t="e">
        <f>VLOOKUP($S1481,'Grille de Tarif OQN'!$B$2:$S$3603,Y$1,0)</f>
        <v>#N/A</v>
      </c>
      <c r="Z1481" s="79" t="e">
        <f>VLOOKUP($S1481,'Grille de Tarif OQN'!$B$2:$S$3603,Z$1,0)</f>
        <v>#N/A</v>
      </c>
      <c r="AA1481" s="79" t="e">
        <f>VLOOKUP($S1481,'Grille de Tarif OQN'!$B$2:$S$3603,AA$1,0)</f>
        <v>#N/A</v>
      </c>
      <c r="AB1481" s="79" t="e">
        <f>VLOOKUP($S1481,'Grille de Tarif OQN'!$B$2:$S$3603,AB$1,0)</f>
        <v>#N/A</v>
      </c>
      <c r="AC1481" s="79" t="e">
        <f>VLOOKUP($S1481,'Grille de Tarif OQN'!$B$2:$S$3603,AC$1,0)</f>
        <v>#N/A</v>
      </c>
      <c r="AD1481" s="79" t="e">
        <f>VLOOKUP($S1481,'Grille de Tarif OQN'!$B$2:$S$3603,AD$1,0)</f>
        <v>#N/A</v>
      </c>
      <c r="AE1481" s="79" t="e">
        <f>VLOOKUP($S1481,'Grille de Tarif OQN'!$B$2:$S$3603,AE$1,0)</f>
        <v>#N/A</v>
      </c>
      <c r="AF1481" s="79" t="e">
        <f>VLOOKUP($S1481,'Grille de Tarif OQN'!$B$2:$S$3603,AF$1,0)</f>
        <v>#N/A</v>
      </c>
      <c r="AG1481" s="79" t="e">
        <f>VLOOKUP($S1481,'Grille de Tarif OQN'!$B$2:$S$3603,AG$1,0)</f>
        <v>#N/A</v>
      </c>
      <c r="AH1481" s="79" t="e">
        <f>VLOOKUP($S1481,'Grille de Tarif OQN'!$B$2:$S$3603,AH$1,0)</f>
        <v>#N/A</v>
      </c>
      <c r="AI1481" s="79" t="e">
        <f>VLOOKUP($S1481,'Grille de Tarif OQN'!$B$2:$S$3603,AI$1,0)</f>
        <v>#N/A</v>
      </c>
      <c r="AJ1481" s="79" t="e">
        <f>VLOOKUP($S1481,'Grille de Tarif OQN'!$B$2:$S$3603,AJ$1,0)</f>
        <v>#N/A</v>
      </c>
      <c r="AK1481" s="81"/>
      <c r="AL1481" s="81"/>
      <c r="AM1481" s="81"/>
      <c r="AN1481" s="81"/>
      <c r="AO1481" s="81"/>
      <c r="AP1481" s="81"/>
      <c r="AQ1481" s="81"/>
      <c r="AR1481" s="81"/>
      <c r="AS1481" s="81"/>
      <c r="AT1481" s="81"/>
      <c r="AU1481" s="72"/>
      <c r="AV1481"/>
      <c r="AW1481"/>
      <c r="AX1481"/>
      <c r="AY1481"/>
      <c r="AZ1481" s="96">
        <f t="shared" si="474"/>
        <v>0</v>
      </c>
      <c r="BA1481" s="24" t="e">
        <f t="shared" si="475"/>
        <v>#N/A</v>
      </c>
      <c r="BB1481" s="24" t="e">
        <f t="shared" si="476"/>
        <v>#N/A</v>
      </c>
      <c r="BC1481" s="24" t="e">
        <f t="shared" si="477"/>
        <v>#N/A</v>
      </c>
      <c r="BD1481" s="24" t="e">
        <f t="shared" si="478"/>
        <v>#N/A</v>
      </c>
      <c r="BE1481"/>
      <c r="BF1481" t="e">
        <f t="shared" si="479"/>
        <v>#N/A</v>
      </c>
      <c r="BG1481" t="str">
        <f t="shared" si="480"/>
        <v>HDJ</v>
      </c>
      <c r="BH1481" s="20" t="e">
        <f t="shared" si="481"/>
        <v>#N/A</v>
      </c>
      <c r="BI1481" s="20" t="e">
        <f t="shared" si="482"/>
        <v>#N/A</v>
      </c>
      <c r="BJ1481" s="20" t="e">
        <f t="shared" si="483"/>
        <v>#N/A</v>
      </c>
      <c r="BK1481" s="20" t="e">
        <f t="shared" si="484"/>
        <v>#N/A</v>
      </c>
      <c r="BL1481" s="20" t="e">
        <f t="shared" si="485"/>
        <v>#N/A</v>
      </c>
      <c r="BM1481" s="20" t="e">
        <f t="shared" si="487"/>
        <v>#N/A</v>
      </c>
      <c r="BN1481" s="20" t="e">
        <f t="shared" si="486"/>
        <v>#N/A</v>
      </c>
    </row>
    <row r="1482" spans="1:66">
      <c r="A1482" s="92"/>
      <c r="B1482" s="90"/>
      <c r="C1482" s="90"/>
      <c r="D1482" s="93"/>
      <c r="E1482" s="93"/>
      <c r="F1482" s="93"/>
      <c r="G1482" s="93"/>
      <c r="H1482" s="93"/>
      <c r="I1482" s="93"/>
      <c r="J1482" s="93"/>
      <c r="K1482" s="93"/>
      <c r="L1482" s="92"/>
      <c r="M1482" s="93"/>
      <c r="N1482" s="91">
        <f t="shared" si="468"/>
        <v>0</v>
      </c>
      <c r="O1482" s="91" t="str">
        <f t="shared" si="469"/>
        <v/>
      </c>
      <c r="P1482" s="91" t="str">
        <f t="shared" si="470"/>
        <v/>
      </c>
      <c r="Q1482" s="91" t="str">
        <f t="shared" si="471"/>
        <v>HDJ</v>
      </c>
      <c r="R1482" s="82"/>
      <c r="S1482" s="95">
        <f t="shared" si="472"/>
        <v>0</v>
      </c>
      <c r="T1482" s="95">
        <f t="shared" si="473"/>
        <v>0</v>
      </c>
      <c r="U1482" s="79" t="e">
        <f>VLOOKUP($S1482,'Grille de Tarif OQN'!$B$2:$S$3603,U$1,0)</f>
        <v>#N/A</v>
      </c>
      <c r="V1482" s="79" t="e">
        <f>VLOOKUP($S1482,'Grille de Tarif OQN'!$B$2:$S$3603,V$1,0)</f>
        <v>#N/A</v>
      </c>
      <c r="W1482" s="79" t="e">
        <f>VLOOKUP($S1482,'Grille de Tarif OQN'!$B$2:$S$3603,W$1,0)</f>
        <v>#N/A</v>
      </c>
      <c r="X1482" s="79" t="e">
        <f>VLOOKUP($S1482,'Grille de Tarif OQN'!$B$2:$S$3603,X$1,0)</f>
        <v>#N/A</v>
      </c>
      <c r="Y1482" s="79" t="e">
        <f>VLOOKUP($S1482,'Grille de Tarif OQN'!$B$2:$S$3603,Y$1,0)</f>
        <v>#N/A</v>
      </c>
      <c r="Z1482" s="79" t="e">
        <f>VLOOKUP($S1482,'Grille de Tarif OQN'!$B$2:$S$3603,Z$1,0)</f>
        <v>#N/A</v>
      </c>
      <c r="AA1482" s="79" t="e">
        <f>VLOOKUP($S1482,'Grille de Tarif OQN'!$B$2:$S$3603,AA$1,0)</f>
        <v>#N/A</v>
      </c>
      <c r="AB1482" s="79" t="e">
        <f>VLOOKUP($S1482,'Grille de Tarif OQN'!$B$2:$S$3603,AB$1,0)</f>
        <v>#N/A</v>
      </c>
      <c r="AC1482" s="79" t="e">
        <f>VLOOKUP($S1482,'Grille de Tarif OQN'!$B$2:$S$3603,AC$1,0)</f>
        <v>#N/A</v>
      </c>
      <c r="AD1482" s="79" t="e">
        <f>VLOOKUP($S1482,'Grille de Tarif OQN'!$B$2:$S$3603,AD$1,0)</f>
        <v>#N/A</v>
      </c>
      <c r="AE1482" s="79" t="e">
        <f>VLOOKUP($S1482,'Grille de Tarif OQN'!$B$2:$S$3603,AE$1,0)</f>
        <v>#N/A</v>
      </c>
      <c r="AF1482" s="79" t="e">
        <f>VLOOKUP($S1482,'Grille de Tarif OQN'!$B$2:$S$3603,AF$1,0)</f>
        <v>#N/A</v>
      </c>
      <c r="AG1482" s="79" t="e">
        <f>VLOOKUP($S1482,'Grille de Tarif OQN'!$B$2:$S$3603,AG$1,0)</f>
        <v>#N/A</v>
      </c>
      <c r="AH1482" s="79" t="e">
        <f>VLOOKUP($S1482,'Grille de Tarif OQN'!$B$2:$S$3603,AH$1,0)</f>
        <v>#N/A</v>
      </c>
      <c r="AI1482" s="79" t="e">
        <f>VLOOKUP($S1482,'Grille de Tarif OQN'!$B$2:$S$3603,AI$1,0)</f>
        <v>#N/A</v>
      </c>
      <c r="AJ1482" s="79" t="e">
        <f>VLOOKUP($S1482,'Grille de Tarif OQN'!$B$2:$S$3603,AJ$1,0)</f>
        <v>#N/A</v>
      </c>
      <c r="AK1482" s="81"/>
      <c r="AL1482" s="81"/>
      <c r="AM1482" s="81"/>
      <c r="AN1482" s="81"/>
      <c r="AO1482" s="81"/>
      <c r="AP1482" s="81"/>
      <c r="AQ1482" s="81"/>
      <c r="AR1482" s="81"/>
      <c r="AS1482" s="81"/>
      <c r="AT1482" s="81"/>
      <c r="AU1482" s="72"/>
      <c r="AV1482"/>
      <c r="AW1482"/>
      <c r="AX1482"/>
      <c r="AY1482"/>
      <c r="AZ1482" s="96">
        <f t="shared" si="474"/>
        <v>0</v>
      </c>
      <c r="BA1482" s="24" t="e">
        <f t="shared" si="475"/>
        <v>#N/A</v>
      </c>
      <c r="BB1482" s="24" t="e">
        <f t="shared" si="476"/>
        <v>#N/A</v>
      </c>
      <c r="BC1482" s="24" t="e">
        <f t="shared" si="477"/>
        <v>#N/A</v>
      </c>
      <c r="BD1482" s="24" t="e">
        <f t="shared" si="478"/>
        <v>#N/A</v>
      </c>
      <c r="BE1482"/>
      <c r="BF1482" t="e">
        <f t="shared" si="479"/>
        <v>#N/A</v>
      </c>
      <c r="BG1482" t="str">
        <f t="shared" si="480"/>
        <v>HDJ</v>
      </c>
      <c r="BH1482" s="20" t="e">
        <f t="shared" si="481"/>
        <v>#N/A</v>
      </c>
      <c r="BI1482" s="20" t="e">
        <f t="shared" si="482"/>
        <v>#N/A</v>
      </c>
      <c r="BJ1482" s="20" t="e">
        <f t="shared" si="483"/>
        <v>#N/A</v>
      </c>
      <c r="BK1482" s="20" t="e">
        <f t="shared" si="484"/>
        <v>#N/A</v>
      </c>
      <c r="BL1482" s="20" t="e">
        <f t="shared" si="485"/>
        <v>#N/A</v>
      </c>
      <c r="BM1482" s="20" t="e">
        <f t="shared" si="487"/>
        <v>#N/A</v>
      </c>
      <c r="BN1482" s="20" t="e">
        <f t="shared" si="486"/>
        <v>#N/A</v>
      </c>
    </row>
    <row r="1483" spans="1:66">
      <c r="A1483" s="92"/>
      <c r="B1483" s="90"/>
      <c r="C1483" s="90"/>
      <c r="D1483" s="93"/>
      <c r="E1483" s="93"/>
      <c r="F1483" s="93"/>
      <c r="G1483" s="93"/>
      <c r="H1483" s="93"/>
      <c r="I1483" s="93"/>
      <c r="J1483" s="93"/>
      <c r="K1483" s="93"/>
      <c r="L1483" s="92"/>
      <c r="M1483" s="93"/>
      <c r="N1483" s="91">
        <f t="shared" si="468"/>
        <v>0</v>
      </c>
      <c r="O1483" s="91" t="str">
        <f t="shared" si="469"/>
        <v/>
      </c>
      <c r="P1483" s="91" t="str">
        <f t="shared" si="470"/>
        <v/>
      </c>
      <c r="Q1483" s="91" t="str">
        <f t="shared" si="471"/>
        <v>HDJ</v>
      </c>
      <c r="R1483" s="82"/>
      <c r="S1483" s="95">
        <f t="shared" si="472"/>
        <v>0</v>
      </c>
      <c r="T1483" s="95">
        <f t="shared" si="473"/>
        <v>0</v>
      </c>
      <c r="U1483" s="79" t="e">
        <f>VLOOKUP($S1483,'Grille de Tarif OQN'!$B$2:$S$3603,U$1,0)</f>
        <v>#N/A</v>
      </c>
      <c r="V1483" s="79" t="e">
        <f>VLOOKUP($S1483,'Grille de Tarif OQN'!$B$2:$S$3603,V$1,0)</f>
        <v>#N/A</v>
      </c>
      <c r="W1483" s="79" t="e">
        <f>VLOOKUP($S1483,'Grille de Tarif OQN'!$B$2:$S$3603,W$1,0)</f>
        <v>#N/A</v>
      </c>
      <c r="X1483" s="79" t="e">
        <f>VLOOKUP($S1483,'Grille de Tarif OQN'!$B$2:$S$3603,X$1,0)</f>
        <v>#N/A</v>
      </c>
      <c r="Y1483" s="79" t="e">
        <f>VLOOKUP($S1483,'Grille de Tarif OQN'!$B$2:$S$3603,Y$1,0)</f>
        <v>#N/A</v>
      </c>
      <c r="Z1483" s="79" t="e">
        <f>VLOOKUP($S1483,'Grille de Tarif OQN'!$B$2:$S$3603,Z$1,0)</f>
        <v>#N/A</v>
      </c>
      <c r="AA1483" s="79" t="e">
        <f>VLOOKUP($S1483,'Grille de Tarif OQN'!$B$2:$S$3603,AA$1,0)</f>
        <v>#N/A</v>
      </c>
      <c r="AB1483" s="79" t="e">
        <f>VLOOKUP($S1483,'Grille de Tarif OQN'!$B$2:$S$3603,AB$1,0)</f>
        <v>#N/A</v>
      </c>
      <c r="AC1483" s="79" t="e">
        <f>VLOOKUP($S1483,'Grille de Tarif OQN'!$B$2:$S$3603,AC$1,0)</f>
        <v>#N/A</v>
      </c>
      <c r="AD1483" s="79" t="e">
        <f>VLOOKUP($S1483,'Grille de Tarif OQN'!$B$2:$S$3603,AD$1,0)</f>
        <v>#N/A</v>
      </c>
      <c r="AE1483" s="79" t="e">
        <f>VLOOKUP($S1483,'Grille de Tarif OQN'!$B$2:$S$3603,AE$1,0)</f>
        <v>#N/A</v>
      </c>
      <c r="AF1483" s="79" t="e">
        <f>VLOOKUP($S1483,'Grille de Tarif OQN'!$B$2:$S$3603,AF$1,0)</f>
        <v>#N/A</v>
      </c>
      <c r="AG1483" s="79" t="e">
        <f>VLOOKUP($S1483,'Grille de Tarif OQN'!$B$2:$S$3603,AG$1,0)</f>
        <v>#N/A</v>
      </c>
      <c r="AH1483" s="79" t="e">
        <f>VLOOKUP($S1483,'Grille de Tarif OQN'!$B$2:$S$3603,AH$1,0)</f>
        <v>#N/A</v>
      </c>
      <c r="AI1483" s="79" t="e">
        <f>VLOOKUP($S1483,'Grille de Tarif OQN'!$B$2:$S$3603,AI$1,0)</f>
        <v>#N/A</v>
      </c>
      <c r="AJ1483" s="79" t="e">
        <f>VLOOKUP($S1483,'Grille de Tarif OQN'!$B$2:$S$3603,AJ$1,0)</f>
        <v>#N/A</v>
      </c>
      <c r="AK1483" s="81"/>
      <c r="AL1483" s="81"/>
      <c r="AM1483" s="81"/>
      <c r="AN1483" s="81"/>
      <c r="AO1483" s="81"/>
      <c r="AP1483" s="81"/>
      <c r="AQ1483" s="81"/>
      <c r="AR1483" s="81"/>
      <c r="AS1483" s="81"/>
      <c r="AT1483" s="81"/>
      <c r="AU1483" s="72"/>
      <c r="AV1483"/>
      <c r="AW1483"/>
      <c r="AX1483"/>
      <c r="AY1483"/>
      <c r="AZ1483" s="96">
        <f t="shared" si="474"/>
        <v>0</v>
      </c>
      <c r="BA1483" s="24" t="e">
        <f t="shared" si="475"/>
        <v>#N/A</v>
      </c>
      <c r="BB1483" s="24" t="e">
        <f t="shared" si="476"/>
        <v>#N/A</v>
      </c>
      <c r="BC1483" s="24" t="e">
        <f t="shared" si="477"/>
        <v>#N/A</v>
      </c>
      <c r="BD1483" s="24" t="e">
        <f t="shared" si="478"/>
        <v>#N/A</v>
      </c>
      <c r="BE1483"/>
      <c r="BF1483" t="e">
        <f t="shared" si="479"/>
        <v>#N/A</v>
      </c>
      <c r="BG1483" t="str">
        <f t="shared" si="480"/>
        <v>HDJ</v>
      </c>
      <c r="BH1483" s="20" t="e">
        <f t="shared" si="481"/>
        <v>#N/A</v>
      </c>
      <c r="BI1483" s="20" t="e">
        <f t="shared" si="482"/>
        <v>#N/A</v>
      </c>
      <c r="BJ1483" s="20" t="e">
        <f t="shared" si="483"/>
        <v>#N/A</v>
      </c>
      <c r="BK1483" s="20" t="e">
        <f t="shared" si="484"/>
        <v>#N/A</v>
      </c>
      <c r="BL1483" s="20" t="e">
        <f t="shared" si="485"/>
        <v>#N/A</v>
      </c>
      <c r="BM1483" s="20" t="e">
        <f t="shared" si="487"/>
        <v>#N/A</v>
      </c>
      <c r="BN1483" s="20" t="e">
        <f t="shared" si="486"/>
        <v>#N/A</v>
      </c>
    </row>
    <row r="1484" spans="1:66">
      <c r="A1484" s="92"/>
      <c r="B1484" s="90"/>
      <c r="C1484" s="90"/>
      <c r="D1484" s="93"/>
      <c r="E1484" s="93"/>
      <c r="F1484" s="93"/>
      <c r="G1484" s="93"/>
      <c r="H1484" s="93"/>
      <c r="I1484" s="93"/>
      <c r="J1484" s="93"/>
      <c r="K1484" s="93"/>
      <c r="L1484" s="92"/>
      <c r="M1484" s="93"/>
      <c r="N1484" s="91">
        <f t="shared" si="468"/>
        <v>0</v>
      </c>
      <c r="O1484" s="91" t="str">
        <f t="shared" si="469"/>
        <v/>
      </c>
      <c r="P1484" s="91" t="str">
        <f t="shared" si="470"/>
        <v/>
      </c>
      <c r="Q1484" s="91" t="str">
        <f t="shared" si="471"/>
        <v>HDJ</v>
      </c>
      <c r="R1484" s="82"/>
      <c r="S1484" s="95">
        <f t="shared" si="472"/>
        <v>0</v>
      </c>
      <c r="T1484" s="95">
        <f t="shared" si="473"/>
        <v>0</v>
      </c>
      <c r="U1484" s="79" t="e">
        <f>VLOOKUP($S1484,'Grille de Tarif OQN'!$B$2:$S$3603,U$1,0)</f>
        <v>#N/A</v>
      </c>
      <c r="V1484" s="79" t="e">
        <f>VLOOKUP($S1484,'Grille de Tarif OQN'!$B$2:$S$3603,V$1,0)</f>
        <v>#N/A</v>
      </c>
      <c r="W1484" s="79" t="e">
        <f>VLOOKUP($S1484,'Grille de Tarif OQN'!$B$2:$S$3603,W$1,0)</f>
        <v>#N/A</v>
      </c>
      <c r="X1484" s="79" t="e">
        <f>VLOOKUP($S1484,'Grille de Tarif OQN'!$B$2:$S$3603,X$1,0)</f>
        <v>#N/A</v>
      </c>
      <c r="Y1484" s="79" t="e">
        <f>VLOOKUP($S1484,'Grille de Tarif OQN'!$B$2:$S$3603,Y$1,0)</f>
        <v>#N/A</v>
      </c>
      <c r="Z1484" s="79" t="e">
        <f>VLOOKUP($S1484,'Grille de Tarif OQN'!$B$2:$S$3603,Z$1,0)</f>
        <v>#N/A</v>
      </c>
      <c r="AA1484" s="79" t="e">
        <f>VLOOKUP($S1484,'Grille de Tarif OQN'!$B$2:$S$3603,AA$1,0)</f>
        <v>#N/A</v>
      </c>
      <c r="AB1484" s="79" t="e">
        <f>VLOOKUP($S1484,'Grille de Tarif OQN'!$B$2:$S$3603,AB$1,0)</f>
        <v>#N/A</v>
      </c>
      <c r="AC1484" s="79" t="e">
        <f>VLOOKUP($S1484,'Grille de Tarif OQN'!$B$2:$S$3603,AC$1,0)</f>
        <v>#N/A</v>
      </c>
      <c r="AD1484" s="79" t="e">
        <f>VLOOKUP($S1484,'Grille de Tarif OQN'!$B$2:$S$3603,AD$1,0)</f>
        <v>#N/A</v>
      </c>
      <c r="AE1484" s="79" t="e">
        <f>VLOOKUP($S1484,'Grille de Tarif OQN'!$B$2:$S$3603,AE$1,0)</f>
        <v>#N/A</v>
      </c>
      <c r="AF1484" s="79" t="e">
        <f>VLOOKUP($S1484,'Grille de Tarif OQN'!$B$2:$S$3603,AF$1,0)</f>
        <v>#N/A</v>
      </c>
      <c r="AG1484" s="79" t="e">
        <f>VLOOKUP($S1484,'Grille de Tarif OQN'!$B$2:$S$3603,AG$1,0)</f>
        <v>#N/A</v>
      </c>
      <c r="AH1484" s="79" t="e">
        <f>VLOOKUP($S1484,'Grille de Tarif OQN'!$B$2:$S$3603,AH$1,0)</f>
        <v>#N/A</v>
      </c>
      <c r="AI1484" s="79" t="e">
        <f>VLOOKUP($S1484,'Grille de Tarif OQN'!$B$2:$S$3603,AI$1,0)</f>
        <v>#N/A</v>
      </c>
      <c r="AJ1484" s="79" t="e">
        <f>VLOOKUP($S1484,'Grille de Tarif OQN'!$B$2:$S$3603,AJ$1,0)</f>
        <v>#N/A</v>
      </c>
      <c r="AK1484" s="81"/>
      <c r="AL1484" s="81"/>
      <c r="AM1484" s="81"/>
      <c r="AN1484" s="81"/>
      <c r="AO1484" s="81"/>
      <c r="AP1484" s="81"/>
      <c r="AQ1484" s="81"/>
      <c r="AR1484" s="81"/>
      <c r="AS1484" s="81"/>
      <c r="AT1484" s="81"/>
      <c r="AU1484" s="72"/>
      <c r="AV1484"/>
      <c r="AW1484"/>
      <c r="AX1484"/>
      <c r="AY1484"/>
      <c r="AZ1484" s="96">
        <f t="shared" si="474"/>
        <v>0</v>
      </c>
      <c r="BA1484" s="24" t="e">
        <f t="shared" si="475"/>
        <v>#N/A</v>
      </c>
      <c r="BB1484" s="24" t="e">
        <f t="shared" si="476"/>
        <v>#N/A</v>
      </c>
      <c r="BC1484" s="24" t="e">
        <f t="shared" si="477"/>
        <v>#N/A</v>
      </c>
      <c r="BD1484" s="24" t="e">
        <f t="shared" si="478"/>
        <v>#N/A</v>
      </c>
      <c r="BE1484"/>
      <c r="BF1484" t="e">
        <f t="shared" si="479"/>
        <v>#N/A</v>
      </c>
      <c r="BG1484" t="str">
        <f t="shared" si="480"/>
        <v>HDJ</v>
      </c>
      <c r="BH1484" s="20" t="e">
        <f t="shared" si="481"/>
        <v>#N/A</v>
      </c>
      <c r="BI1484" s="20" t="e">
        <f t="shared" si="482"/>
        <v>#N/A</v>
      </c>
      <c r="BJ1484" s="20" t="e">
        <f t="shared" si="483"/>
        <v>#N/A</v>
      </c>
      <c r="BK1484" s="20" t="e">
        <f t="shared" si="484"/>
        <v>#N/A</v>
      </c>
      <c r="BL1484" s="20" t="e">
        <f t="shared" si="485"/>
        <v>#N/A</v>
      </c>
      <c r="BM1484" s="20" t="e">
        <f t="shared" si="487"/>
        <v>#N/A</v>
      </c>
      <c r="BN1484" s="20" t="e">
        <f t="shared" si="486"/>
        <v>#N/A</v>
      </c>
    </row>
    <row r="1485" spans="1:66">
      <c r="A1485" s="92"/>
      <c r="B1485" s="90"/>
      <c r="C1485" s="90"/>
      <c r="D1485" s="93"/>
      <c r="E1485" s="93"/>
      <c r="F1485" s="93"/>
      <c r="G1485" s="93"/>
      <c r="H1485" s="93"/>
      <c r="I1485" s="93"/>
      <c r="J1485" s="93"/>
      <c r="K1485" s="93"/>
      <c r="L1485" s="92"/>
      <c r="M1485" s="93"/>
      <c r="N1485" s="91">
        <f t="shared" si="468"/>
        <v>0</v>
      </c>
      <c r="O1485" s="91" t="str">
        <f t="shared" si="469"/>
        <v/>
      </c>
      <c r="P1485" s="91" t="str">
        <f t="shared" si="470"/>
        <v/>
      </c>
      <c r="Q1485" s="91" t="str">
        <f t="shared" si="471"/>
        <v>HDJ</v>
      </c>
      <c r="R1485" s="82"/>
      <c r="S1485" s="95">
        <f t="shared" si="472"/>
        <v>0</v>
      </c>
      <c r="T1485" s="95">
        <f t="shared" si="473"/>
        <v>0</v>
      </c>
      <c r="U1485" s="79" t="e">
        <f>VLOOKUP($S1485,'Grille de Tarif OQN'!$B$2:$S$3603,U$1,0)</f>
        <v>#N/A</v>
      </c>
      <c r="V1485" s="79" t="e">
        <f>VLOOKUP($S1485,'Grille de Tarif OQN'!$B$2:$S$3603,V$1,0)</f>
        <v>#N/A</v>
      </c>
      <c r="W1485" s="79" t="e">
        <f>VLOOKUP($S1485,'Grille de Tarif OQN'!$B$2:$S$3603,W$1,0)</f>
        <v>#N/A</v>
      </c>
      <c r="X1485" s="79" t="e">
        <f>VLOOKUP($S1485,'Grille de Tarif OQN'!$B$2:$S$3603,X$1,0)</f>
        <v>#N/A</v>
      </c>
      <c r="Y1485" s="79" t="e">
        <f>VLOOKUP($S1485,'Grille de Tarif OQN'!$B$2:$S$3603,Y$1,0)</f>
        <v>#N/A</v>
      </c>
      <c r="Z1485" s="79" t="e">
        <f>VLOOKUP($S1485,'Grille de Tarif OQN'!$B$2:$S$3603,Z$1,0)</f>
        <v>#N/A</v>
      </c>
      <c r="AA1485" s="79" t="e">
        <f>VLOOKUP($S1485,'Grille de Tarif OQN'!$B$2:$S$3603,AA$1,0)</f>
        <v>#N/A</v>
      </c>
      <c r="AB1485" s="79" t="e">
        <f>VLOOKUP($S1485,'Grille de Tarif OQN'!$B$2:$S$3603,AB$1,0)</f>
        <v>#N/A</v>
      </c>
      <c r="AC1485" s="79" t="e">
        <f>VLOOKUP($S1485,'Grille de Tarif OQN'!$B$2:$S$3603,AC$1,0)</f>
        <v>#N/A</v>
      </c>
      <c r="AD1485" s="79" t="e">
        <f>VLOOKUP($S1485,'Grille de Tarif OQN'!$B$2:$S$3603,AD$1,0)</f>
        <v>#N/A</v>
      </c>
      <c r="AE1485" s="79" t="e">
        <f>VLOOKUP($S1485,'Grille de Tarif OQN'!$B$2:$S$3603,AE$1,0)</f>
        <v>#N/A</v>
      </c>
      <c r="AF1485" s="79" t="e">
        <f>VLOOKUP($S1485,'Grille de Tarif OQN'!$B$2:$S$3603,AF$1,0)</f>
        <v>#N/A</v>
      </c>
      <c r="AG1485" s="79" t="e">
        <f>VLOOKUP($S1485,'Grille de Tarif OQN'!$B$2:$S$3603,AG$1,0)</f>
        <v>#N/A</v>
      </c>
      <c r="AH1485" s="79" t="e">
        <f>VLOOKUP($S1485,'Grille de Tarif OQN'!$B$2:$S$3603,AH$1,0)</f>
        <v>#N/A</v>
      </c>
      <c r="AI1485" s="79" t="e">
        <f>VLOOKUP($S1485,'Grille de Tarif OQN'!$B$2:$S$3603,AI$1,0)</f>
        <v>#N/A</v>
      </c>
      <c r="AJ1485" s="79" t="e">
        <f>VLOOKUP($S1485,'Grille de Tarif OQN'!$B$2:$S$3603,AJ$1,0)</f>
        <v>#N/A</v>
      </c>
      <c r="AK1485" s="81"/>
      <c r="AL1485" s="81"/>
      <c r="AM1485" s="81"/>
      <c r="AN1485" s="81"/>
      <c r="AO1485" s="81"/>
      <c r="AP1485" s="81"/>
      <c r="AQ1485" s="81"/>
      <c r="AR1485" s="81"/>
      <c r="AS1485" s="81"/>
      <c r="AT1485" s="81"/>
      <c r="AU1485" s="72"/>
      <c r="AV1485"/>
      <c r="AW1485"/>
      <c r="AX1485"/>
      <c r="AY1485"/>
      <c r="AZ1485" s="96">
        <f t="shared" si="474"/>
        <v>0</v>
      </c>
      <c r="BA1485" s="24" t="e">
        <f t="shared" si="475"/>
        <v>#N/A</v>
      </c>
      <c r="BB1485" s="24" t="e">
        <f t="shared" si="476"/>
        <v>#N/A</v>
      </c>
      <c r="BC1485" s="24" t="e">
        <f t="shared" si="477"/>
        <v>#N/A</v>
      </c>
      <c r="BD1485" s="24" t="e">
        <f t="shared" si="478"/>
        <v>#N/A</v>
      </c>
      <c r="BE1485"/>
      <c r="BF1485" t="e">
        <f t="shared" si="479"/>
        <v>#N/A</v>
      </c>
      <c r="BG1485" t="str">
        <f t="shared" si="480"/>
        <v>HDJ</v>
      </c>
      <c r="BH1485" s="20" t="e">
        <f t="shared" si="481"/>
        <v>#N/A</v>
      </c>
      <c r="BI1485" s="20" t="e">
        <f t="shared" si="482"/>
        <v>#N/A</v>
      </c>
      <c r="BJ1485" s="20" t="e">
        <f t="shared" si="483"/>
        <v>#N/A</v>
      </c>
      <c r="BK1485" s="20" t="e">
        <f t="shared" si="484"/>
        <v>#N/A</v>
      </c>
      <c r="BL1485" s="20" t="e">
        <f t="shared" si="485"/>
        <v>#N/A</v>
      </c>
      <c r="BM1485" s="20" t="e">
        <f t="shared" si="487"/>
        <v>#N/A</v>
      </c>
      <c r="BN1485" s="20" t="e">
        <f t="shared" si="486"/>
        <v>#N/A</v>
      </c>
    </row>
    <row r="1486" spans="1:66">
      <c r="A1486" s="92"/>
      <c r="B1486" s="90"/>
      <c r="C1486" s="90"/>
      <c r="D1486" s="93"/>
      <c r="E1486" s="93"/>
      <c r="F1486" s="93"/>
      <c r="G1486" s="93"/>
      <c r="H1486" s="93"/>
      <c r="I1486" s="93"/>
      <c r="J1486" s="93"/>
      <c r="K1486" s="93"/>
      <c r="L1486" s="92"/>
      <c r="M1486" s="93"/>
      <c r="N1486" s="91">
        <f t="shared" si="468"/>
        <v>0</v>
      </c>
      <c r="O1486" s="91" t="str">
        <f t="shared" si="469"/>
        <v/>
      </c>
      <c r="P1486" s="91" t="str">
        <f t="shared" si="470"/>
        <v/>
      </c>
      <c r="Q1486" s="91" t="str">
        <f t="shared" si="471"/>
        <v>HDJ</v>
      </c>
      <c r="R1486" s="82"/>
      <c r="S1486" s="95">
        <f t="shared" si="472"/>
        <v>0</v>
      </c>
      <c r="T1486" s="95">
        <f t="shared" si="473"/>
        <v>0</v>
      </c>
      <c r="U1486" s="79" t="e">
        <f>VLOOKUP($S1486,'Grille de Tarif OQN'!$B$2:$S$3603,U$1,0)</f>
        <v>#N/A</v>
      </c>
      <c r="V1486" s="79" t="e">
        <f>VLOOKUP($S1486,'Grille de Tarif OQN'!$B$2:$S$3603,V$1,0)</f>
        <v>#N/A</v>
      </c>
      <c r="W1486" s="79" t="e">
        <f>VLOOKUP($S1486,'Grille de Tarif OQN'!$B$2:$S$3603,W$1,0)</f>
        <v>#N/A</v>
      </c>
      <c r="X1486" s="79" t="e">
        <f>VLOOKUP($S1486,'Grille de Tarif OQN'!$B$2:$S$3603,X$1,0)</f>
        <v>#N/A</v>
      </c>
      <c r="Y1486" s="79" t="e">
        <f>VLOOKUP($S1486,'Grille de Tarif OQN'!$B$2:$S$3603,Y$1,0)</f>
        <v>#N/A</v>
      </c>
      <c r="Z1486" s="79" t="e">
        <f>VLOOKUP($S1486,'Grille de Tarif OQN'!$B$2:$S$3603,Z$1,0)</f>
        <v>#N/A</v>
      </c>
      <c r="AA1486" s="79" t="e">
        <f>VLOOKUP($S1486,'Grille de Tarif OQN'!$B$2:$S$3603,AA$1,0)</f>
        <v>#N/A</v>
      </c>
      <c r="AB1486" s="79" t="e">
        <f>VLOOKUP($S1486,'Grille de Tarif OQN'!$B$2:$S$3603,AB$1,0)</f>
        <v>#N/A</v>
      </c>
      <c r="AC1486" s="79" t="e">
        <f>VLOOKUP($S1486,'Grille de Tarif OQN'!$B$2:$S$3603,AC$1,0)</f>
        <v>#N/A</v>
      </c>
      <c r="AD1486" s="79" t="e">
        <f>VLOOKUP($S1486,'Grille de Tarif OQN'!$B$2:$S$3603,AD$1,0)</f>
        <v>#N/A</v>
      </c>
      <c r="AE1486" s="79" t="e">
        <f>VLOOKUP($S1486,'Grille de Tarif OQN'!$B$2:$S$3603,AE$1,0)</f>
        <v>#N/A</v>
      </c>
      <c r="AF1486" s="79" t="e">
        <f>VLOOKUP($S1486,'Grille de Tarif OQN'!$B$2:$S$3603,AF$1,0)</f>
        <v>#N/A</v>
      </c>
      <c r="AG1486" s="79" t="e">
        <f>VLOOKUP($S1486,'Grille de Tarif OQN'!$B$2:$S$3603,AG$1,0)</f>
        <v>#N/A</v>
      </c>
      <c r="AH1486" s="79" t="e">
        <f>VLOOKUP($S1486,'Grille de Tarif OQN'!$B$2:$S$3603,AH$1,0)</f>
        <v>#N/A</v>
      </c>
      <c r="AI1486" s="79" t="e">
        <f>VLOOKUP($S1486,'Grille de Tarif OQN'!$B$2:$S$3603,AI$1,0)</f>
        <v>#N/A</v>
      </c>
      <c r="AJ1486" s="79" t="e">
        <f>VLOOKUP($S1486,'Grille de Tarif OQN'!$B$2:$S$3603,AJ$1,0)</f>
        <v>#N/A</v>
      </c>
      <c r="AK1486" s="81"/>
      <c r="AL1486" s="81"/>
      <c r="AM1486" s="81"/>
      <c r="AN1486" s="81"/>
      <c r="AO1486" s="81"/>
      <c r="AP1486" s="81"/>
      <c r="AQ1486" s="81"/>
      <c r="AR1486" s="81"/>
      <c r="AS1486" s="81"/>
      <c r="AT1486" s="81"/>
      <c r="AU1486" s="72"/>
      <c r="AV1486"/>
      <c r="AW1486"/>
      <c r="AX1486"/>
      <c r="AY1486"/>
      <c r="AZ1486" s="96">
        <f t="shared" si="474"/>
        <v>0</v>
      </c>
      <c r="BA1486" s="24" t="e">
        <f t="shared" si="475"/>
        <v>#N/A</v>
      </c>
      <c r="BB1486" s="24" t="e">
        <f t="shared" si="476"/>
        <v>#N/A</v>
      </c>
      <c r="BC1486" s="24" t="e">
        <f t="shared" si="477"/>
        <v>#N/A</v>
      </c>
      <c r="BD1486" s="24" t="e">
        <f t="shared" si="478"/>
        <v>#N/A</v>
      </c>
      <c r="BE1486"/>
      <c r="BF1486" t="e">
        <f t="shared" si="479"/>
        <v>#N/A</v>
      </c>
      <c r="BG1486" t="str">
        <f t="shared" si="480"/>
        <v>HDJ</v>
      </c>
      <c r="BH1486" s="20" t="e">
        <f t="shared" si="481"/>
        <v>#N/A</v>
      </c>
      <c r="BI1486" s="20" t="e">
        <f t="shared" si="482"/>
        <v>#N/A</v>
      </c>
      <c r="BJ1486" s="20" t="e">
        <f t="shared" si="483"/>
        <v>#N/A</v>
      </c>
      <c r="BK1486" s="20" t="e">
        <f t="shared" si="484"/>
        <v>#N/A</v>
      </c>
      <c r="BL1486" s="20" t="e">
        <f t="shared" si="485"/>
        <v>#N/A</v>
      </c>
      <c r="BM1486" s="20" t="e">
        <f t="shared" si="487"/>
        <v>#N/A</v>
      </c>
      <c r="BN1486" s="20" t="e">
        <f t="shared" si="486"/>
        <v>#N/A</v>
      </c>
    </row>
    <row r="1487" spans="1:66">
      <c r="A1487" s="92"/>
      <c r="B1487" s="90"/>
      <c r="C1487" s="90"/>
      <c r="D1487" s="93"/>
      <c r="E1487" s="93"/>
      <c r="F1487" s="93"/>
      <c r="G1487" s="93"/>
      <c r="H1487" s="93"/>
      <c r="I1487" s="93"/>
      <c r="J1487" s="93"/>
      <c r="K1487" s="93"/>
      <c r="L1487" s="92"/>
      <c r="M1487" s="93"/>
      <c r="N1487" s="91">
        <f t="shared" si="468"/>
        <v>0</v>
      </c>
      <c r="O1487" s="91" t="str">
        <f t="shared" si="469"/>
        <v/>
      </c>
      <c r="P1487" s="91" t="str">
        <f t="shared" si="470"/>
        <v/>
      </c>
      <c r="Q1487" s="91" t="str">
        <f t="shared" si="471"/>
        <v>HDJ</v>
      </c>
      <c r="R1487" s="82"/>
      <c r="S1487" s="95">
        <f t="shared" si="472"/>
        <v>0</v>
      </c>
      <c r="T1487" s="95">
        <f t="shared" si="473"/>
        <v>0</v>
      </c>
      <c r="U1487" s="79" t="e">
        <f>VLOOKUP($S1487,'Grille de Tarif OQN'!$B$2:$S$3603,U$1,0)</f>
        <v>#N/A</v>
      </c>
      <c r="V1487" s="79" t="e">
        <f>VLOOKUP($S1487,'Grille de Tarif OQN'!$B$2:$S$3603,V$1,0)</f>
        <v>#N/A</v>
      </c>
      <c r="W1487" s="79" t="e">
        <f>VLOOKUP($S1487,'Grille de Tarif OQN'!$B$2:$S$3603,W$1,0)</f>
        <v>#N/A</v>
      </c>
      <c r="X1487" s="79" t="e">
        <f>VLOOKUP($S1487,'Grille de Tarif OQN'!$B$2:$S$3603,X$1,0)</f>
        <v>#N/A</v>
      </c>
      <c r="Y1487" s="79" t="e">
        <f>VLOOKUP($S1487,'Grille de Tarif OQN'!$B$2:$S$3603,Y$1,0)</f>
        <v>#N/A</v>
      </c>
      <c r="Z1487" s="79" t="e">
        <f>VLOOKUP($S1487,'Grille de Tarif OQN'!$B$2:$S$3603,Z$1,0)</f>
        <v>#N/A</v>
      </c>
      <c r="AA1487" s="79" t="e">
        <f>VLOOKUP($S1487,'Grille de Tarif OQN'!$B$2:$S$3603,AA$1,0)</f>
        <v>#N/A</v>
      </c>
      <c r="AB1487" s="79" t="e">
        <f>VLOOKUP($S1487,'Grille de Tarif OQN'!$B$2:$S$3603,AB$1,0)</f>
        <v>#N/A</v>
      </c>
      <c r="AC1487" s="79" t="e">
        <f>VLOOKUP($S1487,'Grille de Tarif OQN'!$B$2:$S$3603,AC$1,0)</f>
        <v>#N/A</v>
      </c>
      <c r="AD1487" s="79" t="e">
        <f>VLOOKUP($S1487,'Grille de Tarif OQN'!$B$2:$S$3603,AD$1,0)</f>
        <v>#N/A</v>
      </c>
      <c r="AE1487" s="79" t="e">
        <f>VLOOKUP($S1487,'Grille de Tarif OQN'!$B$2:$S$3603,AE$1,0)</f>
        <v>#N/A</v>
      </c>
      <c r="AF1487" s="79" t="e">
        <f>VLOOKUP($S1487,'Grille de Tarif OQN'!$B$2:$S$3603,AF$1,0)</f>
        <v>#N/A</v>
      </c>
      <c r="AG1487" s="79" t="e">
        <f>VLOOKUP($S1487,'Grille de Tarif OQN'!$B$2:$S$3603,AG$1,0)</f>
        <v>#N/A</v>
      </c>
      <c r="AH1487" s="79" t="e">
        <f>VLOOKUP($S1487,'Grille de Tarif OQN'!$B$2:$S$3603,AH$1,0)</f>
        <v>#N/A</v>
      </c>
      <c r="AI1487" s="79" t="e">
        <f>VLOOKUP($S1487,'Grille de Tarif OQN'!$B$2:$S$3603,AI$1,0)</f>
        <v>#N/A</v>
      </c>
      <c r="AJ1487" s="79" t="e">
        <f>VLOOKUP($S1487,'Grille de Tarif OQN'!$B$2:$S$3603,AJ$1,0)</f>
        <v>#N/A</v>
      </c>
      <c r="AK1487" s="81"/>
      <c r="AL1487" s="81"/>
      <c r="AM1487" s="81"/>
      <c r="AN1487" s="81"/>
      <c r="AO1487" s="81"/>
      <c r="AP1487" s="81"/>
      <c r="AQ1487" s="81"/>
      <c r="AR1487" s="81"/>
      <c r="AS1487" s="81"/>
      <c r="AT1487" s="81"/>
      <c r="AU1487" s="72"/>
      <c r="AV1487"/>
      <c r="AW1487"/>
      <c r="AX1487"/>
      <c r="AY1487"/>
      <c r="AZ1487" s="96">
        <f t="shared" si="474"/>
        <v>0</v>
      </c>
      <c r="BA1487" s="24" t="e">
        <f t="shared" si="475"/>
        <v>#N/A</v>
      </c>
      <c r="BB1487" s="24" t="e">
        <f t="shared" si="476"/>
        <v>#N/A</v>
      </c>
      <c r="BC1487" s="24" t="e">
        <f t="shared" si="477"/>
        <v>#N/A</v>
      </c>
      <c r="BD1487" s="24" t="e">
        <f t="shared" si="478"/>
        <v>#N/A</v>
      </c>
      <c r="BE1487"/>
      <c r="BF1487" t="e">
        <f t="shared" si="479"/>
        <v>#N/A</v>
      </c>
      <c r="BG1487" t="str">
        <f t="shared" si="480"/>
        <v>HDJ</v>
      </c>
      <c r="BH1487" s="20" t="e">
        <f t="shared" si="481"/>
        <v>#N/A</v>
      </c>
      <c r="BI1487" s="20" t="e">
        <f t="shared" si="482"/>
        <v>#N/A</v>
      </c>
      <c r="BJ1487" s="20" t="e">
        <f t="shared" si="483"/>
        <v>#N/A</v>
      </c>
      <c r="BK1487" s="20" t="e">
        <f t="shared" si="484"/>
        <v>#N/A</v>
      </c>
      <c r="BL1487" s="20" t="e">
        <f t="shared" si="485"/>
        <v>#N/A</v>
      </c>
      <c r="BM1487" s="20" t="e">
        <f t="shared" si="487"/>
        <v>#N/A</v>
      </c>
      <c r="BN1487" s="20" t="e">
        <f t="shared" si="486"/>
        <v>#N/A</v>
      </c>
    </row>
    <row r="1488" spans="1:66">
      <c r="A1488" s="92"/>
      <c r="B1488" s="90"/>
      <c r="C1488" s="90"/>
      <c r="D1488" s="93"/>
      <c r="E1488" s="93"/>
      <c r="F1488" s="93"/>
      <c r="G1488" s="93"/>
      <c r="H1488" s="93"/>
      <c r="I1488" s="93"/>
      <c r="J1488" s="93"/>
      <c r="K1488" s="93"/>
      <c r="L1488" s="92"/>
      <c r="M1488" s="93"/>
      <c r="N1488" s="91">
        <f t="shared" si="468"/>
        <v>0</v>
      </c>
      <c r="O1488" s="91" t="str">
        <f t="shared" si="469"/>
        <v/>
      </c>
      <c r="P1488" s="91" t="str">
        <f t="shared" si="470"/>
        <v/>
      </c>
      <c r="Q1488" s="91" t="str">
        <f t="shared" si="471"/>
        <v>HDJ</v>
      </c>
      <c r="R1488" s="82"/>
      <c r="S1488" s="95">
        <f t="shared" si="472"/>
        <v>0</v>
      </c>
      <c r="T1488" s="95">
        <f t="shared" si="473"/>
        <v>0</v>
      </c>
      <c r="U1488" s="79" t="e">
        <f>VLOOKUP($S1488,'Grille de Tarif OQN'!$B$2:$S$3603,U$1,0)</f>
        <v>#N/A</v>
      </c>
      <c r="V1488" s="79" t="e">
        <f>VLOOKUP($S1488,'Grille de Tarif OQN'!$B$2:$S$3603,V$1,0)</f>
        <v>#N/A</v>
      </c>
      <c r="W1488" s="79" t="e">
        <f>VLOOKUP($S1488,'Grille de Tarif OQN'!$B$2:$S$3603,W$1,0)</f>
        <v>#N/A</v>
      </c>
      <c r="X1488" s="79" t="e">
        <f>VLOOKUP($S1488,'Grille de Tarif OQN'!$B$2:$S$3603,X$1,0)</f>
        <v>#N/A</v>
      </c>
      <c r="Y1488" s="79" t="e">
        <f>VLOOKUP($S1488,'Grille de Tarif OQN'!$B$2:$S$3603,Y$1,0)</f>
        <v>#N/A</v>
      </c>
      <c r="Z1488" s="79" t="e">
        <f>VLOOKUP($S1488,'Grille de Tarif OQN'!$B$2:$S$3603,Z$1,0)</f>
        <v>#N/A</v>
      </c>
      <c r="AA1488" s="79" t="e">
        <f>VLOOKUP($S1488,'Grille de Tarif OQN'!$B$2:$S$3603,AA$1,0)</f>
        <v>#N/A</v>
      </c>
      <c r="AB1488" s="79" t="e">
        <f>VLOOKUP($S1488,'Grille de Tarif OQN'!$B$2:$S$3603,AB$1,0)</f>
        <v>#N/A</v>
      </c>
      <c r="AC1488" s="79" t="e">
        <f>VLOOKUP($S1488,'Grille de Tarif OQN'!$B$2:$S$3603,AC$1,0)</f>
        <v>#N/A</v>
      </c>
      <c r="AD1488" s="79" t="e">
        <f>VLOOKUP($S1488,'Grille de Tarif OQN'!$B$2:$S$3603,AD$1,0)</f>
        <v>#N/A</v>
      </c>
      <c r="AE1488" s="79" t="e">
        <f>VLOOKUP($S1488,'Grille de Tarif OQN'!$B$2:$S$3603,AE$1,0)</f>
        <v>#N/A</v>
      </c>
      <c r="AF1488" s="79" t="e">
        <f>VLOOKUP($S1488,'Grille de Tarif OQN'!$B$2:$S$3603,AF$1,0)</f>
        <v>#N/A</v>
      </c>
      <c r="AG1488" s="79" t="e">
        <f>VLOOKUP($S1488,'Grille de Tarif OQN'!$B$2:$S$3603,AG$1,0)</f>
        <v>#N/A</v>
      </c>
      <c r="AH1488" s="79" t="e">
        <f>VLOOKUP($S1488,'Grille de Tarif OQN'!$B$2:$S$3603,AH$1,0)</f>
        <v>#N/A</v>
      </c>
      <c r="AI1488" s="79" t="e">
        <f>VLOOKUP($S1488,'Grille de Tarif OQN'!$B$2:$S$3603,AI$1,0)</f>
        <v>#N/A</v>
      </c>
      <c r="AJ1488" s="79" t="e">
        <f>VLOOKUP($S1488,'Grille de Tarif OQN'!$B$2:$S$3603,AJ$1,0)</f>
        <v>#N/A</v>
      </c>
      <c r="AK1488" s="81"/>
      <c r="AL1488" s="81"/>
      <c r="AM1488" s="81"/>
      <c r="AN1488" s="81"/>
      <c r="AO1488" s="81"/>
      <c r="AP1488" s="81"/>
      <c r="AQ1488" s="81"/>
      <c r="AR1488" s="81"/>
      <c r="AS1488" s="81"/>
      <c r="AT1488" s="81"/>
      <c r="AU1488" s="72"/>
      <c r="AV1488"/>
      <c r="AW1488"/>
      <c r="AX1488"/>
      <c r="AY1488"/>
      <c r="AZ1488" s="96">
        <f t="shared" si="474"/>
        <v>0</v>
      </c>
      <c r="BA1488" s="24" t="e">
        <f t="shared" si="475"/>
        <v>#N/A</v>
      </c>
      <c r="BB1488" s="24" t="e">
        <f t="shared" si="476"/>
        <v>#N/A</v>
      </c>
      <c r="BC1488" s="24" t="e">
        <f t="shared" si="477"/>
        <v>#N/A</v>
      </c>
      <c r="BD1488" s="24" t="e">
        <f t="shared" si="478"/>
        <v>#N/A</v>
      </c>
      <c r="BE1488"/>
      <c r="BF1488" t="e">
        <f t="shared" si="479"/>
        <v>#N/A</v>
      </c>
      <c r="BG1488" t="str">
        <f t="shared" si="480"/>
        <v>HDJ</v>
      </c>
      <c r="BH1488" s="20" t="e">
        <f t="shared" si="481"/>
        <v>#N/A</v>
      </c>
      <c r="BI1488" s="20" t="e">
        <f t="shared" si="482"/>
        <v>#N/A</v>
      </c>
      <c r="BJ1488" s="20" t="e">
        <f t="shared" si="483"/>
        <v>#N/A</v>
      </c>
      <c r="BK1488" s="20" t="e">
        <f t="shared" si="484"/>
        <v>#N/A</v>
      </c>
      <c r="BL1488" s="20" t="e">
        <f t="shared" si="485"/>
        <v>#N/A</v>
      </c>
      <c r="BM1488" s="20" t="e">
        <f t="shared" si="487"/>
        <v>#N/A</v>
      </c>
      <c r="BN1488" s="20" t="e">
        <f t="shared" si="486"/>
        <v>#N/A</v>
      </c>
    </row>
    <row r="1489" spans="1:66">
      <c r="A1489" s="92"/>
      <c r="B1489" s="90"/>
      <c r="C1489" s="90"/>
      <c r="D1489" s="93"/>
      <c r="E1489" s="93"/>
      <c r="F1489" s="93"/>
      <c r="G1489" s="93"/>
      <c r="H1489" s="93"/>
      <c r="I1489" s="93"/>
      <c r="J1489" s="93"/>
      <c r="K1489" s="93"/>
      <c r="L1489" s="92"/>
      <c r="M1489" s="93"/>
      <c r="N1489" s="91">
        <f t="shared" si="468"/>
        <v>0</v>
      </c>
      <c r="O1489" s="91" t="str">
        <f t="shared" si="469"/>
        <v/>
      </c>
      <c r="P1489" s="91" t="str">
        <f t="shared" si="470"/>
        <v/>
      </c>
      <c r="Q1489" s="91" t="str">
        <f t="shared" si="471"/>
        <v>HDJ</v>
      </c>
      <c r="R1489" s="82"/>
      <c r="S1489" s="95">
        <f t="shared" si="472"/>
        <v>0</v>
      </c>
      <c r="T1489" s="95">
        <f t="shared" si="473"/>
        <v>0</v>
      </c>
      <c r="U1489" s="79" t="e">
        <f>VLOOKUP($S1489,'Grille de Tarif OQN'!$B$2:$S$3603,U$1,0)</f>
        <v>#N/A</v>
      </c>
      <c r="V1489" s="79" t="e">
        <f>VLOOKUP($S1489,'Grille de Tarif OQN'!$B$2:$S$3603,V$1,0)</f>
        <v>#N/A</v>
      </c>
      <c r="W1489" s="79" t="e">
        <f>VLOOKUP($S1489,'Grille de Tarif OQN'!$B$2:$S$3603,W$1,0)</f>
        <v>#N/A</v>
      </c>
      <c r="X1489" s="79" t="e">
        <f>VLOOKUP($S1489,'Grille de Tarif OQN'!$B$2:$S$3603,X$1,0)</f>
        <v>#N/A</v>
      </c>
      <c r="Y1489" s="79" t="e">
        <f>VLOOKUP($S1489,'Grille de Tarif OQN'!$B$2:$S$3603,Y$1,0)</f>
        <v>#N/A</v>
      </c>
      <c r="Z1489" s="79" t="e">
        <f>VLOOKUP($S1489,'Grille de Tarif OQN'!$B$2:$S$3603,Z$1,0)</f>
        <v>#N/A</v>
      </c>
      <c r="AA1489" s="79" t="e">
        <f>VLOOKUP($S1489,'Grille de Tarif OQN'!$B$2:$S$3603,AA$1,0)</f>
        <v>#N/A</v>
      </c>
      <c r="AB1489" s="79" t="e">
        <f>VLOOKUP($S1489,'Grille de Tarif OQN'!$B$2:$S$3603,AB$1,0)</f>
        <v>#N/A</v>
      </c>
      <c r="AC1489" s="79" t="e">
        <f>VLOOKUP($S1489,'Grille de Tarif OQN'!$B$2:$S$3603,AC$1,0)</f>
        <v>#N/A</v>
      </c>
      <c r="AD1489" s="79" t="e">
        <f>VLOOKUP($S1489,'Grille de Tarif OQN'!$B$2:$S$3603,AD$1,0)</f>
        <v>#N/A</v>
      </c>
      <c r="AE1489" s="79" t="e">
        <f>VLOOKUP($S1489,'Grille de Tarif OQN'!$B$2:$S$3603,AE$1,0)</f>
        <v>#N/A</v>
      </c>
      <c r="AF1489" s="79" t="e">
        <f>VLOOKUP($S1489,'Grille de Tarif OQN'!$B$2:$S$3603,AF$1,0)</f>
        <v>#N/A</v>
      </c>
      <c r="AG1489" s="79" t="e">
        <f>VLOOKUP($S1489,'Grille de Tarif OQN'!$B$2:$S$3603,AG$1,0)</f>
        <v>#N/A</v>
      </c>
      <c r="AH1489" s="79" t="e">
        <f>VLOOKUP($S1489,'Grille de Tarif OQN'!$B$2:$S$3603,AH$1,0)</f>
        <v>#N/A</v>
      </c>
      <c r="AI1489" s="79" t="e">
        <f>VLOOKUP($S1489,'Grille de Tarif OQN'!$B$2:$S$3603,AI$1,0)</f>
        <v>#N/A</v>
      </c>
      <c r="AJ1489" s="79" t="e">
        <f>VLOOKUP($S1489,'Grille de Tarif OQN'!$B$2:$S$3603,AJ$1,0)</f>
        <v>#N/A</v>
      </c>
      <c r="AK1489" s="81"/>
      <c r="AL1489" s="81"/>
      <c r="AM1489" s="81"/>
      <c r="AN1489" s="81"/>
      <c r="AO1489" s="81"/>
      <c r="AP1489" s="81"/>
      <c r="AQ1489" s="81"/>
      <c r="AR1489" s="81"/>
      <c r="AS1489" s="81"/>
      <c r="AT1489" s="81"/>
      <c r="AU1489" s="72"/>
      <c r="AV1489"/>
      <c r="AW1489"/>
      <c r="AX1489"/>
      <c r="AY1489"/>
      <c r="AZ1489" s="96">
        <f t="shared" si="474"/>
        <v>0</v>
      </c>
      <c r="BA1489" s="24" t="e">
        <f t="shared" si="475"/>
        <v>#N/A</v>
      </c>
      <c r="BB1489" s="24" t="e">
        <f t="shared" si="476"/>
        <v>#N/A</v>
      </c>
      <c r="BC1489" s="24" t="e">
        <f t="shared" si="477"/>
        <v>#N/A</v>
      </c>
      <c r="BD1489" s="24" t="e">
        <f t="shared" si="478"/>
        <v>#N/A</v>
      </c>
      <c r="BE1489"/>
      <c r="BF1489" t="e">
        <f t="shared" si="479"/>
        <v>#N/A</v>
      </c>
      <c r="BG1489" t="str">
        <f t="shared" si="480"/>
        <v>HDJ</v>
      </c>
      <c r="BH1489" s="20" t="e">
        <f t="shared" si="481"/>
        <v>#N/A</v>
      </c>
      <c r="BI1489" s="20" t="e">
        <f t="shared" si="482"/>
        <v>#N/A</v>
      </c>
      <c r="BJ1489" s="20" t="e">
        <f t="shared" si="483"/>
        <v>#N/A</v>
      </c>
      <c r="BK1489" s="20" t="e">
        <f t="shared" si="484"/>
        <v>#N/A</v>
      </c>
      <c r="BL1489" s="20" t="e">
        <f t="shared" si="485"/>
        <v>#N/A</v>
      </c>
      <c r="BM1489" s="20" t="e">
        <f t="shared" si="487"/>
        <v>#N/A</v>
      </c>
      <c r="BN1489" s="20" t="e">
        <f t="shared" si="486"/>
        <v>#N/A</v>
      </c>
    </row>
    <row r="1490" spans="1:66">
      <c r="A1490" s="92"/>
      <c r="B1490" s="90"/>
      <c r="C1490" s="90"/>
      <c r="D1490" s="93"/>
      <c r="E1490" s="93"/>
      <c r="F1490" s="93"/>
      <c r="G1490" s="93"/>
      <c r="H1490" s="93"/>
      <c r="I1490" s="93"/>
      <c r="J1490" s="93"/>
      <c r="K1490" s="93"/>
      <c r="L1490" s="92"/>
      <c r="M1490" s="93"/>
      <c r="N1490" s="91">
        <f t="shared" si="468"/>
        <v>0</v>
      </c>
      <c r="O1490" s="91" t="str">
        <f t="shared" si="469"/>
        <v/>
      </c>
      <c r="P1490" s="91" t="str">
        <f t="shared" si="470"/>
        <v/>
      </c>
      <c r="Q1490" s="91" t="str">
        <f t="shared" si="471"/>
        <v>HDJ</v>
      </c>
      <c r="R1490" s="82"/>
      <c r="S1490" s="95">
        <f t="shared" si="472"/>
        <v>0</v>
      </c>
      <c r="T1490" s="95">
        <f t="shared" si="473"/>
        <v>0</v>
      </c>
      <c r="U1490" s="79" t="e">
        <f>VLOOKUP($S1490,'Grille de Tarif OQN'!$B$2:$S$3603,U$1,0)</f>
        <v>#N/A</v>
      </c>
      <c r="V1490" s="79" t="e">
        <f>VLOOKUP($S1490,'Grille de Tarif OQN'!$B$2:$S$3603,V$1,0)</f>
        <v>#N/A</v>
      </c>
      <c r="W1490" s="79" t="e">
        <f>VLOOKUP($S1490,'Grille de Tarif OQN'!$B$2:$S$3603,W$1,0)</f>
        <v>#N/A</v>
      </c>
      <c r="X1490" s="79" t="e">
        <f>VLOOKUP($S1490,'Grille de Tarif OQN'!$B$2:$S$3603,X$1,0)</f>
        <v>#N/A</v>
      </c>
      <c r="Y1490" s="79" t="e">
        <f>VLOOKUP($S1490,'Grille de Tarif OQN'!$B$2:$S$3603,Y$1,0)</f>
        <v>#N/A</v>
      </c>
      <c r="Z1490" s="79" t="e">
        <f>VLOOKUP($S1490,'Grille de Tarif OQN'!$B$2:$S$3603,Z$1,0)</f>
        <v>#N/A</v>
      </c>
      <c r="AA1490" s="79" t="e">
        <f>VLOOKUP($S1490,'Grille de Tarif OQN'!$B$2:$S$3603,AA$1,0)</f>
        <v>#N/A</v>
      </c>
      <c r="AB1490" s="79" t="e">
        <f>VLOOKUP($S1490,'Grille de Tarif OQN'!$B$2:$S$3603,AB$1,0)</f>
        <v>#N/A</v>
      </c>
      <c r="AC1490" s="79" t="e">
        <f>VLOOKUP($S1490,'Grille de Tarif OQN'!$B$2:$S$3603,AC$1,0)</f>
        <v>#N/A</v>
      </c>
      <c r="AD1490" s="79" t="e">
        <f>VLOOKUP($S1490,'Grille de Tarif OQN'!$B$2:$S$3603,AD$1,0)</f>
        <v>#N/A</v>
      </c>
      <c r="AE1490" s="79" t="e">
        <f>VLOOKUP($S1490,'Grille de Tarif OQN'!$B$2:$S$3603,AE$1,0)</f>
        <v>#N/A</v>
      </c>
      <c r="AF1490" s="79" t="e">
        <f>VLOOKUP($S1490,'Grille de Tarif OQN'!$B$2:$S$3603,AF$1,0)</f>
        <v>#N/A</v>
      </c>
      <c r="AG1490" s="79" t="e">
        <f>VLOOKUP($S1490,'Grille de Tarif OQN'!$B$2:$S$3603,AG$1,0)</f>
        <v>#N/A</v>
      </c>
      <c r="AH1490" s="79" t="e">
        <f>VLOOKUP($S1490,'Grille de Tarif OQN'!$B$2:$S$3603,AH$1,0)</f>
        <v>#N/A</v>
      </c>
      <c r="AI1490" s="79" t="e">
        <f>VLOOKUP($S1490,'Grille de Tarif OQN'!$B$2:$S$3603,AI$1,0)</f>
        <v>#N/A</v>
      </c>
      <c r="AJ1490" s="79" t="e">
        <f>VLOOKUP($S1490,'Grille de Tarif OQN'!$B$2:$S$3603,AJ$1,0)</f>
        <v>#N/A</v>
      </c>
      <c r="AK1490" s="81"/>
      <c r="AL1490" s="81"/>
      <c r="AM1490" s="81"/>
      <c r="AN1490" s="81"/>
      <c r="AO1490" s="81"/>
      <c r="AP1490" s="81"/>
      <c r="AQ1490" s="81"/>
      <c r="AR1490" s="81"/>
      <c r="AS1490" s="81"/>
      <c r="AT1490" s="81"/>
      <c r="AU1490" s="72"/>
      <c r="AV1490"/>
      <c r="AW1490"/>
      <c r="AX1490"/>
      <c r="AY1490"/>
      <c r="AZ1490" s="96">
        <f t="shared" si="474"/>
        <v>0</v>
      </c>
      <c r="BA1490" s="24" t="e">
        <f t="shared" si="475"/>
        <v>#N/A</v>
      </c>
      <c r="BB1490" s="24" t="e">
        <f t="shared" si="476"/>
        <v>#N/A</v>
      </c>
      <c r="BC1490" s="24" t="e">
        <f t="shared" si="477"/>
        <v>#N/A</v>
      </c>
      <c r="BD1490" s="24" t="e">
        <f t="shared" si="478"/>
        <v>#N/A</v>
      </c>
      <c r="BE1490"/>
      <c r="BF1490" t="e">
        <f t="shared" si="479"/>
        <v>#N/A</v>
      </c>
      <c r="BG1490" t="str">
        <f t="shared" si="480"/>
        <v>HDJ</v>
      </c>
      <c r="BH1490" s="20" t="e">
        <f t="shared" si="481"/>
        <v>#N/A</v>
      </c>
      <c r="BI1490" s="20" t="e">
        <f t="shared" si="482"/>
        <v>#N/A</v>
      </c>
      <c r="BJ1490" s="20" t="e">
        <f t="shared" si="483"/>
        <v>#N/A</v>
      </c>
      <c r="BK1490" s="20" t="e">
        <f t="shared" si="484"/>
        <v>#N/A</v>
      </c>
      <c r="BL1490" s="20" t="e">
        <f t="shared" si="485"/>
        <v>#N/A</v>
      </c>
      <c r="BM1490" s="20" t="e">
        <f t="shared" si="487"/>
        <v>#N/A</v>
      </c>
      <c r="BN1490" s="20" t="e">
        <f t="shared" si="486"/>
        <v>#N/A</v>
      </c>
    </row>
    <row r="1491" spans="1:66">
      <c r="A1491" s="92"/>
      <c r="B1491" s="90"/>
      <c r="C1491" s="90"/>
      <c r="D1491" s="93"/>
      <c r="E1491" s="93"/>
      <c r="F1491" s="93"/>
      <c r="G1491" s="93"/>
      <c r="H1491" s="93"/>
      <c r="I1491" s="93"/>
      <c r="J1491" s="93"/>
      <c r="K1491" s="93"/>
      <c r="L1491" s="92"/>
      <c r="M1491" s="93"/>
      <c r="N1491" s="91">
        <f t="shared" si="468"/>
        <v>0</v>
      </c>
      <c r="O1491" s="91" t="str">
        <f t="shared" si="469"/>
        <v/>
      </c>
      <c r="P1491" s="91" t="str">
        <f t="shared" si="470"/>
        <v/>
      </c>
      <c r="Q1491" s="91" t="str">
        <f t="shared" si="471"/>
        <v>HDJ</v>
      </c>
      <c r="R1491" s="82"/>
      <c r="S1491" s="95">
        <f t="shared" si="472"/>
        <v>0</v>
      </c>
      <c r="T1491" s="95">
        <f t="shared" si="473"/>
        <v>0</v>
      </c>
      <c r="U1491" s="79" t="e">
        <f>VLOOKUP($S1491,'Grille de Tarif OQN'!$B$2:$S$3603,U$1,0)</f>
        <v>#N/A</v>
      </c>
      <c r="V1491" s="79" t="e">
        <f>VLOOKUP($S1491,'Grille de Tarif OQN'!$B$2:$S$3603,V$1,0)</f>
        <v>#N/A</v>
      </c>
      <c r="W1491" s="79" t="e">
        <f>VLOOKUP($S1491,'Grille de Tarif OQN'!$B$2:$S$3603,W$1,0)</f>
        <v>#N/A</v>
      </c>
      <c r="X1491" s="79" t="e">
        <f>VLOOKUP($S1491,'Grille de Tarif OQN'!$B$2:$S$3603,X$1,0)</f>
        <v>#N/A</v>
      </c>
      <c r="Y1491" s="79" t="e">
        <f>VLOOKUP($S1491,'Grille de Tarif OQN'!$B$2:$S$3603,Y$1,0)</f>
        <v>#N/A</v>
      </c>
      <c r="Z1491" s="79" t="e">
        <f>VLOOKUP($S1491,'Grille de Tarif OQN'!$B$2:$S$3603,Z$1,0)</f>
        <v>#N/A</v>
      </c>
      <c r="AA1491" s="79" t="e">
        <f>VLOOKUP($S1491,'Grille de Tarif OQN'!$B$2:$S$3603,AA$1,0)</f>
        <v>#N/A</v>
      </c>
      <c r="AB1491" s="79" t="e">
        <f>VLOOKUP($S1491,'Grille de Tarif OQN'!$B$2:$S$3603,AB$1,0)</f>
        <v>#N/A</v>
      </c>
      <c r="AC1491" s="79" t="e">
        <f>VLOOKUP($S1491,'Grille de Tarif OQN'!$B$2:$S$3603,AC$1,0)</f>
        <v>#N/A</v>
      </c>
      <c r="AD1491" s="79" t="e">
        <f>VLOOKUP($S1491,'Grille de Tarif OQN'!$B$2:$S$3603,AD$1,0)</f>
        <v>#N/A</v>
      </c>
      <c r="AE1491" s="79" t="e">
        <f>VLOOKUP($S1491,'Grille de Tarif OQN'!$B$2:$S$3603,AE$1,0)</f>
        <v>#N/A</v>
      </c>
      <c r="AF1491" s="79" t="e">
        <f>VLOOKUP($S1491,'Grille de Tarif OQN'!$B$2:$S$3603,AF$1,0)</f>
        <v>#N/A</v>
      </c>
      <c r="AG1491" s="79" t="e">
        <f>VLOOKUP($S1491,'Grille de Tarif OQN'!$B$2:$S$3603,AG$1,0)</f>
        <v>#N/A</v>
      </c>
      <c r="AH1491" s="79" t="e">
        <f>VLOOKUP($S1491,'Grille de Tarif OQN'!$B$2:$S$3603,AH$1,0)</f>
        <v>#N/A</v>
      </c>
      <c r="AI1491" s="79" t="e">
        <f>VLOOKUP($S1491,'Grille de Tarif OQN'!$B$2:$S$3603,AI$1,0)</f>
        <v>#N/A</v>
      </c>
      <c r="AJ1491" s="79" t="e">
        <f>VLOOKUP($S1491,'Grille de Tarif OQN'!$B$2:$S$3603,AJ$1,0)</f>
        <v>#N/A</v>
      </c>
      <c r="AK1491" s="81"/>
      <c r="AL1491" s="81"/>
      <c r="AM1491" s="81"/>
      <c r="AN1491" s="81"/>
      <c r="AO1491" s="81"/>
      <c r="AP1491" s="81"/>
      <c r="AQ1491" s="81"/>
      <c r="AR1491" s="81"/>
      <c r="AS1491" s="81"/>
      <c r="AT1491" s="81"/>
      <c r="AU1491" s="72"/>
      <c r="AV1491"/>
      <c r="AW1491"/>
      <c r="AX1491"/>
      <c r="AY1491"/>
      <c r="AZ1491" s="96">
        <f t="shared" si="474"/>
        <v>0</v>
      </c>
      <c r="BA1491" s="24" t="e">
        <f t="shared" si="475"/>
        <v>#N/A</v>
      </c>
      <c r="BB1491" s="24" t="e">
        <f t="shared" si="476"/>
        <v>#N/A</v>
      </c>
      <c r="BC1491" s="24" t="e">
        <f t="shared" si="477"/>
        <v>#N/A</v>
      </c>
      <c r="BD1491" s="24" t="e">
        <f t="shared" si="478"/>
        <v>#N/A</v>
      </c>
      <c r="BE1491"/>
      <c r="BF1491" t="e">
        <f t="shared" si="479"/>
        <v>#N/A</v>
      </c>
      <c r="BG1491" t="str">
        <f t="shared" si="480"/>
        <v>HDJ</v>
      </c>
      <c r="BH1491" s="20" t="e">
        <f t="shared" si="481"/>
        <v>#N/A</v>
      </c>
      <c r="BI1491" s="20" t="e">
        <f t="shared" si="482"/>
        <v>#N/A</v>
      </c>
      <c r="BJ1491" s="20" t="e">
        <f t="shared" si="483"/>
        <v>#N/A</v>
      </c>
      <c r="BK1491" s="20" t="e">
        <f t="shared" si="484"/>
        <v>#N/A</v>
      </c>
      <c r="BL1491" s="20" t="e">
        <f t="shared" si="485"/>
        <v>#N/A</v>
      </c>
      <c r="BM1491" s="20" t="e">
        <f t="shared" si="487"/>
        <v>#N/A</v>
      </c>
      <c r="BN1491" s="20" t="e">
        <f t="shared" si="486"/>
        <v>#N/A</v>
      </c>
    </row>
    <row r="1492" spans="1:66">
      <c r="A1492" s="92"/>
      <c r="B1492" s="90"/>
      <c r="C1492" s="90"/>
      <c r="D1492" s="93"/>
      <c r="E1492" s="93"/>
      <c r="F1492" s="93"/>
      <c r="G1492" s="93"/>
      <c r="H1492" s="93"/>
      <c r="I1492" s="93"/>
      <c r="J1492" s="93"/>
      <c r="K1492" s="93"/>
      <c r="L1492" s="92"/>
      <c r="M1492" s="93"/>
      <c r="N1492" s="91">
        <f t="shared" si="468"/>
        <v>0</v>
      </c>
      <c r="O1492" s="91" t="str">
        <f t="shared" si="469"/>
        <v/>
      </c>
      <c r="P1492" s="91" t="str">
        <f t="shared" si="470"/>
        <v/>
      </c>
      <c r="Q1492" s="91" t="str">
        <f t="shared" si="471"/>
        <v>HDJ</v>
      </c>
      <c r="R1492" s="82"/>
      <c r="S1492" s="95">
        <f t="shared" si="472"/>
        <v>0</v>
      </c>
      <c r="T1492" s="95">
        <f t="shared" si="473"/>
        <v>0</v>
      </c>
      <c r="U1492" s="79" t="e">
        <f>VLOOKUP($S1492,'Grille de Tarif OQN'!$B$2:$S$3603,U$1,0)</f>
        <v>#N/A</v>
      </c>
      <c r="V1492" s="79" t="e">
        <f>VLOOKUP($S1492,'Grille de Tarif OQN'!$B$2:$S$3603,V$1,0)</f>
        <v>#N/A</v>
      </c>
      <c r="W1492" s="79" t="e">
        <f>VLOOKUP($S1492,'Grille de Tarif OQN'!$B$2:$S$3603,W$1,0)</f>
        <v>#N/A</v>
      </c>
      <c r="X1492" s="79" t="e">
        <f>VLOOKUP($S1492,'Grille de Tarif OQN'!$B$2:$S$3603,X$1,0)</f>
        <v>#N/A</v>
      </c>
      <c r="Y1492" s="79" t="e">
        <f>VLOOKUP($S1492,'Grille de Tarif OQN'!$B$2:$S$3603,Y$1,0)</f>
        <v>#N/A</v>
      </c>
      <c r="Z1492" s="79" t="e">
        <f>VLOOKUP($S1492,'Grille de Tarif OQN'!$B$2:$S$3603,Z$1,0)</f>
        <v>#N/A</v>
      </c>
      <c r="AA1492" s="79" t="e">
        <f>VLOOKUP($S1492,'Grille de Tarif OQN'!$B$2:$S$3603,AA$1,0)</f>
        <v>#N/A</v>
      </c>
      <c r="AB1492" s="79" t="e">
        <f>VLOOKUP($S1492,'Grille de Tarif OQN'!$B$2:$S$3603,AB$1,0)</f>
        <v>#N/A</v>
      </c>
      <c r="AC1492" s="79" t="e">
        <f>VLOOKUP($S1492,'Grille de Tarif OQN'!$B$2:$S$3603,AC$1,0)</f>
        <v>#N/A</v>
      </c>
      <c r="AD1492" s="79" t="e">
        <f>VLOOKUP($S1492,'Grille de Tarif OQN'!$B$2:$S$3603,AD$1,0)</f>
        <v>#N/A</v>
      </c>
      <c r="AE1492" s="79" t="e">
        <f>VLOOKUP($S1492,'Grille de Tarif OQN'!$B$2:$S$3603,AE$1,0)</f>
        <v>#N/A</v>
      </c>
      <c r="AF1492" s="79" t="e">
        <f>VLOOKUP($S1492,'Grille de Tarif OQN'!$B$2:$S$3603,AF$1,0)</f>
        <v>#N/A</v>
      </c>
      <c r="AG1492" s="79" t="e">
        <f>VLOOKUP($S1492,'Grille de Tarif OQN'!$B$2:$S$3603,AG$1,0)</f>
        <v>#N/A</v>
      </c>
      <c r="AH1492" s="79" t="e">
        <f>VLOOKUP($S1492,'Grille de Tarif OQN'!$B$2:$S$3603,AH$1,0)</f>
        <v>#N/A</v>
      </c>
      <c r="AI1492" s="79" t="e">
        <f>VLOOKUP($S1492,'Grille de Tarif OQN'!$B$2:$S$3603,AI$1,0)</f>
        <v>#N/A</v>
      </c>
      <c r="AJ1492" s="79" t="e">
        <f>VLOOKUP($S1492,'Grille de Tarif OQN'!$B$2:$S$3603,AJ$1,0)</f>
        <v>#N/A</v>
      </c>
      <c r="AK1492" s="81"/>
      <c r="AL1492" s="81"/>
      <c r="AM1492" s="81"/>
      <c r="AN1492" s="81"/>
      <c r="AO1492" s="81"/>
      <c r="AP1492" s="81"/>
      <c r="AQ1492" s="81"/>
      <c r="AR1492" s="81"/>
      <c r="AS1492" s="81"/>
      <c r="AT1492" s="81"/>
      <c r="AU1492" s="72"/>
      <c r="AV1492"/>
      <c r="AW1492"/>
      <c r="AX1492"/>
      <c r="AY1492"/>
      <c r="AZ1492" s="96">
        <f t="shared" si="474"/>
        <v>0</v>
      </c>
      <c r="BA1492" s="24" t="e">
        <f t="shared" si="475"/>
        <v>#N/A</v>
      </c>
      <c r="BB1492" s="24" t="e">
        <f t="shared" si="476"/>
        <v>#N/A</v>
      </c>
      <c r="BC1492" s="24" t="e">
        <f t="shared" si="477"/>
        <v>#N/A</v>
      </c>
      <c r="BD1492" s="24" t="e">
        <f t="shared" si="478"/>
        <v>#N/A</v>
      </c>
      <c r="BE1492"/>
      <c r="BF1492" t="e">
        <f t="shared" si="479"/>
        <v>#N/A</v>
      </c>
      <c r="BG1492" t="str">
        <f t="shared" si="480"/>
        <v>HDJ</v>
      </c>
      <c r="BH1492" s="20" t="e">
        <f t="shared" si="481"/>
        <v>#N/A</v>
      </c>
      <c r="BI1492" s="20" t="e">
        <f t="shared" si="482"/>
        <v>#N/A</v>
      </c>
      <c r="BJ1492" s="20" t="e">
        <f t="shared" si="483"/>
        <v>#N/A</v>
      </c>
      <c r="BK1492" s="20" t="e">
        <f t="shared" si="484"/>
        <v>#N/A</v>
      </c>
      <c r="BL1492" s="20" t="e">
        <f t="shared" si="485"/>
        <v>#N/A</v>
      </c>
      <c r="BM1492" s="20" t="e">
        <f t="shared" si="487"/>
        <v>#N/A</v>
      </c>
      <c r="BN1492" s="20" t="e">
        <f t="shared" si="486"/>
        <v>#N/A</v>
      </c>
    </row>
    <row r="1493" spans="1:66">
      <c r="A1493" s="92"/>
      <c r="B1493" s="90"/>
      <c r="C1493" s="90"/>
      <c r="D1493" s="93"/>
      <c r="E1493" s="93"/>
      <c r="F1493" s="93"/>
      <c r="G1493" s="93"/>
      <c r="H1493" s="93"/>
      <c r="I1493" s="93"/>
      <c r="J1493" s="93"/>
      <c r="K1493" s="93"/>
      <c r="L1493" s="92"/>
      <c r="M1493" s="93"/>
      <c r="N1493" s="91">
        <f t="shared" si="468"/>
        <v>0</v>
      </c>
      <c r="O1493" s="91" t="str">
        <f t="shared" si="469"/>
        <v/>
      </c>
      <c r="P1493" s="91" t="str">
        <f t="shared" si="470"/>
        <v/>
      </c>
      <c r="Q1493" s="91" t="str">
        <f t="shared" si="471"/>
        <v>HDJ</v>
      </c>
      <c r="R1493" s="82"/>
      <c r="S1493" s="95">
        <f t="shared" si="472"/>
        <v>0</v>
      </c>
      <c r="T1493" s="95">
        <f t="shared" si="473"/>
        <v>0</v>
      </c>
      <c r="U1493" s="79" t="e">
        <f>VLOOKUP($S1493,'Grille de Tarif OQN'!$B$2:$S$3603,U$1,0)</f>
        <v>#N/A</v>
      </c>
      <c r="V1493" s="79" t="e">
        <f>VLOOKUP($S1493,'Grille de Tarif OQN'!$B$2:$S$3603,V$1,0)</f>
        <v>#N/A</v>
      </c>
      <c r="W1493" s="79" t="e">
        <f>VLOOKUP($S1493,'Grille de Tarif OQN'!$B$2:$S$3603,W$1,0)</f>
        <v>#N/A</v>
      </c>
      <c r="X1493" s="79" t="e">
        <f>VLOOKUP($S1493,'Grille de Tarif OQN'!$B$2:$S$3603,X$1,0)</f>
        <v>#N/A</v>
      </c>
      <c r="Y1493" s="79" t="e">
        <f>VLOOKUP($S1493,'Grille de Tarif OQN'!$B$2:$S$3603,Y$1,0)</f>
        <v>#N/A</v>
      </c>
      <c r="Z1493" s="79" t="e">
        <f>VLOOKUP($S1493,'Grille de Tarif OQN'!$B$2:$S$3603,Z$1,0)</f>
        <v>#N/A</v>
      </c>
      <c r="AA1493" s="79" t="e">
        <f>VLOOKUP($S1493,'Grille de Tarif OQN'!$B$2:$S$3603,AA$1,0)</f>
        <v>#N/A</v>
      </c>
      <c r="AB1493" s="79" t="e">
        <f>VLOOKUP($S1493,'Grille de Tarif OQN'!$B$2:$S$3603,AB$1,0)</f>
        <v>#N/A</v>
      </c>
      <c r="AC1493" s="79" t="e">
        <f>VLOOKUP($S1493,'Grille de Tarif OQN'!$B$2:$S$3603,AC$1,0)</f>
        <v>#N/A</v>
      </c>
      <c r="AD1493" s="79" t="e">
        <f>VLOOKUP($S1493,'Grille de Tarif OQN'!$B$2:$S$3603,AD$1,0)</f>
        <v>#N/A</v>
      </c>
      <c r="AE1493" s="79" t="e">
        <f>VLOOKUP($S1493,'Grille de Tarif OQN'!$B$2:$S$3603,AE$1,0)</f>
        <v>#N/A</v>
      </c>
      <c r="AF1493" s="79" t="e">
        <f>VLOOKUP($S1493,'Grille de Tarif OQN'!$B$2:$S$3603,AF$1,0)</f>
        <v>#N/A</v>
      </c>
      <c r="AG1493" s="79" t="e">
        <f>VLOOKUP($S1493,'Grille de Tarif OQN'!$B$2:$S$3603,AG$1,0)</f>
        <v>#N/A</v>
      </c>
      <c r="AH1493" s="79" t="e">
        <f>VLOOKUP($S1493,'Grille de Tarif OQN'!$B$2:$S$3603,AH$1,0)</f>
        <v>#N/A</v>
      </c>
      <c r="AI1493" s="79" t="e">
        <f>VLOOKUP($S1493,'Grille de Tarif OQN'!$B$2:$S$3603,AI$1,0)</f>
        <v>#N/A</v>
      </c>
      <c r="AJ1493" s="79" t="e">
        <f>VLOOKUP($S1493,'Grille de Tarif OQN'!$B$2:$S$3603,AJ$1,0)</f>
        <v>#N/A</v>
      </c>
      <c r="AK1493" s="81"/>
      <c r="AL1493" s="81"/>
      <c r="AM1493" s="81"/>
      <c r="AN1493" s="81"/>
      <c r="AO1493" s="81"/>
      <c r="AP1493" s="81"/>
      <c r="AQ1493" s="81"/>
      <c r="AR1493" s="81"/>
      <c r="AS1493" s="81"/>
      <c r="AT1493" s="81"/>
      <c r="AU1493" s="72"/>
      <c r="AV1493"/>
      <c r="AW1493"/>
      <c r="AX1493"/>
      <c r="AY1493"/>
      <c r="AZ1493" s="96">
        <f t="shared" si="474"/>
        <v>0</v>
      </c>
      <c r="BA1493" s="24" t="e">
        <f t="shared" si="475"/>
        <v>#N/A</v>
      </c>
      <c r="BB1493" s="24" t="e">
        <f t="shared" si="476"/>
        <v>#N/A</v>
      </c>
      <c r="BC1493" s="24" t="e">
        <f t="shared" si="477"/>
        <v>#N/A</v>
      </c>
      <c r="BD1493" s="24" t="e">
        <f t="shared" si="478"/>
        <v>#N/A</v>
      </c>
      <c r="BE1493"/>
      <c r="BF1493" t="e">
        <f t="shared" si="479"/>
        <v>#N/A</v>
      </c>
      <c r="BG1493" t="str">
        <f t="shared" si="480"/>
        <v>HDJ</v>
      </c>
      <c r="BH1493" s="20" t="e">
        <f t="shared" si="481"/>
        <v>#N/A</v>
      </c>
      <c r="BI1493" s="20" t="e">
        <f t="shared" si="482"/>
        <v>#N/A</v>
      </c>
      <c r="BJ1493" s="20" t="e">
        <f t="shared" si="483"/>
        <v>#N/A</v>
      </c>
      <c r="BK1493" s="20" t="e">
        <f t="shared" si="484"/>
        <v>#N/A</v>
      </c>
      <c r="BL1493" s="20" t="e">
        <f t="shared" si="485"/>
        <v>#N/A</v>
      </c>
      <c r="BM1493" s="20" t="e">
        <f t="shared" si="487"/>
        <v>#N/A</v>
      </c>
      <c r="BN1493" s="20" t="e">
        <f t="shared" si="486"/>
        <v>#N/A</v>
      </c>
    </row>
    <row r="1494" spans="1:66">
      <c r="A1494" s="92"/>
      <c r="B1494" s="90"/>
      <c r="C1494" s="90"/>
      <c r="D1494" s="93"/>
      <c r="E1494" s="93"/>
      <c r="F1494" s="93"/>
      <c r="G1494" s="93"/>
      <c r="H1494" s="93"/>
      <c r="I1494" s="93"/>
      <c r="J1494" s="93"/>
      <c r="K1494" s="93"/>
      <c r="L1494" s="92"/>
      <c r="M1494" s="93"/>
      <c r="N1494" s="91">
        <f t="shared" si="468"/>
        <v>0</v>
      </c>
      <c r="O1494" s="91" t="str">
        <f t="shared" si="469"/>
        <v/>
      </c>
      <c r="P1494" s="91" t="str">
        <f t="shared" si="470"/>
        <v/>
      </c>
      <c r="Q1494" s="91" t="str">
        <f t="shared" si="471"/>
        <v>HDJ</v>
      </c>
      <c r="R1494" s="82"/>
      <c r="S1494" s="95">
        <f t="shared" si="472"/>
        <v>0</v>
      </c>
      <c r="T1494" s="95">
        <f t="shared" si="473"/>
        <v>0</v>
      </c>
      <c r="U1494" s="79" t="e">
        <f>VLOOKUP($S1494,'Grille de Tarif OQN'!$B$2:$S$3603,U$1,0)</f>
        <v>#N/A</v>
      </c>
      <c r="V1494" s="79" t="e">
        <f>VLOOKUP($S1494,'Grille de Tarif OQN'!$B$2:$S$3603,V$1,0)</f>
        <v>#N/A</v>
      </c>
      <c r="W1494" s="79" t="e">
        <f>VLOOKUP($S1494,'Grille de Tarif OQN'!$B$2:$S$3603,W$1,0)</f>
        <v>#N/A</v>
      </c>
      <c r="X1494" s="79" t="e">
        <f>VLOOKUP($S1494,'Grille de Tarif OQN'!$B$2:$S$3603,X$1,0)</f>
        <v>#N/A</v>
      </c>
      <c r="Y1494" s="79" t="e">
        <f>VLOOKUP($S1494,'Grille de Tarif OQN'!$B$2:$S$3603,Y$1,0)</f>
        <v>#N/A</v>
      </c>
      <c r="Z1494" s="79" t="e">
        <f>VLOOKUP($S1494,'Grille de Tarif OQN'!$B$2:$S$3603,Z$1,0)</f>
        <v>#N/A</v>
      </c>
      <c r="AA1494" s="79" t="e">
        <f>VLOOKUP($S1494,'Grille de Tarif OQN'!$B$2:$S$3603,AA$1,0)</f>
        <v>#N/A</v>
      </c>
      <c r="AB1494" s="79" t="e">
        <f>VLOOKUP($S1494,'Grille de Tarif OQN'!$B$2:$S$3603,AB$1,0)</f>
        <v>#N/A</v>
      </c>
      <c r="AC1494" s="79" t="e">
        <f>VLOOKUP($S1494,'Grille de Tarif OQN'!$B$2:$S$3603,AC$1,0)</f>
        <v>#N/A</v>
      </c>
      <c r="AD1494" s="79" t="e">
        <f>VLOOKUP($S1494,'Grille de Tarif OQN'!$B$2:$S$3603,AD$1,0)</f>
        <v>#N/A</v>
      </c>
      <c r="AE1494" s="79" t="e">
        <f>VLOOKUP($S1494,'Grille de Tarif OQN'!$B$2:$S$3603,AE$1,0)</f>
        <v>#N/A</v>
      </c>
      <c r="AF1494" s="79" t="e">
        <f>VLOOKUP($S1494,'Grille de Tarif OQN'!$B$2:$S$3603,AF$1,0)</f>
        <v>#N/A</v>
      </c>
      <c r="AG1494" s="79" t="e">
        <f>VLOOKUP($S1494,'Grille de Tarif OQN'!$B$2:$S$3603,AG$1,0)</f>
        <v>#N/A</v>
      </c>
      <c r="AH1494" s="79" t="e">
        <f>VLOOKUP($S1494,'Grille de Tarif OQN'!$B$2:$S$3603,AH$1,0)</f>
        <v>#N/A</v>
      </c>
      <c r="AI1494" s="79" t="e">
        <f>VLOOKUP($S1494,'Grille de Tarif OQN'!$B$2:$S$3603,AI$1,0)</f>
        <v>#N/A</v>
      </c>
      <c r="AJ1494" s="79" t="e">
        <f>VLOOKUP($S1494,'Grille de Tarif OQN'!$B$2:$S$3603,AJ$1,0)</f>
        <v>#N/A</v>
      </c>
      <c r="AK1494" s="81"/>
      <c r="AL1494" s="81"/>
      <c r="AM1494" s="81"/>
      <c r="AN1494" s="81"/>
      <c r="AO1494" s="81"/>
      <c r="AP1494" s="81"/>
      <c r="AQ1494" s="81"/>
      <c r="AR1494" s="81"/>
      <c r="AS1494" s="81"/>
      <c r="AT1494" s="81"/>
      <c r="AU1494" s="72"/>
      <c r="AV1494"/>
      <c r="AW1494"/>
      <c r="AX1494"/>
      <c r="AY1494"/>
      <c r="AZ1494" s="96">
        <f t="shared" si="474"/>
        <v>0</v>
      </c>
      <c r="BA1494" s="24" t="e">
        <f t="shared" si="475"/>
        <v>#N/A</v>
      </c>
      <c r="BB1494" s="24" t="e">
        <f t="shared" si="476"/>
        <v>#N/A</v>
      </c>
      <c r="BC1494" s="24" t="e">
        <f t="shared" si="477"/>
        <v>#N/A</v>
      </c>
      <c r="BD1494" s="24" t="e">
        <f t="shared" si="478"/>
        <v>#N/A</v>
      </c>
      <c r="BE1494"/>
      <c r="BF1494" t="e">
        <f t="shared" si="479"/>
        <v>#N/A</v>
      </c>
      <c r="BG1494" t="str">
        <f t="shared" si="480"/>
        <v>HDJ</v>
      </c>
      <c r="BH1494" s="20" t="e">
        <f t="shared" si="481"/>
        <v>#N/A</v>
      </c>
      <c r="BI1494" s="20" t="e">
        <f t="shared" si="482"/>
        <v>#N/A</v>
      </c>
      <c r="BJ1494" s="20" t="e">
        <f t="shared" si="483"/>
        <v>#N/A</v>
      </c>
      <c r="BK1494" s="20" t="e">
        <f t="shared" si="484"/>
        <v>#N/A</v>
      </c>
      <c r="BL1494" s="20" t="e">
        <f t="shared" si="485"/>
        <v>#N/A</v>
      </c>
      <c r="BM1494" s="20" t="e">
        <f t="shared" si="487"/>
        <v>#N/A</v>
      </c>
      <c r="BN1494" s="20" t="e">
        <f t="shared" si="486"/>
        <v>#N/A</v>
      </c>
    </row>
    <row r="1495" spans="1:66">
      <c r="A1495" s="92"/>
      <c r="B1495" s="90"/>
      <c r="C1495" s="90"/>
      <c r="D1495" s="93"/>
      <c r="E1495" s="93"/>
      <c r="F1495" s="93"/>
      <c r="G1495" s="93"/>
      <c r="H1495" s="93"/>
      <c r="I1495" s="93"/>
      <c r="J1495" s="93"/>
      <c r="K1495" s="93"/>
      <c r="L1495" s="92"/>
      <c r="M1495" s="93"/>
      <c r="N1495" s="91">
        <f t="shared" si="468"/>
        <v>0</v>
      </c>
      <c r="O1495" s="91" t="str">
        <f t="shared" si="469"/>
        <v/>
      </c>
      <c r="P1495" s="91" t="str">
        <f t="shared" si="470"/>
        <v/>
      </c>
      <c r="Q1495" s="91" t="str">
        <f t="shared" si="471"/>
        <v>HDJ</v>
      </c>
      <c r="R1495" s="82"/>
      <c r="S1495" s="95">
        <f t="shared" si="472"/>
        <v>0</v>
      </c>
      <c r="T1495" s="95">
        <f t="shared" si="473"/>
        <v>0</v>
      </c>
      <c r="U1495" s="79" t="e">
        <f>VLOOKUP($S1495,'Grille de Tarif OQN'!$B$2:$S$3603,U$1,0)</f>
        <v>#N/A</v>
      </c>
      <c r="V1495" s="79" t="e">
        <f>VLOOKUP($S1495,'Grille de Tarif OQN'!$B$2:$S$3603,V$1,0)</f>
        <v>#N/A</v>
      </c>
      <c r="W1495" s="79" t="e">
        <f>VLOOKUP($S1495,'Grille de Tarif OQN'!$B$2:$S$3603,W$1,0)</f>
        <v>#N/A</v>
      </c>
      <c r="X1495" s="79" t="e">
        <f>VLOOKUP($S1495,'Grille de Tarif OQN'!$B$2:$S$3603,X$1,0)</f>
        <v>#N/A</v>
      </c>
      <c r="Y1495" s="79" t="e">
        <f>VLOOKUP($S1495,'Grille de Tarif OQN'!$B$2:$S$3603,Y$1,0)</f>
        <v>#N/A</v>
      </c>
      <c r="Z1495" s="79" t="e">
        <f>VLOOKUP($S1495,'Grille de Tarif OQN'!$B$2:$S$3603,Z$1,0)</f>
        <v>#N/A</v>
      </c>
      <c r="AA1495" s="79" t="e">
        <f>VLOOKUP($S1495,'Grille de Tarif OQN'!$B$2:$S$3603,AA$1,0)</f>
        <v>#N/A</v>
      </c>
      <c r="AB1495" s="79" t="e">
        <f>VLOOKUP($S1495,'Grille de Tarif OQN'!$B$2:$S$3603,AB$1,0)</f>
        <v>#N/A</v>
      </c>
      <c r="AC1495" s="79" t="e">
        <f>VLOOKUP($S1495,'Grille de Tarif OQN'!$B$2:$S$3603,AC$1,0)</f>
        <v>#N/A</v>
      </c>
      <c r="AD1495" s="79" t="e">
        <f>VLOOKUP($S1495,'Grille de Tarif OQN'!$B$2:$S$3603,AD$1,0)</f>
        <v>#N/A</v>
      </c>
      <c r="AE1495" s="79" t="e">
        <f>VLOOKUP($S1495,'Grille de Tarif OQN'!$B$2:$S$3603,AE$1,0)</f>
        <v>#N/A</v>
      </c>
      <c r="AF1495" s="79" t="e">
        <f>VLOOKUP($S1495,'Grille de Tarif OQN'!$B$2:$S$3603,AF$1,0)</f>
        <v>#N/A</v>
      </c>
      <c r="AG1495" s="79" t="e">
        <f>VLOOKUP($S1495,'Grille de Tarif OQN'!$B$2:$S$3603,AG$1,0)</f>
        <v>#N/A</v>
      </c>
      <c r="AH1495" s="79" t="e">
        <f>VLOOKUP($S1495,'Grille de Tarif OQN'!$B$2:$S$3603,AH$1,0)</f>
        <v>#N/A</v>
      </c>
      <c r="AI1495" s="79" t="e">
        <f>VLOOKUP($S1495,'Grille de Tarif OQN'!$B$2:$S$3603,AI$1,0)</f>
        <v>#N/A</v>
      </c>
      <c r="AJ1495" s="79" t="e">
        <f>VLOOKUP($S1495,'Grille de Tarif OQN'!$B$2:$S$3603,AJ$1,0)</f>
        <v>#N/A</v>
      </c>
      <c r="AK1495" s="81"/>
      <c r="AL1495" s="81"/>
      <c r="AM1495" s="81"/>
      <c r="AN1495" s="81"/>
      <c r="AO1495" s="81"/>
      <c r="AP1495" s="81"/>
      <c r="AQ1495" s="81"/>
      <c r="AR1495" s="81"/>
      <c r="AS1495" s="81"/>
      <c r="AT1495" s="81"/>
      <c r="AU1495" s="72"/>
      <c r="AV1495"/>
      <c r="AW1495"/>
      <c r="AX1495"/>
      <c r="AY1495"/>
      <c r="AZ1495" s="96">
        <f t="shared" si="474"/>
        <v>0</v>
      </c>
      <c r="BA1495" s="24" t="e">
        <f t="shared" si="475"/>
        <v>#N/A</v>
      </c>
      <c r="BB1495" s="24" t="e">
        <f t="shared" si="476"/>
        <v>#N/A</v>
      </c>
      <c r="BC1495" s="24" t="e">
        <f t="shared" si="477"/>
        <v>#N/A</v>
      </c>
      <c r="BD1495" s="24" t="e">
        <f t="shared" si="478"/>
        <v>#N/A</v>
      </c>
      <c r="BE1495"/>
      <c r="BF1495" t="e">
        <f t="shared" si="479"/>
        <v>#N/A</v>
      </c>
      <c r="BG1495" t="str">
        <f t="shared" si="480"/>
        <v>HDJ</v>
      </c>
      <c r="BH1495" s="20" t="e">
        <f t="shared" si="481"/>
        <v>#N/A</v>
      </c>
      <c r="BI1495" s="20" t="e">
        <f t="shared" si="482"/>
        <v>#N/A</v>
      </c>
      <c r="BJ1495" s="20" t="e">
        <f t="shared" si="483"/>
        <v>#N/A</v>
      </c>
      <c r="BK1495" s="20" t="e">
        <f t="shared" si="484"/>
        <v>#N/A</v>
      </c>
      <c r="BL1495" s="20" t="e">
        <f t="shared" si="485"/>
        <v>#N/A</v>
      </c>
      <c r="BM1495" s="20" t="e">
        <f t="shared" si="487"/>
        <v>#N/A</v>
      </c>
      <c r="BN1495" s="20" t="e">
        <f t="shared" si="486"/>
        <v>#N/A</v>
      </c>
    </row>
    <row r="1496" spans="1:66">
      <c r="A1496" s="92"/>
      <c r="B1496" s="90"/>
      <c r="C1496" s="90"/>
      <c r="D1496" s="93"/>
      <c r="E1496" s="93"/>
      <c r="F1496" s="93"/>
      <c r="G1496" s="93"/>
      <c r="H1496" s="93"/>
      <c r="I1496" s="93"/>
      <c r="J1496" s="93"/>
      <c r="K1496" s="93"/>
      <c r="L1496" s="92"/>
      <c r="M1496" s="93"/>
      <c r="N1496" s="91">
        <f t="shared" si="468"/>
        <v>0</v>
      </c>
      <c r="O1496" s="91" t="str">
        <f t="shared" si="469"/>
        <v/>
      </c>
      <c r="P1496" s="91" t="str">
        <f t="shared" si="470"/>
        <v/>
      </c>
      <c r="Q1496" s="91" t="str">
        <f t="shared" si="471"/>
        <v>HDJ</v>
      </c>
      <c r="R1496" s="82"/>
      <c r="S1496" s="95">
        <f t="shared" si="472"/>
        <v>0</v>
      </c>
      <c r="T1496" s="95">
        <f t="shared" si="473"/>
        <v>0</v>
      </c>
      <c r="U1496" s="79" t="e">
        <f>VLOOKUP($S1496,'Grille de Tarif OQN'!$B$2:$S$3603,U$1,0)</f>
        <v>#N/A</v>
      </c>
      <c r="V1496" s="79" t="e">
        <f>VLOOKUP($S1496,'Grille de Tarif OQN'!$B$2:$S$3603,V$1,0)</f>
        <v>#N/A</v>
      </c>
      <c r="W1496" s="79" t="e">
        <f>VLOOKUP($S1496,'Grille de Tarif OQN'!$B$2:$S$3603,W$1,0)</f>
        <v>#N/A</v>
      </c>
      <c r="X1496" s="79" t="e">
        <f>VLOOKUP($S1496,'Grille de Tarif OQN'!$B$2:$S$3603,X$1,0)</f>
        <v>#N/A</v>
      </c>
      <c r="Y1496" s="79" t="e">
        <f>VLOOKUP($S1496,'Grille de Tarif OQN'!$B$2:$S$3603,Y$1,0)</f>
        <v>#N/A</v>
      </c>
      <c r="Z1496" s="79" t="e">
        <f>VLOOKUP($S1496,'Grille de Tarif OQN'!$B$2:$S$3603,Z$1,0)</f>
        <v>#N/A</v>
      </c>
      <c r="AA1496" s="79" t="e">
        <f>VLOOKUP($S1496,'Grille de Tarif OQN'!$B$2:$S$3603,AA$1,0)</f>
        <v>#N/A</v>
      </c>
      <c r="AB1496" s="79" t="e">
        <f>VLOOKUP($S1496,'Grille de Tarif OQN'!$B$2:$S$3603,AB$1,0)</f>
        <v>#N/A</v>
      </c>
      <c r="AC1496" s="79" t="e">
        <f>VLOOKUP($S1496,'Grille de Tarif OQN'!$B$2:$S$3603,AC$1,0)</f>
        <v>#N/A</v>
      </c>
      <c r="AD1496" s="79" t="e">
        <f>VLOOKUP($S1496,'Grille de Tarif OQN'!$B$2:$S$3603,AD$1,0)</f>
        <v>#N/A</v>
      </c>
      <c r="AE1496" s="79" t="e">
        <f>VLOOKUP($S1496,'Grille de Tarif OQN'!$B$2:$S$3603,AE$1,0)</f>
        <v>#N/A</v>
      </c>
      <c r="AF1496" s="79" t="e">
        <f>VLOOKUP($S1496,'Grille de Tarif OQN'!$B$2:$S$3603,AF$1,0)</f>
        <v>#N/A</v>
      </c>
      <c r="AG1496" s="79" t="e">
        <f>VLOOKUP($S1496,'Grille de Tarif OQN'!$B$2:$S$3603,AG$1,0)</f>
        <v>#N/A</v>
      </c>
      <c r="AH1496" s="79" t="e">
        <f>VLOOKUP($S1496,'Grille de Tarif OQN'!$B$2:$S$3603,AH$1,0)</f>
        <v>#N/A</v>
      </c>
      <c r="AI1496" s="79" t="e">
        <f>VLOOKUP($S1496,'Grille de Tarif OQN'!$B$2:$S$3603,AI$1,0)</f>
        <v>#N/A</v>
      </c>
      <c r="AJ1496" s="79" t="e">
        <f>VLOOKUP($S1496,'Grille de Tarif OQN'!$B$2:$S$3603,AJ$1,0)</f>
        <v>#N/A</v>
      </c>
      <c r="AK1496" s="81"/>
      <c r="AL1496" s="81"/>
      <c r="AM1496" s="81"/>
      <c r="AN1496" s="81"/>
      <c r="AO1496" s="81"/>
      <c r="AP1496" s="81"/>
      <c r="AQ1496" s="81"/>
      <c r="AR1496" s="81"/>
      <c r="AS1496" s="81"/>
      <c r="AT1496" s="81"/>
      <c r="AU1496" s="72"/>
      <c r="AV1496"/>
      <c r="AW1496"/>
      <c r="AX1496"/>
      <c r="AY1496"/>
      <c r="AZ1496" s="96">
        <f t="shared" si="474"/>
        <v>0</v>
      </c>
      <c r="BA1496" s="24" t="e">
        <f t="shared" si="475"/>
        <v>#N/A</v>
      </c>
      <c r="BB1496" s="24" t="e">
        <f t="shared" si="476"/>
        <v>#N/A</v>
      </c>
      <c r="BC1496" s="24" t="e">
        <f t="shared" si="477"/>
        <v>#N/A</v>
      </c>
      <c r="BD1496" s="24" t="e">
        <f t="shared" si="478"/>
        <v>#N/A</v>
      </c>
      <c r="BE1496"/>
      <c r="BF1496" t="e">
        <f t="shared" si="479"/>
        <v>#N/A</v>
      </c>
      <c r="BG1496" t="str">
        <f t="shared" si="480"/>
        <v>HDJ</v>
      </c>
      <c r="BH1496" s="20" t="e">
        <f t="shared" si="481"/>
        <v>#N/A</v>
      </c>
      <c r="BI1496" s="20" t="e">
        <f t="shared" si="482"/>
        <v>#N/A</v>
      </c>
      <c r="BJ1496" s="20" t="e">
        <f t="shared" si="483"/>
        <v>#N/A</v>
      </c>
      <c r="BK1496" s="20" t="e">
        <f t="shared" si="484"/>
        <v>#N/A</v>
      </c>
      <c r="BL1496" s="20" t="e">
        <f t="shared" si="485"/>
        <v>#N/A</v>
      </c>
      <c r="BM1496" s="20" t="e">
        <f t="shared" si="487"/>
        <v>#N/A</v>
      </c>
      <c r="BN1496" s="20" t="e">
        <f t="shared" si="486"/>
        <v>#N/A</v>
      </c>
    </row>
    <row r="1497" spans="1:66">
      <c r="A1497" s="92"/>
      <c r="B1497" s="90"/>
      <c r="C1497" s="90"/>
      <c r="D1497" s="93"/>
      <c r="E1497" s="93"/>
      <c r="F1497" s="93"/>
      <c r="G1497" s="93"/>
      <c r="H1497" s="93"/>
      <c r="I1497" s="93"/>
      <c r="J1497" s="93"/>
      <c r="K1497" s="93"/>
      <c r="L1497" s="92"/>
      <c r="M1497" s="93"/>
      <c r="N1497" s="91">
        <f t="shared" si="468"/>
        <v>0</v>
      </c>
      <c r="O1497" s="91" t="str">
        <f t="shared" si="469"/>
        <v/>
      </c>
      <c r="P1497" s="91" t="str">
        <f t="shared" si="470"/>
        <v/>
      </c>
      <c r="Q1497" s="91" t="str">
        <f t="shared" si="471"/>
        <v>HDJ</v>
      </c>
      <c r="R1497" s="82"/>
      <c r="S1497" s="95">
        <f t="shared" si="472"/>
        <v>0</v>
      </c>
      <c r="T1497" s="95">
        <f t="shared" si="473"/>
        <v>0</v>
      </c>
      <c r="U1497" s="79" t="e">
        <f>VLOOKUP($S1497,'Grille de Tarif OQN'!$B$2:$S$3603,U$1,0)</f>
        <v>#N/A</v>
      </c>
      <c r="V1497" s="79" t="e">
        <f>VLOOKUP($S1497,'Grille de Tarif OQN'!$B$2:$S$3603,V$1,0)</f>
        <v>#N/A</v>
      </c>
      <c r="W1497" s="79" t="e">
        <f>VLOOKUP($S1497,'Grille de Tarif OQN'!$B$2:$S$3603,W$1,0)</f>
        <v>#N/A</v>
      </c>
      <c r="X1497" s="79" t="e">
        <f>VLOOKUP($S1497,'Grille de Tarif OQN'!$B$2:$S$3603,X$1,0)</f>
        <v>#N/A</v>
      </c>
      <c r="Y1497" s="79" t="e">
        <f>VLOOKUP($S1497,'Grille de Tarif OQN'!$B$2:$S$3603,Y$1,0)</f>
        <v>#N/A</v>
      </c>
      <c r="Z1497" s="79" t="e">
        <f>VLOOKUP($S1497,'Grille de Tarif OQN'!$B$2:$S$3603,Z$1,0)</f>
        <v>#N/A</v>
      </c>
      <c r="AA1497" s="79" t="e">
        <f>VLOOKUP($S1497,'Grille de Tarif OQN'!$B$2:$S$3603,AA$1,0)</f>
        <v>#N/A</v>
      </c>
      <c r="AB1497" s="79" t="e">
        <f>VLOOKUP($S1497,'Grille de Tarif OQN'!$B$2:$S$3603,AB$1,0)</f>
        <v>#N/A</v>
      </c>
      <c r="AC1497" s="79" t="e">
        <f>VLOOKUP($S1497,'Grille de Tarif OQN'!$B$2:$S$3603,AC$1,0)</f>
        <v>#N/A</v>
      </c>
      <c r="AD1497" s="79" t="e">
        <f>VLOOKUP($S1497,'Grille de Tarif OQN'!$B$2:$S$3603,AD$1,0)</f>
        <v>#N/A</v>
      </c>
      <c r="AE1497" s="79" t="e">
        <f>VLOOKUP($S1497,'Grille de Tarif OQN'!$B$2:$S$3603,AE$1,0)</f>
        <v>#N/A</v>
      </c>
      <c r="AF1497" s="79" t="e">
        <f>VLOOKUP($S1497,'Grille de Tarif OQN'!$B$2:$S$3603,AF$1,0)</f>
        <v>#N/A</v>
      </c>
      <c r="AG1497" s="79" t="e">
        <f>VLOOKUP($S1497,'Grille de Tarif OQN'!$B$2:$S$3603,AG$1,0)</f>
        <v>#N/A</v>
      </c>
      <c r="AH1497" s="79" t="e">
        <f>VLOOKUP($S1497,'Grille de Tarif OQN'!$B$2:$S$3603,AH$1,0)</f>
        <v>#N/A</v>
      </c>
      <c r="AI1497" s="79" t="e">
        <f>VLOOKUP($S1497,'Grille de Tarif OQN'!$B$2:$S$3603,AI$1,0)</f>
        <v>#N/A</v>
      </c>
      <c r="AJ1497" s="79" t="e">
        <f>VLOOKUP($S1497,'Grille de Tarif OQN'!$B$2:$S$3603,AJ$1,0)</f>
        <v>#N/A</v>
      </c>
      <c r="AK1497" s="81"/>
      <c r="AL1497" s="81"/>
      <c r="AM1497" s="81"/>
      <c r="AN1497" s="81"/>
      <c r="AO1497" s="81"/>
      <c r="AP1497" s="81"/>
      <c r="AQ1497" s="81"/>
      <c r="AR1497" s="81"/>
      <c r="AS1497" s="81"/>
      <c r="AT1497" s="81"/>
      <c r="AU1497" s="72"/>
      <c r="AV1497"/>
      <c r="AW1497"/>
      <c r="AX1497"/>
      <c r="AY1497"/>
      <c r="AZ1497" s="96">
        <f t="shared" si="474"/>
        <v>0</v>
      </c>
      <c r="BA1497" s="24" t="e">
        <f t="shared" si="475"/>
        <v>#N/A</v>
      </c>
      <c r="BB1497" s="24" t="e">
        <f t="shared" si="476"/>
        <v>#N/A</v>
      </c>
      <c r="BC1497" s="24" t="e">
        <f t="shared" si="477"/>
        <v>#N/A</v>
      </c>
      <c r="BD1497" s="24" t="e">
        <f t="shared" si="478"/>
        <v>#N/A</v>
      </c>
      <c r="BE1497"/>
      <c r="BF1497" t="e">
        <f t="shared" si="479"/>
        <v>#N/A</v>
      </c>
      <c r="BG1497" t="str">
        <f t="shared" si="480"/>
        <v>HDJ</v>
      </c>
      <c r="BH1497" s="20" t="e">
        <f t="shared" si="481"/>
        <v>#N/A</v>
      </c>
      <c r="BI1497" s="20" t="e">
        <f t="shared" si="482"/>
        <v>#N/A</v>
      </c>
      <c r="BJ1497" s="20" t="e">
        <f t="shared" si="483"/>
        <v>#N/A</v>
      </c>
      <c r="BK1497" s="20" t="e">
        <f t="shared" si="484"/>
        <v>#N/A</v>
      </c>
      <c r="BL1497" s="20" t="e">
        <f t="shared" si="485"/>
        <v>#N/A</v>
      </c>
      <c r="BM1497" s="20" t="e">
        <f t="shared" si="487"/>
        <v>#N/A</v>
      </c>
      <c r="BN1497" s="20" t="e">
        <f t="shared" si="486"/>
        <v>#N/A</v>
      </c>
    </row>
    <row r="1498" spans="1:66">
      <c r="A1498" s="92"/>
      <c r="B1498" s="90"/>
      <c r="C1498" s="90"/>
      <c r="D1498" s="93"/>
      <c r="E1498" s="93"/>
      <c r="F1498" s="93"/>
      <c r="G1498" s="93"/>
      <c r="H1498" s="93"/>
      <c r="I1498" s="93"/>
      <c r="J1498" s="93"/>
      <c r="K1498" s="93"/>
      <c r="L1498" s="92"/>
      <c r="M1498" s="93"/>
      <c r="N1498" s="91">
        <f t="shared" si="468"/>
        <v>0</v>
      </c>
      <c r="O1498" s="91" t="str">
        <f t="shared" si="469"/>
        <v/>
      </c>
      <c r="P1498" s="91" t="str">
        <f t="shared" si="470"/>
        <v/>
      </c>
      <c r="Q1498" s="91" t="str">
        <f t="shared" si="471"/>
        <v>HDJ</v>
      </c>
      <c r="R1498" s="82"/>
      <c r="S1498" s="95">
        <f t="shared" si="472"/>
        <v>0</v>
      </c>
      <c r="T1498" s="95">
        <f t="shared" si="473"/>
        <v>0</v>
      </c>
      <c r="U1498" s="79" t="e">
        <f>VLOOKUP($S1498,'Grille de Tarif OQN'!$B$2:$S$3603,U$1,0)</f>
        <v>#N/A</v>
      </c>
      <c r="V1498" s="79" t="e">
        <f>VLOOKUP($S1498,'Grille de Tarif OQN'!$B$2:$S$3603,V$1,0)</f>
        <v>#N/A</v>
      </c>
      <c r="W1498" s="79" t="e">
        <f>VLOOKUP($S1498,'Grille de Tarif OQN'!$B$2:$S$3603,W$1,0)</f>
        <v>#N/A</v>
      </c>
      <c r="X1498" s="79" t="e">
        <f>VLOOKUP($S1498,'Grille de Tarif OQN'!$B$2:$S$3603,X$1,0)</f>
        <v>#N/A</v>
      </c>
      <c r="Y1498" s="79" t="e">
        <f>VLOOKUP($S1498,'Grille de Tarif OQN'!$B$2:$S$3603,Y$1,0)</f>
        <v>#N/A</v>
      </c>
      <c r="Z1498" s="79" t="e">
        <f>VLOOKUP($S1498,'Grille de Tarif OQN'!$B$2:$S$3603,Z$1,0)</f>
        <v>#N/A</v>
      </c>
      <c r="AA1498" s="79" t="e">
        <f>VLOOKUP($S1498,'Grille de Tarif OQN'!$B$2:$S$3603,AA$1,0)</f>
        <v>#N/A</v>
      </c>
      <c r="AB1498" s="79" t="e">
        <f>VLOOKUP($S1498,'Grille de Tarif OQN'!$B$2:$S$3603,AB$1,0)</f>
        <v>#N/A</v>
      </c>
      <c r="AC1498" s="79" t="e">
        <f>VLOOKUP($S1498,'Grille de Tarif OQN'!$B$2:$S$3603,AC$1,0)</f>
        <v>#N/A</v>
      </c>
      <c r="AD1498" s="79" t="e">
        <f>VLOOKUP($S1498,'Grille de Tarif OQN'!$B$2:$S$3603,AD$1,0)</f>
        <v>#N/A</v>
      </c>
      <c r="AE1498" s="79" t="e">
        <f>VLOOKUP($S1498,'Grille de Tarif OQN'!$B$2:$S$3603,AE$1,0)</f>
        <v>#N/A</v>
      </c>
      <c r="AF1498" s="79" t="e">
        <f>VLOOKUP($S1498,'Grille de Tarif OQN'!$B$2:$S$3603,AF$1,0)</f>
        <v>#N/A</v>
      </c>
      <c r="AG1498" s="79" t="e">
        <f>VLOOKUP($S1498,'Grille de Tarif OQN'!$B$2:$S$3603,AG$1,0)</f>
        <v>#N/A</v>
      </c>
      <c r="AH1498" s="79" t="e">
        <f>VLOOKUP($S1498,'Grille de Tarif OQN'!$B$2:$S$3603,AH$1,0)</f>
        <v>#N/A</v>
      </c>
      <c r="AI1498" s="79" t="e">
        <f>VLOOKUP($S1498,'Grille de Tarif OQN'!$B$2:$S$3603,AI$1,0)</f>
        <v>#N/A</v>
      </c>
      <c r="AJ1498" s="79" t="e">
        <f>VLOOKUP($S1498,'Grille de Tarif OQN'!$B$2:$S$3603,AJ$1,0)</f>
        <v>#N/A</v>
      </c>
      <c r="AK1498" s="81"/>
      <c r="AL1498" s="81"/>
      <c r="AM1498" s="81"/>
      <c r="AN1498" s="81"/>
      <c r="AO1498" s="81"/>
      <c r="AP1498" s="81"/>
      <c r="AQ1498" s="81"/>
      <c r="AR1498" s="81"/>
      <c r="AS1498" s="81"/>
      <c r="AT1498" s="81"/>
      <c r="AU1498" s="72"/>
      <c r="AV1498"/>
      <c r="AW1498"/>
      <c r="AX1498"/>
      <c r="AY1498"/>
      <c r="AZ1498" s="96">
        <f t="shared" si="474"/>
        <v>0</v>
      </c>
      <c r="BA1498" s="24" t="e">
        <f t="shared" si="475"/>
        <v>#N/A</v>
      </c>
      <c r="BB1498" s="24" t="e">
        <f t="shared" si="476"/>
        <v>#N/A</v>
      </c>
      <c r="BC1498" s="24" t="e">
        <f t="shared" si="477"/>
        <v>#N/A</v>
      </c>
      <c r="BD1498" s="24" t="e">
        <f t="shared" si="478"/>
        <v>#N/A</v>
      </c>
      <c r="BE1498"/>
      <c r="BF1498" t="e">
        <f t="shared" si="479"/>
        <v>#N/A</v>
      </c>
      <c r="BG1498" t="str">
        <f t="shared" si="480"/>
        <v>HDJ</v>
      </c>
      <c r="BH1498" s="20" t="e">
        <f t="shared" si="481"/>
        <v>#N/A</v>
      </c>
      <c r="BI1498" s="20" t="e">
        <f t="shared" si="482"/>
        <v>#N/A</v>
      </c>
      <c r="BJ1498" s="20" t="e">
        <f t="shared" si="483"/>
        <v>#N/A</v>
      </c>
      <c r="BK1498" s="20" t="e">
        <f t="shared" si="484"/>
        <v>#N/A</v>
      </c>
      <c r="BL1498" s="20" t="e">
        <f t="shared" si="485"/>
        <v>#N/A</v>
      </c>
      <c r="BM1498" s="20" t="e">
        <f t="shared" si="487"/>
        <v>#N/A</v>
      </c>
      <c r="BN1498" s="20" t="e">
        <f t="shared" si="486"/>
        <v>#N/A</v>
      </c>
    </row>
    <row r="1499" spans="1:66">
      <c r="A1499" s="92"/>
      <c r="B1499" s="90"/>
      <c r="C1499" s="90"/>
      <c r="D1499" s="93"/>
      <c r="E1499" s="93"/>
      <c r="F1499" s="93"/>
      <c r="G1499" s="93"/>
      <c r="H1499" s="93"/>
      <c r="I1499" s="93"/>
      <c r="J1499" s="93"/>
      <c r="K1499" s="93"/>
      <c r="L1499" s="92"/>
      <c r="M1499" s="93"/>
      <c r="N1499" s="91">
        <f t="shared" si="468"/>
        <v>0</v>
      </c>
      <c r="O1499" s="91" t="str">
        <f t="shared" si="469"/>
        <v/>
      </c>
      <c r="P1499" s="91" t="str">
        <f t="shared" si="470"/>
        <v/>
      </c>
      <c r="Q1499" s="91" t="str">
        <f t="shared" si="471"/>
        <v>HDJ</v>
      </c>
      <c r="R1499" s="82"/>
      <c r="S1499" s="95">
        <f t="shared" si="472"/>
        <v>0</v>
      </c>
      <c r="T1499" s="95">
        <f t="shared" si="473"/>
        <v>0</v>
      </c>
      <c r="U1499" s="79" t="e">
        <f>VLOOKUP($S1499,'Grille de Tarif OQN'!$B$2:$S$3603,U$1,0)</f>
        <v>#N/A</v>
      </c>
      <c r="V1499" s="79" t="e">
        <f>VLOOKUP($S1499,'Grille de Tarif OQN'!$B$2:$S$3603,V$1,0)</f>
        <v>#N/A</v>
      </c>
      <c r="W1499" s="79" t="e">
        <f>VLOOKUP($S1499,'Grille de Tarif OQN'!$B$2:$S$3603,W$1,0)</f>
        <v>#N/A</v>
      </c>
      <c r="X1499" s="79" t="e">
        <f>VLOOKUP($S1499,'Grille de Tarif OQN'!$B$2:$S$3603,X$1,0)</f>
        <v>#N/A</v>
      </c>
      <c r="Y1499" s="79" t="e">
        <f>VLOOKUP($S1499,'Grille de Tarif OQN'!$B$2:$S$3603,Y$1,0)</f>
        <v>#N/A</v>
      </c>
      <c r="Z1499" s="79" t="e">
        <f>VLOOKUP($S1499,'Grille de Tarif OQN'!$B$2:$S$3603,Z$1,0)</f>
        <v>#N/A</v>
      </c>
      <c r="AA1499" s="79" t="e">
        <f>VLOOKUP($S1499,'Grille de Tarif OQN'!$B$2:$S$3603,AA$1,0)</f>
        <v>#N/A</v>
      </c>
      <c r="AB1499" s="79" t="e">
        <f>VLOOKUP($S1499,'Grille de Tarif OQN'!$B$2:$S$3603,AB$1,0)</f>
        <v>#N/A</v>
      </c>
      <c r="AC1499" s="79" t="e">
        <f>VLOOKUP($S1499,'Grille de Tarif OQN'!$B$2:$S$3603,AC$1,0)</f>
        <v>#N/A</v>
      </c>
      <c r="AD1499" s="79" t="e">
        <f>VLOOKUP($S1499,'Grille de Tarif OQN'!$B$2:$S$3603,AD$1,0)</f>
        <v>#N/A</v>
      </c>
      <c r="AE1499" s="79" t="e">
        <f>VLOOKUP($S1499,'Grille de Tarif OQN'!$B$2:$S$3603,AE$1,0)</f>
        <v>#N/A</v>
      </c>
      <c r="AF1499" s="79" t="e">
        <f>VLOOKUP($S1499,'Grille de Tarif OQN'!$B$2:$S$3603,AF$1,0)</f>
        <v>#N/A</v>
      </c>
      <c r="AG1499" s="79" t="e">
        <f>VLOOKUP($S1499,'Grille de Tarif OQN'!$B$2:$S$3603,AG$1,0)</f>
        <v>#N/A</v>
      </c>
      <c r="AH1499" s="79" t="e">
        <f>VLOOKUP($S1499,'Grille de Tarif OQN'!$B$2:$S$3603,AH$1,0)</f>
        <v>#N/A</v>
      </c>
      <c r="AI1499" s="79" t="e">
        <f>VLOOKUP($S1499,'Grille de Tarif OQN'!$B$2:$S$3603,AI$1,0)</f>
        <v>#N/A</v>
      </c>
      <c r="AJ1499" s="79" t="e">
        <f>VLOOKUP($S1499,'Grille de Tarif OQN'!$B$2:$S$3603,AJ$1,0)</f>
        <v>#N/A</v>
      </c>
      <c r="AK1499" s="81"/>
      <c r="AL1499" s="81"/>
      <c r="AM1499" s="81"/>
      <c r="AN1499" s="81"/>
      <c r="AO1499" s="81"/>
      <c r="AP1499" s="81"/>
      <c r="AQ1499" s="81"/>
      <c r="AR1499" s="81"/>
      <c r="AS1499" s="81"/>
      <c r="AT1499" s="81"/>
      <c r="AU1499" s="72"/>
      <c r="AV1499"/>
      <c r="AW1499"/>
      <c r="AX1499"/>
      <c r="AY1499"/>
      <c r="AZ1499" s="96">
        <f t="shared" si="474"/>
        <v>0</v>
      </c>
      <c r="BA1499" s="24" t="e">
        <f t="shared" si="475"/>
        <v>#N/A</v>
      </c>
      <c r="BB1499" s="24" t="e">
        <f t="shared" si="476"/>
        <v>#N/A</v>
      </c>
      <c r="BC1499" s="24" t="e">
        <f t="shared" si="477"/>
        <v>#N/A</v>
      </c>
      <c r="BD1499" s="24" t="e">
        <f t="shared" si="478"/>
        <v>#N/A</v>
      </c>
      <c r="BE1499"/>
      <c r="BF1499" t="e">
        <f t="shared" si="479"/>
        <v>#N/A</v>
      </c>
      <c r="BG1499" t="str">
        <f t="shared" si="480"/>
        <v>HDJ</v>
      </c>
      <c r="BH1499" s="20" t="e">
        <f t="shared" si="481"/>
        <v>#N/A</v>
      </c>
      <c r="BI1499" s="20" t="e">
        <f t="shared" si="482"/>
        <v>#N/A</v>
      </c>
      <c r="BJ1499" s="20" t="e">
        <f t="shared" si="483"/>
        <v>#N/A</v>
      </c>
      <c r="BK1499" s="20" t="e">
        <f t="shared" si="484"/>
        <v>#N/A</v>
      </c>
      <c r="BL1499" s="20" t="e">
        <f t="shared" si="485"/>
        <v>#N/A</v>
      </c>
      <c r="BM1499" s="20" t="e">
        <f t="shared" si="487"/>
        <v>#N/A</v>
      </c>
      <c r="BN1499" s="20" t="e">
        <f t="shared" si="486"/>
        <v>#N/A</v>
      </c>
    </row>
    <row r="1500" spans="1:66">
      <c r="A1500" s="92"/>
      <c r="B1500" s="90"/>
      <c r="C1500" s="90"/>
      <c r="D1500" s="93"/>
      <c r="E1500" s="93"/>
      <c r="F1500" s="93"/>
      <c r="G1500" s="93"/>
      <c r="H1500" s="93"/>
      <c r="I1500" s="93"/>
      <c r="J1500" s="93"/>
      <c r="K1500" s="93"/>
      <c r="L1500" s="92"/>
      <c r="M1500" s="93"/>
      <c r="N1500" s="91">
        <f t="shared" si="468"/>
        <v>0</v>
      </c>
      <c r="O1500" s="91" t="str">
        <f t="shared" si="469"/>
        <v/>
      </c>
      <c r="P1500" s="91" t="str">
        <f t="shared" si="470"/>
        <v/>
      </c>
      <c r="Q1500" s="91" t="str">
        <f t="shared" si="471"/>
        <v>HDJ</v>
      </c>
      <c r="R1500" s="82"/>
      <c r="S1500" s="95">
        <f t="shared" si="472"/>
        <v>0</v>
      </c>
      <c r="T1500" s="95">
        <f t="shared" si="473"/>
        <v>0</v>
      </c>
      <c r="U1500" s="79" t="e">
        <f>VLOOKUP($S1500,'Grille de Tarif OQN'!$B$2:$S$3603,U$1,0)</f>
        <v>#N/A</v>
      </c>
      <c r="V1500" s="79" t="e">
        <f>VLOOKUP($S1500,'Grille de Tarif OQN'!$B$2:$S$3603,V$1,0)</f>
        <v>#N/A</v>
      </c>
      <c r="W1500" s="79" t="e">
        <f>VLOOKUP($S1500,'Grille de Tarif OQN'!$B$2:$S$3603,W$1,0)</f>
        <v>#N/A</v>
      </c>
      <c r="X1500" s="79" t="e">
        <f>VLOOKUP($S1500,'Grille de Tarif OQN'!$B$2:$S$3603,X$1,0)</f>
        <v>#N/A</v>
      </c>
      <c r="Y1500" s="79" t="e">
        <f>VLOOKUP($S1500,'Grille de Tarif OQN'!$B$2:$S$3603,Y$1,0)</f>
        <v>#N/A</v>
      </c>
      <c r="Z1500" s="79" t="e">
        <f>VLOOKUP($S1500,'Grille de Tarif OQN'!$B$2:$S$3603,Z$1,0)</f>
        <v>#N/A</v>
      </c>
      <c r="AA1500" s="79" t="e">
        <f>VLOOKUP($S1500,'Grille de Tarif OQN'!$B$2:$S$3603,AA$1,0)</f>
        <v>#N/A</v>
      </c>
      <c r="AB1500" s="79" t="e">
        <f>VLOOKUP($S1500,'Grille de Tarif OQN'!$B$2:$S$3603,AB$1,0)</f>
        <v>#N/A</v>
      </c>
      <c r="AC1500" s="79" t="e">
        <f>VLOOKUP($S1500,'Grille de Tarif OQN'!$B$2:$S$3603,AC$1,0)</f>
        <v>#N/A</v>
      </c>
      <c r="AD1500" s="79" t="e">
        <f>VLOOKUP($S1500,'Grille de Tarif OQN'!$B$2:$S$3603,AD$1,0)</f>
        <v>#N/A</v>
      </c>
      <c r="AE1500" s="79" t="e">
        <f>VLOOKUP($S1500,'Grille de Tarif OQN'!$B$2:$S$3603,AE$1,0)</f>
        <v>#N/A</v>
      </c>
      <c r="AF1500" s="79" t="e">
        <f>VLOOKUP($S1500,'Grille de Tarif OQN'!$B$2:$S$3603,AF$1,0)</f>
        <v>#N/A</v>
      </c>
      <c r="AG1500" s="79" t="e">
        <f>VLOOKUP($S1500,'Grille de Tarif OQN'!$B$2:$S$3603,AG$1,0)</f>
        <v>#N/A</v>
      </c>
      <c r="AH1500" s="79" t="e">
        <f>VLOOKUP($S1500,'Grille de Tarif OQN'!$B$2:$S$3603,AH$1,0)</f>
        <v>#N/A</v>
      </c>
      <c r="AI1500" s="79" t="e">
        <f>VLOOKUP($S1500,'Grille de Tarif OQN'!$B$2:$S$3603,AI$1,0)</f>
        <v>#N/A</v>
      </c>
      <c r="AJ1500" s="79" t="e">
        <f>VLOOKUP($S1500,'Grille de Tarif OQN'!$B$2:$S$3603,AJ$1,0)</f>
        <v>#N/A</v>
      </c>
      <c r="AK1500" s="81"/>
      <c r="AL1500" s="81"/>
      <c r="AM1500" s="81"/>
      <c r="AN1500" s="81"/>
      <c r="AO1500" s="81"/>
      <c r="AP1500" s="81"/>
      <c r="AQ1500" s="81"/>
      <c r="AR1500" s="81"/>
      <c r="AS1500" s="81"/>
      <c r="AT1500" s="81"/>
      <c r="AU1500" s="72"/>
      <c r="AV1500"/>
      <c r="AW1500"/>
      <c r="AX1500"/>
      <c r="AY1500"/>
      <c r="AZ1500" s="96">
        <f t="shared" si="474"/>
        <v>0</v>
      </c>
      <c r="BA1500" s="24" t="e">
        <f t="shared" si="475"/>
        <v>#N/A</v>
      </c>
      <c r="BB1500" s="24" t="e">
        <f t="shared" si="476"/>
        <v>#N/A</v>
      </c>
      <c r="BC1500" s="24" t="e">
        <f t="shared" si="477"/>
        <v>#N/A</v>
      </c>
      <c r="BD1500" s="24" t="e">
        <f t="shared" si="478"/>
        <v>#N/A</v>
      </c>
      <c r="BE1500"/>
      <c r="BF1500" t="e">
        <f t="shared" si="479"/>
        <v>#N/A</v>
      </c>
      <c r="BG1500" t="str">
        <f t="shared" si="480"/>
        <v>HDJ</v>
      </c>
      <c r="BH1500" s="20" t="e">
        <f t="shared" si="481"/>
        <v>#N/A</v>
      </c>
      <c r="BI1500" s="20" t="e">
        <f t="shared" si="482"/>
        <v>#N/A</v>
      </c>
      <c r="BJ1500" s="20" t="e">
        <f t="shared" si="483"/>
        <v>#N/A</v>
      </c>
      <c r="BK1500" s="20" t="e">
        <f t="shared" si="484"/>
        <v>#N/A</v>
      </c>
      <c r="BL1500" s="20" t="e">
        <f t="shared" si="485"/>
        <v>#N/A</v>
      </c>
      <c r="BM1500" s="20" t="e">
        <f t="shared" si="487"/>
        <v>#N/A</v>
      </c>
      <c r="BN1500" s="20" t="e">
        <f t="shared" si="486"/>
        <v>#N/A</v>
      </c>
    </row>
    <row r="1501" spans="1:66">
      <c r="A1501" s="92"/>
      <c r="B1501" s="90"/>
      <c r="C1501" s="90"/>
      <c r="D1501" s="93"/>
      <c r="E1501" s="93"/>
      <c r="F1501" s="93"/>
      <c r="G1501" s="93"/>
      <c r="H1501" s="93"/>
      <c r="I1501" s="93"/>
      <c r="J1501" s="93"/>
      <c r="K1501" s="93"/>
      <c r="L1501" s="92"/>
      <c r="M1501" s="93"/>
      <c r="N1501" s="91">
        <f t="shared" si="468"/>
        <v>0</v>
      </c>
      <c r="O1501" s="91" t="str">
        <f t="shared" si="469"/>
        <v/>
      </c>
      <c r="P1501" s="91" t="str">
        <f t="shared" si="470"/>
        <v/>
      </c>
      <c r="Q1501" s="91" t="str">
        <f t="shared" si="471"/>
        <v>HDJ</v>
      </c>
      <c r="R1501" s="82"/>
      <c r="S1501" s="95">
        <f t="shared" si="472"/>
        <v>0</v>
      </c>
      <c r="T1501" s="95">
        <f t="shared" si="473"/>
        <v>0</v>
      </c>
      <c r="U1501" s="79" t="e">
        <f>VLOOKUP($S1501,'Grille de Tarif OQN'!$B$2:$S$3603,U$1,0)</f>
        <v>#N/A</v>
      </c>
      <c r="V1501" s="79" t="e">
        <f>VLOOKUP($S1501,'Grille de Tarif OQN'!$B$2:$S$3603,V$1,0)</f>
        <v>#N/A</v>
      </c>
      <c r="W1501" s="79" t="e">
        <f>VLOOKUP($S1501,'Grille de Tarif OQN'!$B$2:$S$3603,W$1,0)</f>
        <v>#N/A</v>
      </c>
      <c r="X1501" s="79" t="e">
        <f>VLOOKUP($S1501,'Grille de Tarif OQN'!$B$2:$S$3603,X$1,0)</f>
        <v>#N/A</v>
      </c>
      <c r="Y1501" s="79" t="e">
        <f>VLOOKUP($S1501,'Grille de Tarif OQN'!$B$2:$S$3603,Y$1,0)</f>
        <v>#N/A</v>
      </c>
      <c r="Z1501" s="79" t="e">
        <f>VLOOKUP($S1501,'Grille de Tarif OQN'!$B$2:$S$3603,Z$1,0)</f>
        <v>#N/A</v>
      </c>
      <c r="AA1501" s="79" t="e">
        <f>VLOOKUP($S1501,'Grille de Tarif OQN'!$B$2:$S$3603,AA$1,0)</f>
        <v>#N/A</v>
      </c>
      <c r="AB1501" s="79" t="e">
        <f>VLOOKUP($S1501,'Grille de Tarif OQN'!$B$2:$S$3603,AB$1,0)</f>
        <v>#N/A</v>
      </c>
      <c r="AC1501" s="79" t="e">
        <f>VLOOKUP($S1501,'Grille de Tarif OQN'!$B$2:$S$3603,AC$1,0)</f>
        <v>#N/A</v>
      </c>
      <c r="AD1501" s="79" t="e">
        <f>VLOOKUP($S1501,'Grille de Tarif OQN'!$B$2:$S$3603,AD$1,0)</f>
        <v>#N/A</v>
      </c>
      <c r="AE1501" s="79" t="e">
        <f>VLOOKUP($S1501,'Grille de Tarif OQN'!$B$2:$S$3603,AE$1,0)</f>
        <v>#N/A</v>
      </c>
      <c r="AF1501" s="79" t="e">
        <f>VLOOKUP($S1501,'Grille de Tarif OQN'!$B$2:$S$3603,AF$1,0)</f>
        <v>#N/A</v>
      </c>
      <c r="AG1501" s="79" t="e">
        <f>VLOOKUP($S1501,'Grille de Tarif OQN'!$B$2:$S$3603,AG$1,0)</f>
        <v>#N/A</v>
      </c>
      <c r="AH1501" s="79" t="e">
        <f>VLOOKUP($S1501,'Grille de Tarif OQN'!$B$2:$S$3603,AH$1,0)</f>
        <v>#N/A</v>
      </c>
      <c r="AI1501" s="79" t="e">
        <f>VLOOKUP($S1501,'Grille de Tarif OQN'!$B$2:$S$3603,AI$1,0)</f>
        <v>#N/A</v>
      </c>
      <c r="AJ1501" s="79" t="e">
        <f>VLOOKUP($S1501,'Grille de Tarif OQN'!$B$2:$S$3603,AJ$1,0)</f>
        <v>#N/A</v>
      </c>
      <c r="AK1501" s="81"/>
      <c r="AL1501" s="81"/>
      <c r="AM1501" s="81"/>
      <c r="AN1501" s="81"/>
      <c r="AO1501" s="81"/>
      <c r="AP1501" s="81"/>
      <c r="AQ1501" s="81"/>
      <c r="AR1501" s="81"/>
      <c r="AS1501" s="81"/>
      <c r="AT1501" s="81"/>
      <c r="AU1501" s="72"/>
      <c r="AV1501"/>
      <c r="AW1501"/>
      <c r="AX1501"/>
      <c r="AY1501"/>
      <c r="AZ1501" s="96">
        <f t="shared" si="474"/>
        <v>0</v>
      </c>
      <c r="BA1501" s="24" t="e">
        <f t="shared" si="475"/>
        <v>#N/A</v>
      </c>
      <c r="BB1501" s="24" t="e">
        <f t="shared" si="476"/>
        <v>#N/A</v>
      </c>
      <c r="BC1501" s="24" t="e">
        <f t="shared" si="477"/>
        <v>#N/A</v>
      </c>
      <c r="BD1501" s="24" t="e">
        <f t="shared" si="478"/>
        <v>#N/A</v>
      </c>
      <c r="BE1501"/>
      <c r="BF1501" t="e">
        <f t="shared" si="479"/>
        <v>#N/A</v>
      </c>
      <c r="BG1501" t="str">
        <f t="shared" si="480"/>
        <v>HDJ</v>
      </c>
      <c r="BH1501" s="20" t="e">
        <f t="shared" si="481"/>
        <v>#N/A</v>
      </c>
      <c r="BI1501" s="20" t="e">
        <f t="shared" si="482"/>
        <v>#N/A</v>
      </c>
      <c r="BJ1501" s="20" t="e">
        <f t="shared" si="483"/>
        <v>#N/A</v>
      </c>
      <c r="BK1501" s="20" t="e">
        <f t="shared" si="484"/>
        <v>#N/A</v>
      </c>
      <c r="BL1501" s="20" t="e">
        <f t="shared" si="485"/>
        <v>#N/A</v>
      </c>
      <c r="BM1501" s="20" t="e">
        <f t="shared" si="487"/>
        <v>#N/A</v>
      </c>
      <c r="BN1501" s="20" t="e">
        <f t="shared" si="486"/>
        <v>#N/A</v>
      </c>
    </row>
    <row r="1502" spans="1:66">
      <c r="A1502" s="92"/>
      <c r="B1502" s="90"/>
      <c r="C1502" s="90"/>
      <c r="D1502" s="93"/>
      <c r="E1502" s="93"/>
      <c r="F1502" s="93"/>
      <c r="G1502" s="93"/>
      <c r="H1502" s="93"/>
      <c r="I1502" s="93"/>
      <c r="J1502" s="93"/>
      <c r="K1502" s="93"/>
      <c r="L1502" s="92"/>
      <c r="M1502" s="93"/>
      <c r="N1502" s="91">
        <f t="shared" si="468"/>
        <v>0</v>
      </c>
      <c r="O1502" s="91" t="str">
        <f t="shared" si="469"/>
        <v/>
      </c>
      <c r="P1502" s="91" t="str">
        <f t="shared" si="470"/>
        <v/>
      </c>
      <c r="Q1502" s="91" t="str">
        <f t="shared" si="471"/>
        <v>HDJ</v>
      </c>
      <c r="R1502" s="82"/>
      <c r="S1502" s="95">
        <f t="shared" si="472"/>
        <v>0</v>
      </c>
      <c r="T1502" s="95">
        <f t="shared" si="473"/>
        <v>0</v>
      </c>
      <c r="U1502" s="79" t="e">
        <f>VLOOKUP($S1502,'Grille de Tarif OQN'!$B$2:$S$3603,U$1,0)</f>
        <v>#N/A</v>
      </c>
      <c r="V1502" s="79" t="e">
        <f>VLOOKUP($S1502,'Grille de Tarif OQN'!$B$2:$S$3603,V$1,0)</f>
        <v>#N/A</v>
      </c>
      <c r="W1502" s="79" t="e">
        <f>VLOOKUP($S1502,'Grille de Tarif OQN'!$B$2:$S$3603,W$1,0)</f>
        <v>#N/A</v>
      </c>
      <c r="X1502" s="79" t="e">
        <f>VLOOKUP($S1502,'Grille de Tarif OQN'!$B$2:$S$3603,X$1,0)</f>
        <v>#N/A</v>
      </c>
      <c r="Y1502" s="79" t="e">
        <f>VLOOKUP($S1502,'Grille de Tarif OQN'!$B$2:$S$3603,Y$1,0)</f>
        <v>#N/A</v>
      </c>
      <c r="Z1502" s="79" t="e">
        <f>VLOOKUP($S1502,'Grille de Tarif OQN'!$B$2:$S$3603,Z$1,0)</f>
        <v>#N/A</v>
      </c>
      <c r="AA1502" s="79" t="e">
        <f>VLOOKUP($S1502,'Grille de Tarif OQN'!$B$2:$S$3603,AA$1,0)</f>
        <v>#N/A</v>
      </c>
      <c r="AB1502" s="79" t="e">
        <f>VLOOKUP($S1502,'Grille de Tarif OQN'!$B$2:$S$3603,AB$1,0)</f>
        <v>#N/A</v>
      </c>
      <c r="AC1502" s="79" t="e">
        <f>VLOOKUP($S1502,'Grille de Tarif OQN'!$B$2:$S$3603,AC$1,0)</f>
        <v>#N/A</v>
      </c>
      <c r="AD1502" s="79" t="e">
        <f>VLOOKUP($S1502,'Grille de Tarif OQN'!$B$2:$S$3603,AD$1,0)</f>
        <v>#N/A</v>
      </c>
      <c r="AE1502" s="79" t="e">
        <f>VLOOKUP($S1502,'Grille de Tarif OQN'!$B$2:$S$3603,AE$1,0)</f>
        <v>#N/A</v>
      </c>
      <c r="AF1502" s="79" t="e">
        <f>VLOOKUP($S1502,'Grille de Tarif OQN'!$B$2:$S$3603,AF$1,0)</f>
        <v>#N/A</v>
      </c>
      <c r="AG1502" s="79" t="e">
        <f>VLOOKUP($S1502,'Grille de Tarif OQN'!$B$2:$S$3603,AG$1,0)</f>
        <v>#N/A</v>
      </c>
      <c r="AH1502" s="79" t="e">
        <f>VLOOKUP($S1502,'Grille de Tarif OQN'!$B$2:$S$3603,AH$1,0)</f>
        <v>#N/A</v>
      </c>
      <c r="AI1502" s="79" t="e">
        <f>VLOOKUP($S1502,'Grille de Tarif OQN'!$B$2:$S$3603,AI$1,0)</f>
        <v>#N/A</v>
      </c>
      <c r="AJ1502" s="79" t="e">
        <f>VLOOKUP($S1502,'Grille de Tarif OQN'!$B$2:$S$3603,AJ$1,0)</f>
        <v>#N/A</v>
      </c>
      <c r="AK1502" s="81"/>
      <c r="AL1502" s="81"/>
      <c r="AM1502" s="81"/>
      <c r="AN1502" s="81"/>
      <c r="AO1502" s="81"/>
      <c r="AP1502" s="81"/>
      <c r="AQ1502" s="81"/>
      <c r="AR1502" s="81"/>
      <c r="AS1502" s="81"/>
      <c r="AT1502" s="81"/>
      <c r="AU1502" s="72"/>
      <c r="AV1502"/>
      <c r="AW1502"/>
      <c r="AX1502"/>
      <c r="AY1502"/>
      <c r="AZ1502" s="96">
        <f t="shared" si="474"/>
        <v>0</v>
      </c>
      <c r="BA1502" s="24" t="e">
        <f t="shared" si="475"/>
        <v>#N/A</v>
      </c>
      <c r="BB1502" s="24" t="e">
        <f t="shared" si="476"/>
        <v>#N/A</v>
      </c>
      <c r="BC1502" s="24" t="e">
        <f t="shared" si="477"/>
        <v>#N/A</v>
      </c>
      <c r="BD1502" s="24" t="e">
        <f t="shared" si="478"/>
        <v>#N/A</v>
      </c>
      <c r="BE1502"/>
      <c r="BF1502" t="e">
        <f t="shared" si="479"/>
        <v>#N/A</v>
      </c>
      <c r="BG1502" t="str">
        <f t="shared" si="480"/>
        <v>HDJ</v>
      </c>
      <c r="BH1502" s="20" t="e">
        <f t="shared" si="481"/>
        <v>#N/A</v>
      </c>
      <c r="BI1502" s="20" t="e">
        <f t="shared" si="482"/>
        <v>#N/A</v>
      </c>
      <c r="BJ1502" s="20" t="e">
        <f t="shared" si="483"/>
        <v>#N/A</v>
      </c>
      <c r="BK1502" s="20" t="e">
        <f t="shared" si="484"/>
        <v>#N/A</v>
      </c>
      <c r="BL1502" s="20" t="e">
        <f t="shared" si="485"/>
        <v>#N/A</v>
      </c>
      <c r="BM1502" s="20" t="e">
        <f t="shared" si="487"/>
        <v>#N/A</v>
      </c>
      <c r="BN1502" s="20" t="e">
        <f t="shared" si="486"/>
        <v>#N/A</v>
      </c>
    </row>
    <row r="1503" spans="1:66">
      <c r="A1503" s="92"/>
      <c r="B1503" s="90"/>
      <c r="C1503" s="90"/>
      <c r="D1503" s="93"/>
      <c r="E1503" s="93"/>
      <c r="F1503" s="93"/>
      <c r="G1503" s="93"/>
      <c r="H1503" s="93"/>
      <c r="I1503" s="93"/>
      <c r="J1503" s="93"/>
      <c r="K1503" s="93"/>
      <c r="L1503" s="92"/>
      <c r="M1503" s="93"/>
      <c r="N1503" s="91">
        <f t="shared" si="468"/>
        <v>0</v>
      </c>
      <c r="O1503" s="91" t="str">
        <f t="shared" si="469"/>
        <v/>
      </c>
      <c r="P1503" s="91" t="str">
        <f t="shared" si="470"/>
        <v/>
      </c>
      <c r="Q1503" s="91" t="str">
        <f t="shared" si="471"/>
        <v>HDJ</v>
      </c>
      <c r="R1503" s="82"/>
      <c r="S1503" s="95">
        <f t="shared" si="472"/>
        <v>0</v>
      </c>
      <c r="T1503" s="95">
        <f t="shared" si="473"/>
        <v>0</v>
      </c>
      <c r="U1503" s="79" t="e">
        <f>VLOOKUP($S1503,'Grille de Tarif OQN'!$B$2:$S$3603,U$1,0)</f>
        <v>#N/A</v>
      </c>
      <c r="V1503" s="79" t="e">
        <f>VLOOKUP($S1503,'Grille de Tarif OQN'!$B$2:$S$3603,V$1,0)</f>
        <v>#N/A</v>
      </c>
      <c r="W1503" s="79" t="e">
        <f>VLOOKUP($S1503,'Grille de Tarif OQN'!$B$2:$S$3603,W$1,0)</f>
        <v>#N/A</v>
      </c>
      <c r="X1503" s="79" t="e">
        <f>VLOOKUP($S1503,'Grille de Tarif OQN'!$B$2:$S$3603,X$1,0)</f>
        <v>#N/A</v>
      </c>
      <c r="Y1503" s="79" t="e">
        <f>VLOOKUP($S1503,'Grille de Tarif OQN'!$B$2:$S$3603,Y$1,0)</f>
        <v>#N/A</v>
      </c>
      <c r="Z1503" s="79" t="e">
        <f>VLOOKUP($S1503,'Grille de Tarif OQN'!$B$2:$S$3603,Z$1,0)</f>
        <v>#N/A</v>
      </c>
      <c r="AA1503" s="79" t="e">
        <f>VLOOKUP($S1503,'Grille de Tarif OQN'!$B$2:$S$3603,AA$1,0)</f>
        <v>#N/A</v>
      </c>
      <c r="AB1503" s="79" t="e">
        <f>VLOOKUP($S1503,'Grille de Tarif OQN'!$B$2:$S$3603,AB$1,0)</f>
        <v>#N/A</v>
      </c>
      <c r="AC1503" s="79" t="e">
        <f>VLOOKUP($S1503,'Grille de Tarif OQN'!$B$2:$S$3603,AC$1,0)</f>
        <v>#N/A</v>
      </c>
      <c r="AD1503" s="79" t="e">
        <f>VLOOKUP($S1503,'Grille de Tarif OQN'!$B$2:$S$3603,AD$1,0)</f>
        <v>#N/A</v>
      </c>
      <c r="AE1503" s="79" t="e">
        <f>VLOOKUP($S1503,'Grille de Tarif OQN'!$B$2:$S$3603,AE$1,0)</f>
        <v>#N/A</v>
      </c>
      <c r="AF1503" s="79" t="e">
        <f>VLOOKUP($S1503,'Grille de Tarif OQN'!$B$2:$S$3603,AF$1,0)</f>
        <v>#N/A</v>
      </c>
      <c r="AG1503" s="79" t="e">
        <f>VLOOKUP($S1503,'Grille de Tarif OQN'!$B$2:$S$3603,AG$1,0)</f>
        <v>#N/A</v>
      </c>
      <c r="AH1503" s="79" t="e">
        <f>VLOOKUP($S1503,'Grille de Tarif OQN'!$B$2:$S$3603,AH$1,0)</f>
        <v>#N/A</v>
      </c>
      <c r="AI1503" s="79" t="e">
        <f>VLOOKUP($S1503,'Grille de Tarif OQN'!$B$2:$S$3603,AI$1,0)</f>
        <v>#N/A</v>
      </c>
      <c r="AJ1503" s="79" t="e">
        <f>VLOOKUP($S1503,'Grille de Tarif OQN'!$B$2:$S$3603,AJ$1,0)</f>
        <v>#N/A</v>
      </c>
      <c r="AK1503" s="81"/>
      <c r="AL1503" s="81"/>
      <c r="AM1503" s="81"/>
      <c r="AN1503" s="81"/>
      <c r="AO1503" s="81"/>
      <c r="AP1503" s="81"/>
      <c r="AQ1503" s="81"/>
      <c r="AR1503" s="81"/>
      <c r="AS1503" s="81"/>
      <c r="AT1503" s="81"/>
      <c r="AU1503" s="72"/>
      <c r="AV1503"/>
      <c r="AW1503"/>
      <c r="AX1503"/>
      <c r="AY1503"/>
      <c r="AZ1503" s="96">
        <f t="shared" si="474"/>
        <v>0</v>
      </c>
      <c r="BA1503" s="24" t="e">
        <f t="shared" si="475"/>
        <v>#N/A</v>
      </c>
      <c r="BB1503" s="24" t="e">
        <f t="shared" si="476"/>
        <v>#N/A</v>
      </c>
      <c r="BC1503" s="24" t="e">
        <f t="shared" si="477"/>
        <v>#N/A</v>
      </c>
      <c r="BD1503" s="24" t="e">
        <f t="shared" si="478"/>
        <v>#N/A</v>
      </c>
      <c r="BE1503"/>
      <c r="BF1503" t="e">
        <f t="shared" si="479"/>
        <v>#N/A</v>
      </c>
      <c r="BG1503" t="str">
        <f t="shared" si="480"/>
        <v>HDJ</v>
      </c>
      <c r="BH1503" s="20" t="e">
        <f t="shared" si="481"/>
        <v>#N/A</v>
      </c>
      <c r="BI1503" s="20" t="e">
        <f t="shared" si="482"/>
        <v>#N/A</v>
      </c>
      <c r="BJ1503" s="20" t="e">
        <f t="shared" si="483"/>
        <v>#N/A</v>
      </c>
      <c r="BK1503" s="20" t="e">
        <f t="shared" si="484"/>
        <v>#N/A</v>
      </c>
      <c r="BL1503" s="20" t="e">
        <f t="shared" si="485"/>
        <v>#N/A</v>
      </c>
      <c r="BM1503" s="20" t="e">
        <f t="shared" si="487"/>
        <v>#N/A</v>
      </c>
      <c r="BN1503" s="20" t="e">
        <f t="shared" si="486"/>
        <v>#N/A</v>
      </c>
    </row>
    <row r="1504" spans="1:66">
      <c r="A1504" s="92"/>
      <c r="B1504" s="90"/>
      <c r="C1504" s="90"/>
      <c r="D1504" s="93"/>
      <c r="E1504" s="93"/>
      <c r="F1504" s="93"/>
      <c r="G1504" s="93"/>
      <c r="H1504" s="93"/>
      <c r="I1504" s="93"/>
      <c r="J1504" s="93"/>
      <c r="K1504" s="93"/>
      <c r="L1504" s="92"/>
      <c r="M1504" s="93"/>
      <c r="N1504" s="91">
        <f t="shared" si="468"/>
        <v>0</v>
      </c>
      <c r="O1504" s="91" t="str">
        <f t="shared" si="469"/>
        <v/>
      </c>
      <c r="P1504" s="91" t="str">
        <f t="shared" si="470"/>
        <v/>
      </c>
      <c r="Q1504" s="91" t="str">
        <f t="shared" si="471"/>
        <v>HDJ</v>
      </c>
      <c r="R1504" s="82"/>
      <c r="S1504" s="95">
        <f t="shared" si="472"/>
        <v>0</v>
      </c>
      <c r="T1504" s="95">
        <f t="shared" si="473"/>
        <v>0</v>
      </c>
      <c r="U1504" s="79" t="e">
        <f>VLOOKUP($S1504,'Grille de Tarif OQN'!$B$2:$S$3603,U$1,0)</f>
        <v>#N/A</v>
      </c>
      <c r="V1504" s="79" t="e">
        <f>VLOOKUP($S1504,'Grille de Tarif OQN'!$B$2:$S$3603,V$1,0)</f>
        <v>#N/A</v>
      </c>
      <c r="W1504" s="79" t="e">
        <f>VLOOKUP($S1504,'Grille de Tarif OQN'!$B$2:$S$3603,W$1,0)</f>
        <v>#N/A</v>
      </c>
      <c r="X1504" s="79" t="e">
        <f>VLOOKUP($S1504,'Grille de Tarif OQN'!$B$2:$S$3603,X$1,0)</f>
        <v>#N/A</v>
      </c>
      <c r="Y1504" s="79" t="e">
        <f>VLOOKUP($S1504,'Grille de Tarif OQN'!$B$2:$S$3603,Y$1,0)</f>
        <v>#N/A</v>
      </c>
      <c r="Z1504" s="79" t="e">
        <f>VLOOKUP($S1504,'Grille de Tarif OQN'!$B$2:$S$3603,Z$1,0)</f>
        <v>#N/A</v>
      </c>
      <c r="AA1504" s="79" t="e">
        <f>VLOOKUP($S1504,'Grille de Tarif OQN'!$B$2:$S$3603,AA$1,0)</f>
        <v>#N/A</v>
      </c>
      <c r="AB1504" s="79" t="e">
        <f>VLOOKUP($S1504,'Grille de Tarif OQN'!$B$2:$S$3603,AB$1,0)</f>
        <v>#N/A</v>
      </c>
      <c r="AC1504" s="79" t="e">
        <f>VLOOKUP($S1504,'Grille de Tarif OQN'!$B$2:$S$3603,AC$1,0)</f>
        <v>#N/A</v>
      </c>
      <c r="AD1504" s="79" t="e">
        <f>VLOOKUP($S1504,'Grille de Tarif OQN'!$B$2:$S$3603,AD$1,0)</f>
        <v>#N/A</v>
      </c>
      <c r="AE1504" s="79" t="e">
        <f>VLOOKUP($S1504,'Grille de Tarif OQN'!$B$2:$S$3603,AE$1,0)</f>
        <v>#N/A</v>
      </c>
      <c r="AF1504" s="79" t="e">
        <f>VLOOKUP($S1504,'Grille de Tarif OQN'!$B$2:$S$3603,AF$1,0)</f>
        <v>#N/A</v>
      </c>
      <c r="AG1504" s="79" t="e">
        <f>VLOOKUP($S1504,'Grille de Tarif OQN'!$B$2:$S$3603,AG$1,0)</f>
        <v>#N/A</v>
      </c>
      <c r="AH1504" s="79" t="e">
        <f>VLOOKUP($S1504,'Grille de Tarif OQN'!$B$2:$S$3603,AH$1,0)</f>
        <v>#N/A</v>
      </c>
      <c r="AI1504" s="79" t="e">
        <f>VLOOKUP($S1504,'Grille de Tarif OQN'!$B$2:$S$3603,AI$1,0)</f>
        <v>#N/A</v>
      </c>
      <c r="AJ1504" s="79" t="e">
        <f>VLOOKUP($S1504,'Grille de Tarif OQN'!$B$2:$S$3603,AJ$1,0)</f>
        <v>#N/A</v>
      </c>
      <c r="AK1504" s="81"/>
      <c r="AL1504" s="81"/>
      <c r="AM1504" s="81"/>
      <c r="AN1504" s="81"/>
      <c r="AO1504" s="81"/>
      <c r="AP1504" s="81"/>
      <c r="AQ1504" s="81"/>
      <c r="AR1504" s="81"/>
      <c r="AS1504" s="81"/>
      <c r="AT1504" s="81"/>
      <c r="AU1504" s="72"/>
      <c r="AV1504"/>
      <c r="AW1504"/>
      <c r="AX1504"/>
      <c r="AY1504"/>
      <c r="AZ1504" s="96">
        <f t="shared" si="474"/>
        <v>0</v>
      </c>
      <c r="BA1504" s="24" t="e">
        <f t="shared" si="475"/>
        <v>#N/A</v>
      </c>
      <c r="BB1504" s="24" t="e">
        <f t="shared" si="476"/>
        <v>#N/A</v>
      </c>
      <c r="BC1504" s="24" t="e">
        <f t="shared" si="477"/>
        <v>#N/A</v>
      </c>
      <c r="BD1504" s="24" t="e">
        <f t="shared" si="478"/>
        <v>#N/A</v>
      </c>
      <c r="BE1504"/>
      <c r="BF1504" t="e">
        <f t="shared" si="479"/>
        <v>#N/A</v>
      </c>
      <c r="BG1504" t="str">
        <f t="shared" si="480"/>
        <v>HDJ</v>
      </c>
      <c r="BH1504" s="20" t="e">
        <f t="shared" si="481"/>
        <v>#N/A</v>
      </c>
      <c r="BI1504" s="20" t="e">
        <f t="shared" si="482"/>
        <v>#N/A</v>
      </c>
      <c r="BJ1504" s="20" t="e">
        <f t="shared" si="483"/>
        <v>#N/A</v>
      </c>
      <c r="BK1504" s="20" t="e">
        <f t="shared" si="484"/>
        <v>#N/A</v>
      </c>
      <c r="BL1504" s="20" t="e">
        <f t="shared" si="485"/>
        <v>#N/A</v>
      </c>
      <c r="BM1504" s="20" t="e">
        <f t="shared" si="487"/>
        <v>#N/A</v>
      </c>
      <c r="BN1504" s="20" t="e">
        <f t="shared" si="486"/>
        <v>#N/A</v>
      </c>
    </row>
    <row r="1505" spans="1:66">
      <c r="A1505" s="92"/>
      <c r="B1505" s="90"/>
      <c r="C1505" s="90"/>
      <c r="D1505" s="93"/>
      <c r="E1505" s="93"/>
      <c r="F1505" s="93"/>
      <c r="G1505" s="93"/>
      <c r="H1505" s="93"/>
      <c r="I1505" s="93"/>
      <c r="J1505" s="93"/>
      <c r="K1505" s="93"/>
      <c r="L1505" s="92"/>
      <c r="M1505" s="93"/>
      <c r="N1505" s="91">
        <f t="shared" si="468"/>
        <v>0</v>
      </c>
      <c r="O1505" s="91" t="str">
        <f t="shared" si="469"/>
        <v/>
      </c>
      <c r="P1505" s="91" t="str">
        <f t="shared" si="470"/>
        <v/>
      </c>
      <c r="Q1505" s="91" t="str">
        <f t="shared" si="471"/>
        <v>HDJ</v>
      </c>
      <c r="R1505" s="82"/>
      <c r="S1505" s="95">
        <f t="shared" si="472"/>
        <v>0</v>
      </c>
      <c r="T1505" s="95">
        <f t="shared" si="473"/>
        <v>0</v>
      </c>
      <c r="U1505" s="79" t="e">
        <f>VLOOKUP($S1505,'Grille de Tarif OQN'!$B$2:$S$3603,U$1,0)</f>
        <v>#N/A</v>
      </c>
      <c r="V1505" s="79" t="e">
        <f>VLOOKUP($S1505,'Grille de Tarif OQN'!$B$2:$S$3603,V$1,0)</f>
        <v>#N/A</v>
      </c>
      <c r="W1505" s="79" t="e">
        <f>VLOOKUP($S1505,'Grille de Tarif OQN'!$B$2:$S$3603,W$1,0)</f>
        <v>#N/A</v>
      </c>
      <c r="X1505" s="79" t="e">
        <f>VLOOKUP($S1505,'Grille de Tarif OQN'!$B$2:$S$3603,X$1,0)</f>
        <v>#N/A</v>
      </c>
      <c r="Y1505" s="79" t="e">
        <f>VLOOKUP($S1505,'Grille de Tarif OQN'!$B$2:$S$3603,Y$1,0)</f>
        <v>#N/A</v>
      </c>
      <c r="Z1505" s="79" t="e">
        <f>VLOOKUP($S1505,'Grille de Tarif OQN'!$B$2:$S$3603,Z$1,0)</f>
        <v>#N/A</v>
      </c>
      <c r="AA1505" s="79" t="e">
        <f>VLOOKUP($S1505,'Grille de Tarif OQN'!$B$2:$S$3603,AA$1,0)</f>
        <v>#N/A</v>
      </c>
      <c r="AB1505" s="79" t="e">
        <f>VLOOKUP($S1505,'Grille de Tarif OQN'!$B$2:$S$3603,AB$1,0)</f>
        <v>#N/A</v>
      </c>
      <c r="AC1505" s="79" t="e">
        <f>VLOOKUP($S1505,'Grille de Tarif OQN'!$B$2:$S$3603,AC$1,0)</f>
        <v>#N/A</v>
      </c>
      <c r="AD1505" s="79" t="e">
        <f>VLOOKUP($S1505,'Grille de Tarif OQN'!$B$2:$S$3603,AD$1,0)</f>
        <v>#N/A</v>
      </c>
      <c r="AE1505" s="79" t="e">
        <f>VLOOKUP($S1505,'Grille de Tarif OQN'!$B$2:$S$3603,AE$1,0)</f>
        <v>#N/A</v>
      </c>
      <c r="AF1505" s="79" t="e">
        <f>VLOOKUP($S1505,'Grille de Tarif OQN'!$B$2:$S$3603,AF$1,0)</f>
        <v>#N/A</v>
      </c>
      <c r="AG1505" s="79" t="e">
        <f>VLOOKUP($S1505,'Grille de Tarif OQN'!$B$2:$S$3603,AG$1,0)</f>
        <v>#N/A</v>
      </c>
      <c r="AH1505" s="79" t="e">
        <f>VLOOKUP($S1505,'Grille de Tarif OQN'!$B$2:$S$3603,AH$1,0)</f>
        <v>#N/A</v>
      </c>
      <c r="AI1505" s="79" t="e">
        <f>VLOOKUP($S1505,'Grille de Tarif OQN'!$B$2:$S$3603,AI$1,0)</f>
        <v>#N/A</v>
      </c>
      <c r="AJ1505" s="79" t="e">
        <f>VLOOKUP($S1505,'Grille de Tarif OQN'!$B$2:$S$3603,AJ$1,0)</f>
        <v>#N/A</v>
      </c>
      <c r="AK1505" s="81"/>
      <c r="AL1505" s="81"/>
      <c r="AM1505" s="81"/>
      <c r="AN1505" s="81"/>
      <c r="AO1505" s="81"/>
      <c r="AP1505" s="81"/>
      <c r="AQ1505" s="81"/>
      <c r="AR1505" s="81"/>
      <c r="AS1505" s="81"/>
      <c r="AT1505" s="81"/>
      <c r="AU1505" s="72"/>
      <c r="AV1505"/>
      <c r="AW1505"/>
      <c r="AX1505"/>
      <c r="AY1505"/>
      <c r="AZ1505" s="96">
        <f t="shared" si="474"/>
        <v>0</v>
      </c>
      <c r="BA1505" s="24" t="e">
        <f t="shared" si="475"/>
        <v>#N/A</v>
      </c>
      <c r="BB1505" s="24" t="e">
        <f t="shared" si="476"/>
        <v>#N/A</v>
      </c>
      <c r="BC1505" s="24" t="e">
        <f t="shared" si="477"/>
        <v>#N/A</v>
      </c>
      <c r="BD1505" s="24" t="e">
        <f t="shared" si="478"/>
        <v>#N/A</v>
      </c>
      <c r="BE1505"/>
      <c r="BF1505" t="e">
        <f t="shared" si="479"/>
        <v>#N/A</v>
      </c>
      <c r="BG1505" t="str">
        <f t="shared" si="480"/>
        <v>HDJ</v>
      </c>
      <c r="BH1505" s="20" t="e">
        <f t="shared" si="481"/>
        <v>#N/A</v>
      </c>
      <c r="BI1505" s="20" t="e">
        <f t="shared" si="482"/>
        <v>#N/A</v>
      </c>
      <c r="BJ1505" s="20" t="e">
        <f t="shared" si="483"/>
        <v>#N/A</v>
      </c>
      <c r="BK1505" s="20" t="e">
        <f t="shared" si="484"/>
        <v>#N/A</v>
      </c>
      <c r="BL1505" s="20" t="e">
        <f t="shared" si="485"/>
        <v>#N/A</v>
      </c>
      <c r="BM1505" s="20" t="e">
        <f t="shared" si="487"/>
        <v>#N/A</v>
      </c>
      <c r="BN1505" s="20" t="e">
        <f t="shared" si="486"/>
        <v>#N/A</v>
      </c>
    </row>
    <row r="1506" spans="1:66">
      <c r="A1506" s="92"/>
      <c r="B1506" s="90"/>
      <c r="C1506" s="90"/>
      <c r="D1506" s="93"/>
      <c r="E1506" s="93"/>
      <c r="F1506" s="93"/>
      <c r="G1506" s="93"/>
      <c r="H1506" s="93"/>
      <c r="I1506" s="93"/>
      <c r="J1506" s="93"/>
      <c r="K1506" s="93"/>
      <c r="L1506" s="92"/>
      <c r="M1506" s="93"/>
      <c r="N1506" s="91">
        <f t="shared" si="468"/>
        <v>0</v>
      </c>
      <c r="O1506" s="91" t="str">
        <f t="shared" si="469"/>
        <v/>
      </c>
      <c r="P1506" s="91" t="str">
        <f t="shared" si="470"/>
        <v/>
      </c>
      <c r="Q1506" s="91" t="str">
        <f t="shared" si="471"/>
        <v>HDJ</v>
      </c>
      <c r="R1506" s="82"/>
      <c r="S1506" s="95">
        <f t="shared" si="472"/>
        <v>0</v>
      </c>
      <c r="T1506" s="95">
        <f t="shared" si="473"/>
        <v>0</v>
      </c>
      <c r="U1506" s="79" t="e">
        <f>VLOOKUP($S1506,'Grille de Tarif OQN'!$B$2:$S$3603,U$1,0)</f>
        <v>#N/A</v>
      </c>
      <c r="V1506" s="79" t="e">
        <f>VLOOKUP($S1506,'Grille de Tarif OQN'!$B$2:$S$3603,V$1,0)</f>
        <v>#N/A</v>
      </c>
      <c r="W1506" s="79" t="e">
        <f>VLOOKUP($S1506,'Grille de Tarif OQN'!$B$2:$S$3603,W$1,0)</f>
        <v>#N/A</v>
      </c>
      <c r="X1506" s="79" t="e">
        <f>VLOOKUP($S1506,'Grille de Tarif OQN'!$B$2:$S$3603,X$1,0)</f>
        <v>#N/A</v>
      </c>
      <c r="Y1506" s="79" t="e">
        <f>VLOOKUP($S1506,'Grille de Tarif OQN'!$B$2:$S$3603,Y$1,0)</f>
        <v>#N/A</v>
      </c>
      <c r="Z1506" s="79" t="e">
        <f>VLOOKUP($S1506,'Grille de Tarif OQN'!$B$2:$S$3603,Z$1,0)</f>
        <v>#N/A</v>
      </c>
      <c r="AA1506" s="79" t="e">
        <f>VLOOKUP($S1506,'Grille de Tarif OQN'!$B$2:$S$3603,AA$1,0)</f>
        <v>#N/A</v>
      </c>
      <c r="AB1506" s="79" t="e">
        <f>VLOOKUP($S1506,'Grille de Tarif OQN'!$B$2:$S$3603,AB$1,0)</f>
        <v>#N/A</v>
      </c>
      <c r="AC1506" s="79" t="e">
        <f>VLOOKUP($S1506,'Grille de Tarif OQN'!$B$2:$S$3603,AC$1,0)</f>
        <v>#N/A</v>
      </c>
      <c r="AD1506" s="79" t="e">
        <f>VLOOKUP($S1506,'Grille de Tarif OQN'!$B$2:$S$3603,AD$1,0)</f>
        <v>#N/A</v>
      </c>
      <c r="AE1506" s="79" t="e">
        <f>VLOOKUP($S1506,'Grille de Tarif OQN'!$B$2:$S$3603,AE$1,0)</f>
        <v>#N/A</v>
      </c>
      <c r="AF1506" s="79" t="e">
        <f>VLOOKUP($S1506,'Grille de Tarif OQN'!$B$2:$S$3603,AF$1,0)</f>
        <v>#N/A</v>
      </c>
      <c r="AG1506" s="79" t="e">
        <f>VLOOKUP($S1506,'Grille de Tarif OQN'!$B$2:$S$3603,AG$1,0)</f>
        <v>#N/A</v>
      </c>
      <c r="AH1506" s="79" t="e">
        <f>VLOOKUP($S1506,'Grille de Tarif OQN'!$B$2:$S$3603,AH$1,0)</f>
        <v>#N/A</v>
      </c>
      <c r="AI1506" s="79" t="e">
        <f>VLOOKUP($S1506,'Grille de Tarif OQN'!$B$2:$S$3603,AI$1,0)</f>
        <v>#N/A</v>
      </c>
      <c r="AJ1506" s="79" t="e">
        <f>VLOOKUP($S1506,'Grille de Tarif OQN'!$B$2:$S$3603,AJ$1,0)</f>
        <v>#N/A</v>
      </c>
      <c r="AK1506" s="81"/>
      <c r="AL1506" s="81"/>
      <c r="AM1506" s="81"/>
      <c r="AN1506" s="81"/>
      <c r="AO1506" s="81"/>
      <c r="AP1506" s="81"/>
      <c r="AQ1506" s="81"/>
      <c r="AR1506" s="81"/>
      <c r="AS1506" s="81"/>
      <c r="AT1506" s="81"/>
      <c r="AU1506" s="72"/>
      <c r="AV1506"/>
      <c r="AW1506"/>
      <c r="AX1506"/>
      <c r="AY1506"/>
      <c r="AZ1506" s="96">
        <f t="shared" si="474"/>
        <v>0</v>
      </c>
      <c r="BA1506" s="24" t="e">
        <f t="shared" si="475"/>
        <v>#N/A</v>
      </c>
      <c r="BB1506" s="24" t="e">
        <f t="shared" si="476"/>
        <v>#N/A</v>
      </c>
      <c r="BC1506" s="24" t="e">
        <f t="shared" si="477"/>
        <v>#N/A</v>
      </c>
      <c r="BD1506" s="24" t="e">
        <f t="shared" si="478"/>
        <v>#N/A</v>
      </c>
      <c r="BE1506"/>
      <c r="BF1506" t="e">
        <f t="shared" si="479"/>
        <v>#N/A</v>
      </c>
      <c r="BG1506" t="str">
        <f t="shared" si="480"/>
        <v>HDJ</v>
      </c>
      <c r="BH1506" s="20" t="e">
        <f t="shared" si="481"/>
        <v>#N/A</v>
      </c>
      <c r="BI1506" s="20" t="e">
        <f t="shared" si="482"/>
        <v>#N/A</v>
      </c>
      <c r="BJ1506" s="20" t="e">
        <f t="shared" si="483"/>
        <v>#N/A</v>
      </c>
      <c r="BK1506" s="20" t="e">
        <f t="shared" si="484"/>
        <v>#N/A</v>
      </c>
      <c r="BL1506" s="20" t="e">
        <f t="shared" si="485"/>
        <v>#N/A</v>
      </c>
      <c r="BM1506" s="20" t="e">
        <f t="shared" si="487"/>
        <v>#N/A</v>
      </c>
      <c r="BN1506" s="20" t="e">
        <f t="shared" si="486"/>
        <v>#N/A</v>
      </c>
    </row>
    <row r="1507" spans="1:66">
      <c r="A1507" s="92"/>
      <c r="B1507" s="90"/>
      <c r="C1507" s="90"/>
      <c r="D1507" s="93"/>
      <c r="E1507" s="93"/>
      <c r="F1507" s="93"/>
      <c r="G1507" s="93"/>
      <c r="H1507" s="93"/>
      <c r="I1507" s="93"/>
      <c r="J1507" s="93"/>
      <c r="K1507" s="93"/>
      <c r="L1507" s="92"/>
      <c r="M1507" s="93"/>
      <c r="N1507" s="91">
        <f t="shared" si="468"/>
        <v>0</v>
      </c>
      <c r="O1507" s="91" t="str">
        <f t="shared" si="469"/>
        <v/>
      </c>
      <c r="P1507" s="91" t="str">
        <f t="shared" si="470"/>
        <v/>
      </c>
      <c r="Q1507" s="91" t="str">
        <f t="shared" si="471"/>
        <v>HDJ</v>
      </c>
      <c r="R1507" s="82"/>
      <c r="S1507" s="95">
        <f t="shared" si="472"/>
        <v>0</v>
      </c>
      <c r="T1507" s="95">
        <f t="shared" si="473"/>
        <v>0</v>
      </c>
      <c r="U1507" s="79" t="e">
        <f>VLOOKUP($S1507,'Grille de Tarif OQN'!$B$2:$S$3603,U$1,0)</f>
        <v>#N/A</v>
      </c>
      <c r="V1507" s="79" t="e">
        <f>VLOOKUP($S1507,'Grille de Tarif OQN'!$B$2:$S$3603,V$1,0)</f>
        <v>#N/A</v>
      </c>
      <c r="W1507" s="79" t="e">
        <f>VLOOKUP($S1507,'Grille de Tarif OQN'!$B$2:$S$3603,W$1,0)</f>
        <v>#N/A</v>
      </c>
      <c r="X1507" s="79" t="e">
        <f>VLOOKUP($S1507,'Grille de Tarif OQN'!$B$2:$S$3603,X$1,0)</f>
        <v>#N/A</v>
      </c>
      <c r="Y1507" s="79" t="e">
        <f>VLOOKUP($S1507,'Grille de Tarif OQN'!$B$2:$S$3603,Y$1,0)</f>
        <v>#N/A</v>
      </c>
      <c r="Z1507" s="79" t="e">
        <f>VLOOKUP($S1507,'Grille de Tarif OQN'!$B$2:$S$3603,Z$1,0)</f>
        <v>#N/A</v>
      </c>
      <c r="AA1507" s="79" t="e">
        <f>VLOOKUP($S1507,'Grille de Tarif OQN'!$B$2:$S$3603,AA$1,0)</f>
        <v>#N/A</v>
      </c>
      <c r="AB1507" s="79" t="e">
        <f>VLOOKUP($S1507,'Grille de Tarif OQN'!$B$2:$S$3603,AB$1,0)</f>
        <v>#N/A</v>
      </c>
      <c r="AC1507" s="79" t="e">
        <f>VLOOKUP($S1507,'Grille de Tarif OQN'!$B$2:$S$3603,AC$1,0)</f>
        <v>#N/A</v>
      </c>
      <c r="AD1507" s="79" t="e">
        <f>VLOOKUP($S1507,'Grille de Tarif OQN'!$B$2:$S$3603,AD$1,0)</f>
        <v>#N/A</v>
      </c>
      <c r="AE1507" s="79" t="e">
        <f>VLOOKUP($S1507,'Grille de Tarif OQN'!$B$2:$S$3603,AE$1,0)</f>
        <v>#N/A</v>
      </c>
      <c r="AF1507" s="79" t="e">
        <f>VLOOKUP($S1507,'Grille de Tarif OQN'!$B$2:$S$3603,AF$1,0)</f>
        <v>#N/A</v>
      </c>
      <c r="AG1507" s="79" t="e">
        <f>VLOOKUP($S1507,'Grille de Tarif OQN'!$B$2:$S$3603,AG$1,0)</f>
        <v>#N/A</v>
      </c>
      <c r="AH1507" s="79" t="e">
        <f>VLOOKUP($S1507,'Grille de Tarif OQN'!$B$2:$S$3603,AH$1,0)</f>
        <v>#N/A</v>
      </c>
      <c r="AI1507" s="79" t="e">
        <f>VLOOKUP($S1507,'Grille de Tarif OQN'!$B$2:$S$3603,AI$1,0)</f>
        <v>#N/A</v>
      </c>
      <c r="AJ1507" s="79" t="e">
        <f>VLOOKUP($S1507,'Grille de Tarif OQN'!$B$2:$S$3603,AJ$1,0)</f>
        <v>#N/A</v>
      </c>
      <c r="AK1507" s="81"/>
      <c r="AL1507" s="81"/>
      <c r="AM1507" s="81"/>
      <c r="AN1507" s="81"/>
      <c r="AO1507" s="81"/>
      <c r="AP1507" s="81"/>
      <c r="AQ1507" s="81"/>
      <c r="AR1507" s="81"/>
      <c r="AS1507" s="81"/>
      <c r="AT1507" s="81"/>
      <c r="AU1507" s="72"/>
      <c r="AV1507"/>
      <c r="AW1507"/>
      <c r="AX1507"/>
      <c r="AY1507"/>
      <c r="AZ1507" s="96">
        <f t="shared" si="474"/>
        <v>0</v>
      </c>
      <c r="BA1507" s="24" t="e">
        <f t="shared" si="475"/>
        <v>#N/A</v>
      </c>
      <c r="BB1507" s="24" t="e">
        <f t="shared" si="476"/>
        <v>#N/A</v>
      </c>
      <c r="BC1507" s="24" t="e">
        <f t="shared" si="477"/>
        <v>#N/A</v>
      </c>
      <c r="BD1507" s="24" t="e">
        <f t="shared" si="478"/>
        <v>#N/A</v>
      </c>
      <c r="BE1507"/>
      <c r="BF1507" t="e">
        <f t="shared" si="479"/>
        <v>#N/A</v>
      </c>
      <c r="BG1507" t="str">
        <f t="shared" si="480"/>
        <v>HDJ</v>
      </c>
      <c r="BH1507" s="20" t="e">
        <f t="shared" si="481"/>
        <v>#N/A</v>
      </c>
      <c r="BI1507" s="20" t="e">
        <f t="shared" si="482"/>
        <v>#N/A</v>
      </c>
      <c r="BJ1507" s="20" t="e">
        <f t="shared" si="483"/>
        <v>#N/A</v>
      </c>
      <c r="BK1507" s="20" t="e">
        <f t="shared" si="484"/>
        <v>#N/A</v>
      </c>
      <c r="BL1507" s="20" t="e">
        <f t="shared" si="485"/>
        <v>#N/A</v>
      </c>
      <c r="BM1507" s="20" t="e">
        <f t="shared" si="487"/>
        <v>#N/A</v>
      </c>
      <c r="BN1507" s="20" t="e">
        <f t="shared" si="486"/>
        <v>#N/A</v>
      </c>
    </row>
    <row r="1508" spans="1:66">
      <c r="A1508" s="92"/>
      <c r="B1508" s="90"/>
      <c r="C1508" s="90"/>
      <c r="D1508" s="93"/>
      <c r="E1508" s="93"/>
      <c r="F1508" s="93"/>
      <c r="G1508" s="93"/>
      <c r="H1508" s="93"/>
      <c r="I1508" s="93"/>
      <c r="J1508" s="93"/>
      <c r="K1508" s="93"/>
      <c r="L1508" s="92"/>
      <c r="M1508" s="93"/>
      <c r="N1508" s="91">
        <f t="shared" si="468"/>
        <v>0</v>
      </c>
      <c r="O1508" s="91" t="str">
        <f t="shared" si="469"/>
        <v/>
      </c>
      <c r="P1508" s="91" t="str">
        <f t="shared" si="470"/>
        <v/>
      </c>
      <c r="Q1508" s="91" t="str">
        <f t="shared" si="471"/>
        <v>HDJ</v>
      </c>
      <c r="R1508" s="82"/>
      <c r="S1508" s="95">
        <f t="shared" si="472"/>
        <v>0</v>
      </c>
      <c r="T1508" s="95">
        <f t="shared" si="473"/>
        <v>0</v>
      </c>
      <c r="U1508" s="79" t="e">
        <f>VLOOKUP($S1508,'Grille de Tarif OQN'!$B$2:$S$3603,U$1,0)</f>
        <v>#N/A</v>
      </c>
      <c r="V1508" s="79" t="e">
        <f>VLOOKUP($S1508,'Grille de Tarif OQN'!$B$2:$S$3603,V$1,0)</f>
        <v>#N/A</v>
      </c>
      <c r="W1508" s="79" t="e">
        <f>VLOOKUP($S1508,'Grille de Tarif OQN'!$B$2:$S$3603,W$1,0)</f>
        <v>#N/A</v>
      </c>
      <c r="X1508" s="79" t="e">
        <f>VLOOKUP($S1508,'Grille de Tarif OQN'!$B$2:$S$3603,X$1,0)</f>
        <v>#N/A</v>
      </c>
      <c r="Y1508" s="79" t="e">
        <f>VLOOKUP($S1508,'Grille de Tarif OQN'!$B$2:$S$3603,Y$1,0)</f>
        <v>#N/A</v>
      </c>
      <c r="Z1508" s="79" t="e">
        <f>VLOOKUP($S1508,'Grille de Tarif OQN'!$B$2:$S$3603,Z$1,0)</f>
        <v>#N/A</v>
      </c>
      <c r="AA1508" s="79" t="e">
        <f>VLOOKUP($S1508,'Grille de Tarif OQN'!$B$2:$S$3603,AA$1,0)</f>
        <v>#N/A</v>
      </c>
      <c r="AB1508" s="79" t="e">
        <f>VLOOKUP($S1508,'Grille de Tarif OQN'!$B$2:$S$3603,AB$1,0)</f>
        <v>#N/A</v>
      </c>
      <c r="AC1508" s="79" t="e">
        <f>VLOOKUP($S1508,'Grille de Tarif OQN'!$B$2:$S$3603,AC$1,0)</f>
        <v>#N/A</v>
      </c>
      <c r="AD1508" s="79" t="e">
        <f>VLOOKUP($S1508,'Grille de Tarif OQN'!$B$2:$S$3603,AD$1,0)</f>
        <v>#N/A</v>
      </c>
      <c r="AE1508" s="79" t="e">
        <f>VLOOKUP($S1508,'Grille de Tarif OQN'!$B$2:$S$3603,AE$1,0)</f>
        <v>#N/A</v>
      </c>
      <c r="AF1508" s="79" t="e">
        <f>VLOOKUP($S1508,'Grille de Tarif OQN'!$B$2:$S$3603,AF$1,0)</f>
        <v>#N/A</v>
      </c>
      <c r="AG1508" s="79" t="e">
        <f>VLOOKUP($S1508,'Grille de Tarif OQN'!$B$2:$S$3603,AG$1,0)</f>
        <v>#N/A</v>
      </c>
      <c r="AH1508" s="79" t="e">
        <f>VLOOKUP($S1508,'Grille de Tarif OQN'!$B$2:$S$3603,AH$1,0)</f>
        <v>#N/A</v>
      </c>
      <c r="AI1508" s="79" t="e">
        <f>VLOOKUP($S1508,'Grille de Tarif OQN'!$B$2:$S$3603,AI$1,0)</f>
        <v>#N/A</v>
      </c>
      <c r="AJ1508" s="79" t="e">
        <f>VLOOKUP($S1508,'Grille de Tarif OQN'!$B$2:$S$3603,AJ$1,0)</f>
        <v>#N/A</v>
      </c>
      <c r="AK1508" s="81"/>
      <c r="AL1508" s="81"/>
      <c r="AM1508" s="81"/>
      <c r="AN1508" s="81"/>
      <c r="AO1508" s="81"/>
      <c r="AP1508" s="81"/>
      <c r="AQ1508" s="81"/>
      <c r="AR1508" s="81"/>
      <c r="AS1508" s="81"/>
      <c r="AT1508" s="81"/>
      <c r="AU1508" s="72"/>
      <c r="AV1508"/>
      <c r="AW1508"/>
      <c r="AX1508"/>
      <c r="AY1508"/>
      <c r="AZ1508" s="96">
        <f t="shared" si="474"/>
        <v>0</v>
      </c>
      <c r="BA1508" s="24" t="e">
        <f t="shared" si="475"/>
        <v>#N/A</v>
      </c>
      <c r="BB1508" s="24" t="e">
        <f t="shared" si="476"/>
        <v>#N/A</v>
      </c>
      <c r="BC1508" s="24" t="e">
        <f t="shared" si="477"/>
        <v>#N/A</v>
      </c>
      <c r="BD1508" s="24" t="e">
        <f t="shared" si="478"/>
        <v>#N/A</v>
      </c>
      <c r="BE1508"/>
      <c r="BF1508" t="e">
        <f t="shared" si="479"/>
        <v>#N/A</v>
      </c>
      <c r="BG1508" t="str">
        <f t="shared" si="480"/>
        <v>HDJ</v>
      </c>
      <c r="BH1508" s="20" t="e">
        <f t="shared" si="481"/>
        <v>#N/A</v>
      </c>
      <c r="BI1508" s="20" t="e">
        <f t="shared" si="482"/>
        <v>#N/A</v>
      </c>
      <c r="BJ1508" s="20" t="e">
        <f t="shared" si="483"/>
        <v>#N/A</v>
      </c>
      <c r="BK1508" s="20" t="e">
        <f t="shared" si="484"/>
        <v>#N/A</v>
      </c>
      <c r="BL1508" s="20" t="e">
        <f t="shared" si="485"/>
        <v>#N/A</v>
      </c>
      <c r="BM1508" s="20" t="e">
        <f t="shared" si="487"/>
        <v>#N/A</v>
      </c>
      <c r="BN1508" s="20" t="e">
        <f t="shared" si="486"/>
        <v>#N/A</v>
      </c>
    </row>
    <row r="1509" spans="1:66">
      <c r="A1509" s="92"/>
      <c r="B1509" s="90"/>
      <c r="C1509" s="90"/>
      <c r="D1509" s="93"/>
      <c r="E1509" s="93"/>
      <c r="F1509" s="93"/>
      <c r="G1509" s="93"/>
      <c r="H1509" s="93"/>
      <c r="I1509" s="93"/>
      <c r="J1509" s="93"/>
      <c r="K1509" s="93"/>
      <c r="L1509" s="92"/>
      <c r="M1509" s="93"/>
      <c r="N1509" s="91">
        <f t="shared" si="468"/>
        <v>0</v>
      </c>
      <c r="O1509" s="91" t="str">
        <f t="shared" si="469"/>
        <v/>
      </c>
      <c r="P1509" s="91" t="str">
        <f t="shared" si="470"/>
        <v/>
      </c>
      <c r="Q1509" s="91" t="str">
        <f t="shared" si="471"/>
        <v>HDJ</v>
      </c>
      <c r="R1509" s="82"/>
      <c r="S1509" s="95">
        <f t="shared" si="472"/>
        <v>0</v>
      </c>
      <c r="T1509" s="95">
        <f t="shared" si="473"/>
        <v>0</v>
      </c>
      <c r="U1509" s="79" t="e">
        <f>VLOOKUP($S1509,'Grille de Tarif OQN'!$B$2:$S$3603,U$1,0)</f>
        <v>#N/A</v>
      </c>
      <c r="V1509" s="79" t="e">
        <f>VLOOKUP($S1509,'Grille de Tarif OQN'!$B$2:$S$3603,V$1,0)</f>
        <v>#N/A</v>
      </c>
      <c r="W1509" s="79" t="e">
        <f>VLOOKUP($S1509,'Grille de Tarif OQN'!$B$2:$S$3603,W$1,0)</f>
        <v>#N/A</v>
      </c>
      <c r="X1509" s="79" t="e">
        <f>VLOOKUP($S1509,'Grille de Tarif OQN'!$B$2:$S$3603,X$1,0)</f>
        <v>#N/A</v>
      </c>
      <c r="Y1509" s="79" t="e">
        <f>VLOOKUP($S1509,'Grille de Tarif OQN'!$B$2:$S$3603,Y$1,0)</f>
        <v>#N/A</v>
      </c>
      <c r="Z1509" s="79" t="e">
        <f>VLOOKUP($S1509,'Grille de Tarif OQN'!$B$2:$S$3603,Z$1,0)</f>
        <v>#N/A</v>
      </c>
      <c r="AA1509" s="79" t="e">
        <f>VLOOKUP($S1509,'Grille de Tarif OQN'!$B$2:$S$3603,AA$1,0)</f>
        <v>#N/A</v>
      </c>
      <c r="AB1509" s="79" t="e">
        <f>VLOOKUP($S1509,'Grille de Tarif OQN'!$B$2:$S$3603,AB$1,0)</f>
        <v>#N/A</v>
      </c>
      <c r="AC1509" s="79" t="e">
        <f>VLOOKUP($S1509,'Grille de Tarif OQN'!$B$2:$S$3603,AC$1,0)</f>
        <v>#N/A</v>
      </c>
      <c r="AD1509" s="79" t="e">
        <f>VLOOKUP($S1509,'Grille de Tarif OQN'!$B$2:$S$3603,AD$1,0)</f>
        <v>#N/A</v>
      </c>
      <c r="AE1509" s="79" t="e">
        <f>VLOOKUP($S1509,'Grille de Tarif OQN'!$B$2:$S$3603,AE$1,0)</f>
        <v>#N/A</v>
      </c>
      <c r="AF1509" s="79" t="e">
        <f>VLOOKUP($S1509,'Grille de Tarif OQN'!$B$2:$S$3603,AF$1,0)</f>
        <v>#N/A</v>
      </c>
      <c r="AG1509" s="79" t="e">
        <f>VLOOKUP($S1509,'Grille de Tarif OQN'!$B$2:$S$3603,AG$1,0)</f>
        <v>#N/A</v>
      </c>
      <c r="AH1509" s="79" t="e">
        <f>VLOOKUP($S1509,'Grille de Tarif OQN'!$B$2:$S$3603,AH$1,0)</f>
        <v>#N/A</v>
      </c>
      <c r="AI1509" s="79" t="e">
        <f>VLOOKUP($S1509,'Grille de Tarif OQN'!$B$2:$S$3603,AI$1,0)</f>
        <v>#N/A</v>
      </c>
      <c r="AJ1509" s="79" t="e">
        <f>VLOOKUP($S1509,'Grille de Tarif OQN'!$B$2:$S$3603,AJ$1,0)</f>
        <v>#N/A</v>
      </c>
      <c r="AK1509" s="81"/>
      <c r="AL1509" s="81"/>
      <c r="AM1509" s="81"/>
      <c r="AN1509" s="81"/>
      <c r="AO1509" s="81"/>
      <c r="AP1509" s="81"/>
      <c r="AQ1509" s="81"/>
      <c r="AR1509" s="81"/>
      <c r="AS1509" s="81"/>
      <c r="AT1509" s="81"/>
      <c r="AU1509" s="72"/>
      <c r="AV1509"/>
      <c r="AW1509"/>
      <c r="AX1509"/>
      <c r="AY1509"/>
      <c r="AZ1509" s="96">
        <f t="shared" si="474"/>
        <v>0</v>
      </c>
      <c r="BA1509" s="24" t="e">
        <f t="shared" si="475"/>
        <v>#N/A</v>
      </c>
      <c r="BB1509" s="24" t="e">
        <f t="shared" si="476"/>
        <v>#N/A</v>
      </c>
      <c r="BC1509" s="24" t="e">
        <f t="shared" si="477"/>
        <v>#N/A</v>
      </c>
      <c r="BD1509" s="24" t="e">
        <f t="shared" si="478"/>
        <v>#N/A</v>
      </c>
      <c r="BE1509"/>
      <c r="BF1509" t="e">
        <f t="shared" si="479"/>
        <v>#N/A</v>
      </c>
      <c r="BG1509" t="str">
        <f t="shared" si="480"/>
        <v>HDJ</v>
      </c>
      <c r="BH1509" s="20" t="e">
        <f t="shared" si="481"/>
        <v>#N/A</v>
      </c>
      <c r="BI1509" s="20" t="e">
        <f t="shared" si="482"/>
        <v>#N/A</v>
      </c>
      <c r="BJ1509" s="20" t="e">
        <f t="shared" si="483"/>
        <v>#N/A</v>
      </c>
      <c r="BK1509" s="20" t="e">
        <f t="shared" si="484"/>
        <v>#N/A</v>
      </c>
      <c r="BL1509" s="20" t="e">
        <f t="shared" si="485"/>
        <v>#N/A</v>
      </c>
      <c r="BM1509" s="20" t="e">
        <f t="shared" si="487"/>
        <v>#N/A</v>
      </c>
      <c r="BN1509" s="20" t="e">
        <f t="shared" si="486"/>
        <v>#N/A</v>
      </c>
    </row>
    <row r="1510" spans="1:66">
      <c r="A1510" s="92"/>
      <c r="B1510" s="90"/>
      <c r="C1510" s="90"/>
      <c r="D1510" s="93"/>
      <c r="E1510" s="93"/>
      <c r="F1510" s="93"/>
      <c r="G1510" s="93"/>
      <c r="H1510" s="93"/>
      <c r="I1510" s="93"/>
      <c r="J1510" s="93"/>
      <c r="K1510" s="93"/>
      <c r="L1510" s="92"/>
      <c r="M1510" s="93"/>
      <c r="N1510" s="91">
        <f t="shared" si="468"/>
        <v>0</v>
      </c>
      <c r="O1510" s="91" t="str">
        <f t="shared" si="469"/>
        <v/>
      </c>
      <c r="P1510" s="91" t="str">
        <f t="shared" si="470"/>
        <v/>
      </c>
      <c r="Q1510" s="91" t="str">
        <f t="shared" si="471"/>
        <v>HDJ</v>
      </c>
      <c r="R1510" s="82"/>
      <c r="S1510" s="95">
        <f t="shared" si="472"/>
        <v>0</v>
      </c>
      <c r="T1510" s="95">
        <f t="shared" si="473"/>
        <v>0</v>
      </c>
      <c r="U1510" s="79" t="e">
        <f>VLOOKUP($S1510,'Grille de Tarif OQN'!$B$2:$S$3603,U$1,0)</f>
        <v>#N/A</v>
      </c>
      <c r="V1510" s="79" t="e">
        <f>VLOOKUP($S1510,'Grille de Tarif OQN'!$B$2:$S$3603,V$1,0)</f>
        <v>#N/A</v>
      </c>
      <c r="W1510" s="79" t="e">
        <f>VLOOKUP($S1510,'Grille de Tarif OQN'!$B$2:$S$3603,W$1,0)</f>
        <v>#N/A</v>
      </c>
      <c r="X1510" s="79" t="e">
        <f>VLOOKUP($S1510,'Grille de Tarif OQN'!$B$2:$S$3603,X$1,0)</f>
        <v>#N/A</v>
      </c>
      <c r="Y1510" s="79" t="e">
        <f>VLOOKUP($S1510,'Grille de Tarif OQN'!$B$2:$S$3603,Y$1,0)</f>
        <v>#N/A</v>
      </c>
      <c r="Z1510" s="79" t="e">
        <f>VLOOKUP($S1510,'Grille de Tarif OQN'!$B$2:$S$3603,Z$1,0)</f>
        <v>#N/A</v>
      </c>
      <c r="AA1510" s="79" t="e">
        <f>VLOOKUP($S1510,'Grille de Tarif OQN'!$B$2:$S$3603,AA$1,0)</f>
        <v>#N/A</v>
      </c>
      <c r="AB1510" s="79" t="e">
        <f>VLOOKUP($S1510,'Grille de Tarif OQN'!$B$2:$S$3603,AB$1,0)</f>
        <v>#N/A</v>
      </c>
      <c r="AC1510" s="79" t="e">
        <f>VLOOKUP($S1510,'Grille de Tarif OQN'!$B$2:$S$3603,AC$1,0)</f>
        <v>#N/A</v>
      </c>
      <c r="AD1510" s="79" t="e">
        <f>VLOOKUP($S1510,'Grille de Tarif OQN'!$B$2:$S$3603,AD$1,0)</f>
        <v>#N/A</v>
      </c>
      <c r="AE1510" s="79" t="e">
        <f>VLOOKUP($S1510,'Grille de Tarif OQN'!$B$2:$S$3603,AE$1,0)</f>
        <v>#N/A</v>
      </c>
      <c r="AF1510" s="79" t="e">
        <f>VLOOKUP($S1510,'Grille de Tarif OQN'!$B$2:$S$3603,AF$1,0)</f>
        <v>#N/A</v>
      </c>
      <c r="AG1510" s="79" t="e">
        <f>VLOOKUP($S1510,'Grille de Tarif OQN'!$B$2:$S$3603,AG$1,0)</f>
        <v>#N/A</v>
      </c>
      <c r="AH1510" s="79" t="e">
        <f>VLOOKUP($S1510,'Grille de Tarif OQN'!$B$2:$S$3603,AH$1,0)</f>
        <v>#N/A</v>
      </c>
      <c r="AI1510" s="79" t="e">
        <f>VLOOKUP($S1510,'Grille de Tarif OQN'!$B$2:$S$3603,AI$1,0)</f>
        <v>#N/A</v>
      </c>
      <c r="AJ1510" s="79" t="e">
        <f>VLOOKUP($S1510,'Grille de Tarif OQN'!$B$2:$S$3603,AJ$1,0)</f>
        <v>#N/A</v>
      </c>
      <c r="AK1510" s="81"/>
      <c r="AL1510" s="81"/>
      <c r="AM1510" s="81"/>
      <c r="AN1510" s="81"/>
      <c r="AO1510" s="81"/>
      <c r="AP1510" s="81"/>
      <c r="AQ1510" s="81"/>
      <c r="AR1510" s="81"/>
      <c r="AS1510" s="81"/>
      <c r="AT1510" s="81"/>
      <c r="AU1510" s="72"/>
      <c r="AV1510"/>
      <c r="AW1510"/>
      <c r="AX1510"/>
      <c r="AY1510"/>
      <c r="AZ1510" s="96">
        <f t="shared" si="474"/>
        <v>0</v>
      </c>
      <c r="BA1510" s="24" t="e">
        <f t="shared" si="475"/>
        <v>#N/A</v>
      </c>
      <c r="BB1510" s="24" t="e">
        <f t="shared" si="476"/>
        <v>#N/A</v>
      </c>
      <c r="BC1510" s="24" t="e">
        <f t="shared" si="477"/>
        <v>#N/A</v>
      </c>
      <c r="BD1510" s="24" t="e">
        <f t="shared" si="478"/>
        <v>#N/A</v>
      </c>
      <c r="BE1510"/>
      <c r="BF1510" t="e">
        <f t="shared" si="479"/>
        <v>#N/A</v>
      </c>
      <c r="BG1510" t="str">
        <f t="shared" si="480"/>
        <v>HDJ</v>
      </c>
      <c r="BH1510" s="20" t="e">
        <f t="shared" si="481"/>
        <v>#N/A</v>
      </c>
      <c r="BI1510" s="20" t="e">
        <f t="shared" si="482"/>
        <v>#N/A</v>
      </c>
      <c r="BJ1510" s="20" t="e">
        <f t="shared" si="483"/>
        <v>#N/A</v>
      </c>
      <c r="BK1510" s="20" t="e">
        <f t="shared" si="484"/>
        <v>#N/A</v>
      </c>
      <c r="BL1510" s="20" t="e">
        <f t="shared" si="485"/>
        <v>#N/A</v>
      </c>
      <c r="BM1510" s="20" t="e">
        <f t="shared" si="487"/>
        <v>#N/A</v>
      </c>
      <c r="BN1510" s="20" t="e">
        <f t="shared" si="486"/>
        <v>#N/A</v>
      </c>
    </row>
    <row r="1511" spans="1:66">
      <c r="A1511" s="92"/>
      <c r="B1511" s="90"/>
      <c r="C1511" s="90"/>
      <c r="D1511" s="93"/>
      <c r="E1511" s="93"/>
      <c r="F1511" s="93"/>
      <c r="G1511" s="93"/>
      <c r="H1511" s="93"/>
      <c r="I1511" s="93"/>
      <c r="J1511" s="93"/>
      <c r="K1511" s="93"/>
      <c r="L1511" s="92"/>
      <c r="M1511" s="93"/>
      <c r="N1511" s="91">
        <f t="shared" si="468"/>
        <v>0</v>
      </c>
      <c r="O1511" s="91" t="str">
        <f t="shared" si="469"/>
        <v/>
      </c>
      <c r="P1511" s="91" t="str">
        <f t="shared" si="470"/>
        <v/>
      </c>
      <c r="Q1511" s="91" t="str">
        <f t="shared" si="471"/>
        <v>HDJ</v>
      </c>
      <c r="R1511" s="82"/>
      <c r="S1511" s="95">
        <f t="shared" si="472"/>
        <v>0</v>
      </c>
      <c r="T1511" s="95">
        <f t="shared" si="473"/>
        <v>0</v>
      </c>
      <c r="U1511" s="79" t="e">
        <f>VLOOKUP($S1511,'Grille de Tarif OQN'!$B$2:$S$3603,U$1,0)</f>
        <v>#N/A</v>
      </c>
      <c r="V1511" s="79" t="e">
        <f>VLOOKUP($S1511,'Grille de Tarif OQN'!$B$2:$S$3603,V$1,0)</f>
        <v>#N/A</v>
      </c>
      <c r="W1511" s="79" t="e">
        <f>VLOOKUP($S1511,'Grille de Tarif OQN'!$B$2:$S$3603,W$1,0)</f>
        <v>#N/A</v>
      </c>
      <c r="X1511" s="79" t="e">
        <f>VLOOKUP($S1511,'Grille de Tarif OQN'!$B$2:$S$3603,X$1,0)</f>
        <v>#N/A</v>
      </c>
      <c r="Y1511" s="79" t="e">
        <f>VLOOKUP($S1511,'Grille de Tarif OQN'!$B$2:$S$3603,Y$1,0)</f>
        <v>#N/A</v>
      </c>
      <c r="Z1511" s="79" t="e">
        <f>VLOOKUP($S1511,'Grille de Tarif OQN'!$B$2:$S$3603,Z$1,0)</f>
        <v>#N/A</v>
      </c>
      <c r="AA1511" s="79" t="e">
        <f>VLOOKUP($S1511,'Grille de Tarif OQN'!$B$2:$S$3603,AA$1,0)</f>
        <v>#N/A</v>
      </c>
      <c r="AB1511" s="79" t="e">
        <f>VLOOKUP($S1511,'Grille de Tarif OQN'!$B$2:$S$3603,AB$1,0)</f>
        <v>#N/A</v>
      </c>
      <c r="AC1511" s="79" t="e">
        <f>VLOOKUP($S1511,'Grille de Tarif OQN'!$B$2:$S$3603,AC$1,0)</f>
        <v>#N/A</v>
      </c>
      <c r="AD1511" s="79" t="e">
        <f>VLOOKUP($S1511,'Grille de Tarif OQN'!$B$2:$S$3603,AD$1,0)</f>
        <v>#N/A</v>
      </c>
      <c r="AE1511" s="79" t="e">
        <f>VLOOKUP($S1511,'Grille de Tarif OQN'!$B$2:$S$3603,AE$1,0)</f>
        <v>#N/A</v>
      </c>
      <c r="AF1511" s="79" t="e">
        <f>VLOOKUP($S1511,'Grille de Tarif OQN'!$B$2:$S$3603,AF$1,0)</f>
        <v>#N/A</v>
      </c>
      <c r="AG1511" s="79" t="e">
        <f>VLOOKUP($S1511,'Grille de Tarif OQN'!$B$2:$S$3603,AG$1,0)</f>
        <v>#N/A</v>
      </c>
      <c r="AH1511" s="79" t="e">
        <f>VLOOKUP($S1511,'Grille de Tarif OQN'!$B$2:$S$3603,AH$1,0)</f>
        <v>#N/A</v>
      </c>
      <c r="AI1511" s="79" t="e">
        <f>VLOOKUP($S1511,'Grille de Tarif OQN'!$B$2:$S$3603,AI$1,0)</f>
        <v>#N/A</v>
      </c>
      <c r="AJ1511" s="79" t="e">
        <f>VLOOKUP($S1511,'Grille de Tarif OQN'!$B$2:$S$3603,AJ$1,0)</f>
        <v>#N/A</v>
      </c>
      <c r="AK1511" s="81"/>
      <c r="AL1511" s="81"/>
      <c r="AM1511" s="81"/>
      <c r="AN1511" s="81"/>
      <c r="AO1511" s="81"/>
      <c r="AP1511" s="81"/>
      <c r="AQ1511" s="81"/>
      <c r="AR1511" s="81"/>
      <c r="AS1511" s="81"/>
      <c r="AT1511" s="81"/>
      <c r="AU1511" s="72"/>
      <c r="AV1511"/>
      <c r="AW1511"/>
      <c r="AX1511"/>
      <c r="AY1511"/>
      <c r="AZ1511" s="96">
        <f t="shared" si="474"/>
        <v>0</v>
      </c>
      <c r="BA1511" s="24" t="e">
        <f t="shared" si="475"/>
        <v>#N/A</v>
      </c>
      <c r="BB1511" s="24" t="e">
        <f t="shared" si="476"/>
        <v>#N/A</v>
      </c>
      <c r="BC1511" s="24" t="e">
        <f t="shared" si="477"/>
        <v>#N/A</v>
      </c>
      <c r="BD1511" s="24" t="e">
        <f t="shared" si="478"/>
        <v>#N/A</v>
      </c>
      <c r="BE1511"/>
      <c r="BF1511" t="e">
        <f t="shared" si="479"/>
        <v>#N/A</v>
      </c>
      <c r="BG1511" t="str">
        <f t="shared" si="480"/>
        <v>HDJ</v>
      </c>
      <c r="BH1511" s="20" t="e">
        <f t="shared" si="481"/>
        <v>#N/A</v>
      </c>
      <c r="BI1511" s="20" t="e">
        <f t="shared" si="482"/>
        <v>#N/A</v>
      </c>
      <c r="BJ1511" s="20" t="e">
        <f t="shared" si="483"/>
        <v>#N/A</v>
      </c>
      <c r="BK1511" s="20" t="e">
        <f t="shared" si="484"/>
        <v>#N/A</v>
      </c>
      <c r="BL1511" s="20" t="e">
        <f t="shared" si="485"/>
        <v>#N/A</v>
      </c>
      <c r="BM1511" s="20" t="e">
        <f t="shared" si="487"/>
        <v>#N/A</v>
      </c>
      <c r="BN1511" s="20" t="e">
        <f t="shared" si="486"/>
        <v>#N/A</v>
      </c>
    </row>
    <row r="1512" spans="1:66">
      <c r="A1512" s="92"/>
      <c r="B1512" s="90"/>
      <c r="C1512" s="90"/>
      <c r="D1512" s="93"/>
      <c r="E1512" s="93"/>
      <c r="F1512" s="93"/>
      <c r="G1512" s="93"/>
      <c r="H1512" s="93"/>
      <c r="I1512" s="93"/>
      <c r="J1512" s="93"/>
      <c r="K1512" s="93"/>
      <c r="L1512" s="92"/>
      <c r="M1512" s="93"/>
      <c r="N1512" s="91">
        <f t="shared" si="468"/>
        <v>0</v>
      </c>
      <c r="O1512" s="91" t="str">
        <f t="shared" si="469"/>
        <v/>
      </c>
      <c r="P1512" s="91" t="str">
        <f t="shared" si="470"/>
        <v/>
      </c>
      <c r="Q1512" s="91" t="str">
        <f t="shared" si="471"/>
        <v>HDJ</v>
      </c>
      <c r="R1512" s="82"/>
      <c r="S1512" s="95">
        <f t="shared" si="472"/>
        <v>0</v>
      </c>
      <c r="T1512" s="95">
        <f t="shared" si="473"/>
        <v>0</v>
      </c>
      <c r="U1512" s="79" t="e">
        <f>VLOOKUP($S1512,'Grille de Tarif OQN'!$B$2:$S$3603,U$1,0)</f>
        <v>#N/A</v>
      </c>
      <c r="V1512" s="79" t="e">
        <f>VLOOKUP($S1512,'Grille de Tarif OQN'!$B$2:$S$3603,V$1,0)</f>
        <v>#N/A</v>
      </c>
      <c r="W1512" s="79" t="e">
        <f>VLOOKUP($S1512,'Grille de Tarif OQN'!$B$2:$S$3603,W$1,0)</f>
        <v>#N/A</v>
      </c>
      <c r="X1512" s="79" t="e">
        <f>VLOOKUP($S1512,'Grille de Tarif OQN'!$B$2:$S$3603,X$1,0)</f>
        <v>#N/A</v>
      </c>
      <c r="Y1512" s="79" t="e">
        <f>VLOOKUP($S1512,'Grille de Tarif OQN'!$B$2:$S$3603,Y$1,0)</f>
        <v>#N/A</v>
      </c>
      <c r="Z1512" s="79" t="e">
        <f>VLOOKUP($S1512,'Grille de Tarif OQN'!$B$2:$S$3603,Z$1,0)</f>
        <v>#N/A</v>
      </c>
      <c r="AA1512" s="79" t="e">
        <f>VLOOKUP($S1512,'Grille de Tarif OQN'!$B$2:$S$3603,AA$1,0)</f>
        <v>#N/A</v>
      </c>
      <c r="AB1512" s="79" t="e">
        <f>VLOOKUP($S1512,'Grille de Tarif OQN'!$B$2:$S$3603,AB$1,0)</f>
        <v>#N/A</v>
      </c>
      <c r="AC1512" s="79" t="e">
        <f>VLOOKUP($S1512,'Grille de Tarif OQN'!$B$2:$S$3603,AC$1,0)</f>
        <v>#N/A</v>
      </c>
      <c r="AD1512" s="79" t="e">
        <f>VLOOKUP($S1512,'Grille de Tarif OQN'!$B$2:$S$3603,AD$1,0)</f>
        <v>#N/A</v>
      </c>
      <c r="AE1512" s="79" t="e">
        <f>VLOOKUP($S1512,'Grille de Tarif OQN'!$B$2:$S$3603,AE$1,0)</f>
        <v>#N/A</v>
      </c>
      <c r="AF1512" s="79" t="e">
        <f>VLOOKUP($S1512,'Grille de Tarif OQN'!$B$2:$S$3603,AF$1,0)</f>
        <v>#N/A</v>
      </c>
      <c r="AG1512" s="79" t="e">
        <f>VLOOKUP($S1512,'Grille de Tarif OQN'!$B$2:$S$3603,AG$1,0)</f>
        <v>#N/A</v>
      </c>
      <c r="AH1512" s="79" t="e">
        <f>VLOOKUP($S1512,'Grille de Tarif OQN'!$B$2:$S$3603,AH$1,0)</f>
        <v>#N/A</v>
      </c>
      <c r="AI1512" s="79" t="e">
        <f>VLOOKUP($S1512,'Grille de Tarif OQN'!$B$2:$S$3603,AI$1,0)</f>
        <v>#N/A</v>
      </c>
      <c r="AJ1512" s="79" t="e">
        <f>VLOOKUP($S1512,'Grille de Tarif OQN'!$B$2:$S$3603,AJ$1,0)</f>
        <v>#N/A</v>
      </c>
      <c r="AK1512" s="81"/>
      <c r="AL1512" s="81"/>
      <c r="AM1512" s="81"/>
      <c r="AN1512" s="81"/>
      <c r="AO1512" s="81"/>
      <c r="AP1512" s="81"/>
      <c r="AQ1512" s="81"/>
      <c r="AR1512" s="81"/>
      <c r="AS1512" s="81"/>
      <c r="AT1512" s="81"/>
      <c r="AU1512" s="72"/>
      <c r="AV1512"/>
      <c r="AW1512"/>
      <c r="AX1512"/>
      <c r="AY1512"/>
      <c r="AZ1512" s="96">
        <f t="shared" si="474"/>
        <v>0</v>
      </c>
      <c r="BA1512" s="24" t="e">
        <f t="shared" si="475"/>
        <v>#N/A</v>
      </c>
      <c r="BB1512" s="24" t="e">
        <f t="shared" si="476"/>
        <v>#N/A</v>
      </c>
      <c r="BC1512" s="24" t="e">
        <f t="shared" si="477"/>
        <v>#N/A</v>
      </c>
      <c r="BD1512" s="24" t="e">
        <f t="shared" si="478"/>
        <v>#N/A</v>
      </c>
      <c r="BE1512"/>
      <c r="BF1512" t="e">
        <f t="shared" si="479"/>
        <v>#N/A</v>
      </c>
      <c r="BG1512" t="str">
        <f t="shared" si="480"/>
        <v>HDJ</v>
      </c>
      <c r="BH1512" s="20" t="e">
        <f t="shared" si="481"/>
        <v>#N/A</v>
      </c>
      <c r="BI1512" s="20" t="e">
        <f t="shared" si="482"/>
        <v>#N/A</v>
      </c>
      <c r="BJ1512" s="20" t="e">
        <f t="shared" si="483"/>
        <v>#N/A</v>
      </c>
      <c r="BK1512" s="20" t="e">
        <f t="shared" si="484"/>
        <v>#N/A</v>
      </c>
      <c r="BL1512" s="20" t="e">
        <f t="shared" si="485"/>
        <v>#N/A</v>
      </c>
      <c r="BM1512" s="20" t="e">
        <f t="shared" si="487"/>
        <v>#N/A</v>
      </c>
      <c r="BN1512" s="20" t="e">
        <f t="shared" si="486"/>
        <v>#N/A</v>
      </c>
    </row>
    <row r="1513" spans="1:66">
      <c r="A1513" s="92"/>
      <c r="B1513" s="90"/>
      <c r="C1513" s="90"/>
      <c r="D1513" s="93"/>
      <c r="E1513" s="93"/>
      <c r="F1513" s="93"/>
      <c r="G1513" s="93"/>
      <c r="H1513" s="93"/>
      <c r="I1513" s="93"/>
      <c r="J1513" s="93"/>
      <c r="K1513" s="93"/>
      <c r="L1513" s="92"/>
      <c r="M1513" s="93"/>
      <c r="N1513" s="91">
        <f t="shared" si="468"/>
        <v>0</v>
      </c>
      <c r="O1513" s="91" t="str">
        <f t="shared" si="469"/>
        <v/>
      </c>
      <c r="P1513" s="91" t="str">
        <f t="shared" si="470"/>
        <v/>
      </c>
      <c r="Q1513" s="91" t="str">
        <f t="shared" si="471"/>
        <v>HDJ</v>
      </c>
      <c r="R1513" s="82"/>
      <c r="S1513" s="95">
        <f t="shared" si="472"/>
        <v>0</v>
      </c>
      <c r="T1513" s="95">
        <f t="shared" si="473"/>
        <v>0</v>
      </c>
      <c r="U1513" s="79" t="e">
        <f>VLOOKUP($S1513,'Grille de Tarif OQN'!$B$2:$S$3603,U$1,0)</f>
        <v>#N/A</v>
      </c>
      <c r="V1513" s="79" t="e">
        <f>VLOOKUP($S1513,'Grille de Tarif OQN'!$B$2:$S$3603,V$1,0)</f>
        <v>#N/A</v>
      </c>
      <c r="W1513" s="79" t="e">
        <f>VLOOKUP($S1513,'Grille de Tarif OQN'!$B$2:$S$3603,W$1,0)</f>
        <v>#N/A</v>
      </c>
      <c r="X1513" s="79" t="e">
        <f>VLOOKUP($S1513,'Grille de Tarif OQN'!$B$2:$S$3603,X$1,0)</f>
        <v>#N/A</v>
      </c>
      <c r="Y1513" s="79" t="e">
        <f>VLOOKUP($S1513,'Grille de Tarif OQN'!$B$2:$S$3603,Y$1,0)</f>
        <v>#N/A</v>
      </c>
      <c r="Z1513" s="79" t="e">
        <f>VLOOKUP($S1513,'Grille de Tarif OQN'!$B$2:$S$3603,Z$1,0)</f>
        <v>#N/A</v>
      </c>
      <c r="AA1513" s="79" t="e">
        <f>VLOOKUP($S1513,'Grille de Tarif OQN'!$B$2:$S$3603,AA$1,0)</f>
        <v>#N/A</v>
      </c>
      <c r="AB1513" s="79" t="e">
        <f>VLOOKUP($S1513,'Grille de Tarif OQN'!$B$2:$S$3603,AB$1,0)</f>
        <v>#N/A</v>
      </c>
      <c r="AC1513" s="79" t="e">
        <f>VLOOKUP($S1513,'Grille de Tarif OQN'!$B$2:$S$3603,AC$1,0)</f>
        <v>#N/A</v>
      </c>
      <c r="AD1513" s="79" t="e">
        <f>VLOOKUP($S1513,'Grille de Tarif OQN'!$B$2:$S$3603,AD$1,0)</f>
        <v>#N/A</v>
      </c>
      <c r="AE1513" s="79" t="e">
        <f>VLOOKUP($S1513,'Grille de Tarif OQN'!$B$2:$S$3603,AE$1,0)</f>
        <v>#N/A</v>
      </c>
      <c r="AF1513" s="79" t="e">
        <f>VLOOKUP($S1513,'Grille de Tarif OQN'!$B$2:$S$3603,AF$1,0)</f>
        <v>#N/A</v>
      </c>
      <c r="AG1513" s="79" t="e">
        <f>VLOOKUP($S1513,'Grille de Tarif OQN'!$B$2:$S$3603,AG$1,0)</f>
        <v>#N/A</v>
      </c>
      <c r="AH1513" s="79" t="e">
        <f>VLOOKUP($S1513,'Grille de Tarif OQN'!$B$2:$S$3603,AH$1,0)</f>
        <v>#N/A</v>
      </c>
      <c r="AI1513" s="79" t="e">
        <f>VLOOKUP($S1513,'Grille de Tarif OQN'!$B$2:$S$3603,AI$1,0)</f>
        <v>#N/A</v>
      </c>
      <c r="AJ1513" s="79" t="e">
        <f>VLOOKUP($S1513,'Grille de Tarif OQN'!$B$2:$S$3603,AJ$1,0)</f>
        <v>#N/A</v>
      </c>
      <c r="AK1513" s="81"/>
      <c r="AL1513" s="81"/>
      <c r="AM1513" s="81"/>
      <c r="AN1513" s="81"/>
      <c r="AO1513" s="81"/>
      <c r="AP1513" s="81"/>
      <c r="AQ1513" s="81"/>
      <c r="AR1513" s="81"/>
      <c r="AS1513" s="81"/>
      <c r="AT1513" s="81"/>
      <c r="AU1513" s="72"/>
      <c r="AV1513"/>
      <c r="AW1513"/>
      <c r="AX1513"/>
      <c r="AY1513"/>
      <c r="AZ1513" s="96">
        <f t="shared" si="474"/>
        <v>0</v>
      </c>
      <c r="BA1513" s="24" t="e">
        <f t="shared" si="475"/>
        <v>#N/A</v>
      </c>
      <c r="BB1513" s="24" t="e">
        <f t="shared" si="476"/>
        <v>#N/A</v>
      </c>
      <c r="BC1513" s="24" t="e">
        <f t="shared" si="477"/>
        <v>#N/A</v>
      </c>
      <c r="BD1513" s="24" t="e">
        <f t="shared" si="478"/>
        <v>#N/A</v>
      </c>
      <c r="BE1513"/>
      <c r="BF1513" t="e">
        <f t="shared" si="479"/>
        <v>#N/A</v>
      </c>
      <c r="BG1513" t="str">
        <f t="shared" si="480"/>
        <v>HDJ</v>
      </c>
      <c r="BH1513" s="20" t="e">
        <f t="shared" si="481"/>
        <v>#N/A</v>
      </c>
      <c r="BI1513" s="20" t="e">
        <f t="shared" si="482"/>
        <v>#N/A</v>
      </c>
      <c r="BJ1513" s="20" t="e">
        <f t="shared" si="483"/>
        <v>#N/A</v>
      </c>
      <c r="BK1513" s="20" t="e">
        <f t="shared" si="484"/>
        <v>#N/A</v>
      </c>
      <c r="BL1513" s="20" t="e">
        <f t="shared" si="485"/>
        <v>#N/A</v>
      </c>
      <c r="BM1513" s="20" t="e">
        <f t="shared" si="487"/>
        <v>#N/A</v>
      </c>
      <c r="BN1513" s="20" t="e">
        <f t="shared" si="486"/>
        <v>#N/A</v>
      </c>
    </row>
    <row r="1514" spans="1:66">
      <c r="A1514" s="92"/>
      <c r="B1514" s="90"/>
      <c r="C1514" s="90"/>
      <c r="D1514" s="93"/>
      <c r="E1514" s="93"/>
      <c r="F1514" s="93"/>
      <c r="G1514" s="93"/>
      <c r="H1514" s="93"/>
      <c r="I1514" s="93"/>
      <c r="J1514" s="93"/>
      <c r="K1514" s="93"/>
      <c r="L1514" s="92"/>
      <c r="M1514" s="93"/>
      <c r="N1514" s="91">
        <f t="shared" si="468"/>
        <v>0</v>
      </c>
      <c r="O1514" s="91" t="str">
        <f t="shared" si="469"/>
        <v/>
      </c>
      <c r="P1514" s="91" t="str">
        <f t="shared" si="470"/>
        <v/>
      </c>
      <c r="Q1514" s="91" t="str">
        <f t="shared" si="471"/>
        <v>HDJ</v>
      </c>
      <c r="R1514" s="82"/>
      <c r="S1514" s="95">
        <f t="shared" si="472"/>
        <v>0</v>
      </c>
      <c r="T1514" s="95">
        <f t="shared" si="473"/>
        <v>0</v>
      </c>
      <c r="U1514" s="79" t="e">
        <f>VLOOKUP($S1514,'Grille de Tarif OQN'!$B$2:$S$3603,U$1,0)</f>
        <v>#N/A</v>
      </c>
      <c r="V1514" s="79" t="e">
        <f>VLOOKUP($S1514,'Grille de Tarif OQN'!$B$2:$S$3603,V$1,0)</f>
        <v>#N/A</v>
      </c>
      <c r="W1514" s="79" t="e">
        <f>VLOOKUP($S1514,'Grille de Tarif OQN'!$B$2:$S$3603,W$1,0)</f>
        <v>#N/A</v>
      </c>
      <c r="X1514" s="79" t="e">
        <f>VLOOKUP($S1514,'Grille de Tarif OQN'!$B$2:$S$3603,X$1,0)</f>
        <v>#N/A</v>
      </c>
      <c r="Y1514" s="79" t="e">
        <f>VLOOKUP($S1514,'Grille de Tarif OQN'!$B$2:$S$3603,Y$1,0)</f>
        <v>#N/A</v>
      </c>
      <c r="Z1514" s="79" t="e">
        <f>VLOOKUP($S1514,'Grille de Tarif OQN'!$B$2:$S$3603,Z$1,0)</f>
        <v>#N/A</v>
      </c>
      <c r="AA1514" s="79" t="e">
        <f>VLOOKUP($S1514,'Grille de Tarif OQN'!$B$2:$S$3603,AA$1,0)</f>
        <v>#N/A</v>
      </c>
      <c r="AB1514" s="79" t="e">
        <f>VLOOKUP($S1514,'Grille de Tarif OQN'!$B$2:$S$3603,AB$1,0)</f>
        <v>#N/A</v>
      </c>
      <c r="AC1514" s="79" t="e">
        <f>VLOOKUP($S1514,'Grille de Tarif OQN'!$B$2:$S$3603,AC$1,0)</f>
        <v>#N/A</v>
      </c>
      <c r="AD1514" s="79" t="e">
        <f>VLOOKUP($S1514,'Grille de Tarif OQN'!$B$2:$S$3603,AD$1,0)</f>
        <v>#N/A</v>
      </c>
      <c r="AE1514" s="79" t="e">
        <f>VLOOKUP($S1514,'Grille de Tarif OQN'!$B$2:$S$3603,AE$1,0)</f>
        <v>#N/A</v>
      </c>
      <c r="AF1514" s="79" t="e">
        <f>VLOOKUP($S1514,'Grille de Tarif OQN'!$B$2:$S$3603,AF$1,0)</f>
        <v>#N/A</v>
      </c>
      <c r="AG1514" s="79" t="e">
        <f>VLOOKUP($S1514,'Grille de Tarif OQN'!$B$2:$S$3603,AG$1,0)</f>
        <v>#N/A</v>
      </c>
      <c r="AH1514" s="79" t="e">
        <f>VLOOKUP($S1514,'Grille de Tarif OQN'!$B$2:$S$3603,AH$1,0)</f>
        <v>#N/A</v>
      </c>
      <c r="AI1514" s="79" t="e">
        <f>VLOOKUP($S1514,'Grille de Tarif OQN'!$B$2:$S$3603,AI$1,0)</f>
        <v>#N/A</v>
      </c>
      <c r="AJ1514" s="79" t="e">
        <f>VLOOKUP($S1514,'Grille de Tarif OQN'!$B$2:$S$3603,AJ$1,0)</f>
        <v>#N/A</v>
      </c>
      <c r="AK1514" s="81"/>
      <c r="AL1514" s="81"/>
      <c r="AM1514" s="81"/>
      <c r="AN1514" s="81"/>
      <c r="AO1514" s="81"/>
      <c r="AP1514" s="81"/>
      <c r="AQ1514" s="81"/>
      <c r="AR1514" s="81"/>
      <c r="AS1514" s="81"/>
      <c r="AT1514" s="81"/>
      <c r="AU1514" s="72"/>
      <c r="AV1514"/>
      <c r="AW1514"/>
      <c r="AX1514"/>
      <c r="AY1514"/>
      <c r="AZ1514" s="96">
        <f t="shared" si="474"/>
        <v>0</v>
      </c>
      <c r="BA1514" s="24" t="e">
        <f t="shared" si="475"/>
        <v>#N/A</v>
      </c>
      <c r="BB1514" s="24" t="e">
        <f t="shared" si="476"/>
        <v>#N/A</v>
      </c>
      <c r="BC1514" s="24" t="e">
        <f t="shared" si="477"/>
        <v>#N/A</v>
      </c>
      <c r="BD1514" s="24" t="e">
        <f t="shared" si="478"/>
        <v>#N/A</v>
      </c>
      <c r="BE1514"/>
      <c r="BF1514" t="e">
        <f t="shared" si="479"/>
        <v>#N/A</v>
      </c>
      <c r="BG1514" t="str">
        <f t="shared" si="480"/>
        <v>HDJ</v>
      </c>
      <c r="BH1514" s="20" t="e">
        <f t="shared" si="481"/>
        <v>#N/A</v>
      </c>
      <c r="BI1514" s="20" t="e">
        <f t="shared" si="482"/>
        <v>#N/A</v>
      </c>
      <c r="BJ1514" s="20" t="e">
        <f t="shared" si="483"/>
        <v>#N/A</v>
      </c>
      <c r="BK1514" s="20" t="e">
        <f t="shared" si="484"/>
        <v>#N/A</v>
      </c>
      <c r="BL1514" s="20" t="e">
        <f t="shared" si="485"/>
        <v>#N/A</v>
      </c>
      <c r="BM1514" s="20" t="e">
        <f t="shared" si="487"/>
        <v>#N/A</v>
      </c>
      <c r="BN1514" s="20" t="e">
        <f t="shared" si="486"/>
        <v>#N/A</v>
      </c>
    </row>
    <row r="1515" spans="1:66">
      <c r="A1515" s="92"/>
      <c r="B1515" s="90"/>
      <c r="C1515" s="90"/>
      <c r="D1515" s="93"/>
      <c r="E1515" s="93"/>
      <c r="F1515" s="93"/>
      <c r="G1515" s="93"/>
      <c r="H1515" s="93"/>
      <c r="I1515" s="93"/>
      <c r="J1515" s="93"/>
      <c r="K1515" s="93"/>
      <c r="L1515" s="92"/>
      <c r="M1515" s="93"/>
      <c r="N1515" s="91">
        <f t="shared" si="468"/>
        <v>0</v>
      </c>
      <c r="O1515" s="91" t="str">
        <f t="shared" si="469"/>
        <v/>
      </c>
      <c r="P1515" s="91" t="str">
        <f t="shared" si="470"/>
        <v/>
      </c>
      <c r="Q1515" s="91" t="str">
        <f t="shared" si="471"/>
        <v>HDJ</v>
      </c>
      <c r="R1515" s="82"/>
      <c r="S1515" s="95">
        <f t="shared" si="472"/>
        <v>0</v>
      </c>
      <c r="T1515" s="95">
        <f t="shared" si="473"/>
        <v>0</v>
      </c>
      <c r="U1515" s="79" t="e">
        <f>VLOOKUP($S1515,'Grille de Tarif OQN'!$B$2:$S$3603,U$1,0)</f>
        <v>#N/A</v>
      </c>
      <c r="V1515" s="79" t="e">
        <f>VLOOKUP($S1515,'Grille de Tarif OQN'!$B$2:$S$3603,V$1,0)</f>
        <v>#N/A</v>
      </c>
      <c r="W1515" s="79" t="e">
        <f>VLOOKUP($S1515,'Grille de Tarif OQN'!$B$2:$S$3603,W$1,0)</f>
        <v>#N/A</v>
      </c>
      <c r="X1515" s="79" t="e">
        <f>VLOOKUP($S1515,'Grille de Tarif OQN'!$B$2:$S$3603,X$1,0)</f>
        <v>#N/A</v>
      </c>
      <c r="Y1515" s="79" t="e">
        <f>VLOOKUP($S1515,'Grille de Tarif OQN'!$B$2:$S$3603,Y$1,0)</f>
        <v>#N/A</v>
      </c>
      <c r="Z1515" s="79" t="e">
        <f>VLOOKUP($S1515,'Grille de Tarif OQN'!$B$2:$S$3603,Z$1,0)</f>
        <v>#N/A</v>
      </c>
      <c r="AA1515" s="79" t="e">
        <f>VLOOKUP($S1515,'Grille de Tarif OQN'!$B$2:$S$3603,AA$1,0)</f>
        <v>#N/A</v>
      </c>
      <c r="AB1515" s="79" t="e">
        <f>VLOOKUP($S1515,'Grille de Tarif OQN'!$B$2:$S$3603,AB$1,0)</f>
        <v>#N/A</v>
      </c>
      <c r="AC1515" s="79" t="e">
        <f>VLOOKUP($S1515,'Grille de Tarif OQN'!$B$2:$S$3603,AC$1,0)</f>
        <v>#N/A</v>
      </c>
      <c r="AD1515" s="79" t="e">
        <f>VLOOKUP($S1515,'Grille de Tarif OQN'!$B$2:$S$3603,AD$1,0)</f>
        <v>#N/A</v>
      </c>
      <c r="AE1515" s="79" t="e">
        <f>VLOOKUP($S1515,'Grille de Tarif OQN'!$B$2:$S$3603,AE$1,0)</f>
        <v>#N/A</v>
      </c>
      <c r="AF1515" s="79" t="e">
        <f>VLOOKUP($S1515,'Grille de Tarif OQN'!$B$2:$S$3603,AF$1,0)</f>
        <v>#N/A</v>
      </c>
      <c r="AG1515" s="79" t="e">
        <f>VLOOKUP($S1515,'Grille de Tarif OQN'!$B$2:$S$3603,AG$1,0)</f>
        <v>#N/A</v>
      </c>
      <c r="AH1515" s="79" t="e">
        <f>VLOOKUP($S1515,'Grille de Tarif OQN'!$B$2:$S$3603,AH$1,0)</f>
        <v>#N/A</v>
      </c>
      <c r="AI1515" s="79" t="e">
        <f>VLOOKUP($S1515,'Grille de Tarif OQN'!$B$2:$S$3603,AI$1,0)</f>
        <v>#N/A</v>
      </c>
      <c r="AJ1515" s="79" t="e">
        <f>VLOOKUP($S1515,'Grille de Tarif OQN'!$B$2:$S$3603,AJ$1,0)</f>
        <v>#N/A</v>
      </c>
      <c r="AK1515" s="81"/>
      <c r="AL1515" s="81"/>
      <c r="AM1515" s="81"/>
      <c r="AN1515" s="81"/>
      <c r="AO1515" s="81"/>
      <c r="AP1515" s="81"/>
      <c r="AQ1515" s="81"/>
      <c r="AR1515" s="81"/>
      <c r="AS1515" s="81"/>
      <c r="AT1515" s="81"/>
      <c r="AU1515" s="72"/>
      <c r="AV1515"/>
      <c r="AW1515"/>
      <c r="AX1515"/>
      <c r="AY1515"/>
      <c r="AZ1515" s="96">
        <f t="shared" si="474"/>
        <v>0</v>
      </c>
      <c r="BA1515" s="24" t="e">
        <f t="shared" si="475"/>
        <v>#N/A</v>
      </c>
      <c r="BB1515" s="24" t="e">
        <f t="shared" si="476"/>
        <v>#N/A</v>
      </c>
      <c r="BC1515" s="24" t="e">
        <f t="shared" si="477"/>
        <v>#N/A</v>
      </c>
      <c r="BD1515" s="24" t="e">
        <f t="shared" si="478"/>
        <v>#N/A</v>
      </c>
      <c r="BE1515"/>
      <c r="BF1515" t="e">
        <f t="shared" si="479"/>
        <v>#N/A</v>
      </c>
      <c r="BG1515" t="str">
        <f t="shared" si="480"/>
        <v>HDJ</v>
      </c>
      <c r="BH1515" s="20" t="e">
        <f t="shared" si="481"/>
        <v>#N/A</v>
      </c>
      <c r="BI1515" s="20" t="e">
        <f t="shared" si="482"/>
        <v>#N/A</v>
      </c>
      <c r="BJ1515" s="20" t="e">
        <f t="shared" si="483"/>
        <v>#N/A</v>
      </c>
      <c r="BK1515" s="20" t="e">
        <f t="shared" si="484"/>
        <v>#N/A</v>
      </c>
      <c r="BL1515" s="20" t="e">
        <f t="shared" si="485"/>
        <v>#N/A</v>
      </c>
      <c r="BM1515" s="20" t="e">
        <f t="shared" si="487"/>
        <v>#N/A</v>
      </c>
      <c r="BN1515" s="20" t="e">
        <f t="shared" si="486"/>
        <v>#N/A</v>
      </c>
    </row>
    <row r="1516" spans="1:66">
      <c r="A1516" s="92"/>
      <c r="B1516" s="90"/>
      <c r="C1516" s="90"/>
      <c r="D1516" s="93"/>
      <c r="E1516" s="93"/>
      <c r="F1516" s="93"/>
      <c r="G1516" s="93"/>
      <c r="H1516" s="93"/>
      <c r="I1516" s="93"/>
      <c r="J1516" s="93"/>
      <c r="K1516" s="93"/>
      <c r="L1516" s="92"/>
      <c r="M1516" s="93"/>
      <c r="N1516" s="91">
        <f t="shared" si="468"/>
        <v>0</v>
      </c>
      <c r="O1516" s="91" t="str">
        <f t="shared" si="469"/>
        <v/>
      </c>
      <c r="P1516" s="91" t="str">
        <f t="shared" si="470"/>
        <v/>
      </c>
      <c r="Q1516" s="91" t="str">
        <f t="shared" si="471"/>
        <v>HDJ</v>
      </c>
      <c r="R1516" s="82"/>
      <c r="S1516" s="95">
        <f t="shared" si="472"/>
        <v>0</v>
      </c>
      <c r="T1516" s="95">
        <f t="shared" si="473"/>
        <v>0</v>
      </c>
      <c r="U1516" s="79" t="e">
        <f>VLOOKUP($S1516,'Grille de Tarif OQN'!$B$2:$S$3603,U$1,0)</f>
        <v>#N/A</v>
      </c>
      <c r="V1516" s="79" t="e">
        <f>VLOOKUP($S1516,'Grille de Tarif OQN'!$B$2:$S$3603,V$1,0)</f>
        <v>#N/A</v>
      </c>
      <c r="W1516" s="79" t="e">
        <f>VLOOKUP($S1516,'Grille de Tarif OQN'!$B$2:$S$3603,W$1,0)</f>
        <v>#N/A</v>
      </c>
      <c r="X1516" s="79" t="e">
        <f>VLOOKUP($S1516,'Grille de Tarif OQN'!$B$2:$S$3603,X$1,0)</f>
        <v>#N/A</v>
      </c>
      <c r="Y1516" s="79" t="e">
        <f>VLOOKUP($S1516,'Grille de Tarif OQN'!$B$2:$S$3603,Y$1,0)</f>
        <v>#N/A</v>
      </c>
      <c r="Z1516" s="79" t="e">
        <f>VLOOKUP($S1516,'Grille de Tarif OQN'!$B$2:$S$3603,Z$1,0)</f>
        <v>#N/A</v>
      </c>
      <c r="AA1516" s="79" t="e">
        <f>VLOOKUP($S1516,'Grille de Tarif OQN'!$B$2:$S$3603,AA$1,0)</f>
        <v>#N/A</v>
      </c>
      <c r="AB1516" s="79" t="e">
        <f>VLOOKUP($S1516,'Grille de Tarif OQN'!$B$2:$S$3603,AB$1,0)</f>
        <v>#N/A</v>
      </c>
      <c r="AC1516" s="79" t="e">
        <f>VLOOKUP($S1516,'Grille de Tarif OQN'!$B$2:$S$3603,AC$1,0)</f>
        <v>#N/A</v>
      </c>
      <c r="AD1516" s="79" t="e">
        <f>VLOOKUP($S1516,'Grille de Tarif OQN'!$B$2:$S$3603,AD$1,0)</f>
        <v>#N/A</v>
      </c>
      <c r="AE1516" s="79" t="e">
        <f>VLOOKUP($S1516,'Grille de Tarif OQN'!$B$2:$S$3603,AE$1,0)</f>
        <v>#N/A</v>
      </c>
      <c r="AF1516" s="79" t="e">
        <f>VLOOKUP($S1516,'Grille de Tarif OQN'!$B$2:$S$3603,AF$1,0)</f>
        <v>#N/A</v>
      </c>
      <c r="AG1516" s="79" t="e">
        <f>VLOOKUP($S1516,'Grille de Tarif OQN'!$B$2:$S$3603,AG$1,0)</f>
        <v>#N/A</v>
      </c>
      <c r="AH1516" s="79" t="e">
        <f>VLOOKUP($S1516,'Grille de Tarif OQN'!$B$2:$S$3603,AH$1,0)</f>
        <v>#N/A</v>
      </c>
      <c r="AI1516" s="79" t="e">
        <f>VLOOKUP($S1516,'Grille de Tarif OQN'!$B$2:$S$3603,AI$1,0)</f>
        <v>#N/A</v>
      </c>
      <c r="AJ1516" s="79" t="e">
        <f>VLOOKUP($S1516,'Grille de Tarif OQN'!$B$2:$S$3603,AJ$1,0)</f>
        <v>#N/A</v>
      </c>
      <c r="AK1516" s="81"/>
      <c r="AL1516" s="81"/>
      <c r="AM1516" s="81"/>
      <c r="AN1516" s="81"/>
      <c r="AO1516" s="81"/>
      <c r="AP1516" s="81"/>
      <c r="AQ1516" s="81"/>
      <c r="AR1516" s="81"/>
      <c r="AS1516" s="81"/>
      <c r="AT1516" s="81"/>
      <c r="AU1516" s="72"/>
      <c r="AV1516"/>
      <c r="AW1516"/>
      <c r="AX1516"/>
      <c r="AY1516"/>
      <c r="AZ1516" s="96">
        <f t="shared" si="474"/>
        <v>0</v>
      </c>
      <c r="BA1516" s="24" t="e">
        <f t="shared" si="475"/>
        <v>#N/A</v>
      </c>
      <c r="BB1516" s="24" t="e">
        <f t="shared" si="476"/>
        <v>#N/A</v>
      </c>
      <c r="BC1516" s="24" t="e">
        <f t="shared" si="477"/>
        <v>#N/A</v>
      </c>
      <c r="BD1516" s="24" t="e">
        <f t="shared" si="478"/>
        <v>#N/A</v>
      </c>
      <c r="BE1516"/>
      <c r="BF1516" t="e">
        <f t="shared" si="479"/>
        <v>#N/A</v>
      </c>
      <c r="BG1516" t="str">
        <f t="shared" si="480"/>
        <v>HDJ</v>
      </c>
      <c r="BH1516" s="20" t="e">
        <f t="shared" si="481"/>
        <v>#N/A</v>
      </c>
      <c r="BI1516" s="20" t="e">
        <f t="shared" si="482"/>
        <v>#N/A</v>
      </c>
      <c r="BJ1516" s="20" t="e">
        <f t="shared" si="483"/>
        <v>#N/A</v>
      </c>
      <c r="BK1516" s="20" t="e">
        <f t="shared" si="484"/>
        <v>#N/A</v>
      </c>
      <c r="BL1516" s="20" t="e">
        <f t="shared" si="485"/>
        <v>#N/A</v>
      </c>
      <c r="BM1516" s="20" t="e">
        <f t="shared" si="487"/>
        <v>#N/A</v>
      </c>
      <c r="BN1516" s="20" t="e">
        <f t="shared" si="486"/>
        <v>#N/A</v>
      </c>
    </row>
    <row r="1517" spans="1:66">
      <c r="A1517" s="92"/>
      <c r="B1517" s="90"/>
      <c r="C1517" s="90"/>
      <c r="D1517" s="93"/>
      <c r="E1517" s="93"/>
      <c r="F1517" s="93"/>
      <c r="G1517" s="93"/>
      <c r="H1517" s="93"/>
      <c r="I1517" s="93"/>
      <c r="J1517" s="93"/>
      <c r="K1517" s="93"/>
      <c r="L1517" s="92"/>
      <c r="M1517" s="93"/>
      <c r="N1517" s="91">
        <f t="shared" si="468"/>
        <v>0</v>
      </c>
      <c r="O1517" s="91" t="str">
        <f t="shared" si="469"/>
        <v/>
      </c>
      <c r="P1517" s="91" t="str">
        <f t="shared" si="470"/>
        <v/>
      </c>
      <c r="Q1517" s="91" t="str">
        <f t="shared" si="471"/>
        <v>HDJ</v>
      </c>
      <c r="R1517" s="82"/>
      <c r="S1517" s="95">
        <f t="shared" si="472"/>
        <v>0</v>
      </c>
      <c r="T1517" s="95">
        <f t="shared" si="473"/>
        <v>0</v>
      </c>
      <c r="U1517" s="79" t="e">
        <f>VLOOKUP($S1517,'Grille de Tarif OQN'!$B$2:$S$3603,U$1,0)</f>
        <v>#N/A</v>
      </c>
      <c r="V1517" s="79" t="e">
        <f>VLOOKUP($S1517,'Grille de Tarif OQN'!$B$2:$S$3603,V$1,0)</f>
        <v>#N/A</v>
      </c>
      <c r="W1517" s="79" t="e">
        <f>VLOOKUP($S1517,'Grille de Tarif OQN'!$B$2:$S$3603,W$1,0)</f>
        <v>#N/A</v>
      </c>
      <c r="X1517" s="79" t="e">
        <f>VLOOKUP($S1517,'Grille de Tarif OQN'!$B$2:$S$3603,X$1,0)</f>
        <v>#N/A</v>
      </c>
      <c r="Y1517" s="79" t="e">
        <f>VLOOKUP($S1517,'Grille de Tarif OQN'!$B$2:$S$3603,Y$1,0)</f>
        <v>#N/A</v>
      </c>
      <c r="Z1517" s="79" t="e">
        <f>VLOOKUP($S1517,'Grille de Tarif OQN'!$B$2:$S$3603,Z$1,0)</f>
        <v>#N/A</v>
      </c>
      <c r="AA1517" s="79" t="e">
        <f>VLOOKUP($S1517,'Grille de Tarif OQN'!$B$2:$S$3603,AA$1,0)</f>
        <v>#N/A</v>
      </c>
      <c r="AB1517" s="79" t="e">
        <f>VLOOKUP($S1517,'Grille de Tarif OQN'!$B$2:$S$3603,AB$1,0)</f>
        <v>#N/A</v>
      </c>
      <c r="AC1517" s="79" t="e">
        <f>VLOOKUP($S1517,'Grille de Tarif OQN'!$B$2:$S$3603,AC$1,0)</f>
        <v>#N/A</v>
      </c>
      <c r="AD1517" s="79" t="e">
        <f>VLOOKUP($S1517,'Grille de Tarif OQN'!$B$2:$S$3603,AD$1,0)</f>
        <v>#N/A</v>
      </c>
      <c r="AE1517" s="79" t="e">
        <f>VLOOKUP($S1517,'Grille de Tarif OQN'!$B$2:$S$3603,AE$1,0)</f>
        <v>#N/A</v>
      </c>
      <c r="AF1517" s="79" t="e">
        <f>VLOOKUP($S1517,'Grille de Tarif OQN'!$B$2:$S$3603,AF$1,0)</f>
        <v>#N/A</v>
      </c>
      <c r="AG1517" s="79" t="e">
        <f>VLOOKUP($S1517,'Grille de Tarif OQN'!$B$2:$S$3603,AG$1,0)</f>
        <v>#N/A</v>
      </c>
      <c r="AH1517" s="79" t="e">
        <f>VLOOKUP($S1517,'Grille de Tarif OQN'!$B$2:$S$3603,AH$1,0)</f>
        <v>#N/A</v>
      </c>
      <c r="AI1517" s="79" t="e">
        <f>VLOOKUP($S1517,'Grille de Tarif OQN'!$B$2:$S$3603,AI$1,0)</f>
        <v>#N/A</v>
      </c>
      <c r="AJ1517" s="79" t="e">
        <f>VLOOKUP($S1517,'Grille de Tarif OQN'!$B$2:$S$3603,AJ$1,0)</f>
        <v>#N/A</v>
      </c>
      <c r="AK1517" s="81"/>
      <c r="AL1517" s="81"/>
      <c r="AM1517" s="81"/>
      <c r="AN1517" s="81"/>
      <c r="AO1517" s="81"/>
      <c r="AP1517" s="81"/>
      <c r="AQ1517" s="81"/>
      <c r="AR1517" s="81"/>
      <c r="AS1517" s="81"/>
      <c r="AT1517" s="81"/>
      <c r="AU1517" s="72"/>
      <c r="AV1517"/>
      <c r="AW1517"/>
      <c r="AX1517"/>
      <c r="AY1517"/>
      <c r="AZ1517" s="96">
        <f t="shared" si="474"/>
        <v>0</v>
      </c>
      <c r="BA1517" s="24" t="e">
        <f t="shared" si="475"/>
        <v>#N/A</v>
      </c>
      <c r="BB1517" s="24" t="e">
        <f t="shared" si="476"/>
        <v>#N/A</v>
      </c>
      <c r="BC1517" s="24" t="e">
        <f t="shared" si="477"/>
        <v>#N/A</v>
      </c>
      <c r="BD1517" s="24" t="e">
        <f t="shared" si="478"/>
        <v>#N/A</v>
      </c>
      <c r="BE1517"/>
      <c r="BF1517" t="e">
        <f t="shared" si="479"/>
        <v>#N/A</v>
      </c>
      <c r="BG1517" t="str">
        <f t="shared" si="480"/>
        <v>HDJ</v>
      </c>
      <c r="BH1517" s="20" t="e">
        <f t="shared" si="481"/>
        <v>#N/A</v>
      </c>
      <c r="BI1517" s="20" t="e">
        <f t="shared" si="482"/>
        <v>#N/A</v>
      </c>
      <c r="BJ1517" s="20" t="e">
        <f t="shared" si="483"/>
        <v>#N/A</v>
      </c>
      <c r="BK1517" s="20" t="e">
        <f t="shared" si="484"/>
        <v>#N/A</v>
      </c>
      <c r="BL1517" s="20" t="e">
        <f t="shared" si="485"/>
        <v>#N/A</v>
      </c>
      <c r="BM1517" s="20" t="e">
        <f t="shared" si="487"/>
        <v>#N/A</v>
      </c>
      <c r="BN1517" s="20" t="e">
        <f t="shared" si="486"/>
        <v>#N/A</v>
      </c>
    </row>
    <row r="1518" spans="1:66">
      <c r="A1518" s="92"/>
      <c r="B1518" s="90"/>
      <c r="C1518" s="90"/>
      <c r="D1518" s="93"/>
      <c r="E1518" s="93"/>
      <c r="F1518" s="93"/>
      <c r="G1518" s="93"/>
      <c r="H1518" s="93"/>
      <c r="I1518" s="93"/>
      <c r="J1518" s="93"/>
      <c r="K1518" s="93"/>
      <c r="L1518" s="92"/>
      <c r="M1518" s="93"/>
      <c r="N1518" s="91">
        <f t="shared" si="468"/>
        <v>0</v>
      </c>
      <c r="O1518" s="91" t="str">
        <f t="shared" si="469"/>
        <v/>
      </c>
      <c r="P1518" s="91" t="str">
        <f t="shared" si="470"/>
        <v/>
      </c>
      <c r="Q1518" s="91" t="str">
        <f t="shared" si="471"/>
        <v>HDJ</v>
      </c>
      <c r="R1518" s="82"/>
      <c r="S1518" s="95">
        <f t="shared" si="472"/>
        <v>0</v>
      </c>
      <c r="T1518" s="95">
        <f t="shared" si="473"/>
        <v>0</v>
      </c>
      <c r="U1518" s="79" t="e">
        <f>VLOOKUP($S1518,'Grille de Tarif OQN'!$B$2:$S$3603,U$1,0)</f>
        <v>#N/A</v>
      </c>
      <c r="V1518" s="79" t="e">
        <f>VLOOKUP($S1518,'Grille de Tarif OQN'!$B$2:$S$3603,V$1,0)</f>
        <v>#N/A</v>
      </c>
      <c r="W1518" s="79" t="e">
        <f>VLOOKUP($S1518,'Grille de Tarif OQN'!$B$2:$S$3603,W$1,0)</f>
        <v>#N/A</v>
      </c>
      <c r="X1518" s="79" t="e">
        <f>VLOOKUP($S1518,'Grille de Tarif OQN'!$B$2:$S$3603,X$1,0)</f>
        <v>#N/A</v>
      </c>
      <c r="Y1518" s="79" t="e">
        <f>VLOOKUP($S1518,'Grille de Tarif OQN'!$B$2:$S$3603,Y$1,0)</f>
        <v>#N/A</v>
      </c>
      <c r="Z1518" s="79" t="e">
        <f>VLOOKUP($S1518,'Grille de Tarif OQN'!$B$2:$S$3603,Z$1,0)</f>
        <v>#N/A</v>
      </c>
      <c r="AA1518" s="79" t="e">
        <f>VLOOKUP($S1518,'Grille de Tarif OQN'!$B$2:$S$3603,AA$1,0)</f>
        <v>#N/A</v>
      </c>
      <c r="AB1518" s="79" t="e">
        <f>VLOOKUP($S1518,'Grille de Tarif OQN'!$B$2:$S$3603,AB$1,0)</f>
        <v>#N/A</v>
      </c>
      <c r="AC1518" s="79" t="e">
        <f>VLOOKUP($S1518,'Grille de Tarif OQN'!$B$2:$S$3603,AC$1,0)</f>
        <v>#N/A</v>
      </c>
      <c r="AD1518" s="79" t="e">
        <f>VLOOKUP($S1518,'Grille de Tarif OQN'!$B$2:$S$3603,AD$1,0)</f>
        <v>#N/A</v>
      </c>
      <c r="AE1518" s="79" t="e">
        <f>VLOOKUP($S1518,'Grille de Tarif OQN'!$B$2:$S$3603,AE$1,0)</f>
        <v>#N/A</v>
      </c>
      <c r="AF1518" s="79" t="e">
        <f>VLOOKUP($S1518,'Grille de Tarif OQN'!$B$2:$S$3603,AF$1,0)</f>
        <v>#N/A</v>
      </c>
      <c r="AG1518" s="79" t="e">
        <f>VLOOKUP($S1518,'Grille de Tarif OQN'!$B$2:$S$3603,AG$1,0)</f>
        <v>#N/A</v>
      </c>
      <c r="AH1518" s="79" t="e">
        <f>VLOOKUP($S1518,'Grille de Tarif OQN'!$B$2:$S$3603,AH$1,0)</f>
        <v>#N/A</v>
      </c>
      <c r="AI1518" s="79" t="e">
        <f>VLOOKUP($S1518,'Grille de Tarif OQN'!$B$2:$S$3603,AI$1,0)</f>
        <v>#N/A</v>
      </c>
      <c r="AJ1518" s="79" t="e">
        <f>VLOOKUP($S1518,'Grille de Tarif OQN'!$B$2:$S$3603,AJ$1,0)</f>
        <v>#N/A</v>
      </c>
      <c r="AK1518" s="81"/>
      <c r="AL1518" s="81"/>
      <c r="AM1518" s="81"/>
      <c r="AN1518" s="81"/>
      <c r="AO1518" s="81"/>
      <c r="AP1518" s="81"/>
      <c r="AQ1518" s="81"/>
      <c r="AR1518" s="81"/>
      <c r="AS1518" s="81"/>
      <c r="AT1518" s="81"/>
      <c r="AU1518" s="72"/>
      <c r="AV1518"/>
      <c r="AW1518"/>
      <c r="AX1518"/>
      <c r="AY1518"/>
      <c r="AZ1518" s="96">
        <f t="shared" si="474"/>
        <v>0</v>
      </c>
      <c r="BA1518" s="24" t="e">
        <f t="shared" si="475"/>
        <v>#N/A</v>
      </c>
      <c r="BB1518" s="24" t="e">
        <f t="shared" si="476"/>
        <v>#N/A</v>
      </c>
      <c r="BC1518" s="24" t="e">
        <f t="shared" si="477"/>
        <v>#N/A</v>
      </c>
      <c r="BD1518" s="24" t="e">
        <f t="shared" si="478"/>
        <v>#N/A</v>
      </c>
      <c r="BE1518"/>
      <c r="BF1518" t="e">
        <f t="shared" si="479"/>
        <v>#N/A</v>
      </c>
      <c r="BG1518" t="str">
        <f t="shared" si="480"/>
        <v>HDJ</v>
      </c>
      <c r="BH1518" s="20" t="e">
        <f t="shared" si="481"/>
        <v>#N/A</v>
      </c>
      <c r="BI1518" s="20" t="e">
        <f t="shared" si="482"/>
        <v>#N/A</v>
      </c>
      <c r="BJ1518" s="20" t="e">
        <f t="shared" si="483"/>
        <v>#N/A</v>
      </c>
      <c r="BK1518" s="20" t="e">
        <f t="shared" si="484"/>
        <v>#N/A</v>
      </c>
      <c r="BL1518" s="20" t="e">
        <f t="shared" si="485"/>
        <v>#N/A</v>
      </c>
      <c r="BM1518" s="20" t="e">
        <f t="shared" si="487"/>
        <v>#N/A</v>
      </c>
      <c r="BN1518" s="20" t="e">
        <f t="shared" si="486"/>
        <v>#N/A</v>
      </c>
    </row>
    <row r="1519" spans="1:66">
      <c r="A1519" s="92"/>
      <c r="B1519" s="90"/>
      <c r="C1519" s="90"/>
      <c r="D1519" s="93"/>
      <c r="E1519" s="93"/>
      <c r="F1519" s="93"/>
      <c r="G1519" s="93"/>
      <c r="H1519" s="93"/>
      <c r="I1519" s="93"/>
      <c r="J1519" s="93"/>
      <c r="K1519" s="93"/>
      <c r="L1519" s="92"/>
      <c r="M1519" s="93"/>
      <c r="N1519" s="91">
        <f t="shared" si="468"/>
        <v>0</v>
      </c>
      <c r="O1519" s="91" t="str">
        <f t="shared" si="469"/>
        <v/>
      </c>
      <c r="P1519" s="91" t="str">
        <f t="shared" si="470"/>
        <v/>
      </c>
      <c r="Q1519" s="91" t="str">
        <f t="shared" si="471"/>
        <v>HDJ</v>
      </c>
      <c r="R1519" s="82"/>
      <c r="S1519" s="95">
        <f t="shared" si="472"/>
        <v>0</v>
      </c>
      <c r="T1519" s="95">
        <f t="shared" si="473"/>
        <v>0</v>
      </c>
      <c r="U1519" s="79" t="e">
        <f>VLOOKUP($S1519,'Grille de Tarif OQN'!$B$2:$S$3603,U$1,0)</f>
        <v>#N/A</v>
      </c>
      <c r="V1519" s="79" t="e">
        <f>VLOOKUP($S1519,'Grille de Tarif OQN'!$B$2:$S$3603,V$1,0)</f>
        <v>#N/A</v>
      </c>
      <c r="W1519" s="79" t="e">
        <f>VLOOKUP($S1519,'Grille de Tarif OQN'!$B$2:$S$3603,W$1,0)</f>
        <v>#N/A</v>
      </c>
      <c r="X1519" s="79" t="e">
        <f>VLOOKUP($S1519,'Grille de Tarif OQN'!$B$2:$S$3603,X$1,0)</f>
        <v>#N/A</v>
      </c>
      <c r="Y1519" s="79" t="e">
        <f>VLOOKUP($S1519,'Grille de Tarif OQN'!$B$2:$S$3603,Y$1,0)</f>
        <v>#N/A</v>
      </c>
      <c r="Z1519" s="79" t="e">
        <f>VLOOKUP($S1519,'Grille de Tarif OQN'!$B$2:$S$3603,Z$1,0)</f>
        <v>#N/A</v>
      </c>
      <c r="AA1519" s="79" t="e">
        <f>VLOOKUP($S1519,'Grille de Tarif OQN'!$B$2:$S$3603,AA$1,0)</f>
        <v>#N/A</v>
      </c>
      <c r="AB1519" s="79" t="e">
        <f>VLOOKUP($S1519,'Grille de Tarif OQN'!$B$2:$S$3603,AB$1,0)</f>
        <v>#N/A</v>
      </c>
      <c r="AC1519" s="79" t="e">
        <f>VLOOKUP($S1519,'Grille de Tarif OQN'!$B$2:$S$3603,AC$1,0)</f>
        <v>#N/A</v>
      </c>
      <c r="AD1519" s="79" t="e">
        <f>VLOOKUP($S1519,'Grille de Tarif OQN'!$B$2:$S$3603,AD$1,0)</f>
        <v>#N/A</v>
      </c>
      <c r="AE1519" s="79" t="e">
        <f>VLOOKUP($S1519,'Grille de Tarif OQN'!$B$2:$S$3603,AE$1,0)</f>
        <v>#N/A</v>
      </c>
      <c r="AF1519" s="79" t="e">
        <f>VLOOKUP($S1519,'Grille de Tarif OQN'!$B$2:$S$3603,AF$1,0)</f>
        <v>#N/A</v>
      </c>
      <c r="AG1519" s="79" t="e">
        <f>VLOOKUP($S1519,'Grille de Tarif OQN'!$B$2:$S$3603,AG$1,0)</f>
        <v>#N/A</v>
      </c>
      <c r="AH1519" s="79" t="e">
        <f>VLOOKUP($S1519,'Grille de Tarif OQN'!$B$2:$S$3603,AH$1,0)</f>
        <v>#N/A</v>
      </c>
      <c r="AI1519" s="79" t="e">
        <f>VLOOKUP($S1519,'Grille de Tarif OQN'!$B$2:$S$3603,AI$1,0)</f>
        <v>#N/A</v>
      </c>
      <c r="AJ1519" s="79" t="e">
        <f>VLOOKUP($S1519,'Grille de Tarif OQN'!$B$2:$S$3603,AJ$1,0)</f>
        <v>#N/A</v>
      </c>
      <c r="AK1519" s="81"/>
      <c r="AL1519" s="81"/>
      <c r="AM1519" s="81"/>
      <c r="AN1519" s="81"/>
      <c r="AO1519" s="81"/>
      <c r="AP1519" s="81"/>
      <c r="AQ1519" s="81"/>
      <c r="AR1519" s="81"/>
      <c r="AS1519" s="81"/>
      <c r="AT1519" s="81"/>
      <c r="AU1519" s="72"/>
      <c r="AV1519"/>
      <c r="AW1519"/>
      <c r="AX1519"/>
      <c r="AY1519"/>
      <c r="AZ1519" s="96">
        <f t="shared" si="474"/>
        <v>0</v>
      </c>
      <c r="BA1519" s="24" t="e">
        <f t="shared" si="475"/>
        <v>#N/A</v>
      </c>
      <c r="BB1519" s="24" t="e">
        <f t="shared" si="476"/>
        <v>#N/A</v>
      </c>
      <c r="BC1519" s="24" t="e">
        <f t="shared" si="477"/>
        <v>#N/A</v>
      </c>
      <c r="BD1519" s="24" t="e">
        <f t="shared" si="478"/>
        <v>#N/A</v>
      </c>
      <c r="BE1519"/>
      <c r="BF1519" t="e">
        <f t="shared" si="479"/>
        <v>#N/A</v>
      </c>
      <c r="BG1519" t="str">
        <f t="shared" si="480"/>
        <v>HDJ</v>
      </c>
      <c r="BH1519" s="20" t="e">
        <f t="shared" si="481"/>
        <v>#N/A</v>
      </c>
      <c r="BI1519" s="20" t="e">
        <f t="shared" si="482"/>
        <v>#N/A</v>
      </c>
      <c r="BJ1519" s="20" t="e">
        <f t="shared" si="483"/>
        <v>#N/A</v>
      </c>
      <c r="BK1519" s="20" t="e">
        <f t="shared" si="484"/>
        <v>#N/A</v>
      </c>
      <c r="BL1519" s="20" t="e">
        <f t="shared" si="485"/>
        <v>#N/A</v>
      </c>
      <c r="BM1519" s="20" t="e">
        <f t="shared" si="487"/>
        <v>#N/A</v>
      </c>
      <c r="BN1519" s="20" t="e">
        <f t="shared" si="486"/>
        <v>#N/A</v>
      </c>
    </row>
    <row r="1520" spans="1:66">
      <c r="A1520" s="92"/>
      <c r="B1520" s="90"/>
      <c r="C1520" s="90"/>
      <c r="D1520" s="93"/>
      <c r="E1520" s="93"/>
      <c r="F1520" s="93"/>
      <c r="G1520" s="93"/>
      <c r="H1520" s="93"/>
      <c r="I1520" s="93"/>
      <c r="J1520" s="93"/>
      <c r="K1520" s="93"/>
      <c r="L1520" s="92"/>
      <c r="M1520" s="93"/>
      <c r="N1520" s="91">
        <f t="shared" si="468"/>
        <v>0</v>
      </c>
      <c r="O1520" s="91" t="str">
        <f t="shared" si="469"/>
        <v/>
      </c>
      <c r="P1520" s="91" t="str">
        <f t="shared" si="470"/>
        <v/>
      </c>
      <c r="Q1520" s="91" t="str">
        <f t="shared" si="471"/>
        <v>HDJ</v>
      </c>
      <c r="R1520" s="82"/>
      <c r="S1520" s="95">
        <f t="shared" si="472"/>
        <v>0</v>
      </c>
      <c r="T1520" s="95">
        <f t="shared" si="473"/>
        <v>0</v>
      </c>
      <c r="U1520" s="79" t="e">
        <f>VLOOKUP($S1520,'Grille de Tarif OQN'!$B$2:$S$3603,U$1,0)</f>
        <v>#N/A</v>
      </c>
      <c r="V1520" s="79" t="e">
        <f>VLOOKUP($S1520,'Grille de Tarif OQN'!$B$2:$S$3603,V$1,0)</f>
        <v>#N/A</v>
      </c>
      <c r="W1520" s="79" t="e">
        <f>VLOOKUP($S1520,'Grille de Tarif OQN'!$B$2:$S$3603,W$1,0)</f>
        <v>#N/A</v>
      </c>
      <c r="X1520" s="79" t="e">
        <f>VLOOKUP($S1520,'Grille de Tarif OQN'!$B$2:$S$3603,X$1,0)</f>
        <v>#N/A</v>
      </c>
      <c r="Y1520" s="79" t="e">
        <f>VLOOKUP($S1520,'Grille de Tarif OQN'!$B$2:$S$3603,Y$1,0)</f>
        <v>#N/A</v>
      </c>
      <c r="Z1520" s="79" t="e">
        <f>VLOOKUP($S1520,'Grille de Tarif OQN'!$B$2:$S$3603,Z$1,0)</f>
        <v>#N/A</v>
      </c>
      <c r="AA1520" s="79" t="e">
        <f>VLOOKUP($S1520,'Grille de Tarif OQN'!$B$2:$S$3603,AA$1,0)</f>
        <v>#N/A</v>
      </c>
      <c r="AB1520" s="79" t="e">
        <f>VLOOKUP($S1520,'Grille de Tarif OQN'!$B$2:$S$3603,AB$1,0)</f>
        <v>#N/A</v>
      </c>
      <c r="AC1520" s="79" t="e">
        <f>VLOOKUP($S1520,'Grille de Tarif OQN'!$B$2:$S$3603,AC$1,0)</f>
        <v>#N/A</v>
      </c>
      <c r="AD1520" s="79" t="e">
        <f>VLOOKUP($S1520,'Grille de Tarif OQN'!$B$2:$S$3603,AD$1,0)</f>
        <v>#N/A</v>
      </c>
      <c r="AE1520" s="79" t="e">
        <f>VLOOKUP($S1520,'Grille de Tarif OQN'!$B$2:$S$3603,AE$1,0)</f>
        <v>#N/A</v>
      </c>
      <c r="AF1520" s="79" t="e">
        <f>VLOOKUP($S1520,'Grille de Tarif OQN'!$B$2:$S$3603,AF$1,0)</f>
        <v>#N/A</v>
      </c>
      <c r="AG1520" s="79" t="e">
        <f>VLOOKUP($S1520,'Grille de Tarif OQN'!$B$2:$S$3603,AG$1,0)</f>
        <v>#N/A</v>
      </c>
      <c r="AH1520" s="79" t="e">
        <f>VLOOKUP($S1520,'Grille de Tarif OQN'!$B$2:$S$3603,AH$1,0)</f>
        <v>#N/A</v>
      </c>
      <c r="AI1520" s="79" t="e">
        <f>VLOOKUP($S1520,'Grille de Tarif OQN'!$B$2:$S$3603,AI$1,0)</f>
        <v>#N/A</v>
      </c>
      <c r="AJ1520" s="79" t="e">
        <f>VLOOKUP($S1520,'Grille de Tarif OQN'!$B$2:$S$3603,AJ$1,0)</f>
        <v>#N/A</v>
      </c>
      <c r="AK1520" s="81"/>
      <c r="AL1520" s="81"/>
      <c r="AM1520" s="81"/>
      <c r="AN1520" s="81"/>
      <c r="AO1520" s="81"/>
      <c r="AP1520" s="81"/>
      <c r="AQ1520" s="81"/>
      <c r="AR1520" s="81"/>
      <c r="AS1520" s="81"/>
      <c r="AT1520" s="81"/>
      <c r="AU1520" s="72"/>
      <c r="AV1520"/>
      <c r="AW1520"/>
      <c r="AX1520"/>
      <c r="AY1520"/>
      <c r="AZ1520" s="96">
        <f t="shared" si="474"/>
        <v>0</v>
      </c>
      <c r="BA1520" s="24" t="e">
        <f t="shared" si="475"/>
        <v>#N/A</v>
      </c>
      <c r="BB1520" s="24" t="e">
        <f t="shared" si="476"/>
        <v>#N/A</v>
      </c>
      <c r="BC1520" s="24" t="e">
        <f t="shared" si="477"/>
        <v>#N/A</v>
      </c>
      <c r="BD1520" s="24" t="e">
        <f t="shared" si="478"/>
        <v>#N/A</v>
      </c>
      <c r="BE1520"/>
      <c r="BF1520" t="e">
        <f t="shared" si="479"/>
        <v>#N/A</v>
      </c>
      <c r="BG1520" t="str">
        <f t="shared" si="480"/>
        <v>HDJ</v>
      </c>
      <c r="BH1520" s="20" t="e">
        <f t="shared" si="481"/>
        <v>#N/A</v>
      </c>
      <c r="BI1520" s="20" t="e">
        <f t="shared" si="482"/>
        <v>#N/A</v>
      </c>
      <c r="BJ1520" s="20" t="e">
        <f t="shared" si="483"/>
        <v>#N/A</v>
      </c>
      <c r="BK1520" s="20" t="e">
        <f t="shared" si="484"/>
        <v>#N/A</v>
      </c>
      <c r="BL1520" s="20" t="e">
        <f t="shared" si="485"/>
        <v>#N/A</v>
      </c>
      <c r="BM1520" s="20" t="e">
        <f t="shared" si="487"/>
        <v>#N/A</v>
      </c>
      <c r="BN1520" s="20" t="e">
        <f t="shared" si="486"/>
        <v>#N/A</v>
      </c>
    </row>
    <row r="1521" spans="1:66">
      <c r="A1521" s="92"/>
      <c r="B1521" s="90"/>
      <c r="C1521" s="90"/>
      <c r="D1521" s="93"/>
      <c r="E1521" s="93"/>
      <c r="F1521" s="93"/>
      <c r="G1521" s="93"/>
      <c r="H1521" s="93"/>
      <c r="I1521" s="93"/>
      <c r="J1521" s="93"/>
      <c r="K1521" s="93"/>
      <c r="L1521" s="92"/>
      <c r="M1521" s="93"/>
      <c r="N1521" s="91">
        <f t="shared" si="468"/>
        <v>0</v>
      </c>
      <c r="O1521" s="91" t="str">
        <f t="shared" si="469"/>
        <v/>
      </c>
      <c r="P1521" s="91" t="str">
        <f t="shared" si="470"/>
        <v/>
      </c>
      <c r="Q1521" s="91" t="str">
        <f t="shared" si="471"/>
        <v>HDJ</v>
      </c>
      <c r="R1521" s="82"/>
      <c r="S1521" s="95">
        <f t="shared" si="472"/>
        <v>0</v>
      </c>
      <c r="T1521" s="95">
        <f t="shared" si="473"/>
        <v>0</v>
      </c>
      <c r="U1521" s="79" t="e">
        <f>VLOOKUP($S1521,'Grille de Tarif OQN'!$B$2:$S$3603,U$1,0)</f>
        <v>#N/A</v>
      </c>
      <c r="V1521" s="79" t="e">
        <f>VLOOKUP($S1521,'Grille de Tarif OQN'!$B$2:$S$3603,V$1,0)</f>
        <v>#N/A</v>
      </c>
      <c r="W1521" s="79" t="e">
        <f>VLOOKUP($S1521,'Grille de Tarif OQN'!$B$2:$S$3603,W$1,0)</f>
        <v>#N/A</v>
      </c>
      <c r="X1521" s="79" t="e">
        <f>VLOOKUP($S1521,'Grille de Tarif OQN'!$B$2:$S$3603,X$1,0)</f>
        <v>#N/A</v>
      </c>
      <c r="Y1521" s="79" t="e">
        <f>VLOOKUP($S1521,'Grille de Tarif OQN'!$B$2:$S$3603,Y$1,0)</f>
        <v>#N/A</v>
      </c>
      <c r="Z1521" s="79" t="e">
        <f>VLOOKUP($S1521,'Grille de Tarif OQN'!$B$2:$S$3603,Z$1,0)</f>
        <v>#N/A</v>
      </c>
      <c r="AA1521" s="79" t="e">
        <f>VLOOKUP($S1521,'Grille de Tarif OQN'!$B$2:$S$3603,AA$1,0)</f>
        <v>#N/A</v>
      </c>
      <c r="AB1521" s="79" t="e">
        <f>VLOOKUP($S1521,'Grille de Tarif OQN'!$B$2:$S$3603,AB$1,0)</f>
        <v>#N/A</v>
      </c>
      <c r="AC1521" s="79" t="e">
        <f>VLOOKUP($S1521,'Grille de Tarif OQN'!$B$2:$S$3603,AC$1,0)</f>
        <v>#N/A</v>
      </c>
      <c r="AD1521" s="79" t="e">
        <f>VLOOKUP($S1521,'Grille de Tarif OQN'!$B$2:$S$3603,AD$1,0)</f>
        <v>#N/A</v>
      </c>
      <c r="AE1521" s="79" t="e">
        <f>VLOOKUP($S1521,'Grille de Tarif OQN'!$B$2:$S$3603,AE$1,0)</f>
        <v>#N/A</v>
      </c>
      <c r="AF1521" s="79" t="e">
        <f>VLOOKUP($S1521,'Grille de Tarif OQN'!$B$2:$S$3603,AF$1,0)</f>
        <v>#N/A</v>
      </c>
      <c r="AG1521" s="79" t="e">
        <f>VLOOKUP($S1521,'Grille de Tarif OQN'!$B$2:$S$3603,AG$1,0)</f>
        <v>#N/A</v>
      </c>
      <c r="AH1521" s="79" t="e">
        <f>VLOOKUP($S1521,'Grille de Tarif OQN'!$B$2:$S$3603,AH$1,0)</f>
        <v>#N/A</v>
      </c>
      <c r="AI1521" s="79" t="e">
        <f>VLOOKUP($S1521,'Grille de Tarif OQN'!$B$2:$S$3603,AI$1,0)</f>
        <v>#N/A</v>
      </c>
      <c r="AJ1521" s="79" t="e">
        <f>VLOOKUP($S1521,'Grille de Tarif OQN'!$B$2:$S$3603,AJ$1,0)</f>
        <v>#N/A</v>
      </c>
      <c r="AK1521" s="81"/>
      <c r="AL1521" s="81"/>
      <c r="AM1521" s="81"/>
      <c r="AN1521" s="81"/>
      <c r="AO1521" s="81"/>
      <c r="AP1521" s="81"/>
      <c r="AQ1521" s="81"/>
      <c r="AR1521" s="81"/>
      <c r="AS1521" s="81"/>
      <c r="AT1521" s="81"/>
      <c r="AU1521" s="72"/>
      <c r="AV1521"/>
      <c r="AW1521"/>
      <c r="AX1521"/>
      <c r="AY1521"/>
      <c r="AZ1521" s="96">
        <f t="shared" si="474"/>
        <v>0</v>
      </c>
      <c r="BA1521" s="24" t="e">
        <f t="shared" si="475"/>
        <v>#N/A</v>
      </c>
      <c r="BB1521" s="24" t="e">
        <f t="shared" si="476"/>
        <v>#N/A</v>
      </c>
      <c r="BC1521" s="24" t="e">
        <f t="shared" si="477"/>
        <v>#N/A</v>
      </c>
      <c r="BD1521" s="24" t="e">
        <f t="shared" si="478"/>
        <v>#N/A</v>
      </c>
      <c r="BE1521"/>
      <c r="BF1521" t="e">
        <f t="shared" si="479"/>
        <v>#N/A</v>
      </c>
      <c r="BG1521" t="str">
        <f t="shared" si="480"/>
        <v>HDJ</v>
      </c>
      <c r="BH1521" s="20" t="e">
        <f t="shared" si="481"/>
        <v>#N/A</v>
      </c>
      <c r="BI1521" s="20" t="e">
        <f t="shared" si="482"/>
        <v>#N/A</v>
      </c>
      <c r="BJ1521" s="20" t="e">
        <f t="shared" si="483"/>
        <v>#N/A</v>
      </c>
      <c r="BK1521" s="20" t="e">
        <f t="shared" si="484"/>
        <v>#N/A</v>
      </c>
      <c r="BL1521" s="20" t="e">
        <f t="shared" si="485"/>
        <v>#N/A</v>
      </c>
      <c r="BM1521" s="20" t="e">
        <f t="shared" si="487"/>
        <v>#N/A</v>
      </c>
      <c r="BN1521" s="20" t="e">
        <f t="shared" si="486"/>
        <v>#N/A</v>
      </c>
    </row>
    <row r="1522" spans="1:66">
      <c r="A1522" s="92"/>
      <c r="B1522" s="90"/>
      <c r="C1522" s="90"/>
      <c r="D1522" s="93"/>
      <c r="E1522" s="93"/>
      <c r="F1522" s="93"/>
      <c r="G1522" s="93"/>
      <c r="H1522" s="93"/>
      <c r="I1522" s="93"/>
      <c r="J1522" s="93"/>
      <c r="K1522" s="93"/>
      <c r="L1522" s="92"/>
      <c r="M1522" s="93"/>
      <c r="N1522" s="91">
        <f t="shared" si="468"/>
        <v>0</v>
      </c>
      <c r="O1522" s="91" t="str">
        <f t="shared" si="469"/>
        <v/>
      </c>
      <c r="P1522" s="91" t="str">
        <f t="shared" si="470"/>
        <v/>
      </c>
      <c r="Q1522" s="91" t="str">
        <f t="shared" si="471"/>
        <v>HDJ</v>
      </c>
      <c r="R1522" s="82"/>
      <c r="S1522" s="95">
        <f t="shared" si="472"/>
        <v>0</v>
      </c>
      <c r="T1522" s="95">
        <f t="shared" si="473"/>
        <v>0</v>
      </c>
      <c r="U1522" s="79" t="e">
        <f>VLOOKUP($S1522,'Grille de Tarif OQN'!$B$2:$S$3603,U$1,0)</f>
        <v>#N/A</v>
      </c>
      <c r="V1522" s="79" t="e">
        <f>VLOOKUP($S1522,'Grille de Tarif OQN'!$B$2:$S$3603,V$1,0)</f>
        <v>#N/A</v>
      </c>
      <c r="W1522" s="79" t="e">
        <f>VLOOKUP($S1522,'Grille de Tarif OQN'!$B$2:$S$3603,W$1,0)</f>
        <v>#N/A</v>
      </c>
      <c r="X1522" s="79" t="e">
        <f>VLOOKUP($S1522,'Grille de Tarif OQN'!$B$2:$S$3603,X$1,0)</f>
        <v>#N/A</v>
      </c>
      <c r="Y1522" s="79" t="e">
        <f>VLOOKUP($S1522,'Grille de Tarif OQN'!$B$2:$S$3603,Y$1,0)</f>
        <v>#N/A</v>
      </c>
      <c r="Z1522" s="79" t="e">
        <f>VLOOKUP($S1522,'Grille de Tarif OQN'!$B$2:$S$3603,Z$1,0)</f>
        <v>#N/A</v>
      </c>
      <c r="AA1522" s="79" t="e">
        <f>VLOOKUP($S1522,'Grille de Tarif OQN'!$B$2:$S$3603,AA$1,0)</f>
        <v>#N/A</v>
      </c>
      <c r="AB1522" s="79" t="e">
        <f>VLOOKUP($S1522,'Grille de Tarif OQN'!$B$2:$S$3603,AB$1,0)</f>
        <v>#N/A</v>
      </c>
      <c r="AC1522" s="79" t="e">
        <f>VLOOKUP($S1522,'Grille de Tarif OQN'!$B$2:$S$3603,AC$1,0)</f>
        <v>#N/A</v>
      </c>
      <c r="AD1522" s="79" t="e">
        <f>VLOOKUP($S1522,'Grille de Tarif OQN'!$B$2:$S$3603,AD$1,0)</f>
        <v>#N/A</v>
      </c>
      <c r="AE1522" s="79" t="e">
        <f>VLOOKUP($S1522,'Grille de Tarif OQN'!$B$2:$S$3603,AE$1,0)</f>
        <v>#N/A</v>
      </c>
      <c r="AF1522" s="79" t="e">
        <f>VLOOKUP($S1522,'Grille de Tarif OQN'!$B$2:$S$3603,AF$1,0)</f>
        <v>#N/A</v>
      </c>
      <c r="AG1522" s="79" t="e">
        <f>VLOOKUP($S1522,'Grille de Tarif OQN'!$B$2:$S$3603,AG$1,0)</f>
        <v>#N/A</v>
      </c>
      <c r="AH1522" s="79" t="e">
        <f>VLOOKUP($S1522,'Grille de Tarif OQN'!$B$2:$S$3603,AH$1,0)</f>
        <v>#N/A</v>
      </c>
      <c r="AI1522" s="79" t="e">
        <f>VLOOKUP($S1522,'Grille de Tarif OQN'!$B$2:$S$3603,AI$1,0)</f>
        <v>#N/A</v>
      </c>
      <c r="AJ1522" s="79" t="e">
        <f>VLOOKUP($S1522,'Grille de Tarif OQN'!$B$2:$S$3603,AJ$1,0)</f>
        <v>#N/A</v>
      </c>
      <c r="AK1522" s="81"/>
      <c r="AL1522" s="81"/>
      <c r="AM1522" s="81"/>
      <c r="AN1522" s="81"/>
      <c r="AO1522" s="81"/>
      <c r="AP1522" s="81"/>
      <c r="AQ1522" s="81"/>
      <c r="AR1522" s="81"/>
      <c r="AS1522" s="81"/>
      <c r="AT1522" s="81"/>
      <c r="AU1522" s="72"/>
      <c r="AV1522"/>
      <c r="AW1522"/>
      <c r="AX1522"/>
      <c r="AY1522"/>
      <c r="AZ1522" s="96">
        <f t="shared" si="474"/>
        <v>0</v>
      </c>
      <c r="BA1522" s="24" t="e">
        <f t="shared" si="475"/>
        <v>#N/A</v>
      </c>
      <c r="BB1522" s="24" t="e">
        <f t="shared" si="476"/>
        <v>#N/A</v>
      </c>
      <c r="BC1522" s="24" t="e">
        <f t="shared" si="477"/>
        <v>#N/A</v>
      </c>
      <c r="BD1522" s="24" t="e">
        <f t="shared" si="478"/>
        <v>#N/A</v>
      </c>
      <c r="BE1522"/>
      <c r="BF1522" t="e">
        <f t="shared" si="479"/>
        <v>#N/A</v>
      </c>
      <c r="BG1522" t="str">
        <f t="shared" si="480"/>
        <v>HDJ</v>
      </c>
      <c r="BH1522" s="20" t="e">
        <f t="shared" si="481"/>
        <v>#N/A</v>
      </c>
      <c r="BI1522" s="20" t="e">
        <f t="shared" si="482"/>
        <v>#N/A</v>
      </c>
      <c r="BJ1522" s="20" t="e">
        <f t="shared" si="483"/>
        <v>#N/A</v>
      </c>
      <c r="BK1522" s="20" t="e">
        <f t="shared" si="484"/>
        <v>#N/A</v>
      </c>
      <c r="BL1522" s="20" t="e">
        <f t="shared" si="485"/>
        <v>#N/A</v>
      </c>
      <c r="BM1522" s="20" t="e">
        <f t="shared" si="487"/>
        <v>#N/A</v>
      </c>
      <c r="BN1522" s="20" t="e">
        <f t="shared" si="486"/>
        <v>#N/A</v>
      </c>
    </row>
    <row r="1523" spans="1:66">
      <c r="A1523" s="92"/>
      <c r="B1523" s="90"/>
      <c r="C1523" s="90"/>
      <c r="D1523" s="93"/>
      <c r="E1523" s="93"/>
      <c r="F1523" s="93"/>
      <c r="G1523" s="93"/>
      <c r="H1523" s="93"/>
      <c r="I1523" s="93"/>
      <c r="J1523" s="93"/>
      <c r="K1523" s="93"/>
      <c r="L1523" s="92"/>
      <c r="M1523" s="93"/>
      <c r="N1523" s="91">
        <f t="shared" si="468"/>
        <v>0</v>
      </c>
      <c r="O1523" s="91" t="str">
        <f t="shared" si="469"/>
        <v/>
      </c>
      <c r="P1523" s="91" t="str">
        <f t="shared" si="470"/>
        <v/>
      </c>
      <c r="Q1523" s="91" t="str">
        <f t="shared" si="471"/>
        <v>HDJ</v>
      </c>
      <c r="R1523" s="82"/>
      <c r="S1523" s="95">
        <f t="shared" si="472"/>
        <v>0</v>
      </c>
      <c r="T1523" s="95">
        <f t="shared" si="473"/>
        <v>0</v>
      </c>
      <c r="U1523" s="79" t="e">
        <f>VLOOKUP($S1523,'Grille de Tarif OQN'!$B$2:$S$3603,U$1,0)</f>
        <v>#N/A</v>
      </c>
      <c r="V1523" s="79" t="e">
        <f>VLOOKUP($S1523,'Grille de Tarif OQN'!$B$2:$S$3603,V$1,0)</f>
        <v>#N/A</v>
      </c>
      <c r="W1523" s="79" t="e">
        <f>VLOOKUP($S1523,'Grille de Tarif OQN'!$B$2:$S$3603,W$1,0)</f>
        <v>#N/A</v>
      </c>
      <c r="X1523" s="79" t="e">
        <f>VLOOKUP($S1523,'Grille de Tarif OQN'!$B$2:$S$3603,X$1,0)</f>
        <v>#N/A</v>
      </c>
      <c r="Y1523" s="79" t="e">
        <f>VLOOKUP($S1523,'Grille de Tarif OQN'!$B$2:$S$3603,Y$1,0)</f>
        <v>#N/A</v>
      </c>
      <c r="Z1523" s="79" t="e">
        <f>VLOOKUP($S1523,'Grille de Tarif OQN'!$B$2:$S$3603,Z$1,0)</f>
        <v>#N/A</v>
      </c>
      <c r="AA1523" s="79" t="e">
        <f>VLOOKUP($S1523,'Grille de Tarif OQN'!$B$2:$S$3603,AA$1,0)</f>
        <v>#N/A</v>
      </c>
      <c r="AB1523" s="79" t="e">
        <f>VLOOKUP($S1523,'Grille de Tarif OQN'!$B$2:$S$3603,AB$1,0)</f>
        <v>#N/A</v>
      </c>
      <c r="AC1523" s="79" t="e">
        <f>VLOOKUP($S1523,'Grille de Tarif OQN'!$B$2:$S$3603,AC$1,0)</f>
        <v>#N/A</v>
      </c>
      <c r="AD1523" s="79" t="e">
        <f>VLOOKUP($S1523,'Grille de Tarif OQN'!$B$2:$S$3603,AD$1,0)</f>
        <v>#N/A</v>
      </c>
      <c r="AE1523" s="79" t="e">
        <f>VLOOKUP($S1523,'Grille de Tarif OQN'!$B$2:$S$3603,AE$1,0)</f>
        <v>#N/A</v>
      </c>
      <c r="AF1523" s="79" t="e">
        <f>VLOOKUP($S1523,'Grille de Tarif OQN'!$B$2:$S$3603,AF$1,0)</f>
        <v>#N/A</v>
      </c>
      <c r="AG1523" s="79" t="e">
        <f>VLOOKUP($S1523,'Grille de Tarif OQN'!$B$2:$S$3603,AG$1,0)</f>
        <v>#N/A</v>
      </c>
      <c r="AH1523" s="79" t="e">
        <f>VLOOKUP($S1523,'Grille de Tarif OQN'!$B$2:$S$3603,AH$1,0)</f>
        <v>#N/A</v>
      </c>
      <c r="AI1523" s="79" t="e">
        <f>VLOOKUP($S1523,'Grille de Tarif OQN'!$B$2:$S$3603,AI$1,0)</f>
        <v>#N/A</v>
      </c>
      <c r="AJ1523" s="79" t="e">
        <f>VLOOKUP($S1523,'Grille de Tarif OQN'!$B$2:$S$3603,AJ$1,0)</f>
        <v>#N/A</v>
      </c>
      <c r="AK1523" s="81"/>
      <c r="AL1523" s="81"/>
      <c r="AM1523" s="81"/>
      <c r="AN1523" s="81"/>
      <c r="AO1523" s="81"/>
      <c r="AP1523" s="81"/>
      <c r="AQ1523" s="81"/>
      <c r="AR1523" s="81"/>
      <c r="AS1523" s="81"/>
      <c r="AT1523" s="81"/>
      <c r="AU1523" s="72"/>
      <c r="AV1523"/>
      <c r="AW1523"/>
      <c r="AX1523"/>
      <c r="AY1523"/>
      <c r="AZ1523" s="96">
        <f t="shared" si="474"/>
        <v>0</v>
      </c>
      <c r="BA1523" s="24" t="e">
        <f t="shared" si="475"/>
        <v>#N/A</v>
      </c>
      <c r="BB1523" s="24" t="e">
        <f t="shared" si="476"/>
        <v>#N/A</v>
      </c>
      <c r="BC1523" s="24" t="e">
        <f t="shared" si="477"/>
        <v>#N/A</v>
      </c>
      <c r="BD1523" s="24" t="e">
        <f t="shared" si="478"/>
        <v>#N/A</v>
      </c>
      <c r="BE1523"/>
      <c r="BF1523" t="e">
        <f t="shared" si="479"/>
        <v>#N/A</v>
      </c>
      <c r="BG1523" t="str">
        <f t="shared" si="480"/>
        <v>HDJ</v>
      </c>
      <c r="BH1523" s="20" t="e">
        <f t="shared" si="481"/>
        <v>#N/A</v>
      </c>
      <c r="BI1523" s="20" t="e">
        <f t="shared" si="482"/>
        <v>#N/A</v>
      </c>
      <c r="BJ1523" s="20" t="e">
        <f t="shared" si="483"/>
        <v>#N/A</v>
      </c>
      <c r="BK1523" s="20" t="e">
        <f t="shared" si="484"/>
        <v>#N/A</v>
      </c>
      <c r="BL1523" s="20" t="e">
        <f t="shared" si="485"/>
        <v>#N/A</v>
      </c>
      <c r="BM1523" s="20" t="e">
        <f t="shared" si="487"/>
        <v>#N/A</v>
      </c>
      <c r="BN1523" s="20" t="e">
        <f t="shared" si="486"/>
        <v>#N/A</v>
      </c>
    </row>
    <row r="1524" spans="1:66">
      <c r="A1524" s="92"/>
      <c r="B1524" s="90"/>
      <c r="C1524" s="90"/>
      <c r="D1524" s="93"/>
      <c r="E1524" s="93"/>
      <c r="F1524" s="93"/>
      <c r="G1524" s="93"/>
      <c r="H1524" s="93"/>
      <c r="I1524" s="93"/>
      <c r="J1524" s="93"/>
      <c r="K1524" s="93"/>
      <c r="L1524" s="92"/>
      <c r="M1524" s="93"/>
      <c r="N1524" s="91">
        <f t="shared" si="468"/>
        <v>0</v>
      </c>
      <c r="O1524" s="91" t="str">
        <f t="shared" si="469"/>
        <v/>
      </c>
      <c r="P1524" s="91" t="str">
        <f t="shared" si="470"/>
        <v/>
      </c>
      <c r="Q1524" s="91" t="str">
        <f t="shared" si="471"/>
        <v>HDJ</v>
      </c>
      <c r="R1524" s="82"/>
      <c r="S1524" s="95">
        <f t="shared" si="472"/>
        <v>0</v>
      </c>
      <c r="T1524" s="95">
        <f t="shared" si="473"/>
        <v>0</v>
      </c>
      <c r="U1524" s="79" t="e">
        <f>VLOOKUP($S1524,'Grille de Tarif OQN'!$B$2:$S$3603,U$1,0)</f>
        <v>#N/A</v>
      </c>
      <c r="V1524" s="79" t="e">
        <f>VLOOKUP($S1524,'Grille de Tarif OQN'!$B$2:$S$3603,V$1,0)</f>
        <v>#N/A</v>
      </c>
      <c r="W1524" s="79" t="e">
        <f>VLOOKUP($S1524,'Grille de Tarif OQN'!$B$2:$S$3603,W$1,0)</f>
        <v>#N/A</v>
      </c>
      <c r="X1524" s="79" t="e">
        <f>VLOOKUP($S1524,'Grille de Tarif OQN'!$B$2:$S$3603,X$1,0)</f>
        <v>#N/A</v>
      </c>
      <c r="Y1524" s="79" t="e">
        <f>VLOOKUP($S1524,'Grille de Tarif OQN'!$B$2:$S$3603,Y$1,0)</f>
        <v>#N/A</v>
      </c>
      <c r="Z1524" s="79" t="e">
        <f>VLOOKUP($S1524,'Grille de Tarif OQN'!$B$2:$S$3603,Z$1,0)</f>
        <v>#N/A</v>
      </c>
      <c r="AA1524" s="79" t="e">
        <f>VLOOKUP($S1524,'Grille de Tarif OQN'!$B$2:$S$3603,AA$1,0)</f>
        <v>#N/A</v>
      </c>
      <c r="AB1524" s="79" t="e">
        <f>VLOOKUP($S1524,'Grille de Tarif OQN'!$B$2:$S$3603,AB$1,0)</f>
        <v>#N/A</v>
      </c>
      <c r="AC1524" s="79" t="e">
        <f>VLOOKUP($S1524,'Grille de Tarif OQN'!$B$2:$S$3603,AC$1,0)</f>
        <v>#N/A</v>
      </c>
      <c r="AD1524" s="79" t="e">
        <f>VLOOKUP($S1524,'Grille de Tarif OQN'!$B$2:$S$3603,AD$1,0)</f>
        <v>#N/A</v>
      </c>
      <c r="AE1524" s="79" t="e">
        <f>VLOOKUP($S1524,'Grille de Tarif OQN'!$B$2:$S$3603,AE$1,0)</f>
        <v>#N/A</v>
      </c>
      <c r="AF1524" s="79" t="e">
        <f>VLOOKUP($S1524,'Grille de Tarif OQN'!$B$2:$S$3603,AF$1,0)</f>
        <v>#N/A</v>
      </c>
      <c r="AG1524" s="79" t="e">
        <f>VLOOKUP($S1524,'Grille de Tarif OQN'!$B$2:$S$3603,AG$1,0)</f>
        <v>#N/A</v>
      </c>
      <c r="AH1524" s="79" t="e">
        <f>VLOOKUP($S1524,'Grille de Tarif OQN'!$B$2:$S$3603,AH$1,0)</f>
        <v>#N/A</v>
      </c>
      <c r="AI1524" s="79" t="e">
        <f>VLOOKUP($S1524,'Grille de Tarif OQN'!$B$2:$S$3603,AI$1,0)</f>
        <v>#N/A</v>
      </c>
      <c r="AJ1524" s="79" t="e">
        <f>VLOOKUP($S1524,'Grille de Tarif OQN'!$B$2:$S$3603,AJ$1,0)</f>
        <v>#N/A</v>
      </c>
      <c r="AK1524" s="81"/>
      <c r="AL1524" s="81"/>
      <c r="AM1524" s="81"/>
      <c r="AN1524" s="81"/>
      <c r="AO1524" s="81"/>
      <c r="AP1524" s="81"/>
      <c r="AQ1524" s="81"/>
      <c r="AR1524" s="81"/>
      <c r="AS1524" s="81"/>
      <c r="AT1524" s="81"/>
      <c r="AU1524" s="72"/>
      <c r="AV1524"/>
      <c r="AW1524"/>
      <c r="AX1524"/>
      <c r="AY1524"/>
      <c r="AZ1524" s="96">
        <f t="shared" si="474"/>
        <v>0</v>
      </c>
      <c r="BA1524" s="24" t="e">
        <f t="shared" si="475"/>
        <v>#N/A</v>
      </c>
      <c r="BB1524" s="24" t="e">
        <f t="shared" si="476"/>
        <v>#N/A</v>
      </c>
      <c r="BC1524" s="24" t="e">
        <f t="shared" si="477"/>
        <v>#N/A</v>
      </c>
      <c r="BD1524" s="24" t="e">
        <f t="shared" si="478"/>
        <v>#N/A</v>
      </c>
      <c r="BE1524"/>
      <c r="BF1524" t="e">
        <f t="shared" si="479"/>
        <v>#N/A</v>
      </c>
      <c r="BG1524" t="str">
        <f t="shared" si="480"/>
        <v>HDJ</v>
      </c>
      <c r="BH1524" s="20" t="e">
        <f t="shared" si="481"/>
        <v>#N/A</v>
      </c>
      <c r="BI1524" s="20" t="e">
        <f t="shared" si="482"/>
        <v>#N/A</v>
      </c>
      <c r="BJ1524" s="20" t="e">
        <f t="shared" si="483"/>
        <v>#N/A</v>
      </c>
      <c r="BK1524" s="20" t="e">
        <f t="shared" si="484"/>
        <v>#N/A</v>
      </c>
      <c r="BL1524" s="20" t="e">
        <f t="shared" si="485"/>
        <v>#N/A</v>
      </c>
      <c r="BM1524" s="20" t="e">
        <f t="shared" si="487"/>
        <v>#N/A</v>
      </c>
      <c r="BN1524" s="20" t="e">
        <f t="shared" si="486"/>
        <v>#N/A</v>
      </c>
    </row>
    <row r="1525" spans="1:66">
      <c r="A1525" s="92"/>
      <c r="B1525" s="90"/>
      <c r="C1525" s="90"/>
      <c r="D1525" s="93"/>
      <c r="E1525" s="93"/>
      <c r="F1525" s="93"/>
      <c r="G1525" s="93"/>
      <c r="H1525" s="93"/>
      <c r="I1525" s="93"/>
      <c r="J1525" s="93"/>
      <c r="K1525" s="93"/>
      <c r="L1525" s="92"/>
      <c r="M1525" s="93"/>
      <c r="N1525" s="91">
        <f t="shared" si="468"/>
        <v>0</v>
      </c>
      <c r="O1525" s="91" t="str">
        <f t="shared" si="469"/>
        <v/>
      </c>
      <c r="P1525" s="91" t="str">
        <f t="shared" si="470"/>
        <v/>
      </c>
      <c r="Q1525" s="91" t="str">
        <f t="shared" si="471"/>
        <v>HDJ</v>
      </c>
      <c r="R1525" s="82"/>
      <c r="S1525" s="95">
        <f t="shared" si="472"/>
        <v>0</v>
      </c>
      <c r="T1525" s="95">
        <f t="shared" si="473"/>
        <v>0</v>
      </c>
      <c r="U1525" s="79" t="e">
        <f>VLOOKUP($S1525,'Grille de Tarif OQN'!$B$2:$S$3603,U$1,0)</f>
        <v>#N/A</v>
      </c>
      <c r="V1525" s="79" t="e">
        <f>VLOOKUP($S1525,'Grille de Tarif OQN'!$B$2:$S$3603,V$1,0)</f>
        <v>#N/A</v>
      </c>
      <c r="W1525" s="79" t="e">
        <f>VLOOKUP($S1525,'Grille de Tarif OQN'!$B$2:$S$3603,W$1,0)</f>
        <v>#N/A</v>
      </c>
      <c r="X1525" s="79" t="e">
        <f>VLOOKUP($S1525,'Grille de Tarif OQN'!$B$2:$S$3603,X$1,0)</f>
        <v>#N/A</v>
      </c>
      <c r="Y1525" s="79" t="e">
        <f>VLOOKUP($S1525,'Grille de Tarif OQN'!$B$2:$S$3603,Y$1,0)</f>
        <v>#N/A</v>
      </c>
      <c r="Z1525" s="79" t="e">
        <f>VLOOKUP($S1525,'Grille de Tarif OQN'!$B$2:$S$3603,Z$1,0)</f>
        <v>#N/A</v>
      </c>
      <c r="AA1525" s="79" t="e">
        <f>VLOOKUP($S1525,'Grille de Tarif OQN'!$B$2:$S$3603,AA$1,0)</f>
        <v>#N/A</v>
      </c>
      <c r="AB1525" s="79" t="e">
        <f>VLOOKUP($S1525,'Grille de Tarif OQN'!$B$2:$S$3603,AB$1,0)</f>
        <v>#N/A</v>
      </c>
      <c r="AC1525" s="79" t="e">
        <f>VLOOKUP($S1525,'Grille de Tarif OQN'!$B$2:$S$3603,AC$1,0)</f>
        <v>#N/A</v>
      </c>
      <c r="AD1525" s="79" t="e">
        <f>VLOOKUP($S1525,'Grille de Tarif OQN'!$B$2:$S$3603,AD$1,0)</f>
        <v>#N/A</v>
      </c>
      <c r="AE1525" s="79" t="e">
        <f>VLOOKUP($S1525,'Grille de Tarif OQN'!$B$2:$S$3603,AE$1,0)</f>
        <v>#N/A</v>
      </c>
      <c r="AF1525" s="79" t="e">
        <f>VLOOKUP($S1525,'Grille de Tarif OQN'!$B$2:$S$3603,AF$1,0)</f>
        <v>#N/A</v>
      </c>
      <c r="AG1525" s="79" t="e">
        <f>VLOOKUP($S1525,'Grille de Tarif OQN'!$B$2:$S$3603,AG$1,0)</f>
        <v>#N/A</v>
      </c>
      <c r="AH1525" s="79" t="e">
        <f>VLOOKUP($S1525,'Grille de Tarif OQN'!$B$2:$S$3603,AH$1,0)</f>
        <v>#N/A</v>
      </c>
      <c r="AI1525" s="79" t="e">
        <f>VLOOKUP($S1525,'Grille de Tarif OQN'!$B$2:$S$3603,AI$1,0)</f>
        <v>#N/A</v>
      </c>
      <c r="AJ1525" s="79" t="e">
        <f>VLOOKUP($S1525,'Grille de Tarif OQN'!$B$2:$S$3603,AJ$1,0)</f>
        <v>#N/A</v>
      </c>
      <c r="AK1525" s="81"/>
      <c r="AL1525" s="81"/>
      <c r="AM1525" s="81"/>
      <c r="AN1525" s="81"/>
      <c r="AO1525" s="81"/>
      <c r="AP1525" s="81"/>
      <c r="AQ1525" s="81"/>
      <c r="AR1525" s="81"/>
      <c r="AS1525" s="81"/>
      <c r="AT1525" s="81"/>
      <c r="AU1525" s="72"/>
      <c r="AV1525"/>
      <c r="AW1525"/>
      <c r="AX1525"/>
      <c r="AY1525"/>
      <c r="AZ1525" s="96">
        <f t="shared" si="474"/>
        <v>0</v>
      </c>
      <c r="BA1525" s="24" t="e">
        <f t="shared" si="475"/>
        <v>#N/A</v>
      </c>
      <c r="BB1525" s="24" t="e">
        <f t="shared" si="476"/>
        <v>#N/A</v>
      </c>
      <c r="BC1525" s="24" t="e">
        <f t="shared" si="477"/>
        <v>#N/A</v>
      </c>
      <c r="BD1525" s="24" t="e">
        <f t="shared" si="478"/>
        <v>#N/A</v>
      </c>
      <c r="BE1525"/>
      <c r="BF1525" t="e">
        <f t="shared" si="479"/>
        <v>#N/A</v>
      </c>
      <c r="BG1525" t="str">
        <f t="shared" si="480"/>
        <v>HDJ</v>
      </c>
      <c r="BH1525" s="20" t="e">
        <f t="shared" si="481"/>
        <v>#N/A</v>
      </c>
      <c r="BI1525" s="20" t="e">
        <f t="shared" si="482"/>
        <v>#N/A</v>
      </c>
      <c r="BJ1525" s="20" t="e">
        <f t="shared" si="483"/>
        <v>#N/A</v>
      </c>
      <c r="BK1525" s="20" t="e">
        <f t="shared" si="484"/>
        <v>#N/A</v>
      </c>
      <c r="BL1525" s="20" t="e">
        <f t="shared" si="485"/>
        <v>#N/A</v>
      </c>
      <c r="BM1525" s="20" t="e">
        <f t="shared" si="487"/>
        <v>#N/A</v>
      </c>
      <c r="BN1525" s="20" t="e">
        <f t="shared" si="486"/>
        <v>#N/A</v>
      </c>
    </row>
    <row r="1526" spans="1:66">
      <c r="A1526" s="92"/>
      <c r="B1526" s="90"/>
      <c r="C1526" s="90"/>
      <c r="D1526" s="93"/>
      <c r="E1526" s="93"/>
      <c r="F1526" s="93"/>
      <c r="G1526" s="93"/>
      <c r="H1526" s="93"/>
      <c r="I1526" s="93"/>
      <c r="J1526" s="93"/>
      <c r="K1526" s="93"/>
      <c r="L1526" s="92"/>
      <c r="M1526" s="93"/>
      <c r="N1526" s="91">
        <f t="shared" si="468"/>
        <v>0</v>
      </c>
      <c r="O1526" s="91" t="str">
        <f t="shared" si="469"/>
        <v/>
      </c>
      <c r="P1526" s="91" t="str">
        <f t="shared" si="470"/>
        <v/>
      </c>
      <c r="Q1526" s="91" t="str">
        <f t="shared" si="471"/>
        <v>HDJ</v>
      </c>
      <c r="R1526" s="82"/>
      <c r="S1526" s="95">
        <f t="shared" si="472"/>
        <v>0</v>
      </c>
      <c r="T1526" s="95">
        <f t="shared" si="473"/>
        <v>0</v>
      </c>
      <c r="U1526" s="79" t="e">
        <f>VLOOKUP($S1526,'Grille de Tarif OQN'!$B$2:$S$3603,U$1,0)</f>
        <v>#N/A</v>
      </c>
      <c r="V1526" s="79" t="e">
        <f>VLOOKUP($S1526,'Grille de Tarif OQN'!$B$2:$S$3603,V$1,0)</f>
        <v>#N/A</v>
      </c>
      <c r="W1526" s="79" t="e">
        <f>VLOOKUP($S1526,'Grille de Tarif OQN'!$B$2:$S$3603,W$1,0)</f>
        <v>#N/A</v>
      </c>
      <c r="X1526" s="79" t="e">
        <f>VLOOKUP($S1526,'Grille de Tarif OQN'!$B$2:$S$3603,X$1,0)</f>
        <v>#N/A</v>
      </c>
      <c r="Y1526" s="79" t="e">
        <f>VLOOKUP($S1526,'Grille de Tarif OQN'!$B$2:$S$3603,Y$1,0)</f>
        <v>#N/A</v>
      </c>
      <c r="Z1526" s="79" t="e">
        <f>VLOOKUP($S1526,'Grille de Tarif OQN'!$B$2:$S$3603,Z$1,0)</f>
        <v>#N/A</v>
      </c>
      <c r="AA1526" s="79" t="e">
        <f>VLOOKUP($S1526,'Grille de Tarif OQN'!$B$2:$S$3603,AA$1,0)</f>
        <v>#N/A</v>
      </c>
      <c r="AB1526" s="79" t="e">
        <f>VLOOKUP($S1526,'Grille de Tarif OQN'!$B$2:$S$3603,AB$1,0)</f>
        <v>#N/A</v>
      </c>
      <c r="AC1526" s="79" t="e">
        <f>VLOOKUP($S1526,'Grille de Tarif OQN'!$B$2:$S$3603,AC$1,0)</f>
        <v>#N/A</v>
      </c>
      <c r="AD1526" s="79" t="e">
        <f>VLOOKUP($S1526,'Grille de Tarif OQN'!$B$2:$S$3603,AD$1,0)</f>
        <v>#N/A</v>
      </c>
      <c r="AE1526" s="79" t="e">
        <f>VLOOKUP($S1526,'Grille de Tarif OQN'!$B$2:$S$3603,AE$1,0)</f>
        <v>#N/A</v>
      </c>
      <c r="AF1526" s="79" t="e">
        <f>VLOOKUP($S1526,'Grille de Tarif OQN'!$B$2:$S$3603,AF$1,0)</f>
        <v>#N/A</v>
      </c>
      <c r="AG1526" s="79" t="e">
        <f>VLOOKUP($S1526,'Grille de Tarif OQN'!$B$2:$S$3603,AG$1,0)</f>
        <v>#N/A</v>
      </c>
      <c r="AH1526" s="79" t="e">
        <f>VLOOKUP($S1526,'Grille de Tarif OQN'!$B$2:$S$3603,AH$1,0)</f>
        <v>#N/A</v>
      </c>
      <c r="AI1526" s="79" t="e">
        <f>VLOOKUP($S1526,'Grille de Tarif OQN'!$B$2:$S$3603,AI$1,0)</f>
        <v>#N/A</v>
      </c>
      <c r="AJ1526" s="79" t="e">
        <f>VLOOKUP($S1526,'Grille de Tarif OQN'!$B$2:$S$3603,AJ$1,0)</f>
        <v>#N/A</v>
      </c>
      <c r="AK1526" s="81"/>
      <c r="AL1526" s="81"/>
      <c r="AM1526" s="81"/>
      <c r="AN1526" s="81"/>
      <c r="AO1526" s="81"/>
      <c r="AP1526" s="81"/>
      <c r="AQ1526" s="81"/>
      <c r="AR1526" s="81"/>
      <c r="AS1526" s="81"/>
      <c r="AT1526" s="81"/>
      <c r="AU1526" s="72"/>
      <c r="AV1526"/>
      <c r="AW1526"/>
      <c r="AX1526"/>
      <c r="AY1526"/>
      <c r="AZ1526" s="96">
        <f t="shared" si="474"/>
        <v>0</v>
      </c>
      <c r="BA1526" s="24" t="e">
        <f t="shared" si="475"/>
        <v>#N/A</v>
      </c>
      <c r="BB1526" s="24" t="e">
        <f t="shared" si="476"/>
        <v>#N/A</v>
      </c>
      <c r="BC1526" s="24" t="e">
        <f t="shared" si="477"/>
        <v>#N/A</v>
      </c>
      <c r="BD1526" s="24" t="e">
        <f t="shared" si="478"/>
        <v>#N/A</v>
      </c>
      <c r="BE1526"/>
      <c r="BF1526" t="e">
        <f t="shared" si="479"/>
        <v>#N/A</v>
      </c>
      <c r="BG1526" t="str">
        <f t="shared" si="480"/>
        <v>HDJ</v>
      </c>
      <c r="BH1526" s="20" t="e">
        <f t="shared" si="481"/>
        <v>#N/A</v>
      </c>
      <c r="BI1526" s="20" t="e">
        <f t="shared" si="482"/>
        <v>#N/A</v>
      </c>
      <c r="BJ1526" s="20" t="e">
        <f t="shared" si="483"/>
        <v>#N/A</v>
      </c>
      <c r="BK1526" s="20" t="e">
        <f t="shared" si="484"/>
        <v>#N/A</v>
      </c>
      <c r="BL1526" s="20" t="e">
        <f t="shared" si="485"/>
        <v>#N/A</v>
      </c>
      <c r="BM1526" s="20" t="e">
        <f t="shared" si="487"/>
        <v>#N/A</v>
      </c>
      <c r="BN1526" s="20" t="e">
        <f t="shared" si="486"/>
        <v>#N/A</v>
      </c>
    </row>
    <row r="1527" spans="1:66">
      <c r="A1527" s="92"/>
      <c r="B1527" s="90"/>
      <c r="C1527" s="90"/>
      <c r="D1527" s="93"/>
      <c r="E1527" s="93"/>
      <c r="F1527" s="93"/>
      <c r="G1527" s="93"/>
      <c r="H1527" s="93"/>
      <c r="I1527" s="93"/>
      <c r="J1527" s="93"/>
      <c r="K1527" s="93"/>
      <c r="L1527" s="92"/>
      <c r="M1527" s="93"/>
      <c r="N1527" s="91">
        <f t="shared" si="468"/>
        <v>0</v>
      </c>
      <c r="O1527" s="91" t="str">
        <f t="shared" si="469"/>
        <v/>
      </c>
      <c r="P1527" s="91" t="str">
        <f t="shared" si="470"/>
        <v/>
      </c>
      <c r="Q1527" s="91" t="str">
        <f t="shared" si="471"/>
        <v>HDJ</v>
      </c>
      <c r="R1527" s="82"/>
      <c r="S1527" s="95">
        <f t="shared" si="472"/>
        <v>0</v>
      </c>
      <c r="T1527" s="95">
        <f t="shared" si="473"/>
        <v>0</v>
      </c>
      <c r="U1527" s="79" t="e">
        <f>VLOOKUP($S1527,'Grille de Tarif OQN'!$B$2:$S$3603,U$1,0)</f>
        <v>#N/A</v>
      </c>
      <c r="V1527" s="79" t="e">
        <f>VLOOKUP($S1527,'Grille de Tarif OQN'!$B$2:$S$3603,V$1,0)</f>
        <v>#N/A</v>
      </c>
      <c r="W1527" s="79" t="e">
        <f>VLOOKUP($S1527,'Grille de Tarif OQN'!$B$2:$S$3603,W$1,0)</f>
        <v>#N/A</v>
      </c>
      <c r="X1527" s="79" t="e">
        <f>VLOOKUP($S1527,'Grille de Tarif OQN'!$B$2:$S$3603,X$1,0)</f>
        <v>#N/A</v>
      </c>
      <c r="Y1527" s="79" t="e">
        <f>VLOOKUP($S1527,'Grille de Tarif OQN'!$B$2:$S$3603,Y$1,0)</f>
        <v>#N/A</v>
      </c>
      <c r="Z1527" s="79" t="e">
        <f>VLOOKUP($S1527,'Grille de Tarif OQN'!$B$2:$S$3603,Z$1,0)</f>
        <v>#N/A</v>
      </c>
      <c r="AA1527" s="79" t="e">
        <f>VLOOKUP($S1527,'Grille de Tarif OQN'!$B$2:$S$3603,AA$1,0)</f>
        <v>#N/A</v>
      </c>
      <c r="AB1527" s="79" t="e">
        <f>VLOOKUP($S1527,'Grille de Tarif OQN'!$B$2:$S$3603,AB$1,0)</f>
        <v>#N/A</v>
      </c>
      <c r="AC1527" s="79" t="e">
        <f>VLOOKUP($S1527,'Grille de Tarif OQN'!$B$2:$S$3603,AC$1,0)</f>
        <v>#N/A</v>
      </c>
      <c r="AD1527" s="79" t="e">
        <f>VLOOKUP($S1527,'Grille de Tarif OQN'!$B$2:$S$3603,AD$1,0)</f>
        <v>#N/A</v>
      </c>
      <c r="AE1527" s="79" t="e">
        <f>VLOOKUP($S1527,'Grille de Tarif OQN'!$B$2:$S$3603,AE$1,0)</f>
        <v>#N/A</v>
      </c>
      <c r="AF1527" s="79" t="e">
        <f>VLOOKUP($S1527,'Grille de Tarif OQN'!$B$2:$S$3603,AF$1,0)</f>
        <v>#N/A</v>
      </c>
      <c r="AG1527" s="79" t="e">
        <f>VLOOKUP($S1527,'Grille de Tarif OQN'!$B$2:$S$3603,AG$1,0)</f>
        <v>#N/A</v>
      </c>
      <c r="AH1527" s="79" t="e">
        <f>VLOOKUP($S1527,'Grille de Tarif OQN'!$B$2:$S$3603,AH$1,0)</f>
        <v>#N/A</v>
      </c>
      <c r="AI1527" s="79" t="e">
        <f>VLOOKUP($S1527,'Grille de Tarif OQN'!$B$2:$S$3603,AI$1,0)</f>
        <v>#N/A</v>
      </c>
      <c r="AJ1527" s="79" t="e">
        <f>VLOOKUP($S1527,'Grille de Tarif OQN'!$B$2:$S$3603,AJ$1,0)</f>
        <v>#N/A</v>
      </c>
      <c r="AK1527" s="81"/>
      <c r="AL1527" s="81"/>
      <c r="AM1527" s="81"/>
      <c r="AN1527" s="81"/>
      <c r="AO1527" s="81"/>
      <c r="AP1527" s="81"/>
      <c r="AQ1527" s="81"/>
      <c r="AR1527" s="81"/>
      <c r="AS1527" s="81"/>
      <c r="AT1527" s="81"/>
      <c r="AU1527" s="72"/>
      <c r="AV1527"/>
      <c r="AW1527"/>
      <c r="AX1527"/>
      <c r="AY1527"/>
      <c r="AZ1527" s="96">
        <f t="shared" si="474"/>
        <v>0</v>
      </c>
      <c r="BA1527" s="24" t="e">
        <f t="shared" si="475"/>
        <v>#N/A</v>
      </c>
      <c r="BB1527" s="24" t="e">
        <f t="shared" si="476"/>
        <v>#N/A</v>
      </c>
      <c r="BC1527" s="24" t="e">
        <f t="shared" si="477"/>
        <v>#N/A</v>
      </c>
      <c r="BD1527" s="24" t="e">
        <f t="shared" si="478"/>
        <v>#N/A</v>
      </c>
      <c r="BE1527"/>
      <c r="BF1527" t="e">
        <f t="shared" si="479"/>
        <v>#N/A</v>
      </c>
      <c r="BG1527" t="str">
        <f t="shared" si="480"/>
        <v>HDJ</v>
      </c>
      <c r="BH1527" s="20" t="e">
        <f t="shared" si="481"/>
        <v>#N/A</v>
      </c>
      <c r="BI1527" s="20" t="e">
        <f t="shared" si="482"/>
        <v>#N/A</v>
      </c>
      <c r="BJ1527" s="20" t="e">
        <f t="shared" si="483"/>
        <v>#N/A</v>
      </c>
      <c r="BK1527" s="20" t="e">
        <f t="shared" si="484"/>
        <v>#N/A</v>
      </c>
      <c r="BL1527" s="20" t="e">
        <f t="shared" si="485"/>
        <v>#N/A</v>
      </c>
      <c r="BM1527" s="20" t="e">
        <f t="shared" si="487"/>
        <v>#N/A</v>
      </c>
      <c r="BN1527" s="20" t="e">
        <f t="shared" si="486"/>
        <v>#N/A</v>
      </c>
    </row>
    <row r="1528" spans="1:66">
      <c r="A1528" s="92"/>
      <c r="B1528" s="90"/>
      <c r="C1528" s="90"/>
      <c r="D1528" s="93"/>
      <c r="E1528" s="93"/>
      <c r="F1528" s="93"/>
      <c r="G1528" s="93"/>
      <c r="H1528" s="93"/>
      <c r="I1528" s="93"/>
      <c r="J1528" s="93"/>
      <c r="K1528" s="93"/>
      <c r="L1528" s="92"/>
      <c r="M1528" s="93"/>
      <c r="N1528" s="91">
        <f t="shared" si="468"/>
        <v>0</v>
      </c>
      <c r="O1528" s="91" t="str">
        <f t="shared" si="469"/>
        <v/>
      </c>
      <c r="P1528" s="91" t="str">
        <f t="shared" si="470"/>
        <v/>
      </c>
      <c r="Q1528" s="91" t="str">
        <f t="shared" si="471"/>
        <v>HDJ</v>
      </c>
      <c r="R1528" s="82"/>
      <c r="S1528" s="95">
        <f t="shared" si="472"/>
        <v>0</v>
      </c>
      <c r="T1528" s="95">
        <f t="shared" si="473"/>
        <v>0</v>
      </c>
      <c r="U1528" s="79" t="e">
        <f>VLOOKUP($S1528,'Grille de Tarif OQN'!$B$2:$S$3603,U$1,0)</f>
        <v>#N/A</v>
      </c>
      <c r="V1528" s="79" t="e">
        <f>VLOOKUP($S1528,'Grille de Tarif OQN'!$B$2:$S$3603,V$1,0)</f>
        <v>#N/A</v>
      </c>
      <c r="W1528" s="79" t="e">
        <f>VLOOKUP($S1528,'Grille de Tarif OQN'!$B$2:$S$3603,W$1,0)</f>
        <v>#N/A</v>
      </c>
      <c r="X1528" s="79" t="e">
        <f>VLOOKUP($S1528,'Grille de Tarif OQN'!$B$2:$S$3603,X$1,0)</f>
        <v>#N/A</v>
      </c>
      <c r="Y1528" s="79" t="e">
        <f>VLOOKUP($S1528,'Grille de Tarif OQN'!$B$2:$S$3603,Y$1,0)</f>
        <v>#N/A</v>
      </c>
      <c r="Z1528" s="79" t="e">
        <f>VLOOKUP($S1528,'Grille de Tarif OQN'!$B$2:$S$3603,Z$1,0)</f>
        <v>#N/A</v>
      </c>
      <c r="AA1528" s="79" t="e">
        <f>VLOOKUP($S1528,'Grille de Tarif OQN'!$B$2:$S$3603,AA$1,0)</f>
        <v>#N/A</v>
      </c>
      <c r="AB1528" s="79" t="e">
        <f>VLOOKUP($S1528,'Grille de Tarif OQN'!$B$2:$S$3603,AB$1,0)</f>
        <v>#N/A</v>
      </c>
      <c r="AC1528" s="79" t="e">
        <f>VLOOKUP($S1528,'Grille de Tarif OQN'!$B$2:$S$3603,AC$1,0)</f>
        <v>#N/A</v>
      </c>
      <c r="AD1528" s="79" t="e">
        <f>VLOOKUP($S1528,'Grille de Tarif OQN'!$B$2:$S$3603,AD$1,0)</f>
        <v>#N/A</v>
      </c>
      <c r="AE1528" s="79" t="e">
        <f>VLOOKUP($S1528,'Grille de Tarif OQN'!$B$2:$S$3603,AE$1,0)</f>
        <v>#N/A</v>
      </c>
      <c r="AF1528" s="79" t="e">
        <f>VLOOKUP($S1528,'Grille de Tarif OQN'!$B$2:$S$3603,AF$1,0)</f>
        <v>#N/A</v>
      </c>
      <c r="AG1528" s="79" t="e">
        <f>VLOOKUP($S1528,'Grille de Tarif OQN'!$B$2:$S$3603,AG$1,0)</f>
        <v>#N/A</v>
      </c>
      <c r="AH1528" s="79" t="e">
        <f>VLOOKUP($S1528,'Grille de Tarif OQN'!$B$2:$S$3603,AH$1,0)</f>
        <v>#N/A</v>
      </c>
      <c r="AI1528" s="79" t="e">
        <f>VLOOKUP($S1528,'Grille de Tarif OQN'!$B$2:$S$3603,AI$1,0)</f>
        <v>#N/A</v>
      </c>
      <c r="AJ1528" s="79" t="e">
        <f>VLOOKUP($S1528,'Grille de Tarif OQN'!$B$2:$S$3603,AJ$1,0)</f>
        <v>#N/A</v>
      </c>
      <c r="AK1528" s="81"/>
      <c r="AL1528" s="81"/>
      <c r="AM1528" s="81"/>
      <c r="AN1528" s="81"/>
      <c r="AO1528" s="81"/>
      <c r="AP1528" s="81"/>
      <c r="AQ1528" s="81"/>
      <c r="AR1528" s="81"/>
      <c r="AS1528" s="81"/>
      <c r="AT1528" s="81"/>
      <c r="AU1528" s="72"/>
      <c r="AV1528"/>
      <c r="AW1528"/>
      <c r="AX1528"/>
      <c r="AY1528"/>
      <c r="AZ1528" s="96">
        <f t="shared" si="474"/>
        <v>0</v>
      </c>
      <c r="BA1528" s="24" t="e">
        <f t="shared" si="475"/>
        <v>#N/A</v>
      </c>
      <c r="BB1528" s="24" t="e">
        <f t="shared" si="476"/>
        <v>#N/A</v>
      </c>
      <c r="BC1528" s="24" t="e">
        <f t="shared" si="477"/>
        <v>#N/A</v>
      </c>
      <c r="BD1528" s="24" t="e">
        <f t="shared" si="478"/>
        <v>#N/A</v>
      </c>
      <c r="BE1528"/>
      <c r="BF1528" t="e">
        <f t="shared" si="479"/>
        <v>#N/A</v>
      </c>
      <c r="BG1528" t="str">
        <f t="shared" si="480"/>
        <v>HDJ</v>
      </c>
      <c r="BH1528" s="20" t="e">
        <f t="shared" si="481"/>
        <v>#N/A</v>
      </c>
      <c r="BI1528" s="20" t="e">
        <f t="shared" si="482"/>
        <v>#N/A</v>
      </c>
      <c r="BJ1528" s="20" t="e">
        <f t="shared" si="483"/>
        <v>#N/A</v>
      </c>
      <c r="BK1528" s="20" t="e">
        <f t="shared" si="484"/>
        <v>#N/A</v>
      </c>
      <c r="BL1528" s="20" t="e">
        <f t="shared" si="485"/>
        <v>#N/A</v>
      </c>
      <c r="BM1528" s="20" t="e">
        <f t="shared" si="487"/>
        <v>#N/A</v>
      </c>
      <c r="BN1528" s="20" t="e">
        <f t="shared" si="486"/>
        <v>#N/A</v>
      </c>
    </row>
    <row r="1529" spans="1:66">
      <c r="A1529" s="92"/>
      <c r="B1529" s="90"/>
      <c r="C1529" s="90"/>
      <c r="D1529" s="93"/>
      <c r="E1529" s="93"/>
      <c r="F1529" s="93"/>
      <c r="G1529" s="93"/>
      <c r="H1529" s="93"/>
      <c r="I1529" s="93"/>
      <c r="J1529" s="93"/>
      <c r="K1529" s="93"/>
      <c r="L1529" s="92"/>
      <c r="M1529" s="93"/>
      <c r="N1529" s="91">
        <f t="shared" ref="N1529:N1589" si="488">IF(LEN(B1529)=7,1,0)</f>
        <v>0</v>
      </c>
      <c r="O1529" s="91" t="str">
        <f t="shared" ref="O1529:O1589" si="489">LEFT(B1529,2)</f>
        <v/>
      </c>
      <c r="P1529" s="91" t="str">
        <f t="shared" ref="P1529:P1589" si="490">LEFT(B1529,4)</f>
        <v/>
      </c>
      <c r="Q1529" s="91" t="str">
        <f t="shared" ref="Q1529:Q1589" si="491">IF(F1529=1,"HC","HDJ")</f>
        <v>HDJ</v>
      </c>
      <c r="R1529" s="82"/>
      <c r="S1529" s="95">
        <f t="shared" ref="S1529:S1589" si="492">B1529</f>
        <v>0</v>
      </c>
      <c r="T1529" s="95">
        <f t="shared" ref="T1529:T1589" si="493">C1529</f>
        <v>0</v>
      </c>
      <c r="U1529" s="79" t="e">
        <f>VLOOKUP($S1529,'Grille de Tarif OQN'!$B$2:$S$3603,U$1,0)</f>
        <v>#N/A</v>
      </c>
      <c r="V1529" s="79" t="e">
        <f>VLOOKUP($S1529,'Grille de Tarif OQN'!$B$2:$S$3603,V$1,0)</f>
        <v>#N/A</v>
      </c>
      <c r="W1529" s="79" t="e">
        <f>VLOOKUP($S1529,'Grille de Tarif OQN'!$B$2:$S$3603,W$1,0)</f>
        <v>#N/A</v>
      </c>
      <c r="X1529" s="79" t="e">
        <f>VLOOKUP($S1529,'Grille de Tarif OQN'!$B$2:$S$3603,X$1,0)</f>
        <v>#N/A</v>
      </c>
      <c r="Y1529" s="79" t="e">
        <f>VLOOKUP($S1529,'Grille de Tarif OQN'!$B$2:$S$3603,Y$1,0)</f>
        <v>#N/A</v>
      </c>
      <c r="Z1529" s="79" t="e">
        <f>VLOOKUP($S1529,'Grille de Tarif OQN'!$B$2:$S$3603,Z$1,0)</f>
        <v>#N/A</v>
      </c>
      <c r="AA1529" s="79" t="e">
        <f>VLOOKUP($S1529,'Grille de Tarif OQN'!$B$2:$S$3603,AA$1,0)</f>
        <v>#N/A</v>
      </c>
      <c r="AB1529" s="79" t="e">
        <f>VLOOKUP($S1529,'Grille de Tarif OQN'!$B$2:$S$3603,AB$1,0)</f>
        <v>#N/A</v>
      </c>
      <c r="AC1529" s="79" t="e">
        <f>VLOOKUP($S1529,'Grille de Tarif OQN'!$B$2:$S$3603,AC$1,0)</f>
        <v>#N/A</v>
      </c>
      <c r="AD1529" s="79" t="e">
        <f>VLOOKUP($S1529,'Grille de Tarif OQN'!$B$2:$S$3603,AD$1,0)</f>
        <v>#N/A</v>
      </c>
      <c r="AE1529" s="79" t="e">
        <f>VLOOKUP($S1529,'Grille de Tarif OQN'!$B$2:$S$3603,AE$1,0)</f>
        <v>#N/A</v>
      </c>
      <c r="AF1529" s="79" t="e">
        <f>VLOOKUP($S1529,'Grille de Tarif OQN'!$B$2:$S$3603,AF$1,0)</f>
        <v>#N/A</v>
      </c>
      <c r="AG1529" s="79" t="e">
        <f>VLOOKUP($S1529,'Grille de Tarif OQN'!$B$2:$S$3603,AG$1,0)</f>
        <v>#N/A</v>
      </c>
      <c r="AH1529" s="79" t="e">
        <f>VLOOKUP($S1529,'Grille de Tarif OQN'!$B$2:$S$3603,AH$1,0)</f>
        <v>#N/A</v>
      </c>
      <c r="AI1529" s="79" t="e">
        <f>VLOOKUP($S1529,'Grille de Tarif OQN'!$B$2:$S$3603,AI$1,0)</f>
        <v>#N/A</v>
      </c>
      <c r="AJ1529" s="79" t="e">
        <f>VLOOKUP($S1529,'Grille de Tarif OQN'!$B$2:$S$3603,AJ$1,0)</f>
        <v>#N/A</v>
      </c>
      <c r="AK1529" s="81"/>
      <c r="AL1529" s="81"/>
      <c r="AM1529" s="81"/>
      <c r="AN1529" s="81"/>
      <c r="AO1529" s="81"/>
      <c r="AP1529" s="81"/>
      <c r="AQ1529" s="81"/>
      <c r="AR1529" s="81"/>
      <c r="AS1529" s="81"/>
      <c r="AT1529" s="81"/>
      <c r="AU1529" s="72"/>
      <c r="AV1529"/>
      <c r="AW1529"/>
      <c r="AX1529"/>
      <c r="AY1529"/>
      <c r="AZ1529" s="96">
        <f t="shared" ref="AZ1529:AZ1589" si="494">D1529</f>
        <v>0</v>
      </c>
      <c r="BA1529" s="24" t="e">
        <f t="shared" ref="BA1529:BA1589" si="495">IF(BG1529="HDJ",BN1529,IF(BF1529="ZONE90",BM1529,IF(BF1529="ZONEBASSE",BH1529,IF(BF1529="ZONEFORF1",BI1529,IF(BF1529="ZONEFORF2",BJ1529,IF(BF1529="ZONEFORF3",BK1529,BL1529))))))</f>
        <v>#N/A</v>
      </c>
      <c r="BB1529" s="24" t="e">
        <f t="shared" ref="BB1529:BB1589" si="496">BA1529/AZ1529</f>
        <v>#N/A</v>
      </c>
      <c r="BC1529" s="24" t="e">
        <f t="shared" ref="BC1529:BC1589" si="497">BA1529*$BD$1</f>
        <v>#N/A</v>
      </c>
      <c r="BD1529" s="24" t="e">
        <f t="shared" ref="BD1529:BD1589" si="498">BB1529*$BD$1</f>
        <v>#N/A</v>
      </c>
      <c r="BE1529"/>
      <c r="BF1529" t="e">
        <f t="shared" ref="BF1529:BF1589" si="499">IF(AZ1529&gt;90,"ZONE90",IF(AG1529=1,IF(AZ1529&lt;U1529,"ZONEBASSE",IF(AZ1529&lt;AI1529,"ZONEFORF1",IF(AZ1529&lt;AJ1529,"ZONEFORF2",IF(AZ1529&lt;V1529,"ZONEFORF3","ZONEHAUTE")))),IF(AZ1529&lt;U1529,"ZONEBASSE",IF(AZ1529&lt;V1529,"ZONEFORF1","ZONEHAUTE"))))</f>
        <v>#N/A</v>
      </c>
      <c r="BG1529" t="str">
        <f t="shared" ref="BG1529:BG1589" si="500">IF(RIGHT(S1529,1)="0","HDJ","HC")</f>
        <v>HDJ</v>
      </c>
      <c r="BH1529" s="20" t="e">
        <f t="shared" ref="BH1529:BH1589" si="501">IF(AZ1529&lt;8,AD1529*AZ1529,W1529-(U1529-AZ1529)*X1529)</f>
        <v>#N/A</v>
      </c>
      <c r="BI1529" s="20" t="e">
        <f t="shared" ref="BI1529:BI1589" si="502">Y1529</f>
        <v>#N/A</v>
      </c>
      <c r="BJ1529" s="20" t="e">
        <f t="shared" ref="BJ1529:BJ1589" si="503">Z1529</f>
        <v>#N/A</v>
      </c>
      <c r="BK1529" s="20" t="e">
        <f t="shared" ref="BK1529:BK1589" si="504">AA1529</f>
        <v>#N/A</v>
      </c>
      <c r="BL1529" s="20" t="e">
        <f t="shared" ref="BL1529:BL1589" si="505">IF(AG1529=1,AA1529+(AZ1529-V1529)*AB1529,Y1529+(AZ1529-V1529)*AB1529)</f>
        <v>#N/A</v>
      </c>
      <c r="BM1529" s="20" t="e">
        <f t="shared" si="487"/>
        <v>#N/A</v>
      </c>
      <c r="BN1529" s="20" t="e">
        <f t="shared" ref="BN1529:BN1589" si="506">AZ1529*Y1529</f>
        <v>#N/A</v>
      </c>
    </row>
    <row r="1530" spans="1:66">
      <c r="A1530" s="92"/>
      <c r="B1530" s="90"/>
      <c r="C1530" s="90"/>
      <c r="D1530" s="93"/>
      <c r="E1530" s="93"/>
      <c r="F1530" s="93"/>
      <c r="G1530" s="93"/>
      <c r="H1530" s="93"/>
      <c r="I1530" s="93"/>
      <c r="J1530" s="93"/>
      <c r="K1530" s="93"/>
      <c r="L1530" s="92"/>
      <c r="M1530" s="93"/>
      <c r="N1530" s="91">
        <f t="shared" si="488"/>
        <v>0</v>
      </c>
      <c r="O1530" s="91" t="str">
        <f t="shared" si="489"/>
        <v/>
      </c>
      <c r="P1530" s="91" t="str">
        <f t="shared" si="490"/>
        <v/>
      </c>
      <c r="Q1530" s="91" t="str">
        <f t="shared" si="491"/>
        <v>HDJ</v>
      </c>
      <c r="R1530" s="82"/>
      <c r="S1530" s="95">
        <f t="shared" si="492"/>
        <v>0</v>
      </c>
      <c r="T1530" s="95">
        <f t="shared" si="493"/>
        <v>0</v>
      </c>
      <c r="U1530" s="79" t="e">
        <f>VLOOKUP($S1530,'Grille de Tarif OQN'!$B$2:$S$3603,U$1,0)</f>
        <v>#N/A</v>
      </c>
      <c r="V1530" s="79" t="e">
        <f>VLOOKUP($S1530,'Grille de Tarif OQN'!$B$2:$S$3603,V$1,0)</f>
        <v>#N/A</v>
      </c>
      <c r="W1530" s="79" t="e">
        <f>VLOOKUP($S1530,'Grille de Tarif OQN'!$B$2:$S$3603,W$1,0)</f>
        <v>#N/A</v>
      </c>
      <c r="X1530" s="79" t="e">
        <f>VLOOKUP($S1530,'Grille de Tarif OQN'!$B$2:$S$3603,X$1,0)</f>
        <v>#N/A</v>
      </c>
      <c r="Y1530" s="79" t="e">
        <f>VLOOKUP($S1530,'Grille de Tarif OQN'!$B$2:$S$3603,Y$1,0)</f>
        <v>#N/A</v>
      </c>
      <c r="Z1530" s="79" t="e">
        <f>VLOOKUP($S1530,'Grille de Tarif OQN'!$B$2:$S$3603,Z$1,0)</f>
        <v>#N/A</v>
      </c>
      <c r="AA1530" s="79" t="e">
        <f>VLOOKUP($S1530,'Grille de Tarif OQN'!$B$2:$S$3603,AA$1,0)</f>
        <v>#N/A</v>
      </c>
      <c r="AB1530" s="79" t="e">
        <f>VLOOKUP($S1530,'Grille de Tarif OQN'!$B$2:$S$3603,AB$1,0)</f>
        <v>#N/A</v>
      </c>
      <c r="AC1530" s="79" t="e">
        <f>VLOOKUP($S1530,'Grille de Tarif OQN'!$B$2:$S$3603,AC$1,0)</f>
        <v>#N/A</v>
      </c>
      <c r="AD1530" s="79" t="e">
        <f>VLOOKUP($S1530,'Grille de Tarif OQN'!$B$2:$S$3603,AD$1,0)</f>
        <v>#N/A</v>
      </c>
      <c r="AE1530" s="79" t="e">
        <f>VLOOKUP($S1530,'Grille de Tarif OQN'!$B$2:$S$3603,AE$1,0)</f>
        <v>#N/A</v>
      </c>
      <c r="AF1530" s="79" t="e">
        <f>VLOOKUP($S1530,'Grille de Tarif OQN'!$B$2:$S$3603,AF$1,0)</f>
        <v>#N/A</v>
      </c>
      <c r="AG1530" s="79" t="e">
        <f>VLOOKUP($S1530,'Grille de Tarif OQN'!$B$2:$S$3603,AG$1,0)</f>
        <v>#N/A</v>
      </c>
      <c r="AH1530" s="79" t="e">
        <f>VLOOKUP($S1530,'Grille de Tarif OQN'!$B$2:$S$3603,AH$1,0)</f>
        <v>#N/A</v>
      </c>
      <c r="AI1530" s="79" t="e">
        <f>VLOOKUP($S1530,'Grille de Tarif OQN'!$B$2:$S$3603,AI$1,0)</f>
        <v>#N/A</v>
      </c>
      <c r="AJ1530" s="79" t="e">
        <f>VLOOKUP($S1530,'Grille de Tarif OQN'!$B$2:$S$3603,AJ$1,0)</f>
        <v>#N/A</v>
      </c>
      <c r="AK1530" s="81"/>
      <c r="AL1530" s="81"/>
      <c r="AM1530" s="81"/>
      <c r="AN1530" s="81"/>
      <c r="AO1530" s="81"/>
      <c r="AP1530" s="81"/>
      <c r="AQ1530" s="81"/>
      <c r="AR1530" s="81"/>
      <c r="AS1530" s="81"/>
      <c r="AT1530" s="81"/>
      <c r="AU1530" s="72"/>
      <c r="AV1530"/>
      <c r="AW1530"/>
      <c r="AX1530"/>
      <c r="AY1530"/>
      <c r="AZ1530" s="96">
        <f t="shared" si="494"/>
        <v>0</v>
      </c>
      <c r="BA1530" s="24" t="e">
        <f t="shared" si="495"/>
        <v>#N/A</v>
      </c>
      <c r="BB1530" s="24" t="e">
        <f t="shared" si="496"/>
        <v>#N/A</v>
      </c>
      <c r="BC1530" s="24" t="e">
        <f t="shared" si="497"/>
        <v>#N/A</v>
      </c>
      <c r="BD1530" s="24" t="e">
        <f t="shared" si="498"/>
        <v>#N/A</v>
      </c>
      <c r="BE1530"/>
      <c r="BF1530" t="e">
        <f t="shared" si="499"/>
        <v>#N/A</v>
      </c>
      <c r="BG1530" t="str">
        <f t="shared" si="500"/>
        <v>HDJ</v>
      </c>
      <c r="BH1530" s="20" t="e">
        <f t="shared" si="501"/>
        <v>#N/A</v>
      </c>
      <c r="BI1530" s="20" t="e">
        <f t="shared" si="502"/>
        <v>#N/A</v>
      </c>
      <c r="BJ1530" s="20" t="e">
        <f t="shared" si="503"/>
        <v>#N/A</v>
      </c>
      <c r="BK1530" s="20" t="e">
        <f t="shared" si="504"/>
        <v>#N/A</v>
      </c>
      <c r="BL1530" s="20" t="e">
        <f t="shared" si="505"/>
        <v>#N/A</v>
      </c>
      <c r="BM1530" s="20" t="e">
        <f t="shared" si="487"/>
        <v>#N/A</v>
      </c>
      <c r="BN1530" s="20" t="e">
        <f t="shared" si="506"/>
        <v>#N/A</v>
      </c>
    </row>
    <row r="1531" spans="1:66">
      <c r="A1531" s="92"/>
      <c r="B1531" s="90"/>
      <c r="C1531" s="90"/>
      <c r="D1531" s="93"/>
      <c r="E1531" s="93"/>
      <c r="F1531" s="93"/>
      <c r="G1531" s="93"/>
      <c r="H1531" s="93"/>
      <c r="I1531" s="93"/>
      <c r="J1531" s="93"/>
      <c r="K1531" s="93"/>
      <c r="L1531" s="92"/>
      <c r="M1531" s="93"/>
      <c r="N1531" s="91">
        <f t="shared" si="488"/>
        <v>0</v>
      </c>
      <c r="O1531" s="91" t="str">
        <f t="shared" si="489"/>
        <v/>
      </c>
      <c r="P1531" s="91" t="str">
        <f t="shared" si="490"/>
        <v/>
      </c>
      <c r="Q1531" s="91" t="str">
        <f t="shared" si="491"/>
        <v>HDJ</v>
      </c>
      <c r="R1531" s="82"/>
      <c r="S1531" s="95">
        <f t="shared" si="492"/>
        <v>0</v>
      </c>
      <c r="T1531" s="95">
        <f t="shared" si="493"/>
        <v>0</v>
      </c>
      <c r="U1531" s="79" t="e">
        <f>VLOOKUP($S1531,'Grille de Tarif OQN'!$B$2:$S$3603,U$1,0)</f>
        <v>#N/A</v>
      </c>
      <c r="V1531" s="79" t="e">
        <f>VLOOKUP($S1531,'Grille de Tarif OQN'!$B$2:$S$3603,V$1,0)</f>
        <v>#N/A</v>
      </c>
      <c r="W1531" s="79" t="e">
        <f>VLOOKUP($S1531,'Grille de Tarif OQN'!$B$2:$S$3603,W$1,0)</f>
        <v>#N/A</v>
      </c>
      <c r="X1531" s="79" t="e">
        <f>VLOOKUP($S1531,'Grille de Tarif OQN'!$B$2:$S$3603,X$1,0)</f>
        <v>#N/A</v>
      </c>
      <c r="Y1531" s="79" t="e">
        <f>VLOOKUP($S1531,'Grille de Tarif OQN'!$B$2:$S$3603,Y$1,0)</f>
        <v>#N/A</v>
      </c>
      <c r="Z1531" s="79" t="e">
        <f>VLOOKUP($S1531,'Grille de Tarif OQN'!$B$2:$S$3603,Z$1,0)</f>
        <v>#N/A</v>
      </c>
      <c r="AA1531" s="79" t="e">
        <f>VLOOKUP($S1531,'Grille de Tarif OQN'!$B$2:$S$3603,AA$1,0)</f>
        <v>#N/A</v>
      </c>
      <c r="AB1531" s="79" t="e">
        <f>VLOOKUP($S1531,'Grille de Tarif OQN'!$B$2:$S$3603,AB$1,0)</f>
        <v>#N/A</v>
      </c>
      <c r="AC1531" s="79" t="e">
        <f>VLOOKUP($S1531,'Grille de Tarif OQN'!$B$2:$S$3603,AC$1,0)</f>
        <v>#N/A</v>
      </c>
      <c r="AD1531" s="79" t="e">
        <f>VLOOKUP($S1531,'Grille de Tarif OQN'!$B$2:$S$3603,AD$1,0)</f>
        <v>#N/A</v>
      </c>
      <c r="AE1531" s="79" t="e">
        <f>VLOOKUP($S1531,'Grille de Tarif OQN'!$B$2:$S$3603,AE$1,0)</f>
        <v>#N/A</v>
      </c>
      <c r="AF1531" s="79" t="e">
        <f>VLOOKUP($S1531,'Grille de Tarif OQN'!$B$2:$S$3603,AF$1,0)</f>
        <v>#N/A</v>
      </c>
      <c r="AG1531" s="79" t="e">
        <f>VLOOKUP($S1531,'Grille de Tarif OQN'!$B$2:$S$3603,AG$1,0)</f>
        <v>#N/A</v>
      </c>
      <c r="AH1531" s="79" t="e">
        <f>VLOOKUP($S1531,'Grille de Tarif OQN'!$B$2:$S$3603,AH$1,0)</f>
        <v>#N/A</v>
      </c>
      <c r="AI1531" s="79" t="e">
        <f>VLOOKUP($S1531,'Grille de Tarif OQN'!$B$2:$S$3603,AI$1,0)</f>
        <v>#N/A</v>
      </c>
      <c r="AJ1531" s="79" t="e">
        <f>VLOOKUP($S1531,'Grille de Tarif OQN'!$B$2:$S$3603,AJ$1,0)</f>
        <v>#N/A</v>
      </c>
      <c r="AK1531" s="81"/>
      <c r="AL1531" s="81"/>
      <c r="AM1531" s="81"/>
      <c r="AN1531" s="81"/>
      <c r="AO1531" s="81"/>
      <c r="AP1531" s="81"/>
      <c r="AQ1531" s="81"/>
      <c r="AR1531" s="81"/>
      <c r="AS1531" s="81"/>
      <c r="AT1531" s="81"/>
      <c r="AU1531" s="72"/>
      <c r="AV1531"/>
      <c r="AW1531"/>
      <c r="AX1531"/>
      <c r="AY1531"/>
      <c r="AZ1531" s="96">
        <f t="shared" si="494"/>
        <v>0</v>
      </c>
      <c r="BA1531" s="24" t="e">
        <f t="shared" si="495"/>
        <v>#N/A</v>
      </c>
      <c r="BB1531" s="24" t="e">
        <f t="shared" si="496"/>
        <v>#N/A</v>
      </c>
      <c r="BC1531" s="24" t="e">
        <f t="shared" si="497"/>
        <v>#N/A</v>
      </c>
      <c r="BD1531" s="24" t="e">
        <f t="shared" si="498"/>
        <v>#N/A</v>
      </c>
      <c r="BE1531"/>
      <c r="BF1531" t="e">
        <f t="shared" si="499"/>
        <v>#N/A</v>
      </c>
      <c r="BG1531" t="str">
        <f t="shared" si="500"/>
        <v>HDJ</v>
      </c>
      <c r="BH1531" s="20" t="e">
        <f t="shared" si="501"/>
        <v>#N/A</v>
      </c>
      <c r="BI1531" s="20" t="e">
        <f t="shared" si="502"/>
        <v>#N/A</v>
      </c>
      <c r="BJ1531" s="20" t="e">
        <f t="shared" si="503"/>
        <v>#N/A</v>
      </c>
      <c r="BK1531" s="20" t="e">
        <f t="shared" si="504"/>
        <v>#N/A</v>
      </c>
      <c r="BL1531" s="20" t="e">
        <f t="shared" si="505"/>
        <v>#N/A</v>
      </c>
      <c r="BM1531" s="20" t="e">
        <f t="shared" si="487"/>
        <v>#N/A</v>
      </c>
      <c r="BN1531" s="20" t="e">
        <f t="shared" si="506"/>
        <v>#N/A</v>
      </c>
    </row>
    <row r="1532" spans="1:66">
      <c r="A1532" s="92"/>
      <c r="B1532" s="90"/>
      <c r="C1532" s="90"/>
      <c r="D1532" s="93"/>
      <c r="E1532" s="93"/>
      <c r="F1532" s="93"/>
      <c r="G1532" s="93"/>
      <c r="H1532" s="93"/>
      <c r="I1532" s="93"/>
      <c r="J1532" s="93"/>
      <c r="K1532" s="93"/>
      <c r="L1532" s="92"/>
      <c r="M1532" s="93"/>
      <c r="N1532" s="91">
        <f t="shared" si="488"/>
        <v>0</v>
      </c>
      <c r="O1532" s="91" t="str">
        <f t="shared" si="489"/>
        <v/>
      </c>
      <c r="P1532" s="91" t="str">
        <f t="shared" si="490"/>
        <v/>
      </c>
      <c r="Q1532" s="91" t="str">
        <f t="shared" si="491"/>
        <v>HDJ</v>
      </c>
      <c r="R1532" s="82"/>
      <c r="S1532" s="95">
        <f t="shared" si="492"/>
        <v>0</v>
      </c>
      <c r="T1532" s="95">
        <f t="shared" si="493"/>
        <v>0</v>
      </c>
      <c r="U1532" s="79" t="e">
        <f>VLOOKUP($S1532,'Grille de Tarif OQN'!$B$2:$S$3603,U$1,0)</f>
        <v>#N/A</v>
      </c>
      <c r="V1532" s="79" t="e">
        <f>VLOOKUP($S1532,'Grille de Tarif OQN'!$B$2:$S$3603,V$1,0)</f>
        <v>#N/A</v>
      </c>
      <c r="W1532" s="79" t="e">
        <f>VLOOKUP($S1532,'Grille de Tarif OQN'!$B$2:$S$3603,W$1,0)</f>
        <v>#N/A</v>
      </c>
      <c r="X1532" s="79" t="e">
        <f>VLOOKUP($S1532,'Grille de Tarif OQN'!$B$2:$S$3603,X$1,0)</f>
        <v>#N/A</v>
      </c>
      <c r="Y1532" s="79" t="e">
        <f>VLOOKUP($S1532,'Grille de Tarif OQN'!$B$2:$S$3603,Y$1,0)</f>
        <v>#N/A</v>
      </c>
      <c r="Z1532" s="79" t="e">
        <f>VLOOKUP($S1532,'Grille de Tarif OQN'!$B$2:$S$3603,Z$1,0)</f>
        <v>#N/A</v>
      </c>
      <c r="AA1532" s="79" t="e">
        <f>VLOOKUP($S1532,'Grille de Tarif OQN'!$B$2:$S$3603,AA$1,0)</f>
        <v>#N/A</v>
      </c>
      <c r="AB1532" s="79" t="e">
        <f>VLOOKUP($S1532,'Grille de Tarif OQN'!$B$2:$S$3603,AB$1,0)</f>
        <v>#N/A</v>
      </c>
      <c r="AC1532" s="79" t="e">
        <f>VLOOKUP($S1532,'Grille de Tarif OQN'!$B$2:$S$3603,AC$1,0)</f>
        <v>#N/A</v>
      </c>
      <c r="AD1532" s="79" t="e">
        <f>VLOOKUP($S1532,'Grille de Tarif OQN'!$B$2:$S$3603,AD$1,0)</f>
        <v>#N/A</v>
      </c>
      <c r="AE1532" s="79" t="e">
        <f>VLOOKUP($S1532,'Grille de Tarif OQN'!$B$2:$S$3603,AE$1,0)</f>
        <v>#N/A</v>
      </c>
      <c r="AF1532" s="79" t="e">
        <f>VLOOKUP($S1532,'Grille de Tarif OQN'!$B$2:$S$3603,AF$1,0)</f>
        <v>#N/A</v>
      </c>
      <c r="AG1532" s="79" t="e">
        <f>VLOOKUP($S1532,'Grille de Tarif OQN'!$B$2:$S$3603,AG$1,0)</f>
        <v>#N/A</v>
      </c>
      <c r="AH1532" s="79" t="e">
        <f>VLOOKUP($S1532,'Grille de Tarif OQN'!$B$2:$S$3603,AH$1,0)</f>
        <v>#N/A</v>
      </c>
      <c r="AI1532" s="79" t="e">
        <f>VLOOKUP($S1532,'Grille de Tarif OQN'!$B$2:$S$3603,AI$1,0)</f>
        <v>#N/A</v>
      </c>
      <c r="AJ1532" s="79" t="e">
        <f>VLOOKUP($S1532,'Grille de Tarif OQN'!$B$2:$S$3603,AJ$1,0)</f>
        <v>#N/A</v>
      </c>
      <c r="AK1532" s="81"/>
      <c r="AL1532" s="81"/>
      <c r="AM1532" s="81"/>
      <c r="AN1532" s="81"/>
      <c r="AO1532" s="81"/>
      <c r="AP1532" s="81"/>
      <c r="AQ1532" s="81"/>
      <c r="AR1532" s="81"/>
      <c r="AS1532" s="81"/>
      <c r="AT1532" s="81"/>
      <c r="AU1532" s="72"/>
      <c r="AV1532"/>
      <c r="AW1532"/>
      <c r="AX1532"/>
      <c r="AY1532"/>
      <c r="AZ1532" s="96">
        <f t="shared" si="494"/>
        <v>0</v>
      </c>
      <c r="BA1532" s="24" t="e">
        <f t="shared" si="495"/>
        <v>#N/A</v>
      </c>
      <c r="BB1532" s="24" t="e">
        <f t="shared" si="496"/>
        <v>#N/A</v>
      </c>
      <c r="BC1532" s="24" t="e">
        <f t="shared" si="497"/>
        <v>#N/A</v>
      </c>
      <c r="BD1532" s="24" t="e">
        <f t="shared" si="498"/>
        <v>#N/A</v>
      </c>
      <c r="BE1532"/>
      <c r="BF1532" t="e">
        <f t="shared" si="499"/>
        <v>#N/A</v>
      </c>
      <c r="BG1532" t="str">
        <f t="shared" si="500"/>
        <v>HDJ</v>
      </c>
      <c r="BH1532" s="20" t="e">
        <f t="shared" si="501"/>
        <v>#N/A</v>
      </c>
      <c r="BI1532" s="20" t="e">
        <f t="shared" si="502"/>
        <v>#N/A</v>
      </c>
      <c r="BJ1532" s="20" t="e">
        <f t="shared" si="503"/>
        <v>#N/A</v>
      </c>
      <c r="BK1532" s="20" t="e">
        <f t="shared" si="504"/>
        <v>#N/A</v>
      </c>
      <c r="BL1532" s="20" t="e">
        <f t="shared" si="505"/>
        <v>#N/A</v>
      </c>
      <c r="BM1532" s="20" t="e">
        <f t="shared" si="487"/>
        <v>#N/A</v>
      </c>
      <c r="BN1532" s="20" t="e">
        <f t="shared" si="506"/>
        <v>#N/A</v>
      </c>
    </row>
    <row r="1533" spans="1:66">
      <c r="A1533" s="92"/>
      <c r="B1533" s="90"/>
      <c r="C1533" s="90"/>
      <c r="D1533" s="93"/>
      <c r="E1533" s="93"/>
      <c r="F1533" s="93"/>
      <c r="G1533" s="93"/>
      <c r="H1533" s="93"/>
      <c r="I1533" s="93"/>
      <c r="J1533" s="93"/>
      <c r="K1533" s="93"/>
      <c r="L1533" s="92"/>
      <c r="M1533" s="93"/>
      <c r="N1533" s="91">
        <f t="shared" si="488"/>
        <v>0</v>
      </c>
      <c r="O1533" s="91" t="str">
        <f t="shared" si="489"/>
        <v/>
      </c>
      <c r="P1533" s="91" t="str">
        <f t="shared" si="490"/>
        <v/>
      </c>
      <c r="Q1533" s="91" t="str">
        <f t="shared" si="491"/>
        <v>HDJ</v>
      </c>
      <c r="R1533" s="82"/>
      <c r="S1533" s="95">
        <f t="shared" si="492"/>
        <v>0</v>
      </c>
      <c r="T1533" s="95">
        <f t="shared" si="493"/>
        <v>0</v>
      </c>
      <c r="U1533" s="79" t="e">
        <f>VLOOKUP($S1533,'Grille de Tarif OQN'!$B$2:$S$3603,U$1,0)</f>
        <v>#N/A</v>
      </c>
      <c r="V1533" s="79" t="e">
        <f>VLOOKUP($S1533,'Grille de Tarif OQN'!$B$2:$S$3603,V$1,0)</f>
        <v>#N/A</v>
      </c>
      <c r="W1533" s="79" t="e">
        <f>VLOOKUP($S1533,'Grille de Tarif OQN'!$B$2:$S$3603,W$1,0)</f>
        <v>#N/A</v>
      </c>
      <c r="X1533" s="79" t="e">
        <f>VLOOKUP($S1533,'Grille de Tarif OQN'!$B$2:$S$3603,X$1,0)</f>
        <v>#N/A</v>
      </c>
      <c r="Y1533" s="79" t="e">
        <f>VLOOKUP($S1533,'Grille de Tarif OQN'!$B$2:$S$3603,Y$1,0)</f>
        <v>#N/A</v>
      </c>
      <c r="Z1533" s="79" t="e">
        <f>VLOOKUP($S1533,'Grille de Tarif OQN'!$B$2:$S$3603,Z$1,0)</f>
        <v>#N/A</v>
      </c>
      <c r="AA1533" s="79" t="e">
        <f>VLOOKUP($S1533,'Grille de Tarif OQN'!$B$2:$S$3603,AA$1,0)</f>
        <v>#N/A</v>
      </c>
      <c r="AB1533" s="79" t="e">
        <f>VLOOKUP($S1533,'Grille de Tarif OQN'!$B$2:$S$3603,AB$1,0)</f>
        <v>#N/A</v>
      </c>
      <c r="AC1533" s="79" t="e">
        <f>VLOOKUP($S1533,'Grille de Tarif OQN'!$B$2:$S$3603,AC$1,0)</f>
        <v>#N/A</v>
      </c>
      <c r="AD1533" s="79" t="e">
        <f>VLOOKUP($S1533,'Grille de Tarif OQN'!$B$2:$S$3603,AD$1,0)</f>
        <v>#N/A</v>
      </c>
      <c r="AE1533" s="79" t="e">
        <f>VLOOKUP($S1533,'Grille de Tarif OQN'!$B$2:$S$3603,AE$1,0)</f>
        <v>#N/A</v>
      </c>
      <c r="AF1533" s="79" t="e">
        <f>VLOOKUP($S1533,'Grille de Tarif OQN'!$B$2:$S$3603,AF$1,0)</f>
        <v>#N/A</v>
      </c>
      <c r="AG1533" s="79" t="e">
        <f>VLOOKUP($S1533,'Grille de Tarif OQN'!$B$2:$S$3603,AG$1,0)</f>
        <v>#N/A</v>
      </c>
      <c r="AH1533" s="79" t="e">
        <f>VLOOKUP($S1533,'Grille de Tarif OQN'!$B$2:$S$3603,AH$1,0)</f>
        <v>#N/A</v>
      </c>
      <c r="AI1533" s="79" t="e">
        <f>VLOOKUP($S1533,'Grille de Tarif OQN'!$B$2:$S$3603,AI$1,0)</f>
        <v>#N/A</v>
      </c>
      <c r="AJ1533" s="79" t="e">
        <f>VLOOKUP($S1533,'Grille de Tarif OQN'!$B$2:$S$3603,AJ$1,0)</f>
        <v>#N/A</v>
      </c>
      <c r="AK1533" s="81"/>
      <c r="AL1533" s="81"/>
      <c r="AM1533" s="81"/>
      <c r="AN1533" s="81"/>
      <c r="AO1533" s="81"/>
      <c r="AP1533" s="81"/>
      <c r="AQ1533" s="81"/>
      <c r="AR1533" s="81"/>
      <c r="AS1533" s="81"/>
      <c r="AT1533" s="81"/>
      <c r="AU1533" s="72"/>
      <c r="AV1533"/>
      <c r="AW1533"/>
      <c r="AX1533"/>
      <c r="AY1533"/>
      <c r="AZ1533" s="96">
        <f t="shared" si="494"/>
        <v>0</v>
      </c>
      <c r="BA1533" s="24" t="e">
        <f t="shared" si="495"/>
        <v>#N/A</v>
      </c>
      <c r="BB1533" s="24" t="e">
        <f t="shared" si="496"/>
        <v>#N/A</v>
      </c>
      <c r="BC1533" s="24" t="e">
        <f t="shared" si="497"/>
        <v>#N/A</v>
      </c>
      <c r="BD1533" s="24" t="e">
        <f t="shared" si="498"/>
        <v>#N/A</v>
      </c>
      <c r="BE1533"/>
      <c r="BF1533" t="e">
        <f t="shared" si="499"/>
        <v>#N/A</v>
      </c>
      <c r="BG1533" t="str">
        <f t="shared" si="500"/>
        <v>HDJ</v>
      </c>
      <c r="BH1533" s="20" t="e">
        <f t="shared" si="501"/>
        <v>#N/A</v>
      </c>
      <c r="BI1533" s="20" t="e">
        <f t="shared" si="502"/>
        <v>#N/A</v>
      </c>
      <c r="BJ1533" s="20" t="e">
        <f t="shared" si="503"/>
        <v>#N/A</v>
      </c>
      <c r="BK1533" s="20" t="e">
        <f t="shared" si="504"/>
        <v>#N/A</v>
      </c>
      <c r="BL1533" s="20" t="e">
        <f t="shared" si="505"/>
        <v>#N/A</v>
      </c>
      <c r="BM1533" s="20" t="e">
        <f t="shared" si="487"/>
        <v>#N/A</v>
      </c>
      <c r="BN1533" s="20" t="e">
        <f t="shared" si="506"/>
        <v>#N/A</v>
      </c>
    </row>
    <row r="1534" spans="1:66">
      <c r="A1534" s="92"/>
      <c r="B1534" s="90"/>
      <c r="C1534" s="90"/>
      <c r="D1534" s="93"/>
      <c r="E1534" s="93"/>
      <c r="F1534" s="93"/>
      <c r="G1534" s="93"/>
      <c r="H1534" s="93"/>
      <c r="I1534" s="93"/>
      <c r="J1534" s="93"/>
      <c r="K1534" s="93"/>
      <c r="L1534" s="92"/>
      <c r="M1534" s="93"/>
      <c r="N1534" s="91">
        <f t="shared" si="488"/>
        <v>0</v>
      </c>
      <c r="O1534" s="91" t="str">
        <f t="shared" si="489"/>
        <v/>
      </c>
      <c r="P1534" s="91" t="str">
        <f t="shared" si="490"/>
        <v/>
      </c>
      <c r="Q1534" s="91" t="str">
        <f t="shared" si="491"/>
        <v>HDJ</v>
      </c>
      <c r="R1534" s="82"/>
      <c r="S1534" s="95">
        <f t="shared" si="492"/>
        <v>0</v>
      </c>
      <c r="T1534" s="95">
        <f t="shared" si="493"/>
        <v>0</v>
      </c>
      <c r="U1534" s="79" t="e">
        <f>VLOOKUP($S1534,'Grille de Tarif OQN'!$B$2:$S$3603,U$1,0)</f>
        <v>#N/A</v>
      </c>
      <c r="V1534" s="79" t="e">
        <f>VLOOKUP($S1534,'Grille de Tarif OQN'!$B$2:$S$3603,V$1,0)</f>
        <v>#N/A</v>
      </c>
      <c r="W1534" s="79" t="e">
        <f>VLOOKUP($S1534,'Grille de Tarif OQN'!$B$2:$S$3603,W$1,0)</f>
        <v>#N/A</v>
      </c>
      <c r="X1534" s="79" t="e">
        <f>VLOOKUP($S1534,'Grille de Tarif OQN'!$B$2:$S$3603,X$1,0)</f>
        <v>#N/A</v>
      </c>
      <c r="Y1534" s="79" t="e">
        <f>VLOOKUP($S1534,'Grille de Tarif OQN'!$B$2:$S$3603,Y$1,0)</f>
        <v>#N/A</v>
      </c>
      <c r="Z1534" s="79" t="e">
        <f>VLOOKUP($S1534,'Grille de Tarif OQN'!$B$2:$S$3603,Z$1,0)</f>
        <v>#N/A</v>
      </c>
      <c r="AA1534" s="79" t="e">
        <f>VLOOKUP($S1534,'Grille de Tarif OQN'!$B$2:$S$3603,AA$1,0)</f>
        <v>#N/A</v>
      </c>
      <c r="AB1534" s="79" t="e">
        <f>VLOOKUP($S1534,'Grille de Tarif OQN'!$B$2:$S$3603,AB$1,0)</f>
        <v>#N/A</v>
      </c>
      <c r="AC1534" s="79" t="e">
        <f>VLOOKUP($S1534,'Grille de Tarif OQN'!$B$2:$S$3603,AC$1,0)</f>
        <v>#N/A</v>
      </c>
      <c r="AD1534" s="79" t="e">
        <f>VLOOKUP($S1534,'Grille de Tarif OQN'!$B$2:$S$3603,AD$1,0)</f>
        <v>#N/A</v>
      </c>
      <c r="AE1534" s="79" t="e">
        <f>VLOOKUP($S1534,'Grille de Tarif OQN'!$B$2:$S$3603,AE$1,0)</f>
        <v>#N/A</v>
      </c>
      <c r="AF1534" s="79" t="e">
        <f>VLOOKUP($S1534,'Grille de Tarif OQN'!$B$2:$S$3603,AF$1,0)</f>
        <v>#N/A</v>
      </c>
      <c r="AG1534" s="79" t="e">
        <f>VLOOKUP($S1534,'Grille de Tarif OQN'!$B$2:$S$3603,AG$1,0)</f>
        <v>#N/A</v>
      </c>
      <c r="AH1534" s="79" t="e">
        <f>VLOOKUP($S1534,'Grille de Tarif OQN'!$B$2:$S$3603,AH$1,0)</f>
        <v>#N/A</v>
      </c>
      <c r="AI1534" s="79" t="e">
        <f>VLOOKUP($S1534,'Grille de Tarif OQN'!$B$2:$S$3603,AI$1,0)</f>
        <v>#N/A</v>
      </c>
      <c r="AJ1534" s="79" t="e">
        <f>VLOOKUP($S1534,'Grille de Tarif OQN'!$B$2:$S$3603,AJ$1,0)</f>
        <v>#N/A</v>
      </c>
      <c r="AK1534" s="81"/>
      <c r="AL1534" s="81"/>
      <c r="AM1534" s="81"/>
      <c r="AN1534" s="81"/>
      <c r="AO1534" s="81"/>
      <c r="AP1534" s="81"/>
      <c r="AQ1534" s="81"/>
      <c r="AR1534" s="81"/>
      <c r="AS1534" s="81"/>
      <c r="AT1534" s="81"/>
      <c r="AU1534" s="72"/>
      <c r="AV1534"/>
      <c r="AW1534"/>
      <c r="AX1534"/>
      <c r="AY1534"/>
      <c r="AZ1534" s="96">
        <f t="shared" si="494"/>
        <v>0</v>
      </c>
      <c r="BA1534" s="24" t="e">
        <f t="shared" si="495"/>
        <v>#N/A</v>
      </c>
      <c r="BB1534" s="24" t="e">
        <f t="shared" si="496"/>
        <v>#N/A</v>
      </c>
      <c r="BC1534" s="24" t="e">
        <f t="shared" si="497"/>
        <v>#N/A</v>
      </c>
      <c r="BD1534" s="24" t="e">
        <f t="shared" si="498"/>
        <v>#N/A</v>
      </c>
      <c r="BE1534"/>
      <c r="BF1534" t="e">
        <f t="shared" si="499"/>
        <v>#N/A</v>
      </c>
      <c r="BG1534" t="str">
        <f t="shared" si="500"/>
        <v>HDJ</v>
      </c>
      <c r="BH1534" s="20" t="e">
        <f t="shared" si="501"/>
        <v>#N/A</v>
      </c>
      <c r="BI1534" s="20" t="e">
        <f t="shared" si="502"/>
        <v>#N/A</v>
      </c>
      <c r="BJ1534" s="20" t="e">
        <f t="shared" si="503"/>
        <v>#N/A</v>
      </c>
      <c r="BK1534" s="20" t="e">
        <f t="shared" si="504"/>
        <v>#N/A</v>
      </c>
      <c r="BL1534" s="20" t="e">
        <f t="shared" si="505"/>
        <v>#N/A</v>
      </c>
      <c r="BM1534" s="20" t="e">
        <f t="shared" si="487"/>
        <v>#N/A</v>
      </c>
      <c r="BN1534" s="20" t="e">
        <f t="shared" si="506"/>
        <v>#N/A</v>
      </c>
    </row>
    <row r="1535" spans="1:66">
      <c r="A1535" s="92"/>
      <c r="B1535" s="90"/>
      <c r="C1535" s="90"/>
      <c r="D1535" s="93"/>
      <c r="E1535" s="93"/>
      <c r="F1535" s="93"/>
      <c r="G1535" s="93"/>
      <c r="H1535" s="93"/>
      <c r="I1535" s="93"/>
      <c r="J1535" s="93"/>
      <c r="K1535" s="93"/>
      <c r="L1535" s="92"/>
      <c r="M1535" s="93"/>
      <c r="N1535" s="91">
        <f t="shared" si="488"/>
        <v>0</v>
      </c>
      <c r="O1535" s="91" t="str">
        <f t="shared" si="489"/>
        <v/>
      </c>
      <c r="P1535" s="91" t="str">
        <f t="shared" si="490"/>
        <v/>
      </c>
      <c r="Q1535" s="91" t="str">
        <f t="shared" si="491"/>
        <v>HDJ</v>
      </c>
      <c r="R1535" s="82"/>
      <c r="S1535" s="95">
        <f t="shared" si="492"/>
        <v>0</v>
      </c>
      <c r="T1535" s="95">
        <f t="shared" si="493"/>
        <v>0</v>
      </c>
      <c r="U1535" s="79" t="e">
        <f>VLOOKUP($S1535,'Grille de Tarif OQN'!$B$2:$S$3603,U$1,0)</f>
        <v>#N/A</v>
      </c>
      <c r="V1535" s="79" t="e">
        <f>VLOOKUP($S1535,'Grille de Tarif OQN'!$B$2:$S$3603,V$1,0)</f>
        <v>#N/A</v>
      </c>
      <c r="W1535" s="79" t="e">
        <f>VLOOKUP($S1535,'Grille de Tarif OQN'!$B$2:$S$3603,W$1,0)</f>
        <v>#N/A</v>
      </c>
      <c r="X1535" s="79" t="e">
        <f>VLOOKUP($S1535,'Grille de Tarif OQN'!$B$2:$S$3603,X$1,0)</f>
        <v>#N/A</v>
      </c>
      <c r="Y1535" s="79" t="e">
        <f>VLOOKUP($S1535,'Grille de Tarif OQN'!$B$2:$S$3603,Y$1,0)</f>
        <v>#N/A</v>
      </c>
      <c r="Z1535" s="79" t="e">
        <f>VLOOKUP($S1535,'Grille de Tarif OQN'!$B$2:$S$3603,Z$1,0)</f>
        <v>#N/A</v>
      </c>
      <c r="AA1535" s="79" t="e">
        <f>VLOOKUP($S1535,'Grille de Tarif OQN'!$B$2:$S$3603,AA$1,0)</f>
        <v>#N/A</v>
      </c>
      <c r="AB1535" s="79" t="e">
        <f>VLOOKUP($S1535,'Grille de Tarif OQN'!$B$2:$S$3603,AB$1,0)</f>
        <v>#N/A</v>
      </c>
      <c r="AC1535" s="79" t="e">
        <f>VLOOKUP($S1535,'Grille de Tarif OQN'!$B$2:$S$3603,AC$1,0)</f>
        <v>#N/A</v>
      </c>
      <c r="AD1535" s="79" t="e">
        <f>VLOOKUP($S1535,'Grille de Tarif OQN'!$B$2:$S$3603,AD$1,0)</f>
        <v>#N/A</v>
      </c>
      <c r="AE1535" s="79" t="e">
        <f>VLOOKUP($S1535,'Grille de Tarif OQN'!$B$2:$S$3603,AE$1,0)</f>
        <v>#N/A</v>
      </c>
      <c r="AF1535" s="79" t="e">
        <f>VLOOKUP($S1535,'Grille de Tarif OQN'!$B$2:$S$3603,AF$1,0)</f>
        <v>#N/A</v>
      </c>
      <c r="AG1535" s="79" t="e">
        <f>VLOOKUP($S1535,'Grille de Tarif OQN'!$B$2:$S$3603,AG$1,0)</f>
        <v>#N/A</v>
      </c>
      <c r="AH1535" s="79" t="e">
        <f>VLOOKUP($S1535,'Grille de Tarif OQN'!$B$2:$S$3603,AH$1,0)</f>
        <v>#N/A</v>
      </c>
      <c r="AI1535" s="79" t="e">
        <f>VLOOKUP($S1535,'Grille de Tarif OQN'!$B$2:$S$3603,AI$1,0)</f>
        <v>#N/A</v>
      </c>
      <c r="AJ1535" s="79" t="e">
        <f>VLOOKUP($S1535,'Grille de Tarif OQN'!$B$2:$S$3603,AJ$1,0)</f>
        <v>#N/A</v>
      </c>
      <c r="AK1535" s="81"/>
      <c r="AL1535" s="81"/>
      <c r="AM1535" s="81"/>
      <c r="AN1535" s="81"/>
      <c r="AO1535" s="81"/>
      <c r="AP1535" s="81"/>
      <c r="AQ1535" s="81"/>
      <c r="AR1535" s="81"/>
      <c r="AS1535" s="81"/>
      <c r="AT1535" s="81"/>
      <c r="AU1535" s="72"/>
      <c r="AV1535"/>
      <c r="AW1535"/>
      <c r="AX1535"/>
      <c r="AY1535"/>
      <c r="AZ1535" s="96">
        <f t="shared" si="494"/>
        <v>0</v>
      </c>
      <c r="BA1535" s="24" t="e">
        <f t="shared" si="495"/>
        <v>#N/A</v>
      </c>
      <c r="BB1535" s="24" t="e">
        <f t="shared" si="496"/>
        <v>#N/A</v>
      </c>
      <c r="BC1535" s="24" t="e">
        <f t="shared" si="497"/>
        <v>#N/A</v>
      </c>
      <c r="BD1535" s="24" t="e">
        <f t="shared" si="498"/>
        <v>#N/A</v>
      </c>
      <c r="BE1535"/>
      <c r="BF1535" t="e">
        <f t="shared" si="499"/>
        <v>#N/A</v>
      </c>
      <c r="BG1535" t="str">
        <f t="shared" si="500"/>
        <v>HDJ</v>
      </c>
      <c r="BH1535" s="20" t="e">
        <f t="shared" si="501"/>
        <v>#N/A</v>
      </c>
      <c r="BI1535" s="20" t="e">
        <f t="shared" si="502"/>
        <v>#N/A</v>
      </c>
      <c r="BJ1535" s="20" t="e">
        <f t="shared" si="503"/>
        <v>#N/A</v>
      </c>
      <c r="BK1535" s="20" t="e">
        <f t="shared" si="504"/>
        <v>#N/A</v>
      </c>
      <c r="BL1535" s="20" t="e">
        <f t="shared" si="505"/>
        <v>#N/A</v>
      </c>
      <c r="BM1535" s="20" t="e">
        <f t="shared" si="487"/>
        <v>#N/A</v>
      </c>
      <c r="BN1535" s="20" t="e">
        <f t="shared" si="506"/>
        <v>#N/A</v>
      </c>
    </row>
    <row r="1536" spans="1:66">
      <c r="A1536" s="92"/>
      <c r="B1536" s="90"/>
      <c r="C1536" s="90"/>
      <c r="D1536" s="93"/>
      <c r="E1536" s="93"/>
      <c r="F1536" s="93"/>
      <c r="G1536" s="93"/>
      <c r="H1536" s="93"/>
      <c r="I1536" s="93"/>
      <c r="J1536" s="93"/>
      <c r="K1536" s="93"/>
      <c r="L1536" s="92"/>
      <c r="M1536" s="93"/>
      <c r="N1536" s="91">
        <f t="shared" si="488"/>
        <v>0</v>
      </c>
      <c r="O1536" s="91" t="str">
        <f t="shared" si="489"/>
        <v/>
      </c>
      <c r="P1536" s="91" t="str">
        <f t="shared" si="490"/>
        <v/>
      </c>
      <c r="Q1536" s="91" t="str">
        <f t="shared" si="491"/>
        <v>HDJ</v>
      </c>
      <c r="R1536" s="82"/>
      <c r="S1536" s="95">
        <f t="shared" si="492"/>
        <v>0</v>
      </c>
      <c r="T1536" s="95">
        <f t="shared" si="493"/>
        <v>0</v>
      </c>
      <c r="U1536" s="79" t="e">
        <f>VLOOKUP($S1536,'Grille de Tarif OQN'!$B$2:$S$3603,U$1,0)</f>
        <v>#N/A</v>
      </c>
      <c r="V1536" s="79" t="e">
        <f>VLOOKUP($S1536,'Grille de Tarif OQN'!$B$2:$S$3603,V$1,0)</f>
        <v>#N/A</v>
      </c>
      <c r="W1536" s="79" t="e">
        <f>VLOOKUP($S1536,'Grille de Tarif OQN'!$B$2:$S$3603,W$1,0)</f>
        <v>#N/A</v>
      </c>
      <c r="X1536" s="79" t="e">
        <f>VLOOKUP($S1536,'Grille de Tarif OQN'!$B$2:$S$3603,X$1,0)</f>
        <v>#N/A</v>
      </c>
      <c r="Y1536" s="79" t="e">
        <f>VLOOKUP($S1536,'Grille de Tarif OQN'!$B$2:$S$3603,Y$1,0)</f>
        <v>#N/A</v>
      </c>
      <c r="Z1536" s="79" t="e">
        <f>VLOOKUP($S1536,'Grille de Tarif OQN'!$B$2:$S$3603,Z$1,0)</f>
        <v>#N/A</v>
      </c>
      <c r="AA1536" s="79" t="e">
        <f>VLOOKUP($S1536,'Grille de Tarif OQN'!$B$2:$S$3603,AA$1,0)</f>
        <v>#N/A</v>
      </c>
      <c r="AB1536" s="79" t="e">
        <f>VLOOKUP($S1536,'Grille de Tarif OQN'!$B$2:$S$3603,AB$1,0)</f>
        <v>#N/A</v>
      </c>
      <c r="AC1536" s="79" t="e">
        <f>VLOOKUP($S1536,'Grille de Tarif OQN'!$B$2:$S$3603,AC$1,0)</f>
        <v>#N/A</v>
      </c>
      <c r="AD1536" s="79" t="e">
        <f>VLOOKUP($S1536,'Grille de Tarif OQN'!$B$2:$S$3603,AD$1,0)</f>
        <v>#N/A</v>
      </c>
      <c r="AE1536" s="79" t="e">
        <f>VLOOKUP($S1536,'Grille de Tarif OQN'!$B$2:$S$3603,AE$1,0)</f>
        <v>#N/A</v>
      </c>
      <c r="AF1536" s="79" t="e">
        <f>VLOOKUP($S1536,'Grille de Tarif OQN'!$B$2:$S$3603,AF$1,0)</f>
        <v>#N/A</v>
      </c>
      <c r="AG1536" s="79" t="e">
        <f>VLOOKUP($S1536,'Grille de Tarif OQN'!$B$2:$S$3603,AG$1,0)</f>
        <v>#N/A</v>
      </c>
      <c r="AH1536" s="79" t="e">
        <f>VLOOKUP($S1536,'Grille de Tarif OQN'!$B$2:$S$3603,AH$1,0)</f>
        <v>#N/A</v>
      </c>
      <c r="AI1536" s="79" t="e">
        <f>VLOOKUP($S1536,'Grille de Tarif OQN'!$B$2:$S$3603,AI$1,0)</f>
        <v>#N/A</v>
      </c>
      <c r="AJ1536" s="79" t="e">
        <f>VLOOKUP($S1536,'Grille de Tarif OQN'!$B$2:$S$3603,AJ$1,0)</f>
        <v>#N/A</v>
      </c>
      <c r="AK1536" s="81"/>
      <c r="AL1536" s="81"/>
      <c r="AM1536" s="81"/>
      <c r="AN1536" s="81"/>
      <c r="AO1536" s="81"/>
      <c r="AP1536" s="81"/>
      <c r="AQ1536" s="81"/>
      <c r="AR1536" s="81"/>
      <c r="AS1536" s="81"/>
      <c r="AT1536" s="81"/>
      <c r="AU1536" s="72"/>
      <c r="AV1536"/>
      <c r="AW1536"/>
      <c r="AX1536"/>
      <c r="AY1536"/>
      <c r="AZ1536" s="96">
        <f t="shared" si="494"/>
        <v>0</v>
      </c>
      <c r="BA1536" s="24" t="e">
        <f t="shared" si="495"/>
        <v>#N/A</v>
      </c>
      <c r="BB1536" s="24" t="e">
        <f t="shared" si="496"/>
        <v>#N/A</v>
      </c>
      <c r="BC1536" s="24" t="e">
        <f t="shared" si="497"/>
        <v>#N/A</v>
      </c>
      <c r="BD1536" s="24" t="e">
        <f t="shared" si="498"/>
        <v>#N/A</v>
      </c>
      <c r="BE1536"/>
      <c r="BF1536" t="e">
        <f t="shared" si="499"/>
        <v>#N/A</v>
      </c>
      <c r="BG1536" t="str">
        <f t="shared" si="500"/>
        <v>HDJ</v>
      </c>
      <c r="BH1536" s="20" t="e">
        <f t="shared" si="501"/>
        <v>#N/A</v>
      </c>
      <c r="BI1536" s="20" t="e">
        <f t="shared" si="502"/>
        <v>#N/A</v>
      </c>
      <c r="BJ1536" s="20" t="e">
        <f t="shared" si="503"/>
        <v>#N/A</v>
      </c>
      <c r="BK1536" s="20" t="e">
        <f t="shared" si="504"/>
        <v>#N/A</v>
      </c>
      <c r="BL1536" s="20" t="e">
        <f t="shared" si="505"/>
        <v>#N/A</v>
      </c>
      <c r="BM1536" s="20" t="e">
        <f t="shared" si="487"/>
        <v>#N/A</v>
      </c>
      <c r="BN1536" s="20" t="e">
        <f t="shared" si="506"/>
        <v>#N/A</v>
      </c>
    </row>
    <row r="1537" spans="1:66">
      <c r="A1537" s="92"/>
      <c r="B1537" s="90"/>
      <c r="C1537" s="90"/>
      <c r="D1537" s="93"/>
      <c r="E1537" s="93"/>
      <c r="F1537" s="93"/>
      <c r="G1537" s="93"/>
      <c r="H1537" s="93"/>
      <c r="I1537" s="93"/>
      <c r="J1537" s="93"/>
      <c r="K1537" s="93"/>
      <c r="L1537" s="92"/>
      <c r="M1537" s="93"/>
      <c r="N1537" s="91">
        <f t="shared" si="488"/>
        <v>0</v>
      </c>
      <c r="O1537" s="91" t="str">
        <f t="shared" si="489"/>
        <v/>
      </c>
      <c r="P1537" s="91" t="str">
        <f t="shared" si="490"/>
        <v/>
      </c>
      <c r="Q1537" s="91" t="str">
        <f t="shared" si="491"/>
        <v>HDJ</v>
      </c>
      <c r="R1537" s="82"/>
      <c r="S1537" s="95">
        <f t="shared" si="492"/>
        <v>0</v>
      </c>
      <c r="T1537" s="95">
        <f t="shared" si="493"/>
        <v>0</v>
      </c>
      <c r="U1537" s="79" t="e">
        <f>VLOOKUP($S1537,'Grille de Tarif OQN'!$B$2:$S$3603,U$1,0)</f>
        <v>#N/A</v>
      </c>
      <c r="V1537" s="79" t="e">
        <f>VLOOKUP($S1537,'Grille de Tarif OQN'!$B$2:$S$3603,V$1,0)</f>
        <v>#N/A</v>
      </c>
      <c r="W1537" s="79" t="e">
        <f>VLOOKUP($S1537,'Grille de Tarif OQN'!$B$2:$S$3603,W$1,0)</f>
        <v>#N/A</v>
      </c>
      <c r="X1537" s="79" t="e">
        <f>VLOOKUP($S1537,'Grille de Tarif OQN'!$B$2:$S$3603,X$1,0)</f>
        <v>#N/A</v>
      </c>
      <c r="Y1537" s="79" t="e">
        <f>VLOOKUP($S1537,'Grille de Tarif OQN'!$B$2:$S$3603,Y$1,0)</f>
        <v>#N/A</v>
      </c>
      <c r="Z1537" s="79" t="e">
        <f>VLOOKUP($S1537,'Grille de Tarif OQN'!$B$2:$S$3603,Z$1,0)</f>
        <v>#N/A</v>
      </c>
      <c r="AA1537" s="79" t="e">
        <f>VLOOKUP($S1537,'Grille de Tarif OQN'!$B$2:$S$3603,AA$1,0)</f>
        <v>#N/A</v>
      </c>
      <c r="AB1537" s="79" t="e">
        <f>VLOOKUP($S1537,'Grille de Tarif OQN'!$B$2:$S$3603,AB$1,0)</f>
        <v>#N/A</v>
      </c>
      <c r="AC1537" s="79" t="e">
        <f>VLOOKUP($S1537,'Grille de Tarif OQN'!$B$2:$S$3603,AC$1,0)</f>
        <v>#N/A</v>
      </c>
      <c r="AD1537" s="79" t="e">
        <f>VLOOKUP($S1537,'Grille de Tarif OQN'!$B$2:$S$3603,AD$1,0)</f>
        <v>#N/A</v>
      </c>
      <c r="AE1537" s="79" t="e">
        <f>VLOOKUP($S1537,'Grille de Tarif OQN'!$B$2:$S$3603,AE$1,0)</f>
        <v>#N/A</v>
      </c>
      <c r="AF1537" s="79" t="e">
        <f>VLOOKUP($S1537,'Grille de Tarif OQN'!$B$2:$S$3603,AF$1,0)</f>
        <v>#N/A</v>
      </c>
      <c r="AG1537" s="79" t="e">
        <f>VLOOKUP($S1537,'Grille de Tarif OQN'!$B$2:$S$3603,AG$1,0)</f>
        <v>#N/A</v>
      </c>
      <c r="AH1537" s="79" t="e">
        <f>VLOOKUP($S1537,'Grille de Tarif OQN'!$B$2:$S$3603,AH$1,0)</f>
        <v>#N/A</v>
      </c>
      <c r="AI1537" s="79" t="e">
        <f>VLOOKUP($S1537,'Grille de Tarif OQN'!$B$2:$S$3603,AI$1,0)</f>
        <v>#N/A</v>
      </c>
      <c r="AJ1537" s="79" t="e">
        <f>VLOOKUP($S1537,'Grille de Tarif OQN'!$B$2:$S$3603,AJ$1,0)</f>
        <v>#N/A</v>
      </c>
      <c r="AK1537" s="81"/>
      <c r="AL1537" s="81"/>
      <c r="AM1537" s="81"/>
      <c r="AN1537" s="81"/>
      <c r="AO1537" s="81"/>
      <c r="AP1537" s="81"/>
      <c r="AQ1537" s="81"/>
      <c r="AR1537" s="81"/>
      <c r="AS1537" s="81"/>
      <c r="AT1537" s="81"/>
      <c r="AU1537" s="72"/>
      <c r="AV1537"/>
      <c r="AW1537"/>
      <c r="AX1537"/>
      <c r="AY1537"/>
      <c r="AZ1537" s="96">
        <f t="shared" si="494"/>
        <v>0</v>
      </c>
      <c r="BA1537" s="24" t="e">
        <f t="shared" si="495"/>
        <v>#N/A</v>
      </c>
      <c r="BB1537" s="24" t="e">
        <f t="shared" si="496"/>
        <v>#N/A</v>
      </c>
      <c r="BC1537" s="24" t="e">
        <f t="shared" si="497"/>
        <v>#N/A</v>
      </c>
      <c r="BD1537" s="24" t="e">
        <f t="shared" si="498"/>
        <v>#N/A</v>
      </c>
      <c r="BE1537"/>
      <c r="BF1537" t="e">
        <f t="shared" si="499"/>
        <v>#N/A</v>
      </c>
      <c r="BG1537" t="str">
        <f t="shared" si="500"/>
        <v>HDJ</v>
      </c>
      <c r="BH1537" s="20" t="e">
        <f t="shared" si="501"/>
        <v>#N/A</v>
      </c>
      <c r="BI1537" s="20" t="e">
        <f t="shared" si="502"/>
        <v>#N/A</v>
      </c>
      <c r="BJ1537" s="20" t="e">
        <f t="shared" si="503"/>
        <v>#N/A</v>
      </c>
      <c r="BK1537" s="20" t="e">
        <f t="shared" si="504"/>
        <v>#N/A</v>
      </c>
      <c r="BL1537" s="20" t="e">
        <f t="shared" si="505"/>
        <v>#N/A</v>
      </c>
      <c r="BM1537" s="20" t="e">
        <f t="shared" si="487"/>
        <v>#N/A</v>
      </c>
      <c r="BN1537" s="20" t="e">
        <f t="shared" si="506"/>
        <v>#N/A</v>
      </c>
    </row>
    <row r="1538" spans="1:66">
      <c r="A1538" s="92"/>
      <c r="B1538" s="90"/>
      <c r="C1538" s="90"/>
      <c r="D1538" s="93"/>
      <c r="E1538" s="93"/>
      <c r="F1538" s="93"/>
      <c r="G1538" s="93"/>
      <c r="H1538" s="93"/>
      <c r="I1538" s="93"/>
      <c r="J1538" s="93"/>
      <c r="K1538" s="93"/>
      <c r="L1538" s="92"/>
      <c r="M1538" s="93"/>
      <c r="N1538" s="91">
        <f t="shared" si="488"/>
        <v>0</v>
      </c>
      <c r="O1538" s="91" t="str">
        <f t="shared" si="489"/>
        <v/>
      </c>
      <c r="P1538" s="91" t="str">
        <f t="shared" si="490"/>
        <v/>
      </c>
      <c r="Q1538" s="91" t="str">
        <f t="shared" si="491"/>
        <v>HDJ</v>
      </c>
      <c r="R1538" s="82"/>
      <c r="S1538" s="95">
        <f t="shared" si="492"/>
        <v>0</v>
      </c>
      <c r="T1538" s="95">
        <f t="shared" si="493"/>
        <v>0</v>
      </c>
      <c r="U1538" s="79" t="e">
        <f>VLOOKUP($S1538,'Grille de Tarif OQN'!$B$2:$S$3603,U$1,0)</f>
        <v>#N/A</v>
      </c>
      <c r="V1538" s="79" t="e">
        <f>VLOOKUP($S1538,'Grille de Tarif OQN'!$B$2:$S$3603,V$1,0)</f>
        <v>#N/A</v>
      </c>
      <c r="W1538" s="79" t="e">
        <f>VLOOKUP($S1538,'Grille de Tarif OQN'!$B$2:$S$3603,W$1,0)</f>
        <v>#N/A</v>
      </c>
      <c r="X1538" s="79" t="e">
        <f>VLOOKUP($S1538,'Grille de Tarif OQN'!$B$2:$S$3603,X$1,0)</f>
        <v>#N/A</v>
      </c>
      <c r="Y1538" s="79" t="e">
        <f>VLOOKUP($S1538,'Grille de Tarif OQN'!$B$2:$S$3603,Y$1,0)</f>
        <v>#N/A</v>
      </c>
      <c r="Z1538" s="79" t="e">
        <f>VLOOKUP($S1538,'Grille de Tarif OQN'!$B$2:$S$3603,Z$1,0)</f>
        <v>#N/A</v>
      </c>
      <c r="AA1538" s="79" t="e">
        <f>VLOOKUP($S1538,'Grille de Tarif OQN'!$B$2:$S$3603,AA$1,0)</f>
        <v>#N/A</v>
      </c>
      <c r="AB1538" s="79" t="e">
        <f>VLOOKUP($S1538,'Grille de Tarif OQN'!$B$2:$S$3603,AB$1,0)</f>
        <v>#N/A</v>
      </c>
      <c r="AC1538" s="79" t="e">
        <f>VLOOKUP($S1538,'Grille de Tarif OQN'!$B$2:$S$3603,AC$1,0)</f>
        <v>#N/A</v>
      </c>
      <c r="AD1538" s="79" t="e">
        <f>VLOOKUP($S1538,'Grille de Tarif OQN'!$B$2:$S$3603,AD$1,0)</f>
        <v>#N/A</v>
      </c>
      <c r="AE1538" s="79" t="e">
        <f>VLOOKUP($S1538,'Grille de Tarif OQN'!$B$2:$S$3603,AE$1,0)</f>
        <v>#N/A</v>
      </c>
      <c r="AF1538" s="79" t="e">
        <f>VLOOKUP($S1538,'Grille de Tarif OQN'!$B$2:$S$3603,AF$1,0)</f>
        <v>#N/A</v>
      </c>
      <c r="AG1538" s="79" t="e">
        <f>VLOOKUP($S1538,'Grille de Tarif OQN'!$B$2:$S$3603,AG$1,0)</f>
        <v>#N/A</v>
      </c>
      <c r="AH1538" s="79" t="e">
        <f>VLOOKUP($S1538,'Grille de Tarif OQN'!$B$2:$S$3603,AH$1,0)</f>
        <v>#N/A</v>
      </c>
      <c r="AI1538" s="79" t="e">
        <f>VLOOKUP($S1538,'Grille de Tarif OQN'!$B$2:$S$3603,AI$1,0)</f>
        <v>#N/A</v>
      </c>
      <c r="AJ1538" s="79" t="e">
        <f>VLOOKUP($S1538,'Grille de Tarif OQN'!$B$2:$S$3603,AJ$1,0)</f>
        <v>#N/A</v>
      </c>
      <c r="AK1538" s="81"/>
      <c r="AL1538" s="81"/>
      <c r="AM1538" s="81"/>
      <c r="AN1538" s="81"/>
      <c r="AO1538" s="81"/>
      <c r="AP1538" s="81"/>
      <c r="AQ1538" s="81"/>
      <c r="AR1538" s="81"/>
      <c r="AS1538" s="81"/>
      <c r="AT1538" s="81"/>
      <c r="AU1538" s="72"/>
      <c r="AV1538"/>
      <c r="AW1538"/>
      <c r="AX1538"/>
      <c r="AY1538"/>
      <c r="AZ1538" s="96">
        <f t="shared" si="494"/>
        <v>0</v>
      </c>
      <c r="BA1538" s="24" t="e">
        <f t="shared" si="495"/>
        <v>#N/A</v>
      </c>
      <c r="BB1538" s="24" t="e">
        <f t="shared" si="496"/>
        <v>#N/A</v>
      </c>
      <c r="BC1538" s="24" t="e">
        <f t="shared" si="497"/>
        <v>#N/A</v>
      </c>
      <c r="BD1538" s="24" t="e">
        <f t="shared" si="498"/>
        <v>#N/A</v>
      </c>
      <c r="BE1538"/>
      <c r="BF1538" t="e">
        <f t="shared" si="499"/>
        <v>#N/A</v>
      </c>
      <c r="BG1538" t="str">
        <f t="shared" si="500"/>
        <v>HDJ</v>
      </c>
      <c r="BH1538" s="20" t="e">
        <f t="shared" si="501"/>
        <v>#N/A</v>
      </c>
      <c r="BI1538" s="20" t="e">
        <f t="shared" si="502"/>
        <v>#N/A</v>
      </c>
      <c r="BJ1538" s="20" t="e">
        <f t="shared" si="503"/>
        <v>#N/A</v>
      </c>
      <c r="BK1538" s="20" t="e">
        <f t="shared" si="504"/>
        <v>#N/A</v>
      </c>
      <c r="BL1538" s="20" t="e">
        <f t="shared" si="505"/>
        <v>#N/A</v>
      </c>
      <c r="BM1538" s="20" t="e">
        <f t="shared" si="487"/>
        <v>#N/A</v>
      </c>
      <c r="BN1538" s="20" t="e">
        <f t="shared" si="506"/>
        <v>#N/A</v>
      </c>
    </row>
    <row r="1539" spans="1:66">
      <c r="A1539" s="92"/>
      <c r="B1539" s="90"/>
      <c r="C1539" s="90"/>
      <c r="D1539" s="93"/>
      <c r="E1539" s="93"/>
      <c r="F1539" s="93"/>
      <c r="G1539" s="93"/>
      <c r="H1539" s="93"/>
      <c r="I1539" s="93"/>
      <c r="J1539" s="93"/>
      <c r="K1539" s="93"/>
      <c r="L1539" s="92"/>
      <c r="M1539" s="93"/>
      <c r="N1539" s="91">
        <f t="shared" si="488"/>
        <v>0</v>
      </c>
      <c r="O1539" s="91" t="str">
        <f t="shared" si="489"/>
        <v/>
      </c>
      <c r="P1539" s="91" t="str">
        <f t="shared" si="490"/>
        <v/>
      </c>
      <c r="Q1539" s="91" t="str">
        <f t="shared" si="491"/>
        <v>HDJ</v>
      </c>
      <c r="R1539" s="82"/>
      <c r="S1539" s="95">
        <f t="shared" si="492"/>
        <v>0</v>
      </c>
      <c r="T1539" s="95">
        <f t="shared" si="493"/>
        <v>0</v>
      </c>
      <c r="U1539" s="79" t="e">
        <f>VLOOKUP($S1539,'Grille de Tarif OQN'!$B$2:$S$3603,U$1,0)</f>
        <v>#N/A</v>
      </c>
      <c r="V1539" s="79" t="e">
        <f>VLOOKUP($S1539,'Grille de Tarif OQN'!$B$2:$S$3603,V$1,0)</f>
        <v>#N/A</v>
      </c>
      <c r="W1539" s="79" t="e">
        <f>VLOOKUP($S1539,'Grille de Tarif OQN'!$B$2:$S$3603,W$1,0)</f>
        <v>#N/A</v>
      </c>
      <c r="X1539" s="79" t="e">
        <f>VLOOKUP($S1539,'Grille de Tarif OQN'!$B$2:$S$3603,X$1,0)</f>
        <v>#N/A</v>
      </c>
      <c r="Y1539" s="79" t="e">
        <f>VLOOKUP($S1539,'Grille de Tarif OQN'!$B$2:$S$3603,Y$1,0)</f>
        <v>#N/A</v>
      </c>
      <c r="Z1539" s="79" t="e">
        <f>VLOOKUP($S1539,'Grille de Tarif OQN'!$B$2:$S$3603,Z$1,0)</f>
        <v>#N/A</v>
      </c>
      <c r="AA1539" s="79" t="e">
        <f>VLOOKUP($S1539,'Grille de Tarif OQN'!$B$2:$S$3603,AA$1,0)</f>
        <v>#N/A</v>
      </c>
      <c r="AB1539" s="79" t="e">
        <f>VLOOKUP($S1539,'Grille de Tarif OQN'!$B$2:$S$3603,AB$1,0)</f>
        <v>#N/A</v>
      </c>
      <c r="AC1539" s="79" t="e">
        <f>VLOOKUP($S1539,'Grille de Tarif OQN'!$B$2:$S$3603,AC$1,0)</f>
        <v>#N/A</v>
      </c>
      <c r="AD1539" s="79" t="e">
        <f>VLOOKUP($S1539,'Grille de Tarif OQN'!$B$2:$S$3603,AD$1,0)</f>
        <v>#N/A</v>
      </c>
      <c r="AE1539" s="79" t="e">
        <f>VLOOKUP($S1539,'Grille de Tarif OQN'!$B$2:$S$3603,AE$1,0)</f>
        <v>#N/A</v>
      </c>
      <c r="AF1539" s="79" t="e">
        <f>VLOOKUP($S1539,'Grille de Tarif OQN'!$B$2:$S$3603,AF$1,0)</f>
        <v>#N/A</v>
      </c>
      <c r="AG1539" s="79" t="e">
        <f>VLOOKUP($S1539,'Grille de Tarif OQN'!$B$2:$S$3603,AG$1,0)</f>
        <v>#N/A</v>
      </c>
      <c r="AH1539" s="79" t="e">
        <f>VLOOKUP($S1539,'Grille de Tarif OQN'!$B$2:$S$3603,AH$1,0)</f>
        <v>#N/A</v>
      </c>
      <c r="AI1539" s="79" t="e">
        <f>VLOOKUP($S1539,'Grille de Tarif OQN'!$B$2:$S$3603,AI$1,0)</f>
        <v>#N/A</v>
      </c>
      <c r="AJ1539" s="79" t="e">
        <f>VLOOKUP($S1539,'Grille de Tarif OQN'!$B$2:$S$3603,AJ$1,0)</f>
        <v>#N/A</v>
      </c>
      <c r="AK1539" s="81"/>
      <c r="AL1539" s="81"/>
      <c r="AM1539" s="81"/>
      <c r="AN1539" s="81"/>
      <c r="AO1539" s="81"/>
      <c r="AP1539" s="81"/>
      <c r="AQ1539" s="81"/>
      <c r="AR1539" s="81"/>
      <c r="AS1539" s="81"/>
      <c r="AT1539" s="81"/>
      <c r="AU1539" s="72"/>
      <c r="AV1539"/>
      <c r="AW1539"/>
      <c r="AX1539"/>
      <c r="AY1539"/>
      <c r="AZ1539" s="96">
        <f t="shared" si="494"/>
        <v>0</v>
      </c>
      <c r="BA1539" s="24" t="e">
        <f t="shared" si="495"/>
        <v>#N/A</v>
      </c>
      <c r="BB1539" s="24" t="e">
        <f t="shared" si="496"/>
        <v>#N/A</v>
      </c>
      <c r="BC1539" s="24" t="e">
        <f t="shared" si="497"/>
        <v>#N/A</v>
      </c>
      <c r="BD1539" s="24" t="e">
        <f t="shared" si="498"/>
        <v>#N/A</v>
      </c>
      <c r="BE1539"/>
      <c r="BF1539" t="e">
        <f t="shared" si="499"/>
        <v>#N/A</v>
      </c>
      <c r="BG1539" t="str">
        <f t="shared" si="500"/>
        <v>HDJ</v>
      </c>
      <c r="BH1539" s="20" t="e">
        <f t="shared" si="501"/>
        <v>#N/A</v>
      </c>
      <c r="BI1539" s="20" t="e">
        <f t="shared" si="502"/>
        <v>#N/A</v>
      </c>
      <c r="BJ1539" s="20" t="e">
        <f t="shared" si="503"/>
        <v>#N/A</v>
      </c>
      <c r="BK1539" s="20" t="e">
        <f t="shared" si="504"/>
        <v>#N/A</v>
      </c>
      <c r="BL1539" s="20" t="e">
        <f t="shared" si="505"/>
        <v>#N/A</v>
      </c>
      <c r="BM1539" s="20" t="e">
        <f t="shared" si="487"/>
        <v>#N/A</v>
      </c>
      <c r="BN1539" s="20" t="e">
        <f t="shared" si="506"/>
        <v>#N/A</v>
      </c>
    </row>
    <row r="1540" spans="1:66">
      <c r="A1540" s="92"/>
      <c r="B1540" s="90"/>
      <c r="C1540" s="90"/>
      <c r="D1540" s="93"/>
      <c r="E1540" s="93"/>
      <c r="F1540" s="93"/>
      <c r="G1540" s="93"/>
      <c r="H1540" s="93"/>
      <c r="I1540" s="93"/>
      <c r="J1540" s="93"/>
      <c r="K1540" s="93"/>
      <c r="L1540" s="92"/>
      <c r="M1540" s="93"/>
      <c r="N1540" s="91">
        <f t="shared" si="488"/>
        <v>0</v>
      </c>
      <c r="O1540" s="91" t="str">
        <f t="shared" si="489"/>
        <v/>
      </c>
      <c r="P1540" s="91" t="str">
        <f t="shared" si="490"/>
        <v/>
      </c>
      <c r="Q1540" s="91" t="str">
        <f t="shared" si="491"/>
        <v>HDJ</v>
      </c>
      <c r="R1540" s="82"/>
      <c r="S1540" s="95">
        <f t="shared" si="492"/>
        <v>0</v>
      </c>
      <c r="T1540" s="95">
        <f t="shared" si="493"/>
        <v>0</v>
      </c>
      <c r="U1540" s="79" t="e">
        <f>VLOOKUP($S1540,'Grille de Tarif OQN'!$B$2:$S$3603,U$1,0)</f>
        <v>#N/A</v>
      </c>
      <c r="V1540" s="79" t="e">
        <f>VLOOKUP($S1540,'Grille de Tarif OQN'!$B$2:$S$3603,V$1,0)</f>
        <v>#N/A</v>
      </c>
      <c r="W1540" s="79" t="e">
        <f>VLOOKUP($S1540,'Grille de Tarif OQN'!$B$2:$S$3603,W$1,0)</f>
        <v>#N/A</v>
      </c>
      <c r="X1540" s="79" t="e">
        <f>VLOOKUP($S1540,'Grille de Tarif OQN'!$B$2:$S$3603,X$1,0)</f>
        <v>#N/A</v>
      </c>
      <c r="Y1540" s="79" t="e">
        <f>VLOOKUP($S1540,'Grille de Tarif OQN'!$B$2:$S$3603,Y$1,0)</f>
        <v>#N/A</v>
      </c>
      <c r="Z1540" s="79" t="e">
        <f>VLOOKUP($S1540,'Grille de Tarif OQN'!$B$2:$S$3603,Z$1,0)</f>
        <v>#N/A</v>
      </c>
      <c r="AA1540" s="79" t="e">
        <f>VLOOKUP($S1540,'Grille de Tarif OQN'!$B$2:$S$3603,AA$1,0)</f>
        <v>#N/A</v>
      </c>
      <c r="AB1540" s="79" t="e">
        <f>VLOOKUP($S1540,'Grille de Tarif OQN'!$B$2:$S$3603,AB$1,0)</f>
        <v>#N/A</v>
      </c>
      <c r="AC1540" s="79" t="e">
        <f>VLOOKUP($S1540,'Grille de Tarif OQN'!$B$2:$S$3603,AC$1,0)</f>
        <v>#N/A</v>
      </c>
      <c r="AD1540" s="79" t="e">
        <f>VLOOKUP($S1540,'Grille de Tarif OQN'!$B$2:$S$3603,AD$1,0)</f>
        <v>#N/A</v>
      </c>
      <c r="AE1540" s="79" t="e">
        <f>VLOOKUP($S1540,'Grille de Tarif OQN'!$B$2:$S$3603,AE$1,0)</f>
        <v>#N/A</v>
      </c>
      <c r="AF1540" s="79" t="e">
        <f>VLOOKUP($S1540,'Grille de Tarif OQN'!$B$2:$S$3603,AF$1,0)</f>
        <v>#N/A</v>
      </c>
      <c r="AG1540" s="79" t="e">
        <f>VLOOKUP($S1540,'Grille de Tarif OQN'!$B$2:$S$3603,AG$1,0)</f>
        <v>#N/A</v>
      </c>
      <c r="AH1540" s="79" t="e">
        <f>VLOOKUP($S1540,'Grille de Tarif OQN'!$B$2:$S$3603,AH$1,0)</f>
        <v>#N/A</v>
      </c>
      <c r="AI1540" s="79" t="e">
        <f>VLOOKUP($S1540,'Grille de Tarif OQN'!$B$2:$S$3603,AI$1,0)</f>
        <v>#N/A</v>
      </c>
      <c r="AJ1540" s="79" t="e">
        <f>VLOOKUP($S1540,'Grille de Tarif OQN'!$B$2:$S$3603,AJ$1,0)</f>
        <v>#N/A</v>
      </c>
      <c r="AK1540" s="81"/>
      <c r="AL1540" s="81"/>
      <c r="AM1540" s="81"/>
      <c r="AN1540" s="81"/>
      <c r="AO1540" s="81"/>
      <c r="AP1540" s="81"/>
      <c r="AQ1540" s="81"/>
      <c r="AR1540" s="81"/>
      <c r="AS1540" s="81"/>
      <c r="AT1540" s="81"/>
      <c r="AU1540" s="72"/>
      <c r="AV1540"/>
      <c r="AW1540"/>
      <c r="AX1540"/>
      <c r="AY1540"/>
      <c r="AZ1540" s="96">
        <f t="shared" si="494"/>
        <v>0</v>
      </c>
      <c r="BA1540" s="24" t="e">
        <f t="shared" si="495"/>
        <v>#N/A</v>
      </c>
      <c r="BB1540" s="24" t="e">
        <f t="shared" si="496"/>
        <v>#N/A</v>
      </c>
      <c r="BC1540" s="24" t="e">
        <f t="shared" si="497"/>
        <v>#N/A</v>
      </c>
      <c r="BD1540" s="24" t="e">
        <f t="shared" si="498"/>
        <v>#N/A</v>
      </c>
      <c r="BE1540"/>
      <c r="BF1540" t="e">
        <f t="shared" si="499"/>
        <v>#N/A</v>
      </c>
      <c r="BG1540" t="str">
        <f t="shared" si="500"/>
        <v>HDJ</v>
      </c>
      <c r="BH1540" s="20" t="e">
        <f t="shared" si="501"/>
        <v>#N/A</v>
      </c>
      <c r="BI1540" s="20" t="e">
        <f t="shared" si="502"/>
        <v>#N/A</v>
      </c>
      <c r="BJ1540" s="20" t="e">
        <f t="shared" si="503"/>
        <v>#N/A</v>
      </c>
      <c r="BK1540" s="20" t="e">
        <f t="shared" si="504"/>
        <v>#N/A</v>
      </c>
      <c r="BL1540" s="20" t="e">
        <f t="shared" si="505"/>
        <v>#N/A</v>
      </c>
      <c r="BM1540" s="20" t="e">
        <f t="shared" ref="BM1540:BM1589" si="507">IF(AG1540=1,AA1540+(90-V1540)*AB1540,Y1540+(90-V1540)*AB1540)+(AZ1540-90)*AC1540</f>
        <v>#N/A</v>
      </c>
      <c r="BN1540" s="20" t="e">
        <f t="shared" si="506"/>
        <v>#N/A</v>
      </c>
    </row>
    <row r="1541" spans="1:66">
      <c r="A1541" s="92"/>
      <c r="B1541" s="90"/>
      <c r="C1541" s="90"/>
      <c r="D1541" s="93"/>
      <c r="E1541" s="93"/>
      <c r="F1541" s="93"/>
      <c r="G1541" s="93"/>
      <c r="H1541" s="93"/>
      <c r="I1541" s="93"/>
      <c r="J1541" s="93"/>
      <c r="K1541" s="93"/>
      <c r="L1541" s="92"/>
      <c r="M1541" s="93"/>
      <c r="N1541" s="91">
        <f t="shared" si="488"/>
        <v>0</v>
      </c>
      <c r="O1541" s="91" t="str">
        <f t="shared" si="489"/>
        <v/>
      </c>
      <c r="P1541" s="91" t="str">
        <f t="shared" si="490"/>
        <v/>
      </c>
      <c r="Q1541" s="91" t="str">
        <f t="shared" si="491"/>
        <v>HDJ</v>
      </c>
      <c r="R1541" s="82"/>
      <c r="S1541" s="95">
        <f t="shared" si="492"/>
        <v>0</v>
      </c>
      <c r="T1541" s="95">
        <f t="shared" si="493"/>
        <v>0</v>
      </c>
      <c r="U1541" s="79" t="e">
        <f>VLOOKUP($S1541,'Grille de Tarif OQN'!$B$2:$S$3603,U$1,0)</f>
        <v>#N/A</v>
      </c>
      <c r="V1541" s="79" t="e">
        <f>VLOOKUP($S1541,'Grille de Tarif OQN'!$B$2:$S$3603,V$1,0)</f>
        <v>#N/A</v>
      </c>
      <c r="W1541" s="79" t="e">
        <f>VLOOKUP($S1541,'Grille de Tarif OQN'!$B$2:$S$3603,W$1,0)</f>
        <v>#N/A</v>
      </c>
      <c r="X1541" s="79" t="e">
        <f>VLOOKUP($S1541,'Grille de Tarif OQN'!$B$2:$S$3603,X$1,0)</f>
        <v>#N/A</v>
      </c>
      <c r="Y1541" s="79" t="e">
        <f>VLOOKUP($S1541,'Grille de Tarif OQN'!$B$2:$S$3603,Y$1,0)</f>
        <v>#N/A</v>
      </c>
      <c r="Z1541" s="79" t="e">
        <f>VLOOKUP($S1541,'Grille de Tarif OQN'!$B$2:$S$3603,Z$1,0)</f>
        <v>#N/A</v>
      </c>
      <c r="AA1541" s="79" t="e">
        <f>VLOOKUP($S1541,'Grille de Tarif OQN'!$B$2:$S$3603,AA$1,0)</f>
        <v>#N/A</v>
      </c>
      <c r="AB1541" s="79" t="e">
        <f>VLOOKUP($S1541,'Grille de Tarif OQN'!$B$2:$S$3603,AB$1,0)</f>
        <v>#N/A</v>
      </c>
      <c r="AC1541" s="79" t="e">
        <f>VLOOKUP($S1541,'Grille de Tarif OQN'!$B$2:$S$3603,AC$1,0)</f>
        <v>#N/A</v>
      </c>
      <c r="AD1541" s="79" t="e">
        <f>VLOOKUP($S1541,'Grille de Tarif OQN'!$B$2:$S$3603,AD$1,0)</f>
        <v>#N/A</v>
      </c>
      <c r="AE1541" s="79" t="e">
        <f>VLOOKUP($S1541,'Grille de Tarif OQN'!$B$2:$S$3603,AE$1,0)</f>
        <v>#N/A</v>
      </c>
      <c r="AF1541" s="79" t="e">
        <f>VLOOKUP($S1541,'Grille de Tarif OQN'!$B$2:$S$3603,AF$1,0)</f>
        <v>#N/A</v>
      </c>
      <c r="AG1541" s="79" t="e">
        <f>VLOOKUP($S1541,'Grille de Tarif OQN'!$B$2:$S$3603,AG$1,0)</f>
        <v>#N/A</v>
      </c>
      <c r="AH1541" s="79" t="e">
        <f>VLOOKUP($S1541,'Grille de Tarif OQN'!$B$2:$S$3603,AH$1,0)</f>
        <v>#N/A</v>
      </c>
      <c r="AI1541" s="79" t="e">
        <f>VLOOKUP($S1541,'Grille de Tarif OQN'!$B$2:$S$3603,AI$1,0)</f>
        <v>#N/A</v>
      </c>
      <c r="AJ1541" s="79" t="e">
        <f>VLOOKUP($S1541,'Grille de Tarif OQN'!$B$2:$S$3603,AJ$1,0)</f>
        <v>#N/A</v>
      </c>
      <c r="AK1541" s="81"/>
      <c r="AL1541" s="81"/>
      <c r="AM1541" s="81"/>
      <c r="AN1541" s="81"/>
      <c r="AO1541" s="81"/>
      <c r="AP1541" s="81"/>
      <c r="AQ1541" s="81"/>
      <c r="AR1541" s="81"/>
      <c r="AS1541" s="81"/>
      <c r="AT1541" s="81"/>
      <c r="AU1541" s="72"/>
      <c r="AV1541"/>
      <c r="AW1541"/>
      <c r="AX1541"/>
      <c r="AY1541"/>
      <c r="AZ1541" s="96">
        <f t="shared" si="494"/>
        <v>0</v>
      </c>
      <c r="BA1541" s="24" t="e">
        <f t="shared" si="495"/>
        <v>#N/A</v>
      </c>
      <c r="BB1541" s="24" t="e">
        <f t="shared" si="496"/>
        <v>#N/A</v>
      </c>
      <c r="BC1541" s="24" t="e">
        <f t="shared" si="497"/>
        <v>#N/A</v>
      </c>
      <c r="BD1541" s="24" t="e">
        <f t="shared" si="498"/>
        <v>#N/A</v>
      </c>
      <c r="BE1541"/>
      <c r="BF1541" t="e">
        <f t="shared" si="499"/>
        <v>#N/A</v>
      </c>
      <c r="BG1541" t="str">
        <f t="shared" si="500"/>
        <v>HDJ</v>
      </c>
      <c r="BH1541" s="20" t="e">
        <f t="shared" si="501"/>
        <v>#N/A</v>
      </c>
      <c r="BI1541" s="20" t="e">
        <f t="shared" si="502"/>
        <v>#N/A</v>
      </c>
      <c r="BJ1541" s="20" t="e">
        <f t="shared" si="503"/>
        <v>#N/A</v>
      </c>
      <c r="BK1541" s="20" t="e">
        <f t="shared" si="504"/>
        <v>#N/A</v>
      </c>
      <c r="BL1541" s="20" t="e">
        <f t="shared" si="505"/>
        <v>#N/A</v>
      </c>
      <c r="BM1541" s="20" t="e">
        <f t="shared" si="507"/>
        <v>#N/A</v>
      </c>
      <c r="BN1541" s="20" t="e">
        <f t="shared" si="506"/>
        <v>#N/A</v>
      </c>
    </row>
    <row r="1542" spans="1:66">
      <c r="A1542" s="92"/>
      <c r="B1542" s="90"/>
      <c r="C1542" s="90"/>
      <c r="D1542" s="93"/>
      <c r="E1542" s="93"/>
      <c r="F1542" s="93"/>
      <c r="G1542" s="93"/>
      <c r="H1542" s="93"/>
      <c r="I1542" s="93"/>
      <c r="J1542" s="93"/>
      <c r="K1542" s="93"/>
      <c r="L1542" s="92"/>
      <c r="M1542" s="93"/>
      <c r="N1542" s="91">
        <f t="shared" si="488"/>
        <v>0</v>
      </c>
      <c r="O1542" s="91" t="str">
        <f t="shared" si="489"/>
        <v/>
      </c>
      <c r="P1542" s="91" t="str">
        <f t="shared" si="490"/>
        <v/>
      </c>
      <c r="Q1542" s="91" t="str">
        <f t="shared" si="491"/>
        <v>HDJ</v>
      </c>
      <c r="R1542" s="82"/>
      <c r="S1542" s="95">
        <f t="shared" si="492"/>
        <v>0</v>
      </c>
      <c r="T1542" s="95">
        <f t="shared" si="493"/>
        <v>0</v>
      </c>
      <c r="U1542" s="79" t="e">
        <f>VLOOKUP($S1542,'Grille de Tarif OQN'!$B$2:$S$3603,U$1,0)</f>
        <v>#N/A</v>
      </c>
      <c r="V1542" s="79" t="e">
        <f>VLOOKUP($S1542,'Grille de Tarif OQN'!$B$2:$S$3603,V$1,0)</f>
        <v>#N/A</v>
      </c>
      <c r="W1542" s="79" t="e">
        <f>VLOOKUP($S1542,'Grille de Tarif OQN'!$B$2:$S$3603,W$1,0)</f>
        <v>#N/A</v>
      </c>
      <c r="X1542" s="79" t="e">
        <f>VLOOKUP($S1542,'Grille de Tarif OQN'!$B$2:$S$3603,X$1,0)</f>
        <v>#N/A</v>
      </c>
      <c r="Y1542" s="79" t="e">
        <f>VLOOKUP($S1542,'Grille de Tarif OQN'!$B$2:$S$3603,Y$1,0)</f>
        <v>#N/A</v>
      </c>
      <c r="Z1542" s="79" t="e">
        <f>VLOOKUP($S1542,'Grille de Tarif OQN'!$B$2:$S$3603,Z$1,0)</f>
        <v>#N/A</v>
      </c>
      <c r="AA1542" s="79" t="e">
        <f>VLOOKUP($S1542,'Grille de Tarif OQN'!$B$2:$S$3603,AA$1,0)</f>
        <v>#N/A</v>
      </c>
      <c r="AB1542" s="79" t="e">
        <f>VLOOKUP($S1542,'Grille de Tarif OQN'!$B$2:$S$3603,AB$1,0)</f>
        <v>#N/A</v>
      </c>
      <c r="AC1542" s="79" t="e">
        <f>VLOOKUP($S1542,'Grille de Tarif OQN'!$B$2:$S$3603,AC$1,0)</f>
        <v>#N/A</v>
      </c>
      <c r="AD1542" s="79" t="e">
        <f>VLOOKUP($S1542,'Grille de Tarif OQN'!$B$2:$S$3603,AD$1,0)</f>
        <v>#N/A</v>
      </c>
      <c r="AE1542" s="79" t="e">
        <f>VLOOKUP($S1542,'Grille de Tarif OQN'!$B$2:$S$3603,AE$1,0)</f>
        <v>#N/A</v>
      </c>
      <c r="AF1542" s="79" t="e">
        <f>VLOOKUP($S1542,'Grille de Tarif OQN'!$B$2:$S$3603,AF$1,0)</f>
        <v>#N/A</v>
      </c>
      <c r="AG1542" s="79" t="e">
        <f>VLOOKUP($S1542,'Grille de Tarif OQN'!$B$2:$S$3603,AG$1,0)</f>
        <v>#N/A</v>
      </c>
      <c r="AH1542" s="79" t="e">
        <f>VLOOKUP($S1542,'Grille de Tarif OQN'!$B$2:$S$3603,AH$1,0)</f>
        <v>#N/A</v>
      </c>
      <c r="AI1542" s="79" t="e">
        <f>VLOOKUP($S1542,'Grille de Tarif OQN'!$B$2:$S$3603,AI$1,0)</f>
        <v>#N/A</v>
      </c>
      <c r="AJ1542" s="79" t="e">
        <f>VLOOKUP($S1542,'Grille de Tarif OQN'!$B$2:$S$3603,AJ$1,0)</f>
        <v>#N/A</v>
      </c>
      <c r="AK1542" s="81"/>
      <c r="AL1542" s="81"/>
      <c r="AM1542" s="81"/>
      <c r="AN1542" s="81"/>
      <c r="AO1542" s="81"/>
      <c r="AP1542" s="81"/>
      <c r="AQ1542" s="81"/>
      <c r="AR1542" s="81"/>
      <c r="AS1542" s="81"/>
      <c r="AT1542" s="81"/>
      <c r="AU1542" s="72"/>
      <c r="AV1542"/>
      <c r="AW1542"/>
      <c r="AX1542"/>
      <c r="AY1542"/>
      <c r="AZ1542" s="96">
        <f t="shared" si="494"/>
        <v>0</v>
      </c>
      <c r="BA1542" s="24" t="e">
        <f t="shared" si="495"/>
        <v>#N/A</v>
      </c>
      <c r="BB1542" s="24" t="e">
        <f t="shared" si="496"/>
        <v>#N/A</v>
      </c>
      <c r="BC1542" s="24" t="e">
        <f t="shared" si="497"/>
        <v>#N/A</v>
      </c>
      <c r="BD1542" s="24" t="e">
        <f t="shared" si="498"/>
        <v>#N/A</v>
      </c>
      <c r="BE1542"/>
      <c r="BF1542" t="e">
        <f t="shared" si="499"/>
        <v>#N/A</v>
      </c>
      <c r="BG1542" t="str">
        <f t="shared" si="500"/>
        <v>HDJ</v>
      </c>
      <c r="BH1542" s="20" t="e">
        <f t="shared" si="501"/>
        <v>#N/A</v>
      </c>
      <c r="BI1542" s="20" t="e">
        <f t="shared" si="502"/>
        <v>#N/A</v>
      </c>
      <c r="BJ1542" s="20" t="e">
        <f t="shared" si="503"/>
        <v>#N/A</v>
      </c>
      <c r="BK1542" s="20" t="e">
        <f t="shared" si="504"/>
        <v>#N/A</v>
      </c>
      <c r="BL1542" s="20" t="e">
        <f t="shared" si="505"/>
        <v>#N/A</v>
      </c>
      <c r="BM1542" s="20" t="e">
        <f t="shared" si="507"/>
        <v>#N/A</v>
      </c>
      <c r="BN1542" s="20" t="e">
        <f t="shared" si="506"/>
        <v>#N/A</v>
      </c>
    </row>
    <row r="1543" spans="1:66">
      <c r="A1543" s="92"/>
      <c r="B1543" s="90"/>
      <c r="C1543" s="90"/>
      <c r="D1543" s="93"/>
      <c r="E1543" s="93"/>
      <c r="F1543" s="93"/>
      <c r="G1543" s="93"/>
      <c r="H1543" s="93"/>
      <c r="I1543" s="93"/>
      <c r="J1543" s="93"/>
      <c r="K1543" s="93"/>
      <c r="L1543" s="92"/>
      <c r="M1543" s="93"/>
      <c r="N1543" s="91">
        <f t="shared" si="488"/>
        <v>0</v>
      </c>
      <c r="O1543" s="91" t="str">
        <f t="shared" si="489"/>
        <v/>
      </c>
      <c r="P1543" s="91" t="str">
        <f t="shared" si="490"/>
        <v/>
      </c>
      <c r="Q1543" s="91" t="str">
        <f t="shared" si="491"/>
        <v>HDJ</v>
      </c>
      <c r="R1543" s="82"/>
      <c r="S1543" s="95">
        <f t="shared" si="492"/>
        <v>0</v>
      </c>
      <c r="T1543" s="95">
        <f t="shared" si="493"/>
        <v>0</v>
      </c>
      <c r="U1543" s="79" t="e">
        <f>VLOOKUP($S1543,'Grille de Tarif OQN'!$B$2:$S$3603,U$1,0)</f>
        <v>#N/A</v>
      </c>
      <c r="V1543" s="79" t="e">
        <f>VLOOKUP($S1543,'Grille de Tarif OQN'!$B$2:$S$3603,V$1,0)</f>
        <v>#N/A</v>
      </c>
      <c r="W1543" s="79" t="e">
        <f>VLOOKUP($S1543,'Grille de Tarif OQN'!$B$2:$S$3603,W$1,0)</f>
        <v>#N/A</v>
      </c>
      <c r="X1543" s="79" t="e">
        <f>VLOOKUP($S1543,'Grille de Tarif OQN'!$B$2:$S$3603,X$1,0)</f>
        <v>#N/A</v>
      </c>
      <c r="Y1543" s="79" t="e">
        <f>VLOOKUP($S1543,'Grille de Tarif OQN'!$B$2:$S$3603,Y$1,0)</f>
        <v>#N/A</v>
      </c>
      <c r="Z1543" s="79" t="e">
        <f>VLOOKUP($S1543,'Grille de Tarif OQN'!$B$2:$S$3603,Z$1,0)</f>
        <v>#N/A</v>
      </c>
      <c r="AA1543" s="79" t="e">
        <f>VLOOKUP($S1543,'Grille de Tarif OQN'!$B$2:$S$3603,AA$1,0)</f>
        <v>#N/A</v>
      </c>
      <c r="AB1543" s="79" t="e">
        <f>VLOOKUP($S1543,'Grille de Tarif OQN'!$B$2:$S$3603,AB$1,0)</f>
        <v>#N/A</v>
      </c>
      <c r="AC1543" s="79" t="e">
        <f>VLOOKUP($S1543,'Grille de Tarif OQN'!$B$2:$S$3603,AC$1,0)</f>
        <v>#N/A</v>
      </c>
      <c r="AD1543" s="79" t="e">
        <f>VLOOKUP($S1543,'Grille de Tarif OQN'!$B$2:$S$3603,AD$1,0)</f>
        <v>#N/A</v>
      </c>
      <c r="AE1543" s="79" t="e">
        <f>VLOOKUP($S1543,'Grille de Tarif OQN'!$B$2:$S$3603,AE$1,0)</f>
        <v>#N/A</v>
      </c>
      <c r="AF1543" s="79" t="e">
        <f>VLOOKUP($S1543,'Grille de Tarif OQN'!$B$2:$S$3603,AF$1,0)</f>
        <v>#N/A</v>
      </c>
      <c r="AG1543" s="79" t="e">
        <f>VLOOKUP($S1543,'Grille de Tarif OQN'!$B$2:$S$3603,AG$1,0)</f>
        <v>#N/A</v>
      </c>
      <c r="AH1543" s="79" t="e">
        <f>VLOOKUP($S1543,'Grille de Tarif OQN'!$B$2:$S$3603,AH$1,0)</f>
        <v>#N/A</v>
      </c>
      <c r="AI1543" s="79" t="e">
        <f>VLOOKUP($S1543,'Grille de Tarif OQN'!$B$2:$S$3603,AI$1,0)</f>
        <v>#N/A</v>
      </c>
      <c r="AJ1543" s="79" t="e">
        <f>VLOOKUP($S1543,'Grille de Tarif OQN'!$B$2:$S$3603,AJ$1,0)</f>
        <v>#N/A</v>
      </c>
      <c r="AK1543" s="81"/>
      <c r="AL1543" s="81"/>
      <c r="AM1543" s="81"/>
      <c r="AN1543" s="81"/>
      <c r="AO1543" s="81"/>
      <c r="AP1543" s="81"/>
      <c r="AQ1543" s="81"/>
      <c r="AR1543" s="81"/>
      <c r="AS1543" s="81"/>
      <c r="AT1543" s="81"/>
      <c r="AU1543" s="72"/>
      <c r="AV1543"/>
      <c r="AW1543"/>
      <c r="AX1543"/>
      <c r="AY1543"/>
      <c r="AZ1543" s="96">
        <f t="shared" si="494"/>
        <v>0</v>
      </c>
      <c r="BA1543" s="24" t="e">
        <f t="shared" si="495"/>
        <v>#N/A</v>
      </c>
      <c r="BB1543" s="24" t="e">
        <f t="shared" si="496"/>
        <v>#N/A</v>
      </c>
      <c r="BC1543" s="24" t="e">
        <f t="shared" si="497"/>
        <v>#N/A</v>
      </c>
      <c r="BD1543" s="24" t="e">
        <f t="shared" si="498"/>
        <v>#N/A</v>
      </c>
      <c r="BE1543"/>
      <c r="BF1543" t="e">
        <f t="shared" si="499"/>
        <v>#N/A</v>
      </c>
      <c r="BG1543" t="str">
        <f t="shared" si="500"/>
        <v>HDJ</v>
      </c>
      <c r="BH1543" s="20" t="e">
        <f t="shared" si="501"/>
        <v>#N/A</v>
      </c>
      <c r="BI1543" s="20" t="e">
        <f t="shared" si="502"/>
        <v>#N/A</v>
      </c>
      <c r="BJ1543" s="20" t="e">
        <f t="shared" si="503"/>
        <v>#N/A</v>
      </c>
      <c r="BK1543" s="20" t="e">
        <f t="shared" si="504"/>
        <v>#N/A</v>
      </c>
      <c r="BL1543" s="20" t="e">
        <f t="shared" si="505"/>
        <v>#N/A</v>
      </c>
      <c r="BM1543" s="20" t="e">
        <f t="shared" si="507"/>
        <v>#N/A</v>
      </c>
      <c r="BN1543" s="20" t="e">
        <f t="shared" si="506"/>
        <v>#N/A</v>
      </c>
    </row>
    <row r="1544" spans="1:66">
      <c r="A1544" s="92"/>
      <c r="B1544" s="90"/>
      <c r="C1544" s="90"/>
      <c r="D1544" s="93"/>
      <c r="E1544" s="93"/>
      <c r="F1544" s="93"/>
      <c r="G1544" s="93"/>
      <c r="H1544" s="93"/>
      <c r="I1544" s="93"/>
      <c r="J1544" s="93"/>
      <c r="K1544" s="93"/>
      <c r="L1544" s="92"/>
      <c r="M1544" s="93"/>
      <c r="N1544" s="91">
        <f t="shared" si="488"/>
        <v>0</v>
      </c>
      <c r="O1544" s="91" t="str">
        <f t="shared" si="489"/>
        <v/>
      </c>
      <c r="P1544" s="91" t="str">
        <f t="shared" si="490"/>
        <v/>
      </c>
      <c r="Q1544" s="91" t="str">
        <f t="shared" si="491"/>
        <v>HDJ</v>
      </c>
      <c r="R1544" s="82"/>
      <c r="S1544" s="95">
        <f t="shared" si="492"/>
        <v>0</v>
      </c>
      <c r="T1544" s="95">
        <f t="shared" si="493"/>
        <v>0</v>
      </c>
      <c r="U1544" s="79" t="e">
        <f>VLOOKUP($S1544,'Grille de Tarif OQN'!$B$2:$S$3603,U$1,0)</f>
        <v>#N/A</v>
      </c>
      <c r="V1544" s="79" t="e">
        <f>VLOOKUP($S1544,'Grille de Tarif OQN'!$B$2:$S$3603,V$1,0)</f>
        <v>#N/A</v>
      </c>
      <c r="W1544" s="79" t="e">
        <f>VLOOKUP($S1544,'Grille de Tarif OQN'!$B$2:$S$3603,W$1,0)</f>
        <v>#N/A</v>
      </c>
      <c r="X1544" s="79" t="e">
        <f>VLOOKUP($S1544,'Grille de Tarif OQN'!$B$2:$S$3603,X$1,0)</f>
        <v>#N/A</v>
      </c>
      <c r="Y1544" s="79" t="e">
        <f>VLOOKUP($S1544,'Grille de Tarif OQN'!$B$2:$S$3603,Y$1,0)</f>
        <v>#N/A</v>
      </c>
      <c r="Z1544" s="79" t="e">
        <f>VLOOKUP($S1544,'Grille de Tarif OQN'!$B$2:$S$3603,Z$1,0)</f>
        <v>#N/A</v>
      </c>
      <c r="AA1544" s="79" t="e">
        <f>VLOOKUP($S1544,'Grille de Tarif OQN'!$B$2:$S$3603,AA$1,0)</f>
        <v>#N/A</v>
      </c>
      <c r="AB1544" s="79" t="e">
        <f>VLOOKUP($S1544,'Grille de Tarif OQN'!$B$2:$S$3603,AB$1,0)</f>
        <v>#N/A</v>
      </c>
      <c r="AC1544" s="79" t="e">
        <f>VLOOKUP($S1544,'Grille de Tarif OQN'!$B$2:$S$3603,AC$1,0)</f>
        <v>#N/A</v>
      </c>
      <c r="AD1544" s="79" t="e">
        <f>VLOOKUP($S1544,'Grille de Tarif OQN'!$B$2:$S$3603,AD$1,0)</f>
        <v>#N/A</v>
      </c>
      <c r="AE1544" s="79" t="e">
        <f>VLOOKUP($S1544,'Grille de Tarif OQN'!$B$2:$S$3603,AE$1,0)</f>
        <v>#N/A</v>
      </c>
      <c r="AF1544" s="79" t="e">
        <f>VLOOKUP($S1544,'Grille de Tarif OQN'!$B$2:$S$3603,AF$1,0)</f>
        <v>#N/A</v>
      </c>
      <c r="AG1544" s="79" t="e">
        <f>VLOOKUP($S1544,'Grille de Tarif OQN'!$B$2:$S$3603,AG$1,0)</f>
        <v>#N/A</v>
      </c>
      <c r="AH1544" s="79" t="e">
        <f>VLOOKUP($S1544,'Grille de Tarif OQN'!$B$2:$S$3603,AH$1,0)</f>
        <v>#N/A</v>
      </c>
      <c r="AI1544" s="79" t="e">
        <f>VLOOKUP($S1544,'Grille de Tarif OQN'!$B$2:$S$3603,AI$1,0)</f>
        <v>#N/A</v>
      </c>
      <c r="AJ1544" s="79" t="e">
        <f>VLOOKUP($S1544,'Grille de Tarif OQN'!$B$2:$S$3603,AJ$1,0)</f>
        <v>#N/A</v>
      </c>
      <c r="AK1544" s="81"/>
      <c r="AL1544" s="81"/>
      <c r="AM1544" s="81"/>
      <c r="AN1544" s="81"/>
      <c r="AO1544" s="81"/>
      <c r="AP1544" s="81"/>
      <c r="AQ1544" s="81"/>
      <c r="AR1544" s="81"/>
      <c r="AS1544" s="81"/>
      <c r="AT1544" s="81"/>
      <c r="AU1544" s="72"/>
      <c r="AV1544"/>
      <c r="AW1544"/>
      <c r="AX1544"/>
      <c r="AY1544"/>
      <c r="AZ1544" s="96">
        <f t="shared" si="494"/>
        <v>0</v>
      </c>
      <c r="BA1544" s="24" t="e">
        <f t="shared" si="495"/>
        <v>#N/A</v>
      </c>
      <c r="BB1544" s="24" t="e">
        <f t="shared" si="496"/>
        <v>#N/A</v>
      </c>
      <c r="BC1544" s="24" t="e">
        <f t="shared" si="497"/>
        <v>#N/A</v>
      </c>
      <c r="BD1544" s="24" t="e">
        <f t="shared" si="498"/>
        <v>#N/A</v>
      </c>
      <c r="BE1544"/>
      <c r="BF1544" t="e">
        <f t="shared" si="499"/>
        <v>#N/A</v>
      </c>
      <c r="BG1544" t="str">
        <f t="shared" si="500"/>
        <v>HDJ</v>
      </c>
      <c r="BH1544" s="20" t="e">
        <f t="shared" si="501"/>
        <v>#N/A</v>
      </c>
      <c r="BI1544" s="20" t="e">
        <f t="shared" si="502"/>
        <v>#N/A</v>
      </c>
      <c r="BJ1544" s="20" t="e">
        <f t="shared" si="503"/>
        <v>#N/A</v>
      </c>
      <c r="BK1544" s="20" t="e">
        <f t="shared" si="504"/>
        <v>#N/A</v>
      </c>
      <c r="BL1544" s="20" t="e">
        <f t="shared" si="505"/>
        <v>#N/A</v>
      </c>
      <c r="BM1544" s="20" t="e">
        <f t="shared" si="507"/>
        <v>#N/A</v>
      </c>
      <c r="BN1544" s="20" t="e">
        <f t="shared" si="506"/>
        <v>#N/A</v>
      </c>
    </row>
    <row r="1545" spans="1:66">
      <c r="A1545" s="92"/>
      <c r="B1545" s="90"/>
      <c r="C1545" s="90"/>
      <c r="D1545" s="93"/>
      <c r="E1545" s="93"/>
      <c r="F1545" s="93"/>
      <c r="G1545" s="93"/>
      <c r="H1545" s="93"/>
      <c r="I1545" s="93"/>
      <c r="J1545" s="93"/>
      <c r="K1545" s="93"/>
      <c r="L1545" s="92"/>
      <c r="M1545" s="93"/>
      <c r="N1545" s="91">
        <f t="shared" si="488"/>
        <v>0</v>
      </c>
      <c r="O1545" s="91" t="str">
        <f t="shared" si="489"/>
        <v/>
      </c>
      <c r="P1545" s="91" t="str">
        <f t="shared" si="490"/>
        <v/>
      </c>
      <c r="Q1545" s="91" t="str">
        <f t="shared" si="491"/>
        <v>HDJ</v>
      </c>
      <c r="R1545" s="82"/>
      <c r="S1545" s="95">
        <f t="shared" si="492"/>
        <v>0</v>
      </c>
      <c r="T1545" s="95">
        <f t="shared" si="493"/>
        <v>0</v>
      </c>
      <c r="U1545" s="79" t="e">
        <f>VLOOKUP($S1545,'Grille de Tarif OQN'!$B$2:$S$3603,U$1,0)</f>
        <v>#N/A</v>
      </c>
      <c r="V1545" s="79" t="e">
        <f>VLOOKUP($S1545,'Grille de Tarif OQN'!$B$2:$S$3603,V$1,0)</f>
        <v>#N/A</v>
      </c>
      <c r="W1545" s="79" t="e">
        <f>VLOOKUP($S1545,'Grille de Tarif OQN'!$B$2:$S$3603,W$1,0)</f>
        <v>#N/A</v>
      </c>
      <c r="X1545" s="79" t="e">
        <f>VLOOKUP($S1545,'Grille de Tarif OQN'!$B$2:$S$3603,X$1,0)</f>
        <v>#N/A</v>
      </c>
      <c r="Y1545" s="79" t="e">
        <f>VLOOKUP($S1545,'Grille de Tarif OQN'!$B$2:$S$3603,Y$1,0)</f>
        <v>#N/A</v>
      </c>
      <c r="Z1545" s="79" t="e">
        <f>VLOOKUP($S1545,'Grille de Tarif OQN'!$B$2:$S$3603,Z$1,0)</f>
        <v>#N/A</v>
      </c>
      <c r="AA1545" s="79" t="e">
        <f>VLOOKUP($S1545,'Grille de Tarif OQN'!$B$2:$S$3603,AA$1,0)</f>
        <v>#N/A</v>
      </c>
      <c r="AB1545" s="79" t="e">
        <f>VLOOKUP($S1545,'Grille de Tarif OQN'!$B$2:$S$3603,AB$1,0)</f>
        <v>#N/A</v>
      </c>
      <c r="AC1545" s="79" t="e">
        <f>VLOOKUP($S1545,'Grille de Tarif OQN'!$B$2:$S$3603,AC$1,0)</f>
        <v>#N/A</v>
      </c>
      <c r="AD1545" s="79" t="e">
        <f>VLOOKUP($S1545,'Grille de Tarif OQN'!$B$2:$S$3603,AD$1,0)</f>
        <v>#N/A</v>
      </c>
      <c r="AE1545" s="79" t="e">
        <f>VLOOKUP($S1545,'Grille de Tarif OQN'!$B$2:$S$3603,AE$1,0)</f>
        <v>#N/A</v>
      </c>
      <c r="AF1545" s="79" t="e">
        <f>VLOOKUP($S1545,'Grille de Tarif OQN'!$B$2:$S$3603,AF$1,0)</f>
        <v>#N/A</v>
      </c>
      <c r="AG1545" s="79" t="e">
        <f>VLOOKUP($S1545,'Grille de Tarif OQN'!$B$2:$S$3603,AG$1,0)</f>
        <v>#N/A</v>
      </c>
      <c r="AH1545" s="79" t="e">
        <f>VLOOKUP($S1545,'Grille de Tarif OQN'!$B$2:$S$3603,AH$1,0)</f>
        <v>#N/A</v>
      </c>
      <c r="AI1545" s="79" t="e">
        <f>VLOOKUP($S1545,'Grille de Tarif OQN'!$B$2:$S$3603,AI$1,0)</f>
        <v>#N/A</v>
      </c>
      <c r="AJ1545" s="79" t="e">
        <f>VLOOKUP($S1545,'Grille de Tarif OQN'!$B$2:$S$3603,AJ$1,0)</f>
        <v>#N/A</v>
      </c>
      <c r="AK1545" s="81"/>
      <c r="AL1545" s="81"/>
      <c r="AM1545" s="81"/>
      <c r="AN1545" s="81"/>
      <c r="AO1545" s="81"/>
      <c r="AP1545" s="81"/>
      <c r="AQ1545" s="81"/>
      <c r="AR1545" s="81"/>
      <c r="AS1545" s="81"/>
      <c r="AT1545" s="81"/>
      <c r="AU1545" s="72"/>
      <c r="AV1545"/>
      <c r="AW1545"/>
      <c r="AX1545"/>
      <c r="AY1545"/>
      <c r="AZ1545" s="96">
        <f t="shared" si="494"/>
        <v>0</v>
      </c>
      <c r="BA1545" s="24" t="e">
        <f t="shared" si="495"/>
        <v>#N/A</v>
      </c>
      <c r="BB1545" s="24" t="e">
        <f t="shared" si="496"/>
        <v>#N/A</v>
      </c>
      <c r="BC1545" s="24" t="e">
        <f t="shared" si="497"/>
        <v>#N/A</v>
      </c>
      <c r="BD1545" s="24" t="e">
        <f t="shared" si="498"/>
        <v>#N/A</v>
      </c>
      <c r="BE1545"/>
      <c r="BF1545" t="e">
        <f t="shared" si="499"/>
        <v>#N/A</v>
      </c>
      <c r="BG1545" t="str">
        <f t="shared" si="500"/>
        <v>HDJ</v>
      </c>
      <c r="BH1545" s="20" t="e">
        <f t="shared" si="501"/>
        <v>#N/A</v>
      </c>
      <c r="BI1545" s="20" t="e">
        <f t="shared" si="502"/>
        <v>#N/A</v>
      </c>
      <c r="BJ1545" s="20" t="e">
        <f t="shared" si="503"/>
        <v>#N/A</v>
      </c>
      <c r="BK1545" s="20" t="e">
        <f t="shared" si="504"/>
        <v>#N/A</v>
      </c>
      <c r="BL1545" s="20" t="e">
        <f t="shared" si="505"/>
        <v>#N/A</v>
      </c>
      <c r="BM1545" s="20" t="e">
        <f t="shared" si="507"/>
        <v>#N/A</v>
      </c>
      <c r="BN1545" s="20" t="e">
        <f t="shared" si="506"/>
        <v>#N/A</v>
      </c>
    </row>
    <row r="1546" spans="1:66">
      <c r="A1546" s="92"/>
      <c r="B1546" s="90"/>
      <c r="C1546" s="90"/>
      <c r="D1546" s="93"/>
      <c r="E1546" s="93"/>
      <c r="F1546" s="93"/>
      <c r="G1546" s="93"/>
      <c r="H1546" s="93"/>
      <c r="I1546" s="93"/>
      <c r="J1546" s="93"/>
      <c r="K1546" s="93"/>
      <c r="L1546" s="92"/>
      <c r="M1546" s="93"/>
      <c r="N1546" s="91">
        <f t="shared" si="488"/>
        <v>0</v>
      </c>
      <c r="O1546" s="91" t="str">
        <f t="shared" si="489"/>
        <v/>
      </c>
      <c r="P1546" s="91" t="str">
        <f t="shared" si="490"/>
        <v/>
      </c>
      <c r="Q1546" s="91" t="str">
        <f t="shared" si="491"/>
        <v>HDJ</v>
      </c>
      <c r="R1546" s="82"/>
      <c r="S1546" s="95">
        <f t="shared" si="492"/>
        <v>0</v>
      </c>
      <c r="T1546" s="95">
        <f t="shared" si="493"/>
        <v>0</v>
      </c>
      <c r="U1546" s="79" t="e">
        <f>VLOOKUP($S1546,'Grille de Tarif OQN'!$B$2:$S$3603,U$1,0)</f>
        <v>#N/A</v>
      </c>
      <c r="V1546" s="79" t="e">
        <f>VLOOKUP($S1546,'Grille de Tarif OQN'!$B$2:$S$3603,V$1,0)</f>
        <v>#N/A</v>
      </c>
      <c r="W1546" s="79" t="e">
        <f>VLOOKUP($S1546,'Grille de Tarif OQN'!$B$2:$S$3603,W$1,0)</f>
        <v>#N/A</v>
      </c>
      <c r="X1546" s="79" t="e">
        <f>VLOOKUP($S1546,'Grille de Tarif OQN'!$B$2:$S$3603,X$1,0)</f>
        <v>#N/A</v>
      </c>
      <c r="Y1546" s="79" t="e">
        <f>VLOOKUP($S1546,'Grille de Tarif OQN'!$B$2:$S$3603,Y$1,0)</f>
        <v>#N/A</v>
      </c>
      <c r="Z1546" s="79" t="e">
        <f>VLOOKUP($S1546,'Grille de Tarif OQN'!$B$2:$S$3603,Z$1,0)</f>
        <v>#N/A</v>
      </c>
      <c r="AA1546" s="79" t="e">
        <f>VLOOKUP($S1546,'Grille de Tarif OQN'!$B$2:$S$3603,AA$1,0)</f>
        <v>#N/A</v>
      </c>
      <c r="AB1546" s="79" t="e">
        <f>VLOOKUP($S1546,'Grille de Tarif OQN'!$B$2:$S$3603,AB$1,0)</f>
        <v>#N/A</v>
      </c>
      <c r="AC1546" s="79" t="e">
        <f>VLOOKUP($S1546,'Grille de Tarif OQN'!$B$2:$S$3603,AC$1,0)</f>
        <v>#N/A</v>
      </c>
      <c r="AD1546" s="79" t="e">
        <f>VLOOKUP($S1546,'Grille de Tarif OQN'!$B$2:$S$3603,AD$1,0)</f>
        <v>#N/A</v>
      </c>
      <c r="AE1546" s="79" t="e">
        <f>VLOOKUP($S1546,'Grille de Tarif OQN'!$B$2:$S$3603,AE$1,0)</f>
        <v>#N/A</v>
      </c>
      <c r="AF1546" s="79" t="e">
        <f>VLOOKUP($S1546,'Grille de Tarif OQN'!$B$2:$S$3603,AF$1,0)</f>
        <v>#N/A</v>
      </c>
      <c r="AG1546" s="79" t="e">
        <f>VLOOKUP($S1546,'Grille de Tarif OQN'!$B$2:$S$3603,AG$1,0)</f>
        <v>#N/A</v>
      </c>
      <c r="AH1546" s="79" t="e">
        <f>VLOOKUP($S1546,'Grille de Tarif OQN'!$B$2:$S$3603,AH$1,0)</f>
        <v>#N/A</v>
      </c>
      <c r="AI1546" s="79" t="e">
        <f>VLOOKUP($S1546,'Grille de Tarif OQN'!$B$2:$S$3603,AI$1,0)</f>
        <v>#N/A</v>
      </c>
      <c r="AJ1546" s="79" t="e">
        <f>VLOOKUP($S1546,'Grille de Tarif OQN'!$B$2:$S$3603,AJ$1,0)</f>
        <v>#N/A</v>
      </c>
      <c r="AK1546" s="81"/>
      <c r="AL1546" s="81"/>
      <c r="AM1546" s="81"/>
      <c r="AN1546" s="81"/>
      <c r="AO1546" s="81"/>
      <c r="AP1546" s="81"/>
      <c r="AQ1546" s="81"/>
      <c r="AR1546" s="81"/>
      <c r="AS1546" s="81"/>
      <c r="AT1546" s="81"/>
      <c r="AU1546" s="72"/>
      <c r="AV1546"/>
      <c r="AW1546"/>
      <c r="AX1546"/>
      <c r="AY1546"/>
      <c r="AZ1546" s="96">
        <f t="shared" si="494"/>
        <v>0</v>
      </c>
      <c r="BA1546" s="24" t="e">
        <f t="shared" si="495"/>
        <v>#N/A</v>
      </c>
      <c r="BB1546" s="24" t="e">
        <f t="shared" si="496"/>
        <v>#N/A</v>
      </c>
      <c r="BC1546" s="24" t="e">
        <f t="shared" si="497"/>
        <v>#N/A</v>
      </c>
      <c r="BD1546" s="24" t="e">
        <f t="shared" si="498"/>
        <v>#N/A</v>
      </c>
      <c r="BE1546"/>
      <c r="BF1546" t="e">
        <f t="shared" si="499"/>
        <v>#N/A</v>
      </c>
      <c r="BG1546" t="str">
        <f t="shared" si="500"/>
        <v>HDJ</v>
      </c>
      <c r="BH1546" s="20" t="e">
        <f t="shared" si="501"/>
        <v>#N/A</v>
      </c>
      <c r="BI1546" s="20" t="e">
        <f t="shared" si="502"/>
        <v>#N/A</v>
      </c>
      <c r="BJ1546" s="20" t="e">
        <f t="shared" si="503"/>
        <v>#N/A</v>
      </c>
      <c r="BK1546" s="20" t="e">
        <f t="shared" si="504"/>
        <v>#N/A</v>
      </c>
      <c r="BL1546" s="20" t="e">
        <f t="shared" si="505"/>
        <v>#N/A</v>
      </c>
      <c r="BM1546" s="20" t="e">
        <f t="shared" si="507"/>
        <v>#N/A</v>
      </c>
      <c r="BN1546" s="20" t="e">
        <f t="shared" si="506"/>
        <v>#N/A</v>
      </c>
    </row>
    <row r="1547" spans="1:66">
      <c r="A1547" s="92"/>
      <c r="B1547" s="90"/>
      <c r="C1547" s="90"/>
      <c r="D1547" s="93"/>
      <c r="E1547" s="93"/>
      <c r="F1547" s="93"/>
      <c r="G1547" s="93"/>
      <c r="H1547" s="93"/>
      <c r="I1547" s="93"/>
      <c r="J1547" s="93"/>
      <c r="K1547" s="93"/>
      <c r="L1547" s="92"/>
      <c r="M1547" s="93"/>
      <c r="N1547" s="91">
        <f t="shared" si="488"/>
        <v>0</v>
      </c>
      <c r="O1547" s="91" t="str">
        <f t="shared" si="489"/>
        <v/>
      </c>
      <c r="P1547" s="91" t="str">
        <f t="shared" si="490"/>
        <v/>
      </c>
      <c r="Q1547" s="91" t="str">
        <f t="shared" si="491"/>
        <v>HDJ</v>
      </c>
      <c r="R1547" s="82"/>
      <c r="S1547" s="95">
        <f t="shared" si="492"/>
        <v>0</v>
      </c>
      <c r="T1547" s="95">
        <f t="shared" si="493"/>
        <v>0</v>
      </c>
      <c r="U1547" s="79" t="e">
        <f>VLOOKUP($S1547,'Grille de Tarif OQN'!$B$2:$S$3603,U$1,0)</f>
        <v>#N/A</v>
      </c>
      <c r="V1547" s="79" t="e">
        <f>VLOOKUP($S1547,'Grille de Tarif OQN'!$B$2:$S$3603,V$1,0)</f>
        <v>#N/A</v>
      </c>
      <c r="W1547" s="79" t="e">
        <f>VLOOKUP($S1547,'Grille de Tarif OQN'!$B$2:$S$3603,W$1,0)</f>
        <v>#N/A</v>
      </c>
      <c r="X1547" s="79" t="e">
        <f>VLOOKUP($S1547,'Grille de Tarif OQN'!$B$2:$S$3603,X$1,0)</f>
        <v>#N/A</v>
      </c>
      <c r="Y1547" s="79" t="e">
        <f>VLOOKUP($S1547,'Grille de Tarif OQN'!$B$2:$S$3603,Y$1,0)</f>
        <v>#N/A</v>
      </c>
      <c r="Z1547" s="79" t="e">
        <f>VLOOKUP($S1547,'Grille de Tarif OQN'!$B$2:$S$3603,Z$1,0)</f>
        <v>#N/A</v>
      </c>
      <c r="AA1547" s="79" t="e">
        <f>VLOOKUP($S1547,'Grille de Tarif OQN'!$B$2:$S$3603,AA$1,0)</f>
        <v>#N/A</v>
      </c>
      <c r="AB1547" s="79" t="e">
        <f>VLOOKUP($S1547,'Grille de Tarif OQN'!$B$2:$S$3603,AB$1,0)</f>
        <v>#N/A</v>
      </c>
      <c r="AC1547" s="79" t="e">
        <f>VLOOKUP($S1547,'Grille de Tarif OQN'!$B$2:$S$3603,AC$1,0)</f>
        <v>#N/A</v>
      </c>
      <c r="AD1547" s="79" t="e">
        <f>VLOOKUP($S1547,'Grille de Tarif OQN'!$B$2:$S$3603,AD$1,0)</f>
        <v>#N/A</v>
      </c>
      <c r="AE1547" s="79" t="e">
        <f>VLOOKUP($S1547,'Grille de Tarif OQN'!$B$2:$S$3603,AE$1,0)</f>
        <v>#N/A</v>
      </c>
      <c r="AF1547" s="79" t="e">
        <f>VLOOKUP($S1547,'Grille de Tarif OQN'!$B$2:$S$3603,AF$1,0)</f>
        <v>#N/A</v>
      </c>
      <c r="AG1547" s="79" t="e">
        <f>VLOOKUP($S1547,'Grille de Tarif OQN'!$B$2:$S$3603,AG$1,0)</f>
        <v>#N/A</v>
      </c>
      <c r="AH1547" s="79" t="e">
        <f>VLOOKUP($S1547,'Grille de Tarif OQN'!$B$2:$S$3603,AH$1,0)</f>
        <v>#N/A</v>
      </c>
      <c r="AI1547" s="79" t="e">
        <f>VLOOKUP($S1547,'Grille de Tarif OQN'!$B$2:$S$3603,AI$1,0)</f>
        <v>#N/A</v>
      </c>
      <c r="AJ1547" s="79" t="e">
        <f>VLOOKUP($S1547,'Grille de Tarif OQN'!$B$2:$S$3603,AJ$1,0)</f>
        <v>#N/A</v>
      </c>
      <c r="AK1547" s="81"/>
      <c r="AL1547" s="81"/>
      <c r="AM1547" s="81"/>
      <c r="AN1547" s="81"/>
      <c r="AO1547" s="81"/>
      <c r="AP1547" s="81"/>
      <c r="AQ1547" s="81"/>
      <c r="AR1547" s="81"/>
      <c r="AS1547" s="81"/>
      <c r="AT1547" s="81"/>
      <c r="AU1547" s="72"/>
      <c r="AV1547"/>
      <c r="AW1547"/>
      <c r="AX1547"/>
      <c r="AY1547"/>
      <c r="AZ1547" s="96">
        <f t="shared" si="494"/>
        <v>0</v>
      </c>
      <c r="BA1547" s="24" t="e">
        <f t="shared" si="495"/>
        <v>#N/A</v>
      </c>
      <c r="BB1547" s="24" t="e">
        <f t="shared" si="496"/>
        <v>#N/A</v>
      </c>
      <c r="BC1547" s="24" t="e">
        <f t="shared" si="497"/>
        <v>#N/A</v>
      </c>
      <c r="BD1547" s="24" t="e">
        <f t="shared" si="498"/>
        <v>#N/A</v>
      </c>
      <c r="BE1547"/>
      <c r="BF1547" t="e">
        <f t="shared" si="499"/>
        <v>#N/A</v>
      </c>
      <c r="BG1547" t="str">
        <f t="shared" si="500"/>
        <v>HDJ</v>
      </c>
      <c r="BH1547" s="20" t="e">
        <f t="shared" si="501"/>
        <v>#N/A</v>
      </c>
      <c r="BI1547" s="20" t="e">
        <f t="shared" si="502"/>
        <v>#N/A</v>
      </c>
      <c r="BJ1547" s="20" t="e">
        <f t="shared" si="503"/>
        <v>#N/A</v>
      </c>
      <c r="BK1547" s="20" t="e">
        <f t="shared" si="504"/>
        <v>#N/A</v>
      </c>
      <c r="BL1547" s="20" t="e">
        <f t="shared" si="505"/>
        <v>#N/A</v>
      </c>
      <c r="BM1547" s="20" t="e">
        <f t="shared" si="507"/>
        <v>#N/A</v>
      </c>
      <c r="BN1547" s="20" t="e">
        <f t="shared" si="506"/>
        <v>#N/A</v>
      </c>
    </row>
    <row r="1548" spans="1:66">
      <c r="A1548" s="92"/>
      <c r="B1548" s="90"/>
      <c r="C1548" s="90"/>
      <c r="D1548" s="93"/>
      <c r="E1548" s="93"/>
      <c r="F1548" s="93"/>
      <c r="G1548" s="93"/>
      <c r="H1548" s="93"/>
      <c r="I1548" s="93"/>
      <c r="J1548" s="93"/>
      <c r="K1548" s="93"/>
      <c r="L1548" s="92"/>
      <c r="M1548" s="93"/>
      <c r="N1548" s="91">
        <f t="shared" si="488"/>
        <v>0</v>
      </c>
      <c r="O1548" s="91" t="str">
        <f t="shared" si="489"/>
        <v/>
      </c>
      <c r="P1548" s="91" t="str">
        <f t="shared" si="490"/>
        <v/>
      </c>
      <c r="Q1548" s="91" t="str">
        <f t="shared" si="491"/>
        <v>HDJ</v>
      </c>
      <c r="R1548" s="82"/>
      <c r="S1548" s="95">
        <f t="shared" si="492"/>
        <v>0</v>
      </c>
      <c r="T1548" s="95">
        <f t="shared" si="493"/>
        <v>0</v>
      </c>
      <c r="U1548" s="79" t="e">
        <f>VLOOKUP($S1548,'Grille de Tarif OQN'!$B$2:$S$3603,U$1,0)</f>
        <v>#N/A</v>
      </c>
      <c r="V1548" s="79" t="e">
        <f>VLOOKUP($S1548,'Grille de Tarif OQN'!$B$2:$S$3603,V$1,0)</f>
        <v>#N/A</v>
      </c>
      <c r="W1548" s="79" t="e">
        <f>VLOOKUP($S1548,'Grille de Tarif OQN'!$B$2:$S$3603,W$1,0)</f>
        <v>#N/A</v>
      </c>
      <c r="X1548" s="79" t="e">
        <f>VLOOKUP($S1548,'Grille de Tarif OQN'!$B$2:$S$3603,X$1,0)</f>
        <v>#N/A</v>
      </c>
      <c r="Y1548" s="79" t="e">
        <f>VLOOKUP($S1548,'Grille de Tarif OQN'!$B$2:$S$3603,Y$1,0)</f>
        <v>#N/A</v>
      </c>
      <c r="Z1548" s="79" t="e">
        <f>VLOOKUP($S1548,'Grille de Tarif OQN'!$B$2:$S$3603,Z$1,0)</f>
        <v>#N/A</v>
      </c>
      <c r="AA1548" s="79" t="e">
        <f>VLOOKUP($S1548,'Grille de Tarif OQN'!$B$2:$S$3603,AA$1,0)</f>
        <v>#N/A</v>
      </c>
      <c r="AB1548" s="79" t="e">
        <f>VLOOKUP($S1548,'Grille de Tarif OQN'!$B$2:$S$3603,AB$1,0)</f>
        <v>#N/A</v>
      </c>
      <c r="AC1548" s="79" t="e">
        <f>VLOOKUP($S1548,'Grille de Tarif OQN'!$B$2:$S$3603,AC$1,0)</f>
        <v>#N/A</v>
      </c>
      <c r="AD1548" s="79" t="e">
        <f>VLOOKUP($S1548,'Grille de Tarif OQN'!$B$2:$S$3603,AD$1,0)</f>
        <v>#N/A</v>
      </c>
      <c r="AE1548" s="79" t="e">
        <f>VLOOKUP($S1548,'Grille de Tarif OQN'!$B$2:$S$3603,AE$1,0)</f>
        <v>#N/A</v>
      </c>
      <c r="AF1548" s="79" t="e">
        <f>VLOOKUP($S1548,'Grille de Tarif OQN'!$B$2:$S$3603,AF$1,0)</f>
        <v>#N/A</v>
      </c>
      <c r="AG1548" s="79" t="e">
        <f>VLOOKUP($S1548,'Grille de Tarif OQN'!$B$2:$S$3603,AG$1,0)</f>
        <v>#N/A</v>
      </c>
      <c r="AH1548" s="79" t="e">
        <f>VLOOKUP($S1548,'Grille de Tarif OQN'!$B$2:$S$3603,AH$1,0)</f>
        <v>#N/A</v>
      </c>
      <c r="AI1548" s="79" t="e">
        <f>VLOOKUP($S1548,'Grille de Tarif OQN'!$B$2:$S$3603,AI$1,0)</f>
        <v>#N/A</v>
      </c>
      <c r="AJ1548" s="79" t="e">
        <f>VLOOKUP($S1548,'Grille de Tarif OQN'!$B$2:$S$3603,AJ$1,0)</f>
        <v>#N/A</v>
      </c>
      <c r="AK1548" s="81"/>
      <c r="AL1548" s="81"/>
      <c r="AM1548" s="81"/>
      <c r="AN1548" s="81"/>
      <c r="AO1548" s="81"/>
      <c r="AP1548" s="81"/>
      <c r="AQ1548" s="81"/>
      <c r="AR1548" s="81"/>
      <c r="AS1548" s="81"/>
      <c r="AT1548" s="81"/>
      <c r="AU1548" s="72"/>
      <c r="AV1548"/>
      <c r="AW1548"/>
      <c r="AX1548"/>
      <c r="AY1548"/>
      <c r="AZ1548" s="96">
        <f t="shared" si="494"/>
        <v>0</v>
      </c>
      <c r="BA1548" s="24" t="e">
        <f t="shared" si="495"/>
        <v>#N/A</v>
      </c>
      <c r="BB1548" s="24" t="e">
        <f t="shared" si="496"/>
        <v>#N/A</v>
      </c>
      <c r="BC1548" s="24" t="e">
        <f t="shared" si="497"/>
        <v>#N/A</v>
      </c>
      <c r="BD1548" s="24" t="e">
        <f t="shared" si="498"/>
        <v>#N/A</v>
      </c>
      <c r="BE1548"/>
      <c r="BF1548" t="e">
        <f t="shared" si="499"/>
        <v>#N/A</v>
      </c>
      <c r="BG1548" t="str">
        <f t="shared" si="500"/>
        <v>HDJ</v>
      </c>
      <c r="BH1548" s="20" t="e">
        <f t="shared" si="501"/>
        <v>#N/A</v>
      </c>
      <c r="BI1548" s="20" t="e">
        <f t="shared" si="502"/>
        <v>#N/A</v>
      </c>
      <c r="BJ1548" s="20" t="e">
        <f t="shared" si="503"/>
        <v>#N/A</v>
      </c>
      <c r="BK1548" s="20" t="e">
        <f t="shared" si="504"/>
        <v>#N/A</v>
      </c>
      <c r="BL1548" s="20" t="e">
        <f t="shared" si="505"/>
        <v>#N/A</v>
      </c>
      <c r="BM1548" s="20" t="e">
        <f t="shared" si="507"/>
        <v>#N/A</v>
      </c>
      <c r="BN1548" s="20" t="e">
        <f t="shared" si="506"/>
        <v>#N/A</v>
      </c>
    </row>
    <row r="1549" spans="1:66">
      <c r="A1549" s="92"/>
      <c r="B1549" s="90"/>
      <c r="C1549" s="90"/>
      <c r="D1549" s="93"/>
      <c r="E1549" s="93"/>
      <c r="F1549" s="93"/>
      <c r="G1549" s="93"/>
      <c r="H1549" s="93"/>
      <c r="I1549" s="93"/>
      <c r="J1549" s="93"/>
      <c r="K1549" s="93"/>
      <c r="L1549" s="92"/>
      <c r="M1549" s="93"/>
      <c r="N1549" s="91">
        <f t="shared" si="488"/>
        <v>0</v>
      </c>
      <c r="O1549" s="91" t="str">
        <f t="shared" si="489"/>
        <v/>
      </c>
      <c r="P1549" s="91" t="str">
        <f t="shared" si="490"/>
        <v/>
      </c>
      <c r="Q1549" s="91" t="str">
        <f t="shared" si="491"/>
        <v>HDJ</v>
      </c>
      <c r="R1549" s="82"/>
      <c r="S1549" s="95">
        <f t="shared" si="492"/>
        <v>0</v>
      </c>
      <c r="T1549" s="95">
        <f t="shared" si="493"/>
        <v>0</v>
      </c>
      <c r="U1549" s="79" t="e">
        <f>VLOOKUP($S1549,'Grille de Tarif OQN'!$B$2:$S$3603,U$1,0)</f>
        <v>#N/A</v>
      </c>
      <c r="V1549" s="79" t="e">
        <f>VLOOKUP($S1549,'Grille de Tarif OQN'!$B$2:$S$3603,V$1,0)</f>
        <v>#N/A</v>
      </c>
      <c r="W1549" s="79" t="e">
        <f>VLOOKUP($S1549,'Grille de Tarif OQN'!$B$2:$S$3603,W$1,0)</f>
        <v>#N/A</v>
      </c>
      <c r="X1549" s="79" t="e">
        <f>VLOOKUP($S1549,'Grille de Tarif OQN'!$B$2:$S$3603,X$1,0)</f>
        <v>#N/A</v>
      </c>
      <c r="Y1549" s="79" t="e">
        <f>VLOOKUP($S1549,'Grille de Tarif OQN'!$B$2:$S$3603,Y$1,0)</f>
        <v>#N/A</v>
      </c>
      <c r="Z1549" s="79" t="e">
        <f>VLOOKUP($S1549,'Grille de Tarif OQN'!$B$2:$S$3603,Z$1,0)</f>
        <v>#N/A</v>
      </c>
      <c r="AA1549" s="79" t="e">
        <f>VLOOKUP($S1549,'Grille de Tarif OQN'!$B$2:$S$3603,AA$1,0)</f>
        <v>#N/A</v>
      </c>
      <c r="AB1549" s="79" t="e">
        <f>VLOOKUP($S1549,'Grille de Tarif OQN'!$B$2:$S$3603,AB$1,0)</f>
        <v>#N/A</v>
      </c>
      <c r="AC1549" s="79" t="e">
        <f>VLOOKUP($S1549,'Grille de Tarif OQN'!$B$2:$S$3603,AC$1,0)</f>
        <v>#N/A</v>
      </c>
      <c r="AD1549" s="79" t="e">
        <f>VLOOKUP($S1549,'Grille de Tarif OQN'!$B$2:$S$3603,AD$1,0)</f>
        <v>#N/A</v>
      </c>
      <c r="AE1549" s="79" t="e">
        <f>VLOOKUP($S1549,'Grille de Tarif OQN'!$B$2:$S$3603,AE$1,0)</f>
        <v>#N/A</v>
      </c>
      <c r="AF1549" s="79" t="e">
        <f>VLOOKUP($S1549,'Grille de Tarif OQN'!$B$2:$S$3603,AF$1,0)</f>
        <v>#N/A</v>
      </c>
      <c r="AG1549" s="79" t="e">
        <f>VLOOKUP($S1549,'Grille de Tarif OQN'!$B$2:$S$3603,AG$1,0)</f>
        <v>#N/A</v>
      </c>
      <c r="AH1549" s="79" t="e">
        <f>VLOOKUP($S1549,'Grille de Tarif OQN'!$B$2:$S$3603,AH$1,0)</f>
        <v>#N/A</v>
      </c>
      <c r="AI1549" s="79" t="e">
        <f>VLOOKUP($S1549,'Grille de Tarif OQN'!$B$2:$S$3603,AI$1,0)</f>
        <v>#N/A</v>
      </c>
      <c r="AJ1549" s="79" t="e">
        <f>VLOOKUP($S1549,'Grille de Tarif OQN'!$B$2:$S$3603,AJ$1,0)</f>
        <v>#N/A</v>
      </c>
      <c r="AK1549" s="81"/>
      <c r="AL1549" s="81"/>
      <c r="AM1549" s="81"/>
      <c r="AN1549" s="81"/>
      <c r="AO1549" s="81"/>
      <c r="AP1549" s="81"/>
      <c r="AQ1549" s="81"/>
      <c r="AR1549" s="81"/>
      <c r="AS1549" s="81"/>
      <c r="AT1549" s="81"/>
      <c r="AU1549" s="72"/>
      <c r="AV1549"/>
      <c r="AW1549"/>
      <c r="AX1549"/>
      <c r="AY1549"/>
      <c r="AZ1549" s="96">
        <f t="shared" si="494"/>
        <v>0</v>
      </c>
      <c r="BA1549" s="24" t="e">
        <f t="shared" si="495"/>
        <v>#N/A</v>
      </c>
      <c r="BB1549" s="24" t="e">
        <f t="shared" si="496"/>
        <v>#N/A</v>
      </c>
      <c r="BC1549" s="24" t="e">
        <f t="shared" si="497"/>
        <v>#N/A</v>
      </c>
      <c r="BD1549" s="24" t="e">
        <f t="shared" si="498"/>
        <v>#N/A</v>
      </c>
      <c r="BE1549"/>
      <c r="BF1549" t="e">
        <f t="shared" si="499"/>
        <v>#N/A</v>
      </c>
      <c r="BG1549" t="str">
        <f t="shared" si="500"/>
        <v>HDJ</v>
      </c>
      <c r="BH1549" s="20" t="e">
        <f t="shared" si="501"/>
        <v>#N/A</v>
      </c>
      <c r="BI1549" s="20" t="e">
        <f t="shared" si="502"/>
        <v>#N/A</v>
      </c>
      <c r="BJ1549" s="20" t="e">
        <f t="shared" si="503"/>
        <v>#N/A</v>
      </c>
      <c r="BK1549" s="20" t="e">
        <f t="shared" si="504"/>
        <v>#N/A</v>
      </c>
      <c r="BL1549" s="20" t="e">
        <f t="shared" si="505"/>
        <v>#N/A</v>
      </c>
      <c r="BM1549" s="20" t="e">
        <f t="shared" si="507"/>
        <v>#N/A</v>
      </c>
      <c r="BN1549" s="20" t="e">
        <f t="shared" si="506"/>
        <v>#N/A</v>
      </c>
    </row>
    <row r="1550" spans="1:66">
      <c r="A1550" s="92"/>
      <c r="B1550" s="90"/>
      <c r="C1550" s="90"/>
      <c r="D1550" s="93"/>
      <c r="E1550" s="93"/>
      <c r="F1550" s="93"/>
      <c r="G1550" s="93"/>
      <c r="H1550" s="93"/>
      <c r="I1550" s="93"/>
      <c r="J1550" s="93"/>
      <c r="K1550" s="93"/>
      <c r="L1550" s="92"/>
      <c r="M1550" s="93"/>
      <c r="N1550" s="91">
        <f t="shared" si="488"/>
        <v>0</v>
      </c>
      <c r="O1550" s="91" t="str">
        <f t="shared" si="489"/>
        <v/>
      </c>
      <c r="P1550" s="91" t="str">
        <f t="shared" si="490"/>
        <v/>
      </c>
      <c r="Q1550" s="91" t="str">
        <f t="shared" si="491"/>
        <v>HDJ</v>
      </c>
      <c r="R1550" s="82"/>
      <c r="S1550" s="95">
        <f t="shared" si="492"/>
        <v>0</v>
      </c>
      <c r="T1550" s="95">
        <f t="shared" si="493"/>
        <v>0</v>
      </c>
      <c r="U1550" s="79" t="e">
        <f>VLOOKUP($S1550,'Grille de Tarif OQN'!$B$2:$S$3603,U$1,0)</f>
        <v>#N/A</v>
      </c>
      <c r="V1550" s="79" t="e">
        <f>VLOOKUP($S1550,'Grille de Tarif OQN'!$B$2:$S$3603,V$1,0)</f>
        <v>#N/A</v>
      </c>
      <c r="W1550" s="79" t="e">
        <f>VLOOKUP($S1550,'Grille de Tarif OQN'!$B$2:$S$3603,W$1,0)</f>
        <v>#N/A</v>
      </c>
      <c r="X1550" s="79" t="e">
        <f>VLOOKUP($S1550,'Grille de Tarif OQN'!$B$2:$S$3603,X$1,0)</f>
        <v>#N/A</v>
      </c>
      <c r="Y1550" s="79" t="e">
        <f>VLOOKUP($S1550,'Grille de Tarif OQN'!$B$2:$S$3603,Y$1,0)</f>
        <v>#N/A</v>
      </c>
      <c r="Z1550" s="79" t="e">
        <f>VLOOKUP($S1550,'Grille de Tarif OQN'!$B$2:$S$3603,Z$1,0)</f>
        <v>#N/A</v>
      </c>
      <c r="AA1550" s="79" t="e">
        <f>VLOOKUP($S1550,'Grille de Tarif OQN'!$B$2:$S$3603,AA$1,0)</f>
        <v>#N/A</v>
      </c>
      <c r="AB1550" s="79" t="e">
        <f>VLOOKUP($S1550,'Grille de Tarif OQN'!$B$2:$S$3603,AB$1,0)</f>
        <v>#N/A</v>
      </c>
      <c r="AC1550" s="79" t="e">
        <f>VLOOKUP($S1550,'Grille de Tarif OQN'!$B$2:$S$3603,AC$1,0)</f>
        <v>#N/A</v>
      </c>
      <c r="AD1550" s="79" t="e">
        <f>VLOOKUP($S1550,'Grille de Tarif OQN'!$B$2:$S$3603,AD$1,0)</f>
        <v>#N/A</v>
      </c>
      <c r="AE1550" s="79" t="e">
        <f>VLOOKUP($S1550,'Grille de Tarif OQN'!$B$2:$S$3603,AE$1,0)</f>
        <v>#N/A</v>
      </c>
      <c r="AF1550" s="79" t="e">
        <f>VLOOKUP($S1550,'Grille de Tarif OQN'!$B$2:$S$3603,AF$1,0)</f>
        <v>#N/A</v>
      </c>
      <c r="AG1550" s="79" t="e">
        <f>VLOOKUP($S1550,'Grille de Tarif OQN'!$B$2:$S$3603,AG$1,0)</f>
        <v>#N/A</v>
      </c>
      <c r="AH1550" s="79" t="e">
        <f>VLOOKUP($S1550,'Grille de Tarif OQN'!$B$2:$S$3603,AH$1,0)</f>
        <v>#N/A</v>
      </c>
      <c r="AI1550" s="79" t="e">
        <f>VLOOKUP($S1550,'Grille de Tarif OQN'!$B$2:$S$3603,AI$1,0)</f>
        <v>#N/A</v>
      </c>
      <c r="AJ1550" s="79" t="e">
        <f>VLOOKUP($S1550,'Grille de Tarif OQN'!$B$2:$S$3603,AJ$1,0)</f>
        <v>#N/A</v>
      </c>
      <c r="AK1550" s="81"/>
      <c r="AL1550" s="81"/>
      <c r="AM1550" s="81"/>
      <c r="AN1550" s="81"/>
      <c r="AO1550" s="81"/>
      <c r="AP1550" s="81"/>
      <c r="AQ1550" s="81"/>
      <c r="AR1550" s="81"/>
      <c r="AS1550" s="81"/>
      <c r="AT1550" s="81"/>
      <c r="AU1550" s="72"/>
      <c r="AV1550"/>
      <c r="AW1550"/>
      <c r="AX1550"/>
      <c r="AY1550"/>
      <c r="AZ1550" s="96">
        <f t="shared" si="494"/>
        <v>0</v>
      </c>
      <c r="BA1550" s="24" t="e">
        <f t="shared" si="495"/>
        <v>#N/A</v>
      </c>
      <c r="BB1550" s="24" t="e">
        <f t="shared" si="496"/>
        <v>#N/A</v>
      </c>
      <c r="BC1550" s="24" t="e">
        <f t="shared" si="497"/>
        <v>#N/A</v>
      </c>
      <c r="BD1550" s="24" t="e">
        <f t="shared" si="498"/>
        <v>#N/A</v>
      </c>
      <c r="BE1550"/>
      <c r="BF1550" t="e">
        <f t="shared" si="499"/>
        <v>#N/A</v>
      </c>
      <c r="BG1550" t="str">
        <f t="shared" si="500"/>
        <v>HDJ</v>
      </c>
      <c r="BH1550" s="20" t="e">
        <f t="shared" si="501"/>
        <v>#N/A</v>
      </c>
      <c r="BI1550" s="20" t="e">
        <f t="shared" si="502"/>
        <v>#N/A</v>
      </c>
      <c r="BJ1550" s="20" t="e">
        <f t="shared" si="503"/>
        <v>#N/A</v>
      </c>
      <c r="BK1550" s="20" t="e">
        <f t="shared" si="504"/>
        <v>#N/A</v>
      </c>
      <c r="BL1550" s="20" t="e">
        <f t="shared" si="505"/>
        <v>#N/A</v>
      </c>
      <c r="BM1550" s="20" t="e">
        <f t="shared" si="507"/>
        <v>#N/A</v>
      </c>
      <c r="BN1550" s="20" t="e">
        <f t="shared" si="506"/>
        <v>#N/A</v>
      </c>
    </row>
    <row r="1551" spans="1:66">
      <c r="A1551" s="92"/>
      <c r="B1551" s="90"/>
      <c r="C1551" s="90"/>
      <c r="D1551" s="93"/>
      <c r="E1551" s="93"/>
      <c r="F1551" s="93"/>
      <c r="G1551" s="93"/>
      <c r="H1551" s="93"/>
      <c r="I1551" s="93"/>
      <c r="J1551" s="93"/>
      <c r="K1551" s="93"/>
      <c r="L1551" s="92"/>
      <c r="M1551" s="93"/>
      <c r="N1551" s="91">
        <f t="shared" si="488"/>
        <v>0</v>
      </c>
      <c r="O1551" s="91" t="str">
        <f t="shared" si="489"/>
        <v/>
      </c>
      <c r="P1551" s="91" t="str">
        <f t="shared" si="490"/>
        <v/>
      </c>
      <c r="Q1551" s="91" t="str">
        <f t="shared" si="491"/>
        <v>HDJ</v>
      </c>
      <c r="R1551" s="82"/>
      <c r="S1551" s="95">
        <f t="shared" si="492"/>
        <v>0</v>
      </c>
      <c r="T1551" s="95">
        <f t="shared" si="493"/>
        <v>0</v>
      </c>
      <c r="U1551" s="79" t="e">
        <f>VLOOKUP($S1551,'Grille de Tarif OQN'!$B$2:$S$3603,U$1,0)</f>
        <v>#N/A</v>
      </c>
      <c r="V1551" s="79" t="e">
        <f>VLOOKUP($S1551,'Grille de Tarif OQN'!$B$2:$S$3603,V$1,0)</f>
        <v>#N/A</v>
      </c>
      <c r="W1551" s="79" t="e">
        <f>VLOOKUP($S1551,'Grille de Tarif OQN'!$B$2:$S$3603,W$1,0)</f>
        <v>#N/A</v>
      </c>
      <c r="X1551" s="79" t="e">
        <f>VLOOKUP($S1551,'Grille de Tarif OQN'!$B$2:$S$3603,X$1,0)</f>
        <v>#N/A</v>
      </c>
      <c r="Y1551" s="79" t="e">
        <f>VLOOKUP($S1551,'Grille de Tarif OQN'!$B$2:$S$3603,Y$1,0)</f>
        <v>#N/A</v>
      </c>
      <c r="Z1551" s="79" t="e">
        <f>VLOOKUP($S1551,'Grille de Tarif OQN'!$B$2:$S$3603,Z$1,0)</f>
        <v>#N/A</v>
      </c>
      <c r="AA1551" s="79" t="e">
        <f>VLOOKUP($S1551,'Grille de Tarif OQN'!$B$2:$S$3603,AA$1,0)</f>
        <v>#N/A</v>
      </c>
      <c r="AB1551" s="79" t="e">
        <f>VLOOKUP($S1551,'Grille de Tarif OQN'!$B$2:$S$3603,AB$1,0)</f>
        <v>#N/A</v>
      </c>
      <c r="AC1551" s="79" t="e">
        <f>VLOOKUP($S1551,'Grille de Tarif OQN'!$B$2:$S$3603,AC$1,0)</f>
        <v>#N/A</v>
      </c>
      <c r="AD1551" s="79" t="e">
        <f>VLOOKUP($S1551,'Grille de Tarif OQN'!$B$2:$S$3603,AD$1,0)</f>
        <v>#N/A</v>
      </c>
      <c r="AE1551" s="79" t="e">
        <f>VLOOKUP($S1551,'Grille de Tarif OQN'!$B$2:$S$3603,AE$1,0)</f>
        <v>#N/A</v>
      </c>
      <c r="AF1551" s="79" t="e">
        <f>VLOOKUP($S1551,'Grille de Tarif OQN'!$B$2:$S$3603,AF$1,0)</f>
        <v>#N/A</v>
      </c>
      <c r="AG1551" s="79" t="e">
        <f>VLOOKUP($S1551,'Grille de Tarif OQN'!$B$2:$S$3603,AG$1,0)</f>
        <v>#N/A</v>
      </c>
      <c r="AH1551" s="79" t="e">
        <f>VLOOKUP($S1551,'Grille de Tarif OQN'!$B$2:$S$3603,AH$1,0)</f>
        <v>#N/A</v>
      </c>
      <c r="AI1551" s="79" t="e">
        <f>VLOOKUP($S1551,'Grille de Tarif OQN'!$B$2:$S$3603,AI$1,0)</f>
        <v>#N/A</v>
      </c>
      <c r="AJ1551" s="79" t="e">
        <f>VLOOKUP($S1551,'Grille de Tarif OQN'!$B$2:$S$3603,AJ$1,0)</f>
        <v>#N/A</v>
      </c>
      <c r="AK1551" s="81"/>
      <c r="AL1551" s="81"/>
      <c r="AM1551" s="81"/>
      <c r="AN1551" s="81"/>
      <c r="AO1551" s="81"/>
      <c r="AP1551" s="81"/>
      <c r="AQ1551" s="81"/>
      <c r="AR1551" s="81"/>
      <c r="AS1551" s="81"/>
      <c r="AT1551" s="81"/>
      <c r="AU1551" s="72"/>
      <c r="AV1551"/>
      <c r="AW1551"/>
      <c r="AX1551"/>
      <c r="AY1551"/>
      <c r="AZ1551" s="96">
        <f t="shared" si="494"/>
        <v>0</v>
      </c>
      <c r="BA1551" s="24" t="e">
        <f t="shared" si="495"/>
        <v>#N/A</v>
      </c>
      <c r="BB1551" s="24" t="e">
        <f t="shared" si="496"/>
        <v>#N/A</v>
      </c>
      <c r="BC1551" s="24" t="e">
        <f t="shared" si="497"/>
        <v>#N/A</v>
      </c>
      <c r="BD1551" s="24" t="e">
        <f t="shared" si="498"/>
        <v>#N/A</v>
      </c>
      <c r="BE1551"/>
      <c r="BF1551" t="e">
        <f t="shared" si="499"/>
        <v>#N/A</v>
      </c>
      <c r="BG1551" t="str">
        <f t="shared" si="500"/>
        <v>HDJ</v>
      </c>
      <c r="BH1551" s="20" t="e">
        <f t="shared" si="501"/>
        <v>#N/A</v>
      </c>
      <c r="BI1551" s="20" t="e">
        <f t="shared" si="502"/>
        <v>#N/A</v>
      </c>
      <c r="BJ1551" s="20" t="e">
        <f t="shared" si="503"/>
        <v>#N/A</v>
      </c>
      <c r="BK1551" s="20" t="e">
        <f t="shared" si="504"/>
        <v>#N/A</v>
      </c>
      <c r="BL1551" s="20" t="e">
        <f t="shared" si="505"/>
        <v>#N/A</v>
      </c>
      <c r="BM1551" s="20" t="e">
        <f t="shared" si="507"/>
        <v>#N/A</v>
      </c>
      <c r="BN1551" s="20" t="e">
        <f t="shared" si="506"/>
        <v>#N/A</v>
      </c>
    </row>
    <row r="1552" spans="1:66">
      <c r="A1552" s="92"/>
      <c r="B1552" s="90"/>
      <c r="C1552" s="90"/>
      <c r="D1552" s="93"/>
      <c r="E1552" s="93"/>
      <c r="F1552" s="93"/>
      <c r="G1552" s="93"/>
      <c r="H1552" s="93"/>
      <c r="I1552" s="93"/>
      <c r="J1552" s="93"/>
      <c r="K1552" s="93"/>
      <c r="L1552" s="92"/>
      <c r="M1552" s="93"/>
      <c r="N1552" s="91">
        <f t="shared" si="488"/>
        <v>0</v>
      </c>
      <c r="O1552" s="91" t="str">
        <f t="shared" si="489"/>
        <v/>
      </c>
      <c r="P1552" s="91" t="str">
        <f t="shared" si="490"/>
        <v/>
      </c>
      <c r="Q1552" s="91" t="str">
        <f t="shared" si="491"/>
        <v>HDJ</v>
      </c>
      <c r="R1552" s="82"/>
      <c r="S1552" s="95">
        <f t="shared" si="492"/>
        <v>0</v>
      </c>
      <c r="T1552" s="95">
        <f t="shared" si="493"/>
        <v>0</v>
      </c>
      <c r="U1552" s="79" t="e">
        <f>VLOOKUP($S1552,'Grille de Tarif OQN'!$B$2:$S$3603,U$1,0)</f>
        <v>#N/A</v>
      </c>
      <c r="V1552" s="79" t="e">
        <f>VLOOKUP($S1552,'Grille de Tarif OQN'!$B$2:$S$3603,V$1,0)</f>
        <v>#N/A</v>
      </c>
      <c r="W1552" s="79" t="e">
        <f>VLOOKUP($S1552,'Grille de Tarif OQN'!$B$2:$S$3603,W$1,0)</f>
        <v>#N/A</v>
      </c>
      <c r="X1552" s="79" t="e">
        <f>VLOOKUP($S1552,'Grille de Tarif OQN'!$B$2:$S$3603,X$1,0)</f>
        <v>#N/A</v>
      </c>
      <c r="Y1552" s="79" t="e">
        <f>VLOOKUP($S1552,'Grille de Tarif OQN'!$B$2:$S$3603,Y$1,0)</f>
        <v>#N/A</v>
      </c>
      <c r="Z1552" s="79" t="e">
        <f>VLOOKUP($S1552,'Grille de Tarif OQN'!$B$2:$S$3603,Z$1,0)</f>
        <v>#N/A</v>
      </c>
      <c r="AA1552" s="79" t="e">
        <f>VLOOKUP($S1552,'Grille de Tarif OQN'!$B$2:$S$3603,AA$1,0)</f>
        <v>#N/A</v>
      </c>
      <c r="AB1552" s="79" t="e">
        <f>VLOOKUP($S1552,'Grille de Tarif OQN'!$B$2:$S$3603,AB$1,0)</f>
        <v>#N/A</v>
      </c>
      <c r="AC1552" s="79" t="e">
        <f>VLOOKUP($S1552,'Grille de Tarif OQN'!$B$2:$S$3603,AC$1,0)</f>
        <v>#N/A</v>
      </c>
      <c r="AD1552" s="79" t="e">
        <f>VLOOKUP($S1552,'Grille de Tarif OQN'!$B$2:$S$3603,AD$1,0)</f>
        <v>#N/A</v>
      </c>
      <c r="AE1552" s="79" t="e">
        <f>VLOOKUP($S1552,'Grille de Tarif OQN'!$B$2:$S$3603,AE$1,0)</f>
        <v>#N/A</v>
      </c>
      <c r="AF1552" s="79" t="e">
        <f>VLOOKUP($S1552,'Grille de Tarif OQN'!$B$2:$S$3603,AF$1,0)</f>
        <v>#N/A</v>
      </c>
      <c r="AG1552" s="79" t="e">
        <f>VLOOKUP($S1552,'Grille de Tarif OQN'!$B$2:$S$3603,AG$1,0)</f>
        <v>#N/A</v>
      </c>
      <c r="AH1552" s="79" t="e">
        <f>VLOOKUP($S1552,'Grille de Tarif OQN'!$B$2:$S$3603,AH$1,0)</f>
        <v>#N/A</v>
      </c>
      <c r="AI1552" s="79" t="e">
        <f>VLOOKUP($S1552,'Grille de Tarif OQN'!$B$2:$S$3603,AI$1,0)</f>
        <v>#N/A</v>
      </c>
      <c r="AJ1552" s="79" t="e">
        <f>VLOOKUP($S1552,'Grille de Tarif OQN'!$B$2:$S$3603,AJ$1,0)</f>
        <v>#N/A</v>
      </c>
      <c r="AK1552" s="81"/>
      <c r="AL1552" s="81"/>
      <c r="AM1552" s="81"/>
      <c r="AN1552" s="81"/>
      <c r="AO1552" s="81"/>
      <c r="AP1552" s="81"/>
      <c r="AQ1552" s="81"/>
      <c r="AR1552" s="81"/>
      <c r="AS1552" s="81"/>
      <c r="AT1552" s="81"/>
      <c r="AU1552" s="72"/>
      <c r="AV1552"/>
      <c r="AW1552"/>
      <c r="AX1552"/>
      <c r="AY1552"/>
      <c r="AZ1552" s="96">
        <f t="shared" si="494"/>
        <v>0</v>
      </c>
      <c r="BA1552" s="24" t="e">
        <f t="shared" si="495"/>
        <v>#N/A</v>
      </c>
      <c r="BB1552" s="24" t="e">
        <f t="shared" si="496"/>
        <v>#N/A</v>
      </c>
      <c r="BC1552" s="24" t="e">
        <f t="shared" si="497"/>
        <v>#N/A</v>
      </c>
      <c r="BD1552" s="24" t="e">
        <f t="shared" si="498"/>
        <v>#N/A</v>
      </c>
      <c r="BE1552"/>
      <c r="BF1552" t="e">
        <f t="shared" si="499"/>
        <v>#N/A</v>
      </c>
      <c r="BG1552" t="str">
        <f t="shared" si="500"/>
        <v>HDJ</v>
      </c>
      <c r="BH1552" s="20" t="e">
        <f t="shared" si="501"/>
        <v>#N/A</v>
      </c>
      <c r="BI1552" s="20" t="e">
        <f t="shared" si="502"/>
        <v>#N/A</v>
      </c>
      <c r="BJ1552" s="20" t="e">
        <f t="shared" si="503"/>
        <v>#N/A</v>
      </c>
      <c r="BK1552" s="20" t="e">
        <f t="shared" si="504"/>
        <v>#N/A</v>
      </c>
      <c r="BL1552" s="20" t="e">
        <f t="shared" si="505"/>
        <v>#N/A</v>
      </c>
      <c r="BM1552" s="20" t="e">
        <f t="shared" si="507"/>
        <v>#N/A</v>
      </c>
      <c r="BN1552" s="20" t="e">
        <f t="shared" si="506"/>
        <v>#N/A</v>
      </c>
    </row>
    <row r="1553" spans="1:66">
      <c r="A1553" s="92"/>
      <c r="B1553" s="90"/>
      <c r="C1553" s="90"/>
      <c r="D1553" s="93"/>
      <c r="E1553" s="93"/>
      <c r="F1553" s="93"/>
      <c r="G1553" s="93"/>
      <c r="H1553" s="93"/>
      <c r="I1553" s="93"/>
      <c r="J1553" s="93"/>
      <c r="K1553" s="93"/>
      <c r="L1553" s="92"/>
      <c r="M1553" s="93"/>
      <c r="N1553" s="91">
        <f t="shared" si="488"/>
        <v>0</v>
      </c>
      <c r="O1553" s="91" t="str">
        <f t="shared" si="489"/>
        <v/>
      </c>
      <c r="P1553" s="91" t="str">
        <f t="shared" si="490"/>
        <v/>
      </c>
      <c r="Q1553" s="91" t="str">
        <f t="shared" si="491"/>
        <v>HDJ</v>
      </c>
      <c r="R1553" s="82"/>
      <c r="S1553" s="95">
        <f t="shared" si="492"/>
        <v>0</v>
      </c>
      <c r="T1553" s="95">
        <f t="shared" si="493"/>
        <v>0</v>
      </c>
      <c r="U1553" s="79" t="e">
        <f>VLOOKUP($S1553,'Grille de Tarif OQN'!$B$2:$S$3603,U$1,0)</f>
        <v>#N/A</v>
      </c>
      <c r="V1553" s="79" t="e">
        <f>VLOOKUP($S1553,'Grille de Tarif OQN'!$B$2:$S$3603,V$1,0)</f>
        <v>#N/A</v>
      </c>
      <c r="W1553" s="79" t="e">
        <f>VLOOKUP($S1553,'Grille de Tarif OQN'!$B$2:$S$3603,W$1,0)</f>
        <v>#N/A</v>
      </c>
      <c r="X1553" s="79" t="e">
        <f>VLOOKUP($S1553,'Grille de Tarif OQN'!$B$2:$S$3603,X$1,0)</f>
        <v>#N/A</v>
      </c>
      <c r="Y1553" s="79" t="e">
        <f>VLOOKUP($S1553,'Grille de Tarif OQN'!$B$2:$S$3603,Y$1,0)</f>
        <v>#N/A</v>
      </c>
      <c r="Z1553" s="79" t="e">
        <f>VLOOKUP($S1553,'Grille de Tarif OQN'!$B$2:$S$3603,Z$1,0)</f>
        <v>#N/A</v>
      </c>
      <c r="AA1553" s="79" t="e">
        <f>VLOOKUP($S1553,'Grille de Tarif OQN'!$B$2:$S$3603,AA$1,0)</f>
        <v>#N/A</v>
      </c>
      <c r="AB1553" s="79" t="e">
        <f>VLOOKUP($S1553,'Grille de Tarif OQN'!$B$2:$S$3603,AB$1,0)</f>
        <v>#N/A</v>
      </c>
      <c r="AC1553" s="79" t="e">
        <f>VLOOKUP($S1553,'Grille de Tarif OQN'!$B$2:$S$3603,AC$1,0)</f>
        <v>#N/A</v>
      </c>
      <c r="AD1553" s="79" t="e">
        <f>VLOOKUP($S1553,'Grille de Tarif OQN'!$B$2:$S$3603,AD$1,0)</f>
        <v>#N/A</v>
      </c>
      <c r="AE1553" s="79" t="e">
        <f>VLOOKUP($S1553,'Grille de Tarif OQN'!$B$2:$S$3603,AE$1,0)</f>
        <v>#N/A</v>
      </c>
      <c r="AF1553" s="79" t="e">
        <f>VLOOKUP($S1553,'Grille de Tarif OQN'!$B$2:$S$3603,AF$1,0)</f>
        <v>#N/A</v>
      </c>
      <c r="AG1553" s="79" t="e">
        <f>VLOOKUP($S1553,'Grille de Tarif OQN'!$B$2:$S$3603,AG$1,0)</f>
        <v>#N/A</v>
      </c>
      <c r="AH1553" s="79" t="e">
        <f>VLOOKUP($S1553,'Grille de Tarif OQN'!$B$2:$S$3603,AH$1,0)</f>
        <v>#N/A</v>
      </c>
      <c r="AI1553" s="79" t="e">
        <f>VLOOKUP($S1553,'Grille de Tarif OQN'!$B$2:$S$3603,AI$1,0)</f>
        <v>#N/A</v>
      </c>
      <c r="AJ1553" s="79" t="e">
        <f>VLOOKUP($S1553,'Grille de Tarif OQN'!$B$2:$S$3603,AJ$1,0)</f>
        <v>#N/A</v>
      </c>
      <c r="AK1553" s="81"/>
      <c r="AL1553" s="81"/>
      <c r="AM1553" s="81"/>
      <c r="AN1553" s="81"/>
      <c r="AO1553" s="81"/>
      <c r="AP1553" s="81"/>
      <c r="AQ1553" s="81"/>
      <c r="AR1553" s="81"/>
      <c r="AS1553" s="81"/>
      <c r="AT1553" s="81"/>
      <c r="AU1553" s="72"/>
      <c r="AV1553"/>
      <c r="AW1553"/>
      <c r="AX1553"/>
      <c r="AY1553"/>
      <c r="AZ1553" s="96">
        <f t="shared" si="494"/>
        <v>0</v>
      </c>
      <c r="BA1553" s="24" t="e">
        <f t="shared" si="495"/>
        <v>#N/A</v>
      </c>
      <c r="BB1553" s="24" t="e">
        <f t="shared" si="496"/>
        <v>#N/A</v>
      </c>
      <c r="BC1553" s="24" t="e">
        <f t="shared" si="497"/>
        <v>#N/A</v>
      </c>
      <c r="BD1553" s="24" t="e">
        <f t="shared" si="498"/>
        <v>#N/A</v>
      </c>
      <c r="BE1553"/>
      <c r="BF1553" t="e">
        <f t="shared" si="499"/>
        <v>#N/A</v>
      </c>
      <c r="BG1553" t="str">
        <f t="shared" si="500"/>
        <v>HDJ</v>
      </c>
      <c r="BH1553" s="20" t="e">
        <f t="shared" si="501"/>
        <v>#N/A</v>
      </c>
      <c r="BI1553" s="20" t="e">
        <f t="shared" si="502"/>
        <v>#N/A</v>
      </c>
      <c r="BJ1553" s="20" t="e">
        <f t="shared" si="503"/>
        <v>#N/A</v>
      </c>
      <c r="BK1553" s="20" t="e">
        <f t="shared" si="504"/>
        <v>#N/A</v>
      </c>
      <c r="BL1553" s="20" t="e">
        <f t="shared" si="505"/>
        <v>#N/A</v>
      </c>
      <c r="BM1553" s="20" t="e">
        <f t="shared" si="507"/>
        <v>#N/A</v>
      </c>
      <c r="BN1553" s="20" t="e">
        <f t="shared" si="506"/>
        <v>#N/A</v>
      </c>
    </row>
    <row r="1554" spans="1:66">
      <c r="A1554" s="92"/>
      <c r="B1554" s="90"/>
      <c r="C1554" s="90"/>
      <c r="D1554" s="93"/>
      <c r="E1554" s="93"/>
      <c r="F1554" s="93"/>
      <c r="G1554" s="93"/>
      <c r="H1554" s="93"/>
      <c r="I1554" s="93"/>
      <c r="J1554" s="93"/>
      <c r="K1554" s="93"/>
      <c r="L1554" s="92"/>
      <c r="M1554" s="93"/>
      <c r="N1554" s="91">
        <f t="shared" si="488"/>
        <v>0</v>
      </c>
      <c r="O1554" s="91" t="str">
        <f t="shared" si="489"/>
        <v/>
      </c>
      <c r="P1554" s="91" t="str">
        <f t="shared" si="490"/>
        <v/>
      </c>
      <c r="Q1554" s="91" t="str">
        <f t="shared" si="491"/>
        <v>HDJ</v>
      </c>
      <c r="R1554" s="82"/>
      <c r="S1554" s="95">
        <f t="shared" si="492"/>
        <v>0</v>
      </c>
      <c r="T1554" s="95">
        <f t="shared" si="493"/>
        <v>0</v>
      </c>
      <c r="U1554" s="79" t="e">
        <f>VLOOKUP($S1554,'Grille de Tarif OQN'!$B$2:$S$3603,U$1,0)</f>
        <v>#N/A</v>
      </c>
      <c r="V1554" s="79" t="e">
        <f>VLOOKUP($S1554,'Grille de Tarif OQN'!$B$2:$S$3603,V$1,0)</f>
        <v>#N/A</v>
      </c>
      <c r="W1554" s="79" t="e">
        <f>VLOOKUP($S1554,'Grille de Tarif OQN'!$B$2:$S$3603,W$1,0)</f>
        <v>#N/A</v>
      </c>
      <c r="X1554" s="79" t="e">
        <f>VLOOKUP($S1554,'Grille de Tarif OQN'!$B$2:$S$3603,X$1,0)</f>
        <v>#N/A</v>
      </c>
      <c r="Y1554" s="79" t="e">
        <f>VLOOKUP($S1554,'Grille de Tarif OQN'!$B$2:$S$3603,Y$1,0)</f>
        <v>#N/A</v>
      </c>
      <c r="Z1554" s="79" t="e">
        <f>VLOOKUP($S1554,'Grille de Tarif OQN'!$B$2:$S$3603,Z$1,0)</f>
        <v>#N/A</v>
      </c>
      <c r="AA1554" s="79" t="e">
        <f>VLOOKUP($S1554,'Grille de Tarif OQN'!$B$2:$S$3603,AA$1,0)</f>
        <v>#N/A</v>
      </c>
      <c r="AB1554" s="79" t="e">
        <f>VLOOKUP($S1554,'Grille de Tarif OQN'!$B$2:$S$3603,AB$1,0)</f>
        <v>#N/A</v>
      </c>
      <c r="AC1554" s="79" t="e">
        <f>VLOOKUP($S1554,'Grille de Tarif OQN'!$B$2:$S$3603,AC$1,0)</f>
        <v>#N/A</v>
      </c>
      <c r="AD1554" s="79" t="e">
        <f>VLOOKUP($S1554,'Grille de Tarif OQN'!$B$2:$S$3603,AD$1,0)</f>
        <v>#N/A</v>
      </c>
      <c r="AE1554" s="79" t="e">
        <f>VLOOKUP($S1554,'Grille de Tarif OQN'!$B$2:$S$3603,AE$1,0)</f>
        <v>#N/A</v>
      </c>
      <c r="AF1554" s="79" t="e">
        <f>VLOOKUP($S1554,'Grille de Tarif OQN'!$B$2:$S$3603,AF$1,0)</f>
        <v>#N/A</v>
      </c>
      <c r="AG1554" s="79" t="e">
        <f>VLOOKUP($S1554,'Grille de Tarif OQN'!$B$2:$S$3603,AG$1,0)</f>
        <v>#N/A</v>
      </c>
      <c r="AH1554" s="79" t="e">
        <f>VLOOKUP($S1554,'Grille de Tarif OQN'!$B$2:$S$3603,AH$1,0)</f>
        <v>#N/A</v>
      </c>
      <c r="AI1554" s="79" t="e">
        <f>VLOOKUP($S1554,'Grille de Tarif OQN'!$B$2:$S$3603,AI$1,0)</f>
        <v>#N/A</v>
      </c>
      <c r="AJ1554" s="79" t="e">
        <f>VLOOKUP($S1554,'Grille de Tarif OQN'!$B$2:$S$3603,AJ$1,0)</f>
        <v>#N/A</v>
      </c>
      <c r="AK1554" s="81"/>
      <c r="AL1554" s="81"/>
      <c r="AM1554" s="81"/>
      <c r="AN1554" s="81"/>
      <c r="AO1554" s="81"/>
      <c r="AP1554" s="81"/>
      <c r="AQ1554" s="81"/>
      <c r="AR1554" s="81"/>
      <c r="AS1554" s="81"/>
      <c r="AT1554" s="81"/>
      <c r="AU1554" s="72"/>
      <c r="AV1554"/>
      <c r="AW1554"/>
      <c r="AX1554"/>
      <c r="AY1554"/>
      <c r="AZ1554" s="96">
        <f t="shared" si="494"/>
        <v>0</v>
      </c>
      <c r="BA1554" s="24" t="e">
        <f t="shared" si="495"/>
        <v>#N/A</v>
      </c>
      <c r="BB1554" s="24" t="e">
        <f t="shared" si="496"/>
        <v>#N/A</v>
      </c>
      <c r="BC1554" s="24" t="e">
        <f t="shared" si="497"/>
        <v>#N/A</v>
      </c>
      <c r="BD1554" s="24" t="e">
        <f t="shared" si="498"/>
        <v>#N/A</v>
      </c>
      <c r="BE1554"/>
      <c r="BF1554" t="e">
        <f t="shared" si="499"/>
        <v>#N/A</v>
      </c>
      <c r="BG1554" t="str">
        <f t="shared" si="500"/>
        <v>HDJ</v>
      </c>
      <c r="BH1554" s="20" t="e">
        <f t="shared" si="501"/>
        <v>#N/A</v>
      </c>
      <c r="BI1554" s="20" t="e">
        <f t="shared" si="502"/>
        <v>#N/A</v>
      </c>
      <c r="BJ1554" s="20" t="e">
        <f t="shared" si="503"/>
        <v>#N/A</v>
      </c>
      <c r="BK1554" s="20" t="e">
        <f t="shared" si="504"/>
        <v>#N/A</v>
      </c>
      <c r="BL1554" s="20" t="e">
        <f t="shared" si="505"/>
        <v>#N/A</v>
      </c>
      <c r="BM1554" s="20" t="e">
        <f t="shared" si="507"/>
        <v>#N/A</v>
      </c>
      <c r="BN1554" s="20" t="e">
        <f t="shared" si="506"/>
        <v>#N/A</v>
      </c>
    </row>
    <row r="1555" spans="1:66">
      <c r="A1555" s="92"/>
      <c r="B1555" s="90"/>
      <c r="C1555" s="90"/>
      <c r="D1555" s="93"/>
      <c r="E1555" s="93"/>
      <c r="F1555" s="93"/>
      <c r="G1555" s="93"/>
      <c r="H1555" s="93"/>
      <c r="I1555" s="93"/>
      <c r="J1555" s="93"/>
      <c r="K1555" s="93"/>
      <c r="L1555" s="92"/>
      <c r="M1555" s="93"/>
      <c r="N1555" s="91">
        <f t="shared" si="488"/>
        <v>0</v>
      </c>
      <c r="O1555" s="91" t="str">
        <f t="shared" si="489"/>
        <v/>
      </c>
      <c r="P1555" s="91" t="str">
        <f t="shared" si="490"/>
        <v/>
      </c>
      <c r="Q1555" s="91" t="str">
        <f t="shared" si="491"/>
        <v>HDJ</v>
      </c>
      <c r="R1555" s="82"/>
      <c r="S1555" s="95">
        <f t="shared" si="492"/>
        <v>0</v>
      </c>
      <c r="T1555" s="95">
        <f t="shared" si="493"/>
        <v>0</v>
      </c>
      <c r="U1555" s="79" t="e">
        <f>VLOOKUP($S1555,'Grille de Tarif OQN'!$B$2:$S$3603,U$1,0)</f>
        <v>#N/A</v>
      </c>
      <c r="V1555" s="79" t="e">
        <f>VLOOKUP($S1555,'Grille de Tarif OQN'!$B$2:$S$3603,V$1,0)</f>
        <v>#N/A</v>
      </c>
      <c r="W1555" s="79" t="e">
        <f>VLOOKUP($S1555,'Grille de Tarif OQN'!$B$2:$S$3603,W$1,0)</f>
        <v>#N/A</v>
      </c>
      <c r="X1555" s="79" t="e">
        <f>VLOOKUP($S1555,'Grille de Tarif OQN'!$B$2:$S$3603,X$1,0)</f>
        <v>#N/A</v>
      </c>
      <c r="Y1555" s="79" t="e">
        <f>VLOOKUP($S1555,'Grille de Tarif OQN'!$B$2:$S$3603,Y$1,0)</f>
        <v>#N/A</v>
      </c>
      <c r="Z1555" s="79" t="e">
        <f>VLOOKUP($S1555,'Grille de Tarif OQN'!$B$2:$S$3603,Z$1,0)</f>
        <v>#N/A</v>
      </c>
      <c r="AA1555" s="79" t="e">
        <f>VLOOKUP($S1555,'Grille de Tarif OQN'!$B$2:$S$3603,AA$1,0)</f>
        <v>#N/A</v>
      </c>
      <c r="AB1555" s="79" t="e">
        <f>VLOOKUP($S1555,'Grille de Tarif OQN'!$B$2:$S$3603,AB$1,0)</f>
        <v>#N/A</v>
      </c>
      <c r="AC1555" s="79" t="e">
        <f>VLOOKUP($S1555,'Grille de Tarif OQN'!$B$2:$S$3603,AC$1,0)</f>
        <v>#N/A</v>
      </c>
      <c r="AD1555" s="79" t="e">
        <f>VLOOKUP($S1555,'Grille de Tarif OQN'!$B$2:$S$3603,AD$1,0)</f>
        <v>#N/A</v>
      </c>
      <c r="AE1555" s="79" t="e">
        <f>VLOOKUP($S1555,'Grille de Tarif OQN'!$B$2:$S$3603,AE$1,0)</f>
        <v>#N/A</v>
      </c>
      <c r="AF1555" s="79" t="e">
        <f>VLOOKUP($S1555,'Grille de Tarif OQN'!$B$2:$S$3603,AF$1,0)</f>
        <v>#N/A</v>
      </c>
      <c r="AG1555" s="79" t="e">
        <f>VLOOKUP($S1555,'Grille de Tarif OQN'!$B$2:$S$3603,AG$1,0)</f>
        <v>#N/A</v>
      </c>
      <c r="AH1555" s="79" t="e">
        <f>VLOOKUP($S1555,'Grille de Tarif OQN'!$B$2:$S$3603,AH$1,0)</f>
        <v>#N/A</v>
      </c>
      <c r="AI1555" s="79" t="e">
        <f>VLOOKUP($S1555,'Grille de Tarif OQN'!$B$2:$S$3603,AI$1,0)</f>
        <v>#N/A</v>
      </c>
      <c r="AJ1555" s="79" t="e">
        <f>VLOOKUP($S1555,'Grille de Tarif OQN'!$B$2:$S$3603,AJ$1,0)</f>
        <v>#N/A</v>
      </c>
      <c r="AK1555" s="81"/>
      <c r="AL1555" s="81"/>
      <c r="AM1555" s="81"/>
      <c r="AN1555" s="81"/>
      <c r="AO1555" s="81"/>
      <c r="AP1555" s="81"/>
      <c r="AQ1555" s="81"/>
      <c r="AR1555" s="81"/>
      <c r="AS1555" s="81"/>
      <c r="AT1555" s="81"/>
      <c r="AU1555" s="72"/>
      <c r="AV1555"/>
      <c r="AW1555"/>
      <c r="AX1555"/>
      <c r="AY1555"/>
      <c r="AZ1555" s="96">
        <f t="shared" si="494"/>
        <v>0</v>
      </c>
      <c r="BA1555" s="24" t="e">
        <f t="shared" si="495"/>
        <v>#N/A</v>
      </c>
      <c r="BB1555" s="24" t="e">
        <f t="shared" si="496"/>
        <v>#N/A</v>
      </c>
      <c r="BC1555" s="24" t="e">
        <f t="shared" si="497"/>
        <v>#N/A</v>
      </c>
      <c r="BD1555" s="24" t="e">
        <f t="shared" si="498"/>
        <v>#N/A</v>
      </c>
      <c r="BE1555"/>
      <c r="BF1555" t="e">
        <f t="shared" si="499"/>
        <v>#N/A</v>
      </c>
      <c r="BG1555" t="str">
        <f t="shared" si="500"/>
        <v>HDJ</v>
      </c>
      <c r="BH1555" s="20" t="e">
        <f t="shared" si="501"/>
        <v>#N/A</v>
      </c>
      <c r="BI1555" s="20" t="e">
        <f t="shared" si="502"/>
        <v>#N/A</v>
      </c>
      <c r="BJ1555" s="20" t="e">
        <f t="shared" si="503"/>
        <v>#N/A</v>
      </c>
      <c r="BK1555" s="20" t="e">
        <f t="shared" si="504"/>
        <v>#N/A</v>
      </c>
      <c r="BL1555" s="20" t="e">
        <f t="shared" si="505"/>
        <v>#N/A</v>
      </c>
      <c r="BM1555" s="20" t="e">
        <f t="shared" si="507"/>
        <v>#N/A</v>
      </c>
      <c r="BN1555" s="20" t="e">
        <f t="shared" si="506"/>
        <v>#N/A</v>
      </c>
    </row>
    <row r="1556" spans="1:66">
      <c r="A1556" s="92"/>
      <c r="B1556" s="90"/>
      <c r="C1556" s="90"/>
      <c r="D1556" s="93"/>
      <c r="E1556" s="93"/>
      <c r="F1556" s="93"/>
      <c r="G1556" s="93"/>
      <c r="H1556" s="93"/>
      <c r="I1556" s="93"/>
      <c r="J1556" s="93"/>
      <c r="K1556" s="93"/>
      <c r="L1556" s="92"/>
      <c r="M1556" s="93"/>
      <c r="N1556" s="91">
        <f t="shared" si="488"/>
        <v>0</v>
      </c>
      <c r="O1556" s="91" t="str">
        <f t="shared" si="489"/>
        <v/>
      </c>
      <c r="P1556" s="91" t="str">
        <f t="shared" si="490"/>
        <v/>
      </c>
      <c r="Q1556" s="91" t="str">
        <f t="shared" si="491"/>
        <v>HDJ</v>
      </c>
      <c r="R1556" s="82"/>
      <c r="S1556" s="95">
        <f t="shared" si="492"/>
        <v>0</v>
      </c>
      <c r="T1556" s="95">
        <f t="shared" si="493"/>
        <v>0</v>
      </c>
      <c r="U1556" s="79" t="e">
        <f>VLOOKUP($S1556,'Grille de Tarif OQN'!$B$2:$S$3603,U$1,0)</f>
        <v>#N/A</v>
      </c>
      <c r="V1556" s="79" t="e">
        <f>VLOOKUP($S1556,'Grille de Tarif OQN'!$B$2:$S$3603,V$1,0)</f>
        <v>#N/A</v>
      </c>
      <c r="W1556" s="79" t="e">
        <f>VLOOKUP($S1556,'Grille de Tarif OQN'!$B$2:$S$3603,W$1,0)</f>
        <v>#N/A</v>
      </c>
      <c r="X1556" s="79" t="e">
        <f>VLOOKUP($S1556,'Grille de Tarif OQN'!$B$2:$S$3603,X$1,0)</f>
        <v>#N/A</v>
      </c>
      <c r="Y1556" s="79" t="e">
        <f>VLOOKUP($S1556,'Grille de Tarif OQN'!$B$2:$S$3603,Y$1,0)</f>
        <v>#N/A</v>
      </c>
      <c r="Z1556" s="79" t="e">
        <f>VLOOKUP($S1556,'Grille de Tarif OQN'!$B$2:$S$3603,Z$1,0)</f>
        <v>#N/A</v>
      </c>
      <c r="AA1556" s="79" t="e">
        <f>VLOOKUP($S1556,'Grille de Tarif OQN'!$B$2:$S$3603,AA$1,0)</f>
        <v>#N/A</v>
      </c>
      <c r="AB1556" s="79" t="e">
        <f>VLOOKUP($S1556,'Grille de Tarif OQN'!$B$2:$S$3603,AB$1,0)</f>
        <v>#N/A</v>
      </c>
      <c r="AC1556" s="79" t="e">
        <f>VLOOKUP($S1556,'Grille de Tarif OQN'!$B$2:$S$3603,AC$1,0)</f>
        <v>#N/A</v>
      </c>
      <c r="AD1556" s="79" t="e">
        <f>VLOOKUP($S1556,'Grille de Tarif OQN'!$B$2:$S$3603,AD$1,0)</f>
        <v>#N/A</v>
      </c>
      <c r="AE1556" s="79" t="e">
        <f>VLOOKUP($S1556,'Grille de Tarif OQN'!$B$2:$S$3603,AE$1,0)</f>
        <v>#N/A</v>
      </c>
      <c r="AF1556" s="79" t="e">
        <f>VLOOKUP($S1556,'Grille de Tarif OQN'!$B$2:$S$3603,AF$1,0)</f>
        <v>#N/A</v>
      </c>
      <c r="AG1556" s="79" t="e">
        <f>VLOOKUP($S1556,'Grille de Tarif OQN'!$B$2:$S$3603,AG$1,0)</f>
        <v>#N/A</v>
      </c>
      <c r="AH1556" s="79" t="e">
        <f>VLOOKUP($S1556,'Grille de Tarif OQN'!$B$2:$S$3603,AH$1,0)</f>
        <v>#N/A</v>
      </c>
      <c r="AI1556" s="79" t="e">
        <f>VLOOKUP($S1556,'Grille de Tarif OQN'!$B$2:$S$3603,AI$1,0)</f>
        <v>#N/A</v>
      </c>
      <c r="AJ1556" s="79" t="e">
        <f>VLOOKUP($S1556,'Grille de Tarif OQN'!$B$2:$S$3603,AJ$1,0)</f>
        <v>#N/A</v>
      </c>
      <c r="AK1556" s="81"/>
      <c r="AL1556" s="81"/>
      <c r="AM1556" s="81"/>
      <c r="AN1556" s="81"/>
      <c r="AO1556" s="81"/>
      <c r="AP1556" s="81"/>
      <c r="AQ1556" s="81"/>
      <c r="AR1556" s="81"/>
      <c r="AS1556" s="81"/>
      <c r="AT1556" s="81"/>
      <c r="AU1556" s="72"/>
      <c r="AV1556"/>
      <c r="AW1556"/>
      <c r="AX1556"/>
      <c r="AY1556"/>
      <c r="AZ1556" s="96">
        <f t="shared" si="494"/>
        <v>0</v>
      </c>
      <c r="BA1556" s="24" t="e">
        <f t="shared" si="495"/>
        <v>#N/A</v>
      </c>
      <c r="BB1556" s="24" t="e">
        <f t="shared" si="496"/>
        <v>#N/A</v>
      </c>
      <c r="BC1556" s="24" t="e">
        <f t="shared" si="497"/>
        <v>#N/A</v>
      </c>
      <c r="BD1556" s="24" t="e">
        <f t="shared" si="498"/>
        <v>#N/A</v>
      </c>
      <c r="BE1556"/>
      <c r="BF1556" t="e">
        <f t="shared" si="499"/>
        <v>#N/A</v>
      </c>
      <c r="BG1556" t="str">
        <f t="shared" si="500"/>
        <v>HDJ</v>
      </c>
      <c r="BH1556" s="20" t="e">
        <f t="shared" si="501"/>
        <v>#N/A</v>
      </c>
      <c r="BI1556" s="20" t="e">
        <f t="shared" si="502"/>
        <v>#N/A</v>
      </c>
      <c r="BJ1556" s="20" t="e">
        <f t="shared" si="503"/>
        <v>#N/A</v>
      </c>
      <c r="BK1556" s="20" t="e">
        <f t="shared" si="504"/>
        <v>#N/A</v>
      </c>
      <c r="BL1556" s="20" t="e">
        <f t="shared" si="505"/>
        <v>#N/A</v>
      </c>
      <c r="BM1556" s="20" t="e">
        <f t="shared" si="507"/>
        <v>#N/A</v>
      </c>
      <c r="BN1556" s="20" t="e">
        <f t="shared" si="506"/>
        <v>#N/A</v>
      </c>
    </row>
    <row r="1557" spans="1:66">
      <c r="A1557" s="92"/>
      <c r="B1557" s="90"/>
      <c r="C1557" s="90"/>
      <c r="D1557" s="93"/>
      <c r="E1557" s="93"/>
      <c r="F1557" s="93"/>
      <c r="G1557" s="93"/>
      <c r="H1557" s="93"/>
      <c r="I1557" s="93"/>
      <c r="J1557" s="93"/>
      <c r="K1557" s="93"/>
      <c r="L1557" s="92"/>
      <c r="M1557" s="93"/>
      <c r="N1557" s="91">
        <f t="shared" si="488"/>
        <v>0</v>
      </c>
      <c r="O1557" s="91" t="str">
        <f t="shared" si="489"/>
        <v/>
      </c>
      <c r="P1557" s="91" t="str">
        <f t="shared" si="490"/>
        <v/>
      </c>
      <c r="Q1557" s="91" t="str">
        <f t="shared" si="491"/>
        <v>HDJ</v>
      </c>
      <c r="R1557" s="82"/>
      <c r="S1557" s="95">
        <f t="shared" si="492"/>
        <v>0</v>
      </c>
      <c r="T1557" s="95">
        <f t="shared" si="493"/>
        <v>0</v>
      </c>
      <c r="U1557" s="79" t="e">
        <f>VLOOKUP($S1557,'Grille de Tarif OQN'!$B$2:$S$3603,U$1,0)</f>
        <v>#N/A</v>
      </c>
      <c r="V1557" s="79" t="e">
        <f>VLOOKUP($S1557,'Grille de Tarif OQN'!$B$2:$S$3603,V$1,0)</f>
        <v>#N/A</v>
      </c>
      <c r="W1557" s="79" t="e">
        <f>VLOOKUP($S1557,'Grille de Tarif OQN'!$B$2:$S$3603,W$1,0)</f>
        <v>#N/A</v>
      </c>
      <c r="X1557" s="79" t="e">
        <f>VLOOKUP($S1557,'Grille de Tarif OQN'!$B$2:$S$3603,X$1,0)</f>
        <v>#N/A</v>
      </c>
      <c r="Y1557" s="79" t="e">
        <f>VLOOKUP($S1557,'Grille de Tarif OQN'!$B$2:$S$3603,Y$1,0)</f>
        <v>#N/A</v>
      </c>
      <c r="Z1557" s="79" t="e">
        <f>VLOOKUP($S1557,'Grille de Tarif OQN'!$B$2:$S$3603,Z$1,0)</f>
        <v>#N/A</v>
      </c>
      <c r="AA1557" s="79" t="e">
        <f>VLOOKUP($S1557,'Grille de Tarif OQN'!$B$2:$S$3603,AA$1,0)</f>
        <v>#N/A</v>
      </c>
      <c r="AB1557" s="79" t="e">
        <f>VLOOKUP($S1557,'Grille de Tarif OQN'!$B$2:$S$3603,AB$1,0)</f>
        <v>#N/A</v>
      </c>
      <c r="AC1557" s="79" t="e">
        <f>VLOOKUP($S1557,'Grille de Tarif OQN'!$B$2:$S$3603,AC$1,0)</f>
        <v>#N/A</v>
      </c>
      <c r="AD1557" s="79" t="e">
        <f>VLOOKUP($S1557,'Grille de Tarif OQN'!$B$2:$S$3603,AD$1,0)</f>
        <v>#N/A</v>
      </c>
      <c r="AE1557" s="79" t="e">
        <f>VLOOKUP($S1557,'Grille de Tarif OQN'!$B$2:$S$3603,AE$1,0)</f>
        <v>#N/A</v>
      </c>
      <c r="AF1557" s="79" t="e">
        <f>VLOOKUP($S1557,'Grille de Tarif OQN'!$B$2:$S$3603,AF$1,0)</f>
        <v>#N/A</v>
      </c>
      <c r="AG1557" s="79" t="e">
        <f>VLOOKUP($S1557,'Grille de Tarif OQN'!$B$2:$S$3603,AG$1,0)</f>
        <v>#N/A</v>
      </c>
      <c r="AH1557" s="79" t="e">
        <f>VLOOKUP($S1557,'Grille de Tarif OQN'!$B$2:$S$3603,AH$1,0)</f>
        <v>#N/A</v>
      </c>
      <c r="AI1557" s="79" t="e">
        <f>VLOOKUP($S1557,'Grille de Tarif OQN'!$B$2:$S$3603,AI$1,0)</f>
        <v>#N/A</v>
      </c>
      <c r="AJ1557" s="79" t="e">
        <f>VLOOKUP($S1557,'Grille de Tarif OQN'!$B$2:$S$3603,AJ$1,0)</f>
        <v>#N/A</v>
      </c>
      <c r="AK1557" s="81"/>
      <c r="AL1557" s="81"/>
      <c r="AM1557" s="81"/>
      <c r="AN1557" s="81"/>
      <c r="AO1557" s="81"/>
      <c r="AP1557" s="81"/>
      <c r="AQ1557" s="81"/>
      <c r="AR1557" s="81"/>
      <c r="AS1557" s="81"/>
      <c r="AT1557" s="81"/>
      <c r="AU1557" s="72"/>
      <c r="AV1557"/>
      <c r="AW1557"/>
      <c r="AX1557"/>
      <c r="AY1557"/>
      <c r="AZ1557" s="96">
        <f t="shared" si="494"/>
        <v>0</v>
      </c>
      <c r="BA1557" s="24" t="e">
        <f t="shared" si="495"/>
        <v>#N/A</v>
      </c>
      <c r="BB1557" s="24" t="e">
        <f t="shared" si="496"/>
        <v>#N/A</v>
      </c>
      <c r="BC1557" s="24" t="e">
        <f t="shared" si="497"/>
        <v>#N/A</v>
      </c>
      <c r="BD1557" s="24" t="e">
        <f t="shared" si="498"/>
        <v>#N/A</v>
      </c>
      <c r="BE1557"/>
      <c r="BF1557" t="e">
        <f t="shared" si="499"/>
        <v>#N/A</v>
      </c>
      <c r="BG1557" t="str">
        <f t="shared" si="500"/>
        <v>HDJ</v>
      </c>
      <c r="BH1557" s="20" t="e">
        <f t="shared" si="501"/>
        <v>#N/A</v>
      </c>
      <c r="BI1557" s="20" t="e">
        <f t="shared" si="502"/>
        <v>#N/A</v>
      </c>
      <c r="BJ1557" s="20" t="e">
        <f t="shared" si="503"/>
        <v>#N/A</v>
      </c>
      <c r="BK1557" s="20" t="e">
        <f t="shared" si="504"/>
        <v>#N/A</v>
      </c>
      <c r="BL1557" s="20" t="e">
        <f t="shared" si="505"/>
        <v>#N/A</v>
      </c>
      <c r="BM1557" s="20" t="e">
        <f t="shared" si="507"/>
        <v>#N/A</v>
      </c>
      <c r="BN1557" s="20" t="e">
        <f t="shared" si="506"/>
        <v>#N/A</v>
      </c>
    </row>
    <row r="1558" spans="1:66">
      <c r="A1558" s="92"/>
      <c r="B1558" s="90"/>
      <c r="C1558" s="90"/>
      <c r="D1558" s="93"/>
      <c r="E1558" s="93"/>
      <c r="F1558" s="93"/>
      <c r="G1558" s="93"/>
      <c r="H1558" s="93"/>
      <c r="I1558" s="93"/>
      <c r="J1558" s="93"/>
      <c r="K1558" s="93"/>
      <c r="L1558" s="92"/>
      <c r="M1558" s="93"/>
      <c r="N1558" s="91">
        <f t="shared" si="488"/>
        <v>0</v>
      </c>
      <c r="O1558" s="91" t="str">
        <f t="shared" si="489"/>
        <v/>
      </c>
      <c r="P1558" s="91" t="str">
        <f t="shared" si="490"/>
        <v/>
      </c>
      <c r="Q1558" s="91" t="str">
        <f t="shared" si="491"/>
        <v>HDJ</v>
      </c>
      <c r="R1558" s="82"/>
      <c r="S1558" s="95">
        <f t="shared" si="492"/>
        <v>0</v>
      </c>
      <c r="T1558" s="95">
        <f t="shared" si="493"/>
        <v>0</v>
      </c>
      <c r="U1558" s="79" t="e">
        <f>VLOOKUP($S1558,'Grille de Tarif OQN'!$B$2:$S$3603,U$1,0)</f>
        <v>#N/A</v>
      </c>
      <c r="V1558" s="79" t="e">
        <f>VLOOKUP($S1558,'Grille de Tarif OQN'!$B$2:$S$3603,V$1,0)</f>
        <v>#N/A</v>
      </c>
      <c r="W1558" s="79" t="e">
        <f>VLOOKUP($S1558,'Grille de Tarif OQN'!$B$2:$S$3603,W$1,0)</f>
        <v>#N/A</v>
      </c>
      <c r="X1558" s="79" t="e">
        <f>VLOOKUP($S1558,'Grille de Tarif OQN'!$B$2:$S$3603,X$1,0)</f>
        <v>#N/A</v>
      </c>
      <c r="Y1558" s="79" t="e">
        <f>VLOOKUP($S1558,'Grille de Tarif OQN'!$B$2:$S$3603,Y$1,0)</f>
        <v>#N/A</v>
      </c>
      <c r="Z1558" s="79" t="e">
        <f>VLOOKUP($S1558,'Grille de Tarif OQN'!$B$2:$S$3603,Z$1,0)</f>
        <v>#N/A</v>
      </c>
      <c r="AA1558" s="79" t="e">
        <f>VLOOKUP($S1558,'Grille de Tarif OQN'!$B$2:$S$3603,AA$1,0)</f>
        <v>#N/A</v>
      </c>
      <c r="AB1558" s="79" t="e">
        <f>VLOOKUP($S1558,'Grille de Tarif OQN'!$B$2:$S$3603,AB$1,0)</f>
        <v>#N/A</v>
      </c>
      <c r="AC1558" s="79" t="e">
        <f>VLOOKUP($S1558,'Grille de Tarif OQN'!$B$2:$S$3603,AC$1,0)</f>
        <v>#N/A</v>
      </c>
      <c r="AD1558" s="79" t="e">
        <f>VLOOKUP($S1558,'Grille de Tarif OQN'!$B$2:$S$3603,AD$1,0)</f>
        <v>#N/A</v>
      </c>
      <c r="AE1558" s="79" t="e">
        <f>VLOOKUP($S1558,'Grille de Tarif OQN'!$B$2:$S$3603,AE$1,0)</f>
        <v>#N/A</v>
      </c>
      <c r="AF1558" s="79" t="e">
        <f>VLOOKUP($S1558,'Grille de Tarif OQN'!$B$2:$S$3603,AF$1,0)</f>
        <v>#N/A</v>
      </c>
      <c r="AG1558" s="79" t="e">
        <f>VLOOKUP($S1558,'Grille de Tarif OQN'!$B$2:$S$3603,AG$1,0)</f>
        <v>#N/A</v>
      </c>
      <c r="AH1558" s="79" t="e">
        <f>VLOOKUP($S1558,'Grille de Tarif OQN'!$B$2:$S$3603,AH$1,0)</f>
        <v>#N/A</v>
      </c>
      <c r="AI1558" s="79" t="e">
        <f>VLOOKUP($S1558,'Grille de Tarif OQN'!$B$2:$S$3603,AI$1,0)</f>
        <v>#N/A</v>
      </c>
      <c r="AJ1558" s="79" t="e">
        <f>VLOOKUP($S1558,'Grille de Tarif OQN'!$B$2:$S$3603,AJ$1,0)</f>
        <v>#N/A</v>
      </c>
      <c r="AK1558" s="81"/>
      <c r="AL1558" s="81"/>
      <c r="AM1558" s="81"/>
      <c r="AN1558" s="81"/>
      <c r="AO1558" s="81"/>
      <c r="AP1558" s="81"/>
      <c r="AQ1558" s="81"/>
      <c r="AR1558" s="81"/>
      <c r="AS1558" s="81"/>
      <c r="AT1558" s="81"/>
      <c r="AU1558" s="72"/>
      <c r="AV1558"/>
      <c r="AW1558"/>
      <c r="AX1558"/>
      <c r="AY1558"/>
      <c r="AZ1558" s="96">
        <f t="shared" si="494"/>
        <v>0</v>
      </c>
      <c r="BA1558" s="24" t="e">
        <f t="shared" si="495"/>
        <v>#N/A</v>
      </c>
      <c r="BB1558" s="24" t="e">
        <f t="shared" si="496"/>
        <v>#N/A</v>
      </c>
      <c r="BC1558" s="24" t="e">
        <f t="shared" si="497"/>
        <v>#N/A</v>
      </c>
      <c r="BD1558" s="24" t="e">
        <f t="shared" si="498"/>
        <v>#N/A</v>
      </c>
      <c r="BE1558"/>
      <c r="BF1558" t="e">
        <f t="shared" si="499"/>
        <v>#N/A</v>
      </c>
      <c r="BG1558" t="str">
        <f t="shared" si="500"/>
        <v>HDJ</v>
      </c>
      <c r="BH1558" s="20" t="e">
        <f t="shared" si="501"/>
        <v>#N/A</v>
      </c>
      <c r="BI1558" s="20" t="e">
        <f t="shared" si="502"/>
        <v>#N/A</v>
      </c>
      <c r="BJ1558" s="20" t="e">
        <f t="shared" si="503"/>
        <v>#N/A</v>
      </c>
      <c r="BK1558" s="20" t="e">
        <f t="shared" si="504"/>
        <v>#N/A</v>
      </c>
      <c r="BL1558" s="20" t="e">
        <f t="shared" si="505"/>
        <v>#N/A</v>
      </c>
      <c r="BM1558" s="20" t="e">
        <f t="shared" si="507"/>
        <v>#N/A</v>
      </c>
      <c r="BN1558" s="20" t="e">
        <f t="shared" si="506"/>
        <v>#N/A</v>
      </c>
    </row>
    <row r="1559" spans="1:66">
      <c r="A1559" s="92"/>
      <c r="B1559" s="90"/>
      <c r="C1559" s="90"/>
      <c r="D1559" s="93"/>
      <c r="E1559" s="93"/>
      <c r="F1559" s="93"/>
      <c r="G1559" s="93"/>
      <c r="H1559" s="93"/>
      <c r="I1559" s="93"/>
      <c r="J1559" s="93"/>
      <c r="K1559" s="93"/>
      <c r="L1559" s="92"/>
      <c r="M1559" s="93"/>
      <c r="N1559" s="91">
        <f t="shared" si="488"/>
        <v>0</v>
      </c>
      <c r="O1559" s="91" t="str">
        <f t="shared" si="489"/>
        <v/>
      </c>
      <c r="P1559" s="91" t="str">
        <f t="shared" si="490"/>
        <v/>
      </c>
      <c r="Q1559" s="91" t="str">
        <f t="shared" si="491"/>
        <v>HDJ</v>
      </c>
      <c r="R1559" s="82"/>
      <c r="S1559" s="95">
        <f t="shared" si="492"/>
        <v>0</v>
      </c>
      <c r="T1559" s="95">
        <f t="shared" si="493"/>
        <v>0</v>
      </c>
      <c r="U1559" s="79" t="e">
        <f>VLOOKUP($S1559,'Grille de Tarif OQN'!$B$2:$S$3603,U$1,0)</f>
        <v>#N/A</v>
      </c>
      <c r="V1559" s="79" t="e">
        <f>VLOOKUP($S1559,'Grille de Tarif OQN'!$B$2:$S$3603,V$1,0)</f>
        <v>#N/A</v>
      </c>
      <c r="W1559" s="79" t="e">
        <f>VLOOKUP($S1559,'Grille de Tarif OQN'!$B$2:$S$3603,W$1,0)</f>
        <v>#N/A</v>
      </c>
      <c r="X1559" s="79" t="e">
        <f>VLOOKUP($S1559,'Grille de Tarif OQN'!$B$2:$S$3603,X$1,0)</f>
        <v>#N/A</v>
      </c>
      <c r="Y1559" s="79" t="e">
        <f>VLOOKUP($S1559,'Grille de Tarif OQN'!$B$2:$S$3603,Y$1,0)</f>
        <v>#N/A</v>
      </c>
      <c r="Z1559" s="79" t="e">
        <f>VLOOKUP($S1559,'Grille de Tarif OQN'!$B$2:$S$3603,Z$1,0)</f>
        <v>#N/A</v>
      </c>
      <c r="AA1559" s="79" t="e">
        <f>VLOOKUP($S1559,'Grille de Tarif OQN'!$B$2:$S$3603,AA$1,0)</f>
        <v>#N/A</v>
      </c>
      <c r="AB1559" s="79" t="e">
        <f>VLOOKUP($S1559,'Grille de Tarif OQN'!$B$2:$S$3603,AB$1,0)</f>
        <v>#N/A</v>
      </c>
      <c r="AC1559" s="79" t="e">
        <f>VLOOKUP($S1559,'Grille de Tarif OQN'!$B$2:$S$3603,AC$1,0)</f>
        <v>#N/A</v>
      </c>
      <c r="AD1559" s="79" t="e">
        <f>VLOOKUP($S1559,'Grille de Tarif OQN'!$B$2:$S$3603,AD$1,0)</f>
        <v>#N/A</v>
      </c>
      <c r="AE1559" s="79" t="e">
        <f>VLOOKUP($S1559,'Grille de Tarif OQN'!$B$2:$S$3603,AE$1,0)</f>
        <v>#N/A</v>
      </c>
      <c r="AF1559" s="79" t="e">
        <f>VLOOKUP($S1559,'Grille de Tarif OQN'!$B$2:$S$3603,AF$1,0)</f>
        <v>#N/A</v>
      </c>
      <c r="AG1559" s="79" t="e">
        <f>VLOOKUP($S1559,'Grille de Tarif OQN'!$B$2:$S$3603,AG$1,0)</f>
        <v>#N/A</v>
      </c>
      <c r="AH1559" s="79" t="e">
        <f>VLOOKUP($S1559,'Grille de Tarif OQN'!$B$2:$S$3603,AH$1,0)</f>
        <v>#N/A</v>
      </c>
      <c r="AI1559" s="79" t="e">
        <f>VLOOKUP($S1559,'Grille de Tarif OQN'!$B$2:$S$3603,AI$1,0)</f>
        <v>#N/A</v>
      </c>
      <c r="AJ1559" s="79" t="e">
        <f>VLOOKUP($S1559,'Grille de Tarif OQN'!$B$2:$S$3603,AJ$1,0)</f>
        <v>#N/A</v>
      </c>
      <c r="AK1559" s="81"/>
      <c r="AL1559" s="81"/>
      <c r="AM1559" s="81"/>
      <c r="AN1559" s="81"/>
      <c r="AO1559" s="81"/>
      <c r="AP1559" s="81"/>
      <c r="AQ1559" s="81"/>
      <c r="AR1559" s="81"/>
      <c r="AS1559" s="81"/>
      <c r="AT1559" s="81"/>
      <c r="AU1559" s="72"/>
      <c r="AV1559"/>
      <c r="AW1559"/>
      <c r="AX1559"/>
      <c r="AY1559"/>
      <c r="AZ1559" s="96">
        <f t="shared" si="494"/>
        <v>0</v>
      </c>
      <c r="BA1559" s="24" t="e">
        <f t="shared" si="495"/>
        <v>#N/A</v>
      </c>
      <c r="BB1559" s="24" t="e">
        <f t="shared" si="496"/>
        <v>#N/A</v>
      </c>
      <c r="BC1559" s="24" t="e">
        <f t="shared" si="497"/>
        <v>#N/A</v>
      </c>
      <c r="BD1559" s="24" t="e">
        <f t="shared" si="498"/>
        <v>#N/A</v>
      </c>
      <c r="BE1559"/>
      <c r="BF1559" t="e">
        <f t="shared" si="499"/>
        <v>#N/A</v>
      </c>
      <c r="BG1559" t="str">
        <f t="shared" si="500"/>
        <v>HDJ</v>
      </c>
      <c r="BH1559" s="20" t="e">
        <f t="shared" si="501"/>
        <v>#N/A</v>
      </c>
      <c r="BI1559" s="20" t="e">
        <f t="shared" si="502"/>
        <v>#N/A</v>
      </c>
      <c r="BJ1559" s="20" t="e">
        <f t="shared" si="503"/>
        <v>#N/A</v>
      </c>
      <c r="BK1559" s="20" t="e">
        <f t="shared" si="504"/>
        <v>#N/A</v>
      </c>
      <c r="BL1559" s="20" t="e">
        <f t="shared" si="505"/>
        <v>#N/A</v>
      </c>
      <c r="BM1559" s="20" t="e">
        <f t="shared" si="507"/>
        <v>#N/A</v>
      </c>
      <c r="BN1559" s="20" t="e">
        <f t="shared" si="506"/>
        <v>#N/A</v>
      </c>
    </row>
    <row r="1560" spans="1:66">
      <c r="A1560" s="92"/>
      <c r="B1560" s="90"/>
      <c r="C1560" s="90"/>
      <c r="D1560" s="93"/>
      <c r="E1560" s="93"/>
      <c r="F1560" s="93"/>
      <c r="G1560" s="93"/>
      <c r="H1560" s="93"/>
      <c r="I1560" s="93"/>
      <c r="J1560" s="93"/>
      <c r="K1560" s="93"/>
      <c r="L1560" s="92"/>
      <c r="M1560" s="93"/>
      <c r="N1560" s="91">
        <f t="shared" si="488"/>
        <v>0</v>
      </c>
      <c r="O1560" s="91" t="str">
        <f t="shared" si="489"/>
        <v/>
      </c>
      <c r="P1560" s="91" t="str">
        <f t="shared" si="490"/>
        <v/>
      </c>
      <c r="Q1560" s="91" t="str">
        <f t="shared" si="491"/>
        <v>HDJ</v>
      </c>
      <c r="R1560" s="82"/>
      <c r="S1560" s="95">
        <f t="shared" si="492"/>
        <v>0</v>
      </c>
      <c r="T1560" s="95">
        <f t="shared" si="493"/>
        <v>0</v>
      </c>
      <c r="U1560" s="79" t="e">
        <f>VLOOKUP($S1560,'Grille de Tarif OQN'!$B$2:$S$3603,U$1,0)</f>
        <v>#N/A</v>
      </c>
      <c r="V1560" s="79" t="e">
        <f>VLOOKUP($S1560,'Grille de Tarif OQN'!$B$2:$S$3603,V$1,0)</f>
        <v>#N/A</v>
      </c>
      <c r="W1560" s="79" t="e">
        <f>VLOOKUP($S1560,'Grille de Tarif OQN'!$B$2:$S$3603,W$1,0)</f>
        <v>#N/A</v>
      </c>
      <c r="X1560" s="79" t="e">
        <f>VLOOKUP($S1560,'Grille de Tarif OQN'!$B$2:$S$3603,X$1,0)</f>
        <v>#N/A</v>
      </c>
      <c r="Y1560" s="79" t="e">
        <f>VLOOKUP($S1560,'Grille de Tarif OQN'!$B$2:$S$3603,Y$1,0)</f>
        <v>#N/A</v>
      </c>
      <c r="Z1560" s="79" t="e">
        <f>VLOOKUP($S1560,'Grille de Tarif OQN'!$B$2:$S$3603,Z$1,0)</f>
        <v>#N/A</v>
      </c>
      <c r="AA1560" s="79" t="e">
        <f>VLOOKUP($S1560,'Grille de Tarif OQN'!$B$2:$S$3603,AA$1,0)</f>
        <v>#N/A</v>
      </c>
      <c r="AB1560" s="79" t="e">
        <f>VLOOKUP($S1560,'Grille de Tarif OQN'!$B$2:$S$3603,AB$1,0)</f>
        <v>#N/A</v>
      </c>
      <c r="AC1560" s="79" t="e">
        <f>VLOOKUP($S1560,'Grille de Tarif OQN'!$B$2:$S$3603,AC$1,0)</f>
        <v>#N/A</v>
      </c>
      <c r="AD1560" s="79" t="e">
        <f>VLOOKUP($S1560,'Grille de Tarif OQN'!$B$2:$S$3603,AD$1,0)</f>
        <v>#N/A</v>
      </c>
      <c r="AE1560" s="79" t="e">
        <f>VLOOKUP($S1560,'Grille de Tarif OQN'!$B$2:$S$3603,AE$1,0)</f>
        <v>#N/A</v>
      </c>
      <c r="AF1560" s="79" t="e">
        <f>VLOOKUP($S1560,'Grille de Tarif OQN'!$B$2:$S$3603,AF$1,0)</f>
        <v>#N/A</v>
      </c>
      <c r="AG1560" s="79" t="e">
        <f>VLOOKUP($S1560,'Grille de Tarif OQN'!$B$2:$S$3603,AG$1,0)</f>
        <v>#N/A</v>
      </c>
      <c r="AH1560" s="79" t="e">
        <f>VLOOKUP($S1560,'Grille de Tarif OQN'!$B$2:$S$3603,AH$1,0)</f>
        <v>#N/A</v>
      </c>
      <c r="AI1560" s="79" t="e">
        <f>VLOOKUP($S1560,'Grille de Tarif OQN'!$B$2:$S$3603,AI$1,0)</f>
        <v>#N/A</v>
      </c>
      <c r="AJ1560" s="79" t="e">
        <f>VLOOKUP($S1560,'Grille de Tarif OQN'!$B$2:$S$3603,AJ$1,0)</f>
        <v>#N/A</v>
      </c>
      <c r="AK1560" s="81"/>
      <c r="AL1560" s="81"/>
      <c r="AM1560" s="81"/>
      <c r="AN1560" s="81"/>
      <c r="AO1560" s="81"/>
      <c r="AP1560" s="81"/>
      <c r="AQ1560" s="81"/>
      <c r="AR1560" s="81"/>
      <c r="AS1560" s="81"/>
      <c r="AT1560" s="81"/>
      <c r="AU1560" s="72"/>
      <c r="AV1560"/>
      <c r="AW1560"/>
      <c r="AX1560"/>
      <c r="AY1560"/>
      <c r="AZ1560" s="96">
        <f t="shared" si="494"/>
        <v>0</v>
      </c>
      <c r="BA1560" s="24" t="e">
        <f t="shared" si="495"/>
        <v>#N/A</v>
      </c>
      <c r="BB1560" s="24" t="e">
        <f t="shared" si="496"/>
        <v>#N/A</v>
      </c>
      <c r="BC1560" s="24" t="e">
        <f t="shared" si="497"/>
        <v>#N/A</v>
      </c>
      <c r="BD1560" s="24" t="e">
        <f t="shared" si="498"/>
        <v>#N/A</v>
      </c>
      <c r="BE1560"/>
      <c r="BF1560" t="e">
        <f t="shared" si="499"/>
        <v>#N/A</v>
      </c>
      <c r="BG1560" t="str">
        <f t="shared" si="500"/>
        <v>HDJ</v>
      </c>
      <c r="BH1560" s="20" t="e">
        <f t="shared" si="501"/>
        <v>#N/A</v>
      </c>
      <c r="BI1560" s="20" t="e">
        <f t="shared" si="502"/>
        <v>#N/A</v>
      </c>
      <c r="BJ1560" s="20" t="e">
        <f t="shared" si="503"/>
        <v>#N/A</v>
      </c>
      <c r="BK1560" s="20" t="e">
        <f t="shared" si="504"/>
        <v>#N/A</v>
      </c>
      <c r="BL1560" s="20" t="e">
        <f t="shared" si="505"/>
        <v>#N/A</v>
      </c>
      <c r="BM1560" s="20" t="e">
        <f t="shared" si="507"/>
        <v>#N/A</v>
      </c>
      <c r="BN1560" s="20" t="e">
        <f t="shared" si="506"/>
        <v>#N/A</v>
      </c>
    </row>
    <row r="1561" spans="1:66">
      <c r="A1561" s="92"/>
      <c r="B1561" s="90"/>
      <c r="C1561" s="90"/>
      <c r="D1561" s="93"/>
      <c r="E1561" s="93"/>
      <c r="F1561" s="93"/>
      <c r="G1561" s="93"/>
      <c r="H1561" s="93"/>
      <c r="I1561" s="93"/>
      <c r="J1561" s="93"/>
      <c r="K1561" s="93"/>
      <c r="L1561" s="92"/>
      <c r="M1561" s="93"/>
      <c r="N1561" s="91">
        <f t="shared" si="488"/>
        <v>0</v>
      </c>
      <c r="O1561" s="91" t="str">
        <f t="shared" si="489"/>
        <v/>
      </c>
      <c r="P1561" s="91" t="str">
        <f t="shared" si="490"/>
        <v/>
      </c>
      <c r="Q1561" s="91" t="str">
        <f t="shared" si="491"/>
        <v>HDJ</v>
      </c>
      <c r="R1561" s="82"/>
      <c r="S1561" s="95">
        <f t="shared" si="492"/>
        <v>0</v>
      </c>
      <c r="T1561" s="95">
        <f t="shared" si="493"/>
        <v>0</v>
      </c>
      <c r="U1561" s="79" t="e">
        <f>VLOOKUP($S1561,'Grille de Tarif OQN'!$B$2:$S$3603,U$1,0)</f>
        <v>#N/A</v>
      </c>
      <c r="V1561" s="79" t="e">
        <f>VLOOKUP($S1561,'Grille de Tarif OQN'!$B$2:$S$3603,V$1,0)</f>
        <v>#N/A</v>
      </c>
      <c r="W1561" s="79" t="e">
        <f>VLOOKUP($S1561,'Grille de Tarif OQN'!$B$2:$S$3603,W$1,0)</f>
        <v>#N/A</v>
      </c>
      <c r="X1561" s="79" t="e">
        <f>VLOOKUP($S1561,'Grille de Tarif OQN'!$B$2:$S$3603,X$1,0)</f>
        <v>#N/A</v>
      </c>
      <c r="Y1561" s="79" t="e">
        <f>VLOOKUP($S1561,'Grille de Tarif OQN'!$B$2:$S$3603,Y$1,0)</f>
        <v>#N/A</v>
      </c>
      <c r="Z1561" s="79" t="e">
        <f>VLOOKUP($S1561,'Grille de Tarif OQN'!$B$2:$S$3603,Z$1,0)</f>
        <v>#N/A</v>
      </c>
      <c r="AA1561" s="79" t="e">
        <f>VLOOKUP($S1561,'Grille de Tarif OQN'!$B$2:$S$3603,AA$1,0)</f>
        <v>#N/A</v>
      </c>
      <c r="AB1561" s="79" t="e">
        <f>VLOOKUP($S1561,'Grille de Tarif OQN'!$B$2:$S$3603,AB$1,0)</f>
        <v>#N/A</v>
      </c>
      <c r="AC1561" s="79" t="e">
        <f>VLOOKUP($S1561,'Grille de Tarif OQN'!$B$2:$S$3603,AC$1,0)</f>
        <v>#N/A</v>
      </c>
      <c r="AD1561" s="79" t="e">
        <f>VLOOKUP($S1561,'Grille de Tarif OQN'!$B$2:$S$3603,AD$1,0)</f>
        <v>#N/A</v>
      </c>
      <c r="AE1561" s="79" t="e">
        <f>VLOOKUP($S1561,'Grille de Tarif OQN'!$B$2:$S$3603,AE$1,0)</f>
        <v>#N/A</v>
      </c>
      <c r="AF1561" s="79" t="e">
        <f>VLOOKUP($S1561,'Grille de Tarif OQN'!$B$2:$S$3603,AF$1,0)</f>
        <v>#N/A</v>
      </c>
      <c r="AG1561" s="79" t="e">
        <f>VLOOKUP($S1561,'Grille de Tarif OQN'!$B$2:$S$3603,AG$1,0)</f>
        <v>#N/A</v>
      </c>
      <c r="AH1561" s="79" t="e">
        <f>VLOOKUP($S1561,'Grille de Tarif OQN'!$B$2:$S$3603,AH$1,0)</f>
        <v>#N/A</v>
      </c>
      <c r="AI1561" s="79" t="e">
        <f>VLOOKUP($S1561,'Grille de Tarif OQN'!$B$2:$S$3603,AI$1,0)</f>
        <v>#N/A</v>
      </c>
      <c r="AJ1561" s="79" t="e">
        <f>VLOOKUP($S1561,'Grille de Tarif OQN'!$B$2:$S$3603,AJ$1,0)</f>
        <v>#N/A</v>
      </c>
      <c r="AK1561" s="81"/>
      <c r="AL1561" s="81"/>
      <c r="AM1561" s="81"/>
      <c r="AN1561" s="81"/>
      <c r="AO1561" s="81"/>
      <c r="AP1561" s="81"/>
      <c r="AQ1561" s="81"/>
      <c r="AR1561" s="81"/>
      <c r="AS1561" s="81"/>
      <c r="AT1561" s="81"/>
      <c r="AU1561" s="72"/>
      <c r="AV1561"/>
      <c r="AW1561"/>
      <c r="AX1561"/>
      <c r="AY1561"/>
      <c r="AZ1561" s="96">
        <f t="shared" si="494"/>
        <v>0</v>
      </c>
      <c r="BA1561" s="24" t="e">
        <f t="shared" si="495"/>
        <v>#N/A</v>
      </c>
      <c r="BB1561" s="24" t="e">
        <f t="shared" si="496"/>
        <v>#N/A</v>
      </c>
      <c r="BC1561" s="24" t="e">
        <f t="shared" si="497"/>
        <v>#N/A</v>
      </c>
      <c r="BD1561" s="24" t="e">
        <f t="shared" si="498"/>
        <v>#N/A</v>
      </c>
      <c r="BE1561"/>
      <c r="BF1561" t="e">
        <f t="shared" si="499"/>
        <v>#N/A</v>
      </c>
      <c r="BG1561" t="str">
        <f t="shared" si="500"/>
        <v>HDJ</v>
      </c>
      <c r="BH1561" s="20" t="e">
        <f t="shared" si="501"/>
        <v>#N/A</v>
      </c>
      <c r="BI1561" s="20" t="e">
        <f t="shared" si="502"/>
        <v>#N/A</v>
      </c>
      <c r="BJ1561" s="20" t="e">
        <f t="shared" si="503"/>
        <v>#N/A</v>
      </c>
      <c r="BK1561" s="20" t="e">
        <f t="shared" si="504"/>
        <v>#N/A</v>
      </c>
      <c r="BL1561" s="20" t="e">
        <f t="shared" si="505"/>
        <v>#N/A</v>
      </c>
      <c r="BM1561" s="20" t="e">
        <f t="shared" si="507"/>
        <v>#N/A</v>
      </c>
      <c r="BN1561" s="20" t="e">
        <f t="shared" si="506"/>
        <v>#N/A</v>
      </c>
    </row>
    <row r="1562" spans="1:66">
      <c r="A1562" s="92"/>
      <c r="B1562" s="90"/>
      <c r="C1562" s="90"/>
      <c r="D1562" s="93"/>
      <c r="E1562" s="93"/>
      <c r="F1562" s="93"/>
      <c r="G1562" s="93"/>
      <c r="H1562" s="93"/>
      <c r="I1562" s="93"/>
      <c r="J1562" s="93"/>
      <c r="K1562" s="93"/>
      <c r="L1562" s="92"/>
      <c r="M1562" s="93"/>
      <c r="N1562" s="91">
        <f t="shared" si="488"/>
        <v>0</v>
      </c>
      <c r="O1562" s="91" t="str">
        <f t="shared" si="489"/>
        <v/>
      </c>
      <c r="P1562" s="91" t="str">
        <f t="shared" si="490"/>
        <v/>
      </c>
      <c r="Q1562" s="91" t="str">
        <f t="shared" si="491"/>
        <v>HDJ</v>
      </c>
      <c r="R1562" s="82"/>
      <c r="S1562" s="95">
        <f t="shared" si="492"/>
        <v>0</v>
      </c>
      <c r="T1562" s="95">
        <f t="shared" si="493"/>
        <v>0</v>
      </c>
      <c r="U1562" s="79" t="e">
        <f>VLOOKUP($S1562,'Grille de Tarif OQN'!$B$2:$S$3603,U$1,0)</f>
        <v>#N/A</v>
      </c>
      <c r="V1562" s="79" t="e">
        <f>VLOOKUP($S1562,'Grille de Tarif OQN'!$B$2:$S$3603,V$1,0)</f>
        <v>#N/A</v>
      </c>
      <c r="W1562" s="79" t="e">
        <f>VLOOKUP($S1562,'Grille de Tarif OQN'!$B$2:$S$3603,W$1,0)</f>
        <v>#N/A</v>
      </c>
      <c r="X1562" s="79" t="e">
        <f>VLOOKUP($S1562,'Grille de Tarif OQN'!$B$2:$S$3603,X$1,0)</f>
        <v>#N/A</v>
      </c>
      <c r="Y1562" s="79" t="e">
        <f>VLOOKUP($S1562,'Grille de Tarif OQN'!$B$2:$S$3603,Y$1,0)</f>
        <v>#N/A</v>
      </c>
      <c r="Z1562" s="79" t="e">
        <f>VLOOKUP($S1562,'Grille de Tarif OQN'!$B$2:$S$3603,Z$1,0)</f>
        <v>#N/A</v>
      </c>
      <c r="AA1562" s="79" t="e">
        <f>VLOOKUP($S1562,'Grille de Tarif OQN'!$B$2:$S$3603,AA$1,0)</f>
        <v>#N/A</v>
      </c>
      <c r="AB1562" s="79" t="e">
        <f>VLOOKUP($S1562,'Grille de Tarif OQN'!$B$2:$S$3603,AB$1,0)</f>
        <v>#N/A</v>
      </c>
      <c r="AC1562" s="79" t="e">
        <f>VLOOKUP($S1562,'Grille de Tarif OQN'!$B$2:$S$3603,AC$1,0)</f>
        <v>#N/A</v>
      </c>
      <c r="AD1562" s="79" t="e">
        <f>VLOOKUP($S1562,'Grille de Tarif OQN'!$B$2:$S$3603,AD$1,0)</f>
        <v>#N/A</v>
      </c>
      <c r="AE1562" s="79" t="e">
        <f>VLOOKUP($S1562,'Grille de Tarif OQN'!$B$2:$S$3603,AE$1,0)</f>
        <v>#N/A</v>
      </c>
      <c r="AF1562" s="79" t="e">
        <f>VLOOKUP($S1562,'Grille de Tarif OQN'!$B$2:$S$3603,AF$1,0)</f>
        <v>#N/A</v>
      </c>
      <c r="AG1562" s="79" t="e">
        <f>VLOOKUP($S1562,'Grille de Tarif OQN'!$B$2:$S$3603,AG$1,0)</f>
        <v>#N/A</v>
      </c>
      <c r="AH1562" s="79" t="e">
        <f>VLOOKUP($S1562,'Grille de Tarif OQN'!$B$2:$S$3603,AH$1,0)</f>
        <v>#N/A</v>
      </c>
      <c r="AI1562" s="79" t="e">
        <f>VLOOKUP($S1562,'Grille de Tarif OQN'!$B$2:$S$3603,AI$1,0)</f>
        <v>#N/A</v>
      </c>
      <c r="AJ1562" s="79" t="e">
        <f>VLOOKUP($S1562,'Grille de Tarif OQN'!$B$2:$S$3603,AJ$1,0)</f>
        <v>#N/A</v>
      </c>
      <c r="AK1562" s="81"/>
      <c r="AL1562" s="81"/>
      <c r="AM1562" s="81"/>
      <c r="AN1562" s="81"/>
      <c r="AO1562" s="81"/>
      <c r="AP1562" s="81"/>
      <c r="AQ1562" s="81"/>
      <c r="AR1562" s="81"/>
      <c r="AS1562" s="81"/>
      <c r="AT1562" s="81"/>
      <c r="AU1562" s="72"/>
      <c r="AV1562"/>
      <c r="AW1562"/>
      <c r="AX1562"/>
      <c r="AY1562"/>
      <c r="AZ1562" s="96">
        <f t="shared" si="494"/>
        <v>0</v>
      </c>
      <c r="BA1562" s="24" t="e">
        <f t="shared" si="495"/>
        <v>#N/A</v>
      </c>
      <c r="BB1562" s="24" t="e">
        <f t="shared" si="496"/>
        <v>#N/A</v>
      </c>
      <c r="BC1562" s="24" t="e">
        <f t="shared" si="497"/>
        <v>#N/A</v>
      </c>
      <c r="BD1562" s="24" t="e">
        <f t="shared" si="498"/>
        <v>#N/A</v>
      </c>
      <c r="BE1562"/>
      <c r="BF1562" t="e">
        <f t="shared" si="499"/>
        <v>#N/A</v>
      </c>
      <c r="BG1562" t="str">
        <f t="shared" si="500"/>
        <v>HDJ</v>
      </c>
      <c r="BH1562" s="20" t="e">
        <f t="shared" si="501"/>
        <v>#N/A</v>
      </c>
      <c r="BI1562" s="20" t="e">
        <f t="shared" si="502"/>
        <v>#N/A</v>
      </c>
      <c r="BJ1562" s="20" t="e">
        <f t="shared" si="503"/>
        <v>#N/A</v>
      </c>
      <c r="BK1562" s="20" t="e">
        <f t="shared" si="504"/>
        <v>#N/A</v>
      </c>
      <c r="BL1562" s="20" t="e">
        <f t="shared" si="505"/>
        <v>#N/A</v>
      </c>
      <c r="BM1562" s="20" t="e">
        <f t="shared" si="507"/>
        <v>#N/A</v>
      </c>
      <c r="BN1562" s="20" t="e">
        <f t="shared" si="506"/>
        <v>#N/A</v>
      </c>
    </row>
    <row r="1563" spans="1:66">
      <c r="A1563" s="92"/>
      <c r="B1563" s="90"/>
      <c r="C1563" s="90"/>
      <c r="D1563" s="93"/>
      <c r="E1563" s="93"/>
      <c r="F1563" s="93"/>
      <c r="G1563" s="93"/>
      <c r="H1563" s="93"/>
      <c r="I1563" s="93"/>
      <c r="J1563" s="93"/>
      <c r="K1563" s="93"/>
      <c r="L1563" s="92"/>
      <c r="M1563" s="93"/>
      <c r="N1563" s="91">
        <f t="shared" si="488"/>
        <v>0</v>
      </c>
      <c r="O1563" s="91" t="str">
        <f t="shared" si="489"/>
        <v/>
      </c>
      <c r="P1563" s="91" t="str">
        <f t="shared" si="490"/>
        <v/>
      </c>
      <c r="Q1563" s="91" t="str">
        <f t="shared" si="491"/>
        <v>HDJ</v>
      </c>
      <c r="R1563" s="82"/>
      <c r="S1563" s="95">
        <f t="shared" si="492"/>
        <v>0</v>
      </c>
      <c r="T1563" s="95">
        <f t="shared" si="493"/>
        <v>0</v>
      </c>
      <c r="U1563" s="79" t="e">
        <f>VLOOKUP($S1563,'Grille de Tarif OQN'!$B$2:$S$3603,U$1,0)</f>
        <v>#N/A</v>
      </c>
      <c r="V1563" s="79" t="e">
        <f>VLOOKUP($S1563,'Grille de Tarif OQN'!$B$2:$S$3603,V$1,0)</f>
        <v>#N/A</v>
      </c>
      <c r="W1563" s="79" t="e">
        <f>VLOOKUP($S1563,'Grille de Tarif OQN'!$B$2:$S$3603,W$1,0)</f>
        <v>#N/A</v>
      </c>
      <c r="X1563" s="79" t="e">
        <f>VLOOKUP($S1563,'Grille de Tarif OQN'!$B$2:$S$3603,X$1,0)</f>
        <v>#N/A</v>
      </c>
      <c r="Y1563" s="79" t="e">
        <f>VLOOKUP($S1563,'Grille de Tarif OQN'!$B$2:$S$3603,Y$1,0)</f>
        <v>#N/A</v>
      </c>
      <c r="Z1563" s="79" t="e">
        <f>VLOOKUP($S1563,'Grille de Tarif OQN'!$B$2:$S$3603,Z$1,0)</f>
        <v>#N/A</v>
      </c>
      <c r="AA1563" s="79" t="e">
        <f>VLOOKUP($S1563,'Grille de Tarif OQN'!$B$2:$S$3603,AA$1,0)</f>
        <v>#N/A</v>
      </c>
      <c r="AB1563" s="79" t="e">
        <f>VLOOKUP($S1563,'Grille de Tarif OQN'!$B$2:$S$3603,AB$1,0)</f>
        <v>#N/A</v>
      </c>
      <c r="AC1563" s="79" t="e">
        <f>VLOOKUP($S1563,'Grille de Tarif OQN'!$B$2:$S$3603,AC$1,0)</f>
        <v>#N/A</v>
      </c>
      <c r="AD1563" s="79" t="e">
        <f>VLOOKUP($S1563,'Grille de Tarif OQN'!$B$2:$S$3603,AD$1,0)</f>
        <v>#N/A</v>
      </c>
      <c r="AE1563" s="79" t="e">
        <f>VLOOKUP($S1563,'Grille de Tarif OQN'!$B$2:$S$3603,AE$1,0)</f>
        <v>#N/A</v>
      </c>
      <c r="AF1563" s="79" t="e">
        <f>VLOOKUP($S1563,'Grille de Tarif OQN'!$B$2:$S$3603,AF$1,0)</f>
        <v>#N/A</v>
      </c>
      <c r="AG1563" s="79" t="e">
        <f>VLOOKUP($S1563,'Grille de Tarif OQN'!$B$2:$S$3603,AG$1,0)</f>
        <v>#N/A</v>
      </c>
      <c r="AH1563" s="79" t="e">
        <f>VLOOKUP($S1563,'Grille de Tarif OQN'!$B$2:$S$3603,AH$1,0)</f>
        <v>#N/A</v>
      </c>
      <c r="AI1563" s="79" t="e">
        <f>VLOOKUP($S1563,'Grille de Tarif OQN'!$B$2:$S$3603,AI$1,0)</f>
        <v>#N/A</v>
      </c>
      <c r="AJ1563" s="79" t="e">
        <f>VLOOKUP($S1563,'Grille de Tarif OQN'!$B$2:$S$3603,AJ$1,0)</f>
        <v>#N/A</v>
      </c>
      <c r="AK1563" s="81"/>
      <c r="AL1563" s="81"/>
      <c r="AM1563" s="81"/>
      <c r="AN1563" s="81"/>
      <c r="AO1563" s="81"/>
      <c r="AP1563" s="81"/>
      <c r="AQ1563" s="81"/>
      <c r="AR1563" s="81"/>
      <c r="AS1563" s="81"/>
      <c r="AT1563" s="81"/>
      <c r="AU1563" s="72"/>
      <c r="AV1563"/>
      <c r="AW1563"/>
      <c r="AX1563"/>
      <c r="AY1563"/>
      <c r="AZ1563" s="96">
        <f t="shared" si="494"/>
        <v>0</v>
      </c>
      <c r="BA1563" s="24" t="e">
        <f t="shared" si="495"/>
        <v>#N/A</v>
      </c>
      <c r="BB1563" s="24" t="e">
        <f t="shared" si="496"/>
        <v>#N/A</v>
      </c>
      <c r="BC1563" s="24" t="e">
        <f t="shared" si="497"/>
        <v>#N/A</v>
      </c>
      <c r="BD1563" s="24" t="e">
        <f t="shared" si="498"/>
        <v>#N/A</v>
      </c>
      <c r="BE1563"/>
      <c r="BF1563" t="e">
        <f t="shared" si="499"/>
        <v>#N/A</v>
      </c>
      <c r="BG1563" t="str">
        <f t="shared" si="500"/>
        <v>HDJ</v>
      </c>
      <c r="BH1563" s="20" t="e">
        <f t="shared" si="501"/>
        <v>#N/A</v>
      </c>
      <c r="BI1563" s="20" t="e">
        <f t="shared" si="502"/>
        <v>#N/A</v>
      </c>
      <c r="BJ1563" s="20" t="e">
        <f t="shared" si="503"/>
        <v>#N/A</v>
      </c>
      <c r="BK1563" s="20" t="e">
        <f t="shared" si="504"/>
        <v>#N/A</v>
      </c>
      <c r="BL1563" s="20" t="e">
        <f t="shared" si="505"/>
        <v>#N/A</v>
      </c>
      <c r="BM1563" s="20" t="e">
        <f t="shared" si="507"/>
        <v>#N/A</v>
      </c>
      <c r="BN1563" s="20" t="e">
        <f t="shared" si="506"/>
        <v>#N/A</v>
      </c>
    </row>
    <row r="1564" spans="1:66">
      <c r="A1564" s="92"/>
      <c r="B1564" s="90"/>
      <c r="C1564" s="90"/>
      <c r="D1564" s="93"/>
      <c r="E1564" s="93"/>
      <c r="F1564" s="93"/>
      <c r="G1564" s="93"/>
      <c r="H1564" s="93"/>
      <c r="I1564" s="93"/>
      <c r="J1564" s="93"/>
      <c r="K1564" s="93"/>
      <c r="L1564" s="92"/>
      <c r="M1564" s="93"/>
      <c r="N1564" s="91">
        <f t="shared" si="488"/>
        <v>0</v>
      </c>
      <c r="O1564" s="91" t="str">
        <f t="shared" si="489"/>
        <v/>
      </c>
      <c r="P1564" s="91" t="str">
        <f t="shared" si="490"/>
        <v/>
      </c>
      <c r="Q1564" s="91" t="str">
        <f t="shared" si="491"/>
        <v>HDJ</v>
      </c>
      <c r="R1564" s="82"/>
      <c r="S1564" s="95">
        <f t="shared" si="492"/>
        <v>0</v>
      </c>
      <c r="T1564" s="95">
        <f t="shared" si="493"/>
        <v>0</v>
      </c>
      <c r="U1564" s="79" t="e">
        <f>VLOOKUP($S1564,'Grille de Tarif OQN'!$B$2:$S$3603,U$1,0)</f>
        <v>#N/A</v>
      </c>
      <c r="V1564" s="79" t="e">
        <f>VLOOKUP($S1564,'Grille de Tarif OQN'!$B$2:$S$3603,V$1,0)</f>
        <v>#N/A</v>
      </c>
      <c r="W1564" s="79" t="e">
        <f>VLOOKUP($S1564,'Grille de Tarif OQN'!$B$2:$S$3603,W$1,0)</f>
        <v>#N/A</v>
      </c>
      <c r="X1564" s="79" t="e">
        <f>VLOOKUP($S1564,'Grille de Tarif OQN'!$B$2:$S$3603,X$1,0)</f>
        <v>#N/A</v>
      </c>
      <c r="Y1564" s="79" t="e">
        <f>VLOOKUP($S1564,'Grille de Tarif OQN'!$B$2:$S$3603,Y$1,0)</f>
        <v>#N/A</v>
      </c>
      <c r="Z1564" s="79" t="e">
        <f>VLOOKUP($S1564,'Grille de Tarif OQN'!$B$2:$S$3603,Z$1,0)</f>
        <v>#N/A</v>
      </c>
      <c r="AA1564" s="79" t="e">
        <f>VLOOKUP($S1564,'Grille de Tarif OQN'!$B$2:$S$3603,AA$1,0)</f>
        <v>#N/A</v>
      </c>
      <c r="AB1564" s="79" t="e">
        <f>VLOOKUP($S1564,'Grille de Tarif OQN'!$B$2:$S$3603,AB$1,0)</f>
        <v>#N/A</v>
      </c>
      <c r="AC1564" s="79" t="e">
        <f>VLOOKUP($S1564,'Grille de Tarif OQN'!$B$2:$S$3603,AC$1,0)</f>
        <v>#N/A</v>
      </c>
      <c r="AD1564" s="79" t="e">
        <f>VLOOKUP($S1564,'Grille de Tarif OQN'!$B$2:$S$3603,AD$1,0)</f>
        <v>#N/A</v>
      </c>
      <c r="AE1564" s="79" t="e">
        <f>VLOOKUP($S1564,'Grille de Tarif OQN'!$B$2:$S$3603,AE$1,0)</f>
        <v>#N/A</v>
      </c>
      <c r="AF1564" s="79" t="e">
        <f>VLOOKUP($S1564,'Grille de Tarif OQN'!$B$2:$S$3603,AF$1,0)</f>
        <v>#N/A</v>
      </c>
      <c r="AG1564" s="79" t="e">
        <f>VLOOKUP($S1564,'Grille de Tarif OQN'!$B$2:$S$3603,AG$1,0)</f>
        <v>#N/A</v>
      </c>
      <c r="AH1564" s="79" t="e">
        <f>VLOOKUP($S1564,'Grille de Tarif OQN'!$B$2:$S$3603,AH$1,0)</f>
        <v>#N/A</v>
      </c>
      <c r="AI1564" s="79" t="e">
        <f>VLOOKUP($S1564,'Grille de Tarif OQN'!$B$2:$S$3603,AI$1,0)</f>
        <v>#N/A</v>
      </c>
      <c r="AJ1564" s="79" t="e">
        <f>VLOOKUP($S1564,'Grille de Tarif OQN'!$B$2:$S$3603,AJ$1,0)</f>
        <v>#N/A</v>
      </c>
      <c r="AK1564" s="81"/>
      <c r="AL1564" s="81"/>
      <c r="AM1564" s="81"/>
      <c r="AN1564" s="81"/>
      <c r="AO1564" s="81"/>
      <c r="AP1564" s="81"/>
      <c r="AQ1564" s="81"/>
      <c r="AR1564" s="81"/>
      <c r="AS1564" s="81"/>
      <c r="AT1564" s="81"/>
      <c r="AU1564" s="72"/>
      <c r="AV1564"/>
      <c r="AW1564"/>
      <c r="AX1564"/>
      <c r="AY1564"/>
      <c r="AZ1564" s="96">
        <f t="shared" si="494"/>
        <v>0</v>
      </c>
      <c r="BA1564" s="24" t="e">
        <f t="shared" si="495"/>
        <v>#N/A</v>
      </c>
      <c r="BB1564" s="24" t="e">
        <f t="shared" si="496"/>
        <v>#N/A</v>
      </c>
      <c r="BC1564" s="24" t="e">
        <f t="shared" si="497"/>
        <v>#N/A</v>
      </c>
      <c r="BD1564" s="24" t="e">
        <f t="shared" si="498"/>
        <v>#N/A</v>
      </c>
      <c r="BE1564"/>
      <c r="BF1564" t="e">
        <f t="shared" si="499"/>
        <v>#N/A</v>
      </c>
      <c r="BG1564" t="str">
        <f t="shared" si="500"/>
        <v>HDJ</v>
      </c>
      <c r="BH1564" s="20" t="e">
        <f t="shared" si="501"/>
        <v>#N/A</v>
      </c>
      <c r="BI1564" s="20" t="e">
        <f t="shared" si="502"/>
        <v>#N/A</v>
      </c>
      <c r="BJ1564" s="20" t="e">
        <f t="shared" si="503"/>
        <v>#N/A</v>
      </c>
      <c r="BK1564" s="20" t="e">
        <f t="shared" si="504"/>
        <v>#N/A</v>
      </c>
      <c r="BL1564" s="20" t="e">
        <f t="shared" si="505"/>
        <v>#N/A</v>
      </c>
      <c r="BM1564" s="20" t="e">
        <f t="shared" si="507"/>
        <v>#N/A</v>
      </c>
      <c r="BN1564" s="20" t="e">
        <f t="shared" si="506"/>
        <v>#N/A</v>
      </c>
    </row>
    <row r="1565" spans="1:66">
      <c r="A1565" s="92"/>
      <c r="B1565" s="90"/>
      <c r="C1565" s="90"/>
      <c r="D1565" s="93"/>
      <c r="E1565" s="93"/>
      <c r="F1565" s="93"/>
      <c r="G1565" s="93"/>
      <c r="H1565" s="93"/>
      <c r="I1565" s="93"/>
      <c r="J1565" s="93"/>
      <c r="K1565" s="93"/>
      <c r="L1565" s="92"/>
      <c r="M1565" s="93"/>
      <c r="N1565" s="91">
        <f t="shared" si="488"/>
        <v>0</v>
      </c>
      <c r="O1565" s="91" t="str">
        <f t="shared" si="489"/>
        <v/>
      </c>
      <c r="P1565" s="91" t="str">
        <f t="shared" si="490"/>
        <v/>
      </c>
      <c r="Q1565" s="91" t="str">
        <f t="shared" si="491"/>
        <v>HDJ</v>
      </c>
      <c r="R1565" s="82"/>
      <c r="S1565" s="95">
        <f t="shared" si="492"/>
        <v>0</v>
      </c>
      <c r="T1565" s="95">
        <f t="shared" si="493"/>
        <v>0</v>
      </c>
      <c r="U1565" s="79" t="e">
        <f>VLOOKUP($S1565,'Grille de Tarif OQN'!$B$2:$S$3603,U$1,0)</f>
        <v>#N/A</v>
      </c>
      <c r="V1565" s="79" t="e">
        <f>VLOOKUP($S1565,'Grille de Tarif OQN'!$B$2:$S$3603,V$1,0)</f>
        <v>#N/A</v>
      </c>
      <c r="W1565" s="79" t="e">
        <f>VLOOKUP($S1565,'Grille de Tarif OQN'!$B$2:$S$3603,W$1,0)</f>
        <v>#N/A</v>
      </c>
      <c r="X1565" s="79" t="e">
        <f>VLOOKUP($S1565,'Grille de Tarif OQN'!$B$2:$S$3603,X$1,0)</f>
        <v>#N/A</v>
      </c>
      <c r="Y1565" s="79" t="e">
        <f>VLOOKUP($S1565,'Grille de Tarif OQN'!$B$2:$S$3603,Y$1,0)</f>
        <v>#N/A</v>
      </c>
      <c r="Z1565" s="79" t="e">
        <f>VLOOKUP($S1565,'Grille de Tarif OQN'!$B$2:$S$3603,Z$1,0)</f>
        <v>#N/A</v>
      </c>
      <c r="AA1565" s="79" t="e">
        <f>VLOOKUP($S1565,'Grille de Tarif OQN'!$B$2:$S$3603,AA$1,0)</f>
        <v>#N/A</v>
      </c>
      <c r="AB1565" s="79" t="e">
        <f>VLOOKUP($S1565,'Grille de Tarif OQN'!$B$2:$S$3603,AB$1,0)</f>
        <v>#N/A</v>
      </c>
      <c r="AC1565" s="79" t="e">
        <f>VLOOKUP($S1565,'Grille de Tarif OQN'!$B$2:$S$3603,AC$1,0)</f>
        <v>#N/A</v>
      </c>
      <c r="AD1565" s="79" t="e">
        <f>VLOOKUP($S1565,'Grille de Tarif OQN'!$B$2:$S$3603,AD$1,0)</f>
        <v>#N/A</v>
      </c>
      <c r="AE1565" s="79" t="e">
        <f>VLOOKUP($S1565,'Grille de Tarif OQN'!$B$2:$S$3603,AE$1,0)</f>
        <v>#N/A</v>
      </c>
      <c r="AF1565" s="79" t="e">
        <f>VLOOKUP($S1565,'Grille de Tarif OQN'!$B$2:$S$3603,AF$1,0)</f>
        <v>#N/A</v>
      </c>
      <c r="AG1565" s="79" t="e">
        <f>VLOOKUP($S1565,'Grille de Tarif OQN'!$B$2:$S$3603,AG$1,0)</f>
        <v>#N/A</v>
      </c>
      <c r="AH1565" s="79" t="e">
        <f>VLOOKUP($S1565,'Grille de Tarif OQN'!$B$2:$S$3603,AH$1,0)</f>
        <v>#N/A</v>
      </c>
      <c r="AI1565" s="79" t="e">
        <f>VLOOKUP($S1565,'Grille de Tarif OQN'!$B$2:$S$3603,AI$1,0)</f>
        <v>#N/A</v>
      </c>
      <c r="AJ1565" s="79" t="e">
        <f>VLOOKUP($S1565,'Grille de Tarif OQN'!$B$2:$S$3603,AJ$1,0)</f>
        <v>#N/A</v>
      </c>
      <c r="AK1565" s="81"/>
      <c r="AL1565" s="81"/>
      <c r="AM1565" s="81"/>
      <c r="AN1565" s="81"/>
      <c r="AO1565" s="81"/>
      <c r="AP1565" s="81"/>
      <c r="AQ1565" s="81"/>
      <c r="AR1565" s="81"/>
      <c r="AS1565" s="81"/>
      <c r="AT1565" s="81"/>
      <c r="AU1565" s="72"/>
      <c r="AV1565"/>
      <c r="AW1565"/>
      <c r="AX1565"/>
      <c r="AY1565"/>
      <c r="AZ1565" s="96">
        <f t="shared" si="494"/>
        <v>0</v>
      </c>
      <c r="BA1565" s="24" t="e">
        <f t="shared" si="495"/>
        <v>#N/A</v>
      </c>
      <c r="BB1565" s="24" t="e">
        <f t="shared" si="496"/>
        <v>#N/A</v>
      </c>
      <c r="BC1565" s="24" t="e">
        <f t="shared" si="497"/>
        <v>#N/A</v>
      </c>
      <c r="BD1565" s="24" t="e">
        <f t="shared" si="498"/>
        <v>#N/A</v>
      </c>
      <c r="BE1565"/>
      <c r="BF1565" t="e">
        <f t="shared" si="499"/>
        <v>#N/A</v>
      </c>
      <c r="BG1565" t="str">
        <f t="shared" si="500"/>
        <v>HDJ</v>
      </c>
      <c r="BH1565" s="20" t="e">
        <f t="shared" si="501"/>
        <v>#N/A</v>
      </c>
      <c r="BI1565" s="20" t="e">
        <f t="shared" si="502"/>
        <v>#N/A</v>
      </c>
      <c r="BJ1565" s="20" t="e">
        <f t="shared" si="503"/>
        <v>#N/A</v>
      </c>
      <c r="BK1565" s="20" t="e">
        <f t="shared" si="504"/>
        <v>#N/A</v>
      </c>
      <c r="BL1565" s="20" t="e">
        <f t="shared" si="505"/>
        <v>#N/A</v>
      </c>
      <c r="BM1565" s="20" t="e">
        <f t="shared" si="507"/>
        <v>#N/A</v>
      </c>
      <c r="BN1565" s="20" t="e">
        <f t="shared" si="506"/>
        <v>#N/A</v>
      </c>
    </row>
    <row r="1566" spans="1:66">
      <c r="A1566" s="92"/>
      <c r="B1566" s="90"/>
      <c r="C1566" s="90"/>
      <c r="D1566" s="93"/>
      <c r="E1566" s="93"/>
      <c r="F1566" s="93"/>
      <c r="G1566" s="93"/>
      <c r="H1566" s="93"/>
      <c r="I1566" s="93"/>
      <c r="J1566" s="93"/>
      <c r="K1566" s="93"/>
      <c r="L1566" s="92"/>
      <c r="M1566" s="93"/>
      <c r="N1566" s="91">
        <f t="shared" si="488"/>
        <v>0</v>
      </c>
      <c r="O1566" s="91" t="str">
        <f t="shared" si="489"/>
        <v/>
      </c>
      <c r="P1566" s="91" t="str">
        <f t="shared" si="490"/>
        <v/>
      </c>
      <c r="Q1566" s="91" t="str">
        <f t="shared" si="491"/>
        <v>HDJ</v>
      </c>
      <c r="R1566" s="82"/>
      <c r="S1566" s="95">
        <f t="shared" si="492"/>
        <v>0</v>
      </c>
      <c r="T1566" s="95">
        <f t="shared" si="493"/>
        <v>0</v>
      </c>
      <c r="U1566" s="79" t="e">
        <f>VLOOKUP($S1566,'Grille de Tarif OQN'!$B$2:$S$3603,U$1,0)</f>
        <v>#N/A</v>
      </c>
      <c r="V1566" s="79" t="e">
        <f>VLOOKUP($S1566,'Grille de Tarif OQN'!$B$2:$S$3603,V$1,0)</f>
        <v>#N/A</v>
      </c>
      <c r="W1566" s="79" t="e">
        <f>VLOOKUP($S1566,'Grille de Tarif OQN'!$B$2:$S$3603,W$1,0)</f>
        <v>#N/A</v>
      </c>
      <c r="X1566" s="79" t="e">
        <f>VLOOKUP($S1566,'Grille de Tarif OQN'!$B$2:$S$3603,X$1,0)</f>
        <v>#N/A</v>
      </c>
      <c r="Y1566" s="79" t="e">
        <f>VLOOKUP($S1566,'Grille de Tarif OQN'!$B$2:$S$3603,Y$1,0)</f>
        <v>#N/A</v>
      </c>
      <c r="Z1566" s="79" t="e">
        <f>VLOOKUP($S1566,'Grille de Tarif OQN'!$B$2:$S$3603,Z$1,0)</f>
        <v>#N/A</v>
      </c>
      <c r="AA1566" s="79" t="e">
        <f>VLOOKUP($S1566,'Grille de Tarif OQN'!$B$2:$S$3603,AA$1,0)</f>
        <v>#N/A</v>
      </c>
      <c r="AB1566" s="79" t="e">
        <f>VLOOKUP($S1566,'Grille de Tarif OQN'!$B$2:$S$3603,AB$1,0)</f>
        <v>#N/A</v>
      </c>
      <c r="AC1566" s="79" t="e">
        <f>VLOOKUP($S1566,'Grille de Tarif OQN'!$B$2:$S$3603,AC$1,0)</f>
        <v>#N/A</v>
      </c>
      <c r="AD1566" s="79" t="e">
        <f>VLOOKUP($S1566,'Grille de Tarif OQN'!$B$2:$S$3603,AD$1,0)</f>
        <v>#N/A</v>
      </c>
      <c r="AE1566" s="79" t="e">
        <f>VLOOKUP($S1566,'Grille de Tarif OQN'!$B$2:$S$3603,AE$1,0)</f>
        <v>#N/A</v>
      </c>
      <c r="AF1566" s="79" t="e">
        <f>VLOOKUP($S1566,'Grille de Tarif OQN'!$B$2:$S$3603,AF$1,0)</f>
        <v>#N/A</v>
      </c>
      <c r="AG1566" s="79" t="e">
        <f>VLOOKUP($S1566,'Grille de Tarif OQN'!$B$2:$S$3603,AG$1,0)</f>
        <v>#N/A</v>
      </c>
      <c r="AH1566" s="79" t="e">
        <f>VLOOKUP($S1566,'Grille de Tarif OQN'!$B$2:$S$3603,AH$1,0)</f>
        <v>#N/A</v>
      </c>
      <c r="AI1566" s="79" t="e">
        <f>VLOOKUP($S1566,'Grille de Tarif OQN'!$B$2:$S$3603,AI$1,0)</f>
        <v>#N/A</v>
      </c>
      <c r="AJ1566" s="79" t="e">
        <f>VLOOKUP($S1566,'Grille de Tarif OQN'!$B$2:$S$3603,AJ$1,0)</f>
        <v>#N/A</v>
      </c>
      <c r="AK1566" s="81"/>
      <c r="AL1566" s="81"/>
      <c r="AM1566" s="81"/>
      <c r="AN1566" s="81"/>
      <c r="AO1566" s="81"/>
      <c r="AP1566" s="81"/>
      <c r="AQ1566" s="81"/>
      <c r="AR1566" s="81"/>
      <c r="AS1566" s="81"/>
      <c r="AT1566" s="81"/>
      <c r="AU1566" s="72"/>
      <c r="AV1566"/>
      <c r="AW1566"/>
      <c r="AX1566"/>
      <c r="AY1566"/>
      <c r="AZ1566" s="96">
        <f t="shared" si="494"/>
        <v>0</v>
      </c>
      <c r="BA1566" s="24" t="e">
        <f t="shared" si="495"/>
        <v>#N/A</v>
      </c>
      <c r="BB1566" s="24" t="e">
        <f t="shared" si="496"/>
        <v>#N/A</v>
      </c>
      <c r="BC1566" s="24" t="e">
        <f t="shared" si="497"/>
        <v>#N/A</v>
      </c>
      <c r="BD1566" s="24" t="e">
        <f t="shared" si="498"/>
        <v>#N/A</v>
      </c>
      <c r="BE1566"/>
      <c r="BF1566" t="e">
        <f t="shared" si="499"/>
        <v>#N/A</v>
      </c>
      <c r="BG1566" t="str">
        <f t="shared" si="500"/>
        <v>HDJ</v>
      </c>
      <c r="BH1566" s="20" t="e">
        <f t="shared" si="501"/>
        <v>#N/A</v>
      </c>
      <c r="BI1566" s="20" t="e">
        <f t="shared" si="502"/>
        <v>#N/A</v>
      </c>
      <c r="BJ1566" s="20" t="e">
        <f t="shared" si="503"/>
        <v>#N/A</v>
      </c>
      <c r="BK1566" s="20" t="e">
        <f t="shared" si="504"/>
        <v>#N/A</v>
      </c>
      <c r="BL1566" s="20" t="e">
        <f t="shared" si="505"/>
        <v>#N/A</v>
      </c>
      <c r="BM1566" s="20" t="e">
        <f t="shared" si="507"/>
        <v>#N/A</v>
      </c>
      <c r="BN1566" s="20" t="e">
        <f t="shared" si="506"/>
        <v>#N/A</v>
      </c>
    </row>
    <row r="1567" spans="1:66">
      <c r="A1567" s="92"/>
      <c r="B1567" s="90"/>
      <c r="C1567" s="90"/>
      <c r="D1567" s="93"/>
      <c r="E1567" s="93"/>
      <c r="F1567" s="93"/>
      <c r="G1567" s="93"/>
      <c r="H1567" s="93"/>
      <c r="I1567" s="93"/>
      <c r="J1567" s="93"/>
      <c r="K1567" s="93"/>
      <c r="L1567" s="92"/>
      <c r="M1567" s="93"/>
      <c r="N1567" s="91">
        <f t="shared" si="488"/>
        <v>0</v>
      </c>
      <c r="O1567" s="91" t="str">
        <f t="shared" si="489"/>
        <v/>
      </c>
      <c r="P1567" s="91" t="str">
        <f t="shared" si="490"/>
        <v/>
      </c>
      <c r="Q1567" s="91" t="str">
        <f t="shared" si="491"/>
        <v>HDJ</v>
      </c>
      <c r="R1567" s="82"/>
      <c r="S1567" s="95">
        <f t="shared" si="492"/>
        <v>0</v>
      </c>
      <c r="T1567" s="95">
        <f t="shared" si="493"/>
        <v>0</v>
      </c>
      <c r="U1567" s="79" t="e">
        <f>VLOOKUP($S1567,'Grille de Tarif OQN'!$B$2:$S$3603,U$1,0)</f>
        <v>#N/A</v>
      </c>
      <c r="V1567" s="79" t="e">
        <f>VLOOKUP($S1567,'Grille de Tarif OQN'!$B$2:$S$3603,V$1,0)</f>
        <v>#N/A</v>
      </c>
      <c r="W1567" s="79" t="e">
        <f>VLOOKUP($S1567,'Grille de Tarif OQN'!$B$2:$S$3603,W$1,0)</f>
        <v>#N/A</v>
      </c>
      <c r="X1567" s="79" t="e">
        <f>VLOOKUP($S1567,'Grille de Tarif OQN'!$B$2:$S$3603,X$1,0)</f>
        <v>#N/A</v>
      </c>
      <c r="Y1567" s="79" t="e">
        <f>VLOOKUP($S1567,'Grille de Tarif OQN'!$B$2:$S$3603,Y$1,0)</f>
        <v>#N/A</v>
      </c>
      <c r="Z1567" s="79" t="e">
        <f>VLOOKUP($S1567,'Grille de Tarif OQN'!$B$2:$S$3603,Z$1,0)</f>
        <v>#N/A</v>
      </c>
      <c r="AA1567" s="79" t="e">
        <f>VLOOKUP($S1567,'Grille de Tarif OQN'!$B$2:$S$3603,AA$1,0)</f>
        <v>#N/A</v>
      </c>
      <c r="AB1567" s="79" t="e">
        <f>VLOOKUP($S1567,'Grille de Tarif OQN'!$B$2:$S$3603,AB$1,0)</f>
        <v>#N/A</v>
      </c>
      <c r="AC1567" s="79" t="e">
        <f>VLOOKUP($S1567,'Grille de Tarif OQN'!$B$2:$S$3603,AC$1,0)</f>
        <v>#N/A</v>
      </c>
      <c r="AD1567" s="79" t="e">
        <f>VLOOKUP($S1567,'Grille de Tarif OQN'!$B$2:$S$3603,AD$1,0)</f>
        <v>#N/A</v>
      </c>
      <c r="AE1567" s="79" t="e">
        <f>VLOOKUP($S1567,'Grille de Tarif OQN'!$B$2:$S$3603,AE$1,0)</f>
        <v>#N/A</v>
      </c>
      <c r="AF1567" s="79" t="e">
        <f>VLOOKUP($S1567,'Grille de Tarif OQN'!$B$2:$S$3603,AF$1,0)</f>
        <v>#N/A</v>
      </c>
      <c r="AG1567" s="79" t="e">
        <f>VLOOKUP($S1567,'Grille de Tarif OQN'!$B$2:$S$3603,AG$1,0)</f>
        <v>#N/A</v>
      </c>
      <c r="AH1567" s="79" t="e">
        <f>VLOOKUP($S1567,'Grille de Tarif OQN'!$B$2:$S$3603,AH$1,0)</f>
        <v>#N/A</v>
      </c>
      <c r="AI1567" s="79" t="e">
        <f>VLOOKUP($S1567,'Grille de Tarif OQN'!$B$2:$S$3603,AI$1,0)</f>
        <v>#N/A</v>
      </c>
      <c r="AJ1567" s="79" t="e">
        <f>VLOOKUP($S1567,'Grille de Tarif OQN'!$B$2:$S$3603,AJ$1,0)</f>
        <v>#N/A</v>
      </c>
      <c r="AK1567" s="81"/>
      <c r="AL1567" s="81"/>
      <c r="AM1567" s="81"/>
      <c r="AN1567" s="81"/>
      <c r="AO1567" s="81"/>
      <c r="AP1567" s="81"/>
      <c r="AQ1567" s="81"/>
      <c r="AR1567" s="81"/>
      <c r="AS1567" s="81"/>
      <c r="AT1567" s="81"/>
      <c r="AU1567" s="72"/>
      <c r="AV1567"/>
      <c r="AW1567"/>
      <c r="AX1567"/>
      <c r="AY1567"/>
      <c r="AZ1567" s="96">
        <f t="shared" si="494"/>
        <v>0</v>
      </c>
      <c r="BA1567" s="24" t="e">
        <f t="shared" si="495"/>
        <v>#N/A</v>
      </c>
      <c r="BB1567" s="24" t="e">
        <f t="shared" si="496"/>
        <v>#N/A</v>
      </c>
      <c r="BC1567" s="24" t="e">
        <f t="shared" si="497"/>
        <v>#N/A</v>
      </c>
      <c r="BD1567" s="24" t="e">
        <f t="shared" si="498"/>
        <v>#N/A</v>
      </c>
      <c r="BE1567"/>
      <c r="BF1567" t="e">
        <f t="shared" si="499"/>
        <v>#N/A</v>
      </c>
      <c r="BG1567" t="str">
        <f t="shared" si="500"/>
        <v>HDJ</v>
      </c>
      <c r="BH1567" s="20" t="e">
        <f t="shared" si="501"/>
        <v>#N/A</v>
      </c>
      <c r="BI1567" s="20" t="e">
        <f t="shared" si="502"/>
        <v>#N/A</v>
      </c>
      <c r="BJ1567" s="20" t="e">
        <f t="shared" si="503"/>
        <v>#N/A</v>
      </c>
      <c r="BK1567" s="20" t="e">
        <f t="shared" si="504"/>
        <v>#N/A</v>
      </c>
      <c r="BL1567" s="20" t="e">
        <f t="shared" si="505"/>
        <v>#N/A</v>
      </c>
      <c r="BM1567" s="20" t="e">
        <f t="shared" si="507"/>
        <v>#N/A</v>
      </c>
      <c r="BN1567" s="20" t="e">
        <f t="shared" si="506"/>
        <v>#N/A</v>
      </c>
    </row>
    <row r="1568" spans="1:66">
      <c r="A1568" s="92"/>
      <c r="B1568" s="90"/>
      <c r="C1568" s="90"/>
      <c r="D1568" s="93"/>
      <c r="E1568" s="93"/>
      <c r="F1568" s="93"/>
      <c r="G1568" s="93"/>
      <c r="H1568" s="93"/>
      <c r="I1568" s="93"/>
      <c r="J1568" s="93"/>
      <c r="K1568" s="93"/>
      <c r="L1568" s="92"/>
      <c r="M1568" s="93"/>
      <c r="N1568" s="91">
        <f t="shared" si="488"/>
        <v>0</v>
      </c>
      <c r="O1568" s="91" t="str">
        <f t="shared" si="489"/>
        <v/>
      </c>
      <c r="P1568" s="91" t="str">
        <f t="shared" si="490"/>
        <v/>
      </c>
      <c r="Q1568" s="91" t="str">
        <f t="shared" si="491"/>
        <v>HDJ</v>
      </c>
      <c r="R1568" s="82"/>
      <c r="S1568" s="95">
        <f t="shared" si="492"/>
        <v>0</v>
      </c>
      <c r="T1568" s="95">
        <f t="shared" si="493"/>
        <v>0</v>
      </c>
      <c r="U1568" s="79" t="e">
        <f>VLOOKUP($S1568,'Grille de Tarif OQN'!$B$2:$S$3603,U$1,0)</f>
        <v>#N/A</v>
      </c>
      <c r="V1568" s="79" t="e">
        <f>VLOOKUP($S1568,'Grille de Tarif OQN'!$B$2:$S$3603,V$1,0)</f>
        <v>#N/A</v>
      </c>
      <c r="W1568" s="79" t="e">
        <f>VLOOKUP($S1568,'Grille de Tarif OQN'!$B$2:$S$3603,W$1,0)</f>
        <v>#N/A</v>
      </c>
      <c r="X1568" s="79" t="e">
        <f>VLOOKUP($S1568,'Grille de Tarif OQN'!$B$2:$S$3603,X$1,0)</f>
        <v>#N/A</v>
      </c>
      <c r="Y1568" s="79" t="e">
        <f>VLOOKUP($S1568,'Grille de Tarif OQN'!$B$2:$S$3603,Y$1,0)</f>
        <v>#N/A</v>
      </c>
      <c r="Z1568" s="79" t="e">
        <f>VLOOKUP($S1568,'Grille de Tarif OQN'!$B$2:$S$3603,Z$1,0)</f>
        <v>#N/A</v>
      </c>
      <c r="AA1568" s="79" t="e">
        <f>VLOOKUP($S1568,'Grille de Tarif OQN'!$B$2:$S$3603,AA$1,0)</f>
        <v>#N/A</v>
      </c>
      <c r="AB1568" s="79" t="e">
        <f>VLOOKUP($S1568,'Grille de Tarif OQN'!$B$2:$S$3603,AB$1,0)</f>
        <v>#N/A</v>
      </c>
      <c r="AC1568" s="79" t="e">
        <f>VLOOKUP($S1568,'Grille de Tarif OQN'!$B$2:$S$3603,AC$1,0)</f>
        <v>#N/A</v>
      </c>
      <c r="AD1568" s="79" t="e">
        <f>VLOOKUP($S1568,'Grille de Tarif OQN'!$B$2:$S$3603,AD$1,0)</f>
        <v>#N/A</v>
      </c>
      <c r="AE1568" s="79" t="e">
        <f>VLOOKUP($S1568,'Grille de Tarif OQN'!$B$2:$S$3603,AE$1,0)</f>
        <v>#N/A</v>
      </c>
      <c r="AF1568" s="79" t="e">
        <f>VLOOKUP($S1568,'Grille de Tarif OQN'!$B$2:$S$3603,AF$1,0)</f>
        <v>#N/A</v>
      </c>
      <c r="AG1568" s="79" t="e">
        <f>VLOOKUP($S1568,'Grille de Tarif OQN'!$B$2:$S$3603,AG$1,0)</f>
        <v>#N/A</v>
      </c>
      <c r="AH1568" s="79" t="e">
        <f>VLOOKUP($S1568,'Grille de Tarif OQN'!$B$2:$S$3603,AH$1,0)</f>
        <v>#N/A</v>
      </c>
      <c r="AI1568" s="79" t="e">
        <f>VLOOKUP($S1568,'Grille de Tarif OQN'!$B$2:$S$3603,AI$1,0)</f>
        <v>#N/A</v>
      </c>
      <c r="AJ1568" s="79" t="e">
        <f>VLOOKUP($S1568,'Grille de Tarif OQN'!$B$2:$S$3603,AJ$1,0)</f>
        <v>#N/A</v>
      </c>
      <c r="AK1568" s="81"/>
      <c r="AL1568" s="81"/>
      <c r="AM1568" s="81"/>
      <c r="AN1568" s="81"/>
      <c r="AO1568" s="81"/>
      <c r="AP1568" s="81"/>
      <c r="AQ1568" s="81"/>
      <c r="AR1568" s="81"/>
      <c r="AS1568" s="81"/>
      <c r="AT1568" s="81"/>
      <c r="AU1568" s="72"/>
      <c r="AV1568"/>
      <c r="AW1568"/>
      <c r="AX1568"/>
      <c r="AY1568"/>
      <c r="AZ1568" s="96">
        <f t="shared" si="494"/>
        <v>0</v>
      </c>
      <c r="BA1568" s="24" t="e">
        <f t="shared" si="495"/>
        <v>#N/A</v>
      </c>
      <c r="BB1568" s="24" t="e">
        <f t="shared" si="496"/>
        <v>#N/A</v>
      </c>
      <c r="BC1568" s="24" t="e">
        <f t="shared" si="497"/>
        <v>#N/A</v>
      </c>
      <c r="BD1568" s="24" t="e">
        <f t="shared" si="498"/>
        <v>#N/A</v>
      </c>
      <c r="BE1568"/>
      <c r="BF1568" t="e">
        <f t="shared" si="499"/>
        <v>#N/A</v>
      </c>
      <c r="BG1568" t="str">
        <f t="shared" si="500"/>
        <v>HDJ</v>
      </c>
      <c r="BH1568" s="20" t="e">
        <f t="shared" si="501"/>
        <v>#N/A</v>
      </c>
      <c r="BI1568" s="20" t="e">
        <f t="shared" si="502"/>
        <v>#N/A</v>
      </c>
      <c r="BJ1568" s="20" t="e">
        <f t="shared" si="503"/>
        <v>#N/A</v>
      </c>
      <c r="BK1568" s="20" t="e">
        <f t="shared" si="504"/>
        <v>#N/A</v>
      </c>
      <c r="BL1568" s="20" t="e">
        <f t="shared" si="505"/>
        <v>#N/A</v>
      </c>
      <c r="BM1568" s="20" t="e">
        <f t="shared" si="507"/>
        <v>#N/A</v>
      </c>
      <c r="BN1568" s="20" t="e">
        <f t="shared" si="506"/>
        <v>#N/A</v>
      </c>
    </row>
    <row r="1569" spans="1:66">
      <c r="A1569" s="92"/>
      <c r="B1569" s="90"/>
      <c r="C1569" s="90"/>
      <c r="D1569" s="93"/>
      <c r="E1569" s="93"/>
      <c r="F1569" s="93"/>
      <c r="G1569" s="93"/>
      <c r="H1569" s="93"/>
      <c r="I1569" s="93"/>
      <c r="J1569" s="93"/>
      <c r="K1569" s="93"/>
      <c r="L1569" s="92"/>
      <c r="M1569" s="93"/>
      <c r="N1569" s="91">
        <f t="shared" si="488"/>
        <v>0</v>
      </c>
      <c r="O1569" s="91" t="str">
        <f t="shared" si="489"/>
        <v/>
      </c>
      <c r="P1569" s="91" t="str">
        <f t="shared" si="490"/>
        <v/>
      </c>
      <c r="Q1569" s="91" t="str">
        <f t="shared" si="491"/>
        <v>HDJ</v>
      </c>
      <c r="R1569" s="82"/>
      <c r="S1569" s="95">
        <f t="shared" si="492"/>
        <v>0</v>
      </c>
      <c r="T1569" s="95">
        <f t="shared" si="493"/>
        <v>0</v>
      </c>
      <c r="U1569" s="79" t="e">
        <f>VLOOKUP($S1569,'Grille de Tarif OQN'!$B$2:$S$3603,U$1,0)</f>
        <v>#N/A</v>
      </c>
      <c r="V1569" s="79" t="e">
        <f>VLOOKUP($S1569,'Grille de Tarif OQN'!$B$2:$S$3603,V$1,0)</f>
        <v>#N/A</v>
      </c>
      <c r="W1569" s="79" t="e">
        <f>VLOOKUP($S1569,'Grille de Tarif OQN'!$B$2:$S$3603,W$1,0)</f>
        <v>#N/A</v>
      </c>
      <c r="X1569" s="79" t="e">
        <f>VLOOKUP($S1569,'Grille de Tarif OQN'!$B$2:$S$3603,X$1,0)</f>
        <v>#N/A</v>
      </c>
      <c r="Y1569" s="79" t="e">
        <f>VLOOKUP($S1569,'Grille de Tarif OQN'!$B$2:$S$3603,Y$1,0)</f>
        <v>#N/A</v>
      </c>
      <c r="Z1569" s="79" t="e">
        <f>VLOOKUP($S1569,'Grille de Tarif OQN'!$B$2:$S$3603,Z$1,0)</f>
        <v>#N/A</v>
      </c>
      <c r="AA1569" s="79" t="e">
        <f>VLOOKUP($S1569,'Grille de Tarif OQN'!$B$2:$S$3603,AA$1,0)</f>
        <v>#N/A</v>
      </c>
      <c r="AB1569" s="79" t="e">
        <f>VLOOKUP($S1569,'Grille de Tarif OQN'!$B$2:$S$3603,AB$1,0)</f>
        <v>#N/A</v>
      </c>
      <c r="AC1569" s="79" t="e">
        <f>VLOOKUP($S1569,'Grille de Tarif OQN'!$B$2:$S$3603,AC$1,0)</f>
        <v>#N/A</v>
      </c>
      <c r="AD1569" s="79" t="e">
        <f>VLOOKUP($S1569,'Grille de Tarif OQN'!$B$2:$S$3603,AD$1,0)</f>
        <v>#N/A</v>
      </c>
      <c r="AE1569" s="79" t="e">
        <f>VLOOKUP($S1569,'Grille de Tarif OQN'!$B$2:$S$3603,AE$1,0)</f>
        <v>#N/A</v>
      </c>
      <c r="AF1569" s="79" t="e">
        <f>VLOOKUP($S1569,'Grille de Tarif OQN'!$B$2:$S$3603,AF$1,0)</f>
        <v>#N/A</v>
      </c>
      <c r="AG1569" s="79" t="e">
        <f>VLOOKUP($S1569,'Grille de Tarif OQN'!$B$2:$S$3603,AG$1,0)</f>
        <v>#N/A</v>
      </c>
      <c r="AH1569" s="79" t="e">
        <f>VLOOKUP($S1569,'Grille de Tarif OQN'!$B$2:$S$3603,AH$1,0)</f>
        <v>#N/A</v>
      </c>
      <c r="AI1569" s="79" t="e">
        <f>VLOOKUP($S1569,'Grille de Tarif OQN'!$B$2:$S$3603,AI$1,0)</f>
        <v>#N/A</v>
      </c>
      <c r="AJ1569" s="79" t="e">
        <f>VLOOKUP($S1569,'Grille de Tarif OQN'!$B$2:$S$3603,AJ$1,0)</f>
        <v>#N/A</v>
      </c>
      <c r="AK1569" s="81"/>
      <c r="AL1569" s="81"/>
      <c r="AM1569" s="81"/>
      <c r="AN1569" s="81"/>
      <c r="AO1569" s="81"/>
      <c r="AP1569" s="81"/>
      <c r="AQ1569" s="81"/>
      <c r="AR1569" s="81"/>
      <c r="AS1569" s="81"/>
      <c r="AT1569" s="81"/>
      <c r="AU1569" s="72"/>
      <c r="AV1569"/>
      <c r="AW1569"/>
      <c r="AX1569"/>
      <c r="AY1569"/>
      <c r="AZ1569" s="96">
        <f t="shared" si="494"/>
        <v>0</v>
      </c>
      <c r="BA1569" s="24" t="e">
        <f t="shared" si="495"/>
        <v>#N/A</v>
      </c>
      <c r="BB1569" s="24" t="e">
        <f t="shared" si="496"/>
        <v>#N/A</v>
      </c>
      <c r="BC1569" s="24" t="e">
        <f t="shared" si="497"/>
        <v>#N/A</v>
      </c>
      <c r="BD1569" s="24" t="e">
        <f t="shared" si="498"/>
        <v>#N/A</v>
      </c>
      <c r="BE1569"/>
      <c r="BF1569" t="e">
        <f t="shared" si="499"/>
        <v>#N/A</v>
      </c>
      <c r="BG1569" t="str">
        <f t="shared" si="500"/>
        <v>HDJ</v>
      </c>
      <c r="BH1569" s="20" t="e">
        <f t="shared" si="501"/>
        <v>#N/A</v>
      </c>
      <c r="BI1569" s="20" t="e">
        <f t="shared" si="502"/>
        <v>#N/A</v>
      </c>
      <c r="BJ1569" s="20" t="e">
        <f t="shared" si="503"/>
        <v>#N/A</v>
      </c>
      <c r="BK1569" s="20" t="e">
        <f t="shared" si="504"/>
        <v>#N/A</v>
      </c>
      <c r="BL1569" s="20" t="e">
        <f t="shared" si="505"/>
        <v>#N/A</v>
      </c>
      <c r="BM1569" s="20" t="e">
        <f t="shared" si="507"/>
        <v>#N/A</v>
      </c>
      <c r="BN1569" s="20" t="e">
        <f t="shared" si="506"/>
        <v>#N/A</v>
      </c>
    </row>
    <row r="1570" spans="1:66">
      <c r="A1570" s="92"/>
      <c r="B1570" s="90"/>
      <c r="C1570" s="90"/>
      <c r="D1570" s="93"/>
      <c r="E1570" s="93"/>
      <c r="F1570" s="93"/>
      <c r="G1570" s="93"/>
      <c r="H1570" s="93"/>
      <c r="I1570" s="93"/>
      <c r="J1570" s="93"/>
      <c r="K1570" s="93"/>
      <c r="L1570" s="92"/>
      <c r="M1570" s="93"/>
      <c r="N1570" s="91">
        <f t="shared" si="488"/>
        <v>0</v>
      </c>
      <c r="O1570" s="91" t="str">
        <f t="shared" si="489"/>
        <v/>
      </c>
      <c r="P1570" s="91" t="str">
        <f t="shared" si="490"/>
        <v/>
      </c>
      <c r="Q1570" s="91" t="str">
        <f t="shared" si="491"/>
        <v>HDJ</v>
      </c>
      <c r="R1570" s="82"/>
      <c r="S1570" s="95">
        <f t="shared" si="492"/>
        <v>0</v>
      </c>
      <c r="T1570" s="95">
        <f t="shared" si="493"/>
        <v>0</v>
      </c>
      <c r="U1570" s="79" t="e">
        <f>VLOOKUP($S1570,'Grille de Tarif OQN'!$B$2:$S$3603,U$1,0)</f>
        <v>#N/A</v>
      </c>
      <c r="V1570" s="79" t="e">
        <f>VLOOKUP($S1570,'Grille de Tarif OQN'!$B$2:$S$3603,V$1,0)</f>
        <v>#N/A</v>
      </c>
      <c r="W1570" s="79" t="e">
        <f>VLOOKUP($S1570,'Grille de Tarif OQN'!$B$2:$S$3603,W$1,0)</f>
        <v>#N/A</v>
      </c>
      <c r="X1570" s="79" t="e">
        <f>VLOOKUP($S1570,'Grille de Tarif OQN'!$B$2:$S$3603,X$1,0)</f>
        <v>#N/A</v>
      </c>
      <c r="Y1570" s="79" t="e">
        <f>VLOOKUP($S1570,'Grille de Tarif OQN'!$B$2:$S$3603,Y$1,0)</f>
        <v>#N/A</v>
      </c>
      <c r="Z1570" s="79" t="e">
        <f>VLOOKUP($S1570,'Grille de Tarif OQN'!$B$2:$S$3603,Z$1,0)</f>
        <v>#N/A</v>
      </c>
      <c r="AA1570" s="79" t="e">
        <f>VLOOKUP($S1570,'Grille de Tarif OQN'!$B$2:$S$3603,AA$1,0)</f>
        <v>#N/A</v>
      </c>
      <c r="AB1570" s="79" t="e">
        <f>VLOOKUP($S1570,'Grille de Tarif OQN'!$B$2:$S$3603,AB$1,0)</f>
        <v>#N/A</v>
      </c>
      <c r="AC1570" s="79" t="e">
        <f>VLOOKUP($S1570,'Grille de Tarif OQN'!$B$2:$S$3603,AC$1,0)</f>
        <v>#N/A</v>
      </c>
      <c r="AD1570" s="79" t="e">
        <f>VLOOKUP($S1570,'Grille de Tarif OQN'!$B$2:$S$3603,AD$1,0)</f>
        <v>#N/A</v>
      </c>
      <c r="AE1570" s="79" t="e">
        <f>VLOOKUP($S1570,'Grille de Tarif OQN'!$B$2:$S$3603,AE$1,0)</f>
        <v>#N/A</v>
      </c>
      <c r="AF1570" s="79" t="e">
        <f>VLOOKUP($S1570,'Grille de Tarif OQN'!$B$2:$S$3603,AF$1,0)</f>
        <v>#N/A</v>
      </c>
      <c r="AG1570" s="79" t="e">
        <f>VLOOKUP($S1570,'Grille de Tarif OQN'!$B$2:$S$3603,AG$1,0)</f>
        <v>#N/A</v>
      </c>
      <c r="AH1570" s="79" t="e">
        <f>VLOOKUP($S1570,'Grille de Tarif OQN'!$B$2:$S$3603,AH$1,0)</f>
        <v>#N/A</v>
      </c>
      <c r="AI1570" s="79" t="e">
        <f>VLOOKUP($S1570,'Grille de Tarif OQN'!$B$2:$S$3603,AI$1,0)</f>
        <v>#N/A</v>
      </c>
      <c r="AJ1570" s="79" t="e">
        <f>VLOOKUP($S1570,'Grille de Tarif OQN'!$B$2:$S$3603,AJ$1,0)</f>
        <v>#N/A</v>
      </c>
      <c r="AK1570" s="81"/>
      <c r="AL1570" s="81"/>
      <c r="AM1570" s="81"/>
      <c r="AN1570" s="81"/>
      <c r="AO1570" s="81"/>
      <c r="AP1570" s="81"/>
      <c r="AQ1570" s="81"/>
      <c r="AR1570" s="81"/>
      <c r="AS1570" s="81"/>
      <c r="AT1570" s="81"/>
      <c r="AU1570" s="72"/>
      <c r="AV1570"/>
      <c r="AW1570"/>
      <c r="AX1570"/>
      <c r="AY1570"/>
      <c r="AZ1570" s="96">
        <f t="shared" si="494"/>
        <v>0</v>
      </c>
      <c r="BA1570" s="24" t="e">
        <f t="shared" si="495"/>
        <v>#N/A</v>
      </c>
      <c r="BB1570" s="24" t="e">
        <f t="shared" si="496"/>
        <v>#N/A</v>
      </c>
      <c r="BC1570" s="24" t="e">
        <f t="shared" si="497"/>
        <v>#N/A</v>
      </c>
      <c r="BD1570" s="24" t="e">
        <f t="shared" si="498"/>
        <v>#N/A</v>
      </c>
      <c r="BE1570"/>
      <c r="BF1570" t="e">
        <f t="shared" si="499"/>
        <v>#N/A</v>
      </c>
      <c r="BG1570" t="str">
        <f t="shared" si="500"/>
        <v>HDJ</v>
      </c>
      <c r="BH1570" s="20" t="e">
        <f t="shared" si="501"/>
        <v>#N/A</v>
      </c>
      <c r="BI1570" s="20" t="e">
        <f t="shared" si="502"/>
        <v>#N/A</v>
      </c>
      <c r="BJ1570" s="20" t="e">
        <f t="shared" si="503"/>
        <v>#N/A</v>
      </c>
      <c r="BK1570" s="20" t="e">
        <f t="shared" si="504"/>
        <v>#N/A</v>
      </c>
      <c r="BL1570" s="20" t="e">
        <f t="shared" si="505"/>
        <v>#N/A</v>
      </c>
      <c r="BM1570" s="20" t="e">
        <f t="shared" si="507"/>
        <v>#N/A</v>
      </c>
      <c r="BN1570" s="20" t="e">
        <f t="shared" si="506"/>
        <v>#N/A</v>
      </c>
    </row>
    <row r="1571" spans="1:66">
      <c r="A1571" s="92"/>
      <c r="B1571" s="90"/>
      <c r="C1571" s="90"/>
      <c r="D1571" s="93"/>
      <c r="E1571" s="93"/>
      <c r="F1571" s="93"/>
      <c r="G1571" s="93"/>
      <c r="H1571" s="93"/>
      <c r="I1571" s="93"/>
      <c r="J1571" s="93"/>
      <c r="K1571" s="93"/>
      <c r="L1571" s="92"/>
      <c r="M1571" s="93"/>
      <c r="N1571" s="91">
        <f t="shared" si="488"/>
        <v>0</v>
      </c>
      <c r="O1571" s="91" t="str">
        <f t="shared" si="489"/>
        <v/>
      </c>
      <c r="P1571" s="91" t="str">
        <f t="shared" si="490"/>
        <v/>
      </c>
      <c r="Q1571" s="91" t="str">
        <f t="shared" si="491"/>
        <v>HDJ</v>
      </c>
      <c r="R1571" s="82"/>
      <c r="S1571" s="95">
        <f t="shared" si="492"/>
        <v>0</v>
      </c>
      <c r="T1571" s="95">
        <f t="shared" si="493"/>
        <v>0</v>
      </c>
      <c r="U1571" s="79" t="e">
        <f>VLOOKUP($S1571,'Grille de Tarif OQN'!$B$2:$S$3603,U$1,0)</f>
        <v>#N/A</v>
      </c>
      <c r="V1571" s="79" t="e">
        <f>VLOOKUP($S1571,'Grille de Tarif OQN'!$B$2:$S$3603,V$1,0)</f>
        <v>#N/A</v>
      </c>
      <c r="W1571" s="79" t="e">
        <f>VLOOKUP($S1571,'Grille de Tarif OQN'!$B$2:$S$3603,W$1,0)</f>
        <v>#N/A</v>
      </c>
      <c r="X1571" s="79" t="e">
        <f>VLOOKUP($S1571,'Grille de Tarif OQN'!$B$2:$S$3603,X$1,0)</f>
        <v>#N/A</v>
      </c>
      <c r="Y1571" s="79" t="e">
        <f>VLOOKUP($S1571,'Grille de Tarif OQN'!$B$2:$S$3603,Y$1,0)</f>
        <v>#N/A</v>
      </c>
      <c r="Z1571" s="79" t="e">
        <f>VLOOKUP($S1571,'Grille de Tarif OQN'!$B$2:$S$3603,Z$1,0)</f>
        <v>#N/A</v>
      </c>
      <c r="AA1571" s="79" t="e">
        <f>VLOOKUP($S1571,'Grille de Tarif OQN'!$B$2:$S$3603,AA$1,0)</f>
        <v>#N/A</v>
      </c>
      <c r="AB1571" s="79" t="e">
        <f>VLOOKUP($S1571,'Grille de Tarif OQN'!$B$2:$S$3603,AB$1,0)</f>
        <v>#N/A</v>
      </c>
      <c r="AC1571" s="79" t="e">
        <f>VLOOKUP($S1571,'Grille de Tarif OQN'!$B$2:$S$3603,AC$1,0)</f>
        <v>#N/A</v>
      </c>
      <c r="AD1571" s="79" t="e">
        <f>VLOOKUP($S1571,'Grille de Tarif OQN'!$B$2:$S$3603,AD$1,0)</f>
        <v>#N/A</v>
      </c>
      <c r="AE1571" s="79" t="e">
        <f>VLOOKUP($S1571,'Grille de Tarif OQN'!$B$2:$S$3603,AE$1,0)</f>
        <v>#N/A</v>
      </c>
      <c r="AF1571" s="79" t="e">
        <f>VLOOKUP($S1571,'Grille de Tarif OQN'!$B$2:$S$3603,AF$1,0)</f>
        <v>#N/A</v>
      </c>
      <c r="AG1571" s="79" t="e">
        <f>VLOOKUP($S1571,'Grille de Tarif OQN'!$B$2:$S$3603,AG$1,0)</f>
        <v>#N/A</v>
      </c>
      <c r="AH1571" s="79" t="e">
        <f>VLOOKUP($S1571,'Grille de Tarif OQN'!$B$2:$S$3603,AH$1,0)</f>
        <v>#N/A</v>
      </c>
      <c r="AI1571" s="79" t="e">
        <f>VLOOKUP($S1571,'Grille de Tarif OQN'!$B$2:$S$3603,AI$1,0)</f>
        <v>#N/A</v>
      </c>
      <c r="AJ1571" s="79" t="e">
        <f>VLOOKUP($S1571,'Grille de Tarif OQN'!$B$2:$S$3603,AJ$1,0)</f>
        <v>#N/A</v>
      </c>
      <c r="AK1571" s="81"/>
      <c r="AL1571" s="81"/>
      <c r="AM1571" s="81"/>
      <c r="AN1571" s="81"/>
      <c r="AO1571" s="81"/>
      <c r="AP1571" s="81"/>
      <c r="AQ1571" s="81"/>
      <c r="AR1571" s="81"/>
      <c r="AS1571" s="81"/>
      <c r="AT1571" s="81"/>
      <c r="AU1571" s="72"/>
      <c r="AV1571"/>
      <c r="AW1571"/>
      <c r="AX1571"/>
      <c r="AY1571"/>
      <c r="AZ1571" s="96">
        <f t="shared" si="494"/>
        <v>0</v>
      </c>
      <c r="BA1571" s="24" t="e">
        <f t="shared" si="495"/>
        <v>#N/A</v>
      </c>
      <c r="BB1571" s="24" t="e">
        <f t="shared" si="496"/>
        <v>#N/A</v>
      </c>
      <c r="BC1571" s="24" t="e">
        <f t="shared" si="497"/>
        <v>#N/A</v>
      </c>
      <c r="BD1571" s="24" t="e">
        <f t="shared" si="498"/>
        <v>#N/A</v>
      </c>
      <c r="BE1571"/>
      <c r="BF1571" t="e">
        <f t="shared" si="499"/>
        <v>#N/A</v>
      </c>
      <c r="BG1571" t="str">
        <f t="shared" si="500"/>
        <v>HDJ</v>
      </c>
      <c r="BH1571" s="20" t="e">
        <f t="shared" si="501"/>
        <v>#N/A</v>
      </c>
      <c r="BI1571" s="20" t="e">
        <f t="shared" si="502"/>
        <v>#N/A</v>
      </c>
      <c r="BJ1571" s="20" t="e">
        <f t="shared" si="503"/>
        <v>#N/A</v>
      </c>
      <c r="BK1571" s="20" t="e">
        <f t="shared" si="504"/>
        <v>#N/A</v>
      </c>
      <c r="BL1571" s="20" t="e">
        <f t="shared" si="505"/>
        <v>#N/A</v>
      </c>
      <c r="BM1571" s="20" t="e">
        <f t="shared" si="507"/>
        <v>#N/A</v>
      </c>
      <c r="BN1571" s="20" t="e">
        <f t="shared" si="506"/>
        <v>#N/A</v>
      </c>
    </row>
    <row r="1572" spans="1:66">
      <c r="A1572" s="92"/>
      <c r="B1572" s="90"/>
      <c r="C1572" s="90"/>
      <c r="D1572" s="93"/>
      <c r="E1572" s="93"/>
      <c r="F1572" s="93"/>
      <c r="G1572" s="93"/>
      <c r="H1572" s="93"/>
      <c r="I1572" s="93"/>
      <c r="J1572" s="93"/>
      <c r="K1572" s="93"/>
      <c r="L1572" s="92"/>
      <c r="M1572" s="93"/>
      <c r="N1572" s="91">
        <f t="shared" si="488"/>
        <v>0</v>
      </c>
      <c r="O1572" s="91" t="str">
        <f t="shared" si="489"/>
        <v/>
      </c>
      <c r="P1572" s="91" t="str">
        <f t="shared" si="490"/>
        <v/>
      </c>
      <c r="Q1572" s="91" t="str">
        <f t="shared" si="491"/>
        <v>HDJ</v>
      </c>
      <c r="R1572" s="82"/>
      <c r="S1572" s="95">
        <f t="shared" si="492"/>
        <v>0</v>
      </c>
      <c r="T1572" s="95">
        <f t="shared" si="493"/>
        <v>0</v>
      </c>
      <c r="U1572" s="79" t="e">
        <f>VLOOKUP($S1572,'Grille de Tarif OQN'!$B$2:$S$3603,U$1,0)</f>
        <v>#N/A</v>
      </c>
      <c r="V1572" s="79" t="e">
        <f>VLOOKUP($S1572,'Grille de Tarif OQN'!$B$2:$S$3603,V$1,0)</f>
        <v>#N/A</v>
      </c>
      <c r="W1572" s="79" t="e">
        <f>VLOOKUP($S1572,'Grille de Tarif OQN'!$B$2:$S$3603,W$1,0)</f>
        <v>#N/A</v>
      </c>
      <c r="X1572" s="79" t="e">
        <f>VLOOKUP($S1572,'Grille de Tarif OQN'!$B$2:$S$3603,X$1,0)</f>
        <v>#N/A</v>
      </c>
      <c r="Y1572" s="79" t="e">
        <f>VLOOKUP($S1572,'Grille de Tarif OQN'!$B$2:$S$3603,Y$1,0)</f>
        <v>#N/A</v>
      </c>
      <c r="Z1572" s="79" t="e">
        <f>VLOOKUP($S1572,'Grille de Tarif OQN'!$B$2:$S$3603,Z$1,0)</f>
        <v>#N/A</v>
      </c>
      <c r="AA1572" s="79" t="e">
        <f>VLOOKUP($S1572,'Grille de Tarif OQN'!$B$2:$S$3603,AA$1,0)</f>
        <v>#N/A</v>
      </c>
      <c r="AB1572" s="79" t="e">
        <f>VLOOKUP($S1572,'Grille de Tarif OQN'!$B$2:$S$3603,AB$1,0)</f>
        <v>#N/A</v>
      </c>
      <c r="AC1572" s="79" t="e">
        <f>VLOOKUP($S1572,'Grille de Tarif OQN'!$B$2:$S$3603,AC$1,0)</f>
        <v>#N/A</v>
      </c>
      <c r="AD1572" s="79" t="e">
        <f>VLOOKUP($S1572,'Grille de Tarif OQN'!$B$2:$S$3603,AD$1,0)</f>
        <v>#N/A</v>
      </c>
      <c r="AE1572" s="79" t="e">
        <f>VLOOKUP($S1572,'Grille de Tarif OQN'!$B$2:$S$3603,AE$1,0)</f>
        <v>#N/A</v>
      </c>
      <c r="AF1572" s="79" t="e">
        <f>VLOOKUP($S1572,'Grille de Tarif OQN'!$B$2:$S$3603,AF$1,0)</f>
        <v>#N/A</v>
      </c>
      <c r="AG1572" s="79" t="e">
        <f>VLOOKUP($S1572,'Grille de Tarif OQN'!$B$2:$S$3603,AG$1,0)</f>
        <v>#N/A</v>
      </c>
      <c r="AH1572" s="79" t="e">
        <f>VLOOKUP($S1572,'Grille de Tarif OQN'!$B$2:$S$3603,AH$1,0)</f>
        <v>#N/A</v>
      </c>
      <c r="AI1572" s="79" t="e">
        <f>VLOOKUP($S1572,'Grille de Tarif OQN'!$B$2:$S$3603,AI$1,0)</f>
        <v>#N/A</v>
      </c>
      <c r="AJ1572" s="79" t="e">
        <f>VLOOKUP($S1572,'Grille de Tarif OQN'!$B$2:$S$3603,AJ$1,0)</f>
        <v>#N/A</v>
      </c>
      <c r="AK1572" s="81"/>
      <c r="AL1572" s="81"/>
      <c r="AM1572" s="81"/>
      <c r="AN1572" s="81"/>
      <c r="AO1572" s="81"/>
      <c r="AP1572" s="81"/>
      <c r="AQ1572" s="81"/>
      <c r="AR1572" s="81"/>
      <c r="AS1572" s="81"/>
      <c r="AT1572" s="81"/>
      <c r="AU1572" s="72"/>
      <c r="AV1572"/>
      <c r="AW1572"/>
      <c r="AX1572"/>
      <c r="AY1572"/>
      <c r="AZ1572" s="96">
        <f t="shared" si="494"/>
        <v>0</v>
      </c>
      <c r="BA1572" s="24" t="e">
        <f t="shared" si="495"/>
        <v>#N/A</v>
      </c>
      <c r="BB1572" s="24" t="e">
        <f t="shared" si="496"/>
        <v>#N/A</v>
      </c>
      <c r="BC1572" s="24" t="e">
        <f t="shared" si="497"/>
        <v>#N/A</v>
      </c>
      <c r="BD1572" s="24" t="e">
        <f t="shared" si="498"/>
        <v>#N/A</v>
      </c>
      <c r="BE1572"/>
      <c r="BF1572" t="e">
        <f t="shared" si="499"/>
        <v>#N/A</v>
      </c>
      <c r="BG1572" t="str">
        <f t="shared" si="500"/>
        <v>HDJ</v>
      </c>
      <c r="BH1572" s="20" t="e">
        <f t="shared" si="501"/>
        <v>#N/A</v>
      </c>
      <c r="BI1572" s="20" t="e">
        <f t="shared" si="502"/>
        <v>#N/A</v>
      </c>
      <c r="BJ1572" s="20" t="e">
        <f t="shared" si="503"/>
        <v>#N/A</v>
      </c>
      <c r="BK1572" s="20" t="e">
        <f t="shared" si="504"/>
        <v>#N/A</v>
      </c>
      <c r="BL1572" s="20" t="e">
        <f t="shared" si="505"/>
        <v>#N/A</v>
      </c>
      <c r="BM1572" s="20" t="e">
        <f t="shared" si="507"/>
        <v>#N/A</v>
      </c>
      <c r="BN1572" s="20" t="e">
        <f t="shared" si="506"/>
        <v>#N/A</v>
      </c>
    </row>
    <row r="1573" spans="1:66">
      <c r="A1573" s="92"/>
      <c r="B1573" s="90"/>
      <c r="C1573" s="90"/>
      <c r="D1573" s="93"/>
      <c r="E1573" s="93"/>
      <c r="F1573" s="93"/>
      <c r="G1573" s="93"/>
      <c r="H1573" s="93"/>
      <c r="I1573" s="93"/>
      <c r="J1573" s="93"/>
      <c r="K1573" s="93"/>
      <c r="L1573" s="92"/>
      <c r="M1573" s="93"/>
      <c r="N1573" s="91">
        <f t="shared" si="488"/>
        <v>0</v>
      </c>
      <c r="O1573" s="91" t="str">
        <f t="shared" si="489"/>
        <v/>
      </c>
      <c r="P1573" s="91" t="str">
        <f t="shared" si="490"/>
        <v/>
      </c>
      <c r="Q1573" s="91" t="str">
        <f t="shared" si="491"/>
        <v>HDJ</v>
      </c>
      <c r="R1573" s="82"/>
      <c r="S1573" s="95">
        <f t="shared" si="492"/>
        <v>0</v>
      </c>
      <c r="T1573" s="95">
        <f t="shared" si="493"/>
        <v>0</v>
      </c>
      <c r="U1573" s="79" t="e">
        <f>VLOOKUP($S1573,'Grille de Tarif OQN'!$B$2:$S$3603,U$1,0)</f>
        <v>#N/A</v>
      </c>
      <c r="V1573" s="79" t="e">
        <f>VLOOKUP($S1573,'Grille de Tarif OQN'!$B$2:$S$3603,V$1,0)</f>
        <v>#N/A</v>
      </c>
      <c r="W1573" s="79" t="e">
        <f>VLOOKUP($S1573,'Grille de Tarif OQN'!$B$2:$S$3603,W$1,0)</f>
        <v>#N/A</v>
      </c>
      <c r="X1573" s="79" t="e">
        <f>VLOOKUP($S1573,'Grille de Tarif OQN'!$B$2:$S$3603,X$1,0)</f>
        <v>#N/A</v>
      </c>
      <c r="Y1573" s="79" t="e">
        <f>VLOOKUP($S1573,'Grille de Tarif OQN'!$B$2:$S$3603,Y$1,0)</f>
        <v>#N/A</v>
      </c>
      <c r="Z1573" s="79" t="e">
        <f>VLOOKUP($S1573,'Grille de Tarif OQN'!$B$2:$S$3603,Z$1,0)</f>
        <v>#N/A</v>
      </c>
      <c r="AA1573" s="79" t="e">
        <f>VLOOKUP($S1573,'Grille de Tarif OQN'!$B$2:$S$3603,AA$1,0)</f>
        <v>#N/A</v>
      </c>
      <c r="AB1573" s="79" t="e">
        <f>VLOOKUP($S1573,'Grille de Tarif OQN'!$B$2:$S$3603,AB$1,0)</f>
        <v>#N/A</v>
      </c>
      <c r="AC1573" s="79" t="e">
        <f>VLOOKUP($S1573,'Grille de Tarif OQN'!$B$2:$S$3603,AC$1,0)</f>
        <v>#N/A</v>
      </c>
      <c r="AD1573" s="79" t="e">
        <f>VLOOKUP($S1573,'Grille de Tarif OQN'!$B$2:$S$3603,AD$1,0)</f>
        <v>#N/A</v>
      </c>
      <c r="AE1573" s="79" t="e">
        <f>VLOOKUP($S1573,'Grille de Tarif OQN'!$B$2:$S$3603,AE$1,0)</f>
        <v>#N/A</v>
      </c>
      <c r="AF1573" s="79" t="e">
        <f>VLOOKUP($S1573,'Grille de Tarif OQN'!$B$2:$S$3603,AF$1,0)</f>
        <v>#N/A</v>
      </c>
      <c r="AG1573" s="79" t="e">
        <f>VLOOKUP($S1573,'Grille de Tarif OQN'!$B$2:$S$3603,AG$1,0)</f>
        <v>#N/A</v>
      </c>
      <c r="AH1573" s="79" t="e">
        <f>VLOOKUP($S1573,'Grille de Tarif OQN'!$B$2:$S$3603,AH$1,0)</f>
        <v>#N/A</v>
      </c>
      <c r="AI1573" s="79" t="e">
        <f>VLOOKUP($S1573,'Grille de Tarif OQN'!$B$2:$S$3603,AI$1,0)</f>
        <v>#N/A</v>
      </c>
      <c r="AJ1573" s="79" t="e">
        <f>VLOOKUP($S1573,'Grille de Tarif OQN'!$B$2:$S$3603,AJ$1,0)</f>
        <v>#N/A</v>
      </c>
      <c r="AK1573" s="81"/>
      <c r="AL1573" s="81"/>
      <c r="AM1573" s="81"/>
      <c r="AN1573" s="81"/>
      <c r="AO1573" s="81"/>
      <c r="AP1573" s="81"/>
      <c r="AQ1573" s="81"/>
      <c r="AR1573" s="81"/>
      <c r="AS1573" s="81"/>
      <c r="AT1573" s="81"/>
      <c r="AU1573" s="72"/>
      <c r="AV1573"/>
      <c r="AW1573"/>
      <c r="AX1573"/>
      <c r="AY1573"/>
      <c r="AZ1573" s="96">
        <f t="shared" si="494"/>
        <v>0</v>
      </c>
      <c r="BA1573" s="24" t="e">
        <f t="shared" si="495"/>
        <v>#N/A</v>
      </c>
      <c r="BB1573" s="24" t="e">
        <f t="shared" si="496"/>
        <v>#N/A</v>
      </c>
      <c r="BC1573" s="24" t="e">
        <f t="shared" si="497"/>
        <v>#N/A</v>
      </c>
      <c r="BD1573" s="24" t="e">
        <f t="shared" si="498"/>
        <v>#N/A</v>
      </c>
      <c r="BE1573"/>
      <c r="BF1573" t="e">
        <f t="shared" si="499"/>
        <v>#N/A</v>
      </c>
      <c r="BG1573" t="str">
        <f t="shared" si="500"/>
        <v>HDJ</v>
      </c>
      <c r="BH1573" s="20" t="e">
        <f t="shared" si="501"/>
        <v>#N/A</v>
      </c>
      <c r="BI1573" s="20" t="e">
        <f t="shared" si="502"/>
        <v>#N/A</v>
      </c>
      <c r="BJ1573" s="20" t="e">
        <f t="shared" si="503"/>
        <v>#N/A</v>
      </c>
      <c r="BK1573" s="20" t="e">
        <f t="shared" si="504"/>
        <v>#N/A</v>
      </c>
      <c r="BL1573" s="20" t="e">
        <f t="shared" si="505"/>
        <v>#N/A</v>
      </c>
      <c r="BM1573" s="20" t="e">
        <f t="shared" si="507"/>
        <v>#N/A</v>
      </c>
      <c r="BN1573" s="20" t="e">
        <f t="shared" si="506"/>
        <v>#N/A</v>
      </c>
    </row>
    <row r="1574" spans="1:66">
      <c r="A1574" s="92"/>
      <c r="B1574" s="90"/>
      <c r="C1574" s="90"/>
      <c r="D1574" s="93"/>
      <c r="E1574" s="93"/>
      <c r="F1574" s="93"/>
      <c r="G1574" s="93"/>
      <c r="H1574" s="93"/>
      <c r="I1574" s="93"/>
      <c r="J1574" s="93"/>
      <c r="K1574" s="93"/>
      <c r="L1574" s="92"/>
      <c r="M1574" s="93"/>
      <c r="N1574" s="91">
        <f t="shared" si="488"/>
        <v>0</v>
      </c>
      <c r="O1574" s="91" t="str">
        <f t="shared" si="489"/>
        <v/>
      </c>
      <c r="P1574" s="91" t="str">
        <f t="shared" si="490"/>
        <v/>
      </c>
      <c r="Q1574" s="91" t="str">
        <f t="shared" si="491"/>
        <v>HDJ</v>
      </c>
      <c r="R1574" s="82"/>
      <c r="S1574" s="95">
        <f t="shared" si="492"/>
        <v>0</v>
      </c>
      <c r="T1574" s="95">
        <f t="shared" si="493"/>
        <v>0</v>
      </c>
      <c r="U1574" s="79" t="e">
        <f>VLOOKUP($S1574,'Grille de Tarif OQN'!$B$2:$S$3603,U$1,0)</f>
        <v>#N/A</v>
      </c>
      <c r="V1574" s="79" t="e">
        <f>VLOOKUP($S1574,'Grille de Tarif OQN'!$B$2:$S$3603,V$1,0)</f>
        <v>#N/A</v>
      </c>
      <c r="W1574" s="79" t="e">
        <f>VLOOKUP($S1574,'Grille de Tarif OQN'!$B$2:$S$3603,W$1,0)</f>
        <v>#N/A</v>
      </c>
      <c r="X1574" s="79" t="e">
        <f>VLOOKUP($S1574,'Grille de Tarif OQN'!$B$2:$S$3603,X$1,0)</f>
        <v>#N/A</v>
      </c>
      <c r="Y1574" s="79" t="e">
        <f>VLOOKUP($S1574,'Grille de Tarif OQN'!$B$2:$S$3603,Y$1,0)</f>
        <v>#N/A</v>
      </c>
      <c r="Z1574" s="79" t="e">
        <f>VLOOKUP($S1574,'Grille de Tarif OQN'!$B$2:$S$3603,Z$1,0)</f>
        <v>#N/A</v>
      </c>
      <c r="AA1574" s="79" t="e">
        <f>VLOOKUP($S1574,'Grille de Tarif OQN'!$B$2:$S$3603,AA$1,0)</f>
        <v>#N/A</v>
      </c>
      <c r="AB1574" s="79" t="e">
        <f>VLOOKUP($S1574,'Grille de Tarif OQN'!$B$2:$S$3603,AB$1,0)</f>
        <v>#N/A</v>
      </c>
      <c r="AC1574" s="79" t="e">
        <f>VLOOKUP($S1574,'Grille de Tarif OQN'!$B$2:$S$3603,AC$1,0)</f>
        <v>#N/A</v>
      </c>
      <c r="AD1574" s="79" t="e">
        <f>VLOOKUP($S1574,'Grille de Tarif OQN'!$B$2:$S$3603,AD$1,0)</f>
        <v>#N/A</v>
      </c>
      <c r="AE1574" s="79" t="e">
        <f>VLOOKUP($S1574,'Grille de Tarif OQN'!$B$2:$S$3603,AE$1,0)</f>
        <v>#N/A</v>
      </c>
      <c r="AF1574" s="79" t="e">
        <f>VLOOKUP($S1574,'Grille de Tarif OQN'!$B$2:$S$3603,AF$1,0)</f>
        <v>#N/A</v>
      </c>
      <c r="AG1574" s="79" t="e">
        <f>VLOOKUP($S1574,'Grille de Tarif OQN'!$B$2:$S$3603,AG$1,0)</f>
        <v>#N/A</v>
      </c>
      <c r="AH1574" s="79" t="e">
        <f>VLOOKUP($S1574,'Grille de Tarif OQN'!$B$2:$S$3603,AH$1,0)</f>
        <v>#N/A</v>
      </c>
      <c r="AI1574" s="79" t="e">
        <f>VLOOKUP($S1574,'Grille de Tarif OQN'!$B$2:$S$3603,AI$1,0)</f>
        <v>#N/A</v>
      </c>
      <c r="AJ1574" s="79" t="e">
        <f>VLOOKUP($S1574,'Grille de Tarif OQN'!$B$2:$S$3603,AJ$1,0)</f>
        <v>#N/A</v>
      </c>
      <c r="AK1574" s="81"/>
      <c r="AL1574" s="81"/>
      <c r="AM1574" s="81"/>
      <c r="AN1574" s="81"/>
      <c r="AO1574" s="81"/>
      <c r="AP1574" s="81"/>
      <c r="AQ1574" s="81"/>
      <c r="AR1574" s="81"/>
      <c r="AS1574" s="81"/>
      <c r="AT1574" s="81"/>
      <c r="AU1574" s="72"/>
      <c r="AV1574"/>
      <c r="AW1574"/>
      <c r="AX1574"/>
      <c r="AY1574"/>
      <c r="AZ1574" s="96">
        <f t="shared" si="494"/>
        <v>0</v>
      </c>
      <c r="BA1574" s="24" t="e">
        <f t="shared" si="495"/>
        <v>#N/A</v>
      </c>
      <c r="BB1574" s="24" t="e">
        <f t="shared" si="496"/>
        <v>#N/A</v>
      </c>
      <c r="BC1574" s="24" t="e">
        <f t="shared" si="497"/>
        <v>#N/A</v>
      </c>
      <c r="BD1574" s="24" t="e">
        <f t="shared" si="498"/>
        <v>#N/A</v>
      </c>
      <c r="BE1574"/>
      <c r="BF1574" t="e">
        <f t="shared" si="499"/>
        <v>#N/A</v>
      </c>
      <c r="BG1574" t="str">
        <f t="shared" si="500"/>
        <v>HDJ</v>
      </c>
      <c r="BH1574" s="20" t="e">
        <f t="shared" si="501"/>
        <v>#N/A</v>
      </c>
      <c r="BI1574" s="20" t="e">
        <f t="shared" si="502"/>
        <v>#N/A</v>
      </c>
      <c r="BJ1574" s="20" t="e">
        <f t="shared" si="503"/>
        <v>#N/A</v>
      </c>
      <c r="BK1574" s="20" t="e">
        <f t="shared" si="504"/>
        <v>#N/A</v>
      </c>
      <c r="BL1574" s="20" t="e">
        <f t="shared" si="505"/>
        <v>#N/A</v>
      </c>
      <c r="BM1574" s="20" t="e">
        <f t="shared" si="507"/>
        <v>#N/A</v>
      </c>
      <c r="BN1574" s="20" t="e">
        <f t="shared" si="506"/>
        <v>#N/A</v>
      </c>
    </row>
    <row r="1575" spans="1:66">
      <c r="A1575" s="92"/>
      <c r="B1575" s="90"/>
      <c r="C1575" s="90"/>
      <c r="D1575" s="93"/>
      <c r="E1575" s="93"/>
      <c r="F1575" s="93"/>
      <c r="G1575" s="93"/>
      <c r="H1575" s="93"/>
      <c r="I1575" s="93"/>
      <c r="J1575" s="93"/>
      <c r="K1575" s="93"/>
      <c r="L1575" s="92"/>
      <c r="M1575" s="93"/>
      <c r="N1575" s="91">
        <f t="shared" si="488"/>
        <v>0</v>
      </c>
      <c r="O1575" s="91" t="str">
        <f t="shared" si="489"/>
        <v/>
      </c>
      <c r="P1575" s="91" t="str">
        <f t="shared" si="490"/>
        <v/>
      </c>
      <c r="Q1575" s="91" t="str">
        <f t="shared" si="491"/>
        <v>HDJ</v>
      </c>
      <c r="R1575" s="82"/>
      <c r="S1575" s="95">
        <f t="shared" si="492"/>
        <v>0</v>
      </c>
      <c r="T1575" s="95">
        <f t="shared" si="493"/>
        <v>0</v>
      </c>
      <c r="U1575" s="79" t="e">
        <f>VLOOKUP($S1575,'Grille de Tarif OQN'!$B$2:$S$3603,U$1,0)</f>
        <v>#N/A</v>
      </c>
      <c r="V1575" s="79" t="e">
        <f>VLOOKUP($S1575,'Grille de Tarif OQN'!$B$2:$S$3603,V$1,0)</f>
        <v>#N/A</v>
      </c>
      <c r="W1575" s="79" t="e">
        <f>VLOOKUP($S1575,'Grille de Tarif OQN'!$B$2:$S$3603,W$1,0)</f>
        <v>#N/A</v>
      </c>
      <c r="X1575" s="79" t="e">
        <f>VLOOKUP($S1575,'Grille de Tarif OQN'!$B$2:$S$3603,X$1,0)</f>
        <v>#N/A</v>
      </c>
      <c r="Y1575" s="79" t="e">
        <f>VLOOKUP($S1575,'Grille de Tarif OQN'!$B$2:$S$3603,Y$1,0)</f>
        <v>#N/A</v>
      </c>
      <c r="Z1575" s="79" t="e">
        <f>VLOOKUP($S1575,'Grille de Tarif OQN'!$B$2:$S$3603,Z$1,0)</f>
        <v>#N/A</v>
      </c>
      <c r="AA1575" s="79" t="e">
        <f>VLOOKUP($S1575,'Grille de Tarif OQN'!$B$2:$S$3603,AA$1,0)</f>
        <v>#N/A</v>
      </c>
      <c r="AB1575" s="79" t="e">
        <f>VLOOKUP($S1575,'Grille de Tarif OQN'!$B$2:$S$3603,AB$1,0)</f>
        <v>#N/A</v>
      </c>
      <c r="AC1575" s="79" t="e">
        <f>VLOOKUP($S1575,'Grille de Tarif OQN'!$B$2:$S$3603,AC$1,0)</f>
        <v>#N/A</v>
      </c>
      <c r="AD1575" s="79" t="e">
        <f>VLOOKUP($S1575,'Grille de Tarif OQN'!$B$2:$S$3603,AD$1,0)</f>
        <v>#N/A</v>
      </c>
      <c r="AE1575" s="79" t="e">
        <f>VLOOKUP($S1575,'Grille de Tarif OQN'!$B$2:$S$3603,AE$1,0)</f>
        <v>#N/A</v>
      </c>
      <c r="AF1575" s="79" t="e">
        <f>VLOOKUP($S1575,'Grille de Tarif OQN'!$B$2:$S$3603,AF$1,0)</f>
        <v>#N/A</v>
      </c>
      <c r="AG1575" s="79" t="e">
        <f>VLOOKUP($S1575,'Grille de Tarif OQN'!$B$2:$S$3603,AG$1,0)</f>
        <v>#N/A</v>
      </c>
      <c r="AH1575" s="79" t="e">
        <f>VLOOKUP($S1575,'Grille de Tarif OQN'!$B$2:$S$3603,AH$1,0)</f>
        <v>#N/A</v>
      </c>
      <c r="AI1575" s="79" t="e">
        <f>VLOOKUP($S1575,'Grille de Tarif OQN'!$B$2:$S$3603,AI$1,0)</f>
        <v>#N/A</v>
      </c>
      <c r="AJ1575" s="79" t="e">
        <f>VLOOKUP($S1575,'Grille de Tarif OQN'!$B$2:$S$3603,AJ$1,0)</f>
        <v>#N/A</v>
      </c>
      <c r="AK1575" s="81"/>
      <c r="AL1575" s="81"/>
      <c r="AM1575" s="81"/>
      <c r="AN1575" s="81"/>
      <c r="AO1575" s="81"/>
      <c r="AP1575" s="81"/>
      <c r="AQ1575" s="81"/>
      <c r="AR1575" s="81"/>
      <c r="AS1575" s="81"/>
      <c r="AT1575" s="81"/>
      <c r="AU1575" s="72"/>
      <c r="AV1575"/>
      <c r="AW1575"/>
      <c r="AX1575"/>
      <c r="AY1575"/>
      <c r="AZ1575" s="96">
        <f t="shared" si="494"/>
        <v>0</v>
      </c>
      <c r="BA1575" s="24" t="e">
        <f t="shared" si="495"/>
        <v>#N/A</v>
      </c>
      <c r="BB1575" s="24" t="e">
        <f t="shared" si="496"/>
        <v>#N/A</v>
      </c>
      <c r="BC1575" s="24" t="e">
        <f t="shared" si="497"/>
        <v>#N/A</v>
      </c>
      <c r="BD1575" s="24" t="e">
        <f t="shared" si="498"/>
        <v>#N/A</v>
      </c>
      <c r="BE1575"/>
      <c r="BF1575" t="e">
        <f t="shared" si="499"/>
        <v>#N/A</v>
      </c>
      <c r="BG1575" t="str">
        <f t="shared" si="500"/>
        <v>HDJ</v>
      </c>
      <c r="BH1575" s="20" t="e">
        <f t="shared" si="501"/>
        <v>#N/A</v>
      </c>
      <c r="BI1575" s="20" t="e">
        <f t="shared" si="502"/>
        <v>#N/A</v>
      </c>
      <c r="BJ1575" s="20" t="e">
        <f t="shared" si="503"/>
        <v>#N/A</v>
      </c>
      <c r="BK1575" s="20" t="e">
        <f t="shared" si="504"/>
        <v>#N/A</v>
      </c>
      <c r="BL1575" s="20" t="e">
        <f t="shared" si="505"/>
        <v>#N/A</v>
      </c>
      <c r="BM1575" s="20" t="e">
        <f t="shared" si="507"/>
        <v>#N/A</v>
      </c>
      <c r="BN1575" s="20" t="e">
        <f t="shared" si="506"/>
        <v>#N/A</v>
      </c>
    </row>
    <row r="1576" spans="1:66">
      <c r="A1576" s="92"/>
      <c r="B1576" s="90"/>
      <c r="C1576" s="90"/>
      <c r="D1576" s="93"/>
      <c r="E1576" s="93"/>
      <c r="F1576" s="93"/>
      <c r="G1576" s="93"/>
      <c r="H1576" s="93"/>
      <c r="I1576" s="93"/>
      <c r="J1576" s="93"/>
      <c r="K1576" s="93"/>
      <c r="L1576" s="92"/>
      <c r="M1576" s="93"/>
      <c r="N1576" s="91">
        <f t="shared" si="488"/>
        <v>0</v>
      </c>
      <c r="O1576" s="91" t="str">
        <f t="shared" si="489"/>
        <v/>
      </c>
      <c r="P1576" s="91" t="str">
        <f t="shared" si="490"/>
        <v/>
      </c>
      <c r="Q1576" s="91" t="str">
        <f t="shared" si="491"/>
        <v>HDJ</v>
      </c>
      <c r="R1576" s="82"/>
      <c r="S1576" s="95">
        <f t="shared" si="492"/>
        <v>0</v>
      </c>
      <c r="T1576" s="95">
        <f t="shared" si="493"/>
        <v>0</v>
      </c>
      <c r="U1576" s="79" t="e">
        <f>VLOOKUP($S1576,'Grille de Tarif OQN'!$B$2:$S$3603,U$1,0)</f>
        <v>#N/A</v>
      </c>
      <c r="V1576" s="79" t="e">
        <f>VLOOKUP($S1576,'Grille de Tarif OQN'!$B$2:$S$3603,V$1,0)</f>
        <v>#N/A</v>
      </c>
      <c r="W1576" s="79" t="e">
        <f>VLOOKUP($S1576,'Grille de Tarif OQN'!$B$2:$S$3603,W$1,0)</f>
        <v>#N/A</v>
      </c>
      <c r="X1576" s="79" t="e">
        <f>VLOOKUP($S1576,'Grille de Tarif OQN'!$B$2:$S$3603,X$1,0)</f>
        <v>#N/A</v>
      </c>
      <c r="Y1576" s="79" t="e">
        <f>VLOOKUP($S1576,'Grille de Tarif OQN'!$B$2:$S$3603,Y$1,0)</f>
        <v>#N/A</v>
      </c>
      <c r="Z1576" s="79" t="e">
        <f>VLOOKUP($S1576,'Grille de Tarif OQN'!$B$2:$S$3603,Z$1,0)</f>
        <v>#N/A</v>
      </c>
      <c r="AA1576" s="79" t="e">
        <f>VLOOKUP($S1576,'Grille de Tarif OQN'!$B$2:$S$3603,AA$1,0)</f>
        <v>#N/A</v>
      </c>
      <c r="AB1576" s="79" t="e">
        <f>VLOOKUP($S1576,'Grille de Tarif OQN'!$B$2:$S$3603,AB$1,0)</f>
        <v>#N/A</v>
      </c>
      <c r="AC1576" s="79" t="e">
        <f>VLOOKUP($S1576,'Grille de Tarif OQN'!$B$2:$S$3603,AC$1,0)</f>
        <v>#N/A</v>
      </c>
      <c r="AD1576" s="79" t="e">
        <f>VLOOKUP($S1576,'Grille de Tarif OQN'!$B$2:$S$3603,AD$1,0)</f>
        <v>#N/A</v>
      </c>
      <c r="AE1576" s="79" t="e">
        <f>VLOOKUP($S1576,'Grille de Tarif OQN'!$B$2:$S$3603,AE$1,0)</f>
        <v>#N/A</v>
      </c>
      <c r="AF1576" s="79" t="e">
        <f>VLOOKUP($S1576,'Grille de Tarif OQN'!$B$2:$S$3603,AF$1,0)</f>
        <v>#N/A</v>
      </c>
      <c r="AG1576" s="79" t="e">
        <f>VLOOKUP($S1576,'Grille de Tarif OQN'!$B$2:$S$3603,AG$1,0)</f>
        <v>#N/A</v>
      </c>
      <c r="AH1576" s="79" t="e">
        <f>VLOOKUP($S1576,'Grille de Tarif OQN'!$B$2:$S$3603,AH$1,0)</f>
        <v>#N/A</v>
      </c>
      <c r="AI1576" s="79" t="e">
        <f>VLOOKUP($S1576,'Grille de Tarif OQN'!$B$2:$S$3603,AI$1,0)</f>
        <v>#N/A</v>
      </c>
      <c r="AJ1576" s="79" t="e">
        <f>VLOOKUP($S1576,'Grille de Tarif OQN'!$B$2:$S$3603,AJ$1,0)</f>
        <v>#N/A</v>
      </c>
      <c r="AK1576" s="81"/>
      <c r="AL1576" s="81"/>
      <c r="AM1576" s="81"/>
      <c r="AN1576" s="81"/>
      <c r="AO1576" s="81"/>
      <c r="AP1576" s="81"/>
      <c r="AQ1576" s="81"/>
      <c r="AR1576" s="81"/>
      <c r="AS1576" s="81"/>
      <c r="AT1576" s="81"/>
      <c r="AU1576" s="72"/>
      <c r="AV1576"/>
      <c r="AW1576"/>
      <c r="AX1576"/>
      <c r="AY1576"/>
      <c r="AZ1576" s="96">
        <f t="shared" si="494"/>
        <v>0</v>
      </c>
      <c r="BA1576" s="24" t="e">
        <f t="shared" si="495"/>
        <v>#N/A</v>
      </c>
      <c r="BB1576" s="24" t="e">
        <f t="shared" si="496"/>
        <v>#N/A</v>
      </c>
      <c r="BC1576" s="24" t="e">
        <f t="shared" si="497"/>
        <v>#N/A</v>
      </c>
      <c r="BD1576" s="24" t="e">
        <f t="shared" si="498"/>
        <v>#N/A</v>
      </c>
      <c r="BE1576"/>
      <c r="BF1576" t="e">
        <f t="shared" si="499"/>
        <v>#N/A</v>
      </c>
      <c r="BG1576" t="str">
        <f t="shared" si="500"/>
        <v>HDJ</v>
      </c>
      <c r="BH1576" s="20" t="e">
        <f t="shared" si="501"/>
        <v>#N/A</v>
      </c>
      <c r="BI1576" s="20" t="e">
        <f t="shared" si="502"/>
        <v>#N/A</v>
      </c>
      <c r="BJ1576" s="20" t="e">
        <f t="shared" si="503"/>
        <v>#N/A</v>
      </c>
      <c r="BK1576" s="20" t="e">
        <f t="shared" si="504"/>
        <v>#N/A</v>
      </c>
      <c r="BL1576" s="20" t="e">
        <f t="shared" si="505"/>
        <v>#N/A</v>
      </c>
      <c r="BM1576" s="20" t="e">
        <f t="shared" si="507"/>
        <v>#N/A</v>
      </c>
      <c r="BN1576" s="20" t="e">
        <f t="shared" si="506"/>
        <v>#N/A</v>
      </c>
    </row>
    <row r="1577" spans="1:66">
      <c r="A1577" s="92"/>
      <c r="B1577" s="90"/>
      <c r="C1577" s="90"/>
      <c r="D1577" s="93"/>
      <c r="E1577" s="93"/>
      <c r="F1577" s="93"/>
      <c r="G1577" s="93"/>
      <c r="H1577" s="93"/>
      <c r="I1577" s="93"/>
      <c r="J1577" s="93"/>
      <c r="K1577" s="93"/>
      <c r="L1577" s="92"/>
      <c r="M1577" s="93"/>
      <c r="N1577" s="91">
        <f t="shared" si="488"/>
        <v>0</v>
      </c>
      <c r="O1577" s="91" t="str">
        <f t="shared" si="489"/>
        <v/>
      </c>
      <c r="P1577" s="91" t="str">
        <f t="shared" si="490"/>
        <v/>
      </c>
      <c r="Q1577" s="91" t="str">
        <f t="shared" si="491"/>
        <v>HDJ</v>
      </c>
      <c r="R1577" s="82"/>
      <c r="S1577" s="95">
        <f t="shared" si="492"/>
        <v>0</v>
      </c>
      <c r="T1577" s="95">
        <f t="shared" si="493"/>
        <v>0</v>
      </c>
      <c r="U1577" s="79" t="e">
        <f>VLOOKUP($S1577,'Grille de Tarif OQN'!$B$2:$S$3603,U$1,0)</f>
        <v>#N/A</v>
      </c>
      <c r="V1577" s="79" t="e">
        <f>VLOOKUP($S1577,'Grille de Tarif OQN'!$B$2:$S$3603,V$1,0)</f>
        <v>#N/A</v>
      </c>
      <c r="W1577" s="79" t="e">
        <f>VLOOKUP($S1577,'Grille de Tarif OQN'!$B$2:$S$3603,W$1,0)</f>
        <v>#N/A</v>
      </c>
      <c r="X1577" s="79" t="e">
        <f>VLOOKUP($S1577,'Grille de Tarif OQN'!$B$2:$S$3603,X$1,0)</f>
        <v>#N/A</v>
      </c>
      <c r="Y1577" s="79" t="e">
        <f>VLOOKUP($S1577,'Grille de Tarif OQN'!$B$2:$S$3603,Y$1,0)</f>
        <v>#N/A</v>
      </c>
      <c r="Z1577" s="79" t="e">
        <f>VLOOKUP($S1577,'Grille de Tarif OQN'!$B$2:$S$3603,Z$1,0)</f>
        <v>#N/A</v>
      </c>
      <c r="AA1577" s="79" t="e">
        <f>VLOOKUP($S1577,'Grille de Tarif OQN'!$B$2:$S$3603,AA$1,0)</f>
        <v>#N/A</v>
      </c>
      <c r="AB1577" s="79" t="e">
        <f>VLOOKUP($S1577,'Grille de Tarif OQN'!$B$2:$S$3603,AB$1,0)</f>
        <v>#N/A</v>
      </c>
      <c r="AC1577" s="79" t="e">
        <f>VLOOKUP($S1577,'Grille de Tarif OQN'!$B$2:$S$3603,AC$1,0)</f>
        <v>#N/A</v>
      </c>
      <c r="AD1577" s="79" t="e">
        <f>VLOOKUP($S1577,'Grille de Tarif OQN'!$B$2:$S$3603,AD$1,0)</f>
        <v>#N/A</v>
      </c>
      <c r="AE1577" s="79" t="e">
        <f>VLOOKUP($S1577,'Grille de Tarif OQN'!$B$2:$S$3603,AE$1,0)</f>
        <v>#N/A</v>
      </c>
      <c r="AF1577" s="79" t="e">
        <f>VLOOKUP($S1577,'Grille de Tarif OQN'!$B$2:$S$3603,AF$1,0)</f>
        <v>#N/A</v>
      </c>
      <c r="AG1577" s="79" t="e">
        <f>VLOOKUP($S1577,'Grille de Tarif OQN'!$B$2:$S$3603,AG$1,0)</f>
        <v>#N/A</v>
      </c>
      <c r="AH1577" s="79" t="e">
        <f>VLOOKUP($S1577,'Grille de Tarif OQN'!$B$2:$S$3603,AH$1,0)</f>
        <v>#N/A</v>
      </c>
      <c r="AI1577" s="79" t="e">
        <f>VLOOKUP($S1577,'Grille de Tarif OQN'!$B$2:$S$3603,AI$1,0)</f>
        <v>#N/A</v>
      </c>
      <c r="AJ1577" s="79" t="e">
        <f>VLOOKUP($S1577,'Grille de Tarif OQN'!$B$2:$S$3603,AJ$1,0)</f>
        <v>#N/A</v>
      </c>
      <c r="AK1577" s="81"/>
      <c r="AL1577" s="81"/>
      <c r="AM1577" s="81"/>
      <c r="AN1577" s="81"/>
      <c r="AO1577" s="81"/>
      <c r="AP1577" s="81"/>
      <c r="AQ1577" s="81"/>
      <c r="AR1577" s="81"/>
      <c r="AS1577" s="81"/>
      <c r="AT1577" s="81"/>
      <c r="AU1577" s="72"/>
      <c r="AV1577"/>
      <c r="AW1577"/>
      <c r="AX1577"/>
      <c r="AY1577"/>
      <c r="AZ1577" s="96">
        <f t="shared" si="494"/>
        <v>0</v>
      </c>
      <c r="BA1577" s="24" t="e">
        <f t="shared" si="495"/>
        <v>#N/A</v>
      </c>
      <c r="BB1577" s="24" t="e">
        <f t="shared" si="496"/>
        <v>#N/A</v>
      </c>
      <c r="BC1577" s="24" t="e">
        <f t="shared" si="497"/>
        <v>#N/A</v>
      </c>
      <c r="BD1577" s="24" t="e">
        <f t="shared" si="498"/>
        <v>#N/A</v>
      </c>
      <c r="BE1577"/>
      <c r="BF1577" t="e">
        <f t="shared" si="499"/>
        <v>#N/A</v>
      </c>
      <c r="BG1577" t="str">
        <f t="shared" si="500"/>
        <v>HDJ</v>
      </c>
      <c r="BH1577" s="20" t="e">
        <f t="shared" si="501"/>
        <v>#N/A</v>
      </c>
      <c r="BI1577" s="20" t="e">
        <f t="shared" si="502"/>
        <v>#N/A</v>
      </c>
      <c r="BJ1577" s="20" t="e">
        <f t="shared" si="503"/>
        <v>#N/A</v>
      </c>
      <c r="BK1577" s="20" t="e">
        <f t="shared" si="504"/>
        <v>#N/A</v>
      </c>
      <c r="BL1577" s="20" t="e">
        <f t="shared" si="505"/>
        <v>#N/A</v>
      </c>
      <c r="BM1577" s="20" t="e">
        <f t="shared" si="507"/>
        <v>#N/A</v>
      </c>
      <c r="BN1577" s="20" t="e">
        <f t="shared" si="506"/>
        <v>#N/A</v>
      </c>
    </row>
    <row r="1578" spans="1:66">
      <c r="A1578" s="92"/>
      <c r="B1578" s="90"/>
      <c r="C1578" s="90"/>
      <c r="D1578" s="93"/>
      <c r="E1578" s="93"/>
      <c r="F1578" s="93"/>
      <c r="G1578" s="93"/>
      <c r="H1578" s="93"/>
      <c r="I1578" s="93"/>
      <c r="J1578" s="93"/>
      <c r="K1578" s="93"/>
      <c r="L1578" s="92"/>
      <c r="M1578" s="93"/>
      <c r="N1578" s="91">
        <f t="shared" si="488"/>
        <v>0</v>
      </c>
      <c r="O1578" s="91" t="str">
        <f t="shared" si="489"/>
        <v/>
      </c>
      <c r="P1578" s="91" t="str">
        <f t="shared" si="490"/>
        <v/>
      </c>
      <c r="Q1578" s="91" t="str">
        <f t="shared" si="491"/>
        <v>HDJ</v>
      </c>
      <c r="R1578" s="82"/>
      <c r="S1578" s="95">
        <f t="shared" si="492"/>
        <v>0</v>
      </c>
      <c r="T1578" s="95">
        <f t="shared" si="493"/>
        <v>0</v>
      </c>
      <c r="U1578" s="79" t="e">
        <f>VLOOKUP($S1578,'Grille de Tarif OQN'!$B$2:$S$3603,U$1,0)</f>
        <v>#N/A</v>
      </c>
      <c r="V1578" s="79" t="e">
        <f>VLOOKUP($S1578,'Grille de Tarif OQN'!$B$2:$S$3603,V$1,0)</f>
        <v>#N/A</v>
      </c>
      <c r="W1578" s="79" t="e">
        <f>VLOOKUP($S1578,'Grille de Tarif OQN'!$B$2:$S$3603,W$1,0)</f>
        <v>#N/A</v>
      </c>
      <c r="X1578" s="79" t="e">
        <f>VLOOKUP($S1578,'Grille de Tarif OQN'!$B$2:$S$3603,X$1,0)</f>
        <v>#N/A</v>
      </c>
      <c r="Y1578" s="79" t="e">
        <f>VLOOKUP($S1578,'Grille de Tarif OQN'!$B$2:$S$3603,Y$1,0)</f>
        <v>#N/A</v>
      </c>
      <c r="Z1578" s="79" t="e">
        <f>VLOOKUP($S1578,'Grille de Tarif OQN'!$B$2:$S$3603,Z$1,0)</f>
        <v>#N/A</v>
      </c>
      <c r="AA1578" s="79" t="e">
        <f>VLOOKUP($S1578,'Grille de Tarif OQN'!$B$2:$S$3603,AA$1,0)</f>
        <v>#N/A</v>
      </c>
      <c r="AB1578" s="79" t="e">
        <f>VLOOKUP($S1578,'Grille de Tarif OQN'!$B$2:$S$3603,AB$1,0)</f>
        <v>#N/A</v>
      </c>
      <c r="AC1578" s="79" t="e">
        <f>VLOOKUP($S1578,'Grille de Tarif OQN'!$B$2:$S$3603,AC$1,0)</f>
        <v>#N/A</v>
      </c>
      <c r="AD1578" s="79" t="e">
        <f>VLOOKUP($S1578,'Grille de Tarif OQN'!$B$2:$S$3603,AD$1,0)</f>
        <v>#N/A</v>
      </c>
      <c r="AE1578" s="79" t="e">
        <f>VLOOKUP($S1578,'Grille de Tarif OQN'!$B$2:$S$3603,AE$1,0)</f>
        <v>#N/A</v>
      </c>
      <c r="AF1578" s="79" t="e">
        <f>VLOOKUP($S1578,'Grille de Tarif OQN'!$B$2:$S$3603,AF$1,0)</f>
        <v>#N/A</v>
      </c>
      <c r="AG1578" s="79" t="e">
        <f>VLOOKUP($S1578,'Grille de Tarif OQN'!$B$2:$S$3603,AG$1,0)</f>
        <v>#N/A</v>
      </c>
      <c r="AH1578" s="79" t="e">
        <f>VLOOKUP($S1578,'Grille de Tarif OQN'!$B$2:$S$3603,AH$1,0)</f>
        <v>#N/A</v>
      </c>
      <c r="AI1578" s="79" t="e">
        <f>VLOOKUP($S1578,'Grille de Tarif OQN'!$B$2:$S$3603,AI$1,0)</f>
        <v>#N/A</v>
      </c>
      <c r="AJ1578" s="79" t="e">
        <f>VLOOKUP($S1578,'Grille de Tarif OQN'!$B$2:$S$3603,AJ$1,0)</f>
        <v>#N/A</v>
      </c>
      <c r="AK1578" s="81"/>
      <c r="AL1578" s="81"/>
      <c r="AM1578" s="81"/>
      <c r="AN1578" s="81"/>
      <c r="AO1578" s="81"/>
      <c r="AP1578" s="81"/>
      <c r="AQ1578" s="81"/>
      <c r="AR1578" s="81"/>
      <c r="AS1578" s="81"/>
      <c r="AT1578" s="81"/>
      <c r="AU1578" s="72"/>
      <c r="AV1578"/>
      <c r="AW1578"/>
      <c r="AX1578"/>
      <c r="AY1578"/>
      <c r="AZ1578" s="96">
        <f t="shared" si="494"/>
        <v>0</v>
      </c>
      <c r="BA1578" s="24" t="e">
        <f t="shared" si="495"/>
        <v>#N/A</v>
      </c>
      <c r="BB1578" s="24" t="e">
        <f t="shared" si="496"/>
        <v>#N/A</v>
      </c>
      <c r="BC1578" s="24" t="e">
        <f t="shared" si="497"/>
        <v>#N/A</v>
      </c>
      <c r="BD1578" s="24" t="e">
        <f t="shared" si="498"/>
        <v>#N/A</v>
      </c>
      <c r="BE1578"/>
      <c r="BF1578" t="e">
        <f t="shared" si="499"/>
        <v>#N/A</v>
      </c>
      <c r="BG1578" t="str">
        <f t="shared" si="500"/>
        <v>HDJ</v>
      </c>
      <c r="BH1578" s="20" t="e">
        <f t="shared" si="501"/>
        <v>#N/A</v>
      </c>
      <c r="BI1578" s="20" t="e">
        <f t="shared" si="502"/>
        <v>#N/A</v>
      </c>
      <c r="BJ1578" s="20" t="e">
        <f t="shared" si="503"/>
        <v>#N/A</v>
      </c>
      <c r="BK1578" s="20" t="e">
        <f t="shared" si="504"/>
        <v>#N/A</v>
      </c>
      <c r="BL1578" s="20" t="e">
        <f t="shared" si="505"/>
        <v>#N/A</v>
      </c>
      <c r="BM1578" s="20" t="e">
        <f t="shared" si="507"/>
        <v>#N/A</v>
      </c>
      <c r="BN1578" s="20" t="e">
        <f t="shared" si="506"/>
        <v>#N/A</v>
      </c>
    </row>
    <row r="1579" spans="1:66">
      <c r="A1579" s="92"/>
      <c r="B1579" s="90"/>
      <c r="C1579" s="90"/>
      <c r="D1579" s="93"/>
      <c r="E1579" s="93"/>
      <c r="F1579" s="93"/>
      <c r="G1579" s="93"/>
      <c r="H1579" s="93"/>
      <c r="I1579" s="93"/>
      <c r="J1579" s="93"/>
      <c r="K1579" s="93"/>
      <c r="L1579" s="92"/>
      <c r="M1579" s="93"/>
      <c r="N1579" s="91">
        <f t="shared" si="488"/>
        <v>0</v>
      </c>
      <c r="O1579" s="91" t="str">
        <f t="shared" si="489"/>
        <v/>
      </c>
      <c r="P1579" s="91" t="str">
        <f t="shared" si="490"/>
        <v/>
      </c>
      <c r="Q1579" s="91" t="str">
        <f t="shared" si="491"/>
        <v>HDJ</v>
      </c>
      <c r="R1579" s="82"/>
      <c r="S1579" s="95">
        <f t="shared" si="492"/>
        <v>0</v>
      </c>
      <c r="T1579" s="95">
        <f t="shared" si="493"/>
        <v>0</v>
      </c>
      <c r="U1579" s="79" t="e">
        <f>VLOOKUP($S1579,'Grille de Tarif OQN'!$B$2:$S$3603,U$1,0)</f>
        <v>#N/A</v>
      </c>
      <c r="V1579" s="79" t="e">
        <f>VLOOKUP($S1579,'Grille de Tarif OQN'!$B$2:$S$3603,V$1,0)</f>
        <v>#N/A</v>
      </c>
      <c r="W1579" s="79" t="e">
        <f>VLOOKUP($S1579,'Grille de Tarif OQN'!$B$2:$S$3603,W$1,0)</f>
        <v>#N/A</v>
      </c>
      <c r="X1579" s="79" t="e">
        <f>VLOOKUP($S1579,'Grille de Tarif OQN'!$B$2:$S$3603,X$1,0)</f>
        <v>#N/A</v>
      </c>
      <c r="Y1579" s="79" t="e">
        <f>VLOOKUP($S1579,'Grille de Tarif OQN'!$B$2:$S$3603,Y$1,0)</f>
        <v>#N/A</v>
      </c>
      <c r="Z1579" s="79" t="e">
        <f>VLOOKUP($S1579,'Grille de Tarif OQN'!$B$2:$S$3603,Z$1,0)</f>
        <v>#N/A</v>
      </c>
      <c r="AA1579" s="79" t="e">
        <f>VLOOKUP($S1579,'Grille de Tarif OQN'!$B$2:$S$3603,AA$1,0)</f>
        <v>#N/A</v>
      </c>
      <c r="AB1579" s="79" t="e">
        <f>VLOOKUP($S1579,'Grille de Tarif OQN'!$B$2:$S$3603,AB$1,0)</f>
        <v>#N/A</v>
      </c>
      <c r="AC1579" s="79" t="e">
        <f>VLOOKUP($S1579,'Grille de Tarif OQN'!$B$2:$S$3603,AC$1,0)</f>
        <v>#N/A</v>
      </c>
      <c r="AD1579" s="79" t="e">
        <f>VLOOKUP($S1579,'Grille de Tarif OQN'!$B$2:$S$3603,AD$1,0)</f>
        <v>#N/A</v>
      </c>
      <c r="AE1579" s="79" t="e">
        <f>VLOOKUP($S1579,'Grille de Tarif OQN'!$B$2:$S$3603,AE$1,0)</f>
        <v>#N/A</v>
      </c>
      <c r="AF1579" s="79" t="e">
        <f>VLOOKUP($S1579,'Grille de Tarif OQN'!$B$2:$S$3603,AF$1,0)</f>
        <v>#N/A</v>
      </c>
      <c r="AG1579" s="79" t="e">
        <f>VLOOKUP($S1579,'Grille de Tarif OQN'!$B$2:$S$3603,AG$1,0)</f>
        <v>#N/A</v>
      </c>
      <c r="AH1579" s="79" t="e">
        <f>VLOOKUP($S1579,'Grille de Tarif OQN'!$B$2:$S$3603,AH$1,0)</f>
        <v>#N/A</v>
      </c>
      <c r="AI1579" s="79" t="e">
        <f>VLOOKUP($S1579,'Grille de Tarif OQN'!$B$2:$S$3603,AI$1,0)</f>
        <v>#N/A</v>
      </c>
      <c r="AJ1579" s="79" t="e">
        <f>VLOOKUP($S1579,'Grille de Tarif OQN'!$B$2:$S$3603,AJ$1,0)</f>
        <v>#N/A</v>
      </c>
      <c r="AK1579" s="81"/>
      <c r="AL1579" s="81"/>
      <c r="AM1579" s="81"/>
      <c r="AN1579" s="81"/>
      <c r="AO1579" s="81"/>
      <c r="AP1579" s="81"/>
      <c r="AQ1579" s="81"/>
      <c r="AR1579" s="81"/>
      <c r="AS1579" s="81"/>
      <c r="AT1579" s="81"/>
      <c r="AU1579" s="72"/>
      <c r="AV1579"/>
      <c r="AW1579"/>
      <c r="AX1579"/>
      <c r="AY1579"/>
      <c r="AZ1579" s="96">
        <f t="shared" si="494"/>
        <v>0</v>
      </c>
      <c r="BA1579" s="24" t="e">
        <f t="shared" si="495"/>
        <v>#N/A</v>
      </c>
      <c r="BB1579" s="24" t="e">
        <f t="shared" si="496"/>
        <v>#N/A</v>
      </c>
      <c r="BC1579" s="24" t="e">
        <f t="shared" si="497"/>
        <v>#N/A</v>
      </c>
      <c r="BD1579" s="24" t="e">
        <f t="shared" si="498"/>
        <v>#N/A</v>
      </c>
      <c r="BE1579"/>
      <c r="BF1579" t="e">
        <f t="shared" si="499"/>
        <v>#N/A</v>
      </c>
      <c r="BG1579" t="str">
        <f t="shared" si="500"/>
        <v>HDJ</v>
      </c>
      <c r="BH1579" s="20" t="e">
        <f t="shared" si="501"/>
        <v>#N/A</v>
      </c>
      <c r="BI1579" s="20" t="e">
        <f t="shared" si="502"/>
        <v>#N/A</v>
      </c>
      <c r="BJ1579" s="20" t="e">
        <f t="shared" si="503"/>
        <v>#N/A</v>
      </c>
      <c r="BK1579" s="20" t="e">
        <f t="shared" si="504"/>
        <v>#N/A</v>
      </c>
      <c r="BL1579" s="20" t="e">
        <f t="shared" si="505"/>
        <v>#N/A</v>
      </c>
      <c r="BM1579" s="20" t="e">
        <f t="shared" si="507"/>
        <v>#N/A</v>
      </c>
      <c r="BN1579" s="20" t="e">
        <f t="shared" si="506"/>
        <v>#N/A</v>
      </c>
    </row>
    <row r="1580" spans="1:66">
      <c r="A1580" s="92"/>
      <c r="B1580" s="90"/>
      <c r="C1580" s="90"/>
      <c r="D1580" s="93"/>
      <c r="E1580" s="93"/>
      <c r="F1580" s="93"/>
      <c r="G1580" s="93"/>
      <c r="H1580" s="93"/>
      <c r="I1580" s="93"/>
      <c r="J1580" s="93"/>
      <c r="K1580" s="93"/>
      <c r="L1580" s="92"/>
      <c r="M1580" s="93"/>
      <c r="N1580" s="91">
        <f t="shared" si="488"/>
        <v>0</v>
      </c>
      <c r="O1580" s="91" t="str">
        <f t="shared" si="489"/>
        <v/>
      </c>
      <c r="P1580" s="91" t="str">
        <f t="shared" si="490"/>
        <v/>
      </c>
      <c r="Q1580" s="91" t="str">
        <f t="shared" si="491"/>
        <v>HDJ</v>
      </c>
      <c r="R1580" s="82"/>
      <c r="S1580" s="95">
        <f t="shared" si="492"/>
        <v>0</v>
      </c>
      <c r="T1580" s="95">
        <f t="shared" si="493"/>
        <v>0</v>
      </c>
      <c r="U1580" s="79" t="e">
        <f>VLOOKUP($S1580,'Grille de Tarif OQN'!$B$2:$S$3603,U$1,0)</f>
        <v>#N/A</v>
      </c>
      <c r="V1580" s="79" t="e">
        <f>VLOOKUP($S1580,'Grille de Tarif OQN'!$B$2:$S$3603,V$1,0)</f>
        <v>#N/A</v>
      </c>
      <c r="W1580" s="79" t="e">
        <f>VLOOKUP($S1580,'Grille de Tarif OQN'!$B$2:$S$3603,W$1,0)</f>
        <v>#N/A</v>
      </c>
      <c r="X1580" s="79" t="e">
        <f>VLOOKUP($S1580,'Grille de Tarif OQN'!$B$2:$S$3603,X$1,0)</f>
        <v>#N/A</v>
      </c>
      <c r="Y1580" s="79" t="e">
        <f>VLOOKUP($S1580,'Grille de Tarif OQN'!$B$2:$S$3603,Y$1,0)</f>
        <v>#N/A</v>
      </c>
      <c r="Z1580" s="79" t="e">
        <f>VLOOKUP($S1580,'Grille de Tarif OQN'!$B$2:$S$3603,Z$1,0)</f>
        <v>#N/A</v>
      </c>
      <c r="AA1580" s="79" t="e">
        <f>VLOOKUP($S1580,'Grille de Tarif OQN'!$B$2:$S$3603,AA$1,0)</f>
        <v>#N/A</v>
      </c>
      <c r="AB1580" s="79" t="e">
        <f>VLOOKUP($S1580,'Grille de Tarif OQN'!$B$2:$S$3603,AB$1,0)</f>
        <v>#N/A</v>
      </c>
      <c r="AC1580" s="79" t="e">
        <f>VLOOKUP($S1580,'Grille de Tarif OQN'!$B$2:$S$3603,AC$1,0)</f>
        <v>#N/A</v>
      </c>
      <c r="AD1580" s="79" t="e">
        <f>VLOOKUP($S1580,'Grille de Tarif OQN'!$B$2:$S$3603,AD$1,0)</f>
        <v>#N/A</v>
      </c>
      <c r="AE1580" s="79" t="e">
        <f>VLOOKUP($S1580,'Grille de Tarif OQN'!$B$2:$S$3603,AE$1,0)</f>
        <v>#N/A</v>
      </c>
      <c r="AF1580" s="79" t="e">
        <f>VLOOKUP($S1580,'Grille de Tarif OQN'!$B$2:$S$3603,AF$1,0)</f>
        <v>#N/A</v>
      </c>
      <c r="AG1580" s="79" t="e">
        <f>VLOOKUP($S1580,'Grille de Tarif OQN'!$B$2:$S$3603,AG$1,0)</f>
        <v>#N/A</v>
      </c>
      <c r="AH1580" s="79" t="e">
        <f>VLOOKUP($S1580,'Grille de Tarif OQN'!$B$2:$S$3603,AH$1,0)</f>
        <v>#N/A</v>
      </c>
      <c r="AI1580" s="79" t="e">
        <f>VLOOKUP($S1580,'Grille de Tarif OQN'!$B$2:$S$3603,AI$1,0)</f>
        <v>#N/A</v>
      </c>
      <c r="AJ1580" s="79" t="e">
        <f>VLOOKUP($S1580,'Grille de Tarif OQN'!$B$2:$S$3603,AJ$1,0)</f>
        <v>#N/A</v>
      </c>
      <c r="AK1580" s="81"/>
      <c r="AL1580" s="81"/>
      <c r="AM1580" s="81"/>
      <c r="AN1580" s="81"/>
      <c r="AO1580" s="81"/>
      <c r="AP1580" s="81"/>
      <c r="AQ1580" s="81"/>
      <c r="AR1580" s="81"/>
      <c r="AS1580" s="81"/>
      <c r="AT1580" s="81"/>
      <c r="AU1580" s="72"/>
      <c r="AV1580"/>
      <c r="AW1580"/>
      <c r="AX1580"/>
      <c r="AY1580"/>
      <c r="AZ1580" s="96">
        <f t="shared" si="494"/>
        <v>0</v>
      </c>
      <c r="BA1580" s="24" t="e">
        <f t="shared" si="495"/>
        <v>#N/A</v>
      </c>
      <c r="BB1580" s="24" t="e">
        <f t="shared" si="496"/>
        <v>#N/A</v>
      </c>
      <c r="BC1580" s="24" t="e">
        <f t="shared" si="497"/>
        <v>#N/A</v>
      </c>
      <c r="BD1580" s="24" t="e">
        <f t="shared" si="498"/>
        <v>#N/A</v>
      </c>
      <c r="BE1580"/>
      <c r="BF1580" t="e">
        <f t="shared" si="499"/>
        <v>#N/A</v>
      </c>
      <c r="BG1580" t="str">
        <f t="shared" si="500"/>
        <v>HDJ</v>
      </c>
      <c r="BH1580" s="20" t="e">
        <f t="shared" si="501"/>
        <v>#N/A</v>
      </c>
      <c r="BI1580" s="20" t="e">
        <f t="shared" si="502"/>
        <v>#N/A</v>
      </c>
      <c r="BJ1580" s="20" t="e">
        <f t="shared" si="503"/>
        <v>#N/A</v>
      </c>
      <c r="BK1580" s="20" t="e">
        <f t="shared" si="504"/>
        <v>#N/A</v>
      </c>
      <c r="BL1580" s="20" t="e">
        <f t="shared" si="505"/>
        <v>#N/A</v>
      </c>
      <c r="BM1580" s="20" t="e">
        <f t="shared" si="507"/>
        <v>#N/A</v>
      </c>
      <c r="BN1580" s="20" t="e">
        <f t="shared" si="506"/>
        <v>#N/A</v>
      </c>
    </row>
    <row r="1581" spans="1:66">
      <c r="A1581" s="92"/>
      <c r="B1581" s="90"/>
      <c r="C1581" s="90"/>
      <c r="D1581" s="93"/>
      <c r="E1581" s="93"/>
      <c r="F1581" s="93"/>
      <c r="G1581" s="93"/>
      <c r="H1581" s="93"/>
      <c r="I1581" s="93"/>
      <c r="J1581" s="93"/>
      <c r="K1581" s="93"/>
      <c r="L1581" s="92"/>
      <c r="M1581" s="93"/>
      <c r="N1581" s="91">
        <f t="shared" si="488"/>
        <v>0</v>
      </c>
      <c r="O1581" s="91" t="str">
        <f t="shared" si="489"/>
        <v/>
      </c>
      <c r="P1581" s="91" t="str">
        <f t="shared" si="490"/>
        <v/>
      </c>
      <c r="Q1581" s="91" t="str">
        <f t="shared" si="491"/>
        <v>HDJ</v>
      </c>
      <c r="R1581" s="82"/>
      <c r="S1581" s="95">
        <f t="shared" si="492"/>
        <v>0</v>
      </c>
      <c r="T1581" s="95">
        <f t="shared" si="493"/>
        <v>0</v>
      </c>
      <c r="U1581" s="79" t="e">
        <f>VLOOKUP($S1581,'Grille de Tarif OQN'!$B$2:$S$3603,U$1,0)</f>
        <v>#N/A</v>
      </c>
      <c r="V1581" s="79" t="e">
        <f>VLOOKUP($S1581,'Grille de Tarif OQN'!$B$2:$S$3603,V$1,0)</f>
        <v>#N/A</v>
      </c>
      <c r="W1581" s="79" t="e">
        <f>VLOOKUP($S1581,'Grille de Tarif OQN'!$B$2:$S$3603,W$1,0)</f>
        <v>#N/A</v>
      </c>
      <c r="X1581" s="79" t="e">
        <f>VLOOKUP($S1581,'Grille de Tarif OQN'!$B$2:$S$3603,X$1,0)</f>
        <v>#N/A</v>
      </c>
      <c r="Y1581" s="79" t="e">
        <f>VLOOKUP($S1581,'Grille de Tarif OQN'!$B$2:$S$3603,Y$1,0)</f>
        <v>#N/A</v>
      </c>
      <c r="Z1581" s="79" t="e">
        <f>VLOOKUP($S1581,'Grille de Tarif OQN'!$B$2:$S$3603,Z$1,0)</f>
        <v>#N/A</v>
      </c>
      <c r="AA1581" s="79" t="e">
        <f>VLOOKUP($S1581,'Grille de Tarif OQN'!$B$2:$S$3603,AA$1,0)</f>
        <v>#N/A</v>
      </c>
      <c r="AB1581" s="79" t="e">
        <f>VLOOKUP($S1581,'Grille de Tarif OQN'!$B$2:$S$3603,AB$1,0)</f>
        <v>#N/A</v>
      </c>
      <c r="AC1581" s="79" t="e">
        <f>VLOOKUP($S1581,'Grille de Tarif OQN'!$B$2:$S$3603,AC$1,0)</f>
        <v>#N/A</v>
      </c>
      <c r="AD1581" s="79" t="e">
        <f>VLOOKUP($S1581,'Grille de Tarif OQN'!$B$2:$S$3603,AD$1,0)</f>
        <v>#N/A</v>
      </c>
      <c r="AE1581" s="79" t="e">
        <f>VLOOKUP($S1581,'Grille de Tarif OQN'!$B$2:$S$3603,AE$1,0)</f>
        <v>#N/A</v>
      </c>
      <c r="AF1581" s="79" t="e">
        <f>VLOOKUP($S1581,'Grille de Tarif OQN'!$B$2:$S$3603,AF$1,0)</f>
        <v>#N/A</v>
      </c>
      <c r="AG1581" s="79" t="e">
        <f>VLOOKUP($S1581,'Grille de Tarif OQN'!$B$2:$S$3603,AG$1,0)</f>
        <v>#N/A</v>
      </c>
      <c r="AH1581" s="79" t="e">
        <f>VLOOKUP($S1581,'Grille de Tarif OQN'!$B$2:$S$3603,AH$1,0)</f>
        <v>#N/A</v>
      </c>
      <c r="AI1581" s="79" t="e">
        <f>VLOOKUP($S1581,'Grille de Tarif OQN'!$B$2:$S$3603,AI$1,0)</f>
        <v>#N/A</v>
      </c>
      <c r="AJ1581" s="79" t="e">
        <f>VLOOKUP($S1581,'Grille de Tarif OQN'!$B$2:$S$3603,AJ$1,0)</f>
        <v>#N/A</v>
      </c>
      <c r="AK1581" s="81"/>
      <c r="AL1581" s="81"/>
      <c r="AM1581" s="81"/>
      <c r="AN1581" s="81"/>
      <c r="AO1581" s="81"/>
      <c r="AP1581" s="81"/>
      <c r="AQ1581" s="81"/>
      <c r="AR1581" s="81"/>
      <c r="AS1581" s="81"/>
      <c r="AT1581" s="81"/>
      <c r="AU1581" s="72"/>
      <c r="AV1581"/>
      <c r="AW1581"/>
      <c r="AX1581"/>
      <c r="AY1581"/>
      <c r="AZ1581" s="96">
        <f t="shared" si="494"/>
        <v>0</v>
      </c>
      <c r="BA1581" s="24" t="e">
        <f t="shared" si="495"/>
        <v>#N/A</v>
      </c>
      <c r="BB1581" s="24" t="e">
        <f t="shared" si="496"/>
        <v>#N/A</v>
      </c>
      <c r="BC1581" s="24" t="e">
        <f t="shared" si="497"/>
        <v>#N/A</v>
      </c>
      <c r="BD1581" s="24" t="e">
        <f t="shared" si="498"/>
        <v>#N/A</v>
      </c>
      <c r="BE1581"/>
      <c r="BF1581" t="e">
        <f t="shared" si="499"/>
        <v>#N/A</v>
      </c>
      <c r="BG1581" t="str">
        <f t="shared" si="500"/>
        <v>HDJ</v>
      </c>
      <c r="BH1581" s="20" t="e">
        <f t="shared" si="501"/>
        <v>#N/A</v>
      </c>
      <c r="BI1581" s="20" t="e">
        <f t="shared" si="502"/>
        <v>#N/A</v>
      </c>
      <c r="BJ1581" s="20" t="e">
        <f t="shared" si="503"/>
        <v>#N/A</v>
      </c>
      <c r="BK1581" s="20" t="e">
        <f t="shared" si="504"/>
        <v>#N/A</v>
      </c>
      <c r="BL1581" s="20" t="e">
        <f t="shared" si="505"/>
        <v>#N/A</v>
      </c>
      <c r="BM1581" s="20" t="e">
        <f t="shared" si="507"/>
        <v>#N/A</v>
      </c>
      <c r="BN1581" s="20" t="e">
        <f t="shared" si="506"/>
        <v>#N/A</v>
      </c>
    </row>
    <row r="1582" spans="1:66">
      <c r="A1582" s="92"/>
      <c r="B1582" s="90"/>
      <c r="C1582" s="90"/>
      <c r="D1582" s="93"/>
      <c r="E1582" s="93"/>
      <c r="F1582" s="93"/>
      <c r="G1582" s="93"/>
      <c r="H1582" s="93"/>
      <c r="I1582" s="93"/>
      <c r="J1582" s="93"/>
      <c r="K1582" s="93"/>
      <c r="L1582" s="92"/>
      <c r="M1582" s="93"/>
      <c r="N1582" s="91">
        <f t="shared" si="488"/>
        <v>0</v>
      </c>
      <c r="O1582" s="91" t="str">
        <f t="shared" si="489"/>
        <v/>
      </c>
      <c r="P1582" s="91" t="str">
        <f t="shared" si="490"/>
        <v/>
      </c>
      <c r="Q1582" s="91" t="str">
        <f t="shared" si="491"/>
        <v>HDJ</v>
      </c>
      <c r="R1582" s="82"/>
      <c r="S1582" s="95">
        <f t="shared" si="492"/>
        <v>0</v>
      </c>
      <c r="T1582" s="95">
        <f t="shared" si="493"/>
        <v>0</v>
      </c>
      <c r="U1582" s="79" t="e">
        <f>VLOOKUP($S1582,'Grille de Tarif OQN'!$B$2:$S$3603,U$1,0)</f>
        <v>#N/A</v>
      </c>
      <c r="V1582" s="79" t="e">
        <f>VLOOKUP($S1582,'Grille de Tarif OQN'!$B$2:$S$3603,V$1,0)</f>
        <v>#N/A</v>
      </c>
      <c r="W1582" s="79" t="e">
        <f>VLOOKUP($S1582,'Grille de Tarif OQN'!$B$2:$S$3603,W$1,0)</f>
        <v>#N/A</v>
      </c>
      <c r="X1582" s="79" t="e">
        <f>VLOOKUP($S1582,'Grille de Tarif OQN'!$B$2:$S$3603,X$1,0)</f>
        <v>#N/A</v>
      </c>
      <c r="Y1582" s="79" t="e">
        <f>VLOOKUP($S1582,'Grille de Tarif OQN'!$B$2:$S$3603,Y$1,0)</f>
        <v>#N/A</v>
      </c>
      <c r="Z1582" s="79" t="e">
        <f>VLOOKUP($S1582,'Grille de Tarif OQN'!$B$2:$S$3603,Z$1,0)</f>
        <v>#N/A</v>
      </c>
      <c r="AA1582" s="79" t="e">
        <f>VLOOKUP($S1582,'Grille de Tarif OQN'!$B$2:$S$3603,AA$1,0)</f>
        <v>#N/A</v>
      </c>
      <c r="AB1582" s="79" t="e">
        <f>VLOOKUP($S1582,'Grille de Tarif OQN'!$B$2:$S$3603,AB$1,0)</f>
        <v>#N/A</v>
      </c>
      <c r="AC1582" s="79" t="e">
        <f>VLOOKUP($S1582,'Grille de Tarif OQN'!$B$2:$S$3603,AC$1,0)</f>
        <v>#N/A</v>
      </c>
      <c r="AD1582" s="79" t="e">
        <f>VLOOKUP($S1582,'Grille de Tarif OQN'!$B$2:$S$3603,AD$1,0)</f>
        <v>#N/A</v>
      </c>
      <c r="AE1582" s="79" t="e">
        <f>VLOOKUP($S1582,'Grille de Tarif OQN'!$B$2:$S$3603,AE$1,0)</f>
        <v>#N/A</v>
      </c>
      <c r="AF1582" s="79" t="e">
        <f>VLOOKUP($S1582,'Grille de Tarif OQN'!$B$2:$S$3603,AF$1,0)</f>
        <v>#N/A</v>
      </c>
      <c r="AG1582" s="79" t="e">
        <f>VLOOKUP($S1582,'Grille de Tarif OQN'!$B$2:$S$3603,AG$1,0)</f>
        <v>#N/A</v>
      </c>
      <c r="AH1582" s="79" t="e">
        <f>VLOOKUP($S1582,'Grille de Tarif OQN'!$B$2:$S$3603,AH$1,0)</f>
        <v>#N/A</v>
      </c>
      <c r="AI1582" s="79" t="e">
        <f>VLOOKUP($S1582,'Grille de Tarif OQN'!$B$2:$S$3603,AI$1,0)</f>
        <v>#N/A</v>
      </c>
      <c r="AJ1582" s="79" t="e">
        <f>VLOOKUP($S1582,'Grille de Tarif OQN'!$B$2:$S$3603,AJ$1,0)</f>
        <v>#N/A</v>
      </c>
      <c r="AK1582" s="81"/>
      <c r="AL1582" s="81"/>
      <c r="AM1582" s="81"/>
      <c r="AN1582" s="81"/>
      <c r="AO1582" s="81"/>
      <c r="AP1582" s="81"/>
      <c r="AQ1582" s="81"/>
      <c r="AR1582" s="81"/>
      <c r="AS1582" s="81"/>
      <c r="AT1582" s="81"/>
      <c r="AU1582" s="72"/>
      <c r="AV1582"/>
      <c r="AW1582"/>
      <c r="AX1582"/>
      <c r="AY1582"/>
      <c r="AZ1582" s="96">
        <f t="shared" si="494"/>
        <v>0</v>
      </c>
      <c r="BA1582" s="24" t="e">
        <f t="shared" si="495"/>
        <v>#N/A</v>
      </c>
      <c r="BB1582" s="24" t="e">
        <f t="shared" si="496"/>
        <v>#N/A</v>
      </c>
      <c r="BC1582" s="24" t="e">
        <f t="shared" si="497"/>
        <v>#N/A</v>
      </c>
      <c r="BD1582" s="24" t="e">
        <f t="shared" si="498"/>
        <v>#N/A</v>
      </c>
      <c r="BE1582"/>
      <c r="BF1582" t="e">
        <f t="shared" si="499"/>
        <v>#N/A</v>
      </c>
      <c r="BG1582" t="str">
        <f t="shared" si="500"/>
        <v>HDJ</v>
      </c>
      <c r="BH1582" s="20" t="e">
        <f t="shared" si="501"/>
        <v>#N/A</v>
      </c>
      <c r="BI1582" s="20" t="e">
        <f t="shared" si="502"/>
        <v>#N/A</v>
      </c>
      <c r="BJ1582" s="20" t="e">
        <f t="shared" si="503"/>
        <v>#N/A</v>
      </c>
      <c r="BK1582" s="20" t="e">
        <f t="shared" si="504"/>
        <v>#N/A</v>
      </c>
      <c r="BL1582" s="20" t="e">
        <f t="shared" si="505"/>
        <v>#N/A</v>
      </c>
      <c r="BM1582" s="20" t="e">
        <f t="shared" si="507"/>
        <v>#N/A</v>
      </c>
      <c r="BN1582" s="20" t="e">
        <f t="shared" si="506"/>
        <v>#N/A</v>
      </c>
    </row>
    <row r="1583" spans="1:66">
      <c r="A1583" s="92"/>
      <c r="B1583" s="90"/>
      <c r="C1583" s="90"/>
      <c r="D1583" s="93"/>
      <c r="E1583" s="93"/>
      <c r="F1583" s="93"/>
      <c r="G1583" s="93"/>
      <c r="H1583" s="93"/>
      <c r="I1583" s="93"/>
      <c r="J1583" s="93"/>
      <c r="K1583" s="93"/>
      <c r="L1583" s="92"/>
      <c r="M1583" s="93"/>
      <c r="N1583" s="91">
        <f t="shared" si="488"/>
        <v>0</v>
      </c>
      <c r="O1583" s="91" t="str">
        <f t="shared" si="489"/>
        <v/>
      </c>
      <c r="P1583" s="91" t="str">
        <f t="shared" si="490"/>
        <v/>
      </c>
      <c r="Q1583" s="91" t="str">
        <f t="shared" si="491"/>
        <v>HDJ</v>
      </c>
      <c r="R1583" s="82"/>
      <c r="S1583" s="95">
        <f t="shared" si="492"/>
        <v>0</v>
      </c>
      <c r="T1583" s="95">
        <f t="shared" si="493"/>
        <v>0</v>
      </c>
      <c r="U1583" s="79" t="e">
        <f>VLOOKUP($S1583,'Grille de Tarif OQN'!$B$2:$S$3603,U$1,0)</f>
        <v>#N/A</v>
      </c>
      <c r="V1583" s="79" t="e">
        <f>VLOOKUP($S1583,'Grille de Tarif OQN'!$B$2:$S$3603,V$1,0)</f>
        <v>#N/A</v>
      </c>
      <c r="W1583" s="79" t="e">
        <f>VLOOKUP($S1583,'Grille de Tarif OQN'!$B$2:$S$3603,W$1,0)</f>
        <v>#N/A</v>
      </c>
      <c r="X1583" s="79" t="e">
        <f>VLOOKUP($S1583,'Grille de Tarif OQN'!$B$2:$S$3603,X$1,0)</f>
        <v>#N/A</v>
      </c>
      <c r="Y1583" s="79" t="e">
        <f>VLOOKUP($S1583,'Grille de Tarif OQN'!$B$2:$S$3603,Y$1,0)</f>
        <v>#N/A</v>
      </c>
      <c r="Z1583" s="79" t="e">
        <f>VLOOKUP($S1583,'Grille de Tarif OQN'!$B$2:$S$3603,Z$1,0)</f>
        <v>#N/A</v>
      </c>
      <c r="AA1583" s="79" t="e">
        <f>VLOOKUP($S1583,'Grille de Tarif OQN'!$B$2:$S$3603,AA$1,0)</f>
        <v>#N/A</v>
      </c>
      <c r="AB1583" s="79" t="e">
        <f>VLOOKUP($S1583,'Grille de Tarif OQN'!$B$2:$S$3603,AB$1,0)</f>
        <v>#N/A</v>
      </c>
      <c r="AC1583" s="79" t="e">
        <f>VLOOKUP($S1583,'Grille de Tarif OQN'!$B$2:$S$3603,AC$1,0)</f>
        <v>#N/A</v>
      </c>
      <c r="AD1583" s="79" t="e">
        <f>VLOOKUP($S1583,'Grille de Tarif OQN'!$B$2:$S$3603,AD$1,0)</f>
        <v>#N/A</v>
      </c>
      <c r="AE1583" s="79" t="e">
        <f>VLOOKUP($S1583,'Grille de Tarif OQN'!$B$2:$S$3603,AE$1,0)</f>
        <v>#N/A</v>
      </c>
      <c r="AF1583" s="79" t="e">
        <f>VLOOKUP($S1583,'Grille de Tarif OQN'!$B$2:$S$3603,AF$1,0)</f>
        <v>#N/A</v>
      </c>
      <c r="AG1583" s="79" t="e">
        <f>VLOOKUP($S1583,'Grille de Tarif OQN'!$B$2:$S$3603,AG$1,0)</f>
        <v>#N/A</v>
      </c>
      <c r="AH1583" s="79" t="e">
        <f>VLOOKUP($S1583,'Grille de Tarif OQN'!$B$2:$S$3603,AH$1,0)</f>
        <v>#N/A</v>
      </c>
      <c r="AI1583" s="79" t="e">
        <f>VLOOKUP($S1583,'Grille de Tarif OQN'!$B$2:$S$3603,AI$1,0)</f>
        <v>#N/A</v>
      </c>
      <c r="AJ1583" s="79" t="e">
        <f>VLOOKUP($S1583,'Grille de Tarif OQN'!$B$2:$S$3603,AJ$1,0)</f>
        <v>#N/A</v>
      </c>
      <c r="AK1583" s="81"/>
      <c r="AL1583" s="81"/>
      <c r="AM1583" s="81"/>
      <c r="AN1583" s="81"/>
      <c r="AO1583" s="81"/>
      <c r="AP1583" s="81"/>
      <c r="AQ1583" s="81"/>
      <c r="AR1583" s="81"/>
      <c r="AS1583" s="81"/>
      <c r="AT1583" s="81"/>
      <c r="AU1583" s="72"/>
      <c r="AV1583"/>
      <c r="AW1583"/>
      <c r="AX1583"/>
      <c r="AY1583"/>
      <c r="AZ1583" s="96">
        <f t="shared" si="494"/>
        <v>0</v>
      </c>
      <c r="BA1583" s="24" t="e">
        <f t="shared" si="495"/>
        <v>#N/A</v>
      </c>
      <c r="BB1583" s="24" t="e">
        <f t="shared" si="496"/>
        <v>#N/A</v>
      </c>
      <c r="BC1583" s="24" t="e">
        <f t="shared" si="497"/>
        <v>#N/A</v>
      </c>
      <c r="BD1583" s="24" t="e">
        <f t="shared" si="498"/>
        <v>#N/A</v>
      </c>
      <c r="BE1583"/>
      <c r="BF1583" t="e">
        <f t="shared" si="499"/>
        <v>#N/A</v>
      </c>
      <c r="BG1583" t="str">
        <f t="shared" si="500"/>
        <v>HDJ</v>
      </c>
      <c r="BH1583" s="20" t="e">
        <f t="shared" si="501"/>
        <v>#N/A</v>
      </c>
      <c r="BI1583" s="20" t="e">
        <f t="shared" si="502"/>
        <v>#N/A</v>
      </c>
      <c r="BJ1583" s="20" t="e">
        <f t="shared" si="503"/>
        <v>#N/A</v>
      </c>
      <c r="BK1583" s="20" t="e">
        <f t="shared" si="504"/>
        <v>#N/A</v>
      </c>
      <c r="BL1583" s="20" t="e">
        <f t="shared" si="505"/>
        <v>#N/A</v>
      </c>
      <c r="BM1583" s="20" t="e">
        <f t="shared" si="507"/>
        <v>#N/A</v>
      </c>
      <c r="BN1583" s="20" t="e">
        <f t="shared" si="506"/>
        <v>#N/A</v>
      </c>
    </row>
    <row r="1584" spans="1:66">
      <c r="A1584" s="92"/>
      <c r="B1584" s="90"/>
      <c r="C1584" s="90"/>
      <c r="D1584" s="93"/>
      <c r="E1584" s="93"/>
      <c r="F1584" s="93"/>
      <c r="G1584" s="93"/>
      <c r="H1584" s="93"/>
      <c r="I1584" s="93"/>
      <c r="J1584" s="93"/>
      <c r="K1584" s="93"/>
      <c r="L1584" s="92"/>
      <c r="M1584" s="93"/>
      <c r="N1584" s="91">
        <f t="shared" si="488"/>
        <v>0</v>
      </c>
      <c r="O1584" s="91" t="str">
        <f t="shared" si="489"/>
        <v/>
      </c>
      <c r="P1584" s="91" t="str">
        <f t="shared" si="490"/>
        <v/>
      </c>
      <c r="Q1584" s="91" t="str">
        <f t="shared" si="491"/>
        <v>HDJ</v>
      </c>
      <c r="R1584" s="82"/>
      <c r="S1584" s="95">
        <f t="shared" si="492"/>
        <v>0</v>
      </c>
      <c r="T1584" s="95">
        <f t="shared" si="493"/>
        <v>0</v>
      </c>
      <c r="U1584" s="79" t="e">
        <f>VLOOKUP($S1584,'Grille de Tarif OQN'!$B$2:$S$3603,U$1,0)</f>
        <v>#N/A</v>
      </c>
      <c r="V1584" s="79" t="e">
        <f>VLOOKUP($S1584,'Grille de Tarif OQN'!$B$2:$S$3603,V$1,0)</f>
        <v>#N/A</v>
      </c>
      <c r="W1584" s="79" t="e">
        <f>VLOOKUP($S1584,'Grille de Tarif OQN'!$B$2:$S$3603,W$1,0)</f>
        <v>#N/A</v>
      </c>
      <c r="X1584" s="79" t="e">
        <f>VLOOKUP($S1584,'Grille de Tarif OQN'!$B$2:$S$3603,X$1,0)</f>
        <v>#N/A</v>
      </c>
      <c r="Y1584" s="79" t="e">
        <f>VLOOKUP($S1584,'Grille de Tarif OQN'!$B$2:$S$3603,Y$1,0)</f>
        <v>#N/A</v>
      </c>
      <c r="Z1584" s="79" t="e">
        <f>VLOOKUP($S1584,'Grille de Tarif OQN'!$B$2:$S$3603,Z$1,0)</f>
        <v>#N/A</v>
      </c>
      <c r="AA1584" s="79" t="e">
        <f>VLOOKUP($S1584,'Grille de Tarif OQN'!$B$2:$S$3603,AA$1,0)</f>
        <v>#N/A</v>
      </c>
      <c r="AB1584" s="79" t="e">
        <f>VLOOKUP($S1584,'Grille de Tarif OQN'!$B$2:$S$3603,AB$1,0)</f>
        <v>#N/A</v>
      </c>
      <c r="AC1584" s="79" t="e">
        <f>VLOOKUP($S1584,'Grille de Tarif OQN'!$B$2:$S$3603,AC$1,0)</f>
        <v>#N/A</v>
      </c>
      <c r="AD1584" s="79" t="e">
        <f>VLOOKUP($S1584,'Grille de Tarif OQN'!$B$2:$S$3603,AD$1,0)</f>
        <v>#N/A</v>
      </c>
      <c r="AE1584" s="79" t="e">
        <f>VLOOKUP($S1584,'Grille de Tarif OQN'!$B$2:$S$3603,AE$1,0)</f>
        <v>#N/A</v>
      </c>
      <c r="AF1584" s="79" t="e">
        <f>VLOOKUP($S1584,'Grille de Tarif OQN'!$B$2:$S$3603,AF$1,0)</f>
        <v>#N/A</v>
      </c>
      <c r="AG1584" s="79" t="e">
        <f>VLOOKUP($S1584,'Grille de Tarif OQN'!$B$2:$S$3603,AG$1,0)</f>
        <v>#N/A</v>
      </c>
      <c r="AH1584" s="79" t="e">
        <f>VLOOKUP($S1584,'Grille de Tarif OQN'!$B$2:$S$3603,AH$1,0)</f>
        <v>#N/A</v>
      </c>
      <c r="AI1584" s="79" t="e">
        <f>VLOOKUP($S1584,'Grille de Tarif OQN'!$B$2:$S$3603,AI$1,0)</f>
        <v>#N/A</v>
      </c>
      <c r="AJ1584" s="79" t="e">
        <f>VLOOKUP($S1584,'Grille de Tarif OQN'!$B$2:$S$3603,AJ$1,0)</f>
        <v>#N/A</v>
      </c>
      <c r="AK1584" s="81"/>
      <c r="AL1584" s="81"/>
      <c r="AM1584" s="81"/>
      <c r="AN1584" s="81"/>
      <c r="AO1584" s="81"/>
      <c r="AP1584" s="81"/>
      <c r="AQ1584" s="81"/>
      <c r="AR1584" s="81"/>
      <c r="AS1584" s="81"/>
      <c r="AT1584" s="81"/>
      <c r="AU1584" s="72"/>
      <c r="AV1584"/>
      <c r="AW1584"/>
      <c r="AX1584"/>
      <c r="AY1584"/>
      <c r="AZ1584" s="96">
        <f t="shared" si="494"/>
        <v>0</v>
      </c>
      <c r="BA1584" s="24" t="e">
        <f t="shared" si="495"/>
        <v>#N/A</v>
      </c>
      <c r="BB1584" s="24" t="e">
        <f t="shared" si="496"/>
        <v>#N/A</v>
      </c>
      <c r="BC1584" s="24" t="e">
        <f t="shared" si="497"/>
        <v>#N/A</v>
      </c>
      <c r="BD1584" s="24" t="e">
        <f t="shared" si="498"/>
        <v>#N/A</v>
      </c>
      <c r="BE1584"/>
      <c r="BF1584" t="e">
        <f t="shared" si="499"/>
        <v>#N/A</v>
      </c>
      <c r="BG1584" t="str">
        <f t="shared" si="500"/>
        <v>HDJ</v>
      </c>
      <c r="BH1584" s="20" t="e">
        <f t="shared" si="501"/>
        <v>#N/A</v>
      </c>
      <c r="BI1584" s="20" t="e">
        <f t="shared" si="502"/>
        <v>#N/A</v>
      </c>
      <c r="BJ1584" s="20" t="e">
        <f t="shared" si="503"/>
        <v>#N/A</v>
      </c>
      <c r="BK1584" s="20" t="e">
        <f t="shared" si="504"/>
        <v>#N/A</v>
      </c>
      <c r="BL1584" s="20" t="e">
        <f t="shared" si="505"/>
        <v>#N/A</v>
      </c>
      <c r="BM1584" s="20" t="e">
        <f t="shared" si="507"/>
        <v>#N/A</v>
      </c>
      <c r="BN1584" s="20" t="e">
        <f t="shared" si="506"/>
        <v>#N/A</v>
      </c>
    </row>
    <row r="1585" spans="1:66">
      <c r="A1585" s="92"/>
      <c r="B1585" s="90"/>
      <c r="C1585" s="90"/>
      <c r="D1585" s="93"/>
      <c r="E1585" s="93"/>
      <c r="F1585" s="93"/>
      <c r="G1585" s="93"/>
      <c r="H1585" s="93"/>
      <c r="I1585" s="93"/>
      <c r="J1585" s="93"/>
      <c r="K1585" s="93"/>
      <c r="L1585" s="92"/>
      <c r="M1585" s="93"/>
      <c r="N1585" s="91">
        <f t="shared" si="488"/>
        <v>0</v>
      </c>
      <c r="O1585" s="91" t="str">
        <f t="shared" si="489"/>
        <v/>
      </c>
      <c r="P1585" s="91" t="str">
        <f t="shared" si="490"/>
        <v/>
      </c>
      <c r="Q1585" s="91" t="str">
        <f t="shared" si="491"/>
        <v>HDJ</v>
      </c>
      <c r="R1585" s="82"/>
      <c r="S1585" s="95">
        <f t="shared" si="492"/>
        <v>0</v>
      </c>
      <c r="T1585" s="95">
        <f t="shared" si="493"/>
        <v>0</v>
      </c>
      <c r="U1585" s="79" t="e">
        <f>VLOOKUP($S1585,'Grille de Tarif OQN'!$B$2:$S$3603,U$1,0)</f>
        <v>#N/A</v>
      </c>
      <c r="V1585" s="79" t="e">
        <f>VLOOKUP($S1585,'Grille de Tarif OQN'!$B$2:$S$3603,V$1,0)</f>
        <v>#N/A</v>
      </c>
      <c r="W1585" s="79" t="e">
        <f>VLOOKUP($S1585,'Grille de Tarif OQN'!$B$2:$S$3603,W$1,0)</f>
        <v>#N/A</v>
      </c>
      <c r="X1585" s="79" t="e">
        <f>VLOOKUP($S1585,'Grille de Tarif OQN'!$B$2:$S$3603,X$1,0)</f>
        <v>#N/A</v>
      </c>
      <c r="Y1585" s="79" t="e">
        <f>VLOOKUP($S1585,'Grille de Tarif OQN'!$B$2:$S$3603,Y$1,0)</f>
        <v>#N/A</v>
      </c>
      <c r="Z1585" s="79" t="e">
        <f>VLOOKUP($S1585,'Grille de Tarif OQN'!$B$2:$S$3603,Z$1,0)</f>
        <v>#N/A</v>
      </c>
      <c r="AA1585" s="79" t="e">
        <f>VLOOKUP($S1585,'Grille de Tarif OQN'!$B$2:$S$3603,AA$1,0)</f>
        <v>#N/A</v>
      </c>
      <c r="AB1585" s="79" t="e">
        <f>VLOOKUP($S1585,'Grille de Tarif OQN'!$B$2:$S$3603,AB$1,0)</f>
        <v>#N/A</v>
      </c>
      <c r="AC1585" s="79" t="e">
        <f>VLOOKUP($S1585,'Grille de Tarif OQN'!$B$2:$S$3603,AC$1,0)</f>
        <v>#N/A</v>
      </c>
      <c r="AD1585" s="79" t="e">
        <f>VLOOKUP($S1585,'Grille de Tarif OQN'!$B$2:$S$3603,AD$1,0)</f>
        <v>#N/A</v>
      </c>
      <c r="AE1585" s="79" t="e">
        <f>VLOOKUP($S1585,'Grille de Tarif OQN'!$B$2:$S$3603,AE$1,0)</f>
        <v>#N/A</v>
      </c>
      <c r="AF1585" s="79" t="e">
        <f>VLOOKUP($S1585,'Grille de Tarif OQN'!$B$2:$S$3603,AF$1,0)</f>
        <v>#N/A</v>
      </c>
      <c r="AG1585" s="79" t="e">
        <f>VLOOKUP($S1585,'Grille de Tarif OQN'!$B$2:$S$3603,AG$1,0)</f>
        <v>#N/A</v>
      </c>
      <c r="AH1585" s="79" t="e">
        <f>VLOOKUP($S1585,'Grille de Tarif OQN'!$B$2:$S$3603,AH$1,0)</f>
        <v>#N/A</v>
      </c>
      <c r="AI1585" s="79" t="e">
        <f>VLOOKUP($S1585,'Grille de Tarif OQN'!$B$2:$S$3603,AI$1,0)</f>
        <v>#N/A</v>
      </c>
      <c r="AJ1585" s="79" t="e">
        <f>VLOOKUP($S1585,'Grille de Tarif OQN'!$B$2:$S$3603,AJ$1,0)</f>
        <v>#N/A</v>
      </c>
      <c r="AK1585" s="81"/>
      <c r="AL1585" s="81"/>
      <c r="AM1585" s="81"/>
      <c r="AN1585" s="81"/>
      <c r="AO1585" s="81"/>
      <c r="AP1585" s="81"/>
      <c r="AQ1585" s="81"/>
      <c r="AR1585" s="81"/>
      <c r="AS1585" s="81"/>
      <c r="AT1585" s="81"/>
      <c r="AU1585" s="72"/>
      <c r="AV1585"/>
      <c r="AW1585"/>
      <c r="AX1585"/>
      <c r="AY1585"/>
      <c r="AZ1585" s="96">
        <f t="shared" si="494"/>
        <v>0</v>
      </c>
      <c r="BA1585" s="24" t="e">
        <f t="shared" si="495"/>
        <v>#N/A</v>
      </c>
      <c r="BB1585" s="24" t="e">
        <f t="shared" si="496"/>
        <v>#N/A</v>
      </c>
      <c r="BC1585" s="24" t="e">
        <f t="shared" si="497"/>
        <v>#N/A</v>
      </c>
      <c r="BD1585" s="24" t="e">
        <f t="shared" si="498"/>
        <v>#N/A</v>
      </c>
      <c r="BE1585"/>
      <c r="BF1585" t="e">
        <f t="shared" si="499"/>
        <v>#N/A</v>
      </c>
      <c r="BG1585" t="str">
        <f t="shared" si="500"/>
        <v>HDJ</v>
      </c>
      <c r="BH1585" s="20" t="e">
        <f t="shared" si="501"/>
        <v>#N/A</v>
      </c>
      <c r="BI1585" s="20" t="e">
        <f t="shared" si="502"/>
        <v>#N/A</v>
      </c>
      <c r="BJ1585" s="20" t="e">
        <f t="shared" si="503"/>
        <v>#N/A</v>
      </c>
      <c r="BK1585" s="20" t="e">
        <f t="shared" si="504"/>
        <v>#N/A</v>
      </c>
      <c r="BL1585" s="20" t="e">
        <f t="shared" si="505"/>
        <v>#N/A</v>
      </c>
      <c r="BM1585" s="20" t="e">
        <f t="shared" si="507"/>
        <v>#N/A</v>
      </c>
      <c r="BN1585" s="20" t="e">
        <f t="shared" si="506"/>
        <v>#N/A</v>
      </c>
    </row>
    <row r="1586" spans="1:66">
      <c r="A1586" s="92"/>
      <c r="B1586" s="90"/>
      <c r="C1586" s="90"/>
      <c r="D1586" s="93"/>
      <c r="E1586" s="93"/>
      <c r="F1586" s="93"/>
      <c r="G1586" s="93"/>
      <c r="H1586" s="93"/>
      <c r="I1586" s="93"/>
      <c r="J1586" s="93"/>
      <c r="K1586" s="93"/>
      <c r="L1586" s="92"/>
      <c r="M1586" s="93"/>
      <c r="N1586" s="91">
        <f t="shared" si="488"/>
        <v>0</v>
      </c>
      <c r="O1586" s="91" t="str">
        <f t="shared" si="489"/>
        <v/>
      </c>
      <c r="P1586" s="91" t="str">
        <f t="shared" si="490"/>
        <v/>
      </c>
      <c r="Q1586" s="91" t="str">
        <f t="shared" si="491"/>
        <v>HDJ</v>
      </c>
      <c r="R1586" s="82"/>
      <c r="S1586" s="95">
        <f t="shared" si="492"/>
        <v>0</v>
      </c>
      <c r="T1586" s="95">
        <f t="shared" si="493"/>
        <v>0</v>
      </c>
      <c r="U1586" s="79" t="e">
        <f>VLOOKUP($S1586,'Grille de Tarif OQN'!$B$2:$S$3603,U$1,0)</f>
        <v>#N/A</v>
      </c>
      <c r="V1586" s="79" t="e">
        <f>VLOOKUP($S1586,'Grille de Tarif OQN'!$B$2:$S$3603,V$1,0)</f>
        <v>#N/A</v>
      </c>
      <c r="W1586" s="79" t="e">
        <f>VLOOKUP($S1586,'Grille de Tarif OQN'!$B$2:$S$3603,W$1,0)</f>
        <v>#N/A</v>
      </c>
      <c r="X1586" s="79" t="e">
        <f>VLOOKUP($S1586,'Grille de Tarif OQN'!$B$2:$S$3603,X$1,0)</f>
        <v>#N/A</v>
      </c>
      <c r="Y1586" s="79" t="e">
        <f>VLOOKUP($S1586,'Grille de Tarif OQN'!$B$2:$S$3603,Y$1,0)</f>
        <v>#N/A</v>
      </c>
      <c r="Z1586" s="79" t="e">
        <f>VLOOKUP($S1586,'Grille de Tarif OQN'!$B$2:$S$3603,Z$1,0)</f>
        <v>#N/A</v>
      </c>
      <c r="AA1586" s="79" t="e">
        <f>VLOOKUP($S1586,'Grille de Tarif OQN'!$B$2:$S$3603,AA$1,0)</f>
        <v>#N/A</v>
      </c>
      <c r="AB1586" s="79" t="e">
        <f>VLOOKUP($S1586,'Grille de Tarif OQN'!$B$2:$S$3603,AB$1,0)</f>
        <v>#N/A</v>
      </c>
      <c r="AC1586" s="79" t="e">
        <f>VLOOKUP($S1586,'Grille de Tarif OQN'!$B$2:$S$3603,AC$1,0)</f>
        <v>#N/A</v>
      </c>
      <c r="AD1586" s="79" t="e">
        <f>VLOOKUP($S1586,'Grille de Tarif OQN'!$B$2:$S$3603,AD$1,0)</f>
        <v>#N/A</v>
      </c>
      <c r="AE1586" s="79" t="e">
        <f>VLOOKUP($S1586,'Grille de Tarif OQN'!$B$2:$S$3603,AE$1,0)</f>
        <v>#N/A</v>
      </c>
      <c r="AF1586" s="79" t="e">
        <f>VLOOKUP($S1586,'Grille de Tarif OQN'!$B$2:$S$3603,AF$1,0)</f>
        <v>#N/A</v>
      </c>
      <c r="AG1586" s="79" t="e">
        <f>VLOOKUP($S1586,'Grille de Tarif OQN'!$B$2:$S$3603,AG$1,0)</f>
        <v>#N/A</v>
      </c>
      <c r="AH1586" s="79" t="e">
        <f>VLOOKUP($S1586,'Grille de Tarif OQN'!$B$2:$S$3603,AH$1,0)</f>
        <v>#N/A</v>
      </c>
      <c r="AI1586" s="79" t="e">
        <f>VLOOKUP($S1586,'Grille de Tarif OQN'!$B$2:$S$3603,AI$1,0)</f>
        <v>#N/A</v>
      </c>
      <c r="AJ1586" s="79" t="e">
        <f>VLOOKUP($S1586,'Grille de Tarif OQN'!$B$2:$S$3603,AJ$1,0)</f>
        <v>#N/A</v>
      </c>
      <c r="AK1586" s="81"/>
      <c r="AL1586" s="81"/>
      <c r="AM1586" s="81"/>
      <c r="AN1586" s="81"/>
      <c r="AO1586" s="81"/>
      <c r="AP1586" s="81"/>
      <c r="AQ1586" s="81"/>
      <c r="AR1586" s="81"/>
      <c r="AS1586" s="81"/>
      <c r="AT1586" s="81"/>
      <c r="AU1586" s="72"/>
      <c r="AV1586"/>
      <c r="AW1586"/>
      <c r="AX1586"/>
      <c r="AY1586"/>
      <c r="AZ1586" s="96">
        <f t="shared" si="494"/>
        <v>0</v>
      </c>
      <c r="BA1586" s="24" t="e">
        <f t="shared" si="495"/>
        <v>#N/A</v>
      </c>
      <c r="BB1586" s="24" t="e">
        <f t="shared" si="496"/>
        <v>#N/A</v>
      </c>
      <c r="BC1586" s="24" t="e">
        <f t="shared" si="497"/>
        <v>#N/A</v>
      </c>
      <c r="BD1586" s="24" t="e">
        <f t="shared" si="498"/>
        <v>#N/A</v>
      </c>
      <c r="BE1586"/>
      <c r="BF1586" t="e">
        <f t="shared" si="499"/>
        <v>#N/A</v>
      </c>
      <c r="BG1586" t="str">
        <f t="shared" si="500"/>
        <v>HDJ</v>
      </c>
      <c r="BH1586" s="20" t="e">
        <f t="shared" si="501"/>
        <v>#N/A</v>
      </c>
      <c r="BI1586" s="20" t="e">
        <f t="shared" si="502"/>
        <v>#N/A</v>
      </c>
      <c r="BJ1586" s="20" t="e">
        <f t="shared" si="503"/>
        <v>#N/A</v>
      </c>
      <c r="BK1586" s="20" t="e">
        <f t="shared" si="504"/>
        <v>#N/A</v>
      </c>
      <c r="BL1586" s="20" t="e">
        <f t="shared" si="505"/>
        <v>#N/A</v>
      </c>
      <c r="BM1586" s="20" t="e">
        <f t="shared" si="507"/>
        <v>#N/A</v>
      </c>
      <c r="BN1586" s="20" t="e">
        <f t="shared" si="506"/>
        <v>#N/A</v>
      </c>
    </row>
    <row r="1587" spans="1:66">
      <c r="A1587" s="92"/>
      <c r="B1587" s="90"/>
      <c r="C1587" s="90"/>
      <c r="D1587" s="93"/>
      <c r="E1587" s="93"/>
      <c r="F1587" s="93"/>
      <c r="G1587" s="93"/>
      <c r="H1587" s="93"/>
      <c r="I1587" s="93"/>
      <c r="J1587" s="93"/>
      <c r="K1587" s="93"/>
      <c r="L1587" s="92"/>
      <c r="M1587" s="93"/>
      <c r="N1587" s="91">
        <f t="shared" si="488"/>
        <v>0</v>
      </c>
      <c r="O1587" s="91" t="str">
        <f t="shared" si="489"/>
        <v/>
      </c>
      <c r="P1587" s="91" t="str">
        <f t="shared" si="490"/>
        <v/>
      </c>
      <c r="Q1587" s="91" t="str">
        <f t="shared" si="491"/>
        <v>HDJ</v>
      </c>
      <c r="R1587" s="82"/>
      <c r="S1587" s="95">
        <f t="shared" si="492"/>
        <v>0</v>
      </c>
      <c r="T1587" s="95">
        <f t="shared" si="493"/>
        <v>0</v>
      </c>
      <c r="U1587" s="79" t="e">
        <f>VLOOKUP($S1587,'Grille de Tarif OQN'!$B$2:$S$3603,U$1,0)</f>
        <v>#N/A</v>
      </c>
      <c r="V1587" s="79" t="e">
        <f>VLOOKUP($S1587,'Grille de Tarif OQN'!$B$2:$S$3603,V$1,0)</f>
        <v>#N/A</v>
      </c>
      <c r="W1587" s="79" t="e">
        <f>VLOOKUP($S1587,'Grille de Tarif OQN'!$B$2:$S$3603,W$1,0)</f>
        <v>#N/A</v>
      </c>
      <c r="X1587" s="79" t="e">
        <f>VLOOKUP($S1587,'Grille de Tarif OQN'!$B$2:$S$3603,X$1,0)</f>
        <v>#N/A</v>
      </c>
      <c r="Y1587" s="79" t="e">
        <f>VLOOKUP($S1587,'Grille de Tarif OQN'!$B$2:$S$3603,Y$1,0)</f>
        <v>#N/A</v>
      </c>
      <c r="Z1587" s="79" t="e">
        <f>VLOOKUP($S1587,'Grille de Tarif OQN'!$B$2:$S$3603,Z$1,0)</f>
        <v>#N/A</v>
      </c>
      <c r="AA1587" s="79" t="e">
        <f>VLOOKUP($S1587,'Grille de Tarif OQN'!$B$2:$S$3603,AA$1,0)</f>
        <v>#N/A</v>
      </c>
      <c r="AB1587" s="79" t="e">
        <f>VLOOKUP($S1587,'Grille de Tarif OQN'!$B$2:$S$3603,AB$1,0)</f>
        <v>#N/A</v>
      </c>
      <c r="AC1587" s="79" t="e">
        <f>VLOOKUP($S1587,'Grille de Tarif OQN'!$B$2:$S$3603,AC$1,0)</f>
        <v>#N/A</v>
      </c>
      <c r="AD1587" s="79" t="e">
        <f>VLOOKUP($S1587,'Grille de Tarif OQN'!$B$2:$S$3603,AD$1,0)</f>
        <v>#N/A</v>
      </c>
      <c r="AE1587" s="79" t="e">
        <f>VLOOKUP($S1587,'Grille de Tarif OQN'!$B$2:$S$3603,AE$1,0)</f>
        <v>#N/A</v>
      </c>
      <c r="AF1587" s="79" t="e">
        <f>VLOOKUP($S1587,'Grille de Tarif OQN'!$B$2:$S$3603,AF$1,0)</f>
        <v>#N/A</v>
      </c>
      <c r="AG1587" s="79" t="e">
        <f>VLOOKUP($S1587,'Grille de Tarif OQN'!$B$2:$S$3603,AG$1,0)</f>
        <v>#N/A</v>
      </c>
      <c r="AH1587" s="79" t="e">
        <f>VLOOKUP($S1587,'Grille de Tarif OQN'!$B$2:$S$3603,AH$1,0)</f>
        <v>#N/A</v>
      </c>
      <c r="AI1587" s="79" t="e">
        <f>VLOOKUP($S1587,'Grille de Tarif OQN'!$B$2:$S$3603,AI$1,0)</f>
        <v>#N/A</v>
      </c>
      <c r="AJ1587" s="79" t="e">
        <f>VLOOKUP($S1587,'Grille de Tarif OQN'!$B$2:$S$3603,AJ$1,0)</f>
        <v>#N/A</v>
      </c>
      <c r="AK1587" s="81"/>
      <c r="AL1587" s="81"/>
      <c r="AM1587" s="81"/>
      <c r="AN1587" s="81"/>
      <c r="AO1587" s="81"/>
      <c r="AP1587" s="81"/>
      <c r="AQ1587" s="81"/>
      <c r="AR1587" s="81"/>
      <c r="AS1587" s="81"/>
      <c r="AT1587" s="81"/>
      <c r="AU1587" s="72"/>
      <c r="AV1587"/>
      <c r="AW1587"/>
      <c r="AX1587"/>
      <c r="AY1587"/>
      <c r="AZ1587" s="96">
        <f t="shared" si="494"/>
        <v>0</v>
      </c>
      <c r="BA1587" s="24" t="e">
        <f t="shared" si="495"/>
        <v>#N/A</v>
      </c>
      <c r="BB1587" s="24" t="e">
        <f t="shared" si="496"/>
        <v>#N/A</v>
      </c>
      <c r="BC1587" s="24" t="e">
        <f t="shared" si="497"/>
        <v>#N/A</v>
      </c>
      <c r="BD1587" s="24" t="e">
        <f t="shared" si="498"/>
        <v>#N/A</v>
      </c>
      <c r="BE1587"/>
      <c r="BF1587" t="e">
        <f t="shared" si="499"/>
        <v>#N/A</v>
      </c>
      <c r="BG1587" t="str">
        <f t="shared" si="500"/>
        <v>HDJ</v>
      </c>
      <c r="BH1587" s="20" t="e">
        <f t="shared" si="501"/>
        <v>#N/A</v>
      </c>
      <c r="BI1587" s="20" t="e">
        <f t="shared" si="502"/>
        <v>#N/A</v>
      </c>
      <c r="BJ1587" s="20" t="e">
        <f t="shared" si="503"/>
        <v>#N/A</v>
      </c>
      <c r="BK1587" s="20" t="e">
        <f t="shared" si="504"/>
        <v>#N/A</v>
      </c>
      <c r="BL1587" s="20" t="e">
        <f t="shared" si="505"/>
        <v>#N/A</v>
      </c>
      <c r="BM1587" s="20" t="e">
        <f t="shared" si="507"/>
        <v>#N/A</v>
      </c>
      <c r="BN1587" s="20" t="e">
        <f t="shared" si="506"/>
        <v>#N/A</v>
      </c>
    </row>
    <row r="1588" spans="1:66">
      <c r="A1588" s="92"/>
      <c r="B1588" s="90"/>
      <c r="C1588" s="90"/>
      <c r="D1588" s="93"/>
      <c r="E1588" s="93"/>
      <c r="F1588" s="93"/>
      <c r="G1588" s="93"/>
      <c r="H1588" s="93"/>
      <c r="I1588" s="93"/>
      <c r="J1588" s="93"/>
      <c r="K1588" s="93"/>
      <c r="L1588" s="92"/>
      <c r="M1588" s="93"/>
      <c r="N1588" s="91">
        <f t="shared" si="488"/>
        <v>0</v>
      </c>
      <c r="O1588" s="91" t="str">
        <f t="shared" si="489"/>
        <v/>
      </c>
      <c r="P1588" s="91" t="str">
        <f t="shared" si="490"/>
        <v/>
      </c>
      <c r="Q1588" s="91" t="str">
        <f t="shared" si="491"/>
        <v>HDJ</v>
      </c>
      <c r="R1588" s="82"/>
      <c r="S1588" s="95">
        <f t="shared" si="492"/>
        <v>0</v>
      </c>
      <c r="T1588" s="95">
        <f t="shared" si="493"/>
        <v>0</v>
      </c>
      <c r="U1588" s="79" t="e">
        <f>VLOOKUP($S1588,'Grille de Tarif OQN'!$B$2:$S$3603,U$1,0)</f>
        <v>#N/A</v>
      </c>
      <c r="V1588" s="79" t="e">
        <f>VLOOKUP($S1588,'Grille de Tarif OQN'!$B$2:$S$3603,V$1,0)</f>
        <v>#N/A</v>
      </c>
      <c r="W1588" s="79" t="e">
        <f>VLOOKUP($S1588,'Grille de Tarif OQN'!$B$2:$S$3603,W$1,0)</f>
        <v>#N/A</v>
      </c>
      <c r="X1588" s="79" t="e">
        <f>VLOOKUP($S1588,'Grille de Tarif OQN'!$B$2:$S$3603,X$1,0)</f>
        <v>#N/A</v>
      </c>
      <c r="Y1588" s="79" t="e">
        <f>VLOOKUP($S1588,'Grille de Tarif OQN'!$B$2:$S$3603,Y$1,0)</f>
        <v>#N/A</v>
      </c>
      <c r="Z1588" s="79" t="e">
        <f>VLOOKUP($S1588,'Grille de Tarif OQN'!$B$2:$S$3603,Z$1,0)</f>
        <v>#N/A</v>
      </c>
      <c r="AA1588" s="79" t="e">
        <f>VLOOKUP($S1588,'Grille de Tarif OQN'!$B$2:$S$3603,AA$1,0)</f>
        <v>#N/A</v>
      </c>
      <c r="AB1588" s="79" t="e">
        <f>VLOOKUP($S1588,'Grille de Tarif OQN'!$B$2:$S$3603,AB$1,0)</f>
        <v>#N/A</v>
      </c>
      <c r="AC1588" s="79" t="e">
        <f>VLOOKUP($S1588,'Grille de Tarif OQN'!$B$2:$S$3603,AC$1,0)</f>
        <v>#N/A</v>
      </c>
      <c r="AD1588" s="79" t="e">
        <f>VLOOKUP($S1588,'Grille de Tarif OQN'!$B$2:$S$3603,AD$1,0)</f>
        <v>#N/A</v>
      </c>
      <c r="AE1588" s="79" t="e">
        <f>VLOOKUP($S1588,'Grille de Tarif OQN'!$B$2:$S$3603,AE$1,0)</f>
        <v>#N/A</v>
      </c>
      <c r="AF1588" s="79" t="e">
        <f>VLOOKUP($S1588,'Grille de Tarif OQN'!$B$2:$S$3603,AF$1,0)</f>
        <v>#N/A</v>
      </c>
      <c r="AG1588" s="79" t="e">
        <f>VLOOKUP($S1588,'Grille de Tarif OQN'!$B$2:$S$3603,AG$1,0)</f>
        <v>#N/A</v>
      </c>
      <c r="AH1588" s="79" t="e">
        <f>VLOOKUP($S1588,'Grille de Tarif OQN'!$B$2:$S$3603,AH$1,0)</f>
        <v>#N/A</v>
      </c>
      <c r="AI1588" s="79" t="e">
        <f>VLOOKUP($S1588,'Grille de Tarif OQN'!$B$2:$S$3603,AI$1,0)</f>
        <v>#N/A</v>
      </c>
      <c r="AJ1588" s="79" t="e">
        <f>VLOOKUP($S1588,'Grille de Tarif OQN'!$B$2:$S$3603,AJ$1,0)</f>
        <v>#N/A</v>
      </c>
      <c r="AK1588" s="81"/>
      <c r="AL1588" s="81"/>
      <c r="AM1588" s="81"/>
      <c r="AN1588" s="81"/>
      <c r="AO1588" s="81"/>
      <c r="AP1588" s="81"/>
      <c r="AQ1588" s="81"/>
      <c r="AR1588" s="81"/>
      <c r="AS1588" s="81"/>
      <c r="AT1588" s="81"/>
      <c r="AU1588" s="72"/>
      <c r="AV1588"/>
      <c r="AW1588"/>
      <c r="AX1588"/>
      <c r="AY1588"/>
      <c r="AZ1588" s="96">
        <f t="shared" si="494"/>
        <v>0</v>
      </c>
      <c r="BA1588" s="24" t="e">
        <f t="shared" si="495"/>
        <v>#N/A</v>
      </c>
      <c r="BB1588" s="24" t="e">
        <f t="shared" si="496"/>
        <v>#N/A</v>
      </c>
      <c r="BC1588" s="24" t="e">
        <f t="shared" si="497"/>
        <v>#N/A</v>
      </c>
      <c r="BD1588" s="24" t="e">
        <f t="shared" si="498"/>
        <v>#N/A</v>
      </c>
      <c r="BE1588"/>
      <c r="BF1588" t="e">
        <f t="shared" si="499"/>
        <v>#N/A</v>
      </c>
      <c r="BG1588" t="str">
        <f t="shared" si="500"/>
        <v>HDJ</v>
      </c>
      <c r="BH1588" s="20" t="e">
        <f t="shared" si="501"/>
        <v>#N/A</v>
      </c>
      <c r="BI1588" s="20" t="e">
        <f t="shared" si="502"/>
        <v>#N/A</v>
      </c>
      <c r="BJ1588" s="20" t="e">
        <f t="shared" si="503"/>
        <v>#N/A</v>
      </c>
      <c r="BK1588" s="20" t="e">
        <f t="shared" si="504"/>
        <v>#N/A</v>
      </c>
      <c r="BL1588" s="20" t="e">
        <f t="shared" si="505"/>
        <v>#N/A</v>
      </c>
      <c r="BM1588" s="20" t="e">
        <f t="shared" si="507"/>
        <v>#N/A</v>
      </c>
      <c r="BN1588" s="20" t="e">
        <f t="shared" si="506"/>
        <v>#N/A</v>
      </c>
    </row>
    <row r="1589" spans="1:66">
      <c r="A1589" s="92"/>
      <c r="B1589" s="90"/>
      <c r="C1589" s="90"/>
      <c r="D1589" s="93"/>
      <c r="E1589" s="93"/>
      <c r="F1589" s="93"/>
      <c r="G1589" s="93"/>
      <c r="H1589" s="93"/>
      <c r="I1589" s="93"/>
      <c r="J1589" s="93"/>
      <c r="K1589" s="93"/>
      <c r="L1589" s="92"/>
      <c r="M1589" s="93"/>
      <c r="N1589" s="91">
        <f t="shared" si="488"/>
        <v>0</v>
      </c>
      <c r="O1589" s="91" t="str">
        <f t="shared" si="489"/>
        <v/>
      </c>
      <c r="P1589" s="91" t="str">
        <f t="shared" si="490"/>
        <v/>
      </c>
      <c r="Q1589" s="91" t="str">
        <f t="shared" si="491"/>
        <v>HDJ</v>
      </c>
      <c r="R1589" s="82"/>
      <c r="S1589" s="95">
        <f t="shared" si="492"/>
        <v>0</v>
      </c>
      <c r="T1589" s="95">
        <f t="shared" si="493"/>
        <v>0</v>
      </c>
      <c r="U1589" s="79" t="e">
        <f>VLOOKUP($S1589,'Grille de Tarif OQN'!$B$2:$S$3603,U$1,0)</f>
        <v>#N/A</v>
      </c>
      <c r="V1589" s="79" t="e">
        <f>VLOOKUP($S1589,'Grille de Tarif OQN'!$B$2:$S$3603,V$1,0)</f>
        <v>#N/A</v>
      </c>
      <c r="W1589" s="79" t="e">
        <f>VLOOKUP($S1589,'Grille de Tarif OQN'!$B$2:$S$3603,W$1,0)</f>
        <v>#N/A</v>
      </c>
      <c r="X1589" s="79" t="e">
        <f>VLOOKUP($S1589,'Grille de Tarif OQN'!$B$2:$S$3603,X$1,0)</f>
        <v>#N/A</v>
      </c>
      <c r="Y1589" s="79" t="e">
        <f>VLOOKUP($S1589,'Grille de Tarif OQN'!$B$2:$S$3603,Y$1,0)</f>
        <v>#N/A</v>
      </c>
      <c r="Z1589" s="79" t="e">
        <f>VLOOKUP($S1589,'Grille de Tarif OQN'!$B$2:$S$3603,Z$1,0)</f>
        <v>#N/A</v>
      </c>
      <c r="AA1589" s="79" t="e">
        <f>VLOOKUP($S1589,'Grille de Tarif OQN'!$B$2:$S$3603,AA$1,0)</f>
        <v>#N/A</v>
      </c>
      <c r="AB1589" s="79" t="e">
        <f>VLOOKUP($S1589,'Grille de Tarif OQN'!$B$2:$S$3603,AB$1,0)</f>
        <v>#N/A</v>
      </c>
      <c r="AC1589" s="79" t="e">
        <f>VLOOKUP($S1589,'Grille de Tarif OQN'!$B$2:$S$3603,AC$1,0)</f>
        <v>#N/A</v>
      </c>
      <c r="AD1589" s="79" t="e">
        <f>VLOOKUP($S1589,'Grille de Tarif OQN'!$B$2:$S$3603,AD$1,0)</f>
        <v>#N/A</v>
      </c>
      <c r="AE1589" s="79" t="e">
        <f>VLOOKUP($S1589,'Grille de Tarif OQN'!$B$2:$S$3603,AE$1,0)</f>
        <v>#N/A</v>
      </c>
      <c r="AF1589" s="79" t="e">
        <f>VLOOKUP($S1589,'Grille de Tarif OQN'!$B$2:$S$3603,AF$1,0)</f>
        <v>#N/A</v>
      </c>
      <c r="AG1589" s="79" t="e">
        <f>VLOOKUP($S1589,'Grille de Tarif OQN'!$B$2:$S$3603,AG$1,0)</f>
        <v>#N/A</v>
      </c>
      <c r="AH1589" s="79" t="e">
        <f>VLOOKUP($S1589,'Grille de Tarif OQN'!$B$2:$S$3603,AH$1,0)</f>
        <v>#N/A</v>
      </c>
      <c r="AI1589" s="79" t="e">
        <f>VLOOKUP($S1589,'Grille de Tarif OQN'!$B$2:$S$3603,AI$1,0)</f>
        <v>#N/A</v>
      </c>
      <c r="AJ1589" s="79" t="e">
        <f>VLOOKUP($S1589,'Grille de Tarif OQN'!$B$2:$S$3603,AJ$1,0)</f>
        <v>#N/A</v>
      </c>
      <c r="AK1589" s="81"/>
      <c r="AL1589" s="81"/>
      <c r="AM1589" s="81"/>
      <c r="AN1589" s="81"/>
      <c r="AO1589" s="81"/>
      <c r="AP1589" s="81"/>
      <c r="AQ1589" s="81"/>
      <c r="AR1589" s="81"/>
      <c r="AS1589" s="81"/>
      <c r="AT1589" s="81"/>
      <c r="AU1589" s="72"/>
      <c r="AV1589"/>
      <c r="AW1589"/>
      <c r="AX1589"/>
      <c r="AY1589"/>
      <c r="AZ1589" s="96">
        <f t="shared" si="494"/>
        <v>0</v>
      </c>
      <c r="BA1589" s="24" t="e">
        <f t="shared" si="495"/>
        <v>#N/A</v>
      </c>
      <c r="BB1589" s="24" t="e">
        <f t="shared" si="496"/>
        <v>#N/A</v>
      </c>
      <c r="BC1589" s="24" t="e">
        <f t="shared" si="497"/>
        <v>#N/A</v>
      </c>
      <c r="BD1589" s="24" t="e">
        <f t="shared" si="498"/>
        <v>#N/A</v>
      </c>
      <c r="BE1589"/>
      <c r="BF1589" t="e">
        <f t="shared" si="499"/>
        <v>#N/A</v>
      </c>
      <c r="BG1589" t="str">
        <f t="shared" si="500"/>
        <v>HDJ</v>
      </c>
      <c r="BH1589" s="20" t="e">
        <f t="shared" si="501"/>
        <v>#N/A</v>
      </c>
      <c r="BI1589" s="20" t="e">
        <f t="shared" si="502"/>
        <v>#N/A</v>
      </c>
      <c r="BJ1589" s="20" t="e">
        <f t="shared" si="503"/>
        <v>#N/A</v>
      </c>
      <c r="BK1589" s="20" t="e">
        <f t="shared" si="504"/>
        <v>#N/A</v>
      </c>
      <c r="BL1589" s="20" t="e">
        <f t="shared" si="505"/>
        <v>#N/A</v>
      </c>
      <c r="BM1589" s="20" t="e">
        <f t="shared" si="507"/>
        <v>#N/A</v>
      </c>
      <c r="BN1589" s="20" t="e">
        <f t="shared" si="506"/>
        <v>#N/A</v>
      </c>
    </row>
  </sheetData>
  <autoFilter ref="A2:BN1589" xr:uid="{43436622-DCAA-49F0-974B-B7E7769E455C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3603"/>
  <sheetViews>
    <sheetView zoomScale="85" zoomScaleNormal="85" workbookViewId="0">
      <pane ySplit="2" topLeftCell="A3" activePane="bottomLeft" state="frozen"/>
      <selection pane="bottomLeft" activeCell="G15" sqref="G15"/>
    </sheetView>
  </sheetViews>
  <sheetFormatPr baseColWidth="10" defaultRowHeight="12.75"/>
  <cols>
    <col min="1" max="1" width="9.28515625" style="53" customWidth="1"/>
    <col min="2" max="2" width="12" style="59" customWidth="1"/>
    <col min="3" max="3" width="30.5703125" style="53" customWidth="1"/>
    <col min="4" max="4" width="11.7109375" style="75" bestFit="1" customWidth="1"/>
    <col min="5" max="5" width="12" style="75" bestFit="1" customWidth="1"/>
    <col min="6" max="6" width="8.7109375" style="76" bestFit="1" customWidth="1"/>
    <col min="7" max="7" width="13.28515625" style="76" bestFit="1" customWidth="1"/>
    <col min="8" max="10" width="15" style="76" bestFit="1" customWidth="1"/>
    <col min="11" max="11" width="13.28515625" style="76" bestFit="1" customWidth="1"/>
    <col min="12" max="12" width="19.5703125" style="72" customWidth="1"/>
    <col min="13" max="13" width="22.28515625" style="72" customWidth="1"/>
    <col min="14" max="16" width="16.5703125" style="72" customWidth="1"/>
    <col min="17" max="19" width="11.42578125" style="72"/>
    <col min="20" max="20" width="10.42578125" style="72" customWidth="1"/>
    <col min="21" max="29" width="14.7109375" style="72" hidden="1" customWidth="1"/>
    <col min="30" max="30" width="4.28515625" style="72" hidden="1" customWidth="1"/>
    <col min="31" max="31" width="4.28515625" hidden="1" customWidth="1"/>
    <col min="32" max="33" width="14.7109375" style="72" hidden="1" customWidth="1"/>
    <col min="34" max="34" width="6.7109375" customWidth="1"/>
    <col min="39" max="39" width="14.28515625" customWidth="1"/>
  </cols>
  <sheetData>
    <row r="1" spans="1:47" ht="13.15" customHeight="1">
      <c r="A1" s="42" t="s">
        <v>2658</v>
      </c>
      <c r="AI1" s="23"/>
      <c r="AJ1" s="23"/>
      <c r="AK1" s="23"/>
      <c r="AO1" t="s">
        <v>2632</v>
      </c>
      <c r="AP1" t="s">
        <v>2632</v>
      </c>
      <c r="AQ1" t="s">
        <v>2632</v>
      </c>
      <c r="AR1" t="s">
        <v>2632</v>
      </c>
      <c r="AS1" t="s">
        <v>2632</v>
      </c>
      <c r="AT1" t="s">
        <v>2632</v>
      </c>
      <c r="AU1" t="s">
        <v>2633</v>
      </c>
    </row>
    <row r="2" spans="1:47" s="115" customFormat="1" ht="52.9" customHeight="1">
      <c r="A2" s="64" t="s">
        <v>3</v>
      </c>
      <c r="B2" s="110" t="s">
        <v>1</v>
      </c>
      <c r="C2" s="64" t="s">
        <v>2650</v>
      </c>
      <c r="D2" s="111" t="s">
        <v>2651</v>
      </c>
      <c r="E2" s="111" t="s">
        <v>2652</v>
      </c>
      <c r="F2" s="112" t="s">
        <v>2653</v>
      </c>
      <c r="G2" s="112" t="s">
        <v>2654</v>
      </c>
      <c r="H2" s="112" t="s">
        <v>2659</v>
      </c>
      <c r="I2" s="112" t="s">
        <v>2660</v>
      </c>
      <c r="J2" s="112" t="s">
        <v>2661</v>
      </c>
      <c r="K2" s="112" t="s">
        <v>2655</v>
      </c>
      <c r="L2" s="113" t="s">
        <v>3128</v>
      </c>
      <c r="M2" s="113" t="s">
        <v>3129</v>
      </c>
      <c r="N2" s="113" t="s">
        <v>4</v>
      </c>
      <c r="O2" s="113" t="s">
        <v>3130</v>
      </c>
      <c r="P2" s="113" t="s">
        <v>3131</v>
      </c>
      <c r="Q2" s="113" t="s">
        <v>8</v>
      </c>
      <c r="R2" s="113" t="s">
        <v>9</v>
      </c>
      <c r="S2" s="113" t="s">
        <v>10</v>
      </c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F2" s="114"/>
      <c r="AG2" s="114"/>
      <c r="AI2" s="116" t="s">
        <v>2624</v>
      </c>
      <c r="AJ2" s="116" t="s">
        <v>2634</v>
      </c>
      <c r="AK2" s="116" t="s">
        <v>2635</v>
      </c>
      <c r="AM2" s="115" t="s">
        <v>2625</v>
      </c>
      <c r="AN2" s="115" t="s">
        <v>2631</v>
      </c>
      <c r="AO2" s="115" t="s">
        <v>2626</v>
      </c>
      <c r="AP2" s="115" t="s">
        <v>2627</v>
      </c>
      <c r="AQ2" s="115" t="s">
        <v>2628</v>
      </c>
      <c r="AR2" s="115" t="s">
        <v>2629</v>
      </c>
      <c r="AS2" s="115" t="s">
        <v>2630</v>
      </c>
      <c r="AT2" t="s">
        <v>3132</v>
      </c>
      <c r="AU2" s="115" t="s">
        <v>2633</v>
      </c>
    </row>
    <row r="3" spans="1:47">
      <c r="A3" s="54">
        <v>4</v>
      </c>
      <c r="B3" s="54" t="s">
        <v>30</v>
      </c>
      <c r="C3" s="55" t="s">
        <v>31</v>
      </c>
      <c r="D3" s="79">
        <v>1</v>
      </c>
      <c r="E3" s="79">
        <v>1</v>
      </c>
      <c r="F3" s="80" t="s">
        <v>28</v>
      </c>
      <c r="G3" s="80" t="s">
        <v>28</v>
      </c>
      <c r="H3" s="80">
        <v>106.46</v>
      </c>
      <c r="I3" s="80" t="s">
        <v>28</v>
      </c>
      <c r="J3" s="80" t="s">
        <v>28</v>
      </c>
      <c r="K3" s="80" t="s">
        <v>28</v>
      </c>
      <c r="L3" s="73" t="str">
        <f>IFERROR(VLOOKUP($B3,$B$1326:$K$2467,6,0),"")</f>
        <v/>
      </c>
      <c r="M3" s="73" t="str">
        <f>IFERROR(VLOOKUP($B3,$B$2468:$K$3603,6,0),"")</f>
        <v/>
      </c>
      <c r="N3" s="72" t="str">
        <f>LEFT(B3,4)</f>
        <v>0106</v>
      </c>
      <c r="O3" s="74">
        <f>E3-D3</f>
        <v>0</v>
      </c>
      <c r="P3" s="72">
        <f>IF(O3=20,1,0)</f>
        <v>0</v>
      </c>
      <c r="Q3" s="74">
        <f>D3</f>
        <v>1</v>
      </c>
      <c r="R3" s="72" t="str">
        <f>IF(P3=1,Q3+7,"")</f>
        <v/>
      </c>
      <c r="S3" s="72" t="str">
        <f>IF(P3=1,Q3+14,"")</f>
        <v/>
      </c>
      <c r="AI3" s="23">
        <f>'simulateur tarif OQN'!$B$4</f>
        <v>40</v>
      </c>
      <c r="AJ3" s="24">
        <f>IF(AN3="HDJ",AU3,IF(AM3="ZONE90",AT3,IF(AM3="ZONEBASSE",AO3,IF(AM3="ZONEFORF1",AP3,IF(AM3="ZONEFORF2",AQ3,IF(AM3="ZONEFORF3",AR3,AS3))))))</f>
        <v>4258.3999999999996</v>
      </c>
      <c r="AK3" s="24">
        <f>AJ3/AI3</f>
        <v>106.46</v>
      </c>
      <c r="AM3" t="str">
        <f>IF(AI3&gt;90,"ZONE90",IF(P3=1,IF(AI3&lt;D3,"ZONEBASSE",IF(AI3&lt;R3,"ZONEFORF1",IF(AI3&lt;S3,"ZONEFORF2",IF(AI3&lt;E3,"ZONEFORF3","ZONEHAUTE")))),IF(AI3&lt;D3,"ZONEBASSE",IF(AI3&lt;E3,"ZONEFORF1","ZONEHAUTE"))))</f>
        <v>ZONEHAUTE</v>
      </c>
      <c r="AN3" t="str">
        <f>IF(RIGHT(B3,1)="0","HDJ","HC")</f>
        <v>HDJ</v>
      </c>
      <c r="AO3" s="20" t="e">
        <f>IF(AI3&lt;8,M3*AI3,F3-(D3-AI3)*G3)</f>
        <v>#VALUE!</v>
      </c>
      <c r="AP3" s="20">
        <f>H3</f>
        <v>106.46</v>
      </c>
      <c r="AQ3" s="20" t="str">
        <f>I3</f>
        <v>.</v>
      </c>
      <c r="AR3" s="20" t="str">
        <f>J3</f>
        <v>.</v>
      </c>
      <c r="AS3" s="20" t="e">
        <f>IF(P3=1,J3+(AI3-E3)*K3,H3+(AI3-E3)*K3)</f>
        <v>#VALUE!</v>
      </c>
      <c r="AT3" s="20" t="e">
        <f t="shared" ref="AT3:AT66" si="0">IF(P3=1,J3+(90-E3)*K3,H3+(90-E3)*K3)+(AI3-90)*L3</f>
        <v>#VALUE!</v>
      </c>
      <c r="AU3" s="20">
        <f>AI3*H3</f>
        <v>4258.3999999999996</v>
      </c>
    </row>
    <row r="4" spans="1:47" ht="33.75">
      <c r="A4" s="54">
        <v>5</v>
      </c>
      <c r="B4" s="54" t="s">
        <v>32</v>
      </c>
      <c r="C4" s="58" t="s">
        <v>33</v>
      </c>
      <c r="D4" s="79">
        <v>29</v>
      </c>
      <c r="E4" s="79">
        <v>35</v>
      </c>
      <c r="F4" s="80">
        <v>4474.58</v>
      </c>
      <c r="G4" s="80">
        <v>154.30000000000001</v>
      </c>
      <c r="H4" s="80">
        <v>4474.58</v>
      </c>
      <c r="I4" s="80" t="s">
        <v>28</v>
      </c>
      <c r="J4" s="80" t="s">
        <v>28</v>
      </c>
      <c r="K4" s="80">
        <v>141.15</v>
      </c>
      <c r="L4" s="73">
        <f t="shared" ref="L4:L67" si="1">IFERROR(VLOOKUP(B4,$B$1326:$K$2467,6,0),"")</f>
        <v>151</v>
      </c>
      <c r="M4" s="73">
        <f t="shared" ref="M4:M67" si="2">IFERROR(VLOOKUP($B4,$B$2468:$K$3603,6,0),"")</f>
        <v>132.34</v>
      </c>
      <c r="N4" s="72" t="str">
        <f t="shared" ref="N4:N67" si="3">LEFT(B4,4)</f>
        <v>0106</v>
      </c>
      <c r="O4" s="74">
        <f t="shared" ref="O4:O67" si="4">E4-D4</f>
        <v>6</v>
      </c>
      <c r="P4" s="72">
        <f t="shared" ref="P4:P67" si="5">IF(O4=20,1,0)</f>
        <v>0</v>
      </c>
      <c r="Q4" s="74">
        <f t="shared" ref="Q4:Q67" si="6">D4</f>
        <v>29</v>
      </c>
      <c r="R4" s="72" t="str">
        <f t="shared" ref="R4:R67" si="7">IF(P4=1,Q4+7,"")</f>
        <v/>
      </c>
      <c r="S4" s="72" t="str">
        <f t="shared" ref="S4:S67" si="8">IF(P4=1,Q4+14,"")</f>
        <v/>
      </c>
      <c r="T4" s="81"/>
      <c r="U4" s="81"/>
      <c r="V4" s="81"/>
      <c r="W4" s="81"/>
      <c r="X4" s="81"/>
      <c r="Y4" s="81"/>
      <c r="Z4" s="81"/>
      <c r="AA4" s="81"/>
      <c r="AB4" s="81"/>
      <c r="AC4" s="81"/>
      <c r="AF4" s="81"/>
      <c r="AG4" s="81"/>
      <c r="AI4" s="23">
        <f>'simulateur tarif OQN'!$B$4</f>
        <v>40</v>
      </c>
      <c r="AJ4" s="24">
        <f t="shared" ref="AJ4:AJ67" si="9">IF(AN4="HDJ",AU4,IF(AM4="ZONE90",AT4,IF(AM4="ZONEBASSE",AO4,IF(AM4="ZONEFORF1",AP4,IF(AM4="ZONEFORF2",AQ4,IF(AM4="ZONEFORF3",AR4,AS4))))))</f>
        <v>5180.33</v>
      </c>
      <c r="AK4" s="24">
        <f t="shared" ref="AK4:AK67" si="10">AJ4/AI4</f>
        <v>129.50825</v>
      </c>
      <c r="AM4" t="str">
        <f t="shared" ref="AM4:AM67" si="11">IF(AI4&gt;90,"ZONE90",IF(P4=1,IF(AI4&lt;D4,"ZONEBASSE",IF(AI4&lt;R4,"ZONEFORF1",IF(AI4&lt;S4,"ZONEFORF2",IF(AI4&lt;E4,"ZONEFORF3","ZONEHAUTE")))),IF(AI4&lt;D4,"ZONEBASSE",IF(AI4&lt;E4,"ZONEFORF1","ZONEHAUTE"))))</f>
        <v>ZONEHAUTE</v>
      </c>
      <c r="AN4" t="str">
        <f t="shared" ref="AN4:AN67" si="12">IF(RIGHT(B4,1)="0","HDJ","HC")</f>
        <v>HC</v>
      </c>
      <c r="AO4" s="20">
        <f t="shared" ref="AO4:AO67" si="13">IF(AI4&lt;8,M4*AI4,F4-(D4-AI4)*G4)</f>
        <v>6171.88</v>
      </c>
      <c r="AP4" s="20">
        <f t="shared" ref="AP4:AP67" si="14">H4</f>
        <v>4474.58</v>
      </c>
      <c r="AQ4" s="20" t="str">
        <f t="shared" ref="AQ4:AQ67" si="15">I4</f>
        <v>.</v>
      </c>
      <c r="AR4" s="20" t="str">
        <f t="shared" ref="AR4:AR67" si="16">J4</f>
        <v>.</v>
      </c>
      <c r="AS4" s="20">
        <f t="shared" ref="AS4:AS67" si="17">IF(P4=1,J4+(AI4-E4)*K4,H4+(AI4-E4)*K4)</f>
        <v>5180.33</v>
      </c>
      <c r="AT4" s="20">
        <f t="shared" si="0"/>
        <v>4687.83</v>
      </c>
      <c r="AU4" s="20">
        <f t="shared" ref="AU4:AU67" si="18">AI4*H4</f>
        <v>178983.2</v>
      </c>
    </row>
    <row r="5" spans="1:47" ht="33.75">
      <c r="A5" s="54">
        <v>6</v>
      </c>
      <c r="B5" s="54" t="s">
        <v>34</v>
      </c>
      <c r="C5" s="58" t="s">
        <v>35</v>
      </c>
      <c r="D5" s="79">
        <v>43</v>
      </c>
      <c r="E5" s="79">
        <v>49</v>
      </c>
      <c r="F5" s="80">
        <v>6585.05</v>
      </c>
      <c r="G5" s="80">
        <v>150.75</v>
      </c>
      <c r="H5" s="80">
        <v>6585.05</v>
      </c>
      <c r="I5" s="80" t="s">
        <v>28</v>
      </c>
      <c r="J5" s="80" t="s">
        <v>28</v>
      </c>
      <c r="K5" s="80">
        <v>145.87</v>
      </c>
      <c r="L5" s="73">
        <f t="shared" si="1"/>
        <v>151</v>
      </c>
      <c r="M5" s="73">
        <f t="shared" si="2"/>
        <v>132.34</v>
      </c>
      <c r="N5" s="72" t="str">
        <f t="shared" si="3"/>
        <v>0106</v>
      </c>
      <c r="O5" s="74">
        <f t="shared" si="4"/>
        <v>6</v>
      </c>
      <c r="P5" s="72">
        <f t="shared" si="5"/>
        <v>0</v>
      </c>
      <c r="Q5" s="74">
        <f t="shared" si="6"/>
        <v>43</v>
      </c>
      <c r="R5" s="72" t="str">
        <f t="shared" si="7"/>
        <v/>
      </c>
      <c r="S5" s="72" t="str">
        <f t="shared" si="8"/>
        <v/>
      </c>
      <c r="U5" s="81"/>
      <c r="V5" s="81"/>
      <c r="W5" s="81"/>
      <c r="X5" s="81"/>
      <c r="Y5" s="81"/>
      <c r="Z5" s="81"/>
      <c r="AA5" s="81"/>
      <c r="AB5" s="81"/>
      <c r="AC5" s="81"/>
      <c r="AF5" s="81"/>
      <c r="AG5" s="81"/>
      <c r="AI5" s="23">
        <f>'simulateur tarif OQN'!$B$4</f>
        <v>40</v>
      </c>
      <c r="AJ5" s="24">
        <f t="shared" si="9"/>
        <v>6132.8</v>
      </c>
      <c r="AK5" s="24">
        <f t="shared" si="10"/>
        <v>153.32</v>
      </c>
      <c r="AM5" t="str">
        <f t="shared" si="11"/>
        <v>ZONEBASSE</v>
      </c>
      <c r="AN5" t="str">
        <f t="shared" si="12"/>
        <v>HC</v>
      </c>
      <c r="AO5" s="20">
        <f t="shared" si="13"/>
        <v>6132.8</v>
      </c>
      <c r="AP5" s="20">
        <f t="shared" si="14"/>
        <v>6585.05</v>
      </c>
      <c r="AQ5" s="20" t="str">
        <f t="shared" si="15"/>
        <v>.</v>
      </c>
      <c r="AR5" s="20" t="str">
        <f t="shared" si="16"/>
        <v>.</v>
      </c>
      <c r="AS5" s="20">
        <f t="shared" si="17"/>
        <v>5272.22</v>
      </c>
      <c r="AT5" s="20">
        <f t="shared" si="0"/>
        <v>5015.7200000000012</v>
      </c>
      <c r="AU5" s="20">
        <f t="shared" si="18"/>
        <v>263402</v>
      </c>
    </row>
    <row r="6" spans="1:47" ht="33.75">
      <c r="A6" s="54">
        <v>7</v>
      </c>
      <c r="B6" s="54" t="s">
        <v>36</v>
      </c>
      <c r="C6" s="58" t="s">
        <v>37</v>
      </c>
      <c r="D6" s="79">
        <v>43</v>
      </c>
      <c r="E6" s="79">
        <v>49</v>
      </c>
      <c r="F6" s="80">
        <v>6290.91</v>
      </c>
      <c r="G6" s="80">
        <v>146.30000000000001</v>
      </c>
      <c r="H6" s="80">
        <v>6290.91</v>
      </c>
      <c r="I6" s="80" t="s">
        <v>28</v>
      </c>
      <c r="J6" s="80" t="s">
        <v>28</v>
      </c>
      <c r="K6" s="80">
        <v>137.61000000000001</v>
      </c>
      <c r="L6" s="73">
        <f t="shared" si="1"/>
        <v>151</v>
      </c>
      <c r="M6" s="73">
        <f t="shared" si="2"/>
        <v>132.34</v>
      </c>
      <c r="N6" s="72" t="str">
        <f t="shared" si="3"/>
        <v>0106</v>
      </c>
      <c r="O6" s="74">
        <f t="shared" si="4"/>
        <v>6</v>
      </c>
      <c r="P6" s="72">
        <f t="shared" si="5"/>
        <v>0</v>
      </c>
      <c r="Q6" s="74">
        <f t="shared" si="6"/>
        <v>43</v>
      </c>
      <c r="R6" s="72" t="str">
        <f t="shared" si="7"/>
        <v/>
      </c>
      <c r="S6" s="72" t="str">
        <f t="shared" si="8"/>
        <v/>
      </c>
      <c r="U6" s="81"/>
      <c r="V6" s="81"/>
      <c r="W6" s="81"/>
      <c r="X6" s="81"/>
      <c r="Y6" s="81"/>
      <c r="Z6" s="81"/>
      <c r="AA6" s="81"/>
      <c r="AB6" s="81"/>
      <c r="AC6" s="81"/>
      <c r="AF6" s="81"/>
      <c r="AG6" s="81"/>
      <c r="AI6" s="23">
        <f>'simulateur tarif OQN'!$B$4</f>
        <v>40</v>
      </c>
      <c r="AJ6" s="24">
        <f t="shared" si="9"/>
        <v>5852.01</v>
      </c>
      <c r="AK6" s="24">
        <f t="shared" si="10"/>
        <v>146.30025000000001</v>
      </c>
      <c r="AM6" t="str">
        <f t="shared" si="11"/>
        <v>ZONEBASSE</v>
      </c>
      <c r="AN6" t="str">
        <f t="shared" si="12"/>
        <v>HC</v>
      </c>
      <c r="AO6" s="20">
        <f t="shared" si="13"/>
        <v>5852.01</v>
      </c>
      <c r="AP6" s="20">
        <f t="shared" si="14"/>
        <v>6290.91</v>
      </c>
      <c r="AQ6" s="20" t="str">
        <f t="shared" si="15"/>
        <v>.</v>
      </c>
      <c r="AR6" s="20" t="str">
        <f t="shared" si="16"/>
        <v>.</v>
      </c>
      <c r="AS6" s="20">
        <f t="shared" si="17"/>
        <v>5052.42</v>
      </c>
      <c r="AT6" s="20">
        <f t="shared" si="0"/>
        <v>4382.92</v>
      </c>
      <c r="AU6" s="20">
        <f t="shared" si="18"/>
        <v>251636.4</v>
      </c>
    </row>
    <row r="7" spans="1:47" ht="33.75">
      <c r="A7" s="54">
        <v>8</v>
      </c>
      <c r="B7" s="54" t="s">
        <v>39</v>
      </c>
      <c r="C7" s="58" t="s">
        <v>40</v>
      </c>
      <c r="D7" s="79">
        <v>50</v>
      </c>
      <c r="E7" s="79">
        <v>56</v>
      </c>
      <c r="F7" s="80">
        <v>7973.73</v>
      </c>
      <c r="G7" s="80">
        <v>159.47</v>
      </c>
      <c r="H7" s="80">
        <v>7973.73</v>
      </c>
      <c r="I7" s="80" t="s">
        <v>28</v>
      </c>
      <c r="J7" s="80" t="s">
        <v>28</v>
      </c>
      <c r="K7" s="80">
        <v>148.76</v>
      </c>
      <c r="L7" s="73">
        <f t="shared" si="1"/>
        <v>151</v>
      </c>
      <c r="M7" s="73">
        <f t="shared" si="2"/>
        <v>132.34</v>
      </c>
      <c r="N7" s="72" t="str">
        <f t="shared" si="3"/>
        <v>0106</v>
      </c>
      <c r="O7" s="74">
        <f t="shared" si="4"/>
        <v>6</v>
      </c>
      <c r="P7" s="72">
        <f t="shared" si="5"/>
        <v>0</v>
      </c>
      <c r="Q7" s="74">
        <f t="shared" si="6"/>
        <v>50</v>
      </c>
      <c r="R7" s="72" t="str">
        <f t="shared" si="7"/>
        <v/>
      </c>
      <c r="S7" s="72" t="str">
        <f t="shared" si="8"/>
        <v/>
      </c>
      <c r="AI7" s="23">
        <f>'simulateur tarif OQN'!$B$4</f>
        <v>40</v>
      </c>
      <c r="AJ7" s="24">
        <f t="shared" si="9"/>
        <v>6379.03</v>
      </c>
      <c r="AK7" s="24">
        <f t="shared" si="10"/>
        <v>159.47575000000001</v>
      </c>
      <c r="AM7" t="str">
        <f t="shared" si="11"/>
        <v>ZONEBASSE</v>
      </c>
      <c r="AN7" t="str">
        <f t="shared" si="12"/>
        <v>HC</v>
      </c>
      <c r="AO7" s="20">
        <f t="shared" si="13"/>
        <v>6379.03</v>
      </c>
      <c r="AP7" s="20">
        <f t="shared" si="14"/>
        <v>7973.73</v>
      </c>
      <c r="AQ7" s="20" t="str">
        <f t="shared" si="15"/>
        <v>.</v>
      </c>
      <c r="AR7" s="20" t="str">
        <f t="shared" si="16"/>
        <v>.</v>
      </c>
      <c r="AS7" s="20">
        <f t="shared" si="17"/>
        <v>5593.57</v>
      </c>
      <c r="AT7" s="20">
        <f t="shared" si="0"/>
        <v>5481.57</v>
      </c>
      <c r="AU7" s="20">
        <f t="shared" si="18"/>
        <v>318949.19999999995</v>
      </c>
    </row>
    <row r="8" spans="1:47" ht="33.75">
      <c r="A8" s="54">
        <v>9</v>
      </c>
      <c r="B8" s="54" t="s">
        <v>41</v>
      </c>
      <c r="C8" s="58" t="s">
        <v>42</v>
      </c>
      <c r="D8" s="79">
        <v>43</v>
      </c>
      <c r="E8" s="79">
        <v>49</v>
      </c>
      <c r="F8" s="80">
        <v>6954.89</v>
      </c>
      <c r="G8" s="80">
        <v>161.74</v>
      </c>
      <c r="H8" s="80">
        <v>6954.89</v>
      </c>
      <c r="I8" s="80" t="s">
        <v>28</v>
      </c>
      <c r="J8" s="80" t="s">
        <v>28</v>
      </c>
      <c r="K8" s="80">
        <v>151.74</v>
      </c>
      <c r="L8" s="73">
        <f t="shared" si="1"/>
        <v>151</v>
      </c>
      <c r="M8" s="73">
        <f t="shared" si="2"/>
        <v>132.34</v>
      </c>
      <c r="N8" s="72" t="str">
        <f t="shared" si="3"/>
        <v>0106</v>
      </c>
      <c r="O8" s="74">
        <f t="shared" si="4"/>
        <v>6</v>
      </c>
      <c r="P8" s="72">
        <f t="shared" si="5"/>
        <v>0</v>
      </c>
      <c r="Q8" s="74">
        <f t="shared" si="6"/>
        <v>43</v>
      </c>
      <c r="R8" s="72" t="str">
        <f t="shared" si="7"/>
        <v/>
      </c>
      <c r="S8" s="72" t="str">
        <f t="shared" si="8"/>
        <v/>
      </c>
      <c r="AI8" s="23">
        <f>'simulateur tarif OQN'!$B$4</f>
        <v>40</v>
      </c>
      <c r="AJ8" s="24">
        <f t="shared" si="9"/>
        <v>6469.67</v>
      </c>
      <c r="AK8" s="24">
        <f t="shared" si="10"/>
        <v>161.74175</v>
      </c>
      <c r="AM8" t="str">
        <f t="shared" si="11"/>
        <v>ZONEBASSE</v>
      </c>
      <c r="AN8" t="str">
        <f t="shared" si="12"/>
        <v>HC</v>
      </c>
      <c r="AO8" s="20">
        <f t="shared" si="13"/>
        <v>6469.67</v>
      </c>
      <c r="AP8" s="20">
        <f t="shared" si="14"/>
        <v>6954.89</v>
      </c>
      <c r="AQ8" s="20" t="str">
        <f t="shared" si="15"/>
        <v>.</v>
      </c>
      <c r="AR8" s="20" t="str">
        <f t="shared" si="16"/>
        <v>.</v>
      </c>
      <c r="AS8" s="20">
        <f t="shared" si="17"/>
        <v>5589.2300000000005</v>
      </c>
      <c r="AT8" s="20">
        <f t="shared" si="0"/>
        <v>5626.23</v>
      </c>
      <c r="AU8" s="20">
        <f t="shared" si="18"/>
        <v>278195.60000000003</v>
      </c>
    </row>
    <row r="9" spans="1:47" ht="33.75">
      <c r="A9" s="54">
        <v>10</v>
      </c>
      <c r="B9" s="54" t="s">
        <v>43</v>
      </c>
      <c r="C9" s="58" t="s">
        <v>44</v>
      </c>
      <c r="D9" s="79">
        <v>64</v>
      </c>
      <c r="E9" s="79">
        <v>70</v>
      </c>
      <c r="F9" s="80">
        <v>11004.22</v>
      </c>
      <c r="G9" s="80">
        <v>171.94</v>
      </c>
      <c r="H9" s="80">
        <v>11004.22</v>
      </c>
      <c r="I9" s="80" t="s">
        <v>28</v>
      </c>
      <c r="J9" s="80" t="s">
        <v>28</v>
      </c>
      <c r="K9" s="80">
        <v>163.27000000000001</v>
      </c>
      <c r="L9" s="73">
        <f t="shared" si="1"/>
        <v>151</v>
      </c>
      <c r="M9" s="73">
        <f t="shared" si="2"/>
        <v>132.34</v>
      </c>
      <c r="N9" s="72" t="str">
        <f t="shared" si="3"/>
        <v>0106</v>
      </c>
      <c r="O9" s="74">
        <f t="shared" si="4"/>
        <v>6</v>
      </c>
      <c r="P9" s="72">
        <f t="shared" si="5"/>
        <v>0</v>
      </c>
      <c r="Q9" s="74">
        <f t="shared" si="6"/>
        <v>64</v>
      </c>
      <c r="R9" s="72" t="str">
        <f t="shared" si="7"/>
        <v/>
      </c>
      <c r="S9" s="72" t="str">
        <f t="shared" si="8"/>
        <v/>
      </c>
      <c r="AI9" s="23">
        <f>'simulateur tarif OQN'!$B$4</f>
        <v>40</v>
      </c>
      <c r="AJ9" s="24">
        <f t="shared" si="9"/>
        <v>6877.66</v>
      </c>
      <c r="AK9" s="24">
        <f t="shared" si="10"/>
        <v>171.94149999999999</v>
      </c>
      <c r="AM9" t="str">
        <f t="shared" si="11"/>
        <v>ZONEBASSE</v>
      </c>
      <c r="AN9" t="str">
        <f t="shared" si="12"/>
        <v>HC</v>
      </c>
      <c r="AO9" s="20">
        <f t="shared" si="13"/>
        <v>6877.66</v>
      </c>
      <c r="AP9" s="20">
        <f t="shared" si="14"/>
        <v>11004.22</v>
      </c>
      <c r="AQ9" s="20" t="str">
        <f t="shared" si="15"/>
        <v>.</v>
      </c>
      <c r="AR9" s="20" t="str">
        <f t="shared" si="16"/>
        <v>.</v>
      </c>
      <c r="AS9" s="20">
        <f t="shared" si="17"/>
        <v>6106.119999999999</v>
      </c>
      <c r="AT9" s="20">
        <f t="shared" si="0"/>
        <v>6719.619999999999</v>
      </c>
      <c r="AU9" s="20">
        <f t="shared" si="18"/>
        <v>440168.8</v>
      </c>
    </row>
    <row r="10" spans="1:47" ht="33.75">
      <c r="A10" s="54">
        <v>11</v>
      </c>
      <c r="B10" s="54" t="s">
        <v>45</v>
      </c>
      <c r="C10" s="58" t="s">
        <v>46</v>
      </c>
      <c r="D10" s="79">
        <v>29</v>
      </c>
      <c r="E10" s="79">
        <v>35</v>
      </c>
      <c r="F10" s="80">
        <v>3524.74</v>
      </c>
      <c r="G10" s="80">
        <v>121.54</v>
      </c>
      <c r="H10" s="80">
        <v>3524.74</v>
      </c>
      <c r="I10" s="80" t="s">
        <v>28</v>
      </c>
      <c r="J10" s="80" t="s">
        <v>28</v>
      </c>
      <c r="K10" s="80">
        <v>107.14</v>
      </c>
      <c r="L10" s="73">
        <f t="shared" si="1"/>
        <v>119.87</v>
      </c>
      <c r="M10" s="73">
        <f t="shared" si="2"/>
        <v>132.34</v>
      </c>
      <c r="N10" s="72" t="str">
        <f t="shared" si="3"/>
        <v>0106</v>
      </c>
      <c r="O10" s="74">
        <f t="shared" si="4"/>
        <v>6</v>
      </c>
      <c r="P10" s="72">
        <f t="shared" si="5"/>
        <v>0</v>
      </c>
      <c r="Q10" s="74">
        <f t="shared" si="6"/>
        <v>29</v>
      </c>
      <c r="R10" s="72" t="str">
        <f t="shared" si="7"/>
        <v/>
      </c>
      <c r="S10" s="72" t="str">
        <f t="shared" si="8"/>
        <v/>
      </c>
      <c r="AI10" s="23">
        <f>'simulateur tarif OQN'!$B$4</f>
        <v>40</v>
      </c>
      <c r="AJ10" s="24">
        <f t="shared" si="9"/>
        <v>4060.4399999999996</v>
      </c>
      <c r="AK10" s="24">
        <f t="shared" si="10"/>
        <v>101.511</v>
      </c>
      <c r="AM10" t="str">
        <f t="shared" si="11"/>
        <v>ZONEHAUTE</v>
      </c>
      <c r="AN10" t="str">
        <f t="shared" si="12"/>
        <v>HC</v>
      </c>
      <c r="AO10" s="20">
        <f t="shared" si="13"/>
        <v>4861.68</v>
      </c>
      <c r="AP10" s="20">
        <f t="shared" si="14"/>
        <v>3524.74</v>
      </c>
      <c r="AQ10" s="20" t="str">
        <f t="shared" si="15"/>
        <v>.</v>
      </c>
      <c r="AR10" s="20" t="str">
        <f t="shared" si="16"/>
        <v>.</v>
      </c>
      <c r="AS10" s="20">
        <f t="shared" si="17"/>
        <v>4060.4399999999996</v>
      </c>
      <c r="AT10" s="20">
        <f t="shared" si="0"/>
        <v>3423.9399999999987</v>
      </c>
      <c r="AU10" s="20">
        <f t="shared" si="18"/>
        <v>140989.59999999998</v>
      </c>
    </row>
    <row r="11" spans="1:47" ht="33.75">
      <c r="A11" s="54">
        <v>12</v>
      </c>
      <c r="B11" s="54" t="s">
        <v>47</v>
      </c>
      <c r="C11" s="58" t="s">
        <v>48</v>
      </c>
      <c r="D11" s="79">
        <v>36</v>
      </c>
      <c r="E11" s="79">
        <v>42</v>
      </c>
      <c r="F11" s="80">
        <v>4727.8500000000004</v>
      </c>
      <c r="G11" s="80">
        <v>131.33000000000001</v>
      </c>
      <c r="H11" s="80">
        <v>4727.8500000000004</v>
      </c>
      <c r="I11" s="80" t="s">
        <v>28</v>
      </c>
      <c r="J11" s="80" t="s">
        <v>28</v>
      </c>
      <c r="K11" s="80">
        <v>121.23</v>
      </c>
      <c r="L11" s="73">
        <f t="shared" si="1"/>
        <v>119.87</v>
      </c>
      <c r="M11" s="73">
        <f t="shared" si="2"/>
        <v>132.34</v>
      </c>
      <c r="N11" s="72" t="str">
        <f t="shared" si="3"/>
        <v>0106</v>
      </c>
      <c r="O11" s="74">
        <f t="shared" si="4"/>
        <v>6</v>
      </c>
      <c r="P11" s="72">
        <f t="shared" si="5"/>
        <v>0</v>
      </c>
      <c r="Q11" s="74">
        <f t="shared" si="6"/>
        <v>36</v>
      </c>
      <c r="R11" s="72" t="str">
        <f t="shared" si="7"/>
        <v/>
      </c>
      <c r="S11" s="72" t="str">
        <f t="shared" si="8"/>
        <v/>
      </c>
      <c r="AI11" s="23">
        <f>'simulateur tarif OQN'!$B$4</f>
        <v>40</v>
      </c>
      <c r="AJ11" s="24">
        <f t="shared" si="9"/>
        <v>4727.8500000000004</v>
      </c>
      <c r="AK11" s="24">
        <f t="shared" si="10"/>
        <v>118.19625000000001</v>
      </c>
      <c r="AM11" t="str">
        <f t="shared" si="11"/>
        <v>ZONEFORF1</v>
      </c>
      <c r="AN11" t="str">
        <f t="shared" si="12"/>
        <v>HC</v>
      </c>
      <c r="AO11" s="20">
        <f t="shared" si="13"/>
        <v>5253.17</v>
      </c>
      <c r="AP11" s="20">
        <f t="shared" si="14"/>
        <v>4727.8500000000004</v>
      </c>
      <c r="AQ11" s="20" t="str">
        <f t="shared" si="15"/>
        <v>.</v>
      </c>
      <c r="AR11" s="20" t="str">
        <f t="shared" si="16"/>
        <v>.</v>
      </c>
      <c r="AS11" s="20">
        <f t="shared" si="17"/>
        <v>4485.3900000000003</v>
      </c>
      <c r="AT11" s="20">
        <f t="shared" si="0"/>
        <v>4553.3899999999994</v>
      </c>
      <c r="AU11" s="20">
        <f t="shared" si="18"/>
        <v>189114</v>
      </c>
    </row>
    <row r="12" spans="1:47" ht="33.75">
      <c r="A12" s="54">
        <v>13</v>
      </c>
      <c r="B12" s="54" t="s">
        <v>49</v>
      </c>
      <c r="C12" s="58" t="s">
        <v>50</v>
      </c>
      <c r="D12" s="79">
        <v>36</v>
      </c>
      <c r="E12" s="79">
        <v>42</v>
      </c>
      <c r="F12" s="80">
        <v>4970.8900000000003</v>
      </c>
      <c r="G12" s="80">
        <v>138.08000000000001</v>
      </c>
      <c r="H12" s="80">
        <v>4970.8900000000003</v>
      </c>
      <c r="I12" s="80" t="s">
        <v>28</v>
      </c>
      <c r="J12" s="80" t="s">
        <v>28</v>
      </c>
      <c r="K12" s="80">
        <v>126.07</v>
      </c>
      <c r="L12" s="73">
        <f t="shared" si="1"/>
        <v>119.87</v>
      </c>
      <c r="M12" s="73">
        <f t="shared" si="2"/>
        <v>132.34</v>
      </c>
      <c r="N12" s="72" t="str">
        <f t="shared" si="3"/>
        <v>0106</v>
      </c>
      <c r="O12" s="74">
        <f t="shared" si="4"/>
        <v>6</v>
      </c>
      <c r="P12" s="72">
        <f t="shared" si="5"/>
        <v>0</v>
      </c>
      <c r="Q12" s="74">
        <f t="shared" si="6"/>
        <v>36</v>
      </c>
      <c r="R12" s="72" t="str">
        <f t="shared" si="7"/>
        <v/>
      </c>
      <c r="S12" s="72" t="str">
        <f t="shared" si="8"/>
        <v/>
      </c>
      <c r="AI12" s="23">
        <f>'simulateur tarif OQN'!$B$4</f>
        <v>40</v>
      </c>
      <c r="AJ12" s="24">
        <f t="shared" si="9"/>
        <v>4970.8900000000003</v>
      </c>
      <c r="AK12" s="24">
        <f t="shared" si="10"/>
        <v>124.27225000000001</v>
      </c>
      <c r="AM12" t="str">
        <f t="shared" si="11"/>
        <v>ZONEFORF1</v>
      </c>
      <c r="AN12" t="str">
        <f t="shared" si="12"/>
        <v>HC</v>
      </c>
      <c r="AO12" s="20">
        <f t="shared" si="13"/>
        <v>5523.21</v>
      </c>
      <c r="AP12" s="20">
        <f t="shared" si="14"/>
        <v>4970.8900000000003</v>
      </c>
      <c r="AQ12" s="20" t="str">
        <f t="shared" si="15"/>
        <v>.</v>
      </c>
      <c r="AR12" s="20" t="str">
        <f t="shared" si="16"/>
        <v>.</v>
      </c>
      <c r="AS12" s="20">
        <f t="shared" si="17"/>
        <v>4718.75</v>
      </c>
      <c r="AT12" s="20">
        <f t="shared" si="0"/>
        <v>5028.75</v>
      </c>
      <c r="AU12" s="20">
        <f t="shared" si="18"/>
        <v>198835.6</v>
      </c>
    </row>
    <row r="13" spans="1:47" ht="33.75">
      <c r="A13" s="54">
        <v>14</v>
      </c>
      <c r="B13" s="54" t="s">
        <v>51</v>
      </c>
      <c r="C13" s="58" t="s">
        <v>52</v>
      </c>
      <c r="D13" s="79">
        <v>43</v>
      </c>
      <c r="E13" s="79">
        <v>49</v>
      </c>
      <c r="F13" s="80">
        <v>5385.18</v>
      </c>
      <c r="G13" s="80">
        <v>59.18</v>
      </c>
      <c r="H13" s="80">
        <v>5385.18</v>
      </c>
      <c r="I13" s="80" t="s">
        <v>28</v>
      </c>
      <c r="J13" s="80" t="s">
        <v>28</v>
      </c>
      <c r="K13" s="80">
        <v>126.07</v>
      </c>
      <c r="L13" s="73">
        <f t="shared" si="1"/>
        <v>119.87</v>
      </c>
      <c r="M13" s="73">
        <f t="shared" si="2"/>
        <v>132.34</v>
      </c>
      <c r="N13" s="72" t="str">
        <f t="shared" si="3"/>
        <v>0106</v>
      </c>
      <c r="O13" s="74">
        <f t="shared" si="4"/>
        <v>6</v>
      </c>
      <c r="P13" s="72">
        <f t="shared" si="5"/>
        <v>0</v>
      </c>
      <c r="Q13" s="74">
        <f t="shared" si="6"/>
        <v>43</v>
      </c>
      <c r="R13" s="72" t="str">
        <f t="shared" si="7"/>
        <v/>
      </c>
      <c r="S13" s="72" t="str">
        <f t="shared" si="8"/>
        <v/>
      </c>
      <c r="AI13" s="23">
        <f>'simulateur tarif OQN'!$B$4</f>
        <v>40</v>
      </c>
      <c r="AJ13" s="24">
        <f t="shared" si="9"/>
        <v>5207.6400000000003</v>
      </c>
      <c r="AK13" s="24">
        <f t="shared" si="10"/>
        <v>130.191</v>
      </c>
      <c r="AM13" t="str">
        <f t="shared" si="11"/>
        <v>ZONEBASSE</v>
      </c>
      <c r="AN13" t="str">
        <f t="shared" si="12"/>
        <v>HC</v>
      </c>
      <c r="AO13" s="20">
        <f t="shared" si="13"/>
        <v>5207.6400000000003</v>
      </c>
      <c r="AP13" s="20">
        <f t="shared" si="14"/>
        <v>5385.18</v>
      </c>
      <c r="AQ13" s="20" t="str">
        <f t="shared" si="15"/>
        <v>.</v>
      </c>
      <c r="AR13" s="20" t="str">
        <f t="shared" si="16"/>
        <v>.</v>
      </c>
      <c r="AS13" s="20">
        <f t="shared" si="17"/>
        <v>4250.55</v>
      </c>
      <c r="AT13" s="20">
        <f t="shared" si="0"/>
        <v>4560.5499999999993</v>
      </c>
      <c r="AU13" s="20">
        <f t="shared" si="18"/>
        <v>215407.2</v>
      </c>
    </row>
    <row r="14" spans="1:47" ht="33.75">
      <c r="A14" s="54">
        <v>15</v>
      </c>
      <c r="B14" s="54" t="s">
        <v>53</v>
      </c>
      <c r="C14" s="58" t="s">
        <v>54</v>
      </c>
      <c r="D14" s="79">
        <v>43</v>
      </c>
      <c r="E14" s="79">
        <v>49</v>
      </c>
      <c r="F14" s="80">
        <v>5453.69</v>
      </c>
      <c r="G14" s="80">
        <v>126.83</v>
      </c>
      <c r="H14" s="80">
        <v>5453.69</v>
      </c>
      <c r="I14" s="80" t="s">
        <v>28</v>
      </c>
      <c r="J14" s="80" t="s">
        <v>28</v>
      </c>
      <c r="K14" s="80">
        <v>115.63</v>
      </c>
      <c r="L14" s="73">
        <f t="shared" si="1"/>
        <v>119.87</v>
      </c>
      <c r="M14" s="73">
        <f t="shared" si="2"/>
        <v>132.34</v>
      </c>
      <c r="N14" s="72" t="str">
        <f t="shared" si="3"/>
        <v>0106</v>
      </c>
      <c r="O14" s="74">
        <f t="shared" si="4"/>
        <v>6</v>
      </c>
      <c r="P14" s="72">
        <f t="shared" si="5"/>
        <v>0</v>
      </c>
      <c r="Q14" s="74">
        <f t="shared" si="6"/>
        <v>43</v>
      </c>
      <c r="R14" s="72" t="str">
        <f t="shared" si="7"/>
        <v/>
      </c>
      <c r="S14" s="72" t="str">
        <f t="shared" si="8"/>
        <v/>
      </c>
      <c r="AI14" s="23">
        <f>'simulateur tarif OQN'!$B$4</f>
        <v>40</v>
      </c>
      <c r="AJ14" s="24">
        <f t="shared" si="9"/>
        <v>5073.2</v>
      </c>
      <c r="AK14" s="24">
        <f t="shared" si="10"/>
        <v>126.83</v>
      </c>
      <c r="AM14" t="str">
        <f t="shared" si="11"/>
        <v>ZONEBASSE</v>
      </c>
      <c r="AN14" t="str">
        <f t="shared" si="12"/>
        <v>HC</v>
      </c>
      <c r="AO14" s="20">
        <f t="shared" si="13"/>
        <v>5073.2</v>
      </c>
      <c r="AP14" s="20">
        <f t="shared" si="14"/>
        <v>5453.69</v>
      </c>
      <c r="AQ14" s="20" t="str">
        <f t="shared" si="15"/>
        <v>.</v>
      </c>
      <c r="AR14" s="20" t="str">
        <f t="shared" si="16"/>
        <v>.</v>
      </c>
      <c r="AS14" s="20">
        <f t="shared" si="17"/>
        <v>4413.0199999999995</v>
      </c>
      <c r="AT14" s="20">
        <f t="shared" si="0"/>
        <v>4201.0200000000004</v>
      </c>
      <c r="AU14" s="20">
        <f t="shared" si="18"/>
        <v>218147.59999999998</v>
      </c>
    </row>
    <row r="15" spans="1:47" ht="33.75">
      <c r="A15" s="54">
        <v>16</v>
      </c>
      <c r="B15" s="54" t="s">
        <v>55</v>
      </c>
      <c r="C15" s="58" t="s">
        <v>56</v>
      </c>
      <c r="D15" s="79">
        <v>57</v>
      </c>
      <c r="E15" s="79">
        <v>63</v>
      </c>
      <c r="F15" s="80">
        <v>7528.84</v>
      </c>
      <c r="G15" s="80">
        <v>132.08000000000001</v>
      </c>
      <c r="H15" s="80">
        <v>7528.84</v>
      </c>
      <c r="I15" s="80" t="s">
        <v>28</v>
      </c>
      <c r="J15" s="80" t="s">
        <v>28</v>
      </c>
      <c r="K15" s="80">
        <v>125.1</v>
      </c>
      <c r="L15" s="73">
        <f t="shared" si="1"/>
        <v>119.87</v>
      </c>
      <c r="M15" s="73">
        <f t="shared" si="2"/>
        <v>132.34</v>
      </c>
      <c r="N15" s="72" t="str">
        <f t="shared" si="3"/>
        <v>0106</v>
      </c>
      <c r="O15" s="74">
        <f t="shared" si="4"/>
        <v>6</v>
      </c>
      <c r="P15" s="72">
        <f t="shared" si="5"/>
        <v>0</v>
      </c>
      <c r="Q15" s="74">
        <f t="shared" si="6"/>
        <v>57</v>
      </c>
      <c r="R15" s="72" t="str">
        <f t="shared" si="7"/>
        <v/>
      </c>
      <c r="S15" s="72" t="str">
        <f t="shared" si="8"/>
        <v/>
      </c>
      <c r="AI15" s="23">
        <f>'simulateur tarif OQN'!$B$4</f>
        <v>40</v>
      </c>
      <c r="AJ15" s="24">
        <f t="shared" si="9"/>
        <v>5283.48</v>
      </c>
      <c r="AK15" s="24">
        <f t="shared" si="10"/>
        <v>132.08699999999999</v>
      </c>
      <c r="AM15" t="str">
        <f t="shared" si="11"/>
        <v>ZONEBASSE</v>
      </c>
      <c r="AN15" t="str">
        <f t="shared" si="12"/>
        <v>HC</v>
      </c>
      <c r="AO15" s="20">
        <f t="shared" si="13"/>
        <v>5283.48</v>
      </c>
      <c r="AP15" s="20">
        <f t="shared" si="14"/>
        <v>7528.84</v>
      </c>
      <c r="AQ15" s="20" t="str">
        <f t="shared" si="15"/>
        <v>.</v>
      </c>
      <c r="AR15" s="20" t="str">
        <f t="shared" si="16"/>
        <v>.</v>
      </c>
      <c r="AS15" s="20">
        <f t="shared" si="17"/>
        <v>4651.5400000000009</v>
      </c>
      <c r="AT15" s="20">
        <f t="shared" si="0"/>
        <v>4913.0400000000009</v>
      </c>
      <c r="AU15" s="20">
        <f t="shared" si="18"/>
        <v>301153.59999999998</v>
      </c>
    </row>
    <row r="16" spans="1:47" ht="33.75">
      <c r="A16" s="54">
        <v>17</v>
      </c>
      <c r="B16" s="54" t="s">
        <v>57</v>
      </c>
      <c r="C16" s="58" t="s">
        <v>58</v>
      </c>
      <c r="D16" s="79">
        <v>22</v>
      </c>
      <c r="E16" s="79">
        <v>28</v>
      </c>
      <c r="F16" s="80">
        <v>2855.57</v>
      </c>
      <c r="G16" s="80">
        <v>129.80000000000001</v>
      </c>
      <c r="H16" s="80">
        <v>2855.57</v>
      </c>
      <c r="I16" s="80" t="s">
        <v>28</v>
      </c>
      <c r="J16" s="80" t="s">
        <v>28</v>
      </c>
      <c r="K16" s="80">
        <v>105.76</v>
      </c>
      <c r="L16" s="73">
        <f t="shared" si="1"/>
        <v>119.8</v>
      </c>
      <c r="M16" s="73">
        <f t="shared" si="2"/>
        <v>132.34</v>
      </c>
      <c r="N16" s="72" t="str">
        <f t="shared" si="3"/>
        <v>0106</v>
      </c>
      <c r="O16" s="74">
        <f t="shared" si="4"/>
        <v>6</v>
      </c>
      <c r="P16" s="72">
        <f t="shared" si="5"/>
        <v>0</v>
      </c>
      <c r="Q16" s="74">
        <f t="shared" si="6"/>
        <v>22</v>
      </c>
      <c r="R16" s="72" t="str">
        <f t="shared" si="7"/>
        <v/>
      </c>
      <c r="S16" s="72" t="str">
        <f t="shared" si="8"/>
        <v/>
      </c>
      <c r="AI16" s="23">
        <f>'simulateur tarif OQN'!$B$4</f>
        <v>40</v>
      </c>
      <c r="AJ16" s="24">
        <f t="shared" si="9"/>
        <v>4124.6900000000005</v>
      </c>
      <c r="AK16" s="24">
        <f t="shared" si="10"/>
        <v>103.11725000000001</v>
      </c>
      <c r="AM16" t="str">
        <f t="shared" si="11"/>
        <v>ZONEHAUTE</v>
      </c>
      <c r="AN16" t="str">
        <f t="shared" si="12"/>
        <v>HC</v>
      </c>
      <c r="AO16" s="20">
        <f t="shared" si="13"/>
        <v>5191.97</v>
      </c>
      <c r="AP16" s="20">
        <f t="shared" si="14"/>
        <v>2855.57</v>
      </c>
      <c r="AQ16" s="20" t="str">
        <f t="shared" si="15"/>
        <v>.</v>
      </c>
      <c r="AR16" s="20" t="str">
        <f t="shared" si="16"/>
        <v>.</v>
      </c>
      <c r="AS16" s="20">
        <f t="shared" si="17"/>
        <v>4124.6900000000005</v>
      </c>
      <c r="AT16" s="20">
        <f t="shared" si="0"/>
        <v>3422.6900000000005</v>
      </c>
      <c r="AU16" s="20">
        <f t="shared" si="18"/>
        <v>114222.8</v>
      </c>
    </row>
    <row r="17" spans="1:47" ht="33.75">
      <c r="A17" s="54">
        <v>18</v>
      </c>
      <c r="B17" s="54" t="s">
        <v>59</v>
      </c>
      <c r="C17" s="58" t="s">
        <v>60</v>
      </c>
      <c r="D17" s="79">
        <v>36</v>
      </c>
      <c r="E17" s="79">
        <v>42</v>
      </c>
      <c r="F17" s="80">
        <v>4359.78</v>
      </c>
      <c r="G17" s="80">
        <v>107.44</v>
      </c>
      <c r="H17" s="80">
        <v>4359.78</v>
      </c>
      <c r="I17" s="80" t="s">
        <v>28</v>
      </c>
      <c r="J17" s="80" t="s">
        <v>28</v>
      </c>
      <c r="K17" s="80">
        <v>114.73</v>
      </c>
      <c r="L17" s="73">
        <f t="shared" si="1"/>
        <v>119.8</v>
      </c>
      <c r="M17" s="73">
        <f t="shared" si="2"/>
        <v>132.34</v>
      </c>
      <c r="N17" s="72" t="str">
        <f t="shared" si="3"/>
        <v>0106</v>
      </c>
      <c r="O17" s="74">
        <f t="shared" si="4"/>
        <v>6</v>
      </c>
      <c r="P17" s="72">
        <f t="shared" si="5"/>
        <v>0</v>
      </c>
      <c r="Q17" s="74">
        <f t="shared" si="6"/>
        <v>36</v>
      </c>
      <c r="R17" s="72" t="str">
        <f t="shared" si="7"/>
        <v/>
      </c>
      <c r="S17" s="72" t="str">
        <f t="shared" si="8"/>
        <v/>
      </c>
      <c r="AI17" s="23">
        <f>'simulateur tarif OQN'!$B$4</f>
        <v>40</v>
      </c>
      <c r="AJ17" s="24">
        <f t="shared" si="9"/>
        <v>4359.78</v>
      </c>
      <c r="AK17" s="24">
        <f t="shared" si="10"/>
        <v>108.99449999999999</v>
      </c>
      <c r="AM17" t="str">
        <f t="shared" si="11"/>
        <v>ZONEFORF1</v>
      </c>
      <c r="AN17" t="str">
        <f t="shared" si="12"/>
        <v>HC</v>
      </c>
      <c r="AO17" s="20">
        <f t="shared" si="13"/>
        <v>4789.54</v>
      </c>
      <c r="AP17" s="20">
        <f t="shared" si="14"/>
        <v>4359.78</v>
      </c>
      <c r="AQ17" s="20" t="str">
        <f t="shared" si="15"/>
        <v>.</v>
      </c>
      <c r="AR17" s="20" t="str">
        <f t="shared" si="16"/>
        <v>.</v>
      </c>
      <c r="AS17" s="20">
        <f t="shared" si="17"/>
        <v>4130.32</v>
      </c>
      <c r="AT17" s="20">
        <f t="shared" si="0"/>
        <v>3876.8199999999997</v>
      </c>
      <c r="AU17" s="20">
        <f t="shared" si="18"/>
        <v>174391.19999999998</v>
      </c>
    </row>
    <row r="18" spans="1:47" ht="33.75">
      <c r="A18" s="54">
        <v>19</v>
      </c>
      <c r="B18" s="54" t="s">
        <v>61</v>
      </c>
      <c r="C18" s="58" t="s">
        <v>62</v>
      </c>
      <c r="D18" s="79">
        <v>29</v>
      </c>
      <c r="E18" s="79">
        <v>35</v>
      </c>
      <c r="F18" s="80">
        <v>3389.49</v>
      </c>
      <c r="G18" s="80">
        <v>116.88</v>
      </c>
      <c r="H18" s="80">
        <v>3389.49</v>
      </c>
      <c r="I18" s="80" t="s">
        <v>28</v>
      </c>
      <c r="J18" s="80" t="s">
        <v>28</v>
      </c>
      <c r="K18" s="80">
        <v>111.13</v>
      </c>
      <c r="L18" s="73">
        <f t="shared" si="1"/>
        <v>119.8</v>
      </c>
      <c r="M18" s="73">
        <f t="shared" si="2"/>
        <v>132.34</v>
      </c>
      <c r="N18" s="72" t="str">
        <f t="shared" si="3"/>
        <v>0106</v>
      </c>
      <c r="O18" s="74">
        <f t="shared" si="4"/>
        <v>6</v>
      </c>
      <c r="P18" s="72">
        <f t="shared" si="5"/>
        <v>0</v>
      </c>
      <c r="Q18" s="74">
        <f t="shared" si="6"/>
        <v>29</v>
      </c>
      <c r="R18" s="72" t="str">
        <f t="shared" si="7"/>
        <v/>
      </c>
      <c r="S18" s="72" t="str">
        <f t="shared" si="8"/>
        <v/>
      </c>
      <c r="AI18" s="23">
        <f>'simulateur tarif OQN'!$B$4</f>
        <v>40</v>
      </c>
      <c r="AJ18" s="24">
        <f t="shared" si="9"/>
        <v>3945.14</v>
      </c>
      <c r="AK18" s="24">
        <f t="shared" si="10"/>
        <v>98.628500000000003</v>
      </c>
      <c r="AM18" t="str">
        <f t="shared" si="11"/>
        <v>ZONEHAUTE</v>
      </c>
      <c r="AN18" t="str">
        <f t="shared" si="12"/>
        <v>HC</v>
      </c>
      <c r="AO18" s="20">
        <f t="shared" si="13"/>
        <v>4675.17</v>
      </c>
      <c r="AP18" s="20">
        <f t="shared" si="14"/>
        <v>3389.49</v>
      </c>
      <c r="AQ18" s="20" t="str">
        <f t="shared" si="15"/>
        <v>.</v>
      </c>
      <c r="AR18" s="20" t="str">
        <f t="shared" si="16"/>
        <v>.</v>
      </c>
      <c r="AS18" s="20">
        <f t="shared" si="17"/>
        <v>3945.14</v>
      </c>
      <c r="AT18" s="20">
        <f t="shared" si="0"/>
        <v>3511.6399999999994</v>
      </c>
      <c r="AU18" s="20">
        <f t="shared" si="18"/>
        <v>135579.59999999998</v>
      </c>
    </row>
    <row r="19" spans="1:47" ht="33.75">
      <c r="A19" s="54">
        <v>20</v>
      </c>
      <c r="B19" s="54" t="s">
        <v>63</v>
      </c>
      <c r="C19" s="58" t="s">
        <v>64</v>
      </c>
      <c r="D19" s="79">
        <v>43</v>
      </c>
      <c r="E19" s="79">
        <v>49</v>
      </c>
      <c r="F19" s="80">
        <v>5801</v>
      </c>
      <c r="G19" s="80">
        <v>134.91</v>
      </c>
      <c r="H19" s="80">
        <v>5801</v>
      </c>
      <c r="I19" s="80" t="s">
        <v>28</v>
      </c>
      <c r="J19" s="80" t="s">
        <v>28</v>
      </c>
      <c r="K19" s="80">
        <v>120.85</v>
      </c>
      <c r="L19" s="73">
        <f t="shared" si="1"/>
        <v>119.8</v>
      </c>
      <c r="M19" s="73">
        <f t="shared" si="2"/>
        <v>132.34</v>
      </c>
      <c r="N19" s="72" t="str">
        <f t="shared" si="3"/>
        <v>0106</v>
      </c>
      <c r="O19" s="74">
        <f t="shared" si="4"/>
        <v>6</v>
      </c>
      <c r="P19" s="72">
        <f t="shared" si="5"/>
        <v>0</v>
      </c>
      <c r="Q19" s="74">
        <f t="shared" si="6"/>
        <v>43</v>
      </c>
      <c r="R19" s="72" t="str">
        <f t="shared" si="7"/>
        <v/>
      </c>
      <c r="S19" s="72" t="str">
        <f t="shared" si="8"/>
        <v/>
      </c>
      <c r="AI19" s="23">
        <f>'simulateur tarif OQN'!$B$4</f>
        <v>40</v>
      </c>
      <c r="AJ19" s="24">
        <f t="shared" si="9"/>
        <v>5396.27</v>
      </c>
      <c r="AK19" s="24">
        <f t="shared" si="10"/>
        <v>134.90675000000002</v>
      </c>
      <c r="AM19" t="str">
        <f t="shared" si="11"/>
        <v>ZONEBASSE</v>
      </c>
      <c r="AN19" t="str">
        <f t="shared" si="12"/>
        <v>HC</v>
      </c>
      <c r="AO19" s="20">
        <f t="shared" si="13"/>
        <v>5396.27</v>
      </c>
      <c r="AP19" s="20">
        <f t="shared" si="14"/>
        <v>5801</v>
      </c>
      <c r="AQ19" s="20" t="str">
        <f t="shared" si="15"/>
        <v>.</v>
      </c>
      <c r="AR19" s="20" t="str">
        <f t="shared" si="16"/>
        <v>.</v>
      </c>
      <c r="AS19" s="20">
        <f t="shared" si="17"/>
        <v>4713.3500000000004</v>
      </c>
      <c r="AT19" s="20">
        <f t="shared" si="0"/>
        <v>4765.8499999999985</v>
      </c>
      <c r="AU19" s="20">
        <f t="shared" si="18"/>
        <v>232040</v>
      </c>
    </row>
    <row r="20" spans="1:47" ht="33.75">
      <c r="A20" s="54">
        <v>21</v>
      </c>
      <c r="B20" s="54" t="s">
        <v>65</v>
      </c>
      <c r="C20" s="58" t="s">
        <v>66</v>
      </c>
      <c r="D20" s="79">
        <v>36</v>
      </c>
      <c r="E20" s="79">
        <v>42</v>
      </c>
      <c r="F20" s="80">
        <v>4819.25</v>
      </c>
      <c r="G20" s="80">
        <v>133.87</v>
      </c>
      <c r="H20" s="80">
        <v>4819.25</v>
      </c>
      <c r="I20" s="80" t="s">
        <v>28</v>
      </c>
      <c r="J20" s="80" t="s">
        <v>28</v>
      </c>
      <c r="K20" s="80">
        <v>121.24</v>
      </c>
      <c r="L20" s="73">
        <f t="shared" si="1"/>
        <v>119.8</v>
      </c>
      <c r="M20" s="73">
        <f t="shared" si="2"/>
        <v>132.34</v>
      </c>
      <c r="N20" s="72" t="str">
        <f t="shared" si="3"/>
        <v>0106</v>
      </c>
      <c r="O20" s="74">
        <f t="shared" si="4"/>
        <v>6</v>
      </c>
      <c r="P20" s="72">
        <f t="shared" si="5"/>
        <v>0</v>
      </c>
      <c r="Q20" s="74">
        <f t="shared" si="6"/>
        <v>36</v>
      </c>
      <c r="R20" s="72" t="str">
        <f t="shared" si="7"/>
        <v/>
      </c>
      <c r="S20" s="72" t="str">
        <f t="shared" si="8"/>
        <v/>
      </c>
      <c r="AI20" s="23">
        <f>'simulateur tarif OQN'!$B$4</f>
        <v>40</v>
      </c>
      <c r="AJ20" s="24">
        <f t="shared" si="9"/>
        <v>4819.25</v>
      </c>
      <c r="AK20" s="24">
        <f t="shared" si="10"/>
        <v>120.48125</v>
      </c>
      <c r="AM20" t="str">
        <f t="shared" si="11"/>
        <v>ZONEFORF1</v>
      </c>
      <c r="AN20" t="str">
        <f t="shared" si="12"/>
        <v>HC</v>
      </c>
      <c r="AO20" s="20">
        <f t="shared" si="13"/>
        <v>5354.73</v>
      </c>
      <c r="AP20" s="20">
        <f t="shared" si="14"/>
        <v>4819.25</v>
      </c>
      <c r="AQ20" s="20" t="str">
        <f t="shared" si="15"/>
        <v>.</v>
      </c>
      <c r="AR20" s="20" t="str">
        <f t="shared" si="16"/>
        <v>.</v>
      </c>
      <c r="AS20" s="20">
        <f t="shared" si="17"/>
        <v>4576.7700000000004</v>
      </c>
      <c r="AT20" s="20">
        <f t="shared" si="0"/>
        <v>4648.7700000000004</v>
      </c>
      <c r="AU20" s="20">
        <f t="shared" si="18"/>
        <v>192770</v>
      </c>
    </row>
    <row r="21" spans="1:47" ht="33.75">
      <c r="A21" s="54">
        <v>22</v>
      </c>
      <c r="B21" s="54" t="s">
        <v>67</v>
      </c>
      <c r="C21" s="58" t="s">
        <v>68</v>
      </c>
      <c r="D21" s="79">
        <v>57</v>
      </c>
      <c r="E21" s="79">
        <v>63</v>
      </c>
      <c r="F21" s="80">
        <v>7379.33</v>
      </c>
      <c r="G21" s="80">
        <v>121.91</v>
      </c>
      <c r="H21" s="80">
        <v>7379.33</v>
      </c>
      <c r="I21" s="80" t="s">
        <v>28</v>
      </c>
      <c r="J21" s="80" t="s">
        <v>28</v>
      </c>
      <c r="K21" s="80">
        <v>122.99</v>
      </c>
      <c r="L21" s="73">
        <f t="shared" si="1"/>
        <v>119.8</v>
      </c>
      <c r="M21" s="73">
        <f t="shared" si="2"/>
        <v>132.34</v>
      </c>
      <c r="N21" s="72" t="str">
        <f t="shared" si="3"/>
        <v>0106</v>
      </c>
      <c r="O21" s="74">
        <f t="shared" si="4"/>
        <v>6</v>
      </c>
      <c r="P21" s="72">
        <f t="shared" si="5"/>
        <v>0</v>
      </c>
      <c r="Q21" s="74">
        <f t="shared" si="6"/>
        <v>57</v>
      </c>
      <c r="R21" s="72" t="str">
        <f t="shared" si="7"/>
        <v/>
      </c>
      <c r="S21" s="72" t="str">
        <f t="shared" si="8"/>
        <v/>
      </c>
      <c r="AI21" s="23">
        <f>'simulateur tarif OQN'!$B$4</f>
        <v>40</v>
      </c>
      <c r="AJ21" s="24">
        <f t="shared" si="9"/>
        <v>5306.8600000000006</v>
      </c>
      <c r="AK21" s="24">
        <f t="shared" si="10"/>
        <v>132.67150000000001</v>
      </c>
      <c r="AM21" t="str">
        <f t="shared" si="11"/>
        <v>ZONEBASSE</v>
      </c>
      <c r="AN21" t="str">
        <f t="shared" si="12"/>
        <v>HC</v>
      </c>
      <c r="AO21" s="20">
        <f t="shared" si="13"/>
        <v>5306.8600000000006</v>
      </c>
      <c r="AP21" s="20">
        <f t="shared" si="14"/>
        <v>7379.33</v>
      </c>
      <c r="AQ21" s="20" t="str">
        <f t="shared" si="15"/>
        <v>.</v>
      </c>
      <c r="AR21" s="20" t="str">
        <f t="shared" si="16"/>
        <v>.</v>
      </c>
      <c r="AS21" s="20">
        <f t="shared" si="17"/>
        <v>4550.5599999999995</v>
      </c>
      <c r="AT21" s="20">
        <f t="shared" si="0"/>
        <v>4710.0599999999995</v>
      </c>
      <c r="AU21" s="20">
        <f t="shared" si="18"/>
        <v>295173.2</v>
      </c>
    </row>
    <row r="22" spans="1:47" ht="22.5">
      <c r="A22" s="54">
        <v>23</v>
      </c>
      <c r="B22" s="54" t="s">
        <v>69</v>
      </c>
      <c r="C22" s="58" t="s">
        <v>70</v>
      </c>
      <c r="D22" s="79">
        <v>1</v>
      </c>
      <c r="E22" s="79">
        <v>1</v>
      </c>
      <c r="F22" s="80" t="s">
        <v>28</v>
      </c>
      <c r="G22" s="80" t="s">
        <v>28</v>
      </c>
      <c r="H22" s="80">
        <v>124.31</v>
      </c>
      <c r="I22" s="80" t="s">
        <v>28</v>
      </c>
      <c r="J22" s="80" t="s">
        <v>28</v>
      </c>
      <c r="K22" s="80" t="s">
        <v>28</v>
      </c>
      <c r="L22" s="73" t="str">
        <f t="shared" si="1"/>
        <v/>
      </c>
      <c r="M22" s="73" t="str">
        <f t="shared" si="2"/>
        <v/>
      </c>
      <c r="N22" s="72" t="str">
        <f t="shared" si="3"/>
        <v>0109</v>
      </c>
      <c r="O22" s="74">
        <f t="shared" si="4"/>
        <v>0</v>
      </c>
      <c r="P22" s="72">
        <f t="shared" si="5"/>
        <v>0</v>
      </c>
      <c r="Q22" s="74">
        <f t="shared" si="6"/>
        <v>1</v>
      </c>
      <c r="R22" s="72" t="str">
        <f t="shared" si="7"/>
        <v/>
      </c>
      <c r="S22" s="72" t="str">
        <f t="shared" si="8"/>
        <v/>
      </c>
      <c r="AI22" s="23">
        <f>'simulateur tarif OQN'!$B$4</f>
        <v>40</v>
      </c>
      <c r="AJ22" s="24">
        <f t="shared" si="9"/>
        <v>4972.3999999999996</v>
      </c>
      <c r="AK22" s="24">
        <f t="shared" si="10"/>
        <v>124.30999999999999</v>
      </c>
      <c r="AM22" t="str">
        <f t="shared" si="11"/>
        <v>ZONEHAUTE</v>
      </c>
      <c r="AN22" t="str">
        <f t="shared" si="12"/>
        <v>HDJ</v>
      </c>
      <c r="AO22" s="20" t="e">
        <f t="shared" si="13"/>
        <v>#VALUE!</v>
      </c>
      <c r="AP22" s="20">
        <f t="shared" si="14"/>
        <v>124.31</v>
      </c>
      <c r="AQ22" s="20" t="str">
        <f t="shared" si="15"/>
        <v>.</v>
      </c>
      <c r="AR22" s="20" t="str">
        <f t="shared" si="16"/>
        <v>.</v>
      </c>
      <c r="AS22" s="20" t="e">
        <f t="shared" si="17"/>
        <v>#VALUE!</v>
      </c>
      <c r="AT22" s="20" t="e">
        <f t="shared" si="0"/>
        <v>#VALUE!</v>
      </c>
      <c r="AU22" s="20">
        <f t="shared" si="18"/>
        <v>4972.3999999999996</v>
      </c>
    </row>
    <row r="23" spans="1:47" ht="22.5">
      <c r="A23" s="54">
        <v>24</v>
      </c>
      <c r="B23" s="54" t="s">
        <v>71</v>
      </c>
      <c r="C23" s="58" t="s">
        <v>72</v>
      </c>
      <c r="D23" s="79">
        <v>1</v>
      </c>
      <c r="E23" s="79">
        <v>1</v>
      </c>
      <c r="F23" s="80" t="s">
        <v>28</v>
      </c>
      <c r="G23" s="80" t="s">
        <v>28</v>
      </c>
      <c r="H23" s="80">
        <v>121.97</v>
      </c>
      <c r="I23" s="80" t="s">
        <v>28</v>
      </c>
      <c r="J23" s="80" t="s">
        <v>28</v>
      </c>
      <c r="K23" s="80" t="s">
        <v>28</v>
      </c>
      <c r="L23" s="73" t="str">
        <f t="shared" si="1"/>
        <v/>
      </c>
      <c r="M23" s="73" t="str">
        <f t="shared" si="2"/>
        <v/>
      </c>
      <c r="N23" s="72" t="str">
        <f t="shared" si="3"/>
        <v>0109</v>
      </c>
      <c r="O23" s="74">
        <f t="shared" si="4"/>
        <v>0</v>
      </c>
      <c r="P23" s="72">
        <f t="shared" si="5"/>
        <v>0</v>
      </c>
      <c r="Q23" s="74">
        <f t="shared" si="6"/>
        <v>1</v>
      </c>
      <c r="R23" s="72" t="str">
        <f t="shared" si="7"/>
        <v/>
      </c>
      <c r="S23" s="72" t="str">
        <f t="shared" si="8"/>
        <v/>
      </c>
      <c r="AI23" s="23">
        <f>'simulateur tarif OQN'!$B$4</f>
        <v>40</v>
      </c>
      <c r="AJ23" s="24">
        <f t="shared" si="9"/>
        <v>4878.8</v>
      </c>
      <c r="AK23" s="24">
        <f t="shared" si="10"/>
        <v>121.97</v>
      </c>
      <c r="AM23" t="str">
        <f t="shared" si="11"/>
        <v>ZONEHAUTE</v>
      </c>
      <c r="AN23" t="str">
        <f t="shared" si="12"/>
        <v>HDJ</v>
      </c>
      <c r="AO23" s="20" t="e">
        <f t="shared" si="13"/>
        <v>#VALUE!</v>
      </c>
      <c r="AP23" s="20">
        <f t="shared" si="14"/>
        <v>121.97</v>
      </c>
      <c r="AQ23" s="20" t="str">
        <f t="shared" si="15"/>
        <v>.</v>
      </c>
      <c r="AR23" s="20" t="str">
        <f t="shared" si="16"/>
        <v>.</v>
      </c>
      <c r="AS23" s="20" t="e">
        <f t="shared" si="17"/>
        <v>#VALUE!</v>
      </c>
      <c r="AT23" s="20" t="e">
        <f t="shared" si="0"/>
        <v>#VALUE!</v>
      </c>
      <c r="AU23" s="20">
        <f t="shared" si="18"/>
        <v>4878.8</v>
      </c>
    </row>
    <row r="24" spans="1:47" ht="22.5">
      <c r="A24" s="54">
        <v>25</v>
      </c>
      <c r="B24" s="54" t="s">
        <v>73</v>
      </c>
      <c r="C24" s="58" t="s">
        <v>74</v>
      </c>
      <c r="D24" s="79">
        <v>1</v>
      </c>
      <c r="E24" s="79">
        <v>1</v>
      </c>
      <c r="F24" s="80" t="s">
        <v>28</v>
      </c>
      <c r="G24" s="80" t="s">
        <v>28</v>
      </c>
      <c r="H24" s="80">
        <v>107.94</v>
      </c>
      <c r="I24" s="80" t="s">
        <v>28</v>
      </c>
      <c r="J24" s="80" t="s">
        <v>28</v>
      </c>
      <c r="K24" s="80" t="s">
        <v>28</v>
      </c>
      <c r="L24" s="73" t="str">
        <f t="shared" si="1"/>
        <v/>
      </c>
      <c r="M24" s="73" t="str">
        <f t="shared" si="2"/>
        <v/>
      </c>
      <c r="N24" s="72" t="str">
        <f t="shared" si="3"/>
        <v>0109</v>
      </c>
      <c r="O24" s="74">
        <f t="shared" si="4"/>
        <v>0</v>
      </c>
      <c r="P24" s="72">
        <f t="shared" si="5"/>
        <v>0</v>
      </c>
      <c r="Q24" s="74">
        <f t="shared" si="6"/>
        <v>1</v>
      </c>
      <c r="R24" s="72" t="str">
        <f t="shared" si="7"/>
        <v/>
      </c>
      <c r="S24" s="72" t="str">
        <f t="shared" si="8"/>
        <v/>
      </c>
      <c r="AI24" s="23">
        <f>'simulateur tarif OQN'!$B$4</f>
        <v>40</v>
      </c>
      <c r="AJ24" s="24">
        <f t="shared" si="9"/>
        <v>4317.6000000000004</v>
      </c>
      <c r="AK24" s="24">
        <f t="shared" si="10"/>
        <v>107.94000000000001</v>
      </c>
      <c r="AM24" t="str">
        <f t="shared" si="11"/>
        <v>ZONEHAUTE</v>
      </c>
      <c r="AN24" t="str">
        <f t="shared" si="12"/>
        <v>HDJ</v>
      </c>
      <c r="AO24" s="20" t="e">
        <f t="shared" si="13"/>
        <v>#VALUE!</v>
      </c>
      <c r="AP24" s="20">
        <f t="shared" si="14"/>
        <v>107.94</v>
      </c>
      <c r="AQ24" s="20" t="str">
        <f t="shared" si="15"/>
        <v>.</v>
      </c>
      <c r="AR24" s="20" t="str">
        <f t="shared" si="16"/>
        <v>.</v>
      </c>
      <c r="AS24" s="20" t="e">
        <f t="shared" si="17"/>
        <v>#VALUE!</v>
      </c>
      <c r="AT24" s="20" t="e">
        <f t="shared" si="0"/>
        <v>#VALUE!</v>
      </c>
      <c r="AU24" s="20">
        <f t="shared" si="18"/>
        <v>4317.6000000000004</v>
      </c>
    </row>
    <row r="25" spans="1:47" ht="22.5">
      <c r="A25" s="54">
        <v>26</v>
      </c>
      <c r="B25" s="54" t="s">
        <v>75</v>
      </c>
      <c r="C25" s="58" t="s">
        <v>76</v>
      </c>
      <c r="D25" s="79">
        <v>1</v>
      </c>
      <c r="E25" s="79">
        <v>1</v>
      </c>
      <c r="F25" s="80" t="s">
        <v>28</v>
      </c>
      <c r="G25" s="80" t="s">
        <v>28</v>
      </c>
      <c r="H25" s="80">
        <v>94.66</v>
      </c>
      <c r="I25" s="80" t="s">
        <v>28</v>
      </c>
      <c r="J25" s="80" t="s">
        <v>28</v>
      </c>
      <c r="K25" s="80" t="s">
        <v>28</v>
      </c>
      <c r="L25" s="73" t="str">
        <f t="shared" si="1"/>
        <v/>
      </c>
      <c r="M25" s="73" t="str">
        <f t="shared" si="2"/>
        <v/>
      </c>
      <c r="N25" s="72" t="str">
        <f t="shared" si="3"/>
        <v>0109</v>
      </c>
      <c r="O25" s="74">
        <f t="shared" si="4"/>
        <v>0</v>
      </c>
      <c r="P25" s="72">
        <f t="shared" si="5"/>
        <v>0</v>
      </c>
      <c r="Q25" s="74">
        <f t="shared" si="6"/>
        <v>1</v>
      </c>
      <c r="R25" s="72" t="str">
        <f t="shared" si="7"/>
        <v/>
      </c>
      <c r="S25" s="72" t="str">
        <f t="shared" si="8"/>
        <v/>
      </c>
      <c r="AI25" s="23">
        <f>'simulateur tarif OQN'!$B$4</f>
        <v>40</v>
      </c>
      <c r="AJ25" s="24">
        <f t="shared" si="9"/>
        <v>3786.3999999999996</v>
      </c>
      <c r="AK25" s="24">
        <f t="shared" si="10"/>
        <v>94.66</v>
      </c>
      <c r="AM25" t="str">
        <f t="shared" si="11"/>
        <v>ZONEHAUTE</v>
      </c>
      <c r="AN25" t="str">
        <f t="shared" si="12"/>
        <v>HDJ</v>
      </c>
      <c r="AO25" s="20" t="e">
        <f t="shared" si="13"/>
        <v>#VALUE!</v>
      </c>
      <c r="AP25" s="20">
        <f t="shared" si="14"/>
        <v>94.66</v>
      </c>
      <c r="AQ25" s="20" t="str">
        <f t="shared" si="15"/>
        <v>.</v>
      </c>
      <c r="AR25" s="20" t="str">
        <f t="shared" si="16"/>
        <v>.</v>
      </c>
      <c r="AS25" s="20" t="e">
        <f t="shared" si="17"/>
        <v>#VALUE!</v>
      </c>
      <c r="AT25" s="20" t="e">
        <f t="shared" si="0"/>
        <v>#VALUE!</v>
      </c>
      <c r="AU25" s="20">
        <f t="shared" si="18"/>
        <v>3786.3999999999996</v>
      </c>
    </row>
    <row r="26" spans="1:47" ht="33.75">
      <c r="A26" s="54">
        <v>27</v>
      </c>
      <c r="B26" s="54" t="s">
        <v>77</v>
      </c>
      <c r="C26" s="58" t="s">
        <v>78</v>
      </c>
      <c r="D26" s="79">
        <v>90</v>
      </c>
      <c r="E26" s="79">
        <v>90</v>
      </c>
      <c r="F26" s="80">
        <v>7649.32</v>
      </c>
      <c r="G26" s="80">
        <v>84.99</v>
      </c>
      <c r="H26" s="80">
        <v>7649.32</v>
      </c>
      <c r="I26" s="80" t="s">
        <v>28</v>
      </c>
      <c r="J26" s="80" t="s">
        <v>28</v>
      </c>
      <c r="K26" s="80">
        <v>84.99</v>
      </c>
      <c r="L26" s="73">
        <f t="shared" si="1"/>
        <v>187.63</v>
      </c>
      <c r="M26" s="73">
        <f t="shared" si="2"/>
        <v>154.93</v>
      </c>
      <c r="N26" s="72" t="str">
        <f t="shared" si="3"/>
        <v>0109</v>
      </c>
      <c r="O26" s="74">
        <f t="shared" si="4"/>
        <v>0</v>
      </c>
      <c r="P26" s="72">
        <f t="shared" si="5"/>
        <v>0</v>
      </c>
      <c r="Q26" s="74">
        <f t="shared" si="6"/>
        <v>90</v>
      </c>
      <c r="R26" s="72" t="str">
        <f t="shared" si="7"/>
        <v/>
      </c>
      <c r="S26" s="72" t="str">
        <f t="shared" si="8"/>
        <v/>
      </c>
      <c r="AI26" s="23">
        <f>'simulateur tarif OQN'!$B$4</f>
        <v>40</v>
      </c>
      <c r="AJ26" s="24">
        <f t="shared" si="9"/>
        <v>3399.8199999999997</v>
      </c>
      <c r="AK26" s="24">
        <f t="shared" si="10"/>
        <v>84.995499999999993</v>
      </c>
      <c r="AM26" t="str">
        <f t="shared" si="11"/>
        <v>ZONEBASSE</v>
      </c>
      <c r="AN26" t="str">
        <f t="shared" si="12"/>
        <v>HC</v>
      </c>
      <c r="AO26" s="20">
        <f t="shared" si="13"/>
        <v>3399.8199999999997</v>
      </c>
      <c r="AP26" s="20">
        <f t="shared" si="14"/>
        <v>7649.32</v>
      </c>
      <c r="AQ26" s="20" t="str">
        <f t="shared" si="15"/>
        <v>.</v>
      </c>
      <c r="AR26" s="20" t="str">
        <f t="shared" si="16"/>
        <v>.</v>
      </c>
      <c r="AS26" s="20">
        <f t="shared" si="17"/>
        <v>3399.8199999999997</v>
      </c>
      <c r="AT26" s="20">
        <f t="shared" si="0"/>
        <v>-1732.1800000000003</v>
      </c>
      <c r="AU26" s="20">
        <f t="shared" si="18"/>
        <v>305972.8</v>
      </c>
    </row>
    <row r="27" spans="1:47" ht="33.75">
      <c r="A27" s="54">
        <v>28</v>
      </c>
      <c r="B27" s="54" t="s">
        <v>79</v>
      </c>
      <c r="C27" s="58" t="s">
        <v>80</v>
      </c>
      <c r="D27" s="79">
        <v>90</v>
      </c>
      <c r="E27" s="79">
        <v>90</v>
      </c>
      <c r="F27" s="80">
        <v>24742.46</v>
      </c>
      <c r="G27" s="80">
        <v>274.92</v>
      </c>
      <c r="H27" s="80">
        <v>24742.46</v>
      </c>
      <c r="I27" s="80" t="s">
        <v>28</v>
      </c>
      <c r="J27" s="80" t="s">
        <v>28</v>
      </c>
      <c r="K27" s="80">
        <v>274.92</v>
      </c>
      <c r="L27" s="73">
        <f t="shared" si="1"/>
        <v>187.63</v>
      </c>
      <c r="M27" s="73">
        <f t="shared" si="2"/>
        <v>154.93</v>
      </c>
      <c r="N27" s="72" t="str">
        <f t="shared" si="3"/>
        <v>0109</v>
      </c>
      <c r="O27" s="74">
        <f t="shared" si="4"/>
        <v>0</v>
      </c>
      <c r="P27" s="72">
        <f t="shared" si="5"/>
        <v>0</v>
      </c>
      <c r="Q27" s="74">
        <f t="shared" si="6"/>
        <v>90</v>
      </c>
      <c r="R27" s="72" t="str">
        <f t="shared" si="7"/>
        <v/>
      </c>
      <c r="S27" s="72" t="str">
        <f t="shared" si="8"/>
        <v/>
      </c>
      <c r="AI27" s="23">
        <f>'simulateur tarif OQN'!$B$4</f>
        <v>40</v>
      </c>
      <c r="AJ27" s="24">
        <f t="shared" si="9"/>
        <v>10996.46</v>
      </c>
      <c r="AK27" s="24">
        <f t="shared" si="10"/>
        <v>274.91149999999999</v>
      </c>
      <c r="AM27" t="str">
        <f t="shared" si="11"/>
        <v>ZONEBASSE</v>
      </c>
      <c r="AN27" t="str">
        <f t="shared" si="12"/>
        <v>HC</v>
      </c>
      <c r="AO27" s="20">
        <f t="shared" si="13"/>
        <v>10996.46</v>
      </c>
      <c r="AP27" s="20">
        <f t="shared" si="14"/>
        <v>24742.46</v>
      </c>
      <c r="AQ27" s="20" t="str">
        <f t="shared" si="15"/>
        <v>.</v>
      </c>
      <c r="AR27" s="20" t="str">
        <f t="shared" si="16"/>
        <v>.</v>
      </c>
      <c r="AS27" s="20">
        <f t="shared" si="17"/>
        <v>10996.46</v>
      </c>
      <c r="AT27" s="20">
        <f t="shared" si="0"/>
        <v>15360.96</v>
      </c>
      <c r="AU27" s="20">
        <f t="shared" si="18"/>
        <v>989698.39999999991</v>
      </c>
    </row>
    <row r="28" spans="1:47" ht="45">
      <c r="A28" s="54">
        <v>29</v>
      </c>
      <c r="B28" s="54" t="s">
        <v>81</v>
      </c>
      <c r="C28" s="58" t="s">
        <v>82</v>
      </c>
      <c r="D28" s="79">
        <v>90</v>
      </c>
      <c r="E28" s="79">
        <v>90</v>
      </c>
      <c r="F28" s="80">
        <v>22675.1</v>
      </c>
      <c r="G28" s="80">
        <v>251.95</v>
      </c>
      <c r="H28" s="80">
        <v>22675.1</v>
      </c>
      <c r="I28" s="80" t="s">
        <v>28</v>
      </c>
      <c r="J28" s="80" t="s">
        <v>28</v>
      </c>
      <c r="K28" s="80">
        <v>251.95</v>
      </c>
      <c r="L28" s="73">
        <f t="shared" si="1"/>
        <v>187.63</v>
      </c>
      <c r="M28" s="73">
        <f t="shared" si="2"/>
        <v>154.93</v>
      </c>
      <c r="N28" s="72" t="str">
        <f t="shared" si="3"/>
        <v>0109</v>
      </c>
      <c r="O28" s="74">
        <f t="shared" si="4"/>
        <v>0</v>
      </c>
      <c r="P28" s="72">
        <f t="shared" si="5"/>
        <v>0</v>
      </c>
      <c r="Q28" s="74">
        <f t="shared" si="6"/>
        <v>90</v>
      </c>
      <c r="R28" s="72" t="str">
        <f t="shared" si="7"/>
        <v/>
      </c>
      <c r="S28" s="72" t="str">
        <f t="shared" si="8"/>
        <v/>
      </c>
      <c r="AI28" s="23">
        <f>'simulateur tarif OQN'!$B$4</f>
        <v>40</v>
      </c>
      <c r="AJ28" s="24">
        <f t="shared" si="9"/>
        <v>10077.599999999999</v>
      </c>
      <c r="AK28" s="24">
        <f t="shared" si="10"/>
        <v>251.93999999999997</v>
      </c>
      <c r="AM28" t="str">
        <f t="shared" si="11"/>
        <v>ZONEBASSE</v>
      </c>
      <c r="AN28" t="str">
        <f t="shared" si="12"/>
        <v>HC</v>
      </c>
      <c r="AO28" s="20">
        <f t="shared" si="13"/>
        <v>10077.599999999999</v>
      </c>
      <c r="AP28" s="20">
        <f t="shared" si="14"/>
        <v>22675.1</v>
      </c>
      <c r="AQ28" s="20" t="str">
        <f t="shared" si="15"/>
        <v>.</v>
      </c>
      <c r="AR28" s="20" t="str">
        <f t="shared" si="16"/>
        <v>.</v>
      </c>
      <c r="AS28" s="20">
        <f t="shared" si="17"/>
        <v>10077.599999999999</v>
      </c>
      <c r="AT28" s="20">
        <f t="shared" si="0"/>
        <v>13293.599999999999</v>
      </c>
      <c r="AU28" s="20">
        <f t="shared" si="18"/>
        <v>907004</v>
      </c>
    </row>
    <row r="29" spans="1:47" ht="45">
      <c r="A29" s="54">
        <v>30</v>
      </c>
      <c r="B29" s="54" t="s">
        <v>83</v>
      </c>
      <c r="C29" s="58" t="s">
        <v>84</v>
      </c>
      <c r="D29" s="79">
        <v>90</v>
      </c>
      <c r="E29" s="79">
        <v>90</v>
      </c>
      <c r="F29" s="80">
        <v>17358.41</v>
      </c>
      <c r="G29" s="80">
        <v>192.87</v>
      </c>
      <c r="H29" s="80">
        <v>17358.41</v>
      </c>
      <c r="I29" s="80" t="s">
        <v>28</v>
      </c>
      <c r="J29" s="80" t="s">
        <v>28</v>
      </c>
      <c r="K29" s="80">
        <v>192.87</v>
      </c>
      <c r="L29" s="73">
        <f t="shared" si="1"/>
        <v>187.63</v>
      </c>
      <c r="M29" s="73">
        <f t="shared" si="2"/>
        <v>154.93</v>
      </c>
      <c r="N29" s="72" t="str">
        <f t="shared" si="3"/>
        <v>0109</v>
      </c>
      <c r="O29" s="74">
        <f t="shared" si="4"/>
        <v>0</v>
      </c>
      <c r="P29" s="72">
        <f t="shared" si="5"/>
        <v>0</v>
      </c>
      <c r="Q29" s="74">
        <f t="shared" si="6"/>
        <v>90</v>
      </c>
      <c r="R29" s="72" t="str">
        <f t="shared" si="7"/>
        <v/>
      </c>
      <c r="S29" s="72" t="str">
        <f t="shared" si="8"/>
        <v/>
      </c>
      <c r="AI29" s="23">
        <f>'simulateur tarif OQN'!$B$4</f>
        <v>40</v>
      </c>
      <c r="AJ29" s="24">
        <f t="shared" si="9"/>
        <v>7714.91</v>
      </c>
      <c r="AK29" s="24">
        <f t="shared" si="10"/>
        <v>192.87275</v>
      </c>
      <c r="AM29" t="str">
        <f t="shared" si="11"/>
        <v>ZONEBASSE</v>
      </c>
      <c r="AN29" t="str">
        <f t="shared" si="12"/>
        <v>HC</v>
      </c>
      <c r="AO29" s="20">
        <f t="shared" si="13"/>
        <v>7714.91</v>
      </c>
      <c r="AP29" s="20">
        <f t="shared" si="14"/>
        <v>17358.41</v>
      </c>
      <c r="AQ29" s="20" t="str">
        <f t="shared" si="15"/>
        <v>.</v>
      </c>
      <c r="AR29" s="20" t="str">
        <f t="shared" si="16"/>
        <v>.</v>
      </c>
      <c r="AS29" s="20">
        <f t="shared" si="17"/>
        <v>7714.91</v>
      </c>
      <c r="AT29" s="20">
        <f t="shared" si="0"/>
        <v>7976.91</v>
      </c>
      <c r="AU29" s="20">
        <f t="shared" si="18"/>
        <v>694336.4</v>
      </c>
    </row>
    <row r="30" spans="1:47" ht="33.75">
      <c r="A30" s="54">
        <v>31</v>
      </c>
      <c r="B30" s="54" t="s">
        <v>85</v>
      </c>
      <c r="C30" s="58" t="s">
        <v>86</v>
      </c>
      <c r="D30" s="79">
        <v>22</v>
      </c>
      <c r="E30" s="79">
        <v>42</v>
      </c>
      <c r="F30" s="80">
        <v>3033.94</v>
      </c>
      <c r="G30" s="80">
        <v>137.91</v>
      </c>
      <c r="H30" s="80">
        <v>3033.94</v>
      </c>
      <c r="I30" s="80">
        <v>3901.61</v>
      </c>
      <c r="J30" s="80">
        <v>4651.76</v>
      </c>
      <c r="K30" s="80">
        <v>105.59</v>
      </c>
      <c r="L30" s="73">
        <f t="shared" si="1"/>
        <v>140.49</v>
      </c>
      <c r="M30" s="73">
        <f t="shared" si="2"/>
        <v>154.93</v>
      </c>
      <c r="N30" s="72" t="str">
        <f t="shared" si="3"/>
        <v>0109</v>
      </c>
      <c r="O30" s="74">
        <f t="shared" si="4"/>
        <v>20</v>
      </c>
      <c r="P30" s="72">
        <f t="shared" si="5"/>
        <v>1</v>
      </c>
      <c r="Q30" s="74">
        <f t="shared" si="6"/>
        <v>22</v>
      </c>
      <c r="R30" s="72">
        <f t="shared" si="7"/>
        <v>29</v>
      </c>
      <c r="S30" s="72">
        <f t="shared" si="8"/>
        <v>36</v>
      </c>
      <c r="AI30" s="23">
        <f>'simulateur tarif OQN'!$B$4</f>
        <v>40</v>
      </c>
      <c r="AJ30" s="24">
        <f t="shared" si="9"/>
        <v>4651.76</v>
      </c>
      <c r="AK30" s="24">
        <f t="shared" si="10"/>
        <v>116.29400000000001</v>
      </c>
      <c r="AM30" t="str">
        <f t="shared" si="11"/>
        <v>ZONEFORF3</v>
      </c>
      <c r="AN30" t="str">
        <f t="shared" si="12"/>
        <v>HC</v>
      </c>
      <c r="AO30" s="20">
        <f t="shared" si="13"/>
        <v>5516.32</v>
      </c>
      <c r="AP30" s="20">
        <f t="shared" si="14"/>
        <v>3033.94</v>
      </c>
      <c r="AQ30" s="20">
        <f t="shared" si="15"/>
        <v>3901.61</v>
      </c>
      <c r="AR30" s="20">
        <f t="shared" si="16"/>
        <v>4651.76</v>
      </c>
      <c r="AS30" s="20">
        <f t="shared" si="17"/>
        <v>4440.58</v>
      </c>
      <c r="AT30" s="20">
        <f t="shared" si="0"/>
        <v>2695.58</v>
      </c>
      <c r="AU30" s="20">
        <f t="shared" si="18"/>
        <v>121357.6</v>
      </c>
    </row>
    <row r="31" spans="1:47" ht="33.75">
      <c r="A31" s="54">
        <v>32</v>
      </c>
      <c r="B31" s="54" t="s">
        <v>87</v>
      </c>
      <c r="C31" s="58" t="s">
        <v>88</v>
      </c>
      <c r="D31" s="79">
        <v>50</v>
      </c>
      <c r="E31" s="79">
        <v>56</v>
      </c>
      <c r="F31" s="80">
        <v>6017.96</v>
      </c>
      <c r="G31" s="80">
        <v>97.59</v>
      </c>
      <c r="H31" s="80">
        <v>6017.96</v>
      </c>
      <c r="I31" s="80" t="s">
        <v>28</v>
      </c>
      <c r="J31" s="80" t="s">
        <v>28</v>
      </c>
      <c r="K31" s="80">
        <v>113.01</v>
      </c>
      <c r="L31" s="73">
        <f t="shared" si="1"/>
        <v>140.49</v>
      </c>
      <c r="M31" s="73">
        <f t="shared" si="2"/>
        <v>154.93</v>
      </c>
      <c r="N31" s="72" t="str">
        <f t="shared" si="3"/>
        <v>0109</v>
      </c>
      <c r="O31" s="74">
        <f t="shared" si="4"/>
        <v>6</v>
      </c>
      <c r="P31" s="72">
        <f t="shared" si="5"/>
        <v>0</v>
      </c>
      <c r="Q31" s="74">
        <f t="shared" si="6"/>
        <v>50</v>
      </c>
      <c r="R31" s="72" t="str">
        <f t="shared" si="7"/>
        <v/>
      </c>
      <c r="S31" s="72" t="str">
        <f t="shared" si="8"/>
        <v/>
      </c>
      <c r="AI31" s="23">
        <f>'simulateur tarif OQN'!$B$4</f>
        <v>40</v>
      </c>
      <c r="AJ31" s="24">
        <f t="shared" si="9"/>
        <v>5042.0599999999995</v>
      </c>
      <c r="AK31" s="24">
        <f t="shared" si="10"/>
        <v>126.05149999999999</v>
      </c>
      <c r="AM31" t="str">
        <f t="shared" si="11"/>
        <v>ZONEBASSE</v>
      </c>
      <c r="AN31" t="str">
        <f t="shared" si="12"/>
        <v>HC</v>
      </c>
      <c r="AO31" s="20">
        <f t="shared" si="13"/>
        <v>5042.0599999999995</v>
      </c>
      <c r="AP31" s="20">
        <f t="shared" si="14"/>
        <v>6017.96</v>
      </c>
      <c r="AQ31" s="20" t="str">
        <f t="shared" si="15"/>
        <v>.</v>
      </c>
      <c r="AR31" s="20" t="str">
        <f t="shared" si="16"/>
        <v>.</v>
      </c>
      <c r="AS31" s="20">
        <f t="shared" si="17"/>
        <v>4209.8</v>
      </c>
      <c r="AT31" s="20">
        <f t="shared" si="0"/>
        <v>2835.7999999999993</v>
      </c>
      <c r="AU31" s="20">
        <f t="shared" si="18"/>
        <v>240718.4</v>
      </c>
    </row>
    <row r="32" spans="1:47" ht="45">
      <c r="A32" s="54">
        <v>33</v>
      </c>
      <c r="B32" s="54" t="s">
        <v>89</v>
      </c>
      <c r="C32" s="58" t="s">
        <v>90</v>
      </c>
      <c r="D32" s="79">
        <v>50</v>
      </c>
      <c r="E32" s="79">
        <v>56</v>
      </c>
      <c r="F32" s="80">
        <v>6112.73</v>
      </c>
      <c r="G32" s="80">
        <v>122.25</v>
      </c>
      <c r="H32" s="80">
        <v>6112.73</v>
      </c>
      <c r="I32" s="80" t="s">
        <v>28</v>
      </c>
      <c r="J32" s="80" t="s">
        <v>28</v>
      </c>
      <c r="K32" s="80">
        <v>111.14</v>
      </c>
      <c r="L32" s="73">
        <f t="shared" si="1"/>
        <v>140.49</v>
      </c>
      <c r="M32" s="73">
        <f t="shared" si="2"/>
        <v>154.93</v>
      </c>
      <c r="N32" s="72" t="str">
        <f t="shared" si="3"/>
        <v>0109</v>
      </c>
      <c r="O32" s="74">
        <f t="shared" si="4"/>
        <v>6</v>
      </c>
      <c r="P32" s="72">
        <f t="shared" si="5"/>
        <v>0</v>
      </c>
      <c r="Q32" s="74">
        <f t="shared" si="6"/>
        <v>50</v>
      </c>
      <c r="R32" s="72" t="str">
        <f t="shared" si="7"/>
        <v/>
      </c>
      <c r="S32" s="72" t="str">
        <f t="shared" si="8"/>
        <v/>
      </c>
      <c r="AI32" s="23">
        <f>'simulateur tarif OQN'!$B$4</f>
        <v>40</v>
      </c>
      <c r="AJ32" s="24">
        <f t="shared" si="9"/>
        <v>4890.2299999999996</v>
      </c>
      <c r="AK32" s="24">
        <f t="shared" si="10"/>
        <v>122.25574999999999</v>
      </c>
      <c r="AM32" t="str">
        <f t="shared" si="11"/>
        <v>ZONEBASSE</v>
      </c>
      <c r="AN32" t="str">
        <f t="shared" si="12"/>
        <v>HC</v>
      </c>
      <c r="AO32" s="20">
        <f t="shared" si="13"/>
        <v>4890.2299999999996</v>
      </c>
      <c r="AP32" s="20">
        <f t="shared" si="14"/>
        <v>6112.73</v>
      </c>
      <c r="AQ32" s="20" t="str">
        <f t="shared" si="15"/>
        <v>.</v>
      </c>
      <c r="AR32" s="20" t="str">
        <f t="shared" si="16"/>
        <v>.</v>
      </c>
      <c r="AS32" s="20">
        <f t="shared" si="17"/>
        <v>4334.49</v>
      </c>
      <c r="AT32" s="20">
        <f t="shared" si="0"/>
        <v>2866.99</v>
      </c>
      <c r="AU32" s="20">
        <f t="shared" si="18"/>
        <v>244509.19999999998</v>
      </c>
    </row>
    <row r="33" spans="1:47" ht="45">
      <c r="A33" s="54">
        <v>34</v>
      </c>
      <c r="B33" s="54" t="s">
        <v>91</v>
      </c>
      <c r="C33" s="58" t="s">
        <v>92</v>
      </c>
      <c r="D33" s="79">
        <v>78</v>
      </c>
      <c r="E33" s="79">
        <v>84</v>
      </c>
      <c r="F33" s="80">
        <v>9695.06</v>
      </c>
      <c r="G33" s="80">
        <v>124.3</v>
      </c>
      <c r="H33" s="80">
        <v>9695.06</v>
      </c>
      <c r="I33" s="80" t="s">
        <v>28</v>
      </c>
      <c r="J33" s="80" t="s">
        <v>28</v>
      </c>
      <c r="K33" s="80">
        <v>119.38</v>
      </c>
      <c r="L33" s="73">
        <f t="shared" si="1"/>
        <v>140.49</v>
      </c>
      <c r="M33" s="73">
        <f t="shared" si="2"/>
        <v>154.93</v>
      </c>
      <c r="N33" s="72" t="str">
        <f t="shared" si="3"/>
        <v>0109</v>
      </c>
      <c r="O33" s="74">
        <f t="shared" si="4"/>
        <v>6</v>
      </c>
      <c r="P33" s="72">
        <f t="shared" si="5"/>
        <v>0</v>
      </c>
      <c r="Q33" s="74">
        <f t="shared" si="6"/>
        <v>78</v>
      </c>
      <c r="R33" s="72" t="str">
        <f t="shared" si="7"/>
        <v/>
      </c>
      <c r="S33" s="72" t="str">
        <f t="shared" si="8"/>
        <v/>
      </c>
      <c r="AI33" s="23">
        <f>'simulateur tarif OQN'!$B$4</f>
        <v>40</v>
      </c>
      <c r="AJ33" s="24">
        <f t="shared" si="9"/>
        <v>4971.66</v>
      </c>
      <c r="AK33" s="24">
        <f t="shared" si="10"/>
        <v>124.2915</v>
      </c>
      <c r="AM33" t="str">
        <f t="shared" si="11"/>
        <v>ZONEBASSE</v>
      </c>
      <c r="AN33" t="str">
        <f t="shared" si="12"/>
        <v>HC</v>
      </c>
      <c r="AO33" s="20">
        <f t="shared" si="13"/>
        <v>4971.66</v>
      </c>
      <c r="AP33" s="20">
        <f t="shared" si="14"/>
        <v>9695.06</v>
      </c>
      <c r="AQ33" s="20" t="str">
        <f t="shared" si="15"/>
        <v>.</v>
      </c>
      <c r="AR33" s="20" t="str">
        <f t="shared" si="16"/>
        <v>.</v>
      </c>
      <c r="AS33" s="20">
        <f t="shared" si="17"/>
        <v>4442.34</v>
      </c>
      <c r="AT33" s="20">
        <f t="shared" si="0"/>
        <v>3386.84</v>
      </c>
      <c r="AU33" s="20">
        <f t="shared" si="18"/>
        <v>387802.39999999997</v>
      </c>
    </row>
    <row r="34" spans="1:47" ht="45">
      <c r="A34" s="54">
        <v>35</v>
      </c>
      <c r="B34" s="54" t="s">
        <v>93</v>
      </c>
      <c r="C34" s="58" t="s">
        <v>94</v>
      </c>
      <c r="D34" s="79">
        <v>64</v>
      </c>
      <c r="E34" s="79">
        <v>70</v>
      </c>
      <c r="F34" s="80">
        <v>10998.8</v>
      </c>
      <c r="G34" s="80">
        <v>171.86</v>
      </c>
      <c r="H34" s="80">
        <v>10998.8</v>
      </c>
      <c r="I34" s="80" t="s">
        <v>28</v>
      </c>
      <c r="J34" s="80" t="s">
        <v>28</v>
      </c>
      <c r="K34" s="80">
        <v>161.75</v>
      </c>
      <c r="L34" s="73">
        <f t="shared" si="1"/>
        <v>140.49</v>
      </c>
      <c r="M34" s="73">
        <f t="shared" si="2"/>
        <v>154.93</v>
      </c>
      <c r="N34" s="72" t="str">
        <f t="shared" si="3"/>
        <v>0109</v>
      </c>
      <c r="O34" s="74">
        <f t="shared" si="4"/>
        <v>6</v>
      </c>
      <c r="P34" s="72">
        <f t="shared" si="5"/>
        <v>0</v>
      </c>
      <c r="Q34" s="74">
        <f t="shared" si="6"/>
        <v>64</v>
      </c>
      <c r="R34" s="72" t="str">
        <f t="shared" si="7"/>
        <v/>
      </c>
      <c r="S34" s="72" t="str">
        <f t="shared" si="8"/>
        <v/>
      </c>
      <c r="AI34" s="23">
        <f>'simulateur tarif OQN'!$B$4</f>
        <v>40</v>
      </c>
      <c r="AJ34" s="24">
        <f t="shared" si="9"/>
        <v>6874.1599999999989</v>
      </c>
      <c r="AK34" s="24">
        <f t="shared" si="10"/>
        <v>171.85399999999998</v>
      </c>
      <c r="AM34" t="str">
        <f t="shared" si="11"/>
        <v>ZONEBASSE</v>
      </c>
      <c r="AN34" t="str">
        <f t="shared" si="12"/>
        <v>HC</v>
      </c>
      <c r="AO34" s="20">
        <f t="shared" si="13"/>
        <v>6874.1599999999989</v>
      </c>
      <c r="AP34" s="20">
        <f t="shared" si="14"/>
        <v>10998.8</v>
      </c>
      <c r="AQ34" s="20" t="str">
        <f t="shared" si="15"/>
        <v>.</v>
      </c>
      <c r="AR34" s="20" t="str">
        <f t="shared" si="16"/>
        <v>.</v>
      </c>
      <c r="AS34" s="20">
        <f t="shared" si="17"/>
        <v>6146.2999999999993</v>
      </c>
      <c r="AT34" s="20">
        <f t="shared" si="0"/>
        <v>7209.2999999999993</v>
      </c>
      <c r="AU34" s="20">
        <f t="shared" si="18"/>
        <v>439952</v>
      </c>
    </row>
    <row r="35" spans="1:47" ht="45">
      <c r="A35" s="54">
        <v>36</v>
      </c>
      <c r="B35" s="54" t="s">
        <v>95</v>
      </c>
      <c r="C35" s="58" t="s">
        <v>96</v>
      </c>
      <c r="D35" s="79">
        <v>78</v>
      </c>
      <c r="E35" s="79">
        <v>84</v>
      </c>
      <c r="F35" s="80">
        <v>11221.46</v>
      </c>
      <c r="G35" s="80">
        <v>15.9</v>
      </c>
      <c r="H35" s="80">
        <v>11221.46</v>
      </c>
      <c r="I35" s="80" t="s">
        <v>28</v>
      </c>
      <c r="J35" s="80" t="s">
        <v>28</v>
      </c>
      <c r="K35" s="80">
        <v>161.75</v>
      </c>
      <c r="L35" s="73">
        <f t="shared" si="1"/>
        <v>140.49</v>
      </c>
      <c r="M35" s="73">
        <f t="shared" si="2"/>
        <v>154.93</v>
      </c>
      <c r="N35" s="72" t="str">
        <f t="shared" si="3"/>
        <v>0109</v>
      </c>
      <c r="O35" s="74">
        <f t="shared" si="4"/>
        <v>6</v>
      </c>
      <c r="P35" s="72">
        <f t="shared" si="5"/>
        <v>0</v>
      </c>
      <c r="Q35" s="74">
        <f t="shared" si="6"/>
        <v>78</v>
      </c>
      <c r="R35" s="72" t="str">
        <f t="shared" si="7"/>
        <v/>
      </c>
      <c r="S35" s="72" t="str">
        <f t="shared" si="8"/>
        <v/>
      </c>
      <c r="AI35" s="23">
        <f>'simulateur tarif OQN'!$B$4</f>
        <v>40</v>
      </c>
      <c r="AJ35" s="24">
        <f t="shared" si="9"/>
        <v>10617.259999999998</v>
      </c>
      <c r="AK35" s="24">
        <f t="shared" si="10"/>
        <v>265.43149999999997</v>
      </c>
      <c r="AM35" t="str">
        <f t="shared" si="11"/>
        <v>ZONEBASSE</v>
      </c>
      <c r="AN35" t="str">
        <f t="shared" si="12"/>
        <v>HC</v>
      </c>
      <c r="AO35" s="20">
        <f t="shared" si="13"/>
        <v>10617.259999999998</v>
      </c>
      <c r="AP35" s="20">
        <f t="shared" si="14"/>
        <v>11221.46</v>
      </c>
      <c r="AQ35" s="20" t="str">
        <f t="shared" si="15"/>
        <v>.</v>
      </c>
      <c r="AR35" s="20" t="str">
        <f t="shared" si="16"/>
        <v>.</v>
      </c>
      <c r="AS35" s="20">
        <f t="shared" si="17"/>
        <v>4104.4599999999991</v>
      </c>
      <c r="AT35" s="20">
        <f t="shared" si="0"/>
        <v>5167.4599999999991</v>
      </c>
      <c r="AU35" s="20">
        <f t="shared" si="18"/>
        <v>448858.39999999997</v>
      </c>
    </row>
    <row r="36" spans="1:47" ht="33.75">
      <c r="A36" s="54">
        <v>37</v>
      </c>
      <c r="B36" s="54" t="s">
        <v>97</v>
      </c>
      <c r="C36" s="58" t="s">
        <v>98</v>
      </c>
      <c r="D36" s="79">
        <v>15</v>
      </c>
      <c r="E36" s="79">
        <v>35</v>
      </c>
      <c r="F36" s="80">
        <v>1912.83</v>
      </c>
      <c r="G36" s="80">
        <v>127.52</v>
      </c>
      <c r="H36" s="80">
        <v>1912.83</v>
      </c>
      <c r="I36" s="80">
        <v>2567.35</v>
      </c>
      <c r="J36" s="80">
        <v>3221.7</v>
      </c>
      <c r="K36" s="80">
        <v>88.67</v>
      </c>
      <c r="L36" s="73">
        <f t="shared" si="1"/>
        <v>120</v>
      </c>
      <c r="M36" s="73">
        <f t="shared" si="2"/>
        <v>154.93</v>
      </c>
      <c r="N36" s="72" t="str">
        <f t="shared" si="3"/>
        <v>0109</v>
      </c>
      <c r="O36" s="74">
        <f t="shared" si="4"/>
        <v>20</v>
      </c>
      <c r="P36" s="72">
        <f t="shared" si="5"/>
        <v>1</v>
      </c>
      <c r="Q36" s="74">
        <f t="shared" si="6"/>
        <v>15</v>
      </c>
      <c r="R36" s="72">
        <f t="shared" si="7"/>
        <v>22</v>
      </c>
      <c r="S36" s="72">
        <f t="shared" si="8"/>
        <v>29</v>
      </c>
      <c r="AI36" s="23">
        <f>'simulateur tarif OQN'!$B$4</f>
        <v>40</v>
      </c>
      <c r="AJ36" s="24">
        <f t="shared" si="9"/>
        <v>3665.0499999999997</v>
      </c>
      <c r="AK36" s="24">
        <f t="shared" si="10"/>
        <v>91.626249999999999</v>
      </c>
      <c r="AM36" t="str">
        <f t="shared" si="11"/>
        <v>ZONEHAUTE</v>
      </c>
      <c r="AN36" t="str">
        <f t="shared" si="12"/>
        <v>HC</v>
      </c>
      <c r="AO36" s="20">
        <f t="shared" si="13"/>
        <v>5100.83</v>
      </c>
      <c r="AP36" s="20">
        <f t="shared" si="14"/>
        <v>1912.83</v>
      </c>
      <c r="AQ36" s="20">
        <f t="shared" si="15"/>
        <v>2567.35</v>
      </c>
      <c r="AR36" s="20">
        <f t="shared" si="16"/>
        <v>3221.7</v>
      </c>
      <c r="AS36" s="20">
        <f t="shared" si="17"/>
        <v>3665.0499999999997</v>
      </c>
      <c r="AT36" s="20">
        <f t="shared" si="0"/>
        <v>2098.5500000000002</v>
      </c>
      <c r="AU36" s="20">
        <f t="shared" si="18"/>
        <v>76513.2</v>
      </c>
    </row>
    <row r="37" spans="1:47" ht="33.75">
      <c r="A37" s="54">
        <v>38</v>
      </c>
      <c r="B37" s="54" t="s">
        <v>99</v>
      </c>
      <c r="C37" s="58" t="s">
        <v>100</v>
      </c>
      <c r="D37" s="79">
        <v>15</v>
      </c>
      <c r="E37" s="79">
        <v>35</v>
      </c>
      <c r="F37" s="80">
        <v>1919.89</v>
      </c>
      <c r="G37" s="80">
        <v>127.99</v>
      </c>
      <c r="H37" s="80">
        <v>1919.89</v>
      </c>
      <c r="I37" s="80">
        <v>2576.83</v>
      </c>
      <c r="J37" s="80">
        <v>3233.6</v>
      </c>
      <c r="K37" s="80">
        <v>92.39</v>
      </c>
      <c r="L37" s="73">
        <f t="shared" si="1"/>
        <v>120</v>
      </c>
      <c r="M37" s="73">
        <f t="shared" si="2"/>
        <v>154.93</v>
      </c>
      <c r="N37" s="72" t="str">
        <f t="shared" si="3"/>
        <v>0109</v>
      </c>
      <c r="O37" s="74">
        <f t="shared" si="4"/>
        <v>20</v>
      </c>
      <c r="P37" s="72">
        <f t="shared" si="5"/>
        <v>1</v>
      </c>
      <c r="Q37" s="74">
        <f t="shared" si="6"/>
        <v>15</v>
      </c>
      <c r="R37" s="72">
        <f t="shared" si="7"/>
        <v>22</v>
      </c>
      <c r="S37" s="72">
        <f t="shared" si="8"/>
        <v>29</v>
      </c>
      <c r="AI37" s="23">
        <f>'simulateur tarif OQN'!$B$4</f>
        <v>40</v>
      </c>
      <c r="AJ37" s="24">
        <f t="shared" si="9"/>
        <v>3695.5499999999997</v>
      </c>
      <c r="AK37" s="24">
        <f t="shared" si="10"/>
        <v>92.388749999999987</v>
      </c>
      <c r="AM37" t="str">
        <f t="shared" si="11"/>
        <v>ZONEHAUTE</v>
      </c>
      <c r="AN37" t="str">
        <f t="shared" si="12"/>
        <v>HC</v>
      </c>
      <c r="AO37" s="20">
        <f t="shared" si="13"/>
        <v>5119.6400000000003</v>
      </c>
      <c r="AP37" s="20">
        <f t="shared" si="14"/>
        <v>1919.89</v>
      </c>
      <c r="AQ37" s="20">
        <f t="shared" si="15"/>
        <v>2576.83</v>
      </c>
      <c r="AR37" s="20">
        <f t="shared" si="16"/>
        <v>3233.6</v>
      </c>
      <c r="AS37" s="20">
        <f t="shared" si="17"/>
        <v>3695.5499999999997</v>
      </c>
      <c r="AT37" s="20">
        <f t="shared" si="0"/>
        <v>2315.0499999999993</v>
      </c>
      <c r="AU37" s="20">
        <f t="shared" si="18"/>
        <v>76795.600000000006</v>
      </c>
    </row>
    <row r="38" spans="1:47" ht="45">
      <c r="A38" s="54">
        <v>39</v>
      </c>
      <c r="B38" s="54" t="s">
        <v>101</v>
      </c>
      <c r="C38" s="58" t="s">
        <v>102</v>
      </c>
      <c r="D38" s="79">
        <v>15</v>
      </c>
      <c r="E38" s="79">
        <v>35</v>
      </c>
      <c r="F38" s="80">
        <v>2006.51</v>
      </c>
      <c r="G38" s="80">
        <v>133.77000000000001</v>
      </c>
      <c r="H38" s="80">
        <v>2006.51</v>
      </c>
      <c r="I38" s="80">
        <v>2796.53</v>
      </c>
      <c r="J38" s="80">
        <v>3601.47</v>
      </c>
      <c r="K38" s="80">
        <v>90.36</v>
      </c>
      <c r="L38" s="73">
        <f t="shared" si="1"/>
        <v>120</v>
      </c>
      <c r="M38" s="73">
        <f t="shared" si="2"/>
        <v>154.93</v>
      </c>
      <c r="N38" s="72" t="str">
        <f t="shared" si="3"/>
        <v>0109</v>
      </c>
      <c r="O38" s="74">
        <f t="shared" si="4"/>
        <v>20</v>
      </c>
      <c r="P38" s="72">
        <f t="shared" si="5"/>
        <v>1</v>
      </c>
      <c r="Q38" s="74">
        <f t="shared" si="6"/>
        <v>15</v>
      </c>
      <c r="R38" s="72">
        <f t="shared" si="7"/>
        <v>22</v>
      </c>
      <c r="S38" s="72">
        <f t="shared" si="8"/>
        <v>29</v>
      </c>
      <c r="AI38" s="23">
        <f>'simulateur tarif OQN'!$B$4</f>
        <v>40</v>
      </c>
      <c r="AJ38" s="24">
        <f t="shared" si="9"/>
        <v>4053.27</v>
      </c>
      <c r="AK38" s="24">
        <f t="shared" si="10"/>
        <v>101.33175</v>
      </c>
      <c r="AM38" t="str">
        <f t="shared" si="11"/>
        <v>ZONEHAUTE</v>
      </c>
      <c r="AN38" t="str">
        <f t="shared" si="12"/>
        <v>HC</v>
      </c>
      <c r="AO38" s="20">
        <f t="shared" si="13"/>
        <v>5350.76</v>
      </c>
      <c r="AP38" s="20">
        <f t="shared" si="14"/>
        <v>2006.51</v>
      </c>
      <c r="AQ38" s="20">
        <f t="shared" si="15"/>
        <v>2796.53</v>
      </c>
      <c r="AR38" s="20">
        <f t="shared" si="16"/>
        <v>3601.47</v>
      </c>
      <c r="AS38" s="20">
        <f t="shared" si="17"/>
        <v>4053.27</v>
      </c>
      <c r="AT38" s="20">
        <f t="shared" si="0"/>
        <v>2571.2700000000004</v>
      </c>
      <c r="AU38" s="20">
        <f t="shared" si="18"/>
        <v>80260.399999999994</v>
      </c>
    </row>
    <row r="39" spans="1:47" ht="45">
      <c r="A39" s="54">
        <v>40</v>
      </c>
      <c r="B39" s="54" t="s">
        <v>103</v>
      </c>
      <c r="C39" s="58" t="s">
        <v>104</v>
      </c>
      <c r="D39" s="79">
        <v>57</v>
      </c>
      <c r="E39" s="79">
        <v>63</v>
      </c>
      <c r="F39" s="80">
        <v>6372.86</v>
      </c>
      <c r="G39" s="80">
        <v>98.98</v>
      </c>
      <c r="H39" s="80">
        <v>6372.86</v>
      </c>
      <c r="I39" s="80" t="s">
        <v>28</v>
      </c>
      <c r="J39" s="80" t="s">
        <v>28</v>
      </c>
      <c r="K39" s="80">
        <v>106.04</v>
      </c>
      <c r="L39" s="73">
        <f t="shared" si="1"/>
        <v>120</v>
      </c>
      <c r="M39" s="73">
        <f t="shared" si="2"/>
        <v>154.93</v>
      </c>
      <c r="N39" s="72" t="str">
        <f t="shared" si="3"/>
        <v>0109</v>
      </c>
      <c r="O39" s="74">
        <f t="shared" si="4"/>
        <v>6</v>
      </c>
      <c r="P39" s="72">
        <f t="shared" si="5"/>
        <v>0</v>
      </c>
      <c r="Q39" s="74">
        <f t="shared" si="6"/>
        <v>57</v>
      </c>
      <c r="R39" s="72" t="str">
        <f t="shared" si="7"/>
        <v/>
      </c>
      <c r="S39" s="72" t="str">
        <f t="shared" si="8"/>
        <v/>
      </c>
      <c r="AI39" s="23">
        <f>'simulateur tarif OQN'!$B$4</f>
        <v>40</v>
      </c>
      <c r="AJ39" s="24">
        <f t="shared" si="9"/>
        <v>4690.2</v>
      </c>
      <c r="AK39" s="24">
        <f t="shared" si="10"/>
        <v>117.255</v>
      </c>
      <c r="AM39" t="str">
        <f t="shared" si="11"/>
        <v>ZONEBASSE</v>
      </c>
      <c r="AN39" t="str">
        <f t="shared" si="12"/>
        <v>HC</v>
      </c>
      <c r="AO39" s="20">
        <f t="shared" si="13"/>
        <v>4690.2</v>
      </c>
      <c r="AP39" s="20">
        <f t="shared" si="14"/>
        <v>6372.86</v>
      </c>
      <c r="AQ39" s="20" t="str">
        <f t="shared" si="15"/>
        <v>.</v>
      </c>
      <c r="AR39" s="20" t="str">
        <f t="shared" si="16"/>
        <v>.</v>
      </c>
      <c r="AS39" s="20">
        <f t="shared" si="17"/>
        <v>3933.9399999999996</v>
      </c>
      <c r="AT39" s="20">
        <f t="shared" si="0"/>
        <v>3235.9400000000005</v>
      </c>
      <c r="AU39" s="20">
        <f t="shared" si="18"/>
        <v>254914.4</v>
      </c>
    </row>
    <row r="40" spans="1:47" ht="33.75">
      <c r="A40" s="54">
        <v>41</v>
      </c>
      <c r="B40" s="54" t="s">
        <v>105</v>
      </c>
      <c r="C40" s="58" t="s">
        <v>106</v>
      </c>
      <c r="D40" s="79">
        <v>57</v>
      </c>
      <c r="E40" s="79">
        <v>63</v>
      </c>
      <c r="F40" s="80">
        <v>10125.49</v>
      </c>
      <c r="G40" s="80">
        <v>177.64</v>
      </c>
      <c r="H40" s="80">
        <v>10125.49</v>
      </c>
      <c r="I40" s="80" t="s">
        <v>28</v>
      </c>
      <c r="J40" s="80" t="s">
        <v>28</v>
      </c>
      <c r="K40" s="80">
        <v>168.76</v>
      </c>
      <c r="L40" s="73">
        <f t="shared" si="1"/>
        <v>120</v>
      </c>
      <c r="M40" s="73">
        <f t="shared" si="2"/>
        <v>154.93</v>
      </c>
      <c r="N40" s="72" t="str">
        <f t="shared" si="3"/>
        <v>0109</v>
      </c>
      <c r="O40" s="74">
        <f t="shared" si="4"/>
        <v>6</v>
      </c>
      <c r="P40" s="72">
        <f t="shared" si="5"/>
        <v>0</v>
      </c>
      <c r="Q40" s="74">
        <f t="shared" si="6"/>
        <v>57</v>
      </c>
      <c r="R40" s="72" t="str">
        <f t="shared" si="7"/>
        <v/>
      </c>
      <c r="S40" s="72" t="str">
        <f t="shared" si="8"/>
        <v/>
      </c>
      <c r="AI40" s="23">
        <f>'simulateur tarif OQN'!$B$4</f>
        <v>40</v>
      </c>
      <c r="AJ40" s="24">
        <f t="shared" si="9"/>
        <v>7105.6100000000006</v>
      </c>
      <c r="AK40" s="24">
        <f t="shared" si="10"/>
        <v>177.64025000000001</v>
      </c>
      <c r="AM40" t="str">
        <f t="shared" si="11"/>
        <v>ZONEBASSE</v>
      </c>
      <c r="AN40" t="str">
        <f t="shared" si="12"/>
        <v>HC</v>
      </c>
      <c r="AO40" s="20">
        <f t="shared" si="13"/>
        <v>7105.6100000000006</v>
      </c>
      <c r="AP40" s="20">
        <f t="shared" si="14"/>
        <v>10125.49</v>
      </c>
      <c r="AQ40" s="20" t="str">
        <f t="shared" si="15"/>
        <v>.</v>
      </c>
      <c r="AR40" s="20" t="str">
        <f t="shared" si="16"/>
        <v>.</v>
      </c>
      <c r="AS40" s="20">
        <f t="shared" si="17"/>
        <v>6244.01</v>
      </c>
      <c r="AT40" s="20">
        <f t="shared" si="0"/>
        <v>8682.0099999999984</v>
      </c>
      <c r="AU40" s="20">
        <f t="shared" si="18"/>
        <v>405019.6</v>
      </c>
    </row>
    <row r="41" spans="1:47" ht="33.75">
      <c r="A41" s="54">
        <v>42</v>
      </c>
      <c r="B41" s="54" t="s">
        <v>107</v>
      </c>
      <c r="C41" s="58" t="s">
        <v>108</v>
      </c>
      <c r="D41" s="79">
        <v>57</v>
      </c>
      <c r="E41" s="79">
        <v>63</v>
      </c>
      <c r="F41" s="80">
        <v>10966.68</v>
      </c>
      <c r="G41" s="80">
        <v>192.4</v>
      </c>
      <c r="H41" s="80">
        <v>10966.68</v>
      </c>
      <c r="I41" s="80" t="s">
        <v>28</v>
      </c>
      <c r="J41" s="80" t="s">
        <v>28</v>
      </c>
      <c r="K41" s="80">
        <v>168.76</v>
      </c>
      <c r="L41" s="73">
        <f t="shared" si="1"/>
        <v>120</v>
      </c>
      <c r="M41" s="73">
        <f t="shared" si="2"/>
        <v>154.93</v>
      </c>
      <c r="N41" s="72" t="str">
        <f t="shared" si="3"/>
        <v>0109</v>
      </c>
      <c r="O41" s="74">
        <f t="shared" si="4"/>
        <v>6</v>
      </c>
      <c r="P41" s="72">
        <f t="shared" si="5"/>
        <v>0</v>
      </c>
      <c r="Q41" s="74">
        <f t="shared" si="6"/>
        <v>57</v>
      </c>
      <c r="R41" s="72" t="str">
        <f t="shared" si="7"/>
        <v/>
      </c>
      <c r="S41" s="72" t="str">
        <f t="shared" si="8"/>
        <v/>
      </c>
      <c r="AI41" s="23">
        <f>'simulateur tarif OQN'!$B$4</f>
        <v>40</v>
      </c>
      <c r="AJ41" s="24">
        <f t="shared" si="9"/>
        <v>7695.88</v>
      </c>
      <c r="AK41" s="24">
        <f t="shared" si="10"/>
        <v>192.39699999999999</v>
      </c>
      <c r="AM41" t="str">
        <f t="shared" si="11"/>
        <v>ZONEBASSE</v>
      </c>
      <c r="AN41" t="str">
        <f t="shared" si="12"/>
        <v>HC</v>
      </c>
      <c r="AO41" s="20">
        <f t="shared" si="13"/>
        <v>7695.88</v>
      </c>
      <c r="AP41" s="20">
        <f t="shared" si="14"/>
        <v>10966.68</v>
      </c>
      <c r="AQ41" s="20" t="str">
        <f t="shared" si="15"/>
        <v>.</v>
      </c>
      <c r="AR41" s="20" t="str">
        <f t="shared" si="16"/>
        <v>.</v>
      </c>
      <c r="AS41" s="20">
        <f t="shared" si="17"/>
        <v>7085.2000000000007</v>
      </c>
      <c r="AT41" s="20">
        <f t="shared" si="0"/>
        <v>9523.2000000000007</v>
      </c>
      <c r="AU41" s="20">
        <f t="shared" si="18"/>
        <v>438667.2</v>
      </c>
    </row>
    <row r="42" spans="1:47" ht="33.75">
      <c r="A42" s="54">
        <v>43</v>
      </c>
      <c r="B42" s="54" t="s">
        <v>109</v>
      </c>
      <c r="C42" s="58" t="s">
        <v>110</v>
      </c>
      <c r="D42" s="79">
        <v>15</v>
      </c>
      <c r="E42" s="79">
        <v>21</v>
      </c>
      <c r="F42" s="80">
        <v>1599.68</v>
      </c>
      <c r="G42" s="80">
        <v>106.65</v>
      </c>
      <c r="H42" s="80">
        <v>1599.68</v>
      </c>
      <c r="I42" s="80" t="s">
        <v>28</v>
      </c>
      <c r="J42" s="80" t="s">
        <v>28</v>
      </c>
      <c r="K42" s="80">
        <v>86.94</v>
      </c>
      <c r="L42" s="73">
        <f t="shared" si="1"/>
        <v>94.88</v>
      </c>
      <c r="M42" s="73">
        <f t="shared" si="2"/>
        <v>154.93</v>
      </c>
      <c r="N42" s="72" t="str">
        <f t="shared" si="3"/>
        <v>0109</v>
      </c>
      <c r="O42" s="74">
        <f t="shared" si="4"/>
        <v>6</v>
      </c>
      <c r="P42" s="72">
        <f t="shared" si="5"/>
        <v>0</v>
      </c>
      <c r="Q42" s="74">
        <f t="shared" si="6"/>
        <v>15</v>
      </c>
      <c r="R42" s="72" t="str">
        <f t="shared" si="7"/>
        <v/>
      </c>
      <c r="S42" s="72" t="str">
        <f t="shared" si="8"/>
        <v/>
      </c>
      <c r="AI42" s="23">
        <f>'simulateur tarif OQN'!$B$4</f>
        <v>40</v>
      </c>
      <c r="AJ42" s="24">
        <f t="shared" si="9"/>
        <v>3251.54</v>
      </c>
      <c r="AK42" s="24">
        <f t="shared" si="10"/>
        <v>81.288499999999999</v>
      </c>
      <c r="AM42" t="str">
        <f t="shared" si="11"/>
        <v>ZONEHAUTE</v>
      </c>
      <c r="AN42" t="str">
        <f t="shared" si="12"/>
        <v>HC</v>
      </c>
      <c r="AO42" s="20">
        <f t="shared" si="13"/>
        <v>4265.93</v>
      </c>
      <c r="AP42" s="20">
        <f t="shared" si="14"/>
        <v>1599.68</v>
      </c>
      <c r="AQ42" s="20" t="str">
        <f t="shared" si="15"/>
        <v>.</v>
      </c>
      <c r="AR42" s="20" t="str">
        <f t="shared" si="16"/>
        <v>.</v>
      </c>
      <c r="AS42" s="20">
        <f t="shared" si="17"/>
        <v>3251.54</v>
      </c>
      <c r="AT42" s="20">
        <f t="shared" si="0"/>
        <v>2854.54</v>
      </c>
      <c r="AU42" s="20">
        <f t="shared" si="18"/>
        <v>63987.200000000004</v>
      </c>
    </row>
    <row r="43" spans="1:47" ht="33.75">
      <c r="A43" s="54">
        <v>44</v>
      </c>
      <c r="B43" s="54" t="s">
        <v>111</v>
      </c>
      <c r="C43" s="58" t="s">
        <v>112</v>
      </c>
      <c r="D43" s="79">
        <v>29</v>
      </c>
      <c r="E43" s="79">
        <v>35</v>
      </c>
      <c r="F43" s="80">
        <v>2630.85</v>
      </c>
      <c r="G43" s="80">
        <v>73.66</v>
      </c>
      <c r="H43" s="80">
        <v>2630.85</v>
      </c>
      <c r="I43" s="80" t="s">
        <v>28</v>
      </c>
      <c r="J43" s="80" t="s">
        <v>28</v>
      </c>
      <c r="K43" s="80">
        <v>86.94</v>
      </c>
      <c r="L43" s="73">
        <f t="shared" si="1"/>
        <v>94.88</v>
      </c>
      <c r="M43" s="73">
        <f t="shared" si="2"/>
        <v>154.93</v>
      </c>
      <c r="N43" s="72" t="str">
        <f t="shared" si="3"/>
        <v>0109</v>
      </c>
      <c r="O43" s="74">
        <f t="shared" si="4"/>
        <v>6</v>
      </c>
      <c r="P43" s="72">
        <f t="shared" si="5"/>
        <v>0</v>
      </c>
      <c r="Q43" s="74">
        <f t="shared" si="6"/>
        <v>29</v>
      </c>
      <c r="R43" s="72" t="str">
        <f t="shared" si="7"/>
        <v/>
      </c>
      <c r="S43" s="72" t="str">
        <f t="shared" si="8"/>
        <v/>
      </c>
      <c r="AI43" s="23">
        <f>'simulateur tarif OQN'!$B$4</f>
        <v>40</v>
      </c>
      <c r="AJ43" s="24">
        <f t="shared" si="9"/>
        <v>3065.5499999999997</v>
      </c>
      <c r="AK43" s="24">
        <f t="shared" si="10"/>
        <v>76.638749999999987</v>
      </c>
      <c r="AM43" t="str">
        <f t="shared" si="11"/>
        <v>ZONEHAUTE</v>
      </c>
      <c r="AN43" t="str">
        <f t="shared" si="12"/>
        <v>HC</v>
      </c>
      <c r="AO43" s="20">
        <f t="shared" si="13"/>
        <v>3441.1099999999997</v>
      </c>
      <c r="AP43" s="20">
        <f t="shared" si="14"/>
        <v>2630.85</v>
      </c>
      <c r="AQ43" s="20" t="str">
        <f t="shared" si="15"/>
        <v>.</v>
      </c>
      <c r="AR43" s="20" t="str">
        <f t="shared" si="16"/>
        <v>.</v>
      </c>
      <c r="AS43" s="20">
        <f t="shared" si="17"/>
        <v>3065.5499999999997</v>
      </c>
      <c r="AT43" s="20">
        <f t="shared" si="0"/>
        <v>2668.5499999999993</v>
      </c>
      <c r="AU43" s="20">
        <f t="shared" si="18"/>
        <v>105234</v>
      </c>
    </row>
    <row r="44" spans="1:47" ht="33.75">
      <c r="A44" s="54">
        <v>45</v>
      </c>
      <c r="B44" s="54" t="s">
        <v>113</v>
      </c>
      <c r="C44" s="58" t="s">
        <v>114</v>
      </c>
      <c r="D44" s="79">
        <v>22</v>
      </c>
      <c r="E44" s="79">
        <v>28</v>
      </c>
      <c r="F44" s="80">
        <v>1924.7</v>
      </c>
      <c r="G44" s="80">
        <v>87.49</v>
      </c>
      <c r="H44" s="80">
        <v>1924.7</v>
      </c>
      <c r="I44" s="80" t="s">
        <v>28</v>
      </c>
      <c r="J44" s="80" t="s">
        <v>28</v>
      </c>
      <c r="K44" s="80">
        <v>79.37</v>
      </c>
      <c r="L44" s="73">
        <f t="shared" si="1"/>
        <v>94.88</v>
      </c>
      <c r="M44" s="73">
        <f t="shared" si="2"/>
        <v>154.93</v>
      </c>
      <c r="N44" s="72" t="str">
        <f t="shared" si="3"/>
        <v>0109</v>
      </c>
      <c r="O44" s="74">
        <f t="shared" si="4"/>
        <v>6</v>
      </c>
      <c r="P44" s="72">
        <f t="shared" si="5"/>
        <v>0</v>
      </c>
      <c r="Q44" s="74">
        <f t="shared" si="6"/>
        <v>22</v>
      </c>
      <c r="R44" s="72" t="str">
        <f t="shared" si="7"/>
        <v/>
      </c>
      <c r="S44" s="72" t="str">
        <f t="shared" si="8"/>
        <v/>
      </c>
      <c r="AI44" s="23">
        <f>'simulateur tarif OQN'!$B$4</f>
        <v>40</v>
      </c>
      <c r="AJ44" s="24">
        <f t="shared" si="9"/>
        <v>2877.1400000000003</v>
      </c>
      <c r="AK44" s="24">
        <f t="shared" si="10"/>
        <v>71.928500000000014</v>
      </c>
      <c r="AM44" t="str">
        <f t="shared" si="11"/>
        <v>ZONEHAUTE</v>
      </c>
      <c r="AN44" t="str">
        <f t="shared" si="12"/>
        <v>HC</v>
      </c>
      <c r="AO44" s="20">
        <f t="shared" si="13"/>
        <v>3499.52</v>
      </c>
      <c r="AP44" s="20">
        <f t="shared" si="14"/>
        <v>1924.7</v>
      </c>
      <c r="AQ44" s="20" t="str">
        <f t="shared" si="15"/>
        <v>.</v>
      </c>
      <c r="AR44" s="20" t="str">
        <f t="shared" si="16"/>
        <v>.</v>
      </c>
      <c r="AS44" s="20">
        <f t="shared" si="17"/>
        <v>2877.1400000000003</v>
      </c>
      <c r="AT44" s="20">
        <f t="shared" si="0"/>
        <v>2101.6400000000003</v>
      </c>
      <c r="AU44" s="20">
        <f t="shared" si="18"/>
        <v>76988</v>
      </c>
    </row>
    <row r="45" spans="1:47" ht="33.75">
      <c r="A45" s="54">
        <v>46</v>
      </c>
      <c r="B45" s="54" t="s">
        <v>115</v>
      </c>
      <c r="C45" s="58" t="s">
        <v>116</v>
      </c>
      <c r="D45" s="79">
        <v>36</v>
      </c>
      <c r="E45" s="79">
        <v>42</v>
      </c>
      <c r="F45" s="80">
        <v>3515.06</v>
      </c>
      <c r="G45" s="80">
        <v>97.64</v>
      </c>
      <c r="H45" s="80">
        <v>3515.06</v>
      </c>
      <c r="I45" s="80" t="s">
        <v>28</v>
      </c>
      <c r="J45" s="80" t="s">
        <v>28</v>
      </c>
      <c r="K45" s="80">
        <v>83.69</v>
      </c>
      <c r="L45" s="73">
        <f t="shared" si="1"/>
        <v>94.88</v>
      </c>
      <c r="M45" s="73">
        <f t="shared" si="2"/>
        <v>154.93</v>
      </c>
      <c r="N45" s="72" t="str">
        <f t="shared" si="3"/>
        <v>0109</v>
      </c>
      <c r="O45" s="74">
        <f t="shared" si="4"/>
        <v>6</v>
      </c>
      <c r="P45" s="72">
        <f t="shared" si="5"/>
        <v>0</v>
      </c>
      <c r="Q45" s="74">
        <f t="shared" si="6"/>
        <v>36</v>
      </c>
      <c r="R45" s="72" t="str">
        <f t="shared" si="7"/>
        <v/>
      </c>
      <c r="S45" s="72" t="str">
        <f t="shared" si="8"/>
        <v/>
      </c>
      <c r="AI45" s="23">
        <f>'simulateur tarif OQN'!$B$4</f>
        <v>40</v>
      </c>
      <c r="AJ45" s="24">
        <f t="shared" si="9"/>
        <v>3515.06</v>
      </c>
      <c r="AK45" s="24">
        <f t="shared" si="10"/>
        <v>87.876499999999993</v>
      </c>
      <c r="AM45" t="str">
        <f t="shared" si="11"/>
        <v>ZONEFORF1</v>
      </c>
      <c r="AN45" t="str">
        <f t="shared" si="12"/>
        <v>HC</v>
      </c>
      <c r="AO45" s="20">
        <f t="shared" si="13"/>
        <v>3905.62</v>
      </c>
      <c r="AP45" s="20">
        <f t="shared" si="14"/>
        <v>3515.06</v>
      </c>
      <c r="AQ45" s="20" t="str">
        <f t="shared" si="15"/>
        <v>.</v>
      </c>
      <c r="AR45" s="20" t="str">
        <f t="shared" si="16"/>
        <v>.</v>
      </c>
      <c r="AS45" s="20">
        <f t="shared" si="17"/>
        <v>3347.68</v>
      </c>
      <c r="AT45" s="20">
        <f t="shared" si="0"/>
        <v>2788.1800000000003</v>
      </c>
      <c r="AU45" s="20">
        <f t="shared" si="18"/>
        <v>140602.4</v>
      </c>
    </row>
    <row r="46" spans="1:47" ht="33.75">
      <c r="A46" s="54">
        <v>47</v>
      </c>
      <c r="B46" s="54" t="s">
        <v>117</v>
      </c>
      <c r="C46" s="58" t="s">
        <v>118</v>
      </c>
      <c r="D46" s="79">
        <v>29</v>
      </c>
      <c r="E46" s="79">
        <v>35</v>
      </c>
      <c r="F46" s="80">
        <v>2771.05</v>
      </c>
      <c r="G46" s="80">
        <v>95.55</v>
      </c>
      <c r="H46" s="80">
        <v>2771.05</v>
      </c>
      <c r="I46" s="80" t="s">
        <v>28</v>
      </c>
      <c r="J46" s="80" t="s">
        <v>28</v>
      </c>
      <c r="K46" s="80">
        <v>83.13</v>
      </c>
      <c r="L46" s="73">
        <f t="shared" si="1"/>
        <v>94.88</v>
      </c>
      <c r="M46" s="73">
        <f t="shared" si="2"/>
        <v>154.93</v>
      </c>
      <c r="N46" s="72" t="str">
        <f t="shared" si="3"/>
        <v>0109</v>
      </c>
      <c r="O46" s="74">
        <f t="shared" si="4"/>
        <v>6</v>
      </c>
      <c r="P46" s="72">
        <f t="shared" si="5"/>
        <v>0</v>
      </c>
      <c r="Q46" s="74">
        <f t="shared" si="6"/>
        <v>29</v>
      </c>
      <c r="R46" s="72" t="str">
        <f t="shared" si="7"/>
        <v/>
      </c>
      <c r="S46" s="72" t="str">
        <f t="shared" si="8"/>
        <v/>
      </c>
      <c r="AI46" s="23">
        <f>'simulateur tarif OQN'!$B$4</f>
        <v>40</v>
      </c>
      <c r="AJ46" s="24">
        <f t="shared" si="9"/>
        <v>3186.7000000000003</v>
      </c>
      <c r="AK46" s="24">
        <f t="shared" si="10"/>
        <v>79.667500000000004</v>
      </c>
      <c r="AM46" t="str">
        <f t="shared" si="11"/>
        <v>ZONEHAUTE</v>
      </c>
      <c r="AN46" t="str">
        <f t="shared" si="12"/>
        <v>HC</v>
      </c>
      <c r="AO46" s="20">
        <f t="shared" si="13"/>
        <v>3822.1000000000004</v>
      </c>
      <c r="AP46" s="20">
        <f t="shared" si="14"/>
        <v>2771.05</v>
      </c>
      <c r="AQ46" s="20" t="str">
        <f t="shared" si="15"/>
        <v>.</v>
      </c>
      <c r="AR46" s="20" t="str">
        <f t="shared" si="16"/>
        <v>.</v>
      </c>
      <c r="AS46" s="20">
        <f t="shared" si="17"/>
        <v>3186.7000000000003</v>
      </c>
      <c r="AT46" s="20">
        <f t="shared" si="0"/>
        <v>2599.1999999999998</v>
      </c>
      <c r="AU46" s="20">
        <f t="shared" si="18"/>
        <v>110842</v>
      </c>
    </row>
    <row r="47" spans="1:47" ht="33.75">
      <c r="A47" s="54">
        <v>48</v>
      </c>
      <c r="B47" s="54" t="s">
        <v>119</v>
      </c>
      <c r="C47" s="58" t="s">
        <v>120</v>
      </c>
      <c r="D47" s="79">
        <v>57</v>
      </c>
      <c r="E47" s="79">
        <v>63</v>
      </c>
      <c r="F47" s="80">
        <v>6523.41</v>
      </c>
      <c r="G47" s="80">
        <v>114.45</v>
      </c>
      <c r="H47" s="80">
        <v>6523.41</v>
      </c>
      <c r="I47" s="80" t="s">
        <v>28</v>
      </c>
      <c r="J47" s="80" t="s">
        <v>28</v>
      </c>
      <c r="K47" s="80">
        <v>108.21</v>
      </c>
      <c r="L47" s="73">
        <f t="shared" si="1"/>
        <v>94.88</v>
      </c>
      <c r="M47" s="73">
        <f t="shared" si="2"/>
        <v>154.93</v>
      </c>
      <c r="N47" s="72" t="str">
        <f t="shared" si="3"/>
        <v>0109</v>
      </c>
      <c r="O47" s="74">
        <f t="shared" si="4"/>
        <v>6</v>
      </c>
      <c r="P47" s="72">
        <f t="shared" si="5"/>
        <v>0</v>
      </c>
      <c r="Q47" s="74">
        <f t="shared" si="6"/>
        <v>57</v>
      </c>
      <c r="R47" s="72" t="str">
        <f t="shared" si="7"/>
        <v/>
      </c>
      <c r="S47" s="72" t="str">
        <f t="shared" si="8"/>
        <v/>
      </c>
      <c r="AI47" s="23">
        <f>'simulateur tarif OQN'!$B$4</f>
        <v>40</v>
      </c>
      <c r="AJ47" s="24">
        <f t="shared" si="9"/>
        <v>4577.76</v>
      </c>
      <c r="AK47" s="24">
        <f t="shared" si="10"/>
        <v>114.444</v>
      </c>
      <c r="AM47" t="str">
        <f t="shared" si="11"/>
        <v>ZONEBASSE</v>
      </c>
      <c r="AN47" t="str">
        <f t="shared" si="12"/>
        <v>HC</v>
      </c>
      <c r="AO47" s="20">
        <f t="shared" si="13"/>
        <v>4577.76</v>
      </c>
      <c r="AP47" s="20">
        <f t="shared" si="14"/>
        <v>6523.41</v>
      </c>
      <c r="AQ47" s="20" t="str">
        <f t="shared" si="15"/>
        <v>.</v>
      </c>
      <c r="AR47" s="20" t="str">
        <f t="shared" si="16"/>
        <v>.</v>
      </c>
      <c r="AS47" s="20">
        <f t="shared" si="17"/>
        <v>4034.58</v>
      </c>
      <c r="AT47" s="20">
        <f t="shared" si="0"/>
        <v>4701.08</v>
      </c>
      <c r="AU47" s="20">
        <f t="shared" si="18"/>
        <v>260936.4</v>
      </c>
    </row>
    <row r="48" spans="1:47" ht="22.5">
      <c r="A48" s="54">
        <v>49</v>
      </c>
      <c r="B48" s="54" t="s">
        <v>121</v>
      </c>
      <c r="C48" s="58" t="s">
        <v>122</v>
      </c>
      <c r="D48" s="79">
        <v>1</v>
      </c>
      <c r="E48" s="79">
        <v>1</v>
      </c>
      <c r="F48" s="80" t="s">
        <v>28</v>
      </c>
      <c r="G48" s="80" t="s">
        <v>28</v>
      </c>
      <c r="H48" s="80">
        <v>134.04</v>
      </c>
      <c r="I48" s="80" t="s">
        <v>28</v>
      </c>
      <c r="J48" s="80" t="s">
        <v>28</v>
      </c>
      <c r="K48" s="80" t="s">
        <v>28</v>
      </c>
      <c r="L48" s="73" t="str">
        <f t="shared" si="1"/>
        <v/>
      </c>
      <c r="M48" s="73" t="str">
        <f t="shared" si="2"/>
        <v/>
      </c>
      <c r="N48" s="72" t="str">
        <f t="shared" si="3"/>
        <v>0115</v>
      </c>
      <c r="O48" s="74">
        <f t="shared" si="4"/>
        <v>0</v>
      </c>
      <c r="P48" s="72">
        <f t="shared" si="5"/>
        <v>0</v>
      </c>
      <c r="Q48" s="74">
        <f t="shared" si="6"/>
        <v>1</v>
      </c>
      <c r="R48" s="72" t="str">
        <f t="shared" si="7"/>
        <v/>
      </c>
      <c r="S48" s="72" t="str">
        <f t="shared" si="8"/>
        <v/>
      </c>
      <c r="AI48" s="23">
        <f>'simulateur tarif OQN'!$B$4</f>
        <v>40</v>
      </c>
      <c r="AJ48" s="24">
        <f t="shared" si="9"/>
        <v>5361.5999999999995</v>
      </c>
      <c r="AK48" s="24">
        <f t="shared" si="10"/>
        <v>134.04</v>
      </c>
      <c r="AM48" t="str">
        <f t="shared" si="11"/>
        <v>ZONEHAUTE</v>
      </c>
      <c r="AN48" t="str">
        <f t="shared" si="12"/>
        <v>HDJ</v>
      </c>
      <c r="AO48" s="20" t="e">
        <f t="shared" si="13"/>
        <v>#VALUE!</v>
      </c>
      <c r="AP48" s="20">
        <f t="shared" si="14"/>
        <v>134.04</v>
      </c>
      <c r="AQ48" s="20" t="str">
        <f t="shared" si="15"/>
        <v>.</v>
      </c>
      <c r="AR48" s="20" t="str">
        <f t="shared" si="16"/>
        <v>.</v>
      </c>
      <c r="AS48" s="20" t="e">
        <f t="shared" si="17"/>
        <v>#VALUE!</v>
      </c>
      <c r="AT48" s="20" t="e">
        <f t="shared" si="0"/>
        <v>#VALUE!</v>
      </c>
      <c r="AU48" s="20">
        <f t="shared" si="18"/>
        <v>5361.5999999999995</v>
      </c>
    </row>
    <row r="49" spans="1:47" ht="22.5">
      <c r="A49" s="54">
        <v>50</v>
      </c>
      <c r="B49" s="54" t="s">
        <v>123</v>
      </c>
      <c r="C49" s="58" t="s">
        <v>124</v>
      </c>
      <c r="D49" s="79">
        <v>1</v>
      </c>
      <c r="E49" s="79">
        <v>1</v>
      </c>
      <c r="F49" s="80" t="s">
        <v>28</v>
      </c>
      <c r="G49" s="80" t="s">
        <v>28</v>
      </c>
      <c r="H49" s="80">
        <v>124.93</v>
      </c>
      <c r="I49" s="80" t="s">
        <v>28</v>
      </c>
      <c r="J49" s="80" t="s">
        <v>28</v>
      </c>
      <c r="K49" s="80" t="s">
        <v>28</v>
      </c>
      <c r="L49" s="73" t="str">
        <f t="shared" si="1"/>
        <v/>
      </c>
      <c r="M49" s="73" t="str">
        <f t="shared" si="2"/>
        <v/>
      </c>
      <c r="N49" s="72" t="str">
        <f t="shared" si="3"/>
        <v>0115</v>
      </c>
      <c r="O49" s="74">
        <f t="shared" si="4"/>
        <v>0</v>
      </c>
      <c r="P49" s="72">
        <f t="shared" si="5"/>
        <v>0</v>
      </c>
      <c r="Q49" s="74">
        <f t="shared" si="6"/>
        <v>1</v>
      </c>
      <c r="R49" s="72" t="str">
        <f t="shared" si="7"/>
        <v/>
      </c>
      <c r="S49" s="72" t="str">
        <f t="shared" si="8"/>
        <v/>
      </c>
      <c r="AI49" s="23">
        <f>'simulateur tarif OQN'!$B$4</f>
        <v>40</v>
      </c>
      <c r="AJ49" s="24">
        <f t="shared" si="9"/>
        <v>4997.2000000000007</v>
      </c>
      <c r="AK49" s="24">
        <f t="shared" si="10"/>
        <v>124.93000000000002</v>
      </c>
      <c r="AM49" t="str">
        <f t="shared" si="11"/>
        <v>ZONEHAUTE</v>
      </c>
      <c r="AN49" t="str">
        <f t="shared" si="12"/>
        <v>HDJ</v>
      </c>
      <c r="AO49" s="20" t="e">
        <f t="shared" si="13"/>
        <v>#VALUE!</v>
      </c>
      <c r="AP49" s="20">
        <f t="shared" si="14"/>
        <v>124.93</v>
      </c>
      <c r="AQ49" s="20" t="str">
        <f t="shared" si="15"/>
        <v>.</v>
      </c>
      <c r="AR49" s="20" t="str">
        <f t="shared" si="16"/>
        <v>.</v>
      </c>
      <c r="AS49" s="20" t="e">
        <f t="shared" si="17"/>
        <v>#VALUE!</v>
      </c>
      <c r="AT49" s="20" t="e">
        <f t="shared" si="0"/>
        <v>#VALUE!</v>
      </c>
      <c r="AU49" s="20">
        <f t="shared" si="18"/>
        <v>4997.2000000000007</v>
      </c>
    </row>
    <row r="50" spans="1:47" ht="22.5">
      <c r="A50" s="54">
        <v>51</v>
      </c>
      <c r="B50" s="54" t="s">
        <v>125</v>
      </c>
      <c r="C50" s="58" t="s">
        <v>126</v>
      </c>
      <c r="D50" s="79">
        <v>1</v>
      </c>
      <c r="E50" s="79">
        <v>1</v>
      </c>
      <c r="F50" s="80" t="s">
        <v>28</v>
      </c>
      <c r="G50" s="80" t="s">
        <v>28</v>
      </c>
      <c r="H50" s="80">
        <v>107.89</v>
      </c>
      <c r="I50" s="80" t="s">
        <v>28</v>
      </c>
      <c r="J50" s="80" t="s">
        <v>28</v>
      </c>
      <c r="K50" s="80" t="s">
        <v>28</v>
      </c>
      <c r="L50" s="73" t="str">
        <f t="shared" si="1"/>
        <v/>
      </c>
      <c r="M50" s="73" t="str">
        <f t="shared" si="2"/>
        <v/>
      </c>
      <c r="N50" s="72" t="str">
        <f t="shared" si="3"/>
        <v>0115</v>
      </c>
      <c r="O50" s="74">
        <f t="shared" si="4"/>
        <v>0</v>
      </c>
      <c r="P50" s="72">
        <f t="shared" si="5"/>
        <v>0</v>
      </c>
      <c r="Q50" s="74">
        <f t="shared" si="6"/>
        <v>1</v>
      </c>
      <c r="R50" s="72" t="str">
        <f t="shared" si="7"/>
        <v/>
      </c>
      <c r="S50" s="72" t="str">
        <f t="shared" si="8"/>
        <v/>
      </c>
      <c r="AI50" s="23">
        <f>'simulateur tarif OQN'!$B$4</f>
        <v>40</v>
      </c>
      <c r="AJ50" s="24">
        <f t="shared" si="9"/>
        <v>4315.6000000000004</v>
      </c>
      <c r="AK50" s="24">
        <f t="shared" si="10"/>
        <v>107.89000000000001</v>
      </c>
      <c r="AM50" t="str">
        <f t="shared" si="11"/>
        <v>ZONEHAUTE</v>
      </c>
      <c r="AN50" t="str">
        <f t="shared" si="12"/>
        <v>HDJ</v>
      </c>
      <c r="AO50" s="20" t="e">
        <f t="shared" si="13"/>
        <v>#VALUE!</v>
      </c>
      <c r="AP50" s="20">
        <f t="shared" si="14"/>
        <v>107.89</v>
      </c>
      <c r="AQ50" s="20" t="str">
        <f t="shared" si="15"/>
        <v>.</v>
      </c>
      <c r="AR50" s="20" t="str">
        <f t="shared" si="16"/>
        <v>.</v>
      </c>
      <c r="AS50" s="20" t="e">
        <f t="shared" si="17"/>
        <v>#VALUE!</v>
      </c>
      <c r="AT50" s="20" t="e">
        <f t="shared" si="0"/>
        <v>#VALUE!</v>
      </c>
      <c r="AU50" s="20">
        <f t="shared" si="18"/>
        <v>4315.6000000000004</v>
      </c>
    </row>
    <row r="51" spans="1:47" ht="22.5">
      <c r="A51" s="54">
        <v>52</v>
      </c>
      <c r="B51" s="54" t="s">
        <v>127</v>
      </c>
      <c r="C51" s="58" t="s">
        <v>128</v>
      </c>
      <c r="D51" s="79">
        <v>1</v>
      </c>
      <c r="E51" s="79">
        <v>1</v>
      </c>
      <c r="F51" s="80" t="s">
        <v>28</v>
      </c>
      <c r="G51" s="80" t="s">
        <v>28</v>
      </c>
      <c r="H51" s="80">
        <v>106.38</v>
      </c>
      <c r="I51" s="80" t="s">
        <v>28</v>
      </c>
      <c r="J51" s="80" t="s">
        <v>28</v>
      </c>
      <c r="K51" s="80" t="s">
        <v>28</v>
      </c>
      <c r="L51" s="73" t="str">
        <f t="shared" si="1"/>
        <v/>
      </c>
      <c r="M51" s="73" t="str">
        <f t="shared" si="2"/>
        <v/>
      </c>
      <c r="N51" s="72" t="str">
        <f t="shared" si="3"/>
        <v>0115</v>
      </c>
      <c r="O51" s="74">
        <f t="shared" si="4"/>
        <v>0</v>
      </c>
      <c r="P51" s="72">
        <f t="shared" si="5"/>
        <v>0</v>
      </c>
      <c r="Q51" s="74">
        <f t="shared" si="6"/>
        <v>1</v>
      </c>
      <c r="R51" s="72" t="str">
        <f t="shared" si="7"/>
        <v/>
      </c>
      <c r="S51" s="72" t="str">
        <f t="shared" si="8"/>
        <v/>
      </c>
      <c r="AI51" s="23">
        <f>'simulateur tarif OQN'!$B$4</f>
        <v>40</v>
      </c>
      <c r="AJ51" s="24">
        <f t="shared" si="9"/>
        <v>4255.2</v>
      </c>
      <c r="AK51" s="24">
        <f t="shared" si="10"/>
        <v>106.38</v>
      </c>
      <c r="AM51" t="str">
        <f t="shared" si="11"/>
        <v>ZONEHAUTE</v>
      </c>
      <c r="AN51" t="str">
        <f t="shared" si="12"/>
        <v>HDJ</v>
      </c>
      <c r="AO51" s="20" t="e">
        <f t="shared" si="13"/>
        <v>#VALUE!</v>
      </c>
      <c r="AP51" s="20">
        <f t="shared" si="14"/>
        <v>106.38</v>
      </c>
      <c r="AQ51" s="20" t="str">
        <f t="shared" si="15"/>
        <v>.</v>
      </c>
      <c r="AR51" s="20" t="str">
        <f t="shared" si="16"/>
        <v>.</v>
      </c>
      <c r="AS51" s="20" t="e">
        <f t="shared" si="17"/>
        <v>#VALUE!</v>
      </c>
      <c r="AT51" s="20" t="e">
        <f t="shared" si="0"/>
        <v>#VALUE!</v>
      </c>
      <c r="AU51" s="20">
        <f t="shared" si="18"/>
        <v>4255.2</v>
      </c>
    </row>
    <row r="52" spans="1:47" ht="33.75">
      <c r="A52" s="54">
        <v>53</v>
      </c>
      <c r="B52" s="54" t="s">
        <v>129</v>
      </c>
      <c r="C52" s="58" t="s">
        <v>130</v>
      </c>
      <c r="D52" s="79">
        <v>90</v>
      </c>
      <c r="E52" s="79">
        <v>90</v>
      </c>
      <c r="F52" s="80">
        <v>14797.56</v>
      </c>
      <c r="G52" s="80">
        <v>164.42</v>
      </c>
      <c r="H52" s="80">
        <v>14797.56</v>
      </c>
      <c r="I52" s="80" t="s">
        <v>28</v>
      </c>
      <c r="J52" s="80" t="s">
        <v>28</v>
      </c>
      <c r="K52" s="80">
        <v>164.42</v>
      </c>
      <c r="L52" s="73">
        <f t="shared" si="1"/>
        <v>179.68</v>
      </c>
      <c r="M52" s="73">
        <f t="shared" si="2"/>
        <v>126.76</v>
      </c>
      <c r="N52" s="72" t="str">
        <f t="shared" si="3"/>
        <v>0115</v>
      </c>
      <c r="O52" s="74">
        <f t="shared" si="4"/>
        <v>0</v>
      </c>
      <c r="P52" s="72">
        <f t="shared" si="5"/>
        <v>0</v>
      </c>
      <c r="Q52" s="74">
        <f t="shared" si="6"/>
        <v>90</v>
      </c>
      <c r="R52" s="72" t="str">
        <f t="shared" si="7"/>
        <v/>
      </c>
      <c r="S52" s="72" t="str">
        <f t="shared" si="8"/>
        <v/>
      </c>
      <c r="AI52" s="23">
        <f>'simulateur tarif OQN'!$B$4</f>
        <v>40</v>
      </c>
      <c r="AJ52" s="24">
        <f t="shared" si="9"/>
        <v>6576.5599999999995</v>
      </c>
      <c r="AK52" s="24">
        <f t="shared" si="10"/>
        <v>164.41399999999999</v>
      </c>
      <c r="AM52" t="str">
        <f t="shared" si="11"/>
        <v>ZONEBASSE</v>
      </c>
      <c r="AN52" t="str">
        <f t="shared" si="12"/>
        <v>HC</v>
      </c>
      <c r="AO52" s="20">
        <f t="shared" si="13"/>
        <v>6576.5599999999995</v>
      </c>
      <c r="AP52" s="20">
        <f t="shared" si="14"/>
        <v>14797.56</v>
      </c>
      <c r="AQ52" s="20" t="str">
        <f t="shared" si="15"/>
        <v>.</v>
      </c>
      <c r="AR52" s="20" t="str">
        <f t="shared" si="16"/>
        <v>.</v>
      </c>
      <c r="AS52" s="20">
        <f t="shared" si="17"/>
        <v>6576.5599999999995</v>
      </c>
      <c r="AT52" s="20">
        <f t="shared" si="0"/>
        <v>5813.5599999999995</v>
      </c>
      <c r="AU52" s="20">
        <f t="shared" si="18"/>
        <v>591902.4</v>
      </c>
    </row>
    <row r="53" spans="1:47" ht="33.75">
      <c r="A53" s="54">
        <v>54</v>
      </c>
      <c r="B53" s="54" t="s">
        <v>131</v>
      </c>
      <c r="C53" s="58" t="s">
        <v>132</v>
      </c>
      <c r="D53" s="79">
        <v>90</v>
      </c>
      <c r="E53" s="79">
        <v>90</v>
      </c>
      <c r="F53" s="80">
        <v>17184.849999999999</v>
      </c>
      <c r="G53" s="80">
        <v>190.94</v>
      </c>
      <c r="H53" s="80">
        <v>17184.849999999999</v>
      </c>
      <c r="I53" s="80" t="s">
        <v>28</v>
      </c>
      <c r="J53" s="80" t="s">
        <v>28</v>
      </c>
      <c r="K53" s="80">
        <v>190.94</v>
      </c>
      <c r="L53" s="73">
        <f t="shared" si="1"/>
        <v>179.68</v>
      </c>
      <c r="M53" s="73">
        <f t="shared" si="2"/>
        <v>126.76</v>
      </c>
      <c r="N53" s="72" t="str">
        <f t="shared" si="3"/>
        <v>0115</v>
      </c>
      <c r="O53" s="74">
        <f t="shared" si="4"/>
        <v>0</v>
      </c>
      <c r="P53" s="72">
        <f t="shared" si="5"/>
        <v>0</v>
      </c>
      <c r="Q53" s="74">
        <f t="shared" si="6"/>
        <v>90</v>
      </c>
      <c r="R53" s="72" t="str">
        <f t="shared" si="7"/>
        <v/>
      </c>
      <c r="S53" s="72" t="str">
        <f t="shared" si="8"/>
        <v/>
      </c>
      <c r="AI53" s="23">
        <f>'simulateur tarif OQN'!$B$4</f>
        <v>40</v>
      </c>
      <c r="AJ53" s="24">
        <f t="shared" si="9"/>
        <v>7637.8499999999985</v>
      </c>
      <c r="AK53" s="24">
        <f t="shared" si="10"/>
        <v>190.94624999999996</v>
      </c>
      <c r="AM53" t="str">
        <f t="shared" si="11"/>
        <v>ZONEBASSE</v>
      </c>
      <c r="AN53" t="str">
        <f t="shared" si="12"/>
        <v>HC</v>
      </c>
      <c r="AO53" s="20">
        <f t="shared" si="13"/>
        <v>7637.8499999999985</v>
      </c>
      <c r="AP53" s="20">
        <f t="shared" si="14"/>
        <v>17184.849999999999</v>
      </c>
      <c r="AQ53" s="20" t="str">
        <f t="shared" si="15"/>
        <v>.</v>
      </c>
      <c r="AR53" s="20" t="str">
        <f t="shared" si="16"/>
        <v>.</v>
      </c>
      <c r="AS53" s="20">
        <f t="shared" si="17"/>
        <v>7637.8499999999985</v>
      </c>
      <c r="AT53" s="20">
        <f t="shared" si="0"/>
        <v>8200.8499999999985</v>
      </c>
      <c r="AU53" s="20">
        <f t="shared" si="18"/>
        <v>687394</v>
      </c>
    </row>
    <row r="54" spans="1:47" ht="33.75">
      <c r="A54" s="54">
        <v>55</v>
      </c>
      <c r="B54" s="54" t="s">
        <v>133</v>
      </c>
      <c r="C54" s="58" t="s">
        <v>134</v>
      </c>
      <c r="D54" s="79">
        <v>29</v>
      </c>
      <c r="E54" s="79">
        <v>35</v>
      </c>
      <c r="F54" s="80">
        <v>3616.53</v>
      </c>
      <c r="G54" s="80">
        <v>124.71</v>
      </c>
      <c r="H54" s="80">
        <v>3616.53</v>
      </c>
      <c r="I54" s="80" t="s">
        <v>28</v>
      </c>
      <c r="J54" s="80" t="s">
        <v>28</v>
      </c>
      <c r="K54" s="80">
        <v>117.57</v>
      </c>
      <c r="L54" s="73">
        <f t="shared" si="1"/>
        <v>131.61000000000001</v>
      </c>
      <c r="M54" s="73">
        <f t="shared" si="2"/>
        <v>126.76</v>
      </c>
      <c r="N54" s="72" t="str">
        <f t="shared" si="3"/>
        <v>0115</v>
      </c>
      <c r="O54" s="74">
        <f t="shared" si="4"/>
        <v>6</v>
      </c>
      <c r="P54" s="72">
        <f t="shared" si="5"/>
        <v>0</v>
      </c>
      <c r="Q54" s="74">
        <f t="shared" si="6"/>
        <v>29</v>
      </c>
      <c r="R54" s="72" t="str">
        <f t="shared" si="7"/>
        <v/>
      </c>
      <c r="S54" s="72" t="str">
        <f t="shared" si="8"/>
        <v/>
      </c>
      <c r="AI54" s="23">
        <f>'simulateur tarif OQN'!$B$4</f>
        <v>40</v>
      </c>
      <c r="AJ54" s="24">
        <f t="shared" si="9"/>
        <v>4204.38</v>
      </c>
      <c r="AK54" s="24">
        <f t="shared" si="10"/>
        <v>105.1095</v>
      </c>
      <c r="AM54" t="str">
        <f t="shared" si="11"/>
        <v>ZONEHAUTE</v>
      </c>
      <c r="AN54" t="str">
        <f t="shared" si="12"/>
        <v>HC</v>
      </c>
      <c r="AO54" s="20">
        <f t="shared" si="13"/>
        <v>4988.34</v>
      </c>
      <c r="AP54" s="20">
        <f t="shared" si="14"/>
        <v>3616.53</v>
      </c>
      <c r="AQ54" s="20" t="str">
        <f t="shared" si="15"/>
        <v>.</v>
      </c>
      <c r="AR54" s="20" t="str">
        <f t="shared" si="16"/>
        <v>.</v>
      </c>
      <c r="AS54" s="20">
        <f t="shared" si="17"/>
        <v>4204.38</v>
      </c>
      <c r="AT54" s="20">
        <f t="shared" si="0"/>
        <v>3502.3799999999983</v>
      </c>
      <c r="AU54" s="20">
        <f t="shared" si="18"/>
        <v>144661.20000000001</v>
      </c>
    </row>
    <row r="55" spans="1:47" ht="33.75">
      <c r="A55" s="54">
        <v>56</v>
      </c>
      <c r="B55" s="54" t="s">
        <v>135</v>
      </c>
      <c r="C55" s="58" t="s">
        <v>136</v>
      </c>
      <c r="D55" s="79">
        <v>43</v>
      </c>
      <c r="E55" s="79">
        <v>49</v>
      </c>
      <c r="F55" s="80">
        <v>5574.78</v>
      </c>
      <c r="G55" s="80">
        <v>129.65</v>
      </c>
      <c r="H55" s="80">
        <v>5574.78</v>
      </c>
      <c r="I55" s="80" t="s">
        <v>28</v>
      </c>
      <c r="J55" s="80" t="s">
        <v>28</v>
      </c>
      <c r="K55" s="80">
        <v>118.61</v>
      </c>
      <c r="L55" s="73">
        <f t="shared" si="1"/>
        <v>131.61000000000001</v>
      </c>
      <c r="M55" s="73">
        <f t="shared" si="2"/>
        <v>126.76</v>
      </c>
      <c r="N55" s="72" t="str">
        <f t="shared" si="3"/>
        <v>0115</v>
      </c>
      <c r="O55" s="74">
        <f t="shared" si="4"/>
        <v>6</v>
      </c>
      <c r="P55" s="72">
        <f t="shared" si="5"/>
        <v>0</v>
      </c>
      <c r="Q55" s="74">
        <f t="shared" si="6"/>
        <v>43</v>
      </c>
      <c r="R55" s="72" t="str">
        <f t="shared" si="7"/>
        <v/>
      </c>
      <c r="S55" s="72" t="str">
        <f t="shared" si="8"/>
        <v/>
      </c>
      <c r="AI55" s="23">
        <f>'simulateur tarif OQN'!$B$4</f>
        <v>40</v>
      </c>
      <c r="AJ55" s="24">
        <f t="shared" si="9"/>
        <v>5185.83</v>
      </c>
      <c r="AK55" s="24">
        <f t="shared" si="10"/>
        <v>129.64574999999999</v>
      </c>
      <c r="AM55" t="str">
        <f t="shared" si="11"/>
        <v>ZONEBASSE</v>
      </c>
      <c r="AN55" t="str">
        <f t="shared" si="12"/>
        <v>HC</v>
      </c>
      <c r="AO55" s="20">
        <f t="shared" si="13"/>
        <v>5185.83</v>
      </c>
      <c r="AP55" s="20">
        <f t="shared" si="14"/>
        <v>5574.78</v>
      </c>
      <c r="AQ55" s="20" t="str">
        <f t="shared" si="15"/>
        <v>.</v>
      </c>
      <c r="AR55" s="20" t="str">
        <f t="shared" si="16"/>
        <v>.</v>
      </c>
      <c r="AS55" s="20">
        <f t="shared" si="17"/>
        <v>4507.29</v>
      </c>
      <c r="AT55" s="20">
        <f t="shared" si="0"/>
        <v>3857.29</v>
      </c>
      <c r="AU55" s="20">
        <f t="shared" si="18"/>
        <v>222991.19999999998</v>
      </c>
    </row>
    <row r="56" spans="1:47" ht="33.75">
      <c r="A56" s="54">
        <v>57</v>
      </c>
      <c r="B56" s="54" t="s">
        <v>137</v>
      </c>
      <c r="C56" s="58" t="s">
        <v>138</v>
      </c>
      <c r="D56" s="79">
        <v>43</v>
      </c>
      <c r="E56" s="79">
        <v>49</v>
      </c>
      <c r="F56" s="80">
        <v>5302.35</v>
      </c>
      <c r="G56" s="80">
        <v>123.31</v>
      </c>
      <c r="H56" s="80">
        <v>5302.35</v>
      </c>
      <c r="I56" s="80" t="s">
        <v>28</v>
      </c>
      <c r="J56" s="80" t="s">
        <v>28</v>
      </c>
      <c r="K56" s="80">
        <v>113.85</v>
      </c>
      <c r="L56" s="73">
        <f t="shared" si="1"/>
        <v>131.61000000000001</v>
      </c>
      <c r="M56" s="73">
        <f t="shared" si="2"/>
        <v>126.76</v>
      </c>
      <c r="N56" s="72" t="str">
        <f t="shared" si="3"/>
        <v>0115</v>
      </c>
      <c r="O56" s="74">
        <f t="shared" si="4"/>
        <v>6</v>
      </c>
      <c r="P56" s="72">
        <f t="shared" si="5"/>
        <v>0</v>
      </c>
      <c r="Q56" s="74">
        <f t="shared" si="6"/>
        <v>43</v>
      </c>
      <c r="R56" s="72" t="str">
        <f t="shared" si="7"/>
        <v/>
      </c>
      <c r="S56" s="72" t="str">
        <f t="shared" si="8"/>
        <v/>
      </c>
      <c r="AI56" s="23">
        <f>'simulateur tarif OQN'!$B$4</f>
        <v>40</v>
      </c>
      <c r="AJ56" s="24">
        <f t="shared" si="9"/>
        <v>4932.42</v>
      </c>
      <c r="AK56" s="24">
        <f t="shared" si="10"/>
        <v>123.3105</v>
      </c>
      <c r="AM56" t="str">
        <f t="shared" si="11"/>
        <v>ZONEBASSE</v>
      </c>
      <c r="AN56" t="str">
        <f t="shared" si="12"/>
        <v>HC</v>
      </c>
      <c r="AO56" s="20">
        <f t="shared" si="13"/>
        <v>4932.42</v>
      </c>
      <c r="AP56" s="20">
        <f t="shared" si="14"/>
        <v>5302.35</v>
      </c>
      <c r="AQ56" s="20" t="str">
        <f t="shared" si="15"/>
        <v>.</v>
      </c>
      <c r="AR56" s="20" t="str">
        <f t="shared" si="16"/>
        <v>.</v>
      </c>
      <c r="AS56" s="20">
        <f t="shared" si="17"/>
        <v>4277.7000000000007</v>
      </c>
      <c r="AT56" s="20">
        <f t="shared" si="0"/>
        <v>3389.7</v>
      </c>
      <c r="AU56" s="20">
        <f t="shared" si="18"/>
        <v>212094</v>
      </c>
    </row>
    <row r="57" spans="1:47" ht="33.75">
      <c r="A57" s="54">
        <v>58</v>
      </c>
      <c r="B57" s="54" t="s">
        <v>139</v>
      </c>
      <c r="C57" s="58" t="s">
        <v>140</v>
      </c>
      <c r="D57" s="79">
        <v>57</v>
      </c>
      <c r="E57" s="79">
        <v>63</v>
      </c>
      <c r="F57" s="80">
        <v>7085.05</v>
      </c>
      <c r="G57" s="80">
        <v>124.3</v>
      </c>
      <c r="H57" s="80">
        <v>7085.05</v>
      </c>
      <c r="I57" s="80" t="s">
        <v>28</v>
      </c>
      <c r="J57" s="80" t="s">
        <v>28</v>
      </c>
      <c r="K57" s="80">
        <v>116.97</v>
      </c>
      <c r="L57" s="73">
        <f t="shared" si="1"/>
        <v>131.61000000000001</v>
      </c>
      <c r="M57" s="73">
        <f t="shared" si="2"/>
        <v>126.76</v>
      </c>
      <c r="N57" s="72" t="str">
        <f t="shared" si="3"/>
        <v>0115</v>
      </c>
      <c r="O57" s="74">
        <f t="shared" si="4"/>
        <v>6</v>
      </c>
      <c r="P57" s="72">
        <f t="shared" si="5"/>
        <v>0</v>
      </c>
      <c r="Q57" s="74">
        <f t="shared" si="6"/>
        <v>57</v>
      </c>
      <c r="R57" s="72" t="str">
        <f t="shared" si="7"/>
        <v/>
      </c>
      <c r="S57" s="72" t="str">
        <f t="shared" si="8"/>
        <v/>
      </c>
      <c r="AI57" s="23">
        <f>'simulateur tarif OQN'!$B$4</f>
        <v>40</v>
      </c>
      <c r="AJ57" s="24">
        <f t="shared" si="9"/>
        <v>4971.9500000000007</v>
      </c>
      <c r="AK57" s="24">
        <f t="shared" si="10"/>
        <v>124.29875000000001</v>
      </c>
      <c r="AM57" t="str">
        <f t="shared" si="11"/>
        <v>ZONEBASSE</v>
      </c>
      <c r="AN57" t="str">
        <f t="shared" si="12"/>
        <v>HC</v>
      </c>
      <c r="AO57" s="20">
        <f t="shared" si="13"/>
        <v>4971.9500000000007</v>
      </c>
      <c r="AP57" s="20">
        <f t="shared" si="14"/>
        <v>7085.05</v>
      </c>
      <c r="AQ57" s="20" t="str">
        <f t="shared" si="15"/>
        <v>.</v>
      </c>
      <c r="AR57" s="20" t="str">
        <f t="shared" si="16"/>
        <v>.</v>
      </c>
      <c r="AS57" s="20">
        <f t="shared" si="17"/>
        <v>4394.74</v>
      </c>
      <c r="AT57" s="20">
        <f t="shared" si="0"/>
        <v>3662.7399999999989</v>
      </c>
      <c r="AU57" s="20">
        <f t="shared" si="18"/>
        <v>283402</v>
      </c>
    </row>
    <row r="58" spans="1:47" ht="33.75">
      <c r="A58" s="54">
        <v>59</v>
      </c>
      <c r="B58" s="54" t="s">
        <v>141</v>
      </c>
      <c r="C58" s="58" t="s">
        <v>142</v>
      </c>
      <c r="D58" s="79">
        <v>57</v>
      </c>
      <c r="E58" s="79">
        <v>63</v>
      </c>
      <c r="F58" s="80">
        <v>7403.24</v>
      </c>
      <c r="G58" s="80">
        <v>129.88</v>
      </c>
      <c r="H58" s="80">
        <v>7403.24</v>
      </c>
      <c r="I58" s="80" t="s">
        <v>28</v>
      </c>
      <c r="J58" s="80" t="s">
        <v>28</v>
      </c>
      <c r="K58" s="80">
        <v>124.42</v>
      </c>
      <c r="L58" s="73">
        <f t="shared" si="1"/>
        <v>131.61000000000001</v>
      </c>
      <c r="M58" s="73">
        <f t="shared" si="2"/>
        <v>126.76</v>
      </c>
      <c r="N58" s="72" t="str">
        <f t="shared" si="3"/>
        <v>0115</v>
      </c>
      <c r="O58" s="74">
        <f t="shared" si="4"/>
        <v>6</v>
      </c>
      <c r="P58" s="72">
        <f t="shared" si="5"/>
        <v>0</v>
      </c>
      <c r="Q58" s="74">
        <f t="shared" si="6"/>
        <v>57</v>
      </c>
      <c r="R58" s="72" t="str">
        <f t="shared" si="7"/>
        <v/>
      </c>
      <c r="S58" s="72" t="str">
        <f t="shared" si="8"/>
        <v/>
      </c>
      <c r="AI58" s="23">
        <f>'simulateur tarif OQN'!$B$4</f>
        <v>40</v>
      </c>
      <c r="AJ58" s="24">
        <f t="shared" si="9"/>
        <v>5195.28</v>
      </c>
      <c r="AK58" s="24">
        <f t="shared" si="10"/>
        <v>129.88200000000001</v>
      </c>
      <c r="AM58" t="str">
        <f t="shared" si="11"/>
        <v>ZONEBASSE</v>
      </c>
      <c r="AN58" t="str">
        <f t="shared" si="12"/>
        <v>HC</v>
      </c>
      <c r="AO58" s="20">
        <f t="shared" si="13"/>
        <v>5195.28</v>
      </c>
      <c r="AP58" s="20">
        <f t="shared" si="14"/>
        <v>7403.24</v>
      </c>
      <c r="AQ58" s="20" t="str">
        <f t="shared" si="15"/>
        <v>.</v>
      </c>
      <c r="AR58" s="20" t="str">
        <f t="shared" si="16"/>
        <v>.</v>
      </c>
      <c r="AS58" s="20">
        <f t="shared" si="17"/>
        <v>4541.58</v>
      </c>
      <c r="AT58" s="20">
        <f t="shared" si="0"/>
        <v>4182.079999999999</v>
      </c>
      <c r="AU58" s="20">
        <f t="shared" si="18"/>
        <v>296129.59999999998</v>
      </c>
    </row>
    <row r="59" spans="1:47" ht="33.75">
      <c r="A59" s="54">
        <v>60</v>
      </c>
      <c r="B59" s="54" t="s">
        <v>143</v>
      </c>
      <c r="C59" s="58" t="s">
        <v>144</v>
      </c>
      <c r="D59" s="79">
        <v>78</v>
      </c>
      <c r="E59" s="79">
        <v>84</v>
      </c>
      <c r="F59" s="80">
        <v>11533.96</v>
      </c>
      <c r="G59" s="80">
        <v>147.87</v>
      </c>
      <c r="H59" s="80">
        <v>11533.96</v>
      </c>
      <c r="I59" s="80" t="s">
        <v>28</v>
      </c>
      <c r="J59" s="80" t="s">
        <v>28</v>
      </c>
      <c r="K59" s="80">
        <v>141.74</v>
      </c>
      <c r="L59" s="73">
        <f t="shared" si="1"/>
        <v>131.61000000000001</v>
      </c>
      <c r="M59" s="73">
        <f t="shared" si="2"/>
        <v>126.76</v>
      </c>
      <c r="N59" s="72" t="str">
        <f t="shared" si="3"/>
        <v>0115</v>
      </c>
      <c r="O59" s="74">
        <f t="shared" si="4"/>
        <v>6</v>
      </c>
      <c r="P59" s="72">
        <f t="shared" si="5"/>
        <v>0</v>
      </c>
      <c r="Q59" s="74">
        <f t="shared" si="6"/>
        <v>78</v>
      </c>
      <c r="R59" s="72" t="str">
        <f t="shared" si="7"/>
        <v/>
      </c>
      <c r="S59" s="72" t="str">
        <f t="shared" si="8"/>
        <v/>
      </c>
      <c r="AI59" s="23">
        <f>'simulateur tarif OQN'!$B$4</f>
        <v>40</v>
      </c>
      <c r="AJ59" s="24">
        <f t="shared" si="9"/>
        <v>5914.8999999999987</v>
      </c>
      <c r="AK59" s="24">
        <f t="shared" si="10"/>
        <v>147.87249999999997</v>
      </c>
      <c r="AM59" t="str">
        <f t="shared" si="11"/>
        <v>ZONEBASSE</v>
      </c>
      <c r="AN59" t="str">
        <f t="shared" si="12"/>
        <v>HC</v>
      </c>
      <c r="AO59" s="20">
        <f t="shared" si="13"/>
        <v>5914.8999999999987</v>
      </c>
      <c r="AP59" s="20">
        <f t="shared" si="14"/>
        <v>11533.96</v>
      </c>
      <c r="AQ59" s="20" t="str">
        <f t="shared" si="15"/>
        <v>.</v>
      </c>
      <c r="AR59" s="20" t="str">
        <f t="shared" si="16"/>
        <v>.</v>
      </c>
      <c r="AS59" s="20">
        <f t="shared" si="17"/>
        <v>5297.3999999999987</v>
      </c>
      <c r="AT59" s="20">
        <f t="shared" si="0"/>
        <v>5803.8999999999987</v>
      </c>
      <c r="AU59" s="20">
        <f t="shared" si="18"/>
        <v>461358.39999999997</v>
      </c>
    </row>
    <row r="60" spans="1:47" ht="33.75">
      <c r="A60" s="54">
        <v>61</v>
      </c>
      <c r="B60" s="54" t="s">
        <v>145</v>
      </c>
      <c r="C60" s="58" t="s">
        <v>146</v>
      </c>
      <c r="D60" s="79">
        <v>22</v>
      </c>
      <c r="E60" s="79">
        <v>28</v>
      </c>
      <c r="F60" s="80">
        <v>2407.6799999999998</v>
      </c>
      <c r="G60" s="80">
        <v>109.44</v>
      </c>
      <c r="H60" s="80">
        <v>2407.6799999999998</v>
      </c>
      <c r="I60" s="80" t="s">
        <v>28</v>
      </c>
      <c r="J60" s="80" t="s">
        <v>28</v>
      </c>
      <c r="K60" s="80">
        <v>91.57</v>
      </c>
      <c r="L60" s="73">
        <f t="shared" si="1"/>
        <v>119.19</v>
      </c>
      <c r="M60" s="73">
        <f t="shared" si="2"/>
        <v>126.76</v>
      </c>
      <c r="N60" s="72" t="str">
        <f t="shared" si="3"/>
        <v>0115</v>
      </c>
      <c r="O60" s="74">
        <f t="shared" si="4"/>
        <v>6</v>
      </c>
      <c r="P60" s="72">
        <f t="shared" si="5"/>
        <v>0</v>
      </c>
      <c r="Q60" s="74">
        <f t="shared" si="6"/>
        <v>22</v>
      </c>
      <c r="R60" s="72" t="str">
        <f t="shared" si="7"/>
        <v/>
      </c>
      <c r="S60" s="72" t="str">
        <f t="shared" si="8"/>
        <v/>
      </c>
      <c r="AI60" s="23">
        <f>'simulateur tarif OQN'!$B$4</f>
        <v>40</v>
      </c>
      <c r="AJ60" s="24">
        <f t="shared" si="9"/>
        <v>3506.5199999999995</v>
      </c>
      <c r="AK60" s="24">
        <f t="shared" si="10"/>
        <v>87.662999999999982</v>
      </c>
      <c r="AM60" t="str">
        <f t="shared" si="11"/>
        <v>ZONEHAUTE</v>
      </c>
      <c r="AN60" t="str">
        <f t="shared" si="12"/>
        <v>HC</v>
      </c>
      <c r="AO60" s="20">
        <f t="shared" si="13"/>
        <v>4377.6000000000004</v>
      </c>
      <c r="AP60" s="20">
        <f t="shared" si="14"/>
        <v>2407.6799999999998</v>
      </c>
      <c r="AQ60" s="20" t="str">
        <f t="shared" si="15"/>
        <v>.</v>
      </c>
      <c r="AR60" s="20" t="str">
        <f t="shared" si="16"/>
        <v>.</v>
      </c>
      <c r="AS60" s="20">
        <f t="shared" si="17"/>
        <v>3506.5199999999995</v>
      </c>
      <c r="AT60" s="20">
        <f t="shared" si="0"/>
        <v>2125.5199999999986</v>
      </c>
      <c r="AU60" s="20">
        <f t="shared" si="18"/>
        <v>96307.199999999997</v>
      </c>
    </row>
    <row r="61" spans="1:47" ht="33.75">
      <c r="A61" s="54">
        <v>62</v>
      </c>
      <c r="B61" s="54" t="s">
        <v>147</v>
      </c>
      <c r="C61" s="58" t="s">
        <v>148</v>
      </c>
      <c r="D61" s="79">
        <v>29</v>
      </c>
      <c r="E61" s="79">
        <v>35</v>
      </c>
      <c r="F61" s="80">
        <v>2832.63</v>
      </c>
      <c r="G61" s="80">
        <v>60.71</v>
      </c>
      <c r="H61" s="80">
        <v>2832.63</v>
      </c>
      <c r="I61" s="80" t="s">
        <v>28</v>
      </c>
      <c r="J61" s="80" t="s">
        <v>28</v>
      </c>
      <c r="K61" s="80">
        <v>91.57</v>
      </c>
      <c r="L61" s="73">
        <f t="shared" si="1"/>
        <v>119.19</v>
      </c>
      <c r="M61" s="73">
        <f t="shared" si="2"/>
        <v>126.76</v>
      </c>
      <c r="N61" s="72" t="str">
        <f t="shared" si="3"/>
        <v>0115</v>
      </c>
      <c r="O61" s="74">
        <f t="shared" si="4"/>
        <v>6</v>
      </c>
      <c r="P61" s="72">
        <f t="shared" si="5"/>
        <v>0</v>
      </c>
      <c r="Q61" s="74">
        <f t="shared" si="6"/>
        <v>29</v>
      </c>
      <c r="R61" s="72" t="str">
        <f t="shared" si="7"/>
        <v/>
      </c>
      <c r="S61" s="72" t="str">
        <f t="shared" si="8"/>
        <v/>
      </c>
      <c r="AI61" s="23">
        <f>'simulateur tarif OQN'!$B$4</f>
        <v>40</v>
      </c>
      <c r="AJ61" s="24">
        <f t="shared" si="9"/>
        <v>3290.48</v>
      </c>
      <c r="AK61" s="24">
        <f t="shared" si="10"/>
        <v>82.262</v>
      </c>
      <c r="AM61" t="str">
        <f t="shared" si="11"/>
        <v>ZONEHAUTE</v>
      </c>
      <c r="AN61" t="str">
        <f t="shared" si="12"/>
        <v>HC</v>
      </c>
      <c r="AO61" s="20">
        <f t="shared" si="13"/>
        <v>3500.44</v>
      </c>
      <c r="AP61" s="20">
        <f t="shared" si="14"/>
        <v>2832.63</v>
      </c>
      <c r="AQ61" s="20" t="str">
        <f t="shared" si="15"/>
        <v>.</v>
      </c>
      <c r="AR61" s="20" t="str">
        <f t="shared" si="16"/>
        <v>.</v>
      </c>
      <c r="AS61" s="20">
        <f t="shared" si="17"/>
        <v>3290.48</v>
      </c>
      <c r="AT61" s="20">
        <f t="shared" si="0"/>
        <v>1909.4799999999996</v>
      </c>
      <c r="AU61" s="20">
        <f t="shared" si="18"/>
        <v>113305.20000000001</v>
      </c>
    </row>
    <row r="62" spans="1:47" ht="33.75">
      <c r="A62" s="54">
        <v>63</v>
      </c>
      <c r="B62" s="54" t="s">
        <v>149</v>
      </c>
      <c r="C62" s="58" t="s">
        <v>150</v>
      </c>
      <c r="D62" s="79">
        <v>36</v>
      </c>
      <c r="E62" s="79">
        <v>42</v>
      </c>
      <c r="F62" s="80">
        <v>3437.57</v>
      </c>
      <c r="G62" s="80">
        <v>95.49</v>
      </c>
      <c r="H62" s="80">
        <v>3437.57</v>
      </c>
      <c r="I62" s="80" t="s">
        <v>28</v>
      </c>
      <c r="J62" s="80" t="s">
        <v>28</v>
      </c>
      <c r="K62" s="80">
        <v>88.14</v>
      </c>
      <c r="L62" s="73">
        <f t="shared" si="1"/>
        <v>119.19</v>
      </c>
      <c r="M62" s="73">
        <f t="shared" si="2"/>
        <v>126.76</v>
      </c>
      <c r="N62" s="72" t="str">
        <f t="shared" si="3"/>
        <v>0115</v>
      </c>
      <c r="O62" s="74">
        <f t="shared" si="4"/>
        <v>6</v>
      </c>
      <c r="P62" s="72">
        <f t="shared" si="5"/>
        <v>0</v>
      </c>
      <c r="Q62" s="74">
        <f t="shared" si="6"/>
        <v>36</v>
      </c>
      <c r="R62" s="72" t="str">
        <f t="shared" si="7"/>
        <v/>
      </c>
      <c r="S62" s="72" t="str">
        <f t="shared" si="8"/>
        <v/>
      </c>
      <c r="AI62" s="23">
        <f>'simulateur tarif OQN'!$B$4</f>
        <v>40</v>
      </c>
      <c r="AJ62" s="24">
        <f t="shared" si="9"/>
        <v>3437.57</v>
      </c>
      <c r="AK62" s="24">
        <f t="shared" si="10"/>
        <v>85.939250000000001</v>
      </c>
      <c r="AM62" t="str">
        <f t="shared" si="11"/>
        <v>ZONEFORF1</v>
      </c>
      <c r="AN62" t="str">
        <f t="shared" si="12"/>
        <v>HC</v>
      </c>
      <c r="AO62" s="20">
        <f t="shared" si="13"/>
        <v>3819.53</v>
      </c>
      <c r="AP62" s="20">
        <f t="shared" si="14"/>
        <v>3437.57</v>
      </c>
      <c r="AQ62" s="20" t="str">
        <f t="shared" si="15"/>
        <v>.</v>
      </c>
      <c r="AR62" s="20" t="str">
        <f t="shared" si="16"/>
        <v>.</v>
      </c>
      <c r="AS62" s="20">
        <f t="shared" si="17"/>
        <v>3261.29</v>
      </c>
      <c r="AT62" s="20">
        <f t="shared" si="0"/>
        <v>1708.7900000000009</v>
      </c>
      <c r="AU62" s="20">
        <f t="shared" si="18"/>
        <v>137502.80000000002</v>
      </c>
    </row>
    <row r="63" spans="1:47" ht="33.75">
      <c r="A63" s="54">
        <v>64</v>
      </c>
      <c r="B63" s="54" t="s">
        <v>151</v>
      </c>
      <c r="C63" s="58" t="s">
        <v>152</v>
      </c>
      <c r="D63" s="79">
        <v>36</v>
      </c>
      <c r="E63" s="79">
        <v>42</v>
      </c>
      <c r="F63" s="80">
        <v>3997.02</v>
      </c>
      <c r="G63" s="80">
        <v>111.03</v>
      </c>
      <c r="H63" s="80">
        <v>3997.02</v>
      </c>
      <c r="I63" s="80" t="s">
        <v>28</v>
      </c>
      <c r="J63" s="80" t="s">
        <v>28</v>
      </c>
      <c r="K63" s="80">
        <v>102.71</v>
      </c>
      <c r="L63" s="73">
        <f t="shared" si="1"/>
        <v>119.19</v>
      </c>
      <c r="M63" s="73">
        <f t="shared" si="2"/>
        <v>126.76</v>
      </c>
      <c r="N63" s="72" t="str">
        <f t="shared" si="3"/>
        <v>0115</v>
      </c>
      <c r="O63" s="74">
        <f t="shared" si="4"/>
        <v>6</v>
      </c>
      <c r="P63" s="72">
        <f t="shared" si="5"/>
        <v>0</v>
      </c>
      <c r="Q63" s="74">
        <f t="shared" si="6"/>
        <v>36</v>
      </c>
      <c r="R63" s="72" t="str">
        <f t="shared" si="7"/>
        <v/>
      </c>
      <c r="S63" s="72" t="str">
        <f t="shared" si="8"/>
        <v/>
      </c>
      <c r="AI63" s="23">
        <f>'simulateur tarif OQN'!$B$4</f>
        <v>40</v>
      </c>
      <c r="AJ63" s="24">
        <f t="shared" si="9"/>
        <v>3997.02</v>
      </c>
      <c r="AK63" s="24">
        <f t="shared" si="10"/>
        <v>99.9255</v>
      </c>
      <c r="AM63" t="str">
        <f t="shared" si="11"/>
        <v>ZONEFORF1</v>
      </c>
      <c r="AN63" t="str">
        <f t="shared" si="12"/>
        <v>HC</v>
      </c>
      <c r="AO63" s="20">
        <f t="shared" si="13"/>
        <v>4441.1400000000003</v>
      </c>
      <c r="AP63" s="20">
        <f t="shared" si="14"/>
        <v>3997.02</v>
      </c>
      <c r="AQ63" s="20" t="str">
        <f t="shared" si="15"/>
        <v>.</v>
      </c>
      <c r="AR63" s="20" t="str">
        <f t="shared" si="16"/>
        <v>.</v>
      </c>
      <c r="AS63" s="20">
        <f t="shared" si="17"/>
        <v>3791.6</v>
      </c>
      <c r="AT63" s="20">
        <f t="shared" si="0"/>
        <v>2967.6000000000004</v>
      </c>
      <c r="AU63" s="20">
        <f t="shared" si="18"/>
        <v>159880.79999999999</v>
      </c>
    </row>
    <row r="64" spans="1:47" ht="33.75">
      <c r="A64" s="54">
        <v>65</v>
      </c>
      <c r="B64" s="54" t="s">
        <v>153</v>
      </c>
      <c r="C64" s="58" t="s">
        <v>154</v>
      </c>
      <c r="D64" s="79">
        <v>43</v>
      </c>
      <c r="E64" s="79">
        <v>49</v>
      </c>
      <c r="F64" s="80">
        <v>4959.71</v>
      </c>
      <c r="G64" s="80">
        <v>115.34</v>
      </c>
      <c r="H64" s="80">
        <v>4959.71</v>
      </c>
      <c r="I64" s="80" t="s">
        <v>28</v>
      </c>
      <c r="J64" s="80" t="s">
        <v>28</v>
      </c>
      <c r="K64" s="80">
        <v>107.61</v>
      </c>
      <c r="L64" s="73">
        <f t="shared" si="1"/>
        <v>119.19</v>
      </c>
      <c r="M64" s="73">
        <f t="shared" si="2"/>
        <v>126.76</v>
      </c>
      <c r="N64" s="72" t="str">
        <f t="shared" si="3"/>
        <v>0115</v>
      </c>
      <c r="O64" s="74">
        <f t="shared" si="4"/>
        <v>6</v>
      </c>
      <c r="P64" s="72">
        <f t="shared" si="5"/>
        <v>0</v>
      </c>
      <c r="Q64" s="74">
        <f t="shared" si="6"/>
        <v>43</v>
      </c>
      <c r="R64" s="72" t="str">
        <f t="shared" si="7"/>
        <v/>
      </c>
      <c r="S64" s="72" t="str">
        <f t="shared" si="8"/>
        <v/>
      </c>
      <c r="AI64" s="23">
        <f>'simulateur tarif OQN'!$B$4</f>
        <v>40</v>
      </c>
      <c r="AJ64" s="24">
        <f t="shared" si="9"/>
        <v>4613.6900000000005</v>
      </c>
      <c r="AK64" s="24">
        <f t="shared" si="10"/>
        <v>115.34225000000001</v>
      </c>
      <c r="AM64" t="str">
        <f t="shared" si="11"/>
        <v>ZONEBASSE</v>
      </c>
      <c r="AN64" t="str">
        <f t="shared" si="12"/>
        <v>HC</v>
      </c>
      <c r="AO64" s="20">
        <f t="shared" si="13"/>
        <v>4613.6900000000005</v>
      </c>
      <c r="AP64" s="20">
        <f t="shared" si="14"/>
        <v>4959.71</v>
      </c>
      <c r="AQ64" s="20" t="str">
        <f t="shared" si="15"/>
        <v>.</v>
      </c>
      <c r="AR64" s="20" t="str">
        <f t="shared" si="16"/>
        <v>.</v>
      </c>
      <c r="AS64" s="20">
        <f t="shared" si="17"/>
        <v>3991.2200000000003</v>
      </c>
      <c r="AT64" s="20">
        <f t="shared" si="0"/>
        <v>3412.2200000000012</v>
      </c>
      <c r="AU64" s="20">
        <f t="shared" si="18"/>
        <v>198388.4</v>
      </c>
    </row>
    <row r="65" spans="1:47" ht="33.75">
      <c r="A65" s="54">
        <v>66</v>
      </c>
      <c r="B65" s="54" t="s">
        <v>155</v>
      </c>
      <c r="C65" s="58" t="s">
        <v>156</v>
      </c>
      <c r="D65" s="79">
        <v>71</v>
      </c>
      <c r="E65" s="79">
        <v>77</v>
      </c>
      <c r="F65" s="80">
        <v>10737.17</v>
      </c>
      <c r="G65" s="80">
        <v>151.22999999999999</v>
      </c>
      <c r="H65" s="80">
        <v>10737.17</v>
      </c>
      <c r="I65" s="80" t="s">
        <v>28</v>
      </c>
      <c r="J65" s="80" t="s">
        <v>28</v>
      </c>
      <c r="K65" s="80">
        <v>144.71</v>
      </c>
      <c r="L65" s="73">
        <f t="shared" si="1"/>
        <v>119.19</v>
      </c>
      <c r="M65" s="73">
        <f t="shared" si="2"/>
        <v>126.76</v>
      </c>
      <c r="N65" s="72" t="str">
        <f t="shared" si="3"/>
        <v>0115</v>
      </c>
      <c r="O65" s="74">
        <f t="shared" si="4"/>
        <v>6</v>
      </c>
      <c r="P65" s="72">
        <f t="shared" si="5"/>
        <v>0</v>
      </c>
      <c r="Q65" s="74">
        <f t="shared" si="6"/>
        <v>71</v>
      </c>
      <c r="R65" s="72" t="str">
        <f t="shared" si="7"/>
        <v/>
      </c>
      <c r="S65" s="72" t="str">
        <f t="shared" si="8"/>
        <v/>
      </c>
      <c r="AI65" s="23">
        <f>'simulateur tarif OQN'!$B$4</f>
        <v>40</v>
      </c>
      <c r="AJ65" s="24">
        <f t="shared" si="9"/>
        <v>6049.04</v>
      </c>
      <c r="AK65" s="24">
        <f t="shared" si="10"/>
        <v>151.226</v>
      </c>
      <c r="AM65" t="str">
        <f t="shared" si="11"/>
        <v>ZONEBASSE</v>
      </c>
      <c r="AN65" t="str">
        <f t="shared" si="12"/>
        <v>HC</v>
      </c>
      <c r="AO65" s="20">
        <f t="shared" si="13"/>
        <v>6049.04</v>
      </c>
      <c r="AP65" s="20">
        <f t="shared" si="14"/>
        <v>10737.17</v>
      </c>
      <c r="AQ65" s="20" t="str">
        <f t="shared" si="15"/>
        <v>.</v>
      </c>
      <c r="AR65" s="20" t="str">
        <f t="shared" si="16"/>
        <v>.</v>
      </c>
      <c r="AS65" s="20">
        <f t="shared" si="17"/>
        <v>5382.9</v>
      </c>
      <c r="AT65" s="20">
        <f t="shared" si="0"/>
        <v>6658.9</v>
      </c>
      <c r="AU65" s="20">
        <f t="shared" si="18"/>
        <v>429486.8</v>
      </c>
    </row>
    <row r="66" spans="1:47" ht="33.75">
      <c r="A66" s="54">
        <v>67</v>
      </c>
      <c r="B66" s="54" t="s">
        <v>157</v>
      </c>
      <c r="C66" s="58" t="s">
        <v>158</v>
      </c>
      <c r="D66" s="79">
        <v>22</v>
      </c>
      <c r="E66" s="79">
        <v>28</v>
      </c>
      <c r="F66" s="80">
        <v>2198.5100000000002</v>
      </c>
      <c r="G66" s="80">
        <v>99.93</v>
      </c>
      <c r="H66" s="80">
        <v>2198.5100000000002</v>
      </c>
      <c r="I66" s="80" t="s">
        <v>28</v>
      </c>
      <c r="J66" s="80" t="s">
        <v>28</v>
      </c>
      <c r="K66" s="80">
        <v>89.28</v>
      </c>
      <c r="L66" s="73">
        <f t="shared" si="1"/>
        <v>87.07</v>
      </c>
      <c r="M66" s="73">
        <f t="shared" si="2"/>
        <v>126.76</v>
      </c>
      <c r="N66" s="72" t="str">
        <f t="shared" si="3"/>
        <v>0115</v>
      </c>
      <c r="O66" s="74">
        <f t="shared" si="4"/>
        <v>6</v>
      </c>
      <c r="P66" s="72">
        <f t="shared" si="5"/>
        <v>0</v>
      </c>
      <c r="Q66" s="74">
        <f t="shared" si="6"/>
        <v>22</v>
      </c>
      <c r="R66" s="72" t="str">
        <f t="shared" si="7"/>
        <v/>
      </c>
      <c r="S66" s="72" t="str">
        <f t="shared" si="8"/>
        <v/>
      </c>
      <c r="AI66" s="23">
        <f>'simulateur tarif OQN'!$B$4</f>
        <v>40</v>
      </c>
      <c r="AJ66" s="24">
        <f t="shared" si="9"/>
        <v>3269.8700000000003</v>
      </c>
      <c r="AK66" s="24">
        <f t="shared" si="10"/>
        <v>81.746750000000006</v>
      </c>
      <c r="AM66" t="str">
        <f t="shared" si="11"/>
        <v>ZONEHAUTE</v>
      </c>
      <c r="AN66" t="str">
        <f t="shared" si="12"/>
        <v>HC</v>
      </c>
      <c r="AO66" s="20">
        <f t="shared" si="13"/>
        <v>3997.2500000000005</v>
      </c>
      <c r="AP66" s="20">
        <f t="shared" si="14"/>
        <v>2198.5100000000002</v>
      </c>
      <c r="AQ66" s="20" t="str">
        <f t="shared" si="15"/>
        <v>.</v>
      </c>
      <c r="AR66" s="20" t="str">
        <f t="shared" si="16"/>
        <v>.</v>
      </c>
      <c r="AS66" s="20">
        <f t="shared" si="17"/>
        <v>3269.8700000000003</v>
      </c>
      <c r="AT66" s="20">
        <f t="shared" si="0"/>
        <v>3380.37</v>
      </c>
      <c r="AU66" s="20">
        <f t="shared" si="18"/>
        <v>87940.400000000009</v>
      </c>
    </row>
    <row r="67" spans="1:47" ht="33.75">
      <c r="A67" s="54">
        <v>68</v>
      </c>
      <c r="B67" s="54" t="s">
        <v>159</v>
      </c>
      <c r="C67" s="58" t="s">
        <v>160</v>
      </c>
      <c r="D67" s="79">
        <v>22</v>
      </c>
      <c r="E67" s="79">
        <v>28</v>
      </c>
      <c r="F67" s="80">
        <v>2207.17</v>
      </c>
      <c r="G67" s="80">
        <v>100.33</v>
      </c>
      <c r="H67" s="80">
        <v>2207.17</v>
      </c>
      <c r="I67" s="80" t="s">
        <v>28</v>
      </c>
      <c r="J67" s="80" t="s">
        <v>28</v>
      </c>
      <c r="K67" s="80">
        <v>89.28</v>
      </c>
      <c r="L67" s="73">
        <f t="shared" si="1"/>
        <v>87.07</v>
      </c>
      <c r="M67" s="73">
        <f t="shared" si="2"/>
        <v>126.76</v>
      </c>
      <c r="N67" s="72" t="str">
        <f t="shared" si="3"/>
        <v>0115</v>
      </c>
      <c r="O67" s="74">
        <f t="shared" si="4"/>
        <v>6</v>
      </c>
      <c r="P67" s="72">
        <f t="shared" si="5"/>
        <v>0</v>
      </c>
      <c r="Q67" s="74">
        <f t="shared" si="6"/>
        <v>22</v>
      </c>
      <c r="R67" s="72" t="str">
        <f t="shared" si="7"/>
        <v/>
      </c>
      <c r="S67" s="72" t="str">
        <f t="shared" si="8"/>
        <v/>
      </c>
      <c r="AI67" s="23">
        <f>'simulateur tarif OQN'!$B$4</f>
        <v>40</v>
      </c>
      <c r="AJ67" s="24">
        <f t="shared" si="9"/>
        <v>3278.53</v>
      </c>
      <c r="AK67" s="24">
        <f t="shared" si="10"/>
        <v>81.963250000000002</v>
      </c>
      <c r="AM67" t="str">
        <f t="shared" si="11"/>
        <v>ZONEHAUTE</v>
      </c>
      <c r="AN67" t="str">
        <f t="shared" si="12"/>
        <v>HC</v>
      </c>
      <c r="AO67" s="20">
        <f t="shared" si="13"/>
        <v>4013.11</v>
      </c>
      <c r="AP67" s="20">
        <f t="shared" si="14"/>
        <v>2207.17</v>
      </c>
      <c r="AQ67" s="20" t="str">
        <f t="shared" si="15"/>
        <v>.</v>
      </c>
      <c r="AR67" s="20" t="str">
        <f t="shared" si="16"/>
        <v>.</v>
      </c>
      <c r="AS67" s="20">
        <f t="shared" si="17"/>
        <v>3278.53</v>
      </c>
      <c r="AT67" s="20">
        <f t="shared" ref="AT67:AT130" si="19">IF(P67=1,J67+(90-E67)*K67,H67+(90-E67)*K67)+(AI67-90)*L67</f>
        <v>3389.0299999999997</v>
      </c>
      <c r="AU67" s="20">
        <f t="shared" si="18"/>
        <v>88286.8</v>
      </c>
    </row>
    <row r="68" spans="1:47" ht="33.75">
      <c r="A68" s="54">
        <v>69</v>
      </c>
      <c r="B68" s="54" t="s">
        <v>161</v>
      </c>
      <c r="C68" s="58" t="s">
        <v>162</v>
      </c>
      <c r="D68" s="79">
        <v>29</v>
      </c>
      <c r="E68" s="79">
        <v>35</v>
      </c>
      <c r="F68" s="80">
        <v>2489.4899999999998</v>
      </c>
      <c r="G68" s="80">
        <v>85.84</v>
      </c>
      <c r="H68" s="80">
        <v>2489.4899999999998</v>
      </c>
      <c r="I68" s="80" t="s">
        <v>28</v>
      </c>
      <c r="J68" s="80" t="s">
        <v>28</v>
      </c>
      <c r="K68" s="80">
        <v>79.03</v>
      </c>
      <c r="L68" s="73">
        <f t="shared" ref="L68:L131" si="20">IFERROR(VLOOKUP(B68,$B$1326:$K$2467,6,0),"")</f>
        <v>87.07</v>
      </c>
      <c r="M68" s="73">
        <f t="shared" ref="M68:M131" si="21">IFERROR(VLOOKUP($B68,$B$2468:$K$3603,6,0),"")</f>
        <v>126.76</v>
      </c>
      <c r="N68" s="72" t="str">
        <f t="shared" ref="N68:N131" si="22">LEFT(B68,4)</f>
        <v>0115</v>
      </c>
      <c r="O68" s="74">
        <f t="shared" ref="O68:O131" si="23">E68-D68</f>
        <v>6</v>
      </c>
      <c r="P68" s="72">
        <f t="shared" ref="P68:P131" si="24">IF(O68=20,1,0)</f>
        <v>0</v>
      </c>
      <c r="Q68" s="74">
        <f t="shared" ref="Q68:Q131" si="25">D68</f>
        <v>29</v>
      </c>
      <c r="R68" s="72" t="str">
        <f t="shared" ref="R68:R131" si="26">IF(P68=1,Q68+7,"")</f>
        <v/>
      </c>
      <c r="S68" s="72" t="str">
        <f t="shared" ref="S68:S131" si="27">IF(P68=1,Q68+14,"")</f>
        <v/>
      </c>
      <c r="AI68" s="23">
        <f>'simulateur tarif OQN'!$B$4</f>
        <v>40</v>
      </c>
      <c r="AJ68" s="24">
        <f t="shared" ref="AJ68:AJ131" si="28">IF(AN68="HDJ",AU68,IF(AM68="ZONE90",AT68,IF(AM68="ZONEBASSE",AO68,IF(AM68="ZONEFORF1",AP68,IF(AM68="ZONEFORF2",AQ68,IF(AM68="ZONEFORF3",AR68,AS68))))))</f>
        <v>2884.64</v>
      </c>
      <c r="AK68" s="24">
        <f t="shared" ref="AK68:AK131" si="29">AJ68/AI68</f>
        <v>72.116</v>
      </c>
      <c r="AM68" t="str">
        <f t="shared" ref="AM68:AM131" si="30">IF(AI68&gt;90,"ZONE90",IF(P68=1,IF(AI68&lt;D68,"ZONEBASSE",IF(AI68&lt;R68,"ZONEFORF1",IF(AI68&lt;S68,"ZONEFORF2",IF(AI68&lt;E68,"ZONEFORF3","ZONEHAUTE")))),IF(AI68&lt;D68,"ZONEBASSE",IF(AI68&lt;E68,"ZONEFORF1","ZONEHAUTE"))))</f>
        <v>ZONEHAUTE</v>
      </c>
      <c r="AN68" t="str">
        <f t="shared" ref="AN68:AN131" si="31">IF(RIGHT(B68,1)="0","HDJ","HC")</f>
        <v>HC</v>
      </c>
      <c r="AO68" s="20">
        <f t="shared" ref="AO68:AO131" si="32">IF(AI68&lt;8,M68*AI68,F68-(D68-AI68)*G68)</f>
        <v>3433.7299999999996</v>
      </c>
      <c r="AP68" s="20">
        <f t="shared" ref="AP68:AP131" si="33">H68</f>
        <v>2489.4899999999998</v>
      </c>
      <c r="AQ68" s="20" t="str">
        <f t="shared" ref="AQ68:AQ131" si="34">I68</f>
        <v>.</v>
      </c>
      <c r="AR68" s="20" t="str">
        <f t="shared" ref="AR68:AR131" si="35">J68</f>
        <v>.</v>
      </c>
      <c r="AS68" s="20">
        <f t="shared" ref="AS68:AS131" si="36">IF(P68=1,J68+(AI68-E68)*K68,H68+(AI68-E68)*K68)</f>
        <v>2884.64</v>
      </c>
      <c r="AT68" s="20">
        <f t="shared" si="19"/>
        <v>2482.6399999999994</v>
      </c>
      <c r="AU68" s="20">
        <f t="shared" ref="AU68:AU131" si="37">AI68*H68</f>
        <v>99579.599999999991</v>
      </c>
    </row>
    <row r="69" spans="1:47" ht="33.75">
      <c r="A69" s="54">
        <v>70</v>
      </c>
      <c r="B69" s="54" t="s">
        <v>163</v>
      </c>
      <c r="C69" s="58" t="s">
        <v>164</v>
      </c>
      <c r="D69" s="79">
        <v>29</v>
      </c>
      <c r="E69" s="79">
        <v>35</v>
      </c>
      <c r="F69" s="80">
        <v>3582.36</v>
      </c>
      <c r="G69" s="80">
        <v>123.53</v>
      </c>
      <c r="H69" s="80">
        <v>3582.36</v>
      </c>
      <c r="I69" s="80" t="s">
        <v>28</v>
      </c>
      <c r="J69" s="80" t="s">
        <v>28</v>
      </c>
      <c r="K69" s="80">
        <v>115.56</v>
      </c>
      <c r="L69" s="73">
        <f t="shared" si="20"/>
        <v>87.07</v>
      </c>
      <c r="M69" s="73">
        <f t="shared" si="21"/>
        <v>126.76</v>
      </c>
      <c r="N69" s="72" t="str">
        <f t="shared" si="22"/>
        <v>0115</v>
      </c>
      <c r="O69" s="74">
        <f t="shared" si="23"/>
        <v>6</v>
      </c>
      <c r="P69" s="72">
        <f t="shared" si="24"/>
        <v>0</v>
      </c>
      <c r="Q69" s="74">
        <f t="shared" si="25"/>
        <v>29</v>
      </c>
      <c r="R69" s="72" t="str">
        <f t="shared" si="26"/>
        <v/>
      </c>
      <c r="S69" s="72" t="str">
        <f t="shared" si="27"/>
        <v/>
      </c>
      <c r="AI69" s="23">
        <f>'simulateur tarif OQN'!$B$4</f>
        <v>40</v>
      </c>
      <c r="AJ69" s="24">
        <f t="shared" si="28"/>
        <v>4160.16</v>
      </c>
      <c r="AK69" s="24">
        <f t="shared" si="29"/>
        <v>104.00399999999999</v>
      </c>
      <c r="AM69" t="str">
        <f t="shared" si="30"/>
        <v>ZONEHAUTE</v>
      </c>
      <c r="AN69" t="str">
        <f t="shared" si="31"/>
        <v>HC</v>
      </c>
      <c r="AO69" s="20">
        <f t="shared" si="32"/>
        <v>4941.1900000000005</v>
      </c>
      <c r="AP69" s="20">
        <f t="shared" si="33"/>
        <v>3582.36</v>
      </c>
      <c r="AQ69" s="20" t="str">
        <f t="shared" si="34"/>
        <v>.</v>
      </c>
      <c r="AR69" s="20" t="str">
        <f t="shared" si="35"/>
        <v>.</v>
      </c>
      <c r="AS69" s="20">
        <f t="shared" si="36"/>
        <v>4160.16</v>
      </c>
      <c r="AT69" s="20">
        <f t="shared" si="19"/>
        <v>5584.66</v>
      </c>
      <c r="AU69" s="20">
        <f t="shared" si="37"/>
        <v>143294.39999999999</v>
      </c>
    </row>
    <row r="70" spans="1:47" ht="33.75">
      <c r="A70" s="54">
        <v>71</v>
      </c>
      <c r="B70" s="54" t="s">
        <v>165</v>
      </c>
      <c r="C70" s="58" t="s">
        <v>166</v>
      </c>
      <c r="D70" s="79">
        <v>36</v>
      </c>
      <c r="E70" s="79">
        <v>42</v>
      </c>
      <c r="F70" s="80">
        <v>3813.35</v>
      </c>
      <c r="G70" s="80">
        <v>105.93</v>
      </c>
      <c r="H70" s="80">
        <v>3813.35</v>
      </c>
      <c r="I70" s="80" t="s">
        <v>28</v>
      </c>
      <c r="J70" s="80" t="s">
        <v>28</v>
      </c>
      <c r="K70" s="80">
        <v>95.33</v>
      </c>
      <c r="L70" s="73">
        <f t="shared" si="20"/>
        <v>87.07</v>
      </c>
      <c r="M70" s="73">
        <f t="shared" si="21"/>
        <v>126.76</v>
      </c>
      <c r="N70" s="72" t="str">
        <f t="shared" si="22"/>
        <v>0115</v>
      </c>
      <c r="O70" s="74">
        <f t="shared" si="23"/>
        <v>6</v>
      </c>
      <c r="P70" s="72">
        <f t="shared" si="24"/>
        <v>0</v>
      </c>
      <c r="Q70" s="74">
        <f t="shared" si="25"/>
        <v>36</v>
      </c>
      <c r="R70" s="72" t="str">
        <f t="shared" si="26"/>
        <v/>
      </c>
      <c r="S70" s="72" t="str">
        <f t="shared" si="27"/>
        <v/>
      </c>
      <c r="AI70" s="23">
        <f>'simulateur tarif OQN'!$B$4</f>
        <v>40</v>
      </c>
      <c r="AJ70" s="24">
        <f t="shared" si="28"/>
        <v>3813.35</v>
      </c>
      <c r="AK70" s="24">
        <f t="shared" si="29"/>
        <v>95.333749999999995</v>
      </c>
      <c r="AM70" t="str">
        <f t="shared" si="30"/>
        <v>ZONEFORF1</v>
      </c>
      <c r="AN70" t="str">
        <f t="shared" si="31"/>
        <v>HC</v>
      </c>
      <c r="AO70" s="20">
        <f t="shared" si="32"/>
        <v>4237.07</v>
      </c>
      <c r="AP70" s="20">
        <f t="shared" si="33"/>
        <v>3813.35</v>
      </c>
      <c r="AQ70" s="20" t="str">
        <f t="shared" si="34"/>
        <v>.</v>
      </c>
      <c r="AR70" s="20" t="str">
        <f t="shared" si="35"/>
        <v>.</v>
      </c>
      <c r="AS70" s="20">
        <f t="shared" si="36"/>
        <v>3622.69</v>
      </c>
      <c r="AT70" s="20">
        <f t="shared" si="19"/>
        <v>4035.6900000000005</v>
      </c>
      <c r="AU70" s="20">
        <f t="shared" si="37"/>
        <v>152534</v>
      </c>
    </row>
    <row r="71" spans="1:47" ht="33.75">
      <c r="A71" s="54">
        <v>72</v>
      </c>
      <c r="B71" s="54" t="s">
        <v>167</v>
      </c>
      <c r="C71" s="58" t="s">
        <v>168</v>
      </c>
      <c r="D71" s="79">
        <v>50</v>
      </c>
      <c r="E71" s="79">
        <v>56</v>
      </c>
      <c r="F71" s="80">
        <v>5338.42</v>
      </c>
      <c r="G71" s="80">
        <v>106.77</v>
      </c>
      <c r="H71" s="80">
        <v>5338.42</v>
      </c>
      <c r="I71" s="80" t="s">
        <v>28</v>
      </c>
      <c r="J71" s="80" t="s">
        <v>28</v>
      </c>
      <c r="K71" s="80">
        <v>102.27</v>
      </c>
      <c r="L71" s="73">
        <f t="shared" si="20"/>
        <v>87.07</v>
      </c>
      <c r="M71" s="73">
        <f t="shared" si="21"/>
        <v>126.76</v>
      </c>
      <c r="N71" s="72" t="str">
        <f t="shared" si="22"/>
        <v>0115</v>
      </c>
      <c r="O71" s="74">
        <f t="shared" si="23"/>
        <v>6</v>
      </c>
      <c r="P71" s="72">
        <f t="shared" si="24"/>
        <v>0</v>
      </c>
      <c r="Q71" s="74">
        <f t="shared" si="25"/>
        <v>50</v>
      </c>
      <c r="R71" s="72" t="str">
        <f t="shared" si="26"/>
        <v/>
      </c>
      <c r="S71" s="72" t="str">
        <f t="shared" si="27"/>
        <v/>
      </c>
      <c r="AI71" s="23">
        <f>'simulateur tarif OQN'!$B$4</f>
        <v>40</v>
      </c>
      <c r="AJ71" s="24">
        <f t="shared" si="28"/>
        <v>4270.72</v>
      </c>
      <c r="AK71" s="24">
        <f t="shared" si="29"/>
        <v>106.768</v>
      </c>
      <c r="AM71" t="str">
        <f t="shared" si="30"/>
        <v>ZONEBASSE</v>
      </c>
      <c r="AN71" t="str">
        <f t="shared" si="31"/>
        <v>HC</v>
      </c>
      <c r="AO71" s="20">
        <f t="shared" si="32"/>
        <v>4270.72</v>
      </c>
      <c r="AP71" s="20">
        <f t="shared" si="33"/>
        <v>5338.42</v>
      </c>
      <c r="AQ71" s="20" t="str">
        <f t="shared" si="34"/>
        <v>.</v>
      </c>
      <c r="AR71" s="20" t="str">
        <f t="shared" si="35"/>
        <v>.</v>
      </c>
      <c r="AS71" s="20">
        <f t="shared" si="36"/>
        <v>3702.1000000000004</v>
      </c>
      <c r="AT71" s="20">
        <f t="shared" si="19"/>
        <v>4462.1000000000004</v>
      </c>
      <c r="AU71" s="20">
        <f t="shared" si="37"/>
        <v>213536.8</v>
      </c>
    </row>
    <row r="72" spans="1:47">
      <c r="A72" s="54">
        <v>73</v>
      </c>
      <c r="B72" s="54" t="s">
        <v>169</v>
      </c>
      <c r="C72" s="55" t="s">
        <v>170</v>
      </c>
      <c r="D72" s="79">
        <v>1</v>
      </c>
      <c r="E72" s="79">
        <v>1</v>
      </c>
      <c r="F72" s="80" t="s">
        <v>28</v>
      </c>
      <c r="G72" s="80" t="s">
        <v>28</v>
      </c>
      <c r="H72" s="80">
        <v>139.59</v>
      </c>
      <c r="I72" s="80" t="s">
        <v>28</v>
      </c>
      <c r="J72" s="80" t="s">
        <v>28</v>
      </c>
      <c r="K72" s="80" t="s">
        <v>28</v>
      </c>
      <c r="L72" s="73" t="str">
        <f t="shared" si="20"/>
        <v/>
      </c>
      <c r="M72" s="73" t="str">
        <f t="shared" si="21"/>
        <v/>
      </c>
      <c r="N72" s="72" t="str">
        <f t="shared" si="22"/>
        <v>0118</v>
      </c>
      <c r="O72" s="74">
        <f t="shared" si="23"/>
        <v>0</v>
      </c>
      <c r="P72" s="72">
        <f t="shared" si="24"/>
        <v>0</v>
      </c>
      <c r="Q72" s="74">
        <f t="shared" si="25"/>
        <v>1</v>
      </c>
      <c r="R72" s="72" t="str">
        <f t="shared" si="26"/>
        <v/>
      </c>
      <c r="S72" s="72" t="str">
        <f t="shared" si="27"/>
        <v/>
      </c>
      <c r="AI72" s="23">
        <f>'simulateur tarif OQN'!$B$4</f>
        <v>40</v>
      </c>
      <c r="AJ72" s="24">
        <f t="shared" si="28"/>
        <v>5583.6</v>
      </c>
      <c r="AK72" s="24">
        <f t="shared" si="29"/>
        <v>139.59</v>
      </c>
      <c r="AM72" t="str">
        <f t="shared" si="30"/>
        <v>ZONEHAUTE</v>
      </c>
      <c r="AN72" t="str">
        <f t="shared" si="31"/>
        <v>HDJ</v>
      </c>
      <c r="AO72" s="20" t="e">
        <f t="shared" si="32"/>
        <v>#VALUE!</v>
      </c>
      <c r="AP72" s="20">
        <f t="shared" si="33"/>
        <v>139.59</v>
      </c>
      <c r="AQ72" s="20" t="str">
        <f t="shared" si="34"/>
        <v>.</v>
      </c>
      <c r="AR72" s="20" t="str">
        <f t="shared" si="35"/>
        <v>.</v>
      </c>
      <c r="AS72" s="20" t="e">
        <f t="shared" si="36"/>
        <v>#VALUE!</v>
      </c>
      <c r="AT72" s="20" t="e">
        <f t="shared" si="19"/>
        <v>#VALUE!</v>
      </c>
      <c r="AU72" s="20">
        <f t="shared" si="37"/>
        <v>5583.6</v>
      </c>
    </row>
    <row r="73" spans="1:47">
      <c r="A73" s="54">
        <v>74</v>
      </c>
      <c r="B73" s="54" t="s">
        <v>171</v>
      </c>
      <c r="C73" s="55" t="s">
        <v>172</v>
      </c>
      <c r="D73" s="79">
        <v>1</v>
      </c>
      <c r="E73" s="79">
        <v>1</v>
      </c>
      <c r="F73" s="80" t="s">
        <v>28</v>
      </c>
      <c r="G73" s="80" t="s">
        <v>28</v>
      </c>
      <c r="H73" s="80">
        <v>106.89</v>
      </c>
      <c r="I73" s="80" t="s">
        <v>28</v>
      </c>
      <c r="J73" s="80" t="s">
        <v>28</v>
      </c>
      <c r="K73" s="80" t="s">
        <v>28</v>
      </c>
      <c r="L73" s="73" t="str">
        <f t="shared" si="20"/>
        <v/>
      </c>
      <c r="M73" s="73" t="str">
        <f t="shared" si="21"/>
        <v/>
      </c>
      <c r="N73" s="72" t="str">
        <f t="shared" si="22"/>
        <v>0118</v>
      </c>
      <c r="O73" s="74">
        <f t="shared" si="23"/>
        <v>0</v>
      </c>
      <c r="P73" s="72">
        <f t="shared" si="24"/>
        <v>0</v>
      </c>
      <c r="Q73" s="74">
        <f t="shared" si="25"/>
        <v>1</v>
      </c>
      <c r="R73" s="72" t="str">
        <f t="shared" si="26"/>
        <v/>
      </c>
      <c r="S73" s="72" t="str">
        <f t="shared" si="27"/>
        <v/>
      </c>
      <c r="AI73" s="23">
        <f>'simulateur tarif OQN'!$B$4</f>
        <v>40</v>
      </c>
      <c r="AJ73" s="24">
        <f t="shared" si="28"/>
        <v>4275.6000000000004</v>
      </c>
      <c r="AK73" s="24">
        <f t="shared" si="29"/>
        <v>106.89000000000001</v>
      </c>
      <c r="AM73" t="str">
        <f t="shared" si="30"/>
        <v>ZONEHAUTE</v>
      </c>
      <c r="AN73" t="str">
        <f t="shared" si="31"/>
        <v>HDJ</v>
      </c>
      <c r="AO73" s="20" t="e">
        <f t="shared" si="32"/>
        <v>#VALUE!</v>
      </c>
      <c r="AP73" s="20">
        <f t="shared" si="33"/>
        <v>106.89</v>
      </c>
      <c r="AQ73" s="20" t="str">
        <f t="shared" si="34"/>
        <v>.</v>
      </c>
      <c r="AR73" s="20" t="str">
        <f t="shared" si="35"/>
        <v>.</v>
      </c>
      <c r="AS73" s="20" t="e">
        <f t="shared" si="36"/>
        <v>#VALUE!</v>
      </c>
      <c r="AT73" s="20" t="e">
        <f t="shared" si="19"/>
        <v>#VALUE!</v>
      </c>
      <c r="AU73" s="20">
        <f t="shared" si="37"/>
        <v>4275.6000000000004</v>
      </c>
    </row>
    <row r="74" spans="1:47" ht="22.5">
      <c r="A74" s="54">
        <v>75</v>
      </c>
      <c r="B74" s="54" t="s">
        <v>173</v>
      </c>
      <c r="C74" s="58" t="s">
        <v>174</v>
      </c>
      <c r="D74" s="79">
        <v>90</v>
      </c>
      <c r="E74" s="79">
        <v>90</v>
      </c>
      <c r="F74" s="80">
        <v>11370.8</v>
      </c>
      <c r="G74" s="80">
        <v>126.34</v>
      </c>
      <c r="H74" s="80">
        <v>11370.8</v>
      </c>
      <c r="I74" s="80" t="s">
        <v>28</v>
      </c>
      <c r="J74" s="80" t="s">
        <v>28</v>
      </c>
      <c r="K74" s="80">
        <v>126.34</v>
      </c>
      <c r="L74" s="73">
        <f t="shared" si="20"/>
        <v>349.06</v>
      </c>
      <c r="M74" s="73">
        <f t="shared" si="21"/>
        <v>242.83</v>
      </c>
      <c r="N74" s="72" t="str">
        <f t="shared" si="22"/>
        <v>0118</v>
      </c>
      <c r="O74" s="74">
        <f t="shared" si="23"/>
        <v>0</v>
      </c>
      <c r="P74" s="72">
        <f t="shared" si="24"/>
        <v>0</v>
      </c>
      <c r="Q74" s="74">
        <f t="shared" si="25"/>
        <v>90</v>
      </c>
      <c r="R74" s="72" t="str">
        <f t="shared" si="26"/>
        <v/>
      </c>
      <c r="S74" s="72" t="str">
        <f t="shared" si="27"/>
        <v/>
      </c>
      <c r="AI74" s="23">
        <f>'simulateur tarif OQN'!$B$4</f>
        <v>40</v>
      </c>
      <c r="AJ74" s="24">
        <f t="shared" si="28"/>
        <v>5053.7999999999993</v>
      </c>
      <c r="AK74" s="24">
        <f t="shared" si="29"/>
        <v>126.34499999999998</v>
      </c>
      <c r="AM74" t="str">
        <f t="shared" si="30"/>
        <v>ZONEBASSE</v>
      </c>
      <c r="AN74" t="str">
        <f t="shared" si="31"/>
        <v>HC</v>
      </c>
      <c r="AO74" s="20">
        <f t="shared" si="32"/>
        <v>5053.7999999999993</v>
      </c>
      <c r="AP74" s="20">
        <f t="shared" si="33"/>
        <v>11370.8</v>
      </c>
      <c r="AQ74" s="20" t="str">
        <f t="shared" si="34"/>
        <v>.</v>
      </c>
      <c r="AR74" s="20" t="str">
        <f t="shared" si="35"/>
        <v>.</v>
      </c>
      <c r="AS74" s="20">
        <f t="shared" si="36"/>
        <v>5053.7999999999993</v>
      </c>
      <c r="AT74" s="20">
        <f t="shared" si="19"/>
        <v>-6082.2000000000007</v>
      </c>
      <c r="AU74" s="20">
        <f t="shared" si="37"/>
        <v>454832</v>
      </c>
    </row>
    <row r="75" spans="1:47" ht="22.5">
      <c r="A75" s="54">
        <v>76</v>
      </c>
      <c r="B75" s="54" t="s">
        <v>175</v>
      </c>
      <c r="C75" s="58" t="s">
        <v>176</v>
      </c>
      <c r="D75" s="79">
        <v>90</v>
      </c>
      <c r="E75" s="79">
        <v>90</v>
      </c>
      <c r="F75" s="80">
        <v>10723.24</v>
      </c>
      <c r="G75" s="80">
        <v>119.15</v>
      </c>
      <c r="H75" s="80">
        <v>10723.24</v>
      </c>
      <c r="I75" s="80" t="s">
        <v>28</v>
      </c>
      <c r="J75" s="80" t="s">
        <v>28</v>
      </c>
      <c r="K75" s="80">
        <v>119.15</v>
      </c>
      <c r="L75" s="73">
        <f t="shared" si="20"/>
        <v>349.06</v>
      </c>
      <c r="M75" s="73">
        <f t="shared" si="21"/>
        <v>242.83</v>
      </c>
      <c r="N75" s="72" t="str">
        <f t="shared" si="22"/>
        <v>0118</v>
      </c>
      <c r="O75" s="74">
        <f t="shared" si="23"/>
        <v>0</v>
      </c>
      <c r="P75" s="72">
        <f t="shared" si="24"/>
        <v>0</v>
      </c>
      <c r="Q75" s="74">
        <f t="shared" si="25"/>
        <v>90</v>
      </c>
      <c r="R75" s="72" t="str">
        <f t="shared" si="26"/>
        <v/>
      </c>
      <c r="S75" s="72" t="str">
        <f t="shared" si="27"/>
        <v/>
      </c>
      <c r="AI75" s="23">
        <f>'simulateur tarif OQN'!$B$4</f>
        <v>40</v>
      </c>
      <c r="AJ75" s="24">
        <f t="shared" si="28"/>
        <v>4765.74</v>
      </c>
      <c r="AK75" s="24">
        <f t="shared" si="29"/>
        <v>119.14349999999999</v>
      </c>
      <c r="AM75" t="str">
        <f t="shared" si="30"/>
        <v>ZONEBASSE</v>
      </c>
      <c r="AN75" t="str">
        <f t="shared" si="31"/>
        <v>HC</v>
      </c>
      <c r="AO75" s="20">
        <f t="shared" si="32"/>
        <v>4765.74</v>
      </c>
      <c r="AP75" s="20">
        <f t="shared" si="33"/>
        <v>10723.24</v>
      </c>
      <c r="AQ75" s="20" t="str">
        <f t="shared" si="34"/>
        <v>.</v>
      </c>
      <c r="AR75" s="20" t="str">
        <f t="shared" si="35"/>
        <v>.</v>
      </c>
      <c r="AS75" s="20">
        <f t="shared" si="36"/>
        <v>4765.74</v>
      </c>
      <c r="AT75" s="20">
        <f t="shared" si="19"/>
        <v>-6729.76</v>
      </c>
      <c r="AU75" s="20">
        <f t="shared" si="37"/>
        <v>428929.6</v>
      </c>
    </row>
    <row r="76" spans="1:47" ht="33.75">
      <c r="A76" s="54">
        <v>77</v>
      </c>
      <c r="B76" s="54" t="s">
        <v>177</v>
      </c>
      <c r="C76" s="58" t="s">
        <v>178</v>
      </c>
      <c r="D76" s="79">
        <v>90</v>
      </c>
      <c r="E76" s="79">
        <v>90</v>
      </c>
      <c r="F76" s="80">
        <v>38902.67</v>
      </c>
      <c r="G76" s="80">
        <v>432.25</v>
      </c>
      <c r="H76" s="80">
        <v>38902.67</v>
      </c>
      <c r="I76" s="80" t="s">
        <v>28</v>
      </c>
      <c r="J76" s="80" t="s">
        <v>28</v>
      </c>
      <c r="K76" s="80">
        <v>432.25</v>
      </c>
      <c r="L76" s="73">
        <f t="shared" si="20"/>
        <v>349.06</v>
      </c>
      <c r="M76" s="73">
        <f t="shared" si="21"/>
        <v>242.83</v>
      </c>
      <c r="N76" s="72" t="str">
        <f t="shared" si="22"/>
        <v>0118</v>
      </c>
      <c r="O76" s="74">
        <f t="shared" si="23"/>
        <v>0</v>
      </c>
      <c r="P76" s="72">
        <f t="shared" si="24"/>
        <v>0</v>
      </c>
      <c r="Q76" s="74">
        <f t="shared" si="25"/>
        <v>90</v>
      </c>
      <c r="R76" s="72" t="str">
        <f t="shared" si="26"/>
        <v/>
      </c>
      <c r="S76" s="72" t="str">
        <f t="shared" si="27"/>
        <v/>
      </c>
      <c r="AI76" s="23">
        <f>'simulateur tarif OQN'!$B$4</f>
        <v>40</v>
      </c>
      <c r="AJ76" s="24">
        <f t="shared" si="28"/>
        <v>17290.169999999998</v>
      </c>
      <c r="AK76" s="24">
        <f t="shared" si="29"/>
        <v>432.25424999999996</v>
      </c>
      <c r="AM76" t="str">
        <f t="shared" si="30"/>
        <v>ZONEBASSE</v>
      </c>
      <c r="AN76" t="str">
        <f t="shared" si="31"/>
        <v>HC</v>
      </c>
      <c r="AO76" s="20">
        <f t="shared" si="32"/>
        <v>17290.169999999998</v>
      </c>
      <c r="AP76" s="20">
        <f t="shared" si="33"/>
        <v>38902.67</v>
      </c>
      <c r="AQ76" s="20" t="str">
        <f t="shared" si="34"/>
        <v>.</v>
      </c>
      <c r="AR76" s="20" t="str">
        <f t="shared" si="35"/>
        <v>.</v>
      </c>
      <c r="AS76" s="20">
        <f t="shared" si="36"/>
        <v>17290.169999999998</v>
      </c>
      <c r="AT76" s="20">
        <f t="shared" si="19"/>
        <v>21449.67</v>
      </c>
      <c r="AU76" s="20">
        <f t="shared" si="37"/>
        <v>1556106.7999999998</v>
      </c>
    </row>
    <row r="77" spans="1:47" ht="33.75">
      <c r="A77" s="54">
        <v>78</v>
      </c>
      <c r="B77" s="54" t="s">
        <v>179</v>
      </c>
      <c r="C77" s="58" t="s">
        <v>180</v>
      </c>
      <c r="D77" s="79">
        <v>90</v>
      </c>
      <c r="E77" s="79">
        <v>90</v>
      </c>
      <c r="F77" s="80">
        <v>30940.28</v>
      </c>
      <c r="G77" s="80">
        <v>343.78</v>
      </c>
      <c r="H77" s="80">
        <v>30940.28</v>
      </c>
      <c r="I77" s="80" t="s">
        <v>28</v>
      </c>
      <c r="J77" s="80" t="s">
        <v>28</v>
      </c>
      <c r="K77" s="80">
        <v>343.78</v>
      </c>
      <c r="L77" s="73">
        <f t="shared" si="20"/>
        <v>349.06</v>
      </c>
      <c r="M77" s="73">
        <f t="shared" si="21"/>
        <v>242.83</v>
      </c>
      <c r="N77" s="72" t="str">
        <f t="shared" si="22"/>
        <v>0118</v>
      </c>
      <c r="O77" s="74">
        <f t="shared" si="23"/>
        <v>0</v>
      </c>
      <c r="P77" s="72">
        <f t="shared" si="24"/>
        <v>0</v>
      </c>
      <c r="Q77" s="74">
        <f t="shared" si="25"/>
        <v>90</v>
      </c>
      <c r="R77" s="72" t="str">
        <f t="shared" si="26"/>
        <v/>
      </c>
      <c r="S77" s="72" t="str">
        <f t="shared" si="27"/>
        <v/>
      </c>
      <c r="AI77" s="23">
        <f>'simulateur tarif OQN'!$B$4</f>
        <v>40</v>
      </c>
      <c r="AJ77" s="24">
        <f t="shared" si="28"/>
        <v>13751.279999999999</v>
      </c>
      <c r="AK77" s="24">
        <f t="shared" si="29"/>
        <v>343.78199999999998</v>
      </c>
      <c r="AM77" t="str">
        <f t="shared" si="30"/>
        <v>ZONEBASSE</v>
      </c>
      <c r="AN77" t="str">
        <f t="shared" si="31"/>
        <v>HC</v>
      </c>
      <c r="AO77" s="20">
        <f t="shared" si="32"/>
        <v>13751.279999999999</v>
      </c>
      <c r="AP77" s="20">
        <f t="shared" si="33"/>
        <v>30940.28</v>
      </c>
      <c r="AQ77" s="20" t="str">
        <f t="shared" si="34"/>
        <v>.</v>
      </c>
      <c r="AR77" s="20" t="str">
        <f t="shared" si="35"/>
        <v>.</v>
      </c>
      <c r="AS77" s="20">
        <f t="shared" si="36"/>
        <v>13751.279999999999</v>
      </c>
      <c r="AT77" s="20">
        <f t="shared" si="19"/>
        <v>13487.279999999999</v>
      </c>
      <c r="AU77" s="20">
        <f t="shared" si="37"/>
        <v>1237611.2</v>
      </c>
    </row>
    <row r="78" spans="1:47" ht="22.5">
      <c r="A78" s="54">
        <v>79</v>
      </c>
      <c r="B78" s="54" t="s">
        <v>181</v>
      </c>
      <c r="C78" s="58" t="s">
        <v>182</v>
      </c>
      <c r="D78" s="79">
        <v>29</v>
      </c>
      <c r="E78" s="79">
        <v>35</v>
      </c>
      <c r="F78" s="80">
        <v>4647.8900000000003</v>
      </c>
      <c r="G78" s="80">
        <v>160.27000000000001</v>
      </c>
      <c r="H78" s="80">
        <v>4647.8900000000003</v>
      </c>
      <c r="I78" s="80" t="s">
        <v>28</v>
      </c>
      <c r="J78" s="80" t="s">
        <v>28</v>
      </c>
      <c r="K78" s="80">
        <v>146.38999999999999</v>
      </c>
      <c r="L78" s="73">
        <f t="shared" si="20"/>
        <v>160.71</v>
      </c>
      <c r="M78" s="73">
        <f t="shared" si="21"/>
        <v>242.83</v>
      </c>
      <c r="N78" s="72" t="str">
        <f t="shared" si="22"/>
        <v>0118</v>
      </c>
      <c r="O78" s="74">
        <f t="shared" si="23"/>
        <v>6</v>
      </c>
      <c r="P78" s="72">
        <f t="shared" si="24"/>
        <v>0</v>
      </c>
      <c r="Q78" s="74">
        <f t="shared" si="25"/>
        <v>29</v>
      </c>
      <c r="R78" s="72" t="str">
        <f t="shared" si="26"/>
        <v/>
      </c>
      <c r="S78" s="72" t="str">
        <f t="shared" si="27"/>
        <v/>
      </c>
      <c r="AI78" s="23">
        <f>'simulateur tarif OQN'!$B$4</f>
        <v>40</v>
      </c>
      <c r="AJ78" s="24">
        <f t="shared" si="28"/>
        <v>5379.84</v>
      </c>
      <c r="AK78" s="24">
        <f t="shared" si="29"/>
        <v>134.49600000000001</v>
      </c>
      <c r="AM78" t="str">
        <f t="shared" si="30"/>
        <v>ZONEHAUTE</v>
      </c>
      <c r="AN78" t="str">
        <f t="shared" si="31"/>
        <v>HC</v>
      </c>
      <c r="AO78" s="20">
        <f t="shared" si="32"/>
        <v>6410.8600000000006</v>
      </c>
      <c r="AP78" s="20">
        <f t="shared" si="33"/>
        <v>4647.8900000000003</v>
      </c>
      <c r="AQ78" s="20" t="str">
        <f t="shared" si="34"/>
        <v>.</v>
      </c>
      <c r="AR78" s="20" t="str">
        <f t="shared" si="35"/>
        <v>.</v>
      </c>
      <c r="AS78" s="20">
        <f t="shared" si="36"/>
        <v>5379.84</v>
      </c>
      <c r="AT78" s="20">
        <f t="shared" si="19"/>
        <v>4663.84</v>
      </c>
      <c r="AU78" s="20">
        <f t="shared" si="37"/>
        <v>185915.6</v>
      </c>
    </row>
    <row r="79" spans="1:47" ht="22.5">
      <c r="A79" s="54">
        <v>80</v>
      </c>
      <c r="B79" s="54" t="s">
        <v>183</v>
      </c>
      <c r="C79" s="58" t="s">
        <v>184</v>
      </c>
      <c r="D79" s="79">
        <v>57</v>
      </c>
      <c r="E79" s="79">
        <v>63</v>
      </c>
      <c r="F79" s="80">
        <v>9555.41</v>
      </c>
      <c r="G79" s="80">
        <v>167.64</v>
      </c>
      <c r="H79" s="80">
        <v>9555.41</v>
      </c>
      <c r="I79" s="80" t="s">
        <v>28</v>
      </c>
      <c r="J79" s="80" t="s">
        <v>28</v>
      </c>
      <c r="K79" s="80">
        <v>163.81</v>
      </c>
      <c r="L79" s="73">
        <f t="shared" si="20"/>
        <v>160.71</v>
      </c>
      <c r="M79" s="73">
        <f t="shared" si="21"/>
        <v>242.83</v>
      </c>
      <c r="N79" s="72" t="str">
        <f t="shared" si="22"/>
        <v>0118</v>
      </c>
      <c r="O79" s="74">
        <f t="shared" si="23"/>
        <v>6</v>
      </c>
      <c r="P79" s="72">
        <f t="shared" si="24"/>
        <v>0</v>
      </c>
      <c r="Q79" s="74">
        <f t="shared" si="25"/>
        <v>57</v>
      </c>
      <c r="R79" s="72" t="str">
        <f t="shared" si="26"/>
        <v/>
      </c>
      <c r="S79" s="72" t="str">
        <f t="shared" si="27"/>
        <v/>
      </c>
      <c r="AI79" s="23">
        <f>'simulateur tarif OQN'!$B$4</f>
        <v>40</v>
      </c>
      <c r="AJ79" s="24">
        <f t="shared" si="28"/>
        <v>6705.5300000000007</v>
      </c>
      <c r="AK79" s="24">
        <f t="shared" si="29"/>
        <v>167.63825000000003</v>
      </c>
      <c r="AM79" t="str">
        <f t="shared" si="30"/>
        <v>ZONEBASSE</v>
      </c>
      <c r="AN79" t="str">
        <f t="shared" si="31"/>
        <v>HC</v>
      </c>
      <c r="AO79" s="20">
        <f t="shared" si="32"/>
        <v>6705.5300000000007</v>
      </c>
      <c r="AP79" s="20">
        <f t="shared" si="33"/>
        <v>9555.41</v>
      </c>
      <c r="AQ79" s="20" t="str">
        <f t="shared" si="34"/>
        <v>.</v>
      </c>
      <c r="AR79" s="20" t="str">
        <f t="shared" si="35"/>
        <v>.</v>
      </c>
      <c r="AS79" s="20">
        <f t="shared" si="36"/>
        <v>5787.78</v>
      </c>
      <c r="AT79" s="20">
        <f t="shared" si="19"/>
        <v>5942.7799999999988</v>
      </c>
      <c r="AU79" s="20">
        <f t="shared" si="37"/>
        <v>382216.4</v>
      </c>
    </row>
    <row r="80" spans="1:47" ht="33.75">
      <c r="A80" s="54">
        <v>81</v>
      </c>
      <c r="B80" s="54" t="s">
        <v>185</v>
      </c>
      <c r="C80" s="58" t="s">
        <v>186</v>
      </c>
      <c r="D80" s="79">
        <v>29</v>
      </c>
      <c r="E80" s="79">
        <v>35</v>
      </c>
      <c r="F80" s="80">
        <v>5579.28</v>
      </c>
      <c r="G80" s="80">
        <v>192.39</v>
      </c>
      <c r="H80" s="80">
        <v>5579.28</v>
      </c>
      <c r="I80" s="80" t="s">
        <v>28</v>
      </c>
      <c r="J80" s="80" t="s">
        <v>28</v>
      </c>
      <c r="K80" s="80">
        <v>159.41</v>
      </c>
      <c r="L80" s="73">
        <f t="shared" si="20"/>
        <v>160.71</v>
      </c>
      <c r="M80" s="73">
        <f t="shared" si="21"/>
        <v>242.83</v>
      </c>
      <c r="N80" s="72" t="str">
        <f t="shared" si="22"/>
        <v>0118</v>
      </c>
      <c r="O80" s="74">
        <f t="shared" si="23"/>
        <v>6</v>
      </c>
      <c r="P80" s="72">
        <f t="shared" si="24"/>
        <v>0</v>
      </c>
      <c r="Q80" s="74">
        <f t="shared" si="25"/>
        <v>29</v>
      </c>
      <c r="R80" s="72" t="str">
        <f t="shared" si="26"/>
        <v/>
      </c>
      <c r="S80" s="72" t="str">
        <f t="shared" si="27"/>
        <v/>
      </c>
      <c r="AI80" s="23">
        <f>'simulateur tarif OQN'!$B$4</f>
        <v>40</v>
      </c>
      <c r="AJ80" s="24">
        <f t="shared" si="28"/>
        <v>6376.33</v>
      </c>
      <c r="AK80" s="24">
        <f t="shared" si="29"/>
        <v>159.40825000000001</v>
      </c>
      <c r="AM80" t="str">
        <f t="shared" si="30"/>
        <v>ZONEHAUTE</v>
      </c>
      <c r="AN80" t="str">
        <f t="shared" si="31"/>
        <v>HC</v>
      </c>
      <c r="AO80" s="20">
        <f t="shared" si="32"/>
        <v>7695.57</v>
      </c>
      <c r="AP80" s="20">
        <f t="shared" si="33"/>
        <v>5579.28</v>
      </c>
      <c r="AQ80" s="20" t="str">
        <f t="shared" si="34"/>
        <v>.</v>
      </c>
      <c r="AR80" s="20" t="str">
        <f t="shared" si="35"/>
        <v>.</v>
      </c>
      <c r="AS80" s="20">
        <f t="shared" si="36"/>
        <v>6376.33</v>
      </c>
      <c r="AT80" s="20">
        <f t="shared" si="19"/>
        <v>6311.3299999999981</v>
      </c>
      <c r="AU80" s="20">
        <f t="shared" si="37"/>
        <v>223171.19999999998</v>
      </c>
    </row>
    <row r="81" spans="1:47" ht="33.75">
      <c r="A81" s="54">
        <v>82</v>
      </c>
      <c r="B81" s="54" t="s">
        <v>187</v>
      </c>
      <c r="C81" s="58" t="s">
        <v>188</v>
      </c>
      <c r="D81" s="79">
        <v>64</v>
      </c>
      <c r="E81" s="79">
        <v>70</v>
      </c>
      <c r="F81" s="80">
        <v>23165.7</v>
      </c>
      <c r="G81" s="80">
        <v>361.96</v>
      </c>
      <c r="H81" s="80">
        <v>23165.7</v>
      </c>
      <c r="I81" s="80" t="s">
        <v>28</v>
      </c>
      <c r="J81" s="80" t="s">
        <v>28</v>
      </c>
      <c r="K81" s="80">
        <v>345.76</v>
      </c>
      <c r="L81" s="73">
        <f t="shared" si="20"/>
        <v>160.71</v>
      </c>
      <c r="M81" s="73">
        <f t="shared" si="21"/>
        <v>242.83</v>
      </c>
      <c r="N81" s="72" t="str">
        <f t="shared" si="22"/>
        <v>0118</v>
      </c>
      <c r="O81" s="74">
        <f t="shared" si="23"/>
        <v>6</v>
      </c>
      <c r="P81" s="72">
        <f t="shared" si="24"/>
        <v>0</v>
      </c>
      <c r="Q81" s="74">
        <f t="shared" si="25"/>
        <v>64</v>
      </c>
      <c r="R81" s="72" t="str">
        <f t="shared" si="26"/>
        <v/>
      </c>
      <c r="S81" s="72" t="str">
        <f t="shared" si="27"/>
        <v/>
      </c>
      <c r="AI81" s="23">
        <f>'simulateur tarif OQN'!$B$4</f>
        <v>40</v>
      </c>
      <c r="AJ81" s="24">
        <f t="shared" si="28"/>
        <v>14478.660000000002</v>
      </c>
      <c r="AK81" s="24">
        <f t="shared" si="29"/>
        <v>361.96650000000005</v>
      </c>
      <c r="AM81" t="str">
        <f t="shared" si="30"/>
        <v>ZONEBASSE</v>
      </c>
      <c r="AN81" t="str">
        <f t="shared" si="31"/>
        <v>HC</v>
      </c>
      <c r="AO81" s="20">
        <f t="shared" si="32"/>
        <v>14478.660000000002</v>
      </c>
      <c r="AP81" s="20">
        <f t="shared" si="33"/>
        <v>23165.7</v>
      </c>
      <c r="AQ81" s="20" t="str">
        <f t="shared" si="34"/>
        <v>.</v>
      </c>
      <c r="AR81" s="20" t="str">
        <f t="shared" si="35"/>
        <v>.</v>
      </c>
      <c r="AS81" s="20">
        <f t="shared" si="36"/>
        <v>12792.900000000001</v>
      </c>
      <c r="AT81" s="20">
        <f t="shared" si="19"/>
        <v>22045.4</v>
      </c>
      <c r="AU81" s="20">
        <f t="shared" si="37"/>
        <v>926628</v>
      </c>
    </row>
    <row r="82" spans="1:47">
      <c r="A82" s="54">
        <v>83</v>
      </c>
      <c r="B82" s="54" t="s">
        <v>189</v>
      </c>
      <c r="C82" s="55" t="s">
        <v>190</v>
      </c>
      <c r="D82" s="79">
        <v>1</v>
      </c>
      <c r="E82" s="79">
        <v>1</v>
      </c>
      <c r="F82" s="80" t="s">
        <v>28</v>
      </c>
      <c r="G82" s="80" t="s">
        <v>28</v>
      </c>
      <c r="H82" s="80">
        <v>122.93</v>
      </c>
      <c r="I82" s="80" t="s">
        <v>28</v>
      </c>
      <c r="J82" s="80" t="s">
        <v>28</v>
      </c>
      <c r="K82" s="80" t="s">
        <v>28</v>
      </c>
      <c r="L82" s="73" t="str">
        <f t="shared" si="20"/>
        <v/>
      </c>
      <c r="M82" s="73" t="str">
        <f t="shared" si="21"/>
        <v/>
      </c>
      <c r="N82" s="72" t="str">
        <f t="shared" si="22"/>
        <v>0121</v>
      </c>
      <c r="O82" s="74">
        <f t="shared" si="23"/>
        <v>0</v>
      </c>
      <c r="P82" s="72">
        <f t="shared" si="24"/>
        <v>0</v>
      </c>
      <c r="Q82" s="74">
        <f t="shared" si="25"/>
        <v>1</v>
      </c>
      <c r="R82" s="72" t="str">
        <f t="shared" si="26"/>
        <v/>
      </c>
      <c r="S82" s="72" t="str">
        <f t="shared" si="27"/>
        <v/>
      </c>
      <c r="AI82" s="23">
        <f>'simulateur tarif OQN'!$B$4</f>
        <v>40</v>
      </c>
      <c r="AJ82" s="24">
        <f t="shared" si="28"/>
        <v>4917.2000000000007</v>
      </c>
      <c r="AK82" s="24">
        <f t="shared" si="29"/>
        <v>122.93000000000002</v>
      </c>
      <c r="AM82" t="str">
        <f t="shared" si="30"/>
        <v>ZONEHAUTE</v>
      </c>
      <c r="AN82" t="str">
        <f t="shared" si="31"/>
        <v>HDJ</v>
      </c>
      <c r="AO82" s="20" t="e">
        <f t="shared" si="32"/>
        <v>#VALUE!</v>
      </c>
      <c r="AP82" s="20">
        <f t="shared" si="33"/>
        <v>122.93</v>
      </c>
      <c r="AQ82" s="20" t="str">
        <f t="shared" si="34"/>
        <v>.</v>
      </c>
      <c r="AR82" s="20" t="str">
        <f t="shared" si="35"/>
        <v>.</v>
      </c>
      <c r="AS82" s="20" t="e">
        <f t="shared" si="36"/>
        <v>#VALUE!</v>
      </c>
      <c r="AT82" s="20" t="e">
        <f t="shared" si="19"/>
        <v>#VALUE!</v>
      </c>
      <c r="AU82" s="20">
        <f t="shared" si="37"/>
        <v>4917.2000000000007</v>
      </c>
    </row>
    <row r="83" spans="1:47">
      <c r="A83" s="54">
        <v>84</v>
      </c>
      <c r="B83" s="54" t="s">
        <v>191</v>
      </c>
      <c r="C83" s="55" t="s">
        <v>192</v>
      </c>
      <c r="D83" s="79">
        <v>1</v>
      </c>
      <c r="E83" s="79">
        <v>1</v>
      </c>
      <c r="F83" s="80" t="s">
        <v>28</v>
      </c>
      <c r="G83" s="80" t="s">
        <v>28</v>
      </c>
      <c r="H83" s="80">
        <v>103.31</v>
      </c>
      <c r="I83" s="80" t="s">
        <v>28</v>
      </c>
      <c r="J83" s="80" t="s">
        <v>28</v>
      </c>
      <c r="K83" s="80" t="s">
        <v>28</v>
      </c>
      <c r="L83" s="73" t="str">
        <f t="shared" si="20"/>
        <v/>
      </c>
      <c r="M83" s="73" t="str">
        <f t="shared" si="21"/>
        <v/>
      </c>
      <c r="N83" s="72" t="str">
        <f t="shared" si="22"/>
        <v>0121</v>
      </c>
      <c r="O83" s="74">
        <f t="shared" si="23"/>
        <v>0</v>
      </c>
      <c r="P83" s="72">
        <f t="shared" si="24"/>
        <v>0</v>
      </c>
      <c r="Q83" s="74">
        <f t="shared" si="25"/>
        <v>1</v>
      </c>
      <c r="R83" s="72" t="str">
        <f t="shared" si="26"/>
        <v/>
      </c>
      <c r="S83" s="72" t="str">
        <f t="shared" si="27"/>
        <v/>
      </c>
      <c r="AI83" s="23">
        <f>'simulateur tarif OQN'!$B$4</f>
        <v>40</v>
      </c>
      <c r="AJ83" s="24">
        <f t="shared" si="28"/>
        <v>4132.3999999999996</v>
      </c>
      <c r="AK83" s="24">
        <f t="shared" si="29"/>
        <v>103.30999999999999</v>
      </c>
      <c r="AM83" t="str">
        <f t="shared" si="30"/>
        <v>ZONEHAUTE</v>
      </c>
      <c r="AN83" t="str">
        <f t="shared" si="31"/>
        <v>HDJ</v>
      </c>
      <c r="AO83" s="20" t="e">
        <f t="shared" si="32"/>
        <v>#VALUE!</v>
      </c>
      <c r="AP83" s="20">
        <f t="shared" si="33"/>
        <v>103.31</v>
      </c>
      <c r="AQ83" s="20" t="str">
        <f t="shared" si="34"/>
        <v>.</v>
      </c>
      <c r="AR83" s="20" t="str">
        <f t="shared" si="35"/>
        <v>.</v>
      </c>
      <c r="AS83" s="20" t="e">
        <f t="shared" si="36"/>
        <v>#VALUE!</v>
      </c>
      <c r="AT83" s="20" t="e">
        <f t="shared" si="19"/>
        <v>#VALUE!</v>
      </c>
      <c r="AU83" s="20">
        <f t="shared" si="37"/>
        <v>4132.3999999999996</v>
      </c>
    </row>
    <row r="84" spans="1:47">
      <c r="A84" s="54">
        <v>85</v>
      </c>
      <c r="B84" s="54" t="s">
        <v>193</v>
      </c>
      <c r="C84" s="55" t="s">
        <v>194</v>
      </c>
      <c r="D84" s="79">
        <v>1</v>
      </c>
      <c r="E84" s="79">
        <v>1</v>
      </c>
      <c r="F84" s="80" t="s">
        <v>28</v>
      </c>
      <c r="G84" s="80" t="s">
        <v>28</v>
      </c>
      <c r="H84" s="80">
        <v>87.74</v>
      </c>
      <c r="I84" s="80" t="s">
        <v>28</v>
      </c>
      <c r="J84" s="80" t="s">
        <v>28</v>
      </c>
      <c r="K84" s="80" t="s">
        <v>28</v>
      </c>
      <c r="L84" s="73" t="str">
        <f t="shared" si="20"/>
        <v/>
      </c>
      <c r="M84" s="73" t="str">
        <f t="shared" si="21"/>
        <v/>
      </c>
      <c r="N84" s="72" t="str">
        <f t="shared" si="22"/>
        <v>0121</v>
      </c>
      <c r="O84" s="74">
        <f t="shared" si="23"/>
        <v>0</v>
      </c>
      <c r="P84" s="72">
        <f t="shared" si="24"/>
        <v>0</v>
      </c>
      <c r="Q84" s="74">
        <f t="shared" si="25"/>
        <v>1</v>
      </c>
      <c r="R84" s="72" t="str">
        <f t="shared" si="26"/>
        <v/>
      </c>
      <c r="S84" s="72" t="str">
        <f t="shared" si="27"/>
        <v/>
      </c>
      <c r="AI84" s="23">
        <f>'simulateur tarif OQN'!$B$4</f>
        <v>40</v>
      </c>
      <c r="AJ84" s="24">
        <f t="shared" si="28"/>
        <v>3509.6</v>
      </c>
      <c r="AK84" s="24">
        <f t="shared" si="29"/>
        <v>87.74</v>
      </c>
      <c r="AM84" t="str">
        <f t="shared" si="30"/>
        <v>ZONEHAUTE</v>
      </c>
      <c r="AN84" t="str">
        <f t="shared" si="31"/>
        <v>HDJ</v>
      </c>
      <c r="AO84" s="20" t="e">
        <f t="shared" si="32"/>
        <v>#VALUE!</v>
      </c>
      <c r="AP84" s="20">
        <f t="shared" si="33"/>
        <v>87.74</v>
      </c>
      <c r="AQ84" s="20" t="str">
        <f t="shared" si="34"/>
        <v>.</v>
      </c>
      <c r="AR84" s="20" t="str">
        <f t="shared" si="35"/>
        <v>.</v>
      </c>
      <c r="AS84" s="20" t="e">
        <f t="shared" si="36"/>
        <v>#VALUE!</v>
      </c>
      <c r="AT84" s="20" t="e">
        <f t="shared" si="19"/>
        <v>#VALUE!</v>
      </c>
      <c r="AU84" s="20">
        <f t="shared" si="37"/>
        <v>3509.6</v>
      </c>
    </row>
    <row r="85" spans="1:47" ht="22.5">
      <c r="A85" s="54">
        <v>86</v>
      </c>
      <c r="B85" s="54" t="s">
        <v>195</v>
      </c>
      <c r="C85" s="58" t="s">
        <v>196</v>
      </c>
      <c r="D85" s="79">
        <v>29</v>
      </c>
      <c r="E85" s="79">
        <v>35</v>
      </c>
      <c r="F85" s="80">
        <v>5199.45</v>
      </c>
      <c r="G85" s="80">
        <v>179.29</v>
      </c>
      <c r="H85" s="80">
        <v>5199.45</v>
      </c>
      <c r="I85" s="80" t="s">
        <v>28</v>
      </c>
      <c r="J85" s="80" t="s">
        <v>28</v>
      </c>
      <c r="K85" s="80">
        <v>164.02</v>
      </c>
      <c r="L85" s="73">
        <f t="shared" si="20"/>
        <v>165.74</v>
      </c>
      <c r="M85" s="73">
        <f t="shared" si="21"/>
        <v>159.18</v>
      </c>
      <c r="N85" s="72" t="str">
        <f t="shared" si="22"/>
        <v>0121</v>
      </c>
      <c r="O85" s="74">
        <f t="shared" si="23"/>
        <v>6</v>
      </c>
      <c r="P85" s="72">
        <f t="shared" si="24"/>
        <v>0</v>
      </c>
      <c r="Q85" s="74">
        <f t="shared" si="25"/>
        <v>29</v>
      </c>
      <c r="R85" s="72" t="str">
        <f t="shared" si="26"/>
        <v/>
      </c>
      <c r="S85" s="72" t="str">
        <f t="shared" si="27"/>
        <v/>
      </c>
      <c r="AI85" s="23">
        <f>'simulateur tarif OQN'!$B$4</f>
        <v>40</v>
      </c>
      <c r="AJ85" s="24">
        <f t="shared" si="28"/>
        <v>6019.55</v>
      </c>
      <c r="AK85" s="24">
        <f t="shared" si="29"/>
        <v>150.48875000000001</v>
      </c>
      <c r="AM85" t="str">
        <f t="shared" si="30"/>
        <v>ZONEHAUTE</v>
      </c>
      <c r="AN85" t="str">
        <f t="shared" si="31"/>
        <v>HC</v>
      </c>
      <c r="AO85" s="20">
        <f t="shared" si="32"/>
        <v>7171.6399999999994</v>
      </c>
      <c r="AP85" s="20">
        <f t="shared" si="33"/>
        <v>5199.45</v>
      </c>
      <c r="AQ85" s="20" t="str">
        <f t="shared" si="34"/>
        <v>.</v>
      </c>
      <c r="AR85" s="20" t="str">
        <f t="shared" si="35"/>
        <v>.</v>
      </c>
      <c r="AS85" s="20">
        <f t="shared" si="36"/>
        <v>6019.55</v>
      </c>
      <c r="AT85" s="20">
        <f t="shared" si="19"/>
        <v>5933.5499999999993</v>
      </c>
      <c r="AU85" s="20">
        <f t="shared" si="37"/>
        <v>207978</v>
      </c>
    </row>
    <row r="86" spans="1:47" ht="22.5">
      <c r="A86" s="54">
        <v>87</v>
      </c>
      <c r="B86" s="54" t="s">
        <v>197</v>
      </c>
      <c r="C86" s="58" t="s">
        <v>198</v>
      </c>
      <c r="D86" s="79">
        <v>36</v>
      </c>
      <c r="E86" s="79">
        <v>42</v>
      </c>
      <c r="F86" s="80">
        <v>5783.99</v>
      </c>
      <c r="G86" s="80">
        <v>83.51</v>
      </c>
      <c r="H86" s="80">
        <v>5783.99</v>
      </c>
      <c r="I86" s="80" t="s">
        <v>28</v>
      </c>
      <c r="J86" s="80" t="s">
        <v>28</v>
      </c>
      <c r="K86" s="80">
        <v>164.02</v>
      </c>
      <c r="L86" s="73">
        <f t="shared" si="20"/>
        <v>165.74</v>
      </c>
      <c r="M86" s="73">
        <f t="shared" si="21"/>
        <v>159.18</v>
      </c>
      <c r="N86" s="72" t="str">
        <f t="shared" si="22"/>
        <v>0121</v>
      </c>
      <c r="O86" s="74">
        <f t="shared" si="23"/>
        <v>6</v>
      </c>
      <c r="P86" s="72">
        <f t="shared" si="24"/>
        <v>0</v>
      </c>
      <c r="Q86" s="74">
        <f t="shared" si="25"/>
        <v>36</v>
      </c>
      <c r="R86" s="72" t="str">
        <f t="shared" si="26"/>
        <v/>
      </c>
      <c r="S86" s="72" t="str">
        <f t="shared" si="27"/>
        <v/>
      </c>
      <c r="AI86" s="23">
        <f>'simulateur tarif OQN'!$B$4</f>
        <v>40</v>
      </c>
      <c r="AJ86" s="24">
        <f t="shared" si="28"/>
        <v>5783.99</v>
      </c>
      <c r="AK86" s="24">
        <f t="shared" si="29"/>
        <v>144.59975</v>
      </c>
      <c r="AM86" t="str">
        <f t="shared" si="30"/>
        <v>ZONEFORF1</v>
      </c>
      <c r="AN86" t="str">
        <f t="shared" si="31"/>
        <v>HC</v>
      </c>
      <c r="AO86" s="20">
        <f t="shared" si="32"/>
        <v>6118.03</v>
      </c>
      <c r="AP86" s="20">
        <f t="shared" si="33"/>
        <v>5783.99</v>
      </c>
      <c r="AQ86" s="20" t="str">
        <f t="shared" si="34"/>
        <v>.</v>
      </c>
      <c r="AR86" s="20" t="str">
        <f t="shared" si="35"/>
        <v>.</v>
      </c>
      <c r="AS86" s="20">
        <f t="shared" si="36"/>
        <v>5455.95</v>
      </c>
      <c r="AT86" s="20">
        <f t="shared" si="19"/>
        <v>5369.9500000000007</v>
      </c>
      <c r="AU86" s="20">
        <f t="shared" si="37"/>
        <v>231359.59999999998</v>
      </c>
    </row>
    <row r="87" spans="1:47" ht="33.75">
      <c r="A87" s="54">
        <v>88</v>
      </c>
      <c r="B87" s="54" t="s">
        <v>199</v>
      </c>
      <c r="C87" s="58" t="s">
        <v>200</v>
      </c>
      <c r="D87" s="79">
        <v>36</v>
      </c>
      <c r="E87" s="79">
        <v>42</v>
      </c>
      <c r="F87" s="80">
        <v>6445.63</v>
      </c>
      <c r="G87" s="80">
        <v>179.05</v>
      </c>
      <c r="H87" s="80">
        <v>6445.63</v>
      </c>
      <c r="I87" s="80" t="s">
        <v>28</v>
      </c>
      <c r="J87" s="80" t="s">
        <v>28</v>
      </c>
      <c r="K87" s="80">
        <v>166.34</v>
      </c>
      <c r="L87" s="73">
        <f t="shared" si="20"/>
        <v>165.74</v>
      </c>
      <c r="M87" s="73">
        <f t="shared" si="21"/>
        <v>159.18</v>
      </c>
      <c r="N87" s="72" t="str">
        <f t="shared" si="22"/>
        <v>0121</v>
      </c>
      <c r="O87" s="74">
        <f t="shared" si="23"/>
        <v>6</v>
      </c>
      <c r="P87" s="72">
        <f t="shared" si="24"/>
        <v>0</v>
      </c>
      <c r="Q87" s="74">
        <f t="shared" si="25"/>
        <v>36</v>
      </c>
      <c r="R87" s="72" t="str">
        <f t="shared" si="26"/>
        <v/>
      </c>
      <c r="S87" s="72" t="str">
        <f t="shared" si="27"/>
        <v/>
      </c>
      <c r="AI87" s="23">
        <f>'simulateur tarif OQN'!$B$4</f>
        <v>40</v>
      </c>
      <c r="AJ87" s="24">
        <f t="shared" si="28"/>
        <v>6445.63</v>
      </c>
      <c r="AK87" s="24">
        <f t="shared" si="29"/>
        <v>161.14075</v>
      </c>
      <c r="AM87" t="str">
        <f t="shared" si="30"/>
        <v>ZONEFORF1</v>
      </c>
      <c r="AN87" t="str">
        <f t="shared" si="31"/>
        <v>HC</v>
      </c>
      <c r="AO87" s="20">
        <f t="shared" si="32"/>
        <v>7161.83</v>
      </c>
      <c r="AP87" s="20">
        <f t="shared" si="33"/>
        <v>6445.63</v>
      </c>
      <c r="AQ87" s="20" t="str">
        <f t="shared" si="34"/>
        <v>.</v>
      </c>
      <c r="AR87" s="20" t="str">
        <f t="shared" si="35"/>
        <v>.</v>
      </c>
      <c r="AS87" s="20">
        <f t="shared" si="36"/>
        <v>6112.95</v>
      </c>
      <c r="AT87" s="20">
        <f t="shared" si="19"/>
        <v>6142.9500000000007</v>
      </c>
      <c r="AU87" s="20">
        <f t="shared" si="37"/>
        <v>257825.2</v>
      </c>
    </row>
    <row r="88" spans="1:47" ht="33.75">
      <c r="A88" s="54">
        <v>89</v>
      </c>
      <c r="B88" s="54" t="s">
        <v>201</v>
      </c>
      <c r="C88" s="58" t="s">
        <v>202</v>
      </c>
      <c r="D88" s="79">
        <v>50</v>
      </c>
      <c r="E88" s="79">
        <v>56</v>
      </c>
      <c r="F88" s="80">
        <v>7397.75</v>
      </c>
      <c r="G88" s="80">
        <v>68.010000000000005</v>
      </c>
      <c r="H88" s="80">
        <v>7397.75</v>
      </c>
      <c r="I88" s="80" t="s">
        <v>28</v>
      </c>
      <c r="J88" s="80" t="s">
        <v>28</v>
      </c>
      <c r="K88" s="80">
        <v>166.34</v>
      </c>
      <c r="L88" s="73">
        <f t="shared" si="20"/>
        <v>165.74</v>
      </c>
      <c r="M88" s="73">
        <f t="shared" si="21"/>
        <v>159.18</v>
      </c>
      <c r="N88" s="72" t="str">
        <f t="shared" si="22"/>
        <v>0121</v>
      </c>
      <c r="O88" s="74">
        <f t="shared" si="23"/>
        <v>6</v>
      </c>
      <c r="P88" s="72">
        <f t="shared" si="24"/>
        <v>0</v>
      </c>
      <c r="Q88" s="74">
        <f t="shared" si="25"/>
        <v>50</v>
      </c>
      <c r="R88" s="72" t="str">
        <f t="shared" si="26"/>
        <v/>
      </c>
      <c r="S88" s="72" t="str">
        <f t="shared" si="27"/>
        <v/>
      </c>
      <c r="AI88" s="23">
        <f>'simulateur tarif OQN'!$B$4</f>
        <v>40</v>
      </c>
      <c r="AJ88" s="24">
        <f t="shared" si="28"/>
        <v>6717.65</v>
      </c>
      <c r="AK88" s="24">
        <f t="shared" si="29"/>
        <v>167.94125</v>
      </c>
      <c r="AM88" t="str">
        <f t="shared" si="30"/>
        <v>ZONEBASSE</v>
      </c>
      <c r="AN88" t="str">
        <f t="shared" si="31"/>
        <v>HC</v>
      </c>
      <c r="AO88" s="20">
        <f t="shared" si="32"/>
        <v>6717.65</v>
      </c>
      <c r="AP88" s="20">
        <f t="shared" si="33"/>
        <v>7397.75</v>
      </c>
      <c r="AQ88" s="20" t="str">
        <f t="shared" si="34"/>
        <v>.</v>
      </c>
      <c r="AR88" s="20" t="str">
        <f t="shared" si="35"/>
        <v>.</v>
      </c>
      <c r="AS88" s="20">
        <f t="shared" si="36"/>
        <v>4736.3099999999995</v>
      </c>
      <c r="AT88" s="20">
        <f t="shared" si="19"/>
        <v>4766.3100000000013</v>
      </c>
      <c r="AU88" s="20">
        <f t="shared" si="37"/>
        <v>295910</v>
      </c>
    </row>
    <row r="89" spans="1:47" ht="33.75">
      <c r="A89" s="54">
        <v>90</v>
      </c>
      <c r="B89" s="54" t="s">
        <v>203</v>
      </c>
      <c r="C89" s="58" t="s">
        <v>204</v>
      </c>
      <c r="D89" s="79">
        <v>57</v>
      </c>
      <c r="E89" s="79">
        <v>63</v>
      </c>
      <c r="F89" s="80">
        <v>9970.42</v>
      </c>
      <c r="G89" s="80">
        <v>174.92</v>
      </c>
      <c r="H89" s="80">
        <v>9970.42</v>
      </c>
      <c r="I89" s="80" t="s">
        <v>28</v>
      </c>
      <c r="J89" s="80" t="s">
        <v>28</v>
      </c>
      <c r="K89" s="80">
        <v>164.8</v>
      </c>
      <c r="L89" s="73">
        <f t="shared" si="20"/>
        <v>165.74</v>
      </c>
      <c r="M89" s="73">
        <f t="shared" si="21"/>
        <v>159.18</v>
      </c>
      <c r="N89" s="72" t="str">
        <f t="shared" si="22"/>
        <v>0121</v>
      </c>
      <c r="O89" s="74">
        <f t="shared" si="23"/>
        <v>6</v>
      </c>
      <c r="P89" s="72">
        <f t="shared" si="24"/>
        <v>0</v>
      </c>
      <c r="Q89" s="74">
        <f t="shared" si="25"/>
        <v>57</v>
      </c>
      <c r="R89" s="72" t="str">
        <f t="shared" si="26"/>
        <v/>
      </c>
      <c r="S89" s="72" t="str">
        <f t="shared" si="27"/>
        <v/>
      </c>
      <c r="AI89" s="23">
        <f>'simulateur tarif OQN'!$B$4</f>
        <v>40</v>
      </c>
      <c r="AJ89" s="24">
        <f t="shared" si="28"/>
        <v>6996.7800000000007</v>
      </c>
      <c r="AK89" s="24">
        <f t="shared" si="29"/>
        <v>174.91950000000003</v>
      </c>
      <c r="AM89" t="str">
        <f t="shared" si="30"/>
        <v>ZONEBASSE</v>
      </c>
      <c r="AN89" t="str">
        <f t="shared" si="31"/>
        <v>HC</v>
      </c>
      <c r="AO89" s="20">
        <f t="shared" si="32"/>
        <v>6996.7800000000007</v>
      </c>
      <c r="AP89" s="20">
        <f t="shared" si="33"/>
        <v>9970.42</v>
      </c>
      <c r="AQ89" s="20" t="str">
        <f t="shared" si="34"/>
        <v>.</v>
      </c>
      <c r="AR89" s="20" t="str">
        <f t="shared" si="35"/>
        <v>.</v>
      </c>
      <c r="AS89" s="20">
        <f t="shared" si="36"/>
        <v>6180.02</v>
      </c>
      <c r="AT89" s="20">
        <f t="shared" si="19"/>
        <v>6133.02</v>
      </c>
      <c r="AU89" s="20">
        <f t="shared" si="37"/>
        <v>398816.8</v>
      </c>
    </row>
    <row r="90" spans="1:47" ht="33.75">
      <c r="A90" s="54">
        <v>91</v>
      </c>
      <c r="B90" s="54" t="s">
        <v>205</v>
      </c>
      <c r="C90" s="58" t="s">
        <v>206</v>
      </c>
      <c r="D90" s="79">
        <v>78</v>
      </c>
      <c r="E90" s="79">
        <v>84</v>
      </c>
      <c r="F90" s="80">
        <v>13915.79</v>
      </c>
      <c r="G90" s="80">
        <v>178.41</v>
      </c>
      <c r="H90" s="80">
        <v>13915.79</v>
      </c>
      <c r="I90" s="80" t="s">
        <v>28</v>
      </c>
      <c r="J90" s="80" t="s">
        <v>28</v>
      </c>
      <c r="K90" s="80">
        <v>171.42</v>
      </c>
      <c r="L90" s="73">
        <f t="shared" si="20"/>
        <v>165.74</v>
      </c>
      <c r="M90" s="73">
        <f t="shared" si="21"/>
        <v>159.18</v>
      </c>
      <c r="N90" s="72" t="str">
        <f t="shared" si="22"/>
        <v>0121</v>
      </c>
      <c r="O90" s="74">
        <f t="shared" si="23"/>
        <v>6</v>
      </c>
      <c r="P90" s="72">
        <f t="shared" si="24"/>
        <v>0</v>
      </c>
      <c r="Q90" s="74">
        <f t="shared" si="25"/>
        <v>78</v>
      </c>
      <c r="R90" s="72" t="str">
        <f t="shared" si="26"/>
        <v/>
      </c>
      <c r="S90" s="72" t="str">
        <f t="shared" si="27"/>
        <v/>
      </c>
      <c r="AI90" s="23">
        <f>'simulateur tarif OQN'!$B$4</f>
        <v>40</v>
      </c>
      <c r="AJ90" s="24">
        <f t="shared" si="28"/>
        <v>7136.2100000000009</v>
      </c>
      <c r="AK90" s="24">
        <f t="shared" si="29"/>
        <v>178.40525000000002</v>
      </c>
      <c r="AM90" t="str">
        <f t="shared" si="30"/>
        <v>ZONEBASSE</v>
      </c>
      <c r="AN90" t="str">
        <f t="shared" si="31"/>
        <v>HC</v>
      </c>
      <c r="AO90" s="20">
        <f t="shared" si="32"/>
        <v>7136.2100000000009</v>
      </c>
      <c r="AP90" s="20">
        <f t="shared" si="33"/>
        <v>13915.79</v>
      </c>
      <c r="AQ90" s="20" t="str">
        <f t="shared" si="34"/>
        <v>.</v>
      </c>
      <c r="AR90" s="20" t="str">
        <f t="shared" si="35"/>
        <v>.</v>
      </c>
      <c r="AS90" s="20">
        <f t="shared" si="36"/>
        <v>6373.3100000000013</v>
      </c>
      <c r="AT90" s="20">
        <f t="shared" si="19"/>
        <v>6657.3100000000013</v>
      </c>
      <c r="AU90" s="20">
        <f t="shared" si="37"/>
        <v>556631.60000000009</v>
      </c>
    </row>
    <row r="91" spans="1:47" ht="22.5">
      <c r="A91" s="54">
        <v>92</v>
      </c>
      <c r="B91" s="54" t="s">
        <v>207</v>
      </c>
      <c r="C91" s="58" t="s">
        <v>208</v>
      </c>
      <c r="D91" s="79">
        <v>29</v>
      </c>
      <c r="E91" s="79">
        <v>35</v>
      </c>
      <c r="F91" s="80">
        <v>4479.13</v>
      </c>
      <c r="G91" s="80">
        <v>154.44999999999999</v>
      </c>
      <c r="H91" s="80">
        <v>4479.13</v>
      </c>
      <c r="I91" s="80" t="s">
        <v>28</v>
      </c>
      <c r="J91" s="80" t="s">
        <v>28</v>
      </c>
      <c r="K91" s="80">
        <v>140.52000000000001</v>
      </c>
      <c r="L91" s="73">
        <f t="shared" si="20"/>
        <v>145.32</v>
      </c>
      <c r="M91" s="73">
        <f t="shared" si="21"/>
        <v>159.18</v>
      </c>
      <c r="N91" s="72" t="str">
        <f t="shared" si="22"/>
        <v>0121</v>
      </c>
      <c r="O91" s="74">
        <f t="shared" si="23"/>
        <v>6</v>
      </c>
      <c r="P91" s="72">
        <f t="shared" si="24"/>
        <v>0</v>
      </c>
      <c r="Q91" s="74">
        <f t="shared" si="25"/>
        <v>29</v>
      </c>
      <c r="R91" s="72" t="str">
        <f t="shared" si="26"/>
        <v/>
      </c>
      <c r="S91" s="72" t="str">
        <f t="shared" si="27"/>
        <v/>
      </c>
      <c r="AI91" s="23">
        <f>'simulateur tarif OQN'!$B$4</f>
        <v>40</v>
      </c>
      <c r="AJ91" s="24">
        <f t="shared" si="28"/>
        <v>5181.7300000000005</v>
      </c>
      <c r="AK91" s="24">
        <f t="shared" si="29"/>
        <v>129.54325</v>
      </c>
      <c r="AM91" t="str">
        <f t="shared" si="30"/>
        <v>ZONEHAUTE</v>
      </c>
      <c r="AN91" t="str">
        <f t="shared" si="31"/>
        <v>HC</v>
      </c>
      <c r="AO91" s="20">
        <f t="shared" si="32"/>
        <v>6178.08</v>
      </c>
      <c r="AP91" s="20">
        <f t="shared" si="33"/>
        <v>4479.13</v>
      </c>
      <c r="AQ91" s="20" t="str">
        <f t="shared" si="34"/>
        <v>.</v>
      </c>
      <c r="AR91" s="20" t="str">
        <f t="shared" si="35"/>
        <v>.</v>
      </c>
      <c r="AS91" s="20">
        <f t="shared" si="36"/>
        <v>5181.7300000000005</v>
      </c>
      <c r="AT91" s="20">
        <f t="shared" si="19"/>
        <v>4941.7299999999996</v>
      </c>
      <c r="AU91" s="20">
        <f t="shared" si="37"/>
        <v>179165.2</v>
      </c>
    </row>
    <row r="92" spans="1:47" ht="22.5">
      <c r="A92" s="54">
        <v>93</v>
      </c>
      <c r="B92" s="54" t="s">
        <v>209</v>
      </c>
      <c r="C92" s="58" t="s">
        <v>210</v>
      </c>
      <c r="D92" s="79">
        <v>43</v>
      </c>
      <c r="E92" s="79">
        <v>49</v>
      </c>
      <c r="F92" s="80">
        <v>6279.06</v>
      </c>
      <c r="G92" s="80">
        <v>128.57</v>
      </c>
      <c r="H92" s="80">
        <v>6279.06</v>
      </c>
      <c r="I92" s="80" t="s">
        <v>28</v>
      </c>
      <c r="J92" s="80" t="s">
        <v>28</v>
      </c>
      <c r="K92" s="80">
        <v>140.52000000000001</v>
      </c>
      <c r="L92" s="73">
        <f t="shared" si="20"/>
        <v>145.32</v>
      </c>
      <c r="M92" s="73">
        <f t="shared" si="21"/>
        <v>159.18</v>
      </c>
      <c r="N92" s="72" t="str">
        <f t="shared" si="22"/>
        <v>0121</v>
      </c>
      <c r="O92" s="74">
        <f t="shared" si="23"/>
        <v>6</v>
      </c>
      <c r="P92" s="72">
        <f t="shared" si="24"/>
        <v>0</v>
      </c>
      <c r="Q92" s="74">
        <f t="shared" si="25"/>
        <v>43</v>
      </c>
      <c r="R92" s="72" t="str">
        <f t="shared" si="26"/>
        <v/>
      </c>
      <c r="S92" s="72" t="str">
        <f t="shared" si="27"/>
        <v/>
      </c>
      <c r="AI92" s="23">
        <f>'simulateur tarif OQN'!$B$4</f>
        <v>40</v>
      </c>
      <c r="AJ92" s="24">
        <f t="shared" si="28"/>
        <v>5893.35</v>
      </c>
      <c r="AK92" s="24">
        <f t="shared" si="29"/>
        <v>147.33375000000001</v>
      </c>
      <c r="AM92" t="str">
        <f t="shared" si="30"/>
        <v>ZONEBASSE</v>
      </c>
      <c r="AN92" t="str">
        <f t="shared" si="31"/>
        <v>HC</v>
      </c>
      <c r="AO92" s="20">
        <f t="shared" si="32"/>
        <v>5893.35</v>
      </c>
      <c r="AP92" s="20">
        <f t="shared" si="33"/>
        <v>6279.06</v>
      </c>
      <c r="AQ92" s="20" t="str">
        <f t="shared" si="34"/>
        <v>.</v>
      </c>
      <c r="AR92" s="20" t="str">
        <f t="shared" si="35"/>
        <v>.</v>
      </c>
      <c r="AS92" s="20">
        <f t="shared" si="36"/>
        <v>5014.38</v>
      </c>
      <c r="AT92" s="20">
        <f t="shared" si="19"/>
        <v>4774.380000000001</v>
      </c>
      <c r="AU92" s="20">
        <f t="shared" si="37"/>
        <v>251162.40000000002</v>
      </c>
    </row>
    <row r="93" spans="1:47" ht="33.75">
      <c r="A93" s="54">
        <v>94</v>
      </c>
      <c r="B93" s="54" t="s">
        <v>211</v>
      </c>
      <c r="C93" s="58" t="s">
        <v>212</v>
      </c>
      <c r="D93" s="79">
        <v>36</v>
      </c>
      <c r="E93" s="79">
        <v>42</v>
      </c>
      <c r="F93" s="80">
        <v>4752.05</v>
      </c>
      <c r="G93" s="80">
        <v>132</v>
      </c>
      <c r="H93" s="80">
        <v>4752.05</v>
      </c>
      <c r="I93" s="80" t="s">
        <v>28</v>
      </c>
      <c r="J93" s="80" t="s">
        <v>28</v>
      </c>
      <c r="K93" s="80">
        <v>119.93</v>
      </c>
      <c r="L93" s="73">
        <f t="shared" si="20"/>
        <v>145.32</v>
      </c>
      <c r="M93" s="73">
        <f t="shared" si="21"/>
        <v>159.18</v>
      </c>
      <c r="N93" s="72" t="str">
        <f t="shared" si="22"/>
        <v>0121</v>
      </c>
      <c r="O93" s="74">
        <f t="shared" si="23"/>
        <v>6</v>
      </c>
      <c r="P93" s="72">
        <f t="shared" si="24"/>
        <v>0</v>
      </c>
      <c r="Q93" s="74">
        <f t="shared" si="25"/>
        <v>36</v>
      </c>
      <c r="R93" s="72" t="str">
        <f t="shared" si="26"/>
        <v/>
      </c>
      <c r="S93" s="72" t="str">
        <f t="shared" si="27"/>
        <v/>
      </c>
      <c r="AI93" s="23">
        <f>'simulateur tarif OQN'!$B$4</f>
        <v>40</v>
      </c>
      <c r="AJ93" s="24">
        <f t="shared" si="28"/>
        <v>4752.05</v>
      </c>
      <c r="AK93" s="24">
        <f t="shared" si="29"/>
        <v>118.80125000000001</v>
      </c>
      <c r="AM93" t="str">
        <f t="shared" si="30"/>
        <v>ZONEFORF1</v>
      </c>
      <c r="AN93" t="str">
        <f t="shared" si="31"/>
        <v>HC</v>
      </c>
      <c r="AO93" s="20">
        <f t="shared" si="32"/>
        <v>5280.05</v>
      </c>
      <c r="AP93" s="20">
        <f t="shared" si="33"/>
        <v>4752.05</v>
      </c>
      <c r="AQ93" s="20" t="str">
        <f t="shared" si="34"/>
        <v>.</v>
      </c>
      <c r="AR93" s="20" t="str">
        <f t="shared" si="35"/>
        <v>.</v>
      </c>
      <c r="AS93" s="20">
        <f t="shared" si="36"/>
        <v>4512.1900000000005</v>
      </c>
      <c r="AT93" s="20">
        <f t="shared" si="19"/>
        <v>3242.6900000000005</v>
      </c>
      <c r="AU93" s="20">
        <f t="shared" si="37"/>
        <v>190082</v>
      </c>
    </row>
    <row r="94" spans="1:47" ht="33.75">
      <c r="A94" s="54">
        <v>95</v>
      </c>
      <c r="B94" s="54" t="s">
        <v>213</v>
      </c>
      <c r="C94" s="58" t="s">
        <v>214</v>
      </c>
      <c r="D94" s="79">
        <v>50</v>
      </c>
      <c r="E94" s="79">
        <v>56</v>
      </c>
      <c r="F94" s="80">
        <v>7910.83</v>
      </c>
      <c r="G94" s="80">
        <v>158.22</v>
      </c>
      <c r="H94" s="80">
        <v>7910.83</v>
      </c>
      <c r="I94" s="80" t="s">
        <v>28</v>
      </c>
      <c r="J94" s="80" t="s">
        <v>28</v>
      </c>
      <c r="K94" s="80">
        <v>151.4</v>
      </c>
      <c r="L94" s="73">
        <f t="shared" si="20"/>
        <v>145.32</v>
      </c>
      <c r="M94" s="73">
        <f t="shared" si="21"/>
        <v>159.18</v>
      </c>
      <c r="N94" s="72" t="str">
        <f t="shared" si="22"/>
        <v>0121</v>
      </c>
      <c r="O94" s="74">
        <f t="shared" si="23"/>
        <v>6</v>
      </c>
      <c r="P94" s="72">
        <f t="shared" si="24"/>
        <v>0</v>
      </c>
      <c r="Q94" s="74">
        <f t="shared" si="25"/>
        <v>50</v>
      </c>
      <c r="R94" s="72" t="str">
        <f t="shared" si="26"/>
        <v/>
      </c>
      <c r="S94" s="72" t="str">
        <f t="shared" si="27"/>
        <v/>
      </c>
      <c r="AI94" s="23">
        <f>'simulateur tarif OQN'!$B$4</f>
        <v>40</v>
      </c>
      <c r="AJ94" s="24">
        <f t="shared" si="28"/>
        <v>6328.63</v>
      </c>
      <c r="AK94" s="24">
        <f t="shared" si="29"/>
        <v>158.21575000000001</v>
      </c>
      <c r="AM94" t="str">
        <f t="shared" si="30"/>
        <v>ZONEBASSE</v>
      </c>
      <c r="AN94" t="str">
        <f t="shared" si="31"/>
        <v>HC</v>
      </c>
      <c r="AO94" s="20">
        <f t="shared" si="32"/>
        <v>6328.63</v>
      </c>
      <c r="AP94" s="20">
        <f t="shared" si="33"/>
        <v>7910.83</v>
      </c>
      <c r="AQ94" s="20" t="str">
        <f t="shared" si="34"/>
        <v>.</v>
      </c>
      <c r="AR94" s="20" t="str">
        <f t="shared" si="35"/>
        <v>.</v>
      </c>
      <c r="AS94" s="20">
        <f t="shared" si="36"/>
        <v>5488.43</v>
      </c>
      <c r="AT94" s="20">
        <f t="shared" si="19"/>
        <v>5792.43</v>
      </c>
      <c r="AU94" s="20">
        <f t="shared" si="37"/>
        <v>316433.2</v>
      </c>
    </row>
    <row r="95" spans="1:47" ht="33.75">
      <c r="A95" s="54">
        <v>96</v>
      </c>
      <c r="B95" s="54" t="s">
        <v>215</v>
      </c>
      <c r="C95" s="58" t="s">
        <v>216</v>
      </c>
      <c r="D95" s="79">
        <v>43</v>
      </c>
      <c r="E95" s="79">
        <v>49</v>
      </c>
      <c r="F95" s="80">
        <v>6962.28</v>
      </c>
      <c r="G95" s="80">
        <v>161.91</v>
      </c>
      <c r="H95" s="80">
        <v>6962.28</v>
      </c>
      <c r="I95" s="80" t="s">
        <v>28</v>
      </c>
      <c r="J95" s="80" t="s">
        <v>28</v>
      </c>
      <c r="K95" s="80">
        <v>154.72</v>
      </c>
      <c r="L95" s="73">
        <f t="shared" si="20"/>
        <v>145.32</v>
      </c>
      <c r="M95" s="73">
        <f t="shared" si="21"/>
        <v>159.18</v>
      </c>
      <c r="N95" s="72" t="str">
        <f t="shared" si="22"/>
        <v>0121</v>
      </c>
      <c r="O95" s="74">
        <f t="shared" si="23"/>
        <v>6</v>
      </c>
      <c r="P95" s="72">
        <f t="shared" si="24"/>
        <v>0</v>
      </c>
      <c r="Q95" s="74">
        <f t="shared" si="25"/>
        <v>43</v>
      </c>
      <c r="R95" s="72" t="str">
        <f t="shared" si="26"/>
        <v/>
      </c>
      <c r="S95" s="72" t="str">
        <f t="shared" si="27"/>
        <v/>
      </c>
      <c r="AI95" s="23">
        <f>'simulateur tarif OQN'!$B$4</f>
        <v>40</v>
      </c>
      <c r="AJ95" s="24">
        <f t="shared" si="28"/>
        <v>6476.5499999999993</v>
      </c>
      <c r="AK95" s="24">
        <f t="shared" si="29"/>
        <v>161.91374999999999</v>
      </c>
      <c r="AM95" t="str">
        <f t="shared" si="30"/>
        <v>ZONEBASSE</v>
      </c>
      <c r="AN95" t="str">
        <f t="shared" si="31"/>
        <v>HC</v>
      </c>
      <c r="AO95" s="20">
        <f t="shared" si="32"/>
        <v>6476.5499999999993</v>
      </c>
      <c r="AP95" s="20">
        <f t="shared" si="33"/>
        <v>6962.28</v>
      </c>
      <c r="AQ95" s="20" t="str">
        <f t="shared" si="34"/>
        <v>.</v>
      </c>
      <c r="AR95" s="20" t="str">
        <f t="shared" si="35"/>
        <v>.</v>
      </c>
      <c r="AS95" s="20">
        <f t="shared" si="36"/>
        <v>5569.7999999999993</v>
      </c>
      <c r="AT95" s="20">
        <f t="shared" si="19"/>
        <v>6039.7999999999993</v>
      </c>
      <c r="AU95" s="20">
        <f t="shared" si="37"/>
        <v>278491.2</v>
      </c>
    </row>
    <row r="96" spans="1:47" ht="33.75">
      <c r="A96" s="54">
        <v>97</v>
      </c>
      <c r="B96" s="54" t="s">
        <v>217</v>
      </c>
      <c r="C96" s="58" t="s">
        <v>218</v>
      </c>
      <c r="D96" s="79">
        <v>71</v>
      </c>
      <c r="E96" s="79">
        <v>77</v>
      </c>
      <c r="F96" s="80">
        <v>11818.59</v>
      </c>
      <c r="G96" s="80">
        <v>166.46</v>
      </c>
      <c r="H96" s="80">
        <v>11818.59</v>
      </c>
      <c r="I96" s="80" t="s">
        <v>28</v>
      </c>
      <c r="J96" s="80" t="s">
        <v>28</v>
      </c>
      <c r="K96" s="80">
        <v>155.76</v>
      </c>
      <c r="L96" s="73">
        <f t="shared" si="20"/>
        <v>145.32</v>
      </c>
      <c r="M96" s="73">
        <f t="shared" si="21"/>
        <v>159.18</v>
      </c>
      <c r="N96" s="72" t="str">
        <f t="shared" si="22"/>
        <v>0121</v>
      </c>
      <c r="O96" s="74">
        <f t="shared" si="23"/>
        <v>6</v>
      </c>
      <c r="P96" s="72">
        <f t="shared" si="24"/>
        <v>0</v>
      </c>
      <c r="Q96" s="74">
        <f t="shared" si="25"/>
        <v>71</v>
      </c>
      <c r="R96" s="72" t="str">
        <f t="shared" si="26"/>
        <v/>
      </c>
      <c r="S96" s="72" t="str">
        <f t="shared" si="27"/>
        <v/>
      </c>
      <c r="AI96" s="23">
        <f>'simulateur tarif OQN'!$B$4</f>
        <v>40</v>
      </c>
      <c r="AJ96" s="24">
        <f t="shared" si="28"/>
        <v>6658.33</v>
      </c>
      <c r="AK96" s="24">
        <f t="shared" si="29"/>
        <v>166.45824999999999</v>
      </c>
      <c r="AM96" t="str">
        <f t="shared" si="30"/>
        <v>ZONEBASSE</v>
      </c>
      <c r="AN96" t="str">
        <f t="shared" si="31"/>
        <v>HC</v>
      </c>
      <c r="AO96" s="20">
        <f t="shared" si="32"/>
        <v>6658.33</v>
      </c>
      <c r="AP96" s="20">
        <f t="shared" si="33"/>
        <v>11818.59</v>
      </c>
      <c r="AQ96" s="20" t="str">
        <f t="shared" si="34"/>
        <v>.</v>
      </c>
      <c r="AR96" s="20" t="str">
        <f t="shared" si="35"/>
        <v>.</v>
      </c>
      <c r="AS96" s="20">
        <f t="shared" si="36"/>
        <v>6055.47</v>
      </c>
      <c r="AT96" s="20">
        <f t="shared" si="19"/>
        <v>6577.4699999999993</v>
      </c>
      <c r="AU96" s="20">
        <f t="shared" si="37"/>
        <v>472743.6</v>
      </c>
    </row>
    <row r="97" spans="1:47" ht="22.5">
      <c r="A97" s="54">
        <v>98</v>
      </c>
      <c r="B97" s="54" t="s">
        <v>219</v>
      </c>
      <c r="C97" s="58" t="s">
        <v>220</v>
      </c>
      <c r="D97" s="79">
        <v>29</v>
      </c>
      <c r="E97" s="79">
        <v>35</v>
      </c>
      <c r="F97" s="80">
        <v>3883.81</v>
      </c>
      <c r="G97" s="80">
        <v>133.91999999999999</v>
      </c>
      <c r="H97" s="80">
        <v>3883.81</v>
      </c>
      <c r="I97" s="80" t="s">
        <v>28</v>
      </c>
      <c r="J97" s="80" t="s">
        <v>28</v>
      </c>
      <c r="K97" s="80">
        <v>119.71</v>
      </c>
      <c r="L97" s="73">
        <f t="shared" si="20"/>
        <v>136.59</v>
      </c>
      <c r="M97" s="73">
        <f t="shared" si="21"/>
        <v>159.18</v>
      </c>
      <c r="N97" s="72" t="str">
        <f t="shared" si="22"/>
        <v>0121</v>
      </c>
      <c r="O97" s="74">
        <f t="shared" si="23"/>
        <v>6</v>
      </c>
      <c r="P97" s="72">
        <f t="shared" si="24"/>
        <v>0</v>
      </c>
      <c r="Q97" s="74">
        <f t="shared" si="25"/>
        <v>29</v>
      </c>
      <c r="R97" s="72" t="str">
        <f t="shared" si="26"/>
        <v/>
      </c>
      <c r="S97" s="72" t="str">
        <f t="shared" si="27"/>
        <v/>
      </c>
      <c r="AI97" s="23">
        <f>'simulateur tarif OQN'!$B$4</f>
        <v>40</v>
      </c>
      <c r="AJ97" s="24">
        <f t="shared" si="28"/>
        <v>4482.3599999999997</v>
      </c>
      <c r="AK97" s="24">
        <f t="shared" si="29"/>
        <v>112.059</v>
      </c>
      <c r="AM97" t="str">
        <f t="shared" si="30"/>
        <v>ZONEHAUTE</v>
      </c>
      <c r="AN97" t="str">
        <f t="shared" si="31"/>
        <v>HC</v>
      </c>
      <c r="AO97" s="20">
        <f t="shared" si="32"/>
        <v>5356.93</v>
      </c>
      <c r="AP97" s="20">
        <f t="shared" si="33"/>
        <v>3883.81</v>
      </c>
      <c r="AQ97" s="20" t="str">
        <f t="shared" si="34"/>
        <v>.</v>
      </c>
      <c r="AR97" s="20" t="str">
        <f t="shared" si="35"/>
        <v>.</v>
      </c>
      <c r="AS97" s="20">
        <f t="shared" si="36"/>
        <v>4482.3599999999997</v>
      </c>
      <c r="AT97" s="20">
        <f t="shared" si="19"/>
        <v>3638.3599999999988</v>
      </c>
      <c r="AU97" s="20">
        <f t="shared" si="37"/>
        <v>155352.4</v>
      </c>
    </row>
    <row r="98" spans="1:47" ht="22.5">
      <c r="A98" s="54">
        <v>99</v>
      </c>
      <c r="B98" s="54" t="s">
        <v>221</v>
      </c>
      <c r="C98" s="58" t="s">
        <v>222</v>
      </c>
      <c r="D98" s="79">
        <v>43</v>
      </c>
      <c r="E98" s="79">
        <v>49</v>
      </c>
      <c r="F98" s="80">
        <v>6036.98</v>
      </c>
      <c r="G98" s="80">
        <v>140.38999999999999</v>
      </c>
      <c r="H98" s="80">
        <v>6036.98</v>
      </c>
      <c r="I98" s="80" t="s">
        <v>28</v>
      </c>
      <c r="J98" s="80" t="s">
        <v>28</v>
      </c>
      <c r="K98" s="80">
        <v>134.16</v>
      </c>
      <c r="L98" s="73">
        <f t="shared" si="20"/>
        <v>136.59</v>
      </c>
      <c r="M98" s="73">
        <f t="shared" si="21"/>
        <v>159.18</v>
      </c>
      <c r="N98" s="72" t="str">
        <f t="shared" si="22"/>
        <v>0121</v>
      </c>
      <c r="O98" s="74">
        <f t="shared" si="23"/>
        <v>6</v>
      </c>
      <c r="P98" s="72">
        <f t="shared" si="24"/>
        <v>0</v>
      </c>
      <c r="Q98" s="74">
        <f t="shared" si="25"/>
        <v>43</v>
      </c>
      <c r="R98" s="72" t="str">
        <f t="shared" si="26"/>
        <v/>
      </c>
      <c r="S98" s="72" t="str">
        <f t="shared" si="27"/>
        <v/>
      </c>
      <c r="AI98" s="23">
        <f>'simulateur tarif OQN'!$B$4</f>
        <v>40</v>
      </c>
      <c r="AJ98" s="24">
        <f t="shared" si="28"/>
        <v>5615.8099999999995</v>
      </c>
      <c r="AK98" s="24">
        <f t="shared" si="29"/>
        <v>140.39524999999998</v>
      </c>
      <c r="AM98" t="str">
        <f t="shared" si="30"/>
        <v>ZONEBASSE</v>
      </c>
      <c r="AN98" t="str">
        <f t="shared" si="31"/>
        <v>HC</v>
      </c>
      <c r="AO98" s="20">
        <f t="shared" si="32"/>
        <v>5615.8099999999995</v>
      </c>
      <c r="AP98" s="20">
        <f t="shared" si="33"/>
        <v>6036.98</v>
      </c>
      <c r="AQ98" s="20" t="str">
        <f t="shared" si="34"/>
        <v>.</v>
      </c>
      <c r="AR98" s="20" t="str">
        <f t="shared" si="35"/>
        <v>.</v>
      </c>
      <c r="AS98" s="20">
        <f t="shared" si="36"/>
        <v>4829.5399999999991</v>
      </c>
      <c r="AT98" s="20">
        <f t="shared" si="19"/>
        <v>4708.0399999999991</v>
      </c>
      <c r="AU98" s="20">
        <f t="shared" si="37"/>
        <v>241479.19999999998</v>
      </c>
    </row>
    <row r="99" spans="1:47" ht="33.75">
      <c r="A99" s="54">
        <v>100</v>
      </c>
      <c r="B99" s="54" t="s">
        <v>223</v>
      </c>
      <c r="C99" s="58" t="s">
        <v>224</v>
      </c>
      <c r="D99" s="79">
        <v>29</v>
      </c>
      <c r="E99" s="79">
        <v>35</v>
      </c>
      <c r="F99" s="80">
        <v>5735.49</v>
      </c>
      <c r="G99" s="80">
        <v>197.78</v>
      </c>
      <c r="H99" s="80">
        <v>5735.49</v>
      </c>
      <c r="I99" s="80" t="s">
        <v>28</v>
      </c>
      <c r="J99" s="80" t="s">
        <v>28</v>
      </c>
      <c r="K99" s="80">
        <v>189.38</v>
      </c>
      <c r="L99" s="73">
        <f t="shared" si="20"/>
        <v>136.59</v>
      </c>
      <c r="M99" s="73">
        <f t="shared" si="21"/>
        <v>159.18</v>
      </c>
      <c r="N99" s="72" t="str">
        <f t="shared" si="22"/>
        <v>0121</v>
      </c>
      <c r="O99" s="74">
        <f t="shared" si="23"/>
        <v>6</v>
      </c>
      <c r="P99" s="72">
        <f t="shared" si="24"/>
        <v>0</v>
      </c>
      <c r="Q99" s="74">
        <f t="shared" si="25"/>
        <v>29</v>
      </c>
      <c r="R99" s="72" t="str">
        <f t="shared" si="26"/>
        <v/>
      </c>
      <c r="S99" s="72" t="str">
        <f t="shared" si="27"/>
        <v/>
      </c>
      <c r="AI99" s="23">
        <f>'simulateur tarif OQN'!$B$4</f>
        <v>40</v>
      </c>
      <c r="AJ99" s="24">
        <f t="shared" si="28"/>
        <v>6682.3899999999994</v>
      </c>
      <c r="AK99" s="24">
        <f t="shared" si="29"/>
        <v>167.05974999999998</v>
      </c>
      <c r="AM99" t="str">
        <f t="shared" si="30"/>
        <v>ZONEHAUTE</v>
      </c>
      <c r="AN99" t="str">
        <f t="shared" si="31"/>
        <v>HC</v>
      </c>
      <c r="AO99" s="20">
        <f t="shared" si="32"/>
        <v>7911.07</v>
      </c>
      <c r="AP99" s="20">
        <f t="shared" si="33"/>
        <v>5735.49</v>
      </c>
      <c r="AQ99" s="20" t="str">
        <f t="shared" si="34"/>
        <v>.</v>
      </c>
      <c r="AR99" s="20" t="str">
        <f t="shared" si="35"/>
        <v>.</v>
      </c>
      <c r="AS99" s="20">
        <f t="shared" si="36"/>
        <v>6682.3899999999994</v>
      </c>
      <c r="AT99" s="20">
        <f t="shared" si="19"/>
        <v>9321.89</v>
      </c>
      <c r="AU99" s="20">
        <f t="shared" si="37"/>
        <v>229419.59999999998</v>
      </c>
    </row>
    <row r="100" spans="1:47" ht="33.75">
      <c r="A100" s="54">
        <v>101</v>
      </c>
      <c r="B100" s="54" t="s">
        <v>225</v>
      </c>
      <c r="C100" s="58" t="s">
        <v>226</v>
      </c>
      <c r="D100" s="79">
        <v>50</v>
      </c>
      <c r="E100" s="79">
        <v>56</v>
      </c>
      <c r="F100" s="80">
        <v>6427.59</v>
      </c>
      <c r="G100" s="80">
        <v>32.96</v>
      </c>
      <c r="H100" s="80">
        <v>6427.59</v>
      </c>
      <c r="I100" s="80" t="s">
        <v>28</v>
      </c>
      <c r="J100" s="80" t="s">
        <v>28</v>
      </c>
      <c r="K100" s="80">
        <v>189.38</v>
      </c>
      <c r="L100" s="73">
        <f t="shared" si="20"/>
        <v>136.59</v>
      </c>
      <c r="M100" s="73">
        <f t="shared" si="21"/>
        <v>159.18</v>
      </c>
      <c r="N100" s="72" t="str">
        <f t="shared" si="22"/>
        <v>0121</v>
      </c>
      <c r="O100" s="74">
        <f t="shared" si="23"/>
        <v>6</v>
      </c>
      <c r="P100" s="72">
        <f t="shared" si="24"/>
        <v>0</v>
      </c>
      <c r="Q100" s="74">
        <f t="shared" si="25"/>
        <v>50</v>
      </c>
      <c r="R100" s="72" t="str">
        <f t="shared" si="26"/>
        <v/>
      </c>
      <c r="S100" s="72" t="str">
        <f t="shared" si="27"/>
        <v/>
      </c>
      <c r="AI100" s="23">
        <f>'simulateur tarif OQN'!$B$4</f>
        <v>40</v>
      </c>
      <c r="AJ100" s="24">
        <f t="shared" si="28"/>
        <v>6097.99</v>
      </c>
      <c r="AK100" s="24">
        <f t="shared" si="29"/>
        <v>152.44974999999999</v>
      </c>
      <c r="AM100" t="str">
        <f t="shared" si="30"/>
        <v>ZONEBASSE</v>
      </c>
      <c r="AN100" t="str">
        <f t="shared" si="31"/>
        <v>HC</v>
      </c>
      <c r="AO100" s="20">
        <f t="shared" si="32"/>
        <v>6097.99</v>
      </c>
      <c r="AP100" s="20">
        <f t="shared" si="33"/>
        <v>6427.59</v>
      </c>
      <c r="AQ100" s="20" t="str">
        <f t="shared" si="34"/>
        <v>.</v>
      </c>
      <c r="AR100" s="20" t="str">
        <f t="shared" si="35"/>
        <v>.</v>
      </c>
      <c r="AS100" s="20">
        <f t="shared" si="36"/>
        <v>3397.51</v>
      </c>
      <c r="AT100" s="20">
        <f t="shared" si="19"/>
        <v>6037.01</v>
      </c>
      <c r="AU100" s="20">
        <f t="shared" si="37"/>
        <v>257103.6</v>
      </c>
    </row>
    <row r="101" spans="1:47" ht="22.5">
      <c r="A101" s="54">
        <v>102</v>
      </c>
      <c r="B101" s="54" t="s">
        <v>227</v>
      </c>
      <c r="C101" s="58" t="s">
        <v>228</v>
      </c>
      <c r="D101" s="79">
        <v>43</v>
      </c>
      <c r="E101" s="79">
        <v>49</v>
      </c>
      <c r="F101" s="80">
        <v>5732.14</v>
      </c>
      <c r="G101" s="80">
        <v>133.31</v>
      </c>
      <c r="H101" s="80">
        <v>5732.14</v>
      </c>
      <c r="I101" s="80" t="s">
        <v>28</v>
      </c>
      <c r="J101" s="80" t="s">
        <v>28</v>
      </c>
      <c r="K101" s="80">
        <v>128.81</v>
      </c>
      <c r="L101" s="73">
        <f t="shared" si="20"/>
        <v>136.59</v>
      </c>
      <c r="M101" s="73">
        <f t="shared" si="21"/>
        <v>159.18</v>
      </c>
      <c r="N101" s="72" t="str">
        <f t="shared" si="22"/>
        <v>0121</v>
      </c>
      <c r="O101" s="74">
        <f t="shared" si="23"/>
        <v>6</v>
      </c>
      <c r="P101" s="72">
        <f t="shared" si="24"/>
        <v>0</v>
      </c>
      <c r="Q101" s="74">
        <f t="shared" si="25"/>
        <v>43</v>
      </c>
      <c r="R101" s="72" t="str">
        <f t="shared" si="26"/>
        <v/>
      </c>
      <c r="S101" s="72" t="str">
        <f t="shared" si="27"/>
        <v/>
      </c>
      <c r="AI101" s="23">
        <f>'simulateur tarif OQN'!$B$4</f>
        <v>40</v>
      </c>
      <c r="AJ101" s="24">
        <f t="shared" si="28"/>
        <v>5332.21</v>
      </c>
      <c r="AK101" s="24">
        <f t="shared" si="29"/>
        <v>133.30525</v>
      </c>
      <c r="AM101" t="str">
        <f t="shared" si="30"/>
        <v>ZONEBASSE</v>
      </c>
      <c r="AN101" t="str">
        <f t="shared" si="31"/>
        <v>HC</v>
      </c>
      <c r="AO101" s="20">
        <f t="shared" si="32"/>
        <v>5332.21</v>
      </c>
      <c r="AP101" s="20">
        <f t="shared" si="33"/>
        <v>5732.14</v>
      </c>
      <c r="AQ101" s="20" t="str">
        <f t="shared" si="34"/>
        <v>.</v>
      </c>
      <c r="AR101" s="20" t="str">
        <f t="shared" si="35"/>
        <v>.</v>
      </c>
      <c r="AS101" s="20">
        <f t="shared" si="36"/>
        <v>4572.8500000000004</v>
      </c>
      <c r="AT101" s="20">
        <f t="shared" si="19"/>
        <v>4183.8500000000004</v>
      </c>
      <c r="AU101" s="20">
        <f t="shared" si="37"/>
        <v>229285.6</v>
      </c>
    </row>
    <row r="102" spans="1:47" ht="22.5">
      <c r="A102" s="54">
        <v>103</v>
      </c>
      <c r="B102" s="54" t="s">
        <v>229</v>
      </c>
      <c r="C102" s="58" t="s">
        <v>230</v>
      </c>
      <c r="D102" s="79">
        <v>71</v>
      </c>
      <c r="E102" s="79">
        <v>77</v>
      </c>
      <c r="F102" s="80">
        <v>10297.32</v>
      </c>
      <c r="G102" s="80">
        <v>145.03</v>
      </c>
      <c r="H102" s="80">
        <v>10297.32</v>
      </c>
      <c r="I102" s="80" t="s">
        <v>28</v>
      </c>
      <c r="J102" s="80" t="s">
        <v>28</v>
      </c>
      <c r="K102" s="80">
        <v>137.30000000000001</v>
      </c>
      <c r="L102" s="73">
        <f t="shared" si="20"/>
        <v>136.59</v>
      </c>
      <c r="M102" s="73">
        <f t="shared" si="21"/>
        <v>159.18</v>
      </c>
      <c r="N102" s="72" t="str">
        <f t="shared" si="22"/>
        <v>0121</v>
      </c>
      <c r="O102" s="74">
        <f t="shared" si="23"/>
        <v>6</v>
      </c>
      <c r="P102" s="72">
        <f t="shared" si="24"/>
        <v>0</v>
      </c>
      <c r="Q102" s="74">
        <f t="shared" si="25"/>
        <v>71</v>
      </c>
      <c r="R102" s="72" t="str">
        <f t="shared" si="26"/>
        <v/>
      </c>
      <c r="S102" s="72" t="str">
        <f t="shared" si="27"/>
        <v/>
      </c>
      <c r="AI102" s="23">
        <f>'simulateur tarif OQN'!$B$4</f>
        <v>40</v>
      </c>
      <c r="AJ102" s="24">
        <f t="shared" si="28"/>
        <v>5801.3899999999994</v>
      </c>
      <c r="AK102" s="24">
        <f t="shared" si="29"/>
        <v>145.03474999999997</v>
      </c>
      <c r="AM102" t="str">
        <f t="shared" si="30"/>
        <v>ZONEBASSE</v>
      </c>
      <c r="AN102" t="str">
        <f t="shared" si="31"/>
        <v>HC</v>
      </c>
      <c r="AO102" s="20">
        <f t="shared" si="32"/>
        <v>5801.3899999999994</v>
      </c>
      <c r="AP102" s="20">
        <f t="shared" si="33"/>
        <v>10297.32</v>
      </c>
      <c r="AQ102" s="20" t="str">
        <f t="shared" si="34"/>
        <v>.</v>
      </c>
      <c r="AR102" s="20" t="str">
        <f t="shared" si="35"/>
        <v>.</v>
      </c>
      <c r="AS102" s="20">
        <f t="shared" si="36"/>
        <v>5217.2199999999993</v>
      </c>
      <c r="AT102" s="20">
        <f t="shared" si="19"/>
        <v>5252.7199999999993</v>
      </c>
      <c r="AU102" s="20">
        <f t="shared" si="37"/>
        <v>411892.8</v>
      </c>
    </row>
    <row r="103" spans="1:47" ht="33.75">
      <c r="A103" s="54">
        <v>104</v>
      </c>
      <c r="B103" s="54" t="s">
        <v>231</v>
      </c>
      <c r="C103" s="58" t="s">
        <v>2662</v>
      </c>
      <c r="D103" s="79">
        <v>1</v>
      </c>
      <c r="E103" s="79">
        <v>1</v>
      </c>
      <c r="F103" s="80" t="s">
        <v>28</v>
      </c>
      <c r="G103" s="80" t="s">
        <v>28</v>
      </c>
      <c r="H103" s="80">
        <v>119.82</v>
      </c>
      <c r="I103" s="80" t="s">
        <v>28</v>
      </c>
      <c r="J103" s="80" t="s">
        <v>28</v>
      </c>
      <c r="K103" s="80" t="s">
        <v>28</v>
      </c>
      <c r="L103" s="73" t="str">
        <f t="shared" si="20"/>
        <v/>
      </c>
      <c r="M103" s="73" t="str">
        <f t="shared" si="21"/>
        <v/>
      </c>
      <c r="N103" s="72" t="str">
        <f t="shared" si="22"/>
        <v>0124</v>
      </c>
      <c r="O103" s="74">
        <f t="shared" si="23"/>
        <v>0</v>
      </c>
      <c r="P103" s="72">
        <f t="shared" si="24"/>
        <v>0</v>
      </c>
      <c r="Q103" s="74">
        <f t="shared" si="25"/>
        <v>1</v>
      </c>
      <c r="R103" s="72" t="str">
        <f t="shared" si="26"/>
        <v/>
      </c>
      <c r="S103" s="72" t="str">
        <f t="shared" si="27"/>
        <v/>
      </c>
      <c r="AI103" s="23">
        <f>'simulateur tarif OQN'!$B$4</f>
        <v>40</v>
      </c>
      <c r="AJ103" s="24">
        <f t="shared" si="28"/>
        <v>4792.7999999999993</v>
      </c>
      <c r="AK103" s="24">
        <f t="shared" si="29"/>
        <v>119.81999999999998</v>
      </c>
      <c r="AM103" t="str">
        <f t="shared" si="30"/>
        <v>ZONEHAUTE</v>
      </c>
      <c r="AN103" t="str">
        <f t="shared" si="31"/>
        <v>HDJ</v>
      </c>
      <c r="AO103" s="20" t="e">
        <f t="shared" si="32"/>
        <v>#VALUE!</v>
      </c>
      <c r="AP103" s="20">
        <f t="shared" si="33"/>
        <v>119.82</v>
      </c>
      <c r="AQ103" s="20" t="str">
        <f t="shared" si="34"/>
        <v>.</v>
      </c>
      <c r="AR103" s="20" t="str">
        <f t="shared" si="35"/>
        <v>.</v>
      </c>
      <c r="AS103" s="20" t="e">
        <f t="shared" si="36"/>
        <v>#VALUE!</v>
      </c>
      <c r="AT103" s="20" t="e">
        <f t="shared" si="19"/>
        <v>#VALUE!</v>
      </c>
      <c r="AU103" s="20">
        <f t="shared" si="37"/>
        <v>4792.7999999999993</v>
      </c>
    </row>
    <row r="104" spans="1:47" ht="33.75">
      <c r="A104" s="54">
        <v>105</v>
      </c>
      <c r="B104" s="54" t="s">
        <v>232</v>
      </c>
      <c r="C104" s="58" t="s">
        <v>2663</v>
      </c>
      <c r="D104" s="79">
        <v>1</v>
      </c>
      <c r="E104" s="79">
        <v>1</v>
      </c>
      <c r="F104" s="80" t="s">
        <v>28</v>
      </c>
      <c r="G104" s="80" t="s">
        <v>28</v>
      </c>
      <c r="H104" s="80">
        <v>95.4</v>
      </c>
      <c r="I104" s="80" t="s">
        <v>28</v>
      </c>
      <c r="J104" s="80" t="s">
        <v>28</v>
      </c>
      <c r="K104" s="80" t="s">
        <v>28</v>
      </c>
      <c r="L104" s="73" t="str">
        <f t="shared" si="20"/>
        <v/>
      </c>
      <c r="M104" s="73" t="str">
        <f t="shared" si="21"/>
        <v/>
      </c>
      <c r="N104" s="72" t="str">
        <f t="shared" si="22"/>
        <v>0124</v>
      </c>
      <c r="O104" s="74">
        <f t="shared" si="23"/>
        <v>0</v>
      </c>
      <c r="P104" s="72">
        <f t="shared" si="24"/>
        <v>0</v>
      </c>
      <c r="Q104" s="74">
        <f t="shared" si="25"/>
        <v>1</v>
      </c>
      <c r="R104" s="72" t="str">
        <f t="shared" si="26"/>
        <v/>
      </c>
      <c r="S104" s="72" t="str">
        <f t="shared" si="27"/>
        <v/>
      </c>
      <c r="AI104" s="23">
        <f>'simulateur tarif OQN'!$B$4</f>
        <v>40</v>
      </c>
      <c r="AJ104" s="24">
        <f t="shared" si="28"/>
        <v>3816</v>
      </c>
      <c r="AK104" s="24">
        <f t="shared" si="29"/>
        <v>95.4</v>
      </c>
      <c r="AM104" t="str">
        <f t="shared" si="30"/>
        <v>ZONEHAUTE</v>
      </c>
      <c r="AN104" t="str">
        <f t="shared" si="31"/>
        <v>HDJ</v>
      </c>
      <c r="AO104" s="20" t="e">
        <f t="shared" si="32"/>
        <v>#VALUE!</v>
      </c>
      <c r="AP104" s="20">
        <f t="shared" si="33"/>
        <v>95.4</v>
      </c>
      <c r="AQ104" s="20" t="str">
        <f t="shared" si="34"/>
        <v>.</v>
      </c>
      <c r="AR104" s="20" t="str">
        <f t="shared" si="35"/>
        <v>.</v>
      </c>
      <c r="AS104" s="20" t="e">
        <f t="shared" si="36"/>
        <v>#VALUE!</v>
      </c>
      <c r="AT104" s="20" t="e">
        <f t="shared" si="19"/>
        <v>#VALUE!</v>
      </c>
      <c r="AU104" s="20">
        <f t="shared" si="37"/>
        <v>3816</v>
      </c>
    </row>
    <row r="105" spans="1:47" ht="33.75">
      <c r="A105" s="54">
        <v>106</v>
      </c>
      <c r="B105" s="54" t="s">
        <v>233</v>
      </c>
      <c r="C105" s="58" t="s">
        <v>2664</v>
      </c>
      <c r="D105" s="79">
        <v>1</v>
      </c>
      <c r="E105" s="79">
        <v>1</v>
      </c>
      <c r="F105" s="80" t="s">
        <v>28</v>
      </c>
      <c r="G105" s="80" t="s">
        <v>28</v>
      </c>
      <c r="H105" s="80">
        <v>78.569999999999993</v>
      </c>
      <c r="I105" s="80" t="s">
        <v>28</v>
      </c>
      <c r="J105" s="80" t="s">
        <v>28</v>
      </c>
      <c r="K105" s="80" t="s">
        <v>28</v>
      </c>
      <c r="L105" s="73" t="str">
        <f t="shared" si="20"/>
        <v/>
      </c>
      <c r="M105" s="73" t="str">
        <f t="shared" si="21"/>
        <v/>
      </c>
      <c r="N105" s="72" t="str">
        <f t="shared" si="22"/>
        <v>0124</v>
      </c>
      <c r="O105" s="74">
        <f t="shared" si="23"/>
        <v>0</v>
      </c>
      <c r="P105" s="72">
        <f t="shared" si="24"/>
        <v>0</v>
      </c>
      <c r="Q105" s="74">
        <f t="shared" si="25"/>
        <v>1</v>
      </c>
      <c r="R105" s="72" t="str">
        <f t="shared" si="26"/>
        <v/>
      </c>
      <c r="S105" s="72" t="str">
        <f t="shared" si="27"/>
        <v/>
      </c>
      <c r="AI105" s="23">
        <f>'simulateur tarif OQN'!$B$4</f>
        <v>40</v>
      </c>
      <c r="AJ105" s="24">
        <f t="shared" si="28"/>
        <v>3142.7999999999997</v>
      </c>
      <c r="AK105" s="24">
        <f t="shared" si="29"/>
        <v>78.569999999999993</v>
      </c>
      <c r="AM105" t="str">
        <f t="shared" si="30"/>
        <v>ZONEHAUTE</v>
      </c>
      <c r="AN105" t="str">
        <f t="shared" si="31"/>
        <v>HDJ</v>
      </c>
      <c r="AO105" s="20" t="e">
        <f t="shared" si="32"/>
        <v>#VALUE!</v>
      </c>
      <c r="AP105" s="20">
        <f t="shared" si="33"/>
        <v>78.569999999999993</v>
      </c>
      <c r="AQ105" s="20" t="str">
        <f t="shared" si="34"/>
        <v>.</v>
      </c>
      <c r="AR105" s="20" t="str">
        <f t="shared" si="35"/>
        <v>.</v>
      </c>
      <c r="AS105" s="20" t="e">
        <f t="shared" si="36"/>
        <v>#VALUE!</v>
      </c>
      <c r="AT105" s="20" t="e">
        <f t="shared" si="19"/>
        <v>#VALUE!</v>
      </c>
      <c r="AU105" s="20">
        <f t="shared" si="37"/>
        <v>3142.7999999999997</v>
      </c>
    </row>
    <row r="106" spans="1:47" ht="33.75">
      <c r="A106" s="54">
        <v>107</v>
      </c>
      <c r="B106" s="54" t="s">
        <v>234</v>
      </c>
      <c r="C106" s="58" t="s">
        <v>2665</v>
      </c>
      <c r="D106" s="79">
        <v>15</v>
      </c>
      <c r="E106" s="79">
        <v>35</v>
      </c>
      <c r="F106" s="80">
        <v>2307.5</v>
      </c>
      <c r="G106" s="80">
        <v>153.83000000000001</v>
      </c>
      <c r="H106" s="80">
        <v>2307.5</v>
      </c>
      <c r="I106" s="80">
        <v>3077.09</v>
      </c>
      <c r="J106" s="80">
        <v>3864.77</v>
      </c>
      <c r="K106" s="80">
        <v>107.08</v>
      </c>
      <c r="L106" s="73">
        <f t="shared" si="20"/>
        <v>142.32</v>
      </c>
      <c r="M106" s="73">
        <f t="shared" si="21"/>
        <v>125.53</v>
      </c>
      <c r="N106" s="72" t="str">
        <f t="shared" si="22"/>
        <v>0124</v>
      </c>
      <c r="O106" s="74">
        <f t="shared" si="23"/>
        <v>20</v>
      </c>
      <c r="P106" s="72">
        <f t="shared" si="24"/>
        <v>1</v>
      </c>
      <c r="Q106" s="74">
        <f t="shared" si="25"/>
        <v>15</v>
      </c>
      <c r="R106" s="72">
        <f t="shared" si="26"/>
        <v>22</v>
      </c>
      <c r="S106" s="72">
        <f t="shared" si="27"/>
        <v>29</v>
      </c>
      <c r="AI106" s="23">
        <f>'simulateur tarif OQN'!$B$4</f>
        <v>40</v>
      </c>
      <c r="AJ106" s="24">
        <f t="shared" si="28"/>
        <v>4400.17</v>
      </c>
      <c r="AK106" s="24">
        <f t="shared" si="29"/>
        <v>110.00425</v>
      </c>
      <c r="AM106" t="str">
        <f t="shared" si="30"/>
        <v>ZONEHAUTE</v>
      </c>
      <c r="AN106" t="str">
        <f t="shared" si="31"/>
        <v>HC</v>
      </c>
      <c r="AO106" s="20">
        <f t="shared" si="32"/>
        <v>6153.25</v>
      </c>
      <c r="AP106" s="20">
        <f t="shared" si="33"/>
        <v>2307.5</v>
      </c>
      <c r="AQ106" s="20">
        <f t="shared" si="34"/>
        <v>3077.09</v>
      </c>
      <c r="AR106" s="20">
        <f t="shared" si="35"/>
        <v>3864.77</v>
      </c>
      <c r="AS106" s="20">
        <f t="shared" si="36"/>
        <v>4400.17</v>
      </c>
      <c r="AT106" s="20">
        <f t="shared" si="19"/>
        <v>2638.17</v>
      </c>
      <c r="AU106" s="20">
        <f t="shared" si="37"/>
        <v>92300</v>
      </c>
    </row>
    <row r="107" spans="1:47" ht="33.75">
      <c r="A107" s="54">
        <v>108</v>
      </c>
      <c r="B107" s="54" t="s">
        <v>235</v>
      </c>
      <c r="C107" s="58" t="s">
        <v>2666</v>
      </c>
      <c r="D107" s="79">
        <v>29</v>
      </c>
      <c r="E107" s="79">
        <v>35</v>
      </c>
      <c r="F107" s="80">
        <v>4629.5</v>
      </c>
      <c r="G107" s="80">
        <v>159.63999999999999</v>
      </c>
      <c r="H107" s="80">
        <v>4629.5</v>
      </c>
      <c r="I107" s="80" t="s">
        <v>28</v>
      </c>
      <c r="J107" s="80" t="s">
        <v>28</v>
      </c>
      <c r="K107" s="80">
        <v>145.5</v>
      </c>
      <c r="L107" s="73">
        <f t="shared" si="20"/>
        <v>142.32</v>
      </c>
      <c r="M107" s="73">
        <f t="shared" si="21"/>
        <v>125.53</v>
      </c>
      <c r="N107" s="72" t="str">
        <f t="shared" si="22"/>
        <v>0124</v>
      </c>
      <c r="O107" s="74">
        <f t="shared" si="23"/>
        <v>6</v>
      </c>
      <c r="P107" s="72">
        <f t="shared" si="24"/>
        <v>0</v>
      </c>
      <c r="Q107" s="74">
        <f t="shared" si="25"/>
        <v>29</v>
      </c>
      <c r="R107" s="72" t="str">
        <f t="shared" si="26"/>
        <v/>
      </c>
      <c r="S107" s="72" t="str">
        <f t="shared" si="27"/>
        <v/>
      </c>
      <c r="AI107" s="23">
        <f>'simulateur tarif OQN'!$B$4</f>
        <v>40</v>
      </c>
      <c r="AJ107" s="24">
        <f t="shared" si="28"/>
        <v>5357</v>
      </c>
      <c r="AK107" s="24">
        <f t="shared" si="29"/>
        <v>133.92500000000001</v>
      </c>
      <c r="AM107" t="str">
        <f t="shared" si="30"/>
        <v>ZONEHAUTE</v>
      </c>
      <c r="AN107" t="str">
        <f t="shared" si="31"/>
        <v>HC</v>
      </c>
      <c r="AO107" s="20">
        <f t="shared" si="32"/>
        <v>6385.54</v>
      </c>
      <c r="AP107" s="20">
        <f t="shared" si="33"/>
        <v>4629.5</v>
      </c>
      <c r="AQ107" s="20" t="str">
        <f t="shared" si="34"/>
        <v>.</v>
      </c>
      <c r="AR107" s="20" t="str">
        <f t="shared" si="35"/>
        <v>.</v>
      </c>
      <c r="AS107" s="20">
        <f t="shared" si="36"/>
        <v>5357</v>
      </c>
      <c r="AT107" s="20">
        <f t="shared" si="19"/>
        <v>5516</v>
      </c>
      <c r="AU107" s="20">
        <f t="shared" si="37"/>
        <v>185180</v>
      </c>
    </row>
    <row r="108" spans="1:47" ht="45">
      <c r="A108" s="54">
        <v>109</v>
      </c>
      <c r="B108" s="54" t="s">
        <v>236</v>
      </c>
      <c r="C108" s="58" t="s">
        <v>2667</v>
      </c>
      <c r="D108" s="79">
        <v>36</v>
      </c>
      <c r="E108" s="79">
        <v>42</v>
      </c>
      <c r="F108" s="80">
        <v>5189.54</v>
      </c>
      <c r="G108" s="80">
        <v>144.15</v>
      </c>
      <c r="H108" s="80">
        <v>5189.54</v>
      </c>
      <c r="I108" s="80" t="s">
        <v>28</v>
      </c>
      <c r="J108" s="80" t="s">
        <v>28</v>
      </c>
      <c r="K108" s="80">
        <v>131.62</v>
      </c>
      <c r="L108" s="73">
        <f t="shared" si="20"/>
        <v>142.32</v>
      </c>
      <c r="M108" s="73">
        <f t="shared" si="21"/>
        <v>125.53</v>
      </c>
      <c r="N108" s="72" t="str">
        <f t="shared" si="22"/>
        <v>0124</v>
      </c>
      <c r="O108" s="74">
        <f t="shared" si="23"/>
        <v>6</v>
      </c>
      <c r="P108" s="72">
        <f t="shared" si="24"/>
        <v>0</v>
      </c>
      <c r="Q108" s="74">
        <f t="shared" si="25"/>
        <v>36</v>
      </c>
      <c r="R108" s="72" t="str">
        <f t="shared" si="26"/>
        <v/>
      </c>
      <c r="S108" s="72" t="str">
        <f t="shared" si="27"/>
        <v/>
      </c>
      <c r="AI108" s="23">
        <f>'simulateur tarif OQN'!$B$4</f>
        <v>40</v>
      </c>
      <c r="AJ108" s="24">
        <f t="shared" si="28"/>
        <v>5189.54</v>
      </c>
      <c r="AK108" s="24">
        <f t="shared" si="29"/>
        <v>129.73849999999999</v>
      </c>
      <c r="AM108" t="str">
        <f t="shared" si="30"/>
        <v>ZONEFORF1</v>
      </c>
      <c r="AN108" t="str">
        <f t="shared" si="31"/>
        <v>HC</v>
      </c>
      <c r="AO108" s="20">
        <f t="shared" si="32"/>
        <v>5766.14</v>
      </c>
      <c r="AP108" s="20">
        <f t="shared" si="33"/>
        <v>5189.54</v>
      </c>
      <c r="AQ108" s="20" t="str">
        <f t="shared" si="34"/>
        <v>.</v>
      </c>
      <c r="AR108" s="20" t="str">
        <f t="shared" si="35"/>
        <v>.</v>
      </c>
      <c r="AS108" s="20">
        <f t="shared" si="36"/>
        <v>4926.3</v>
      </c>
      <c r="AT108" s="20">
        <f t="shared" si="19"/>
        <v>4391.2999999999993</v>
      </c>
      <c r="AU108" s="20">
        <f t="shared" si="37"/>
        <v>207581.6</v>
      </c>
    </row>
    <row r="109" spans="1:47" ht="45">
      <c r="A109" s="54">
        <v>110</v>
      </c>
      <c r="B109" s="54" t="s">
        <v>237</v>
      </c>
      <c r="C109" s="58" t="s">
        <v>2668</v>
      </c>
      <c r="D109" s="79">
        <v>36</v>
      </c>
      <c r="E109" s="79">
        <v>42</v>
      </c>
      <c r="F109" s="80">
        <v>5672.22</v>
      </c>
      <c r="G109" s="80">
        <v>157.56</v>
      </c>
      <c r="H109" s="80">
        <v>5672.22</v>
      </c>
      <c r="I109" s="80" t="s">
        <v>28</v>
      </c>
      <c r="J109" s="80" t="s">
        <v>28</v>
      </c>
      <c r="K109" s="80">
        <v>146.85</v>
      </c>
      <c r="L109" s="73">
        <f t="shared" si="20"/>
        <v>142.32</v>
      </c>
      <c r="M109" s="73">
        <f t="shared" si="21"/>
        <v>125.53</v>
      </c>
      <c r="N109" s="72" t="str">
        <f t="shared" si="22"/>
        <v>0124</v>
      </c>
      <c r="O109" s="74">
        <f t="shared" si="23"/>
        <v>6</v>
      </c>
      <c r="P109" s="72">
        <f t="shared" si="24"/>
        <v>0</v>
      </c>
      <c r="Q109" s="74">
        <f t="shared" si="25"/>
        <v>36</v>
      </c>
      <c r="R109" s="72" t="str">
        <f t="shared" si="26"/>
        <v/>
      </c>
      <c r="S109" s="72" t="str">
        <f t="shared" si="27"/>
        <v/>
      </c>
      <c r="AI109" s="23">
        <f>'simulateur tarif OQN'!$B$4</f>
        <v>40</v>
      </c>
      <c r="AJ109" s="24">
        <f t="shared" si="28"/>
        <v>5672.22</v>
      </c>
      <c r="AK109" s="24">
        <f t="shared" si="29"/>
        <v>141.80549999999999</v>
      </c>
      <c r="AM109" t="str">
        <f t="shared" si="30"/>
        <v>ZONEFORF1</v>
      </c>
      <c r="AN109" t="str">
        <f t="shared" si="31"/>
        <v>HC</v>
      </c>
      <c r="AO109" s="20">
        <f t="shared" si="32"/>
        <v>6302.46</v>
      </c>
      <c r="AP109" s="20">
        <f t="shared" si="33"/>
        <v>5672.22</v>
      </c>
      <c r="AQ109" s="20" t="str">
        <f t="shared" si="34"/>
        <v>.</v>
      </c>
      <c r="AR109" s="20" t="str">
        <f t="shared" si="35"/>
        <v>.</v>
      </c>
      <c r="AS109" s="20">
        <f t="shared" si="36"/>
        <v>5378.52</v>
      </c>
      <c r="AT109" s="20">
        <f t="shared" si="19"/>
        <v>5605.02</v>
      </c>
      <c r="AU109" s="20">
        <f t="shared" si="37"/>
        <v>226888.80000000002</v>
      </c>
    </row>
    <row r="110" spans="1:47" ht="45">
      <c r="A110" s="54">
        <v>111</v>
      </c>
      <c r="B110" s="54" t="s">
        <v>238</v>
      </c>
      <c r="C110" s="58" t="s">
        <v>2669</v>
      </c>
      <c r="D110" s="79">
        <v>43</v>
      </c>
      <c r="E110" s="79">
        <v>49</v>
      </c>
      <c r="F110" s="80">
        <v>7004.77</v>
      </c>
      <c r="G110" s="80">
        <v>162.9</v>
      </c>
      <c r="H110" s="80">
        <v>7004.77</v>
      </c>
      <c r="I110" s="80" t="s">
        <v>28</v>
      </c>
      <c r="J110" s="80" t="s">
        <v>28</v>
      </c>
      <c r="K110" s="80">
        <v>152.28</v>
      </c>
      <c r="L110" s="73">
        <f t="shared" si="20"/>
        <v>142.32</v>
      </c>
      <c r="M110" s="73">
        <f t="shared" si="21"/>
        <v>125.53</v>
      </c>
      <c r="N110" s="72" t="str">
        <f t="shared" si="22"/>
        <v>0124</v>
      </c>
      <c r="O110" s="74">
        <f t="shared" si="23"/>
        <v>6</v>
      </c>
      <c r="P110" s="72">
        <f t="shared" si="24"/>
        <v>0</v>
      </c>
      <c r="Q110" s="74">
        <f t="shared" si="25"/>
        <v>43</v>
      </c>
      <c r="R110" s="72" t="str">
        <f t="shared" si="26"/>
        <v/>
      </c>
      <c r="S110" s="72" t="str">
        <f t="shared" si="27"/>
        <v/>
      </c>
      <c r="AI110" s="23">
        <f>'simulateur tarif OQN'!$B$4</f>
        <v>40</v>
      </c>
      <c r="AJ110" s="24">
        <f t="shared" si="28"/>
        <v>6516.0700000000006</v>
      </c>
      <c r="AK110" s="24">
        <f t="shared" si="29"/>
        <v>162.90175000000002</v>
      </c>
      <c r="AM110" t="str">
        <f t="shared" si="30"/>
        <v>ZONEBASSE</v>
      </c>
      <c r="AN110" t="str">
        <f t="shared" si="31"/>
        <v>HC</v>
      </c>
      <c r="AO110" s="20">
        <f t="shared" si="32"/>
        <v>6516.0700000000006</v>
      </c>
      <c r="AP110" s="20">
        <f t="shared" si="33"/>
        <v>7004.77</v>
      </c>
      <c r="AQ110" s="20" t="str">
        <f t="shared" si="34"/>
        <v>.</v>
      </c>
      <c r="AR110" s="20" t="str">
        <f t="shared" si="35"/>
        <v>.</v>
      </c>
      <c r="AS110" s="20">
        <f t="shared" si="36"/>
        <v>5634.25</v>
      </c>
      <c r="AT110" s="20">
        <f t="shared" si="19"/>
        <v>6132.25</v>
      </c>
      <c r="AU110" s="20">
        <f t="shared" si="37"/>
        <v>280190.80000000005</v>
      </c>
    </row>
    <row r="111" spans="1:47" ht="45">
      <c r="A111" s="54">
        <v>112</v>
      </c>
      <c r="B111" s="54" t="s">
        <v>239</v>
      </c>
      <c r="C111" s="58" t="s">
        <v>2670</v>
      </c>
      <c r="D111" s="79">
        <v>71</v>
      </c>
      <c r="E111" s="79">
        <v>77</v>
      </c>
      <c r="F111" s="80">
        <v>10979.11</v>
      </c>
      <c r="G111" s="80">
        <v>141.94</v>
      </c>
      <c r="H111" s="80">
        <v>10979.11</v>
      </c>
      <c r="I111" s="80" t="s">
        <v>28</v>
      </c>
      <c r="J111" s="80" t="s">
        <v>28</v>
      </c>
      <c r="K111" s="80">
        <v>152.49</v>
      </c>
      <c r="L111" s="73">
        <f t="shared" si="20"/>
        <v>142.32</v>
      </c>
      <c r="M111" s="73">
        <f t="shared" si="21"/>
        <v>125.53</v>
      </c>
      <c r="N111" s="72" t="str">
        <f t="shared" si="22"/>
        <v>0124</v>
      </c>
      <c r="O111" s="74">
        <f t="shared" si="23"/>
        <v>6</v>
      </c>
      <c r="P111" s="72">
        <f t="shared" si="24"/>
        <v>0</v>
      </c>
      <c r="Q111" s="74">
        <f t="shared" si="25"/>
        <v>71</v>
      </c>
      <c r="R111" s="72" t="str">
        <f t="shared" si="26"/>
        <v/>
      </c>
      <c r="S111" s="72" t="str">
        <f t="shared" si="27"/>
        <v/>
      </c>
      <c r="AI111" s="23">
        <f>'simulateur tarif OQN'!$B$4</f>
        <v>40</v>
      </c>
      <c r="AJ111" s="24">
        <f t="shared" si="28"/>
        <v>6578.97</v>
      </c>
      <c r="AK111" s="24">
        <f t="shared" si="29"/>
        <v>164.47425000000001</v>
      </c>
      <c r="AM111" t="str">
        <f t="shared" si="30"/>
        <v>ZONEBASSE</v>
      </c>
      <c r="AN111" t="str">
        <f t="shared" si="31"/>
        <v>HC</v>
      </c>
      <c r="AO111" s="20">
        <f t="shared" si="32"/>
        <v>6578.97</v>
      </c>
      <c r="AP111" s="20">
        <f t="shared" si="33"/>
        <v>10979.11</v>
      </c>
      <c r="AQ111" s="20" t="str">
        <f t="shared" si="34"/>
        <v>.</v>
      </c>
      <c r="AR111" s="20" t="str">
        <f t="shared" si="35"/>
        <v>.</v>
      </c>
      <c r="AS111" s="20">
        <f t="shared" si="36"/>
        <v>5336.9800000000005</v>
      </c>
      <c r="AT111" s="20">
        <f t="shared" si="19"/>
        <v>5845.4800000000014</v>
      </c>
      <c r="AU111" s="20">
        <f t="shared" si="37"/>
        <v>439164.4</v>
      </c>
    </row>
    <row r="112" spans="1:47" ht="33.75">
      <c r="A112" s="54">
        <v>113</v>
      </c>
      <c r="B112" s="54" t="s">
        <v>240</v>
      </c>
      <c r="C112" s="58" t="s">
        <v>2671</v>
      </c>
      <c r="D112" s="79">
        <v>22</v>
      </c>
      <c r="E112" s="79">
        <v>28</v>
      </c>
      <c r="F112" s="80">
        <v>3051.88</v>
      </c>
      <c r="G112" s="80">
        <v>138.72</v>
      </c>
      <c r="H112" s="80">
        <v>3051.88</v>
      </c>
      <c r="I112" s="80" t="s">
        <v>28</v>
      </c>
      <c r="J112" s="80" t="s">
        <v>28</v>
      </c>
      <c r="K112" s="80">
        <v>123.39</v>
      </c>
      <c r="L112" s="73">
        <f t="shared" si="20"/>
        <v>124.74</v>
      </c>
      <c r="M112" s="73">
        <f t="shared" si="21"/>
        <v>125.53</v>
      </c>
      <c r="N112" s="72" t="str">
        <f t="shared" si="22"/>
        <v>0124</v>
      </c>
      <c r="O112" s="74">
        <f t="shared" si="23"/>
        <v>6</v>
      </c>
      <c r="P112" s="72">
        <f t="shared" si="24"/>
        <v>0</v>
      </c>
      <c r="Q112" s="74">
        <f t="shared" si="25"/>
        <v>22</v>
      </c>
      <c r="R112" s="72" t="str">
        <f t="shared" si="26"/>
        <v/>
      </c>
      <c r="S112" s="72" t="str">
        <f t="shared" si="27"/>
        <v/>
      </c>
      <c r="AI112" s="23">
        <f>'simulateur tarif OQN'!$B$4</f>
        <v>40</v>
      </c>
      <c r="AJ112" s="24">
        <f t="shared" si="28"/>
        <v>4532.5600000000004</v>
      </c>
      <c r="AK112" s="24">
        <f t="shared" si="29"/>
        <v>113.31400000000001</v>
      </c>
      <c r="AM112" t="str">
        <f t="shared" si="30"/>
        <v>ZONEHAUTE</v>
      </c>
      <c r="AN112" t="str">
        <f t="shared" si="31"/>
        <v>HC</v>
      </c>
      <c r="AO112" s="20">
        <f t="shared" si="32"/>
        <v>5548.84</v>
      </c>
      <c r="AP112" s="20">
        <f t="shared" si="33"/>
        <v>3051.88</v>
      </c>
      <c r="AQ112" s="20" t="str">
        <f t="shared" si="34"/>
        <v>.</v>
      </c>
      <c r="AR112" s="20" t="str">
        <f t="shared" si="35"/>
        <v>.</v>
      </c>
      <c r="AS112" s="20">
        <f t="shared" si="36"/>
        <v>4532.5600000000004</v>
      </c>
      <c r="AT112" s="20">
        <f t="shared" si="19"/>
        <v>4465.0600000000013</v>
      </c>
      <c r="AU112" s="20">
        <f t="shared" si="37"/>
        <v>122075.20000000001</v>
      </c>
    </row>
    <row r="113" spans="1:47" ht="33.75">
      <c r="A113" s="54">
        <v>114</v>
      </c>
      <c r="B113" s="54" t="s">
        <v>241</v>
      </c>
      <c r="C113" s="58" t="s">
        <v>2672</v>
      </c>
      <c r="D113" s="79">
        <v>29</v>
      </c>
      <c r="E113" s="79">
        <v>35</v>
      </c>
      <c r="F113" s="80">
        <v>4713.59</v>
      </c>
      <c r="G113" s="80">
        <v>162.54</v>
      </c>
      <c r="H113" s="80">
        <v>4713.59</v>
      </c>
      <c r="I113" s="80" t="s">
        <v>28</v>
      </c>
      <c r="J113" s="80" t="s">
        <v>28</v>
      </c>
      <c r="K113" s="80">
        <v>146.65</v>
      </c>
      <c r="L113" s="73">
        <f t="shared" si="20"/>
        <v>124.74</v>
      </c>
      <c r="M113" s="73">
        <f t="shared" si="21"/>
        <v>125.53</v>
      </c>
      <c r="N113" s="72" t="str">
        <f t="shared" si="22"/>
        <v>0124</v>
      </c>
      <c r="O113" s="74">
        <f t="shared" si="23"/>
        <v>6</v>
      </c>
      <c r="P113" s="72">
        <f t="shared" si="24"/>
        <v>0</v>
      </c>
      <c r="Q113" s="74">
        <f t="shared" si="25"/>
        <v>29</v>
      </c>
      <c r="R113" s="72" t="str">
        <f t="shared" si="26"/>
        <v/>
      </c>
      <c r="S113" s="72" t="str">
        <f t="shared" si="27"/>
        <v/>
      </c>
      <c r="AI113" s="23">
        <f>'simulateur tarif OQN'!$B$4</f>
        <v>40</v>
      </c>
      <c r="AJ113" s="24">
        <f t="shared" si="28"/>
        <v>5446.84</v>
      </c>
      <c r="AK113" s="24">
        <f t="shared" si="29"/>
        <v>136.17099999999999</v>
      </c>
      <c r="AM113" t="str">
        <f t="shared" si="30"/>
        <v>ZONEHAUTE</v>
      </c>
      <c r="AN113" t="str">
        <f t="shared" si="31"/>
        <v>HC</v>
      </c>
      <c r="AO113" s="20">
        <f t="shared" si="32"/>
        <v>6501.53</v>
      </c>
      <c r="AP113" s="20">
        <f t="shared" si="33"/>
        <v>4713.59</v>
      </c>
      <c r="AQ113" s="20" t="str">
        <f t="shared" si="34"/>
        <v>.</v>
      </c>
      <c r="AR113" s="20" t="str">
        <f t="shared" si="35"/>
        <v>.</v>
      </c>
      <c r="AS113" s="20">
        <f t="shared" si="36"/>
        <v>5446.84</v>
      </c>
      <c r="AT113" s="20">
        <f t="shared" si="19"/>
        <v>6542.34</v>
      </c>
      <c r="AU113" s="20">
        <f t="shared" si="37"/>
        <v>188543.6</v>
      </c>
    </row>
    <row r="114" spans="1:47" ht="45">
      <c r="A114" s="54">
        <v>115</v>
      </c>
      <c r="B114" s="54" t="s">
        <v>242</v>
      </c>
      <c r="C114" s="58" t="s">
        <v>2673</v>
      </c>
      <c r="D114" s="79">
        <v>29</v>
      </c>
      <c r="E114" s="79">
        <v>35</v>
      </c>
      <c r="F114" s="80">
        <v>3480.79</v>
      </c>
      <c r="G114" s="80">
        <v>120.03</v>
      </c>
      <c r="H114" s="80">
        <v>3480.79</v>
      </c>
      <c r="I114" s="80" t="s">
        <v>28</v>
      </c>
      <c r="J114" s="80" t="s">
        <v>28</v>
      </c>
      <c r="K114" s="80">
        <v>103.9</v>
      </c>
      <c r="L114" s="73">
        <f t="shared" si="20"/>
        <v>124.74</v>
      </c>
      <c r="M114" s="73">
        <f t="shared" si="21"/>
        <v>125.53</v>
      </c>
      <c r="N114" s="72" t="str">
        <f t="shared" si="22"/>
        <v>0124</v>
      </c>
      <c r="O114" s="74">
        <f t="shared" si="23"/>
        <v>6</v>
      </c>
      <c r="P114" s="72">
        <f t="shared" si="24"/>
        <v>0</v>
      </c>
      <c r="Q114" s="74">
        <f t="shared" si="25"/>
        <v>29</v>
      </c>
      <c r="R114" s="72" t="str">
        <f t="shared" si="26"/>
        <v/>
      </c>
      <c r="S114" s="72" t="str">
        <f t="shared" si="27"/>
        <v/>
      </c>
      <c r="AI114" s="23">
        <f>'simulateur tarif OQN'!$B$4</f>
        <v>40</v>
      </c>
      <c r="AJ114" s="24">
        <f t="shared" si="28"/>
        <v>4000.29</v>
      </c>
      <c r="AK114" s="24">
        <f t="shared" si="29"/>
        <v>100.00725</v>
      </c>
      <c r="AM114" t="str">
        <f t="shared" si="30"/>
        <v>ZONEHAUTE</v>
      </c>
      <c r="AN114" t="str">
        <f t="shared" si="31"/>
        <v>HC</v>
      </c>
      <c r="AO114" s="20">
        <f t="shared" si="32"/>
        <v>4801.12</v>
      </c>
      <c r="AP114" s="20">
        <f t="shared" si="33"/>
        <v>3480.79</v>
      </c>
      <c r="AQ114" s="20" t="str">
        <f t="shared" si="34"/>
        <v>.</v>
      </c>
      <c r="AR114" s="20" t="str">
        <f t="shared" si="35"/>
        <v>.</v>
      </c>
      <c r="AS114" s="20">
        <f t="shared" si="36"/>
        <v>4000.29</v>
      </c>
      <c r="AT114" s="20">
        <f t="shared" si="19"/>
        <v>2958.2900000000009</v>
      </c>
      <c r="AU114" s="20">
        <f t="shared" si="37"/>
        <v>139231.6</v>
      </c>
    </row>
    <row r="115" spans="1:47" ht="45">
      <c r="A115" s="54">
        <v>116</v>
      </c>
      <c r="B115" s="54" t="s">
        <v>243</v>
      </c>
      <c r="C115" s="58" t="s">
        <v>2674</v>
      </c>
      <c r="D115" s="79">
        <v>43</v>
      </c>
      <c r="E115" s="79">
        <v>49</v>
      </c>
      <c r="F115" s="80">
        <v>6132.39</v>
      </c>
      <c r="G115" s="80">
        <v>142.61000000000001</v>
      </c>
      <c r="H115" s="80">
        <v>6132.39</v>
      </c>
      <c r="I115" s="80" t="s">
        <v>28</v>
      </c>
      <c r="J115" s="80" t="s">
        <v>28</v>
      </c>
      <c r="K115" s="80">
        <v>136.28</v>
      </c>
      <c r="L115" s="73">
        <f t="shared" si="20"/>
        <v>124.74</v>
      </c>
      <c r="M115" s="73">
        <f t="shared" si="21"/>
        <v>125.53</v>
      </c>
      <c r="N115" s="72" t="str">
        <f t="shared" si="22"/>
        <v>0124</v>
      </c>
      <c r="O115" s="74">
        <f t="shared" si="23"/>
        <v>6</v>
      </c>
      <c r="P115" s="72">
        <f t="shared" si="24"/>
        <v>0</v>
      </c>
      <c r="Q115" s="74">
        <f t="shared" si="25"/>
        <v>43</v>
      </c>
      <c r="R115" s="72" t="str">
        <f t="shared" si="26"/>
        <v/>
      </c>
      <c r="S115" s="72" t="str">
        <f t="shared" si="27"/>
        <v/>
      </c>
      <c r="AI115" s="23">
        <f>'simulateur tarif OQN'!$B$4</f>
        <v>40</v>
      </c>
      <c r="AJ115" s="24">
        <f t="shared" si="28"/>
        <v>5704.56</v>
      </c>
      <c r="AK115" s="24">
        <f t="shared" si="29"/>
        <v>142.614</v>
      </c>
      <c r="AM115" t="str">
        <f t="shared" si="30"/>
        <v>ZONEBASSE</v>
      </c>
      <c r="AN115" t="str">
        <f t="shared" si="31"/>
        <v>HC</v>
      </c>
      <c r="AO115" s="20">
        <f t="shared" si="32"/>
        <v>5704.56</v>
      </c>
      <c r="AP115" s="20">
        <f t="shared" si="33"/>
        <v>6132.39</v>
      </c>
      <c r="AQ115" s="20" t="str">
        <f t="shared" si="34"/>
        <v>.</v>
      </c>
      <c r="AR115" s="20" t="str">
        <f t="shared" si="35"/>
        <v>.</v>
      </c>
      <c r="AS115" s="20">
        <f t="shared" si="36"/>
        <v>4905.8700000000008</v>
      </c>
      <c r="AT115" s="20">
        <f t="shared" si="19"/>
        <v>5482.8700000000008</v>
      </c>
      <c r="AU115" s="20">
        <f t="shared" si="37"/>
        <v>245295.6</v>
      </c>
    </row>
    <row r="116" spans="1:47" ht="45">
      <c r="A116" s="54">
        <v>117</v>
      </c>
      <c r="B116" s="54" t="s">
        <v>244</v>
      </c>
      <c r="C116" s="58" t="s">
        <v>2675</v>
      </c>
      <c r="D116" s="79">
        <v>43</v>
      </c>
      <c r="E116" s="79">
        <v>49</v>
      </c>
      <c r="F116" s="80">
        <v>5365.39</v>
      </c>
      <c r="G116" s="80">
        <v>124.78</v>
      </c>
      <c r="H116" s="80">
        <v>5365.39</v>
      </c>
      <c r="I116" s="80" t="s">
        <v>28</v>
      </c>
      <c r="J116" s="80" t="s">
        <v>28</v>
      </c>
      <c r="K116" s="80">
        <v>116.64</v>
      </c>
      <c r="L116" s="73">
        <f t="shared" si="20"/>
        <v>124.74</v>
      </c>
      <c r="M116" s="73">
        <f t="shared" si="21"/>
        <v>125.53</v>
      </c>
      <c r="N116" s="72" t="str">
        <f t="shared" si="22"/>
        <v>0124</v>
      </c>
      <c r="O116" s="74">
        <f t="shared" si="23"/>
        <v>6</v>
      </c>
      <c r="P116" s="72">
        <f t="shared" si="24"/>
        <v>0</v>
      </c>
      <c r="Q116" s="74">
        <f t="shared" si="25"/>
        <v>43</v>
      </c>
      <c r="R116" s="72" t="str">
        <f t="shared" si="26"/>
        <v/>
      </c>
      <c r="S116" s="72" t="str">
        <f t="shared" si="27"/>
        <v/>
      </c>
      <c r="AI116" s="23">
        <f>'simulateur tarif OQN'!$B$4</f>
        <v>40</v>
      </c>
      <c r="AJ116" s="24">
        <f t="shared" si="28"/>
        <v>4991.05</v>
      </c>
      <c r="AK116" s="24">
        <f t="shared" si="29"/>
        <v>124.77625</v>
      </c>
      <c r="AM116" t="str">
        <f t="shared" si="30"/>
        <v>ZONEBASSE</v>
      </c>
      <c r="AN116" t="str">
        <f t="shared" si="31"/>
        <v>HC</v>
      </c>
      <c r="AO116" s="20">
        <f t="shared" si="32"/>
        <v>4991.05</v>
      </c>
      <c r="AP116" s="20">
        <f t="shared" si="33"/>
        <v>5365.39</v>
      </c>
      <c r="AQ116" s="20" t="str">
        <f t="shared" si="34"/>
        <v>.</v>
      </c>
      <c r="AR116" s="20" t="str">
        <f t="shared" si="35"/>
        <v>.</v>
      </c>
      <c r="AS116" s="20">
        <f t="shared" si="36"/>
        <v>4315.63</v>
      </c>
      <c r="AT116" s="20">
        <f t="shared" si="19"/>
        <v>3910.630000000001</v>
      </c>
      <c r="AU116" s="20">
        <f t="shared" si="37"/>
        <v>214615.6</v>
      </c>
    </row>
    <row r="117" spans="1:47" ht="45">
      <c r="A117" s="54">
        <v>118</v>
      </c>
      <c r="B117" s="54" t="s">
        <v>245</v>
      </c>
      <c r="C117" s="58" t="s">
        <v>2676</v>
      </c>
      <c r="D117" s="79">
        <v>64</v>
      </c>
      <c r="E117" s="79">
        <v>70</v>
      </c>
      <c r="F117" s="80">
        <v>8603.43</v>
      </c>
      <c r="G117" s="80">
        <v>134.43</v>
      </c>
      <c r="H117" s="80">
        <v>8603.43</v>
      </c>
      <c r="I117" s="80" t="s">
        <v>28</v>
      </c>
      <c r="J117" s="80" t="s">
        <v>28</v>
      </c>
      <c r="K117" s="80">
        <v>130.35</v>
      </c>
      <c r="L117" s="73">
        <f t="shared" si="20"/>
        <v>124.74</v>
      </c>
      <c r="M117" s="73">
        <f t="shared" si="21"/>
        <v>125.53</v>
      </c>
      <c r="N117" s="72" t="str">
        <f t="shared" si="22"/>
        <v>0124</v>
      </c>
      <c r="O117" s="74">
        <f t="shared" si="23"/>
        <v>6</v>
      </c>
      <c r="P117" s="72">
        <f t="shared" si="24"/>
        <v>0</v>
      </c>
      <c r="Q117" s="74">
        <f t="shared" si="25"/>
        <v>64</v>
      </c>
      <c r="R117" s="72" t="str">
        <f t="shared" si="26"/>
        <v/>
      </c>
      <c r="S117" s="72" t="str">
        <f t="shared" si="27"/>
        <v/>
      </c>
      <c r="AI117" s="23">
        <f>'simulateur tarif OQN'!$B$4</f>
        <v>40</v>
      </c>
      <c r="AJ117" s="24">
        <f t="shared" si="28"/>
        <v>5377.1100000000006</v>
      </c>
      <c r="AK117" s="24">
        <f t="shared" si="29"/>
        <v>134.42775</v>
      </c>
      <c r="AM117" t="str">
        <f t="shared" si="30"/>
        <v>ZONEBASSE</v>
      </c>
      <c r="AN117" t="str">
        <f t="shared" si="31"/>
        <v>HC</v>
      </c>
      <c r="AO117" s="20">
        <f t="shared" si="32"/>
        <v>5377.1100000000006</v>
      </c>
      <c r="AP117" s="20">
        <f t="shared" si="33"/>
        <v>8603.43</v>
      </c>
      <c r="AQ117" s="20" t="str">
        <f t="shared" si="34"/>
        <v>.</v>
      </c>
      <c r="AR117" s="20" t="str">
        <f t="shared" si="35"/>
        <v>.</v>
      </c>
      <c r="AS117" s="20">
        <f t="shared" si="36"/>
        <v>4692.93</v>
      </c>
      <c r="AT117" s="20">
        <f t="shared" si="19"/>
        <v>4973.43</v>
      </c>
      <c r="AU117" s="20">
        <f t="shared" si="37"/>
        <v>344137.2</v>
      </c>
    </row>
    <row r="118" spans="1:47" ht="33.75">
      <c r="A118" s="54">
        <v>119</v>
      </c>
      <c r="B118" s="54" t="s">
        <v>246</v>
      </c>
      <c r="C118" s="58" t="s">
        <v>2677</v>
      </c>
      <c r="D118" s="79">
        <v>8</v>
      </c>
      <c r="E118" s="79">
        <v>28</v>
      </c>
      <c r="F118" s="80">
        <v>1027.79</v>
      </c>
      <c r="G118" s="80">
        <v>128.47</v>
      </c>
      <c r="H118" s="80">
        <v>1027.79</v>
      </c>
      <c r="I118" s="80">
        <v>1638.04</v>
      </c>
      <c r="J118" s="80">
        <v>2286.0700000000002</v>
      </c>
      <c r="K118" s="80">
        <v>77.73</v>
      </c>
      <c r="L118" s="73">
        <f t="shared" si="20"/>
        <v>102.23</v>
      </c>
      <c r="M118" s="73">
        <f t="shared" si="21"/>
        <v>125.53</v>
      </c>
      <c r="N118" s="72" t="str">
        <f t="shared" si="22"/>
        <v>0124</v>
      </c>
      <c r="O118" s="74">
        <f t="shared" si="23"/>
        <v>20</v>
      </c>
      <c r="P118" s="72">
        <f t="shared" si="24"/>
        <v>1</v>
      </c>
      <c r="Q118" s="74">
        <f t="shared" si="25"/>
        <v>8</v>
      </c>
      <c r="R118" s="72">
        <f t="shared" si="26"/>
        <v>15</v>
      </c>
      <c r="S118" s="72">
        <f t="shared" si="27"/>
        <v>22</v>
      </c>
      <c r="AI118" s="23">
        <f>'simulateur tarif OQN'!$B$4</f>
        <v>40</v>
      </c>
      <c r="AJ118" s="24">
        <f t="shared" si="28"/>
        <v>3218.83</v>
      </c>
      <c r="AK118" s="24">
        <f t="shared" si="29"/>
        <v>80.470749999999995</v>
      </c>
      <c r="AM118" t="str">
        <f t="shared" si="30"/>
        <v>ZONEHAUTE</v>
      </c>
      <c r="AN118" t="str">
        <f t="shared" si="31"/>
        <v>HC</v>
      </c>
      <c r="AO118" s="20">
        <f t="shared" si="32"/>
        <v>5138.83</v>
      </c>
      <c r="AP118" s="20">
        <f t="shared" si="33"/>
        <v>1027.79</v>
      </c>
      <c r="AQ118" s="20">
        <f t="shared" si="34"/>
        <v>1638.04</v>
      </c>
      <c r="AR118" s="20">
        <f t="shared" si="35"/>
        <v>2286.0700000000002</v>
      </c>
      <c r="AS118" s="20">
        <f t="shared" si="36"/>
        <v>3218.83</v>
      </c>
      <c r="AT118" s="20">
        <f t="shared" si="19"/>
        <v>1993.83</v>
      </c>
      <c r="AU118" s="20">
        <f t="shared" si="37"/>
        <v>41111.599999999999</v>
      </c>
    </row>
    <row r="119" spans="1:47" ht="33.75">
      <c r="A119" s="54">
        <v>120</v>
      </c>
      <c r="B119" s="54" t="s">
        <v>247</v>
      </c>
      <c r="C119" s="58" t="s">
        <v>2678</v>
      </c>
      <c r="D119" s="79">
        <v>29</v>
      </c>
      <c r="E119" s="79">
        <v>35</v>
      </c>
      <c r="F119" s="80">
        <v>3836.3</v>
      </c>
      <c r="G119" s="80">
        <v>132.29</v>
      </c>
      <c r="H119" s="80">
        <v>3836.3</v>
      </c>
      <c r="I119" s="80" t="s">
        <v>28</v>
      </c>
      <c r="J119" s="80" t="s">
        <v>28</v>
      </c>
      <c r="K119" s="80">
        <v>119.88</v>
      </c>
      <c r="L119" s="73">
        <f t="shared" si="20"/>
        <v>102.23</v>
      </c>
      <c r="M119" s="73">
        <f t="shared" si="21"/>
        <v>125.53</v>
      </c>
      <c r="N119" s="72" t="str">
        <f t="shared" si="22"/>
        <v>0124</v>
      </c>
      <c r="O119" s="74">
        <f t="shared" si="23"/>
        <v>6</v>
      </c>
      <c r="P119" s="72">
        <f t="shared" si="24"/>
        <v>0</v>
      </c>
      <c r="Q119" s="74">
        <f t="shared" si="25"/>
        <v>29</v>
      </c>
      <c r="R119" s="72" t="str">
        <f t="shared" si="26"/>
        <v/>
      </c>
      <c r="S119" s="72" t="str">
        <f t="shared" si="27"/>
        <v/>
      </c>
      <c r="AI119" s="23">
        <f>'simulateur tarif OQN'!$B$4</f>
        <v>40</v>
      </c>
      <c r="AJ119" s="24">
        <f t="shared" si="28"/>
        <v>4435.7</v>
      </c>
      <c r="AK119" s="24">
        <f t="shared" si="29"/>
        <v>110.8925</v>
      </c>
      <c r="AM119" t="str">
        <f t="shared" si="30"/>
        <v>ZONEHAUTE</v>
      </c>
      <c r="AN119" t="str">
        <f t="shared" si="31"/>
        <v>HC</v>
      </c>
      <c r="AO119" s="20">
        <f t="shared" si="32"/>
        <v>5291.49</v>
      </c>
      <c r="AP119" s="20">
        <f t="shared" si="33"/>
        <v>3836.3</v>
      </c>
      <c r="AQ119" s="20" t="str">
        <f t="shared" si="34"/>
        <v>.</v>
      </c>
      <c r="AR119" s="20" t="str">
        <f t="shared" si="35"/>
        <v>.</v>
      </c>
      <c r="AS119" s="20">
        <f t="shared" si="36"/>
        <v>4435.7</v>
      </c>
      <c r="AT119" s="20">
        <f t="shared" si="19"/>
        <v>5318.2000000000007</v>
      </c>
      <c r="AU119" s="20">
        <f t="shared" si="37"/>
        <v>153452</v>
      </c>
    </row>
    <row r="120" spans="1:47" ht="33.75">
      <c r="A120" s="54">
        <v>121</v>
      </c>
      <c r="B120" s="54" t="s">
        <v>248</v>
      </c>
      <c r="C120" s="58" t="s">
        <v>2679</v>
      </c>
      <c r="D120" s="79">
        <v>29</v>
      </c>
      <c r="E120" s="79">
        <v>35</v>
      </c>
      <c r="F120" s="80">
        <v>3368.9</v>
      </c>
      <c r="G120" s="80">
        <v>116.17</v>
      </c>
      <c r="H120" s="80">
        <v>3368.9</v>
      </c>
      <c r="I120" s="80" t="s">
        <v>28</v>
      </c>
      <c r="J120" s="80" t="s">
        <v>28</v>
      </c>
      <c r="K120" s="80">
        <v>104.19</v>
      </c>
      <c r="L120" s="73">
        <f t="shared" si="20"/>
        <v>102.23</v>
      </c>
      <c r="M120" s="73">
        <f t="shared" si="21"/>
        <v>125.53</v>
      </c>
      <c r="N120" s="72" t="str">
        <f t="shared" si="22"/>
        <v>0124</v>
      </c>
      <c r="O120" s="74">
        <f t="shared" si="23"/>
        <v>6</v>
      </c>
      <c r="P120" s="72">
        <f t="shared" si="24"/>
        <v>0</v>
      </c>
      <c r="Q120" s="74">
        <f t="shared" si="25"/>
        <v>29</v>
      </c>
      <c r="R120" s="72" t="str">
        <f t="shared" si="26"/>
        <v/>
      </c>
      <c r="S120" s="72" t="str">
        <f t="shared" si="27"/>
        <v/>
      </c>
      <c r="AI120" s="23">
        <f>'simulateur tarif OQN'!$B$4</f>
        <v>40</v>
      </c>
      <c r="AJ120" s="24">
        <f t="shared" si="28"/>
        <v>3889.8500000000004</v>
      </c>
      <c r="AK120" s="24">
        <f t="shared" si="29"/>
        <v>97.246250000000003</v>
      </c>
      <c r="AM120" t="str">
        <f t="shared" si="30"/>
        <v>ZONEHAUTE</v>
      </c>
      <c r="AN120" t="str">
        <f t="shared" si="31"/>
        <v>HC</v>
      </c>
      <c r="AO120" s="20">
        <f t="shared" si="32"/>
        <v>4646.7700000000004</v>
      </c>
      <c r="AP120" s="20">
        <f t="shared" si="33"/>
        <v>3368.9</v>
      </c>
      <c r="AQ120" s="20" t="str">
        <f t="shared" si="34"/>
        <v>.</v>
      </c>
      <c r="AR120" s="20" t="str">
        <f t="shared" si="35"/>
        <v>.</v>
      </c>
      <c r="AS120" s="20">
        <f t="shared" si="36"/>
        <v>3889.8500000000004</v>
      </c>
      <c r="AT120" s="20">
        <f t="shared" si="19"/>
        <v>3987.8500000000004</v>
      </c>
      <c r="AU120" s="20">
        <f t="shared" si="37"/>
        <v>134756</v>
      </c>
    </row>
    <row r="121" spans="1:47" ht="33.75">
      <c r="A121" s="54">
        <v>122</v>
      </c>
      <c r="B121" s="54" t="s">
        <v>249</v>
      </c>
      <c r="C121" s="58" t="s">
        <v>2680</v>
      </c>
      <c r="D121" s="79">
        <v>43</v>
      </c>
      <c r="E121" s="79">
        <v>49</v>
      </c>
      <c r="F121" s="80">
        <v>4512.26</v>
      </c>
      <c r="G121" s="80">
        <v>81.67</v>
      </c>
      <c r="H121" s="80">
        <v>4512.26</v>
      </c>
      <c r="I121" s="80" t="s">
        <v>28</v>
      </c>
      <c r="J121" s="80" t="s">
        <v>28</v>
      </c>
      <c r="K121" s="80">
        <v>104.19</v>
      </c>
      <c r="L121" s="73">
        <f t="shared" si="20"/>
        <v>102.23</v>
      </c>
      <c r="M121" s="73">
        <f t="shared" si="21"/>
        <v>125.53</v>
      </c>
      <c r="N121" s="72" t="str">
        <f t="shared" si="22"/>
        <v>0124</v>
      </c>
      <c r="O121" s="74">
        <f t="shared" si="23"/>
        <v>6</v>
      </c>
      <c r="P121" s="72">
        <f t="shared" si="24"/>
        <v>0</v>
      </c>
      <c r="Q121" s="74">
        <f t="shared" si="25"/>
        <v>43</v>
      </c>
      <c r="R121" s="72" t="str">
        <f t="shared" si="26"/>
        <v/>
      </c>
      <c r="S121" s="72" t="str">
        <f t="shared" si="27"/>
        <v/>
      </c>
      <c r="AI121" s="23">
        <f>'simulateur tarif OQN'!$B$4</f>
        <v>40</v>
      </c>
      <c r="AJ121" s="24">
        <f t="shared" si="28"/>
        <v>4267.25</v>
      </c>
      <c r="AK121" s="24">
        <f t="shared" si="29"/>
        <v>106.68125000000001</v>
      </c>
      <c r="AM121" t="str">
        <f t="shared" si="30"/>
        <v>ZONEBASSE</v>
      </c>
      <c r="AN121" t="str">
        <f t="shared" si="31"/>
        <v>HC</v>
      </c>
      <c r="AO121" s="20">
        <f t="shared" si="32"/>
        <v>4267.25</v>
      </c>
      <c r="AP121" s="20">
        <f t="shared" si="33"/>
        <v>4512.26</v>
      </c>
      <c r="AQ121" s="20" t="str">
        <f t="shared" si="34"/>
        <v>.</v>
      </c>
      <c r="AR121" s="20" t="str">
        <f t="shared" si="35"/>
        <v>.</v>
      </c>
      <c r="AS121" s="20">
        <f t="shared" si="36"/>
        <v>3574.55</v>
      </c>
      <c r="AT121" s="20">
        <f t="shared" si="19"/>
        <v>3672.5499999999993</v>
      </c>
      <c r="AU121" s="20">
        <f t="shared" si="37"/>
        <v>180490.40000000002</v>
      </c>
    </row>
    <row r="122" spans="1:47" ht="33.75">
      <c r="A122" s="54">
        <v>123</v>
      </c>
      <c r="B122" s="54" t="s">
        <v>250</v>
      </c>
      <c r="C122" s="58" t="s">
        <v>2681</v>
      </c>
      <c r="D122" s="79">
        <v>36</v>
      </c>
      <c r="E122" s="79">
        <v>42</v>
      </c>
      <c r="F122" s="80">
        <v>4018.43</v>
      </c>
      <c r="G122" s="80">
        <v>111.62</v>
      </c>
      <c r="H122" s="80">
        <v>4018.43</v>
      </c>
      <c r="I122" s="80" t="s">
        <v>28</v>
      </c>
      <c r="J122" s="80" t="s">
        <v>28</v>
      </c>
      <c r="K122" s="80">
        <v>103.04</v>
      </c>
      <c r="L122" s="73">
        <f t="shared" si="20"/>
        <v>102.23</v>
      </c>
      <c r="M122" s="73">
        <f t="shared" si="21"/>
        <v>125.53</v>
      </c>
      <c r="N122" s="72" t="str">
        <f t="shared" si="22"/>
        <v>0124</v>
      </c>
      <c r="O122" s="74">
        <f t="shared" si="23"/>
        <v>6</v>
      </c>
      <c r="P122" s="72">
        <f t="shared" si="24"/>
        <v>0</v>
      </c>
      <c r="Q122" s="74">
        <f t="shared" si="25"/>
        <v>36</v>
      </c>
      <c r="R122" s="72" t="str">
        <f t="shared" si="26"/>
        <v/>
      </c>
      <c r="S122" s="72" t="str">
        <f t="shared" si="27"/>
        <v/>
      </c>
      <c r="AI122" s="23">
        <f>'simulateur tarif OQN'!$B$4</f>
        <v>40</v>
      </c>
      <c r="AJ122" s="24">
        <f t="shared" si="28"/>
        <v>4018.43</v>
      </c>
      <c r="AK122" s="24">
        <f t="shared" si="29"/>
        <v>100.46074999999999</v>
      </c>
      <c r="AM122" t="str">
        <f t="shared" si="30"/>
        <v>ZONEFORF1</v>
      </c>
      <c r="AN122" t="str">
        <f t="shared" si="31"/>
        <v>HC</v>
      </c>
      <c r="AO122" s="20">
        <f t="shared" si="32"/>
        <v>4464.91</v>
      </c>
      <c r="AP122" s="20">
        <f t="shared" si="33"/>
        <v>4018.43</v>
      </c>
      <c r="AQ122" s="20" t="str">
        <f t="shared" si="34"/>
        <v>.</v>
      </c>
      <c r="AR122" s="20" t="str">
        <f t="shared" si="35"/>
        <v>.</v>
      </c>
      <c r="AS122" s="20">
        <f t="shared" si="36"/>
        <v>3812.35</v>
      </c>
      <c r="AT122" s="20">
        <f t="shared" si="19"/>
        <v>3852.8500000000004</v>
      </c>
      <c r="AU122" s="20">
        <f t="shared" si="37"/>
        <v>160737.19999999998</v>
      </c>
    </row>
    <row r="123" spans="1:47" ht="33.75">
      <c r="A123" s="54">
        <v>124</v>
      </c>
      <c r="B123" s="54" t="s">
        <v>251</v>
      </c>
      <c r="C123" s="58" t="s">
        <v>2682</v>
      </c>
      <c r="D123" s="79">
        <v>57</v>
      </c>
      <c r="E123" s="79">
        <v>63</v>
      </c>
      <c r="F123" s="80">
        <v>6691.13</v>
      </c>
      <c r="G123" s="80">
        <v>117.39</v>
      </c>
      <c r="H123" s="80">
        <v>6691.13</v>
      </c>
      <c r="I123" s="80" t="s">
        <v>28</v>
      </c>
      <c r="J123" s="80" t="s">
        <v>28</v>
      </c>
      <c r="K123" s="80">
        <v>108.5</v>
      </c>
      <c r="L123" s="73">
        <f t="shared" si="20"/>
        <v>102.23</v>
      </c>
      <c r="M123" s="73">
        <f t="shared" si="21"/>
        <v>125.53</v>
      </c>
      <c r="N123" s="72" t="str">
        <f t="shared" si="22"/>
        <v>0124</v>
      </c>
      <c r="O123" s="74">
        <f t="shared" si="23"/>
        <v>6</v>
      </c>
      <c r="P123" s="72">
        <f t="shared" si="24"/>
        <v>0</v>
      </c>
      <c r="Q123" s="74">
        <f t="shared" si="25"/>
        <v>57</v>
      </c>
      <c r="R123" s="72" t="str">
        <f t="shared" si="26"/>
        <v/>
      </c>
      <c r="S123" s="72" t="str">
        <f t="shared" si="27"/>
        <v/>
      </c>
      <c r="AI123" s="23">
        <f>'simulateur tarif OQN'!$B$4</f>
        <v>40</v>
      </c>
      <c r="AJ123" s="24">
        <f t="shared" si="28"/>
        <v>4695.5</v>
      </c>
      <c r="AK123" s="24">
        <f t="shared" si="29"/>
        <v>117.3875</v>
      </c>
      <c r="AM123" t="str">
        <f t="shared" si="30"/>
        <v>ZONEBASSE</v>
      </c>
      <c r="AN123" t="str">
        <f t="shared" si="31"/>
        <v>HC</v>
      </c>
      <c r="AO123" s="20">
        <f t="shared" si="32"/>
        <v>4695.5</v>
      </c>
      <c r="AP123" s="20">
        <f t="shared" si="33"/>
        <v>6691.13</v>
      </c>
      <c r="AQ123" s="20" t="str">
        <f t="shared" si="34"/>
        <v>.</v>
      </c>
      <c r="AR123" s="20" t="str">
        <f t="shared" si="35"/>
        <v>.</v>
      </c>
      <c r="AS123" s="20">
        <f t="shared" si="36"/>
        <v>4195.63</v>
      </c>
      <c r="AT123" s="20">
        <f t="shared" si="19"/>
        <v>4509.130000000001</v>
      </c>
      <c r="AU123" s="20">
        <f t="shared" si="37"/>
        <v>267645.2</v>
      </c>
    </row>
    <row r="124" spans="1:47" ht="33.75">
      <c r="A124" s="54">
        <v>125</v>
      </c>
      <c r="B124" s="54" t="s">
        <v>252</v>
      </c>
      <c r="C124" s="58" t="s">
        <v>253</v>
      </c>
      <c r="D124" s="79">
        <v>1</v>
      </c>
      <c r="E124" s="79">
        <v>1</v>
      </c>
      <c r="F124" s="80" t="s">
        <v>28</v>
      </c>
      <c r="G124" s="80" t="s">
        <v>28</v>
      </c>
      <c r="H124" s="80">
        <v>119.86</v>
      </c>
      <c r="I124" s="80" t="s">
        <v>28</v>
      </c>
      <c r="J124" s="80" t="s">
        <v>28</v>
      </c>
      <c r="K124" s="80" t="s">
        <v>28</v>
      </c>
      <c r="L124" s="73" t="str">
        <f t="shared" si="20"/>
        <v/>
      </c>
      <c r="M124" s="73" t="str">
        <f t="shared" si="21"/>
        <v/>
      </c>
      <c r="N124" s="72" t="str">
        <f t="shared" si="22"/>
        <v>0127</v>
      </c>
      <c r="O124" s="74">
        <f t="shared" si="23"/>
        <v>0</v>
      </c>
      <c r="P124" s="72">
        <f t="shared" si="24"/>
        <v>0</v>
      </c>
      <c r="Q124" s="74">
        <f t="shared" si="25"/>
        <v>1</v>
      </c>
      <c r="R124" s="72" t="str">
        <f t="shared" si="26"/>
        <v/>
      </c>
      <c r="S124" s="72" t="str">
        <f t="shared" si="27"/>
        <v/>
      </c>
      <c r="AI124" s="23">
        <f>'simulateur tarif OQN'!$B$4</f>
        <v>40</v>
      </c>
      <c r="AJ124" s="24">
        <f t="shared" si="28"/>
        <v>4794.3999999999996</v>
      </c>
      <c r="AK124" s="24">
        <f t="shared" si="29"/>
        <v>119.85999999999999</v>
      </c>
      <c r="AM124" t="str">
        <f t="shared" si="30"/>
        <v>ZONEHAUTE</v>
      </c>
      <c r="AN124" t="str">
        <f t="shared" si="31"/>
        <v>HDJ</v>
      </c>
      <c r="AO124" s="20" t="e">
        <f t="shared" si="32"/>
        <v>#VALUE!</v>
      </c>
      <c r="AP124" s="20">
        <f t="shared" si="33"/>
        <v>119.86</v>
      </c>
      <c r="AQ124" s="20" t="str">
        <f t="shared" si="34"/>
        <v>.</v>
      </c>
      <c r="AR124" s="20" t="str">
        <f t="shared" si="35"/>
        <v>.</v>
      </c>
      <c r="AS124" s="20" t="e">
        <f t="shared" si="36"/>
        <v>#VALUE!</v>
      </c>
      <c r="AT124" s="20" t="e">
        <f t="shared" si="19"/>
        <v>#VALUE!</v>
      </c>
      <c r="AU124" s="20">
        <f t="shared" si="37"/>
        <v>4794.3999999999996</v>
      </c>
    </row>
    <row r="125" spans="1:47" ht="22.5">
      <c r="A125" s="54">
        <v>126</v>
      </c>
      <c r="B125" s="54" t="s">
        <v>254</v>
      </c>
      <c r="C125" s="58" t="s">
        <v>255</v>
      </c>
      <c r="D125" s="79">
        <v>1</v>
      </c>
      <c r="E125" s="79">
        <v>1</v>
      </c>
      <c r="F125" s="80" t="s">
        <v>28</v>
      </c>
      <c r="G125" s="80" t="s">
        <v>28</v>
      </c>
      <c r="H125" s="80">
        <v>67.319999999999993</v>
      </c>
      <c r="I125" s="80" t="s">
        <v>28</v>
      </c>
      <c r="J125" s="80" t="s">
        <v>28</v>
      </c>
      <c r="K125" s="80" t="s">
        <v>28</v>
      </c>
      <c r="L125" s="73" t="str">
        <f t="shared" si="20"/>
        <v/>
      </c>
      <c r="M125" s="73" t="str">
        <f t="shared" si="21"/>
        <v/>
      </c>
      <c r="N125" s="72" t="str">
        <f t="shared" si="22"/>
        <v>0127</v>
      </c>
      <c r="O125" s="74">
        <f t="shared" si="23"/>
        <v>0</v>
      </c>
      <c r="P125" s="72">
        <f t="shared" si="24"/>
        <v>0</v>
      </c>
      <c r="Q125" s="74">
        <f t="shared" si="25"/>
        <v>1</v>
      </c>
      <c r="R125" s="72" t="str">
        <f t="shared" si="26"/>
        <v/>
      </c>
      <c r="S125" s="72" t="str">
        <f t="shared" si="27"/>
        <v/>
      </c>
      <c r="AI125" s="23">
        <f>'simulateur tarif OQN'!$B$4</f>
        <v>40</v>
      </c>
      <c r="AJ125" s="24">
        <f t="shared" si="28"/>
        <v>2692.7999999999997</v>
      </c>
      <c r="AK125" s="24">
        <f t="shared" si="29"/>
        <v>67.319999999999993</v>
      </c>
      <c r="AM125" t="str">
        <f t="shared" si="30"/>
        <v>ZONEHAUTE</v>
      </c>
      <c r="AN125" t="str">
        <f t="shared" si="31"/>
        <v>HDJ</v>
      </c>
      <c r="AO125" s="20" t="e">
        <f t="shared" si="32"/>
        <v>#VALUE!</v>
      </c>
      <c r="AP125" s="20">
        <f t="shared" si="33"/>
        <v>67.319999999999993</v>
      </c>
      <c r="AQ125" s="20" t="str">
        <f t="shared" si="34"/>
        <v>.</v>
      </c>
      <c r="AR125" s="20" t="str">
        <f t="shared" si="35"/>
        <v>.</v>
      </c>
      <c r="AS125" s="20" t="e">
        <f t="shared" si="36"/>
        <v>#VALUE!</v>
      </c>
      <c r="AT125" s="20" t="e">
        <f t="shared" si="19"/>
        <v>#VALUE!</v>
      </c>
      <c r="AU125" s="20">
        <f t="shared" si="37"/>
        <v>2692.7999999999997</v>
      </c>
    </row>
    <row r="126" spans="1:47" ht="22.5">
      <c r="A126" s="54">
        <v>127</v>
      </c>
      <c r="B126" s="54" t="s">
        <v>256</v>
      </c>
      <c r="C126" s="58" t="s">
        <v>257</v>
      </c>
      <c r="D126" s="79">
        <v>1</v>
      </c>
      <c r="E126" s="79">
        <v>1</v>
      </c>
      <c r="F126" s="80" t="s">
        <v>28</v>
      </c>
      <c r="G126" s="80" t="s">
        <v>28</v>
      </c>
      <c r="H126" s="80">
        <v>51.45</v>
      </c>
      <c r="I126" s="80" t="s">
        <v>28</v>
      </c>
      <c r="J126" s="80" t="s">
        <v>28</v>
      </c>
      <c r="K126" s="80" t="s">
        <v>28</v>
      </c>
      <c r="L126" s="73" t="str">
        <f t="shared" si="20"/>
        <v/>
      </c>
      <c r="M126" s="73" t="str">
        <f t="shared" si="21"/>
        <v/>
      </c>
      <c r="N126" s="72" t="str">
        <f t="shared" si="22"/>
        <v>0127</v>
      </c>
      <c r="O126" s="74">
        <f t="shared" si="23"/>
        <v>0</v>
      </c>
      <c r="P126" s="72">
        <f t="shared" si="24"/>
        <v>0</v>
      </c>
      <c r="Q126" s="74">
        <f t="shared" si="25"/>
        <v>1</v>
      </c>
      <c r="R126" s="72" t="str">
        <f t="shared" si="26"/>
        <v/>
      </c>
      <c r="S126" s="72" t="str">
        <f t="shared" si="27"/>
        <v/>
      </c>
      <c r="AI126" s="23">
        <f>'simulateur tarif OQN'!$B$4</f>
        <v>40</v>
      </c>
      <c r="AJ126" s="24">
        <f t="shared" si="28"/>
        <v>2058</v>
      </c>
      <c r="AK126" s="24">
        <f t="shared" si="29"/>
        <v>51.45</v>
      </c>
      <c r="AM126" t="str">
        <f t="shared" si="30"/>
        <v>ZONEHAUTE</v>
      </c>
      <c r="AN126" t="str">
        <f t="shared" si="31"/>
        <v>HDJ</v>
      </c>
      <c r="AO126" s="20" t="e">
        <f t="shared" si="32"/>
        <v>#VALUE!</v>
      </c>
      <c r="AP126" s="20">
        <f t="shared" si="33"/>
        <v>51.45</v>
      </c>
      <c r="AQ126" s="20" t="str">
        <f t="shared" si="34"/>
        <v>.</v>
      </c>
      <c r="AR126" s="20" t="str">
        <f t="shared" si="35"/>
        <v>.</v>
      </c>
      <c r="AS126" s="20" t="e">
        <f t="shared" si="36"/>
        <v>#VALUE!</v>
      </c>
      <c r="AT126" s="20" t="e">
        <f t="shared" si="19"/>
        <v>#VALUE!</v>
      </c>
      <c r="AU126" s="20">
        <f t="shared" si="37"/>
        <v>2058</v>
      </c>
    </row>
    <row r="127" spans="1:47" ht="33.75">
      <c r="A127" s="54">
        <v>128</v>
      </c>
      <c r="B127" s="54" t="s">
        <v>258</v>
      </c>
      <c r="C127" s="58" t="s">
        <v>259</v>
      </c>
      <c r="D127" s="79">
        <v>36</v>
      </c>
      <c r="E127" s="79">
        <v>42</v>
      </c>
      <c r="F127" s="80">
        <v>3175.47</v>
      </c>
      <c r="G127" s="80">
        <v>88.21</v>
      </c>
      <c r="H127" s="80">
        <v>3175.47</v>
      </c>
      <c r="I127" s="80" t="s">
        <v>28</v>
      </c>
      <c r="J127" s="80" t="s">
        <v>28</v>
      </c>
      <c r="K127" s="80">
        <v>83.56</v>
      </c>
      <c r="L127" s="73">
        <f t="shared" si="20"/>
        <v>100.62</v>
      </c>
      <c r="M127" s="73">
        <f t="shared" si="21"/>
        <v>119.4</v>
      </c>
      <c r="N127" s="72" t="str">
        <f t="shared" si="22"/>
        <v>0127</v>
      </c>
      <c r="O127" s="74">
        <f t="shared" si="23"/>
        <v>6</v>
      </c>
      <c r="P127" s="72">
        <f t="shared" si="24"/>
        <v>0</v>
      </c>
      <c r="Q127" s="74">
        <f t="shared" si="25"/>
        <v>36</v>
      </c>
      <c r="R127" s="72" t="str">
        <f t="shared" si="26"/>
        <v/>
      </c>
      <c r="S127" s="72" t="str">
        <f t="shared" si="27"/>
        <v/>
      </c>
      <c r="AI127" s="23">
        <f>'simulateur tarif OQN'!$B$4</f>
        <v>40</v>
      </c>
      <c r="AJ127" s="24">
        <f t="shared" si="28"/>
        <v>3175.47</v>
      </c>
      <c r="AK127" s="24">
        <f t="shared" si="29"/>
        <v>79.386749999999992</v>
      </c>
      <c r="AM127" t="str">
        <f t="shared" si="30"/>
        <v>ZONEFORF1</v>
      </c>
      <c r="AN127" t="str">
        <f t="shared" si="31"/>
        <v>HC</v>
      </c>
      <c r="AO127" s="20">
        <f t="shared" si="32"/>
        <v>3528.31</v>
      </c>
      <c r="AP127" s="20">
        <f t="shared" si="33"/>
        <v>3175.47</v>
      </c>
      <c r="AQ127" s="20" t="str">
        <f t="shared" si="34"/>
        <v>.</v>
      </c>
      <c r="AR127" s="20" t="str">
        <f t="shared" si="35"/>
        <v>.</v>
      </c>
      <c r="AS127" s="20">
        <f t="shared" si="36"/>
        <v>3008.35</v>
      </c>
      <c r="AT127" s="20">
        <f t="shared" si="19"/>
        <v>2155.3500000000004</v>
      </c>
      <c r="AU127" s="20">
        <f t="shared" si="37"/>
        <v>127018.79999999999</v>
      </c>
    </row>
    <row r="128" spans="1:47" ht="33.75">
      <c r="A128" s="54">
        <v>129</v>
      </c>
      <c r="B128" s="54" t="s">
        <v>260</v>
      </c>
      <c r="C128" s="58" t="s">
        <v>261</v>
      </c>
      <c r="D128" s="79">
        <v>50</v>
      </c>
      <c r="E128" s="79">
        <v>56</v>
      </c>
      <c r="F128" s="80">
        <v>5270.39</v>
      </c>
      <c r="G128" s="80">
        <v>105.41</v>
      </c>
      <c r="H128" s="80">
        <v>5270.39</v>
      </c>
      <c r="I128" s="80" t="s">
        <v>28</v>
      </c>
      <c r="J128" s="80" t="s">
        <v>28</v>
      </c>
      <c r="K128" s="80">
        <v>102.01</v>
      </c>
      <c r="L128" s="73">
        <f t="shared" si="20"/>
        <v>100.62</v>
      </c>
      <c r="M128" s="73">
        <f t="shared" si="21"/>
        <v>119.4</v>
      </c>
      <c r="N128" s="72" t="str">
        <f t="shared" si="22"/>
        <v>0127</v>
      </c>
      <c r="O128" s="74">
        <f t="shared" si="23"/>
        <v>6</v>
      </c>
      <c r="P128" s="72">
        <f t="shared" si="24"/>
        <v>0</v>
      </c>
      <c r="Q128" s="74">
        <f t="shared" si="25"/>
        <v>50</v>
      </c>
      <c r="R128" s="72" t="str">
        <f t="shared" si="26"/>
        <v/>
      </c>
      <c r="S128" s="72" t="str">
        <f t="shared" si="27"/>
        <v/>
      </c>
      <c r="AI128" s="23">
        <f>'simulateur tarif OQN'!$B$4</f>
        <v>40</v>
      </c>
      <c r="AJ128" s="24">
        <f t="shared" si="28"/>
        <v>4216.2900000000009</v>
      </c>
      <c r="AK128" s="24">
        <f t="shared" si="29"/>
        <v>105.40725000000002</v>
      </c>
      <c r="AM128" t="str">
        <f t="shared" si="30"/>
        <v>ZONEBASSE</v>
      </c>
      <c r="AN128" t="str">
        <f t="shared" si="31"/>
        <v>HC</v>
      </c>
      <c r="AO128" s="20">
        <f t="shared" si="32"/>
        <v>4216.2900000000009</v>
      </c>
      <c r="AP128" s="20">
        <f t="shared" si="33"/>
        <v>5270.39</v>
      </c>
      <c r="AQ128" s="20" t="str">
        <f t="shared" si="34"/>
        <v>.</v>
      </c>
      <c r="AR128" s="20" t="str">
        <f t="shared" si="35"/>
        <v>.</v>
      </c>
      <c r="AS128" s="20">
        <f t="shared" si="36"/>
        <v>3638.2300000000005</v>
      </c>
      <c r="AT128" s="20">
        <f t="shared" si="19"/>
        <v>3707.7299999999996</v>
      </c>
      <c r="AU128" s="20">
        <f t="shared" si="37"/>
        <v>210815.6</v>
      </c>
    </row>
    <row r="129" spans="1:47" ht="45">
      <c r="A129" s="54">
        <v>130</v>
      </c>
      <c r="B129" s="54" t="s">
        <v>262</v>
      </c>
      <c r="C129" s="58" t="s">
        <v>263</v>
      </c>
      <c r="D129" s="79">
        <v>43</v>
      </c>
      <c r="E129" s="79">
        <v>49</v>
      </c>
      <c r="F129" s="80">
        <v>5252.02</v>
      </c>
      <c r="G129" s="80">
        <v>122.14</v>
      </c>
      <c r="H129" s="80">
        <v>5252.02</v>
      </c>
      <c r="I129" s="80" t="s">
        <v>28</v>
      </c>
      <c r="J129" s="80" t="s">
        <v>28</v>
      </c>
      <c r="K129" s="80">
        <v>109.42</v>
      </c>
      <c r="L129" s="73">
        <f t="shared" si="20"/>
        <v>100.62</v>
      </c>
      <c r="M129" s="73">
        <f t="shared" si="21"/>
        <v>119.4</v>
      </c>
      <c r="N129" s="72" t="str">
        <f t="shared" si="22"/>
        <v>0127</v>
      </c>
      <c r="O129" s="74">
        <f t="shared" si="23"/>
        <v>6</v>
      </c>
      <c r="P129" s="72">
        <f t="shared" si="24"/>
        <v>0</v>
      </c>
      <c r="Q129" s="74">
        <f t="shared" si="25"/>
        <v>43</v>
      </c>
      <c r="R129" s="72" t="str">
        <f t="shared" si="26"/>
        <v/>
      </c>
      <c r="S129" s="72" t="str">
        <f t="shared" si="27"/>
        <v/>
      </c>
      <c r="AI129" s="23">
        <f>'simulateur tarif OQN'!$B$4</f>
        <v>40</v>
      </c>
      <c r="AJ129" s="24">
        <f t="shared" si="28"/>
        <v>4885.6000000000004</v>
      </c>
      <c r="AK129" s="24">
        <f t="shared" si="29"/>
        <v>122.14000000000001</v>
      </c>
      <c r="AM129" t="str">
        <f t="shared" si="30"/>
        <v>ZONEBASSE</v>
      </c>
      <c r="AN129" t="str">
        <f t="shared" si="31"/>
        <v>HC</v>
      </c>
      <c r="AO129" s="20">
        <f t="shared" si="32"/>
        <v>4885.6000000000004</v>
      </c>
      <c r="AP129" s="20">
        <f t="shared" si="33"/>
        <v>5252.02</v>
      </c>
      <c r="AQ129" s="20" t="str">
        <f t="shared" si="34"/>
        <v>.</v>
      </c>
      <c r="AR129" s="20" t="str">
        <f t="shared" si="35"/>
        <v>.</v>
      </c>
      <c r="AS129" s="20">
        <f t="shared" si="36"/>
        <v>4267.2400000000007</v>
      </c>
      <c r="AT129" s="20">
        <f t="shared" si="19"/>
        <v>4707.2400000000016</v>
      </c>
      <c r="AU129" s="20">
        <f t="shared" si="37"/>
        <v>210080.80000000002</v>
      </c>
    </row>
    <row r="130" spans="1:47" ht="45">
      <c r="A130" s="54">
        <v>131</v>
      </c>
      <c r="B130" s="54" t="s">
        <v>264</v>
      </c>
      <c r="C130" s="58" t="s">
        <v>265</v>
      </c>
      <c r="D130" s="79">
        <v>71</v>
      </c>
      <c r="E130" s="79">
        <v>77</v>
      </c>
      <c r="F130" s="80">
        <v>7625.23</v>
      </c>
      <c r="G130" s="80">
        <v>84.76</v>
      </c>
      <c r="H130" s="80">
        <v>7625.23</v>
      </c>
      <c r="I130" s="80" t="s">
        <v>28</v>
      </c>
      <c r="J130" s="80" t="s">
        <v>28</v>
      </c>
      <c r="K130" s="80">
        <v>109.42</v>
      </c>
      <c r="L130" s="73">
        <f t="shared" si="20"/>
        <v>100.62</v>
      </c>
      <c r="M130" s="73">
        <f t="shared" si="21"/>
        <v>119.4</v>
      </c>
      <c r="N130" s="72" t="str">
        <f t="shared" si="22"/>
        <v>0127</v>
      </c>
      <c r="O130" s="74">
        <f t="shared" si="23"/>
        <v>6</v>
      </c>
      <c r="P130" s="72">
        <f t="shared" si="24"/>
        <v>0</v>
      </c>
      <c r="Q130" s="74">
        <f t="shared" si="25"/>
        <v>71</v>
      </c>
      <c r="R130" s="72" t="str">
        <f t="shared" si="26"/>
        <v/>
      </c>
      <c r="S130" s="72" t="str">
        <f t="shared" si="27"/>
        <v/>
      </c>
      <c r="AI130" s="23">
        <f>'simulateur tarif OQN'!$B$4</f>
        <v>40</v>
      </c>
      <c r="AJ130" s="24">
        <f t="shared" si="28"/>
        <v>4997.67</v>
      </c>
      <c r="AK130" s="24">
        <f t="shared" si="29"/>
        <v>124.94175</v>
      </c>
      <c r="AM130" t="str">
        <f t="shared" si="30"/>
        <v>ZONEBASSE</v>
      </c>
      <c r="AN130" t="str">
        <f t="shared" si="31"/>
        <v>HC</v>
      </c>
      <c r="AO130" s="20">
        <f t="shared" si="32"/>
        <v>4997.67</v>
      </c>
      <c r="AP130" s="20">
        <f t="shared" si="33"/>
        <v>7625.23</v>
      </c>
      <c r="AQ130" s="20" t="str">
        <f t="shared" si="34"/>
        <v>.</v>
      </c>
      <c r="AR130" s="20" t="str">
        <f t="shared" si="35"/>
        <v>.</v>
      </c>
      <c r="AS130" s="20">
        <f t="shared" si="36"/>
        <v>3576.6899999999996</v>
      </c>
      <c r="AT130" s="20">
        <f t="shared" si="19"/>
        <v>4016.6899999999987</v>
      </c>
      <c r="AU130" s="20">
        <f t="shared" si="37"/>
        <v>305009.19999999995</v>
      </c>
    </row>
    <row r="131" spans="1:47" ht="33.75">
      <c r="A131" s="54">
        <v>132</v>
      </c>
      <c r="B131" s="54" t="s">
        <v>266</v>
      </c>
      <c r="C131" s="58" t="s">
        <v>267</v>
      </c>
      <c r="D131" s="79">
        <v>15</v>
      </c>
      <c r="E131" s="79">
        <v>35</v>
      </c>
      <c r="F131" s="80">
        <v>1825.05</v>
      </c>
      <c r="G131" s="80">
        <v>121.67</v>
      </c>
      <c r="H131" s="80">
        <v>1825.05</v>
      </c>
      <c r="I131" s="80">
        <v>2545.1</v>
      </c>
      <c r="J131" s="80">
        <v>3215.97</v>
      </c>
      <c r="K131" s="80">
        <v>85.36</v>
      </c>
      <c r="L131" s="73">
        <f t="shared" si="20"/>
        <v>94.28</v>
      </c>
      <c r="M131" s="73">
        <f t="shared" si="21"/>
        <v>119.4</v>
      </c>
      <c r="N131" s="72" t="str">
        <f t="shared" si="22"/>
        <v>0127</v>
      </c>
      <c r="O131" s="74">
        <f t="shared" si="23"/>
        <v>20</v>
      </c>
      <c r="P131" s="72">
        <f t="shared" si="24"/>
        <v>1</v>
      </c>
      <c r="Q131" s="74">
        <f t="shared" si="25"/>
        <v>15</v>
      </c>
      <c r="R131" s="72">
        <f t="shared" si="26"/>
        <v>22</v>
      </c>
      <c r="S131" s="72">
        <f t="shared" si="27"/>
        <v>29</v>
      </c>
      <c r="AI131" s="23">
        <f>'simulateur tarif OQN'!$B$4</f>
        <v>40</v>
      </c>
      <c r="AJ131" s="24">
        <f t="shared" si="28"/>
        <v>3642.77</v>
      </c>
      <c r="AK131" s="24">
        <f t="shared" si="29"/>
        <v>91.069249999999997</v>
      </c>
      <c r="AM131" t="str">
        <f t="shared" si="30"/>
        <v>ZONEHAUTE</v>
      </c>
      <c r="AN131" t="str">
        <f t="shared" si="31"/>
        <v>HC</v>
      </c>
      <c r="AO131" s="20">
        <f t="shared" si="32"/>
        <v>4866.8</v>
      </c>
      <c r="AP131" s="20">
        <f t="shared" si="33"/>
        <v>1825.05</v>
      </c>
      <c r="AQ131" s="20">
        <f t="shared" si="34"/>
        <v>2545.1</v>
      </c>
      <c r="AR131" s="20">
        <f t="shared" si="35"/>
        <v>3215.97</v>
      </c>
      <c r="AS131" s="20">
        <f t="shared" si="36"/>
        <v>3642.77</v>
      </c>
      <c r="AT131" s="20">
        <f t="shared" ref="AT131:AT194" si="38">IF(P131=1,J131+(90-E131)*K131,H131+(90-E131)*K131)+(AI131-90)*L131</f>
        <v>3196.7700000000004</v>
      </c>
      <c r="AU131" s="20">
        <f t="shared" si="37"/>
        <v>73002</v>
      </c>
    </row>
    <row r="132" spans="1:47" ht="33.75">
      <c r="A132" s="54">
        <v>133</v>
      </c>
      <c r="B132" s="54" t="s">
        <v>268</v>
      </c>
      <c r="C132" s="58" t="s">
        <v>269</v>
      </c>
      <c r="D132" s="79">
        <v>50</v>
      </c>
      <c r="E132" s="79">
        <v>56</v>
      </c>
      <c r="F132" s="80">
        <v>5249.26</v>
      </c>
      <c r="G132" s="80">
        <v>96.58</v>
      </c>
      <c r="H132" s="80">
        <v>5249.26</v>
      </c>
      <c r="I132" s="80" t="s">
        <v>28</v>
      </c>
      <c r="J132" s="80" t="s">
        <v>28</v>
      </c>
      <c r="K132" s="80">
        <v>97.4</v>
      </c>
      <c r="L132" s="73">
        <f t="shared" ref="L132:L195" si="39">IFERROR(VLOOKUP(B132,$B$1326:$K$2467,6,0),"")</f>
        <v>94.28</v>
      </c>
      <c r="M132" s="73">
        <f t="shared" ref="M132:M195" si="40">IFERROR(VLOOKUP($B132,$B$2468:$K$3603,6,0),"")</f>
        <v>119.4</v>
      </c>
      <c r="N132" s="72" t="str">
        <f t="shared" ref="N132:N195" si="41">LEFT(B132,4)</f>
        <v>0127</v>
      </c>
      <c r="O132" s="74">
        <f t="shared" ref="O132:O195" si="42">E132-D132</f>
        <v>6</v>
      </c>
      <c r="P132" s="72">
        <f t="shared" ref="P132:P195" si="43">IF(O132=20,1,0)</f>
        <v>0</v>
      </c>
      <c r="Q132" s="74">
        <f t="shared" ref="Q132:Q195" si="44">D132</f>
        <v>50</v>
      </c>
      <c r="R132" s="72" t="str">
        <f t="shared" ref="R132:R195" si="45">IF(P132=1,Q132+7,"")</f>
        <v/>
      </c>
      <c r="S132" s="72" t="str">
        <f t="shared" ref="S132:S195" si="46">IF(P132=1,Q132+14,"")</f>
        <v/>
      </c>
      <c r="AI132" s="23">
        <f>'simulateur tarif OQN'!$B$4</f>
        <v>40</v>
      </c>
      <c r="AJ132" s="24">
        <f t="shared" ref="AJ132:AJ195" si="47">IF(AN132="HDJ",AU132,IF(AM132="ZONE90",AT132,IF(AM132="ZONEBASSE",AO132,IF(AM132="ZONEFORF1",AP132,IF(AM132="ZONEFORF2",AQ132,IF(AM132="ZONEFORF3",AR132,AS132))))))</f>
        <v>4283.46</v>
      </c>
      <c r="AK132" s="24">
        <f t="shared" ref="AK132:AK195" si="48">AJ132/AI132</f>
        <v>107.0865</v>
      </c>
      <c r="AM132" t="str">
        <f t="shared" ref="AM132:AM195" si="49">IF(AI132&gt;90,"ZONE90",IF(P132=1,IF(AI132&lt;D132,"ZONEBASSE",IF(AI132&lt;R132,"ZONEFORF1",IF(AI132&lt;S132,"ZONEFORF2",IF(AI132&lt;E132,"ZONEFORF3","ZONEHAUTE")))),IF(AI132&lt;D132,"ZONEBASSE",IF(AI132&lt;E132,"ZONEFORF1","ZONEHAUTE"))))</f>
        <v>ZONEBASSE</v>
      </c>
      <c r="AN132" t="str">
        <f t="shared" ref="AN132:AN195" si="50">IF(RIGHT(B132,1)="0","HDJ","HC")</f>
        <v>HC</v>
      </c>
      <c r="AO132" s="20">
        <f t="shared" ref="AO132:AO195" si="51">IF(AI132&lt;8,M132*AI132,F132-(D132-AI132)*G132)</f>
        <v>4283.46</v>
      </c>
      <c r="AP132" s="20">
        <f t="shared" ref="AP132:AP195" si="52">H132</f>
        <v>5249.26</v>
      </c>
      <c r="AQ132" s="20" t="str">
        <f t="shared" ref="AQ132:AQ195" si="53">I132</f>
        <v>.</v>
      </c>
      <c r="AR132" s="20" t="str">
        <f t="shared" ref="AR132:AR195" si="54">J132</f>
        <v>.</v>
      </c>
      <c r="AS132" s="20">
        <f t="shared" ref="AS132:AS195" si="55">IF(P132=1,J132+(AI132-E132)*K132,H132+(AI132-E132)*K132)</f>
        <v>3690.86</v>
      </c>
      <c r="AT132" s="20">
        <f t="shared" si="38"/>
        <v>3846.8600000000006</v>
      </c>
      <c r="AU132" s="20">
        <f t="shared" ref="AU132:AU195" si="56">AI132*H132</f>
        <v>209970.40000000002</v>
      </c>
    </row>
    <row r="133" spans="1:47" ht="45">
      <c r="A133" s="54">
        <v>134</v>
      </c>
      <c r="B133" s="54" t="s">
        <v>270</v>
      </c>
      <c r="C133" s="58" t="s">
        <v>271</v>
      </c>
      <c r="D133" s="79">
        <v>15</v>
      </c>
      <c r="E133" s="79">
        <v>35</v>
      </c>
      <c r="F133" s="80">
        <v>2048.94</v>
      </c>
      <c r="G133" s="80">
        <v>136.6</v>
      </c>
      <c r="H133" s="80">
        <v>2048.94</v>
      </c>
      <c r="I133" s="80">
        <v>2773.05</v>
      </c>
      <c r="J133" s="80">
        <v>3482.86</v>
      </c>
      <c r="K133" s="80">
        <v>88.12</v>
      </c>
      <c r="L133" s="73">
        <f t="shared" si="39"/>
        <v>94.28</v>
      </c>
      <c r="M133" s="73">
        <f t="shared" si="40"/>
        <v>119.4</v>
      </c>
      <c r="N133" s="72" t="str">
        <f t="shared" si="41"/>
        <v>0127</v>
      </c>
      <c r="O133" s="74">
        <f t="shared" si="42"/>
        <v>20</v>
      </c>
      <c r="P133" s="72">
        <f t="shared" si="43"/>
        <v>1</v>
      </c>
      <c r="Q133" s="74">
        <f t="shared" si="44"/>
        <v>15</v>
      </c>
      <c r="R133" s="72">
        <f t="shared" si="45"/>
        <v>22</v>
      </c>
      <c r="S133" s="72">
        <f t="shared" si="46"/>
        <v>29</v>
      </c>
      <c r="AI133" s="23">
        <f>'simulateur tarif OQN'!$B$4</f>
        <v>40</v>
      </c>
      <c r="AJ133" s="24">
        <f t="shared" si="47"/>
        <v>3923.46</v>
      </c>
      <c r="AK133" s="24">
        <f t="shared" si="48"/>
        <v>98.086500000000001</v>
      </c>
      <c r="AM133" t="str">
        <f t="shared" si="49"/>
        <v>ZONEHAUTE</v>
      </c>
      <c r="AN133" t="str">
        <f t="shared" si="50"/>
        <v>HC</v>
      </c>
      <c r="AO133" s="20">
        <f t="shared" si="51"/>
        <v>5463.9400000000005</v>
      </c>
      <c r="AP133" s="20">
        <f t="shared" si="52"/>
        <v>2048.94</v>
      </c>
      <c r="AQ133" s="20">
        <f t="shared" si="53"/>
        <v>2773.05</v>
      </c>
      <c r="AR133" s="20">
        <f t="shared" si="54"/>
        <v>3482.86</v>
      </c>
      <c r="AS133" s="20">
        <f t="shared" si="55"/>
        <v>3923.46</v>
      </c>
      <c r="AT133" s="20">
        <f t="shared" si="38"/>
        <v>3615.4600000000009</v>
      </c>
      <c r="AU133" s="20">
        <f t="shared" si="56"/>
        <v>81957.600000000006</v>
      </c>
    </row>
    <row r="134" spans="1:47" ht="45">
      <c r="A134" s="54">
        <v>135</v>
      </c>
      <c r="B134" s="54" t="s">
        <v>272</v>
      </c>
      <c r="C134" s="58" t="s">
        <v>273</v>
      </c>
      <c r="D134" s="79">
        <v>71</v>
      </c>
      <c r="E134" s="79">
        <v>77</v>
      </c>
      <c r="F134" s="80">
        <v>7416.77</v>
      </c>
      <c r="G134" s="80">
        <v>93.66</v>
      </c>
      <c r="H134" s="80">
        <v>7416.77</v>
      </c>
      <c r="I134" s="80" t="s">
        <v>28</v>
      </c>
      <c r="J134" s="80" t="s">
        <v>28</v>
      </c>
      <c r="K134" s="80">
        <v>100.15</v>
      </c>
      <c r="L134" s="73">
        <f t="shared" si="39"/>
        <v>94.28</v>
      </c>
      <c r="M134" s="73">
        <f t="shared" si="40"/>
        <v>119.4</v>
      </c>
      <c r="N134" s="72" t="str">
        <f t="shared" si="41"/>
        <v>0127</v>
      </c>
      <c r="O134" s="74">
        <f t="shared" si="42"/>
        <v>6</v>
      </c>
      <c r="P134" s="72">
        <f t="shared" si="43"/>
        <v>0</v>
      </c>
      <c r="Q134" s="74">
        <f t="shared" si="44"/>
        <v>71</v>
      </c>
      <c r="R134" s="72" t="str">
        <f t="shared" si="45"/>
        <v/>
      </c>
      <c r="S134" s="72" t="str">
        <f t="shared" si="46"/>
        <v/>
      </c>
      <c r="AI134" s="23">
        <f>'simulateur tarif OQN'!$B$4</f>
        <v>40</v>
      </c>
      <c r="AJ134" s="24">
        <f t="shared" si="47"/>
        <v>4513.3100000000004</v>
      </c>
      <c r="AK134" s="24">
        <f t="shared" si="48"/>
        <v>112.83275</v>
      </c>
      <c r="AM134" t="str">
        <f t="shared" si="49"/>
        <v>ZONEBASSE</v>
      </c>
      <c r="AN134" t="str">
        <f t="shared" si="50"/>
        <v>HC</v>
      </c>
      <c r="AO134" s="20">
        <f t="shared" si="51"/>
        <v>4513.3100000000004</v>
      </c>
      <c r="AP134" s="20">
        <f t="shared" si="52"/>
        <v>7416.77</v>
      </c>
      <c r="AQ134" s="20" t="str">
        <f t="shared" si="53"/>
        <v>.</v>
      </c>
      <c r="AR134" s="20" t="str">
        <f t="shared" si="54"/>
        <v>.</v>
      </c>
      <c r="AS134" s="20">
        <f t="shared" si="55"/>
        <v>3711.2200000000003</v>
      </c>
      <c r="AT134" s="20">
        <f t="shared" si="38"/>
        <v>4004.7200000000012</v>
      </c>
      <c r="AU134" s="20">
        <f t="shared" si="56"/>
        <v>296670.80000000005</v>
      </c>
    </row>
    <row r="135" spans="1:47" ht="33.75">
      <c r="A135" s="54">
        <v>136</v>
      </c>
      <c r="B135" s="54" t="s">
        <v>274</v>
      </c>
      <c r="C135" s="58" t="s">
        <v>275</v>
      </c>
      <c r="D135" s="79">
        <v>8</v>
      </c>
      <c r="E135" s="79">
        <v>28</v>
      </c>
      <c r="F135" s="80">
        <v>1017.32</v>
      </c>
      <c r="G135" s="80">
        <v>127.17</v>
      </c>
      <c r="H135" s="80">
        <v>1017.32</v>
      </c>
      <c r="I135" s="80">
        <v>1726.15</v>
      </c>
      <c r="J135" s="80">
        <v>2372.86</v>
      </c>
      <c r="K135" s="80">
        <v>71.55</v>
      </c>
      <c r="L135" s="73">
        <f t="shared" si="39"/>
        <v>87.77</v>
      </c>
      <c r="M135" s="73">
        <f t="shared" si="40"/>
        <v>119.4</v>
      </c>
      <c r="N135" s="72" t="str">
        <f t="shared" si="41"/>
        <v>0127</v>
      </c>
      <c r="O135" s="74">
        <f t="shared" si="42"/>
        <v>20</v>
      </c>
      <c r="P135" s="72">
        <f t="shared" si="43"/>
        <v>1</v>
      </c>
      <c r="Q135" s="74">
        <f t="shared" si="44"/>
        <v>8</v>
      </c>
      <c r="R135" s="72">
        <f t="shared" si="45"/>
        <v>15</v>
      </c>
      <c r="S135" s="72">
        <f t="shared" si="46"/>
        <v>22</v>
      </c>
      <c r="AI135" s="23">
        <f>'simulateur tarif OQN'!$B$4</f>
        <v>40</v>
      </c>
      <c r="AJ135" s="24">
        <f t="shared" si="47"/>
        <v>3231.46</v>
      </c>
      <c r="AK135" s="24">
        <f t="shared" si="48"/>
        <v>80.786500000000004</v>
      </c>
      <c r="AM135" t="str">
        <f t="shared" si="49"/>
        <v>ZONEHAUTE</v>
      </c>
      <c r="AN135" t="str">
        <f t="shared" si="50"/>
        <v>HC</v>
      </c>
      <c r="AO135" s="20">
        <f t="shared" si="51"/>
        <v>5086.76</v>
      </c>
      <c r="AP135" s="20">
        <f t="shared" si="52"/>
        <v>1017.32</v>
      </c>
      <c r="AQ135" s="20">
        <f t="shared" si="53"/>
        <v>1726.15</v>
      </c>
      <c r="AR135" s="20">
        <f t="shared" si="54"/>
        <v>2372.86</v>
      </c>
      <c r="AS135" s="20">
        <f t="shared" si="55"/>
        <v>3231.46</v>
      </c>
      <c r="AT135" s="20">
        <f t="shared" si="38"/>
        <v>2420.4599999999991</v>
      </c>
      <c r="AU135" s="20">
        <f t="shared" si="56"/>
        <v>40692.800000000003</v>
      </c>
    </row>
    <row r="136" spans="1:47" ht="33.75">
      <c r="A136" s="54">
        <v>137</v>
      </c>
      <c r="B136" s="54" t="s">
        <v>276</v>
      </c>
      <c r="C136" s="58" t="s">
        <v>277</v>
      </c>
      <c r="D136" s="79">
        <v>8</v>
      </c>
      <c r="E136" s="79">
        <v>28</v>
      </c>
      <c r="F136" s="80">
        <v>1189.1600000000001</v>
      </c>
      <c r="G136" s="80">
        <v>148.65</v>
      </c>
      <c r="H136" s="80">
        <v>1189.1600000000001</v>
      </c>
      <c r="I136" s="80">
        <v>2084.4499999999998</v>
      </c>
      <c r="J136" s="80">
        <v>2838.43</v>
      </c>
      <c r="K136" s="80">
        <v>77.72</v>
      </c>
      <c r="L136" s="73">
        <f t="shared" si="39"/>
        <v>87.77</v>
      </c>
      <c r="M136" s="73">
        <f t="shared" si="40"/>
        <v>119.4</v>
      </c>
      <c r="N136" s="72" t="str">
        <f t="shared" si="41"/>
        <v>0127</v>
      </c>
      <c r="O136" s="74">
        <f t="shared" si="42"/>
        <v>20</v>
      </c>
      <c r="P136" s="72">
        <f t="shared" si="43"/>
        <v>1</v>
      </c>
      <c r="Q136" s="74">
        <f t="shared" si="44"/>
        <v>8</v>
      </c>
      <c r="R136" s="72">
        <f t="shared" si="45"/>
        <v>15</v>
      </c>
      <c r="S136" s="72">
        <f t="shared" si="46"/>
        <v>22</v>
      </c>
      <c r="AI136" s="23">
        <f>'simulateur tarif OQN'!$B$4</f>
        <v>40</v>
      </c>
      <c r="AJ136" s="24">
        <f t="shared" si="47"/>
        <v>3771.0699999999997</v>
      </c>
      <c r="AK136" s="24">
        <f t="shared" si="48"/>
        <v>94.276749999999993</v>
      </c>
      <c r="AM136" t="str">
        <f t="shared" si="49"/>
        <v>ZONEHAUTE</v>
      </c>
      <c r="AN136" t="str">
        <f t="shared" si="50"/>
        <v>HC</v>
      </c>
      <c r="AO136" s="20">
        <f t="shared" si="51"/>
        <v>5945.96</v>
      </c>
      <c r="AP136" s="20">
        <f t="shared" si="52"/>
        <v>1189.1600000000001</v>
      </c>
      <c r="AQ136" s="20">
        <f t="shared" si="53"/>
        <v>2084.4499999999998</v>
      </c>
      <c r="AR136" s="20">
        <f t="shared" si="54"/>
        <v>2838.43</v>
      </c>
      <c r="AS136" s="20">
        <f t="shared" si="55"/>
        <v>3771.0699999999997</v>
      </c>
      <c r="AT136" s="20">
        <f t="shared" si="38"/>
        <v>3268.5699999999997</v>
      </c>
      <c r="AU136" s="20">
        <f t="shared" si="56"/>
        <v>47566.400000000001</v>
      </c>
    </row>
    <row r="137" spans="1:47" ht="45">
      <c r="A137" s="54">
        <v>138</v>
      </c>
      <c r="B137" s="54" t="s">
        <v>278</v>
      </c>
      <c r="C137" s="58" t="s">
        <v>279</v>
      </c>
      <c r="D137" s="79">
        <v>8</v>
      </c>
      <c r="E137" s="79">
        <v>28</v>
      </c>
      <c r="F137" s="80">
        <v>1337.81</v>
      </c>
      <c r="G137" s="80">
        <v>167.23</v>
      </c>
      <c r="H137" s="80">
        <v>1337.81</v>
      </c>
      <c r="I137" s="80">
        <v>2192.9699999999998</v>
      </c>
      <c r="J137" s="80">
        <v>3021.46</v>
      </c>
      <c r="K137" s="80">
        <v>85.62</v>
      </c>
      <c r="L137" s="73">
        <f t="shared" si="39"/>
        <v>87.77</v>
      </c>
      <c r="M137" s="73">
        <f t="shared" si="40"/>
        <v>119.4</v>
      </c>
      <c r="N137" s="72" t="str">
        <f t="shared" si="41"/>
        <v>0127</v>
      </c>
      <c r="O137" s="74">
        <f t="shared" si="42"/>
        <v>20</v>
      </c>
      <c r="P137" s="72">
        <f t="shared" si="43"/>
        <v>1</v>
      </c>
      <c r="Q137" s="74">
        <f t="shared" si="44"/>
        <v>8</v>
      </c>
      <c r="R137" s="72">
        <f t="shared" si="45"/>
        <v>15</v>
      </c>
      <c r="S137" s="72">
        <f t="shared" si="46"/>
        <v>22</v>
      </c>
      <c r="AI137" s="23">
        <f>'simulateur tarif OQN'!$B$4</f>
        <v>40</v>
      </c>
      <c r="AJ137" s="24">
        <f t="shared" si="47"/>
        <v>4048.9</v>
      </c>
      <c r="AK137" s="24">
        <f t="shared" si="48"/>
        <v>101.2225</v>
      </c>
      <c r="AM137" t="str">
        <f t="shared" si="49"/>
        <v>ZONEHAUTE</v>
      </c>
      <c r="AN137" t="str">
        <f t="shared" si="50"/>
        <v>HC</v>
      </c>
      <c r="AO137" s="20">
        <f t="shared" si="51"/>
        <v>6689.17</v>
      </c>
      <c r="AP137" s="20">
        <f t="shared" si="52"/>
        <v>1337.81</v>
      </c>
      <c r="AQ137" s="20">
        <f t="shared" si="53"/>
        <v>2192.9699999999998</v>
      </c>
      <c r="AR137" s="20">
        <f t="shared" si="54"/>
        <v>3021.46</v>
      </c>
      <c r="AS137" s="20">
        <f t="shared" si="55"/>
        <v>4048.9</v>
      </c>
      <c r="AT137" s="20">
        <f t="shared" si="38"/>
        <v>3941.4000000000015</v>
      </c>
      <c r="AU137" s="20">
        <f t="shared" si="56"/>
        <v>53512.399999999994</v>
      </c>
    </row>
    <row r="138" spans="1:47" ht="45">
      <c r="A138" s="54">
        <v>139</v>
      </c>
      <c r="B138" s="54" t="s">
        <v>280</v>
      </c>
      <c r="C138" s="58" t="s">
        <v>281</v>
      </c>
      <c r="D138" s="79">
        <v>64</v>
      </c>
      <c r="E138" s="79">
        <v>70</v>
      </c>
      <c r="F138" s="80">
        <v>6804.57</v>
      </c>
      <c r="G138" s="80">
        <v>90.07</v>
      </c>
      <c r="H138" s="80">
        <v>6804.57</v>
      </c>
      <c r="I138" s="80" t="s">
        <v>28</v>
      </c>
      <c r="J138" s="80" t="s">
        <v>28</v>
      </c>
      <c r="K138" s="80">
        <v>102.02</v>
      </c>
      <c r="L138" s="73">
        <f t="shared" si="39"/>
        <v>87.77</v>
      </c>
      <c r="M138" s="73">
        <f t="shared" si="40"/>
        <v>119.4</v>
      </c>
      <c r="N138" s="72" t="str">
        <f t="shared" si="41"/>
        <v>0127</v>
      </c>
      <c r="O138" s="74">
        <f t="shared" si="42"/>
        <v>6</v>
      </c>
      <c r="P138" s="72">
        <f t="shared" si="43"/>
        <v>0</v>
      </c>
      <c r="Q138" s="74">
        <f t="shared" si="44"/>
        <v>64</v>
      </c>
      <c r="R138" s="72" t="str">
        <f t="shared" si="45"/>
        <v/>
      </c>
      <c r="S138" s="72" t="str">
        <f t="shared" si="46"/>
        <v/>
      </c>
      <c r="AI138" s="23">
        <f>'simulateur tarif OQN'!$B$4</f>
        <v>40</v>
      </c>
      <c r="AJ138" s="24">
        <f t="shared" si="47"/>
        <v>4642.8899999999994</v>
      </c>
      <c r="AK138" s="24">
        <f t="shared" si="48"/>
        <v>116.07224999999998</v>
      </c>
      <c r="AM138" t="str">
        <f t="shared" si="49"/>
        <v>ZONEBASSE</v>
      </c>
      <c r="AN138" t="str">
        <f t="shared" si="50"/>
        <v>HC</v>
      </c>
      <c r="AO138" s="20">
        <f t="shared" si="51"/>
        <v>4642.8899999999994</v>
      </c>
      <c r="AP138" s="20">
        <f t="shared" si="52"/>
        <v>6804.57</v>
      </c>
      <c r="AQ138" s="20" t="str">
        <f t="shared" si="53"/>
        <v>.</v>
      </c>
      <c r="AR138" s="20" t="str">
        <f t="shared" si="54"/>
        <v>.</v>
      </c>
      <c r="AS138" s="20">
        <f t="shared" si="55"/>
        <v>3743.97</v>
      </c>
      <c r="AT138" s="20">
        <f t="shared" si="38"/>
        <v>4456.4699999999993</v>
      </c>
      <c r="AU138" s="20">
        <f t="shared" si="56"/>
        <v>272182.8</v>
      </c>
    </row>
    <row r="139" spans="1:47" ht="45">
      <c r="A139" s="54">
        <v>140</v>
      </c>
      <c r="B139" s="54" t="s">
        <v>282</v>
      </c>
      <c r="C139" s="58" t="s">
        <v>2683</v>
      </c>
      <c r="D139" s="79">
        <v>1</v>
      </c>
      <c r="E139" s="79">
        <v>1</v>
      </c>
      <c r="F139" s="80" t="s">
        <v>28</v>
      </c>
      <c r="G139" s="80" t="s">
        <v>28</v>
      </c>
      <c r="H139" s="80">
        <v>132.26</v>
      </c>
      <c r="I139" s="80" t="s">
        <v>28</v>
      </c>
      <c r="J139" s="80" t="s">
        <v>28</v>
      </c>
      <c r="K139" s="80" t="s">
        <v>28</v>
      </c>
      <c r="L139" s="73" t="str">
        <f t="shared" si="39"/>
        <v/>
      </c>
      <c r="M139" s="73" t="str">
        <f t="shared" si="40"/>
        <v/>
      </c>
      <c r="N139" s="72" t="str">
        <f t="shared" si="41"/>
        <v>0130</v>
      </c>
      <c r="O139" s="74">
        <f t="shared" si="42"/>
        <v>0</v>
      </c>
      <c r="P139" s="72">
        <f t="shared" si="43"/>
        <v>0</v>
      </c>
      <c r="Q139" s="74">
        <f t="shared" si="44"/>
        <v>1</v>
      </c>
      <c r="R139" s="72" t="str">
        <f t="shared" si="45"/>
        <v/>
      </c>
      <c r="S139" s="72" t="str">
        <f t="shared" si="46"/>
        <v/>
      </c>
      <c r="AI139" s="23">
        <f>'simulateur tarif OQN'!$B$4</f>
        <v>40</v>
      </c>
      <c r="AJ139" s="24">
        <f t="shared" si="47"/>
        <v>5290.4</v>
      </c>
      <c r="AK139" s="24">
        <f t="shared" si="48"/>
        <v>132.26</v>
      </c>
      <c r="AM139" t="str">
        <f t="shared" si="49"/>
        <v>ZONEHAUTE</v>
      </c>
      <c r="AN139" t="str">
        <f t="shared" si="50"/>
        <v>HDJ</v>
      </c>
      <c r="AO139" s="20" t="e">
        <f t="shared" si="51"/>
        <v>#VALUE!</v>
      </c>
      <c r="AP139" s="20">
        <f t="shared" si="52"/>
        <v>132.26</v>
      </c>
      <c r="AQ139" s="20" t="str">
        <f t="shared" si="53"/>
        <v>.</v>
      </c>
      <c r="AR139" s="20" t="str">
        <f t="shared" si="54"/>
        <v>.</v>
      </c>
      <c r="AS139" s="20" t="e">
        <f t="shared" si="55"/>
        <v>#VALUE!</v>
      </c>
      <c r="AT139" s="20" t="e">
        <f t="shared" si="38"/>
        <v>#VALUE!</v>
      </c>
      <c r="AU139" s="20">
        <f t="shared" si="56"/>
        <v>5290.4</v>
      </c>
    </row>
    <row r="140" spans="1:47" ht="45">
      <c r="A140" s="54">
        <v>141</v>
      </c>
      <c r="B140" s="54" t="s">
        <v>283</v>
      </c>
      <c r="C140" s="58" t="s">
        <v>2684</v>
      </c>
      <c r="D140" s="79">
        <v>1</v>
      </c>
      <c r="E140" s="79">
        <v>1</v>
      </c>
      <c r="F140" s="80" t="s">
        <v>28</v>
      </c>
      <c r="G140" s="80" t="s">
        <v>28</v>
      </c>
      <c r="H140" s="80">
        <v>113.87</v>
      </c>
      <c r="I140" s="80" t="s">
        <v>28</v>
      </c>
      <c r="J140" s="80" t="s">
        <v>28</v>
      </c>
      <c r="K140" s="80" t="s">
        <v>28</v>
      </c>
      <c r="L140" s="73" t="str">
        <f t="shared" si="39"/>
        <v/>
      </c>
      <c r="M140" s="73" t="str">
        <f t="shared" si="40"/>
        <v/>
      </c>
      <c r="N140" s="72" t="str">
        <f t="shared" si="41"/>
        <v>0130</v>
      </c>
      <c r="O140" s="74">
        <f t="shared" si="42"/>
        <v>0</v>
      </c>
      <c r="P140" s="72">
        <f t="shared" si="43"/>
        <v>0</v>
      </c>
      <c r="Q140" s="74">
        <f t="shared" si="44"/>
        <v>1</v>
      </c>
      <c r="R140" s="72" t="str">
        <f t="shared" si="45"/>
        <v/>
      </c>
      <c r="S140" s="72" t="str">
        <f t="shared" si="46"/>
        <v/>
      </c>
      <c r="AI140" s="23">
        <f>'simulateur tarif OQN'!$B$4</f>
        <v>40</v>
      </c>
      <c r="AJ140" s="24">
        <f t="shared" si="47"/>
        <v>4554.8</v>
      </c>
      <c r="AK140" s="24">
        <f t="shared" si="48"/>
        <v>113.87</v>
      </c>
      <c r="AM140" t="str">
        <f t="shared" si="49"/>
        <v>ZONEHAUTE</v>
      </c>
      <c r="AN140" t="str">
        <f t="shared" si="50"/>
        <v>HDJ</v>
      </c>
      <c r="AO140" s="20" t="e">
        <f t="shared" si="51"/>
        <v>#VALUE!</v>
      </c>
      <c r="AP140" s="20">
        <f t="shared" si="52"/>
        <v>113.87</v>
      </c>
      <c r="AQ140" s="20" t="str">
        <f t="shared" si="53"/>
        <v>.</v>
      </c>
      <c r="AR140" s="20" t="str">
        <f t="shared" si="54"/>
        <v>.</v>
      </c>
      <c r="AS140" s="20" t="e">
        <f t="shared" si="55"/>
        <v>#VALUE!</v>
      </c>
      <c r="AT140" s="20" t="e">
        <f t="shared" si="38"/>
        <v>#VALUE!</v>
      </c>
      <c r="AU140" s="20">
        <f t="shared" si="56"/>
        <v>4554.8</v>
      </c>
    </row>
    <row r="141" spans="1:47" ht="45">
      <c r="A141" s="54">
        <v>142</v>
      </c>
      <c r="B141" s="54" t="s">
        <v>284</v>
      </c>
      <c r="C141" s="58" t="s">
        <v>2685</v>
      </c>
      <c r="D141" s="79">
        <v>1</v>
      </c>
      <c r="E141" s="79">
        <v>1</v>
      </c>
      <c r="F141" s="80" t="s">
        <v>28</v>
      </c>
      <c r="G141" s="80" t="s">
        <v>28</v>
      </c>
      <c r="H141" s="80">
        <v>118.59</v>
      </c>
      <c r="I141" s="80" t="s">
        <v>28</v>
      </c>
      <c r="J141" s="80" t="s">
        <v>28</v>
      </c>
      <c r="K141" s="80" t="s">
        <v>28</v>
      </c>
      <c r="L141" s="73" t="str">
        <f t="shared" si="39"/>
        <v/>
      </c>
      <c r="M141" s="73" t="str">
        <f t="shared" si="40"/>
        <v/>
      </c>
      <c r="N141" s="72" t="str">
        <f t="shared" si="41"/>
        <v>0130</v>
      </c>
      <c r="O141" s="74">
        <f t="shared" si="42"/>
        <v>0</v>
      </c>
      <c r="P141" s="72">
        <f t="shared" si="43"/>
        <v>0</v>
      </c>
      <c r="Q141" s="74">
        <f t="shared" si="44"/>
        <v>1</v>
      </c>
      <c r="R141" s="72" t="str">
        <f t="shared" si="45"/>
        <v/>
      </c>
      <c r="S141" s="72" t="str">
        <f t="shared" si="46"/>
        <v/>
      </c>
      <c r="AI141" s="23">
        <f>'simulateur tarif OQN'!$B$4</f>
        <v>40</v>
      </c>
      <c r="AJ141" s="24">
        <f t="shared" si="47"/>
        <v>4743.6000000000004</v>
      </c>
      <c r="AK141" s="24">
        <f t="shared" si="48"/>
        <v>118.59</v>
      </c>
      <c r="AM141" t="str">
        <f t="shared" si="49"/>
        <v>ZONEHAUTE</v>
      </c>
      <c r="AN141" t="str">
        <f t="shared" si="50"/>
        <v>HDJ</v>
      </c>
      <c r="AO141" s="20" t="e">
        <f t="shared" si="51"/>
        <v>#VALUE!</v>
      </c>
      <c r="AP141" s="20">
        <f t="shared" si="52"/>
        <v>118.59</v>
      </c>
      <c r="AQ141" s="20" t="str">
        <f t="shared" si="53"/>
        <v>.</v>
      </c>
      <c r="AR141" s="20" t="str">
        <f t="shared" si="54"/>
        <v>.</v>
      </c>
      <c r="AS141" s="20" t="e">
        <f t="shared" si="55"/>
        <v>#VALUE!</v>
      </c>
      <c r="AT141" s="20" t="e">
        <f t="shared" si="38"/>
        <v>#VALUE!</v>
      </c>
      <c r="AU141" s="20">
        <f t="shared" si="56"/>
        <v>4743.6000000000004</v>
      </c>
    </row>
    <row r="142" spans="1:47" ht="45">
      <c r="A142" s="54">
        <v>143</v>
      </c>
      <c r="B142" s="54" t="s">
        <v>285</v>
      </c>
      <c r="C142" s="58" t="s">
        <v>2686</v>
      </c>
      <c r="D142" s="79">
        <v>15</v>
      </c>
      <c r="E142" s="79">
        <v>35</v>
      </c>
      <c r="F142" s="80">
        <v>2594.2800000000002</v>
      </c>
      <c r="G142" s="80">
        <v>172.95</v>
      </c>
      <c r="H142" s="80">
        <v>2594.2800000000002</v>
      </c>
      <c r="I142" s="80">
        <v>3552.38</v>
      </c>
      <c r="J142" s="80">
        <v>4321.67</v>
      </c>
      <c r="K142" s="80">
        <v>118.22</v>
      </c>
      <c r="L142" s="73">
        <f t="shared" si="39"/>
        <v>133.85</v>
      </c>
      <c r="M142" s="73">
        <f t="shared" si="40"/>
        <v>135.66999999999999</v>
      </c>
      <c r="N142" s="72" t="str">
        <f t="shared" si="41"/>
        <v>0130</v>
      </c>
      <c r="O142" s="74">
        <f t="shared" si="42"/>
        <v>20</v>
      </c>
      <c r="P142" s="72">
        <f t="shared" si="43"/>
        <v>1</v>
      </c>
      <c r="Q142" s="74">
        <f t="shared" si="44"/>
        <v>15</v>
      </c>
      <c r="R142" s="72">
        <f t="shared" si="45"/>
        <v>22</v>
      </c>
      <c r="S142" s="72">
        <f t="shared" si="46"/>
        <v>29</v>
      </c>
      <c r="AI142" s="23">
        <f>'simulateur tarif OQN'!$B$4</f>
        <v>40</v>
      </c>
      <c r="AJ142" s="24">
        <f t="shared" si="47"/>
        <v>4912.7700000000004</v>
      </c>
      <c r="AK142" s="24">
        <f t="shared" si="48"/>
        <v>122.81925000000001</v>
      </c>
      <c r="AM142" t="str">
        <f t="shared" si="49"/>
        <v>ZONEHAUTE</v>
      </c>
      <c r="AN142" t="str">
        <f t="shared" si="50"/>
        <v>HC</v>
      </c>
      <c r="AO142" s="20">
        <f t="shared" si="51"/>
        <v>6918.0300000000007</v>
      </c>
      <c r="AP142" s="20">
        <f t="shared" si="52"/>
        <v>2594.2800000000002</v>
      </c>
      <c r="AQ142" s="20">
        <f t="shared" si="53"/>
        <v>3552.38</v>
      </c>
      <c r="AR142" s="20">
        <f t="shared" si="54"/>
        <v>4321.67</v>
      </c>
      <c r="AS142" s="20">
        <f t="shared" si="55"/>
        <v>4912.7700000000004</v>
      </c>
      <c r="AT142" s="20">
        <f t="shared" si="38"/>
        <v>4131.2700000000004</v>
      </c>
      <c r="AU142" s="20">
        <f t="shared" si="56"/>
        <v>103771.20000000001</v>
      </c>
    </row>
    <row r="143" spans="1:47" ht="45">
      <c r="A143" s="54">
        <v>144</v>
      </c>
      <c r="B143" s="54" t="s">
        <v>286</v>
      </c>
      <c r="C143" s="58" t="s">
        <v>2687</v>
      </c>
      <c r="D143" s="79">
        <v>22</v>
      </c>
      <c r="E143" s="79">
        <v>42</v>
      </c>
      <c r="F143" s="80">
        <v>3558.34</v>
      </c>
      <c r="G143" s="80">
        <v>137.72</v>
      </c>
      <c r="H143" s="80">
        <v>3558.34</v>
      </c>
      <c r="I143" s="80">
        <v>4328.92</v>
      </c>
      <c r="J143" s="80">
        <v>5406.5</v>
      </c>
      <c r="K143" s="80">
        <v>128.72999999999999</v>
      </c>
      <c r="L143" s="73">
        <f t="shared" si="39"/>
        <v>133.85</v>
      </c>
      <c r="M143" s="73">
        <f t="shared" si="40"/>
        <v>135.66999999999999</v>
      </c>
      <c r="N143" s="72" t="str">
        <f t="shared" si="41"/>
        <v>0130</v>
      </c>
      <c r="O143" s="74">
        <f t="shared" si="42"/>
        <v>20</v>
      </c>
      <c r="P143" s="72">
        <f t="shared" si="43"/>
        <v>1</v>
      </c>
      <c r="Q143" s="74">
        <f t="shared" si="44"/>
        <v>22</v>
      </c>
      <c r="R143" s="72">
        <f t="shared" si="45"/>
        <v>29</v>
      </c>
      <c r="S143" s="72">
        <f t="shared" si="46"/>
        <v>36</v>
      </c>
      <c r="AI143" s="23">
        <f>'simulateur tarif OQN'!$B$4</f>
        <v>40</v>
      </c>
      <c r="AJ143" s="24">
        <f t="shared" si="47"/>
        <v>5406.5</v>
      </c>
      <c r="AK143" s="24">
        <f t="shared" si="48"/>
        <v>135.16249999999999</v>
      </c>
      <c r="AM143" t="str">
        <f t="shared" si="49"/>
        <v>ZONEFORF3</v>
      </c>
      <c r="AN143" t="str">
        <f t="shared" si="50"/>
        <v>HC</v>
      </c>
      <c r="AO143" s="20">
        <f t="shared" si="51"/>
        <v>6037.3</v>
      </c>
      <c r="AP143" s="20">
        <f t="shared" si="52"/>
        <v>3558.34</v>
      </c>
      <c r="AQ143" s="20">
        <f t="shared" si="53"/>
        <v>4328.92</v>
      </c>
      <c r="AR143" s="20">
        <f t="shared" si="54"/>
        <v>5406.5</v>
      </c>
      <c r="AS143" s="20">
        <f t="shared" si="55"/>
        <v>5149.04</v>
      </c>
      <c r="AT143" s="20">
        <f t="shared" si="38"/>
        <v>4893.0399999999991</v>
      </c>
      <c r="AU143" s="20">
        <f t="shared" si="56"/>
        <v>142333.6</v>
      </c>
    </row>
    <row r="144" spans="1:47" ht="56.25">
      <c r="A144" s="54">
        <v>145</v>
      </c>
      <c r="B144" s="54" t="s">
        <v>287</v>
      </c>
      <c r="C144" s="58" t="s">
        <v>2688</v>
      </c>
      <c r="D144" s="79">
        <v>15</v>
      </c>
      <c r="E144" s="79">
        <v>35</v>
      </c>
      <c r="F144" s="80">
        <v>2441.42</v>
      </c>
      <c r="G144" s="80">
        <v>162.76</v>
      </c>
      <c r="H144" s="80">
        <v>2441.42</v>
      </c>
      <c r="I144" s="80">
        <v>3348.13</v>
      </c>
      <c r="J144" s="80">
        <v>4218.25</v>
      </c>
      <c r="K144" s="80">
        <v>114.8</v>
      </c>
      <c r="L144" s="73">
        <f t="shared" si="39"/>
        <v>133.85</v>
      </c>
      <c r="M144" s="73">
        <f t="shared" si="40"/>
        <v>135.66999999999999</v>
      </c>
      <c r="N144" s="72" t="str">
        <f t="shared" si="41"/>
        <v>0130</v>
      </c>
      <c r="O144" s="74">
        <f t="shared" si="42"/>
        <v>20</v>
      </c>
      <c r="P144" s="72">
        <f t="shared" si="43"/>
        <v>1</v>
      </c>
      <c r="Q144" s="74">
        <f t="shared" si="44"/>
        <v>15</v>
      </c>
      <c r="R144" s="72">
        <f t="shared" si="45"/>
        <v>22</v>
      </c>
      <c r="S144" s="72">
        <f t="shared" si="46"/>
        <v>29</v>
      </c>
      <c r="AI144" s="23">
        <f>'simulateur tarif OQN'!$B$4</f>
        <v>40</v>
      </c>
      <c r="AJ144" s="24">
        <f t="shared" si="47"/>
        <v>4792.25</v>
      </c>
      <c r="AK144" s="24">
        <f t="shared" si="48"/>
        <v>119.80625000000001</v>
      </c>
      <c r="AM144" t="str">
        <f t="shared" si="49"/>
        <v>ZONEHAUTE</v>
      </c>
      <c r="AN144" t="str">
        <f t="shared" si="50"/>
        <v>HC</v>
      </c>
      <c r="AO144" s="20">
        <f t="shared" si="51"/>
        <v>6510.42</v>
      </c>
      <c r="AP144" s="20">
        <f t="shared" si="52"/>
        <v>2441.42</v>
      </c>
      <c r="AQ144" s="20">
        <f t="shared" si="53"/>
        <v>3348.13</v>
      </c>
      <c r="AR144" s="20">
        <f t="shared" si="54"/>
        <v>4218.25</v>
      </c>
      <c r="AS144" s="20">
        <f t="shared" si="55"/>
        <v>4792.25</v>
      </c>
      <c r="AT144" s="20">
        <f t="shared" si="38"/>
        <v>3839.75</v>
      </c>
      <c r="AU144" s="20">
        <f t="shared" si="56"/>
        <v>97656.8</v>
      </c>
    </row>
    <row r="145" spans="1:47" ht="56.25">
      <c r="A145" s="54">
        <v>146</v>
      </c>
      <c r="B145" s="54" t="s">
        <v>288</v>
      </c>
      <c r="C145" s="58" t="s">
        <v>2689</v>
      </c>
      <c r="D145" s="79">
        <v>22</v>
      </c>
      <c r="E145" s="79">
        <v>42</v>
      </c>
      <c r="F145" s="80">
        <v>3839.31</v>
      </c>
      <c r="G145" s="80">
        <v>174.51</v>
      </c>
      <c r="H145" s="80">
        <v>3839.31</v>
      </c>
      <c r="I145" s="80">
        <v>4698.1000000000004</v>
      </c>
      <c r="J145" s="80">
        <v>5861.62</v>
      </c>
      <c r="K145" s="80">
        <v>128.4</v>
      </c>
      <c r="L145" s="73">
        <f t="shared" si="39"/>
        <v>133.85</v>
      </c>
      <c r="M145" s="73">
        <f t="shared" si="40"/>
        <v>135.66999999999999</v>
      </c>
      <c r="N145" s="72" t="str">
        <f t="shared" si="41"/>
        <v>0130</v>
      </c>
      <c r="O145" s="74">
        <f t="shared" si="42"/>
        <v>20</v>
      </c>
      <c r="P145" s="72">
        <f t="shared" si="43"/>
        <v>1</v>
      </c>
      <c r="Q145" s="74">
        <f t="shared" si="44"/>
        <v>22</v>
      </c>
      <c r="R145" s="72">
        <f t="shared" si="45"/>
        <v>29</v>
      </c>
      <c r="S145" s="72">
        <f t="shared" si="46"/>
        <v>36</v>
      </c>
      <c r="AI145" s="23">
        <f>'simulateur tarif OQN'!$B$4</f>
        <v>40</v>
      </c>
      <c r="AJ145" s="24">
        <f t="shared" si="47"/>
        <v>5861.62</v>
      </c>
      <c r="AK145" s="24">
        <f t="shared" si="48"/>
        <v>146.54050000000001</v>
      </c>
      <c r="AM145" t="str">
        <f t="shared" si="49"/>
        <v>ZONEFORF3</v>
      </c>
      <c r="AN145" t="str">
        <f t="shared" si="50"/>
        <v>HC</v>
      </c>
      <c r="AO145" s="20">
        <f t="shared" si="51"/>
        <v>6980.49</v>
      </c>
      <c r="AP145" s="20">
        <f t="shared" si="52"/>
        <v>3839.31</v>
      </c>
      <c r="AQ145" s="20">
        <f t="shared" si="53"/>
        <v>4698.1000000000004</v>
      </c>
      <c r="AR145" s="20">
        <f t="shared" si="54"/>
        <v>5861.62</v>
      </c>
      <c r="AS145" s="20">
        <f t="shared" si="55"/>
        <v>5604.82</v>
      </c>
      <c r="AT145" s="20">
        <f t="shared" si="38"/>
        <v>5332.32</v>
      </c>
      <c r="AU145" s="20">
        <f t="shared" si="56"/>
        <v>153572.4</v>
      </c>
    </row>
    <row r="146" spans="1:47" ht="56.25">
      <c r="A146" s="54">
        <v>147</v>
      </c>
      <c r="B146" s="54" t="s">
        <v>289</v>
      </c>
      <c r="C146" s="58" t="s">
        <v>2690</v>
      </c>
      <c r="D146" s="79">
        <v>43</v>
      </c>
      <c r="E146" s="79">
        <v>49</v>
      </c>
      <c r="F146" s="80">
        <v>5922.65</v>
      </c>
      <c r="G146" s="80">
        <v>137.74</v>
      </c>
      <c r="H146" s="80">
        <v>5922.65</v>
      </c>
      <c r="I146" s="80" t="s">
        <v>28</v>
      </c>
      <c r="J146" s="80" t="s">
        <v>28</v>
      </c>
      <c r="K146" s="80">
        <v>128.4</v>
      </c>
      <c r="L146" s="73">
        <f t="shared" si="39"/>
        <v>133.85</v>
      </c>
      <c r="M146" s="73">
        <f t="shared" si="40"/>
        <v>135.66999999999999</v>
      </c>
      <c r="N146" s="72" t="str">
        <f t="shared" si="41"/>
        <v>0130</v>
      </c>
      <c r="O146" s="74">
        <f t="shared" si="42"/>
        <v>6</v>
      </c>
      <c r="P146" s="72">
        <f t="shared" si="43"/>
        <v>0</v>
      </c>
      <c r="Q146" s="74">
        <f t="shared" si="44"/>
        <v>43</v>
      </c>
      <c r="R146" s="72" t="str">
        <f t="shared" si="45"/>
        <v/>
      </c>
      <c r="S146" s="72" t="str">
        <f t="shared" si="46"/>
        <v/>
      </c>
      <c r="AI146" s="23">
        <f>'simulateur tarif OQN'!$B$4</f>
        <v>40</v>
      </c>
      <c r="AJ146" s="24">
        <f t="shared" si="47"/>
        <v>5509.4299999999994</v>
      </c>
      <c r="AK146" s="24">
        <f t="shared" si="48"/>
        <v>137.73575</v>
      </c>
      <c r="AM146" t="str">
        <f t="shared" si="49"/>
        <v>ZONEBASSE</v>
      </c>
      <c r="AN146" t="str">
        <f t="shared" si="50"/>
        <v>HC</v>
      </c>
      <c r="AO146" s="20">
        <f t="shared" si="51"/>
        <v>5509.4299999999994</v>
      </c>
      <c r="AP146" s="20">
        <f t="shared" si="52"/>
        <v>5922.65</v>
      </c>
      <c r="AQ146" s="20" t="str">
        <f t="shared" si="53"/>
        <v>.</v>
      </c>
      <c r="AR146" s="20" t="str">
        <f t="shared" si="54"/>
        <v>.</v>
      </c>
      <c r="AS146" s="20">
        <f t="shared" si="55"/>
        <v>4767.0499999999993</v>
      </c>
      <c r="AT146" s="20">
        <f t="shared" si="38"/>
        <v>4494.5499999999993</v>
      </c>
      <c r="AU146" s="20">
        <f t="shared" si="56"/>
        <v>236906</v>
      </c>
    </row>
    <row r="147" spans="1:47" ht="56.25">
      <c r="A147" s="54">
        <v>148</v>
      </c>
      <c r="B147" s="54" t="s">
        <v>290</v>
      </c>
      <c r="C147" s="58" t="s">
        <v>2691</v>
      </c>
      <c r="D147" s="79">
        <v>64</v>
      </c>
      <c r="E147" s="79">
        <v>70</v>
      </c>
      <c r="F147" s="80">
        <v>9812.85</v>
      </c>
      <c r="G147" s="80">
        <v>153.33000000000001</v>
      </c>
      <c r="H147" s="80">
        <v>9812.85</v>
      </c>
      <c r="I147" s="80" t="s">
        <v>28</v>
      </c>
      <c r="J147" s="80" t="s">
        <v>28</v>
      </c>
      <c r="K147" s="80">
        <v>147.07</v>
      </c>
      <c r="L147" s="73">
        <f t="shared" si="39"/>
        <v>133.85</v>
      </c>
      <c r="M147" s="73">
        <f t="shared" si="40"/>
        <v>135.66999999999999</v>
      </c>
      <c r="N147" s="72" t="str">
        <f t="shared" si="41"/>
        <v>0130</v>
      </c>
      <c r="O147" s="74">
        <f t="shared" si="42"/>
        <v>6</v>
      </c>
      <c r="P147" s="72">
        <f t="shared" si="43"/>
        <v>0</v>
      </c>
      <c r="Q147" s="74">
        <f t="shared" si="44"/>
        <v>64</v>
      </c>
      <c r="R147" s="72" t="str">
        <f t="shared" si="45"/>
        <v/>
      </c>
      <c r="S147" s="72" t="str">
        <f t="shared" si="46"/>
        <v/>
      </c>
      <c r="AI147" s="23">
        <f>'simulateur tarif OQN'!$B$4</f>
        <v>40</v>
      </c>
      <c r="AJ147" s="24">
        <f t="shared" si="47"/>
        <v>6132.93</v>
      </c>
      <c r="AK147" s="24">
        <f t="shared" si="48"/>
        <v>153.32325</v>
      </c>
      <c r="AM147" t="str">
        <f t="shared" si="49"/>
        <v>ZONEBASSE</v>
      </c>
      <c r="AN147" t="str">
        <f t="shared" si="50"/>
        <v>HC</v>
      </c>
      <c r="AO147" s="20">
        <f t="shared" si="51"/>
        <v>6132.93</v>
      </c>
      <c r="AP147" s="20">
        <f t="shared" si="52"/>
        <v>9812.85</v>
      </c>
      <c r="AQ147" s="20" t="str">
        <f t="shared" si="53"/>
        <v>.</v>
      </c>
      <c r="AR147" s="20" t="str">
        <f t="shared" si="54"/>
        <v>.</v>
      </c>
      <c r="AS147" s="20">
        <f t="shared" si="55"/>
        <v>5400.7500000000009</v>
      </c>
      <c r="AT147" s="20">
        <f t="shared" si="38"/>
        <v>6061.75</v>
      </c>
      <c r="AU147" s="20">
        <f t="shared" si="56"/>
        <v>392514</v>
      </c>
    </row>
    <row r="148" spans="1:47" ht="45">
      <c r="A148" s="54">
        <v>149</v>
      </c>
      <c r="B148" s="54" t="s">
        <v>291</v>
      </c>
      <c r="C148" s="58" t="s">
        <v>2692</v>
      </c>
      <c r="D148" s="79">
        <v>22</v>
      </c>
      <c r="E148" s="79">
        <v>28</v>
      </c>
      <c r="F148" s="80">
        <v>2466.4299999999998</v>
      </c>
      <c r="G148" s="80">
        <v>112.11</v>
      </c>
      <c r="H148" s="80">
        <v>2466.4299999999998</v>
      </c>
      <c r="I148" s="80" t="s">
        <v>28</v>
      </c>
      <c r="J148" s="80" t="s">
        <v>28</v>
      </c>
      <c r="K148" s="80">
        <v>98.13</v>
      </c>
      <c r="L148" s="73">
        <f t="shared" si="39"/>
        <v>108.29</v>
      </c>
      <c r="M148" s="73">
        <f t="shared" si="40"/>
        <v>135.66999999999999</v>
      </c>
      <c r="N148" s="72" t="str">
        <f t="shared" si="41"/>
        <v>0130</v>
      </c>
      <c r="O148" s="74">
        <f t="shared" si="42"/>
        <v>6</v>
      </c>
      <c r="P148" s="72">
        <f t="shared" si="43"/>
        <v>0</v>
      </c>
      <c r="Q148" s="74">
        <f t="shared" si="44"/>
        <v>22</v>
      </c>
      <c r="R148" s="72" t="str">
        <f t="shared" si="45"/>
        <v/>
      </c>
      <c r="S148" s="72" t="str">
        <f t="shared" si="46"/>
        <v/>
      </c>
      <c r="AI148" s="23">
        <f>'simulateur tarif OQN'!$B$4</f>
        <v>40</v>
      </c>
      <c r="AJ148" s="24">
        <f t="shared" si="47"/>
        <v>3643.99</v>
      </c>
      <c r="AK148" s="24">
        <f t="shared" si="48"/>
        <v>91.09975</v>
      </c>
      <c r="AM148" t="str">
        <f t="shared" si="49"/>
        <v>ZONEHAUTE</v>
      </c>
      <c r="AN148" t="str">
        <f t="shared" si="50"/>
        <v>HC</v>
      </c>
      <c r="AO148" s="20">
        <f t="shared" si="51"/>
        <v>4484.41</v>
      </c>
      <c r="AP148" s="20">
        <f t="shared" si="52"/>
        <v>2466.4299999999998</v>
      </c>
      <c r="AQ148" s="20" t="str">
        <f t="shared" si="53"/>
        <v>.</v>
      </c>
      <c r="AR148" s="20" t="str">
        <f t="shared" si="54"/>
        <v>.</v>
      </c>
      <c r="AS148" s="20">
        <f t="shared" si="55"/>
        <v>3643.99</v>
      </c>
      <c r="AT148" s="20">
        <f t="shared" si="38"/>
        <v>3135.99</v>
      </c>
      <c r="AU148" s="20">
        <f t="shared" si="56"/>
        <v>98657.2</v>
      </c>
    </row>
    <row r="149" spans="1:47" ht="45">
      <c r="A149" s="54">
        <v>150</v>
      </c>
      <c r="B149" s="54" t="s">
        <v>292</v>
      </c>
      <c r="C149" s="58" t="s">
        <v>2693</v>
      </c>
      <c r="D149" s="79">
        <v>36</v>
      </c>
      <c r="E149" s="79">
        <v>42</v>
      </c>
      <c r="F149" s="80">
        <v>4383.22</v>
      </c>
      <c r="G149" s="80">
        <v>121.76</v>
      </c>
      <c r="H149" s="80">
        <v>4383.22</v>
      </c>
      <c r="I149" s="80" t="s">
        <v>28</v>
      </c>
      <c r="J149" s="80" t="s">
        <v>28</v>
      </c>
      <c r="K149" s="80">
        <v>113.85</v>
      </c>
      <c r="L149" s="73">
        <f t="shared" si="39"/>
        <v>108.29</v>
      </c>
      <c r="M149" s="73">
        <f t="shared" si="40"/>
        <v>135.66999999999999</v>
      </c>
      <c r="N149" s="72" t="str">
        <f t="shared" si="41"/>
        <v>0130</v>
      </c>
      <c r="O149" s="74">
        <f t="shared" si="42"/>
        <v>6</v>
      </c>
      <c r="P149" s="72">
        <f t="shared" si="43"/>
        <v>0</v>
      </c>
      <c r="Q149" s="74">
        <f t="shared" si="44"/>
        <v>36</v>
      </c>
      <c r="R149" s="72" t="str">
        <f t="shared" si="45"/>
        <v/>
      </c>
      <c r="S149" s="72" t="str">
        <f t="shared" si="46"/>
        <v/>
      </c>
      <c r="AI149" s="23">
        <f>'simulateur tarif OQN'!$B$4</f>
        <v>40</v>
      </c>
      <c r="AJ149" s="24">
        <f t="shared" si="47"/>
        <v>4383.22</v>
      </c>
      <c r="AK149" s="24">
        <f t="shared" si="48"/>
        <v>109.5805</v>
      </c>
      <c r="AM149" t="str">
        <f t="shared" si="49"/>
        <v>ZONEFORF1</v>
      </c>
      <c r="AN149" t="str">
        <f t="shared" si="50"/>
        <v>HC</v>
      </c>
      <c r="AO149" s="20">
        <f t="shared" si="51"/>
        <v>4870.26</v>
      </c>
      <c r="AP149" s="20">
        <f t="shared" si="52"/>
        <v>4383.22</v>
      </c>
      <c r="AQ149" s="20" t="str">
        <f t="shared" si="53"/>
        <v>.</v>
      </c>
      <c r="AR149" s="20" t="str">
        <f t="shared" si="54"/>
        <v>.</v>
      </c>
      <c r="AS149" s="20">
        <f t="shared" si="55"/>
        <v>4155.5200000000004</v>
      </c>
      <c r="AT149" s="20">
        <f t="shared" si="38"/>
        <v>4433.5200000000004</v>
      </c>
      <c r="AU149" s="20">
        <f t="shared" si="56"/>
        <v>175328.80000000002</v>
      </c>
    </row>
    <row r="150" spans="1:47" ht="56.25">
      <c r="A150" s="54">
        <v>151</v>
      </c>
      <c r="B150" s="54" t="s">
        <v>293</v>
      </c>
      <c r="C150" s="58" t="s">
        <v>2694</v>
      </c>
      <c r="D150" s="79">
        <v>22</v>
      </c>
      <c r="E150" s="79">
        <v>28</v>
      </c>
      <c r="F150" s="80">
        <v>2461.34</v>
      </c>
      <c r="G150" s="80">
        <v>111.88</v>
      </c>
      <c r="H150" s="80">
        <v>2461.34</v>
      </c>
      <c r="I150" s="80" t="s">
        <v>28</v>
      </c>
      <c r="J150" s="80" t="s">
        <v>28</v>
      </c>
      <c r="K150" s="80">
        <v>95.9</v>
      </c>
      <c r="L150" s="73">
        <f t="shared" si="39"/>
        <v>108.29</v>
      </c>
      <c r="M150" s="73">
        <f t="shared" si="40"/>
        <v>135.66999999999999</v>
      </c>
      <c r="N150" s="72" t="str">
        <f t="shared" si="41"/>
        <v>0130</v>
      </c>
      <c r="O150" s="74">
        <f t="shared" si="42"/>
        <v>6</v>
      </c>
      <c r="P150" s="72">
        <f t="shared" si="43"/>
        <v>0</v>
      </c>
      <c r="Q150" s="74">
        <f t="shared" si="44"/>
        <v>22</v>
      </c>
      <c r="R150" s="72" t="str">
        <f t="shared" si="45"/>
        <v/>
      </c>
      <c r="S150" s="72" t="str">
        <f t="shared" si="46"/>
        <v/>
      </c>
      <c r="AI150" s="23">
        <f>'simulateur tarif OQN'!$B$4</f>
        <v>40</v>
      </c>
      <c r="AJ150" s="24">
        <f t="shared" si="47"/>
        <v>3612.1400000000003</v>
      </c>
      <c r="AK150" s="24">
        <f t="shared" si="48"/>
        <v>90.303500000000014</v>
      </c>
      <c r="AM150" t="str">
        <f t="shared" si="49"/>
        <v>ZONEHAUTE</v>
      </c>
      <c r="AN150" t="str">
        <f t="shared" si="50"/>
        <v>HC</v>
      </c>
      <c r="AO150" s="20">
        <f t="shared" si="51"/>
        <v>4475.18</v>
      </c>
      <c r="AP150" s="20">
        <f t="shared" si="52"/>
        <v>2461.34</v>
      </c>
      <c r="AQ150" s="20" t="str">
        <f t="shared" si="53"/>
        <v>.</v>
      </c>
      <c r="AR150" s="20" t="str">
        <f t="shared" si="54"/>
        <v>.</v>
      </c>
      <c r="AS150" s="20">
        <f t="shared" si="55"/>
        <v>3612.1400000000003</v>
      </c>
      <c r="AT150" s="20">
        <f t="shared" si="38"/>
        <v>2992.6399999999994</v>
      </c>
      <c r="AU150" s="20">
        <f t="shared" si="56"/>
        <v>98453.6</v>
      </c>
    </row>
    <row r="151" spans="1:47" ht="56.25">
      <c r="A151" s="54">
        <v>152</v>
      </c>
      <c r="B151" s="54" t="s">
        <v>294</v>
      </c>
      <c r="C151" s="58" t="s">
        <v>2695</v>
      </c>
      <c r="D151" s="79">
        <v>43</v>
      </c>
      <c r="E151" s="79">
        <v>49</v>
      </c>
      <c r="F151" s="80">
        <v>5074.82</v>
      </c>
      <c r="G151" s="80">
        <v>118.02</v>
      </c>
      <c r="H151" s="80">
        <v>5074.82</v>
      </c>
      <c r="I151" s="80" t="s">
        <v>28</v>
      </c>
      <c r="J151" s="80" t="s">
        <v>28</v>
      </c>
      <c r="K151" s="80">
        <v>111.61</v>
      </c>
      <c r="L151" s="73">
        <f t="shared" si="39"/>
        <v>108.29</v>
      </c>
      <c r="M151" s="73">
        <f t="shared" si="40"/>
        <v>135.66999999999999</v>
      </c>
      <c r="N151" s="72" t="str">
        <f t="shared" si="41"/>
        <v>0130</v>
      </c>
      <c r="O151" s="74">
        <f t="shared" si="42"/>
        <v>6</v>
      </c>
      <c r="P151" s="72">
        <f t="shared" si="43"/>
        <v>0</v>
      </c>
      <c r="Q151" s="74">
        <f t="shared" si="44"/>
        <v>43</v>
      </c>
      <c r="R151" s="72" t="str">
        <f t="shared" si="45"/>
        <v/>
      </c>
      <c r="S151" s="72" t="str">
        <f t="shared" si="46"/>
        <v/>
      </c>
      <c r="AI151" s="23">
        <f>'simulateur tarif OQN'!$B$4</f>
        <v>40</v>
      </c>
      <c r="AJ151" s="24">
        <f t="shared" si="47"/>
        <v>4720.7599999999993</v>
      </c>
      <c r="AK151" s="24">
        <f t="shared" si="48"/>
        <v>118.01899999999998</v>
      </c>
      <c r="AM151" t="str">
        <f t="shared" si="49"/>
        <v>ZONEBASSE</v>
      </c>
      <c r="AN151" t="str">
        <f t="shared" si="50"/>
        <v>HC</v>
      </c>
      <c r="AO151" s="20">
        <f t="shared" si="51"/>
        <v>4720.7599999999993</v>
      </c>
      <c r="AP151" s="20">
        <f t="shared" si="52"/>
        <v>5074.82</v>
      </c>
      <c r="AQ151" s="20" t="str">
        <f t="shared" si="53"/>
        <v>.</v>
      </c>
      <c r="AR151" s="20" t="str">
        <f t="shared" si="54"/>
        <v>.</v>
      </c>
      <c r="AS151" s="20">
        <f t="shared" si="55"/>
        <v>4070.33</v>
      </c>
      <c r="AT151" s="20">
        <f t="shared" si="38"/>
        <v>4236.33</v>
      </c>
      <c r="AU151" s="20">
        <f t="shared" si="56"/>
        <v>202992.8</v>
      </c>
    </row>
    <row r="152" spans="1:47" ht="56.25">
      <c r="A152" s="54">
        <v>153</v>
      </c>
      <c r="B152" s="54" t="s">
        <v>295</v>
      </c>
      <c r="C152" s="58" t="s">
        <v>2696</v>
      </c>
      <c r="D152" s="79">
        <v>22</v>
      </c>
      <c r="E152" s="79">
        <v>28</v>
      </c>
      <c r="F152" s="80">
        <v>2954.36</v>
      </c>
      <c r="G152" s="80">
        <v>134.29</v>
      </c>
      <c r="H152" s="80">
        <v>2954.36</v>
      </c>
      <c r="I152" s="80" t="s">
        <v>28</v>
      </c>
      <c r="J152" s="80" t="s">
        <v>28</v>
      </c>
      <c r="K152" s="80">
        <v>114.63</v>
      </c>
      <c r="L152" s="73">
        <f t="shared" si="39"/>
        <v>108.29</v>
      </c>
      <c r="M152" s="73">
        <f t="shared" si="40"/>
        <v>135.66999999999999</v>
      </c>
      <c r="N152" s="72" t="str">
        <f t="shared" si="41"/>
        <v>0130</v>
      </c>
      <c r="O152" s="74">
        <f t="shared" si="42"/>
        <v>6</v>
      </c>
      <c r="P152" s="72">
        <f t="shared" si="43"/>
        <v>0</v>
      </c>
      <c r="Q152" s="74">
        <f t="shared" si="44"/>
        <v>22</v>
      </c>
      <c r="R152" s="72" t="str">
        <f t="shared" si="45"/>
        <v/>
      </c>
      <c r="S152" s="72" t="str">
        <f t="shared" si="46"/>
        <v/>
      </c>
      <c r="AI152" s="23">
        <f>'simulateur tarif OQN'!$B$4</f>
        <v>40</v>
      </c>
      <c r="AJ152" s="24">
        <f t="shared" si="47"/>
        <v>4329.92</v>
      </c>
      <c r="AK152" s="24">
        <f t="shared" si="48"/>
        <v>108.248</v>
      </c>
      <c r="AM152" t="str">
        <f t="shared" si="49"/>
        <v>ZONEHAUTE</v>
      </c>
      <c r="AN152" t="str">
        <f t="shared" si="50"/>
        <v>HC</v>
      </c>
      <c r="AO152" s="20">
        <f t="shared" si="51"/>
        <v>5371.58</v>
      </c>
      <c r="AP152" s="20">
        <f t="shared" si="52"/>
        <v>2954.36</v>
      </c>
      <c r="AQ152" s="20" t="str">
        <f t="shared" si="53"/>
        <v>.</v>
      </c>
      <c r="AR152" s="20" t="str">
        <f t="shared" si="54"/>
        <v>.</v>
      </c>
      <c r="AS152" s="20">
        <f t="shared" si="55"/>
        <v>4329.92</v>
      </c>
      <c r="AT152" s="20">
        <f t="shared" si="38"/>
        <v>4646.92</v>
      </c>
      <c r="AU152" s="20">
        <f t="shared" si="56"/>
        <v>118174.40000000001</v>
      </c>
    </row>
    <row r="153" spans="1:47" ht="56.25">
      <c r="A153" s="54">
        <v>154</v>
      </c>
      <c r="B153" s="54" t="s">
        <v>296</v>
      </c>
      <c r="C153" s="58" t="s">
        <v>2697</v>
      </c>
      <c r="D153" s="79">
        <v>57</v>
      </c>
      <c r="E153" s="79">
        <v>63</v>
      </c>
      <c r="F153" s="80">
        <v>7040.92</v>
      </c>
      <c r="G153" s="80">
        <v>116.76</v>
      </c>
      <c r="H153" s="80">
        <v>7040.92</v>
      </c>
      <c r="I153" s="80" t="s">
        <v>28</v>
      </c>
      <c r="J153" s="80" t="s">
        <v>28</v>
      </c>
      <c r="K153" s="80">
        <v>116.35</v>
      </c>
      <c r="L153" s="73">
        <f t="shared" si="39"/>
        <v>108.29</v>
      </c>
      <c r="M153" s="73">
        <f t="shared" si="40"/>
        <v>135.66999999999999</v>
      </c>
      <c r="N153" s="72" t="str">
        <f t="shared" si="41"/>
        <v>0130</v>
      </c>
      <c r="O153" s="74">
        <f t="shared" si="42"/>
        <v>6</v>
      </c>
      <c r="P153" s="72">
        <f t="shared" si="43"/>
        <v>0</v>
      </c>
      <c r="Q153" s="74">
        <f t="shared" si="44"/>
        <v>57</v>
      </c>
      <c r="R153" s="72" t="str">
        <f t="shared" si="45"/>
        <v/>
      </c>
      <c r="S153" s="72" t="str">
        <f t="shared" si="46"/>
        <v/>
      </c>
      <c r="AI153" s="23">
        <f>'simulateur tarif OQN'!$B$4</f>
        <v>40</v>
      </c>
      <c r="AJ153" s="24">
        <f t="shared" si="47"/>
        <v>5056</v>
      </c>
      <c r="AK153" s="24">
        <f t="shared" si="48"/>
        <v>126.4</v>
      </c>
      <c r="AM153" t="str">
        <f t="shared" si="49"/>
        <v>ZONEBASSE</v>
      </c>
      <c r="AN153" t="str">
        <f t="shared" si="50"/>
        <v>HC</v>
      </c>
      <c r="AO153" s="20">
        <f t="shared" si="51"/>
        <v>5056</v>
      </c>
      <c r="AP153" s="20">
        <f t="shared" si="52"/>
        <v>7040.92</v>
      </c>
      <c r="AQ153" s="20" t="str">
        <f t="shared" si="53"/>
        <v>.</v>
      </c>
      <c r="AR153" s="20" t="str">
        <f t="shared" si="54"/>
        <v>.</v>
      </c>
      <c r="AS153" s="20">
        <f t="shared" si="55"/>
        <v>4364.8700000000008</v>
      </c>
      <c r="AT153" s="20">
        <f t="shared" si="38"/>
        <v>4767.869999999999</v>
      </c>
      <c r="AU153" s="20">
        <f t="shared" si="56"/>
        <v>281636.8</v>
      </c>
    </row>
    <row r="154" spans="1:47" ht="45">
      <c r="A154" s="54">
        <v>155</v>
      </c>
      <c r="B154" s="54" t="s">
        <v>297</v>
      </c>
      <c r="C154" s="58" t="s">
        <v>2698</v>
      </c>
      <c r="D154" s="79">
        <v>22</v>
      </c>
      <c r="E154" s="79">
        <v>28</v>
      </c>
      <c r="F154" s="80">
        <v>2165.2199999999998</v>
      </c>
      <c r="G154" s="80">
        <v>98.42</v>
      </c>
      <c r="H154" s="80">
        <v>2165.2199999999998</v>
      </c>
      <c r="I154" s="80" t="s">
        <v>28</v>
      </c>
      <c r="J154" s="80" t="s">
        <v>28</v>
      </c>
      <c r="K154" s="80">
        <v>82.82</v>
      </c>
      <c r="L154" s="73">
        <f t="shared" si="39"/>
        <v>92.33</v>
      </c>
      <c r="M154" s="73">
        <f t="shared" si="40"/>
        <v>135.66999999999999</v>
      </c>
      <c r="N154" s="72" t="str">
        <f t="shared" si="41"/>
        <v>0130</v>
      </c>
      <c r="O154" s="74">
        <f t="shared" si="42"/>
        <v>6</v>
      </c>
      <c r="P154" s="72">
        <f t="shared" si="43"/>
        <v>0</v>
      </c>
      <c r="Q154" s="74">
        <f t="shared" si="44"/>
        <v>22</v>
      </c>
      <c r="R154" s="72" t="str">
        <f t="shared" si="45"/>
        <v/>
      </c>
      <c r="S154" s="72" t="str">
        <f t="shared" si="46"/>
        <v/>
      </c>
      <c r="AI154" s="23">
        <f>'simulateur tarif OQN'!$B$4</f>
        <v>40</v>
      </c>
      <c r="AJ154" s="24">
        <f t="shared" si="47"/>
        <v>3159.0599999999995</v>
      </c>
      <c r="AK154" s="24">
        <f t="shared" si="48"/>
        <v>78.976499999999987</v>
      </c>
      <c r="AM154" t="str">
        <f t="shared" si="49"/>
        <v>ZONEHAUTE</v>
      </c>
      <c r="AN154" t="str">
        <f t="shared" si="50"/>
        <v>HC</v>
      </c>
      <c r="AO154" s="20">
        <f t="shared" si="51"/>
        <v>3936.7799999999997</v>
      </c>
      <c r="AP154" s="20">
        <f t="shared" si="52"/>
        <v>2165.2199999999998</v>
      </c>
      <c r="AQ154" s="20" t="str">
        <f t="shared" si="53"/>
        <v>.</v>
      </c>
      <c r="AR154" s="20" t="str">
        <f t="shared" si="54"/>
        <v>.</v>
      </c>
      <c r="AS154" s="20">
        <f t="shared" si="55"/>
        <v>3159.0599999999995</v>
      </c>
      <c r="AT154" s="20">
        <f t="shared" si="38"/>
        <v>2683.5599999999995</v>
      </c>
      <c r="AU154" s="20">
        <f t="shared" si="56"/>
        <v>86608.799999999988</v>
      </c>
    </row>
    <row r="155" spans="1:47" ht="45">
      <c r="A155" s="54">
        <v>156</v>
      </c>
      <c r="B155" s="54" t="s">
        <v>298</v>
      </c>
      <c r="C155" s="58" t="s">
        <v>2699</v>
      </c>
      <c r="D155" s="79">
        <v>57</v>
      </c>
      <c r="E155" s="79">
        <v>63</v>
      </c>
      <c r="F155" s="80">
        <v>4374.0600000000004</v>
      </c>
      <c r="G155" s="80">
        <v>63.11</v>
      </c>
      <c r="H155" s="80">
        <v>4374.0600000000004</v>
      </c>
      <c r="I155" s="80" t="s">
        <v>28</v>
      </c>
      <c r="J155" s="80" t="s">
        <v>28</v>
      </c>
      <c r="K155" s="80">
        <v>82.82</v>
      </c>
      <c r="L155" s="73">
        <f t="shared" si="39"/>
        <v>92.33</v>
      </c>
      <c r="M155" s="73">
        <f t="shared" si="40"/>
        <v>135.66999999999999</v>
      </c>
      <c r="N155" s="72" t="str">
        <f t="shared" si="41"/>
        <v>0130</v>
      </c>
      <c r="O155" s="74">
        <f t="shared" si="42"/>
        <v>6</v>
      </c>
      <c r="P155" s="72">
        <f t="shared" si="43"/>
        <v>0</v>
      </c>
      <c r="Q155" s="74">
        <f t="shared" si="44"/>
        <v>57</v>
      </c>
      <c r="R155" s="72" t="str">
        <f t="shared" si="45"/>
        <v/>
      </c>
      <c r="S155" s="72" t="str">
        <f t="shared" si="46"/>
        <v/>
      </c>
      <c r="AI155" s="23">
        <f>'simulateur tarif OQN'!$B$4</f>
        <v>40</v>
      </c>
      <c r="AJ155" s="24">
        <f t="shared" si="47"/>
        <v>3301.1900000000005</v>
      </c>
      <c r="AK155" s="24">
        <f t="shared" si="48"/>
        <v>82.529750000000007</v>
      </c>
      <c r="AM155" t="str">
        <f t="shared" si="49"/>
        <v>ZONEBASSE</v>
      </c>
      <c r="AN155" t="str">
        <f t="shared" si="50"/>
        <v>HC</v>
      </c>
      <c r="AO155" s="20">
        <f t="shared" si="51"/>
        <v>3301.1900000000005</v>
      </c>
      <c r="AP155" s="20">
        <f t="shared" si="52"/>
        <v>4374.0600000000004</v>
      </c>
      <c r="AQ155" s="20" t="str">
        <f t="shared" si="53"/>
        <v>.</v>
      </c>
      <c r="AR155" s="20" t="str">
        <f t="shared" si="54"/>
        <v>.</v>
      </c>
      <c r="AS155" s="20">
        <f t="shared" si="55"/>
        <v>2469.2000000000007</v>
      </c>
      <c r="AT155" s="20">
        <f t="shared" si="38"/>
        <v>1993.7000000000007</v>
      </c>
      <c r="AU155" s="20">
        <f t="shared" si="56"/>
        <v>174962.40000000002</v>
      </c>
    </row>
    <row r="156" spans="1:47" ht="56.25">
      <c r="A156" s="54">
        <v>157</v>
      </c>
      <c r="B156" s="54" t="s">
        <v>299</v>
      </c>
      <c r="C156" s="58" t="s">
        <v>2700</v>
      </c>
      <c r="D156" s="79">
        <v>22</v>
      </c>
      <c r="E156" s="79">
        <v>28</v>
      </c>
      <c r="F156" s="80">
        <v>2418.41</v>
      </c>
      <c r="G156" s="80">
        <v>109.93</v>
      </c>
      <c r="H156" s="80">
        <v>2418.41</v>
      </c>
      <c r="I156" s="80" t="s">
        <v>28</v>
      </c>
      <c r="J156" s="80" t="s">
        <v>28</v>
      </c>
      <c r="K156" s="80">
        <v>95.94</v>
      </c>
      <c r="L156" s="73">
        <f t="shared" si="39"/>
        <v>92.33</v>
      </c>
      <c r="M156" s="73">
        <f t="shared" si="40"/>
        <v>135.66999999999999</v>
      </c>
      <c r="N156" s="72" t="str">
        <f t="shared" si="41"/>
        <v>0130</v>
      </c>
      <c r="O156" s="74">
        <f t="shared" si="42"/>
        <v>6</v>
      </c>
      <c r="P156" s="72">
        <f t="shared" si="43"/>
        <v>0</v>
      </c>
      <c r="Q156" s="74">
        <f t="shared" si="44"/>
        <v>22</v>
      </c>
      <c r="R156" s="72" t="str">
        <f t="shared" si="45"/>
        <v/>
      </c>
      <c r="S156" s="72" t="str">
        <f t="shared" si="46"/>
        <v/>
      </c>
      <c r="AI156" s="23">
        <f>'simulateur tarif OQN'!$B$4</f>
        <v>40</v>
      </c>
      <c r="AJ156" s="24">
        <f t="shared" si="47"/>
        <v>3569.6899999999996</v>
      </c>
      <c r="AK156" s="24">
        <f t="shared" si="48"/>
        <v>89.242249999999984</v>
      </c>
      <c r="AM156" t="str">
        <f t="shared" si="49"/>
        <v>ZONEHAUTE</v>
      </c>
      <c r="AN156" t="str">
        <f t="shared" si="50"/>
        <v>HC</v>
      </c>
      <c r="AO156" s="20">
        <f t="shared" si="51"/>
        <v>4397.1499999999996</v>
      </c>
      <c r="AP156" s="20">
        <f t="shared" si="52"/>
        <v>2418.41</v>
      </c>
      <c r="AQ156" s="20" t="str">
        <f t="shared" si="53"/>
        <v>.</v>
      </c>
      <c r="AR156" s="20" t="str">
        <f t="shared" si="54"/>
        <v>.</v>
      </c>
      <c r="AS156" s="20">
        <f t="shared" si="55"/>
        <v>3569.6899999999996</v>
      </c>
      <c r="AT156" s="20">
        <f t="shared" si="38"/>
        <v>3750.1899999999987</v>
      </c>
      <c r="AU156" s="20">
        <f t="shared" si="56"/>
        <v>96736.4</v>
      </c>
    </row>
    <row r="157" spans="1:47" ht="56.25">
      <c r="A157" s="54">
        <v>158</v>
      </c>
      <c r="B157" s="54" t="s">
        <v>300</v>
      </c>
      <c r="C157" s="58" t="s">
        <v>2701</v>
      </c>
      <c r="D157" s="79">
        <v>64</v>
      </c>
      <c r="E157" s="79">
        <v>70</v>
      </c>
      <c r="F157" s="80">
        <v>5285.05</v>
      </c>
      <c r="G157" s="80">
        <v>82.58</v>
      </c>
      <c r="H157" s="80">
        <v>5285.05</v>
      </c>
      <c r="I157" s="80" t="s">
        <v>28</v>
      </c>
      <c r="J157" s="80" t="s">
        <v>28</v>
      </c>
      <c r="K157" s="80">
        <v>79.22</v>
      </c>
      <c r="L157" s="73">
        <f t="shared" si="39"/>
        <v>92.33</v>
      </c>
      <c r="M157" s="73">
        <f t="shared" si="40"/>
        <v>135.66999999999999</v>
      </c>
      <c r="N157" s="72" t="str">
        <f t="shared" si="41"/>
        <v>0130</v>
      </c>
      <c r="O157" s="74">
        <f t="shared" si="42"/>
        <v>6</v>
      </c>
      <c r="P157" s="72">
        <f t="shared" si="43"/>
        <v>0</v>
      </c>
      <c r="Q157" s="74">
        <f t="shared" si="44"/>
        <v>64</v>
      </c>
      <c r="R157" s="72" t="str">
        <f t="shared" si="45"/>
        <v/>
      </c>
      <c r="S157" s="72" t="str">
        <f t="shared" si="46"/>
        <v/>
      </c>
      <c r="AI157" s="23">
        <f>'simulateur tarif OQN'!$B$4</f>
        <v>40</v>
      </c>
      <c r="AJ157" s="24">
        <f t="shared" si="47"/>
        <v>3303.13</v>
      </c>
      <c r="AK157" s="24">
        <f t="shared" si="48"/>
        <v>82.578249999999997</v>
      </c>
      <c r="AM157" t="str">
        <f t="shared" si="49"/>
        <v>ZONEBASSE</v>
      </c>
      <c r="AN157" t="str">
        <f t="shared" si="50"/>
        <v>HC</v>
      </c>
      <c r="AO157" s="20">
        <f t="shared" si="51"/>
        <v>3303.13</v>
      </c>
      <c r="AP157" s="20">
        <f t="shared" si="52"/>
        <v>5285.05</v>
      </c>
      <c r="AQ157" s="20" t="str">
        <f t="shared" si="53"/>
        <v>.</v>
      </c>
      <c r="AR157" s="20" t="str">
        <f t="shared" si="54"/>
        <v>.</v>
      </c>
      <c r="AS157" s="20">
        <f t="shared" si="55"/>
        <v>2908.4500000000003</v>
      </c>
      <c r="AT157" s="20">
        <f t="shared" si="38"/>
        <v>2252.9500000000007</v>
      </c>
      <c r="AU157" s="20">
        <f t="shared" si="56"/>
        <v>211402</v>
      </c>
    </row>
    <row r="158" spans="1:47" ht="56.25">
      <c r="A158" s="54">
        <v>159</v>
      </c>
      <c r="B158" s="54" t="s">
        <v>301</v>
      </c>
      <c r="C158" s="58" t="s">
        <v>2702</v>
      </c>
      <c r="D158" s="79">
        <v>22</v>
      </c>
      <c r="E158" s="79">
        <v>28</v>
      </c>
      <c r="F158" s="80">
        <v>2747.7</v>
      </c>
      <c r="G158" s="80">
        <v>124.9</v>
      </c>
      <c r="H158" s="80">
        <v>2747.7</v>
      </c>
      <c r="I158" s="80" t="s">
        <v>28</v>
      </c>
      <c r="J158" s="80" t="s">
        <v>28</v>
      </c>
      <c r="K158" s="80">
        <v>111.55</v>
      </c>
      <c r="L158" s="73">
        <f t="shared" si="39"/>
        <v>92.33</v>
      </c>
      <c r="M158" s="73">
        <f t="shared" si="40"/>
        <v>135.66999999999999</v>
      </c>
      <c r="N158" s="72" t="str">
        <f t="shared" si="41"/>
        <v>0130</v>
      </c>
      <c r="O158" s="74">
        <f t="shared" si="42"/>
        <v>6</v>
      </c>
      <c r="P158" s="72">
        <f t="shared" si="43"/>
        <v>0</v>
      </c>
      <c r="Q158" s="74">
        <f t="shared" si="44"/>
        <v>22</v>
      </c>
      <c r="R158" s="72" t="str">
        <f t="shared" si="45"/>
        <v/>
      </c>
      <c r="S158" s="72" t="str">
        <f t="shared" si="46"/>
        <v/>
      </c>
      <c r="AI158" s="23">
        <f>'simulateur tarif OQN'!$B$4</f>
        <v>40</v>
      </c>
      <c r="AJ158" s="24">
        <f t="shared" si="47"/>
        <v>4086.2999999999997</v>
      </c>
      <c r="AK158" s="24">
        <f t="shared" si="48"/>
        <v>102.1575</v>
      </c>
      <c r="AM158" t="str">
        <f t="shared" si="49"/>
        <v>ZONEHAUTE</v>
      </c>
      <c r="AN158" t="str">
        <f t="shared" si="50"/>
        <v>HC</v>
      </c>
      <c r="AO158" s="20">
        <f t="shared" si="51"/>
        <v>4995.8999999999996</v>
      </c>
      <c r="AP158" s="20">
        <f t="shared" si="52"/>
        <v>2747.7</v>
      </c>
      <c r="AQ158" s="20" t="str">
        <f t="shared" si="53"/>
        <v>.</v>
      </c>
      <c r="AR158" s="20" t="str">
        <f t="shared" si="54"/>
        <v>.</v>
      </c>
      <c r="AS158" s="20">
        <f t="shared" si="55"/>
        <v>4086.2999999999997</v>
      </c>
      <c r="AT158" s="20">
        <f t="shared" si="38"/>
        <v>5047.2999999999993</v>
      </c>
      <c r="AU158" s="20">
        <f t="shared" si="56"/>
        <v>109908</v>
      </c>
    </row>
    <row r="159" spans="1:47" ht="56.25">
      <c r="A159" s="54">
        <v>160</v>
      </c>
      <c r="B159" s="54" t="s">
        <v>302</v>
      </c>
      <c r="C159" s="58" t="s">
        <v>2703</v>
      </c>
      <c r="D159" s="79">
        <v>64</v>
      </c>
      <c r="E159" s="79">
        <v>70</v>
      </c>
      <c r="F159" s="80">
        <v>6547.31</v>
      </c>
      <c r="G159" s="80">
        <v>90.47</v>
      </c>
      <c r="H159" s="80">
        <v>6547.31</v>
      </c>
      <c r="I159" s="80" t="s">
        <v>28</v>
      </c>
      <c r="J159" s="80" t="s">
        <v>28</v>
      </c>
      <c r="K159" s="80">
        <v>111.55</v>
      </c>
      <c r="L159" s="73">
        <f t="shared" si="39"/>
        <v>92.33</v>
      </c>
      <c r="M159" s="73">
        <f t="shared" si="40"/>
        <v>135.66999999999999</v>
      </c>
      <c r="N159" s="72" t="str">
        <f t="shared" si="41"/>
        <v>0130</v>
      </c>
      <c r="O159" s="74">
        <f t="shared" si="42"/>
        <v>6</v>
      </c>
      <c r="P159" s="72">
        <f t="shared" si="43"/>
        <v>0</v>
      </c>
      <c r="Q159" s="74">
        <f t="shared" si="44"/>
        <v>64</v>
      </c>
      <c r="R159" s="72" t="str">
        <f t="shared" si="45"/>
        <v/>
      </c>
      <c r="S159" s="72" t="str">
        <f t="shared" si="46"/>
        <v/>
      </c>
      <c r="AI159" s="23">
        <f>'simulateur tarif OQN'!$B$4</f>
        <v>40</v>
      </c>
      <c r="AJ159" s="24">
        <f t="shared" si="47"/>
        <v>4376.0300000000007</v>
      </c>
      <c r="AK159" s="24">
        <f t="shared" si="48"/>
        <v>109.40075000000002</v>
      </c>
      <c r="AM159" t="str">
        <f t="shared" si="49"/>
        <v>ZONEBASSE</v>
      </c>
      <c r="AN159" t="str">
        <f t="shared" si="50"/>
        <v>HC</v>
      </c>
      <c r="AO159" s="20">
        <f t="shared" si="51"/>
        <v>4376.0300000000007</v>
      </c>
      <c r="AP159" s="20">
        <f t="shared" si="52"/>
        <v>6547.31</v>
      </c>
      <c r="AQ159" s="20" t="str">
        <f t="shared" si="53"/>
        <v>.</v>
      </c>
      <c r="AR159" s="20" t="str">
        <f t="shared" si="54"/>
        <v>.</v>
      </c>
      <c r="AS159" s="20">
        <f t="shared" si="55"/>
        <v>3200.8100000000004</v>
      </c>
      <c r="AT159" s="20">
        <f t="shared" si="38"/>
        <v>4161.8100000000013</v>
      </c>
      <c r="AU159" s="20">
        <f t="shared" si="56"/>
        <v>261892.40000000002</v>
      </c>
    </row>
    <row r="160" spans="1:47" ht="22.5">
      <c r="A160" s="54">
        <v>161</v>
      </c>
      <c r="B160" s="54" t="s">
        <v>303</v>
      </c>
      <c r="C160" s="58" t="s">
        <v>304</v>
      </c>
      <c r="D160" s="79">
        <v>1</v>
      </c>
      <c r="E160" s="79">
        <v>1</v>
      </c>
      <c r="F160" s="80" t="s">
        <v>28</v>
      </c>
      <c r="G160" s="80" t="s">
        <v>28</v>
      </c>
      <c r="H160" s="80">
        <v>111.11</v>
      </c>
      <c r="I160" s="80" t="s">
        <v>28</v>
      </c>
      <c r="J160" s="80" t="s">
        <v>28</v>
      </c>
      <c r="K160" s="80" t="s">
        <v>28</v>
      </c>
      <c r="L160" s="73" t="str">
        <f t="shared" si="39"/>
        <v/>
      </c>
      <c r="M160" s="73" t="str">
        <f t="shared" si="40"/>
        <v/>
      </c>
      <c r="N160" s="72" t="str">
        <f t="shared" si="41"/>
        <v>0134</v>
      </c>
      <c r="O160" s="74">
        <f t="shared" si="42"/>
        <v>0</v>
      </c>
      <c r="P160" s="72">
        <f t="shared" si="43"/>
        <v>0</v>
      </c>
      <c r="Q160" s="74">
        <f t="shared" si="44"/>
        <v>1</v>
      </c>
      <c r="R160" s="72" t="str">
        <f t="shared" si="45"/>
        <v/>
      </c>
      <c r="S160" s="72" t="str">
        <f t="shared" si="46"/>
        <v/>
      </c>
      <c r="AI160" s="23">
        <f>'simulateur tarif OQN'!$B$4</f>
        <v>40</v>
      </c>
      <c r="AJ160" s="24">
        <f t="shared" si="47"/>
        <v>4444.3999999999996</v>
      </c>
      <c r="AK160" s="24">
        <f t="shared" si="48"/>
        <v>111.10999999999999</v>
      </c>
      <c r="AM160" t="str">
        <f t="shared" si="49"/>
        <v>ZONEHAUTE</v>
      </c>
      <c r="AN160" t="str">
        <f t="shared" si="50"/>
        <v>HDJ</v>
      </c>
      <c r="AO160" s="20" t="e">
        <f t="shared" si="51"/>
        <v>#VALUE!</v>
      </c>
      <c r="AP160" s="20">
        <f t="shared" si="52"/>
        <v>111.11</v>
      </c>
      <c r="AQ160" s="20" t="str">
        <f t="shared" si="53"/>
        <v>.</v>
      </c>
      <c r="AR160" s="20" t="str">
        <f t="shared" si="54"/>
        <v>.</v>
      </c>
      <c r="AS160" s="20" t="e">
        <f t="shared" si="55"/>
        <v>#VALUE!</v>
      </c>
      <c r="AT160" s="20" t="e">
        <f t="shared" si="38"/>
        <v>#VALUE!</v>
      </c>
      <c r="AU160" s="20">
        <f t="shared" si="56"/>
        <v>4444.3999999999996</v>
      </c>
    </row>
    <row r="161" spans="1:47" ht="33.75">
      <c r="A161" s="54">
        <v>162</v>
      </c>
      <c r="B161" s="54" t="s">
        <v>305</v>
      </c>
      <c r="C161" s="58" t="s">
        <v>306</v>
      </c>
      <c r="D161" s="79">
        <v>43</v>
      </c>
      <c r="E161" s="79">
        <v>49</v>
      </c>
      <c r="F161" s="80">
        <v>7081.43</v>
      </c>
      <c r="G161" s="80">
        <v>164.68</v>
      </c>
      <c r="H161" s="80">
        <v>7081.43</v>
      </c>
      <c r="I161" s="80" t="s">
        <v>28</v>
      </c>
      <c r="J161" s="80" t="s">
        <v>28</v>
      </c>
      <c r="K161" s="80">
        <v>150.66999999999999</v>
      </c>
      <c r="L161" s="73">
        <f t="shared" si="39"/>
        <v>168.17</v>
      </c>
      <c r="M161" s="73">
        <f t="shared" si="40"/>
        <v>164.15</v>
      </c>
      <c r="N161" s="72" t="str">
        <f t="shared" si="41"/>
        <v>0134</v>
      </c>
      <c r="O161" s="74">
        <f t="shared" si="42"/>
        <v>6</v>
      </c>
      <c r="P161" s="72">
        <f t="shared" si="43"/>
        <v>0</v>
      </c>
      <c r="Q161" s="74">
        <f t="shared" si="44"/>
        <v>43</v>
      </c>
      <c r="R161" s="72" t="str">
        <f t="shared" si="45"/>
        <v/>
      </c>
      <c r="S161" s="72" t="str">
        <f t="shared" si="46"/>
        <v/>
      </c>
      <c r="AI161" s="23">
        <f>'simulateur tarif OQN'!$B$4</f>
        <v>40</v>
      </c>
      <c r="AJ161" s="24">
        <f t="shared" si="47"/>
        <v>6587.39</v>
      </c>
      <c r="AK161" s="24">
        <f t="shared" si="48"/>
        <v>164.68475000000001</v>
      </c>
      <c r="AM161" t="str">
        <f t="shared" si="49"/>
        <v>ZONEBASSE</v>
      </c>
      <c r="AN161" t="str">
        <f t="shared" si="50"/>
        <v>HC</v>
      </c>
      <c r="AO161" s="20">
        <f t="shared" si="51"/>
        <v>6587.39</v>
      </c>
      <c r="AP161" s="20">
        <f t="shared" si="52"/>
        <v>7081.43</v>
      </c>
      <c r="AQ161" s="20" t="str">
        <f t="shared" si="53"/>
        <v>.</v>
      </c>
      <c r="AR161" s="20" t="str">
        <f t="shared" si="54"/>
        <v>.</v>
      </c>
      <c r="AS161" s="20">
        <f t="shared" si="55"/>
        <v>5725.4000000000005</v>
      </c>
      <c r="AT161" s="20">
        <f t="shared" si="38"/>
        <v>4850.3999999999996</v>
      </c>
      <c r="AU161" s="20">
        <f t="shared" si="56"/>
        <v>283257.2</v>
      </c>
    </row>
    <row r="162" spans="1:47" ht="33.75">
      <c r="A162" s="54">
        <v>163</v>
      </c>
      <c r="B162" s="54" t="s">
        <v>307</v>
      </c>
      <c r="C162" s="58" t="s">
        <v>308</v>
      </c>
      <c r="D162" s="79">
        <v>71</v>
      </c>
      <c r="E162" s="79">
        <v>77</v>
      </c>
      <c r="F162" s="80">
        <v>10963.99</v>
      </c>
      <c r="G162" s="80">
        <v>138.66</v>
      </c>
      <c r="H162" s="80">
        <v>10963.99</v>
      </c>
      <c r="I162" s="80" t="s">
        <v>28</v>
      </c>
      <c r="J162" s="80" t="s">
        <v>28</v>
      </c>
      <c r="K162" s="80">
        <v>150.66999999999999</v>
      </c>
      <c r="L162" s="73">
        <f t="shared" si="39"/>
        <v>168.17</v>
      </c>
      <c r="M162" s="73">
        <f t="shared" si="40"/>
        <v>164.15</v>
      </c>
      <c r="N162" s="72" t="str">
        <f t="shared" si="41"/>
        <v>0134</v>
      </c>
      <c r="O162" s="74">
        <f t="shared" si="42"/>
        <v>6</v>
      </c>
      <c r="P162" s="72">
        <f t="shared" si="43"/>
        <v>0</v>
      </c>
      <c r="Q162" s="74">
        <f t="shared" si="44"/>
        <v>71</v>
      </c>
      <c r="R162" s="72" t="str">
        <f t="shared" si="45"/>
        <v/>
      </c>
      <c r="S162" s="72" t="str">
        <f t="shared" si="46"/>
        <v/>
      </c>
      <c r="AI162" s="23">
        <f>'simulateur tarif OQN'!$B$4</f>
        <v>40</v>
      </c>
      <c r="AJ162" s="24">
        <f t="shared" si="47"/>
        <v>6665.53</v>
      </c>
      <c r="AK162" s="24">
        <f t="shared" si="48"/>
        <v>166.63825</v>
      </c>
      <c r="AM162" t="str">
        <f t="shared" si="49"/>
        <v>ZONEBASSE</v>
      </c>
      <c r="AN162" t="str">
        <f t="shared" si="50"/>
        <v>HC</v>
      </c>
      <c r="AO162" s="20">
        <f t="shared" si="51"/>
        <v>6665.53</v>
      </c>
      <c r="AP162" s="20">
        <f t="shared" si="52"/>
        <v>10963.99</v>
      </c>
      <c r="AQ162" s="20" t="str">
        <f t="shared" si="53"/>
        <v>.</v>
      </c>
      <c r="AR162" s="20" t="str">
        <f t="shared" si="54"/>
        <v>.</v>
      </c>
      <c r="AS162" s="20">
        <f t="shared" si="55"/>
        <v>5389.2</v>
      </c>
      <c r="AT162" s="20">
        <f t="shared" si="38"/>
        <v>4514.1999999999989</v>
      </c>
      <c r="AU162" s="20">
        <f t="shared" si="56"/>
        <v>438559.6</v>
      </c>
    </row>
    <row r="163" spans="1:47" ht="45">
      <c r="A163" s="54">
        <v>164</v>
      </c>
      <c r="B163" s="54" t="s">
        <v>309</v>
      </c>
      <c r="C163" s="58" t="s">
        <v>310</v>
      </c>
      <c r="D163" s="79">
        <v>57</v>
      </c>
      <c r="E163" s="79">
        <v>63</v>
      </c>
      <c r="F163" s="80">
        <v>10081.91</v>
      </c>
      <c r="G163" s="80">
        <v>176.88</v>
      </c>
      <c r="H163" s="80">
        <v>10081.91</v>
      </c>
      <c r="I163" s="80" t="s">
        <v>28</v>
      </c>
      <c r="J163" s="80" t="s">
        <v>28</v>
      </c>
      <c r="K163" s="80">
        <v>175.64</v>
      </c>
      <c r="L163" s="73">
        <f t="shared" si="39"/>
        <v>168.17</v>
      </c>
      <c r="M163" s="73">
        <f t="shared" si="40"/>
        <v>164.15</v>
      </c>
      <c r="N163" s="72" t="str">
        <f t="shared" si="41"/>
        <v>0134</v>
      </c>
      <c r="O163" s="74">
        <f t="shared" si="42"/>
        <v>6</v>
      </c>
      <c r="P163" s="72">
        <f t="shared" si="43"/>
        <v>0</v>
      </c>
      <c r="Q163" s="74">
        <f t="shared" si="44"/>
        <v>57</v>
      </c>
      <c r="R163" s="72" t="str">
        <f t="shared" si="45"/>
        <v/>
      </c>
      <c r="S163" s="72" t="str">
        <f t="shared" si="46"/>
        <v/>
      </c>
      <c r="AI163" s="23">
        <f>'simulateur tarif OQN'!$B$4</f>
        <v>40</v>
      </c>
      <c r="AJ163" s="24">
        <f t="shared" si="47"/>
        <v>7074.95</v>
      </c>
      <c r="AK163" s="24">
        <f t="shared" si="48"/>
        <v>176.87375</v>
      </c>
      <c r="AM163" t="str">
        <f t="shared" si="49"/>
        <v>ZONEBASSE</v>
      </c>
      <c r="AN163" t="str">
        <f t="shared" si="50"/>
        <v>HC</v>
      </c>
      <c r="AO163" s="20">
        <f t="shared" si="51"/>
        <v>7074.95</v>
      </c>
      <c r="AP163" s="20">
        <f t="shared" si="52"/>
        <v>10081.91</v>
      </c>
      <c r="AQ163" s="20" t="str">
        <f t="shared" si="53"/>
        <v>.</v>
      </c>
      <c r="AR163" s="20" t="str">
        <f t="shared" si="54"/>
        <v>.</v>
      </c>
      <c r="AS163" s="20">
        <f t="shared" si="55"/>
        <v>6042.1900000000005</v>
      </c>
      <c r="AT163" s="20">
        <f t="shared" si="38"/>
        <v>6415.6899999999987</v>
      </c>
      <c r="AU163" s="20">
        <f t="shared" si="56"/>
        <v>403276.4</v>
      </c>
    </row>
    <row r="164" spans="1:47" ht="45">
      <c r="A164" s="54">
        <v>165</v>
      </c>
      <c r="B164" s="54" t="s">
        <v>311</v>
      </c>
      <c r="C164" s="58" t="s">
        <v>312</v>
      </c>
      <c r="D164" s="79">
        <v>78</v>
      </c>
      <c r="E164" s="79">
        <v>84</v>
      </c>
      <c r="F164" s="80">
        <v>13632.75</v>
      </c>
      <c r="G164" s="80">
        <v>169.09</v>
      </c>
      <c r="H164" s="80">
        <v>13632.75</v>
      </c>
      <c r="I164" s="80" t="s">
        <v>28</v>
      </c>
      <c r="J164" s="80" t="s">
        <v>28</v>
      </c>
      <c r="K164" s="80">
        <v>175.64</v>
      </c>
      <c r="L164" s="73">
        <f t="shared" si="39"/>
        <v>168.17</v>
      </c>
      <c r="M164" s="73">
        <f t="shared" si="40"/>
        <v>164.15</v>
      </c>
      <c r="N164" s="72" t="str">
        <f t="shared" si="41"/>
        <v>0134</v>
      </c>
      <c r="O164" s="74">
        <f t="shared" si="42"/>
        <v>6</v>
      </c>
      <c r="P164" s="72">
        <f t="shared" si="43"/>
        <v>0</v>
      </c>
      <c r="Q164" s="74">
        <f t="shared" si="44"/>
        <v>78</v>
      </c>
      <c r="R164" s="72" t="str">
        <f t="shared" si="45"/>
        <v/>
      </c>
      <c r="S164" s="72" t="str">
        <f t="shared" si="46"/>
        <v/>
      </c>
      <c r="AI164" s="23">
        <f>'simulateur tarif OQN'!$B$4</f>
        <v>40</v>
      </c>
      <c r="AJ164" s="24">
        <f t="shared" si="47"/>
        <v>7207.33</v>
      </c>
      <c r="AK164" s="24">
        <f t="shared" si="48"/>
        <v>180.18324999999999</v>
      </c>
      <c r="AM164" t="str">
        <f t="shared" si="49"/>
        <v>ZONEBASSE</v>
      </c>
      <c r="AN164" t="str">
        <f t="shared" si="50"/>
        <v>HC</v>
      </c>
      <c r="AO164" s="20">
        <f t="shared" si="51"/>
        <v>7207.33</v>
      </c>
      <c r="AP164" s="20">
        <f t="shared" si="52"/>
        <v>13632.75</v>
      </c>
      <c r="AQ164" s="20" t="str">
        <f t="shared" si="53"/>
        <v>.</v>
      </c>
      <c r="AR164" s="20" t="str">
        <f t="shared" si="54"/>
        <v>.</v>
      </c>
      <c r="AS164" s="20">
        <f t="shared" si="55"/>
        <v>5904.59</v>
      </c>
      <c r="AT164" s="20">
        <f t="shared" si="38"/>
        <v>6278.09</v>
      </c>
      <c r="AU164" s="20">
        <f t="shared" si="56"/>
        <v>545310</v>
      </c>
    </row>
    <row r="165" spans="1:47" ht="22.5">
      <c r="A165" s="54">
        <v>166</v>
      </c>
      <c r="B165" s="54" t="s">
        <v>313</v>
      </c>
      <c r="C165" s="58" t="s">
        <v>2704</v>
      </c>
      <c r="D165" s="79">
        <v>1</v>
      </c>
      <c r="E165" s="79">
        <v>1</v>
      </c>
      <c r="F165" s="80" t="s">
        <v>28</v>
      </c>
      <c r="G165" s="80" t="s">
        <v>28</v>
      </c>
      <c r="H165" s="80">
        <v>121.74</v>
      </c>
      <c r="I165" s="80" t="s">
        <v>28</v>
      </c>
      <c r="J165" s="80" t="s">
        <v>28</v>
      </c>
      <c r="K165" s="80" t="s">
        <v>28</v>
      </c>
      <c r="L165" s="73" t="str">
        <f t="shared" si="39"/>
        <v/>
      </c>
      <c r="M165" s="73" t="str">
        <f t="shared" si="40"/>
        <v/>
      </c>
      <c r="N165" s="72" t="str">
        <f t="shared" si="41"/>
        <v>0135</v>
      </c>
      <c r="O165" s="74">
        <f t="shared" si="42"/>
        <v>0</v>
      </c>
      <c r="P165" s="72">
        <f t="shared" si="43"/>
        <v>0</v>
      </c>
      <c r="Q165" s="74">
        <f t="shared" si="44"/>
        <v>1</v>
      </c>
      <c r="R165" s="72" t="str">
        <f t="shared" si="45"/>
        <v/>
      </c>
      <c r="S165" s="72" t="str">
        <f t="shared" si="46"/>
        <v/>
      </c>
      <c r="AI165" s="23">
        <f>'simulateur tarif OQN'!$B$4</f>
        <v>40</v>
      </c>
      <c r="AJ165" s="24">
        <f t="shared" si="47"/>
        <v>4869.5999999999995</v>
      </c>
      <c r="AK165" s="24">
        <f t="shared" si="48"/>
        <v>121.73999999999998</v>
      </c>
      <c r="AM165" t="str">
        <f t="shared" si="49"/>
        <v>ZONEHAUTE</v>
      </c>
      <c r="AN165" t="str">
        <f t="shared" si="50"/>
        <v>HDJ</v>
      </c>
      <c r="AO165" s="20" t="e">
        <f t="shared" si="51"/>
        <v>#VALUE!</v>
      </c>
      <c r="AP165" s="20">
        <f t="shared" si="52"/>
        <v>121.74</v>
      </c>
      <c r="AQ165" s="20" t="str">
        <f t="shared" si="53"/>
        <v>.</v>
      </c>
      <c r="AR165" s="20" t="str">
        <f t="shared" si="54"/>
        <v>.</v>
      </c>
      <c r="AS165" s="20" t="e">
        <f t="shared" si="55"/>
        <v>#VALUE!</v>
      </c>
      <c r="AT165" s="20" t="e">
        <f t="shared" si="38"/>
        <v>#VALUE!</v>
      </c>
      <c r="AU165" s="20">
        <f t="shared" si="56"/>
        <v>4869.5999999999995</v>
      </c>
    </row>
    <row r="166" spans="1:47" ht="33.75">
      <c r="A166" s="54">
        <v>167</v>
      </c>
      <c r="B166" s="54" t="s">
        <v>314</v>
      </c>
      <c r="C166" s="58" t="s">
        <v>2705</v>
      </c>
      <c r="D166" s="79">
        <v>43</v>
      </c>
      <c r="E166" s="79">
        <v>49</v>
      </c>
      <c r="F166" s="80">
        <v>5781.97</v>
      </c>
      <c r="G166" s="80">
        <v>134.46</v>
      </c>
      <c r="H166" s="80">
        <v>5781.97</v>
      </c>
      <c r="I166" s="80" t="s">
        <v>28</v>
      </c>
      <c r="J166" s="80" t="s">
        <v>28</v>
      </c>
      <c r="K166" s="80">
        <v>124.79</v>
      </c>
      <c r="L166" s="73">
        <f t="shared" si="39"/>
        <v>162.03</v>
      </c>
      <c r="M166" s="73">
        <f t="shared" si="40"/>
        <v>150.76</v>
      </c>
      <c r="N166" s="72" t="str">
        <f t="shared" si="41"/>
        <v>0135</v>
      </c>
      <c r="O166" s="74">
        <f t="shared" si="42"/>
        <v>6</v>
      </c>
      <c r="P166" s="72">
        <f t="shared" si="43"/>
        <v>0</v>
      </c>
      <c r="Q166" s="74">
        <f t="shared" si="44"/>
        <v>43</v>
      </c>
      <c r="R166" s="72" t="str">
        <f t="shared" si="45"/>
        <v/>
      </c>
      <c r="S166" s="72" t="str">
        <f t="shared" si="46"/>
        <v/>
      </c>
      <c r="AI166" s="23">
        <f>'simulateur tarif OQN'!$B$4</f>
        <v>40</v>
      </c>
      <c r="AJ166" s="24">
        <f t="shared" si="47"/>
        <v>5378.59</v>
      </c>
      <c r="AK166" s="24">
        <f t="shared" si="48"/>
        <v>134.46475000000001</v>
      </c>
      <c r="AM166" t="str">
        <f t="shared" si="49"/>
        <v>ZONEBASSE</v>
      </c>
      <c r="AN166" t="str">
        <f t="shared" si="50"/>
        <v>HC</v>
      </c>
      <c r="AO166" s="20">
        <f t="shared" si="51"/>
        <v>5378.59</v>
      </c>
      <c r="AP166" s="20">
        <f t="shared" si="52"/>
        <v>5781.97</v>
      </c>
      <c r="AQ166" s="20" t="str">
        <f t="shared" si="53"/>
        <v>.</v>
      </c>
      <c r="AR166" s="20" t="str">
        <f t="shared" si="54"/>
        <v>.</v>
      </c>
      <c r="AS166" s="20">
        <f t="shared" si="55"/>
        <v>4658.8600000000006</v>
      </c>
      <c r="AT166" s="20">
        <f t="shared" si="38"/>
        <v>2796.8600000000006</v>
      </c>
      <c r="AU166" s="20">
        <f t="shared" si="56"/>
        <v>231278.80000000002</v>
      </c>
    </row>
    <row r="167" spans="1:47" ht="33.75">
      <c r="A167" s="54">
        <v>168</v>
      </c>
      <c r="B167" s="54" t="s">
        <v>315</v>
      </c>
      <c r="C167" s="58" t="s">
        <v>2706</v>
      </c>
      <c r="D167" s="79">
        <v>50</v>
      </c>
      <c r="E167" s="79">
        <v>56</v>
      </c>
      <c r="F167" s="80">
        <v>7913.05</v>
      </c>
      <c r="G167" s="80">
        <v>158.26</v>
      </c>
      <c r="H167" s="80">
        <v>7913.05</v>
      </c>
      <c r="I167" s="80" t="s">
        <v>28</v>
      </c>
      <c r="J167" s="80" t="s">
        <v>28</v>
      </c>
      <c r="K167" s="80">
        <v>150.01</v>
      </c>
      <c r="L167" s="73">
        <f t="shared" si="39"/>
        <v>162.03</v>
      </c>
      <c r="M167" s="73">
        <f t="shared" si="40"/>
        <v>150.76</v>
      </c>
      <c r="N167" s="72" t="str">
        <f t="shared" si="41"/>
        <v>0135</v>
      </c>
      <c r="O167" s="74">
        <f t="shared" si="42"/>
        <v>6</v>
      </c>
      <c r="P167" s="72">
        <f t="shared" si="43"/>
        <v>0</v>
      </c>
      <c r="Q167" s="74">
        <f t="shared" si="44"/>
        <v>50</v>
      </c>
      <c r="R167" s="72" t="str">
        <f t="shared" si="45"/>
        <v/>
      </c>
      <c r="S167" s="72" t="str">
        <f t="shared" si="46"/>
        <v/>
      </c>
      <c r="AI167" s="23">
        <f>'simulateur tarif OQN'!$B$4</f>
        <v>40</v>
      </c>
      <c r="AJ167" s="24">
        <f t="shared" si="47"/>
        <v>6330.4500000000007</v>
      </c>
      <c r="AK167" s="24">
        <f t="shared" si="48"/>
        <v>158.26125000000002</v>
      </c>
      <c r="AM167" t="str">
        <f t="shared" si="49"/>
        <v>ZONEBASSE</v>
      </c>
      <c r="AN167" t="str">
        <f t="shared" si="50"/>
        <v>HC</v>
      </c>
      <c r="AO167" s="20">
        <f t="shared" si="51"/>
        <v>6330.4500000000007</v>
      </c>
      <c r="AP167" s="20">
        <f t="shared" si="52"/>
        <v>7913.05</v>
      </c>
      <c r="AQ167" s="20" t="str">
        <f t="shared" si="53"/>
        <v>.</v>
      </c>
      <c r="AR167" s="20" t="str">
        <f t="shared" si="54"/>
        <v>.</v>
      </c>
      <c r="AS167" s="20">
        <f t="shared" si="55"/>
        <v>5512.89</v>
      </c>
      <c r="AT167" s="20">
        <f t="shared" si="38"/>
        <v>4911.8899999999994</v>
      </c>
      <c r="AU167" s="20">
        <f t="shared" si="56"/>
        <v>316522</v>
      </c>
    </row>
    <row r="168" spans="1:47" ht="45">
      <c r="A168" s="54">
        <v>169</v>
      </c>
      <c r="B168" s="54" t="s">
        <v>316</v>
      </c>
      <c r="C168" s="58" t="s">
        <v>2707</v>
      </c>
      <c r="D168" s="79">
        <v>64</v>
      </c>
      <c r="E168" s="79">
        <v>70</v>
      </c>
      <c r="F168" s="80">
        <v>10938.99</v>
      </c>
      <c r="G168" s="80">
        <v>170.92</v>
      </c>
      <c r="H168" s="80">
        <v>10938.99</v>
      </c>
      <c r="I168" s="80" t="s">
        <v>28</v>
      </c>
      <c r="J168" s="80" t="s">
        <v>28</v>
      </c>
      <c r="K168" s="80">
        <v>164.25</v>
      </c>
      <c r="L168" s="73">
        <f t="shared" si="39"/>
        <v>162.03</v>
      </c>
      <c r="M168" s="73">
        <f t="shared" si="40"/>
        <v>150.76</v>
      </c>
      <c r="N168" s="72" t="str">
        <f t="shared" si="41"/>
        <v>0135</v>
      </c>
      <c r="O168" s="74">
        <f t="shared" si="42"/>
        <v>6</v>
      </c>
      <c r="P168" s="72">
        <f t="shared" si="43"/>
        <v>0</v>
      </c>
      <c r="Q168" s="74">
        <f t="shared" si="44"/>
        <v>64</v>
      </c>
      <c r="R168" s="72" t="str">
        <f t="shared" si="45"/>
        <v/>
      </c>
      <c r="S168" s="72" t="str">
        <f t="shared" si="46"/>
        <v/>
      </c>
      <c r="AI168" s="23">
        <f>'simulateur tarif OQN'!$B$4</f>
        <v>40</v>
      </c>
      <c r="AJ168" s="24">
        <f t="shared" si="47"/>
        <v>6836.91</v>
      </c>
      <c r="AK168" s="24">
        <f t="shared" si="48"/>
        <v>170.92275000000001</v>
      </c>
      <c r="AM168" t="str">
        <f t="shared" si="49"/>
        <v>ZONEBASSE</v>
      </c>
      <c r="AN168" t="str">
        <f t="shared" si="50"/>
        <v>HC</v>
      </c>
      <c r="AO168" s="20">
        <f t="shared" si="51"/>
        <v>6836.91</v>
      </c>
      <c r="AP168" s="20">
        <f t="shared" si="52"/>
        <v>10938.99</v>
      </c>
      <c r="AQ168" s="20" t="str">
        <f t="shared" si="53"/>
        <v>.</v>
      </c>
      <c r="AR168" s="20" t="str">
        <f t="shared" si="54"/>
        <v>.</v>
      </c>
      <c r="AS168" s="20">
        <f t="shared" si="55"/>
        <v>6011.49</v>
      </c>
      <c r="AT168" s="20">
        <f t="shared" si="38"/>
        <v>6122.49</v>
      </c>
      <c r="AU168" s="20">
        <f t="shared" si="56"/>
        <v>437559.6</v>
      </c>
    </row>
    <row r="169" spans="1:47" ht="45">
      <c r="A169" s="54">
        <v>170</v>
      </c>
      <c r="B169" s="54" t="s">
        <v>317</v>
      </c>
      <c r="C169" s="58" t="s">
        <v>2708</v>
      </c>
      <c r="D169" s="79">
        <v>78</v>
      </c>
      <c r="E169" s="79">
        <v>84</v>
      </c>
      <c r="F169" s="80">
        <v>13675.58</v>
      </c>
      <c r="G169" s="80">
        <v>175.33</v>
      </c>
      <c r="H169" s="80">
        <v>13675.58</v>
      </c>
      <c r="I169" s="80" t="s">
        <v>28</v>
      </c>
      <c r="J169" s="80" t="s">
        <v>28</v>
      </c>
      <c r="K169" s="80">
        <v>168.83</v>
      </c>
      <c r="L169" s="73">
        <f t="shared" si="39"/>
        <v>162.03</v>
      </c>
      <c r="M169" s="73">
        <f t="shared" si="40"/>
        <v>150.76</v>
      </c>
      <c r="N169" s="72" t="str">
        <f t="shared" si="41"/>
        <v>0135</v>
      </c>
      <c r="O169" s="74">
        <f t="shared" si="42"/>
        <v>6</v>
      </c>
      <c r="P169" s="72">
        <f t="shared" si="43"/>
        <v>0</v>
      </c>
      <c r="Q169" s="74">
        <f t="shared" si="44"/>
        <v>78</v>
      </c>
      <c r="R169" s="72" t="str">
        <f t="shared" si="45"/>
        <v/>
      </c>
      <c r="S169" s="72" t="str">
        <f t="shared" si="46"/>
        <v/>
      </c>
      <c r="AI169" s="23">
        <f>'simulateur tarif OQN'!$B$4</f>
        <v>40</v>
      </c>
      <c r="AJ169" s="24">
        <f t="shared" si="47"/>
        <v>7013.0399999999991</v>
      </c>
      <c r="AK169" s="24">
        <f t="shared" si="48"/>
        <v>175.32599999999996</v>
      </c>
      <c r="AM169" t="str">
        <f t="shared" si="49"/>
        <v>ZONEBASSE</v>
      </c>
      <c r="AN169" t="str">
        <f t="shared" si="50"/>
        <v>HC</v>
      </c>
      <c r="AO169" s="20">
        <f t="shared" si="51"/>
        <v>7013.0399999999991</v>
      </c>
      <c r="AP169" s="20">
        <f t="shared" si="52"/>
        <v>13675.58</v>
      </c>
      <c r="AQ169" s="20" t="str">
        <f t="shared" si="53"/>
        <v>.</v>
      </c>
      <c r="AR169" s="20" t="str">
        <f t="shared" si="54"/>
        <v>.</v>
      </c>
      <c r="AS169" s="20">
        <f t="shared" si="55"/>
        <v>6247.0599999999995</v>
      </c>
      <c r="AT169" s="20">
        <f t="shared" si="38"/>
        <v>6587.0599999999995</v>
      </c>
      <c r="AU169" s="20">
        <f t="shared" si="56"/>
        <v>547023.19999999995</v>
      </c>
    </row>
    <row r="170" spans="1:47" ht="33.75">
      <c r="A170" s="54">
        <v>171</v>
      </c>
      <c r="B170" s="54" t="s">
        <v>318</v>
      </c>
      <c r="C170" s="58" t="s">
        <v>2709</v>
      </c>
      <c r="D170" s="79">
        <v>29</v>
      </c>
      <c r="E170" s="79">
        <v>35</v>
      </c>
      <c r="F170" s="80">
        <v>4383</v>
      </c>
      <c r="G170" s="80">
        <v>151.13999999999999</v>
      </c>
      <c r="H170" s="80">
        <v>4383</v>
      </c>
      <c r="I170" s="80" t="s">
        <v>28</v>
      </c>
      <c r="J170" s="80" t="s">
        <v>28</v>
      </c>
      <c r="K170" s="80">
        <v>132.82</v>
      </c>
      <c r="L170" s="73">
        <f t="shared" si="39"/>
        <v>135.44999999999999</v>
      </c>
      <c r="M170" s="73">
        <f t="shared" si="40"/>
        <v>150.76</v>
      </c>
      <c r="N170" s="72" t="str">
        <f t="shared" si="41"/>
        <v>0135</v>
      </c>
      <c r="O170" s="74">
        <f t="shared" si="42"/>
        <v>6</v>
      </c>
      <c r="P170" s="72">
        <f t="shared" si="43"/>
        <v>0</v>
      </c>
      <c r="Q170" s="74">
        <f t="shared" si="44"/>
        <v>29</v>
      </c>
      <c r="R170" s="72" t="str">
        <f t="shared" si="45"/>
        <v/>
      </c>
      <c r="S170" s="72" t="str">
        <f t="shared" si="46"/>
        <v/>
      </c>
      <c r="AI170" s="23">
        <f>'simulateur tarif OQN'!$B$4</f>
        <v>40</v>
      </c>
      <c r="AJ170" s="24">
        <f t="shared" si="47"/>
        <v>5047.1000000000004</v>
      </c>
      <c r="AK170" s="24">
        <f t="shared" si="48"/>
        <v>126.17750000000001</v>
      </c>
      <c r="AM170" t="str">
        <f t="shared" si="49"/>
        <v>ZONEHAUTE</v>
      </c>
      <c r="AN170" t="str">
        <f t="shared" si="50"/>
        <v>HC</v>
      </c>
      <c r="AO170" s="20">
        <f t="shared" si="51"/>
        <v>6045.54</v>
      </c>
      <c r="AP170" s="20">
        <f t="shared" si="52"/>
        <v>4383</v>
      </c>
      <c r="AQ170" s="20" t="str">
        <f t="shared" si="53"/>
        <v>.</v>
      </c>
      <c r="AR170" s="20" t="str">
        <f t="shared" si="54"/>
        <v>.</v>
      </c>
      <c r="AS170" s="20">
        <f t="shared" si="55"/>
        <v>5047.1000000000004</v>
      </c>
      <c r="AT170" s="20">
        <f t="shared" si="38"/>
        <v>4915.5999999999995</v>
      </c>
      <c r="AU170" s="20">
        <f t="shared" si="56"/>
        <v>175320</v>
      </c>
    </row>
    <row r="171" spans="1:47" ht="33.75">
      <c r="A171" s="54">
        <v>172</v>
      </c>
      <c r="B171" s="54" t="s">
        <v>319</v>
      </c>
      <c r="C171" s="58" t="s">
        <v>2710</v>
      </c>
      <c r="D171" s="79">
        <v>43</v>
      </c>
      <c r="E171" s="79">
        <v>49</v>
      </c>
      <c r="F171" s="80">
        <v>6937.3</v>
      </c>
      <c r="G171" s="80">
        <v>161.33000000000001</v>
      </c>
      <c r="H171" s="80">
        <v>6937.3</v>
      </c>
      <c r="I171" s="80" t="s">
        <v>28</v>
      </c>
      <c r="J171" s="80" t="s">
        <v>28</v>
      </c>
      <c r="K171" s="80">
        <v>152.47</v>
      </c>
      <c r="L171" s="73">
        <f t="shared" si="39"/>
        <v>135.44999999999999</v>
      </c>
      <c r="M171" s="73">
        <f t="shared" si="40"/>
        <v>150.76</v>
      </c>
      <c r="N171" s="72" t="str">
        <f t="shared" si="41"/>
        <v>0135</v>
      </c>
      <c r="O171" s="74">
        <f t="shared" si="42"/>
        <v>6</v>
      </c>
      <c r="P171" s="72">
        <f t="shared" si="43"/>
        <v>0</v>
      </c>
      <c r="Q171" s="74">
        <f t="shared" si="44"/>
        <v>43</v>
      </c>
      <c r="R171" s="72" t="str">
        <f t="shared" si="45"/>
        <v/>
      </c>
      <c r="S171" s="72" t="str">
        <f t="shared" si="46"/>
        <v/>
      </c>
      <c r="AI171" s="23">
        <f>'simulateur tarif OQN'!$B$4</f>
        <v>40</v>
      </c>
      <c r="AJ171" s="24">
        <f t="shared" si="47"/>
        <v>6453.31</v>
      </c>
      <c r="AK171" s="24">
        <f t="shared" si="48"/>
        <v>161.33275</v>
      </c>
      <c r="AM171" t="str">
        <f t="shared" si="49"/>
        <v>ZONEBASSE</v>
      </c>
      <c r="AN171" t="str">
        <f t="shared" si="50"/>
        <v>HC</v>
      </c>
      <c r="AO171" s="20">
        <f t="shared" si="51"/>
        <v>6453.31</v>
      </c>
      <c r="AP171" s="20">
        <f t="shared" si="52"/>
        <v>6937.3</v>
      </c>
      <c r="AQ171" s="20" t="str">
        <f t="shared" si="53"/>
        <v>.</v>
      </c>
      <c r="AR171" s="20" t="str">
        <f t="shared" si="54"/>
        <v>.</v>
      </c>
      <c r="AS171" s="20">
        <f t="shared" si="55"/>
        <v>5565.07</v>
      </c>
      <c r="AT171" s="20">
        <f t="shared" si="38"/>
        <v>6416.0700000000006</v>
      </c>
      <c r="AU171" s="20">
        <f t="shared" si="56"/>
        <v>277492</v>
      </c>
    </row>
    <row r="172" spans="1:47" ht="45">
      <c r="A172" s="54">
        <v>173</v>
      </c>
      <c r="B172" s="54" t="s">
        <v>320</v>
      </c>
      <c r="C172" s="58" t="s">
        <v>2711</v>
      </c>
      <c r="D172" s="79">
        <v>50</v>
      </c>
      <c r="E172" s="79">
        <v>56</v>
      </c>
      <c r="F172" s="80">
        <v>6880.76</v>
      </c>
      <c r="G172" s="80">
        <v>137.62</v>
      </c>
      <c r="H172" s="80">
        <v>6880.76</v>
      </c>
      <c r="I172" s="80" t="s">
        <v>28</v>
      </c>
      <c r="J172" s="80" t="s">
        <v>28</v>
      </c>
      <c r="K172" s="80">
        <v>129.83000000000001</v>
      </c>
      <c r="L172" s="73">
        <f t="shared" si="39"/>
        <v>135.44999999999999</v>
      </c>
      <c r="M172" s="73">
        <f t="shared" si="40"/>
        <v>150.76</v>
      </c>
      <c r="N172" s="72" t="str">
        <f t="shared" si="41"/>
        <v>0135</v>
      </c>
      <c r="O172" s="74">
        <f t="shared" si="42"/>
        <v>6</v>
      </c>
      <c r="P172" s="72">
        <f t="shared" si="43"/>
        <v>0</v>
      </c>
      <c r="Q172" s="74">
        <f t="shared" si="44"/>
        <v>50</v>
      </c>
      <c r="R172" s="72" t="str">
        <f t="shared" si="45"/>
        <v/>
      </c>
      <c r="S172" s="72" t="str">
        <f t="shared" si="46"/>
        <v/>
      </c>
      <c r="AI172" s="23">
        <f>'simulateur tarif OQN'!$B$4</f>
        <v>40</v>
      </c>
      <c r="AJ172" s="24">
        <f t="shared" si="47"/>
        <v>5504.56</v>
      </c>
      <c r="AK172" s="24">
        <f t="shared" si="48"/>
        <v>137.614</v>
      </c>
      <c r="AM172" t="str">
        <f t="shared" si="49"/>
        <v>ZONEBASSE</v>
      </c>
      <c r="AN172" t="str">
        <f t="shared" si="50"/>
        <v>HC</v>
      </c>
      <c r="AO172" s="20">
        <f t="shared" si="51"/>
        <v>5504.56</v>
      </c>
      <c r="AP172" s="20">
        <f t="shared" si="52"/>
        <v>6880.76</v>
      </c>
      <c r="AQ172" s="20" t="str">
        <f t="shared" si="53"/>
        <v>.</v>
      </c>
      <c r="AR172" s="20" t="str">
        <f t="shared" si="54"/>
        <v>.</v>
      </c>
      <c r="AS172" s="20">
        <f t="shared" si="55"/>
        <v>4803.4799999999996</v>
      </c>
      <c r="AT172" s="20">
        <f t="shared" si="38"/>
        <v>4522.4800000000005</v>
      </c>
      <c r="AU172" s="20">
        <f t="shared" si="56"/>
        <v>275230.40000000002</v>
      </c>
    </row>
    <row r="173" spans="1:47" ht="45">
      <c r="A173" s="54">
        <v>174</v>
      </c>
      <c r="B173" s="54" t="s">
        <v>321</v>
      </c>
      <c r="C173" s="58" t="s">
        <v>2712</v>
      </c>
      <c r="D173" s="79">
        <v>78</v>
      </c>
      <c r="E173" s="79">
        <v>84</v>
      </c>
      <c r="F173" s="80">
        <v>11812.01</v>
      </c>
      <c r="G173" s="80">
        <v>151.44</v>
      </c>
      <c r="H173" s="80">
        <v>11812.01</v>
      </c>
      <c r="I173" s="80" t="s">
        <v>28</v>
      </c>
      <c r="J173" s="80" t="s">
        <v>28</v>
      </c>
      <c r="K173" s="80">
        <v>147.04</v>
      </c>
      <c r="L173" s="73">
        <f t="shared" si="39"/>
        <v>135.44999999999999</v>
      </c>
      <c r="M173" s="73">
        <f t="shared" si="40"/>
        <v>150.76</v>
      </c>
      <c r="N173" s="72" t="str">
        <f t="shared" si="41"/>
        <v>0135</v>
      </c>
      <c r="O173" s="74">
        <f t="shared" si="42"/>
        <v>6</v>
      </c>
      <c r="P173" s="72">
        <f t="shared" si="43"/>
        <v>0</v>
      </c>
      <c r="Q173" s="74">
        <f t="shared" si="44"/>
        <v>78</v>
      </c>
      <c r="R173" s="72" t="str">
        <f t="shared" si="45"/>
        <v/>
      </c>
      <c r="S173" s="72" t="str">
        <f t="shared" si="46"/>
        <v/>
      </c>
      <c r="AI173" s="23">
        <f>'simulateur tarif OQN'!$B$4</f>
        <v>40</v>
      </c>
      <c r="AJ173" s="24">
        <f t="shared" si="47"/>
        <v>6057.29</v>
      </c>
      <c r="AK173" s="24">
        <f t="shared" si="48"/>
        <v>151.43225000000001</v>
      </c>
      <c r="AM173" t="str">
        <f t="shared" si="49"/>
        <v>ZONEBASSE</v>
      </c>
      <c r="AN173" t="str">
        <f t="shared" si="50"/>
        <v>HC</v>
      </c>
      <c r="AO173" s="20">
        <f t="shared" si="51"/>
        <v>6057.29</v>
      </c>
      <c r="AP173" s="20">
        <f t="shared" si="52"/>
        <v>11812.01</v>
      </c>
      <c r="AQ173" s="20" t="str">
        <f t="shared" si="53"/>
        <v>.</v>
      </c>
      <c r="AR173" s="20" t="str">
        <f t="shared" si="54"/>
        <v>.</v>
      </c>
      <c r="AS173" s="20">
        <f t="shared" si="55"/>
        <v>5342.2500000000009</v>
      </c>
      <c r="AT173" s="20">
        <f t="shared" si="38"/>
        <v>5921.7500000000009</v>
      </c>
      <c r="AU173" s="20">
        <f t="shared" si="56"/>
        <v>472480.4</v>
      </c>
    </row>
    <row r="174" spans="1:47" ht="22.5">
      <c r="A174" s="54">
        <v>175</v>
      </c>
      <c r="B174" s="54" t="s">
        <v>322</v>
      </c>
      <c r="C174" s="58" t="s">
        <v>323</v>
      </c>
      <c r="D174" s="79">
        <v>1</v>
      </c>
      <c r="E174" s="79">
        <v>1</v>
      </c>
      <c r="F174" s="80" t="s">
        <v>28</v>
      </c>
      <c r="G174" s="80" t="s">
        <v>28</v>
      </c>
      <c r="H174" s="80">
        <v>103.07</v>
      </c>
      <c r="I174" s="80" t="s">
        <v>28</v>
      </c>
      <c r="J174" s="80" t="s">
        <v>28</v>
      </c>
      <c r="K174" s="80" t="s">
        <v>28</v>
      </c>
      <c r="L174" s="73" t="str">
        <f t="shared" si="39"/>
        <v/>
      </c>
      <c r="M174" s="73" t="str">
        <f t="shared" si="40"/>
        <v/>
      </c>
      <c r="N174" s="72" t="str">
        <f t="shared" si="41"/>
        <v>0137</v>
      </c>
      <c r="O174" s="74">
        <f t="shared" si="42"/>
        <v>0</v>
      </c>
      <c r="P174" s="72">
        <f t="shared" si="43"/>
        <v>0</v>
      </c>
      <c r="Q174" s="74">
        <f t="shared" si="44"/>
        <v>1</v>
      </c>
      <c r="R174" s="72" t="str">
        <f t="shared" si="45"/>
        <v/>
      </c>
      <c r="S174" s="72" t="str">
        <f t="shared" si="46"/>
        <v/>
      </c>
      <c r="AI174" s="23">
        <f>'simulateur tarif OQN'!$B$4</f>
        <v>40</v>
      </c>
      <c r="AJ174" s="24">
        <f t="shared" si="47"/>
        <v>4122.7999999999993</v>
      </c>
      <c r="AK174" s="24">
        <f t="shared" si="48"/>
        <v>103.06999999999998</v>
      </c>
      <c r="AM174" t="str">
        <f t="shared" si="49"/>
        <v>ZONEHAUTE</v>
      </c>
      <c r="AN174" t="str">
        <f t="shared" si="50"/>
        <v>HDJ</v>
      </c>
      <c r="AO174" s="20" t="e">
        <f t="shared" si="51"/>
        <v>#VALUE!</v>
      </c>
      <c r="AP174" s="20">
        <f t="shared" si="52"/>
        <v>103.07</v>
      </c>
      <c r="AQ174" s="20" t="str">
        <f t="shared" si="53"/>
        <v>.</v>
      </c>
      <c r="AR174" s="20" t="str">
        <f t="shared" si="54"/>
        <v>.</v>
      </c>
      <c r="AS174" s="20" t="e">
        <f t="shared" si="55"/>
        <v>#VALUE!</v>
      </c>
      <c r="AT174" s="20" t="e">
        <f t="shared" si="38"/>
        <v>#VALUE!</v>
      </c>
      <c r="AU174" s="20">
        <f t="shared" si="56"/>
        <v>4122.7999999999993</v>
      </c>
    </row>
    <row r="175" spans="1:47" ht="33.75">
      <c r="A175" s="54">
        <v>176</v>
      </c>
      <c r="B175" s="54" t="s">
        <v>324</v>
      </c>
      <c r="C175" s="58" t="s">
        <v>325</v>
      </c>
      <c r="D175" s="79">
        <v>36</v>
      </c>
      <c r="E175" s="79">
        <v>42</v>
      </c>
      <c r="F175" s="80">
        <v>3946.77</v>
      </c>
      <c r="G175" s="80">
        <v>109.63</v>
      </c>
      <c r="H175" s="80">
        <v>3946.77</v>
      </c>
      <c r="I175" s="80" t="s">
        <v>28</v>
      </c>
      <c r="J175" s="80" t="s">
        <v>28</v>
      </c>
      <c r="K175" s="80">
        <v>106.67</v>
      </c>
      <c r="L175" s="73">
        <f t="shared" si="39"/>
        <v>159.02000000000001</v>
      </c>
      <c r="M175" s="73">
        <f t="shared" si="40"/>
        <v>186.16</v>
      </c>
      <c r="N175" s="72" t="str">
        <f t="shared" si="41"/>
        <v>0137</v>
      </c>
      <c r="O175" s="74">
        <f t="shared" si="42"/>
        <v>6</v>
      </c>
      <c r="P175" s="72">
        <f t="shared" si="43"/>
        <v>0</v>
      </c>
      <c r="Q175" s="74">
        <f t="shared" si="44"/>
        <v>36</v>
      </c>
      <c r="R175" s="72" t="str">
        <f t="shared" si="45"/>
        <v/>
      </c>
      <c r="S175" s="72" t="str">
        <f t="shared" si="46"/>
        <v/>
      </c>
      <c r="AI175" s="23">
        <f>'simulateur tarif OQN'!$B$4</f>
        <v>40</v>
      </c>
      <c r="AJ175" s="24">
        <f t="shared" si="47"/>
        <v>3946.77</v>
      </c>
      <c r="AK175" s="24">
        <f t="shared" si="48"/>
        <v>98.669250000000005</v>
      </c>
      <c r="AM175" t="str">
        <f t="shared" si="49"/>
        <v>ZONEFORF1</v>
      </c>
      <c r="AN175" t="str">
        <f t="shared" si="50"/>
        <v>HC</v>
      </c>
      <c r="AO175" s="20">
        <f t="shared" si="51"/>
        <v>4385.29</v>
      </c>
      <c r="AP175" s="20">
        <f t="shared" si="52"/>
        <v>3946.77</v>
      </c>
      <c r="AQ175" s="20" t="str">
        <f t="shared" si="53"/>
        <v>.</v>
      </c>
      <c r="AR175" s="20" t="str">
        <f t="shared" si="54"/>
        <v>.</v>
      </c>
      <c r="AS175" s="20">
        <f t="shared" si="55"/>
        <v>3733.43</v>
      </c>
      <c r="AT175" s="20">
        <f t="shared" si="38"/>
        <v>1115.9299999999994</v>
      </c>
      <c r="AU175" s="20">
        <f t="shared" si="56"/>
        <v>157870.79999999999</v>
      </c>
    </row>
    <row r="176" spans="1:47" ht="33.75">
      <c r="A176" s="54">
        <v>177</v>
      </c>
      <c r="B176" s="54" t="s">
        <v>326</v>
      </c>
      <c r="C176" s="58" t="s">
        <v>327</v>
      </c>
      <c r="D176" s="79">
        <v>64</v>
      </c>
      <c r="E176" s="79">
        <v>70</v>
      </c>
      <c r="F176" s="80">
        <v>10758.37</v>
      </c>
      <c r="G176" s="80">
        <v>168.1</v>
      </c>
      <c r="H176" s="80">
        <v>10758.37</v>
      </c>
      <c r="I176" s="80" t="s">
        <v>28</v>
      </c>
      <c r="J176" s="80" t="s">
        <v>28</v>
      </c>
      <c r="K176" s="80">
        <v>160.57</v>
      </c>
      <c r="L176" s="73">
        <f t="shared" si="39"/>
        <v>159.02000000000001</v>
      </c>
      <c r="M176" s="73">
        <f t="shared" si="40"/>
        <v>186.16</v>
      </c>
      <c r="N176" s="72" t="str">
        <f t="shared" si="41"/>
        <v>0137</v>
      </c>
      <c r="O176" s="74">
        <f t="shared" si="42"/>
        <v>6</v>
      </c>
      <c r="P176" s="72">
        <f t="shared" si="43"/>
        <v>0</v>
      </c>
      <c r="Q176" s="74">
        <f t="shared" si="44"/>
        <v>64</v>
      </c>
      <c r="R176" s="72" t="str">
        <f t="shared" si="45"/>
        <v/>
      </c>
      <c r="S176" s="72" t="str">
        <f t="shared" si="46"/>
        <v/>
      </c>
      <c r="AI176" s="23">
        <f>'simulateur tarif OQN'!$B$4</f>
        <v>40</v>
      </c>
      <c r="AJ176" s="24">
        <f t="shared" si="47"/>
        <v>6723.9700000000012</v>
      </c>
      <c r="AK176" s="24">
        <f t="shared" si="48"/>
        <v>168.09925000000004</v>
      </c>
      <c r="AM176" t="str">
        <f t="shared" si="49"/>
        <v>ZONEBASSE</v>
      </c>
      <c r="AN176" t="str">
        <f t="shared" si="50"/>
        <v>HC</v>
      </c>
      <c r="AO176" s="20">
        <f t="shared" si="51"/>
        <v>6723.9700000000012</v>
      </c>
      <c r="AP176" s="20">
        <f t="shared" si="52"/>
        <v>10758.37</v>
      </c>
      <c r="AQ176" s="20" t="str">
        <f t="shared" si="53"/>
        <v>.</v>
      </c>
      <c r="AR176" s="20" t="str">
        <f t="shared" si="54"/>
        <v>.</v>
      </c>
      <c r="AS176" s="20">
        <f t="shared" si="55"/>
        <v>5941.2700000000013</v>
      </c>
      <c r="AT176" s="20">
        <f t="shared" si="38"/>
        <v>6018.7699999999995</v>
      </c>
      <c r="AU176" s="20">
        <f t="shared" si="56"/>
        <v>430334.80000000005</v>
      </c>
    </row>
    <row r="177" spans="1:47" ht="45">
      <c r="A177" s="54">
        <v>178</v>
      </c>
      <c r="B177" s="54" t="s">
        <v>328</v>
      </c>
      <c r="C177" s="58" t="s">
        <v>329</v>
      </c>
      <c r="D177" s="79">
        <v>50</v>
      </c>
      <c r="E177" s="79">
        <v>56</v>
      </c>
      <c r="F177" s="80">
        <v>4822.09</v>
      </c>
      <c r="G177" s="80">
        <v>96.44</v>
      </c>
      <c r="H177" s="80">
        <v>4822.09</v>
      </c>
      <c r="I177" s="80" t="s">
        <v>28</v>
      </c>
      <c r="J177" s="80" t="s">
        <v>28</v>
      </c>
      <c r="K177" s="80">
        <v>90.98</v>
      </c>
      <c r="L177" s="73">
        <f t="shared" si="39"/>
        <v>159.02000000000001</v>
      </c>
      <c r="M177" s="73">
        <f t="shared" si="40"/>
        <v>186.16</v>
      </c>
      <c r="N177" s="72" t="str">
        <f t="shared" si="41"/>
        <v>0137</v>
      </c>
      <c r="O177" s="74">
        <f t="shared" si="42"/>
        <v>6</v>
      </c>
      <c r="P177" s="72">
        <f t="shared" si="43"/>
        <v>0</v>
      </c>
      <c r="Q177" s="74">
        <f t="shared" si="44"/>
        <v>50</v>
      </c>
      <c r="R177" s="72" t="str">
        <f t="shared" si="45"/>
        <v/>
      </c>
      <c r="S177" s="72" t="str">
        <f t="shared" si="46"/>
        <v/>
      </c>
      <c r="AI177" s="23">
        <f>'simulateur tarif OQN'!$B$4</f>
        <v>40</v>
      </c>
      <c r="AJ177" s="24">
        <f t="shared" si="47"/>
        <v>3857.69</v>
      </c>
      <c r="AK177" s="24">
        <f t="shared" si="48"/>
        <v>96.442250000000001</v>
      </c>
      <c r="AM177" t="str">
        <f t="shared" si="49"/>
        <v>ZONEBASSE</v>
      </c>
      <c r="AN177" t="str">
        <f t="shared" si="50"/>
        <v>HC</v>
      </c>
      <c r="AO177" s="20">
        <f t="shared" si="51"/>
        <v>3857.69</v>
      </c>
      <c r="AP177" s="20">
        <f t="shared" si="52"/>
        <v>4822.09</v>
      </c>
      <c r="AQ177" s="20" t="str">
        <f t="shared" si="53"/>
        <v>.</v>
      </c>
      <c r="AR177" s="20" t="str">
        <f t="shared" si="54"/>
        <v>.</v>
      </c>
      <c r="AS177" s="20">
        <f t="shared" si="55"/>
        <v>3366.41</v>
      </c>
      <c r="AT177" s="20">
        <f t="shared" si="38"/>
        <v>-35.590000000001055</v>
      </c>
      <c r="AU177" s="20">
        <f t="shared" si="56"/>
        <v>192883.6</v>
      </c>
    </row>
    <row r="178" spans="1:47" ht="45">
      <c r="A178" s="54">
        <v>179</v>
      </c>
      <c r="B178" s="54" t="s">
        <v>330</v>
      </c>
      <c r="C178" s="58" t="s">
        <v>331</v>
      </c>
      <c r="D178" s="79">
        <v>78</v>
      </c>
      <c r="E178" s="79">
        <v>84</v>
      </c>
      <c r="F178" s="80">
        <v>14526.26</v>
      </c>
      <c r="G178" s="80">
        <v>186.23</v>
      </c>
      <c r="H178" s="80">
        <v>14526.26</v>
      </c>
      <c r="I178" s="80" t="s">
        <v>28</v>
      </c>
      <c r="J178" s="80" t="s">
        <v>28</v>
      </c>
      <c r="K178" s="80">
        <v>179.34</v>
      </c>
      <c r="L178" s="73">
        <f t="shared" si="39"/>
        <v>159.02000000000001</v>
      </c>
      <c r="M178" s="73">
        <f t="shared" si="40"/>
        <v>186.16</v>
      </c>
      <c r="N178" s="72" t="str">
        <f t="shared" si="41"/>
        <v>0137</v>
      </c>
      <c r="O178" s="74">
        <f t="shared" si="42"/>
        <v>6</v>
      </c>
      <c r="P178" s="72">
        <f t="shared" si="43"/>
        <v>0</v>
      </c>
      <c r="Q178" s="74">
        <f t="shared" si="44"/>
        <v>78</v>
      </c>
      <c r="R178" s="72" t="str">
        <f t="shared" si="45"/>
        <v/>
      </c>
      <c r="S178" s="72" t="str">
        <f t="shared" si="46"/>
        <v/>
      </c>
      <c r="AI178" s="23">
        <f>'simulateur tarif OQN'!$B$4</f>
        <v>40</v>
      </c>
      <c r="AJ178" s="24">
        <f t="shared" si="47"/>
        <v>7449.52</v>
      </c>
      <c r="AK178" s="24">
        <f t="shared" si="48"/>
        <v>186.238</v>
      </c>
      <c r="AM178" t="str">
        <f t="shared" si="49"/>
        <v>ZONEBASSE</v>
      </c>
      <c r="AN178" t="str">
        <f t="shared" si="50"/>
        <v>HC</v>
      </c>
      <c r="AO178" s="20">
        <f t="shared" si="51"/>
        <v>7449.52</v>
      </c>
      <c r="AP178" s="20">
        <f t="shared" si="52"/>
        <v>14526.26</v>
      </c>
      <c r="AQ178" s="20" t="str">
        <f t="shared" si="53"/>
        <v>.</v>
      </c>
      <c r="AR178" s="20" t="str">
        <f t="shared" si="54"/>
        <v>.</v>
      </c>
      <c r="AS178" s="20">
        <f t="shared" si="55"/>
        <v>6635.3</v>
      </c>
      <c r="AT178" s="20">
        <f t="shared" si="38"/>
        <v>7651.2999999999984</v>
      </c>
      <c r="AU178" s="20">
        <f t="shared" si="56"/>
        <v>581050.4</v>
      </c>
    </row>
    <row r="179" spans="1:47" ht="45">
      <c r="A179" s="54">
        <v>180</v>
      </c>
      <c r="B179" s="54" t="s">
        <v>332</v>
      </c>
      <c r="C179" s="58" t="s">
        <v>333</v>
      </c>
      <c r="D179" s="79">
        <v>64</v>
      </c>
      <c r="E179" s="79">
        <v>70</v>
      </c>
      <c r="F179" s="80">
        <v>10311.200000000001</v>
      </c>
      <c r="G179" s="80">
        <v>161.11000000000001</v>
      </c>
      <c r="H179" s="80">
        <v>10311.200000000001</v>
      </c>
      <c r="I179" s="80" t="s">
        <v>28</v>
      </c>
      <c r="J179" s="80" t="s">
        <v>28</v>
      </c>
      <c r="K179" s="80">
        <v>158.63</v>
      </c>
      <c r="L179" s="73">
        <f t="shared" si="39"/>
        <v>159.02000000000001</v>
      </c>
      <c r="M179" s="73">
        <f t="shared" si="40"/>
        <v>186.16</v>
      </c>
      <c r="N179" s="72" t="str">
        <f t="shared" si="41"/>
        <v>0137</v>
      </c>
      <c r="O179" s="74">
        <f t="shared" si="42"/>
        <v>6</v>
      </c>
      <c r="P179" s="72">
        <f t="shared" si="43"/>
        <v>0</v>
      </c>
      <c r="Q179" s="74">
        <f t="shared" si="44"/>
        <v>64</v>
      </c>
      <c r="R179" s="72" t="str">
        <f t="shared" si="45"/>
        <v/>
      </c>
      <c r="S179" s="72" t="str">
        <f t="shared" si="46"/>
        <v/>
      </c>
      <c r="AI179" s="23">
        <f>'simulateur tarif OQN'!$B$4</f>
        <v>40</v>
      </c>
      <c r="AJ179" s="24">
        <f t="shared" si="47"/>
        <v>6444.56</v>
      </c>
      <c r="AK179" s="24">
        <f t="shared" si="48"/>
        <v>161.114</v>
      </c>
      <c r="AM179" t="str">
        <f t="shared" si="49"/>
        <v>ZONEBASSE</v>
      </c>
      <c r="AN179" t="str">
        <f t="shared" si="50"/>
        <v>HC</v>
      </c>
      <c r="AO179" s="20">
        <f t="shared" si="51"/>
        <v>6444.56</v>
      </c>
      <c r="AP179" s="20">
        <f t="shared" si="52"/>
        <v>10311.200000000001</v>
      </c>
      <c r="AQ179" s="20" t="str">
        <f t="shared" si="53"/>
        <v>.</v>
      </c>
      <c r="AR179" s="20" t="str">
        <f t="shared" si="54"/>
        <v>.</v>
      </c>
      <c r="AS179" s="20">
        <f t="shared" si="55"/>
        <v>5552.3000000000011</v>
      </c>
      <c r="AT179" s="20">
        <f t="shared" si="38"/>
        <v>5532.8</v>
      </c>
      <c r="AU179" s="20">
        <f t="shared" si="56"/>
        <v>412448</v>
      </c>
    </row>
    <row r="180" spans="1:47" ht="45">
      <c r="A180" s="54">
        <v>181</v>
      </c>
      <c r="B180" s="54" t="s">
        <v>334</v>
      </c>
      <c r="C180" s="58" t="s">
        <v>335</v>
      </c>
      <c r="D180" s="79">
        <v>78</v>
      </c>
      <c r="E180" s="79">
        <v>84</v>
      </c>
      <c r="F180" s="80">
        <v>13225.35</v>
      </c>
      <c r="G180" s="80">
        <v>169.56</v>
      </c>
      <c r="H180" s="80">
        <v>13225.35</v>
      </c>
      <c r="I180" s="80" t="s">
        <v>28</v>
      </c>
      <c r="J180" s="80" t="s">
        <v>28</v>
      </c>
      <c r="K180" s="80">
        <v>163.28</v>
      </c>
      <c r="L180" s="73">
        <f t="shared" si="39"/>
        <v>159.02000000000001</v>
      </c>
      <c r="M180" s="73">
        <f t="shared" si="40"/>
        <v>186.16</v>
      </c>
      <c r="N180" s="72" t="str">
        <f t="shared" si="41"/>
        <v>0137</v>
      </c>
      <c r="O180" s="74">
        <f t="shared" si="42"/>
        <v>6</v>
      </c>
      <c r="P180" s="72">
        <f t="shared" si="43"/>
        <v>0</v>
      </c>
      <c r="Q180" s="74">
        <f t="shared" si="44"/>
        <v>78</v>
      </c>
      <c r="R180" s="72" t="str">
        <f t="shared" si="45"/>
        <v/>
      </c>
      <c r="S180" s="72" t="str">
        <f t="shared" si="46"/>
        <v/>
      </c>
      <c r="AI180" s="23">
        <f>'simulateur tarif OQN'!$B$4</f>
        <v>40</v>
      </c>
      <c r="AJ180" s="24">
        <f t="shared" si="47"/>
        <v>6782.0700000000006</v>
      </c>
      <c r="AK180" s="24">
        <f t="shared" si="48"/>
        <v>169.55175000000003</v>
      </c>
      <c r="AM180" t="str">
        <f t="shared" si="49"/>
        <v>ZONEBASSE</v>
      </c>
      <c r="AN180" t="str">
        <f t="shared" si="50"/>
        <v>HC</v>
      </c>
      <c r="AO180" s="20">
        <f t="shared" si="51"/>
        <v>6782.0700000000006</v>
      </c>
      <c r="AP180" s="20">
        <f t="shared" si="52"/>
        <v>13225.35</v>
      </c>
      <c r="AQ180" s="20" t="str">
        <f t="shared" si="53"/>
        <v>.</v>
      </c>
      <c r="AR180" s="20" t="str">
        <f t="shared" si="54"/>
        <v>.</v>
      </c>
      <c r="AS180" s="20">
        <f t="shared" si="55"/>
        <v>6041.0300000000007</v>
      </c>
      <c r="AT180" s="20">
        <f t="shared" si="38"/>
        <v>6254.03</v>
      </c>
      <c r="AU180" s="20">
        <f t="shared" si="56"/>
        <v>529014</v>
      </c>
    </row>
    <row r="181" spans="1:47" ht="22.5">
      <c r="A181" s="54">
        <v>182</v>
      </c>
      <c r="B181" s="54" t="s">
        <v>336</v>
      </c>
      <c r="C181" s="58" t="s">
        <v>337</v>
      </c>
      <c r="D181" s="79">
        <v>1</v>
      </c>
      <c r="E181" s="79">
        <v>1</v>
      </c>
      <c r="F181" s="80" t="s">
        <v>28</v>
      </c>
      <c r="G181" s="80" t="s">
        <v>28</v>
      </c>
      <c r="H181" s="80">
        <v>99.49</v>
      </c>
      <c r="I181" s="80" t="s">
        <v>28</v>
      </c>
      <c r="J181" s="80" t="s">
        <v>28</v>
      </c>
      <c r="K181" s="80" t="s">
        <v>28</v>
      </c>
      <c r="L181" s="73" t="str">
        <f t="shared" si="39"/>
        <v/>
      </c>
      <c r="M181" s="73" t="str">
        <f t="shared" si="40"/>
        <v/>
      </c>
      <c r="N181" s="72" t="str">
        <f t="shared" si="41"/>
        <v>0138</v>
      </c>
      <c r="O181" s="74">
        <f t="shared" si="42"/>
        <v>0</v>
      </c>
      <c r="P181" s="72">
        <f t="shared" si="43"/>
        <v>0</v>
      </c>
      <c r="Q181" s="74">
        <f t="shared" si="44"/>
        <v>1</v>
      </c>
      <c r="R181" s="72" t="str">
        <f t="shared" si="45"/>
        <v/>
      </c>
      <c r="S181" s="72" t="str">
        <f t="shared" si="46"/>
        <v/>
      </c>
      <c r="AI181" s="23">
        <f>'simulateur tarif OQN'!$B$4</f>
        <v>40</v>
      </c>
      <c r="AJ181" s="24">
        <f t="shared" si="47"/>
        <v>3979.6</v>
      </c>
      <c r="AK181" s="24">
        <f t="shared" si="48"/>
        <v>99.49</v>
      </c>
      <c r="AM181" t="str">
        <f t="shared" si="49"/>
        <v>ZONEHAUTE</v>
      </c>
      <c r="AN181" t="str">
        <f t="shared" si="50"/>
        <v>HDJ</v>
      </c>
      <c r="AO181" s="20" t="e">
        <f t="shared" si="51"/>
        <v>#VALUE!</v>
      </c>
      <c r="AP181" s="20">
        <f t="shared" si="52"/>
        <v>99.49</v>
      </c>
      <c r="AQ181" s="20" t="str">
        <f t="shared" si="53"/>
        <v>.</v>
      </c>
      <c r="AR181" s="20" t="str">
        <f t="shared" si="54"/>
        <v>.</v>
      </c>
      <c r="AS181" s="20" t="e">
        <f t="shared" si="55"/>
        <v>#VALUE!</v>
      </c>
      <c r="AT181" s="20" t="e">
        <f t="shared" si="38"/>
        <v>#VALUE!</v>
      </c>
      <c r="AU181" s="20">
        <f t="shared" si="56"/>
        <v>3979.6</v>
      </c>
    </row>
    <row r="182" spans="1:47" ht="33.75">
      <c r="A182" s="54">
        <v>183</v>
      </c>
      <c r="B182" s="54" t="s">
        <v>338</v>
      </c>
      <c r="C182" s="58" t="s">
        <v>339</v>
      </c>
      <c r="D182" s="79">
        <v>29</v>
      </c>
      <c r="E182" s="79">
        <v>35</v>
      </c>
      <c r="F182" s="80">
        <v>4014.32</v>
      </c>
      <c r="G182" s="80">
        <v>138.41999999999999</v>
      </c>
      <c r="H182" s="80">
        <v>4014.32</v>
      </c>
      <c r="I182" s="80" t="s">
        <v>28</v>
      </c>
      <c r="J182" s="80" t="s">
        <v>28</v>
      </c>
      <c r="K182" s="80">
        <v>122.89</v>
      </c>
      <c r="L182" s="73">
        <f t="shared" si="39"/>
        <v>152.66</v>
      </c>
      <c r="M182" s="73">
        <f t="shared" si="40"/>
        <v>157.19</v>
      </c>
      <c r="N182" s="72" t="str">
        <f t="shared" si="41"/>
        <v>0138</v>
      </c>
      <c r="O182" s="74">
        <f t="shared" si="42"/>
        <v>6</v>
      </c>
      <c r="P182" s="72">
        <f t="shared" si="43"/>
        <v>0</v>
      </c>
      <c r="Q182" s="74">
        <f t="shared" si="44"/>
        <v>29</v>
      </c>
      <c r="R182" s="72" t="str">
        <f t="shared" si="45"/>
        <v/>
      </c>
      <c r="S182" s="72" t="str">
        <f t="shared" si="46"/>
        <v/>
      </c>
      <c r="AI182" s="23">
        <f>'simulateur tarif OQN'!$B$4</f>
        <v>40</v>
      </c>
      <c r="AJ182" s="24">
        <f t="shared" si="47"/>
        <v>4628.7700000000004</v>
      </c>
      <c r="AK182" s="24">
        <f t="shared" si="48"/>
        <v>115.71925000000002</v>
      </c>
      <c r="AM182" t="str">
        <f t="shared" si="49"/>
        <v>ZONEHAUTE</v>
      </c>
      <c r="AN182" t="str">
        <f t="shared" si="50"/>
        <v>HC</v>
      </c>
      <c r="AO182" s="20">
        <f t="shared" si="51"/>
        <v>5536.9400000000005</v>
      </c>
      <c r="AP182" s="20">
        <f t="shared" si="52"/>
        <v>4014.32</v>
      </c>
      <c r="AQ182" s="20" t="str">
        <f t="shared" si="53"/>
        <v>.</v>
      </c>
      <c r="AR182" s="20" t="str">
        <f t="shared" si="54"/>
        <v>.</v>
      </c>
      <c r="AS182" s="20">
        <f t="shared" si="55"/>
        <v>4628.7700000000004</v>
      </c>
      <c r="AT182" s="20">
        <f t="shared" si="38"/>
        <v>3140.2700000000004</v>
      </c>
      <c r="AU182" s="20">
        <f t="shared" si="56"/>
        <v>160572.80000000002</v>
      </c>
    </row>
    <row r="183" spans="1:47" ht="33.75">
      <c r="A183" s="54">
        <v>184</v>
      </c>
      <c r="B183" s="54" t="s">
        <v>340</v>
      </c>
      <c r="C183" s="58" t="s">
        <v>341</v>
      </c>
      <c r="D183" s="79">
        <v>71</v>
      </c>
      <c r="E183" s="79">
        <v>77</v>
      </c>
      <c r="F183" s="80">
        <v>11026.55</v>
      </c>
      <c r="G183" s="80">
        <v>155.30000000000001</v>
      </c>
      <c r="H183" s="80">
        <v>11026.55</v>
      </c>
      <c r="I183" s="80" t="s">
        <v>28</v>
      </c>
      <c r="J183" s="80" t="s">
        <v>28</v>
      </c>
      <c r="K183" s="80">
        <v>147.02000000000001</v>
      </c>
      <c r="L183" s="73">
        <f t="shared" si="39"/>
        <v>152.66</v>
      </c>
      <c r="M183" s="73">
        <f t="shared" si="40"/>
        <v>157.19</v>
      </c>
      <c r="N183" s="72" t="str">
        <f t="shared" si="41"/>
        <v>0138</v>
      </c>
      <c r="O183" s="74">
        <f t="shared" si="42"/>
        <v>6</v>
      </c>
      <c r="P183" s="72">
        <f t="shared" si="43"/>
        <v>0</v>
      </c>
      <c r="Q183" s="74">
        <f t="shared" si="44"/>
        <v>71</v>
      </c>
      <c r="R183" s="72" t="str">
        <f t="shared" si="45"/>
        <v/>
      </c>
      <c r="S183" s="72" t="str">
        <f t="shared" si="46"/>
        <v/>
      </c>
      <c r="AI183" s="23">
        <f>'simulateur tarif OQN'!$B$4</f>
        <v>40</v>
      </c>
      <c r="AJ183" s="24">
        <f t="shared" si="47"/>
        <v>6212.2499999999991</v>
      </c>
      <c r="AK183" s="24">
        <f t="shared" si="48"/>
        <v>155.30624999999998</v>
      </c>
      <c r="AM183" t="str">
        <f t="shared" si="49"/>
        <v>ZONEBASSE</v>
      </c>
      <c r="AN183" t="str">
        <f t="shared" si="50"/>
        <v>HC</v>
      </c>
      <c r="AO183" s="20">
        <f t="shared" si="51"/>
        <v>6212.2499999999991</v>
      </c>
      <c r="AP183" s="20">
        <f t="shared" si="52"/>
        <v>11026.55</v>
      </c>
      <c r="AQ183" s="20" t="str">
        <f t="shared" si="53"/>
        <v>.</v>
      </c>
      <c r="AR183" s="20" t="str">
        <f t="shared" si="54"/>
        <v>.</v>
      </c>
      <c r="AS183" s="20">
        <f t="shared" si="55"/>
        <v>5586.8099999999986</v>
      </c>
      <c r="AT183" s="20">
        <f t="shared" si="38"/>
        <v>5304.8099999999995</v>
      </c>
      <c r="AU183" s="20">
        <f t="shared" si="56"/>
        <v>441062</v>
      </c>
    </row>
    <row r="184" spans="1:47" ht="45">
      <c r="A184" s="54">
        <v>185</v>
      </c>
      <c r="B184" s="54" t="s">
        <v>342</v>
      </c>
      <c r="C184" s="58" t="s">
        <v>343</v>
      </c>
      <c r="D184" s="79">
        <v>50</v>
      </c>
      <c r="E184" s="79">
        <v>56</v>
      </c>
      <c r="F184" s="80">
        <v>6707.51</v>
      </c>
      <c r="G184" s="80">
        <v>134.15</v>
      </c>
      <c r="H184" s="80">
        <v>6707.51</v>
      </c>
      <c r="I184" s="80" t="s">
        <v>28</v>
      </c>
      <c r="J184" s="80" t="s">
        <v>28</v>
      </c>
      <c r="K184" s="80">
        <v>132.38999999999999</v>
      </c>
      <c r="L184" s="73">
        <f t="shared" si="39"/>
        <v>152.66</v>
      </c>
      <c r="M184" s="73">
        <f t="shared" si="40"/>
        <v>157.19</v>
      </c>
      <c r="N184" s="72" t="str">
        <f t="shared" si="41"/>
        <v>0138</v>
      </c>
      <c r="O184" s="74">
        <f t="shared" si="42"/>
        <v>6</v>
      </c>
      <c r="P184" s="72">
        <f t="shared" si="43"/>
        <v>0</v>
      </c>
      <c r="Q184" s="74">
        <f t="shared" si="44"/>
        <v>50</v>
      </c>
      <c r="R184" s="72" t="str">
        <f t="shared" si="45"/>
        <v/>
      </c>
      <c r="S184" s="72" t="str">
        <f t="shared" si="46"/>
        <v/>
      </c>
      <c r="AI184" s="23">
        <f>'simulateur tarif OQN'!$B$4</f>
        <v>40</v>
      </c>
      <c r="AJ184" s="24">
        <f t="shared" si="47"/>
        <v>5366.01</v>
      </c>
      <c r="AK184" s="24">
        <f t="shared" si="48"/>
        <v>134.15025</v>
      </c>
      <c r="AM184" t="str">
        <f t="shared" si="49"/>
        <v>ZONEBASSE</v>
      </c>
      <c r="AN184" t="str">
        <f t="shared" si="50"/>
        <v>HC</v>
      </c>
      <c r="AO184" s="20">
        <f t="shared" si="51"/>
        <v>5366.01</v>
      </c>
      <c r="AP184" s="20">
        <f t="shared" si="52"/>
        <v>6707.51</v>
      </c>
      <c r="AQ184" s="20" t="str">
        <f t="shared" si="53"/>
        <v>.</v>
      </c>
      <c r="AR184" s="20" t="str">
        <f t="shared" si="54"/>
        <v>.</v>
      </c>
      <c r="AS184" s="20">
        <f t="shared" si="55"/>
        <v>4589.2700000000004</v>
      </c>
      <c r="AT184" s="20">
        <f t="shared" si="38"/>
        <v>3575.7700000000004</v>
      </c>
      <c r="AU184" s="20">
        <f t="shared" si="56"/>
        <v>268300.40000000002</v>
      </c>
    </row>
    <row r="185" spans="1:47" ht="45">
      <c r="A185" s="54">
        <v>186</v>
      </c>
      <c r="B185" s="54" t="s">
        <v>344</v>
      </c>
      <c r="C185" s="58" t="s">
        <v>345</v>
      </c>
      <c r="D185" s="79">
        <v>78</v>
      </c>
      <c r="E185" s="79">
        <v>84</v>
      </c>
      <c r="F185" s="80">
        <v>12230.53</v>
      </c>
      <c r="G185" s="80">
        <v>156.80000000000001</v>
      </c>
      <c r="H185" s="80">
        <v>12230.53</v>
      </c>
      <c r="I185" s="80" t="s">
        <v>28</v>
      </c>
      <c r="J185" s="80" t="s">
        <v>28</v>
      </c>
      <c r="K185" s="80">
        <v>151.93</v>
      </c>
      <c r="L185" s="73">
        <f t="shared" si="39"/>
        <v>152.66</v>
      </c>
      <c r="M185" s="73">
        <f t="shared" si="40"/>
        <v>157.19</v>
      </c>
      <c r="N185" s="72" t="str">
        <f t="shared" si="41"/>
        <v>0138</v>
      </c>
      <c r="O185" s="74">
        <f t="shared" si="42"/>
        <v>6</v>
      </c>
      <c r="P185" s="72">
        <f t="shared" si="43"/>
        <v>0</v>
      </c>
      <c r="Q185" s="74">
        <f t="shared" si="44"/>
        <v>78</v>
      </c>
      <c r="R185" s="72" t="str">
        <f t="shared" si="45"/>
        <v/>
      </c>
      <c r="S185" s="72" t="str">
        <f t="shared" si="46"/>
        <v/>
      </c>
      <c r="AI185" s="23">
        <f>'simulateur tarif OQN'!$B$4</f>
        <v>40</v>
      </c>
      <c r="AJ185" s="24">
        <f t="shared" si="47"/>
        <v>6272.13</v>
      </c>
      <c r="AK185" s="24">
        <f t="shared" si="48"/>
        <v>156.80324999999999</v>
      </c>
      <c r="AM185" t="str">
        <f t="shared" si="49"/>
        <v>ZONEBASSE</v>
      </c>
      <c r="AN185" t="str">
        <f t="shared" si="50"/>
        <v>HC</v>
      </c>
      <c r="AO185" s="20">
        <f t="shared" si="51"/>
        <v>6272.13</v>
      </c>
      <c r="AP185" s="20">
        <f t="shared" si="52"/>
        <v>12230.53</v>
      </c>
      <c r="AQ185" s="20" t="str">
        <f t="shared" si="53"/>
        <v>.</v>
      </c>
      <c r="AR185" s="20" t="str">
        <f t="shared" si="54"/>
        <v>.</v>
      </c>
      <c r="AS185" s="20">
        <f t="shared" si="55"/>
        <v>5545.6100000000006</v>
      </c>
      <c r="AT185" s="20">
        <f t="shared" si="38"/>
        <v>5509.1100000000006</v>
      </c>
      <c r="AU185" s="20">
        <f t="shared" si="56"/>
        <v>489221.2</v>
      </c>
    </row>
    <row r="186" spans="1:47" ht="45">
      <c r="A186" s="54">
        <v>187</v>
      </c>
      <c r="B186" s="54" t="s">
        <v>346</v>
      </c>
      <c r="C186" s="58" t="s">
        <v>347</v>
      </c>
      <c r="D186" s="79">
        <v>71</v>
      </c>
      <c r="E186" s="79">
        <v>77</v>
      </c>
      <c r="F186" s="80">
        <v>10668.18</v>
      </c>
      <c r="G186" s="80">
        <v>150.26</v>
      </c>
      <c r="H186" s="80">
        <v>10668.18</v>
      </c>
      <c r="I186" s="80" t="s">
        <v>28</v>
      </c>
      <c r="J186" s="80" t="s">
        <v>28</v>
      </c>
      <c r="K186" s="80">
        <v>143.68</v>
      </c>
      <c r="L186" s="73">
        <f t="shared" si="39"/>
        <v>152.66</v>
      </c>
      <c r="M186" s="73">
        <f t="shared" si="40"/>
        <v>157.19</v>
      </c>
      <c r="N186" s="72" t="str">
        <f t="shared" si="41"/>
        <v>0138</v>
      </c>
      <c r="O186" s="74">
        <f t="shared" si="42"/>
        <v>6</v>
      </c>
      <c r="P186" s="72">
        <f t="shared" si="43"/>
        <v>0</v>
      </c>
      <c r="Q186" s="74">
        <f t="shared" si="44"/>
        <v>71</v>
      </c>
      <c r="R186" s="72" t="str">
        <f t="shared" si="45"/>
        <v/>
      </c>
      <c r="S186" s="72" t="str">
        <f t="shared" si="46"/>
        <v/>
      </c>
      <c r="AI186" s="23">
        <f>'simulateur tarif OQN'!$B$4</f>
        <v>40</v>
      </c>
      <c r="AJ186" s="24">
        <f t="shared" si="47"/>
        <v>6010.1200000000008</v>
      </c>
      <c r="AK186" s="24">
        <f t="shared" si="48"/>
        <v>150.25300000000001</v>
      </c>
      <c r="AM186" t="str">
        <f t="shared" si="49"/>
        <v>ZONEBASSE</v>
      </c>
      <c r="AN186" t="str">
        <f t="shared" si="50"/>
        <v>HC</v>
      </c>
      <c r="AO186" s="20">
        <f t="shared" si="51"/>
        <v>6010.1200000000008</v>
      </c>
      <c r="AP186" s="20">
        <f t="shared" si="52"/>
        <v>10668.18</v>
      </c>
      <c r="AQ186" s="20" t="str">
        <f t="shared" si="53"/>
        <v>.</v>
      </c>
      <c r="AR186" s="20" t="str">
        <f t="shared" si="54"/>
        <v>.</v>
      </c>
      <c r="AS186" s="20">
        <f t="shared" si="55"/>
        <v>5352.02</v>
      </c>
      <c r="AT186" s="20">
        <f t="shared" si="38"/>
        <v>4903.0200000000004</v>
      </c>
      <c r="AU186" s="20">
        <f t="shared" si="56"/>
        <v>426727.2</v>
      </c>
    </row>
    <row r="187" spans="1:47" ht="45">
      <c r="A187" s="54">
        <v>188</v>
      </c>
      <c r="B187" s="54" t="s">
        <v>348</v>
      </c>
      <c r="C187" s="58" t="s">
        <v>349</v>
      </c>
      <c r="D187" s="79">
        <v>78</v>
      </c>
      <c r="E187" s="79">
        <v>84</v>
      </c>
      <c r="F187" s="80">
        <v>13072.33</v>
      </c>
      <c r="G187" s="80">
        <v>167.59</v>
      </c>
      <c r="H187" s="80">
        <v>13072.33</v>
      </c>
      <c r="I187" s="80" t="s">
        <v>28</v>
      </c>
      <c r="J187" s="80" t="s">
        <v>28</v>
      </c>
      <c r="K187" s="80">
        <v>161.88999999999999</v>
      </c>
      <c r="L187" s="73">
        <f t="shared" si="39"/>
        <v>152.66</v>
      </c>
      <c r="M187" s="73">
        <f t="shared" si="40"/>
        <v>157.19</v>
      </c>
      <c r="N187" s="72" t="str">
        <f t="shared" si="41"/>
        <v>0138</v>
      </c>
      <c r="O187" s="74">
        <f t="shared" si="42"/>
        <v>6</v>
      </c>
      <c r="P187" s="72">
        <f t="shared" si="43"/>
        <v>0</v>
      </c>
      <c r="Q187" s="74">
        <f t="shared" si="44"/>
        <v>78</v>
      </c>
      <c r="R187" s="72" t="str">
        <f t="shared" si="45"/>
        <v/>
      </c>
      <c r="S187" s="72" t="str">
        <f t="shared" si="46"/>
        <v/>
      </c>
      <c r="AI187" s="23">
        <f>'simulateur tarif OQN'!$B$4</f>
        <v>40</v>
      </c>
      <c r="AJ187" s="24">
        <f t="shared" si="47"/>
        <v>6703.91</v>
      </c>
      <c r="AK187" s="24">
        <f t="shared" si="48"/>
        <v>167.59774999999999</v>
      </c>
      <c r="AM187" t="str">
        <f t="shared" si="49"/>
        <v>ZONEBASSE</v>
      </c>
      <c r="AN187" t="str">
        <f t="shared" si="50"/>
        <v>HC</v>
      </c>
      <c r="AO187" s="20">
        <f t="shared" si="51"/>
        <v>6703.91</v>
      </c>
      <c r="AP187" s="20">
        <f t="shared" si="52"/>
        <v>13072.33</v>
      </c>
      <c r="AQ187" s="20" t="str">
        <f t="shared" si="53"/>
        <v>.</v>
      </c>
      <c r="AR187" s="20" t="str">
        <f t="shared" si="54"/>
        <v>.</v>
      </c>
      <c r="AS187" s="20">
        <f t="shared" si="55"/>
        <v>5949.17</v>
      </c>
      <c r="AT187" s="20">
        <f t="shared" si="38"/>
        <v>6410.67</v>
      </c>
      <c r="AU187" s="20">
        <f t="shared" si="56"/>
        <v>522893.2</v>
      </c>
    </row>
    <row r="188" spans="1:47" ht="33.75">
      <c r="A188" s="54">
        <v>189</v>
      </c>
      <c r="B188" s="54" t="s">
        <v>350</v>
      </c>
      <c r="C188" s="58" t="s">
        <v>351</v>
      </c>
      <c r="D188" s="79">
        <v>29</v>
      </c>
      <c r="E188" s="79">
        <v>35</v>
      </c>
      <c r="F188" s="80">
        <v>3855.6</v>
      </c>
      <c r="G188" s="80">
        <v>132.94999999999999</v>
      </c>
      <c r="H188" s="80">
        <v>3855.6</v>
      </c>
      <c r="I188" s="80" t="s">
        <v>28</v>
      </c>
      <c r="J188" s="80" t="s">
        <v>28</v>
      </c>
      <c r="K188" s="80">
        <v>121.57</v>
      </c>
      <c r="L188" s="73">
        <f t="shared" si="39"/>
        <v>143.38</v>
      </c>
      <c r="M188" s="73">
        <f t="shared" si="40"/>
        <v>157.19</v>
      </c>
      <c r="N188" s="72" t="str">
        <f t="shared" si="41"/>
        <v>0138</v>
      </c>
      <c r="O188" s="74">
        <f t="shared" si="42"/>
        <v>6</v>
      </c>
      <c r="P188" s="72">
        <f t="shared" si="43"/>
        <v>0</v>
      </c>
      <c r="Q188" s="74">
        <f t="shared" si="44"/>
        <v>29</v>
      </c>
      <c r="R188" s="72" t="str">
        <f t="shared" si="45"/>
        <v/>
      </c>
      <c r="S188" s="72" t="str">
        <f t="shared" si="46"/>
        <v/>
      </c>
      <c r="AI188" s="23">
        <f>'simulateur tarif OQN'!$B$4</f>
        <v>40</v>
      </c>
      <c r="AJ188" s="24">
        <f t="shared" si="47"/>
        <v>4463.45</v>
      </c>
      <c r="AK188" s="24">
        <f t="shared" si="48"/>
        <v>111.58624999999999</v>
      </c>
      <c r="AM188" t="str">
        <f t="shared" si="49"/>
        <v>ZONEHAUTE</v>
      </c>
      <c r="AN188" t="str">
        <f t="shared" si="50"/>
        <v>HC</v>
      </c>
      <c r="AO188" s="20">
        <f t="shared" si="51"/>
        <v>5318.0499999999993</v>
      </c>
      <c r="AP188" s="20">
        <f t="shared" si="52"/>
        <v>3855.6</v>
      </c>
      <c r="AQ188" s="20" t="str">
        <f t="shared" si="53"/>
        <v>.</v>
      </c>
      <c r="AR188" s="20" t="str">
        <f t="shared" si="54"/>
        <v>.</v>
      </c>
      <c r="AS188" s="20">
        <f t="shared" si="55"/>
        <v>4463.45</v>
      </c>
      <c r="AT188" s="20">
        <f t="shared" si="38"/>
        <v>3372.9499999999989</v>
      </c>
      <c r="AU188" s="20">
        <f t="shared" si="56"/>
        <v>154224</v>
      </c>
    </row>
    <row r="189" spans="1:47" ht="33.75">
      <c r="A189" s="54">
        <v>190</v>
      </c>
      <c r="B189" s="54" t="s">
        <v>352</v>
      </c>
      <c r="C189" s="58" t="s">
        <v>353</v>
      </c>
      <c r="D189" s="79">
        <v>36</v>
      </c>
      <c r="E189" s="79">
        <v>42</v>
      </c>
      <c r="F189" s="80">
        <v>5378.87</v>
      </c>
      <c r="G189" s="80">
        <v>149.41</v>
      </c>
      <c r="H189" s="80">
        <v>5378.87</v>
      </c>
      <c r="I189" s="80" t="s">
        <v>28</v>
      </c>
      <c r="J189" s="80" t="s">
        <v>28</v>
      </c>
      <c r="K189" s="80">
        <v>128.07</v>
      </c>
      <c r="L189" s="73">
        <f t="shared" si="39"/>
        <v>143.38</v>
      </c>
      <c r="M189" s="73">
        <f t="shared" si="40"/>
        <v>157.19</v>
      </c>
      <c r="N189" s="72" t="str">
        <f t="shared" si="41"/>
        <v>0138</v>
      </c>
      <c r="O189" s="74">
        <f t="shared" si="42"/>
        <v>6</v>
      </c>
      <c r="P189" s="72">
        <f t="shared" si="43"/>
        <v>0</v>
      </c>
      <c r="Q189" s="74">
        <f t="shared" si="44"/>
        <v>36</v>
      </c>
      <c r="R189" s="72" t="str">
        <f t="shared" si="45"/>
        <v/>
      </c>
      <c r="S189" s="72" t="str">
        <f t="shared" si="46"/>
        <v/>
      </c>
      <c r="AI189" s="23">
        <f>'simulateur tarif OQN'!$B$4</f>
        <v>40</v>
      </c>
      <c r="AJ189" s="24">
        <f t="shared" si="47"/>
        <v>5378.87</v>
      </c>
      <c r="AK189" s="24">
        <f t="shared" si="48"/>
        <v>134.47174999999999</v>
      </c>
      <c r="AM189" t="str">
        <f t="shared" si="49"/>
        <v>ZONEFORF1</v>
      </c>
      <c r="AN189" t="str">
        <f t="shared" si="50"/>
        <v>HC</v>
      </c>
      <c r="AO189" s="20">
        <f t="shared" si="51"/>
        <v>5976.51</v>
      </c>
      <c r="AP189" s="20">
        <f t="shared" si="52"/>
        <v>5378.87</v>
      </c>
      <c r="AQ189" s="20" t="str">
        <f t="shared" si="53"/>
        <v>.</v>
      </c>
      <c r="AR189" s="20" t="str">
        <f t="shared" si="54"/>
        <v>.</v>
      </c>
      <c r="AS189" s="20">
        <f t="shared" si="55"/>
        <v>5122.7299999999996</v>
      </c>
      <c r="AT189" s="20">
        <f t="shared" si="38"/>
        <v>4357.2299999999996</v>
      </c>
      <c r="AU189" s="20">
        <f t="shared" si="56"/>
        <v>215154.8</v>
      </c>
    </row>
    <row r="190" spans="1:47" ht="45">
      <c r="A190" s="54">
        <v>191</v>
      </c>
      <c r="B190" s="54" t="s">
        <v>354</v>
      </c>
      <c r="C190" s="58" t="s">
        <v>355</v>
      </c>
      <c r="D190" s="79">
        <v>36</v>
      </c>
      <c r="E190" s="79">
        <v>42</v>
      </c>
      <c r="F190" s="80">
        <v>5086.0200000000004</v>
      </c>
      <c r="G190" s="80">
        <v>141.28</v>
      </c>
      <c r="H190" s="80">
        <v>5086.0200000000004</v>
      </c>
      <c r="I190" s="80" t="s">
        <v>28</v>
      </c>
      <c r="J190" s="80" t="s">
        <v>28</v>
      </c>
      <c r="K190" s="80">
        <v>128.49</v>
      </c>
      <c r="L190" s="73">
        <f t="shared" si="39"/>
        <v>143.38</v>
      </c>
      <c r="M190" s="73">
        <f t="shared" si="40"/>
        <v>157.19</v>
      </c>
      <c r="N190" s="72" t="str">
        <f t="shared" si="41"/>
        <v>0138</v>
      </c>
      <c r="O190" s="74">
        <f t="shared" si="42"/>
        <v>6</v>
      </c>
      <c r="P190" s="72">
        <f t="shared" si="43"/>
        <v>0</v>
      </c>
      <c r="Q190" s="74">
        <f t="shared" si="44"/>
        <v>36</v>
      </c>
      <c r="R190" s="72" t="str">
        <f t="shared" si="45"/>
        <v/>
      </c>
      <c r="S190" s="72" t="str">
        <f t="shared" si="46"/>
        <v/>
      </c>
      <c r="AI190" s="23">
        <f>'simulateur tarif OQN'!$B$4</f>
        <v>40</v>
      </c>
      <c r="AJ190" s="24">
        <f t="shared" si="47"/>
        <v>5086.0200000000004</v>
      </c>
      <c r="AK190" s="24">
        <f t="shared" si="48"/>
        <v>127.15050000000001</v>
      </c>
      <c r="AM190" t="str">
        <f t="shared" si="49"/>
        <v>ZONEFORF1</v>
      </c>
      <c r="AN190" t="str">
        <f t="shared" si="50"/>
        <v>HC</v>
      </c>
      <c r="AO190" s="20">
        <f t="shared" si="51"/>
        <v>5651.14</v>
      </c>
      <c r="AP190" s="20">
        <f t="shared" si="52"/>
        <v>5086.0200000000004</v>
      </c>
      <c r="AQ190" s="20" t="str">
        <f t="shared" si="53"/>
        <v>.</v>
      </c>
      <c r="AR190" s="20" t="str">
        <f t="shared" si="54"/>
        <v>.</v>
      </c>
      <c r="AS190" s="20">
        <f t="shared" si="55"/>
        <v>4829.0400000000009</v>
      </c>
      <c r="AT190" s="20">
        <f t="shared" si="38"/>
        <v>4084.5400000000009</v>
      </c>
      <c r="AU190" s="20">
        <f t="shared" si="56"/>
        <v>203440.80000000002</v>
      </c>
    </row>
    <row r="191" spans="1:47" ht="45">
      <c r="A191" s="54">
        <v>192</v>
      </c>
      <c r="B191" s="54" t="s">
        <v>356</v>
      </c>
      <c r="C191" s="58" t="s">
        <v>357</v>
      </c>
      <c r="D191" s="79">
        <v>50</v>
      </c>
      <c r="E191" s="79">
        <v>56</v>
      </c>
      <c r="F191" s="80">
        <v>7383.93</v>
      </c>
      <c r="G191" s="80">
        <v>147.68</v>
      </c>
      <c r="H191" s="80">
        <v>7383.93</v>
      </c>
      <c r="I191" s="80" t="s">
        <v>28</v>
      </c>
      <c r="J191" s="80" t="s">
        <v>28</v>
      </c>
      <c r="K191" s="80">
        <v>140.84</v>
      </c>
      <c r="L191" s="73">
        <f t="shared" si="39"/>
        <v>143.38</v>
      </c>
      <c r="M191" s="73">
        <f t="shared" si="40"/>
        <v>157.19</v>
      </c>
      <c r="N191" s="72" t="str">
        <f t="shared" si="41"/>
        <v>0138</v>
      </c>
      <c r="O191" s="74">
        <f t="shared" si="42"/>
        <v>6</v>
      </c>
      <c r="P191" s="72">
        <f t="shared" si="43"/>
        <v>0</v>
      </c>
      <c r="Q191" s="74">
        <f t="shared" si="44"/>
        <v>50</v>
      </c>
      <c r="R191" s="72" t="str">
        <f t="shared" si="45"/>
        <v/>
      </c>
      <c r="S191" s="72" t="str">
        <f t="shared" si="46"/>
        <v/>
      </c>
      <c r="AI191" s="23">
        <f>'simulateur tarif OQN'!$B$4</f>
        <v>40</v>
      </c>
      <c r="AJ191" s="24">
        <f t="shared" si="47"/>
        <v>5907.13</v>
      </c>
      <c r="AK191" s="24">
        <f t="shared" si="48"/>
        <v>147.67824999999999</v>
      </c>
      <c r="AM191" t="str">
        <f t="shared" si="49"/>
        <v>ZONEBASSE</v>
      </c>
      <c r="AN191" t="str">
        <f t="shared" si="50"/>
        <v>HC</v>
      </c>
      <c r="AO191" s="20">
        <f t="shared" si="51"/>
        <v>5907.13</v>
      </c>
      <c r="AP191" s="20">
        <f t="shared" si="52"/>
        <v>7383.93</v>
      </c>
      <c r="AQ191" s="20" t="str">
        <f t="shared" si="53"/>
        <v>.</v>
      </c>
      <c r="AR191" s="20" t="str">
        <f t="shared" si="54"/>
        <v>.</v>
      </c>
      <c r="AS191" s="20">
        <f t="shared" si="55"/>
        <v>5130.49</v>
      </c>
      <c r="AT191" s="20">
        <f t="shared" si="38"/>
        <v>5003.4900000000016</v>
      </c>
      <c r="AU191" s="20">
        <f t="shared" si="56"/>
        <v>295357.2</v>
      </c>
    </row>
    <row r="192" spans="1:47" ht="33.75">
      <c r="A192" s="54">
        <v>193</v>
      </c>
      <c r="B192" s="54" t="s">
        <v>358</v>
      </c>
      <c r="C192" s="58" t="s">
        <v>359</v>
      </c>
      <c r="D192" s="79">
        <v>50</v>
      </c>
      <c r="E192" s="79">
        <v>56</v>
      </c>
      <c r="F192" s="80">
        <v>7799.13</v>
      </c>
      <c r="G192" s="80">
        <v>155.97999999999999</v>
      </c>
      <c r="H192" s="80">
        <v>7799.13</v>
      </c>
      <c r="I192" s="80" t="s">
        <v>28</v>
      </c>
      <c r="J192" s="80" t="s">
        <v>28</v>
      </c>
      <c r="K192" s="80">
        <v>148.08000000000001</v>
      </c>
      <c r="L192" s="73">
        <f t="shared" si="39"/>
        <v>143.38</v>
      </c>
      <c r="M192" s="73">
        <f t="shared" si="40"/>
        <v>157.19</v>
      </c>
      <c r="N192" s="72" t="str">
        <f t="shared" si="41"/>
        <v>0138</v>
      </c>
      <c r="O192" s="74">
        <f t="shared" si="42"/>
        <v>6</v>
      </c>
      <c r="P192" s="72">
        <f t="shared" si="43"/>
        <v>0</v>
      </c>
      <c r="Q192" s="74">
        <f t="shared" si="44"/>
        <v>50</v>
      </c>
      <c r="R192" s="72" t="str">
        <f t="shared" si="45"/>
        <v/>
      </c>
      <c r="S192" s="72" t="str">
        <f t="shared" si="46"/>
        <v/>
      </c>
      <c r="AI192" s="23">
        <f>'simulateur tarif OQN'!$B$4</f>
        <v>40</v>
      </c>
      <c r="AJ192" s="24">
        <f t="shared" si="47"/>
        <v>6239.33</v>
      </c>
      <c r="AK192" s="24">
        <f t="shared" si="48"/>
        <v>155.98325</v>
      </c>
      <c r="AM192" t="str">
        <f t="shared" si="49"/>
        <v>ZONEBASSE</v>
      </c>
      <c r="AN192" t="str">
        <f t="shared" si="50"/>
        <v>HC</v>
      </c>
      <c r="AO192" s="20">
        <f t="shared" si="51"/>
        <v>6239.33</v>
      </c>
      <c r="AP192" s="20">
        <f t="shared" si="52"/>
        <v>7799.13</v>
      </c>
      <c r="AQ192" s="20" t="str">
        <f t="shared" si="53"/>
        <v>.</v>
      </c>
      <c r="AR192" s="20" t="str">
        <f t="shared" si="54"/>
        <v>.</v>
      </c>
      <c r="AS192" s="20">
        <f t="shared" si="55"/>
        <v>5429.85</v>
      </c>
      <c r="AT192" s="20">
        <f t="shared" si="38"/>
        <v>5664.85</v>
      </c>
      <c r="AU192" s="20">
        <f t="shared" si="56"/>
        <v>311965.2</v>
      </c>
    </row>
    <row r="193" spans="1:47" ht="33.75">
      <c r="A193" s="54">
        <v>194</v>
      </c>
      <c r="B193" s="54" t="s">
        <v>360</v>
      </c>
      <c r="C193" s="58" t="s">
        <v>361</v>
      </c>
      <c r="D193" s="79">
        <v>71</v>
      </c>
      <c r="E193" s="79">
        <v>77</v>
      </c>
      <c r="F193" s="80">
        <v>11347.76</v>
      </c>
      <c r="G193" s="80">
        <v>159.83000000000001</v>
      </c>
      <c r="H193" s="80">
        <v>11347.76</v>
      </c>
      <c r="I193" s="80" t="s">
        <v>28</v>
      </c>
      <c r="J193" s="80" t="s">
        <v>28</v>
      </c>
      <c r="K193" s="80">
        <v>153.63999999999999</v>
      </c>
      <c r="L193" s="73">
        <f t="shared" si="39"/>
        <v>143.38</v>
      </c>
      <c r="M193" s="73">
        <f t="shared" si="40"/>
        <v>157.19</v>
      </c>
      <c r="N193" s="72" t="str">
        <f t="shared" si="41"/>
        <v>0138</v>
      </c>
      <c r="O193" s="74">
        <f t="shared" si="42"/>
        <v>6</v>
      </c>
      <c r="P193" s="72">
        <f t="shared" si="43"/>
        <v>0</v>
      </c>
      <c r="Q193" s="74">
        <f t="shared" si="44"/>
        <v>71</v>
      </c>
      <c r="R193" s="72" t="str">
        <f t="shared" si="45"/>
        <v/>
      </c>
      <c r="S193" s="72" t="str">
        <f t="shared" si="46"/>
        <v/>
      </c>
      <c r="AI193" s="23">
        <f>'simulateur tarif OQN'!$B$4</f>
        <v>40</v>
      </c>
      <c r="AJ193" s="24">
        <f t="shared" si="47"/>
        <v>6393.03</v>
      </c>
      <c r="AK193" s="24">
        <f t="shared" si="48"/>
        <v>159.82575</v>
      </c>
      <c r="AM193" t="str">
        <f t="shared" si="49"/>
        <v>ZONEBASSE</v>
      </c>
      <c r="AN193" t="str">
        <f t="shared" si="50"/>
        <v>HC</v>
      </c>
      <c r="AO193" s="20">
        <f t="shared" si="51"/>
        <v>6393.03</v>
      </c>
      <c r="AP193" s="20">
        <f t="shared" si="52"/>
        <v>11347.76</v>
      </c>
      <c r="AQ193" s="20" t="str">
        <f t="shared" si="53"/>
        <v>.</v>
      </c>
      <c r="AR193" s="20" t="str">
        <f t="shared" si="54"/>
        <v>.</v>
      </c>
      <c r="AS193" s="20">
        <f t="shared" si="55"/>
        <v>5663.0800000000008</v>
      </c>
      <c r="AT193" s="20">
        <f t="shared" si="38"/>
        <v>6176.08</v>
      </c>
      <c r="AU193" s="20">
        <f t="shared" si="56"/>
        <v>453910.4</v>
      </c>
    </row>
    <row r="194" spans="1:47">
      <c r="A194" s="54">
        <v>195</v>
      </c>
      <c r="B194" s="54" t="s">
        <v>362</v>
      </c>
      <c r="C194" s="55" t="s">
        <v>363</v>
      </c>
      <c r="D194" s="79">
        <v>1</v>
      </c>
      <c r="E194" s="79">
        <v>1</v>
      </c>
      <c r="F194" s="80" t="s">
        <v>28</v>
      </c>
      <c r="G194" s="80" t="s">
        <v>28</v>
      </c>
      <c r="H194" s="80">
        <v>103.03</v>
      </c>
      <c r="I194" s="80" t="s">
        <v>28</v>
      </c>
      <c r="J194" s="80" t="s">
        <v>28</v>
      </c>
      <c r="K194" s="80" t="s">
        <v>28</v>
      </c>
      <c r="L194" s="73" t="str">
        <f t="shared" si="39"/>
        <v/>
      </c>
      <c r="M194" s="73" t="str">
        <f t="shared" si="40"/>
        <v/>
      </c>
      <c r="N194" s="72" t="str">
        <f t="shared" si="41"/>
        <v>0139</v>
      </c>
      <c r="O194" s="74">
        <f t="shared" si="42"/>
        <v>0</v>
      </c>
      <c r="P194" s="72">
        <f t="shared" si="43"/>
        <v>0</v>
      </c>
      <c r="Q194" s="74">
        <f t="shared" si="44"/>
        <v>1</v>
      </c>
      <c r="R194" s="72" t="str">
        <f t="shared" si="45"/>
        <v/>
      </c>
      <c r="S194" s="72" t="str">
        <f t="shared" si="46"/>
        <v/>
      </c>
      <c r="AI194" s="23">
        <f>'simulateur tarif OQN'!$B$4</f>
        <v>40</v>
      </c>
      <c r="AJ194" s="24">
        <f t="shared" si="47"/>
        <v>4121.2</v>
      </c>
      <c r="AK194" s="24">
        <f t="shared" si="48"/>
        <v>103.03</v>
      </c>
      <c r="AM194" t="str">
        <f t="shared" si="49"/>
        <v>ZONEHAUTE</v>
      </c>
      <c r="AN194" t="str">
        <f t="shared" si="50"/>
        <v>HDJ</v>
      </c>
      <c r="AO194" s="20" t="e">
        <f t="shared" si="51"/>
        <v>#VALUE!</v>
      </c>
      <c r="AP194" s="20">
        <f t="shared" si="52"/>
        <v>103.03</v>
      </c>
      <c r="AQ194" s="20" t="str">
        <f t="shared" si="53"/>
        <v>.</v>
      </c>
      <c r="AR194" s="20" t="str">
        <f t="shared" si="54"/>
        <v>.</v>
      </c>
      <c r="AS194" s="20" t="e">
        <f t="shared" si="55"/>
        <v>#VALUE!</v>
      </c>
      <c r="AT194" s="20" t="e">
        <f t="shared" si="38"/>
        <v>#VALUE!</v>
      </c>
      <c r="AU194" s="20">
        <f t="shared" si="56"/>
        <v>4121.2</v>
      </c>
    </row>
    <row r="195" spans="1:47" ht="33.75">
      <c r="A195" s="54">
        <v>196</v>
      </c>
      <c r="B195" s="54" t="s">
        <v>364</v>
      </c>
      <c r="C195" s="58" t="s">
        <v>365</v>
      </c>
      <c r="D195" s="79">
        <v>22</v>
      </c>
      <c r="E195" s="79">
        <v>28</v>
      </c>
      <c r="F195" s="80">
        <v>2903.45</v>
      </c>
      <c r="G195" s="80">
        <v>131.97999999999999</v>
      </c>
      <c r="H195" s="80">
        <v>2903.45</v>
      </c>
      <c r="I195" s="80" t="s">
        <v>28</v>
      </c>
      <c r="J195" s="80" t="s">
        <v>28</v>
      </c>
      <c r="K195" s="80">
        <v>115.87</v>
      </c>
      <c r="L195" s="73">
        <f t="shared" si="39"/>
        <v>122.53</v>
      </c>
      <c r="M195" s="73">
        <f t="shared" si="40"/>
        <v>160.51</v>
      </c>
      <c r="N195" s="72" t="str">
        <f t="shared" si="41"/>
        <v>0139</v>
      </c>
      <c r="O195" s="74">
        <f t="shared" si="42"/>
        <v>6</v>
      </c>
      <c r="P195" s="72">
        <f t="shared" si="43"/>
        <v>0</v>
      </c>
      <c r="Q195" s="74">
        <f t="shared" si="44"/>
        <v>22</v>
      </c>
      <c r="R195" s="72" t="str">
        <f t="shared" si="45"/>
        <v/>
      </c>
      <c r="S195" s="72" t="str">
        <f t="shared" si="46"/>
        <v/>
      </c>
      <c r="AI195" s="23">
        <f>'simulateur tarif OQN'!$B$4</f>
        <v>40</v>
      </c>
      <c r="AJ195" s="24">
        <f t="shared" si="47"/>
        <v>4293.8899999999994</v>
      </c>
      <c r="AK195" s="24">
        <f t="shared" si="48"/>
        <v>107.34724999999999</v>
      </c>
      <c r="AM195" t="str">
        <f t="shared" si="49"/>
        <v>ZONEHAUTE</v>
      </c>
      <c r="AN195" t="str">
        <f t="shared" si="50"/>
        <v>HC</v>
      </c>
      <c r="AO195" s="20">
        <f t="shared" si="51"/>
        <v>5279.09</v>
      </c>
      <c r="AP195" s="20">
        <f t="shared" si="52"/>
        <v>2903.45</v>
      </c>
      <c r="AQ195" s="20" t="str">
        <f t="shared" si="53"/>
        <v>.</v>
      </c>
      <c r="AR195" s="20" t="str">
        <f t="shared" si="54"/>
        <v>.</v>
      </c>
      <c r="AS195" s="20">
        <f t="shared" si="55"/>
        <v>4293.8899999999994</v>
      </c>
      <c r="AT195" s="20">
        <f t="shared" ref="AT195:AT249" si="57">IF(P195=1,J195+(90-E195)*K195,H195+(90-E195)*K195)+(AI195-90)*L195</f>
        <v>3960.8899999999994</v>
      </c>
      <c r="AU195" s="20">
        <f t="shared" si="56"/>
        <v>116138</v>
      </c>
    </row>
    <row r="196" spans="1:47" ht="33.75">
      <c r="A196" s="54">
        <v>197</v>
      </c>
      <c r="B196" s="54" t="s">
        <v>366</v>
      </c>
      <c r="C196" s="58" t="s">
        <v>367</v>
      </c>
      <c r="D196" s="79">
        <v>36</v>
      </c>
      <c r="E196" s="79">
        <v>42</v>
      </c>
      <c r="F196" s="80">
        <v>4656.09</v>
      </c>
      <c r="G196" s="80">
        <v>125.19</v>
      </c>
      <c r="H196" s="80">
        <v>4656.09</v>
      </c>
      <c r="I196" s="80" t="s">
        <v>28</v>
      </c>
      <c r="J196" s="80" t="s">
        <v>28</v>
      </c>
      <c r="K196" s="80">
        <v>120.94</v>
      </c>
      <c r="L196" s="73">
        <f t="shared" ref="L196:L259" si="58">IFERROR(VLOOKUP(B196,$B$1326:$K$2467,6,0),"")</f>
        <v>122.53</v>
      </c>
      <c r="M196" s="73">
        <f t="shared" ref="M196:M259" si="59">IFERROR(VLOOKUP($B196,$B$2468:$K$3603,6,0),"")</f>
        <v>160.51</v>
      </c>
      <c r="N196" s="72" t="str">
        <f t="shared" ref="N196:N259" si="60">LEFT(B196,4)</f>
        <v>0139</v>
      </c>
      <c r="O196" s="74">
        <f t="shared" ref="O196:O259" si="61">E196-D196</f>
        <v>6</v>
      </c>
      <c r="P196" s="72">
        <f t="shared" ref="P196:P259" si="62">IF(O196=20,1,0)</f>
        <v>0</v>
      </c>
      <c r="Q196" s="74">
        <f t="shared" ref="Q196:Q259" si="63">D196</f>
        <v>36</v>
      </c>
      <c r="R196" s="72" t="str">
        <f t="shared" ref="R196:R259" si="64">IF(P196=1,Q196+7,"")</f>
        <v/>
      </c>
      <c r="S196" s="72" t="str">
        <f t="shared" ref="S196:S259" si="65">IF(P196=1,Q196+14,"")</f>
        <v/>
      </c>
      <c r="AI196" s="23">
        <f>'simulateur tarif OQN'!$B$4</f>
        <v>40</v>
      </c>
      <c r="AJ196" s="24">
        <f t="shared" ref="AJ196:AJ259" si="66">IF(AN196="HDJ",AU196,IF(AM196="ZONE90",AT196,IF(AM196="ZONEBASSE",AO196,IF(AM196="ZONEFORF1",AP196,IF(AM196="ZONEFORF2",AQ196,IF(AM196="ZONEFORF3",AR196,AS196))))))</f>
        <v>4656.09</v>
      </c>
      <c r="AK196" s="24">
        <f t="shared" ref="AK196:AK259" si="67">AJ196/AI196</f>
        <v>116.40225000000001</v>
      </c>
      <c r="AM196" t="str">
        <f t="shared" ref="AM196:AM259" si="68">IF(AI196&gt;90,"ZONE90",IF(P196=1,IF(AI196&lt;D196,"ZONEBASSE",IF(AI196&lt;R196,"ZONEFORF1",IF(AI196&lt;S196,"ZONEFORF2",IF(AI196&lt;E196,"ZONEFORF3","ZONEHAUTE")))),IF(AI196&lt;D196,"ZONEBASSE",IF(AI196&lt;E196,"ZONEFORF1","ZONEHAUTE"))))</f>
        <v>ZONEFORF1</v>
      </c>
      <c r="AN196" t="str">
        <f t="shared" ref="AN196:AN259" si="69">IF(RIGHT(B196,1)="0","HDJ","HC")</f>
        <v>HC</v>
      </c>
      <c r="AO196" s="20">
        <f t="shared" ref="AO196:AO259" si="70">IF(AI196&lt;8,M196*AI196,F196-(D196-AI196)*G196)</f>
        <v>5156.8500000000004</v>
      </c>
      <c r="AP196" s="20">
        <f t="shared" ref="AP196:AP259" si="71">H196</f>
        <v>4656.09</v>
      </c>
      <c r="AQ196" s="20" t="str">
        <f t="shared" ref="AQ196:AQ259" si="72">I196</f>
        <v>.</v>
      </c>
      <c r="AR196" s="20" t="str">
        <f t="shared" ref="AR196:AR259" si="73">J196</f>
        <v>.</v>
      </c>
      <c r="AS196" s="20">
        <f t="shared" ref="AS196:AS259" si="74">IF(P196=1,J196+(AI196-E196)*K196,H196+(AI196-E196)*K196)</f>
        <v>4414.21</v>
      </c>
      <c r="AT196" s="20">
        <f t="shared" si="57"/>
        <v>4334.7099999999991</v>
      </c>
      <c r="AU196" s="20">
        <f t="shared" ref="AU196:AU259" si="75">AI196*H196</f>
        <v>186243.6</v>
      </c>
    </row>
    <row r="197" spans="1:47" ht="33.75">
      <c r="A197" s="54">
        <v>198</v>
      </c>
      <c r="B197" s="54" t="s">
        <v>368</v>
      </c>
      <c r="C197" s="58" t="s">
        <v>369</v>
      </c>
      <c r="D197" s="79">
        <v>36</v>
      </c>
      <c r="E197" s="79">
        <v>42</v>
      </c>
      <c r="F197" s="80">
        <v>4360.01</v>
      </c>
      <c r="G197" s="80">
        <v>121.11</v>
      </c>
      <c r="H197" s="80">
        <v>4360.01</v>
      </c>
      <c r="I197" s="80" t="s">
        <v>28</v>
      </c>
      <c r="J197" s="80" t="s">
        <v>28</v>
      </c>
      <c r="K197" s="80">
        <v>111.8</v>
      </c>
      <c r="L197" s="73">
        <f t="shared" si="58"/>
        <v>122.53</v>
      </c>
      <c r="M197" s="73">
        <f t="shared" si="59"/>
        <v>160.51</v>
      </c>
      <c r="N197" s="72" t="str">
        <f t="shared" si="60"/>
        <v>0139</v>
      </c>
      <c r="O197" s="74">
        <f t="shared" si="61"/>
        <v>6</v>
      </c>
      <c r="P197" s="72">
        <f t="shared" si="62"/>
        <v>0</v>
      </c>
      <c r="Q197" s="74">
        <f t="shared" si="63"/>
        <v>36</v>
      </c>
      <c r="R197" s="72" t="str">
        <f t="shared" si="64"/>
        <v/>
      </c>
      <c r="S197" s="72" t="str">
        <f t="shared" si="65"/>
        <v/>
      </c>
      <c r="AI197" s="23">
        <f>'simulateur tarif OQN'!$B$4</f>
        <v>40</v>
      </c>
      <c r="AJ197" s="24">
        <f t="shared" si="66"/>
        <v>4360.01</v>
      </c>
      <c r="AK197" s="24">
        <f t="shared" si="67"/>
        <v>109.00025000000001</v>
      </c>
      <c r="AM197" t="str">
        <f t="shared" si="68"/>
        <v>ZONEFORF1</v>
      </c>
      <c r="AN197" t="str">
        <f t="shared" si="69"/>
        <v>HC</v>
      </c>
      <c r="AO197" s="20">
        <f t="shared" si="70"/>
        <v>4844.45</v>
      </c>
      <c r="AP197" s="20">
        <f t="shared" si="71"/>
        <v>4360.01</v>
      </c>
      <c r="AQ197" s="20" t="str">
        <f t="shared" si="72"/>
        <v>.</v>
      </c>
      <c r="AR197" s="20" t="str">
        <f t="shared" si="73"/>
        <v>.</v>
      </c>
      <c r="AS197" s="20">
        <f t="shared" si="74"/>
        <v>4136.41</v>
      </c>
      <c r="AT197" s="20">
        <f t="shared" si="57"/>
        <v>3599.91</v>
      </c>
      <c r="AU197" s="20">
        <f t="shared" si="75"/>
        <v>174400.40000000002</v>
      </c>
    </row>
    <row r="198" spans="1:47" ht="33.75">
      <c r="A198" s="54">
        <v>199</v>
      </c>
      <c r="B198" s="54" t="s">
        <v>370</v>
      </c>
      <c r="C198" s="58" t="s">
        <v>371</v>
      </c>
      <c r="D198" s="79">
        <v>43</v>
      </c>
      <c r="E198" s="79">
        <v>49</v>
      </c>
      <c r="F198" s="80">
        <v>6210.97</v>
      </c>
      <c r="G198" s="80">
        <v>144.44</v>
      </c>
      <c r="H198" s="80">
        <v>6210.97</v>
      </c>
      <c r="I198" s="80" t="s">
        <v>28</v>
      </c>
      <c r="J198" s="80" t="s">
        <v>28</v>
      </c>
      <c r="K198" s="80">
        <v>138.36000000000001</v>
      </c>
      <c r="L198" s="73">
        <f t="shared" si="58"/>
        <v>122.53</v>
      </c>
      <c r="M198" s="73">
        <f t="shared" si="59"/>
        <v>160.51</v>
      </c>
      <c r="N198" s="72" t="str">
        <f t="shared" si="60"/>
        <v>0139</v>
      </c>
      <c r="O198" s="74">
        <f t="shared" si="61"/>
        <v>6</v>
      </c>
      <c r="P198" s="72">
        <f t="shared" si="62"/>
        <v>0</v>
      </c>
      <c r="Q198" s="74">
        <f t="shared" si="63"/>
        <v>43</v>
      </c>
      <c r="R198" s="72" t="str">
        <f t="shared" si="64"/>
        <v/>
      </c>
      <c r="S198" s="72" t="str">
        <f t="shared" si="65"/>
        <v/>
      </c>
      <c r="AI198" s="23">
        <f>'simulateur tarif OQN'!$B$4</f>
        <v>40</v>
      </c>
      <c r="AJ198" s="24">
        <f t="shared" si="66"/>
        <v>5777.6500000000005</v>
      </c>
      <c r="AK198" s="24">
        <f t="shared" si="67"/>
        <v>144.44125000000003</v>
      </c>
      <c r="AM198" t="str">
        <f t="shared" si="68"/>
        <v>ZONEBASSE</v>
      </c>
      <c r="AN198" t="str">
        <f t="shared" si="69"/>
        <v>HC</v>
      </c>
      <c r="AO198" s="20">
        <f t="shared" si="70"/>
        <v>5777.6500000000005</v>
      </c>
      <c r="AP198" s="20">
        <f t="shared" si="71"/>
        <v>6210.97</v>
      </c>
      <c r="AQ198" s="20" t="str">
        <f t="shared" si="72"/>
        <v>.</v>
      </c>
      <c r="AR198" s="20" t="str">
        <f t="shared" si="73"/>
        <v>.</v>
      </c>
      <c r="AS198" s="20">
        <f t="shared" si="74"/>
        <v>4965.7299999999996</v>
      </c>
      <c r="AT198" s="20">
        <f t="shared" si="57"/>
        <v>5757.23</v>
      </c>
      <c r="AU198" s="20">
        <f t="shared" si="75"/>
        <v>248438.80000000002</v>
      </c>
    </row>
    <row r="199" spans="1:47" ht="33.75">
      <c r="A199" s="54">
        <v>200</v>
      </c>
      <c r="B199" s="54" t="s">
        <v>372</v>
      </c>
      <c r="C199" s="58" t="s">
        <v>373</v>
      </c>
      <c r="D199" s="79">
        <v>50</v>
      </c>
      <c r="E199" s="79">
        <v>56</v>
      </c>
      <c r="F199" s="80">
        <v>5422.07</v>
      </c>
      <c r="G199" s="80">
        <v>108.44</v>
      </c>
      <c r="H199" s="80">
        <v>5422.07</v>
      </c>
      <c r="I199" s="80" t="s">
        <v>28</v>
      </c>
      <c r="J199" s="80" t="s">
        <v>28</v>
      </c>
      <c r="K199" s="80">
        <v>101.35</v>
      </c>
      <c r="L199" s="73">
        <f t="shared" si="58"/>
        <v>122.53</v>
      </c>
      <c r="M199" s="73">
        <f t="shared" si="59"/>
        <v>160.51</v>
      </c>
      <c r="N199" s="72" t="str">
        <f t="shared" si="60"/>
        <v>0139</v>
      </c>
      <c r="O199" s="74">
        <f t="shared" si="61"/>
        <v>6</v>
      </c>
      <c r="P199" s="72">
        <f t="shared" si="62"/>
        <v>0</v>
      </c>
      <c r="Q199" s="74">
        <f t="shared" si="63"/>
        <v>50</v>
      </c>
      <c r="R199" s="72" t="str">
        <f t="shared" si="64"/>
        <v/>
      </c>
      <c r="S199" s="72" t="str">
        <f t="shared" si="65"/>
        <v/>
      </c>
      <c r="AI199" s="23">
        <f>'simulateur tarif OQN'!$B$4</f>
        <v>40</v>
      </c>
      <c r="AJ199" s="24">
        <f t="shared" si="66"/>
        <v>4337.67</v>
      </c>
      <c r="AK199" s="24">
        <f t="shared" si="67"/>
        <v>108.44175</v>
      </c>
      <c r="AM199" t="str">
        <f t="shared" si="68"/>
        <v>ZONEBASSE</v>
      </c>
      <c r="AN199" t="str">
        <f t="shared" si="69"/>
        <v>HC</v>
      </c>
      <c r="AO199" s="20">
        <f t="shared" si="70"/>
        <v>4337.67</v>
      </c>
      <c r="AP199" s="20">
        <f t="shared" si="71"/>
        <v>5422.07</v>
      </c>
      <c r="AQ199" s="20" t="str">
        <f t="shared" si="72"/>
        <v>.</v>
      </c>
      <c r="AR199" s="20" t="str">
        <f t="shared" si="73"/>
        <v>.</v>
      </c>
      <c r="AS199" s="20">
        <f t="shared" si="74"/>
        <v>3800.47</v>
      </c>
      <c r="AT199" s="20">
        <f t="shared" si="57"/>
        <v>2741.4699999999993</v>
      </c>
      <c r="AU199" s="20">
        <f t="shared" si="75"/>
        <v>216882.8</v>
      </c>
    </row>
    <row r="200" spans="1:47" ht="33.75">
      <c r="A200" s="54">
        <v>201</v>
      </c>
      <c r="B200" s="54" t="s">
        <v>374</v>
      </c>
      <c r="C200" s="58" t="s">
        <v>375</v>
      </c>
      <c r="D200" s="79">
        <v>78</v>
      </c>
      <c r="E200" s="79">
        <v>84</v>
      </c>
      <c r="F200" s="80">
        <v>10850.48</v>
      </c>
      <c r="G200" s="80">
        <v>139.11000000000001</v>
      </c>
      <c r="H200" s="80">
        <v>10850.48</v>
      </c>
      <c r="I200" s="80" t="s">
        <v>28</v>
      </c>
      <c r="J200" s="80" t="s">
        <v>28</v>
      </c>
      <c r="K200" s="80">
        <v>130.72999999999999</v>
      </c>
      <c r="L200" s="73">
        <f t="shared" si="58"/>
        <v>122.53</v>
      </c>
      <c r="M200" s="73">
        <f t="shared" si="59"/>
        <v>160.51</v>
      </c>
      <c r="N200" s="72" t="str">
        <f t="shared" si="60"/>
        <v>0139</v>
      </c>
      <c r="O200" s="74">
        <f t="shared" si="61"/>
        <v>6</v>
      </c>
      <c r="P200" s="72">
        <f t="shared" si="62"/>
        <v>0</v>
      </c>
      <c r="Q200" s="74">
        <f t="shared" si="63"/>
        <v>78</v>
      </c>
      <c r="R200" s="72" t="str">
        <f t="shared" si="64"/>
        <v/>
      </c>
      <c r="S200" s="72" t="str">
        <f t="shared" si="65"/>
        <v/>
      </c>
      <c r="AI200" s="23">
        <f>'simulateur tarif OQN'!$B$4</f>
        <v>40</v>
      </c>
      <c r="AJ200" s="24">
        <f t="shared" si="66"/>
        <v>5564.2999999999993</v>
      </c>
      <c r="AK200" s="24">
        <f t="shared" si="67"/>
        <v>139.10749999999999</v>
      </c>
      <c r="AM200" t="str">
        <f t="shared" si="68"/>
        <v>ZONEBASSE</v>
      </c>
      <c r="AN200" t="str">
        <f t="shared" si="69"/>
        <v>HC</v>
      </c>
      <c r="AO200" s="20">
        <f t="shared" si="70"/>
        <v>5564.2999999999993</v>
      </c>
      <c r="AP200" s="20">
        <f t="shared" si="71"/>
        <v>10850.48</v>
      </c>
      <c r="AQ200" s="20" t="str">
        <f t="shared" si="72"/>
        <v>.</v>
      </c>
      <c r="AR200" s="20" t="str">
        <f t="shared" si="73"/>
        <v>.</v>
      </c>
      <c r="AS200" s="20">
        <f t="shared" si="74"/>
        <v>5098.3599999999997</v>
      </c>
      <c r="AT200" s="20">
        <f t="shared" si="57"/>
        <v>5508.3599999999988</v>
      </c>
      <c r="AU200" s="20">
        <f t="shared" si="75"/>
        <v>434019.19999999995</v>
      </c>
    </row>
    <row r="201" spans="1:47" ht="22.5">
      <c r="A201" s="54">
        <v>202</v>
      </c>
      <c r="B201" s="54" t="s">
        <v>376</v>
      </c>
      <c r="C201" s="58" t="s">
        <v>377</v>
      </c>
      <c r="D201" s="79">
        <v>1</v>
      </c>
      <c r="E201" s="79">
        <v>1</v>
      </c>
      <c r="F201" s="80" t="s">
        <v>28</v>
      </c>
      <c r="G201" s="80" t="s">
        <v>28</v>
      </c>
      <c r="H201" s="80">
        <v>115.03</v>
      </c>
      <c r="I201" s="80" t="s">
        <v>28</v>
      </c>
      <c r="J201" s="80" t="s">
        <v>28</v>
      </c>
      <c r="K201" s="80" t="s">
        <v>28</v>
      </c>
      <c r="L201" s="73" t="str">
        <f t="shared" si="58"/>
        <v/>
      </c>
      <c r="M201" s="73" t="str">
        <f t="shared" si="59"/>
        <v/>
      </c>
      <c r="N201" s="72" t="str">
        <f t="shared" si="60"/>
        <v>0145</v>
      </c>
      <c r="O201" s="74">
        <f t="shared" si="61"/>
        <v>0</v>
      </c>
      <c r="P201" s="72">
        <f t="shared" si="62"/>
        <v>0</v>
      </c>
      <c r="Q201" s="74">
        <f t="shared" si="63"/>
        <v>1</v>
      </c>
      <c r="R201" s="72" t="str">
        <f t="shared" si="64"/>
        <v/>
      </c>
      <c r="S201" s="72" t="str">
        <f t="shared" si="65"/>
        <v/>
      </c>
      <c r="AI201" s="23">
        <f>'simulateur tarif OQN'!$B$4</f>
        <v>40</v>
      </c>
      <c r="AJ201" s="24">
        <f t="shared" si="66"/>
        <v>4601.2</v>
      </c>
      <c r="AK201" s="24">
        <f t="shared" si="67"/>
        <v>115.03</v>
      </c>
      <c r="AM201" t="str">
        <f t="shared" si="68"/>
        <v>ZONEHAUTE</v>
      </c>
      <c r="AN201" t="str">
        <f t="shared" si="69"/>
        <v>HDJ</v>
      </c>
      <c r="AO201" s="20" t="e">
        <f t="shared" si="70"/>
        <v>#VALUE!</v>
      </c>
      <c r="AP201" s="20">
        <f t="shared" si="71"/>
        <v>115.03</v>
      </c>
      <c r="AQ201" s="20" t="str">
        <f t="shared" si="72"/>
        <v>.</v>
      </c>
      <c r="AR201" s="20" t="str">
        <f t="shared" si="73"/>
        <v>.</v>
      </c>
      <c r="AS201" s="20" t="e">
        <f t="shared" si="74"/>
        <v>#VALUE!</v>
      </c>
      <c r="AT201" s="20" t="e">
        <f t="shared" si="57"/>
        <v>#VALUE!</v>
      </c>
      <c r="AU201" s="20">
        <f t="shared" si="75"/>
        <v>4601.2</v>
      </c>
    </row>
    <row r="202" spans="1:47" ht="22.5">
      <c r="A202" s="54">
        <v>203</v>
      </c>
      <c r="B202" s="54" t="s">
        <v>378</v>
      </c>
      <c r="C202" s="58" t="s">
        <v>379</v>
      </c>
      <c r="D202" s="79">
        <v>1</v>
      </c>
      <c r="E202" s="79">
        <v>1</v>
      </c>
      <c r="F202" s="80" t="s">
        <v>28</v>
      </c>
      <c r="G202" s="80" t="s">
        <v>28</v>
      </c>
      <c r="H202" s="80">
        <v>120.14</v>
      </c>
      <c r="I202" s="80" t="s">
        <v>28</v>
      </c>
      <c r="J202" s="80" t="s">
        <v>28</v>
      </c>
      <c r="K202" s="80" t="s">
        <v>28</v>
      </c>
      <c r="L202" s="73" t="str">
        <f t="shared" si="58"/>
        <v/>
      </c>
      <c r="M202" s="73" t="str">
        <f t="shared" si="59"/>
        <v/>
      </c>
      <c r="N202" s="72" t="str">
        <f t="shared" si="60"/>
        <v>0145</v>
      </c>
      <c r="O202" s="74">
        <f t="shared" si="61"/>
        <v>0</v>
      </c>
      <c r="P202" s="72">
        <f t="shared" si="62"/>
        <v>0</v>
      </c>
      <c r="Q202" s="74">
        <f t="shared" si="63"/>
        <v>1</v>
      </c>
      <c r="R202" s="72" t="str">
        <f t="shared" si="64"/>
        <v/>
      </c>
      <c r="S202" s="72" t="str">
        <f t="shared" si="65"/>
        <v/>
      </c>
      <c r="AI202" s="23">
        <f>'simulateur tarif OQN'!$B$4</f>
        <v>40</v>
      </c>
      <c r="AJ202" s="24">
        <f t="shared" si="66"/>
        <v>4805.6000000000004</v>
      </c>
      <c r="AK202" s="24">
        <f t="shared" si="67"/>
        <v>120.14000000000001</v>
      </c>
      <c r="AM202" t="str">
        <f t="shared" si="68"/>
        <v>ZONEHAUTE</v>
      </c>
      <c r="AN202" t="str">
        <f t="shared" si="69"/>
        <v>HDJ</v>
      </c>
      <c r="AO202" s="20" t="e">
        <f t="shared" si="70"/>
        <v>#VALUE!</v>
      </c>
      <c r="AP202" s="20">
        <f t="shared" si="71"/>
        <v>120.14</v>
      </c>
      <c r="AQ202" s="20" t="str">
        <f t="shared" si="72"/>
        <v>.</v>
      </c>
      <c r="AR202" s="20" t="str">
        <f t="shared" si="73"/>
        <v>.</v>
      </c>
      <c r="AS202" s="20" t="e">
        <f t="shared" si="74"/>
        <v>#VALUE!</v>
      </c>
      <c r="AT202" s="20" t="e">
        <f t="shared" si="57"/>
        <v>#VALUE!</v>
      </c>
      <c r="AU202" s="20">
        <f t="shared" si="75"/>
        <v>4805.6000000000004</v>
      </c>
    </row>
    <row r="203" spans="1:47" ht="22.5">
      <c r="A203" s="54">
        <v>204</v>
      </c>
      <c r="B203" s="54" t="s">
        <v>380</v>
      </c>
      <c r="C203" s="58" t="s">
        <v>381</v>
      </c>
      <c r="D203" s="79">
        <v>1</v>
      </c>
      <c r="E203" s="79">
        <v>1</v>
      </c>
      <c r="F203" s="80" t="s">
        <v>28</v>
      </c>
      <c r="G203" s="80" t="s">
        <v>28</v>
      </c>
      <c r="H203" s="80">
        <v>102.71</v>
      </c>
      <c r="I203" s="80" t="s">
        <v>28</v>
      </c>
      <c r="J203" s="80" t="s">
        <v>28</v>
      </c>
      <c r="K203" s="80" t="s">
        <v>28</v>
      </c>
      <c r="L203" s="73" t="str">
        <f t="shared" si="58"/>
        <v/>
      </c>
      <c r="M203" s="73" t="str">
        <f t="shared" si="59"/>
        <v/>
      </c>
      <c r="N203" s="72" t="str">
        <f t="shared" si="60"/>
        <v>0145</v>
      </c>
      <c r="O203" s="74">
        <f t="shared" si="61"/>
        <v>0</v>
      </c>
      <c r="P203" s="72">
        <f t="shared" si="62"/>
        <v>0</v>
      </c>
      <c r="Q203" s="74">
        <f t="shared" si="63"/>
        <v>1</v>
      </c>
      <c r="R203" s="72" t="str">
        <f t="shared" si="64"/>
        <v/>
      </c>
      <c r="S203" s="72" t="str">
        <f t="shared" si="65"/>
        <v/>
      </c>
      <c r="AI203" s="23">
        <f>'simulateur tarif OQN'!$B$4</f>
        <v>40</v>
      </c>
      <c r="AJ203" s="24">
        <f t="shared" si="66"/>
        <v>4108.3999999999996</v>
      </c>
      <c r="AK203" s="24">
        <f t="shared" si="67"/>
        <v>102.71</v>
      </c>
      <c r="AM203" t="str">
        <f t="shared" si="68"/>
        <v>ZONEHAUTE</v>
      </c>
      <c r="AN203" t="str">
        <f t="shared" si="69"/>
        <v>HDJ</v>
      </c>
      <c r="AO203" s="20" t="e">
        <f t="shared" si="70"/>
        <v>#VALUE!</v>
      </c>
      <c r="AP203" s="20">
        <f t="shared" si="71"/>
        <v>102.71</v>
      </c>
      <c r="AQ203" s="20" t="str">
        <f t="shared" si="72"/>
        <v>.</v>
      </c>
      <c r="AR203" s="20" t="str">
        <f t="shared" si="73"/>
        <v>.</v>
      </c>
      <c r="AS203" s="20" t="e">
        <f t="shared" si="74"/>
        <v>#VALUE!</v>
      </c>
      <c r="AT203" s="20" t="e">
        <f t="shared" si="57"/>
        <v>#VALUE!</v>
      </c>
      <c r="AU203" s="20">
        <f t="shared" si="75"/>
        <v>4108.3999999999996</v>
      </c>
    </row>
    <row r="204" spans="1:47" ht="22.5">
      <c r="A204" s="54">
        <v>205</v>
      </c>
      <c r="B204" s="54" t="s">
        <v>382</v>
      </c>
      <c r="C204" s="58" t="s">
        <v>383</v>
      </c>
      <c r="D204" s="79">
        <v>1</v>
      </c>
      <c r="E204" s="79">
        <v>1</v>
      </c>
      <c r="F204" s="80" t="s">
        <v>28</v>
      </c>
      <c r="G204" s="80" t="s">
        <v>28</v>
      </c>
      <c r="H204" s="80">
        <v>150.58000000000001</v>
      </c>
      <c r="I204" s="80" t="s">
        <v>28</v>
      </c>
      <c r="J204" s="80" t="s">
        <v>28</v>
      </c>
      <c r="K204" s="80" t="s">
        <v>28</v>
      </c>
      <c r="L204" s="73" t="str">
        <f t="shared" si="58"/>
        <v/>
      </c>
      <c r="M204" s="73" t="str">
        <f t="shared" si="59"/>
        <v/>
      </c>
      <c r="N204" s="72" t="str">
        <f t="shared" si="60"/>
        <v>0145</v>
      </c>
      <c r="O204" s="74">
        <f t="shared" si="61"/>
        <v>0</v>
      </c>
      <c r="P204" s="72">
        <f t="shared" si="62"/>
        <v>0</v>
      </c>
      <c r="Q204" s="74">
        <f t="shared" si="63"/>
        <v>1</v>
      </c>
      <c r="R204" s="72" t="str">
        <f t="shared" si="64"/>
        <v/>
      </c>
      <c r="S204" s="72" t="str">
        <f t="shared" si="65"/>
        <v/>
      </c>
      <c r="AI204" s="23">
        <f>'simulateur tarif OQN'!$B$4</f>
        <v>40</v>
      </c>
      <c r="AJ204" s="24">
        <f t="shared" si="66"/>
        <v>6023.2000000000007</v>
      </c>
      <c r="AK204" s="24">
        <f t="shared" si="67"/>
        <v>150.58000000000001</v>
      </c>
      <c r="AM204" t="str">
        <f t="shared" si="68"/>
        <v>ZONEHAUTE</v>
      </c>
      <c r="AN204" t="str">
        <f t="shared" si="69"/>
        <v>HDJ</v>
      </c>
      <c r="AO204" s="20" t="e">
        <f t="shared" si="70"/>
        <v>#VALUE!</v>
      </c>
      <c r="AP204" s="20">
        <f t="shared" si="71"/>
        <v>150.58000000000001</v>
      </c>
      <c r="AQ204" s="20" t="str">
        <f t="shared" si="72"/>
        <v>.</v>
      </c>
      <c r="AR204" s="20" t="str">
        <f t="shared" si="73"/>
        <v>.</v>
      </c>
      <c r="AS204" s="20" t="e">
        <f t="shared" si="74"/>
        <v>#VALUE!</v>
      </c>
      <c r="AT204" s="20" t="e">
        <f t="shared" si="57"/>
        <v>#VALUE!</v>
      </c>
      <c r="AU204" s="20">
        <f t="shared" si="75"/>
        <v>6023.2000000000007</v>
      </c>
    </row>
    <row r="205" spans="1:47" ht="33.75">
      <c r="A205" s="54">
        <v>206</v>
      </c>
      <c r="B205" s="54" t="s">
        <v>384</v>
      </c>
      <c r="C205" s="58" t="s">
        <v>385</v>
      </c>
      <c r="D205" s="79">
        <v>90</v>
      </c>
      <c r="E205" s="79">
        <v>90</v>
      </c>
      <c r="F205" s="80">
        <v>13823.06</v>
      </c>
      <c r="G205" s="80">
        <v>153.59</v>
      </c>
      <c r="H205" s="80">
        <v>13823.06</v>
      </c>
      <c r="I205" s="80" t="s">
        <v>28</v>
      </c>
      <c r="J205" s="80" t="s">
        <v>28</v>
      </c>
      <c r="K205" s="80">
        <v>153.59</v>
      </c>
      <c r="L205" s="73">
        <f t="shared" si="58"/>
        <v>804.61</v>
      </c>
      <c r="M205" s="73">
        <f t="shared" si="59"/>
        <v>154.55000000000001</v>
      </c>
      <c r="N205" s="72" t="str">
        <f t="shared" si="60"/>
        <v>0145</v>
      </c>
      <c r="O205" s="74">
        <f t="shared" si="61"/>
        <v>0</v>
      </c>
      <c r="P205" s="72">
        <f t="shared" si="62"/>
        <v>0</v>
      </c>
      <c r="Q205" s="74">
        <f t="shared" si="63"/>
        <v>90</v>
      </c>
      <c r="R205" s="72" t="str">
        <f t="shared" si="64"/>
        <v/>
      </c>
      <c r="S205" s="72" t="str">
        <f t="shared" si="65"/>
        <v/>
      </c>
      <c r="AI205" s="23">
        <f>'simulateur tarif OQN'!$B$4</f>
        <v>40</v>
      </c>
      <c r="AJ205" s="24">
        <f t="shared" si="66"/>
        <v>6143.5599999999995</v>
      </c>
      <c r="AK205" s="24">
        <f t="shared" si="67"/>
        <v>153.589</v>
      </c>
      <c r="AM205" t="str">
        <f t="shared" si="68"/>
        <v>ZONEBASSE</v>
      </c>
      <c r="AN205" t="str">
        <f t="shared" si="69"/>
        <v>HC</v>
      </c>
      <c r="AO205" s="20">
        <f t="shared" si="70"/>
        <v>6143.5599999999995</v>
      </c>
      <c r="AP205" s="20">
        <f t="shared" si="71"/>
        <v>13823.06</v>
      </c>
      <c r="AQ205" s="20" t="str">
        <f t="shared" si="72"/>
        <v>.</v>
      </c>
      <c r="AR205" s="20" t="str">
        <f t="shared" si="73"/>
        <v>.</v>
      </c>
      <c r="AS205" s="20">
        <f t="shared" si="74"/>
        <v>6143.5599999999995</v>
      </c>
      <c r="AT205" s="20">
        <f t="shared" si="57"/>
        <v>-26407.440000000002</v>
      </c>
      <c r="AU205" s="20">
        <f t="shared" si="75"/>
        <v>552922.4</v>
      </c>
    </row>
    <row r="206" spans="1:47" ht="33.75">
      <c r="A206" s="54">
        <v>207</v>
      </c>
      <c r="B206" s="54" t="s">
        <v>386</v>
      </c>
      <c r="C206" s="58" t="s">
        <v>387</v>
      </c>
      <c r="D206" s="79">
        <v>90</v>
      </c>
      <c r="E206" s="79">
        <v>90</v>
      </c>
      <c r="F206" s="80">
        <v>42834.02</v>
      </c>
      <c r="G206" s="80">
        <v>475.93</v>
      </c>
      <c r="H206" s="80">
        <v>42834.02</v>
      </c>
      <c r="I206" s="80" t="s">
        <v>28</v>
      </c>
      <c r="J206" s="80" t="s">
        <v>28</v>
      </c>
      <c r="K206" s="80">
        <v>475.93</v>
      </c>
      <c r="L206" s="73">
        <f t="shared" si="58"/>
        <v>804.61</v>
      </c>
      <c r="M206" s="73">
        <f t="shared" si="59"/>
        <v>154.55000000000001</v>
      </c>
      <c r="N206" s="72" t="str">
        <f t="shared" si="60"/>
        <v>0145</v>
      </c>
      <c r="O206" s="74">
        <f t="shared" si="61"/>
        <v>0</v>
      </c>
      <c r="P206" s="72">
        <f t="shared" si="62"/>
        <v>0</v>
      </c>
      <c r="Q206" s="74">
        <f t="shared" si="63"/>
        <v>90</v>
      </c>
      <c r="R206" s="72" t="str">
        <f t="shared" si="64"/>
        <v/>
      </c>
      <c r="S206" s="72" t="str">
        <f t="shared" si="65"/>
        <v/>
      </c>
      <c r="AI206" s="23">
        <f>'simulateur tarif OQN'!$B$4</f>
        <v>40</v>
      </c>
      <c r="AJ206" s="24">
        <f t="shared" si="66"/>
        <v>19037.519999999997</v>
      </c>
      <c r="AK206" s="24">
        <f t="shared" si="67"/>
        <v>475.93799999999993</v>
      </c>
      <c r="AM206" t="str">
        <f t="shared" si="68"/>
        <v>ZONEBASSE</v>
      </c>
      <c r="AN206" t="str">
        <f t="shared" si="69"/>
        <v>HC</v>
      </c>
      <c r="AO206" s="20">
        <f t="shared" si="70"/>
        <v>19037.519999999997</v>
      </c>
      <c r="AP206" s="20">
        <f t="shared" si="71"/>
        <v>42834.02</v>
      </c>
      <c r="AQ206" s="20" t="str">
        <f t="shared" si="72"/>
        <v>.</v>
      </c>
      <c r="AR206" s="20" t="str">
        <f t="shared" si="73"/>
        <v>.</v>
      </c>
      <c r="AS206" s="20">
        <f t="shared" si="74"/>
        <v>19037.519999999997</v>
      </c>
      <c r="AT206" s="20">
        <f t="shared" si="57"/>
        <v>2603.5199999999968</v>
      </c>
      <c r="AU206" s="20">
        <f t="shared" si="75"/>
        <v>1713360.7999999998</v>
      </c>
    </row>
    <row r="207" spans="1:47" ht="33.75">
      <c r="A207" s="54">
        <v>208</v>
      </c>
      <c r="B207" s="54" t="s">
        <v>388</v>
      </c>
      <c r="C207" s="58" t="s">
        <v>389</v>
      </c>
      <c r="D207" s="79">
        <v>90</v>
      </c>
      <c r="E207" s="79">
        <v>90</v>
      </c>
      <c r="F207" s="80">
        <v>33417</v>
      </c>
      <c r="G207" s="80">
        <v>371.3</v>
      </c>
      <c r="H207" s="80">
        <v>33417</v>
      </c>
      <c r="I207" s="80" t="s">
        <v>28</v>
      </c>
      <c r="J207" s="80" t="s">
        <v>28</v>
      </c>
      <c r="K207" s="80">
        <v>371.3</v>
      </c>
      <c r="L207" s="73">
        <f t="shared" si="58"/>
        <v>804.61</v>
      </c>
      <c r="M207" s="73">
        <f t="shared" si="59"/>
        <v>154.55000000000001</v>
      </c>
      <c r="N207" s="72" t="str">
        <f t="shared" si="60"/>
        <v>0145</v>
      </c>
      <c r="O207" s="74">
        <f t="shared" si="61"/>
        <v>0</v>
      </c>
      <c r="P207" s="72">
        <f t="shared" si="62"/>
        <v>0</v>
      </c>
      <c r="Q207" s="74">
        <f t="shared" si="63"/>
        <v>90</v>
      </c>
      <c r="R207" s="72" t="str">
        <f t="shared" si="64"/>
        <v/>
      </c>
      <c r="S207" s="72" t="str">
        <f t="shared" si="65"/>
        <v/>
      </c>
      <c r="AI207" s="23">
        <f>'simulateur tarif OQN'!$B$4</f>
        <v>40</v>
      </c>
      <c r="AJ207" s="24">
        <f t="shared" si="66"/>
        <v>14852</v>
      </c>
      <c r="AK207" s="24">
        <f t="shared" si="67"/>
        <v>371.3</v>
      </c>
      <c r="AM207" t="str">
        <f t="shared" si="68"/>
        <v>ZONEBASSE</v>
      </c>
      <c r="AN207" t="str">
        <f t="shared" si="69"/>
        <v>HC</v>
      </c>
      <c r="AO207" s="20">
        <f t="shared" si="70"/>
        <v>14852</v>
      </c>
      <c r="AP207" s="20">
        <f t="shared" si="71"/>
        <v>33417</v>
      </c>
      <c r="AQ207" s="20" t="str">
        <f t="shared" si="72"/>
        <v>.</v>
      </c>
      <c r="AR207" s="20" t="str">
        <f t="shared" si="73"/>
        <v>.</v>
      </c>
      <c r="AS207" s="20">
        <f t="shared" si="74"/>
        <v>14852</v>
      </c>
      <c r="AT207" s="20">
        <f t="shared" si="57"/>
        <v>-6813.5</v>
      </c>
      <c r="AU207" s="20">
        <f t="shared" si="75"/>
        <v>1336680</v>
      </c>
    </row>
    <row r="208" spans="1:47" ht="33.75">
      <c r="A208" s="54">
        <v>209</v>
      </c>
      <c r="B208" s="54" t="s">
        <v>390</v>
      </c>
      <c r="C208" s="58" t="s">
        <v>391</v>
      </c>
      <c r="D208" s="79">
        <v>90</v>
      </c>
      <c r="E208" s="79">
        <v>90</v>
      </c>
      <c r="F208" s="80">
        <v>73021.62</v>
      </c>
      <c r="G208" s="80">
        <v>811.35</v>
      </c>
      <c r="H208" s="80">
        <v>73021.62</v>
      </c>
      <c r="I208" s="80" t="s">
        <v>28</v>
      </c>
      <c r="J208" s="80" t="s">
        <v>28</v>
      </c>
      <c r="K208" s="80">
        <v>811.35</v>
      </c>
      <c r="L208" s="73">
        <f t="shared" si="58"/>
        <v>804.61</v>
      </c>
      <c r="M208" s="73">
        <f t="shared" si="59"/>
        <v>154.55000000000001</v>
      </c>
      <c r="N208" s="72" t="str">
        <f t="shared" si="60"/>
        <v>0145</v>
      </c>
      <c r="O208" s="74">
        <f t="shared" si="61"/>
        <v>0</v>
      </c>
      <c r="P208" s="72">
        <f t="shared" si="62"/>
        <v>0</v>
      </c>
      <c r="Q208" s="74">
        <f t="shared" si="63"/>
        <v>90</v>
      </c>
      <c r="R208" s="72" t="str">
        <f t="shared" si="64"/>
        <v/>
      </c>
      <c r="S208" s="72" t="str">
        <f t="shared" si="65"/>
        <v/>
      </c>
      <c r="AI208" s="23">
        <f>'simulateur tarif OQN'!$B$4</f>
        <v>40</v>
      </c>
      <c r="AJ208" s="24">
        <f t="shared" si="66"/>
        <v>32454.119999999995</v>
      </c>
      <c r="AK208" s="24">
        <f t="shared" si="67"/>
        <v>811.35299999999984</v>
      </c>
      <c r="AM208" t="str">
        <f t="shared" si="68"/>
        <v>ZONEBASSE</v>
      </c>
      <c r="AN208" t="str">
        <f t="shared" si="69"/>
        <v>HC</v>
      </c>
      <c r="AO208" s="20">
        <f t="shared" si="70"/>
        <v>32454.119999999995</v>
      </c>
      <c r="AP208" s="20">
        <f t="shared" si="71"/>
        <v>73021.62</v>
      </c>
      <c r="AQ208" s="20" t="str">
        <f t="shared" si="72"/>
        <v>.</v>
      </c>
      <c r="AR208" s="20" t="str">
        <f t="shared" si="73"/>
        <v>.</v>
      </c>
      <c r="AS208" s="20">
        <f t="shared" si="74"/>
        <v>32454.119999999995</v>
      </c>
      <c r="AT208" s="20">
        <f t="shared" si="57"/>
        <v>32791.119999999995</v>
      </c>
      <c r="AU208" s="20">
        <f t="shared" si="75"/>
        <v>2920864.8</v>
      </c>
    </row>
    <row r="209" spans="1:47" ht="33.75">
      <c r="A209" s="54">
        <v>210</v>
      </c>
      <c r="B209" s="54" t="s">
        <v>392</v>
      </c>
      <c r="C209" s="58" t="s">
        <v>393</v>
      </c>
      <c r="D209" s="79">
        <v>15</v>
      </c>
      <c r="E209" s="79">
        <v>35</v>
      </c>
      <c r="F209" s="80">
        <v>2514.9</v>
      </c>
      <c r="G209" s="80">
        <v>167.66</v>
      </c>
      <c r="H209" s="80">
        <v>2514.9</v>
      </c>
      <c r="I209" s="80">
        <v>3341.9</v>
      </c>
      <c r="J209" s="80">
        <v>4172.74</v>
      </c>
      <c r="K209" s="80">
        <v>113.98</v>
      </c>
      <c r="L209" s="73">
        <f t="shared" si="58"/>
        <v>130.86000000000001</v>
      </c>
      <c r="M209" s="73">
        <f t="shared" si="59"/>
        <v>154.55000000000001</v>
      </c>
      <c r="N209" s="72" t="str">
        <f t="shared" si="60"/>
        <v>0145</v>
      </c>
      <c r="O209" s="74">
        <f t="shared" si="61"/>
        <v>20</v>
      </c>
      <c r="P209" s="72">
        <f t="shared" si="62"/>
        <v>1</v>
      </c>
      <c r="Q209" s="74">
        <f t="shared" si="63"/>
        <v>15</v>
      </c>
      <c r="R209" s="72">
        <f t="shared" si="64"/>
        <v>22</v>
      </c>
      <c r="S209" s="72">
        <f t="shared" si="65"/>
        <v>29</v>
      </c>
      <c r="AI209" s="23">
        <f>'simulateur tarif OQN'!$B$4</f>
        <v>40</v>
      </c>
      <c r="AJ209" s="24">
        <f t="shared" si="66"/>
        <v>4742.6399999999994</v>
      </c>
      <c r="AK209" s="24">
        <f t="shared" si="67"/>
        <v>118.56599999999999</v>
      </c>
      <c r="AM209" t="str">
        <f t="shared" si="68"/>
        <v>ZONEHAUTE</v>
      </c>
      <c r="AN209" t="str">
        <f t="shared" si="69"/>
        <v>HC</v>
      </c>
      <c r="AO209" s="20">
        <f t="shared" si="70"/>
        <v>6706.4</v>
      </c>
      <c r="AP209" s="20">
        <f t="shared" si="71"/>
        <v>2514.9</v>
      </c>
      <c r="AQ209" s="20">
        <f t="shared" si="72"/>
        <v>3341.9</v>
      </c>
      <c r="AR209" s="20">
        <f t="shared" si="73"/>
        <v>4172.74</v>
      </c>
      <c r="AS209" s="20">
        <f t="shared" si="74"/>
        <v>4742.6399999999994</v>
      </c>
      <c r="AT209" s="20">
        <f t="shared" si="57"/>
        <v>3898.6399999999985</v>
      </c>
      <c r="AU209" s="20">
        <f t="shared" si="75"/>
        <v>100596</v>
      </c>
    </row>
    <row r="210" spans="1:47" ht="33.75">
      <c r="A210" s="54">
        <v>211</v>
      </c>
      <c r="B210" s="54" t="s">
        <v>394</v>
      </c>
      <c r="C210" s="58" t="s">
        <v>395</v>
      </c>
      <c r="D210" s="79">
        <v>15</v>
      </c>
      <c r="E210" s="79">
        <v>35</v>
      </c>
      <c r="F210" s="80">
        <v>2854.8</v>
      </c>
      <c r="G210" s="80">
        <v>190.32</v>
      </c>
      <c r="H210" s="80">
        <v>2854.8</v>
      </c>
      <c r="I210" s="80">
        <v>3820.4</v>
      </c>
      <c r="J210" s="80">
        <v>4574.68</v>
      </c>
      <c r="K210" s="80">
        <v>113.9</v>
      </c>
      <c r="L210" s="73">
        <f t="shared" si="58"/>
        <v>130.86000000000001</v>
      </c>
      <c r="M210" s="73">
        <f t="shared" si="59"/>
        <v>154.55000000000001</v>
      </c>
      <c r="N210" s="72" t="str">
        <f t="shared" si="60"/>
        <v>0145</v>
      </c>
      <c r="O210" s="74">
        <f t="shared" si="61"/>
        <v>20</v>
      </c>
      <c r="P210" s="72">
        <f t="shared" si="62"/>
        <v>1</v>
      </c>
      <c r="Q210" s="74">
        <f t="shared" si="63"/>
        <v>15</v>
      </c>
      <c r="R210" s="72">
        <f t="shared" si="64"/>
        <v>22</v>
      </c>
      <c r="S210" s="72">
        <f t="shared" si="65"/>
        <v>29</v>
      </c>
      <c r="AI210" s="23">
        <f>'simulateur tarif OQN'!$B$4</f>
        <v>40</v>
      </c>
      <c r="AJ210" s="24">
        <f t="shared" si="66"/>
        <v>5144.18</v>
      </c>
      <c r="AK210" s="24">
        <f t="shared" si="67"/>
        <v>128.6045</v>
      </c>
      <c r="AM210" t="str">
        <f t="shared" si="68"/>
        <v>ZONEHAUTE</v>
      </c>
      <c r="AN210" t="str">
        <f t="shared" si="69"/>
        <v>HC</v>
      </c>
      <c r="AO210" s="20">
        <f t="shared" si="70"/>
        <v>7612.8</v>
      </c>
      <c r="AP210" s="20">
        <f t="shared" si="71"/>
        <v>2854.8</v>
      </c>
      <c r="AQ210" s="20">
        <f t="shared" si="72"/>
        <v>3820.4</v>
      </c>
      <c r="AR210" s="20">
        <f t="shared" si="73"/>
        <v>4574.68</v>
      </c>
      <c r="AS210" s="20">
        <f t="shared" si="74"/>
        <v>5144.18</v>
      </c>
      <c r="AT210" s="20">
        <f t="shared" si="57"/>
        <v>4296.1799999999994</v>
      </c>
      <c r="AU210" s="20">
        <f t="shared" si="75"/>
        <v>114192</v>
      </c>
    </row>
    <row r="211" spans="1:47" ht="45">
      <c r="A211" s="54">
        <v>212</v>
      </c>
      <c r="B211" s="54" t="s">
        <v>396</v>
      </c>
      <c r="C211" s="58" t="s">
        <v>397</v>
      </c>
      <c r="D211" s="79">
        <v>15</v>
      </c>
      <c r="E211" s="79">
        <v>35</v>
      </c>
      <c r="F211" s="80">
        <v>2671.79</v>
      </c>
      <c r="G211" s="80">
        <v>178.12</v>
      </c>
      <c r="H211" s="80">
        <v>2671.79</v>
      </c>
      <c r="I211" s="80">
        <v>3553.43</v>
      </c>
      <c r="J211" s="80">
        <v>4496.25</v>
      </c>
      <c r="K211" s="80">
        <v>118.87</v>
      </c>
      <c r="L211" s="73">
        <f t="shared" si="58"/>
        <v>130.86000000000001</v>
      </c>
      <c r="M211" s="73">
        <f t="shared" si="59"/>
        <v>154.55000000000001</v>
      </c>
      <c r="N211" s="72" t="str">
        <f t="shared" si="60"/>
        <v>0145</v>
      </c>
      <c r="O211" s="74">
        <f t="shared" si="61"/>
        <v>20</v>
      </c>
      <c r="P211" s="72">
        <f t="shared" si="62"/>
        <v>1</v>
      </c>
      <c r="Q211" s="74">
        <f t="shared" si="63"/>
        <v>15</v>
      </c>
      <c r="R211" s="72">
        <f t="shared" si="64"/>
        <v>22</v>
      </c>
      <c r="S211" s="72">
        <f t="shared" si="65"/>
        <v>29</v>
      </c>
      <c r="AI211" s="23">
        <f>'simulateur tarif OQN'!$B$4</f>
        <v>40</v>
      </c>
      <c r="AJ211" s="24">
        <f t="shared" si="66"/>
        <v>5090.6000000000004</v>
      </c>
      <c r="AK211" s="24">
        <f t="shared" si="67"/>
        <v>127.26500000000001</v>
      </c>
      <c r="AM211" t="str">
        <f t="shared" si="68"/>
        <v>ZONEHAUTE</v>
      </c>
      <c r="AN211" t="str">
        <f t="shared" si="69"/>
        <v>HC</v>
      </c>
      <c r="AO211" s="20">
        <f t="shared" si="70"/>
        <v>7124.79</v>
      </c>
      <c r="AP211" s="20">
        <f t="shared" si="71"/>
        <v>2671.79</v>
      </c>
      <c r="AQ211" s="20">
        <f t="shared" si="72"/>
        <v>3553.43</v>
      </c>
      <c r="AR211" s="20">
        <f t="shared" si="73"/>
        <v>4496.25</v>
      </c>
      <c r="AS211" s="20">
        <f t="shared" si="74"/>
        <v>5090.6000000000004</v>
      </c>
      <c r="AT211" s="20">
        <f t="shared" si="57"/>
        <v>4491.0999999999995</v>
      </c>
      <c r="AU211" s="20">
        <f t="shared" si="75"/>
        <v>106871.6</v>
      </c>
    </row>
    <row r="212" spans="1:47" ht="45">
      <c r="A212" s="54">
        <v>213</v>
      </c>
      <c r="B212" s="54" t="s">
        <v>398</v>
      </c>
      <c r="C212" s="58" t="s">
        <v>399</v>
      </c>
      <c r="D212" s="79">
        <v>50</v>
      </c>
      <c r="E212" s="79">
        <v>56</v>
      </c>
      <c r="F212" s="80">
        <v>6908.43</v>
      </c>
      <c r="G212" s="80">
        <v>114.87</v>
      </c>
      <c r="H212" s="80">
        <v>6908.43</v>
      </c>
      <c r="I212" s="80" t="s">
        <v>28</v>
      </c>
      <c r="J212" s="80" t="s">
        <v>28</v>
      </c>
      <c r="K212" s="80">
        <v>131.75</v>
      </c>
      <c r="L212" s="73">
        <f t="shared" si="58"/>
        <v>130.86000000000001</v>
      </c>
      <c r="M212" s="73">
        <f t="shared" si="59"/>
        <v>154.55000000000001</v>
      </c>
      <c r="N212" s="72" t="str">
        <f t="shared" si="60"/>
        <v>0145</v>
      </c>
      <c r="O212" s="74">
        <f t="shared" si="61"/>
        <v>6</v>
      </c>
      <c r="P212" s="72">
        <f t="shared" si="62"/>
        <v>0</v>
      </c>
      <c r="Q212" s="74">
        <f t="shared" si="63"/>
        <v>50</v>
      </c>
      <c r="R212" s="72" t="str">
        <f t="shared" si="64"/>
        <v/>
      </c>
      <c r="S212" s="72" t="str">
        <f t="shared" si="65"/>
        <v/>
      </c>
      <c r="AI212" s="23">
        <f>'simulateur tarif OQN'!$B$4</f>
        <v>40</v>
      </c>
      <c r="AJ212" s="24">
        <f t="shared" si="66"/>
        <v>5759.7300000000005</v>
      </c>
      <c r="AK212" s="24">
        <f t="shared" si="67"/>
        <v>143.99325000000002</v>
      </c>
      <c r="AM212" t="str">
        <f t="shared" si="68"/>
        <v>ZONEBASSE</v>
      </c>
      <c r="AN212" t="str">
        <f t="shared" si="69"/>
        <v>HC</v>
      </c>
      <c r="AO212" s="20">
        <f t="shared" si="70"/>
        <v>5759.7300000000005</v>
      </c>
      <c r="AP212" s="20">
        <f t="shared" si="71"/>
        <v>6908.43</v>
      </c>
      <c r="AQ212" s="20" t="str">
        <f t="shared" si="72"/>
        <v>.</v>
      </c>
      <c r="AR212" s="20" t="str">
        <f t="shared" si="73"/>
        <v>.</v>
      </c>
      <c r="AS212" s="20">
        <f t="shared" si="74"/>
        <v>4800.43</v>
      </c>
      <c r="AT212" s="20">
        <f t="shared" si="57"/>
        <v>4844.9299999999994</v>
      </c>
      <c r="AU212" s="20">
        <f t="shared" si="75"/>
        <v>276337.2</v>
      </c>
    </row>
    <row r="213" spans="1:47" ht="33.75">
      <c r="A213" s="54">
        <v>214</v>
      </c>
      <c r="B213" s="54" t="s">
        <v>400</v>
      </c>
      <c r="C213" s="58" t="s">
        <v>401</v>
      </c>
      <c r="D213" s="79">
        <v>50</v>
      </c>
      <c r="E213" s="79">
        <v>56</v>
      </c>
      <c r="F213" s="80">
        <v>7002.71</v>
      </c>
      <c r="G213" s="80">
        <v>140.05000000000001</v>
      </c>
      <c r="H213" s="80">
        <v>7002.71</v>
      </c>
      <c r="I213" s="80" t="s">
        <v>28</v>
      </c>
      <c r="J213" s="80" t="s">
        <v>28</v>
      </c>
      <c r="K213" s="80">
        <v>132.57</v>
      </c>
      <c r="L213" s="73">
        <f t="shared" si="58"/>
        <v>130.86000000000001</v>
      </c>
      <c r="M213" s="73">
        <f t="shared" si="59"/>
        <v>154.55000000000001</v>
      </c>
      <c r="N213" s="72" t="str">
        <f t="shared" si="60"/>
        <v>0145</v>
      </c>
      <c r="O213" s="74">
        <f t="shared" si="61"/>
        <v>6</v>
      </c>
      <c r="P213" s="72">
        <f t="shared" si="62"/>
        <v>0</v>
      </c>
      <c r="Q213" s="74">
        <f t="shared" si="63"/>
        <v>50</v>
      </c>
      <c r="R213" s="72" t="str">
        <f t="shared" si="64"/>
        <v/>
      </c>
      <c r="S213" s="72" t="str">
        <f t="shared" si="65"/>
        <v/>
      </c>
      <c r="AI213" s="23">
        <f>'simulateur tarif OQN'!$B$4</f>
        <v>40</v>
      </c>
      <c r="AJ213" s="24">
        <f t="shared" si="66"/>
        <v>5602.21</v>
      </c>
      <c r="AK213" s="24">
        <f t="shared" si="67"/>
        <v>140.05525</v>
      </c>
      <c r="AM213" t="str">
        <f t="shared" si="68"/>
        <v>ZONEBASSE</v>
      </c>
      <c r="AN213" t="str">
        <f t="shared" si="69"/>
        <v>HC</v>
      </c>
      <c r="AO213" s="20">
        <f t="shared" si="70"/>
        <v>5602.21</v>
      </c>
      <c r="AP213" s="20">
        <f t="shared" si="71"/>
        <v>7002.71</v>
      </c>
      <c r="AQ213" s="20" t="str">
        <f t="shared" si="72"/>
        <v>.</v>
      </c>
      <c r="AR213" s="20" t="str">
        <f t="shared" si="73"/>
        <v>.</v>
      </c>
      <c r="AS213" s="20">
        <f t="shared" si="74"/>
        <v>4881.59</v>
      </c>
      <c r="AT213" s="20">
        <f t="shared" si="57"/>
        <v>4967.0899999999992</v>
      </c>
      <c r="AU213" s="20">
        <f t="shared" si="75"/>
        <v>280108.40000000002</v>
      </c>
    </row>
    <row r="214" spans="1:47" ht="33.75">
      <c r="A214" s="54">
        <v>215</v>
      </c>
      <c r="B214" s="54" t="s">
        <v>402</v>
      </c>
      <c r="C214" s="58" t="s">
        <v>403</v>
      </c>
      <c r="D214" s="79">
        <v>78</v>
      </c>
      <c r="E214" s="79">
        <v>84</v>
      </c>
      <c r="F214" s="80">
        <v>11380.75</v>
      </c>
      <c r="G214" s="80">
        <v>145.91</v>
      </c>
      <c r="H214" s="80">
        <v>11380.75</v>
      </c>
      <c r="I214" s="80" t="s">
        <v>28</v>
      </c>
      <c r="J214" s="80" t="s">
        <v>28</v>
      </c>
      <c r="K214" s="80">
        <v>139.24</v>
      </c>
      <c r="L214" s="73">
        <f t="shared" si="58"/>
        <v>130.86000000000001</v>
      </c>
      <c r="M214" s="73">
        <f t="shared" si="59"/>
        <v>154.55000000000001</v>
      </c>
      <c r="N214" s="72" t="str">
        <f t="shared" si="60"/>
        <v>0145</v>
      </c>
      <c r="O214" s="74">
        <f t="shared" si="61"/>
        <v>6</v>
      </c>
      <c r="P214" s="72">
        <f t="shared" si="62"/>
        <v>0</v>
      </c>
      <c r="Q214" s="74">
        <f t="shared" si="63"/>
        <v>78</v>
      </c>
      <c r="R214" s="72" t="str">
        <f t="shared" si="64"/>
        <v/>
      </c>
      <c r="S214" s="72" t="str">
        <f t="shared" si="65"/>
        <v/>
      </c>
      <c r="AI214" s="23">
        <f>'simulateur tarif OQN'!$B$4</f>
        <v>40</v>
      </c>
      <c r="AJ214" s="24">
        <f t="shared" si="66"/>
        <v>5836.17</v>
      </c>
      <c r="AK214" s="24">
        <f t="shared" si="67"/>
        <v>145.90424999999999</v>
      </c>
      <c r="AM214" t="str">
        <f t="shared" si="68"/>
        <v>ZONEBASSE</v>
      </c>
      <c r="AN214" t="str">
        <f t="shared" si="69"/>
        <v>HC</v>
      </c>
      <c r="AO214" s="20">
        <f t="shared" si="70"/>
        <v>5836.17</v>
      </c>
      <c r="AP214" s="20">
        <f t="shared" si="71"/>
        <v>11380.75</v>
      </c>
      <c r="AQ214" s="20" t="str">
        <f t="shared" si="72"/>
        <v>.</v>
      </c>
      <c r="AR214" s="20" t="str">
        <f t="shared" si="73"/>
        <v>.</v>
      </c>
      <c r="AS214" s="20">
        <f t="shared" si="74"/>
        <v>5254.19</v>
      </c>
      <c r="AT214" s="20">
        <f t="shared" si="57"/>
        <v>5673.19</v>
      </c>
      <c r="AU214" s="20">
        <f t="shared" si="75"/>
        <v>455230</v>
      </c>
    </row>
    <row r="215" spans="1:47" ht="33.75">
      <c r="A215" s="54">
        <v>216</v>
      </c>
      <c r="B215" s="54" t="s">
        <v>404</v>
      </c>
      <c r="C215" s="58" t="s">
        <v>405</v>
      </c>
      <c r="D215" s="79">
        <v>15</v>
      </c>
      <c r="E215" s="79">
        <v>35</v>
      </c>
      <c r="F215" s="80">
        <v>2087.19</v>
      </c>
      <c r="G215" s="80">
        <v>139.15</v>
      </c>
      <c r="H215" s="80">
        <v>2087.19</v>
      </c>
      <c r="I215" s="80">
        <v>2762.06</v>
      </c>
      <c r="J215" s="80">
        <v>3569.48</v>
      </c>
      <c r="K215" s="80">
        <v>98.49</v>
      </c>
      <c r="L215" s="73">
        <f t="shared" si="58"/>
        <v>109.12</v>
      </c>
      <c r="M215" s="73">
        <f t="shared" si="59"/>
        <v>154.55000000000001</v>
      </c>
      <c r="N215" s="72" t="str">
        <f t="shared" si="60"/>
        <v>0145</v>
      </c>
      <c r="O215" s="74">
        <f t="shared" si="61"/>
        <v>20</v>
      </c>
      <c r="P215" s="72">
        <f t="shared" si="62"/>
        <v>1</v>
      </c>
      <c r="Q215" s="74">
        <f t="shared" si="63"/>
        <v>15</v>
      </c>
      <c r="R215" s="72">
        <f t="shared" si="64"/>
        <v>22</v>
      </c>
      <c r="S215" s="72">
        <f t="shared" si="65"/>
        <v>29</v>
      </c>
      <c r="AI215" s="23">
        <f>'simulateur tarif OQN'!$B$4</f>
        <v>40</v>
      </c>
      <c r="AJ215" s="24">
        <f t="shared" si="66"/>
        <v>4061.93</v>
      </c>
      <c r="AK215" s="24">
        <f t="shared" si="67"/>
        <v>101.54825</v>
      </c>
      <c r="AM215" t="str">
        <f t="shared" si="68"/>
        <v>ZONEHAUTE</v>
      </c>
      <c r="AN215" t="str">
        <f t="shared" si="69"/>
        <v>HC</v>
      </c>
      <c r="AO215" s="20">
        <f t="shared" si="70"/>
        <v>5565.9400000000005</v>
      </c>
      <c r="AP215" s="20">
        <f t="shared" si="71"/>
        <v>2087.19</v>
      </c>
      <c r="AQ215" s="20">
        <f t="shared" si="72"/>
        <v>2762.06</v>
      </c>
      <c r="AR215" s="20">
        <f t="shared" si="73"/>
        <v>3569.48</v>
      </c>
      <c r="AS215" s="20">
        <f t="shared" si="74"/>
        <v>4061.93</v>
      </c>
      <c r="AT215" s="20">
        <f t="shared" si="57"/>
        <v>3530.4300000000003</v>
      </c>
      <c r="AU215" s="20">
        <f t="shared" si="75"/>
        <v>83487.600000000006</v>
      </c>
    </row>
    <row r="216" spans="1:47" ht="33.75">
      <c r="A216" s="54">
        <v>217</v>
      </c>
      <c r="B216" s="54" t="s">
        <v>406</v>
      </c>
      <c r="C216" s="58" t="s">
        <v>407</v>
      </c>
      <c r="D216" s="79">
        <v>36</v>
      </c>
      <c r="E216" s="79">
        <v>42</v>
      </c>
      <c r="F216" s="80">
        <v>4769.28</v>
      </c>
      <c r="G216" s="80">
        <v>127.72</v>
      </c>
      <c r="H216" s="80">
        <v>4769.28</v>
      </c>
      <c r="I216" s="80" t="s">
        <v>28</v>
      </c>
      <c r="J216" s="80" t="s">
        <v>28</v>
      </c>
      <c r="K216" s="80">
        <v>117.76</v>
      </c>
      <c r="L216" s="73">
        <f t="shared" si="58"/>
        <v>109.12</v>
      </c>
      <c r="M216" s="73">
        <f t="shared" si="59"/>
        <v>154.55000000000001</v>
      </c>
      <c r="N216" s="72" t="str">
        <f t="shared" si="60"/>
        <v>0145</v>
      </c>
      <c r="O216" s="74">
        <f t="shared" si="61"/>
        <v>6</v>
      </c>
      <c r="P216" s="72">
        <f t="shared" si="62"/>
        <v>0</v>
      </c>
      <c r="Q216" s="74">
        <f t="shared" si="63"/>
        <v>36</v>
      </c>
      <c r="R216" s="72" t="str">
        <f t="shared" si="64"/>
        <v/>
      </c>
      <c r="S216" s="72" t="str">
        <f t="shared" si="65"/>
        <v/>
      </c>
      <c r="AI216" s="23">
        <f>'simulateur tarif OQN'!$B$4</f>
        <v>40</v>
      </c>
      <c r="AJ216" s="24">
        <f t="shared" si="66"/>
        <v>4769.28</v>
      </c>
      <c r="AK216" s="24">
        <f t="shared" si="67"/>
        <v>119.232</v>
      </c>
      <c r="AM216" t="str">
        <f t="shared" si="68"/>
        <v>ZONEFORF1</v>
      </c>
      <c r="AN216" t="str">
        <f t="shared" si="69"/>
        <v>HC</v>
      </c>
      <c r="AO216" s="20">
        <f t="shared" si="70"/>
        <v>5280.16</v>
      </c>
      <c r="AP216" s="20">
        <f t="shared" si="71"/>
        <v>4769.28</v>
      </c>
      <c r="AQ216" s="20" t="str">
        <f t="shared" si="72"/>
        <v>.</v>
      </c>
      <c r="AR216" s="20" t="str">
        <f t="shared" si="73"/>
        <v>.</v>
      </c>
      <c r="AS216" s="20">
        <f t="shared" si="74"/>
        <v>4533.7599999999993</v>
      </c>
      <c r="AT216" s="20">
        <f t="shared" si="57"/>
        <v>4965.76</v>
      </c>
      <c r="AU216" s="20">
        <f t="shared" si="75"/>
        <v>190771.19999999998</v>
      </c>
    </row>
    <row r="217" spans="1:47" ht="33.75">
      <c r="A217" s="54">
        <v>218</v>
      </c>
      <c r="B217" s="54" t="s">
        <v>408</v>
      </c>
      <c r="C217" s="58" t="s">
        <v>409</v>
      </c>
      <c r="D217" s="79">
        <v>15</v>
      </c>
      <c r="E217" s="79">
        <v>35</v>
      </c>
      <c r="F217" s="80">
        <v>2144.65</v>
      </c>
      <c r="G217" s="80">
        <v>142.97999999999999</v>
      </c>
      <c r="H217" s="80">
        <v>2144.65</v>
      </c>
      <c r="I217" s="80">
        <v>2893.3</v>
      </c>
      <c r="J217" s="80">
        <v>3626.23</v>
      </c>
      <c r="K217" s="80">
        <v>98.3</v>
      </c>
      <c r="L217" s="73">
        <f t="shared" si="58"/>
        <v>109.12</v>
      </c>
      <c r="M217" s="73">
        <f t="shared" si="59"/>
        <v>154.55000000000001</v>
      </c>
      <c r="N217" s="72" t="str">
        <f t="shared" si="60"/>
        <v>0145</v>
      </c>
      <c r="O217" s="74">
        <f t="shared" si="61"/>
        <v>20</v>
      </c>
      <c r="P217" s="72">
        <f t="shared" si="62"/>
        <v>1</v>
      </c>
      <c r="Q217" s="74">
        <f t="shared" si="63"/>
        <v>15</v>
      </c>
      <c r="R217" s="72">
        <f t="shared" si="64"/>
        <v>22</v>
      </c>
      <c r="S217" s="72">
        <f t="shared" si="65"/>
        <v>29</v>
      </c>
      <c r="AI217" s="23">
        <f>'simulateur tarif OQN'!$B$4</f>
        <v>40</v>
      </c>
      <c r="AJ217" s="24">
        <f t="shared" si="66"/>
        <v>4117.7299999999996</v>
      </c>
      <c r="AK217" s="24">
        <f t="shared" si="67"/>
        <v>102.94324999999999</v>
      </c>
      <c r="AM217" t="str">
        <f t="shared" si="68"/>
        <v>ZONEHAUTE</v>
      </c>
      <c r="AN217" t="str">
        <f t="shared" si="69"/>
        <v>HC</v>
      </c>
      <c r="AO217" s="20">
        <f t="shared" si="70"/>
        <v>5719.15</v>
      </c>
      <c r="AP217" s="20">
        <f t="shared" si="71"/>
        <v>2144.65</v>
      </c>
      <c r="AQ217" s="20">
        <f t="shared" si="72"/>
        <v>2893.3</v>
      </c>
      <c r="AR217" s="20">
        <f t="shared" si="73"/>
        <v>3626.23</v>
      </c>
      <c r="AS217" s="20">
        <f t="shared" si="74"/>
        <v>4117.7299999999996</v>
      </c>
      <c r="AT217" s="20">
        <f t="shared" si="57"/>
        <v>3576.7299999999996</v>
      </c>
      <c r="AU217" s="20">
        <f t="shared" si="75"/>
        <v>85786</v>
      </c>
    </row>
    <row r="218" spans="1:47" ht="33.75">
      <c r="A218" s="54">
        <v>219</v>
      </c>
      <c r="B218" s="54" t="s">
        <v>410</v>
      </c>
      <c r="C218" s="58" t="s">
        <v>411</v>
      </c>
      <c r="D218" s="79">
        <v>43</v>
      </c>
      <c r="E218" s="79">
        <v>49</v>
      </c>
      <c r="F218" s="80">
        <v>5958.77</v>
      </c>
      <c r="G218" s="80">
        <v>136.22</v>
      </c>
      <c r="H218" s="80">
        <v>5958.77</v>
      </c>
      <c r="I218" s="80" t="s">
        <v>28</v>
      </c>
      <c r="J218" s="80" t="s">
        <v>28</v>
      </c>
      <c r="K218" s="80">
        <v>129.54</v>
      </c>
      <c r="L218" s="73">
        <f t="shared" si="58"/>
        <v>109.12</v>
      </c>
      <c r="M218" s="73">
        <f t="shared" si="59"/>
        <v>154.55000000000001</v>
      </c>
      <c r="N218" s="72" t="str">
        <f t="shared" si="60"/>
        <v>0145</v>
      </c>
      <c r="O218" s="74">
        <f t="shared" si="61"/>
        <v>6</v>
      </c>
      <c r="P218" s="72">
        <f t="shared" si="62"/>
        <v>0</v>
      </c>
      <c r="Q218" s="74">
        <f t="shared" si="63"/>
        <v>43</v>
      </c>
      <c r="R218" s="72" t="str">
        <f t="shared" si="64"/>
        <v/>
      </c>
      <c r="S218" s="72" t="str">
        <f t="shared" si="65"/>
        <v/>
      </c>
      <c r="AI218" s="23">
        <f>'simulateur tarif OQN'!$B$4</f>
        <v>40</v>
      </c>
      <c r="AJ218" s="24">
        <f t="shared" si="66"/>
        <v>5550.1100000000006</v>
      </c>
      <c r="AK218" s="24">
        <f t="shared" si="67"/>
        <v>138.75275000000002</v>
      </c>
      <c r="AM218" t="str">
        <f t="shared" si="68"/>
        <v>ZONEBASSE</v>
      </c>
      <c r="AN218" t="str">
        <f t="shared" si="69"/>
        <v>HC</v>
      </c>
      <c r="AO218" s="20">
        <f t="shared" si="70"/>
        <v>5550.1100000000006</v>
      </c>
      <c r="AP218" s="20">
        <f t="shared" si="71"/>
        <v>5958.77</v>
      </c>
      <c r="AQ218" s="20" t="str">
        <f t="shared" si="72"/>
        <v>.</v>
      </c>
      <c r="AR218" s="20" t="str">
        <f t="shared" si="73"/>
        <v>.</v>
      </c>
      <c r="AS218" s="20">
        <f t="shared" si="74"/>
        <v>4792.9100000000008</v>
      </c>
      <c r="AT218" s="20">
        <f t="shared" si="57"/>
        <v>5813.91</v>
      </c>
      <c r="AU218" s="20">
        <f t="shared" si="75"/>
        <v>238350.80000000002</v>
      </c>
    </row>
    <row r="219" spans="1:47" ht="33.75">
      <c r="A219" s="54">
        <v>220</v>
      </c>
      <c r="B219" s="54" t="s">
        <v>412</v>
      </c>
      <c r="C219" s="58" t="s">
        <v>413</v>
      </c>
      <c r="D219" s="79">
        <v>15</v>
      </c>
      <c r="E219" s="79">
        <v>35</v>
      </c>
      <c r="F219" s="80">
        <v>2214.63</v>
      </c>
      <c r="G219" s="80">
        <v>147.63999999999999</v>
      </c>
      <c r="H219" s="80">
        <v>2214.63</v>
      </c>
      <c r="I219" s="80">
        <v>2942.05</v>
      </c>
      <c r="J219" s="80">
        <v>3746.59</v>
      </c>
      <c r="K219" s="80">
        <v>95.17</v>
      </c>
      <c r="L219" s="73">
        <f t="shared" si="58"/>
        <v>109.12</v>
      </c>
      <c r="M219" s="73">
        <f t="shared" si="59"/>
        <v>154.55000000000001</v>
      </c>
      <c r="N219" s="72" t="str">
        <f t="shared" si="60"/>
        <v>0145</v>
      </c>
      <c r="O219" s="74">
        <f t="shared" si="61"/>
        <v>20</v>
      </c>
      <c r="P219" s="72">
        <f t="shared" si="62"/>
        <v>1</v>
      </c>
      <c r="Q219" s="74">
        <f t="shared" si="63"/>
        <v>15</v>
      </c>
      <c r="R219" s="72">
        <f t="shared" si="64"/>
        <v>22</v>
      </c>
      <c r="S219" s="72">
        <f t="shared" si="65"/>
        <v>29</v>
      </c>
      <c r="AI219" s="23">
        <f>'simulateur tarif OQN'!$B$4</f>
        <v>40</v>
      </c>
      <c r="AJ219" s="24">
        <f t="shared" si="66"/>
        <v>4222.4400000000005</v>
      </c>
      <c r="AK219" s="24">
        <f t="shared" si="67"/>
        <v>105.56100000000001</v>
      </c>
      <c r="AM219" t="str">
        <f t="shared" si="68"/>
        <v>ZONEHAUTE</v>
      </c>
      <c r="AN219" t="str">
        <f t="shared" si="69"/>
        <v>HC</v>
      </c>
      <c r="AO219" s="20">
        <f t="shared" si="70"/>
        <v>5905.6299999999992</v>
      </c>
      <c r="AP219" s="20">
        <f t="shared" si="71"/>
        <v>2214.63</v>
      </c>
      <c r="AQ219" s="20">
        <f t="shared" si="72"/>
        <v>2942.05</v>
      </c>
      <c r="AR219" s="20">
        <f t="shared" si="73"/>
        <v>3746.59</v>
      </c>
      <c r="AS219" s="20">
        <f t="shared" si="74"/>
        <v>4222.4400000000005</v>
      </c>
      <c r="AT219" s="20">
        <f t="shared" si="57"/>
        <v>3524.9400000000005</v>
      </c>
      <c r="AU219" s="20">
        <f t="shared" si="75"/>
        <v>88585.200000000012</v>
      </c>
    </row>
    <row r="220" spans="1:47" ht="33.75">
      <c r="A220" s="54">
        <v>221</v>
      </c>
      <c r="B220" s="54" t="s">
        <v>414</v>
      </c>
      <c r="C220" s="58" t="s">
        <v>415</v>
      </c>
      <c r="D220" s="79">
        <v>64</v>
      </c>
      <c r="E220" s="79">
        <v>70</v>
      </c>
      <c r="F220" s="80">
        <v>8006.47</v>
      </c>
      <c r="G220" s="80">
        <v>118.2</v>
      </c>
      <c r="H220" s="80">
        <v>8006.47</v>
      </c>
      <c r="I220" s="80" t="s">
        <v>28</v>
      </c>
      <c r="J220" s="80" t="s">
        <v>28</v>
      </c>
      <c r="K220" s="80">
        <v>120.72</v>
      </c>
      <c r="L220" s="73">
        <f t="shared" si="58"/>
        <v>109.12</v>
      </c>
      <c r="M220" s="73">
        <f t="shared" si="59"/>
        <v>154.55000000000001</v>
      </c>
      <c r="N220" s="72" t="str">
        <f t="shared" si="60"/>
        <v>0145</v>
      </c>
      <c r="O220" s="74">
        <f t="shared" si="61"/>
        <v>6</v>
      </c>
      <c r="P220" s="72">
        <f t="shared" si="62"/>
        <v>0</v>
      </c>
      <c r="Q220" s="74">
        <f t="shared" si="63"/>
        <v>64</v>
      </c>
      <c r="R220" s="72" t="str">
        <f t="shared" si="64"/>
        <v/>
      </c>
      <c r="S220" s="72" t="str">
        <f t="shared" si="65"/>
        <v/>
      </c>
      <c r="AI220" s="23">
        <f>'simulateur tarif OQN'!$B$4</f>
        <v>40</v>
      </c>
      <c r="AJ220" s="24">
        <f t="shared" si="66"/>
        <v>5169.67</v>
      </c>
      <c r="AK220" s="24">
        <f t="shared" si="67"/>
        <v>129.24175</v>
      </c>
      <c r="AM220" t="str">
        <f t="shared" si="68"/>
        <v>ZONEBASSE</v>
      </c>
      <c r="AN220" t="str">
        <f t="shared" si="69"/>
        <v>HC</v>
      </c>
      <c r="AO220" s="20">
        <f t="shared" si="70"/>
        <v>5169.67</v>
      </c>
      <c r="AP220" s="20">
        <f t="shared" si="71"/>
        <v>8006.47</v>
      </c>
      <c r="AQ220" s="20" t="str">
        <f t="shared" si="72"/>
        <v>.</v>
      </c>
      <c r="AR220" s="20" t="str">
        <f t="shared" si="73"/>
        <v>.</v>
      </c>
      <c r="AS220" s="20">
        <f t="shared" si="74"/>
        <v>4384.8700000000008</v>
      </c>
      <c r="AT220" s="20">
        <f t="shared" si="57"/>
        <v>4964.8700000000008</v>
      </c>
      <c r="AU220" s="20">
        <f t="shared" si="75"/>
        <v>320258.8</v>
      </c>
    </row>
    <row r="221" spans="1:47" ht="33.75">
      <c r="A221" s="54">
        <v>222</v>
      </c>
      <c r="B221" s="54" t="s">
        <v>416</v>
      </c>
      <c r="C221" s="58" t="s">
        <v>417</v>
      </c>
      <c r="D221" s="79">
        <v>8</v>
      </c>
      <c r="E221" s="79">
        <v>28</v>
      </c>
      <c r="F221" s="80">
        <v>1001.54</v>
      </c>
      <c r="G221" s="80">
        <v>125.19</v>
      </c>
      <c r="H221" s="80">
        <v>1001.54</v>
      </c>
      <c r="I221" s="80">
        <v>1664.28</v>
      </c>
      <c r="J221" s="80">
        <v>2271.67</v>
      </c>
      <c r="K221" s="80">
        <v>73.92</v>
      </c>
      <c r="L221" s="73">
        <f t="shared" si="58"/>
        <v>104.8</v>
      </c>
      <c r="M221" s="73">
        <f t="shared" si="59"/>
        <v>154.55000000000001</v>
      </c>
      <c r="N221" s="72" t="str">
        <f t="shared" si="60"/>
        <v>0145</v>
      </c>
      <c r="O221" s="74">
        <f t="shared" si="61"/>
        <v>20</v>
      </c>
      <c r="P221" s="72">
        <f t="shared" si="62"/>
        <v>1</v>
      </c>
      <c r="Q221" s="74">
        <f t="shared" si="63"/>
        <v>8</v>
      </c>
      <c r="R221" s="72">
        <f t="shared" si="64"/>
        <v>15</v>
      </c>
      <c r="S221" s="72">
        <f t="shared" si="65"/>
        <v>22</v>
      </c>
      <c r="AI221" s="23">
        <f>'simulateur tarif OQN'!$B$4</f>
        <v>40</v>
      </c>
      <c r="AJ221" s="24">
        <f t="shared" si="66"/>
        <v>3158.71</v>
      </c>
      <c r="AK221" s="24">
        <f t="shared" si="67"/>
        <v>78.967749999999995</v>
      </c>
      <c r="AM221" t="str">
        <f t="shared" si="68"/>
        <v>ZONEHAUTE</v>
      </c>
      <c r="AN221" t="str">
        <f t="shared" si="69"/>
        <v>HC</v>
      </c>
      <c r="AO221" s="20">
        <f t="shared" si="70"/>
        <v>5007.62</v>
      </c>
      <c r="AP221" s="20">
        <f t="shared" si="71"/>
        <v>1001.54</v>
      </c>
      <c r="AQ221" s="20">
        <f t="shared" si="72"/>
        <v>1664.28</v>
      </c>
      <c r="AR221" s="20">
        <f t="shared" si="73"/>
        <v>2271.67</v>
      </c>
      <c r="AS221" s="20">
        <f t="shared" si="74"/>
        <v>3158.71</v>
      </c>
      <c r="AT221" s="20">
        <f t="shared" si="57"/>
        <v>1614.71</v>
      </c>
      <c r="AU221" s="20">
        <f t="shared" si="75"/>
        <v>40061.599999999999</v>
      </c>
    </row>
    <row r="222" spans="1:47" ht="33.75">
      <c r="A222" s="54">
        <v>223</v>
      </c>
      <c r="B222" s="54" t="s">
        <v>418</v>
      </c>
      <c r="C222" s="58" t="s">
        <v>419</v>
      </c>
      <c r="D222" s="79">
        <v>29</v>
      </c>
      <c r="E222" s="79">
        <v>35</v>
      </c>
      <c r="F222" s="80">
        <v>3531.68</v>
      </c>
      <c r="G222" s="80">
        <v>120.48</v>
      </c>
      <c r="H222" s="80">
        <v>3531.68</v>
      </c>
      <c r="I222" s="80" t="s">
        <v>28</v>
      </c>
      <c r="J222" s="80" t="s">
        <v>28</v>
      </c>
      <c r="K222" s="80">
        <v>110.37</v>
      </c>
      <c r="L222" s="73">
        <f t="shared" si="58"/>
        <v>104.8</v>
      </c>
      <c r="M222" s="73">
        <f t="shared" si="59"/>
        <v>154.55000000000001</v>
      </c>
      <c r="N222" s="72" t="str">
        <f t="shared" si="60"/>
        <v>0145</v>
      </c>
      <c r="O222" s="74">
        <f t="shared" si="61"/>
        <v>6</v>
      </c>
      <c r="P222" s="72">
        <f t="shared" si="62"/>
        <v>0</v>
      </c>
      <c r="Q222" s="74">
        <f t="shared" si="63"/>
        <v>29</v>
      </c>
      <c r="R222" s="72" t="str">
        <f t="shared" si="64"/>
        <v/>
      </c>
      <c r="S222" s="72" t="str">
        <f t="shared" si="65"/>
        <v/>
      </c>
      <c r="AI222" s="23">
        <f>'simulateur tarif OQN'!$B$4</f>
        <v>40</v>
      </c>
      <c r="AJ222" s="24">
        <f t="shared" si="66"/>
        <v>4083.5299999999997</v>
      </c>
      <c r="AK222" s="24">
        <f t="shared" si="67"/>
        <v>102.08824999999999</v>
      </c>
      <c r="AM222" t="str">
        <f t="shared" si="68"/>
        <v>ZONEHAUTE</v>
      </c>
      <c r="AN222" t="str">
        <f t="shared" si="69"/>
        <v>HC</v>
      </c>
      <c r="AO222" s="20">
        <f t="shared" si="70"/>
        <v>4856.96</v>
      </c>
      <c r="AP222" s="20">
        <f t="shared" si="71"/>
        <v>3531.68</v>
      </c>
      <c r="AQ222" s="20" t="str">
        <f t="shared" si="72"/>
        <v>.</v>
      </c>
      <c r="AR222" s="20" t="str">
        <f t="shared" si="73"/>
        <v>.</v>
      </c>
      <c r="AS222" s="20">
        <f t="shared" si="74"/>
        <v>4083.5299999999997</v>
      </c>
      <c r="AT222" s="20">
        <f t="shared" si="57"/>
        <v>4362.0300000000007</v>
      </c>
      <c r="AU222" s="20">
        <f t="shared" si="75"/>
        <v>141267.19999999998</v>
      </c>
    </row>
    <row r="223" spans="1:47" ht="33.75">
      <c r="A223" s="54">
        <v>224</v>
      </c>
      <c r="B223" s="54" t="s">
        <v>420</v>
      </c>
      <c r="C223" s="58" t="s">
        <v>421</v>
      </c>
      <c r="D223" s="79">
        <v>8</v>
      </c>
      <c r="E223" s="79">
        <v>28</v>
      </c>
      <c r="F223" s="80">
        <v>1193.69</v>
      </c>
      <c r="G223" s="80">
        <v>149.21</v>
      </c>
      <c r="H223" s="80">
        <v>1193.69</v>
      </c>
      <c r="I223" s="80">
        <v>1998.65</v>
      </c>
      <c r="J223" s="80">
        <v>2707.08</v>
      </c>
      <c r="K223" s="80">
        <v>91.72</v>
      </c>
      <c r="L223" s="73">
        <f t="shared" si="58"/>
        <v>104.8</v>
      </c>
      <c r="M223" s="73">
        <f t="shared" si="59"/>
        <v>154.55000000000001</v>
      </c>
      <c r="N223" s="72" t="str">
        <f t="shared" si="60"/>
        <v>0145</v>
      </c>
      <c r="O223" s="74">
        <f t="shared" si="61"/>
        <v>20</v>
      </c>
      <c r="P223" s="72">
        <f t="shared" si="62"/>
        <v>1</v>
      </c>
      <c r="Q223" s="74">
        <f t="shared" si="63"/>
        <v>8</v>
      </c>
      <c r="R223" s="72">
        <f t="shared" si="64"/>
        <v>15</v>
      </c>
      <c r="S223" s="72">
        <f t="shared" si="65"/>
        <v>22</v>
      </c>
      <c r="AI223" s="23">
        <f>'simulateur tarif OQN'!$B$4</f>
        <v>40</v>
      </c>
      <c r="AJ223" s="24">
        <f t="shared" si="66"/>
        <v>3807.72</v>
      </c>
      <c r="AK223" s="24">
        <f t="shared" si="67"/>
        <v>95.192999999999998</v>
      </c>
      <c r="AM223" t="str">
        <f t="shared" si="68"/>
        <v>ZONEHAUTE</v>
      </c>
      <c r="AN223" t="str">
        <f t="shared" si="69"/>
        <v>HC</v>
      </c>
      <c r="AO223" s="20">
        <f t="shared" si="70"/>
        <v>5968.41</v>
      </c>
      <c r="AP223" s="20">
        <f t="shared" si="71"/>
        <v>1193.69</v>
      </c>
      <c r="AQ223" s="20">
        <f t="shared" si="72"/>
        <v>1998.65</v>
      </c>
      <c r="AR223" s="20">
        <f t="shared" si="73"/>
        <v>2707.08</v>
      </c>
      <c r="AS223" s="20">
        <f t="shared" si="74"/>
        <v>3807.72</v>
      </c>
      <c r="AT223" s="20">
        <f t="shared" si="57"/>
        <v>3153.7200000000012</v>
      </c>
      <c r="AU223" s="20">
        <f t="shared" si="75"/>
        <v>47747.600000000006</v>
      </c>
    </row>
    <row r="224" spans="1:47" ht="33.75">
      <c r="A224" s="54">
        <v>225</v>
      </c>
      <c r="B224" s="54" t="s">
        <v>422</v>
      </c>
      <c r="C224" s="58" t="s">
        <v>423</v>
      </c>
      <c r="D224" s="79">
        <v>29</v>
      </c>
      <c r="E224" s="79">
        <v>35</v>
      </c>
      <c r="F224" s="80">
        <v>2960.53</v>
      </c>
      <c r="G224" s="80">
        <v>36.21</v>
      </c>
      <c r="H224" s="80">
        <v>2960.53</v>
      </c>
      <c r="I224" s="80" t="s">
        <v>28</v>
      </c>
      <c r="J224" s="80" t="s">
        <v>28</v>
      </c>
      <c r="K224" s="80">
        <v>92.04</v>
      </c>
      <c r="L224" s="73">
        <f t="shared" si="58"/>
        <v>104.8</v>
      </c>
      <c r="M224" s="73">
        <f t="shared" si="59"/>
        <v>154.55000000000001</v>
      </c>
      <c r="N224" s="72" t="str">
        <f t="shared" si="60"/>
        <v>0145</v>
      </c>
      <c r="O224" s="74">
        <f t="shared" si="61"/>
        <v>6</v>
      </c>
      <c r="P224" s="72">
        <f t="shared" si="62"/>
        <v>0</v>
      </c>
      <c r="Q224" s="74">
        <f t="shared" si="63"/>
        <v>29</v>
      </c>
      <c r="R224" s="72" t="str">
        <f t="shared" si="64"/>
        <v/>
      </c>
      <c r="S224" s="72" t="str">
        <f t="shared" si="65"/>
        <v/>
      </c>
      <c r="AI224" s="23">
        <f>'simulateur tarif OQN'!$B$4</f>
        <v>40</v>
      </c>
      <c r="AJ224" s="24">
        <f t="shared" si="66"/>
        <v>3420.7300000000005</v>
      </c>
      <c r="AK224" s="24">
        <f t="shared" si="67"/>
        <v>85.518250000000009</v>
      </c>
      <c r="AM224" t="str">
        <f t="shared" si="68"/>
        <v>ZONEHAUTE</v>
      </c>
      <c r="AN224" t="str">
        <f t="shared" si="69"/>
        <v>HC</v>
      </c>
      <c r="AO224" s="20">
        <f t="shared" si="70"/>
        <v>3358.84</v>
      </c>
      <c r="AP224" s="20">
        <f t="shared" si="71"/>
        <v>2960.53</v>
      </c>
      <c r="AQ224" s="20" t="str">
        <f t="shared" si="72"/>
        <v>.</v>
      </c>
      <c r="AR224" s="20" t="str">
        <f t="shared" si="73"/>
        <v>.</v>
      </c>
      <c r="AS224" s="20">
        <f t="shared" si="74"/>
        <v>3420.7300000000005</v>
      </c>
      <c r="AT224" s="20">
        <f t="shared" si="57"/>
        <v>2782.7300000000014</v>
      </c>
      <c r="AU224" s="20">
        <f t="shared" si="75"/>
        <v>118421.20000000001</v>
      </c>
    </row>
    <row r="225" spans="1:47" ht="33.75">
      <c r="A225" s="54">
        <v>226</v>
      </c>
      <c r="B225" s="54" t="s">
        <v>424</v>
      </c>
      <c r="C225" s="58" t="s">
        <v>425</v>
      </c>
      <c r="D225" s="79">
        <v>8</v>
      </c>
      <c r="E225" s="79">
        <v>28</v>
      </c>
      <c r="F225" s="80">
        <v>1149.3900000000001</v>
      </c>
      <c r="G225" s="80">
        <v>143.66999999999999</v>
      </c>
      <c r="H225" s="80">
        <v>1149.3900000000001</v>
      </c>
      <c r="I225" s="80">
        <v>1843.45</v>
      </c>
      <c r="J225" s="80">
        <v>2603.3200000000002</v>
      </c>
      <c r="K225" s="80">
        <v>81.489999999999995</v>
      </c>
      <c r="L225" s="73">
        <f t="shared" si="58"/>
        <v>104.8</v>
      </c>
      <c r="M225" s="73">
        <f t="shared" si="59"/>
        <v>154.55000000000001</v>
      </c>
      <c r="N225" s="72" t="str">
        <f t="shared" si="60"/>
        <v>0145</v>
      </c>
      <c r="O225" s="74">
        <f t="shared" si="61"/>
        <v>20</v>
      </c>
      <c r="P225" s="72">
        <f t="shared" si="62"/>
        <v>1</v>
      </c>
      <c r="Q225" s="74">
        <f t="shared" si="63"/>
        <v>8</v>
      </c>
      <c r="R225" s="72">
        <f t="shared" si="64"/>
        <v>15</v>
      </c>
      <c r="S225" s="72">
        <f t="shared" si="65"/>
        <v>22</v>
      </c>
      <c r="AI225" s="23">
        <f>'simulateur tarif OQN'!$B$4</f>
        <v>40</v>
      </c>
      <c r="AJ225" s="24">
        <f t="shared" si="66"/>
        <v>3581.2</v>
      </c>
      <c r="AK225" s="24">
        <f t="shared" si="67"/>
        <v>89.53</v>
      </c>
      <c r="AM225" t="str">
        <f t="shared" si="68"/>
        <v>ZONEHAUTE</v>
      </c>
      <c r="AN225" t="str">
        <f t="shared" si="69"/>
        <v>HC</v>
      </c>
      <c r="AO225" s="20">
        <f t="shared" si="70"/>
        <v>5746.83</v>
      </c>
      <c r="AP225" s="20">
        <f t="shared" si="71"/>
        <v>1149.3900000000001</v>
      </c>
      <c r="AQ225" s="20">
        <f t="shared" si="72"/>
        <v>1843.45</v>
      </c>
      <c r="AR225" s="20">
        <f t="shared" si="73"/>
        <v>2603.3200000000002</v>
      </c>
      <c r="AS225" s="20">
        <f t="shared" si="74"/>
        <v>3581.2</v>
      </c>
      <c r="AT225" s="20">
        <f t="shared" si="57"/>
        <v>2415.7000000000007</v>
      </c>
      <c r="AU225" s="20">
        <f t="shared" si="75"/>
        <v>45975.600000000006</v>
      </c>
    </row>
    <row r="226" spans="1:47" ht="33.75">
      <c r="A226" s="54">
        <v>227</v>
      </c>
      <c r="B226" s="54" t="s">
        <v>426</v>
      </c>
      <c r="C226" s="58" t="s">
        <v>427</v>
      </c>
      <c r="D226" s="79">
        <v>29</v>
      </c>
      <c r="E226" s="79">
        <v>35</v>
      </c>
      <c r="F226" s="80">
        <v>3998.15</v>
      </c>
      <c r="G226" s="80">
        <v>135.66</v>
      </c>
      <c r="H226" s="80">
        <v>3998.15</v>
      </c>
      <c r="I226" s="80" t="s">
        <v>28</v>
      </c>
      <c r="J226" s="80" t="s">
        <v>28</v>
      </c>
      <c r="K226" s="80">
        <v>127.76</v>
      </c>
      <c r="L226" s="73">
        <f t="shared" si="58"/>
        <v>104.8</v>
      </c>
      <c r="M226" s="73">
        <f t="shared" si="59"/>
        <v>154.55000000000001</v>
      </c>
      <c r="N226" s="72" t="str">
        <f t="shared" si="60"/>
        <v>0145</v>
      </c>
      <c r="O226" s="74">
        <f t="shared" si="61"/>
        <v>6</v>
      </c>
      <c r="P226" s="72">
        <f t="shared" si="62"/>
        <v>0</v>
      </c>
      <c r="Q226" s="74">
        <f t="shared" si="63"/>
        <v>29</v>
      </c>
      <c r="R226" s="72" t="str">
        <f t="shared" si="64"/>
        <v/>
      </c>
      <c r="S226" s="72" t="str">
        <f t="shared" si="65"/>
        <v/>
      </c>
      <c r="AI226" s="23">
        <f>'simulateur tarif OQN'!$B$4</f>
        <v>40</v>
      </c>
      <c r="AJ226" s="24">
        <f t="shared" si="66"/>
        <v>4636.95</v>
      </c>
      <c r="AK226" s="24">
        <f t="shared" si="67"/>
        <v>115.92375</v>
      </c>
      <c r="AM226" t="str">
        <f t="shared" si="68"/>
        <v>ZONEHAUTE</v>
      </c>
      <c r="AN226" t="str">
        <f t="shared" si="69"/>
        <v>HC</v>
      </c>
      <c r="AO226" s="20">
        <f t="shared" si="70"/>
        <v>5490.41</v>
      </c>
      <c r="AP226" s="20">
        <f t="shared" si="71"/>
        <v>3998.15</v>
      </c>
      <c r="AQ226" s="20" t="str">
        <f t="shared" si="72"/>
        <v>.</v>
      </c>
      <c r="AR226" s="20" t="str">
        <f t="shared" si="73"/>
        <v>.</v>
      </c>
      <c r="AS226" s="20">
        <f t="shared" si="74"/>
        <v>4636.95</v>
      </c>
      <c r="AT226" s="20">
        <f t="shared" si="57"/>
        <v>5784.9500000000007</v>
      </c>
      <c r="AU226" s="20">
        <f t="shared" si="75"/>
        <v>159926</v>
      </c>
    </row>
    <row r="227" spans="1:47">
      <c r="A227" s="54">
        <v>228</v>
      </c>
      <c r="B227" s="54" t="s">
        <v>428</v>
      </c>
      <c r="C227" s="55" t="s">
        <v>429</v>
      </c>
      <c r="D227" s="79">
        <v>1</v>
      </c>
      <c r="E227" s="79">
        <v>1</v>
      </c>
      <c r="F227" s="80" t="s">
        <v>28</v>
      </c>
      <c r="G227" s="80" t="s">
        <v>28</v>
      </c>
      <c r="H227" s="80">
        <v>121.09</v>
      </c>
      <c r="I227" s="80" t="s">
        <v>28</v>
      </c>
      <c r="J227" s="80" t="s">
        <v>28</v>
      </c>
      <c r="K227" s="80" t="s">
        <v>28</v>
      </c>
      <c r="L227" s="73" t="str">
        <f t="shared" si="58"/>
        <v/>
      </c>
      <c r="M227" s="73" t="str">
        <f t="shared" si="59"/>
        <v/>
      </c>
      <c r="N227" s="72" t="str">
        <f t="shared" si="60"/>
        <v>0146</v>
      </c>
      <c r="O227" s="74">
        <f t="shared" si="61"/>
        <v>0</v>
      </c>
      <c r="P227" s="72">
        <f t="shared" si="62"/>
        <v>0</v>
      </c>
      <c r="Q227" s="74">
        <f t="shared" si="63"/>
        <v>1</v>
      </c>
      <c r="R227" s="72" t="str">
        <f t="shared" si="64"/>
        <v/>
      </c>
      <c r="S227" s="72" t="str">
        <f t="shared" si="65"/>
        <v/>
      </c>
      <c r="AI227" s="23">
        <f>'simulateur tarif OQN'!$B$4</f>
        <v>40</v>
      </c>
      <c r="AJ227" s="24">
        <f t="shared" si="66"/>
        <v>4843.6000000000004</v>
      </c>
      <c r="AK227" s="24">
        <f t="shared" si="67"/>
        <v>121.09</v>
      </c>
      <c r="AM227" t="str">
        <f t="shared" si="68"/>
        <v>ZONEHAUTE</v>
      </c>
      <c r="AN227" t="str">
        <f t="shared" si="69"/>
        <v>HDJ</v>
      </c>
      <c r="AO227" s="20" t="e">
        <f t="shared" si="70"/>
        <v>#VALUE!</v>
      </c>
      <c r="AP227" s="20">
        <f t="shared" si="71"/>
        <v>121.09</v>
      </c>
      <c r="AQ227" s="20" t="str">
        <f t="shared" si="72"/>
        <v>.</v>
      </c>
      <c r="AR227" s="20" t="str">
        <f t="shared" si="73"/>
        <v>.</v>
      </c>
      <c r="AS227" s="20" t="e">
        <f t="shared" si="74"/>
        <v>#VALUE!</v>
      </c>
      <c r="AT227" s="20" t="e">
        <f t="shared" si="57"/>
        <v>#VALUE!</v>
      </c>
      <c r="AU227" s="20">
        <f t="shared" si="75"/>
        <v>4843.6000000000004</v>
      </c>
    </row>
    <row r="228" spans="1:47" ht="33.75">
      <c r="A228" s="54">
        <v>229</v>
      </c>
      <c r="B228" s="54" t="s">
        <v>430</v>
      </c>
      <c r="C228" s="58" t="s">
        <v>431</v>
      </c>
      <c r="D228" s="79">
        <v>50</v>
      </c>
      <c r="E228" s="79">
        <v>56</v>
      </c>
      <c r="F228" s="80">
        <v>7247.19</v>
      </c>
      <c r="G228" s="80">
        <v>144.94</v>
      </c>
      <c r="H228" s="80">
        <v>7247.19</v>
      </c>
      <c r="I228" s="80" t="s">
        <v>28</v>
      </c>
      <c r="J228" s="80" t="s">
        <v>28</v>
      </c>
      <c r="K228" s="80">
        <v>135.46</v>
      </c>
      <c r="L228" s="73">
        <f t="shared" si="58"/>
        <v>132.72999999999999</v>
      </c>
      <c r="M228" s="73">
        <f t="shared" si="59"/>
        <v>147.55000000000001</v>
      </c>
      <c r="N228" s="72" t="str">
        <f t="shared" si="60"/>
        <v>0146</v>
      </c>
      <c r="O228" s="74">
        <f t="shared" si="61"/>
        <v>6</v>
      </c>
      <c r="P228" s="72">
        <f t="shared" si="62"/>
        <v>0</v>
      </c>
      <c r="Q228" s="74">
        <f t="shared" si="63"/>
        <v>50</v>
      </c>
      <c r="R228" s="72" t="str">
        <f t="shared" si="64"/>
        <v/>
      </c>
      <c r="S228" s="72" t="str">
        <f t="shared" si="65"/>
        <v/>
      </c>
      <c r="AI228" s="23">
        <f>'simulateur tarif OQN'!$B$4</f>
        <v>40</v>
      </c>
      <c r="AJ228" s="24">
        <f t="shared" si="66"/>
        <v>5797.7899999999991</v>
      </c>
      <c r="AK228" s="24">
        <f t="shared" si="67"/>
        <v>144.94474999999997</v>
      </c>
      <c r="AM228" t="str">
        <f t="shared" si="68"/>
        <v>ZONEBASSE</v>
      </c>
      <c r="AN228" t="str">
        <f t="shared" si="69"/>
        <v>HC</v>
      </c>
      <c r="AO228" s="20">
        <f t="shared" si="70"/>
        <v>5797.7899999999991</v>
      </c>
      <c r="AP228" s="20">
        <f t="shared" si="71"/>
        <v>7247.19</v>
      </c>
      <c r="AQ228" s="20" t="str">
        <f t="shared" si="72"/>
        <v>.</v>
      </c>
      <c r="AR228" s="20" t="str">
        <f t="shared" si="73"/>
        <v>.</v>
      </c>
      <c r="AS228" s="20">
        <f t="shared" si="74"/>
        <v>5079.83</v>
      </c>
      <c r="AT228" s="20">
        <f t="shared" si="57"/>
        <v>5216.3300000000008</v>
      </c>
      <c r="AU228" s="20">
        <f t="shared" si="75"/>
        <v>289887.59999999998</v>
      </c>
    </row>
    <row r="229" spans="1:47" ht="33.75">
      <c r="A229" s="54">
        <v>230</v>
      </c>
      <c r="B229" s="54" t="s">
        <v>432</v>
      </c>
      <c r="C229" s="58" t="s">
        <v>433</v>
      </c>
      <c r="D229" s="79">
        <v>78</v>
      </c>
      <c r="E229" s="79">
        <v>84</v>
      </c>
      <c r="F229" s="80">
        <v>11152.35</v>
      </c>
      <c r="G229" s="80">
        <v>139.47</v>
      </c>
      <c r="H229" s="80">
        <v>11152.35</v>
      </c>
      <c r="I229" s="80" t="s">
        <v>28</v>
      </c>
      <c r="J229" s="80" t="s">
        <v>28</v>
      </c>
      <c r="K229" s="80">
        <v>138.97</v>
      </c>
      <c r="L229" s="73">
        <f t="shared" si="58"/>
        <v>132.72999999999999</v>
      </c>
      <c r="M229" s="73">
        <f t="shared" si="59"/>
        <v>147.55000000000001</v>
      </c>
      <c r="N229" s="72" t="str">
        <f t="shared" si="60"/>
        <v>0146</v>
      </c>
      <c r="O229" s="74">
        <f t="shared" si="61"/>
        <v>6</v>
      </c>
      <c r="P229" s="72">
        <f t="shared" si="62"/>
        <v>0</v>
      </c>
      <c r="Q229" s="74">
        <f t="shared" si="63"/>
        <v>78</v>
      </c>
      <c r="R229" s="72" t="str">
        <f t="shared" si="64"/>
        <v/>
      </c>
      <c r="S229" s="72" t="str">
        <f t="shared" si="65"/>
        <v/>
      </c>
      <c r="AI229" s="23">
        <f>'simulateur tarif OQN'!$B$4</f>
        <v>40</v>
      </c>
      <c r="AJ229" s="24">
        <f t="shared" si="66"/>
        <v>5852.4900000000007</v>
      </c>
      <c r="AK229" s="24">
        <f t="shared" si="67"/>
        <v>146.31225000000001</v>
      </c>
      <c r="AM229" t="str">
        <f t="shared" si="68"/>
        <v>ZONEBASSE</v>
      </c>
      <c r="AN229" t="str">
        <f t="shared" si="69"/>
        <v>HC</v>
      </c>
      <c r="AO229" s="20">
        <f t="shared" si="70"/>
        <v>5852.4900000000007</v>
      </c>
      <c r="AP229" s="20">
        <f t="shared" si="71"/>
        <v>11152.35</v>
      </c>
      <c r="AQ229" s="20" t="str">
        <f t="shared" si="72"/>
        <v>.</v>
      </c>
      <c r="AR229" s="20" t="str">
        <f t="shared" si="73"/>
        <v>.</v>
      </c>
      <c r="AS229" s="20">
        <f t="shared" si="74"/>
        <v>5037.67</v>
      </c>
      <c r="AT229" s="20">
        <f t="shared" si="57"/>
        <v>5349.670000000001</v>
      </c>
      <c r="AU229" s="20">
        <f t="shared" si="75"/>
        <v>446094</v>
      </c>
    </row>
    <row r="230" spans="1:47" ht="33.75">
      <c r="A230" s="54">
        <v>231</v>
      </c>
      <c r="B230" s="54" t="s">
        <v>434</v>
      </c>
      <c r="C230" s="58" t="s">
        <v>435</v>
      </c>
      <c r="D230" s="79">
        <v>1</v>
      </c>
      <c r="E230" s="79">
        <v>1</v>
      </c>
      <c r="F230" s="80" t="s">
        <v>28</v>
      </c>
      <c r="G230" s="80" t="s">
        <v>28</v>
      </c>
      <c r="H230" s="80">
        <v>123.89</v>
      </c>
      <c r="I230" s="80" t="s">
        <v>28</v>
      </c>
      <c r="J230" s="80" t="s">
        <v>28</v>
      </c>
      <c r="K230" s="80" t="s">
        <v>28</v>
      </c>
      <c r="L230" s="73" t="str">
        <f t="shared" si="58"/>
        <v/>
      </c>
      <c r="M230" s="73" t="str">
        <f t="shared" si="59"/>
        <v/>
      </c>
      <c r="N230" s="72" t="str">
        <f t="shared" si="60"/>
        <v>0147</v>
      </c>
      <c r="O230" s="74">
        <f t="shared" si="61"/>
        <v>0</v>
      </c>
      <c r="P230" s="72">
        <f t="shared" si="62"/>
        <v>0</v>
      </c>
      <c r="Q230" s="74">
        <f t="shared" si="63"/>
        <v>1</v>
      </c>
      <c r="R230" s="72" t="str">
        <f t="shared" si="64"/>
        <v/>
      </c>
      <c r="S230" s="72" t="str">
        <f t="shared" si="65"/>
        <v/>
      </c>
      <c r="AI230" s="23">
        <f>'simulateur tarif OQN'!$B$4</f>
        <v>40</v>
      </c>
      <c r="AJ230" s="24">
        <f t="shared" si="66"/>
        <v>4955.6000000000004</v>
      </c>
      <c r="AK230" s="24">
        <f t="shared" si="67"/>
        <v>123.89000000000001</v>
      </c>
      <c r="AM230" t="str">
        <f t="shared" si="68"/>
        <v>ZONEHAUTE</v>
      </c>
      <c r="AN230" t="str">
        <f t="shared" si="69"/>
        <v>HDJ</v>
      </c>
      <c r="AO230" s="20" t="e">
        <f t="shared" si="70"/>
        <v>#VALUE!</v>
      </c>
      <c r="AP230" s="20">
        <f t="shared" si="71"/>
        <v>123.89</v>
      </c>
      <c r="AQ230" s="20" t="str">
        <f t="shared" si="72"/>
        <v>.</v>
      </c>
      <c r="AR230" s="20" t="str">
        <f t="shared" si="73"/>
        <v>.</v>
      </c>
      <c r="AS230" s="20" t="e">
        <f t="shared" si="74"/>
        <v>#VALUE!</v>
      </c>
      <c r="AT230" s="20" t="e">
        <f t="shared" si="57"/>
        <v>#VALUE!</v>
      </c>
      <c r="AU230" s="20">
        <f t="shared" si="75"/>
        <v>4955.6000000000004</v>
      </c>
    </row>
    <row r="231" spans="1:47" ht="22.5">
      <c r="A231" s="54">
        <v>232</v>
      </c>
      <c r="B231" s="54" t="s">
        <v>436</v>
      </c>
      <c r="C231" s="58" t="s">
        <v>437</v>
      </c>
      <c r="D231" s="79">
        <v>1</v>
      </c>
      <c r="E231" s="79">
        <v>1</v>
      </c>
      <c r="F231" s="80" t="s">
        <v>28</v>
      </c>
      <c r="G231" s="80" t="s">
        <v>28</v>
      </c>
      <c r="H231" s="80">
        <v>104.52</v>
      </c>
      <c r="I231" s="80" t="s">
        <v>28</v>
      </c>
      <c r="J231" s="80" t="s">
        <v>28</v>
      </c>
      <c r="K231" s="80" t="s">
        <v>28</v>
      </c>
      <c r="L231" s="73" t="str">
        <f t="shared" si="58"/>
        <v/>
      </c>
      <c r="M231" s="73" t="str">
        <f t="shared" si="59"/>
        <v/>
      </c>
      <c r="N231" s="72" t="str">
        <f t="shared" si="60"/>
        <v>0147</v>
      </c>
      <c r="O231" s="74">
        <f t="shared" si="61"/>
        <v>0</v>
      </c>
      <c r="P231" s="72">
        <f t="shared" si="62"/>
        <v>0</v>
      </c>
      <c r="Q231" s="74">
        <f t="shared" si="63"/>
        <v>1</v>
      </c>
      <c r="R231" s="72" t="str">
        <f t="shared" si="64"/>
        <v/>
      </c>
      <c r="S231" s="72" t="str">
        <f t="shared" si="65"/>
        <v/>
      </c>
      <c r="AI231" s="23">
        <f>'simulateur tarif OQN'!$B$4</f>
        <v>40</v>
      </c>
      <c r="AJ231" s="24">
        <f t="shared" si="66"/>
        <v>4180.8</v>
      </c>
      <c r="AK231" s="24">
        <f t="shared" si="67"/>
        <v>104.52000000000001</v>
      </c>
      <c r="AM231" t="str">
        <f t="shared" si="68"/>
        <v>ZONEHAUTE</v>
      </c>
      <c r="AN231" t="str">
        <f t="shared" si="69"/>
        <v>HDJ</v>
      </c>
      <c r="AO231" s="20" t="e">
        <f t="shared" si="70"/>
        <v>#VALUE!</v>
      </c>
      <c r="AP231" s="20">
        <f t="shared" si="71"/>
        <v>104.52</v>
      </c>
      <c r="AQ231" s="20" t="str">
        <f t="shared" si="72"/>
        <v>.</v>
      </c>
      <c r="AR231" s="20" t="str">
        <f t="shared" si="73"/>
        <v>.</v>
      </c>
      <c r="AS231" s="20" t="e">
        <f t="shared" si="74"/>
        <v>#VALUE!</v>
      </c>
      <c r="AT231" s="20" t="e">
        <f t="shared" si="57"/>
        <v>#VALUE!</v>
      </c>
      <c r="AU231" s="20">
        <f t="shared" si="75"/>
        <v>4180.8</v>
      </c>
    </row>
    <row r="232" spans="1:47" ht="22.5">
      <c r="A232" s="54">
        <v>233</v>
      </c>
      <c r="B232" s="54" t="s">
        <v>438</v>
      </c>
      <c r="C232" s="58" t="s">
        <v>439</v>
      </c>
      <c r="D232" s="79">
        <v>1</v>
      </c>
      <c r="E232" s="79">
        <v>1</v>
      </c>
      <c r="F232" s="80" t="s">
        <v>28</v>
      </c>
      <c r="G232" s="80" t="s">
        <v>28</v>
      </c>
      <c r="H232" s="80">
        <v>119.16</v>
      </c>
      <c r="I232" s="80" t="s">
        <v>28</v>
      </c>
      <c r="J232" s="80" t="s">
        <v>28</v>
      </c>
      <c r="K232" s="80" t="s">
        <v>28</v>
      </c>
      <c r="L232" s="73" t="str">
        <f t="shared" si="58"/>
        <v/>
      </c>
      <c r="M232" s="73" t="str">
        <f t="shared" si="59"/>
        <v/>
      </c>
      <c r="N232" s="72" t="str">
        <f t="shared" si="60"/>
        <v>0147</v>
      </c>
      <c r="O232" s="74">
        <f t="shared" si="61"/>
        <v>0</v>
      </c>
      <c r="P232" s="72">
        <f t="shared" si="62"/>
        <v>0</v>
      </c>
      <c r="Q232" s="74">
        <f t="shared" si="63"/>
        <v>1</v>
      </c>
      <c r="R232" s="72" t="str">
        <f t="shared" si="64"/>
        <v/>
      </c>
      <c r="S232" s="72" t="str">
        <f t="shared" si="65"/>
        <v/>
      </c>
      <c r="AI232" s="23">
        <f>'simulateur tarif OQN'!$B$4</f>
        <v>40</v>
      </c>
      <c r="AJ232" s="24">
        <f t="shared" si="66"/>
        <v>4766.3999999999996</v>
      </c>
      <c r="AK232" s="24">
        <f t="shared" si="67"/>
        <v>119.16</v>
      </c>
      <c r="AM232" t="str">
        <f t="shared" si="68"/>
        <v>ZONEHAUTE</v>
      </c>
      <c r="AN232" t="str">
        <f t="shared" si="69"/>
        <v>HDJ</v>
      </c>
      <c r="AO232" s="20" t="e">
        <f t="shared" si="70"/>
        <v>#VALUE!</v>
      </c>
      <c r="AP232" s="20">
        <f t="shared" si="71"/>
        <v>119.16</v>
      </c>
      <c r="AQ232" s="20" t="str">
        <f t="shared" si="72"/>
        <v>.</v>
      </c>
      <c r="AR232" s="20" t="str">
        <f t="shared" si="73"/>
        <v>.</v>
      </c>
      <c r="AS232" s="20" t="e">
        <f t="shared" si="74"/>
        <v>#VALUE!</v>
      </c>
      <c r="AT232" s="20" t="e">
        <f t="shared" si="57"/>
        <v>#VALUE!</v>
      </c>
      <c r="AU232" s="20">
        <f t="shared" si="75"/>
        <v>4766.3999999999996</v>
      </c>
    </row>
    <row r="233" spans="1:47" ht="33.75">
      <c r="A233" s="54">
        <v>234</v>
      </c>
      <c r="B233" s="54" t="s">
        <v>440</v>
      </c>
      <c r="C233" s="58" t="s">
        <v>441</v>
      </c>
      <c r="D233" s="79">
        <v>15</v>
      </c>
      <c r="E233" s="79">
        <v>35</v>
      </c>
      <c r="F233" s="80">
        <v>2308.17</v>
      </c>
      <c r="G233" s="80">
        <v>153.88</v>
      </c>
      <c r="H233" s="80">
        <v>2308.17</v>
      </c>
      <c r="I233" s="80">
        <v>3119.55</v>
      </c>
      <c r="J233" s="80">
        <v>3957.72</v>
      </c>
      <c r="K233" s="80">
        <v>105.51</v>
      </c>
      <c r="L233" s="73">
        <f t="shared" si="58"/>
        <v>143.30000000000001</v>
      </c>
      <c r="M233" s="73">
        <f t="shared" si="59"/>
        <v>182.99</v>
      </c>
      <c r="N233" s="72" t="str">
        <f t="shared" si="60"/>
        <v>0147</v>
      </c>
      <c r="O233" s="74">
        <f t="shared" si="61"/>
        <v>20</v>
      </c>
      <c r="P233" s="72">
        <f t="shared" si="62"/>
        <v>1</v>
      </c>
      <c r="Q233" s="74">
        <f t="shared" si="63"/>
        <v>15</v>
      </c>
      <c r="R233" s="72">
        <f t="shared" si="64"/>
        <v>22</v>
      </c>
      <c r="S233" s="72">
        <f t="shared" si="65"/>
        <v>29</v>
      </c>
      <c r="AI233" s="23">
        <f>'simulateur tarif OQN'!$B$4</f>
        <v>40</v>
      </c>
      <c r="AJ233" s="24">
        <f t="shared" si="66"/>
        <v>4485.2699999999995</v>
      </c>
      <c r="AK233" s="24">
        <f t="shared" si="67"/>
        <v>112.13174999999998</v>
      </c>
      <c r="AM233" t="str">
        <f t="shared" si="68"/>
        <v>ZONEHAUTE</v>
      </c>
      <c r="AN233" t="str">
        <f t="shared" si="69"/>
        <v>HC</v>
      </c>
      <c r="AO233" s="20">
        <f t="shared" si="70"/>
        <v>6155.17</v>
      </c>
      <c r="AP233" s="20">
        <f t="shared" si="71"/>
        <v>2308.17</v>
      </c>
      <c r="AQ233" s="20">
        <f t="shared" si="72"/>
        <v>3119.55</v>
      </c>
      <c r="AR233" s="20">
        <f t="shared" si="73"/>
        <v>3957.72</v>
      </c>
      <c r="AS233" s="20">
        <f t="shared" si="74"/>
        <v>4485.2699999999995</v>
      </c>
      <c r="AT233" s="20">
        <f t="shared" si="57"/>
        <v>2595.7699999999995</v>
      </c>
      <c r="AU233" s="20">
        <f t="shared" si="75"/>
        <v>92326.8</v>
      </c>
    </row>
    <row r="234" spans="1:47" ht="33.75">
      <c r="A234" s="54">
        <v>235</v>
      </c>
      <c r="B234" s="54" t="s">
        <v>442</v>
      </c>
      <c r="C234" s="58" t="s">
        <v>443</v>
      </c>
      <c r="D234" s="79">
        <v>43</v>
      </c>
      <c r="E234" s="79">
        <v>49</v>
      </c>
      <c r="F234" s="80">
        <v>5900.9</v>
      </c>
      <c r="G234" s="80">
        <v>128.31</v>
      </c>
      <c r="H234" s="80">
        <v>5900.9</v>
      </c>
      <c r="I234" s="80" t="s">
        <v>28</v>
      </c>
      <c r="J234" s="80" t="s">
        <v>28</v>
      </c>
      <c r="K234" s="80">
        <v>129.18</v>
      </c>
      <c r="L234" s="73">
        <f t="shared" si="58"/>
        <v>143.30000000000001</v>
      </c>
      <c r="M234" s="73">
        <f t="shared" si="59"/>
        <v>182.99</v>
      </c>
      <c r="N234" s="72" t="str">
        <f t="shared" si="60"/>
        <v>0147</v>
      </c>
      <c r="O234" s="74">
        <f t="shared" si="61"/>
        <v>6</v>
      </c>
      <c r="P234" s="72">
        <f t="shared" si="62"/>
        <v>0</v>
      </c>
      <c r="Q234" s="74">
        <f t="shared" si="63"/>
        <v>43</v>
      </c>
      <c r="R234" s="72" t="str">
        <f t="shared" si="64"/>
        <v/>
      </c>
      <c r="S234" s="72" t="str">
        <f t="shared" si="65"/>
        <v/>
      </c>
      <c r="AI234" s="23">
        <f>'simulateur tarif OQN'!$B$4</f>
        <v>40</v>
      </c>
      <c r="AJ234" s="24">
        <f t="shared" si="66"/>
        <v>5515.9699999999993</v>
      </c>
      <c r="AK234" s="24">
        <f t="shared" si="67"/>
        <v>137.89924999999999</v>
      </c>
      <c r="AM234" t="str">
        <f t="shared" si="68"/>
        <v>ZONEBASSE</v>
      </c>
      <c r="AN234" t="str">
        <f t="shared" si="69"/>
        <v>HC</v>
      </c>
      <c r="AO234" s="20">
        <f t="shared" si="70"/>
        <v>5515.9699999999993</v>
      </c>
      <c r="AP234" s="20">
        <f t="shared" si="71"/>
        <v>5900.9</v>
      </c>
      <c r="AQ234" s="20" t="str">
        <f t="shared" si="72"/>
        <v>.</v>
      </c>
      <c r="AR234" s="20" t="str">
        <f t="shared" si="73"/>
        <v>.</v>
      </c>
      <c r="AS234" s="20">
        <f t="shared" si="74"/>
        <v>4738.28</v>
      </c>
      <c r="AT234" s="20">
        <f t="shared" si="57"/>
        <v>4032.2799999999979</v>
      </c>
      <c r="AU234" s="20">
        <f t="shared" si="75"/>
        <v>236036</v>
      </c>
    </row>
    <row r="235" spans="1:47" ht="45">
      <c r="A235" s="54">
        <v>236</v>
      </c>
      <c r="B235" s="54" t="s">
        <v>444</v>
      </c>
      <c r="C235" s="58" t="s">
        <v>445</v>
      </c>
      <c r="D235" s="79">
        <v>50</v>
      </c>
      <c r="E235" s="79">
        <v>56</v>
      </c>
      <c r="F235" s="80">
        <v>6998.58</v>
      </c>
      <c r="G235" s="80">
        <v>139.97</v>
      </c>
      <c r="H235" s="80">
        <v>6998.58</v>
      </c>
      <c r="I235" s="80" t="s">
        <v>28</v>
      </c>
      <c r="J235" s="80" t="s">
        <v>28</v>
      </c>
      <c r="K235" s="80">
        <v>131.32</v>
      </c>
      <c r="L235" s="73">
        <f t="shared" si="58"/>
        <v>143.30000000000001</v>
      </c>
      <c r="M235" s="73">
        <f t="shared" si="59"/>
        <v>182.99</v>
      </c>
      <c r="N235" s="72" t="str">
        <f t="shared" si="60"/>
        <v>0147</v>
      </c>
      <c r="O235" s="74">
        <f t="shared" si="61"/>
        <v>6</v>
      </c>
      <c r="P235" s="72">
        <f t="shared" si="62"/>
        <v>0</v>
      </c>
      <c r="Q235" s="74">
        <f t="shared" si="63"/>
        <v>50</v>
      </c>
      <c r="R235" s="72" t="str">
        <f t="shared" si="64"/>
        <v/>
      </c>
      <c r="S235" s="72" t="str">
        <f t="shared" si="65"/>
        <v/>
      </c>
      <c r="AI235" s="23">
        <f>'simulateur tarif OQN'!$B$4</f>
        <v>40</v>
      </c>
      <c r="AJ235" s="24">
        <f t="shared" si="66"/>
        <v>5598.88</v>
      </c>
      <c r="AK235" s="24">
        <f t="shared" si="67"/>
        <v>139.97200000000001</v>
      </c>
      <c r="AM235" t="str">
        <f t="shared" si="68"/>
        <v>ZONEBASSE</v>
      </c>
      <c r="AN235" t="str">
        <f t="shared" si="69"/>
        <v>HC</v>
      </c>
      <c r="AO235" s="20">
        <f t="shared" si="70"/>
        <v>5598.88</v>
      </c>
      <c r="AP235" s="20">
        <f t="shared" si="71"/>
        <v>6998.58</v>
      </c>
      <c r="AQ235" s="20" t="str">
        <f t="shared" si="72"/>
        <v>.</v>
      </c>
      <c r="AR235" s="20" t="str">
        <f t="shared" si="73"/>
        <v>.</v>
      </c>
      <c r="AS235" s="20">
        <f t="shared" si="74"/>
        <v>4897.46</v>
      </c>
      <c r="AT235" s="20">
        <f t="shared" si="57"/>
        <v>4298.4599999999982</v>
      </c>
      <c r="AU235" s="20">
        <f t="shared" si="75"/>
        <v>279943.2</v>
      </c>
    </row>
    <row r="236" spans="1:47" ht="56.25">
      <c r="A236" s="54">
        <v>237</v>
      </c>
      <c r="B236" s="54" t="s">
        <v>446</v>
      </c>
      <c r="C236" s="58" t="s">
        <v>447</v>
      </c>
      <c r="D236" s="79">
        <v>71</v>
      </c>
      <c r="E236" s="79">
        <v>77</v>
      </c>
      <c r="F236" s="80">
        <v>10065.69</v>
      </c>
      <c r="G236" s="80">
        <v>141.77000000000001</v>
      </c>
      <c r="H236" s="80">
        <v>10065.69</v>
      </c>
      <c r="I236" s="80" t="s">
        <v>28</v>
      </c>
      <c r="J236" s="80" t="s">
        <v>28</v>
      </c>
      <c r="K236" s="80">
        <v>135.38999999999999</v>
      </c>
      <c r="L236" s="73">
        <f t="shared" si="58"/>
        <v>143.30000000000001</v>
      </c>
      <c r="M236" s="73">
        <f t="shared" si="59"/>
        <v>182.99</v>
      </c>
      <c r="N236" s="72" t="str">
        <f t="shared" si="60"/>
        <v>0147</v>
      </c>
      <c r="O236" s="74">
        <f t="shared" si="61"/>
        <v>6</v>
      </c>
      <c r="P236" s="72">
        <f t="shared" si="62"/>
        <v>0</v>
      </c>
      <c r="Q236" s="74">
        <f t="shared" si="63"/>
        <v>71</v>
      </c>
      <c r="R236" s="72" t="str">
        <f t="shared" si="64"/>
        <v/>
      </c>
      <c r="S236" s="72" t="str">
        <f t="shared" si="65"/>
        <v/>
      </c>
      <c r="AI236" s="23">
        <f>'simulateur tarif OQN'!$B$4</f>
        <v>40</v>
      </c>
      <c r="AJ236" s="24">
        <f t="shared" si="66"/>
        <v>5670.8200000000006</v>
      </c>
      <c r="AK236" s="24">
        <f t="shared" si="67"/>
        <v>141.77050000000003</v>
      </c>
      <c r="AM236" t="str">
        <f t="shared" si="68"/>
        <v>ZONEBASSE</v>
      </c>
      <c r="AN236" t="str">
        <f t="shared" si="69"/>
        <v>HC</v>
      </c>
      <c r="AO236" s="20">
        <f t="shared" si="70"/>
        <v>5670.8200000000006</v>
      </c>
      <c r="AP236" s="20">
        <f t="shared" si="71"/>
        <v>10065.69</v>
      </c>
      <c r="AQ236" s="20" t="str">
        <f t="shared" si="72"/>
        <v>.</v>
      </c>
      <c r="AR236" s="20" t="str">
        <f t="shared" si="73"/>
        <v>.</v>
      </c>
      <c r="AS236" s="20">
        <f t="shared" si="74"/>
        <v>5056.2600000000011</v>
      </c>
      <c r="AT236" s="20">
        <f t="shared" si="57"/>
        <v>4660.7599999999993</v>
      </c>
      <c r="AU236" s="20">
        <f t="shared" si="75"/>
        <v>402627.60000000003</v>
      </c>
    </row>
    <row r="237" spans="1:47" ht="45">
      <c r="A237" s="54">
        <v>238</v>
      </c>
      <c r="B237" s="54" t="s">
        <v>448</v>
      </c>
      <c r="C237" s="58" t="s">
        <v>449</v>
      </c>
      <c r="D237" s="79">
        <v>71</v>
      </c>
      <c r="E237" s="79">
        <v>77</v>
      </c>
      <c r="F237" s="80">
        <v>11190.67</v>
      </c>
      <c r="G237" s="80">
        <v>157.62</v>
      </c>
      <c r="H237" s="80">
        <v>11190.67</v>
      </c>
      <c r="I237" s="80" t="s">
        <v>28</v>
      </c>
      <c r="J237" s="80" t="s">
        <v>28</v>
      </c>
      <c r="K237" s="80">
        <v>151.37</v>
      </c>
      <c r="L237" s="73">
        <f t="shared" si="58"/>
        <v>143.30000000000001</v>
      </c>
      <c r="M237" s="73">
        <f t="shared" si="59"/>
        <v>182.99</v>
      </c>
      <c r="N237" s="72" t="str">
        <f t="shared" si="60"/>
        <v>0147</v>
      </c>
      <c r="O237" s="74">
        <f t="shared" si="61"/>
        <v>6</v>
      </c>
      <c r="P237" s="72">
        <f t="shared" si="62"/>
        <v>0</v>
      </c>
      <c r="Q237" s="74">
        <f t="shared" si="63"/>
        <v>71</v>
      </c>
      <c r="R237" s="72" t="str">
        <f t="shared" si="64"/>
        <v/>
      </c>
      <c r="S237" s="72" t="str">
        <f t="shared" si="65"/>
        <v/>
      </c>
      <c r="AI237" s="23">
        <f>'simulateur tarif OQN'!$B$4</f>
        <v>40</v>
      </c>
      <c r="AJ237" s="24">
        <f t="shared" si="66"/>
        <v>6304.45</v>
      </c>
      <c r="AK237" s="24">
        <f t="shared" si="67"/>
        <v>157.61124999999998</v>
      </c>
      <c r="AM237" t="str">
        <f t="shared" si="68"/>
        <v>ZONEBASSE</v>
      </c>
      <c r="AN237" t="str">
        <f t="shared" si="69"/>
        <v>HC</v>
      </c>
      <c r="AO237" s="20">
        <f t="shared" si="70"/>
        <v>6304.45</v>
      </c>
      <c r="AP237" s="20">
        <f t="shared" si="71"/>
        <v>11190.67</v>
      </c>
      <c r="AQ237" s="20" t="str">
        <f t="shared" si="72"/>
        <v>.</v>
      </c>
      <c r="AR237" s="20" t="str">
        <f t="shared" si="73"/>
        <v>.</v>
      </c>
      <c r="AS237" s="20">
        <f t="shared" si="74"/>
        <v>5589.98</v>
      </c>
      <c r="AT237" s="20">
        <f t="shared" si="57"/>
        <v>5993.4799999999987</v>
      </c>
      <c r="AU237" s="20">
        <f t="shared" si="75"/>
        <v>447626.8</v>
      </c>
    </row>
    <row r="238" spans="1:47" ht="45">
      <c r="A238" s="54">
        <v>239</v>
      </c>
      <c r="B238" s="54" t="s">
        <v>450</v>
      </c>
      <c r="C238" s="58" t="s">
        <v>451</v>
      </c>
      <c r="D238" s="79">
        <v>78</v>
      </c>
      <c r="E238" s="79">
        <v>84</v>
      </c>
      <c r="F238" s="80">
        <v>11846.48</v>
      </c>
      <c r="G238" s="80">
        <v>93.69</v>
      </c>
      <c r="H238" s="80">
        <v>11846.48</v>
      </c>
      <c r="I238" s="80" t="s">
        <v>28</v>
      </c>
      <c r="J238" s="80" t="s">
        <v>28</v>
      </c>
      <c r="K238" s="80">
        <v>151.37</v>
      </c>
      <c r="L238" s="73">
        <f t="shared" si="58"/>
        <v>143.30000000000001</v>
      </c>
      <c r="M238" s="73">
        <f t="shared" si="59"/>
        <v>182.99</v>
      </c>
      <c r="N238" s="72" t="str">
        <f t="shared" si="60"/>
        <v>0147</v>
      </c>
      <c r="O238" s="74">
        <f t="shared" si="61"/>
        <v>6</v>
      </c>
      <c r="P238" s="72">
        <f t="shared" si="62"/>
        <v>0</v>
      </c>
      <c r="Q238" s="74">
        <f t="shared" si="63"/>
        <v>78</v>
      </c>
      <c r="R238" s="72" t="str">
        <f t="shared" si="64"/>
        <v/>
      </c>
      <c r="S238" s="72" t="str">
        <f t="shared" si="65"/>
        <v/>
      </c>
      <c r="AI238" s="23">
        <f>'simulateur tarif OQN'!$B$4</f>
        <v>40</v>
      </c>
      <c r="AJ238" s="24">
        <f t="shared" si="66"/>
        <v>8286.26</v>
      </c>
      <c r="AK238" s="24">
        <f t="shared" si="67"/>
        <v>207.15649999999999</v>
      </c>
      <c r="AM238" t="str">
        <f t="shared" si="68"/>
        <v>ZONEBASSE</v>
      </c>
      <c r="AN238" t="str">
        <f t="shared" si="69"/>
        <v>HC</v>
      </c>
      <c r="AO238" s="20">
        <f t="shared" si="70"/>
        <v>8286.26</v>
      </c>
      <c r="AP238" s="20">
        <f t="shared" si="71"/>
        <v>11846.48</v>
      </c>
      <c r="AQ238" s="20" t="str">
        <f t="shared" si="72"/>
        <v>.</v>
      </c>
      <c r="AR238" s="20" t="str">
        <f t="shared" si="73"/>
        <v>.</v>
      </c>
      <c r="AS238" s="20">
        <f t="shared" si="74"/>
        <v>5186.1999999999989</v>
      </c>
      <c r="AT238" s="20">
        <f t="shared" si="57"/>
        <v>5589.699999999998</v>
      </c>
      <c r="AU238" s="20">
        <f t="shared" si="75"/>
        <v>473859.19999999995</v>
      </c>
    </row>
    <row r="239" spans="1:47" ht="33.75">
      <c r="A239" s="54">
        <v>240</v>
      </c>
      <c r="B239" s="54" t="s">
        <v>452</v>
      </c>
      <c r="C239" s="58" t="s">
        <v>453</v>
      </c>
      <c r="D239" s="79">
        <v>22</v>
      </c>
      <c r="E239" s="79">
        <v>28</v>
      </c>
      <c r="F239" s="80">
        <v>3009.02</v>
      </c>
      <c r="G239" s="80">
        <v>136.77000000000001</v>
      </c>
      <c r="H239" s="80">
        <v>3009.02</v>
      </c>
      <c r="I239" s="80" t="s">
        <v>28</v>
      </c>
      <c r="J239" s="80" t="s">
        <v>28</v>
      </c>
      <c r="K239" s="80">
        <v>117.47</v>
      </c>
      <c r="L239" s="73">
        <f t="shared" si="58"/>
        <v>118.7</v>
      </c>
      <c r="M239" s="73">
        <f t="shared" si="59"/>
        <v>182.99</v>
      </c>
      <c r="N239" s="72" t="str">
        <f t="shared" si="60"/>
        <v>0147</v>
      </c>
      <c r="O239" s="74">
        <f t="shared" si="61"/>
        <v>6</v>
      </c>
      <c r="P239" s="72">
        <f t="shared" si="62"/>
        <v>0</v>
      </c>
      <c r="Q239" s="74">
        <f t="shared" si="63"/>
        <v>22</v>
      </c>
      <c r="R239" s="72" t="str">
        <f t="shared" si="64"/>
        <v/>
      </c>
      <c r="S239" s="72" t="str">
        <f t="shared" si="65"/>
        <v/>
      </c>
      <c r="AI239" s="23">
        <f>'simulateur tarif OQN'!$B$4</f>
        <v>40</v>
      </c>
      <c r="AJ239" s="24">
        <f t="shared" si="66"/>
        <v>4418.66</v>
      </c>
      <c r="AK239" s="24">
        <f t="shared" si="67"/>
        <v>110.4665</v>
      </c>
      <c r="AM239" t="str">
        <f t="shared" si="68"/>
        <v>ZONEHAUTE</v>
      </c>
      <c r="AN239" t="str">
        <f t="shared" si="69"/>
        <v>HC</v>
      </c>
      <c r="AO239" s="20">
        <f t="shared" si="70"/>
        <v>5470.88</v>
      </c>
      <c r="AP239" s="20">
        <f t="shared" si="71"/>
        <v>3009.02</v>
      </c>
      <c r="AQ239" s="20" t="str">
        <f t="shared" si="72"/>
        <v>.</v>
      </c>
      <c r="AR239" s="20" t="str">
        <f t="shared" si="73"/>
        <v>.</v>
      </c>
      <c r="AS239" s="20">
        <f t="shared" si="74"/>
        <v>4418.66</v>
      </c>
      <c r="AT239" s="20">
        <f t="shared" si="57"/>
        <v>4357.16</v>
      </c>
      <c r="AU239" s="20">
        <f t="shared" si="75"/>
        <v>120360.8</v>
      </c>
    </row>
    <row r="240" spans="1:47" ht="33.75">
      <c r="A240" s="54">
        <v>241</v>
      </c>
      <c r="B240" s="54" t="s">
        <v>454</v>
      </c>
      <c r="C240" s="58" t="s">
        <v>455</v>
      </c>
      <c r="D240" s="79">
        <v>22</v>
      </c>
      <c r="E240" s="79">
        <v>28</v>
      </c>
      <c r="F240" s="80">
        <v>3480.31</v>
      </c>
      <c r="G240" s="80">
        <v>158.19999999999999</v>
      </c>
      <c r="H240" s="80">
        <v>3480.31</v>
      </c>
      <c r="I240" s="80" t="s">
        <v>28</v>
      </c>
      <c r="J240" s="80" t="s">
        <v>28</v>
      </c>
      <c r="K240" s="80">
        <v>143.52000000000001</v>
      </c>
      <c r="L240" s="73">
        <f t="shared" si="58"/>
        <v>118.7</v>
      </c>
      <c r="M240" s="73">
        <f t="shared" si="59"/>
        <v>182.99</v>
      </c>
      <c r="N240" s="72" t="str">
        <f t="shared" si="60"/>
        <v>0147</v>
      </c>
      <c r="O240" s="74">
        <f t="shared" si="61"/>
        <v>6</v>
      </c>
      <c r="P240" s="72">
        <f t="shared" si="62"/>
        <v>0</v>
      </c>
      <c r="Q240" s="74">
        <f t="shared" si="63"/>
        <v>22</v>
      </c>
      <c r="R240" s="72" t="str">
        <f t="shared" si="64"/>
        <v/>
      </c>
      <c r="S240" s="72" t="str">
        <f t="shared" si="65"/>
        <v/>
      </c>
      <c r="AI240" s="23">
        <f>'simulateur tarif OQN'!$B$4</f>
        <v>40</v>
      </c>
      <c r="AJ240" s="24">
        <f t="shared" si="66"/>
        <v>5202.55</v>
      </c>
      <c r="AK240" s="24">
        <f t="shared" si="67"/>
        <v>130.06375</v>
      </c>
      <c r="AM240" t="str">
        <f t="shared" si="68"/>
        <v>ZONEHAUTE</v>
      </c>
      <c r="AN240" t="str">
        <f t="shared" si="69"/>
        <v>HC</v>
      </c>
      <c r="AO240" s="20">
        <f t="shared" si="70"/>
        <v>6327.91</v>
      </c>
      <c r="AP240" s="20">
        <f t="shared" si="71"/>
        <v>3480.31</v>
      </c>
      <c r="AQ240" s="20" t="str">
        <f t="shared" si="72"/>
        <v>.</v>
      </c>
      <c r="AR240" s="20" t="str">
        <f t="shared" si="73"/>
        <v>.</v>
      </c>
      <c r="AS240" s="20">
        <f t="shared" si="74"/>
        <v>5202.55</v>
      </c>
      <c r="AT240" s="20">
        <f t="shared" si="57"/>
        <v>6443.5499999999993</v>
      </c>
      <c r="AU240" s="20">
        <f t="shared" si="75"/>
        <v>139212.4</v>
      </c>
    </row>
    <row r="241" spans="1:47" ht="45">
      <c r="A241" s="54">
        <v>242</v>
      </c>
      <c r="B241" s="54" t="s">
        <v>456</v>
      </c>
      <c r="C241" s="58" t="s">
        <v>457</v>
      </c>
      <c r="D241" s="79">
        <v>22</v>
      </c>
      <c r="E241" s="79">
        <v>28</v>
      </c>
      <c r="F241" s="80">
        <v>2800.56</v>
      </c>
      <c r="G241" s="80">
        <v>127.3</v>
      </c>
      <c r="H241" s="80">
        <v>2800.56</v>
      </c>
      <c r="I241" s="80" t="s">
        <v>28</v>
      </c>
      <c r="J241" s="80" t="s">
        <v>28</v>
      </c>
      <c r="K241" s="80">
        <v>107.71</v>
      </c>
      <c r="L241" s="73">
        <f t="shared" si="58"/>
        <v>118.7</v>
      </c>
      <c r="M241" s="73">
        <f t="shared" si="59"/>
        <v>182.99</v>
      </c>
      <c r="N241" s="72" t="str">
        <f t="shared" si="60"/>
        <v>0147</v>
      </c>
      <c r="O241" s="74">
        <f t="shared" si="61"/>
        <v>6</v>
      </c>
      <c r="P241" s="72">
        <f t="shared" si="62"/>
        <v>0</v>
      </c>
      <c r="Q241" s="74">
        <f t="shared" si="63"/>
        <v>22</v>
      </c>
      <c r="R241" s="72" t="str">
        <f t="shared" si="64"/>
        <v/>
      </c>
      <c r="S241" s="72" t="str">
        <f t="shared" si="65"/>
        <v/>
      </c>
      <c r="AI241" s="23">
        <f>'simulateur tarif OQN'!$B$4</f>
        <v>40</v>
      </c>
      <c r="AJ241" s="24">
        <f t="shared" si="66"/>
        <v>4093.08</v>
      </c>
      <c r="AK241" s="24">
        <f t="shared" si="67"/>
        <v>102.327</v>
      </c>
      <c r="AM241" t="str">
        <f t="shared" si="68"/>
        <v>ZONEHAUTE</v>
      </c>
      <c r="AN241" t="str">
        <f t="shared" si="69"/>
        <v>HC</v>
      </c>
      <c r="AO241" s="20">
        <f t="shared" si="70"/>
        <v>5091.96</v>
      </c>
      <c r="AP241" s="20">
        <f t="shared" si="71"/>
        <v>2800.56</v>
      </c>
      <c r="AQ241" s="20" t="str">
        <f t="shared" si="72"/>
        <v>.</v>
      </c>
      <c r="AR241" s="20" t="str">
        <f t="shared" si="73"/>
        <v>.</v>
      </c>
      <c r="AS241" s="20">
        <f t="shared" si="74"/>
        <v>4093.08</v>
      </c>
      <c r="AT241" s="20">
        <f t="shared" si="57"/>
        <v>3543.58</v>
      </c>
      <c r="AU241" s="20">
        <f t="shared" si="75"/>
        <v>112022.39999999999</v>
      </c>
    </row>
    <row r="242" spans="1:47" ht="45">
      <c r="A242" s="54">
        <v>243</v>
      </c>
      <c r="B242" s="54" t="s">
        <v>458</v>
      </c>
      <c r="C242" s="58" t="s">
        <v>459</v>
      </c>
      <c r="D242" s="79">
        <v>43</v>
      </c>
      <c r="E242" s="79">
        <v>49</v>
      </c>
      <c r="F242" s="80">
        <v>5397.29</v>
      </c>
      <c r="G242" s="80">
        <v>123.65</v>
      </c>
      <c r="H242" s="80">
        <v>5397.29</v>
      </c>
      <c r="I242" s="80" t="s">
        <v>28</v>
      </c>
      <c r="J242" s="80" t="s">
        <v>28</v>
      </c>
      <c r="K242" s="80">
        <v>114.84</v>
      </c>
      <c r="L242" s="73">
        <f t="shared" si="58"/>
        <v>118.7</v>
      </c>
      <c r="M242" s="73">
        <f t="shared" si="59"/>
        <v>182.99</v>
      </c>
      <c r="N242" s="72" t="str">
        <f t="shared" si="60"/>
        <v>0147</v>
      </c>
      <c r="O242" s="74">
        <f t="shared" si="61"/>
        <v>6</v>
      </c>
      <c r="P242" s="72">
        <f t="shared" si="62"/>
        <v>0</v>
      </c>
      <c r="Q242" s="74">
        <f t="shared" si="63"/>
        <v>43</v>
      </c>
      <c r="R242" s="72" t="str">
        <f t="shared" si="64"/>
        <v/>
      </c>
      <c r="S242" s="72" t="str">
        <f t="shared" si="65"/>
        <v/>
      </c>
      <c r="AI242" s="23">
        <f>'simulateur tarif OQN'!$B$4</f>
        <v>40</v>
      </c>
      <c r="AJ242" s="24">
        <f t="shared" si="66"/>
        <v>5026.34</v>
      </c>
      <c r="AK242" s="24">
        <f t="shared" si="67"/>
        <v>125.6585</v>
      </c>
      <c r="AM242" t="str">
        <f t="shared" si="68"/>
        <v>ZONEBASSE</v>
      </c>
      <c r="AN242" t="str">
        <f t="shared" si="69"/>
        <v>HC</v>
      </c>
      <c r="AO242" s="20">
        <f t="shared" si="70"/>
        <v>5026.34</v>
      </c>
      <c r="AP242" s="20">
        <f t="shared" si="71"/>
        <v>5397.29</v>
      </c>
      <c r="AQ242" s="20" t="str">
        <f t="shared" si="72"/>
        <v>.</v>
      </c>
      <c r="AR242" s="20" t="str">
        <f t="shared" si="73"/>
        <v>.</v>
      </c>
      <c r="AS242" s="20">
        <f t="shared" si="74"/>
        <v>4363.7299999999996</v>
      </c>
      <c r="AT242" s="20">
        <f t="shared" si="57"/>
        <v>4170.7299999999996</v>
      </c>
      <c r="AU242" s="20">
        <f t="shared" si="75"/>
        <v>215891.6</v>
      </c>
    </row>
    <row r="243" spans="1:47" ht="33.75">
      <c r="A243" s="54">
        <v>244</v>
      </c>
      <c r="B243" s="54" t="s">
        <v>460</v>
      </c>
      <c r="C243" s="58" t="s">
        <v>461</v>
      </c>
      <c r="D243" s="79">
        <v>43</v>
      </c>
      <c r="E243" s="79">
        <v>49</v>
      </c>
      <c r="F243" s="80">
        <v>5286.48</v>
      </c>
      <c r="G243" s="80">
        <v>122.94</v>
      </c>
      <c r="H243" s="80">
        <v>5286.48</v>
      </c>
      <c r="I243" s="80" t="s">
        <v>28</v>
      </c>
      <c r="J243" s="80" t="s">
        <v>28</v>
      </c>
      <c r="K243" s="80">
        <v>115.59</v>
      </c>
      <c r="L243" s="73">
        <f t="shared" si="58"/>
        <v>118.7</v>
      </c>
      <c r="M243" s="73">
        <f t="shared" si="59"/>
        <v>182.99</v>
      </c>
      <c r="N243" s="72" t="str">
        <f t="shared" si="60"/>
        <v>0147</v>
      </c>
      <c r="O243" s="74">
        <f t="shared" si="61"/>
        <v>6</v>
      </c>
      <c r="P243" s="72">
        <f t="shared" si="62"/>
        <v>0</v>
      </c>
      <c r="Q243" s="74">
        <f t="shared" si="63"/>
        <v>43</v>
      </c>
      <c r="R243" s="72" t="str">
        <f t="shared" si="64"/>
        <v/>
      </c>
      <c r="S243" s="72" t="str">
        <f t="shared" si="65"/>
        <v/>
      </c>
      <c r="AI243" s="23">
        <f>'simulateur tarif OQN'!$B$4</f>
        <v>40</v>
      </c>
      <c r="AJ243" s="24">
        <f t="shared" si="66"/>
        <v>4917.66</v>
      </c>
      <c r="AK243" s="24">
        <f t="shared" si="67"/>
        <v>122.94149999999999</v>
      </c>
      <c r="AM243" t="str">
        <f t="shared" si="68"/>
        <v>ZONEBASSE</v>
      </c>
      <c r="AN243" t="str">
        <f t="shared" si="69"/>
        <v>HC</v>
      </c>
      <c r="AO243" s="20">
        <f t="shared" si="70"/>
        <v>4917.66</v>
      </c>
      <c r="AP243" s="20">
        <f t="shared" si="71"/>
        <v>5286.48</v>
      </c>
      <c r="AQ243" s="20" t="str">
        <f t="shared" si="72"/>
        <v>.</v>
      </c>
      <c r="AR243" s="20" t="str">
        <f t="shared" si="73"/>
        <v>.</v>
      </c>
      <c r="AS243" s="20">
        <f t="shared" si="74"/>
        <v>4246.17</v>
      </c>
      <c r="AT243" s="20">
        <f t="shared" si="57"/>
        <v>4090.67</v>
      </c>
      <c r="AU243" s="20">
        <f t="shared" si="75"/>
        <v>211459.19999999998</v>
      </c>
    </row>
    <row r="244" spans="1:47" ht="33.75">
      <c r="A244" s="54">
        <v>245</v>
      </c>
      <c r="B244" s="54" t="s">
        <v>462</v>
      </c>
      <c r="C244" s="58" t="s">
        <v>463</v>
      </c>
      <c r="D244" s="79">
        <v>71</v>
      </c>
      <c r="E244" s="79">
        <v>77</v>
      </c>
      <c r="F244" s="80">
        <v>9649.9</v>
      </c>
      <c r="G244" s="80">
        <v>135.91</v>
      </c>
      <c r="H244" s="80">
        <v>9649.9</v>
      </c>
      <c r="I244" s="80" t="s">
        <v>28</v>
      </c>
      <c r="J244" s="80" t="s">
        <v>28</v>
      </c>
      <c r="K244" s="80">
        <v>129.69999999999999</v>
      </c>
      <c r="L244" s="73">
        <f t="shared" si="58"/>
        <v>118.7</v>
      </c>
      <c r="M244" s="73">
        <f t="shared" si="59"/>
        <v>182.99</v>
      </c>
      <c r="N244" s="72" t="str">
        <f t="shared" si="60"/>
        <v>0147</v>
      </c>
      <c r="O244" s="74">
        <f t="shared" si="61"/>
        <v>6</v>
      </c>
      <c r="P244" s="72">
        <f t="shared" si="62"/>
        <v>0</v>
      </c>
      <c r="Q244" s="74">
        <f t="shared" si="63"/>
        <v>71</v>
      </c>
      <c r="R244" s="72" t="str">
        <f t="shared" si="64"/>
        <v/>
      </c>
      <c r="S244" s="72" t="str">
        <f t="shared" si="65"/>
        <v/>
      </c>
      <c r="AI244" s="23">
        <f>'simulateur tarif OQN'!$B$4</f>
        <v>40</v>
      </c>
      <c r="AJ244" s="24">
        <f t="shared" si="66"/>
        <v>5436.69</v>
      </c>
      <c r="AK244" s="24">
        <f t="shared" si="67"/>
        <v>135.91725</v>
      </c>
      <c r="AM244" t="str">
        <f t="shared" si="68"/>
        <v>ZONEBASSE</v>
      </c>
      <c r="AN244" t="str">
        <f t="shared" si="69"/>
        <v>HC</v>
      </c>
      <c r="AO244" s="20">
        <f t="shared" si="70"/>
        <v>5436.69</v>
      </c>
      <c r="AP244" s="20">
        <f t="shared" si="71"/>
        <v>9649.9</v>
      </c>
      <c r="AQ244" s="20" t="str">
        <f t="shared" si="72"/>
        <v>.</v>
      </c>
      <c r="AR244" s="20" t="str">
        <f t="shared" si="73"/>
        <v>.</v>
      </c>
      <c r="AS244" s="20">
        <f t="shared" si="74"/>
        <v>4851</v>
      </c>
      <c r="AT244" s="20">
        <f t="shared" si="57"/>
        <v>5401</v>
      </c>
      <c r="AU244" s="20">
        <f t="shared" si="75"/>
        <v>385996</v>
      </c>
    </row>
    <row r="245" spans="1:47" ht="33.75">
      <c r="A245" s="54">
        <v>246</v>
      </c>
      <c r="B245" s="54" t="s">
        <v>464</v>
      </c>
      <c r="C245" s="58" t="s">
        <v>465</v>
      </c>
      <c r="D245" s="79">
        <v>15</v>
      </c>
      <c r="E245" s="79">
        <v>21</v>
      </c>
      <c r="F245" s="80">
        <v>2111.79</v>
      </c>
      <c r="G245" s="80">
        <v>140.79</v>
      </c>
      <c r="H245" s="80">
        <v>2111.79</v>
      </c>
      <c r="I245" s="80" t="s">
        <v>28</v>
      </c>
      <c r="J245" s="80" t="s">
        <v>28</v>
      </c>
      <c r="K245" s="80">
        <v>122.62</v>
      </c>
      <c r="L245" s="73">
        <f t="shared" si="58"/>
        <v>107.65</v>
      </c>
      <c r="M245" s="73">
        <f t="shared" si="59"/>
        <v>182.99</v>
      </c>
      <c r="N245" s="72" t="str">
        <f t="shared" si="60"/>
        <v>0147</v>
      </c>
      <c r="O245" s="74">
        <f t="shared" si="61"/>
        <v>6</v>
      </c>
      <c r="P245" s="72">
        <f t="shared" si="62"/>
        <v>0</v>
      </c>
      <c r="Q245" s="74">
        <f t="shared" si="63"/>
        <v>15</v>
      </c>
      <c r="R245" s="72" t="str">
        <f t="shared" si="64"/>
        <v/>
      </c>
      <c r="S245" s="72" t="str">
        <f t="shared" si="65"/>
        <v/>
      </c>
      <c r="AI245" s="23">
        <f>'simulateur tarif OQN'!$B$4</f>
        <v>40</v>
      </c>
      <c r="AJ245" s="24">
        <f t="shared" si="66"/>
        <v>4441.57</v>
      </c>
      <c r="AK245" s="24">
        <f t="shared" si="67"/>
        <v>111.03925</v>
      </c>
      <c r="AM245" t="str">
        <f t="shared" si="68"/>
        <v>ZONEHAUTE</v>
      </c>
      <c r="AN245" t="str">
        <f t="shared" si="69"/>
        <v>HC</v>
      </c>
      <c r="AO245" s="20">
        <f t="shared" si="70"/>
        <v>5631.54</v>
      </c>
      <c r="AP245" s="20">
        <f t="shared" si="71"/>
        <v>2111.79</v>
      </c>
      <c r="AQ245" s="20" t="str">
        <f t="shared" si="72"/>
        <v>.</v>
      </c>
      <c r="AR245" s="20" t="str">
        <f t="shared" si="73"/>
        <v>.</v>
      </c>
      <c r="AS245" s="20">
        <f t="shared" si="74"/>
        <v>4441.57</v>
      </c>
      <c r="AT245" s="20">
        <f t="shared" si="57"/>
        <v>5190.07</v>
      </c>
      <c r="AU245" s="20">
        <f t="shared" si="75"/>
        <v>84471.6</v>
      </c>
    </row>
    <row r="246" spans="1:47" ht="33.75">
      <c r="A246" s="54">
        <v>247</v>
      </c>
      <c r="B246" s="54" t="s">
        <v>466</v>
      </c>
      <c r="C246" s="58" t="s">
        <v>467</v>
      </c>
      <c r="D246" s="79">
        <v>29</v>
      </c>
      <c r="E246" s="79">
        <v>35</v>
      </c>
      <c r="F246" s="80">
        <v>2772.14</v>
      </c>
      <c r="G246" s="80">
        <v>95.59</v>
      </c>
      <c r="H246" s="80">
        <v>2772.14</v>
      </c>
      <c r="I246" s="80" t="s">
        <v>28</v>
      </c>
      <c r="J246" s="80" t="s">
        <v>28</v>
      </c>
      <c r="K246" s="80">
        <v>95.59</v>
      </c>
      <c r="L246" s="73">
        <f t="shared" si="58"/>
        <v>107.65</v>
      </c>
      <c r="M246" s="73">
        <f t="shared" si="59"/>
        <v>182.99</v>
      </c>
      <c r="N246" s="72" t="str">
        <f t="shared" si="60"/>
        <v>0147</v>
      </c>
      <c r="O246" s="74">
        <f t="shared" si="61"/>
        <v>6</v>
      </c>
      <c r="P246" s="72">
        <f t="shared" si="62"/>
        <v>0</v>
      </c>
      <c r="Q246" s="74">
        <f t="shared" si="63"/>
        <v>29</v>
      </c>
      <c r="R246" s="72" t="str">
        <f t="shared" si="64"/>
        <v/>
      </c>
      <c r="S246" s="72" t="str">
        <f t="shared" si="65"/>
        <v/>
      </c>
      <c r="AI246" s="23">
        <f>'simulateur tarif OQN'!$B$4</f>
        <v>40</v>
      </c>
      <c r="AJ246" s="24">
        <f t="shared" si="66"/>
        <v>3250.09</v>
      </c>
      <c r="AK246" s="24">
        <f t="shared" si="67"/>
        <v>81.252250000000004</v>
      </c>
      <c r="AM246" t="str">
        <f t="shared" si="68"/>
        <v>ZONEHAUTE</v>
      </c>
      <c r="AN246" t="str">
        <f t="shared" si="69"/>
        <v>HC</v>
      </c>
      <c r="AO246" s="20">
        <f t="shared" si="70"/>
        <v>3823.63</v>
      </c>
      <c r="AP246" s="20">
        <f t="shared" si="71"/>
        <v>2772.14</v>
      </c>
      <c r="AQ246" s="20" t="str">
        <f t="shared" si="72"/>
        <v>.</v>
      </c>
      <c r="AR246" s="20" t="str">
        <f t="shared" si="73"/>
        <v>.</v>
      </c>
      <c r="AS246" s="20">
        <f t="shared" si="74"/>
        <v>3250.09</v>
      </c>
      <c r="AT246" s="20">
        <f t="shared" si="57"/>
        <v>2647.09</v>
      </c>
      <c r="AU246" s="20">
        <f t="shared" si="75"/>
        <v>110885.59999999999</v>
      </c>
    </row>
    <row r="247" spans="1:47" ht="33.75">
      <c r="A247" s="54">
        <v>248</v>
      </c>
      <c r="B247" s="54" t="s">
        <v>468</v>
      </c>
      <c r="C247" s="58" t="s">
        <v>469</v>
      </c>
      <c r="D247" s="79">
        <v>15</v>
      </c>
      <c r="E247" s="79">
        <v>21</v>
      </c>
      <c r="F247" s="80">
        <v>1850.67</v>
      </c>
      <c r="G247" s="80">
        <v>123.38</v>
      </c>
      <c r="H247" s="80">
        <v>1850.67</v>
      </c>
      <c r="I247" s="80" t="s">
        <v>28</v>
      </c>
      <c r="J247" s="80" t="s">
        <v>28</v>
      </c>
      <c r="K247" s="80">
        <v>97.92</v>
      </c>
      <c r="L247" s="73">
        <f t="shared" si="58"/>
        <v>107.65</v>
      </c>
      <c r="M247" s="73">
        <f t="shared" si="59"/>
        <v>182.99</v>
      </c>
      <c r="N247" s="72" t="str">
        <f t="shared" si="60"/>
        <v>0147</v>
      </c>
      <c r="O247" s="74">
        <f t="shared" si="61"/>
        <v>6</v>
      </c>
      <c r="P247" s="72">
        <f t="shared" si="62"/>
        <v>0</v>
      </c>
      <c r="Q247" s="74">
        <f t="shared" si="63"/>
        <v>15</v>
      </c>
      <c r="R247" s="72" t="str">
        <f t="shared" si="64"/>
        <v/>
      </c>
      <c r="S247" s="72" t="str">
        <f t="shared" si="65"/>
        <v/>
      </c>
      <c r="AI247" s="23">
        <f>'simulateur tarif OQN'!$B$4</f>
        <v>40</v>
      </c>
      <c r="AJ247" s="24">
        <f t="shared" si="66"/>
        <v>3711.15</v>
      </c>
      <c r="AK247" s="24">
        <f t="shared" si="67"/>
        <v>92.778750000000002</v>
      </c>
      <c r="AM247" t="str">
        <f t="shared" si="68"/>
        <v>ZONEHAUTE</v>
      </c>
      <c r="AN247" t="str">
        <f t="shared" si="69"/>
        <v>HC</v>
      </c>
      <c r="AO247" s="20">
        <f t="shared" si="70"/>
        <v>4935.17</v>
      </c>
      <c r="AP247" s="20">
        <f t="shared" si="71"/>
        <v>1850.67</v>
      </c>
      <c r="AQ247" s="20" t="str">
        <f t="shared" si="72"/>
        <v>.</v>
      </c>
      <c r="AR247" s="20" t="str">
        <f t="shared" si="73"/>
        <v>.</v>
      </c>
      <c r="AS247" s="20">
        <f t="shared" si="74"/>
        <v>3711.15</v>
      </c>
      <c r="AT247" s="20">
        <f t="shared" si="57"/>
        <v>3224.6500000000015</v>
      </c>
      <c r="AU247" s="20">
        <f t="shared" si="75"/>
        <v>74026.8</v>
      </c>
    </row>
    <row r="248" spans="1:47" ht="33.75">
      <c r="A248" s="54">
        <v>249</v>
      </c>
      <c r="B248" s="54" t="s">
        <v>470</v>
      </c>
      <c r="C248" s="58" t="s">
        <v>471</v>
      </c>
      <c r="D248" s="79">
        <v>43</v>
      </c>
      <c r="E248" s="79">
        <v>49</v>
      </c>
      <c r="F248" s="80">
        <v>5251.98</v>
      </c>
      <c r="G248" s="80">
        <v>121.48</v>
      </c>
      <c r="H248" s="80">
        <v>5251.98</v>
      </c>
      <c r="I248" s="80" t="s">
        <v>28</v>
      </c>
      <c r="J248" s="80" t="s">
        <v>28</v>
      </c>
      <c r="K248" s="80">
        <v>110.57</v>
      </c>
      <c r="L248" s="73">
        <f t="shared" si="58"/>
        <v>107.65</v>
      </c>
      <c r="M248" s="73">
        <f t="shared" si="59"/>
        <v>182.99</v>
      </c>
      <c r="N248" s="72" t="str">
        <f t="shared" si="60"/>
        <v>0147</v>
      </c>
      <c r="O248" s="74">
        <f t="shared" si="61"/>
        <v>6</v>
      </c>
      <c r="P248" s="72">
        <f t="shared" si="62"/>
        <v>0</v>
      </c>
      <c r="Q248" s="74">
        <f t="shared" si="63"/>
        <v>43</v>
      </c>
      <c r="R248" s="72" t="str">
        <f t="shared" si="64"/>
        <v/>
      </c>
      <c r="S248" s="72" t="str">
        <f t="shared" si="65"/>
        <v/>
      </c>
      <c r="AI248" s="23">
        <f>'simulateur tarif OQN'!$B$4</f>
        <v>40</v>
      </c>
      <c r="AJ248" s="24">
        <f t="shared" si="66"/>
        <v>4887.54</v>
      </c>
      <c r="AK248" s="24">
        <f t="shared" si="67"/>
        <v>122.1885</v>
      </c>
      <c r="AM248" t="str">
        <f t="shared" si="68"/>
        <v>ZONEBASSE</v>
      </c>
      <c r="AN248" t="str">
        <f t="shared" si="69"/>
        <v>HC</v>
      </c>
      <c r="AO248" s="20">
        <f t="shared" si="70"/>
        <v>4887.54</v>
      </c>
      <c r="AP248" s="20">
        <f t="shared" si="71"/>
        <v>5251.98</v>
      </c>
      <c r="AQ248" s="20" t="str">
        <f t="shared" si="72"/>
        <v>.</v>
      </c>
      <c r="AR248" s="20" t="str">
        <f t="shared" si="73"/>
        <v>.</v>
      </c>
      <c r="AS248" s="20">
        <f t="shared" si="74"/>
        <v>4256.8499999999995</v>
      </c>
      <c r="AT248" s="20">
        <f t="shared" si="57"/>
        <v>4402.8499999999985</v>
      </c>
      <c r="AU248" s="20">
        <f t="shared" si="75"/>
        <v>210079.19999999998</v>
      </c>
    </row>
    <row r="249" spans="1:47" ht="33.75">
      <c r="A249" s="54">
        <v>250</v>
      </c>
      <c r="B249" s="54" t="s">
        <v>472</v>
      </c>
      <c r="C249" s="58" t="s">
        <v>473</v>
      </c>
      <c r="D249" s="79">
        <v>15</v>
      </c>
      <c r="E249" s="79">
        <v>21</v>
      </c>
      <c r="F249" s="80">
        <v>2123.98</v>
      </c>
      <c r="G249" s="80">
        <v>141.6</v>
      </c>
      <c r="H249" s="80">
        <v>2123.98</v>
      </c>
      <c r="I249" s="80" t="s">
        <v>28</v>
      </c>
      <c r="J249" s="80" t="s">
        <v>28</v>
      </c>
      <c r="K249" s="80">
        <v>118.9</v>
      </c>
      <c r="L249" s="73">
        <f t="shared" si="58"/>
        <v>107.65</v>
      </c>
      <c r="M249" s="73">
        <f t="shared" si="59"/>
        <v>182.99</v>
      </c>
      <c r="N249" s="72" t="str">
        <f t="shared" si="60"/>
        <v>0147</v>
      </c>
      <c r="O249" s="74">
        <f t="shared" si="61"/>
        <v>6</v>
      </c>
      <c r="P249" s="72">
        <f t="shared" si="62"/>
        <v>0</v>
      </c>
      <c r="Q249" s="74">
        <f t="shared" si="63"/>
        <v>15</v>
      </c>
      <c r="R249" s="72" t="str">
        <f t="shared" si="64"/>
        <v/>
      </c>
      <c r="S249" s="72" t="str">
        <f t="shared" si="65"/>
        <v/>
      </c>
      <c r="AI249" s="23">
        <f>'simulateur tarif OQN'!$B$4</f>
        <v>40</v>
      </c>
      <c r="AJ249" s="24">
        <f t="shared" si="66"/>
        <v>4383.08</v>
      </c>
      <c r="AK249" s="24">
        <f t="shared" si="67"/>
        <v>109.577</v>
      </c>
      <c r="AM249" t="str">
        <f t="shared" si="68"/>
        <v>ZONEHAUTE</v>
      </c>
      <c r="AN249" t="str">
        <f t="shared" si="69"/>
        <v>HC</v>
      </c>
      <c r="AO249" s="20">
        <f t="shared" si="70"/>
        <v>5663.98</v>
      </c>
      <c r="AP249" s="20">
        <f t="shared" si="71"/>
        <v>2123.98</v>
      </c>
      <c r="AQ249" s="20" t="str">
        <f t="shared" si="72"/>
        <v>.</v>
      </c>
      <c r="AR249" s="20" t="str">
        <f t="shared" si="73"/>
        <v>.</v>
      </c>
      <c r="AS249" s="20">
        <f t="shared" si="74"/>
        <v>4383.08</v>
      </c>
      <c r="AT249" s="20">
        <f t="shared" si="57"/>
        <v>4945.58</v>
      </c>
      <c r="AU249" s="20">
        <f t="shared" si="75"/>
        <v>84959.2</v>
      </c>
    </row>
    <row r="250" spans="1:47" ht="33.75">
      <c r="A250" s="54">
        <v>251</v>
      </c>
      <c r="B250" s="54" t="s">
        <v>474</v>
      </c>
      <c r="C250" s="58" t="s">
        <v>475</v>
      </c>
      <c r="D250" s="79">
        <v>43</v>
      </c>
      <c r="E250" s="79">
        <v>49</v>
      </c>
      <c r="F250" s="80">
        <v>4859.8500000000004</v>
      </c>
      <c r="G250" s="80">
        <v>97.71</v>
      </c>
      <c r="H250" s="80">
        <v>4859.8500000000004</v>
      </c>
      <c r="I250" s="80" t="s">
        <v>28</v>
      </c>
      <c r="J250" s="80" t="s">
        <v>28</v>
      </c>
      <c r="K250" s="80">
        <v>118.9</v>
      </c>
      <c r="L250" s="73">
        <f t="shared" si="58"/>
        <v>107.65</v>
      </c>
      <c r="M250" s="73">
        <f t="shared" si="59"/>
        <v>182.99</v>
      </c>
      <c r="N250" s="72" t="str">
        <f t="shared" si="60"/>
        <v>0147</v>
      </c>
      <c r="O250" s="74">
        <f t="shared" si="61"/>
        <v>6</v>
      </c>
      <c r="P250" s="72">
        <f t="shared" si="62"/>
        <v>0</v>
      </c>
      <c r="Q250" s="74">
        <f t="shared" si="63"/>
        <v>43</v>
      </c>
      <c r="R250" s="72" t="str">
        <f t="shared" si="64"/>
        <v/>
      </c>
      <c r="S250" s="72" t="str">
        <f t="shared" si="65"/>
        <v/>
      </c>
      <c r="AI250" s="23">
        <f>'simulateur tarif OQN'!$B$4</f>
        <v>40</v>
      </c>
      <c r="AJ250" s="24">
        <f t="shared" si="66"/>
        <v>4566.72</v>
      </c>
      <c r="AK250" s="24">
        <f t="shared" si="67"/>
        <v>114.16800000000001</v>
      </c>
      <c r="AM250" t="str">
        <f t="shared" si="68"/>
        <v>ZONEBASSE</v>
      </c>
      <c r="AN250" t="str">
        <f t="shared" si="69"/>
        <v>HC</v>
      </c>
      <c r="AO250" s="20">
        <f t="shared" si="70"/>
        <v>4566.72</v>
      </c>
      <c r="AP250" s="20">
        <f t="shared" si="71"/>
        <v>4859.8500000000004</v>
      </c>
      <c r="AQ250" s="20" t="str">
        <f t="shared" si="72"/>
        <v>.</v>
      </c>
      <c r="AR250" s="20" t="str">
        <f t="shared" si="73"/>
        <v>.</v>
      </c>
      <c r="AS250" s="20">
        <f t="shared" si="74"/>
        <v>3789.75</v>
      </c>
      <c r="AT250" s="20">
        <f>IF(P250=1,J250+(90-E250)*K250,H250+(90-E250)*K250)+(AI250-90)*L250</f>
        <v>4352.25</v>
      </c>
      <c r="AU250" s="20">
        <f t="shared" si="75"/>
        <v>194394</v>
      </c>
    </row>
    <row r="251" spans="1:47" ht="22.5">
      <c r="A251" s="54">
        <v>252</v>
      </c>
      <c r="B251" s="54" t="s">
        <v>476</v>
      </c>
      <c r="C251" s="58" t="s">
        <v>477</v>
      </c>
      <c r="D251" s="79">
        <v>1</v>
      </c>
      <c r="E251" s="79">
        <v>1</v>
      </c>
      <c r="F251" s="80" t="s">
        <v>28</v>
      </c>
      <c r="G251" s="80" t="s">
        <v>28</v>
      </c>
      <c r="H251" s="80">
        <v>128.43</v>
      </c>
      <c r="I251" s="80" t="s">
        <v>28</v>
      </c>
      <c r="J251" s="80" t="s">
        <v>28</v>
      </c>
      <c r="K251" s="80" t="s">
        <v>28</v>
      </c>
      <c r="L251" s="73" t="str">
        <f t="shared" si="58"/>
        <v/>
      </c>
      <c r="M251" s="73" t="str">
        <f t="shared" si="59"/>
        <v/>
      </c>
      <c r="N251" s="72" t="str">
        <f t="shared" si="60"/>
        <v>0148</v>
      </c>
      <c r="O251" s="74">
        <f t="shared" si="61"/>
        <v>0</v>
      </c>
      <c r="P251" s="72">
        <f t="shared" si="62"/>
        <v>0</v>
      </c>
      <c r="Q251" s="74">
        <f t="shared" si="63"/>
        <v>1</v>
      </c>
      <c r="R251" s="72" t="str">
        <f t="shared" si="64"/>
        <v/>
      </c>
      <c r="S251" s="72" t="str">
        <f t="shared" si="65"/>
        <v/>
      </c>
      <c r="AI251" s="23">
        <f>'simulateur tarif OQN'!$B$4</f>
        <v>40</v>
      </c>
      <c r="AJ251" s="24">
        <f t="shared" si="66"/>
        <v>5137.2000000000007</v>
      </c>
      <c r="AK251" s="24">
        <f t="shared" si="67"/>
        <v>128.43</v>
      </c>
      <c r="AM251" t="str">
        <f t="shared" si="68"/>
        <v>ZONEHAUTE</v>
      </c>
      <c r="AN251" t="str">
        <f t="shared" si="69"/>
        <v>HDJ</v>
      </c>
      <c r="AO251" s="20" t="e">
        <f t="shared" si="70"/>
        <v>#VALUE!</v>
      </c>
      <c r="AP251" s="20">
        <f t="shared" si="71"/>
        <v>128.43</v>
      </c>
      <c r="AQ251" s="20" t="str">
        <f t="shared" si="72"/>
        <v>.</v>
      </c>
      <c r="AR251" s="20" t="str">
        <f t="shared" si="73"/>
        <v>.</v>
      </c>
      <c r="AS251" s="20" t="e">
        <f t="shared" si="74"/>
        <v>#VALUE!</v>
      </c>
      <c r="AT251" s="20" t="e">
        <f t="shared" ref="AT251:AT314" si="76">IF(P251=1,J251+(90-E251)*K251,H251+(90-E251)*K251)+(AI251-90)*L251</f>
        <v>#VALUE!</v>
      </c>
      <c r="AU251" s="20">
        <f t="shared" si="75"/>
        <v>5137.2000000000007</v>
      </c>
    </row>
    <row r="252" spans="1:47" ht="22.5">
      <c r="A252" s="54">
        <v>253</v>
      </c>
      <c r="B252" s="54" t="s">
        <v>478</v>
      </c>
      <c r="C252" s="58" t="s">
        <v>479</v>
      </c>
      <c r="D252" s="79">
        <v>1</v>
      </c>
      <c r="E252" s="79">
        <v>1</v>
      </c>
      <c r="F252" s="80" t="s">
        <v>28</v>
      </c>
      <c r="G252" s="80" t="s">
        <v>28</v>
      </c>
      <c r="H252" s="80">
        <v>107.14</v>
      </c>
      <c r="I252" s="80" t="s">
        <v>28</v>
      </c>
      <c r="J252" s="80" t="s">
        <v>28</v>
      </c>
      <c r="K252" s="80" t="s">
        <v>28</v>
      </c>
      <c r="L252" s="73" t="str">
        <f t="shared" si="58"/>
        <v/>
      </c>
      <c r="M252" s="73" t="str">
        <f t="shared" si="59"/>
        <v/>
      </c>
      <c r="N252" s="72" t="str">
        <f t="shared" si="60"/>
        <v>0148</v>
      </c>
      <c r="O252" s="74">
        <f t="shared" si="61"/>
        <v>0</v>
      </c>
      <c r="P252" s="72">
        <f t="shared" si="62"/>
        <v>0</v>
      </c>
      <c r="Q252" s="74">
        <f t="shared" si="63"/>
        <v>1</v>
      </c>
      <c r="R252" s="72" t="str">
        <f t="shared" si="64"/>
        <v/>
      </c>
      <c r="S252" s="72" t="str">
        <f t="shared" si="65"/>
        <v/>
      </c>
      <c r="AI252" s="23">
        <f>'simulateur tarif OQN'!$B$4</f>
        <v>40</v>
      </c>
      <c r="AJ252" s="24">
        <f t="shared" si="66"/>
        <v>4285.6000000000004</v>
      </c>
      <c r="AK252" s="24">
        <f t="shared" si="67"/>
        <v>107.14000000000001</v>
      </c>
      <c r="AM252" t="str">
        <f t="shared" si="68"/>
        <v>ZONEHAUTE</v>
      </c>
      <c r="AN252" t="str">
        <f t="shared" si="69"/>
        <v>HDJ</v>
      </c>
      <c r="AO252" s="20" t="e">
        <f t="shared" si="70"/>
        <v>#VALUE!</v>
      </c>
      <c r="AP252" s="20">
        <f t="shared" si="71"/>
        <v>107.14</v>
      </c>
      <c r="AQ252" s="20" t="str">
        <f t="shared" si="72"/>
        <v>.</v>
      </c>
      <c r="AR252" s="20" t="str">
        <f t="shared" si="73"/>
        <v>.</v>
      </c>
      <c r="AS252" s="20" t="e">
        <f t="shared" si="74"/>
        <v>#VALUE!</v>
      </c>
      <c r="AT252" s="20" t="e">
        <f t="shared" si="76"/>
        <v>#VALUE!</v>
      </c>
      <c r="AU252" s="20">
        <f t="shared" si="75"/>
        <v>4285.6000000000004</v>
      </c>
    </row>
    <row r="253" spans="1:47" ht="22.5">
      <c r="A253" s="54">
        <v>254</v>
      </c>
      <c r="B253" s="54" t="s">
        <v>480</v>
      </c>
      <c r="C253" s="58" t="s">
        <v>481</v>
      </c>
      <c r="D253" s="79">
        <v>1</v>
      </c>
      <c r="E253" s="79">
        <v>1</v>
      </c>
      <c r="F253" s="80" t="s">
        <v>28</v>
      </c>
      <c r="G253" s="80" t="s">
        <v>28</v>
      </c>
      <c r="H253" s="80">
        <v>86.6</v>
      </c>
      <c r="I253" s="80" t="s">
        <v>28</v>
      </c>
      <c r="J253" s="80" t="s">
        <v>28</v>
      </c>
      <c r="K253" s="80" t="s">
        <v>28</v>
      </c>
      <c r="L253" s="73" t="str">
        <f t="shared" si="58"/>
        <v/>
      </c>
      <c r="M253" s="73" t="str">
        <f t="shared" si="59"/>
        <v/>
      </c>
      <c r="N253" s="72" t="str">
        <f t="shared" si="60"/>
        <v>0148</v>
      </c>
      <c r="O253" s="74">
        <f t="shared" si="61"/>
        <v>0</v>
      </c>
      <c r="P253" s="72">
        <f t="shared" si="62"/>
        <v>0</v>
      </c>
      <c r="Q253" s="74">
        <f t="shared" si="63"/>
        <v>1</v>
      </c>
      <c r="R253" s="72" t="str">
        <f t="shared" si="64"/>
        <v/>
      </c>
      <c r="S253" s="72" t="str">
        <f t="shared" si="65"/>
        <v/>
      </c>
      <c r="AI253" s="23">
        <f>'simulateur tarif OQN'!$B$4</f>
        <v>40</v>
      </c>
      <c r="AJ253" s="24">
        <f t="shared" si="66"/>
        <v>3464</v>
      </c>
      <c r="AK253" s="24">
        <f t="shared" si="67"/>
        <v>86.6</v>
      </c>
      <c r="AM253" t="str">
        <f t="shared" si="68"/>
        <v>ZONEHAUTE</v>
      </c>
      <c r="AN253" t="str">
        <f t="shared" si="69"/>
        <v>HDJ</v>
      </c>
      <c r="AO253" s="20" t="e">
        <f t="shared" si="70"/>
        <v>#VALUE!</v>
      </c>
      <c r="AP253" s="20">
        <f t="shared" si="71"/>
        <v>86.6</v>
      </c>
      <c r="AQ253" s="20" t="str">
        <f t="shared" si="72"/>
        <v>.</v>
      </c>
      <c r="AR253" s="20" t="str">
        <f t="shared" si="73"/>
        <v>.</v>
      </c>
      <c r="AS253" s="20" t="e">
        <f t="shared" si="74"/>
        <v>#VALUE!</v>
      </c>
      <c r="AT253" s="20" t="e">
        <f t="shared" si="76"/>
        <v>#VALUE!</v>
      </c>
      <c r="AU253" s="20">
        <f t="shared" si="75"/>
        <v>3464</v>
      </c>
    </row>
    <row r="254" spans="1:47" ht="33.75">
      <c r="A254" s="54">
        <v>255</v>
      </c>
      <c r="B254" s="54" t="s">
        <v>482</v>
      </c>
      <c r="C254" s="58" t="s">
        <v>483</v>
      </c>
      <c r="D254" s="79">
        <v>15</v>
      </c>
      <c r="E254" s="79">
        <v>35</v>
      </c>
      <c r="F254" s="80">
        <v>2292.15</v>
      </c>
      <c r="G254" s="80">
        <v>152.81</v>
      </c>
      <c r="H254" s="80">
        <v>2292.15</v>
      </c>
      <c r="I254" s="80">
        <v>3205.37</v>
      </c>
      <c r="J254" s="80">
        <v>4059.71</v>
      </c>
      <c r="K254" s="80">
        <v>109.55</v>
      </c>
      <c r="L254" s="73">
        <f t="shared" si="58"/>
        <v>129.19</v>
      </c>
      <c r="M254" s="73">
        <f t="shared" si="59"/>
        <v>146.13999999999999</v>
      </c>
      <c r="N254" s="72" t="str">
        <f t="shared" si="60"/>
        <v>0148</v>
      </c>
      <c r="O254" s="74">
        <f t="shared" si="61"/>
        <v>20</v>
      </c>
      <c r="P254" s="72">
        <f t="shared" si="62"/>
        <v>1</v>
      </c>
      <c r="Q254" s="74">
        <f t="shared" si="63"/>
        <v>15</v>
      </c>
      <c r="R254" s="72">
        <f t="shared" si="64"/>
        <v>22</v>
      </c>
      <c r="S254" s="72">
        <f t="shared" si="65"/>
        <v>29</v>
      </c>
      <c r="AI254" s="23">
        <f>'simulateur tarif OQN'!$B$4</f>
        <v>40</v>
      </c>
      <c r="AJ254" s="24">
        <f t="shared" si="66"/>
        <v>4607.46</v>
      </c>
      <c r="AK254" s="24">
        <f t="shared" si="67"/>
        <v>115.1865</v>
      </c>
      <c r="AM254" t="str">
        <f t="shared" si="68"/>
        <v>ZONEHAUTE</v>
      </c>
      <c r="AN254" t="str">
        <f t="shared" si="69"/>
        <v>HC</v>
      </c>
      <c r="AO254" s="20">
        <f t="shared" si="70"/>
        <v>6112.4</v>
      </c>
      <c r="AP254" s="20">
        <f t="shared" si="71"/>
        <v>2292.15</v>
      </c>
      <c r="AQ254" s="20">
        <f t="shared" si="72"/>
        <v>3205.37</v>
      </c>
      <c r="AR254" s="20">
        <f t="shared" si="73"/>
        <v>4059.71</v>
      </c>
      <c r="AS254" s="20">
        <f t="shared" si="74"/>
        <v>4607.46</v>
      </c>
      <c r="AT254" s="20">
        <f t="shared" si="76"/>
        <v>3625.4599999999991</v>
      </c>
      <c r="AU254" s="20">
        <f t="shared" si="75"/>
        <v>91686</v>
      </c>
    </row>
    <row r="255" spans="1:47" ht="33.75">
      <c r="A255" s="54">
        <v>256</v>
      </c>
      <c r="B255" s="54" t="s">
        <v>484</v>
      </c>
      <c r="C255" s="58" t="s">
        <v>485</v>
      </c>
      <c r="D255" s="79">
        <v>15</v>
      </c>
      <c r="E255" s="79">
        <v>35</v>
      </c>
      <c r="F255" s="80">
        <v>2373.1799999999998</v>
      </c>
      <c r="G255" s="80">
        <v>158.21</v>
      </c>
      <c r="H255" s="80">
        <v>2373.1799999999998</v>
      </c>
      <c r="I255" s="80">
        <v>3331.39</v>
      </c>
      <c r="J255" s="80">
        <v>4342.51</v>
      </c>
      <c r="K255" s="80">
        <v>111.48</v>
      </c>
      <c r="L255" s="73">
        <f t="shared" si="58"/>
        <v>129.19</v>
      </c>
      <c r="M255" s="73">
        <f t="shared" si="59"/>
        <v>146.13999999999999</v>
      </c>
      <c r="N255" s="72" t="str">
        <f t="shared" si="60"/>
        <v>0148</v>
      </c>
      <c r="O255" s="74">
        <f t="shared" si="61"/>
        <v>20</v>
      </c>
      <c r="P255" s="72">
        <f t="shared" si="62"/>
        <v>1</v>
      </c>
      <c r="Q255" s="74">
        <f t="shared" si="63"/>
        <v>15</v>
      </c>
      <c r="R255" s="72">
        <f t="shared" si="64"/>
        <v>22</v>
      </c>
      <c r="S255" s="72">
        <f t="shared" si="65"/>
        <v>29</v>
      </c>
      <c r="AI255" s="23">
        <f>'simulateur tarif OQN'!$B$4</f>
        <v>40</v>
      </c>
      <c r="AJ255" s="24">
        <f t="shared" si="66"/>
        <v>4899.91</v>
      </c>
      <c r="AK255" s="24">
        <f t="shared" si="67"/>
        <v>122.49775</v>
      </c>
      <c r="AM255" t="str">
        <f t="shared" si="68"/>
        <v>ZONEHAUTE</v>
      </c>
      <c r="AN255" t="str">
        <f t="shared" si="69"/>
        <v>HC</v>
      </c>
      <c r="AO255" s="20">
        <f t="shared" si="70"/>
        <v>6328.43</v>
      </c>
      <c r="AP255" s="20">
        <f t="shared" si="71"/>
        <v>2373.1799999999998</v>
      </c>
      <c r="AQ255" s="20">
        <f t="shared" si="72"/>
        <v>3331.39</v>
      </c>
      <c r="AR255" s="20">
        <f t="shared" si="73"/>
        <v>4342.51</v>
      </c>
      <c r="AS255" s="20">
        <f t="shared" si="74"/>
        <v>4899.91</v>
      </c>
      <c r="AT255" s="20">
        <f t="shared" si="76"/>
        <v>4014.41</v>
      </c>
      <c r="AU255" s="20">
        <f t="shared" si="75"/>
        <v>94927.2</v>
      </c>
    </row>
    <row r="256" spans="1:47" ht="45">
      <c r="A256" s="54">
        <v>257</v>
      </c>
      <c r="B256" s="54" t="s">
        <v>486</v>
      </c>
      <c r="C256" s="58" t="s">
        <v>487</v>
      </c>
      <c r="D256" s="79">
        <v>43</v>
      </c>
      <c r="E256" s="79">
        <v>49</v>
      </c>
      <c r="F256" s="80">
        <v>5511.01</v>
      </c>
      <c r="G256" s="80">
        <v>128.16</v>
      </c>
      <c r="H256" s="80">
        <v>5511.01</v>
      </c>
      <c r="I256" s="80" t="s">
        <v>28</v>
      </c>
      <c r="J256" s="80" t="s">
        <v>28</v>
      </c>
      <c r="K256" s="80">
        <v>119.8</v>
      </c>
      <c r="L256" s="73">
        <f t="shared" si="58"/>
        <v>129.19</v>
      </c>
      <c r="M256" s="73">
        <f t="shared" si="59"/>
        <v>146.13999999999999</v>
      </c>
      <c r="N256" s="72" t="str">
        <f t="shared" si="60"/>
        <v>0148</v>
      </c>
      <c r="O256" s="74">
        <f t="shared" si="61"/>
        <v>6</v>
      </c>
      <c r="P256" s="72">
        <f t="shared" si="62"/>
        <v>0</v>
      </c>
      <c r="Q256" s="74">
        <f t="shared" si="63"/>
        <v>43</v>
      </c>
      <c r="R256" s="72" t="str">
        <f t="shared" si="64"/>
        <v/>
      </c>
      <c r="S256" s="72" t="str">
        <f t="shared" si="65"/>
        <v/>
      </c>
      <c r="AI256" s="23">
        <f>'simulateur tarif OQN'!$B$4</f>
        <v>40</v>
      </c>
      <c r="AJ256" s="24">
        <f t="shared" si="66"/>
        <v>5126.5300000000007</v>
      </c>
      <c r="AK256" s="24">
        <f t="shared" si="67"/>
        <v>128.16325000000001</v>
      </c>
      <c r="AM256" t="str">
        <f t="shared" si="68"/>
        <v>ZONEBASSE</v>
      </c>
      <c r="AN256" t="str">
        <f t="shared" si="69"/>
        <v>HC</v>
      </c>
      <c r="AO256" s="20">
        <f t="shared" si="70"/>
        <v>5126.5300000000007</v>
      </c>
      <c r="AP256" s="20">
        <f t="shared" si="71"/>
        <v>5511.01</v>
      </c>
      <c r="AQ256" s="20" t="str">
        <f t="shared" si="72"/>
        <v>.</v>
      </c>
      <c r="AR256" s="20" t="str">
        <f t="shared" si="73"/>
        <v>.</v>
      </c>
      <c r="AS256" s="20">
        <f t="shared" si="74"/>
        <v>4432.8100000000004</v>
      </c>
      <c r="AT256" s="20">
        <f t="shared" si="76"/>
        <v>3963.3100000000013</v>
      </c>
      <c r="AU256" s="20">
        <f t="shared" si="75"/>
        <v>220440.40000000002</v>
      </c>
    </row>
    <row r="257" spans="1:47" ht="45">
      <c r="A257" s="54">
        <v>258</v>
      </c>
      <c r="B257" s="54" t="s">
        <v>488</v>
      </c>
      <c r="C257" s="58" t="s">
        <v>489</v>
      </c>
      <c r="D257" s="79">
        <v>57</v>
      </c>
      <c r="E257" s="79">
        <v>63</v>
      </c>
      <c r="F257" s="80">
        <v>7241.11</v>
      </c>
      <c r="G257" s="80">
        <v>123.58</v>
      </c>
      <c r="H257" s="80">
        <v>7241.11</v>
      </c>
      <c r="I257" s="80" t="s">
        <v>28</v>
      </c>
      <c r="J257" s="80" t="s">
        <v>28</v>
      </c>
      <c r="K257" s="80">
        <v>120.8</v>
      </c>
      <c r="L257" s="73">
        <f t="shared" si="58"/>
        <v>129.19</v>
      </c>
      <c r="M257" s="73">
        <f t="shared" si="59"/>
        <v>146.13999999999999</v>
      </c>
      <c r="N257" s="72" t="str">
        <f t="shared" si="60"/>
        <v>0148</v>
      </c>
      <c r="O257" s="74">
        <f t="shared" si="61"/>
        <v>6</v>
      </c>
      <c r="P257" s="72">
        <f t="shared" si="62"/>
        <v>0</v>
      </c>
      <c r="Q257" s="74">
        <f t="shared" si="63"/>
        <v>57</v>
      </c>
      <c r="R257" s="72" t="str">
        <f t="shared" si="64"/>
        <v/>
      </c>
      <c r="S257" s="72" t="str">
        <f t="shared" si="65"/>
        <v/>
      </c>
      <c r="AI257" s="23">
        <f>'simulateur tarif OQN'!$B$4</f>
        <v>40</v>
      </c>
      <c r="AJ257" s="24">
        <f t="shared" si="66"/>
        <v>5140.25</v>
      </c>
      <c r="AK257" s="24">
        <f t="shared" si="67"/>
        <v>128.50624999999999</v>
      </c>
      <c r="AM257" t="str">
        <f t="shared" si="68"/>
        <v>ZONEBASSE</v>
      </c>
      <c r="AN257" t="str">
        <f t="shared" si="69"/>
        <v>HC</v>
      </c>
      <c r="AO257" s="20">
        <f t="shared" si="70"/>
        <v>5140.25</v>
      </c>
      <c r="AP257" s="20">
        <f t="shared" si="71"/>
        <v>7241.11</v>
      </c>
      <c r="AQ257" s="20" t="str">
        <f t="shared" si="72"/>
        <v>.</v>
      </c>
      <c r="AR257" s="20" t="str">
        <f t="shared" si="73"/>
        <v>.</v>
      </c>
      <c r="AS257" s="20">
        <f t="shared" si="74"/>
        <v>4462.7099999999991</v>
      </c>
      <c r="AT257" s="20">
        <f t="shared" si="76"/>
        <v>4043.2099999999991</v>
      </c>
      <c r="AU257" s="20">
        <f t="shared" si="75"/>
        <v>289644.39999999997</v>
      </c>
    </row>
    <row r="258" spans="1:47" ht="45">
      <c r="A258" s="54">
        <v>259</v>
      </c>
      <c r="B258" s="54" t="s">
        <v>490</v>
      </c>
      <c r="C258" s="58" t="s">
        <v>491</v>
      </c>
      <c r="D258" s="79">
        <v>64</v>
      </c>
      <c r="E258" s="79">
        <v>70</v>
      </c>
      <c r="F258" s="80">
        <v>9459.67</v>
      </c>
      <c r="G258" s="80">
        <v>147.81</v>
      </c>
      <c r="H258" s="80">
        <v>9459.67</v>
      </c>
      <c r="I258" s="80" t="s">
        <v>28</v>
      </c>
      <c r="J258" s="80" t="s">
        <v>28</v>
      </c>
      <c r="K258" s="80">
        <v>143.06</v>
      </c>
      <c r="L258" s="73">
        <f t="shared" si="58"/>
        <v>129.19</v>
      </c>
      <c r="M258" s="73">
        <f t="shared" si="59"/>
        <v>146.13999999999999</v>
      </c>
      <c r="N258" s="72" t="str">
        <f t="shared" si="60"/>
        <v>0148</v>
      </c>
      <c r="O258" s="74">
        <f t="shared" si="61"/>
        <v>6</v>
      </c>
      <c r="P258" s="72">
        <f t="shared" si="62"/>
        <v>0</v>
      </c>
      <c r="Q258" s="74">
        <f t="shared" si="63"/>
        <v>64</v>
      </c>
      <c r="R258" s="72" t="str">
        <f t="shared" si="64"/>
        <v/>
      </c>
      <c r="S258" s="72" t="str">
        <f t="shared" si="65"/>
        <v/>
      </c>
      <c r="AI258" s="23">
        <f>'simulateur tarif OQN'!$B$4</f>
        <v>40</v>
      </c>
      <c r="AJ258" s="24">
        <f t="shared" si="66"/>
        <v>5912.23</v>
      </c>
      <c r="AK258" s="24">
        <f t="shared" si="67"/>
        <v>147.80574999999999</v>
      </c>
      <c r="AM258" t="str">
        <f t="shared" si="68"/>
        <v>ZONEBASSE</v>
      </c>
      <c r="AN258" t="str">
        <f t="shared" si="69"/>
        <v>HC</v>
      </c>
      <c r="AO258" s="20">
        <f t="shared" si="70"/>
        <v>5912.23</v>
      </c>
      <c r="AP258" s="20">
        <f t="shared" si="71"/>
        <v>9459.67</v>
      </c>
      <c r="AQ258" s="20" t="str">
        <f t="shared" si="72"/>
        <v>.</v>
      </c>
      <c r="AR258" s="20" t="str">
        <f t="shared" si="73"/>
        <v>.</v>
      </c>
      <c r="AS258" s="20">
        <f t="shared" si="74"/>
        <v>5167.87</v>
      </c>
      <c r="AT258" s="20">
        <f t="shared" si="76"/>
        <v>5861.369999999999</v>
      </c>
      <c r="AU258" s="20">
        <f t="shared" si="75"/>
        <v>378386.8</v>
      </c>
    </row>
    <row r="259" spans="1:47" ht="45">
      <c r="A259" s="54">
        <v>260</v>
      </c>
      <c r="B259" s="54" t="s">
        <v>492</v>
      </c>
      <c r="C259" s="58" t="s">
        <v>493</v>
      </c>
      <c r="D259" s="79">
        <v>78</v>
      </c>
      <c r="E259" s="79">
        <v>84</v>
      </c>
      <c r="F259" s="80">
        <v>11733.12</v>
      </c>
      <c r="G259" s="80">
        <v>150.41999999999999</v>
      </c>
      <c r="H259" s="80">
        <v>11733.12</v>
      </c>
      <c r="I259" s="80" t="s">
        <v>28</v>
      </c>
      <c r="J259" s="80" t="s">
        <v>28</v>
      </c>
      <c r="K259" s="80">
        <v>143.96</v>
      </c>
      <c r="L259" s="73">
        <f t="shared" si="58"/>
        <v>129.19</v>
      </c>
      <c r="M259" s="73">
        <f t="shared" si="59"/>
        <v>146.13999999999999</v>
      </c>
      <c r="N259" s="72" t="str">
        <f t="shared" si="60"/>
        <v>0148</v>
      </c>
      <c r="O259" s="74">
        <f t="shared" si="61"/>
        <v>6</v>
      </c>
      <c r="P259" s="72">
        <f t="shared" si="62"/>
        <v>0</v>
      </c>
      <c r="Q259" s="74">
        <f t="shared" si="63"/>
        <v>78</v>
      </c>
      <c r="R259" s="72" t="str">
        <f t="shared" si="64"/>
        <v/>
      </c>
      <c r="S259" s="72" t="str">
        <f t="shared" si="65"/>
        <v/>
      </c>
      <c r="AI259" s="23">
        <f>'simulateur tarif OQN'!$B$4</f>
        <v>40</v>
      </c>
      <c r="AJ259" s="24">
        <f t="shared" si="66"/>
        <v>6017.1600000000017</v>
      </c>
      <c r="AK259" s="24">
        <f t="shared" si="67"/>
        <v>150.42900000000003</v>
      </c>
      <c r="AM259" t="str">
        <f t="shared" si="68"/>
        <v>ZONEBASSE</v>
      </c>
      <c r="AN259" t="str">
        <f t="shared" si="69"/>
        <v>HC</v>
      </c>
      <c r="AO259" s="20">
        <f t="shared" si="70"/>
        <v>6017.1600000000017</v>
      </c>
      <c r="AP259" s="20">
        <f t="shared" si="71"/>
        <v>11733.12</v>
      </c>
      <c r="AQ259" s="20" t="str">
        <f t="shared" si="72"/>
        <v>.</v>
      </c>
      <c r="AR259" s="20" t="str">
        <f t="shared" si="73"/>
        <v>.</v>
      </c>
      <c r="AS259" s="20">
        <f t="shared" si="74"/>
        <v>5398.88</v>
      </c>
      <c r="AT259" s="20">
        <f t="shared" si="76"/>
        <v>6137.380000000001</v>
      </c>
      <c r="AU259" s="20">
        <f t="shared" si="75"/>
        <v>469324.80000000005</v>
      </c>
    </row>
    <row r="260" spans="1:47" ht="33.75">
      <c r="A260" s="54">
        <v>261</v>
      </c>
      <c r="B260" s="54" t="s">
        <v>494</v>
      </c>
      <c r="C260" s="58" t="s">
        <v>495</v>
      </c>
      <c r="D260" s="79">
        <v>8</v>
      </c>
      <c r="E260" s="79">
        <v>28</v>
      </c>
      <c r="F260" s="80">
        <v>1176.81</v>
      </c>
      <c r="G260" s="80">
        <v>147.1</v>
      </c>
      <c r="H260" s="80">
        <v>1176.81</v>
      </c>
      <c r="I260" s="80">
        <v>1921.11</v>
      </c>
      <c r="J260" s="80">
        <v>2590.89</v>
      </c>
      <c r="K260" s="80">
        <v>88.03</v>
      </c>
      <c r="L260" s="73">
        <f t="shared" ref="L260:L323" si="77">IFERROR(VLOOKUP(B260,$B$1326:$K$2467,6,0),"")</f>
        <v>113.08</v>
      </c>
      <c r="M260" s="73">
        <f t="shared" ref="M260:M323" si="78">IFERROR(VLOOKUP($B260,$B$2468:$K$3603,6,0),"")</f>
        <v>146.13999999999999</v>
      </c>
      <c r="N260" s="72" t="str">
        <f t="shared" ref="N260:N323" si="79">LEFT(B260,4)</f>
        <v>0148</v>
      </c>
      <c r="O260" s="74">
        <f t="shared" ref="O260:O323" si="80">E260-D260</f>
        <v>20</v>
      </c>
      <c r="P260" s="72">
        <f t="shared" ref="P260:P323" si="81">IF(O260=20,1,0)</f>
        <v>1</v>
      </c>
      <c r="Q260" s="74">
        <f t="shared" ref="Q260:Q323" si="82">D260</f>
        <v>8</v>
      </c>
      <c r="R260" s="72">
        <f t="shared" ref="R260:R323" si="83">IF(P260=1,Q260+7,"")</f>
        <v>15</v>
      </c>
      <c r="S260" s="72">
        <f t="shared" ref="S260:S323" si="84">IF(P260=1,Q260+14,"")</f>
        <v>22</v>
      </c>
      <c r="AI260" s="23">
        <f>'simulateur tarif OQN'!$B$4</f>
        <v>40</v>
      </c>
      <c r="AJ260" s="24">
        <f t="shared" ref="AJ260:AJ323" si="85">IF(AN260="HDJ",AU260,IF(AM260="ZONE90",AT260,IF(AM260="ZONEBASSE",AO260,IF(AM260="ZONEFORF1",AP260,IF(AM260="ZONEFORF2",AQ260,IF(AM260="ZONEFORF3",AR260,AS260))))))</f>
        <v>3647.25</v>
      </c>
      <c r="AK260" s="24">
        <f t="shared" ref="AK260:AK323" si="86">AJ260/AI260</f>
        <v>91.181250000000006</v>
      </c>
      <c r="AM260" t="str">
        <f t="shared" ref="AM260:AM323" si="87">IF(AI260&gt;90,"ZONE90",IF(P260=1,IF(AI260&lt;D260,"ZONEBASSE",IF(AI260&lt;R260,"ZONEFORF1",IF(AI260&lt;S260,"ZONEFORF2",IF(AI260&lt;E260,"ZONEFORF3","ZONEHAUTE")))),IF(AI260&lt;D260,"ZONEBASSE",IF(AI260&lt;E260,"ZONEFORF1","ZONEHAUTE"))))</f>
        <v>ZONEHAUTE</v>
      </c>
      <c r="AN260" t="str">
        <f t="shared" ref="AN260:AN323" si="88">IF(RIGHT(B260,1)="0","HDJ","HC")</f>
        <v>HC</v>
      </c>
      <c r="AO260" s="20">
        <f t="shared" ref="AO260:AO323" si="89">IF(AI260&lt;8,M260*AI260,F260-(D260-AI260)*G260)</f>
        <v>5884.01</v>
      </c>
      <c r="AP260" s="20">
        <f t="shared" ref="AP260:AP323" si="90">H260</f>
        <v>1176.81</v>
      </c>
      <c r="AQ260" s="20">
        <f t="shared" ref="AQ260:AQ323" si="91">I260</f>
        <v>1921.11</v>
      </c>
      <c r="AR260" s="20">
        <f t="shared" ref="AR260:AR323" si="92">J260</f>
        <v>2590.89</v>
      </c>
      <c r="AS260" s="20">
        <f t="shared" ref="AS260:AS323" si="93">IF(P260=1,J260+(AI260-E260)*K260,H260+(AI260-E260)*K260)</f>
        <v>3647.25</v>
      </c>
      <c r="AT260" s="20">
        <f t="shared" si="76"/>
        <v>2394.75</v>
      </c>
      <c r="AU260" s="20">
        <f t="shared" ref="AU260:AU323" si="94">AI260*H260</f>
        <v>47072.399999999994</v>
      </c>
    </row>
    <row r="261" spans="1:47" ht="33.75">
      <c r="A261" s="54">
        <v>262</v>
      </c>
      <c r="B261" s="54" t="s">
        <v>496</v>
      </c>
      <c r="C261" s="58" t="s">
        <v>497</v>
      </c>
      <c r="D261" s="79">
        <v>8</v>
      </c>
      <c r="E261" s="79">
        <v>28</v>
      </c>
      <c r="F261" s="80">
        <v>1319.64</v>
      </c>
      <c r="G261" s="80">
        <v>164.96</v>
      </c>
      <c r="H261" s="80">
        <v>1319.64</v>
      </c>
      <c r="I261" s="80">
        <v>2312.29</v>
      </c>
      <c r="J261" s="80">
        <v>3306.17</v>
      </c>
      <c r="K261" s="80">
        <v>107.36</v>
      </c>
      <c r="L261" s="73">
        <f t="shared" si="77"/>
        <v>113.08</v>
      </c>
      <c r="M261" s="73">
        <f t="shared" si="78"/>
        <v>146.13999999999999</v>
      </c>
      <c r="N261" s="72" t="str">
        <f t="shared" si="79"/>
        <v>0148</v>
      </c>
      <c r="O261" s="74">
        <f t="shared" si="80"/>
        <v>20</v>
      </c>
      <c r="P261" s="72">
        <f t="shared" si="81"/>
        <v>1</v>
      </c>
      <c r="Q261" s="74">
        <f t="shared" si="82"/>
        <v>8</v>
      </c>
      <c r="R261" s="72">
        <f t="shared" si="83"/>
        <v>15</v>
      </c>
      <c r="S261" s="72">
        <f t="shared" si="84"/>
        <v>22</v>
      </c>
      <c r="AI261" s="23">
        <f>'simulateur tarif OQN'!$B$4</f>
        <v>40</v>
      </c>
      <c r="AJ261" s="24">
        <f t="shared" si="85"/>
        <v>4594.49</v>
      </c>
      <c r="AK261" s="24">
        <f t="shared" si="86"/>
        <v>114.86224999999999</v>
      </c>
      <c r="AM261" t="str">
        <f t="shared" si="87"/>
        <v>ZONEHAUTE</v>
      </c>
      <c r="AN261" t="str">
        <f t="shared" si="88"/>
        <v>HC</v>
      </c>
      <c r="AO261" s="20">
        <f t="shared" si="89"/>
        <v>6598.3600000000006</v>
      </c>
      <c r="AP261" s="20">
        <f t="shared" si="90"/>
        <v>1319.64</v>
      </c>
      <c r="AQ261" s="20">
        <f t="shared" si="91"/>
        <v>2312.29</v>
      </c>
      <c r="AR261" s="20">
        <f t="shared" si="92"/>
        <v>3306.17</v>
      </c>
      <c r="AS261" s="20">
        <f t="shared" si="93"/>
        <v>4594.49</v>
      </c>
      <c r="AT261" s="20">
        <f t="shared" si="76"/>
        <v>4308.49</v>
      </c>
      <c r="AU261" s="20">
        <f t="shared" si="94"/>
        <v>52785.600000000006</v>
      </c>
    </row>
    <row r="262" spans="1:47" ht="33.75">
      <c r="A262" s="54">
        <v>263</v>
      </c>
      <c r="B262" s="54" t="s">
        <v>498</v>
      </c>
      <c r="C262" s="58" t="s">
        <v>499</v>
      </c>
      <c r="D262" s="79">
        <v>15</v>
      </c>
      <c r="E262" s="79">
        <v>35</v>
      </c>
      <c r="F262" s="80">
        <v>1830.33</v>
      </c>
      <c r="G262" s="80">
        <v>122.02</v>
      </c>
      <c r="H262" s="80">
        <v>1830.33</v>
      </c>
      <c r="I262" s="80">
        <v>2528.52</v>
      </c>
      <c r="J262" s="80">
        <v>3270.54</v>
      </c>
      <c r="K262" s="80">
        <v>88.32</v>
      </c>
      <c r="L262" s="73">
        <f t="shared" si="77"/>
        <v>113.08</v>
      </c>
      <c r="M262" s="73">
        <f t="shared" si="78"/>
        <v>146.13999999999999</v>
      </c>
      <c r="N262" s="72" t="str">
        <f t="shared" si="79"/>
        <v>0148</v>
      </c>
      <c r="O262" s="74">
        <f t="shared" si="80"/>
        <v>20</v>
      </c>
      <c r="P262" s="72">
        <f t="shared" si="81"/>
        <v>1</v>
      </c>
      <c r="Q262" s="74">
        <f t="shared" si="82"/>
        <v>15</v>
      </c>
      <c r="R262" s="72">
        <f t="shared" si="83"/>
        <v>22</v>
      </c>
      <c r="S262" s="72">
        <f t="shared" si="84"/>
        <v>29</v>
      </c>
      <c r="AI262" s="23">
        <f>'simulateur tarif OQN'!$B$4</f>
        <v>40</v>
      </c>
      <c r="AJ262" s="24">
        <f t="shared" si="85"/>
        <v>3712.14</v>
      </c>
      <c r="AK262" s="24">
        <f t="shared" si="86"/>
        <v>92.8035</v>
      </c>
      <c r="AM262" t="str">
        <f t="shared" si="87"/>
        <v>ZONEHAUTE</v>
      </c>
      <c r="AN262" t="str">
        <f t="shared" si="88"/>
        <v>HC</v>
      </c>
      <c r="AO262" s="20">
        <f t="shared" si="89"/>
        <v>4880.83</v>
      </c>
      <c r="AP262" s="20">
        <f t="shared" si="90"/>
        <v>1830.33</v>
      </c>
      <c r="AQ262" s="20">
        <f t="shared" si="91"/>
        <v>2528.52</v>
      </c>
      <c r="AR262" s="20">
        <f t="shared" si="92"/>
        <v>3270.54</v>
      </c>
      <c r="AS262" s="20">
        <f t="shared" si="93"/>
        <v>3712.14</v>
      </c>
      <c r="AT262" s="20">
        <f t="shared" si="76"/>
        <v>2474.1399999999994</v>
      </c>
      <c r="AU262" s="20">
        <f t="shared" si="94"/>
        <v>73213.2</v>
      </c>
    </row>
    <row r="263" spans="1:47" ht="33.75">
      <c r="A263" s="54">
        <v>264</v>
      </c>
      <c r="B263" s="54" t="s">
        <v>500</v>
      </c>
      <c r="C263" s="58" t="s">
        <v>501</v>
      </c>
      <c r="D263" s="79">
        <v>36</v>
      </c>
      <c r="E263" s="79">
        <v>42</v>
      </c>
      <c r="F263" s="80">
        <v>4031.02</v>
      </c>
      <c r="G263" s="80">
        <v>104.79</v>
      </c>
      <c r="H263" s="80">
        <v>4031.02</v>
      </c>
      <c r="I263" s="80" t="s">
        <v>28</v>
      </c>
      <c r="J263" s="80" t="s">
        <v>28</v>
      </c>
      <c r="K263" s="80">
        <v>101.66</v>
      </c>
      <c r="L263" s="73">
        <f t="shared" si="77"/>
        <v>113.08</v>
      </c>
      <c r="M263" s="73">
        <f t="shared" si="78"/>
        <v>146.13999999999999</v>
      </c>
      <c r="N263" s="72" t="str">
        <f t="shared" si="79"/>
        <v>0148</v>
      </c>
      <c r="O263" s="74">
        <f t="shared" si="80"/>
        <v>6</v>
      </c>
      <c r="P263" s="72">
        <f t="shared" si="81"/>
        <v>0</v>
      </c>
      <c r="Q263" s="74">
        <f t="shared" si="82"/>
        <v>36</v>
      </c>
      <c r="R263" s="72" t="str">
        <f t="shared" si="83"/>
        <v/>
      </c>
      <c r="S263" s="72" t="str">
        <f t="shared" si="84"/>
        <v/>
      </c>
      <c r="AI263" s="23">
        <f>'simulateur tarif OQN'!$B$4</f>
        <v>40</v>
      </c>
      <c r="AJ263" s="24">
        <f t="shared" si="85"/>
        <v>4031.02</v>
      </c>
      <c r="AK263" s="24">
        <f t="shared" si="86"/>
        <v>100.77549999999999</v>
      </c>
      <c r="AM263" t="str">
        <f t="shared" si="87"/>
        <v>ZONEFORF1</v>
      </c>
      <c r="AN263" t="str">
        <f t="shared" si="88"/>
        <v>HC</v>
      </c>
      <c r="AO263" s="20">
        <f t="shared" si="89"/>
        <v>4450.18</v>
      </c>
      <c r="AP263" s="20">
        <f t="shared" si="90"/>
        <v>4031.02</v>
      </c>
      <c r="AQ263" s="20" t="str">
        <f t="shared" si="91"/>
        <v>.</v>
      </c>
      <c r="AR263" s="20" t="str">
        <f t="shared" si="92"/>
        <v>.</v>
      </c>
      <c r="AS263" s="20">
        <f t="shared" si="93"/>
        <v>3827.7</v>
      </c>
      <c r="AT263" s="20">
        <f t="shared" si="76"/>
        <v>3256.7000000000007</v>
      </c>
      <c r="AU263" s="20">
        <f t="shared" si="94"/>
        <v>161240.79999999999</v>
      </c>
    </row>
    <row r="264" spans="1:47" ht="33.75">
      <c r="A264" s="54">
        <v>265</v>
      </c>
      <c r="B264" s="54" t="s">
        <v>502</v>
      </c>
      <c r="C264" s="58" t="s">
        <v>503</v>
      </c>
      <c r="D264" s="79">
        <v>43</v>
      </c>
      <c r="E264" s="79">
        <v>49</v>
      </c>
      <c r="F264" s="80">
        <v>5225.24</v>
      </c>
      <c r="G264" s="80">
        <v>121.52</v>
      </c>
      <c r="H264" s="80">
        <v>5225.24</v>
      </c>
      <c r="I264" s="80" t="s">
        <v>28</v>
      </c>
      <c r="J264" s="80" t="s">
        <v>28</v>
      </c>
      <c r="K264" s="80">
        <v>113.51</v>
      </c>
      <c r="L264" s="73">
        <f t="shared" si="77"/>
        <v>113.08</v>
      </c>
      <c r="M264" s="73">
        <f t="shared" si="78"/>
        <v>146.13999999999999</v>
      </c>
      <c r="N264" s="72" t="str">
        <f t="shared" si="79"/>
        <v>0148</v>
      </c>
      <c r="O264" s="74">
        <f t="shared" si="80"/>
        <v>6</v>
      </c>
      <c r="P264" s="72">
        <f t="shared" si="81"/>
        <v>0</v>
      </c>
      <c r="Q264" s="74">
        <f t="shared" si="82"/>
        <v>43</v>
      </c>
      <c r="R264" s="72" t="str">
        <f t="shared" si="83"/>
        <v/>
      </c>
      <c r="S264" s="72" t="str">
        <f t="shared" si="84"/>
        <v/>
      </c>
      <c r="AI264" s="23">
        <f>'simulateur tarif OQN'!$B$4</f>
        <v>40</v>
      </c>
      <c r="AJ264" s="24">
        <f t="shared" si="85"/>
        <v>4860.6799999999994</v>
      </c>
      <c r="AK264" s="24">
        <f t="shared" si="86"/>
        <v>121.51699999999998</v>
      </c>
      <c r="AM264" t="str">
        <f t="shared" si="87"/>
        <v>ZONEBASSE</v>
      </c>
      <c r="AN264" t="str">
        <f t="shared" si="88"/>
        <v>HC</v>
      </c>
      <c r="AO264" s="20">
        <f t="shared" si="89"/>
        <v>4860.6799999999994</v>
      </c>
      <c r="AP264" s="20">
        <f t="shared" si="90"/>
        <v>5225.24</v>
      </c>
      <c r="AQ264" s="20" t="str">
        <f t="shared" si="91"/>
        <v>.</v>
      </c>
      <c r="AR264" s="20" t="str">
        <f t="shared" si="92"/>
        <v>.</v>
      </c>
      <c r="AS264" s="20">
        <f t="shared" si="93"/>
        <v>4203.6499999999996</v>
      </c>
      <c r="AT264" s="20">
        <f t="shared" si="76"/>
        <v>4225.1499999999996</v>
      </c>
      <c r="AU264" s="20">
        <f t="shared" si="94"/>
        <v>209009.59999999998</v>
      </c>
    </row>
    <row r="265" spans="1:47" ht="33.75">
      <c r="A265" s="54">
        <v>266</v>
      </c>
      <c r="B265" s="54" t="s">
        <v>504</v>
      </c>
      <c r="C265" s="58" t="s">
        <v>505</v>
      </c>
      <c r="D265" s="79">
        <v>64</v>
      </c>
      <c r="E265" s="79">
        <v>70</v>
      </c>
      <c r="F265" s="80">
        <v>8522.2999999999993</v>
      </c>
      <c r="G265" s="80">
        <v>133.16</v>
      </c>
      <c r="H265" s="80">
        <v>8522.2999999999993</v>
      </c>
      <c r="I265" s="80" t="s">
        <v>28</v>
      </c>
      <c r="J265" s="80" t="s">
        <v>28</v>
      </c>
      <c r="K265" s="80">
        <v>125.75</v>
      </c>
      <c r="L265" s="73">
        <f t="shared" si="77"/>
        <v>113.08</v>
      </c>
      <c r="M265" s="73">
        <f t="shared" si="78"/>
        <v>146.13999999999999</v>
      </c>
      <c r="N265" s="72" t="str">
        <f t="shared" si="79"/>
        <v>0148</v>
      </c>
      <c r="O265" s="74">
        <f t="shared" si="80"/>
        <v>6</v>
      </c>
      <c r="P265" s="72">
        <f t="shared" si="81"/>
        <v>0</v>
      </c>
      <c r="Q265" s="74">
        <f t="shared" si="82"/>
        <v>64</v>
      </c>
      <c r="R265" s="72" t="str">
        <f t="shared" si="83"/>
        <v/>
      </c>
      <c r="S265" s="72" t="str">
        <f t="shared" si="84"/>
        <v/>
      </c>
      <c r="AI265" s="23">
        <f>'simulateur tarif OQN'!$B$4</f>
        <v>40</v>
      </c>
      <c r="AJ265" s="24">
        <f t="shared" si="85"/>
        <v>5326.4599999999991</v>
      </c>
      <c r="AK265" s="24">
        <f t="shared" si="86"/>
        <v>133.16149999999999</v>
      </c>
      <c r="AM265" t="str">
        <f t="shared" si="87"/>
        <v>ZONEBASSE</v>
      </c>
      <c r="AN265" t="str">
        <f t="shared" si="88"/>
        <v>HC</v>
      </c>
      <c r="AO265" s="20">
        <f t="shared" si="89"/>
        <v>5326.4599999999991</v>
      </c>
      <c r="AP265" s="20">
        <f t="shared" si="90"/>
        <v>8522.2999999999993</v>
      </c>
      <c r="AQ265" s="20" t="str">
        <f t="shared" si="91"/>
        <v>.</v>
      </c>
      <c r="AR265" s="20" t="str">
        <f t="shared" si="92"/>
        <v>.</v>
      </c>
      <c r="AS265" s="20">
        <f t="shared" si="93"/>
        <v>4749.7999999999993</v>
      </c>
      <c r="AT265" s="20">
        <f t="shared" si="76"/>
        <v>5383.2999999999993</v>
      </c>
      <c r="AU265" s="20">
        <f t="shared" si="94"/>
        <v>340892</v>
      </c>
    </row>
    <row r="266" spans="1:47" ht="33.75">
      <c r="A266" s="54">
        <v>267</v>
      </c>
      <c r="B266" s="54" t="s">
        <v>506</v>
      </c>
      <c r="C266" s="58" t="s">
        <v>507</v>
      </c>
      <c r="D266" s="79">
        <v>8</v>
      </c>
      <c r="E266" s="79">
        <v>28</v>
      </c>
      <c r="F266" s="80">
        <v>1118.02</v>
      </c>
      <c r="G266" s="80">
        <v>139.75</v>
      </c>
      <c r="H266" s="80">
        <v>1118.02</v>
      </c>
      <c r="I266" s="80">
        <v>1807.1</v>
      </c>
      <c r="J266" s="80">
        <v>2664.19</v>
      </c>
      <c r="K266" s="80">
        <v>93.75</v>
      </c>
      <c r="L266" s="73">
        <f t="shared" si="77"/>
        <v>97.69</v>
      </c>
      <c r="M266" s="73">
        <f t="shared" si="78"/>
        <v>146.13999999999999</v>
      </c>
      <c r="N266" s="72" t="str">
        <f t="shared" si="79"/>
        <v>0148</v>
      </c>
      <c r="O266" s="74">
        <f t="shared" si="80"/>
        <v>20</v>
      </c>
      <c r="P266" s="72">
        <f t="shared" si="81"/>
        <v>1</v>
      </c>
      <c r="Q266" s="74">
        <f t="shared" si="82"/>
        <v>8</v>
      </c>
      <c r="R266" s="72">
        <f t="shared" si="83"/>
        <v>15</v>
      </c>
      <c r="S266" s="72">
        <f t="shared" si="84"/>
        <v>22</v>
      </c>
      <c r="AI266" s="23">
        <f>'simulateur tarif OQN'!$B$4</f>
        <v>40</v>
      </c>
      <c r="AJ266" s="24">
        <f t="shared" si="85"/>
        <v>3789.19</v>
      </c>
      <c r="AK266" s="24">
        <f t="shared" si="86"/>
        <v>94.729749999999996</v>
      </c>
      <c r="AM266" t="str">
        <f t="shared" si="87"/>
        <v>ZONEHAUTE</v>
      </c>
      <c r="AN266" t="str">
        <f t="shared" si="88"/>
        <v>HC</v>
      </c>
      <c r="AO266" s="20">
        <f t="shared" si="89"/>
        <v>5590.02</v>
      </c>
      <c r="AP266" s="20">
        <f t="shared" si="90"/>
        <v>1118.02</v>
      </c>
      <c r="AQ266" s="20">
        <f t="shared" si="91"/>
        <v>1807.1</v>
      </c>
      <c r="AR266" s="20">
        <f t="shared" si="92"/>
        <v>2664.19</v>
      </c>
      <c r="AS266" s="20">
        <f t="shared" si="93"/>
        <v>3789.19</v>
      </c>
      <c r="AT266" s="20">
        <f t="shared" si="76"/>
        <v>3592.1900000000005</v>
      </c>
      <c r="AU266" s="20">
        <f t="shared" si="94"/>
        <v>44720.800000000003</v>
      </c>
    </row>
    <row r="267" spans="1:47" ht="33.75">
      <c r="A267" s="54">
        <v>268</v>
      </c>
      <c r="B267" s="54" t="s">
        <v>508</v>
      </c>
      <c r="C267" s="58" t="s">
        <v>509</v>
      </c>
      <c r="D267" s="79">
        <v>22</v>
      </c>
      <c r="E267" s="79">
        <v>28</v>
      </c>
      <c r="F267" s="80">
        <v>2805.47</v>
      </c>
      <c r="G267" s="80">
        <v>120.53</v>
      </c>
      <c r="H267" s="80">
        <v>2805.47</v>
      </c>
      <c r="I267" s="80" t="s">
        <v>28</v>
      </c>
      <c r="J267" s="80" t="s">
        <v>28</v>
      </c>
      <c r="K267" s="80">
        <v>111.48</v>
      </c>
      <c r="L267" s="73">
        <f t="shared" si="77"/>
        <v>97.69</v>
      </c>
      <c r="M267" s="73">
        <f t="shared" si="78"/>
        <v>146.13999999999999</v>
      </c>
      <c r="N267" s="72" t="str">
        <f t="shared" si="79"/>
        <v>0148</v>
      </c>
      <c r="O267" s="74">
        <f t="shared" si="80"/>
        <v>6</v>
      </c>
      <c r="P267" s="72">
        <f t="shared" si="81"/>
        <v>0</v>
      </c>
      <c r="Q267" s="74">
        <f t="shared" si="82"/>
        <v>22</v>
      </c>
      <c r="R267" s="72" t="str">
        <f t="shared" si="83"/>
        <v/>
      </c>
      <c r="S267" s="72" t="str">
        <f t="shared" si="84"/>
        <v/>
      </c>
      <c r="AI267" s="23">
        <f>'simulateur tarif OQN'!$B$4</f>
        <v>40</v>
      </c>
      <c r="AJ267" s="24">
        <f t="shared" si="85"/>
        <v>4143.2299999999996</v>
      </c>
      <c r="AK267" s="24">
        <f t="shared" si="86"/>
        <v>103.58074999999999</v>
      </c>
      <c r="AM267" t="str">
        <f t="shared" si="87"/>
        <v>ZONEHAUTE</v>
      </c>
      <c r="AN267" t="str">
        <f t="shared" si="88"/>
        <v>HC</v>
      </c>
      <c r="AO267" s="20">
        <f t="shared" si="89"/>
        <v>4975.01</v>
      </c>
      <c r="AP267" s="20">
        <f t="shared" si="90"/>
        <v>2805.47</v>
      </c>
      <c r="AQ267" s="20" t="str">
        <f t="shared" si="91"/>
        <v>.</v>
      </c>
      <c r="AR267" s="20" t="str">
        <f t="shared" si="92"/>
        <v>.</v>
      </c>
      <c r="AS267" s="20">
        <f t="shared" si="93"/>
        <v>4143.2299999999996</v>
      </c>
      <c r="AT267" s="20">
        <f t="shared" si="76"/>
        <v>4832.7299999999996</v>
      </c>
      <c r="AU267" s="20">
        <f t="shared" si="94"/>
        <v>112218.79999999999</v>
      </c>
    </row>
    <row r="268" spans="1:47" ht="33.75">
      <c r="A268" s="54">
        <v>269</v>
      </c>
      <c r="B268" s="54" t="s">
        <v>510</v>
      </c>
      <c r="C268" s="58" t="s">
        <v>511</v>
      </c>
      <c r="D268" s="79">
        <v>8</v>
      </c>
      <c r="E268" s="79">
        <v>28</v>
      </c>
      <c r="F268" s="80">
        <v>1128.06</v>
      </c>
      <c r="G268" s="80">
        <v>141.01</v>
      </c>
      <c r="H268" s="80">
        <v>1128.06</v>
      </c>
      <c r="I268" s="80">
        <v>1754.41</v>
      </c>
      <c r="J268" s="80">
        <v>2497.73</v>
      </c>
      <c r="K268" s="80">
        <v>79.7</v>
      </c>
      <c r="L268" s="73">
        <f t="shared" si="77"/>
        <v>97.69</v>
      </c>
      <c r="M268" s="73">
        <f t="shared" si="78"/>
        <v>146.13999999999999</v>
      </c>
      <c r="N268" s="72" t="str">
        <f t="shared" si="79"/>
        <v>0148</v>
      </c>
      <c r="O268" s="74">
        <f t="shared" si="80"/>
        <v>20</v>
      </c>
      <c r="P268" s="72">
        <f t="shared" si="81"/>
        <v>1</v>
      </c>
      <c r="Q268" s="74">
        <f t="shared" si="82"/>
        <v>8</v>
      </c>
      <c r="R268" s="72">
        <f t="shared" si="83"/>
        <v>15</v>
      </c>
      <c r="S268" s="72">
        <f t="shared" si="84"/>
        <v>22</v>
      </c>
      <c r="AI268" s="23">
        <f>'simulateur tarif OQN'!$B$4</f>
        <v>40</v>
      </c>
      <c r="AJ268" s="24">
        <f t="shared" si="85"/>
        <v>3454.13</v>
      </c>
      <c r="AK268" s="24">
        <f t="shared" si="86"/>
        <v>86.353250000000003</v>
      </c>
      <c r="AM268" t="str">
        <f t="shared" si="87"/>
        <v>ZONEHAUTE</v>
      </c>
      <c r="AN268" t="str">
        <f t="shared" si="88"/>
        <v>HC</v>
      </c>
      <c r="AO268" s="20">
        <f t="shared" si="89"/>
        <v>5640.3799999999992</v>
      </c>
      <c r="AP268" s="20">
        <f t="shared" si="90"/>
        <v>1128.06</v>
      </c>
      <c r="AQ268" s="20">
        <f t="shared" si="91"/>
        <v>1754.41</v>
      </c>
      <c r="AR268" s="20">
        <f t="shared" si="92"/>
        <v>2497.73</v>
      </c>
      <c r="AS268" s="20">
        <f t="shared" si="93"/>
        <v>3454.13</v>
      </c>
      <c r="AT268" s="20">
        <f t="shared" si="76"/>
        <v>2554.630000000001</v>
      </c>
      <c r="AU268" s="20">
        <f t="shared" si="94"/>
        <v>45122.399999999994</v>
      </c>
    </row>
    <row r="269" spans="1:47" ht="33.75">
      <c r="A269" s="54">
        <v>270</v>
      </c>
      <c r="B269" s="54" t="s">
        <v>512</v>
      </c>
      <c r="C269" s="58" t="s">
        <v>513</v>
      </c>
      <c r="D269" s="79">
        <v>36</v>
      </c>
      <c r="E269" s="79">
        <v>42</v>
      </c>
      <c r="F269" s="80">
        <v>3523.69</v>
      </c>
      <c r="G269" s="80">
        <v>73.28</v>
      </c>
      <c r="H269" s="80">
        <v>3523.69</v>
      </c>
      <c r="I269" s="80" t="s">
        <v>28</v>
      </c>
      <c r="J269" s="80" t="s">
        <v>28</v>
      </c>
      <c r="K269" s="80">
        <v>90.35</v>
      </c>
      <c r="L269" s="73">
        <f t="shared" si="77"/>
        <v>97.69</v>
      </c>
      <c r="M269" s="73">
        <f t="shared" si="78"/>
        <v>146.13999999999999</v>
      </c>
      <c r="N269" s="72" t="str">
        <f t="shared" si="79"/>
        <v>0148</v>
      </c>
      <c r="O269" s="74">
        <f t="shared" si="80"/>
        <v>6</v>
      </c>
      <c r="P269" s="72">
        <f t="shared" si="81"/>
        <v>0</v>
      </c>
      <c r="Q269" s="74">
        <f t="shared" si="82"/>
        <v>36</v>
      </c>
      <c r="R269" s="72" t="str">
        <f t="shared" si="83"/>
        <v/>
      </c>
      <c r="S269" s="72" t="str">
        <f t="shared" si="84"/>
        <v/>
      </c>
      <c r="AI269" s="23">
        <f>'simulateur tarif OQN'!$B$4</f>
        <v>40</v>
      </c>
      <c r="AJ269" s="24">
        <f t="shared" si="85"/>
        <v>3523.69</v>
      </c>
      <c r="AK269" s="24">
        <f t="shared" si="86"/>
        <v>88.092250000000007</v>
      </c>
      <c r="AM269" t="str">
        <f t="shared" si="87"/>
        <v>ZONEFORF1</v>
      </c>
      <c r="AN269" t="str">
        <f t="shared" si="88"/>
        <v>HC</v>
      </c>
      <c r="AO269" s="20">
        <f t="shared" si="89"/>
        <v>3816.81</v>
      </c>
      <c r="AP269" s="20">
        <f t="shared" si="90"/>
        <v>3523.69</v>
      </c>
      <c r="AQ269" s="20" t="str">
        <f t="shared" si="91"/>
        <v>.</v>
      </c>
      <c r="AR269" s="20" t="str">
        <f t="shared" si="92"/>
        <v>.</v>
      </c>
      <c r="AS269" s="20">
        <f t="shared" si="93"/>
        <v>3342.9900000000002</v>
      </c>
      <c r="AT269" s="20">
        <f t="shared" si="76"/>
        <v>2975.99</v>
      </c>
      <c r="AU269" s="20">
        <f t="shared" si="94"/>
        <v>140947.6</v>
      </c>
    </row>
    <row r="270" spans="1:47" ht="33.75">
      <c r="A270" s="54">
        <v>271</v>
      </c>
      <c r="B270" s="54" t="s">
        <v>514</v>
      </c>
      <c r="C270" s="58" t="s">
        <v>515</v>
      </c>
      <c r="D270" s="79">
        <v>8</v>
      </c>
      <c r="E270" s="79">
        <v>28</v>
      </c>
      <c r="F270" s="80">
        <v>1450.75</v>
      </c>
      <c r="G270" s="80">
        <v>181.34</v>
      </c>
      <c r="H270" s="80">
        <v>1450.75</v>
      </c>
      <c r="I270" s="80">
        <v>2330.17</v>
      </c>
      <c r="J270" s="80">
        <v>3286.92</v>
      </c>
      <c r="K270" s="80">
        <v>90.66</v>
      </c>
      <c r="L270" s="73">
        <f t="shared" si="77"/>
        <v>97.69</v>
      </c>
      <c r="M270" s="73">
        <f t="shared" si="78"/>
        <v>146.13999999999999</v>
      </c>
      <c r="N270" s="72" t="str">
        <f t="shared" si="79"/>
        <v>0148</v>
      </c>
      <c r="O270" s="74">
        <f t="shared" si="80"/>
        <v>20</v>
      </c>
      <c r="P270" s="72">
        <f t="shared" si="81"/>
        <v>1</v>
      </c>
      <c r="Q270" s="74">
        <f t="shared" si="82"/>
        <v>8</v>
      </c>
      <c r="R270" s="72">
        <f t="shared" si="83"/>
        <v>15</v>
      </c>
      <c r="S270" s="72">
        <f t="shared" si="84"/>
        <v>22</v>
      </c>
      <c r="AI270" s="23">
        <f>'simulateur tarif OQN'!$B$4</f>
        <v>40</v>
      </c>
      <c r="AJ270" s="24">
        <f t="shared" si="85"/>
        <v>4374.84</v>
      </c>
      <c r="AK270" s="24">
        <f t="shared" si="86"/>
        <v>109.37100000000001</v>
      </c>
      <c r="AM270" t="str">
        <f t="shared" si="87"/>
        <v>ZONEHAUTE</v>
      </c>
      <c r="AN270" t="str">
        <f t="shared" si="88"/>
        <v>HC</v>
      </c>
      <c r="AO270" s="20">
        <f t="shared" si="89"/>
        <v>7253.63</v>
      </c>
      <c r="AP270" s="20">
        <f t="shared" si="90"/>
        <v>1450.75</v>
      </c>
      <c r="AQ270" s="20">
        <f t="shared" si="91"/>
        <v>2330.17</v>
      </c>
      <c r="AR270" s="20">
        <f t="shared" si="92"/>
        <v>3286.92</v>
      </c>
      <c r="AS270" s="20">
        <f t="shared" si="93"/>
        <v>4374.84</v>
      </c>
      <c r="AT270" s="20">
        <f t="shared" si="76"/>
        <v>4023.34</v>
      </c>
      <c r="AU270" s="20">
        <f t="shared" si="94"/>
        <v>58030</v>
      </c>
    </row>
    <row r="271" spans="1:47" ht="33.75">
      <c r="A271" s="54">
        <v>272</v>
      </c>
      <c r="B271" s="54" t="s">
        <v>516</v>
      </c>
      <c r="C271" s="58" t="s">
        <v>517</v>
      </c>
      <c r="D271" s="79">
        <v>36</v>
      </c>
      <c r="E271" s="79">
        <v>42</v>
      </c>
      <c r="F271" s="80">
        <v>4284.1400000000003</v>
      </c>
      <c r="G271" s="80">
        <v>71.23</v>
      </c>
      <c r="H271" s="80">
        <v>4284.1400000000003</v>
      </c>
      <c r="I271" s="80" t="s">
        <v>28</v>
      </c>
      <c r="J271" s="80" t="s">
        <v>28</v>
      </c>
      <c r="K271" s="80">
        <v>109.32</v>
      </c>
      <c r="L271" s="73">
        <f t="shared" si="77"/>
        <v>97.69</v>
      </c>
      <c r="M271" s="73">
        <f t="shared" si="78"/>
        <v>146.13999999999999</v>
      </c>
      <c r="N271" s="72" t="str">
        <f t="shared" si="79"/>
        <v>0148</v>
      </c>
      <c r="O271" s="74">
        <f t="shared" si="80"/>
        <v>6</v>
      </c>
      <c r="P271" s="72">
        <f t="shared" si="81"/>
        <v>0</v>
      </c>
      <c r="Q271" s="74">
        <f t="shared" si="82"/>
        <v>36</v>
      </c>
      <c r="R271" s="72" t="str">
        <f t="shared" si="83"/>
        <v/>
      </c>
      <c r="S271" s="72" t="str">
        <f t="shared" si="84"/>
        <v/>
      </c>
      <c r="AI271" s="23">
        <f>'simulateur tarif OQN'!$B$4</f>
        <v>40</v>
      </c>
      <c r="AJ271" s="24">
        <f t="shared" si="85"/>
        <v>4284.1400000000003</v>
      </c>
      <c r="AK271" s="24">
        <f t="shared" si="86"/>
        <v>107.10350000000001</v>
      </c>
      <c r="AM271" t="str">
        <f t="shared" si="87"/>
        <v>ZONEFORF1</v>
      </c>
      <c r="AN271" t="str">
        <f t="shared" si="88"/>
        <v>HC</v>
      </c>
      <c r="AO271" s="20">
        <f t="shared" si="89"/>
        <v>4569.0600000000004</v>
      </c>
      <c r="AP271" s="20">
        <f t="shared" si="90"/>
        <v>4284.1400000000003</v>
      </c>
      <c r="AQ271" s="20" t="str">
        <f t="shared" si="91"/>
        <v>.</v>
      </c>
      <c r="AR271" s="20" t="str">
        <f t="shared" si="92"/>
        <v>.</v>
      </c>
      <c r="AS271" s="20">
        <f t="shared" si="93"/>
        <v>4065.5000000000005</v>
      </c>
      <c r="AT271" s="20">
        <f t="shared" si="76"/>
        <v>4647</v>
      </c>
      <c r="AU271" s="20">
        <f t="shared" si="94"/>
        <v>171365.6</v>
      </c>
    </row>
    <row r="272" spans="1:47">
      <c r="A272" s="54">
        <v>273</v>
      </c>
      <c r="B272" s="54" t="s">
        <v>518</v>
      </c>
      <c r="C272" s="55" t="s">
        <v>519</v>
      </c>
      <c r="D272" s="79">
        <v>1</v>
      </c>
      <c r="E272" s="79">
        <v>1</v>
      </c>
      <c r="F272" s="80" t="s">
        <v>28</v>
      </c>
      <c r="G272" s="80" t="s">
        <v>28</v>
      </c>
      <c r="H272" s="80">
        <v>93.99</v>
      </c>
      <c r="I272" s="80" t="s">
        <v>28</v>
      </c>
      <c r="J272" s="80" t="s">
        <v>28</v>
      </c>
      <c r="K272" s="80" t="s">
        <v>28</v>
      </c>
      <c r="L272" s="73" t="str">
        <f t="shared" si="77"/>
        <v/>
      </c>
      <c r="M272" s="73" t="str">
        <f t="shared" si="78"/>
        <v/>
      </c>
      <c r="N272" s="72" t="str">
        <f t="shared" si="79"/>
        <v>0203</v>
      </c>
      <c r="O272" s="74">
        <f t="shared" si="80"/>
        <v>0</v>
      </c>
      <c r="P272" s="72">
        <f t="shared" si="81"/>
        <v>0</v>
      </c>
      <c r="Q272" s="74">
        <f t="shared" si="82"/>
        <v>1</v>
      </c>
      <c r="R272" s="72" t="str">
        <f t="shared" si="83"/>
        <v/>
      </c>
      <c r="S272" s="72" t="str">
        <f t="shared" si="84"/>
        <v/>
      </c>
      <c r="AI272" s="23">
        <f>'simulateur tarif OQN'!$B$4</f>
        <v>40</v>
      </c>
      <c r="AJ272" s="24">
        <f t="shared" si="85"/>
        <v>3759.6</v>
      </c>
      <c r="AK272" s="24">
        <f t="shared" si="86"/>
        <v>93.99</v>
      </c>
      <c r="AM272" t="str">
        <f t="shared" si="87"/>
        <v>ZONEHAUTE</v>
      </c>
      <c r="AN272" t="str">
        <f t="shared" si="88"/>
        <v>HDJ</v>
      </c>
      <c r="AO272" s="20" t="e">
        <f t="shared" si="89"/>
        <v>#VALUE!</v>
      </c>
      <c r="AP272" s="20">
        <f t="shared" si="90"/>
        <v>93.99</v>
      </c>
      <c r="AQ272" s="20" t="str">
        <f t="shared" si="91"/>
        <v>.</v>
      </c>
      <c r="AR272" s="20" t="str">
        <f t="shared" si="92"/>
        <v>.</v>
      </c>
      <c r="AS272" s="20" t="e">
        <f t="shared" si="93"/>
        <v>#VALUE!</v>
      </c>
      <c r="AT272" s="20" t="e">
        <f t="shared" si="76"/>
        <v>#VALUE!</v>
      </c>
      <c r="AU272" s="20">
        <f t="shared" si="94"/>
        <v>3759.6</v>
      </c>
    </row>
    <row r="273" spans="1:47" ht="22.5">
      <c r="A273" s="54">
        <v>274</v>
      </c>
      <c r="B273" s="54" t="s">
        <v>520</v>
      </c>
      <c r="C273" s="58" t="s">
        <v>521</v>
      </c>
      <c r="D273" s="79">
        <v>29</v>
      </c>
      <c r="E273" s="79">
        <v>35</v>
      </c>
      <c r="F273" s="80">
        <v>2232.23</v>
      </c>
      <c r="G273" s="80">
        <v>76.97</v>
      </c>
      <c r="H273" s="80">
        <v>2232.23</v>
      </c>
      <c r="I273" s="80" t="s">
        <v>28</v>
      </c>
      <c r="J273" s="80" t="s">
        <v>28</v>
      </c>
      <c r="K273" s="80">
        <v>69.760000000000005</v>
      </c>
      <c r="L273" s="73">
        <f t="shared" si="77"/>
        <v>72.02</v>
      </c>
      <c r="M273" s="73">
        <f t="shared" si="78"/>
        <v>90.5</v>
      </c>
      <c r="N273" s="72" t="str">
        <f t="shared" si="79"/>
        <v>0203</v>
      </c>
      <c r="O273" s="74">
        <f t="shared" si="80"/>
        <v>6</v>
      </c>
      <c r="P273" s="72">
        <f t="shared" si="81"/>
        <v>0</v>
      </c>
      <c r="Q273" s="74">
        <f t="shared" si="82"/>
        <v>29</v>
      </c>
      <c r="R273" s="72" t="str">
        <f t="shared" si="83"/>
        <v/>
      </c>
      <c r="S273" s="72" t="str">
        <f t="shared" si="84"/>
        <v/>
      </c>
      <c r="AI273" s="23">
        <f>'simulateur tarif OQN'!$B$4</f>
        <v>40</v>
      </c>
      <c r="AJ273" s="24">
        <f t="shared" si="85"/>
        <v>2581.0300000000002</v>
      </c>
      <c r="AK273" s="24">
        <f t="shared" si="86"/>
        <v>64.525750000000002</v>
      </c>
      <c r="AM273" t="str">
        <f t="shared" si="87"/>
        <v>ZONEHAUTE</v>
      </c>
      <c r="AN273" t="str">
        <f t="shared" si="88"/>
        <v>HC</v>
      </c>
      <c r="AO273" s="20">
        <f t="shared" si="89"/>
        <v>3078.9</v>
      </c>
      <c r="AP273" s="20">
        <f t="shared" si="90"/>
        <v>2232.23</v>
      </c>
      <c r="AQ273" s="20" t="str">
        <f t="shared" si="91"/>
        <v>.</v>
      </c>
      <c r="AR273" s="20" t="str">
        <f t="shared" si="92"/>
        <v>.</v>
      </c>
      <c r="AS273" s="20">
        <f t="shared" si="93"/>
        <v>2581.0300000000002</v>
      </c>
      <c r="AT273" s="20">
        <f t="shared" si="76"/>
        <v>2468.0300000000007</v>
      </c>
      <c r="AU273" s="20">
        <f t="shared" si="94"/>
        <v>89289.2</v>
      </c>
    </row>
    <row r="274" spans="1:47" ht="22.5">
      <c r="A274" s="54">
        <v>275</v>
      </c>
      <c r="B274" s="54" t="s">
        <v>522</v>
      </c>
      <c r="C274" s="58" t="s">
        <v>523</v>
      </c>
      <c r="D274" s="79">
        <v>29</v>
      </c>
      <c r="E274" s="79">
        <v>35</v>
      </c>
      <c r="F274" s="80">
        <v>3478.43</v>
      </c>
      <c r="G274" s="80">
        <v>119.95</v>
      </c>
      <c r="H274" s="80">
        <v>3478.43</v>
      </c>
      <c r="I274" s="80" t="s">
        <v>28</v>
      </c>
      <c r="J274" s="80" t="s">
        <v>28</v>
      </c>
      <c r="K274" s="80">
        <v>114.05</v>
      </c>
      <c r="L274" s="73">
        <f t="shared" si="77"/>
        <v>72.02</v>
      </c>
      <c r="M274" s="73">
        <f t="shared" si="78"/>
        <v>90.5</v>
      </c>
      <c r="N274" s="72" t="str">
        <f t="shared" si="79"/>
        <v>0203</v>
      </c>
      <c r="O274" s="74">
        <f t="shared" si="80"/>
        <v>6</v>
      </c>
      <c r="P274" s="72">
        <f t="shared" si="81"/>
        <v>0</v>
      </c>
      <c r="Q274" s="74">
        <f t="shared" si="82"/>
        <v>29</v>
      </c>
      <c r="R274" s="72" t="str">
        <f t="shared" si="83"/>
        <v/>
      </c>
      <c r="S274" s="72" t="str">
        <f t="shared" si="84"/>
        <v/>
      </c>
      <c r="AI274" s="23">
        <f>'simulateur tarif OQN'!$B$4</f>
        <v>40</v>
      </c>
      <c r="AJ274" s="24">
        <f t="shared" si="85"/>
        <v>4048.68</v>
      </c>
      <c r="AK274" s="24">
        <f t="shared" si="86"/>
        <v>101.217</v>
      </c>
      <c r="AM274" t="str">
        <f t="shared" si="87"/>
        <v>ZONEHAUTE</v>
      </c>
      <c r="AN274" t="str">
        <f t="shared" si="88"/>
        <v>HC</v>
      </c>
      <c r="AO274" s="20">
        <f t="shared" si="89"/>
        <v>4797.88</v>
      </c>
      <c r="AP274" s="20">
        <f t="shared" si="90"/>
        <v>3478.43</v>
      </c>
      <c r="AQ274" s="20" t="str">
        <f t="shared" si="91"/>
        <v>.</v>
      </c>
      <c r="AR274" s="20" t="str">
        <f t="shared" si="92"/>
        <v>.</v>
      </c>
      <c r="AS274" s="20">
        <f t="shared" si="93"/>
        <v>4048.68</v>
      </c>
      <c r="AT274" s="20">
        <f t="shared" si="76"/>
        <v>6150.18</v>
      </c>
      <c r="AU274" s="20">
        <f t="shared" si="94"/>
        <v>139137.19999999998</v>
      </c>
    </row>
    <row r="275" spans="1:47" ht="33.75">
      <c r="A275" s="54">
        <v>276</v>
      </c>
      <c r="B275" s="54" t="s">
        <v>524</v>
      </c>
      <c r="C275" s="58" t="s">
        <v>525</v>
      </c>
      <c r="D275" s="79">
        <v>29</v>
      </c>
      <c r="E275" s="79">
        <v>35</v>
      </c>
      <c r="F275" s="80">
        <v>2520.4699999999998</v>
      </c>
      <c r="G275" s="80">
        <v>86.91</v>
      </c>
      <c r="H275" s="80">
        <v>2520.4699999999998</v>
      </c>
      <c r="I275" s="80" t="s">
        <v>28</v>
      </c>
      <c r="J275" s="80" t="s">
        <v>28</v>
      </c>
      <c r="K275" s="80">
        <v>79.900000000000006</v>
      </c>
      <c r="L275" s="73">
        <f t="shared" si="77"/>
        <v>72.02</v>
      </c>
      <c r="M275" s="73">
        <f t="shared" si="78"/>
        <v>90.5</v>
      </c>
      <c r="N275" s="72" t="str">
        <f t="shared" si="79"/>
        <v>0203</v>
      </c>
      <c r="O275" s="74">
        <f t="shared" si="80"/>
        <v>6</v>
      </c>
      <c r="P275" s="72">
        <f t="shared" si="81"/>
        <v>0</v>
      </c>
      <c r="Q275" s="74">
        <f t="shared" si="82"/>
        <v>29</v>
      </c>
      <c r="R275" s="72" t="str">
        <f t="shared" si="83"/>
        <v/>
      </c>
      <c r="S275" s="72" t="str">
        <f t="shared" si="84"/>
        <v/>
      </c>
      <c r="AI275" s="23">
        <f>'simulateur tarif OQN'!$B$4</f>
        <v>40</v>
      </c>
      <c r="AJ275" s="24">
        <f t="shared" si="85"/>
        <v>2919.97</v>
      </c>
      <c r="AK275" s="24">
        <f t="shared" si="86"/>
        <v>72.999249999999989</v>
      </c>
      <c r="AM275" t="str">
        <f t="shared" si="87"/>
        <v>ZONEHAUTE</v>
      </c>
      <c r="AN275" t="str">
        <f t="shared" si="88"/>
        <v>HC</v>
      </c>
      <c r="AO275" s="20">
        <f t="shared" si="89"/>
        <v>3476.4799999999996</v>
      </c>
      <c r="AP275" s="20">
        <f t="shared" si="90"/>
        <v>2520.4699999999998</v>
      </c>
      <c r="AQ275" s="20" t="str">
        <f t="shared" si="91"/>
        <v>.</v>
      </c>
      <c r="AR275" s="20" t="str">
        <f t="shared" si="92"/>
        <v>.</v>
      </c>
      <c r="AS275" s="20">
        <f t="shared" si="93"/>
        <v>2919.97</v>
      </c>
      <c r="AT275" s="20">
        <f t="shared" si="76"/>
        <v>3313.9699999999993</v>
      </c>
      <c r="AU275" s="20">
        <f t="shared" si="94"/>
        <v>100818.79999999999</v>
      </c>
    </row>
    <row r="276" spans="1:47" ht="33.75">
      <c r="A276" s="54">
        <v>277</v>
      </c>
      <c r="B276" s="54" t="s">
        <v>526</v>
      </c>
      <c r="C276" s="58" t="s">
        <v>527</v>
      </c>
      <c r="D276" s="79">
        <v>36</v>
      </c>
      <c r="E276" s="79">
        <v>42</v>
      </c>
      <c r="F276" s="80">
        <v>3082.23</v>
      </c>
      <c r="G276" s="80">
        <v>80.25</v>
      </c>
      <c r="H276" s="80">
        <v>3082.23</v>
      </c>
      <c r="I276" s="80" t="s">
        <v>28</v>
      </c>
      <c r="J276" s="80" t="s">
        <v>28</v>
      </c>
      <c r="K276" s="80">
        <v>79.900000000000006</v>
      </c>
      <c r="L276" s="73">
        <f t="shared" si="77"/>
        <v>72.02</v>
      </c>
      <c r="M276" s="73">
        <f t="shared" si="78"/>
        <v>90.5</v>
      </c>
      <c r="N276" s="72" t="str">
        <f t="shared" si="79"/>
        <v>0203</v>
      </c>
      <c r="O276" s="74">
        <f t="shared" si="80"/>
        <v>6</v>
      </c>
      <c r="P276" s="72">
        <f t="shared" si="81"/>
        <v>0</v>
      </c>
      <c r="Q276" s="74">
        <f t="shared" si="82"/>
        <v>36</v>
      </c>
      <c r="R276" s="72" t="str">
        <f t="shared" si="83"/>
        <v/>
      </c>
      <c r="S276" s="72" t="str">
        <f t="shared" si="84"/>
        <v/>
      </c>
      <c r="AI276" s="23">
        <f>'simulateur tarif OQN'!$B$4</f>
        <v>40</v>
      </c>
      <c r="AJ276" s="24">
        <f t="shared" si="85"/>
        <v>3082.23</v>
      </c>
      <c r="AK276" s="24">
        <f t="shared" si="86"/>
        <v>77.055750000000003</v>
      </c>
      <c r="AM276" t="str">
        <f t="shared" si="87"/>
        <v>ZONEFORF1</v>
      </c>
      <c r="AN276" t="str">
        <f t="shared" si="88"/>
        <v>HC</v>
      </c>
      <c r="AO276" s="20">
        <f t="shared" si="89"/>
        <v>3403.23</v>
      </c>
      <c r="AP276" s="20">
        <f t="shared" si="90"/>
        <v>3082.23</v>
      </c>
      <c r="AQ276" s="20" t="str">
        <f t="shared" si="91"/>
        <v>.</v>
      </c>
      <c r="AR276" s="20" t="str">
        <f t="shared" si="92"/>
        <v>.</v>
      </c>
      <c r="AS276" s="20">
        <f t="shared" si="93"/>
        <v>2922.43</v>
      </c>
      <c r="AT276" s="20">
        <f t="shared" si="76"/>
        <v>3316.4300000000003</v>
      </c>
      <c r="AU276" s="20">
        <f t="shared" si="94"/>
        <v>123289.2</v>
      </c>
    </row>
    <row r="277" spans="1:47" ht="33.75">
      <c r="A277" s="54">
        <v>278</v>
      </c>
      <c r="B277" s="54" t="s">
        <v>528</v>
      </c>
      <c r="C277" s="58" t="s">
        <v>529</v>
      </c>
      <c r="D277" s="79">
        <v>43</v>
      </c>
      <c r="E277" s="79">
        <v>49</v>
      </c>
      <c r="F277" s="80">
        <v>3701.67</v>
      </c>
      <c r="G277" s="80">
        <v>86.09</v>
      </c>
      <c r="H277" s="80">
        <v>3701.67</v>
      </c>
      <c r="I277" s="80" t="s">
        <v>28</v>
      </c>
      <c r="J277" s="80" t="s">
        <v>28</v>
      </c>
      <c r="K277" s="80">
        <v>78.2</v>
      </c>
      <c r="L277" s="73">
        <f t="shared" si="77"/>
        <v>72.02</v>
      </c>
      <c r="M277" s="73">
        <f t="shared" si="78"/>
        <v>90.5</v>
      </c>
      <c r="N277" s="72" t="str">
        <f t="shared" si="79"/>
        <v>0203</v>
      </c>
      <c r="O277" s="74">
        <f t="shared" si="80"/>
        <v>6</v>
      </c>
      <c r="P277" s="72">
        <f t="shared" si="81"/>
        <v>0</v>
      </c>
      <c r="Q277" s="74">
        <f t="shared" si="82"/>
        <v>43</v>
      </c>
      <c r="R277" s="72" t="str">
        <f t="shared" si="83"/>
        <v/>
      </c>
      <c r="S277" s="72" t="str">
        <f t="shared" si="84"/>
        <v/>
      </c>
      <c r="AI277" s="23">
        <f>'simulateur tarif OQN'!$B$4</f>
        <v>40</v>
      </c>
      <c r="AJ277" s="24">
        <f t="shared" si="85"/>
        <v>3443.4</v>
      </c>
      <c r="AK277" s="24">
        <f t="shared" si="86"/>
        <v>86.085000000000008</v>
      </c>
      <c r="AM277" t="str">
        <f t="shared" si="87"/>
        <v>ZONEBASSE</v>
      </c>
      <c r="AN277" t="str">
        <f t="shared" si="88"/>
        <v>HC</v>
      </c>
      <c r="AO277" s="20">
        <f t="shared" si="89"/>
        <v>3443.4</v>
      </c>
      <c r="AP277" s="20">
        <f t="shared" si="90"/>
        <v>3701.67</v>
      </c>
      <c r="AQ277" s="20" t="str">
        <f t="shared" si="91"/>
        <v>.</v>
      </c>
      <c r="AR277" s="20" t="str">
        <f t="shared" si="92"/>
        <v>.</v>
      </c>
      <c r="AS277" s="20">
        <f t="shared" si="93"/>
        <v>2997.87</v>
      </c>
      <c r="AT277" s="20">
        <f t="shared" si="76"/>
        <v>3306.8700000000008</v>
      </c>
      <c r="AU277" s="20">
        <f t="shared" si="94"/>
        <v>148066.79999999999</v>
      </c>
    </row>
    <row r="278" spans="1:47" ht="33.75">
      <c r="A278" s="54">
        <v>279</v>
      </c>
      <c r="B278" s="54" t="s">
        <v>530</v>
      </c>
      <c r="C278" s="58" t="s">
        <v>531</v>
      </c>
      <c r="D278" s="79">
        <v>64</v>
      </c>
      <c r="E278" s="79">
        <v>70</v>
      </c>
      <c r="F278" s="80">
        <v>5796.33</v>
      </c>
      <c r="G278" s="80">
        <v>90.57</v>
      </c>
      <c r="H278" s="80">
        <v>5796.33</v>
      </c>
      <c r="I278" s="80" t="s">
        <v>28</v>
      </c>
      <c r="J278" s="80" t="s">
        <v>28</v>
      </c>
      <c r="K278" s="80">
        <v>82.8</v>
      </c>
      <c r="L278" s="73">
        <f t="shared" si="77"/>
        <v>72.02</v>
      </c>
      <c r="M278" s="73">
        <f t="shared" si="78"/>
        <v>90.5</v>
      </c>
      <c r="N278" s="72" t="str">
        <f t="shared" si="79"/>
        <v>0203</v>
      </c>
      <c r="O278" s="74">
        <f t="shared" si="80"/>
        <v>6</v>
      </c>
      <c r="P278" s="72">
        <f t="shared" si="81"/>
        <v>0</v>
      </c>
      <c r="Q278" s="74">
        <f t="shared" si="82"/>
        <v>64</v>
      </c>
      <c r="R278" s="72" t="str">
        <f t="shared" si="83"/>
        <v/>
      </c>
      <c r="S278" s="72" t="str">
        <f t="shared" si="84"/>
        <v/>
      </c>
      <c r="AI278" s="23">
        <f>'simulateur tarif OQN'!$B$4</f>
        <v>40</v>
      </c>
      <c r="AJ278" s="24">
        <f t="shared" si="85"/>
        <v>3622.65</v>
      </c>
      <c r="AK278" s="24">
        <f t="shared" si="86"/>
        <v>90.566249999999997</v>
      </c>
      <c r="AM278" t="str">
        <f t="shared" si="87"/>
        <v>ZONEBASSE</v>
      </c>
      <c r="AN278" t="str">
        <f t="shared" si="88"/>
        <v>HC</v>
      </c>
      <c r="AO278" s="20">
        <f t="shared" si="89"/>
        <v>3622.65</v>
      </c>
      <c r="AP278" s="20">
        <f t="shared" si="90"/>
        <v>5796.33</v>
      </c>
      <c r="AQ278" s="20" t="str">
        <f t="shared" si="91"/>
        <v>.</v>
      </c>
      <c r="AR278" s="20" t="str">
        <f t="shared" si="92"/>
        <v>.</v>
      </c>
      <c r="AS278" s="20">
        <f t="shared" si="93"/>
        <v>3312.33</v>
      </c>
      <c r="AT278" s="20">
        <f t="shared" si="76"/>
        <v>3851.33</v>
      </c>
      <c r="AU278" s="20">
        <f t="shared" si="94"/>
        <v>231853.2</v>
      </c>
    </row>
    <row r="279" spans="1:47" ht="22.5">
      <c r="A279" s="54">
        <v>280</v>
      </c>
      <c r="B279" s="54" t="s">
        <v>532</v>
      </c>
      <c r="C279" s="58" t="s">
        <v>533</v>
      </c>
      <c r="D279" s="79">
        <v>1</v>
      </c>
      <c r="E279" s="79">
        <v>1</v>
      </c>
      <c r="F279" s="80" t="s">
        <v>28</v>
      </c>
      <c r="G279" s="80" t="s">
        <v>28</v>
      </c>
      <c r="H279" s="80">
        <v>66.44</v>
      </c>
      <c r="I279" s="80" t="s">
        <v>28</v>
      </c>
      <c r="J279" s="80" t="s">
        <v>28</v>
      </c>
      <c r="K279" s="80" t="s">
        <v>28</v>
      </c>
      <c r="L279" s="73" t="str">
        <f t="shared" si="77"/>
        <v/>
      </c>
      <c r="M279" s="73" t="str">
        <f t="shared" si="78"/>
        <v/>
      </c>
      <c r="N279" s="72" t="str">
        <f t="shared" si="79"/>
        <v>0303</v>
      </c>
      <c r="O279" s="74">
        <f t="shared" si="80"/>
        <v>0</v>
      </c>
      <c r="P279" s="72">
        <f t="shared" si="81"/>
        <v>0</v>
      </c>
      <c r="Q279" s="74">
        <f t="shared" si="82"/>
        <v>1</v>
      </c>
      <c r="R279" s="72" t="str">
        <f t="shared" si="83"/>
        <v/>
      </c>
      <c r="S279" s="72" t="str">
        <f t="shared" si="84"/>
        <v/>
      </c>
      <c r="AI279" s="23">
        <f>'simulateur tarif OQN'!$B$4</f>
        <v>40</v>
      </c>
      <c r="AJ279" s="24">
        <f t="shared" si="85"/>
        <v>2657.6</v>
      </c>
      <c r="AK279" s="24">
        <f t="shared" si="86"/>
        <v>66.44</v>
      </c>
      <c r="AM279" t="str">
        <f t="shared" si="87"/>
        <v>ZONEHAUTE</v>
      </c>
      <c r="AN279" t="str">
        <f t="shared" si="88"/>
        <v>HDJ</v>
      </c>
      <c r="AO279" s="20" t="e">
        <f t="shared" si="89"/>
        <v>#VALUE!</v>
      </c>
      <c r="AP279" s="20">
        <f t="shared" si="90"/>
        <v>66.44</v>
      </c>
      <c r="AQ279" s="20" t="str">
        <f t="shared" si="91"/>
        <v>.</v>
      </c>
      <c r="AR279" s="20" t="str">
        <f t="shared" si="92"/>
        <v>.</v>
      </c>
      <c r="AS279" s="20" t="e">
        <f t="shared" si="93"/>
        <v>#VALUE!</v>
      </c>
      <c r="AT279" s="20" t="e">
        <f t="shared" si="76"/>
        <v>#VALUE!</v>
      </c>
      <c r="AU279" s="20">
        <f t="shared" si="94"/>
        <v>2657.6</v>
      </c>
    </row>
    <row r="280" spans="1:47" ht="33.75">
      <c r="A280" s="54">
        <v>281</v>
      </c>
      <c r="B280" s="54" t="s">
        <v>534</v>
      </c>
      <c r="C280" s="58" t="s">
        <v>535</v>
      </c>
      <c r="D280" s="79">
        <v>29</v>
      </c>
      <c r="E280" s="79">
        <v>35</v>
      </c>
      <c r="F280" s="80">
        <v>3394</v>
      </c>
      <c r="G280" s="80">
        <v>117.03</v>
      </c>
      <c r="H280" s="80">
        <v>3394</v>
      </c>
      <c r="I280" s="80" t="s">
        <v>28</v>
      </c>
      <c r="J280" s="80" t="s">
        <v>28</v>
      </c>
      <c r="K280" s="80">
        <v>111.89</v>
      </c>
      <c r="L280" s="73">
        <f t="shared" si="77"/>
        <v>107.01</v>
      </c>
      <c r="M280" s="73">
        <f t="shared" si="78"/>
        <v>125.11</v>
      </c>
      <c r="N280" s="72" t="str">
        <f t="shared" si="79"/>
        <v>0303</v>
      </c>
      <c r="O280" s="74">
        <f t="shared" si="80"/>
        <v>6</v>
      </c>
      <c r="P280" s="72">
        <f t="shared" si="81"/>
        <v>0</v>
      </c>
      <c r="Q280" s="74">
        <f t="shared" si="82"/>
        <v>29</v>
      </c>
      <c r="R280" s="72" t="str">
        <f t="shared" si="83"/>
        <v/>
      </c>
      <c r="S280" s="72" t="str">
        <f t="shared" si="84"/>
        <v/>
      </c>
      <c r="AI280" s="23">
        <f>'simulateur tarif OQN'!$B$4</f>
        <v>40</v>
      </c>
      <c r="AJ280" s="24">
        <f t="shared" si="85"/>
        <v>3953.45</v>
      </c>
      <c r="AK280" s="24">
        <f t="shared" si="86"/>
        <v>98.836249999999993</v>
      </c>
      <c r="AM280" t="str">
        <f t="shared" si="87"/>
        <v>ZONEHAUTE</v>
      </c>
      <c r="AN280" t="str">
        <f t="shared" si="88"/>
        <v>HC</v>
      </c>
      <c r="AO280" s="20">
        <f t="shared" si="89"/>
        <v>4681.33</v>
      </c>
      <c r="AP280" s="20">
        <f t="shared" si="90"/>
        <v>3394</v>
      </c>
      <c r="AQ280" s="20" t="str">
        <f t="shared" si="91"/>
        <v>.</v>
      </c>
      <c r="AR280" s="20" t="str">
        <f t="shared" si="92"/>
        <v>.</v>
      </c>
      <c r="AS280" s="20">
        <f t="shared" si="93"/>
        <v>3953.45</v>
      </c>
      <c r="AT280" s="20">
        <f t="shared" si="76"/>
        <v>4197.4500000000007</v>
      </c>
      <c r="AU280" s="20">
        <f t="shared" si="94"/>
        <v>135760</v>
      </c>
    </row>
    <row r="281" spans="1:47" ht="33.75">
      <c r="A281" s="54">
        <v>282</v>
      </c>
      <c r="B281" s="54" t="s">
        <v>536</v>
      </c>
      <c r="C281" s="58" t="s">
        <v>537</v>
      </c>
      <c r="D281" s="79">
        <v>43</v>
      </c>
      <c r="E281" s="79">
        <v>49</v>
      </c>
      <c r="F281" s="80">
        <v>4425.99</v>
      </c>
      <c r="G281" s="80">
        <v>73.709999999999994</v>
      </c>
      <c r="H281" s="80">
        <v>4425.99</v>
      </c>
      <c r="I281" s="80" t="s">
        <v>28</v>
      </c>
      <c r="J281" s="80" t="s">
        <v>28</v>
      </c>
      <c r="K281" s="80">
        <v>111.89</v>
      </c>
      <c r="L281" s="73">
        <f t="shared" si="77"/>
        <v>107.01</v>
      </c>
      <c r="M281" s="73">
        <f t="shared" si="78"/>
        <v>125.11</v>
      </c>
      <c r="N281" s="72" t="str">
        <f t="shared" si="79"/>
        <v>0303</v>
      </c>
      <c r="O281" s="74">
        <f t="shared" si="80"/>
        <v>6</v>
      </c>
      <c r="P281" s="72">
        <f t="shared" si="81"/>
        <v>0</v>
      </c>
      <c r="Q281" s="74">
        <f t="shared" si="82"/>
        <v>43</v>
      </c>
      <c r="R281" s="72" t="str">
        <f t="shared" si="83"/>
        <v/>
      </c>
      <c r="S281" s="72" t="str">
        <f t="shared" si="84"/>
        <v/>
      </c>
      <c r="AI281" s="23">
        <f>'simulateur tarif OQN'!$B$4</f>
        <v>40</v>
      </c>
      <c r="AJ281" s="24">
        <f t="shared" si="85"/>
        <v>4204.8599999999997</v>
      </c>
      <c r="AK281" s="24">
        <f t="shared" si="86"/>
        <v>105.1215</v>
      </c>
      <c r="AM281" t="str">
        <f t="shared" si="87"/>
        <v>ZONEBASSE</v>
      </c>
      <c r="AN281" t="str">
        <f t="shared" si="88"/>
        <v>HC</v>
      </c>
      <c r="AO281" s="20">
        <f t="shared" si="89"/>
        <v>4204.8599999999997</v>
      </c>
      <c r="AP281" s="20">
        <f t="shared" si="90"/>
        <v>4425.99</v>
      </c>
      <c r="AQ281" s="20" t="str">
        <f t="shared" si="91"/>
        <v>.</v>
      </c>
      <c r="AR281" s="20" t="str">
        <f t="shared" si="92"/>
        <v>.</v>
      </c>
      <c r="AS281" s="20">
        <f t="shared" si="93"/>
        <v>3418.9799999999996</v>
      </c>
      <c r="AT281" s="20">
        <f t="shared" si="76"/>
        <v>3662.9799999999996</v>
      </c>
      <c r="AU281" s="20">
        <f t="shared" si="94"/>
        <v>177039.59999999998</v>
      </c>
    </row>
    <row r="282" spans="1:47" ht="45">
      <c r="A282" s="54">
        <v>283</v>
      </c>
      <c r="B282" s="54" t="s">
        <v>538</v>
      </c>
      <c r="C282" s="58" t="s">
        <v>539</v>
      </c>
      <c r="D282" s="79">
        <v>36</v>
      </c>
      <c r="E282" s="79">
        <v>42</v>
      </c>
      <c r="F282" s="80">
        <v>4010.44</v>
      </c>
      <c r="G282" s="80">
        <v>111.4</v>
      </c>
      <c r="H282" s="80">
        <v>4010.44</v>
      </c>
      <c r="I282" s="80" t="s">
        <v>28</v>
      </c>
      <c r="J282" s="80" t="s">
        <v>28</v>
      </c>
      <c r="K282" s="80">
        <v>101.53</v>
      </c>
      <c r="L282" s="73">
        <f t="shared" si="77"/>
        <v>107.01</v>
      </c>
      <c r="M282" s="73">
        <f t="shared" si="78"/>
        <v>125.11</v>
      </c>
      <c r="N282" s="72" t="str">
        <f t="shared" si="79"/>
        <v>0303</v>
      </c>
      <c r="O282" s="74">
        <f t="shared" si="80"/>
        <v>6</v>
      </c>
      <c r="P282" s="72">
        <f t="shared" si="81"/>
        <v>0</v>
      </c>
      <c r="Q282" s="74">
        <f t="shared" si="82"/>
        <v>36</v>
      </c>
      <c r="R282" s="72" t="str">
        <f t="shared" si="83"/>
        <v/>
      </c>
      <c r="S282" s="72" t="str">
        <f t="shared" si="84"/>
        <v/>
      </c>
      <c r="AI282" s="23">
        <f>'simulateur tarif OQN'!$B$4</f>
        <v>40</v>
      </c>
      <c r="AJ282" s="24">
        <f t="shared" si="85"/>
        <v>4010.44</v>
      </c>
      <c r="AK282" s="24">
        <f t="shared" si="86"/>
        <v>100.261</v>
      </c>
      <c r="AM282" t="str">
        <f t="shared" si="87"/>
        <v>ZONEFORF1</v>
      </c>
      <c r="AN282" t="str">
        <f t="shared" si="88"/>
        <v>HC</v>
      </c>
      <c r="AO282" s="20">
        <f t="shared" si="89"/>
        <v>4456.04</v>
      </c>
      <c r="AP282" s="20">
        <f t="shared" si="90"/>
        <v>4010.44</v>
      </c>
      <c r="AQ282" s="20" t="str">
        <f t="shared" si="91"/>
        <v>.</v>
      </c>
      <c r="AR282" s="20" t="str">
        <f t="shared" si="92"/>
        <v>.</v>
      </c>
      <c r="AS282" s="20">
        <f t="shared" si="93"/>
        <v>3807.38</v>
      </c>
      <c r="AT282" s="20">
        <f t="shared" si="76"/>
        <v>3533.380000000001</v>
      </c>
      <c r="AU282" s="20">
        <f t="shared" si="94"/>
        <v>160417.60000000001</v>
      </c>
    </row>
    <row r="283" spans="1:47" ht="45">
      <c r="A283" s="54">
        <v>284</v>
      </c>
      <c r="B283" s="54" t="s">
        <v>540</v>
      </c>
      <c r="C283" s="58" t="s">
        <v>541</v>
      </c>
      <c r="D283" s="79">
        <v>50</v>
      </c>
      <c r="E283" s="79">
        <v>56</v>
      </c>
      <c r="F283" s="80">
        <v>6062.44</v>
      </c>
      <c r="G283" s="80">
        <v>121.25</v>
      </c>
      <c r="H283" s="80">
        <v>6062.44</v>
      </c>
      <c r="I283" s="80" t="s">
        <v>28</v>
      </c>
      <c r="J283" s="80" t="s">
        <v>28</v>
      </c>
      <c r="K283" s="80">
        <v>115.2</v>
      </c>
      <c r="L283" s="73">
        <f t="shared" si="77"/>
        <v>107.01</v>
      </c>
      <c r="M283" s="73">
        <f t="shared" si="78"/>
        <v>125.11</v>
      </c>
      <c r="N283" s="72" t="str">
        <f t="shared" si="79"/>
        <v>0303</v>
      </c>
      <c r="O283" s="74">
        <f t="shared" si="80"/>
        <v>6</v>
      </c>
      <c r="P283" s="72">
        <f t="shared" si="81"/>
        <v>0</v>
      </c>
      <c r="Q283" s="74">
        <f t="shared" si="82"/>
        <v>50</v>
      </c>
      <c r="R283" s="72" t="str">
        <f t="shared" si="83"/>
        <v/>
      </c>
      <c r="S283" s="72" t="str">
        <f t="shared" si="84"/>
        <v/>
      </c>
      <c r="AI283" s="23">
        <f>'simulateur tarif OQN'!$B$4</f>
        <v>40</v>
      </c>
      <c r="AJ283" s="24">
        <f t="shared" si="85"/>
        <v>4849.9399999999996</v>
      </c>
      <c r="AK283" s="24">
        <f t="shared" si="86"/>
        <v>121.24849999999999</v>
      </c>
      <c r="AM283" t="str">
        <f t="shared" si="87"/>
        <v>ZONEBASSE</v>
      </c>
      <c r="AN283" t="str">
        <f t="shared" si="88"/>
        <v>HC</v>
      </c>
      <c r="AO283" s="20">
        <f t="shared" si="89"/>
        <v>4849.9399999999996</v>
      </c>
      <c r="AP283" s="20">
        <f t="shared" si="90"/>
        <v>6062.44</v>
      </c>
      <c r="AQ283" s="20" t="str">
        <f t="shared" si="91"/>
        <v>.</v>
      </c>
      <c r="AR283" s="20" t="str">
        <f t="shared" si="92"/>
        <v>.</v>
      </c>
      <c r="AS283" s="20">
        <f t="shared" si="93"/>
        <v>4219.24</v>
      </c>
      <c r="AT283" s="20">
        <f t="shared" si="76"/>
        <v>4628.74</v>
      </c>
      <c r="AU283" s="20">
        <f t="shared" si="94"/>
        <v>242497.59999999998</v>
      </c>
    </row>
    <row r="284" spans="1:47" ht="33.75">
      <c r="A284" s="54">
        <v>285</v>
      </c>
      <c r="B284" s="54" t="s">
        <v>542</v>
      </c>
      <c r="C284" s="58" t="s">
        <v>543</v>
      </c>
      <c r="D284" s="79">
        <v>29</v>
      </c>
      <c r="E284" s="79">
        <v>35</v>
      </c>
      <c r="F284" s="80">
        <v>4046.01</v>
      </c>
      <c r="G284" s="80">
        <v>139.52000000000001</v>
      </c>
      <c r="H284" s="80">
        <v>4046.01</v>
      </c>
      <c r="I284" s="80" t="s">
        <v>28</v>
      </c>
      <c r="J284" s="80" t="s">
        <v>28</v>
      </c>
      <c r="K284" s="80">
        <v>126.44</v>
      </c>
      <c r="L284" s="73">
        <f t="shared" si="77"/>
        <v>109.99</v>
      </c>
      <c r="M284" s="73">
        <f t="shared" si="78"/>
        <v>125.11</v>
      </c>
      <c r="N284" s="72" t="str">
        <f t="shared" si="79"/>
        <v>0303</v>
      </c>
      <c r="O284" s="74">
        <f t="shared" si="80"/>
        <v>6</v>
      </c>
      <c r="P284" s="72">
        <f t="shared" si="81"/>
        <v>0</v>
      </c>
      <c r="Q284" s="74">
        <f t="shared" si="82"/>
        <v>29</v>
      </c>
      <c r="R284" s="72" t="str">
        <f t="shared" si="83"/>
        <v/>
      </c>
      <c r="S284" s="72" t="str">
        <f t="shared" si="84"/>
        <v/>
      </c>
      <c r="AI284" s="23">
        <f>'simulateur tarif OQN'!$B$4</f>
        <v>40</v>
      </c>
      <c r="AJ284" s="24">
        <f t="shared" si="85"/>
        <v>4678.21</v>
      </c>
      <c r="AK284" s="24">
        <f t="shared" si="86"/>
        <v>116.95525000000001</v>
      </c>
      <c r="AM284" t="str">
        <f t="shared" si="87"/>
        <v>ZONEHAUTE</v>
      </c>
      <c r="AN284" t="str">
        <f t="shared" si="88"/>
        <v>HC</v>
      </c>
      <c r="AO284" s="20">
        <f t="shared" si="89"/>
        <v>5580.7300000000005</v>
      </c>
      <c r="AP284" s="20">
        <f t="shared" si="90"/>
        <v>4046.01</v>
      </c>
      <c r="AQ284" s="20" t="str">
        <f t="shared" si="91"/>
        <v>.</v>
      </c>
      <c r="AR284" s="20" t="str">
        <f t="shared" si="92"/>
        <v>.</v>
      </c>
      <c r="AS284" s="20">
        <f t="shared" si="93"/>
        <v>4678.21</v>
      </c>
      <c r="AT284" s="20">
        <f t="shared" si="76"/>
        <v>5500.7099999999991</v>
      </c>
      <c r="AU284" s="20">
        <f t="shared" si="94"/>
        <v>161840.40000000002</v>
      </c>
    </row>
    <row r="285" spans="1:47" ht="33.75">
      <c r="A285" s="54">
        <v>286</v>
      </c>
      <c r="B285" s="54" t="s">
        <v>544</v>
      </c>
      <c r="C285" s="58" t="s">
        <v>545</v>
      </c>
      <c r="D285" s="79">
        <v>43</v>
      </c>
      <c r="E285" s="79">
        <v>49</v>
      </c>
      <c r="F285" s="80">
        <v>5602.9</v>
      </c>
      <c r="G285" s="80">
        <v>111.21</v>
      </c>
      <c r="H285" s="80">
        <v>5602.9</v>
      </c>
      <c r="I285" s="80" t="s">
        <v>28</v>
      </c>
      <c r="J285" s="80" t="s">
        <v>28</v>
      </c>
      <c r="K285" s="80">
        <v>126.44</v>
      </c>
      <c r="L285" s="73">
        <f t="shared" si="77"/>
        <v>109.99</v>
      </c>
      <c r="M285" s="73">
        <f t="shared" si="78"/>
        <v>125.11</v>
      </c>
      <c r="N285" s="72" t="str">
        <f t="shared" si="79"/>
        <v>0303</v>
      </c>
      <c r="O285" s="74">
        <f t="shared" si="80"/>
        <v>6</v>
      </c>
      <c r="P285" s="72">
        <f t="shared" si="81"/>
        <v>0</v>
      </c>
      <c r="Q285" s="74">
        <f t="shared" si="82"/>
        <v>43</v>
      </c>
      <c r="R285" s="72" t="str">
        <f t="shared" si="83"/>
        <v/>
      </c>
      <c r="S285" s="72" t="str">
        <f t="shared" si="84"/>
        <v/>
      </c>
      <c r="AI285" s="23">
        <f>'simulateur tarif OQN'!$B$4</f>
        <v>40</v>
      </c>
      <c r="AJ285" s="24">
        <f t="shared" si="85"/>
        <v>5269.2699999999995</v>
      </c>
      <c r="AK285" s="24">
        <f t="shared" si="86"/>
        <v>131.73174999999998</v>
      </c>
      <c r="AM285" t="str">
        <f t="shared" si="87"/>
        <v>ZONEBASSE</v>
      </c>
      <c r="AN285" t="str">
        <f t="shared" si="88"/>
        <v>HC</v>
      </c>
      <c r="AO285" s="20">
        <f t="shared" si="89"/>
        <v>5269.2699999999995</v>
      </c>
      <c r="AP285" s="20">
        <f t="shared" si="90"/>
        <v>5602.9</v>
      </c>
      <c r="AQ285" s="20" t="str">
        <f t="shared" si="91"/>
        <v>.</v>
      </c>
      <c r="AR285" s="20" t="str">
        <f t="shared" si="92"/>
        <v>.</v>
      </c>
      <c r="AS285" s="20">
        <f t="shared" si="93"/>
        <v>4464.9399999999996</v>
      </c>
      <c r="AT285" s="20">
        <f t="shared" si="76"/>
        <v>5287.4399999999987</v>
      </c>
      <c r="AU285" s="20">
        <f t="shared" si="94"/>
        <v>224116</v>
      </c>
    </row>
    <row r="286" spans="1:47" ht="45">
      <c r="A286" s="54">
        <v>287</v>
      </c>
      <c r="B286" s="54" t="s">
        <v>546</v>
      </c>
      <c r="C286" s="58" t="s">
        <v>547</v>
      </c>
      <c r="D286" s="79">
        <v>36</v>
      </c>
      <c r="E286" s="79">
        <v>42</v>
      </c>
      <c r="F286" s="80">
        <v>4405.75</v>
      </c>
      <c r="G286" s="80">
        <v>122.38</v>
      </c>
      <c r="H286" s="80">
        <v>4405.75</v>
      </c>
      <c r="I286" s="80" t="s">
        <v>28</v>
      </c>
      <c r="J286" s="80" t="s">
        <v>28</v>
      </c>
      <c r="K286" s="80">
        <v>112.49</v>
      </c>
      <c r="L286" s="73">
        <f t="shared" si="77"/>
        <v>109.99</v>
      </c>
      <c r="M286" s="73">
        <f t="shared" si="78"/>
        <v>125.11</v>
      </c>
      <c r="N286" s="72" t="str">
        <f t="shared" si="79"/>
        <v>0303</v>
      </c>
      <c r="O286" s="74">
        <f t="shared" si="80"/>
        <v>6</v>
      </c>
      <c r="P286" s="72">
        <f t="shared" si="81"/>
        <v>0</v>
      </c>
      <c r="Q286" s="74">
        <f t="shared" si="82"/>
        <v>36</v>
      </c>
      <c r="R286" s="72" t="str">
        <f t="shared" si="83"/>
        <v/>
      </c>
      <c r="S286" s="72" t="str">
        <f t="shared" si="84"/>
        <v/>
      </c>
      <c r="AI286" s="23">
        <f>'simulateur tarif OQN'!$B$4</f>
        <v>40</v>
      </c>
      <c r="AJ286" s="24">
        <f t="shared" si="85"/>
        <v>4405.75</v>
      </c>
      <c r="AK286" s="24">
        <f t="shared" si="86"/>
        <v>110.14375</v>
      </c>
      <c r="AM286" t="str">
        <f t="shared" si="87"/>
        <v>ZONEFORF1</v>
      </c>
      <c r="AN286" t="str">
        <f t="shared" si="88"/>
        <v>HC</v>
      </c>
      <c r="AO286" s="20">
        <f t="shared" si="89"/>
        <v>4895.2700000000004</v>
      </c>
      <c r="AP286" s="20">
        <f t="shared" si="90"/>
        <v>4405.75</v>
      </c>
      <c r="AQ286" s="20" t="str">
        <f t="shared" si="91"/>
        <v>.</v>
      </c>
      <c r="AR286" s="20" t="str">
        <f t="shared" si="92"/>
        <v>.</v>
      </c>
      <c r="AS286" s="20">
        <f t="shared" si="93"/>
        <v>4180.7700000000004</v>
      </c>
      <c r="AT286" s="20">
        <f t="shared" si="76"/>
        <v>4305.7700000000004</v>
      </c>
      <c r="AU286" s="20">
        <f t="shared" si="94"/>
        <v>176230</v>
      </c>
    </row>
    <row r="287" spans="1:47" ht="45">
      <c r="A287" s="54">
        <v>288</v>
      </c>
      <c r="B287" s="54" t="s">
        <v>548</v>
      </c>
      <c r="C287" s="58" t="s">
        <v>549</v>
      </c>
      <c r="D287" s="79">
        <v>57</v>
      </c>
      <c r="E287" s="79">
        <v>63</v>
      </c>
      <c r="F287" s="80">
        <v>6535.2</v>
      </c>
      <c r="G287" s="80">
        <v>101.4</v>
      </c>
      <c r="H287" s="80">
        <v>6535.2</v>
      </c>
      <c r="I287" s="80" t="s">
        <v>28</v>
      </c>
      <c r="J287" s="80" t="s">
        <v>28</v>
      </c>
      <c r="K287" s="80">
        <v>112.49</v>
      </c>
      <c r="L287" s="73">
        <f t="shared" si="77"/>
        <v>109.99</v>
      </c>
      <c r="M287" s="73">
        <f t="shared" si="78"/>
        <v>125.11</v>
      </c>
      <c r="N287" s="72" t="str">
        <f t="shared" si="79"/>
        <v>0303</v>
      </c>
      <c r="O287" s="74">
        <f t="shared" si="80"/>
        <v>6</v>
      </c>
      <c r="P287" s="72">
        <f t="shared" si="81"/>
        <v>0</v>
      </c>
      <c r="Q287" s="74">
        <f t="shared" si="82"/>
        <v>57</v>
      </c>
      <c r="R287" s="72" t="str">
        <f t="shared" si="83"/>
        <v/>
      </c>
      <c r="S287" s="72" t="str">
        <f t="shared" si="84"/>
        <v/>
      </c>
      <c r="AI287" s="23">
        <f>'simulateur tarif OQN'!$B$4</f>
        <v>40</v>
      </c>
      <c r="AJ287" s="24">
        <f t="shared" si="85"/>
        <v>4811.3999999999996</v>
      </c>
      <c r="AK287" s="24">
        <f t="shared" si="86"/>
        <v>120.285</v>
      </c>
      <c r="AM287" t="str">
        <f t="shared" si="87"/>
        <v>ZONEBASSE</v>
      </c>
      <c r="AN287" t="str">
        <f t="shared" si="88"/>
        <v>HC</v>
      </c>
      <c r="AO287" s="20">
        <f t="shared" si="89"/>
        <v>4811.3999999999996</v>
      </c>
      <c r="AP287" s="20">
        <f t="shared" si="90"/>
        <v>6535.2</v>
      </c>
      <c r="AQ287" s="20" t="str">
        <f t="shared" si="91"/>
        <v>.</v>
      </c>
      <c r="AR287" s="20" t="str">
        <f t="shared" si="92"/>
        <v>.</v>
      </c>
      <c r="AS287" s="20">
        <f t="shared" si="93"/>
        <v>3947.93</v>
      </c>
      <c r="AT287" s="20">
        <f t="shared" si="76"/>
        <v>4072.9300000000003</v>
      </c>
      <c r="AU287" s="20">
        <f t="shared" si="94"/>
        <v>261408</v>
      </c>
    </row>
    <row r="288" spans="1:47" ht="33.75">
      <c r="A288" s="54">
        <v>289</v>
      </c>
      <c r="B288" s="54" t="s">
        <v>550</v>
      </c>
      <c r="C288" s="58" t="s">
        <v>551</v>
      </c>
      <c r="D288" s="79">
        <v>1</v>
      </c>
      <c r="E288" s="79">
        <v>1</v>
      </c>
      <c r="F288" s="80" t="s">
        <v>28</v>
      </c>
      <c r="G288" s="80" t="s">
        <v>28</v>
      </c>
      <c r="H288" s="80">
        <v>92.28</v>
      </c>
      <c r="I288" s="80" t="s">
        <v>28</v>
      </c>
      <c r="J288" s="80" t="s">
        <v>28</v>
      </c>
      <c r="K288" s="80" t="s">
        <v>28</v>
      </c>
      <c r="L288" s="73" t="str">
        <f t="shared" si="77"/>
        <v/>
      </c>
      <c r="M288" s="73" t="str">
        <f t="shared" si="78"/>
        <v/>
      </c>
      <c r="N288" s="72" t="str">
        <f t="shared" si="79"/>
        <v>0306</v>
      </c>
      <c r="O288" s="74">
        <f t="shared" si="80"/>
        <v>0</v>
      </c>
      <c r="P288" s="72">
        <f t="shared" si="81"/>
        <v>0</v>
      </c>
      <c r="Q288" s="74">
        <f t="shared" si="82"/>
        <v>1</v>
      </c>
      <c r="R288" s="72" t="str">
        <f t="shared" si="83"/>
        <v/>
      </c>
      <c r="S288" s="72" t="str">
        <f t="shared" si="84"/>
        <v/>
      </c>
      <c r="AI288" s="23">
        <f>'simulateur tarif OQN'!$B$4</f>
        <v>40</v>
      </c>
      <c r="AJ288" s="24">
        <f t="shared" si="85"/>
        <v>3691.2</v>
      </c>
      <c r="AK288" s="24">
        <f t="shared" si="86"/>
        <v>92.28</v>
      </c>
      <c r="AM288" t="str">
        <f t="shared" si="87"/>
        <v>ZONEHAUTE</v>
      </c>
      <c r="AN288" t="str">
        <f t="shared" si="88"/>
        <v>HDJ</v>
      </c>
      <c r="AO288" s="20" t="e">
        <f t="shared" si="89"/>
        <v>#VALUE!</v>
      </c>
      <c r="AP288" s="20">
        <f t="shared" si="90"/>
        <v>92.28</v>
      </c>
      <c r="AQ288" s="20" t="str">
        <f t="shared" si="91"/>
        <v>.</v>
      </c>
      <c r="AR288" s="20" t="str">
        <f t="shared" si="92"/>
        <v>.</v>
      </c>
      <c r="AS288" s="20" t="e">
        <f t="shared" si="93"/>
        <v>#VALUE!</v>
      </c>
      <c r="AT288" s="20" t="e">
        <f t="shared" si="76"/>
        <v>#VALUE!</v>
      </c>
      <c r="AU288" s="20">
        <f t="shared" si="94"/>
        <v>3691.2</v>
      </c>
    </row>
    <row r="289" spans="1:47" ht="45">
      <c r="A289" s="54">
        <v>290</v>
      </c>
      <c r="B289" s="54" t="s">
        <v>552</v>
      </c>
      <c r="C289" s="58" t="s">
        <v>553</v>
      </c>
      <c r="D289" s="79">
        <v>29</v>
      </c>
      <c r="E289" s="79">
        <v>35</v>
      </c>
      <c r="F289" s="80">
        <v>2589.81</v>
      </c>
      <c r="G289" s="80">
        <v>89.3</v>
      </c>
      <c r="H289" s="80">
        <v>2589.81</v>
      </c>
      <c r="I289" s="80" t="s">
        <v>28</v>
      </c>
      <c r="J289" s="80" t="s">
        <v>28</v>
      </c>
      <c r="K289" s="80">
        <v>81.44</v>
      </c>
      <c r="L289" s="73">
        <f t="shared" si="77"/>
        <v>84.93</v>
      </c>
      <c r="M289" s="73">
        <f t="shared" si="78"/>
        <v>76.989999999999995</v>
      </c>
      <c r="N289" s="72" t="str">
        <f t="shared" si="79"/>
        <v>0306</v>
      </c>
      <c r="O289" s="74">
        <f t="shared" si="80"/>
        <v>6</v>
      </c>
      <c r="P289" s="72">
        <f t="shared" si="81"/>
        <v>0</v>
      </c>
      <c r="Q289" s="74">
        <f t="shared" si="82"/>
        <v>29</v>
      </c>
      <c r="R289" s="72" t="str">
        <f t="shared" si="83"/>
        <v/>
      </c>
      <c r="S289" s="72" t="str">
        <f t="shared" si="84"/>
        <v/>
      </c>
      <c r="AI289" s="23">
        <f>'simulateur tarif OQN'!$B$4</f>
        <v>40</v>
      </c>
      <c r="AJ289" s="24">
        <f t="shared" si="85"/>
        <v>2997.0099999999998</v>
      </c>
      <c r="AK289" s="24">
        <f t="shared" si="86"/>
        <v>74.925249999999991</v>
      </c>
      <c r="AM289" t="str">
        <f t="shared" si="87"/>
        <v>ZONEHAUTE</v>
      </c>
      <c r="AN289" t="str">
        <f t="shared" si="88"/>
        <v>HC</v>
      </c>
      <c r="AO289" s="20">
        <f t="shared" si="89"/>
        <v>3572.1099999999997</v>
      </c>
      <c r="AP289" s="20">
        <f t="shared" si="90"/>
        <v>2589.81</v>
      </c>
      <c r="AQ289" s="20" t="str">
        <f t="shared" si="91"/>
        <v>.</v>
      </c>
      <c r="AR289" s="20" t="str">
        <f t="shared" si="92"/>
        <v>.</v>
      </c>
      <c r="AS289" s="20">
        <f t="shared" si="93"/>
        <v>2997.0099999999998</v>
      </c>
      <c r="AT289" s="20">
        <f t="shared" si="76"/>
        <v>2822.51</v>
      </c>
      <c r="AU289" s="20">
        <f t="shared" si="94"/>
        <v>103592.4</v>
      </c>
    </row>
    <row r="290" spans="1:47" ht="45">
      <c r="A290" s="54">
        <v>291</v>
      </c>
      <c r="B290" s="54" t="s">
        <v>554</v>
      </c>
      <c r="C290" s="58" t="s">
        <v>555</v>
      </c>
      <c r="D290" s="79">
        <v>29</v>
      </c>
      <c r="E290" s="79">
        <v>35</v>
      </c>
      <c r="F290" s="80">
        <v>2685.03</v>
      </c>
      <c r="G290" s="80">
        <v>92.59</v>
      </c>
      <c r="H290" s="80">
        <v>2685.03</v>
      </c>
      <c r="I290" s="80" t="s">
        <v>28</v>
      </c>
      <c r="J290" s="80" t="s">
        <v>28</v>
      </c>
      <c r="K290" s="80">
        <v>80.540000000000006</v>
      </c>
      <c r="L290" s="73">
        <f t="shared" si="77"/>
        <v>84.93</v>
      </c>
      <c r="M290" s="73">
        <f t="shared" si="78"/>
        <v>76.989999999999995</v>
      </c>
      <c r="N290" s="72" t="str">
        <f t="shared" si="79"/>
        <v>0306</v>
      </c>
      <c r="O290" s="74">
        <f t="shared" si="80"/>
        <v>6</v>
      </c>
      <c r="P290" s="72">
        <f t="shared" si="81"/>
        <v>0</v>
      </c>
      <c r="Q290" s="74">
        <f t="shared" si="82"/>
        <v>29</v>
      </c>
      <c r="R290" s="72" t="str">
        <f t="shared" si="83"/>
        <v/>
      </c>
      <c r="S290" s="72" t="str">
        <f t="shared" si="84"/>
        <v/>
      </c>
      <c r="AI290" s="23">
        <f>'simulateur tarif OQN'!$B$4</f>
        <v>40</v>
      </c>
      <c r="AJ290" s="24">
        <f t="shared" si="85"/>
        <v>3087.7300000000005</v>
      </c>
      <c r="AK290" s="24">
        <f t="shared" si="86"/>
        <v>77.193250000000006</v>
      </c>
      <c r="AM290" t="str">
        <f t="shared" si="87"/>
        <v>ZONEHAUTE</v>
      </c>
      <c r="AN290" t="str">
        <f t="shared" si="88"/>
        <v>HC</v>
      </c>
      <c r="AO290" s="20">
        <f t="shared" si="89"/>
        <v>3703.5200000000004</v>
      </c>
      <c r="AP290" s="20">
        <f t="shared" si="90"/>
        <v>2685.03</v>
      </c>
      <c r="AQ290" s="20" t="str">
        <f t="shared" si="91"/>
        <v>.</v>
      </c>
      <c r="AR290" s="20" t="str">
        <f t="shared" si="92"/>
        <v>.</v>
      </c>
      <c r="AS290" s="20">
        <f t="shared" si="93"/>
        <v>3087.7300000000005</v>
      </c>
      <c r="AT290" s="20">
        <f t="shared" si="76"/>
        <v>2868.2300000000014</v>
      </c>
      <c r="AU290" s="20">
        <f t="shared" si="94"/>
        <v>107401.20000000001</v>
      </c>
    </row>
    <row r="291" spans="1:47" ht="56.25">
      <c r="A291" s="54">
        <v>292</v>
      </c>
      <c r="B291" s="54" t="s">
        <v>556</v>
      </c>
      <c r="C291" s="58" t="s">
        <v>557</v>
      </c>
      <c r="D291" s="79">
        <v>36</v>
      </c>
      <c r="E291" s="79">
        <v>42</v>
      </c>
      <c r="F291" s="80">
        <v>3346.47</v>
      </c>
      <c r="G291" s="80">
        <v>92.96</v>
      </c>
      <c r="H291" s="80">
        <v>3346.47</v>
      </c>
      <c r="I291" s="80" t="s">
        <v>28</v>
      </c>
      <c r="J291" s="80" t="s">
        <v>28</v>
      </c>
      <c r="K291" s="80">
        <v>86.44</v>
      </c>
      <c r="L291" s="73">
        <f t="shared" si="77"/>
        <v>84.93</v>
      </c>
      <c r="M291" s="73">
        <f t="shared" si="78"/>
        <v>76.989999999999995</v>
      </c>
      <c r="N291" s="72" t="str">
        <f t="shared" si="79"/>
        <v>0306</v>
      </c>
      <c r="O291" s="74">
        <f t="shared" si="80"/>
        <v>6</v>
      </c>
      <c r="P291" s="72">
        <f t="shared" si="81"/>
        <v>0</v>
      </c>
      <c r="Q291" s="74">
        <f t="shared" si="82"/>
        <v>36</v>
      </c>
      <c r="R291" s="72" t="str">
        <f t="shared" si="83"/>
        <v/>
      </c>
      <c r="S291" s="72" t="str">
        <f t="shared" si="84"/>
        <v/>
      </c>
      <c r="AI291" s="23">
        <f>'simulateur tarif OQN'!$B$4</f>
        <v>40</v>
      </c>
      <c r="AJ291" s="24">
        <f t="shared" si="85"/>
        <v>3346.47</v>
      </c>
      <c r="AK291" s="24">
        <f t="shared" si="86"/>
        <v>83.661749999999998</v>
      </c>
      <c r="AM291" t="str">
        <f t="shared" si="87"/>
        <v>ZONEFORF1</v>
      </c>
      <c r="AN291" t="str">
        <f t="shared" si="88"/>
        <v>HC</v>
      </c>
      <c r="AO291" s="20">
        <f t="shared" si="89"/>
        <v>3718.31</v>
      </c>
      <c r="AP291" s="20">
        <f t="shared" si="90"/>
        <v>3346.47</v>
      </c>
      <c r="AQ291" s="20" t="str">
        <f t="shared" si="91"/>
        <v>.</v>
      </c>
      <c r="AR291" s="20" t="str">
        <f t="shared" si="92"/>
        <v>.</v>
      </c>
      <c r="AS291" s="20">
        <f t="shared" si="93"/>
        <v>3173.5899999999997</v>
      </c>
      <c r="AT291" s="20">
        <f t="shared" si="76"/>
        <v>3249.09</v>
      </c>
      <c r="AU291" s="20">
        <f t="shared" si="94"/>
        <v>133858.79999999999</v>
      </c>
    </row>
    <row r="292" spans="1:47" ht="56.25">
      <c r="A292" s="54">
        <v>293</v>
      </c>
      <c r="B292" s="54" t="s">
        <v>558</v>
      </c>
      <c r="C292" s="58" t="s">
        <v>559</v>
      </c>
      <c r="D292" s="79">
        <v>50</v>
      </c>
      <c r="E292" s="79">
        <v>56</v>
      </c>
      <c r="F292" s="80">
        <v>4288.5</v>
      </c>
      <c r="G292" s="80">
        <v>67.290000000000006</v>
      </c>
      <c r="H292" s="80">
        <v>4288.5</v>
      </c>
      <c r="I292" s="80" t="s">
        <v>28</v>
      </c>
      <c r="J292" s="80" t="s">
        <v>28</v>
      </c>
      <c r="K292" s="80">
        <v>86.44</v>
      </c>
      <c r="L292" s="73">
        <f t="shared" si="77"/>
        <v>84.93</v>
      </c>
      <c r="M292" s="73">
        <f t="shared" si="78"/>
        <v>76.989999999999995</v>
      </c>
      <c r="N292" s="72" t="str">
        <f t="shared" si="79"/>
        <v>0306</v>
      </c>
      <c r="O292" s="74">
        <f t="shared" si="80"/>
        <v>6</v>
      </c>
      <c r="P292" s="72">
        <f t="shared" si="81"/>
        <v>0</v>
      </c>
      <c r="Q292" s="74">
        <f t="shared" si="82"/>
        <v>50</v>
      </c>
      <c r="R292" s="72" t="str">
        <f t="shared" si="83"/>
        <v/>
      </c>
      <c r="S292" s="72" t="str">
        <f t="shared" si="84"/>
        <v/>
      </c>
      <c r="AI292" s="23">
        <f>'simulateur tarif OQN'!$B$4</f>
        <v>40</v>
      </c>
      <c r="AJ292" s="24">
        <f t="shared" si="85"/>
        <v>3615.6</v>
      </c>
      <c r="AK292" s="24">
        <f t="shared" si="86"/>
        <v>90.39</v>
      </c>
      <c r="AM292" t="str">
        <f t="shared" si="87"/>
        <v>ZONEBASSE</v>
      </c>
      <c r="AN292" t="str">
        <f t="shared" si="88"/>
        <v>HC</v>
      </c>
      <c r="AO292" s="20">
        <f t="shared" si="89"/>
        <v>3615.6</v>
      </c>
      <c r="AP292" s="20">
        <f t="shared" si="90"/>
        <v>4288.5</v>
      </c>
      <c r="AQ292" s="20" t="str">
        <f t="shared" si="91"/>
        <v>.</v>
      </c>
      <c r="AR292" s="20" t="str">
        <f t="shared" si="92"/>
        <v>.</v>
      </c>
      <c r="AS292" s="20">
        <f t="shared" si="93"/>
        <v>2905.46</v>
      </c>
      <c r="AT292" s="20">
        <f t="shared" si="76"/>
        <v>2980.96</v>
      </c>
      <c r="AU292" s="20">
        <f t="shared" si="94"/>
        <v>171540</v>
      </c>
    </row>
    <row r="293" spans="1:47" ht="45">
      <c r="A293" s="54">
        <v>294</v>
      </c>
      <c r="B293" s="54" t="s">
        <v>560</v>
      </c>
      <c r="C293" s="58" t="s">
        <v>561</v>
      </c>
      <c r="D293" s="79">
        <v>22</v>
      </c>
      <c r="E293" s="79">
        <v>28</v>
      </c>
      <c r="F293" s="80">
        <v>2171.7600000000002</v>
      </c>
      <c r="G293" s="80">
        <v>98.72</v>
      </c>
      <c r="H293" s="80">
        <v>2171.7600000000002</v>
      </c>
      <c r="I293" s="80" t="s">
        <v>28</v>
      </c>
      <c r="J293" s="80" t="s">
        <v>28</v>
      </c>
      <c r="K293" s="80">
        <v>82.26</v>
      </c>
      <c r="L293" s="73">
        <f t="shared" si="77"/>
        <v>72.09</v>
      </c>
      <c r="M293" s="73">
        <f t="shared" si="78"/>
        <v>76.989999999999995</v>
      </c>
      <c r="N293" s="72" t="str">
        <f t="shared" si="79"/>
        <v>0306</v>
      </c>
      <c r="O293" s="74">
        <f t="shared" si="80"/>
        <v>6</v>
      </c>
      <c r="P293" s="72">
        <f t="shared" si="81"/>
        <v>0</v>
      </c>
      <c r="Q293" s="74">
        <f t="shared" si="82"/>
        <v>22</v>
      </c>
      <c r="R293" s="72" t="str">
        <f t="shared" si="83"/>
        <v/>
      </c>
      <c r="S293" s="72" t="str">
        <f t="shared" si="84"/>
        <v/>
      </c>
      <c r="AI293" s="23">
        <f>'simulateur tarif OQN'!$B$4</f>
        <v>40</v>
      </c>
      <c r="AJ293" s="24">
        <f t="shared" si="85"/>
        <v>3158.88</v>
      </c>
      <c r="AK293" s="24">
        <f t="shared" si="86"/>
        <v>78.972000000000008</v>
      </c>
      <c r="AM293" t="str">
        <f t="shared" si="87"/>
        <v>ZONEHAUTE</v>
      </c>
      <c r="AN293" t="str">
        <f t="shared" si="88"/>
        <v>HC</v>
      </c>
      <c r="AO293" s="20">
        <f t="shared" si="89"/>
        <v>3948.7200000000003</v>
      </c>
      <c r="AP293" s="20">
        <f t="shared" si="90"/>
        <v>2171.7600000000002</v>
      </c>
      <c r="AQ293" s="20" t="str">
        <f t="shared" si="91"/>
        <v>.</v>
      </c>
      <c r="AR293" s="20" t="str">
        <f t="shared" si="92"/>
        <v>.</v>
      </c>
      <c r="AS293" s="20">
        <f t="shared" si="93"/>
        <v>3158.88</v>
      </c>
      <c r="AT293" s="20">
        <f t="shared" si="76"/>
        <v>3667.38</v>
      </c>
      <c r="AU293" s="20">
        <f t="shared" si="94"/>
        <v>86870.400000000009</v>
      </c>
    </row>
    <row r="294" spans="1:47" ht="45">
      <c r="A294" s="54">
        <v>295</v>
      </c>
      <c r="B294" s="54" t="s">
        <v>562</v>
      </c>
      <c r="C294" s="58" t="s">
        <v>563</v>
      </c>
      <c r="D294" s="79">
        <v>43</v>
      </c>
      <c r="E294" s="79">
        <v>49</v>
      </c>
      <c r="F294" s="80">
        <v>4439.42</v>
      </c>
      <c r="G294" s="80">
        <v>103.24</v>
      </c>
      <c r="H294" s="80">
        <v>4439.42</v>
      </c>
      <c r="I294" s="80" t="s">
        <v>28</v>
      </c>
      <c r="J294" s="80" t="s">
        <v>28</v>
      </c>
      <c r="K294" s="80">
        <v>96.51</v>
      </c>
      <c r="L294" s="73">
        <f t="shared" si="77"/>
        <v>72.09</v>
      </c>
      <c r="M294" s="73">
        <f t="shared" si="78"/>
        <v>76.989999999999995</v>
      </c>
      <c r="N294" s="72" t="str">
        <f t="shared" si="79"/>
        <v>0306</v>
      </c>
      <c r="O294" s="74">
        <f t="shared" si="80"/>
        <v>6</v>
      </c>
      <c r="P294" s="72">
        <f t="shared" si="81"/>
        <v>0</v>
      </c>
      <c r="Q294" s="74">
        <f t="shared" si="82"/>
        <v>43</v>
      </c>
      <c r="R294" s="72" t="str">
        <f t="shared" si="83"/>
        <v/>
      </c>
      <c r="S294" s="72" t="str">
        <f t="shared" si="84"/>
        <v/>
      </c>
      <c r="AI294" s="23">
        <f>'simulateur tarif OQN'!$B$4</f>
        <v>40</v>
      </c>
      <c r="AJ294" s="24">
        <f t="shared" si="85"/>
        <v>4129.7</v>
      </c>
      <c r="AK294" s="24">
        <f t="shared" si="86"/>
        <v>103.24249999999999</v>
      </c>
      <c r="AM294" t="str">
        <f t="shared" si="87"/>
        <v>ZONEBASSE</v>
      </c>
      <c r="AN294" t="str">
        <f t="shared" si="88"/>
        <v>HC</v>
      </c>
      <c r="AO294" s="20">
        <f t="shared" si="89"/>
        <v>4129.7</v>
      </c>
      <c r="AP294" s="20">
        <f t="shared" si="90"/>
        <v>4439.42</v>
      </c>
      <c r="AQ294" s="20" t="str">
        <f t="shared" si="91"/>
        <v>.</v>
      </c>
      <c r="AR294" s="20" t="str">
        <f t="shared" si="92"/>
        <v>.</v>
      </c>
      <c r="AS294" s="20">
        <f t="shared" si="93"/>
        <v>3570.83</v>
      </c>
      <c r="AT294" s="20">
        <f t="shared" si="76"/>
        <v>4791.83</v>
      </c>
      <c r="AU294" s="20">
        <f t="shared" si="94"/>
        <v>177576.8</v>
      </c>
    </row>
    <row r="295" spans="1:47" ht="56.25">
      <c r="A295" s="54">
        <v>296</v>
      </c>
      <c r="B295" s="54" t="s">
        <v>564</v>
      </c>
      <c r="C295" s="58" t="s">
        <v>565</v>
      </c>
      <c r="D295" s="79">
        <v>36</v>
      </c>
      <c r="E295" s="79">
        <v>42</v>
      </c>
      <c r="F295" s="80">
        <v>3303.02</v>
      </c>
      <c r="G295" s="80">
        <v>91.75</v>
      </c>
      <c r="H295" s="80">
        <v>3303.02</v>
      </c>
      <c r="I295" s="80" t="s">
        <v>28</v>
      </c>
      <c r="J295" s="80" t="s">
        <v>28</v>
      </c>
      <c r="K295" s="80">
        <v>80.89</v>
      </c>
      <c r="L295" s="73">
        <f t="shared" si="77"/>
        <v>72.09</v>
      </c>
      <c r="M295" s="73">
        <f t="shared" si="78"/>
        <v>76.989999999999995</v>
      </c>
      <c r="N295" s="72" t="str">
        <f t="shared" si="79"/>
        <v>0306</v>
      </c>
      <c r="O295" s="74">
        <f t="shared" si="80"/>
        <v>6</v>
      </c>
      <c r="P295" s="72">
        <f t="shared" si="81"/>
        <v>0</v>
      </c>
      <c r="Q295" s="74">
        <f t="shared" si="82"/>
        <v>36</v>
      </c>
      <c r="R295" s="72" t="str">
        <f t="shared" si="83"/>
        <v/>
      </c>
      <c r="S295" s="72" t="str">
        <f t="shared" si="84"/>
        <v/>
      </c>
      <c r="AI295" s="23">
        <f>'simulateur tarif OQN'!$B$4</f>
        <v>40</v>
      </c>
      <c r="AJ295" s="24">
        <f t="shared" si="85"/>
        <v>3303.02</v>
      </c>
      <c r="AK295" s="24">
        <f t="shared" si="86"/>
        <v>82.575500000000005</v>
      </c>
      <c r="AM295" t="str">
        <f t="shared" si="87"/>
        <v>ZONEFORF1</v>
      </c>
      <c r="AN295" t="str">
        <f t="shared" si="88"/>
        <v>HC</v>
      </c>
      <c r="AO295" s="20">
        <f t="shared" si="89"/>
        <v>3670.02</v>
      </c>
      <c r="AP295" s="20">
        <f t="shared" si="90"/>
        <v>3303.02</v>
      </c>
      <c r="AQ295" s="20" t="str">
        <f t="shared" si="91"/>
        <v>.</v>
      </c>
      <c r="AR295" s="20" t="str">
        <f t="shared" si="92"/>
        <v>.</v>
      </c>
      <c r="AS295" s="20">
        <f t="shared" si="93"/>
        <v>3141.24</v>
      </c>
      <c r="AT295" s="20">
        <f t="shared" si="76"/>
        <v>3581.24</v>
      </c>
      <c r="AU295" s="20">
        <f t="shared" si="94"/>
        <v>132120.79999999999</v>
      </c>
    </row>
    <row r="296" spans="1:47" ht="56.25">
      <c r="A296" s="54">
        <v>297</v>
      </c>
      <c r="B296" s="54" t="s">
        <v>566</v>
      </c>
      <c r="C296" s="58" t="s">
        <v>567</v>
      </c>
      <c r="D296" s="79">
        <v>43</v>
      </c>
      <c r="E296" s="79">
        <v>49</v>
      </c>
      <c r="F296" s="80">
        <v>3472.53</v>
      </c>
      <c r="G296" s="80">
        <v>24.22</v>
      </c>
      <c r="H296" s="80">
        <v>3472.53</v>
      </c>
      <c r="I296" s="80" t="s">
        <v>28</v>
      </c>
      <c r="J296" s="80" t="s">
        <v>28</v>
      </c>
      <c r="K296" s="80">
        <v>80.89</v>
      </c>
      <c r="L296" s="73">
        <f t="shared" si="77"/>
        <v>72.09</v>
      </c>
      <c r="M296" s="73">
        <f t="shared" si="78"/>
        <v>76.989999999999995</v>
      </c>
      <c r="N296" s="72" t="str">
        <f t="shared" si="79"/>
        <v>0306</v>
      </c>
      <c r="O296" s="74">
        <f t="shared" si="80"/>
        <v>6</v>
      </c>
      <c r="P296" s="72">
        <f t="shared" si="81"/>
        <v>0</v>
      </c>
      <c r="Q296" s="74">
        <f t="shared" si="82"/>
        <v>43</v>
      </c>
      <c r="R296" s="72" t="str">
        <f t="shared" si="83"/>
        <v/>
      </c>
      <c r="S296" s="72" t="str">
        <f t="shared" si="84"/>
        <v/>
      </c>
      <c r="AI296" s="23">
        <f>'simulateur tarif OQN'!$B$4</f>
        <v>40</v>
      </c>
      <c r="AJ296" s="24">
        <f t="shared" si="85"/>
        <v>3399.8700000000003</v>
      </c>
      <c r="AK296" s="24">
        <f t="shared" si="86"/>
        <v>84.996750000000006</v>
      </c>
      <c r="AM296" t="str">
        <f t="shared" si="87"/>
        <v>ZONEBASSE</v>
      </c>
      <c r="AN296" t="str">
        <f t="shared" si="88"/>
        <v>HC</v>
      </c>
      <c r="AO296" s="20">
        <f t="shared" si="89"/>
        <v>3399.8700000000003</v>
      </c>
      <c r="AP296" s="20">
        <f t="shared" si="90"/>
        <v>3472.53</v>
      </c>
      <c r="AQ296" s="20" t="str">
        <f t="shared" si="91"/>
        <v>.</v>
      </c>
      <c r="AR296" s="20" t="str">
        <f t="shared" si="92"/>
        <v>.</v>
      </c>
      <c r="AS296" s="20">
        <f t="shared" si="93"/>
        <v>2744.5200000000004</v>
      </c>
      <c r="AT296" s="20">
        <f t="shared" si="76"/>
        <v>3184.5200000000004</v>
      </c>
      <c r="AU296" s="20">
        <f t="shared" si="94"/>
        <v>138901.20000000001</v>
      </c>
    </row>
    <row r="297" spans="1:47">
      <c r="A297" s="54">
        <v>298</v>
      </c>
      <c r="B297" s="54" t="s">
        <v>568</v>
      </c>
      <c r="C297" s="55" t="s">
        <v>569</v>
      </c>
      <c r="D297" s="79">
        <v>1</v>
      </c>
      <c r="E297" s="79">
        <v>1</v>
      </c>
      <c r="F297" s="80" t="s">
        <v>28</v>
      </c>
      <c r="G297" s="80" t="s">
        <v>28</v>
      </c>
      <c r="H297" s="80">
        <v>83.47</v>
      </c>
      <c r="I297" s="80" t="s">
        <v>28</v>
      </c>
      <c r="J297" s="80" t="s">
        <v>28</v>
      </c>
      <c r="K297" s="80" t="s">
        <v>28</v>
      </c>
      <c r="L297" s="73" t="str">
        <f t="shared" si="77"/>
        <v/>
      </c>
      <c r="M297" s="73" t="str">
        <f t="shared" si="78"/>
        <v/>
      </c>
      <c r="N297" s="72" t="str">
        <f t="shared" si="79"/>
        <v>0403</v>
      </c>
      <c r="O297" s="74">
        <f t="shared" si="80"/>
        <v>0</v>
      </c>
      <c r="P297" s="72">
        <f t="shared" si="81"/>
        <v>0</v>
      </c>
      <c r="Q297" s="74">
        <f t="shared" si="82"/>
        <v>1</v>
      </c>
      <c r="R297" s="72" t="str">
        <f t="shared" si="83"/>
        <v/>
      </c>
      <c r="S297" s="72" t="str">
        <f t="shared" si="84"/>
        <v/>
      </c>
      <c r="AI297" s="23">
        <f>'simulateur tarif OQN'!$B$4</f>
        <v>40</v>
      </c>
      <c r="AJ297" s="24">
        <f t="shared" si="85"/>
        <v>3338.8</v>
      </c>
      <c r="AK297" s="24">
        <f t="shared" si="86"/>
        <v>83.47</v>
      </c>
      <c r="AM297" t="str">
        <f t="shared" si="87"/>
        <v>ZONEHAUTE</v>
      </c>
      <c r="AN297" t="str">
        <f t="shared" si="88"/>
        <v>HDJ</v>
      </c>
      <c r="AO297" s="20" t="e">
        <f t="shared" si="89"/>
        <v>#VALUE!</v>
      </c>
      <c r="AP297" s="20">
        <f t="shared" si="90"/>
        <v>83.47</v>
      </c>
      <c r="AQ297" s="20" t="str">
        <f t="shared" si="91"/>
        <v>.</v>
      </c>
      <c r="AR297" s="20" t="str">
        <f t="shared" si="92"/>
        <v>.</v>
      </c>
      <c r="AS297" s="20" t="e">
        <f t="shared" si="93"/>
        <v>#VALUE!</v>
      </c>
      <c r="AT297" s="20" t="e">
        <f t="shared" si="76"/>
        <v>#VALUE!</v>
      </c>
      <c r="AU297" s="20">
        <f t="shared" si="94"/>
        <v>3338.8</v>
      </c>
    </row>
    <row r="298" spans="1:47" ht="33.75">
      <c r="A298" s="54">
        <v>299</v>
      </c>
      <c r="B298" s="54" t="s">
        <v>570</v>
      </c>
      <c r="C298" s="58" t="s">
        <v>571</v>
      </c>
      <c r="D298" s="79">
        <v>8</v>
      </c>
      <c r="E298" s="79">
        <v>28</v>
      </c>
      <c r="F298" s="80">
        <v>1525.98</v>
      </c>
      <c r="G298" s="80">
        <v>190.75</v>
      </c>
      <c r="H298" s="80">
        <v>1525.98</v>
      </c>
      <c r="I298" s="80">
        <v>2192.11</v>
      </c>
      <c r="J298" s="80">
        <v>2967.22</v>
      </c>
      <c r="K298" s="80">
        <v>102.84</v>
      </c>
      <c r="L298" s="73">
        <f t="shared" si="77"/>
        <v>111.28</v>
      </c>
      <c r="M298" s="73">
        <f t="shared" si="78"/>
        <v>128.52000000000001</v>
      </c>
      <c r="N298" s="72" t="str">
        <f t="shared" si="79"/>
        <v>0403</v>
      </c>
      <c r="O298" s="74">
        <f t="shared" si="80"/>
        <v>20</v>
      </c>
      <c r="P298" s="72">
        <f t="shared" si="81"/>
        <v>1</v>
      </c>
      <c r="Q298" s="74">
        <f t="shared" si="82"/>
        <v>8</v>
      </c>
      <c r="R298" s="72">
        <f t="shared" si="83"/>
        <v>15</v>
      </c>
      <c r="S298" s="72">
        <f t="shared" si="84"/>
        <v>22</v>
      </c>
      <c r="AI298" s="23">
        <f>'simulateur tarif OQN'!$B$4</f>
        <v>40</v>
      </c>
      <c r="AJ298" s="24">
        <f t="shared" si="85"/>
        <v>4201.2999999999993</v>
      </c>
      <c r="AK298" s="24">
        <f t="shared" si="86"/>
        <v>105.03249999999998</v>
      </c>
      <c r="AM298" t="str">
        <f t="shared" si="87"/>
        <v>ZONEHAUTE</v>
      </c>
      <c r="AN298" t="str">
        <f t="shared" si="88"/>
        <v>HC</v>
      </c>
      <c r="AO298" s="20">
        <f t="shared" si="89"/>
        <v>7629.98</v>
      </c>
      <c r="AP298" s="20">
        <f t="shared" si="90"/>
        <v>1525.98</v>
      </c>
      <c r="AQ298" s="20">
        <f t="shared" si="91"/>
        <v>2192.11</v>
      </c>
      <c r="AR298" s="20">
        <f t="shared" si="92"/>
        <v>2967.22</v>
      </c>
      <c r="AS298" s="20">
        <f t="shared" si="93"/>
        <v>4201.2999999999993</v>
      </c>
      <c r="AT298" s="20">
        <f t="shared" si="76"/>
        <v>3779.2999999999993</v>
      </c>
      <c r="AU298" s="20">
        <f t="shared" si="94"/>
        <v>61039.199999999997</v>
      </c>
    </row>
    <row r="299" spans="1:47" ht="33.75">
      <c r="A299" s="54">
        <v>300</v>
      </c>
      <c r="B299" s="54" t="s">
        <v>572</v>
      </c>
      <c r="C299" s="58" t="s">
        <v>573</v>
      </c>
      <c r="D299" s="79">
        <v>15</v>
      </c>
      <c r="E299" s="79">
        <v>35</v>
      </c>
      <c r="F299" s="80">
        <v>2332.4</v>
      </c>
      <c r="G299" s="80">
        <v>115.2</v>
      </c>
      <c r="H299" s="80">
        <v>2332.4</v>
      </c>
      <c r="I299" s="80">
        <v>3224.78</v>
      </c>
      <c r="J299" s="80">
        <v>4133.0200000000004</v>
      </c>
      <c r="K299" s="80">
        <v>114.82</v>
      </c>
      <c r="L299" s="73">
        <f t="shared" si="77"/>
        <v>111.28</v>
      </c>
      <c r="M299" s="73">
        <f t="shared" si="78"/>
        <v>128.52000000000001</v>
      </c>
      <c r="N299" s="72" t="str">
        <f t="shared" si="79"/>
        <v>0403</v>
      </c>
      <c r="O299" s="74">
        <f t="shared" si="80"/>
        <v>20</v>
      </c>
      <c r="P299" s="72">
        <f t="shared" si="81"/>
        <v>1</v>
      </c>
      <c r="Q299" s="74">
        <f t="shared" si="82"/>
        <v>15</v>
      </c>
      <c r="R299" s="72">
        <f t="shared" si="83"/>
        <v>22</v>
      </c>
      <c r="S299" s="72">
        <f t="shared" si="84"/>
        <v>29</v>
      </c>
      <c r="AI299" s="23">
        <f>'simulateur tarif OQN'!$B$4</f>
        <v>40</v>
      </c>
      <c r="AJ299" s="24">
        <f t="shared" si="85"/>
        <v>4707.1200000000008</v>
      </c>
      <c r="AK299" s="24">
        <f t="shared" si="86"/>
        <v>117.67800000000003</v>
      </c>
      <c r="AM299" t="str">
        <f t="shared" si="87"/>
        <v>ZONEHAUTE</v>
      </c>
      <c r="AN299" t="str">
        <f t="shared" si="88"/>
        <v>HC</v>
      </c>
      <c r="AO299" s="20">
        <f t="shared" si="89"/>
        <v>5212.3999999999996</v>
      </c>
      <c r="AP299" s="20">
        <f t="shared" si="90"/>
        <v>2332.4</v>
      </c>
      <c r="AQ299" s="20">
        <f t="shared" si="91"/>
        <v>3224.78</v>
      </c>
      <c r="AR299" s="20">
        <f t="shared" si="92"/>
        <v>4133.0200000000004</v>
      </c>
      <c r="AS299" s="20">
        <f t="shared" si="93"/>
        <v>4707.1200000000008</v>
      </c>
      <c r="AT299" s="20">
        <f t="shared" si="76"/>
        <v>4884.119999999999</v>
      </c>
      <c r="AU299" s="20">
        <f t="shared" si="94"/>
        <v>93296</v>
      </c>
    </row>
    <row r="300" spans="1:47" ht="33.75">
      <c r="A300" s="54">
        <v>301</v>
      </c>
      <c r="B300" s="54" t="s">
        <v>574</v>
      </c>
      <c r="C300" s="58" t="s">
        <v>575</v>
      </c>
      <c r="D300" s="79">
        <v>29</v>
      </c>
      <c r="E300" s="79">
        <v>35</v>
      </c>
      <c r="F300" s="80">
        <v>3770.9</v>
      </c>
      <c r="G300" s="80">
        <v>130.03</v>
      </c>
      <c r="H300" s="80">
        <v>3770.9</v>
      </c>
      <c r="I300" s="80" t="s">
        <v>28</v>
      </c>
      <c r="J300" s="80" t="s">
        <v>28</v>
      </c>
      <c r="K300" s="80">
        <v>121.08</v>
      </c>
      <c r="L300" s="73">
        <f t="shared" si="77"/>
        <v>111.28</v>
      </c>
      <c r="M300" s="73">
        <f t="shared" si="78"/>
        <v>128.52000000000001</v>
      </c>
      <c r="N300" s="72" t="str">
        <f t="shared" si="79"/>
        <v>0403</v>
      </c>
      <c r="O300" s="74">
        <f t="shared" si="80"/>
        <v>6</v>
      </c>
      <c r="P300" s="72">
        <f t="shared" si="81"/>
        <v>0</v>
      </c>
      <c r="Q300" s="74">
        <f t="shared" si="82"/>
        <v>29</v>
      </c>
      <c r="R300" s="72" t="str">
        <f t="shared" si="83"/>
        <v/>
      </c>
      <c r="S300" s="72" t="str">
        <f t="shared" si="84"/>
        <v/>
      </c>
      <c r="AI300" s="23">
        <f>'simulateur tarif OQN'!$B$4</f>
        <v>40</v>
      </c>
      <c r="AJ300" s="24">
        <f t="shared" si="85"/>
        <v>4376.3</v>
      </c>
      <c r="AK300" s="24">
        <f t="shared" si="86"/>
        <v>109.4075</v>
      </c>
      <c r="AM300" t="str">
        <f t="shared" si="87"/>
        <v>ZONEHAUTE</v>
      </c>
      <c r="AN300" t="str">
        <f t="shared" si="88"/>
        <v>HC</v>
      </c>
      <c r="AO300" s="20">
        <f t="shared" si="89"/>
        <v>5201.2299999999996</v>
      </c>
      <c r="AP300" s="20">
        <f t="shared" si="90"/>
        <v>3770.9</v>
      </c>
      <c r="AQ300" s="20" t="str">
        <f t="shared" si="91"/>
        <v>.</v>
      </c>
      <c r="AR300" s="20" t="str">
        <f t="shared" si="92"/>
        <v>.</v>
      </c>
      <c r="AS300" s="20">
        <f t="shared" si="93"/>
        <v>4376.3</v>
      </c>
      <c r="AT300" s="20">
        <f t="shared" si="76"/>
        <v>4866.2999999999993</v>
      </c>
      <c r="AU300" s="20">
        <f t="shared" si="94"/>
        <v>150836</v>
      </c>
    </row>
    <row r="301" spans="1:47" ht="33.75">
      <c r="A301" s="54">
        <v>302</v>
      </c>
      <c r="B301" s="54" t="s">
        <v>576</v>
      </c>
      <c r="C301" s="58" t="s">
        <v>577</v>
      </c>
      <c r="D301" s="79">
        <v>43</v>
      </c>
      <c r="E301" s="79">
        <v>49</v>
      </c>
      <c r="F301" s="80">
        <v>5581.83</v>
      </c>
      <c r="G301" s="80">
        <v>129.35</v>
      </c>
      <c r="H301" s="80">
        <v>5581.83</v>
      </c>
      <c r="I301" s="80" t="s">
        <v>28</v>
      </c>
      <c r="J301" s="80" t="s">
        <v>28</v>
      </c>
      <c r="K301" s="80">
        <v>120.47</v>
      </c>
      <c r="L301" s="73">
        <f t="shared" si="77"/>
        <v>111.28</v>
      </c>
      <c r="M301" s="73">
        <f t="shared" si="78"/>
        <v>128.52000000000001</v>
      </c>
      <c r="N301" s="72" t="str">
        <f t="shared" si="79"/>
        <v>0403</v>
      </c>
      <c r="O301" s="74">
        <f t="shared" si="80"/>
        <v>6</v>
      </c>
      <c r="P301" s="72">
        <f t="shared" si="81"/>
        <v>0</v>
      </c>
      <c r="Q301" s="74">
        <f t="shared" si="82"/>
        <v>43</v>
      </c>
      <c r="R301" s="72" t="str">
        <f t="shared" si="83"/>
        <v/>
      </c>
      <c r="S301" s="72" t="str">
        <f t="shared" si="84"/>
        <v/>
      </c>
      <c r="AI301" s="23">
        <f>'simulateur tarif OQN'!$B$4</f>
        <v>40</v>
      </c>
      <c r="AJ301" s="24">
        <f t="shared" si="85"/>
        <v>5193.78</v>
      </c>
      <c r="AK301" s="24">
        <f t="shared" si="86"/>
        <v>129.84449999999998</v>
      </c>
      <c r="AM301" t="str">
        <f t="shared" si="87"/>
        <v>ZONEBASSE</v>
      </c>
      <c r="AN301" t="str">
        <f t="shared" si="88"/>
        <v>HC</v>
      </c>
      <c r="AO301" s="20">
        <f t="shared" si="89"/>
        <v>5193.78</v>
      </c>
      <c r="AP301" s="20">
        <f t="shared" si="90"/>
        <v>5581.83</v>
      </c>
      <c r="AQ301" s="20" t="str">
        <f t="shared" si="91"/>
        <v>.</v>
      </c>
      <c r="AR301" s="20" t="str">
        <f t="shared" si="92"/>
        <v>.</v>
      </c>
      <c r="AS301" s="20">
        <f t="shared" si="93"/>
        <v>4497.6000000000004</v>
      </c>
      <c r="AT301" s="20">
        <f t="shared" si="76"/>
        <v>4957.0999999999985</v>
      </c>
      <c r="AU301" s="20">
        <f t="shared" si="94"/>
        <v>223273.2</v>
      </c>
    </row>
    <row r="302" spans="1:47" ht="33.75">
      <c r="A302" s="54">
        <v>303</v>
      </c>
      <c r="B302" s="54" t="s">
        <v>578</v>
      </c>
      <c r="C302" s="58" t="s">
        <v>579</v>
      </c>
      <c r="D302" s="79">
        <v>8</v>
      </c>
      <c r="E302" s="79">
        <v>28</v>
      </c>
      <c r="F302" s="80">
        <v>1154.76</v>
      </c>
      <c r="G302" s="80">
        <v>144.34</v>
      </c>
      <c r="H302" s="80">
        <v>1154.76</v>
      </c>
      <c r="I302" s="80">
        <v>1821.57</v>
      </c>
      <c r="J302" s="80">
        <v>2526.83</v>
      </c>
      <c r="K302" s="80">
        <v>81.260000000000005</v>
      </c>
      <c r="L302" s="73">
        <f t="shared" si="77"/>
        <v>108.3</v>
      </c>
      <c r="M302" s="73">
        <f t="shared" si="78"/>
        <v>128.52000000000001</v>
      </c>
      <c r="N302" s="72" t="str">
        <f t="shared" si="79"/>
        <v>0403</v>
      </c>
      <c r="O302" s="74">
        <f t="shared" si="80"/>
        <v>20</v>
      </c>
      <c r="P302" s="72">
        <f t="shared" si="81"/>
        <v>1</v>
      </c>
      <c r="Q302" s="74">
        <f t="shared" si="82"/>
        <v>8</v>
      </c>
      <c r="R302" s="72">
        <f t="shared" si="83"/>
        <v>15</v>
      </c>
      <c r="S302" s="72">
        <f t="shared" si="84"/>
        <v>22</v>
      </c>
      <c r="AI302" s="23">
        <f>'simulateur tarif OQN'!$B$4</f>
        <v>40</v>
      </c>
      <c r="AJ302" s="24">
        <f t="shared" si="85"/>
        <v>3501.95</v>
      </c>
      <c r="AK302" s="24">
        <f t="shared" si="86"/>
        <v>87.548749999999998</v>
      </c>
      <c r="AM302" t="str">
        <f t="shared" si="87"/>
        <v>ZONEHAUTE</v>
      </c>
      <c r="AN302" t="str">
        <f t="shared" si="88"/>
        <v>HC</v>
      </c>
      <c r="AO302" s="20">
        <f t="shared" si="89"/>
        <v>5773.64</v>
      </c>
      <c r="AP302" s="20">
        <f t="shared" si="90"/>
        <v>1154.76</v>
      </c>
      <c r="AQ302" s="20">
        <f t="shared" si="91"/>
        <v>1821.57</v>
      </c>
      <c r="AR302" s="20">
        <f t="shared" si="92"/>
        <v>2526.83</v>
      </c>
      <c r="AS302" s="20">
        <f t="shared" si="93"/>
        <v>3501.95</v>
      </c>
      <c r="AT302" s="20">
        <f t="shared" si="76"/>
        <v>2149.9499999999998</v>
      </c>
      <c r="AU302" s="20">
        <f t="shared" si="94"/>
        <v>46190.400000000001</v>
      </c>
    </row>
    <row r="303" spans="1:47" ht="33.75">
      <c r="A303" s="54">
        <v>304</v>
      </c>
      <c r="B303" s="54" t="s">
        <v>580</v>
      </c>
      <c r="C303" s="58" t="s">
        <v>581</v>
      </c>
      <c r="D303" s="79">
        <v>8</v>
      </c>
      <c r="E303" s="79">
        <v>28</v>
      </c>
      <c r="F303" s="80">
        <v>1614.48</v>
      </c>
      <c r="G303" s="80">
        <v>201.81</v>
      </c>
      <c r="H303" s="80">
        <v>1614.48</v>
      </c>
      <c r="I303" s="80">
        <v>2472.17</v>
      </c>
      <c r="J303" s="80">
        <v>3672.93</v>
      </c>
      <c r="K303" s="80">
        <v>115.9</v>
      </c>
      <c r="L303" s="73">
        <f t="shared" si="77"/>
        <v>108.3</v>
      </c>
      <c r="M303" s="73">
        <f t="shared" si="78"/>
        <v>128.52000000000001</v>
      </c>
      <c r="N303" s="72" t="str">
        <f t="shared" si="79"/>
        <v>0403</v>
      </c>
      <c r="O303" s="74">
        <f t="shared" si="80"/>
        <v>20</v>
      </c>
      <c r="P303" s="72">
        <f t="shared" si="81"/>
        <v>1</v>
      </c>
      <c r="Q303" s="74">
        <f t="shared" si="82"/>
        <v>8</v>
      </c>
      <c r="R303" s="72">
        <f t="shared" si="83"/>
        <v>15</v>
      </c>
      <c r="S303" s="72">
        <f t="shared" si="84"/>
        <v>22</v>
      </c>
      <c r="AI303" s="23">
        <f>'simulateur tarif OQN'!$B$4</f>
        <v>40</v>
      </c>
      <c r="AJ303" s="24">
        <f t="shared" si="85"/>
        <v>5063.7299999999996</v>
      </c>
      <c r="AK303" s="24">
        <f t="shared" si="86"/>
        <v>126.59324999999998</v>
      </c>
      <c r="AM303" t="str">
        <f t="shared" si="87"/>
        <v>ZONEHAUTE</v>
      </c>
      <c r="AN303" t="str">
        <f t="shared" si="88"/>
        <v>HC</v>
      </c>
      <c r="AO303" s="20">
        <f t="shared" si="89"/>
        <v>8072.4</v>
      </c>
      <c r="AP303" s="20">
        <f t="shared" si="90"/>
        <v>1614.48</v>
      </c>
      <c r="AQ303" s="20">
        <f t="shared" si="91"/>
        <v>2472.17</v>
      </c>
      <c r="AR303" s="20">
        <f t="shared" si="92"/>
        <v>3672.93</v>
      </c>
      <c r="AS303" s="20">
        <f t="shared" si="93"/>
        <v>5063.7299999999996</v>
      </c>
      <c r="AT303" s="20">
        <f t="shared" si="76"/>
        <v>5443.73</v>
      </c>
      <c r="AU303" s="20">
        <f t="shared" si="94"/>
        <v>64579.199999999997</v>
      </c>
    </row>
    <row r="304" spans="1:47" ht="33.75">
      <c r="A304" s="54">
        <v>305</v>
      </c>
      <c r="B304" s="54" t="s">
        <v>582</v>
      </c>
      <c r="C304" s="58" t="s">
        <v>583</v>
      </c>
      <c r="D304" s="79">
        <v>8</v>
      </c>
      <c r="E304" s="79">
        <v>28</v>
      </c>
      <c r="F304" s="80">
        <v>1461.08</v>
      </c>
      <c r="G304" s="80">
        <v>182.64</v>
      </c>
      <c r="H304" s="80">
        <v>1461.08</v>
      </c>
      <c r="I304" s="80">
        <v>2259</v>
      </c>
      <c r="J304" s="80">
        <v>3179.8</v>
      </c>
      <c r="K304" s="80">
        <v>96.09</v>
      </c>
      <c r="L304" s="73">
        <f t="shared" si="77"/>
        <v>108.3</v>
      </c>
      <c r="M304" s="73">
        <f t="shared" si="78"/>
        <v>128.52000000000001</v>
      </c>
      <c r="N304" s="72" t="str">
        <f t="shared" si="79"/>
        <v>0403</v>
      </c>
      <c r="O304" s="74">
        <f t="shared" si="80"/>
        <v>20</v>
      </c>
      <c r="P304" s="72">
        <f t="shared" si="81"/>
        <v>1</v>
      </c>
      <c r="Q304" s="74">
        <f t="shared" si="82"/>
        <v>8</v>
      </c>
      <c r="R304" s="72">
        <f t="shared" si="83"/>
        <v>15</v>
      </c>
      <c r="S304" s="72">
        <f t="shared" si="84"/>
        <v>22</v>
      </c>
      <c r="AI304" s="23">
        <f>'simulateur tarif OQN'!$B$4</f>
        <v>40</v>
      </c>
      <c r="AJ304" s="24">
        <f t="shared" si="85"/>
        <v>4332.88</v>
      </c>
      <c r="AK304" s="24">
        <f t="shared" si="86"/>
        <v>108.322</v>
      </c>
      <c r="AM304" t="str">
        <f t="shared" si="87"/>
        <v>ZONEHAUTE</v>
      </c>
      <c r="AN304" t="str">
        <f t="shared" si="88"/>
        <v>HC</v>
      </c>
      <c r="AO304" s="20">
        <f t="shared" si="89"/>
        <v>7305.5599999999995</v>
      </c>
      <c r="AP304" s="20">
        <f t="shared" si="90"/>
        <v>1461.08</v>
      </c>
      <c r="AQ304" s="20">
        <f t="shared" si="91"/>
        <v>2259</v>
      </c>
      <c r="AR304" s="20">
        <f t="shared" si="92"/>
        <v>3179.8</v>
      </c>
      <c r="AS304" s="20">
        <f t="shared" si="93"/>
        <v>4332.88</v>
      </c>
      <c r="AT304" s="20">
        <f t="shared" si="76"/>
        <v>3722.380000000001</v>
      </c>
      <c r="AU304" s="20">
        <f t="shared" si="94"/>
        <v>58443.199999999997</v>
      </c>
    </row>
    <row r="305" spans="1:47" ht="33.75">
      <c r="A305" s="54">
        <v>306</v>
      </c>
      <c r="B305" s="54" t="s">
        <v>584</v>
      </c>
      <c r="C305" s="58" t="s">
        <v>585</v>
      </c>
      <c r="D305" s="79">
        <v>43</v>
      </c>
      <c r="E305" s="79">
        <v>49</v>
      </c>
      <c r="F305" s="80">
        <v>5492.4</v>
      </c>
      <c r="G305" s="80">
        <v>110.12</v>
      </c>
      <c r="H305" s="80">
        <v>5492.4</v>
      </c>
      <c r="I305" s="80" t="s">
        <v>28</v>
      </c>
      <c r="J305" s="80" t="s">
        <v>28</v>
      </c>
      <c r="K305" s="80">
        <v>120.71</v>
      </c>
      <c r="L305" s="73">
        <f t="shared" si="77"/>
        <v>108.3</v>
      </c>
      <c r="M305" s="73">
        <f t="shared" si="78"/>
        <v>128.52000000000001</v>
      </c>
      <c r="N305" s="72" t="str">
        <f t="shared" si="79"/>
        <v>0403</v>
      </c>
      <c r="O305" s="74">
        <f t="shared" si="80"/>
        <v>6</v>
      </c>
      <c r="P305" s="72">
        <f t="shared" si="81"/>
        <v>0</v>
      </c>
      <c r="Q305" s="74">
        <f t="shared" si="82"/>
        <v>43</v>
      </c>
      <c r="R305" s="72" t="str">
        <f t="shared" si="83"/>
        <v/>
      </c>
      <c r="S305" s="72" t="str">
        <f t="shared" si="84"/>
        <v/>
      </c>
      <c r="AI305" s="23">
        <f>'simulateur tarif OQN'!$B$4</f>
        <v>40</v>
      </c>
      <c r="AJ305" s="24">
        <f t="shared" si="85"/>
        <v>5162.04</v>
      </c>
      <c r="AK305" s="24">
        <f t="shared" si="86"/>
        <v>129.05099999999999</v>
      </c>
      <c r="AM305" t="str">
        <f t="shared" si="87"/>
        <v>ZONEBASSE</v>
      </c>
      <c r="AN305" t="str">
        <f t="shared" si="88"/>
        <v>HC</v>
      </c>
      <c r="AO305" s="20">
        <f t="shared" si="89"/>
        <v>5162.04</v>
      </c>
      <c r="AP305" s="20">
        <f t="shared" si="90"/>
        <v>5492.4</v>
      </c>
      <c r="AQ305" s="20" t="str">
        <f t="shared" si="91"/>
        <v>.</v>
      </c>
      <c r="AR305" s="20" t="str">
        <f t="shared" si="92"/>
        <v>.</v>
      </c>
      <c r="AS305" s="20">
        <f t="shared" si="93"/>
        <v>4406.01</v>
      </c>
      <c r="AT305" s="20">
        <f t="shared" si="76"/>
        <v>5026.5099999999984</v>
      </c>
      <c r="AU305" s="20">
        <f t="shared" si="94"/>
        <v>219696</v>
      </c>
    </row>
    <row r="306" spans="1:47" ht="33.75">
      <c r="A306" s="54">
        <v>307</v>
      </c>
      <c r="B306" s="54" t="s">
        <v>586</v>
      </c>
      <c r="C306" s="58" t="s">
        <v>587</v>
      </c>
      <c r="D306" s="79">
        <v>8</v>
      </c>
      <c r="E306" s="79">
        <v>28</v>
      </c>
      <c r="F306" s="80">
        <v>1108.19</v>
      </c>
      <c r="G306" s="80">
        <v>138.52000000000001</v>
      </c>
      <c r="H306" s="80">
        <v>1108.19</v>
      </c>
      <c r="I306" s="80">
        <v>1739.81</v>
      </c>
      <c r="J306" s="80">
        <v>2416.7199999999998</v>
      </c>
      <c r="K306" s="80">
        <v>78.59</v>
      </c>
      <c r="L306" s="73">
        <f t="shared" si="77"/>
        <v>111.16</v>
      </c>
      <c r="M306" s="73">
        <f t="shared" si="78"/>
        <v>128.52000000000001</v>
      </c>
      <c r="N306" s="72" t="str">
        <f t="shared" si="79"/>
        <v>0403</v>
      </c>
      <c r="O306" s="74">
        <f t="shared" si="80"/>
        <v>20</v>
      </c>
      <c r="P306" s="72">
        <f t="shared" si="81"/>
        <v>1</v>
      </c>
      <c r="Q306" s="74">
        <f t="shared" si="82"/>
        <v>8</v>
      </c>
      <c r="R306" s="72">
        <f t="shared" si="83"/>
        <v>15</v>
      </c>
      <c r="S306" s="72">
        <f t="shared" si="84"/>
        <v>22</v>
      </c>
      <c r="AI306" s="23">
        <f>'simulateur tarif OQN'!$B$4</f>
        <v>40</v>
      </c>
      <c r="AJ306" s="24">
        <f t="shared" si="85"/>
        <v>3359.7999999999997</v>
      </c>
      <c r="AK306" s="24">
        <f t="shared" si="86"/>
        <v>83.99499999999999</v>
      </c>
      <c r="AM306" t="str">
        <f t="shared" si="87"/>
        <v>ZONEHAUTE</v>
      </c>
      <c r="AN306" t="str">
        <f t="shared" si="88"/>
        <v>HC</v>
      </c>
      <c r="AO306" s="20">
        <f t="shared" si="89"/>
        <v>5540.83</v>
      </c>
      <c r="AP306" s="20">
        <f t="shared" si="90"/>
        <v>1108.19</v>
      </c>
      <c r="AQ306" s="20">
        <f t="shared" si="91"/>
        <v>1739.81</v>
      </c>
      <c r="AR306" s="20">
        <f t="shared" si="92"/>
        <v>2416.7199999999998</v>
      </c>
      <c r="AS306" s="20">
        <f t="shared" si="93"/>
        <v>3359.7999999999997</v>
      </c>
      <c r="AT306" s="20">
        <f t="shared" si="76"/>
        <v>1731.2999999999993</v>
      </c>
      <c r="AU306" s="20">
        <f t="shared" si="94"/>
        <v>44327.600000000006</v>
      </c>
    </row>
    <row r="307" spans="1:47" ht="33.75">
      <c r="A307" s="54">
        <v>308</v>
      </c>
      <c r="B307" s="54" t="s">
        <v>588</v>
      </c>
      <c r="C307" s="58" t="s">
        <v>589</v>
      </c>
      <c r="D307" s="79">
        <v>8</v>
      </c>
      <c r="E307" s="79">
        <v>28</v>
      </c>
      <c r="F307" s="80">
        <v>1564.03</v>
      </c>
      <c r="G307" s="80">
        <v>195.5</v>
      </c>
      <c r="H307" s="80">
        <v>1564.03</v>
      </c>
      <c r="I307" s="80">
        <v>2651.89</v>
      </c>
      <c r="J307" s="80">
        <v>3761.28</v>
      </c>
      <c r="K307" s="80">
        <v>108.98</v>
      </c>
      <c r="L307" s="73">
        <f t="shared" si="77"/>
        <v>111.16</v>
      </c>
      <c r="M307" s="73">
        <f t="shared" si="78"/>
        <v>128.52000000000001</v>
      </c>
      <c r="N307" s="72" t="str">
        <f t="shared" si="79"/>
        <v>0403</v>
      </c>
      <c r="O307" s="74">
        <f t="shared" si="80"/>
        <v>20</v>
      </c>
      <c r="P307" s="72">
        <f t="shared" si="81"/>
        <v>1</v>
      </c>
      <c r="Q307" s="74">
        <f t="shared" si="82"/>
        <v>8</v>
      </c>
      <c r="R307" s="72">
        <f t="shared" si="83"/>
        <v>15</v>
      </c>
      <c r="S307" s="72">
        <f t="shared" si="84"/>
        <v>22</v>
      </c>
      <c r="AI307" s="23">
        <f>'simulateur tarif OQN'!$B$4</f>
        <v>40</v>
      </c>
      <c r="AJ307" s="24">
        <f t="shared" si="85"/>
        <v>5069.04</v>
      </c>
      <c r="AK307" s="24">
        <f t="shared" si="86"/>
        <v>126.726</v>
      </c>
      <c r="AM307" t="str">
        <f t="shared" si="87"/>
        <v>ZONEHAUTE</v>
      </c>
      <c r="AN307" t="str">
        <f t="shared" si="88"/>
        <v>HC</v>
      </c>
      <c r="AO307" s="20">
        <f t="shared" si="89"/>
        <v>7820.03</v>
      </c>
      <c r="AP307" s="20">
        <f t="shared" si="90"/>
        <v>1564.03</v>
      </c>
      <c r="AQ307" s="20">
        <f t="shared" si="91"/>
        <v>2651.89</v>
      </c>
      <c r="AR307" s="20">
        <f t="shared" si="92"/>
        <v>3761.28</v>
      </c>
      <c r="AS307" s="20">
        <f t="shared" si="93"/>
        <v>5069.04</v>
      </c>
      <c r="AT307" s="20">
        <f t="shared" si="76"/>
        <v>4960.0400000000009</v>
      </c>
      <c r="AU307" s="20">
        <f t="shared" si="94"/>
        <v>62561.2</v>
      </c>
    </row>
    <row r="308" spans="1:47" ht="33.75">
      <c r="A308" s="54">
        <v>309</v>
      </c>
      <c r="B308" s="54" t="s">
        <v>590</v>
      </c>
      <c r="C308" s="58" t="s">
        <v>591</v>
      </c>
      <c r="D308" s="79">
        <v>8</v>
      </c>
      <c r="E308" s="79">
        <v>28</v>
      </c>
      <c r="F308" s="80">
        <v>1610.31</v>
      </c>
      <c r="G308" s="80">
        <v>201.29</v>
      </c>
      <c r="H308" s="80">
        <v>1610.31</v>
      </c>
      <c r="I308" s="80">
        <v>2545.7600000000002</v>
      </c>
      <c r="J308" s="80">
        <v>3501.08</v>
      </c>
      <c r="K308" s="80">
        <v>102.86</v>
      </c>
      <c r="L308" s="73">
        <f t="shared" si="77"/>
        <v>111.16</v>
      </c>
      <c r="M308" s="73">
        <f t="shared" si="78"/>
        <v>128.52000000000001</v>
      </c>
      <c r="N308" s="72" t="str">
        <f t="shared" si="79"/>
        <v>0403</v>
      </c>
      <c r="O308" s="74">
        <f t="shared" si="80"/>
        <v>20</v>
      </c>
      <c r="P308" s="72">
        <f t="shared" si="81"/>
        <v>1</v>
      </c>
      <c r="Q308" s="74">
        <f t="shared" si="82"/>
        <v>8</v>
      </c>
      <c r="R308" s="72">
        <f t="shared" si="83"/>
        <v>15</v>
      </c>
      <c r="S308" s="72">
        <f t="shared" si="84"/>
        <v>22</v>
      </c>
      <c r="AI308" s="23">
        <f>'simulateur tarif OQN'!$B$4</f>
        <v>40</v>
      </c>
      <c r="AJ308" s="24">
        <f t="shared" si="85"/>
        <v>4735.3999999999996</v>
      </c>
      <c r="AK308" s="24">
        <f t="shared" si="86"/>
        <v>118.38499999999999</v>
      </c>
      <c r="AM308" t="str">
        <f t="shared" si="87"/>
        <v>ZONEHAUTE</v>
      </c>
      <c r="AN308" t="str">
        <f t="shared" si="88"/>
        <v>HC</v>
      </c>
      <c r="AO308" s="20">
        <f t="shared" si="89"/>
        <v>8051.59</v>
      </c>
      <c r="AP308" s="20">
        <f t="shared" si="90"/>
        <v>1610.31</v>
      </c>
      <c r="AQ308" s="20">
        <f t="shared" si="91"/>
        <v>2545.7600000000002</v>
      </c>
      <c r="AR308" s="20">
        <f t="shared" si="92"/>
        <v>3501.08</v>
      </c>
      <c r="AS308" s="20">
        <f t="shared" si="93"/>
        <v>4735.3999999999996</v>
      </c>
      <c r="AT308" s="20">
        <f t="shared" si="76"/>
        <v>4320.3999999999996</v>
      </c>
      <c r="AU308" s="20">
        <f t="shared" si="94"/>
        <v>64412.399999999994</v>
      </c>
    </row>
    <row r="309" spans="1:47" ht="33.75">
      <c r="A309" s="54">
        <v>310</v>
      </c>
      <c r="B309" s="54" t="s">
        <v>592</v>
      </c>
      <c r="C309" s="58" t="s">
        <v>593</v>
      </c>
      <c r="D309" s="79">
        <v>50</v>
      </c>
      <c r="E309" s="79">
        <v>56</v>
      </c>
      <c r="F309" s="80">
        <v>6389.47</v>
      </c>
      <c r="G309" s="80">
        <v>103.16</v>
      </c>
      <c r="H309" s="80">
        <v>6389.47</v>
      </c>
      <c r="I309" s="80" t="s">
        <v>28</v>
      </c>
      <c r="J309" s="80" t="s">
        <v>28</v>
      </c>
      <c r="K309" s="80">
        <v>123.04</v>
      </c>
      <c r="L309" s="73">
        <f t="shared" si="77"/>
        <v>111.16</v>
      </c>
      <c r="M309" s="73">
        <f t="shared" si="78"/>
        <v>128.52000000000001</v>
      </c>
      <c r="N309" s="72" t="str">
        <f t="shared" si="79"/>
        <v>0403</v>
      </c>
      <c r="O309" s="74">
        <f t="shared" si="80"/>
        <v>6</v>
      </c>
      <c r="P309" s="72">
        <f t="shared" si="81"/>
        <v>0</v>
      </c>
      <c r="Q309" s="74">
        <f t="shared" si="82"/>
        <v>50</v>
      </c>
      <c r="R309" s="72" t="str">
        <f t="shared" si="83"/>
        <v/>
      </c>
      <c r="S309" s="72" t="str">
        <f t="shared" si="84"/>
        <v/>
      </c>
      <c r="AI309" s="23">
        <f>'simulateur tarif OQN'!$B$4</f>
        <v>40</v>
      </c>
      <c r="AJ309" s="24">
        <f t="shared" si="85"/>
        <v>5357.8700000000008</v>
      </c>
      <c r="AK309" s="24">
        <f t="shared" si="86"/>
        <v>133.94675000000001</v>
      </c>
      <c r="AM309" t="str">
        <f t="shared" si="87"/>
        <v>ZONEBASSE</v>
      </c>
      <c r="AN309" t="str">
        <f t="shared" si="88"/>
        <v>HC</v>
      </c>
      <c r="AO309" s="20">
        <f t="shared" si="89"/>
        <v>5357.8700000000008</v>
      </c>
      <c r="AP309" s="20">
        <f t="shared" si="90"/>
        <v>6389.47</v>
      </c>
      <c r="AQ309" s="20" t="str">
        <f t="shared" si="91"/>
        <v>.</v>
      </c>
      <c r="AR309" s="20" t="str">
        <f t="shared" si="92"/>
        <v>.</v>
      </c>
      <c r="AS309" s="20">
        <f t="shared" si="93"/>
        <v>4420.83</v>
      </c>
      <c r="AT309" s="20">
        <f t="shared" si="76"/>
        <v>5014.8300000000017</v>
      </c>
      <c r="AU309" s="20">
        <f t="shared" si="94"/>
        <v>255578.80000000002</v>
      </c>
    </row>
    <row r="310" spans="1:47" ht="33.75">
      <c r="A310" s="54">
        <v>311</v>
      </c>
      <c r="B310" s="54" t="s">
        <v>594</v>
      </c>
      <c r="C310" s="58" t="s">
        <v>595</v>
      </c>
      <c r="D310" s="79">
        <v>1</v>
      </c>
      <c r="E310" s="79">
        <v>1</v>
      </c>
      <c r="F310" s="80" t="s">
        <v>28</v>
      </c>
      <c r="G310" s="80" t="s">
        <v>28</v>
      </c>
      <c r="H310" s="80">
        <v>148.58000000000001</v>
      </c>
      <c r="I310" s="80" t="s">
        <v>28</v>
      </c>
      <c r="J310" s="80" t="s">
        <v>28</v>
      </c>
      <c r="K310" s="80" t="s">
        <v>28</v>
      </c>
      <c r="L310" s="73" t="str">
        <f t="shared" si="77"/>
        <v/>
      </c>
      <c r="M310" s="73" t="str">
        <f t="shared" si="78"/>
        <v/>
      </c>
      <c r="N310" s="72" t="str">
        <f t="shared" si="79"/>
        <v>0406</v>
      </c>
      <c r="O310" s="74">
        <f t="shared" si="80"/>
        <v>0</v>
      </c>
      <c r="P310" s="72">
        <f t="shared" si="81"/>
        <v>0</v>
      </c>
      <c r="Q310" s="74">
        <f t="shared" si="82"/>
        <v>1</v>
      </c>
      <c r="R310" s="72" t="str">
        <f t="shared" si="83"/>
        <v/>
      </c>
      <c r="S310" s="72" t="str">
        <f t="shared" si="84"/>
        <v/>
      </c>
      <c r="AI310" s="23">
        <f>'simulateur tarif OQN'!$B$4</f>
        <v>40</v>
      </c>
      <c r="AJ310" s="24">
        <f t="shared" si="85"/>
        <v>5943.2000000000007</v>
      </c>
      <c r="AK310" s="24">
        <f t="shared" si="86"/>
        <v>148.58000000000001</v>
      </c>
      <c r="AM310" t="str">
        <f t="shared" si="87"/>
        <v>ZONEHAUTE</v>
      </c>
      <c r="AN310" t="str">
        <f t="shared" si="88"/>
        <v>HDJ</v>
      </c>
      <c r="AO310" s="20" t="e">
        <f t="shared" si="89"/>
        <v>#VALUE!</v>
      </c>
      <c r="AP310" s="20">
        <f t="shared" si="90"/>
        <v>148.58000000000001</v>
      </c>
      <c r="AQ310" s="20" t="str">
        <f t="shared" si="91"/>
        <v>.</v>
      </c>
      <c r="AR310" s="20" t="str">
        <f t="shared" si="92"/>
        <v>.</v>
      </c>
      <c r="AS310" s="20" t="e">
        <f t="shared" si="93"/>
        <v>#VALUE!</v>
      </c>
      <c r="AT310" s="20" t="e">
        <f t="shared" si="76"/>
        <v>#VALUE!</v>
      </c>
      <c r="AU310" s="20">
        <f t="shared" si="94"/>
        <v>5943.2000000000007</v>
      </c>
    </row>
    <row r="311" spans="1:47" ht="33.75">
      <c r="A311" s="54">
        <v>312</v>
      </c>
      <c r="B311" s="54" t="s">
        <v>596</v>
      </c>
      <c r="C311" s="58" t="s">
        <v>597</v>
      </c>
      <c r="D311" s="79">
        <v>1</v>
      </c>
      <c r="E311" s="79">
        <v>1</v>
      </c>
      <c r="F311" s="80" t="s">
        <v>28</v>
      </c>
      <c r="G311" s="80" t="s">
        <v>28</v>
      </c>
      <c r="H311" s="80">
        <v>85.67</v>
      </c>
      <c r="I311" s="80" t="s">
        <v>28</v>
      </c>
      <c r="J311" s="80" t="s">
        <v>28</v>
      </c>
      <c r="K311" s="80" t="s">
        <v>28</v>
      </c>
      <c r="L311" s="73" t="str">
        <f t="shared" si="77"/>
        <v/>
      </c>
      <c r="M311" s="73" t="str">
        <f t="shared" si="78"/>
        <v/>
      </c>
      <c r="N311" s="72" t="str">
        <f t="shared" si="79"/>
        <v>0406</v>
      </c>
      <c r="O311" s="74">
        <f t="shared" si="80"/>
        <v>0</v>
      </c>
      <c r="P311" s="72">
        <f t="shared" si="81"/>
        <v>0</v>
      </c>
      <c r="Q311" s="74">
        <f t="shared" si="82"/>
        <v>1</v>
      </c>
      <c r="R311" s="72" t="str">
        <f t="shared" si="83"/>
        <v/>
      </c>
      <c r="S311" s="72" t="str">
        <f t="shared" si="84"/>
        <v/>
      </c>
      <c r="AI311" s="23">
        <f>'simulateur tarif OQN'!$B$4</f>
        <v>40</v>
      </c>
      <c r="AJ311" s="24">
        <f t="shared" si="85"/>
        <v>3426.8</v>
      </c>
      <c r="AK311" s="24">
        <f t="shared" si="86"/>
        <v>85.67</v>
      </c>
      <c r="AM311" t="str">
        <f t="shared" si="87"/>
        <v>ZONEHAUTE</v>
      </c>
      <c r="AN311" t="str">
        <f t="shared" si="88"/>
        <v>HDJ</v>
      </c>
      <c r="AO311" s="20" t="e">
        <f t="shared" si="89"/>
        <v>#VALUE!</v>
      </c>
      <c r="AP311" s="20">
        <f t="shared" si="90"/>
        <v>85.67</v>
      </c>
      <c r="AQ311" s="20" t="str">
        <f t="shared" si="91"/>
        <v>.</v>
      </c>
      <c r="AR311" s="20" t="str">
        <f t="shared" si="92"/>
        <v>.</v>
      </c>
      <c r="AS311" s="20" t="e">
        <f t="shared" si="93"/>
        <v>#VALUE!</v>
      </c>
      <c r="AT311" s="20" t="e">
        <f t="shared" si="76"/>
        <v>#VALUE!</v>
      </c>
      <c r="AU311" s="20">
        <f t="shared" si="94"/>
        <v>3426.8</v>
      </c>
    </row>
    <row r="312" spans="1:47" ht="33.75">
      <c r="A312" s="54">
        <v>313</v>
      </c>
      <c r="B312" s="54" t="s">
        <v>598</v>
      </c>
      <c r="C312" s="58" t="s">
        <v>599</v>
      </c>
      <c r="D312" s="79">
        <v>1</v>
      </c>
      <c r="E312" s="79">
        <v>1</v>
      </c>
      <c r="F312" s="80" t="s">
        <v>28</v>
      </c>
      <c r="G312" s="80" t="s">
        <v>28</v>
      </c>
      <c r="H312" s="80">
        <v>88.6</v>
      </c>
      <c r="I312" s="80" t="s">
        <v>28</v>
      </c>
      <c r="J312" s="80" t="s">
        <v>28</v>
      </c>
      <c r="K312" s="80" t="s">
        <v>28</v>
      </c>
      <c r="L312" s="73" t="str">
        <f t="shared" si="77"/>
        <v/>
      </c>
      <c r="M312" s="73" t="str">
        <f t="shared" si="78"/>
        <v/>
      </c>
      <c r="N312" s="72" t="str">
        <f t="shared" si="79"/>
        <v>0406</v>
      </c>
      <c r="O312" s="74">
        <f t="shared" si="80"/>
        <v>0</v>
      </c>
      <c r="P312" s="72">
        <f t="shared" si="81"/>
        <v>0</v>
      </c>
      <c r="Q312" s="74">
        <f t="shared" si="82"/>
        <v>1</v>
      </c>
      <c r="R312" s="72" t="str">
        <f t="shared" si="83"/>
        <v/>
      </c>
      <c r="S312" s="72" t="str">
        <f t="shared" si="84"/>
        <v/>
      </c>
      <c r="AI312" s="23">
        <f>'simulateur tarif OQN'!$B$4</f>
        <v>40</v>
      </c>
      <c r="AJ312" s="24">
        <f t="shared" si="85"/>
        <v>3544</v>
      </c>
      <c r="AK312" s="24">
        <f t="shared" si="86"/>
        <v>88.6</v>
      </c>
      <c r="AM312" t="str">
        <f t="shared" si="87"/>
        <v>ZONEHAUTE</v>
      </c>
      <c r="AN312" t="str">
        <f t="shared" si="88"/>
        <v>HDJ</v>
      </c>
      <c r="AO312" s="20" t="e">
        <f t="shared" si="89"/>
        <v>#VALUE!</v>
      </c>
      <c r="AP312" s="20">
        <f t="shared" si="90"/>
        <v>88.6</v>
      </c>
      <c r="AQ312" s="20" t="str">
        <f t="shared" si="91"/>
        <v>.</v>
      </c>
      <c r="AR312" s="20" t="str">
        <f t="shared" si="92"/>
        <v>.</v>
      </c>
      <c r="AS312" s="20" t="e">
        <f t="shared" si="93"/>
        <v>#VALUE!</v>
      </c>
      <c r="AT312" s="20" t="e">
        <f t="shared" si="76"/>
        <v>#VALUE!</v>
      </c>
      <c r="AU312" s="20">
        <f t="shared" si="94"/>
        <v>3544</v>
      </c>
    </row>
    <row r="313" spans="1:47" ht="33.75">
      <c r="A313" s="54">
        <v>314</v>
      </c>
      <c r="B313" s="54" t="s">
        <v>600</v>
      </c>
      <c r="C313" s="58" t="s">
        <v>601</v>
      </c>
      <c r="D313" s="79">
        <v>1</v>
      </c>
      <c r="E313" s="79">
        <v>1</v>
      </c>
      <c r="F313" s="80" t="s">
        <v>28</v>
      </c>
      <c r="G313" s="80" t="s">
        <v>28</v>
      </c>
      <c r="H313" s="80">
        <v>83.75</v>
      </c>
      <c r="I313" s="80" t="s">
        <v>28</v>
      </c>
      <c r="J313" s="80" t="s">
        <v>28</v>
      </c>
      <c r="K313" s="80" t="s">
        <v>28</v>
      </c>
      <c r="L313" s="73" t="str">
        <f t="shared" si="77"/>
        <v/>
      </c>
      <c r="M313" s="73" t="str">
        <f t="shared" si="78"/>
        <v/>
      </c>
      <c r="N313" s="72" t="str">
        <f t="shared" si="79"/>
        <v>0406</v>
      </c>
      <c r="O313" s="74">
        <f t="shared" si="80"/>
        <v>0</v>
      </c>
      <c r="P313" s="72">
        <f t="shared" si="81"/>
        <v>0</v>
      </c>
      <c r="Q313" s="74">
        <f t="shared" si="82"/>
        <v>1</v>
      </c>
      <c r="R313" s="72" t="str">
        <f t="shared" si="83"/>
        <v/>
      </c>
      <c r="S313" s="72" t="str">
        <f t="shared" si="84"/>
        <v/>
      </c>
      <c r="AI313" s="23">
        <f>'simulateur tarif OQN'!$B$4</f>
        <v>40</v>
      </c>
      <c r="AJ313" s="24">
        <f t="shared" si="85"/>
        <v>3350</v>
      </c>
      <c r="AK313" s="24">
        <f t="shared" si="86"/>
        <v>83.75</v>
      </c>
      <c r="AM313" t="str">
        <f t="shared" si="87"/>
        <v>ZONEHAUTE</v>
      </c>
      <c r="AN313" t="str">
        <f t="shared" si="88"/>
        <v>HDJ</v>
      </c>
      <c r="AO313" s="20" t="e">
        <f t="shared" si="89"/>
        <v>#VALUE!</v>
      </c>
      <c r="AP313" s="20">
        <f t="shared" si="90"/>
        <v>83.75</v>
      </c>
      <c r="AQ313" s="20" t="str">
        <f t="shared" si="91"/>
        <v>.</v>
      </c>
      <c r="AR313" s="20" t="str">
        <f t="shared" si="92"/>
        <v>.</v>
      </c>
      <c r="AS313" s="20" t="e">
        <f t="shared" si="93"/>
        <v>#VALUE!</v>
      </c>
      <c r="AT313" s="20" t="e">
        <f t="shared" si="76"/>
        <v>#VALUE!</v>
      </c>
      <c r="AU313" s="20">
        <f t="shared" si="94"/>
        <v>3350</v>
      </c>
    </row>
    <row r="314" spans="1:47" ht="45">
      <c r="A314" s="54">
        <v>315</v>
      </c>
      <c r="B314" s="54" t="s">
        <v>602</v>
      </c>
      <c r="C314" s="58" t="s">
        <v>603</v>
      </c>
      <c r="D314" s="79">
        <v>90</v>
      </c>
      <c r="E314" s="79">
        <v>90</v>
      </c>
      <c r="F314" s="80">
        <v>25502.68</v>
      </c>
      <c r="G314" s="80">
        <v>283.36</v>
      </c>
      <c r="H314" s="80">
        <v>25502.68</v>
      </c>
      <c r="I314" s="80" t="s">
        <v>28</v>
      </c>
      <c r="J314" s="80" t="s">
        <v>28</v>
      </c>
      <c r="K314" s="80">
        <v>283.36</v>
      </c>
      <c r="L314" s="73">
        <f t="shared" si="77"/>
        <v>903.19</v>
      </c>
      <c r="M314" s="73">
        <f t="shared" si="78"/>
        <v>155.03</v>
      </c>
      <c r="N314" s="72" t="str">
        <f t="shared" si="79"/>
        <v>0406</v>
      </c>
      <c r="O314" s="74">
        <f t="shared" si="80"/>
        <v>0</v>
      </c>
      <c r="P314" s="72">
        <f t="shared" si="81"/>
        <v>0</v>
      </c>
      <c r="Q314" s="74">
        <f t="shared" si="82"/>
        <v>90</v>
      </c>
      <c r="R314" s="72" t="str">
        <f t="shared" si="83"/>
        <v/>
      </c>
      <c r="S314" s="72" t="str">
        <f t="shared" si="84"/>
        <v/>
      </c>
      <c r="AI314" s="23">
        <f>'simulateur tarif OQN'!$B$4</f>
        <v>40</v>
      </c>
      <c r="AJ314" s="24">
        <f t="shared" si="85"/>
        <v>11334.68</v>
      </c>
      <c r="AK314" s="24">
        <f t="shared" si="86"/>
        <v>283.36700000000002</v>
      </c>
      <c r="AM314" t="str">
        <f t="shared" si="87"/>
        <v>ZONEBASSE</v>
      </c>
      <c r="AN314" t="str">
        <f t="shared" si="88"/>
        <v>HC</v>
      </c>
      <c r="AO314" s="20">
        <f t="shared" si="89"/>
        <v>11334.68</v>
      </c>
      <c r="AP314" s="20">
        <f t="shared" si="90"/>
        <v>25502.68</v>
      </c>
      <c r="AQ314" s="20" t="str">
        <f t="shared" si="91"/>
        <v>.</v>
      </c>
      <c r="AR314" s="20" t="str">
        <f t="shared" si="92"/>
        <v>.</v>
      </c>
      <c r="AS314" s="20">
        <f t="shared" si="93"/>
        <v>11334.68</v>
      </c>
      <c r="AT314" s="20">
        <f t="shared" si="76"/>
        <v>-19656.82</v>
      </c>
      <c r="AU314" s="20">
        <f t="shared" si="94"/>
        <v>1020107.2</v>
      </c>
    </row>
    <row r="315" spans="1:47" ht="45">
      <c r="A315" s="54">
        <v>316</v>
      </c>
      <c r="B315" s="54" t="s">
        <v>604</v>
      </c>
      <c r="C315" s="58" t="s">
        <v>605</v>
      </c>
      <c r="D315" s="79">
        <v>90</v>
      </c>
      <c r="E315" s="79">
        <v>90</v>
      </c>
      <c r="F315" s="80">
        <v>82021.320000000007</v>
      </c>
      <c r="G315" s="80">
        <v>911.35</v>
      </c>
      <c r="H315" s="80">
        <v>82021.320000000007</v>
      </c>
      <c r="I315" s="80" t="s">
        <v>28</v>
      </c>
      <c r="J315" s="80" t="s">
        <v>28</v>
      </c>
      <c r="K315" s="80">
        <v>911.35</v>
      </c>
      <c r="L315" s="73">
        <f t="shared" si="77"/>
        <v>903.19</v>
      </c>
      <c r="M315" s="73">
        <f t="shared" si="78"/>
        <v>155.03</v>
      </c>
      <c r="N315" s="72" t="str">
        <f t="shared" si="79"/>
        <v>0406</v>
      </c>
      <c r="O315" s="74">
        <f t="shared" si="80"/>
        <v>0</v>
      </c>
      <c r="P315" s="72">
        <f t="shared" si="81"/>
        <v>0</v>
      </c>
      <c r="Q315" s="74">
        <f t="shared" si="82"/>
        <v>90</v>
      </c>
      <c r="R315" s="72" t="str">
        <f t="shared" si="83"/>
        <v/>
      </c>
      <c r="S315" s="72" t="str">
        <f t="shared" si="84"/>
        <v/>
      </c>
      <c r="AI315" s="23">
        <f>'simulateur tarif OQN'!$B$4</f>
        <v>40</v>
      </c>
      <c r="AJ315" s="24">
        <f t="shared" si="85"/>
        <v>36453.820000000007</v>
      </c>
      <c r="AK315" s="24">
        <f t="shared" si="86"/>
        <v>911.34550000000013</v>
      </c>
      <c r="AM315" t="str">
        <f t="shared" si="87"/>
        <v>ZONEBASSE</v>
      </c>
      <c r="AN315" t="str">
        <f t="shared" si="88"/>
        <v>HC</v>
      </c>
      <c r="AO315" s="20">
        <f t="shared" si="89"/>
        <v>36453.820000000007</v>
      </c>
      <c r="AP315" s="20">
        <f t="shared" si="90"/>
        <v>82021.320000000007</v>
      </c>
      <c r="AQ315" s="20" t="str">
        <f t="shared" si="91"/>
        <v>.</v>
      </c>
      <c r="AR315" s="20" t="str">
        <f t="shared" si="92"/>
        <v>.</v>
      </c>
      <c r="AS315" s="20">
        <f t="shared" si="93"/>
        <v>36453.820000000007</v>
      </c>
      <c r="AT315" s="20">
        <f t="shared" ref="AT315:AT378" si="95">IF(P315=1,J315+(90-E315)*K315,H315+(90-E315)*K315)+(AI315-90)*L315</f>
        <v>36861.820000000007</v>
      </c>
      <c r="AU315" s="20">
        <f t="shared" si="94"/>
        <v>3280852.8000000003</v>
      </c>
    </row>
    <row r="316" spans="1:47" ht="45">
      <c r="A316" s="54">
        <v>317</v>
      </c>
      <c r="B316" s="54" t="s">
        <v>606</v>
      </c>
      <c r="C316" s="58" t="s">
        <v>607</v>
      </c>
      <c r="D316" s="79">
        <v>15</v>
      </c>
      <c r="E316" s="79">
        <v>35</v>
      </c>
      <c r="F316" s="80">
        <v>2178.9899999999998</v>
      </c>
      <c r="G316" s="80">
        <v>145.27000000000001</v>
      </c>
      <c r="H316" s="80">
        <v>2178.9899999999998</v>
      </c>
      <c r="I316" s="80">
        <v>2979.42</v>
      </c>
      <c r="J316" s="80">
        <v>3524.99</v>
      </c>
      <c r="K316" s="80">
        <v>97.91</v>
      </c>
      <c r="L316" s="73">
        <f t="shared" si="77"/>
        <v>109.2</v>
      </c>
      <c r="M316" s="73">
        <f t="shared" si="78"/>
        <v>155.03</v>
      </c>
      <c r="N316" s="72" t="str">
        <f t="shared" si="79"/>
        <v>0406</v>
      </c>
      <c r="O316" s="74">
        <f t="shared" si="80"/>
        <v>20</v>
      </c>
      <c r="P316" s="72">
        <f t="shared" si="81"/>
        <v>1</v>
      </c>
      <c r="Q316" s="74">
        <f t="shared" si="82"/>
        <v>15</v>
      </c>
      <c r="R316" s="72">
        <f t="shared" si="83"/>
        <v>22</v>
      </c>
      <c r="S316" s="72">
        <f t="shared" si="84"/>
        <v>29</v>
      </c>
      <c r="AI316" s="23">
        <f>'simulateur tarif OQN'!$B$4</f>
        <v>40</v>
      </c>
      <c r="AJ316" s="24">
        <f t="shared" si="85"/>
        <v>4014.54</v>
      </c>
      <c r="AK316" s="24">
        <f t="shared" si="86"/>
        <v>100.3635</v>
      </c>
      <c r="AM316" t="str">
        <f t="shared" si="87"/>
        <v>ZONEHAUTE</v>
      </c>
      <c r="AN316" t="str">
        <f t="shared" si="88"/>
        <v>HC</v>
      </c>
      <c r="AO316" s="20">
        <f t="shared" si="89"/>
        <v>5810.74</v>
      </c>
      <c r="AP316" s="20">
        <f t="shared" si="90"/>
        <v>2178.9899999999998</v>
      </c>
      <c r="AQ316" s="20">
        <f t="shared" si="91"/>
        <v>2979.42</v>
      </c>
      <c r="AR316" s="20">
        <f t="shared" si="92"/>
        <v>3524.99</v>
      </c>
      <c r="AS316" s="20">
        <f t="shared" si="93"/>
        <v>4014.54</v>
      </c>
      <c r="AT316" s="20">
        <f t="shared" si="95"/>
        <v>3450.0400000000009</v>
      </c>
      <c r="AU316" s="20">
        <f t="shared" si="94"/>
        <v>87159.599999999991</v>
      </c>
    </row>
    <row r="317" spans="1:47" ht="45">
      <c r="A317" s="54">
        <v>318</v>
      </c>
      <c r="B317" s="54" t="s">
        <v>608</v>
      </c>
      <c r="C317" s="58" t="s">
        <v>609</v>
      </c>
      <c r="D317" s="79">
        <v>22</v>
      </c>
      <c r="E317" s="79">
        <v>42</v>
      </c>
      <c r="F317" s="80">
        <v>3158.83</v>
      </c>
      <c r="G317" s="80">
        <v>139.97999999999999</v>
      </c>
      <c r="H317" s="80">
        <v>3158.83</v>
      </c>
      <c r="I317" s="80">
        <v>3742.3</v>
      </c>
      <c r="J317" s="80">
        <v>4637.8500000000004</v>
      </c>
      <c r="K317" s="80">
        <v>107.7</v>
      </c>
      <c r="L317" s="73">
        <f t="shared" si="77"/>
        <v>109.2</v>
      </c>
      <c r="M317" s="73">
        <f t="shared" si="78"/>
        <v>155.03</v>
      </c>
      <c r="N317" s="72" t="str">
        <f t="shared" si="79"/>
        <v>0406</v>
      </c>
      <c r="O317" s="74">
        <f t="shared" si="80"/>
        <v>20</v>
      </c>
      <c r="P317" s="72">
        <f t="shared" si="81"/>
        <v>1</v>
      </c>
      <c r="Q317" s="74">
        <f t="shared" si="82"/>
        <v>22</v>
      </c>
      <c r="R317" s="72">
        <f t="shared" si="83"/>
        <v>29</v>
      </c>
      <c r="S317" s="72">
        <f t="shared" si="84"/>
        <v>36</v>
      </c>
      <c r="AI317" s="23">
        <f>'simulateur tarif OQN'!$B$4</f>
        <v>40</v>
      </c>
      <c r="AJ317" s="24">
        <f t="shared" si="85"/>
        <v>4637.8500000000004</v>
      </c>
      <c r="AK317" s="24">
        <f t="shared" si="86"/>
        <v>115.94625000000001</v>
      </c>
      <c r="AM317" t="str">
        <f t="shared" si="87"/>
        <v>ZONEFORF3</v>
      </c>
      <c r="AN317" t="str">
        <f t="shared" si="88"/>
        <v>HC</v>
      </c>
      <c r="AO317" s="20">
        <f t="shared" si="89"/>
        <v>5678.4699999999993</v>
      </c>
      <c r="AP317" s="20">
        <f t="shared" si="90"/>
        <v>3158.83</v>
      </c>
      <c r="AQ317" s="20">
        <f t="shared" si="91"/>
        <v>3742.3</v>
      </c>
      <c r="AR317" s="20">
        <f t="shared" si="92"/>
        <v>4637.8500000000004</v>
      </c>
      <c r="AS317" s="20">
        <f t="shared" si="93"/>
        <v>4422.4500000000007</v>
      </c>
      <c r="AT317" s="20">
        <f t="shared" si="95"/>
        <v>4347.4500000000007</v>
      </c>
      <c r="AU317" s="20">
        <f t="shared" si="94"/>
        <v>126353.2</v>
      </c>
    </row>
    <row r="318" spans="1:47" ht="45">
      <c r="A318" s="54">
        <v>319</v>
      </c>
      <c r="B318" s="54" t="s">
        <v>610</v>
      </c>
      <c r="C318" s="58" t="s">
        <v>611</v>
      </c>
      <c r="D318" s="79">
        <v>15</v>
      </c>
      <c r="E318" s="79">
        <v>35</v>
      </c>
      <c r="F318" s="80">
        <v>2329.63</v>
      </c>
      <c r="G318" s="80">
        <v>155.31</v>
      </c>
      <c r="H318" s="80">
        <v>2329.63</v>
      </c>
      <c r="I318" s="80">
        <v>3212.52</v>
      </c>
      <c r="J318" s="80">
        <v>3986.01</v>
      </c>
      <c r="K318" s="80">
        <v>107.44</v>
      </c>
      <c r="L318" s="73">
        <f t="shared" si="77"/>
        <v>109.2</v>
      </c>
      <c r="M318" s="73">
        <f t="shared" si="78"/>
        <v>155.03</v>
      </c>
      <c r="N318" s="72" t="str">
        <f t="shared" si="79"/>
        <v>0406</v>
      </c>
      <c r="O318" s="74">
        <f t="shared" si="80"/>
        <v>20</v>
      </c>
      <c r="P318" s="72">
        <f t="shared" si="81"/>
        <v>1</v>
      </c>
      <c r="Q318" s="74">
        <f t="shared" si="82"/>
        <v>15</v>
      </c>
      <c r="R318" s="72">
        <f t="shared" si="83"/>
        <v>22</v>
      </c>
      <c r="S318" s="72">
        <f t="shared" si="84"/>
        <v>29</v>
      </c>
      <c r="AI318" s="23">
        <f>'simulateur tarif OQN'!$B$4</f>
        <v>40</v>
      </c>
      <c r="AJ318" s="24">
        <f t="shared" si="85"/>
        <v>4523.21</v>
      </c>
      <c r="AK318" s="24">
        <f t="shared" si="86"/>
        <v>113.08025000000001</v>
      </c>
      <c r="AM318" t="str">
        <f t="shared" si="87"/>
        <v>ZONEHAUTE</v>
      </c>
      <c r="AN318" t="str">
        <f t="shared" si="88"/>
        <v>HC</v>
      </c>
      <c r="AO318" s="20">
        <f t="shared" si="89"/>
        <v>6212.38</v>
      </c>
      <c r="AP318" s="20">
        <f t="shared" si="90"/>
        <v>2329.63</v>
      </c>
      <c r="AQ318" s="20">
        <f t="shared" si="91"/>
        <v>3212.52</v>
      </c>
      <c r="AR318" s="20">
        <f t="shared" si="92"/>
        <v>3986.01</v>
      </c>
      <c r="AS318" s="20">
        <f t="shared" si="93"/>
        <v>4523.21</v>
      </c>
      <c r="AT318" s="20">
        <f t="shared" si="95"/>
        <v>4435.2099999999991</v>
      </c>
      <c r="AU318" s="20">
        <f t="shared" si="94"/>
        <v>93185.200000000012</v>
      </c>
    </row>
    <row r="319" spans="1:47" ht="45">
      <c r="A319" s="54">
        <v>320</v>
      </c>
      <c r="B319" s="54" t="s">
        <v>612</v>
      </c>
      <c r="C319" s="58" t="s">
        <v>613</v>
      </c>
      <c r="D319" s="79">
        <v>50</v>
      </c>
      <c r="E319" s="79">
        <v>56</v>
      </c>
      <c r="F319" s="80">
        <v>6777.87</v>
      </c>
      <c r="G319" s="80">
        <v>127.09</v>
      </c>
      <c r="H319" s="80">
        <v>6777.87</v>
      </c>
      <c r="I319" s="80" t="s">
        <v>28</v>
      </c>
      <c r="J319" s="80" t="s">
        <v>28</v>
      </c>
      <c r="K319" s="80">
        <v>127.7</v>
      </c>
      <c r="L319" s="73">
        <f t="shared" si="77"/>
        <v>109.2</v>
      </c>
      <c r="M319" s="73">
        <f t="shared" si="78"/>
        <v>155.03</v>
      </c>
      <c r="N319" s="72" t="str">
        <f t="shared" si="79"/>
        <v>0406</v>
      </c>
      <c r="O319" s="74">
        <f t="shared" si="80"/>
        <v>6</v>
      </c>
      <c r="P319" s="72">
        <f t="shared" si="81"/>
        <v>0</v>
      </c>
      <c r="Q319" s="74">
        <f t="shared" si="82"/>
        <v>50</v>
      </c>
      <c r="R319" s="72" t="str">
        <f t="shared" si="83"/>
        <v/>
      </c>
      <c r="S319" s="72" t="str">
        <f t="shared" si="84"/>
        <v/>
      </c>
      <c r="AI319" s="23">
        <f>'simulateur tarif OQN'!$B$4</f>
        <v>40</v>
      </c>
      <c r="AJ319" s="24">
        <f t="shared" si="85"/>
        <v>5506.9699999999993</v>
      </c>
      <c r="AK319" s="24">
        <f t="shared" si="86"/>
        <v>137.67424999999997</v>
      </c>
      <c r="AM319" t="str">
        <f t="shared" si="87"/>
        <v>ZONEBASSE</v>
      </c>
      <c r="AN319" t="str">
        <f t="shared" si="88"/>
        <v>HC</v>
      </c>
      <c r="AO319" s="20">
        <f t="shared" si="89"/>
        <v>5506.9699999999993</v>
      </c>
      <c r="AP319" s="20">
        <f t="shared" si="90"/>
        <v>6777.87</v>
      </c>
      <c r="AQ319" s="20" t="str">
        <f t="shared" si="91"/>
        <v>.</v>
      </c>
      <c r="AR319" s="20" t="str">
        <f t="shared" si="92"/>
        <v>.</v>
      </c>
      <c r="AS319" s="20">
        <f t="shared" si="93"/>
        <v>4734.67</v>
      </c>
      <c r="AT319" s="20">
        <f t="shared" si="95"/>
        <v>5659.67</v>
      </c>
      <c r="AU319" s="20">
        <f t="shared" si="94"/>
        <v>271114.8</v>
      </c>
    </row>
    <row r="320" spans="1:47" ht="45">
      <c r="A320" s="54">
        <v>321</v>
      </c>
      <c r="B320" s="54" t="s">
        <v>614</v>
      </c>
      <c r="C320" s="58" t="s">
        <v>615</v>
      </c>
      <c r="D320" s="79">
        <v>50</v>
      </c>
      <c r="E320" s="79">
        <v>56</v>
      </c>
      <c r="F320" s="80">
        <v>6623.01</v>
      </c>
      <c r="G320" s="80">
        <v>132.46</v>
      </c>
      <c r="H320" s="80">
        <v>6623.01</v>
      </c>
      <c r="I320" s="80" t="s">
        <v>28</v>
      </c>
      <c r="J320" s="80" t="s">
        <v>28</v>
      </c>
      <c r="K320" s="80">
        <v>122.08</v>
      </c>
      <c r="L320" s="73">
        <f t="shared" si="77"/>
        <v>109.2</v>
      </c>
      <c r="M320" s="73">
        <f t="shared" si="78"/>
        <v>155.03</v>
      </c>
      <c r="N320" s="72" t="str">
        <f t="shared" si="79"/>
        <v>0406</v>
      </c>
      <c r="O320" s="74">
        <f t="shared" si="80"/>
        <v>6</v>
      </c>
      <c r="P320" s="72">
        <f t="shared" si="81"/>
        <v>0</v>
      </c>
      <c r="Q320" s="74">
        <f t="shared" si="82"/>
        <v>50</v>
      </c>
      <c r="R320" s="72" t="str">
        <f t="shared" si="83"/>
        <v/>
      </c>
      <c r="S320" s="72" t="str">
        <f t="shared" si="84"/>
        <v/>
      </c>
      <c r="AI320" s="23">
        <f>'simulateur tarif OQN'!$B$4</f>
        <v>40</v>
      </c>
      <c r="AJ320" s="24">
        <f t="shared" si="85"/>
        <v>5298.41</v>
      </c>
      <c r="AK320" s="24">
        <f t="shared" si="86"/>
        <v>132.46025</v>
      </c>
      <c r="AM320" t="str">
        <f t="shared" si="87"/>
        <v>ZONEBASSE</v>
      </c>
      <c r="AN320" t="str">
        <f t="shared" si="88"/>
        <v>HC</v>
      </c>
      <c r="AO320" s="20">
        <f t="shared" si="89"/>
        <v>5298.41</v>
      </c>
      <c r="AP320" s="20">
        <f t="shared" si="90"/>
        <v>6623.01</v>
      </c>
      <c r="AQ320" s="20" t="str">
        <f t="shared" si="91"/>
        <v>.</v>
      </c>
      <c r="AR320" s="20" t="str">
        <f t="shared" si="92"/>
        <v>.</v>
      </c>
      <c r="AS320" s="20">
        <f t="shared" si="93"/>
        <v>4669.7300000000005</v>
      </c>
      <c r="AT320" s="20">
        <f t="shared" si="95"/>
        <v>5313.73</v>
      </c>
      <c r="AU320" s="20">
        <f t="shared" si="94"/>
        <v>264920.40000000002</v>
      </c>
    </row>
    <row r="321" spans="1:47" ht="45">
      <c r="A321" s="54">
        <v>322</v>
      </c>
      <c r="B321" s="54" t="s">
        <v>616</v>
      </c>
      <c r="C321" s="58" t="s">
        <v>617</v>
      </c>
      <c r="D321" s="79">
        <v>57</v>
      </c>
      <c r="E321" s="79">
        <v>63</v>
      </c>
      <c r="F321" s="80">
        <v>7791.85</v>
      </c>
      <c r="G321" s="80">
        <v>136.69999999999999</v>
      </c>
      <c r="H321" s="80">
        <v>7791.85</v>
      </c>
      <c r="I321" s="80" t="s">
        <v>28</v>
      </c>
      <c r="J321" s="80" t="s">
        <v>28</v>
      </c>
      <c r="K321" s="80">
        <v>129.86000000000001</v>
      </c>
      <c r="L321" s="73">
        <f t="shared" si="77"/>
        <v>109.2</v>
      </c>
      <c r="M321" s="73">
        <f t="shared" si="78"/>
        <v>155.03</v>
      </c>
      <c r="N321" s="72" t="str">
        <f t="shared" si="79"/>
        <v>0406</v>
      </c>
      <c r="O321" s="74">
        <f t="shared" si="80"/>
        <v>6</v>
      </c>
      <c r="P321" s="72">
        <f t="shared" si="81"/>
        <v>0</v>
      </c>
      <c r="Q321" s="74">
        <f t="shared" si="82"/>
        <v>57</v>
      </c>
      <c r="R321" s="72" t="str">
        <f t="shared" si="83"/>
        <v/>
      </c>
      <c r="S321" s="72" t="str">
        <f t="shared" si="84"/>
        <v/>
      </c>
      <c r="AI321" s="23">
        <f>'simulateur tarif OQN'!$B$4</f>
        <v>40</v>
      </c>
      <c r="AJ321" s="24">
        <f t="shared" si="85"/>
        <v>5467.9500000000007</v>
      </c>
      <c r="AK321" s="24">
        <f t="shared" si="86"/>
        <v>136.69875000000002</v>
      </c>
      <c r="AM321" t="str">
        <f t="shared" si="87"/>
        <v>ZONEBASSE</v>
      </c>
      <c r="AN321" t="str">
        <f t="shared" si="88"/>
        <v>HC</v>
      </c>
      <c r="AO321" s="20">
        <f t="shared" si="89"/>
        <v>5467.9500000000007</v>
      </c>
      <c r="AP321" s="20">
        <f t="shared" si="90"/>
        <v>7791.85</v>
      </c>
      <c r="AQ321" s="20" t="str">
        <f t="shared" si="91"/>
        <v>.</v>
      </c>
      <c r="AR321" s="20" t="str">
        <f t="shared" si="92"/>
        <v>.</v>
      </c>
      <c r="AS321" s="20">
        <f t="shared" si="93"/>
        <v>4805.07</v>
      </c>
      <c r="AT321" s="20">
        <f t="shared" si="95"/>
        <v>5838.07</v>
      </c>
      <c r="AU321" s="20">
        <f t="shared" si="94"/>
        <v>311674</v>
      </c>
    </row>
    <row r="322" spans="1:47" ht="45">
      <c r="A322" s="54">
        <v>323</v>
      </c>
      <c r="B322" s="54" t="s">
        <v>618</v>
      </c>
      <c r="C322" s="58" t="s">
        <v>619</v>
      </c>
      <c r="D322" s="79">
        <v>15</v>
      </c>
      <c r="E322" s="79">
        <v>35</v>
      </c>
      <c r="F322" s="80">
        <v>1862.76</v>
      </c>
      <c r="G322" s="80">
        <v>124.18</v>
      </c>
      <c r="H322" s="80">
        <v>1862.76</v>
      </c>
      <c r="I322" s="80">
        <v>2531.52</v>
      </c>
      <c r="J322" s="80">
        <v>3204.25</v>
      </c>
      <c r="K322" s="80">
        <v>86.8</v>
      </c>
      <c r="L322" s="73">
        <f t="shared" si="77"/>
        <v>105.93</v>
      </c>
      <c r="M322" s="73">
        <f t="shared" si="78"/>
        <v>155.03</v>
      </c>
      <c r="N322" s="72" t="str">
        <f t="shared" si="79"/>
        <v>0406</v>
      </c>
      <c r="O322" s="74">
        <f t="shared" si="80"/>
        <v>20</v>
      </c>
      <c r="P322" s="72">
        <f t="shared" si="81"/>
        <v>1</v>
      </c>
      <c r="Q322" s="74">
        <f t="shared" si="82"/>
        <v>15</v>
      </c>
      <c r="R322" s="72">
        <f t="shared" si="83"/>
        <v>22</v>
      </c>
      <c r="S322" s="72">
        <f t="shared" si="84"/>
        <v>29</v>
      </c>
      <c r="AI322" s="23">
        <f>'simulateur tarif OQN'!$B$4</f>
        <v>40</v>
      </c>
      <c r="AJ322" s="24">
        <f t="shared" si="85"/>
        <v>3638.25</v>
      </c>
      <c r="AK322" s="24">
        <f t="shared" si="86"/>
        <v>90.956249999999997</v>
      </c>
      <c r="AM322" t="str">
        <f t="shared" si="87"/>
        <v>ZONEHAUTE</v>
      </c>
      <c r="AN322" t="str">
        <f t="shared" si="88"/>
        <v>HC</v>
      </c>
      <c r="AO322" s="20">
        <f t="shared" si="89"/>
        <v>4967.26</v>
      </c>
      <c r="AP322" s="20">
        <f t="shared" si="90"/>
        <v>1862.76</v>
      </c>
      <c r="AQ322" s="20">
        <f t="shared" si="91"/>
        <v>2531.52</v>
      </c>
      <c r="AR322" s="20">
        <f t="shared" si="92"/>
        <v>3204.25</v>
      </c>
      <c r="AS322" s="20">
        <f t="shared" si="93"/>
        <v>3638.25</v>
      </c>
      <c r="AT322" s="20">
        <f t="shared" si="95"/>
        <v>2681.75</v>
      </c>
      <c r="AU322" s="20">
        <f t="shared" si="94"/>
        <v>74510.399999999994</v>
      </c>
    </row>
    <row r="323" spans="1:47" ht="45">
      <c r="A323" s="54">
        <v>324</v>
      </c>
      <c r="B323" s="54" t="s">
        <v>620</v>
      </c>
      <c r="C323" s="58" t="s">
        <v>621</v>
      </c>
      <c r="D323" s="79">
        <v>15</v>
      </c>
      <c r="E323" s="79">
        <v>35</v>
      </c>
      <c r="F323" s="80">
        <v>1901.88</v>
      </c>
      <c r="G323" s="80">
        <v>126.79</v>
      </c>
      <c r="H323" s="80">
        <v>1901.88</v>
      </c>
      <c r="I323" s="80">
        <v>2663.13</v>
      </c>
      <c r="J323" s="80">
        <v>3300.97</v>
      </c>
      <c r="K323" s="80">
        <v>86.8</v>
      </c>
      <c r="L323" s="73">
        <f t="shared" si="77"/>
        <v>105.93</v>
      </c>
      <c r="M323" s="73">
        <f t="shared" si="78"/>
        <v>155.03</v>
      </c>
      <c r="N323" s="72" t="str">
        <f t="shared" si="79"/>
        <v>0406</v>
      </c>
      <c r="O323" s="74">
        <f t="shared" si="80"/>
        <v>20</v>
      </c>
      <c r="P323" s="72">
        <f t="shared" si="81"/>
        <v>1</v>
      </c>
      <c r="Q323" s="74">
        <f t="shared" si="82"/>
        <v>15</v>
      </c>
      <c r="R323" s="72">
        <f t="shared" si="83"/>
        <v>22</v>
      </c>
      <c r="S323" s="72">
        <f t="shared" si="84"/>
        <v>29</v>
      </c>
      <c r="AI323" s="23">
        <f>'simulateur tarif OQN'!$B$4</f>
        <v>40</v>
      </c>
      <c r="AJ323" s="24">
        <f t="shared" si="85"/>
        <v>3734.97</v>
      </c>
      <c r="AK323" s="24">
        <f t="shared" si="86"/>
        <v>93.374249999999989</v>
      </c>
      <c r="AM323" t="str">
        <f t="shared" si="87"/>
        <v>ZONEHAUTE</v>
      </c>
      <c r="AN323" t="str">
        <f t="shared" si="88"/>
        <v>HC</v>
      </c>
      <c r="AO323" s="20">
        <f t="shared" si="89"/>
        <v>5071.63</v>
      </c>
      <c r="AP323" s="20">
        <f t="shared" si="90"/>
        <v>1901.88</v>
      </c>
      <c r="AQ323" s="20">
        <f t="shared" si="91"/>
        <v>2663.13</v>
      </c>
      <c r="AR323" s="20">
        <f t="shared" si="92"/>
        <v>3300.97</v>
      </c>
      <c r="AS323" s="20">
        <f t="shared" si="93"/>
        <v>3734.97</v>
      </c>
      <c r="AT323" s="20">
        <f t="shared" si="95"/>
        <v>2778.4699999999993</v>
      </c>
      <c r="AU323" s="20">
        <f t="shared" si="94"/>
        <v>76075.200000000012</v>
      </c>
    </row>
    <row r="324" spans="1:47" ht="45">
      <c r="A324" s="54">
        <v>325</v>
      </c>
      <c r="B324" s="54" t="s">
        <v>622</v>
      </c>
      <c r="C324" s="58" t="s">
        <v>623</v>
      </c>
      <c r="D324" s="79">
        <v>15</v>
      </c>
      <c r="E324" s="79">
        <v>35</v>
      </c>
      <c r="F324" s="80">
        <v>2011.89</v>
      </c>
      <c r="G324" s="80">
        <v>134.13</v>
      </c>
      <c r="H324" s="80">
        <v>2011.89</v>
      </c>
      <c r="I324" s="80">
        <v>2815.83</v>
      </c>
      <c r="J324" s="80">
        <v>3578.91</v>
      </c>
      <c r="K324" s="80">
        <v>94.01</v>
      </c>
      <c r="L324" s="73">
        <f t="shared" ref="L324:L387" si="96">IFERROR(VLOOKUP(B324,$B$1326:$K$2467,6,0),"")</f>
        <v>105.93</v>
      </c>
      <c r="M324" s="73">
        <f t="shared" ref="M324:M387" si="97">IFERROR(VLOOKUP($B324,$B$2468:$K$3603,6,0),"")</f>
        <v>155.03</v>
      </c>
      <c r="N324" s="72" t="str">
        <f t="shared" ref="N324:N387" si="98">LEFT(B324,4)</f>
        <v>0406</v>
      </c>
      <c r="O324" s="74">
        <f t="shared" ref="O324:O387" si="99">E324-D324</f>
        <v>20</v>
      </c>
      <c r="P324" s="72">
        <f t="shared" ref="P324:P387" si="100">IF(O324=20,1,0)</f>
        <v>1</v>
      </c>
      <c r="Q324" s="74">
        <f t="shared" ref="Q324:Q387" si="101">D324</f>
        <v>15</v>
      </c>
      <c r="R324" s="72">
        <f t="shared" ref="R324:R387" si="102">IF(P324=1,Q324+7,"")</f>
        <v>22</v>
      </c>
      <c r="S324" s="72">
        <f t="shared" ref="S324:S387" si="103">IF(P324=1,Q324+14,"")</f>
        <v>29</v>
      </c>
      <c r="AI324" s="23">
        <f>'simulateur tarif OQN'!$B$4</f>
        <v>40</v>
      </c>
      <c r="AJ324" s="24">
        <f t="shared" ref="AJ324:AJ387" si="104">IF(AN324="HDJ",AU324,IF(AM324="ZONE90",AT324,IF(AM324="ZONEBASSE",AO324,IF(AM324="ZONEFORF1",AP324,IF(AM324="ZONEFORF2",AQ324,IF(AM324="ZONEFORF3",AR324,AS324))))))</f>
        <v>4048.96</v>
      </c>
      <c r="AK324" s="24">
        <f t="shared" ref="AK324:AK387" si="105">AJ324/AI324</f>
        <v>101.224</v>
      </c>
      <c r="AM324" t="str">
        <f t="shared" ref="AM324:AM387" si="106">IF(AI324&gt;90,"ZONE90",IF(P324=1,IF(AI324&lt;D324,"ZONEBASSE",IF(AI324&lt;R324,"ZONEFORF1",IF(AI324&lt;S324,"ZONEFORF2",IF(AI324&lt;E324,"ZONEFORF3","ZONEHAUTE")))),IF(AI324&lt;D324,"ZONEBASSE",IF(AI324&lt;E324,"ZONEFORF1","ZONEHAUTE"))))</f>
        <v>ZONEHAUTE</v>
      </c>
      <c r="AN324" t="str">
        <f t="shared" ref="AN324:AN387" si="107">IF(RIGHT(B324,1)="0","HDJ","HC")</f>
        <v>HC</v>
      </c>
      <c r="AO324" s="20">
        <f t="shared" ref="AO324:AO387" si="108">IF(AI324&lt;8,M324*AI324,F324-(D324-AI324)*G324)</f>
        <v>5365.14</v>
      </c>
      <c r="AP324" s="20">
        <f t="shared" ref="AP324:AP387" si="109">H324</f>
        <v>2011.89</v>
      </c>
      <c r="AQ324" s="20">
        <f t="shared" ref="AQ324:AQ387" si="110">I324</f>
        <v>2815.83</v>
      </c>
      <c r="AR324" s="20">
        <f t="shared" ref="AR324:AR387" si="111">J324</f>
        <v>3578.91</v>
      </c>
      <c r="AS324" s="20">
        <f t="shared" ref="AS324:AS387" si="112">IF(P324=1,J324+(AI324-E324)*K324,H324+(AI324-E324)*K324)</f>
        <v>4048.96</v>
      </c>
      <c r="AT324" s="20">
        <f t="shared" si="95"/>
        <v>3452.9599999999991</v>
      </c>
      <c r="AU324" s="20">
        <f t="shared" ref="AU324:AU387" si="113">AI324*H324</f>
        <v>80475.600000000006</v>
      </c>
    </row>
    <row r="325" spans="1:47" ht="45">
      <c r="A325" s="54">
        <v>326</v>
      </c>
      <c r="B325" s="54" t="s">
        <v>624</v>
      </c>
      <c r="C325" s="58" t="s">
        <v>625</v>
      </c>
      <c r="D325" s="79">
        <v>43</v>
      </c>
      <c r="E325" s="79">
        <v>49</v>
      </c>
      <c r="F325" s="80">
        <v>4546.45</v>
      </c>
      <c r="G325" s="80">
        <v>69.11</v>
      </c>
      <c r="H325" s="80">
        <v>4546.45</v>
      </c>
      <c r="I325" s="80" t="s">
        <v>28</v>
      </c>
      <c r="J325" s="80" t="s">
        <v>28</v>
      </c>
      <c r="K325" s="80">
        <v>97.98</v>
      </c>
      <c r="L325" s="73">
        <f t="shared" si="96"/>
        <v>105.93</v>
      </c>
      <c r="M325" s="73">
        <f t="shared" si="97"/>
        <v>155.03</v>
      </c>
      <c r="N325" s="72" t="str">
        <f t="shared" si="98"/>
        <v>0406</v>
      </c>
      <c r="O325" s="74">
        <f t="shared" si="99"/>
        <v>6</v>
      </c>
      <c r="P325" s="72">
        <f t="shared" si="100"/>
        <v>0</v>
      </c>
      <c r="Q325" s="74">
        <f t="shared" si="101"/>
        <v>43</v>
      </c>
      <c r="R325" s="72" t="str">
        <f t="shared" si="102"/>
        <v/>
      </c>
      <c r="S325" s="72" t="str">
        <f t="shared" si="103"/>
        <v/>
      </c>
      <c r="AI325" s="23">
        <f>'simulateur tarif OQN'!$B$4</f>
        <v>40</v>
      </c>
      <c r="AJ325" s="24">
        <f t="shared" si="104"/>
        <v>4339.12</v>
      </c>
      <c r="AK325" s="24">
        <f t="shared" si="105"/>
        <v>108.47799999999999</v>
      </c>
      <c r="AM325" t="str">
        <f t="shared" si="106"/>
        <v>ZONEBASSE</v>
      </c>
      <c r="AN325" t="str">
        <f t="shared" si="107"/>
        <v>HC</v>
      </c>
      <c r="AO325" s="20">
        <f t="shared" si="108"/>
        <v>4339.12</v>
      </c>
      <c r="AP325" s="20">
        <f t="shared" si="109"/>
        <v>4546.45</v>
      </c>
      <c r="AQ325" s="20" t="str">
        <f t="shared" si="110"/>
        <v>.</v>
      </c>
      <c r="AR325" s="20" t="str">
        <f t="shared" si="111"/>
        <v>.</v>
      </c>
      <c r="AS325" s="20">
        <f t="shared" si="112"/>
        <v>3664.6299999999997</v>
      </c>
      <c r="AT325" s="20">
        <f t="shared" si="95"/>
        <v>3267.130000000001</v>
      </c>
      <c r="AU325" s="20">
        <f t="shared" si="113"/>
        <v>181858</v>
      </c>
    </row>
    <row r="326" spans="1:47" ht="45">
      <c r="A326" s="54">
        <v>327</v>
      </c>
      <c r="B326" s="54" t="s">
        <v>626</v>
      </c>
      <c r="C326" s="58" t="s">
        <v>627</v>
      </c>
      <c r="D326" s="79">
        <v>36</v>
      </c>
      <c r="E326" s="79">
        <v>42</v>
      </c>
      <c r="F326" s="80">
        <v>4640.93</v>
      </c>
      <c r="G326" s="80">
        <v>128.91</v>
      </c>
      <c r="H326" s="80">
        <v>4640.93</v>
      </c>
      <c r="I326" s="80" t="s">
        <v>28</v>
      </c>
      <c r="J326" s="80" t="s">
        <v>28</v>
      </c>
      <c r="K326" s="80">
        <v>117</v>
      </c>
      <c r="L326" s="73">
        <f t="shared" si="96"/>
        <v>105.93</v>
      </c>
      <c r="M326" s="73">
        <f t="shared" si="97"/>
        <v>155.03</v>
      </c>
      <c r="N326" s="72" t="str">
        <f t="shared" si="98"/>
        <v>0406</v>
      </c>
      <c r="O326" s="74">
        <f t="shared" si="99"/>
        <v>6</v>
      </c>
      <c r="P326" s="72">
        <f t="shared" si="100"/>
        <v>0</v>
      </c>
      <c r="Q326" s="74">
        <f t="shared" si="101"/>
        <v>36</v>
      </c>
      <c r="R326" s="72" t="str">
        <f t="shared" si="102"/>
        <v/>
      </c>
      <c r="S326" s="72" t="str">
        <f t="shared" si="103"/>
        <v/>
      </c>
      <c r="AI326" s="23">
        <f>'simulateur tarif OQN'!$B$4</f>
        <v>40</v>
      </c>
      <c r="AJ326" s="24">
        <f t="shared" si="104"/>
        <v>4640.93</v>
      </c>
      <c r="AK326" s="24">
        <f t="shared" si="105"/>
        <v>116.02325</v>
      </c>
      <c r="AM326" t="str">
        <f t="shared" si="106"/>
        <v>ZONEFORF1</v>
      </c>
      <c r="AN326" t="str">
        <f t="shared" si="107"/>
        <v>HC</v>
      </c>
      <c r="AO326" s="20">
        <f t="shared" si="108"/>
        <v>5156.5700000000006</v>
      </c>
      <c r="AP326" s="20">
        <f t="shared" si="109"/>
        <v>4640.93</v>
      </c>
      <c r="AQ326" s="20" t="str">
        <f t="shared" si="110"/>
        <v>.</v>
      </c>
      <c r="AR326" s="20" t="str">
        <f t="shared" si="111"/>
        <v>.</v>
      </c>
      <c r="AS326" s="20">
        <f t="shared" si="112"/>
        <v>4406.93</v>
      </c>
      <c r="AT326" s="20">
        <f t="shared" si="95"/>
        <v>4960.43</v>
      </c>
      <c r="AU326" s="20">
        <f t="shared" si="113"/>
        <v>185637.2</v>
      </c>
    </row>
    <row r="327" spans="1:47" ht="45">
      <c r="A327" s="54">
        <v>328</v>
      </c>
      <c r="B327" s="54" t="s">
        <v>628</v>
      </c>
      <c r="C327" s="58" t="s">
        <v>629</v>
      </c>
      <c r="D327" s="79">
        <v>57</v>
      </c>
      <c r="E327" s="79">
        <v>63</v>
      </c>
      <c r="F327" s="80">
        <v>7197.48</v>
      </c>
      <c r="G327" s="80">
        <v>121.74</v>
      </c>
      <c r="H327" s="80">
        <v>7197.48</v>
      </c>
      <c r="I327" s="80" t="s">
        <v>28</v>
      </c>
      <c r="J327" s="80" t="s">
        <v>28</v>
      </c>
      <c r="K327" s="80">
        <v>119.76</v>
      </c>
      <c r="L327" s="73">
        <f t="shared" si="96"/>
        <v>105.93</v>
      </c>
      <c r="M327" s="73">
        <f t="shared" si="97"/>
        <v>155.03</v>
      </c>
      <c r="N327" s="72" t="str">
        <f t="shared" si="98"/>
        <v>0406</v>
      </c>
      <c r="O327" s="74">
        <f t="shared" si="99"/>
        <v>6</v>
      </c>
      <c r="P327" s="72">
        <f t="shared" si="100"/>
        <v>0</v>
      </c>
      <c r="Q327" s="74">
        <f t="shared" si="101"/>
        <v>57</v>
      </c>
      <c r="R327" s="72" t="str">
        <f t="shared" si="102"/>
        <v/>
      </c>
      <c r="S327" s="72" t="str">
        <f t="shared" si="103"/>
        <v/>
      </c>
      <c r="AI327" s="23">
        <f>'simulateur tarif OQN'!$B$4</f>
        <v>40</v>
      </c>
      <c r="AJ327" s="24">
        <f t="shared" si="104"/>
        <v>5127.8999999999996</v>
      </c>
      <c r="AK327" s="24">
        <f t="shared" si="105"/>
        <v>128.19749999999999</v>
      </c>
      <c r="AM327" t="str">
        <f t="shared" si="106"/>
        <v>ZONEBASSE</v>
      </c>
      <c r="AN327" t="str">
        <f t="shared" si="107"/>
        <v>HC</v>
      </c>
      <c r="AO327" s="20">
        <f t="shared" si="108"/>
        <v>5127.8999999999996</v>
      </c>
      <c r="AP327" s="20">
        <f t="shared" si="109"/>
        <v>7197.48</v>
      </c>
      <c r="AQ327" s="20" t="str">
        <f t="shared" si="110"/>
        <v>.</v>
      </c>
      <c r="AR327" s="20" t="str">
        <f t="shared" si="111"/>
        <v>.</v>
      </c>
      <c r="AS327" s="20">
        <f t="shared" si="112"/>
        <v>4443</v>
      </c>
      <c r="AT327" s="20">
        <f t="shared" si="95"/>
        <v>5134.5</v>
      </c>
      <c r="AU327" s="20">
        <f t="shared" si="113"/>
        <v>287899.19999999995</v>
      </c>
    </row>
    <row r="328" spans="1:47" ht="45">
      <c r="A328" s="54">
        <v>329</v>
      </c>
      <c r="B328" s="54" t="s">
        <v>630</v>
      </c>
      <c r="C328" s="58" t="s">
        <v>631</v>
      </c>
      <c r="D328" s="79">
        <v>8</v>
      </c>
      <c r="E328" s="79">
        <v>28</v>
      </c>
      <c r="F328" s="80">
        <v>1060.44</v>
      </c>
      <c r="G328" s="80">
        <v>132.56</v>
      </c>
      <c r="H328" s="80">
        <v>1060.44</v>
      </c>
      <c r="I328" s="80">
        <v>1842.07</v>
      </c>
      <c r="J328" s="80">
        <v>2510.9699999999998</v>
      </c>
      <c r="K328" s="80">
        <v>79.14</v>
      </c>
      <c r="L328" s="73">
        <f t="shared" si="96"/>
        <v>87.66</v>
      </c>
      <c r="M328" s="73">
        <f t="shared" si="97"/>
        <v>155.03</v>
      </c>
      <c r="N328" s="72" t="str">
        <f t="shared" si="98"/>
        <v>0406</v>
      </c>
      <c r="O328" s="74">
        <f t="shared" si="99"/>
        <v>20</v>
      </c>
      <c r="P328" s="72">
        <f t="shared" si="100"/>
        <v>1</v>
      </c>
      <c r="Q328" s="74">
        <f t="shared" si="101"/>
        <v>8</v>
      </c>
      <c r="R328" s="72">
        <f t="shared" si="102"/>
        <v>15</v>
      </c>
      <c r="S328" s="72">
        <f t="shared" si="103"/>
        <v>22</v>
      </c>
      <c r="AI328" s="23">
        <f>'simulateur tarif OQN'!$B$4</f>
        <v>40</v>
      </c>
      <c r="AJ328" s="24">
        <f t="shared" si="104"/>
        <v>3460.6499999999996</v>
      </c>
      <c r="AK328" s="24">
        <f t="shared" si="105"/>
        <v>86.516249999999985</v>
      </c>
      <c r="AM328" t="str">
        <f t="shared" si="106"/>
        <v>ZONEHAUTE</v>
      </c>
      <c r="AN328" t="str">
        <f t="shared" si="107"/>
        <v>HC</v>
      </c>
      <c r="AO328" s="20">
        <f t="shared" si="108"/>
        <v>5302.3600000000006</v>
      </c>
      <c r="AP328" s="20">
        <f t="shared" si="109"/>
        <v>1060.44</v>
      </c>
      <c r="AQ328" s="20">
        <f t="shared" si="110"/>
        <v>1842.07</v>
      </c>
      <c r="AR328" s="20">
        <f t="shared" si="111"/>
        <v>2510.9699999999998</v>
      </c>
      <c r="AS328" s="20">
        <f t="shared" si="112"/>
        <v>3460.6499999999996</v>
      </c>
      <c r="AT328" s="20">
        <f t="shared" si="95"/>
        <v>3034.6499999999996</v>
      </c>
      <c r="AU328" s="20">
        <f t="shared" si="113"/>
        <v>42417.600000000006</v>
      </c>
    </row>
    <row r="329" spans="1:47" ht="45">
      <c r="A329" s="54">
        <v>330</v>
      </c>
      <c r="B329" s="54" t="s">
        <v>632</v>
      </c>
      <c r="C329" s="58" t="s">
        <v>633</v>
      </c>
      <c r="D329" s="79">
        <v>43</v>
      </c>
      <c r="E329" s="79">
        <v>49</v>
      </c>
      <c r="F329" s="80">
        <v>4029.65</v>
      </c>
      <c r="G329" s="80">
        <v>72.319999999999993</v>
      </c>
      <c r="H329" s="80">
        <v>4029.65</v>
      </c>
      <c r="I329" s="80" t="s">
        <v>28</v>
      </c>
      <c r="J329" s="80" t="s">
        <v>28</v>
      </c>
      <c r="K329" s="80">
        <v>87.6</v>
      </c>
      <c r="L329" s="73">
        <f t="shared" si="96"/>
        <v>87.66</v>
      </c>
      <c r="M329" s="73">
        <f t="shared" si="97"/>
        <v>155.03</v>
      </c>
      <c r="N329" s="72" t="str">
        <f t="shared" si="98"/>
        <v>0406</v>
      </c>
      <c r="O329" s="74">
        <f t="shared" si="99"/>
        <v>6</v>
      </c>
      <c r="P329" s="72">
        <f t="shared" si="100"/>
        <v>0</v>
      </c>
      <c r="Q329" s="74">
        <f t="shared" si="101"/>
        <v>43</v>
      </c>
      <c r="R329" s="72" t="str">
        <f t="shared" si="102"/>
        <v/>
      </c>
      <c r="S329" s="72" t="str">
        <f t="shared" si="103"/>
        <v/>
      </c>
      <c r="AI329" s="23">
        <f>'simulateur tarif OQN'!$B$4</f>
        <v>40</v>
      </c>
      <c r="AJ329" s="24">
        <f t="shared" si="104"/>
        <v>3812.69</v>
      </c>
      <c r="AK329" s="24">
        <f t="shared" si="105"/>
        <v>95.317250000000001</v>
      </c>
      <c r="AM329" t="str">
        <f t="shared" si="106"/>
        <v>ZONEBASSE</v>
      </c>
      <c r="AN329" t="str">
        <f t="shared" si="107"/>
        <v>HC</v>
      </c>
      <c r="AO329" s="20">
        <f t="shared" si="108"/>
        <v>3812.69</v>
      </c>
      <c r="AP329" s="20">
        <f t="shared" si="109"/>
        <v>4029.65</v>
      </c>
      <c r="AQ329" s="20" t="str">
        <f t="shared" si="110"/>
        <v>.</v>
      </c>
      <c r="AR329" s="20" t="str">
        <f t="shared" si="111"/>
        <v>.</v>
      </c>
      <c r="AS329" s="20">
        <f t="shared" si="112"/>
        <v>3241.25</v>
      </c>
      <c r="AT329" s="20">
        <f t="shared" si="95"/>
        <v>3238.25</v>
      </c>
      <c r="AU329" s="20">
        <f t="shared" si="113"/>
        <v>161186</v>
      </c>
    </row>
    <row r="330" spans="1:47" ht="45">
      <c r="A330" s="54">
        <v>331</v>
      </c>
      <c r="B330" s="54" t="s">
        <v>634</v>
      </c>
      <c r="C330" s="58" t="s">
        <v>635</v>
      </c>
      <c r="D330" s="79">
        <v>43</v>
      </c>
      <c r="E330" s="79">
        <v>49</v>
      </c>
      <c r="F330" s="80">
        <v>4294.8500000000004</v>
      </c>
      <c r="G330" s="80">
        <v>99.88</v>
      </c>
      <c r="H330" s="80">
        <v>4294.8500000000004</v>
      </c>
      <c r="I330" s="80" t="s">
        <v>28</v>
      </c>
      <c r="J330" s="80" t="s">
        <v>28</v>
      </c>
      <c r="K330" s="80">
        <v>93.93</v>
      </c>
      <c r="L330" s="73">
        <f t="shared" si="96"/>
        <v>87.66</v>
      </c>
      <c r="M330" s="73">
        <f t="shared" si="97"/>
        <v>155.03</v>
      </c>
      <c r="N330" s="72" t="str">
        <f t="shared" si="98"/>
        <v>0406</v>
      </c>
      <c r="O330" s="74">
        <f t="shared" si="99"/>
        <v>6</v>
      </c>
      <c r="P330" s="72">
        <f t="shared" si="100"/>
        <v>0</v>
      </c>
      <c r="Q330" s="74">
        <f t="shared" si="101"/>
        <v>43</v>
      </c>
      <c r="R330" s="72" t="str">
        <f t="shared" si="102"/>
        <v/>
      </c>
      <c r="S330" s="72" t="str">
        <f t="shared" si="103"/>
        <v/>
      </c>
      <c r="AI330" s="23">
        <f>'simulateur tarif OQN'!$B$4</f>
        <v>40</v>
      </c>
      <c r="AJ330" s="24">
        <f t="shared" si="104"/>
        <v>3995.2100000000005</v>
      </c>
      <c r="AK330" s="24">
        <f t="shared" si="105"/>
        <v>99.880250000000018</v>
      </c>
      <c r="AM330" t="str">
        <f t="shared" si="106"/>
        <v>ZONEBASSE</v>
      </c>
      <c r="AN330" t="str">
        <f t="shared" si="107"/>
        <v>HC</v>
      </c>
      <c r="AO330" s="20">
        <f t="shared" si="108"/>
        <v>3995.2100000000005</v>
      </c>
      <c r="AP330" s="20">
        <f t="shared" si="109"/>
        <v>4294.8500000000004</v>
      </c>
      <c r="AQ330" s="20" t="str">
        <f t="shared" si="110"/>
        <v>.</v>
      </c>
      <c r="AR330" s="20" t="str">
        <f t="shared" si="111"/>
        <v>.</v>
      </c>
      <c r="AS330" s="20">
        <f t="shared" si="112"/>
        <v>3449.4800000000005</v>
      </c>
      <c r="AT330" s="20">
        <f t="shared" si="95"/>
        <v>3762.9800000000005</v>
      </c>
      <c r="AU330" s="20">
        <f t="shared" si="113"/>
        <v>171794</v>
      </c>
    </row>
    <row r="331" spans="1:47" ht="45">
      <c r="A331" s="54">
        <v>332</v>
      </c>
      <c r="B331" s="54" t="s">
        <v>636</v>
      </c>
      <c r="C331" s="58" t="s">
        <v>637</v>
      </c>
      <c r="D331" s="79">
        <v>43</v>
      </c>
      <c r="E331" s="79">
        <v>49</v>
      </c>
      <c r="F331" s="80">
        <v>4458.6000000000004</v>
      </c>
      <c r="G331" s="80">
        <v>103.69</v>
      </c>
      <c r="H331" s="80">
        <v>4458.6000000000004</v>
      </c>
      <c r="I331" s="80" t="s">
        <v>28</v>
      </c>
      <c r="J331" s="80" t="s">
        <v>28</v>
      </c>
      <c r="K331" s="80">
        <v>93.93</v>
      </c>
      <c r="L331" s="73">
        <f t="shared" si="96"/>
        <v>87.66</v>
      </c>
      <c r="M331" s="73">
        <f t="shared" si="97"/>
        <v>155.03</v>
      </c>
      <c r="N331" s="72" t="str">
        <f t="shared" si="98"/>
        <v>0406</v>
      </c>
      <c r="O331" s="74">
        <f t="shared" si="99"/>
        <v>6</v>
      </c>
      <c r="P331" s="72">
        <f t="shared" si="100"/>
        <v>0</v>
      </c>
      <c r="Q331" s="74">
        <f t="shared" si="101"/>
        <v>43</v>
      </c>
      <c r="R331" s="72" t="str">
        <f t="shared" si="102"/>
        <v/>
      </c>
      <c r="S331" s="72" t="str">
        <f t="shared" si="103"/>
        <v/>
      </c>
      <c r="AI331" s="23">
        <f>'simulateur tarif OQN'!$B$4</f>
        <v>40</v>
      </c>
      <c r="AJ331" s="24">
        <f t="shared" si="104"/>
        <v>4147.5300000000007</v>
      </c>
      <c r="AK331" s="24">
        <f t="shared" si="105"/>
        <v>103.68825000000001</v>
      </c>
      <c r="AM331" t="str">
        <f t="shared" si="106"/>
        <v>ZONEBASSE</v>
      </c>
      <c r="AN331" t="str">
        <f t="shared" si="107"/>
        <v>HC</v>
      </c>
      <c r="AO331" s="20">
        <f t="shared" si="108"/>
        <v>4147.5300000000007</v>
      </c>
      <c r="AP331" s="20">
        <f t="shared" si="109"/>
        <v>4458.6000000000004</v>
      </c>
      <c r="AQ331" s="20" t="str">
        <f t="shared" si="110"/>
        <v>.</v>
      </c>
      <c r="AR331" s="20" t="str">
        <f t="shared" si="111"/>
        <v>.</v>
      </c>
      <c r="AS331" s="20">
        <f t="shared" si="112"/>
        <v>3613.2300000000005</v>
      </c>
      <c r="AT331" s="20">
        <f t="shared" si="95"/>
        <v>3926.7299999999996</v>
      </c>
      <c r="AU331" s="20">
        <f t="shared" si="113"/>
        <v>178344</v>
      </c>
    </row>
    <row r="332" spans="1:47" ht="45">
      <c r="A332" s="54">
        <v>333</v>
      </c>
      <c r="B332" s="54" t="s">
        <v>638</v>
      </c>
      <c r="C332" s="58" t="s">
        <v>639</v>
      </c>
      <c r="D332" s="79">
        <v>43</v>
      </c>
      <c r="E332" s="79">
        <v>49</v>
      </c>
      <c r="F332" s="80">
        <v>5184.3999999999996</v>
      </c>
      <c r="G332" s="80">
        <v>120.57</v>
      </c>
      <c r="H332" s="80">
        <v>5184.3999999999996</v>
      </c>
      <c r="I332" s="80" t="s">
        <v>28</v>
      </c>
      <c r="J332" s="80" t="s">
        <v>28</v>
      </c>
      <c r="K332" s="80">
        <v>108.76</v>
      </c>
      <c r="L332" s="73">
        <f t="shared" si="96"/>
        <v>87.66</v>
      </c>
      <c r="M332" s="73">
        <f t="shared" si="97"/>
        <v>155.03</v>
      </c>
      <c r="N332" s="72" t="str">
        <f t="shared" si="98"/>
        <v>0406</v>
      </c>
      <c r="O332" s="74">
        <f t="shared" si="99"/>
        <v>6</v>
      </c>
      <c r="P332" s="72">
        <f t="shared" si="100"/>
        <v>0</v>
      </c>
      <c r="Q332" s="74">
        <f t="shared" si="101"/>
        <v>43</v>
      </c>
      <c r="R332" s="72" t="str">
        <f t="shared" si="102"/>
        <v/>
      </c>
      <c r="S332" s="72" t="str">
        <f t="shared" si="103"/>
        <v/>
      </c>
      <c r="AI332" s="23">
        <f>'simulateur tarif OQN'!$B$4</f>
        <v>40</v>
      </c>
      <c r="AJ332" s="24">
        <f t="shared" si="104"/>
        <v>4822.6899999999996</v>
      </c>
      <c r="AK332" s="24">
        <f t="shared" si="105"/>
        <v>120.56724999999999</v>
      </c>
      <c r="AM332" t="str">
        <f t="shared" si="106"/>
        <v>ZONEBASSE</v>
      </c>
      <c r="AN332" t="str">
        <f t="shared" si="107"/>
        <v>HC</v>
      </c>
      <c r="AO332" s="20">
        <f t="shared" si="108"/>
        <v>4822.6899999999996</v>
      </c>
      <c r="AP332" s="20">
        <f t="shared" si="109"/>
        <v>5184.3999999999996</v>
      </c>
      <c r="AQ332" s="20" t="str">
        <f t="shared" si="110"/>
        <v>.</v>
      </c>
      <c r="AR332" s="20" t="str">
        <f t="shared" si="111"/>
        <v>.</v>
      </c>
      <c r="AS332" s="20">
        <f t="shared" si="112"/>
        <v>4205.5599999999995</v>
      </c>
      <c r="AT332" s="20">
        <f t="shared" si="95"/>
        <v>5260.5599999999995</v>
      </c>
      <c r="AU332" s="20">
        <f t="shared" si="113"/>
        <v>207376</v>
      </c>
    </row>
    <row r="333" spans="1:47" ht="45">
      <c r="A333" s="54">
        <v>334</v>
      </c>
      <c r="B333" s="54" t="s">
        <v>640</v>
      </c>
      <c r="C333" s="58" t="s">
        <v>641</v>
      </c>
      <c r="D333" s="79">
        <v>57</v>
      </c>
      <c r="E333" s="79">
        <v>63</v>
      </c>
      <c r="F333" s="80">
        <v>6092.13</v>
      </c>
      <c r="G333" s="80">
        <v>64.84</v>
      </c>
      <c r="H333" s="80">
        <v>6092.13</v>
      </c>
      <c r="I333" s="80" t="s">
        <v>28</v>
      </c>
      <c r="J333" s="80" t="s">
        <v>28</v>
      </c>
      <c r="K333" s="80">
        <v>108.76</v>
      </c>
      <c r="L333" s="73">
        <f t="shared" si="96"/>
        <v>87.66</v>
      </c>
      <c r="M333" s="73">
        <f t="shared" si="97"/>
        <v>155.03</v>
      </c>
      <c r="N333" s="72" t="str">
        <f t="shared" si="98"/>
        <v>0406</v>
      </c>
      <c r="O333" s="74">
        <f t="shared" si="99"/>
        <v>6</v>
      </c>
      <c r="P333" s="72">
        <f t="shared" si="100"/>
        <v>0</v>
      </c>
      <c r="Q333" s="74">
        <f t="shared" si="101"/>
        <v>57</v>
      </c>
      <c r="R333" s="72" t="str">
        <f t="shared" si="102"/>
        <v/>
      </c>
      <c r="S333" s="72" t="str">
        <f t="shared" si="103"/>
        <v/>
      </c>
      <c r="AI333" s="23">
        <f>'simulateur tarif OQN'!$B$4</f>
        <v>40</v>
      </c>
      <c r="AJ333" s="24">
        <f t="shared" si="104"/>
        <v>4989.8500000000004</v>
      </c>
      <c r="AK333" s="24">
        <f t="shared" si="105"/>
        <v>124.74625</v>
      </c>
      <c r="AM333" t="str">
        <f t="shared" si="106"/>
        <v>ZONEBASSE</v>
      </c>
      <c r="AN333" t="str">
        <f t="shared" si="107"/>
        <v>HC</v>
      </c>
      <c r="AO333" s="20">
        <f t="shared" si="108"/>
        <v>4989.8500000000004</v>
      </c>
      <c r="AP333" s="20">
        <f t="shared" si="109"/>
        <v>6092.13</v>
      </c>
      <c r="AQ333" s="20" t="str">
        <f t="shared" si="110"/>
        <v>.</v>
      </c>
      <c r="AR333" s="20" t="str">
        <f t="shared" si="111"/>
        <v>.</v>
      </c>
      <c r="AS333" s="20">
        <f t="shared" si="112"/>
        <v>3590.65</v>
      </c>
      <c r="AT333" s="20">
        <f t="shared" si="95"/>
        <v>4645.6499999999996</v>
      </c>
      <c r="AU333" s="20">
        <f t="shared" si="113"/>
        <v>243685.2</v>
      </c>
    </row>
    <row r="334" spans="1:47">
      <c r="A334" s="54">
        <v>335</v>
      </c>
      <c r="B334" s="54" t="s">
        <v>642</v>
      </c>
      <c r="C334" s="55" t="s">
        <v>643</v>
      </c>
      <c r="D334" s="79">
        <v>1</v>
      </c>
      <c r="E334" s="79">
        <v>1</v>
      </c>
      <c r="F334" s="80" t="s">
        <v>28</v>
      </c>
      <c r="G334" s="80" t="s">
        <v>28</v>
      </c>
      <c r="H334" s="80">
        <v>95.11</v>
      </c>
      <c r="I334" s="80" t="s">
        <v>28</v>
      </c>
      <c r="J334" s="80" t="s">
        <v>28</v>
      </c>
      <c r="K334" s="80" t="s">
        <v>28</v>
      </c>
      <c r="L334" s="73" t="str">
        <f t="shared" si="96"/>
        <v/>
      </c>
      <c r="M334" s="73" t="str">
        <f t="shared" si="97"/>
        <v/>
      </c>
      <c r="N334" s="72" t="str">
        <f t="shared" si="98"/>
        <v>0409</v>
      </c>
      <c r="O334" s="74">
        <f t="shared" si="99"/>
        <v>0</v>
      </c>
      <c r="P334" s="72">
        <f t="shared" si="100"/>
        <v>0</v>
      </c>
      <c r="Q334" s="74">
        <f t="shared" si="101"/>
        <v>1</v>
      </c>
      <c r="R334" s="72" t="str">
        <f t="shared" si="102"/>
        <v/>
      </c>
      <c r="S334" s="72" t="str">
        <f t="shared" si="103"/>
        <v/>
      </c>
      <c r="AI334" s="23">
        <f>'simulateur tarif OQN'!$B$4</f>
        <v>40</v>
      </c>
      <c r="AJ334" s="24">
        <f t="shared" si="104"/>
        <v>3804.4</v>
      </c>
      <c r="AK334" s="24">
        <f t="shared" si="105"/>
        <v>95.11</v>
      </c>
      <c r="AM334" t="str">
        <f t="shared" si="106"/>
        <v>ZONEHAUTE</v>
      </c>
      <c r="AN334" t="str">
        <f t="shared" si="107"/>
        <v>HDJ</v>
      </c>
      <c r="AO334" s="20" t="e">
        <f t="shared" si="108"/>
        <v>#VALUE!</v>
      </c>
      <c r="AP334" s="20">
        <f t="shared" si="109"/>
        <v>95.11</v>
      </c>
      <c r="AQ334" s="20" t="str">
        <f t="shared" si="110"/>
        <v>.</v>
      </c>
      <c r="AR334" s="20" t="str">
        <f t="shared" si="111"/>
        <v>.</v>
      </c>
      <c r="AS334" s="20" t="e">
        <f t="shared" si="112"/>
        <v>#VALUE!</v>
      </c>
      <c r="AT334" s="20" t="e">
        <f t="shared" si="95"/>
        <v>#VALUE!</v>
      </c>
      <c r="AU334" s="20">
        <f t="shared" si="113"/>
        <v>3804.4</v>
      </c>
    </row>
    <row r="335" spans="1:47">
      <c r="A335" s="54">
        <v>336</v>
      </c>
      <c r="B335" s="54" t="s">
        <v>644</v>
      </c>
      <c r="C335" s="55" t="s">
        <v>645</v>
      </c>
      <c r="D335" s="79">
        <v>1</v>
      </c>
      <c r="E335" s="79">
        <v>1</v>
      </c>
      <c r="F335" s="80" t="s">
        <v>28</v>
      </c>
      <c r="G335" s="80" t="s">
        <v>28</v>
      </c>
      <c r="H335" s="80">
        <v>75.61</v>
      </c>
      <c r="I335" s="80" t="s">
        <v>28</v>
      </c>
      <c r="J335" s="80" t="s">
        <v>28</v>
      </c>
      <c r="K335" s="80" t="s">
        <v>28</v>
      </c>
      <c r="L335" s="73" t="str">
        <f t="shared" si="96"/>
        <v/>
      </c>
      <c r="M335" s="73" t="str">
        <f t="shared" si="97"/>
        <v/>
      </c>
      <c r="N335" s="72" t="str">
        <f t="shared" si="98"/>
        <v>0409</v>
      </c>
      <c r="O335" s="74">
        <f t="shared" si="99"/>
        <v>0</v>
      </c>
      <c r="P335" s="72">
        <f t="shared" si="100"/>
        <v>0</v>
      </c>
      <c r="Q335" s="74">
        <f t="shared" si="101"/>
        <v>1</v>
      </c>
      <c r="R335" s="72" t="str">
        <f t="shared" si="102"/>
        <v/>
      </c>
      <c r="S335" s="72" t="str">
        <f t="shared" si="103"/>
        <v/>
      </c>
      <c r="AI335" s="23">
        <f>'simulateur tarif OQN'!$B$4</f>
        <v>40</v>
      </c>
      <c r="AJ335" s="24">
        <f t="shared" si="104"/>
        <v>3024.4</v>
      </c>
      <c r="AK335" s="24">
        <f t="shared" si="105"/>
        <v>75.61</v>
      </c>
      <c r="AM335" t="str">
        <f t="shared" si="106"/>
        <v>ZONEHAUTE</v>
      </c>
      <c r="AN335" t="str">
        <f t="shared" si="107"/>
        <v>HDJ</v>
      </c>
      <c r="AO335" s="20" t="e">
        <f t="shared" si="108"/>
        <v>#VALUE!</v>
      </c>
      <c r="AP335" s="20">
        <f t="shared" si="109"/>
        <v>75.61</v>
      </c>
      <c r="AQ335" s="20" t="str">
        <f t="shared" si="110"/>
        <v>.</v>
      </c>
      <c r="AR335" s="20" t="str">
        <f t="shared" si="111"/>
        <v>.</v>
      </c>
      <c r="AS335" s="20" t="e">
        <f t="shared" si="112"/>
        <v>#VALUE!</v>
      </c>
      <c r="AT335" s="20" t="e">
        <f t="shared" si="95"/>
        <v>#VALUE!</v>
      </c>
      <c r="AU335" s="20">
        <f t="shared" si="113"/>
        <v>3024.4</v>
      </c>
    </row>
    <row r="336" spans="1:47" ht="22.5">
      <c r="A336" s="54">
        <v>337</v>
      </c>
      <c r="B336" s="54" t="s">
        <v>646</v>
      </c>
      <c r="C336" s="58" t="s">
        <v>647</v>
      </c>
      <c r="D336" s="79">
        <v>90</v>
      </c>
      <c r="E336" s="79">
        <v>90</v>
      </c>
      <c r="F336" s="80">
        <v>12391.52</v>
      </c>
      <c r="G336" s="80">
        <v>137.68</v>
      </c>
      <c r="H336" s="80">
        <v>12391.52</v>
      </c>
      <c r="I336" s="80" t="s">
        <v>28</v>
      </c>
      <c r="J336" s="80" t="s">
        <v>28</v>
      </c>
      <c r="K336" s="80">
        <v>137.68</v>
      </c>
      <c r="L336" s="73">
        <f t="shared" si="96"/>
        <v>108.44</v>
      </c>
      <c r="M336" s="73">
        <f t="shared" si="97"/>
        <v>109.56</v>
      </c>
      <c r="N336" s="72" t="str">
        <f t="shared" si="98"/>
        <v>0409</v>
      </c>
      <c r="O336" s="74">
        <f t="shared" si="99"/>
        <v>0</v>
      </c>
      <c r="P336" s="72">
        <f t="shared" si="100"/>
        <v>0</v>
      </c>
      <c r="Q336" s="74">
        <f t="shared" si="101"/>
        <v>90</v>
      </c>
      <c r="R336" s="72" t="str">
        <f t="shared" si="102"/>
        <v/>
      </c>
      <c r="S336" s="72" t="str">
        <f t="shared" si="103"/>
        <v/>
      </c>
      <c r="AI336" s="23">
        <f>'simulateur tarif OQN'!$B$4</f>
        <v>40</v>
      </c>
      <c r="AJ336" s="24">
        <f t="shared" si="104"/>
        <v>5507.52</v>
      </c>
      <c r="AK336" s="24">
        <f t="shared" si="105"/>
        <v>137.68800000000002</v>
      </c>
      <c r="AM336" t="str">
        <f t="shared" si="106"/>
        <v>ZONEBASSE</v>
      </c>
      <c r="AN336" t="str">
        <f t="shared" si="107"/>
        <v>HC</v>
      </c>
      <c r="AO336" s="20">
        <f t="shared" si="108"/>
        <v>5507.52</v>
      </c>
      <c r="AP336" s="20">
        <f t="shared" si="109"/>
        <v>12391.52</v>
      </c>
      <c r="AQ336" s="20" t="str">
        <f t="shared" si="110"/>
        <v>.</v>
      </c>
      <c r="AR336" s="20" t="str">
        <f t="shared" si="111"/>
        <v>.</v>
      </c>
      <c r="AS336" s="20">
        <f t="shared" si="112"/>
        <v>5507.52</v>
      </c>
      <c r="AT336" s="20">
        <f t="shared" si="95"/>
        <v>6969.52</v>
      </c>
      <c r="AU336" s="20">
        <f t="shared" si="113"/>
        <v>495660.80000000005</v>
      </c>
    </row>
    <row r="337" spans="1:47" ht="22.5">
      <c r="A337" s="54">
        <v>338</v>
      </c>
      <c r="B337" s="54" t="s">
        <v>648</v>
      </c>
      <c r="C337" s="58" t="s">
        <v>649</v>
      </c>
      <c r="D337" s="79">
        <v>90</v>
      </c>
      <c r="E337" s="79">
        <v>90</v>
      </c>
      <c r="F337" s="80">
        <v>9643.49</v>
      </c>
      <c r="G337" s="80">
        <v>107.15</v>
      </c>
      <c r="H337" s="80">
        <v>9643.49</v>
      </c>
      <c r="I337" s="80" t="s">
        <v>28</v>
      </c>
      <c r="J337" s="80" t="s">
        <v>28</v>
      </c>
      <c r="K337" s="80">
        <v>107.15</v>
      </c>
      <c r="L337" s="73">
        <f t="shared" si="96"/>
        <v>108.44</v>
      </c>
      <c r="M337" s="73">
        <f t="shared" si="97"/>
        <v>109.56</v>
      </c>
      <c r="N337" s="72" t="str">
        <f t="shared" si="98"/>
        <v>0409</v>
      </c>
      <c r="O337" s="74">
        <f t="shared" si="99"/>
        <v>0</v>
      </c>
      <c r="P337" s="72">
        <f t="shared" si="100"/>
        <v>0</v>
      </c>
      <c r="Q337" s="74">
        <f t="shared" si="101"/>
        <v>90</v>
      </c>
      <c r="R337" s="72" t="str">
        <f t="shared" si="102"/>
        <v/>
      </c>
      <c r="S337" s="72" t="str">
        <f t="shared" si="103"/>
        <v/>
      </c>
      <c r="AI337" s="23">
        <f>'simulateur tarif OQN'!$B$4</f>
        <v>40</v>
      </c>
      <c r="AJ337" s="24">
        <f t="shared" si="104"/>
        <v>4285.99</v>
      </c>
      <c r="AK337" s="24">
        <f t="shared" si="105"/>
        <v>107.14975</v>
      </c>
      <c r="AM337" t="str">
        <f t="shared" si="106"/>
        <v>ZONEBASSE</v>
      </c>
      <c r="AN337" t="str">
        <f t="shared" si="107"/>
        <v>HC</v>
      </c>
      <c r="AO337" s="20">
        <f t="shared" si="108"/>
        <v>4285.99</v>
      </c>
      <c r="AP337" s="20">
        <f t="shared" si="109"/>
        <v>9643.49</v>
      </c>
      <c r="AQ337" s="20" t="str">
        <f t="shared" si="110"/>
        <v>.</v>
      </c>
      <c r="AR337" s="20" t="str">
        <f t="shared" si="111"/>
        <v>.</v>
      </c>
      <c r="AS337" s="20">
        <f t="shared" si="112"/>
        <v>4285.99</v>
      </c>
      <c r="AT337" s="20">
        <f t="shared" si="95"/>
        <v>4221.49</v>
      </c>
      <c r="AU337" s="20">
        <f t="shared" si="113"/>
        <v>385739.6</v>
      </c>
    </row>
    <row r="338" spans="1:47" ht="33.75">
      <c r="A338" s="54">
        <v>339</v>
      </c>
      <c r="B338" s="54" t="s">
        <v>650</v>
      </c>
      <c r="C338" s="58" t="s">
        <v>651</v>
      </c>
      <c r="D338" s="79">
        <v>90</v>
      </c>
      <c r="E338" s="79">
        <v>90</v>
      </c>
      <c r="F338" s="80">
        <v>14714.48</v>
      </c>
      <c r="G338" s="80">
        <v>163.49</v>
      </c>
      <c r="H338" s="80">
        <v>14714.48</v>
      </c>
      <c r="I338" s="80" t="s">
        <v>28</v>
      </c>
      <c r="J338" s="80" t="s">
        <v>28</v>
      </c>
      <c r="K338" s="80">
        <v>163.49</v>
      </c>
      <c r="L338" s="73">
        <f t="shared" si="96"/>
        <v>108.44</v>
      </c>
      <c r="M338" s="73">
        <f t="shared" si="97"/>
        <v>109.56</v>
      </c>
      <c r="N338" s="72" t="str">
        <f t="shared" si="98"/>
        <v>0409</v>
      </c>
      <c r="O338" s="74">
        <f t="shared" si="99"/>
        <v>0</v>
      </c>
      <c r="P338" s="72">
        <f t="shared" si="100"/>
        <v>0</v>
      </c>
      <c r="Q338" s="74">
        <f t="shared" si="101"/>
        <v>90</v>
      </c>
      <c r="R338" s="72" t="str">
        <f t="shared" si="102"/>
        <v/>
      </c>
      <c r="S338" s="72" t="str">
        <f t="shared" si="103"/>
        <v/>
      </c>
      <c r="AI338" s="23">
        <f>'simulateur tarif OQN'!$B$4</f>
        <v>40</v>
      </c>
      <c r="AJ338" s="24">
        <f t="shared" si="104"/>
        <v>6539.98</v>
      </c>
      <c r="AK338" s="24">
        <f t="shared" si="105"/>
        <v>163.49949999999998</v>
      </c>
      <c r="AM338" t="str">
        <f t="shared" si="106"/>
        <v>ZONEBASSE</v>
      </c>
      <c r="AN338" t="str">
        <f t="shared" si="107"/>
        <v>HC</v>
      </c>
      <c r="AO338" s="20">
        <f t="shared" si="108"/>
        <v>6539.98</v>
      </c>
      <c r="AP338" s="20">
        <f t="shared" si="109"/>
        <v>14714.48</v>
      </c>
      <c r="AQ338" s="20" t="str">
        <f t="shared" si="110"/>
        <v>.</v>
      </c>
      <c r="AR338" s="20" t="str">
        <f t="shared" si="111"/>
        <v>.</v>
      </c>
      <c r="AS338" s="20">
        <f t="shared" si="112"/>
        <v>6539.98</v>
      </c>
      <c r="AT338" s="20">
        <f t="shared" si="95"/>
        <v>9292.48</v>
      </c>
      <c r="AU338" s="20">
        <f t="shared" si="113"/>
        <v>588579.19999999995</v>
      </c>
    </row>
    <row r="339" spans="1:47" ht="33.75">
      <c r="A339" s="54">
        <v>340</v>
      </c>
      <c r="B339" s="54" t="s">
        <v>652</v>
      </c>
      <c r="C339" s="58" t="s">
        <v>653</v>
      </c>
      <c r="D339" s="79">
        <v>90</v>
      </c>
      <c r="E339" s="79">
        <v>90</v>
      </c>
      <c r="F339" s="80">
        <v>9646.26</v>
      </c>
      <c r="G339" s="80">
        <v>107.18</v>
      </c>
      <c r="H339" s="80">
        <v>9646.26</v>
      </c>
      <c r="I339" s="80" t="s">
        <v>28</v>
      </c>
      <c r="J339" s="80" t="s">
        <v>28</v>
      </c>
      <c r="K339" s="80">
        <v>107.18</v>
      </c>
      <c r="L339" s="73">
        <f t="shared" si="96"/>
        <v>108.44</v>
      </c>
      <c r="M339" s="73">
        <f t="shared" si="97"/>
        <v>109.56</v>
      </c>
      <c r="N339" s="72" t="str">
        <f t="shared" si="98"/>
        <v>0409</v>
      </c>
      <c r="O339" s="74">
        <f t="shared" si="99"/>
        <v>0</v>
      </c>
      <c r="P339" s="72">
        <f t="shared" si="100"/>
        <v>0</v>
      </c>
      <c r="Q339" s="74">
        <f t="shared" si="101"/>
        <v>90</v>
      </c>
      <c r="R339" s="72" t="str">
        <f t="shared" si="102"/>
        <v/>
      </c>
      <c r="S339" s="72" t="str">
        <f t="shared" si="103"/>
        <v/>
      </c>
      <c r="AI339" s="23">
        <f>'simulateur tarif OQN'!$B$4</f>
        <v>40</v>
      </c>
      <c r="AJ339" s="24">
        <f t="shared" si="104"/>
        <v>4287.26</v>
      </c>
      <c r="AK339" s="24">
        <f t="shared" si="105"/>
        <v>107.1815</v>
      </c>
      <c r="AM339" t="str">
        <f t="shared" si="106"/>
        <v>ZONEBASSE</v>
      </c>
      <c r="AN339" t="str">
        <f t="shared" si="107"/>
        <v>HC</v>
      </c>
      <c r="AO339" s="20">
        <f t="shared" si="108"/>
        <v>4287.26</v>
      </c>
      <c r="AP339" s="20">
        <f t="shared" si="109"/>
        <v>9646.26</v>
      </c>
      <c r="AQ339" s="20" t="str">
        <f t="shared" si="110"/>
        <v>.</v>
      </c>
      <c r="AR339" s="20" t="str">
        <f t="shared" si="111"/>
        <v>.</v>
      </c>
      <c r="AS339" s="20">
        <f t="shared" si="112"/>
        <v>4287.26</v>
      </c>
      <c r="AT339" s="20">
        <f t="shared" si="95"/>
        <v>4224.26</v>
      </c>
      <c r="AU339" s="20">
        <f t="shared" si="113"/>
        <v>385850.4</v>
      </c>
    </row>
    <row r="340" spans="1:47" ht="22.5">
      <c r="A340" s="54">
        <v>341</v>
      </c>
      <c r="B340" s="54" t="s">
        <v>654</v>
      </c>
      <c r="C340" s="58" t="s">
        <v>655</v>
      </c>
      <c r="D340" s="79">
        <v>22</v>
      </c>
      <c r="E340" s="79">
        <v>42</v>
      </c>
      <c r="F340" s="80">
        <v>2692.41</v>
      </c>
      <c r="G340" s="80">
        <v>122.38</v>
      </c>
      <c r="H340" s="80">
        <v>2692.41</v>
      </c>
      <c r="I340" s="80">
        <v>3208.22</v>
      </c>
      <c r="J340" s="80">
        <v>3980.27</v>
      </c>
      <c r="K340" s="80">
        <v>93.87</v>
      </c>
      <c r="L340" s="73">
        <f t="shared" si="96"/>
        <v>98.72</v>
      </c>
      <c r="M340" s="73">
        <f t="shared" si="97"/>
        <v>109.56</v>
      </c>
      <c r="N340" s="72" t="str">
        <f t="shared" si="98"/>
        <v>0409</v>
      </c>
      <c r="O340" s="74">
        <f t="shared" si="99"/>
        <v>20</v>
      </c>
      <c r="P340" s="72">
        <f t="shared" si="100"/>
        <v>1</v>
      </c>
      <c r="Q340" s="74">
        <f t="shared" si="101"/>
        <v>22</v>
      </c>
      <c r="R340" s="72">
        <f t="shared" si="102"/>
        <v>29</v>
      </c>
      <c r="S340" s="72">
        <f t="shared" si="103"/>
        <v>36</v>
      </c>
      <c r="AI340" s="23">
        <f>'simulateur tarif OQN'!$B$4</f>
        <v>40</v>
      </c>
      <c r="AJ340" s="24">
        <f t="shared" si="104"/>
        <v>3980.27</v>
      </c>
      <c r="AK340" s="24">
        <f t="shared" si="105"/>
        <v>99.506749999999997</v>
      </c>
      <c r="AM340" t="str">
        <f t="shared" si="106"/>
        <v>ZONEFORF3</v>
      </c>
      <c r="AN340" t="str">
        <f t="shared" si="107"/>
        <v>HC</v>
      </c>
      <c r="AO340" s="20">
        <f t="shared" si="108"/>
        <v>4895.25</v>
      </c>
      <c r="AP340" s="20">
        <f t="shared" si="109"/>
        <v>2692.41</v>
      </c>
      <c r="AQ340" s="20">
        <f t="shared" si="110"/>
        <v>3208.22</v>
      </c>
      <c r="AR340" s="20">
        <f t="shared" si="111"/>
        <v>3980.27</v>
      </c>
      <c r="AS340" s="20">
        <f t="shared" si="112"/>
        <v>3792.5299999999997</v>
      </c>
      <c r="AT340" s="20">
        <f t="shared" si="95"/>
        <v>3550.0300000000007</v>
      </c>
      <c r="AU340" s="20">
        <f t="shared" si="113"/>
        <v>107696.4</v>
      </c>
    </row>
    <row r="341" spans="1:47" ht="22.5">
      <c r="A341" s="54">
        <v>342</v>
      </c>
      <c r="B341" s="54" t="s">
        <v>656</v>
      </c>
      <c r="C341" s="58" t="s">
        <v>657</v>
      </c>
      <c r="D341" s="79">
        <v>22</v>
      </c>
      <c r="E341" s="79">
        <v>42</v>
      </c>
      <c r="F341" s="80">
        <v>2951.47</v>
      </c>
      <c r="G341" s="80">
        <v>134.16</v>
      </c>
      <c r="H341" s="80">
        <v>2951.47</v>
      </c>
      <c r="I341" s="80">
        <v>3600.29</v>
      </c>
      <c r="J341" s="80">
        <v>4380.74</v>
      </c>
      <c r="K341" s="80">
        <v>102.77</v>
      </c>
      <c r="L341" s="73">
        <f t="shared" si="96"/>
        <v>98.72</v>
      </c>
      <c r="M341" s="73">
        <f t="shared" si="97"/>
        <v>109.56</v>
      </c>
      <c r="N341" s="72" t="str">
        <f t="shared" si="98"/>
        <v>0409</v>
      </c>
      <c r="O341" s="74">
        <f t="shared" si="99"/>
        <v>20</v>
      </c>
      <c r="P341" s="72">
        <f t="shared" si="100"/>
        <v>1</v>
      </c>
      <c r="Q341" s="74">
        <f t="shared" si="101"/>
        <v>22</v>
      </c>
      <c r="R341" s="72">
        <f t="shared" si="102"/>
        <v>29</v>
      </c>
      <c r="S341" s="72">
        <f t="shared" si="103"/>
        <v>36</v>
      </c>
      <c r="AI341" s="23">
        <f>'simulateur tarif OQN'!$B$4</f>
        <v>40</v>
      </c>
      <c r="AJ341" s="24">
        <f t="shared" si="104"/>
        <v>4380.74</v>
      </c>
      <c r="AK341" s="24">
        <f t="shared" si="105"/>
        <v>109.51849999999999</v>
      </c>
      <c r="AM341" t="str">
        <f t="shared" si="106"/>
        <v>ZONEFORF3</v>
      </c>
      <c r="AN341" t="str">
        <f t="shared" si="107"/>
        <v>HC</v>
      </c>
      <c r="AO341" s="20">
        <f t="shared" si="108"/>
        <v>5366.35</v>
      </c>
      <c r="AP341" s="20">
        <f t="shared" si="109"/>
        <v>2951.47</v>
      </c>
      <c r="AQ341" s="20">
        <f t="shared" si="110"/>
        <v>3600.29</v>
      </c>
      <c r="AR341" s="20">
        <f t="shared" si="111"/>
        <v>4380.74</v>
      </c>
      <c r="AS341" s="20">
        <f t="shared" si="112"/>
        <v>4175.2</v>
      </c>
      <c r="AT341" s="20">
        <f t="shared" si="95"/>
        <v>4377.7000000000007</v>
      </c>
      <c r="AU341" s="20">
        <f t="shared" si="113"/>
        <v>118058.79999999999</v>
      </c>
    </row>
    <row r="342" spans="1:47" ht="22.5">
      <c r="A342" s="54">
        <v>343</v>
      </c>
      <c r="B342" s="54" t="s">
        <v>658</v>
      </c>
      <c r="C342" s="58" t="s">
        <v>659</v>
      </c>
      <c r="D342" s="79">
        <v>36</v>
      </c>
      <c r="E342" s="79">
        <v>42</v>
      </c>
      <c r="F342" s="80">
        <v>4175.51</v>
      </c>
      <c r="G342" s="80">
        <v>115.99</v>
      </c>
      <c r="H342" s="80">
        <v>4175.51</v>
      </c>
      <c r="I342" s="80" t="s">
        <v>28</v>
      </c>
      <c r="J342" s="80" t="s">
        <v>28</v>
      </c>
      <c r="K342" s="80">
        <v>106.67</v>
      </c>
      <c r="L342" s="73">
        <f t="shared" si="96"/>
        <v>98.72</v>
      </c>
      <c r="M342" s="73">
        <f t="shared" si="97"/>
        <v>109.56</v>
      </c>
      <c r="N342" s="72" t="str">
        <f t="shared" si="98"/>
        <v>0409</v>
      </c>
      <c r="O342" s="74">
        <f t="shared" si="99"/>
        <v>6</v>
      </c>
      <c r="P342" s="72">
        <f t="shared" si="100"/>
        <v>0</v>
      </c>
      <c r="Q342" s="74">
        <f t="shared" si="101"/>
        <v>36</v>
      </c>
      <c r="R342" s="72" t="str">
        <f t="shared" si="102"/>
        <v/>
      </c>
      <c r="S342" s="72" t="str">
        <f t="shared" si="103"/>
        <v/>
      </c>
      <c r="AI342" s="23">
        <f>'simulateur tarif OQN'!$B$4</f>
        <v>40</v>
      </c>
      <c r="AJ342" s="24">
        <f t="shared" si="104"/>
        <v>4175.51</v>
      </c>
      <c r="AK342" s="24">
        <f t="shared" si="105"/>
        <v>104.38775000000001</v>
      </c>
      <c r="AM342" t="str">
        <f t="shared" si="106"/>
        <v>ZONEFORF1</v>
      </c>
      <c r="AN342" t="str">
        <f t="shared" si="107"/>
        <v>HC</v>
      </c>
      <c r="AO342" s="20">
        <f t="shared" si="108"/>
        <v>4639.47</v>
      </c>
      <c r="AP342" s="20">
        <f t="shared" si="109"/>
        <v>4175.51</v>
      </c>
      <c r="AQ342" s="20" t="str">
        <f t="shared" si="110"/>
        <v>.</v>
      </c>
      <c r="AR342" s="20" t="str">
        <f t="shared" si="111"/>
        <v>.</v>
      </c>
      <c r="AS342" s="20">
        <f t="shared" si="112"/>
        <v>3962.17</v>
      </c>
      <c r="AT342" s="20">
        <f t="shared" si="95"/>
        <v>4359.67</v>
      </c>
      <c r="AU342" s="20">
        <f t="shared" si="113"/>
        <v>167020.40000000002</v>
      </c>
    </row>
    <row r="343" spans="1:47" ht="22.5">
      <c r="A343" s="54">
        <v>344</v>
      </c>
      <c r="B343" s="54" t="s">
        <v>660</v>
      </c>
      <c r="C343" s="58" t="s">
        <v>661</v>
      </c>
      <c r="D343" s="79">
        <v>57</v>
      </c>
      <c r="E343" s="79">
        <v>63</v>
      </c>
      <c r="F343" s="80">
        <v>6301.17</v>
      </c>
      <c r="G343" s="80">
        <v>101.22</v>
      </c>
      <c r="H343" s="80">
        <v>6301.17</v>
      </c>
      <c r="I343" s="80" t="s">
        <v>28</v>
      </c>
      <c r="J343" s="80" t="s">
        <v>28</v>
      </c>
      <c r="K343" s="80">
        <v>106.67</v>
      </c>
      <c r="L343" s="73">
        <f t="shared" si="96"/>
        <v>98.72</v>
      </c>
      <c r="M343" s="73">
        <f t="shared" si="97"/>
        <v>109.56</v>
      </c>
      <c r="N343" s="72" t="str">
        <f t="shared" si="98"/>
        <v>0409</v>
      </c>
      <c r="O343" s="74">
        <f t="shared" si="99"/>
        <v>6</v>
      </c>
      <c r="P343" s="72">
        <f t="shared" si="100"/>
        <v>0</v>
      </c>
      <c r="Q343" s="74">
        <f t="shared" si="101"/>
        <v>57</v>
      </c>
      <c r="R343" s="72" t="str">
        <f t="shared" si="102"/>
        <v/>
      </c>
      <c r="S343" s="72" t="str">
        <f t="shared" si="103"/>
        <v/>
      </c>
      <c r="AI343" s="23">
        <f>'simulateur tarif OQN'!$B$4</f>
        <v>40</v>
      </c>
      <c r="AJ343" s="24">
        <f t="shared" si="104"/>
        <v>4580.43</v>
      </c>
      <c r="AK343" s="24">
        <f t="shared" si="105"/>
        <v>114.51075</v>
      </c>
      <c r="AM343" t="str">
        <f t="shared" si="106"/>
        <v>ZONEBASSE</v>
      </c>
      <c r="AN343" t="str">
        <f t="shared" si="107"/>
        <v>HC</v>
      </c>
      <c r="AO343" s="20">
        <f t="shared" si="108"/>
        <v>4580.43</v>
      </c>
      <c r="AP343" s="20">
        <f t="shared" si="109"/>
        <v>6301.17</v>
      </c>
      <c r="AQ343" s="20" t="str">
        <f t="shared" si="110"/>
        <v>.</v>
      </c>
      <c r="AR343" s="20" t="str">
        <f t="shared" si="111"/>
        <v>.</v>
      </c>
      <c r="AS343" s="20">
        <f t="shared" si="112"/>
        <v>3847.76</v>
      </c>
      <c r="AT343" s="20">
        <f t="shared" si="95"/>
        <v>4245.26</v>
      </c>
      <c r="AU343" s="20">
        <f t="shared" si="113"/>
        <v>252046.8</v>
      </c>
    </row>
    <row r="344" spans="1:47">
      <c r="A344" s="54">
        <v>345</v>
      </c>
      <c r="B344" s="54" t="s">
        <v>662</v>
      </c>
      <c r="C344" s="55" t="s">
        <v>663</v>
      </c>
      <c r="D344" s="79">
        <v>1</v>
      </c>
      <c r="E344" s="79">
        <v>1</v>
      </c>
      <c r="F344" s="80" t="s">
        <v>28</v>
      </c>
      <c r="G344" s="80" t="s">
        <v>28</v>
      </c>
      <c r="H344" s="80">
        <v>69.28</v>
      </c>
      <c r="I344" s="80" t="s">
        <v>28</v>
      </c>
      <c r="J344" s="80" t="s">
        <v>28</v>
      </c>
      <c r="K344" s="80" t="s">
        <v>28</v>
      </c>
      <c r="L344" s="73" t="str">
        <f t="shared" si="96"/>
        <v/>
      </c>
      <c r="M344" s="73" t="str">
        <f t="shared" si="97"/>
        <v/>
      </c>
      <c r="N344" s="72" t="str">
        <f t="shared" si="98"/>
        <v>0412</v>
      </c>
      <c r="O344" s="74">
        <f t="shared" si="99"/>
        <v>0</v>
      </c>
      <c r="P344" s="72">
        <f t="shared" si="100"/>
        <v>0</v>
      </c>
      <c r="Q344" s="74">
        <f t="shared" si="101"/>
        <v>1</v>
      </c>
      <c r="R344" s="72" t="str">
        <f t="shared" si="102"/>
        <v/>
      </c>
      <c r="S344" s="72" t="str">
        <f t="shared" si="103"/>
        <v/>
      </c>
      <c r="AI344" s="23">
        <f>'simulateur tarif OQN'!$B$4</f>
        <v>40</v>
      </c>
      <c r="AJ344" s="24">
        <f t="shared" si="104"/>
        <v>2771.2</v>
      </c>
      <c r="AK344" s="24">
        <f t="shared" si="105"/>
        <v>69.28</v>
      </c>
      <c r="AM344" t="str">
        <f t="shared" si="106"/>
        <v>ZONEHAUTE</v>
      </c>
      <c r="AN344" t="str">
        <f t="shared" si="107"/>
        <v>HDJ</v>
      </c>
      <c r="AO344" s="20" t="e">
        <f t="shared" si="108"/>
        <v>#VALUE!</v>
      </c>
      <c r="AP344" s="20">
        <f t="shared" si="109"/>
        <v>69.28</v>
      </c>
      <c r="AQ344" s="20" t="str">
        <f t="shared" si="110"/>
        <v>.</v>
      </c>
      <c r="AR344" s="20" t="str">
        <f t="shared" si="111"/>
        <v>.</v>
      </c>
      <c r="AS344" s="20" t="e">
        <f t="shared" si="112"/>
        <v>#VALUE!</v>
      </c>
      <c r="AT344" s="20" t="e">
        <f t="shared" si="95"/>
        <v>#VALUE!</v>
      </c>
      <c r="AU344" s="20">
        <f t="shared" si="113"/>
        <v>2771.2</v>
      </c>
    </row>
    <row r="345" spans="1:47" ht="33.75">
      <c r="A345" s="54">
        <v>346</v>
      </c>
      <c r="B345" s="54" t="s">
        <v>664</v>
      </c>
      <c r="C345" s="58" t="s">
        <v>665</v>
      </c>
      <c r="D345" s="79">
        <v>36</v>
      </c>
      <c r="E345" s="79">
        <v>42</v>
      </c>
      <c r="F345" s="80">
        <v>4333.3100000000004</v>
      </c>
      <c r="G345" s="80">
        <v>120.37</v>
      </c>
      <c r="H345" s="80">
        <v>4333.3100000000004</v>
      </c>
      <c r="I345" s="80" t="s">
        <v>28</v>
      </c>
      <c r="J345" s="80" t="s">
        <v>28</v>
      </c>
      <c r="K345" s="80">
        <v>111.11</v>
      </c>
      <c r="L345" s="73">
        <f t="shared" si="96"/>
        <v>110.57</v>
      </c>
      <c r="M345" s="73">
        <f t="shared" si="97"/>
        <v>115.21</v>
      </c>
      <c r="N345" s="72" t="str">
        <f t="shared" si="98"/>
        <v>0412</v>
      </c>
      <c r="O345" s="74">
        <f t="shared" si="99"/>
        <v>6</v>
      </c>
      <c r="P345" s="72">
        <f t="shared" si="100"/>
        <v>0</v>
      </c>
      <c r="Q345" s="74">
        <f t="shared" si="101"/>
        <v>36</v>
      </c>
      <c r="R345" s="72" t="str">
        <f t="shared" si="102"/>
        <v/>
      </c>
      <c r="S345" s="72" t="str">
        <f t="shared" si="103"/>
        <v/>
      </c>
      <c r="AI345" s="23">
        <f>'simulateur tarif OQN'!$B$4</f>
        <v>40</v>
      </c>
      <c r="AJ345" s="24">
        <f t="shared" si="104"/>
        <v>4333.3100000000004</v>
      </c>
      <c r="AK345" s="24">
        <f t="shared" si="105"/>
        <v>108.33275</v>
      </c>
      <c r="AM345" t="str">
        <f t="shared" si="106"/>
        <v>ZONEFORF1</v>
      </c>
      <c r="AN345" t="str">
        <f t="shared" si="107"/>
        <v>HC</v>
      </c>
      <c r="AO345" s="20">
        <f t="shared" si="108"/>
        <v>4814.7900000000009</v>
      </c>
      <c r="AP345" s="20">
        <f t="shared" si="109"/>
        <v>4333.3100000000004</v>
      </c>
      <c r="AQ345" s="20" t="str">
        <f t="shared" si="110"/>
        <v>.</v>
      </c>
      <c r="AR345" s="20" t="str">
        <f t="shared" si="111"/>
        <v>.</v>
      </c>
      <c r="AS345" s="20">
        <f t="shared" si="112"/>
        <v>4111.09</v>
      </c>
      <c r="AT345" s="20">
        <f t="shared" si="95"/>
        <v>4138.09</v>
      </c>
      <c r="AU345" s="20">
        <f t="shared" si="113"/>
        <v>173332.40000000002</v>
      </c>
    </row>
    <row r="346" spans="1:47" ht="33.75">
      <c r="A346" s="54">
        <v>347</v>
      </c>
      <c r="B346" s="54" t="s">
        <v>666</v>
      </c>
      <c r="C346" s="58" t="s">
        <v>667</v>
      </c>
      <c r="D346" s="79">
        <v>36</v>
      </c>
      <c r="E346" s="79">
        <v>42</v>
      </c>
      <c r="F346" s="80">
        <v>4648.92</v>
      </c>
      <c r="G346" s="80">
        <v>129.13999999999999</v>
      </c>
      <c r="H346" s="80">
        <v>4648.92</v>
      </c>
      <c r="I346" s="80" t="s">
        <v>28</v>
      </c>
      <c r="J346" s="80" t="s">
        <v>28</v>
      </c>
      <c r="K346" s="80">
        <v>118.44</v>
      </c>
      <c r="L346" s="73">
        <f t="shared" si="96"/>
        <v>110.57</v>
      </c>
      <c r="M346" s="73">
        <f t="shared" si="97"/>
        <v>115.21</v>
      </c>
      <c r="N346" s="72" t="str">
        <f t="shared" si="98"/>
        <v>0412</v>
      </c>
      <c r="O346" s="74">
        <f t="shared" si="99"/>
        <v>6</v>
      </c>
      <c r="P346" s="72">
        <f t="shared" si="100"/>
        <v>0</v>
      </c>
      <c r="Q346" s="74">
        <f t="shared" si="101"/>
        <v>36</v>
      </c>
      <c r="R346" s="72" t="str">
        <f t="shared" si="102"/>
        <v/>
      </c>
      <c r="S346" s="72" t="str">
        <f t="shared" si="103"/>
        <v/>
      </c>
      <c r="AI346" s="23">
        <f>'simulateur tarif OQN'!$B$4</f>
        <v>40</v>
      </c>
      <c r="AJ346" s="24">
        <f t="shared" si="104"/>
        <v>4648.92</v>
      </c>
      <c r="AK346" s="24">
        <f t="shared" si="105"/>
        <v>116.223</v>
      </c>
      <c r="AM346" t="str">
        <f t="shared" si="106"/>
        <v>ZONEFORF1</v>
      </c>
      <c r="AN346" t="str">
        <f t="shared" si="107"/>
        <v>HC</v>
      </c>
      <c r="AO346" s="20">
        <f t="shared" si="108"/>
        <v>5165.4799999999996</v>
      </c>
      <c r="AP346" s="20">
        <f t="shared" si="109"/>
        <v>4648.92</v>
      </c>
      <c r="AQ346" s="20" t="str">
        <f t="shared" si="110"/>
        <v>.</v>
      </c>
      <c r="AR346" s="20" t="str">
        <f t="shared" si="111"/>
        <v>.</v>
      </c>
      <c r="AS346" s="20">
        <f t="shared" si="112"/>
        <v>4412.04</v>
      </c>
      <c r="AT346" s="20">
        <f t="shared" si="95"/>
        <v>4805.5400000000009</v>
      </c>
      <c r="AU346" s="20">
        <f t="shared" si="113"/>
        <v>185956.8</v>
      </c>
    </row>
    <row r="347" spans="1:47" ht="22.5">
      <c r="A347" s="54">
        <v>348</v>
      </c>
      <c r="B347" s="54" t="s">
        <v>668</v>
      </c>
      <c r="C347" s="58" t="s">
        <v>669</v>
      </c>
      <c r="D347" s="79">
        <v>1</v>
      </c>
      <c r="E347" s="79">
        <v>1</v>
      </c>
      <c r="F347" s="80" t="s">
        <v>28</v>
      </c>
      <c r="G347" s="80" t="s">
        <v>28</v>
      </c>
      <c r="H347" s="80">
        <v>75.67</v>
      </c>
      <c r="I347" s="80" t="s">
        <v>28</v>
      </c>
      <c r="J347" s="80" t="s">
        <v>28</v>
      </c>
      <c r="K347" s="80" t="s">
        <v>28</v>
      </c>
      <c r="L347" s="73" t="str">
        <f t="shared" si="96"/>
        <v/>
      </c>
      <c r="M347" s="73" t="str">
        <f t="shared" si="97"/>
        <v/>
      </c>
      <c r="N347" s="72" t="str">
        <f t="shared" si="98"/>
        <v>0415</v>
      </c>
      <c r="O347" s="74">
        <f t="shared" si="99"/>
        <v>0</v>
      </c>
      <c r="P347" s="72">
        <f t="shared" si="100"/>
        <v>0</v>
      </c>
      <c r="Q347" s="74">
        <f t="shared" si="101"/>
        <v>1</v>
      </c>
      <c r="R347" s="72" t="str">
        <f t="shared" si="102"/>
        <v/>
      </c>
      <c r="S347" s="72" t="str">
        <f t="shared" si="103"/>
        <v/>
      </c>
      <c r="AI347" s="23">
        <f>'simulateur tarif OQN'!$B$4</f>
        <v>40</v>
      </c>
      <c r="AJ347" s="24">
        <f t="shared" si="104"/>
        <v>3026.8</v>
      </c>
      <c r="AK347" s="24">
        <f t="shared" si="105"/>
        <v>75.67</v>
      </c>
      <c r="AM347" t="str">
        <f t="shared" si="106"/>
        <v>ZONEHAUTE</v>
      </c>
      <c r="AN347" t="str">
        <f t="shared" si="107"/>
        <v>HDJ</v>
      </c>
      <c r="AO347" s="20" t="e">
        <f t="shared" si="108"/>
        <v>#VALUE!</v>
      </c>
      <c r="AP347" s="20">
        <f t="shared" si="109"/>
        <v>75.67</v>
      </c>
      <c r="AQ347" s="20" t="str">
        <f t="shared" si="110"/>
        <v>.</v>
      </c>
      <c r="AR347" s="20" t="str">
        <f t="shared" si="111"/>
        <v>.</v>
      </c>
      <c r="AS347" s="20" t="e">
        <f t="shared" si="112"/>
        <v>#VALUE!</v>
      </c>
      <c r="AT347" s="20" t="e">
        <f t="shared" si="95"/>
        <v>#VALUE!</v>
      </c>
      <c r="AU347" s="20">
        <f t="shared" si="113"/>
        <v>3026.8</v>
      </c>
    </row>
    <row r="348" spans="1:47" ht="33.75">
      <c r="A348" s="54">
        <v>349</v>
      </c>
      <c r="B348" s="54" t="s">
        <v>670</v>
      </c>
      <c r="C348" s="58" t="s">
        <v>671</v>
      </c>
      <c r="D348" s="79">
        <v>8</v>
      </c>
      <c r="E348" s="79">
        <v>28</v>
      </c>
      <c r="F348" s="80">
        <v>1138.72</v>
      </c>
      <c r="G348" s="80">
        <v>142.34</v>
      </c>
      <c r="H348" s="80">
        <v>1138.72</v>
      </c>
      <c r="I348" s="80">
        <v>1809.81</v>
      </c>
      <c r="J348" s="80">
        <v>2482.64</v>
      </c>
      <c r="K348" s="80">
        <v>83.85</v>
      </c>
      <c r="L348" s="73">
        <f t="shared" si="96"/>
        <v>102.89</v>
      </c>
      <c r="M348" s="73">
        <f t="shared" si="97"/>
        <v>142.9</v>
      </c>
      <c r="N348" s="72" t="str">
        <f t="shared" si="98"/>
        <v>0415</v>
      </c>
      <c r="O348" s="74">
        <f t="shared" si="99"/>
        <v>20</v>
      </c>
      <c r="P348" s="72">
        <f t="shared" si="100"/>
        <v>1</v>
      </c>
      <c r="Q348" s="74">
        <f t="shared" si="101"/>
        <v>8</v>
      </c>
      <c r="R348" s="72">
        <f t="shared" si="102"/>
        <v>15</v>
      </c>
      <c r="S348" s="72">
        <f t="shared" si="103"/>
        <v>22</v>
      </c>
      <c r="AI348" s="23">
        <f>'simulateur tarif OQN'!$B$4</f>
        <v>40</v>
      </c>
      <c r="AJ348" s="24">
        <f t="shared" si="104"/>
        <v>3488.8399999999997</v>
      </c>
      <c r="AK348" s="24">
        <f t="shared" si="105"/>
        <v>87.220999999999989</v>
      </c>
      <c r="AM348" t="str">
        <f t="shared" si="106"/>
        <v>ZONEHAUTE</v>
      </c>
      <c r="AN348" t="str">
        <f t="shared" si="107"/>
        <v>HC</v>
      </c>
      <c r="AO348" s="20">
        <f t="shared" si="108"/>
        <v>5693.6</v>
      </c>
      <c r="AP348" s="20">
        <f t="shared" si="109"/>
        <v>1138.72</v>
      </c>
      <c r="AQ348" s="20">
        <f t="shared" si="110"/>
        <v>1809.81</v>
      </c>
      <c r="AR348" s="20">
        <f t="shared" si="111"/>
        <v>2482.64</v>
      </c>
      <c r="AS348" s="20">
        <f t="shared" si="112"/>
        <v>3488.8399999999997</v>
      </c>
      <c r="AT348" s="20">
        <f t="shared" si="95"/>
        <v>2536.84</v>
      </c>
      <c r="AU348" s="20">
        <f t="shared" si="113"/>
        <v>45548.800000000003</v>
      </c>
    </row>
    <row r="349" spans="1:47" ht="33.75">
      <c r="A349" s="54">
        <v>350</v>
      </c>
      <c r="B349" s="54" t="s">
        <v>672</v>
      </c>
      <c r="C349" s="58" t="s">
        <v>673</v>
      </c>
      <c r="D349" s="79">
        <v>8</v>
      </c>
      <c r="E349" s="79">
        <v>28</v>
      </c>
      <c r="F349" s="80">
        <v>1276.24</v>
      </c>
      <c r="G349" s="80">
        <v>159.53</v>
      </c>
      <c r="H349" s="80">
        <v>1276.24</v>
      </c>
      <c r="I349" s="80">
        <v>1890.17</v>
      </c>
      <c r="J349" s="80">
        <v>2669.97</v>
      </c>
      <c r="K349" s="80">
        <v>87.63</v>
      </c>
      <c r="L349" s="73">
        <f t="shared" si="96"/>
        <v>102.89</v>
      </c>
      <c r="M349" s="73">
        <f t="shared" si="97"/>
        <v>142.9</v>
      </c>
      <c r="N349" s="72" t="str">
        <f t="shared" si="98"/>
        <v>0415</v>
      </c>
      <c r="O349" s="74">
        <f t="shared" si="99"/>
        <v>20</v>
      </c>
      <c r="P349" s="72">
        <f t="shared" si="100"/>
        <v>1</v>
      </c>
      <c r="Q349" s="74">
        <f t="shared" si="101"/>
        <v>8</v>
      </c>
      <c r="R349" s="72">
        <f t="shared" si="102"/>
        <v>15</v>
      </c>
      <c r="S349" s="72">
        <f t="shared" si="103"/>
        <v>22</v>
      </c>
      <c r="AI349" s="23">
        <f>'simulateur tarif OQN'!$B$4</f>
        <v>40</v>
      </c>
      <c r="AJ349" s="24">
        <f t="shared" si="104"/>
        <v>3721.5299999999997</v>
      </c>
      <c r="AK349" s="24">
        <f t="shared" si="105"/>
        <v>93.038249999999991</v>
      </c>
      <c r="AM349" t="str">
        <f t="shared" si="106"/>
        <v>ZONEHAUTE</v>
      </c>
      <c r="AN349" t="str">
        <f t="shared" si="107"/>
        <v>HC</v>
      </c>
      <c r="AO349" s="20">
        <f t="shared" si="108"/>
        <v>6381.2</v>
      </c>
      <c r="AP349" s="20">
        <f t="shared" si="109"/>
        <v>1276.24</v>
      </c>
      <c r="AQ349" s="20">
        <f t="shared" si="110"/>
        <v>1890.17</v>
      </c>
      <c r="AR349" s="20">
        <f t="shared" si="111"/>
        <v>2669.97</v>
      </c>
      <c r="AS349" s="20">
        <f t="shared" si="112"/>
        <v>3721.5299999999997</v>
      </c>
      <c r="AT349" s="20">
        <f t="shared" si="95"/>
        <v>2958.5299999999988</v>
      </c>
      <c r="AU349" s="20">
        <f t="shared" si="113"/>
        <v>51049.599999999999</v>
      </c>
    </row>
    <row r="350" spans="1:47" ht="33.75">
      <c r="A350" s="54">
        <v>351</v>
      </c>
      <c r="B350" s="54" t="s">
        <v>674</v>
      </c>
      <c r="C350" s="58" t="s">
        <v>675</v>
      </c>
      <c r="D350" s="79">
        <v>15</v>
      </c>
      <c r="E350" s="79">
        <v>35</v>
      </c>
      <c r="F350" s="80">
        <v>2003.89</v>
      </c>
      <c r="G350" s="80">
        <v>133.59</v>
      </c>
      <c r="H350" s="80">
        <v>2003.89</v>
      </c>
      <c r="I350" s="80">
        <v>2697.33</v>
      </c>
      <c r="J350" s="80">
        <v>3412.7</v>
      </c>
      <c r="K350" s="80">
        <v>92.8</v>
      </c>
      <c r="L350" s="73">
        <f t="shared" si="96"/>
        <v>102.89</v>
      </c>
      <c r="M350" s="73">
        <f t="shared" si="97"/>
        <v>142.9</v>
      </c>
      <c r="N350" s="72" t="str">
        <f t="shared" si="98"/>
        <v>0415</v>
      </c>
      <c r="O350" s="74">
        <f t="shared" si="99"/>
        <v>20</v>
      </c>
      <c r="P350" s="72">
        <f t="shared" si="100"/>
        <v>1</v>
      </c>
      <c r="Q350" s="74">
        <f t="shared" si="101"/>
        <v>15</v>
      </c>
      <c r="R350" s="72">
        <f t="shared" si="102"/>
        <v>22</v>
      </c>
      <c r="S350" s="72">
        <f t="shared" si="103"/>
        <v>29</v>
      </c>
      <c r="AI350" s="23">
        <f>'simulateur tarif OQN'!$B$4</f>
        <v>40</v>
      </c>
      <c r="AJ350" s="24">
        <f t="shared" si="104"/>
        <v>3876.7</v>
      </c>
      <c r="AK350" s="24">
        <f t="shared" si="105"/>
        <v>96.91749999999999</v>
      </c>
      <c r="AM350" t="str">
        <f t="shared" si="106"/>
        <v>ZONEHAUTE</v>
      </c>
      <c r="AN350" t="str">
        <f t="shared" si="107"/>
        <v>HC</v>
      </c>
      <c r="AO350" s="20">
        <f t="shared" si="108"/>
        <v>5343.64</v>
      </c>
      <c r="AP350" s="20">
        <f t="shared" si="109"/>
        <v>2003.89</v>
      </c>
      <c r="AQ350" s="20">
        <f t="shared" si="110"/>
        <v>2697.33</v>
      </c>
      <c r="AR350" s="20">
        <f t="shared" si="111"/>
        <v>3412.7</v>
      </c>
      <c r="AS350" s="20">
        <f t="shared" si="112"/>
        <v>3876.7</v>
      </c>
      <c r="AT350" s="20">
        <f t="shared" si="95"/>
        <v>3372.2000000000007</v>
      </c>
      <c r="AU350" s="20">
        <f t="shared" si="113"/>
        <v>80155.600000000006</v>
      </c>
    </row>
    <row r="351" spans="1:47" ht="33.75">
      <c r="A351" s="54">
        <v>352</v>
      </c>
      <c r="B351" s="54" t="s">
        <v>676</v>
      </c>
      <c r="C351" s="58" t="s">
        <v>677</v>
      </c>
      <c r="D351" s="79">
        <v>15</v>
      </c>
      <c r="E351" s="79">
        <v>35</v>
      </c>
      <c r="F351" s="80">
        <v>2012.77</v>
      </c>
      <c r="G351" s="80">
        <v>134.18</v>
      </c>
      <c r="H351" s="80">
        <v>2012.77</v>
      </c>
      <c r="I351" s="80">
        <v>2709.29</v>
      </c>
      <c r="J351" s="80">
        <v>3427.83</v>
      </c>
      <c r="K351" s="80">
        <v>97.94</v>
      </c>
      <c r="L351" s="73">
        <f t="shared" si="96"/>
        <v>102.89</v>
      </c>
      <c r="M351" s="73">
        <f t="shared" si="97"/>
        <v>142.9</v>
      </c>
      <c r="N351" s="72" t="str">
        <f t="shared" si="98"/>
        <v>0415</v>
      </c>
      <c r="O351" s="74">
        <f t="shared" si="99"/>
        <v>20</v>
      </c>
      <c r="P351" s="72">
        <f t="shared" si="100"/>
        <v>1</v>
      </c>
      <c r="Q351" s="74">
        <f t="shared" si="101"/>
        <v>15</v>
      </c>
      <c r="R351" s="72">
        <f t="shared" si="102"/>
        <v>22</v>
      </c>
      <c r="S351" s="72">
        <f t="shared" si="103"/>
        <v>29</v>
      </c>
      <c r="AI351" s="23">
        <f>'simulateur tarif OQN'!$B$4</f>
        <v>40</v>
      </c>
      <c r="AJ351" s="24">
        <f t="shared" si="104"/>
        <v>3917.5299999999997</v>
      </c>
      <c r="AK351" s="24">
        <f t="shared" si="105"/>
        <v>97.938249999999996</v>
      </c>
      <c r="AM351" t="str">
        <f t="shared" si="106"/>
        <v>ZONEHAUTE</v>
      </c>
      <c r="AN351" t="str">
        <f t="shared" si="107"/>
        <v>HC</v>
      </c>
      <c r="AO351" s="20">
        <f t="shared" si="108"/>
        <v>5367.27</v>
      </c>
      <c r="AP351" s="20">
        <f t="shared" si="109"/>
        <v>2012.77</v>
      </c>
      <c r="AQ351" s="20">
        <f t="shared" si="110"/>
        <v>2709.29</v>
      </c>
      <c r="AR351" s="20">
        <f t="shared" si="111"/>
        <v>3427.83</v>
      </c>
      <c r="AS351" s="20">
        <f t="shared" si="112"/>
        <v>3917.5299999999997</v>
      </c>
      <c r="AT351" s="20">
        <f t="shared" si="95"/>
        <v>3670.0299999999988</v>
      </c>
      <c r="AU351" s="20">
        <f t="shared" si="113"/>
        <v>80510.8</v>
      </c>
    </row>
    <row r="352" spans="1:47" ht="45">
      <c r="A352" s="54">
        <v>353</v>
      </c>
      <c r="B352" s="54" t="s">
        <v>678</v>
      </c>
      <c r="C352" s="58" t="s">
        <v>679</v>
      </c>
      <c r="D352" s="79">
        <v>15</v>
      </c>
      <c r="E352" s="79">
        <v>35</v>
      </c>
      <c r="F352" s="80">
        <v>2139.0500000000002</v>
      </c>
      <c r="G352" s="80">
        <v>142.6</v>
      </c>
      <c r="H352" s="80">
        <v>2139.0500000000002</v>
      </c>
      <c r="I352" s="80">
        <v>2908.38</v>
      </c>
      <c r="J352" s="80">
        <v>3688.38</v>
      </c>
      <c r="K352" s="80">
        <v>95.33</v>
      </c>
      <c r="L352" s="73">
        <f t="shared" si="96"/>
        <v>102.89</v>
      </c>
      <c r="M352" s="73">
        <f t="shared" si="97"/>
        <v>142.9</v>
      </c>
      <c r="N352" s="72" t="str">
        <f t="shared" si="98"/>
        <v>0415</v>
      </c>
      <c r="O352" s="74">
        <f t="shared" si="99"/>
        <v>20</v>
      </c>
      <c r="P352" s="72">
        <f t="shared" si="100"/>
        <v>1</v>
      </c>
      <c r="Q352" s="74">
        <f t="shared" si="101"/>
        <v>15</v>
      </c>
      <c r="R352" s="72">
        <f t="shared" si="102"/>
        <v>22</v>
      </c>
      <c r="S352" s="72">
        <f t="shared" si="103"/>
        <v>29</v>
      </c>
      <c r="AI352" s="23">
        <f>'simulateur tarif OQN'!$B$4</f>
        <v>40</v>
      </c>
      <c r="AJ352" s="24">
        <f t="shared" si="104"/>
        <v>4165.03</v>
      </c>
      <c r="AK352" s="24">
        <f t="shared" si="105"/>
        <v>104.12575</v>
      </c>
      <c r="AM352" t="str">
        <f t="shared" si="106"/>
        <v>ZONEHAUTE</v>
      </c>
      <c r="AN352" t="str">
        <f t="shared" si="107"/>
        <v>HC</v>
      </c>
      <c r="AO352" s="20">
        <f t="shared" si="108"/>
        <v>5704.05</v>
      </c>
      <c r="AP352" s="20">
        <f t="shared" si="109"/>
        <v>2139.0500000000002</v>
      </c>
      <c r="AQ352" s="20">
        <f t="shared" si="110"/>
        <v>2908.38</v>
      </c>
      <c r="AR352" s="20">
        <f t="shared" si="111"/>
        <v>3688.38</v>
      </c>
      <c r="AS352" s="20">
        <f t="shared" si="112"/>
        <v>4165.03</v>
      </c>
      <c r="AT352" s="20">
        <f t="shared" si="95"/>
        <v>3787.0299999999988</v>
      </c>
      <c r="AU352" s="20">
        <f t="shared" si="113"/>
        <v>85562</v>
      </c>
    </row>
    <row r="353" spans="1:47" ht="45">
      <c r="A353" s="54">
        <v>354</v>
      </c>
      <c r="B353" s="54" t="s">
        <v>680</v>
      </c>
      <c r="C353" s="58" t="s">
        <v>681</v>
      </c>
      <c r="D353" s="79">
        <v>43</v>
      </c>
      <c r="E353" s="79">
        <v>49</v>
      </c>
      <c r="F353" s="80">
        <v>5283.75</v>
      </c>
      <c r="G353" s="80">
        <v>112.31</v>
      </c>
      <c r="H353" s="80">
        <v>5283.75</v>
      </c>
      <c r="I353" s="80" t="s">
        <v>28</v>
      </c>
      <c r="J353" s="80" t="s">
        <v>28</v>
      </c>
      <c r="K353" s="80">
        <v>114.49</v>
      </c>
      <c r="L353" s="73">
        <f t="shared" si="96"/>
        <v>102.89</v>
      </c>
      <c r="M353" s="73">
        <f t="shared" si="97"/>
        <v>142.9</v>
      </c>
      <c r="N353" s="72" t="str">
        <f t="shared" si="98"/>
        <v>0415</v>
      </c>
      <c r="O353" s="74">
        <f t="shared" si="99"/>
        <v>6</v>
      </c>
      <c r="P353" s="72">
        <f t="shared" si="100"/>
        <v>0</v>
      </c>
      <c r="Q353" s="74">
        <f t="shared" si="101"/>
        <v>43</v>
      </c>
      <c r="R353" s="72" t="str">
        <f t="shared" si="102"/>
        <v/>
      </c>
      <c r="S353" s="72" t="str">
        <f t="shared" si="103"/>
        <v/>
      </c>
      <c r="AI353" s="23">
        <f>'simulateur tarif OQN'!$B$4</f>
        <v>40</v>
      </c>
      <c r="AJ353" s="24">
        <f t="shared" si="104"/>
        <v>4946.82</v>
      </c>
      <c r="AK353" s="24">
        <f t="shared" si="105"/>
        <v>123.67049999999999</v>
      </c>
      <c r="AM353" t="str">
        <f t="shared" si="106"/>
        <v>ZONEBASSE</v>
      </c>
      <c r="AN353" t="str">
        <f t="shared" si="107"/>
        <v>HC</v>
      </c>
      <c r="AO353" s="20">
        <f t="shared" si="108"/>
        <v>4946.82</v>
      </c>
      <c r="AP353" s="20">
        <f t="shared" si="109"/>
        <v>5283.75</v>
      </c>
      <c r="AQ353" s="20" t="str">
        <f t="shared" si="110"/>
        <v>.</v>
      </c>
      <c r="AR353" s="20" t="str">
        <f t="shared" si="111"/>
        <v>.</v>
      </c>
      <c r="AS353" s="20">
        <f t="shared" si="112"/>
        <v>4253.34</v>
      </c>
      <c r="AT353" s="20">
        <f t="shared" si="95"/>
        <v>4833.34</v>
      </c>
      <c r="AU353" s="20">
        <f t="shared" si="113"/>
        <v>211350</v>
      </c>
    </row>
    <row r="354" spans="1:47" ht="33.75">
      <c r="A354" s="54">
        <v>355</v>
      </c>
      <c r="B354" s="54" t="s">
        <v>682</v>
      </c>
      <c r="C354" s="58" t="s">
        <v>683</v>
      </c>
      <c r="D354" s="79">
        <v>8</v>
      </c>
      <c r="E354" s="79">
        <v>28</v>
      </c>
      <c r="F354" s="80">
        <v>984.68</v>
      </c>
      <c r="G354" s="80">
        <v>123.09</v>
      </c>
      <c r="H354" s="80">
        <v>984.68</v>
      </c>
      <c r="I354" s="80">
        <v>1591.17</v>
      </c>
      <c r="J354" s="80">
        <v>2259.9299999999998</v>
      </c>
      <c r="K354" s="80">
        <v>76.849999999999994</v>
      </c>
      <c r="L354" s="73">
        <f t="shared" si="96"/>
        <v>99.19</v>
      </c>
      <c r="M354" s="73">
        <f t="shared" si="97"/>
        <v>142.9</v>
      </c>
      <c r="N354" s="72" t="str">
        <f t="shared" si="98"/>
        <v>0415</v>
      </c>
      <c r="O354" s="74">
        <f t="shared" si="99"/>
        <v>20</v>
      </c>
      <c r="P354" s="72">
        <f t="shared" si="100"/>
        <v>1</v>
      </c>
      <c r="Q354" s="74">
        <f t="shared" si="101"/>
        <v>8</v>
      </c>
      <c r="R354" s="72">
        <f t="shared" si="102"/>
        <v>15</v>
      </c>
      <c r="S354" s="72">
        <f t="shared" si="103"/>
        <v>22</v>
      </c>
      <c r="AI354" s="23">
        <f>'simulateur tarif OQN'!$B$4</f>
        <v>40</v>
      </c>
      <c r="AJ354" s="24">
        <f t="shared" si="104"/>
        <v>3182.1299999999997</v>
      </c>
      <c r="AK354" s="24">
        <f t="shared" si="105"/>
        <v>79.553249999999991</v>
      </c>
      <c r="AM354" t="str">
        <f t="shared" si="106"/>
        <v>ZONEHAUTE</v>
      </c>
      <c r="AN354" t="str">
        <f t="shared" si="107"/>
        <v>HC</v>
      </c>
      <c r="AO354" s="20">
        <f t="shared" si="108"/>
        <v>4923.5600000000004</v>
      </c>
      <c r="AP354" s="20">
        <f t="shared" si="109"/>
        <v>984.68</v>
      </c>
      <c r="AQ354" s="20">
        <f t="shared" si="110"/>
        <v>1591.17</v>
      </c>
      <c r="AR354" s="20">
        <f t="shared" si="111"/>
        <v>2259.9299999999998</v>
      </c>
      <c r="AS354" s="20">
        <f t="shared" si="112"/>
        <v>3182.1299999999997</v>
      </c>
      <c r="AT354" s="20">
        <f t="shared" si="95"/>
        <v>2065.1299999999992</v>
      </c>
      <c r="AU354" s="20">
        <f t="shared" si="113"/>
        <v>39387.199999999997</v>
      </c>
    </row>
    <row r="355" spans="1:47" ht="33.75">
      <c r="A355" s="54">
        <v>356</v>
      </c>
      <c r="B355" s="54" t="s">
        <v>684</v>
      </c>
      <c r="C355" s="58" t="s">
        <v>685</v>
      </c>
      <c r="D355" s="79">
        <v>8</v>
      </c>
      <c r="E355" s="79">
        <v>28</v>
      </c>
      <c r="F355" s="80">
        <v>1116.26</v>
      </c>
      <c r="G355" s="80">
        <v>139.53</v>
      </c>
      <c r="H355" s="80">
        <v>1116.26</v>
      </c>
      <c r="I355" s="80">
        <v>1949.87</v>
      </c>
      <c r="J355" s="80">
        <v>2614.14</v>
      </c>
      <c r="K355" s="80">
        <v>85.29</v>
      </c>
      <c r="L355" s="73">
        <f t="shared" si="96"/>
        <v>99.19</v>
      </c>
      <c r="M355" s="73">
        <f t="shared" si="97"/>
        <v>142.9</v>
      </c>
      <c r="N355" s="72" t="str">
        <f t="shared" si="98"/>
        <v>0415</v>
      </c>
      <c r="O355" s="74">
        <f t="shared" si="99"/>
        <v>20</v>
      </c>
      <c r="P355" s="72">
        <f t="shared" si="100"/>
        <v>1</v>
      </c>
      <c r="Q355" s="74">
        <f t="shared" si="101"/>
        <v>8</v>
      </c>
      <c r="R355" s="72">
        <f t="shared" si="102"/>
        <v>15</v>
      </c>
      <c r="S355" s="72">
        <f t="shared" si="103"/>
        <v>22</v>
      </c>
      <c r="AI355" s="23">
        <f>'simulateur tarif OQN'!$B$4</f>
        <v>40</v>
      </c>
      <c r="AJ355" s="24">
        <f t="shared" si="104"/>
        <v>3637.62</v>
      </c>
      <c r="AK355" s="24">
        <f t="shared" si="105"/>
        <v>90.9405</v>
      </c>
      <c r="AM355" t="str">
        <f t="shared" si="106"/>
        <v>ZONEHAUTE</v>
      </c>
      <c r="AN355" t="str">
        <f t="shared" si="107"/>
        <v>HC</v>
      </c>
      <c r="AO355" s="20">
        <f t="shared" si="108"/>
        <v>5581.22</v>
      </c>
      <c r="AP355" s="20">
        <f t="shared" si="109"/>
        <v>1116.26</v>
      </c>
      <c r="AQ355" s="20">
        <f t="shared" si="110"/>
        <v>1949.87</v>
      </c>
      <c r="AR355" s="20">
        <f t="shared" si="111"/>
        <v>2614.14</v>
      </c>
      <c r="AS355" s="20">
        <f t="shared" si="112"/>
        <v>3637.62</v>
      </c>
      <c r="AT355" s="20">
        <f t="shared" si="95"/>
        <v>2942.6200000000008</v>
      </c>
      <c r="AU355" s="20">
        <f t="shared" si="113"/>
        <v>44650.400000000001</v>
      </c>
    </row>
    <row r="356" spans="1:47" ht="33.75">
      <c r="A356" s="54">
        <v>357</v>
      </c>
      <c r="B356" s="54" t="s">
        <v>686</v>
      </c>
      <c r="C356" s="58" t="s">
        <v>687</v>
      </c>
      <c r="D356" s="79">
        <v>8</v>
      </c>
      <c r="E356" s="79">
        <v>28</v>
      </c>
      <c r="F356" s="80">
        <v>1096.42</v>
      </c>
      <c r="G356" s="80">
        <v>137.05000000000001</v>
      </c>
      <c r="H356" s="80">
        <v>1096.42</v>
      </c>
      <c r="I356" s="80">
        <v>1829.24</v>
      </c>
      <c r="J356" s="80">
        <v>2549.23</v>
      </c>
      <c r="K356" s="80">
        <v>82.94</v>
      </c>
      <c r="L356" s="73">
        <f t="shared" si="96"/>
        <v>99.19</v>
      </c>
      <c r="M356" s="73">
        <f t="shared" si="97"/>
        <v>142.9</v>
      </c>
      <c r="N356" s="72" t="str">
        <f t="shared" si="98"/>
        <v>0415</v>
      </c>
      <c r="O356" s="74">
        <f t="shared" si="99"/>
        <v>20</v>
      </c>
      <c r="P356" s="72">
        <f t="shared" si="100"/>
        <v>1</v>
      </c>
      <c r="Q356" s="74">
        <f t="shared" si="101"/>
        <v>8</v>
      </c>
      <c r="R356" s="72">
        <f t="shared" si="102"/>
        <v>15</v>
      </c>
      <c r="S356" s="72">
        <f t="shared" si="103"/>
        <v>22</v>
      </c>
      <c r="AI356" s="23">
        <f>'simulateur tarif OQN'!$B$4</f>
        <v>40</v>
      </c>
      <c r="AJ356" s="24">
        <f t="shared" si="104"/>
        <v>3544.51</v>
      </c>
      <c r="AK356" s="24">
        <f t="shared" si="105"/>
        <v>88.612750000000005</v>
      </c>
      <c r="AM356" t="str">
        <f t="shared" si="106"/>
        <v>ZONEHAUTE</v>
      </c>
      <c r="AN356" t="str">
        <f t="shared" si="107"/>
        <v>HC</v>
      </c>
      <c r="AO356" s="20">
        <f t="shared" si="108"/>
        <v>5482.02</v>
      </c>
      <c r="AP356" s="20">
        <f t="shared" si="109"/>
        <v>1096.42</v>
      </c>
      <c r="AQ356" s="20">
        <f t="shared" si="110"/>
        <v>1829.24</v>
      </c>
      <c r="AR356" s="20">
        <f t="shared" si="111"/>
        <v>2549.23</v>
      </c>
      <c r="AS356" s="20">
        <f t="shared" si="112"/>
        <v>3544.51</v>
      </c>
      <c r="AT356" s="20">
        <f t="shared" si="95"/>
        <v>2732.01</v>
      </c>
      <c r="AU356" s="20">
        <f t="shared" si="113"/>
        <v>43856.800000000003</v>
      </c>
    </row>
    <row r="357" spans="1:47" ht="33.75">
      <c r="A357" s="54">
        <v>358</v>
      </c>
      <c r="B357" s="54" t="s">
        <v>688</v>
      </c>
      <c r="C357" s="58" t="s">
        <v>689</v>
      </c>
      <c r="D357" s="79">
        <v>8</v>
      </c>
      <c r="E357" s="79">
        <v>28</v>
      </c>
      <c r="F357" s="80">
        <v>1288.45</v>
      </c>
      <c r="G357" s="80">
        <v>161.06</v>
      </c>
      <c r="H357" s="80">
        <v>1288.45</v>
      </c>
      <c r="I357" s="80">
        <v>2075.8200000000002</v>
      </c>
      <c r="J357" s="80">
        <v>2928.47</v>
      </c>
      <c r="K357" s="80">
        <v>88.76</v>
      </c>
      <c r="L357" s="73">
        <f t="shared" si="96"/>
        <v>99.19</v>
      </c>
      <c r="M357" s="73">
        <f t="shared" si="97"/>
        <v>142.9</v>
      </c>
      <c r="N357" s="72" t="str">
        <f t="shared" si="98"/>
        <v>0415</v>
      </c>
      <c r="O357" s="74">
        <f t="shared" si="99"/>
        <v>20</v>
      </c>
      <c r="P357" s="72">
        <f t="shared" si="100"/>
        <v>1</v>
      </c>
      <c r="Q357" s="74">
        <f t="shared" si="101"/>
        <v>8</v>
      </c>
      <c r="R357" s="72">
        <f t="shared" si="102"/>
        <v>15</v>
      </c>
      <c r="S357" s="72">
        <f t="shared" si="103"/>
        <v>22</v>
      </c>
      <c r="AI357" s="23">
        <f>'simulateur tarif OQN'!$B$4</f>
        <v>40</v>
      </c>
      <c r="AJ357" s="24">
        <f t="shared" si="104"/>
        <v>3993.59</v>
      </c>
      <c r="AK357" s="24">
        <f t="shared" si="105"/>
        <v>99.839750000000009</v>
      </c>
      <c r="AM357" t="str">
        <f t="shared" si="106"/>
        <v>ZONEHAUTE</v>
      </c>
      <c r="AN357" t="str">
        <f t="shared" si="107"/>
        <v>HC</v>
      </c>
      <c r="AO357" s="20">
        <f t="shared" si="108"/>
        <v>6442.37</v>
      </c>
      <c r="AP357" s="20">
        <f t="shared" si="109"/>
        <v>1288.45</v>
      </c>
      <c r="AQ357" s="20">
        <f t="shared" si="110"/>
        <v>2075.8200000000002</v>
      </c>
      <c r="AR357" s="20">
        <f t="shared" si="111"/>
        <v>2928.47</v>
      </c>
      <c r="AS357" s="20">
        <f t="shared" si="112"/>
        <v>3993.59</v>
      </c>
      <c r="AT357" s="20">
        <f t="shared" si="95"/>
        <v>3472.09</v>
      </c>
      <c r="AU357" s="20">
        <f t="shared" si="113"/>
        <v>51538</v>
      </c>
    </row>
    <row r="358" spans="1:47" ht="45">
      <c r="A358" s="54">
        <v>359</v>
      </c>
      <c r="B358" s="54" t="s">
        <v>690</v>
      </c>
      <c r="C358" s="58" t="s">
        <v>691</v>
      </c>
      <c r="D358" s="79">
        <v>8</v>
      </c>
      <c r="E358" s="79">
        <v>28</v>
      </c>
      <c r="F358" s="80">
        <v>1325.85</v>
      </c>
      <c r="G358" s="80">
        <v>165.73</v>
      </c>
      <c r="H358" s="80">
        <v>1325.85</v>
      </c>
      <c r="I358" s="80">
        <v>2199.84</v>
      </c>
      <c r="J358" s="80">
        <v>3050.88</v>
      </c>
      <c r="K358" s="80">
        <v>89.86</v>
      </c>
      <c r="L358" s="73">
        <f t="shared" si="96"/>
        <v>99.19</v>
      </c>
      <c r="M358" s="73">
        <f t="shared" si="97"/>
        <v>142.9</v>
      </c>
      <c r="N358" s="72" t="str">
        <f t="shared" si="98"/>
        <v>0415</v>
      </c>
      <c r="O358" s="74">
        <f t="shared" si="99"/>
        <v>20</v>
      </c>
      <c r="P358" s="72">
        <f t="shared" si="100"/>
        <v>1</v>
      </c>
      <c r="Q358" s="74">
        <f t="shared" si="101"/>
        <v>8</v>
      </c>
      <c r="R358" s="72">
        <f t="shared" si="102"/>
        <v>15</v>
      </c>
      <c r="S358" s="72">
        <f t="shared" si="103"/>
        <v>22</v>
      </c>
      <c r="AI358" s="23">
        <f>'simulateur tarif OQN'!$B$4</f>
        <v>40</v>
      </c>
      <c r="AJ358" s="24">
        <f t="shared" si="104"/>
        <v>4129.2</v>
      </c>
      <c r="AK358" s="24">
        <f t="shared" si="105"/>
        <v>103.22999999999999</v>
      </c>
      <c r="AM358" t="str">
        <f t="shared" si="106"/>
        <v>ZONEHAUTE</v>
      </c>
      <c r="AN358" t="str">
        <f t="shared" si="107"/>
        <v>HC</v>
      </c>
      <c r="AO358" s="20">
        <f t="shared" si="108"/>
        <v>6629.2099999999991</v>
      </c>
      <c r="AP358" s="20">
        <f t="shared" si="109"/>
        <v>1325.85</v>
      </c>
      <c r="AQ358" s="20">
        <f t="shared" si="110"/>
        <v>2199.84</v>
      </c>
      <c r="AR358" s="20">
        <f t="shared" si="111"/>
        <v>3050.88</v>
      </c>
      <c r="AS358" s="20">
        <f t="shared" si="112"/>
        <v>4129.2</v>
      </c>
      <c r="AT358" s="20">
        <f t="shared" si="95"/>
        <v>3662.7000000000007</v>
      </c>
      <c r="AU358" s="20">
        <f t="shared" si="113"/>
        <v>53034</v>
      </c>
    </row>
    <row r="359" spans="1:47" ht="45">
      <c r="A359" s="54">
        <v>360</v>
      </c>
      <c r="B359" s="54" t="s">
        <v>692</v>
      </c>
      <c r="C359" s="58" t="s">
        <v>693</v>
      </c>
      <c r="D359" s="79">
        <v>43</v>
      </c>
      <c r="E359" s="79">
        <v>49</v>
      </c>
      <c r="F359" s="80">
        <v>5190.3999999999996</v>
      </c>
      <c r="G359" s="80">
        <v>101.88</v>
      </c>
      <c r="H359" s="80">
        <v>5190.3999999999996</v>
      </c>
      <c r="I359" s="80" t="s">
        <v>28</v>
      </c>
      <c r="J359" s="80" t="s">
        <v>28</v>
      </c>
      <c r="K359" s="80">
        <v>112.97</v>
      </c>
      <c r="L359" s="73">
        <f t="shared" si="96"/>
        <v>99.19</v>
      </c>
      <c r="M359" s="73">
        <f t="shared" si="97"/>
        <v>142.9</v>
      </c>
      <c r="N359" s="72" t="str">
        <f t="shared" si="98"/>
        <v>0415</v>
      </c>
      <c r="O359" s="74">
        <f t="shared" si="99"/>
        <v>6</v>
      </c>
      <c r="P359" s="72">
        <f t="shared" si="100"/>
        <v>0</v>
      </c>
      <c r="Q359" s="74">
        <f t="shared" si="101"/>
        <v>43</v>
      </c>
      <c r="R359" s="72" t="str">
        <f t="shared" si="102"/>
        <v/>
      </c>
      <c r="S359" s="72" t="str">
        <f t="shared" si="103"/>
        <v/>
      </c>
      <c r="AI359" s="23">
        <f>'simulateur tarif OQN'!$B$4</f>
        <v>40</v>
      </c>
      <c r="AJ359" s="24">
        <f t="shared" si="104"/>
        <v>4884.7599999999993</v>
      </c>
      <c r="AK359" s="24">
        <f t="shared" si="105"/>
        <v>122.11899999999999</v>
      </c>
      <c r="AM359" t="str">
        <f t="shared" si="106"/>
        <v>ZONEBASSE</v>
      </c>
      <c r="AN359" t="str">
        <f t="shared" si="107"/>
        <v>HC</v>
      </c>
      <c r="AO359" s="20">
        <f t="shared" si="108"/>
        <v>4884.7599999999993</v>
      </c>
      <c r="AP359" s="20">
        <f t="shared" si="109"/>
        <v>5190.3999999999996</v>
      </c>
      <c r="AQ359" s="20" t="str">
        <f t="shared" si="110"/>
        <v>.</v>
      </c>
      <c r="AR359" s="20" t="str">
        <f t="shared" si="111"/>
        <v>.</v>
      </c>
      <c r="AS359" s="20">
        <f t="shared" si="112"/>
        <v>4173.67</v>
      </c>
      <c r="AT359" s="20">
        <f t="shared" si="95"/>
        <v>4862.6699999999983</v>
      </c>
      <c r="AU359" s="20">
        <f t="shared" si="113"/>
        <v>207616</v>
      </c>
    </row>
    <row r="360" spans="1:47">
      <c r="A360" s="54">
        <v>361</v>
      </c>
      <c r="B360" s="54" t="s">
        <v>694</v>
      </c>
      <c r="C360" s="55" t="s">
        <v>695</v>
      </c>
      <c r="D360" s="79">
        <v>1</v>
      </c>
      <c r="E360" s="79">
        <v>1</v>
      </c>
      <c r="F360" s="80" t="s">
        <v>28</v>
      </c>
      <c r="G360" s="80" t="s">
        <v>28</v>
      </c>
      <c r="H360" s="80">
        <v>104.96</v>
      </c>
      <c r="I360" s="80" t="s">
        <v>28</v>
      </c>
      <c r="J360" s="80" t="s">
        <v>28</v>
      </c>
      <c r="K360" s="80" t="s">
        <v>28</v>
      </c>
      <c r="L360" s="73" t="str">
        <f t="shared" si="96"/>
        <v/>
      </c>
      <c r="M360" s="73" t="str">
        <f t="shared" si="97"/>
        <v/>
      </c>
      <c r="N360" s="72" t="str">
        <f t="shared" si="98"/>
        <v>0418</v>
      </c>
      <c r="O360" s="74">
        <f t="shared" si="99"/>
        <v>0</v>
      </c>
      <c r="P360" s="72">
        <f t="shared" si="100"/>
        <v>0</v>
      </c>
      <c r="Q360" s="74">
        <f t="shared" si="101"/>
        <v>1</v>
      </c>
      <c r="R360" s="72" t="str">
        <f t="shared" si="102"/>
        <v/>
      </c>
      <c r="S360" s="72" t="str">
        <f t="shared" si="103"/>
        <v/>
      </c>
      <c r="AI360" s="23">
        <f>'simulateur tarif OQN'!$B$4</f>
        <v>40</v>
      </c>
      <c r="AJ360" s="24">
        <f t="shared" si="104"/>
        <v>4198.3999999999996</v>
      </c>
      <c r="AK360" s="24">
        <f t="shared" si="105"/>
        <v>104.96</v>
      </c>
      <c r="AM360" t="str">
        <f t="shared" si="106"/>
        <v>ZONEHAUTE</v>
      </c>
      <c r="AN360" t="str">
        <f t="shared" si="107"/>
        <v>HDJ</v>
      </c>
      <c r="AO360" s="20" t="e">
        <f t="shared" si="108"/>
        <v>#VALUE!</v>
      </c>
      <c r="AP360" s="20">
        <f t="shared" si="109"/>
        <v>104.96</v>
      </c>
      <c r="AQ360" s="20" t="str">
        <f t="shared" si="110"/>
        <v>.</v>
      </c>
      <c r="AR360" s="20" t="str">
        <f t="shared" si="111"/>
        <v>.</v>
      </c>
      <c r="AS360" s="20" t="e">
        <f t="shared" si="112"/>
        <v>#VALUE!</v>
      </c>
      <c r="AT360" s="20" t="e">
        <f t="shared" si="95"/>
        <v>#VALUE!</v>
      </c>
      <c r="AU360" s="20">
        <f t="shared" si="113"/>
        <v>4198.3999999999996</v>
      </c>
    </row>
    <row r="361" spans="1:47" ht="22.5">
      <c r="A361" s="54">
        <v>362</v>
      </c>
      <c r="B361" s="54" t="s">
        <v>696</v>
      </c>
      <c r="C361" s="58" t="s">
        <v>697</v>
      </c>
      <c r="D361" s="79">
        <v>8</v>
      </c>
      <c r="E361" s="79">
        <v>28</v>
      </c>
      <c r="F361" s="80">
        <v>1162.7</v>
      </c>
      <c r="G361" s="80">
        <v>145.34</v>
      </c>
      <c r="H361" s="80">
        <v>1162.7</v>
      </c>
      <c r="I361" s="80">
        <v>1853.72</v>
      </c>
      <c r="J361" s="80">
        <v>2562.54</v>
      </c>
      <c r="K361" s="80">
        <v>87.5</v>
      </c>
      <c r="L361" s="73">
        <f t="shared" si="96"/>
        <v>94.41</v>
      </c>
      <c r="M361" s="73">
        <f t="shared" si="97"/>
        <v>94.2</v>
      </c>
      <c r="N361" s="72" t="str">
        <f t="shared" si="98"/>
        <v>0418</v>
      </c>
      <c r="O361" s="74">
        <f t="shared" si="99"/>
        <v>20</v>
      </c>
      <c r="P361" s="72">
        <f t="shared" si="100"/>
        <v>1</v>
      </c>
      <c r="Q361" s="74">
        <f t="shared" si="101"/>
        <v>8</v>
      </c>
      <c r="R361" s="72">
        <f t="shared" si="102"/>
        <v>15</v>
      </c>
      <c r="S361" s="72">
        <f t="shared" si="103"/>
        <v>22</v>
      </c>
      <c r="AI361" s="23">
        <f>'simulateur tarif OQN'!$B$4</f>
        <v>40</v>
      </c>
      <c r="AJ361" s="24">
        <f t="shared" si="104"/>
        <v>3612.54</v>
      </c>
      <c r="AK361" s="24">
        <f t="shared" si="105"/>
        <v>90.313500000000005</v>
      </c>
      <c r="AM361" t="str">
        <f t="shared" si="106"/>
        <v>ZONEHAUTE</v>
      </c>
      <c r="AN361" t="str">
        <f t="shared" si="107"/>
        <v>HC</v>
      </c>
      <c r="AO361" s="20">
        <f t="shared" si="108"/>
        <v>5813.58</v>
      </c>
      <c r="AP361" s="20">
        <f t="shared" si="109"/>
        <v>1162.7</v>
      </c>
      <c r="AQ361" s="20">
        <f t="shared" si="110"/>
        <v>1853.72</v>
      </c>
      <c r="AR361" s="20">
        <f t="shared" si="111"/>
        <v>2562.54</v>
      </c>
      <c r="AS361" s="20">
        <f t="shared" si="112"/>
        <v>3612.54</v>
      </c>
      <c r="AT361" s="20">
        <f t="shared" si="95"/>
        <v>3267.04</v>
      </c>
      <c r="AU361" s="20">
        <f t="shared" si="113"/>
        <v>46508</v>
      </c>
    </row>
    <row r="362" spans="1:47" ht="22.5">
      <c r="A362" s="54">
        <v>363</v>
      </c>
      <c r="B362" s="54" t="s">
        <v>698</v>
      </c>
      <c r="C362" s="58" t="s">
        <v>699</v>
      </c>
      <c r="D362" s="79">
        <v>29</v>
      </c>
      <c r="E362" s="79">
        <v>35</v>
      </c>
      <c r="F362" s="80">
        <v>3299.95</v>
      </c>
      <c r="G362" s="80">
        <v>101.77</v>
      </c>
      <c r="H362" s="80">
        <v>3299.95</v>
      </c>
      <c r="I362" s="80" t="s">
        <v>28</v>
      </c>
      <c r="J362" s="80" t="s">
        <v>28</v>
      </c>
      <c r="K362" s="80">
        <v>99</v>
      </c>
      <c r="L362" s="73">
        <f t="shared" si="96"/>
        <v>94.41</v>
      </c>
      <c r="M362" s="73">
        <f t="shared" si="97"/>
        <v>94.2</v>
      </c>
      <c r="N362" s="72" t="str">
        <f t="shared" si="98"/>
        <v>0418</v>
      </c>
      <c r="O362" s="74">
        <f t="shared" si="99"/>
        <v>6</v>
      </c>
      <c r="P362" s="72">
        <f t="shared" si="100"/>
        <v>0</v>
      </c>
      <c r="Q362" s="74">
        <f t="shared" si="101"/>
        <v>29</v>
      </c>
      <c r="R362" s="72" t="str">
        <f t="shared" si="102"/>
        <v/>
      </c>
      <c r="S362" s="72" t="str">
        <f t="shared" si="103"/>
        <v/>
      </c>
      <c r="AI362" s="23">
        <f>'simulateur tarif OQN'!$B$4</f>
        <v>40</v>
      </c>
      <c r="AJ362" s="24">
        <f t="shared" si="104"/>
        <v>3794.95</v>
      </c>
      <c r="AK362" s="24">
        <f t="shared" si="105"/>
        <v>94.873750000000001</v>
      </c>
      <c r="AM362" t="str">
        <f t="shared" si="106"/>
        <v>ZONEHAUTE</v>
      </c>
      <c r="AN362" t="str">
        <f t="shared" si="107"/>
        <v>HC</v>
      </c>
      <c r="AO362" s="20">
        <f t="shared" si="108"/>
        <v>4419.42</v>
      </c>
      <c r="AP362" s="20">
        <f t="shared" si="109"/>
        <v>3299.95</v>
      </c>
      <c r="AQ362" s="20" t="str">
        <f t="shared" si="110"/>
        <v>.</v>
      </c>
      <c r="AR362" s="20" t="str">
        <f t="shared" si="111"/>
        <v>.</v>
      </c>
      <c r="AS362" s="20">
        <f t="shared" si="112"/>
        <v>3794.95</v>
      </c>
      <c r="AT362" s="20">
        <f t="shared" si="95"/>
        <v>4024.4500000000007</v>
      </c>
      <c r="AU362" s="20">
        <f t="shared" si="113"/>
        <v>131998</v>
      </c>
    </row>
    <row r="363" spans="1:47" ht="33.75">
      <c r="A363" s="54">
        <v>364</v>
      </c>
      <c r="B363" s="54" t="s">
        <v>700</v>
      </c>
      <c r="C363" s="58" t="s">
        <v>701</v>
      </c>
      <c r="D363" s="79">
        <v>15</v>
      </c>
      <c r="E363" s="79">
        <v>35</v>
      </c>
      <c r="F363" s="80">
        <v>1858.86</v>
      </c>
      <c r="G363" s="80">
        <v>123.92</v>
      </c>
      <c r="H363" s="80">
        <v>1858.86</v>
      </c>
      <c r="I363" s="80">
        <v>2480.98</v>
      </c>
      <c r="J363" s="80">
        <v>3117.27</v>
      </c>
      <c r="K363" s="80">
        <v>85.13</v>
      </c>
      <c r="L363" s="73">
        <f t="shared" si="96"/>
        <v>94.41</v>
      </c>
      <c r="M363" s="73">
        <f t="shared" si="97"/>
        <v>94.2</v>
      </c>
      <c r="N363" s="72" t="str">
        <f t="shared" si="98"/>
        <v>0418</v>
      </c>
      <c r="O363" s="74">
        <f t="shared" si="99"/>
        <v>20</v>
      </c>
      <c r="P363" s="72">
        <f t="shared" si="100"/>
        <v>1</v>
      </c>
      <c r="Q363" s="74">
        <f t="shared" si="101"/>
        <v>15</v>
      </c>
      <c r="R363" s="72">
        <f t="shared" si="102"/>
        <v>22</v>
      </c>
      <c r="S363" s="72">
        <f t="shared" si="103"/>
        <v>29</v>
      </c>
      <c r="AI363" s="23">
        <f>'simulateur tarif OQN'!$B$4</f>
        <v>40</v>
      </c>
      <c r="AJ363" s="24">
        <f t="shared" si="104"/>
        <v>3542.92</v>
      </c>
      <c r="AK363" s="24">
        <f t="shared" si="105"/>
        <v>88.573000000000008</v>
      </c>
      <c r="AM363" t="str">
        <f t="shared" si="106"/>
        <v>ZONEHAUTE</v>
      </c>
      <c r="AN363" t="str">
        <f t="shared" si="107"/>
        <v>HC</v>
      </c>
      <c r="AO363" s="20">
        <f t="shared" si="108"/>
        <v>4956.8599999999997</v>
      </c>
      <c r="AP363" s="20">
        <f t="shared" si="109"/>
        <v>1858.86</v>
      </c>
      <c r="AQ363" s="20">
        <f t="shared" si="110"/>
        <v>2480.98</v>
      </c>
      <c r="AR363" s="20">
        <f t="shared" si="111"/>
        <v>3117.27</v>
      </c>
      <c r="AS363" s="20">
        <f t="shared" si="112"/>
        <v>3542.92</v>
      </c>
      <c r="AT363" s="20">
        <f t="shared" si="95"/>
        <v>3078.92</v>
      </c>
      <c r="AU363" s="20">
        <f t="shared" si="113"/>
        <v>74354.399999999994</v>
      </c>
    </row>
    <row r="364" spans="1:47" ht="33.75">
      <c r="A364" s="54">
        <v>365</v>
      </c>
      <c r="B364" s="54" t="s">
        <v>702</v>
      </c>
      <c r="C364" s="58" t="s">
        <v>703</v>
      </c>
      <c r="D364" s="79">
        <v>43</v>
      </c>
      <c r="E364" s="79">
        <v>49</v>
      </c>
      <c r="F364" s="80">
        <v>4185.25</v>
      </c>
      <c r="G364" s="80">
        <v>76.28</v>
      </c>
      <c r="H364" s="80">
        <v>4185.25</v>
      </c>
      <c r="I364" s="80" t="s">
        <v>28</v>
      </c>
      <c r="J364" s="80" t="s">
        <v>28</v>
      </c>
      <c r="K364" s="80">
        <v>91.23</v>
      </c>
      <c r="L364" s="73">
        <f t="shared" si="96"/>
        <v>94.41</v>
      </c>
      <c r="M364" s="73">
        <f t="shared" si="97"/>
        <v>94.2</v>
      </c>
      <c r="N364" s="72" t="str">
        <f t="shared" si="98"/>
        <v>0418</v>
      </c>
      <c r="O364" s="74">
        <f t="shared" si="99"/>
        <v>6</v>
      </c>
      <c r="P364" s="72">
        <f t="shared" si="100"/>
        <v>0</v>
      </c>
      <c r="Q364" s="74">
        <f t="shared" si="101"/>
        <v>43</v>
      </c>
      <c r="R364" s="72" t="str">
        <f t="shared" si="102"/>
        <v/>
      </c>
      <c r="S364" s="72" t="str">
        <f t="shared" si="103"/>
        <v/>
      </c>
      <c r="AI364" s="23">
        <f>'simulateur tarif OQN'!$B$4</f>
        <v>40</v>
      </c>
      <c r="AJ364" s="24">
        <f t="shared" si="104"/>
        <v>3956.41</v>
      </c>
      <c r="AK364" s="24">
        <f t="shared" si="105"/>
        <v>98.910249999999991</v>
      </c>
      <c r="AM364" t="str">
        <f t="shared" si="106"/>
        <v>ZONEBASSE</v>
      </c>
      <c r="AN364" t="str">
        <f t="shared" si="107"/>
        <v>HC</v>
      </c>
      <c r="AO364" s="20">
        <f t="shared" si="108"/>
        <v>3956.41</v>
      </c>
      <c r="AP364" s="20">
        <f t="shared" si="109"/>
        <v>4185.25</v>
      </c>
      <c r="AQ364" s="20" t="str">
        <f t="shared" si="110"/>
        <v>.</v>
      </c>
      <c r="AR364" s="20" t="str">
        <f t="shared" si="111"/>
        <v>.</v>
      </c>
      <c r="AS364" s="20">
        <f t="shared" si="112"/>
        <v>3364.18</v>
      </c>
      <c r="AT364" s="20">
        <f t="shared" si="95"/>
        <v>3205.1800000000003</v>
      </c>
      <c r="AU364" s="20">
        <f t="shared" si="113"/>
        <v>167410</v>
      </c>
    </row>
    <row r="365" spans="1:47" ht="33.75">
      <c r="A365" s="54">
        <v>366</v>
      </c>
      <c r="B365" s="54" t="s">
        <v>704</v>
      </c>
      <c r="C365" s="58" t="s">
        <v>705</v>
      </c>
      <c r="D365" s="79">
        <v>36</v>
      </c>
      <c r="E365" s="79">
        <v>42</v>
      </c>
      <c r="F365" s="80">
        <v>3800.7</v>
      </c>
      <c r="G365" s="80">
        <v>105.58</v>
      </c>
      <c r="H365" s="80">
        <v>3800.7</v>
      </c>
      <c r="I365" s="80" t="s">
        <v>28</v>
      </c>
      <c r="J365" s="80" t="s">
        <v>28</v>
      </c>
      <c r="K365" s="80">
        <v>97.45</v>
      </c>
      <c r="L365" s="73">
        <f t="shared" si="96"/>
        <v>94.41</v>
      </c>
      <c r="M365" s="73">
        <f t="shared" si="97"/>
        <v>94.2</v>
      </c>
      <c r="N365" s="72" t="str">
        <f t="shared" si="98"/>
        <v>0418</v>
      </c>
      <c r="O365" s="74">
        <f t="shared" si="99"/>
        <v>6</v>
      </c>
      <c r="P365" s="72">
        <f t="shared" si="100"/>
        <v>0</v>
      </c>
      <c r="Q365" s="74">
        <f t="shared" si="101"/>
        <v>36</v>
      </c>
      <c r="R365" s="72" t="str">
        <f t="shared" si="102"/>
        <v/>
      </c>
      <c r="S365" s="72" t="str">
        <f t="shared" si="103"/>
        <v/>
      </c>
      <c r="AI365" s="23">
        <f>'simulateur tarif OQN'!$B$4</f>
        <v>40</v>
      </c>
      <c r="AJ365" s="24">
        <f t="shared" si="104"/>
        <v>3800.7</v>
      </c>
      <c r="AK365" s="24">
        <f t="shared" si="105"/>
        <v>95.017499999999998</v>
      </c>
      <c r="AM365" t="str">
        <f t="shared" si="106"/>
        <v>ZONEFORF1</v>
      </c>
      <c r="AN365" t="str">
        <f t="shared" si="107"/>
        <v>HC</v>
      </c>
      <c r="AO365" s="20">
        <f t="shared" si="108"/>
        <v>4223.0199999999995</v>
      </c>
      <c r="AP365" s="20">
        <f t="shared" si="109"/>
        <v>3800.7</v>
      </c>
      <c r="AQ365" s="20" t="str">
        <f t="shared" si="110"/>
        <v>.</v>
      </c>
      <c r="AR365" s="20" t="str">
        <f t="shared" si="111"/>
        <v>.</v>
      </c>
      <c r="AS365" s="20">
        <f t="shared" si="112"/>
        <v>3605.7999999999997</v>
      </c>
      <c r="AT365" s="20">
        <f t="shared" si="95"/>
        <v>3757.7999999999993</v>
      </c>
      <c r="AU365" s="20">
        <f t="shared" si="113"/>
        <v>152028</v>
      </c>
    </row>
    <row r="366" spans="1:47" ht="33.75">
      <c r="A366" s="54">
        <v>367</v>
      </c>
      <c r="B366" s="54" t="s">
        <v>706</v>
      </c>
      <c r="C366" s="58" t="s">
        <v>707</v>
      </c>
      <c r="D366" s="79">
        <v>57</v>
      </c>
      <c r="E366" s="79">
        <v>63</v>
      </c>
      <c r="F366" s="80">
        <v>5549</v>
      </c>
      <c r="G366" s="80">
        <v>83.25</v>
      </c>
      <c r="H366" s="80">
        <v>5549</v>
      </c>
      <c r="I366" s="80" t="s">
        <v>28</v>
      </c>
      <c r="J366" s="80" t="s">
        <v>28</v>
      </c>
      <c r="K366" s="80">
        <v>97.45</v>
      </c>
      <c r="L366" s="73">
        <f t="shared" si="96"/>
        <v>94.41</v>
      </c>
      <c r="M366" s="73">
        <f t="shared" si="97"/>
        <v>94.2</v>
      </c>
      <c r="N366" s="72" t="str">
        <f t="shared" si="98"/>
        <v>0418</v>
      </c>
      <c r="O366" s="74">
        <f t="shared" si="99"/>
        <v>6</v>
      </c>
      <c r="P366" s="72">
        <f t="shared" si="100"/>
        <v>0</v>
      </c>
      <c r="Q366" s="74">
        <f t="shared" si="101"/>
        <v>57</v>
      </c>
      <c r="R366" s="72" t="str">
        <f t="shared" si="102"/>
        <v/>
      </c>
      <c r="S366" s="72" t="str">
        <f t="shared" si="103"/>
        <v/>
      </c>
      <c r="AI366" s="23">
        <f>'simulateur tarif OQN'!$B$4</f>
        <v>40</v>
      </c>
      <c r="AJ366" s="24">
        <f t="shared" si="104"/>
        <v>4133.75</v>
      </c>
      <c r="AK366" s="24">
        <f t="shared" si="105"/>
        <v>103.34375</v>
      </c>
      <c r="AM366" t="str">
        <f t="shared" si="106"/>
        <v>ZONEBASSE</v>
      </c>
      <c r="AN366" t="str">
        <f t="shared" si="107"/>
        <v>HC</v>
      </c>
      <c r="AO366" s="20">
        <f t="shared" si="108"/>
        <v>4133.75</v>
      </c>
      <c r="AP366" s="20">
        <f t="shared" si="109"/>
        <v>5549</v>
      </c>
      <c r="AQ366" s="20" t="str">
        <f t="shared" si="110"/>
        <v>.</v>
      </c>
      <c r="AR366" s="20" t="str">
        <f t="shared" si="111"/>
        <v>.</v>
      </c>
      <c r="AS366" s="20">
        <f t="shared" si="112"/>
        <v>3307.65</v>
      </c>
      <c r="AT366" s="20">
        <f t="shared" si="95"/>
        <v>3459.6499999999996</v>
      </c>
      <c r="AU366" s="20">
        <f t="shared" si="113"/>
        <v>221960</v>
      </c>
    </row>
    <row r="367" spans="1:47" ht="22.5">
      <c r="A367" s="54">
        <v>368</v>
      </c>
      <c r="B367" s="54" t="s">
        <v>708</v>
      </c>
      <c r="C367" s="58" t="s">
        <v>709</v>
      </c>
      <c r="D367" s="79">
        <v>22</v>
      </c>
      <c r="E367" s="79">
        <v>28</v>
      </c>
      <c r="F367" s="80">
        <v>2295.0300000000002</v>
      </c>
      <c r="G367" s="80">
        <v>104.32</v>
      </c>
      <c r="H367" s="80">
        <v>2295.0300000000002</v>
      </c>
      <c r="I367" s="80" t="s">
        <v>28</v>
      </c>
      <c r="J367" s="80" t="s">
        <v>28</v>
      </c>
      <c r="K367" s="80">
        <v>87.99</v>
      </c>
      <c r="L367" s="73">
        <f t="shared" si="96"/>
        <v>87.9</v>
      </c>
      <c r="M367" s="73">
        <f t="shared" si="97"/>
        <v>94.2</v>
      </c>
      <c r="N367" s="72" t="str">
        <f t="shared" si="98"/>
        <v>0418</v>
      </c>
      <c r="O367" s="74">
        <f t="shared" si="99"/>
        <v>6</v>
      </c>
      <c r="P367" s="72">
        <f t="shared" si="100"/>
        <v>0</v>
      </c>
      <c r="Q367" s="74">
        <f t="shared" si="101"/>
        <v>22</v>
      </c>
      <c r="R367" s="72" t="str">
        <f t="shared" si="102"/>
        <v/>
      </c>
      <c r="S367" s="72" t="str">
        <f t="shared" si="103"/>
        <v/>
      </c>
      <c r="AI367" s="23">
        <f>'simulateur tarif OQN'!$B$4</f>
        <v>40</v>
      </c>
      <c r="AJ367" s="24">
        <f t="shared" si="104"/>
        <v>3350.91</v>
      </c>
      <c r="AK367" s="24">
        <f t="shared" si="105"/>
        <v>83.772750000000002</v>
      </c>
      <c r="AM367" t="str">
        <f t="shared" si="106"/>
        <v>ZONEHAUTE</v>
      </c>
      <c r="AN367" t="str">
        <f t="shared" si="107"/>
        <v>HC</v>
      </c>
      <c r="AO367" s="20">
        <f t="shared" si="108"/>
        <v>4172.79</v>
      </c>
      <c r="AP367" s="20">
        <f t="shared" si="109"/>
        <v>2295.0300000000002</v>
      </c>
      <c r="AQ367" s="20" t="str">
        <f t="shared" si="110"/>
        <v>.</v>
      </c>
      <c r="AR367" s="20" t="str">
        <f t="shared" si="111"/>
        <v>.</v>
      </c>
      <c r="AS367" s="20">
        <f t="shared" si="112"/>
        <v>3350.91</v>
      </c>
      <c r="AT367" s="20">
        <f t="shared" si="95"/>
        <v>3355.41</v>
      </c>
      <c r="AU367" s="20">
        <f t="shared" si="113"/>
        <v>91801.200000000012</v>
      </c>
    </row>
    <row r="368" spans="1:47" ht="22.5">
      <c r="A368" s="54">
        <v>369</v>
      </c>
      <c r="B368" s="54" t="s">
        <v>710</v>
      </c>
      <c r="C368" s="58" t="s">
        <v>711</v>
      </c>
      <c r="D368" s="79">
        <v>36</v>
      </c>
      <c r="E368" s="79">
        <v>42</v>
      </c>
      <c r="F368" s="80">
        <v>3485.28</v>
      </c>
      <c r="G368" s="80">
        <v>85.02</v>
      </c>
      <c r="H368" s="80">
        <v>3485.28</v>
      </c>
      <c r="I368" s="80" t="s">
        <v>28</v>
      </c>
      <c r="J368" s="80" t="s">
        <v>28</v>
      </c>
      <c r="K368" s="80">
        <v>89.37</v>
      </c>
      <c r="L368" s="73">
        <f t="shared" si="96"/>
        <v>87.9</v>
      </c>
      <c r="M368" s="73">
        <f t="shared" si="97"/>
        <v>94.2</v>
      </c>
      <c r="N368" s="72" t="str">
        <f t="shared" si="98"/>
        <v>0418</v>
      </c>
      <c r="O368" s="74">
        <f t="shared" si="99"/>
        <v>6</v>
      </c>
      <c r="P368" s="72">
        <f t="shared" si="100"/>
        <v>0</v>
      </c>
      <c r="Q368" s="74">
        <f t="shared" si="101"/>
        <v>36</v>
      </c>
      <c r="R368" s="72" t="str">
        <f t="shared" si="102"/>
        <v/>
      </c>
      <c r="S368" s="72" t="str">
        <f t="shared" si="103"/>
        <v/>
      </c>
      <c r="AI368" s="23">
        <f>'simulateur tarif OQN'!$B$4</f>
        <v>40</v>
      </c>
      <c r="AJ368" s="24">
        <f t="shared" si="104"/>
        <v>3485.28</v>
      </c>
      <c r="AK368" s="24">
        <f t="shared" si="105"/>
        <v>87.132000000000005</v>
      </c>
      <c r="AM368" t="str">
        <f t="shared" si="106"/>
        <v>ZONEFORF1</v>
      </c>
      <c r="AN368" t="str">
        <f t="shared" si="107"/>
        <v>HC</v>
      </c>
      <c r="AO368" s="20">
        <f t="shared" si="108"/>
        <v>3825.36</v>
      </c>
      <c r="AP368" s="20">
        <f t="shared" si="109"/>
        <v>3485.28</v>
      </c>
      <c r="AQ368" s="20" t="str">
        <f t="shared" si="110"/>
        <v>.</v>
      </c>
      <c r="AR368" s="20" t="str">
        <f t="shared" si="111"/>
        <v>.</v>
      </c>
      <c r="AS368" s="20">
        <f t="shared" si="112"/>
        <v>3306.54</v>
      </c>
      <c r="AT368" s="20">
        <f t="shared" si="95"/>
        <v>3380.0400000000009</v>
      </c>
      <c r="AU368" s="20">
        <f t="shared" si="113"/>
        <v>139411.20000000001</v>
      </c>
    </row>
    <row r="369" spans="1:47" ht="33.75">
      <c r="A369" s="54">
        <v>370</v>
      </c>
      <c r="B369" s="54" t="s">
        <v>712</v>
      </c>
      <c r="C369" s="58" t="s">
        <v>713</v>
      </c>
      <c r="D369" s="79">
        <v>29</v>
      </c>
      <c r="E369" s="79">
        <v>35</v>
      </c>
      <c r="F369" s="80">
        <v>2733.93</v>
      </c>
      <c r="G369" s="80">
        <v>94.27</v>
      </c>
      <c r="H369" s="80">
        <v>2733.93</v>
      </c>
      <c r="I369" s="80" t="s">
        <v>28</v>
      </c>
      <c r="J369" s="80" t="s">
        <v>28</v>
      </c>
      <c r="K369" s="80">
        <v>91.13</v>
      </c>
      <c r="L369" s="73">
        <f t="shared" si="96"/>
        <v>87.9</v>
      </c>
      <c r="M369" s="73">
        <f t="shared" si="97"/>
        <v>94.2</v>
      </c>
      <c r="N369" s="72" t="str">
        <f t="shared" si="98"/>
        <v>0418</v>
      </c>
      <c r="O369" s="74">
        <f t="shared" si="99"/>
        <v>6</v>
      </c>
      <c r="P369" s="72">
        <f t="shared" si="100"/>
        <v>0</v>
      </c>
      <c r="Q369" s="74">
        <f t="shared" si="101"/>
        <v>29</v>
      </c>
      <c r="R369" s="72" t="str">
        <f t="shared" si="102"/>
        <v/>
      </c>
      <c r="S369" s="72" t="str">
        <f t="shared" si="103"/>
        <v/>
      </c>
      <c r="AI369" s="23">
        <f>'simulateur tarif OQN'!$B$4</f>
        <v>40</v>
      </c>
      <c r="AJ369" s="24">
        <f t="shared" si="104"/>
        <v>3189.58</v>
      </c>
      <c r="AK369" s="24">
        <f t="shared" si="105"/>
        <v>79.739499999999992</v>
      </c>
      <c r="AM369" t="str">
        <f t="shared" si="106"/>
        <v>ZONEHAUTE</v>
      </c>
      <c r="AN369" t="str">
        <f t="shared" si="107"/>
        <v>HC</v>
      </c>
      <c r="AO369" s="20">
        <f t="shared" si="108"/>
        <v>3770.8999999999996</v>
      </c>
      <c r="AP369" s="20">
        <f t="shared" si="109"/>
        <v>2733.93</v>
      </c>
      <c r="AQ369" s="20" t="str">
        <f t="shared" si="110"/>
        <v>.</v>
      </c>
      <c r="AR369" s="20" t="str">
        <f t="shared" si="111"/>
        <v>.</v>
      </c>
      <c r="AS369" s="20">
        <f t="shared" si="112"/>
        <v>3189.58</v>
      </c>
      <c r="AT369" s="20">
        <f t="shared" si="95"/>
        <v>3351.08</v>
      </c>
      <c r="AU369" s="20">
        <f t="shared" si="113"/>
        <v>109357.2</v>
      </c>
    </row>
    <row r="370" spans="1:47" ht="33.75">
      <c r="A370" s="54">
        <v>371</v>
      </c>
      <c r="B370" s="54" t="s">
        <v>714</v>
      </c>
      <c r="C370" s="58" t="s">
        <v>715</v>
      </c>
      <c r="D370" s="79">
        <v>43</v>
      </c>
      <c r="E370" s="79">
        <v>49</v>
      </c>
      <c r="F370" s="80">
        <v>4200.21</v>
      </c>
      <c r="G370" s="80">
        <v>97.68</v>
      </c>
      <c r="H370" s="80">
        <v>4200.21</v>
      </c>
      <c r="I370" s="80" t="s">
        <v>28</v>
      </c>
      <c r="J370" s="80" t="s">
        <v>28</v>
      </c>
      <c r="K370" s="80">
        <v>94.39</v>
      </c>
      <c r="L370" s="73">
        <f t="shared" si="96"/>
        <v>87.9</v>
      </c>
      <c r="M370" s="73">
        <f t="shared" si="97"/>
        <v>94.2</v>
      </c>
      <c r="N370" s="72" t="str">
        <f t="shared" si="98"/>
        <v>0418</v>
      </c>
      <c r="O370" s="74">
        <f t="shared" si="99"/>
        <v>6</v>
      </c>
      <c r="P370" s="72">
        <f t="shared" si="100"/>
        <v>0</v>
      </c>
      <c r="Q370" s="74">
        <f t="shared" si="101"/>
        <v>43</v>
      </c>
      <c r="R370" s="72" t="str">
        <f t="shared" si="102"/>
        <v/>
      </c>
      <c r="S370" s="72" t="str">
        <f t="shared" si="103"/>
        <v/>
      </c>
      <c r="AI370" s="23">
        <f>'simulateur tarif OQN'!$B$4</f>
        <v>40</v>
      </c>
      <c r="AJ370" s="24">
        <f t="shared" si="104"/>
        <v>3907.17</v>
      </c>
      <c r="AK370" s="24">
        <f t="shared" si="105"/>
        <v>97.679249999999996</v>
      </c>
      <c r="AM370" t="str">
        <f t="shared" si="106"/>
        <v>ZONEBASSE</v>
      </c>
      <c r="AN370" t="str">
        <f t="shared" si="107"/>
        <v>HC</v>
      </c>
      <c r="AO370" s="20">
        <f t="shared" si="108"/>
        <v>3907.17</v>
      </c>
      <c r="AP370" s="20">
        <f t="shared" si="109"/>
        <v>4200.21</v>
      </c>
      <c r="AQ370" s="20" t="str">
        <f t="shared" si="110"/>
        <v>.</v>
      </c>
      <c r="AR370" s="20" t="str">
        <f t="shared" si="111"/>
        <v>.</v>
      </c>
      <c r="AS370" s="20">
        <f t="shared" si="112"/>
        <v>3350.7</v>
      </c>
      <c r="AT370" s="20">
        <f t="shared" si="95"/>
        <v>3675.2000000000007</v>
      </c>
      <c r="AU370" s="20">
        <f t="shared" si="113"/>
        <v>168008.4</v>
      </c>
    </row>
    <row r="371" spans="1:47" ht="33.75">
      <c r="A371" s="54">
        <v>372</v>
      </c>
      <c r="B371" s="54" t="s">
        <v>716</v>
      </c>
      <c r="C371" s="58" t="s">
        <v>717</v>
      </c>
      <c r="D371" s="79">
        <v>36</v>
      </c>
      <c r="E371" s="79">
        <v>42</v>
      </c>
      <c r="F371" s="80">
        <v>3628.43</v>
      </c>
      <c r="G371" s="80">
        <v>100.79</v>
      </c>
      <c r="H371" s="80">
        <v>3628.43</v>
      </c>
      <c r="I371" s="80" t="s">
        <v>28</v>
      </c>
      <c r="J371" s="80" t="s">
        <v>28</v>
      </c>
      <c r="K371" s="80">
        <v>90.33</v>
      </c>
      <c r="L371" s="73">
        <f t="shared" si="96"/>
        <v>87.9</v>
      </c>
      <c r="M371" s="73">
        <f t="shared" si="97"/>
        <v>94.2</v>
      </c>
      <c r="N371" s="72" t="str">
        <f t="shared" si="98"/>
        <v>0418</v>
      </c>
      <c r="O371" s="74">
        <f t="shared" si="99"/>
        <v>6</v>
      </c>
      <c r="P371" s="72">
        <f t="shared" si="100"/>
        <v>0</v>
      </c>
      <c r="Q371" s="74">
        <f t="shared" si="101"/>
        <v>36</v>
      </c>
      <c r="R371" s="72" t="str">
        <f t="shared" si="102"/>
        <v/>
      </c>
      <c r="S371" s="72" t="str">
        <f t="shared" si="103"/>
        <v/>
      </c>
      <c r="AI371" s="23">
        <f>'simulateur tarif OQN'!$B$4</f>
        <v>40</v>
      </c>
      <c r="AJ371" s="24">
        <f t="shared" si="104"/>
        <v>3628.43</v>
      </c>
      <c r="AK371" s="24">
        <f t="shared" si="105"/>
        <v>90.71074999999999</v>
      </c>
      <c r="AM371" t="str">
        <f t="shared" si="106"/>
        <v>ZONEFORF1</v>
      </c>
      <c r="AN371" t="str">
        <f t="shared" si="107"/>
        <v>HC</v>
      </c>
      <c r="AO371" s="20">
        <f t="shared" si="108"/>
        <v>4031.5899999999997</v>
      </c>
      <c r="AP371" s="20">
        <f t="shared" si="109"/>
        <v>3628.43</v>
      </c>
      <c r="AQ371" s="20" t="str">
        <f t="shared" si="110"/>
        <v>.</v>
      </c>
      <c r="AR371" s="20" t="str">
        <f t="shared" si="111"/>
        <v>.</v>
      </c>
      <c r="AS371" s="20">
        <f t="shared" si="112"/>
        <v>3447.77</v>
      </c>
      <c r="AT371" s="20">
        <f t="shared" si="95"/>
        <v>3569.2700000000004</v>
      </c>
      <c r="AU371" s="20">
        <f t="shared" si="113"/>
        <v>145137.19999999998</v>
      </c>
    </row>
    <row r="372" spans="1:47" ht="33.75">
      <c r="A372" s="54">
        <v>373</v>
      </c>
      <c r="B372" s="54" t="s">
        <v>718</v>
      </c>
      <c r="C372" s="58" t="s">
        <v>719</v>
      </c>
      <c r="D372" s="79">
        <v>64</v>
      </c>
      <c r="E372" s="79">
        <v>70</v>
      </c>
      <c r="F372" s="80">
        <v>5880.76</v>
      </c>
      <c r="G372" s="80">
        <v>80.44</v>
      </c>
      <c r="H372" s="80">
        <v>5880.76</v>
      </c>
      <c r="I372" s="80" t="s">
        <v>28</v>
      </c>
      <c r="J372" s="80" t="s">
        <v>28</v>
      </c>
      <c r="K372" s="80">
        <v>90.33</v>
      </c>
      <c r="L372" s="73">
        <f t="shared" si="96"/>
        <v>87.9</v>
      </c>
      <c r="M372" s="73">
        <f t="shared" si="97"/>
        <v>94.2</v>
      </c>
      <c r="N372" s="72" t="str">
        <f t="shared" si="98"/>
        <v>0418</v>
      </c>
      <c r="O372" s="74">
        <f t="shared" si="99"/>
        <v>6</v>
      </c>
      <c r="P372" s="72">
        <f t="shared" si="100"/>
        <v>0</v>
      </c>
      <c r="Q372" s="74">
        <f t="shared" si="101"/>
        <v>64</v>
      </c>
      <c r="R372" s="72" t="str">
        <f t="shared" si="102"/>
        <v/>
      </c>
      <c r="S372" s="72" t="str">
        <f t="shared" si="103"/>
        <v/>
      </c>
      <c r="AI372" s="23">
        <f>'simulateur tarif OQN'!$B$4</f>
        <v>40</v>
      </c>
      <c r="AJ372" s="24">
        <f t="shared" si="104"/>
        <v>3950.2000000000003</v>
      </c>
      <c r="AK372" s="24">
        <f t="shared" si="105"/>
        <v>98.75500000000001</v>
      </c>
      <c r="AM372" t="str">
        <f t="shared" si="106"/>
        <v>ZONEBASSE</v>
      </c>
      <c r="AN372" t="str">
        <f t="shared" si="107"/>
        <v>HC</v>
      </c>
      <c r="AO372" s="20">
        <f t="shared" si="108"/>
        <v>3950.2000000000003</v>
      </c>
      <c r="AP372" s="20">
        <f t="shared" si="109"/>
        <v>5880.76</v>
      </c>
      <c r="AQ372" s="20" t="str">
        <f t="shared" si="110"/>
        <v>.</v>
      </c>
      <c r="AR372" s="20" t="str">
        <f t="shared" si="111"/>
        <v>.</v>
      </c>
      <c r="AS372" s="20">
        <f t="shared" si="112"/>
        <v>3170.86</v>
      </c>
      <c r="AT372" s="20">
        <f t="shared" si="95"/>
        <v>3292.3600000000006</v>
      </c>
      <c r="AU372" s="20">
        <f t="shared" si="113"/>
        <v>235230.40000000002</v>
      </c>
    </row>
    <row r="373" spans="1:47">
      <c r="A373" s="54">
        <v>374</v>
      </c>
      <c r="B373" s="54" t="s">
        <v>720</v>
      </c>
      <c r="C373" s="55" t="s">
        <v>721</v>
      </c>
      <c r="D373" s="79">
        <v>1</v>
      </c>
      <c r="E373" s="79">
        <v>1</v>
      </c>
      <c r="F373" s="80" t="s">
        <v>28</v>
      </c>
      <c r="G373" s="80" t="s">
        <v>28</v>
      </c>
      <c r="H373" s="80">
        <v>80.41</v>
      </c>
      <c r="I373" s="80" t="s">
        <v>28</v>
      </c>
      <c r="J373" s="80" t="s">
        <v>28</v>
      </c>
      <c r="K373" s="80" t="s">
        <v>28</v>
      </c>
      <c r="L373" s="73" t="str">
        <f t="shared" si="96"/>
        <v/>
      </c>
      <c r="M373" s="73" t="str">
        <f t="shared" si="97"/>
        <v/>
      </c>
      <c r="N373" s="72" t="str">
        <f t="shared" si="98"/>
        <v>0424</v>
      </c>
      <c r="O373" s="74">
        <f t="shared" si="99"/>
        <v>0</v>
      </c>
      <c r="P373" s="72">
        <f t="shared" si="100"/>
        <v>0</v>
      </c>
      <c r="Q373" s="74">
        <f t="shared" si="101"/>
        <v>1</v>
      </c>
      <c r="R373" s="72" t="str">
        <f t="shared" si="102"/>
        <v/>
      </c>
      <c r="S373" s="72" t="str">
        <f t="shared" si="103"/>
        <v/>
      </c>
      <c r="AI373" s="23">
        <f>'simulateur tarif OQN'!$B$4</f>
        <v>40</v>
      </c>
      <c r="AJ373" s="24">
        <f t="shared" si="104"/>
        <v>3216.3999999999996</v>
      </c>
      <c r="AK373" s="24">
        <f t="shared" si="105"/>
        <v>80.41</v>
      </c>
      <c r="AM373" t="str">
        <f t="shared" si="106"/>
        <v>ZONEHAUTE</v>
      </c>
      <c r="AN373" t="str">
        <f t="shared" si="107"/>
        <v>HDJ</v>
      </c>
      <c r="AO373" s="20" t="e">
        <f t="shared" si="108"/>
        <v>#VALUE!</v>
      </c>
      <c r="AP373" s="20">
        <f t="shared" si="109"/>
        <v>80.41</v>
      </c>
      <c r="AQ373" s="20" t="str">
        <f t="shared" si="110"/>
        <v>.</v>
      </c>
      <c r="AR373" s="20" t="str">
        <f t="shared" si="111"/>
        <v>.</v>
      </c>
      <c r="AS373" s="20" t="e">
        <f t="shared" si="112"/>
        <v>#VALUE!</v>
      </c>
      <c r="AT373" s="20" t="e">
        <f t="shared" si="95"/>
        <v>#VALUE!</v>
      </c>
      <c r="AU373" s="20">
        <f t="shared" si="113"/>
        <v>3216.3999999999996</v>
      </c>
    </row>
    <row r="374" spans="1:47" ht="33.75">
      <c r="A374" s="54">
        <v>375</v>
      </c>
      <c r="B374" s="54" t="s">
        <v>722</v>
      </c>
      <c r="C374" s="58" t="s">
        <v>723</v>
      </c>
      <c r="D374" s="79">
        <v>15</v>
      </c>
      <c r="E374" s="79">
        <v>35</v>
      </c>
      <c r="F374" s="80">
        <v>2041.15</v>
      </c>
      <c r="G374" s="80">
        <v>136.08000000000001</v>
      </c>
      <c r="H374" s="80">
        <v>2041.15</v>
      </c>
      <c r="I374" s="80">
        <v>2919.98</v>
      </c>
      <c r="J374" s="80">
        <v>3404.6</v>
      </c>
      <c r="K374" s="80">
        <v>96.32</v>
      </c>
      <c r="L374" s="73">
        <f t="shared" si="96"/>
        <v>99.06</v>
      </c>
      <c r="M374" s="73">
        <f t="shared" si="97"/>
        <v>136.05000000000001</v>
      </c>
      <c r="N374" s="72" t="str">
        <f t="shared" si="98"/>
        <v>0424</v>
      </c>
      <c r="O374" s="74">
        <f t="shared" si="99"/>
        <v>20</v>
      </c>
      <c r="P374" s="72">
        <f t="shared" si="100"/>
        <v>1</v>
      </c>
      <c r="Q374" s="74">
        <f t="shared" si="101"/>
        <v>15</v>
      </c>
      <c r="R374" s="72">
        <f t="shared" si="102"/>
        <v>22</v>
      </c>
      <c r="S374" s="72">
        <f t="shared" si="103"/>
        <v>29</v>
      </c>
      <c r="AI374" s="23">
        <f>'simulateur tarif OQN'!$B$4</f>
        <v>40</v>
      </c>
      <c r="AJ374" s="24">
        <f t="shared" si="104"/>
        <v>3886.2</v>
      </c>
      <c r="AK374" s="24">
        <f t="shared" si="105"/>
        <v>97.155000000000001</v>
      </c>
      <c r="AM374" t="str">
        <f t="shared" si="106"/>
        <v>ZONEHAUTE</v>
      </c>
      <c r="AN374" t="str">
        <f t="shared" si="107"/>
        <v>HC</v>
      </c>
      <c r="AO374" s="20">
        <f t="shared" si="108"/>
        <v>5443.1500000000005</v>
      </c>
      <c r="AP374" s="20">
        <f t="shared" si="109"/>
        <v>2041.15</v>
      </c>
      <c r="AQ374" s="20">
        <f t="shared" si="110"/>
        <v>2919.98</v>
      </c>
      <c r="AR374" s="20">
        <f t="shared" si="111"/>
        <v>3404.6</v>
      </c>
      <c r="AS374" s="20">
        <f t="shared" si="112"/>
        <v>3886.2</v>
      </c>
      <c r="AT374" s="20">
        <f t="shared" si="95"/>
        <v>3749.1999999999989</v>
      </c>
      <c r="AU374" s="20">
        <f t="shared" si="113"/>
        <v>81646</v>
      </c>
    </row>
    <row r="375" spans="1:47" ht="33.75">
      <c r="A375" s="54">
        <v>376</v>
      </c>
      <c r="B375" s="54" t="s">
        <v>724</v>
      </c>
      <c r="C375" s="58" t="s">
        <v>725</v>
      </c>
      <c r="D375" s="79">
        <v>22</v>
      </c>
      <c r="E375" s="79">
        <v>42</v>
      </c>
      <c r="F375" s="80">
        <v>2991.95</v>
      </c>
      <c r="G375" s="80">
        <v>135.83000000000001</v>
      </c>
      <c r="H375" s="80">
        <v>2991.95</v>
      </c>
      <c r="I375" s="80">
        <v>3572.14</v>
      </c>
      <c r="J375" s="80">
        <v>4341.88</v>
      </c>
      <c r="K375" s="80">
        <v>102.37</v>
      </c>
      <c r="L375" s="73">
        <f t="shared" si="96"/>
        <v>99.06</v>
      </c>
      <c r="M375" s="73">
        <f t="shared" si="97"/>
        <v>136.05000000000001</v>
      </c>
      <c r="N375" s="72" t="str">
        <f t="shared" si="98"/>
        <v>0424</v>
      </c>
      <c r="O375" s="74">
        <f t="shared" si="99"/>
        <v>20</v>
      </c>
      <c r="P375" s="72">
        <f t="shared" si="100"/>
        <v>1</v>
      </c>
      <c r="Q375" s="74">
        <f t="shared" si="101"/>
        <v>22</v>
      </c>
      <c r="R375" s="72">
        <f t="shared" si="102"/>
        <v>29</v>
      </c>
      <c r="S375" s="72">
        <f t="shared" si="103"/>
        <v>36</v>
      </c>
      <c r="AI375" s="23">
        <f>'simulateur tarif OQN'!$B$4</f>
        <v>40</v>
      </c>
      <c r="AJ375" s="24">
        <f t="shared" si="104"/>
        <v>4341.88</v>
      </c>
      <c r="AK375" s="24">
        <f t="shared" si="105"/>
        <v>108.547</v>
      </c>
      <c r="AM375" t="str">
        <f t="shared" si="106"/>
        <v>ZONEFORF3</v>
      </c>
      <c r="AN375" t="str">
        <f t="shared" si="107"/>
        <v>HC</v>
      </c>
      <c r="AO375" s="20">
        <f t="shared" si="108"/>
        <v>5436.8899999999994</v>
      </c>
      <c r="AP375" s="20">
        <f t="shared" si="109"/>
        <v>2991.95</v>
      </c>
      <c r="AQ375" s="20">
        <f t="shared" si="110"/>
        <v>3572.14</v>
      </c>
      <c r="AR375" s="20">
        <f t="shared" si="111"/>
        <v>4341.88</v>
      </c>
      <c r="AS375" s="20">
        <f t="shared" si="112"/>
        <v>4137.1400000000003</v>
      </c>
      <c r="AT375" s="20">
        <f t="shared" si="95"/>
        <v>4302.6399999999994</v>
      </c>
      <c r="AU375" s="20">
        <f t="shared" si="113"/>
        <v>119678</v>
      </c>
    </row>
    <row r="376" spans="1:47" ht="45">
      <c r="A376" s="54">
        <v>377</v>
      </c>
      <c r="B376" s="54" t="s">
        <v>726</v>
      </c>
      <c r="C376" s="58" t="s">
        <v>727</v>
      </c>
      <c r="D376" s="79">
        <v>15</v>
      </c>
      <c r="E376" s="79">
        <v>35</v>
      </c>
      <c r="F376" s="80">
        <v>2284.86</v>
      </c>
      <c r="G376" s="80">
        <v>152.32</v>
      </c>
      <c r="H376" s="80">
        <v>2284.86</v>
      </c>
      <c r="I376" s="80">
        <v>2991.17</v>
      </c>
      <c r="J376" s="80">
        <v>3779.79</v>
      </c>
      <c r="K376" s="80">
        <v>102.56</v>
      </c>
      <c r="L376" s="73">
        <f t="shared" si="96"/>
        <v>99.06</v>
      </c>
      <c r="M376" s="73">
        <f t="shared" si="97"/>
        <v>136.05000000000001</v>
      </c>
      <c r="N376" s="72" t="str">
        <f t="shared" si="98"/>
        <v>0424</v>
      </c>
      <c r="O376" s="74">
        <f t="shared" si="99"/>
        <v>20</v>
      </c>
      <c r="P376" s="72">
        <f t="shared" si="100"/>
        <v>1</v>
      </c>
      <c r="Q376" s="74">
        <f t="shared" si="101"/>
        <v>15</v>
      </c>
      <c r="R376" s="72">
        <f t="shared" si="102"/>
        <v>22</v>
      </c>
      <c r="S376" s="72">
        <f t="shared" si="103"/>
        <v>29</v>
      </c>
      <c r="AI376" s="23">
        <f>'simulateur tarif OQN'!$B$4</f>
        <v>40</v>
      </c>
      <c r="AJ376" s="24">
        <f t="shared" si="104"/>
        <v>4292.59</v>
      </c>
      <c r="AK376" s="24">
        <f t="shared" si="105"/>
        <v>107.31475</v>
      </c>
      <c r="AM376" t="str">
        <f t="shared" si="106"/>
        <v>ZONEHAUTE</v>
      </c>
      <c r="AN376" t="str">
        <f t="shared" si="107"/>
        <v>HC</v>
      </c>
      <c r="AO376" s="20">
        <f t="shared" si="108"/>
        <v>6092.8600000000006</v>
      </c>
      <c r="AP376" s="20">
        <f t="shared" si="109"/>
        <v>2284.86</v>
      </c>
      <c r="AQ376" s="20">
        <f t="shared" si="110"/>
        <v>2991.17</v>
      </c>
      <c r="AR376" s="20">
        <f t="shared" si="111"/>
        <v>3779.79</v>
      </c>
      <c r="AS376" s="20">
        <f t="shared" si="112"/>
        <v>4292.59</v>
      </c>
      <c r="AT376" s="20">
        <f t="shared" si="95"/>
        <v>4467.59</v>
      </c>
      <c r="AU376" s="20">
        <f t="shared" si="113"/>
        <v>91394.400000000009</v>
      </c>
    </row>
    <row r="377" spans="1:47" ht="45">
      <c r="A377" s="54">
        <v>378</v>
      </c>
      <c r="B377" s="54" t="s">
        <v>728</v>
      </c>
      <c r="C377" s="58" t="s">
        <v>729</v>
      </c>
      <c r="D377" s="79">
        <v>50</v>
      </c>
      <c r="E377" s="79">
        <v>56</v>
      </c>
      <c r="F377" s="80">
        <v>6213.64</v>
      </c>
      <c r="G377" s="80">
        <v>112.25</v>
      </c>
      <c r="H377" s="80">
        <v>6213.64</v>
      </c>
      <c r="I377" s="80" t="s">
        <v>28</v>
      </c>
      <c r="J377" s="80" t="s">
        <v>28</v>
      </c>
      <c r="K377" s="80">
        <v>114.36</v>
      </c>
      <c r="L377" s="73">
        <f t="shared" si="96"/>
        <v>99.06</v>
      </c>
      <c r="M377" s="73">
        <f t="shared" si="97"/>
        <v>136.05000000000001</v>
      </c>
      <c r="N377" s="72" t="str">
        <f t="shared" si="98"/>
        <v>0424</v>
      </c>
      <c r="O377" s="74">
        <f t="shared" si="99"/>
        <v>6</v>
      </c>
      <c r="P377" s="72">
        <f t="shared" si="100"/>
        <v>0</v>
      </c>
      <c r="Q377" s="74">
        <f t="shared" si="101"/>
        <v>50</v>
      </c>
      <c r="R377" s="72" t="str">
        <f t="shared" si="102"/>
        <v/>
      </c>
      <c r="S377" s="72" t="str">
        <f t="shared" si="103"/>
        <v/>
      </c>
      <c r="AI377" s="23">
        <f>'simulateur tarif OQN'!$B$4</f>
        <v>40</v>
      </c>
      <c r="AJ377" s="24">
        <f t="shared" si="104"/>
        <v>5091.1400000000003</v>
      </c>
      <c r="AK377" s="24">
        <f t="shared" si="105"/>
        <v>127.27850000000001</v>
      </c>
      <c r="AM377" t="str">
        <f t="shared" si="106"/>
        <v>ZONEBASSE</v>
      </c>
      <c r="AN377" t="str">
        <f t="shared" si="107"/>
        <v>HC</v>
      </c>
      <c r="AO377" s="20">
        <f t="shared" si="108"/>
        <v>5091.1400000000003</v>
      </c>
      <c r="AP377" s="20">
        <f t="shared" si="109"/>
        <v>6213.64</v>
      </c>
      <c r="AQ377" s="20" t="str">
        <f t="shared" si="110"/>
        <v>.</v>
      </c>
      <c r="AR377" s="20" t="str">
        <f t="shared" si="111"/>
        <v>.</v>
      </c>
      <c r="AS377" s="20">
        <f t="shared" si="112"/>
        <v>4383.88</v>
      </c>
      <c r="AT377" s="20">
        <f t="shared" si="95"/>
        <v>5148.880000000001</v>
      </c>
      <c r="AU377" s="20">
        <f t="shared" si="113"/>
        <v>248545.6</v>
      </c>
    </row>
    <row r="378" spans="1:47" ht="33.75">
      <c r="A378" s="54">
        <v>379</v>
      </c>
      <c r="B378" s="54" t="s">
        <v>730</v>
      </c>
      <c r="C378" s="58" t="s">
        <v>731</v>
      </c>
      <c r="D378" s="79">
        <v>22</v>
      </c>
      <c r="E378" s="79">
        <v>28</v>
      </c>
      <c r="F378" s="80">
        <v>2220.3200000000002</v>
      </c>
      <c r="G378" s="80">
        <v>100.92</v>
      </c>
      <c r="H378" s="80">
        <v>2220.3200000000002</v>
      </c>
      <c r="I378" s="80" t="s">
        <v>28</v>
      </c>
      <c r="J378" s="80" t="s">
        <v>28</v>
      </c>
      <c r="K378" s="80">
        <v>90.08</v>
      </c>
      <c r="L378" s="73">
        <f t="shared" si="96"/>
        <v>105.43</v>
      </c>
      <c r="M378" s="73">
        <f t="shared" si="97"/>
        <v>136.05000000000001</v>
      </c>
      <c r="N378" s="72" t="str">
        <f t="shared" si="98"/>
        <v>0424</v>
      </c>
      <c r="O378" s="74">
        <f t="shared" si="99"/>
        <v>6</v>
      </c>
      <c r="P378" s="72">
        <f t="shared" si="100"/>
        <v>0</v>
      </c>
      <c r="Q378" s="74">
        <f t="shared" si="101"/>
        <v>22</v>
      </c>
      <c r="R378" s="72" t="str">
        <f t="shared" si="102"/>
        <v/>
      </c>
      <c r="S378" s="72" t="str">
        <f t="shared" si="103"/>
        <v/>
      </c>
      <c r="AI378" s="23">
        <f>'simulateur tarif OQN'!$B$4</f>
        <v>40</v>
      </c>
      <c r="AJ378" s="24">
        <f t="shared" si="104"/>
        <v>3301.28</v>
      </c>
      <c r="AK378" s="24">
        <f t="shared" si="105"/>
        <v>82.532000000000011</v>
      </c>
      <c r="AM378" t="str">
        <f t="shared" si="106"/>
        <v>ZONEHAUTE</v>
      </c>
      <c r="AN378" t="str">
        <f t="shared" si="107"/>
        <v>HC</v>
      </c>
      <c r="AO378" s="20">
        <f t="shared" si="108"/>
        <v>4036.88</v>
      </c>
      <c r="AP378" s="20">
        <f t="shared" si="109"/>
        <v>2220.3200000000002</v>
      </c>
      <c r="AQ378" s="20" t="str">
        <f t="shared" si="110"/>
        <v>.</v>
      </c>
      <c r="AR378" s="20" t="str">
        <f t="shared" si="111"/>
        <v>.</v>
      </c>
      <c r="AS378" s="20">
        <f t="shared" si="112"/>
        <v>3301.28</v>
      </c>
      <c r="AT378" s="20">
        <f t="shared" si="95"/>
        <v>2533.7800000000007</v>
      </c>
      <c r="AU378" s="20">
        <f t="shared" si="113"/>
        <v>88812.800000000003</v>
      </c>
    </row>
    <row r="379" spans="1:47" ht="33.75">
      <c r="A379" s="54">
        <v>380</v>
      </c>
      <c r="B379" s="54" t="s">
        <v>732</v>
      </c>
      <c r="C379" s="58" t="s">
        <v>733</v>
      </c>
      <c r="D379" s="79">
        <v>29</v>
      </c>
      <c r="E379" s="79">
        <v>35</v>
      </c>
      <c r="F379" s="80">
        <v>3202.87</v>
      </c>
      <c r="G379" s="80">
        <v>110.44</v>
      </c>
      <c r="H379" s="80">
        <v>3202.87</v>
      </c>
      <c r="I379" s="80" t="s">
        <v>28</v>
      </c>
      <c r="J379" s="80" t="s">
        <v>28</v>
      </c>
      <c r="K379" s="80">
        <v>99.06</v>
      </c>
      <c r="L379" s="73">
        <f t="shared" si="96"/>
        <v>105.43</v>
      </c>
      <c r="M379" s="73">
        <f t="shared" si="97"/>
        <v>136.05000000000001</v>
      </c>
      <c r="N379" s="72" t="str">
        <f t="shared" si="98"/>
        <v>0424</v>
      </c>
      <c r="O379" s="74">
        <f t="shared" si="99"/>
        <v>6</v>
      </c>
      <c r="P379" s="72">
        <f t="shared" si="100"/>
        <v>0</v>
      </c>
      <c r="Q379" s="74">
        <f t="shared" si="101"/>
        <v>29</v>
      </c>
      <c r="R379" s="72" t="str">
        <f t="shared" si="102"/>
        <v/>
      </c>
      <c r="S379" s="72" t="str">
        <f t="shared" si="103"/>
        <v/>
      </c>
      <c r="AI379" s="23">
        <f>'simulateur tarif OQN'!$B$4</f>
        <v>40</v>
      </c>
      <c r="AJ379" s="24">
        <f t="shared" si="104"/>
        <v>3698.17</v>
      </c>
      <c r="AK379" s="24">
        <f t="shared" si="105"/>
        <v>92.454250000000002</v>
      </c>
      <c r="AM379" t="str">
        <f t="shared" si="106"/>
        <v>ZONEHAUTE</v>
      </c>
      <c r="AN379" t="str">
        <f t="shared" si="107"/>
        <v>HC</v>
      </c>
      <c r="AO379" s="20">
        <f t="shared" si="108"/>
        <v>4417.71</v>
      </c>
      <c r="AP379" s="20">
        <f t="shared" si="109"/>
        <v>3202.87</v>
      </c>
      <c r="AQ379" s="20" t="str">
        <f t="shared" si="110"/>
        <v>.</v>
      </c>
      <c r="AR379" s="20" t="str">
        <f t="shared" si="111"/>
        <v>.</v>
      </c>
      <c r="AS379" s="20">
        <f t="shared" si="112"/>
        <v>3698.17</v>
      </c>
      <c r="AT379" s="20">
        <f t="shared" ref="AT379:AT442" si="114">IF(P379=1,J379+(90-E379)*K379,H379+(90-E379)*K379)+(AI379-90)*L379</f>
        <v>3379.67</v>
      </c>
      <c r="AU379" s="20">
        <f t="shared" si="113"/>
        <v>128114.79999999999</v>
      </c>
    </row>
    <row r="380" spans="1:47" ht="45">
      <c r="A380" s="54">
        <v>381</v>
      </c>
      <c r="B380" s="54" t="s">
        <v>734</v>
      </c>
      <c r="C380" s="58" t="s">
        <v>735</v>
      </c>
      <c r="D380" s="79">
        <v>22</v>
      </c>
      <c r="E380" s="79">
        <v>28</v>
      </c>
      <c r="F380" s="80">
        <v>2777.46</v>
      </c>
      <c r="G380" s="80">
        <v>126.25</v>
      </c>
      <c r="H380" s="80">
        <v>2777.46</v>
      </c>
      <c r="I380" s="80" t="s">
        <v>28</v>
      </c>
      <c r="J380" s="80" t="s">
        <v>28</v>
      </c>
      <c r="K380" s="80">
        <v>109.07</v>
      </c>
      <c r="L380" s="73">
        <f t="shared" si="96"/>
        <v>105.43</v>
      </c>
      <c r="M380" s="73">
        <f t="shared" si="97"/>
        <v>136.05000000000001</v>
      </c>
      <c r="N380" s="72" t="str">
        <f t="shared" si="98"/>
        <v>0424</v>
      </c>
      <c r="O380" s="74">
        <f t="shared" si="99"/>
        <v>6</v>
      </c>
      <c r="P380" s="72">
        <f t="shared" si="100"/>
        <v>0</v>
      </c>
      <c r="Q380" s="74">
        <f t="shared" si="101"/>
        <v>22</v>
      </c>
      <c r="R380" s="72" t="str">
        <f t="shared" si="102"/>
        <v/>
      </c>
      <c r="S380" s="72" t="str">
        <f t="shared" si="103"/>
        <v/>
      </c>
      <c r="AI380" s="23">
        <f>'simulateur tarif OQN'!$B$4</f>
        <v>40</v>
      </c>
      <c r="AJ380" s="24">
        <f t="shared" si="104"/>
        <v>4086.3</v>
      </c>
      <c r="AK380" s="24">
        <f t="shared" si="105"/>
        <v>102.1575</v>
      </c>
      <c r="AM380" t="str">
        <f t="shared" si="106"/>
        <v>ZONEHAUTE</v>
      </c>
      <c r="AN380" t="str">
        <f t="shared" si="107"/>
        <v>HC</v>
      </c>
      <c r="AO380" s="20">
        <f t="shared" si="108"/>
        <v>5049.96</v>
      </c>
      <c r="AP380" s="20">
        <f t="shared" si="109"/>
        <v>2777.46</v>
      </c>
      <c r="AQ380" s="20" t="str">
        <f t="shared" si="110"/>
        <v>.</v>
      </c>
      <c r="AR380" s="20" t="str">
        <f t="shared" si="111"/>
        <v>.</v>
      </c>
      <c r="AS380" s="20">
        <f t="shared" si="112"/>
        <v>4086.3</v>
      </c>
      <c r="AT380" s="20">
        <f t="shared" si="114"/>
        <v>4268.2999999999993</v>
      </c>
      <c r="AU380" s="20">
        <f t="shared" si="113"/>
        <v>111098.4</v>
      </c>
    </row>
    <row r="381" spans="1:47" ht="45">
      <c r="A381" s="54">
        <v>382</v>
      </c>
      <c r="B381" s="54" t="s">
        <v>736</v>
      </c>
      <c r="C381" s="58" t="s">
        <v>737</v>
      </c>
      <c r="D381" s="79">
        <v>50</v>
      </c>
      <c r="E381" s="79">
        <v>56</v>
      </c>
      <c r="F381" s="80">
        <v>5973.51</v>
      </c>
      <c r="G381" s="80">
        <v>114.14</v>
      </c>
      <c r="H381" s="80">
        <v>5973.51</v>
      </c>
      <c r="I381" s="80" t="s">
        <v>28</v>
      </c>
      <c r="J381" s="80" t="s">
        <v>28</v>
      </c>
      <c r="K381" s="80">
        <v>112.71</v>
      </c>
      <c r="L381" s="73">
        <f t="shared" si="96"/>
        <v>105.43</v>
      </c>
      <c r="M381" s="73">
        <f t="shared" si="97"/>
        <v>136.05000000000001</v>
      </c>
      <c r="N381" s="72" t="str">
        <f t="shared" si="98"/>
        <v>0424</v>
      </c>
      <c r="O381" s="74">
        <f t="shared" si="99"/>
        <v>6</v>
      </c>
      <c r="P381" s="72">
        <f t="shared" si="100"/>
        <v>0</v>
      </c>
      <c r="Q381" s="74">
        <f t="shared" si="101"/>
        <v>50</v>
      </c>
      <c r="R381" s="72" t="str">
        <f t="shared" si="102"/>
        <v/>
      </c>
      <c r="S381" s="72" t="str">
        <f t="shared" si="103"/>
        <v/>
      </c>
      <c r="AI381" s="23">
        <f>'simulateur tarif OQN'!$B$4</f>
        <v>40</v>
      </c>
      <c r="AJ381" s="24">
        <f t="shared" si="104"/>
        <v>4832.1100000000006</v>
      </c>
      <c r="AK381" s="24">
        <f t="shared" si="105"/>
        <v>120.80275000000002</v>
      </c>
      <c r="AM381" t="str">
        <f t="shared" si="106"/>
        <v>ZONEBASSE</v>
      </c>
      <c r="AN381" t="str">
        <f t="shared" si="107"/>
        <v>HC</v>
      </c>
      <c r="AO381" s="20">
        <f t="shared" si="108"/>
        <v>4832.1100000000006</v>
      </c>
      <c r="AP381" s="20">
        <f t="shared" si="109"/>
        <v>5973.51</v>
      </c>
      <c r="AQ381" s="20" t="str">
        <f t="shared" si="110"/>
        <v>.</v>
      </c>
      <c r="AR381" s="20" t="str">
        <f t="shared" si="111"/>
        <v>.</v>
      </c>
      <c r="AS381" s="20">
        <f t="shared" si="112"/>
        <v>4170.1500000000005</v>
      </c>
      <c r="AT381" s="20">
        <f t="shared" si="114"/>
        <v>4534.1499999999996</v>
      </c>
      <c r="AU381" s="20">
        <f t="shared" si="113"/>
        <v>238940.40000000002</v>
      </c>
    </row>
    <row r="382" spans="1:47" ht="33.75">
      <c r="A382" s="54">
        <v>383</v>
      </c>
      <c r="B382" s="54" t="s">
        <v>738</v>
      </c>
      <c r="C382" s="58" t="s">
        <v>739</v>
      </c>
      <c r="D382" s="79">
        <v>22</v>
      </c>
      <c r="E382" s="79">
        <v>28</v>
      </c>
      <c r="F382" s="80">
        <v>2516.96</v>
      </c>
      <c r="G382" s="80">
        <v>114.41</v>
      </c>
      <c r="H382" s="80">
        <v>2516.96</v>
      </c>
      <c r="I382" s="80" t="s">
        <v>28</v>
      </c>
      <c r="J382" s="80" t="s">
        <v>28</v>
      </c>
      <c r="K382" s="80">
        <v>95.88</v>
      </c>
      <c r="L382" s="73">
        <f t="shared" si="96"/>
        <v>102.65</v>
      </c>
      <c r="M382" s="73">
        <f t="shared" si="97"/>
        <v>136.05000000000001</v>
      </c>
      <c r="N382" s="72" t="str">
        <f t="shared" si="98"/>
        <v>0424</v>
      </c>
      <c r="O382" s="74">
        <f t="shared" si="99"/>
        <v>6</v>
      </c>
      <c r="P382" s="72">
        <f t="shared" si="100"/>
        <v>0</v>
      </c>
      <c r="Q382" s="74">
        <f t="shared" si="101"/>
        <v>22</v>
      </c>
      <c r="R382" s="72" t="str">
        <f t="shared" si="102"/>
        <v/>
      </c>
      <c r="S382" s="72" t="str">
        <f t="shared" si="103"/>
        <v/>
      </c>
      <c r="AI382" s="23">
        <f>'simulateur tarif OQN'!$B$4</f>
        <v>40</v>
      </c>
      <c r="AJ382" s="24">
        <f t="shared" si="104"/>
        <v>3667.52</v>
      </c>
      <c r="AK382" s="24">
        <f t="shared" si="105"/>
        <v>91.688000000000002</v>
      </c>
      <c r="AM382" t="str">
        <f t="shared" si="106"/>
        <v>ZONEHAUTE</v>
      </c>
      <c r="AN382" t="str">
        <f t="shared" si="107"/>
        <v>HC</v>
      </c>
      <c r="AO382" s="20">
        <f t="shared" si="108"/>
        <v>4576.34</v>
      </c>
      <c r="AP382" s="20">
        <f t="shared" si="109"/>
        <v>2516.96</v>
      </c>
      <c r="AQ382" s="20" t="str">
        <f t="shared" si="110"/>
        <v>.</v>
      </c>
      <c r="AR382" s="20" t="str">
        <f t="shared" si="111"/>
        <v>.</v>
      </c>
      <c r="AS382" s="20">
        <f t="shared" si="112"/>
        <v>3667.52</v>
      </c>
      <c r="AT382" s="20">
        <f t="shared" si="114"/>
        <v>3329.0200000000004</v>
      </c>
      <c r="AU382" s="20">
        <f t="shared" si="113"/>
        <v>100678.39999999999</v>
      </c>
    </row>
    <row r="383" spans="1:47" ht="33.75">
      <c r="A383" s="54">
        <v>384</v>
      </c>
      <c r="B383" s="54" t="s">
        <v>740</v>
      </c>
      <c r="C383" s="58" t="s">
        <v>741</v>
      </c>
      <c r="D383" s="79">
        <v>36</v>
      </c>
      <c r="E383" s="79">
        <v>42</v>
      </c>
      <c r="F383" s="80">
        <v>3559.29</v>
      </c>
      <c r="G383" s="80">
        <v>74.45</v>
      </c>
      <c r="H383" s="80">
        <v>3559.29</v>
      </c>
      <c r="I383" s="80" t="s">
        <v>28</v>
      </c>
      <c r="J383" s="80" t="s">
        <v>28</v>
      </c>
      <c r="K383" s="80">
        <v>95.88</v>
      </c>
      <c r="L383" s="73">
        <f t="shared" si="96"/>
        <v>102.65</v>
      </c>
      <c r="M383" s="73">
        <f t="shared" si="97"/>
        <v>136.05000000000001</v>
      </c>
      <c r="N383" s="72" t="str">
        <f t="shared" si="98"/>
        <v>0424</v>
      </c>
      <c r="O383" s="74">
        <f t="shared" si="99"/>
        <v>6</v>
      </c>
      <c r="P383" s="72">
        <f t="shared" si="100"/>
        <v>0</v>
      </c>
      <c r="Q383" s="74">
        <f t="shared" si="101"/>
        <v>36</v>
      </c>
      <c r="R383" s="72" t="str">
        <f t="shared" si="102"/>
        <v/>
      </c>
      <c r="S383" s="72" t="str">
        <f t="shared" si="103"/>
        <v/>
      </c>
      <c r="AI383" s="23">
        <f>'simulateur tarif OQN'!$B$4</f>
        <v>40</v>
      </c>
      <c r="AJ383" s="24">
        <f t="shared" si="104"/>
        <v>3559.29</v>
      </c>
      <c r="AK383" s="24">
        <f t="shared" si="105"/>
        <v>88.982249999999993</v>
      </c>
      <c r="AM383" t="str">
        <f t="shared" si="106"/>
        <v>ZONEFORF1</v>
      </c>
      <c r="AN383" t="str">
        <f t="shared" si="107"/>
        <v>HC</v>
      </c>
      <c r="AO383" s="20">
        <f t="shared" si="108"/>
        <v>3857.09</v>
      </c>
      <c r="AP383" s="20">
        <f t="shared" si="109"/>
        <v>3559.29</v>
      </c>
      <c r="AQ383" s="20" t="str">
        <f t="shared" si="110"/>
        <v>.</v>
      </c>
      <c r="AR383" s="20" t="str">
        <f t="shared" si="111"/>
        <v>.</v>
      </c>
      <c r="AS383" s="20">
        <f t="shared" si="112"/>
        <v>3367.5299999999997</v>
      </c>
      <c r="AT383" s="20">
        <f t="shared" si="114"/>
        <v>3029.0299999999997</v>
      </c>
      <c r="AU383" s="20">
        <f t="shared" si="113"/>
        <v>142371.6</v>
      </c>
    </row>
    <row r="384" spans="1:47" ht="45">
      <c r="A384" s="54">
        <v>385</v>
      </c>
      <c r="B384" s="54" t="s">
        <v>742</v>
      </c>
      <c r="C384" s="58" t="s">
        <v>743</v>
      </c>
      <c r="D384" s="79">
        <v>22</v>
      </c>
      <c r="E384" s="79">
        <v>28</v>
      </c>
      <c r="F384" s="80">
        <v>2560.56</v>
      </c>
      <c r="G384" s="80">
        <v>116.39</v>
      </c>
      <c r="H384" s="80">
        <v>2560.56</v>
      </c>
      <c r="I384" s="80" t="s">
        <v>28</v>
      </c>
      <c r="J384" s="80" t="s">
        <v>28</v>
      </c>
      <c r="K384" s="80">
        <v>103.87</v>
      </c>
      <c r="L384" s="73">
        <f t="shared" si="96"/>
        <v>102.65</v>
      </c>
      <c r="M384" s="73">
        <f t="shared" si="97"/>
        <v>136.05000000000001</v>
      </c>
      <c r="N384" s="72" t="str">
        <f t="shared" si="98"/>
        <v>0424</v>
      </c>
      <c r="O384" s="74">
        <f t="shared" si="99"/>
        <v>6</v>
      </c>
      <c r="P384" s="72">
        <f t="shared" si="100"/>
        <v>0</v>
      </c>
      <c r="Q384" s="74">
        <f t="shared" si="101"/>
        <v>22</v>
      </c>
      <c r="R384" s="72" t="str">
        <f t="shared" si="102"/>
        <v/>
      </c>
      <c r="S384" s="72" t="str">
        <f t="shared" si="103"/>
        <v/>
      </c>
      <c r="AI384" s="23">
        <f>'simulateur tarif OQN'!$B$4</f>
        <v>40</v>
      </c>
      <c r="AJ384" s="24">
        <f t="shared" si="104"/>
        <v>3807</v>
      </c>
      <c r="AK384" s="24">
        <f t="shared" si="105"/>
        <v>95.174999999999997</v>
      </c>
      <c r="AM384" t="str">
        <f t="shared" si="106"/>
        <v>ZONEHAUTE</v>
      </c>
      <c r="AN384" t="str">
        <f t="shared" si="107"/>
        <v>HC</v>
      </c>
      <c r="AO384" s="20">
        <f t="shared" si="108"/>
        <v>4655.58</v>
      </c>
      <c r="AP384" s="20">
        <f t="shared" si="109"/>
        <v>2560.56</v>
      </c>
      <c r="AQ384" s="20" t="str">
        <f t="shared" si="110"/>
        <v>.</v>
      </c>
      <c r="AR384" s="20" t="str">
        <f t="shared" si="111"/>
        <v>.</v>
      </c>
      <c r="AS384" s="20">
        <f t="shared" si="112"/>
        <v>3807</v>
      </c>
      <c r="AT384" s="20">
        <f t="shared" si="114"/>
        <v>3868</v>
      </c>
      <c r="AU384" s="20">
        <f t="shared" si="113"/>
        <v>102422.39999999999</v>
      </c>
    </row>
    <row r="385" spans="1:47" ht="45">
      <c r="A385" s="54">
        <v>386</v>
      </c>
      <c r="B385" s="54" t="s">
        <v>744</v>
      </c>
      <c r="C385" s="58" t="s">
        <v>745</v>
      </c>
      <c r="D385" s="79">
        <v>50</v>
      </c>
      <c r="E385" s="79">
        <v>56</v>
      </c>
      <c r="F385" s="80">
        <v>5174.68</v>
      </c>
      <c r="G385" s="80">
        <v>93.36</v>
      </c>
      <c r="H385" s="80">
        <v>5174.68</v>
      </c>
      <c r="I385" s="80" t="s">
        <v>28</v>
      </c>
      <c r="J385" s="80" t="s">
        <v>28</v>
      </c>
      <c r="K385" s="80">
        <v>103.87</v>
      </c>
      <c r="L385" s="73">
        <f t="shared" si="96"/>
        <v>102.65</v>
      </c>
      <c r="M385" s="73">
        <f t="shared" si="97"/>
        <v>136.05000000000001</v>
      </c>
      <c r="N385" s="72" t="str">
        <f t="shared" si="98"/>
        <v>0424</v>
      </c>
      <c r="O385" s="74">
        <f t="shared" si="99"/>
        <v>6</v>
      </c>
      <c r="P385" s="72">
        <f t="shared" si="100"/>
        <v>0</v>
      </c>
      <c r="Q385" s="74">
        <f t="shared" si="101"/>
        <v>50</v>
      </c>
      <c r="R385" s="72" t="str">
        <f t="shared" si="102"/>
        <v/>
      </c>
      <c r="S385" s="72" t="str">
        <f t="shared" si="103"/>
        <v/>
      </c>
      <c r="AI385" s="23">
        <f>'simulateur tarif OQN'!$B$4</f>
        <v>40</v>
      </c>
      <c r="AJ385" s="24">
        <f t="shared" si="104"/>
        <v>4241.08</v>
      </c>
      <c r="AK385" s="24">
        <f t="shared" si="105"/>
        <v>106.027</v>
      </c>
      <c r="AM385" t="str">
        <f t="shared" si="106"/>
        <v>ZONEBASSE</v>
      </c>
      <c r="AN385" t="str">
        <f t="shared" si="107"/>
        <v>HC</v>
      </c>
      <c r="AO385" s="20">
        <f t="shared" si="108"/>
        <v>4241.08</v>
      </c>
      <c r="AP385" s="20">
        <f t="shared" si="109"/>
        <v>5174.68</v>
      </c>
      <c r="AQ385" s="20" t="str">
        <f t="shared" si="110"/>
        <v>.</v>
      </c>
      <c r="AR385" s="20" t="str">
        <f t="shared" si="111"/>
        <v>.</v>
      </c>
      <c r="AS385" s="20">
        <f t="shared" si="112"/>
        <v>3512.76</v>
      </c>
      <c r="AT385" s="20">
        <f t="shared" si="114"/>
        <v>3573.76</v>
      </c>
      <c r="AU385" s="20">
        <f t="shared" si="113"/>
        <v>206987.2</v>
      </c>
    </row>
    <row r="386" spans="1:47">
      <c r="A386" s="54">
        <v>387</v>
      </c>
      <c r="B386" s="54" t="s">
        <v>746</v>
      </c>
      <c r="C386" s="55" t="s">
        <v>747</v>
      </c>
      <c r="D386" s="79">
        <v>1</v>
      </c>
      <c r="E386" s="79">
        <v>1</v>
      </c>
      <c r="F386" s="80" t="s">
        <v>28</v>
      </c>
      <c r="G386" s="80" t="s">
        <v>28</v>
      </c>
      <c r="H386" s="80">
        <v>82.73</v>
      </c>
      <c r="I386" s="80" t="s">
        <v>28</v>
      </c>
      <c r="J386" s="80" t="s">
        <v>28</v>
      </c>
      <c r="K386" s="80" t="s">
        <v>28</v>
      </c>
      <c r="L386" s="73" t="str">
        <f t="shared" si="96"/>
        <v/>
      </c>
      <c r="M386" s="73" t="str">
        <f t="shared" si="97"/>
        <v/>
      </c>
      <c r="N386" s="72" t="str">
        <f t="shared" si="98"/>
        <v>0503</v>
      </c>
      <c r="O386" s="74">
        <f t="shared" si="99"/>
        <v>0</v>
      </c>
      <c r="P386" s="72">
        <f t="shared" si="100"/>
        <v>0</v>
      </c>
      <c r="Q386" s="74">
        <f t="shared" si="101"/>
        <v>1</v>
      </c>
      <c r="R386" s="72" t="str">
        <f t="shared" si="102"/>
        <v/>
      </c>
      <c r="S386" s="72" t="str">
        <f t="shared" si="103"/>
        <v/>
      </c>
      <c r="AI386" s="23">
        <f>'simulateur tarif OQN'!$B$4</f>
        <v>40</v>
      </c>
      <c r="AJ386" s="24">
        <f t="shared" si="104"/>
        <v>3309.2000000000003</v>
      </c>
      <c r="AK386" s="24">
        <f t="shared" si="105"/>
        <v>82.73</v>
      </c>
      <c r="AM386" t="str">
        <f t="shared" si="106"/>
        <v>ZONEHAUTE</v>
      </c>
      <c r="AN386" t="str">
        <f t="shared" si="107"/>
        <v>HDJ</v>
      </c>
      <c r="AO386" s="20" t="e">
        <f t="shared" si="108"/>
        <v>#VALUE!</v>
      </c>
      <c r="AP386" s="20">
        <f t="shared" si="109"/>
        <v>82.73</v>
      </c>
      <c r="AQ386" s="20" t="str">
        <f t="shared" si="110"/>
        <v>.</v>
      </c>
      <c r="AR386" s="20" t="str">
        <f t="shared" si="111"/>
        <v>.</v>
      </c>
      <c r="AS386" s="20" t="e">
        <f t="shared" si="112"/>
        <v>#VALUE!</v>
      </c>
      <c r="AT386" s="20" t="e">
        <f t="shared" si="114"/>
        <v>#VALUE!</v>
      </c>
      <c r="AU386" s="20">
        <f t="shared" si="113"/>
        <v>3309.2000000000003</v>
      </c>
    </row>
    <row r="387" spans="1:47">
      <c r="A387" s="54">
        <v>388</v>
      </c>
      <c r="B387" s="54" t="s">
        <v>748</v>
      </c>
      <c r="C387" s="55" t="s">
        <v>749</v>
      </c>
      <c r="D387" s="79">
        <v>1</v>
      </c>
      <c r="E387" s="79">
        <v>1</v>
      </c>
      <c r="F387" s="80" t="s">
        <v>28</v>
      </c>
      <c r="G387" s="80" t="s">
        <v>28</v>
      </c>
      <c r="H387" s="80">
        <v>58.47</v>
      </c>
      <c r="I387" s="80" t="s">
        <v>28</v>
      </c>
      <c r="J387" s="80" t="s">
        <v>28</v>
      </c>
      <c r="K387" s="80" t="s">
        <v>28</v>
      </c>
      <c r="L387" s="73" t="str">
        <f t="shared" si="96"/>
        <v/>
      </c>
      <c r="M387" s="73" t="str">
        <f t="shared" si="97"/>
        <v/>
      </c>
      <c r="N387" s="72" t="str">
        <f t="shared" si="98"/>
        <v>0503</v>
      </c>
      <c r="O387" s="74">
        <f t="shared" si="99"/>
        <v>0</v>
      </c>
      <c r="P387" s="72">
        <f t="shared" si="100"/>
        <v>0</v>
      </c>
      <c r="Q387" s="74">
        <f t="shared" si="101"/>
        <v>1</v>
      </c>
      <c r="R387" s="72" t="str">
        <f t="shared" si="102"/>
        <v/>
      </c>
      <c r="S387" s="72" t="str">
        <f t="shared" si="103"/>
        <v/>
      </c>
      <c r="AI387" s="23">
        <f>'simulateur tarif OQN'!$B$4</f>
        <v>40</v>
      </c>
      <c r="AJ387" s="24">
        <f t="shared" si="104"/>
        <v>2338.8000000000002</v>
      </c>
      <c r="AK387" s="24">
        <f t="shared" si="105"/>
        <v>58.470000000000006</v>
      </c>
      <c r="AM387" t="str">
        <f t="shared" si="106"/>
        <v>ZONEHAUTE</v>
      </c>
      <c r="AN387" t="str">
        <f t="shared" si="107"/>
        <v>HDJ</v>
      </c>
      <c r="AO387" s="20" t="e">
        <f t="shared" si="108"/>
        <v>#VALUE!</v>
      </c>
      <c r="AP387" s="20">
        <f t="shared" si="109"/>
        <v>58.47</v>
      </c>
      <c r="AQ387" s="20" t="str">
        <f t="shared" si="110"/>
        <v>.</v>
      </c>
      <c r="AR387" s="20" t="str">
        <f t="shared" si="111"/>
        <v>.</v>
      </c>
      <c r="AS387" s="20" t="e">
        <f t="shared" si="112"/>
        <v>#VALUE!</v>
      </c>
      <c r="AT387" s="20" t="e">
        <f t="shared" si="114"/>
        <v>#VALUE!</v>
      </c>
      <c r="AU387" s="20">
        <f t="shared" si="113"/>
        <v>2338.8000000000002</v>
      </c>
    </row>
    <row r="388" spans="1:47">
      <c r="A388" s="54">
        <v>389</v>
      </c>
      <c r="B388" s="54" t="s">
        <v>750</v>
      </c>
      <c r="C388" s="55" t="s">
        <v>751</v>
      </c>
      <c r="D388" s="79">
        <v>1</v>
      </c>
      <c r="E388" s="79">
        <v>1</v>
      </c>
      <c r="F388" s="80" t="s">
        <v>28</v>
      </c>
      <c r="G388" s="80" t="s">
        <v>28</v>
      </c>
      <c r="H388" s="80">
        <v>79.73</v>
      </c>
      <c r="I388" s="80" t="s">
        <v>28</v>
      </c>
      <c r="J388" s="80" t="s">
        <v>28</v>
      </c>
      <c r="K388" s="80" t="s">
        <v>28</v>
      </c>
      <c r="L388" s="73" t="str">
        <f t="shared" ref="L388:L451" si="115">IFERROR(VLOOKUP(B388,$B$1326:$K$2467,6,0),"")</f>
        <v/>
      </c>
      <c r="M388" s="73" t="str">
        <f t="shared" ref="M388:M451" si="116">IFERROR(VLOOKUP($B388,$B$2468:$K$3603,6,0),"")</f>
        <v/>
      </c>
      <c r="N388" s="72" t="str">
        <f t="shared" ref="N388:N451" si="117">LEFT(B388,4)</f>
        <v>0503</v>
      </c>
      <c r="O388" s="74">
        <f t="shared" ref="O388:O451" si="118">E388-D388</f>
        <v>0</v>
      </c>
      <c r="P388" s="72">
        <f t="shared" ref="P388:P451" si="119">IF(O388=20,1,0)</f>
        <v>0</v>
      </c>
      <c r="Q388" s="74">
        <f t="shared" ref="Q388:Q451" si="120">D388</f>
        <v>1</v>
      </c>
      <c r="R388" s="72" t="str">
        <f t="shared" ref="R388:R451" si="121">IF(P388=1,Q388+7,"")</f>
        <v/>
      </c>
      <c r="S388" s="72" t="str">
        <f t="shared" ref="S388:S451" si="122">IF(P388=1,Q388+14,"")</f>
        <v/>
      </c>
      <c r="AI388" s="23">
        <f>'simulateur tarif OQN'!$B$4</f>
        <v>40</v>
      </c>
      <c r="AJ388" s="24">
        <f t="shared" ref="AJ388:AJ451" si="123">IF(AN388="HDJ",AU388,IF(AM388="ZONE90",AT388,IF(AM388="ZONEBASSE",AO388,IF(AM388="ZONEFORF1",AP388,IF(AM388="ZONEFORF2",AQ388,IF(AM388="ZONEFORF3",AR388,AS388))))))</f>
        <v>3189.2000000000003</v>
      </c>
      <c r="AK388" s="24">
        <f t="shared" ref="AK388:AK451" si="124">AJ388/AI388</f>
        <v>79.73</v>
      </c>
      <c r="AM388" t="str">
        <f t="shared" ref="AM388:AM451" si="125">IF(AI388&gt;90,"ZONE90",IF(P388=1,IF(AI388&lt;D388,"ZONEBASSE",IF(AI388&lt;R388,"ZONEFORF1",IF(AI388&lt;S388,"ZONEFORF2",IF(AI388&lt;E388,"ZONEFORF3","ZONEHAUTE")))),IF(AI388&lt;D388,"ZONEBASSE",IF(AI388&lt;E388,"ZONEFORF1","ZONEHAUTE"))))</f>
        <v>ZONEHAUTE</v>
      </c>
      <c r="AN388" t="str">
        <f t="shared" ref="AN388:AN451" si="126">IF(RIGHT(B388,1)="0","HDJ","HC")</f>
        <v>HDJ</v>
      </c>
      <c r="AO388" s="20" t="e">
        <f t="shared" ref="AO388:AO451" si="127">IF(AI388&lt;8,M388*AI388,F388-(D388-AI388)*G388)</f>
        <v>#VALUE!</v>
      </c>
      <c r="AP388" s="20">
        <f t="shared" ref="AP388:AP451" si="128">H388</f>
        <v>79.73</v>
      </c>
      <c r="AQ388" s="20" t="str">
        <f t="shared" ref="AQ388:AQ451" si="129">I388</f>
        <v>.</v>
      </c>
      <c r="AR388" s="20" t="str">
        <f t="shared" ref="AR388:AR451" si="130">J388</f>
        <v>.</v>
      </c>
      <c r="AS388" s="20" t="e">
        <f t="shared" ref="AS388:AS451" si="131">IF(P388=1,J388+(AI388-E388)*K388,H388+(AI388-E388)*K388)</f>
        <v>#VALUE!</v>
      </c>
      <c r="AT388" s="20" t="e">
        <f t="shared" si="114"/>
        <v>#VALUE!</v>
      </c>
      <c r="AU388" s="20">
        <f t="shared" ref="AU388:AU451" si="132">AI388*H388</f>
        <v>3189.2000000000003</v>
      </c>
    </row>
    <row r="389" spans="1:47" ht="22.5">
      <c r="A389" s="54">
        <v>390</v>
      </c>
      <c r="B389" s="54" t="s">
        <v>752</v>
      </c>
      <c r="C389" s="58" t="s">
        <v>753</v>
      </c>
      <c r="D389" s="79">
        <v>8</v>
      </c>
      <c r="E389" s="79">
        <v>28</v>
      </c>
      <c r="F389" s="80">
        <v>1859.15</v>
      </c>
      <c r="G389" s="80">
        <v>232.39</v>
      </c>
      <c r="H389" s="80">
        <v>1859.15</v>
      </c>
      <c r="I389" s="80">
        <v>3150.56</v>
      </c>
      <c r="J389" s="80">
        <v>3951.12</v>
      </c>
      <c r="K389" s="80">
        <v>140.41</v>
      </c>
      <c r="L389" s="73">
        <f t="shared" si="115"/>
        <v>128.62</v>
      </c>
      <c r="M389" s="73">
        <f t="shared" si="116"/>
        <v>150.11000000000001</v>
      </c>
      <c r="N389" s="72" t="str">
        <f t="shared" si="117"/>
        <v>0503</v>
      </c>
      <c r="O389" s="74">
        <f t="shared" si="118"/>
        <v>20</v>
      </c>
      <c r="P389" s="72">
        <f t="shared" si="119"/>
        <v>1</v>
      </c>
      <c r="Q389" s="74">
        <f t="shared" si="120"/>
        <v>8</v>
      </c>
      <c r="R389" s="72">
        <f t="shared" si="121"/>
        <v>15</v>
      </c>
      <c r="S389" s="72">
        <f t="shared" si="122"/>
        <v>22</v>
      </c>
      <c r="AI389" s="23">
        <f>'simulateur tarif OQN'!$B$4</f>
        <v>40</v>
      </c>
      <c r="AJ389" s="24">
        <f t="shared" si="123"/>
        <v>5636.04</v>
      </c>
      <c r="AK389" s="24">
        <f t="shared" si="124"/>
        <v>140.90100000000001</v>
      </c>
      <c r="AM389" t="str">
        <f t="shared" si="125"/>
        <v>ZONEHAUTE</v>
      </c>
      <c r="AN389" t="str">
        <f t="shared" si="126"/>
        <v>HC</v>
      </c>
      <c r="AO389" s="20">
        <f t="shared" si="127"/>
        <v>9295.6299999999992</v>
      </c>
      <c r="AP389" s="20">
        <f t="shared" si="128"/>
        <v>1859.15</v>
      </c>
      <c r="AQ389" s="20">
        <f t="shared" si="129"/>
        <v>3150.56</v>
      </c>
      <c r="AR389" s="20">
        <f t="shared" si="130"/>
        <v>3951.12</v>
      </c>
      <c r="AS389" s="20">
        <f t="shared" si="131"/>
        <v>5636.04</v>
      </c>
      <c r="AT389" s="20">
        <f t="shared" si="114"/>
        <v>6225.5400000000009</v>
      </c>
      <c r="AU389" s="20">
        <f t="shared" si="132"/>
        <v>74366</v>
      </c>
    </row>
    <row r="390" spans="1:47" ht="22.5">
      <c r="A390" s="54">
        <v>391</v>
      </c>
      <c r="B390" s="54" t="s">
        <v>754</v>
      </c>
      <c r="C390" s="58" t="s">
        <v>755</v>
      </c>
      <c r="D390" s="79">
        <v>8</v>
      </c>
      <c r="E390" s="79">
        <v>28</v>
      </c>
      <c r="F390" s="80">
        <v>1870.73</v>
      </c>
      <c r="G390" s="80">
        <v>233.84</v>
      </c>
      <c r="H390" s="80">
        <v>1870.73</v>
      </c>
      <c r="I390" s="80">
        <v>3170.18</v>
      </c>
      <c r="J390" s="80">
        <v>3975.72</v>
      </c>
      <c r="K390" s="80">
        <v>141.99</v>
      </c>
      <c r="L390" s="73">
        <f t="shared" si="115"/>
        <v>128.62</v>
      </c>
      <c r="M390" s="73">
        <f t="shared" si="116"/>
        <v>150.11000000000001</v>
      </c>
      <c r="N390" s="72" t="str">
        <f t="shared" si="117"/>
        <v>0503</v>
      </c>
      <c r="O390" s="74">
        <f t="shared" si="118"/>
        <v>20</v>
      </c>
      <c r="P390" s="72">
        <f t="shared" si="119"/>
        <v>1</v>
      </c>
      <c r="Q390" s="74">
        <f t="shared" si="120"/>
        <v>8</v>
      </c>
      <c r="R390" s="72">
        <f t="shared" si="121"/>
        <v>15</v>
      </c>
      <c r="S390" s="72">
        <f t="shared" si="122"/>
        <v>22</v>
      </c>
      <c r="AI390" s="23">
        <f>'simulateur tarif OQN'!$B$4</f>
        <v>40</v>
      </c>
      <c r="AJ390" s="24">
        <f t="shared" si="123"/>
        <v>5679.6</v>
      </c>
      <c r="AK390" s="24">
        <f t="shared" si="124"/>
        <v>141.99</v>
      </c>
      <c r="AM390" t="str">
        <f t="shared" si="125"/>
        <v>ZONEHAUTE</v>
      </c>
      <c r="AN390" t="str">
        <f t="shared" si="126"/>
        <v>HC</v>
      </c>
      <c r="AO390" s="20">
        <f t="shared" si="127"/>
        <v>9353.61</v>
      </c>
      <c r="AP390" s="20">
        <f t="shared" si="128"/>
        <v>1870.73</v>
      </c>
      <c r="AQ390" s="20">
        <f t="shared" si="129"/>
        <v>3170.18</v>
      </c>
      <c r="AR390" s="20">
        <f t="shared" si="130"/>
        <v>3975.72</v>
      </c>
      <c r="AS390" s="20">
        <f t="shared" si="131"/>
        <v>5679.6</v>
      </c>
      <c r="AT390" s="20">
        <f t="shared" si="114"/>
        <v>6348.1</v>
      </c>
      <c r="AU390" s="20">
        <f t="shared" si="132"/>
        <v>74829.2</v>
      </c>
    </row>
    <row r="391" spans="1:47" ht="33.75">
      <c r="A391" s="54">
        <v>392</v>
      </c>
      <c r="B391" s="54" t="s">
        <v>756</v>
      </c>
      <c r="C391" s="58" t="s">
        <v>757</v>
      </c>
      <c r="D391" s="79">
        <v>8</v>
      </c>
      <c r="E391" s="79">
        <v>28</v>
      </c>
      <c r="F391" s="80">
        <v>1787.22</v>
      </c>
      <c r="G391" s="80">
        <v>223.4</v>
      </c>
      <c r="H391" s="80">
        <v>1787.22</v>
      </c>
      <c r="I391" s="80">
        <v>2950.55</v>
      </c>
      <c r="J391" s="80">
        <v>3783.93</v>
      </c>
      <c r="K391" s="80">
        <v>132.22999999999999</v>
      </c>
      <c r="L391" s="73">
        <f t="shared" si="115"/>
        <v>128.62</v>
      </c>
      <c r="M391" s="73">
        <f t="shared" si="116"/>
        <v>150.11000000000001</v>
      </c>
      <c r="N391" s="72" t="str">
        <f t="shared" si="117"/>
        <v>0503</v>
      </c>
      <c r="O391" s="74">
        <f t="shared" si="118"/>
        <v>20</v>
      </c>
      <c r="P391" s="72">
        <f t="shared" si="119"/>
        <v>1</v>
      </c>
      <c r="Q391" s="74">
        <f t="shared" si="120"/>
        <v>8</v>
      </c>
      <c r="R391" s="72">
        <f t="shared" si="121"/>
        <v>15</v>
      </c>
      <c r="S391" s="72">
        <f t="shared" si="122"/>
        <v>22</v>
      </c>
      <c r="AI391" s="23">
        <f>'simulateur tarif OQN'!$B$4</f>
        <v>40</v>
      </c>
      <c r="AJ391" s="24">
        <f t="shared" si="123"/>
        <v>5370.69</v>
      </c>
      <c r="AK391" s="24">
        <f t="shared" si="124"/>
        <v>134.26724999999999</v>
      </c>
      <c r="AM391" t="str">
        <f t="shared" si="125"/>
        <v>ZONEHAUTE</v>
      </c>
      <c r="AN391" t="str">
        <f t="shared" si="126"/>
        <v>HC</v>
      </c>
      <c r="AO391" s="20">
        <f t="shared" si="127"/>
        <v>8936.02</v>
      </c>
      <c r="AP391" s="20">
        <f t="shared" si="128"/>
        <v>1787.22</v>
      </c>
      <c r="AQ391" s="20">
        <f t="shared" si="129"/>
        <v>2950.55</v>
      </c>
      <c r="AR391" s="20">
        <f t="shared" si="130"/>
        <v>3783.93</v>
      </c>
      <c r="AS391" s="20">
        <f t="shared" si="131"/>
        <v>5370.69</v>
      </c>
      <c r="AT391" s="20">
        <f t="shared" si="114"/>
        <v>5551.1900000000005</v>
      </c>
      <c r="AU391" s="20">
        <f t="shared" si="132"/>
        <v>71488.800000000003</v>
      </c>
    </row>
    <row r="392" spans="1:47" ht="33.75">
      <c r="A392" s="54">
        <v>393</v>
      </c>
      <c r="B392" s="54" t="s">
        <v>758</v>
      </c>
      <c r="C392" s="58" t="s">
        <v>759</v>
      </c>
      <c r="D392" s="79">
        <v>15</v>
      </c>
      <c r="E392" s="79">
        <v>35</v>
      </c>
      <c r="F392" s="80">
        <v>2964.47</v>
      </c>
      <c r="G392" s="80">
        <v>168.18</v>
      </c>
      <c r="H392" s="80">
        <v>2964.47</v>
      </c>
      <c r="I392" s="80">
        <v>3801.79</v>
      </c>
      <c r="J392" s="80">
        <v>4884.72</v>
      </c>
      <c r="K392" s="80">
        <v>139.56</v>
      </c>
      <c r="L392" s="73">
        <f t="shared" si="115"/>
        <v>128.62</v>
      </c>
      <c r="M392" s="73">
        <f t="shared" si="116"/>
        <v>150.11000000000001</v>
      </c>
      <c r="N392" s="72" t="str">
        <f t="shared" si="117"/>
        <v>0503</v>
      </c>
      <c r="O392" s="74">
        <f t="shared" si="118"/>
        <v>20</v>
      </c>
      <c r="P392" s="72">
        <f t="shared" si="119"/>
        <v>1</v>
      </c>
      <c r="Q392" s="74">
        <f t="shared" si="120"/>
        <v>15</v>
      </c>
      <c r="R392" s="72">
        <f t="shared" si="121"/>
        <v>22</v>
      </c>
      <c r="S392" s="72">
        <f t="shared" si="122"/>
        <v>29</v>
      </c>
      <c r="AI392" s="23">
        <f>'simulateur tarif OQN'!$B$4</f>
        <v>40</v>
      </c>
      <c r="AJ392" s="24">
        <f t="shared" si="123"/>
        <v>5582.52</v>
      </c>
      <c r="AK392" s="24">
        <f t="shared" si="124"/>
        <v>139.56300000000002</v>
      </c>
      <c r="AM392" t="str">
        <f t="shared" si="125"/>
        <v>ZONEHAUTE</v>
      </c>
      <c r="AN392" t="str">
        <f t="shared" si="126"/>
        <v>HC</v>
      </c>
      <c r="AO392" s="20">
        <f t="shared" si="127"/>
        <v>7168.9699999999993</v>
      </c>
      <c r="AP392" s="20">
        <f t="shared" si="128"/>
        <v>2964.47</v>
      </c>
      <c r="AQ392" s="20">
        <f t="shared" si="129"/>
        <v>3801.79</v>
      </c>
      <c r="AR392" s="20">
        <f t="shared" si="130"/>
        <v>4884.72</v>
      </c>
      <c r="AS392" s="20">
        <f t="shared" si="131"/>
        <v>5582.52</v>
      </c>
      <c r="AT392" s="20">
        <f t="shared" si="114"/>
        <v>6129.52</v>
      </c>
      <c r="AU392" s="20">
        <f t="shared" si="132"/>
        <v>118578.79999999999</v>
      </c>
    </row>
    <row r="393" spans="1:47" ht="22.5">
      <c r="A393" s="54">
        <v>394</v>
      </c>
      <c r="B393" s="54" t="s">
        <v>760</v>
      </c>
      <c r="C393" s="58" t="s">
        <v>761</v>
      </c>
      <c r="D393" s="79">
        <v>8</v>
      </c>
      <c r="E393" s="79">
        <v>28</v>
      </c>
      <c r="F393" s="80">
        <v>1261.68</v>
      </c>
      <c r="G393" s="80">
        <v>157.71</v>
      </c>
      <c r="H393" s="80">
        <v>1261.68</v>
      </c>
      <c r="I393" s="80">
        <v>2085.2800000000002</v>
      </c>
      <c r="J393" s="80">
        <v>2738.25</v>
      </c>
      <c r="K393" s="80">
        <v>94.17</v>
      </c>
      <c r="L393" s="73">
        <f t="shared" si="115"/>
        <v>112.54</v>
      </c>
      <c r="M393" s="73">
        <f t="shared" si="116"/>
        <v>150.11000000000001</v>
      </c>
      <c r="N393" s="72" t="str">
        <f t="shared" si="117"/>
        <v>0503</v>
      </c>
      <c r="O393" s="74">
        <f t="shared" si="118"/>
        <v>20</v>
      </c>
      <c r="P393" s="72">
        <f t="shared" si="119"/>
        <v>1</v>
      </c>
      <c r="Q393" s="74">
        <f t="shared" si="120"/>
        <v>8</v>
      </c>
      <c r="R393" s="72">
        <f t="shared" si="121"/>
        <v>15</v>
      </c>
      <c r="S393" s="72">
        <f t="shared" si="122"/>
        <v>22</v>
      </c>
      <c r="AI393" s="23">
        <f>'simulateur tarif OQN'!$B$4</f>
        <v>40</v>
      </c>
      <c r="AJ393" s="24">
        <f t="shared" si="123"/>
        <v>3868.29</v>
      </c>
      <c r="AK393" s="24">
        <f t="shared" si="124"/>
        <v>96.707250000000002</v>
      </c>
      <c r="AM393" t="str">
        <f t="shared" si="125"/>
        <v>ZONEHAUTE</v>
      </c>
      <c r="AN393" t="str">
        <f t="shared" si="126"/>
        <v>HC</v>
      </c>
      <c r="AO393" s="20">
        <f t="shared" si="127"/>
        <v>6308.4000000000005</v>
      </c>
      <c r="AP393" s="20">
        <f t="shared" si="128"/>
        <v>1261.68</v>
      </c>
      <c r="AQ393" s="20">
        <f t="shared" si="129"/>
        <v>2085.2800000000002</v>
      </c>
      <c r="AR393" s="20">
        <f t="shared" si="130"/>
        <v>2738.25</v>
      </c>
      <c r="AS393" s="20">
        <f t="shared" si="131"/>
        <v>3868.29</v>
      </c>
      <c r="AT393" s="20">
        <f t="shared" si="114"/>
        <v>2949.7900000000009</v>
      </c>
      <c r="AU393" s="20">
        <f t="shared" si="132"/>
        <v>50467.200000000004</v>
      </c>
    </row>
    <row r="394" spans="1:47" ht="22.5">
      <c r="A394" s="54">
        <v>395</v>
      </c>
      <c r="B394" s="54" t="s">
        <v>762</v>
      </c>
      <c r="C394" s="58" t="s">
        <v>763</v>
      </c>
      <c r="D394" s="79">
        <v>22</v>
      </c>
      <c r="E394" s="79">
        <v>28</v>
      </c>
      <c r="F394" s="80">
        <v>3175.69</v>
      </c>
      <c r="G394" s="80">
        <v>136.71</v>
      </c>
      <c r="H394" s="80">
        <v>3175.69</v>
      </c>
      <c r="I394" s="80" t="s">
        <v>28</v>
      </c>
      <c r="J394" s="80" t="s">
        <v>28</v>
      </c>
      <c r="K394" s="80">
        <v>125.15</v>
      </c>
      <c r="L394" s="73">
        <f t="shared" si="115"/>
        <v>112.54</v>
      </c>
      <c r="M394" s="73">
        <f t="shared" si="116"/>
        <v>150.11000000000001</v>
      </c>
      <c r="N394" s="72" t="str">
        <f t="shared" si="117"/>
        <v>0503</v>
      </c>
      <c r="O394" s="74">
        <f t="shared" si="118"/>
        <v>6</v>
      </c>
      <c r="P394" s="72">
        <f t="shared" si="119"/>
        <v>0</v>
      </c>
      <c r="Q394" s="74">
        <f t="shared" si="120"/>
        <v>22</v>
      </c>
      <c r="R394" s="72" t="str">
        <f t="shared" si="121"/>
        <v/>
      </c>
      <c r="S394" s="72" t="str">
        <f t="shared" si="122"/>
        <v/>
      </c>
      <c r="AI394" s="23">
        <f>'simulateur tarif OQN'!$B$4</f>
        <v>40</v>
      </c>
      <c r="AJ394" s="24">
        <f t="shared" si="123"/>
        <v>4677.49</v>
      </c>
      <c r="AK394" s="24">
        <f t="shared" si="124"/>
        <v>116.93724999999999</v>
      </c>
      <c r="AM394" t="str">
        <f t="shared" si="125"/>
        <v>ZONEHAUTE</v>
      </c>
      <c r="AN394" t="str">
        <f t="shared" si="126"/>
        <v>HC</v>
      </c>
      <c r="AO394" s="20">
        <f t="shared" si="127"/>
        <v>5636.47</v>
      </c>
      <c r="AP394" s="20">
        <f t="shared" si="128"/>
        <v>3175.69</v>
      </c>
      <c r="AQ394" s="20" t="str">
        <f t="shared" si="129"/>
        <v>.</v>
      </c>
      <c r="AR394" s="20" t="str">
        <f t="shared" si="130"/>
        <v>.</v>
      </c>
      <c r="AS394" s="20">
        <f t="shared" si="131"/>
        <v>4677.49</v>
      </c>
      <c r="AT394" s="20">
        <f t="shared" si="114"/>
        <v>5307.99</v>
      </c>
      <c r="AU394" s="20">
        <f t="shared" si="132"/>
        <v>127027.6</v>
      </c>
    </row>
    <row r="395" spans="1:47" ht="33.75">
      <c r="A395" s="54">
        <v>396</v>
      </c>
      <c r="B395" s="54" t="s">
        <v>764</v>
      </c>
      <c r="C395" s="58" t="s">
        <v>765</v>
      </c>
      <c r="D395" s="79">
        <v>8</v>
      </c>
      <c r="E395" s="79">
        <v>28</v>
      </c>
      <c r="F395" s="80">
        <v>1492.08</v>
      </c>
      <c r="G395" s="80">
        <v>186.51</v>
      </c>
      <c r="H395" s="80">
        <v>1492.08</v>
      </c>
      <c r="I395" s="80">
        <v>2445.7800000000002</v>
      </c>
      <c r="J395" s="80">
        <v>3206.84</v>
      </c>
      <c r="K395" s="80">
        <v>105.78</v>
      </c>
      <c r="L395" s="73">
        <f t="shared" si="115"/>
        <v>112.54</v>
      </c>
      <c r="M395" s="73">
        <f t="shared" si="116"/>
        <v>150.11000000000001</v>
      </c>
      <c r="N395" s="72" t="str">
        <f t="shared" si="117"/>
        <v>0503</v>
      </c>
      <c r="O395" s="74">
        <f t="shared" si="118"/>
        <v>20</v>
      </c>
      <c r="P395" s="72">
        <f t="shared" si="119"/>
        <v>1</v>
      </c>
      <c r="Q395" s="74">
        <f t="shared" si="120"/>
        <v>8</v>
      </c>
      <c r="R395" s="72">
        <f t="shared" si="121"/>
        <v>15</v>
      </c>
      <c r="S395" s="72">
        <f t="shared" si="122"/>
        <v>22</v>
      </c>
      <c r="AI395" s="23">
        <f>'simulateur tarif OQN'!$B$4</f>
        <v>40</v>
      </c>
      <c r="AJ395" s="24">
        <f t="shared" si="123"/>
        <v>4476.2000000000007</v>
      </c>
      <c r="AK395" s="24">
        <f t="shared" si="124"/>
        <v>111.90500000000002</v>
      </c>
      <c r="AM395" t="str">
        <f t="shared" si="125"/>
        <v>ZONEHAUTE</v>
      </c>
      <c r="AN395" t="str">
        <f t="shared" si="126"/>
        <v>HC</v>
      </c>
      <c r="AO395" s="20">
        <f t="shared" si="127"/>
        <v>7460.4</v>
      </c>
      <c r="AP395" s="20">
        <f t="shared" si="128"/>
        <v>1492.08</v>
      </c>
      <c r="AQ395" s="20">
        <f t="shared" si="129"/>
        <v>2445.7800000000002</v>
      </c>
      <c r="AR395" s="20">
        <f t="shared" si="130"/>
        <v>3206.84</v>
      </c>
      <c r="AS395" s="20">
        <f t="shared" si="131"/>
        <v>4476.2000000000007</v>
      </c>
      <c r="AT395" s="20">
        <f t="shared" si="114"/>
        <v>4138.2000000000007</v>
      </c>
      <c r="AU395" s="20">
        <f t="shared" si="132"/>
        <v>59683.199999999997</v>
      </c>
    </row>
    <row r="396" spans="1:47" ht="33.75">
      <c r="A396" s="54">
        <v>397</v>
      </c>
      <c r="B396" s="54" t="s">
        <v>766</v>
      </c>
      <c r="C396" s="58" t="s">
        <v>767</v>
      </c>
      <c r="D396" s="79">
        <v>22</v>
      </c>
      <c r="E396" s="79">
        <v>28</v>
      </c>
      <c r="F396" s="80">
        <v>3224.86</v>
      </c>
      <c r="G396" s="80">
        <v>111.3</v>
      </c>
      <c r="H396" s="80">
        <v>3224.86</v>
      </c>
      <c r="I396" s="80" t="s">
        <v>28</v>
      </c>
      <c r="J396" s="80" t="s">
        <v>28</v>
      </c>
      <c r="K396" s="80">
        <v>123.06</v>
      </c>
      <c r="L396" s="73">
        <f t="shared" si="115"/>
        <v>112.54</v>
      </c>
      <c r="M396" s="73">
        <f t="shared" si="116"/>
        <v>150.11000000000001</v>
      </c>
      <c r="N396" s="72" t="str">
        <f t="shared" si="117"/>
        <v>0503</v>
      </c>
      <c r="O396" s="74">
        <f t="shared" si="118"/>
        <v>6</v>
      </c>
      <c r="P396" s="72">
        <f t="shared" si="119"/>
        <v>0</v>
      </c>
      <c r="Q396" s="74">
        <f t="shared" si="120"/>
        <v>22</v>
      </c>
      <c r="R396" s="72" t="str">
        <f t="shared" si="121"/>
        <v/>
      </c>
      <c r="S396" s="72" t="str">
        <f t="shared" si="122"/>
        <v/>
      </c>
      <c r="AI396" s="23">
        <f>'simulateur tarif OQN'!$B$4</f>
        <v>40</v>
      </c>
      <c r="AJ396" s="24">
        <f t="shared" si="123"/>
        <v>4701.58</v>
      </c>
      <c r="AK396" s="24">
        <f t="shared" si="124"/>
        <v>117.5395</v>
      </c>
      <c r="AM396" t="str">
        <f t="shared" si="125"/>
        <v>ZONEHAUTE</v>
      </c>
      <c r="AN396" t="str">
        <f t="shared" si="126"/>
        <v>HC</v>
      </c>
      <c r="AO396" s="20">
        <f t="shared" si="127"/>
        <v>5228.26</v>
      </c>
      <c r="AP396" s="20">
        <f t="shared" si="128"/>
        <v>3224.86</v>
      </c>
      <c r="AQ396" s="20" t="str">
        <f t="shared" si="129"/>
        <v>.</v>
      </c>
      <c r="AR396" s="20" t="str">
        <f t="shared" si="130"/>
        <v>.</v>
      </c>
      <c r="AS396" s="20">
        <f t="shared" si="131"/>
        <v>4701.58</v>
      </c>
      <c r="AT396" s="20">
        <f t="shared" si="114"/>
        <v>5227.58</v>
      </c>
      <c r="AU396" s="20">
        <f t="shared" si="132"/>
        <v>128994.40000000001</v>
      </c>
    </row>
    <row r="397" spans="1:47" ht="22.5">
      <c r="A397" s="54">
        <v>398</v>
      </c>
      <c r="B397" s="54" t="s">
        <v>768</v>
      </c>
      <c r="C397" s="58" t="s">
        <v>769</v>
      </c>
      <c r="D397" s="79">
        <v>8</v>
      </c>
      <c r="E397" s="79">
        <v>28</v>
      </c>
      <c r="F397" s="80">
        <v>1350.83</v>
      </c>
      <c r="G397" s="80">
        <v>168.85</v>
      </c>
      <c r="H397" s="80">
        <v>1350.83</v>
      </c>
      <c r="I397" s="80">
        <v>2324.54</v>
      </c>
      <c r="J397" s="80">
        <v>3287.5</v>
      </c>
      <c r="K397" s="80">
        <v>115.7</v>
      </c>
      <c r="L397" s="73">
        <f t="shared" si="115"/>
        <v>89.03</v>
      </c>
      <c r="M397" s="73">
        <f t="shared" si="116"/>
        <v>150.11000000000001</v>
      </c>
      <c r="N397" s="72" t="str">
        <f t="shared" si="117"/>
        <v>0503</v>
      </c>
      <c r="O397" s="74">
        <f t="shared" si="118"/>
        <v>20</v>
      </c>
      <c r="P397" s="72">
        <f t="shared" si="119"/>
        <v>1</v>
      </c>
      <c r="Q397" s="74">
        <f t="shared" si="120"/>
        <v>8</v>
      </c>
      <c r="R397" s="72">
        <f t="shared" si="121"/>
        <v>15</v>
      </c>
      <c r="S397" s="72">
        <f t="shared" si="122"/>
        <v>22</v>
      </c>
      <c r="AI397" s="23">
        <f>'simulateur tarif OQN'!$B$4</f>
        <v>40</v>
      </c>
      <c r="AJ397" s="24">
        <f t="shared" si="123"/>
        <v>4675.8999999999996</v>
      </c>
      <c r="AK397" s="24">
        <f t="shared" si="124"/>
        <v>116.89749999999999</v>
      </c>
      <c r="AM397" t="str">
        <f t="shared" si="125"/>
        <v>ZONEHAUTE</v>
      </c>
      <c r="AN397" t="str">
        <f t="shared" si="126"/>
        <v>HC</v>
      </c>
      <c r="AO397" s="20">
        <f t="shared" si="127"/>
        <v>6754.03</v>
      </c>
      <c r="AP397" s="20">
        <f t="shared" si="128"/>
        <v>1350.83</v>
      </c>
      <c r="AQ397" s="20">
        <f t="shared" si="129"/>
        <v>2324.54</v>
      </c>
      <c r="AR397" s="20">
        <f t="shared" si="130"/>
        <v>3287.5</v>
      </c>
      <c r="AS397" s="20">
        <f t="shared" si="131"/>
        <v>4675.8999999999996</v>
      </c>
      <c r="AT397" s="20">
        <f t="shared" si="114"/>
        <v>6009.4000000000015</v>
      </c>
      <c r="AU397" s="20">
        <f t="shared" si="132"/>
        <v>54033.2</v>
      </c>
    </row>
    <row r="398" spans="1:47" ht="22.5">
      <c r="A398" s="54">
        <v>399</v>
      </c>
      <c r="B398" s="54" t="s">
        <v>770</v>
      </c>
      <c r="C398" s="58" t="s">
        <v>771</v>
      </c>
      <c r="D398" s="79">
        <v>22</v>
      </c>
      <c r="E398" s="79">
        <v>28</v>
      </c>
      <c r="F398" s="80">
        <v>3693.1</v>
      </c>
      <c r="G398" s="80">
        <v>167.3</v>
      </c>
      <c r="H398" s="80">
        <v>3693.1</v>
      </c>
      <c r="I398" s="80" t="s">
        <v>28</v>
      </c>
      <c r="J398" s="80" t="s">
        <v>28</v>
      </c>
      <c r="K398" s="80">
        <v>140.24</v>
      </c>
      <c r="L398" s="73">
        <f t="shared" si="115"/>
        <v>89.03</v>
      </c>
      <c r="M398" s="73">
        <f t="shared" si="116"/>
        <v>150.11000000000001</v>
      </c>
      <c r="N398" s="72" t="str">
        <f t="shared" si="117"/>
        <v>0503</v>
      </c>
      <c r="O398" s="74">
        <f t="shared" si="118"/>
        <v>6</v>
      </c>
      <c r="P398" s="72">
        <f t="shared" si="119"/>
        <v>0</v>
      </c>
      <c r="Q398" s="74">
        <f t="shared" si="120"/>
        <v>22</v>
      </c>
      <c r="R398" s="72" t="str">
        <f t="shared" si="121"/>
        <v/>
      </c>
      <c r="S398" s="72" t="str">
        <f t="shared" si="122"/>
        <v/>
      </c>
      <c r="AI398" s="23">
        <f>'simulateur tarif OQN'!$B$4</f>
        <v>40</v>
      </c>
      <c r="AJ398" s="24">
        <f t="shared" si="123"/>
        <v>5375.98</v>
      </c>
      <c r="AK398" s="24">
        <f t="shared" si="124"/>
        <v>134.39949999999999</v>
      </c>
      <c r="AM398" t="str">
        <f t="shared" si="125"/>
        <v>ZONEHAUTE</v>
      </c>
      <c r="AN398" t="str">
        <f t="shared" si="126"/>
        <v>HC</v>
      </c>
      <c r="AO398" s="20">
        <f t="shared" si="127"/>
        <v>6704.5</v>
      </c>
      <c r="AP398" s="20">
        <f t="shared" si="128"/>
        <v>3693.1</v>
      </c>
      <c r="AQ398" s="20" t="str">
        <f t="shared" si="129"/>
        <v>.</v>
      </c>
      <c r="AR398" s="20" t="str">
        <f t="shared" si="130"/>
        <v>.</v>
      </c>
      <c r="AS398" s="20">
        <f t="shared" si="131"/>
        <v>5375.98</v>
      </c>
      <c r="AT398" s="20">
        <f t="shared" si="114"/>
        <v>7936.4800000000014</v>
      </c>
      <c r="AU398" s="20">
        <f t="shared" si="132"/>
        <v>147724</v>
      </c>
    </row>
    <row r="399" spans="1:47" ht="33.75">
      <c r="A399" s="54">
        <v>400</v>
      </c>
      <c r="B399" s="54" t="s">
        <v>772</v>
      </c>
      <c r="C399" s="58" t="s">
        <v>773</v>
      </c>
      <c r="D399" s="79">
        <v>8</v>
      </c>
      <c r="E399" s="79">
        <v>28</v>
      </c>
      <c r="F399" s="80">
        <v>1199.1300000000001</v>
      </c>
      <c r="G399" s="80">
        <v>149.88999999999999</v>
      </c>
      <c r="H399" s="80">
        <v>1199.1300000000001</v>
      </c>
      <c r="I399" s="80">
        <v>2056.77</v>
      </c>
      <c r="J399" s="80">
        <v>2775.46</v>
      </c>
      <c r="K399" s="80">
        <v>93.08</v>
      </c>
      <c r="L399" s="73">
        <f t="shared" si="115"/>
        <v>89.03</v>
      </c>
      <c r="M399" s="73">
        <f t="shared" si="116"/>
        <v>150.11000000000001</v>
      </c>
      <c r="N399" s="72" t="str">
        <f t="shared" si="117"/>
        <v>0503</v>
      </c>
      <c r="O399" s="74">
        <f t="shared" si="118"/>
        <v>20</v>
      </c>
      <c r="P399" s="72">
        <f t="shared" si="119"/>
        <v>1</v>
      </c>
      <c r="Q399" s="74">
        <f t="shared" si="120"/>
        <v>8</v>
      </c>
      <c r="R399" s="72">
        <f t="shared" si="121"/>
        <v>15</v>
      </c>
      <c r="S399" s="72">
        <f t="shared" si="122"/>
        <v>22</v>
      </c>
      <c r="AI399" s="23">
        <f>'simulateur tarif OQN'!$B$4</f>
        <v>40</v>
      </c>
      <c r="AJ399" s="24">
        <f t="shared" si="123"/>
        <v>3892.42</v>
      </c>
      <c r="AK399" s="24">
        <f t="shared" si="124"/>
        <v>97.310500000000005</v>
      </c>
      <c r="AM399" t="str">
        <f t="shared" si="125"/>
        <v>ZONEHAUTE</v>
      </c>
      <c r="AN399" t="str">
        <f t="shared" si="126"/>
        <v>HC</v>
      </c>
      <c r="AO399" s="20">
        <f t="shared" si="127"/>
        <v>5995.61</v>
      </c>
      <c r="AP399" s="20">
        <f t="shared" si="128"/>
        <v>1199.1300000000001</v>
      </c>
      <c r="AQ399" s="20">
        <f t="shared" si="129"/>
        <v>2056.77</v>
      </c>
      <c r="AR399" s="20">
        <f t="shared" si="130"/>
        <v>2775.46</v>
      </c>
      <c r="AS399" s="20">
        <f t="shared" si="131"/>
        <v>3892.42</v>
      </c>
      <c r="AT399" s="20">
        <f t="shared" si="114"/>
        <v>4094.92</v>
      </c>
      <c r="AU399" s="20">
        <f t="shared" si="132"/>
        <v>47965.200000000004</v>
      </c>
    </row>
    <row r="400" spans="1:47" ht="33.75">
      <c r="A400" s="54">
        <v>401</v>
      </c>
      <c r="B400" s="54" t="s">
        <v>774</v>
      </c>
      <c r="C400" s="58" t="s">
        <v>775</v>
      </c>
      <c r="D400" s="79">
        <v>36</v>
      </c>
      <c r="E400" s="79">
        <v>42</v>
      </c>
      <c r="F400" s="80">
        <v>2804.29</v>
      </c>
      <c r="G400" s="80">
        <v>2.06</v>
      </c>
      <c r="H400" s="80">
        <v>2804.29</v>
      </c>
      <c r="I400" s="80" t="s">
        <v>28</v>
      </c>
      <c r="J400" s="80" t="s">
        <v>28</v>
      </c>
      <c r="K400" s="80">
        <v>93.08</v>
      </c>
      <c r="L400" s="73">
        <f t="shared" si="115"/>
        <v>89.03</v>
      </c>
      <c r="M400" s="73">
        <f t="shared" si="116"/>
        <v>150.11000000000001</v>
      </c>
      <c r="N400" s="72" t="str">
        <f t="shared" si="117"/>
        <v>0503</v>
      </c>
      <c r="O400" s="74">
        <f t="shared" si="118"/>
        <v>6</v>
      </c>
      <c r="P400" s="72">
        <f t="shared" si="119"/>
        <v>0</v>
      </c>
      <c r="Q400" s="74">
        <f t="shared" si="120"/>
        <v>36</v>
      </c>
      <c r="R400" s="72" t="str">
        <f t="shared" si="121"/>
        <v/>
      </c>
      <c r="S400" s="72" t="str">
        <f t="shared" si="122"/>
        <v/>
      </c>
      <c r="AI400" s="23">
        <f>'simulateur tarif OQN'!$B$4</f>
        <v>40</v>
      </c>
      <c r="AJ400" s="24">
        <f t="shared" si="123"/>
        <v>2804.29</v>
      </c>
      <c r="AK400" s="24">
        <f t="shared" si="124"/>
        <v>70.107249999999993</v>
      </c>
      <c r="AM400" t="str">
        <f t="shared" si="125"/>
        <v>ZONEFORF1</v>
      </c>
      <c r="AN400" t="str">
        <f t="shared" si="126"/>
        <v>HC</v>
      </c>
      <c r="AO400" s="20">
        <f t="shared" si="127"/>
        <v>2812.5299999999997</v>
      </c>
      <c r="AP400" s="20">
        <f t="shared" si="128"/>
        <v>2804.29</v>
      </c>
      <c r="AQ400" s="20" t="str">
        <f t="shared" si="129"/>
        <v>.</v>
      </c>
      <c r="AR400" s="20" t="str">
        <f t="shared" si="130"/>
        <v>.</v>
      </c>
      <c r="AS400" s="20">
        <f t="shared" si="131"/>
        <v>2618.13</v>
      </c>
      <c r="AT400" s="20">
        <f t="shared" si="114"/>
        <v>2820.63</v>
      </c>
      <c r="AU400" s="20">
        <f t="shared" si="132"/>
        <v>112171.6</v>
      </c>
    </row>
    <row r="401" spans="1:47" ht="22.5">
      <c r="A401" s="54">
        <v>402</v>
      </c>
      <c r="B401" s="54" t="s">
        <v>776</v>
      </c>
      <c r="C401" s="58" t="s">
        <v>777</v>
      </c>
      <c r="D401" s="79">
        <v>1</v>
      </c>
      <c r="E401" s="79">
        <v>1</v>
      </c>
      <c r="F401" s="80" t="s">
        <v>28</v>
      </c>
      <c r="G401" s="80" t="s">
        <v>28</v>
      </c>
      <c r="H401" s="80">
        <v>90.68</v>
      </c>
      <c r="I401" s="80" t="s">
        <v>28</v>
      </c>
      <c r="J401" s="80" t="s">
        <v>28</v>
      </c>
      <c r="K401" s="80" t="s">
        <v>28</v>
      </c>
      <c r="L401" s="73" t="str">
        <f t="shared" si="115"/>
        <v/>
      </c>
      <c r="M401" s="73" t="str">
        <f t="shared" si="116"/>
        <v/>
      </c>
      <c r="N401" s="72" t="str">
        <f t="shared" si="117"/>
        <v>0506</v>
      </c>
      <c r="O401" s="74">
        <f t="shared" si="118"/>
        <v>0</v>
      </c>
      <c r="P401" s="72">
        <f t="shared" si="119"/>
        <v>0</v>
      </c>
      <c r="Q401" s="74">
        <f t="shared" si="120"/>
        <v>1</v>
      </c>
      <c r="R401" s="72" t="str">
        <f t="shared" si="121"/>
        <v/>
      </c>
      <c r="S401" s="72" t="str">
        <f t="shared" si="122"/>
        <v/>
      </c>
      <c r="AI401" s="23">
        <f>'simulateur tarif OQN'!$B$4</f>
        <v>40</v>
      </c>
      <c r="AJ401" s="24">
        <f t="shared" si="123"/>
        <v>3627.2000000000003</v>
      </c>
      <c r="AK401" s="24">
        <f t="shared" si="124"/>
        <v>90.68</v>
      </c>
      <c r="AM401" t="str">
        <f t="shared" si="125"/>
        <v>ZONEHAUTE</v>
      </c>
      <c r="AN401" t="str">
        <f t="shared" si="126"/>
        <v>HDJ</v>
      </c>
      <c r="AO401" s="20" t="e">
        <f t="shared" si="127"/>
        <v>#VALUE!</v>
      </c>
      <c r="AP401" s="20">
        <f t="shared" si="128"/>
        <v>90.68</v>
      </c>
      <c r="AQ401" s="20" t="str">
        <f t="shared" si="129"/>
        <v>.</v>
      </c>
      <c r="AR401" s="20" t="str">
        <f t="shared" si="130"/>
        <v>.</v>
      </c>
      <c r="AS401" s="20" t="e">
        <f t="shared" si="131"/>
        <v>#VALUE!</v>
      </c>
      <c r="AT401" s="20" t="e">
        <f t="shared" si="114"/>
        <v>#VALUE!</v>
      </c>
      <c r="AU401" s="20">
        <f t="shared" si="132"/>
        <v>3627.2000000000003</v>
      </c>
    </row>
    <row r="402" spans="1:47" ht="22.5">
      <c r="A402" s="54">
        <v>403</v>
      </c>
      <c r="B402" s="54" t="s">
        <v>778</v>
      </c>
      <c r="C402" s="58" t="s">
        <v>779</v>
      </c>
      <c r="D402" s="79">
        <v>1</v>
      </c>
      <c r="E402" s="79">
        <v>1</v>
      </c>
      <c r="F402" s="80" t="s">
        <v>28</v>
      </c>
      <c r="G402" s="80" t="s">
        <v>28</v>
      </c>
      <c r="H402" s="80">
        <v>63.82</v>
      </c>
      <c r="I402" s="80" t="s">
        <v>28</v>
      </c>
      <c r="J402" s="80" t="s">
        <v>28</v>
      </c>
      <c r="K402" s="80" t="s">
        <v>28</v>
      </c>
      <c r="L402" s="73" t="str">
        <f t="shared" si="115"/>
        <v/>
      </c>
      <c r="M402" s="73" t="str">
        <f t="shared" si="116"/>
        <v/>
      </c>
      <c r="N402" s="72" t="str">
        <f t="shared" si="117"/>
        <v>0506</v>
      </c>
      <c r="O402" s="74">
        <f t="shared" si="118"/>
        <v>0</v>
      </c>
      <c r="P402" s="72">
        <f t="shared" si="119"/>
        <v>0</v>
      </c>
      <c r="Q402" s="74">
        <f t="shared" si="120"/>
        <v>1</v>
      </c>
      <c r="R402" s="72" t="str">
        <f t="shared" si="121"/>
        <v/>
      </c>
      <c r="S402" s="72" t="str">
        <f t="shared" si="122"/>
        <v/>
      </c>
      <c r="AI402" s="23">
        <f>'simulateur tarif OQN'!$B$4</f>
        <v>40</v>
      </c>
      <c r="AJ402" s="24">
        <f t="shared" si="123"/>
        <v>2552.8000000000002</v>
      </c>
      <c r="AK402" s="24">
        <f t="shared" si="124"/>
        <v>63.820000000000007</v>
      </c>
      <c r="AM402" t="str">
        <f t="shared" si="125"/>
        <v>ZONEHAUTE</v>
      </c>
      <c r="AN402" t="str">
        <f t="shared" si="126"/>
        <v>HDJ</v>
      </c>
      <c r="AO402" s="20" t="e">
        <f t="shared" si="127"/>
        <v>#VALUE!</v>
      </c>
      <c r="AP402" s="20">
        <f t="shared" si="128"/>
        <v>63.82</v>
      </c>
      <c r="AQ402" s="20" t="str">
        <f t="shared" si="129"/>
        <v>.</v>
      </c>
      <c r="AR402" s="20" t="str">
        <f t="shared" si="130"/>
        <v>.</v>
      </c>
      <c r="AS402" s="20" t="e">
        <f t="shared" si="131"/>
        <v>#VALUE!</v>
      </c>
      <c r="AT402" s="20" t="e">
        <f t="shared" si="114"/>
        <v>#VALUE!</v>
      </c>
      <c r="AU402" s="20">
        <f t="shared" si="132"/>
        <v>2552.8000000000002</v>
      </c>
    </row>
    <row r="403" spans="1:47" ht="22.5">
      <c r="A403" s="54">
        <v>404</v>
      </c>
      <c r="B403" s="54" t="s">
        <v>780</v>
      </c>
      <c r="C403" s="58" t="s">
        <v>781</v>
      </c>
      <c r="D403" s="79">
        <v>1</v>
      </c>
      <c r="E403" s="79">
        <v>1</v>
      </c>
      <c r="F403" s="80" t="s">
        <v>28</v>
      </c>
      <c r="G403" s="80" t="s">
        <v>28</v>
      </c>
      <c r="H403" s="80">
        <v>91.88</v>
      </c>
      <c r="I403" s="80" t="s">
        <v>28</v>
      </c>
      <c r="J403" s="80" t="s">
        <v>28</v>
      </c>
      <c r="K403" s="80" t="s">
        <v>28</v>
      </c>
      <c r="L403" s="73" t="str">
        <f t="shared" si="115"/>
        <v/>
      </c>
      <c r="M403" s="73" t="str">
        <f t="shared" si="116"/>
        <v/>
      </c>
      <c r="N403" s="72" t="str">
        <f t="shared" si="117"/>
        <v>0506</v>
      </c>
      <c r="O403" s="74">
        <f t="shared" si="118"/>
        <v>0</v>
      </c>
      <c r="P403" s="72">
        <f t="shared" si="119"/>
        <v>0</v>
      </c>
      <c r="Q403" s="74">
        <f t="shared" si="120"/>
        <v>1</v>
      </c>
      <c r="R403" s="72" t="str">
        <f t="shared" si="121"/>
        <v/>
      </c>
      <c r="S403" s="72" t="str">
        <f t="shared" si="122"/>
        <v/>
      </c>
      <c r="AI403" s="23">
        <f>'simulateur tarif OQN'!$B$4</f>
        <v>40</v>
      </c>
      <c r="AJ403" s="24">
        <f t="shared" si="123"/>
        <v>3675.2</v>
      </c>
      <c r="AK403" s="24">
        <f t="shared" si="124"/>
        <v>91.88</v>
      </c>
      <c r="AM403" t="str">
        <f t="shared" si="125"/>
        <v>ZONEHAUTE</v>
      </c>
      <c r="AN403" t="str">
        <f t="shared" si="126"/>
        <v>HDJ</v>
      </c>
      <c r="AO403" s="20" t="e">
        <f t="shared" si="127"/>
        <v>#VALUE!</v>
      </c>
      <c r="AP403" s="20">
        <f t="shared" si="128"/>
        <v>91.88</v>
      </c>
      <c r="AQ403" s="20" t="str">
        <f t="shared" si="129"/>
        <v>.</v>
      </c>
      <c r="AR403" s="20" t="str">
        <f t="shared" si="130"/>
        <v>.</v>
      </c>
      <c r="AS403" s="20" t="e">
        <f t="shared" si="131"/>
        <v>#VALUE!</v>
      </c>
      <c r="AT403" s="20" t="e">
        <f t="shared" si="114"/>
        <v>#VALUE!</v>
      </c>
      <c r="AU403" s="20">
        <f t="shared" si="132"/>
        <v>3675.2</v>
      </c>
    </row>
    <row r="404" spans="1:47" ht="33.75">
      <c r="A404" s="54">
        <v>405</v>
      </c>
      <c r="B404" s="54" t="s">
        <v>782</v>
      </c>
      <c r="C404" s="58" t="s">
        <v>783</v>
      </c>
      <c r="D404" s="79">
        <v>8</v>
      </c>
      <c r="E404" s="79">
        <v>28</v>
      </c>
      <c r="F404" s="80">
        <v>1967.56</v>
      </c>
      <c r="G404" s="80">
        <v>245.94</v>
      </c>
      <c r="H404" s="80">
        <v>1967.56</v>
      </c>
      <c r="I404" s="80">
        <v>3365.49</v>
      </c>
      <c r="J404" s="80">
        <v>4241.72</v>
      </c>
      <c r="K404" s="80">
        <v>150.82</v>
      </c>
      <c r="L404" s="73">
        <f t="shared" si="115"/>
        <v>135.72</v>
      </c>
      <c r="M404" s="73">
        <f t="shared" si="116"/>
        <v>162.69999999999999</v>
      </c>
      <c r="N404" s="72" t="str">
        <f t="shared" si="117"/>
        <v>0506</v>
      </c>
      <c r="O404" s="74">
        <f t="shared" si="118"/>
        <v>20</v>
      </c>
      <c r="P404" s="72">
        <f t="shared" si="119"/>
        <v>1</v>
      </c>
      <c r="Q404" s="74">
        <f t="shared" si="120"/>
        <v>8</v>
      </c>
      <c r="R404" s="72">
        <f t="shared" si="121"/>
        <v>15</v>
      </c>
      <c r="S404" s="72">
        <f t="shared" si="122"/>
        <v>22</v>
      </c>
      <c r="AI404" s="23">
        <f>'simulateur tarif OQN'!$B$4</f>
        <v>40</v>
      </c>
      <c r="AJ404" s="24">
        <f t="shared" si="123"/>
        <v>6051.56</v>
      </c>
      <c r="AK404" s="24">
        <f t="shared" si="124"/>
        <v>151.28900000000002</v>
      </c>
      <c r="AM404" t="str">
        <f t="shared" si="125"/>
        <v>ZONEHAUTE</v>
      </c>
      <c r="AN404" t="str">
        <f t="shared" si="126"/>
        <v>HC</v>
      </c>
      <c r="AO404" s="20">
        <f t="shared" si="127"/>
        <v>9837.64</v>
      </c>
      <c r="AP404" s="20">
        <f t="shared" si="128"/>
        <v>1967.56</v>
      </c>
      <c r="AQ404" s="20">
        <f t="shared" si="129"/>
        <v>3365.49</v>
      </c>
      <c r="AR404" s="20">
        <f t="shared" si="130"/>
        <v>4241.72</v>
      </c>
      <c r="AS404" s="20">
        <f t="shared" si="131"/>
        <v>6051.56</v>
      </c>
      <c r="AT404" s="20">
        <f t="shared" si="114"/>
        <v>6806.5600000000013</v>
      </c>
      <c r="AU404" s="20">
        <f t="shared" si="132"/>
        <v>78702.399999999994</v>
      </c>
    </row>
    <row r="405" spans="1:47" ht="33.75">
      <c r="A405" s="54">
        <v>406</v>
      </c>
      <c r="B405" s="54" t="s">
        <v>784</v>
      </c>
      <c r="C405" s="58" t="s">
        <v>785</v>
      </c>
      <c r="D405" s="79">
        <v>8</v>
      </c>
      <c r="E405" s="79">
        <v>28</v>
      </c>
      <c r="F405" s="80">
        <v>1989.91</v>
      </c>
      <c r="G405" s="80">
        <v>248.74</v>
      </c>
      <c r="H405" s="80">
        <v>1989.91</v>
      </c>
      <c r="I405" s="80">
        <v>3403.73</v>
      </c>
      <c r="J405" s="80">
        <v>4289.91</v>
      </c>
      <c r="K405" s="80">
        <v>153.21</v>
      </c>
      <c r="L405" s="73">
        <f t="shared" si="115"/>
        <v>135.72</v>
      </c>
      <c r="M405" s="73">
        <f t="shared" si="116"/>
        <v>162.69999999999999</v>
      </c>
      <c r="N405" s="72" t="str">
        <f t="shared" si="117"/>
        <v>0506</v>
      </c>
      <c r="O405" s="74">
        <f t="shared" si="118"/>
        <v>20</v>
      </c>
      <c r="P405" s="72">
        <f t="shared" si="119"/>
        <v>1</v>
      </c>
      <c r="Q405" s="74">
        <f t="shared" si="120"/>
        <v>8</v>
      </c>
      <c r="R405" s="72">
        <f t="shared" si="121"/>
        <v>15</v>
      </c>
      <c r="S405" s="72">
        <f t="shared" si="122"/>
        <v>22</v>
      </c>
      <c r="AI405" s="23">
        <f>'simulateur tarif OQN'!$B$4</f>
        <v>40</v>
      </c>
      <c r="AJ405" s="24">
        <f t="shared" si="123"/>
        <v>6128.43</v>
      </c>
      <c r="AK405" s="24">
        <f t="shared" si="124"/>
        <v>153.21075000000002</v>
      </c>
      <c r="AM405" t="str">
        <f t="shared" si="125"/>
        <v>ZONEHAUTE</v>
      </c>
      <c r="AN405" t="str">
        <f t="shared" si="126"/>
        <v>HC</v>
      </c>
      <c r="AO405" s="20">
        <f t="shared" si="127"/>
        <v>9949.59</v>
      </c>
      <c r="AP405" s="20">
        <f t="shared" si="128"/>
        <v>1989.91</v>
      </c>
      <c r="AQ405" s="20">
        <f t="shared" si="129"/>
        <v>3403.73</v>
      </c>
      <c r="AR405" s="20">
        <f t="shared" si="130"/>
        <v>4289.91</v>
      </c>
      <c r="AS405" s="20">
        <f t="shared" si="131"/>
        <v>6128.43</v>
      </c>
      <c r="AT405" s="20">
        <f t="shared" si="114"/>
        <v>7002.93</v>
      </c>
      <c r="AU405" s="20">
        <f t="shared" si="132"/>
        <v>79596.400000000009</v>
      </c>
    </row>
    <row r="406" spans="1:47" ht="33.75">
      <c r="A406" s="54">
        <v>407</v>
      </c>
      <c r="B406" s="54" t="s">
        <v>786</v>
      </c>
      <c r="C406" s="58" t="s">
        <v>787</v>
      </c>
      <c r="D406" s="79">
        <v>8</v>
      </c>
      <c r="E406" s="79">
        <v>28</v>
      </c>
      <c r="F406" s="80">
        <v>1871.62</v>
      </c>
      <c r="G406" s="80">
        <v>233.95</v>
      </c>
      <c r="H406" s="80">
        <v>1871.62</v>
      </c>
      <c r="I406" s="80">
        <v>3089.82</v>
      </c>
      <c r="J406" s="80">
        <v>3959.84</v>
      </c>
      <c r="K406" s="80">
        <v>139.47</v>
      </c>
      <c r="L406" s="73">
        <f t="shared" si="115"/>
        <v>135.72</v>
      </c>
      <c r="M406" s="73">
        <f t="shared" si="116"/>
        <v>162.69999999999999</v>
      </c>
      <c r="N406" s="72" t="str">
        <f t="shared" si="117"/>
        <v>0506</v>
      </c>
      <c r="O406" s="74">
        <f t="shared" si="118"/>
        <v>20</v>
      </c>
      <c r="P406" s="72">
        <f t="shared" si="119"/>
        <v>1</v>
      </c>
      <c r="Q406" s="74">
        <f t="shared" si="120"/>
        <v>8</v>
      </c>
      <c r="R406" s="72">
        <f t="shared" si="121"/>
        <v>15</v>
      </c>
      <c r="S406" s="72">
        <f t="shared" si="122"/>
        <v>22</v>
      </c>
      <c r="AI406" s="23">
        <f>'simulateur tarif OQN'!$B$4</f>
        <v>40</v>
      </c>
      <c r="AJ406" s="24">
        <f t="shared" si="123"/>
        <v>5633.48</v>
      </c>
      <c r="AK406" s="24">
        <f t="shared" si="124"/>
        <v>140.83699999999999</v>
      </c>
      <c r="AM406" t="str">
        <f t="shared" si="125"/>
        <v>ZONEHAUTE</v>
      </c>
      <c r="AN406" t="str">
        <f t="shared" si="126"/>
        <v>HC</v>
      </c>
      <c r="AO406" s="20">
        <f t="shared" si="127"/>
        <v>9358.02</v>
      </c>
      <c r="AP406" s="20">
        <f t="shared" si="128"/>
        <v>1871.62</v>
      </c>
      <c r="AQ406" s="20">
        <f t="shared" si="129"/>
        <v>3089.82</v>
      </c>
      <c r="AR406" s="20">
        <f t="shared" si="130"/>
        <v>3959.84</v>
      </c>
      <c r="AS406" s="20">
        <f t="shared" si="131"/>
        <v>5633.48</v>
      </c>
      <c r="AT406" s="20">
        <f t="shared" si="114"/>
        <v>5820.98</v>
      </c>
      <c r="AU406" s="20">
        <f t="shared" si="132"/>
        <v>74864.799999999988</v>
      </c>
    </row>
    <row r="407" spans="1:47" ht="33.75">
      <c r="A407" s="54">
        <v>408</v>
      </c>
      <c r="B407" s="54" t="s">
        <v>788</v>
      </c>
      <c r="C407" s="58" t="s">
        <v>789</v>
      </c>
      <c r="D407" s="79">
        <v>15</v>
      </c>
      <c r="E407" s="79">
        <v>35</v>
      </c>
      <c r="F407" s="80">
        <v>3102.91</v>
      </c>
      <c r="G407" s="80">
        <v>175.9</v>
      </c>
      <c r="H407" s="80">
        <v>3102.91</v>
      </c>
      <c r="I407" s="80">
        <v>3976.62</v>
      </c>
      <c r="J407" s="80">
        <v>5069.2700000000004</v>
      </c>
      <c r="K407" s="80">
        <v>144.84</v>
      </c>
      <c r="L407" s="73">
        <f t="shared" si="115"/>
        <v>135.72</v>
      </c>
      <c r="M407" s="73">
        <f t="shared" si="116"/>
        <v>162.69999999999999</v>
      </c>
      <c r="N407" s="72" t="str">
        <f t="shared" si="117"/>
        <v>0506</v>
      </c>
      <c r="O407" s="74">
        <f t="shared" si="118"/>
        <v>20</v>
      </c>
      <c r="P407" s="72">
        <f t="shared" si="119"/>
        <v>1</v>
      </c>
      <c r="Q407" s="74">
        <f t="shared" si="120"/>
        <v>15</v>
      </c>
      <c r="R407" s="72">
        <f t="shared" si="121"/>
        <v>22</v>
      </c>
      <c r="S407" s="72">
        <f t="shared" si="122"/>
        <v>29</v>
      </c>
      <c r="AI407" s="23">
        <f>'simulateur tarif OQN'!$B$4</f>
        <v>40</v>
      </c>
      <c r="AJ407" s="24">
        <f t="shared" si="123"/>
        <v>5793.47</v>
      </c>
      <c r="AK407" s="24">
        <f t="shared" si="124"/>
        <v>144.83674999999999</v>
      </c>
      <c r="AM407" t="str">
        <f t="shared" si="125"/>
        <v>ZONEHAUTE</v>
      </c>
      <c r="AN407" t="str">
        <f t="shared" si="126"/>
        <v>HC</v>
      </c>
      <c r="AO407" s="20">
        <f t="shared" si="127"/>
        <v>7500.41</v>
      </c>
      <c r="AP407" s="20">
        <f t="shared" si="128"/>
        <v>3102.91</v>
      </c>
      <c r="AQ407" s="20">
        <f t="shared" si="129"/>
        <v>3976.62</v>
      </c>
      <c r="AR407" s="20">
        <f t="shared" si="130"/>
        <v>5069.2700000000004</v>
      </c>
      <c r="AS407" s="20">
        <f t="shared" si="131"/>
        <v>5793.47</v>
      </c>
      <c r="AT407" s="20">
        <f t="shared" si="114"/>
        <v>6249.4700000000012</v>
      </c>
      <c r="AU407" s="20">
        <f t="shared" si="132"/>
        <v>124116.4</v>
      </c>
    </row>
    <row r="408" spans="1:47" ht="33.75">
      <c r="A408" s="54">
        <v>409</v>
      </c>
      <c r="B408" s="54" t="s">
        <v>790</v>
      </c>
      <c r="C408" s="58" t="s">
        <v>791</v>
      </c>
      <c r="D408" s="79">
        <v>8</v>
      </c>
      <c r="E408" s="79">
        <v>28</v>
      </c>
      <c r="F408" s="80">
        <v>1502.34</v>
      </c>
      <c r="G408" s="80">
        <v>187.79</v>
      </c>
      <c r="H408" s="80">
        <v>1502.34</v>
      </c>
      <c r="I408" s="80">
        <v>2682.8</v>
      </c>
      <c r="J408" s="80">
        <v>3518.35</v>
      </c>
      <c r="K408" s="80">
        <v>124.74</v>
      </c>
      <c r="L408" s="73">
        <f t="shared" si="115"/>
        <v>116.13</v>
      </c>
      <c r="M408" s="73">
        <f t="shared" si="116"/>
        <v>162.69999999999999</v>
      </c>
      <c r="N408" s="72" t="str">
        <f t="shared" si="117"/>
        <v>0506</v>
      </c>
      <c r="O408" s="74">
        <f t="shared" si="118"/>
        <v>20</v>
      </c>
      <c r="P408" s="72">
        <f t="shared" si="119"/>
        <v>1</v>
      </c>
      <c r="Q408" s="74">
        <f t="shared" si="120"/>
        <v>8</v>
      </c>
      <c r="R408" s="72">
        <f t="shared" si="121"/>
        <v>15</v>
      </c>
      <c r="S408" s="72">
        <f t="shared" si="122"/>
        <v>22</v>
      </c>
      <c r="AI408" s="23">
        <f>'simulateur tarif OQN'!$B$4</f>
        <v>40</v>
      </c>
      <c r="AJ408" s="24">
        <f t="shared" si="123"/>
        <v>5015.2299999999996</v>
      </c>
      <c r="AK408" s="24">
        <f t="shared" si="124"/>
        <v>125.38074999999999</v>
      </c>
      <c r="AM408" t="str">
        <f t="shared" si="125"/>
        <v>ZONEHAUTE</v>
      </c>
      <c r="AN408" t="str">
        <f t="shared" si="126"/>
        <v>HC</v>
      </c>
      <c r="AO408" s="20">
        <f t="shared" si="127"/>
        <v>7511.62</v>
      </c>
      <c r="AP408" s="20">
        <f t="shared" si="128"/>
        <v>1502.34</v>
      </c>
      <c r="AQ408" s="20">
        <f t="shared" si="129"/>
        <v>2682.8</v>
      </c>
      <c r="AR408" s="20">
        <f t="shared" si="130"/>
        <v>3518.35</v>
      </c>
      <c r="AS408" s="20">
        <f t="shared" si="131"/>
        <v>5015.2299999999996</v>
      </c>
      <c r="AT408" s="20">
        <f t="shared" si="114"/>
        <v>5445.73</v>
      </c>
      <c r="AU408" s="20">
        <f t="shared" si="132"/>
        <v>60093.599999999999</v>
      </c>
    </row>
    <row r="409" spans="1:47" ht="33.75">
      <c r="A409" s="54">
        <v>410</v>
      </c>
      <c r="B409" s="54" t="s">
        <v>792</v>
      </c>
      <c r="C409" s="58" t="s">
        <v>793</v>
      </c>
      <c r="D409" s="79">
        <v>22</v>
      </c>
      <c r="E409" s="79">
        <v>28</v>
      </c>
      <c r="F409" s="80">
        <v>3647.51</v>
      </c>
      <c r="G409" s="80">
        <v>137.82</v>
      </c>
      <c r="H409" s="80">
        <v>3647.51</v>
      </c>
      <c r="I409" s="80" t="s">
        <v>28</v>
      </c>
      <c r="J409" s="80" t="s">
        <v>28</v>
      </c>
      <c r="K409" s="80">
        <v>135.09</v>
      </c>
      <c r="L409" s="73">
        <f t="shared" si="115"/>
        <v>116.13</v>
      </c>
      <c r="M409" s="73">
        <f t="shared" si="116"/>
        <v>162.69999999999999</v>
      </c>
      <c r="N409" s="72" t="str">
        <f t="shared" si="117"/>
        <v>0506</v>
      </c>
      <c r="O409" s="74">
        <f t="shared" si="118"/>
        <v>6</v>
      </c>
      <c r="P409" s="72">
        <f t="shared" si="119"/>
        <v>0</v>
      </c>
      <c r="Q409" s="74">
        <f t="shared" si="120"/>
        <v>22</v>
      </c>
      <c r="R409" s="72" t="str">
        <f t="shared" si="121"/>
        <v/>
      </c>
      <c r="S409" s="72" t="str">
        <f t="shared" si="122"/>
        <v/>
      </c>
      <c r="AI409" s="23">
        <f>'simulateur tarif OQN'!$B$4</f>
        <v>40</v>
      </c>
      <c r="AJ409" s="24">
        <f t="shared" si="123"/>
        <v>5268.59</v>
      </c>
      <c r="AK409" s="24">
        <f t="shared" si="124"/>
        <v>131.71475000000001</v>
      </c>
      <c r="AM409" t="str">
        <f t="shared" si="125"/>
        <v>ZONEHAUTE</v>
      </c>
      <c r="AN409" t="str">
        <f t="shared" si="126"/>
        <v>HC</v>
      </c>
      <c r="AO409" s="20">
        <f t="shared" si="127"/>
        <v>6128.27</v>
      </c>
      <c r="AP409" s="20">
        <f t="shared" si="128"/>
        <v>3647.51</v>
      </c>
      <c r="AQ409" s="20" t="str">
        <f t="shared" si="129"/>
        <v>.</v>
      </c>
      <c r="AR409" s="20" t="str">
        <f t="shared" si="130"/>
        <v>.</v>
      </c>
      <c r="AS409" s="20">
        <f t="shared" si="131"/>
        <v>5268.59</v>
      </c>
      <c r="AT409" s="20">
        <f t="shared" si="114"/>
        <v>6216.59</v>
      </c>
      <c r="AU409" s="20">
        <f t="shared" si="132"/>
        <v>145900.40000000002</v>
      </c>
    </row>
    <row r="410" spans="1:47" ht="33.75">
      <c r="A410" s="54">
        <v>411</v>
      </c>
      <c r="B410" s="54" t="s">
        <v>794</v>
      </c>
      <c r="C410" s="58" t="s">
        <v>795</v>
      </c>
      <c r="D410" s="79">
        <v>8</v>
      </c>
      <c r="E410" s="79">
        <v>28</v>
      </c>
      <c r="F410" s="80">
        <v>1541.95</v>
      </c>
      <c r="G410" s="80">
        <v>192.74</v>
      </c>
      <c r="H410" s="80">
        <v>1541.95</v>
      </c>
      <c r="I410" s="80">
        <v>2638.23</v>
      </c>
      <c r="J410" s="80">
        <v>3554.1</v>
      </c>
      <c r="K410" s="80">
        <v>123</v>
      </c>
      <c r="L410" s="73">
        <f t="shared" si="115"/>
        <v>116.13</v>
      </c>
      <c r="M410" s="73">
        <f t="shared" si="116"/>
        <v>162.69999999999999</v>
      </c>
      <c r="N410" s="72" t="str">
        <f t="shared" si="117"/>
        <v>0506</v>
      </c>
      <c r="O410" s="74">
        <f t="shared" si="118"/>
        <v>20</v>
      </c>
      <c r="P410" s="72">
        <f t="shared" si="119"/>
        <v>1</v>
      </c>
      <c r="Q410" s="74">
        <f t="shared" si="120"/>
        <v>8</v>
      </c>
      <c r="R410" s="72">
        <f t="shared" si="121"/>
        <v>15</v>
      </c>
      <c r="S410" s="72">
        <f t="shared" si="122"/>
        <v>22</v>
      </c>
      <c r="AI410" s="23">
        <f>'simulateur tarif OQN'!$B$4</f>
        <v>40</v>
      </c>
      <c r="AJ410" s="24">
        <f t="shared" si="123"/>
        <v>5030.1000000000004</v>
      </c>
      <c r="AK410" s="24">
        <f t="shared" si="124"/>
        <v>125.75250000000001</v>
      </c>
      <c r="AM410" t="str">
        <f t="shared" si="125"/>
        <v>ZONEHAUTE</v>
      </c>
      <c r="AN410" t="str">
        <f t="shared" si="126"/>
        <v>HC</v>
      </c>
      <c r="AO410" s="20">
        <f t="shared" si="127"/>
        <v>7709.63</v>
      </c>
      <c r="AP410" s="20">
        <f t="shared" si="128"/>
        <v>1541.95</v>
      </c>
      <c r="AQ410" s="20">
        <f t="shared" si="129"/>
        <v>2638.23</v>
      </c>
      <c r="AR410" s="20">
        <f t="shared" si="130"/>
        <v>3554.1</v>
      </c>
      <c r="AS410" s="20">
        <f t="shared" si="131"/>
        <v>5030.1000000000004</v>
      </c>
      <c r="AT410" s="20">
        <f t="shared" si="114"/>
        <v>5373.6</v>
      </c>
      <c r="AU410" s="20">
        <f t="shared" si="132"/>
        <v>61678</v>
      </c>
    </row>
    <row r="411" spans="1:47" ht="33.75">
      <c r="A411" s="54">
        <v>412</v>
      </c>
      <c r="B411" s="54" t="s">
        <v>796</v>
      </c>
      <c r="C411" s="58" t="s">
        <v>797</v>
      </c>
      <c r="D411" s="79">
        <v>29</v>
      </c>
      <c r="E411" s="79">
        <v>35</v>
      </c>
      <c r="F411" s="80">
        <v>4580.93</v>
      </c>
      <c r="G411" s="80">
        <v>138.76</v>
      </c>
      <c r="H411" s="80">
        <v>4580.93</v>
      </c>
      <c r="I411" s="80" t="s">
        <v>28</v>
      </c>
      <c r="J411" s="80" t="s">
        <v>28</v>
      </c>
      <c r="K411" s="80">
        <v>147.77000000000001</v>
      </c>
      <c r="L411" s="73">
        <f t="shared" si="115"/>
        <v>116.13</v>
      </c>
      <c r="M411" s="73">
        <f t="shared" si="116"/>
        <v>162.69999999999999</v>
      </c>
      <c r="N411" s="72" t="str">
        <f t="shared" si="117"/>
        <v>0506</v>
      </c>
      <c r="O411" s="74">
        <f t="shared" si="118"/>
        <v>6</v>
      </c>
      <c r="P411" s="72">
        <f t="shared" si="119"/>
        <v>0</v>
      </c>
      <c r="Q411" s="74">
        <f t="shared" si="120"/>
        <v>29</v>
      </c>
      <c r="R411" s="72" t="str">
        <f t="shared" si="121"/>
        <v/>
      </c>
      <c r="S411" s="72" t="str">
        <f t="shared" si="122"/>
        <v/>
      </c>
      <c r="AI411" s="23">
        <f>'simulateur tarif OQN'!$B$4</f>
        <v>40</v>
      </c>
      <c r="AJ411" s="24">
        <f t="shared" si="123"/>
        <v>5319.7800000000007</v>
      </c>
      <c r="AK411" s="24">
        <f t="shared" si="124"/>
        <v>132.99450000000002</v>
      </c>
      <c r="AM411" t="str">
        <f t="shared" si="125"/>
        <v>ZONEHAUTE</v>
      </c>
      <c r="AN411" t="str">
        <f t="shared" si="126"/>
        <v>HC</v>
      </c>
      <c r="AO411" s="20">
        <f t="shared" si="127"/>
        <v>6107.29</v>
      </c>
      <c r="AP411" s="20">
        <f t="shared" si="128"/>
        <v>4580.93</v>
      </c>
      <c r="AQ411" s="20" t="str">
        <f t="shared" si="129"/>
        <v>.</v>
      </c>
      <c r="AR411" s="20" t="str">
        <f t="shared" si="130"/>
        <v>.</v>
      </c>
      <c r="AS411" s="20">
        <f t="shared" si="131"/>
        <v>5319.7800000000007</v>
      </c>
      <c r="AT411" s="20">
        <f t="shared" si="114"/>
        <v>6901.7800000000007</v>
      </c>
      <c r="AU411" s="20">
        <f t="shared" si="132"/>
        <v>183237.2</v>
      </c>
    </row>
    <row r="412" spans="1:47" ht="33.75">
      <c r="A412" s="54">
        <v>413</v>
      </c>
      <c r="B412" s="54" t="s">
        <v>798</v>
      </c>
      <c r="C412" s="58" t="s">
        <v>2713</v>
      </c>
      <c r="D412" s="79">
        <v>1</v>
      </c>
      <c r="E412" s="79">
        <v>1</v>
      </c>
      <c r="F412" s="80" t="s">
        <v>28</v>
      </c>
      <c r="G412" s="80" t="s">
        <v>28</v>
      </c>
      <c r="H412" s="80">
        <v>81.12</v>
      </c>
      <c r="I412" s="80" t="s">
        <v>28</v>
      </c>
      <c r="J412" s="80" t="s">
        <v>28</v>
      </c>
      <c r="K412" s="80" t="s">
        <v>28</v>
      </c>
      <c r="L412" s="73" t="str">
        <f t="shared" si="115"/>
        <v/>
      </c>
      <c r="M412" s="73" t="str">
        <f t="shared" si="116"/>
        <v/>
      </c>
      <c r="N412" s="72" t="str">
        <f t="shared" si="117"/>
        <v>0509</v>
      </c>
      <c r="O412" s="74">
        <f t="shared" si="118"/>
        <v>0</v>
      </c>
      <c r="P412" s="72">
        <f t="shared" si="119"/>
        <v>0</v>
      </c>
      <c r="Q412" s="74">
        <f t="shared" si="120"/>
        <v>1</v>
      </c>
      <c r="R412" s="72" t="str">
        <f t="shared" si="121"/>
        <v/>
      </c>
      <c r="S412" s="72" t="str">
        <f t="shared" si="122"/>
        <v/>
      </c>
      <c r="AI412" s="23">
        <f>'simulateur tarif OQN'!$B$4</f>
        <v>40</v>
      </c>
      <c r="AJ412" s="24">
        <f t="shared" si="123"/>
        <v>3244.8</v>
      </c>
      <c r="AK412" s="24">
        <f t="shared" si="124"/>
        <v>81.12</v>
      </c>
      <c r="AM412" t="str">
        <f t="shared" si="125"/>
        <v>ZONEHAUTE</v>
      </c>
      <c r="AN412" t="str">
        <f t="shared" si="126"/>
        <v>HDJ</v>
      </c>
      <c r="AO412" s="20" t="e">
        <f t="shared" si="127"/>
        <v>#VALUE!</v>
      </c>
      <c r="AP412" s="20">
        <f t="shared" si="128"/>
        <v>81.12</v>
      </c>
      <c r="AQ412" s="20" t="str">
        <f t="shared" si="129"/>
        <v>.</v>
      </c>
      <c r="AR412" s="20" t="str">
        <f t="shared" si="130"/>
        <v>.</v>
      </c>
      <c r="AS412" s="20" t="e">
        <f t="shared" si="131"/>
        <v>#VALUE!</v>
      </c>
      <c r="AT412" s="20" t="e">
        <f t="shared" si="114"/>
        <v>#VALUE!</v>
      </c>
      <c r="AU412" s="20">
        <f t="shared" si="132"/>
        <v>3244.8</v>
      </c>
    </row>
    <row r="413" spans="1:47" ht="33.75">
      <c r="A413" s="54">
        <v>414</v>
      </c>
      <c r="B413" s="54" t="s">
        <v>799</v>
      </c>
      <c r="C413" s="58" t="s">
        <v>2714</v>
      </c>
      <c r="D413" s="79">
        <v>1</v>
      </c>
      <c r="E413" s="79">
        <v>1</v>
      </c>
      <c r="F413" s="80" t="s">
        <v>28</v>
      </c>
      <c r="G413" s="80" t="s">
        <v>28</v>
      </c>
      <c r="H413" s="80">
        <v>59.62</v>
      </c>
      <c r="I413" s="80" t="s">
        <v>28</v>
      </c>
      <c r="J413" s="80" t="s">
        <v>28</v>
      </c>
      <c r="K413" s="80" t="s">
        <v>28</v>
      </c>
      <c r="L413" s="73" t="str">
        <f t="shared" si="115"/>
        <v/>
      </c>
      <c r="M413" s="73" t="str">
        <f t="shared" si="116"/>
        <v/>
      </c>
      <c r="N413" s="72" t="str">
        <f t="shared" si="117"/>
        <v>0509</v>
      </c>
      <c r="O413" s="74">
        <f t="shared" si="118"/>
        <v>0</v>
      </c>
      <c r="P413" s="72">
        <f t="shared" si="119"/>
        <v>0</v>
      </c>
      <c r="Q413" s="74">
        <f t="shared" si="120"/>
        <v>1</v>
      </c>
      <c r="R413" s="72" t="str">
        <f t="shared" si="121"/>
        <v/>
      </c>
      <c r="S413" s="72" t="str">
        <f t="shared" si="122"/>
        <v/>
      </c>
      <c r="AI413" s="23">
        <f>'simulateur tarif OQN'!$B$4</f>
        <v>40</v>
      </c>
      <c r="AJ413" s="24">
        <f t="shared" si="123"/>
        <v>2384.7999999999997</v>
      </c>
      <c r="AK413" s="24">
        <f t="shared" si="124"/>
        <v>59.61999999999999</v>
      </c>
      <c r="AM413" t="str">
        <f t="shared" si="125"/>
        <v>ZONEHAUTE</v>
      </c>
      <c r="AN413" t="str">
        <f t="shared" si="126"/>
        <v>HDJ</v>
      </c>
      <c r="AO413" s="20" t="e">
        <f t="shared" si="127"/>
        <v>#VALUE!</v>
      </c>
      <c r="AP413" s="20">
        <f t="shared" si="128"/>
        <v>59.62</v>
      </c>
      <c r="AQ413" s="20" t="str">
        <f t="shared" si="129"/>
        <v>.</v>
      </c>
      <c r="AR413" s="20" t="str">
        <f t="shared" si="130"/>
        <v>.</v>
      </c>
      <c r="AS413" s="20" t="e">
        <f t="shared" si="131"/>
        <v>#VALUE!</v>
      </c>
      <c r="AT413" s="20" t="e">
        <f t="shared" si="114"/>
        <v>#VALUE!</v>
      </c>
      <c r="AU413" s="20">
        <f t="shared" si="132"/>
        <v>2384.7999999999997</v>
      </c>
    </row>
    <row r="414" spans="1:47" ht="33.75">
      <c r="A414" s="54">
        <v>415</v>
      </c>
      <c r="B414" s="54" t="s">
        <v>800</v>
      </c>
      <c r="C414" s="58" t="s">
        <v>2715</v>
      </c>
      <c r="D414" s="79">
        <v>1</v>
      </c>
      <c r="E414" s="79">
        <v>1</v>
      </c>
      <c r="F414" s="80" t="s">
        <v>28</v>
      </c>
      <c r="G414" s="80" t="s">
        <v>28</v>
      </c>
      <c r="H414" s="80">
        <v>76.95</v>
      </c>
      <c r="I414" s="80" t="s">
        <v>28</v>
      </c>
      <c r="J414" s="80" t="s">
        <v>28</v>
      </c>
      <c r="K414" s="80" t="s">
        <v>28</v>
      </c>
      <c r="L414" s="73" t="str">
        <f t="shared" si="115"/>
        <v/>
      </c>
      <c r="M414" s="73" t="str">
        <f t="shared" si="116"/>
        <v/>
      </c>
      <c r="N414" s="72" t="str">
        <f t="shared" si="117"/>
        <v>0509</v>
      </c>
      <c r="O414" s="74">
        <f t="shared" si="118"/>
        <v>0</v>
      </c>
      <c r="P414" s="72">
        <f t="shared" si="119"/>
        <v>0</v>
      </c>
      <c r="Q414" s="74">
        <f t="shared" si="120"/>
        <v>1</v>
      </c>
      <c r="R414" s="72" t="str">
        <f t="shared" si="121"/>
        <v/>
      </c>
      <c r="S414" s="72" t="str">
        <f t="shared" si="122"/>
        <v/>
      </c>
      <c r="AI414" s="23">
        <f>'simulateur tarif OQN'!$B$4</f>
        <v>40</v>
      </c>
      <c r="AJ414" s="24">
        <f t="shared" si="123"/>
        <v>3078</v>
      </c>
      <c r="AK414" s="24">
        <f t="shared" si="124"/>
        <v>76.95</v>
      </c>
      <c r="AM414" t="str">
        <f t="shared" si="125"/>
        <v>ZONEHAUTE</v>
      </c>
      <c r="AN414" t="str">
        <f t="shared" si="126"/>
        <v>HDJ</v>
      </c>
      <c r="AO414" s="20" t="e">
        <f t="shared" si="127"/>
        <v>#VALUE!</v>
      </c>
      <c r="AP414" s="20">
        <f t="shared" si="128"/>
        <v>76.95</v>
      </c>
      <c r="AQ414" s="20" t="str">
        <f t="shared" si="129"/>
        <v>.</v>
      </c>
      <c r="AR414" s="20" t="str">
        <f t="shared" si="130"/>
        <v>.</v>
      </c>
      <c r="AS414" s="20" t="e">
        <f t="shared" si="131"/>
        <v>#VALUE!</v>
      </c>
      <c r="AT414" s="20" t="e">
        <f t="shared" si="114"/>
        <v>#VALUE!</v>
      </c>
      <c r="AU414" s="20">
        <f t="shared" si="132"/>
        <v>3078</v>
      </c>
    </row>
    <row r="415" spans="1:47" ht="45">
      <c r="A415" s="54">
        <v>416</v>
      </c>
      <c r="B415" s="54" t="s">
        <v>801</v>
      </c>
      <c r="C415" s="58" t="s">
        <v>2716</v>
      </c>
      <c r="D415" s="79">
        <v>8</v>
      </c>
      <c r="E415" s="79">
        <v>28</v>
      </c>
      <c r="F415" s="80">
        <v>1463.86</v>
      </c>
      <c r="G415" s="80">
        <v>182.98</v>
      </c>
      <c r="H415" s="80">
        <v>1463.86</v>
      </c>
      <c r="I415" s="80">
        <v>2552.0500000000002</v>
      </c>
      <c r="J415" s="80">
        <v>3199.01</v>
      </c>
      <c r="K415" s="80">
        <v>113.5</v>
      </c>
      <c r="L415" s="73">
        <f t="shared" si="115"/>
        <v>95.7</v>
      </c>
      <c r="M415" s="73">
        <f t="shared" si="116"/>
        <v>103.02</v>
      </c>
      <c r="N415" s="72" t="str">
        <f t="shared" si="117"/>
        <v>0509</v>
      </c>
      <c r="O415" s="74">
        <f t="shared" si="118"/>
        <v>20</v>
      </c>
      <c r="P415" s="72">
        <f t="shared" si="119"/>
        <v>1</v>
      </c>
      <c r="Q415" s="74">
        <f t="shared" si="120"/>
        <v>8</v>
      </c>
      <c r="R415" s="72">
        <f t="shared" si="121"/>
        <v>15</v>
      </c>
      <c r="S415" s="72">
        <f t="shared" si="122"/>
        <v>22</v>
      </c>
      <c r="AI415" s="23">
        <f>'simulateur tarif OQN'!$B$4</f>
        <v>40</v>
      </c>
      <c r="AJ415" s="24">
        <f t="shared" si="123"/>
        <v>4561.01</v>
      </c>
      <c r="AK415" s="24">
        <f t="shared" si="124"/>
        <v>114.02525</v>
      </c>
      <c r="AM415" t="str">
        <f t="shared" si="125"/>
        <v>ZONEHAUTE</v>
      </c>
      <c r="AN415" t="str">
        <f t="shared" si="126"/>
        <v>HC</v>
      </c>
      <c r="AO415" s="20">
        <f t="shared" si="127"/>
        <v>7319.2199999999993</v>
      </c>
      <c r="AP415" s="20">
        <f t="shared" si="128"/>
        <v>1463.86</v>
      </c>
      <c r="AQ415" s="20">
        <f t="shared" si="129"/>
        <v>2552.0500000000002</v>
      </c>
      <c r="AR415" s="20">
        <f t="shared" si="130"/>
        <v>3199.01</v>
      </c>
      <c r="AS415" s="20">
        <f t="shared" si="131"/>
        <v>4561.01</v>
      </c>
      <c r="AT415" s="20">
        <f t="shared" si="114"/>
        <v>5451.01</v>
      </c>
      <c r="AU415" s="20">
        <f t="shared" si="132"/>
        <v>58554.399999999994</v>
      </c>
    </row>
    <row r="416" spans="1:47" ht="45">
      <c r="A416" s="54">
        <v>417</v>
      </c>
      <c r="B416" s="54" t="s">
        <v>802</v>
      </c>
      <c r="C416" s="58" t="s">
        <v>2717</v>
      </c>
      <c r="D416" s="79">
        <v>15</v>
      </c>
      <c r="E416" s="79">
        <v>35</v>
      </c>
      <c r="F416" s="80">
        <v>2555.46</v>
      </c>
      <c r="G416" s="80">
        <v>155.94</v>
      </c>
      <c r="H416" s="80">
        <v>2555.46</v>
      </c>
      <c r="I416" s="80">
        <v>3203.3</v>
      </c>
      <c r="J416" s="80">
        <v>4061.1</v>
      </c>
      <c r="K416" s="80">
        <v>116.03</v>
      </c>
      <c r="L416" s="73">
        <f t="shared" si="115"/>
        <v>95.7</v>
      </c>
      <c r="M416" s="73">
        <f t="shared" si="116"/>
        <v>103.02</v>
      </c>
      <c r="N416" s="72" t="str">
        <f t="shared" si="117"/>
        <v>0509</v>
      </c>
      <c r="O416" s="74">
        <f t="shared" si="118"/>
        <v>20</v>
      </c>
      <c r="P416" s="72">
        <f t="shared" si="119"/>
        <v>1</v>
      </c>
      <c r="Q416" s="74">
        <f t="shared" si="120"/>
        <v>15</v>
      </c>
      <c r="R416" s="72">
        <f t="shared" si="121"/>
        <v>22</v>
      </c>
      <c r="S416" s="72">
        <f t="shared" si="122"/>
        <v>29</v>
      </c>
      <c r="AI416" s="23">
        <f>'simulateur tarif OQN'!$B$4</f>
        <v>40</v>
      </c>
      <c r="AJ416" s="24">
        <f t="shared" si="123"/>
        <v>4641.25</v>
      </c>
      <c r="AK416" s="24">
        <f t="shared" si="124"/>
        <v>116.03125</v>
      </c>
      <c r="AM416" t="str">
        <f t="shared" si="125"/>
        <v>ZONEHAUTE</v>
      </c>
      <c r="AN416" t="str">
        <f t="shared" si="126"/>
        <v>HC</v>
      </c>
      <c r="AO416" s="20">
        <f t="shared" si="127"/>
        <v>6453.96</v>
      </c>
      <c r="AP416" s="20">
        <f t="shared" si="128"/>
        <v>2555.46</v>
      </c>
      <c r="AQ416" s="20">
        <f t="shared" si="129"/>
        <v>3203.3</v>
      </c>
      <c r="AR416" s="20">
        <f t="shared" si="130"/>
        <v>4061.1</v>
      </c>
      <c r="AS416" s="20">
        <f t="shared" si="131"/>
        <v>4641.25</v>
      </c>
      <c r="AT416" s="20">
        <f t="shared" si="114"/>
        <v>5657.75</v>
      </c>
      <c r="AU416" s="20">
        <f t="shared" si="132"/>
        <v>102218.4</v>
      </c>
    </row>
    <row r="417" spans="1:47" ht="45">
      <c r="A417" s="54">
        <v>418</v>
      </c>
      <c r="B417" s="54" t="s">
        <v>803</v>
      </c>
      <c r="C417" s="58" t="s">
        <v>2718</v>
      </c>
      <c r="D417" s="79">
        <v>15</v>
      </c>
      <c r="E417" s="79">
        <v>35</v>
      </c>
      <c r="F417" s="80">
        <v>1959.07</v>
      </c>
      <c r="G417" s="80">
        <v>130.6</v>
      </c>
      <c r="H417" s="80">
        <v>1959.07</v>
      </c>
      <c r="I417" s="80">
        <v>2580.21</v>
      </c>
      <c r="J417" s="80">
        <v>3294.79</v>
      </c>
      <c r="K417" s="80">
        <v>92.33</v>
      </c>
      <c r="L417" s="73">
        <f t="shared" si="115"/>
        <v>95.7</v>
      </c>
      <c r="M417" s="73">
        <f t="shared" si="116"/>
        <v>103.02</v>
      </c>
      <c r="N417" s="72" t="str">
        <f t="shared" si="117"/>
        <v>0509</v>
      </c>
      <c r="O417" s="74">
        <f t="shared" si="118"/>
        <v>20</v>
      </c>
      <c r="P417" s="72">
        <f t="shared" si="119"/>
        <v>1</v>
      </c>
      <c r="Q417" s="74">
        <f t="shared" si="120"/>
        <v>15</v>
      </c>
      <c r="R417" s="72">
        <f t="shared" si="121"/>
        <v>22</v>
      </c>
      <c r="S417" s="72">
        <f t="shared" si="122"/>
        <v>29</v>
      </c>
      <c r="AI417" s="23">
        <f>'simulateur tarif OQN'!$B$4</f>
        <v>40</v>
      </c>
      <c r="AJ417" s="24">
        <f t="shared" si="123"/>
        <v>3756.44</v>
      </c>
      <c r="AK417" s="24">
        <f t="shared" si="124"/>
        <v>93.911000000000001</v>
      </c>
      <c r="AM417" t="str">
        <f t="shared" si="125"/>
        <v>ZONEHAUTE</v>
      </c>
      <c r="AN417" t="str">
        <f t="shared" si="126"/>
        <v>HC</v>
      </c>
      <c r="AO417" s="20">
        <f t="shared" si="127"/>
        <v>5224.07</v>
      </c>
      <c r="AP417" s="20">
        <f t="shared" si="128"/>
        <v>1959.07</v>
      </c>
      <c r="AQ417" s="20">
        <f t="shared" si="129"/>
        <v>2580.21</v>
      </c>
      <c r="AR417" s="20">
        <f t="shared" si="130"/>
        <v>3294.79</v>
      </c>
      <c r="AS417" s="20">
        <f t="shared" si="131"/>
        <v>3756.44</v>
      </c>
      <c r="AT417" s="20">
        <f t="shared" si="114"/>
        <v>3587.9399999999987</v>
      </c>
      <c r="AU417" s="20">
        <f t="shared" si="132"/>
        <v>78362.8</v>
      </c>
    </row>
    <row r="418" spans="1:47" ht="45">
      <c r="A418" s="54">
        <v>419</v>
      </c>
      <c r="B418" s="54" t="s">
        <v>804</v>
      </c>
      <c r="C418" s="58" t="s">
        <v>2719</v>
      </c>
      <c r="D418" s="79">
        <v>15</v>
      </c>
      <c r="E418" s="79">
        <v>35</v>
      </c>
      <c r="F418" s="80">
        <v>2066.63</v>
      </c>
      <c r="G418" s="80">
        <v>137.78</v>
      </c>
      <c r="H418" s="80">
        <v>2066.63</v>
      </c>
      <c r="I418" s="80">
        <v>2756.67</v>
      </c>
      <c r="J418" s="80">
        <v>3453.04</v>
      </c>
      <c r="K418" s="80">
        <v>91.41</v>
      </c>
      <c r="L418" s="73">
        <f t="shared" si="115"/>
        <v>95.7</v>
      </c>
      <c r="M418" s="73">
        <f t="shared" si="116"/>
        <v>103.02</v>
      </c>
      <c r="N418" s="72" t="str">
        <f t="shared" si="117"/>
        <v>0509</v>
      </c>
      <c r="O418" s="74">
        <f t="shared" si="118"/>
        <v>20</v>
      </c>
      <c r="P418" s="72">
        <f t="shared" si="119"/>
        <v>1</v>
      </c>
      <c r="Q418" s="74">
        <f t="shared" si="120"/>
        <v>15</v>
      </c>
      <c r="R418" s="72">
        <f t="shared" si="121"/>
        <v>22</v>
      </c>
      <c r="S418" s="72">
        <f t="shared" si="122"/>
        <v>29</v>
      </c>
      <c r="AI418" s="23">
        <f>'simulateur tarif OQN'!$B$4</f>
        <v>40</v>
      </c>
      <c r="AJ418" s="24">
        <f t="shared" si="123"/>
        <v>3910.09</v>
      </c>
      <c r="AK418" s="24">
        <f t="shared" si="124"/>
        <v>97.752250000000004</v>
      </c>
      <c r="AM418" t="str">
        <f t="shared" si="125"/>
        <v>ZONEHAUTE</v>
      </c>
      <c r="AN418" t="str">
        <f t="shared" si="126"/>
        <v>HC</v>
      </c>
      <c r="AO418" s="20">
        <f t="shared" si="127"/>
        <v>5511.13</v>
      </c>
      <c r="AP418" s="20">
        <f t="shared" si="128"/>
        <v>2066.63</v>
      </c>
      <c r="AQ418" s="20">
        <f t="shared" si="129"/>
        <v>2756.67</v>
      </c>
      <c r="AR418" s="20">
        <f t="shared" si="130"/>
        <v>3453.04</v>
      </c>
      <c r="AS418" s="20">
        <f t="shared" si="131"/>
        <v>3910.09</v>
      </c>
      <c r="AT418" s="20">
        <f t="shared" si="114"/>
        <v>3695.59</v>
      </c>
      <c r="AU418" s="20">
        <f t="shared" si="132"/>
        <v>82665.200000000012</v>
      </c>
    </row>
    <row r="419" spans="1:47" ht="45">
      <c r="A419" s="54">
        <v>420</v>
      </c>
      <c r="B419" s="54" t="s">
        <v>805</v>
      </c>
      <c r="C419" s="58" t="s">
        <v>2720</v>
      </c>
      <c r="D419" s="79">
        <v>8</v>
      </c>
      <c r="E419" s="79">
        <v>28</v>
      </c>
      <c r="F419" s="80">
        <v>1012.22</v>
      </c>
      <c r="G419" s="80">
        <v>126.53</v>
      </c>
      <c r="H419" s="80">
        <v>1012.22</v>
      </c>
      <c r="I419" s="80">
        <v>1736.77</v>
      </c>
      <c r="J419" s="80">
        <v>2311.27</v>
      </c>
      <c r="K419" s="80">
        <v>78.73</v>
      </c>
      <c r="L419" s="73">
        <f t="shared" si="115"/>
        <v>89.79</v>
      </c>
      <c r="M419" s="73">
        <f t="shared" si="116"/>
        <v>103.02</v>
      </c>
      <c r="N419" s="72" t="str">
        <f t="shared" si="117"/>
        <v>0509</v>
      </c>
      <c r="O419" s="74">
        <f t="shared" si="118"/>
        <v>20</v>
      </c>
      <c r="P419" s="72">
        <f t="shared" si="119"/>
        <v>1</v>
      </c>
      <c r="Q419" s="74">
        <f t="shared" si="120"/>
        <v>8</v>
      </c>
      <c r="R419" s="72">
        <f t="shared" si="121"/>
        <v>15</v>
      </c>
      <c r="S419" s="72">
        <f t="shared" si="122"/>
        <v>22</v>
      </c>
      <c r="AI419" s="23">
        <f>'simulateur tarif OQN'!$B$4</f>
        <v>40</v>
      </c>
      <c r="AJ419" s="24">
        <f t="shared" si="123"/>
        <v>3256.0299999999997</v>
      </c>
      <c r="AK419" s="24">
        <f t="shared" si="124"/>
        <v>81.400749999999988</v>
      </c>
      <c r="AM419" t="str">
        <f t="shared" si="125"/>
        <v>ZONEHAUTE</v>
      </c>
      <c r="AN419" t="str">
        <f t="shared" si="126"/>
        <v>HC</v>
      </c>
      <c r="AO419" s="20">
        <f t="shared" si="127"/>
        <v>5061.18</v>
      </c>
      <c r="AP419" s="20">
        <f t="shared" si="128"/>
        <v>1012.22</v>
      </c>
      <c r="AQ419" s="20">
        <f t="shared" si="129"/>
        <v>1736.77</v>
      </c>
      <c r="AR419" s="20">
        <f t="shared" si="130"/>
        <v>2311.27</v>
      </c>
      <c r="AS419" s="20">
        <f t="shared" si="131"/>
        <v>3256.0299999999997</v>
      </c>
      <c r="AT419" s="20">
        <f t="shared" si="114"/>
        <v>2703.0300000000007</v>
      </c>
      <c r="AU419" s="20">
        <f t="shared" si="132"/>
        <v>40488.800000000003</v>
      </c>
    </row>
    <row r="420" spans="1:47" ht="45">
      <c r="A420" s="54">
        <v>421</v>
      </c>
      <c r="B420" s="54" t="s">
        <v>806</v>
      </c>
      <c r="C420" s="58" t="s">
        <v>2721</v>
      </c>
      <c r="D420" s="79">
        <v>29</v>
      </c>
      <c r="E420" s="79">
        <v>35</v>
      </c>
      <c r="F420" s="80">
        <v>3227.07</v>
      </c>
      <c r="G420" s="80">
        <v>105.47</v>
      </c>
      <c r="H420" s="80">
        <v>3227.07</v>
      </c>
      <c r="I420" s="80" t="s">
        <v>28</v>
      </c>
      <c r="J420" s="80" t="s">
        <v>28</v>
      </c>
      <c r="K420" s="80">
        <v>99.68</v>
      </c>
      <c r="L420" s="73">
        <f t="shared" si="115"/>
        <v>89.79</v>
      </c>
      <c r="M420" s="73">
        <f t="shared" si="116"/>
        <v>103.02</v>
      </c>
      <c r="N420" s="72" t="str">
        <f t="shared" si="117"/>
        <v>0509</v>
      </c>
      <c r="O420" s="74">
        <f t="shared" si="118"/>
        <v>6</v>
      </c>
      <c r="P420" s="72">
        <f t="shared" si="119"/>
        <v>0</v>
      </c>
      <c r="Q420" s="74">
        <f t="shared" si="120"/>
        <v>29</v>
      </c>
      <c r="R420" s="72" t="str">
        <f t="shared" si="121"/>
        <v/>
      </c>
      <c r="S420" s="72" t="str">
        <f t="shared" si="122"/>
        <v/>
      </c>
      <c r="AI420" s="23">
        <f>'simulateur tarif OQN'!$B$4</f>
        <v>40</v>
      </c>
      <c r="AJ420" s="24">
        <f t="shared" si="123"/>
        <v>3725.4700000000003</v>
      </c>
      <c r="AK420" s="24">
        <f t="shared" si="124"/>
        <v>93.136750000000006</v>
      </c>
      <c r="AM420" t="str">
        <f t="shared" si="125"/>
        <v>ZONEHAUTE</v>
      </c>
      <c r="AN420" t="str">
        <f t="shared" si="126"/>
        <v>HC</v>
      </c>
      <c r="AO420" s="20">
        <f t="shared" si="127"/>
        <v>4387.24</v>
      </c>
      <c r="AP420" s="20">
        <f t="shared" si="128"/>
        <v>3227.07</v>
      </c>
      <c r="AQ420" s="20" t="str">
        <f t="shared" si="129"/>
        <v>.</v>
      </c>
      <c r="AR420" s="20" t="str">
        <f t="shared" si="130"/>
        <v>.</v>
      </c>
      <c r="AS420" s="20">
        <f t="shared" si="131"/>
        <v>3725.4700000000003</v>
      </c>
      <c r="AT420" s="20">
        <f t="shared" si="114"/>
        <v>4219.9700000000012</v>
      </c>
      <c r="AU420" s="20">
        <f t="shared" si="132"/>
        <v>129082.8</v>
      </c>
    </row>
    <row r="421" spans="1:47" ht="45">
      <c r="A421" s="54">
        <v>422</v>
      </c>
      <c r="B421" s="54" t="s">
        <v>807</v>
      </c>
      <c r="C421" s="58" t="s">
        <v>2722</v>
      </c>
      <c r="D421" s="79">
        <v>8</v>
      </c>
      <c r="E421" s="79">
        <v>28</v>
      </c>
      <c r="F421" s="80">
        <v>1014.08</v>
      </c>
      <c r="G421" s="80">
        <v>126.76</v>
      </c>
      <c r="H421" s="80">
        <v>1014.08</v>
      </c>
      <c r="I421" s="80">
        <v>1566.95</v>
      </c>
      <c r="J421" s="80">
        <v>2245.75</v>
      </c>
      <c r="K421" s="80">
        <v>76.349999999999994</v>
      </c>
      <c r="L421" s="73">
        <f t="shared" si="115"/>
        <v>89.79</v>
      </c>
      <c r="M421" s="73">
        <f t="shared" si="116"/>
        <v>103.02</v>
      </c>
      <c r="N421" s="72" t="str">
        <f t="shared" si="117"/>
        <v>0509</v>
      </c>
      <c r="O421" s="74">
        <f t="shared" si="118"/>
        <v>20</v>
      </c>
      <c r="P421" s="72">
        <f t="shared" si="119"/>
        <v>1</v>
      </c>
      <c r="Q421" s="74">
        <f t="shared" si="120"/>
        <v>8</v>
      </c>
      <c r="R421" s="72">
        <f t="shared" si="121"/>
        <v>15</v>
      </c>
      <c r="S421" s="72">
        <f t="shared" si="122"/>
        <v>22</v>
      </c>
      <c r="AI421" s="23">
        <f>'simulateur tarif OQN'!$B$4</f>
        <v>40</v>
      </c>
      <c r="AJ421" s="24">
        <f t="shared" si="123"/>
        <v>3161.95</v>
      </c>
      <c r="AK421" s="24">
        <f t="shared" si="124"/>
        <v>79.048749999999998</v>
      </c>
      <c r="AM421" t="str">
        <f t="shared" si="125"/>
        <v>ZONEHAUTE</v>
      </c>
      <c r="AN421" t="str">
        <f t="shared" si="126"/>
        <v>HC</v>
      </c>
      <c r="AO421" s="20">
        <f t="shared" si="127"/>
        <v>5070.4000000000005</v>
      </c>
      <c r="AP421" s="20">
        <f t="shared" si="128"/>
        <v>1014.08</v>
      </c>
      <c r="AQ421" s="20">
        <f t="shared" si="129"/>
        <v>1566.95</v>
      </c>
      <c r="AR421" s="20">
        <f t="shared" si="130"/>
        <v>2245.75</v>
      </c>
      <c r="AS421" s="20">
        <f t="shared" si="131"/>
        <v>3161.95</v>
      </c>
      <c r="AT421" s="20">
        <f t="shared" si="114"/>
        <v>2489.9499999999998</v>
      </c>
      <c r="AU421" s="20">
        <f t="shared" si="132"/>
        <v>40563.200000000004</v>
      </c>
    </row>
    <row r="422" spans="1:47" ht="45">
      <c r="A422" s="54">
        <v>423</v>
      </c>
      <c r="B422" s="54" t="s">
        <v>808</v>
      </c>
      <c r="C422" s="58" t="s">
        <v>2723</v>
      </c>
      <c r="D422" s="79">
        <v>29</v>
      </c>
      <c r="E422" s="79">
        <v>35</v>
      </c>
      <c r="F422" s="80">
        <v>3036.38</v>
      </c>
      <c r="G422" s="80">
        <v>96.3</v>
      </c>
      <c r="H422" s="80">
        <v>3036.38</v>
      </c>
      <c r="I422" s="80" t="s">
        <v>28</v>
      </c>
      <c r="J422" s="80" t="s">
        <v>28</v>
      </c>
      <c r="K422" s="80">
        <v>96.39</v>
      </c>
      <c r="L422" s="73">
        <f t="shared" si="115"/>
        <v>89.79</v>
      </c>
      <c r="M422" s="73">
        <f t="shared" si="116"/>
        <v>103.02</v>
      </c>
      <c r="N422" s="72" t="str">
        <f t="shared" si="117"/>
        <v>0509</v>
      </c>
      <c r="O422" s="74">
        <f t="shared" si="118"/>
        <v>6</v>
      </c>
      <c r="P422" s="72">
        <f t="shared" si="119"/>
        <v>0</v>
      </c>
      <c r="Q422" s="74">
        <f t="shared" si="120"/>
        <v>29</v>
      </c>
      <c r="R422" s="72" t="str">
        <f t="shared" si="121"/>
        <v/>
      </c>
      <c r="S422" s="72" t="str">
        <f t="shared" si="122"/>
        <v/>
      </c>
      <c r="AI422" s="23">
        <f>'simulateur tarif OQN'!$B$4</f>
        <v>40</v>
      </c>
      <c r="AJ422" s="24">
        <f t="shared" si="123"/>
        <v>3518.33</v>
      </c>
      <c r="AK422" s="24">
        <f t="shared" si="124"/>
        <v>87.958249999999992</v>
      </c>
      <c r="AM422" t="str">
        <f t="shared" si="125"/>
        <v>ZONEHAUTE</v>
      </c>
      <c r="AN422" t="str">
        <f t="shared" si="126"/>
        <v>HC</v>
      </c>
      <c r="AO422" s="20">
        <f t="shared" si="127"/>
        <v>4095.6800000000003</v>
      </c>
      <c r="AP422" s="20">
        <f t="shared" si="128"/>
        <v>3036.38</v>
      </c>
      <c r="AQ422" s="20" t="str">
        <f t="shared" si="129"/>
        <v>.</v>
      </c>
      <c r="AR422" s="20" t="str">
        <f t="shared" si="130"/>
        <v>.</v>
      </c>
      <c r="AS422" s="20">
        <f t="shared" si="131"/>
        <v>3518.33</v>
      </c>
      <c r="AT422" s="20">
        <f t="shared" si="114"/>
        <v>3848.33</v>
      </c>
      <c r="AU422" s="20">
        <f t="shared" si="132"/>
        <v>121455.20000000001</v>
      </c>
    </row>
    <row r="423" spans="1:47" ht="45">
      <c r="A423" s="54">
        <v>424</v>
      </c>
      <c r="B423" s="54" t="s">
        <v>809</v>
      </c>
      <c r="C423" s="58" t="s">
        <v>2724</v>
      </c>
      <c r="D423" s="79">
        <v>15</v>
      </c>
      <c r="E423" s="79">
        <v>35</v>
      </c>
      <c r="F423" s="80">
        <v>1696.3</v>
      </c>
      <c r="G423" s="80">
        <v>113.09</v>
      </c>
      <c r="H423" s="80">
        <v>1696.3</v>
      </c>
      <c r="I423" s="80">
        <v>2278</v>
      </c>
      <c r="J423" s="80">
        <v>2916.96</v>
      </c>
      <c r="K423" s="80">
        <v>78.72</v>
      </c>
      <c r="L423" s="73">
        <f t="shared" si="115"/>
        <v>89.79</v>
      </c>
      <c r="M423" s="73">
        <f t="shared" si="116"/>
        <v>103.02</v>
      </c>
      <c r="N423" s="72" t="str">
        <f t="shared" si="117"/>
        <v>0509</v>
      </c>
      <c r="O423" s="74">
        <f t="shared" si="118"/>
        <v>20</v>
      </c>
      <c r="P423" s="72">
        <f t="shared" si="119"/>
        <v>1</v>
      </c>
      <c r="Q423" s="74">
        <f t="shared" si="120"/>
        <v>15</v>
      </c>
      <c r="R423" s="72">
        <f t="shared" si="121"/>
        <v>22</v>
      </c>
      <c r="S423" s="72">
        <f t="shared" si="122"/>
        <v>29</v>
      </c>
      <c r="AI423" s="23">
        <f>'simulateur tarif OQN'!$B$4</f>
        <v>40</v>
      </c>
      <c r="AJ423" s="24">
        <f t="shared" si="123"/>
        <v>3310.56</v>
      </c>
      <c r="AK423" s="24">
        <f t="shared" si="124"/>
        <v>82.763999999999996</v>
      </c>
      <c r="AM423" t="str">
        <f t="shared" si="125"/>
        <v>ZONEHAUTE</v>
      </c>
      <c r="AN423" t="str">
        <f t="shared" si="126"/>
        <v>HC</v>
      </c>
      <c r="AO423" s="20">
        <f t="shared" si="127"/>
        <v>4523.55</v>
      </c>
      <c r="AP423" s="20">
        <f t="shared" si="128"/>
        <v>1696.3</v>
      </c>
      <c r="AQ423" s="20">
        <f t="shared" si="129"/>
        <v>2278</v>
      </c>
      <c r="AR423" s="20">
        <f t="shared" si="130"/>
        <v>2916.96</v>
      </c>
      <c r="AS423" s="20">
        <f t="shared" si="131"/>
        <v>3310.56</v>
      </c>
      <c r="AT423" s="20">
        <f t="shared" si="114"/>
        <v>2757.0600000000004</v>
      </c>
      <c r="AU423" s="20">
        <f t="shared" si="132"/>
        <v>67852</v>
      </c>
    </row>
    <row r="424" spans="1:47" ht="45">
      <c r="A424" s="54">
        <v>425</v>
      </c>
      <c r="B424" s="54" t="s">
        <v>810</v>
      </c>
      <c r="C424" s="58" t="s">
        <v>2725</v>
      </c>
      <c r="D424" s="79">
        <v>50</v>
      </c>
      <c r="E424" s="79">
        <v>56</v>
      </c>
      <c r="F424" s="80">
        <v>4770.18</v>
      </c>
      <c r="G424" s="80">
        <v>87.83</v>
      </c>
      <c r="H424" s="80">
        <v>4770.18</v>
      </c>
      <c r="I424" s="80" t="s">
        <v>28</v>
      </c>
      <c r="J424" s="80" t="s">
        <v>28</v>
      </c>
      <c r="K424" s="80">
        <v>90.78</v>
      </c>
      <c r="L424" s="73">
        <f t="shared" si="115"/>
        <v>89.79</v>
      </c>
      <c r="M424" s="73">
        <f t="shared" si="116"/>
        <v>103.02</v>
      </c>
      <c r="N424" s="72" t="str">
        <f t="shared" si="117"/>
        <v>0509</v>
      </c>
      <c r="O424" s="74">
        <f t="shared" si="118"/>
        <v>6</v>
      </c>
      <c r="P424" s="72">
        <f t="shared" si="119"/>
        <v>0</v>
      </c>
      <c r="Q424" s="74">
        <f t="shared" si="120"/>
        <v>50</v>
      </c>
      <c r="R424" s="72" t="str">
        <f t="shared" si="121"/>
        <v/>
      </c>
      <c r="S424" s="72" t="str">
        <f t="shared" si="122"/>
        <v/>
      </c>
      <c r="AI424" s="23">
        <f>'simulateur tarif OQN'!$B$4</f>
        <v>40</v>
      </c>
      <c r="AJ424" s="24">
        <f t="shared" si="123"/>
        <v>3891.88</v>
      </c>
      <c r="AK424" s="24">
        <f t="shared" si="124"/>
        <v>97.296999999999997</v>
      </c>
      <c r="AM424" t="str">
        <f t="shared" si="125"/>
        <v>ZONEBASSE</v>
      </c>
      <c r="AN424" t="str">
        <f t="shared" si="126"/>
        <v>HC</v>
      </c>
      <c r="AO424" s="20">
        <f t="shared" si="127"/>
        <v>3891.88</v>
      </c>
      <c r="AP424" s="20">
        <f t="shared" si="128"/>
        <v>4770.18</v>
      </c>
      <c r="AQ424" s="20" t="str">
        <f t="shared" si="129"/>
        <v>.</v>
      </c>
      <c r="AR424" s="20" t="str">
        <f t="shared" si="130"/>
        <v>.</v>
      </c>
      <c r="AS424" s="20">
        <f t="shared" si="131"/>
        <v>3317.7000000000003</v>
      </c>
      <c r="AT424" s="20">
        <f t="shared" si="114"/>
        <v>3367.2000000000007</v>
      </c>
      <c r="AU424" s="20">
        <f t="shared" si="132"/>
        <v>190807.2</v>
      </c>
    </row>
    <row r="425" spans="1:47" ht="45">
      <c r="A425" s="54">
        <v>426</v>
      </c>
      <c r="B425" s="54" t="s">
        <v>811</v>
      </c>
      <c r="C425" s="58" t="s">
        <v>2726</v>
      </c>
      <c r="D425" s="79">
        <v>22</v>
      </c>
      <c r="E425" s="79">
        <v>28</v>
      </c>
      <c r="F425" s="80">
        <v>1493.05</v>
      </c>
      <c r="G425" s="80">
        <v>67.87</v>
      </c>
      <c r="H425" s="80">
        <v>1493.05</v>
      </c>
      <c r="I425" s="80" t="s">
        <v>28</v>
      </c>
      <c r="J425" s="80" t="s">
        <v>28</v>
      </c>
      <c r="K425" s="80">
        <v>62.73</v>
      </c>
      <c r="L425" s="73">
        <f t="shared" si="115"/>
        <v>81.290000000000006</v>
      </c>
      <c r="M425" s="73">
        <f t="shared" si="116"/>
        <v>103.02</v>
      </c>
      <c r="N425" s="72" t="str">
        <f t="shared" si="117"/>
        <v>0509</v>
      </c>
      <c r="O425" s="74">
        <f t="shared" si="118"/>
        <v>6</v>
      </c>
      <c r="P425" s="72">
        <f t="shared" si="119"/>
        <v>0</v>
      </c>
      <c r="Q425" s="74">
        <f t="shared" si="120"/>
        <v>22</v>
      </c>
      <c r="R425" s="72" t="str">
        <f t="shared" si="121"/>
        <v/>
      </c>
      <c r="S425" s="72" t="str">
        <f t="shared" si="122"/>
        <v/>
      </c>
      <c r="AI425" s="23">
        <f>'simulateur tarif OQN'!$B$4</f>
        <v>40</v>
      </c>
      <c r="AJ425" s="24">
        <f t="shared" si="123"/>
        <v>2245.81</v>
      </c>
      <c r="AK425" s="24">
        <f t="shared" si="124"/>
        <v>56.145249999999997</v>
      </c>
      <c r="AM425" t="str">
        <f t="shared" si="125"/>
        <v>ZONEHAUTE</v>
      </c>
      <c r="AN425" t="str">
        <f t="shared" si="126"/>
        <v>HC</v>
      </c>
      <c r="AO425" s="20">
        <f t="shared" si="127"/>
        <v>2714.71</v>
      </c>
      <c r="AP425" s="20">
        <f t="shared" si="128"/>
        <v>1493.05</v>
      </c>
      <c r="AQ425" s="20" t="str">
        <f t="shared" si="129"/>
        <v>.</v>
      </c>
      <c r="AR425" s="20" t="str">
        <f t="shared" si="130"/>
        <v>.</v>
      </c>
      <c r="AS425" s="20">
        <f t="shared" si="131"/>
        <v>2245.81</v>
      </c>
      <c r="AT425" s="20">
        <f t="shared" si="114"/>
        <v>1317.809999999999</v>
      </c>
      <c r="AU425" s="20">
        <f t="shared" si="132"/>
        <v>59722</v>
      </c>
    </row>
    <row r="426" spans="1:47" ht="45">
      <c r="A426" s="54">
        <v>427</v>
      </c>
      <c r="B426" s="54" t="s">
        <v>812</v>
      </c>
      <c r="C426" s="58" t="s">
        <v>2727</v>
      </c>
      <c r="D426" s="79">
        <v>22</v>
      </c>
      <c r="E426" s="79">
        <v>28</v>
      </c>
      <c r="F426" s="80">
        <v>1851.55</v>
      </c>
      <c r="G426" s="80">
        <v>84.16</v>
      </c>
      <c r="H426" s="80">
        <v>1851.55</v>
      </c>
      <c r="I426" s="80" t="s">
        <v>28</v>
      </c>
      <c r="J426" s="80" t="s">
        <v>28</v>
      </c>
      <c r="K426" s="80">
        <v>72.61</v>
      </c>
      <c r="L426" s="73">
        <f t="shared" si="115"/>
        <v>81.290000000000006</v>
      </c>
      <c r="M426" s="73">
        <f t="shared" si="116"/>
        <v>103.02</v>
      </c>
      <c r="N426" s="72" t="str">
        <f t="shared" si="117"/>
        <v>0509</v>
      </c>
      <c r="O426" s="74">
        <f t="shared" si="118"/>
        <v>6</v>
      </c>
      <c r="P426" s="72">
        <f t="shared" si="119"/>
        <v>0</v>
      </c>
      <c r="Q426" s="74">
        <f t="shared" si="120"/>
        <v>22</v>
      </c>
      <c r="R426" s="72" t="str">
        <f t="shared" si="121"/>
        <v/>
      </c>
      <c r="S426" s="72" t="str">
        <f t="shared" si="122"/>
        <v/>
      </c>
      <c r="AI426" s="23">
        <f>'simulateur tarif OQN'!$B$4</f>
        <v>40</v>
      </c>
      <c r="AJ426" s="24">
        <f t="shared" si="123"/>
        <v>2722.87</v>
      </c>
      <c r="AK426" s="24">
        <f t="shared" si="124"/>
        <v>68.071749999999994</v>
      </c>
      <c r="AM426" t="str">
        <f t="shared" si="125"/>
        <v>ZONEHAUTE</v>
      </c>
      <c r="AN426" t="str">
        <f t="shared" si="126"/>
        <v>HC</v>
      </c>
      <c r="AO426" s="20">
        <f t="shared" si="127"/>
        <v>3366.43</v>
      </c>
      <c r="AP426" s="20">
        <f t="shared" si="128"/>
        <v>1851.55</v>
      </c>
      <c r="AQ426" s="20" t="str">
        <f t="shared" si="129"/>
        <v>.</v>
      </c>
      <c r="AR426" s="20" t="str">
        <f t="shared" si="130"/>
        <v>.</v>
      </c>
      <c r="AS426" s="20">
        <f t="shared" si="131"/>
        <v>2722.87</v>
      </c>
      <c r="AT426" s="20">
        <f t="shared" si="114"/>
        <v>2288.8699999999994</v>
      </c>
      <c r="AU426" s="20">
        <f t="shared" si="132"/>
        <v>74062</v>
      </c>
    </row>
    <row r="427" spans="1:47" ht="45">
      <c r="A427" s="54">
        <v>428</v>
      </c>
      <c r="B427" s="54" t="s">
        <v>813</v>
      </c>
      <c r="C427" s="58" t="s">
        <v>2728</v>
      </c>
      <c r="D427" s="79">
        <v>22</v>
      </c>
      <c r="E427" s="79">
        <v>28</v>
      </c>
      <c r="F427" s="80">
        <v>1831.89</v>
      </c>
      <c r="G427" s="80">
        <v>83.27</v>
      </c>
      <c r="H427" s="80">
        <v>1831.89</v>
      </c>
      <c r="I427" s="80" t="s">
        <v>28</v>
      </c>
      <c r="J427" s="80" t="s">
        <v>28</v>
      </c>
      <c r="K427" s="80">
        <v>71.2</v>
      </c>
      <c r="L427" s="73">
        <f t="shared" si="115"/>
        <v>81.290000000000006</v>
      </c>
      <c r="M427" s="73">
        <f t="shared" si="116"/>
        <v>103.02</v>
      </c>
      <c r="N427" s="72" t="str">
        <f t="shared" si="117"/>
        <v>0509</v>
      </c>
      <c r="O427" s="74">
        <f t="shared" si="118"/>
        <v>6</v>
      </c>
      <c r="P427" s="72">
        <f t="shared" si="119"/>
        <v>0</v>
      </c>
      <c r="Q427" s="74">
        <f t="shared" si="120"/>
        <v>22</v>
      </c>
      <c r="R427" s="72" t="str">
        <f t="shared" si="121"/>
        <v/>
      </c>
      <c r="S427" s="72" t="str">
        <f t="shared" si="122"/>
        <v/>
      </c>
      <c r="AI427" s="23">
        <f>'simulateur tarif OQN'!$B$4</f>
        <v>40</v>
      </c>
      <c r="AJ427" s="24">
        <f t="shared" si="123"/>
        <v>2686.29</v>
      </c>
      <c r="AK427" s="24">
        <f t="shared" si="124"/>
        <v>67.157250000000005</v>
      </c>
      <c r="AM427" t="str">
        <f t="shared" si="125"/>
        <v>ZONEHAUTE</v>
      </c>
      <c r="AN427" t="str">
        <f t="shared" si="126"/>
        <v>HC</v>
      </c>
      <c r="AO427" s="20">
        <f t="shared" si="127"/>
        <v>3330.75</v>
      </c>
      <c r="AP427" s="20">
        <f t="shared" si="128"/>
        <v>1831.89</v>
      </c>
      <c r="AQ427" s="20" t="str">
        <f t="shared" si="129"/>
        <v>.</v>
      </c>
      <c r="AR427" s="20" t="str">
        <f t="shared" si="130"/>
        <v>.</v>
      </c>
      <c r="AS427" s="20">
        <f t="shared" si="131"/>
        <v>2686.29</v>
      </c>
      <c r="AT427" s="20">
        <f t="shared" si="114"/>
        <v>2181.7900000000004</v>
      </c>
      <c r="AU427" s="20">
        <f t="shared" si="132"/>
        <v>73275.600000000006</v>
      </c>
    </row>
    <row r="428" spans="1:47" ht="45">
      <c r="A428" s="54">
        <v>429</v>
      </c>
      <c r="B428" s="54" t="s">
        <v>814</v>
      </c>
      <c r="C428" s="58" t="s">
        <v>2729</v>
      </c>
      <c r="D428" s="79">
        <v>29</v>
      </c>
      <c r="E428" s="79">
        <v>35</v>
      </c>
      <c r="F428" s="80">
        <v>2938.43</v>
      </c>
      <c r="G428" s="80">
        <v>101.33</v>
      </c>
      <c r="H428" s="80">
        <v>2938.43</v>
      </c>
      <c r="I428" s="80" t="s">
        <v>28</v>
      </c>
      <c r="J428" s="80" t="s">
        <v>28</v>
      </c>
      <c r="K428" s="80">
        <v>97.07</v>
      </c>
      <c r="L428" s="73">
        <f t="shared" si="115"/>
        <v>81.290000000000006</v>
      </c>
      <c r="M428" s="73">
        <f t="shared" si="116"/>
        <v>103.02</v>
      </c>
      <c r="N428" s="72" t="str">
        <f t="shared" si="117"/>
        <v>0509</v>
      </c>
      <c r="O428" s="74">
        <f t="shared" si="118"/>
        <v>6</v>
      </c>
      <c r="P428" s="72">
        <f t="shared" si="119"/>
        <v>0</v>
      </c>
      <c r="Q428" s="74">
        <f t="shared" si="120"/>
        <v>29</v>
      </c>
      <c r="R428" s="72" t="str">
        <f t="shared" si="121"/>
        <v/>
      </c>
      <c r="S428" s="72" t="str">
        <f t="shared" si="122"/>
        <v/>
      </c>
      <c r="AI428" s="23">
        <f>'simulateur tarif OQN'!$B$4</f>
        <v>40</v>
      </c>
      <c r="AJ428" s="24">
        <f t="shared" si="123"/>
        <v>3423.7799999999997</v>
      </c>
      <c r="AK428" s="24">
        <f t="shared" si="124"/>
        <v>85.594499999999996</v>
      </c>
      <c r="AM428" t="str">
        <f t="shared" si="125"/>
        <v>ZONEHAUTE</v>
      </c>
      <c r="AN428" t="str">
        <f t="shared" si="126"/>
        <v>HC</v>
      </c>
      <c r="AO428" s="20">
        <f t="shared" si="127"/>
        <v>4053.0599999999995</v>
      </c>
      <c r="AP428" s="20">
        <f t="shared" si="128"/>
        <v>2938.43</v>
      </c>
      <c r="AQ428" s="20" t="str">
        <f t="shared" si="129"/>
        <v>.</v>
      </c>
      <c r="AR428" s="20" t="str">
        <f t="shared" si="130"/>
        <v>.</v>
      </c>
      <c r="AS428" s="20">
        <f t="shared" si="131"/>
        <v>3423.7799999999997</v>
      </c>
      <c r="AT428" s="20">
        <f t="shared" si="114"/>
        <v>4212.7799999999988</v>
      </c>
      <c r="AU428" s="20">
        <f t="shared" si="132"/>
        <v>117537.2</v>
      </c>
    </row>
    <row r="429" spans="1:47" ht="45">
      <c r="A429" s="54">
        <v>430</v>
      </c>
      <c r="B429" s="54" t="s">
        <v>815</v>
      </c>
      <c r="C429" s="58" t="s">
        <v>2730</v>
      </c>
      <c r="D429" s="79">
        <v>29</v>
      </c>
      <c r="E429" s="79">
        <v>35</v>
      </c>
      <c r="F429" s="80">
        <v>2911.04</v>
      </c>
      <c r="G429" s="80">
        <v>100.38</v>
      </c>
      <c r="H429" s="80">
        <v>2911.04</v>
      </c>
      <c r="I429" s="80" t="s">
        <v>28</v>
      </c>
      <c r="J429" s="80" t="s">
        <v>28</v>
      </c>
      <c r="K429" s="80">
        <v>91.54</v>
      </c>
      <c r="L429" s="73">
        <f t="shared" si="115"/>
        <v>81.290000000000006</v>
      </c>
      <c r="M429" s="73">
        <f t="shared" si="116"/>
        <v>103.02</v>
      </c>
      <c r="N429" s="72" t="str">
        <f t="shared" si="117"/>
        <v>0509</v>
      </c>
      <c r="O429" s="74">
        <f t="shared" si="118"/>
        <v>6</v>
      </c>
      <c r="P429" s="72">
        <f t="shared" si="119"/>
        <v>0</v>
      </c>
      <c r="Q429" s="74">
        <f t="shared" si="120"/>
        <v>29</v>
      </c>
      <c r="R429" s="72" t="str">
        <f t="shared" si="121"/>
        <v/>
      </c>
      <c r="S429" s="72" t="str">
        <f t="shared" si="122"/>
        <v/>
      </c>
      <c r="AI429" s="23">
        <f>'simulateur tarif OQN'!$B$4</f>
        <v>40</v>
      </c>
      <c r="AJ429" s="24">
        <f t="shared" si="123"/>
        <v>3368.74</v>
      </c>
      <c r="AK429" s="24">
        <f t="shared" si="124"/>
        <v>84.218499999999992</v>
      </c>
      <c r="AM429" t="str">
        <f t="shared" si="125"/>
        <v>ZONEHAUTE</v>
      </c>
      <c r="AN429" t="str">
        <f t="shared" si="126"/>
        <v>HC</v>
      </c>
      <c r="AO429" s="20">
        <f t="shared" si="127"/>
        <v>4015.22</v>
      </c>
      <c r="AP429" s="20">
        <f t="shared" si="128"/>
        <v>2911.04</v>
      </c>
      <c r="AQ429" s="20" t="str">
        <f t="shared" si="129"/>
        <v>.</v>
      </c>
      <c r="AR429" s="20" t="str">
        <f t="shared" si="130"/>
        <v>.</v>
      </c>
      <c r="AS429" s="20">
        <f t="shared" si="131"/>
        <v>3368.74</v>
      </c>
      <c r="AT429" s="20">
        <f t="shared" si="114"/>
        <v>3881.2400000000002</v>
      </c>
      <c r="AU429" s="20">
        <f t="shared" si="132"/>
        <v>116441.60000000001</v>
      </c>
    </row>
    <row r="430" spans="1:47" ht="45">
      <c r="A430" s="54">
        <v>431</v>
      </c>
      <c r="B430" s="54" t="s">
        <v>816</v>
      </c>
      <c r="C430" s="58" t="s">
        <v>2731</v>
      </c>
      <c r="D430" s="79">
        <v>57</v>
      </c>
      <c r="E430" s="79">
        <v>63</v>
      </c>
      <c r="F430" s="80">
        <v>5277.9</v>
      </c>
      <c r="G430" s="80">
        <v>84.53</v>
      </c>
      <c r="H430" s="80">
        <v>5277.9</v>
      </c>
      <c r="I430" s="80" t="s">
        <v>28</v>
      </c>
      <c r="J430" s="80" t="s">
        <v>28</v>
      </c>
      <c r="K430" s="80">
        <v>91.54</v>
      </c>
      <c r="L430" s="73">
        <f t="shared" si="115"/>
        <v>81.290000000000006</v>
      </c>
      <c r="M430" s="73">
        <f t="shared" si="116"/>
        <v>103.02</v>
      </c>
      <c r="N430" s="72" t="str">
        <f t="shared" si="117"/>
        <v>0509</v>
      </c>
      <c r="O430" s="74">
        <f t="shared" si="118"/>
        <v>6</v>
      </c>
      <c r="P430" s="72">
        <f t="shared" si="119"/>
        <v>0</v>
      </c>
      <c r="Q430" s="74">
        <f t="shared" si="120"/>
        <v>57</v>
      </c>
      <c r="R430" s="72" t="str">
        <f t="shared" si="121"/>
        <v/>
      </c>
      <c r="S430" s="72" t="str">
        <f t="shared" si="122"/>
        <v/>
      </c>
      <c r="AI430" s="23">
        <f>'simulateur tarif OQN'!$B$4</f>
        <v>40</v>
      </c>
      <c r="AJ430" s="24">
        <f t="shared" si="123"/>
        <v>3840.8899999999994</v>
      </c>
      <c r="AK430" s="24">
        <f t="shared" si="124"/>
        <v>96.022249999999985</v>
      </c>
      <c r="AM430" t="str">
        <f t="shared" si="125"/>
        <v>ZONEBASSE</v>
      </c>
      <c r="AN430" t="str">
        <f t="shared" si="126"/>
        <v>HC</v>
      </c>
      <c r="AO430" s="20">
        <f t="shared" si="127"/>
        <v>3840.8899999999994</v>
      </c>
      <c r="AP430" s="20">
        <f t="shared" si="128"/>
        <v>5277.9</v>
      </c>
      <c r="AQ430" s="20" t="str">
        <f t="shared" si="129"/>
        <v>.</v>
      </c>
      <c r="AR430" s="20" t="str">
        <f t="shared" si="130"/>
        <v>.</v>
      </c>
      <c r="AS430" s="20">
        <f t="shared" si="131"/>
        <v>3172.4799999999996</v>
      </c>
      <c r="AT430" s="20">
        <f t="shared" si="114"/>
        <v>3684.9799999999991</v>
      </c>
      <c r="AU430" s="20">
        <f t="shared" si="132"/>
        <v>211116</v>
      </c>
    </row>
    <row r="431" spans="1:47" ht="22.5">
      <c r="A431" s="54">
        <v>432</v>
      </c>
      <c r="B431" s="54" t="s">
        <v>817</v>
      </c>
      <c r="C431" s="58" t="s">
        <v>818</v>
      </c>
      <c r="D431" s="79">
        <v>1</v>
      </c>
      <c r="E431" s="79">
        <v>1</v>
      </c>
      <c r="F431" s="80" t="s">
        <v>28</v>
      </c>
      <c r="G431" s="80" t="s">
        <v>28</v>
      </c>
      <c r="H431" s="80">
        <v>99.32</v>
      </c>
      <c r="I431" s="80" t="s">
        <v>28</v>
      </c>
      <c r="J431" s="80" t="s">
        <v>28</v>
      </c>
      <c r="K431" s="80" t="s">
        <v>28</v>
      </c>
      <c r="L431" s="73" t="str">
        <f t="shared" si="115"/>
        <v/>
      </c>
      <c r="M431" s="73" t="str">
        <f t="shared" si="116"/>
        <v/>
      </c>
      <c r="N431" s="72" t="str">
        <f t="shared" si="117"/>
        <v>0512</v>
      </c>
      <c r="O431" s="74">
        <f t="shared" si="118"/>
        <v>0</v>
      </c>
      <c r="P431" s="72">
        <f t="shared" si="119"/>
        <v>0</v>
      </c>
      <c r="Q431" s="74">
        <f t="shared" si="120"/>
        <v>1</v>
      </c>
      <c r="R431" s="72" t="str">
        <f t="shared" si="121"/>
        <v/>
      </c>
      <c r="S431" s="72" t="str">
        <f t="shared" si="122"/>
        <v/>
      </c>
      <c r="AI431" s="23">
        <f>'simulateur tarif OQN'!$B$4</f>
        <v>40</v>
      </c>
      <c r="AJ431" s="24">
        <f t="shared" si="123"/>
        <v>3972.7999999999997</v>
      </c>
      <c r="AK431" s="24">
        <f t="shared" si="124"/>
        <v>99.32</v>
      </c>
      <c r="AM431" t="str">
        <f t="shared" si="125"/>
        <v>ZONEHAUTE</v>
      </c>
      <c r="AN431" t="str">
        <f t="shared" si="126"/>
        <v>HDJ</v>
      </c>
      <c r="AO431" s="20" t="e">
        <f t="shared" si="127"/>
        <v>#VALUE!</v>
      </c>
      <c r="AP431" s="20">
        <f t="shared" si="128"/>
        <v>99.32</v>
      </c>
      <c r="AQ431" s="20" t="str">
        <f t="shared" si="129"/>
        <v>.</v>
      </c>
      <c r="AR431" s="20" t="str">
        <f t="shared" si="130"/>
        <v>.</v>
      </c>
      <c r="AS431" s="20" t="e">
        <f t="shared" si="131"/>
        <v>#VALUE!</v>
      </c>
      <c r="AT431" s="20" t="e">
        <f t="shared" si="114"/>
        <v>#VALUE!</v>
      </c>
      <c r="AU431" s="20">
        <f t="shared" si="132"/>
        <v>3972.7999999999997</v>
      </c>
    </row>
    <row r="432" spans="1:47">
      <c r="A432" s="54">
        <v>433</v>
      </c>
      <c r="B432" s="54" t="s">
        <v>819</v>
      </c>
      <c r="C432" s="55" t="s">
        <v>820</v>
      </c>
      <c r="D432" s="79">
        <v>1</v>
      </c>
      <c r="E432" s="79">
        <v>1</v>
      </c>
      <c r="F432" s="80" t="s">
        <v>28</v>
      </c>
      <c r="G432" s="80" t="s">
        <v>28</v>
      </c>
      <c r="H432" s="80">
        <v>82.76</v>
      </c>
      <c r="I432" s="80" t="s">
        <v>28</v>
      </c>
      <c r="J432" s="80" t="s">
        <v>28</v>
      </c>
      <c r="K432" s="80" t="s">
        <v>28</v>
      </c>
      <c r="L432" s="73" t="str">
        <f t="shared" si="115"/>
        <v/>
      </c>
      <c r="M432" s="73" t="str">
        <f t="shared" si="116"/>
        <v/>
      </c>
      <c r="N432" s="72" t="str">
        <f t="shared" si="117"/>
        <v>0512</v>
      </c>
      <c r="O432" s="74">
        <f t="shared" si="118"/>
        <v>0</v>
      </c>
      <c r="P432" s="72">
        <f t="shared" si="119"/>
        <v>0</v>
      </c>
      <c r="Q432" s="74">
        <f t="shared" si="120"/>
        <v>1</v>
      </c>
      <c r="R432" s="72" t="str">
        <f t="shared" si="121"/>
        <v/>
      </c>
      <c r="S432" s="72" t="str">
        <f t="shared" si="122"/>
        <v/>
      </c>
      <c r="AI432" s="23">
        <f>'simulateur tarif OQN'!$B$4</f>
        <v>40</v>
      </c>
      <c r="AJ432" s="24">
        <f t="shared" si="123"/>
        <v>3310.4</v>
      </c>
      <c r="AK432" s="24">
        <f t="shared" si="124"/>
        <v>82.76</v>
      </c>
      <c r="AM432" t="str">
        <f t="shared" si="125"/>
        <v>ZONEHAUTE</v>
      </c>
      <c r="AN432" t="str">
        <f t="shared" si="126"/>
        <v>HDJ</v>
      </c>
      <c r="AO432" s="20" t="e">
        <f t="shared" si="127"/>
        <v>#VALUE!</v>
      </c>
      <c r="AP432" s="20">
        <f t="shared" si="128"/>
        <v>82.76</v>
      </c>
      <c r="AQ432" s="20" t="str">
        <f t="shared" si="129"/>
        <v>.</v>
      </c>
      <c r="AR432" s="20" t="str">
        <f t="shared" si="130"/>
        <v>.</v>
      </c>
      <c r="AS432" s="20" t="e">
        <f t="shared" si="131"/>
        <v>#VALUE!</v>
      </c>
      <c r="AT432" s="20" t="e">
        <f t="shared" si="114"/>
        <v>#VALUE!</v>
      </c>
      <c r="AU432" s="20">
        <f t="shared" si="132"/>
        <v>3310.4</v>
      </c>
    </row>
    <row r="433" spans="1:47">
      <c r="A433" s="54">
        <v>434</v>
      </c>
      <c r="B433" s="54" t="s">
        <v>821</v>
      </c>
      <c r="C433" s="55" t="s">
        <v>822</v>
      </c>
      <c r="D433" s="79">
        <v>1</v>
      </c>
      <c r="E433" s="79">
        <v>1</v>
      </c>
      <c r="F433" s="80" t="s">
        <v>28</v>
      </c>
      <c r="G433" s="80" t="s">
        <v>28</v>
      </c>
      <c r="H433" s="80">
        <v>52.84</v>
      </c>
      <c r="I433" s="80" t="s">
        <v>28</v>
      </c>
      <c r="J433" s="80" t="s">
        <v>28</v>
      </c>
      <c r="K433" s="80" t="s">
        <v>28</v>
      </c>
      <c r="L433" s="73" t="str">
        <f t="shared" si="115"/>
        <v/>
      </c>
      <c r="M433" s="73" t="str">
        <f t="shared" si="116"/>
        <v/>
      </c>
      <c r="N433" s="72" t="str">
        <f t="shared" si="117"/>
        <v>0512</v>
      </c>
      <c r="O433" s="74">
        <f t="shared" si="118"/>
        <v>0</v>
      </c>
      <c r="P433" s="72">
        <f t="shared" si="119"/>
        <v>0</v>
      </c>
      <c r="Q433" s="74">
        <f t="shared" si="120"/>
        <v>1</v>
      </c>
      <c r="R433" s="72" t="str">
        <f t="shared" si="121"/>
        <v/>
      </c>
      <c r="S433" s="72" t="str">
        <f t="shared" si="122"/>
        <v/>
      </c>
      <c r="AI433" s="23">
        <f>'simulateur tarif OQN'!$B$4</f>
        <v>40</v>
      </c>
      <c r="AJ433" s="24">
        <f t="shared" si="123"/>
        <v>2113.6000000000004</v>
      </c>
      <c r="AK433" s="24">
        <f t="shared" si="124"/>
        <v>52.840000000000011</v>
      </c>
      <c r="AM433" t="str">
        <f t="shared" si="125"/>
        <v>ZONEHAUTE</v>
      </c>
      <c r="AN433" t="str">
        <f t="shared" si="126"/>
        <v>HDJ</v>
      </c>
      <c r="AO433" s="20" t="e">
        <f t="shared" si="127"/>
        <v>#VALUE!</v>
      </c>
      <c r="AP433" s="20">
        <f t="shared" si="128"/>
        <v>52.84</v>
      </c>
      <c r="AQ433" s="20" t="str">
        <f t="shared" si="129"/>
        <v>.</v>
      </c>
      <c r="AR433" s="20" t="str">
        <f t="shared" si="130"/>
        <v>.</v>
      </c>
      <c r="AS433" s="20" t="e">
        <f t="shared" si="131"/>
        <v>#VALUE!</v>
      </c>
      <c r="AT433" s="20" t="e">
        <f t="shared" si="114"/>
        <v>#VALUE!</v>
      </c>
      <c r="AU433" s="20">
        <f t="shared" si="132"/>
        <v>2113.6000000000004</v>
      </c>
    </row>
    <row r="434" spans="1:47" ht="22.5">
      <c r="A434" s="54">
        <v>435</v>
      </c>
      <c r="B434" s="54" t="s">
        <v>823</v>
      </c>
      <c r="C434" s="58" t="s">
        <v>824</v>
      </c>
      <c r="D434" s="79">
        <v>15</v>
      </c>
      <c r="E434" s="79">
        <v>35</v>
      </c>
      <c r="F434" s="80">
        <v>2141.04</v>
      </c>
      <c r="G434" s="80">
        <v>142.74</v>
      </c>
      <c r="H434" s="80">
        <v>2141.04</v>
      </c>
      <c r="I434" s="80">
        <v>2739.92</v>
      </c>
      <c r="J434" s="80">
        <v>3475.64</v>
      </c>
      <c r="K434" s="80">
        <v>98.11</v>
      </c>
      <c r="L434" s="73">
        <f t="shared" si="115"/>
        <v>106.75</v>
      </c>
      <c r="M434" s="73">
        <f t="shared" si="116"/>
        <v>117.06</v>
      </c>
      <c r="N434" s="72" t="str">
        <f t="shared" si="117"/>
        <v>0512</v>
      </c>
      <c r="O434" s="74">
        <f t="shared" si="118"/>
        <v>20</v>
      </c>
      <c r="P434" s="72">
        <f t="shared" si="119"/>
        <v>1</v>
      </c>
      <c r="Q434" s="74">
        <f t="shared" si="120"/>
        <v>15</v>
      </c>
      <c r="R434" s="72">
        <f t="shared" si="121"/>
        <v>22</v>
      </c>
      <c r="S434" s="72">
        <f t="shared" si="122"/>
        <v>29</v>
      </c>
      <c r="AI434" s="23">
        <f>'simulateur tarif OQN'!$B$4</f>
        <v>40</v>
      </c>
      <c r="AJ434" s="24">
        <f t="shared" si="123"/>
        <v>3966.19</v>
      </c>
      <c r="AK434" s="24">
        <f t="shared" si="124"/>
        <v>99.154750000000007</v>
      </c>
      <c r="AM434" t="str">
        <f t="shared" si="125"/>
        <v>ZONEHAUTE</v>
      </c>
      <c r="AN434" t="str">
        <f t="shared" si="126"/>
        <v>HC</v>
      </c>
      <c r="AO434" s="20">
        <f t="shared" si="127"/>
        <v>5709.54</v>
      </c>
      <c r="AP434" s="20">
        <f t="shared" si="128"/>
        <v>2141.04</v>
      </c>
      <c r="AQ434" s="20">
        <f t="shared" si="129"/>
        <v>2739.92</v>
      </c>
      <c r="AR434" s="20">
        <f t="shared" si="130"/>
        <v>3475.64</v>
      </c>
      <c r="AS434" s="20">
        <f t="shared" si="131"/>
        <v>3966.19</v>
      </c>
      <c r="AT434" s="20">
        <f t="shared" si="114"/>
        <v>3534.1900000000005</v>
      </c>
      <c r="AU434" s="20">
        <f t="shared" si="132"/>
        <v>85641.600000000006</v>
      </c>
    </row>
    <row r="435" spans="1:47" ht="22.5">
      <c r="A435" s="54">
        <v>436</v>
      </c>
      <c r="B435" s="54" t="s">
        <v>825</v>
      </c>
      <c r="C435" s="58" t="s">
        <v>826</v>
      </c>
      <c r="D435" s="79">
        <v>15</v>
      </c>
      <c r="E435" s="79">
        <v>35</v>
      </c>
      <c r="F435" s="80">
        <v>2664.22</v>
      </c>
      <c r="G435" s="80">
        <v>177.61</v>
      </c>
      <c r="H435" s="80">
        <v>2664.22</v>
      </c>
      <c r="I435" s="80">
        <v>3458.54</v>
      </c>
      <c r="J435" s="80">
        <v>4495.46</v>
      </c>
      <c r="K435" s="80">
        <v>121.4</v>
      </c>
      <c r="L435" s="73">
        <f t="shared" si="115"/>
        <v>106.75</v>
      </c>
      <c r="M435" s="73">
        <f t="shared" si="116"/>
        <v>117.06</v>
      </c>
      <c r="N435" s="72" t="str">
        <f t="shared" si="117"/>
        <v>0512</v>
      </c>
      <c r="O435" s="74">
        <f t="shared" si="118"/>
        <v>20</v>
      </c>
      <c r="P435" s="72">
        <f t="shared" si="119"/>
        <v>1</v>
      </c>
      <c r="Q435" s="74">
        <f t="shared" si="120"/>
        <v>15</v>
      </c>
      <c r="R435" s="72">
        <f t="shared" si="121"/>
        <v>22</v>
      </c>
      <c r="S435" s="72">
        <f t="shared" si="122"/>
        <v>29</v>
      </c>
      <c r="AI435" s="23">
        <f>'simulateur tarif OQN'!$B$4</f>
        <v>40</v>
      </c>
      <c r="AJ435" s="24">
        <f t="shared" si="123"/>
        <v>5102.46</v>
      </c>
      <c r="AK435" s="24">
        <f t="shared" si="124"/>
        <v>127.5615</v>
      </c>
      <c r="AM435" t="str">
        <f t="shared" si="125"/>
        <v>ZONEHAUTE</v>
      </c>
      <c r="AN435" t="str">
        <f t="shared" si="126"/>
        <v>HC</v>
      </c>
      <c r="AO435" s="20">
        <f t="shared" si="127"/>
        <v>7104.4699999999993</v>
      </c>
      <c r="AP435" s="20">
        <f t="shared" si="128"/>
        <v>2664.22</v>
      </c>
      <c r="AQ435" s="20">
        <f t="shared" si="129"/>
        <v>3458.54</v>
      </c>
      <c r="AR435" s="20">
        <f t="shared" si="130"/>
        <v>4495.46</v>
      </c>
      <c r="AS435" s="20">
        <f t="shared" si="131"/>
        <v>5102.46</v>
      </c>
      <c r="AT435" s="20">
        <f t="shared" si="114"/>
        <v>5834.9599999999991</v>
      </c>
      <c r="AU435" s="20">
        <f t="shared" si="132"/>
        <v>106568.79999999999</v>
      </c>
    </row>
    <row r="436" spans="1:47" ht="33.75">
      <c r="A436" s="54">
        <v>437</v>
      </c>
      <c r="B436" s="54" t="s">
        <v>827</v>
      </c>
      <c r="C436" s="58" t="s">
        <v>828</v>
      </c>
      <c r="D436" s="79">
        <v>15</v>
      </c>
      <c r="E436" s="79">
        <v>35</v>
      </c>
      <c r="F436" s="80">
        <v>2392.37</v>
      </c>
      <c r="G436" s="80">
        <v>159.49</v>
      </c>
      <c r="H436" s="80">
        <v>2392.37</v>
      </c>
      <c r="I436" s="80">
        <v>3155.8</v>
      </c>
      <c r="J436" s="80">
        <v>3909.19</v>
      </c>
      <c r="K436" s="80">
        <v>107.34</v>
      </c>
      <c r="L436" s="73">
        <f t="shared" si="115"/>
        <v>106.75</v>
      </c>
      <c r="M436" s="73">
        <f t="shared" si="116"/>
        <v>117.06</v>
      </c>
      <c r="N436" s="72" t="str">
        <f t="shared" si="117"/>
        <v>0512</v>
      </c>
      <c r="O436" s="74">
        <f t="shared" si="118"/>
        <v>20</v>
      </c>
      <c r="P436" s="72">
        <f t="shared" si="119"/>
        <v>1</v>
      </c>
      <c r="Q436" s="74">
        <f t="shared" si="120"/>
        <v>15</v>
      </c>
      <c r="R436" s="72">
        <f t="shared" si="121"/>
        <v>22</v>
      </c>
      <c r="S436" s="72">
        <f t="shared" si="122"/>
        <v>29</v>
      </c>
      <c r="AI436" s="23">
        <f>'simulateur tarif OQN'!$B$4</f>
        <v>40</v>
      </c>
      <c r="AJ436" s="24">
        <f t="shared" si="123"/>
        <v>4445.8900000000003</v>
      </c>
      <c r="AK436" s="24">
        <f t="shared" si="124"/>
        <v>111.14725000000001</v>
      </c>
      <c r="AM436" t="str">
        <f t="shared" si="125"/>
        <v>ZONEHAUTE</v>
      </c>
      <c r="AN436" t="str">
        <f t="shared" si="126"/>
        <v>HC</v>
      </c>
      <c r="AO436" s="20">
        <f t="shared" si="127"/>
        <v>6379.62</v>
      </c>
      <c r="AP436" s="20">
        <f t="shared" si="128"/>
        <v>2392.37</v>
      </c>
      <c r="AQ436" s="20">
        <f t="shared" si="129"/>
        <v>3155.8</v>
      </c>
      <c r="AR436" s="20">
        <f t="shared" si="130"/>
        <v>3909.19</v>
      </c>
      <c r="AS436" s="20">
        <f t="shared" si="131"/>
        <v>4445.8900000000003</v>
      </c>
      <c r="AT436" s="20">
        <f t="shared" si="114"/>
        <v>4475.3899999999994</v>
      </c>
      <c r="AU436" s="20">
        <f t="shared" si="132"/>
        <v>95694.799999999988</v>
      </c>
    </row>
    <row r="437" spans="1:47" ht="33.75">
      <c r="A437" s="54">
        <v>438</v>
      </c>
      <c r="B437" s="54" t="s">
        <v>829</v>
      </c>
      <c r="C437" s="58" t="s">
        <v>830</v>
      </c>
      <c r="D437" s="79">
        <v>15</v>
      </c>
      <c r="E437" s="79">
        <v>35</v>
      </c>
      <c r="F437" s="80">
        <v>2439.7399999999998</v>
      </c>
      <c r="G437" s="80">
        <v>162.65</v>
      </c>
      <c r="H437" s="80">
        <v>2439.7399999999998</v>
      </c>
      <c r="I437" s="80">
        <v>3339.91</v>
      </c>
      <c r="J437" s="80">
        <v>4163.34</v>
      </c>
      <c r="K437" s="80">
        <v>107.93</v>
      </c>
      <c r="L437" s="73">
        <f t="shared" si="115"/>
        <v>106.75</v>
      </c>
      <c r="M437" s="73">
        <f t="shared" si="116"/>
        <v>117.06</v>
      </c>
      <c r="N437" s="72" t="str">
        <f t="shared" si="117"/>
        <v>0512</v>
      </c>
      <c r="O437" s="74">
        <f t="shared" si="118"/>
        <v>20</v>
      </c>
      <c r="P437" s="72">
        <f t="shared" si="119"/>
        <v>1</v>
      </c>
      <c r="Q437" s="74">
        <f t="shared" si="120"/>
        <v>15</v>
      </c>
      <c r="R437" s="72">
        <f t="shared" si="121"/>
        <v>22</v>
      </c>
      <c r="S437" s="72">
        <f t="shared" si="122"/>
        <v>29</v>
      </c>
      <c r="AI437" s="23">
        <f>'simulateur tarif OQN'!$B$4</f>
        <v>40</v>
      </c>
      <c r="AJ437" s="24">
        <f t="shared" si="123"/>
        <v>4702.99</v>
      </c>
      <c r="AK437" s="24">
        <f t="shared" si="124"/>
        <v>117.57474999999999</v>
      </c>
      <c r="AM437" t="str">
        <f t="shared" si="125"/>
        <v>ZONEHAUTE</v>
      </c>
      <c r="AN437" t="str">
        <f t="shared" si="126"/>
        <v>HC</v>
      </c>
      <c r="AO437" s="20">
        <f t="shared" si="127"/>
        <v>6505.99</v>
      </c>
      <c r="AP437" s="20">
        <f t="shared" si="128"/>
        <v>2439.7399999999998</v>
      </c>
      <c r="AQ437" s="20">
        <f t="shared" si="129"/>
        <v>3339.91</v>
      </c>
      <c r="AR437" s="20">
        <f t="shared" si="130"/>
        <v>4163.34</v>
      </c>
      <c r="AS437" s="20">
        <f t="shared" si="131"/>
        <v>4702.99</v>
      </c>
      <c r="AT437" s="20">
        <f t="shared" si="114"/>
        <v>4761.9900000000016</v>
      </c>
      <c r="AU437" s="20">
        <f t="shared" si="132"/>
        <v>97589.599999999991</v>
      </c>
    </row>
    <row r="438" spans="1:47" ht="33.75">
      <c r="A438" s="54">
        <v>439</v>
      </c>
      <c r="B438" s="54" t="s">
        <v>831</v>
      </c>
      <c r="C438" s="58" t="s">
        <v>832</v>
      </c>
      <c r="D438" s="79">
        <v>15</v>
      </c>
      <c r="E438" s="79">
        <v>35</v>
      </c>
      <c r="F438" s="80">
        <v>2504.29</v>
      </c>
      <c r="G438" s="80">
        <v>166.95</v>
      </c>
      <c r="H438" s="80">
        <v>2504.29</v>
      </c>
      <c r="I438" s="80">
        <v>3207.9</v>
      </c>
      <c r="J438" s="80">
        <v>4062.52</v>
      </c>
      <c r="K438" s="80">
        <v>105.97</v>
      </c>
      <c r="L438" s="73">
        <f t="shared" si="115"/>
        <v>106.75</v>
      </c>
      <c r="M438" s="73">
        <f t="shared" si="116"/>
        <v>117.06</v>
      </c>
      <c r="N438" s="72" t="str">
        <f t="shared" si="117"/>
        <v>0512</v>
      </c>
      <c r="O438" s="74">
        <f t="shared" si="118"/>
        <v>20</v>
      </c>
      <c r="P438" s="72">
        <f t="shared" si="119"/>
        <v>1</v>
      </c>
      <c r="Q438" s="74">
        <f t="shared" si="120"/>
        <v>15</v>
      </c>
      <c r="R438" s="72">
        <f t="shared" si="121"/>
        <v>22</v>
      </c>
      <c r="S438" s="72">
        <f t="shared" si="122"/>
        <v>29</v>
      </c>
      <c r="AI438" s="23">
        <f>'simulateur tarif OQN'!$B$4</f>
        <v>40</v>
      </c>
      <c r="AJ438" s="24">
        <f t="shared" si="123"/>
        <v>4592.37</v>
      </c>
      <c r="AK438" s="24">
        <f t="shared" si="124"/>
        <v>114.80924999999999</v>
      </c>
      <c r="AM438" t="str">
        <f t="shared" si="125"/>
        <v>ZONEHAUTE</v>
      </c>
      <c r="AN438" t="str">
        <f t="shared" si="126"/>
        <v>HC</v>
      </c>
      <c r="AO438" s="20">
        <f t="shared" si="127"/>
        <v>6678.04</v>
      </c>
      <c r="AP438" s="20">
        <f t="shared" si="128"/>
        <v>2504.29</v>
      </c>
      <c r="AQ438" s="20">
        <f t="shared" si="129"/>
        <v>3207.9</v>
      </c>
      <c r="AR438" s="20">
        <f t="shared" si="130"/>
        <v>4062.52</v>
      </c>
      <c r="AS438" s="20">
        <f t="shared" si="131"/>
        <v>4592.37</v>
      </c>
      <c r="AT438" s="20">
        <f t="shared" si="114"/>
        <v>4553.3700000000008</v>
      </c>
      <c r="AU438" s="20">
        <f t="shared" si="132"/>
        <v>100171.6</v>
      </c>
    </row>
    <row r="439" spans="1:47" ht="33.75">
      <c r="A439" s="54">
        <v>440</v>
      </c>
      <c r="B439" s="54" t="s">
        <v>833</v>
      </c>
      <c r="C439" s="58" t="s">
        <v>834</v>
      </c>
      <c r="D439" s="79">
        <v>57</v>
      </c>
      <c r="E439" s="79">
        <v>63</v>
      </c>
      <c r="F439" s="80">
        <v>6808.6</v>
      </c>
      <c r="G439" s="80">
        <v>98.07</v>
      </c>
      <c r="H439" s="80">
        <v>6808.6</v>
      </c>
      <c r="I439" s="80" t="s">
        <v>28</v>
      </c>
      <c r="J439" s="80" t="s">
        <v>28</v>
      </c>
      <c r="K439" s="80">
        <v>110.71</v>
      </c>
      <c r="L439" s="73">
        <f t="shared" si="115"/>
        <v>106.75</v>
      </c>
      <c r="M439" s="73">
        <f t="shared" si="116"/>
        <v>117.06</v>
      </c>
      <c r="N439" s="72" t="str">
        <f t="shared" si="117"/>
        <v>0512</v>
      </c>
      <c r="O439" s="74">
        <f t="shared" si="118"/>
        <v>6</v>
      </c>
      <c r="P439" s="72">
        <f t="shared" si="119"/>
        <v>0</v>
      </c>
      <c r="Q439" s="74">
        <f t="shared" si="120"/>
        <v>57</v>
      </c>
      <c r="R439" s="72" t="str">
        <f t="shared" si="121"/>
        <v/>
      </c>
      <c r="S439" s="72" t="str">
        <f t="shared" si="122"/>
        <v/>
      </c>
      <c r="AI439" s="23">
        <f>'simulateur tarif OQN'!$B$4</f>
        <v>40</v>
      </c>
      <c r="AJ439" s="24">
        <f t="shared" si="123"/>
        <v>5141.4100000000008</v>
      </c>
      <c r="AK439" s="24">
        <f t="shared" si="124"/>
        <v>128.53525000000002</v>
      </c>
      <c r="AM439" t="str">
        <f t="shared" si="125"/>
        <v>ZONEBASSE</v>
      </c>
      <c r="AN439" t="str">
        <f t="shared" si="126"/>
        <v>HC</v>
      </c>
      <c r="AO439" s="20">
        <f t="shared" si="127"/>
        <v>5141.4100000000008</v>
      </c>
      <c r="AP439" s="20">
        <f t="shared" si="128"/>
        <v>6808.6</v>
      </c>
      <c r="AQ439" s="20" t="str">
        <f t="shared" si="129"/>
        <v>.</v>
      </c>
      <c r="AR439" s="20" t="str">
        <f t="shared" si="130"/>
        <v>.</v>
      </c>
      <c r="AS439" s="20">
        <f t="shared" si="131"/>
        <v>4262.2700000000004</v>
      </c>
      <c r="AT439" s="20">
        <f t="shared" si="114"/>
        <v>4460.2700000000004</v>
      </c>
      <c r="AU439" s="20">
        <f t="shared" si="132"/>
        <v>272344</v>
      </c>
    </row>
    <row r="440" spans="1:47" ht="22.5">
      <c r="A440" s="54">
        <v>441</v>
      </c>
      <c r="B440" s="54" t="s">
        <v>835</v>
      </c>
      <c r="C440" s="58" t="s">
        <v>836</v>
      </c>
      <c r="D440" s="79">
        <v>8</v>
      </c>
      <c r="E440" s="79">
        <v>28</v>
      </c>
      <c r="F440" s="80">
        <v>1013.28</v>
      </c>
      <c r="G440" s="80">
        <v>126.66</v>
      </c>
      <c r="H440" s="80">
        <v>1013.28</v>
      </c>
      <c r="I440" s="80">
        <v>1700.39</v>
      </c>
      <c r="J440" s="80">
        <v>2263.2600000000002</v>
      </c>
      <c r="K440" s="80">
        <v>76.83</v>
      </c>
      <c r="L440" s="73">
        <f t="shared" si="115"/>
        <v>95.33</v>
      </c>
      <c r="M440" s="73">
        <f t="shared" si="116"/>
        <v>117.06</v>
      </c>
      <c r="N440" s="72" t="str">
        <f t="shared" si="117"/>
        <v>0512</v>
      </c>
      <c r="O440" s="74">
        <f t="shared" si="118"/>
        <v>20</v>
      </c>
      <c r="P440" s="72">
        <f t="shared" si="119"/>
        <v>1</v>
      </c>
      <c r="Q440" s="74">
        <f t="shared" si="120"/>
        <v>8</v>
      </c>
      <c r="R440" s="72">
        <f t="shared" si="121"/>
        <v>15</v>
      </c>
      <c r="S440" s="72">
        <f t="shared" si="122"/>
        <v>22</v>
      </c>
      <c r="AI440" s="23">
        <f>'simulateur tarif OQN'!$B$4</f>
        <v>40</v>
      </c>
      <c r="AJ440" s="24">
        <f t="shared" si="123"/>
        <v>3185.2200000000003</v>
      </c>
      <c r="AK440" s="24">
        <f t="shared" si="124"/>
        <v>79.630500000000012</v>
      </c>
      <c r="AM440" t="str">
        <f t="shared" si="125"/>
        <v>ZONEHAUTE</v>
      </c>
      <c r="AN440" t="str">
        <f t="shared" si="126"/>
        <v>HC</v>
      </c>
      <c r="AO440" s="20">
        <f t="shared" si="127"/>
        <v>5066.3999999999996</v>
      </c>
      <c r="AP440" s="20">
        <f t="shared" si="128"/>
        <v>1013.28</v>
      </c>
      <c r="AQ440" s="20">
        <f t="shared" si="129"/>
        <v>1700.39</v>
      </c>
      <c r="AR440" s="20">
        <f t="shared" si="130"/>
        <v>2263.2600000000002</v>
      </c>
      <c r="AS440" s="20">
        <f t="shared" si="131"/>
        <v>3185.2200000000003</v>
      </c>
      <c r="AT440" s="20">
        <f t="shared" si="114"/>
        <v>2260.2200000000003</v>
      </c>
      <c r="AU440" s="20">
        <f t="shared" si="132"/>
        <v>40531.199999999997</v>
      </c>
    </row>
    <row r="441" spans="1:47" ht="22.5">
      <c r="A441" s="54">
        <v>442</v>
      </c>
      <c r="B441" s="54" t="s">
        <v>837</v>
      </c>
      <c r="C441" s="58" t="s">
        <v>838</v>
      </c>
      <c r="D441" s="79">
        <v>15</v>
      </c>
      <c r="E441" s="79">
        <v>35</v>
      </c>
      <c r="F441" s="80">
        <v>2086.02</v>
      </c>
      <c r="G441" s="80">
        <v>139.07</v>
      </c>
      <c r="H441" s="80">
        <v>2086.02</v>
      </c>
      <c r="I441" s="80">
        <v>2931.35</v>
      </c>
      <c r="J441" s="80">
        <v>3565.59</v>
      </c>
      <c r="K441" s="80">
        <v>94.88</v>
      </c>
      <c r="L441" s="73">
        <f t="shared" si="115"/>
        <v>95.33</v>
      </c>
      <c r="M441" s="73">
        <f t="shared" si="116"/>
        <v>117.06</v>
      </c>
      <c r="N441" s="72" t="str">
        <f t="shared" si="117"/>
        <v>0512</v>
      </c>
      <c r="O441" s="74">
        <f t="shared" si="118"/>
        <v>20</v>
      </c>
      <c r="P441" s="72">
        <f t="shared" si="119"/>
        <v>1</v>
      </c>
      <c r="Q441" s="74">
        <f t="shared" si="120"/>
        <v>15</v>
      </c>
      <c r="R441" s="72">
        <f t="shared" si="121"/>
        <v>22</v>
      </c>
      <c r="S441" s="72">
        <f t="shared" si="122"/>
        <v>29</v>
      </c>
      <c r="AI441" s="23">
        <f>'simulateur tarif OQN'!$B$4</f>
        <v>40</v>
      </c>
      <c r="AJ441" s="24">
        <f t="shared" si="123"/>
        <v>4039.9900000000002</v>
      </c>
      <c r="AK441" s="24">
        <f t="shared" si="124"/>
        <v>100.99975000000001</v>
      </c>
      <c r="AM441" t="str">
        <f t="shared" si="125"/>
        <v>ZONEHAUTE</v>
      </c>
      <c r="AN441" t="str">
        <f t="shared" si="126"/>
        <v>HC</v>
      </c>
      <c r="AO441" s="20">
        <f t="shared" si="127"/>
        <v>5562.77</v>
      </c>
      <c r="AP441" s="20">
        <f t="shared" si="128"/>
        <v>2086.02</v>
      </c>
      <c r="AQ441" s="20">
        <f t="shared" si="129"/>
        <v>2931.35</v>
      </c>
      <c r="AR441" s="20">
        <f t="shared" si="130"/>
        <v>3565.59</v>
      </c>
      <c r="AS441" s="20">
        <f t="shared" si="131"/>
        <v>4039.9900000000002</v>
      </c>
      <c r="AT441" s="20">
        <f t="shared" si="114"/>
        <v>4017.49</v>
      </c>
      <c r="AU441" s="20">
        <f t="shared" si="132"/>
        <v>83440.800000000003</v>
      </c>
    </row>
    <row r="442" spans="1:47" ht="33.75">
      <c r="A442" s="54">
        <v>443</v>
      </c>
      <c r="B442" s="54" t="s">
        <v>839</v>
      </c>
      <c r="C442" s="58" t="s">
        <v>840</v>
      </c>
      <c r="D442" s="79">
        <v>8</v>
      </c>
      <c r="E442" s="79">
        <v>28</v>
      </c>
      <c r="F442" s="80">
        <v>1253.68</v>
      </c>
      <c r="G442" s="80">
        <v>156.71</v>
      </c>
      <c r="H442" s="80">
        <v>1253.68</v>
      </c>
      <c r="I442" s="80">
        <v>1957.59</v>
      </c>
      <c r="J442" s="80">
        <v>2691.65</v>
      </c>
      <c r="K442" s="80">
        <v>89.58</v>
      </c>
      <c r="L442" s="73">
        <f t="shared" si="115"/>
        <v>95.33</v>
      </c>
      <c r="M442" s="73">
        <f t="shared" si="116"/>
        <v>117.06</v>
      </c>
      <c r="N442" s="72" t="str">
        <f t="shared" si="117"/>
        <v>0512</v>
      </c>
      <c r="O442" s="74">
        <f t="shared" si="118"/>
        <v>20</v>
      </c>
      <c r="P442" s="72">
        <f t="shared" si="119"/>
        <v>1</v>
      </c>
      <c r="Q442" s="74">
        <f t="shared" si="120"/>
        <v>8</v>
      </c>
      <c r="R442" s="72">
        <f t="shared" si="121"/>
        <v>15</v>
      </c>
      <c r="S442" s="72">
        <f t="shared" si="122"/>
        <v>22</v>
      </c>
      <c r="AI442" s="23">
        <f>'simulateur tarif OQN'!$B$4</f>
        <v>40</v>
      </c>
      <c r="AJ442" s="24">
        <f t="shared" si="123"/>
        <v>3766.61</v>
      </c>
      <c r="AK442" s="24">
        <f t="shared" si="124"/>
        <v>94.16525</v>
      </c>
      <c r="AM442" t="str">
        <f t="shared" si="125"/>
        <v>ZONEHAUTE</v>
      </c>
      <c r="AN442" t="str">
        <f t="shared" si="126"/>
        <v>HC</v>
      </c>
      <c r="AO442" s="20">
        <f t="shared" si="127"/>
        <v>6268.4000000000005</v>
      </c>
      <c r="AP442" s="20">
        <f t="shared" si="128"/>
        <v>1253.68</v>
      </c>
      <c r="AQ442" s="20">
        <f t="shared" si="129"/>
        <v>1957.59</v>
      </c>
      <c r="AR442" s="20">
        <f t="shared" si="130"/>
        <v>2691.65</v>
      </c>
      <c r="AS442" s="20">
        <f t="shared" si="131"/>
        <v>3766.61</v>
      </c>
      <c r="AT442" s="20">
        <f t="shared" si="114"/>
        <v>3479.1100000000006</v>
      </c>
      <c r="AU442" s="20">
        <f t="shared" si="132"/>
        <v>50147.200000000004</v>
      </c>
    </row>
    <row r="443" spans="1:47" ht="33.75">
      <c r="A443" s="54">
        <v>444</v>
      </c>
      <c r="B443" s="54" t="s">
        <v>841</v>
      </c>
      <c r="C443" s="58" t="s">
        <v>842</v>
      </c>
      <c r="D443" s="79">
        <v>15</v>
      </c>
      <c r="E443" s="79">
        <v>35</v>
      </c>
      <c r="F443" s="80">
        <v>1959.09</v>
      </c>
      <c r="G443" s="80">
        <v>100.77</v>
      </c>
      <c r="H443" s="80">
        <v>1959.09</v>
      </c>
      <c r="I443" s="80">
        <v>2693.7</v>
      </c>
      <c r="J443" s="80">
        <v>3376.06</v>
      </c>
      <c r="K443" s="80">
        <v>96.46</v>
      </c>
      <c r="L443" s="73">
        <f t="shared" si="115"/>
        <v>95.33</v>
      </c>
      <c r="M443" s="73">
        <f t="shared" si="116"/>
        <v>117.06</v>
      </c>
      <c r="N443" s="72" t="str">
        <f t="shared" si="117"/>
        <v>0512</v>
      </c>
      <c r="O443" s="74">
        <f t="shared" si="118"/>
        <v>20</v>
      </c>
      <c r="P443" s="72">
        <f t="shared" si="119"/>
        <v>1</v>
      </c>
      <c r="Q443" s="74">
        <f t="shared" si="120"/>
        <v>15</v>
      </c>
      <c r="R443" s="72">
        <f t="shared" si="121"/>
        <v>22</v>
      </c>
      <c r="S443" s="72">
        <f t="shared" si="122"/>
        <v>29</v>
      </c>
      <c r="AI443" s="23">
        <f>'simulateur tarif OQN'!$B$4</f>
        <v>40</v>
      </c>
      <c r="AJ443" s="24">
        <f t="shared" si="123"/>
        <v>3858.3599999999997</v>
      </c>
      <c r="AK443" s="24">
        <f t="shared" si="124"/>
        <v>96.458999999999989</v>
      </c>
      <c r="AM443" t="str">
        <f t="shared" si="125"/>
        <v>ZONEHAUTE</v>
      </c>
      <c r="AN443" t="str">
        <f t="shared" si="126"/>
        <v>HC</v>
      </c>
      <c r="AO443" s="20">
        <f t="shared" si="127"/>
        <v>4478.34</v>
      </c>
      <c r="AP443" s="20">
        <f t="shared" si="128"/>
        <v>1959.09</v>
      </c>
      <c r="AQ443" s="20">
        <f t="shared" si="129"/>
        <v>2693.7</v>
      </c>
      <c r="AR443" s="20">
        <f t="shared" si="130"/>
        <v>3376.06</v>
      </c>
      <c r="AS443" s="20">
        <f t="shared" si="131"/>
        <v>3858.3599999999997</v>
      </c>
      <c r="AT443" s="20">
        <f t="shared" ref="AT443:AT506" si="133">IF(P443=1,J443+(90-E443)*K443,H443+(90-E443)*K443)+(AI443-90)*L443</f>
        <v>3914.8599999999988</v>
      </c>
      <c r="AU443" s="20">
        <f t="shared" si="132"/>
        <v>78363.599999999991</v>
      </c>
    </row>
    <row r="444" spans="1:47" ht="33.75">
      <c r="A444" s="54">
        <v>445</v>
      </c>
      <c r="B444" s="54" t="s">
        <v>843</v>
      </c>
      <c r="C444" s="58" t="s">
        <v>844</v>
      </c>
      <c r="D444" s="79">
        <v>15</v>
      </c>
      <c r="E444" s="79">
        <v>35</v>
      </c>
      <c r="F444" s="80">
        <v>1940.76</v>
      </c>
      <c r="G444" s="80">
        <v>129.38</v>
      </c>
      <c r="H444" s="80">
        <v>1940.76</v>
      </c>
      <c r="I444" s="80">
        <v>2732.96</v>
      </c>
      <c r="J444" s="80">
        <v>3407.78</v>
      </c>
      <c r="K444" s="80">
        <v>89.37</v>
      </c>
      <c r="L444" s="73">
        <f t="shared" si="115"/>
        <v>95.33</v>
      </c>
      <c r="M444" s="73">
        <f t="shared" si="116"/>
        <v>117.06</v>
      </c>
      <c r="N444" s="72" t="str">
        <f t="shared" si="117"/>
        <v>0512</v>
      </c>
      <c r="O444" s="74">
        <f t="shared" si="118"/>
        <v>20</v>
      </c>
      <c r="P444" s="72">
        <f t="shared" si="119"/>
        <v>1</v>
      </c>
      <c r="Q444" s="74">
        <f t="shared" si="120"/>
        <v>15</v>
      </c>
      <c r="R444" s="72">
        <f t="shared" si="121"/>
        <v>22</v>
      </c>
      <c r="S444" s="72">
        <f t="shared" si="122"/>
        <v>29</v>
      </c>
      <c r="AI444" s="23">
        <f>'simulateur tarif OQN'!$B$4</f>
        <v>40</v>
      </c>
      <c r="AJ444" s="24">
        <f t="shared" si="123"/>
        <v>3854.63</v>
      </c>
      <c r="AK444" s="24">
        <f t="shared" si="124"/>
        <v>96.365750000000006</v>
      </c>
      <c r="AM444" t="str">
        <f t="shared" si="125"/>
        <v>ZONEHAUTE</v>
      </c>
      <c r="AN444" t="str">
        <f t="shared" si="126"/>
        <v>HC</v>
      </c>
      <c r="AO444" s="20">
        <f t="shared" si="127"/>
        <v>5175.26</v>
      </c>
      <c r="AP444" s="20">
        <f t="shared" si="128"/>
        <v>1940.76</v>
      </c>
      <c r="AQ444" s="20">
        <f t="shared" si="129"/>
        <v>2732.96</v>
      </c>
      <c r="AR444" s="20">
        <f t="shared" si="130"/>
        <v>3407.78</v>
      </c>
      <c r="AS444" s="20">
        <f t="shared" si="131"/>
        <v>3854.63</v>
      </c>
      <c r="AT444" s="20">
        <f t="shared" si="133"/>
        <v>3556.630000000001</v>
      </c>
      <c r="AU444" s="20">
        <f t="shared" si="132"/>
        <v>77630.399999999994</v>
      </c>
    </row>
    <row r="445" spans="1:47" ht="33.75">
      <c r="A445" s="54">
        <v>446</v>
      </c>
      <c r="B445" s="54" t="s">
        <v>845</v>
      </c>
      <c r="C445" s="58" t="s">
        <v>846</v>
      </c>
      <c r="D445" s="79">
        <v>50</v>
      </c>
      <c r="E445" s="79">
        <v>56</v>
      </c>
      <c r="F445" s="80">
        <v>5471.64</v>
      </c>
      <c r="G445" s="80">
        <v>97.81</v>
      </c>
      <c r="H445" s="80">
        <v>5471.64</v>
      </c>
      <c r="I445" s="80" t="s">
        <v>28</v>
      </c>
      <c r="J445" s="80" t="s">
        <v>28</v>
      </c>
      <c r="K445" s="80">
        <v>102.53</v>
      </c>
      <c r="L445" s="73">
        <f t="shared" si="115"/>
        <v>95.33</v>
      </c>
      <c r="M445" s="73">
        <f t="shared" si="116"/>
        <v>117.06</v>
      </c>
      <c r="N445" s="72" t="str">
        <f t="shared" si="117"/>
        <v>0512</v>
      </c>
      <c r="O445" s="74">
        <f t="shared" si="118"/>
        <v>6</v>
      </c>
      <c r="P445" s="72">
        <f t="shared" si="119"/>
        <v>0</v>
      </c>
      <c r="Q445" s="74">
        <f t="shared" si="120"/>
        <v>50</v>
      </c>
      <c r="R445" s="72" t="str">
        <f t="shared" si="121"/>
        <v/>
      </c>
      <c r="S445" s="72" t="str">
        <f t="shared" si="122"/>
        <v/>
      </c>
      <c r="AI445" s="23">
        <f>'simulateur tarif OQN'!$B$4</f>
        <v>40</v>
      </c>
      <c r="AJ445" s="24">
        <f t="shared" si="123"/>
        <v>4493.54</v>
      </c>
      <c r="AK445" s="24">
        <f t="shared" si="124"/>
        <v>112.3385</v>
      </c>
      <c r="AM445" t="str">
        <f t="shared" si="125"/>
        <v>ZONEBASSE</v>
      </c>
      <c r="AN445" t="str">
        <f t="shared" si="126"/>
        <v>HC</v>
      </c>
      <c r="AO445" s="20">
        <f t="shared" si="127"/>
        <v>4493.54</v>
      </c>
      <c r="AP445" s="20">
        <f t="shared" si="128"/>
        <v>5471.64</v>
      </c>
      <c r="AQ445" s="20" t="str">
        <f t="shared" si="129"/>
        <v>.</v>
      </c>
      <c r="AR445" s="20" t="str">
        <f t="shared" si="130"/>
        <v>.</v>
      </c>
      <c r="AS445" s="20">
        <f t="shared" si="131"/>
        <v>3831.1600000000003</v>
      </c>
      <c r="AT445" s="20">
        <f t="shared" si="133"/>
        <v>4191.16</v>
      </c>
      <c r="AU445" s="20">
        <f t="shared" si="132"/>
        <v>218865.6</v>
      </c>
    </row>
    <row r="446" spans="1:47" ht="22.5">
      <c r="A446" s="54">
        <v>447</v>
      </c>
      <c r="B446" s="54" t="s">
        <v>847</v>
      </c>
      <c r="C446" s="58" t="s">
        <v>848</v>
      </c>
      <c r="D446" s="79">
        <v>8</v>
      </c>
      <c r="E446" s="79">
        <v>28</v>
      </c>
      <c r="F446" s="80">
        <v>916.69</v>
      </c>
      <c r="G446" s="80">
        <v>114.59</v>
      </c>
      <c r="H446" s="80">
        <v>916.69</v>
      </c>
      <c r="I446" s="80">
        <v>1559.76</v>
      </c>
      <c r="J446" s="80">
        <v>2100.73</v>
      </c>
      <c r="K446" s="80">
        <v>70.790000000000006</v>
      </c>
      <c r="L446" s="73">
        <f t="shared" si="115"/>
        <v>90.97</v>
      </c>
      <c r="M446" s="73">
        <f t="shared" si="116"/>
        <v>117.06</v>
      </c>
      <c r="N446" s="72" t="str">
        <f t="shared" si="117"/>
        <v>0512</v>
      </c>
      <c r="O446" s="74">
        <f t="shared" si="118"/>
        <v>20</v>
      </c>
      <c r="P446" s="72">
        <f t="shared" si="119"/>
        <v>1</v>
      </c>
      <c r="Q446" s="74">
        <f t="shared" si="120"/>
        <v>8</v>
      </c>
      <c r="R446" s="72">
        <f t="shared" si="121"/>
        <v>15</v>
      </c>
      <c r="S446" s="72">
        <f t="shared" si="122"/>
        <v>22</v>
      </c>
      <c r="AI446" s="23">
        <f>'simulateur tarif OQN'!$B$4</f>
        <v>40</v>
      </c>
      <c r="AJ446" s="24">
        <f t="shared" si="123"/>
        <v>2950.21</v>
      </c>
      <c r="AK446" s="24">
        <f t="shared" si="124"/>
        <v>73.755250000000004</v>
      </c>
      <c r="AM446" t="str">
        <f t="shared" si="125"/>
        <v>ZONEHAUTE</v>
      </c>
      <c r="AN446" t="str">
        <f t="shared" si="126"/>
        <v>HC</v>
      </c>
      <c r="AO446" s="20">
        <f t="shared" si="127"/>
        <v>4583.57</v>
      </c>
      <c r="AP446" s="20">
        <f t="shared" si="128"/>
        <v>916.69</v>
      </c>
      <c r="AQ446" s="20">
        <f t="shared" si="129"/>
        <v>1559.76</v>
      </c>
      <c r="AR446" s="20">
        <f t="shared" si="130"/>
        <v>2100.73</v>
      </c>
      <c r="AS446" s="20">
        <f t="shared" si="131"/>
        <v>2950.21</v>
      </c>
      <c r="AT446" s="20">
        <f t="shared" si="133"/>
        <v>1941.2100000000009</v>
      </c>
      <c r="AU446" s="20">
        <f t="shared" si="132"/>
        <v>36667.600000000006</v>
      </c>
    </row>
    <row r="447" spans="1:47" ht="22.5">
      <c r="A447" s="54">
        <v>448</v>
      </c>
      <c r="B447" s="54" t="s">
        <v>849</v>
      </c>
      <c r="C447" s="58" t="s">
        <v>850</v>
      </c>
      <c r="D447" s="79">
        <v>8</v>
      </c>
      <c r="E447" s="79">
        <v>28</v>
      </c>
      <c r="F447" s="80">
        <v>1120.04</v>
      </c>
      <c r="G447" s="80">
        <v>140.01</v>
      </c>
      <c r="H447" s="80">
        <v>1120.04</v>
      </c>
      <c r="I447" s="80">
        <v>2043.89</v>
      </c>
      <c r="J447" s="80">
        <v>2775.65</v>
      </c>
      <c r="K447" s="80">
        <v>90.92</v>
      </c>
      <c r="L447" s="73">
        <f t="shared" si="115"/>
        <v>90.97</v>
      </c>
      <c r="M447" s="73">
        <f t="shared" si="116"/>
        <v>117.06</v>
      </c>
      <c r="N447" s="72" t="str">
        <f t="shared" si="117"/>
        <v>0512</v>
      </c>
      <c r="O447" s="74">
        <f t="shared" si="118"/>
        <v>20</v>
      </c>
      <c r="P447" s="72">
        <f t="shared" si="119"/>
        <v>1</v>
      </c>
      <c r="Q447" s="74">
        <f t="shared" si="120"/>
        <v>8</v>
      </c>
      <c r="R447" s="72">
        <f t="shared" si="121"/>
        <v>15</v>
      </c>
      <c r="S447" s="72">
        <f t="shared" si="122"/>
        <v>22</v>
      </c>
      <c r="AI447" s="23">
        <f>'simulateur tarif OQN'!$B$4</f>
        <v>40</v>
      </c>
      <c r="AJ447" s="24">
        <f t="shared" si="123"/>
        <v>3866.69</v>
      </c>
      <c r="AK447" s="24">
        <f t="shared" si="124"/>
        <v>96.667249999999996</v>
      </c>
      <c r="AM447" t="str">
        <f t="shared" si="125"/>
        <v>ZONEHAUTE</v>
      </c>
      <c r="AN447" t="str">
        <f t="shared" si="126"/>
        <v>HC</v>
      </c>
      <c r="AO447" s="20">
        <f t="shared" si="127"/>
        <v>5600.36</v>
      </c>
      <c r="AP447" s="20">
        <f t="shared" si="128"/>
        <v>1120.04</v>
      </c>
      <c r="AQ447" s="20">
        <f t="shared" si="129"/>
        <v>2043.89</v>
      </c>
      <c r="AR447" s="20">
        <f t="shared" si="130"/>
        <v>2775.65</v>
      </c>
      <c r="AS447" s="20">
        <f t="shared" si="131"/>
        <v>3866.69</v>
      </c>
      <c r="AT447" s="20">
        <f t="shared" si="133"/>
        <v>3864.1900000000005</v>
      </c>
      <c r="AU447" s="20">
        <f t="shared" si="132"/>
        <v>44801.599999999999</v>
      </c>
    </row>
    <row r="448" spans="1:47" ht="33.75">
      <c r="A448" s="54">
        <v>449</v>
      </c>
      <c r="B448" s="54" t="s">
        <v>851</v>
      </c>
      <c r="C448" s="58" t="s">
        <v>852</v>
      </c>
      <c r="D448" s="79">
        <v>8</v>
      </c>
      <c r="E448" s="79">
        <v>28</v>
      </c>
      <c r="F448" s="80">
        <v>1107.57</v>
      </c>
      <c r="G448" s="80">
        <v>138.44999999999999</v>
      </c>
      <c r="H448" s="80">
        <v>1107.57</v>
      </c>
      <c r="I448" s="80">
        <v>1840.86</v>
      </c>
      <c r="J448" s="80">
        <v>2535.39</v>
      </c>
      <c r="K448" s="80">
        <v>82.47</v>
      </c>
      <c r="L448" s="73">
        <f t="shared" si="115"/>
        <v>90.97</v>
      </c>
      <c r="M448" s="73">
        <f t="shared" si="116"/>
        <v>117.06</v>
      </c>
      <c r="N448" s="72" t="str">
        <f t="shared" si="117"/>
        <v>0512</v>
      </c>
      <c r="O448" s="74">
        <f t="shared" si="118"/>
        <v>20</v>
      </c>
      <c r="P448" s="72">
        <f t="shared" si="119"/>
        <v>1</v>
      </c>
      <c r="Q448" s="74">
        <f t="shared" si="120"/>
        <v>8</v>
      </c>
      <c r="R448" s="72">
        <f t="shared" si="121"/>
        <v>15</v>
      </c>
      <c r="S448" s="72">
        <f t="shared" si="122"/>
        <v>22</v>
      </c>
      <c r="AI448" s="23">
        <f>'simulateur tarif OQN'!$B$4</f>
        <v>40</v>
      </c>
      <c r="AJ448" s="24">
        <f t="shared" si="123"/>
        <v>3525.0299999999997</v>
      </c>
      <c r="AK448" s="24">
        <f t="shared" si="124"/>
        <v>88.125749999999996</v>
      </c>
      <c r="AM448" t="str">
        <f t="shared" si="125"/>
        <v>ZONEHAUTE</v>
      </c>
      <c r="AN448" t="str">
        <f t="shared" si="126"/>
        <v>HC</v>
      </c>
      <c r="AO448" s="20">
        <f t="shared" si="127"/>
        <v>5537.9699999999993</v>
      </c>
      <c r="AP448" s="20">
        <f t="shared" si="128"/>
        <v>1107.57</v>
      </c>
      <c r="AQ448" s="20">
        <f t="shared" si="129"/>
        <v>1840.86</v>
      </c>
      <c r="AR448" s="20">
        <f t="shared" si="130"/>
        <v>2535.39</v>
      </c>
      <c r="AS448" s="20">
        <f t="shared" si="131"/>
        <v>3525.0299999999997</v>
      </c>
      <c r="AT448" s="20">
        <f t="shared" si="133"/>
        <v>3100.0300000000007</v>
      </c>
      <c r="AU448" s="20">
        <f t="shared" si="132"/>
        <v>44302.799999999996</v>
      </c>
    </row>
    <row r="449" spans="1:47" ht="33.75">
      <c r="A449" s="54">
        <v>450</v>
      </c>
      <c r="B449" s="54" t="s">
        <v>853</v>
      </c>
      <c r="C449" s="58" t="s">
        <v>854</v>
      </c>
      <c r="D449" s="79">
        <v>36</v>
      </c>
      <c r="E449" s="79">
        <v>42</v>
      </c>
      <c r="F449" s="80">
        <v>3638.83</v>
      </c>
      <c r="G449" s="80">
        <v>78.819999999999993</v>
      </c>
      <c r="H449" s="80">
        <v>3638.83</v>
      </c>
      <c r="I449" s="80" t="s">
        <v>28</v>
      </c>
      <c r="J449" s="80" t="s">
        <v>28</v>
      </c>
      <c r="K449" s="80">
        <v>90.97</v>
      </c>
      <c r="L449" s="73">
        <f t="shared" si="115"/>
        <v>90.97</v>
      </c>
      <c r="M449" s="73">
        <f t="shared" si="116"/>
        <v>117.06</v>
      </c>
      <c r="N449" s="72" t="str">
        <f t="shared" si="117"/>
        <v>0512</v>
      </c>
      <c r="O449" s="74">
        <f t="shared" si="118"/>
        <v>6</v>
      </c>
      <c r="P449" s="72">
        <f t="shared" si="119"/>
        <v>0</v>
      </c>
      <c r="Q449" s="74">
        <f t="shared" si="120"/>
        <v>36</v>
      </c>
      <c r="R449" s="72" t="str">
        <f t="shared" si="121"/>
        <v/>
      </c>
      <c r="S449" s="72" t="str">
        <f t="shared" si="122"/>
        <v/>
      </c>
      <c r="AI449" s="23">
        <f>'simulateur tarif OQN'!$B$4</f>
        <v>40</v>
      </c>
      <c r="AJ449" s="24">
        <f t="shared" si="123"/>
        <v>3638.83</v>
      </c>
      <c r="AK449" s="24">
        <f t="shared" si="124"/>
        <v>90.970749999999995</v>
      </c>
      <c r="AM449" t="str">
        <f t="shared" si="125"/>
        <v>ZONEFORF1</v>
      </c>
      <c r="AN449" t="str">
        <f t="shared" si="126"/>
        <v>HC</v>
      </c>
      <c r="AO449" s="20">
        <f t="shared" si="127"/>
        <v>3954.1099999999997</v>
      </c>
      <c r="AP449" s="20">
        <f t="shared" si="128"/>
        <v>3638.83</v>
      </c>
      <c r="AQ449" s="20" t="str">
        <f t="shared" si="129"/>
        <v>.</v>
      </c>
      <c r="AR449" s="20" t="str">
        <f t="shared" si="130"/>
        <v>.</v>
      </c>
      <c r="AS449" s="20">
        <f t="shared" si="131"/>
        <v>3456.89</v>
      </c>
      <c r="AT449" s="20">
        <f t="shared" si="133"/>
        <v>3456.8899999999994</v>
      </c>
      <c r="AU449" s="20">
        <f t="shared" si="132"/>
        <v>145553.20000000001</v>
      </c>
    </row>
    <row r="450" spans="1:47" ht="33.75">
      <c r="A450" s="54">
        <v>451</v>
      </c>
      <c r="B450" s="54" t="s">
        <v>855</v>
      </c>
      <c r="C450" s="58" t="s">
        <v>856</v>
      </c>
      <c r="D450" s="79">
        <v>8</v>
      </c>
      <c r="E450" s="79">
        <v>28</v>
      </c>
      <c r="F450" s="80">
        <v>1330.57</v>
      </c>
      <c r="G450" s="80">
        <v>166.32</v>
      </c>
      <c r="H450" s="80">
        <v>1330.57</v>
      </c>
      <c r="I450" s="80">
        <v>2234.42</v>
      </c>
      <c r="J450" s="80">
        <v>3007.6</v>
      </c>
      <c r="K450" s="80">
        <v>88.6</v>
      </c>
      <c r="L450" s="73">
        <f t="shared" si="115"/>
        <v>90.97</v>
      </c>
      <c r="M450" s="73">
        <f t="shared" si="116"/>
        <v>117.06</v>
      </c>
      <c r="N450" s="72" t="str">
        <f t="shared" si="117"/>
        <v>0512</v>
      </c>
      <c r="O450" s="74">
        <f t="shared" si="118"/>
        <v>20</v>
      </c>
      <c r="P450" s="72">
        <f t="shared" si="119"/>
        <v>1</v>
      </c>
      <c r="Q450" s="74">
        <f t="shared" si="120"/>
        <v>8</v>
      </c>
      <c r="R450" s="72">
        <f t="shared" si="121"/>
        <v>15</v>
      </c>
      <c r="S450" s="72">
        <f t="shared" si="122"/>
        <v>22</v>
      </c>
      <c r="AI450" s="23">
        <f>'simulateur tarif OQN'!$B$4</f>
        <v>40</v>
      </c>
      <c r="AJ450" s="24">
        <f t="shared" si="123"/>
        <v>4070.7999999999997</v>
      </c>
      <c r="AK450" s="24">
        <f t="shared" si="124"/>
        <v>101.77</v>
      </c>
      <c r="AM450" t="str">
        <f t="shared" si="125"/>
        <v>ZONEHAUTE</v>
      </c>
      <c r="AN450" t="str">
        <f t="shared" si="126"/>
        <v>HC</v>
      </c>
      <c r="AO450" s="20">
        <f t="shared" si="127"/>
        <v>6652.8099999999995</v>
      </c>
      <c r="AP450" s="20">
        <f t="shared" si="128"/>
        <v>1330.57</v>
      </c>
      <c r="AQ450" s="20">
        <f t="shared" si="129"/>
        <v>2234.42</v>
      </c>
      <c r="AR450" s="20">
        <f t="shared" si="130"/>
        <v>3007.6</v>
      </c>
      <c r="AS450" s="20">
        <f t="shared" si="131"/>
        <v>4070.7999999999997</v>
      </c>
      <c r="AT450" s="20">
        <f t="shared" si="133"/>
        <v>3952.2999999999993</v>
      </c>
      <c r="AU450" s="20">
        <f t="shared" si="132"/>
        <v>53222.799999999996</v>
      </c>
    </row>
    <row r="451" spans="1:47" ht="33.75">
      <c r="A451" s="54">
        <v>452</v>
      </c>
      <c r="B451" s="54" t="s">
        <v>857</v>
      </c>
      <c r="C451" s="58" t="s">
        <v>858</v>
      </c>
      <c r="D451" s="79">
        <v>50</v>
      </c>
      <c r="E451" s="79">
        <v>56</v>
      </c>
      <c r="F451" s="80">
        <v>5468.2</v>
      </c>
      <c r="G451" s="80">
        <v>87.88</v>
      </c>
      <c r="H451" s="80">
        <v>5468.2</v>
      </c>
      <c r="I451" s="80" t="s">
        <v>28</v>
      </c>
      <c r="J451" s="80" t="s">
        <v>28</v>
      </c>
      <c r="K451" s="80">
        <v>101.84</v>
      </c>
      <c r="L451" s="73">
        <f t="shared" si="115"/>
        <v>90.97</v>
      </c>
      <c r="M451" s="73">
        <f t="shared" si="116"/>
        <v>117.06</v>
      </c>
      <c r="N451" s="72" t="str">
        <f t="shared" si="117"/>
        <v>0512</v>
      </c>
      <c r="O451" s="74">
        <f t="shared" si="118"/>
        <v>6</v>
      </c>
      <c r="P451" s="72">
        <f t="shared" si="119"/>
        <v>0</v>
      </c>
      <c r="Q451" s="74">
        <f t="shared" si="120"/>
        <v>50</v>
      </c>
      <c r="R451" s="72" t="str">
        <f t="shared" si="121"/>
        <v/>
      </c>
      <c r="S451" s="72" t="str">
        <f t="shared" si="122"/>
        <v/>
      </c>
      <c r="AI451" s="23">
        <f>'simulateur tarif OQN'!$B$4</f>
        <v>40</v>
      </c>
      <c r="AJ451" s="24">
        <f t="shared" si="123"/>
        <v>4589.3999999999996</v>
      </c>
      <c r="AK451" s="24">
        <f t="shared" si="124"/>
        <v>114.73499999999999</v>
      </c>
      <c r="AM451" t="str">
        <f t="shared" si="125"/>
        <v>ZONEBASSE</v>
      </c>
      <c r="AN451" t="str">
        <f t="shared" si="126"/>
        <v>HC</v>
      </c>
      <c r="AO451" s="20">
        <f t="shared" si="127"/>
        <v>4589.3999999999996</v>
      </c>
      <c r="AP451" s="20">
        <f t="shared" si="128"/>
        <v>5468.2</v>
      </c>
      <c r="AQ451" s="20" t="str">
        <f t="shared" si="129"/>
        <v>.</v>
      </c>
      <c r="AR451" s="20" t="str">
        <f t="shared" si="130"/>
        <v>.</v>
      </c>
      <c r="AS451" s="20">
        <f t="shared" si="131"/>
        <v>3838.7599999999998</v>
      </c>
      <c r="AT451" s="20">
        <f t="shared" si="133"/>
        <v>4382.26</v>
      </c>
      <c r="AU451" s="20">
        <f t="shared" si="132"/>
        <v>218728</v>
      </c>
    </row>
    <row r="452" spans="1:47">
      <c r="A452" s="54">
        <v>453</v>
      </c>
      <c r="B452" s="54" t="s">
        <v>859</v>
      </c>
      <c r="C452" s="55" t="s">
        <v>2732</v>
      </c>
      <c r="D452" s="79">
        <v>1</v>
      </c>
      <c r="E452" s="79">
        <v>1</v>
      </c>
      <c r="F452" s="80" t="s">
        <v>28</v>
      </c>
      <c r="G452" s="80" t="s">
        <v>28</v>
      </c>
      <c r="H452" s="80">
        <v>90.41</v>
      </c>
      <c r="I452" s="80" t="s">
        <v>28</v>
      </c>
      <c r="J452" s="80" t="s">
        <v>28</v>
      </c>
      <c r="K452" s="80" t="s">
        <v>28</v>
      </c>
      <c r="L452" s="73" t="str">
        <f t="shared" ref="L452:L515" si="134">IFERROR(VLOOKUP(B452,$B$1326:$K$2467,6,0),"")</f>
        <v/>
      </c>
      <c r="M452" s="73" t="str">
        <f t="shared" ref="M452:M515" si="135">IFERROR(VLOOKUP($B452,$B$2468:$K$3603,6,0),"")</f>
        <v/>
      </c>
      <c r="N452" s="72" t="str">
        <f t="shared" ref="N452:N515" si="136">LEFT(B452,4)</f>
        <v>0515</v>
      </c>
      <c r="O452" s="74">
        <f t="shared" ref="O452:O515" si="137">E452-D452</f>
        <v>0</v>
      </c>
      <c r="P452" s="72">
        <f t="shared" ref="P452:P515" si="138">IF(O452=20,1,0)</f>
        <v>0</v>
      </c>
      <c r="Q452" s="74">
        <f t="shared" ref="Q452:Q515" si="139">D452</f>
        <v>1</v>
      </c>
      <c r="R452" s="72" t="str">
        <f t="shared" ref="R452:R515" si="140">IF(P452=1,Q452+7,"")</f>
        <v/>
      </c>
      <c r="S452" s="72" t="str">
        <f t="shared" ref="S452:S515" si="141">IF(P452=1,Q452+14,"")</f>
        <v/>
      </c>
      <c r="AI452" s="23">
        <f>'simulateur tarif OQN'!$B$4</f>
        <v>40</v>
      </c>
      <c r="AJ452" s="24">
        <f t="shared" ref="AJ452:AJ515" si="142">IF(AN452="HDJ",AU452,IF(AM452="ZONE90",AT452,IF(AM452="ZONEBASSE",AO452,IF(AM452="ZONEFORF1",AP452,IF(AM452="ZONEFORF2",AQ452,IF(AM452="ZONEFORF3",AR452,AS452))))))</f>
        <v>3616.3999999999996</v>
      </c>
      <c r="AK452" s="24">
        <f t="shared" ref="AK452:AK515" si="143">AJ452/AI452</f>
        <v>90.41</v>
      </c>
      <c r="AM452" t="str">
        <f t="shared" ref="AM452:AM515" si="144">IF(AI452&gt;90,"ZONE90",IF(P452=1,IF(AI452&lt;D452,"ZONEBASSE",IF(AI452&lt;R452,"ZONEFORF1",IF(AI452&lt;S452,"ZONEFORF2",IF(AI452&lt;E452,"ZONEFORF3","ZONEHAUTE")))),IF(AI452&lt;D452,"ZONEBASSE",IF(AI452&lt;E452,"ZONEFORF1","ZONEHAUTE"))))</f>
        <v>ZONEHAUTE</v>
      </c>
      <c r="AN452" t="str">
        <f t="shared" ref="AN452:AN515" si="145">IF(RIGHT(B452,1)="0","HDJ","HC")</f>
        <v>HDJ</v>
      </c>
      <c r="AO452" s="20" t="e">
        <f t="shared" ref="AO452:AO515" si="146">IF(AI452&lt;8,M452*AI452,F452-(D452-AI452)*G452)</f>
        <v>#VALUE!</v>
      </c>
      <c r="AP452" s="20">
        <f t="shared" ref="AP452:AP515" si="147">H452</f>
        <v>90.41</v>
      </c>
      <c r="AQ452" s="20" t="str">
        <f t="shared" ref="AQ452:AQ515" si="148">I452</f>
        <v>.</v>
      </c>
      <c r="AR452" s="20" t="str">
        <f t="shared" ref="AR452:AR515" si="149">J452</f>
        <v>.</v>
      </c>
      <c r="AS452" s="20" t="e">
        <f t="shared" ref="AS452:AS515" si="150">IF(P452=1,J452+(AI452-E452)*K452,H452+(AI452-E452)*K452)</f>
        <v>#VALUE!</v>
      </c>
      <c r="AT452" s="20" t="e">
        <f t="shared" si="133"/>
        <v>#VALUE!</v>
      </c>
      <c r="AU452" s="20">
        <f t="shared" ref="AU452:AU515" si="151">AI452*H452</f>
        <v>3616.3999999999996</v>
      </c>
    </row>
    <row r="453" spans="1:47" ht="33.75">
      <c r="A453" s="54">
        <v>454</v>
      </c>
      <c r="B453" s="54" t="s">
        <v>860</v>
      </c>
      <c r="C453" s="58" t="s">
        <v>2733</v>
      </c>
      <c r="D453" s="79">
        <v>8</v>
      </c>
      <c r="E453" s="79">
        <v>28</v>
      </c>
      <c r="F453" s="80">
        <v>1453.2</v>
      </c>
      <c r="G453" s="80">
        <v>181.65</v>
      </c>
      <c r="H453" s="80">
        <v>1453.2</v>
      </c>
      <c r="I453" s="80">
        <v>2421.5300000000002</v>
      </c>
      <c r="J453" s="80">
        <v>3078.82</v>
      </c>
      <c r="K453" s="80">
        <v>107.47</v>
      </c>
      <c r="L453" s="73">
        <f t="shared" si="134"/>
        <v>109.17</v>
      </c>
      <c r="M453" s="73">
        <f t="shared" si="135"/>
        <v>126.92</v>
      </c>
      <c r="N453" s="72" t="str">
        <f t="shared" si="136"/>
        <v>0515</v>
      </c>
      <c r="O453" s="74">
        <f t="shared" si="137"/>
        <v>20</v>
      </c>
      <c r="P453" s="72">
        <f t="shared" si="138"/>
        <v>1</v>
      </c>
      <c r="Q453" s="74">
        <f t="shared" si="139"/>
        <v>8</v>
      </c>
      <c r="R453" s="72">
        <f t="shared" si="140"/>
        <v>15</v>
      </c>
      <c r="S453" s="72">
        <f t="shared" si="141"/>
        <v>22</v>
      </c>
      <c r="AI453" s="23">
        <f>'simulateur tarif OQN'!$B$4</f>
        <v>40</v>
      </c>
      <c r="AJ453" s="24">
        <f t="shared" si="142"/>
        <v>4368.46</v>
      </c>
      <c r="AK453" s="24">
        <f t="shared" si="143"/>
        <v>109.2115</v>
      </c>
      <c r="AM453" t="str">
        <f t="shared" si="144"/>
        <v>ZONEHAUTE</v>
      </c>
      <c r="AN453" t="str">
        <f t="shared" si="145"/>
        <v>HC</v>
      </c>
      <c r="AO453" s="20">
        <f t="shared" si="146"/>
        <v>7266</v>
      </c>
      <c r="AP453" s="20">
        <f t="shared" si="147"/>
        <v>1453.2</v>
      </c>
      <c r="AQ453" s="20">
        <f t="shared" si="148"/>
        <v>2421.5300000000002</v>
      </c>
      <c r="AR453" s="20">
        <f t="shared" si="149"/>
        <v>3078.82</v>
      </c>
      <c r="AS453" s="20">
        <f t="shared" si="150"/>
        <v>4368.46</v>
      </c>
      <c r="AT453" s="20">
        <f t="shared" si="133"/>
        <v>4283.4600000000009</v>
      </c>
      <c r="AU453" s="20">
        <f t="shared" si="151"/>
        <v>58128</v>
      </c>
    </row>
    <row r="454" spans="1:47" ht="33.75">
      <c r="A454" s="54">
        <v>455</v>
      </c>
      <c r="B454" s="54" t="s">
        <v>861</v>
      </c>
      <c r="C454" s="58" t="s">
        <v>2734</v>
      </c>
      <c r="D454" s="79">
        <v>15</v>
      </c>
      <c r="E454" s="79">
        <v>35</v>
      </c>
      <c r="F454" s="80">
        <v>2474.91</v>
      </c>
      <c r="G454" s="80">
        <v>145.96</v>
      </c>
      <c r="H454" s="80">
        <v>2474.91</v>
      </c>
      <c r="I454" s="80">
        <v>3359.63</v>
      </c>
      <c r="J454" s="80">
        <v>4409.51</v>
      </c>
      <c r="K454" s="80">
        <v>122.18</v>
      </c>
      <c r="L454" s="73">
        <f t="shared" si="134"/>
        <v>109.17</v>
      </c>
      <c r="M454" s="73">
        <f t="shared" si="135"/>
        <v>126.92</v>
      </c>
      <c r="N454" s="72" t="str">
        <f t="shared" si="136"/>
        <v>0515</v>
      </c>
      <c r="O454" s="74">
        <f t="shared" si="137"/>
        <v>20</v>
      </c>
      <c r="P454" s="72">
        <f t="shared" si="138"/>
        <v>1</v>
      </c>
      <c r="Q454" s="74">
        <f t="shared" si="139"/>
        <v>15</v>
      </c>
      <c r="R454" s="72">
        <f t="shared" si="140"/>
        <v>22</v>
      </c>
      <c r="S454" s="72">
        <f t="shared" si="141"/>
        <v>29</v>
      </c>
      <c r="AI454" s="23">
        <f>'simulateur tarif OQN'!$B$4</f>
        <v>40</v>
      </c>
      <c r="AJ454" s="24">
        <f t="shared" si="142"/>
        <v>5020.41</v>
      </c>
      <c r="AK454" s="24">
        <f t="shared" si="143"/>
        <v>125.51025</v>
      </c>
      <c r="AM454" t="str">
        <f t="shared" si="144"/>
        <v>ZONEHAUTE</v>
      </c>
      <c r="AN454" t="str">
        <f t="shared" si="145"/>
        <v>HC</v>
      </c>
      <c r="AO454" s="20">
        <f t="shared" si="146"/>
        <v>6123.91</v>
      </c>
      <c r="AP454" s="20">
        <f t="shared" si="147"/>
        <v>2474.91</v>
      </c>
      <c r="AQ454" s="20">
        <f t="shared" si="148"/>
        <v>3359.63</v>
      </c>
      <c r="AR454" s="20">
        <f t="shared" si="149"/>
        <v>4409.51</v>
      </c>
      <c r="AS454" s="20">
        <f t="shared" si="150"/>
        <v>5020.41</v>
      </c>
      <c r="AT454" s="20">
        <f t="shared" si="133"/>
        <v>5670.91</v>
      </c>
      <c r="AU454" s="20">
        <f t="shared" si="151"/>
        <v>98996.4</v>
      </c>
    </row>
    <row r="455" spans="1:47" ht="45">
      <c r="A455" s="54">
        <v>456</v>
      </c>
      <c r="B455" s="54" t="s">
        <v>862</v>
      </c>
      <c r="C455" s="58" t="s">
        <v>2735</v>
      </c>
      <c r="D455" s="79">
        <v>15</v>
      </c>
      <c r="E455" s="79">
        <v>35</v>
      </c>
      <c r="F455" s="80">
        <v>2243.98</v>
      </c>
      <c r="G455" s="80">
        <v>149.6</v>
      </c>
      <c r="H455" s="80">
        <v>2243.98</v>
      </c>
      <c r="I455" s="80">
        <v>2965.92</v>
      </c>
      <c r="J455" s="80">
        <v>3729.43</v>
      </c>
      <c r="K455" s="80">
        <v>102.26</v>
      </c>
      <c r="L455" s="73">
        <f t="shared" si="134"/>
        <v>109.17</v>
      </c>
      <c r="M455" s="73">
        <f t="shared" si="135"/>
        <v>126.92</v>
      </c>
      <c r="N455" s="72" t="str">
        <f t="shared" si="136"/>
        <v>0515</v>
      </c>
      <c r="O455" s="74">
        <f t="shared" si="137"/>
        <v>20</v>
      </c>
      <c r="P455" s="72">
        <f t="shared" si="138"/>
        <v>1</v>
      </c>
      <c r="Q455" s="74">
        <f t="shared" si="139"/>
        <v>15</v>
      </c>
      <c r="R455" s="72">
        <f t="shared" si="140"/>
        <v>22</v>
      </c>
      <c r="S455" s="72">
        <f t="shared" si="141"/>
        <v>29</v>
      </c>
      <c r="AI455" s="23">
        <f>'simulateur tarif OQN'!$B$4</f>
        <v>40</v>
      </c>
      <c r="AJ455" s="24">
        <f t="shared" si="142"/>
        <v>4240.7299999999996</v>
      </c>
      <c r="AK455" s="24">
        <f t="shared" si="143"/>
        <v>106.01824999999999</v>
      </c>
      <c r="AM455" t="str">
        <f t="shared" si="144"/>
        <v>ZONEHAUTE</v>
      </c>
      <c r="AN455" t="str">
        <f t="shared" si="145"/>
        <v>HC</v>
      </c>
      <c r="AO455" s="20">
        <f t="shared" si="146"/>
        <v>5983.98</v>
      </c>
      <c r="AP455" s="20">
        <f t="shared" si="147"/>
        <v>2243.98</v>
      </c>
      <c r="AQ455" s="20">
        <f t="shared" si="148"/>
        <v>2965.92</v>
      </c>
      <c r="AR455" s="20">
        <f t="shared" si="149"/>
        <v>3729.43</v>
      </c>
      <c r="AS455" s="20">
        <f t="shared" si="150"/>
        <v>4240.7299999999996</v>
      </c>
      <c r="AT455" s="20">
        <f t="shared" si="133"/>
        <v>3895.2299999999996</v>
      </c>
      <c r="AU455" s="20">
        <f t="shared" si="151"/>
        <v>89759.2</v>
      </c>
    </row>
    <row r="456" spans="1:47" ht="45">
      <c r="A456" s="54">
        <v>457</v>
      </c>
      <c r="B456" s="54" t="s">
        <v>863</v>
      </c>
      <c r="C456" s="58" t="s">
        <v>2736</v>
      </c>
      <c r="D456" s="79">
        <v>43</v>
      </c>
      <c r="E456" s="79">
        <v>49</v>
      </c>
      <c r="F456" s="80">
        <v>5386.84</v>
      </c>
      <c r="G456" s="80">
        <v>112.24</v>
      </c>
      <c r="H456" s="80">
        <v>5386.84</v>
      </c>
      <c r="I456" s="80" t="s">
        <v>28</v>
      </c>
      <c r="J456" s="80" t="s">
        <v>28</v>
      </c>
      <c r="K456" s="80">
        <v>120.86</v>
      </c>
      <c r="L456" s="73">
        <f t="shared" si="134"/>
        <v>109.17</v>
      </c>
      <c r="M456" s="73">
        <f t="shared" si="135"/>
        <v>126.92</v>
      </c>
      <c r="N456" s="72" t="str">
        <f t="shared" si="136"/>
        <v>0515</v>
      </c>
      <c r="O456" s="74">
        <f t="shared" si="137"/>
        <v>6</v>
      </c>
      <c r="P456" s="72">
        <f t="shared" si="138"/>
        <v>0</v>
      </c>
      <c r="Q456" s="74">
        <f t="shared" si="139"/>
        <v>43</v>
      </c>
      <c r="R456" s="72" t="str">
        <f t="shared" si="140"/>
        <v/>
      </c>
      <c r="S456" s="72" t="str">
        <f t="shared" si="141"/>
        <v/>
      </c>
      <c r="AI456" s="23">
        <f>'simulateur tarif OQN'!$B$4</f>
        <v>40</v>
      </c>
      <c r="AJ456" s="24">
        <f t="shared" si="142"/>
        <v>5050.12</v>
      </c>
      <c r="AK456" s="24">
        <f t="shared" si="143"/>
        <v>126.253</v>
      </c>
      <c r="AM456" t="str">
        <f t="shared" si="144"/>
        <v>ZONEBASSE</v>
      </c>
      <c r="AN456" t="str">
        <f t="shared" si="145"/>
        <v>HC</v>
      </c>
      <c r="AO456" s="20">
        <f t="shared" si="146"/>
        <v>5050.12</v>
      </c>
      <c r="AP456" s="20">
        <f t="shared" si="147"/>
        <v>5386.84</v>
      </c>
      <c r="AQ456" s="20" t="str">
        <f t="shared" si="148"/>
        <v>.</v>
      </c>
      <c r="AR456" s="20" t="str">
        <f t="shared" si="149"/>
        <v>.</v>
      </c>
      <c r="AS456" s="20">
        <f t="shared" si="150"/>
        <v>4299.1000000000004</v>
      </c>
      <c r="AT456" s="20">
        <f t="shared" si="133"/>
        <v>4883.6000000000004</v>
      </c>
      <c r="AU456" s="20">
        <f t="shared" si="151"/>
        <v>215473.6</v>
      </c>
    </row>
    <row r="457" spans="1:47" ht="33.75">
      <c r="A457" s="54">
        <v>458</v>
      </c>
      <c r="B457" s="54" t="s">
        <v>864</v>
      </c>
      <c r="C457" s="58" t="s">
        <v>2737</v>
      </c>
      <c r="D457" s="79">
        <v>8</v>
      </c>
      <c r="E457" s="79">
        <v>28</v>
      </c>
      <c r="F457" s="80">
        <v>1106.76</v>
      </c>
      <c r="G457" s="80">
        <v>138.35</v>
      </c>
      <c r="H457" s="80">
        <v>1106.76</v>
      </c>
      <c r="I457" s="80">
        <v>1770.79</v>
      </c>
      <c r="J457" s="80">
        <v>2456.3000000000002</v>
      </c>
      <c r="K457" s="80">
        <v>82.87</v>
      </c>
      <c r="L457" s="73">
        <f t="shared" si="134"/>
        <v>94.85</v>
      </c>
      <c r="M457" s="73">
        <f t="shared" si="135"/>
        <v>126.92</v>
      </c>
      <c r="N457" s="72" t="str">
        <f t="shared" si="136"/>
        <v>0515</v>
      </c>
      <c r="O457" s="74">
        <f t="shared" si="137"/>
        <v>20</v>
      </c>
      <c r="P457" s="72">
        <f t="shared" si="138"/>
        <v>1</v>
      </c>
      <c r="Q457" s="74">
        <f t="shared" si="139"/>
        <v>8</v>
      </c>
      <c r="R457" s="72">
        <f t="shared" si="140"/>
        <v>15</v>
      </c>
      <c r="S457" s="72">
        <f t="shared" si="141"/>
        <v>22</v>
      </c>
      <c r="AI457" s="23">
        <f>'simulateur tarif OQN'!$B$4</f>
        <v>40</v>
      </c>
      <c r="AJ457" s="24">
        <f t="shared" si="142"/>
        <v>3450.7400000000002</v>
      </c>
      <c r="AK457" s="24">
        <f t="shared" si="143"/>
        <v>86.268500000000003</v>
      </c>
      <c r="AM457" t="str">
        <f t="shared" si="144"/>
        <v>ZONEHAUTE</v>
      </c>
      <c r="AN457" t="str">
        <f t="shared" si="145"/>
        <v>HC</v>
      </c>
      <c r="AO457" s="20">
        <f t="shared" si="146"/>
        <v>5533.96</v>
      </c>
      <c r="AP457" s="20">
        <f t="shared" si="147"/>
        <v>1106.76</v>
      </c>
      <c r="AQ457" s="20">
        <f t="shared" si="148"/>
        <v>1770.79</v>
      </c>
      <c r="AR457" s="20">
        <f t="shared" si="149"/>
        <v>2456.3000000000002</v>
      </c>
      <c r="AS457" s="20">
        <f t="shared" si="150"/>
        <v>3450.7400000000002</v>
      </c>
      <c r="AT457" s="20">
        <f t="shared" si="133"/>
        <v>2851.7400000000007</v>
      </c>
      <c r="AU457" s="20">
        <f t="shared" si="151"/>
        <v>44270.400000000001</v>
      </c>
    </row>
    <row r="458" spans="1:47" ht="33.75">
      <c r="A458" s="54">
        <v>459</v>
      </c>
      <c r="B458" s="54" t="s">
        <v>865</v>
      </c>
      <c r="C458" s="58" t="s">
        <v>2738</v>
      </c>
      <c r="D458" s="79">
        <v>8</v>
      </c>
      <c r="E458" s="79">
        <v>28</v>
      </c>
      <c r="F458" s="80">
        <v>1405.43</v>
      </c>
      <c r="G458" s="80">
        <v>175.68</v>
      </c>
      <c r="H458" s="80">
        <v>1405.43</v>
      </c>
      <c r="I458" s="80">
        <v>2065.96</v>
      </c>
      <c r="J458" s="80">
        <v>2905.53</v>
      </c>
      <c r="K458" s="80">
        <v>91.41</v>
      </c>
      <c r="L458" s="73">
        <f t="shared" si="134"/>
        <v>94.85</v>
      </c>
      <c r="M458" s="73">
        <f t="shared" si="135"/>
        <v>126.92</v>
      </c>
      <c r="N458" s="72" t="str">
        <f t="shared" si="136"/>
        <v>0515</v>
      </c>
      <c r="O458" s="74">
        <f t="shared" si="137"/>
        <v>20</v>
      </c>
      <c r="P458" s="72">
        <f t="shared" si="138"/>
        <v>1</v>
      </c>
      <c r="Q458" s="74">
        <f t="shared" si="139"/>
        <v>8</v>
      </c>
      <c r="R458" s="72">
        <f t="shared" si="140"/>
        <v>15</v>
      </c>
      <c r="S458" s="72">
        <f t="shared" si="141"/>
        <v>22</v>
      </c>
      <c r="AI458" s="23">
        <f>'simulateur tarif OQN'!$B$4</f>
        <v>40</v>
      </c>
      <c r="AJ458" s="24">
        <f t="shared" si="142"/>
        <v>4002.4500000000003</v>
      </c>
      <c r="AK458" s="24">
        <f t="shared" si="143"/>
        <v>100.06125</v>
      </c>
      <c r="AM458" t="str">
        <f t="shared" si="144"/>
        <v>ZONEHAUTE</v>
      </c>
      <c r="AN458" t="str">
        <f t="shared" si="145"/>
        <v>HC</v>
      </c>
      <c r="AO458" s="20">
        <f t="shared" si="146"/>
        <v>7027.1900000000005</v>
      </c>
      <c r="AP458" s="20">
        <f t="shared" si="147"/>
        <v>1405.43</v>
      </c>
      <c r="AQ458" s="20">
        <f t="shared" si="148"/>
        <v>2065.96</v>
      </c>
      <c r="AR458" s="20">
        <f t="shared" si="149"/>
        <v>2905.53</v>
      </c>
      <c r="AS458" s="20">
        <f t="shared" si="150"/>
        <v>4002.4500000000003</v>
      </c>
      <c r="AT458" s="20">
        <f t="shared" si="133"/>
        <v>3830.4500000000007</v>
      </c>
      <c r="AU458" s="20">
        <f t="shared" si="151"/>
        <v>56217.200000000004</v>
      </c>
    </row>
    <row r="459" spans="1:47" ht="45">
      <c r="A459" s="54">
        <v>460</v>
      </c>
      <c r="B459" s="54" t="s">
        <v>866</v>
      </c>
      <c r="C459" s="58" t="s">
        <v>2739</v>
      </c>
      <c r="D459" s="79">
        <v>15</v>
      </c>
      <c r="E459" s="79">
        <v>35</v>
      </c>
      <c r="F459" s="80">
        <v>1869.55</v>
      </c>
      <c r="G459" s="80">
        <v>124.64</v>
      </c>
      <c r="H459" s="80">
        <v>1869.55</v>
      </c>
      <c r="I459" s="80">
        <v>2628.98</v>
      </c>
      <c r="J459" s="80">
        <v>3293.16</v>
      </c>
      <c r="K459" s="80">
        <v>88.3</v>
      </c>
      <c r="L459" s="73">
        <f t="shared" si="134"/>
        <v>94.85</v>
      </c>
      <c r="M459" s="73">
        <f t="shared" si="135"/>
        <v>126.92</v>
      </c>
      <c r="N459" s="72" t="str">
        <f t="shared" si="136"/>
        <v>0515</v>
      </c>
      <c r="O459" s="74">
        <f t="shared" si="137"/>
        <v>20</v>
      </c>
      <c r="P459" s="72">
        <f t="shared" si="138"/>
        <v>1</v>
      </c>
      <c r="Q459" s="74">
        <f t="shared" si="139"/>
        <v>15</v>
      </c>
      <c r="R459" s="72">
        <f t="shared" si="140"/>
        <v>22</v>
      </c>
      <c r="S459" s="72">
        <f t="shared" si="141"/>
        <v>29</v>
      </c>
      <c r="AI459" s="23">
        <f>'simulateur tarif OQN'!$B$4</f>
        <v>40</v>
      </c>
      <c r="AJ459" s="24">
        <f t="shared" si="142"/>
        <v>3734.66</v>
      </c>
      <c r="AK459" s="24">
        <f t="shared" si="143"/>
        <v>93.366500000000002</v>
      </c>
      <c r="AM459" t="str">
        <f t="shared" si="144"/>
        <v>ZONEHAUTE</v>
      </c>
      <c r="AN459" t="str">
        <f t="shared" si="145"/>
        <v>HC</v>
      </c>
      <c r="AO459" s="20">
        <f t="shared" si="146"/>
        <v>4985.55</v>
      </c>
      <c r="AP459" s="20">
        <f t="shared" si="147"/>
        <v>1869.55</v>
      </c>
      <c r="AQ459" s="20">
        <f t="shared" si="148"/>
        <v>2628.98</v>
      </c>
      <c r="AR459" s="20">
        <f t="shared" si="149"/>
        <v>3293.16</v>
      </c>
      <c r="AS459" s="20">
        <f t="shared" si="150"/>
        <v>3734.66</v>
      </c>
      <c r="AT459" s="20">
        <f t="shared" si="133"/>
        <v>3407.16</v>
      </c>
      <c r="AU459" s="20">
        <f t="shared" si="151"/>
        <v>74782</v>
      </c>
    </row>
    <row r="460" spans="1:47" ht="45">
      <c r="A460" s="54">
        <v>461</v>
      </c>
      <c r="B460" s="54" t="s">
        <v>867</v>
      </c>
      <c r="C460" s="58" t="s">
        <v>2740</v>
      </c>
      <c r="D460" s="79">
        <v>50</v>
      </c>
      <c r="E460" s="79">
        <v>56</v>
      </c>
      <c r="F460" s="80">
        <v>5470.15</v>
      </c>
      <c r="G460" s="80">
        <v>101.47</v>
      </c>
      <c r="H460" s="80">
        <v>5470.15</v>
      </c>
      <c r="I460" s="80" t="s">
        <v>28</v>
      </c>
      <c r="J460" s="80" t="s">
        <v>28</v>
      </c>
      <c r="K460" s="80">
        <v>102.44</v>
      </c>
      <c r="L460" s="73">
        <f t="shared" si="134"/>
        <v>94.85</v>
      </c>
      <c r="M460" s="73">
        <f t="shared" si="135"/>
        <v>126.92</v>
      </c>
      <c r="N460" s="72" t="str">
        <f t="shared" si="136"/>
        <v>0515</v>
      </c>
      <c r="O460" s="74">
        <f t="shared" si="137"/>
        <v>6</v>
      </c>
      <c r="P460" s="72">
        <f t="shared" si="138"/>
        <v>0</v>
      </c>
      <c r="Q460" s="74">
        <f t="shared" si="139"/>
        <v>50</v>
      </c>
      <c r="R460" s="72" t="str">
        <f t="shared" si="140"/>
        <v/>
      </c>
      <c r="S460" s="72" t="str">
        <f t="shared" si="141"/>
        <v/>
      </c>
      <c r="AI460" s="23">
        <f>'simulateur tarif OQN'!$B$4</f>
        <v>40</v>
      </c>
      <c r="AJ460" s="24">
        <f t="shared" si="142"/>
        <v>4455.45</v>
      </c>
      <c r="AK460" s="24">
        <f t="shared" si="143"/>
        <v>111.38624999999999</v>
      </c>
      <c r="AM460" t="str">
        <f t="shared" si="144"/>
        <v>ZONEBASSE</v>
      </c>
      <c r="AN460" t="str">
        <f t="shared" si="145"/>
        <v>HC</v>
      </c>
      <c r="AO460" s="20">
        <f t="shared" si="146"/>
        <v>4455.45</v>
      </c>
      <c r="AP460" s="20">
        <f t="shared" si="147"/>
        <v>5470.15</v>
      </c>
      <c r="AQ460" s="20" t="str">
        <f t="shared" si="148"/>
        <v>.</v>
      </c>
      <c r="AR460" s="20" t="str">
        <f t="shared" si="149"/>
        <v>.</v>
      </c>
      <c r="AS460" s="20">
        <f t="shared" si="150"/>
        <v>3831.1099999999997</v>
      </c>
      <c r="AT460" s="20">
        <f t="shared" si="133"/>
        <v>4210.6100000000006</v>
      </c>
      <c r="AU460" s="20">
        <f t="shared" si="151"/>
        <v>218806</v>
      </c>
    </row>
    <row r="461" spans="1:47" ht="33.75">
      <c r="A461" s="54">
        <v>462</v>
      </c>
      <c r="B461" s="54" t="s">
        <v>868</v>
      </c>
      <c r="C461" s="58" t="s">
        <v>2741</v>
      </c>
      <c r="D461" s="79">
        <v>8</v>
      </c>
      <c r="E461" s="79">
        <v>28</v>
      </c>
      <c r="F461" s="80">
        <v>1006.58</v>
      </c>
      <c r="G461" s="80">
        <v>125.82</v>
      </c>
      <c r="H461" s="80">
        <v>1006.58</v>
      </c>
      <c r="I461" s="80">
        <v>1683.71</v>
      </c>
      <c r="J461" s="80">
        <v>2300.94</v>
      </c>
      <c r="K461" s="80">
        <v>76.36</v>
      </c>
      <c r="L461" s="73">
        <f t="shared" si="134"/>
        <v>87.63</v>
      </c>
      <c r="M461" s="73">
        <f t="shared" si="135"/>
        <v>126.92</v>
      </c>
      <c r="N461" s="72" t="str">
        <f t="shared" si="136"/>
        <v>0515</v>
      </c>
      <c r="O461" s="74">
        <f t="shared" si="137"/>
        <v>20</v>
      </c>
      <c r="P461" s="72">
        <f t="shared" si="138"/>
        <v>1</v>
      </c>
      <c r="Q461" s="74">
        <f t="shared" si="139"/>
        <v>8</v>
      </c>
      <c r="R461" s="72">
        <f t="shared" si="140"/>
        <v>15</v>
      </c>
      <c r="S461" s="72">
        <f t="shared" si="141"/>
        <v>22</v>
      </c>
      <c r="AI461" s="23">
        <f>'simulateur tarif OQN'!$B$4</f>
        <v>40</v>
      </c>
      <c r="AJ461" s="24">
        <f t="shared" si="142"/>
        <v>3217.26</v>
      </c>
      <c r="AK461" s="24">
        <f t="shared" si="143"/>
        <v>80.4315</v>
      </c>
      <c r="AM461" t="str">
        <f t="shared" si="144"/>
        <v>ZONEHAUTE</v>
      </c>
      <c r="AN461" t="str">
        <f t="shared" si="145"/>
        <v>HC</v>
      </c>
      <c r="AO461" s="20">
        <f t="shared" si="146"/>
        <v>5032.82</v>
      </c>
      <c r="AP461" s="20">
        <f t="shared" si="147"/>
        <v>1006.58</v>
      </c>
      <c r="AQ461" s="20">
        <f t="shared" si="148"/>
        <v>1683.71</v>
      </c>
      <c r="AR461" s="20">
        <f t="shared" si="149"/>
        <v>2300.94</v>
      </c>
      <c r="AS461" s="20">
        <f t="shared" si="150"/>
        <v>3217.26</v>
      </c>
      <c r="AT461" s="20">
        <f t="shared" si="133"/>
        <v>2653.76</v>
      </c>
      <c r="AU461" s="20">
        <f t="shared" si="151"/>
        <v>40263.200000000004</v>
      </c>
    </row>
    <row r="462" spans="1:47" ht="33.75">
      <c r="A462" s="54">
        <v>463</v>
      </c>
      <c r="B462" s="54" t="s">
        <v>869</v>
      </c>
      <c r="C462" s="58" t="s">
        <v>2742</v>
      </c>
      <c r="D462" s="79">
        <v>36</v>
      </c>
      <c r="E462" s="79">
        <v>42</v>
      </c>
      <c r="F462" s="80">
        <v>3853.41</v>
      </c>
      <c r="G462" s="80">
        <v>101.67</v>
      </c>
      <c r="H462" s="80">
        <v>3853.41</v>
      </c>
      <c r="I462" s="80" t="s">
        <v>28</v>
      </c>
      <c r="J462" s="80" t="s">
        <v>28</v>
      </c>
      <c r="K462" s="80">
        <v>96.34</v>
      </c>
      <c r="L462" s="73">
        <f t="shared" si="134"/>
        <v>87.63</v>
      </c>
      <c r="M462" s="73">
        <f t="shared" si="135"/>
        <v>126.92</v>
      </c>
      <c r="N462" s="72" t="str">
        <f t="shared" si="136"/>
        <v>0515</v>
      </c>
      <c r="O462" s="74">
        <f t="shared" si="137"/>
        <v>6</v>
      </c>
      <c r="P462" s="72">
        <f t="shared" si="138"/>
        <v>0</v>
      </c>
      <c r="Q462" s="74">
        <f t="shared" si="139"/>
        <v>36</v>
      </c>
      <c r="R462" s="72" t="str">
        <f t="shared" si="140"/>
        <v/>
      </c>
      <c r="S462" s="72" t="str">
        <f t="shared" si="141"/>
        <v/>
      </c>
      <c r="AI462" s="23">
        <f>'simulateur tarif OQN'!$B$4</f>
        <v>40</v>
      </c>
      <c r="AJ462" s="24">
        <f t="shared" si="142"/>
        <v>3853.41</v>
      </c>
      <c r="AK462" s="24">
        <f t="shared" si="143"/>
        <v>96.335250000000002</v>
      </c>
      <c r="AM462" t="str">
        <f t="shared" si="144"/>
        <v>ZONEFORF1</v>
      </c>
      <c r="AN462" t="str">
        <f t="shared" si="145"/>
        <v>HC</v>
      </c>
      <c r="AO462" s="20">
        <f t="shared" si="146"/>
        <v>4260.09</v>
      </c>
      <c r="AP462" s="20">
        <f t="shared" si="147"/>
        <v>3853.41</v>
      </c>
      <c r="AQ462" s="20" t="str">
        <f t="shared" si="148"/>
        <v>.</v>
      </c>
      <c r="AR462" s="20" t="str">
        <f t="shared" si="149"/>
        <v>.</v>
      </c>
      <c r="AS462" s="20">
        <f t="shared" si="150"/>
        <v>3660.73</v>
      </c>
      <c r="AT462" s="20">
        <f t="shared" si="133"/>
        <v>4096.2299999999996</v>
      </c>
      <c r="AU462" s="20">
        <f t="shared" si="151"/>
        <v>154136.4</v>
      </c>
    </row>
    <row r="463" spans="1:47" ht="45">
      <c r="A463" s="54">
        <v>464</v>
      </c>
      <c r="B463" s="54" t="s">
        <v>870</v>
      </c>
      <c r="C463" s="58" t="s">
        <v>2743</v>
      </c>
      <c r="D463" s="79">
        <v>8</v>
      </c>
      <c r="E463" s="79">
        <v>28</v>
      </c>
      <c r="F463" s="80">
        <v>1072.05</v>
      </c>
      <c r="G463" s="80">
        <v>134.01</v>
      </c>
      <c r="H463" s="80">
        <v>1072.05</v>
      </c>
      <c r="I463" s="80">
        <v>1875.3</v>
      </c>
      <c r="J463" s="80">
        <v>2600.0500000000002</v>
      </c>
      <c r="K463" s="80">
        <v>81.94</v>
      </c>
      <c r="L463" s="73">
        <f t="shared" si="134"/>
        <v>87.63</v>
      </c>
      <c r="M463" s="73">
        <f t="shared" si="135"/>
        <v>126.92</v>
      </c>
      <c r="N463" s="72" t="str">
        <f t="shared" si="136"/>
        <v>0515</v>
      </c>
      <c r="O463" s="74">
        <f t="shared" si="137"/>
        <v>20</v>
      </c>
      <c r="P463" s="72">
        <f t="shared" si="138"/>
        <v>1</v>
      </c>
      <c r="Q463" s="74">
        <f t="shared" si="139"/>
        <v>8</v>
      </c>
      <c r="R463" s="72">
        <f t="shared" si="140"/>
        <v>15</v>
      </c>
      <c r="S463" s="72">
        <f t="shared" si="141"/>
        <v>22</v>
      </c>
      <c r="AI463" s="23">
        <f>'simulateur tarif OQN'!$B$4</f>
        <v>40</v>
      </c>
      <c r="AJ463" s="24">
        <f t="shared" si="142"/>
        <v>3583.33</v>
      </c>
      <c r="AK463" s="24">
        <f t="shared" si="143"/>
        <v>89.583249999999992</v>
      </c>
      <c r="AM463" t="str">
        <f t="shared" si="144"/>
        <v>ZONEHAUTE</v>
      </c>
      <c r="AN463" t="str">
        <f t="shared" si="145"/>
        <v>HC</v>
      </c>
      <c r="AO463" s="20">
        <f t="shared" si="146"/>
        <v>5360.37</v>
      </c>
      <c r="AP463" s="20">
        <f t="shared" si="147"/>
        <v>1072.05</v>
      </c>
      <c r="AQ463" s="20">
        <f t="shared" si="148"/>
        <v>1875.3</v>
      </c>
      <c r="AR463" s="20">
        <f t="shared" si="149"/>
        <v>2600.0500000000002</v>
      </c>
      <c r="AS463" s="20">
        <f t="shared" si="150"/>
        <v>3583.33</v>
      </c>
      <c r="AT463" s="20">
        <f t="shared" si="133"/>
        <v>3298.83</v>
      </c>
      <c r="AU463" s="20">
        <f t="shared" si="151"/>
        <v>42882</v>
      </c>
    </row>
    <row r="464" spans="1:47" ht="45">
      <c r="A464" s="54">
        <v>465</v>
      </c>
      <c r="B464" s="54" t="s">
        <v>871</v>
      </c>
      <c r="C464" s="58" t="s">
        <v>2744</v>
      </c>
      <c r="D464" s="79">
        <v>43</v>
      </c>
      <c r="E464" s="79">
        <v>49</v>
      </c>
      <c r="F464" s="80">
        <v>4399.9399999999996</v>
      </c>
      <c r="G464" s="80">
        <v>85.71</v>
      </c>
      <c r="H464" s="80">
        <v>4399.9399999999996</v>
      </c>
      <c r="I464" s="80" t="s">
        <v>28</v>
      </c>
      <c r="J464" s="80" t="s">
        <v>28</v>
      </c>
      <c r="K464" s="80">
        <v>95.65</v>
      </c>
      <c r="L464" s="73">
        <f t="shared" si="134"/>
        <v>87.63</v>
      </c>
      <c r="M464" s="73">
        <f t="shared" si="135"/>
        <v>126.92</v>
      </c>
      <c r="N464" s="72" t="str">
        <f t="shared" si="136"/>
        <v>0515</v>
      </c>
      <c r="O464" s="74">
        <f t="shared" si="137"/>
        <v>6</v>
      </c>
      <c r="P464" s="72">
        <f t="shared" si="138"/>
        <v>0</v>
      </c>
      <c r="Q464" s="74">
        <f t="shared" si="139"/>
        <v>43</v>
      </c>
      <c r="R464" s="72" t="str">
        <f t="shared" si="140"/>
        <v/>
      </c>
      <c r="S464" s="72" t="str">
        <f t="shared" si="141"/>
        <v/>
      </c>
      <c r="AI464" s="23">
        <f>'simulateur tarif OQN'!$B$4</f>
        <v>40</v>
      </c>
      <c r="AJ464" s="24">
        <f t="shared" si="142"/>
        <v>4142.8099999999995</v>
      </c>
      <c r="AK464" s="24">
        <f t="shared" si="143"/>
        <v>103.57024999999999</v>
      </c>
      <c r="AM464" t="str">
        <f t="shared" si="144"/>
        <v>ZONEBASSE</v>
      </c>
      <c r="AN464" t="str">
        <f t="shared" si="145"/>
        <v>HC</v>
      </c>
      <c r="AO464" s="20">
        <f t="shared" si="146"/>
        <v>4142.8099999999995</v>
      </c>
      <c r="AP464" s="20">
        <f t="shared" si="147"/>
        <v>4399.9399999999996</v>
      </c>
      <c r="AQ464" s="20" t="str">
        <f t="shared" si="148"/>
        <v>.</v>
      </c>
      <c r="AR464" s="20" t="str">
        <f t="shared" si="149"/>
        <v>.</v>
      </c>
      <c r="AS464" s="20">
        <f t="shared" si="150"/>
        <v>3539.0899999999997</v>
      </c>
      <c r="AT464" s="20">
        <f t="shared" si="133"/>
        <v>3940.09</v>
      </c>
      <c r="AU464" s="20">
        <f t="shared" si="151"/>
        <v>175997.59999999998</v>
      </c>
    </row>
    <row r="465" spans="1:47" ht="22.5">
      <c r="A465" s="54">
        <v>466</v>
      </c>
      <c r="B465" s="54" t="s">
        <v>872</v>
      </c>
      <c r="C465" s="58" t="s">
        <v>873</v>
      </c>
      <c r="D465" s="79">
        <v>1</v>
      </c>
      <c r="E465" s="79">
        <v>1</v>
      </c>
      <c r="F465" s="80" t="s">
        <v>28</v>
      </c>
      <c r="G465" s="80" t="s">
        <v>28</v>
      </c>
      <c r="H465" s="80">
        <v>80.099999999999994</v>
      </c>
      <c r="I465" s="80" t="s">
        <v>28</v>
      </c>
      <c r="J465" s="80" t="s">
        <v>28</v>
      </c>
      <c r="K465" s="80" t="s">
        <v>28</v>
      </c>
      <c r="L465" s="73" t="str">
        <f t="shared" si="134"/>
        <v/>
      </c>
      <c r="M465" s="73" t="str">
        <f t="shared" si="135"/>
        <v/>
      </c>
      <c r="N465" s="72" t="str">
        <f t="shared" si="136"/>
        <v>0518</v>
      </c>
      <c r="O465" s="74">
        <f t="shared" si="137"/>
        <v>0</v>
      </c>
      <c r="P465" s="72">
        <f t="shared" si="138"/>
        <v>0</v>
      </c>
      <c r="Q465" s="74">
        <f t="shared" si="139"/>
        <v>1</v>
      </c>
      <c r="R465" s="72" t="str">
        <f t="shared" si="140"/>
        <v/>
      </c>
      <c r="S465" s="72" t="str">
        <f t="shared" si="141"/>
        <v/>
      </c>
      <c r="AI465" s="23">
        <f>'simulateur tarif OQN'!$B$4</f>
        <v>40</v>
      </c>
      <c r="AJ465" s="24">
        <f t="shared" si="142"/>
        <v>3204</v>
      </c>
      <c r="AK465" s="24">
        <f t="shared" si="143"/>
        <v>80.099999999999994</v>
      </c>
      <c r="AM465" t="str">
        <f t="shared" si="144"/>
        <v>ZONEHAUTE</v>
      </c>
      <c r="AN465" t="str">
        <f t="shared" si="145"/>
        <v>HDJ</v>
      </c>
      <c r="AO465" s="20" t="e">
        <f t="shared" si="146"/>
        <v>#VALUE!</v>
      </c>
      <c r="AP465" s="20">
        <f t="shared" si="147"/>
        <v>80.099999999999994</v>
      </c>
      <c r="AQ465" s="20" t="str">
        <f t="shared" si="148"/>
        <v>.</v>
      </c>
      <c r="AR465" s="20" t="str">
        <f t="shared" si="149"/>
        <v>.</v>
      </c>
      <c r="AS465" s="20" t="e">
        <f t="shared" si="150"/>
        <v>#VALUE!</v>
      </c>
      <c r="AT465" s="20" t="e">
        <f t="shared" si="133"/>
        <v>#VALUE!</v>
      </c>
      <c r="AU465" s="20">
        <f t="shared" si="151"/>
        <v>3204</v>
      </c>
    </row>
    <row r="466" spans="1:47" ht="22.5">
      <c r="A466" s="54">
        <v>467</v>
      </c>
      <c r="B466" s="54" t="s">
        <v>874</v>
      </c>
      <c r="C466" s="58" t="s">
        <v>875</v>
      </c>
      <c r="D466" s="79">
        <v>1</v>
      </c>
      <c r="E466" s="79">
        <v>1</v>
      </c>
      <c r="F466" s="80" t="s">
        <v>28</v>
      </c>
      <c r="G466" s="80" t="s">
        <v>28</v>
      </c>
      <c r="H466" s="80">
        <v>66.34</v>
      </c>
      <c r="I466" s="80" t="s">
        <v>28</v>
      </c>
      <c r="J466" s="80" t="s">
        <v>28</v>
      </c>
      <c r="K466" s="80" t="s">
        <v>28</v>
      </c>
      <c r="L466" s="73" t="str">
        <f t="shared" si="134"/>
        <v/>
      </c>
      <c r="M466" s="73" t="str">
        <f t="shared" si="135"/>
        <v/>
      </c>
      <c r="N466" s="72" t="str">
        <f t="shared" si="136"/>
        <v>0518</v>
      </c>
      <c r="O466" s="74">
        <f t="shared" si="137"/>
        <v>0</v>
      </c>
      <c r="P466" s="72">
        <f t="shared" si="138"/>
        <v>0</v>
      </c>
      <c r="Q466" s="74">
        <f t="shared" si="139"/>
        <v>1</v>
      </c>
      <c r="R466" s="72" t="str">
        <f t="shared" si="140"/>
        <v/>
      </c>
      <c r="S466" s="72" t="str">
        <f t="shared" si="141"/>
        <v/>
      </c>
      <c r="AI466" s="23">
        <f>'simulateur tarif OQN'!$B$4</f>
        <v>40</v>
      </c>
      <c r="AJ466" s="24">
        <f t="shared" si="142"/>
        <v>2653.6000000000004</v>
      </c>
      <c r="AK466" s="24">
        <f t="shared" si="143"/>
        <v>66.34</v>
      </c>
      <c r="AM466" t="str">
        <f t="shared" si="144"/>
        <v>ZONEHAUTE</v>
      </c>
      <c r="AN466" t="str">
        <f t="shared" si="145"/>
        <v>HDJ</v>
      </c>
      <c r="AO466" s="20" t="e">
        <f t="shared" si="146"/>
        <v>#VALUE!</v>
      </c>
      <c r="AP466" s="20">
        <f t="shared" si="147"/>
        <v>66.34</v>
      </c>
      <c r="AQ466" s="20" t="str">
        <f t="shared" si="148"/>
        <v>.</v>
      </c>
      <c r="AR466" s="20" t="str">
        <f t="shared" si="149"/>
        <v>.</v>
      </c>
      <c r="AS466" s="20" t="e">
        <f t="shared" si="150"/>
        <v>#VALUE!</v>
      </c>
      <c r="AT466" s="20" t="e">
        <f t="shared" si="133"/>
        <v>#VALUE!</v>
      </c>
      <c r="AU466" s="20">
        <f t="shared" si="151"/>
        <v>2653.6000000000004</v>
      </c>
    </row>
    <row r="467" spans="1:47" ht="22.5">
      <c r="A467" s="54">
        <v>468</v>
      </c>
      <c r="B467" s="54" t="s">
        <v>876</v>
      </c>
      <c r="C467" s="58" t="s">
        <v>877</v>
      </c>
      <c r="D467" s="79">
        <v>1</v>
      </c>
      <c r="E467" s="79">
        <v>1</v>
      </c>
      <c r="F467" s="80" t="s">
        <v>28</v>
      </c>
      <c r="G467" s="80" t="s">
        <v>28</v>
      </c>
      <c r="H467" s="80">
        <v>62.42</v>
      </c>
      <c r="I467" s="80" t="s">
        <v>28</v>
      </c>
      <c r="J467" s="80" t="s">
        <v>28</v>
      </c>
      <c r="K467" s="80" t="s">
        <v>28</v>
      </c>
      <c r="L467" s="73" t="str">
        <f t="shared" si="134"/>
        <v/>
      </c>
      <c r="M467" s="73" t="str">
        <f t="shared" si="135"/>
        <v/>
      </c>
      <c r="N467" s="72" t="str">
        <f t="shared" si="136"/>
        <v>0518</v>
      </c>
      <c r="O467" s="74">
        <f t="shared" si="137"/>
        <v>0</v>
      </c>
      <c r="P467" s="72">
        <f t="shared" si="138"/>
        <v>0</v>
      </c>
      <c r="Q467" s="74">
        <f t="shared" si="139"/>
        <v>1</v>
      </c>
      <c r="R467" s="72" t="str">
        <f t="shared" si="140"/>
        <v/>
      </c>
      <c r="S467" s="72" t="str">
        <f t="shared" si="141"/>
        <v/>
      </c>
      <c r="AI467" s="23">
        <f>'simulateur tarif OQN'!$B$4</f>
        <v>40</v>
      </c>
      <c r="AJ467" s="24">
        <f t="shared" si="142"/>
        <v>2496.8000000000002</v>
      </c>
      <c r="AK467" s="24">
        <f t="shared" si="143"/>
        <v>62.42</v>
      </c>
      <c r="AM467" t="str">
        <f t="shared" si="144"/>
        <v>ZONEHAUTE</v>
      </c>
      <c r="AN467" t="str">
        <f t="shared" si="145"/>
        <v>HDJ</v>
      </c>
      <c r="AO467" s="20" t="e">
        <f t="shared" si="146"/>
        <v>#VALUE!</v>
      </c>
      <c r="AP467" s="20">
        <f t="shared" si="147"/>
        <v>62.42</v>
      </c>
      <c r="AQ467" s="20" t="str">
        <f t="shared" si="148"/>
        <v>.</v>
      </c>
      <c r="AR467" s="20" t="str">
        <f t="shared" si="149"/>
        <v>.</v>
      </c>
      <c r="AS467" s="20" t="e">
        <f t="shared" si="150"/>
        <v>#VALUE!</v>
      </c>
      <c r="AT467" s="20" t="e">
        <f t="shared" si="133"/>
        <v>#VALUE!</v>
      </c>
      <c r="AU467" s="20">
        <f t="shared" si="151"/>
        <v>2496.8000000000002</v>
      </c>
    </row>
    <row r="468" spans="1:47" ht="33.75">
      <c r="A468" s="54">
        <v>469</v>
      </c>
      <c r="B468" s="54" t="s">
        <v>878</v>
      </c>
      <c r="C468" s="58" t="s">
        <v>879</v>
      </c>
      <c r="D468" s="79">
        <v>8</v>
      </c>
      <c r="E468" s="79">
        <v>28</v>
      </c>
      <c r="F468" s="80">
        <v>1179.92</v>
      </c>
      <c r="G468" s="80">
        <v>147.49</v>
      </c>
      <c r="H468" s="80">
        <v>1179.92</v>
      </c>
      <c r="I468" s="80">
        <v>2002.44</v>
      </c>
      <c r="J468" s="80">
        <v>2555.0100000000002</v>
      </c>
      <c r="K468" s="80">
        <v>89.78</v>
      </c>
      <c r="L468" s="73">
        <f t="shared" si="134"/>
        <v>110.37</v>
      </c>
      <c r="M468" s="73">
        <f t="shared" si="135"/>
        <v>121.6</v>
      </c>
      <c r="N468" s="72" t="str">
        <f t="shared" si="136"/>
        <v>0518</v>
      </c>
      <c r="O468" s="74">
        <f t="shared" si="137"/>
        <v>20</v>
      </c>
      <c r="P468" s="72">
        <f t="shared" si="138"/>
        <v>1</v>
      </c>
      <c r="Q468" s="74">
        <f t="shared" si="139"/>
        <v>8</v>
      </c>
      <c r="R468" s="72">
        <f t="shared" si="140"/>
        <v>15</v>
      </c>
      <c r="S468" s="72">
        <f t="shared" si="141"/>
        <v>22</v>
      </c>
      <c r="AI468" s="23">
        <f>'simulateur tarif OQN'!$B$4</f>
        <v>40</v>
      </c>
      <c r="AJ468" s="24">
        <f t="shared" si="142"/>
        <v>3632.3700000000003</v>
      </c>
      <c r="AK468" s="24">
        <f t="shared" si="143"/>
        <v>90.809250000000006</v>
      </c>
      <c r="AM468" t="str">
        <f t="shared" si="144"/>
        <v>ZONEHAUTE</v>
      </c>
      <c r="AN468" t="str">
        <f t="shared" si="145"/>
        <v>HC</v>
      </c>
      <c r="AO468" s="20">
        <f t="shared" si="146"/>
        <v>5899.6</v>
      </c>
      <c r="AP468" s="20">
        <f t="shared" si="147"/>
        <v>1179.92</v>
      </c>
      <c r="AQ468" s="20">
        <f t="shared" si="148"/>
        <v>2002.44</v>
      </c>
      <c r="AR468" s="20">
        <f t="shared" si="149"/>
        <v>2555.0100000000002</v>
      </c>
      <c r="AS468" s="20">
        <f t="shared" si="150"/>
        <v>3632.3700000000003</v>
      </c>
      <c r="AT468" s="20">
        <f t="shared" si="133"/>
        <v>2602.87</v>
      </c>
      <c r="AU468" s="20">
        <f t="shared" si="151"/>
        <v>47196.800000000003</v>
      </c>
    </row>
    <row r="469" spans="1:47" ht="33.75">
      <c r="A469" s="54">
        <v>470</v>
      </c>
      <c r="B469" s="54" t="s">
        <v>880</v>
      </c>
      <c r="C469" s="58" t="s">
        <v>881</v>
      </c>
      <c r="D469" s="79">
        <v>15</v>
      </c>
      <c r="E469" s="79">
        <v>35</v>
      </c>
      <c r="F469" s="80">
        <v>2783.18</v>
      </c>
      <c r="G469" s="80">
        <v>185.55</v>
      </c>
      <c r="H469" s="80">
        <v>2783.18</v>
      </c>
      <c r="I469" s="80">
        <v>3517.64</v>
      </c>
      <c r="J469" s="80">
        <v>4388.22</v>
      </c>
      <c r="K469" s="80">
        <v>122</v>
      </c>
      <c r="L469" s="73">
        <f t="shared" si="134"/>
        <v>110.37</v>
      </c>
      <c r="M469" s="73">
        <f t="shared" si="135"/>
        <v>121.6</v>
      </c>
      <c r="N469" s="72" t="str">
        <f t="shared" si="136"/>
        <v>0518</v>
      </c>
      <c r="O469" s="74">
        <f t="shared" si="137"/>
        <v>20</v>
      </c>
      <c r="P469" s="72">
        <f t="shared" si="138"/>
        <v>1</v>
      </c>
      <c r="Q469" s="74">
        <f t="shared" si="139"/>
        <v>15</v>
      </c>
      <c r="R469" s="72">
        <f t="shared" si="140"/>
        <v>22</v>
      </c>
      <c r="S469" s="72">
        <f t="shared" si="141"/>
        <v>29</v>
      </c>
      <c r="AI469" s="23">
        <f>'simulateur tarif OQN'!$B$4</f>
        <v>40</v>
      </c>
      <c r="AJ469" s="24">
        <f t="shared" si="142"/>
        <v>4998.22</v>
      </c>
      <c r="AK469" s="24">
        <f t="shared" si="143"/>
        <v>124.9555</v>
      </c>
      <c r="AM469" t="str">
        <f t="shared" si="144"/>
        <v>ZONEHAUTE</v>
      </c>
      <c r="AN469" t="str">
        <f t="shared" si="145"/>
        <v>HC</v>
      </c>
      <c r="AO469" s="20">
        <f t="shared" si="146"/>
        <v>7421.93</v>
      </c>
      <c r="AP469" s="20">
        <f t="shared" si="147"/>
        <v>2783.18</v>
      </c>
      <c r="AQ469" s="20">
        <f t="shared" si="148"/>
        <v>3517.64</v>
      </c>
      <c r="AR469" s="20">
        <f t="shared" si="149"/>
        <v>4388.22</v>
      </c>
      <c r="AS469" s="20">
        <f t="shared" si="150"/>
        <v>4998.22</v>
      </c>
      <c r="AT469" s="20">
        <f t="shared" si="133"/>
        <v>5579.7200000000012</v>
      </c>
      <c r="AU469" s="20">
        <f t="shared" si="151"/>
        <v>111327.2</v>
      </c>
    </row>
    <row r="470" spans="1:47" ht="45">
      <c r="A470" s="54">
        <v>471</v>
      </c>
      <c r="B470" s="54" t="s">
        <v>882</v>
      </c>
      <c r="C470" s="58" t="s">
        <v>883</v>
      </c>
      <c r="D470" s="79">
        <v>15</v>
      </c>
      <c r="E470" s="79">
        <v>35</v>
      </c>
      <c r="F470" s="80">
        <v>2353.77</v>
      </c>
      <c r="G470" s="80">
        <v>156.91999999999999</v>
      </c>
      <c r="H470" s="80">
        <v>2353.77</v>
      </c>
      <c r="I470" s="80">
        <v>3173.39</v>
      </c>
      <c r="J470" s="80">
        <v>4003.28</v>
      </c>
      <c r="K470" s="80">
        <v>109.84</v>
      </c>
      <c r="L470" s="73">
        <f t="shared" si="134"/>
        <v>110.37</v>
      </c>
      <c r="M470" s="73">
        <f t="shared" si="135"/>
        <v>121.6</v>
      </c>
      <c r="N470" s="72" t="str">
        <f t="shared" si="136"/>
        <v>0518</v>
      </c>
      <c r="O470" s="74">
        <f t="shared" si="137"/>
        <v>20</v>
      </c>
      <c r="P470" s="72">
        <f t="shared" si="138"/>
        <v>1</v>
      </c>
      <c r="Q470" s="74">
        <f t="shared" si="139"/>
        <v>15</v>
      </c>
      <c r="R470" s="72">
        <f t="shared" si="140"/>
        <v>22</v>
      </c>
      <c r="S470" s="72">
        <f t="shared" si="141"/>
        <v>29</v>
      </c>
      <c r="AI470" s="23">
        <f>'simulateur tarif OQN'!$B$4</f>
        <v>40</v>
      </c>
      <c r="AJ470" s="24">
        <f t="shared" si="142"/>
        <v>4552.4800000000005</v>
      </c>
      <c r="AK470" s="24">
        <f t="shared" si="143"/>
        <v>113.81200000000001</v>
      </c>
      <c r="AM470" t="str">
        <f t="shared" si="144"/>
        <v>ZONEHAUTE</v>
      </c>
      <c r="AN470" t="str">
        <f t="shared" si="145"/>
        <v>HC</v>
      </c>
      <c r="AO470" s="20">
        <f t="shared" si="146"/>
        <v>6276.7699999999995</v>
      </c>
      <c r="AP470" s="20">
        <f t="shared" si="147"/>
        <v>2353.77</v>
      </c>
      <c r="AQ470" s="20">
        <f t="shared" si="148"/>
        <v>3173.39</v>
      </c>
      <c r="AR470" s="20">
        <f t="shared" si="149"/>
        <v>4003.28</v>
      </c>
      <c r="AS470" s="20">
        <f t="shared" si="150"/>
        <v>4552.4800000000005</v>
      </c>
      <c r="AT470" s="20">
        <f t="shared" si="133"/>
        <v>4525.9799999999996</v>
      </c>
      <c r="AU470" s="20">
        <f t="shared" si="151"/>
        <v>94150.8</v>
      </c>
    </row>
    <row r="471" spans="1:47" ht="45">
      <c r="A471" s="54">
        <v>472</v>
      </c>
      <c r="B471" s="54" t="s">
        <v>884</v>
      </c>
      <c r="C471" s="58" t="s">
        <v>885</v>
      </c>
      <c r="D471" s="79">
        <v>36</v>
      </c>
      <c r="E471" s="79">
        <v>42</v>
      </c>
      <c r="F471" s="80">
        <v>4877.13</v>
      </c>
      <c r="G471" s="80">
        <v>120.16</v>
      </c>
      <c r="H471" s="80">
        <v>4877.13</v>
      </c>
      <c r="I471" s="80" t="s">
        <v>28</v>
      </c>
      <c r="J471" s="80" t="s">
        <v>28</v>
      </c>
      <c r="K471" s="80">
        <v>122.37</v>
      </c>
      <c r="L471" s="73">
        <f t="shared" si="134"/>
        <v>110.37</v>
      </c>
      <c r="M471" s="73">
        <f t="shared" si="135"/>
        <v>121.6</v>
      </c>
      <c r="N471" s="72" t="str">
        <f t="shared" si="136"/>
        <v>0518</v>
      </c>
      <c r="O471" s="74">
        <f t="shared" si="137"/>
        <v>6</v>
      </c>
      <c r="P471" s="72">
        <f t="shared" si="138"/>
        <v>0</v>
      </c>
      <c r="Q471" s="74">
        <f t="shared" si="139"/>
        <v>36</v>
      </c>
      <c r="R471" s="72" t="str">
        <f t="shared" si="140"/>
        <v/>
      </c>
      <c r="S471" s="72" t="str">
        <f t="shared" si="141"/>
        <v/>
      </c>
      <c r="AI471" s="23">
        <f>'simulateur tarif OQN'!$B$4</f>
        <v>40</v>
      </c>
      <c r="AJ471" s="24">
        <f t="shared" si="142"/>
        <v>4877.13</v>
      </c>
      <c r="AK471" s="24">
        <f t="shared" si="143"/>
        <v>121.92825000000001</v>
      </c>
      <c r="AM471" t="str">
        <f t="shared" si="144"/>
        <v>ZONEFORF1</v>
      </c>
      <c r="AN471" t="str">
        <f t="shared" si="145"/>
        <v>HC</v>
      </c>
      <c r="AO471" s="20">
        <f t="shared" si="146"/>
        <v>5357.77</v>
      </c>
      <c r="AP471" s="20">
        <f t="shared" si="147"/>
        <v>4877.13</v>
      </c>
      <c r="AQ471" s="20" t="str">
        <f t="shared" si="148"/>
        <v>.</v>
      </c>
      <c r="AR471" s="20" t="str">
        <f t="shared" si="149"/>
        <v>.</v>
      </c>
      <c r="AS471" s="20">
        <f t="shared" si="150"/>
        <v>4632.3900000000003</v>
      </c>
      <c r="AT471" s="20">
        <f t="shared" si="133"/>
        <v>5232.3899999999994</v>
      </c>
      <c r="AU471" s="20">
        <f t="shared" si="151"/>
        <v>195085.2</v>
      </c>
    </row>
    <row r="472" spans="1:47" ht="33.75">
      <c r="A472" s="54">
        <v>473</v>
      </c>
      <c r="B472" s="54" t="s">
        <v>886</v>
      </c>
      <c r="C472" s="58" t="s">
        <v>887</v>
      </c>
      <c r="D472" s="79">
        <v>8</v>
      </c>
      <c r="E472" s="79">
        <v>28</v>
      </c>
      <c r="F472" s="80">
        <v>1157.4000000000001</v>
      </c>
      <c r="G472" s="80">
        <v>144.68</v>
      </c>
      <c r="H472" s="80">
        <v>1157.4000000000001</v>
      </c>
      <c r="I472" s="80">
        <v>1800.48</v>
      </c>
      <c r="J472" s="80">
        <v>2393.04</v>
      </c>
      <c r="K472" s="80">
        <v>82.07</v>
      </c>
      <c r="L472" s="73">
        <f t="shared" si="134"/>
        <v>106.85</v>
      </c>
      <c r="M472" s="73">
        <f t="shared" si="135"/>
        <v>121.6</v>
      </c>
      <c r="N472" s="72" t="str">
        <f t="shared" si="136"/>
        <v>0518</v>
      </c>
      <c r="O472" s="74">
        <f t="shared" si="137"/>
        <v>20</v>
      </c>
      <c r="P472" s="72">
        <f t="shared" si="138"/>
        <v>1</v>
      </c>
      <c r="Q472" s="74">
        <f t="shared" si="139"/>
        <v>8</v>
      </c>
      <c r="R472" s="72">
        <f t="shared" si="140"/>
        <v>15</v>
      </c>
      <c r="S472" s="72">
        <f t="shared" si="141"/>
        <v>22</v>
      </c>
      <c r="AI472" s="23">
        <f>'simulateur tarif OQN'!$B$4</f>
        <v>40</v>
      </c>
      <c r="AJ472" s="24">
        <f t="shared" si="142"/>
        <v>3377.88</v>
      </c>
      <c r="AK472" s="24">
        <f t="shared" si="143"/>
        <v>84.447000000000003</v>
      </c>
      <c r="AM472" t="str">
        <f t="shared" si="144"/>
        <v>ZONEHAUTE</v>
      </c>
      <c r="AN472" t="str">
        <f t="shared" si="145"/>
        <v>HC</v>
      </c>
      <c r="AO472" s="20">
        <f t="shared" si="146"/>
        <v>5787.16</v>
      </c>
      <c r="AP472" s="20">
        <f t="shared" si="147"/>
        <v>1157.4000000000001</v>
      </c>
      <c r="AQ472" s="20">
        <f t="shared" si="148"/>
        <v>1800.48</v>
      </c>
      <c r="AR472" s="20">
        <f t="shared" si="149"/>
        <v>2393.04</v>
      </c>
      <c r="AS472" s="20">
        <f t="shared" si="150"/>
        <v>3377.88</v>
      </c>
      <c r="AT472" s="20">
        <f t="shared" si="133"/>
        <v>2138.8799999999992</v>
      </c>
      <c r="AU472" s="20">
        <f t="shared" si="151"/>
        <v>46296</v>
      </c>
    </row>
    <row r="473" spans="1:47" ht="33.75">
      <c r="A473" s="54">
        <v>474</v>
      </c>
      <c r="B473" s="54" t="s">
        <v>888</v>
      </c>
      <c r="C473" s="58" t="s">
        <v>889</v>
      </c>
      <c r="D473" s="79">
        <v>29</v>
      </c>
      <c r="E473" s="79">
        <v>35</v>
      </c>
      <c r="F473" s="80">
        <v>3293.61</v>
      </c>
      <c r="G473" s="80">
        <v>101.72</v>
      </c>
      <c r="H473" s="80">
        <v>3293.61</v>
      </c>
      <c r="I473" s="80" t="s">
        <v>28</v>
      </c>
      <c r="J473" s="80" t="s">
        <v>28</v>
      </c>
      <c r="K473" s="80">
        <v>102.34</v>
      </c>
      <c r="L473" s="73">
        <f t="shared" si="134"/>
        <v>106.85</v>
      </c>
      <c r="M473" s="73">
        <f t="shared" si="135"/>
        <v>121.6</v>
      </c>
      <c r="N473" s="72" t="str">
        <f t="shared" si="136"/>
        <v>0518</v>
      </c>
      <c r="O473" s="74">
        <f t="shared" si="137"/>
        <v>6</v>
      </c>
      <c r="P473" s="72">
        <f t="shared" si="138"/>
        <v>0</v>
      </c>
      <c r="Q473" s="74">
        <f t="shared" si="139"/>
        <v>29</v>
      </c>
      <c r="R473" s="72" t="str">
        <f t="shared" si="140"/>
        <v/>
      </c>
      <c r="S473" s="72" t="str">
        <f t="shared" si="141"/>
        <v/>
      </c>
      <c r="AI473" s="23">
        <f>'simulateur tarif OQN'!$B$4</f>
        <v>40</v>
      </c>
      <c r="AJ473" s="24">
        <f t="shared" si="142"/>
        <v>3805.3100000000004</v>
      </c>
      <c r="AK473" s="24">
        <f t="shared" si="143"/>
        <v>95.132750000000016</v>
      </c>
      <c r="AM473" t="str">
        <f t="shared" si="144"/>
        <v>ZONEHAUTE</v>
      </c>
      <c r="AN473" t="str">
        <f t="shared" si="145"/>
        <v>HC</v>
      </c>
      <c r="AO473" s="20">
        <f t="shared" si="146"/>
        <v>4412.5300000000007</v>
      </c>
      <c r="AP473" s="20">
        <f t="shared" si="147"/>
        <v>3293.61</v>
      </c>
      <c r="AQ473" s="20" t="str">
        <f t="shared" si="148"/>
        <v>.</v>
      </c>
      <c r="AR473" s="20" t="str">
        <f t="shared" si="149"/>
        <v>.</v>
      </c>
      <c r="AS473" s="20">
        <f t="shared" si="150"/>
        <v>3805.3100000000004</v>
      </c>
      <c r="AT473" s="20">
        <f t="shared" si="133"/>
        <v>3579.8099999999995</v>
      </c>
      <c r="AU473" s="20">
        <f t="shared" si="151"/>
        <v>131744.4</v>
      </c>
    </row>
    <row r="474" spans="1:47" ht="33.75">
      <c r="A474" s="54">
        <v>475</v>
      </c>
      <c r="B474" s="54" t="s">
        <v>890</v>
      </c>
      <c r="C474" s="58" t="s">
        <v>891</v>
      </c>
      <c r="D474" s="79">
        <v>15</v>
      </c>
      <c r="E474" s="79">
        <v>35</v>
      </c>
      <c r="F474" s="80">
        <v>1873.25</v>
      </c>
      <c r="G474" s="80">
        <v>124.88</v>
      </c>
      <c r="H474" s="80">
        <v>1873.25</v>
      </c>
      <c r="I474" s="80">
        <v>2526.39</v>
      </c>
      <c r="J474" s="80">
        <v>3130.89</v>
      </c>
      <c r="K474" s="80">
        <v>86.48</v>
      </c>
      <c r="L474" s="73">
        <f t="shared" si="134"/>
        <v>106.85</v>
      </c>
      <c r="M474" s="73">
        <f t="shared" si="135"/>
        <v>121.6</v>
      </c>
      <c r="N474" s="72" t="str">
        <f t="shared" si="136"/>
        <v>0518</v>
      </c>
      <c r="O474" s="74">
        <f t="shared" si="137"/>
        <v>20</v>
      </c>
      <c r="P474" s="72">
        <f t="shared" si="138"/>
        <v>1</v>
      </c>
      <c r="Q474" s="74">
        <f t="shared" si="139"/>
        <v>15</v>
      </c>
      <c r="R474" s="72">
        <f t="shared" si="140"/>
        <v>22</v>
      </c>
      <c r="S474" s="72">
        <f t="shared" si="141"/>
        <v>29</v>
      </c>
      <c r="AI474" s="23">
        <f>'simulateur tarif OQN'!$B$4</f>
        <v>40</v>
      </c>
      <c r="AJ474" s="24">
        <f t="shared" si="142"/>
        <v>3563.29</v>
      </c>
      <c r="AK474" s="24">
        <f t="shared" si="143"/>
        <v>89.082250000000002</v>
      </c>
      <c r="AM474" t="str">
        <f t="shared" si="144"/>
        <v>ZONEHAUTE</v>
      </c>
      <c r="AN474" t="str">
        <f t="shared" si="145"/>
        <v>HC</v>
      </c>
      <c r="AO474" s="20">
        <f t="shared" si="146"/>
        <v>4995.25</v>
      </c>
      <c r="AP474" s="20">
        <f t="shared" si="147"/>
        <v>1873.25</v>
      </c>
      <c r="AQ474" s="20">
        <f t="shared" si="148"/>
        <v>2526.39</v>
      </c>
      <c r="AR474" s="20">
        <f t="shared" si="149"/>
        <v>3130.89</v>
      </c>
      <c r="AS474" s="20">
        <f t="shared" si="150"/>
        <v>3563.29</v>
      </c>
      <c r="AT474" s="20">
        <f t="shared" si="133"/>
        <v>2544.7900000000009</v>
      </c>
      <c r="AU474" s="20">
        <f t="shared" si="151"/>
        <v>74930</v>
      </c>
    </row>
    <row r="475" spans="1:47" ht="33.75">
      <c r="A475" s="54">
        <v>476</v>
      </c>
      <c r="B475" s="54" t="s">
        <v>892</v>
      </c>
      <c r="C475" s="58" t="s">
        <v>893</v>
      </c>
      <c r="D475" s="79">
        <v>43</v>
      </c>
      <c r="E475" s="79">
        <v>49</v>
      </c>
      <c r="F475" s="80">
        <v>4242.41</v>
      </c>
      <c r="G475" s="80">
        <v>79.39</v>
      </c>
      <c r="H475" s="80">
        <v>4242.41</v>
      </c>
      <c r="I475" s="80" t="s">
        <v>28</v>
      </c>
      <c r="J475" s="80" t="s">
        <v>28</v>
      </c>
      <c r="K475" s="80">
        <v>95.18</v>
      </c>
      <c r="L475" s="73">
        <f t="shared" si="134"/>
        <v>106.85</v>
      </c>
      <c r="M475" s="73">
        <f t="shared" si="135"/>
        <v>121.6</v>
      </c>
      <c r="N475" s="72" t="str">
        <f t="shared" si="136"/>
        <v>0518</v>
      </c>
      <c r="O475" s="74">
        <f t="shared" si="137"/>
        <v>6</v>
      </c>
      <c r="P475" s="72">
        <f t="shared" si="138"/>
        <v>0</v>
      </c>
      <c r="Q475" s="74">
        <f t="shared" si="139"/>
        <v>43</v>
      </c>
      <c r="R475" s="72" t="str">
        <f t="shared" si="140"/>
        <v/>
      </c>
      <c r="S475" s="72" t="str">
        <f t="shared" si="141"/>
        <v/>
      </c>
      <c r="AI475" s="23">
        <f>'simulateur tarif OQN'!$B$4</f>
        <v>40</v>
      </c>
      <c r="AJ475" s="24">
        <f t="shared" si="142"/>
        <v>4004.24</v>
      </c>
      <c r="AK475" s="24">
        <f t="shared" si="143"/>
        <v>100.10599999999999</v>
      </c>
      <c r="AM475" t="str">
        <f t="shared" si="144"/>
        <v>ZONEBASSE</v>
      </c>
      <c r="AN475" t="str">
        <f t="shared" si="145"/>
        <v>HC</v>
      </c>
      <c r="AO475" s="20">
        <f t="shared" si="146"/>
        <v>4004.24</v>
      </c>
      <c r="AP475" s="20">
        <f t="shared" si="147"/>
        <v>4242.41</v>
      </c>
      <c r="AQ475" s="20" t="str">
        <f t="shared" si="148"/>
        <v>.</v>
      </c>
      <c r="AR475" s="20" t="str">
        <f t="shared" si="149"/>
        <v>.</v>
      </c>
      <c r="AS475" s="20">
        <f t="shared" si="150"/>
        <v>3385.79</v>
      </c>
      <c r="AT475" s="20">
        <f t="shared" si="133"/>
        <v>2802.29</v>
      </c>
      <c r="AU475" s="20">
        <f t="shared" si="151"/>
        <v>169696.4</v>
      </c>
    </row>
    <row r="476" spans="1:47" ht="33.75">
      <c r="A476" s="54">
        <v>477</v>
      </c>
      <c r="B476" s="54" t="s">
        <v>894</v>
      </c>
      <c r="C476" s="58" t="s">
        <v>895</v>
      </c>
      <c r="D476" s="79">
        <v>36</v>
      </c>
      <c r="E476" s="79">
        <v>42</v>
      </c>
      <c r="F476" s="80">
        <v>4233.88</v>
      </c>
      <c r="G476" s="80">
        <v>117.61</v>
      </c>
      <c r="H476" s="80">
        <v>4233.88</v>
      </c>
      <c r="I476" s="80" t="s">
        <v>28</v>
      </c>
      <c r="J476" s="80" t="s">
        <v>28</v>
      </c>
      <c r="K476" s="80">
        <v>108.7</v>
      </c>
      <c r="L476" s="73">
        <f t="shared" si="134"/>
        <v>106.85</v>
      </c>
      <c r="M476" s="73">
        <f t="shared" si="135"/>
        <v>121.6</v>
      </c>
      <c r="N476" s="72" t="str">
        <f t="shared" si="136"/>
        <v>0518</v>
      </c>
      <c r="O476" s="74">
        <f t="shared" si="137"/>
        <v>6</v>
      </c>
      <c r="P476" s="72">
        <f t="shared" si="138"/>
        <v>0</v>
      </c>
      <c r="Q476" s="74">
        <f t="shared" si="139"/>
        <v>36</v>
      </c>
      <c r="R476" s="72" t="str">
        <f t="shared" si="140"/>
        <v/>
      </c>
      <c r="S476" s="72" t="str">
        <f t="shared" si="141"/>
        <v/>
      </c>
      <c r="AI476" s="23">
        <f>'simulateur tarif OQN'!$B$4</f>
        <v>40</v>
      </c>
      <c r="AJ476" s="24">
        <f t="shared" si="142"/>
        <v>4233.88</v>
      </c>
      <c r="AK476" s="24">
        <f t="shared" si="143"/>
        <v>105.84700000000001</v>
      </c>
      <c r="AM476" t="str">
        <f t="shared" si="144"/>
        <v>ZONEFORF1</v>
      </c>
      <c r="AN476" t="str">
        <f t="shared" si="145"/>
        <v>HC</v>
      </c>
      <c r="AO476" s="20">
        <f t="shared" si="146"/>
        <v>4704.32</v>
      </c>
      <c r="AP476" s="20">
        <f t="shared" si="147"/>
        <v>4233.88</v>
      </c>
      <c r="AQ476" s="20" t="str">
        <f t="shared" si="148"/>
        <v>.</v>
      </c>
      <c r="AR476" s="20" t="str">
        <f t="shared" si="149"/>
        <v>.</v>
      </c>
      <c r="AS476" s="20">
        <f t="shared" si="150"/>
        <v>4016.48</v>
      </c>
      <c r="AT476" s="20">
        <f t="shared" si="133"/>
        <v>4108.9799999999996</v>
      </c>
      <c r="AU476" s="20">
        <f t="shared" si="151"/>
        <v>169355.2</v>
      </c>
    </row>
    <row r="477" spans="1:47" ht="33.75">
      <c r="A477" s="54">
        <v>478</v>
      </c>
      <c r="B477" s="54" t="s">
        <v>896</v>
      </c>
      <c r="C477" s="58" t="s">
        <v>897</v>
      </c>
      <c r="D477" s="79">
        <v>50</v>
      </c>
      <c r="E477" s="79">
        <v>56</v>
      </c>
      <c r="F477" s="80">
        <v>6411.38</v>
      </c>
      <c r="G477" s="80">
        <v>128.22999999999999</v>
      </c>
      <c r="H477" s="80">
        <v>6411.38</v>
      </c>
      <c r="I477" s="80" t="s">
        <v>28</v>
      </c>
      <c r="J477" s="80" t="s">
        <v>28</v>
      </c>
      <c r="K477" s="80">
        <v>121.08</v>
      </c>
      <c r="L477" s="73">
        <f t="shared" si="134"/>
        <v>106.85</v>
      </c>
      <c r="M477" s="73">
        <f t="shared" si="135"/>
        <v>121.6</v>
      </c>
      <c r="N477" s="72" t="str">
        <f t="shared" si="136"/>
        <v>0518</v>
      </c>
      <c r="O477" s="74">
        <f t="shared" si="137"/>
        <v>6</v>
      </c>
      <c r="P477" s="72">
        <f t="shared" si="138"/>
        <v>0</v>
      </c>
      <c r="Q477" s="74">
        <f t="shared" si="139"/>
        <v>50</v>
      </c>
      <c r="R477" s="72" t="str">
        <f t="shared" si="140"/>
        <v/>
      </c>
      <c r="S477" s="72" t="str">
        <f t="shared" si="141"/>
        <v/>
      </c>
      <c r="AI477" s="23">
        <f>'simulateur tarif OQN'!$B$4</f>
        <v>40</v>
      </c>
      <c r="AJ477" s="24">
        <f t="shared" si="142"/>
        <v>5129.08</v>
      </c>
      <c r="AK477" s="24">
        <f t="shared" si="143"/>
        <v>128.227</v>
      </c>
      <c r="AM477" t="str">
        <f t="shared" si="144"/>
        <v>ZONEBASSE</v>
      </c>
      <c r="AN477" t="str">
        <f t="shared" si="145"/>
        <v>HC</v>
      </c>
      <c r="AO477" s="20">
        <f t="shared" si="146"/>
        <v>5129.08</v>
      </c>
      <c r="AP477" s="20">
        <f t="shared" si="147"/>
        <v>6411.38</v>
      </c>
      <c r="AQ477" s="20" t="str">
        <f t="shared" si="148"/>
        <v>.</v>
      </c>
      <c r="AR477" s="20" t="str">
        <f t="shared" si="149"/>
        <v>.</v>
      </c>
      <c r="AS477" s="20">
        <f t="shared" si="150"/>
        <v>4474.1000000000004</v>
      </c>
      <c r="AT477" s="20">
        <f t="shared" si="133"/>
        <v>5185.6000000000004</v>
      </c>
      <c r="AU477" s="20">
        <f t="shared" si="151"/>
        <v>256455.2</v>
      </c>
    </row>
    <row r="478" spans="1:47" ht="33.75">
      <c r="A478" s="54">
        <v>479</v>
      </c>
      <c r="B478" s="54" t="s">
        <v>898</v>
      </c>
      <c r="C478" s="58" t="s">
        <v>899</v>
      </c>
      <c r="D478" s="79">
        <v>8</v>
      </c>
      <c r="E478" s="79">
        <v>28</v>
      </c>
      <c r="F478" s="80">
        <v>953.24</v>
      </c>
      <c r="G478" s="80">
        <v>119.16</v>
      </c>
      <c r="H478" s="80">
        <v>953.24</v>
      </c>
      <c r="I478" s="80">
        <v>1644.29</v>
      </c>
      <c r="J478" s="80">
        <v>2238.9699999999998</v>
      </c>
      <c r="K478" s="80">
        <v>75.900000000000006</v>
      </c>
      <c r="L478" s="73">
        <f t="shared" si="134"/>
        <v>90.88</v>
      </c>
      <c r="M478" s="73">
        <f t="shared" si="135"/>
        <v>121.6</v>
      </c>
      <c r="N478" s="72" t="str">
        <f t="shared" si="136"/>
        <v>0518</v>
      </c>
      <c r="O478" s="74">
        <f t="shared" si="137"/>
        <v>20</v>
      </c>
      <c r="P478" s="72">
        <f t="shared" si="138"/>
        <v>1</v>
      </c>
      <c r="Q478" s="74">
        <f t="shared" si="139"/>
        <v>8</v>
      </c>
      <c r="R478" s="72">
        <f t="shared" si="140"/>
        <v>15</v>
      </c>
      <c r="S478" s="72">
        <f t="shared" si="141"/>
        <v>22</v>
      </c>
      <c r="AI478" s="23">
        <f>'simulateur tarif OQN'!$B$4</f>
        <v>40</v>
      </c>
      <c r="AJ478" s="24">
        <f t="shared" si="142"/>
        <v>3149.77</v>
      </c>
      <c r="AK478" s="24">
        <f t="shared" si="143"/>
        <v>78.744249999999994</v>
      </c>
      <c r="AM478" t="str">
        <f t="shared" si="144"/>
        <v>ZONEHAUTE</v>
      </c>
      <c r="AN478" t="str">
        <f t="shared" si="145"/>
        <v>HC</v>
      </c>
      <c r="AO478" s="20">
        <f t="shared" si="146"/>
        <v>4766.3599999999997</v>
      </c>
      <c r="AP478" s="20">
        <f t="shared" si="147"/>
        <v>953.24</v>
      </c>
      <c r="AQ478" s="20">
        <f t="shared" si="148"/>
        <v>1644.29</v>
      </c>
      <c r="AR478" s="20">
        <f t="shared" si="149"/>
        <v>2238.9699999999998</v>
      </c>
      <c r="AS478" s="20">
        <f t="shared" si="150"/>
        <v>3149.77</v>
      </c>
      <c r="AT478" s="20">
        <f t="shared" si="133"/>
        <v>2400.7700000000004</v>
      </c>
      <c r="AU478" s="20">
        <f t="shared" si="151"/>
        <v>38129.599999999999</v>
      </c>
    </row>
    <row r="479" spans="1:47" ht="33.75">
      <c r="A479" s="54">
        <v>480</v>
      </c>
      <c r="B479" s="54" t="s">
        <v>900</v>
      </c>
      <c r="C479" s="58" t="s">
        <v>901</v>
      </c>
      <c r="D479" s="79">
        <v>29</v>
      </c>
      <c r="E479" s="79">
        <v>35</v>
      </c>
      <c r="F479" s="80">
        <v>3441.61</v>
      </c>
      <c r="G479" s="80">
        <v>118.49</v>
      </c>
      <c r="H479" s="80">
        <v>3441.61</v>
      </c>
      <c r="I479" s="80" t="s">
        <v>28</v>
      </c>
      <c r="J479" s="80" t="s">
        <v>28</v>
      </c>
      <c r="K479" s="80">
        <v>109.61</v>
      </c>
      <c r="L479" s="73">
        <f t="shared" si="134"/>
        <v>90.88</v>
      </c>
      <c r="M479" s="73">
        <f t="shared" si="135"/>
        <v>121.6</v>
      </c>
      <c r="N479" s="72" t="str">
        <f t="shared" si="136"/>
        <v>0518</v>
      </c>
      <c r="O479" s="74">
        <f t="shared" si="137"/>
        <v>6</v>
      </c>
      <c r="P479" s="72">
        <f t="shared" si="138"/>
        <v>0</v>
      </c>
      <c r="Q479" s="74">
        <f t="shared" si="139"/>
        <v>29</v>
      </c>
      <c r="R479" s="72" t="str">
        <f t="shared" si="140"/>
        <v/>
      </c>
      <c r="S479" s="72" t="str">
        <f t="shared" si="141"/>
        <v/>
      </c>
      <c r="AI479" s="23">
        <f>'simulateur tarif OQN'!$B$4</f>
        <v>40</v>
      </c>
      <c r="AJ479" s="24">
        <f t="shared" si="142"/>
        <v>3989.66</v>
      </c>
      <c r="AK479" s="24">
        <f t="shared" si="143"/>
        <v>99.741500000000002</v>
      </c>
      <c r="AM479" t="str">
        <f t="shared" si="144"/>
        <v>ZONEHAUTE</v>
      </c>
      <c r="AN479" t="str">
        <f t="shared" si="145"/>
        <v>HC</v>
      </c>
      <c r="AO479" s="20">
        <f t="shared" si="146"/>
        <v>4745</v>
      </c>
      <c r="AP479" s="20">
        <f t="shared" si="147"/>
        <v>3441.61</v>
      </c>
      <c r="AQ479" s="20" t="str">
        <f t="shared" si="148"/>
        <v>.</v>
      </c>
      <c r="AR479" s="20" t="str">
        <f t="shared" si="149"/>
        <v>.</v>
      </c>
      <c r="AS479" s="20">
        <f t="shared" si="150"/>
        <v>3989.66</v>
      </c>
      <c r="AT479" s="20">
        <f t="shared" si="133"/>
        <v>4926.16</v>
      </c>
      <c r="AU479" s="20">
        <f t="shared" si="151"/>
        <v>137664.4</v>
      </c>
    </row>
    <row r="480" spans="1:47" ht="33.75">
      <c r="A480" s="54">
        <v>481</v>
      </c>
      <c r="B480" s="54" t="s">
        <v>902</v>
      </c>
      <c r="C480" s="58" t="s">
        <v>903</v>
      </c>
      <c r="D480" s="79">
        <v>8</v>
      </c>
      <c r="E480" s="79">
        <v>28</v>
      </c>
      <c r="F480" s="80">
        <v>1185.1300000000001</v>
      </c>
      <c r="G480" s="80">
        <v>148.13999999999999</v>
      </c>
      <c r="H480" s="80">
        <v>1185.1300000000001</v>
      </c>
      <c r="I480" s="80">
        <v>2028.99</v>
      </c>
      <c r="J480" s="80">
        <v>2687.16</v>
      </c>
      <c r="K480" s="80">
        <v>83.46</v>
      </c>
      <c r="L480" s="73">
        <f t="shared" si="134"/>
        <v>90.88</v>
      </c>
      <c r="M480" s="73">
        <f t="shared" si="135"/>
        <v>121.6</v>
      </c>
      <c r="N480" s="72" t="str">
        <f t="shared" si="136"/>
        <v>0518</v>
      </c>
      <c r="O480" s="74">
        <f t="shared" si="137"/>
        <v>20</v>
      </c>
      <c r="P480" s="72">
        <f t="shared" si="138"/>
        <v>1</v>
      </c>
      <c r="Q480" s="74">
        <f t="shared" si="139"/>
        <v>8</v>
      </c>
      <c r="R480" s="72">
        <f t="shared" si="140"/>
        <v>15</v>
      </c>
      <c r="S480" s="72">
        <f t="shared" si="141"/>
        <v>22</v>
      </c>
      <c r="AI480" s="23">
        <f>'simulateur tarif OQN'!$B$4</f>
        <v>40</v>
      </c>
      <c r="AJ480" s="24">
        <f t="shared" si="142"/>
        <v>3688.68</v>
      </c>
      <c r="AK480" s="24">
        <f t="shared" si="143"/>
        <v>92.216999999999999</v>
      </c>
      <c r="AM480" t="str">
        <f t="shared" si="144"/>
        <v>ZONEHAUTE</v>
      </c>
      <c r="AN480" t="str">
        <f t="shared" si="145"/>
        <v>HC</v>
      </c>
      <c r="AO480" s="20">
        <f t="shared" si="146"/>
        <v>5925.61</v>
      </c>
      <c r="AP480" s="20">
        <f t="shared" si="147"/>
        <v>1185.1300000000001</v>
      </c>
      <c r="AQ480" s="20">
        <f t="shared" si="148"/>
        <v>2028.99</v>
      </c>
      <c r="AR480" s="20">
        <f t="shared" si="149"/>
        <v>2687.16</v>
      </c>
      <c r="AS480" s="20">
        <f t="shared" si="150"/>
        <v>3688.68</v>
      </c>
      <c r="AT480" s="20">
        <f t="shared" si="133"/>
        <v>3317.6799999999994</v>
      </c>
      <c r="AU480" s="20">
        <f t="shared" si="151"/>
        <v>47405.200000000004</v>
      </c>
    </row>
    <row r="481" spans="1:47" ht="33.75">
      <c r="A481" s="54">
        <v>482</v>
      </c>
      <c r="B481" s="54" t="s">
        <v>904</v>
      </c>
      <c r="C481" s="58" t="s">
        <v>905</v>
      </c>
      <c r="D481" s="79">
        <v>43</v>
      </c>
      <c r="E481" s="79">
        <v>49</v>
      </c>
      <c r="F481" s="80">
        <v>4541.9799999999996</v>
      </c>
      <c r="G481" s="80">
        <v>88.32</v>
      </c>
      <c r="H481" s="80">
        <v>4541.9799999999996</v>
      </c>
      <c r="I481" s="80" t="s">
        <v>28</v>
      </c>
      <c r="J481" s="80" t="s">
        <v>28</v>
      </c>
      <c r="K481" s="80">
        <v>99.1</v>
      </c>
      <c r="L481" s="73">
        <f t="shared" si="134"/>
        <v>90.88</v>
      </c>
      <c r="M481" s="73">
        <f t="shared" si="135"/>
        <v>121.6</v>
      </c>
      <c r="N481" s="72" t="str">
        <f t="shared" si="136"/>
        <v>0518</v>
      </c>
      <c r="O481" s="74">
        <f t="shared" si="137"/>
        <v>6</v>
      </c>
      <c r="P481" s="72">
        <f t="shared" si="138"/>
        <v>0</v>
      </c>
      <c r="Q481" s="74">
        <f t="shared" si="139"/>
        <v>43</v>
      </c>
      <c r="R481" s="72" t="str">
        <f t="shared" si="140"/>
        <v/>
      </c>
      <c r="S481" s="72" t="str">
        <f t="shared" si="141"/>
        <v/>
      </c>
      <c r="AI481" s="23">
        <f>'simulateur tarif OQN'!$B$4</f>
        <v>40</v>
      </c>
      <c r="AJ481" s="24">
        <f t="shared" si="142"/>
        <v>4277.0199999999995</v>
      </c>
      <c r="AK481" s="24">
        <f t="shared" si="143"/>
        <v>106.92549999999999</v>
      </c>
      <c r="AM481" t="str">
        <f t="shared" si="144"/>
        <v>ZONEBASSE</v>
      </c>
      <c r="AN481" t="str">
        <f t="shared" si="145"/>
        <v>HC</v>
      </c>
      <c r="AO481" s="20">
        <f t="shared" si="146"/>
        <v>4277.0199999999995</v>
      </c>
      <c r="AP481" s="20">
        <f t="shared" si="147"/>
        <v>4541.9799999999996</v>
      </c>
      <c r="AQ481" s="20" t="str">
        <f t="shared" si="148"/>
        <v>.</v>
      </c>
      <c r="AR481" s="20" t="str">
        <f t="shared" si="149"/>
        <v>.</v>
      </c>
      <c r="AS481" s="20">
        <f t="shared" si="150"/>
        <v>3650.0799999999995</v>
      </c>
      <c r="AT481" s="20">
        <f t="shared" si="133"/>
        <v>4061.08</v>
      </c>
      <c r="AU481" s="20">
        <f t="shared" si="151"/>
        <v>181679.19999999998</v>
      </c>
    </row>
    <row r="482" spans="1:47" ht="33.75">
      <c r="A482" s="54">
        <v>483</v>
      </c>
      <c r="B482" s="54" t="s">
        <v>906</v>
      </c>
      <c r="C482" s="58" t="s">
        <v>907</v>
      </c>
      <c r="D482" s="79">
        <v>8</v>
      </c>
      <c r="E482" s="79">
        <v>28</v>
      </c>
      <c r="F482" s="80">
        <v>1226.6300000000001</v>
      </c>
      <c r="G482" s="80">
        <v>153.33000000000001</v>
      </c>
      <c r="H482" s="80">
        <v>1226.6300000000001</v>
      </c>
      <c r="I482" s="80">
        <v>2225.5700000000002</v>
      </c>
      <c r="J482" s="80">
        <v>3084.11</v>
      </c>
      <c r="K482" s="80">
        <v>92.01</v>
      </c>
      <c r="L482" s="73">
        <f t="shared" si="134"/>
        <v>90.88</v>
      </c>
      <c r="M482" s="73">
        <f t="shared" si="135"/>
        <v>121.6</v>
      </c>
      <c r="N482" s="72" t="str">
        <f t="shared" si="136"/>
        <v>0518</v>
      </c>
      <c r="O482" s="74">
        <f t="shared" si="137"/>
        <v>20</v>
      </c>
      <c r="P482" s="72">
        <f t="shared" si="138"/>
        <v>1</v>
      </c>
      <c r="Q482" s="74">
        <f t="shared" si="139"/>
        <v>8</v>
      </c>
      <c r="R482" s="72">
        <f t="shared" si="140"/>
        <v>15</v>
      </c>
      <c r="S482" s="72">
        <f t="shared" si="141"/>
        <v>22</v>
      </c>
      <c r="AI482" s="23">
        <f>'simulateur tarif OQN'!$B$4</f>
        <v>40</v>
      </c>
      <c r="AJ482" s="24">
        <f t="shared" si="142"/>
        <v>4188.2300000000005</v>
      </c>
      <c r="AK482" s="24">
        <f t="shared" si="143"/>
        <v>104.70575000000001</v>
      </c>
      <c r="AM482" t="str">
        <f t="shared" si="144"/>
        <v>ZONEHAUTE</v>
      </c>
      <c r="AN482" t="str">
        <f t="shared" si="145"/>
        <v>HC</v>
      </c>
      <c r="AO482" s="20">
        <f t="shared" si="146"/>
        <v>6133.1900000000005</v>
      </c>
      <c r="AP482" s="20">
        <f t="shared" si="147"/>
        <v>1226.6300000000001</v>
      </c>
      <c r="AQ482" s="20">
        <f t="shared" si="148"/>
        <v>2225.5700000000002</v>
      </c>
      <c r="AR482" s="20">
        <f t="shared" si="149"/>
        <v>3084.11</v>
      </c>
      <c r="AS482" s="20">
        <f t="shared" si="150"/>
        <v>4188.2300000000005</v>
      </c>
      <c r="AT482" s="20">
        <f t="shared" si="133"/>
        <v>4244.7299999999996</v>
      </c>
      <c r="AU482" s="20">
        <f t="shared" si="151"/>
        <v>49065.200000000004</v>
      </c>
    </row>
    <row r="483" spans="1:47" ht="33.75">
      <c r="A483" s="54">
        <v>484</v>
      </c>
      <c r="B483" s="54" t="s">
        <v>908</v>
      </c>
      <c r="C483" s="58" t="s">
        <v>909</v>
      </c>
      <c r="D483" s="79">
        <v>50</v>
      </c>
      <c r="E483" s="79">
        <v>56</v>
      </c>
      <c r="F483" s="80">
        <v>5226.1499999999996</v>
      </c>
      <c r="G483" s="80">
        <v>76.5</v>
      </c>
      <c r="H483" s="80">
        <v>5226.1499999999996</v>
      </c>
      <c r="I483" s="80" t="s">
        <v>28</v>
      </c>
      <c r="J483" s="80" t="s">
        <v>28</v>
      </c>
      <c r="K483" s="80">
        <v>100.5</v>
      </c>
      <c r="L483" s="73">
        <f t="shared" si="134"/>
        <v>90.88</v>
      </c>
      <c r="M483" s="73">
        <f t="shared" si="135"/>
        <v>121.6</v>
      </c>
      <c r="N483" s="72" t="str">
        <f t="shared" si="136"/>
        <v>0518</v>
      </c>
      <c r="O483" s="74">
        <f t="shared" si="137"/>
        <v>6</v>
      </c>
      <c r="P483" s="72">
        <f t="shared" si="138"/>
        <v>0</v>
      </c>
      <c r="Q483" s="74">
        <f t="shared" si="139"/>
        <v>50</v>
      </c>
      <c r="R483" s="72" t="str">
        <f t="shared" si="140"/>
        <v/>
      </c>
      <c r="S483" s="72" t="str">
        <f t="shared" si="141"/>
        <v/>
      </c>
      <c r="AI483" s="23">
        <f>'simulateur tarif OQN'!$B$4</f>
        <v>40</v>
      </c>
      <c r="AJ483" s="24">
        <f t="shared" si="142"/>
        <v>4461.1499999999996</v>
      </c>
      <c r="AK483" s="24">
        <f t="shared" si="143"/>
        <v>111.52874999999999</v>
      </c>
      <c r="AM483" t="str">
        <f t="shared" si="144"/>
        <v>ZONEBASSE</v>
      </c>
      <c r="AN483" t="str">
        <f t="shared" si="145"/>
        <v>HC</v>
      </c>
      <c r="AO483" s="20">
        <f t="shared" si="146"/>
        <v>4461.1499999999996</v>
      </c>
      <c r="AP483" s="20">
        <f t="shared" si="147"/>
        <v>5226.1499999999996</v>
      </c>
      <c r="AQ483" s="20" t="str">
        <f t="shared" si="148"/>
        <v>.</v>
      </c>
      <c r="AR483" s="20" t="str">
        <f t="shared" si="149"/>
        <v>.</v>
      </c>
      <c r="AS483" s="20">
        <f t="shared" si="150"/>
        <v>3618.1499999999996</v>
      </c>
      <c r="AT483" s="20">
        <f t="shared" si="133"/>
        <v>4099.1499999999996</v>
      </c>
      <c r="AU483" s="20">
        <f t="shared" si="151"/>
        <v>209046</v>
      </c>
    </row>
    <row r="484" spans="1:47">
      <c r="A484" s="54">
        <v>485</v>
      </c>
      <c r="B484" s="54" t="s">
        <v>910</v>
      </c>
      <c r="C484" s="55" t="s">
        <v>911</v>
      </c>
      <c r="D484" s="79">
        <v>1</v>
      </c>
      <c r="E484" s="79">
        <v>1</v>
      </c>
      <c r="F484" s="80" t="s">
        <v>28</v>
      </c>
      <c r="G484" s="80" t="s">
        <v>28</v>
      </c>
      <c r="H484" s="80">
        <v>77.44</v>
      </c>
      <c r="I484" s="80" t="s">
        <v>28</v>
      </c>
      <c r="J484" s="80" t="s">
        <v>28</v>
      </c>
      <c r="K484" s="80" t="s">
        <v>28</v>
      </c>
      <c r="L484" s="73" t="str">
        <f t="shared" si="134"/>
        <v/>
      </c>
      <c r="M484" s="73" t="str">
        <f t="shared" si="135"/>
        <v/>
      </c>
      <c r="N484" s="72" t="str">
        <f t="shared" si="136"/>
        <v>0521</v>
      </c>
      <c r="O484" s="74">
        <f t="shared" si="137"/>
        <v>0</v>
      </c>
      <c r="P484" s="72">
        <f t="shared" si="138"/>
        <v>0</v>
      </c>
      <c r="Q484" s="74">
        <f t="shared" si="139"/>
        <v>1</v>
      </c>
      <c r="R484" s="72" t="str">
        <f t="shared" si="140"/>
        <v/>
      </c>
      <c r="S484" s="72" t="str">
        <f t="shared" si="141"/>
        <v/>
      </c>
      <c r="AI484" s="23">
        <f>'simulateur tarif OQN'!$B$4</f>
        <v>40</v>
      </c>
      <c r="AJ484" s="24">
        <f t="shared" si="142"/>
        <v>3097.6</v>
      </c>
      <c r="AK484" s="24">
        <f t="shared" si="143"/>
        <v>77.44</v>
      </c>
      <c r="AM484" t="str">
        <f t="shared" si="144"/>
        <v>ZONEHAUTE</v>
      </c>
      <c r="AN484" t="str">
        <f t="shared" si="145"/>
        <v>HDJ</v>
      </c>
      <c r="AO484" s="20" t="e">
        <f t="shared" si="146"/>
        <v>#VALUE!</v>
      </c>
      <c r="AP484" s="20">
        <f t="shared" si="147"/>
        <v>77.44</v>
      </c>
      <c r="AQ484" s="20" t="str">
        <f t="shared" si="148"/>
        <v>.</v>
      </c>
      <c r="AR484" s="20" t="str">
        <f t="shared" si="149"/>
        <v>.</v>
      </c>
      <c r="AS484" s="20" t="e">
        <f t="shared" si="150"/>
        <v>#VALUE!</v>
      </c>
      <c r="AT484" s="20" t="e">
        <f t="shared" si="133"/>
        <v>#VALUE!</v>
      </c>
      <c r="AU484" s="20">
        <f t="shared" si="151"/>
        <v>3097.6</v>
      </c>
    </row>
    <row r="485" spans="1:47" ht="33.75">
      <c r="A485" s="54">
        <v>486</v>
      </c>
      <c r="B485" s="54" t="s">
        <v>912</v>
      </c>
      <c r="C485" s="58" t="s">
        <v>913</v>
      </c>
      <c r="D485" s="79">
        <v>15</v>
      </c>
      <c r="E485" s="79">
        <v>35</v>
      </c>
      <c r="F485" s="80">
        <v>1759.08</v>
      </c>
      <c r="G485" s="80">
        <v>117.27</v>
      </c>
      <c r="H485" s="80">
        <v>1759.08</v>
      </c>
      <c r="I485" s="80">
        <v>2337.1</v>
      </c>
      <c r="J485" s="80">
        <v>2919.74</v>
      </c>
      <c r="K485" s="80">
        <v>82</v>
      </c>
      <c r="L485" s="73">
        <f t="shared" si="134"/>
        <v>99.58</v>
      </c>
      <c r="M485" s="73">
        <f t="shared" si="135"/>
        <v>108.77</v>
      </c>
      <c r="N485" s="72" t="str">
        <f t="shared" si="136"/>
        <v>0521</v>
      </c>
      <c r="O485" s="74">
        <f t="shared" si="137"/>
        <v>20</v>
      </c>
      <c r="P485" s="72">
        <f t="shared" si="138"/>
        <v>1</v>
      </c>
      <c r="Q485" s="74">
        <f t="shared" si="139"/>
        <v>15</v>
      </c>
      <c r="R485" s="72">
        <f t="shared" si="140"/>
        <v>22</v>
      </c>
      <c r="S485" s="72">
        <f t="shared" si="141"/>
        <v>29</v>
      </c>
      <c r="AI485" s="23">
        <f>'simulateur tarif OQN'!$B$4</f>
        <v>40</v>
      </c>
      <c r="AJ485" s="24">
        <f t="shared" si="142"/>
        <v>3329.74</v>
      </c>
      <c r="AK485" s="24">
        <f t="shared" si="143"/>
        <v>83.243499999999997</v>
      </c>
      <c r="AM485" t="str">
        <f t="shared" si="144"/>
        <v>ZONEHAUTE</v>
      </c>
      <c r="AN485" t="str">
        <f t="shared" si="145"/>
        <v>HC</v>
      </c>
      <c r="AO485" s="20">
        <f t="shared" si="146"/>
        <v>4690.83</v>
      </c>
      <c r="AP485" s="20">
        <f t="shared" si="147"/>
        <v>1759.08</v>
      </c>
      <c r="AQ485" s="20">
        <f t="shared" si="148"/>
        <v>2337.1</v>
      </c>
      <c r="AR485" s="20">
        <f t="shared" si="149"/>
        <v>2919.74</v>
      </c>
      <c r="AS485" s="20">
        <f t="shared" si="150"/>
        <v>3329.74</v>
      </c>
      <c r="AT485" s="20">
        <f t="shared" si="133"/>
        <v>2450.7399999999998</v>
      </c>
      <c r="AU485" s="20">
        <f t="shared" si="151"/>
        <v>70363.199999999997</v>
      </c>
    </row>
    <row r="486" spans="1:47" ht="33.75">
      <c r="A486" s="54">
        <v>487</v>
      </c>
      <c r="B486" s="54" t="s">
        <v>914</v>
      </c>
      <c r="C486" s="58" t="s">
        <v>915</v>
      </c>
      <c r="D486" s="79">
        <v>15</v>
      </c>
      <c r="E486" s="79">
        <v>35</v>
      </c>
      <c r="F486" s="80">
        <v>2395.39</v>
      </c>
      <c r="G486" s="80">
        <v>159.69</v>
      </c>
      <c r="H486" s="80">
        <v>2395.39</v>
      </c>
      <c r="I486" s="80">
        <v>3241.21</v>
      </c>
      <c r="J486" s="80">
        <v>3944.37</v>
      </c>
      <c r="K486" s="80">
        <v>103.56</v>
      </c>
      <c r="L486" s="73">
        <f t="shared" si="134"/>
        <v>99.58</v>
      </c>
      <c r="M486" s="73">
        <f t="shared" si="135"/>
        <v>108.77</v>
      </c>
      <c r="N486" s="72" t="str">
        <f t="shared" si="136"/>
        <v>0521</v>
      </c>
      <c r="O486" s="74">
        <f t="shared" si="137"/>
        <v>20</v>
      </c>
      <c r="P486" s="72">
        <f t="shared" si="138"/>
        <v>1</v>
      </c>
      <c r="Q486" s="74">
        <f t="shared" si="139"/>
        <v>15</v>
      </c>
      <c r="R486" s="72">
        <f t="shared" si="140"/>
        <v>22</v>
      </c>
      <c r="S486" s="72">
        <f t="shared" si="141"/>
        <v>29</v>
      </c>
      <c r="AI486" s="23">
        <f>'simulateur tarif OQN'!$B$4</f>
        <v>40</v>
      </c>
      <c r="AJ486" s="24">
        <f t="shared" si="142"/>
        <v>4462.17</v>
      </c>
      <c r="AK486" s="24">
        <f t="shared" si="143"/>
        <v>111.55425</v>
      </c>
      <c r="AM486" t="str">
        <f t="shared" si="144"/>
        <v>ZONEHAUTE</v>
      </c>
      <c r="AN486" t="str">
        <f t="shared" si="145"/>
        <v>HC</v>
      </c>
      <c r="AO486" s="20">
        <f t="shared" si="146"/>
        <v>6387.6399999999994</v>
      </c>
      <c r="AP486" s="20">
        <f t="shared" si="147"/>
        <v>2395.39</v>
      </c>
      <c r="AQ486" s="20">
        <f t="shared" si="148"/>
        <v>3241.21</v>
      </c>
      <c r="AR486" s="20">
        <f t="shared" si="149"/>
        <v>3944.37</v>
      </c>
      <c r="AS486" s="20">
        <f t="shared" si="150"/>
        <v>4462.17</v>
      </c>
      <c r="AT486" s="20">
        <f t="shared" si="133"/>
        <v>4661.17</v>
      </c>
      <c r="AU486" s="20">
        <f t="shared" si="151"/>
        <v>95815.599999999991</v>
      </c>
    </row>
    <row r="487" spans="1:47" ht="33.75">
      <c r="A487" s="54">
        <v>488</v>
      </c>
      <c r="B487" s="54" t="s">
        <v>916</v>
      </c>
      <c r="C487" s="58" t="s">
        <v>917</v>
      </c>
      <c r="D487" s="79">
        <v>15</v>
      </c>
      <c r="E487" s="79">
        <v>35</v>
      </c>
      <c r="F487" s="80">
        <v>1800.14</v>
      </c>
      <c r="G487" s="80">
        <v>120.01</v>
      </c>
      <c r="H487" s="80">
        <v>1800.14</v>
      </c>
      <c r="I487" s="80">
        <v>2403.7199999999998</v>
      </c>
      <c r="J487" s="80">
        <v>3093.39</v>
      </c>
      <c r="K487" s="80">
        <v>83.21</v>
      </c>
      <c r="L487" s="73">
        <f t="shared" si="134"/>
        <v>99.58</v>
      </c>
      <c r="M487" s="73">
        <f t="shared" si="135"/>
        <v>108.77</v>
      </c>
      <c r="N487" s="72" t="str">
        <f t="shared" si="136"/>
        <v>0521</v>
      </c>
      <c r="O487" s="74">
        <f t="shared" si="137"/>
        <v>20</v>
      </c>
      <c r="P487" s="72">
        <f t="shared" si="138"/>
        <v>1</v>
      </c>
      <c r="Q487" s="74">
        <f t="shared" si="139"/>
        <v>15</v>
      </c>
      <c r="R487" s="72">
        <f t="shared" si="140"/>
        <v>22</v>
      </c>
      <c r="S487" s="72">
        <f t="shared" si="141"/>
        <v>29</v>
      </c>
      <c r="AI487" s="23">
        <f>'simulateur tarif OQN'!$B$4</f>
        <v>40</v>
      </c>
      <c r="AJ487" s="24">
        <f t="shared" si="142"/>
        <v>3509.4399999999996</v>
      </c>
      <c r="AK487" s="24">
        <f t="shared" si="143"/>
        <v>87.73599999999999</v>
      </c>
      <c r="AM487" t="str">
        <f t="shared" si="144"/>
        <v>ZONEHAUTE</v>
      </c>
      <c r="AN487" t="str">
        <f t="shared" si="145"/>
        <v>HC</v>
      </c>
      <c r="AO487" s="20">
        <f t="shared" si="146"/>
        <v>4800.3900000000003</v>
      </c>
      <c r="AP487" s="20">
        <f t="shared" si="147"/>
        <v>1800.14</v>
      </c>
      <c r="AQ487" s="20">
        <f t="shared" si="148"/>
        <v>2403.7199999999998</v>
      </c>
      <c r="AR487" s="20">
        <f t="shared" si="149"/>
        <v>3093.39</v>
      </c>
      <c r="AS487" s="20">
        <f t="shared" si="150"/>
        <v>3509.4399999999996</v>
      </c>
      <c r="AT487" s="20">
        <f t="shared" si="133"/>
        <v>2690.9399999999987</v>
      </c>
      <c r="AU487" s="20">
        <f t="shared" si="151"/>
        <v>72005.600000000006</v>
      </c>
    </row>
    <row r="488" spans="1:47" ht="33.75">
      <c r="A488" s="54">
        <v>489</v>
      </c>
      <c r="B488" s="54" t="s">
        <v>918</v>
      </c>
      <c r="C488" s="58" t="s">
        <v>919</v>
      </c>
      <c r="D488" s="79">
        <v>43</v>
      </c>
      <c r="E488" s="79">
        <v>49</v>
      </c>
      <c r="F488" s="80">
        <v>5145.3</v>
      </c>
      <c r="G488" s="80">
        <v>119.47</v>
      </c>
      <c r="H488" s="80">
        <v>5145.3</v>
      </c>
      <c r="I488" s="80" t="s">
        <v>28</v>
      </c>
      <c r="J488" s="80" t="s">
        <v>28</v>
      </c>
      <c r="K488" s="80">
        <v>110.3</v>
      </c>
      <c r="L488" s="73">
        <f t="shared" si="134"/>
        <v>99.58</v>
      </c>
      <c r="M488" s="73">
        <f t="shared" si="135"/>
        <v>108.77</v>
      </c>
      <c r="N488" s="72" t="str">
        <f t="shared" si="136"/>
        <v>0521</v>
      </c>
      <c r="O488" s="74">
        <f t="shared" si="137"/>
        <v>6</v>
      </c>
      <c r="P488" s="72">
        <f t="shared" si="138"/>
        <v>0</v>
      </c>
      <c r="Q488" s="74">
        <f t="shared" si="139"/>
        <v>43</v>
      </c>
      <c r="R488" s="72" t="str">
        <f t="shared" si="140"/>
        <v/>
      </c>
      <c r="S488" s="72" t="str">
        <f t="shared" si="141"/>
        <v/>
      </c>
      <c r="AI488" s="23">
        <f>'simulateur tarif OQN'!$B$4</f>
        <v>40</v>
      </c>
      <c r="AJ488" s="24">
        <f t="shared" si="142"/>
        <v>4786.8900000000003</v>
      </c>
      <c r="AK488" s="24">
        <f t="shared" si="143"/>
        <v>119.67225000000001</v>
      </c>
      <c r="AM488" t="str">
        <f t="shared" si="144"/>
        <v>ZONEBASSE</v>
      </c>
      <c r="AN488" t="str">
        <f t="shared" si="145"/>
        <v>HC</v>
      </c>
      <c r="AO488" s="20">
        <f t="shared" si="146"/>
        <v>4786.8900000000003</v>
      </c>
      <c r="AP488" s="20">
        <f t="shared" si="147"/>
        <v>5145.3</v>
      </c>
      <c r="AQ488" s="20" t="str">
        <f t="shared" si="148"/>
        <v>.</v>
      </c>
      <c r="AR488" s="20" t="str">
        <f t="shared" si="149"/>
        <v>.</v>
      </c>
      <c r="AS488" s="20">
        <f t="shared" si="150"/>
        <v>4152.6000000000004</v>
      </c>
      <c r="AT488" s="20">
        <f t="shared" si="133"/>
        <v>4688.6000000000004</v>
      </c>
      <c r="AU488" s="20">
        <f t="shared" si="151"/>
        <v>205812</v>
      </c>
    </row>
    <row r="489" spans="1:47" ht="33.75">
      <c r="A489" s="54">
        <v>490</v>
      </c>
      <c r="B489" s="54" t="s">
        <v>920</v>
      </c>
      <c r="C489" s="58" t="s">
        <v>921</v>
      </c>
      <c r="D489" s="79">
        <v>43</v>
      </c>
      <c r="E489" s="79">
        <v>49</v>
      </c>
      <c r="F489" s="80">
        <v>4572.12</v>
      </c>
      <c r="G489" s="80">
        <v>106.33</v>
      </c>
      <c r="H489" s="80">
        <v>4572.12</v>
      </c>
      <c r="I489" s="80" t="s">
        <v>28</v>
      </c>
      <c r="J489" s="80" t="s">
        <v>28</v>
      </c>
      <c r="K489" s="80">
        <v>98.96</v>
      </c>
      <c r="L489" s="73">
        <f t="shared" si="134"/>
        <v>99.58</v>
      </c>
      <c r="M489" s="73">
        <f t="shared" si="135"/>
        <v>108.77</v>
      </c>
      <c r="N489" s="72" t="str">
        <f t="shared" si="136"/>
        <v>0521</v>
      </c>
      <c r="O489" s="74">
        <f t="shared" si="137"/>
        <v>6</v>
      </c>
      <c r="P489" s="72">
        <f t="shared" si="138"/>
        <v>0</v>
      </c>
      <c r="Q489" s="74">
        <f t="shared" si="139"/>
        <v>43</v>
      </c>
      <c r="R489" s="72" t="str">
        <f t="shared" si="140"/>
        <v/>
      </c>
      <c r="S489" s="72" t="str">
        <f t="shared" si="141"/>
        <v/>
      </c>
      <c r="AI489" s="23">
        <f>'simulateur tarif OQN'!$B$4</f>
        <v>40</v>
      </c>
      <c r="AJ489" s="24">
        <f t="shared" si="142"/>
        <v>4253.13</v>
      </c>
      <c r="AK489" s="24">
        <f t="shared" si="143"/>
        <v>106.32825</v>
      </c>
      <c r="AM489" t="str">
        <f t="shared" si="144"/>
        <v>ZONEBASSE</v>
      </c>
      <c r="AN489" t="str">
        <f t="shared" si="145"/>
        <v>HC</v>
      </c>
      <c r="AO489" s="20">
        <f t="shared" si="146"/>
        <v>4253.13</v>
      </c>
      <c r="AP489" s="20">
        <f t="shared" si="147"/>
        <v>4572.12</v>
      </c>
      <c r="AQ489" s="20" t="str">
        <f t="shared" si="148"/>
        <v>.</v>
      </c>
      <c r="AR489" s="20" t="str">
        <f t="shared" si="149"/>
        <v>.</v>
      </c>
      <c r="AS489" s="20">
        <f t="shared" si="150"/>
        <v>3681.48</v>
      </c>
      <c r="AT489" s="20">
        <f t="shared" si="133"/>
        <v>3650.4799999999996</v>
      </c>
      <c r="AU489" s="20">
        <f t="shared" si="151"/>
        <v>182884.8</v>
      </c>
    </row>
    <row r="490" spans="1:47" ht="33.75">
      <c r="A490" s="54">
        <v>491</v>
      </c>
      <c r="B490" s="54" t="s">
        <v>922</v>
      </c>
      <c r="C490" s="58" t="s">
        <v>923</v>
      </c>
      <c r="D490" s="79">
        <v>64</v>
      </c>
      <c r="E490" s="79">
        <v>70</v>
      </c>
      <c r="F490" s="80">
        <v>7267.13</v>
      </c>
      <c r="G490" s="80">
        <v>113.55</v>
      </c>
      <c r="H490" s="80">
        <v>7267.13</v>
      </c>
      <c r="I490" s="80" t="s">
        <v>28</v>
      </c>
      <c r="J490" s="80" t="s">
        <v>28</v>
      </c>
      <c r="K490" s="80">
        <v>107.75</v>
      </c>
      <c r="L490" s="73">
        <f t="shared" si="134"/>
        <v>99.58</v>
      </c>
      <c r="M490" s="73">
        <f t="shared" si="135"/>
        <v>108.77</v>
      </c>
      <c r="N490" s="72" t="str">
        <f t="shared" si="136"/>
        <v>0521</v>
      </c>
      <c r="O490" s="74">
        <f t="shared" si="137"/>
        <v>6</v>
      </c>
      <c r="P490" s="72">
        <f t="shared" si="138"/>
        <v>0</v>
      </c>
      <c r="Q490" s="74">
        <f t="shared" si="139"/>
        <v>64</v>
      </c>
      <c r="R490" s="72" t="str">
        <f t="shared" si="140"/>
        <v/>
      </c>
      <c r="S490" s="72" t="str">
        <f t="shared" si="141"/>
        <v/>
      </c>
      <c r="AI490" s="23">
        <f>'simulateur tarif OQN'!$B$4</f>
        <v>40</v>
      </c>
      <c r="AJ490" s="24">
        <f t="shared" si="142"/>
        <v>4541.93</v>
      </c>
      <c r="AK490" s="24">
        <f t="shared" si="143"/>
        <v>113.54825000000001</v>
      </c>
      <c r="AM490" t="str">
        <f t="shared" si="144"/>
        <v>ZONEBASSE</v>
      </c>
      <c r="AN490" t="str">
        <f t="shared" si="145"/>
        <v>HC</v>
      </c>
      <c r="AO490" s="20">
        <f t="shared" si="146"/>
        <v>4541.93</v>
      </c>
      <c r="AP490" s="20">
        <f t="shared" si="147"/>
        <v>7267.13</v>
      </c>
      <c r="AQ490" s="20" t="str">
        <f t="shared" si="148"/>
        <v>.</v>
      </c>
      <c r="AR490" s="20" t="str">
        <f t="shared" si="149"/>
        <v>.</v>
      </c>
      <c r="AS490" s="20">
        <f t="shared" si="150"/>
        <v>4034.63</v>
      </c>
      <c r="AT490" s="20">
        <f t="shared" si="133"/>
        <v>4443.130000000001</v>
      </c>
      <c r="AU490" s="20">
        <f t="shared" si="151"/>
        <v>290685.2</v>
      </c>
    </row>
    <row r="491" spans="1:47" ht="33.75">
      <c r="A491" s="54">
        <v>492</v>
      </c>
      <c r="B491" s="54" t="s">
        <v>924</v>
      </c>
      <c r="C491" s="58" t="s">
        <v>925</v>
      </c>
      <c r="D491" s="79">
        <v>8</v>
      </c>
      <c r="E491" s="79">
        <v>28</v>
      </c>
      <c r="F491" s="80">
        <v>978.42</v>
      </c>
      <c r="G491" s="80">
        <v>122.3</v>
      </c>
      <c r="H491" s="80">
        <v>978.42</v>
      </c>
      <c r="I491" s="80">
        <v>1658.02</v>
      </c>
      <c r="J491" s="80">
        <v>2343.56</v>
      </c>
      <c r="K491" s="80">
        <v>79.540000000000006</v>
      </c>
      <c r="L491" s="73">
        <f t="shared" si="134"/>
        <v>93.76</v>
      </c>
      <c r="M491" s="73">
        <f t="shared" si="135"/>
        <v>108.77</v>
      </c>
      <c r="N491" s="72" t="str">
        <f t="shared" si="136"/>
        <v>0521</v>
      </c>
      <c r="O491" s="74">
        <f t="shared" si="137"/>
        <v>20</v>
      </c>
      <c r="P491" s="72">
        <f t="shared" si="138"/>
        <v>1</v>
      </c>
      <c r="Q491" s="74">
        <f t="shared" si="139"/>
        <v>8</v>
      </c>
      <c r="R491" s="72">
        <f t="shared" si="140"/>
        <v>15</v>
      </c>
      <c r="S491" s="72">
        <f t="shared" si="141"/>
        <v>22</v>
      </c>
      <c r="AI491" s="23">
        <f>'simulateur tarif OQN'!$B$4</f>
        <v>40</v>
      </c>
      <c r="AJ491" s="24">
        <f t="shared" si="142"/>
        <v>3298.04</v>
      </c>
      <c r="AK491" s="24">
        <f t="shared" si="143"/>
        <v>82.450999999999993</v>
      </c>
      <c r="AM491" t="str">
        <f t="shared" si="144"/>
        <v>ZONEHAUTE</v>
      </c>
      <c r="AN491" t="str">
        <f t="shared" si="145"/>
        <v>HC</v>
      </c>
      <c r="AO491" s="20">
        <f t="shared" si="146"/>
        <v>4892.0199999999995</v>
      </c>
      <c r="AP491" s="20">
        <f t="shared" si="147"/>
        <v>978.42</v>
      </c>
      <c r="AQ491" s="20">
        <f t="shared" si="148"/>
        <v>1658.02</v>
      </c>
      <c r="AR491" s="20">
        <f t="shared" si="149"/>
        <v>2343.56</v>
      </c>
      <c r="AS491" s="20">
        <f t="shared" si="150"/>
        <v>3298.04</v>
      </c>
      <c r="AT491" s="20">
        <f t="shared" si="133"/>
        <v>2587.0400000000009</v>
      </c>
      <c r="AU491" s="20">
        <f t="shared" si="151"/>
        <v>39136.799999999996</v>
      </c>
    </row>
    <row r="492" spans="1:47" ht="33.75">
      <c r="A492" s="54">
        <v>493</v>
      </c>
      <c r="B492" s="54" t="s">
        <v>926</v>
      </c>
      <c r="C492" s="58" t="s">
        <v>927</v>
      </c>
      <c r="D492" s="79">
        <v>29</v>
      </c>
      <c r="E492" s="79">
        <v>35</v>
      </c>
      <c r="F492" s="80">
        <v>2824.5</v>
      </c>
      <c r="G492" s="80">
        <v>68.709999999999994</v>
      </c>
      <c r="H492" s="80">
        <v>2824.5</v>
      </c>
      <c r="I492" s="80" t="s">
        <v>28</v>
      </c>
      <c r="J492" s="80" t="s">
        <v>28</v>
      </c>
      <c r="K492" s="80">
        <v>87.18</v>
      </c>
      <c r="L492" s="73">
        <f t="shared" si="134"/>
        <v>93.76</v>
      </c>
      <c r="M492" s="73">
        <f t="shared" si="135"/>
        <v>108.77</v>
      </c>
      <c r="N492" s="72" t="str">
        <f t="shared" si="136"/>
        <v>0521</v>
      </c>
      <c r="O492" s="74">
        <f t="shared" si="137"/>
        <v>6</v>
      </c>
      <c r="P492" s="72">
        <f t="shared" si="138"/>
        <v>0</v>
      </c>
      <c r="Q492" s="74">
        <f t="shared" si="139"/>
        <v>29</v>
      </c>
      <c r="R492" s="72" t="str">
        <f t="shared" si="140"/>
        <v/>
      </c>
      <c r="S492" s="72" t="str">
        <f t="shared" si="141"/>
        <v/>
      </c>
      <c r="AI492" s="23">
        <f>'simulateur tarif OQN'!$B$4</f>
        <v>40</v>
      </c>
      <c r="AJ492" s="24">
        <f t="shared" si="142"/>
        <v>3260.4</v>
      </c>
      <c r="AK492" s="24">
        <f t="shared" si="143"/>
        <v>81.510000000000005</v>
      </c>
      <c r="AM492" t="str">
        <f t="shared" si="144"/>
        <v>ZONEHAUTE</v>
      </c>
      <c r="AN492" t="str">
        <f t="shared" si="145"/>
        <v>HC</v>
      </c>
      <c r="AO492" s="20">
        <f t="shared" si="146"/>
        <v>3580.31</v>
      </c>
      <c r="AP492" s="20">
        <f t="shared" si="147"/>
        <v>2824.5</v>
      </c>
      <c r="AQ492" s="20" t="str">
        <f t="shared" si="148"/>
        <v>.</v>
      </c>
      <c r="AR492" s="20" t="str">
        <f t="shared" si="149"/>
        <v>.</v>
      </c>
      <c r="AS492" s="20">
        <f t="shared" si="150"/>
        <v>3260.4</v>
      </c>
      <c r="AT492" s="20">
        <f t="shared" si="133"/>
        <v>2931.4000000000005</v>
      </c>
      <c r="AU492" s="20">
        <f t="shared" si="151"/>
        <v>112980</v>
      </c>
    </row>
    <row r="493" spans="1:47" ht="33.75">
      <c r="A493" s="54">
        <v>494</v>
      </c>
      <c r="B493" s="54" t="s">
        <v>928</v>
      </c>
      <c r="C493" s="58" t="s">
        <v>929</v>
      </c>
      <c r="D493" s="79">
        <v>29</v>
      </c>
      <c r="E493" s="79">
        <v>35</v>
      </c>
      <c r="F493" s="80">
        <v>3059.02</v>
      </c>
      <c r="G493" s="80">
        <v>105.48</v>
      </c>
      <c r="H493" s="80">
        <v>3059.02</v>
      </c>
      <c r="I493" s="80" t="s">
        <v>28</v>
      </c>
      <c r="J493" s="80" t="s">
        <v>28</v>
      </c>
      <c r="K493" s="80">
        <v>93.26</v>
      </c>
      <c r="L493" s="73">
        <f t="shared" si="134"/>
        <v>93.76</v>
      </c>
      <c r="M493" s="73">
        <f t="shared" si="135"/>
        <v>108.77</v>
      </c>
      <c r="N493" s="72" t="str">
        <f t="shared" si="136"/>
        <v>0521</v>
      </c>
      <c r="O493" s="74">
        <f t="shared" si="137"/>
        <v>6</v>
      </c>
      <c r="P493" s="72">
        <f t="shared" si="138"/>
        <v>0</v>
      </c>
      <c r="Q493" s="74">
        <f t="shared" si="139"/>
        <v>29</v>
      </c>
      <c r="R493" s="72" t="str">
        <f t="shared" si="140"/>
        <v/>
      </c>
      <c r="S493" s="72" t="str">
        <f t="shared" si="141"/>
        <v/>
      </c>
      <c r="AI493" s="23">
        <f>'simulateur tarif OQN'!$B$4</f>
        <v>40</v>
      </c>
      <c r="AJ493" s="24">
        <f t="shared" si="142"/>
        <v>3525.32</v>
      </c>
      <c r="AK493" s="24">
        <f t="shared" si="143"/>
        <v>88.13300000000001</v>
      </c>
      <c r="AM493" t="str">
        <f t="shared" si="144"/>
        <v>ZONEHAUTE</v>
      </c>
      <c r="AN493" t="str">
        <f t="shared" si="145"/>
        <v>HC</v>
      </c>
      <c r="AO493" s="20">
        <f t="shared" si="146"/>
        <v>4219.3</v>
      </c>
      <c r="AP493" s="20">
        <f t="shared" si="147"/>
        <v>3059.02</v>
      </c>
      <c r="AQ493" s="20" t="str">
        <f t="shared" si="148"/>
        <v>.</v>
      </c>
      <c r="AR493" s="20" t="str">
        <f t="shared" si="149"/>
        <v>.</v>
      </c>
      <c r="AS493" s="20">
        <f t="shared" si="150"/>
        <v>3525.32</v>
      </c>
      <c r="AT493" s="20">
        <f t="shared" si="133"/>
        <v>3500.3199999999997</v>
      </c>
      <c r="AU493" s="20">
        <f t="shared" si="151"/>
        <v>122360.8</v>
      </c>
    </row>
    <row r="494" spans="1:47" ht="33.75">
      <c r="A494" s="54">
        <v>495</v>
      </c>
      <c r="B494" s="54" t="s">
        <v>930</v>
      </c>
      <c r="C494" s="58" t="s">
        <v>931</v>
      </c>
      <c r="D494" s="79">
        <v>43</v>
      </c>
      <c r="E494" s="79">
        <v>49</v>
      </c>
      <c r="F494" s="80">
        <v>4129.03</v>
      </c>
      <c r="G494" s="80">
        <v>76.430000000000007</v>
      </c>
      <c r="H494" s="80">
        <v>4129.03</v>
      </c>
      <c r="I494" s="80" t="s">
        <v>28</v>
      </c>
      <c r="J494" s="80" t="s">
        <v>28</v>
      </c>
      <c r="K494" s="80">
        <v>93.26</v>
      </c>
      <c r="L494" s="73">
        <f t="shared" si="134"/>
        <v>93.76</v>
      </c>
      <c r="M494" s="73">
        <f t="shared" si="135"/>
        <v>108.77</v>
      </c>
      <c r="N494" s="72" t="str">
        <f t="shared" si="136"/>
        <v>0521</v>
      </c>
      <c r="O494" s="74">
        <f t="shared" si="137"/>
        <v>6</v>
      </c>
      <c r="P494" s="72">
        <f t="shared" si="138"/>
        <v>0</v>
      </c>
      <c r="Q494" s="74">
        <f t="shared" si="139"/>
        <v>43</v>
      </c>
      <c r="R494" s="72" t="str">
        <f t="shared" si="140"/>
        <v/>
      </c>
      <c r="S494" s="72" t="str">
        <f t="shared" si="141"/>
        <v/>
      </c>
      <c r="AI494" s="23">
        <f>'simulateur tarif OQN'!$B$4</f>
        <v>40</v>
      </c>
      <c r="AJ494" s="24">
        <f t="shared" si="142"/>
        <v>3899.74</v>
      </c>
      <c r="AK494" s="24">
        <f t="shared" si="143"/>
        <v>97.493499999999997</v>
      </c>
      <c r="AM494" t="str">
        <f t="shared" si="144"/>
        <v>ZONEBASSE</v>
      </c>
      <c r="AN494" t="str">
        <f t="shared" si="145"/>
        <v>HC</v>
      </c>
      <c r="AO494" s="20">
        <f t="shared" si="146"/>
        <v>3899.74</v>
      </c>
      <c r="AP494" s="20">
        <f t="shared" si="147"/>
        <v>4129.03</v>
      </c>
      <c r="AQ494" s="20" t="str">
        <f t="shared" si="148"/>
        <v>.</v>
      </c>
      <c r="AR494" s="20" t="str">
        <f t="shared" si="149"/>
        <v>.</v>
      </c>
      <c r="AS494" s="20">
        <f t="shared" si="150"/>
        <v>3289.6899999999996</v>
      </c>
      <c r="AT494" s="20">
        <f t="shared" si="133"/>
        <v>3264.6900000000005</v>
      </c>
      <c r="AU494" s="20">
        <f t="shared" si="151"/>
        <v>165161.19999999998</v>
      </c>
    </row>
    <row r="495" spans="1:47" ht="33.75">
      <c r="A495" s="54">
        <v>496</v>
      </c>
      <c r="B495" s="54" t="s">
        <v>932</v>
      </c>
      <c r="C495" s="58" t="s">
        <v>933</v>
      </c>
      <c r="D495" s="79">
        <v>43</v>
      </c>
      <c r="E495" s="79">
        <v>49</v>
      </c>
      <c r="F495" s="80">
        <v>4527.91</v>
      </c>
      <c r="G495" s="80">
        <v>105.3</v>
      </c>
      <c r="H495" s="80">
        <v>4527.91</v>
      </c>
      <c r="I495" s="80" t="s">
        <v>28</v>
      </c>
      <c r="J495" s="80" t="s">
        <v>28</v>
      </c>
      <c r="K495" s="80">
        <v>100.62</v>
      </c>
      <c r="L495" s="73">
        <f t="shared" si="134"/>
        <v>93.76</v>
      </c>
      <c r="M495" s="73">
        <f t="shared" si="135"/>
        <v>108.77</v>
      </c>
      <c r="N495" s="72" t="str">
        <f t="shared" si="136"/>
        <v>0521</v>
      </c>
      <c r="O495" s="74">
        <f t="shared" si="137"/>
        <v>6</v>
      </c>
      <c r="P495" s="72">
        <f t="shared" si="138"/>
        <v>0</v>
      </c>
      <c r="Q495" s="74">
        <f t="shared" si="139"/>
        <v>43</v>
      </c>
      <c r="R495" s="72" t="str">
        <f t="shared" si="140"/>
        <v/>
      </c>
      <c r="S495" s="72" t="str">
        <f t="shared" si="141"/>
        <v/>
      </c>
      <c r="AI495" s="23">
        <f>'simulateur tarif OQN'!$B$4</f>
        <v>40</v>
      </c>
      <c r="AJ495" s="24">
        <f t="shared" si="142"/>
        <v>4212.01</v>
      </c>
      <c r="AK495" s="24">
        <f t="shared" si="143"/>
        <v>105.30025000000001</v>
      </c>
      <c r="AM495" t="str">
        <f t="shared" si="144"/>
        <v>ZONEBASSE</v>
      </c>
      <c r="AN495" t="str">
        <f t="shared" si="145"/>
        <v>HC</v>
      </c>
      <c r="AO495" s="20">
        <f t="shared" si="146"/>
        <v>4212.01</v>
      </c>
      <c r="AP495" s="20">
        <f t="shared" si="147"/>
        <v>4527.91</v>
      </c>
      <c r="AQ495" s="20" t="str">
        <f t="shared" si="148"/>
        <v>.</v>
      </c>
      <c r="AR495" s="20" t="str">
        <f t="shared" si="149"/>
        <v>.</v>
      </c>
      <c r="AS495" s="20">
        <f t="shared" si="150"/>
        <v>3622.33</v>
      </c>
      <c r="AT495" s="20">
        <f t="shared" si="133"/>
        <v>3965.33</v>
      </c>
      <c r="AU495" s="20">
        <f t="shared" si="151"/>
        <v>181116.4</v>
      </c>
    </row>
    <row r="496" spans="1:47" ht="33.75">
      <c r="A496" s="54">
        <v>497</v>
      </c>
      <c r="B496" s="54" t="s">
        <v>934</v>
      </c>
      <c r="C496" s="58" t="s">
        <v>935</v>
      </c>
      <c r="D496" s="79">
        <v>57</v>
      </c>
      <c r="E496" s="79">
        <v>63</v>
      </c>
      <c r="F496" s="80">
        <v>5976.32</v>
      </c>
      <c r="G496" s="80">
        <v>103.46</v>
      </c>
      <c r="H496" s="80">
        <v>5976.32</v>
      </c>
      <c r="I496" s="80" t="s">
        <v>28</v>
      </c>
      <c r="J496" s="80" t="s">
        <v>28</v>
      </c>
      <c r="K496" s="80">
        <v>100.62</v>
      </c>
      <c r="L496" s="73">
        <f t="shared" si="134"/>
        <v>93.76</v>
      </c>
      <c r="M496" s="73">
        <f t="shared" si="135"/>
        <v>108.77</v>
      </c>
      <c r="N496" s="72" t="str">
        <f t="shared" si="136"/>
        <v>0521</v>
      </c>
      <c r="O496" s="74">
        <f t="shared" si="137"/>
        <v>6</v>
      </c>
      <c r="P496" s="72">
        <f t="shared" si="138"/>
        <v>0</v>
      </c>
      <c r="Q496" s="74">
        <f t="shared" si="139"/>
        <v>57</v>
      </c>
      <c r="R496" s="72" t="str">
        <f t="shared" si="140"/>
        <v/>
      </c>
      <c r="S496" s="72" t="str">
        <f t="shared" si="141"/>
        <v/>
      </c>
      <c r="AI496" s="23">
        <f>'simulateur tarif OQN'!$B$4</f>
        <v>40</v>
      </c>
      <c r="AJ496" s="24">
        <f t="shared" si="142"/>
        <v>4217.5</v>
      </c>
      <c r="AK496" s="24">
        <f t="shared" si="143"/>
        <v>105.4375</v>
      </c>
      <c r="AM496" t="str">
        <f t="shared" si="144"/>
        <v>ZONEBASSE</v>
      </c>
      <c r="AN496" t="str">
        <f t="shared" si="145"/>
        <v>HC</v>
      </c>
      <c r="AO496" s="20">
        <f t="shared" si="146"/>
        <v>4217.5</v>
      </c>
      <c r="AP496" s="20">
        <f t="shared" si="147"/>
        <v>5976.32</v>
      </c>
      <c r="AQ496" s="20" t="str">
        <f t="shared" si="148"/>
        <v>.</v>
      </c>
      <c r="AR496" s="20" t="str">
        <f t="shared" si="149"/>
        <v>.</v>
      </c>
      <c r="AS496" s="20">
        <f t="shared" si="150"/>
        <v>3662.0599999999995</v>
      </c>
      <c r="AT496" s="20">
        <f t="shared" si="133"/>
        <v>4005.0599999999995</v>
      </c>
      <c r="AU496" s="20">
        <f t="shared" si="151"/>
        <v>239052.79999999999</v>
      </c>
    </row>
    <row r="497" spans="1:47">
      <c r="A497" s="54">
        <v>498</v>
      </c>
      <c r="B497" s="54" t="s">
        <v>936</v>
      </c>
      <c r="C497" s="55" t="s">
        <v>937</v>
      </c>
      <c r="D497" s="79">
        <v>1</v>
      </c>
      <c r="E497" s="79">
        <v>1</v>
      </c>
      <c r="F497" s="80" t="s">
        <v>28</v>
      </c>
      <c r="G497" s="80" t="s">
        <v>28</v>
      </c>
      <c r="H497" s="80">
        <v>86.32</v>
      </c>
      <c r="I497" s="80" t="s">
        <v>28</v>
      </c>
      <c r="J497" s="80" t="s">
        <v>28</v>
      </c>
      <c r="K497" s="80" t="s">
        <v>28</v>
      </c>
      <c r="L497" s="73" t="str">
        <f t="shared" si="134"/>
        <v/>
      </c>
      <c r="M497" s="73" t="str">
        <f t="shared" si="135"/>
        <v/>
      </c>
      <c r="N497" s="72" t="str">
        <f t="shared" si="136"/>
        <v>0603</v>
      </c>
      <c r="O497" s="74">
        <f t="shared" si="137"/>
        <v>0</v>
      </c>
      <c r="P497" s="72">
        <f t="shared" si="138"/>
        <v>0</v>
      </c>
      <c r="Q497" s="74">
        <f t="shared" si="139"/>
        <v>1</v>
      </c>
      <c r="R497" s="72" t="str">
        <f t="shared" si="140"/>
        <v/>
      </c>
      <c r="S497" s="72" t="str">
        <f t="shared" si="141"/>
        <v/>
      </c>
      <c r="AI497" s="23">
        <f>'simulateur tarif OQN'!$B$4</f>
        <v>40</v>
      </c>
      <c r="AJ497" s="24">
        <f t="shared" si="142"/>
        <v>3452.7999999999997</v>
      </c>
      <c r="AK497" s="24">
        <f t="shared" si="143"/>
        <v>86.32</v>
      </c>
      <c r="AM497" t="str">
        <f t="shared" si="144"/>
        <v>ZONEHAUTE</v>
      </c>
      <c r="AN497" t="str">
        <f t="shared" si="145"/>
        <v>HDJ</v>
      </c>
      <c r="AO497" s="20" t="e">
        <f t="shared" si="146"/>
        <v>#VALUE!</v>
      </c>
      <c r="AP497" s="20">
        <f t="shared" si="147"/>
        <v>86.32</v>
      </c>
      <c r="AQ497" s="20" t="str">
        <f t="shared" si="148"/>
        <v>.</v>
      </c>
      <c r="AR497" s="20" t="str">
        <f t="shared" si="149"/>
        <v>.</v>
      </c>
      <c r="AS497" s="20" t="e">
        <f t="shared" si="150"/>
        <v>#VALUE!</v>
      </c>
      <c r="AT497" s="20" t="e">
        <f t="shared" si="133"/>
        <v>#VALUE!</v>
      </c>
      <c r="AU497" s="20">
        <f t="shared" si="151"/>
        <v>3452.7999999999997</v>
      </c>
    </row>
    <row r="498" spans="1:47" ht="33.75">
      <c r="A498" s="54">
        <v>499</v>
      </c>
      <c r="B498" s="54" t="s">
        <v>938</v>
      </c>
      <c r="C498" s="58" t="s">
        <v>939</v>
      </c>
      <c r="D498" s="79">
        <v>8</v>
      </c>
      <c r="E498" s="79">
        <v>28</v>
      </c>
      <c r="F498" s="80">
        <v>1149.5899999999999</v>
      </c>
      <c r="G498" s="80">
        <v>143.69999999999999</v>
      </c>
      <c r="H498" s="80">
        <v>1149.5899999999999</v>
      </c>
      <c r="I498" s="80">
        <v>1809.49</v>
      </c>
      <c r="J498" s="80">
        <v>2474.87</v>
      </c>
      <c r="K498" s="80">
        <v>83.34</v>
      </c>
      <c r="L498" s="73">
        <f t="shared" si="134"/>
        <v>102.16</v>
      </c>
      <c r="M498" s="73">
        <f t="shared" si="135"/>
        <v>123.22</v>
      </c>
      <c r="N498" s="72" t="str">
        <f t="shared" si="136"/>
        <v>0603</v>
      </c>
      <c r="O498" s="74">
        <f t="shared" si="137"/>
        <v>20</v>
      </c>
      <c r="P498" s="72">
        <f t="shared" si="138"/>
        <v>1</v>
      </c>
      <c r="Q498" s="74">
        <f t="shared" si="139"/>
        <v>8</v>
      </c>
      <c r="R498" s="72">
        <f t="shared" si="140"/>
        <v>15</v>
      </c>
      <c r="S498" s="72">
        <f t="shared" si="141"/>
        <v>22</v>
      </c>
      <c r="AI498" s="23">
        <f>'simulateur tarif OQN'!$B$4</f>
        <v>40</v>
      </c>
      <c r="AJ498" s="24">
        <f t="shared" si="142"/>
        <v>3474.95</v>
      </c>
      <c r="AK498" s="24">
        <f t="shared" si="143"/>
        <v>86.873750000000001</v>
      </c>
      <c r="AM498" t="str">
        <f t="shared" si="144"/>
        <v>ZONEHAUTE</v>
      </c>
      <c r="AN498" t="str">
        <f t="shared" si="145"/>
        <v>HC</v>
      </c>
      <c r="AO498" s="20">
        <f t="shared" si="146"/>
        <v>5747.99</v>
      </c>
      <c r="AP498" s="20">
        <f t="shared" si="147"/>
        <v>1149.5899999999999</v>
      </c>
      <c r="AQ498" s="20">
        <f t="shared" si="148"/>
        <v>1809.49</v>
      </c>
      <c r="AR498" s="20">
        <f t="shared" si="149"/>
        <v>2474.87</v>
      </c>
      <c r="AS498" s="20">
        <f t="shared" si="150"/>
        <v>3474.95</v>
      </c>
      <c r="AT498" s="20">
        <f t="shared" si="133"/>
        <v>2533.9499999999998</v>
      </c>
      <c r="AU498" s="20">
        <f t="shared" si="151"/>
        <v>45983.6</v>
      </c>
    </row>
    <row r="499" spans="1:47" ht="33.75">
      <c r="A499" s="54">
        <v>500</v>
      </c>
      <c r="B499" s="54" t="s">
        <v>940</v>
      </c>
      <c r="C499" s="58" t="s">
        <v>941</v>
      </c>
      <c r="D499" s="79">
        <v>8</v>
      </c>
      <c r="E499" s="79">
        <v>28</v>
      </c>
      <c r="F499" s="80">
        <v>1294.22</v>
      </c>
      <c r="G499" s="80">
        <v>161.78</v>
      </c>
      <c r="H499" s="80">
        <v>1294.22</v>
      </c>
      <c r="I499" s="80">
        <v>2052.73</v>
      </c>
      <c r="J499" s="80">
        <v>2817.65</v>
      </c>
      <c r="K499" s="80">
        <v>87.85</v>
      </c>
      <c r="L499" s="73">
        <f t="shared" si="134"/>
        <v>102.16</v>
      </c>
      <c r="M499" s="73">
        <f t="shared" si="135"/>
        <v>123.22</v>
      </c>
      <c r="N499" s="72" t="str">
        <f t="shared" si="136"/>
        <v>0603</v>
      </c>
      <c r="O499" s="74">
        <f t="shared" si="137"/>
        <v>20</v>
      </c>
      <c r="P499" s="72">
        <f t="shared" si="138"/>
        <v>1</v>
      </c>
      <c r="Q499" s="74">
        <f t="shared" si="139"/>
        <v>8</v>
      </c>
      <c r="R499" s="72">
        <f t="shared" si="140"/>
        <v>15</v>
      </c>
      <c r="S499" s="72">
        <f t="shared" si="141"/>
        <v>22</v>
      </c>
      <c r="AI499" s="23">
        <f>'simulateur tarif OQN'!$B$4</f>
        <v>40</v>
      </c>
      <c r="AJ499" s="24">
        <f t="shared" si="142"/>
        <v>3871.85</v>
      </c>
      <c r="AK499" s="24">
        <f t="shared" si="143"/>
        <v>96.796250000000001</v>
      </c>
      <c r="AM499" t="str">
        <f t="shared" si="144"/>
        <v>ZONEHAUTE</v>
      </c>
      <c r="AN499" t="str">
        <f t="shared" si="145"/>
        <v>HC</v>
      </c>
      <c r="AO499" s="20">
        <f t="shared" si="146"/>
        <v>6471.18</v>
      </c>
      <c r="AP499" s="20">
        <f t="shared" si="147"/>
        <v>1294.22</v>
      </c>
      <c r="AQ499" s="20">
        <f t="shared" si="148"/>
        <v>2052.73</v>
      </c>
      <c r="AR499" s="20">
        <f t="shared" si="149"/>
        <v>2817.65</v>
      </c>
      <c r="AS499" s="20">
        <f t="shared" si="150"/>
        <v>3871.85</v>
      </c>
      <c r="AT499" s="20">
        <f t="shared" si="133"/>
        <v>3156.3500000000004</v>
      </c>
      <c r="AU499" s="20">
        <f t="shared" si="151"/>
        <v>51768.800000000003</v>
      </c>
    </row>
    <row r="500" spans="1:47" ht="33.75">
      <c r="A500" s="54">
        <v>501</v>
      </c>
      <c r="B500" s="54" t="s">
        <v>942</v>
      </c>
      <c r="C500" s="58" t="s">
        <v>943</v>
      </c>
      <c r="D500" s="79">
        <v>8</v>
      </c>
      <c r="E500" s="79">
        <v>28</v>
      </c>
      <c r="F500" s="80">
        <v>1334.62</v>
      </c>
      <c r="G500" s="80">
        <v>166.83</v>
      </c>
      <c r="H500" s="80">
        <v>1334.62</v>
      </c>
      <c r="I500" s="80">
        <v>2103.5500000000002</v>
      </c>
      <c r="J500" s="80">
        <v>2825.53</v>
      </c>
      <c r="K500" s="80">
        <v>88.95</v>
      </c>
      <c r="L500" s="73">
        <f t="shared" si="134"/>
        <v>102.16</v>
      </c>
      <c r="M500" s="73">
        <f t="shared" si="135"/>
        <v>123.22</v>
      </c>
      <c r="N500" s="72" t="str">
        <f t="shared" si="136"/>
        <v>0603</v>
      </c>
      <c r="O500" s="74">
        <f t="shared" si="137"/>
        <v>20</v>
      </c>
      <c r="P500" s="72">
        <f t="shared" si="138"/>
        <v>1</v>
      </c>
      <c r="Q500" s="74">
        <f t="shared" si="139"/>
        <v>8</v>
      </c>
      <c r="R500" s="72">
        <f t="shared" si="140"/>
        <v>15</v>
      </c>
      <c r="S500" s="72">
        <f t="shared" si="141"/>
        <v>22</v>
      </c>
      <c r="AI500" s="23">
        <f>'simulateur tarif OQN'!$B$4</f>
        <v>40</v>
      </c>
      <c r="AJ500" s="24">
        <f t="shared" si="142"/>
        <v>3892.9300000000003</v>
      </c>
      <c r="AK500" s="24">
        <f t="shared" si="143"/>
        <v>97.323250000000002</v>
      </c>
      <c r="AM500" t="str">
        <f t="shared" si="144"/>
        <v>ZONEHAUTE</v>
      </c>
      <c r="AN500" t="str">
        <f t="shared" si="145"/>
        <v>HC</v>
      </c>
      <c r="AO500" s="20">
        <f t="shared" si="146"/>
        <v>6673.18</v>
      </c>
      <c r="AP500" s="20">
        <f t="shared" si="147"/>
        <v>1334.62</v>
      </c>
      <c r="AQ500" s="20">
        <f t="shared" si="148"/>
        <v>2103.5500000000002</v>
      </c>
      <c r="AR500" s="20">
        <f t="shared" si="149"/>
        <v>2825.53</v>
      </c>
      <c r="AS500" s="20">
        <f t="shared" si="150"/>
        <v>3892.9300000000003</v>
      </c>
      <c r="AT500" s="20">
        <f t="shared" si="133"/>
        <v>3232.4300000000003</v>
      </c>
      <c r="AU500" s="20">
        <f t="shared" si="151"/>
        <v>53384.799999999996</v>
      </c>
    </row>
    <row r="501" spans="1:47" ht="33.75">
      <c r="A501" s="54">
        <v>502</v>
      </c>
      <c r="B501" s="54" t="s">
        <v>944</v>
      </c>
      <c r="C501" s="58" t="s">
        <v>945</v>
      </c>
      <c r="D501" s="79">
        <v>15</v>
      </c>
      <c r="E501" s="79">
        <v>35</v>
      </c>
      <c r="F501" s="80">
        <v>2170.87</v>
      </c>
      <c r="G501" s="80">
        <v>119.47</v>
      </c>
      <c r="H501" s="80">
        <v>2170.87</v>
      </c>
      <c r="I501" s="80">
        <v>2955.5</v>
      </c>
      <c r="J501" s="80">
        <v>3768.04</v>
      </c>
      <c r="K501" s="80">
        <v>99.79</v>
      </c>
      <c r="L501" s="73">
        <f t="shared" si="134"/>
        <v>102.16</v>
      </c>
      <c r="M501" s="73">
        <f t="shared" si="135"/>
        <v>123.22</v>
      </c>
      <c r="N501" s="72" t="str">
        <f t="shared" si="136"/>
        <v>0603</v>
      </c>
      <c r="O501" s="74">
        <f t="shared" si="137"/>
        <v>20</v>
      </c>
      <c r="P501" s="72">
        <f t="shared" si="138"/>
        <v>1</v>
      </c>
      <c r="Q501" s="74">
        <f t="shared" si="139"/>
        <v>15</v>
      </c>
      <c r="R501" s="72">
        <f t="shared" si="140"/>
        <v>22</v>
      </c>
      <c r="S501" s="72">
        <f t="shared" si="141"/>
        <v>29</v>
      </c>
      <c r="AI501" s="23">
        <f>'simulateur tarif OQN'!$B$4</f>
        <v>40</v>
      </c>
      <c r="AJ501" s="24">
        <f t="shared" si="142"/>
        <v>4266.99</v>
      </c>
      <c r="AK501" s="24">
        <f t="shared" si="143"/>
        <v>106.67474999999999</v>
      </c>
      <c r="AM501" t="str">
        <f t="shared" si="144"/>
        <v>ZONEHAUTE</v>
      </c>
      <c r="AN501" t="str">
        <f t="shared" si="145"/>
        <v>HC</v>
      </c>
      <c r="AO501" s="20">
        <f t="shared" si="146"/>
        <v>5157.62</v>
      </c>
      <c r="AP501" s="20">
        <f t="shared" si="147"/>
        <v>2170.87</v>
      </c>
      <c r="AQ501" s="20">
        <f t="shared" si="148"/>
        <v>2955.5</v>
      </c>
      <c r="AR501" s="20">
        <f t="shared" si="149"/>
        <v>3768.04</v>
      </c>
      <c r="AS501" s="20">
        <f t="shared" si="150"/>
        <v>4266.99</v>
      </c>
      <c r="AT501" s="20">
        <f t="shared" si="133"/>
        <v>4148.4900000000016</v>
      </c>
      <c r="AU501" s="20">
        <f t="shared" si="151"/>
        <v>86834.799999999988</v>
      </c>
    </row>
    <row r="502" spans="1:47" ht="33.75">
      <c r="A502" s="54">
        <v>503</v>
      </c>
      <c r="B502" s="54" t="s">
        <v>946</v>
      </c>
      <c r="C502" s="58" t="s">
        <v>947</v>
      </c>
      <c r="D502" s="79">
        <v>8</v>
      </c>
      <c r="E502" s="79">
        <v>28</v>
      </c>
      <c r="F502" s="80">
        <v>1411.96</v>
      </c>
      <c r="G502" s="80">
        <v>176.49</v>
      </c>
      <c r="H502" s="80">
        <v>1411.96</v>
      </c>
      <c r="I502" s="80">
        <v>2226.13</v>
      </c>
      <c r="J502" s="80">
        <v>3068.1</v>
      </c>
      <c r="K502" s="80">
        <v>90.25</v>
      </c>
      <c r="L502" s="73">
        <f t="shared" si="134"/>
        <v>102.16</v>
      </c>
      <c r="M502" s="73">
        <f t="shared" si="135"/>
        <v>123.22</v>
      </c>
      <c r="N502" s="72" t="str">
        <f t="shared" si="136"/>
        <v>0603</v>
      </c>
      <c r="O502" s="74">
        <f t="shared" si="137"/>
        <v>20</v>
      </c>
      <c r="P502" s="72">
        <f t="shared" si="138"/>
        <v>1</v>
      </c>
      <c r="Q502" s="74">
        <f t="shared" si="139"/>
        <v>8</v>
      </c>
      <c r="R502" s="72">
        <f t="shared" si="140"/>
        <v>15</v>
      </c>
      <c r="S502" s="72">
        <f t="shared" si="141"/>
        <v>22</v>
      </c>
      <c r="AI502" s="23">
        <f>'simulateur tarif OQN'!$B$4</f>
        <v>40</v>
      </c>
      <c r="AJ502" s="24">
        <f t="shared" si="142"/>
        <v>4151.1000000000004</v>
      </c>
      <c r="AK502" s="24">
        <f t="shared" si="143"/>
        <v>103.7775</v>
      </c>
      <c r="AM502" t="str">
        <f t="shared" si="144"/>
        <v>ZONEHAUTE</v>
      </c>
      <c r="AN502" t="str">
        <f t="shared" si="145"/>
        <v>HC</v>
      </c>
      <c r="AO502" s="20">
        <f t="shared" si="146"/>
        <v>7059.64</v>
      </c>
      <c r="AP502" s="20">
        <f t="shared" si="147"/>
        <v>1411.96</v>
      </c>
      <c r="AQ502" s="20">
        <f t="shared" si="148"/>
        <v>2226.13</v>
      </c>
      <c r="AR502" s="20">
        <f t="shared" si="149"/>
        <v>3068.1</v>
      </c>
      <c r="AS502" s="20">
        <f t="shared" si="150"/>
        <v>4151.1000000000004</v>
      </c>
      <c r="AT502" s="20">
        <f t="shared" si="133"/>
        <v>3555.6000000000004</v>
      </c>
      <c r="AU502" s="20">
        <f t="shared" si="151"/>
        <v>56478.400000000001</v>
      </c>
    </row>
    <row r="503" spans="1:47" ht="33.75">
      <c r="A503" s="54">
        <v>504</v>
      </c>
      <c r="B503" s="54" t="s">
        <v>948</v>
      </c>
      <c r="C503" s="58" t="s">
        <v>949</v>
      </c>
      <c r="D503" s="79">
        <v>43</v>
      </c>
      <c r="E503" s="79">
        <v>49</v>
      </c>
      <c r="F503" s="80">
        <v>5631.83</v>
      </c>
      <c r="G503" s="80">
        <v>120.57</v>
      </c>
      <c r="H503" s="80">
        <v>5631.83</v>
      </c>
      <c r="I503" s="80" t="s">
        <v>28</v>
      </c>
      <c r="J503" s="80" t="s">
        <v>28</v>
      </c>
      <c r="K503" s="80">
        <v>121.92</v>
      </c>
      <c r="L503" s="73">
        <f t="shared" si="134"/>
        <v>102.16</v>
      </c>
      <c r="M503" s="73">
        <f t="shared" si="135"/>
        <v>123.22</v>
      </c>
      <c r="N503" s="72" t="str">
        <f t="shared" si="136"/>
        <v>0603</v>
      </c>
      <c r="O503" s="74">
        <f t="shared" si="137"/>
        <v>6</v>
      </c>
      <c r="P503" s="72">
        <f t="shared" si="138"/>
        <v>0</v>
      </c>
      <c r="Q503" s="74">
        <f t="shared" si="139"/>
        <v>43</v>
      </c>
      <c r="R503" s="72" t="str">
        <f t="shared" si="140"/>
        <v/>
      </c>
      <c r="S503" s="72" t="str">
        <f t="shared" si="141"/>
        <v/>
      </c>
      <c r="AI503" s="23">
        <f>'simulateur tarif OQN'!$B$4</f>
        <v>40</v>
      </c>
      <c r="AJ503" s="24">
        <f t="shared" si="142"/>
        <v>5270.12</v>
      </c>
      <c r="AK503" s="24">
        <f t="shared" si="143"/>
        <v>131.75299999999999</v>
      </c>
      <c r="AM503" t="str">
        <f t="shared" si="144"/>
        <v>ZONEBASSE</v>
      </c>
      <c r="AN503" t="str">
        <f t="shared" si="145"/>
        <v>HC</v>
      </c>
      <c r="AO503" s="20">
        <f t="shared" si="146"/>
        <v>5270.12</v>
      </c>
      <c r="AP503" s="20">
        <f t="shared" si="147"/>
        <v>5631.83</v>
      </c>
      <c r="AQ503" s="20" t="str">
        <f t="shared" si="148"/>
        <v>.</v>
      </c>
      <c r="AR503" s="20" t="str">
        <f t="shared" si="149"/>
        <v>.</v>
      </c>
      <c r="AS503" s="20">
        <f t="shared" si="150"/>
        <v>4534.55</v>
      </c>
      <c r="AT503" s="20">
        <f t="shared" si="133"/>
        <v>5522.5499999999993</v>
      </c>
      <c r="AU503" s="20">
        <f t="shared" si="151"/>
        <v>225273.2</v>
      </c>
    </row>
    <row r="504" spans="1:47" ht="33.75">
      <c r="A504" s="54">
        <v>505</v>
      </c>
      <c r="B504" s="54" t="s">
        <v>950</v>
      </c>
      <c r="C504" s="58" t="s">
        <v>951</v>
      </c>
      <c r="D504" s="79">
        <v>8</v>
      </c>
      <c r="E504" s="79">
        <v>28</v>
      </c>
      <c r="F504" s="80">
        <v>1045.22</v>
      </c>
      <c r="G504" s="80">
        <v>130.65</v>
      </c>
      <c r="H504" s="80">
        <v>1045.22</v>
      </c>
      <c r="I504" s="80">
        <v>1690.67</v>
      </c>
      <c r="J504" s="80">
        <v>2328.79</v>
      </c>
      <c r="K504" s="80">
        <v>76.92</v>
      </c>
      <c r="L504" s="73">
        <f t="shared" si="134"/>
        <v>96.94</v>
      </c>
      <c r="M504" s="73">
        <f t="shared" si="135"/>
        <v>123.22</v>
      </c>
      <c r="N504" s="72" t="str">
        <f t="shared" si="136"/>
        <v>0603</v>
      </c>
      <c r="O504" s="74">
        <f t="shared" si="137"/>
        <v>20</v>
      </c>
      <c r="P504" s="72">
        <f t="shared" si="138"/>
        <v>1</v>
      </c>
      <c r="Q504" s="74">
        <f t="shared" si="139"/>
        <v>8</v>
      </c>
      <c r="R504" s="72">
        <f t="shared" si="140"/>
        <v>15</v>
      </c>
      <c r="S504" s="72">
        <f t="shared" si="141"/>
        <v>22</v>
      </c>
      <c r="AI504" s="23">
        <f>'simulateur tarif OQN'!$B$4</f>
        <v>40</v>
      </c>
      <c r="AJ504" s="24">
        <f t="shared" si="142"/>
        <v>3251.83</v>
      </c>
      <c r="AK504" s="24">
        <f t="shared" si="143"/>
        <v>81.295749999999998</v>
      </c>
      <c r="AM504" t="str">
        <f t="shared" si="144"/>
        <v>ZONEHAUTE</v>
      </c>
      <c r="AN504" t="str">
        <f t="shared" si="145"/>
        <v>HC</v>
      </c>
      <c r="AO504" s="20">
        <f t="shared" si="146"/>
        <v>5226.0200000000004</v>
      </c>
      <c r="AP504" s="20">
        <f t="shared" si="147"/>
        <v>1045.22</v>
      </c>
      <c r="AQ504" s="20">
        <f t="shared" si="148"/>
        <v>1690.67</v>
      </c>
      <c r="AR504" s="20">
        <f t="shared" si="149"/>
        <v>2328.79</v>
      </c>
      <c r="AS504" s="20">
        <f t="shared" si="150"/>
        <v>3251.83</v>
      </c>
      <c r="AT504" s="20">
        <f t="shared" si="133"/>
        <v>2250.83</v>
      </c>
      <c r="AU504" s="20">
        <f t="shared" si="151"/>
        <v>41808.800000000003</v>
      </c>
    </row>
    <row r="505" spans="1:47" ht="33.75">
      <c r="A505" s="54">
        <v>506</v>
      </c>
      <c r="B505" s="54" t="s">
        <v>952</v>
      </c>
      <c r="C505" s="58" t="s">
        <v>953</v>
      </c>
      <c r="D505" s="79">
        <v>8</v>
      </c>
      <c r="E505" s="79">
        <v>28</v>
      </c>
      <c r="F505" s="80">
        <v>1369.29</v>
      </c>
      <c r="G505" s="80">
        <v>171.16</v>
      </c>
      <c r="H505" s="80">
        <v>1369.29</v>
      </c>
      <c r="I505" s="80">
        <v>2093.89</v>
      </c>
      <c r="J505" s="80">
        <v>2858.72</v>
      </c>
      <c r="K505" s="80">
        <v>79.209999999999994</v>
      </c>
      <c r="L505" s="73">
        <f t="shared" si="134"/>
        <v>96.94</v>
      </c>
      <c r="M505" s="73">
        <f t="shared" si="135"/>
        <v>123.22</v>
      </c>
      <c r="N505" s="72" t="str">
        <f t="shared" si="136"/>
        <v>0603</v>
      </c>
      <c r="O505" s="74">
        <f t="shared" si="137"/>
        <v>20</v>
      </c>
      <c r="P505" s="72">
        <f t="shared" si="138"/>
        <v>1</v>
      </c>
      <c r="Q505" s="74">
        <f t="shared" si="139"/>
        <v>8</v>
      </c>
      <c r="R505" s="72">
        <f t="shared" si="140"/>
        <v>15</v>
      </c>
      <c r="S505" s="72">
        <f t="shared" si="141"/>
        <v>22</v>
      </c>
      <c r="AI505" s="23">
        <f>'simulateur tarif OQN'!$B$4</f>
        <v>40</v>
      </c>
      <c r="AJ505" s="24">
        <f t="shared" si="142"/>
        <v>3809.24</v>
      </c>
      <c r="AK505" s="24">
        <f t="shared" si="143"/>
        <v>95.230999999999995</v>
      </c>
      <c r="AM505" t="str">
        <f t="shared" si="144"/>
        <v>ZONEHAUTE</v>
      </c>
      <c r="AN505" t="str">
        <f t="shared" si="145"/>
        <v>HC</v>
      </c>
      <c r="AO505" s="20">
        <f t="shared" si="146"/>
        <v>6846.41</v>
      </c>
      <c r="AP505" s="20">
        <f t="shared" si="147"/>
        <v>1369.29</v>
      </c>
      <c r="AQ505" s="20">
        <f t="shared" si="148"/>
        <v>2093.89</v>
      </c>
      <c r="AR505" s="20">
        <f t="shared" si="149"/>
        <v>2858.72</v>
      </c>
      <c r="AS505" s="20">
        <f t="shared" si="150"/>
        <v>3809.24</v>
      </c>
      <c r="AT505" s="20">
        <f t="shared" si="133"/>
        <v>2922.74</v>
      </c>
      <c r="AU505" s="20">
        <f t="shared" si="151"/>
        <v>54771.6</v>
      </c>
    </row>
    <row r="506" spans="1:47" ht="33.75">
      <c r="A506" s="54">
        <v>507</v>
      </c>
      <c r="B506" s="54" t="s">
        <v>954</v>
      </c>
      <c r="C506" s="58" t="s">
        <v>955</v>
      </c>
      <c r="D506" s="79">
        <v>8</v>
      </c>
      <c r="E506" s="79">
        <v>28</v>
      </c>
      <c r="F506" s="80">
        <v>1119.33</v>
      </c>
      <c r="G506" s="80">
        <v>139.91999999999999</v>
      </c>
      <c r="H506" s="80">
        <v>1119.33</v>
      </c>
      <c r="I506" s="80">
        <v>1912.75</v>
      </c>
      <c r="J506" s="80">
        <v>2667.07</v>
      </c>
      <c r="K506" s="80">
        <v>84.67</v>
      </c>
      <c r="L506" s="73">
        <f t="shared" si="134"/>
        <v>96.94</v>
      </c>
      <c r="M506" s="73">
        <f t="shared" si="135"/>
        <v>123.22</v>
      </c>
      <c r="N506" s="72" t="str">
        <f t="shared" si="136"/>
        <v>0603</v>
      </c>
      <c r="O506" s="74">
        <f t="shared" si="137"/>
        <v>20</v>
      </c>
      <c r="P506" s="72">
        <f t="shared" si="138"/>
        <v>1</v>
      </c>
      <c r="Q506" s="74">
        <f t="shared" si="139"/>
        <v>8</v>
      </c>
      <c r="R506" s="72">
        <f t="shared" si="140"/>
        <v>15</v>
      </c>
      <c r="S506" s="72">
        <f t="shared" si="141"/>
        <v>22</v>
      </c>
      <c r="AI506" s="23">
        <f>'simulateur tarif OQN'!$B$4</f>
        <v>40</v>
      </c>
      <c r="AJ506" s="24">
        <f t="shared" si="142"/>
        <v>3683.11</v>
      </c>
      <c r="AK506" s="24">
        <f t="shared" si="143"/>
        <v>92.077750000000009</v>
      </c>
      <c r="AM506" t="str">
        <f t="shared" si="144"/>
        <v>ZONEHAUTE</v>
      </c>
      <c r="AN506" t="str">
        <f t="shared" si="145"/>
        <v>HC</v>
      </c>
      <c r="AO506" s="20">
        <f t="shared" si="146"/>
        <v>5596.7699999999995</v>
      </c>
      <c r="AP506" s="20">
        <f t="shared" si="147"/>
        <v>1119.33</v>
      </c>
      <c r="AQ506" s="20">
        <f t="shared" si="148"/>
        <v>1912.75</v>
      </c>
      <c r="AR506" s="20">
        <f t="shared" si="149"/>
        <v>2667.07</v>
      </c>
      <c r="AS506" s="20">
        <f t="shared" si="150"/>
        <v>3683.11</v>
      </c>
      <c r="AT506" s="20">
        <f t="shared" si="133"/>
        <v>3069.6100000000006</v>
      </c>
      <c r="AU506" s="20">
        <f t="shared" si="151"/>
        <v>44773.2</v>
      </c>
    </row>
    <row r="507" spans="1:47" ht="33.75">
      <c r="A507" s="54">
        <v>508</v>
      </c>
      <c r="B507" s="54" t="s">
        <v>956</v>
      </c>
      <c r="C507" s="58" t="s">
        <v>957</v>
      </c>
      <c r="D507" s="79">
        <v>43</v>
      </c>
      <c r="E507" s="79">
        <v>49</v>
      </c>
      <c r="F507" s="80">
        <v>4773.26</v>
      </c>
      <c r="G507" s="80">
        <v>100.29</v>
      </c>
      <c r="H507" s="80">
        <v>4773.26</v>
      </c>
      <c r="I507" s="80" t="s">
        <v>28</v>
      </c>
      <c r="J507" s="80" t="s">
        <v>28</v>
      </c>
      <c r="K507" s="80">
        <v>105.18</v>
      </c>
      <c r="L507" s="73">
        <f t="shared" si="134"/>
        <v>96.94</v>
      </c>
      <c r="M507" s="73">
        <f t="shared" si="135"/>
        <v>123.22</v>
      </c>
      <c r="N507" s="72" t="str">
        <f t="shared" si="136"/>
        <v>0603</v>
      </c>
      <c r="O507" s="74">
        <f t="shared" si="137"/>
        <v>6</v>
      </c>
      <c r="P507" s="72">
        <f t="shared" si="138"/>
        <v>0</v>
      </c>
      <c r="Q507" s="74">
        <f t="shared" si="139"/>
        <v>43</v>
      </c>
      <c r="R507" s="72" t="str">
        <f t="shared" si="140"/>
        <v/>
      </c>
      <c r="S507" s="72" t="str">
        <f t="shared" si="141"/>
        <v/>
      </c>
      <c r="AI507" s="23">
        <f>'simulateur tarif OQN'!$B$4</f>
        <v>40</v>
      </c>
      <c r="AJ507" s="24">
        <f t="shared" si="142"/>
        <v>4472.3900000000003</v>
      </c>
      <c r="AK507" s="24">
        <f t="shared" si="143"/>
        <v>111.80975000000001</v>
      </c>
      <c r="AM507" t="str">
        <f t="shared" si="144"/>
        <v>ZONEBASSE</v>
      </c>
      <c r="AN507" t="str">
        <f t="shared" si="145"/>
        <v>HC</v>
      </c>
      <c r="AO507" s="20">
        <f t="shared" si="146"/>
        <v>4472.3900000000003</v>
      </c>
      <c r="AP507" s="20">
        <f t="shared" si="147"/>
        <v>4773.26</v>
      </c>
      <c r="AQ507" s="20" t="str">
        <f t="shared" si="148"/>
        <v>.</v>
      </c>
      <c r="AR507" s="20" t="str">
        <f t="shared" si="149"/>
        <v>.</v>
      </c>
      <c r="AS507" s="20">
        <f t="shared" si="150"/>
        <v>3826.6400000000003</v>
      </c>
      <c r="AT507" s="20">
        <f t="shared" ref="AT507:AT570" si="152">IF(P507=1,J507+(90-E507)*K507,H507+(90-E507)*K507)+(AI507-90)*L507</f>
        <v>4238.6399999999994</v>
      </c>
      <c r="AU507" s="20">
        <f t="shared" si="151"/>
        <v>190930.40000000002</v>
      </c>
    </row>
    <row r="508" spans="1:47" ht="33.75">
      <c r="A508" s="54">
        <v>509</v>
      </c>
      <c r="B508" s="54" t="s">
        <v>958</v>
      </c>
      <c r="C508" s="58" t="s">
        <v>959</v>
      </c>
      <c r="D508" s="79">
        <v>8</v>
      </c>
      <c r="E508" s="79">
        <v>28</v>
      </c>
      <c r="F508" s="80">
        <v>1545.99</v>
      </c>
      <c r="G508" s="80">
        <v>193.25</v>
      </c>
      <c r="H508" s="80">
        <v>1545.99</v>
      </c>
      <c r="I508" s="80">
        <v>2563.9499999999998</v>
      </c>
      <c r="J508" s="80">
        <v>3480.39</v>
      </c>
      <c r="K508" s="80">
        <v>98.6</v>
      </c>
      <c r="L508" s="73">
        <f t="shared" si="134"/>
        <v>96.94</v>
      </c>
      <c r="M508" s="73">
        <f t="shared" si="135"/>
        <v>123.22</v>
      </c>
      <c r="N508" s="72" t="str">
        <f t="shared" si="136"/>
        <v>0603</v>
      </c>
      <c r="O508" s="74">
        <f t="shared" si="137"/>
        <v>20</v>
      </c>
      <c r="P508" s="72">
        <f t="shared" si="138"/>
        <v>1</v>
      </c>
      <c r="Q508" s="74">
        <f t="shared" si="139"/>
        <v>8</v>
      </c>
      <c r="R508" s="72">
        <f t="shared" si="140"/>
        <v>15</v>
      </c>
      <c r="S508" s="72">
        <f t="shared" si="141"/>
        <v>22</v>
      </c>
      <c r="AI508" s="23">
        <f>'simulateur tarif OQN'!$B$4</f>
        <v>40</v>
      </c>
      <c r="AJ508" s="24">
        <f t="shared" si="142"/>
        <v>4663.59</v>
      </c>
      <c r="AK508" s="24">
        <f t="shared" si="143"/>
        <v>116.58975000000001</v>
      </c>
      <c r="AM508" t="str">
        <f t="shared" si="144"/>
        <v>ZONEHAUTE</v>
      </c>
      <c r="AN508" t="str">
        <f t="shared" si="145"/>
        <v>HC</v>
      </c>
      <c r="AO508" s="20">
        <f t="shared" si="146"/>
        <v>7729.99</v>
      </c>
      <c r="AP508" s="20">
        <f t="shared" si="147"/>
        <v>1545.99</v>
      </c>
      <c r="AQ508" s="20">
        <f t="shared" si="148"/>
        <v>2563.9499999999998</v>
      </c>
      <c r="AR508" s="20">
        <f t="shared" si="149"/>
        <v>3480.39</v>
      </c>
      <c r="AS508" s="20">
        <f t="shared" si="150"/>
        <v>4663.59</v>
      </c>
      <c r="AT508" s="20">
        <f t="shared" si="152"/>
        <v>4746.59</v>
      </c>
      <c r="AU508" s="20">
        <f t="shared" si="151"/>
        <v>61839.6</v>
      </c>
    </row>
    <row r="509" spans="1:47" ht="33.75">
      <c r="A509" s="54">
        <v>510</v>
      </c>
      <c r="B509" s="54" t="s">
        <v>960</v>
      </c>
      <c r="C509" s="58" t="s">
        <v>961</v>
      </c>
      <c r="D509" s="79">
        <v>50</v>
      </c>
      <c r="E509" s="79">
        <v>56</v>
      </c>
      <c r="F509" s="80">
        <v>6242.42</v>
      </c>
      <c r="G509" s="80">
        <v>98.64</v>
      </c>
      <c r="H509" s="80">
        <v>6242.42</v>
      </c>
      <c r="I509" s="80" t="s">
        <v>28</v>
      </c>
      <c r="J509" s="80" t="s">
        <v>28</v>
      </c>
      <c r="K509" s="80">
        <v>117.87</v>
      </c>
      <c r="L509" s="73">
        <f t="shared" si="134"/>
        <v>96.94</v>
      </c>
      <c r="M509" s="73">
        <f t="shared" si="135"/>
        <v>123.22</v>
      </c>
      <c r="N509" s="72" t="str">
        <f t="shared" si="136"/>
        <v>0603</v>
      </c>
      <c r="O509" s="74">
        <f t="shared" si="137"/>
        <v>6</v>
      </c>
      <c r="P509" s="72">
        <f t="shared" si="138"/>
        <v>0</v>
      </c>
      <c r="Q509" s="74">
        <f t="shared" si="139"/>
        <v>50</v>
      </c>
      <c r="R509" s="72" t="str">
        <f t="shared" si="140"/>
        <v/>
      </c>
      <c r="S509" s="72" t="str">
        <f t="shared" si="141"/>
        <v/>
      </c>
      <c r="AI509" s="23">
        <f>'simulateur tarif OQN'!$B$4</f>
        <v>40</v>
      </c>
      <c r="AJ509" s="24">
        <f t="shared" si="142"/>
        <v>5256.02</v>
      </c>
      <c r="AK509" s="24">
        <f t="shared" si="143"/>
        <v>131.40050000000002</v>
      </c>
      <c r="AM509" t="str">
        <f t="shared" si="144"/>
        <v>ZONEBASSE</v>
      </c>
      <c r="AN509" t="str">
        <f t="shared" si="145"/>
        <v>HC</v>
      </c>
      <c r="AO509" s="20">
        <f t="shared" si="146"/>
        <v>5256.02</v>
      </c>
      <c r="AP509" s="20">
        <f t="shared" si="147"/>
        <v>6242.42</v>
      </c>
      <c r="AQ509" s="20" t="str">
        <f t="shared" si="148"/>
        <v>.</v>
      </c>
      <c r="AR509" s="20" t="str">
        <f t="shared" si="149"/>
        <v>.</v>
      </c>
      <c r="AS509" s="20">
        <f t="shared" si="150"/>
        <v>4356.5</v>
      </c>
      <c r="AT509" s="20">
        <f t="shared" si="152"/>
        <v>5403</v>
      </c>
      <c r="AU509" s="20">
        <f t="shared" si="151"/>
        <v>249696.8</v>
      </c>
    </row>
    <row r="510" spans="1:47">
      <c r="A510" s="54">
        <v>511</v>
      </c>
      <c r="B510" s="54" t="s">
        <v>962</v>
      </c>
      <c r="C510" s="55" t="s">
        <v>963</v>
      </c>
      <c r="D510" s="79">
        <v>1</v>
      </c>
      <c r="E510" s="79">
        <v>1</v>
      </c>
      <c r="F510" s="80" t="s">
        <v>28</v>
      </c>
      <c r="G510" s="80" t="s">
        <v>28</v>
      </c>
      <c r="H510" s="80">
        <v>75.150000000000006</v>
      </c>
      <c r="I510" s="80" t="s">
        <v>28</v>
      </c>
      <c r="J510" s="80" t="s">
        <v>28</v>
      </c>
      <c r="K510" s="80" t="s">
        <v>28</v>
      </c>
      <c r="L510" s="73" t="str">
        <f t="shared" si="134"/>
        <v/>
      </c>
      <c r="M510" s="73" t="str">
        <f t="shared" si="135"/>
        <v/>
      </c>
      <c r="N510" s="72" t="str">
        <f t="shared" si="136"/>
        <v>0612</v>
      </c>
      <c r="O510" s="74">
        <f t="shared" si="137"/>
        <v>0</v>
      </c>
      <c r="P510" s="72">
        <f t="shared" si="138"/>
        <v>0</v>
      </c>
      <c r="Q510" s="74">
        <f t="shared" si="139"/>
        <v>1</v>
      </c>
      <c r="R510" s="72" t="str">
        <f t="shared" si="140"/>
        <v/>
      </c>
      <c r="S510" s="72" t="str">
        <f t="shared" si="141"/>
        <v/>
      </c>
      <c r="AI510" s="23">
        <f>'simulateur tarif OQN'!$B$4</f>
        <v>40</v>
      </c>
      <c r="AJ510" s="24">
        <f t="shared" si="142"/>
        <v>3006</v>
      </c>
      <c r="AK510" s="24">
        <f t="shared" si="143"/>
        <v>75.150000000000006</v>
      </c>
      <c r="AM510" t="str">
        <f t="shared" si="144"/>
        <v>ZONEHAUTE</v>
      </c>
      <c r="AN510" t="str">
        <f t="shared" si="145"/>
        <v>HDJ</v>
      </c>
      <c r="AO510" s="20" t="e">
        <f t="shared" si="146"/>
        <v>#VALUE!</v>
      </c>
      <c r="AP510" s="20">
        <f t="shared" si="147"/>
        <v>75.150000000000006</v>
      </c>
      <c r="AQ510" s="20" t="str">
        <f t="shared" si="148"/>
        <v>.</v>
      </c>
      <c r="AR510" s="20" t="str">
        <f t="shared" si="149"/>
        <v>.</v>
      </c>
      <c r="AS510" s="20" t="e">
        <f t="shared" si="150"/>
        <v>#VALUE!</v>
      </c>
      <c r="AT510" s="20" t="e">
        <f t="shared" si="152"/>
        <v>#VALUE!</v>
      </c>
      <c r="AU510" s="20">
        <f t="shared" si="151"/>
        <v>3006</v>
      </c>
    </row>
    <row r="511" spans="1:47" ht="33.75">
      <c r="A511" s="54">
        <v>512</v>
      </c>
      <c r="B511" s="54" t="s">
        <v>964</v>
      </c>
      <c r="C511" s="58" t="s">
        <v>965</v>
      </c>
      <c r="D511" s="79">
        <v>8</v>
      </c>
      <c r="E511" s="79">
        <v>28</v>
      </c>
      <c r="F511" s="80">
        <v>1107.95</v>
      </c>
      <c r="G511" s="80">
        <v>138.49</v>
      </c>
      <c r="H511" s="80">
        <v>1107.95</v>
      </c>
      <c r="I511" s="80">
        <v>1757.81</v>
      </c>
      <c r="J511" s="80">
        <v>2359.91</v>
      </c>
      <c r="K511" s="80">
        <v>79.08</v>
      </c>
      <c r="L511" s="73">
        <f t="shared" si="134"/>
        <v>89.26</v>
      </c>
      <c r="M511" s="73">
        <f t="shared" si="135"/>
        <v>96.89</v>
      </c>
      <c r="N511" s="72" t="str">
        <f t="shared" si="136"/>
        <v>0612</v>
      </c>
      <c r="O511" s="74">
        <f t="shared" si="137"/>
        <v>20</v>
      </c>
      <c r="P511" s="72">
        <f t="shared" si="138"/>
        <v>1</v>
      </c>
      <c r="Q511" s="74">
        <f t="shared" si="139"/>
        <v>8</v>
      </c>
      <c r="R511" s="72">
        <f t="shared" si="140"/>
        <v>15</v>
      </c>
      <c r="S511" s="72">
        <f t="shared" si="141"/>
        <v>22</v>
      </c>
      <c r="AI511" s="23">
        <f>'simulateur tarif OQN'!$B$4</f>
        <v>40</v>
      </c>
      <c r="AJ511" s="24">
        <f t="shared" si="142"/>
        <v>3308.87</v>
      </c>
      <c r="AK511" s="24">
        <f t="shared" si="143"/>
        <v>82.72175</v>
      </c>
      <c r="AM511" t="str">
        <f t="shared" si="144"/>
        <v>ZONEHAUTE</v>
      </c>
      <c r="AN511" t="str">
        <f t="shared" si="145"/>
        <v>HC</v>
      </c>
      <c r="AO511" s="20">
        <f t="shared" si="146"/>
        <v>5539.63</v>
      </c>
      <c r="AP511" s="20">
        <f t="shared" si="147"/>
        <v>1107.95</v>
      </c>
      <c r="AQ511" s="20">
        <f t="shared" si="148"/>
        <v>1757.81</v>
      </c>
      <c r="AR511" s="20">
        <f t="shared" si="149"/>
        <v>2359.91</v>
      </c>
      <c r="AS511" s="20">
        <f t="shared" si="150"/>
        <v>3308.87</v>
      </c>
      <c r="AT511" s="20">
        <f t="shared" si="152"/>
        <v>2799.87</v>
      </c>
      <c r="AU511" s="20">
        <f t="shared" si="151"/>
        <v>44318</v>
      </c>
    </row>
    <row r="512" spans="1:47" ht="33.75">
      <c r="A512" s="54">
        <v>513</v>
      </c>
      <c r="B512" s="54" t="s">
        <v>966</v>
      </c>
      <c r="C512" s="58" t="s">
        <v>967</v>
      </c>
      <c r="D512" s="79">
        <v>43</v>
      </c>
      <c r="E512" s="79">
        <v>49</v>
      </c>
      <c r="F512" s="80">
        <v>4331.3500000000004</v>
      </c>
      <c r="G512" s="80">
        <v>91.91</v>
      </c>
      <c r="H512" s="80">
        <v>4331.3500000000004</v>
      </c>
      <c r="I512" s="80" t="s">
        <v>28</v>
      </c>
      <c r="J512" s="80" t="s">
        <v>28</v>
      </c>
      <c r="K512" s="80">
        <v>94.16</v>
      </c>
      <c r="L512" s="73">
        <f t="shared" si="134"/>
        <v>89.26</v>
      </c>
      <c r="M512" s="73">
        <f t="shared" si="135"/>
        <v>96.89</v>
      </c>
      <c r="N512" s="72" t="str">
        <f t="shared" si="136"/>
        <v>0612</v>
      </c>
      <c r="O512" s="74">
        <f t="shared" si="137"/>
        <v>6</v>
      </c>
      <c r="P512" s="72">
        <f t="shared" si="138"/>
        <v>0</v>
      </c>
      <c r="Q512" s="74">
        <f t="shared" si="139"/>
        <v>43</v>
      </c>
      <c r="R512" s="72" t="str">
        <f t="shared" si="140"/>
        <v/>
      </c>
      <c r="S512" s="72" t="str">
        <f t="shared" si="141"/>
        <v/>
      </c>
      <c r="AI512" s="23">
        <f>'simulateur tarif OQN'!$B$4</f>
        <v>40</v>
      </c>
      <c r="AJ512" s="24">
        <f t="shared" si="142"/>
        <v>4055.6200000000003</v>
      </c>
      <c r="AK512" s="24">
        <f t="shared" si="143"/>
        <v>101.3905</v>
      </c>
      <c r="AM512" t="str">
        <f t="shared" si="144"/>
        <v>ZONEBASSE</v>
      </c>
      <c r="AN512" t="str">
        <f t="shared" si="145"/>
        <v>HC</v>
      </c>
      <c r="AO512" s="20">
        <f t="shared" si="146"/>
        <v>4055.6200000000003</v>
      </c>
      <c r="AP512" s="20">
        <f t="shared" si="147"/>
        <v>4331.3500000000004</v>
      </c>
      <c r="AQ512" s="20" t="str">
        <f t="shared" si="148"/>
        <v>.</v>
      </c>
      <c r="AR512" s="20" t="str">
        <f t="shared" si="149"/>
        <v>.</v>
      </c>
      <c r="AS512" s="20">
        <f t="shared" si="150"/>
        <v>3483.9100000000003</v>
      </c>
      <c r="AT512" s="20">
        <f t="shared" si="152"/>
        <v>3728.91</v>
      </c>
      <c r="AU512" s="20">
        <f t="shared" si="151"/>
        <v>173254</v>
      </c>
    </row>
    <row r="513" spans="1:47" ht="45">
      <c r="A513" s="54">
        <v>514</v>
      </c>
      <c r="B513" s="54" t="s">
        <v>968</v>
      </c>
      <c r="C513" s="58" t="s">
        <v>969</v>
      </c>
      <c r="D513" s="79">
        <v>8</v>
      </c>
      <c r="E513" s="79">
        <v>28</v>
      </c>
      <c r="F513" s="80">
        <v>1399.7</v>
      </c>
      <c r="G513" s="80">
        <v>174.96</v>
      </c>
      <c r="H513" s="80">
        <v>1399.7</v>
      </c>
      <c r="I513" s="80">
        <v>2111.0500000000002</v>
      </c>
      <c r="J513" s="80">
        <v>2876</v>
      </c>
      <c r="K513" s="80">
        <v>92.96</v>
      </c>
      <c r="L513" s="73">
        <f t="shared" si="134"/>
        <v>89.26</v>
      </c>
      <c r="M513" s="73">
        <f t="shared" si="135"/>
        <v>96.89</v>
      </c>
      <c r="N513" s="72" t="str">
        <f t="shared" si="136"/>
        <v>0612</v>
      </c>
      <c r="O513" s="74">
        <f t="shared" si="137"/>
        <v>20</v>
      </c>
      <c r="P513" s="72">
        <f t="shared" si="138"/>
        <v>1</v>
      </c>
      <c r="Q513" s="74">
        <f t="shared" si="139"/>
        <v>8</v>
      </c>
      <c r="R513" s="72">
        <f t="shared" si="140"/>
        <v>15</v>
      </c>
      <c r="S513" s="72">
        <f t="shared" si="141"/>
        <v>22</v>
      </c>
      <c r="AI513" s="23">
        <f>'simulateur tarif OQN'!$B$4</f>
        <v>40</v>
      </c>
      <c r="AJ513" s="24">
        <f t="shared" si="142"/>
        <v>3991.52</v>
      </c>
      <c r="AK513" s="24">
        <f t="shared" si="143"/>
        <v>99.787999999999997</v>
      </c>
      <c r="AM513" t="str">
        <f t="shared" si="144"/>
        <v>ZONEHAUTE</v>
      </c>
      <c r="AN513" t="str">
        <f t="shared" si="145"/>
        <v>HC</v>
      </c>
      <c r="AO513" s="20">
        <f t="shared" si="146"/>
        <v>6998.42</v>
      </c>
      <c r="AP513" s="20">
        <f t="shared" si="147"/>
        <v>1399.7</v>
      </c>
      <c r="AQ513" s="20">
        <f t="shared" si="148"/>
        <v>2111.0500000000002</v>
      </c>
      <c r="AR513" s="20">
        <f t="shared" si="149"/>
        <v>2876</v>
      </c>
      <c r="AS513" s="20">
        <f t="shared" si="150"/>
        <v>3991.52</v>
      </c>
      <c r="AT513" s="20">
        <f t="shared" si="152"/>
        <v>4176.5200000000004</v>
      </c>
      <c r="AU513" s="20">
        <f t="shared" si="151"/>
        <v>55988</v>
      </c>
    </row>
    <row r="514" spans="1:47" ht="45">
      <c r="A514" s="54">
        <v>515</v>
      </c>
      <c r="B514" s="54" t="s">
        <v>970</v>
      </c>
      <c r="C514" s="58" t="s">
        <v>971</v>
      </c>
      <c r="D514" s="79">
        <v>50</v>
      </c>
      <c r="E514" s="79">
        <v>56</v>
      </c>
      <c r="F514" s="80">
        <v>4755.32</v>
      </c>
      <c r="G514" s="80">
        <v>67.12</v>
      </c>
      <c r="H514" s="80">
        <v>4755.32</v>
      </c>
      <c r="I514" s="80" t="s">
        <v>28</v>
      </c>
      <c r="J514" s="80" t="s">
        <v>28</v>
      </c>
      <c r="K514" s="80">
        <v>92.96</v>
      </c>
      <c r="L514" s="73">
        <f t="shared" si="134"/>
        <v>89.26</v>
      </c>
      <c r="M514" s="73">
        <f t="shared" si="135"/>
        <v>96.89</v>
      </c>
      <c r="N514" s="72" t="str">
        <f t="shared" si="136"/>
        <v>0612</v>
      </c>
      <c r="O514" s="74">
        <f t="shared" si="137"/>
        <v>6</v>
      </c>
      <c r="P514" s="72">
        <f t="shared" si="138"/>
        <v>0</v>
      </c>
      <c r="Q514" s="74">
        <f t="shared" si="139"/>
        <v>50</v>
      </c>
      <c r="R514" s="72" t="str">
        <f t="shared" si="140"/>
        <v/>
      </c>
      <c r="S514" s="72" t="str">
        <f t="shared" si="141"/>
        <v/>
      </c>
      <c r="AI514" s="23">
        <f>'simulateur tarif OQN'!$B$4</f>
        <v>40</v>
      </c>
      <c r="AJ514" s="24">
        <f t="shared" si="142"/>
        <v>4084.12</v>
      </c>
      <c r="AK514" s="24">
        <f t="shared" si="143"/>
        <v>102.10299999999999</v>
      </c>
      <c r="AM514" t="str">
        <f t="shared" si="144"/>
        <v>ZONEBASSE</v>
      </c>
      <c r="AN514" t="str">
        <f t="shared" si="145"/>
        <v>HC</v>
      </c>
      <c r="AO514" s="20">
        <f t="shared" si="146"/>
        <v>4084.12</v>
      </c>
      <c r="AP514" s="20">
        <f t="shared" si="147"/>
        <v>4755.32</v>
      </c>
      <c r="AQ514" s="20" t="str">
        <f t="shared" si="148"/>
        <v>.</v>
      </c>
      <c r="AR514" s="20" t="str">
        <f t="shared" si="149"/>
        <v>.</v>
      </c>
      <c r="AS514" s="20">
        <f t="shared" si="150"/>
        <v>3267.96</v>
      </c>
      <c r="AT514" s="20">
        <f t="shared" si="152"/>
        <v>3452.9599999999991</v>
      </c>
      <c r="AU514" s="20">
        <f t="shared" si="151"/>
        <v>190212.8</v>
      </c>
    </row>
    <row r="515" spans="1:47" ht="33.75">
      <c r="A515" s="54">
        <v>516</v>
      </c>
      <c r="B515" s="54" t="s">
        <v>972</v>
      </c>
      <c r="C515" s="58" t="s">
        <v>973</v>
      </c>
      <c r="D515" s="79">
        <v>22</v>
      </c>
      <c r="E515" s="79">
        <v>28</v>
      </c>
      <c r="F515" s="80">
        <v>2148.38</v>
      </c>
      <c r="G515" s="80">
        <v>97.65</v>
      </c>
      <c r="H515" s="80">
        <v>2148.38</v>
      </c>
      <c r="I515" s="80" t="s">
        <v>28</v>
      </c>
      <c r="J515" s="80" t="s">
        <v>28</v>
      </c>
      <c r="K515" s="80">
        <v>84.07</v>
      </c>
      <c r="L515" s="73">
        <f t="shared" si="134"/>
        <v>73.83</v>
      </c>
      <c r="M515" s="73">
        <f t="shared" si="135"/>
        <v>96.89</v>
      </c>
      <c r="N515" s="72" t="str">
        <f t="shared" si="136"/>
        <v>0612</v>
      </c>
      <c r="O515" s="74">
        <f t="shared" si="137"/>
        <v>6</v>
      </c>
      <c r="P515" s="72">
        <f t="shared" si="138"/>
        <v>0</v>
      </c>
      <c r="Q515" s="74">
        <f t="shared" si="139"/>
        <v>22</v>
      </c>
      <c r="R515" s="72" t="str">
        <f t="shared" si="140"/>
        <v/>
      </c>
      <c r="S515" s="72" t="str">
        <f t="shared" si="141"/>
        <v/>
      </c>
      <c r="AI515" s="23">
        <f>'simulateur tarif OQN'!$B$4</f>
        <v>40</v>
      </c>
      <c r="AJ515" s="24">
        <f t="shared" si="142"/>
        <v>3157.2200000000003</v>
      </c>
      <c r="AK515" s="24">
        <f t="shared" si="143"/>
        <v>78.930500000000009</v>
      </c>
      <c r="AM515" t="str">
        <f t="shared" si="144"/>
        <v>ZONEHAUTE</v>
      </c>
      <c r="AN515" t="str">
        <f t="shared" si="145"/>
        <v>HC</v>
      </c>
      <c r="AO515" s="20">
        <f t="shared" si="146"/>
        <v>3906.08</v>
      </c>
      <c r="AP515" s="20">
        <f t="shared" si="147"/>
        <v>2148.38</v>
      </c>
      <c r="AQ515" s="20" t="str">
        <f t="shared" si="148"/>
        <v>.</v>
      </c>
      <c r="AR515" s="20" t="str">
        <f t="shared" si="149"/>
        <v>.</v>
      </c>
      <c r="AS515" s="20">
        <f t="shared" si="150"/>
        <v>3157.2200000000003</v>
      </c>
      <c r="AT515" s="20">
        <f t="shared" si="152"/>
        <v>3669.2199999999993</v>
      </c>
      <c r="AU515" s="20">
        <f t="shared" si="151"/>
        <v>85935.200000000012</v>
      </c>
    </row>
    <row r="516" spans="1:47" ht="33.75">
      <c r="A516" s="54">
        <v>517</v>
      </c>
      <c r="B516" s="54" t="s">
        <v>974</v>
      </c>
      <c r="C516" s="58" t="s">
        <v>975</v>
      </c>
      <c r="D516" s="79">
        <v>36</v>
      </c>
      <c r="E516" s="79">
        <v>42</v>
      </c>
      <c r="F516" s="80">
        <v>2322.6</v>
      </c>
      <c r="G516" s="80">
        <v>64.52</v>
      </c>
      <c r="H516" s="80">
        <v>2322.6</v>
      </c>
      <c r="I516" s="80" t="s">
        <v>28</v>
      </c>
      <c r="J516" s="80" t="s">
        <v>28</v>
      </c>
      <c r="K516" s="80">
        <v>60.33</v>
      </c>
      <c r="L516" s="73">
        <f t="shared" ref="L516:L579" si="153">IFERROR(VLOOKUP(B516,$B$1326:$K$2467,6,0),"")</f>
        <v>73.83</v>
      </c>
      <c r="M516" s="73">
        <f t="shared" ref="M516:M579" si="154">IFERROR(VLOOKUP($B516,$B$2468:$K$3603,6,0),"")</f>
        <v>96.89</v>
      </c>
      <c r="N516" s="72" t="str">
        <f t="shared" ref="N516:N579" si="155">LEFT(B516,4)</f>
        <v>0612</v>
      </c>
      <c r="O516" s="74">
        <f t="shared" ref="O516:O579" si="156">E516-D516</f>
        <v>6</v>
      </c>
      <c r="P516" s="72">
        <f t="shared" ref="P516:P579" si="157">IF(O516=20,1,0)</f>
        <v>0</v>
      </c>
      <c r="Q516" s="74">
        <f t="shared" ref="Q516:Q579" si="158">D516</f>
        <v>36</v>
      </c>
      <c r="R516" s="72" t="str">
        <f t="shared" ref="R516:R579" si="159">IF(P516=1,Q516+7,"")</f>
        <v/>
      </c>
      <c r="S516" s="72" t="str">
        <f t="shared" ref="S516:S579" si="160">IF(P516=1,Q516+14,"")</f>
        <v/>
      </c>
      <c r="AI516" s="23">
        <f>'simulateur tarif OQN'!$B$4</f>
        <v>40</v>
      </c>
      <c r="AJ516" s="24">
        <f t="shared" ref="AJ516:AJ579" si="161">IF(AN516="HDJ",AU516,IF(AM516="ZONE90",AT516,IF(AM516="ZONEBASSE",AO516,IF(AM516="ZONEFORF1",AP516,IF(AM516="ZONEFORF2",AQ516,IF(AM516="ZONEFORF3",AR516,AS516))))))</f>
        <v>2322.6</v>
      </c>
      <c r="AK516" s="24">
        <f t="shared" ref="AK516:AK579" si="162">AJ516/AI516</f>
        <v>58.064999999999998</v>
      </c>
      <c r="AM516" t="str">
        <f t="shared" ref="AM516:AM579" si="163">IF(AI516&gt;90,"ZONE90",IF(P516=1,IF(AI516&lt;D516,"ZONEBASSE",IF(AI516&lt;R516,"ZONEFORF1",IF(AI516&lt;S516,"ZONEFORF2",IF(AI516&lt;E516,"ZONEFORF3","ZONEHAUTE")))),IF(AI516&lt;D516,"ZONEBASSE",IF(AI516&lt;E516,"ZONEFORF1","ZONEHAUTE"))))</f>
        <v>ZONEFORF1</v>
      </c>
      <c r="AN516" t="str">
        <f t="shared" ref="AN516:AN579" si="164">IF(RIGHT(B516,1)="0","HDJ","HC")</f>
        <v>HC</v>
      </c>
      <c r="AO516" s="20">
        <f t="shared" ref="AO516:AO579" si="165">IF(AI516&lt;8,M516*AI516,F516-(D516-AI516)*G516)</f>
        <v>2580.6799999999998</v>
      </c>
      <c r="AP516" s="20">
        <f t="shared" ref="AP516:AP579" si="166">H516</f>
        <v>2322.6</v>
      </c>
      <c r="AQ516" s="20" t="str">
        <f t="shared" ref="AQ516:AQ579" si="167">I516</f>
        <v>.</v>
      </c>
      <c r="AR516" s="20" t="str">
        <f t="shared" ref="AR516:AR579" si="168">J516</f>
        <v>.</v>
      </c>
      <c r="AS516" s="20">
        <f t="shared" ref="AS516:AS579" si="169">IF(P516=1,J516+(AI516-E516)*K516,H516+(AI516-E516)*K516)</f>
        <v>2201.94</v>
      </c>
      <c r="AT516" s="20">
        <f t="shared" si="152"/>
        <v>1526.9400000000005</v>
      </c>
      <c r="AU516" s="20">
        <f t="shared" ref="AU516:AU579" si="170">AI516*H516</f>
        <v>92904</v>
      </c>
    </row>
    <row r="517" spans="1:47" ht="45">
      <c r="A517" s="54">
        <v>518</v>
      </c>
      <c r="B517" s="54" t="s">
        <v>976</v>
      </c>
      <c r="C517" s="58" t="s">
        <v>977</v>
      </c>
      <c r="D517" s="79">
        <v>29</v>
      </c>
      <c r="E517" s="79">
        <v>35</v>
      </c>
      <c r="F517" s="80">
        <v>2790.01</v>
      </c>
      <c r="G517" s="80">
        <v>96.21</v>
      </c>
      <c r="H517" s="80">
        <v>2790.01</v>
      </c>
      <c r="I517" s="80" t="s">
        <v>28</v>
      </c>
      <c r="J517" s="80" t="s">
        <v>28</v>
      </c>
      <c r="K517" s="80">
        <v>85.19</v>
      </c>
      <c r="L517" s="73">
        <f t="shared" si="153"/>
        <v>73.83</v>
      </c>
      <c r="M517" s="73">
        <f t="shared" si="154"/>
        <v>96.89</v>
      </c>
      <c r="N517" s="72" t="str">
        <f t="shared" si="155"/>
        <v>0612</v>
      </c>
      <c r="O517" s="74">
        <f t="shared" si="156"/>
        <v>6</v>
      </c>
      <c r="P517" s="72">
        <f t="shared" si="157"/>
        <v>0</v>
      </c>
      <c r="Q517" s="74">
        <f t="shared" si="158"/>
        <v>29</v>
      </c>
      <c r="R517" s="72" t="str">
        <f t="shared" si="159"/>
        <v/>
      </c>
      <c r="S517" s="72" t="str">
        <f t="shared" si="160"/>
        <v/>
      </c>
      <c r="AI517" s="23">
        <f>'simulateur tarif OQN'!$B$4</f>
        <v>40</v>
      </c>
      <c r="AJ517" s="24">
        <f t="shared" si="161"/>
        <v>3215.96</v>
      </c>
      <c r="AK517" s="24">
        <f t="shared" si="162"/>
        <v>80.399000000000001</v>
      </c>
      <c r="AM517" t="str">
        <f t="shared" si="163"/>
        <v>ZONEHAUTE</v>
      </c>
      <c r="AN517" t="str">
        <f t="shared" si="164"/>
        <v>HC</v>
      </c>
      <c r="AO517" s="20">
        <f t="shared" si="165"/>
        <v>3848.32</v>
      </c>
      <c r="AP517" s="20">
        <f t="shared" si="166"/>
        <v>2790.01</v>
      </c>
      <c r="AQ517" s="20" t="str">
        <f t="shared" si="167"/>
        <v>.</v>
      </c>
      <c r="AR517" s="20" t="str">
        <f t="shared" si="168"/>
        <v>.</v>
      </c>
      <c r="AS517" s="20">
        <f t="shared" si="169"/>
        <v>3215.96</v>
      </c>
      <c r="AT517" s="20">
        <f t="shared" si="152"/>
        <v>3783.96</v>
      </c>
      <c r="AU517" s="20">
        <f t="shared" si="170"/>
        <v>111600.40000000001</v>
      </c>
    </row>
    <row r="518" spans="1:47" ht="45">
      <c r="A518" s="54">
        <v>519</v>
      </c>
      <c r="B518" s="54" t="s">
        <v>978</v>
      </c>
      <c r="C518" s="58" t="s">
        <v>979</v>
      </c>
      <c r="D518" s="79">
        <v>50</v>
      </c>
      <c r="E518" s="79">
        <v>56</v>
      </c>
      <c r="F518" s="80">
        <v>4468.43</v>
      </c>
      <c r="G518" s="80">
        <v>79.930000000000007</v>
      </c>
      <c r="H518" s="80">
        <v>4468.43</v>
      </c>
      <c r="I518" s="80" t="s">
        <v>28</v>
      </c>
      <c r="J518" s="80" t="s">
        <v>28</v>
      </c>
      <c r="K518" s="80">
        <v>85.19</v>
      </c>
      <c r="L518" s="73">
        <f t="shared" si="153"/>
        <v>73.83</v>
      </c>
      <c r="M518" s="73">
        <f t="shared" si="154"/>
        <v>96.89</v>
      </c>
      <c r="N518" s="72" t="str">
        <f t="shared" si="155"/>
        <v>0612</v>
      </c>
      <c r="O518" s="74">
        <f t="shared" si="156"/>
        <v>6</v>
      </c>
      <c r="P518" s="72">
        <f t="shared" si="157"/>
        <v>0</v>
      </c>
      <c r="Q518" s="74">
        <f t="shared" si="158"/>
        <v>50</v>
      </c>
      <c r="R518" s="72" t="str">
        <f t="shared" si="159"/>
        <v/>
      </c>
      <c r="S518" s="72" t="str">
        <f t="shared" si="160"/>
        <v/>
      </c>
      <c r="AI518" s="23">
        <f>'simulateur tarif OQN'!$B$4</f>
        <v>40</v>
      </c>
      <c r="AJ518" s="24">
        <f t="shared" si="161"/>
        <v>3669.13</v>
      </c>
      <c r="AK518" s="24">
        <f t="shared" si="162"/>
        <v>91.728250000000003</v>
      </c>
      <c r="AM518" t="str">
        <f t="shared" si="163"/>
        <v>ZONEBASSE</v>
      </c>
      <c r="AN518" t="str">
        <f t="shared" si="164"/>
        <v>HC</v>
      </c>
      <c r="AO518" s="20">
        <f t="shared" si="165"/>
        <v>3669.13</v>
      </c>
      <c r="AP518" s="20">
        <f t="shared" si="166"/>
        <v>4468.43</v>
      </c>
      <c r="AQ518" s="20" t="str">
        <f t="shared" si="167"/>
        <v>.</v>
      </c>
      <c r="AR518" s="20" t="str">
        <f t="shared" si="168"/>
        <v>.</v>
      </c>
      <c r="AS518" s="20">
        <f t="shared" si="169"/>
        <v>3105.3900000000003</v>
      </c>
      <c r="AT518" s="20">
        <f t="shared" si="152"/>
        <v>3673.3900000000003</v>
      </c>
      <c r="AU518" s="20">
        <f t="shared" si="170"/>
        <v>178737.2</v>
      </c>
    </row>
    <row r="519" spans="1:47">
      <c r="A519" s="54">
        <v>520</v>
      </c>
      <c r="B519" s="54" t="s">
        <v>980</v>
      </c>
      <c r="C519" s="55" t="s">
        <v>981</v>
      </c>
      <c r="D519" s="79">
        <v>1</v>
      </c>
      <c r="E519" s="79">
        <v>1</v>
      </c>
      <c r="F519" s="80" t="s">
        <v>28</v>
      </c>
      <c r="G519" s="80" t="s">
        <v>28</v>
      </c>
      <c r="H519" s="80">
        <v>91.09</v>
      </c>
      <c r="I519" s="80" t="s">
        <v>28</v>
      </c>
      <c r="J519" s="80" t="s">
        <v>28</v>
      </c>
      <c r="K519" s="80" t="s">
        <v>28</v>
      </c>
      <c r="L519" s="73" t="str">
        <f t="shared" si="153"/>
        <v/>
      </c>
      <c r="M519" s="73" t="str">
        <f t="shared" si="154"/>
        <v/>
      </c>
      <c r="N519" s="72" t="str">
        <f t="shared" si="155"/>
        <v>0615</v>
      </c>
      <c r="O519" s="74">
        <f t="shared" si="156"/>
        <v>0</v>
      </c>
      <c r="P519" s="72">
        <f t="shared" si="157"/>
        <v>0</v>
      </c>
      <c r="Q519" s="74">
        <f t="shared" si="158"/>
        <v>1</v>
      </c>
      <c r="R519" s="72" t="str">
        <f t="shared" si="159"/>
        <v/>
      </c>
      <c r="S519" s="72" t="str">
        <f t="shared" si="160"/>
        <v/>
      </c>
      <c r="AI519" s="23">
        <f>'simulateur tarif OQN'!$B$4</f>
        <v>40</v>
      </c>
      <c r="AJ519" s="24">
        <f t="shared" si="161"/>
        <v>3643.6000000000004</v>
      </c>
      <c r="AK519" s="24">
        <f t="shared" si="162"/>
        <v>91.09</v>
      </c>
      <c r="AM519" t="str">
        <f t="shared" si="163"/>
        <v>ZONEHAUTE</v>
      </c>
      <c r="AN519" t="str">
        <f t="shared" si="164"/>
        <v>HDJ</v>
      </c>
      <c r="AO519" s="20" t="e">
        <f t="shared" si="165"/>
        <v>#VALUE!</v>
      </c>
      <c r="AP519" s="20">
        <f t="shared" si="166"/>
        <v>91.09</v>
      </c>
      <c r="AQ519" s="20" t="str">
        <f t="shared" si="167"/>
        <v>.</v>
      </c>
      <c r="AR519" s="20" t="str">
        <f t="shared" si="168"/>
        <v>.</v>
      </c>
      <c r="AS519" s="20" t="e">
        <f t="shared" si="169"/>
        <v>#VALUE!</v>
      </c>
      <c r="AT519" s="20" t="e">
        <f t="shared" si="152"/>
        <v>#VALUE!</v>
      </c>
      <c r="AU519" s="20">
        <f t="shared" si="170"/>
        <v>3643.6000000000004</v>
      </c>
    </row>
    <row r="520" spans="1:47" ht="33.75">
      <c r="A520" s="54">
        <v>521</v>
      </c>
      <c r="B520" s="54" t="s">
        <v>982</v>
      </c>
      <c r="C520" s="58" t="s">
        <v>983</v>
      </c>
      <c r="D520" s="79">
        <v>22</v>
      </c>
      <c r="E520" s="79">
        <v>28</v>
      </c>
      <c r="F520" s="80">
        <v>2167.9299999999998</v>
      </c>
      <c r="G520" s="80">
        <v>98.54</v>
      </c>
      <c r="H520" s="80">
        <v>2167.9299999999998</v>
      </c>
      <c r="I520" s="80" t="s">
        <v>28</v>
      </c>
      <c r="J520" s="80" t="s">
        <v>28</v>
      </c>
      <c r="K520" s="80">
        <v>86.03</v>
      </c>
      <c r="L520" s="73">
        <f t="shared" si="153"/>
        <v>91.56</v>
      </c>
      <c r="M520" s="73">
        <f t="shared" si="154"/>
        <v>104.9</v>
      </c>
      <c r="N520" s="72" t="str">
        <f t="shared" si="155"/>
        <v>0615</v>
      </c>
      <c r="O520" s="74">
        <f t="shared" si="156"/>
        <v>6</v>
      </c>
      <c r="P520" s="72">
        <f t="shared" si="157"/>
        <v>0</v>
      </c>
      <c r="Q520" s="74">
        <f t="shared" si="158"/>
        <v>22</v>
      </c>
      <c r="R520" s="72" t="str">
        <f t="shared" si="159"/>
        <v/>
      </c>
      <c r="S520" s="72" t="str">
        <f t="shared" si="160"/>
        <v/>
      </c>
      <c r="AI520" s="23">
        <f>'simulateur tarif OQN'!$B$4</f>
        <v>40</v>
      </c>
      <c r="AJ520" s="24">
        <f t="shared" si="161"/>
        <v>3200.29</v>
      </c>
      <c r="AK520" s="24">
        <f t="shared" si="162"/>
        <v>80.007249999999999</v>
      </c>
      <c r="AM520" t="str">
        <f t="shared" si="163"/>
        <v>ZONEHAUTE</v>
      </c>
      <c r="AN520" t="str">
        <f t="shared" si="164"/>
        <v>HC</v>
      </c>
      <c r="AO520" s="20">
        <f t="shared" si="165"/>
        <v>3941.6499999999996</v>
      </c>
      <c r="AP520" s="20">
        <f t="shared" si="166"/>
        <v>2167.9299999999998</v>
      </c>
      <c r="AQ520" s="20" t="str">
        <f t="shared" si="167"/>
        <v>.</v>
      </c>
      <c r="AR520" s="20" t="str">
        <f t="shared" si="168"/>
        <v>.</v>
      </c>
      <c r="AS520" s="20">
        <f t="shared" si="169"/>
        <v>3200.29</v>
      </c>
      <c r="AT520" s="20">
        <f t="shared" si="152"/>
        <v>2923.7899999999991</v>
      </c>
      <c r="AU520" s="20">
        <f t="shared" si="170"/>
        <v>86717.2</v>
      </c>
    </row>
    <row r="521" spans="1:47" ht="33.75">
      <c r="A521" s="54">
        <v>522</v>
      </c>
      <c r="B521" s="54" t="s">
        <v>984</v>
      </c>
      <c r="C521" s="58" t="s">
        <v>985</v>
      </c>
      <c r="D521" s="79">
        <v>36</v>
      </c>
      <c r="E521" s="79">
        <v>42</v>
      </c>
      <c r="F521" s="80">
        <v>3708.67</v>
      </c>
      <c r="G521" s="80">
        <v>103.02</v>
      </c>
      <c r="H521" s="80">
        <v>3708.67</v>
      </c>
      <c r="I521" s="80" t="s">
        <v>28</v>
      </c>
      <c r="J521" s="80" t="s">
        <v>28</v>
      </c>
      <c r="K521" s="80">
        <v>94.75</v>
      </c>
      <c r="L521" s="73">
        <f t="shared" si="153"/>
        <v>91.56</v>
      </c>
      <c r="M521" s="73">
        <f t="shared" si="154"/>
        <v>104.9</v>
      </c>
      <c r="N521" s="72" t="str">
        <f t="shared" si="155"/>
        <v>0615</v>
      </c>
      <c r="O521" s="74">
        <f t="shared" si="156"/>
        <v>6</v>
      </c>
      <c r="P521" s="72">
        <f t="shared" si="157"/>
        <v>0</v>
      </c>
      <c r="Q521" s="74">
        <f t="shared" si="158"/>
        <v>36</v>
      </c>
      <c r="R521" s="72" t="str">
        <f t="shared" si="159"/>
        <v/>
      </c>
      <c r="S521" s="72" t="str">
        <f t="shared" si="160"/>
        <v/>
      </c>
      <c r="AI521" s="23">
        <f>'simulateur tarif OQN'!$B$4</f>
        <v>40</v>
      </c>
      <c r="AJ521" s="24">
        <f t="shared" si="161"/>
        <v>3708.67</v>
      </c>
      <c r="AK521" s="24">
        <f t="shared" si="162"/>
        <v>92.716750000000005</v>
      </c>
      <c r="AM521" t="str">
        <f t="shared" si="163"/>
        <v>ZONEFORF1</v>
      </c>
      <c r="AN521" t="str">
        <f t="shared" si="164"/>
        <v>HC</v>
      </c>
      <c r="AO521" s="20">
        <f t="shared" si="165"/>
        <v>4120.75</v>
      </c>
      <c r="AP521" s="20">
        <f t="shared" si="166"/>
        <v>3708.67</v>
      </c>
      <c r="AQ521" s="20" t="str">
        <f t="shared" si="167"/>
        <v>.</v>
      </c>
      <c r="AR521" s="20" t="str">
        <f t="shared" si="168"/>
        <v>.</v>
      </c>
      <c r="AS521" s="20">
        <f t="shared" si="169"/>
        <v>3519.17</v>
      </c>
      <c r="AT521" s="20">
        <f t="shared" si="152"/>
        <v>3678.67</v>
      </c>
      <c r="AU521" s="20">
        <f t="shared" si="170"/>
        <v>148346.79999999999</v>
      </c>
    </row>
    <row r="522" spans="1:47" ht="33.75">
      <c r="A522" s="54">
        <v>523</v>
      </c>
      <c r="B522" s="54" t="s">
        <v>986</v>
      </c>
      <c r="C522" s="58" t="s">
        <v>987</v>
      </c>
      <c r="D522" s="79">
        <v>22</v>
      </c>
      <c r="E522" s="79">
        <v>28</v>
      </c>
      <c r="F522" s="80">
        <v>2179.5500000000002</v>
      </c>
      <c r="G522" s="80">
        <v>99.07</v>
      </c>
      <c r="H522" s="80">
        <v>2179.5500000000002</v>
      </c>
      <c r="I522" s="80" t="s">
        <v>28</v>
      </c>
      <c r="J522" s="80" t="s">
        <v>28</v>
      </c>
      <c r="K522" s="80">
        <v>88.49</v>
      </c>
      <c r="L522" s="73">
        <f t="shared" si="153"/>
        <v>91.56</v>
      </c>
      <c r="M522" s="73">
        <f t="shared" si="154"/>
        <v>104.9</v>
      </c>
      <c r="N522" s="72" t="str">
        <f t="shared" si="155"/>
        <v>0615</v>
      </c>
      <c r="O522" s="74">
        <f t="shared" si="156"/>
        <v>6</v>
      </c>
      <c r="P522" s="72">
        <f t="shared" si="157"/>
        <v>0</v>
      </c>
      <c r="Q522" s="74">
        <f t="shared" si="158"/>
        <v>22</v>
      </c>
      <c r="R522" s="72" t="str">
        <f t="shared" si="159"/>
        <v/>
      </c>
      <c r="S522" s="72" t="str">
        <f t="shared" si="160"/>
        <v/>
      </c>
      <c r="AI522" s="23">
        <f>'simulateur tarif OQN'!$B$4</f>
        <v>40</v>
      </c>
      <c r="AJ522" s="24">
        <f t="shared" si="161"/>
        <v>3241.4300000000003</v>
      </c>
      <c r="AK522" s="24">
        <f t="shared" si="162"/>
        <v>81.035750000000007</v>
      </c>
      <c r="AM522" t="str">
        <f t="shared" si="163"/>
        <v>ZONEHAUTE</v>
      </c>
      <c r="AN522" t="str">
        <f t="shared" si="164"/>
        <v>HC</v>
      </c>
      <c r="AO522" s="20">
        <f t="shared" si="165"/>
        <v>3962.81</v>
      </c>
      <c r="AP522" s="20">
        <f t="shared" si="166"/>
        <v>2179.5500000000002</v>
      </c>
      <c r="AQ522" s="20" t="str">
        <f t="shared" si="167"/>
        <v>.</v>
      </c>
      <c r="AR522" s="20" t="str">
        <f t="shared" si="168"/>
        <v>.</v>
      </c>
      <c r="AS522" s="20">
        <f t="shared" si="169"/>
        <v>3241.4300000000003</v>
      </c>
      <c r="AT522" s="20">
        <f t="shared" si="152"/>
        <v>3087.9300000000003</v>
      </c>
      <c r="AU522" s="20">
        <f t="shared" si="170"/>
        <v>87182</v>
      </c>
    </row>
    <row r="523" spans="1:47" ht="33.75">
      <c r="A523" s="54">
        <v>524</v>
      </c>
      <c r="B523" s="54" t="s">
        <v>988</v>
      </c>
      <c r="C523" s="58" t="s">
        <v>989</v>
      </c>
      <c r="D523" s="79">
        <v>36</v>
      </c>
      <c r="E523" s="79">
        <v>42</v>
      </c>
      <c r="F523" s="80">
        <v>3660.48</v>
      </c>
      <c r="G523" s="80">
        <v>101.68</v>
      </c>
      <c r="H523" s="80">
        <v>3660.48</v>
      </c>
      <c r="I523" s="80" t="s">
        <v>28</v>
      </c>
      <c r="J523" s="80" t="s">
        <v>28</v>
      </c>
      <c r="K523" s="80">
        <v>92.09</v>
      </c>
      <c r="L523" s="73">
        <f t="shared" si="153"/>
        <v>91.56</v>
      </c>
      <c r="M523" s="73">
        <f t="shared" si="154"/>
        <v>104.9</v>
      </c>
      <c r="N523" s="72" t="str">
        <f t="shared" si="155"/>
        <v>0615</v>
      </c>
      <c r="O523" s="74">
        <f t="shared" si="156"/>
        <v>6</v>
      </c>
      <c r="P523" s="72">
        <f t="shared" si="157"/>
        <v>0</v>
      </c>
      <c r="Q523" s="74">
        <f t="shared" si="158"/>
        <v>36</v>
      </c>
      <c r="R523" s="72" t="str">
        <f t="shared" si="159"/>
        <v/>
      </c>
      <c r="S523" s="72" t="str">
        <f t="shared" si="160"/>
        <v/>
      </c>
      <c r="AI523" s="23">
        <f>'simulateur tarif OQN'!$B$4</f>
        <v>40</v>
      </c>
      <c r="AJ523" s="24">
        <f t="shared" si="161"/>
        <v>3660.48</v>
      </c>
      <c r="AK523" s="24">
        <f t="shared" si="162"/>
        <v>91.512</v>
      </c>
      <c r="AM523" t="str">
        <f t="shared" si="163"/>
        <v>ZONEFORF1</v>
      </c>
      <c r="AN523" t="str">
        <f t="shared" si="164"/>
        <v>HC</v>
      </c>
      <c r="AO523" s="20">
        <f t="shared" si="165"/>
        <v>4067.2</v>
      </c>
      <c r="AP523" s="20">
        <f t="shared" si="166"/>
        <v>3660.48</v>
      </c>
      <c r="AQ523" s="20" t="str">
        <f t="shared" si="167"/>
        <v>.</v>
      </c>
      <c r="AR523" s="20" t="str">
        <f t="shared" si="168"/>
        <v>.</v>
      </c>
      <c r="AS523" s="20">
        <f t="shared" si="169"/>
        <v>3476.3</v>
      </c>
      <c r="AT523" s="20">
        <f t="shared" si="152"/>
        <v>3502.7999999999993</v>
      </c>
      <c r="AU523" s="20">
        <f t="shared" si="170"/>
        <v>146419.20000000001</v>
      </c>
    </row>
    <row r="524" spans="1:47" ht="33.75">
      <c r="A524" s="54">
        <v>525</v>
      </c>
      <c r="B524" s="54" t="s">
        <v>990</v>
      </c>
      <c r="C524" s="58" t="s">
        <v>991</v>
      </c>
      <c r="D524" s="79">
        <v>36</v>
      </c>
      <c r="E524" s="79">
        <v>42</v>
      </c>
      <c r="F524" s="80">
        <v>3773.27</v>
      </c>
      <c r="G524" s="80">
        <v>104.81</v>
      </c>
      <c r="H524" s="80">
        <v>3773.27</v>
      </c>
      <c r="I524" s="80" t="s">
        <v>28</v>
      </c>
      <c r="J524" s="80" t="s">
        <v>28</v>
      </c>
      <c r="K524" s="80">
        <v>95.77</v>
      </c>
      <c r="L524" s="73">
        <f t="shared" si="153"/>
        <v>91.56</v>
      </c>
      <c r="M524" s="73">
        <f t="shared" si="154"/>
        <v>104.9</v>
      </c>
      <c r="N524" s="72" t="str">
        <f t="shared" si="155"/>
        <v>0615</v>
      </c>
      <c r="O524" s="74">
        <f t="shared" si="156"/>
        <v>6</v>
      </c>
      <c r="P524" s="72">
        <f t="shared" si="157"/>
        <v>0</v>
      </c>
      <c r="Q524" s="74">
        <f t="shared" si="158"/>
        <v>36</v>
      </c>
      <c r="R524" s="72" t="str">
        <f t="shared" si="159"/>
        <v/>
      </c>
      <c r="S524" s="72" t="str">
        <f t="shared" si="160"/>
        <v/>
      </c>
      <c r="AI524" s="23">
        <f>'simulateur tarif OQN'!$B$4</f>
        <v>40</v>
      </c>
      <c r="AJ524" s="24">
        <f t="shared" si="161"/>
        <v>3773.27</v>
      </c>
      <c r="AK524" s="24">
        <f t="shared" si="162"/>
        <v>94.33175</v>
      </c>
      <c r="AM524" t="str">
        <f t="shared" si="163"/>
        <v>ZONEFORF1</v>
      </c>
      <c r="AN524" t="str">
        <f t="shared" si="164"/>
        <v>HC</v>
      </c>
      <c r="AO524" s="20">
        <f t="shared" si="165"/>
        <v>4192.51</v>
      </c>
      <c r="AP524" s="20">
        <f t="shared" si="166"/>
        <v>3773.27</v>
      </c>
      <c r="AQ524" s="20" t="str">
        <f t="shared" si="167"/>
        <v>.</v>
      </c>
      <c r="AR524" s="20" t="str">
        <f t="shared" si="168"/>
        <v>.</v>
      </c>
      <c r="AS524" s="20">
        <f t="shared" si="169"/>
        <v>3581.73</v>
      </c>
      <c r="AT524" s="20">
        <f t="shared" si="152"/>
        <v>3792.2299999999996</v>
      </c>
      <c r="AU524" s="20">
        <f t="shared" si="170"/>
        <v>150930.79999999999</v>
      </c>
    </row>
    <row r="525" spans="1:47" ht="33.75">
      <c r="A525" s="54">
        <v>526</v>
      </c>
      <c r="B525" s="54" t="s">
        <v>992</v>
      </c>
      <c r="C525" s="58" t="s">
        <v>993</v>
      </c>
      <c r="D525" s="79">
        <v>50</v>
      </c>
      <c r="E525" s="79">
        <v>56</v>
      </c>
      <c r="F525" s="80">
        <v>4951.57</v>
      </c>
      <c r="G525" s="80">
        <v>84.16</v>
      </c>
      <c r="H525" s="80">
        <v>4951.57</v>
      </c>
      <c r="I525" s="80" t="s">
        <v>28</v>
      </c>
      <c r="J525" s="80" t="s">
        <v>28</v>
      </c>
      <c r="K525" s="80">
        <v>95.77</v>
      </c>
      <c r="L525" s="73">
        <f t="shared" si="153"/>
        <v>91.56</v>
      </c>
      <c r="M525" s="73">
        <f t="shared" si="154"/>
        <v>104.9</v>
      </c>
      <c r="N525" s="72" t="str">
        <f t="shared" si="155"/>
        <v>0615</v>
      </c>
      <c r="O525" s="74">
        <f t="shared" si="156"/>
        <v>6</v>
      </c>
      <c r="P525" s="72">
        <f t="shared" si="157"/>
        <v>0</v>
      </c>
      <c r="Q525" s="74">
        <f t="shared" si="158"/>
        <v>50</v>
      </c>
      <c r="R525" s="72" t="str">
        <f t="shared" si="159"/>
        <v/>
      </c>
      <c r="S525" s="72" t="str">
        <f t="shared" si="160"/>
        <v/>
      </c>
      <c r="AI525" s="23">
        <f>'simulateur tarif OQN'!$B$4</f>
        <v>40</v>
      </c>
      <c r="AJ525" s="24">
        <f t="shared" si="161"/>
        <v>4109.9699999999993</v>
      </c>
      <c r="AK525" s="24">
        <f t="shared" si="162"/>
        <v>102.74924999999999</v>
      </c>
      <c r="AM525" t="str">
        <f t="shared" si="163"/>
        <v>ZONEBASSE</v>
      </c>
      <c r="AN525" t="str">
        <f t="shared" si="164"/>
        <v>HC</v>
      </c>
      <c r="AO525" s="20">
        <f t="shared" si="165"/>
        <v>4109.9699999999993</v>
      </c>
      <c r="AP525" s="20">
        <f t="shared" si="166"/>
        <v>4951.57</v>
      </c>
      <c r="AQ525" s="20" t="str">
        <f t="shared" si="167"/>
        <v>.</v>
      </c>
      <c r="AR525" s="20" t="str">
        <f t="shared" si="168"/>
        <v>.</v>
      </c>
      <c r="AS525" s="20">
        <f t="shared" si="169"/>
        <v>3419.25</v>
      </c>
      <c r="AT525" s="20">
        <f t="shared" si="152"/>
        <v>3629.75</v>
      </c>
      <c r="AU525" s="20">
        <f t="shared" si="170"/>
        <v>198062.8</v>
      </c>
    </row>
    <row r="526" spans="1:47" ht="33.75">
      <c r="A526" s="54">
        <v>527</v>
      </c>
      <c r="B526" s="54" t="s">
        <v>994</v>
      </c>
      <c r="C526" s="58" t="s">
        <v>995</v>
      </c>
      <c r="D526" s="79">
        <v>22</v>
      </c>
      <c r="E526" s="79">
        <v>28</v>
      </c>
      <c r="F526" s="80">
        <v>2129.4299999999998</v>
      </c>
      <c r="G526" s="80">
        <v>96.79</v>
      </c>
      <c r="H526" s="80">
        <v>2129.4299999999998</v>
      </c>
      <c r="I526" s="80" t="s">
        <v>28</v>
      </c>
      <c r="J526" s="80" t="s">
        <v>28</v>
      </c>
      <c r="K526" s="80">
        <v>85.44</v>
      </c>
      <c r="L526" s="73">
        <f t="shared" si="153"/>
        <v>84.65</v>
      </c>
      <c r="M526" s="73">
        <f t="shared" si="154"/>
        <v>104.9</v>
      </c>
      <c r="N526" s="72" t="str">
        <f t="shared" si="155"/>
        <v>0615</v>
      </c>
      <c r="O526" s="74">
        <f t="shared" si="156"/>
        <v>6</v>
      </c>
      <c r="P526" s="72">
        <f t="shared" si="157"/>
        <v>0</v>
      </c>
      <c r="Q526" s="74">
        <f t="shared" si="158"/>
        <v>22</v>
      </c>
      <c r="R526" s="72" t="str">
        <f t="shared" si="159"/>
        <v/>
      </c>
      <c r="S526" s="72" t="str">
        <f t="shared" si="160"/>
        <v/>
      </c>
      <c r="AI526" s="23">
        <f>'simulateur tarif OQN'!$B$4</f>
        <v>40</v>
      </c>
      <c r="AJ526" s="24">
        <f t="shared" si="161"/>
        <v>3154.71</v>
      </c>
      <c r="AK526" s="24">
        <f t="shared" si="162"/>
        <v>78.867750000000001</v>
      </c>
      <c r="AM526" t="str">
        <f t="shared" si="163"/>
        <v>ZONEHAUTE</v>
      </c>
      <c r="AN526" t="str">
        <f t="shared" si="164"/>
        <v>HC</v>
      </c>
      <c r="AO526" s="20">
        <f t="shared" si="165"/>
        <v>3871.6499999999996</v>
      </c>
      <c r="AP526" s="20">
        <f t="shared" si="166"/>
        <v>2129.4299999999998</v>
      </c>
      <c r="AQ526" s="20" t="str">
        <f t="shared" si="167"/>
        <v>.</v>
      </c>
      <c r="AR526" s="20" t="str">
        <f t="shared" si="168"/>
        <v>.</v>
      </c>
      <c r="AS526" s="20">
        <f t="shared" si="169"/>
        <v>3154.71</v>
      </c>
      <c r="AT526" s="20">
        <f t="shared" si="152"/>
        <v>3194.2099999999991</v>
      </c>
      <c r="AU526" s="20">
        <f t="shared" si="170"/>
        <v>85177.2</v>
      </c>
    </row>
    <row r="527" spans="1:47" ht="33.75">
      <c r="A527" s="54">
        <v>528</v>
      </c>
      <c r="B527" s="54" t="s">
        <v>996</v>
      </c>
      <c r="C527" s="58" t="s">
        <v>997</v>
      </c>
      <c r="D527" s="79">
        <v>29</v>
      </c>
      <c r="E527" s="79">
        <v>35</v>
      </c>
      <c r="F527" s="80">
        <v>3530.7</v>
      </c>
      <c r="G527" s="80">
        <v>121.75</v>
      </c>
      <c r="H527" s="80">
        <v>3530.7</v>
      </c>
      <c r="I527" s="80" t="s">
        <v>28</v>
      </c>
      <c r="J527" s="80" t="s">
        <v>28</v>
      </c>
      <c r="K527" s="80">
        <v>121.75</v>
      </c>
      <c r="L527" s="73">
        <f t="shared" si="153"/>
        <v>84.65</v>
      </c>
      <c r="M527" s="73">
        <f t="shared" si="154"/>
        <v>104.9</v>
      </c>
      <c r="N527" s="72" t="str">
        <f t="shared" si="155"/>
        <v>0615</v>
      </c>
      <c r="O527" s="74">
        <f t="shared" si="156"/>
        <v>6</v>
      </c>
      <c r="P527" s="72">
        <f t="shared" si="157"/>
        <v>0</v>
      </c>
      <c r="Q527" s="74">
        <f t="shared" si="158"/>
        <v>29</v>
      </c>
      <c r="R527" s="72" t="str">
        <f t="shared" si="159"/>
        <v/>
      </c>
      <c r="S527" s="72" t="str">
        <f t="shared" si="160"/>
        <v/>
      </c>
      <c r="AI527" s="23">
        <f>'simulateur tarif OQN'!$B$4</f>
        <v>40</v>
      </c>
      <c r="AJ527" s="24">
        <f t="shared" si="161"/>
        <v>4139.45</v>
      </c>
      <c r="AK527" s="24">
        <f t="shared" si="162"/>
        <v>103.48625</v>
      </c>
      <c r="AM527" t="str">
        <f t="shared" si="163"/>
        <v>ZONEHAUTE</v>
      </c>
      <c r="AN527" t="str">
        <f t="shared" si="164"/>
        <v>HC</v>
      </c>
      <c r="AO527" s="20">
        <f t="shared" si="165"/>
        <v>4869.95</v>
      </c>
      <c r="AP527" s="20">
        <f t="shared" si="166"/>
        <v>3530.7</v>
      </c>
      <c r="AQ527" s="20" t="str">
        <f t="shared" si="167"/>
        <v>.</v>
      </c>
      <c r="AR527" s="20" t="str">
        <f t="shared" si="168"/>
        <v>.</v>
      </c>
      <c r="AS527" s="20">
        <f t="shared" si="169"/>
        <v>4139.45</v>
      </c>
      <c r="AT527" s="20">
        <f t="shared" si="152"/>
        <v>5994.4500000000007</v>
      </c>
      <c r="AU527" s="20">
        <f t="shared" si="170"/>
        <v>141228</v>
      </c>
    </row>
    <row r="528" spans="1:47" ht="33.75">
      <c r="A528" s="54">
        <v>529</v>
      </c>
      <c r="B528" s="54" t="s">
        <v>998</v>
      </c>
      <c r="C528" s="58" t="s">
        <v>999</v>
      </c>
      <c r="D528" s="79">
        <v>29</v>
      </c>
      <c r="E528" s="79">
        <v>35</v>
      </c>
      <c r="F528" s="80">
        <v>2792.86</v>
      </c>
      <c r="G528" s="80">
        <v>96.31</v>
      </c>
      <c r="H528" s="80">
        <v>2792.86</v>
      </c>
      <c r="I528" s="80" t="s">
        <v>28</v>
      </c>
      <c r="J528" s="80" t="s">
        <v>28</v>
      </c>
      <c r="K528" s="80">
        <v>93.1</v>
      </c>
      <c r="L528" s="73">
        <f t="shared" si="153"/>
        <v>84.65</v>
      </c>
      <c r="M528" s="73">
        <f t="shared" si="154"/>
        <v>104.9</v>
      </c>
      <c r="N528" s="72" t="str">
        <f t="shared" si="155"/>
        <v>0615</v>
      </c>
      <c r="O528" s="74">
        <f t="shared" si="156"/>
        <v>6</v>
      </c>
      <c r="P528" s="72">
        <f t="shared" si="157"/>
        <v>0</v>
      </c>
      <c r="Q528" s="74">
        <f t="shared" si="158"/>
        <v>29</v>
      </c>
      <c r="R528" s="72" t="str">
        <f t="shared" si="159"/>
        <v/>
      </c>
      <c r="S528" s="72" t="str">
        <f t="shared" si="160"/>
        <v/>
      </c>
      <c r="AI528" s="23">
        <f>'simulateur tarif OQN'!$B$4</f>
        <v>40</v>
      </c>
      <c r="AJ528" s="24">
        <f t="shared" si="161"/>
        <v>3258.36</v>
      </c>
      <c r="AK528" s="24">
        <f t="shared" si="162"/>
        <v>81.459000000000003</v>
      </c>
      <c r="AM528" t="str">
        <f t="shared" si="163"/>
        <v>ZONEHAUTE</v>
      </c>
      <c r="AN528" t="str">
        <f t="shared" si="164"/>
        <v>HC</v>
      </c>
      <c r="AO528" s="20">
        <f t="shared" si="165"/>
        <v>3852.2700000000004</v>
      </c>
      <c r="AP528" s="20">
        <f t="shared" si="166"/>
        <v>2792.86</v>
      </c>
      <c r="AQ528" s="20" t="str">
        <f t="shared" si="167"/>
        <v>.</v>
      </c>
      <c r="AR528" s="20" t="str">
        <f t="shared" si="168"/>
        <v>.</v>
      </c>
      <c r="AS528" s="20">
        <f t="shared" si="169"/>
        <v>3258.36</v>
      </c>
      <c r="AT528" s="20">
        <f t="shared" si="152"/>
        <v>3680.8600000000006</v>
      </c>
      <c r="AU528" s="20">
        <f t="shared" si="170"/>
        <v>111714.40000000001</v>
      </c>
    </row>
    <row r="529" spans="1:47" ht="33.75">
      <c r="A529" s="54">
        <v>530</v>
      </c>
      <c r="B529" s="54" t="s">
        <v>1000</v>
      </c>
      <c r="C529" s="58" t="s">
        <v>1001</v>
      </c>
      <c r="D529" s="79">
        <v>29</v>
      </c>
      <c r="E529" s="79">
        <v>35</v>
      </c>
      <c r="F529" s="80">
        <v>3289.74</v>
      </c>
      <c r="G529" s="80">
        <v>113.44</v>
      </c>
      <c r="H529" s="80">
        <v>3289.74</v>
      </c>
      <c r="I529" s="80" t="s">
        <v>28</v>
      </c>
      <c r="J529" s="80" t="s">
        <v>28</v>
      </c>
      <c r="K529" s="80">
        <v>108.11</v>
      </c>
      <c r="L529" s="73">
        <f t="shared" si="153"/>
        <v>84.65</v>
      </c>
      <c r="M529" s="73">
        <f t="shared" si="154"/>
        <v>104.9</v>
      </c>
      <c r="N529" s="72" t="str">
        <f t="shared" si="155"/>
        <v>0615</v>
      </c>
      <c r="O529" s="74">
        <f t="shared" si="156"/>
        <v>6</v>
      </c>
      <c r="P529" s="72">
        <f t="shared" si="157"/>
        <v>0</v>
      </c>
      <c r="Q529" s="74">
        <f t="shared" si="158"/>
        <v>29</v>
      </c>
      <c r="R529" s="72" t="str">
        <f t="shared" si="159"/>
        <v/>
      </c>
      <c r="S529" s="72" t="str">
        <f t="shared" si="160"/>
        <v/>
      </c>
      <c r="AI529" s="23">
        <f>'simulateur tarif OQN'!$B$4</f>
        <v>40</v>
      </c>
      <c r="AJ529" s="24">
        <f t="shared" si="161"/>
        <v>3830.29</v>
      </c>
      <c r="AK529" s="24">
        <f t="shared" si="162"/>
        <v>95.757249999999999</v>
      </c>
      <c r="AM529" t="str">
        <f t="shared" si="163"/>
        <v>ZONEHAUTE</v>
      </c>
      <c r="AN529" t="str">
        <f t="shared" si="164"/>
        <v>HC</v>
      </c>
      <c r="AO529" s="20">
        <f t="shared" si="165"/>
        <v>4537.58</v>
      </c>
      <c r="AP529" s="20">
        <f t="shared" si="166"/>
        <v>3289.74</v>
      </c>
      <c r="AQ529" s="20" t="str">
        <f t="shared" si="167"/>
        <v>.</v>
      </c>
      <c r="AR529" s="20" t="str">
        <f t="shared" si="168"/>
        <v>.</v>
      </c>
      <c r="AS529" s="20">
        <f t="shared" si="169"/>
        <v>3830.29</v>
      </c>
      <c r="AT529" s="20">
        <f t="shared" si="152"/>
        <v>5003.2900000000009</v>
      </c>
      <c r="AU529" s="20">
        <f t="shared" si="170"/>
        <v>131589.59999999998</v>
      </c>
    </row>
    <row r="530" spans="1:47" ht="33.75">
      <c r="A530" s="54">
        <v>531</v>
      </c>
      <c r="B530" s="54" t="s">
        <v>1002</v>
      </c>
      <c r="C530" s="58" t="s">
        <v>1003</v>
      </c>
      <c r="D530" s="79">
        <v>36</v>
      </c>
      <c r="E530" s="79">
        <v>42</v>
      </c>
      <c r="F530" s="80">
        <v>3555.55</v>
      </c>
      <c r="G530" s="80">
        <v>98.77</v>
      </c>
      <c r="H530" s="80">
        <v>3555.55</v>
      </c>
      <c r="I530" s="80" t="s">
        <v>28</v>
      </c>
      <c r="J530" s="80" t="s">
        <v>28</v>
      </c>
      <c r="K530" s="80">
        <v>94.19</v>
      </c>
      <c r="L530" s="73">
        <f t="shared" si="153"/>
        <v>84.65</v>
      </c>
      <c r="M530" s="73">
        <f t="shared" si="154"/>
        <v>104.9</v>
      </c>
      <c r="N530" s="72" t="str">
        <f t="shared" si="155"/>
        <v>0615</v>
      </c>
      <c r="O530" s="74">
        <f t="shared" si="156"/>
        <v>6</v>
      </c>
      <c r="P530" s="72">
        <f t="shared" si="157"/>
        <v>0</v>
      </c>
      <c r="Q530" s="74">
        <f t="shared" si="158"/>
        <v>36</v>
      </c>
      <c r="R530" s="72" t="str">
        <f t="shared" si="159"/>
        <v/>
      </c>
      <c r="S530" s="72" t="str">
        <f t="shared" si="160"/>
        <v/>
      </c>
      <c r="AI530" s="23">
        <f>'simulateur tarif OQN'!$B$4</f>
        <v>40</v>
      </c>
      <c r="AJ530" s="24">
        <f t="shared" si="161"/>
        <v>3555.55</v>
      </c>
      <c r="AK530" s="24">
        <f t="shared" si="162"/>
        <v>88.888750000000002</v>
      </c>
      <c r="AM530" t="str">
        <f t="shared" si="163"/>
        <v>ZONEFORF1</v>
      </c>
      <c r="AN530" t="str">
        <f t="shared" si="164"/>
        <v>HC</v>
      </c>
      <c r="AO530" s="20">
        <f t="shared" si="165"/>
        <v>3950.63</v>
      </c>
      <c r="AP530" s="20">
        <f t="shared" si="166"/>
        <v>3555.55</v>
      </c>
      <c r="AQ530" s="20" t="str">
        <f t="shared" si="167"/>
        <v>.</v>
      </c>
      <c r="AR530" s="20" t="str">
        <f t="shared" si="168"/>
        <v>.</v>
      </c>
      <c r="AS530" s="20">
        <f t="shared" si="169"/>
        <v>3367.17</v>
      </c>
      <c r="AT530" s="20">
        <f t="shared" si="152"/>
        <v>3844.17</v>
      </c>
      <c r="AU530" s="20">
        <f t="shared" si="170"/>
        <v>142222</v>
      </c>
    </row>
    <row r="531" spans="1:47" ht="33.75">
      <c r="A531" s="54">
        <v>532</v>
      </c>
      <c r="B531" s="54" t="s">
        <v>1004</v>
      </c>
      <c r="C531" s="58" t="s">
        <v>1005</v>
      </c>
      <c r="D531" s="79">
        <v>50</v>
      </c>
      <c r="E531" s="79">
        <v>56</v>
      </c>
      <c r="F531" s="80">
        <v>4839.13</v>
      </c>
      <c r="G531" s="80">
        <v>91.68</v>
      </c>
      <c r="H531" s="80">
        <v>4839.13</v>
      </c>
      <c r="I531" s="80" t="s">
        <v>28</v>
      </c>
      <c r="J531" s="80" t="s">
        <v>28</v>
      </c>
      <c r="K531" s="80">
        <v>94.19</v>
      </c>
      <c r="L531" s="73">
        <f t="shared" si="153"/>
        <v>84.65</v>
      </c>
      <c r="M531" s="73">
        <f t="shared" si="154"/>
        <v>104.9</v>
      </c>
      <c r="N531" s="72" t="str">
        <f t="shared" si="155"/>
        <v>0615</v>
      </c>
      <c r="O531" s="74">
        <f t="shared" si="156"/>
        <v>6</v>
      </c>
      <c r="P531" s="72">
        <f t="shared" si="157"/>
        <v>0</v>
      </c>
      <c r="Q531" s="74">
        <f t="shared" si="158"/>
        <v>50</v>
      </c>
      <c r="R531" s="72" t="str">
        <f t="shared" si="159"/>
        <v/>
      </c>
      <c r="S531" s="72" t="str">
        <f t="shared" si="160"/>
        <v/>
      </c>
      <c r="AI531" s="23">
        <f>'simulateur tarif OQN'!$B$4</f>
        <v>40</v>
      </c>
      <c r="AJ531" s="24">
        <f t="shared" si="161"/>
        <v>3922.33</v>
      </c>
      <c r="AK531" s="24">
        <f t="shared" si="162"/>
        <v>98.058250000000001</v>
      </c>
      <c r="AM531" t="str">
        <f t="shared" si="163"/>
        <v>ZONEBASSE</v>
      </c>
      <c r="AN531" t="str">
        <f t="shared" si="164"/>
        <v>HC</v>
      </c>
      <c r="AO531" s="20">
        <f t="shared" si="165"/>
        <v>3922.33</v>
      </c>
      <c r="AP531" s="20">
        <f t="shared" si="166"/>
        <v>4839.13</v>
      </c>
      <c r="AQ531" s="20" t="str">
        <f t="shared" si="167"/>
        <v>.</v>
      </c>
      <c r="AR531" s="20" t="str">
        <f t="shared" si="168"/>
        <v>.</v>
      </c>
      <c r="AS531" s="20">
        <f t="shared" si="169"/>
        <v>3332.09</v>
      </c>
      <c r="AT531" s="20">
        <f t="shared" si="152"/>
        <v>3809.09</v>
      </c>
      <c r="AU531" s="20">
        <f t="shared" si="170"/>
        <v>193565.2</v>
      </c>
    </row>
    <row r="532" spans="1:47" ht="22.5">
      <c r="A532" s="54">
        <v>533</v>
      </c>
      <c r="B532" s="54" t="s">
        <v>1006</v>
      </c>
      <c r="C532" s="58" t="s">
        <v>1007</v>
      </c>
      <c r="D532" s="79">
        <v>1</v>
      </c>
      <c r="E532" s="79">
        <v>1</v>
      </c>
      <c r="F532" s="80" t="s">
        <v>28</v>
      </c>
      <c r="G532" s="80" t="s">
        <v>28</v>
      </c>
      <c r="H532" s="80">
        <v>85.4</v>
      </c>
      <c r="I532" s="80" t="s">
        <v>28</v>
      </c>
      <c r="J532" s="80" t="s">
        <v>28</v>
      </c>
      <c r="K532" s="80" t="s">
        <v>28</v>
      </c>
      <c r="L532" s="73" t="str">
        <f t="shared" si="153"/>
        <v/>
      </c>
      <c r="M532" s="73" t="str">
        <f t="shared" si="154"/>
        <v/>
      </c>
      <c r="N532" s="72" t="str">
        <f t="shared" si="155"/>
        <v>0617</v>
      </c>
      <c r="O532" s="74">
        <f t="shared" si="156"/>
        <v>0</v>
      </c>
      <c r="P532" s="72">
        <f t="shared" si="157"/>
        <v>0</v>
      </c>
      <c r="Q532" s="74">
        <f t="shared" si="158"/>
        <v>1</v>
      </c>
      <c r="R532" s="72" t="str">
        <f t="shared" si="159"/>
        <v/>
      </c>
      <c r="S532" s="72" t="str">
        <f t="shared" si="160"/>
        <v/>
      </c>
      <c r="AI532" s="23">
        <f>'simulateur tarif OQN'!$B$4</f>
        <v>40</v>
      </c>
      <c r="AJ532" s="24">
        <f t="shared" si="161"/>
        <v>3416</v>
      </c>
      <c r="AK532" s="24">
        <f t="shared" si="162"/>
        <v>85.4</v>
      </c>
      <c r="AM532" t="str">
        <f t="shared" si="163"/>
        <v>ZONEHAUTE</v>
      </c>
      <c r="AN532" t="str">
        <f t="shared" si="164"/>
        <v>HDJ</v>
      </c>
      <c r="AO532" s="20" t="e">
        <f t="shared" si="165"/>
        <v>#VALUE!</v>
      </c>
      <c r="AP532" s="20">
        <f t="shared" si="166"/>
        <v>85.4</v>
      </c>
      <c r="AQ532" s="20" t="str">
        <f t="shared" si="167"/>
        <v>.</v>
      </c>
      <c r="AR532" s="20" t="str">
        <f t="shared" si="168"/>
        <v>.</v>
      </c>
      <c r="AS532" s="20" t="e">
        <f t="shared" si="169"/>
        <v>#VALUE!</v>
      </c>
      <c r="AT532" s="20" t="e">
        <f t="shared" si="152"/>
        <v>#VALUE!</v>
      </c>
      <c r="AU532" s="20">
        <f t="shared" si="170"/>
        <v>3416</v>
      </c>
    </row>
    <row r="533" spans="1:47" ht="33.75">
      <c r="A533" s="54">
        <v>534</v>
      </c>
      <c r="B533" s="54" t="s">
        <v>1008</v>
      </c>
      <c r="C533" s="58" t="s">
        <v>1009</v>
      </c>
      <c r="D533" s="79">
        <v>8</v>
      </c>
      <c r="E533" s="79">
        <v>28</v>
      </c>
      <c r="F533" s="80">
        <v>1072.69</v>
      </c>
      <c r="G533" s="80">
        <v>134.09</v>
      </c>
      <c r="H533" s="80">
        <v>1072.69</v>
      </c>
      <c r="I533" s="80">
        <v>1728.69</v>
      </c>
      <c r="J533" s="80">
        <v>2359.7399999999998</v>
      </c>
      <c r="K533" s="80">
        <v>81.03</v>
      </c>
      <c r="L533" s="73">
        <f t="shared" si="153"/>
        <v>93.6</v>
      </c>
      <c r="M533" s="73">
        <f t="shared" si="154"/>
        <v>127.64</v>
      </c>
      <c r="N533" s="72" t="str">
        <f t="shared" si="155"/>
        <v>0617</v>
      </c>
      <c r="O533" s="74">
        <f t="shared" si="156"/>
        <v>20</v>
      </c>
      <c r="P533" s="72">
        <f t="shared" si="157"/>
        <v>1</v>
      </c>
      <c r="Q533" s="74">
        <f t="shared" si="158"/>
        <v>8</v>
      </c>
      <c r="R533" s="72">
        <f t="shared" si="159"/>
        <v>15</v>
      </c>
      <c r="S533" s="72">
        <f t="shared" si="160"/>
        <v>22</v>
      </c>
      <c r="AI533" s="23">
        <f>'simulateur tarif OQN'!$B$4</f>
        <v>40</v>
      </c>
      <c r="AJ533" s="24">
        <f t="shared" si="161"/>
        <v>3332.1</v>
      </c>
      <c r="AK533" s="24">
        <f t="shared" si="162"/>
        <v>83.302499999999995</v>
      </c>
      <c r="AM533" t="str">
        <f t="shared" si="163"/>
        <v>ZONEHAUTE</v>
      </c>
      <c r="AN533" t="str">
        <f t="shared" si="164"/>
        <v>HC</v>
      </c>
      <c r="AO533" s="20">
        <f t="shared" si="165"/>
        <v>5363.57</v>
      </c>
      <c r="AP533" s="20">
        <f t="shared" si="166"/>
        <v>1072.69</v>
      </c>
      <c r="AQ533" s="20">
        <f t="shared" si="167"/>
        <v>1728.69</v>
      </c>
      <c r="AR533" s="20">
        <f t="shared" si="168"/>
        <v>2359.7399999999998</v>
      </c>
      <c r="AS533" s="20">
        <f t="shared" si="169"/>
        <v>3332.1</v>
      </c>
      <c r="AT533" s="20">
        <f t="shared" si="152"/>
        <v>2703.5999999999995</v>
      </c>
      <c r="AU533" s="20">
        <f t="shared" si="170"/>
        <v>42907.600000000006</v>
      </c>
    </row>
    <row r="534" spans="1:47" ht="33.75">
      <c r="A534" s="54">
        <v>535</v>
      </c>
      <c r="B534" s="54" t="s">
        <v>1010</v>
      </c>
      <c r="C534" s="58" t="s">
        <v>1011</v>
      </c>
      <c r="D534" s="79">
        <v>15</v>
      </c>
      <c r="E534" s="79">
        <v>35</v>
      </c>
      <c r="F534" s="80">
        <v>1728.9</v>
      </c>
      <c r="G534" s="80">
        <v>93.74</v>
      </c>
      <c r="H534" s="80">
        <v>1728.9</v>
      </c>
      <c r="I534" s="80">
        <v>2360.0300000000002</v>
      </c>
      <c r="J534" s="80">
        <v>2982.09</v>
      </c>
      <c r="K534" s="80">
        <v>85.2</v>
      </c>
      <c r="L534" s="73">
        <f t="shared" si="153"/>
        <v>93.6</v>
      </c>
      <c r="M534" s="73">
        <f t="shared" si="154"/>
        <v>127.64</v>
      </c>
      <c r="N534" s="72" t="str">
        <f t="shared" si="155"/>
        <v>0617</v>
      </c>
      <c r="O534" s="74">
        <f t="shared" si="156"/>
        <v>20</v>
      </c>
      <c r="P534" s="72">
        <f t="shared" si="157"/>
        <v>1</v>
      </c>
      <c r="Q534" s="74">
        <f t="shared" si="158"/>
        <v>15</v>
      </c>
      <c r="R534" s="72">
        <f t="shared" si="159"/>
        <v>22</v>
      </c>
      <c r="S534" s="72">
        <f t="shared" si="160"/>
        <v>29</v>
      </c>
      <c r="AI534" s="23">
        <f>'simulateur tarif OQN'!$B$4</f>
        <v>40</v>
      </c>
      <c r="AJ534" s="24">
        <f t="shared" si="161"/>
        <v>3408.09</v>
      </c>
      <c r="AK534" s="24">
        <f t="shared" si="162"/>
        <v>85.202250000000006</v>
      </c>
      <c r="AM534" t="str">
        <f t="shared" si="163"/>
        <v>ZONEHAUTE</v>
      </c>
      <c r="AN534" t="str">
        <f t="shared" si="164"/>
        <v>HC</v>
      </c>
      <c r="AO534" s="20">
        <f t="shared" si="165"/>
        <v>4072.4</v>
      </c>
      <c r="AP534" s="20">
        <f t="shared" si="166"/>
        <v>1728.9</v>
      </c>
      <c r="AQ534" s="20">
        <f t="shared" si="167"/>
        <v>2360.0300000000002</v>
      </c>
      <c r="AR534" s="20">
        <f t="shared" si="168"/>
        <v>2982.09</v>
      </c>
      <c r="AS534" s="20">
        <f t="shared" si="169"/>
        <v>3408.09</v>
      </c>
      <c r="AT534" s="20">
        <f t="shared" si="152"/>
        <v>2988.09</v>
      </c>
      <c r="AU534" s="20">
        <f t="shared" si="170"/>
        <v>69156</v>
      </c>
    </row>
    <row r="535" spans="1:47" ht="33.75">
      <c r="A535" s="54">
        <v>536</v>
      </c>
      <c r="B535" s="54" t="s">
        <v>1012</v>
      </c>
      <c r="C535" s="58" t="s">
        <v>1013</v>
      </c>
      <c r="D535" s="79">
        <v>15</v>
      </c>
      <c r="E535" s="79">
        <v>35</v>
      </c>
      <c r="F535" s="80">
        <v>1759.19</v>
      </c>
      <c r="G535" s="80">
        <v>117.28</v>
      </c>
      <c r="H535" s="80">
        <v>1759.19</v>
      </c>
      <c r="I535" s="80">
        <v>2426.29</v>
      </c>
      <c r="J535" s="80">
        <v>3115.23</v>
      </c>
      <c r="K535" s="80">
        <v>85.1</v>
      </c>
      <c r="L535" s="73">
        <f t="shared" si="153"/>
        <v>93.6</v>
      </c>
      <c r="M535" s="73">
        <f t="shared" si="154"/>
        <v>127.64</v>
      </c>
      <c r="N535" s="72" t="str">
        <f t="shared" si="155"/>
        <v>0617</v>
      </c>
      <c r="O535" s="74">
        <f t="shared" si="156"/>
        <v>20</v>
      </c>
      <c r="P535" s="72">
        <f t="shared" si="157"/>
        <v>1</v>
      </c>
      <c r="Q535" s="74">
        <f t="shared" si="158"/>
        <v>15</v>
      </c>
      <c r="R535" s="72">
        <f t="shared" si="159"/>
        <v>22</v>
      </c>
      <c r="S535" s="72">
        <f t="shared" si="160"/>
        <v>29</v>
      </c>
      <c r="AI535" s="23">
        <f>'simulateur tarif OQN'!$B$4</f>
        <v>40</v>
      </c>
      <c r="AJ535" s="24">
        <f t="shared" si="161"/>
        <v>3540.73</v>
      </c>
      <c r="AK535" s="24">
        <f t="shared" si="162"/>
        <v>88.518249999999995</v>
      </c>
      <c r="AM535" t="str">
        <f t="shared" si="163"/>
        <v>ZONEHAUTE</v>
      </c>
      <c r="AN535" t="str">
        <f t="shared" si="164"/>
        <v>HC</v>
      </c>
      <c r="AO535" s="20">
        <f t="shared" si="165"/>
        <v>4691.1900000000005</v>
      </c>
      <c r="AP535" s="20">
        <f t="shared" si="166"/>
        <v>1759.19</v>
      </c>
      <c r="AQ535" s="20">
        <f t="shared" si="167"/>
        <v>2426.29</v>
      </c>
      <c r="AR535" s="20">
        <f t="shared" si="168"/>
        <v>3115.23</v>
      </c>
      <c r="AS535" s="20">
        <f t="shared" si="169"/>
        <v>3540.73</v>
      </c>
      <c r="AT535" s="20">
        <f t="shared" si="152"/>
        <v>3115.7299999999996</v>
      </c>
      <c r="AU535" s="20">
        <f t="shared" si="170"/>
        <v>70367.600000000006</v>
      </c>
    </row>
    <row r="536" spans="1:47" ht="33.75">
      <c r="A536" s="54">
        <v>537</v>
      </c>
      <c r="B536" s="54" t="s">
        <v>1014</v>
      </c>
      <c r="C536" s="58" t="s">
        <v>1015</v>
      </c>
      <c r="D536" s="79">
        <v>15</v>
      </c>
      <c r="E536" s="79">
        <v>35</v>
      </c>
      <c r="F536" s="80">
        <v>1978.81</v>
      </c>
      <c r="G536" s="80">
        <v>131.91999999999999</v>
      </c>
      <c r="H536" s="80">
        <v>1978.81</v>
      </c>
      <c r="I536" s="80">
        <v>2757.81</v>
      </c>
      <c r="J536" s="80">
        <v>3444.19</v>
      </c>
      <c r="K536" s="80">
        <v>89.13</v>
      </c>
      <c r="L536" s="73">
        <f t="shared" si="153"/>
        <v>93.6</v>
      </c>
      <c r="M536" s="73">
        <f t="shared" si="154"/>
        <v>127.64</v>
      </c>
      <c r="N536" s="72" t="str">
        <f t="shared" si="155"/>
        <v>0617</v>
      </c>
      <c r="O536" s="74">
        <f t="shared" si="156"/>
        <v>20</v>
      </c>
      <c r="P536" s="72">
        <f t="shared" si="157"/>
        <v>1</v>
      </c>
      <c r="Q536" s="74">
        <f t="shared" si="158"/>
        <v>15</v>
      </c>
      <c r="R536" s="72">
        <f t="shared" si="159"/>
        <v>22</v>
      </c>
      <c r="S536" s="72">
        <f t="shared" si="160"/>
        <v>29</v>
      </c>
      <c r="AI536" s="23">
        <f>'simulateur tarif OQN'!$B$4</f>
        <v>40</v>
      </c>
      <c r="AJ536" s="24">
        <f t="shared" si="161"/>
        <v>3889.84</v>
      </c>
      <c r="AK536" s="24">
        <f t="shared" si="162"/>
        <v>97.246000000000009</v>
      </c>
      <c r="AM536" t="str">
        <f t="shared" si="163"/>
        <v>ZONEHAUTE</v>
      </c>
      <c r="AN536" t="str">
        <f t="shared" si="164"/>
        <v>HC</v>
      </c>
      <c r="AO536" s="20">
        <f t="shared" si="165"/>
        <v>5276.8099999999995</v>
      </c>
      <c r="AP536" s="20">
        <f t="shared" si="166"/>
        <v>1978.81</v>
      </c>
      <c r="AQ536" s="20">
        <f t="shared" si="167"/>
        <v>2757.81</v>
      </c>
      <c r="AR536" s="20">
        <f t="shared" si="168"/>
        <v>3444.19</v>
      </c>
      <c r="AS536" s="20">
        <f t="shared" si="169"/>
        <v>3889.84</v>
      </c>
      <c r="AT536" s="20">
        <f t="shared" si="152"/>
        <v>3666.34</v>
      </c>
      <c r="AU536" s="20">
        <f t="shared" si="170"/>
        <v>79152.399999999994</v>
      </c>
    </row>
    <row r="537" spans="1:47" ht="33.75">
      <c r="A537" s="54">
        <v>538</v>
      </c>
      <c r="B537" s="54" t="s">
        <v>1016</v>
      </c>
      <c r="C537" s="58" t="s">
        <v>1017</v>
      </c>
      <c r="D537" s="79">
        <v>36</v>
      </c>
      <c r="E537" s="79">
        <v>42</v>
      </c>
      <c r="F537" s="80">
        <v>4053.68</v>
      </c>
      <c r="G537" s="80">
        <v>112.6</v>
      </c>
      <c r="H537" s="80">
        <v>4053.68</v>
      </c>
      <c r="I537" s="80" t="s">
        <v>28</v>
      </c>
      <c r="J537" s="80" t="s">
        <v>28</v>
      </c>
      <c r="K537" s="80">
        <v>103.28</v>
      </c>
      <c r="L537" s="73">
        <f t="shared" si="153"/>
        <v>93.6</v>
      </c>
      <c r="M537" s="73">
        <f t="shared" si="154"/>
        <v>127.64</v>
      </c>
      <c r="N537" s="72" t="str">
        <f t="shared" si="155"/>
        <v>0617</v>
      </c>
      <c r="O537" s="74">
        <f t="shared" si="156"/>
        <v>6</v>
      </c>
      <c r="P537" s="72">
        <f t="shared" si="157"/>
        <v>0</v>
      </c>
      <c r="Q537" s="74">
        <f t="shared" si="158"/>
        <v>36</v>
      </c>
      <c r="R537" s="72" t="str">
        <f t="shared" si="159"/>
        <v/>
      </c>
      <c r="S537" s="72" t="str">
        <f t="shared" si="160"/>
        <v/>
      </c>
      <c r="AI537" s="23">
        <f>'simulateur tarif OQN'!$B$4</f>
        <v>40</v>
      </c>
      <c r="AJ537" s="24">
        <f t="shared" si="161"/>
        <v>4053.68</v>
      </c>
      <c r="AK537" s="24">
        <f t="shared" si="162"/>
        <v>101.342</v>
      </c>
      <c r="AM537" t="str">
        <f t="shared" si="163"/>
        <v>ZONEFORF1</v>
      </c>
      <c r="AN537" t="str">
        <f t="shared" si="164"/>
        <v>HC</v>
      </c>
      <c r="AO537" s="20">
        <f t="shared" si="165"/>
        <v>4504.08</v>
      </c>
      <c r="AP537" s="20">
        <f t="shared" si="166"/>
        <v>4053.68</v>
      </c>
      <c r="AQ537" s="20" t="str">
        <f t="shared" si="167"/>
        <v>.</v>
      </c>
      <c r="AR537" s="20" t="str">
        <f t="shared" si="168"/>
        <v>.</v>
      </c>
      <c r="AS537" s="20">
        <f t="shared" si="169"/>
        <v>3847.12</v>
      </c>
      <c r="AT537" s="20">
        <f t="shared" si="152"/>
        <v>4331.1200000000008</v>
      </c>
      <c r="AU537" s="20">
        <f t="shared" si="170"/>
        <v>162147.19999999998</v>
      </c>
    </row>
    <row r="538" spans="1:47" ht="33.75">
      <c r="A538" s="54">
        <v>539</v>
      </c>
      <c r="B538" s="54" t="s">
        <v>1018</v>
      </c>
      <c r="C538" s="58" t="s">
        <v>1019</v>
      </c>
      <c r="D538" s="79">
        <v>50</v>
      </c>
      <c r="E538" s="79">
        <v>56</v>
      </c>
      <c r="F538" s="80">
        <v>5559.15</v>
      </c>
      <c r="G538" s="80">
        <v>107.53</v>
      </c>
      <c r="H538" s="80">
        <v>5559.15</v>
      </c>
      <c r="I538" s="80" t="s">
        <v>28</v>
      </c>
      <c r="J538" s="80" t="s">
        <v>28</v>
      </c>
      <c r="K538" s="80">
        <v>104.48</v>
      </c>
      <c r="L538" s="73">
        <f t="shared" si="153"/>
        <v>93.6</v>
      </c>
      <c r="M538" s="73">
        <f t="shared" si="154"/>
        <v>127.64</v>
      </c>
      <c r="N538" s="72" t="str">
        <f t="shared" si="155"/>
        <v>0617</v>
      </c>
      <c r="O538" s="74">
        <f t="shared" si="156"/>
        <v>6</v>
      </c>
      <c r="P538" s="72">
        <f t="shared" si="157"/>
        <v>0</v>
      </c>
      <c r="Q538" s="74">
        <f t="shared" si="158"/>
        <v>50</v>
      </c>
      <c r="R538" s="72" t="str">
        <f t="shared" si="159"/>
        <v/>
      </c>
      <c r="S538" s="72" t="str">
        <f t="shared" si="160"/>
        <v/>
      </c>
      <c r="AI538" s="23">
        <f>'simulateur tarif OQN'!$B$4</f>
        <v>40</v>
      </c>
      <c r="AJ538" s="24">
        <f t="shared" si="161"/>
        <v>4483.8499999999995</v>
      </c>
      <c r="AK538" s="24">
        <f t="shared" si="162"/>
        <v>112.09624999999998</v>
      </c>
      <c r="AM538" t="str">
        <f t="shared" si="163"/>
        <v>ZONEBASSE</v>
      </c>
      <c r="AN538" t="str">
        <f t="shared" si="164"/>
        <v>HC</v>
      </c>
      <c r="AO538" s="20">
        <f t="shared" si="165"/>
        <v>4483.8499999999995</v>
      </c>
      <c r="AP538" s="20">
        <f t="shared" si="166"/>
        <v>5559.15</v>
      </c>
      <c r="AQ538" s="20" t="str">
        <f t="shared" si="167"/>
        <v>.</v>
      </c>
      <c r="AR538" s="20" t="str">
        <f t="shared" si="168"/>
        <v>.</v>
      </c>
      <c r="AS538" s="20">
        <f t="shared" si="169"/>
        <v>3887.4699999999993</v>
      </c>
      <c r="AT538" s="20">
        <f t="shared" si="152"/>
        <v>4431.4699999999993</v>
      </c>
      <c r="AU538" s="20">
        <f t="shared" si="170"/>
        <v>222366</v>
      </c>
    </row>
    <row r="539" spans="1:47" ht="33.75">
      <c r="A539" s="54">
        <v>540</v>
      </c>
      <c r="B539" s="54" t="s">
        <v>1020</v>
      </c>
      <c r="C539" s="58" t="s">
        <v>1021</v>
      </c>
      <c r="D539" s="79">
        <v>8</v>
      </c>
      <c r="E539" s="79">
        <v>28</v>
      </c>
      <c r="F539" s="80">
        <v>989.41</v>
      </c>
      <c r="G539" s="80">
        <v>123.68</v>
      </c>
      <c r="H539" s="80">
        <v>989.41</v>
      </c>
      <c r="I539" s="80">
        <v>1683.65</v>
      </c>
      <c r="J539" s="80">
        <v>2251.75</v>
      </c>
      <c r="K539" s="80">
        <v>77</v>
      </c>
      <c r="L539" s="73">
        <f t="shared" si="153"/>
        <v>92.6</v>
      </c>
      <c r="M539" s="73">
        <f t="shared" si="154"/>
        <v>127.64</v>
      </c>
      <c r="N539" s="72" t="str">
        <f t="shared" si="155"/>
        <v>0617</v>
      </c>
      <c r="O539" s="74">
        <f t="shared" si="156"/>
        <v>20</v>
      </c>
      <c r="P539" s="72">
        <f t="shared" si="157"/>
        <v>1</v>
      </c>
      <c r="Q539" s="74">
        <f t="shared" si="158"/>
        <v>8</v>
      </c>
      <c r="R539" s="72">
        <f t="shared" si="159"/>
        <v>15</v>
      </c>
      <c r="S539" s="72">
        <f t="shared" si="160"/>
        <v>22</v>
      </c>
      <c r="AI539" s="23">
        <f>'simulateur tarif OQN'!$B$4</f>
        <v>40</v>
      </c>
      <c r="AJ539" s="24">
        <f t="shared" si="161"/>
        <v>3175.75</v>
      </c>
      <c r="AK539" s="24">
        <f t="shared" si="162"/>
        <v>79.393749999999997</v>
      </c>
      <c r="AM539" t="str">
        <f t="shared" si="163"/>
        <v>ZONEHAUTE</v>
      </c>
      <c r="AN539" t="str">
        <f t="shared" si="164"/>
        <v>HC</v>
      </c>
      <c r="AO539" s="20">
        <f t="shared" si="165"/>
        <v>4947.17</v>
      </c>
      <c r="AP539" s="20">
        <f t="shared" si="166"/>
        <v>989.41</v>
      </c>
      <c r="AQ539" s="20">
        <f t="shared" si="167"/>
        <v>1683.65</v>
      </c>
      <c r="AR539" s="20">
        <f t="shared" si="168"/>
        <v>2251.75</v>
      </c>
      <c r="AS539" s="20">
        <f t="shared" si="169"/>
        <v>3175.75</v>
      </c>
      <c r="AT539" s="20">
        <f t="shared" si="152"/>
        <v>2395.75</v>
      </c>
      <c r="AU539" s="20">
        <f t="shared" si="170"/>
        <v>39576.400000000001</v>
      </c>
    </row>
    <row r="540" spans="1:47" ht="33.75">
      <c r="A540" s="54">
        <v>541</v>
      </c>
      <c r="B540" s="54" t="s">
        <v>1022</v>
      </c>
      <c r="C540" s="58" t="s">
        <v>1023</v>
      </c>
      <c r="D540" s="79">
        <v>29</v>
      </c>
      <c r="E540" s="79">
        <v>35</v>
      </c>
      <c r="F540" s="80">
        <v>2773.38</v>
      </c>
      <c r="G540" s="80">
        <v>74.52</v>
      </c>
      <c r="H540" s="80">
        <v>2773.38</v>
      </c>
      <c r="I540" s="80" t="s">
        <v>28</v>
      </c>
      <c r="J540" s="80" t="s">
        <v>28</v>
      </c>
      <c r="K540" s="80">
        <v>89.46</v>
      </c>
      <c r="L540" s="73">
        <f t="shared" si="153"/>
        <v>92.6</v>
      </c>
      <c r="M540" s="73">
        <f t="shared" si="154"/>
        <v>127.64</v>
      </c>
      <c r="N540" s="72" t="str">
        <f t="shared" si="155"/>
        <v>0617</v>
      </c>
      <c r="O540" s="74">
        <f t="shared" si="156"/>
        <v>6</v>
      </c>
      <c r="P540" s="72">
        <f t="shared" si="157"/>
        <v>0</v>
      </c>
      <c r="Q540" s="74">
        <f t="shared" si="158"/>
        <v>29</v>
      </c>
      <c r="R540" s="72" t="str">
        <f t="shared" si="159"/>
        <v/>
      </c>
      <c r="S540" s="72" t="str">
        <f t="shared" si="160"/>
        <v/>
      </c>
      <c r="AI540" s="23">
        <f>'simulateur tarif OQN'!$B$4</f>
        <v>40</v>
      </c>
      <c r="AJ540" s="24">
        <f t="shared" si="161"/>
        <v>3220.6800000000003</v>
      </c>
      <c r="AK540" s="24">
        <f t="shared" si="162"/>
        <v>80.51700000000001</v>
      </c>
      <c r="AM540" t="str">
        <f t="shared" si="163"/>
        <v>ZONEHAUTE</v>
      </c>
      <c r="AN540" t="str">
        <f t="shared" si="164"/>
        <v>HC</v>
      </c>
      <c r="AO540" s="20">
        <f t="shared" si="165"/>
        <v>3593.1</v>
      </c>
      <c r="AP540" s="20">
        <f t="shared" si="166"/>
        <v>2773.38</v>
      </c>
      <c r="AQ540" s="20" t="str">
        <f t="shared" si="167"/>
        <v>.</v>
      </c>
      <c r="AR540" s="20" t="str">
        <f t="shared" si="168"/>
        <v>.</v>
      </c>
      <c r="AS540" s="20">
        <f t="shared" si="169"/>
        <v>3220.6800000000003</v>
      </c>
      <c r="AT540" s="20">
        <f t="shared" si="152"/>
        <v>3063.6799999999994</v>
      </c>
      <c r="AU540" s="20">
        <f t="shared" si="170"/>
        <v>110935.20000000001</v>
      </c>
    </row>
    <row r="541" spans="1:47" ht="33.75">
      <c r="A541" s="54">
        <v>542</v>
      </c>
      <c r="B541" s="54" t="s">
        <v>1024</v>
      </c>
      <c r="C541" s="58" t="s">
        <v>1025</v>
      </c>
      <c r="D541" s="79">
        <v>8</v>
      </c>
      <c r="E541" s="79">
        <v>28</v>
      </c>
      <c r="F541" s="80">
        <v>1060.74</v>
      </c>
      <c r="G541" s="80">
        <v>132.59</v>
      </c>
      <c r="H541" s="80">
        <v>1060.74</v>
      </c>
      <c r="I541" s="80">
        <v>1779.84</v>
      </c>
      <c r="J541" s="80">
        <v>2489.79</v>
      </c>
      <c r="K541" s="80">
        <v>83.78</v>
      </c>
      <c r="L541" s="73">
        <f t="shared" si="153"/>
        <v>92.6</v>
      </c>
      <c r="M541" s="73">
        <f t="shared" si="154"/>
        <v>127.64</v>
      </c>
      <c r="N541" s="72" t="str">
        <f t="shared" si="155"/>
        <v>0617</v>
      </c>
      <c r="O541" s="74">
        <f t="shared" si="156"/>
        <v>20</v>
      </c>
      <c r="P541" s="72">
        <f t="shared" si="157"/>
        <v>1</v>
      </c>
      <c r="Q541" s="74">
        <f t="shared" si="158"/>
        <v>8</v>
      </c>
      <c r="R541" s="72">
        <f t="shared" si="159"/>
        <v>15</v>
      </c>
      <c r="S541" s="72">
        <f t="shared" si="160"/>
        <v>22</v>
      </c>
      <c r="AI541" s="23">
        <f>'simulateur tarif OQN'!$B$4</f>
        <v>40</v>
      </c>
      <c r="AJ541" s="24">
        <f t="shared" si="161"/>
        <v>3495.15</v>
      </c>
      <c r="AK541" s="24">
        <f t="shared" si="162"/>
        <v>87.378749999999997</v>
      </c>
      <c r="AM541" t="str">
        <f t="shared" si="163"/>
        <v>ZONEHAUTE</v>
      </c>
      <c r="AN541" t="str">
        <f t="shared" si="164"/>
        <v>HC</v>
      </c>
      <c r="AO541" s="20">
        <f t="shared" si="165"/>
        <v>5303.62</v>
      </c>
      <c r="AP541" s="20">
        <f t="shared" si="166"/>
        <v>1060.74</v>
      </c>
      <c r="AQ541" s="20">
        <f t="shared" si="167"/>
        <v>1779.84</v>
      </c>
      <c r="AR541" s="20">
        <f t="shared" si="168"/>
        <v>2489.79</v>
      </c>
      <c r="AS541" s="20">
        <f t="shared" si="169"/>
        <v>3495.15</v>
      </c>
      <c r="AT541" s="20">
        <f t="shared" si="152"/>
        <v>3054.1499999999996</v>
      </c>
      <c r="AU541" s="20">
        <f t="shared" si="170"/>
        <v>42429.599999999999</v>
      </c>
    </row>
    <row r="542" spans="1:47" ht="33.75">
      <c r="A542" s="54">
        <v>543</v>
      </c>
      <c r="B542" s="54" t="s">
        <v>1026</v>
      </c>
      <c r="C542" s="58" t="s">
        <v>1027</v>
      </c>
      <c r="D542" s="79">
        <v>29</v>
      </c>
      <c r="E542" s="79">
        <v>35</v>
      </c>
      <c r="F542" s="80">
        <v>2721.28</v>
      </c>
      <c r="G542" s="80">
        <v>33.07</v>
      </c>
      <c r="H542" s="80">
        <v>2721.28</v>
      </c>
      <c r="I542" s="80" t="s">
        <v>28</v>
      </c>
      <c r="J542" s="80" t="s">
        <v>28</v>
      </c>
      <c r="K542" s="80">
        <v>83.78</v>
      </c>
      <c r="L542" s="73">
        <f t="shared" si="153"/>
        <v>92.6</v>
      </c>
      <c r="M542" s="73">
        <f t="shared" si="154"/>
        <v>127.64</v>
      </c>
      <c r="N542" s="72" t="str">
        <f t="shared" si="155"/>
        <v>0617</v>
      </c>
      <c r="O542" s="74">
        <f t="shared" si="156"/>
        <v>6</v>
      </c>
      <c r="P542" s="72">
        <f t="shared" si="157"/>
        <v>0</v>
      </c>
      <c r="Q542" s="74">
        <f t="shared" si="158"/>
        <v>29</v>
      </c>
      <c r="R542" s="72" t="str">
        <f t="shared" si="159"/>
        <v/>
      </c>
      <c r="S542" s="72" t="str">
        <f t="shared" si="160"/>
        <v/>
      </c>
      <c r="AI542" s="23">
        <f>'simulateur tarif OQN'!$B$4</f>
        <v>40</v>
      </c>
      <c r="AJ542" s="24">
        <f t="shared" si="161"/>
        <v>3140.1800000000003</v>
      </c>
      <c r="AK542" s="24">
        <f t="shared" si="162"/>
        <v>78.504500000000007</v>
      </c>
      <c r="AM542" t="str">
        <f t="shared" si="163"/>
        <v>ZONEHAUTE</v>
      </c>
      <c r="AN542" t="str">
        <f t="shared" si="164"/>
        <v>HC</v>
      </c>
      <c r="AO542" s="20">
        <f t="shared" si="165"/>
        <v>3085.05</v>
      </c>
      <c r="AP542" s="20">
        <f t="shared" si="166"/>
        <v>2721.28</v>
      </c>
      <c r="AQ542" s="20" t="str">
        <f t="shared" si="167"/>
        <v>.</v>
      </c>
      <c r="AR542" s="20" t="str">
        <f t="shared" si="168"/>
        <v>.</v>
      </c>
      <c r="AS542" s="20">
        <f t="shared" si="169"/>
        <v>3140.1800000000003</v>
      </c>
      <c r="AT542" s="20">
        <f t="shared" si="152"/>
        <v>2699.1800000000003</v>
      </c>
      <c r="AU542" s="20">
        <f t="shared" si="170"/>
        <v>108851.20000000001</v>
      </c>
    </row>
    <row r="543" spans="1:47" ht="33.75">
      <c r="A543" s="54">
        <v>544</v>
      </c>
      <c r="B543" s="54" t="s">
        <v>1028</v>
      </c>
      <c r="C543" s="58" t="s">
        <v>1029</v>
      </c>
      <c r="D543" s="79">
        <v>36</v>
      </c>
      <c r="E543" s="79">
        <v>42</v>
      </c>
      <c r="F543" s="80">
        <v>3398.19</v>
      </c>
      <c r="G543" s="80">
        <v>94.39</v>
      </c>
      <c r="H543" s="80">
        <v>3398.19</v>
      </c>
      <c r="I543" s="80" t="s">
        <v>28</v>
      </c>
      <c r="J543" s="80" t="s">
        <v>28</v>
      </c>
      <c r="K543" s="80">
        <v>85.81</v>
      </c>
      <c r="L543" s="73">
        <f t="shared" si="153"/>
        <v>92.6</v>
      </c>
      <c r="M543" s="73">
        <f t="shared" si="154"/>
        <v>127.64</v>
      </c>
      <c r="N543" s="72" t="str">
        <f t="shared" si="155"/>
        <v>0617</v>
      </c>
      <c r="O543" s="74">
        <f t="shared" si="156"/>
        <v>6</v>
      </c>
      <c r="P543" s="72">
        <f t="shared" si="157"/>
        <v>0</v>
      </c>
      <c r="Q543" s="74">
        <f t="shared" si="158"/>
        <v>36</v>
      </c>
      <c r="R543" s="72" t="str">
        <f t="shared" si="159"/>
        <v/>
      </c>
      <c r="S543" s="72" t="str">
        <f t="shared" si="160"/>
        <v/>
      </c>
      <c r="AI543" s="23">
        <f>'simulateur tarif OQN'!$B$4</f>
        <v>40</v>
      </c>
      <c r="AJ543" s="24">
        <f t="shared" si="161"/>
        <v>3398.19</v>
      </c>
      <c r="AK543" s="24">
        <f t="shared" si="162"/>
        <v>84.954750000000004</v>
      </c>
      <c r="AM543" t="str">
        <f t="shared" si="163"/>
        <v>ZONEFORF1</v>
      </c>
      <c r="AN543" t="str">
        <f t="shared" si="164"/>
        <v>HC</v>
      </c>
      <c r="AO543" s="20">
        <f t="shared" si="165"/>
        <v>3775.75</v>
      </c>
      <c r="AP543" s="20">
        <f t="shared" si="166"/>
        <v>3398.19</v>
      </c>
      <c r="AQ543" s="20" t="str">
        <f t="shared" si="167"/>
        <v>.</v>
      </c>
      <c r="AR543" s="20" t="str">
        <f t="shared" si="168"/>
        <v>.</v>
      </c>
      <c r="AS543" s="20">
        <f t="shared" si="169"/>
        <v>3226.57</v>
      </c>
      <c r="AT543" s="20">
        <f t="shared" si="152"/>
        <v>2887.0699999999997</v>
      </c>
      <c r="AU543" s="20">
        <f t="shared" si="170"/>
        <v>135927.6</v>
      </c>
    </row>
    <row r="544" spans="1:47" ht="33.75">
      <c r="A544" s="54">
        <v>545</v>
      </c>
      <c r="B544" s="54" t="s">
        <v>1030</v>
      </c>
      <c r="C544" s="58" t="s">
        <v>1031</v>
      </c>
      <c r="D544" s="79">
        <v>50</v>
      </c>
      <c r="E544" s="79">
        <v>56</v>
      </c>
      <c r="F544" s="80">
        <v>5725.79</v>
      </c>
      <c r="G544" s="80">
        <v>114.52</v>
      </c>
      <c r="H544" s="80">
        <v>5725.79</v>
      </c>
      <c r="I544" s="80" t="s">
        <v>28</v>
      </c>
      <c r="J544" s="80" t="s">
        <v>28</v>
      </c>
      <c r="K544" s="80">
        <v>109.21</v>
      </c>
      <c r="L544" s="73">
        <f t="shared" si="153"/>
        <v>92.6</v>
      </c>
      <c r="M544" s="73">
        <f t="shared" si="154"/>
        <v>127.64</v>
      </c>
      <c r="N544" s="72" t="str">
        <f t="shared" si="155"/>
        <v>0617</v>
      </c>
      <c r="O544" s="74">
        <f t="shared" si="156"/>
        <v>6</v>
      </c>
      <c r="P544" s="72">
        <f t="shared" si="157"/>
        <v>0</v>
      </c>
      <c r="Q544" s="74">
        <f t="shared" si="158"/>
        <v>50</v>
      </c>
      <c r="R544" s="72" t="str">
        <f t="shared" si="159"/>
        <v/>
      </c>
      <c r="S544" s="72" t="str">
        <f t="shared" si="160"/>
        <v/>
      </c>
      <c r="AI544" s="23">
        <f>'simulateur tarif OQN'!$B$4</f>
        <v>40</v>
      </c>
      <c r="AJ544" s="24">
        <f t="shared" si="161"/>
        <v>4580.59</v>
      </c>
      <c r="AK544" s="24">
        <f t="shared" si="162"/>
        <v>114.51475000000001</v>
      </c>
      <c r="AM544" t="str">
        <f t="shared" si="163"/>
        <v>ZONEBASSE</v>
      </c>
      <c r="AN544" t="str">
        <f t="shared" si="164"/>
        <v>HC</v>
      </c>
      <c r="AO544" s="20">
        <f t="shared" si="165"/>
        <v>4580.59</v>
      </c>
      <c r="AP544" s="20">
        <f t="shared" si="166"/>
        <v>5725.79</v>
      </c>
      <c r="AQ544" s="20" t="str">
        <f t="shared" si="167"/>
        <v>.</v>
      </c>
      <c r="AR544" s="20" t="str">
        <f t="shared" si="168"/>
        <v>.</v>
      </c>
      <c r="AS544" s="20">
        <f t="shared" si="169"/>
        <v>3978.4300000000003</v>
      </c>
      <c r="AT544" s="20">
        <f t="shared" si="152"/>
        <v>4808.93</v>
      </c>
      <c r="AU544" s="20">
        <f t="shared" si="170"/>
        <v>229031.6</v>
      </c>
    </row>
    <row r="545" spans="1:47">
      <c r="A545" s="54">
        <v>546</v>
      </c>
      <c r="B545" s="54" t="s">
        <v>1032</v>
      </c>
      <c r="C545" s="55" t="s">
        <v>1033</v>
      </c>
      <c r="D545" s="79">
        <v>1</v>
      </c>
      <c r="E545" s="79">
        <v>1</v>
      </c>
      <c r="F545" s="80" t="s">
        <v>28</v>
      </c>
      <c r="G545" s="80" t="s">
        <v>28</v>
      </c>
      <c r="H545" s="80">
        <v>84.9</v>
      </c>
      <c r="I545" s="80" t="s">
        <v>28</v>
      </c>
      <c r="J545" s="80" t="s">
        <v>28</v>
      </c>
      <c r="K545" s="80" t="s">
        <v>28</v>
      </c>
      <c r="L545" s="73" t="str">
        <f t="shared" si="153"/>
        <v/>
      </c>
      <c r="M545" s="73" t="str">
        <f t="shared" si="154"/>
        <v/>
      </c>
      <c r="N545" s="72" t="str">
        <f t="shared" si="155"/>
        <v>0618</v>
      </c>
      <c r="O545" s="74">
        <f t="shared" si="156"/>
        <v>0</v>
      </c>
      <c r="P545" s="72">
        <f t="shared" si="157"/>
        <v>0</v>
      </c>
      <c r="Q545" s="74">
        <f t="shared" si="158"/>
        <v>1</v>
      </c>
      <c r="R545" s="72" t="str">
        <f t="shared" si="159"/>
        <v/>
      </c>
      <c r="S545" s="72" t="str">
        <f t="shared" si="160"/>
        <v/>
      </c>
      <c r="AI545" s="23">
        <f>'simulateur tarif OQN'!$B$4</f>
        <v>40</v>
      </c>
      <c r="AJ545" s="24">
        <f t="shared" si="161"/>
        <v>3396</v>
      </c>
      <c r="AK545" s="24">
        <f t="shared" si="162"/>
        <v>84.9</v>
      </c>
      <c r="AM545" t="str">
        <f t="shared" si="163"/>
        <v>ZONEHAUTE</v>
      </c>
      <c r="AN545" t="str">
        <f t="shared" si="164"/>
        <v>HDJ</v>
      </c>
      <c r="AO545" s="20" t="e">
        <f t="shared" si="165"/>
        <v>#VALUE!</v>
      </c>
      <c r="AP545" s="20">
        <f t="shared" si="166"/>
        <v>84.9</v>
      </c>
      <c r="AQ545" s="20" t="str">
        <f t="shared" si="167"/>
        <v>.</v>
      </c>
      <c r="AR545" s="20" t="str">
        <f t="shared" si="168"/>
        <v>.</v>
      </c>
      <c r="AS545" s="20" t="e">
        <f t="shared" si="169"/>
        <v>#VALUE!</v>
      </c>
      <c r="AT545" s="20" t="e">
        <f t="shared" si="152"/>
        <v>#VALUE!</v>
      </c>
      <c r="AU545" s="20">
        <f t="shared" si="170"/>
        <v>3396</v>
      </c>
    </row>
    <row r="546" spans="1:47" ht="33.75">
      <c r="A546" s="54">
        <v>547</v>
      </c>
      <c r="B546" s="54" t="s">
        <v>1034</v>
      </c>
      <c r="C546" s="58" t="s">
        <v>1035</v>
      </c>
      <c r="D546" s="79">
        <v>8</v>
      </c>
      <c r="E546" s="79">
        <v>28</v>
      </c>
      <c r="F546" s="80">
        <v>1010.86</v>
      </c>
      <c r="G546" s="80">
        <v>126.36</v>
      </c>
      <c r="H546" s="80">
        <v>1010.86</v>
      </c>
      <c r="I546" s="80">
        <v>1657.05</v>
      </c>
      <c r="J546" s="80">
        <v>2298.64</v>
      </c>
      <c r="K546" s="80">
        <v>79.569999999999993</v>
      </c>
      <c r="L546" s="73">
        <f t="shared" si="153"/>
        <v>68.95</v>
      </c>
      <c r="M546" s="73">
        <f t="shared" si="154"/>
        <v>86.45</v>
      </c>
      <c r="N546" s="72" t="str">
        <f t="shared" si="155"/>
        <v>0618</v>
      </c>
      <c r="O546" s="74">
        <f t="shared" si="156"/>
        <v>20</v>
      </c>
      <c r="P546" s="72">
        <f t="shared" si="157"/>
        <v>1</v>
      </c>
      <c r="Q546" s="74">
        <f t="shared" si="158"/>
        <v>8</v>
      </c>
      <c r="R546" s="72">
        <f t="shared" si="159"/>
        <v>15</v>
      </c>
      <c r="S546" s="72">
        <f t="shared" si="160"/>
        <v>22</v>
      </c>
      <c r="AI546" s="23">
        <f>'simulateur tarif OQN'!$B$4</f>
        <v>40</v>
      </c>
      <c r="AJ546" s="24">
        <f t="shared" si="161"/>
        <v>3253.4799999999996</v>
      </c>
      <c r="AK546" s="24">
        <f t="shared" si="162"/>
        <v>81.336999999999989</v>
      </c>
      <c r="AM546" t="str">
        <f t="shared" si="163"/>
        <v>ZONEHAUTE</v>
      </c>
      <c r="AN546" t="str">
        <f t="shared" si="164"/>
        <v>HC</v>
      </c>
      <c r="AO546" s="20">
        <f t="shared" si="165"/>
        <v>5054.38</v>
      </c>
      <c r="AP546" s="20">
        <f t="shared" si="166"/>
        <v>1010.86</v>
      </c>
      <c r="AQ546" s="20">
        <f t="shared" si="167"/>
        <v>1657.05</v>
      </c>
      <c r="AR546" s="20">
        <f t="shared" si="168"/>
        <v>2298.64</v>
      </c>
      <c r="AS546" s="20">
        <f t="shared" si="169"/>
        <v>3253.4799999999996</v>
      </c>
      <c r="AT546" s="20">
        <f t="shared" si="152"/>
        <v>3784.4799999999996</v>
      </c>
      <c r="AU546" s="20">
        <f t="shared" si="170"/>
        <v>40434.400000000001</v>
      </c>
    </row>
    <row r="547" spans="1:47" ht="33.75">
      <c r="A547" s="54">
        <v>548</v>
      </c>
      <c r="B547" s="54" t="s">
        <v>1036</v>
      </c>
      <c r="C547" s="58" t="s">
        <v>1037</v>
      </c>
      <c r="D547" s="79">
        <v>22</v>
      </c>
      <c r="E547" s="79">
        <v>28</v>
      </c>
      <c r="F547" s="80">
        <v>2324.4899999999998</v>
      </c>
      <c r="G547" s="80">
        <v>93.83</v>
      </c>
      <c r="H547" s="80">
        <v>2324.4899999999998</v>
      </c>
      <c r="I547" s="80" t="s">
        <v>28</v>
      </c>
      <c r="J547" s="80" t="s">
        <v>28</v>
      </c>
      <c r="K547" s="80">
        <v>80.45</v>
      </c>
      <c r="L547" s="73">
        <f t="shared" si="153"/>
        <v>68.95</v>
      </c>
      <c r="M547" s="73">
        <f t="shared" si="154"/>
        <v>86.45</v>
      </c>
      <c r="N547" s="72" t="str">
        <f t="shared" si="155"/>
        <v>0618</v>
      </c>
      <c r="O547" s="74">
        <f t="shared" si="156"/>
        <v>6</v>
      </c>
      <c r="P547" s="72">
        <f t="shared" si="157"/>
        <v>0</v>
      </c>
      <c r="Q547" s="74">
        <f t="shared" si="158"/>
        <v>22</v>
      </c>
      <c r="R547" s="72" t="str">
        <f t="shared" si="159"/>
        <v/>
      </c>
      <c r="S547" s="72" t="str">
        <f t="shared" si="160"/>
        <v/>
      </c>
      <c r="AI547" s="23">
        <f>'simulateur tarif OQN'!$B$4</f>
        <v>40</v>
      </c>
      <c r="AJ547" s="24">
        <f t="shared" si="161"/>
        <v>3289.89</v>
      </c>
      <c r="AK547" s="24">
        <f t="shared" si="162"/>
        <v>82.247249999999994</v>
      </c>
      <c r="AM547" t="str">
        <f t="shared" si="163"/>
        <v>ZONEHAUTE</v>
      </c>
      <c r="AN547" t="str">
        <f t="shared" si="164"/>
        <v>HC</v>
      </c>
      <c r="AO547" s="20">
        <f t="shared" si="165"/>
        <v>4013.43</v>
      </c>
      <c r="AP547" s="20">
        <f t="shared" si="166"/>
        <v>2324.4899999999998</v>
      </c>
      <c r="AQ547" s="20" t="str">
        <f t="shared" si="167"/>
        <v>.</v>
      </c>
      <c r="AR547" s="20" t="str">
        <f t="shared" si="168"/>
        <v>.</v>
      </c>
      <c r="AS547" s="20">
        <f t="shared" si="169"/>
        <v>3289.89</v>
      </c>
      <c r="AT547" s="20">
        <f t="shared" si="152"/>
        <v>3864.8900000000003</v>
      </c>
      <c r="AU547" s="20">
        <f t="shared" si="170"/>
        <v>92979.599999999991</v>
      </c>
    </row>
    <row r="548" spans="1:47" ht="33.75">
      <c r="A548" s="54">
        <v>549</v>
      </c>
      <c r="B548" s="54" t="s">
        <v>1038</v>
      </c>
      <c r="C548" s="58" t="s">
        <v>1039</v>
      </c>
      <c r="D548" s="79">
        <v>22</v>
      </c>
      <c r="E548" s="79">
        <v>28</v>
      </c>
      <c r="F548" s="80">
        <v>2070.2800000000002</v>
      </c>
      <c r="G548" s="80">
        <v>94.1</v>
      </c>
      <c r="H548" s="80">
        <v>2070.2800000000002</v>
      </c>
      <c r="I548" s="80" t="s">
        <v>28</v>
      </c>
      <c r="J548" s="80" t="s">
        <v>28</v>
      </c>
      <c r="K548" s="80">
        <v>82.96</v>
      </c>
      <c r="L548" s="73">
        <f t="shared" si="153"/>
        <v>68.95</v>
      </c>
      <c r="M548" s="73">
        <f t="shared" si="154"/>
        <v>86.45</v>
      </c>
      <c r="N548" s="72" t="str">
        <f t="shared" si="155"/>
        <v>0618</v>
      </c>
      <c r="O548" s="74">
        <f t="shared" si="156"/>
        <v>6</v>
      </c>
      <c r="P548" s="72">
        <f t="shared" si="157"/>
        <v>0</v>
      </c>
      <c r="Q548" s="74">
        <f t="shared" si="158"/>
        <v>22</v>
      </c>
      <c r="R548" s="72" t="str">
        <f t="shared" si="159"/>
        <v/>
      </c>
      <c r="S548" s="72" t="str">
        <f t="shared" si="160"/>
        <v/>
      </c>
      <c r="AI548" s="23">
        <f>'simulateur tarif OQN'!$B$4</f>
        <v>40</v>
      </c>
      <c r="AJ548" s="24">
        <f t="shared" si="161"/>
        <v>3065.8</v>
      </c>
      <c r="AK548" s="24">
        <f t="shared" si="162"/>
        <v>76.64500000000001</v>
      </c>
      <c r="AM548" t="str">
        <f t="shared" si="163"/>
        <v>ZONEHAUTE</v>
      </c>
      <c r="AN548" t="str">
        <f t="shared" si="164"/>
        <v>HC</v>
      </c>
      <c r="AO548" s="20">
        <f t="shared" si="165"/>
        <v>3764.08</v>
      </c>
      <c r="AP548" s="20">
        <f t="shared" si="166"/>
        <v>2070.2800000000002</v>
      </c>
      <c r="AQ548" s="20" t="str">
        <f t="shared" si="167"/>
        <v>.</v>
      </c>
      <c r="AR548" s="20" t="str">
        <f t="shared" si="168"/>
        <v>.</v>
      </c>
      <c r="AS548" s="20">
        <f t="shared" si="169"/>
        <v>3065.8</v>
      </c>
      <c r="AT548" s="20">
        <f t="shared" si="152"/>
        <v>3766.2999999999993</v>
      </c>
      <c r="AU548" s="20">
        <f t="shared" si="170"/>
        <v>82811.200000000012</v>
      </c>
    </row>
    <row r="549" spans="1:47" ht="33.75">
      <c r="A549" s="54">
        <v>550</v>
      </c>
      <c r="B549" s="54" t="s">
        <v>1040</v>
      </c>
      <c r="C549" s="58" t="s">
        <v>1041</v>
      </c>
      <c r="D549" s="79">
        <v>43</v>
      </c>
      <c r="E549" s="79">
        <v>49</v>
      </c>
      <c r="F549" s="80">
        <v>3963.79</v>
      </c>
      <c r="G549" s="80">
        <v>90.17</v>
      </c>
      <c r="H549" s="80">
        <v>3963.79</v>
      </c>
      <c r="I549" s="80" t="s">
        <v>28</v>
      </c>
      <c r="J549" s="80" t="s">
        <v>28</v>
      </c>
      <c r="K549" s="80">
        <v>83.89</v>
      </c>
      <c r="L549" s="73">
        <f t="shared" si="153"/>
        <v>68.95</v>
      </c>
      <c r="M549" s="73">
        <f t="shared" si="154"/>
        <v>86.45</v>
      </c>
      <c r="N549" s="72" t="str">
        <f t="shared" si="155"/>
        <v>0618</v>
      </c>
      <c r="O549" s="74">
        <f t="shared" si="156"/>
        <v>6</v>
      </c>
      <c r="P549" s="72">
        <f t="shared" si="157"/>
        <v>0</v>
      </c>
      <c r="Q549" s="74">
        <f t="shared" si="158"/>
        <v>43</v>
      </c>
      <c r="R549" s="72" t="str">
        <f t="shared" si="159"/>
        <v/>
      </c>
      <c r="S549" s="72" t="str">
        <f t="shared" si="160"/>
        <v/>
      </c>
      <c r="AI549" s="23">
        <f>'simulateur tarif OQN'!$B$4</f>
        <v>40</v>
      </c>
      <c r="AJ549" s="24">
        <f t="shared" si="161"/>
        <v>3693.2799999999997</v>
      </c>
      <c r="AK549" s="24">
        <f t="shared" si="162"/>
        <v>92.331999999999994</v>
      </c>
      <c r="AM549" t="str">
        <f t="shared" si="163"/>
        <v>ZONEBASSE</v>
      </c>
      <c r="AN549" t="str">
        <f t="shared" si="164"/>
        <v>HC</v>
      </c>
      <c r="AO549" s="20">
        <f t="shared" si="165"/>
        <v>3693.2799999999997</v>
      </c>
      <c r="AP549" s="20">
        <f t="shared" si="166"/>
        <v>3963.79</v>
      </c>
      <c r="AQ549" s="20" t="str">
        <f t="shared" si="167"/>
        <v>.</v>
      </c>
      <c r="AR549" s="20" t="str">
        <f t="shared" si="168"/>
        <v>.</v>
      </c>
      <c r="AS549" s="20">
        <f t="shared" si="169"/>
        <v>3208.7799999999997</v>
      </c>
      <c r="AT549" s="20">
        <f t="shared" si="152"/>
        <v>3955.7800000000007</v>
      </c>
      <c r="AU549" s="20">
        <f t="shared" si="170"/>
        <v>158551.6</v>
      </c>
    </row>
    <row r="550" spans="1:47">
      <c r="A550" s="54">
        <v>551</v>
      </c>
      <c r="B550" s="54" t="s">
        <v>1042</v>
      </c>
      <c r="C550" s="55" t="s">
        <v>1043</v>
      </c>
      <c r="D550" s="79">
        <v>1</v>
      </c>
      <c r="E550" s="79">
        <v>1</v>
      </c>
      <c r="F550" s="80" t="s">
        <v>28</v>
      </c>
      <c r="G550" s="80" t="s">
        <v>28</v>
      </c>
      <c r="H550" s="80">
        <v>104.89</v>
      </c>
      <c r="I550" s="80" t="s">
        <v>28</v>
      </c>
      <c r="J550" s="80" t="s">
        <v>28</v>
      </c>
      <c r="K550" s="80" t="s">
        <v>28</v>
      </c>
      <c r="L550" s="73" t="str">
        <f t="shared" si="153"/>
        <v/>
      </c>
      <c r="M550" s="73" t="str">
        <f t="shared" si="154"/>
        <v/>
      </c>
      <c r="N550" s="72" t="str">
        <f t="shared" si="155"/>
        <v>0621</v>
      </c>
      <c r="O550" s="74">
        <f t="shared" si="156"/>
        <v>0</v>
      </c>
      <c r="P550" s="72">
        <f t="shared" si="157"/>
        <v>0</v>
      </c>
      <c r="Q550" s="74">
        <f t="shared" si="158"/>
        <v>1</v>
      </c>
      <c r="R550" s="72" t="str">
        <f t="shared" si="159"/>
        <v/>
      </c>
      <c r="S550" s="72" t="str">
        <f t="shared" si="160"/>
        <v/>
      </c>
      <c r="AI550" s="23">
        <f>'simulateur tarif OQN'!$B$4</f>
        <v>40</v>
      </c>
      <c r="AJ550" s="24">
        <f t="shared" si="161"/>
        <v>4195.6000000000004</v>
      </c>
      <c r="AK550" s="24">
        <f t="shared" si="162"/>
        <v>104.89000000000001</v>
      </c>
      <c r="AM550" t="str">
        <f t="shared" si="163"/>
        <v>ZONEHAUTE</v>
      </c>
      <c r="AN550" t="str">
        <f t="shared" si="164"/>
        <v>HDJ</v>
      </c>
      <c r="AO550" s="20" t="e">
        <f t="shared" si="165"/>
        <v>#VALUE!</v>
      </c>
      <c r="AP550" s="20">
        <f t="shared" si="166"/>
        <v>104.89</v>
      </c>
      <c r="AQ550" s="20" t="str">
        <f t="shared" si="167"/>
        <v>.</v>
      </c>
      <c r="AR550" s="20" t="str">
        <f t="shared" si="168"/>
        <v>.</v>
      </c>
      <c r="AS550" s="20" t="e">
        <f t="shared" si="169"/>
        <v>#VALUE!</v>
      </c>
      <c r="AT550" s="20" t="e">
        <f t="shared" si="152"/>
        <v>#VALUE!</v>
      </c>
      <c r="AU550" s="20">
        <f t="shared" si="170"/>
        <v>4195.6000000000004</v>
      </c>
    </row>
    <row r="551" spans="1:47" ht="33.75">
      <c r="A551" s="54">
        <v>552</v>
      </c>
      <c r="B551" s="54" t="s">
        <v>1044</v>
      </c>
      <c r="C551" s="58" t="s">
        <v>1045</v>
      </c>
      <c r="D551" s="79">
        <v>8</v>
      </c>
      <c r="E551" s="79">
        <v>28</v>
      </c>
      <c r="F551" s="80">
        <v>1094.48</v>
      </c>
      <c r="G551" s="80">
        <v>136.81</v>
      </c>
      <c r="H551" s="80">
        <v>1094.48</v>
      </c>
      <c r="I551" s="80">
        <v>1846.5</v>
      </c>
      <c r="J551" s="80">
        <v>2383.9</v>
      </c>
      <c r="K551" s="80">
        <v>83.24</v>
      </c>
      <c r="L551" s="73">
        <f t="shared" si="153"/>
        <v>94.56</v>
      </c>
      <c r="M551" s="73">
        <f t="shared" si="154"/>
        <v>129</v>
      </c>
      <c r="N551" s="72" t="str">
        <f t="shared" si="155"/>
        <v>0621</v>
      </c>
      <c r="O551" s="74">
        <f t="shared" si="156"/>
        <v>20</v>
      </c>
      <c r="P551" s="72">
        <f t="shared" si="157"/>
        <v>1</v>
      </c>
      <c r="Q551" s="74">
        <f t="shared" si="158"/>
        <v>8</v>
      </c>
      <c r="R551" s="72">
        <f t="shared" si="159"/>
        <v>15</v>
      </c>
      <c r="S551" s="72">
        <f t="shared" si="160"/>
        <v>22</v>
      </c>
      <c r="AI551" s="23">
        <f>'simulateur tarif OQN'!$B$4</f>
        <v>40</v>
      </c>
      <c r="AJ551" s="24">
        <f t="shared" si="161"/>
        <v>3382.7799999999997</v>
      </c>
      <c r="AK551" s="24">
        <f t="shared" si="162"/>
        <v>84.569499999999991</v>
      </c>
      <c r="AM551" t="str">
        <f t="shared" si="163"/>
        <v>ZONEHAUTE</v>
      </c>
      <c r="AN551" t="str">
        <f t="shared" si="164"/>
        <v>HC</v>
      </c>
      <c r="AO551" s="20">
        <f t="shared" si="165"/>
        <v>5472.4</v>
      </c>
      <c r="AP551" s="20">
        <f t="shared" si="166"/>
        <v>1094.48</v>
      </c>
      <c r="AQ551" s="20">
        <f t="shared" si="167"/>
        <v>1846.5</v>
      </c>
      <c r="AR551" s="20">
        <f t="shared" si="168"/>
        <v>2383.9</v>
      </c>
      <c r="AS551" s="20">
        <f t="shared" si="169"/>
        <v>3382.7799999999997</v>
      </c>
      <c r="AT551" s="20">
        <f t="shared" si="152"/>
        <v>2816.7800000000007</v>
      </c>
      <c r="AU551" s="20">
        <f t="shared" si="170"/>
        <v>43779.199999999997</v>
      </c>
    </row>
    <row r="552" spans="1:47" ht="33.75">
      <c r="A552" s="54">
        <v>553</v>
      </c>
      <c r="B552" s="54" t="s">
        <v>1046</v>
      </c>
      <c r="C552" s="58" t="s">
        <v>1047</v>
      </c>
      <c r="D552" s="79">
        <v>8</v>
      </c>
      <c r="E552" s="79">
        <v>28</v>
      </c>
      <c r="F552" s="80">
        <v>1262.02</v>
      </c>
      <c r="G552" s="80">
        <v>157.75</v>
      </c>
      <c r="H552" s="80">
        <v>1262.02</v>
      </c>
      <c r="I552" s="80">
        <v>1997.41</v>
      </c>
      <c r="J552" s="80">
        <v>2632.64</v>
      </c>
      <c r="K552" s="80">
        <v>88.55</v>
      </c>
      <c r="L552" s="73">
        <f t="shared" si="153"/>
        <v>94.56</v>
      </c>
      <c r="M552" s="73">
        <f t="shared" si="154"/>
        <v>129</v>
      </c>
      <c r="N552" s="72" t="str">
        <f t="shared" si="155"/>
        <v>0621</v>
      </c>
      <c r="O552" s="74">
        <f t="shared" si="156"/>
        <v>20</v>
      </c>
      <c r="P552" s="72">
        <f t="shared" si="157"/>
        <v>1</v>
      </c>
      <c r="Q552" s="74">
        <f t="shared" si="158"/>
        <v>8</v>
      </c>
      <c r="R552" s="72">
        <f t="shared" si="159"/>
        <v>15</v>
      </c>
      <c r="S552" s="72">
        <f t="shared" si="160"/>
        <v>22</v>
      </c>
      <c r="AI552" s="23">
        <f>'simulateur tarif OQN'!$B$4</f>
        <v>40</v>
      </c>
      <c r="AJ552" s="24">
        <f t="shared" si="161"/>
        <v>3695.24</v>
      </c>
      <c r="AK552" s="24">
        <f t="shared" si="162"/>
        <v>92.381</v>
      </c>
      <c r="AM552" t="str">
        <f t="shared" si="163"/>
        <v>ZONEHAUTE</v>
      </c>
      <c r="AN552" t="str">
        <f t="shared" si="164"/>
        <v>HC</v>
      </c>
      <c r="AO552" s="20">
        <f t="shared" si="165"/>
        <v>6310.02</v>
      </c>
      <c r="AP552" s="20">
        <f t="shared" si="166"/>
        <v>1262.02</v>
      </c>
      <c r="AQ552" s="20">
        <f t="shared" si="167"/>
        <v>1997.41</v>
      </c>
      <c r="AR552" s="20">
        <f t="shared" si="168"/>
        <v>2632.64</v>
      </c>
      <c r="AS552" s="20">
        <f t="shared" si="169"/>
        <v>3695.24</v>
      </c>
      <c r="AT552" s="20">
        <f t="shared" si="152"/>
        <v>3394.74</v>
      </c>
      <c r="AU552" s="20">
        <f t="shared" si="170"/>
        <v>50480.800000000003</v>
      </c>
    </row>
    <row r="553" spans="1:47" ht="33.75">
      <c r="A553" s="54">
        <v>554</v>
      </c>
      <c r="B553" s="54" t="s">
        <v>1048</v>
      </c>
      <c r="C553" s="58" t="s">
        <v>1049</v>
      </c>
      <c r="D553" s="79">
        <v>15</v>
      </c>
      <c r="E553" s="79">
        <v>35</v>
      </c>
      <c r="F553" s="80">
        <v>2059.79</v>
      </c>
      <c r="G553" s="80">
        <v>137.32</v>
      </c>
      <c r="H553" s="80">
        <v>2059.79</v>
      </c>
      <c r="I553" s="80">
        <v>2818.48</v>
      </c>
      <c r="J553" s="80">
        <v>3436.38</v>
      </c>
      <c r="K553" s="80">
        <v>93.27</v>
      </c>
      <c r="L553" s="73">
        <f t="shared" si="153"/>
        <v>94.56</v>
      </c>
      <c r="M553" s="73">
        <f t="shared" si="154"/>
        <v>129</v>
      </c>
      <c r="N553" s="72" t="str">
        <f t="shared" si="155"/>
        <v>0621</v>
      </c>
      <c r="O553" s="74">
        <f t="shared" si="156"/>
        <v>20</v>
      </c>
      <c r="P553" s="72">
        <f t="shared" si="157"/>
        <v>1</v>
      </c>
      <c r="Q553" s="74">
        <f t="shared" si="158"/>
        <v>15</v>
      </c>
      <c r="R553" s="72">
        <f t="shared" si="159"/>
        <v>22</v>
      </c>
      <c r="S553" s="72">
        <f t="shared" si="160"/>
        <v>29</v>
      </c>
      <c r="AI553" s="23">
        <f>'simulateur tarif OQN'!$B$4</f>
        <v>40</v>
      </c>
      <c r="AJ553" s="24">
        <f t="shared" si="161"/>
        <v>3902.73</v>
      </c>
      <c r="AK553" s="24">
        <f t="shared" si="162"/>
        <v>97.568250000000006</v>
      </c>
      <c r="AM553" t="str">
        <f t="shared" si="163"/>
        <v>ZONEHAUTE</v>
      </c>
      <c r="AN553" t="str">
        <f t="shared" si="164"/>
        <v>HC</v>
      </c>
      <c r="AO553" s="20">
        <f t="shared" si="165"/>
        <v>5492.79</v>
      </c>
      <c r="AP553" s="20">
        <f t="shared" si="166"/>
        <v>2059.79</v>
      </c>
      <c r="AQ553" s="20">
        <f t="shared" si="167"/>
        <v>2818.48</v>
      </c>
      <c r="AR553" s="20">
        <f t="shared" si="168"/>
        <v>3436.38</v>
      </c>
      <c r="AS553" s="20">
        <f t="shared" si="169"/>
        <v>3902.73</v>
      </c>
      <c r="AT553" s="20">
        <f t="shared" si="152"/>
        <v>3838.2299999999996</v>
      </c>
      <c r="AU553" s="20">
        <f t="shared" si="170"/>
        <v>82391.600000000006</v>
      </c>
    </row>
    <row r="554" spans="1:47" ht="33.75">
      <c r="A554" s="54">
        <v>555</v>
      </c>
      <c r="B554" s="54" t="s">
        <v>1050</v>
      </c>
      <c r="C554" s="58" t="s">
        <v>1051</v>
      </c>
      <c r="D554" s="79">
        <v>15</v>
      </c>
      <c r="E554" s="79">
        <v>35</v>
      </c>
      <c r="F554" s="80">
        <v>2063.13</v>
      </c>
      <c r="G554" s="80">
        <v>137.54</v>
      </c>
      <c r="H554" s="80">
        <v>2063.13</v>
      </c>
      <c r="I554" s="80">
        <v>2823.05</v>
      </c>
      <c r="J554" s="80">
        <v>3441.95</v>
      </c>
      <c r="K554" s="80">
        <v>98.34</v>
      </c>
      <c r="L554" s="73">
        <f t="shared" si="153"/>
        <v>94.56</v>
      </c>
      <c r="M554" s="73">
        <f t="shared" si="154"/>
        <v>129</v>
      </c>
      <c r="N554" s="72" t="str">
        <f t="shared" si="155"/>
        <v>0621</v>
      </c>
      <c r="O554" s="74">
        <f t="shared" si="156"/>
        <v>20</v>
      </c>
      <c r="P554" s="72">
        <f t="shared" si="157"/>
        <v>1</v>
      </c>
      <c r="Q554" s="74">
        <f t="shared" si="158"/>
        <v>15</v>
      </c>
      <c r="R554" s="72">
        <f t="shared" si="159"/>
        <v>22</v>
      </c>
      <c r="S554" s="72">
        <f t="shared" si="160"/>
        <v>29</v>
      </c>
      <c r="AI554" s="23">
        <f>'simulateur tarif OQN'!$B$4</f>
        <v>40</v>
      </c>
      <c r="AJ554" s="24">
        <f t="shared" si="161"/>
        <v>3933.6499999999996</v>
      </c>
      <c r="AK554" s="24">
        <f t="shared" si="162"/>
        <v>98.341249999999988</v>
      </c>
      <c r="AM554" t="str">
        <f t="shared" si="163"/>
        <v>ZONEHAUTE</v>
      </c>
      <c r="AN554" t="str">
        <f t="shared" si="164"/>
        <v>HC</v>
      </c>
      <c r="AO554" s="20">
        <f t="shared" si="165"/>
        <v>5501.63</v>
      </c>
      <c r="AP554" s="20">
        <f t="shared" si="166"/>
        <v>2063.13</v>
      </c>
      <c r="AQ554" s="20">
        <f t="shared" si="167"/>
        <v>2823.05</v>
      </c>
      <c r="AR554" s="20">
        <f t="shared" si="168"/>
        <v>3441.95</v>
      </c>
      <c r="AS554" s="20">
        <f t="shared" si="169"/>
        <v>3933.6499999999996</v>
      </c>
      <c r="AT554" s="20">
        <f t="shared" si="152"/>
        <v>4122.6499999999996</v>
      </c>
      <c r="AU554" s="20">
        <f t="shared" si="170"/>
        <v>82525.200000000012</v>
      </c>
    </row>
    <row r="555" spans="1:47" ht="33.75">
      <c r="A555" s="54">
        <v>556</v>
      </c>
      <c r="B555" s="54" t="s">
        <v>1052</v>
      </c>
      <c r="C555" s="58" t="s">
        <v>1053</v>
      </c>
      <c r="D555" s="79">
        <v>15</v>
      </c>
      <c r="E555" s="79">
        <v>35</v>
      </c>
      <c r="F555" s="80">
        <v>2130.94</v>
      </c>
      <c r="G555" s="80">
        <v>142.06</v>
      </c>
      <c r="H555" s="80">
        <v>2130.94</v>
      </c>
      <c r="I555" s="80">
        <v>2916.73</v>
      </c>
      <c r="J555" s="80">
        <v>3661.32</v>
      </c>
      <c r="K555" s="80">
        <v>97.28</v>
      </c>
      <c r="L555" s="73">
        <f t="shared" si="153"/>
        <v>94.56</v>
      </c>
      <c r="M555" s="73">
        <f t="shared" si="154"/>
        <v>129</v>
      </c>
      <c r="N555" s="72" t="str">
        <f t="shared" si="155"/>
        <v>0621</v>
      </c>
      <c r="O555" s="74">
        <f t="shared" si="156"/>
        <v>20</v>
      </c>
      <c r="P555" s="72">
        <f t="shared" si="157"/>
        <v>1</v>
      </c>
      <c r="Q555" s="74">
        <f t="shared" si="158"/>
        <v>15</v>
      </c>
      <c r="R555" s="72">
        <f t="shared" si="159"/>
        <v>22</v>
      </c>
      <c r="S555" s="72">
        <f t="shared" si="160"/>
        <v>29</v>
      </c>
      <c r="AI555" s="23">
        <f>'simulateur tarif OQN'!$B$4</f>
        <v>40</v>
      </c>
      <c r="AJ555" s="24">
        <f t="shared" si="161"/>
        <v>4147.72</v>
      </c>
      <c r="AK555" s="24">
        <f t="shared" si="162"/>
        <v>103.69300000000001</v>
      </c>
      <c r="AM555" t="str">
        <f t="shared" si="163"/>
        <v>ZONEHAUTE</v>
      </c>
      <c r="AN555" t="str">
        <f t="shared" si="164"/>
        <v>HC</v>
      </c>
      <c r="AO555" s="20">
        <f t="shared" si="165"/>
        <v>5682.4400000000005</v>
      </c>
      <c r="AP555" s="20">
        <f t="shared" si="166"/>
        <v>2130.94</v>
      </c>
      <c r="AQ555" s="20">
        <f t="shared" si="167"/>
        <v>2916.73</v>
      </c>
      <c r="AR555" s="20">
        <f t="shared" si="168"/>
        <v>3661.32</v>
      </c>
      <c r="AS555" s="20">
        <f t="shared" si="169"/>
        <v>4147.72</v>
      </c>
      <c r="AT555" s="20">
        <f t="shared" si="152"/>
        <v>4283.7199999999993</v>
      </c>
      <c r="AU555" s="20">
        <f t="shared" si="170"/>
        <v>85237.6</v>
      </c>
    </row>
    <row r="556" spans="1:47" ht="33.75">
      <c r="A556" s="54">
        <v>557</v>
      </c>
      <c r="B556" s="54" t="s">
        <v>1054</v>
      </c>
      <c r="C556" s="58" t="s">
        <v>1055</v>
      </c>
      <c r="D556" s="79">
        <v>50</v>
      </c>
      <c r="E556" s="79">
        <v>56</v>
      </c>
      <c r="F556" s="80">
        <v>5440.08</v>
      </c>
      <c r="G556" s="80">
        <v>84.7</v>
      </c>
      <c r="H556" s="80">
        <v>5440.08</v>
      </c>
      <c r="I556" s="80" t="s">
        <v>28</v>
      </c>
      <c r="J556" s="80" t="s">
        <v>28</v>
      </c>
      <c r="K556" s="80">
        <v>104.45</v>
      </c>
      <c r="L556" s="73">
        <f t="shared" si="153"/>
        <v>94.56</v>
      </c>
      <c r="M556" s="73">
        <f t="shared" si="154"/>
        <v>129</v>
      </c>
      <c r="N556" s="72" t="str">
        <f t="shared" si="155"/>
        <v>0621</v>
      </c>
      <c r="O556" s="74">
        <f t="shared" si="156"/>
        <v>6</v>
      </c>
      <c r="P556" s="72">
        <f t="shared" si="157"/>
        <v>0</v>
      </c>
      <c r="Q556" s="74">
        <f t="shared" si="158"/>
        <v>50</v>
      </c>
      <c r="R556" s="72" t="str">
        <f t="shared" si="159"/>
        <v/>
      </c>
      <c r="S556" s="72" t="str">
        <f t="shared" si="160"/>
        <v/>
      </c>
      <c r="AI556" s="23">
        <f>'simulateur tarif OQN'!$B$4</f>
        <v>40</v>
      </c>
      <c r="AJ556" s="24">
        <f t="shared" si="161"/>
        <v>4593.08</v>
      </c>
      <c r="AK556" s="24">
        <f t="shared" si="162"/>
        <v>114.827</v>
      </c>
      <c r="AM556" t="str">
        <f t="shared" si="163"/>
        <v>ZONEBASSE</v>
      </c>
      <c r="AN556" t="str">
        <f t="shared" si="164"/>
        <v>HC</v>
      </c>
      <c r="AO556" s="20">
        <f t="shared" si="165"/>
        <v>4593.08</v>
      </c>
      <c r="AP556" s="20">
        <f t="shared" si="166"/>
        <v>5440.08</v>
      </c>
      <c r="AQ556" s="20" t="str">
        <f t="shared" si="167"/>
        <v>.</v>
      </c>
      <c r="AR556" s="20" t="str">
        <f t="shared" si="168"/>
        <v>.</v>
      </c>
      <c r="AS556" s="20">
        <f t="shared" si="169"/>
        <v>3768.88</v>
      </c>
      <c r="AT556" s="20">
        <f t="shared" si="152"/>
        <v>4263.380000000001</v>
      </c>
      <c r="AU556" s="20">
        <f t="shared" si="170"/>
        <v>217603.20000000001</v>
      </c>
    </row>
    <row r="557" spans="1:47" ht="33.75">
      <c r="A557" s="54">
        <v>558</v>
      </c>
      <c r="B557" s="54" t="s">
        <v>1056</v>
      </c>
      <c r="C557" s="58" t="s">
        <v>1057</v>
      </c>
      <c r="D557" s="79">
        <v>8</v>
      </c>
      <c r="E557" s="79">
        <v>28</v>
      </c>
      <c r="F557" s="80">
        <v>1033.25</v>
      </c>
      <c r="G557" s="80">
        <v>129.16</v>
      </c>
      <c r="H557" s="80">
        <v>1033.25</v>
      </c>
      <c r="I557" s="80">
        <v>1619.17</v>
      </c>
      <c r="J557" s="80">
        <v>2300.98</v>
      </c>
      <c r="K557" s="80">
        <v>80.52</v>
      </c>
      <c r="L557" s="73">
        <f t="shared" si="153"/>
        <v>86.58</v>
      </c>
      <c r="M557" s="73">
        <f t="shared" si="154"/>
        <v>129</v>
      </c>
      <c r="N557" s="72" t="str">
        <f t="shared" si="155"/>
        <v>0621</v>
      </c>
      <c r="O557" s="74">
        <f t="shared" si="156"/>
        <v>20</v>
      </c>
      <c r="P557" s="72">
        <f t="shared" si="157"/>
        <v>1</v>
      </c>
      <c r="Q557" s="74">
        <f t="shared" si="158"/>
        <v>8</v>
      </c>
      <c r="R557" s="72">
        <f t="shared" si="159"/>
        <v>15</v>
      </c>
      <c r="S557" s="72">
        <f t="shared" si="160"/>
        <v>22</v>
      </c>
      <c r="AI557" s="23">
        <f>'simulateur tarif OQN'!$B$4</f>
        <v>40</v>
      </c>
      <c r="AJ557" s="24">
        <f t="shared" si="161"/>
        <v>3267.2200000000003</v>
      </c>
      <c r="AK557" s="24">
        <f t="shared" si="162"/>
        <v>81.680500000000009</v>
      </c>
      <c r="AM557" t="str">
        <f t="shared" si="163"/>
        <v>ZONEHAUTE</v>
      </c>
      <c r="AN557" t="str">
        <f t="shared" si="164"/>
        <v>HC</v>
      </c>
      <c r="AO557" s="20">
        <f t="shared" si="165"/>
        <v>5166.37</v>
      </c>
      <c r="AP557" s="20">
        <f t="shared" si="166"/>
        <v>1033.25</v>
      </c>
      <c r="AQ557" s="20">
        <f t="shared" si="167"/>
        <v>1619.17</v>
      </c>
      <c r="AR557" s="20">
        <f t="shared" si="168"/>
        <v>2300.98</v>
      </c>
      <c r="AS557" s="20">
        <f t="shared" si="169"/>
        <v>3267.2200000000003</v>
      </c>
      <c r="AT557" s="20">
        <f t="shared" si="152"/>
        <v>2964.2199999999993</v>
      </c>
      <c r="AU557" s="20">
        <f t="shared" si="170"/>
        <v>41330</v>
      </c>
    </row>
    <row r="558" spans="1:47" ht="33.75">
      <c r="A558" s="54">
        <v>559</v>
      </c>
      <c r="B558" s="54" t="s">
        <v>1058</v>
      </c>
      <c r="C558" s="58" t="s">
        <v>1059</v>
      </c>
      <c r="D558" s="79">
        <v>29</v>
      </c>
      <c r="E558" s="79">
        <v>35</v>
      </c>
      <c r="F558" s="80">
        <v>2894.85</v>
      </c>
      <c r="G558" s="80">
        <v>84.84</v>
      </c>
      <c r="H558" s="80">
        <v>2894.85</v>
      </c>
      <c r="I558" s="80" t="s">
        <v>28</v>
      </c>
      <c r="J558" s="80" t="s">
        <v>28</v>
      </c>
      <c r="K558" s="80">
        <v>93.38</v>
      </c>
      <c r="L558" s="73">
        <f t="shared" si="153"/>
        <v>86.58</v>
      </c>
      <c r="M558" s="73">
        <f t="shared" si="154"/>
        <v>129</v>
      </c>
      <c r="N558" s="72" t="str">
        <f t="shared" si="155"/>
        <v>0621</v>
      </c>
      <c r="O558" s="74">
        <f t="shared" si="156"/>
        <v>6</v>
      </c>
      <c r="P558" s="72">
        <f t="shared" si="157"/>
        <v>0</v>
      </c>
      <c r="Q558" s="74">
        <f t="shared" si="158"/>
        <v>29</v>
      </c>
      <c r="R558" s="72" t="str">
        <f t="shared" si="159"/>
        <v/>
      </c>
      <c r="S558" s="72" t="str">
        <f t="shared" si="160"/>
        <v/>
      </c>
      <c r="AI558" s="23">
        <f>'simulateur tarif OQN'!$B$4</f>
        <v>40</v>
      </c>
      <c r="AJ558" s="24">
        <f t="shared" si="161"/>
        <v>3361.75</v>
      </c>
      <c r="AK558" s="24">
        <f t="shared" si="162"/>
        <v>84.043750000000003</v>
      </c>
      <c r="AM558" t="str">
        <f t="shared" si="163"/>
        <v>ZONEHAUTE</v>
      </c>
      <c r="AN558" t="str">
        <f t="shared" si="164"/>
        <v>HC</v>
      </c>
      <c r="AO558" s="20">
        <f t="shared" si="165"/>
        <v>3828.09</v>
      </c>
      <c r="AP558" s="20">
        <f t="shared" si="166"/>
        <v>2894.85</v>
      </c>
      <c r="AQ558" s="20" t="str">
        <f t="shared" si="167"/>
        <v>.</v>
      </c>
      <c r="AR558" s="20" t="str">
        <f t="shared" si="168"/>
        <v>.</v>
      </c>
      <c r="AS558" s="20">
        <f t="shared" si="169"/>
        <v>3361.75</v>
      </c>
      <c r="AT558" s="20">
        <f t="shared" si="152"/>
        <v>3701.75</v>
      </c>
      <c r="AU558" s="20">
        <f t="shared" si="170"/>
        <v>115794</v>
      </c>
    </row>
    <row r="559" spans="1:47" ht="33.75">
      <c r="A559" s="54">
        <v>560</v>
      </c>
      <c r="B559" s="54" t="s">
        <v>1060</v>
      </c>
      <c r="C559" s="58" t="s">
        <v>1061</v>
      </c>
      <c r="D559" s="79">
        <v>8</v>
      </c>
      <c r="E559" s="79">
        <v>28</v>
      </c>
      <c r="F559" s="80">
        <v>998.29</v>
      </c>
      <c r="G559" s="80">
        <v>124.79</v>
      </c>
      <c r="H559" s="80">
        <v>998.29</v>
      </c>
      <c r="I559" s="80">
        <v>1696.38</v>
      </c>
      <c r="J559" s="80">
        <v>2353.92</v>
      </c>
      <c r="K559" s="80">
        <v>76.37</v>
      </c>
      <c r="L559" s="73">
        <f t="shared" si="153"/>
        <v>86.58</v>
      </c>
      <c r="M559" s="73">
        <f t="shared" si="154"/>
        <v>129</v>
      </c>
      <c r="N559" s="72" t="str">
        <f t="shared" si="155"/>
        <v>0621</v>
      </c>
      <c r="O559" s="74">
        <f t="shared" si="156"/>
        <v>20</v>
      </c>
      <c r="P559" s="72">
        <f t="shared" si="157"/>
        <v>1</v>
      </c>
      <c r="Q559" s="74">
        <f t="shared" si="158"/>
        <v>8</v>
      </c>
      <c r="R559" s="72">
        <f t="shared" si="159"/>
        <v>15</v>
      </c>
      <c r="S559" s="72">
        <f t="shared" si="160"/>
        <v>22</v>
      </c>
      <c r="AI559" s="23">
        <f>'simulateur tarif OQN'!$B$4</f>
        <v>40</v>
      </c>
      <c r="AJ559" s="24">
        <f t="shared" si="161"/>
        <v>3270.36</v>
      </c>
      <c r="AK559" s="24">
        <f t="shared" si="162"/>
        <v>81.759</v>
      </c>
      <c r="AM559" t="str">
        <f t="shared" si="163"/>
        <v>ZONEHAUTE</v>
      </c>
      <c r="AN559" t="str">
        <f t="shared" si="164"/>
        <v>HC</v>
      </c>
      <c r="AO559" s="20">
        <f t="shared" si="165"/>
        <v>4991.57</v>
      </c>
      <c r="AP559" s="20">
        <f t="shared" si="166"/>
        <v>998.29</v>
      </c>
      <c r="AQ559" s="20">
        <f t="shared" si="167"/>
        <v>1696.38</v>
      </c>
      <c r="AR559" s="20">
        <f t="shared" si="168"/>
        <v>2353.92</v>
      </c>
      <c r="AS559" s="20">
        <f t="shared" si="169"/>
        <v>3270.36</v>
      </c>
      <c r="AT559" s="20">
        <f t="shared" si="152"/>
        <v>2759.8600000000006</v>
      </c>
      <c r="AU559" s="20">
        <f t="shared" si="170"/>
        <v>39931.599999999999</v>
      </c>
    </row>
    <row r="560" spans="1:47" ht="33.75">
      <c r="A560" s="54">
        <v>561</v>
      </c>
      <c r="B560" s="54" t="s">
        <v>1062</v>
      </c>
      <c r="C560" s="58" t="s">
        <v>1063</v>
      </c>
      <c r="D560" s="79">
        <v>36</v>
      </c>
      <c r="E560" s="79">
        <v>42</v>
      </c>
      <c r="F560" s="80">
        <v>3684.02</v>
      </c>
      <c r="G560" s="80">
        <v>94.65</v>
      </c>
      <c r="H560" s="80">
        <v>3684.02</v>
      </c>
      <c r="I560" s="80" t="s">
        <v>28</v>
      </c>
      <c r="J560" s="80" t="s">
        <v>28</v>
      </c>
      <c r="K560" s="80">
        <v>91.19</v>
      </c>
      <c r="L560" s="73">
        <f t="shared" si="153"/>
        <v>86.58</v>
      </c>
      <c r="M560" s="73">
        <f t="shared" si="154"/>
        <v>129</v>
      </c>
      <c r="N560" s="72" t="str">
        <f t="shared" si="155"/>
        <v>0621</v>
      </c>
      <c r="O560" s="74">
        <f t="shared" si="156"/>
        <v>6</v>
      </c>
      <c r="P560" s="72">
        <f t="shared" si="157"/>
        <v>0</v>
      </c>
      <c r="Q560" s="74">
        <f t="shared" si="158"/>
        <v>36</v>
      </c>
      <c r="R560" s="72" t="str">
        <f t="shared" si="159"/>
        <v/>
      </c>
      <c r="S560" s="72" t="str">
        <f t="shared" si="160"/>
        <v/>
      </c>
      <c r="AI560" s="23">
        <f>'simulateur tarif OQN'!$B$4</f>
        <v>40</v>
      </c>
      <c r="AJ560" s="24">
        <f t="shared" si="161"/>
        <v>3684.02</v>
      </c>
      <c r="AK560" s="24">
        <f t="shared" si="162"/>
        <v>92.100499999999997</v>
      </c>
      <c r="AM560" t="str">
        <f t="shared" si="163"/>
        <v>ZONEFORF1</v>
      </c>
      <c r="AN560" t="str">
        <f t="shared" si="164"/>
        <v>HC</v>
      </c>
      <c r="AO560" s="20">
        <f t="shared" si="165"/>
        <v>4062.62</v>
      </c>
      <c r="AP560" s="20">
        <f t="shared" si="166"/>
        <v>3684.02</v>
      </c>
      <c r="AQ560" s="20" t="str">
        <f t="shared" si="167"/>
        <v>.</v>
      </c>
      <c r="AR560" s="20" t="str">
        <f t="shared" si="168"/>
        <v>.</v>
      </c>
      <c r="AS560" s="20">
        <f t="shared" si="169"/>
        <v>3501.64</v>
      </c>
      <c r="AT560" s="20">
        <f t="shared" si="152"/>
        <v>3732.1399999999994</v>
      </c>
      <c r="AU560" s="20">
        <f t="shared" si="170"/>
        <v>147360.79999999999</v>
      </c>
    </row>
    <row r="561" spans="1:47" ht="33.75">
      <c r="A561" s="54">
        <v>562</v>
      </c>
      <c r="B561" s="54" t="s">
        <v>1064</v>
      </c>
      <c r="C561" s="58" t="s">
        <v>1065</v>
      </c>
      <c r="D561" s="79">
        <v>36</v>
      </c>
      <c r="E561" s="79">
        <v>42</v>
      </c>
      <c r="F561" s="80">
        <v>3489.26</v>
      </c>
      <c r="G561" s="80">
        <v>96.92</v>
      </c>
      <c r="H561" s="80">
        <v>3489.26</v>
      </c>
      <c r="I561" s="80" t="s">
        <v>28</v>
      </c>
      <c r="J561" s="80" t="s">
        <v>28</v>
      </c>
      <c r="K561" s="80">
        <v>94.3</v>
      </c>
      <c r="L561" s="73">
        <f t="shared" si="153"/>
        <v>86.58</v>
      </c>
      <c r="M561" s="73">
        <f t="shared" si="154"/>
        <v>129</v>
      </c>
      <c r="N561" s="72" t="str">
        <f t="shared" si="155"/>
        <v>0621</v>
      </c>
      <c r="O561" s="74">
        <f t="shared" si="156"/>
        <v>6</v>
      </c>
      <c r="P561" s="72">
        <f t="shared" si="157"/>
        <v>0</v>
      </c>
      <c r="Q561" s="74">
        <f t="shared" si="158"/>
        <v>36</v>
      </c>
      <c r="R561" s="72" t="str">
        <f t="shared" si="159"/>
        <v/>
      </c>
      <c r="S561" s="72" t="str">
        <f t="shared" si="160"/>
        <v/>
      </c>
      <c r="AI561" s="23">
        <f>'simulateur tarif OQN'!$B$4</f>
        <v>40</v>
      </c>
      <c r="AJ561" s="24">
        <f t="shared" si="161"/>
        <v>3489.26</v>
      </c>
      <c r="AK561" s="24">
        <f t="shared" si="162"/>
        <v>87.231500000000011</v>
      </c>
      <c r="AM561" t="str">
        <f t="shared" si="163"/>
        <v>ZONEFORF1</v>
      </c>
      <c r="AN561" t="str">
        <f t="shared" si="164"/>
        <v>HC</v>
      </c>
      <c r="AO561" s="20">
        <f t="shared" si="165"/>
        <v>3876.94</v>
      </c>
      <c r="AP561" s="20">
        <f t="shared" si="166"/>
        <v>3489.26</v>
      </c>
      <c r="AQ561" s="20" t="str">
        <f t="shared" si="167"/>
        <v>.</v>
      </c>
      <c r="AR561" s="20" t="str">
        <f t="shared" si="168"/>
        <v>.</v>
      </c>
      <c r="AS561" s="20">
        <f t="shared" si="169"/>
        <v>3300.6600000000003</v>
      </c>
      <c r="AT561" s="20">
        <f t="shared" si="152"/>
        <v>3686.66</v>
      </c>
      <c r="AU561" s="20">
        <f t="shared" si="170"/>
        <v>139570.40000000002</v>
      </c>
    </row>
    <row r="562" spans="1:47" ht="33.75">
      <c r="A562" s="54">
        <v>563</v>
      </c>
      <c r="B562" s="54" t="s">
        <v>1066</v>
      </c>
      <c r="C562" s="58" t="s">
        <v>1067</v>
      </c>
      <c r="D562" s="79">
        <v>50</v>
      </c>
      <c r="E562" s="79">
        <v>56</v>
      </c>
      <c r="F562" s="80">
        <v>4878.37</v>
      </c>
      <c r="G562" s="80">
        <v>97.57</v>
      </c>
      <c r="H562" s="80">
        <v>4878.37</v>
      </c>
      <c r="I562" s="80" t="s">
        <v>28</v>
      </c>
      <c r="J562" s="80" t="s">
        <v>28</v>
      </c>
      <c r="K562" s="80">
        <v>94.3</v>
      </c>
      <c r="L562" s="73">
        <f t="shared" si="153"/>
        <v>86.58</v>
      </c>
      <c r="M562" s="73">
        <f t="shared" si="154"/>
        <v>129</v>
      </c>
      <c r="N562" s="72" t="str">
        <f t="shared" si="155"/>
        <v>0621</v>
      </c>
      <c r="O562" s="74">
        <f t="shared" si="156"/>
        <v>6</v>
      </c>
      <c r="P562" s="72">
        <f t="shared" si="157"/>
        <v>0</v>
      </c>
      <c r="Q562" s="74">
        <f t="shared" si="158"/>
        <v>50</v>
      </c>
      <c r="R562" s="72" t="str">
        <f t="shared" si="159"/>
        <v/>
      </c>
      <c r="S562" s="72" t="str">
        <f t="shared" si="160"/>
        <v/>
      </c>
      <c r="AI562" s="23">
        <f>'simulateur tarif OQN'!$B$4</f>
        <v>40</v>
      </c>
      <c r="AJ562" s="24">
        <f t="shared" si="161"/>
        <v>3902.67</v>
      </c>
      <c r="AK562" s="24">
        <f t="shared" si="162"/>
        <v>97.566749999999999</v>
      </c>
      <c r="AM562" t="str">
        <f t="shared" si="163"/>
        <v>ZONEBASSE</v>
      </c>
      <c r="AN562" t="str">
        <f t="shared" si="164"/>
        <v>HC</v>
      </c>
      <c r="AO562" s="20">
        <f t="shared" si="165"/>
        <v>3902.67</v>
      </c>
      <c r="AP562" s="20">
        <f t="shared" si="166"/>
        <v>4878.37</v>
      </c>
      <c r="AQ562" s="20" t="str">
        <f t="shared" si="167"/>
        <v>.</v>
      </c>
      <c r="AR562" s="20" t="str">
        <f t="shared" si="168"/>
        <v>.</v>
      </c>
      <c r="AS562" s="20">
        <f t="shared" si="169"/>
        <v>3369.5699999999997</v>
      </c>
      <c r="AT562" s="20">
        <f t="shared" si="152"/>
        <v>3755.5699999999997</v>
      </c>
      <c r="AU562" s="20">
        <f t="shared" si="170"/>
        <v>195134.8</v>
      </c>
    </row>
    <row r="563" spans="1:47">
      <c r="A563" s="54">
        <v>564</v>
      </c>
      <c r="B563" s="54" t="s">
        <v>1068</v>
      </c>
      <c r="C563" s="55" t="s">
        <v>1069</v>
      </c>
      <c r="D563" s="79">
        <v>1</v>
      </c>
      <c r="E563" s="79">
        <v>1</v>
      </c>
      <c r="F563" s="80" t="s">
        <v>28</v>
      </c>
      <c r="G563" s="80" t="s">
        <v>28</v>
      </c>
      <c r="H563" s="80">
        <v>147.01</v>
      </c>
      <c r="I563" s="80" t="s">
        <v>28</v>
      </c>
      <c r="J563" s="80" t="s">
        <v>28</v>
      </c>
      <c r="K563" s="80" t="s">
        <v>28</v>
      </c>
      <c r="L563" s="73" t="str">
        <f t="shared" si="153"/>
        <v/>
      </c>
      <c r="M563" s="73" t="str">
        <f t="shared" si="154"/>
        <v/>
      </c>
      <c r="N563" s="72" t="str">
        <f t="shared" si="155"/>
        <v>0803</v>
      </c>
      <c r="O563" s="74">
        <f t="shared" si="156"/>
        <v>0</v>
      </c>
      <c r="P563" s="72">
        <f t="shared" si="157"/>
        <v>0</v>
      </c>
      <c r="Q563" s="74">
        <f t="shared" si="158"/>
        <v>1</v>
      </c>
      <c r="R563" s="72" t="str">
        <f t="shared" si="159"/>
        <v/>
      </c>
      <c r="S563" s="72" t="str">
        <f t="shared" si="160"/>
        <v/>
      </c>
      <c r="AI563" s="23">
        <f>'simulateur tarif OQN'!$B$4</f>
        <v>40</v>
      </c>
      <c r="AJ563" s="24">
        <f t="shared" si="161"/>
        <v>5880.4</v>
      </c>
      <c r="AK563" s="24">
        <f t="shared" si="162"/>
        <v>147.01</v>
      </c>
      <c r="AM563" t="str">
        <f t="shared" si="163"/>
        <v>ZONEHAUTE</v>
      </c>
      <c r="AN563" t="str">
        <f t="shared" si="164"/>
        <v>HDJ</v>
      </c>
      <c r="AO563" s="20" t="e">
        <f t="shared" si="165"/>
        <v>#VALUE!</v>
      </c>
      <c r="AP563" s="20">
        <f t="shared" si="166"/>
        <v>147.01</v>
      </c>
      <c r="AQ563" s="20" t="str">
        <f t="shared" si="167"/>
        <v>.</v>
      </c>
      <c r="AR563" s="20" t="str">
        <f t="shared" si="168"/>
        <v>.</v>
      </c>
      <c r="AS563" s="20" t="e">
        <f t="shared" si="169"/>
        <v>#VALUE!</v>
      </c>
      <c r="AT563" s="20" t="e">
        <f t="shared" si="152"/>
        <v>#VALUE!</v>
      </c>
      <c r="AU563" s="20">
        <f t="shared" si="170"/>
        <v>5880.4</v>
      </c>
    </row>
    <row r="564" spans="1:47">
      <c r="A564" s="54">
        <v>565</v>
      </c>
      <c r="B564" s="54" t="s">
        <v>1070</v>
      </c>
      <c r="C564" s="55" t="s">
        <v>1071</v>
      </c>
      <c r="D564" s="79">
        <v>1</v>
      </c>
      <c r="E564" s="79">
        <v>1</v>
      </c>
      <c r="F564" s="80" t="s">
        <v>28</v>
      </c>
      <c r="G564" s="80" t="s">
        <v>28</v>
      </c>
      <c r="H564" s="80">
        <v>99.03</v>
      </c>
      <c r="I564" s="80" t="s">
        <v>28</v>
      </c>
      <c r="J564" s="80" t="s">
        <v>28</v>
      </c>
      <c r="K564" s="80" t="s">
        <v>28</v>
      </c>
      <c r="L564" s="73" t="str">
        <f t="shared" si="153"/>
        <v/>
      </c>
      <c r="M564" s="73" t="str">
        <f t="shared" si="154"/>
        <v/>
      </c>
      <c r="N564" s="72" t="str">
        <f t="shared" si="155"/>
        <v>0803</v>
      </c>
      <c r="O564" s="74">
        <f t="shared" si="156"/>
        <v>0</v>
      </c>
      <c r="P564" s="72">
        <f t="shared" si="157"/>
        <v>0</v>
      </c>
      <c r="Q564" s="74">
        <f t="shared" si="158"/>
        <v>1</v>
      </c>
      <c r="R564" s="72" t="str">
        <f t="shared" si="159"/>
        <v/>
      </c>
      <c r="S564" s="72" t="str">
        <f t="shared" si="160"/>
        <v/>
      </c>
      <c r="AI564" s="23">
        <f>'simulateur tarif OQN'!$B$4</f>
        <v>40</v>
      </c>
      <c r="AJ564" s="24">
        <f t="shared" si="161"/>
        <v>3961.2</v>
      </c>
      <c r="AK564" s="24">
        <f t="shared" si="162"/>
        <v>99.03</v>
      </c>
      <c r="AM564" t="str">
        <f t="shared" si="163"/>
        <v>ZONEHAUTE</v>
      </c>
      <c r="AN564" t="str">
        <f t="shared" si="164"/>
        <v>HDJ</v>
      </c>
      <c r="AO564" s="20" t="e">
        <f t="shared" si="165"/>
        <v>#VALUE!</v>
      </c>
      <c r="AP564" s="20">
        <f t="shared" si="166"/>
        <v>99.03</v>
      </c>
      <c r="AQ564" s="20" t="str">
        <f t="shared" si="167"/>
        <v>.</v>
      </c>
      <c r="AR564" s="20" t="str">
        <f t="shared" si="168"/>
        <v>.</v>
      </c>
      <c r="AS564" s="20" t="e">
        <f t="shared" si="169"/>
        <v>#VALUE!</v>
      </c>
      <c r="AT564" s="20" t="e">
        <f t="shared" si="152"/>
        <v>#VALUE!</v>
      </c>
      <c r="AU564" s="20">
        <f t="shared" si="170"/>
        <v>3961.2</v>
      </c>
    </row>
    <row r="565" spans="1:47">
      <c r="A565" s="54">
        <v>566</v>
      </c>
      <c r="B565" s="54" t="s">
        <v>1072</v>
      </c>
      <c r="C565" s="55" t="s">
        <v>1073</v>
      </c>
      <c r="D565" s="79">
        <v>1</v>
      </c>
      <c r="E565" s="79">
        <v>1</v>
      </c>
      <c r="F565" s="80" t="s">
        <v>28</v>
      </c>
      <c r="G565" s="80" t="s">
        <v>28</v>
      </c>
      <c r="H565" s="80">
        <v>72.55</v>
      </c>
      <c r="I565" s="80" t="s">
        <v>28</v>
      </c>
      <c r="J565" s="80" t="s">
        <v>28</v>
      </c>
      <c r="K565" s="80" t="s">
        <v>28</v>
      </c>
      <c r="L565" s="73" t="str">
        <f t="shared" si="153"/>
        <v/>
      </c>
      <c r="M565" s="73" t="str">
        <f t="shared" si="154"/>
        <v/>
      </c>
      <c r="N565" s="72" t="str">
        <f t="shared" si="155"/>
        <v>0803</v>
      </c>
      <c r="O565" s="74">
        <f t="shared" si="156"/>
        <v>0</v>
      </c>
      <c r="P565" s="72">
        <f t="shared" si="157"/>
        <v>0</v>
      </c>
      <c r="Q565" s="74">
        <f t="shared" si="158"/>
        <v>1</v>
      </c>
      <c r="R565" s="72" t="str">
        <f t="shared" si="159"/>
        <v/>
      </c>
      <c r="S565" s="72" t="str">
        <f t="shared" si="160"/>
        <v/>
      </c>
      <c r="AI565" s="23">
        <f>'simulateur tarif OQN'!$B$4</f>
        <v>40</v>
      </c>
      <c r="AJ565" s="24">
        <f t="shared" si="161"/>
        <v>2902</v>
      </c>
      <c r="AK565" s="24">
        <f t="shared" si="162"/>
        <v>72.55</v>
      </c>
      <c r="AM565" t="str">
        <f t="shared" si="163"/>
        <v>ZONEHAUTE</v>
      </c>
      <c r="AN565" t="str">
        <f t="shared" si="164"/>
        <v>HDJ</v>
      </c>
      <c r="AO565" s="20" t="e">
        <f t="shared" si="165"/>
        <v>#VALUE!</v>
      </c>
      <c r="AP565" s="20">
        <f t="shared" si="166"/>
        <v>72.55</v>
      </c>
      <c r="AQ565" s="20" t="str">
        <f t="shared" si="167"/>
        <v>.</v>
      </c>
      <c r="AR565" s="20" t="str">
        <f t="shared" si="168"/>
        <v>.</v>
      </c>
      <c r="AS565" s="20" t="e">
        <f t="shared" si="169"/>
        <v>#VALUE!</v>
      </c>
      <c r="AT565" s="20" t="e">
        <f t="shared" si="152"/>
        <v>#VALUE!</v>
      </c>
      <c r="AU565" s="20">
        <f t="shared" si="170"/>
        <v>2902</v>
      </c>
    </row>
    <row r="566" spans="1:47" ht="22.5">
      <c r="A566" s="54">
        <v>567</v>
      </c>
      <c r="B566" s="54" t="s">
        <v>1074</v>
      </c>
      <c r="C566" s="58" t="s">
        <v>1075</v>
      </c>
      <c r="D566" s="79">
        <v>50</v>
      </c>
      <c r="E566" s="79">
        <v>56</v>
      </c>
      <c r="F566" s="80">
        <v>7415.41</v>
      </c>
      <c r="G566" s="80">
        <v>148.31</v>
      </c>
      <c r="H566" s="80">
        <v>7415.41</v>
      </c>
      <c r="I566" s="80" t="s">
        <v>28</v>
      </c>
      <c r="J566" s="80" t="s">
        <v>28</v>
      </c>
      <c r="K566" s="80">
        <v>135.65</v>
      </c>
      <c r="L566" s="73">
        <f t="shared" si="153"/>
        <v>133.53</v>
      </c>
      <c r="M566" s="73">
        <f t="shared" si="154"/>
        <v>153.08000000000001</v>
      </c>
      <c r="N566" s="72" t="str">
        <f t="shared" si="155"/>
        <v>0803</v>
      </c>
      <c r="O566" s="74">
        <f t="shared" si="156"/>
        <v>6</v>
      </c>
      <c r="P566" s="72">
        <f t="shared" si="157"/>
        <v>0</v>
      </c>
      <c r="Q566" s="74">
        <f t="shared" si="158"/>
        <v>50</v>
      </c>
      <c r="R566" s="72" t="str">
        <f t="shared" si="159"/>
        <v/>
      </c>
      <c r="S566" s="72" t="str">
        <f t="shared" si="160"/>
        <v/>
      </c>
      <c r="AI566" s="23">
        <f>'simulateur tarif OQN'!$B$4</f>
        <v>40</v>
      </c>
      <c r="AJ566" s="24">
        <f t="shared" si="161"/>
        <v>5932.3099999999995</v>
      </c>
      <c r="AK566" s="24">
        <f t="shared" si="162"/>
        <v>148.30775</v>
      </c>
      <c r="AM566" t="str">
        <f t="shared" si="163"/>
        <v>ZONEBASSE</v>
      </c>
      <c r="AN566" t="str">
        <f t="shared" si="164"/>
        <v>HC</v>
      </c>
      <c r="AO566" s="20">
        <f t="shared" si="165"/>
        <v>5932.3099999999995</v>
      </c>
      <c r="AP566" s="20">
        <f t="shared" si="166"/>
        <v>7415.41</v>
      </c>
      <c r="AQ566" s="20" t="str">
        <f t="shared" si="167"/>
        <v>.</v>
      </c>
      <c r="AR566" s="20" t="str">
        <f t="shared" si="168"/>
        <v>.</v>
      </c>
      <c r="AS566" s="20">
        <f t="shared" si="169"/>
        <v>5245.01</v>
      </c>
      <c r="AT566" s="20">
        <f t="shared" si="152"/>
        <v>5351.01</v>
      </c>
      <c r="AU566" s="20">
        <f t="shared" si="170"/>
        <v>296616.40000000002</v>
      </c>
    </row>
    <row r="567" spans="1:47" ht="22.5">
      <c r="A567" s="54">
        <v>568</v>
      </c>
      <c r="B567" s="54" t="s">
        <v>1076</v>
      </c>
      <c r="C567" s="58" t="s">
        <v>1077</v>
      </c>
      <c r="D567" s="79">
        <v>71</v>
      </c>
      <c r="E567" s="79">
        <v>77</v>
      </c>
      <c r="F567" s="80">
        <v>9672.5</v>
      </c>
      <c r="G567" s="80">
        <v>107.48</v>
      </c>
      <c r="H567" s="80">
        <v>9672.5</v>
      </c>
      <c r="I567" s="80" t="s">
        <v>28</v>
      </c>
      <c r="J567" s="80" t="s">
        <v>28</v>
      </c>
      <c r="K567" s="80">
        <v>135.65</v>
      </c>
      <c r="L567" s="73">
        <f t="shared" si="153"/>
        <v>133.53</v>
      </c>
      <c r="M567" s="73">
        <f t="shared" si="154"/>
        <v>153.08000000000001</v>
      </c>
      <c r="N567" s="72" t="str">
        <f t="shared" si="155"/>
        <v>0803</v>
      </c>
      <c r="O567" s="74">
        <f t="shared" si="156"/>
        <v>6</v>
      </c>
      <c r="P567" s="72">
        <f t="shared" si="157"/>
        <v>0</v>
      </c>
      <c r="Q567" s="74">
        <f t="shared" si="158"/>
        <v>71</v>
      </c>
      <c r="R567" s="72" t="str">
        <f t="shared" si="159"/>
        <v/>
      </c>
      <c r="S567" s="72" t="str">
        <f t="shared" si="160"/>
        <v/>
      </c>
      <c r="AI567" s="23">
        <f>'simulateur tarif OQN'!$B$4</f>
        <v>40</v>
      </c>
      <c r="AJ567" s="24">
        <f t="shared" si="161"/>
        <v>6340.62</v>
      </c>
      <c r="AK567" s="24">
        <f t="shared" si="162"/>
        <v>158.5155</v>
      </c>
      <c r="AM567" t="str">
        <f t="shared" si="163"/>
        <v>ZONEBASSE</v>
      </c>
      <c r="AN567" t="str">
        <f t="shared" si="164"/>
        <v>HC</v>
      </c>
      <c r="AO567" s="20">
        <f t="shared" si="165"/>
        <v>6340.62</v>
      </c>
      <c r="AP567" s="20">
        <f t="shared" si="166"/>
        <v>9672.5</v>
      </c>
      <c r="AQ567" s="20" t="str">
        <f t="shared" si="167"/>
        <v>.</v>
      </c>
      <c r="AR567" s="20" t="str">
        <f t="shared" si="168"/>
        <v>.</v>
      </c>
      <c r="AS567" s="20">
        <f t="shared" si="169"/>
        <v>4653.45</v>
      </c>
      <c r="AT567" s="20">
        <f t="shared" si="152"/>
        <v>4759.4500000000007</v>
      </c>
      <c r="AU567" s="20">
        <f t="shared" si="170"/>
        <v>386900</v>
      </c>
    </row>
    <row r="568" spans="1:47" ht="22.5">
      <c r="A568" s="54">
        <v>569</v>
      </c>
      <c r="B568" s="54" t="s">
        <v>1078</v>
      </c>
      <c r="C568" s="58" t="s">
        <v>1079</v>
      </c>
      <c r="D568" s="79">
        <v>64</v>
      </c>
      <c r="E568" s="79">
        <v>70</v>
      </c>
      <c r="F568" s="80">
        <v>8329.2000000000007</v>
      </c>
      <c r="G568" s="80">
        <v>130.13999999999999</v>
      </c>
      <c r="H568" s="80">
        <v>8329.2000000000007</v>
      </c>
      <c r="I568" s="80" t="s">
        <v>28</v>
      </c>
      <c r="J568" s="80" t="s">
        <v>28</v>
      </c>
      <c r="K568" s="80">
        <v>121.77</v>
      </c>
      <c r="L568" s="73">
        <f t="shared" si="153"/>
        <v>133.53</v>
      </c>
      <c r="M568" s="73">
        <f t="shared" si="154"/>
        <v>153.08000000000001</v>
      </c>
      <c r="N568" s="72" t="str">
        <f t="shared" si="155"/>
        <v>0803</v>
      </c>
      <c r="O568" s="74">
        <f t="shared" si="156"/>
        <v>6</v>
      </c>
      <c r="P568" s="72">
        <f t="shared" si="157"/>
        <v>0</v>
      </c>
      <c r="Q568" s="74">
        <f t="shared" si="158"/>
        <v>64</v>
      </c>
      <c r="R568" s="72" t="str">
        <f t="shared" si="159"/>
        <v/>
      </c>
      <c r="S568" s="72" t="str">
        <f t="shared" si="160"/>
        <v/>
      </c>
      <c r="AI568" s="23">
        <f>'simulateur tarif OQN'!$B$4</f>
        <v>40</v>
      </c>
      <c r="AJ568" s="24">
        <f t="shared" si="161"/>
        <v>5205.8400000000011</v>
      </c>
      <c r="AK568" s="24">
        <f t="shared" si="162"/>
        <v>130.14600000000002</v>
      </c>
      <c r="AM568" t="str">
        <f t="shared" si="163"/>
        <v>ZONEBASSE</v>
      </c>
      <c r="AN568" t="str">
        <f t="shared" si="164"/>
        <v>HC</v>
      </c>
      <c r="AO568" s="20">
        <f t="shared" si="165"/>
        <v>5205.8400000000011</v>
      </c>
      <c r="AP568" s="20">
        <f t="shared" si="166"/>
        <v>8329.2000000000007</v>
      </c>
      <c r="AQ568" s="20" t="str">
        <f t="shared" si="167"/>
        <v>.</v>
      </c>
      <c r="AR568" s="20" t="str">
        <f t="shared" si="168"/>
        <v>.</v>
      </c>
      <c r="AS568" s="20">
        <f t="shared" si="169"/>
        <v>4676.1000000000004</v>
      </c>
      <c r="AT568" s="20">
        <f t="shared" si="152"/>
        <v>4088.1000000000004</v>
      </c>
      <c r="AU568" s="20">
        <f t="shared" si="170"/>
        <v>333168</v>
      </c>
    </row>
    <row r="569" spans="1:47" ht="22.5">
      <c r="A569" s="54">
        <v>570</v>
      </c>
      <c r="B569" s="54" t="s">
        <v>1080</v>
      </c>
      <c r="C569" s="58" t="s">
        <v>1081</v>
      </c>
      <c r="D569" s="79">
        <v>78</v>
      </c>
      <c r="E569" s="79">
        <v>84</v>
      </c>
      <c r="F569" s="80">
        <v>10679.46</v>
      </c>
      <c r="G569" s="80">
        <v>136.91999999999999</v>
      </c>
      <c r="H569" s="80">
        <v>10679.46</v>
      </c>
      <c r="I569" s="80" t="s">
        <v>28</v>
      </c>
      <c r="J569" s="80" t="s">
        <v>28</v>
      </c>
      <c r="K569" s="80">
        <v>131.15</v>
      </c>
      <c r="L569" s="73">
        <f t="shared" si="153"/>
        <v>133.53</v>
      </c>
      <c r="M569" s="73">
        <f t="shared" si="154"/>
        <v>153.08000000000001</v>
      </c>
      <c r="N569" s="72" t="str">
        <f t="shared" si="155"/>
        <v>0803</v>
      </c>
      <c r="O569" s="74">
        <f t="shared" si="156"/>
        <v>6</v>
      </c>
      <c r="P569" s="72">
        <f t="shared" si="157"/>
        <v>0</v>
      </c>
      <c r="Q569" s="74">
        <f t="shared" si="158"/>
        <v>78</v>
      </c>
      <c r="R569" s="72" t="str">
        <f t="shared" si="159"/>
        <v/>
      </c>
      <c r="S569" s="72" t="str">
        <f t="shared" si="160"/>
        <v/>
      </c>
      <c r="AI569" s="23">
        <f>'simulateur tarif OQN'!$B$4</f>
        <v>40</v>
      </c>
      <c r="AJ569" s="24">
        <f t="shared" si="161"/>
        <v>5476.5</v>
      </c>
      <c r="AK569" s="24">
        <f t="shared" si="162"/>
        <v>136.91249999999999</v>
      </c>
      <c r="AM569" t="str">
        <f t="shared" si="163"/>
        <v>ZONEBASSE</v>
      </c>
      <c r="AN569" t="str">
        <f t="shared" si="164"/>
        <v>HC</v>
      </c>
      <c r="AO569" s="20">
        <f t="shared" si="165"/>
        <v>5476.5</v>
      </c>
      <c r="AP569" s="20">
        <f t="shared" si="166"/>
        <v>10679.46</v>
      </c>
      <c r="AQ569" s="20" t="str">
        <f t="shared" si="167"/>
        <v>.</v>
      </c>
      <c r="AR569" s="20" t="str">
        <f t="shared" si="168"/>
        <v>.</v>
      </c>
      <c r="AS569" s="20">
        <f t="shared" si="169"/>
        <v>4908.8599999999988</v>
      </c>
      <c r="AT569" s="20">
        <f t="shared" si="152"/>
        <v>4789.8599999999988</v>
      </c>
      <c r="AU569" s="20">
        <f t="shared" si="170"/>
        <v>427178.39999999997</v>
      </c>
    </row>
    <row r="570" spans="1:47" ht="33.75">
      <c r="A570" s="54">
        <v>571</v>
      </c>
      <c r="B570" s="54" t="s">
        <v>1082</v>
      </c>
      <c r="C570" s="58" t="s">
        <v>1083</v>
      </c>
      <c r="D570" s="79">
        <v>78</v>
      </c>
      <c r="E570" s="79">
        <v>84</v>
      </c>
      <c r="F570" s="80">
        <v>10897.39</v>
      </c>
      <c r="G570" s="80">
        <v>139.71</v>
      </c>
      <c r="H570" s="80">
        <v>10897.39</v>
      </c>
      <c r="I570" s="80" t="s">
        <v>28</v>
      </c>
      <c r="J570" s="80" t="s">
        <v>28</v>
      </c>
      <c r="K570" s="80">
        <v>135.97</v>
      </c>
      <c r="L570" s="73">
        <f t="shared" si="153"/>
        <v>133.53</v>
      </c>
      <c r="M570" s="73">
        <f t="shared" si="154"/>
        <v>153.08000000000001</v>
      </c>
      <c r="N570" s="72" t="str">
        <f t="shared" si="155"/>
        <v>0803</v>
      </c>
      <c r="O570" s="74">
        <f t="shared" si="156"/>
        <v>6</v>
      </c>
      <c r="P570" s="72">
        <f t="shared" si="157"/>
        <v>0</v>
      </c>
      <c r="Q570" s="74">
        <f t="shared" si="158"/>
        <v>78</v>
      </c>
      <c r="R570" s="72" t="str">
        <f t="shared" si="159"/>
        <v/>
      </c>
      <c r="S570" s="72" t="str">
        <f t="shared" si="160"/>
        <v/>
      </c>
      <c r="AI570" s="23">
        <f>'simulateur tarif OQN'!$B$4</f>
        <v>40</v>
      </c>
      <c r="AJ570" s="24">
        <f t="shared" si="161"/>
        <v>5588.4099999999989</v>
      </c>
      <c r="AK570" s="24">
        <f t="shared" si="162"/>
        <v>139.71024999999997</v>
      </c>
      <c r="AM570" t="str">
        <f t="shared" si="163"/>
        <v>ZONEBASSE</v>
      </c>
      <c r="AN570" t="str">
        <f t="shared" si="164"/>
        <v>HC</v>
      </c>
      <c r="AO570" s="20">
        <f t="shared" si="165"/>
        <v>5588.4099999999989</v>
      </c>
      <c r="AP570" s="20">
        <f t="shared" si="166"/>
        <v>10897.39</v>
      </c>
      <c r="AQ570" s="20" t="str">
        <f t="shared" si="167"/>
        <v>.</v>
      </c>
      <c r="AR570" s="20" t="str">
        <f t="shared" si="168"/>
        <v>.</v>
      </c>
      <c r="AS570" s="20">
        <f t="shared" si="169"/>
        <v>4914.7099999999991</v>
      </c>
      <c r="AT570" s="20">
        <f t="shared" si="152"/>
        <v>5036.7099999999991</v>
      </c>
      <c r="AU570" s="20">
        <f t="shared" si="170"/>
        <v>435895.6</v>
      </c>
    </row>
    <row r="571" spans="1:47" ht="33.75">
      <c r="A571" s="54">
        <v>572</v>
      </c>
      <c r="B571" s="54" t="s">
        <v>1084</v>
      </c>
      <c r="C571" s="58" t="s">
        <v>1085</v>
      </c>
      <c r="D571" s="79">
        <v>78</v>
      </c>
      <c r="E571" s="79">
        <v>84</v>
      </c>
      <c r="F571" s="80">
        <v>11474.31</v>
      </c>
      <c r="G571" s="80">
        <v>147.11000000000001</v>
      </c>
      <c r="H571" s="80">
        <v>11474.31</v>
      </c>
      <c r="I571" s="80" t="s">
        <v>28</v>
      </c>
      <c r="J571" s="80" t="s">
        <v>28</v>
      </c>
      <c r="K571" s="80">
        <v>140.09</v>
      </c>
      <c r="L571" s="73">
        <f t="shared" si="153"/>
        <v>133.53</v>
      </c>
      <c r="M571" s="73">
        <f t="shared" si="154"/>
        <v>153.08000000000001</v>
      </c>
      <c r="N571" s="72" t="str">
        <f t="shared" si="155"/>
        <v>0803</v>
      </c>
      <c r="O571" s="74">
        <f t="shared" si="156"/>
        <v>6</v>
      </c>
      <c r="P571" s="72">
        <f t="shared" si="157"/>
        <v>0</v>
      </c>
      <c r="Q571" s="74">
        <f t="shared" si="158"/>
        <v>78</v>
      </c>
      <c r="R571" s="72" t="str">
        <f t="shared" si="159"/>
        <v/>
      </c>
      <c r="S571" s="72" t="str">
        <f t="shared" si="160"/>
        <v/>
      </c>
      <c r="AI571" s="23">
        <f>'simulateur tarif OQN'!$B$4</f>
        <v>40</v>
      </c>
      <c r="AJ571" s="24">
        <f t="shared" si="161"/>
        <v>5884.1299999999992</v>
      </c>
      <c r="AK571" s="24">
        <f t="shared" si="162"/>
        <v>147.10324999999997</v>
      </c>
      <c r="AM571" t="str">
        <f t="shared" si="163"/>
        <v>ZONEBASSE</v>
      </c>
      <c r="AN571" t="str">
        <f t="shared" si="164"/>
        <v>HC</v>
      </c>
      <c r="AO571" s="20">
        <f t="shared" si="165"/>
        <v>5884.1299999999992</v>
      </c>
      <c r="AP571" s="20">
        <f t="shared" si="166"/>
        <v>11474.31</v>
      </c>
      <c r="AQ571" s="20" t="str">
        <f t="shared" si="167"/>
        <v>.</v>
      </c>
      <c r="AR571" s="20" t="str">
        <f t="shared" si="168"/>
        <v>.</v>
      </c>
      <c r="AS571" s="20">
        <f t="shared" si="169"/>
        <v>5310.3499999999995</v>
      </c>
      <c r="AT571" s="20">
        <f t="shared" ref="AT571:AT634" si="171">IF(P571=1,J571+(90-E571)*K571,H571+(90-E571)*K571)+(AI571-90)*L571</f>
        <v>5638.3499999999985</v>
      </c>
      <c r="AU571" s="20">
        <f t="shared" si="170"/>
        <v>458972.39999999997</v>
      </c>
    </row>
    <row r="572" spans="1:47" ht="22.5">
      <c r="A572" s="54">
        <v>573</v>
      </c>
      <c r="B572" s="54" t="s">
        <v>1086</v>
      </c>
      <c r="C572" s="58" t="s">
        <v>1087</v>
      </c>
      <c r="D572" s="79">
        <v>43</v>
      </c>
      <c r="E572" s="79">
        <v>49</v>
      </c>
      <c r="F572" s="80">
        <v>6980.36</v>
      </c>
      <c r="G572" s="80">
        <v>162.33000000000001</v>
      </c>
      <c r="H572" s="80">
        <v>6980.36</v>
      </c>
      <c r="I572" s="80" t="s">
        <v>28</v>
      </c>
      <c r="J572" s="80" t="s">
        <v>28</v>
      </c>
      <c r="K572" s="80">
        <v>153.41</v>
      </c>
      <c r="L572" s="73">
        <f t="shared" si="153"/>
        <v>111.86</v>
      </c>
      <c r="M572" s="73">
        <f t="shared" si="154"/>
        <v>153.08000000000001</v>
      </c>
      <c r="N572" s="72" t="str">
        <f t="shared" si="155"/>
        <v>0803</v>
      </c>
      <c r="O572" s="74">
        <f t="shared" si="156"/>
        <v>6</v>
      </c>
      <c r="P572" s="72">
        <f t="shared" si="157"/>
        <v>0</v>
      </c>
      <c r="Q572" s="74">
        <f t="shared" si="158"/>
        <v>43</v>
      </c>
      <c r="R572" s="72" t="str">
        <f t="shared" si="159"/>
        <v/>
      </c>
      <c r="S572" s="72" t="str">
        <f t="shared" si="160"/>
        <v/>
      </c>
      <c r="AI572" s="23">
        <f>'simulateur tarif OQN'!$B$4</f>
        <v>40</v>
      </c>
      <c r="AJ572" s="24">
        <f t="shared" si="161"/>
        <v>6493.37</v>
      </c>
      <c r="AK572" s="24">
        <f t="shared" si="162"/>
        <v>162.33425</v>
      </c>
      <c r="AM572" t="str">
        <f t="shared" si="163"/>
        <v>ZONEBASSE</v>
      </c>
      <c r="AN572" t="str">
        <f t="shared" si="164"/>
        <v>HC</v>
      </c>
      <c r="AO572" s="20">
        <f t="shared" si="165"/>
        <v>6493.37</v>
      </c>
      <c r="AP572" s="20">
        <f t="shared" si="166"/>
        <v>6980.36</v>
      </c>
      <c r="AQ572" s="20" t="str">
        <f t="shared" si="167"/>
        <v>.</v>
      </c>
      <c r="AR572" s="20" t="str">
        <f t="shared" si="168"/>
        <v>.</v>
      </c>
      <c r="AS572" s="20">
        <f t="shared" si="169"/>
        <v>5599.67</v>
      </c>
      <c r="AT572" s="20">
        <f t="shared" si="171"/>
        <v>7677.1699999999983</v>
      </c>
      <c r="AU572" s="20">
        <f t="shared" si="170"/>
        <v>279214.39999999997</v>
      </c>
    </row>
    <row r="573" spans="1:47" ht="22.5">
      <c r="A573" s="54">
        <v>574</v>
      </c>
      <c r="B573" s="54" t="s">
        <v>1088</v>
      </c>
      <c r="C573" s="58" t="s">
        <v>1089</v>
      </c>
      <c r="D573" s="79">
        <v>57</v>
      </c>
      <c r="E573" s="79">
        <v>63</v>
      </c>
      <c r="F573" s="80">
        <v>7728.2</v>
      </c>
      <c r="G573" s="80">
        <v>135.58000000000001</v>
      </c>
      <c r="H573" s="80">
        <v>7728.2</v>
      </c>
      <c r="I573" s="80" t="s">
        <v>28</v>
      </c>
      <c r="J573" s="80" t="s">
        <v>28</v>
      </c>
      <c r="K573" s="80">
        <v>122.67</v>
      </c>
      <c r="L573" s="73">
        <f t="shared" si="153"/>
        <v>111.86</v>
      </c>
      <c r="M573" s="73">
        <f t="shared" si="154"/>
        <v>153.08000000000001</v>
      </c>
      <c r="N573" s="72" t="str">
        <f t="shared" si="155"/>
        <v>0803</v>
      </c>
      <c r="O573" s="74">
        <f t="shared" si="156"/>
        <v>6</v>
      </c>
      <c r="P573" s="72">
        <f t="shared" si="157"/>
        <v>0</v>
      </c>
      <c r="Q573" s="74">
        <f t="shared" si="158"/>
        <v>57</v>
      </c>
      <c r="R573" s="72" t="str">
        <f t="shared" si="159"/>
        <v/>
      </c>
      <c r="S573" s="72" t="str">
        <f t="shared" si="160"/>
        <v/>
      </c>
      <c r="AI573" s="23">
        <f>'simulateur tarif OQN'!$B$4</f>
        <v>40</v>
      </c>
      <c r="AJ573" s="24">
        <f t="shared" si="161"/>
        <v>5423.34</v>
      </c>
      <c r="AK573" s="24">
        <f t="shared" si="162"/>
        <v>135.58350000000002</v>
      </c>
      <c r="AM573" t="str">
        <f t="shared" si="163"/>
        <v>ZONEBASSE</v>
      </c>
      <c r="AN573" t="str">
        <f t="shared" si="164"/>
        <v>HC</v>
      </c>
      <c r="AO573" s="20">
        <f t="shared" si="165"/>
        <v>5423.34</v>
      </c>
      <c r="AP573" s="20">
        <f t="shared" si="166"/>
        <v>7728.2</v>
      </c>
      <c r="AQ573" s="20" t="str">
        <f t="shared" si="167"/>
        <v>.</v>
      </c>
      <c r="AR573" s="20" t="str">
        <f t="shared" si="168"/>
        <v>.</v>
      </c>
      <c r="AS573" s="20">
        <f t="shared" si="169"/>
        <v>4906.79</v>
      </c>
      <c r="AT573" s="20">
        <f t="shared" si="171"/>
        <v>5447.2900000000009</v>
      </c>
      <c r="AU573" s="20">
        <f t="shared" si="170"/>
        <v>309128</v>
      </c>
    </row>
    <row r="574" spans="1:47" ht="22.5">
      <c r="A574" s="54">
        <v>575</v>
      </c>
      <c r="B574" s="54" t="s">
        <v>1090</v>
      </c>
      <c r="C574" s="58" t="s">
        <v>1091</v>
      </c>
      <c r="D574" s="79">
        <v>50</v>
      </c>
      <c r="E574" s="79">
        <v>56</v>
      </c>
      <c r="F574" s="80">
        <v>6245.38</v>
      </c>
      <c r="G574" s="80">
        <v>124.91</v>
      </c>
      <c r="H574" s="80">
        <v>6245.38</v>
      </c>
      <c r="I574" s="80" t="s">
        <v>28</v>
      </c>
      <c r="J574" s="80" t="s">
        <v>28</v>
      </c>
      <c r="K574" s="80">
        <v>116.37</v>
      </c>
      <c r="L574" s="73">
        <f t="shared" si="153"/>
        <v>111.86</v>
      </c>
      <c r="M574" s="73">
        <f t="shared" si="154"/>
        <v>153.08000000000001</v>
      </c>
      <c r="N574" s="72" t="str">
        <f t="shared" si="155"/>
        <v>0803</v>
      </c>
      <c r="O574" s="74">
        <f t="shared" si="156"/>
        <v>6</v>
      </c>
      <c r="P574" s="72">
        <f t="shared" si="157"/>
        <v>0</v>
      </c>
      <c r="Q574" s="74">
        <f t="shared" si="158"/>
        <v>50</v>
      </c>
      <c r="R574" s="72" t="str">
        <f t="shared" si="159"/>
        <v/>
      </c>
      <c r="S574" s="72" t="str">
        <f t="shared" si="160"/>
        <v/>
      </c>
      <c r="AI574" s="23">
        <f>'simulateur tarif OQN'!$B$4</f>
        <v>40</v>
      </c>
      <c r="AJ574" s="24">
        <f t="shared" si="161"/>
        <v>4996.2800000000007</v>
      </c>
      <c r="AK574" s="24">
        <f t="shared" si="162"/>
        <v>124.90700000000001</v>
      </c>
      <c r="AM574" t="str">
        <f t="shared" si="163"/>
        <v>ZONEBASSE</v>
      </c>
      <c r="AN574" t="str">
        <f t="shared" si="164"/>
        <v>HC</v>
      </c>
      <c r="AO574" s="20">
        <f t="shared" si="165"/>
        <v>4996.2800000000007</v>
      </c>
      <c r="AP574" s="20">
        <f t="shared" si="166"/>
        <v>6245.38</v>
      </c>
      <c r="AQ574" s="20" t="str">
        <f t="shared" si="167"/>
        <v>.</v>
      </c>
      <c r="AR574" s="20" t="str">
        <f t="shared" si="168"/>
        <v>.</v>
      </c>
      <c r="AS574" s="20">
        <f t="shared" si="169"/>
        <v>4383.46</v>
      </c>
      <c r="AT574" s="20">
        <f t="shared" si="171"/>
        <v>4608.9599999999991</v>
      </c>
      <c r="AU574" s="20">
        <f t="shared" si="170"/>
        <v>249815.2</v>
      </c>
    </row>
    <row r="575" spans="1:47" ht="22.5">
      <c r="A575" s="54">
        <v>576</v>
      </c>
      <c r="B575" s="54" t="s">
        <v>1092</v>
      </c>
      <c r="C575" s="58" t="s">
        <v>1093</v>
      </c>
      <c r="D575" s="79">
        <v>71</v>
      </c>
      <c r="E575" s="79">
        <v>77</v>
      </c>
      <c r="F575" s="80">
        <v>7304.36</v>
      </c>
      <c r="G575" s="80">
        <v>50.43</v>
      </c>
      <c r="H575" s="80">
        <v>7304.36</v>
      </c>
      <c r="I575" s="80" t="s">
        <v>28</v>
      </c>
      <c r="J575" s="80" t="s">
        <v>28</v>
      </c>
      <c r="K575" s="80">
        <v>116.37</v>
      </c>
      <c r="L575" s="73">
        <f t="shared" si="153"/>
        <v>111.86</v>
      </c>
      <c r="M575" s="73">
        <f t="shared" si="154"/>
        <v>153.08000000000001</v>
      </c>
      <c r="N575" s="72" t="str">
        <f t="shared" si="155"/>
        <v>0803</v>
      </c>
      <c r="O575" s="74">
        <f t="shared" si="156"/>
        <v>6</v>
      </c>
      <c r="P575" s="72">
        <f t="shared" si="157"/>
        <v>0</v>
      </c>
      <c r="Q575" s="74">
        <f t="shared" si="158"/>
        <v>71</v>
      </c>
      <c r="R575" s="72" t="str">
        <f t="shared" si="159"/>
        <v/>
      </c>
      <c r="S575" s="72" t="str">
        <f t="shared" si="160"/>
        <v/>
      </c>
      <c r="AI575" s="23">
        <f>'simulateur tarif OQN'!$B$4</f>
        <v>40</v>
      </c>
      <c r="AJ575" s="24">
        <f t="shared" si="161"/>
        <v>5741.03</v>
      </c>
      <c r="AK575" s="24">
        <f t="shared" si="162"/>
        <v>143.52574999999999</v>
      </c>
      <c r="AM575" t="str">
        <f t="shared" si="163"/>
        <v>ZONEBASSE</v>
      </c>
      <c r="AN575" t="str">
        <f t="shared" si="164"/>
        <v>HC</v>
      </c>
      <c r="AO575" s="20">
        <f t="shared" si="165"/>
        <v>5741.03</v>
      </c>
      <c r="AP575" s="20">
        <f t="shared" si="166"/>
        <v>7304.36</v>
      </c>
      <c r="AQ575" s="20" t="str">
        <f t="shared" si="167"/>
        <v>.</v>
      </c>
      <c r="AR575" s="20" t="str">
        <f t="shared" si="168"/>
        <v>.</v>
      </c>
      <c r="AS575" s="20">
        <f t="shared" si="169"/>
        <v>2998.6699999999992</v>
      </c>
      <c r="AT575" s="20">
        <f t="shared" si="171"/>
        <v>3224.17</v>
      </c>
      <c r="AU575" s="20">
        <f t="shared" si="170"/>
        <v>292174.39999999997</v>
      </c>
    </row>
    <row r="576" spans="1:47" ht="33.75">
      <c r="A576" s="54">
        <v>577</v>
      </c>
      <c r="B576" s="54" t="s">
        <v>1094</v>
      </c>
      <c r="C576" s="58" t="s">
        <v>1095</v>
      </c>
      <c r="D576" s="79">
        <v>50</v>
      </c>
      <c r="E576" s="79">
        <v>56</v>
      </c>
      <c r="F576" s="80">
        <v>6120.59</v>
      </c>
      <c r="G576" s="80">
        <v>122.41</v>
      </c>
      <c r="H576" s="80">
        <v>6120.59</v>
      </c>
      <c r="I576" s="80" t="s">
        <v>28</v>
      </c>
      <c r="J576" s="80" t="s">
        <v>28</v>
      </c>
      <c r="K576" s="80">
        <v>116.07</v>
      </c>
      <c r="L576" s="73">
        <f t="shared" si="153"/>
        <v>111.86</v>
      </c>
      <c r="M576" s="73">
        <f t="shared" si="154"/>
        <v>153.08000000000001</v>
      </c>
      <c r="N576" s="72" t="str">
        <f t="shared" si="155"/>
        <v>0803</v>
      </c>
      <c r="O576" s="74">
        <f t="shared" si="156"/>
        <v>6</v>
      </c>
      <c r="P576" s="72">
        <f t="shared" si="157"/>
        <v>0</v>
      </c>
      <c r="Q576" s="74">
        <f t="shared" si="158"/>
        <v>50</v>
      </c>
      <c r="R576" s="72" t="str">
        <f t="shared" si="159"/>
        <v/>
      </c>
      <c r="S576" s="72" t="str">
        <f t="shared" si="160"/>
        <v/>
      </c>
      <c r="AI576" s="23">
        <f>'simulateur tarif OQN'!$B$4</f>
        <v>40</v>
      </c>
      <c r="AJ576" s="24">
        <f t="shared" si="161"/>
        <v>4896.49</v>
      </c>
      <c r="AK576" s="24">
        <f t="shared" si="162"/>
        <v>122.41225</v>
      </c>
      <c r="AM576" t="str">
        <f t="shared" si="163"/>
        <v>ZONEBASSE</v>
      </c>
      <c r="AN576" t="str">
        <f t="shared" si="164"/>
        <v>HC</v>
      </c>
      <c r="AO576" s="20">
        <f t="shared" si="165"/>
        <v>4896.49</v>
      </c>
      <c r="AP576" s="20">
        <f t="shared" si="166"/>
        <v>6120.59</v>
      </c>
      <c r="AQ576" s="20" t="str">
        <f t="shared" si="167"/>
        <v>.</v>
      </c>
      <c r="AR576" s="20" t="str">
        <f t="shared" si="168"/>
        <v>.</v>
      </c>
      <c r="AS576" s="20">
        <f t="shared" si="169"/>
        <v>4263.47</v>
      </c>
      <c r="AT576" s="20">
        <f t="shared" si="171"/>
        <v>4473.9699999999993</v>
      </c>
      <c r="AU576" s="20">
        <f t="shared" si="170"/>
        <v>244823.6</v>
      </c>
    </row>
    <row r="577" spans="1:47" ht="33.75">
      <c r="A577" s="54">
        <v>578</v>
      </c>
      <c r="B577" s="54" t="s">
        <v>1096</v>
      </c>
      <c r="C577" s="58" t="s">
        <v>1097</v>
      </c>
      <c r="D577" s="79">
        <v>71</v>
      </c>
      <c r="E577" s="79">
        <v>77</v>
      </c>
      <c r="F577" s="80">
        <v>8656.27</v>
      </c>
      <c r="G577" s="80">
        <v>120.75</v>
      </c>
      <c r="H577" s="80">
        <v>8656.27</v>
      </c>
      <c r="I577" s="80" t="s">
        <v>28</v>
      </c>
      <c r="J577" s="80" t="s">
        <v>28</v>
      </c>
      <c r="K577" s="80">
        <v>116.63</v>
      </c>
      <c r="L577" s="73">
        <f t="shared" si="153"/>
        <v>111.86</v>
      </c>
      <c r="M577" s="73">
        <f t="shared" si="154"/>
        <v>153.08000000000001</v>
      </c>
      <c r="N577" s="72" t="str">
        <f t="shared" si="155"/>
        <v>0803</v>
      </c>
      <c r="O577" s="74">
        <f t="shared" si="156"/>
        <v>6</v>
      </c>
      <c r="P577" s="72">
        <f t="shared" si="157"/>
        <v>0</v>
      </c>
      <c r="Q577" s="74">
        <f t="shared" si="158"/>
        <v>71</v>
      </c>
      <c r="R577" s="72" t="str">
        <f t="shared" si="159"/>
        <v/>
      </c>
      <c r="S577" s="72" t="str">
        <f t="shared" si="160"/>
        <v/>
      </c>
      <c r="AI577" s="23">
        <f>'simulateur tarif OQN'!$B$4</f>
        <v>40</v>
      </c>
      <c r="AJ577" s="24">
        <f t="shared" si="161"/>
        <v>4913.0200000000004</v>
      </c>
      <c r="AK577" s="24">
        <f t="shared" si="162"/>
        <v>122.82550000000001</v>
      </c>
      <c r="AM577" t="str">
        <f t="shared" si="163"/>
        <v>ZONEBASSE</v>
      </c>
      <c r="AN577" t="str">
        <f t="shared" si="164"/>
        <v>HC</v>
      </c>
      <c r="AO577" s="20">
        <f t="shared" si="165"/>
        <v>4913.0200000000004</v>
      </c>
      <c r="AP577" s="20">
        <f t="shared" si="166"/>
        <v>8656.27</v>
      </c>
      <c r="AQ577" s="20" t="str">
        <f t="shared" si="167"/>
        <v>.</v>
      </c>
      <c r="AR577" s="20" t="str">
        <f t="shared" si="168"/>
        <v>.</v>
      </c>
      <c r="AS577" s="20">
        <f t="shared" si="169"/>
        <v>4340.9600000000009</v>
      </c>
      <c r="AT577" s="20">
        <f t="shared" si="171"/>
        <v>4579.4600000000009</v>
      </c>
      <c r="AU577" s="20">
        <f t="shared" si="170"/>
        <v>346250.80000000005</v>
      </c>
    </row>
    <row r="578" spans="1:47" ht="22.5">
      <c r="A578" s="54">
        <v>579</v>
      </c>
      <c r="B578" s="54" t="s">
        <v>1098</v>
      </c>
      <c r="C578" s="58" t="s">
        <v>1099</v>
      </c>
      <c r="D578" s="79">
        <v>29</v>
      </c>
      <c r="E578" s="79">
        <v>35</v>
      </c>
      <c r="F578" s="80">
        <v>3317.7</v>
      </c>
      <c r="G578" s="80">
        <v>114.4</v>
      </c>
      <c r="H578" s="80">
        <v>3317.7</v>
      </c>
      <c r="I578" s="80" t="s">
        <v>28</v>
      </c>
      <c r="J578" s="80" t="s">
        <v>28</v>
      </c>
      <c r="K578" s="80">
        <v>105.74</v>
      </c>
      <c r="L578" s="73">
        <f t="shared" si="153"/>
        <v>112.91</v>
      </c>
      <c r="M578" s="73">
        <f t="shared" si="154"/>
        <v>153.08000000000001</v>
      </c>
      <c r="N578" s="72" t="str">
        <f t="shared" si="155"/>
        <v>0803</v>
      </c>
      <c r="O578" s="74">
        <f t="shared" si="156"/>
        <v>6</v>
      </c>
      <c r="P578" s="72">
        <f t="shared" si="157"/>
        <v>0</v>
      </c>
      <c r="Q578" s="74">
        <f t="shared" si="158"/>
        <v>29</v>
      </c>
      <c r="R578" s="72" t="str">
        <f t="shared" si="159"/>
        <v/>
      </c>
      <c r="S578" s="72" t="str">
        <f t="shared" si="160"/>
        <v/>
      </c>
      <c r="AI578" s="23">
        <f>'simulateur tarif OQN'!$B$4</f>
        <v>40</v>
      </c>
      <c r="AJ578" s="24">
        <f t="shared" si="161"/>
        <v>3846.3999999999996</v>
      </c>
      <c r="AK578" s="24">
        <f t="shared" si="162"/>
        <v>96.16</v>
      </c>
      <c r="AM578" t="str">
        <f t="shared" si="163"/>
        <v>ZONEHAUTE</v>
      </c>
      <c r="AN578" t="str">
        <f t="shared" si="164"/>
        <v>HC</v>
      </c>
      <c r="AO578" s="20">
        <f t="shared" si="165"/>
        <v>4576.1000000000004</v>
      </c>
      <c r="AP578" s="20">
        <f t="shared" si="166"/>
        <v>3317.7</v>
      </c>
      <c r="AQ578" s="20" t="str">
        <f t="shared" si="167"/>
        <v>.</v>
      </c>
      <c r="AR578" s="20" t="str">
        <f t="shared" si="168"/>
        <v>.</v>
      </c>
      <c r="AS578" s="20">
        <f t="shared" si="169"/>
        <v>3846.3999999999996</v>
      </c>
      <c r="AT578" s="20">
        <f t="shared" si="171"/>
        <v>3487.8999999999996</v>
      </c>
      <c r="AU578" s="20">
        <f t="shared" si="170"/>
        <v>132708</v>
      </c>
    </row>
    <row r="579" spans="1:47" ht="22.5">
      <c r="A579" s="54">
        <v>580</v>
      </c>
      <c r="B579" s="54" t="s">
        <v>1100</v>
      </c>
      <c r="C579" s="58" t="s">
        <v>1101</v>
      </c>
      <c r="D579" s="79">
        <v>29</v>
      </c>
      <c r="E579" s="79">
        <v>35</v>
      </c>
      <c r="F579" s="80">
        <v>4046</v>
      </c>
      <c r="G579" s="80">
        <v>139.52000000000001</v>
      </c>
      <c r="H579" s="80">
        <v>4046</v>
      </c>
      <c r="I579" s="80" t="s">
        <v>28</v>
      </c>
      <c r="J579" s="80" t="s">
        <v>28</v>
      </c>
      <c r="K579" s="80">
        <v>126.44</v>
      </c>
      <c r="L579" s="73">
        <f t="shared" si="153"/>
        <v>112.91</v>
      </c>
      <c r="M579" s="73">
        <f t="shared" si="154"/>
        <v>153.08000000000001</v>
      </c>
      <c r="N579" s="72" t="str">
        <f t="shared" si="155"/>
        <v>0803</v>
      </c>
      <c r="O579" s="74">
        <f t="shared" si="156"/>
        <v>6</v>
      </c>
      <c r="P579" s="72">
        <f t="shared" si="157"/>
        <v>0</v>
      </c>
      <c r="Q579" s="74">
        <f t="shared" si="158"/>
        <v>29</v>
      </c>
      <c r="R579" s="72" t="str">
        <f t="shared" si="159"/>
        <v/>
      </c>
      <c r="S579" s="72" t="str">
        <f t="shared" si="160"/>
        <v/>
      </c>
      <c r="AI579" s="23">
        <f>'simulateur tarif OQN'!$B$4</f>
        <v>40</v>
      </c>
      <c r="AJ579" s="24">
        <f t="shared" si="161"/>
        <v>4678.2</v>
      </c>
      <c r="AK579" s="24">
        <f t="shared" si="162"/>
        <v>116.955</v>
      </c>
      <c r="AM579" t="str">
        <f t="shared" si="163"/>
        <v>ZONEHAUTE</v>
      </c>
      <c r="AN579" t="str">
        <f t="shared" si="164"/>
        <v>HC</v>
      </c>
      <c r="AO579" s="20">
        <f t="shared" si="165"/>
        <v>5580.72</v>
      </c>
      <c r="AP579" s="20">
        <f t="shared" si="166"/>
        <v>4046</v>
      </c>
      <c r="AQ579" s="20" t="str">
        <f t="shared" si="167"/>
        <v>.</v>
      </c>
      <c r="AR579" s="20" t="str">
        <f t="shared" si="168"/>
        <v>.</v>
      </c>
      <c r="AS579" s="20">
        <f t="shared" si="169"/>
        <v>4678.2</v>
      </c>
      <c r="AT579" s="20">
        <f t="shared" si="171"/>
        <v>5354.7000000000007</v>
      </c>
      <c r="AU579" s="20">
        <f t="shared" si="170"/>
        <v>161840</v>
      </c>
    </row>
    <row r="580" spans="1:47" ht="22.5">
      <c r="A580" s="54">
        <v>581</v>
      </c>
      <c r="B580" s="54" t="s">
        <v>1102</v>
      </c>
      <c r="C580" s="58" t="s">
        <v>1103</v>
      </c>
      <c r="D580" s="79">
        <v>29</v>
      </c>
      <c r="E580" s="79">
        <v>35</v>
      </c>
      <c r="F580" s="80">
        <v>4924.8</v>
      </c>
      <c r="G580" s="80">
        <v>169.82</v>
      </c>
      <c r="H580" s="80">
        <v>4924.8</v>
      </c>
      <c r="I580" s="80" t="s">
        <v>28</v>
      </c>
      <c r="J580" s="80" t="s">
        <v>28</v>
      </c>
      <c r="K580" s="80">
        <v>165.26</v>
      </c>
      <c r="L580" s="73">
        <f t="shared" ref="L580:L643" si="172">IFERROR(VLOOKUP(B580,$B$1326:$K$2467,6,0),"")</f>
        <v>112.91</v>
      </c>
      <c r="M580" s="73">
        <f t="shared" ref="M580:M643" si="173">IFERROR(VLOOKUP($B580,$B$2468:$K$3603,6,0),"")</f>
        <v>153.08000000000001</v>
      </c>
      <c r="N580" s="72" t="str">
        <f t="shared" ref="N580:N643" si="174">LEFT(B580,4)</f>
        <v>0803</v>
      </c>
      <c r="O580" s="74">
        <f t="shared" ref="O580:O643" si="175">E580-D580</f>
        <v>6</v>
      </c>
      <c r="P580" s="72">
        <f t="shared" ref="P580:P643" si="176">IF(O580=20,1,0)</f>
        <v>0</v>
      </c>
      <c r="Q580" s="74">
        <f t="shared" ref="Q580:Q643" si="177">D580</f>
        <v>29</v>
      </c>
      <c r="R580" s="72" t="str">
        <f t="shared" ref="R580:R643" si="178">IF(P580=1,Q580+7,"")</f>
        <v/>
      </c>
      <c r="S580" s="72" t="str">
        <f t="shared" ref="S580:S643" si="179">IF(P580=1,Q580+14,"")</f>
        <v/>
      </c>
      <c r="AI580" s="23">
        <f>'simulateur tarif OQN'!$B$4</f>
        <v>40</v>
      </c>
      <c r="AJ580" s="24">
        <f t="shared" ref="AJ580:AJ643" si="180">IF(AN580="HDJ",AU580,IF(AM580="ZONE90",AT580,IF(AM580="ZONEBASSE",AO580,IF(AM580="ZONEFORF1",AP580,IF(AM580="ZONEFORF2",AQ580,IF(AM580="ZONEFORF3",AR580,AS580))))))</f>
        <v>5751.1</v>
      </c>
      <c r="AK580" s="24">
        <f t="shared" ref="AK580:AK643" si="181">AJ580/AI580</f>
        <v>143.7775</v>
      </c>
      <c r="AM580" t="str">
        <f t="shared" ref="AM580:AM643" si="182">IF(AI580&gt;90,"ZONE90",IF(P580=1,IF(AI580&lt;D580,"ZONEBASSE",IF(AI580&lt;R580,"ZONEFORF1",IF(AI580&lt;S580,"ZONEFORF2",IF(AI580&lt;E580,"ZONEFORF3","ZONEHAUTE")))),IF(AI580&lt;D580,"ZONEBASSE",IF(AI580&lt;E580,"ZONEFORF1","ZONEHAUTE"))))</f>
        <v>ZONEHAUTE</v>
      </c>
      <c r="AN580" t="str">
        <f t="shared" ref="AN580:AN643" si="183">IF(RIGHT(B580,1)="0","HDJ","HC")</f>
        <v>HC</v>
      </c>
      <c r="AO580" s="20">
        <f t="shared" ref="AO580:AO643" si="184">IF(AI580&lt;8,M580*AI580,F580-(D580-AI580)*G580)</f>
        <v>6792.82</v>
      </c>
      <c r="AP580" s="20">
        <f t="shared" ref="AP580:AP643" si="185">H580</f>
        <v>4924.8</v>
      </c>
      <c r="AQ580" s="20" t="str">
        <f t="shared" ref="AQ580:AQ643" si="186">I580</f>
        <v>.</v>
      </c>
      <c r="AR580" s="20" t="str">
        <f t="shared" ref="AR580:AR643" si="187">J580</f>
        <v>.</v>
      </c>
      <c r="AS580" s="20">
        <f t="shared" ref="AS580:AS643" si="188">IF(P580=1,J580+(AI580-E580)*K580,H580+(AI580-E580)*K580)</f>
        <v>5751.1</v>
      </c>
      <c r="AT580" s="20">
        <f t="shared" si="171"/>
        <v>8368.5999999999985</v>
      </c>
      <c r="AU580" s="20">
        <f t="shared" ref="AU580:AU643" si="189">AI580*H580</f>
        <v>196992</v>
      </c>
    </row>
    <row r="581" spans="1:47" ht="22.5">
      <c r="A581" s="54">
        <v>582</v>
      </c>
      <c r="B581" s="54" t="s">
        <v>1104</v>
      </c>
      <c r="C581" s="58" t="s">
        <v>1105</v>
      </c>
      <c r="D581" s="79">
        <v>43</v>
      </c>
      <c r="E581" s="79">
        <v>49</v>
      </c>
      <c r="F581" s="80">
        <v>4719.16</v>
      </c>
      <c r="G581" s="80">
        <v>109.75</v>
      </c>
      <c r="H581" s="80">
        <v>4719.16</v>
      </c>
      <c r="I581" s="80" t="s">
        <v>28</v>
      </c>
      <c r="J581" s="80" t="s">
        <v>28</v>
      </c>
      <c r="K581" s="80">
        <v>102.59</v>
      </c>
      <c r="L581" s="73">
        <f t="shared" si="172"/>
        <v>112.91</v>
      </c>
      <c r="M581" s="73">
        <f t="shared" si="173"/>
        <v>153.08000000000001</v>
      </c>
      <c r="N581" s="72" t="str">
        <f t="shared" si="174"/>
        <v>0803</v>
      </c>
      <c r="O581" s="74">
        <f t="shared" si="175"/>
        <v>6</v>
      </c>
      <c r="P581" s="72">
        <f t="shared" si="176"/>
        <v>0</v>
      </c>
      <c r="Q581" s="74">
        <f t="shared" si="177"/>
        <v>43</v>
      </c>
      <c r="R581" s="72" t="str">
        <f t="shared" si="178"/>
        <v/>
      </c>
      <c r="S581" s="72" t="str">
        <f t="shared" si="179"/>
        <v/>
      </c>
      <c r="AI581" s="23">
        <f>'simulateur tarif OQN'!$B$4</f>
        <v>40</v>
      </c>
      <c r="AJ581" s="24">
        <f t="shared" si="180"/>
        <v>4389.91</v>
      </c>
      <c r="AK581" s="24">
        <f t="shared" si="181"/>
        <v>109.74775</v>
      </c>
      <c r="AM581" t="str">
        <f t="shared" si="182"/>
        <v>ZONEBASSE</v>
      </c>
      <c r="AN581" t="str">
        <f t="shared" si="183"/>
        <v>HC</v>
      </c>
      <c r="AO581" s="20">
        <f t="shared" si="184"/>
        <v>4389.91</v>
      </c>
      <c r="AP581" s="20">
        <f t="shared" si="185"/>
        <v>4719.16</v>
      </c>
      <c r="AQ581" s="20" t="str">
        <f t="shared" si="186"/>
        <v>.</v>
      </c>
      <c r="AR581" s="20" t="str">
        <f t="shared" si="187"/>
        <v>.</v>
      </c>
      <c r="AS581" s="20">
        <f t="shared" si="188"/>
        <v>3795.85</v>
      </c>
      <c r="AT581" s="20">
        <f t="shared" si="171"/>
        <v>3279.8500000000004</v>
      </c>
      <c r="AU581" s="20">
        <f t="shared" si="189"/>
        <v>188766.4</v>
      </c>
    </row>
    <row r="582" spans="1:47" ht="33.75">
      <c r="A582" s="54">
        <v>583</v>
      </c>
      <c r="B582" s="54" t="s">
        <v>1106</v>
      </c>
      <c r="C582" s="58" t="s">
        <v>1107</v>
      </c>
      <c r="D582" s="79">
        <v>29</v>
      </c>
      <c r="E582" s="79">
        <v>35</v>
      </c>
      <c r="F582" s="80">
        <v>3676.26</v>
      </c>
      <c r="G582" s="80">
        <v>126.77</v>
      </c>
      <c r="H582" s="80">
        <v>3676.26</v>
      </c>
      <c r="I582" s="80" t="s">
        <v>28</v>
      </c>
      <c r="J582" s="80" t="s">
        <v>28</v>
      </c>
      <c r="K582" s="80">
        <v>114.88</v>
      </c>
      <c r="L582" s="73">
        <f t="shared" si="172"/>
        <v>112.91</v>
      </c>
      <c r="M582" s="73">
        <f t="shared" si="173"/>
        <v>153.08000000000001</v>
      </c>
      <c r="N582" s="72" t="str">
        <f t="shared" si="174"/>
        <v>0803</v>
      </c>
      <c r="O582" s="74">
        <f t="shared" si="175"/>
        <v>6</v>
      </c>
      <c r="P582" s="72">
        <f t="shared" si="176"/>
        <v>0</v>
      </c>
      <c r="Q582" s="74">
        <f t="shared" si="177"/>
        <v>29</v>
      </c>
      <c r="R582" s="72" t="str">
        <f t="shared" si="178"/>
        <v/>
      </c>
      <c r="S582" s="72" t="str">
        <f t="shared" si="179"/>
        <v/>
      </c>
      <c r="AI582" s="23">
        <f>'simulateur tarif OQN'!$B$4</f>
        <v>40</v>
      </c>
      <c r="AJ582" s="24">
        <f t="shared" si="180"/>
        <v>4250.66</v>
      </c>
      <c r="AK582" s="24">
        <f t="shared" si="181"/>
        <v>106.26649999999999</v>
      </c>
      <c r="AM582" t="str">
        <f t="shared" si="182"/>
        <v>ZONEHAUTE</v>
      </c>
      <c r="AN582" t="str">
        <f t="shared" si="183"/>
        <v>HC</v>
      </c>
      <c r="AO582" s="20">
        <f t="shared" si="184"/>
        <v>5070.7300000000005</v>
      </c>
      <c r="AP582" s="20">
        <f t="shared" si="185"/>
        <v>3676.26</v>
      </c>
      <c r="AQ582" s="20" t="str">
        <f t="shared" si="186"/>
        <v>.</v>
      </c>
      <c r="AR582" s="20" t="str">
        <f t="shared" si="187"/>
        <v>.</v>
      </c>
      <c r="AS582" s="20">
        <f t="shared" si="188"/>
        <v>4250.66</v>
      </c>
      <c r="AT582" s="20">
        <f t="shared" si="171"/>
        <v>4349.16</v>
      </c>
      <c r="AU582" s="20">
        <f t="shared" si="189"/>
        <v>147050.40000000002</v>
      </c>
    </row>
    <row r="583" spans="1:47" ht="33.75">
      <c r="A583" s="54">
        <v>584</v>
      </c>
      <c r="B583" s="54" t="s">
        <v>1108</v>
      </c>
      <c r="C583" s="58" t="s">
        <v>1109</v>
      </c>
      <c r="D583" s="79">
        <v>43</v>
      </c>
      <c r="E583" s="79">
        <v>49</v>
      </c>
      <c r="F583" s="80">
        <v>5612.73</v>
      </c>
      <c r="G583" s="80">
        <v>130.53</v>
      </c>
      <c r="H583" s="80">
        <v>5612.73</v>
      </c>
      <c r="I583" s="80" t="s">
        <v>28</v>
      </c>
      <c r="J583" s="80" t="s">
        <v>28</v>
      </c>
      <c r="K583" s="80">
        <v>120.41</v>
      </c>
      <c r="L583" s="73">
        <f t="shared" si="172"/>
        <v>112.91</v>
      </c>
      <c r="M583" s="73">
        <f t="shared" si="173"/>
        <v>153.08000000000001</v>
      </c>
      <c r="N583" s="72" t="str">
        <f t="shared" si="174"/>
        <v>0803</v>
      </c>
      <c r="O583" s="74">
        <f t="shared" si="175"/>
        <v>6</v>
      </c>
      <c r="P583" s="72">
        <f t="shared" si="176"/>
        <v>0</v>
      </c>
      <c r="Q583" s="74">
        <f t="shared" si="177"/>
        <v>43</v>
      </c>
      <c r="R583" s="72" t="str">
        <f t="shared" si="178"/>
        <v/>
      </c>
      <c r="S583" s="72" t="str">
        <f t="shared" si="179"/>
        <v/>
      </c>
      <c r="AI583" s="23">
        <f>'simulateur tarif OQN'!$B$4</f>
        <v>40</v>
      </c>
      <c r="AJ583" s="24">
        <f t="shared" si="180"/>
        <v>5221.1399999999994</v>
      </c>
      <c r="AK583" s="24">
        <f t="shared" si="181"/>
        <v>130.52849999999998</v>
      </c>
      <c r="AM583" t="str">
        <f t="shared" si="182"/>
        <v>ZONEBASSE</v>
      </c>
      <c r="AN583" t="str">
        <f t="shared" si="183"/>
        <v>HC</v>
      </c>
      <c r="AO583" s="20">
        <f t="shared" si="184"/>
        <v>5221.1399999999994</v>
      </c>
      <c r="AP583" s="20">
        <f t="shared" si="185"/>
        <v>5612.73</v>
      </c>
      <c r="AQ583" s="20" t="str">
        <f t="shared" si="186"/>
        <v>.</v>
      </c>
      <c r="AR583" s="20" t="str">
        <f t="shared" si="187"/>
        <v>.</v>
      </c>
      <c r="AS583" s="20">
        <f t="shared" si="188"/>
        <v>4529.0399999999991</v>
      </c>
      <c r="AT583" s="20">
        <f t="shared" si="171"/>
        <v>4904.0399999999991</v>
      </c>
      <c r="AU583" s="20">
        <f t="shared" si="189"/>
        <v>224509.19999999998</v>
      </c>
    </row>
    <row r="584" spans="1:47">
      <c r="A584" s="54">
        <v>585</v>
      </c>
      <c r="B584" s="54" t="s">
        <v>1110</v>
      </c>
      <c r="C584" s="55" t="s">
        <v>1111</v>
      </c>
      <c r="D584" s="79">
        <v>1</v>
      </c>
      <c r="E584" s="79">
        <v>1</v>
      </c>
      <c r="F584" s="80" t="s">
        <v>28</v>
      </c>
      <c r="G584" s="80" t="s">
        <v>28</v>
      </c>
      <c r="H584" s="80">
        <v>82.98</v>
      </c>
      <c r="I584" s="80" t="s">
        <v>28</v>
      </c>
      <c r="J584" s="80" t="s">
        <v>28</v>
      </c>
      <c r="K584" s="80" t="s">
        <v>28</v>
      </c>
      <c r="L584" s="73" t="str">
        <f t="shared" si="172"/>
        <v/>
      </c>
      <c r="M584" s="73" t="str">
        <f t="shared" si="173"/>
        <v/>
      </c>
      <c r="N584" s="72" t="str">
        <f t="shared" si="174"/>
        <v>0818</v>
      </c>
      <c r="O584" s="74">
        <f t="shared" si="175"/>
        <v>0</v>
      </c>
      <c r="P584" s="72">
        <f t="shared" si="176"/>
        <v>0</v>
      </c>
      <c r="Q584" s="74">
        <f t="shared" si="177"/>
        <v>1</v>
      </c>
      <c r="R584" s="72" t="str">
        <f t="shared" si="178"/>
        <v/>
      </c>
      <c r="S584" s="72" t="str">
        <f t="shared" si="179"/>
        <v/>
      </c>
      <c r="AI584" s="23">
        <f>'simulateur tarif OQN'!$B$4</f>
        <v>40</v>
      </c>
      <c r="AJ584" s="24">
        <f t="shared" si="180"/>
        <v>3319.2000000000003</v>
      </c>
      <c r="AK584" s="24">
        <f t="shared" si="181"/>
        <v>82.98</v>
      </c>
      <c r="AM584" t="str">
        <f t="shared" si="182"/>
        <v>ZONEHAUTE</v>
      </c>
      <c r="AN584" t="str">
        <f t="shared" si="183"/>
        <v>HDJ</v>
      </c>
      <c r="AO584" s="20" t="e">
        <f t="shared" si="184"/>
        <v>#VALUE!</v>
      </c>
      <c r="AP584" s="20">
        <f t="shared" si="185"/>
        <v>82.98</v>
      </c>
      <c r="AQ584" s="20" t="str">
        <f t="shared" si="186"/>
        <v>.</v>
      </c>
      <c r="AR584" s="20" t="str">
        <f t="shared" si="187"/>
        <v>.</v>
      </c>
      <c r="AS584" s="20" t="e">
        <f t="shared" si="188"/>
        <v>#VALUE!</v>
      </c>
      <c r="AT584" s="20" t="e">
        <f t="shared" si="171"/>
        <v>#VALUE!</v>
      </c>
      <c r="AU584" s="20">
        <f t="shared" si="189"/>
        <v>3319.2000000000003</v>
      </c>
    </row>
    <row r="585" spans="1:47" ht="33.75">
      <c r="A585" s="54">
        <v>586</v>
      </c>
      <c r="B585" s="54" t="s">
        <v>1112</v>
      </c>
      <c r="C585" s="58" t="s">
        <v>1113</v>
      </c>
      <c r="D585" s="79">
        <v>15</v>
      </c>
      <c r="E585" s="79">
        <v>35</v>
      </c>
      <c r="F585" s="80">
        <v>2276.11</v>
      </c>
      <c r="G585" s="80">
        <v>151.74</v>
      </c>
      <c r="H585" s="80">
        <v>2276.11</v>
      </c>
      <c r="I585" s="80">
        <v>3052.18</v>
      </c>
      <c r="J585" s="80">
        <v>3774.19</v>
      </c>
      <c r="K585" s="80">
        <v>103.69</v>
      </c>
      <c r="L585" s="73">
        <f t="shared" si="172"/>
        <v>108.1</v>
      </c>
      <c r="M585" s="73">
        <f t="shared" si="173"/>
        <v>178.32</v>
      </c>
      <c r="N585" s="72" t="str">
        <f t="shared" si="174"/>
        <v>0818</v>
      </c>
      <c r="O585" s="74">
        <f t="shared" si="175"/>
        <v>20</v>
      </c>
      <c r="P585" s="72">
        <f t="shared" si="176"/>
        <v>1</v>
      </c>
      <c r="Q585" s="74">
        <f t="shared" si="177"/>
        <v>15</v>
      </c>
      <c r="R585" s="72">
        <f t="shared" si="178"/>
        <v>22</v>
      </c>
      <c r="S585" s="72">
        <f t="shared" si="179"/>
        <v>29</v>
      </c>
      <c r="AI585" s="23">
        <f>'simulateur tarif OQN'!$B$4</f>
        <v>40</v>
      </c>
      <c r="AJ585" s="24">
        <f t="shared" si="180"/>
        <v>4292.6400000000003</v>
      </c>
      <c r="AK585" s="24">
        <f t="shared" si="181"/>
        <v>107.316</v>
      </c>
      <c r="AM585" t="str">
        <f t="shared" si="182"/>
        <v>ZONEHAUTE</v>
      </c>
      <c r="AN585" t="str">
        <f t="shared" si="183"/>
        <v>HC</v>
      </c>
      <c r="AO585" s="20">
        <f t="shared" si="184"/>
        <v>6069.6100000000006</v>
      </c>
      <c r="AP585" s="20">
        <f t="shared" si="185"/>
        <v>2276.11</v>
      </c>
      <c r="AQ585" s="20">
        <f t="shared" si="186"/>
        <v>3052.18</v>
      </c>
      <c r="AR585" s="20">
        <f t="shared" si="187"/>
        <v>3774.19</v>
      </c>
      <c r="AS585" s="20">
        <f t="shared" si="188"/>
        <v>4292.6400000000003</v>
      </c>
      <c r="AT585" s="20">
        <f t="shared" si="171"/>
        <v>4072.1399999999994</v>
      </c>
      <c r="AU585" s="20">
        <f t="shared" si="189"/>
        <v>91044.400000000009</v>
      </c>
    </row>
    <row r="586" spans="1:47" ht="33.75">
      <c r="A586" s="54">
        <v>587</v>
      </c>
      <c r="B586" s="54" t="s">
        <v>1114</v>
      </c>
      <c r="C586" s="58" t="s">
        <v>1115</v>
      </c>
      <c r="D586" s="79">
        <v>50</v>
      </c>
      <c r="E586" s="79">
        <v>56</v>
      </c>
      <c r="F586" s="80">
        <v>5842.26</v>
      </c>
      <c r="G586" s="80">
        <v>98.48</v>
      </c>
      <c r="H586" s="80">
        <v>5842.26</v>
      </c>
      <c r="I586" s="80" t="s">
        <v>28</v>
      </c>
      <c r="J586" s="80" t="s">
        <v>28</v>
      </c>
      <c r="K586" s="80">
        <v>110.93</v>
      </c>
      <c r="L586" s="73">
        <f t="shared" si="172"/>
        <v>108.1</v>
      </c>
      <c r="M586" s="73">
        <f t="shared" si="173"/>
        <v>178.32</v>
      </c>
      <c r="N586" s="72" t="str">
        <f t="shared" si="174"/>
        <v>0818</v>
      </c>
      <c r="O586" s="74">
        <f t="shared" si="175"/>
        <v>6</v>
      </c>
      <c r="P586" s="72">
        <f t="shared" si="176"/>
        <v>0</v>
      </c>
      <c r="Q586" s="74">
        <f t="shared" si="177"/>
        <v>50</v>
      </c>
      <c r="R586" s="72" t="str">
        <f t="shared" si="178"/>
        <v/>
      </c>
      <c r="S586" s="72" t="str">
        <f t="shared" si="179"/>
        <v/>
      </c>
      <c r="AI586" s="23">
        <f>'simulateur tarif OQN'!$B$4</f>
        <v>40</v>
      </c>
      <c r="AJ586" s="24">
        <f t="shared" si="180"/>
        <v>4857.46</v>
      </c>
      <c r="AK586" s="24">
        <f t="shared" si="181"/>
        <v>121.4365</v>
      </c>
      <c r="AM586" t="str">
        <f t="shared" si="182"/>
        <v>ZONEBASSE</v>
      </c>
      <c r="AN586" t="str">
        <f t="shared" si="183"/>
        <v>HC</v>
      </c>
      <c r="AO586" s="20">
        <f t="shared" si="184"/>
        <v>4857.46</v>
      </c>
      <c r="AP586" s="20">
        <f t="shared" si="185"/>
        <v>5842.26</v>
      </c>
      <c r="AQ586" s="20" t="str">
        <f t="shared" si="186"/>
        <v>.</v>
      </c>
      <c r="AR586" s="20" t="str">
        <f t="shared" si="187"/>
        <v>.</v>
      </c>
      <c r="AS586" s="20">
        <f t="shared" si="188"/>
        <v>4067.38</v>
      </c>
      <c r="AT586" s="20">
        <f t="shared" si="171"/>
        <v>4208.880000000001</v>
      </c>
      <c r="AU586" s="20">
        <f t="shared" si="189"/>
        <v>233690.40000000002</v>
      </c>
    </row>
    <row r="587" spans="1:47" ht="33.75">
      <c r="A587" s="54">
        <v>588</v>
      </c>
      <c r="B587" s="54" t="s">
        <v>1116</v>
      </c>
      <c r="C587" s="58" t="s">
        <v>1117</v>
      </c>
      <c r="D587" s="79">
        <v>22</v>
      </c>
      <c r="E587" s="79">
        <v>42</v>
      </c>
      <c r="F587" s="80">
        <v>2736.65</v>
      </c>
      <c r="G587" s="80">
        <v>124.39</v>
      </c>
      <c r="H587" s="80">
        <v>2736.65</v>
      </c>
      <c r="I587" s="80">
        <v>3507.65</v>
      </c>
      <c r="J587" s="80">
        <v>4161.88</v>
      </c>
      <c r="K587" s="80">
        <v>94.03</v>
      </c>
      <c r="L587" s="73">
        <f t="shared" si="172"/>
        <v>108.1</v>
      </c>
      <c r="M587" s="73">
        <f t="shared" si="173"/>
        <v>178.32</v>
      </c>
      <c r="N587" s="72" t="str">
        <f t="shared" si="174"/>
        <v>0818</v>
      </c>
      <c r="O587" s="74">
        <f t="shared" si="175"/>
        <v>20</v>
      </c>
      <c r="P587" s="72">
        <f t="shared" si="176"/>
        <v>1</v>
      </c>
      <c r="Q587" s="74">
        <f t="shared" si="177"/>
        <v>22</v>
      </c>
      <c r="R587" s="72">
        <f t="shared" si="178"/>
        <v>29</v>
      </c>
      <c r="S587" s="72">
        <f t="shared" si="179"/>
        <v>36</v>
      </c>
      <c r="AI587" s="23">
        <f>'simulateur tarif OQN'!$B$4</f>
        <v>40</v>
      </c>
      <c r="AJ587" s="24">
        <f t="shared" si="180"/>
        <v>4161.88</v>
      </c>
      <c r="AK587" s="24">
        <f t="shared" si="181"/>
        <v>104.047</v>
      </c>
      <c r="AM587" t="str">
        <f t="shared" si="182"/>
        <v>ZONEFORF3</v>
      </c>
      <c r="AN587" t="str">
        <f t="shared" si="183"/>
        <v>HC</v>
      </c>
      <c r="AO587" s="20">
        <f t="shared" si="184"/>
        <v>4975.67</v>
      </c>
      <c r="AP587" s="20">
        <f t="shared" si="185"/>
        <v>2736.65</v>
      </c>
      <c r="AQ587" s="20">
        <f t="shared" si="186"/>
        <v>3507.65</v>
      </c>
      <c r="AR587" s="20">
        <f t="shared" si="187"/>
        <v>4161.88</v>
      </c>
      <c r="AS587" s="20">
        <f t="shared" si="188"/>
        <v>3973.82</v>
      </c>
      <c r="AT587" s="20">
        <f t="shared" si="171"/>
        <v>3270.3199999999997</v>
      </c>
      <c r="AU587" s="20">
        <f t="shared" si="189"/>
        <v>109466</v>
      </c>
    </row>
    <row r="588" spans="1:47" ht="33.75">
      <c r="A588" s="54">
        <v>589</v>
      </c>
      <c r="B588" s="54" t="s">
        <v>1118</v>
      </c>
      <c r="C588" s="58" t="s">
        <v>1119</v>
      </c>
      <c r="D588" s="79">
        <v>50</v>
      </c>
      <c r="E588" s="79">
        <v>56</v>
      </c>
      <c r="F588" s="80">
        <v>6443.02</v>
      </c>
      <c r="G588" s="80">
        <v>128.86000000000001</v>
      </c>
      <c r="H588" s="80">
        <v>6443.02</v>
      </c>
      <c r="I588" s="80" t="s">
        <v>28</v>
      </c>
      <c r="J588" s="80" t="s">
        <v>28</v>
      </c>
      <c r="K588" s="80">
        <v>120.94</v>
      </c>
      <c r="L588" s="73">
        <f t="shared" si="172"/>
        <v>108.1</v>
      </c>
      <c r="M588" s="73">
        <f t="shared" si="173"/>
        <v>178.32</v>
      </c>
      <c r="N588" s="72" t="str">
        <f t="shared" si="174"/>
        <v>0818</v>
      </c>
      <c r="O588" s="74">
        <f t="shared" si="175"/>
        <v>6</v>
      </c>
      <c r="P588" s="72">
        <f t="shared" si="176"/>
        <v>0</v>
      </c>
      <c r="Q588" s="74">
        <f t="shared" si="177"/>
        <v>50</v>
      </c>
      <c r="R588" s="72" t="str">
        <f t="shared" si="178"/>
        <v/>
      </c>
      <c r="S588" s="72" t="str">
        <f t="shared" si="179"/>
        <v/>
      </c>
      <c r="AI588" s="23">
        <f>'simulateur tarif OQN'!$B$4</f>
        <v>40</v>
      </c>
      <c r="AJ588" s="24">
        <f t="shared" si="180"/>
        <v>5154.42</v>
      </c>
      <c r="AK588" s="24">
        <f t="shared" si="181"/>
        <v>128.8605</v>
      </c>
      <c r="AM588" t="str">
        <f t="shared" si="182"/>
        <v>ZONEBASSE</v>
      </c>
      <c r="AN588" t="str">
        <f t="shared" si="183"/>
        <v>HC</v>
      </c>
      <c r="AO588" s="20">
        <f t="shared" si="184"/>
        <v>5154.42</v>
      </c>
      <c r="AP588" s="20">
        <f t="shared" si="185"/>
        <v>6443.02</v>
      </c>
      <c r="AQ588" s="20" t="str">
        <f t="shared" si="186"/>
        <v>.</v>
      </c>
      <c r="AR588" s="20" t="str">
        <f t="shared" si="187"/>
        <v>.</v>
      </c>
      <c r="AS588" s="20">
        <f t="shared" si="188"/>
        <v>4507.9800000000005</v>
      </c>
      <c r="AT588" s="20">
        <f t="shared" si="171"/>
        <v>5149.9799999999996</v>
      </c>
      <c r="AU588" s="20">
        <f t="shared" si="189"/>
        <v>257720.80000000002</v>
      </c>
    </row>
    <row r="589" spans="1:47" ht="33.75">
      <c r="A589" s="54">
        <v>590</v>
      </c>
      <c r="B589" s="54" t="s">
        <v>1120</v>
      </c>
      <c r="C589" s="58" t="s">
        <v>1121</v>
      </c>
      <c r="D589" s="79">
        <v>57</v>
      </c>
      <c r="E589" s="79">
        <v>63</v>
      </c>
      <c r="F589" s="80">
        <v>6428.74</v>
      </c>
      <c r="G589" s="80">
        <v>112.78</v>
      </c>
      <c r="H589" s="80">
        <v>6428.74</v>
      </c>
      <c r="I589" s="80" t="s">
        <v>28</v>
      </c>
      <c r="J589" s="80" t="s">
        <v>28</v>
      </c>
      <c r="K589" s="80">
        <v>105.68</v>
      </c>
      <c r="L589" s="73">
        <f t="shared" si="172"/>
        <v>108.1</v>
      </c>
      <c r="M589" s="73">
        <f t="shared" si="173"/>
        <v>178.32</v>
      </c>
      <c r="N589" s="72" t="str">
        <f t="shared" si="174"/>
        <v>0818</v>
      </c>
      <c r="O589" s="74">
        <f t="shared" si="175"/>
        <v>6</v>
      </c>
      <c r="P589" s="72">
        <f t="shared" si="176"/>
        <v>0</v>
      </c>
      <c r="Q589" s="74">
        <f t="shared" si="177"/>
        <v>57</v>
      </c>
      <c r="R589" s="72" t="str">
        <f t="shared" si="178"/>
        <v/>
      </c>
      <c r="S589" s="72" t="str">
        <f t="shared" si="179"/>
        <v/>
      </c>
      <c r="AI589" s="23">
        <f>'simulateur tarif OQN'!$B$4</f>
        <v>40</v>
      </c>
      <c r="AJ589" s="24">
        <f t="shared" si="180"/>
        <v>4511.4799999999996</v>
      </c>
      <c r="AK589" s="24">
        <f t="shared" si="181"/>
        <v>112.78699999999999</v>
      </c>
      <c r="AM589" t="str">
        <f t="shared" si="182"/>
        <v>ZONEBASSE</v>
      </c>
      <c r="AN589" t="str">
        <f t="shared" si="183"/>
        <v>HC</v>
      </c>
      <c r="AO589" s="20">
        <f t="shared" si="184"/>
        <v>4511.4799999999996</v>
      </c>
      <c r="AP589" s="20">
        <f t="shared" si="185"/>
        <v>6428.74</v>
      </c>
      <c r="AQ589" s="20" t="str">
        <f t="shared" si="186"/>
        <v>.</v>
      </c>
      <c r="AR589" s="20" t="str">
        <f t="shared" si="187"/>
        <v>.</v>
      </c>
      <c r="AS589" s="20">
        <f t="shared" si="188"/>
        <v>3998.0999999999995</v>
      </c>
      <c r="AT589" s="20">
        <f t="shared" si="171"/>
        <v>3877.1000000000004</v>
      </c>
      <c r="AU589" s="20">
        <f t="shared" si="189"/>
        <v>257149.59999999998</v>
      </c>
    </row>
    <row r="590" spans="1:47" ht="33.75">
      <c r="A590" s="54">
        <v>591</v>
      </c>
      <c r="B590" s="54" t="s">
        <v>1122</v>
      </c>
      <c r="C590" s="58" t="s">
        <v>1123</v>
      </c>
      <c r="D590" s="79">
        <v>71</v>
      </c>
      <c r="E590" s="79">
        <v>77</v>
      </c>
      <c r="F590" s="80">
        <v>8479.66</v>
      </c>
      <c r="G590" s="80">
        <v>119.43</v>
      </c>
      <c r="H590" s="80">
        <v>8479.66</v>
      </c>
      <c r="I590" s="80" t="s">
        <v>28</v>
      </c>
      <c r="J590" s="80" t="s">
        <v>28</v>
      </c>
      <c r="K590" s="80">
        <v>112.31</v>
      </c>
      <c r="L590" s="73">
        <f t="shared" si="172"/>
        <v>108.1</v>
      </c>
      <c r="M590" s="73">
        <f t="shared" si="173"/>
        <v>178.32</v>
      </c>
      <c r="N590" s="72" t="str">
        <f t="shared" si="174"/>
        <v>0818</v>
      </c>
      <c r="O590" s="74">
        <f t="shared" si="175"/>
        <v>6</v>
      </c>
      <c r="P590" s="72">
        <f t="shared" si="176"/>
        <v>0</v>
      </c>
      <c r="Q590" s="74">
        <f t="shared" si="177"/>
        <v>71</v>
      </c>
      <c r="R590" s="72" t="str">
        <f t="shared" si="178"/>
        <v/>
      </c>
      <c r="S590" s="72" t="str">
        <f t="shared" si="179"/>
        <v/>
      </c>
      <c r="AI590" s="23">
        <f>'simulateur tarif OQN'!$B$4</f>
        <v>40</v>
      </c>
      <c r="AJ590" s="24">
        <f t="shared" si="180"/>
        <v>4777.33</v>
      </c>
      <c r="AK590" s="24">
        <f t="shared" si="181"/>
        <v>119.43325</v>
      </c>
      <c r="AM590" t="str">
        <f t="shared" si="182"/>
        <v>ZONEBASSE</v>
      </c>
      <c r="AN590" t="str">
        <f t="shared" si="183"/>
        <v>HC</v>
      </c>
      <c r="AO590" s="20">
        <f t="shared" si="184"/>
        <v>4777.33</v>
      </c>
      <c r="AP590" s="20">
        <f t="shared" si="185"/>
        <v>8479.66</v>
      </c>
      <c r="AQ590" s="20" t="str">
        <f t="shared" si="186"/>
        <v>.</v>
      </c>
      <c r="AR590" s="20" t="str">
        <f t="shared" si="187"/>
        <v>.</v>
      </c>
      <c r="AS590" s="20">
        <f t="shared" si="188"/>
        <v>4324.1899999999996</v>
      </c>
      <c r="AT590" s="20">
        <f t="shared" si="171"/>
        <v>4534.6900000000005</v>
      </c>
      <c r="AU590" s="20">
        <f t="shared" si="189"/>
        <v>339186.4</v>
      </c>
    </row>
    <row r="591" spans="1:47" ht="33.75">
      <c r="A591" s="54">
        <v>592</v>
      </c>
      <c r="B591" s="54" t="s">
        <v>1124</v>
      </c>
      <c r="C591" s="58" t="s">
        <v>1125</v>
      </c>
      <c r="D591" s="79">
        <v>8</v>
      </c>
      <c r="E591" s="79">
        <v>28</v>
      </c>
      <c r="F591" s="80">
        <v>1258.42</v>
      </c>
      <c r="G591" s="80">
        <v>157.30000000000001</v>
      </c>
      <c r="H591" s="80">
        <v>1258.42</v>
      </c>
      <c r="I591" s="80">
        <v>1951.05</v>
      </c>
      <c r="J591" s="80">
        <v>2596.0700000000002</v>
      </c>
      <c r="K591" s="80">
        <v>88.06</v>
      </c>
      <c r="L591" s="73">
        <f t="shared" si="172"/>
        <v>107.92</v>
      </c>
      <c r="M591" s="73">
        <f t="shared" si="173"/>
        <v>178.32</v>
      </c>
      <c r="N591" s="72" t="str">
        <f t="shared" si="174"/>
        <v>0818</v>
      </c>
      <c r="O591" s="74">
        <f t="shared" si="175"/>
        <v>20</v>
      </c>
      <c r="P591" s="72">
        <f t="shared" si="176"/>
        <v>1</v>
      </c>
      <c r="Q591" s="74">
        <f t="shared" si="177"/>
        <v>8</v>
      </c>
      <c r="R591" s="72">
        <f t="shared" si="178"/>
        <v>15</v>
      </c>
      <c r="S591" s="72">
        <f t="shared" si="179"/>
        <v>22</v>
      </c>
      <c r="AI591" s="23">
        <f>'simulateur tarif OQN'!$B$4</f>
        <v>40</v>
      </c>
      <c r="AJ591" s="24">
        <f t="shared" si="180"/>
        <v>3652.79</v>
      </c>
      <c r="AK591" s="24">
        <f t="shared" si="181"/>
        <v>91.319749999999999</v>
      </c>
      <c r="AM591" t="str">
        <f t="shared" si="182"/>
        <v>ZONEHAUTE</v>
      </c>
      <c r="AN591" t="str">
        <f t="shared" si="183"/>
        <v>HC</v>
      </c>
      <c r="AO591" s="20">
        <f t="shared" si="184"/>
        <v>6292.02</v>
      </c>
      <c r="AP591" s="20">
        <f t="shared" si="185"/>
        <v>1258.42</v>
      </c>
      <c r="AQ591" s="20">
        <f t="shared" si="186"/>
        <v>1951.05</v>
      </c>
      <c r="AR591" s="20">
        <f t="shared" si="187"/>
        <v>2596.0700000000002</v>
      </c>
      <c r="AS591" s="20">
        <f t="shared" si="188"/>
        <v>3652.79</v>
      </c>
      <c r="AT591" s="20">
        <f t="shared" si="171"/>
        <v>2659.7900000000009</v>
      </c>
      <c r="AU591" s="20">
        <f t="shared" si="189"/>
        <v>50336.800000000003</v>
      </c>
    </row>
    <row r="592" spans="1:47" ht="33.75">
      <c r="A592" s="54">
        <v>593</v>
      </c>
      <c r="B592" s="54" t="s">
        <v>1126</v>
      </c>
      <c r="C592" s="58" t="s">
        <v>1127</v>
      </c>
      <c r="D592" s="79">
        <v>36</v>
      </c>
      <c r="E592" s="79">
        <v>42</v>
      </c>
      <c r="F592" s="80">
        <v>2928.12</v>
      </c>
      <c r="G592" s="80">
        <v>23.72</v>
      </c>
      <c r="H592" s="80">
        <v>2928.12</v>
      </c>
      <c r="I592" s="80" t="s">
        <v>28</v>
      </c>
      <c r="J592" s="80" t="s">
        <v>28</v>
      </c>
      <c r="K592" s="80">
        <v>88.06</v>
      </c>
      <c r="L592" s="73">
        <f t="shared" si="172"/>
        <v>107.92</v>
      </c>
      <c r="M592" s="73">
        <f t="shared" si="173"/>
        <v>178.32</v>
      </c>
      <c r="N592" s="72" t="str">
        <f t="shared" si="174"/>
        <v>0818</v>
      </c>
      <c r="O592" s="74">
        <f t="shared" si="175"/>
        <v>6</v>
      </c>
      <c r="P592" s="72">
        <f t="shared" si="176"/>
        <v>0</v>
      </c>
      <c r="Q592" s="74">
        <f t="shared" si="177"/>
        <v>36</v>
      </c>
      <c r="R592" s="72" t="str">
        <f t="shared" si="178"/>
        <v/>
      </c>
      <c r="S592" s="72" t="str">
        <f t="shared" si="179"/>
        <v/>
      </c>
      <c r="AI592" s="23">
        <f>'simulateur tarif OQN'!$B$4</f>
        <v>40</v>
      </c>
      <c r="AJ592" s="24">
        <f t="shared" si="180"/>
        <v>2928.12</v>
      </c>
      <c r="AK592" s="24">
        <f t="shared" si="181"/>
        <v>73.203000000000003</v>
      </c>
      <c r="AM592" t="str">
        <f t="shared" si="182"/>
        <v>ZONEFORF1</v>
      </c>
      <c r="AN592" t="str">
        <f t="shared" si="183"/>
        <v>HC</v>
      </c>
      <c r="AO592" s="20">
        <f t="shared" si="184"/>
        <v>3023</v>
      </c>
      <c r="AP592" s="20">
        <f t="shared" si="185"/>
        <v>2928.12</v>
      </c>
      <c r="AQ592" s="20" t="str">
        <f t="shared" si="186"/>
        <v>.</v>
      </c>
      <c r="AR592" s="20" t="str">
        <f t="shared" si="187"/>
        <v>.</v>
      </c>
      <c r="AS592" s="20">
        <f t="shared" si="188"/>
        <v>2752</v>
      </c>
      <c r="AT592" s="20">
        <f t="shared" si="171"/>
        <v>1759</v>
      </c>
      <c r="AU592" s="20">
        <f t="shared" si="189"/>
        <v>117124.79999999999</v>
      </c>
    </row>
    <row r="593" spans="1:47" ht="33.75">
      <c r="A593" s="54">
        <v>594</v>
      </c>
      <c r="B593" s="54" t="s">
        <v>1128</v>
      </c>
      <c r="C593" s="58" t="s">
        <v>1129</v>
      </c>
      <c r="D593" s="79">
        <v>15</v>
      </c>
      <c r="E593" s="79">
        <v>35</v>
      </c>
      <c r="F593" s="80">
        <v>2076.9499999999998</v>
      </c>
      <c r="G593" s="80">
        <v>138.46</v>
      </c>
      <c r="H593" s="80">
        <v>2076.9499999999998</v>
      </c>
      <c r="I593" s="80">
        <v>3100.98</v>
      </c>
      <c r="J593" s="80">
        <v>3815.95</v>
      </c>
      <c r="K593" s="80">
        <v>101.11</v>
      </c>
      <c r="L593" s="73">
        <f t="shared" si="172"/>
        <v>107.92</v>
      </c>
      <c r="M593" s="73">
        <f t="shared" si="173"/>
        <v>178.32</v>
      </c>
      <c r="N593" s="72" t="str">
        <f t="shared" si="174"/>
        <v>0818</v>
      </c>
      <c r="O593" s="74">
        <f t="shared" si="175"/>
        <v>20</v>
      </c>
      <c r="P593" s="72">
        <f t="shared" si="176"/>
        <v>1</v>
      </c>
      <c r="Q593" s="74">
        <f t="shared" si="177"/>
        <v>15</v>
      </c>
      <c r="R593" s="72">
        <f t="shared" si="178"/>
        <v>22</v>
      </c>
      <c r="S593" s="72">
        <f t="shared" si="179"/>
        <v>29</v>
      </c>
      <c r="AI593" s="23">
        <f>'simulateur tarif OQN'!$B$4</f>
        <v>40</v>
      </c>
      <c r="AJ593" s="24">
        <f t="shared" si="180"/>
        <v>4321.5</v>
      </c>
      <c r="AK593" s="24">
        <f t="shared" si="181"/>
        <v>108.03749999999999</v>
      </c>
      <c r="AM593" t="str">
        <f t="shared" si="182"/>
        <v>ZONEHAUTE</v>
      </c>
      <c r="AN593" t="str">
        <f t="shared" si="183"/>
        <v>HC</v>
      </c>
      <c r="AO593" s="20">
        <f t="shared" si="184"/>
        <v>5538.45</v>
      </c>
      <c r="AP593" s="20">
        <f t="shared" si="185"/>
        <v>2076.9499999999998</v>
      </c>
      <c r="AQ593" s="20">
        <f t="shared" si="186"/>
        <v>3100.98</v>
      </c>
      <c r="AR593" s="20">
        <f t="shared" si="187"/>
        <v>3815.95</v>
      </c>
      <c r="AS593" s="20">
        <f t="shared" si="188"/>
        <v>4321.5</v>
      </c>
      <c r="AT593" s="20">
        <f t="shared" si="171"/>
        <v>3981</v>
      </c>
      <c r="AU593" s="20">
        <f t="shared" si="189"/>
        <v>83078</v>
      </c>
    </row>
    <row r="594" spans="1:47" ht="33.75">
      <c r="A594" s="54">
        <v>595</v>
      </c>
      <c r="B594" s="54" t="s">
        <v>1130</v>
      </c>
      <c r="C594" s="58" t="s">
        <v>1131</v>
      </c>
      <c r="D594" s="79">
        <v>43</v>
      </c>
      <c r="E594" s="79">
        <v>49</v>
      </c>
      <c r="F594" s="80">
        <v>4884.99</v>
      </c>
      <c r="G594" s="80">
        <v>76.36</v>
      </c>
      <c r="H594" s="80">
        <v>4884.99</v>
      </c>
      <c r="I594" s="80" t="s">
        <v>28</v>
      </c>
      <c r="J594" s="80" t="s">
        <v>28</v>
      </c>
      <c r="K594" s="80">
        <v>106.66</v>
      </c>
      <c r="L594" s="73">
        <f t="shared" si="172"/>
        <v>107.92</v>
      </c>
      <c r="M594" s="73">
        <f t="shared" si="173"/>
        <v>178.32</v>
      </c>
      <c r="N594" s="72" t="str">
        <f t="shared" si="174"/>
        <v>0818</v>
      </c>
      <c r="O594" s="74">
        <f t="shared" si="175"/>
        <v>6</v>
      </c>
      <c r="P594" s="72">
        <f t="shared" si="176"/>
        <v>0</v>
      </c>
      <c r="Q594" s="74">
        <f t="shared" si="177"/>
        <v>43</v>
      </c>
      <c r="R594" s="72" t="str">
        <f t="shared" si="178"/>
        <v/>
      </c>
      <c r="S594" s="72" t="str">
        <f t="shared" si="179"/>
        <v/>
      </c>
      <c r="AI594" s="23">
        <f>'simulateur tarif OQN'!$B$4</f>
        <v>40</v>
      </c>
      <c r="AJ594" s="24">
        <f t="shared" si="180"/>
        <v>4655.91</v>
      </c>
      <c r="AK594" s="24">
        <f t="shared" si="181"/>
        <v>116.39775</v>
      </c>
      <c r="AM594" t="str">
        <f t="shared" si="182"/>
        <v>ZONEBASSE</v>
      </c>
      <c r="AN594" t="str">
        <f t="shared" si="183"/>
        <v>HC</v>
      </c>
      <c r="AO594" s="20">
        <f t="shared" si="184"/>
        <v>4655.91</v>
      </c>
      <c r="AP594" s="20">
        <f t="shared" si="185"/>
        <v>4884.99</v>
      </c>
      <c r="AQ594" s="20" t="str">
        <f t="shared" si="186"/>
        <v>.</v>
      </c>
      <c r="AR594" s="20" t="str">
        <f t="shared" si="187"/>
        <v>.</v>
      </c>
      <c r="AS594" s="20">
        <f t="shared" si="188"/>
        <v>3925.0499999999997</v>
      </c>
      <c r="AT594" s="20">
        <f t="shared" si="171"/>
        <v>3862.0499999999993</v>
      </c>
      <c r="AU594" s="20">
        <f t="shared" si="189"/>
        <v>195399.59999999998</v>
      </c>
    </row>
    <row r="595" spans="1:47" ht="33.75">
      <c r="A595" s="54">
        <v>596</v>
      </c>
      <c r="B595" s="54" t="s">
        <v>1132</v>
      </c>
      <c r="C595" s="58" t="s">
        <v>1133</v>
      </c>
      <c r="D595" s="79">
        <v>50</v>
      </c>
      <c r="E595" s="79">
        <v>56</v>
      </c>
      <c r="F595" s="80">
        <v>6080.97</v>
      </c>
      <c r="G595" s="80">
        <v>121.62</v>
      </c>
      <c r="H595" s="80">
        <v>6080.97</v>
      </c>
      <c r="I595" s="80" t="s">
        <v>28</v>
      </c>
      <c r="J595" s="80" t="s">
        <v>28</v>
      </c>
      <c r="K595" s="80">
        <v>114.74</v>
      </c>
      <c r="L595" s="73">
        <f t="shared" si="172"/>
        <v>107.92</v>
      </c>
      <c r="M595" s="73">
        <f t="shared" si="173"/>
        <v>178.32</v>
      </c>
      <c r="N595" s="72" t="str">
        <f t="shared" si="174"/>
        <v>0818</v>
      </c>
      <c r="O595" s="74">
        <f t="shared" si="175"/>
        <v>6</v>
      </c>
      <c r="P595" s="72">
        <f t="shared" si="176"/>
        <v>0</v>
      </c>
      <c r="Q595" s="74">
        <f t="shared" si="177"/>
        <v>50</v>
      </c>
      <c r="R595" s="72" t="str">
        <f t="shared" si="178"/>
        <v/>
      </c>
      <c r="S595" s="72" t="str">
        <f t="shared" si="179"/>
        <v/>
      </c>
      <c r="AI595" s="23">
        <f>'simulateur tarif OQN'!$B$4</f>
        <v>40</v>
      </c>
      <c r="AJ595" s="24">
        <f t="shared" si="180"/>
        <v>4864.7700000000004</v>
      </c>
      <c r="AK595" s="24">
        <f t="shared" si="181"/>
        <v>121.61925000000001</v>
      </c>
      <c r="AM595" t="str">
        <f t="shared" si="182"/>
        <v>ZONEBASSE</v>
      </c>
      <c r="AN595" t="str">
        <f t="shared" si="183"/>
        <v>HC</v>
      </c>
      <c r="AO595" s="20">
        <f t="shared" si="184"/>
        <v>4864.7700000000004</v>
      </c>
      <c r="AP595" s="20">
        <f t="shared" si="185"/>
        <v>6080.97</v>
      </c>
      <c r="AQ595" s="20" t="str">
        <f t="shared" si="186"/>
        <v>.</v>
      </c>
      <c r="AR595" s="20" t="str">
        <f t="shared" si="187"/>
        <v>.</v>
      </c>
      <c r="AS595" s="20">
        <f t="shared" si="188"/>
        <v>4245.13</v>
      </c>
      <c r="AT595" s="20">
        <f t="shared" si="171"/>
        <v>4586.130000000001</v>
      </c>
      <c r="AU595" s="20">
        <f t="shared" si="189"/>
        <v>243238.80000000002</v>
      </c>
    </row>
    <row r="596" spans="1:47" ht="33.75">
      <c r="A596" s="54">
        <v>597</v>
      </c>
      <c r="B596" s="54" t="s">
        <v>1134</v>
      </c>
      <c r="C596" s="58" t="s">
        <v>1135</v>
      </c>
      <c r="D596" s="79">
        <v>64</v>
      </c>
      <c r="E596" s="79">
        <v>70</v>
      </c>
      <c r="F596" s="80">
        <v>7440.38</v>
      </c>
      <c r="G596" s="80">
        <v>97.1</v>
      </c>
      <c r="H596" s="80">
        <v>7440.38</v>
      </c>
      <c r="I596" s="80" t="s">
        <v>28</v>
      </c>
      <c r="J596" s="80" t="s">
        <v>28</v>
      </c>
      <c r="K596" s="80">
        <v>114.74</v>
      </c>
      <c r="L596" s="73">
        <f t="shared" si="172"/>
        <v>107.92</v>
      </c>
      <c r="M596" s="73">
        <f t="shared" si="173"/>
        <v>178.32</v>
      </c>
      <c r="N596" s="72" t="str">
        <f t="shared" si="174"/>
        <v>0818</v>
      </c>
      <c r="O596" s="74">
        <f t="shared" si="175"/>
        <v>6</v>
      </c>
      <c r="P596" s="72">
        <f t="shared" si="176"/>
        <v>0</v>
      </c>
      <c r="Q596" s="74">
        <f t="shared" si="177"/>
        <v>64</v>
      </c>
      <c r="R596" s="72" t="str">
        <f t="shared" si="178"/>
        <v/>
      </c>
      <c r="S596" s="72" t="str">
        <f t="shared" si="179"/>
        <v/>
      </c>
      <c r="AI596" s="23">
        <f>'simulateur tarif OQN'!$B$4</f>
        <v>40</v>
      </c>
      <c r="AJ596" s="24">
        <f t="shared" si="180"/>
        <v>5109.9800000000005</v>
      </c>
      <c r="AK596" s="24">
        <f t="shared" si="181"/>
        <v>127.74950000000001</v>
      </c>
      <c r="AM596" t="str">
        <f t="shared" si="182"/>
        <v>ZONEBASSE</v>
      </c>
      <c r="AN596" t="str">
        <f t="shared" si="183"/>
        <v>HC</v>
      </c>
      <c r="AO596" s="20">
        <f t="shared" si="184"/>
        <v>5109.9800000000005</v>
      </c>
      <c r="AP596" s="20">
        <f t="shared" si="185"/>
        <v>7440.38</v>
      </c>
      <c r="AQ596" s="20" t="str">
        <f t="shared" si="186"/>
        <v>.</v>
      </c>
      <c r="AR596" s="20" t="str">
        <f t="shared" si="187"/>
        <v>.</v>
      </c>
      <c r="AS596" s="20">
        <f t="shared" si="188"/>
        <v>3998.1800000000003</v>
      </c>
      <c r="AT596" s="20">
        <f t="shared" si="171"/>
        <v>4339.18</v>
      </c>
      <c r="AU596" s="20">
        <f t="shared" si="189"/>
        <v>297615.2</v>
      </c>
    </row>
    <row r="597" spans="1:47" ht="33.75">
      <c r="A597" s="54">
        <v>598</v>
      </c>
      <c r="B597" s="54" t="s">
        <v>1136</v>
      </c>
      <c r="C597" s="58" t="s">
        <v>1137</v>
      </c>
      <c r="D597" s="79">
        <v>8</v>
      </c>
      <c r="E597" s="79">
        <v>28</v>
      </c>
      <c r="F597" s="80">
        <v>1054.23</v>
      </c>
      <c r="G597" s="80">
        <v>131.78</v>
      </c>
      <c r="H597" s="80">
        <v>1054.23</v>
      </c>
      <c r="I597" s="80">
        <v>1691.36</v>
      </c>
      <c r="J597" s="80">
        <v>2401.41</v>
      </c>
      <c r="K597" s="80">
        <v>83.93</v>
      </c>
      <c r="L597" s="73">
        <f t="shared" si="172"/>
        <v>90.97</v>
      </c>
      <c r="M597" s="73">
        <f t="shared" si="173"/>
        <v>178.32</v>
      </c>
      <c r="N597" s="72" t="str">
        <f t="shared" si="174"/>
        <v>0818</v>
      </c>
      <c r="O597" s="74">
        <f t="shared" si="175"/>
        <v>20</v>
      </c>
      <c r="P597" s="72">
        <f t="shared" si="176"/>
        <v>1</v>
      </c>
      <c r="Q597" s="74">
        <f t="shared" si="177"/>
        <v>8</v>
      </c>
      <c r="R597" s="72">
        <f t="shared" si="178"/>
        <v>15</v>
      </c>
      <c r="S597" s="72">
        <f t="shared" si="179"/>
        <v>22</v>
      </c>
      <c r="AI597" s="23">
        <f>'simulateur tarif OQN'!$B$4</f>
        <v>40</v>
      </c>
      <c r="AJ597" s="24">
        <f t="shared" si="180"/>
        <v>3408.5699999999997</v>
      </c>
      <c r="AK597" s="24">
        <f t="shared" si="181"/>
        <v>85.214249999999993</v>
      </c>
      <c r="AM597" t="str">
        <f t="shared" si="182"/>
        <v>ZONEHAUTE</v>
      </c>
      <c r="AN597" t="str">
        <f t="shared" si="183"/>
        <v>HC</v>
      </c>
      <c r="AO597" s="20">
        <f t="shared" si="184"/>
        <v>5271.1900000000005</v>
      </c>
      <c r="AP597" s="20">
        <f t="shared" si="185"/>
        <v>1054.23</v>
      </c>
      <c r="AQ597" s="20">
        <f t="shared" si="186"/>
        <v>1691.36</v>
      </c>
      <c r="AR597" s="20">
        <f t="shared" si="187"/>
        <v>2401.41</v>
      </c>
      <c r="AS597" s="20">
        <f t="shared" si="188"/>
        <v>3408.5699999999997</v>
      </c>
      <c r="AT597" s="20">
        <f t="shared" si="171"/>
        <v>3056.5700000000006</v>
      </c>
      <c r="AU597" s="20">
        <f t="shared" si="189"/>
        <v>42169.2</v>
      </c>
    </row>
    <row r="598" spans="1:47" ht="33.75">
      <c r="A598" s="54">
        <v>599</v>
      </c>
      <c r="B598" s="54" t="s">
        <v>1138</v>
      </c>
      <c r="C598" s="58" t="s">
        <v>1139</v>
      </c>
      <c r="D598" s="79">
        <v>22</v>
      </c>
      <c r="E598" s="79">
        <v>28</v>
      </c>
      <c r="F598" s="80">
        <v>2517.38</v>
      </c>
      <c r="G598" s="80">
        <v>104.51</v>
      </c>
      <c r="H598" s="80">
        <v>2517.38</v>
      </c>
      <c r="I598" s="80" t="s">
        <v>28</v>
      </c>
      <c r="J598" s="80" t="s">
        <v>28</v>
      </c>
      <c r="K598" s="80">
        <v>95.36</v>
      </c>
      <c r="L598" s="73">
        <f t="shared" si="172"/>
        <v>90.97</v>
      </c>
      <c r="M598" s="73">
        <f t="shared" si="173"/>
        <v>178.32</v>
      </c>
      <c r="N598" s="72" t="str">
        <f t="shared" si="174"/>
        <v>0818</v>
      </c>
      <c r="O598" s="74">
        <f t="shared" si="175"/>
        <v>6</v>
      </c>
      <c r="P598" s="72">
        <f t="shared" si="176"/>
        <v>0</v>
      </c>
      <c r="Q598" s="74">
        <f t="shared" si="177"/>
        <v>22</v>
      </c>
      <c r="R598" s="72" t="str">
        <f t="shared" si="178"/>
        <v/>
      </c>
      <c r="S598" s="72" t="str">
        <f t="shared" si="179"/>
        <v/>
      </c>
      <c r="AI598" s="23">
        <f>'simulateur tarif OQN'!$B$4</f>
        <v>40</v>
      </c>
      <c r="AJ598" s="24">
        <f t="shared" si="180"/>
        <v>3661.7</v>
      </c>
      <c r="AK598" s="24">
        <f t="shared" si="181"/>
        <v>91.54249999999999</v>
      </c>
      <c r="AM598" t="str">
        <f t="shared" si="182"/>
        <v>ZONEHAUTE</v>
      </c>
      <c r="AN598" t="str">
        <f t="shared" si="183"/>
        <v>HC</v>
      </c>
      <c r="AO598" s="20">
        <f t="shared" si="184"/>
        <v>4398.5600000000004</v>
      </c>
      <c r="AP598" s="20">
        <f t="shared" si="185"/>
        <v>2517.38</v>
      </c>
      <c r="AQ598" s="20" t="str">
        <f t="shared" si="186"/>
        <v>.</v>
      </c>
      <c r="AR598" s="20" t="str">
        <f t="shared" si="187"/>
        <v>.</v>
      </c>
      <c r="AS598" s="20">
        <f t="shared" si="188"/>
        <v>3661.7</v>
      </c>
      <c r="AT598" s="20">
        <f t="shared" si="171"/>
        <v>3881.2000000000007</v>
      </c>
      <c r="AU598" s="20">
        <f t="shared" si="189"/>
        <v>100695.20000000001</v>
      </c>
    </row>
    <row r="599" spans="1:47" ht="33.75">
      <c r="A599" s="54">
        <v>600</v>
      </c>
      <c r="B599" s="54" t="s">
        <v>1140</v>
      </c>
      <c r="C599" s="58" t="s">
        <v>1141</v>
      </c>
      <c r="D599" s="79">
        <v>8</v>
      </c>
      <c r="E599" s="79">
        <v>28</v>
      </c>
      <c r="F599" s="80">
        <v>1177.01</v>
      </c>
      <c r="G599" s="80">
        <v>147.13</v>
      </c>
      <c r="H599" s="80">
        <v>1177.01</v>
      </c>
      <c r="I599" s="80">
        <v>1984.95</v>
      </c>
      <c r="J599" s="80">
        <v>2719.51</v>
      </c>
      <c r="K599" s="80">
        <v>87.09</v>
      </c>
      <c r="L599" s="73">
        <f t="shared" si="172"/>
        <v>90.97</v>
      </c>
      <c r="M599" s="73">
        <f t="shared" si="173"/>
        <v>178.32</v>
      </c>
      <c r="N599" s="72" t="str">
        <f t="shared" si="174"/>
        <v>0818</v>
      </c>
      <c r="O599" s="74">
        <f t="shared" si="175"/>
        <v>20</v>
      </c>
      <c r="P599" s="72">
        <f t="shared" si="176"/>
        <v>1</v>
      </c>
      <c r="Q599" s="74">
        <f t="shared" si="177"/>
        <v>8</v>
      </c>
      <c r="R599" s="72">
        <f t="shared" si="178"/>
        <v>15</v>
      </c>
      <c r="S599" s="72">
        <f t="shared" si="179"/>
        <v>22</v>
      </c>
      <c r="AI599" s="23">
        <f>'simulateur tarif OQN'!$B$4</f>
        <v>40</v>
      </c>
      <c r="AJ599" s="24">
        <f t="shared" si="180"/>
        <v>3764.59</v>
      </c>
      <c r="AK599" s="24">
        <f t="shared" si="181"/>
        <v>94.114750000000001</v>
      </c>
      <c r="AM599" t="str">
        <f t="shared" si="182"/>
        <v>ZONEHAUTE</v>
      </c>
      <c r="AN599" t="str">
        <f t="shared" si="183"/>
        <v>HC</v>
      </c>
      <c r="AO599" s="20">
        <f t="shared" si="184"/>
        <v>5885.17</v>
      </c>
      <c r="AP599" s="20">
        <f t="shared" si="185"/>
        <v>1177.01</v>
      </c>
      <c r="AQ599" s="20">
        <f t="shared" si="186"/>
        <v>1984.95</v>
      </c>
      <c r="AR599" s="20">
        <f t="shared" si="187"/>
        <v>2719.51</v>
      </c>
      <c r="AS599" s="20">
        <f t="shared" si="188"/>
        <v>3764.59</v>
      </c>
      <c r="AT599" s="20">
        <f t="shared" si="171"/>
        <v>3570.59</v>
      </c>
      <c r="AU599" s="20">
        <f t="shared" si="189"/>
        <v>47080.4</v>
      </c>
    </row>
    <row r="600" spans="1:47" ht="33.75">
      <c r="A600" s="54">
        <v>601</v>
      </c>
      <c r="B600" s="54" t="s">
        <v>1142</v>
      </c>
      <c r="C600" s="58" t="s">
        <v>1143</v>
      </c>
      <c r="D600" s="79">
        <v>22</v>
      </c>
      <c r="E600" s="79">
        <v>28</v>
      </c>
      <c r="F600" s="80">
        <v>2731.43</v>
      </c>
      <c r="G600" s="80">
        <v>106.64</v>
      </c>
      <c r="H600" s="80">
        <v>2731.43</v>
      </c>
      <c r="I600" s="80" t="s">
        <v>28</v>
      </c>
      <c r="J600" s="80" t="s">
        <v>28</v>
      </c>
      <c r="K600" s="80">
        <v>97.12</v>
      </c>
      <c r="L600" s="73">
        <f t="shared" si="172"/>
        <v>90.97</v>
      </c>
      <c r="M600" s="73">
        <f t="shared" si="173"/>
        <v>178.32</v>
      </c>
      <c r="N600" s="72" t="str">
        <f t="shared" si="174"/>
        <v>0818</v>
      </c>
      <c r="O600" s="74">
        <f t="shared" si="175"/>
        <v>6</v>
      </c>
      <c r="P600" s="72">
        <f t="shared" si="176"/>
        <v>0</v>
      </c>
      <c r="Q600" s="74">
        <f t="shared" si="177"/>
        <v>22</v>
      </c>
      <c r="R600" s="72" t="str">
        <f t="shared" si="178"/>
        <v/>
      </c>
      <c r="S600" s="72" t="str">
        <f t="shared" si="179"/>
        <v/>
      </c>
      <c r="AI600" s="23">
        <f>'simulateur tarif OQN'!$B$4</f>
        <v>40</v>
      </c>
      <c r="AJ600" s="24">
        <f t="shared" si="180"/>
        <v>3896.87</v>
      </c>
      <c r="AK600" s="24">
        <f t="shared" si="181"/>
        <v>97.421750000000003</v>
      </c>
      <c r="AM600" t="str">
        <f t="shared" si="182"/>
        <v>ZONEHAUTE</v>
      </c>
      <c r="AN600" t="str">
        <f t="shared" si="183"/>
        <v>HC</v>
      </c>
      <c r="AO600" s="20">
        <f t="shared" si="184"/>
        <v>4650.95</v>
      </c>
      <c r="AP600" s="20">
        <f t="shared" si="185"/>
        <v>2731.43</v>
      </c>
      <c r="AQ600" s="20" t="str">
        <f t="shared" si="186"/>
        <v>.</v>
      </c>
      <c r="AR600" s="20" t="str">
        <f t="shared" si="187"/>
        <v>.</v>
      </c>
      <c r="AS600" s="20">
        <f t="shared" si="188"/>
        <v>3896.87</v>
      </c>
      <c r="AT600" s="20">
        <f t="shared" si="171"/>
        <v>4204.3700000000008</v>
      </c>
      <c r="AU600" s="20">
        <f t="shared" si="189"/>
        <v>109257.2</v>
      </c>
    </row>
    <row r="601" spans="1:47" ht="33.75">
      <c r="A601" s="54">
        <v>602</v>
      </c>
      <c r="B601" s="54" t="s">
        <v>1144</v>
      </c>
      <c r="C601" s="58" t="s">
        <v>1145</v>
      </c>
      <c r="D601" s="79">
        <v>8</v>
      </c>
      <c r="E601" s="79">
        <v>28</v>
      </c>
      <c r="F601" s="80">
        <v>1217.2</v>
      </c>
      <c r="G601" s="80">
        <v>152.15</v>
      </c>
      <c r="H601" s="80">
        <v>1217.2</v>
      </c>
      <c r="I601" s="80">
        <v>1948.34</v>
      </c>
      <c r="J601" s="80">
        <v>2657.65</v>
      </c>
      <c r="K601" s="80">
        <v>78.81</v>
      </c>
      <c r="L601" s="73">
        <f t="shared" si="172"/>
        <v>90.97</v>
      </c>
      <c r="M601" s="73">
        <f t="shared" si="173"/>
        <v>178.32</v>
      </c>
      <c r="N601" s="72" t="str">
        <f t="shared" si="174"/>
        <v>0818</v>
      </c>
      <c r="O601" s="74">
        <f t="shared" si="175"/>
        <v>20</v>
      </c>
      <c r="P601" s="72">
        <f t="shared" si="176"/>
        <v>1</v>
      </c>
      <c r="Q601" s="74">
        <f t="shared" si="177"/>
        <v>8</v>
      </c>
      <c r="R601" s="72">
        <f t="shared" si="178"/>
        <v>15</v>
      </c>
      <c r="S601" s="72">
        <f t="shared" si="179"/>
        <v>22</v>
      </c>
      <c r="AI601" s="23">
        <f>'simulateur tarif OQN'!$B$4</f>
        <v>40</v>
      </c>
      <c r="AJ601" s="24">
        <f t="shared" si="180"/>
        <v>3603.37</v>
      </c>
      <c r="AK601" s="24">
        <f t="shared" si="181"/>
        <v>90.084249999999997</v>
      </c>
      <c r="AM601" t="str">
        <f t="shared" si="182"/>
        <v>ZONEHAUTE</v>
      </c>
      <c r="AN601" t="str">
        <f t="shared" si="183"/>
        <v>HC</v>
      </c>
      <c r="AO601" s="20">
        <f t="shared" si="184"/>
        <v>6086</v>
      </c>
      <c r="AP601" s="20">
        <f t="shared" si="185"/>
        <v>1217.2</v>
      </c>
      <c r="AQ601" s="20">
        <f t="shared" si="186"/>
        <v>1948.34</v>
      </c>
      <c r="AR601" s="20">
        <f t="shared" si="187"/>
        <v>2657.65</v>
      </c>
      <c r="AS601" s="20">
        <f t="shared" si="188"/>
        <v>3603.37</v>
      </c>
      <c r="AT601" s="20">
        <f t="shared" si="171"/>
        <v>2995.3700000000008</v>
      </c>
      <c r="AU601" s="20">
        <f t="shared" si="189"/>
        <v>48688</v>
      </c>
    </row>
    <row r="602" spans="1:47" ht="33.75">
      <c r="A602" s="54">
        <v>603</v>
      </c>
      <c r="B602" s="54" t="s">
        <v>1146</v>
      </c>
      <c r="C602" s="58" t="s">
        <v>1147</v>
      </c>
      <c r="D602" s="79">
        <v>22</v>
      </c>
      <c r="E602" s="79">
        <v>28</v>
      </c>
      <c r="F602" s="80">
        <v>2673.94</v>
      </c>
      <c r="G602" s="80">
        <v>103.66</v>
      </c>
      <c r="H602" s="80">
        <v>2673.94</v>
      </c>
      <c r="I602" s="80" t="s">
        <v>28</v>
      </c>
      <c r="J602" s="80" t="s">
        <v>28</v>
      </c>
      <c r="K602" s="80">
        <v>99.17</v>
      </c>
      <c r="L602" s="73">
        <f t="shared" si="172"/>
        <v>90.97</v>
      </c>
      <c r="M602" s="73">
        <f t="shared" si="173"/>
        <v>178.32</v>
      </c>
      <c r="N602" s="72" t="str">
        <f t="shared" si="174"/>
        <v>0818</v>
      </c>
      <c r="O602" s="74">
        <f t="shared" si="175"/>
        <v>6</v>
      </c>
      <c r="P602" s="72">
        <f t="shared" si="176"/>
        <v>0</v>
      </c>
      <c r="Q602" s="74">
        <f t="shared" si="177"/>
        <v>22</v>
      </c>
      <c r="R602" s="72" t="str">
        <f t="shared" si="178"/>
        <v/>
      </c>
      <c r="S602" s="72" t="str">
        <f t="shared" si="179"/>
        <v/>
      </c>
      <c r="AI602" s="23">
        <f>'simulateur tarif OQN'!$B$4</f>
        <v>40</v>
      </c>
      <c r="AJ602" s="24">
        <f t="shared" si="180"/>
        <v>3863.98</v>
      </c>
      <c r="AK602" s="24">
        <f t="shared" si="181"/>
        <v>96.599500000000006</v>
      </c>
      <c r="AM602" t="str">
        <f t="shared" si="182"/>
        <v>ZONEHAUTE</v>
      </c>
      <c r="AN602" t="str">
        <f t="shared" si="183"/>
        <v>HC</v>
      </c>
      <c r="AO602" s="20">
        <f t="shared" si="184"/>
        <v>4539.82</v>
      </c>
      <c r="AP602" s="20">
        <f t="shared" si="185"/>
        <v>2673.94</v>
      </c>
      <c r="AQ602" s="20" t="str">
        <f t="shared" si="186"/>
        <v>.</v>
      </c>
      <c r="AR602" s="20" t="str">
        <f t="shared" si="187"/>
        <v>.</v>
      </c>
      <c r="AS602" s="20">
        <f t="shared" si="188"/>
        <v>3863.98</v>
      </c>
      <c r="AT602" s="20">
        <f t="shared" si="171"/>
        <v>4273.9799999999996</v>
      </c>
      <c r="AU602" s="20">
        <f t="shared" si="189"/>
        <v>106957.6</v>
      </c>
    </row>
    <row r="603" spans="1:47">
      <c r="A603" s="54">
        <v>604</v>
      </c>
      <c r="B603" s="54" t="s">
        <v>1148</v>
      </c>
      <c r="C603" s="55" t="s">
        <v>1149</v>
      </c>
      <c r="D603" s="79">
        <v>1</v>
      </c>
      <c r="E603" s="79">
        <v>1</v>
      </c>
      <c r="F603" s="80" t="s">
        <v>28</v>
      </c>
      <c r="G603" s="80" t="s">
        <v>28</v>
      </c>
      <c r="H603" s="80">
        <v>78.67</v>
      </c>
      <c r="I603" s="80" t="s">
        <v>28</v>
      </c>
      <c r="J603" s="80" t="s">
        <v>28</v>
      </c>
      <c r="K603" s="80" t="s">
        <v>28</v>
      </c>
      <c r="L603" s="73" t="str">
        <f t="shared" si="172"/>
        <v/>
      </c>
      <c r="M603" s="73" t="str">
        <f t="shared" si="173"/>
        <v/>
      </c>
      <c r="N603" s="72" t="str">
        <f t="shared" si="174"/>
        <v>0821</v>
      </c>
      <c r="O603" s="74">
        <f t="shared" si="175"/>
        <v>0</v>
      </c>
      <c r="P603" s="72">
        <f t="shared" si="176"/>
        <v>0</v>
      </c>
      <c r="Q603" s="74">
        <f t="shared" si="177"/>
        <v>1</v>
      </c>
      <c r="R603" s="72" t="str">
        <f t="shared" si="178"/>
        <v/>
      </c>
      <c r="S603" s="72" t="str">
        <f t="shared" si="179"/>
        <v/>
      </c>
      <c r="AI603" s="23">
        <f>'simulateur tarif OQN'!$B$4</f>
        <v>40</v>
      </c>
      <c r="AJ603" s="24">
        <f t="shared" si="180"/>
        <v>3146.8</v>
      </c>
      <c r="AK603" s="24">
        <f t="shared" si="181"/>
        <v>78.67</v>
      </c>
      <c r="AM603" t="str">
        <f t="shared" si="182"/>
        <v>ZONEHAUTE</v>
      </c>
      <c r="AN603" t="str">
        <f t="shared" si="183"/>
        <v>HDJ</v>
      </c>
      <c r="AO603" s="20" t="e">
        <f t="shared" si="184"/>
        <v>#VALUE!</v>
      </c>
      <c r="AP603" s="20">
        <f t="shared" si="185"/>
        <v>78.67</v>
      </c>
      <c r="AQ603" s="20" t="str">
        <f t="shared" si="186"/>
        <v>.</v>
      </c>
      <c r="AR603" s="20" t="str">
        <f t="shared" si="187"/>
        <v>.</v>
      </c>
      <c r="AS603" s="20" t="e">
        <f t="shared" si="188"/>
        <v>#VALUE!</v>
      </c>
      <c r="AT603" s="20" t="e">
        <f t="shared" si="171"/>
        <v>#VALUE!</v>
      </c>
      <c r="AU603" s="20">
        <f t="shared" si="189"/>
        <v>3146.8</v>
      </c>
    </row>
    <row r="604" spans="1:47" ht="33.75">
      <c r="A604" s="54">
        <v>605</v>
      </c>
      <c r="B604" s="54" t="s">
        <v>1150</v>
      </c>
      <c r="C604" s="58" t="s">
        <v>1151</v>
      </c>
      <c r="D604" s="79">
        <v>29</v>
      </c>
      <c r="E604" s="79">
        <v>35</v>
      </c>
      <c r="F604" s="80">
        <v>3372.63</v>
      </c>
      <c r="G604" s="80">
        <v>116.3</v>
      </c>
      <c r="H604" s="80">
        <v>3372.63</v>
      </c>
      <c r="I604" s="80" t="s">
        <v>28</v>
      </c>
      <c r="J604" s="80" t="s">
        <v>28</v>
      </c>
      <c r="K604" s="80">
        <v>107.26</v>
      </c>
      <c r="L604" s="73">
        <f t="shared" si="172"/>
        <v>125.16</v>
      </c>
      <c r="M604" s="73">
        <f t="shared" si="173"/>
        <v>132.66999999999999</v>
      </c>
      <c r="N604" s="72" t="str">
        <f t="shared" si="174"/>
        <v>0821</v>
      </c>
      <c r="O604" s="74">
        <f t="shared" si="175"/>
        <v>6</v>
      </c>
      <c r="P604" s="72">
        <f t="shared" si="176"/>
        <v>0</v>
      </c>
      <c r="Q604" s="74">
        <f t="shared" si="177"/>
        <v>29</v>
      </c>
      <c r="R604" s="72" t="str">
        <f t="shared" si="178"/>
        <v/>
      </c>
      <c r="S604" s="72" t="str">
        <f t="shared" si="179"/>
        <v/>
      </c>
      <c r="AI604" s="23">
        <f>'simulateur tarif OQN'!$B$4</f>
        <v>40</v>
      </c>
      <c r="AJ604" s="24">
        <f t="shared" si="180"/>
        <v>3908.9300000000003</v>
      </c>
      <c r="AK604" s="24">
        <f t="shared" si="181"/>
        <v>97.723250000000007</v>
      </c>
      <c r="AM604" t="str">
        <f t="shared" si="182"/>
        <v>ZONEHAUTE</v>
      </c>
      <c r="AN604" t="str">
        <f t="shared" si="183"/>
        <v>HC</v>
      </c>
      <c r="AO604" s="20">
        <f t="shared" si="184"/>
        <v>4651.93</v>
      </c>
      <c r="AP604" s="20">
        <f t="shared" si="185"/>
        <v>3372.63</v>
      </c>
      <c r="AQ604" s="20" t="str">
        <f t="shared" si="186"/>
        <v>.</v>
      </c>
      <c r="AR604" s="20" t="str">
        <f t="shared" si="187"/>
        <v>.</v>
      </c>
      <c r="AS604" s="20">
        <f t="shared" si="188"/>
        <v>3908.9300000000003</v>
      </c>
      <c r="AT604" s="20">
        <f t="shared" si="171"/>
        <v>3013.9300000000003</v>
      </c>
      <c r="AU604" s="20">
        <f t="shared" si="189"/>
        <v>134905.20000000001</v>
      </c>
    </row>
    <row r="605" spans="1:47" ht="33.75">
      <c r="A605" s="54">
        <v>606</v>
      </c>
      <c r="B605" s="54" t="s">
        <v>1152</v>
      </c>
      <c r="C605" s="58" t="s">
        <v>1153</v>
      </c>
      <c r="D605" s="79">
        <v>43</v>
      </c>
      <c r="E605" s="79">
        <v>49</v>
      </c>
      <c r="F605" s="80">
        <v>5698.74</v>
      </c>
      <c r="G605" s="80">
        <v>132.53</v>
      </c>
      <c r="H605" s="80">
        <v>5698.74</v>
      </c>
      <c r="I605" s="80" t="s">
        <v>28</v>
      </c>
      <c r="J605" s="80" t="s">
        <v>28</v>
      </c>
      <c r="K605" s="80">
        <v>128.06</v>
      </c>
      <c r="L605" s="73">
        <f t="shared" si="172"/>
        <v>125.16</v>
      </c>
      <c r="M605" s="73">
        <f t="shared" si="173"/>
        <v>132.66999999999999</v>
      </c>
      <c r="N605" s="72" t="str">
        <f t="shared" si="174"/>
        <v>0821</v>
      </c>
      <c r="O605" s="74">
        <f t="shared" si="175"/>
        <v>6</v>
      </c>
      <c r="P605" s="72">
        <f t="shared" si="176"/>
        <v>0</v>
      </c>
      <c r="Q605" s="74">
        <f t="shared" si="177"/>
        <v>43</v>
      </c>
      <c r="R605" s="72" t="str">
        <f t="shared" si="178"/>
        <v/>
      </c>
      <c r="S605" s="72" t="str">
        <f t="shared" si="179"/>
        <v/>
      </c>
      <c r="AI605" s="23">
        <f>'simulateur tarif OQN'!$B$4</f>
        <v>40</v>
      </c>
      <c r="AJ605" s="24">
        <f t="shared" si="180"/>
        <v>5301.15</v>
      </c>
      <c r="AK605" s="24">
        <f t="shared" si="181"/>
        <v>132.52875</v>
      </c>
      <c r="AM605" t="str">
        <f t="shared" si="182"/>
        <v>ZONEBASSE</v>
      </c>
      <c r="AN605" t="str">
        <f t="shared" si="183"/>
        <v>HC</v>
      </c>
      <c r="AO605" s="20">
        <f t="shared" si="184"/>
        <v>5301.15</v>
      </c>
      <c r="AP605" s="20">
        <f t="shared" si="185"/>
        <v>5698.74</v>
      </c>
      <c r="AQ605" s="20" t="str">
        <f t="shared" si="186"/>
        <v>.</v>
      </c>
      <c r="AR605" s="20" t="str">
        <f t="shared" si="187"/>
        <v>.</v>
      </c>
      <c r="AS605" s="20">
        <f t="shared" si="188"/>
        <v>4546.2</v>
      </c>
      <c r="AT605" s="20">
        <f t="shared" si="171"/>
        <v>4691.2000000000007</v>
      </c>
      <c r="AU605" s="20">
        <f t="shared" si="189"/>
        <v>227949.59999999998</v>
      </c>
    </row>
    <row r="606" spans="1:47" ht="45">
      <c r="A606" s="54">
        <v>607</v>
      </c>
      <c r="B606" s="54" t="s">
        <v>1154</v>
      </c>
      <c r="C606" s="58" t="s">
        <v>1155</v>
      </c>
      <c r="D606" s="79">
        <v>29</v>
      </c>
      <c r="E606" s="79">
        <v>35</v>
      </c>
      <c r="F606" s="80">
        <v>3823.87</v>
      </c>
      <c r="G606" s="80">
        <v>131.86000000000001</v>
      </c>
      <c r="H606" s="80">
        <v>3823.87</v>
      </c>
      <c r="I606" s="80" t="s">
        <v>28</v>
      </c>
      <c r="J606" s="80" t="s">
        <v>28</v>
      </c>
      <c r="K606" s="80">
        <v>119.36</v>
      </c>
      <c r="L606" s="73">
        <f t="shared" si="172"/>
        <v>125.16</v>
      </c>
      <c r="M606" s="73">
        <f t="shared" si="173"/>
        <v>132.66999999999999</v>
      </c>
      <c r="N606" s="72" t="str">
        <f t="shared" si="174"/>
        <v>0821</v>
      </c>
      <c r="O606" s="74">
        <f t="shared" si="175"/>
        <v>6</v>
      </c>
      <c r="P606" s="72">
        <f t="shared" si="176"/>
        <v>0</v>
      </c>
      <c r="Q606" s="74">
        <f t="shared" si="177"/>
        <v>29</v>
      </c>
      <c r="R606" s="72" t="str">
        <f t="shared" si="178"/>
        <v/>
      </c>
      <c r="S606" s="72" t="str">
        <f t="shared" si="179"/>
        <v/>
      </c>
      <c r="AI606" s="23">
        <f>'simulateur tarif OQN'!$B$4</f>
        <v>40</v>
      </c>
      <c r="AJ606" s="24">
        <f t="shared" si="180"/>
        <v>4420.67</v>
      </c>
      <c r="AK606" s="24">
        <f t="shared" si="181"/>
        <v>110.51675</v>
      </c>
      <c r="AM606" t="str">
        <f t="shared" si="182"/>
        <v>ZONEHAUTE</v>
      </c>
      <c r="AN606" t="str">
        <f t="shared" si="183"/>
        <v>HC</v>
      </c>
      <c r="AO606" s="20">
        <f t="shared" si="184"/>
        <v>5274.33</v>
      </c>
      <c r="AP606" s="20">
        <f t="shared" si="185"/>
        <v>3823.87</v>
      </c>
      <c r="AQ606" s="20" t="str">
        <f t="shared" si="186"/>
        <v>.</v>
      </c>
      <c r="AR606" s="20" t="str">
        <f t="shared" si="187"/>
        <v>.</v>
      </c>
      <c r="AS606" s="20">
        <f t="shared" si="188"/>
        <v>4420.67</v>
      </c>
      <c r="AT606" s="20">
        <f t="shared" si="171"/>
        <v>4130.67</v>
      </c>
      <c r="AU606" s="20">
        <f t="shared" si="189"/>
        <v>152954.79999999999</v>
      </c>
    </row>
    <row r="607" spans="1:47" ht="45">
      <c r="A607" s="54">
        <v>608</v>
      </c>
      <c r="B607" s="54" t="s">
        <v>1156</v>
      </c>
      <c r="C607" s="58" t="s">
        <v>1157</v>
      </c>
      <c r="D607" s="79">
        <v>57</v>
      </c>
      <c r="E607" s="79">
        <v>63</v>
      </c>
      <c r="F607" s="80">
        <v>7889.72</v>
      </c>
      <c r="G607" s="80">
        <v>138.41999999999999</v>
      </c>
      <c r="H607" s="80">
        <v>7889.72</v>
      </c>
      <c r="I607" s="80" t="s">
        <v>28</v>
      </c>
      <c r="J607" s="80" t="s">
        <v>28</v>
      </c>
      <c r="K607" s="80">
        <v>132.22999999999999</v>
      </c>
      <c r="L607" s="73">
        <f t="shared" si="172"/>
        <v>125.16</v>
      </c>
      <c r="M607" s="73">
        <f t="shared" si="173"/>
        <v>132.66999999999999</v>
      </c>
      <c r="N607" s="72" t="str">
        <f t="shared" si="174"/>
        <v>0821</v>
      </c>
      <c r="O607" s="74">
        <f t="shared" si="175"/>
        <v>6</v>
      </c>
      <c r="P607" s="72">
        <f t="shared" si="176"/>
        <v>0</v>
      </c>
      <c r="Q607" s="74">
        <f t="shared" si="177"/>
        <v>57</v>
      </c>
      <c r="R607" s="72" t="str">
        <f t="shared" si="178"/>
        <v/>
      </c>
      <c r="S607" s="72" t="str">
        <f t="shared" si="179"/>
        <v/>
      </c>
      <c r="AI607" s="23">
        <f>'simulateur tarif OQN'!$B$4</f>
        <v>40</v>
      </c>
      <c r="AJ607" s="24">
        <f t="shared" si="180"/>
        <v>5536.58</v>
      </c>
      <c r="AK607" s="24">
        <f t="shared" si="181"/>
        <v>138.4145</v>
      </c>
      <c r="AM607" t="str">
        <f t="shared" si="182"/>
        <v>ZONEBASSE</v>
      </c>
      <c r="AN607" t="str">
        <f t="shared" si="183"/>
        <v>HC</v>
      </c>
      <c r="AO607" s="20">
        <f t="shared" si="184"/>
        <v>5536.58</v>
      </c>
      <c r="AP607" s="20">
        <f t="shared" si="185"/>
        <v>7889.72</v>
      </c>
      <c r="AQ607" s="20" t="str">
        <f t="shared" si="186"/>
        <v>.</v>
      </c>
      <c r="AR607" s="20" t="str">
        <f t="shared" si="187"/>
        <v>.</v>
      </c>
      <c r="AS607" s="20">
        <f t="shared" si="188"/>
        <v>4848.43</v>
      </c>
      <c r="AT607" s="20">
        <f t="shared" si="171"/>
        <v>5201.93</v>
      </c>
      <c r="AU607" s="20">
        <f t="shared" si="189"/>
        <v>315588.8</v>
      </c>
    </row>
    <row r="608" spans="1:47" ht="33.75">
      <c r="A608" s="54">
        <v>609</v>
      </c>
      <c r="B608" s="54" t="s">
        <v>1158</v>
      </c>
      <c r="C608" s="58" t="s">
        <v>1159</v>
      </c>
      <c r="D608" s="79">
        <v>8</v>
      </c>
      <c r="E608" s="79">
        <v>28</v>
      </c>
      <c r="F608" s="80">
        <v>971.88</v>
      </c>
      <c r="G608" s="80">
        <v>121.48</v>
      </c>
      <c r="H608" s="80">
        <v>971.88</v>
      </c>
      <c r="I608" s="80">
        <v>1590.42</v>
      </c>
      <c r="J608" s="80">
        <v>2270.02</v>
      </c>
      <c r="K608" s="80">
        <v>77.84</v>
      </c>
      <c r="L608" s="73">
        <f t="shared" si="172"/>
        <v>123.2</v>
      </c>
      <c r="M608" s="73">
        <f t="shared" si="173"/>
        <v>132.66999999999999</v>
      </c>
      <c r="N608" s="72" t="str">
        <f t="shared" si="174"/>
        <v>0821</v>
      </c>
      <c r="O608" s="74">
        <f t="shared" si="175"/>
        <v>20</v>
      </c>
      <c r="P608" s="72">
        <f t="shared" si="176"/>
        <v>1</v>
      </c>
      <c r="Q608" s="74">
        <f t="shared" si="177"/>
        <v>8</v>
      </c>
      <c r="R608" s="72">
        <f t="shared" si="178"/>
        <v>15</v>
      </c>
      <c r="S608" s="72">
        <f t="shared" si="179"/>
        <v>22</v>
      </c>
      <c r="AI608" s="23">
        <f>'simulateur tarif OQN'!$B$4</f>
        <v>40</v>
      </c>
      <c r="AJ608" s="24">
        <f t="shared" si="180"/>
        <v>3204.1</v>
      </c>
      <c r="AK608" s="24">
        <f t="shared" si="181"/>
        <v>80.102499999999992</v>
      </c>
      <c r="AM608" t="str">
        <f t="shared" si="182"/>
        <v>ZONEHAUTE</v>
      </c>
      <c r="AN608" t="str">
        <f t="shared" si="183"/>
        <v>HC</v>
      </c>
      <c r="AO608" s="20">
        <f t="shared" si="184"/>
        <v>4859.24</v>
      </c>
      <c r="AP608" s="20">
        <f t="shared" si="185"/>
        <v>971.88</v>
      </c>
      <c r="AQ608" s="20">
        <f t="shared" si="186"/>
        <v>1590.42</v>
      </c>
      <c r="AR608" s="20">
        <f t="shared" si="187"/>
        <v>2270.02</v>
      </c>
      <c r="AS608" s="20">
        <f t="shared" si="188"/>
        <v>3204.1</v>
      </c>
      <c r="AT608" s="20">
        <f t="shared" si="171"/>
        <v>936.10000000000036</v>
      </c>
      <c r="AU608" s="20">
        <f t="shared" si="189"/>
        <v>38875.199999999997</v>
      </c>
    </row>
    <row r="609" spans="1:47" ht="33.75">
      <c r="A609" s="54">
        <v>610</v>
      </c>
      <c r="B609" s="54" t="s">
        <v>1160</v>
      </c>
      <c r="C609" s="58" t="s">
        <v>1161</v>
      </c>
      <c r="D609" s="79">
        <v>36</v>
      </c>
      <c r="E609" s="79">
        <v>42</v>
      </c>
      <c r="F609" s="80">
        <v>3296.2</v>
      </c>
      <c r="G609" s="80">
        <v>73.3</v>
      </c>
      <c r="H609" s="80">
        <v>3296.2</v>
      </c>
      <c r="I609" s="80" t="s">
        <v>28</v>
      </c>
      <c r="J609" s="80" t="s">
        <v>28</v>
      </c>
      <c r="K609" s="80">
        <v>85.99</v>
      </c>
      <c r="L609" s="73">
        <f t="shared" si="172"/>
        <v>123.2</v>
      </c>
      <c r="M609" s="73">
        <f t="shared" si="173"/>
        <v>132.66999999999999</v>
      </c>
      <c r="N609" s="72" t="str">
        <f t="shared" si="174"/>
        <v>0821</v>
      </c>
      <c r="O609" s="74">
        <f t="shared" si="175"/>
        <v>6</v>
      </c>
      <c r="P609" s="72">
        <f t="shared" si="176"/>
        <v>0</v>
      </c>
      <c r="Q609" s="74">
        <f t="shared" si="177"/>
        <v>36</v>
      </c>
      <c r="R609" s="72" t="str">
        <f t="shared" si="178"/>
        <v/>
      </c>
      <c r="S609" s="72" t="str">
        <f t="shared" si="179"/>
        <v/>
      </c>
      <c r="AI609" s="23">
        <f>'simulateur tarif OQN'!$B$4</f>
        <v>40</v>
      </c>
      <c r="AJ609" s="24">
        <f t="shared" si="180"/>
        <v>3296.2</v>
      </c>
      <c r="AK609" s="24">
        <f t="shared" si="181"/>
        <v>82.405000000000001</v>
      </c>
      <c r="AM609" t="str">
        <f t="shared" si="182"/>
        <v>ZONEFORF1</v>
      </c>
      <c r="AN609" t="str">
        <f t="shared" si="183"/>
        <v>HC</v>
      </c>
      <c r="AO609" s="20">
        <f t="shared" si="184"/>
        <v>3589.3999999999996</v>
      </c>
      <c r="AP609" s="20">
        <f t="shared" si="185"/>
        <v>3296.2</v>
      </c>
      <c r="AQ609" s="20" t="str">
        <f t="shared" si="186"/>
        <v>.</v>
      </c>
      <c r="AR609" s="20" t="str">
        <f t="shared" si="187"/>
        <v>.</v>
      </c>
      <c r="AS609" s="20">
        <f t="shared" si="188"/>
        <v>3124.22</v>
      </c>
      <c r="AT609" s="20">
        <f t="shared" si="171"/>
        <v>1263.7199999999993</v>
      </c>
      <c r="AU609" s="20">
        <f t="shared" si="189"/>
        <v>131848</v>
      </c>
    </row>
    <row r="610" spans="1:47" ht="45">
      <c r="A610" s="54">
        <v>611</v>
      </c>
      <c r="B610" s="54" t="s">
        <v>1162</v>
      </c>
      <c r="C610" s="58" t="s">
        <v>1163</v>
      </c>
      <c r="D610" s="79">
        <v>8</v>
      </c>
      <c r="E610" s="79">
        <v>28</v>
      </c>
      <c r="F610" s="80">
        <v>1332.59</v>
      </c>
      <c r="G610" s="80">
        <v>166.57</v>
      </c>
      <c r="H610" s="80">
        <v>1332.59</v>
      </c>
      <c r="I610" s="80">
        <v>2285.3200000000002</v>
      </c>
      <c r="J610" s="80">
        <v>2970.7</v>
      </c>
      <c r="K610" s="80">
        <v>96.97</v>
      </c>
      <c r="L610" s="73">
        <f t="shared" si="172"/>
        <v>123.2</v>
      </c>
      <c r="M610" s="73">
        <f t="shared" si="173"/>
        <v>132.66999999999999</v>
      </c>
      <c r="N610" s="72" t="str">
        <f t="shared" si="174"/>
        <v>0821</v>
      </c>
      <c r="O610" s="74">
        <f t="shared" si="175"/>
        <v>20</v>
      </c>
      <c r="P610" s="72">
        <f t="shared" si="176"/>
        <v>1</v>
      </c>
      <c r="Q610" s="74">
        <f t="shared" si="177"/>
        <v>8</v>
      </c>
      <c r="R610" s="72">
        <f t="shared" si="178"/>
        <v>15</v>
      </c>
      <c r="S610" s="72">
        <f t="shared" si="179"/>
        <v>22</v>
      </c>
      <c r="AI610" s="23">
        <f>'simulateur tarif OQN'!$B$4</f>
        <v>40</v>
      </c>
      <c r="AJ610" s="24">
        <f t="shared" si="180"/>
        <v>4134.34</v>
      </c>
      <c r="AK610" s="24">
        <f t="shared" si="181"/>
        <v>103.35850000000001</v>
      </c>
      <c r="AM610" t="str">
        <f t="shared" si="182"/>
        <v>ZONEHAUTE</v>
      </c>
      <c r="AN610" t="str">
        <f t="shared" si="183"/>
        <v>HC</v>
      </c>
      <c r="AO610" s="20">
        <f t="shared" si="184"/>
        <v>6662.83</v>
      </c>
      <c r="AP610" s="20">
        <f t="shared" si="185"/>
        <v>1332.59</v>
      </c>
      <c r="AQ610" s="20">
        <f t="shared" si="186"/>
        <v>2285.3200000000002</v>
      </c>
      <c r="AR610" s="20">
        <f t="shared" si="187"/>
        <v>2970.7</v>
      </c>
      <c r="AS610" s="20">
        <f t="shared" si="188"/>
        <v>4134.34</v>
      </c>
      <c r="AT610" s="20">
        <f t="shared" si="171"/>
        <v>2822.84</v>
      </c>
      <c r="AU610" s="20">
        <f t="shared" si="189"/>
        <v>53303.6</v>
      </c>
    </row>
    <row r="611" spans="1:47" ht="45">
      <c r="A611" s="54">
        <v>612</v>
      </c>
      <c r="B611" s="54" t="s">
        <v>1164</v>
      </c>
      <c r="C611" s="58" t="s">
        <v>1165</v>
      </c>
      <c r="D611" s="79">
        <v>36</v>
      </c>
      <c r="E611" s="79">
        <v>42</v>
      </c>
      <c r="F611" s="80">
        <v>5257.6</v>
      </c>
      <c r="G611" s="80">
        <v>140.18</v>
      </c>
      <c r="H611" s="80">
        <v>5257.6</v>
      </c>
      <c r="I611" s="80" t="s">
        <v>28</v>
      </c>
      <c r="J611" s="80" t="s">
        <v>28</v>
      </c>
      <c r="K611" s="80">
        <v>137.63</v>
      </c>
      <c r="L611" s="73">
        <f t="shared" si="172"/>
        <v>123.2</v>
      </c>
      <c r="M611" s="73">
        <f t="shared" si="173"/>
        <v>132.66999999999999</v>
      </c>
      <c r="N611" s="72" t="str">
        <f t="shared" si="174"/>
        <v>0821</v>
      </c>
      <c r="O611" s="74">
        <f t="shared" si="175"/>
        <v>6</v>
      </c>
      <c r="P611" s="72">
        <f t="shared" si="176"/>
        <v>0</v>
      </c>
      <c r="Q611" s="74">
        <f t="shared" si="177"/>
        <v>36</v>
      </c>
      <c r="R611" s="72" t="str">
        <f t="shared" si="178"/>
        <v/>
      </c>
      <c r="S611" s="72" t="str">
        <f t="shared" si="179"/>
        <v/>
      </c>
      <c r="AI611" s="23">
        <f>'simulateur tarif OQN'!$B$4</f>
        <v>40</v>
      </c>
      <c r="AJ611" s="24">
        <f t="shared" si="180"/>
        <v>5257.6</v>
      </c>
      <c r="AK611" s="24">
        <f t="shared" si="181"/>
        <v>131.44</v>
      </c>
      <c r="AM611" t="str">
        <f t="shared" si="182"/>
        <v>ZONEFORF1</v>
      </c>
      <c r="AN611" t="str">
        <f t="shared" si="183"/>
        <v>HC</v>
      </c>
      <c r="AO611" s="20">
        <f t="shared" si="184"/>
        <v>5818.3200000000006</v>
      </c>
      <c r="AP611" s="20">
        <f t="shared" si="185"/>
        <v>5257.6</v>
      </c>
      <c r="AQ611" s="20" t="str">
        <f t="shared" si="186"/>
        <v>.</v>
      </c>
      <c r="AR611" s="20" t="str">
        <f t="shared" si="187"/>
        <v>.</v>
      </c>
      <c r="AS611" s="20">
        <f t="shared" si="188"/>
        <v>4982.34</v>
      </c>
      <c r="AT611" s="20">
        <f t="shared" si="171"/>
        <v>5703.84</v>
      </c>
      <c r="AU611" s="20">
        <f t="shared" si="189"/>
        <v>210304</v>
      </c>
    </row>
    <row r="612" spans="1:47" ht="33.75">
      <c r="A612" s="54">
        <v>613</v>
      </c>
      <c r="B612" s="54" t="s">
        <v>1166</v>
      </c>
      <c r="C612" s="58" t="s">
        <v>1167</v>
      </c>
      <c r="D612" s="79">
        <v>1</v>
      </c>
      <c r="E612" s="79">
        <v>1</v>
      </c>
      <c r="F612" s="80" t="s">
        <v>28</v>
      </c>
      <c r="G612" s="80" t="s">
        <v>28</v>
      </c>
      <c r="H612" s="80">
        <v>95.38</v>
      </c>
      <c r="I612" s="80" t="s">
        <v>28</v>
      </c>
      <c r="J612" s="80" t="s">
        <v>28</v>
      </c>
      <c r="K612" s="80" t="s">
        <v>28</v>
      </c>
      <c r="L612" s="73" t="str">
        <f t="shared" si="172"/>
        <v/>
      </c>
      <c r="M612" s="73" t="str">
        <f t="shared" si="173"/>
        <v/>
      </c>
      <c r="N612" s="72" t="str">
        <f t="shared" si="174"/>
        <v>0827</v>
      </c>
      <c r="O612" s="74">
        <f t="shared" si="175"/>
        <v>0</v>
      </c>
      <c r="P612" s="72">
        <f t="shared" si="176"/>
        <v>0</v>
      </c>
      <c r="Q612" s="74">
        <f t="shared" si="177"/>
        <v>1</v>
      </c>
      <c r="R612" s="72" t="str">
        <f t="shared" si="178"/>
        <v/>
      </c>
      <c r="S612" s="72" t="str">
        <f t="shared" si="179"/>
        <v/>
      </c>
      <c r="AI612" s="23">
        <f>'simulateur tarif OQN'!$B$4</f>
        <v>40</v>
      </c>
      <c r="AJ612" s="24">
        <f t="shared" si="180"/>
        <v>3815.2</v>
      </c>
      <c r="AK612" s="24">
        <f t="shared" si="181"/>
        <v>95.38</v>
      </c>
      <c r="AM612" t="str">
        <f t="shared" si="182"/>
        <v>ZONEHAUTE</v>
      </c>
      <c r="AN612" t="str">
        <f t="shared" si="183"/>
        <v>HDJ</v>
      </c>
      <c r="AO612" s="20" t="e">
        <f t="shared" si="184"/>
        <v>#VALUE!</v>
      </c>
      <c r="AP612" s="20">
        <f t="shared" si="185"/>
        <v>95.38</v>
      </c>
      <c r="AQ612" s="20" t="str">
        <f t="shared" si="186"/>
        <v>.</v>
      </c>
      <c r="AR612" s="20" t="str">
        <f t="shared" si="187"/>
        <v>.</v>
      </c>
      <c r="AS612" s="20" t="e">
        <f t="shared" si="188"/>
        <v>#VALUE!</v>
      </c>
      <c r="AT612" s="20" t="e">
        <f t="shared" si="171"/>
        <v>#VALUE!</v>
      </c>
      <c r="AU612" s="20">
        <f t="shared" si="189"/>
        <v>3815.2</v>
      </c>
    </row>
    <row r="613" spans="1:47" ht="22.5">
      <c r="A613" s="54">
        <v>614</v>
      </c>
      <c r="B613" s="54" t="s">
        <v>1168</v>
      </c>
      <c r="C613" s="58" t="s">
        <v>1169</v>
      </c>
      <c r="D613" s="79">
        <v>1</v>
      </c>
      <c r="E613" s="79">
        <v>1</v>
      </c>
      <c r="F613" s="80" t="s">
        <v>28</v>
      </c>
      <c r="G613" s="80" t="s">
        <v>28</v>
      </c>
      <c r="H613" s="80">
        <v>73.59</v>
      </c>
      <c r="I613" s="80" t="s">
        <v>28</v>
      </c>
      <c r="J613" s="80" t="s">
        <v>28</v>
      </c>
      <c r="K613" s="80" t="s">
        <v>28</v>
      </c>
      <c r="L613" s="73" t="str">
        <f t="shared" si="172"/>
        <v/>
      </c>
      <c r="M613" s="73" t="str">
        <f t="shared" si="173"/>
        <v/>
      </c>
      <c r="N613" s="72" t="str">
        <f t="shared" si="174"/>
        <v>0827</v>
      </c>
      <c r="O613" s="74">
        <f t="shared" si="175"/>
        <v>0</v>
      </c>
      <c r="P613" s="72">
        <f t="shared" si="176"/>
        <v>0</v>
      </c>
      <c r="Q613" s="74">
        <f t="shared" si="177"/>
        <v>1</v>
      </c>
      <c r="R613" s="72" t="str">
        <f t="shared" si="178"/>
        <v/>
      </c>
      <c r="S613" s="72" t="str">
        <f t="shared" si="179"/>
        <v/>
      </c>
      <c r="AI613" s="23">
        <f>'simulateur tarif OQN'!$B$4</f>
        <v>40</v>
      </c>
      <c r="AJ613" s="24">
        <f t="shared" si="180"/>
        <v>2943.6000000000004</v>
      </c>
      <c r="AK613" s="24">
        <f t="shared" si="181"/>
        <v>73.59</v>
      </c>
      <c r="AM613" t="str">
        <f t="shared" si="182"/>
        <v>ZONEHAUTE</v>
      </c>
      <c r="AN613" t="str">
        <f t="shared" si="183"/>
        <v>HDJ</v>
      </c>
      <c r="AO613" s="20" t="e">
        <f t="shared" si="184"/>
        <v>#VALUE!</v>
      </c>
      <c r="AP613" s="20">
        <f t="shared" si="185"/>
        <v>73.59</v>
      </c>
      <c r="AQ613" s="20" t="str">
        <f t="shared" si="186"/>
        <v>.</v>
      </c>
      <c r="AR613" s="20" t="str">
        <f t="shared" si="187"/>
        <v>.</v>
      </c>
      <c r="AS613" s="20" t="e">
        <f t="shared" si="188"/>
        <v>#VALUE!</v>
      </c>
      <c r="AT613" s="20" t="e">
        <f t="shared" si="171"/>
        <v>#VALUE!</v>
      </c>
      <c r="AU613" s="20">
        <f t="shared" si="189"/>
        <v>2943.6000000000004</v>
      </c>
    </row>
    <row r="614" spans="1:47" ht="22.5">
      <c r="A614" s="54">
        <v>615</v>
      </c>
      <c r="B614" s="54" t="s">
        <v>1170</v>
      </c>
      <c r="C614" s="58" t="s">
        <v>1171</v>
      </c>
      <c r="D614" s="79">
        <v>1</v>
      </c>
      <c r="E614" s="79">
        <v>1</v>
      </c>
      <c r="F614" s="80" t="s">
        <v>28</v>
      </c>
      <c r="G614" s="80" t="s">
        <v>28</v>
      </c>
      <c r="H614" s="80">
        <v>68.31</v>
      </c>
      <c r="I614" s="80" t="s">
        <v>28</v>
      </c>
      <c r="J614" s="80" t="s">
        <v>28</v>
      </c>
      <c r="K614" s="80" t="s">
        <v>28</v>
      </c>
      <c r="L614" s="73" t="str">
        <f t="shared" si="172"/>
        <v/>
      </c>
      <c r="M614" s="73" t="str">
        <f t="shared" si="173"/>
        <v/>
      </c>
      <c r="N614" s="72" t="str">
        <f t="shared" si="174"/>
        <v>0827</v>
      </c>
      <c r="O614" s="74">
        <f t="shared" si="175"/>
        <v>0</v>
      </c>
      <c r="P614" s="72">
        <f t="shared" si="176"/>
        <v>0</v>
      </c>
      <c r="Q614" s="74">
        <f t="shared" si="177"/>
        <v>1</v>
      </c>
      <c r="R614" s="72" t="str">
        <f t="shared" si="178"/>
        <v/>
      </c>
      <c r="S614" s="72" t="str">
        <f t="shared" si="179"/>
        <v/>
      </c>
      <c r="AI614" s="23">
        <f>'simulateur tarif OQN'!$B$4</f>
        <v>40</v>
      </c>
      <c r="AJ614" s="24">
        <f t="shared" si="180"/>
        <v>2732.4</v>
      </c>
      <c r="AK614" s="24">
        <f t="shared" si="181"/>
        <v>68.31</v>
      </c>
      <c r="AM614" t="str">
        <f t="shared" si="182"/>
        <v>ZONEHAUTE</v>
      </c>
      <c r="AN614" t="str">
        <f t="shared" si="183"/>
        <v>HDJ</v>
      </c>
      <c r="AO614" s="20" t="e">
        <f t="shared" si="184"/>
        <v>#VALUE!</v>
      </c>
      <c r="AP614" s="20">
        <f t="shared" si="185"/>
        <v>68.31</v>
      </c>
      <c r="AQ614" s="20" t="str">
        <f t="shared" si="186"/>
        <v>.</v>
      </c>
      <c r="AR614" s="20" t="str">
        <f t="shared" si="187"/>
        <v>.</v>
      </c>
      <c r="AS614" s="20" t="e">
        <f t="shared" si="188"/>
        <v>#VALUE!</v>
      </c>
      <c r="AT614" s="20" t="e">
        <f t="shared" si="171"/>
        <v>#VALUE!</v>
      </c>
      <c r="AU614" s="20">
        <f t="shared" si="189"/>
        <v>2732.4</v>
      </c>
    </row>
    <row r="615" spans="1:47" ht="33.75">
      <c r="A615" s="54">
        <v>616</v>
      </c>
      <c r="B615" s="54" t="s">
        <v>1172</v>
      </c>
      <c r="C615" s="58" t="s">
        <v>1173</v>
      </c>
      <c r="D615" s="79">
        <v>15</v>
      </c>
      <c r="E615" s="79">
        <v>35</v>
      </c>
      <c r="F615" s="80">
        <v>1996.07</v>
      </c>
      <c r="G615" s="80">
        <v>133.07</v>
      </c>
      <c r="H615" s="80">
        <v>1996.07</v>
      </c>
      <c r="I615" s="80">
        <v>2685.76</v>
      </c>
      <c r="J615" s="80">
        <v>3385.74</v>
      </c>
      <c r="K615" s="80">
        <v>93.94</v>
      </c>
      <c r="L615" s="73">
        <f t="shared" si="172"/>
        <v>103.32</v>
      </c>
      <c r="M615" s="73">
        <f t="shared" si="173"/>
        <v>138.79</v>
      </c>
      <c r="N615" s="72" t="str">
        <f t="shared" si="174"/>
        <v>0827</v>
      </c>
      <c r="O615" s="74">
        <f t="shared" si="175"/>
        <v>20</v>
      </c>
      <c r="P615" s="72">
        <f t="shared" si="176"/>
        <v>1</v>
      </c>
      <c r="Q615" s="74">
        <f t="shared" si="177"/>
        <v>15</v>
      </c>
      <c r="R615" s="72">
        <f t="shared" si="178"/>
        <v>22</v>
      </c>
      <c r="S615" s="72">
        <f t="shared" si="179"/>
        <v>29</v>
      </c>
      <c r="AI615" s="23">
        <f>'simulateur tarif OQN'!$B$4</f>
        <v>40</v>
      </c>
      <c r="AJ615" s="24">
        <f t="shared" si="180"/>
        <v>3855.4399999999996</v>
      </c>
      <c r="AK615" s="24">
        <f t="shared" si="181"/>
        <v>96.385999999999996</v>
      </c>
      <c r="AM615" t="str">
        <f t="shared" si="182"/>
        <v>ZONEHAUTE</v>
      </c>
      <c r="AN615" t="str">
        <f t="shared" si="183"/>
        <v>HC</v>
      </c>
      <c r="AO615" s="20">
        <f t="shared" si="184"/>
        <v>5322.82</v>
      </c>
      <c r="AP615" s="20">
        <f t="shared" si="185"/>
        <v>1996.07</v>
      </c>
      <c r="AQ615" s="20">
        <f t="shared" si="186"/>
        <v>2685.76</v>
      </c>
      <c r="AR615" s="20">
        <f t="shared" si="187"/>
        <v>3385.74</v>
      </c>
      <c r="AS615" s="20">
        <f t="shared" si="188"/>
        <v>3855.4399999999996</v>
      </c>
      <c r="AT615" s="20">
        <f t="shared" si="171"/>
        <v>3386.4399999999987</v>
      </c>
      <c r="AU615" s="20">
        <f t="shared" si="189"/>
        <v>79842.8</v>
      </c>
    </row>
    <row r="616" spans="1:47" ht="33.75">
      <c r="A616" s="54">
        <v>617</v>
      </c>
      <c r="B616" s="54" t="s">
        <v>1174</v>
      </c>
      <c r="C616" s="58" t="s">
        <v>1175</v>
      </c>
      <c r="D616" s="79">
        <v>15</v>
      </c>
      <c r="E616" s="79">
        <v>35</v>
      </c>
      <c r="F616" s="80">
        <v>2643.09</v>
      </c>
      <c r="G616" s="80">
        <v>176.21</v>
      </c>
      <c r="H616" s="80">
        <v>2643.09</v>
      </c>
      <c r="I616" s="80">
        <v>3385.21</v>
      </c>
      <c r="J616" s="80">
        <v>4334.8100000000004</v>
      </c>
      <c r="K616" s="80">
        <v>114.92</v>
      </c>
      <c r="L616" s="73">
        <f t="shared" si="172"/>
        <v>103.32</v>
      </c>
      <c r="M616" s="73">
        <f t="shared" si="173"/>
        <v>138.79</v>
      </c>
      <c r="N616" s="72" t="str">
        <f t="shared" si="174"/>
        <v>0827</v>
      </c>
      <c r="O616" s="74">
        <f t="shared" si="175"/>
        <v>20</v>
      </c>
      <c r="P616" s="72">
        <f t="shared" si="176"/>
        <v>1</v>
      </c>
      <c r="Q616" s="74">
        <f t="shared" si="177"/>
        <v>15</v>
      </c>
      <c r="R616" s="72">
        <f t="shared" si="178"/>
        <v>22</v>
      </c>
      <c r="S616" s="72">
        <f t="shared" si="179"/>
        <v>29</v>
      </c>
      <c r="AI616" s="23">
        <f>'simulateur tarif OQN'!$B$4</f>
        <v>40</v>
      </c>
      <c r="AJ616" s="24">
        <f t="shared" si="180"/>
        <v>4909.4100000000008</v>
      </c>
      <c r="AK616" s="24">
        <f t="shared" si="181"/>
        <v>122.73525000000002</v>
      </c>
      <c r="AM616" t="str">
        <f t="shared" si="182"/>
        <v>ZONEHAUTE</v>
      </c>
      <c r="AN616" t="str">
        <f t="shared" si="183"/>
        <v>HC</v>
      </c>
      <c r="AO616" s="20">
        <f t="shared" si="184"/>
        <v>7048.34</v>
      </c>
      <c r="AP616" s="20">
        <f t="shared" si="185"/>
        <v>2643.09</v>
      </c>
      <c r="AQ616" s="20">
        <f t="shared" si="186"/>
        <v>3385.21</v>
      </c>
      <c r="AR616" s="20">
        <f t="shared" si="187"/>
        <v>4334.8100000000004</v>
      </c>
      <c r="AS616" s="20">
        <f t="shared" si="188"/>
        <v>4909.4100000000008</v>
      </c>
      <c r="AT616" s="20">
        <f t="shared" si="171"/>
        <v>5489.41</v>
      </c>
      <c r="AU616" s="20">
        <f t="shared" si="189"/>
        <v>105723.6</v>
      </c>
    </row>
    <row r="617" spans="1:47" ht="45">
      <c r="A617" s="54">
        <v>618</v>
      </c>
      <c r="B617" s="54" t="s">
        <v>1176</v>
      </c>
      <c r="C617" s="58" t="s">
        <v>1177</v>
      </c>
      <c r="D617" s="79">
        <v>15</v>
      </c>
      <c r="E617" s="79">
        <v>35</v>
      </c>
      <c r="F617" s="80">
        <v>2095.9499999999998</v>
      </c>
      <c r="G617" s="80">
        <v>139.72999999999999</v>
      </c>
      <c r="H617" s="80">
        <v>2095.9499999999998</v>
      </c>
      <c r="I617" s="80">
        <v>2909.98</v>
      </c>
      <c r="J617" s="80">
        <v>3634.78</v>
      </c>
      <c r="K617" s="80">
        <v>96.69</v>
      </c>
      <c r="L617" s="73">
        <f t="shared" si="172"/>
        <v>103.32</v>
      </c>
      <c r="M617" s="73">
        <f t="shared" si="173"/>
        <v>138.79</v>
      </c>
      <c r="N617" s="72" t="str">
        <f t="shared" si="174"/>
        <v>0827</v>
      </c>
      <c r="O617" s="74">
        <f t="shared" si="175"/>
        <v>20</v>
      </c>
      <c r="P617" s="72">
        <f t="shared" si="176"/>
        <v>1</v>
      </c>
      <c r="Q617" s="74">
        <f t="shared" si="177"/>
        <v>15</v>
      </c>
      <c r="R617" s="72">
        <f t="shared" si="178"/>
        <v>22</v>
      </c>
      <c r="S617" s="72">
        <f t="shared" si="179"/>
        <v>29</v>
      </c>
      <c r="AI617" s="23">
        <f>'simulateur tarif OQN'!$B$4</f>
        <v>40</v>
      </c>
      <c r="AJ617" s="24">
        <f t="shared" si="180"/>
        <v>4118.2300000000005</v>
      </c>
      <c r="AK617" s="24">
        <f t="shared" si="181"/>
        <v>102.95575000000001</v>
      </c>
      <c r="AM617" t="str">
        <f t="shared" si="182"/>
        <v>ZONEHAUTE</v>
      </c>
      <c r="AN617" t="str">
        <f t="shared" si="183"/>
        <v>HC</v>
      </c>
      <c r="AO617" s="20">
        <f t="shared" si="184"/>
        <v>5589.1999999999989</v>
      </c>
      <c r="AP617" s="20">
        <f t="shared" si="185"/>
        <v>2095.9499999999998</v>
      </c>
      <c r="AQ617" s="20">
        <f t="shared" si="186"/>
        <v>2909.98</v>
      </c>
      <c r="AR617" s="20">
        <f t="shared" si="187"/>
        <v>3634.78</v>
      </c>
      <c r="AS617" s="20">
        <f t="shared" si="188"/>
        <v>4118.2300000000005</v>
      </c>
      <c r="AT617" s="20">
        <f t="shared" si="171"/>
        <v>3786.7299999999996</v>
      </c>
      <c r="AU617" s="20">
        <f t="shared" si="189"/>
        <v>83838</v>
      </c>
    </row>
    <row r="618" spans="1:47" ht="45">
      <c r="A618" s="54">
        <v>619</v>
      </c>
      <c r="B618" s="54" t="s">
        <v>1178</v>
      </c>
      <c r="C618" s="58" t="s">
        <v>1179</v>
      </c>
      <c r="D618" s="79">
        <v>43</v>
      </c>
      <c r="E618" s="79">
        <v>49</v>
      </c>
      <c r="F618" s="80">
        <v>4666.9799999999996</v>
      </c>
      <c r="G618" s="80">
        <v>73.73</v>
      </c>
      <c r="H618" s="80">
        <v>4666.9799999999996</v>
      </c>
      <c r="I618" s="80" t="s">
        <v>28</v>
      </c>
      <c r="J618" s="80" t="s">
        <v>28</v>
      </c>
      <c r="K618" s="80">
        <v>101.66</v>
      </c>
      <c r="L618" s="73">
        <f t="shared" si="172"/>
        <v>103.32</v>
      </c>
      <c r="M618" s="73">
        <f t="shared" si="173"/>
        <v>138.79</v>
      </c>
      <c r="N618" s="72" t="str">
        <f t="shared" si="174"/>
        <v>0827</v>
      </c>
      <c r="O618" s="74">
        <f t="shared" si="175"/>
        <v>6</v>
      </c>
      <c r="P618" s="72">
        <f t="shared" si="176"/>
        <v>0</v>
      </c>
      <c r="Q618" s="74">
        <f t="shared" si="177"/>
        <v>43</v>
      </c>
      <c r="R618" s="72" t="str">
        <f t="shared" si="178"/>
        <v/>
      </c>
      <c r="S618" s="72" t="str">
        <f t="shared" si="179"/>
        <v/>
      </c>
      <c r="AI618" s="23">
        <f>'simulateur tarif OQN'!$B$4</f>
        <v>40</v>
      </c>
      <c r="AJ618" s="24">
        <f t="shared" si="180"/>
        <v>4445.79</v>
      </c>
      <c r="AK618" s="24">
        <f t="shared" si="181"/>
        <v>111.14475</v>
      </c>
      <c r="AM618" t="str">
        <f t="shared" si="182"/>
        <v>ZONEBASSE</v>
      </c>
      <c r="AN618" t="str">
        <f t="shared" si="183"/>
        <v>HC</v>
      </c>
      <c r="AO618" s="20">
        <f t="shared" si="184"/>
        <v>4445.79</v>
      </c>
      <c r="AP618" s="20">
        <f t="shared" si="185"/>
        <v>4666.9799999999996</v>
      </c>
      <c r="AQ618" s="20" t="str">
        <f t="shared" si="186"/>
        <v>.</v>
      </c>
      <c r="AR618" s="20" t="str">
        <f t="shared" si="187"/>
        <v>.</v>
      </c>
      <c r="AS618" s="20">
        <f t="shared" si="188"/>
        <v>3752.0399999999995</v>
      </c>
      <c r="AT618" s="20">
        <f t="shared" si="171"/>
        <v>3669.0399999999991</v>
      </c>
      <c r="AU618" s="20">
        <f t="shared" si="189"/>
        <v>186679.19999999998</v>
      </c>
    </row>
    <row r="619" spans="1:47" ht="33.75">
      <c r="A619" s="54">
        <v>620</v>
      </c>
      <c r="B619" s="54" t="s">
        <v>1180</v>
      </c>
      <c r="C619" s="58" t="s">
        <v>1181</v>
      </c>
      <c r="D619" s="79">
        <v>57</v>
      </c>
      <c r="E619" s="79">
        <v>63</v>
      </c>
      <c r="F619" s="80">
        <v>6758.79</v>
      </c>
      <c r="G619" s="80">
        <v>118.58</v>
      </c>
      <c r="H619" s="80">
        <v>6758.79</v>
      </c>
      <c r="I619" s="80" t="s">
        <v>28</v>
      </c>
      <c r="J619" s="80" t="s">
        <v>28</v>
      </c>
      <c r="K619" s="80">
        <v>113.12</v>
      </c>
      <c r="L619" s="73">
        <f t="shared" si="172"/>
        <v>103.32</v>
      </c>
      <c r="M619" s="73">
        <f t="shared" si="173"/>
        <v>138.79</v>
      </c>
      <c r="N619" s="72" t="str">
        <f t="shared" si="174"/>
        <v>0827</v>
      </c>
      <c r="O619" s="74">
        <f t="shared" si="175"/>
        <v>6</v>
      </c>
      <c r="P619" s="72">
        <f t="shared" si="176"/>
        <v>0</v>
      </c>
      <c r="Q619" s="74">
        <f t="shared" si="177"/>
        <v>57</v>
      </c>
      <c r="R619" s="72" t="str">
        <f t="shared" si="178"/>
        <v/>
      </c>
      <c r="S619" s="72" t="str">
        <f t="shared" si="179"/>
        <v/>
      </c>
      <c r="AI619" s="23">
        <f>'simulateur tarif OQN'!$B$4</f>
        <v>40</v>
      </c>
      <c r="AJ619" s="24">
        <f t="shared" si="180"/>
        <v>4742.93</v>
      </c>
      <c r="AK619" s="24">
        <f t="shared" si="181"/>
        <v>118.57325</v>
      </c>
      <c r="AM619" t="str">
        <f t="shared" si="182"/>
        <v>ZONEBASSE</v>
      </c>
      <c r="AN619" t="str">
        <f t="shared" si="183"/>
        <v>HC</v>
      </c>
      <c r="AO619" s="20">
        <f t="shared" si="184"/>
        <v>4742.93</v>
      </c>
      <c r="AP619" s="20">
        <f t="shared" si="185"/>
        <v>6758.79</v>
      </c>
      <c r="AQ619" s="20" t="str">
        <f t="shared" si="186"/>
        <v>.</v>
      </c>
      <c r="AR619" s="20" t="str">
        <f t="shared" si="187"/>
        <v>.</v>
      </c>
      <c r="AS619" s="20">
        <f t="shared" si="188"/>
        <v>4157.03</v>
      </c>
      <c r="AT619" s="20">
        <f t="shared" si="171"/>
        <v>4647.0300000000007</v>
      </c>
      <c r="AU619" s="20">
        <f t="shared" si="189"/>
        <v>270351.59999999998</v>
      </c>
    </row>
    <row r="620" spans="1:47" ht="33.75">
      <c r="A620" s="54">
        <v>621</v>
      </c>
      <c r="B620" s="54" t="s">
        <v>1182</v>
      </c>
      <c r="C620" s="58" t="s">
        <v>1183</v>
      </c>
      <c r="D620" s="79">
        <v>64</v>
      </c>
      <c r="E620" s="79">
        <v>70</v>
      </c>
      <c r="F620" s="80">
        <v>7464.24</v>
      </c>
      <c r="G620" s="80">
        <v>100.78</v>
      </c>
      <c r="H620" s="80">
        <v>7464.24</v>
      </c>
      <c r="I620" s="80" t="s">
        <v>28</v>
      </c>
      <c r="J620" s="80" t="s">
        <v>28</v>
      </c>
      <c r="K620" s="80">
        <v>113.12</v>
      </c>
      <c r="L620" s="73">
        <f t="shared" si="172"/>
        <v>103.32</v>
      </c>
      <c r="M620" s="73">
        <f t="shared" si="173"/>
        <v>138.79</v>
      </c>
      <c r="N620" s="72" t="str">
        <f t="shared" si="174"/>
        <v>0827</v>
      </c>
      <c r="O620" s="74">
        <f t="shared" si="175"/>
        <v>6</v>
      </c>
      <c r="P620" s="72">
        <f t="shared" si="176"/>
        <v>0</v>
      </c>
      <c r="Q620" s="74">
        <f t="shared" si="177"/>
        <v>64</v>
      </c>
      <c r="R620" s="72" t="str">
        <f t="shared" si="178"/>
        <v/>
      </c>
      <c r="S620" s="72" t="str">
        <f t="shared" si="179"/>
        <v/>
      </c>
      <c r="AI620" s="23">
        <f>'simulateur tarif OQN'!$B$4</f>
        <v>40</v>
      </c>
      <c r="AJ620" s="24">
        <f t="shared" si="180"/>
        <v>5045.5199999999995</v>
      </c>
      <c r="AK620" s="24">
        <f t="shared" si="181"/>
        <v>126.13799999999999</v>
      </c>
      <c r="AM620" t="str">
        <f t="shared" si="182"/>
        <v>ZONEBASSE</v>
      </c>
      <c r="AN620" t="str">
        <f t="shared" si="183"/>
        <v>HC</v>
      </c>
      <c r="AO620" s="20">
        <f t="shared" si="184"/>
        <v>5045.5199999999995</v>
      </c>
      <c r="AP620" s="20">
        <f t="shared" si="185"/>
        <v>7464.24</v>
      </c>
      <c r="AQ620" s="20" t="str">
        <f t="shared" si="186"/>
        <v>.</v>
      </c>
      <c r="AR620" s="20" t="str">
        <f t="shared" si="187"/>
        <v>.</v>
      </c>
      <c r="AS620" s="20">
        <f t="shared" si="188"/>
        <v>4070.6399999999994</v>
      </c>
      <c r="AT620" s="20">
        <f t="shared" si="171"/>
        <v>4560.6399999999994</v>
      </c>
      <c r="AU620" s="20">
        <f t="shared" si="189"/>
        <v>298569.59999999998</v>
      </c>
    </row>
    <row r="621" spans="1:47" ht="33.75">
      <c r="A621" s="54">
        <v>622</v>
      </c>
      <c r="B621" s="54" t="s">
        <v>1184</v>
      </c>
      <c r="C621" s="58" t="s">
        <v>1185</v>
      </c>
      <c r="D621" s="79">
        <v>8</v>
      </c>
      <c r="E621" s="79">
        <v>28</v>
      </c>
      <c r="F621" s="80">
        <v>1245.46</v>
      </c>
      <c r="G621" s="80">
        <v>155.68</v>
      </c>
      <c r="H621" s="80">
        <v>1245.46</v>
      </c>
      <c r="I621" s="80">
        <v>1818.6</v>
      </c>
      <c r="J621" s="80">
        <v>2475.29</v>
      </c>
      <c r="K621" s="80">
        <v>83.99</v>
      </c>
      <c r="L621" s="73">
        <f t="shared" si="172"/>
        <v>103.15</v>
      </c>
      <c r="M621" s="73">
        <f t="shared" si="173"/>
        <v>138.79</v>
      </c>
      <c r="N621" s="72" t="str">
        <f t="shared" si="174"/>
        <v>0827</v>
      </c>
      <c r="O621" s="74">
        <f t="shared" si="175"/>
        <v>20</v>
      </c>
      <c r="P621" s="72">
        <f t="shared" si="176"/>
        <v>1</v>
      </c>
      <c r="Q621" s="74">
        <f t="shared" si="177"/>
        <v>8</v>
      </c>
      <c r="R621" s="72">
        <f t="shared" si="178"/>
        <v>15</v>
      </c>
      <c r="S621" s="72">
        <f t="shared" si="179"/>
        <v>22</v>
      </c>
      <c r="AI621" s="23">
        <f>'simulateur tarif OQN'!$B$4</f>
        <v>40</v>
      </c>
      <c r="AJ621" s="24">
        <f t="shared" si="180"/>
        <v>3483.17</v>
      </c>
      <c r="AK621" s="24">
        <f t="shared" si="181"/>
        <v>87.079250000000002</v>
      </c>
      <c r="AM621" t="str">
        <f t="shared" si="182"/>
        <v>ZONEHAUTE</v>
      </c>
      <c r="AN621" t="str">
        <f t="shared" si="183"/>
        <v>HC</v>
      </c>
      <c r="AO621" s="20">
        <f t="shared" si="184"/>
        <v>6227.22</v>
      </c>
      <c r="AP621" s="20">
        <f t="shared" si="185"/>
        <v>1245.46</v>
      </c>
      <c r="AQ621" s="20">
        <f t="shared" si="186"/>
        <v>1818.6</v>
      </c>
      <c r="AR621" s="20">
        <f t="shared" si="187"/>
        <v>2475.29</v>
      </c>
      <c r="AS621" s="20">
        <f t="shared" si="188"/>
        <v>3483.17</v>
      </c>
      <c r="AT621" s="20">
        <f t="shared" si="171"/>
        <v>2525.17</v>
      </c>
      <c r="AU621" s="20">
        <f t="shared" si="189"/>
        <v>49818.400000000001</v>
      </c>
    </row>
    <row r="622" spans="1:47" ht="33.75">
      <c r="A622" s="54">
        <v>623</v>
      </c>
      <c r="B622" s="54" t="s">
        <v>1186</v>
      </c>
      <c r="C622" s="58" t="s">
        <v>1187</v>
      </c>
      <c r="D622" s="79">
        <v>29</v>
      </c>
      <c r="E622" s="79">
        <v>35</v>
      </c>
      <c r="F622" s="80">
        <v>3523.93</v>
      </c>
      <c r="G622" s="80">
        <v>108.5</v>
      </c>
      <c r="H622" s="80">
        <v>3523.93</v>
      </c>
      <c r="I622" s="80" t="s">
        <v>28</v>
      </c>
      <c r="J622" s="80" t="s">
        <v>28</v>
      </c>
      <c r="K622" s="80">
        <v>113.15</v>
      </c>
      <c r="L622" s="73">
        <f t="shared" si="172"/>
        <v>103.15</v>
      </c>
      <c r="M622" s="73">
        <f t="shared" si="173"/>
        <v>138.79</v>
      </c>
      <c r="N622" s="72" t="str">
        <f t="shared" si="174"/>
        <v>0827</v>
      </c>
      <c r="O622" s="74">
        <f t="shared" si="175"/>
        <v>6</v>
      </c>
      <c r="P622" s="72">
        <f t="shared" si="176"/>
        <v>0</v>
      </c>
      <c r="Q622" s="74">
        <f t="shared" si="177"/>
        <v>29</v>
      </c>
      <c r="R622" s="72" t="str">
        <f t="shared" si="178"/>
        <v/>
      </c>
      <c r="S622" s="72" t="str">
        <f t="shared" si="179"/>
        <v/>
      </c>
      <c r="AI622" s="23">
        <f>'simulateur tarif OQN'!$B$4</f>
        <v>40</v>
      </c>
      <c r="AJ622" s="24">
        <f t="shared" si="180"/>
        <v>4089.68</v>
      </c>
      <c r="AK622" s="24">
        <f t="shared" si="181"/>
        <v>102.24199999999999</v>
      </c>
      <c r="AM622" t="str">
        <f t="shared" si="182"/>
        <v>ZONEHAUTE</v>
      </c>
      <c r="AN622" t="str">
        <f t="shared" si="183"/>
        <v>HC</v>
      </c>
      <c r="AO622" s="20">
        <f t="shared" si="184"/>
        <v>4717.43</v>
      </c>
      <c r="AP622" s="20">
        <f t="shared" si="185"/>
        <v>3523.93</v>
      </c>
      <c r="AQ622" s="20" t="str">
        <f t="shared" si="186"/>
        <v>.</v>
      </c>
      <c r="AR622" s="20" t="str">
        <f t="shared" si="187"/>
        <v>.</v>
      </c>
      <c r="AS622" s="20">
        <f t="shared" si="188"/>
        <v>4089.68</v>
      </c>
      <c r="AT622" s="20">
        <f t="shared" si="171"/>
        <v>4589.68</v>
      </c>
      <c r="AU622" s="20">
        <f t="shared" si="189"/>
        <v>140957.19999999998</v>
      </c>
    </row>
    <row r="623" spans="1:47" ht="45">
      <c r="A623" s="54">
        <v>624</v>
      </c>
      <c r="B623" s="54" t="s">
        <v>1188</v>
      </c>
      <c r="C623" s="58" t="s">
        <v>1189</v>
      </c>
      <c r="D623" s="79">
        <v>15</v>
      </c>
      <c r="E623" s="79">
        <v>35</v>
      </c>
      <c r="F623" s="80">
        <v>2080.09</v>
      </c>
      <c r="G623" s="80">
        <v>138.66999999999999</v>
      </c>
      <c r="H623" s="80">
        <v>2080.09</v>
      </c>
      <c r="I623" s="80">
        <v>2811.76</v>
      </c>
      <c r="J623" s="80">
        <v>3466.21</v>
      </c>
      <c r="K623" s="80">
        <v>92.23</v>
      </c>
      <c r="L623" s="73">
        <f t="shared" si="172"/>
        <v>103.15</v>
      </c>
      <c r="M623" s="73">
        <f t="shared" si="173"/>
        <v>138.79</v>
      </c>
      <c r="N623" s="72" t="str">
        <f t="shared" si="174"/>
        <v>0827</v>
      </c>
      <c r="O623" s="74">
        <f t="shared" si="175"/>
        <v>20</v>
      </c>
      <c r="P623" s="72">
        <f t="shared" si="176"/>
        <v>1</v>
      </c>
      <c r="Q623" s="74">
        <f t="shared" si="177"/>
        <v>15</v>
      </c>
      <c r="R623" s="72">
        <f t="shared" si="178"/>
        <v>22</v>
      </c>
      <c r="S623" s="72">
        <f t="shared" si="179"/>
        <v>29</v>
      </c>
      <c r="AI623" s="23">
        <f>'simulateur tarif OQN'!$B$4</f>
        <v>40</v>
      </c>
      <c r="AJ623" s="24">
        <f t="shared" si="180"/>
        <v>3927.36</v>
      </c>
      <c r="AK623" s="24">
        <f t="shared" si="181"/>
        <v>98.183999999999997</v>
      </c>
      <c r="AM623" t="str">
        <f t="shared" si="182"/>
        <v>ZONEHAUTE</v>
      </c>
      <c r="AN623" t="str">
        <f t="shared" si="183"/>
        <v>HC</v>
      </c>
      <c r="AO623" s="20">
        <f t="shared" si="184"/>
        <v>5546.84</v>
      </c>
      <c r="AP623" s="20">
        <f t="shared" si="185"/>
        <v>2080.09</v>
      </c>
      <c r="AQ623" s="20">
        <f t="shared" si="186"/>
        <v>2811.76</v>
      </c>
      <c r="AR623" s="20">
        <f t="shared" si="187"/>
        <v>3466.21</v>
      </c>
      <c r="AS623" s="20">
        <f t="shared" si="188"/>
        <v>3927.36</v>
      </c>
      <c r="AT623" s="20">
        <f t="shared" si="171"/>
        <v>3381.3600000000006</v>
      </c>
      <c r="AU623" s="20">
        <f t="shared" si="189"/>
        <v>83203.600000000006</v>
      </c>
    </row>
    <row r="624" spans="1:47" ht="45">
      <c r="A624" s="54">
        <v>625</v>
      </c>
      <c r="B624" s="54" t="s">
        <v>1190</v>
      </c>
      <c r="C624" s="58" t="s">
        <v>1191</v>
      </c>
      <c r="D624" s="79">
        <v>43</v>
      </c>
      <c r="E624" s="79">
        <v>49</v>
      </c>
      <c r="F624" s="80">
        <v>5083.55</v>
      </c>
      <c r="G624" s="80">
        <v>107.27</v>
      </c>
      <c r="H624" s="80">
        <v>5083.55</v>
      </c>
      <c r="I624" s="80" t="s">
        <v>28</v>
      </c>
      <c r="J624" s="80" t="s">
        <v>28</v>
      </c>
      <c r="K624" s="80">
        <v>110.33</v>
      </c>
      <c r="L624" s="73">
        <f t="shared" si="172"/>
        <v>103.15</v>
      </c>
      <c r="M624" s="73">
        <f t="shared" si="173"/>
        <v>138.79</v>
      </c>
      <c r="N624" s="72" t="str">
        <f t="shared" si="174"/>
        <v>0827</v>
      </c>
      <c r="O624" s="74">
        <f t="shared" si="175"/>
        <v>6</v>
      </c>
      <c r="P624" s="72">
        <f t="shared" si="176"/>
        <v>0</v>
      </c>
      <c r="Q624" s="74">
        <f t="shared" si="177"/>
        <v>43</v>
      </c>
      <c r="R624" s="72" t="str">
        <f t="shared" si="178"/>
        <v/>
      </c>
      <c r="S624" s="72" t="str">
        <f t="shared" si="179"/>
        <v/>
      </c>
      <c r="AI624" s="23">
        <f>'simulateur tarif OQN'!$B$4</f>
        <v>40</v>
      </c>
      <c r="AJ624" s="24">
        <f t="shared" si="180"/>
        <v>4761.74</v>
      </c>
      <c r="AK624" s="24">
        <f t="shared" si="181"/>
        <v>119.04349999999999</v>
      </c>
      <c r="AM624" t="str">
        <f t="shared" si="182"/>
        <v>ZONEBASSE</v>
      </c>
      <c r="AN624" t="str">
        <f t="shared" si="183"/>
        <v>HC</v>
      </c>
      <c r="AO624" s="20">
        <f t="shared" si="184"/>
        <v>4761.74</v>
      </c>
      <c r="AP624" s="20">
        <f t="shared" si="185"/>
        <v>5083.55</v>
      </c>
      <c r="AQ624" s="20" t="str">
        <f t="shared" si="186"/>
        <v>.</v>
      </c>
      <c r="AR624" s="20" t="str">
        <f t="shared" si="187"/>
        <v>.</v>
      </c>
      <c r="AS624" s="20">
        <f t="shared" si="188"/>
        <v>4090.58</v>
      </c>
      <c r="AT624" s="20">
        <f t="shared" si="171"/>
        <v>4449.58</v>
      </c>
      <c r="AU624" s="20">
        <f t="shared" si="189"/>
        <v>203342</v>
      </c>
    </row>
    <row r="625" spans="1:47" ht="33.75">
      <c r="A625" s="54">
        <v>626</v>
      </c>
      <c r="B625" s="54" t="s">
        <v>1192</v>
      </c>
      <c r="C625" s="58" t="s">
        <v>1193</v>
      </c>
      <c r="D625" s="79">
        <v>43</v>
      </c>
      <c r="E625" s="79">
        <v>49</v>
      </c>
      <c r="F625" s="80">
        <v>4878.5200000000004</v>
      </c>
      <c r="G625" s="80">
        <v>113.45</v>
      </c>
      <c r="H625" s="80">
        <v>4878.5200000000004</v>
      </c>
      <c r="I625" s="80" t="s">
        <v>28</v>
      </c>
      <c r="J625" s="80" t="s">
        <v>28</v>
      </c>
      <c r="K625" s="80">
        <v>106.25</v>
      </c>
      <c r="L625" s="73">
        <f t="shared" si="172"/>
        <v>103.15</v>
      </c>
      <c r="M625" s="73">
        <f t="shared" si="173"/>
        <v>138.79</v>
      </c>
      <c r="N625" s="72" t="str">
        <f t="shared" si="174"/>
        <v>0827</v>
      </c>
      <c r="O625" s="74">
        <f t="shared" si="175"/>
        <v>6</v>
      </c>
      <c r="P625" s="72">
        <f t="shared" si="176"/>
        <v>0</v>
      </c>
      <c r="Q625" s="74">
        <f t="shared" si="177"/>
        <v>43</v>
      </c>
      <c r="R625" s="72" t="str">
        <f t="shared" si="178"/>
        <v/>
      </c>
      <c r="S625" s="72" t="str">
        <f t="shared" si="179"/>
        <v/>
      </c>
      <c r="AI625" s="23">
        <f>'simulateur tarif OQN'!$B$4</f>
        <v>40</v>
      </c>
      <c r="AJ625" s="24">
        <f t="shared" si="180"/>
        <v>4538.17</v>
      </c>
      <c r="AK625" s="24">
        <f t="shared" si="181"/>
        <v>113.45425</v>
      </c>
      <c r="AM625" t="str">
        <f t="shared" si="182"/>
        <v>ZONEBASSE</v>
      </c>
      <c r="AN625" t="str">
        <f t="shared" si="183"/>
        <v>HC</v>
      </c>
      <c r="AO625" s="20">
        <f t="shared" si="184"/>
        <v>4538.17</v>
      </c>
      <c r="AP625" s="20">
        <f t="shared" si="185"/>
        <v>4878.5200000000004</v>
      </c>
      <c r="AQ625" s="20" t="str">
        <f t="shared" si="186"/>
        <v>.</v>
      </c>
      <c r="AR625" s="20" t="str">
        <f t="shared" si="187"/>
        <v>.</v>
      </c>
      <c r="AS625" s="20">
        <f t="shared" si="188"/>
        <v>3922.2700000000004</v>
      </c>
      <c r="AT625" s="20">
        <f t="shared" si="171"/>
        <v>4077.2700000000004</v>
      </c>
      <c r="AU625" s="20">
        <f t="shared" si="189"/>
        <v>195140.80000000002</v>
      </c>
    </row>
    <row r="626" spans="1:47" ht="33.75">
      <c r="A626" s="54">
        <v>627</v>
      </c>
      <c r="B626" s="54" t="s">
        <v>1194</v>
      </c>
      <c r="C626" s="58" t="s">
        <v>1195</v>
      </c>
      <c r="D626" s="79">
        <v>64</v>
      </c>
      <c r="E626" s="79">
        <v>70</v>
      </c>
      <c r="F626" s="80">
        <v>7697.85</v>
      </c>
      <c r="G626" s="80">
        <v>120.28</v>
      </c>
      <c r="H626" s="80">
        <v>7697.85</v>
      </c>
      <c r="I626" s="80" t="s">
        <v>28</v>
      </c>
      <c r="J626" s="80" t="s">
        <v>28</v>
      </c>
      <c r="K626" s="80">
        <v>115.7</v>
      </c>
      <c r="L626" s="73">
        <f t="shared" si="172"/>
        <v>103.15</v>
      </c>
      <c r="M626" s="73">
        <f t="shared" si="173"/>
        <v>138.79</v>
      </c>
      <c r="N626" s="72" t="str">
        <f t="shared" si="174"/>
        <v>0827</v>
      </c>
      <c r="O626" s="74">
        <f t="shared" si="175"/>
        <v>6</v>
      </c>
      <c r="P626" s="72">
        <f t="shared" si="176"/>
        <v>0</v>
      </c>
      <c r="Q626" s="74">
        <f t="shared" si="177"/>
        <v>64</v>
      </c>
      <c r="R626" s="72" t="str">
        <f t="shared" si="178"/>
        <v/>
      </c>
      <c r="S626" s="72" t="str">
        <f t="shared" si="179"/>
        <v/>
      </c>
      <c r="AI626" s="23">
        <f>'simulateur tarif OQN'!$B$4</f>
        <v>40</v>
      </c>
      <c r="AJ626" s="24">
        <f t="shared" si="180"/>
        <v>4811.13</v>
      </c>
      <c r="AK626" s="24">
        <f t="shared" si="181"/>
        <v>120.27825</v>
      </c>
      <c r="AM626" t="str">
        <f t="shared" si="182"/>
        <v>ZONEBASSE</v>
      </c>
      <c r="AN626" t="str">
        <f t="shared" si="183"/>
        <v>HC</v>
      </c>
      <c r="AO626" s="20">
        <f t="shared" si="184"/>
        <v>4811.13</v>
      </c>
      <c r="AP626" s="20">
        <f t="shared" si="185"/>
        <v>7697.85</v>
      </c>
      <c r="AQ626" s="20" t="str">
        <f t="shared" si="186"/>
        <v>.</v>
      </c>
      <c r="AR626" s="20" t="str">
        <f t="shared" si="187"/>
        <v>.</v>
      </c>
      <c r="AS626" s="20">
        <f t="shared" si="188"/>
        <v>4226.8500000000004</v>
      </c>
      <c r="AT626" s="20">
        <f t="shared" si="171"/>
        <v>4854.3500000000004</v>
      </c>
      <c r="AU626" s="20">
        <f t="shared" si="189"/>
        <v>307914</v>
      </c>
    </row>
    <row r="627" spans="1:47" ht="33.75">
      <c r="A627" s="54">
        <v>628</v>
      </c>
      <c r="B627" s="54" t="s">
        <v>1196</v>
      </c>
      <c r="C627" s="58" t="s">
        <v>1197</v>
      </c>
      <c r="D627" s="79">
        <v>8</v>
      </c>
      <c r="E627" s="79">
        <v>28</v>
      </c>
      <c r="F627" s="80">
        <v>1106.3599999999999</v>
      </c>
      <c r="G627" s="80">
        <v>138.30000000000001</v>
      </c>
      <c r="H627" s="80">
        <v>1106.3599999999999</v>
      </c>
      <c r="I627" s="80">
        <v>1825.57</v>
      </c>
      <c r="J627" s="80">
        <v>2486.89</v>
      </c>
      <c r="K627" s="80">
        <v>86.74</v>
      </c>
      <c r="L627" s="73">
        <f t="shared" si="172"/>
        <v>89.59</v>
      </c>
      <c r="M627" s="73">
        <f t="shared" si="173"/>
        <v>138.79</v>
      </c>
      <c r="N627" s="72" t="str">
        <f t="shared" si="174"/>
        <v>0827</v>
      </c>
      <c r="O627" s="74">
        <f t="shared" si="175"/>
        <v>20</v>
      </c>
      <c r="P627" s="72">
        <f t="shared" si="176"/>
        <v>1</v>
      </c>
      <c r="Q627" s="74">
        <f t="shared" si="177"/>
        <v>8</v>
      </c>
      <c r="R627" s="72">
        <f t="shared" si="178"/>
        <v>15</v>
      </c>
      <c r="S627" s="72">
        <f t="shared" si="179"/>
        <v>22</v>
      </c>
      <c r="AI627" s="23">
        <f>'simulateur tarif OQN'!$B$4</f>
        <v>40</v>
      </c>
      <c r="AJ627" s="24">
        <f t="shared" si="180"/>
        <v>3527.7699999999995</v>
      </c>
      <c r="AK627" s="24">
        <f t="shared" si="181"/>
        <v>88.194249999999982</v>
      </c>
      <c r="AM627" t="str">
        <f t="shared" si="182"/>
        <v>ZONEHAUTE</v>
      </c>
      <c r="AN627" t="str">
        <f t="shared" si="183"/>
        <v>HC</v>
      </c>
      <c r="AO627" s="20">
        <f t="shared" si="184"/>
        <v>5531.96</v>
      </c>
      <c r="AP627" s="20">
        <f t="shared" si="185"/>
        <v>1106.3599999999999</v>
      </c>
      <c r="AQ627" s="20">
        <f t="shared" si="186"/>
        <v>1825.57</v>
      </c>
      <c r="AR627" s="20">
        <f t="shared" si="187"/>
        <v>2486.89</v>
      </c>
      <c r="AS627" s="20">
        <f t="shared" si="188"/>
        <v>3527.7699999999995</v>
      </c>
      <c r="AT627" s="20">
        <f t="shared" si="171"/>
        <v>3385.2700000000004</v>
      </c>
      <c r="AU627" s="20">
        <f t="shared" si="189"/>
        <v>44254.399999999994</v>
      </c>
    </row>
    <row r="628" spans="1:47" ht="33.75">
      <c r="A628" s="54">
        <v>629</v>
      </c>
      <c r="B628" s="54" t="s">
        <v>1198</v>
      </c>
      <c r="C628" s="58" t="s">
        <v>1199</v>
      </c>
      <c r="D628" s="79">
        <v>22</v>
      </c>
      <c r="E628" s="79">
        <v>28</v>
      </c>
      <c r="F628" s="80">
        <v>2538.6999999999998</v>
      </c>
      <c r="G628" s="80">
        <v>101.87</v>
      </c>
      <c r="H628" s="80">
        <v>2538.6999999999998</v>
      </c>
      <c r="I628" s="80" t="s">
        <v>28</v>
      </c>
      <c r="J628" s="80" t="s">
        <v>28</v>
      </c>
      <c r="K628" s="80">
        <v>99.56</v>
      </c>
      <c r="L628" s="73">
        <f t="shared" si="172"/>
        <v>89.59</v>
      </c>
      <c r="M628" s="73">
        <f t="shared" si="173"/>
        <v>138.79</v>
      </c>
      <c r="N628" s="72" t="str">
        <f t="shared" si="174"/>
        <v>0827</v>
      </c>
      <c r="O628" s="74">
        <f t="shared" si="175"/>
        <v>6</v>
      </c>
      <c r="P628" s="72">
        <f t="shared" si="176"/>
        <v>0</v>
      </c>
      <c r="Q628" s="74">
        <f t="shared" si="177"/>
        <v>22</v>
      </c>
      <c r="R628" s="72" t="str">
        <f t="shared" si="178"/>
        <v/>
      </c>
      <c r="S628" s="72" t="str">
        <f t="shared" si="179"/>
        <v/>
      </c>
      <c r="AI628" s="23">
        <f>'simulateur tarif OQN'!$B$4</f>
        <v>40</v>
      </c>
      <c r="AJ628" s="24">
        <f t="shared" si="180"/>
        <v>3733.42</v>
      </c>
      <c r="AK628" s="24">
        <f t="shared" si="181"/>
        <v>93.335499999999996</v>
      </c>
      <c r="AM628" t="str">
        <f t="shared" si="182"/>
        <v>ZONEHAUTE</v>
      </c>
      <c r="AN628" t="str">
        <f t="shared" si="183"/>
        <v>HC</v>
      </c>
      <c r="AO628" s="20">
        <f t="shared" si="184"/>
        <v>4372.3599999999997</v>
      </c>
      <c r="AP628" s="20">
        <f t="shared" si="185"/>
        <v>2538.6999999999998</v>
      </c>
      <c r="AQ628" s="20" t="str">
        <f t="shared" si="186"/>
        <v>.</v>
      </c>
      <c r="AR628" s="20" t="str">
        <f t="shared" si="187"/>
        <v>.</v>
      </c>
      <c r="AS628" s="20">
        <f t="shared" si="188"/>
        <v>3733.42</v>
      </c>
      <c r="AT628" s="20">
        <f t="shared" si="171"/>
        <v>4231.92</v>
      </c>
      <c r="AU628" s="20">
        <f t="shared" si="189"/>
        <v>101548</v>
      </c>
    </row>
    <row r="629" spans="1:47" ht="33.75">
      <c r="A629" s="54">
        <v>630</v>
      </c>
      <c r="B629" s="54" t="s">
        <v>1200</v>
      </c>
      <c r="C629" s="58" t="s">
        <v>1201</v>
      </c>
      <c r="D629" s="79">
        <v>8</v>
      </c>
      <c r="E629" s="79">
        <v>28</v>
      </c>
      <c r="F629" s="80">
        <v>1244.3599999999999</v>
      </c>
      <c r="G629" s="80">
        <v>155.55000000000001</v>
      </c>
      <c r="H629" s="80">
        <v>1244.3599999999999</v>
      </c>
      <c r="I629" s="80">
        <v>1988.47</v>
      </c>
      <c r="J629" s="80">
        <v>2634.72</v>
      </c>
      <c r="K629" s="80">
        <v>86.96</v>
      </c>
      <c r="L629" s="73">
        <f t="shared" si="172"/>
        <v>89.59</v>
      </c>
      <c r="M629" s="73">
        <f t="shared" si="173"/>
        <v>138.79</v>
      </c>
      <c r="N629" s="72" t="str">
        <f t="shared" si="174"/>
        <v>0827</v>
      </c>
      <c r="O629" s="74">
        <f t="shared" si="175"/>
        <v>20</v>
      </c>
      <c r="P629" s="72">
        <f t="shared" si="176"/>
        <v>1</v>
      </c>
      <c r="Q629" s="74">
        <f t="shared" si="177"/>
        <v>8</v>
      </c>
      <c r="R629" s="72">
        <f t="shared" si="178"/>
        <v>15</v>
      </c>
      <c r="S629" s="72">
        <f t="shared" si="179"/>
        <v>22</v>
      </c>
      <c r="AI629" s="23">
        <f>'simulateur tarif OQN'!$B$4</f>
        <v>40</v>
      </c>
      <c r="AJ629" s="24">
        <f t="shared" si="180"/>
        <v>3678.24</v>
      </c>
      <c r="AK629" s="24">
        <f t="shared" si="181"/>
        <v>91.955999999999989</v>
      </c>
      <c r="AM629" t="str">
        <f t="shared" si="182"/>
        <v>ZONEHAUTE</v>
      </c>
      <c r="AN629" t="str">
        <f t="shared" si="183"/>
        <v>HC</v>
      </c>
      <c r="AO629" s="20">
        <f t="shared" si="184"/>
        <v>6221.96</v>
      </c>
      <c r="AP629" s="20">
        <f t="shared" si="185"/>
        <v>1244.3599999999999</v>
      </c>
      <c r="AQ629" s="20">
        <f t="shared" si="186"/>
        <v>1988.47</v>
      </c>
      <c r="AR629" s="20">
        <f t="shared" si="187"/>
        <v>2634.72</v>
      </c>
      <c r="AS629" s="20">
        <f t="shared" si="188"/>
        <v>3678.24</v>
      </c>
      <c r="AT629" s="20">
        <f t="shared" si="171"/>
        <v>3546.74</v>
      </c>
      <c r="AU629" s="20">
        <f t="shared" si="189"/>
        <v>49774.399999999994</v>
      </c>
    </row>
    <row r="630" spans="1:47" ht="33.75">
      <c r="A630" s="54">
        <v>631</v>
      </c>
      <c r="B630" s="54" t="s">
        <v>1202</v>
      </c>
      <c r="C630" s="58" t="s">
        <v>1203</v>
      </c>
      <c r="D630" s="79">
        <v>29</v>
      </c>
      <c r="E630" s="79">
        <v>35</v>
      </c>
      <c r="F630" s="80">
        <v>3361</v>
      </c>
      <c r="G630" s="80">
        <v>98.04</v>
      </c>
      <c r="H630" s="80">
        <v>3361</v>
      </c>
      <c r="I630" s="80" t="s">
        <v>28</v>
      </c>
      <c r="J630" s="80" t="s">
        <v>28</v>
      </c>
      <c r="K630" s="80">
        <v>110.56</v>
      </c>
      <c r="L630" s="73">
        <f t="shared" si="172"/>
        <v>89.59</v>
      </c>
      <c r="M630" s="73">
        <f t="shared" si="173"/>
        <v>138.79</v>
      </c>
      <c r="N630" s="72" t="str">
        <f t="shared" si="174"/>
        <v>0827</v>
      </c>
      <c r="O630" s="74">
        <f t="shared" si="175"/>
        <v>6</v>
      </c>
      <c r="P630" s="72">
        <f t="shared" si="176"/>
        <v>0</v>
      </c>
      <c r="Q630" s="74">
        <f t="shared" si="177"/>
        <v>29</v>
      </c>
      <c r="R630" s="72" t="str">
        <f t="shared" si="178"/>
        <v/>
      </c>
      <c r="S630" s="72" t="str">
        <f t="shared" si="179"/>
        <v/>
      </c>
      <c r="AI630" s="23">
        <f>'simulateur tarif OQN'!$B$4</f>
        <v>40</v>
      </c>
      <c r="AJ630" s="24">
        <f t="shared" si="180"/>
        <v>3913.8</v>
      </c>
      <c r="AK630" s="24">
        <f t="shared" si="181"/>
        <v>97.844999999999999</v>
      </c>
      <c r="AM630" t="str">
        <f t="shared" si="182"/>
        <v>ZONEHAUTE</v>
      </c>
      <c r="AN630" t="str">
        <f t="shared" si="183"/>
        <v>HC</v>
      </c>
      <c r="AO630" s="20">
        <f t="shared" si="184"/>
        <v>4439.4400000000005</v>
      </c>
      <c r="AP630" s="20">
        <f t="shared" si="185"/>
        <v>3361</v>
      </c>
      <c r="AQ630" s="20" t="str">
        <f t="shared" si="186"/>
        <v>.</v>
      </c>
      <c r="AR630" s="20" t="str">
        <f t="shared" si="187"/>
        <v>.</v>
      </c>
      <c r="AS630" s="20">
        <f t="shared" si="188"/>
        <v>3913.8</v>
      </c>
      <c r="AT630" s="20">
        <f t="shared" si="171"/>
        <v>4962.2999999999993</v>
      </c>
      <c r="AU630" s="20">
        <f t="shared" si="189"/>
        <v>134440</v>
      </c>
    </row>
    <row r="631" spans="1:47" ht="33.75">
      <c r="A631" s="54">
        <v>632</v>
      </c>
      <c r="B631" s="54" t="s">
        <v>1204</v>
      </c>
      <c r="C631" s="58" t="s">
        <v>1205</v>
      </c>
      <c r="D631" s="79">
        <v>8</v>
      </c>
      <c r="E631" s="79">
        <v>28</v>
      </c>
      <c r="F631" s="80">
        <v>1481.36</v>
      </c>
      <c r="G631" s="80">
        <v>185.17</v>
      </c>
      <c r="H631" s="80">
        <v>1481.36</v>
      </c>
      <c r="I631" s="80">
        <v>2408.75</v>
      </c>
      <c r="J631" s="80">
        <v>3179.99</v>
      </c>
      <c r="K631" s="80">
        <v>97.44</v>
      </c>
      <c r="L631" s="73">
        <f t="shared" si="172"/>
        <v>89.59</v>
      </c>
      <c r="M631" s="73">
        <f t="shared" si="173"/>
        <v>138.79</v>
      </c>
      <c r="N631" s="72" t="str">
        <f t="shared" si="174"/>
        <v>0827</v>
      </c>
      <c r="O631" s="74">
        <f t="shared" si="175"/>
        <v>20</v>
      </c>
      <c r="P631" s="72">
        <f t="shared" si="176"/>
        <v>1</v>
      </c>
      <c r="Q631" s="74">
        <f t="shared" si="177"/>
        <v>8</v>
      </c>
      <c r="R631" s="72">
        <f t="shared" si="178"/>
        <v>15</v>
      </c>
      <c r="S631" s="72">
        <f t="shared" si="179"/>
        <v>22</v>
      </c>
      <c r="AI631" s="23">
        <f>'simulateur tarif OQN'!$B$4</f>
        <v>40</v>
      </c>
      <c r="AJ631" s="24">
        <f t="shared" si="180"/>
        <v>4349.2699999999995</v>
      </c>
      <c r="AK631" s="24">
        <f t="shared" si="181"/>
        <v>108.73174999999999</v>
      </c>
      <c r="AM631" t="str">
        <f t="shared" si="182"/>
        <v>ZONEHAUTE</v>
      </c>
      <c r="AN631" t="str">
        <f t="shared" si="183"/>
        <v>HC</v>
      </c>
      <c r="AO631" s="20">
        <f t="shared" si="184"/>
        <v>7406.7999999999993</v>
      </c>
      <c r="AP631" s="20">
        <f t="shared" si="185"/>
        <v>1481.36</v>
      </c>
      <c r="AQ631" s="20">
        <f t="shared" si="186"/>
        <v>2408.75</v>
      </c>
      <c r="AR631" s="20">
        <f t="shared" si="187"/>
        <v>3179.99</v>
      </c>
      <c r="AS631" s="20">
        <f t="shared" si="188"/>
        <v>4349.2699999999995</v>
      </c>
      <c r="AT631" s="20">
        <f t="shared" si="171"/>
        <v>4741.7700000000004</v>
      </c>
      <c r="AU631" s="20">
        <f t="shared" si="189"/>
        <v>59254.399999999994</v>
      </c>
    </row>
    <row r="632" spans="1:47" ht="33.75">
      <c r="A632" s="54">
        <v>633</v>
      </c>
      <c r="B632" s="54" t="s">
        <v>1206</v>
      </c>
      <c r="C632" s="58" t="s">
        <v>1207</v>
      </c>
      <c r="D632" s="79">
        <v>50</v>
      </c>
      <c r="E632" s="79">
        <v>56</v>
      </c>
      <c r="F632" s="80">
        <v>5450.9</v>
      </c>
      <c r="G632" s="80">
        <v>81.099999999999994</v>
      </c>
      <c r="H632" s="80">
        <v>5450.9</v>
      </c>
      <c r="I632" s="80" t="s">
        <v>28</v>
      </c>
      <c r="J632" s="80" t="s">
        <v>28</v>
      </c>
      <c r="K632" s="80">
        <v>99.11</v>
      </c>
      <c r="L632" s="73">
        <f t="shared" si="172"/>
        <v>89.59</v>
      </c>
      <c r="M632" s="73">
        <f t="shared" si="173"/>
        <v>138.79</v>
      </c>
      <c r="N632" s="72" t="str">
        <f t="shared" si="174"/>
        <v>0827</v>
      </c>
      <c r="O632" s="74">
        <f t="shared" si="175"/>
        <v>6</v>
      </c>
      <c r="P632" s="72">
        <f t="shared" si="176"/>
        <v>0</v>
      </c>
      <c r="Q632" s="74">
        <f t="shared" si="177"/>
        <v>50</v>
      </c>
      <c r="R632" s="72" t="str">
        <f t="shared" si="178"/>
        <v/>
      </c>
      <c r="S632" s="72" t="str">
        <f t="shared" si="179"/>
        <v/>
      </c>
      <c r="AI632" s="23">
        <f>'simulateur tarif OQN'!$B$4</f>
        <v>40</v>
      </c>
      <c r="AJ632" s="24">
        <f t="shared" si="180"/>
        <v>4639.8999999999996</v>
      </c>
      <c r="AK632" s="24">
        <f t="shared" si="181"/>
        <v>115.99749999999999</v>
      </c>
      <c r="AM632" t="str">
        <f t="shared" si="182"/>
        <v>ZONEBASSE</v>
      </c>
      <c r="AN632" t="str">
        <f t="shared" si="183"/>
        <v>HC</v>
      </c>
      <c r="AO632" s="20">
        <f t="shared" si="184"/>
        <v>4639.8999999999996</v>
      </c>
      <c r="AP632" s="20">
        <f t="shared" si="185"/>
        <v>5450.9</v>
      </c>
      <c r="AQ632" s="20" t="str">
        <f t="shared" si="186"/>
        <v>.</v>
      </c>
      <c r="AR632" s="20" t="str">
        <f t="shared" si="187"/>
        <v>.</v>
      </c>
      <c r="AS632" s="20">
        <f t="shared" si="188"/>
        <v>3865.1399999999994</v>
      </c>
      <c r="AT632" s="20">
        <f t="shared" si="171"/>
        <v>4341.1399999999994</v>
      </c>
      <c r="AU632" s="20">
        <f t="shared" si="189"/>
        <v>218036</v>
      </c>
    </row>
    <row r="633" spans="1:47" ht="22.5">
      <c r="A633" s="54">
        <v>634</v>
      </c>
      <c r="B633" s="54" t="s">
        <v>1208</v>
      </c>
      <c r="C633" s="58" t="s">
        <v>2745</v>
      </c>
      <c r="D633" s="79">
        <v>1</v>
      </c>
      <c r="E633" s="79">
        <v>1</v>
      </c>
      <c r="F633" s="80" t="s">
        <v>28</v>
      </c>
      <c r="G633" s="80" t="s">
        <v>28</v>
      </c>
      <c r="H633" s="80">
        <v>76.59</v>
      </c>
      <c r="I633" s="80" t="s">
        <v>28</v>
      </c>
      <c r="J633" s="80" t="s">
        <v>28</v>
      </c>
      <c r="K633" s="80" t="s">
        <v>28</v>
      </c>
      <c r="L633" s="73" t="str">
        <f t="shared" si="172"/>
        <v/>
      </c>
      <c r="M633" s="73" t="str">
        <f t="shared" si="173"/>
        <v/>
      </c>
      <c r="N633" s="72" t="str">
        <f t="shared" si="174"/>
        <v>0831</v>
      </c>
      <c r="O633" s="74">
        <f t="shared" si="175"/>
        <v>0</v>
      </c>
      <c r="P633" s="72">
        <f t="shared" si="176"/>
        <v>0</v>
      </c>
      <c r="Q633" s="74">
        <f t="shared" si="177"/>
        <v>1</v>
      </c>
      <c r="R633" s="72" t="str">
        <f t="shared" si="178"/>
        <v/>
      </c>
      <c r="S633" s="72" t="str">
        <f t="shared" si="179"/>
        <v/>
      </c>
      <c r="AI633" s="23">
        <f>'simulateur tarif OQN'!$B$4</f>
        <v>40</v>
      </c>
      <c r="AJ633" s="24">
        <f t="shared" si="180"/>
        <v>3063.6000000000004</v>
      </c>
      <c r="AK633" s="24">
        <f t="shared" si="181"/>
        <v>76.59</v>
      </c>
      <c r="AM633" t="str">
        <f t="shared" si="182"/>
        <v>ZONEHAUTE</v>
      </c>
      <c r="AN633" t="str">
        <f t="shared" si="183"/>
        <v>HDJ</v>
      </c>
      <c r="AO633" s="20" t="e">
        <f t="shared" si="184"/>
        <v>#VALUE!</v>
      </c>
      <c r="AP633" s="20">
        <f t="shared" si="185"/>
        <v>76.59</v>
      </c>
      <c r="AQ633" s="20" t="str">
        <f t="shared" si="186"/>
        <v>.</v>
      </c>
      <c r="AR633" s="20" t="str">
        <f t="shared" si="187"/>
        <v>.</v>
      </c>
      <c r="AS633" s="20" t="e">
        <f t="shared" si="188"/>
        <v>#VALUE!</v>
      </c>
      <c r="AT633" s="20" t="e">
        <f t="shared" si="171"/>
        <v>#VALUE!</v>
      </c>
      <c r="AU633" s="20">
        <f t="shared" si="189"/>
        <v>3063.6000000000004</v>
      </c>
    </row>
    <row r="634" spans="1:47" ht="33.75">
      <c r="A634" s="54">
        <v>635</v>
      </c>
      <c r="B634" s="54" t="s">
        <v>1209</v>
      </c>
      <c r="C634" s="58" t="s">
        <v>2746</v>
      </c>
      <c r="D634" s="79">
        <v>15</v>
      </c>
      <c r="E634" s="79">
        <v>35</v>
      </c>
      <c r="F634" s="80">
        <v>1808.8</v>
      </c>
      <c r="G634" s="80">
        <v>120.59</v>
      </c>
      <c r="H634" s="80">
        <v>1808.8</v>
      </c>
      <c r="I634" s="80">
        <v>2442.44</v>
      </c>
      <c r="J634" s="80">
        <v>3045.05</v>
      </c>
      <c r="K634" s="80">
        <v>84.62</v>
      </c>
      <c r="L634" s="73">
        <f t="shared" si="172"/>
        <v>99.85</v>
      </c>
      <c r="M634" s="73">
        <f t="shared" si="173"/>
        <v>132.08000000000001</v>
      </c>
      <c r="N634" s="72" t="str">
        <f t="shared" si="174"/>
        <v>0831</v>
      </c>
      <c r="O634" s="74">
        <f t="shared" si="175"/>
        <v>20</v>
      </c>
      <c r="P634" s="72">
        <f t="shared" si="176"/>
        <v>1</v>
      </c>
      <c r="Q634" s="74">
        <f t="shared" si="177"/>
        <v>15</v>
      </c>
      <c r="R634" s="72">
        <f t="shared" si="178"/>
        <v>22</v>
      </c>
      <c r="S634" s="72">
        <f t="shared" si="179"/>
        <v>29</v>
      </c>
      <c r="AI634" s="23">
        <f>'simulateur tarif OQN'!$B$4</f>
        <v>40</v>
      </c>
      <c r="AJ634" s="24">
        <f t="shared" si="180"/>
        <v>3468.15</v>
      </c>
      <c r="AK634" s="24">
        <f t="shared" si="181"/>
        <v>86.703749999999999</v>
      </c>
      <c r="AM634" t="str">
        <f t="shared" si="182"/>
        <v>ZONEHAUTE</v>
      </c>
      <c r="AN634" t="str">
        <f t="shared" si="183"/>
        <v>HC</v>
      </c>
      <c r="AO634" s="20">
        <f t="shared" si="184"/>
        <v>4823.55</v>
      </c>
      <c r="AP634" s="20">
        <f t="shared" si="185"/>
        <v>1808.8</v>
      </c>
      <c r="AQ634" s="20">
        <f t="shared" si="186"/>
        <v>2442.44</v>
      </c>
      <c r="AR634" s="20">
        <f t="shared" si="187"/>
        <v>3045.05</v>
      </c>
      <c r="AS634" s="20">
        <f t="shared" si="188"/>
        <v>3468.15</v>
      </c>
      <c r="AT634" s="20">
        <f t="shared" si="171"/>
        <v>2706.6500000000005</v>
      </c>
      <c r="AU634" s="20">
        <f t="shared" si="189"/>
        <v>72352</v>
      </c>
    </row>
    <row r="635" spans="1:47" ht="33.75">
      <c r="A635" s="54">
        <v>636</v>
      </c>
      <c r="B635" s="54" t="s">
        <v>1210</v>
      </c>
      <c r="C635" s="58" t="s">
        <v>2747</v>
      </c>
      <c r="D635" s="79">
        <v>22</v>
      </c>
      <c r="E635" s="79">
        <v>42</v>
      </c>
      <c r="F635" s="80">
        <v>3013.69</v>
      </c>
      <c r="G635" s="80">
        <v>136.99</v>
      </c>
      <c r="H635" s="80">
        <v>3013.69</v>
      </c>
      <c r="I635" s="80">
        <v>3640.09</v>
      </c>
      <c r="J635" s="80">
        <v>4531.7299999999996</v>
      </c>
      <c r="K635" s="80">
        <v>105.33</v>
      </c>
      <c r="L635" s="73">
        <f t="shared" si="172"/>
        <v>99.85</v>
      </c>
      <c r="M635" s="73">
        <f t="shared" si="173"/>
        <v>132.08000000000001</v>
      </c>
      <c r="N635" s="72" t="str">
        <f t="shared" si="174"/>
        <v>0831</v>
      </c>
      <c r="O635" s="74">
        <f t="shared" si="175"/>
        <v>20</v>
      </c>
      <c r="P635" s="72">
        <f t="shared" si="176"/>
        <v>1</v>
      </c>
      <c r="Q635" s="74">
        <f t="shared" si="177"/>
        <v>22</v>
      </c>
      <c r="R635" s="72">
        <f t="shared" si="178"/>
        <v>29</v>
      </c>
      <c r="S635" s="72">
        <f t="shared" si="179"/>
        <v>36</v>
      </c>
      <c r="AI635" s="23">
        <f>'simulateur tarif OQN'!$B$4</f>
        <v>40</v>
      </c>
      <c r="AJ635" s="24">
        <f t="shared" si="180"/>
        <v>4531.7299999999996</v>
      </c>
      <c r="AK635" s="24">
        <f t="shared" si="181"/>
        <v>113.29324999999999</v>
      </c>
      <c r="AM635" t="str">
        <f t="shared" si="182"/>
        <v>ZONEFORF3</v>
      </c>
      <c r="AN635" t="str">
        <f t="shared" si="183"/>
        <v>HC</v>
      </c>
      <c r="AO635" s="20">
        <f t="shared" si="184"/>
        <v>5479.51</v>
      </c>
      <c r="AP635" s="20">
        <f t="shared" si="185"/>
        <v>3013.69</v>
      </c>
      <c r="AQ635" s="20">
        <f t="shared" si="186"/>
        <v>3640.09</v>
      </c>
      <c r="AR635" s="20">
        <f t="shared" si="187"/>
        <v>4531.7299999999996</v>
      </c>
      <c r="AS635" s="20">
        <f t="shared" si="188"/>
        <v>4321.07</v>
      </c>
      <c r="AT635" s="20">
        <f t="shared" ref="AT635:AT698" si="190">IF(P635=1,J635+(90-E635)*K635,H635+(90-E635)*K635)+(AI635-90)*L635</f>
        <v>4595.07</v>
      </c>
      <c r="AU635" s="20">
        <f t="shared" si="189"/>
        <v>120547.6</v>
      </c>
    </row>
    <row r="636" spans="1:47" ht="45">
      <c r="A636" s="54">
        <v>637</v>
      </c>
      <c r="B636" s="54" t="s">
        <v>1211</v>
      </c>
      <c r="C636" s="58" t="s">
        <v>2748</v>
      </c>
      <c r="D636" s="79">
        <v>22</v>
      </c>
      <c r="E636" s="79">
        <v>42</v>
      </c>
      <c r="F636" s="80">
        <v>2723.73</v>
      </c>
      <c r="G636" s="80">
        <v>123.81</v>
      </c>
      <c r="H636" s="80">
        <v>2723.73</v>
      </c>
      <c r="I636" s="80">
        <v>3393.71</v>
      </c>
      <c r="J636" s="80">
        <v>4161.25</v>
      </c>
      <c r="K636" s="80">
        <v>96.49</v>
      </c>
      <c r="L636" s="73">
        <f t="shared" si="172"/>
        <v>99.85</v>
      </c>
      <c r="M636" s="73">
        <f t="shared" si="173"/>
        <v>132.08000000000001</v>
      </c>
      <c r="N636" s="72" t="str">
        <f t="shared" si="174"/>
        <v>0831</v>
      </c>
      <c r="O636" s="74">
        <f t="shared" si="175"/>
        <v>20</v>
      </c>
      <c r="P636" s="72">
        <f t="shared" si="176"/>
        <v>1</v>
      </c>
      <c r="Q636" s="74">
        <f t="shared" si="177"/>
        <v>22</v>
      </c>
      <c r="R636" s="72">
        <f t="shared" si="178"/>
        <v>29</v>
      </c>
      <c r="S636" s="72">
        <f t="shared" si="179"/>
        <v>36</v>
      </c>
      <c r="AI636" s="23">
        <f>'simulateur tarif OQN'!$B$4</f>
        <v>40</v>
      </c>
      <c r="AJ636" s="24">
        <f t="shared" si="180"/>
        <v>4161.25</v>
      </c>
      <c r="AK636" s="24">
        <f t="shared" si="181"/>
        <v>104.03125</v>
      </c>
      <c r="AM636" t="str">
        <f t="shared" si="182"/>
        <v>ZONEFORF3</v>
      </c>
      <c r="AN636" t="str">
        <f t="shared" si="183"/>
        <v>HC</v>
      </c>
      <c r="AO636" s="20">
        <f t="shared" si="184"/>
        <v>4952.3099999999995</v>
      </c>
      <c r="AP636" s="20">
        <f t="shared" si="185"/>
        <v>2723.73</v>
      </c>
      <c r="AQ636" s="20">
        <f t="shared" si="186"/>
        <v>3393.71</v>
      </c>
      <c r="AR636" s="20">
        <f t="shared" si="187"/>
        <v>4161.25</v>
      </c>
      <c r="AS636" s="20">
        <f t="shared" si="188"/>
        <v>3968.27</v>
      </c>
      <c r="AT636" s="20">
        <f t="shared" si="190"/>
        <v>3800.2700000000004</v>
      </c>
      <c r="AU636" s="20">
        <f t="shared" si="189"/>
        <v>108949.2</v>
      </c>
    </row>
    <row r="637" spans="1:47" ht="45">
      <c r="A637" s="54">
        <v>638</v>
      </c>
      <c r="B637" s="54" t="s">
        <v>1212</v>
      </c>
      <c r="C637" s="58" t="s">
        <v>2749</v>
      </c>
      <c r="D637" s="79">
        <v>22</v>
      </c>
      <c r="E637" s="79">
        <v>42</v>
      </c>
      <c r="F637" s="80">
        <v>2748.46</v>
      </c>
      <c r="G637" s="80">
        <v>124.93</v>
      </c>
      <c r="H637" s="80">
        <v>2748.46</v>
      </c>
      <c r="I637" s="80">
        <v>3424.52</v>
      </c>
      <c r="J637" s="80">
        <v>4199.04</v>
      </c>
      <c r="K637" s="80">
        <v>99.98</v>
      </c>
      <c r="L637" s="73">
        <f t="shared" si="172"/>
        <v>99.85</v>
      </c>
      <c r="M637" s="73">
        <f t="shared" si="173"/>
        <v>132.08000000000001</v>
      </c>
      <c r="N637" s="72" t="str">
        <f t="shared" si="174"/>
        <v>0831</v>
      </c>
      <c r="O637" s="74">
        <f t="shared" si="175"/>
        <v>20</v>
      </c>
      <c r="P637" s="72">
        <f t="shared" si="176"/>
        <v>1</v>
      </c>
      <c r="Q637" s="74">
        <f t="shared" si="177"/>
        <v>22</v>
      </c>
      <c r="R637" s="72">
        <f t="shared" si="178"/>
        <v>29</v>
      </c>
      <c r="S637" s="72">
        <f t="shared" si="179"/>
        <v>36</v>
      </c>
      <c r="AI637" s="23">
        <f>'simulateur tarif OQN'!$B$4</f>
        <v>40</v>
      </c>
      <c r="AJ637" s="24">
        <f t="shared" si="180"/>
        <v>4199.04</v>
      </c>
      <c r="AK637" s="24">
        <f t="shared" si="181"/>
        <v>104.976</v>
      </c>
      <c r="AM637" t="str">
        <f t="shared" si="182"/>
        <v>ZONEFORF3</v>
      </c>
      <c r="AN637" t="str">
        <f t="shared" si="183"/>
        <v>HC</v>
      </c>
      <c r="AO637" s="20">
        <f t="shared" si="184"/>
        <v>4997.2000000000007</v>
      </c>
      <c r="AP637" s="20">
        <f t="shared" si="185"/>
        <v>2748.46</v>
      </c>
      <c r="AQ637" s="20">
        <f t="shared" si="186"/>
        <v>3424.52</v>
      </c>
      <c r="AR637" s="20">
        <f t="shared" si="187"/>
        <v>4199.04</v>
      </c>
      <c r="AS637" s="20">
        <f t="shared" si="188"/>
        <v>3999.08</v>
      </c>
      <c r="AT637" s="20">
        <f t="shared" si="190"/>
        <v>4005.58</v>
      </c>
      <c r="AU637" s="20">
        <f t="shared" si="189"/>
        <v>109938.4</v>
      </c>
    </row>
    <row r="638" spans="1:47" ht="45">
      <c r="A638" s="54">
        <v>639</v>
      </c>
      <c r="B638" s="54" t="s">
        <v>1213</v>
      </c>
      <c r="C638" s="58" t="s">
        <v>2750</v>
      </c>
      <c r="D638" s="79">
        <v>22</v>
      </c>
      <c r="E638" s="79">
        <v>42</v>
      </c>
      <c r="F638" s="80">
        <v>3101</v>
      </c>
      <c r="G638" s="80">
        <v>140.94999999999999</v>
      </c>
      <c r="H638" s="80">
        <v>3101</v>
      </c>
      <c r="I638" s="80">
        <v>3797.27</v>
      </c>
      <c r="J638" s="80">
        <v>4631.92</v>
      </c>
      <c r="K638" s="80">
        <v>103.92</v>
      </c>
      <c r="L638" s="73">
        <f t="shared" si="172"/>
        <v>99.85</v>
      </c>
      <c r="M638" s="73">
        <f t="shared" si="173"/>
        <v>132.08000000000001</v>
      </c>
      <c r="N638" s="72" t="str">
        <f t="shared" si="174"/>
        <v>0831</v>
      </c>
      <c r="O638" s="74">
        <f t="shared" si="175"/>
        <v>20</v>
      </c>
      <c r="P638" s="72">
        <f t="shared" si="176"/>
        <v>1</v>
      </c>
      <c r="Q638" s="74">
        <f t="shared" si="177"/>
        <v>22</v>
      </c>
      <c r="R638" s="72">
        <f t="shared" si="178"/>
        <v>29</v>
      </c>
      <c r="S638" s="72">
        <f t="shared" si="179"/>
        <v>36</v>
      </c>
      <c r="AI638" s="23">
        <f>'simulateur tarif OQN'!$B$4</f>
        <v>40</v>
      </c>
      <c r="AJ638" s="24">
        <f t="shared" si="180"/>
        <v>4631.92</v>
      </c>
      <c r="AK638" s="24">
        <f t="shared" si="181"/>
        <v>115.798</v>
      </c>
      <c r="AM638" t="str">
        <f t="shared" si="182"/>
        <v>ZONEFORF3</v>
      </c>
      <c r="AN638" t="str">
        <f t="shared" si="183"/>
        <v>HC</v>
      </c>
      <c r="AO638" s="20">
        <f t="shared" si="184"/>
        <v>5638.1</v>
      </c>
      <c r="AP638" s="20">
        <f t="shared" si="185"/>
        <v>3101</v>
      </c>
      <c r="AQ638" s="20">
        <f t="shared" si="186"/>
        <v>3797.27</v>
      </c>
      <c r="AR638" s="20">
        <f t="shared" si="187"/>
        <v>4631.92</v>
      </c>
      <c r="AS638" s="20">
        <f t="shared" si="188"/>
        <v>4424.08</v>
      </c>
      <c r="AT638" s="20">
        <f t="shared" si="190"/>
        <v>4627.58</v>
      </c>
      <c r="AU638" s="20">
        <f t="shared" si="189"/>
        <v>124040</v>
      </c>
    </row>
    <row r="639" spans="1:47" ht="45">
      <c r="A639" s="54">
        <v>640</v>
      </c>
      <c r="B639" s="54" t="s">
        <v>1214</v>
      </c>
      <c r="C639" s="58" t="s">
        <v>2751</v>
      </c>
      <c r="D639" s="79">
        <v>57</v>
      </c>
      <c r="E639" s="79">
        <v>63</v>
      </c>
      <c r="F639" s="80">
        <v>6247.07</v>
      </c>
      <c r="G639" s="80">
        <v>76.91</v>
      </c>
      <c r="H639" s="80">
        <v>6247.07</v>
      </c>
      <c r="I639" s="80" t="s">
        <v>28</v>
      </c>
      <c r="J639" s="80" t="s">
        <v>28</v>
      </c>
      <c r="K639" s="80">
        <v>103.92</v>
      </c>
      <c r="L639" s="73">
        <f t="shared" si="172"/>
        <v>99.85</v>
      </c>
      <c r="M639" s="73">
        <f t="shared" si="173"/>
        <v>132.08000000000001</v>
      </c>
      <c r="N639" s="72" t="str">
        <f t="shared" si="174"/>
        <v>0831</v>
      </c>
      <c r="O639" s="74">
        <f t="shared" si="175"/>
        <v>6</v>
      </c>
      <c r="P639" s="72">
        <f t="shared" si="176"/>
        <v>0</v>
      </c>
      <c r="Q639" s="74">
        <f t="shared" si="177"/>
        <v>57</v>
      </c>
      <c r="R639" s="72" t="str">
        <f t="shared" si="178"/>
        <v/>
      </c>
      <c r="S639" s="72" t="str">
        <f t="shared" si="179"/>
        <v/>
      </c>
      <c r="AI639" s="23">
        <f>'simulateur tarif OQN'!$B$4</f>
        <v>40</v>
      </c>
      <c r="AJ639" s="24">
        <f t="shared" si="180"/>
        <v>4939.5999999999995</v>
      </c>
      <c r="AK639" s="24">
        <f t="shared" si="181"/>
        <v>123.48999999999998</v>
      </c>
      <c r="AM639" t="str">
        <f t="shared" si="182"/>
        <v>ZONEBASSE</v>
      </c>
      <c r="AN639" t="str">
        <f t="shared" si="183"/>
        <v>HC</v>
      </c>
      <c r="AO639" s="20">
        <f t="shared" si="184"/>
        <v>4939.5999999999995</v>
      </c>
      <c r="AP639" s="20">
        <f t="shared" si="185"/>
        <v>6247.07</v>
      </c>
      <c r="AQ639" s="20" t="str">
        <f t="shared" si="186"/>
        <v>.</v>
      </c>
      <c r="AR639" s="20" t="str">
        <f t="shared" si="187"/>
        <v>.</v>
      </c>
      <c r="AS639" s="20">
        <f t="shared" si="188"/>
        <v>3856.91</v>
      </c>
      <c r="AT639" s="20">
        <f t="shared" si="190"/>
        <v>4060.41</v>
      </c>
      <c r="AU639" s="20">
        <f t="shared" si="189"/>
        <v>249882.8</v>
      </c>
    </row>
    <row r="640" spans="1:47" ht="33.75">
      <c r="A640" s="54">
        <v>641</v>
      </c>
      <c r="B640" s="54" t="s">
        <v>1215</v>
      </c>
      <c r="C640" s="58" t="s">
        <v>2752</v>
      </c>
      <c r="D640" s="79">
        <v>15</v>
      </c>
      <c r="E640" s="79">
        <v>35</v>
      </c>
      <c r="F640" s="80">
        <v>1674.13</v>
      </c>
      <c r="G640" s="80">
        <v>111.61</v>
      </c>
      <c r="H640" s="80">
        <v>1674.13</v>
      </c>
      <c r="I640" s="80">
        <v>2232.64</v>
      </c>
      <c r="J640" s="80">
        <v>2875.87</v>
      </c>
      <c r="K640" s="80">
        <v>79.97</v>
      </c>
      <c r="L640" s="73">
        <f t="shared" si="172"/>
        <v>100.6</v>
      </c>
      <c r="M640" s="73">
        <f t="shared" si="173"/>
        <v>132.08000000000001</v>
      </c>
      <c r="N640" s="72" t="str">
        <f t="shared" si="174"/>
        <v>0831</v>
      </c>
      <c r="O640" s="74">
        <f t="shared" si="175"/>
        <v>20</v>
      </c>
      <c r="P640" s="72">
        <f t="shared" si="176"/>
        <v>1</v>
      </c>
      <c r="Q640" s="74">
        <f t="shared" si="177"/>
        <v>15</v>
      </c>
      <c r="R640" s="72">
        <f t="shared" si="178"/>
        <v>22</v>
      </c>
      <c r="S640" s="72">
        <f t="shared" si="179"/>
        <v>29</v>
      </c>
      <c r="AI640" s="23">
        <f>'simulateur tarif OQN'!$B$4</f>
        <v>40</v>
      </c>
      <c r="AJ640" s="24">
        <f t="shared" si="180"/>
        <v>3275.72</v>
      </c>
      <c r="AK640" s="24">
        <f t="shared" si="181"/>
        <v>81.893000000000001</v>
      </c>
      <c r="AM640" t="str">
        <f t="shared" si="182"/>
        <v>ZONEHAUTE</v>
      </c>
      <c r="AN640" t="str">
        <f t="shared" si="183"/>
        <v>HC</v>
      </c>
      <c r="AO640" s="20">
        <f t="shared" si="184"/>
        <v>4464.38</v>
      </c>
      <c r="AP640" s="20">
        <f t="shared" si="185"/>
        <v>1674.13</v>
      </c>
      <c r="AQ640" s="20">
        <f t="shared" si="186"/>
        <v>2232.64</v>
      </c>
      <c r="AR640" s="20">
        <f t="shared" si="187"/>
        <v>2875.87</v>
      </c>
      <c r="AS640" s="20">
        <f t="shared" si="188"/>
        <v>3275.72</v>
      </c>
      <c r="AT640" s="20">
        <f t="shared" si="190"/>
        <v>2244.2200000000003</v>
      </c>
      <c r="AU640" s="20">
        <f t="shared" si="189"/>
        <v>66965.200000000012</v>
      </c>
    </row>
    <row r="641" spans="1:47" ht="33.75">
      <c r="A641" s="54">
        <v>642</v>
      </c>
      <c r="B641" s="54" t="s">
        <v>1216</v>
      </c>
      <c r="C641" s="58" t="s">
        <v>2753</v>
      </c>
      <c r="D641" s="79">
        <v>15</v>
      </c>
      <c r="E641" s="79">
        <v>35</v>
      </c>
      <c r="F641" s="80">
        <v>1812.41</v>
      </c>
      <c r="G641" s="80">
        <v>120.83</v>
      </c>
      <c r="H641" s="80">
        <v>1812.41</v>
      </c>
      <c r="I641" s="80">
        <v>2416.08</v>
      </c>
      <c r="J641" s="80">
        <v>3150.35</v>
      </c>
      <c r="K641" s="80">
        <v>87.21</v>
      </c>
      <c r="L641" s="73">
        <f t="shared" si="172"/>
        <v>100.6</v>
      </c>
      <c r="M641" s="73">
        <f t="shared" si="173"/>
        <v>132.08000000000001</v>
      </c>
      <c r="N641" s="72" t="str">
        <f t="shared" si="174"/>
        <v>0831</v>
      </c>
      <c r="O641" s="74">
        <f t="shared" si="175"/>
        <v>20</v>
      </c>
      <c r="P641" s="72">
        <f t="shared" si="176"/>
        <v>1</v>
      </c>
      <c r="Q641" s="74">
        <f t="shared" si="177"/>
        <v>15</v>
      </c>
      <c r="R641" s="72">
        <f t="shared" si="178"/>
        <v>22</v>
      </c>
      <c r="S641" s="72">
        <f t="shared" si="179"/>
        <v>29</v>
      </c>
      <c r="AI641" s="23">
        <f>'simulateur tarif OQN'!$B$4</f>
        <v>40</v>
      </c>
      <c r="AJ641" s="24">
        <f t="shared" si="180"/>
        <v>3586.3999999999996</v>
      </c>
      <c r="AK641" s="24">
        <f t="shared" si="181"/>
        <v>89.66</v>
      </c>
      <c r="AM641" t="str">
        <f t="shared" si="182"/>
        <v>ZONEHAUTE</v>
      </c>
      <c r="AN641" t="str">
        <f t="shared" si="183"/>
        <v>HC</v>
      </c>
      <c r="AO641" s="20">
        <f t="shared" si="184"/>
        <v>4833.16</v>
      </c>
      <c r="AP641" s="20">
        <f t="shared" si="185"/>
        <v>1812.41</v>
      </c>
      <c r="AQ641" s="20">
        <f t="shared" si="186"/>
        <v>2416.08</v>
      </c>
      <c r="AR641" s="20">
        <f t="shared" si="187"/>
        <v>3150.35</v>
      </c>
      <c r="AS641" s="20">
        <f t="shared" si="188"/>
        <v>3586.3999999999996</v>
      </c>
      <c r="AT641" s="20">
        <f t="shared" si="190"/>
        <v>2916.8999999999996</v>
      </c>
      <c r="AU641" s="20">
        <f t="shared" si="189"/>
        <v>72496.400000000009</v>
      </c>
    </row>
    <row r="642" spans="1:47" ht="45">
      <c r="A642" s="54">
        <v>643</v>
      </c>
      <c r="B642" s="54" t="s">
        <v>1217</v>
      </c>
      <c r="C642" s="58" t="s">
        <v>2754</v>
      </c>
      <c r="D642" s="79">
        <v>15</v>
      </c>
      <c r="E642" s="79">
        <v>35</v>
      </c>
      <c r="F642" s="80">
        <v>1938.66</v>
      </c>
      <c r="G642" s="80">
        <v>129.24</v>
      </c>
      <c r="H642" s="80">
        <v>1938.66</v>
      </c>
      <c r="I642" s="80">
        <v>2601.14</v>
      </c>
      <c r="J642" s="80">
        <v>3323.57</v>
      </c>
      <c r="K642" s="80">
        <v>89.76</v>
      </c>
      <c r="L642" s="73">
        <f t="shared" si="172"/>
        <v>100.6</v>
      </c>
      <c r="M642" s="73">
        <f t="shared" si="173"/>
        <v>132.08000000000001</v>
      </c>
      <c r="N642" s="72" t="str">
        <f t="shared" si="174"/>
        <v>0831</v>
      </c>
      <c r="O642" s="74">
        <f t="shared" si="175"/>
        <v>20</v>
      </c>
      <c r="P642" s="72">
        <f t="shared" si="176"/>
        <v>1</v>
      </c>
      <c r="Q642" s="74">
        <f t="shared" si="177"/>
        <v>15</v>
      </c>
      <c r="R642" s="72">
        <f t="shared" si="178"/>
        <v>22</v>
      </c>
      <c r="S642" s="72">
        <f t="shared" si="179"/>
        <v>29</v>
      </c>
      <c r="AI642" s="23">
        <f>'simulateur tarif OQN'!$B$4</f>
        <v>40</v>
      </c>
      <c r="AJ642" s="24">
        <f t="shared" si="180"/>
        <v>3772.3700000000003</v>
      </c>
      <c r="AK642" s="24">
        <f t="shared" si="181"/>
        <v>94.309250000000006</v>
      </c>
      <c r="AM642" t="str">
        <f t="shared" si="182"/>
        <v>ZONEHAUTE</v>
      </c>
      <c r="AN642" t="str">
        <f t="shared" si="183"/>
        <v>HC</v>
      </c>
      <c r="AO642" s="20">
        <f t="shared" si="184"/>
        <v>5169.66</v>
      </c>
      <c r="AP642" s="20">
        <f t="shared" si="185"/>
        <v>1938.66</v>
      </c>
      <c r="AQ642" s="20">
        <f t="shared" si="186"/>
        <v>2601.14</v>
      </c>
      <c r="AR642" s="20">
        <f t="shared" si="187"/>
        <v>3323.57</v>
      </c>
      <c r="AS642" s="20">
        <f t="shared" si="188"/>
        <v>3772.3700000000003</v>
      </c>
      <c r="AT642" s="20">
        <f t="shared" si="190"/>
        <v>3230.3700000000008</v>
      </c>
      <c r="AU642" s="20">
        <f t="shared" si="189"/>
        <v>77546.400000000009</v>
      </c>
    </row>
    <row r="643" spans="1:47" ht="45">
      <c r="A643" s="54">
        <v>644</v>
      </c>
      <c r="B643" s="54" t="s">
        <v>1218</v>
      </c>
      <c r="C643" s="58" t="s">
        <v>2755</v>
      </c>
      <c r="D643" s="79">
        <v>43</v>
      </c>
      <c r="E643" s="79">
        <v>49</v>
      </c>
      <c r="F643" s="80">
        <v>4392.75</v>
      </c>
      <c r="G643" s="80">
        <v>76.37</v>
      </c>
      <c r="H643" s="80">
        <v>4392.75</v>
      </c>
      <c r="I643" s="80" t="s">
        <v>28</v>
      </c>
      <c r="J643" s="80" t="s">
        <v>28</v>
      </c>
      <c r="K643" s="80">
        <v>94.9</v>
      </c>
      <c r="L643" s="73">
        <f t="shared" si="172"/>
        <v>100.6</v>
      </c>
      <c r="M643" s="73">
        <f t="shared" si="173"/>
        <v>132.08000000000001</v>
      </c>
      <c r="N643" s="72" t="str">
        <f t="shared" si="174"/>
        <v>0831</v>
      </c>
      <c r="O643" s="74">
        <f t="shared" si="175"/>
        <v>6</v>
      </c>
      <c r="P643" s="72">
        <f t="shared" si="176"/>
        <v>0</v>
      </c>
      <c r="Q643" s="74">
        <f t="shared" si="177"/>
        <v>43</v>
      </c>
      <c r="R643" s="72" t="str">
        <f t="shared" si="178"/>
        <v/>
      </c>
      <c r="S643" s="72" t="str">
        <f t="shared" si="179"/>
        <v/>
      </c>
      <c r="AI643" s="23">
        <f>'simulateur tarif OQN'!$B$4</f>
        <v>40</v>
      </c>
      <c r="AJ643" s="24">
        <f t="shared" si="180"/>
        <v>4163.6400000000003</v>
      </c>
      <c r="AK643" s="24">
        <f t="shared" si="181"/>
        <v>104.09100000000001</v>
      </c>
      <c r="AM643" t="str">
        <f t="shared" si="182"/>
        <v>ZONEBASSE</v>
      </c>
      <c r="AN643" t="str">
        <f t="shared" si="183"/>
        <v>HC</v>
      </c>
      <c r="AO643" s="20">
        <f t="shared" si="184"/>
        <v>4163.6400000000003</v>
      </c>
      <c r="AP643" s="20">
        <f t="shared" si="185"/>
        <v>4392.75</v>
      </c>
      <c r="AQ643" s="20" t="str">
        <f t="shared" si="186"/>
        <v>.</v>
      </c>
      <c r="AR643" s="20" t="str">
        <f t="shared" si="187"/>
        <v>.</v>
      </c>
      <c r="AS643" s="20">
        <f t="shared" si="188"/>
        <v>3538.65</v>
      </c>
      <c r="AT643" s="20">
        <f t="shared" si="190"/>
        <v>3253.6499999999996</v>
      </c>
      <c r="AU643" s="20">
        <f t="shared" si="189"/>
        <v>175710</v>
      </c>
    </row>
    <row r="644" spans="1:47" ht="45">
      <c r="A644" s="54">
        <v>645</v>
      </c>
      <c r="B644" s="54" t="s">
        <v>1219</v>
      </c>
      <c r="C644" s="58" t="s">
        <v>2756</v>
      </c>
      <c r="D644" s="79">
        <v>43</v>
      </c>
      <c r="E644" s="79">
        <v>49</v>
      </c>
      <c r="F644" s="80">
        <v>4850.6499999999996</v>
      </c>
      <c r="G644" s="80">
        <v>112.81</v>
      </c>
      <c r="H644" s="80">
        <v>4850.6499999999996</v>
      </c>
      <c r="I644" s="80" t="s">
        <v>28</v>
      </c>
      <c r="J644" s="80" t="s">
        <v>28</v>
      </c>
      <c r="K644" s="80">
        <v>105.47</v>
      </c>
      <c r="L644" s="73">
        <f t="shared" ref="L644:L707" si="191">IFERROR(VLOOKUP(B644,$B$1326:$K$2467,6,0),"")</f>
        <v>100.6</v>
      </c>
      <c r="M644" s="73">
        <f t="shared" ref="M644:M707" si="192">IFERROR(VLOOKUP($B644,$B$2468:$K$3603,6,0),"")</f>
        <v>132.08000000000001</v>
      </c>
      <c r="N644" s="72" t="str">
        <f t="shared" ref="N644:N707" si="193">LEFT(B644,4)</f>
        <v>0831</v>
      </c>
      <c r="O644" s="74">
        <f t="shared" ref="O644:O707" si="194">E644-D644</f>
        <v>6</v>
      </c>
      <c r="P644" s="72">
        <f t="shared" ref="P644:P707" si="195">IF(O644=20,1,0)</f>
        <v>0</v>
      </c>
      <c r="Q644" s="74">
        <f t="shared" ref="Q644:Q707" si="196">D644</f>
        <v>43</v>
      </c>
      <c r="R644" s="72" t="str">
        <f t="shared" ref="R644:R707" si="197">IF(P644=1,Q644+7,"")</f>
        <v/>
      </c>
      <c r="S644" s="72" t="str">
        <f t="shared" ref="S644:S707" si="198">IF(P644=1,Q644+14,"")</f>
        <v/>
      </c>
      <c r="AI644" s="23">
        <f>'simulateur tarif OQN'!$B$4</f>
        <v>40</v>
      </c>
      <c r="AJ644" s="24">
        <f t="shared" ref="AJ644:AJ707" si="199">IF(AN644="HDJ",AU644,IF(AM644="ZONE90",AT644,IF(AM644="ZONEBASSE",AO644,IF(AM644="ZONEFORF1",AP644,IF(AM644="ZONEFORF2",AQ644,IF(AM644="ZONEFORF3",AR644,AS644))))))</f>
        <v>4512.2199999999993</v>
      </c>
      <c r="AK644" s="24">
        <f t="shared" ref="AK644:AK707" si="200">AJ644/AI644</f>
        <v>112.80549999999998</v>
      </c>
      <c r="AM644" t="str">
        <f t="shared" ref="AM644:AM707" si="201">IF(AI644&gt;90,"ZONE90",IF(P644=1,IF(AI644&lt;D644,"ZONEBASSE",IF(AI644&lt;R644,"ZONEFORF1",IF(AI644&lt;S644,"ZONEFORF2",IF(AI644&lt;E644,"ZONEFORF3","ZONEHAUTE")))),IF(AI644&lt;D644,"ZONEBASSE",IF(AI644&lt;E644,"ZONEFORF1","ZONEHAUTE"))))</f>
        <v>ZONEBASSE</v>
      </c>
      <c r="AN644" t="str">
        <f t="shared" ref="AN644:AN707" si="202">IF(RIGHT(B644,1)="0","HDJ","HC")</f>
        <v>HC</v>
      </c>
      <c r="AO644" s="20">
        <f t="shared" ref="AO644:AO707" si="203">IF(AI644&lt;8,M644*AI644,F644-(D644-AI644)*G644)</f>
        <v>4512.2199999999993</v>
      </c>
      <c r="AP644" s="20">
        <f t="shared" ref="AP644:AP707" si="204">H644</f>
        <v>4850.6499999999996</v>
      </c>
      <c r="AQ644" s="20" t="str">
        <f t="shared" ref="AQ644:AQ707" si="205">I644</f>
        <v>.</v>
      </c>
      <c r="AR644" s="20" t="str">
        <f t="shared" ref="AR644:AR707" si="206">J644</f>
        <v>.</v>
      </c>
      <c r="AS644" s="20">
        <f t="shared" ref="AS644:AS707" si="207">IF(P644=1,J644+(AI644-E644)*K644,H644+(AI644-E644)*K644)</f>
        <v>3901.4199999999996</v>
      </c>
      <c r="AT644" s="20">
        <f t="shared" si="190"/>
        <v>4144.9199999999983</v>
      </c>
      <c r="AU644" s="20">
        <f t="shared" ref="AU644:AU707" si="208">AI644*H644</f>
        <v>194026</v>
      </c>
    </row>
    <row r="645" spans="1:47" ht="45">
      <c r="A645" s="54">
        <v>646</v>
      </c>
      <c r="B645" s="54" t="s">
        <v>1220</v>
      </c>
      <c r="C645" s="58" t="s">
        <v>2757</v>
      </c>
      <c r="D645" s="79">
        <v>57</v>
      </c>
      <c r="E645" s="79">
        <v>63</v>
      </c>
      <c r="F645" s="80">
        <v>6529.14</v>
      </c>
      <c r="G645" s="80">
        <v>114.55</v>
      </c>
      <c r="H645" s="80">
        <v>6529.14</v>
      </c>
      <c r="I645" s="80" t="s">
        <v>28</v>
      </c>
      <c r="J645" s="80" t="s">
        <v>28</v>
      </c>
      <c r="K645" s="80">
        <v>108.07</v>
      </c>
      <c r="L645" s="73">
        <f t="shared" si="191"/>
        <v>100.6</v>
      </c>
      <c r="M645" s="73">
        <f t="shared" si="192"/>
        <v>132.08000000000001</v>
      </c>
      <c r="N645" s="72" t="str">
        <f t="shared" si="193"/>
        <v>0831</v>
      </c>
      <c r="O645" s="74">
        <f t="shared" si="194"/>
        <v>6</v>
      </c>
      <c r="P645" s="72">
        <f t="shared" si="195"/>
        <v>0</v>
      </c>
      <c r="Q645" s="74">
        <f t="shared" si="196"/>
        <v>57</v>
      </c>
      <c r="R645" s="72" t="str">
        <f t="shared" si="197"/>
        <v/>
      </c>
      <c r="S645" s="72" t="str">
        <f t="shared" si="198"/>
        <v/>
      </c>
      <c r="AI645" s="23">
        <f>'simulateur tarif OQN'!$B$4</f>
        <v>40</v>
      </c>
      <c r="AJ645" s="24">
        <f t="shared" si="199"/>
        <v>4581.7900000000009</v>
      </c>
      <c r="AK645" s="24">
        <f t="shared" si="200"/>
        <v>114.54475000000002</v>
      </c>
      <c r="AM645" t="str">
        <f t="shared" si="201"/>
        <v>ZONEBASSE</v>
      </c>
      <c r="AN645" t="str">
        <f t="shared" si="202"/>
        <v>HC</v>
      </c>
      <c r="AO645" s="20">
        <f t="shared" si="203"/>
        <v>4581.7900000000009</v>
      </c>
      <c r="AP645" s="20">
        <f t="shared" si="204"/>
        <v>6529.14</v>
      </c>
      <c r="AQ645" s="20" t="str">
        <f t="shared" si="205"/>
        <v>.</v>
      </c>
      <c r="AR645" s="20" t="str">
        <f t="shared" si="206"/>
        <v>.</v>
      </c>
      <c r="AS645" s="20">
        <f t="shared" si="207"/>
        <v>4043.5300000000007</v>
      </c>
      <c r="AT645" s="20">
        <f t="shared" si="190"/>
        <v>4417.0300000000007</v>
      </c>
      <c r="AU645" s="20">
        <f t="shared" si="208"/>
        <v>261165.6</v>
      </c>
    </row>
    <row r="646" spans="1:47" ht="33.75">
      <c r="A646" s="54">
        <v>647</v>
      </c>
      <c r="B646" s="54" t="s">
        <v>1221</v>
      </c>
      <c r="C646" s="58" t="s">
        <v>2758</v>
      </c>
      <c r="D646" s="79">
        <v>8</v>
      </c>
      <c r="E646" s="79">
        <v>28</v>
      </c>
      <c r="F646" s="80">
        <v>1048.83</v>
      </c>
      <c r="G646" s="80">
        <v>131.1</v>
      </c>
      <c r="H646" s="80">
        <v>1048.83</v>
      </c>
      <c r="I646" s="80">
        <v>1689.58</v>
      </c>
      <c r="J646" s="80">
        <v>2275.9699999999998</v>
      </c>
      <c r="K646" s="80">
        <v>78.16</v>
      </c>
      <c r="L646" s="73">
        <f t="shared" si="191"/>
        <v>97.9</v>
      </c>
      <c r="M646" s="73">
        <f t="shared" si="192"/>
        <v>132.08000000000001</v>
      </c>
      <c r="N646" s="72" t="str">
        <f t="shared" si="193"/>
        <v>0831</v>
      </c>
      <c r="O646" s="74">
        <f t="shared" si="194"/>
        <v>20</v>
      </c>
      <c r="P646" s="72">
        <f t="shared" si="195"/>
        <v>1</v>
      </c>
      <c r="Q646" s="74">
        <f t="shared" si="196"/>
        <v>8</v>
      </c>
      <c r="R646" s="72">
        <f t="shared" si="197"/>
        <v>15</v>
      </c>
      <c r="S646" s="72">
        <f t="shared" si="198"/>
        <v>22</v>
      </c>
      <c r="AI646" s="23">
        <f>'simulateur tarif OQN'!$B$4</f>
        <v>40</v>
      </c>
      <c r="AJ646" s="24">
        <f t="shared" si="199"/>
        <v>3213.89</v>
      </c>
      <c r="AK646" s="24">
        <f t="shared" si="200"/>
        <v>80.347250000000003</v>
      </c>
      <c r="AM646" t="str">
        <f t="shared" si="201"/>
        <v>ZONEHAUTE</v>
      </c>
      <c r="AN646" t="str">
        <f t="shared" si="202"/>
        <v>HC</v>
      </c>
      <c r="AO646" s="20">
        <f t="shared" si="203"/>
        <v>5244.03</v>
      </c>
      <c r="AP646" s="20">
        <f t="shared" si="204"/>
        <v>1048.83</v>
      </c>
      <c r="AQ646" s="20">
        <f t="shared" si="205"/>
        <v>1689.58</v>
      </c>
      <c r="AR646" s="20">
        <f t="shared" si="206"/>
        <v>2275.9699999999998</v>
      </c>
      <c r="AS646" s="20">
        <f t="shared" si="207"/>
        <v>3213.89</v>
      </c>
      <c r="AT646" s="20">
        <f t="shared" si="190"/>
        <v>2226.8899999999994</v>
      </c>
      <c r="AU646" s="20">
        <f t="shared" si="208"/>
        <v>41953.2</v>
      </c>
    </row>
    <row r="647" spans="1:47" ht="33.75">
      <c r="A647" s="54">
        <v>648</v>
      </c>
      <c r="B647" s="54" t="s">
        <v>1222</v>
      </c>
      <c r="C647" s="58" t="s">
        <v>2759</v>
      </c>
      <c r="D647" s="79">
        <v>22</v>
      </c>
      <c r="E647" s="79">
        <v>28</v>
      </c>
      <c r="F647" s="80">
        <v>2370.86</v>
      </c>
      <c r="G647" s="80">
        <v>94.43</v>
      </c>
      <c r="H647" s="80">
        <v>2370.86</v>
      </c>
      <c r="I647" s="80" t="s">
        <v>28</v>
      </c>
      <c r="J647" s="80" t="s">
        <v>28</v>
      </c>
      <c r="K647" s="80">
        <v>95.22</v>
      </c>
      <c r="L647" s="73">
        <f t="shared" si="191"/>
        <v>97.9</v>
      </c>
      <c r="M647" s="73">
        <f t="shared" si="192"/>
        <v>132.08000000000001</v>
      </c>
      <c r="N647" s="72" t="str">
        <f t="shared" si="193"/>
        <v>0831</v>
      </c>
      <c r="O647" s="74">
        <f t="shared" si="194"/>
        <v>6</v>
      </c>
      <c r="P647" s="72">
        <f t="shared" si="195"/>
        <v>0</v>
      </c>
      <c r="Q647" s="74">
        <f t="shared" si="196"/>
        <v>22</v>
      </c>
      <c r="R647" s="72" t="str">
        <f t="shared" si="197"/>
        <v/>
      </c>
      <c r="S647" s="72" t="str">
        <f t="shared" si="198"/>
        <v/>
      </c>
      <c r="AI647" s="23">
        <f>'simulateur tarif OQN'!$B$4</f>
        <v>40</v>
      </c>
      <c r="AJ647" s="24">
        <f t="shared" si="199"/>
        <v>3513.5</v>
      </c>
      <c r="AK647" s="24">
        <f t="shared" si="200"/>
        <v>87.837500000000006</v>
      </c>
      <c r="AM647" t="str">
        <f t="shared" si="201"/>
        <v>ZONEHAUTE</v>
      </c>
      <c r="AN647" t="str">
        <f t="shared" si="202"/>
        <v>HC</v>
      </c>
      <c r="AO647" s="20">
        <f t="shared" si="203"/>
        <v>4070.6000000000004</v>
      </c>
      <c r="AP647" s="20">
        <f t="shared" si="204"/>
        <v>2370.86</v>
      </c>
      <c r="AQ647" s="20" t="str">
        <f t="shared" si="205"/>
        <v>.</v>
      </c>
      <c r="AR647" s="20" t="str">
        <f t="shared" si="206"/>
        <v>.</v>
      </c>
      <c r="AS647" s="20">
        <f t="shared" si="207"/>
        <v>3513.5</v>
      </c>
      <c r="AT647" s="20">
        <f t="shared" si="190"/>
        <v>3379.5</v>
      </c>
      <c r="AU647" s="20">
        <f t="shared" si="208"/>
        <v>94834.400000000009</v>
      </c>
    </row>
    <row r="648" spans="1:47" ht="45">
      <c r="A648" s="54">
        <v>649</v>
      </c>
      <c r="B648" s="54" t="s">
        <v>1223</v>
      </c>
      <c r="C648" s="58" t="s">
        <v>2760</v>
      </c>
      <c r="D648" s="79">
        <v>8</v>
      </c>
      <c r="E648" s="79">
        <v>28</v>
      </c>
      <c r="F648" s="80">
        <v>1165.18</v>
      </c>
      <c r="G648" s="80">
        <v>145.65</v>
      </c>
      <c r="H648" s="80">
        <v>1165.18</v>
      </c>
      <c r="I648" s="80">
        <v>1873.28</v>
      </c>
      <c r="J648" s="80">
        <v>2524.6799999999998</v>
      </c>
      <c r="K648" s="80">
        <v>81.48</v>
      </c>
      <c r="L648" s="73">
        <f t="shared" si="191"/>
        <v>97.9</v>
      </c>
      <c r="M648" s="73">
        <f t="shared" si="192"/>
        <v>132.08000000000001</v>
      </c>
      <c r="N648" s="72" t="str">
        <f t="shared" si="193"/>
        <v>0831</v>
      </c>
      <c r="O648" s="74">
        <f t="shared" si="194"/>
        <v>20</v>
      </c>
      <c r="P648" s="72">
        <f t="shared" si="195"/>
        <v>1</v>
      </c>
      <c r="Q648" s="74">
        <f t="shared" si="196"/>
        <v>8</v>
      </c>
      <c r="R648" s="72">
        <f t="shared" si="197"/>
        <v>15</v>
      </c>
      <c r="S648" s="72">
        <f t="shared" si="198"/>
        <v>22</v>
      </c>
      <c r="AI648" s="23">
        <f>'simulateur tarif OQN'!$B$4</f>
        <v>40</v>
      </c>
      <c r="AJ648" s="24">
        <f t="shared" si="199"/>
        <v>3502.4399999999996</v>
      </c>
      <c r="AK648" s="24">
        <f t="shared" si="200"/>
        <v>87.560999999999993</v>
      </c>
      <c r="AM648" t="str">
        <f t="shared" si="201"/>
        <v>ZONEHAUTE</v>
      </c>
      <c r="AN648" t="str">
        <f t="shared" si="202"/>
        <v>HC</v>
      </c>
      <c r="AO648" s="20">
        <f t="shared" si="203"/>
        <v>5825.9800000000005</v>
      </c>
      <c r="AP648" s="20">
        <f t="shared" si="204"/>
        <v>1165.18</v>
      </c>
      <c r="AQ648" s="20">
        <f t="shared" si="205"/>
        <v>1873.28</v>
      </c>
      <c r="AR648" s="20">
        <f t="shared" si="206"/>
        <v>2524.6799999999998</v>
      </c>
      <c r="AS648" s="20">
        <f t="shared" si="207"/>
        <v>3502.4399999999996</v>
      </c>
      <c r="AT648" s="20">
        <f t="shared" si="190"/>
        <v>2681.4400000000005</v>
      </c>
      <c r="AU648" s="20">
        <f t="shared" si="208"/>
        <v>46607.200000000004</v>
      </c>
    </row>
    <row r="649" spans="1:47" ht="45">
      <c r="A649" s="54">
        <v>650</v>
      </c>
      <c r="B649" s="54" t="s">
        <v>1224</v>
      </c>
      <c r="C649" s="58" t="s">
        <v>2761</v>
      </c>
      <c r="D649" s="79">
        <v>22</v>
      </c>
      <c r="E649" s="79">
        <v>28</v>
      </c>
      <c r="F649" s="80">
        <v>2547.14</v>
      </c>
      <c r="G649" s="80">
        <v>96.27</v>
      </c>
      <c r="H649" s="80">
        <v>2547.14</v>
      </c>
      <c r="I649" s="80" t="s">
        <v>28</v>
      </c>
      <c r="J649" s="80" t="s">
        <v>28</v>
      </c>
      <c r="K649" s="80">
        <v>96.59</v>
      </c>
      <c r="L649" s="73">
        <f t="shared" si="191"/>
        <v>97.9</v>
      </c>
      <c r="M649" s="73">
        <f t="shared" si="192"/>
        <v>132.08000000000001</v>
      </c>
      <c r="N649" s="72" t="str">
        <f t="shared" si="193"/>
        <v>0831</v>
      </c>
      <c r="O649" s="74">
        <f t="shared" si="194"/>
        <v>6</v>
      </c>
      <c r="P649" s="72">
        <f t="shared" si="195"/>
        <v>0</v>
      </c>
      <c r="Q649" s="74">
        <f t="shared" si="196"/>
        <v>22</v>
      </c>
      <c r="R649" s="72" t="str">
        <f t="shared" si="197"/>
        <v/>
      </c>
      <c r="S649" s="72" t="str">
        <f t="shared" si="198"/>
        <v/>
      </c>
      <c r="AI649" s="23">
        <f>'simulateur tarif OQN'!$B$4</f>
        <v>40</v>
      </c>
      <c r="AJ649" s="24">
        <f t="shared" si="199"/>
        <v>3706.22</v>
      </c>
      <c r="AK649" s="24">
        <f t="shared" si="200"/>
        <v>92.655499999999989</v>
      </c>
      <c r="AM649" t="str">
        <f t="shared" si="201"/>
        <v>ZONEHAUTE</v>
      </c>
      <c r="AN649" t="str">
        <f t="shared" si="202"/>
        <v>HC</v>
      </c>
      <c r="AO649" s="20">
        <f t="shared" si="203"/>
        <v>4280</v>
      </c>
      <c r="AP649" s="20">
        <f t="shared" si="204"/>
        <v>2547.14</v>
      </c>
      <c r="AQ649" s="20" t="str">
        <f t="shared" si="205"/>
        <v>.</v>
      </c>
      <c r="AR649" s="20" t="str">
        <f t="shared" si="206"/>
        <v>.</v>
      </c>
      <c r="AS649" s="20">
        <f t="shared" si="207"/>
        <v>3706.22</v>
      </c>
      <c r="AT649" s="20">
        <f t="shared" si="190"/>
        <v>3640.7199999999993</v>
      </c>
      <c r="AU649" s="20">
        <f t="shared" si="208"/>
        <v>101885.59999999999</v>
      </c>
    </row>
    <row r="650" spans="1:47" ht="45">
      <c r="A650" s="54">
        <v>651</v>
      </c>
      <c r="B650" s="54" t="s">
        <v>1225</v>
      </c>
      <c r="C650" s="58" t="s">
        <v>2762</v>
      </c>
      <c r="D650" s="79">
        <v>8</v>
      </c>
      <c r="E650" s="79">
        <v>28</v>
      </c>
      <c r="F650" s="80">
        <v>1564.44</v>
      </c>
      <c r="G650" s="80">
        <v>195.55</v>
      </c>
      <c r="H650" s="80">
        <v>1564.44</v>
      </c>
      <c r="I650" s="80">
        <v>2544.61</v>
      </c>
      <c r="J650" s="80">
        <v>3417.21</v>
      </c>
      <c r="K650" s="80">
        <v>95.01</v>
      </c>
      <c r="L650" s="73">
        <f t="shared" si="191"/>
        <v>97.9</v>
      </c>
      <c r="M650" s="73">
        <f t="shared" si="192"/>
        <v>132.08000000000001</v>
      </c>
      <c r="N650" s="72" t="str">
        <f t="shared" si="193"/>
        <v>0831</v>
      </c>
      <c r="O650" s="74">
        <f t="shared" si="194"/>
        <v>20</v>
      </c>
      <c r="P650" s="72">
        <f t="shared" si="195"/>
        <v>1</v>
      </c>
      <c r="Q650" s="74">
        <f t="shared" si="196"/>
        <v>8</v>
      </c>
      <c r="R650" s="72">
        <f t="shared" si="197"/>
        <v>15</v>
      </c>
      <c r="S650" s="72">
        <f t="shared" si="198"/>
        <v>22</v>
      </c>
      <c r="AI650" s="23">
        <f>'simulateur tarif OQN'!$B$4</f>
        <v>40</v>
      </c>
      <c r="AJ650" s="24">
        <f t="shared" si="199"/>
        <v>4557.33</v>
      </c>
      <c r="AK650" s="24">
        <f t="shared" si="200"/>
        <v>113.93325</v>
      </c>
      <c r="AM650" t="str">
        <f t="shared" si="201"/>
        <v>ZONEHAUTE</v>
      </c>
      <c r="AN650" t="str">
        <f t="shared" si="202"/>
        <v>HC</v>
      </c>
      <c r="AO650" s="20">
        <f t="shared" si="203"/>
        <v>7822.0400000000009</v>
      </c>
      <c r="AP650" s="20">
        <f t="shared" si="204"/>
        <v>1564.44</v>
      </c>
      <c r="AQ650" s="20">
        <f t="shared" si="205"/>
        <v>2544.61</v>
      </c>
      <c r="AR650" s="20">
        <f t="shared" si="206"/>
        <v>3417.21</v>
      </c>
      <c r="AS650" s="20">
        <f t="shared" si="207"/>
        <v>4557.33</v>
      </c>
      <c r="AT650" s="20">
        <f t="shared" si="190"/>
        <v>4412.83</v>
      </c>
      <c r="AU650" s="20">
        <f t="shared" si="208"/>
        <v>62577.600000000006</v>
      </c>
    </row>
    <row r="651" spans="1:47" ht="45">
      <c r="A651" s="54">
        <v>652</v>
      </c>
      <c r="B651" s="54" t="s">
        <v>1226</v>
      </c>
      <c r="C651" s="58" t="s">
        <v>2763</v>
      </c>
      <c r="D651" s="79">
        <v>50</v>
      </c>
      <c r="E651" s="79">
        <v>56</v>
      </c>
      <c r="F651" s="80">
        <v>5995.7</v>
      </c>
      <c r="G651" s="80">
        <v>92.09</v>
      </c>
      <c r="H651" s="80">
        <v>5995.7</v>
      </c>
      <c r="I651" s="80" t="s">
        <v>28</v>
      </c>
      <c r="J651" s="80" t="s">
        <v>28</v>
      </c>
      <c r="K651" s="80">
        <v>111.36</v>
      </c>
      <c r="L651" s="73">
        <f t="shared" si="191"/>
        <v>97.9</v>
      </c>
      <c r="M651" s="73">
        <f t="shared" si="192"/>
        <v>132.08000000000001</v>
      </c>
      <c r="N651" s="72" t="str">
        <f t="shared" si="193"/>
        <v>0831</v>
      </c>
      <c r="O651" s="74">
        <f t="shared" si="194"/>
        <v>6</v>
      </c>
      <c r="P651" s="72">
        <f t="shared" si="195"/>
        <v>0</v>
      </c>
      <c r="Q651" s="74">
        <f t="shared" si="196"/>
        <v>50</v>
      </c>
      <c r="R651" s="72" t="str">
        <f t="shared" si="197"/>
        <v/>
      </c>
      <c r="S651" s="72" t="str">
        <f t="shared" si="198"/>
        <v/>
      </c>
      <c r="AI651" s="23">
        <f>'simulateur tarif OQN'!$B$4</f>
        <v>40</v>
      </c>
      <c r="AJ651" s="24">
        <f t="shared" si="199"/>
        <v>5074.7999999999993</v>
      </c>
      <c r="AK651" s="24">
        <f t="shared" si="200"/>
        <v>126.86999999999998</v>
      </c>
      <c r="AM651" t="str">
        <f t="shared" si="201"/>
        <v>ZONEBASSE</v>
      </c>
      <c r="AN651" t="str">
        <f t="shared" si="202"/>
        <v>HC</v>
      </c>
      <c r="AO651" s="20">
        <f t="shared" si="203"/>
        <v>5074.7999999999993</v>
      </c>
      <c r="AP651" s="20">
        <f t="shared" si="204"/>
        <v>5995.7</v>
      </c>
      <c r="AQ651" s="20" t="str">
        <f t="shared" si="205"/>
        <v>.</v>
      </c>
      <c r="AR651" s="20" t="str">
        <f t="shared" si="206"/>
        <v>.</v>
      </c>
      <c r="AS651" s="20">
        <f t="shared" si="207"/>
        <v>4213.9399999999996</v>
      </c>
      <c r="AT651" s="20">
        <f t="shared" si="190"/>
        <v>4886.9399999999987</v>
      </c>
      <c r="AU651" s="20">
        <f t="shared" si="208"/>
        <v>239828</v>
      </c>
    </row>
    <row r="652" spans="1:47" ht="22.5">
      <c r="A652" s="54">
        <v>653</v>
      </c>
      <c r="B652" s="54" t="s">
        <v>1227</v>
      </c>
      <c r="C652" s="58" t="s">
        <v>1228</v>
      </c>
      <c r="D652" s="79">
        <v>1</v>
      </c>
      <c r="E652" s="79">
        <v>1</v>
      </c>
      <c r="F652" s="80" t="s">
        <v>28</v>
      </c>
      <c r="G652" s="80" t="s">
        <v>28</v>
      </c>
      <c r="H652" s="80">
        <v>93.17</v>
      </c>
      <c r="I652" s="80" t="s">
        <v>28</v>
      </c>
      <c r="J652" s="80" t="s">
        <v>28</v>
      </c>
      <c r="K652" s="80" t="s">
        <v>28</v>
      </c>
      <c r="L652" s="73" t="str">
        <f t="shared" si="191"/>
        <v/>
      </c>
      <c r="M652" s="73" t="str">
        <f t="shared" si="192"/>
        <v/>
      </c>
      <c r="N652" s="72" t="str">
        <f t="shared" si="193"/>
        <v>0833</v>
      </c>
      <c r="O652" s="74">
        <f t="shared" si="194"/>
        <v>0</v>
      </c>
      <c r="P652" s="72">
        <f t="shared" si="195"/>
        <v>0</v>
      </c>
      <c r="Q652" s="74">
        <f t="shared" si="196"/>
        <v>1</v>
      </c>
      <c r="R652" s="72" t="str">
        <f t="shared" si="197"/>
        <v/>
      </c>
      <c r="S652" s="72" t="str">
        <f t="shared" si="198"/>
        <v/>
      </c>
      <c r="AI652" s="23">
        <f>'simulateur tarif OQN'!$B$4</f>
        <v>40</v>
      </c>
      <c r="AJ652" s="24">
        <f t="shared" si="199"/>
        <v>3726.8</v>
      </c>
      <c r="AK652" s="24">
        <f t="shared" si="200"/>
        <v>93.17</v>
      </c>
      <c r="AM652" t="str">
        <f t="shared" si="201"/>
        <v>ZONEHAUTE</v>
      </c>
      <c r="AN652" t="str">
        <f t="shared" si="202"/>
        <v>HDJ</v>
      </c>
      <c r="AO652" s="20" t="e">
        <f t="shared" si="203"/>
        <v>#VALUE!</v>
      </c>
      <c r="AP652" s="20">
        <f t="shared" si="204"/>
        <v>93.17</v>
      </c>
      <c r="AQ652" s="20" t="str">
        <f t="shared" si="205"/>
        <v>.</v>
      </c>
      <c r="AR652" s="20" t="str">
        <f t="shared" si="206"/>
        <v>.</v>
      </c>
      <c r="AS652" s="20" t="e">
        <f t="shared" si="207"/>
        <v>#VALUE!</v>
      </c>
      <c r="AT652" s="20" t="e">
        <f t="shared" si="190"/>
        <v>#VALUE!</v>
      </c>
      <c r="AU652" s="20">
        <f t="shared" si="208"/>
        <v>3726.8</v>
      </c>
    </row>
    <row r="653" spans="1:47" ht="22.5">
      <c r="A653" s="54">
        <v>654</v>
      </c>
      <c r="B653" s="54" t="s">
        <v>1229</v>
      </c>
      <c r="C653" s="58" t="s">
        <v>1230</v>
      </c>
      <c r="D653" s="79">
        <v>1</v>
      </c>
      <c r="E653" s="79">
        <v>1</v>
      </c>
      <c r="F653" s="80" t="s">
        <v>28</v>
      </c>
      <c r="G653" s="80" t="s">
        <v>28</v>
      </c>
      <c r="H653" s="80">
        <v>82.4</v>
      </c>
      <c r="I653" s="80" t="s">
        <v>28</v>
      </c>
      <c r="J653" s="80" t="s">
        <v>28</v>
      </c>
      <c r="K653" s="80" t="s">
        <v>28</v>
      </c>
      <c r="L653" s="73" t="str">
        <f t="shared" si="191"/>
        <v/>
      </c>
      <c r="M653" s="73" t="str">
        <f t="shared" si="192"/>
        <v/>
      </c>
      <c r="N653" s="72" t="str">
        <f t="shared" si="193"/>
        <v>0833</v>
      </c>
      <c r="O653" s="74">
        <f t="shared" si="194"/>
        <v>0</v>
      </c>
      <c r="P653" s="72">
        <f t="shared" si="195"/>
        <v>0</v>
      </c>
      <c r="Q653" s="74">
        <f t="shared" si="196"/>
        <v>1</v>
      </c>
      <c r="R653" s="72" t="str">
        <f t="shared" si="197"/>
        <v/>
      </c>
      <c r="S653" s="72" t="str">
        <f t="shared" si="198"/>
        <v/>
      </c>
      <c r="AI653" s="23">
        <f>'simulateur tarif OQN'!$B$4</f>
        <v>40</v>
      </c>
      <c r="AJ653" s="24">
        <f t="shared" si="199"/>
        <v>3296</v>
      </c>
      <c r="AK653" s="24">
        <f t="shared" si="200"/>
        <v>82.4</v>
      </c>
      <c r="AM653" t="str">
        <f t="shared" si="201"/>
        <v>ZONEHAUTE</v>
      </c>
      <c r="AN653" t="str">
        <f t="shared" si="202"/>
        <v>HDJ</v>
      </c>
      <c r="AO653" s="20" t="e">
        <f t="shared" si="203"/>
        <v>#VALUE!</v>
      </c>
      <c r="AP653" s="20">
        <f t="shared" si="204"/>
        <v>82.4</v>
      </c>
      <c r="AQ653" s="20" t="str">
        <f t="shared" si="205"/>
        <v>.</v>
      </c>
      <c r="AR653" s="20" t="str">
        <f t="shared" si="206"/>
        <v>.</v>
      </c>
      <c r="AS653" s="20" t="e">
        <f t="shared" si="207"/>
        <v>#VALUE!</v>
      </c>
      <c r="AT653" s="20" t="e">
        <f t="shared" si="190"/>
        <v>#VALUE!</v>
      </c>
      <c r="AU653" s="20">
        <f t="shared" si="208"/>
        <v>3296</v>
      </c>
    </row>
    <row r="654" spans="1:47" ht="22.5">
      <c r="A654" s="54">
        <v>655</v>
      </c>
      <c r="B654" s="54" t="s">
        <v>1231</v>
      </c>
      <c r="C654" s="58" t="s">
        <v>1232</v>
      </c>
      <c r="D654" s="79">
        <v>1</v>
      </c>
      <c r="E654" s="79">
        <v>1</v>
      </c>
      <c r="F654" s="80" t="s">
        <v>28</v>
      </c>
      <c r="G654" s="80" t="s">
        <v>28</v>
      </c>
      <c r="H654" s="80">
        <v>63.98</v>
      </c>
      <c r="I654" s="80" t="s">
        <v>28</v>
      </c>
      <c r="J654" s="80" t="s">
        <v>28</v>
      </c>
      <c r="K654" s="80" t="s">
        <v>28</v>
      </c>
      <c r="L654" s="73" t="str">
        <f t="shared" si="191"/>
        <v/>
      </c>
      <c r="M654" s="73" t="str">
        <f t="shared" si="192"/>
        <v/>
      </c>
      <c r="N654" s="72" t="str">
        <f t="shared" si="193"/>
        <v>0833</v>
      </c>
      <c r="O654" s="74">
        <f t="shared" si="194"/>
        <v>0</v>
      </c>
      <c r="P654" s="72">
        <f t="shared" si="195"/>
        <v>0</v>
      </c>
      <c r="Q654" s="74">
        <f t="shared" si="196"/>
        <v>1</v>
      </c>
      <c r="R654" s="72" t="str">
        <f t="shared" si="197"/>
        <v/>
      </c>
      <c r="S654" s="72" t="str">
        <f t="shared" si="198"/>
        <v/>
      </c>
      <c r="AI654" s="23">
        <f>'simulateur tarif OQN'!$B$4</f>
        <v>40</v>
      </c>
      <c r="AJ654" s="24">
        <f t="shared" si="199"/>
        <v>2559.1999999999998</v>
      </c>
      <c r="AK654" s="24">
        <f t="shared" si="200"/>
        <v>63.98</v>
      </c>
      <c r="AM654" t="str">
        <f t="shared" si="201"/>
        <v>ZONEHAUTE</v>
      </c>
      <c r="AN654" t="str">
        <f t="shared" si="202"/>
        <v>HDJ</v>
      </c>
      <c r="AO654" s="20" t="e">
        <f t="shared" si="203"/>
        <v>#VALUE!</v>
      </c>
      <c r="AP654" s="20">
        <f t="shared" si="204"/>
        <v>63.98</v>
      </c>
      <c r="AQ654" s="20" t="str">
        <f t="shared" si="205"/>
        <v>.</v>
      </c>
      <c r="AR654" s="20" t="str">
        <f t="shared" si="206"/>
        <v>.</v>
      </c>
      <c r="AS654" s="20" t="e">
        <f t="shared" si="207"/>
        <v>#VALUE!</v>
      </c>
      <c r="AT654" s="20" t="e">
        <f t="shared" si="190"/>
        <v>#VALUE!</v>
      </c>
      <c r="AU654" s="20">
        <f t="shared" si="208"/>
        <v>2559.1999999999998</v>
      </c>
    </row>
    <row r="655" spans="1:47" ht="33.75">
      <c r="A655" s="54">
        <v>656</v>
      </c>
      <c r="B655" s="54" t="s">
        <v>1233</v>
      </c>
      <c r="C655" s="58" t="s">
        <v>1234</v>
      </c>
      <c r="D655" s="79">
        <v>43</v>
      </c>
      <c r="E655" s="79">
        <v>49</v>
      </c>
      <c r="F655" s="80">
        <v>5078.7700000000004</v>
      </c>
      <c r="G655" s="80">
        <v>118.11</v>
      </c>
      <c r="H655" s="80">
        <v>5078.7700000000004</v>
      </c>
      <c r="I655" s="80" t="s">
        <v>28</v>
      </c>
      <c r="J655" s="80" t="s">
        <v>28</v>
      </c>
      <c r="K655" s="80">
        <v>111.38</v>
      </c>
      <c r="L655" s="73">
        <f t="shared" si="191"/>
        <v>98.72</v>
      </c>
      <c r="M655" s="73">
        <f t="shared" si="192"/>
        <v>134.61000000000001</v>
      </c>
      <c r="N655" s="72" t="str">
        <f t="shared" si="193"/>
        <v>0833</v>
      </c>
      <c r="O655" s="74">
        <f t="shared" si="194"/>
        <v>6</v>
      </c>
      <c r="P655" s="72">
        <f t="shared" si="195"/>
        <v>0</v>
      </c>
      <c r="Q655" s="74">
        <f t="shared" si="196"/>
        <v>43</v>
      </c>
      <c r="R655" s="72" t="str">
        <f t="shared" si="197"/>
        <v/>
      </c>
      <c r="S655" s="72" t="str">
        <f t="shared" si="198"/>
        <v/>
      </c>
      <c r="AI655" s="23">
        <f>'simulateur tarif OQN'!$B$4</f>
        <v>40</v>
      </c>
      <c r="AJ655" s="24">
        <f t="shared" si="199"/>
        <v>4724.4400000000005</v>
      </c>
      <c r="AK655" s="24">
        <f t="shared" si="200"/>
        <v>118.11100000000002</v>
      </c>
      <c r="AM655" t="str">
        <f t="shared" si="201"/>
        <v>ZONEBASSE</v>
      </c>
      <c r="AN655" t="str">
        <f t="shared" si="202"/>
        <v>HC</v>
      </c>
      <c r="AO655" s="20">
        <f t="shared" si="203"/>
        <v>4724.4400000000005</v>
      </c>
      <c r="AP655" s="20">
        <f t="shared" si="204"/>
        <v>5078.7700000000004</v>
      </c>
      <c r="AQ655" s="20" t="str">
        <f t="shared" si="205"/>
        <v>.</v>
      </c>
      <c r="AR655" s="20" t="str">
        <f t="shared" si="206"/>
        <v>.</v>
      </c>
      <c r="AS655" s="20">
        <f t="shared" si="207"/>
        <v>4076.3500000000004</v>
      </c>
      <c r="AT655" s="20">
        <f t="shared" si="190"/>
        <v>4709.3500000000004</v>
      </c>
      <c r="AU655" s="20">
        <f t="shared" si="208"/>
        <v>203150.80000000002</v>
      </c>
    </row>
    <row r="656" spans="1:47" ht="33.75">
      <c r="A656" s="54">
        <v>657</v>
      </c>
      <c r="B656" s="54" t="s">
        <v>1235</v>
      </c>
      <c r="C656" s="58" t="s">
        <v>1236</v>
      </c>
      <c r="D656" s="79">
        <v>57</v>
      </c>
      <c r="E656" s="79">
        <v>63</v>
      </c>
      <c r="F656" s="80">
        <v>6687.27</v>
      </c>
      <c r="G656" s="80">
        <v>114.89</v>
      </c>
      <c r="H656" s="80">
        <v>6687.27</v>
      </c>
      <c r="I656" s="80" t="s">
        <v>28</v>
      </c>
      <c r="J656" s="80" t="s">
        <v>28</v>
      </c>
      <c r="K656" s="80">
        <v>110.59</v>
      </c>
      <c r="L656" s="73">
        <f t="shared" si="191"/>
        <v>98.72</v>
      </c>
      <c r="M656" s="73">
        <f t="shared" si="192"/>
        <v>134.61000000000001</v>
      </c>
      <c r="N656" s="72" t="str">
        <f t="shared" si="193"/>
        <v>0833</v>
      </c>
      <c r="O656" s="74">
        <f t="shared" si="194"/>
        <v>6</v>
      </c>
      <c r="P656" s="72">
        <f t="shared" si="195"/>
        <v>0</v>
      </c>
      <c r="Q656" s="74">
        <f t="shared" si="196"/>
        <v>57</v>
      </c>
      <c r="R656" s="72" t="str">
        <f t="shared" si="197"/>
        <v/>
      </c>
      <c r="S656" s="72" t="str">
        <f t="shared" si="198"/>
        <v/>
      </c>
      <c r="AI656" s="23">
        <f>'simulateur tarif OQN'!$B$4</f>
        <v>40</v>
      </c>
      <c r="AJ656" s="24">
        <f t="shared" si="199"/>
        <v>4734.1400000000003</v>
      </c>
      <c r="AK656" s="24">
        <f t="shared" si="200"/>
        <v>118.35350000000001</v>
      </c>
      <c r="AM656" t="str">
        <f t="shared" si="201"/>
        <v>ZONEBASSE</v>
      </c>
      <c r="AN656" t="str">
        <f t="shared" si="202"/>
        <v>HC</v>
      </c>
      <c r="AO656" s="20">
        <f t="shared" si="203"/>
        <v>4734.1400000000003</v>
      </c>
      <c r="AP656" s="20">
        <f t="shared" si="204"/>
        <v>6687.27</v>
      </c>
      <c r="AQ656" s="20" t="str">
        <f t="shared" si="205"/>
        <v>.</v>
      </c>
      <c r="AR656" s="20" t="str">
        <f t="shared" si="206"/>
        <v>.</v>
      </c>
      <c r="AS656" s="20">
        <f t="shared" si="207"/>
        <v>4143.7000000000007</v>
      </c>
      <c r="AT656" s="20">
        <f t="shared" si="190"/>
        <v>4737.2000000000007</v>
      </c>
      <c r="AU656" s="20">
        <f t="shared" si="208"/>
        <v>267490.80000000005</v>
      </c>
    </row>
    <row r="657" spans="1:47" ht="33.75">
      <c r="A657" s="54">
        <v>658</v>
      </c>
      <c r="B657" s="54" t="s">
        <v>1237</v>
      </c>
      <c r="C657" s="58" t="s">
        <v>1238</v>
      </c>
      <c r="D657" s="79">
        <v>57</v>
      </c>
      <c r="E657" s="79">
        <v>63</v>
      </c>
      <c r="F657" s="80">
        <v>5800.14</v>
      </c>
      <c r="G657" s="80">
        <v>101.76</v>
      </c>
      <c r="H657" s="80">
        <v>5800.14</v>
      </c>
      <c r="I657" s="80" t="s">
        <v>28</v>
      </c>
      <c r="J657" s="80" t="s">
        <v>28</v>
      </c>
      <c r="K657" s="80">
        <v>97.25</v>
      </c>
      <c r="L657" s="73">
        <f t="shared" si="191"/>
        <v>98.72</v>
      </c>
      <c r="M657" s="73">
        <f t="shared" si="192"/>
        <v>134.61000000000001</v>
      </c>
      <c r="N657" s="72" t="str">
        <f t="shared" si="193"/>
        <v>0833</v>
      </c>
      <c r="O657" s="74">
        <f t="shared" si="194"/>
        <v>6</v>
      </c>
      <c r="P657" s="72">
        <f t="shared" si="195"/>
        <v>0</v>
      </c>
      <c r="Q657" s="74">
        <f t="shared" si="196"/>
        <v>57</v>
      </c>
      <c r="R657" s="72" t="str">
        <f t="shared" si="197"/>
        <v/>
      </c>
      <c r="S657" s="72" t="str">
        <f t="shared" si="198"/>
        <v/>
      </c>
      <c r="AI657" s="23">
        <f>'simulateur tarif OQN'!$B$4</f>
        <v>40</v>
      </c>
      <c r="AJ657" s="24">
        <f t="shared" si="199"/>
        <v>4070.2200000000003</v>
      </c>
      <c r="AK657" s="24">
        <f t="shared" si="200"/>
        <v>101.75550000000001</v>
      </c>
      <c r="AM657" t="str">
        <f t="shared" si="201"/>
        <v>ZONEBASSE</v>
      </c>
      <c r="AN657" t="str">
        <f t="shared" si="202"/>
        <v>HC</v>
      </c>
      <c r="AO657" s="20">
        <f t="shared" si="203"/>
        <v>4070.2200000000003</v>
      </c>
      <c r="AP657" s="20">
        <f t="shared" si="204"/>
        <v>5800.14</v>
      </c>
      <c r="AQ657" s="20" t="str">
        <f t="shared" si="205"/>
        <v>.</v>
      </c>
      <c r="AR657" s="20" t="str">
        <f t="shared" si="206"/>
        <v>.</v>
      </c>
      <c r="AS657" s="20">
        <f t="shared" si="207"/>
        <v>3563.3900000000003</v>
      </c>
      <c r="AT657" s="20">
        <f t="shared" si="190"/>
        <v>3489.8899999999994</v>
      </c>
      <c r="AU657" s="20">
        <f t="shared" si="208"/>
        <v>232005.6</v>
      </c>
    </row>
    <row r="658" spans="1:47" ht="33.75">
      <c r="A658" s="54">
        <v>659</v>
      </c>
      <c r="B658" s="54" t="s">
        <v>1239</v>
      </c>
      <c r="C658" s="58" t="s">
        <v>1240</v>
      </c>
      <c r="D658" s="79">
        <v>64</v>
      </c>
      <c r="E658" s="79">
        <v>70</v>
      </c>
      <c r="F658" s="80">
        <v>6401.18</v>
      </c>
      <c r="G658" s="80">
        <v>85.86</v>
      </c>
      <c r="H658" s="80">
        <v>6401.18</v>
      </c>
      <c r="I658" s="80" t="s">
        <v>28</v>
      </c>
      <c r="J658" s="80" t="s">
        <v>28</v>
      </c>
      <c r="K658" s="80">
        <v>97.25</v>
      </c>
      <c r="L658" s="73">
        <f t="shared" si="191"/>
        <v>98.72</v>
      </c>
      <c r="M658" s="73">
        <f t="shared" si="192"/>
        <v>134.61000000000001</v>
      </c>
      <c r="N658" s="72" t="str">
        <f t="shared" si="193"/>
        <v>0833</v>
      </c>
      <c r="O658" s="74">
        <f t="shared" si="194"/>
        <v>6</v>
      </c>
      <c r="P658" s="72">
        <f t="shared" si="195"/>
        <v>0</v>
      </c>
      <c r="Q658" s="74">
        <f t="shared" si="196"/>
        <v>64</v>
      </c>
      <c r="R658" s="72" t="str">
        <f t="shared" si="197"/>
        <v/>
      </c>
      <c r="S658" s="72" t="str">
        <f t="shared" si="198"/>
        <v/>
      </c>
      <c r="AI658" s="23">
        <f>'simulateur tarif OQN'!$B$4</f>
        <v>40</v>
      </c>
      <c r="AJ658" s="24">
        <f t="shared" si="199"/>
        <v>4340.5400000000009</v>
      </c>
      <c r="AK658" s="24">
        <f t="shared" si="200"/>
        <v>108.51350000000002</v>
      </c>
      <c r="AM658" t="str">
        <f t="shared" si="201"/>
        <v>ZONEBASSE</v>
      </c>
      <c r="AN658" t="str">
        <f t="shared" si="202"/>
        <v>HC</v>
      </c>
      <c r="AO658" s="20">
        <f t="shared" si="203"/>
        <v>4340.5400000000009</v>
      </c>
      <c r="AP658" s="20">
        <f t="shared" si="204"/>
        <v>6401.18</v>
      </c>
      <c r="AQ658" s="20" t="str">
        <f t="shared" si="205"/>
        <v>.</v>
      </c>
      <c r="AR658" s="20" t="str">
        <f t="shared" si="206"/>
        <v>.</v>
      </c>
      <c r="AS658" s="20">
        <f t="shared" si="207"/>
        <v>3483.6800000000003</v>
      </c>
      <c r="AT658" s="20">
        <f t="shared" si="190"/>
        <v>3410.1800000000003</v>
      </c>
      <c r="AU658" s="20">
        <f t="shared" si="208"/>
        <v>256047.2</v>
      </c>
    </row>
    <row r="659" spans="1:47" ht="33.75">
      <c r="A659" s="54">
        <v>660</v>
      </c>
      <c r="B659" s="54" t="s">
        <v>1241</v>
      </c>
      <c r="C659" s="58" t="s">
        <v>1242</v>
      </c>
      <c r="D659" s="79">
        <v>64</v>
      </c>
      <c r="E659" s="79">
        <v>70</v>
      </c>
      <c r="F659" s="80">
        <v>6802.5</v>
      </c>
      <c r="G659" s="80">
        <v>106.29</v>
      </c>
      <c r="H659" s="80">
        <v>6802.5</v>
      </c>
      <c r="I659" s="80" t="s">
        <v>28</v>
      </c>
      <c r="J659" s="80" t="s">
        <v>28</v>
      </c>
      <c r="K659" s="80">
        <v>101.13</v>
      </c>
      <c r="L659" s="73">
        <f t="shared" si="191"/>
        <v>98.72</v>
      </c>
      <c r="M659" s="73">
        <f t="shared" si="192"/>
        <v>134.61000000000001</v>
      </c>
      <c r="N659" s="72" t="str">
        <f t="shared" si="193"/>
        <v>0833</v>
      </c>
      <c r="O659" s="74">
        <f t="shared" si="194"/>
        <v>6</v>
      </c>
      <c r="P659" s="72">
        <f t="shared" si="195"/>
        <v>0</v>
      </c>
      <c r="Q659" s="74">
        <f t="shared" si="196"/>
        <v>64</v>
      </c>
      <c r="R659" s="72" t="str">
        <f t="shared" si="197"/>
        <v/>
      </c>
      <c r="S659" s="72" t="str">
        <f t="shared" si="198"/>
        <v/>
      </c>
      <c r="AI659" s="23">
        <f>'simulateur tarif OQN'!$B$4</f>
        <v>40</v>
      </c>
      <c r="AJ659" s="24">
        <f t="shared" si="199"/>
        <v>4251.54</v>
      </c>
      <c r="AK659" s="24">
        <f t="shared" si="200"/>
        <v>106.2885</v>
      </c>
      <c r="AM659" t="str">
        <f t="shared" si="201"/>
        <v>ZONEBASSE</v>
      </c>
      <c r="AN659" t="str">
        <f t="shared" si="202"/>
        <v>HC</v>
      </c>
      <c r="AO659" s="20">
        <f t="shared" si="203"/>
        <v>4251.54</v>
      </c>
      <c r="AP659" s="20">
        <f t="shared" si="204"/>
        <v>6802.5</v>
      </c>
      <c r="AQ659" s="20" t="str">
        <f t="shared" si="205"/>
        <v>.</v>
      </c>
      <c r="AR659" s="20" t="str">
        <f t="shared" si="206"/>
        <v>.</v>
      </c>
      <c r="AS659" s="20">
        <f t="shared" si="207"/>
        <v>3768.6000000000004</v>
      </c>
      <c r="AT659" s="20">
        <f t="shared" si="190"/>
        <v>3889.1000000000004</v>
      </c>
      <c r="AU659" s="20">
        <f t="shared" si="208"/>
        <v>272100</v>
      </c>
    </row>
    <row r="660" spans="1:47" ht="33.75">
      <c r="A660" s="54">
        <v>661</v>
      </c>
      <c r="B660" s="54" t="s">
        <v>1243</v>
      </c>
      <c r="C660" s="58" t="s">
        <v>1244</v>
      </c>
      <c r="D660" s="79">
        <v>78</v>
      </c>
      <c r="E660" s="79">
        <v>84</v>
      </c>
      <c r="F660" s="80">
        <v>8502.31</v>
      </c>
      <c r="G660" s="80">
        <v>109</v>
      </c>
      <c r="H660" s="80">
        <v>8502.31</v>
      </c>
      <c r="I660" s="80" t="s">
        <v>28</v>
      </c>
      <c r="J660" s="80" t="s">
        <v>28</v>
      </c>
      <c r="K660" s="80">
        <v>104.04</v>
      </c>
      <c r="L660" s="73">
        <f t="shared" si="191"/>
        <v>98.72</v>
      </c>
      <c r="M660" s="73">
        <f t="shared" si="192"/>
        <v>134.61000000000001</v>
      </c>
      <c r="N660" s="72" t="str">
        <f t="shared" si="193"/>
        <v>0833</v>
      </c>
      <c r="O660" s="74">
        <f t="shared" si="194"/>
        <v>6</v>
      </c>
      <c r="P660" s="72">
        <f t="shared" si="195"/>
        <v>0</v>
      </c>
      <c r="Q660" s="74">
        <f t="shared" si="196"/>
        <v>78</v>
      </c>
      <c r="R660" s="72" t="str">
        <f t="shared" si="197"/>
        <v/>
      </c>
      <c r="S660" s="72" t="str">
        <f t="shared" si="198"/>
        <v/>
      </c>
      <c r="AI660" s="23">
        <f>'simulateur tarif OQN'!$B$4</f>
        <v>40</v>
      </c>
      <c r="AJ660" s="24">
        <f t="shared" si="199"/>
        <v>4360.3099999999995</v>
      </c>
      <c r="AK660" s="24">
        <f t="shared" si="200"/>
        <v>109.00774999999999</v>
      </c>
      <c r="AM660" t="str">
        <f t="shared" si="201"/>
        <v>ZONEBASSE</v>
      </c>
      <c r="AN660" t="str">
        <f t="shared" si="202"/>
        <v>HC</v>
      </c>
      <c r="AO660" s="20">
        <f t="shared" si="203"/>
        <v>4360.3099999999995</v>
      </c>
      <c r="AP660" s="20">
        <f t="shared" si="204"/>
        <v>8502.31</v>
      </c>
      <c r="AQ660" s="20" t="str">
        <f t="shared" si="205"/>
        <v>.</v>
      </c>
      <c r="AR660" s="20" t="str">
        <f t="shared" si="206"/>
        <v>.</v>
      </c>
      <c r="AS660" s="20">
        <f t="shared" si="207"/>
        <v>3924.5499999999993</v>
      </c>
      <c r="AT660" s="20">
        <f t="shared" si="190"/>
        <v>4190.5499999999993</v>
      </c>
      <c r="AU660" s="20">
        <f t="shared" si="208"/>
        <v>340092.39999999997</v>
      </c>
    </row>
    <row r="661" spans="1:47" ht="33.75">
      <c r="A661" s="54">
        <v>662</v>
      </c>
      <c r="B661" s="54" t="s">
        <v>1245</v>
      </c>
      <c r="C661" s="58" t="s">
        <v>1246</v>
      </c>
      <c r="D661" s="79">
        <v>43</v>
      </c>
      <c r="E661" s="79">
        <v>49</v>
      </c>
      <c r="F661" s="80">
        <v>4470.5200000000004</v>
      </c>
      <c r="G661" s="80">
        <v>103.97</v>
      </c>
      <c r="H661" s="80">
        <v>4470.5200000000004</v>
      </c>
      <c r="I661" s="80" t="s">
        <v>28</v>
      </c>
      <c r="J661" s="80" t="s">
        <v>28</v>
      </c>
      <c r="K661" s="80">
        <v>96.79</v>
      </c>
      <c r="L661" s="73">
        <f t="shared" si="191"/>
        <v>97.28</v>
      </c>
      <c r="M661" s="73">
        <f t="shared" si="192"/>
        <v>134.61000000000001</v>
      </c>
      <c r="N661" s="72" t="str">
        <f t="shared" si="193"/>
        <v>0833</v>
      </c>
      <c r="O661" s="74">
        <f t="shared" si="194"/>
        <v>6</v>
      </c>
      <c r="P661" s="72">
        <f t="shared" si="195"/>
        <v>0</v>
      </c>
      <c r="Q661" s="74">
        <f t="shared" si="196"/>
        <v>43</v>
      </c>
      <c r="R661" s="72" t="str">
        <f t="shared" si="197"/>
        <v/>
      </c>
      <c r="S661" s="72" t="str">
        <f t="shared" si="198"/>
        <v/>
      </c>
      <c r="AI661" s="23">
        <f>'simulateur tarif OQN'!$B$4</f>
        <v>40</v>
      </c>
      <c r="AJ661" s="24">
        <f t="shared" si="199"/>
        <v>4158.6100000000006</v>
      </c>
      <c r="AK661" s="24">
        <f t="shared" si="200"/>
        <v>103.96525000000001</v>
      </c>
      <c r="AM661" t="str">
        <f t="shared" si="201"/>
        <v>ZONEBASSE</v>
      </c>
      <c r="AN661" t="str">
        <f t="shared" si="202"/>
        <v>HC</v>
      </c>
      <c r="AO661" s="20">
        <f t="shared" si="203"/>
        <v>4158.6100000000006</v>
      </c>
      <c r="AP661" s="20">
        <f t="shared" si="204"/>
        <v>4470.5200000000004</v>
      </c>
      <c r="AQ661" s="20" t="str">
        <f t="shared" si="205"/>
        <v>.</v>
      </c>
      <c r="AR661" s="20" t="str">
        <f t="shared" si="206"/>
        <v>.</v>
      </c>
      <c r="AS661" s="20">
        <f t="shared" si="207"/>
        <v>3599.4100000000003</v>
      </c>
      <c r="AT661" s="20">
        <f t="shared" si="190"/>
        <v>3574.91</v>
      </c>
      <c r="AU661" s="20">
        <f t="shared" si="208"/>
        <v>178820.80000000002</v>
      </c>
    </row>
    <row r="662" spans="1:47" ht="33.75">
      <c r="A662" s="54">
        <v>663</v>
      </c>
      <c r="B662" s="54" t="s">
        <v>1247</v>
      </c>
      <c r="C662" s="58" t="s">
        <v>1248</v>
      </c>
      <c r="D662" s="79">
        <v>43</v>
      </c>
      <c r="E662" s="79">
        <v>49</v>
      </c>
      <c r="F662" s="80">
        <v>4753.0600000000004</v>
      </c>
      <c r="G662" s="80">
        <v>110.54</v>
      </c>
      <c r="H662" s="80">
        <v>4753.0600000000004</v>
      </c>
      <c r="I662" s="80" t="s">
        <v>28</v>
      </c>
      <c r="J662" s="80" t="s">
        <v>28</v>
      </c>
      <c r="K662" s="80">
        <v>104.46</v>
      </c>
      <c r="L662" s="73">
        <f t="shared" si="191"/>
        <v>97.28</v>
      </c>
      <c r="M662" s="73">
        <f t="shared" si="192"/>
        <v>134.61000000000001</v>
      </c>
      <c r="N662" s="72" t="str">
        <f t="shared" si="193"/>
        <v>0833</v>
      </c>
      <c r="O662" s="74">
        <f t="shared" si="194"/>
        <v>6</v>
      </c>
      <c r="P662" s="72">
        <f t="shared" si="195"/>
        <v>0</v>
      </c>
      <c r="Q662" s="74">
        <f t="shared" si="196"/>
        <v>43</v>
      </c>
      <c r="R662" s="72" t="str">
        <f t="shared" si="197"/>
        <v/>
      </c>
      <c r="S662" s="72" t="str">
        <f t="shared" si="198"/>
        <v/>
      </c>
      <c r="AI662" s="23">
        <f>'simulateur tarif OQN'!$B$4</f>
        <v>40</v>
      </c>
      <c r="AJ662" s="24">
        <f t="shared" si="199"/>
        <v>4421.4400000000005</v>
      </c>
      <c r="AK662" s="24">
        <f t="shared" si="200"/>
        <v>110.53600000000002</v>
      </c>
      <c r="AM662" t="str">
        <f t="shared" si="201"/>
        <v>ZONEBASSE</v>
      </c>
      <c r="AN662" t="str">
        <f t="shared" si="202"/>
        <v>HC</v>
      </c>
      <c r="AO662" s="20">
        <f t="shared" si="203"/>
        <v>4421.4400000000005</v>
      </c>
      <c r="AP662" s="20">
        <f t="shared" si="204"/>
        <v>4753.0600000000004</v>
      </c>
      <c r="AQ662" s="20" t="str">
        <f t="shared" si="205"/>
        <v>.</v>
      </c>
      <c r="AR662" s="20" t="str">
        <f t="shared" si="206"/>
        <v>.</v>
      </c>
      <c r="AS662" s="20">
        <f t="shared" si="207"/>
        <v>3812.9200000000005</v>
      </c>
      <c r="AT662" s="20">
        <f t="shared" si="190"/>
        <v>4171.92</v>
      </c>
      <c r="AU662" s="20">
        <f t="shared" si="208"/>
        <v>190122.40000000002</v>
      </c>
    </row>
    <row r="663" spans="1:47" ht="33.75">
      <c r="A663" s="54">
        <v>664</v>
      </c>
      <c r="B663" s="54" t="s">
        <v>1249</v>
      </c>
      <c r="C663" s="58" t="s">
        <v>1250</v>
      </c>
      <c r="D663" s="79">
        <v>50</v>
      </c>
      <c r="E663" s="79">
        <v>56</v>
      </c>
      <c r="F663" s="80">
        <v>4669.62</v>
      </c>
      <c r="G663" s="80">
        <v>93.39</v>
      </c>
      <c r="H663" s="80">
        <v>4669.62</v>
      </c>
      <c r="I663" s="80" t="s">
        <v>28</v>
      </c>
      <c r="J663" s="80" t="s">
        <v>28</v>
      </c>
      <c r="K663" s="80">
        <v>87.56</v>
      </c>
      <c r="L663" s="73">
        <f t="shared" si="191"/>
        <v>97.28</v>
      </c>
      <c r="M663" s="73">
        <f t="shared" si="192"/>
        <v>134.61000000000001</v>
      </c>
      <c r="N663" s="72" t="str">
        <f t="shared" si="193"/>
        <v>0833</v>
      </c>
      <c r="O663" s="74">
        <f t="shared" si="194"/>
        <v>6</v>
      </c>
      <c r="P663" s="72">
        <f t="shared" si="195"/>
        <v>0</v>
      </c>
      <c r="Q663" s="74">
        <f t="shared" si="196"/>
        <v>50</v>
      </c>
      <c r="R663" s="72" t="str">
        <f t="shared" si="197"/>
        <v/>
      </c>
      <c r="S663" s="72" t="str">
        <f t="shared" si="198"/>
        <v/>
      </c>
      <c r="AI663" s="23">
        <f>'simulateur tarif OQN'!$B$4</f>
        <v>40</v>
      </c>
      <c r="AJ663" s="24">
        <f t="shared" si="199"/>
        <v>3735.72</v>
      </c>
      <c r="AK663" s="24">
        <f t="shared" si="200"/>
        <v>93.393000000000001</v>
      </c>
      <c r="AM663" t="str">
        <f t="shared" si="201"/>
        <v>ZONEBASSE</v>
      </c>
      <c r="AN663" t="str">
        <f t="shared" si="202"/>
        <v>HC</v>
      </c>
      <c r="AO663" s="20">
        <f t="shared" si="203"/>
        <v>3735.72</v>
      </c>
      <c r="AP663" s="20">
        <f t="shared" si="204"/>
        <v>4669.62</v>
      </c>
      <c r="AQ663" s="20" t="str">
        <f t="shared" si="205"/>
        <v>.</v>
      </c>
      <c r="AR663" s="20" t="str">
        <f t="shared" si="206"/>
        <v>.</v>
      </c>
      <c r="AS663" s="20">
        <f t="shared" si="207"/>
        <v>3268.66</v>
      </c>
      <c r="AT663" s="20">
        <f t="shared" si="190"/>
        <v>2782.66</v>
      </c>
      <c r="AU663" s="20">
        <f t="shared" si="208"/>
        <v>186784.8</v>
      </c>
    </row>
    <row r="664" spans="1:47" ht="33.75">
      <c r="A664" s="54">
        <v>665</v>
      </c>
      <c r="B664" s="54" t="s">
        <v>1251</v>
      </c>
      <c r="C664" s="58" t="s">
        <v>1252</v>
      </c>
      <c r="D664" s="79">
        <v>57</v>
      </c>
      <c r="E664" s="79">
        <v>63</v>
      </c>
      <c r="F664" s="80">
        <v>5562.39</v>
      </c>
      <c r="G664" s="80">
        <v>97.59</v>
      </c>
      <c r="H664" s="80">
        <v>5562.39</v>
      </c>
      <c r="I664" s="80" t="s">
        <v>28</v>
      </c>
      <c r="J664" s="80" t="s">
        <v>28</v>
      </c>
      <c r="K664" s="80">
        <v>92.52</v>
      </c>
      <c r="L664" s="73">
        <f t="shared" si="191"/>
        <v>97.28</v>
      </c>
      <c r="M664" s="73">
        <f t="shared" si="192"/>
        <v>134.61000000000001</v>
      </c>
      <c r="N664" s="72" t="str">
        <f t="shared" si="193"/>
        <v>0833</v>
      </c>
      <c r="O664" s="74">
        <f t="shared" si="194"/>
        <v>6</v>
      </c>
      <c r="P664" s="72">
        <f t="shared" si="195"/>
        <v>0</v>
      </c>
      <c r="Q664" s="74">
        <f t="shared" si="196"/>
        <v>57</v>
      </c>
      <c r="R664" s="72" t="str">
        <f t="shared" si="197"/>
        <v/>
      </c>
      <c r="S664" s="72" t="str">
        <f t="shared" si="198"/>
        <v/>
      </c>
      <c r="AI664" s="23">
        <f>'simulateur tarif OQN'!$B$4</f>
        <v>40</v>
      </c>
      <c r="AJ664" s="24">
        <f t="shared" si="199"/>
        <v>3903.3600000000006</v>
      </c>
      <c r="AK664" s="24">
        <f t="shared" si="200"/>
        <v>97.584000000000017</v>
      </c>
      <c r="AM664" t="str">
        <f t="shared" si="201"/>
        <v>ZONEBASSE</v>
      </c>
      <c r="AN664" t="str">
        <f t="shared" si="202"/>
        <v>HC</v>
      </c>
      <c r="AO664" s="20">
        <f t="shared" si="203"/>
        <v>3903.3600000000006</v>
      </c>
      <c r="AP664" s="20">
        <f t="shared" si="204"/>
        <v>5562.39</v>
      </c>
      <c r="AQ664" s="20" t="str">
        <f t="shared" si="205"/>
        <v>.</v>
      </c>
      <c r="AR664" s="20" t="str">
        <f t="shared" si="206"/>
        <v>.</v>
      </c>
      <c r="AS664" s="20">
        <f t="shared" si="207"/>
        <v>3434.4300000000003</v>
      </c>
      <c r="AT664" s="20">
        <f t="shared" si="190"/>
        <v>3196.4300000000003</v>
      </c>
      <c r="AU664" s="20">
        <f t="shared" si="208"/>
        <v>222495.6</v>
      </c>
    </row>
    <row r="665" spans="1:47" ht="33.75">
      <c r="A665" s="54">
        <v>666</v>
      </c>
      <c r="B665" s="54" t="s">
        <v>1253</v>
      </c>
      <c r="C665" s="58" t="s">
        <v>1254</v>
      </c>
      <c r="D665" s="79">
        <v>57</v>
      </c>
      <c r="E665" s="79">
        <v>63</v>
      </c>
      <c r="F665" s="80">
        <v>6006.78</v>
      </c>
      <c r="G665" s="80">
        <v>105.38</v>
      </c>
      <c r="H665" s="80">
        <v>6006.78</v>
      </c>
      <c r="I665" s="80" t="s">
        <v>28</v>
      </c>
      <c r="J665" s="80" t="s">
        <v>28</v>
      </c>
      <c r="K665" s="80">
        <v>100.78</v>
      </c>
      <c r="L665" s="73">
        <f t="shared" si="191"/>
        <v>97.28</v>
      </c>
      <c r="M665" s="73">
        <f t="shared" si="192"/>
        <v>134.61000000000001</v>
      </c>
      <c r="N665" s="72" t="str">
        <f t="shared" si="193"/>
        <v>0833</v>
      </c>
      <c r="O665" s="74">
        <f t="shared" si="194"/>
        <v>6</v>
      </c>
      <c r="P665" s="72">
        <f t="shared" si="195"/>
        <v>0</v>
      </c>
      <c r="Q665" s="74">
        <f t="shared" si="196"/>
        <v>57</v>
      </c>
      <c r="R665" s="72" t="str">
        <f t="shared" si="197"/>
        <v/>
      </c>
      <c r="S665" s="72" t="str">
        <f t="shared" si="198"/>
        <v/>
      </c>
      <c r="AI665" s="23">
        <f>'simulateur tarif OQN'!$B$4</f>
        <v>40</v>
      </c>
      <c r="AJ665" s="24">
        <f t="shared" si="199"/>
        <v>4215.32</v>
      </c>
      <c r="AK665" s="24">
        <f t="shared" si="200"/>
        <v>105.383</v>
      </c>
      <c r="AM665" t="str">
        <f t="shared" si="201"/>
        <v>ZONEBASSE</v>
      </c>
      <c r="AN665" t="str">
        <f t="shared" si="202"/>
        <v>HC</v>
      </c>
      <c r="AO665" s="20">
        <f t="shared" si="203"/>
        <v>4215.32</v>
      </c>
      <c r="AP665" s="20">
        <f t="shared" si="204"/>
        <v>6006.78</v>
      </c>
      <c r="AQ665" s="20" t="str">
        <f t="shared" si="205"/>
        <v>.</v>
      </c>
      <c r="AR665" s="20" t="str">
        <f t="shared" si="206"/>
        <v>.</v>
      </c>
      <c r="AS665" s="20">
        <f t="shared" si="207"/>
        <v>3688.8399999999997</v>
      </c>
      <c r="AT665" s="20">
        <f t="shared" si="190"/>
        <v>3863.84</v>
      </c>
      <c r="AU665" s="20">
        <f t="shared" si="208"/>
        <v>240271.19999999998</v>
      </c>
    </row>
    <row r="666" spans="1:47" ht="33.75">
      <c r="A666" s="54">
        <v>667</v>
      </c>
      <c r="B666" s="54" t="s">
        <v>1255</v>
      </c>
      <c r="C666" s="58" t="s">
        <v>1256</v>
      </c>
      <c r="D666" s="79">
        <v>78</v>
      </c>
      <c r="E666" s="79">
        <v>84</v>
      </c>
      <c r="F666" s="80">
        <v>8510.33</v>
      </c>
      <c r="G666" s="80">
        <v>109.11</v>
      </c>
      <c r="H666" s="80">
        <v>8510.33</v>
      </c>
      <c r="I666" s="80" t="s">
        <v>28</v>
      </c>
      <c r="J666" s="80" t="s">
        <v>28</v>
      </c>
      <c r="K666" s="80">
        <v>105.33</v>
      </c>
      <c r="L666" s="73">
        <f t="shared" si="191"/>
        <v>97.28</v>
      </c>
      <c r="M666" s="73">
        <f t="shared" si="192"/>
        <v>134.61000000000001</v>
      </c>
      <c r="N666" s="72" t="str">
        <f t="shared" si="193"/>
        <v>0833</v>
      </c>
      <c r="O666" s="74">
        <f t="shared" si="194"/>
        <v>6</v>
      </c>
      <c r="P666" s="72">
        <f t="shared" si="195"/>
        <v>0</v>
      </c>
      <c r="Q666" s="74">
        <f t="shared" si="196"/>
        <v>78</v>
      </c>
      <c r="R666" s="72" t="str">
        <f t="shared" si="197"/>
        <v/>
      </c>
      <c r="S666" s="72" t="str">
        <f t="shared" si="198"/>
        <v/>
      </c>
      <c r="AI666" s="23">
        <f>'simulateur tarif OQN'!$B$4</f>
        <v>40</v>
      </c>
      <c r="AJ666" s="24">
        <f t="shared" si="199"/>
        <v>4364.1499999999996</v>
      </c>
      <c r="AK666" s="24">
        <f t="shared" si="200"/>
        <v>109.10374999999999</v>
      </c>
      <c r="AM666" t="str">
        <f t="shared" si="201"/>
        <v>ZONEBASSE</v>
      </c>
      <c r="AN666" t="str">
        <f t="shared" si="202"/>
        <v>HC</v>
      </c>
      <c r="AO666" s="20">
        <f t="shared" si="203"/>
        <v>4364.1499999999996</v>
      </c>
      <c r="AP666" s="20">
        <f t="shared" si="204"/>
        <v>8510.33</v>
      </c>
      <c r="AQ666" s="20" t="str">
        <f t="shared" si="205"/>
        <v>.</v>
      </c>
      <c r="AR666" s="20" t="str">
        <f t="shared" si="206"/>
        <v>.</v>
      </c>
      <c r="AS666" s="20">
        <f t="shared" si="207"/>
        <v>3875.8100000000004</v>
      </c>
      <c r="AT666" s="20">
        <f t="shared" si="190"/>
        <v>4278.3099999999995</v>
      </c>
      <c r="AU666" s="20">
        <f t="shared" si="208"/>
        <v>340413.2</v>
      </c>
    </row>
    <row r="667" spans="1:47" ht="33.75">
      <c r="A667" s="54">
        <v>668</v>
      </c>
      <c r="B667" s="54" t="s">
        <v>1257</v>
      </c>
      <c r="C667" s="58" t="s">
        <v>1258</v>
      </c>
      <c r="D667" s="79">
        <v>8</v>
      </c>
      <c r="E667" s="79">
        <v>28</v>
      </c>
      <c r="F667" s="80">
        <v>1073.92</v>
      </c>
      <c r="G667" s="80">
        <v>134.24</v>
      </c>
      <c r="H667" s="80">
        <v>1073.92</v>
      </c>
      <c r="I667" s="80">
        <v>1721.62</v>
      </c>
      <c r="J667" s="80">
        <v>2387.2800000000002</v>
      </c>
      <c r="K667" s="80">
        <v>72.94</v>
      </c>
      <c r="L667" s="73">
        <f t="shared" si="191"/>
        <v>98.56</v>
      </c>
      <c r="M667" s="73">
        <f t="shared" si="192"/>
        <v>134.61000000000001</v>
      </c>
      <c r="N667" s="72" t="str">
        <f t="shared" si="193"/>
        <v>0833</v>
      </c>
      <c r="O667" s="74">
        <f t="shared" si="194"/>
        <v>20</v>
      </c>
      <c r="P667" s="72">
        <f t="shared" si="195"/>
        <v>1</v>
      </c>
      <c r="Q667" s="74">
        <f t="shared" si="196"/>
        <v>8</v>
      </c>
      <c r="R667" s="72">
        <f t="shared" si="197"/>
        <v>15</v>
      </c>
      <c r="S667" s="72">
        <f t="shared" si="198"/>
        <v>22</v>
      </c>
      <c r="AI667" s="23">
        <f>'simulateur tarif OQN'!$B$4</f>
        <v>40</v>
      </c>
      <c r="AJ667" s="24">
        <f t="shared" si="199"/>
        <v>3262.5600000000004</v>
      </c>
      <c r="AK667" s="24">
        <f t="shared" si="200"/>
        <v>81.564000000000007</v>
      </c>
      <c r="AM667" t="str">
        <f t="shared" si="201"/>
        <v>ZONEHAUTE</v>
      </c>
      <c r="AN667" t="str">
        <f t="shared" si="202"/>
        <v>HC</v>
      </c>
      <c r="AO667" s="20">
        <f t="shared" si="203"/>
        <v>5369.6</v>
      </c>
      <c r="AP667" s="20">
        <f t="shared" si="204"/>
        <v>1073.92</v>
      </c>
      <c r="AQ667" s="20">
        <f t="shared" si="205"/>
        <v>1721.62</v>
      </c>
      <c r="AR667" s="20">
        <f t="shared" si="206"/>
        <v>2387.2800000000002</v>
      </c>
      <c r="AS667" s="20">
        <f t="shared" si="207"/>
        <v>3262.5600000000004</v>
      </c>
      <c r="AT667" s="20">
        <f t="shared" si="190"/>
        <v>1981.5599999999995</v>
      </c>
      <c r="AU667" s="20">
        <f t="shared" si="208"/>
        <v>42956.800000000003</v>
      </c>
    </row>
    <row r="668" spans="1:47" ht="33.75">
      <c r="A668" s="54">
        <v>669</v>
      </c>
      <c r="B668" s="54" t="s">
        <v>1259</v>
      </c>
      <c r="C668" s="58" t="s">
        <v>1260</v>
      </c>
      <c r="D668" s="79">
        <v>43</v>
      </c>
      <c r="E668" s="79">
        <v>49</v>
      </c>
      <c r="F668" s="80">
        <v>3104.56</v>
      </c>
      <c r="G668" s="80">
        <v>34.159999999999997</v>
      </c>
      <c r="H668" s="80">
        <v>3104.56</v>
      </c>
      <c r="I668" s="80" t="s">
        <v>28</v>
      </c>
      <c r="J668" s="80" t="s">
        <v>28</v>
      </c>
      <c r="K668" s="80">
        <v>72.94</v>
      </c>
      <c r="L668" s="73">
        <f t="shared" si="191"/>
        <v>98.56</v>
      </c>
      <c r="M668" s="73">
        <f t="shared" si="192"/>
        <v>134.61000000000001</v>
      </c>
      <c r="N668" s="72" t="str">
        <f t="shared" si="193"/>
        <v>0833</v>
      </c>
      <c r="O668" s="74">
        <f t="shared" si="194"/>
        <v>6</v>
      </c>
      <c r="P668" s="72">
        <f t="shared" si="195"/>
        <v>0</v>
      </c>
      <c r="Q668" s="74">
        <f t="shared" si="196"/>
        <v>43</v>
      </c>
      <c r="R668" s="72" t="str">
        <f t="shared" si="197"/>
        <v/>
      </c>
      <c r="S668" s="72" t="str">
        <f t="shared" si="198"/>
        <v/>
      </c>
      <c r="AI668" s="23">
        <f>'simulateur tarif OQN'!$B$4</f>
        <v>40</v>
      </c>
      <c r="AJ668" s="24">
        <f t="shared" si="199"/>
        <v>3002.08</v>
      </c>
      <c r="AK668" s="24">
        <f t="shared" si="200"/>
        <v>75.051999999999992</v>
      </c>
      <c r="AM668" t="str">
        <f t="shared" si="201"/>
        <v>ZONEBASSE</v>
      </c>
      <c r="AN668" t="str">
        <f t="shared" si="202"/>
        <v>HC</v>
      </c>
      <c r="AO668" s="20">
        <f t="shared" si="203"/>
        <v>3002.08</v>
      </c>
      <c r="AP668" s="20">
        <f t="shared" si="204"/>
        <v>3104.56</v>
      </c>
      <c r="AQ668" s="20" t="str">
        <f t="shared" si="205"/>
        <v>.</v>
      </c>
      <c r="AR668" s="20" t="str">
        <f t="shared" si="206"/>
        <v>.</v>
      </c>
      <c r="AS668" s="20">
        <f t="shared" si="207"/>
        <v>2448.1</v>
      </c>
      <c r="AT668" s="20">
        <f t="shared" si="190"/>
        <v>1167.1000000000004</v>
      </c>
      <c r="AU668" s="20">
        <f t="shared" si="208"/>
        <v>124182.39999999999</v>
      </c>
    </row>
    <row r="669" spans="1:47" ht="33.75">
      <c r="A669" s="54">
        <v>670</v>
      </c>
      <c r="B669" s="54" t="s">
        <v>1261</v>
      </c>
      <c r="C669" s="58" t="s">
        <v>1262</v>
      </c>
      <c r="D669" s="79">
        <v>8</v>
      </c>
      <c r="E669" s="79">
        <v>28</v>
      </c>
      <c r="F669" s="80">
        <v>1166.94</v>
      </c>
      <c r="G669" s="80">
        <v>145.87</v>
      </c>
      <c r="H669" s="80">
        <v>1166.94</v>
      </c>
      <c r="I669" s="80">
        <v>1800.25</v>
      </c>
      <c r="J669" s="80">
        <v>2553.4899999999998</v>
      </c>
      <c r="K669" s="80">
        <v>73.95</v>
      </c>
      <c r="L669" s="73">
        <f t="shared" si="191"/>
        <v>98.56</v>
      </c>
      <c r="M669" s="73">
        <f t="shared" si="192"/>
        <v>134.61000000000001</v>
      </c>
      <c r="N669" s="72" t="str">
        <f t="shared" si="193"/>
        <v>0833</v>
      </c>
      <c r="O669" s="74">
        <f t="shared" si="194"/>
        <v>20</v>
      </c>
      <c r="P669" s="72">
        <f t="shared" si="195"/>
        <v>1</v>
      </c>
      <c r="Q669" s="74">
        <f t="shared" si="196"/>
        <v>8</v>
      </c>
      <c r="R669" s="72">
        <f t="shared" si="197"/>
        <v>15</v>
      </c>
      <c r="S669" s="72">
        <f t="shared" si="198"/>
        <v>22</v>
      </c>
      <c r="AI669" s="23">
        <f>'simulateur tarif OQN'!$B$4</f>
        <v>40</v>
      </c>
      <c r="AJ669" s="24">
        <f t="shared" si="199"/>
        <v>3440.89</v>
      </c>
      <c r="AK669" s="24">
        <f t="shared" si="200"/>
        <v>86.02225</v>
      </c>
      <c r="AM669" t="str">
        <f t="shared" si="201"/>
        <v>ZONEHAUTE</v>
      </c>
      <c r="AN669" t="str">
        <f t="shared" si="202"/>
        <v>HC</v>
      </c>
      <c r="AO669" s="20">
        <f t="shared" si="203"/>
        <v>5834.7800000000007</v>
      </c>
      <c r="AP669" s="20">
        <f t="shared" si="204"/>
        <v>1166.94</v>
      </c>
      <c r="AQ669" s="20">
        <f t="shared" si="205"/>
        <v>1800.25</v>
      </c>
      <c r="AR669" s="20">
        <f t="shared" si="206"/>
        <v>2553.4899999999998</v>
      </c>
      <c r="AS669" s="20">
        <f t="shared" si="207"/>
        <v>3440.89</v>
      </c>
      <c r="AT669" s="20">
        <f t="shared" si="190"/>
        <v>2210.3900000000003</v>
      </c>
      <c r="AU669" s="20">
        <f t="shared" si="208"/>
        <v>46677.600000000006</v>
      </c>
    </row>
    <row r="670" spans="1:47" ht="33.75">
      <c r="A670" s="54">
        <v>671</v>
      </c>
      <c r="B670" s="54" t="s">
        <v>1263</v>
      </c>
      <c r="C670" s="58" t="s">
        <v>1264</v>
      </c>
      <c r="D670" s="79">
        <v>50</v>
      </c>
      <c r="E670" s="79">
        <v>56</v>
      </c>
      <c r="F670" s="80">
        <v>4658.8599999999997</v>
      </c>
      <c r="G670" s="80">
        <v>75.19</v>
      </c>
      <c r="H670" s="80">
        <v>4658.8599999999997</v>
      </c>
      <c r="I670" s="80" t="s">
        <v>28</v>
      </c>
      <c r="J670" s="80" t="s">
        <v>28</v>
      </c>
      <c r="K670" s="80">
        <v>87.59</v>
      </c>
      <c r="L670" s="73">
        <f t="shared" si="191"/>
        <v>98.56</v>
      </c>
      <c r="M670" s="73">
        <f t="shared" si="192"/>
        <v>134.61000000000001</v>
      </c>
      <c r="N670" s="72" t="str">
        <f t="shared" si="193"/>
        <v>0833</v>
      </c>
      <c r="O670" s="74">
        <f t="shared" si="194"/>
        <v>6</v>
      </c>
      <c r="P670" s="72">
        <f t="shared" si="195"/>
        <v>0</v>
      </c>
      <c r="Q670" s="74">
        <f t="shared" si="196"/>
        <v>50</v>
      </c>
      <c r="R670" s="72" t="str">
        <f t="shared" si="197"/>
        <v/>
      </c>
      <c r="S670" s="72" t="str">
        <f t="shared" si="198"/>
        <v/>
      </c>
      <c r="AI670" s="23">
        <f>'simulateur tarif OQN'!$B$4</f>
        <v>40</v>
      </c>
      <c r="AJ670" s="24">
        <f t="shared" si="199"/>
        <v>3906.9599999999996</v>
      </c>
      <c r="AK670" s="24">
        <f t="shared" si="200"/>
        <v>97.673999999999992</v>
      </c>
      <c r="AM670" t="str">
        <f t="shared" si="201"/>
        <v>ZONEBASSE</v>
      </c>
      <c r="AN670" t="str">
        <f t="shared" si="202"/>
        <v>HC</v>
      </c>
      <c r="AO670" s="20">
        <f t="shared" si="203"/>
        <v>3906.9599999999996</v>
      </c>
      <c r="AP670" s="20">
        <f t="shared" si="204"/>
        <v>4658.8599999999997</v>
      </c>
      <c r="AQ670" s="20" t="str">
        <f t="shared" si="205"/>
        <v>.</v>
      </c>
      <c r="AR670" s="20" t="str">
        <f t="shared" si="206"/>
        <v>.</v>
      </c>
      <c r="AS670" s="20">
        <f t="shared" si="207"/>
        <v>3257.4199999999996</v>
      </c>
      <c r="AT670" s="20">
        <f t="shared" si="190"/>
        <v>2708.92</v>
      </c>
      <c r="AU670" s="20">
        <f t="shared" si="208"/>
        <v>186354.4</v>
      </c>
    </row>
    <row r="671" spans="1:47" ht="33.75">
      <c r="A671" s="54">
        <v>672</v>
      </c>
      <c r="B671" s="54" t="s">
        <v>1265</v>
      </c>
      <c r="C671" s="58" t="s">
        <v>1266</v>
      </c>
      <c r="D671" s="79">
        <v>43</v>
      </c>
      <c r="E671" s="79">
        <v>49</v>
      </c>
      <c r="F671" s="80">
        <v>5176.13</v>
      </c>
      <c r="G671" s="80">
        <v>120.38</v>
      </c>
      <c r="H671" s="80">
        <v>5176.13</v>
      </c>
      <c r="I671" s="80" t="s">
        <v>28</v>
      </c>
      <c r="J671" s="80" t="s">
        <v>28</v>
      </c>
      <c r="K671" s="80">
        <v>111.92</v>
      </c>
      <c r="L671" s="73">
        <f t="shared" si="191"/>
        <v>98.56</v>
      </c>
      <c r="M671" s="73">
        <f t="shared" si="192"/>
        <v>134.61000000000001</v>
      </c>
      <c r="N671" s="72" t="str">
        <f t="shared" si="193"/>
        <v>0833</v>
      </c>
      <c r="O671" s="74">
        <f t="shared" si="194"/>
        <v>6</v>
      </c>
      <c r="P671" s="72">
        <f t="shared" si="195"/>
        <v>0</v>
      </c>
      <c r="Q671" s="74">
        <f t="shared" si="196"/>
        <v>43</v>
      </c>
      <c r="R671" s="72" t="str">
        <f t="shared" si="197"/>
        <v/>
      </c>
      <c r="S671" s="72" t="str">
        <f t="shared" si="198"/>
        <v/>
      </c>
      <c r="AI671" s="23">
        <f>'simulateur tarif OQN'!$B$4</f>
        <v>40</v>
      </c>
      <c r="AJ671" s="24">
        <f t="shared" si="199"/>
        <v>4814.99</v>
      </c>
      <c r="AK671" s="24">
        <f t="shared" si="200"/>
        <v>120.37474999999999</v>
      </c>
      <c r="AM671" t="str">
        <f t="shared" si="201"/>
        <v>ZONEBASSE</v>
      </c>
      <c r="AN671" t="str">
        <f t="shared" si="202"/>
        <v>HC</v>
      </c>
      <c r="AO671" s="20">
        <f t="shared" si="203"/>
        <v>4814.99</v>
      </c>
      <c r="AP671" s="20">
        <f t="shared" si="204"/>
        <v>5176.13</v>
      </c>
      <c r="AQ671" s="20" t="str">
        <f t="shared" si="205"/>
        <v>.</v>
      </c>
      <c r="AR671" s="20" t="str">
        <f t="shared" si="206"/>
        <v>.</v>
      </c>
      <c r="AS671" s="20">
        <f t="shared" si="207"/>
        <v>4168.8500000000004</v>
      </c>
      <c r="AT671" s="20">
        <f t="shared" si="190"/>
        <v>4836.8500000000004</v>
      </c>
      <c r="AU671" s="20">
        <f t="shared" si="208"/>
        <v>207045.2</v>
      </c>
    </row>
    <row r="672" spans="1:47" ht="33.75">
      <c r="A672" s="54">
        <v>673</v>
      </c>
      <c r="B672" s="54" t="s">
        <v>1267</v>
      </c>
      <c r="C672" s="58" t="s">
        <v>1268</v>
      </c>
      <c r="D672" s="79">
        <v>57</v>
      </c>
      <c r="E672" s="79">
        <v>63</v>
      </c>
      <c r="F672" s="80">
        <v>6306.13</v>
      </c>
      <c r="G672" s="80">
        <v>80.709999999999994</v>
      </c>
      <c r="H672" s="80">
        <v>6306.13</v>
      </c>
      <c r="I672" s="80" t="s">
        <v>28</v>
      </c>
      <c r="J672" s="80" t="s">
        <v>28</v>
      </c>
      <c r="K672" s="80">
        <v>111.92</v>
      </c>
      <c r="L672" s="73">
        <f t="shared" si="191"/>
        <v>98.56</v>
      </c>
      <c r="M672" s="73">
        <f t="shared" si="192"/>
        <v>134.61000000000001</v>
      </c>
      <c r="N672" s="72" t="str">
        <f t="shared" si="193"/>
        <v>0833</v>
      </c>
      <c r="O672" s="74">
        <f t="shared" si="194"/>
        <v>6</v>
      </c>
      <c r="P672" s="72">
        <f t="shared" si="195"/>
        <v>0</v>
      </c>
      <c r="Q672" s="74">
        <f t="shared" si="196"/>
        <v>57</v>
      </c>
      <c r="R672" s="72" t="str">
        <f t="shared" si="197"/>
        <v/>
      </c>
      <c r="S672" s="72" t="str">
        <f t="shared" si="198"/>
        <v/>
      </c>
      <c r="AI672" s="23">
        <f>'simulateur tarif OQN'!$B$4</f>
        <v>40</v>
      </c>
      <c r="AJ672" s="24">
        <f t="shared" si="199"/>
        <v>4934.0600000000004</v>
      </c>
      <c r="AK672" s="24">
        <f t="shared" si="200"/>
        <v>123.35150000000002</v>
      </c>
      <c r="AM672" t="str">
        <f t="shared" si="201"/>
        <v>ZONEBASSE</v>
      </c>
      <c r="AN672" t="str">
        <f t="shared" si="202"/>
        <v>HC</v>
      </c>
      <c r="AO672" s="20">
        <f t="shared" si="203"/>
        <v>4934.0600000000004</v>
      </c>
      <c r="AP672" s="20">
        <f t="shared" si="204"/>
        <v>6306.13</v>
      </c>
      <c r="AQ672" s="20" t="str">
        <f t="shared" si="205"/>
        <v>.</v>
      </c>
      <c r="AR672" s="20" t="str">
        <f t="shared" si="206"/>
        <v>.</v>
      </c>
      <c r="AS672" s="20">
        <f t="shared" si="207"/>
        <v>3731.9700000000003</v>
      </c>
      <c r="AT672" s="20">
        <f t="shared" si="190"/>
        <v>4399.9700000000012</v>
      </c>
      <c r="AU672" s="20">
        <f t="shared" si="208"/>
        <v>252245.2</v>
      </c>
    </row>
    <row r="673" spans="1:47" ht="22.5">
      <c r="A673" s="54">
        <v>674</v>
      </c>
      <c r="B673" s="54" t="s">
        <v>1269</v>
      </c>
      <c r="C673" s="58" t="s">
        <v>1270</v>
      </c>
      <c r="D673" s="79">
        <v>1</v>
      </c>
      <c r="E673" s="79">
        <v>1</v>
      </c>
      <c r="F673" s="80" t="s">
        <v>28</v>
      </c>
      <c r="G673" s="80" t="s">
        <v>28</v>
      </c>
      <c r="H673" s="80">
        <v>113.67</v>
      </c>
      <c r="I673" s="80" t="s">
        <v>28</v>
      </c>
      <c r="J673" s="80" t="s">
        <v>28</v>
      </c>
      <c r="K673" s="80" t="s">
        <v>28</v>
      </c>
      <c r="L673" s="73" t="str">
        <f t="shared" si="191"/>
        <v/>
      </c>
      <c r="M673" s="73" t="str">
        <f t="shared" si="192"/>
        <v/>
      </c>
      <c r="N673" s="72" t="str">
        <f t="shared" si="193"/>
        <v>0836</v>
      </c>
      <c r="O673" s="74">
        <f t="shared" si="194"/>
        <v>0</v>
      </c>
      <c r="P673" s="72">
        <f t="shared" si="195"/>
        <v>0</v>
      </c>
      <c r="Q673" s="74">
        <f t="shared" si="196"/>
        <v>1</v>
      </c>
      <c r="R673" s="72" t="str">
        <f t="shared" si="197"/>
        <v/>
      </c>
      <c r="S673" s="72" t="str">
        <f t="shared" si="198"/>
        <v/>
      </c>
      <c r="AI673" s="23">
        <f>'simulateur tarif OQN'!$B$4</f>
        <v>40</v>
      </c>
      <c r="AJ673" s="24">
        <f t="shared" si="199"/>
        <v>4546.8</v>
      </c>
      <c r="AK673" s="24">
        <f t="shared" si="200"/>
        <v>113.67</v>
      </c>
      <c r="AM673" t="str">
        <f t="shared" si="201"/>
        <v>ZONEHAUTE</v>
      </c>
      <c r="AN673" t="str">
        <f t="shared" si="202"/>
        <v>HDJ</v>
      </c>
      <c r="AO673" s="20" t="e">
        <f t="shared" si="203"/>
        <v>#VALUE!</v>
      </c>
      <c r="AP673" s="20">
        <f t="shared" si="204"/>
        <v>113.67</v>
      </c>
      <c r="AQ673" s="20" t="str">
        <f t="shared" si="205"/>
        <v>.</v>
      </c>
      <c r="AR673" s="20" t="str">
        <f t="shared" si="206"/>
        <v>.</v>
      </c>
      <c r="AS673" s="20" t="e">
        <f t="shared" si="207"/>
        <v>#VALUE!</v>
      </c>
      <c r="AT673" s="20" t="e">
        <f t="shared" si="190"/>
        <v>#VALUE!</v>
      </c>
      <c r="AU673" s="20">
        <f t="shared" si="208"/>
        <v>4546.8</v>
      </c>
    </row>
    <row r="674" spans="1:47" ht="22.5">
      <c r="A674" s="54">
        <v>675</v>
      </c>
      <c r="B674" s="54" t="s">
        <v>1271</v>
      </c>
      <c r="C674" s="58" t="s">
        <v>1272</v>
      </c>
      <c r="D674" s="79">
        <v>1</v>
      </c>
      <c r="E674" s="79">
        <v>1</v>
      </c>
      <c r="F674" s="80" t="s">
        <v>28</v>
      </c>
      <c r="G674" s="80" t="s">
        <v>28</v>
      </c>
      <c r="H674" s="80">
        <v>91.22</v>
      </c>
      <c r="I674" s="80" t="s">
        <v>28</v>
      </c>
      <c r="J674" s="80" t="s">
        <v>28</v>
      </c>
      <c r="K674" s="80" t="s">
        <v>28</v>
      </c>
      <c r="L674" s="73" t="str">
        <f t="shared" si="191"/>
        <v/>
      </c>
      <c r="M674" s="73" t="str">
        <f t="shared" si="192"/>
        <v/>
      </c>
      <c r="N674" s="72" t="str">
        <f t="shared" si="193"/>
        <v>0836</v>
      </c>
      <c r="O674" s="74">
        <f t="shared" si="194"/>
        <v>0</v>
      </c>
      <c r="P674" s="72">
        <f t="shared" si="195"/>
        <v>0</v>
      </c>
      <c r="Q674" s="74">
        <f t="shared" si="196"/>
        <v>1</v>
      </c>
      <c r="R674" s="72" t="str">
        <f t="shared" si="197"/>
        <v/>
      </c>
      <c r="S674" s="72" t="str">
        <f t="shared" si="198"/>
        <v/>
      </c>
      <c r="AI674" s="23">
        <f>'simulateur tarif OQN'!$B$4</f>
        <v>40</v>
      </c>
      <c r="AJ674" s="24">
        <f t="shared" si="199"/>
        <v>3648.8</v>
      </c>
      <c r="AK674" s="24">
        <f t="shared" si="200"/>
        <v>91.22</v>
      </c>
      <c r="AM674" t="str">
        <f t="shared" si="201"/>
        <v>ZONEHAUTE</v>
      </c>
      <c r="AN674" t="str">
        <f t="shared" si="202"/>
        <v>HDJ</v>
      </c>
      <c r="AO674" s="20" t="e">
        <f t="shared" si="203"/>
        <v>#VALUE!</v>
      </c>
      <c r="AP674" s="20">
        <f t="shared" si="204"/>
        <v>91.22</v>
      </c>
      <c r="AQ674" s="20" t="str">
        <f t="shared" si="205"/>
        <v>.</v>
      </c>
      <c r="AR674" s="20" t="str">
        <f t="shared" si="206"/>
        <v>.</v>
      </c>
      <c r="AS674" s="20" t="e">
        <f t="shared" si="207"/>
        <v>#VALUE!</v>
      </c>
      <c r="AT674" s="20" t="e">
        <f t="shared" si="190"/>
        <v>#VALUE!</v>
      </c>
      <c r="AU674" s="20">
        <f t="shared" si="208"/>
        <v>3648.8</v>
      </c>
    </row>
    <row r="675" spans="1:47" ht="22.5">
      <c r="A675" s="54">
        <v>676</v>
      </c>
      <c r="B675" s="54" t="s">
        <v>1273</v>
      </c>
      <c r="C675" s="58" t="s">
        <v>1274</v>
      </c>
      <c r="D675" s="79">
        <v>1</v>
      </c>
      <c r="E675" s="79">
        <v>1</v>
      </c>
      <c r="F675" s="80" t="s">
        <v>28</v>
      </c>
      <c r="G675" s="80" t="s">
        <v>28</v>
      </c>
      <c r="H675" s="80">
        <v>74.650000000000006</v>
      </c>
      <c r="I675" s="80" t="s">
        <v>28</v>
      </c>
      <c r="J675" s="80" t="s">
        <v>28</v>
      </c>
      <c r="K675" s="80" t="s">
        <v>28</v>
      </c>
      <c r="L675" s="73" t="str">
        <f t="shared" si="191"/>
        <v/>
      </c>
      <c r="M675" s="73" t="str">
        <f t="shared" si="192"/>
        <v/>
      </c>
      <c r="N675" s="72" t="str">
        <f t="shared" si="193"/>
        <v>0836</v>
      </c>
      <c r="O675" s="74">
        <f t="shared" si="194"/>
        <v>0</v>
      </c>
      <c r="P675" s="72">
        <f t="shared" si="195"/>
        <v>0</v>
      </c>
      <c r="Q675" s="74">
        <f t="shared" si="196"/>
        <v>1</v>
      </c>
      <c r="R675" s="72" t="str">
        <f t="shared" si="197"/>
        <v/>
      </c>
      <c r="S675" s="72" t="str">
        <f t="shared" si="198"/>
        <v/>
      </c>
      <c r="AI675" s="23">
        <f>'simulateur tarif OQN'!$B$4</f>
        <v>40</v>
      </c>
      <c r="AJ675" s="24">
        <f t="shared" si="199"/>
        <v>2986</v>
      </c>
      <c r="AK675" s="24">
        <f t="shared" si="200"/>
        <v>74.650000000000006</v>
      </c>
      <c r="AM675" t="str">
        <f t="shared" si="201"/>
        <v>ZONEHAUTE</v>
      </c>
      <c r="AN675" t="str">
        <f t="shared" si="202"/>
        <v>HDJ</v>
      </c>
      <c r="AO675" s="20" t="e">
        <f t="shared" si="203"/>
        <v>#VALUE!</v>
      </c>
      <c r="AP675" s="20">
        <f t="shared" si="204"/>
        <v>74.650000000000006</v>
      </c>
      <c r="AQ675" s="20" t="str">
        <f t="shared" si="205"/>
        <v>.</v>
      </c>
      <c r="AR675" s="20" t="str">
        <f t="shared" si="206"/>
        <v>.</v>
      </c>
      <c r="AS675" s="20" t="e">
        <f t="shared" si="207"/>
        <v>#VALUE!</v>
      </c>
      <c r="AT675" s="20" t="e">
        <f t="shared" si="190"/>
        <v>#VALUE!</v>
      </c>
      <c r="AU675" s="20">
        <f t="shared" si="208"/>
        <v>2986</v>
      </c>
    </row>
    <row r="676" spans="1:47" ht="33.75">
      <c r="A676" s="54">
        <v>677</v>
      </c>
      <c r="B676" s="54" t="s">
        <v>1275</v>
      </c>
      <c r="C676" s="58" t="s">
        <v>1276</v>
      </c>
      <c r="D676" s="79">
        <v>43</v>
      </c>
      <c r="E676" s="79">
        <v>49</v>
      </c>
      <c r="F676" s="80">
        <v>4006.7</v>
      </c>
      <c r="G676" s="80">
        <v>93.18</v>
      </c>
      <c r="H676" s="80">
        <v>4006.7</v>
      </c>
      <c r="I676" s="80" t="s">
        <v>28</v>
      </c>
      <c r="J676" s="80" t="s">
        <v>28</v>
      </c>
      <c r="K676" s="80">
        <v>88.49</v>
      </c>
      <c r="L676" s="73">
        <f t="shared" si="191"/>
        <v>96.15</v>
      </c>
      <c r="M676" s="73">
        <f t="shared" si="192"/>
        <v>95.86</v>
      </c>
      <c r="N676" s="72" t="str">
        <f t="shared" si="193"/>
        <v>0836</v>
      </c>
      <c r="O676" s="74">
        <f t="shared" si="194"/>
        <v>6</v>
      </c>
      <c r="P676" s="72">
        <f t="shared" si="195"/>
        <v>0</v>
      </c>
      <c r="Q676" s="74">
        <f t="shared" si="196"/>
        <v>43</v>
      </c>
      <c r="R676" s="72" t="str">
        <f t="shared" si="197"/>
        <v/>
      </c>
      <c r="S676" s="72" t="str">
        <f t="shared" si="198"/>
        <v/>
      </c>
      <c r="AI676" s="23">
        <f>'simulateur tarif OQN'!$B$4</f>
        <v>40</v>
      </c>
      <c r="AJ676" s="24">
        <f t="shared" si="199"/>
        <v>3727.16</v>
      </c>
      <c r="AK676" s="24">
        <f t="shared" si="200"/>
        <v>93.179000000000002</v>
      </c>
      <c r="AM676" t="str">
        <f t="shared" si="201"/>
        <v>ZONEBASSE</v>
      </c>
      <c r="AN676" t="str">
        <f t="shared" si="202"/>
        <v>HC</v>
      </c>
      <c r="AO676" s="20">
        <f t="shared" si="203"/>
        <v>3727.16</v>
      </c>
      <c r="AP676" s="20">
        <f t="shared" si="204"/>
        <v>4006.7</v>
      </c>
      <c r="AQ676" s="20" t="str">
        <f t="shared" si="205"/>
        <v>.</v>
      </c>
      <c r="AR676" s="20" t="str">
        <f t="shared" si="206"/>
        <v>.</v>
      </c>
      <c r="AS676" s="20">
        <f t="shared" si="207"/>
        <v>3210.29</v>
      </c>
      <c r="AT676" s="20">
        <f t="shared" si="190"/>
        <v>2827.2899999999991</v>
      </c>
      <c r="AU676" s="20">
        <f t="shared" si="208"/>
        <v>160268</v>
      </c>
    </row>
    <row r="677" spans="1:47" ht="33.75">
      <c r="A677" s="54">
        <v>678</v>
      </c>
      <c r="B677" s="54" t="s">
        <v>1277</v>
      </c>
      <c r="C677" s="58" t="s">
        <v>1278</v>
      </c>
      <c r="D677" s="79">
        <v>50</v>
      </c>
      <c r="E677" s="79">
        <v>56</v>
      </c>
      <c r="F677" s="80">
        <v>5315.91</v>
      </c>
      <c r="G677" s="80">
        <v>106.32</v>
      </c>
      <c r="H677" s="80">
        <v>5315.91</v>
      </c>
      <c r="I677" s="80" t="s">
        <v>28</v>
      </c>
      <c r="J677" s="80" t="s">
        <v>28</v>
      </c>
      <c r="K677" s="80">
        <v>98.84</v>
      </c>
      <c r="L677" s="73">
        <f t="shared" si="191"/>
        <v>96.15</v>
      </c>
      <c r="M677" s="73">
        <f t="shared" si="192"/>
        <v>95.86</v>
      </c>
      <c r="N677" s="72" t="str">
        <f t="shared" si="193"/>
        <v>0836</v>
      </c>
      <c r="O677" s="74">
        <f t="shared" si="194"/>
        <v>6</v>
      </c>
      <c r="P677" s="72">
        <f t="shared" si="195"/>
        <v>0</v>
      </c>
      <c r="Q677" s="74">
        <f t="shared" si="196"/>
        <v>50</v>
      </c>
      <c r="R677" s="72" t="str">
        <f t="shared" si="197"/>
        <v/>
      </c>
      <c r="S677" s="72" t="str">
        <f t="shared" si="198"/>
        <v/>
      </c>
      <c r="AI677" s="23">
        <f>'simulateur tarif OQN'!$B$4</f>
        <v>40</v>
      </c>
      <c r="AJ677" s="24">
        <f t="shared" si="199"/>
        <v>4252.71</v>
      </c>
      <c r="AK677" s="24">
        <f t="shared" si="200"/>
        <v>106.31775</v>
      </c>
      <c r="AM677" t="str">
        <f t="shared" si="201"/>
        <v>ZONEBASSE</v>
      </c>
      <c r="AN677" t="str">
        <f t="shared" si="202"/>
        <v>HC</v>
      </c>
      <c r="AO677" s="20">
        <f t="shared" si="203"/>
        <v>4252.71</v>
      </c>
      <c r="AP677" s="20">
        <f t="shared" si="204"/>
        <v>5315.91</v>
      </c>
      <c r="AQ677" s="20" t="str">
        <f t="shared" si="205"/>
        <v>.</v>
      </c>
      <c r="AR677" s="20" t="str">
        <f t="shared" si="206"/>
        <v>.</v>
      </c>
      <c r="AS677" s="20">
        <f t="shared" si="207"/>
        <v>3734.47</v>
      </c>
      <c r="AT677" s="20">
        <f t="shared" si="190"/>
        <v>3868.9699999999993</v>
      </c>
      <c r="AU677" s="20">
        <f t="shared" si="208"/>
        <v>212636.4</v>
      </c>
    </row>
    <row r="678" spans="1:47" ht="33.75">
      <c r="A678" s="54">
        <v>679</v>
      </c>
      <c r="B678" s="54" t="s">
        <v>1279</v>
      </c>
      <c r="C678" s="58" t="s">
        <v>1280</v>
      </c>
      <c r="D678" s="79">
        <v>50</v>
      </c>
      <c r="E678" s="79">
        <v>56</v>
      </c>
      <c r="F678" s="80">
        <v>5201.1400000000003</v>
      </c>
      <c r="G678" s="80">
        <v>104.02</v>
      </c>
      <c r="H678" s="80">
        <v>5201.1400000000003</v>
      </c>
      <c r="I678" s="80" t="s">
        <v>28</v>
      </c>
      <c r="J678" s="80" t="s">
        <v>28</v>
      </c>
      <c r="K678" s="80">
        <v>98.29</v>
      </c>
      <c r="L678" s="73">
        <f t="shared" si="191"/>
        <v>96.15</v>
      </c>
      <c r="M678" s="73">
        <f t="shared" si="192"/>
        <v>95.86</v>
      </c>
      <c r="N678" s="72" t="str">
        <f t="shared" si="193"/>
        <v>0836</v>
      </c>
      <c r="O678" s="74">
        <f t="shared" si="194"/>
        <v>6</v>
      </c>
      <c r="P678" s="72">
        <f t="shared" si="195"/>
        <v>0</v>
      </c>
      <c r="Q678" s="74">
        <f t="shared" si="196"/>
        <v>50</v>
      </c>
      <c r="R678" s="72" t="str">
        <f t="shared" si="197"/>
        <v/>
      </c>
      <c r="S678" s="72" t="str">
        <f t="shared" si="198"/>
        <v/>
      </c>
      <c r="AI678" s="23">
        <f>'simulateur tarif OQN'!$B$4</f>
        <v>40</v>
      </c>
      <c r="AJ678" s="24">
        <f t="shared" si="199"/>
        <v>4160.9400000000005</v>
      </c>
      <c r="AK678" s="24">
        <f t="shared" si="200"/>
        <v>104.02350000000001</v>
      </c>
      <c r="AM678" t="str">
        <f t="shared" si="201"/>
        <v>ZONEBASSE</v>
      </c>
      <c r="AN678" t="str">
        <f t="shared" si="202"/>
        <v>HC</v>
      </c>
      <c r="AO678" s="20">
        <f t="shared" si="203"/>
        <v>4160.9400000000005</v>
      </c>
      <c r="AP678" s="20">
        <f t="shared" si="204"/>
        <v>5201.1400000000003</v>
      </c>
      <c r="AQ678" s="20" t="str">
        <f t="shared" si="205"/>
        <v>.</v>
      </c>
      <c r="AR678" s="20" t="str">
        <f t="shared" si="206"/>
        <v>.</v>
      </c>
      <c r="AS678" s="20">
        <f t="shared" si="207"/>
        <v>3628.5</v>
      </c>
      <c r="AT678" s="20">
        <f t="shared" si="190"/>
        <v>3735.5</v>
      </c>
      <c r="AU678" s="20">
        <f t="shared" si="208"/>
        <v>208045.6</v>
      </c>
    </row>
    <row r="679" spans="1:47" ht="33.75">
      <c r="A679" s="54">
        <v>680</v>
      </c>
      <c r="B679" s="54" t="s">
        <v>1281</v>
      </c>
      <c r="C679" s="58" t="s">
        <v>1282</v>
      </c>
      <c r="D679" s="79">
        <v>57</v>
      </c>
      <c r="E679" s="79">
        <v>63</v>
      </c>
      <c r="F679" s="80">
        <v>6026.19</v>
      </c>
      <c r="G679" s="80">
        <v>105.72</v>
      </c>
      <c r="H679" s="80">
        <v>6026.19</v>
      </c>
      <c r="I679" s="80" t="s">
        <v>28</v>
      </c>
      <c r="J679" s="80" t="s">
        <v>28</v>
      </c>
      <c r="K679" s="80">
        <v>99.71</v>
      </c>
      <c r="L679" s="73">
        <f t="shared" si="191"/>
        <v>96.15</v>
      </c>
      <c r="M679" s="73">
        <f t="shared" si="192"/>
        <v>95.86</v>
      </c>
      <c r="N679" s="72" t="str">
        <f t="shared" si="193"/>
        <v>0836</v>
      </c>
      <c r="O679" s="74">
        <f t="shared" si="194"/>
        <v>6</v>
      </c>
      <c r="P679" s="72">
        <f t="shared" si="195"/>
        <v>0</v>
      </c>
      <c r="Q679" s="74">
        <f t="shared" si="196"/>
        <v>57</v>
      </c>
      <c r="R679" s="72" t="str">
        <f t="shared" si="197"/>
        <v/>
      </c>
      <c r="S679" s="72" t="str">
        <f t="shared" si="198"/>
        <v/>
      </c>
      <c r="AI679" s="23">
        <f>'simulateur tarif OQN'!$B$4</f>
        <v>40</v>
      </c>
      <c r="AJ679" s="24">
        <f t="shared" si="199"/>
        <v>4228.95</v>
      </c>
      <c r="AK679" s="24">
        <f t="shared" si="200"/>
        <v>105.72375</v>
      </c>
      <c r="AM679" t="str">
        <f t="shared" si="201"/>
        <v>ZONEBASSE</v>
      </c>
      <c r="AN679" t="str">
        <f t="shared" si="202"/>
        <v>HC</v>
      </c>
      <c r="AO679" s="20">
        <f t="shared" si="203"/>
        <v>4228.95</v>
      </c>
      <c r="AP679" s="20">
        <f t="shared" si="204"/>
        <v>6026.19</v>
      </c>
      <c r="AQ679" s="20" t="str">
        <f t="shared" si="205"/>
        <v>.</v>
      </c>
      <c r="AR679" s="20" t="str">
        <f t="shared" si="206"/>
        <v>.</v>
      </c>
      <c r="AS679" s="20">
        <f t="shared" si="207"/>
        <v>3732.8599999999997</v>
      </c>
      <c r="AT679" s="20">
        <f t="shared" si="190"/>
        <v>3910.8599999999988</v>
      </c>
      <c r="AU679" s="20">
        <f t="shared" si="208"/>
        <v>241047.59999999998</v>
      </c>
    </row>
    <row r="680" spans="1:47" ht="33.75">
      <c r="A680" s="54">
        <v>681</v>
      </c>
      <c r="B680" s="54" t="s">
        <v>1283</v>
      </c>
      <c r="C680" s="58" t="s">
        <v>1284</v>
      </c>
      <c r="D680" s="79">
        <v>57</v>
      </c>
      <c r="E680" s="79">
        <v>63</v>
      </c>
      <c r="F680" s="80">
        <v>6029.18</v>
      </c>
      <c r="G680" s="80">
        <v>105.78</v>
      </c>
      <c r="H680" s="80">
        <v>6029.18</v>
      </c>
      <c r="I680" s="80" t="s">
        <v>28</v>
      </c>
      <c r="J680" s="80" t="s">
        <v>28</v>
      </c>
      <c r="K680" s="80">
        <v>100.22</v>
      </c>
      <c r="L680" s="73">
        <f t="shared" si="191"/>
        <v>96.15</v>
      </c>
      <c r="M680" s="73">
        <f t="shared" si="192"/>
        <v>95.86</v>
      </c>
      <c r="N680" s="72" t="str">
        <f t="shared" si="193"/>
        <v>0836</v>
      </c>
      <c r="O680" s="74">
        <f t="shared" si="194"/>
        <v>6</v>
      </c>
      <c r="P680" s="72">
        <f t="shared" si="195"/>
        <v>0</v>
      </c>
      <c r="Q680" s="74">
        <f t="shared" si="196"/>
        <v>57</v>
      </c>
      <c r="R680" s="72" t="str">
        <f t="shared" si="197"/>
        <v/>
      </c>
      <c r="S680" s="72" t="str">
        <f t="shared" si="198"/>
        <v/>
      </c>
      <c r="AI680" s="23">
        <f>'simulateur tarif OQN'!$B$4</f>
        <v>40</v>
      </c>
      <c r="AJ680" s="24">
        <f t="shared" si="199"/>
        <v>4230.92</v>
      </c>
      <c r="AK680" s="24">
        <f t="shared" si="200"/>
        <v>105.773</v>
      </c>
      <c r="AM680" t="str">
        <f t="shared" si="201"/>
        <v>ZONEBASSE</v>
      </c>
      <c r="AN680" t="str">
        <f t="shared" si="202"/>
        <v>HC</v>
      </c>
      <c r="AO680" s="20">
        <f t="shared" si="203"/>
        <v>4230.92</v>
      </c>
      <c r="AP680" s="20">
        <f t="shared" si="204"/>
        <v>6029.18</v>
      </c>
      <c r="AQ680" s="20" t="str">
        <f t="shared" si="205"/>
        <v>.</v>
      </c>
      <c r="AR680" s="20" t="str">
        <f t="shared" si="206"/>
        <v>.</v>
      </c>
      <c r="AS680" s="20">
        <f t="shared" si="207"/>
        <v>3724.1200000000003</v>
      </c>
      <c r="AT680" s="20">
        <f t="shared" si="190"/>
        <v>3927.6200000000008</v>
      </c>
      <c r="AU680" s="20">
        <f t="shared" si="208"/>
        <v>241167.2</v>
      </c>
    </row>
    <row r="681" spans="1:47" ht="33.75">
      <c r="A681" s="54">
        <v>682</v>
      </c>
      <c r="B681" s="54" t="s">
        <v>1285</v>
      </c>
      <c r="C681" s="58" t="s">
        <v>1286</v>
      </c>
      <c r="D681" s="79">
        <v>64</v>
      </c>
      <c r="E681" s="79">
        <v>70</v>
      </c>
      <c r="F681" s="80">
        <v>6567.31</v>
      </c>
      <c r="G681" s="80">
        <v>76.88</v>
      </c>
      <c r="H681" s="80">
        <v>6567.31</v>
      </c>
      <c r="I681" s="80" t="s">
        <v>28</v>
      </c>
      <c r="J681" s="80" t="s">
        <v>28</v>
      </c>
      <c r="K681" s="80">
        <v>100.22</v>
      </c>
      <c r="L681" s="73">
        <f t="shared" si="191"/>
        <v>96.15</v>
      </c>
      <c r="M681" s="73">
        <f t="shared" si="192"/>
        <v>95.86</v>
      </c>
      <c r="N681" s="72" t="str">
        <f t="shared" si="193"/>
        <v>0836</v>
      </c>
      <c r="O681" s="74">
        <f t="shared" si="194"/>
        <v>6</v>
      </c>
      <c r="P681" s="72">
        <f t="shared" si="195"/>
        <v>0</v>
      </c>
      <c r="Q681" s="74">
        <f t="shared" si="196"/>
        <v>64</v>
      </c>
      <c r="R681" s="72" t="str">
        <f t="shared" si="197"/>
        <v/>
      </c>
      <c r="S681" s="72" t="str">
        <f t="shared" si="198"/>
        <v/>
      </c>
      <c r="AI681" s="23">
        <f>'simulateur tarif OQN'!$B$4</f>
        <v>40</v>
      </c>
      <c r="AJ681" s="24">
        <f t="shared" si="199"/>
        <v>4722.1900000000005</v>
      </c>
      <c r="AK681" s="24">
        <f t="shared" si="200"/>
        <v>118.05475000000001</v>
      </c>
      <c r="AM681" t="str">
        <f t="shared" si="201"/>
        <v>ZONEBASSE</v>
      </c>
      <c r="AN681" t="str">
        <f t="shared" si="202"/>
        <v>HC</v>
      </c>
      <c r="AO681" s="20">
        <f t="shared" si="203"/>
        <v>4722.1900000000005</v>
      </c>
      <c r="AP681" s="20">
        <f t="shared" si="204"/>
        <v>6567.31</v>
      </c>
      <c r="AQ681" s="20" t="str">
        <f t="shared" si="205"/>
        <v>.</v>
      </c>
      <c r="AR681" s="20" t="str">
        <f t="shared" si="206"/>
        <v>.</v>
      </c>
      <c r="AS681" s="20">
        <f t="shared" si="207"/>
        <v>3560.7100000000005</v>
      </c>
      <c r="AT681" s="20">
        <f t="shared" si="190"/>
        <v>3764.2100000000009</v>
      </c>
      <c r="AU681" s="20">
        <f t="shared" si="208"/>
        <v>262692.40000000002</v>
      </c>
    </row>
    <row r="682" spans="1:47" ht="33.75">
      <c r="A682" s="54">
        <v>683</v>
      </c>
      <c r="B682" s="54" t="s">
        <v>1287</v>
      </c>
      <c r="C682" s="58" t="s">
        <v>1288</v>
      </c>
      <c r="D682" s="79">
        <v>15</v>
      </c>
      <c r="E682" s="79">
        <v>35</v>
      </c>
      <c r="F682" s="80">
        <v>1623.76</v>
      </c>
      <c r="G682" s="80">
        <v>108.25</v>
      </c>
      <c r="H682" s="80">
        <v>1623.76</v>
      </c>
      <c r="I682" s="80">
        <v>2214.42</v>
      </c>
      <c r="J682" s="80">
        <v>2757.13</v>
      </c>
      <c r="K682" s="80">
        <v>74.239999999999995</v>
      </c>
      <c r="L682" s="73">
        <f t="shared" si="191"/>
        <v>96.94</v>
      </c>
      <c r="M682" s="73">
        <f t="shared" si="192"/>
        <v>95.86</v>
      </c>
      <c r="N682" s="72" t="str">
        <f t="shared" si="193"/>
        <v>0836</v>
      </c>
      <c r="O682" s="74">
        <f t="shared" si="194"/>
        <v>20</v>
      </c>
      <c r="P682" s="72">
        <f t="shared" si="195"/>
        <v>1</v>
      </c>
      <c r="Q682" s="74">
        <f t="shared" si="196"/>
        <v>15</v>
      </c>
      <c r="R682" s="72">
        <f t="shared" si="197"/>
        <v>22</v>
      </c>
      <c r="S682" s="72">
        <f t="shared" si="198"/>
        <v>29</v>
      </c>
      <c r="AI682" s="23">
        <f>'simulateur tarif OQN'!$B$4</f>
        <v>40</v>
      </c>
      <c r="AJ682" s="24">
        <f t="shared" si="199"/>
        <v>3128.33</v>
      </c>
      <c r="AK682" s="24">
        <f t="shared" si="200"/>
        <v>78.208249999999992</v>
      </c>
      <c r="AM682" t="str">
        <f t="shared" si="201"/>
        <v>ZONEHAUTE</v>
      </c>
      <c r="AN682" t="str">
        <f t="shared" si="202"/>
        <v>HC</v>
      </c>
      <c r="AO682" s="20">
        <f t="shared" si="203"/>
        <v>4330.01</v>
      </c>
      <c r="AP682" s="20">
        <f t="shared" si="204"/>
        <v>1623.76</v>
      </c>
      <c r="AQ682" s="20">
        <f t="shared" si="205"/>
        <v>2214.42</v>
      </c>
      <c r="AR682" s="20">
        <f t="shared" si="206"/>
        <v>2757.13</v>
      </c>
      <c r="AS682" s="20">
        <f t="shared" si="207"/>
        <v>3128.33</v>
      </c>
      <c r="AT682" s="20">
        <f t="shared" si="190"/>
        <v>1993.33</v>
      </c>
      <c r="AU682" s="20">
        <f t="shared" si="208"/>
        <v>64950.400000000001</v>
      </c>
    </row>
    <row r="683" spans="1:47" ht="33.75">
      <c r="A683" s="54">
        <v>684</v>
      </c>
      <c r="B683" s="54" t="s">
        <v>1289</v>
      </c>
      <c r="C683" s="58" t="s">
        <v>1290</v>
      </c>
      <c r="D683" s="79">
        <v>43</v>
      </c>
      <c r="E683" s="79">
        <v>49</v>
      </c>
      <c r="F683" s="80">
        <v>3767.22</v>
      </c>
      <c r="G683" s="80">
        <v>72.150000000000006</v>
      </c>
      <c r="H683" s="80">
        <v>3767.22</v>
      </c>
      <c r="I683" s="80" t="s">
        <v>28</v>
      </c>
      <c r="J683" s="80" t="s">
        <v>28</v>
      </c>
      <c r="K683" s="80">
        <v>80.8</v>
      </c>
      <c r="L683" s="73">
        <f t="shared" si="191"/>
        <v>96.94</v>
      </c>
      <c r="M683" s="73">
        <f t="shared" si="192"/>
        <v>95.86</v>
      </c>
      <c r="N683" s="72" t="str">
        <f t="shared" si="193"/>
        <v>0836</v>
      </c>
      <c r="O683" s="74">
        <f t="shared" si="194"/>
        <v>6</v>
      </c>
      <c r="P683" s="72">
        <f t="shared" si="195"/>
        <v>0</v>
      </c>
      <c r="Q683" s="74">
        <f t="shared" si="196"/>
        <v>43</v>
      </c>
      <c r="R683" s="72" t="str">
        <f t="shared" si="197"/>
        <v/>
      </c>
      <c r="S683" s="72" t="str">
        <f t="shared" si="198"/>
        <v/>
      </c>
      <c r="AI683" s="23">
        <f>'simulateur tarif OQN'!$B$4</f>
        <v>40</v>
      </c>
      <c r="AJ683" s="24">
        <f t="shared" si="199"/>
        <v>3550.77</v>
      </c>
      <c r="AK683" s="24">
        <f t="shared" si="200"/>
        <v>88.76925</v>
      </c>
      <c r="AM683" t="str">
        <f t="shared" si="201"/>
        <v>ZONEBASSE</v>
      </c>
      <c r="AN683" t="str">
        <f t="shared" si="202"/>
        <v>HC</v>
      </c>
      <c r="AO683" s="20">
        <f t="shared" si="203"/>
        <v>3550.77</v>
      </c>
      <c r="AP683" s="20">
        <f t="shared" si="204"/>
        <v>3767.22</v>
      </c>
      <c r="AQ683" s="20" t="str">
        <f t="shared" si="205"/>
        <v>.</v>
      </c>
      <c r="AR683" s="20" t="str">
        <f t="shared" si="206"/>
        <v>.</v>
      </c>
      <c r="AS683" s="20">
        <f t="shared" si="207"/>
        <v>3040.02</v>
      </c>
      <c r="AT683" s="20">
        <f t="shared" si="190"/>
        <v>2233.0199999999995</v>
      </c>
      <c r="AU683" s="20">
        <f t="shared" si="208"/>
        <v>150688.79999999999</v>
      </c>
    </row>
    <row r="684" spans="1:47" ht="33.75">
      <c r="A684" s="54">
        <v>685</v>
      </c>
      <c r="B684" s="54" t="s">
        <v>1291</v>
      </c>
      <c r="C684" s="58" t="s">
        <v>1292</v>
      </c>
      <c r="D684" s="79">
        <v>43</v>
      </c>
      <c r="E684" s="79">
        <v>49</v>
      </c>
      <c r="F684" s="80">
        <v>4061.08</v>
      </c>
      <c r="G684" s="80">
        <v>94.44</v>
      </c>
      <c r="H684" s="80">
        <v>4061.08</v>
      </c>
      <c r="I684" s="80" t="s">
        <v>28</v>
      </c>
      <c r="J684" s="80" t="s">
        <v>28</v>
      </c>
      <c r="K684" s="80">
        <v>87.84</v>
      </c>
      <c r="L684" s="73">
        <f t="shared" si="191"/>
        <v>96.94</v>
      </c>
      <c r="M684" s="73">
        <f t="shared" si="192"/>
        <v>95.86</v>
      </c>
      <c r="N684" s="72" t="str">
        <f t="shared" si="193"/>
        <v>0836</v>
      </c>
      <c r="O684" s="74">
        <f t="shared" si="194"/>
        <v>6</v>
      </c>
      <c r="P684" s="72">
        <f t="shared" si="195"/>
        <v>0</v>
      </c>
      <c r="Q684" s="74">
        <f t="shared" si="196"/>
        <v>43</v>
      </c>
      <c r="R684" s="72" t="str">
        <f t="shared" si="197"/>
        <v/>
      </c>
      <c r="S684" s="72" t="str">
        <f t="shared" si="198"/>
        <v/>
      </c>
      <c r="AI684" s="23">
        <f>'simulateur tarif OQN'!$B$4</f>
        <v>40</v>
      </c>
      <c r="AJ684" s="24">
        <f t="shared" si="199"/>
        <v>3777.7599999999998</v>
      </c>
      <c r="AK684" s="24">
        <f t="shared" si="200"/>
        <v>94.443999999999988</v>
      </c>
      <c r="AM684" t="str">
        <f t="shared" si="201"/>
        <v>ZONEBASSE</v>
      </c>
      <c r="AN684" t="str">
        <f t="shared" si="202"/>
        <v>HC</v>
      </c>
      <c r="AO684" s="20">
        <f t="shared" si="203"/>
        <v>3777.7599999999998</v>
      </c>
      <c r="AP684" s="20">
        <f t="shared" si="204"/>
        <v>4061.08</v>
      </c>
      <c r="AQ684" s="20" t="str">
        <f t="shared" si="205"/>
        <v>.</v>
      </c>
      <c r="AR684" s="20" t="str">
        <f t="shared" si="206"/>
        <v>.</v>
      </c>
      <c r="AS684" s="20">
        <f t="shared" si="207"/>
        <v>3270.52</v>
      </c>
      <c r="AT684" s="20">
        <f t="shared" si="190"/>
        <v>2815.5200000000004</v>
      </c>
      <c r="AU684" s="20">
        <f t="shared" si="208"/>
        <v>162443.20000000001</v>
      </c>
    </row>
    <row r="685" spans="1:47" ht="33.75">
      <c r="A685" s="54">
        <v>686</v>
      </c>
      <c r="B685" s="54" t="s">
        <v>1293</v>
      </c>
      <c r="C685" s="58" t="s">
        <v>1294</v>
      </c>
      <c r="D685" s="79">
        <v>50</v>
      </c>
      <c r="E685" s="79">
        <v>56</v>
      </c>
      <c r="F685" s="80">
        <v>4298.04</v>
      </c>
      <c r="G685" s="80">
        <v>33.85</v>
      </c>
      <c r="H685" s="80">
        <v>4298.04</v>
      </c>
      <c r="I685" s="80" t="s">
        <v>28</v>
      </c>
      <c r="J685" s="80" t="s">
        <v>28</v>
      </c>
      <c r="K685" s="80">
        <v>87.84</v>
      </c>
      <c r="L685" s="73">
        <f t="shared" si="191"/>
        <v>96.94</v>
      </c>
      <c r="M685" s="73">
        <f t="shared" si="192"/>
        <v>95.86</v>
      </c>
      <c r="N685" s="72" t="str">
        <f t="shared" si="193"/>
        <v>0836</v>
      </c>
      <c r="O685" s="74">
        <f t="shared" si="194"/>
        <v>6</v>
      </c>
      <c r="P685" s="72">
        <f t="shared" si="195"/>
        <v>0</v>
      </c>
      <c r="Q685" s="74">
        <f t="shared" si="196"/>
        <v>50</v>
      </c>
      <c r="R685" s="72" t="str">
        <f t="shared" si="197"/>
        <v/>
      </c>
      <c r="S685" s="72" t="str">
        <f t="shared" si="198"/>
        <v/>
      </c>
      <c r="AI685" s="23">
        <f>'simulateur tarif OQN'!$B$4</f>
        <v>40</v>
      </c>
      <c r="AJ685" s="24">
        <f t="shared" si="199"/>
        <v>3959.54</v>
      </c>
      <c r="AK685" s="24">
        <f t="shared" si="200"/>
        <v>98.988500000000002</v>
      </c>
      <c r="AM685" t="str">
        <f t="shared" si="201"/>
        <v>ZONEBASSE</v>
      </c>
      <c r="AN685" t="str">
        <f t="shared" si="202"/>
        <v>HC</v>
      </c>
      <c r="AO685" s="20">
        <f t="shared" si="203"/>
        <v>3959.54</v>
      </c>
      <c r="AP685" s="20">
        <f t="shared" si="204"/>
        <v>4298.04</v>
      </c>
      <c r="AQ685" s="20" t="str">
        <f t="shared" si="205"/>
        <v>.</v>
      </c>
      <c r="AR685" s="20" t="str">
        <f t="shared" si="206"/>
        <v>.</v>
      </c>
      <c r="AS685" s="20">
        <f t="shared" si="207"/>
        <v>2892.6</v>
      </c>
      <c r="AT685" s="20">
        <f t="shared" si="190"/>
        <v>2437.6000000000004</v>
      </c>
      <c r="AU685" s="20">
        <f t="shared" si="208"/>
        <v>171921.6</v>
      </c>
    </row>
    <row r="686" spans="1:47" ht="33.75">
      <c r="A686" s="54">
        <v>687</v>
      </c>
      <c r="B686" s="54" t="s">
        <v>1295</v>
      </c>
      <c r="C686" s="58" t="s">
        <v>1296</v>
      </c>
      <c r="D686" s="79">
        <v>50</v>
      </c>
      <c r="E686" s="79">
        <v>56</v>
      </c>
      <c r="F686" s="80">
        <v>5471.54</v>
      </c>
      <c r="G686" s="80">
        <v>109.43</v>
      </c>
      <c r="H686" s="80">
        <v>5471.54</v>
      </c>
      <c r="I686" s="80" t="s">
        <v>28</v>
      </c>
      <c r="J686" s="80" t="s">
        <v>28</v>
      </c>
      <c r="K686" s="80">
        <v>102.94</v>
      </c>
      <c r="L686" s="73">
        <f t="shared" si="191"/>
        <v>96.94</v>
      </c>
      <c r="M686" s="73">
        <f t="shared" si="192"/>
        <v>95.86</v>
      </c>
      <c r="N686" s="72" t="str">
        <f t="shared" si="193"/>
        <v>0836</v>
      </c>
      <c r="O686" s="74">
        <f t="shared" si="194"/>
        <v>6</v>
      </c>
      <c r="P686" s="72">
        <f t="shared" si="195"/>
        <v>0</v>
      </c>
      <c r="Q686" s="74">
        <f t="shared" si="196"/>
        <v>50</v>
      </c>
      <c r="R686" s="72" t="str">
        <f t="shared" si="197"/>
        <v/>
      </c>
      <c r="S686" s="72" t="str">
        <f t="shared" si="198"/>
        <v/>
      </c>
      <c r="AI686" s="23">
        <f>'simulateur tarif OQN'!$B$4</f>
        <v>40</v>
      </c>
      <c r="AJ686" s="24">
        <f t="shared" si="199"/>
        <v>4377.24</v>
      </c>
      <c r="AK686" s="24">
        <f t="shared" si="200"/>
        <v>109.431</v>
      </c>
      <c r="AM686" t="str">
        <f t="shared" si="201"/>
        <v>ZONEBASSE</v>
      </c>
      <c r="AN686" t="str">
        <f t="shared" si="202"/>
        <v>HC</v>
      </c>
      <c r="AO686" s="20">
        <f t="shared" si="203"/>
        <v>4377.24</v>
      </c>
      <c r="AP686" s="20">
        <f t="shared" si="204"/>
        <v>5471.54</v>
      </c>
      <c r="AQ686" s="20" t="str">
        <f t="shared" si="205"/>
        <v>.</v>
      </c>
      <c r="AR686" s="20" t="str">
        <f t="shared" si="206"/>
        <v>.</v>
      </c>
      <c r="AS686" s="20">
        <f t="shared" si="207"/>
        <v>3824.5</v>
      </c>
      <c r="AT686" s="20">
        <f t="shared" si="190"/>
        <v>4124.5</v>
      </c>
      <c r="AU686" s="20">
        <f t="shared" si="208"/>
        <v>218861.6</v>
      </c>
    </row>
    <row r="687" spans="1:47" ht="33.75">
      <c r="A687" s="54">
        <v>688</v>
      </c>
      <c r="B687" s="54" t="s">
        <v>1297</v>
      </c>
      <c r="C687" s="58" t="s">
        <v>1298</v>
      </c>
      <c r="D687" s="79">
        <v>57</v>
      </c>
      <c r="E687" s="79">
        <v>63</v>
      </c>
      <c r="F687" s="80">
        <v>5919.8</v>
      </c>
      <c r="G687" s="80">
        <v>64.040000000000006</v>
      </c>
      <c r="H687" s="80">
        <v>5919.8</v>
      </c>
      <c r="I687" s="80" t="s">
        <v>28</v>
      </c>
      <c r="J687" s="80" t="s">
        <v>28</v>
      </c>
      <c r="K687" s="80">
        <v>102.94</v>
      </c>
      <c r="L687" s="73">
        <f t="shared" si="191"/>
        <v>96.94</v>
      </c>
      <c r="M687" s="73">
        <f t="shared" si="192"/>
        <v>95.86</v>
      </c>
      <c r="N687" s="72" t="str">
        <f t="shared" si="193"/>
        <v>0836</v>
      </c>
      <c r="O687" s="74">
        <f t="shared" si="194"/>
        <v>6</v>
      </c>
      <c r="P687" s="72">
        <f t="shared" si="195"/>
        <v>0</v>
      </c>
      <c r="Q687" s="74">
        <f t="shared" si="196"/>
        <v>57</v>
      </c>
      <c r="R687" s="72" t="str">
        <f t="shared" si="197"/>
        <v/>
      </c>
      <c r="S687" s="72" t="str">
        <f t="shared" si="198"/>
        <v/>
      </c>
      <c r="AI687" s="23">
        <f>'simulateur tarif OQN'!$B$4</f>
        <v>40</v>
      </c>
      <c r="AJ687" s="24">
        <f t="shared" si="199"/>
        <v>4831.12</v>
      </c>
      <c r="AK687" s="24">
        <f t="shared" si="200"/>
        <v>120.77799999999999</v>
      </c>
      <c r="AM687" t="str">
        <f t="shared" si="201"/>
        <v>ZONEBASSE</v>
      </c>
      <c r="AN687" t="str">
        <f t="shared" si="202"/>
        <v>HC</v>
      </c>
      <c r="AO687" s="20">
        <f t="shared" si="203"/>
        <v>4831.12</v>
      </c>
      <c r="AP687" s="20">
        <f t="shared" si="204"/>
        <v>5919.8</v>
      </c>
      <c r="AQ687" s="20" t="str">
        <f t="shared" si="205"/>
        <v>.</v>
      </c>
      <c r="AR687" s="20" t="str">
        <f t="shared" si="206"/>
        <v>.</v>
      </c>
      <c r="AS687" s="20">
        <f t="shared" si="207"/>
        <v>3552.1800000000003</v>
      </c>
      <c r="AT687" s="20">
        <f t="shared" si="190"/>
        <v>3852.1800000000003</v>
      </c>
      <c r="AU687" s="20">
        <f t="shared" si="208"/>
        <v>236792</v>
      </c>
    </row>
    <row r="688" spans="1:47" ht="33.75">
      <c r="A688" s="54">
        <v>689</v>
      </c>
      <c r="B688" s="54" t="s">
        <v>1299</v>
      </c>
      <c r="C688" s="58" t="s">
        <v>1300</v>
      </c>
      <c r="D688" s="79">
        <v>8</v>
      </c>
      <c r="E688" s="79">
        <v>28</v>
      </c>
      <c r="F688" s="80">
        <v>1042.1400000000001</v>
      </c>
      <c r="G688" s="80">
        <v>130.27000000000001</v>
      </c>
      <c r="H688" s="80">
        <v>1042.1400000000001</v>
      </c>
      <c r="I688" s="80">
        <v>1641.02</v>
      </c>
      <c r="J688" s="80">
        <v>2222.36</v>
      </c>
      <c r="K688" s="80">
        <v>71.64</v>
      </c>
      <c r="L688" s="73">
        <f t="shared" si="191"/>
        <v>90.22</v>
      </c>
      <c r="M688" s="73">
        <f t="shared" si="192"/>
        <v>95.86</v>
      </c>
      <c r="N688" s="72" t="str">
        <f t="shared" si="193"/>
        <v>0836</v>
      </c>
      <c r="O688" s="74">
        <f t="shared" si="194"/>
        <v>20</v>
      </c>
      <c r="P688" s="72">
        <f t="shared" si="195"/>
        <v>1</v>
      </c>
      <c r="Q688" s="74">
        <f t="shared" si="196"/>
        <v>8</v>
      </c>
      <c r="R688" s="72">
        <f t="shared" si="197"/>
        <v>15</v>
      </c>
      <c r="S688" s="72">
        <f t="shared" si="198"/>
        <v>22</v>
      </c>
      <c r="AI688" s="23">
        <f>'simulateur tarif OQN'!$B$4</f>
        <v>40</v>
      </c>
      <c r="AJ688" s="24">
        <f t="shared" si="199"/>
        <v>3082.04</v>
      </c>
      <c r="AK688" s="24">
        <f t="shared" si="200"/>
        <v>77.051000000000002</v>
      </c>
      <c r="AM688" t="str">
        <f t="shared" si="201"/>
        <v>ZONEHAUTE</v>
      </c>
      <c r="AN688" t="str">
        <f t="shared" si="202"/>
        <v>HC</v>
      </c>
      <c r="AO688" s="20">
        <f t="shared" si="203"/>
        <v>5210.7800000000007</v>
      </c>
      <c r="AP688" s="20">
        <f t="shared" si="204"/>
        <v>1042.1400000000001</v>
      </c>
      <c r="AQ688" s="20">
        <f t="shared" si="205"/>
        <v>1641.02</v>
      </c>
      <c r="AR688" s="20">
        <f t="shared" si="206"/>
        <v>2222.36</v>
      </c>
      <c r="AS688" s="20">
        <f t="shared" si="207"/>
        <v>3082.04</v>
      </c>
      <c r="AT688" s="20">
        <f t="shared" si="190"/>
        <v>2153.0400000000009</v>
      </c>
      <c r="AU688" s="20">
        <f t="shared" si="208"/>
        <v>41685.600000000006</v>
      </c>
    </row>
    <row r="689" spans="1:47" ht="33.75">
      <c r="A689" s="54">
        <v>690</v>
      </c>
      <c r="B689" s="54" t="s">
        <v>1301</v>
      </c>
      <c r="C689" s="58" t="s">
        <v>1302</v>
      </c>
      <c r="D689" s="79">
        <v>36</v>
      </c>
      <c r="E689" s="79">
        <v>42</v>
      </c>
      <c r="F689" s="80">
        <v>3179.6</v>
      </c>
      <c r="G689" s="80">
        <v>68.37</v>
      </c>
      <c r="H689" s="80">
        <v>3179.6</v>
      </c>
      <c r="I689" s="80" t="s">
        <v>28</v>
      </c>
      <c r="J689" s="80" t="s">
        <v>28</v>
      </c>
      <c r="K689" s="80">
        <v>84.23</v>
      </c>
      <c r="L689" s="73">
        <f t="shared" si="191"/>
        <v>90.22</v>
      </c>
      <c r="M689" s="73">
        <f t="shared" si="192"/>
        <v>95.86</v>
      </c>
      <c r="N689" s="72" t="str">
        <f t="shared" si="193"/>
        <v>0836</v>
      </c>
      <c r="O689" s="74">
        <f t="shared" si="194"/>
        <v>6</v>
      </c>
      <c r="P689" s="72">
        <f t="shared" si="195"/>
        <v>0</v>
      </c>
      <c r="Q689" s="74">
        <f t="shared" si="196"/>
        <v>36</v>
      </c>
      <c r="R689" s="72" t="str">
        <f t="shared" si="197"/>
        <v/>
      </c>
      <c r="S689" s="72" t="str">
        <f t="shared" si="198"/>
        <v/>
      </c>
      <c r="AI689" s="23">
        <f>'simulateur tarif OQN'!$B$4</f>
        <v>40</v>
      </c>
      <c r="AJ689" s="24">
        <f t="shared" si="199"/>
        <v>3179.6</v>
      </c>
      <c r="AK689" s="24">
        <f t="shared" si="200"/>
        <v>79.489999999999995</v>
      </c>
      <c r="AM689" t="str">
        <f t="shared" si="201"/>
        <v>ZONEFORF1</v>
      </c>
      <c r="AN689" t="str">
        <f t="shared" si="202"/>
        <v>HC</v>
      </c>
      <c r="AO689" s="20">
        <f t="shared" si="203"/>
        <v>3453.08</v>
      </c>
      <c r="AP689" s="20">
        <f t="shared" si="204"/>
        <v>3179.6</v>
      </c>
      <c r="AQ689" s="20" t="str">
        <f t="shared" si="205"/>
        <v>.</v>
      </c>
      <c r="AR689" s="20" t="str">
        <f t="shared" si="206"/>
        <v>.</v>
      </c>
      <c r="AS689" s="20">
        <f t="shared" si="207"/>
        <v>3011.14</v>
      </c>
      <c r="AT689" s="20">
        <f t="shared" si="190"/>
        <v>2711.6399999999994</v>
      </c>
      <c r="AU689" s="20">
        <f t="shared" si="208"/>
        <v>127184</v>
      </c>
    </row>
    <row r="690" spans="1:47" ht="33.75">
      <c r="A690" s="54">
        <v>691</v>
      </c>
      <c r="B690" s="54" t="s">
        <v>1303</v>
      </c>
      <c r="C690" s="58" t="s">
        <v>1304</v>
      </c>
      <c r="D690" s="79">
        <v>8</v>
      </c>
      <c r="E690" s="79">
        <v>28</v>
      </c>
      <c r="F690" s="80">
        <v>1113.1400000000001</v>
      </c>
      <c r="G690" s="80">
        <v>139.13999999999999</v>
      </c>
      <c r="H690" s="80">
        <v>1113.1400000000001</v>
      </c>
      <c r="I690" s="80">
        <v>1790.25</v>
      </c>
      <c r="J690" s="80">
        <v>2433.67</v>
      </c>
      <c r="K690" s="80">
        <v>72.3</v>
      </c>
      <c r="L690" s="73">
        <f t="shared" si="191"/>
        <v>90.22</v>
      </c>
      <c r="M690" s="73">
        <f t="shared" si="192"/>
        <v>95.86</v>
      </c>
      <c r="N690" s="72" t="str">
        <f t="shared" si="193"/>
        <v>0836</v>
      </c>
      <c r="O690" s="74">
        <f t="shared" si="194"/>
        <v>20</v>
      </c>
      <c r="P690" s="72">
        <f t="shared" si="195"/>
        <v>1</v>
      </c>
      <c r="Q690" s="74">
        <f t="shared" si="196"/>
        <v>8</v>
      </c>
      <c r="R690" s="72">
        <f t="shared" si="197"/>
        <v>15</v>
      </c>
      <c r="S690" s="72">
        <f t="shared" si="198"/>
        <v>22</v>
      </c>
      <c r="AI690" s="23">
        <f>'simulateur tarif OQN'!$B$4</f>
        <v>40</v>
      </c>
      <c r="AJ690" s="24">
        <f t="shared" si="199"/>
        <v>3301.27</v>
      </c>
      <c r="AK690" s="24">
        <f t="shared" si="200"/>
        <v>82.531750000000002</v>
      </c>
      <c r="AM690" t="str">
        <f t="shared" si="201"/>
        <v>ZONEHAUTE</v>
      </c>
      <c r="AN690" t="str">
        <f t="shared" si="202"/>
        <v>HC</v>
      </c>
      <c r="AO690" s="20">
        <f t="shared" si="203"/>
        <v>5565.62</v>
      </c>
      <c r="AP690" s="20">
        <f t="shared" si="204"/>
        <v>1113.1400000000001</v>
      </c>
      <c r="AQ690" s="20">
        <f t="shared" si="205"/>
        <v>1790.25</v>
      </c>
      <c r="AR690" s="20">
        <f t="shared" si="206"/>
        <v>2433.67</v>
      </c>
      <c r="AS690" s="20">
        <f t="shared" si="207"/>
        <v>3301.27</v>
      </c>
      <c r="AT690" s="20">
        <f t="shared" si="190"/>
        <v>2405.2699999999995</v>
      </c>
      <c r="AU690" s="20">
        <f t="shared" si="208"/>
        <v>44525.600000000006</v>
      </c>
    </row>
    <row r="691" spans="1:47" ht="33.75">
      <c r="A691" s="54">
        <v>692</v>
      </c>
      <c r="B691" s="54" t="s">
        <v>1305</v>
      </c>
      <c r="C691" s="58" t="s">
        <v>1306</v>
      </c>
      <c r="D691" s="79">
        <v>36</v>
      </c>
      <c r="E691" s="79">
        <v>42</v>
      </c>
      <c r="F691" s="80">
        <v>3311.78</v>
      </c>
      <c r="G691" s="80">
        <v>62.72</v>
      </c>
      <c r="H691" s="80">
        <v>3311.78</v>
      </c>
      <c r="I691" s="80" t="s">
        <v>28</v>
      </c>
      <c r="J691" s="80" t="s">
        <v>28</v>
      </c>
      <c r="K691" s="80">
        <v>84.68</v>
      </c>
      <c r="L691" s="73">
        <f t="shared" si="191"/>
        <v>90.22</v>
      </c>
      <c r="M691" s="73">
        <f t="shared" si="192"/>
        <v>95.86</v>
      </c>
      <c r="N691" s="72" t="str">
        <f t="shared" si="193"/>
        <v>0836</v>
      </c>
      <c r="O691" s="74">
        <f t="shared" si="194"/>
        <v>6</v>
      </c>
      <c r="P691" s="72">
        <f t="shared" si="195"/>
        <v>0</v>
      </c>
      <c r="Q691" s="74">
        <f t="shared" si="196"/>
        <v>36</v>
      </c>
      <c r="R691" s="72" t="str">
        <f t="shared" si="197"/>
        <v/>
      </c>
      <c r="S691" s="72" t="str">
        <f t="shared" si="198"/>
        <v/>
      </c>
      <c r="AI691" s="23">
        <f>'simulateur tarif OQN'!$B$4</f>
        <v>40</v>
      </c>
      <c r="AJ691" s="24">
        <f t="shared" si="199"/>
        <v>3311.78</v>
      </c>
      <c r="AK691" s="24">
        <f t="shared" si="200"/>
        <v>82.794499999999999</v>
      </c>
      <c r="AM691" t="str">
        <f t="shared" si="201"/>
        <v>ZONEFORF1</v>
      </c>
      <c r="AN691" t="str">
        <f t="shared" si="202"/>
        <v>HC</v>
      </c>
      <c r="AO691" s="20">
        <f t="shared" si="203"/>
        <v>3562.6600000000003</v>
      </c>
      <c r="AP691" s="20">
        <f t="shared" si="204"/>
        <v>3311.78</v>
      </c>
      <c r="AQ691" s="20" t="str">
        <f t="shared" si="205"/>
        <v>.</v>
      </c>
      <c r="AR691" s="20" t="str">
        <f t="shared" si="206"/>
        <v>.</v>
      </c>
      <c r="AS691" s="20">
        <f t="shared" si="207"/>
        <v>3142.42</v>
      </c>
      <c r="AT691" s="20">
        <f t="shared" si="190"/>
        <v>2865.42</v>
      </c>
      <c r="AU691" s="20">
        <f t="shared" si="208"/>
        <v>132471.20000000001</v>
      </c>
    </row>
    <row r="692" spans="1:47" ht="33.75">
      <c r="A692" s="54">
        <v>693</v>
      </c>
      <c r="B692" s="54" t="s">
        <v>1307</v>
      </c>
      <c r="C692" s="58" t="s">
        <v>1308</v>
      </c>
      <c r="D692" s="79">
        <v>43</v>
      </c>
      <c r="E692" s="79">
        <v>49</v>
      </c>
      <c r="F692" s="80">
        <v>4526.6000000000004</v>
      </c>
      <c r="G692" s="80">
        <v>105.27</v>
      </c>
      <c r="H692" s="80">
        <v>4526.6000000000004</v>
      </c>
      <c r="I692" s="80" t="s">
        <v>28</v>
      </c>
      <c r="J692" s="80" t="s">
        <v>28</v>
      </c>
      <c r="K692" s="80">
        <v>98.21</v>
      </c>
      <c r="L692" s="73">
        <f t="shared" si="191"/>
        <v>90.22</v>
      </c>
      <c r="M692" s="73">
        <f t="shared" si="192"/>
        <v>95.86</v>
      </c>
      <c r="N692" s="72" t="str">
        <f t="shared" si="193"/>
        <v>0836</v>
      </c>
      <c r="O692" s="74">
        <f t="shared" si="194"/>
        <v>6</v>
      </c>
      <c r="P692" s="72">
        <f t="shared" si="195"/>
        <v>0</v>
      </c>
      <c r="Q692" s="74">
        <f t="shared" si="196"/>
        <v>43</v>
      </c>
      <c r="R692" s="72" t="str">
        <f t="shared" si="197"/>
        <v/>
      </c>
      <c r="S692" s="72" t="str">
        <f t="shared" si="198"/>
        <v/>
      </c>
      <c r="AI692" s="23">
        <f>'simulateur tarif OQN'!$B$4</f>
        <v>40</v>
      </c>
      <c r="AJ692" s="24">
        <f t="shared" si="199"/>
        <v>4210.79</v>
      </c>
      <c r="AK692" s="24">
        <f t="shared" si="200"/>
        <v>105.26975</v>
      </c>
      <c r="AM692" t="str">
        <f t="shared" si="201"/>
        <v>ZONEBASSE</v>
      </c>
      <c r="AN692" t="str">
        <f t="shared" si="202"/>
        <v>HC</v>
      </c>
      <c r="AO692" s="20">
        <f t="shared" si="203"/>
        <v>4210.79</v>
      </c>
      <c r="AP692" s="20">
        <f t="shared" si="204"/>
        <v>4526.6000000000004</v>
      </c>
      <c r="AQ692" s="20" t="str">
        <f t="shared" si="205"/>
        <v>.</v>
      </c>
      <c r="AR692" s="20" t="str">
        <f t="shared" si="206"/>
        <v>.</v>
      </c>
      <c r="AS692" s="20">
        <f t="shared" si="207"/>
        <v>3642.7100000000005</v>
      </c>
      <c r="AT692" s="20">
        <f t="shared" si="190"/>
        <v>4042.2099999999991</v>
      </c>
      <c r="AU692" s="20">
        <f t="shared" si="208"/>
        <v>181064</v>
      </c>
    </row>
    <row r="693" spans="1:47" ht="33.75">
      <c r="A693" s="54">
        <v>694</v>
      </c>
      <c r="B693" s="54" t="s">
        <v>1309</v>
      </c>
      <c r="C693" s="58" t="s">
        <v>1310</v>
      </c>
      <c r="D693" s="79">
        <v>50</v>
      </c>
      <c r="E693" s="79">
        <v>56</v>
      </c>
      <c r="F693" s="80">
        <v>4689.88</v>
      </c>
      <c r="G693" s="80">
        <v>23.33</v>
      </c>
      <c r="H693" s="80">
        <v>4689.88</v>
      </c>
      <c r="I693" s="80" t="s">
        <v>28</v>
      </c>
      <c r="J693" s="80" t="s">
        <v>28</v>
      </c>
      <c r="K693" s="80">
        <v>98.21</v>
      </c>
      <c r="L693" s="73">
        <f t="shared" si="191"/>
        <v>90.22</v>
      </c>
      <c r="M693" s="73">
        <f t="shared" si="192"/>
        <v>95.86</v>
      </c>
      <c r="N693" s="72" t="str">
        <f t="shared" si="193"/>
        <v>0836</v>
      </c>
      <c r="O693" s="74">
        <f t="shared" si="194"/>
        <v>6</v>
      </c>
      <c r="P693" s="72">
        <f t="shared" si="195"/>
        <v>0</v>
      </c>
      <c r="Q693" s="74">
        <f t="shared" si="196"/>
        <v>50</v>
      </c>
      <c r="R693" s="72" t="str">
        <f t="shared" si="197"/>
        <v/>
      </c>
      <c r="S693" s="72" t="str">
        <f t="shared" si="198"/>
        <v/>
      </c>
      <c r="AI693" s="23">
        <f>'simulateur tarif OQN'!$B$4</f>
        <v>40</v>
      </c>
      <c r="AJ693" s="24">
        <f t="shared" si="199"/>
        <v>4456.58</v>
      </c>
      <c r="AK693" s="24">
        <f t="shared" si="200"/>
        <v>111.4145</v>
      </c>
      <c r="AM693" t="str">
        <f t="shared" si="201"/>
        <v>ZONEBASSE</v>
      </c>
      <c r="AN693" t="str">
        <f t="shared" si="202"/>
        <v>HC</v>
      </c>
      <c r="AO693" s="20">
        <f t="shared" si="203"/>
        <v>4456.58</v>
      </c>
      <c r="AP693" s="20">
        <f t="shared" si="204"/>
        <v>4689.88</v>
      </c>
      <c r="AQ693" s="20" t="str">
        <f t="shared" si="205"/>
        <v>.</v>
      </c>
      <c r="AR693" s="20" t="str">
        <f t="shared" si="206"/>
        <v>.</v>
      </c>
      <c r="AS693" s="20">
        <f t="shared" si="207"/>
        <v>3118.5200000000004</v>
      </c>
      <c r="AT693" s="20">
        <f t="shared" si="190"/>
        <v>3518.0200000000004</v>
      </c>
      <c r="AU693" s="20">
        <f t="shared" si="208"/>
        <v>187595.2</v>
      </c>
    </row>
    <row r="694" spans="1:47" ht="33.75">
      <c r="A694" s="54">
        <v>695</v>
      </c>
      <c r="B694" s="54" t="s">
        <v>1311</v>
      </c>
      <c r="C694" s="58" t="s">
        <v>1312</v>
      </c>
      <c r="D694" s="79">
        <v>1</v>
      </c>
      <c r="E694" s="79">
        <v>1</v>
      </c>
      <c r="F694" s="80" t="s">
        <v>28</v>
      </c>
      <c r="G694" s="80" t="s">
        <v>28</v>
      </c>
      <c r="H694" s="80">
        <v>125.48</v>
      </c>
      <c r="I694" s="80" t="s">
        <v>28</v>
      </c>
      <c r="J694" s="80" t="s">
        <v>28</v>
      </c>
      <c r="K694" s="80" t="s">
        <v>28</v>
      </c>
      <c r="L694" s="73" t="str">
        <f t="shared" si="191"/>
        <v/>
      </c>
      <c r="M694" s="73" t="str">
        <f t="shared" si="192"/>
        <v/>
      </c>
      <c r="N694" s="72" t="str">
        <f t="shared" si="193"/>
        <v>0837</v>
      </c>
      <c r="O694" s="74">
        <f t="shared" si="194"/>
        <v>0</v>
      </c>
      <c r="P694" s="72">
        <f t="shared" si="195"/>
        <v>0</v>
      </c>
      <c r="Q694" s="74">
        <f t="shared" si="196"/>
        <v>1</v>
      </c>
      <c r="R694" s="72" t="str">
        <f t="shared" si="197"/>
        <v/>
      </c>
      <c r="S694" s="72" t="str">
        <f t="shared" si="198"/>
        <v/>
      </c>
      <c r="AI694" s="23">
        <f>'simulateur tarif OQN'!$B$4</f>
        <v>40</v>
      </c>
      <c r="AJ694" s="24">
        <f t="shared" si="199"/>
        <v>5019.2</v>
      </c>
      <c r="AK694" s="24">
        <f t="shared" si="200"/>
        <v>125.47999999999999</v>
      </c>
      <c r="AM694" t="str">
        <f t="shared" si="201"/>
        <v>ZONEHAUTE</v>
      </c>
      <c r="AN694" t="str">
        <f t="shared" si="202"/>
        <v>HDJ</v>
      </c>
      <c r="AO694" s="20" t="e">
        <f t="shared" si="203"/>
        <v>#VALUE!</v>
      </c>
      <c r="AP694" s="20">
        <f t="shared" si="204"/>
        <v>125.48</v>
      </c>
      <c r="AQ694" s="20" t="str">
        <f t="shared" si="205"/>
        <v>.</v>
      </c>
      <c r="AR694" s="20" t="str">
        <f t="shared" si="206"/>
        <v>.</v>
      </c>
      <c r="AS694" s="20" t="e">
        <f t="shared" si="207"/>
        <v>#VALUE!</v>
      </c>
      <c r="AT694" s="20" t="e">
        <f t="shared" si="190"/>
        <v>#VALUE!</v>
      </c>
      <c r="AU694" s="20">
        <f t="shared" si="208"/>
        <v>5019.2</v>
      </c>
    </row>
    <row r="695" spans="1:47" ht="22.5">
      <c r="A695" s="54">
        <v>696</v>
      </c>
      <c r="B695" s="54" t="s">
        <v>1313</v>
      </c>
      <c r="C695" s="58" t="s">
        <v>1314</v>
      </c>
      <c r="D695" s="79">
        <v>1</v>
      </c>
      <c r="E695" s="79">
        <v>1</v>
      </c>
      <c r="F695" s="80" t="s">
        <v>28</v>
      </c>
      <c r="G695" s="80" t="s">
        <v>28</v>
      </c>
      <c r="H695" s="80">
        <v>89.26</v>
      </c>
      <c r="I695" s="80" t="s">
        <v>28</v>
      </c>
      <c r="J695" s="80" t="s">
        <v>28</v>
      </c>
      <c r="K695" s="80" t="s">
        <v>28</v>
      </c>
      <c r="L695" s="73" t="str">
        <f t="shared" si="191"/>
        <v/>
      </c>
      <c r="M695" s="73" t="str">
        <f t="shared" si="192"/>
        <v/>
      </c>
      <c r="N695" s="72" t="str">
        <f t="shared" si="193"/>
        <v>0837</v>
      </c>
      <c r="O695" s="74">
        <f t="shared" si="194"/>
        <v>0</v>
      </c>
      <c r="P695" s="72">
        <f t="shared" si="195"/>
        <v>0</v>
      </c>
      <c r="Q695" s="74">
        <f t="shared" si="196"/>
        <v>1</v>
      </c>
      <c r="R695" s="72" t="str">
        <f t="shared" si="197"/>
        <v/>
      </c>
      <c r="S695" s="72" t="str">
        <f t="shared" si="198"/>
        <v/>
      </c>
      <c r="AI695" s="23">
        <f>'simulateur tarif OQN'!$B$4</f>
        <v>40</v>
      </c>
      <c r="AJ695" s="24">
        <f t="shared" si="199"/>
        <v>3570.4</v>
      </c>
      <c r="AK695" s="24">
        <f t="shared" si="200"/>
        <v>89.26</v>
      </c>
      <c r="AM695" t="str">
        <f t="shared" si="201"/>
        <v>ZONEHAUTE</v>
      </c>
      <c r="AN695" t="str">
        <f t="shared" si="202"/>
        <v>HDJ</v>
      </c>
      <c r="AO695" s="20" t="e">
        <f t="shared" si="203"/>
        <v>#VALUE!</v>
      </c>
      <c r="AP695" s="20">
        <f t="shared" si="204"/>
        <v>89.26</v>
      </c>
      <c r="AQ695" s="20" t="str">
        <f t="shared" si="205"/>
        <v>.</v>
      </c>
      <c r="AR695" s="20" t="str">
        <f t="shared" si="206"/>
        <v>.</v>
      </c>
      <c r="AS695" s="20" t="e">
        <f t="shared" si="207"/>
        <v>#VALUE!</v>
      </c>
      <c r="AT695" s="20" t="e">
        <f t="shared" si="190"/>
        <v>#VALUE!</v>
      </c>
      <c r="AU695" s="20">
        <f t="shared" si="208"/>
        <v>3570.4</v>
      </c>
    </row>
    <row r="696" spans="1:47" ht="22.5">
      <c r="A696" s="54">
        <v>697</v>
      </c>
      <c r="B696" s="54" t="s">
        <v>1315</v>
      </c>
      <c r="C696" s="58" t="s">
        <v>1316</v>
      </c>
      <c r="D696" s="79">
        <v>1</v>
      </c>
      <c r="E696" s="79">
        <v>1</v>
      </c>
      <c r="F696" s="80" t="s">
        <v>28</v>
      </c>
      <c r="G696" s="80" t="s">
        <v>28</v>
      </c>
      <c r="H696" s="80">
        <v>71.38</v>
      </c>
      <c r="I696" s="80" t="s">
        <v>28</v>
      </c>
      <c r="J696" s="80" t="s">
        <v>28</v>
      </c>
      <c r="K696" s="80" t="s">
        <v>28</v>
      </c>
      <c r="L696" s="73" t="str">
        <f t="shared" si="191"/>
        <v/>
      </c>
      <c r="M696" s="73" t="str">
        <f t="shared" si="192"/>
        <v/>
      </c>
      <c r="N696" s="72" t="str">
        <f t="shared" si="193"/>
        <v>0837</v>
      </c>
      <c r="O696" s="74">
        <f t="shared" si="194"/>
        <v>0</v>
      </c>
      <c r="P696" s="72">
        <f t="shared" si="195"/>
        <v>0</v>
      </c>
      <c r="Q696" s="74">
        <f t="shared" si="196"/>
        <v>1</v>
      </c>
      <c r="R696" s="72" t="str">
        <f t="shared" si="197"/>
        <v/>
      </c>
      <c r="S696" s="72" t="str">
        <f t="shared" si="198"/>
        <v/>
      </c>
      <c r="AI696" s="23">
        <f>'simulateur tarif OQN'!$B$4</f>
        <v>40</v>
      </c>
      <c r="AJ696" s="24">
        <f t="shared" si="199"/>
        <v>2855.2</v>
      </c>
      <c r="AK696" s="24">
        <f t="shared" si="200"/>
        <v>71.38</v>
      </c>
      <c r="AM696" t="str">
        <f t="shared" si="201"/>
        <v>ZONEHAUTE</v>
      </c>
      <c r="AN696" t="str">
        <f t="shared" si="202"/>
        <v>HDJ</v>
      </c>
      <c r="AO696" s="20" t="e">
        <f t="shared" si="203"/>
        <v>#VALUE!</v>
      </c>
      <c r="AP696" s="20">
        <f t="shared" si="204"/>
        <v>71.38</v>
      </c>
      <c r="AQ696" s="20" t="str">
        <f t="shared" si="205"/>
        <v>.</v>
      </c>
      <c r="AR696" s="20" t="str">
        <f t="shared" si="206"/>
        <v>.</v>
      </c>
      <c r="AS696" s="20" t="e">
        <f t="shared" si="207"/>
        <v>#VALUE!</v>
      </c>
      <c r="AT696" s="20" t="e">
        <f t="shared" si="190"/>
        <v>#VALUE!</v>
      </c>
      <c r="AU696" s="20">
        <f t="shared" si="208"/>
        <v>2855.2</v>
      </c>
    </row>
    <row r="697" spans="1:47" ht="33.75">
      <c r="A697" s="54">
        <v>698</v>
      </c>
      <c r="B697" s="54" t="s">
        <v>1317</v>
      </c>
      <c r="C697" s="58" t="s">
        <v>1318</v>
      </c>
      <c r="D697" s="79">
        <v>8</v>
      </c>
      <c r="E697" s="79">
        <v>28</v>
      </c>
      <c r="F697" s="80">
        <v>1563.16</v>
      </c>
      <c r="G697" s="80">
        <v>195.4</v>
      </c>
      <c r="H697" s="80">
        <v>1563.16</v>
      </c>
      <c r="I697" s="80">
        <v>2337.17</v>
      </c>
      <c r="J697" s="80">
        <v>3073.48</v>
      </c>
      <c r="K697" s="80">
        <v>107.79</v>
      </c>
      <c r="L697" s="73">
        <f t="shared" si="191"/>
        <v>105.12</v>
      </c>
      <c r="M697" s="73">
        <f t="shared" si="192"/>
        <v>103.21</v>
      </c>
      <c r="N697" s="72" t="str">
        <f t="shared" si="193"/>
        <v>0837</v>
      </c>
      <c r="O697" s="74">
        <f t="shared" si="194"/>
        <v>20</v>
      </c>
      <c r="P697" s="72">
        <f t="shared" si="195"/>
        <v>1</v>
      </c>
      <c r="Q697" s="74">
        <f t="shared" si="196"/>
        <v>8</v>
      </c>
      <c r="R697" s="72">
        <f t="shared" si="197"/>
        <v>15</v>
      </c>
      <c r="S697" s="72">
        <f t="shared" si="198"/>
        <v>22</v>
      </c>
      <c r="AI697" s="23">
        <f>'simulateur tarif OQN'!$B$4</f>
        <v>40</v>
      </c>
      <c r="AJ697" s="24">
        <f t="shared" si="199"/>
        <v>4366.96</v>
      </c>
      <c r="AK697" s="24">
        <f t="shared" si="200"/>
        <v>109.17400000000001</v>
      </c>
      <c r="AM697" t="str">
        <f t="shared" si="201"/>
        <v>ZONEHAUTE</v>
      </c>
      <c r="AN697" t="str">
        <f t="shared" si="202"/>
        <v>HC</v>
      </c>
      <c r="AO697" s="20">
        <f t="shared" si="203"/>
        <v>7815.96</v>
      </c>
      <c r="AP697" s="20">
        <f t="shared" si="204"/>
        <v>1563.16</v>
      </c>
      <c r="AQ697" s="20">
        <f t="shared" si="205"/>
        <v>2337.17</v>
      </c>
      <c r="AR697" s="20">
        <f t="shared" si="206"/>
        <v>3073.48</v>
      </c>
      <c r="AS697" s="20">
        <f t="shared" si="207"/>
        <v>4366.96</v>
      </c>
      <c r="AT697" s="20">
        <f t="shared" si="190"/>
        <v>4500.4600000000009</v>
      </c>
      <c r="AU697" s="20">
        <f t="shared" si="208"/>
        <v>62526.400000000001</v>
      </c>
    </row>
    <row r="698" spans="1:47" ht="33.75">
      <c r="A698" s="54">
        <v>699</v>
      </c>
      <c r="B698" s="54" t="s">
        <v>1319</v>
      </c>
      <c r="C698" s="58" t="s">
        <v>1320</v>
      </c>
      <c r="D698" s="79">
        <v>29</v>
      </c>
      <c r="E698" s="79">
        <v>35</v>
      </c>
      <c r="F698" s="80">
        <v>3550.15</v>
      </c>
      <c r="G698" s="80">
        <v>68.099999999999994</v>
      </c>
      <c r="H698" s="80">
        <v>3550.15</v>
      </c>
      <c r="I698" s="80" t="s">
        <v>28</v>
      </c>
      <c r="J698" s="80" t="s">
        <v>28</v>
      </c>
      <c r="K698" s="80">
        <v>107.79</v>
      </c>
      <c r="L698" s="73">
        <f t="shared" si="191"/>
        <v>105.12</v>
      </c>
      <c r="M698" s="73">
        <f t="shared" si="192"/>
        <v>103.21</v>
      </c>
      <c r="N698" s="72" t="str">
        <f t="shared" si="193"/>
        <v>0837</v>
      </c>
      <c r="O698" s="74">
        <f t="shared" si="194"/>
        <v>6</v>
      </c>
      <c r="P698" s="72">
        <f t="shared" si="195"/>
        <v>0</v>
      </c>
      <c r="Q698" s="74">
        <f t="shared" si="196"/>
        <v>29</v>
      </c>
      <c r="R698" s="72" t="str">
        <f t="shared" si="197"/>
        <v/>
      </c>
      <c r="S698" s="72" t="str">
        <f t="shared" si="198"/>
        <v/>
      </c>
      <c r="AI698" s="23">
        <f>'simulateur tarif OQN'!$B$4</f>
        <v>40</v>
      </c>
      <c r="AJ698" s="24">
        <f t="shared" si="199"/>
        <v>4089.1000000000004</v>
      </c>
      <c r="AK698" s="24">
        <f t="shared" si="200"/>
        <v>102.22750000000001</v>
      </c>
      <c r="AM698" t="str">
        <f t="shared" si="201"/>
        <v>ZONEHAUTE</v>
      </c>
      <c r="AN698" t="str">
        <f t="shared" si="202"/>
        <v>HC</v>
      </c>
      <c r="AO698" s="20">
        <f t="shared" si="203"/>
        <v>4299.25</v>
      </c>
      <c r="AP698" s="20">
        <f t="shared" si="204"/>
        <v>3550.15</v>
      </c>
      <c r="AQ698" s="20" t="str">
        <f t="shared" si="205"/>
        <v>.</v>
      </c>
      <c r="AR698" s="20" t="str">
        <f t="shared" si="206"/>
        <v>.</v>
      </c>
      <c r="AS698" s="20">
        <f t="shared" si="207"/>
        <v>4089.1000000000004</v>
      </c>
      <c r="AT698" s="20">
        <f t="shared" si="190"/>
        <v>4222.6000000000004</v>
      </c>
      <c r="AU698" s="20">
        <f t="shared" si="208"/>
        <v>142006</v>
      </c>
    </row>
    <row r="699" spans="1:47" ht="45">
      <c r="A699" s="54">
        <v>700</v>
      </c>
      <c r="B699" s="54" t="s">
        <v>1321</v>
      </c>
      <c r="C699" s="58" t="s">
        <v>1322</v>
      </c>
      <c r="D699" s="79">
        <v>15</v>
      </c>
      <c r="E699" s="79">
        <v>35</v>
      </c>
      <c r="F699" s="80">
        <v>2605.87</v>
      </c>
      <c r="G699" s="80">
        <v>173.72</v>
      </c>
      <c r="H699" s="80">
        <v>2605.87</v>
      </c>
      <c r="I699" s="80">
        <v>3361.42</v>
      </c>
      <c r="J699" s="80">
        <v>4197.6899999999996</v>
      </c>
      <c r="K699" s="80">
        <v>110.97</v>
      </c>
      <c r="L699" s="73">
        <f t="shared" si="191"/>
        <v>105.12</v>
      </c>
      <c r="M699" s="73">
        <f t="shared" si="192"/>
        <v>103.21</v>
      </c>
      <c r="N699" s="72" t="str">
        <f t="shared" si="193"/>
        <v>0837</v>
      </c>
      <c r="O699" s="74">
        <f t="shared" si="194"/>
        <v>20</v>
      </c>
      <c r="P699" s="72">
        <f t="shared" si="195"/>
        <v>1</v>
      </c>
      <c r="Q699" s="74">
        <f t="shared" si="196"/>
        <v>15</v>
      </c>
      <c r="R699" s="72">
        <f t="shared" si="197"/>
        <v>22</v>
      </c>
      <c r="S699" s="72">
        <f t="shared" si="198"/>
        <v>29</v>
      </c>
      <c r="AI699" s="23">
        <f>'simulateur tarif OQN'!$B$4</f>
        <v>40</v>
      </c>
      <c r="AJ699" s="24">
        <f t="shared" si="199"/>
        <v>4752.54</v>
      </c>
      <c r="AK699" s="24">
        <f t="shared" si="200"/>
        <v>118.8135</v>
      </c>
      <c r="AM699" t="str">
        <f t="shared" si="201"/>
        <v>ZONEHAUTE</v>
      </c>
      <c r="AN699" t="str">
        <f t="shared" si="202"/>
        <v>HC</v>
      </c>
      <c r="AO699" s="20">
        <f t="shared" si="203"/>
        <v>6948.87</v>
      </c>
      <c r="AP699" s="20">
        <f t="shared" si="204"/>
        <v>2605.87</v>
      </c>
      <c r="AQ699" s="20">
        <f t="shared" si="205"/>
        <v>3361.42</v>
      </c>
      <c r="AR699" s="20">
        <f t="shared" si="206"/>
        <v>4197.6899999999996</v>
      </c>
      <c r="AS699" s="20">
        <f t="shared" si="207"/>
        <v>4752.54</v>
      </c>
      <c r="AT699" s="20">
        <f t="shared" ref="AT699:AT762" si="209">IF(P699=1,J699+(90-E699)*K699,H699+(90-E699)*K699)+(AI699-90)*L699</f>
        <v>5045.0400000000009</v>
      </c>
      <c r="AU699" s="20">
        <f t="shared" si="208"/>
        <v>104234.79999999999</v>
      </c>
    </row>
    <row r="700" spans="1:47" ht="45">
      <c r="A700" s="54">
        <v>701</v>
      </c>
      <c r="B700" s="54" t="s">
        <v>1323</v>
      </c>
      <c r="C700" s="58" t="s">
        <v>1324</v>
      </c>
      <c r="D700" s="79">
        <v>43</v>
      </c>
      <c r="E700" s="79">
        <v>49</v>
      </c>
      <c r="F700" s="80">
        <v>5005.78</v>
      </c>
      <c r="G700" s="80">
        <v>57.72</v>
      </c>
      <c r="H700" s="80">
        <v>5005.78</v>
      </c>
      <c r="I700" s="80" t="s">
        <v>28</v>
      </c>
      <c r="J700" s="80" t="s">
        <v>28</v>
      </c>
      <c r="K700" s="80">
        <v>110.97</v>
      </c>
      <c r="L700" s="73">
        <f t="shared" si="191"/>
        <v>105.12</v>
      </c>
      <c r="M700" s="73">
        <f t="shared" si="192"/>
        <v>103.21</v>
      </c>
      <c r="N700" s="72" t="str">
        <f t="shared" si="193"/>
        <v>0837</v>
      </c>
      <c r="O700" s="74">
        <f t="shared" si="194"/>
        <v>6</v>
      </c>
      <c r="P700" s="72">
        <f t="shared" si="195"/>
        <v>0</v>
      </c>
      <c r="Q700" s="74">
        <f t="shared" si="196"/>
        <v>43</v>
      </c>
      <c r="R700" s="72" t="str">
        <f t="shared" si="197"/>
        <v/>
      </c>
      <c r="S700" s="72" t="str">
        <f t="shared" si="198"/>
        <v/>
      </c>
      <c r="AI700" s="23">
        <f>'simulateur tarif OQN'!$B$4</f>
        <v>40</v>
      </c>
      <c r="AJ700" s="24">
        <f t="shared" si="199"/>
        <v>4832.62</v>
      </c>
      <c r="AK700" s="24">
        <f t="shared" si="200"/>
        <v>120.8155</v>
      </c>
      <c r="AM700" t="str">
        <f t="shared" si="201"/>
        <v>ZONEBASSE</v>
      </c>
      <c r="AN700" t="str">
        <f t="shared" si="202"/>
        <v>HC</v>
      </c>
      <c r="AO700" s="20">
        <f t="shared" si="203"/>
        <v>4832.62</v>
      </c>
      <c r="AP700" s="20">
        <f t="shared" si="204"/>
        <v>5005.78</v>
      </c>
      <c r="AQ700" s="20" t="str">
        <f t="shared" si="205"/>
        <v>.</v>
      </c>
      <c r="AR700" s="20" t="str">
        <f t="shared" si="206"/>
        <v>.</v>
      </c>
      <c r="AS700" s="20">
        <f t="shared" si="207"/>
        <v>4007.0499999999997</v>
      </c>
      <c r="AT700" s="20">
        <f t="shared" si="209"/>
        <v>4299.5499999999993</v>
      </c>
      <c r="AU700" s="20">
        <f t="shared" si="208"/>
        <v>200231.19999999998</v>
      </c>
    </row>
    <row r="701" spans="1:47" ht="33.75">
      <c r="A701" s="54">
        <v>702</v>
      </c>
      <c r="B701" s="54" t="s">
        <v>1325</v>
      </c>
      <c r="C701" s="58" t="s">
        <v>1326</v>
      </c>
      <c r="D701" s="79">
        <v>43</v>
      </c>
      <c r="E701" s="79">
        <v>49</v>
      </c>
      <c r="F701" s="80">
        <v>4952.42</v>
      </c>
      <c r="G701" s="80">
        <v>115.17</v>
      </c>
      <c r="H701" s="80">
        <v>4952.42</v>
      </c>
      <c r="I701" s="80" t="s">
        <v>28</v>
      </c>
      <c r="J701" s="80" t="s">
        <v>28</v>
      </c>
      <c r="K701" s="80">
        <v>107.3</v>
      </c>
      <c r="L701" s="73">
        <f t="shared" si="191"/>
        <v>105.12</v>
      </c>
      <c r="M701" s="73">
        <f t="shared" si="192"/>
        <v>103.21</v>
      </c>
      <c r="N701" s="72" t="str">
        <f t="shared" si="193"/>
        <v>0837</v>
      </c>
      <c r="O701" s="74">
        <f t="shared" si="194"/>
        <v>6</v>
      </c>
      <c r="P701" s="72">
        <f t="shared" si="195"/>
        <v>0</v>
      </c>
      <c r="Q701" s="74">
        <f t="shared" si="196"/>
        <v>43</v>
      </c>
      <c r="R701" s="72" t="str">
        <f t="shared" si="197"/>
        <v/>
      </c>
      <c r="S701" s="72" t="str">
        <f t="shared" si="198"/>
        <v/>
      </c>
      <c r="AI701" s="23">
        <f>'simulateur tarif OQN'!$B$4</f>
        <v>40</v>
      </c>
      <c r="AJ701" s="24">
        <f t="shared" si="199"/>
        <v>4606.91</v>
      </c>
      <c r="AK701" s="24">
        <f t="shared" si="200"/>
        <v>115.17274999999999</v>
      </c>
      <c r="AM701" t="str">
        <f t="shared" si="201"/>
        <v>ZONEBASSE</v>
      </c>
      <c r="AN701" t="str">
        <f t="shared" si="202"/>
        <v>HC</v>
      </c>
      <c r="AO701" s="20">
        <f t="shared" si="203"/>
        <v>4606.91</v>
      </c>
      <c r="AP701" s="20">
        <f t="shared" si="204"/>
        <v>4952.42</v>
      </c>
      <c r="AQ701" s="20" t="str">
        <f t="shared" si="205"/>
        <v>.</v>
      </c>
      <c r="AR701" s="20" t="str">
        <f t="shared" si="206"/>
        <v>.</v>
      </c>
      <c r="AS701" s="20">
        <f t="shared" si="207"/>
        <v>3986.7200000000003</v>
      </c>
      <c r="AT701" s="20">
        <f t="shared" si="209"/>
        <v>4095.7200000000012</v>
      </c>
      <c r="AU701" s="20">
        <f t="shared" si="208"/>
        <v>198096.8</v>
      </c>
    </row>
    <row r="702" spans="1:47" ht="33.75">
      <c r="A702" s="54">
        <v>703</v>
      </c>
      <c r="B702" s="54" t="s">
        <v>1327</v>
      </c>
      <c r="C702" s="58" t="s">
        <v>1328</v>
      </c>
      <c r="D702" s="79">
        <v>57</v>
      </c>
      <c r="E702" s="79">
        <v>63</v>
      </c>
      <c r="F702" s="80">
        <v>6467.11</v>
      </c>
      <c r="G702" s="80">
        <v>108.19</v>
      </c>
      <c r="H702" s="80">
        <v>6467.11</v>
      </c>
      <c r="I702" s="80" t="s">
        <v>28</v>
      </c>
      <c r="J702" s="80" t="s">
        <v>28</v>
      </c>
      <c r="K702" s="80">
        <v>107.19</v>
      </c>
      <c r="L702" s="73">
        <f t="shared" si="191"/>
        <v>105.12</v>
      </c>
      <c r="M702" s="73">
        <f t="shared" si="192"/>
        <v>103.21</v>
      </c>
      <c r="N702" s="72" t="str">
        <f t="shared" si="193"/>
        <v>0837</v>
      </c>
      <c r="O702" s="74">
        <f t="shared" si="194"/>
        <v>6</v>
      </c>
      <c r="P702" s="72">
        <f t="shared" si="195"/>
        <v>0</v>
      </c>
      <c r="Q702" s="74">
        <f t="shared" si="196"/>
        <v>57</v>
      </c>
      <c r="R702" s="72" t="str">
        <f t="shared" si="197"/>
        <v/>
      </c>
      <c r="S702" s="72" t="str">
        <f t="shared" si="198"/>
        <v/>
      </c>
      <c r="AI702" s="23">
        <f>'simulateur tarif OQN'!$B$4</f>
        <v>40</v>
      </c>
      <c r="AJ702" s="24">
        <f t="shared" si="199"/>
        <v>4627.8799999999992</v>
      </c>
      <c r="AK702" s="24">
        <f t="shared" si="200"/>
        <v>115.69699999999997</v>
      </c>
      <c r="AM702" t="str">
        <f t="shared" si="201"/>
        <v>ZONEBASSE</v>
      </c>
      <c r="AN702" t="str">
        <f t="shared" si="202"/>
        <v>HC</v>
      </c>
      <c r="AO702" s="20">
        <f t="shared" si="203"/>
        <v>4627.8799999999992</v>
      </c>
      <c r="AP702" s="20">
        <f t="shared" si="204"/>
        <v>6467.11</v>
      </c>
      <c r="AQ702" s="20" t="str">
        <f t="shared" si="205"/>
        <v>.</v>
      </c>
      <c r="AR702" s="20" t="str">
        <f t="shared" si="206"/>
        <v>.</v>
      </c>
      <c r="AS702" s="20">
        <f t="shared" si="207"/>
        <v>4001.74</v>
      </c>
      <c r="AT702" s="20">
        <f t="shared" si="209"/>
        <v>4105.24</v>
      </c>
      <c r="AU702" s="20">
        <f t="shared" si="208"/>
        <v>258684.4</v>
      </c>
    </row>
    <row r="703" spans="1:47" ht="33.75">
      <c r="A703" s="54">
        <v>704</v>
      </c>
      <c r="B703" s="54" t="s">
        <v>1329</v>
      </c>
      <c r="C703" s="58" t="s">
        <v>1330</v>
      </c>
      <c r="D703" s="79">
        <v>22</v>
      </c>
      <c r="E703" s="79">
        <v>28</v>
      </c>
      <c r="F703" s="80">
        <v>2499.94</v>
      </c>
      <c r="G703" s="80">
        <v>113.63</v>
      </c>
      <c r="H703" s="80">
        <v>2499.94</v>
      </c>
      <c r="I703" s="80" t="s">
        <v>28</v>
      </c>
      <c r="J703" s="80" t="s">
        <v>28</v>
      </c>
      <c r="K703" s="80">
        <v>98.62</v>
      </c>
      <c r="L703" s="73">
        <f t="shared" si="191"/>
        <v>100.88</v>
      </c>
      <c r="M703" s="73">
        <f t="shared" si="192"/>
        <v>103.21</v>
      </c>
      <c r="N703" s="72" t="str">
        <f t="shared" si="193"/>
        <v>0837</v>
      </c>
      <c r="O703" s="74">
        <f t="shared" si="194"/>
        <v>6</v>
      </c>
      <c r="P703" s="72">
        <f t="shared" si="195"/>
        <v>0</v>
      </c>
      <c r="Q703" s="74">
        <f t="shared" si="196"/>
        <v>22</v>
      </c>
      <c r="R703" s="72" t="str">
        <f t="shared" si="197"/>
        <v/>
      </c>
      <c r="S703" s="72" t="str">
        <f t="shared" si="198"/>
        <v/>
      </c>
      <c r="AI703" s="23">
        <f>'simulateur tarif OQN'!$B$4</f>
        <v>40</v>
      </c>
      <c r="AJ703" s="24">
        <f t="shared" si="199"/>
        <v>3683.38</v>
      </c>
      <c r="AK703" s="24">
        <f t="shared" si="200"/>
        <v>92.084500000000006</v>
      </c>
      <c r="AM703" t="str">
        <f t="shared" si="201"/>
        <v>ZONEHAUTE</v>
      </c>
      <c r="AN703" t="str">
        <f t="shared" si="202"/>
        <v>HC</v>
      </c>
      <c r="AO703" s="20">
        <f t="shared" si="203"/>
        <v>4545.28</v>
      </c>
      <c r="AP703" s="20">
        <f t="shared" si="204"/>
        <v>2499.94</v>
      </c>
      <c r="AQ703" s="20" t="str">
        <f t="shared" si="205"/>
        <v>.</v>
      </c>
      <c r="AR703" s="20" t="str">
        <f t="shared" si="206"/>
        <v>.</v>
      </c>
      <c r="AS703" s="20">
        <f t="shared" si="207"/>
        <v>3683.38</v>
      </c>
      <c r="AT703" s="20">
        <f t="shared" si="209"/>
        <v>3570.380000000001</v>
      </c>
      <c r="AU703" s="20">
        <f t="shared" si="208"/>
        <v>99997.6</v>
      </c>
    </row>
    <row r="704" spans="1:47" ht="33.75">
      <c r="A704" s="54">
        <v>705</v>
      </c>
      <c r="B704" s="54" t="s">
        <v>1331</v>
      </c>
      <c r="C704" s="58" t="s">
        <v>1332</v>
      </c>
      <c r="D704" s="79">
        <v>36</v>
      </c>
      <c r="E704" s="79">
        <v>42</v>
      </c>
      <c r="F704" s="80">
        <v>3305.98</v>
      </c>
      <c r="G704" s="80">
        <v>57.57</v>
      </c>
      <c r="H704" s="80">
        <v>3305.98</v>
      </c>
      <c r="I704" s="80" t="s">
        <v>28</v>
      </c>
      <c r="J704" s="80" t="s">
        <v>28</v>
      </c>
      <c r="K704" s="80">
        <v>98.62</v>
      </c>
      <c r="L704" s="73">
        <f t="shared" si="191"/>
        <v>100.88</v>
      </c>
      <c r="M704" s="73">
        <f t="shared" si="192"/>
        <v>103.21</v>
      </c>
      <c r="N704" s="72" t="str">
        <f t="shared" si="193"/>
        <v>0837</v>
      </c>
      <c r="O704" s="74">
        <f t="shared" si="194"/>
        <v>6</v>
      </c>
      <c r="P704" s="72">
        <f t="shared" si="195"/>
        <v>0</v>
      </c>
      <c r="Q704" s="74">
        <f t="shared" si="196"/>
        <v>36</v>
      </c>
      <c r="R704" s="72" t="str">
        <f t="shared" si="197"/>
        <v/>
      </c>
      <c r="S704" s="72" t="str">
        <f t="shared" si="198"/>
        <v/>
      </c>
      <c r="AI704" s="23">
        <f>'simulateur tarif OQN'!$B$4</f>
        <v>40</v>
      </c>
      <c r="AJ704" s="24">
        <f t="shared" si="199"/>
        <v>3305.98</v>
      </c>
      <c r="AK704" s="24">
        <f t="shared" si="200"/>
        <v>82.649500000000003</v>
      </c>
      <c r="AM704" t="str">
        <f t="shared" si="201"/>
        <v>ZONEFORF1</v>
      </c>
      <c r="AN704" t="str">
        <f t="shared" si="202"/>
        <v>HC</v>
      </c>
      <c r="AO704" s="20">
        <f t="shared" si="203"/>
        <v>3536.26</v>
      </c>
      <c r="AP704" s="20">
        <f t="shared" si="204"/>
        <v>3305.98</v>
      </c>
      <c r="AQ704" s="20" t="str">
        <f t="shared" si="205"/>
        <v>.</v>
      </c>
      <c r="AR704" s="20" t="str">
        <f t="shared" si="206"/>
        <v>.</v>
      </c>
      <c r="AS704" s="20">
        <f t="shared" si="207"/>
        <v>3108.74</v>
      </c>
      <c r="AT704" s="20">
        <f t="shared" si="209"/>
        <v>2995.74</v>
      </c>
      <c r="AU704" s="20">
        <f t="shared" si="208"/>
        <v>132239.20000000001</v>
      </c>
    </row>
    <row r="705" spans="1:47" ht="45">
      <c r="A705" s="54">
        <v>706</v>
      </c>
      <c r="B705" s="54" t="s">
        <v>1333</v>
      </c>
      <c r="C705" s="58" t="s">
        <v>1334</v>
      </c>
      <c r="D705" s="79">
        <v>22</v>
      </c>
      <c r="E705" s="79">
        <v>28</v>
      </c>
      <c r="F705" s="80">
        <v>2409.4699999999998</v>
      </c>
      <c r="G705" s="80">
        <v>109.52</v>
      </c>
      <c r="H705" s="80">
        <v>2409.4699999999998</v>
      </c>
      <c r="I705" s="80" t="s">
        <v>28</v>
      </c>
      <c r="J705" s="80" t="s">
        <v>28</v>
      </c>
      <c r="K705" s="80">
        <v>96.31</v>
      </c>
      <c r="L705" s="73">
        <f t="shared" si="191"/>
        <v>100.88</v>
      </c>
      <c r="M705" s="73">
        <f t="shared" si="192"/>
        <v>103.21</v>
      </c>
      <c r="N705" s="72" t="str">
        <f t="shared" si="193"/>
        <v>0837</v>
      </c>
      <c r="O705" s="74">
        <f t="shared" si="194"/>
        <v>6</v>
      </c>
      <c r="P705" s="72">
        <f t="shared" si="195"/>
        <v>0</v>
      </c>
      <c r="Q705" s="74">
        <f t="shared" si="196"/>
        <v>22</v>
      </c>
      <c r="R705" s="72" t="str">
        <f t="shared" si="197"/>
        <v/>
      </c>
      <c r="S705" s="72" t="str">
        <f t="shared" si="198"/>
        <v/>
      </c>
      <c r="AI705" s="23">
        <f>'simulateur tarif OQN'!$B$4</f>
        <v>40</v>
      </c>
      <c r="AJ705" s="24">
        <f t="shared" si="199"/>
        <v>3565.1899999999996</v>
      </c>
      <c r="AK705" s="24">
        <f t="shared" si="200"/>
        <v>89.129749999999987</v>
      </c>
      <c r="AM705" t="str">
        <f t="shared" si="201"/>
        <v>ZONEHAUTE</v>
      </c>
      <c r="AN705" t="str">
        <f t="shared" si="202"/>
        <v>HC</v>
      </c>
      <c r="AO705" s="20">
        <f t="shared" si="203"/>
        <v>4380.83</v>
      </c>
      <c r="AP705" s="20">
        <f t="shared" si="204"/>
        <v>2409.4699999999998</v>
      </c>
      <c r="AQ705" s="20" t="str">
        <f t="shared" si="205"/>
        <v>.</v>
      </c>
      <c r="AR705" s="20" t="str">
        <f t="shared" si="206"/>
        <v>.</v>
      </c>
      <c r="AS705" s="20">
        <f t="shared" si="207"/>
        <v>3565.1899999999996</v>
      </c>
      <c r="AT705" s="20">
        <f t="shared" si="209"/>
        <v>3336.6900000000005</v>
      </c>
      <c r="AU705" s="20">
        <f t="shared" si="208"/>
        <v>96378.799999999988</v>
      </c>
    </row>
    <row r="706" spans="1:47" ht="45">
      <c r="A706" s="54">
        <v>707</v>
      </c>
      <c r="B706" s="54" t="s">
        <v>1335</v>
      </c>
      <c r="C706" s="58" t="s">
        <v>1336</v>
      </c>
      <c r="D706" s="79">
        <v>43</v>
      </c>
      <c r="E706" s="79">
        <v>49</v>
      </c>
      <c r="F706" s="80">
        <v>4434.6099999999997</v>
      </c>
      <c r="G706" s="80">
        <v>96.43</v>
      </c>
      <c r="H706" s="80">
        <v>4434.6099999999997</v>
      </c>
      <c r="I706" s="80" t="s">
        <v>28</v>
      </c>
      <c r="J706" s="80" t="s">
        <v>28</v>
      </c>
      <c r="K706" s="80">
        <v>96.31</v>
      </c>
      <c r="L706" s="73">
        <f t="shared" si="191"/>
        <v>100.88</v>
      </c>
      <c r="M706" s="73">
        <f t="shared" si="192"/>
        <v>103.21</v>
      </c>
      <c r="N706" s="72" t="str">
        <f t="shared" si="193"/>
        <v>0837</v>
      </c>
      <c r="O706" s="74">
        <f t="shared" si="194"/>
        <v>6</v>
      </c>
      <c r="P706" s="72">
        <f t="shared" si="195"/>
        <v>0</v>
      </c>
      <c r="Q706" s="74">
        <f t="shared" si="196"/>
        <v>43</v>
      </c>
      <c r="R706" s="72" t="str">
        <f t="shared" si="197"/>
        <v/>
      </c>
      <c r="S706" s="72" t="str">
        <f t="shared" si="198"/>
        <v/>
      </c>
      <c r="AI706" s="23">
        <f>'simulateur tarif OQN'!$B$4</f>
        <v>40</v>
      </c>
      <c r="AJ706" s="24">
        <f t="shared" si="199"/>
        <v>4145.32</v>
      </c>
      <c r="AK706" s="24">
        <f t="shared" si="200"/>
        <v>103.633</v>
      </c>
      <c r="AM706" t="str">
        <f t="shared" si="201"/>
        <v>ZONEBASSE</v>
      </c>
      <c r="AN706" t="str">
        <f t="shared" si="202"/>
        <v>HC</v>
      </c>
      <c r="AO706" s="20">
        <f t="shared" si="203"/>
        <v>4145.32</v>
      </c>
      <c r="AP706" s="20">
        <f t="shared" si="204"/>
        <v>4434.6099999999997</v>
      </c>
      <c r="AQ706" s="20" t="str">
        <f t="shared" si="205"/>
        <v>.</v>
      </c>
      <c r="AR706" s="20" t="str">
        <f t="shared" si="206"/>
        <v>.</v>
      </c>
      <c r="AS706" s="20">
        <f t="shared" si="207"/>
        <v>3567.8199999999997</v>
      </c>
      <c r="AT706" s="20">
        <f t="shared" si="209"/>
        <v>3339.3199999999997</v>
      </c>
      <c r="AU706" s="20">
        <f t="shared" si="208"/>
        <v>177384.4</v>
      </c>
    </row>
    <row r="707" spans="1:47" ht="33.75">
      <c r="A707" s="54">
        <v>708</v>
      </c>
      <c r="B707" s="54" t="s">
        <v>1337</v>
      </c>
      <c r="C707" s="58" t="s">
        <v>1338</v>
      </c>
      <c r="D707" s="79">
        <v>36</v>
      </c>
      <c r="E707" s="79">
        <v>42</v>
      </c>
      <c r="F707" s="80">
        <v>3880.28</v>
      </c>
      <c r="G707" s="80">
        <v>107.79</v>
      </c>
      <c r="H707" s="80">
        <v>3880.28</v>
      </c>
      <c r="I707" s="80" t="s">
        <v>28</v>
      </c>
      <c r="J707" s="80" t="s">
        <v>28</v>
      </c>
      <c r="K707" s="80">
        <v>99.65</v>
      </c>
      <c r="L707" s="73">
        <f t="shared" si="191"/>
        <v>100.88</v>
      </c>
      <c r="M707" s="73">
        <f t="shared" si="192"/>
        <v>103.21</v>
      </c>
      <c r="N707" s="72" t="str">
        <f t="shared" si="193"/>
        <v>0837</v>
      </c>
      <c r="O707" s="74">
        <f t="shared" si="194"/>
        <v>6</v>
      </c>
      <c r="P707" s="72">
        <f t="shared" si="195"/>
        <v>0</v>
      </c>
      <c r="Q707" s="74">
        <f t="shared" si="196"/>
        <v>36</v>
      </c>
      <c r="R707" s="72" t="str">
        <f t="shared" si="197"/>
        <v/>
      </c>
      <c r="S707" s="72" t="str">
        <f t="shared" si="198"/>
        <v/>
      </c>
      <c r="AI707" s="23">
        <f>'simulateur tarif OQN'!$B$4</f>
        <v>40</v>
      </c>
      <c r="AJ707" s="24">
        <f t="shared" si="199"/>
        <v>3880.28</v>
      </c>
      <c r="AK707" s="24">
        <f t="shared" si="200"/>
        <v>97.007000000000005</v>
      </c>
      <c r="AM707" t="str">
        <f t="shared" si="201"/>
        <v>ZONEFORF1</v>
      </c>
      <c r="AN707" t="str">
        <f t="shared" si="202"/>
        <v>HC</v>
      </c>
      <c r="AO707" s="20">
        <f t="shared" si="203"/>
        <v>4311.4400000000005</v>
      </c>
      <c r="AP707" s="20">
        <f t="shared" si="204"/>
        <v>3880.28</v>
      </c>
      <c r="AQ707" s="20" t="str">
        <f t="shared" si="205"/>
        <v>.</v>
      </c>
      <c r="AR707" s="20" t="str">
        <f t="shared" si="206"/>
        <v>.</v>
      </c>
      <c r="AS707" s="20">
        <f t="shared" si="207"/>
        <v>3680.98</v>
      </c>
      <c r="AT707" s="20">
        <f t="shared" si="209"/>
        <v>3619.4800000000014</v>
      </c>
      <c r="AU707" s="20">
        <f t="shared" si="208"/>
        <v>155211.20000000001</v>
      </c>
    </row>
    <row r="708" spans="1:47" ht="33.75">
      <c r="A708" s="54">
        <v>709</v>
      </c>
      <c r="B708" s="54" t="s">
        <v>1339</v>
      </c>
      <c r="C708" s="58" t="s">
        <v>1340</v>
      </c>
      <c r="D708" s="79">
        <v>50</v>
      </c>
      <c r="E708" s="79">
        <v>56</v>
      </c>
      <c r="F708" s="80">
        <v>5831.13</v>
      </c>
      <c r="G708" s="80">
        <v>116.62</v>
      </c>
      <c r="H708" s="80">
        <v>5831.13</v>
      </c>
      <c r="I708" s="80" t="s">
        <v>28</v>
      </c>
      <c r="J708" s="80" t="s">
        <v>28</v>
      </c>
      <c r="K708" s="80">
        <v>109.23</v>
      </c>
      <c r="L708" s="73">
        <f t="shared" ref="L708:L771" si="210">IFERROR(VLOOKUP(B708,$B$1326:$K$2467,6,0),"")</f>
        <v>100.88</v>
      </c>
      <c r="M708" s="73">
        <f t="shared" ref="M708:M771" si="211">IFERROR(VLOOKUP($B708,$B$2468:$K$3603,6,0),"")</f>
        <v>103.21</v>
      </c>
      <c r="N708" s="72" t="str">
        <f t="shared" ref="N708:N771" si="212">LEFT(B708,4)</f>
        <v>0837</v>
      </c>
      <c r="O708" s="74">
        <f t="shared" ref="O708:O771" si="213">E708-D708</f>
        <v>6</v>
      </c>
      <c r="P708" s="72">
        <f t="shared" ref="P708:P771" si="214">IF(O708=20,1,0)</f>
        <v>0</v>
      </c>
      <c r="Q708" s="74">
        <f t="shared" ref="Q708:Q771" si="215">D708</f>
        <v>50</v>
      </c>
      <c r="R708" s="72" t="str">
        <f t="shared" ref="R708:R771" si="216">IF(P708=1,Q708+7,"")</f>
        <v/>
      </c>
      <c r="S708" s="72" t="str">
        <f t="shared" ref="S708:S771" si="217">IF(P708=1,Q708+14,"")</f>
        <v/>
      </c>
      <c r="AI708" s="23">
        <f>'simulateur tarif OQN'!$B$4</f>
        <v>40</v>
      </c>
      <c r="AJ708" s="24">
        <f t="shared" ref="AJ708:AJ771" si="218">IF(AN708="HDJ",AU708,IF(AM708="ZONE90",AT708,IF(AM708="ZONEBASSE",AO708,IF(AM708="ZONEFORF1",AP708,IF(AM708="ZONEFORF2",AQ708,IF(AM708="ZONEFORF3",AR708,AS708))))))</f>
        <v>4664.93</v>
      </c>
      <c r="AK708" s="24">
        <f t="shared" ref="AK708:AK771" si="219">AJ708/AI708</f>
        <v>116.62325000000001</v>
      </c>
      <c r="AM708" t="str">
        <f t="shared" ref="AM708:AM771" si="220">IF(AI708&gt;90,"ZONE90",IF(P708=1,IF(AI708&lt;D708,"ZONEBASSE",IF(AI708&lt;R708,"ZONEFORF1",IF(AI708&lt;S708,"ZONEFORF2",IF(AI708&lt;E708,"ZONEFORF3","ZONEHAUTE")))),IF(AI708&lt;D708,"ZONEBASSE",IF(AI708&lt;E708,"ZONEFORF1","ZONEHAUTE"))))</f>
        <v>ZONEBASSE</v>
      </c>
      <c r="AN708" t="str">
        <f t="shared" ref="AN708:AN771" si="221">IF(RIGHT(B708,1)="0","HDJ","HC")</f>
        <v>HC</v>
      </c>
      <c r="AO708" s="20">
        <f t="shared" ref="AO708:AO771" si="222">IF(AI708&lt;8,M708*AI708,F708-(D708-AI708)*G708)</f>
        <v>4664.93</v>
      </c>
      <c r="AP708" s="20">
        <f t="shared" ref="AP708:AP771" si="223">H708</f>
        <v>5831.13</v>
      </c>
      <c r="AQ708" s="20" t="str">
        <f t="shared" ref="AQ708:AQ771" si="224">I708</f>
        <v>.</v>
      </c>
      <c r="AR708" s="20" t="str">
        <f t="shared" ref="AR708:AR771" si="225">J708</f>
        <v>.</v>
      </c>
      <c r="AS708" s="20">
        <f t="shared" ref="AS708:AS771" si="226">IF(P708=1,J708+(AI708-E708)*K708,H708+(AI708-E708)*K708)</f>
        <v>4083.45</v>
      </c>
      <c r="AT708" s="20">
        <f t="shared" si="209"/>
        <v>4500.9500000000007</v>
      </c>
      <c r="AU708" s="20">
        <f t="shared" ref="AU708:AU771" si="227">AI708*H708</f>
        <v>233245.2</v>
      </c>
    </row>
    <row r="709" spans="1:47" ht="33.75">
      <c r="A709" s="54">
        <v>710</v>
      </c>
      <c r="B709" s="54" t="s">
        <v>1341</v>
      </c>
      <c r="C709" s="58" t="s">
        <v>1342</v>
      </c>
      <c r="D709" s="79">
        <v>8</v>
      </c>
      <c r="E709" s="79">
        <v>28</v>
      </c>
      <c r="F709" s="80">
        <v>1105.92</v>
      </c>
      <c r="G709" s="80">
        <v>138.24</v>
      </c>
      <c r="H709" s="80">
        <v>1105.92</v>
      </c>
      <c r="I709" s="80">
        <v>1774.5</v>
      </c>
      <c r="J709" s="80">
        <v>2472.06</v>
      </c>
      <c r="K709" s="80">
        <v>78.16</v>
      </c>
      <c r="L709" s="73">
        <f t="shared" si="210"/>
        <v>85.96</v>
      </c>
      <c r="M709" s="73">
        <f t="shared" si="211"/>
        <v>103.21</v>
      </c>
      <c r="N709" s="72" t="str">
        <f t="shared" si="212"/>
        <v>0837</v>
      </c>
      <c r="O709" s="74">
        <f t="shared" si="213"/>
        <v>20</v>
      </c>
      <c r="P709" s="72">
        <f t="shared" si="214"/>
        <v>1</v>
      </c>
      <c r="Q709" s="74">
        <f t="shared" si="215"/>
        <v>8</v>
      </c>
      <c r="R709" s="72">
        <f t="shared" si="216"/>
        <v>15</v>
      </c>
      <c r="S709" s="72">
        <f t="shared" si="217"/>
        <v>22</v>
      </c>
      <c r="AI709" s="23">
        <f>'simulateur tarif OQN'!$B$4</f>
        <v>40</v>
      </c>
      <c r="AJ709" s="24">
        <f t="shared" si="218"/>
        <v>3409.98</v>
      </c>
      <c r="AK709" s="24">
        <f t="shared" si="219"/>
        <v>85.249499999999998</v>
      </c>
      <c r="AM709" t="str">
        <f t="shared" si="220"/>
        <v>ZONEHAUTE</v>
      </c>
      <c r="AN709" t="str">
        <f t="shared" si="221"/>
        <v>HC</v>
      </c>
      <c r="AO709" s="20">
        <f t="shared" si="222"/>
        <v>5529.6</v>
      </c>
      <c r="AP709" s="20">
        <f t="shared" si="223"/>
        <v>1105.92</v>
      </c>
      <c r="AQ709" s="20">
        <f t="shared" si="224"/>
        <v>1774.5</v>
      </c>
      <c r="AR709" s="20">
        <f t="shared" si="225"/>
        <v>2472.06</v>
      </c>
      <c r="AS709" s="20">
        <f t="shared" si="226"/>
        <v>3409.98</v>
      </c>
      <c r="AT709" s="20">
        <f t="shared" si="209"/>
        <v>3019.9799999999996</v>
      </c>
      <c r="AU709" s="20">
        <f t="shared" si="227"/>
        <v>44236.800000000003</v>
      </c>
    </row>
    <row r="710" spans="1:47" ht="33.75">
      <c r="A710" s="54">
        <v>711</v>
      </c>
      <c r="B710" s="54" t="s">
        <v>1343</v>
      </c>
      <c r="C710" s="58" t="s">
        <v>1344</v>
      </c>
      <c r="D710" s="79">
        <v>36</v>
      </c>
      <c r="E710" s="79">
        <v>42</v>
      </c>
      <c r="F710" s="80">
        <v>3770.59</v>
      </c>
      <c r="G710" s="80">
        <v>92.75</v>
      </c>
      <c r="H710" s="80">
        <v>3770.59</v>
      </c>
      <c r="I710" s="80" t="s">
        <v>28</v>
      </c>
      <c r="J710" s="80" t="s">
        <v>28</v>
      </c>
      <c r="K710" s="80">
        <v>96.68</v>
      </c>
      <c r="L710" s="73">
        <f t="shared" si="210"/>
        <v>85.96</v>
      </c>
      <c r="M710" s="73">
        <f t="shared" si="211"/>
        <v>103.21</v>
      </c>
      <c r="N710" s="72" t="str">
        <f t="shared" si="212"/>
        <v>0837</v>
      </c>
      <c r="O710" s="74">
        <f t="shared" si="213"/>
        <v>6</v>
      </c>
      <c r="P710" s="72">
        <f t="shared" si="214"/>
        <v>0</v>
      </c>
      <c r="Q710" s="74">
        <f t="shared" si="215"/>
        <v>36</v>
      </c>
      <c r="R710" s="72" t="str">
        <f t="shared" si="216"/>
        <v/>
      </c>
      <c r="S710" s="72" t="str">
        <f t="shared" si="217"/>
        <v/>
      </c>
      <c r="AI710" s="23">
        <f>'simulateur tarif OQN'!$B$4</f>
        <v>40</v>
      </c>
      <c r="AJ710" s="24">
        <f t="shared" si="218"/>
        <v>3770.59</v>
      </c>
      <c r="AK710" s="24">
        <f t="shared" si="219"/>
        <v>94.264750000000006</v>
      </c>
      <c r="AM710" t="str">
        <f t="shared" si="220"/>
        <v>ZONEFORF1</v>
      </c>
      <c r="AN710" t="str">
        <f t="shared" si="221"/>
        <v>HC</v>
      </c>
      <c r="AO710" s="20">
        <f t="shared" si="222"/>
        <v>4141.59</v>
      </c>
      <c r="AP710" s="20">
        <f t="shared" si="223"/>
        <v>3770.59</v>
      </c>
      <c r="AQ710" s="20" t="str">
        <f t="shared" si="224"/>
        <v>.</v>
      </c>
      <c r="AR710" s="20" t="str">
        <f t="shared" si="225"/>
        <v>.</v>
      </c>
      <c r="AS710" s="20">
        <f t="shared" si="226"/>
        <v>3577.23</v>
      </c>
      <c r="AT710" s="20">
        <f t="shared" si="209"/>
        <v>4113.2299999999996</v>
      </c>
      <c r="AU710" s="20">
        <f t="shared" si="227"/>
        <v>150823.6</v>
      </c>
    </row>
    <row r="711" spans="1:47" ht="33.75">
      <c r="A711" s="54">
        <v>712</v>
      </c>
      <c r="B711" s="54" t="s">
        <v>1345</v>
      </c>
      <c r="C711" s="58" t="s">
        <v>1346</v>
      </c>
      <c r="D711" s="79">
        <v>15</v>
      </c>
      <c r="E711" s="79">
        <v>35</v>
      </c>
      <c r="F711" s="80">
        <v>1827.73</v>
      </c>
      <c r="G711" s="80">
        <v>121.85</v>
      </c>
      <c r="H711" s="80">
        <v>1827.73</v>
      </c>
      <c r="I711" s="80">
        <v>2583.64</v>
      </c>
      <c r="J711" s="80">
        <v>3108.93</v>
      </c>
      <c r="K711" s="80">
        <v>78.930000000000007</v>
      </c>
      <c r="L711" s="73">
        <f t="shared" si="210"/>
        <v>85.96</v>
      </c>
      <c r="M711" s="73">
        <f t="shared" si="211"/>
        <v>103.21</v>
      </c>
      <c r="N711" s="72" t="str">
        <f t="shared" si="212"/>
        <v>0837</v>
      </c>
      <c r="O711" s="74">
        <f t="shared" si="213"/>
        <v>20</v>
      </c>
      <c r="P711" s="72">
        <f t="shared" si="214"/>
        <v>1</v>
      </c>
      <c r="Q711" s="74">
        <f t="shared" si="215"/>
        <v>15</v>
      </c>
      <c r="R711" s="72">
        <f t="shared" si="216"/>
        <v>22</v>
      </c>
      <c r="S711" s="72">
        <f t="shared" si="217"/>
        <v>29</v>
      </c>
      <c r="AI711" s="23">
        <f>'simulateur tarif OQN'!$B$4</f>
        <v>40</v>
      </c>
      <c r="AJ711" s="24">
        <f t="shared" si="218"/>
        <v>3503.58</v>
      </c>
      <c r="AK711" s="24">
        <f t="shared" si="219"/>
        <v>87.589500000000001</v>
      </c>
      <c r="AM711" t="str">
        <f t="shared" si="220"/>
        <v>ZONEHAUTE</v>
      </c>
      <c r="AN711" t="str">
        <f t="shared" si="221"/>
        <v>HC</v>
      </c>
      <c r="AO711" s="20">
        <f t="shared" si="222"/>
        <v>4873.9799999999996</v>
      </c>
      <c r="AP711" s="20">
        <f t="shared" si="223"/>
        <v>1827.73</v>
      </c>
      <c r="AQ711" s="20">
        <f t="shared" si="224"/>
        <v>2583.64</v>
      </c>
      <c r="AR711" s="20">
        <f t="shared" si="225"/>
        <v>3108.93</v>
      </c>
      <c r="AS711" s="20">
        <f t="shared" si="226"/>
        <v>3503.58</v>
      </c>
      <c r="AT711" s="20">
        <f t="shared" si="209"/>
        <v>3152.08</v>
      </c>
      <c r="AU711" s="20">
        <f t="shared" si="227"/>
        <v>73109.2</v>
      </c>
    </row>
    <row r="712" spans="1:47" ht="33.75">
      <c r="A712" s="54">
        <v>713</v>
      </c>
      <c r="B712" s="54" t="s">
        <v>1347</v>
      </c>
      <c r="C712" s="58" t="s">
        <v>1348</v>
      </c>
      <c r="D712" s="79">
        <v>36</v>
      </c>
      <c r="E712" s="79">
        <v>42</v>
      </c>
      <c r="F712" s="80">
        <v>3733.06</v>
      </c>
      <c r="G712" s="80">
        <v>82.1</v>
      </c>
      <c r="H712" s="80">
        <v>3733.06</v>
      </c>
      <c r="I712" s="80" t="s">
        <v>28</v>
      </c>
      <c r="J712" s="80" t="s">
        <v>28</v>
      </c>
      <c r="K712" s="80">
        <v>98.24</v>
      </c>
      <c r="L712" s="73">
        <f t="shared" si="210"/>
        <v>85.96</v>
      </c>
      <c r="M712" s="73">
        <f t="shared" si="211"/>
        <v>103.21</v>
      </c>
      <c r="N712" s="72" t="str">
        <f t="shared" si="212"/>
        <v>0837</v>
      </c>
      <c r="O712" s="74">
        <f t="shared" si="213"/>
        <v>6</v>
      </c>
      <c r="P712" s="72">
        <f t="shared" si="214"/>
        <v>0</v>
      </c>
      <c r="Q712" s="74">
        <f t="shared" si="215"/>
        <v>36</v>
      </c>
      <c r="R712" s="72" t="str">
        <f t="shared" si="216"/>
        <v/>
      </c>
      <c r="S712" s="72" t="str">
        <f t="shared" si="217"/>
        <v/>
      </c>
      <c r="AI712" s="23">
        <f>'simulateur tarif OQN'!$B$4</f>
        <v>40</v>
      </c>
      <c r="AJ712" s="24">
        <f t="shared" si="218"/>
        <v>3733.06</v>
      </c>
      <c r="AK712" s="24">
        <f t="shared" si="219"/>
        <v>93.326499999999996</v>
      </c>
      <c r="AM712" t="str">
        <f t="shared" si="220"/>
        <v>ZONEFORF1</v>
      </c>
      <c r="AN712" t="str">
        <f t="shared" si="221"/>
        <v>HC</v>
      </c>
      <c r="AO712" s="20">
        <f t="shared" si="222"/>
        <v>4061.46</v>
      </c>
      <c r="AP712" s="20">
        <f t="shared" si="223"/>
        <v>3733.06</v>
      </c>
      <c r="AQ712" s="20" t="str">
        <f t="shared" si="224"/>
        <v>.</v>
      </c>
      <c r="AR712" s="20" t="str">
        <f t="shared" si="225"/>
        <v>.</v>
      </c>
      <c r="AS712" s="20">
        <f t="shared" si="226"/>
        <v>3536.58</v>
      </c>
      <c r="AT712" s="20">
        <f t="shared" si="209"/>
        <v>4150.58</v>
      </c>
      <c r="AU712" s="20">
        <f t="shared" si="227"/>
        <v>149322.4</v>
      </c>
    </row>
    <row r="713" spans="1:47" ht="33.75">
      <c r="A713" s="54">
        <v>714</v>
      </c>
      <c r="B713" s="54" t="s">
        <v>1349</v>
      </c>
      <c r="C713" s="58" t="s">
        <v>1350</v>
      </c>
      <c r="D713" s="79">
        <v>36</v>
      </c>
      <c r="E713" s="79">
        <v>42</v>
      </c>
      <c r="F713" s="80">
        <v>3548.49</v>
      </c>
      <c r="G713" s="80">
        <v>98.57</v>
      </c>
      <c r="H713" s="80">
        <v>3548.49</v>
      </c>
      <c r="I713" s="80" t="s">
        <v>28</v>
      </c>
      <c r="J713" s="80" t="s">
        <v>28</v>
      </c>
      <c r="K713" s="80">
        <v>91.32</v>
      </c>
      <c r="L713" s="73">
        <f t="shared" si="210"/>
        <v>85.96</v>
      </c>
      <c r="M713" s="73">
        <f t="shared" si="211"/>
        <v>103.21</v>
      </c>
      <c r="N713" s="72" t="str">
        <f t="shared" si="212"/>
        <v>0837</v>
      </c>
      <c r="O713" s="74">
        <f t="shared" si="213"/>
        <v>6</v>
      </c>
      <c r="P713" s="72">
        <f t="shared" si="214"/>
        <v>0</v>
      </c>
      <c r="Q713" s="74">
        <f t="shared" si="215"/>
        <v>36</v>
      </c>
      <c r="R713" s="72" t="str">
        <f t="shared" si="216"/>
        <v/>
      </c>
      <c r="S713" s="72" t="str">
        <f t="shared" si="217"/>
        <v/>
      </c>
      <c r="AI713" s="23">
        <f>'simulateur tarif OQN'!$B$4</f>
        <v>40</v>
      </c>
      <c r="AJ713" s="24">
        <f t="shared" si="218"/>
        <v>3548.49</v>
      </c>
      <c r="AK713" s="24">
        <f t="shared" si="219"/>
        <v>88.712249999999997</v>
      </c>
      <c r="AM713" t="str">
        <f t="shared" si="220"/>
        <v>ZONEFORF1</v>
      </c>
      <c r="AN713" t="str">
        <f t="shared" si="221"/>
        <v>HC</v>
      </c>
      <c r="AO713" s="20">
        <f t="shared" si="222"/>
        <v>3942.7699999999995</v>
      </c>
      <c r="AP713" s="20">
        <f t="shared" si="223"/>
        <v>3548.49</v>
      </c>
      <c r="AQ713" s="20" t="str">
        <f t="shared" si="224"/>
        <v>.</v>
      </c>
      <c r="AR713" s="20" t="str">
        <f t="shared" si="225"/>
        <v>.</v>
      </c>
      <c r="AS713" s="20">
        <f t="shared" si="226"/>
        <v>3365.85</v>
      </c>
      <c r="AT713" s="20">
        <f t="shared" si="209"/>
        <v>3633.8499999999995</v>
      </c>
      <c r="AU713" s="20">
        <f t="shared" si="227"/>
        <v>141939.59999999998</v>
      </c>
    </row>
    <row r="714" spans="1:47" ht="33.75">
      <c r="A714" s="54">
        <v>715</v>
      </c>
      <c r="B714" s="54" t="s">
        <v>1351</v>
      </c>
      <c r="C714" s="58" t="s">
        <v>1352</v>
      </c>
      <c r="D714" s="79">
        <v>57</v>
      </c>
      <c r="E714" s="79">
        <v>63</v>
      </c>
      <c r="F714" s="80">
        <v>5704.81</v>
      </c>
      <c r="G714" s="80">
        <v>100.08</v>
      </c>
      <c r="H714" s="80">
        <v>5704.81</v>
      </c>
      <c r="I714" s="80" t="s">
        <v>28</v>
      </c>
      <c r="J714" s="80" t="s">
        <v>28</v>
      </c>
      <c r="K714" s="80">
        <v>94.9</v>
      </c>
      <c r="L714" s="73">
        <f t="shared" si="210"/>
        <v>85.96</v>
      </c>
      <c r="M714" s="73">
        <f t="shared" si="211"/>
        <v>103.21</v>
      </c>
      <c r="N714" s="72" t="str">
        <f t="shared" si="212"/>
        <v>0837</v>
      </c>
      <c r="O714" s="74">
        <f t="shared" si="213"/>
        <v>6</v>
      </c>
      <c r="P714" s="72">
        <f t="shared" si="214"/>
        <v>0</v>
      </c>
      <c r="Q714" s="74">
        <f t="shared" si="215"/>
        <v>57</v>
      </c>
      <c r="R714" s="72" t="str">
        <f t="shared" si="216"/>
        <v/>
      </c>
      <c r="S714" s="72" t="str">
        <f t="shared" si="217"/>
        <v/>
      </c>
      <c r="AI714" s="23">
        <f>'simulateur tarif OQN'!$B$4</f>
        <v>40</v>
      </c>
      <c r="AJ714" s="24">
        <f t="shared" si="218"/>
        <v>4003.4500000000007</v>
      </c>
      <c r="AK714" s="24">
        <f t="shared" si="219"/>
        <v>100.08625000000002</v>
      </c>
      <c r="AM714" t="str">
        <f t="shared" si="220"/>
        <v>ZONEBASSE</v>
      </c>
      <c r="AN714" t="str">
        <f t="shared" si="221"/>
        <v>HC</v>
      </c>
      <c r="AO714" s="20">
        <f t="shared" si="222"/>
        <v>4003.4500000000007</v>
      </c>
      <c r="AP714" s="20">
        <f t="shared" si="223"/>
        <v>5704.81</v>
      </c>
      <c r="AQ714" s="20" t="str">
        <f t="shared" si="224"/>
        <v>.</v>
      </c>
      <c r="AR714" s="20" t="str">
        <f t="shared" si="225"/>
        <v>.</v>
      </c>
      <c r="AS714" s="20">
        <f t="shared" si="226"/>
        <v>3522.11</v>
      </c>
      <c r="AT714" s="20">
        <f t="shared" si="209"/>
        <v>3969.1100000000006</v>
      </c>
      <c r="AU714" s="20">
        <f t="shared" si="227"/>
        <v>228192.40000000002</v>
      </c>
    </row>
    <row r="715" spans="1:47" ht="22.5">
      <c r="A715" s="54">
        <v>716</v>
      </c>
      <c r="B715" s="54" t="s">
        <v>1353</v>
      </c>
      <c r="C715" s="58" t="s">
        <v>2764</v>
      </c>
      <c r="D715" s="79">
        <v>1</v>
      </c>
      <c r="E715" s="79">
        <v>1</v>
      </c>
      <c r="F715" s="80" t="s">
        <v>28</v>
      </c>
      <c r="G715" s="80" t="s">
        <v>28</v>
      </c>
      <c r="H715" s="80">
        <v>115.42</v>
      </c>
      <c r="I715" s="80" t="s">
        <v>28</v>
      </c>
      <c r="J715" s="80" t="s">
        <v>28</v>
      </c>
      <c r="K715" s="80" t="s">
        <v>28</v>
      </c>
      <c r="L715" s="73" t="str">
        <f t="shared" si="210"/>
        <v/>
      </c>
      <c r="M715" s="73" t="str">
        <f t="shared" si="211"/>
        <v/>
      </c>
      <c r="N715" s="72" t="str">
        <f t="shared" si="212"/>
        <v>0838</v>
      </c>
      <c r="O715" s="74">
        <f t="shared" si="213"/>
        <v>0</v>
      </c>
      <c r="P715" s="72">
        <f t="shared" si="214"/>
        <v>0</v>
      </c>
      <c r="Q715" s="74">
        <f t="shared" si="215"/>
        <v>1</v>
      </c>
      <c r="R715" s="72" t="str">
        <f t="shared" si="216"/>
        <v/>
      </c>
      <c r="S715" s="72" t="str">
        <f t="shared" si="217"/>
        <v/>
      </c>
      <c r="AI715" s="23">
        <f>'simulateur tarif OQN'!$B$4</f>
        <v>40</v>
      </c>
      <c r="AJ715" s="24">
        <f t="shared" si="218"/>
        <v>4616.8</v>
      </c>
      <c r="AK715" s="24">
        <f t="shared" si="219"/>
        <v>115.42</v>
      </c>
      <c r="AM715" t="str">
        <f t="shared" si="220"/>
        <v>ZONEHAUTE</v>
      </c>
      <c r="AN715" t="str">
        <f t="shared" si="221"/>
        <v>HDJ</v>
      </c>
      <c r="AO715" s="20" t="e">
        <f t="shared" si="222"/>
        <v>#VALUE!</v>
      </c>
      <c r="AP715" s="20">
        <f t="shared" si="223"/>
        <v>115.42</v>
      </c>
      <c r="AQ715" s="20" t="str">
        <f t="shared" si="224"/>
        <v>.</v>
      </c>
      <c r="AR715" s="20" t="str">
        <f t="shared" si="225"/>
        <v>.</v>
      </c>
      <c r="AS715" s="20" t="e">
        <f t="shared" si="226"/>
        <v>#VALUE!</v>
      </c>
      <c r="AT715" s="20" t="e">
        <f t="shared" si="209"/>
        <v>#VALUE!</v>
      </c>
      <c r="AU715" s="20">
        <f t="shared" si="227"/>
        <v>4616.8</v>
      </c>
    </row>
    <row r="716" spans="1:47" ht="22.5">
      <c r="A716" s="54">
        <v>717</v>
      </c>
      <c r="B716" s="54" t="s">
        <v>1354</v>
      </c>
      <c r="C716" s="58" t="s">
        <v>2765</v>
      </c>
      <c r="D716" s="79">
        <v>1</v>
      </c>
      <c r="E716" s="79">
        <v>1</v>
      </c>
      <c r="F716" s="80" t="s">
        <v>28</v>
      </c>
      <c r="G716" s="80" t="s">
        <v>28</v>
      </c>
      <c r="H716" s="80">
        <v>87.51</v>
      </c>
      <c r="I716" s="80" t="s">
        <v>28</v>
      </c>
      <c r="J716" s="80" t="s">
        <v>28</v>
      </c>
      <c r="K716" s="80" t="s">
        <v>28</v>
      </c>
      <c r="L716" s="73" t="str">
        <f t="shared" si="210"/>
        <v/>
      </c>
      <c r="M716" s="73" t="str">
        <f t="shared" si="211"/>
        <v/>
      </c>
      <c r="N716" s="72" t="str">
        <f t="shared" si="212"/>
        <v>0838</v>
      </c>
      <c r="O716" s="74">
        <f t="shared" si="213"/>
        <v>0</v>
      </c>
      <c r="P716" s="72">
        <f t="shared" si="214"/>
        <v>0</v>
      </c>
      <c r="Q716" s="74">
        <f t="shared" si="215"/>
        <v>1</v>
      </c>
      <c r="R716" s="72" t="str">
        <f t="shared" si="216"/>
        <v/>
      </c>
      <c r="S716" s="72" t="str">
        <f t="shared" si="217"/>
        <v/>
      </c>
      <c r="AI716" s="23">
        <f>'simulateur tarif OQN'!$B$4</f>
        <v>40</v>
      </c>
      <c r="AJ716" s="24">
        <f t="shared" si="218"/>
        <v>3500.4</v>
      </c>
      <c r="AK716" s="24">
        <f t="shared" si="219"/>
        <v>87.51</v>
      </c>
      <c r="AM716" t="str">
        <f t="shared" si="220"/>
        <v>ZONEHAUTE</v>
      </c>
      <c r="AN716" t="str">
        <f t="shared" si="221"/>
        <v>HDJ</v>
      </c>
      <c r="AO716" s="20" t="e">
        <f t="shared" si="222"/>
        <v>#VALUE!</v>
      </c>
      <c r="AP716" s="20">
        <f t="shared" si="223"/>
        <v>87.51</v>
      </c>
      <c r="AQ716" s="20" t="str">
        <f t="shared" si="224"/>
        <v>.</v>
      </c>
      <c r="AR716" s="20" t="str">
        <f t="shared" si="225"/>
        <v>.</v>
      </c>
      <c r="AS716" s="20" t="e">
        <f t="shared" si="226"/>
        <v>#VALUE!</v>
      </c>
      <c r="AT716" s="20" t="e">
        <f t="shared" si="209"/>
        <v>#VALUE!</v>
      </c>
      <c r="AU716" s="20">
        <f t="shared" si="227"/>
        <v>3500.4</v>
      </c>
    </row>
    <row r="717" spans="1:47" ht="22.5">
      <c r="A717" s="54">
        <v>718</v>
      </c>
      <c r="B717" s="54" t="s">
        <v>1355</v>
      </c>
      <c r="C717" s="58" t="s">
        <v>2766</v>
      </c>
      <c r="D717" s="79">
        <v>1</v>
      </c>
      <c r="E717" s="79">
        <v>1</v>
      </c>
      <c r="F717" s="80" t="s">
        <v>28</v>
      </c>
      <c r="G717" s="80" t="s">
        <v>28</v>
      </c>
      <c r="H717" s="80">
        <v>72.94</v>
      </c>
      <c r="I717" s="80" t="s">
        <v>28</v>
      </c>
      <c r="J717" s="80" t="s">
        <v>28</v>
      </c>
      <c r="K717" s="80" t="s">
        <v>28</v>
      </c>
      <c r="L717" s="73" t="str">
        <f t="shared" si="210"/>
        <v/>
      </c>
      <c r="M717" s="73" t="str">
        <f t="shared" si="211"/>
        <v/>
      </c>
      <c r="N717" s="72" t="str">
        <f t="shared" si="212"/>
        <v>0838</v>
      </c>
      <c r="O717" s="74">
        <f t="shared" si="213"/>
        <v>0</v>
      </c>
      <c r="P717" s="72">
        <f t="shared" si="214"/>
        <v>0</v>
      </c>
      <c r="Q717" s="74">
        <f t="shared" si="215"/>
        <v>1</v>
      </c>
      <c r="R717" s="72" t="str">
        <f t="shared" si="216"/>
        <v/>
      </c>
      <c r="S717" s="72" t="str">
        <f t="shared" si="217"/>
        <v/>
      </c>
      <c r="AI717" s="23">
        <f>'simulateur tarif OQN'!$B$4</f>
        <v>40</v>
      </c>
      <c r="AJ717" s="24">
        <f t="shared" si="218"/>
        <v>2917.6</v>
      </c>
      <c r="AK717" s="24">
        <f t="shared" si="219"/>
        <v>72.94</v>
      </c>
      <c r="AM717" t="str">
        <f t="shared" si="220"/>
        <v>ZONEHAUTE</v>
      </c>
      <c r="AN717" t="str">
        <f t="shared" si="221"/>
        <v>HDJ</v>
      </c>
      <c r="AO717" s="20" t="e">
        <f t="shared" si="222"/>
        <v>#VALUE!</v>
      </c>
      <c r="AP717" s="20">
        <f t="shared" si="223"/>
        <v>72.94</v>
      </c>
      <c r="AQ717" s="20" t="str">
        <f t="shared" si="224"/>
        <v>.</v>
      </c>
      <c r="AR717" s="20" t="str">
        <f t="shared" si="225"/>
        <v>.</v>
      </c>
      <c r="AS717" s="20" t="e">
        <f t="shared" si="226"/>
        <v>#VALUE!</v>
      </c>
      <c r="AT717" s="20" t="e">
        <f t="shared" si="209"/>
        <v>#VALUE!</v>
      </c>
      <c r="AU717" s="20">
        <f t="shared" si="227"/>
        <v>2917.6</v>
      </c>
    </row>
    <row r="718" spans="1:47" ht="33.75">
      <c r="A718" s="54">
        <v>719</v>
      </c>
      <c r="B718" s="54" t="s">
        <v>1356</v>
      </c>
      <c r="C718" s="58" t="s">
        <v>2767</v>
      </c>
      <c r="D718" s="79">
        <v>15</v>
      </c>
      <c r="E718" s="79">
        <v>35</v>
      </c>
      <c r="F718" s="80">
        <v>2298.9</v>
      </c>
      <c r="G718" s="80">
        <v>153.26</v>
      </c>
      <c r="H718" s="80">
        <v>2298.9</v>
      </c>
      <c r="I718" s="80">
        <v>3052.46</v>
      </c>
      <c r="J718" s="80">
        <v>3903.13</v>
      </c>
      <c r="K718" s="80">
        <v>107.88</v>
      </c>
      <c r="L718" s="73">
        <f t="shared" si="210"/>
        <v>100.94</v>
      </c>
      <c r="M718" s="73">
        <f t="shared" si="211"/>
        <v>118.24</v>
      </c>
      <c r="N718" s="72" t="str">
        <f t="shared" si="212"/>
        <v>0838</v>
      </c>
      <c r="O718" s="74">
        <f t="shared" si="213"/>
        <v>20</v>
      </c>
      <c r="P718" s="72">
        <f t="shared" si="214"/>
        <v>1</v>
      </c>
      <c r="Q718" s="74">
        <f t="shared" si="215"/>
        <v>15</v>
      </c>
      <c r="R718" s="72">
        <f t="shared" si="216"/>
        <v>22</v>
      </c>
      <c r="S718" s="72">
        <f t="shared" si="217"/>
        <v>29</v>
      </c>
      <c r="AI718" s="23">
        <f>'simulateur tarif OQN'!$B$4</f>
        <v>40</v>
      </c>
      <c r="AJ718" s="24">
        <f t="shared" si="218"/>
        <v>4442.53</v>
      </c>
      <c r="AK718" s="24">
        <f t="shared" si="219"/>
        <v>111.06325</v>
      </c>
      <c r="AM718" t="str">
        <f t="shared" si="220"/>
        <v>ZONEHAUTE</v>
      </c>
      <c r="AN718" t="str">
        <f t="shared" si="221"/>
        <v>HC</v>
      </c>
      <c r="AO718" s="20">
        <f t="shared" si="222"/>
        <v>6130.4</v>
      </c>
      <c r="AP718" s="20">
        <f t="shared" si="223"/>
        <v>2298.9</v>
      </c>
      <c r="AQ718" s="20">
        <f t="shared" si="224"/>
        <v>3052.46</v>
      </c>
      <c r="AR718" s="20">
        <f t="shared" si="225"/>
        <v>3903.13</v>
      </c>
      <c r="AS718" s="20">
        <f t="shared" si="226"/>
        <v>4442.53</v>
      </c>
      <c r="AT718" s="20">
        <f t="shared" si="209"/>
        <v>4789.5299999999988</v>
      </c>
      <c r="AU718" s="20">
        <f t="shared" si="227"/>
        <v>91956</v>
      </c>
    </row>
    <row r="719" spans="1:47" ht="33.75">
      <c r="A719" s="54">
        <v>720</v>
      </c>
      <c r="B719" s="54" t="s">
        <v>1357</v>
      </c>
      <c r="C719" s="58" t="s">
        <v>2768</v>
      </c>
      <c r="D719" s="79">
        <v>15</v>
      </c>
      <c r="E719" s="79">
        <v>35</v>
      </c>
      <c r="F719" s="80">
        <v>2465.6799999999998</v>
      </c>
      <c r="G719" s="80">
        <v>164.38</v>
      </c>
      <c r="H719" s="80">
        <v>2465.6799999999998</v>
      </c>
      <c r="I719" s="80">
        <v>3273.43</v>
      </c>
      <c r="J719" s="80">
        <v>4220.4399999999996</v>
      </c>
      <c r="K719" s="80">
        <v>111.74</v>
      </c>
      <c r="L719" s="73">
        <f t="shared" si="210"/>
        <v>100.94</v>
      </c>
      <c r="M719" s="73">
        <f t="shared" si="211"/>
        <v>118.24</v>
      </c>
      <c r="N719" s="72" t="str">
        <f t="shared" si="212"/>
        <v>0838</v>
      </c>
      <c r="O719" s="74">
        <f t="shared" si="213"/>
        <v>20</v>
      </c>
      <c r="P719" s="72">
        <f t="shared" si="214"/>
        <v>1</v>
      </c>
      <c r="Q719" s="74">
        <f t="shared" si="215"/>
        <v>15</v>
      </c>
      <c r="R719" s="72">
        <f t="shared" si="216"/>
        <v>22</v>
      </c>
      <c r="S719" s="72">
        <f t="shared" si="217"/>
        <v>29</v>
      </c>
      <c r="AI719" s="23">
        <f>'simulateur tarif OQN'!$B$4</f>
        <v>40</v>
      </c>
      <c r="AJ719" s="24">
        <f t="shared" si="218"/>
        <v>4779.1399999999994</v>
      </c>
      <c r="AK719" s="24">
        <f t="shared" si="219"/>
        <v>119.47849999999998</v>
      </c>
      <c r="AM719" t="str">
        <f t="shared" si="220"/>
        <v>ZONEHAUTE</v>
      </c>
      <c r="AN719" t="str">
        <f t="shared" si="221"/>
        <v>HC</v>
      </c>
      <c r="AO719" s="20">
        <f t="shared" si="222"/>
        <v>6575.18</v>
      </c>
      <c r="AP719" s="20">
        <f t="shared" si="223"/>
        <v>2465.6799999999998</v>
      </c>
      <c r="AQ719" s="20">
        <f t="shared" si="224"/>
        <v>3273.43</v>
      </c>
      <c r="AR719" s="20">
        <f t="shared" si="225"/>
        <v>4220.4399999999996</v>
      </c>
      <c r="AS719" s="20">
        <f t="shared" si="226"/>
        <v>4779.1399999999994</v>
      </c>
      <c r="AT719" s="20">
        <f t="shared" si="209"/>
        <v>5319.1399999999994</v>
      </c>
      <c r="AU719" s="20">
        <f t="shared" si="227"/>
        <v>98627.199999999997</v>
      </c>
    </row>
    <row r="720" spans="1:47" ht="45">
      <c r="A720" s="54">
        <v>721</v>
      </c>
      <c r="B720" s="54" t="s">
        <v>1358</v>
      </c>
      <c r="C720" s="58" t="s">
        <v>2769</v>
      </c>
      <c r="D720" s="79">
        <v>36</v>
      </c>
      <c r="E720" s="79">
        <v>42</v>
      </c>
      <c r="F720" s="80">
        <v>4047.82</v>
      </c>
      <c r="G720" s="80">
        <v>112.44</v>
      </c>
      <c r="H720" s="80">
        <v>4047.82</v>
      </c>
      <c r="I720" s="80" t="s">
        <v>28</v>
      </c>
      <c r="J720" s="80" t="s">
        <v>28</v>
      </c>
      <c r="K720" s="80">
        <v>103.12</v>
      </c>
      <c r="L720" s="73">
        <f t="shared" si="210"/>
        <v>100.94</v>
      </c>
      <c r="M720" s="73">
        <f t="shared" si="211"/>
        <v>118.24</v>
      </c>
      <c r="N720" s="72" t="str">
        <f t="shared" si="212"/>
        <v>0838</v>
      </c>
      <c r="O720" s="74">
        <f t="shared" si="213"/>
        <v>6</v>
      </c>
      <c r="P720" s="72">
        <f t="shared" si="214"/>
        <v>0</v>
      </c>
      <c r="Q720" s="74">
        <f t="shared" si="215"/>
        <v>36</v>
      </c>
      <c r="R720" s="72" t="str">
        <f t="shared" si="216"/>
        <v/>
      </c>
      <c r="S720" s="72" t="str">
        <f t="shared" si="217"/>
        <v/>
      </c>
      <c r="AI720" s="23">
        <f>'simulateur tarif OQN'!$B$4</f>
        <v>40</v>
      </c>
      <c r="AJ720" s="24">
        <f t="shared" si="218"/>
        <v>4047.82</v>
      </c>
      <c r="AK720" s="24">
        <f t="shared" si="219"/>
        <v>101.19550000000001</v>
      </c>
      <c r="AM720" t="str">
        <f t="shared" si="220"/>
        <v>ZONEFORF1</v>
      </c>
      <c r="AN720" t="str">
        <f t="shared" si="221"/>
        <v>HC</v>
      </c>
      <c r="AO720" s="20">
        <f t="shared" si="222"/>
        <v>4497.58</v>
      </c>
      <c r="AP720" s="20">
        <f t="shared" si="223"/>
        <v>4047.82</v>
      </c>
      <c r="AQ720" s="20" t="str">
        <f t="shared" si="224"/>
        <v>.</v>
      </c>
      <c r="AR720" s="20" t="str">
        <f t="shared" si="225"/>
        <v>.</v>
      </c>
      <c r="AS720" s="20">
        <f t="shared" si="226"/>
        <v>3841.58</v>
      </c>
      <c r="AT720" s="20">
        <f t="shared" si="209"/>
        <v>3950.58</v>
      </c>
      <c r="AU720" s="20">
        <f t="shared" si="227"/>
        <v>161912.80000000002</v>
      </c>
    </row>
    <row r="721" spans="1:47" ht="45">
      <c r="A721" s="54">
        <v>722</v>
      </c>
      <c r="B721" s="54" t="s">
        <v>1359</v>
      </c>
      <c r="C721" s="58" t="s">
        <v>2770</v>
      </c>
      <c r="D721" s="79">
        <v>43</v>
      </c>
      <c r="E721" s="79">
        <v>49</v>
      </c>
      <c r="F721" s="80">
        <v>5214.72</v>
      </c>
      <c r="G721" s="80">
        <v>121.27</v>
      </c>
      <c r="H721" s="80">
        <v>5214.72</v>
      </c>
      <c r="I721" s="80" t="s">
        <v>28</v>
      </c>
      <c r="J721" s="80" t="s">
        <v>28</v>
      </c>
      <c r="K721" s="80">
        <v>111.49</v>
      </c>
      <c r="L721" s="73">
        <f t="shared" si="210"/>
        <v>100.94</v>
      </c>
      <c r="M721" s="73">
        <f t="shared" si="211"/>
        <v>118.24</v>
      </c>
      <c r="N721" s="72" t="str">
        <f t="shared" si="212"/>
        <v>0838</v>
      </c>
      <c r="O721" s="74">
        <f t="shared" si="213"/>
        <v>6</v>
      </c>
      <c r="P721" s="72">
        <f t="shared" si="214"/>
        <v>0</v>
      </c>
      <c r="Q721" s="74">
        <f t="shared" si="215"/>
        <v>43</v>
      </c>
      <c r="R721" s="72" t="str">
        <f t="shared" si="216"/>
        <v/>
      </c>
      <c r="S721" s="72" t="str">
        <f t="shared" si="217"/>
        <v/>
      </c>
      <c r="AI721" s="23">
        <f>'simulateur tarif OQN'!$B$4</f>
        <v>40</v>
      </c>
      <c r="AJ721" s="24">
        <f t="shared" si="218"/>
        <v>4850.91</v>
      </c>
      <c r="AK721" s="24">
        <f t="shared" si="219"/>
        <v>121.27275</v>
      </c>
      <c r="AM721" t="str">
        <f t="shared" si="220"/>
        <v>ZONEBASSE</v>
      </c>
      <c r="AN721" t="str">
        <f t="shared" si="221"/>
        <v>HC</v>
      </c>
      <c r="AO721" s="20">
        <f t="shared" si="222"/>
        <v>4850.91</v>
      </c>
      <c r="AP721" s="20">
        <f t="shared" si="223"/>
        <v>5214.72</v>
      </c>
      <c r="AQ721" s="20" t="str">
        <f t="shared" si="224"/>
        <v>.</v>
      </c>
      <c r="AR721" s="20" t="str">
        <f t="shared" si="225"/>
        <v>.</v>
      </c>
      <c r="AS721" s="20">
        <f t="shared" si="226"/>
        <v>4211.3100000000004</v>
      </c>
      <c r="AT721" s="20">
        <f t="shared" si="209"/>
        <v>4738.8100000000013</v>
      </c>
      <c r="AU721" s="20">
        <f t="shared" si="227"/>
        <v>208588.80000000002</v>
      </c>
    </row>
    <row r="722" spans="1:47" ht="33.75">
      <c r="A722" s="54">
        <v>723</v>
      </c>
      <c r="B722" s="54" t="s">
        <v>1360</v>
      </c>
      <c r="C722" s="58" t="s">
        <v>2771</v>
      </c>
      <c r="D722" s="79">
        <v>29</v>
      </c>
      <c r="E722" s="79">
        <v>35</v>
      </c>
      <c r="F722" s="80">
        <v>3047.62</v>
      </c>
      <c r="G722" s="80">
        <v>105.09</v>
      </c>
      <c r="H722" s="80">
        <v>3047.62</v>
      </c>
      <c r="I722" s="80" t="s">
        <v>28</v>
      </c>
      <c r="J722" s="80" t="s">
        <v>28</v>
      </c>
      <c r="K722" s="80">
        <v>97.78</v>
      </c>
      <c r="L722" s="73">
        <f t="shared" si="210"/>
        <v>96.23</v>
      </c>
      <c r="M722" s="73">
        <f t="shared" si="211"/>
        <v>118.24</v>
      </c>
      <c r="N722" s="72" t="str">
        <f t="shared" si="212"/>
        <v>0838</v>
      </c>
      <c r="O722" s="74">
        <f t="shared" si="213"/>
        <v>6</v>
      </c>
      <c r="P722" s="72">
        <f t="shared" si="214"/>
        <v>0</v>
      </c>
      <c r="Q722" s="74">
        <f t="shared" si="215"/>
        <v>29</v>
      </c>
      <c r="R722" s="72" t="str">
        <f t="shared" si="216"/>
        <v/>
      </c>
      <c r="S722" s="72" t="str">
        <f t="shared" si="217"/>
        <v/>
      </c>
      <c r="AI722" s="23">
        <f>'simulateur tarif OQN'!$B$4</f>
        <v>40</v>
      </c>
      <c r="AJ722" s="24">
        <f t="shared" si="218"/>
        <v>3536.52</v>
      </c>
      <c r="AK722" s="24">
        <f t="shared" si="219"/>
        <v>88.412999999999997</v>
      </c>
      <c r="AM722" t="str">
        <f t="shared" si="220"/>
        <v>ZONEHAUTE</v>
      </c>
      <c r="AN722" t="str">
        <f t="shared" si="221"/>
        <v>HC</v>
      </c>
      <c r="AO722" s="20">
        <f t="shared" si="222"/>
        <v>4203.6099999999997</v>
      </c>
      <c r="AP722" s="20">
        <f t="shared" si="223"/>
        <v>3047.62</v>
      </c>
      <c r="AQ722" s="20" t="str">
        <f t="shared" si="224"/>
        <v>.</v>
      </c>
      <c r="AR722" s="20" t="str">
        <f t="shared" si="225"/>
        <v>.</v>
      </c>
      <c r="AS722" s="20">
        <f t="shared" si="226"/>
        <v>3536.52</v>
      </c>
      <c r="AT722" s="20">
        <f t="shared" si="209"/>
        <v>3614.0200000000004</v>
      </c>
      <c r="AU722" s="20">
        <f t="shared" si="227"/>
        <v>121904.79999999999</v>
      </c>
    </row>
    <row r="723" spans="1:47" ht="33.75">
      <c r="A723" s="54">
        <v>724</v>
      </c>
      <c r="B723" s="54" t="s">
        <v>1361</v>
      </c>
      <c r="C723" s="58" t="s">
        <v>2772</v>
      </c>
      <c r="D723" s="79">
        <v>29</v>
      </c>
      <c r="E723" s="79">
        <v>35</v>
      </c>
      <c r="F723" s="80">
        <v>3378.7</v>
      </c>
      <c r="G723" s="80">
        <v>116.51</v>
      </c>
      <c r="H723" s="80">
        <v>3378.7</v>
      </c>
      <c r="I723" s="80" t="s">
        <v>28</v>
      </c>
      <c r="J723" s="80" t="s">
        <v>28</v>
      </c>
      <c r="K723" s="80">
        <v>106.7</v>
      </c>
      <c r="L723" s="73">
        <f t="shared" si="210"/>
        <v>96.23</v>
      </c>
      <c r="M723" s="73">
        <f t="shared" si="211"/>
        <v>118.24</v>
      </c>
      <c r="N723" s="72" t="str">
        <f t="shared" si="212"/>
        <v>0838</v>
      </c>
      <c r="O723" s="74">
        <f t="shared" si="213"/>
        <v>6</v>
      </c>
      <c r="P723" s="72">
        <f t="shared" si="214"/>
        <v>0</v>
      </c>
      <c r="Q723" s="74">
        <f t="shared" si="215"/>
        <v>29</v>
      </c>
      <c r="R723" s="72" t="str">
        <f t="shared" si="216"/>
        <v/>
      </c>
      <c r="S723" s="72" t="str">
        <f t="shared" si="217"/>
        <v/>
      </c>
      <c r="AI723" s="23">
        <f>'simulateur tarif OQN'!$B$4</f>
        <v>40</v>
      </c>
      <c r="AJ723" s="24">
        <f t="shared" si="218"/>
        <v>3912.2</v>
      </c>
      <c r="AK723" s="24">
        <f t="shared" si="219"/>
        <v>97.804999999999993</v>
      </c>
      <c r="AM723" t="str">
        <f t="shared" si="220"/>
        <v>ZONEHAUTE</v>
      </c>
      <c r="AN723" t="str">
        <f t="shared" si="221"/>
        <v>HC</v>
      </c>
      <c r="AO723" s="20">
        <f t="shared" si="222"/>
        <v>4660.3099999999995</v>
      </c>
      <c r="AP723" s="20">
        <f t="shared" si="223"/>
        <v>3378.7</v>
      </c>
      <c r="AQ723" s="20" t="str">
        <f t="shared" si="224"/>
        <v>.</v>
      </c>
      <c r="AR723" s="20" t="str">
        <f t="shared" si="225"/>
        <v>.</v>
      </c>
      <c r="AS723" s="20">
        <f t="shared" si="226"/>
        <v>3912.2</v>
      </c>
      <c r="AT723" s="20">
        <f t="shared" si="209"/>
        <v>4435.7000000000007</v>
      </c>
      <c r="AU723" s="20">
        <f t="shared" si="227"/>
        <v>135148</v>
      </c>
    </row>
    <row r="724" spans="1:47" ht="45">
      <c r="A724" s="54">
        <v>725</v>
      </c>
      <c r="B724" s="54" t="s">
        <v>1362</v>
      </c>
      <c r="C724" s="58" t="s">
        <v>2773</v>
      </c>
      <c r="D724" s="79">
        <v>29</v>
      </c>
      <c r="E724" s="79">
        <v>35</v>
      </c>
      <c r="F724" s="80">
        <v>3227.31</v>
      </c>
      <c r="G724" s="80">
        <v>111.29</v>
      </c>
      <c r="H724" s="80">
        <v>3227.31</v>
      </c>
      <c r="I724" s="80" t="s">
        <v>28</v>
      </c>
      <c r="J724" s="80" t="s">
        <v>28</v>
      </c>
      <c r="K724" s="80">
        <v>100.07</v>
      </c>
      <c r="L724" s="73">
        <f t="shared" si="210"/>
        <v>96.23</v>
      </c>
      <c r="M724" s="73">
        <f t="shared" si="211"/>
        <v>118.24</v>
      </c>
      <c r="N724" s="72" t="str">
        <f t="shared" si="212"/>
        <v>0838</v>
      </c>
      <c r="O724" s="74">
        <f t="shared" si="213"/>
        <v>6</v>
      </c>
      <c r="P724" s="72">
        <f t="shared" si="214"/>
        <v>0</v>
      </c>
      <c r="Q724" s="74">
        <f t="shared" si="215"/>
        <v>29</v>
      </c>
      <c r="R724" s="72" t="str">
        <f t="shared" si="216"/>
        <v/>
      </c>
      <c r="S724" s="72" t="str">
        <f t="shared" si="217"/>
        <v/>
      </c>
      <c r="AI724" s="23">
        <f>'simulateur tarif OQN'!$B$4</f>
        <v>40</v>
      </c>
      <c r="AJ724" s="24">
        <f t="shared" si="218"/>
        <v>3727.66</v>
      </c>
      <c r="AK724" s="24">
        <f t="shared" si="219"/>
        <v>93.191499999999991</v>
      </c>
      <c r="AM724" t="str">
        <f t="shared" si="220"/>
        <v>ZONEHAUTE</v>
      </c>
      <c r="AN724" t="str">
        <f t="shared" si="221"/>
        <v>HC</v>
      </c>
      <c r="AO724" s="20">
        <f t="shared" si="222"/>
        <v>4451.5</v>
      </c>
      <c r="AP724" s="20">
        <f t="shared" si="223"/>
        <v>3227.31</v>
      </c>
      <c r="AQ724" s="20" t="str">
        <f t="shared" si="224"/>
        <v>.</v>
      </c>
      <c r="AR724" s="20" t="str">
        <f t="shared" si="225"/>
        <v>.</v>
      </c>
      <c r="AS724" s="20">
        <f t="shared" si="226"/>
        <v>3727.66</v>
      </c>
      <c r="AT724" s="20">
        <f t="shared" si="209"/>
        <v>3919.66</v>
      </c>
      <c r="AU724" s="20">
        <f t="shared" si="227"/>
        <v>129092.4</v>
      </c>
    </row>
    <row r="725" spans="1:47" ht="45">
      <c r="A725" s="54">
        <v>726</v>
      </c>
      <c r="B725" s="54" t="s">
        <v>1363</v>
      </c>
      <c r="C725" s="58" t="s">
        <v>2774</v>
      </c>
      <c r="D725" s="79">
        <v>50</v>
      </c>
      <c r="E725" s="79">
        <v>56</v>
      </c>
      <c r="F725" s="80">
        <v>5528.35</v>
      </c>
      <c r="G725" s="80">
        <v>109.57</v>
      </c>
      <c r="H725" s="80">
        <v>5528.35</v>
      </c>
      <c r="I725" s="80" t="s">
        <v>28</v>
      </c>
      <c r="J725" s="80" t="s">
        <v>28</v>
      </c>
      <c r="K725" s="80">
        <v>102.69</v>
      </c>
      <c r="L725" s="73">
        <f t="shared" si="210"/>
        <v>96.23</v>
      </c>
      <c r="M725" s="73">
        <f t="shared" si="211"/>
        <v>118.24</v>
      </c>
      <c r="N725" s="72" t="str">
        <f t="shared" si="212"/>
        <v>0838</v>
      </c>
      <c r="O725" s="74">
        <f t="shared" si="213"/>
        <v>6</v>
      </c>
      <c r="P725" s="72">
        <f t="shared" si="214"/>
        <v>0</v>
      </c>
      <c r="Q725" s="74">
        <f t="shared" si="215"/>
        <v>50</v>
      </c>
      <c r="R725" s="72" t="str">
        <f t="shared" si="216"/>
        <v/>
      </c>
      <c r="S725" s="72" t="str">
        <f t="shared" si="217"/>
        <v/>
      </c>
      <c r="AI725" s="23">
        <f>'simulateur tarif OQN'!$B$4</f>
        <v>40</v>
      </c>
      <c r="AJ725" s="24">
        <f t="shared" si="218"/>
        <v>4432.6500000000005</v>
      </c>
      <c r="AK725" s="24">
        <f t="shared" si="219"/>
        <v>110.81625000000001</v>
      </c>
      <c r="AM725" t="str">
        <f t="shared" si="220"/>
        <v>ZONEBASSE</v>
      </c>
      <c r="AN725" t="str">
        <f t="shared" si="221"/>
        <v>HC</v>
      </c>
      <c r="AO725" s="20">
        <f t="shared" si="222"/>
        <v>4432.6500000000005</v>
      </c>
      <c r="AP725" s="20">
        <f t="shared" si="223"/>
        <v>5528.35</v>
      </c>
      <c r="AQ725" s="20" t="str">
        <f t="shared" si="224"/>
        <v>.</v>
      </c>
      <c r="AR725" s="20" t="str">
        <f t="shared" si="225"/>
        <v>.</v>
      </c>
      <c r="AS725" s="20">
        <f t="shared" si="226"/>
        <v>3885.3100000000004</v>
      </c>
      <c r="AT725" s="20">
        <f t="shared" si="209"/>
        <v>4208.3100000000013</v>
      </c>
      <c r="AU725" s="20">
        <f t="shared" si="227"/>
        <v>221134</v>
      </c>
    </row>
    <row r="726" spans="1:47" ht="33.75">
      <c r="A726" s="54">
        <v>727</v>
      </c>
      <c r="B726" s="54" t="s">
        <v>1364</v>
      </c>
      <c r="C726" s="58" t="s">
        <v>2775</v>
      </c>
      <c r="D726" s="79">
        <v>22</v>
      </c>
      <c r="E726" s="79">
        <v>28</v>
      </c>
      <c r="F726" s="80">
        <v>2434.02</v>
      </c>
      <c r="G726" s="80">
        <v>110.64</v>
      </c>
      <c r="H726" s="80">
        <v>2434.02</v>
      </c>
      <c r="I726" s="80" t="s">
        <v>28</v>
      </c>
      <c r="J726" s="80" t="s">
        <v>28</v>
      </c>
      <c r="K726" s="80">
        <v>96.59</v>
      </c>
      <c r="L726" s="73">
        <f t="shared" si="210"/>
        <v>81.05</v>
      </c>
      <c r="M726" s="73">
        <f t="shared" si="211"/>
        <v>118.24</v>
      </c>
      <c r="N726" s="72" t="str">
        <f t="shared" si="212"/>
        <v>0838</v>
      </c>
      <c r="O726" s="74">
        <f t="shared" si="213"/>
        <v>6</v>
      </c>
      <c r="P726" s="72">
        <f t="shared" si="214"/>
        <v>0</v>
      </c>
      <c r="Q726" s="74">
        <f t="shared" si="215"/>
        <v>22</v>
      </c>
      <c r="R726" s="72" t="str">
        <f t="shared" si="216"/>
        <v/>
      </c>
      <c r="S726" s="72" t="str">
        <f t="shared" si="217"/>
        <v/>
      </c>
      <c r="AI726" s="23">
        <f>'simulateur tarif OQN'!$B$4</f>
        <v>40</v>
      </c>
      <c r="AJ726" s="24">
        <f t="shared" si="218"/>
        <v>3593.1</v>
      </c>
      <c r="AK726" s="24">
        <f t="shared" si="219"/>
        <v>89.827500000000001</v>
      </c>
      <c r="AM726" t="str">
        <f t="shared" si="220"/>
        <v>ZONEHAUTE</v>
      </c>
      <c r="AN726" t="str">
        <f t="shared" si="221"/>
        <v>HC</v>
      </c>
      <c r="AO726" s="20">
        <f t="shared" si="222"/>
        <v>4425.54</v>
      </c>
      <c r="AP726" s="20">
        <f t="shared" si="223"/>
        <v>2434.02</v>
      </c>
      <c r="AQ726" s="20" t="str">
        <f t="shared" si="224"/>
        <v>.</v>
      </c>
      <c r="AR726" s="20" t="str">
        <f t="shared" si="225"/>
        <v>.</v>
      </c>
      <c r="AS726" s="20">
        <f t="shared" si="226"/>
        <v>3593.1</v>
      </c>
      <c r="AT726" s="20">
        <f t="shared" si="209"/>
        <v>4370.1000000000004</v>
      </c>
      <c r="AU726" s="20">
        <f t="shared" si="227"/>
        <v>97360.8</v>
      </c>
    </row>
    <row r="727" spans="1:47" ht="33.75">
      <c r="A727" s="54">
        <v>728</v>
      </c>
      <c r="B727" s="54" t="s">
        <v>1365</v>
      </c>
      <c r="C727" s="58" t="s">
        <v>2776</v>
      </c>
      <c r="D727" s="79">
        <v>22</v>
      </c>
      <c r="E727" s="79">
        <v>28</v>
      </c>
      <c r="F727" s="80">
        <v>2457.52</v>
      </c>
      <c r="G727" s="80">
        <v>111.71</v>
      </c>
      <c r="H727" s="80">
        <v>2457.52</v>
      </c>
      <c r="I727" s="80" t="s">
        <v>28</v>
      </c>
      <c r="J727" s="80" t="s">
        <v>28</v>
      </c>
      <c r="K727" s="80">
        <v>98.3</v>
      </c>
      <c r="L727" s="73">
        <f t="shared" si="210"/>
        <v>81.05</v>
      </c>
      <c r="M727" s="73">
        <f t="shared" si="211"/>
        <v>118.24</v>
      </c>
      <c r="N727" s="72" t="str">
        <f t="shared" si="212"/>
        <v>0838</v>
      </c>
      <c r="O727" s="74">
        <f t="shared" si="213"/>
        <v>6</v>
      </c>
      <c r="P727" s="72">
        <f t="shared" si="214"/>
        <v>0</v>
      </c>
      <c r="Q727" s="74">
        <f t="shared" si="215"/>
        <v>22</v>
      </c>
      <c r="R727" s="72" t="str">
        <f t="shared" si="216"/>
        <v/>
      </c>
      <c r="S727" s="72" t="str">
        <f t="shared" si="217"/>
        <v/>
      </c>
      <c r="AI727" s="23">
        <f>'simulateur tarif OQN'!$B$4</f>
        <v>40</v>
      </c>
      <c r="AJ727" s="24">
        <f t="shared" si="218"/>
        <v>3637.12</v>
      </c>
      <c r="AK727" s="24">
        <f t="shared" si="219"/>
        <v>90.927999999999997</v>
      </c>
      <c r="AM727" t="str">
        <f t="shared" si="220"/>
        <v>ZONEHAUTE</v>
      </c>
      <c r="AN727" t="str">
        <f t="shared" si="221"/>
        <v>HC</v>
      </c>
      <c r="AO727" s="20">
        <f t="shared" si="222"/>
        <v>4468.3</v>
      </c>
      <c r="AP727" s="20">
        <f t="shared" si="223"/>
        <v>2457.52</v>
      </c>
      <c r="AQ727" s="20" t="str">
        <f t="shared" si="224"/>
        <v>.</v>
      </c>
      <c r="AR727" s="20" t="str">
        <f t="shared" si="225"/>
        <v>.</v>
      </c>
      <c r="AS727" s="20">
        <f t="shared" si="226"/>
        <v>3637.12</v>
      </c>
      <c r="AT727" s="20">
        <f t="shared" si="209"/>
        <v>4499.619999999999</v>
      </c>
      <c r="AU727" s="20">
        <f t="shared" si="227"/>
        <v>98300.800000000003</v>
      </c>
    </row>
    <row r="728" spans="1:47" ht="45">
      <c r="A728" s="54">
        <v>729</v>
      </c>
      <c r="B728" s="54" t="s">
        <v>1366</v>
      </c>
      <c r="C728" s="58" t="s">
        <v>2777</v>
      </c>
      <c r="D728" s="79">
        <v>22</v>
      </c>
      <c r="E728" s="79">
        <v>28</v>
      </c>
      <c r="F728" s="80">
        <v>2387.73</v>
      </c>
      <c r="G728" s="80">
        <v>108.53</v>
      </c>
      <c r="H728" s="80">
        <v>2387.73</v>
      </c>
      <c r="I728" s="80" t="s">
        <v>28</v>
      </c>
      <c r="J728" s="80" t="s">
        <v>28</v>
      </c>
      <c r="K728" s="80">
        <v>94.97</v>
      </c>
      <c r="L728" s="73">
        <f t="shared" si="210"/>
        <v>81.05</v>
      </c>
      <c r="M728" s="73">
        <f t="shared" si="211"/>
        <v>118.24</v>
      </c>
      <c r="N728" s="72" t="str">
        <f t="shared" si="212"/>
        <v>0838</v>
      </c>
      <c r="O728" s="74">
        <f t="shared" si="213"/>
        <v>6</v>
      </c>
      <c r="P728" s="72">
        <f t="shared" si="214"/>
        <v>0</v>
      </c>
      <c r="Q728" s="74">
        <f t="shared" si="215"/>
        <v>22</v>
      </c>
      <c r="R728" s="72" t="str">
        <f t="shared" si="216"/>
        <v/>
      </c>
      <c r="S728" s="72" t="str">
        <f t="shared" si="217"/>
        <v/>
      </c>
      <c r="AI728" s="23">
        <f>'simulateur tarif OQN'!$B$4</f>
        <v>40</v>
      </c>
      <c r="AJ728" s="24">
        <f t="shared" si="218"/>
        <v>3527.37</v>
      </c>
      <c r="AK728" s="24">
        <f t="shared" si="219"/>
        <v>88.184249999999992</v>
      </c>
      <c r="AM728" t="str">
        <f t="shared" si="220"/>
        <v>ZONEHAUTE</v>
      </c>
      <c r="AN728" t="str">
        <f t="shared" si="221"/>
        <v>HC</v>
      </c>
      <c r="AO728" s="20">
        <f t="shared" si="222"/>
        <v>4341.2700000000004</v>
      </c>
      <c r="AP728" s="20">
        <f t="shared" si="223"/>
        <v>2387.73</v>
      </c>
      <c r="AQ728" s="20" t="str">
        <f t="shared" si="224"/>
        <v>.</v>
      </c>
      <c r="AR728" s="20" t="str">
        <f t="shared" si="225"/>
        <v>.</v>
      </c>
      <c r="AS728" s="20">
        <f t="shared" si="226"/>
        <v>3527.37</v>
      </c>
      <c r="AT728" s="20">
        <f t="shared" si="209"/>
        <v>4223.3700000000008</v>
      </c>
      <c r="AU728" s="20">
        <f t="shared" si="227"/>
        <v>95509.2</v>
      </c>
    </row>
    <row r="729" spans="1:47" ht="45">
      <c r="A729" s="54">
        <v>730</v>
      </c>
      <c r="B729" s="54" t="s">
        <v>1367</v>
      </c>
      <c r="C729" s="58" t="s">
        <v>2778</v>
      </c>
      <c r="D729" s="79">
        <v>57</v>
      </c>
      <c r="E729" s="79">
        <v>63</v>
      </c>
      <c r="F729" s="80">
        <v>5322.88</v>
      </c>
      <c r="G729" s="80">
        <v>83.86</v>
      </c>
      <c r="H729" s="80">
        <v>5322.88</v>
      </c>
      <c r="I729" s="80" t="s">
        <v>28</v>
      </c>
      <c r="J729" s="80" t="s">
        <v>28</v>
      </c>
      <c r="K729" s="80">
        <v>94.97</v>
      </c>
      <c r="L729" s="73">
        <f t="shared" si="210"/>
        <v>81.05</v>
      </c>
      <c r="M729" s="73">
        <f t="shared" si="211"/>
        <v>118.24</v>
      </c>
      <c r="N729" s="72" t="str">
        <f t="shared" si="212"/>
        <v>0838</v>
      </c>
      <c r="O729" s="74">
        <f t="shared" si="213"/>
        <v>6</v>
      </c>
      <c r="P729" s="72">
        <f t="shared" si="214"/>
        <v>0</v>
      </c>
      <c r="Q729" s="74">
        <f t="shared" si="215"/>
        <v>57</v>
      </c>
      <c r="R729" s="72" t="str">
        <f t="shared" si="216"/>
        <v/>
      </c>
      <c r="S729" s="72" t="str">
        <f t="shared" si="217"/>
        <v/>
      </c>
      <c r="AI729" s="23">
        <f>'simulateur tarif OQN'!$B$4</f>
        <v>40</v>
      </c>
      <c r="AJ729" s="24">
        <f t="shared" si="218"/>
        <v>3897.26</v>
      </c>
      <c r="AK729" s="24">
        <f t="shared" si="219"/>
        <v>97.4315</v>
      </c>
      <c r="AM729" t="str">
        <f t="shared" si="220"/>
        <v>ZONEBASSE</v>
      </c>
      <c r="AN729" t="str">
        <f t="shared" si="221"/>
        <v>HC</v>
      </c>
      <c r="AO729" s="20">
        <f t="shared" si="222"/>
        <v>3897.26</v>
      </c>
      <c r="AP729" s="20">
        <f t="shared" si="223"/>
        <v>5322.88</v>
      </c>
      <c r="AQ729" s="20" t="str">
        <f t="shared" si="224"/>
        <v>.</v>
      </c>
      <c r="AR729" s="20" t="str">
        <f t="shared" si="225"/>
        <v>.</v>
      </c>
      <c r="AS729" s="20">
        <f t="shared" si="226"/>
        <v>3138.57</v>
      </c>
      <c r="AT729" s="20">
        <f t="shared" si="209"/>
        <v>3834.5699999999997</v>
      </c>
      <c r="AU729" s="20">
        <f t="shared" si="227"/>
        <v>212915.20000000001</v>
      </c>
    </row>
    <row r="730" spans="1:47" ht="22.5">
      <c r="A730" s="54">
        <v>731</v>
      </c>
      <c r="B730" s="54" t="s">
        <v>1368</v>
      </c>
      <c r="C730" s="58" t="s">
        <v>1369</v>
      </c>
      <c r="D730" s="79">
        <v>1</v>
      </c>
      <c r="E730" s="79">
        <v>1</v>
      </c>
      <c r="F730" s="80" t="s">
        <v>28</v>
      </c>
      <c r="G730" s="80" t="s">
        <v>28</v>
      </c>
      <c r="H730" s="80">
        <v>123.98</v>
      </c>
      <c r="I730" s="80" t="s">
        <v>28</v>
      </c>
      <c r="J730" s="80" t="s">
        <v>28</v>
      </c>
      <c r="K730" s="80" t="s">
        <v>28</v>
      </c>
      <c r="L730" s="73" t="str">
        <f t="shared" si="210"/>
        <v/>
      </c>
      <c r="M730" s="73" t="str">
        <f t="shared" si="211"/>
        <v/>
      </c>
      <c r="N730" s="72" t="str">
        <f t="shared" si="212"/>
        <v>0839</v>
      </c>
      <c r="O730" s="74">
        <f t="shared" si="213"/>
        <v>0</v>
      </c>
      <c r="P730" s="72">
        <f t="shared" si="214"/>
        <v>0</v>
      </c>
      <c r="Q730" s="74">
        <f t="shared" si="215"/>
        <v>1</v>
      </c>
      <c r="R730" s="72" t="str">
        <f t="shared" si="216"/>
        <v/>
      </c>
      <c r="S730" s="72" t="str">
        <f t="shared" si="217"/>
        <v/>
      </c>
      <c r="AI730" s="23">
        <f>'simulateur tarif OQN'!$B$4</f>
        <v>40</v>
      </c>
      <c r="AJ730" s="24">
        <f t="shared" si="218"/>
        <v>4959.2</v>
      </c>
      <c r="AK730" s="24">
        <f t="shared" si="219"/>
        <v>123.97999999999999</v>
      </c>
      <c r="AM730" t="str">
        <f t="shared" si="220"/>
        <v>ZONEHAUTE</v>
      </c>
      <c r="AN730" t="str">
        <f t="shared" si="221"/>
        <v>HDJ</v>
      </c>
      <c r="AO730" s="20" t="e">
        <f t="shared" si="222"/>
        <v>#VALUE!</v>
      </c>
      <c r="AP730" s="20">
        <f t="shared" si="223"/>
        <v>123.98</v>
      </c>
      <c r="AQ730" s="20" t="str">
        <f t="shared" si="224"/>
        <v>.</v>
      </c>
      <c r="AR730" s="20" t="str">
        <f t="shared" si="225"/>
        <v>.</v>
      </c>
      <c r="AS730" s="20" t="e">
        <f t="shared" si="226"/>
        <v>#VALUE!</v>
      </c>
      <c r="AT730" s="20" t="e">
        <f t="shared" si="209"/>
        <v>#VALUE!</v>
      </c>
      <c r="AU730" s="20">
        <f t="shared" si="227"/>
        <v>4959.2</v>
      </c>
    </row>
    <row r="731" spans="1:47" ht="22.5">
      <c r="A731" s="54">
        <v>732</v>
      </c>
      <c r="B731" s="54" t="s">
        <v>1370</v>
      </c>
      <c r="C731" s="58" t="s">
        <v>1371</v>
      </c>
      <c r="D731" s="79">
        <v>1</v>
      </c>
      <c r="E731" s="79">
        <v>1</v>
      </c>
      <c r="F731" s="80" t="s">
        <v>28</v>
      </c>
      <c r="G731" s="80" t="s">
        <v>28</v>
      </c>
      <c r="H731" s="80">
        <v>99.62</v>
      </c>
      <c r="I731" s="80" t="s">
        <v>28</v>
      </c>
      <c r="J731" s="80" t="s">
        <v>28</v>
      </c>
      <c r="K731" s="80" t="s">
        <v>28</v>
      </c>
      <c r="L731" s="73" t="str">
        <f t="shared" si="210"/>
        <v/>
      </c>
      <c r="M731" s="73" t="str">
        <f t="shared" si="211"/>
        <v/>
      </c>
      <c r="N731" s="72" t="str">
        <f t="shared" si="212"/>
        <v>0839</v>
      </c>
      <c r="O731" s="74">
        <f t="shared" si="213"/>
        <v>0</v>
      </c>
      <c r="P731" s="72">
        <f t="shared" si="214"/>
        <v>0</v>
      </c>
      <c r="Q731" s="74">
        <f t="shared" si="215"/>
        <v>1</v>
      </c>
      <c r="R731" s="72" t="str">
        <f t="shared" si="216"/>
        <v/>
      </c>
      <c r="S731" s="72" t="str">
        <f t="shared" si="217"/>
        <v/>
      </c>
      <c r="AI731" s="23">
        <f>'simulateur tarif OQN'!$B$4</f>
        <v>40</v>
      </c>
      <c r="AJ731" s="24">
        <f t="shared" si="218"/>
        <v>3984.8</v>
      </c>
      <c r="AK731" s="24">
        <f t="shared" si="219"/>
        <v>99.62</v>
      </c>
      <c r="AM731" t="str">
        <f t="shared" si="220"/>
        <v>ZONEHAUTE</v>
      </c>
      <c r="AN731" t="str">
        <f t="shared" si="221"/>
        <v>HDJ</v>
      </c>
      <c r="AO731" s="20" t="e">
        <f t="shared" si="222"/>
        <v>#VALUE!</v>
      </c>
      <c r="AP731" s="20">
        <f t="shared" si="223"/>
        <v>99.62</v>
      </c>
      <c r="AQ731" s="20" t="str">
        <f t="shared" si="224"/>
        <v>.</v>
      </c>
      <c r="AR731" s="20" t="str">
        <f t="shared" si="225"/>
        <v>.</v>
      </c>
      <c r="AS731" s="20" t="e">
        <f t="shared" si="226"/>
        <v>#VALUE!</v>
      </c>
      <c r="AT731" s="20" t="e">
        <f t="shared" si="209"/>
        <v>#VALUE!</v>
      </c>
      <c r="AU731" s="20">
        <f t="shared" si="227"/>
        <v>3984.8</v>
      </c>
    </row>
    <row r="732" spans="1:47" ht="22.5">
      <c r="A732" s="54">
        <v>733</v>
      </c>
      <c r="B732" s="54" t="s">
        <v>1372</v>
      </c>
      <c r="C732" s="58" t="s">
        <v>1373</v>
      </c>
      <c r="D732" s="79">
        <v>1</v>
      </c>
      <c r="E732" s="79">
        <v>1</v>
      </c>
      <c r="F732" s="80" t="s">
        <v>28</v>
      </c>
      <c r="G732" s="80" t="s">
        <v>28</v>
      </c>
      <c r="H732" s="80">
        <v>70.7</v>
      </c>
      <c r="I732" s="80" t="s">
        <v>28</v>
      </c>
      <c r="J732" s="80" t="s">
        <v>28</v>
      </c>
      <c r="K732" s="80" t="s">
        <v>28</v>
      </c>
      <c r="L732" s="73" t="str">
        <f t="shared" si="210"/>
        <v/>
      </c>
      <c r="M732" s="73" t="str">
        <f t="shared" si="211"/>
        <v/>
      </c>
      <c r="N732" s="72" t="str">
        <f t="shared" si="212"/>
        <v>0839</v>
      </c>
      <c r="O732" s="74">
        <f t="shared" si="213"/>
        <v>0</v>
      </c>
      <c r="P732" s="72">
        <f t="shared" si="214"/>
        <v>0</v>
      </c>
      <c r="Q732" s="74">
        <f t="shared" si="215"/>
        <v>1</v>
      </c>
      <c r="R732" s="72" t="str">
        <f t="shared" si="216"/>
        <v/>
      </c>
      <c r="S732" s="72" t="str">
        <f t="shared" si="217"/>
        <v/>
      </c>
      <c r="AI732" s="23">
        <f>'simulateur tarif OQN'!$B$4</f>
        <v>40</v>
      </c>
      <c r="AJ732" s="24">
        <f t="shared" si="218"/>
        <v>2828</v>
      </c>
      <c r="AK732" s="24">
        <f t="shared" si="219"/>
        <v>70.7</v>
      </c>
      <c r="AM732" t="str">
        <f t="shared" si="220"/>
        <v>ZONEHAUTE</v>
      </c>
      <c r="AN732" t="str">
        <f t="shared" si="221"/>
        <v>HDJ</v>
      </c>
      <c r="AO732" s="20" t="e">
        <f t="shared" si="222"/>
        <v>#VALUE!</v>
      </c>
      <c r="AP732" s="20">
        <f t="shared" si="223"/>
        <v>70.7</v>
      </c>
      <c r="AQ732" s="20" t="str">
        <f t="shared" si="224"/>
        <v>.</v>
      </c>
      <c r="AR732" s="20" t="str">
        <f t="shared" si="225"/>
        <v>.</v>
      </c>
      <c r="AS732" s="20" t="e">
        <f t="shared" si="226"/>
        <v>#VALUE!</v>
      </c>
      <c r="AT732" s="20" t="e">
        <f t="shared" si="209"/>
        <v>#VALUE!</v>
      </c>
      <c r="AU732" s="20">
        <f t="shared" si="227"/>
        <v>2828</v>
      </c>
    </row>
    <row r="733" spans="1:47" ht="33.75">
      <c r="A733" s="54">
        <v>734</v>
      </c>
      <c r="B733" s="54" t="s">
        <v>1374</v>
      </c>
      <c r="C733" s="58" t="s">
        <v>1375</v>
      </c>
      <c r="D733" s="79">
        <v>8</v>
      </c>
      <c r="E733" s="79">
        <v>28</v>
      </c>
      <c r="F733" s="80">
        <v>1728.77</v>
      </c>
      <c r="G733" s="80">
        <v>216.1</v>
      </c>
      <c r="H733" s="80">
        <v>1728.77</v>
      </c>
      <c r="I733" s="80">
        <v>2644.15</v>
      </c>
      <c r="J733" s="80">
        <v>3268.6</v>
      </c>
      <c r="K733" s="80">
        <v>116.48</v>
      </c>
      <c r="L733" s="73">
        <f t="shared" si="210"/>
        <v>120.27</v>
      </c>
      <c r="M733" s="73">
        <f t="shared" si="211"/>
        <v>122.09</v>
      </c>
      <c r="N733" s="72" t="str">
        <f t="shared" si="212"/>
        <v>0839</v>
      </c>
      <c r="O733" s="74">
        <f t="shared" si="213"/>
        <v>20</v>
      </c>
      <c r="P733" s="72">
        <f t="shared" si="214"/>
        <v>1</v>
      </c>
      <c r="Q733" s="74">
        <f t="shared" si="215"/>
        <v>8</v>
      </c>
      <c r="R733" s="72">
        <f t="shared" si="216"/>
        <v>15</v>
      </c>
      <c r="S733" s="72">
        <f t="shared" si="217"/>
        <v>22</v>
      </c>
      <c r="AI733" s="23">
        <f>'simulateur tarif OQN'!$B$4</f>
        <v>40</v>
      </c>
      <c r="AJ733" s="24">
        <f t="shared" si="218"/>
        <v>4666.3599999999997</v>
      </c>
      <c r="AK733" s="24">
        <f t="shared" si="219"/>
        <v>116.65899999999999</v>
      </c>
      <c r="AM733" t="str">
        <f t="shared" si="220"/>
        <v>ZONEHAUTE</v>
      </c>
      <c r="AN733" t="str">
        <f t="shared" si="221"/>
        <v>HC</v>
      </c>
      <c r="AO733" s="20">
        <f t="shared" si="222"/>
        <v>8643.9699999999993</v>
      </c>
      <c r="AP733" s="20">
        <f t="shared" si="223"/>
        <v>1728.77</v>
      </c>
      <c r="AQ733" s="20">
        <f t="shared" si="224"/>
        <v>2644.15</v>
      </c>
      <c r="AR733" s="20">
        <f t="shared" si="225"/>
        <v>3268.6</v>
      </c>
      <c r="AS733" s="20">
        <f t="shared" si="226"/>
        <v>4666.3599999999997</v>
      </c>
      <c r="AT733" s="20">
        <f t="shared" si="209"/>
        <v>4476.8600000000006</v>
      </c>
      <c r="AU733" s="20">
        <f t="shared" si="227"/>
        <v>69150.8</v>
      </c>
    </row>
    <row r="734" spans="1:47" ht="33.75">
      <c r="A734" s="54">
        <v>735</v>
      </c>
      <c r="B734" s="54" t="s">
        <v>1376</v>
      </c>
      <c r="C734" s="58" t="s">
        <v>1377</v>
      </c>
      <c r="D734" s="79">
        <v>22</v>
      </c>
      <c r="E734" s="79">
        <v>28</v>
      </c>
      <c r="F734" s="80">
        <v>3294.02</v>
      </c>
      <c r="G734" s="80">
        <v>92.84</v>
      </c>
      <c r="H734" s="80">
        <v>3294.02</v>
      </c>
      <c r="I734" s="80" t="s">
        <v>28</v>
      </c>
      <c r="J734" s="80" t="s">
        <v>28</v>
      </c>
      <c r="K734" s="80">
        <v>121.32</v>
      </c>
      <c r="L734" s="73">
        <f t="shared" si="210"/>
        <v>120.27</v>
      </c>
      <c r="M734" s="73">
        <f t="shared" si="211"/>
        <v>122.09</v>
      </c>
      <c r="N734" s="72" t="str">
        <f t="shared" si="212"/>
        <v>0839</v>
      </c>
      <c r="O734" s="74">
        <f t="shared" si="213"/>
        <v>6</v>
      </c>
      <c r="P734" s="72">
        <f t="shared" si="214"/>
        <v>0</v>
      </c>
      <c r="Q734" s="74">
        <f t="shared" si="215"/>
        <v>22</v>
      </c>
      <c r="R734" s="72" t="str">
        <f t="shared" si="216"/>
        <v/>
      </c>
      <c r="S734" s="72" t="str">
        <f t="shared" si="217"/>
        <v/>
      </c>
      <c r="AI734" s="23">
        <f>'simulateur tarif OQN'!$B$4</f>
        <v>40</v>
      </c>
      <c r="AJ734" s="24">
        <f t="shared" si="218"/>
        <v>4749.8599999999997</v>
      </c>
      <c r="AK734" s="24">
        <f t="shared" si="219"/>
        <v>118.7465</v>
      </c>
      <c r="AM734" t="str">
        <f t="shared" si="220"/>
        <v>ZONEHAUTE</v>
      </c>
      <c r="AN734" t="str">
        <f t="shared" si="221"/>
        <v>HC</v>
      </c>
      <c r="AO734" s="20">
        <f t="shared" si="222"/>
        <v>4965.1400000000003</v>
      </c>
      <c r="AP734" s="20">
        <f t="shared" si="223"/>
        <v>3294.02</v>
      </c>
      <c r="AQ734" s="20" t="str">
        <f t="shared" si="224"/>
        <v>.</v>
      </c>
      <c r="AR734" s="20" t="str">
        <f t="shared" si="225"/>
        <v>.</v>
      </c>
      <c r="AS734" s="20">
        <f t="shared" si="226"/>
        <v>4749.8599999999997</v>
      </c>
      <c r="AT734" s="20">
        <f t="shared" si="209"/>
        <v>4802.3599999999988</v>
      </c>
      <c r="AU734" s="20">
        <f t="shared" si="227"/>
        <v>131760.79999999999</v>
      </c>
    </row>
    <row r="735" spans="1:47" ht="33.75">
      <c r="A735" s="54">
        <v>736</v>
      </c>
      <c r="B735" s="54" t="s">
        <v>1378</v>
      </c>
      <c r="C735" s="58" t="s">
        <v>1379</v>
      </c>
      <c r="D735" s="79">
        <v>8</v>
      </c>
      <c r="E735" s="79">
        <v>28</v>
      </c>
      <c r="F735" s="80">
        <v>1823.56</v>
      </c>
      <c r="G735" s="80">
        <v>227.94</v>
      </c>
      <c r="H735" s="80">
        <v>1823.56</v>
      </c>
      <c r="I735" s="80">
        <v>2897.62</v>
      </c>
      <c r="J735" s="80">
        <v>3711.48</v>
      </c>
      <c r="K735" s="80">
        <v>131.38999999999999</v>
      </c>
      <c r="L735" s="73">
        <f t="shared" si="210"/>
        <v>120.27</v>
      </c>
      <c r="M735" s="73">
        <f t="shared" si="211"/>
        <v>122.09</v>
      </c>
      <c r="N735" s="72" t="str">
        <f t="shared" si="212"/>
        <v>0839</v>
      </c>
      <c r="O735" s="74">
        <f t="shared" si="213"/>
        <v>20</v>
      </c>
      <c r="P735" s="72">
        <f t="shared" si="214"/>
        <v>1</v>
      </c>
      <c r="Q735" s="74">
        <f t="shared" si="215"/>
        <v>8</v>
      </c>
      <c r="R735" s="72">
        <f t="shared" si="216"/>
        <v>15</v>
      </c>
      <c r="S735" s="72">
        <f t="shared" si="217"/>
        <v>22</v>
      </c>
      <c r="AI735" s="23">
        <f>'simulateur tarif OQN'!$B$4</f>
        <v>40</v>
      </c>
      <c r="AJ735" s="24">
        <f t="shared" si="218"/>
        <v>5288.16</v>
      </c>
      <c r="AK735" s="24">
        <f t="shared" si="219"/>
        <v>132.20400000000001</v>
      </c>
      <c r="AM735" t="str">
        <f t="shared" si="220"/>
        <v>ZONEHAUTE</v>
      </c>
      <c r="AN735" t="str">
        <f t="shared" si="221"/>
        <v>HC</v>
      </c>
      <c r="AO735" s="20">
        <f t="shared" si="222"/>
        <v>9117.64</v>
      </c>
      <c r="AP735" s="20">
        <f t="shared" si="223"/>
        <v>1823.56</v>
      </c>
      <c r="AQ735" s="20">
        <f t="shared" si="224"/>
        <v>2897.62</v>
      </c>
      <c r="AR735" s="20">
        <f t="shared" si="225"/>
        <v>3711.48</v>
      </c>
      <c r="AS735" s="20">
        <f t="shared" si="226"/>
        <v>5288.16</v>
      </c>
      <c r="AT735" s="20">
        <f t="shared" si="209"/>
        <v>5844.16</v>
      </c>
      <c r="AU735" s="20">
        <f t="shared" si="227"/>
        <v>72942.399999999994</v>
      </c>
    </row>
    <row r="736" spans="1:47" ht="33.75">
      <c r="A736" s="54">
        <v>737</v>
      </c>
      <c r="B736" s="54" t="s">
        <v>1380</v>
      </c>
      <c r="C736" s="58" t="s">
        <v>1381</v>
      </c>
      <c r="D736" s="79">
        <v>22</v>
      </c>
      <c r="E736" s="79">
        <v>28</v>
      </c>
      <c r="F736" s="80">
        <v>3727.26</v>
      </c>
      <c r="G736" s="80">
        <v>118.52</v>
      </c>
      <c r="H736" s="80">
        <v>3727.26</v>
      </c>
      <c r="I736" s="80" t="s">
        <v>28</v>
      </c>
      <c r="J736" s="80" t="s">
        <v>28</v>
      </c>
      <c r="K736" s="80">
        <v>148.52000000000001</v>
      </c>
      <c r="L736" s="73">
        <f t="shared" si="210"/>
        <v>120.27</v>
      </c>
      <c r="M736" s="73">
        <f t="shared" si="211"/>
        <v>122.09</v>
      </c>
      <c r="N736" s="72" t="str">
        <f t="shared" si="212"/>
        <v>0839</v>
      </c>
      <c r="O736" s="74">
        <f t="shared" si="213"/>
        <v>6</v>
      </c>
      <c r="P736" s="72">
        <f t="shared" si="214"/>
        <v>0</v>
      </c>
      <c r="Q736" s="74">
        <f t="shared" si="215"/>
        <v>22</v>
      </c>
      <c r="R736" s="72" t="str">
        <f t="shared" si="216"/>
        <v/>
      </c>
      <c r="S736" s="72" t="str">
        <f t="shared" si="217"/>
        <v/>
      </c>
      <c r="AI736" s="23">
        <f>'simulateur tarif OQN'!$B$4</f>
        <v>40</v>
      </c>
      <c r="AJ736" s="24">
        <f t="shared" si="218"/>
        <v>5509.5</v>
      </c>
      <c r="AK736" s="24">
        <f t="shared" si="219"/>
        <v>137.73750000000001</v>
      </c>
      <c r="AM736" t="str">
        <f t="shared" si="220"/>
        <v>ZONEHAUTE</v>
      </c>
      <c r="AN736" t="str">
        <f t="shared" si="221"/>
        <v>HC</v>
      </c>
      <c r="AO736" s="20">
        <f t="shared" si="222"/>
        <v>5860.6200000000008</v>
      </c>
      <c r="AP736" s="20">
        <f t="shared" si="223"/>
        <v>3727.26</v>
      </c>
      <c r="AQ736" s="20" t="str">
        <f t="shared" si="224"/>
        <v>.</v>
      </c>
      <c r="AR736" s="20" t="str">
        <f t="shared" si="225"/>
        <v>.</v>
      </c>
      <c r="AS736" s="20">
        <f t="shared" si="226"/>
        <v>5509.5</v>
      </c>
      <c r="AT736" s="20">
        <f t="shared" si="209"/>
        <v>6922</v>
      </c>
      <c r="AU736" s="20">
        <f t="shared" si="227"/>
        <v>149090.40000000002</v>
      </c>
    </row>
    <row r="737" spans="1:47" ht="33.75">
      <c r="A737" s="54">
        <v>738</v>
      </c>
      <c r="B737" s="54" t="s">
        <v>1382</v>
      </c>
      <c r="C737" s="58" t="s">
        <v>1383</v>
      </c>
      <c r="D737" s="79">
        <v>15</v>
      </c>
      <c r="E737" s="79">
        <v>35</v>
      </c>
      <c r="F737" s="80">
        <v>2711.7</v>
      </c>
      <c r="G737" s="80">
        <v>180.78</v>
      </c>
      <c r="H737" s="80">
        <v>2711.7</v>
      </c>
      <c r="I737" s="80">
        <v>3799.92</v>
      </c>
      <c r="J737" s="80">
        <v>4774.08</v>
      </c>
      <c r="K737" s="80">
        <v>131.78</v>
      </c>
      <c r="L737" s="73">
        <f t="shared" si="210"/>
        <v>120.27</v>
      </c>
      <c r="M737" s="73">
        <f t="shared" si="211"/>
        <v>122.09</v>
      </c>
      <c r="N737" s="72" t="str">
        <f t="shared" si="212"/>
        <v>0839</v>
      </c>
      <c r="O737" s="74">
        <f t="shared" si="213"/>
        <v>20</v>
      </c>
      <c r="P737" s="72">
        <f t="shared" si="214"/>
        <v>1</v>
      </c>
      <c r="Q737" s="74">
        <f t="shared" si="215"/>
        <v>15</v>
      </c>
      <c r="R737" s="72">
        <f t="shared" si="216"/>
        <v>22</v>
      </c>
      <c r="S737" s="72">
        <f t="shared" si="217"/>
        <v>29</v>
      </c>
      <c r="AI737" s="23">
        <f>'simulateur tarif OQN'!$B$4</f>
        <v>40</v>
      </c>
      <c r="AJ737" s="24">
        <f t="shared" si="218"/>
        <v>5432.98</v>
      </c>
      <c r="AK737" s="24">
        <f t="shared" si="219"/>
        <v>135.8245</v>
      </c>
      <c r="AM737" t="str">
        <f t="shared" si="220"/>
        <v>ZONEHAUTE</v>
      </c>
      <c r="AN737" t="str">
        <f t="shared" si="221"/>
        <v>HC</v>
      </c>
      <c r="AO737" s="20">
        <f t="shared" si="222"/>
        <v>7231.2</v>
      </c>
      <c r="AP737" s="20">
        <f t="shared" si="223"/>
        <v>2711.7</v>
      </c>
      <c r="AQ737" s="20">
        <f t="shared" si="224"/>
        <v>3799.92</v>
      </c>
      <c r="AR737" s="20">
        <f t="shared" si="225"/>
        <v>4774.08</v>
      </c>
      <c r="AS737" s="20">
        <f t="shared" si="226"/>
        <v>5432.98</v>
      </c>
      <c r="AT737" s="20">
        <f t="shared" si="209"/>
        <v>6008.48</v>
      </c>
      <c r="AU737" s="20">
        <f t="shared" si="227"/>
        <v>108468</v>
      </c>
    </row>
    <row r="738" spans="1:47" ht="33.75">
      <c r="A738" s="54">
        <v>739</v>
      </c>
      <c r="B738" s="54" t="s">
        <v>1384</v>
      </c>
      <c r="C738" s="58" t="s">
        <v>1385</v>
      </c>
      <c r="D738" s="79">
        <v>43</v>
      </c>
      <c r="E738" s="79">
        <v>49</v>
      </c>
      <c r="F738" s="80">
        <v>5617.11</v>
      </c>
      <c r="G738" s="80">
        <v>60.22</v>
      </c>
      <c r="H738" s="80">
        <v>5617.11</v>
      </c>
      <c r="I738" s="80" t="s">
        <v>28</v>
      </c>
      <c r="J738" s="80" t="s">
        <v>28</v>
      </c>
      <c r="K738" s="80">
        <v>131.78</v>
      </c>
      <c r="L738" s="73">
        <f t="shared" si="210"/>
        <v>120.27</v>
      </c>
      <c r="M738" s="73">
        <f t="shared" si="211"/>
        <v>122.09</v>
      </c>
      <c r="N738" s="72" t="str">
        <f t="shared" si="212"/>
        <v>0839</v>
      </c>
      <c r="O738" s="74">
        <f t="shared" si="213"/>
        <v>6</v>
      </c>
      <c r="P738" s="72">
        <f t="shared" si="214"/>
        <v>0</v>
      </c>
      <c r="Q738" s="74">
        <f t="shared" si="215"/>
        <v>43</v>
      </c>
      <c r="R738" s="72" t="str">
        <f t="shared" si="216"/>
        <v/>
      </c>
      <c r="S738" s="72" t="str">
        <f t="shared" si="217"/>
        <v/>
      </c>
      <c r="AI738" s="23">
        <f>'simulateur tarif OQN'!$B$4</f>
        <v>40</v>
      </c>
      <c r="AJ738" s="24">
        <f t="shared" si="218"/>
        <v>5436.45</v>
      </c>
      <c r="AK738" s="24">
        <f t="shared" si="219"/>
        <v>135.91125</v>
      </c>
      <c r="AM738" t="str">
        <f t="shared" si="220"/>
        <v>ZONEBASSE</v>
      </c>
      <c r="AN738" t="str">
        <f t="shared" si="221"/>
        <v>HC</v>
      </c>
      <c r="AO738" s="20">
        <f t="shared" si="222"/>
        <v>5436.45</v>
      </c>
      <c r="AP738" s="20">
        <f t="shared" si="223"/>
        <v>5617.11</v>
      </c>
      <c r="AQ738" s="20" t="str">
        <f t="shared" si="224"/>
        <v>.</v>
      </c>
      <c r="AR738" s="20" t="str">
        <f t="shared" si="225"/>
        <v>.</v>
      </c>
      <c r="AS738" s="20">
        <f t="shared" si="226"/>
        <v>4431.09</v>
      </c>
      <c r="AT738" s="20">
        <f t="shared" si="209"/>
        <v>5006.59</v>
      </c>
      <c r="AU738" s="20">
        <f t="shared" si="227"/>
        <v>224684.4</v>
      </c>
    </row>
    <row r="739" spans="1:47" ht="33.75">
      <c r="A739" s="54">
        <v>740</v>
      </c>
      <c r="B739" s="54" t="s">
        <v>1386</v>
      </c>
      <c r="C739" s="58" t="s">
        <v>1387</v>
      </c>
      <c r="D739" s="79">
        <v>22</v>
      </c>
      <c r="E739" s="79">
        <v>28</v>
      </c>
      <c r="F739" s="80">
        <v>2565.41</v>
      </c>
      <c r="G739" s="80">
        <v>116.61</v>
      </c>
      <c r="H739" s="80">
        <v>2565.41</v>
      </c>
      <c r="I739" s="80" t="s">
        <v>28</v>
      </c>
      <c r="J739" s="80" t="s">
        <v>28</v>
      </c>
      <c r="K739" s="80">
        <v>109.63</v>
      </c>
      <c r="L739" s="73">
        <f t="shared" si="210"/>
        <v>99.45</v>
      </c>
      <c r="M739" s="73">
        <f t="shared" si="211"/>
        <v>122.09</v>
      </c>
      <c r="N739" s="72" t="str">
        <f t="shared" si="212"/>
        <v>0839</v>
      </c>
      <c r="O739" s="74">
        <f t="shared" si="213"/>
        <v>6</v>
      </c>
      <c r="P739" s="72">
        <f t="shared" si="214"/>
        <v>0</v>
      </c>
      <c r="Q739" s="74">
        <f t="shared" si="215"/>
        <v>22</v>
      </c>
      <c r="R739" s="72" t="str">
        <f t="shared" si="216"/>
        <v/>
      </c>
      <c r="S739" s="72" t="str">
        <f t="shared" si="217"/>
        <v/>
      </c>
      <c r="AI739" s="23">
        <f>'simulateur tarif OQN'!$B$4</f>
        <v>40</v>
      </c>
      <c r="AJ739" s="24">
        <f t="shared" si="218"/>
        <v>3880.97</v>
      </c>
      <c r="AK739" s="24">
        <f t="shared" si="219"/>
        <v>97.024249999999995</v>
      </c>
      <c r="AM739" t="str">
        <f t="shared" si="220"/>
        <v>ZONEHAUTE</v>
      </c>
      <c r="AN739" t="str">
        <f t="shared" si="221"/>
        <v>HC</v>
      </c>
      <c r="AO739" s="20">
        <f t="shared" si="222"/>
        <v>4664.3899999999994</v>
      </c>
      <c r="AP739" s="20">
        <f t="shared" si="223"/>
        <v>2565.41</v>
      </c>
      <c r="AQ739" s="20" t="str">
        <f t="shared" si="224"/>
        <v>.</v>
      </c>
      <c r="AR739" s="20" t="str">
        <f t="shared" si="225"/>
        <v>.</v>
      </c>
      <c r="AS739" s="20">
        <f t="shared" si="226"/>
        <v>3880.97</v>
      </c>
      <c r="AT739" s="20">
        <f t="shared" si="209"/>
        <v>4389.9699999999993</v>
      </c>
      <c r="AU739" s="20">
        <f t="shared" si="227"/>
        <v>102616.4</v>
      </c>
    </row>
    <row r="740" spans="1:47" ht="33.75">
      <c r="A740" s="54">
        <v>741</v>
      </c>
      <c r="B740" s="54" t="s">
        <v>1388</v>
      </c>
      <c r="C740" s="58" t="s">
        <v>1389</v>
      </c>
      <c r="D740" s="79">
        <v>36</v>
      </c>
      <c r="E740" s="79">
        <v>42</v>
      </c>
      <c r="F740" s="80">
        <v>4766.79</v>
      </c>
      <c r="G740" s="80">
        <v>132.41</v>
      </c>
      <c r="H740" s="80">
        <v>4766.79</v>
      </c>
      <c r="I740" s="80" t="s">
        <v>28</v>
      </c>
      <c r="J740" s="80" t="s">
        <v>28</v>
      </c>
      <c r="K740" s="80">
        <v>125.44</v>
      </c>
      <c r="L740" s="73">
        <f t="shared" si="210"/>
        <v>99.45</v>
      </c>
      <c r="M740" s="73">
        <f t="shared" si="211"/>
        <v>122.09</v>
      </c>
      <c r="N740" s="72" t="str">
        <f t="shared" si="212"/>
        <v>0839</v>
      </c>
      <c r="O740" s="74">
        <f t="shared" si="213"/>
        <v>6</v>
      </c>
      <c r="P740" s="72">
        <f t="shared" si="214"/>
        <v>0</v>
      </c>
      <c r="Q740" s="74">
        <f t="shared" si="215"/>
        <v>36</v>
      </c>
      <c r="R740" s="72" t="str">
        <f t="shared" si="216"/>
        <v/>
      </c>
      <c r="S740" s="72" t="str">
        <f t="shared" si="217"/>
        <v/>
      </c>
      <c r="AI740" s="23">
        <f>'simulateur tarif OQN'!$B$4</f>
        <v>40</v>
      </c>
      <c r="AJ740" s="24">
        <f t="shared" si="218"/>
        <v>4766.79</v>
      </c>
      <c r="AK740" s="24">
        <f t="shared" si="219"/>
        <v>119.16974999999999</v>
      </c>
      <c r="AM740" t="str">
        <f t="shared" si="220"/>
        <v>ZONEFORF1</v>
      </c>
      <c r="AN740" t="str">
        <f t="shared" si="221"/>
        <v>HC</v>
      </c>
      <c r="AO740" s="20">
        <f t="shared" si="222"/>
        <v>5296.43</v>
      </c>
      <c r="AP740" s="20">
        <f t="shared" si="223"/>
        <v>4766.79</v>
      </c>
      <c r="AQ740" s="20" t="str">
        <f t="shared" si="224"/>
        <v>.</v>
      </c>
      <c r="AR740" s="20" t="str">
        <f t="shared" si="225"/>
        <v>.</v>
      </c>
      <c r="AS740" s="20">
        <f t="shared" si="226"/>
        <v>4515.91</v>
      </c>
      <c r="AT740" s="20">
        <f t="shared" si="209"/>
        <v>5815.41</v>
      </c>
      <c r="AU740" s="20">
        <f t="shared" si="227"/>
        <v>190671.6</v>
      </c>
    </row>
    <row r="741" spans="1:47" ht="33.75">
      <c r="A741" s="54">
        <v>742</v>
      </c>
      <c r="B741" s="54" t="s">
        <v>1390</v>
      </c>
      <c r="C741" s="58" t="s">
        <v>1391</v>
      </c>
      <c r="D741" s="79">
        <v>29</v>
      </c>
      <c r="E741" s="79">
        <v>35</v>
      </c>
      <c r="F741" s="80">
        <v>3747.27</v>
      </c>
      <c r="G741" s="80">
        <v>129.22</v>
      </c>
      <c r="H741" s="80">
        <v>3747.27</v>
      </c>
      <c r="I741" s="80" t="s">
        <v>28</v>
      </c>
      <c r="J741" s="80" t="s">
        <v>28</v>
      </c>
      <c r="K741" s="80">
        <v>114.5</v>
      </c>
      <c r="L741" s="73">
        <f t="shared" si="210"/>
        <v>99.45</v>
      </c>
      <c r="M741" s="73">
        <f t="shared" si="211"/>
        <v>122.09</v>
      </c>
      <c r="N741" s="72" t="str">
        <f t="shared" si="212"/>
        <v>0839</v>
      </c>
      <c r="O741" s="74">
        <f t="shared" si="213"/>
        <v>6</v>
      </c>
      <c r="P741" s="72">
        <f t="shared" si="214"/>
        <v>0</v>
      </c>
      <c r="Q741" s="74">
        <f t="shared" si="215"/>
        <v>29</v>
      </c>
      <c r="R741" s="72" t="str">
        <f t="shared" si="216"/>
        <v/>
      </c>
      <c r="S741" s="72" t="str">
        <f t="shared" si="217"/>
        <v/>
      </c>
      <c r="AI741" s="23">
        <f>'simulateur tarif OQN'!$B$4</f>
        <v>40</v>
      </c>
      <c r="AJ741" s="24">
        <f t="shared" si="218"/>
        <v>4319.7700000000004</v>
      </c>
      <c r="AK741" s="24">
        <f t="shared" si="219"/>
        <v>107.99425000000001</v>
      </c>
      <c r="AM741" t="str">
        <f t="shared" si="220"/>
        <v>ZONEHAUTE</v>
      </c>
      <c r="AN741" t="str">
        <f t="shared" si="221"/>
        <v>HC</v>
      </c>
      <c r="AO741" s="20">
        <f t="shared" si="222"/>
        <v>5168.6900000000005</v>
      </c>
      <c r="AP741" s="20">
        <f t="shared" si="223"/>
        <v>3747.27</v>
      </c>
      <c r="AQ741" s="20" t="str">
        <f t="shared" si="224"/>
        <v>.</v>
      </c>
      <c r="AR741" s="20" t="str">
        <f t="shared" si="225"/>
        <v>.</v>
      </c>
      <c r="AS741" s="20">
        <f t="shared" si="226"/>
        <v>4319.7700000000004</v>
      </c>
      <c r="AT741" s="20">
        <f t="shared" si="209"/>
        <v>5072.2700000000004</v>
      </c>
      <c r="AU741" s="20">
        <f t="shared" si="227"/>
        <v>149890.79999999999</v>
      </c>
    </row>
    <row r="742" spans="1:47" ht="33.75">
      <c r="A742" s="54">
        <v>743</v>
      </c>
      <c r="B742" s="54" t="s">
        <v>1392</v>
      </c>
      <c r="C742" s="58" t="s">
        <v>1393</v>
      </c>
      <c r="D742" s="79">
        <v>43</v>
      </c>
      <c r="E742" s="79">
        <v>49</v>
      </c>
      <c r="F742" s="80">
        <v>4309.3999999999996</v>
      </c>
      <c r="G742" s="80">
        <v>40.15</v>
      </c>
      <c r="H742" s="80">
        <v>4309.3999999999996</v>
      </c>
      <c r="I742" s="80" t="s">
        <v>28</v>
      </c>
      <c r="J742" s="80" t="s">
        <v>28</v>
      </c>
      <c r="K742" s="80">
        <v>114.5</v>
      </c>
      <c r="L742" s="73">
        <f t="shared" si="210"/>
        <v>99.45</v>
      </c>
      <c r="M742" s="73">
        <f t="shared" si="211"/>
        <v>122.09</v>
      </c>
      <c r="N742" s="72" t="str">
        <f t="shared" si="212"/>
        <v>0839</v>
      </c>
      <c r="O742" s="74">
        <f t="shared" si="213"/>
        <v>6</v>
      </c>
      <c r="P742" s="72">
        <f t="shared" si="214"/>
        <v>0</v>
      </c>
      <c r="Q742" s="74">
        <f t="shared" si="215"/>
        <v>43</v>
      </c>
      <c r="R742" s="72" t="str">
        <f t="shared" si="216"/>
        <v/>
      </c>
      <c r="S742" s="72" t="str">
        <f t="shared" si="217"/>
        <v/>
      </c>
      <c r="AI742" s="23">
        <f>'simulateur tarif OQN'!$B$4</f>
        <v>40</v>
      </c>
      <c r="AJ742" s="24">
        <f t="shared" si="218"/>
        <v>4188.95</v>
      </c>
      <c r="AK742" s="24">
        <f t="shared" si="219"/>
        <v>104.72375</v>
      </c>
      <c r="AM742" t="str">
        <f t="shared" si="220"/>
        <v>ZONEBASSE</v>
      </c>
      <c r="AN742" t="str">
        <f t="shared" si="221"/>
        <v>HC</v>
      </c>
      <c r="AO742" s="20">
        <f t="shared" si="222"/>
        <v>4188.95</v>
      </c>
      <c r="AP742" s="20">
        <f t="shared" si="223"/>
        <v>4309.3999999999996</v>
      </c>
      <c r="AQ742" s="20" t="str">
        <f t="shared" si="224"/>
        <v>.</v>
      </c>
      <c r="AR742" s="20" t="str">
        <f t="shared" si="225"/>
        <v>.</v>
      </c>
      <c r="AS742" s="20">
        <f t="shared" si="226"/>
        <v>3278.8999999999996</v>
      </c>
      <c r="AT742" s="20">
        <f t="shared" si="209"/>
        <v>4031.3999999999996</v>
      </c>
      <c r="AU742" s="20">
        <f t="shared" si="227"/>
        <v>172376</v>
      </c>
    </row>
    <row r="743" spans="1:47" ht="33.75">
      <c r="A743" s="54">
        <v>744</v>
      </c>
      <c r="B743" s="54" t="s">
        <v>1394</v>
      </c>
      <c r="C743" s="58" t="s">
        <v>1395</v>
      </c>
      <c r="D743" s="79">
        <v>43</v>
      </c>
      <c r="E743" s="79">
        <v>49</v>
      </c>
      <c r="F743" s="80">
        <v>4614.3500000000004</v>
      </c>
      <c r="G743" s="80">
        <v>107.31</v>
      </c>
      <c r="H743" s="80">
        <v>4614.3500000000004</v>
      </c>
      <c r="I743" s="80" t="s">
        <v>28</v>
      </c>
      <c r="J743" s="80" t="s">
        <v>28</v>
      </c>
      <c r="K743" s="80">
        <v>96.64</v>
      </c>
      <c r="L743" s="73">
        <f t="shared" si="210"/>
        <v>99.45</v>
      </c>
      <c r="M743" s="73">
        <f t="shared" si="211"/>
        <v>122.09</v>
      </c>
      <c r="N743" s="72" t="str">
        <f t="shared" si="212"/>
        <v>0839</v>
      </c>
      <c r="O743" s="74">
        <f t="shared" si="213"/>
        <v>6</v>
      </c>
      <c r="P743" s="72">
        <f t="shared" si="214"/>
        <v>0</v>
      </c>
      <c r="Q743" s="74">
        <f t="shared" si="215"/>
        <v>43</v>
      </c>
      <c r="R743" s="72" t="str">
        <f t="shared" si="216"/>
        <v/>
      </c>
      <c r="S743" s="72" t="str">
        <f t="shared" si="217"/>
        <v/>
      </c>
      <c r="AI743" s="23">
        <f>'simulateur tarif OQN'!$B$4</f>
        <v>40</v>
      </c>
      <c r="AJ743" s="24">
        <f t="shared" si="218"/>
        <v>4292.42</v>
      </c>
      <c r="AK743" s="24">
        <f t="shared" si="219"/>
        <v>107.3105</v>
      </c>
      <c r="AM743" t="str">
        <f t="shared" si="220"/>
        <v>ZONEBASSE</v>
      </c>
      <c r="AN743" t="str">
        <f t="shared" si="221"/>
        <v>HC</v>
      </c>
      <c r="AO743" s="20">
        <f t="shared" si="222"/>
        <v>4292.42</v>
      </c>
      <c r="AP743" s="20">
        <f t="shared" si="223"/>
        <v>4614.3500000000004</v>
      </c>
      <c r="AQ743" s="20" t="str">
        <f t="shared" si="224"/>
        <v>.</v>
      </c>
      <c r="AR743" s="20" t="str">
        <f t="shared" si="225"/>
        <v>.</v>
      </c>
      <c r="AS743" s="20">
        <f t="shared" si="226"/>
        <v>3744.59</v>
      </c>
      <c r="AT743" s="20">
        <f t="shared" si="209"/>
        <v>3604.09</v>
      </c>
      <c r="AU743" s="20">
        <f t="shared" si="227"/>
        <v>184574</v>
      </c>
    </row>
    <row r="744" spans="1:47" ht="33.75">
      <c r="A744" s="54">
        <v>745</v>
      </c>
      <c r="B744" s="54" t="s">
        <v>1396</v>
      </c>
      <c r="C744" s="58" t="s">
        <v>1397</v>
      </c>
      <c r="D744" s="79">
        <v>64</v>
      </c>
      <c r="E744" s="79">
        <v>70</v>
      </c>
      <c r="F744" s="80">
        <v>6608.15</v>
      </c>
      <c r="G744" s="80">
        <v>94.94</v>
      </c>
      <c r="H744" s="80">
        <v>6608.15</v>
      </c>
      <c r="I744" s="80" t="s">
        <v>28</v>
      </c>
      <c r="J744" s="80" t="s">
        <v>28</v>
      </c>
      <c r="K744" s="80">
        <v>98.63</v>
      </c>
      <c r="L744" s="73">
        <f t="shared" si="210"/>
        <v>99.45</v>
      </c>
      <c r="M744" s="73">
        <f t="shared" si="211"/>
        <v>122.09</v>
      </c>
      <c r="N744" s="72" t="str">
        <f t="shared" si="212"/>
        <v>0839</v>
      </c>
      <c r="O744" s="74">
        <f t="shared" si="213"/>
        <v>6</v>
      </c>
      <c r="P744" s="72">
        <f t="shared" si="214"/>
        <v>0</v>
      </c>
      <c r="Q744" s="74">
        <f t="shared" si="215"/>
        <v>64</v>
      </c>
      <c r="R744" s="72" t="str">
        <f t="shared" si="216"/>
        <v/>
      </c>
      <c r="S744" s="72" t="str">
        <f t="shared" si="217"/>
        <v/>
      </c>
      <c r="AI744" s="23">
        <f>'simulateur tarif OQN'!$B$4</f>
        <v>40</v>
      </c>
      <c r="AJ744" s="24">
        <f t="shared" si="218"/>
        <v>4329.59</v>
      </c>
      <c r="AK744" s="24">
        <f t="shared" si="219"/>
        <v>108.23975</v>
      </c>
      <c r="AM744" t="str">
        <f t="shared" si="220"/>
        <v>ZONEBASSE</v>
      </c>
      <c r="AN744" t="str">
        <f t="shared" si="221"/>
        <v>HC</v>
      </c>
      <c r="AO744" s="20">
        <f t="shared" si="222"/>
        <v>4329.59</v>
      </c>
      <c r="AP744" s="20">
        <f t="shared" si="223"/>
        <v>6608.15</v>
      </c>
      <c r="AQ744" s="20" t="str">
        <f t="shared" si="224"/>
        <v>.</v>
      </c>
      <c r="AR744" s="20" t="str">
        <f t="shared" si="225"/>
        <v>.</v>
      </c>
      <c r="AS744" s="20">
        <f t="shared" si="226"/>
        <v>3649.25</v>
      </c>
      <c r="AT744" s="20">
        <f t="shared" si="209"/>
        <v>3608.25</v>
      </c>
      <c r="AU744" s="20">
        <f t="shared" si="227"/>
        <v>264326</v>
      </c>
    </row>
    <row r="745" spans="1:47" ht="33.75">
      <c r="A745" s="54">
        <v>746</v>
      </c>
      <c r="B745" s="54" t="s">
        <v>1398</v>
      </c>
      <c r="C745" s="58" t="s">
        <v>1399</v>
      </c>
      <c r="D745" s="79">
        <v>1</v>
      </c>
      <c r="E745" s="79">
        <v>1</v>
      </c>
      <c r="F745" s="80" t="s">
        <v>28</v>
      </c>
      <c r="G745" s="80" t="s">
        <v>28</v>
      </c>
      <c r="H745" s="80">
        <v>89.6</v>
      </c>
      <c r="I745" s="80" t="s">
        <v>28</v>
      </c>
      <c r="J745" s="80" t="s">
        <v>28</v>
      </c>
      <c r="K745" s="80" t="s">
        <v>28</v>
      </c>
      <c r="L745" s="73" t="str">
        <f t="shared" si="210"/>
        <v/>
      </c>
      <c r="M745" s="73" t="str">
        <f t="shared" si="211"/>
        <v/>
      </c>
      <c r="N745" s="72" t="str">
        <f t="shared" si="212"/>
        <v>0840</v>
      </c>
      <c r="O745" s="74">
        <f t="shared" si="213"/>
        <v>0</v>
      </c>
      <c r="P745" s="72">
        <f t="shared" si="214"/>
        <v>0</v>
      </c>
      <c r="Q745" s="74">
        <f t="shared" si="215"/>
        <v>1</v>
      </c>
      <c r="R745" s="72" t="str">
        <f t="shared" si="216"/>
        <v/>
      </c>
      <c r="S745" s="72" t="str">
        <f t="shared" si="217"/>
        <v/>
      </c>
      <c r="AI745" s="23">
        <f>'simulateur tarif OQN'!$B$4</f>
        <v>40</v>
      </c>
      <c r="AJ745" s="24">
        <f t="shared" si="218"/>
        <v>3584</v>
      </c>
      <c r="AK745" s="24">
        <f t="shared" si="219"/>
        <v>89.6</v>
      </c>
      <c r="AM745" t="str">
        <f t="shared" si="220"/>
        <v>ZONEHAUTE</v>
      </c>
      <c r="AN745" t="str">
        <f t="shared" si="221"/>
        <v>HDJ</v>
      </c>
      <c r="AO745" s="20" t="e">
        <f t="shared" si="222"/>
        <v>#VALUE!</v>
      </c>
      <c r="AP745" s="20">
        <f t="shared" si="223"/>
        <v>89.6</v>
      </c>
      <c r="AQ745" s="20" t="str">
        <f t="shared" si="224"/>
        <v>.</v>
      </c>
      <c r="AR745" s="20" t="str">
        <f t="shared" si="225"/>
        <v>.</v>
      </c>
      <c r="AS745" s="20" t="e">
        <f t="shared" si="226"/>
        <v>#VALUE!</v>
      </c>
      <c r="AT745" s="20" t="e">
        <f t="shared" si="209"/>
        <v>#VALUE!</v>
      </c>
      <c r="AU745" s="20">
        <f t="shared" si="227"/>
        <v>3584</v>
      </c>
    </row>
    <row r="746" spans="1:47" ht="22.5">
      <c r="A746" s="54">
        <v>747</v>
      </c>
      <c r="B746" s="54" t="s">
        <v>1400</v>
      </c>
      <c r="C746" s="58" t="s">
        <v>1401</v>
      </c>
      <c r="D746" s="79">
        <v>1</v>
      </c>
      <c r="E746" s="79">
        <v>1</v>
      </c>
      <c r="F746" s="80" t="s">
        <v>28</v>
      </c>
      <c r="G746" s="80" t="s">
        <v>28</v>
      </c>
      <c r="H746" s="80">
        <v>76.19</v>
      </c>
      <c r="I746" s="80" t="s">
        <v>28</v>
      </c>
      <c r="J746" s="80" t="s">
        <v>28</v>
      </c>
      <c r="K746" s="80" t="s">
        <v>28</v>
      </c>
      <c r="L746" s="73" t="str">
        <f t="shared" si="210"/>
        <v/>
      </c>
      <c r="M746" s="73" t="str">
        <f t="shared" si="211"/>
        <v/>
      </c>
      <c r="N746" s="72" t="str">
        <f t="shared" si="212"/>
        <v>0840</v>
      </c>
      <c r="O746" s="74">
        <f t="shared" si="213"/>
        <v>0</v>
      </c>
      <c r="P746" s="72">
        <f t="shared" si="214"/>
        <v>0</v>
      </c>
      <c r="Q746" s="74">
        <f t="shared" si="215"/>
        <v>1</v>
      </c>
      <c r="R746" s="72" t="str">
        <f t="shared" si="216"/>
        <v/>
      </c>
      <c r="S746" s="72" t="str">
        <f t="shared" si="217"/>
        <v/>
      </c>
      <c r="AI746" s="23">
        <f>'simulateur tarif OQN'!$B$4</f>
        <v>40</v>
      </c>
      <c r="AJ746" s="24">
        <f t="shared" si="218"/>
        <v>3047.6</v>
      </c>
      <c r="AK746" s="24">
        <f t="shared" si="219"/>
        <v>76.19</v>
      </c>
      <c r="AM746" t="str">
        <f t="shared" si="220"/>
        <v>ZONEHAUTE</v>
      </c>
      <c r="AN746" t="str">
        <f t="shared" si="221"/>
        <v>HDJ</v>
      </c>
      <c r="AO746" s="20" t="e">
        <f t="shared" si="222"/>
        <v>#VALUE!</v>
      </c>
      <c r="AP746" s="20">
        <f t="shared" si="223"/>
        <v>76.19</v>
      </c>
      <c r="AQ746" s="20" t="str">
        <f t="shared" si="224"/>
        <v>.</v>
      </c>
      <c r="AR746" s="20" t="str">
        <f t="shared" si="225"/>
        <v>.</v>
      </c>
      <c r="AS746" s="20" t="e">
        <f t="shared" si="226"/>
        <v>#VALUE!</v>
      </c>
      <c r="AT746" s="20" t="e">
        <f t="shared" si="209"/>
        <v>#VALUE!</v>
      </c>
      <c r="AU746" s="20">
        <f t="shared" si="227"/>
        <v>3047.6</v>
      </c>
    </row>
    <row r="747" spans="1:47" ht="22.5">
      <c r="A747" s="54">
        <v>748</v>
      </c>
      <c r="B747" s="54" t="s">
        <v>1402</v>
      </c>
      <c r="C747" s="58" t="s">
        <v>1403</v>
      </c>
      <c r="D747" s="79">
        <v>1</v>
      </c>
      <c r="E747" s="79">
        <v>1</v>
      </c>
      <c r="F747" s="80" t="s">
        <v>28</v>
      </c>
      <c r="G747" s="80" t="s">
        <v>28</v>
      </c>
      <c r="H747" s="80">
        <v>62.33</v>
      </c>
      <c r="I747" s="80" t="s">
        <v>28</v>
      </c>
      <c r="J747" s="80" t="s">
        <v>28</v>
      </c>
      <c r="K747" s="80" t="s">
        <v>28</v>
      </c>
      <c r="L747" s="73" t="str">
        <f t="shared" si="210"/>
        <v/>
      </c>
      <c r="M747" s="73" t="str">
        <f t="shared" si="211"/>
        <v/>
      </c>
      <c r="N747" s="72" t="str">
        <f t="shared" si="212"/>
        <v>0840</v>
      </c>
      <c r="O747" s="74">
        <f t="shared" si="213"/>
        <v>0</v>
      </c>
      <c r="P747" s="72">
        <f t="shared" si="214"/>
        <v>0</v>
      </c>
      <c r="Q747" s="74">
        <f t="shared" si="215"/>
        <v>1</v>
      </c>
      <c r="R747" s="72" t="str">
        <f t="shared" si="216"/>
        <v/>
      </c>
      <c r="S747" s="72" t="str">
        <f t="shared" si="217"/>
        <v/>
      </c>
      <c r="AI747" s="23">
        <f>'simulateur tarif OQN'!$B$4</f>
        <v>40</v>
      </c>
      <c r="AJ747" s="24">
        <f t="shared" si="218"/>
        <v>2493.1999999999998</v>
      </c>
      <c r="AK747" s="24">
        <f t="shared" si="219"/>
        <v>62.33</v>
      </c>
      <c r="AM747" t="str">
        <f t="shared" si="220"/>
        <v>ZONEHAUTE</v>
      </c>
      <c r="AN747" t="str">
        <f t="shared" si="221"/>
        <v>HDJ</v>
      </c>
      <c r="AO747" s="20" t="e">
        <f t="shared" si="222"/>
        <v>#VALUE!</v>
      </c>
      <c r="AP747" s="20">
        <f t="shared" si="223"/>
        <v>62.33</v>
      </c>
      <c r="AQ747" s="20" t="str">
        <f t="shared" si="224"/>
        <v>.</v>
      </c>
      <c r="AR747" s="20" t="str">
        <f t="shared" si="225"/>
        <v>.</v>
      </c>
      <c r="AS747" s="20" t="e">
        <f t="shared" si="226"/>
        <v>#VALUE!</v>
      </c>
      <c r="AT747" s="20" t="e">
        <f t="shared" si="209"/>
        <v>#VALUE!</v>
      </c>
      <c r="AU747" s="20">
        <f t="shared" si="227"/>
        <v>2493.1999999999998</v>
      </c>
    </row>
    <row r="748" spans="1:47" ht="33.75">
      <c r="A748" s="54">
        <v>749</v>
      </c>
      <c r="B748" s="54" t="s">
        <v>1404</v>
      </c>
      <c r="C748" s="58" t="s">
        <v>1405</v>
      </c>
      <c r="D748" s="79">
        <v>8</v>
      </c>
      <c r="E748" s="79">
        <v>28</v>
      </c>
      <c r="F748" s="80">
        <v>1384.61</v>
      </c>
      <c r="G748" s="80">
        <v>173.08</v>
      </c>
      <c r="H748" s="80">
        <v>1384.61</v>
      </c>
      <c r="I748" s="80">
        <v>2103.91</v>
      </c>
      <c r="J748" s="80">
        <v>2833.01</v>
      </c>
      <c r="K748" s="80">
        <v>99.58</v>
      </c>
      <c r="L748" s="73">
        <f t="shared" si="210"/>
        <v>103.48</v>
      </c>
      <c r="M748" s="73">
        <f t="shared" si="211"/>
        <v>126.23</v>
      </c>
      <c r="N748" s="72" t="str">
        <f t="shared" si="212"/>
        <v>0840</v>
      </c>
      <c r="O748" s="74">
        <f t="shared" si="213"/>
        <v>20</v>
      </c>
      <c r="P748" s="72">
        <f t="shared" si="214"/>
        <v>1</v>
      </c>
      <c r="Q748" s="74">
        <f t="shared" si="215"/>
        <v>8</v>
      </c>
      <c r="R748" s="72">
        <f t="shared" si="216"/>
        <v>15</v>
      </c>
      <c r="S748" s="72">
        <f t="shared" si="217"/>
        <v>22</v>
      </c>
      <c r="AI748" s="23">
        <f>'simulateur tarif OQN'!$B$4</f>
        <v>40</v>
      </c>
      <c r="AJ748" s="24">
        <f t="shared" si="218"/>
        <v>4027.9700000000003</v>
      </c>
      <c r="AK748" s="24">
        <f t="shared" si="219"/>
        <v>100.69925000000001</v>
      </c>
      <c r="AM748" t="str">
        <f t="shared" si="220"/>
        <v>ZONEHAUTE</v>
      </c>
      <c r="AN748" t="str">
        <f t="shared" si="221"/>
        <v>HC</v>
      </c>
      <c r="AO748" s="20">
        <f t="shared" si="222"/>
        <v>6923.17</v>
      </c>
      <c r="AP748" s="20">
        <f t="shared" si="223"/>
        <v>1384.61</v>
      </c>
      <c r="AQ748" s="20">
        <f t="shared" si="224"/>
        <v>2103.91</v>
      </c>
      <c r="AR748" s="20">
        <f t="shared" si="225"/>
        <v>2833.01</v>
      </c>
      <c r="AS748" s="20">
        <f t="shared" si="226"/>
        <v>4027.9700000000003</v>
      </c>
      <c r="AT748" s="20">
        <f t="shared" si="209"/>
        <v>3832.9700000000012</v>
      </c>
      <c r="AU748" s="20">
        <f t="shared" si="227"/>
        <v>55384.399999999994</v>
      </c>
    </row>
    <row r="749" spans="1:47" ht="33.75">
      <c r="A749" s="54">
        <v>750</v>
      </c>
      <c r="B749" s="54" t="s">
        <v>1406</v>
      </c>
      <c r="C749" s="58" t="s">
        <v>1407</v>
      </c>
      <c r="D749" s="79">
        <v>8</v>
      </c>
      <c r="E749" s="79">
        <v>28</v>
      </c>
      <c r="F749" s="80">
        <v>1561.59</v>
      </c>
      <c r="G749" s="80">
        <v>195.2</v>
      </c>
      <c r="H749" s="80">
        <v>1561.59</v>
      </c>
      <c r="I749" s="80">
        <v>2490.71</v>
      </c>
      <c r="J749" s="80">
        <v>3317.71</v>
      </c>
      <c r="K749" s="80">
        <v>114.86</v>
      </c>
      <c r="L749" s="73">
        <f t="shared" si="210"/>
        <v>103.48</v>
      </c>
      <c r="M749" s="73">
        <f t="shared" si="211"/>
        <v>126.23</v>
      </c>
      <c r="N749" s="72" t="str">
        <f t="shared" si="212"/>
        <v>0840</v>
      </c>
      <c r="O749" s="74">
        <f t="shared" si="213"/>
        <v>20</v>
      </c>
      <c r="P749" s="72">
        <f t="shared" si="214"/>
        <v>1</v>
      </c>
      <c r="Q749" s="74">
        <f t="shared" si="215"/>
        <v>8</v>
      </c>
      <c r="R749" s="72">
        <f t="shared" si="216"/>
        <v>15</v>
      </c>
      <c r="S749" s="72">
        <f t="shared" si="217"/>
        <v>22</v>
      </c>
      <c r="AI749" s="23">
        <f>'simulateur tarif OQN'!$B$4</f>
        <v>40</v>
      </c>
      <c r="AJ749" s="24">
        <f t="shared" si="218"/>
        <v>4696.03</v>
      </c>
      <c r="AK749" s="24">
        <f t="shared" si="219"/>
        <v>117.40074999999999</v>
      </c>
      <c r="AM749" t="str">
        <f t="shared" si="220"/>
        <v>ZONEHAUTE</v>
      </c>
      <c r="AN749" t="str">
        <f t="shared" si="221"/>
        <v>HC</v>
      </c>
      <c r="AO749" s="20">
        <f t="shared" si="222"/>
        <v>7807.99</v>
      </c>
      <c r="AP749" s="20">
        <f t="shared" si="223"/>
        <v>1561.59</v>
      </c>
      <c r="AQ749" s="20">
        <f t="shared" si="224"/>
        <v>2490.71</v>
      </c>
      <c r="AR749" s="20">
        <f t="shared" si="225"/>
        <v>3317.71</v>
      </c>
      <c r="AS749" s="20">
        <f t="shared" si="226"/>
        <v>4696.03</v>
      </c>
      <c r="AT749" s="20">
        <f t="shared" si="209"/>
        <v>5265.0299999999988</v>
      </c>
      <c r="AU749" s="20">
        <f t="shared" si="227"/>
        <v>62463.6</v>
      </c>
    </row>
    <row r="750" spans="1:47" ht="45">
      <c r="A750" s="54">
        <v>751</v>
      </c>
      <c r="B750" s="54" t="s">
        <v>1408</v>
      </c>
      <c r="C750" s="58" t="s">
        <v>1409</v>
      </c>
      <c r="D750" s="79">
        <v>15</v>
      </c>
      <c r="E750" s="79">
        <v>35</v>
      </c>
      <c r="F750" s="80">
        <v>2220.73</v>
      </c>
      <c r="G750" s="80">
        <v>148.05000000000001</v>
      </c>
      <c r="H750" s="80">
        <v>2220.73</v>
      </c>
      <c r="I750" s="80">
        <v>2963.07</v>
      </c>
      <c r="J750" s="80">
        <v>3749.1</v>
      </c>
      <c r="K750" s="80">
        <v>105.7</v>
      </c>
      <c r="L750" s="73">
        <f t="shared" si="210"/>
        <v>103.48</v>
      </c>
      <c r="M750" s="73">
        <f t="shared" si="211"/>
        <v>126.23</v>
      </c>
      <c r="N750" s="72" t="str">
        <f t="shared" si="212"/>
        <v>0840</v>
      </c>
      <c r="O750" s="74">
        <f t="shared" si="213"/>
        <v>20</v>
      </c>
      <c r="P750" s="72">
        <f t="shared" si="214"/>
        <v>1</v>
      </c>
      <c r="Q750" s="74">
        <f t="shared" si="215"/>
        <v>15</v>
      </c>
      <c r="R750" s="72">
        <f t="shared" si="216"/>
        <v>22</v>
      </c>
      <c r="S750" s="72">
        <f t="shared" si="217"/>
        <v>29</v>
      </c>
      <c r="AI750" s="23">
        <f>'simulateur tarif OQN'!$B$4</f>
        <v>40</v>
      </c>
      <c r="AJ750" s="24">
        <f t="shared" si="218"/>
        <v>4277.6000000000004</v>
      </c>
      <c r="AK750" s="24">
        <f t="shared" si="219"/>
        <v>106.94000000000001</v>
      </c>
      <c r="AM750" t="str">
        <f t="shared" si="220"/>
        <v>ZONEHAUTE</v>
      </c>
      <c r="AN750" t="str">
        <f t="shared" si="221"/>
        <v>HC</v>
      </c>
      <c r="AO750" s="20">
        <f t="shared" si="222"/>
        <v>5921.9800000000005</v>
      </c>
      <c r="AP750" s="20">
        <f t="shared" si="223"/>
        <v>2220.73</v>
      </c>
      <c r="AQ750" s="20">
        <f t="shared" si="224"/>
        <v>2963.07</v>
      </c>
      <c r="AR750" s="20">
        <f t="shared" si="225"/>
        <v>3749.1</v>
      </c>
      <c r="AS750" s="20">
        <f t="shared" si="226"/>
        <v>4277.6000000000004</v>
      </c>
      <c r="AT750" s="20">
        <f t="shared" si="209"/>
        <v>4388.6000000000004</v>
      </c>
      <c r="AU750" s="20">
        <f t="shared" si="227"/>
        <v>88829.2</v>
      </c>
    </row>
    <row r="751" spans="1:47" ht="45">
      <c r="A751" s="54">
        <v>752</v>
      </c>
      <c r="B751" s="54" t="s">
        <v>1410</v>
      </c>
      <c r="C751" s="58" t="s">
        <v>1411</v>
      </c>
      <c r="D751" s="79">
        <v>15</v>
      </c>
      <c r="E751" s="79">
        <v>35</v>
      </c>
      <c r="F751" s="80">
        <v>2348.4</v>
      </c>
      <c r="G751" s="80">
        <v>156.56</v>
      </c>
      <c r="H751" s="80">
        <v>2348.4</v>
      </c>
      <c r="I751" s="80">
        <v>3113.44</v>
      </c>
      <c r="J751" s="80">
        <v>3976.72</v>
      </c>
      <c r="K751" s="80">
        <v>110.87</v>
      </c>
      <c r="L751" s="73">
        <f t="shared" si="210"/>
        <v>103.48</v>
      </c>
      <c r="M751" s="73">
        <f t="shared" si="211"/>
        <v>126.23</v>
      </c>
      <c r="N751" s="72" t="str">
        <f t="shared" si="212"/>
        <v>0840</v>
      </c>
      <c r="O751" s="74">
        <f t="shared" si="213"/>
        <v>20</v>
      </c>
      <c r="P751" s="72">
        <f t="shared" si="214"/>
        <v>1</v>
      </c>
      <c r="Q751" s="74">
        <f t="shared" si="215"/>
        <v>15</v>
      </c>
      <c r="R751" s="72">
        <f t="shared" si="216"/>
        <v>22</v>
      </c>
      <c r="S751" s="72">
        <f t="shared" si="217"/>
        <v>29</v>
      </c>
      <c r="AI751" s="23">
        <f>'simulateur tarif OQN'!$B$4</f>
        <v>40</v>
      </c>
      <c r="AJ751" s="24">
        <f t="shared" si="218"/>
        <v>4531.07</v>
      </c>
      <c r="AK751" s="24">
        <f t="shared" si="219"/>
        <v>113.27674999999999</v>
      </c>
      <c r="AM751" t="str">
        <f t="shared" si="220"/>
        <v>ZONEHAUTE</v>
      </c>
      <c r="AN751" t="str">
        <f t="shared" si="221"/>
        <v>HC</v>
      </c>
      <c r="AO751" s="20">
        <f t="shared" si="222"/>
        <v>6262.4</v>
      </c>
      <c r="AP751" s="20">
        <f t="shared" si="223"/>
        <v>2348.4</v>
      </c>
      <c r="AQ751" s="20">
        <f t="shared" si="224"/>
        <v>3113.44</v>
      </c>
      <c r="AR751" s="20">
        <f t="shared" si="225"/>
        <v>3976.72</v>
      </c>
      <c r="AS751" s="20">
        <f t="shared" si="226"/>
        <v>4531.07</v>
      </c>
      <c r="AT751" s="20">
        <f t="shared" si="209"/>
        <v>4900.57</v>
      </c>
      <c r="AU751" s="20">
        <f t="shared" si="227"/>
        <v>93936</v>
      </c>
    </row>
    <row r="752" spans="1:47" ht="33.75">
      <c r="A752" s="54">
        <v>753</v>
      </c>
      <c r="B752" s="54" t="s">
        <v>1412</v>
      </c>
      <c r="C752" s="58" t="s">
        <v>1413</v>
      </c>
      <c r="D752" s="79">
        <v>15</v>
      </c>
      <c r="E752" s="79">
        <v>35</v>
      </c>
      <c r="F752" s="80">
        <v>2313.31</v>
      </c>
      <c r="G752" s="80">
        <v>154.22</v>
      </c>
      <c r="H752" s="80">
        <v>2313.31</v>
      </c>
      <c r="I752" s="80">
        <v>3140.68</v>
      </c>
      <c r="J752" s="80">
        <v>3999.98</v>
      </c>
      <c r="K752" s="80">
        <v>108.42</v>
      </c>
      <c r="L752" s="73">
        <f t="shared" si="210"/>
        <v>103.48</v>
      </c>
      <c r="M752" s="73">
        <f t="shared" si="211"/>
        <v>126.23</v>
      </c>
      <c r="N752" s="72" t="str">
        <f t="shared" si="212"/>
        <v>0840</v>
      </c>
      <c r="O752" s="74">
        <f t="shared" si="213"/>
        <v>20</v>
      </c>
      <c r="P752" s="72">
        <f t="shared" si="214"/>
        <v>1</v>
      </c>
      <c r="Q752" s="74">
        <f t="shared" si="215"/>
        <v>15</v>
      </c>
      <c r="R752" s="72">
        <f t="shared" si="216"/>
        <v>22</v>
      </c>
      <c r="S752" s="72">
        <f t="shared" si="217"/>
        <v>29</v>
      </c>
      <c r="AI752" s="23">
        <f>'simulateur tarif OQN'!$B$4</f>
        <v>40</v>
      </c>
      <c r="AJ752" s="24">
        <f t="shared" si="218"/>
        <v>4542.08</v>
      </c>
      <c r="AK752" s="24">
        <f t="shared" si="219"/>
        <v>113.55199999999999</v>
      </c>
      <c r="AM752" t="str">
        <f t="shared" si="220"/>
        <v>ZONEHAUTE</v>
      </c>
      <c r="AN752" t="str">
        <f t="shared" si="221"/>
        <v>HC</v>
      </c>
      <c r="AO752" s="20">
        <f t="shared" si="222"/>
        <v>6168.8099999999995</v>
      </c>
      <c r="AP752" s="20">
        <f t="shared" si="223"/>
        <v>2313.31</v>
      </c>
      <c r="AQ752" s="20">
        <f t="shared" si="224"/>
        <v>3140.68</v>
      </c>
      <c r="AR752" s="20">
        <f t="shared" si="225"/>
        <v>3999.98</v>
      </c>
      <c r="AS752" s="20">
        <f t="shared" si="226"/>
        <v>4542.08</v>
      </c>
      <c r="AT752" s="20">
        <f t="shared" si="209"/>
        <v>4789.08</v>
      </c>
      <c r="AU752" s="20">
        <f t="shared" si="227"/>
        <v>92532.4</v>
      </c>
    </row>
    <row r="753" spans="1:47" ht="33.75">
      <c r="A753" s="54">
        <v>754</v>
      </c>
      <c r="B753" s="54" t="s">
        <v>1414</v>
      </c>
      <c r="C753" s="58" t="s">
        <v>1415</v>
      </c>
      <c r="D753" s="79">
        <v>15</v>
      </c>
      <c r="E753" s="79">
        <v>35</v>
      </c>
      <c r="F753" s="80">
        <v>2661.82</v>
      </c>
      <c r="G753" s="80">
        <v>177.45</v>
      </c>
      <c r="H753" s="80">
        <v>2661.82</v>
      </c>
      <c r="I753" s="80">
        <v>3486.79</v>
      </c>
      <c r="J753" s="80">
        <v>4294.18</v>
      </c>
      <c r="K753" s="80">
        <v>106.94</v>
      </c>
      <c r="L753" s="73">
        <f t="shared" si="210"/>
        <v>103.48</v>
      </c>
      <c r="M753" s="73">
        <f t="shared" si="211"/>
        <v>126.23</v>
      </c>
      <c r="N753" s="72" t="str">
        <f t="shared" si="212"/>
        <v>0840</v>
      </c>
      <c r="O753" s="74">
        <f t="shared" si="213"/>
        <v>20</v>
      </c>
      <c r="P753" s="72">
        <f t="shared" si="214"/>
        <v>1</v>
      </c>
      <c r="Q753" s="74">
        <f t="shared" si="215"/>
        <v>15</v>
      </c>
      <c r="R753" s="72">
        <f t="shared" si="216"/>
        <v>22</v>
      </c>
      <c r="S753" s="72">
        <f t="shared" si="217"/>
        <v>29</v>
      </c>
      <c r="AI753" s="23">
        <f>'simulateur tarif OQN'!$B$4</f>
        <v>40</v>
      </c>
      <c r="AJ753" s="24">
        <f t="shared" si="218"/>
        <v>4828.88</v>
      </c>
      <c r="AK753" s="24">
        <f t="shared" si="219"/>
        <v>120.72200000000001</v>
      </c>
      <c r="AM753" t="str">
        <f t="shared" si="220"/>
        <v>ZONEHAUTE</v>
      </c>
      <c r="AN753" t="str">
        <f t="shared" si="221"/>
        <v>HC</v>
      </c>
      <c r="AO753" s="20">
        <f t="shared" si="222"/>
        <v>7098.07</v>
      </c>
      <c r="AP753" s="20">
        <f t="shared" si="223"/>
        <v>2661.82</v>
      </c>
      <c r="AQ753" s="20">
        <f t="shared" si="224"/>
        <v>3486.79</v>
      </c>
      <c r="AR753" s="20">
        <f t="shared" si="225"/>
        <v>4294.18</v>
      </c>
      <c r="AS753" s="20">
        <f t="shared" si="226"/>
        <v>4828.88</v>
      </c>
      <c r="AT753" s="20">
        <f t="shared" si="209"/>
        <v>5001.880000000001</v>
      </c>
      <c r="AU753" s="20">
        <f t="shared" si="227"/>
        <v>106472.8</v>
      </c>
    </row>
    <row r="754" spans="1:47" ht="33.75">
      <c r="A754" s="54">
        <v>755</v>
      </c>
      <c r="B754" s="54" t="s">
        <v>1416</v>
      </c>
      <c r="C754" s="58" t="s">
        <v>1417</v>
      </c>
      <c r="D754" s="79">
        <v>8</v>
      </c>
      <c r="E754" s="79">
        <v>28</v>
      </c>
      <c r="F754" s="80">
        <v>1216.23</v>
      </c>
      <c r="G754" s="80">
        <v>152.03</v>
      </c>
      <c r="H754" s="80">
        <v>1216.23</v>
      </c>
      <c r="I754" s="80">
        <v>1913.69</v>
      </c>
      <c r="J754" s="80">
        <v>2579.2199999999998</v>
      </c>
      <c r="K754" s="80">
        <v>90.74</v>
      </c>
      <c r="L754" s="73">
        <f t="shared" si="210"/>
        <v>98.3</v>
      </c>
      <c r="M754" s="73">
        <f t="shared" si="211"/>
        <v>126.23</v>
      </c>
      <c r="N754" s="72" t="str">
        <f t="shared" si="212"/>
        <v>0840</v>
      </c>
      <c r="O754" s="74">
        <f t="shared" si="213"/>
        <v>20</v>
      </c>
      <c r="P754" s="72">
        <f t="shared" si="214"/>
        <v>1</v>
      </c>
      <c r="Q754" s="74">
        <f t="shared" si="215"/>
        <v>8</v>
      </c>
      <c r="R754" s="72">
        <f t="shared" si="216"/>
        <v>15</v>
      </c>
      <c r="S754" s="72">
        <f t="shared" si="217"/>
        <v>22</v>
      </c>
      <c r="AI754" s="23">
        <f>'simulateur tarif OQN'!$B$4</f>
        <v>40</v>
      </c>
      <c r="AJ754" s="24">
        <f t="shared" si="218"/>
        <v>3668.0999999999995</v>
      </c>
      <c r="AK754" s="24">
        <f t="shared" si="219"/>
        <v>91.702499999999986</v>
      </c>
      <c r="AM754" t="str">
        <f t="shared" si="220"/>
        <v>ZONEHAUTE</v>
      </c>
      <c r="AN754" t="str">
        <f t="shared" si="221"/>
        <v>HC</v>
      </c>
      <c r="AO754" s="20">
        <f t="shared" si="222"/>
        <v>6081.1900000000005</v>
      </c>
      <c r="AP754" s="20">
        <f t="shared" si="223"/>
        <v>1216.23</v>
      </c>
      <c r="AQ754" s="20">
        <f t="shared" si="224"/>
        <v>1913.69</v>
      </c>
      <c r="AR754" s="20">
        <f t="shared" si="225"/>
        <v>2579.2199999999998</v>
      </c>
      <c r="AS754" s="20">
        <f t="shared" si="226"/>
        <v>3668.0999999999995</v>
      </c>
      <c r="AT754" s="20">
        <f t="shared" si="209"/>
        <v>3290.1000000000004</v>
      </c>
      <c r="AU754" s="20">
        <f t="shared" si="227"/>
        <v>48649.2</v>
      </c>
    </row>
    <row r="755" spans="1:47" ht="33.75">
      <c r="A755" s="54">
        <v>756</v>
      </c>
      <c r="B755" s="54" t="s">
        <v>1418</v>
      </c>
      <c r="C755" s="58" t="s">
        <v>1419</v>
      </c>
      <c r="D755" s="79">
        <v>8</v>
      </c>
      <c r="E755" s="79">
        <v>28</v>
      </c>
      <c r="F755" s="80">
        <v>1235.6400000000001</v>
      </c>
      <c r="G755" s="80">
        <v>154.46</v>
      </c>
      <c r="H755" s="80">
        <v>1235.6400000000001</v>
      </c>
      <c r="I755" s="80">
        <v>1941.25</v>
      </c>
      <c r="J755" s="80">
        <v>2697.22</v>
      </c>
      <c r="K755" s="80">
        <v>93.58</v>
      </c>
      <c r="L755" s="73">
        <f t="shared" si="210"/>
        <v>98.3</v>
      </c>
      <c r="M755" s="73">
        <f t="shared" si="211"/>
        <v>126.23</v>
      </c>
      <c r="N755" s="72" t="str">
        <f t="shared" si="212"/>
        <v>0840</v>
      </c>
      <c r="O755" s="74">
        <f t="shared" si="213"/>
        <v>20</v>
      </c>
      <c r="P755" s="72">
        <f t="shared" si="214"/>
        <v>1</v>
      </c>
      <c r="Q755" s="74">
        <f t="shared" si="215"/>
        <v>8</v>
      </c>
      <c r="R755" s="72">
        <f t="shared" si="216"/>
        <v>15</v>
      </c>
      <c r="S755" s="72">
        <f t="shared" si="217"/>
        <v>22</v>
      </c>
      <c r="AI755" s="23">
        <f>'simulateur tarif OQN'!$B$4</f>
        <v>40</v>
      </c>
      <c r="AJ755" s="24">
        <f t="shared" si="218"/>
        <v>3820.18</v>
      </c>
      <c r="AK755" s="24">
        <f t="shared" si="219"/>
        <v>95.504499999999993</v>
      </c>
      <c r="AM755" t="str">
        <f t="shared" si="220"/>
        <v>ZONEHAUTE</v>
      </c>
      <c r="AN755" t="str">
        <f t="shared" si="221"/>
        <v>HC</v>
      </c>
      <c r="AO755" s="20">
        <f t="shared" si="222"/>
        <v>6178.3600000000006</v>
      </c>
      <c r="AP755" s="20">
        <f t="shared" si="223"/>
        <v>1235.6400000000001</v>
      </c>
      <c r="AQ755" s="20">
        <f t="shared" si="224"/>
        <v>1941.25</v>
      </c>
      <c r="AR755" s="20">
        <f t="shared" si="225"/>
        <v>2697.22</v>
      </c>
      <c r="AS755" s="20">
        <f t="shared" si="226"/>
        <v>3820.18</v>
      </c>
      <c r="AT755" s="20">
        <f t="shared" si="209"/>
        <v>3584.1800000000003</v>
      </c>
      <c r="AU755" s="20">
        <f t="shared" si="227"/>
        <v>49425.600000000006</v>
      </c>
    </row>
    <row r="756" spans="1:47" ht="45">
      <c r="A756" s="54">
        <v>757</v>
      </c>
      <c r="B756" s="54" t="s">
        <v>1420</v>
      </c>
      <c r="C756" s="58" t="s">
        <v>1421</v>
      </c>
      <c r="D756" s="79">
        <v>15</v>
      </c>
      <c r="E756" s="79">
        <v>35</v>
      </c>
      <c r="F756" s="80">
        <v>1951.7</v>
      </c>
      <c r="G756" s="80">
        <v>130.11000000000001</v>
      </c>
      <c r="H756" s="80">
        <v>1951.7</v>
      </c>
      <c r="I756" s="80">
        <v>2636.62</v>
      </c>
      <c r="J756" s="80">
        <v>3327.61</v>
      </c>
      <c r="K756" s="80">
        <v>93.51</v>
      </c>
      <c r="L756" s="73">
        <f t="shared" si="210"/>
        <v>98.3</v>
      </c>
      <c r="M756" s="73">
        <f t="shared" si="211"/>
        <v>126.23</v>
      </c>
      <c r="N756" s="72" t="str">
        <f t="shared" si="212"/>
        <v>0840</v>
      </c>
      <c r="O756" s="74">
        <f t="shared" si="213"/>
        <v>20</v>
      </c>
      <c r="P756" s="72">
        <f t="shared" si="214"/>
        <v>1</v>
      </c>
      <c r="Q756" s="74">
        <f t="shared" si="215"/>
        <v>15</v>
      </c>
      <c r="R756" s="72">
        <f t="shared" si="216"/>
        <v>22</v>
      </c>
      <c r="S756" s="72">
        <f t="shared" si="217"/>
        <v>29</v>
      </c>
      <c r="AI756" s="23">
        <f>'simulateur tarif OQN'!$B$4</f>
        <v>40</v>
      </c>
      <c r="AJ756" s="24">
        <f t="shared" si="218"/>
        <v>3795.1600000000003</v>
      </c>
      <c r="AK756" s="24">
        <f t="shared" si="219"/>
        <v>94.879000000000005</v>
      </c>
      <c r="AM756" t="str">
        <f t="shared" si="220"/>
        <v>ZONEHAUTE</v>
      </c>
      <c r="AN756" t="str">
        <f t="shared" si="221"/>
        <v>HC</v>
      </c>
      <c r="AO756" s="20">
        <f t="shared" si="222"/>
        <v>5204.4500000000007</v>
      </c>
      <c r="AP756" s="20">
        <f t="shared" si="223"/>
        <v>1951.7</v>
      </c>
      <c r="AQ756" s="20">
        <f t="shared" si="224"/>
        <v>2636.62</v>
      </c>
      <c r="AR756" s="20">
        <f t="shared" si="225"/>
        <v>3327.61</v>
      </c>
      <c r="AS756" s="20">
        <f t="shared" si="226"/>
        <v>3795.1600000000003</v>
      </c>
      <c r="AT756" s="20">
        <f t="shared" si="209"/>
        <v>3555.66</v>
      </c>
      <c r="AU756" s="20">
        <f t="shared" si="227"/>
        <v>78068</v>
      </c>
    </row>
    <row r="757" spans="1:47" ht="45">
      <c r="A757" s="54">
        <v>758</v>
      </c>
      <c r="B757" s="54" t="s">
        <v>1422</v>
      </c>
      <c r="C757" s="58" t="s">
        <v>1423</v>
      </c>
      <c r="D757" s="79">
        <v>15</v>
      </c>
      <c r="E757" s="79">
        <v>35</v>
      </c>
      <c r="F757" s="80">
        <v>1966.57</v>
      </c>
      <c r="G757" s="80">
        <v>131.1</v>
      </c>
      <c r="H757" s="80">
        <v>1966.57</v>
      </c>
      <c r="I757" s="80">
        <v>2656.73</v>
      </c>
      <c r="J757" s="80">
        <v>3352.98</v>
      </c>
      <c r="K757" s="80">
        <v>95.8</v>
      </c>
      <c r="L757" s="73">
        <f t="shared" si="210"/>
        <v>98.3</v>
      </c>
      <c r="M757" s="73">
        <f t="shared" si="211"/>
        <v>126.23</v>
      </c>
      <c r="N757" s="72" t="str">
        <f t="shared" si="212"/>
        <v>0840</v>
      </c>
      <c r="O757" s="74">
        <f t="shared" si="213"/>
        <v>20</v>
      </c>
      <c r="P757" s="72">
        <f t="shared" si="214"/>
        <v>1</v>
      </c>
      <c r="Q757" s="74">
        <f t="shared" si="215"/>
        <v>15</v>
      </c>
      <c r="R757" s="72">
        <f t="shared" si="216"/>
        <v>22</v>
      </c>
      <c r="S757" s="72">
        <f t="shared" si="217"/>
        <v>29</v>
      </c>
      <c r="AI757" s="23">
        <f>'simulateur tarif OQN'!$B$4</f>
        <v>40</v>
      </c>
      <c r="AJ757" s="24">
        <f t="shared" si="218"/>
        <v>3831.98</v>
      </c>
      <c r="AK757" s="24">
        <f t="shared" si="219"/>
        <v>95.799499999999995</v>
      </c>
      <c r="AM757" t="str">
        <f t="shared" si="220"/>
        <v>ZONEHAUTE</v>
      </c>
      <c r="AN757" t="str">
        <f t="shared" si="221"/>
        <v>HC</v>
      </c>
      <c r="AO757" s="20">
        <f t="shared" si="222"/>
        <v>5244.07</v>
      </c>
      <c r="AP757" s="20">
        <f t="shared" si="223"/>
        <v>1966.57</v>
      </c>
      <c r="AQ757" s="20">
        <f t="shared" si="224"/>
        <v>2656.73</v>
      </c>
      <c r="AR757" s="20">
        <f t="shared" si="225"/>
        <v>3352.98</v>
      </c>
      <c r="AS757" s="20">
        <f t="shared" si="226"/>
        <v>3831.98</v>
      </c>
      <c r="AT757" s="20">
        <f t="shared" si="209"/>
        <v>3706.9799999999996</v>
      </c>
      <c r="AU757" s="20">
        <f t="shared" si="227"/>
        <v>78662.8</v>
      </c>
    </row>
    <row r="758" spans="1:47" ht="33.75">
      <c r="A758" s="54">
        <v>759</v>
      </c>
      <c r="B758" s="54" t="s">
        <v>1424</v>
      </c>
      <c r="C758" s="58" t="s">
        <v>1425</v>
      </c>
      <c r="D758" s="79">
        <v>15</v>
      </c>
      <c r="E758" s="79">
        <v>35</v>
      </c>
      <c r="F758" s="80">
        <v>2194.7199999999998</v>
      </c>
      <c r="G758" s="80">
        <v>146.31</v>
      </c>
      <c r="H758" s="80">
        <v>2194.7199999999998</v>
      </c>
      <c r="I758" s="80">
        <v>2946.58</v>
      </c>
      <c r="J758" s="80">
        <v>3729.2</v>
      </c>
      <c r="K758" s="80">
        <v>102.77</v>
      </c>
      <c r="L758" s="73">
        <f t="shared" si="210"/>
        <v>98.3</v>
      </c>
      <c r="M758" s="73">
        <f t="shared" si="211"/>
        <v>126.23</v>
      </c>
      <c r="N758" s="72" t="str">
        <f t="shared" si="212"/>
        <v>0840</v>
      </c>
      <c r="O758" s="74">
        <f t="shared" si="213"/>
        <v>20</v>
      </c>
      <c r="P758" s="72">
        <f t="shared" si="214"/>
        <v>1</v>
      </c>
      <c r="Q758" s="74">
        <f t="shared" si="215"/>
        <v>15</v>
      </c>
      <c r="R758" s="72">
        <f t="shared" si="216"/>
        <v>22</v>
      </c>
      <c r="S758" s="72">
        <f t="shared" si="217"/>
        <v>29</v>
      </c>
      <c r="AI758" s="23">
        <f>'simulateur tarif OQN'!$B$4</f>
        <v>40</v>
      </c>
      <c r="AJ758" s="24">
        <f t="shared" si="218"/>
        <v>4243.05</v>
      </c>
      <c r="AK758" s="24">
        <f t="shared" si="219"/>
        <v>106.07625</v>
      </c>
      <c r="AM758" t="str">
        <f t="shared" si="220"/>
        <v>ZONEHAUTE</v>
      </c>
      <c r="AN758" t="str">
        <f t="shared" si="221"/>
        <v>HC</v>
      </c>
      <c r="AO758" s="20">
        <f t="shared" si="222"/>
        <v>5852.4699999999993</v>
      </c>
      <c r="AP758" s="20">
        <f t="shared" si="223"/>
        <v>2194.7199999999998</v>
      </c>
      <c r="AQ758" s="20">
        <f t="shared" si="224"/>
        <v>2946.58</v>
      </c>
      <c r="AR758" s="20">
        <f t="shared" si="225"/>
        <v>3729.2</v>
      </c>
      <c r="AS758" s="20">
        <f t="shared" si="226"/>
        <v>4243.05</v>
      </c>
      <c r="AT758" s="20">
        <f t="shared" si="209"/>
        <v>4466.5499999999993</v>
      </c>
      <c r="AU758" s="20">
        <f t="shared" si="227"/>
        <v>87788.799999999988</v>
      </c>
    </row>
    <row r="759" spans="1:47" ht="33.75">
      <c r="A759" s="54">
        <v>760</v>
      </c>
      <c r="B759" s="54" t="s">
        <v>1426</v>
      </c>
      <c r="C759" s="58" t="s">
        <v>1427</v>
      </c>
      <c r="D759" s="79">
        <v>15</v>
      </c>
      <c r="E759" s="79">
        <v>35</v>
      </c>
      <c r="F759" s="80">
        <v>2925.13</v>
      </c>
      <c r="G759" s="80">
        <v>195.01</v>
      </c>
      <c r="H759" s="80">
        <v>2925.13</v>
      </c>
      <c r="I759" s="80">
        <v>4071.14</v>
      </c>
      <c r="J759" s="80">
        <v>4968.72</v>
      </c>
      <c r="K759" s="80">
        <v>119.56</v>
      </c>
      <c r="L759" s="73">
        <f t="shared" si="210"/>
        <v>98.3</v>
      </c>
      <c r="M759" s="73">
        <f t="shared" si="211"/>
        <v>126.23</v>
      </c>
      <c r="N759" s="72" t="str">
        <f t="shared" si="212"/>
        <v>0840</v>
      </c>
      <c r="O759" s="74">
        <f t="shared" si="213"/>
        <v>20</v>
      </c>
      <c r="P759" s="72">
        <f t="shared" si="214"/>
        <v>1</v>
      </c>
      <c r="Q759" s="74">
        <f t="shared" si="215"/>
        <v>15</v>
      </c>
      <c r="R759" s="72">
        <f t="shared" si="216"/>
        <v>22</v>
      </c>
      <c r="S759" s="72">
        <f t="shared" si="217"/>
        <v>29</v>
      </c>
      <c r="AI759" s="23">
        <f>'simulateur tarif OQN'!$B$4</f>
        <v>40</v>
      </c>
      <c r="AJ759" s="24">
        <f t="shared" si="218"/>
        <v>5566.52</v>
      </c>
      <c r="AK759" s="24">
        <f t="shared" si="219"/>
        <v>139.16300000000001</v>
      </c>
      <c r="AM759" t="str">
        <f t="shared" si="220"/>
        <v>ZONEHAUTE</v>
      </c>
      <c r="AN759" t="str">
        <f t="shared" si="221"/>
        <v>HC</v>
      </c>
      <c r="AO759" s="20">
        <f t="shared" si="222"/>
        <v>7800.38</v>
      </c>
      <c r="AP759" s="20">
        <f t="shared" si="223"/>
        <v>2925.13</v>
      </c>
      <c r="AQ759" s="20">
        <f t="shared" si="224"/>
        <v>4071.14</v>
      </c>
      <c r="AR759" s="20">
        <f t="shared" si="225"/>
        <v>4968.72</v>
      </c>
      <c r="AS759" s="20">
        <f t="shared" si="226"/>
        <v>5566.52</v>
      </c>
      <c r="AT759" s="20">
        <f t="shared" si="209"/>
        <v>6629.52</v>
      </c>
      <c r="AU759" s="20">
        <f t="shared" si="227"/>
        <v>117005.20000000001</v>
      </c>
    </row>
    <row r="760" spans="1:47" ht="33.75">
      <c r="A760" s="54">
        <v>761</v>
      </c>
      <c r="B760" s="54" t="s">
        <v>1428</v>
      </c>
      <c r="C760" s="58" t="s">
        <v>1429</v>
      </c>
      <c r="D760" s="79">
        <v>8</v>
      </c>
      <c r="E760" s="79">
        <v>28</v>
      </c>
      <c r="F760" s="80">
        <v>1144.46</v>
      </c>
      <c r="G760" s="80">
        <v>143.06</v>
      </c>
      <c r="H760" s="80">
        <v>1144.46</v>
      </c>
      <c r="I760" s="80">
        <v>1823.56</v>
      </c>
      <c r="J760" s="80">
        <v>2453.0300000000002</v>
      </c>
      <c r="K760" s="80">
        <v>86.14</v>
      </c>
      <c r="L760" s="73">
        <f t="shared" si="210"/>
        <v>93.27</v>
      </c>
      <c r="M760" s="73">
        <f t="shared" si="211"/>
        <v>126.23</v>
      </c>
      <c r="N760" s="72" t="str">
        <f t="shared" si="212"/>
        <v>0840</v>
      </c>
      <c r="O760" s="74">
        <f t="shared" si="213"/>
        <v>20</v>
      </c>
      <c r="P760" s="72">
        <f t="shared" si="214"/>
        <v>1</v>
      </c>
      <c r="Q760" s="74">
        <f t="shared" si="215"/>
        <v>8</v>
      </c>
      <c r="R760" s="72">
        <f t="shared" si="216"/>
        <v>15</v>
      </c>
      <c r="S760" s="72">
        <f t="shared" si="217"/>
        <v>22</v>
      </c>
      <c r="AI760" s="23">
        <f>'simulateur tarif OQN'!$B$4</f>
        <v>40</v>
      </c>
      <c r="AJ760" s="24">
        <f t="shared" si="218"/>
        <v>3486.71</v>
      </c>
      <c r="AK760" s="24">
        <f t="shared" si="219"/>
        <v>87.167749999999998</v>
      </c>
      <c r="AM760" t="str">
        <f t="shared" si="220"/>
        <v>ZONEHAUTE</v>
      </c>
      <c r="AN760" t="str">
        <f t="shared" si="221"/>
        <v>HC</v>
      </c>
      <c r="AO760" s="20">
        <f t="shared" si="222"/>
        <v>5722.38</v>
      </c>
      <c r="AP760" s="20">
        <f t="shared" si="223"/>
        <v>1144.46</v>
      </c>
      <c r="AQ760" s="20">
        <f t="shared" si="224"/>
        <v>1823.56</v>
      </c>
      <c r="AR760" s="20">
        <f t="shared" si="225"/>
        <v>2453.0300000000002</v>
      </c>
      <c r="AS760" s="20">
        <f t="shared" si="226"/>
        <v>3486.71</v>
      </c>
      <c r="AT760" s="20">
        <f t="shared" si="209"/>
        <v>3130.2100000000009</v>
      </c>
      <c r="AU760" s="20">
        <f t="shared" si="227"/>
        <v>45778.400000000001</v>
      </c>
    </row>
    <row r="761" spans="1:47" ht="33.75">
      <c r="A761" s="54">
        <v>762</v>
      </c>
      <c r="B761" s="54" t="s">
        <v>1430</v>
      </c>
      <c r="C761" s="58" t="s">
        <v>1431</v>
      </c>
      <c r="D761" s="79">
        <v>8</v>
      </c>
      <c r="E761" s="79">
        <v>28</v>
      </c>
      <c r="F761" s="80">
        <v>1322.59</v>
      </c>
      <c r="G761" s="80">
        <v>165.32</v>
      </c>
      <c r="H761" s="80">
        <v>1322.59</v>
      </c>
      <c r="I761" s="80">
        <v>2087.73</v>
      </c>
      <c r="J761" s="80">
        <v>2777.1</v>
      </c>
      <c r="K761" s="80">
        <v>95.54</v>
      </c>
      <c r="L761" s="73">
        <f t="shared" si="210"/>
        <v>93.27</v>
      </c>
      <c r="M761" s="73">
        <f t="shared" si="211"/>
        <v>126.23</v>
      </c>
      <c r="N761" s="72" t="str">
        <f t="shared" si="212"/>
        <v>0840</v>
      </c>
      <c r="O761" s="74">
        <f t="shared" si="213"/>
        <v>20</v>
      </c>
      <c r="P761" s="72">
        <f t="shared" si="214"/>
        <v>1</v>
      </c>
      <c r="Q761" s="74">
        <f t="shared" si="215"/>
        <v>8</v>
      </c>
      <c r="R761" s="72">
        <f t="shared" si="216"/>
        <v>15</v>
      </c>
      <c r="S761" s="72">
        <f t="shared" si="217"/>
        <v>22</v>
      </c>
      <c r="AI761" s="23">
        <f>'simulateur tarif OQN'!$B$4</f>
        <v>40</v>
      </c>
      <c r="AJ761" s="24">
        <f t="shared" si="218"/>
        <v>3923.58</v>
      </c>
      <c r="AK761" s="24">
        <f t="shared" si="219"/>
        <v>98.089500000000001</v>
      </c>
      <c r="AM761" t="str">
        <f t="shared" si="220"/>
        <v>ZONEHAUTE</v>
      </c>
      <c r="AN761" t="str">
        <f t="shared" si="221"/>
        <v>HC</v>
      </c>
      <c r="AO761" s="20">
        <f t="shared" si="222"/>
        <v>6612.83</v>
      </c>
      <c r="AP761" s="20">
        <f t="shared" si="223"/>
        <v>1322.59</v>
      </c>
      <c r="AQ761" s="20">
        <f t="shared" si="224"/>
        <v>2087.73</v>
      </c>
      <c r="AR761" s="20">
        <f t="shared" si="225"/>
        <v>2777.1</v>
      </c>
      <c r="AS761" s="20">
        <f t="shared" si="226"/>
        <v>3923.58</v>
      </c>
      <c r="AT761" s="20">
        <f t="shared" si="209"/>
        <v>4037.08</v>
      </c>
      <c r="AU761" s="20">
        <f t="shared" si="227"/>
        <v>52903.6</v>
      </c>
    </row>
    <row r="762" spans="1:47" ht="33.75">
      <c r="A762" s="54">
        <v>763</v>
      </c>
      <c r="B762" s="54" t="s">
        <v>1432</v>
      </c>
      <c r="C762" s="58" t="s">
        <v>1433</v>
      </c>
      <c r="D762" s="79">
        <v>8</v>
      </c>
      <c r="E762" s="79">
        <v>28</v>
      </c>
      <c r="F762" s="80">
        <v>1225.8599999999999</v>
      </c>
      <c r="G762" s="80">
        <v>153.22999999999999</v>
      </c>
      <c r="H762" s="80">
        <v>1225.8599999999999</v>
      </c>
      <c r="I762" s="80">
        <v>1959.28</v>
      </c>
      <c r="J762" s="80">
        <v>2643.03</v>
      </c>
      <c r="K762" s="80">
        <v>91.09</v>
      </c>
      <c r="L762" s="73">
        <f t="shared" si="210"/>
        <v>93.27</v>
      </c>
      <c r="M762" s="73">
        <f t="shared" si="211"/>
        <v>126.23</v>
      </c>
      <c r="N762" s="72" t="str">
        <f t="shared" si="212"/>
        <v>0840</v>
      </c>
      <c r="O762" s="74">
        <f t="shared" si="213"/>
        <v>20</v>
      </c>
      <c r="P762" s="72">
        <f t="shared" si="214"/>
        <v>1</v>
      </c>
      <c r="Q762" s="74">
        <f t="shared" si="215"/>
        <v>8</v>
      </c>
      <c r="R762" s="72">
        <f t="shared" si="216"/>
        <v>15</v>
      </c>
      <c r="S762" s="72">
        <f t="shared" si="217"/>
        <v>22</v>
      </c>
      <c r="AI762" s="23">
        <f>'simulateur tarif OQN'!$B$4</f>
        <v>40</v>
      </c>
      <c r="AJ762" s="24">
        <f t="shared" si="218"/>
        <v>3736.11</v>
      </c>
      <c r="AK762" s="24">
        <f t="shared" si="219"/>
        <v>93.402749999999997</v>
      </c>
      <c r="AM762" t="str">
        <f t="shared" si="220"/>
        <v>ZONEHAUTE</v>
      </c>
      <c r="AN762" t="str">
        <f t="shared" si="221"/>
        <v>HC</v>
      </c>
      <c r="AO762" s="20">
        <f t="shared" si="222"/>
        <v>6129.2199999999993</v>
      </c>
      <c r="AP762" s="20">
        <f t="shared" si="223"/>
        <v>1225.8599999999999</v>
      </c>
      <c r="AQ762" s="20">
        <f t="shared" si="224"/>
        <v>1959.28</v>
      </c>
      <c r="AR762" s="20">
        <f t="shared" si="225"/>
        <v>2643.03</v>
      </c>
      <c r="AS762" s="20">
        <f t="shared" si="226"/>
        <v>3736.11</v>
      </c>
      <c r="AT762" s="20">
        <f t="shared" si="209"/>
        <v>3627.1100000000006</v>
      </c>
      <c r="AU762" s="20">
        <f t="shared" si="227"/>
        <v>49034.399999999994</v>
      </c>
    </row>
    <row r="763" spans="1:47" ht="33.75">
      <c r="A763" s="54">
        <v>764</v>
      </c>
      <c r="B763" s="54" t="s">
        <v>1434</v>
      </c>
      <c r="C763" s="58" t="s">
        <v>1435</v>
      </c>
      <c r="D763" s="79">
        <v>15</v>
      </c>
      <c r="E763" s="79">
        <v>35</v>
      </c>
      <c r="F763" s="80">
        <v>2056.9899999999998</v>
      </c>
      <c r="G763" s="80">
        <v>118.73</v>
      </c>
      <c r="H763" s="80">
        <v>2056.9899999999998</v>
      </c>
      <c r="I763" s="80">
        <v>2773.96</v>
      </c>
      <c r="J763" s="80">
        <v>3471.43</v>
      </c>
      <c r="K763" s="80">
        <v>94.99</v>
      </c>
      <c r="L763" s="73">
        <f t="shared" si="210"/>
        <v>93.27</v>
      </c>
      <c r="M763" s="73">
        <f t="shared" si="211"/>
        <v>126.23</v>
      </c>
      <c r="N763" s="72" t="str">
        <f t="shared" si="212"/>
        <v>0840</v>
      </c>
      <c r="O763" s="74">
        <f t="shared" si="213"/>
        <v>20</v>
      </c>
      <c r="P763" s="72">
        <f t="shared" si="214"/>
        <v>1</v>
      </c>
      <c r="Q763" s="74">
        <f t="shared" si="215"/>
        <v>15</v>
      </c>
      <c r="R763" s="72">
        <f t="shared" si="216"/>
        <v>22</v>
      </c>
      <c r="S763" s="72">
        <f t="shared" si="217"/>
        <v>29</v>
      </c>
      <c r="AI763" s="23">
        <f>'simulateur tarif OQN'!$B$4</f>
        <v>40</v>
      </c>
      <c r="AJ763" s="24">
        <f t="shared" si="218"/>
        <v>3946.3799999999997</v>
      </c>
      <c r="AK763" s="24">
        <f t="shared" si="219"/>
        <v>98.659499999999994</v>
      </c>
      <c r="AM763" t="str">
        <f t="shared" si="220"/>
        <v>ZONEHAUTE</v>
      </c>
      <c r="AN763" t="str">
        <f t="shared" si="221"/>
        <v>HC</v>
      </c>
      <c r="AO763" s="20">
        <f t="shared" si="222"/>
        <v>5025.24</v>
      </c>
      <c r="AP763" s="20">
        <f t="shared" si="223"/>
        <v>2056.9899999999998</v>
      </c>
      <c r="AQ763" s="20">
        <f t="shared" si="224"/>
        <v>2773.96</v>
      </c>
      <c r="AR763" s="20">
        <f t="shared" si="225"/>
        <v>3471.43</v>
      </c>
      <c r="AS763" s="20">
        <f t="shared" si="226"/>
        <v>3946.3799999999997</v>
      </c>
      <c r="AT763" s="20">
        <f t="shared" ref="AT763:AT826" si="228">IF(P763=1,J763+(90-E763)*K763,H763+(90-E763)*K763)+(AI763-90)*L763</f>
        <v>4032.3799999999992</v>
      </c>
      <c r="AU763" s="20">
        <f t="shared" si="227"/>
        <v>82279.599999999991</v>
      </c>
    </row>
    <row r="764" spans="1:47" ht="33.75">
      <c r="A764" s="54">
        <v>765</v>
      </c>
      <c r="B764" s="54" t="s">
        <v>1436</v>
      </c>
      <c r="C764" s="58" t="s">
        <v>1437</v>
      </c>
      <c r="D764" s="79">
        <v>15</v>
      </c>
      <c r="E764" s="79">
        <v>35</v>
      </c>
      <c r="F764" s="80">
        <v>2137.0700000000002</v>
      </c>
      <c r="G764" s="80">
        <v>142.47</v>
      </c>
      <c r="H764" s="80">
        <v>2137.0700000000002</v>
      </c>
      <c r="I764" s="80">
        <v>2792.77</v>
      </c>
      <c r="J764" s="80">
        <v>3540.45</v>
      </c>
      <c r="K764" s="80">
        <v>96.45</v>
      </c>
      <c r="L764" s="73">
        <f t="shared" si="210"/>
        <v>93.27</v>
      </c>
      <c r="M764" s="73">
        <f t="shared" si="211"/>
        <v>126.23</v>
      </c>
      <c r="N764" s="72" t="str">
        <f t="shared" si="212"/>
        <v>0840</v>
      </c>
      <c r="O764" s="74">
        <f t="shared" si="213"/>
        <v>20</v>
      </c>
      <c r="P764" s="72">
        <f t="shared" si="214"/>
        <v>1</v>
      </c>
      <c r="Q764" s="74">
        <f t="shared" si="215"/>
        <v>15</v>
      </c>
      <c r="R764" s="72">
        <f t="shared" si="216"/>
        <v>22</v>
      </c>
      <c r="S764" s="72">
        <f t="shared" si="217"/>
        <v>29</v>
      </c>
      <c r="AI764" s="23">
        <f>'simulateur tarif OQN'!$B$4</f>
        <v>40</v>
      </c>
      <c r="AJ764" s="24">
        <f t="shared" si="218"/>
        <v>4022.7</v>
      </c>
      <c r="AK764" s="24">
        <f t="shared" si="219"/>
        <v>100.5675</v>
      </c>
      <c r="AM764" t="str">
        <f t="shared" si="220"/>
        <v>ZONEHAUTE</v>
      </c>
      <c r="AN764" t="str">
        <f t="shared" si="221"/>
        <v>HC</v>
      </c>
      <c r="AO764" s="20">
        <f t="shared" si="222"/>
        <v>5698.82</v>
      </c>
      <c r="AP764" s="20">
        <f t="shared" si="223"/>
        <v>2137.0700000000002</v>
      </c>
      <c r="AQ764" s="20">
        <f t="shared" si="224"/>
        <v>2792.77</v>
      </c>
      <c r="AR764" s="20">
        <f t="shared" si="225"/>
        <v>3540.45</v>
      </c>
      <c r="AS764" s="20">
        <f t="shared" si="226"/>
        <v>4022.7</v>
      </c>
      <c r="AT764" s="20">
        <f t="shared" si="228"/>
        <v>4181.7000000000007</v>
      </c>
      <c r="AU764" s="20">
        <f t="shared" si="227"/>
        <v>85482.8</v>
      </c>
    </row>
    <row r="765" spans="1:47" ht="33.75">
      <c r="A765" s="54">
        <v>766</v>
      </c>
      <c r="B765" s="54" t="s">
        <v>1438</v>
      </c>
      <c r="C765" s="58" t="s">
        <v>1439</v>
      </c>
      <c r="D765" s="79">
        <v>43</v>
      </c>
      <c r="E765" s="79">
        <v>49</v>
      </c>
      <c r="F765" s="80">
        <v>5083.0200000000004</v>
      </c>
      <c r="G765" s="80">
        <v>105.21</v>
      </c>
      <c r="H765" s="80">
        <v>5083.0200000000004</v>
      </c>
      <c r="I765" s="80" t="s">
        <v>28</v>
      </c>
      <c r="J765" s="80" t="s">
        <v>28</v>
      </c>
      <c r="K765" s="80">
        <v>110.5</v>
      </c>
      <c r="L765" s="73">
        <f t="shared" si="210"/>
        <v>93.27</v>
      </c>
      <c r="M765" s="73">
        <f t="shared" si="211"/>
        <v>126.23</v>
      </c>
      <c r="N765" s="72" t="str">
        <f t="shared" si="212"/>
        <v>0840</v>
      </c>
      <c r="O765" s="74">
        <f t="shared" si="213"/>
        <v>6</v>
      </c>
      <c r="P765" s="72">
        <f t="shared" si="214"/>
        <v>0</v>
      </c>
      <c r="Q765" s="74">
        <f t="shared" si="215"/>
        <v>43</v>
      </c>
      <c r="R765" s="72" t="str">
        <f t="shared" si="216"/>
        <v/>
      </c>
      <c r="S765" s="72" t="str">
        <f t="shared" si="217"/>
        <v/>
      </c>
      <c r="AI765" s="23">
        <f>'simulateur tarif OQN'!$B$4</f>
        <v>40</v>
      </c>
      <c r="AJ765" s="24">
        <f t="shared" si="218"/>
        <v>4767.3900000000003</v>
      </c>
      <c r="AK765" s="24">
        <f t="shared" si="219"/>
        <v>119.18475000000001</v>
      </c>
      <c r="AM765" t="str">
        <f t="shared" si="220"/>
        <v>ZONEBASSE</v>
      </c>
      <c r="AN765" t="str">
        <f t="shared" si="221"/>
        <v>HC</v>
      </c>
      <c r="AO765" s="20">
        <f t="shared" si="222"/>
        <v>4767.3900000000003</v>
      </c>
      <c r="AP765" s="20">
        <f t="shared" si="223"/>
        <v>5083.0200000000004</v>
      </c>
      <c r="AQ765" s="20" t="str">
        <f t="shared" si="224"/>
        <v>.</v>
      </c>
      <c r="AR765" s="20" t="str">
        <f t="shared" si="225"/>
        <v>.</v>
      </c>
      <c r="AS765" s="20">
        <f t="shared" si="226"/>
        <v>4088.5200000000004</v>
      </c>
      <c r="AT765" s="20">
        <f t="shared" si="228"/>
        <v>4950.0200000000004</v>
      </c>
      <c r="AU765" s="20">
        <f t="shared" si="227"/>
        <v>203320.80000000002</v>
      </c>
    </row>
    <row r="766" spans="1:47" ht="22.5">
      <c r="A766" s="54">
        <v>767</v>
      </c>
      <c r="B766" s="54" t="s">
        <v>1440</v>
      </c>
      <c r="C766" s="58" t="s">
        <v>1441</v>
      </c>
      <c r="D766" s="79">
        <v>1</v>
      </c>
      <c r="E766" s="79">
        <v>1</v>
      </c>
      <c r="F766" s="80" t="s">
        <v>28</v>
      </c>
      <c r="G766" s="80" t="s">
        <v>28</v>
      </c>
      <c r="H766" s="80">
        <v>88.68</v>
      </c>
      <c r="I766" s="80" t="s">
        <v>28</v>
      </c>
      <c r="J766" s="80" t="s">
        <v>28</v>
      </c>
      <c r="K766" s="80" t="s">
        <v>28</v>
      </c>
      <c r="L766" s="73" t="str">
        <f t="shared" si="210"/>
        <v/>
      </c>
      <c r="M766" s="73" t="str">
        <f t="shared" si="211"/>
        <v/>
      </c>
      <c r="N766" s="72" t="str">
        <f t="shared" si="212"/>
        <v>0841</v>
      </c>
      <c r="O766" s="74">
        <f t="shared" si="213"/>
        <v>0</v>
      </c>
      <c r="P766" s="72">
        <f t="shared" si="214"/>
        <v>0</v>
      </c>
      <c r="Q766" s="74">
        <f t="shared" si="215"/>
        <v>1</v>
      </c>
      <c r="R766" s="72" t="str">
        <f t="shared" si="216"/>
        <v/>
      </c>
      <c r="S766" s="72" t="str">
        <f t="shared" si="217"/>
        <v/>
      </c>
      <c r="AI766" s="23">
        <f>'simulateur tarif OQN'!$B$4</f>
        <v>40</v>
      </c>
      <c r="AJ766" s="24">
        <f t="shared" si="218"/>
        <v>3547.2000000000003</v>
      </c>
      <c r="AK766" s="24">
        <f t="shared" si="219"/>
        <v>88.68</v>
      </c>
      <c r="AM766" t="str">
        <f t="shared" si="220"/>
        <v>ZONEHAUTE</v>
      </c>
      <c r="AN766" t="str">
        <f t="shared" si="221"/>
        <v>HDJ</v>
      </c>
      <c r="AO766" s="20" t="e">
        <f t="shared" si="222"/>
        <v>#VALUE!</v>
      </c>
      <c r="AP766" s="20">
        <f t="shared" si="223"/>
        <v>88.68</v>
      </c>
      <c r="AQ766" s="20" t="str">
        <f t="shared" si="224"/>
        <v>.</v>
      </c>
      <c r="AR766" s="20" t="str">
        <f t="shared" si="225"/>
        <v>.</v>
      </c>
      <c r="AS766" s="20" t="e">
        <f t="shared" si="226"/>
        <v>#VALUE!</v>
      </c>
      <c r="AT766" s="20" t="e">
        <f t="shared" si="228"/>
        <v>#VALUE!</v>
      </c>
      <c r="AU766" s="20">
        <f t="shared" si="227"/>
        <v>3547.2000000000003</v>
      </c>
    </row>
    <row r="767" spans="1:47" ht="22.5">
      <c r="A767" s="54">
        <v>768</v>
      </c>
      <c r="B767" s="54" t="s">
        <v>1442</v>
      </c>
      <c r="C767" s="58" t="s">
        <v>1443</v>
      </c>
      <c r="D767" s="79">
        <v>1</v>
      </c>
      <c r="E767" s="79">
        <v>1</v>
      </c>
      <c r="F767" s="80" t="s">
        <v>28</v>
      </c>
      <c r="G767" s="80" t="s">
        <v>28</v>
      </c>
      <c r="H767" s="80">
        <v>78.22</v>
      </c>
      <c r="I767" s="80" t="s">
        <v>28</v>
      </c>
      <c r="J767" s="80" t="s">
        <v>28</v>
      </c>
      <c r="K767" s="80" t="s">
        <v>28</v>
      </c>
      <c r="L767" s="73" t="str">
        <f t="shared" si="210"/>
        <v/>
      </c>
      <c r="M767" s="73" t="str">
        <f t="shared" si="211"/>
        <v/>
      </c>
      <c r="N767" s="72" t="str">
        <f t="shared" si="212"/>
        <v>0841</v>
      </c>
      <c r="O767" s="74">
        <f t="shared" si="213"/>
        <v>0</v>
      </c>
      <c r="P767" s="72">
        <f t="shared" si="214"/>
        <v>0</v>
      </c>
      <c r="Q767" s="74">
        <f t="shared" si="215"/>
        <v>1</v>
      </c>
      <c r="R767" s="72" t="str">
        <f t="shared" si="216"/>
        <v/>
      </c>
      <c r="S767" s="72" t="str">
        <f t="shared" si="217"/>
        <v/>
      </c>
      <c r="AI767" s="23">
        <f>'simulateur tarif OQN'!$B$4</f>
        <v>40</v>
      </c>
      <c r="AJ767" s="24">
        <f t="shared" si="218"/>
        <v>3128.8</v>
      </c>
      <c r="AK767" s="24">
        <f t="shared" si="219"/>
        <v>78.22</v>
      </c>
      <c r="AM767" t="str">
        <f t="shared" si="220"/>
        <v>ZONEHAUTE</v>
      </c>
      <c r="AN767" t="str">
        <f t="shared" si="221"/>
        <v>HDJ</v>
      </c>
      <c r="AO767" s="20" t="e">
        <f t="shared" si="222"/>
        <v>#VALUE!</v>
      </c>
      <c r="AP767" s="20">
        <f t="shared" si="223"/>
        <v>78.22</v>
      </c>
      <c r="AQ767" s="20" t="str">
        <f t="shared" si="224"/>
        <v>.</v>
      </c>
      <c r="AR767" s="20" t="str">
        <f t="shared" si="225"/>
        <v>.</v>
      </c>
      <c r="AS767" s="20" t="e">
        <f t="shared" si="226"/>
        <v>#VALUE!</v>
      </c>
      <c r="AT767" s="20" t="e">
        <f t="shared" si="228"/>
        <v>#VALUE!</v>
      </c>
      <c r="AU767" s="20">
        <f t="shared" si="227"/>
        <v>3128.8</v>
      </c>
    </row>
    <row r="768" spans="1:47" ht="22.5">
      <c r="A768" s="54">
        <v>769</v>
      </c>
      <c r="B768" s="54" t="s">
        <v>1444</v>
      </c>
      <c r="C768" s="58" t="s">
        <v>1445</v>
      </c>
      <c r="D768" s="79">
        <v>1</v>
      </c>
      <c r="E768" s="79">
        <v>1</v>
      </c>
      <c r="F768" s="80" t="s">
        <v>28</v>
      </c>
      <c r="G768" s="80" t="s">
        <v>28</v>
      </c>
      <c r="H768" s="80">
        <v>66.02</v>
      </c>
      <c r="I768" s="80" t="s">
        <v>28</v>
      </c>
      <c r="J768" s="80" t="s">
        <v>28</v>
      </c>
      <c r="K768" s="80" t="s">
        <v>28</v>
      </c>
      <c r="L768" s="73" t="str">
        <f t="shared" si="210"/>
        <v/>
      </c>
      <c r="M768" s="73" t="str">
        <f t="shared" si="211"/>
        <v/>
      </c>
      <c r="N768" s="72" t="str">
        <f t="shared" si="212"/>
        <v>0841</v>
      </c>
      <c r="O768" s="74">
        <f t="shared" si="213"/>
        <v>0</v>
      </c>
      <c r="P768" s="72">
        <f t="shared" si="214"/>
        <v>0</v>
      </c>
      <c r="Q768" s="74">
        <f t="shared" si="215"/>
        <v>1</v>
      </c>
      <c r="R768" s="72" t="str">
        <f t="shared" si="216"/>
        <v/>
      </c>
      <c r="S768" s="72" t="str">
        <f t="shared" si="217"/>
        <v/>
      </c>
      <c r="AI768" s="23">
        <f>'simulateur tarif OQN'!$B$4</f>
        <v>40</v>
      </c>
      <c r="AJ768" s="24">
        <f t="shared" si="218"/>
        <v>2640.7999999999997</v>
      </c>
      <c r="AK768" s="24">
        <f t="shared" si="219"/>
        <v>66.02</v>
      </c>
      <c r="AM768" t="str">
        <f t="shared" si="220"/>
        <v>ZONEHAUTE</v>
      </c>
      <c r="AN768" t="str">
        <f t="shared" si="221"/>
        <v>HDJ</v>
      </c>
      <c r="AO768" s="20" t="e">
        <f t="shared" si="222"/>
        <v>#VALUE!</v>
      </c>
      <c r="AP768" s="20">
        <f t="shared" si="223"/>
        <v>66.02</v>
      </c>
      <c r="AQ768" s="20" t="str">
        <f t="shared" si="224"/>
        <v>.</v>
      </c>
      <c r="AR768" s="20" t="str">
        <f t="shared" si="225"/>
        <v>.</v>
      </c>
      <c r="AS768" s="20" t="e">
        <f t="shared" si="226"/>
        <v>#VALUE!</v>
      </c>
      <c r="AT768" s="20" t="e">
        <f t="shared" si="228"/>
        <v>#VALUE!</v>
      </c>
      <c r="AU768" s="20">
        <f t="shared" si="227"/>
        <v>2640.7999999999997</v>
      </c>
    </row>
    <row r="769" spans="1:47" ht="33.75">
      <c r="A769" s="54">
        <v>770</v>
      </c>
      <c r="B769" s="54" t="s">
        <v>1446</v>
      </c>
      <c r="C769" s="58" t="s">
        <v>1447</v>
      </c>
      <c r="D769" s="79">
        <v>15</v>
      </c>
      <c r="E769" s="79">
        <v>35</v>
      </c>
      <c r="F769" s="80">
        <v>2138.52</v>
      </c>
      <c r="G769" s="80">
        <v>142.57</v>
      </c>
      <c r="H769" s="80">
        <v>2138.52</v>
      </c>
      <c r="I769" s="80">
        <v>2837.03</v>
      </c>
      <c r="J769" s="80">
        <v>3608.23</v>
      </c>
      <c r="K769" s="80">
        <v>102.29</v>
      </c>
      <c r="L769" s="73">
        <f t="shared" si="210"/>
        <v>102.8</v>
      </c>
      <c r="M769" s="73">
        <f t="shared" si="211"/>
        <v>139.27000000000001</v>
      </c>
      <c r="N769" s="72" t="str">
        <f t="shared" si="212"/>
        <v>0841</v>
      </c>
      <c r="O769" s="74">
        <f t="shared" si="213"/>
        <v>20</v>
      </c>
      <c r="P769" s="72">
        <f t="shared" si="214"/>
        <v>1</v>
      </c>
      <c r="Q769" s="74">
        <f t="shared" si="215"/>
        <v>15</v>
      </c>
      <c r="R769" s="72">
        <f t="shared" si="216"/>
        <v>22</v>
      </c>
      <c r="S769" s="72">
        <f t="shared" si="217"/>
        <v>29</v>
      </c>
      <c r="AI769" s="23">
        <f>'simulateur tarif OQN'!$B$4</f>
        <v>40</v>
      </c>
      <c r="AJ769" s="24">
        <f t="shared" si="218"/>
        <v>4119.68</v>
      </c>
      <c r="AK769" s="24">
        <f t="shared" si="219"/>
        <v>102.992</v>
      </c>
      <c r="AM769" t="str">
        <f t="shared" si="220"/>
        <v>ZONEHAUTE</v>
      </c>
      <c r="AN769" t="str">
        <f t="shared" si="221"/>
        <v>HC</v>
      </c>
      <c r="AO769" s="20">
        <f t="shared" si="222"/>
        <v>5702.77</v>
      </c>
      <c r="AP769" s="20">
        <f t="shared" si="223"/>
        <v>2138.52</v>
      </c>
      <c r="AQ769" s="20">
        <f t="shared" si="224"/>
        <v>2837.03</v>
      </c>
      <c r="AR769" s="20">
        <f t="shared" si="225"/>
        <v>3608.23</v>
      </c>
      <c r="AS769" s="20">
        <f t="shared" si="226"/>
        <v>4119.68</v>
      </c>
      <c r="AT769" s="20">
        <f t="shared" si="228"/>
        <v>4094.1800000000003</v>
      </c>
      <c r="AU769" s="20">
        <f t="shared" si="227"/>
        <v>85540.800000000003</v>
      </c>
    </row>
    <row r="770" spans="1:47" ht="33.75">
      <c r="A770" s="54">
        <v>771</v>
      </c>
      <c r="B770" s="54" t="s">
        <v>1448</v>
      </c>
      <c r="C770" s="58" t="s">
        <v>1449</v>
      </c>
      <c r="D770" s="79">
        <v>15</v>
      </c>
      <c r="E770" s="79">
        <v>35</v>
      </c>
      <c r="F770" s="80">
        <v>2179.3000000000002</v>
      </c>
      <c r="G770" s="80">
        <v>145.29</v>
      </c>
      <c r="H770" s="80">
        <v>2179.3000000000002</v>
      </c>
      <c r="I770" s="80">
        <v>2891.13</v>
      </c>
      <c r="J770" s="80">
        <v>3677.03</v>
      </c>
      <c r="K770" s="80">
        <v>105.06</v>
      </c>
      <c r="L770" s="73">
        <f t="shared" si="210"/>
        <v>102.8</v>
      </c>
      <c r="M770" s="73">
        <f t="shared" si="211"/>
        <v>139.27000000000001</v>
      </c>
      <c r="N770" s="72" t="str">
        <f t="shared" si="212"/>
        <v>0841</v>
      </c>
      <c r="O770" s="74">
        <f t="shared" si="213"/>
        <v>20</v>
      </c>
      <c r="P770" s="72">
        <f t="shared" si="214"/>
        <v>1</v>
      </c>
      <c r="Q770" s="74">
        <f t="shared" si="215"/>
        <v>15</v>
      </c>
      <c r="R770" s="72">
        <f t="shared" si="216"/>
        <v>22</v>
      </c>
      <c r="S770" s="72">
        <f t="shared" si="217"/>
        <v>29</v>
      </c>
      <c r="AI770" s="23">
        <f>'simulateur tarif OQN'!$B$4</f>
        <v>40</v>
      </c>
      <c r="AJ770" s="24">
        <f t="shared" si="218"/>
        <v>4202.33</v>
      </c>
      <c r="AK770" s="24">
        <f t="shared" si="219"/>
        <v>105.05825</v>
      </c>
      <c r="AM770" t="str">
        <f t="shared" si="220"/>
        <v>ZONEHAUTE</v>
      </c>
      <c r="AN770" t="str">
        <f t="shared" si="221"/>
        <v>HC</v>
      </c>
      <c r="AO770" s="20">
        <f t="shared" si="222"/>
        <v>5811.55</v>
      </c>
      <c r="AP770" s="20">
        <f t="shared" si="223"/>
        <v>2179.3000000000002</v>
      </c>
      <c r="AQ770" s="20">
        <f t="shared" si="224"/>
        <v>2891.13</v>
      </c>
      <c r="AR770" s="20">
        <f t="shared" si="225"/>
        <v>3677.03</v>
      </c>
      <c r="AS770" s="20">
        <f t="shared" si="226"/>
        <v>4202.33</v>
      </c>
      <c r="AT770" s="20">
        <f t="shared" si="228"/>
        <v>4315.33</v>
      </c>
      <c r="AU770" s="20">
        <f t="shared" si="227"/>
        <v>87172</v>
      </c>
    </row>
    <row r="771" spans="1:47" ht="33.75">
      <c r="A771" s="54">
        <v>772</v>
      </c>
      <c r="B771" s="54" t="s">
        <v>1450</v>
      </c>
      <c r="C771" s="58" t="s">
        <v>1451</v>
      </c>
      <c r="D771" s="79">
        <v>15</v>
      </c>
      <c r="E771" s="79">
        <v>35</v>
      </c>
      <c r="F771" s="80">
        <v>2323.7800000000002</v>
      </c>
      <c r="G771" s="80">
        <v>154.91999999999999</v>
      </c>
      <c r="H771" s="80">
        <v>2323.7800000000002</v>
      </c>
      <c r="I771" s="80">
        <v>3069.36</v>
      </c>
      <c r="J771" s="80">
        <v>3886.76</v>
      </c>
      <c r="K771" s="80">
        <v>109.49</v>
      </c>
      <c r="L771" s="73">
        <f t="shared" si="210"/>
        <v>102.8</v>
      </c>
      <c r="M771" s="73">
        <f t="shared" si="211"/>
        <v>139.27000000000001</v>
      </c>
      <c r="N771" s="72" t="str">
        <f t="shared" si="212"/>
        <v>0841</v>
      </c>
      <c r="O771" s="74">
        <f t="shared" si="213"/>
        <v>20</v>
      </c>
      <c r="P771" s="72">
        <f t="shared" si="214"/>
        <v>1</v>
      </c>
      <c r="Q771" s="74">
        <f t="shared" si="215"/>
        <v>15</v>
      </c>
      <c r="R771" s="72">
        <f t="shared" si="216"/>
        <v>22</v>
      </c>
      <c r="S771" s="72">
        <f t="shared" si="217"/>
        <v>29</v>
      </c>
      <c r="AI771" s="23">
        <f>'simulateur tarif OQN'!$B$4</f>
        <v>40</v>
      </c>
      <c r="AJ771" s="24">
        <f t="shared" si="218"/>
        <v>4434.21</v>
      </c>
      <c r="AK771" s="24">
        <f t="shared" si="219"/>
        <v>110.85525</v>
      </c>
      <c r="AM771" t="str">
        <f t="shared" si="220"/>
        <v>ZONEHAUTE</v>
      </c>
      <c r="AN771" t="str">
        <f t="shared" si="221"/>
        <v>HC</v>
      </c>
      <c r="AO771" s="20">
        <f t="shared" si="222"/>
        <v>6196.78</v>
      </c>
      <c r="AP771" s="20">
        <f t="shared" si="223"/>
        <v>2323.7800000000002</v>
      </c>
      <c r="AQ771" s="20">
        <f t="shared" si="224"/>
        <v>3069.36</v>
      </c>
      <c r="AR771" s="20">
        <f t="shared" si="225"/>
        <v>3886.76</v>
      </c>
      <c r="AS771" s="20">
        <f t="shared" si="226"/>
        <v>4434.21</v>
      </c>
      <c r="AT771" s="20">
        <f t="shared" si="228"/>
        <v>4768.7099999999991</v>
      </c>
      <c r="AU771" s="20">
        <f t="shared" si="227"/>
        <v>92951.200000000012</v>
      </c>
    </row>
    <row r="772" spans="1:47" ht="33.75">
      <c r="A772" s="54">
        <v>773</v>
      </c>
      <c r="B772" s="54" t="s">
        <v>1452</v>
      </c>
      <c r="C772" s="58" t="s">
        <v>1453</v>
      </c>
      <c r="D772" s="79">
        <v>15</v>
      </c>
      <c r="E772" s="79">
        <v>35</v>
      </c>
      <c r="F772" s="80">
        <v>2342.37</v>
      </c>
      <c r="G772" s="80">
        <v>156.16</v>
      </c>
      <c r="H772" s="80">
        <v>2342.37</v>
      </c>
      <c r="I772" s="80">
        <v>3093.91</v>
      </c>
      <c r="J772" s="80">
        <v>3917.86</v>
      </c>
      <c r="K772" s="80">
        <v>111.94</v>
      </c>
      <c r="L772" s="73">
        <f t="shared" ref="L772:L835" si="229">IFERROR(VLOOKUP(B772,$B$1326:$K$2467,6,0),"")</f>
        <v>102.8</v>
      </c>
      <c r="M772" s="73">
        <f t="shared" ref="M772:M835" si="230">IFERROR(VLOOKUP($B772,$B$2468:$K$3603,6,0),"")</f>
        <v>139.27000000000001</v>
      </c>
      <c r="N772" s="72" t="str">
        <f t="shared" ref="N772:N835" si="231">LEFT(B772,4)</f>
        <v>0841</v>
      </c>
      <c r="O772" s="74">
        <f t="shared" ref="O772:O835" si="232">E772-D772</f>
        <v>20</v>
      </c>
      <c r="P772" s="72">
        <f t="shared" ref="P772:P835" si="233">IF(O772=20,1,0)</f>
        <v>1</v>
      </c>
      <c r="Q772" s="74">
        <f t="shared" ref="Q772:Q835" si="234">D772</f>
        <v>15</v>
      </c>
      <c r="R772" s="72">
        <f t="shared" ref="R772:R835" si="235">IF(P772=1,Q772+7,"")</f>
        <v>22</v>
      </c>
      <c r="S772" s="72">
        <f t="shared" ref="S772:S835" si="236">IF(P772=1,Q772+14,"")</f>
        <v>29</v>
      </c>
      <c r="AI772" s="23">
        <f>'simulateur tarif OQN'!$B$4</f>
        <v>40</v>
      </c>
      <c r="AJ772" s="24">
        <f t="shared" ref="AJ772:AJ835" si="237">IF(AN772="HDJ",AU772,IF(AM772="ZONE90",AT772,IF(AM772="ZONEBASSE",AO772,IF(AM772="ZONEFORF1",AP772,IF(AM772="ZONEFORF2",AQ772,IF(AM772="ZONEFORF3",AR772,AS772))))))</f>
        <v>4477.5600000000004</v>
      </c>
      <c r="AK772" s="24">
        <f t="shared" ref="AK772:AK835" si="238">AJ772/AI772</f>
        <v>111.93900000000001</v>
      </c>
      <c r="AM772" t="str">
        <f t="shared" ref="AM772:AM835" si="239">IF(AI772&gt;90,"ZONE90",IF(P772=1,IF(AI772&lt;D772,"ZONEBASSE",IF(AI772&lt;R772,"ZONEFORF1",IF(AI772&lt;S772,"ZONEFORF2",IF(AI772&lt;E772,"ZONEFORF3","ZONEHAUTE")))),IF(AI772&lt;D772,"ZONEBASSE",IF(AI772&lt;E772,"ZONEFORF1","ZONEHAUTE"))))</f>
        <v>ZONEHAUTE</v>
      </c>
      <c r="AN772" t="str">
        <f t="shared" ref="AN772:AN835" si="240">IF(RIGHT(B772,1)="0","HDJ","HC")</f>
        <v>HC</v>
      </c>
      <c r="AO772" s="20">
        <f t="shared" ref="AO772:AO835" si="241">IF(AI772&lt;8,M772*AI772,F772-(D772-AI772)*G772)</f>
        <v>6246.37</v>
      </c>
      <c r="AP772" s="20">
        <f t="shared" ref="AP772:AP835" si="242">H772</f>
        <v>2342.37</v>
      </c>
      <c r="AQ772" s="20">
        <f t="shared" ref="AQ772:AQ835" si="243">I772</f>
        <v>3093.91</v>
      </c>
      <c r="AR772" s="20">
        <f t="shared" ref="AR772:AR835" si="244">J772</f>
        <v>3917.86</v>
      </c>
      <c r="AS772" s="20">
        <f t="shared" ref="AS772:AS835" si="245">IF(P772=1,J772+(AI772-E772)*K772,H772+(AI772-E772)*K772)</f>
        <v>4477.5600000000004</v>
      </c>
      <c r="AT772" s="20">
        <f t="shared" si="228"/>
        <v>4934.5599999999995</v>
      </c>
      <c r="AU772" s="20">
        <f t="shared" ref="AU772:AU835" si="246">AI772*H772</f>
        <v>93694.799999999988</v>
      </c>
    </row>
    <row r="773" spans="1:47" ht="33.75">
      <c r="A773" s="54">
        <v>774</v>
      </c>
      <c r="B773" s="54" t="s">
        <v>1454</v>
      </c>
      <c r="C773" s="58" t="s">
        <v>1455</v>
      </c>
      <c r="D773" s="79">
        <v>15</v>
      </c>
      <c r="E773" s="79">
        <v>35</v>
      </c>
      <c r="F773" s="80">
        <v>2343.08</v>
      </c>
      <c r="G773" s="80">
        <v>156.21</v>
      </c>
      <c r="H773" s="80">
        <v>2343.08</v>
      </c>
      <c r="I773" s="80">
        <v>3174.19</v>
      </c>
      <c r="J773" s="80">
        <v>3983.84</v>
      </c>
      <c r="K773" s="80">
        <v>109.96</v>
      </c>
      <c r="L773" s="73">
        <f t="shared" si="229"/>
        <v>102.8</v>
      </c>
      <c r="M773" s="73">
        <f t="shared" si="230"/>
        <v>139.27000000000001</v>
      </c>
      <c r="N773" s="72" t="str">
        <f t="shared" si="231"/>
        <v>0841</v>
      </c>
      <c r="O773" s="74">
        <f t="shared" si="232"/>
        <v>20</v>
      </c>
      <c r="P773" s="72">
        <f t="shared" si="233"/>
        <v>1</v>
      </c>
      <c r="Q773" s="74">
        <f t="shared" si="234"/>
        <v>15</v>
      </c>
      <c r="R773" s="72">
        <f t="shared" si="235"/>
        <v>22</v>
      </c>
      <c r="S773" s="72">
        <f t="shared" si="236"/>
        <v>29</v>
      </c>
      <c r="AI773" s="23">
        <f>'simulateur tarif OQN'!$B$4</f>
        <v>40</v>
      </c>
      <c r="AJ773" s="24">
        <f t="shared" si="237"/>
        <v>4533.6400000000003</v>
      </c>
      <c r="AK773" s="24">
        <f t="shared" si="238"/>
        <v>113.34100000000001</v>
      </c>
      <c r="AM773" t="str">
        <f t="shared" si="239"/>
        <v>ZONEHAUTE</v>
      </c>
      <c r="AN773" t="str">
        <f t="shared" si="240"/>
        <v>HC</v>
      </c>
      <c r="AO773" s="20">
        <f t="shared" si="241"/>
        <v>6248.33</v>
      </c>
      <c r="AP773" s="20">
        <f t="shared" si="242"/>
        <v>2343.08</v>
      </c>
      <c r="AQ773" s="20">
        <f t="shared" si="243"/>
        <v>3174.19</v>
      </c>
      <c r="AR773" s="20">
        <f t="shared" si="244"/>
        <v>3983.84</v>
      </c>
      <c r="AS773" s="20">
        <f t="shared" si="245"/>
        <v>4533.6400000000003</v>
      </c>
      <c r="AT773" s="20">
        <f t="shared" si="228"/>
        <v>4891.6399999999994</v>
      </c>
      <c r="AU773" s="20">
        <f t="shared" si="246"/>
        <v>93723.199999999997</v>
      </c>
    </row>
    <row r="774" spans="1:47" ht="33.75">
      <c r="A774" s="54">
        <v>775</v>
      </c>
      <c r="B774" s="54" t="s">
        <v>1456</v>
      </c>
      <c r="C774" s="58" t="s">
        <v>1457</v>
      </c>
      <c r="D774" s="79">
        <v>15</v>
      </c>
      <c r="E774" s="79">
        <v>35</v>
      </c>
      <c r="F774" s="80">
        <v>2611.8000000000002</v>
      </c>
      <c r="G774" s="80">
        <v>174.12</v>
      </c>
      <c r="H774" s="80">
        <v>2611.8000000000002</v>
      </c>
      <c r="I774" s="80">
        <v>3479.39</v>
      </c>
      <c r="J774" s="80">
        <v>4340.22</v>
      </c>
      <c r="K774" s="80">
        <v>113.4</v>
      </c>
      <c r="L774" s="73">
        <f t="shared" si="229"/>
        <v>102.8</v>
      </c>
      <c r="M774" s="73">
        <f t="shared" si="230"/>
        <v>139.27000000000001</v>
      </c>
      <c r="N774" s="72" t="str">
        <f t="shared" si="231"/>
        <v>0841</v>
      </c>
      <c r="O774" s="74">
        <f t="shared" si="232"/>
        <v>20</v>
      </c>
      <c r="P774" s="72">
        <f t="shared" si="233"/>
        <v>1</v>
      </c>
      <c r="Q774" s="74">
        <f t="shared" si="234"/>
        <v>15</v>
      </c>
      <c r="R774" s="72">
        <f t="shared" si="235"/>
        <v>22</v>
      </c>
      <c r="S774" s="72">
        <f t="shared" si="236"/>
        <v>29</v>
      </c>
      <c r="AI774" s="23">
        <f>'simulateur tarif OQN'!$B$4</f>
        <v>40</v>
      </c>
      <c r="AJ774" s="24">
        <f t="shared" si="237"/>
        <v>4907.22</v>
      </c>
      <c r="AK774" s="24">
        <f t="shared" si="238"/>
        <v>122.68050000000001</v>
      </c>
      <c r="AM774" t="str">
        <f t="shared" si="239"/>
        <v>ZONEHAUTE</v>
      </c>
      <c r="AN774" t="str">
        <f t="shared" si="240"/>
        <v>HC</v>
      </c>
      <c r="AO774" s="20">
        <f t="shared" si="241"/>
        <v>6964.8</v>
      </c>
      <c r="AP774" s="20">
        <f t="shared" si="242"/>
        <v>2611.8000000000002</v>
      </c>
      <c r="AQ774" s="20">
        <f t="shared" si="243"/>
        <v>3479.39</v>
      </c>
      <c r="AR774" s="20">
        <f t="shared" si="244"/>
        <v>4340.22</v>
      </c>
      <c r="AS774" s="20">
        <f t="shared" si="245"/>
        <v>4907.22</v>
      </c>
      <c r="AT774" s="20">
        <f t="shared" si="228"/>
        <v>5437.2200000000012</v>
      </c>
      <c r="AU774" s="20">
        <f t="shared" si="246"/>
        <v>104472</v>
      </c>
    </row>
    <row r="775" spans="1:47" ht="33.75">
      <c r="A775" s="54">
        <v>776</v>
      </c>
      <c r="B775" s="54" t="s">
        <v>1458</v>
      </c>
      <c r="C775" s="58" t="s">
        <v>1459</v>
      </c>
      <c r="D775" s="79">
        <v>8</v>
      </c>
      <c r="E775" s="79">
        <v>28</v>
      </c>
      <c r="F775" s="80">
        <v>1207.44</v>
      </c>
      <c r="G775" s="80">
        <v>150.93</v>
      </c>
      <c r="H775" s="80">
        <v>1207.44</v>
      </c>
      <c r="I775" s="80">
        <v>2026.01</v>
      </c>
      <c r="J775" s="80">
        <v>2704.26</v>
      </c>
      <c r="K775" s="80">
        <v>94.25</v>
      </c>
      <c r="L775" s="73">
        <f t="shared" si="229"/>
        <v>101.78</v>
      </c>
      <c r="M775" s="73">
        <f t="shared" si="230"/>
        <v>139.27000000000001</v>
      </c>
      <c r="N775" s="72" t="str">
        <f t="shared" si="231"/>
        <v>0841</v>
      </c>
      <c r="O775" s="74">
        <f t="shared" si="232"/>
        <v>20</v>
      </c>
      <c r="P775" s="72">
        <f t="shared" si="233"/>
        <v>1</v>
      </c>
      <c r="Q775" s="74">
        <f t="shared" si="234"/>
        <v>8</v>
      </c>
      <c r="R775" s="72">
        <f t="shared" si="235"/>
        <v>15</v>
      </c>
      <c r="S775" s="72">
        <f t="shared" si="236"/>
        <v>22</v>
      </c>
      <c r="AI775" s="23">
        <f>'simulateur tarif OQN'!$B$4</f>
        <v>40</v>
      </c>
      <c r="AJ775" s="24">
        <f t="shared" si="237"/>
        <v>3835.26</v>
      </c>
      <c r="AK775" s="24">
        <f t="shared" si="238"/>
        <v>95.881500000000003</v>
      </c>
      <c r="AM775" t="str">
        <f t="shared" si="239"/>
        <v>ZONEHAUTE</v>
      </c>
      <c r="AN775" t="str">
        <f t="shared" si="240"/>
        <v>HC</v>
      </c>
      <c r="AO775" s="20">
        <f t="shared" si="241"/>
        <v>6037.2000000000007</v>
      </c>
      <c r="AP775" s="20">
        <f t="shared" si="242"/>
        <v>1207.44</v>
      </c>
      <c r="AQ775" s="20">
        <f t="shared" si="243"/>
        <v>2026.01</v>
      </c>
      <c r="AR775" s="20">
        <f t="shared" si="244"/>
        <v>2704.26</v>
      </c>
      <c r="AS775" s="20">
        <f t="shared" si="245"/>
        <v>3835.26</v>
      </c>
      <c r="AT775" s="20">
        <f t="shared" si="228"/>
        <v>3458.76</v>
      </c>
      <c r="AU775" s="20">
        <f t="shared" si="246"/>
        <v>48297.600000000006</v>
      </c>
    </row>
    <row r="776" spans="1:47" ht="33.75">
      <c r="A776" s="54">
        <v>777</v>
      </c>
      <c r="B776" s="54" t="s">
        <v>1460</v>
      </c>
      <c r="C776" s="58" t="s">
        <v>1461</v>
      </c>
      <c r="D776" s="79">
        <v>15</v>
      </c>
      <c r="E776" s="79">
        <v>35</v>
      </c>
      <c r="F776" s="80">
        <v>2033.07</v>
      </c>
      <c r="G776" s="80">
        <v>117.95</v>
      </c>
      <c r="H776" s="80">
        <v>2033.07</v>
      </c>
      <c r="I776" s="80">
        <v>2713.68</v>
      </c>
      <c r="J776" s="80">
        <v>3433.6</v>
      </c>
      <c r="K776" s="80">
        <v>98.1</v>
      </c>
      <c r="L776" s="73">
        <f t="shared" si="229"/>
        <v>101.78</v>
      </c>
      <c r="M776" s="73">
        <f t="shared" si="230"/>
        <v>139.27000000000001</v>
      </c>
      <c r="N776" s="72" t="str">
        <f t="shared" si="231"/>
        <v>0841</v>
      </c>
      <c r="O776" s="74">
        <f t="shared" si="232"/>
        <v>20</v>
      </c>
      <c r="P776" s="72">
        <f t="shared" si="233"/>
        <v>1</v>
      </c>
      <c r="Q776" s="74">
        <f t="shared" si="234"/>
        <v>15</v>
      </c>
      <c r="R776" s="72">
        <f t="shared" si="235"/>
        <v>22</v>
      </c>
      <c r="S776" s="72">
        <f t="shared" si="236"/>
        <v>29</v>
      </c>
      <c r="AI776" s="23">
        <f>'simulateur tarif OQN'!$B$4</f>
        <v>40</v>
      </c>
      <c r="AJ776" s="24">
        <f t="shared" si="237"/>
        <v>3924.1</v>
      </c>
      <c r="AK776" s="24">
        <f t="shared" si="238"/>
        <v>98.102499999999992</v>
      </c>
      <c r="AM776" t="str">
        <f t="shared" si="239"/>
        <v>ZONEHAUTE</v>
      </c>
      <c r="AN776" t="str">
        <f t="shared" si="240"/>
        <v>HC</v>
      </c>
      <c r="AO776" s="20">
        <f t="shared" si="241"/>
        <v>4981.82</v>
      </c>
      <c r="AP776" s="20">
        <f t="shared" si="242"/>
        <v>2033.07</v>
      </c>
      <c r="AQ776" s="20">
        <f t="shared" si="243"/>
        <v>2713.68</v>
      </c>
      <c r="AR776" s="20">
        <f t="shared" si="244"/>
        <v>3433.6</v>
      </c>
      <c r="AS776" s="20">
        <f t="shared" si="245"/>
        <v>3924.1</v>
      </c>
      <c r="AT776" s="20">
        <f t="shared" si="228"/>
        <v>3740.1000000000004</v>
      </c>
      <c r="AU776" s="20">
        <f t="shared" si="246"/>
        <v>81322.8</v>
      </c>
    </row>
    <row r="777" spans="1:47" ht="33.75">
      <c r="A777" s="54">
        <v>778</v>
      </c>
      <c r="B777" s="54" t="s">
        <v>1462</v>
      </c>
      <c r="C777" s="58" t="s">
        <v>1463</v>
      </c>
      <c r="D777" s="79">
        <v>15</v>
      </c>
      <c r="E777" s="79">
        <v>35</v>
      </c>
      <c r="F777" s="80">
        <v>2132.98</v>
      </c>
      <c r="G777" s="80">
        <v>142.19999999999999</v>
      </c>
      <c r="H777" s="80">
        <v>2132.98</v>
      </c>
      <c r="I777" s="80">
        <v>2875.32</v>
      </c>
      <c r="J777" s="80">
        <v>3608.71</v>
      </c>
      <c r="K777" s="80">
        <v>101.11</v>
      </c>
      <c r="L777" s="73">
        <f t="shared" si="229"/>
        <v>101.78</v>
      </c>
      <c r="M777" s="73">
        <f t="shared" si="230"/>
        <v>139.27000000000001</v>
      </c>
      <c r="N777" s="72" t="str">
        <f t="shared" si="231"/>
        <v>0841</v>
      </c>
      <c r="O777" s="74">
        <f t="shared" si="232"/>
        <v>20</v>
      </c>
      <c r="P777" s="72">
        <f t="shared" si="233"/>
        <v>1</v>
      </c>
      <c r="Q777" s="74">
        <f t="shared" si="234"/>
        <v>15</v>
      </c>
      <c r="R777" s="72">
        <f t="shared" si="235"/>
        <v>22</v>
      </c>
      <c r="S777" s="72">
        <f t="shared" si="236"/>
        <v>29</v>
      </c>
      <c r="AI777" s="23">
        <f>'simulateur tarif OQN'!$B$4</f>
        <v>40</v>
      </c>
      <c r="AJ777" s="24">
        <f t="shared" si="237"/>
        <v>4114.26</v>
      </c>
      <c r="AK777" s="24">
        <f t="shared" si="238"/>
        <v>102.85650000000001</v>
      </c>
      <c r="AM777" t="str">
        <f t="shared" si="239"/>
        <v>ZONEHAUTE</v>
      </c>
      <c r="AN777" t="str">
        <f t="shared" si="240"/>
        <v>HC</v>
      </c>
      <c r="AO777" s="20">
        <f t="shared" si="241"/>
        <v>5687.98</v>
      </c>
      <c r="AP777" s="20">
        <f t="shared" si="242"/>
        <v>2132.98</v>
      </c>
      <c r="AQ777" s="20">
        <f t="shared" si="243"/>
        <v>2875.32</v>
      </c>
      <c r="AR777" s="20">
        <f t="shared" si="244"/>
        <v>3608.71</v>
      </c>
      <c r="AS777" s="20">
        <f t="shared" si="245"/>
        <v>4114.26</v>
      </c>
      <c r="AT777" s="20">
        <f t="shared" si="228"/>
        <v>4080.76</v>
      </c>
      <c r="AU777" s="20">
        <f t="shared" si="246"/>
        <v>85319.2</v>
      </c>
    </row>
    <row r="778" spans="1:47" ht="33.75">
      <c r="A778" s="54">
        <v>779</v>
      </c>
      <c r="B778" s="54" t="s">
        <v>1464</v>
      </c>
      <c r="C778" s="58" t="s">
        <v>1465</v>
      </c>
      <c r="D778" s="79">
        <v>15</v>
      </c>
      <c r="E778" s="79">
        <v>35</v>
      </c>
      <c r="F778" s="80">
        <v>2153.73</v>
      </c>
      <c r="G778" s="80">
        <v>143.58000000000001</v>
      </c>
      <c r="H778" s="80">
        <v>2153.73</v>
      </c>
      <c r="I778" s="80">
        <v>2903.29</v>
      </c>
      <c r="J778" s="80">
        <v>3643.81</v>
      </c>
      <c r="K778" s="80">
        <v>104.11</v>
      </c>
      <c r="L778" s="73">
        <f t="shared" si="229"/>
        <v>101.78</v>
      </c>
      <c r="M778" s="73">
        <f t="shared" si="230"/>
        <v>139.27000000000001</v>
      </c>
      <c r="N778" s="72" t="str">
        <f t="shared" si="231"/>
        <v>0841</v>
      </c>
      <c r="O778" s="74">
        <f t="shared" si="232"/>
        <v>20</v>
      </c>
      <c r="P778" s="72">
        <f t="shared" si="233"/>
        <v>1</v>
      </c>
      <c r="Q778" s="74">
        <f t="shared" si="234"/>
        <v>15</v>
      </c>
      <c r="R778" s="72">
        <f t="shared" si="235"/>
        <v>22</v>
      </c>
      <c r="S778" s="72">
        <f t="shared" si="236"/>
        <v>29</v>
      </c>
      <c r="AI778" s="23">
        <f>'simulateur tarif OQN'!$B$4</f>
        <v>40</v>
      </c>
      <c r="AJ778" s="24">
        <f t="shared" si="237"/>
        <v>4164.3599999999997</v>
      </c>
      <c r="AK778" s="24">
        <f t="shared" si="238"/>
        <v>104.10899999999999</v>
      </c>
      <c r="AM778" t="str">
        <f t="shared" si="239"/>
        <v>ZONEHAUTE</v>
      </c>
      <c r="AN778" t="str">
        <f t="shared" si="240"/>
        <v>HC</v>
      </c>
      <c r="AO778" s="20">
        <f t="shared" si="241"/>
        <v>5743.2300000000005</v>
      </c>
      <c r="AP778" s="20">
        <f t="shared" si="242"/>
        <v>2153.73</v>
      </c>
      <c r="AQ778" s="20">
        <f t="shared" si="243"/>
        <v>2903.29</v>
      </c>
      <c r="AR778" s="20">
        <f t="shared" si="244"/>
        <v>3643.81</v>
      </c>
      <c r="AS778" s="20">
        <f t="shared" si="245"/>
        <v>4164.3599999999997</v>
      </c>
      <c r="AT778" s="20">
        <f t="shared" si="228"/>
        <v>4280.8600000000006</v>
      </c>
      <c r="AU778" s="20">
        <f t="shared" si="246"/>
        <v>86149.2</v>
      </c>
    </row>
    <row r="779" spans="1:47" ht="33.75">
      <c r="A779" s="54">
        <v>780</v>
      </c>
      <c r="B779" s="54" t="s">
        <v>1466</v>
      </c>
      <c r="C779" s="58" t="s">
        <v>1467</v>
      </c>
      <c r="D779" s="79">
        <v>15</v>
      </c>
      <c r="E779" s="79">
        <v>35</v>
      </c>
      <c r="F779" s="80">
        <v>2354.2600000000002</v>
      </c>
      <c r="G779" s="80">
        <v>156.94999999999999</v>
      </c>
      <c r="H779" s="80">
        <v>2354.2600000000002</v>
      </c>
      <c r="I779" s="80">
        <v>3053.71</v>
      </c>
      <c r="J779" s="80">
        <v>3855.74</v>
      </c>
      <c r="K779" s="80">
        <v>104.98</v>
      </c>
      <c r="L779" s="73">
        <f t="shared" si="229"/>
        <v>101.78</v>
      </c>
      <c r="M779" s="73">
        <f t="shared" si="230"/>
        <v>139.27000000000001</v>
      </c>
      <c r="N779" s="72" t="str">
        <f t="shared" si="231"/>
        <v>0841</v>
      </c>
      <c r="O779" s="74">
        <f t="shared" si="232"/>
        <v>20</v>
      </c>
      <c r="P779" s="72">
        <f t="shared" si="233"/>
        <v>1</v>
      </c>
      <c r="Q779" s="74">
        <f t="shared" si="234"/>
        <v>15</v>
      </c>
      <c r="R779" s="72">
        <f t="shared" si="235"/>
        <v>22</v>
      </c>
      <c r="S779" s="72">
        <f t="shared" si="236"/>
        <v>29</v>
      </c>
      <c r="AI779" s="23">
        <f>'simulateur tarif OQN'!$B$4</f>
        <v>40</v>
      </c>
      <c r="AJ779" s="24">
        <f t="shared" si="237"/>
        <v>4380.6399999999994</v>
      </c>
      <c r="AK779" s="24">
        <f t="shared" si="238"/>
        <v>109.51599999999999</v>
      </c>
      <c r="AM779" t="str">
        <f t="shared" si="239"/>
        <v>ZONEHAUTE</v>
      </c>
      <c r="AN779" t="str">
        <f t="shared" si="240"/>
        <v>HC</v>
      </c>
      <c r="AO779" s="20">
        <f t="shared" si="241"/>
        <v>6278.01</v>
      </c>
      <c r="AP779" s="20">
        <f t="shared" si="242"/>
        <v>2354.2600000000002</v>
      </c>
      <c r="AQ779" s="20">
        <f t="shared" si="243"/>
        <v>3053.71</v>
      </c>
      <c r="AR779" s="20">
        <f t="shared" si="244"/>
        <v>3855.74</v>
      </c>
      <c r="AS779" s="20">
        <f t="shared" si="245"/>
        <v>4380.6399999999994</v>
      </c>
      <c r="AT779" s="20">
        <f t="shared" si="228"/>
        <v>4540.6399999999994</v>
      </c>
      <c r="AU779" s="20">
        <f t="shared" si="246"/>
        <v>94170.400000000009</v>
      </c>
    </row>
    <row r="780" spans="1:47" ht="33.75">
      <c r="A780" s="54">
        <v>781</v>
      </c>
      <c r="B780" s="54" t="s">
        <v>1468</v>
      </c>
      <c r="C780" s="58" t="s">
        <v>1469</v>
      </c>
      <c r="D780" s="79">
        <v>43</v>
      </c>
      <c r="E780" s="79">
        <v>49</v>
      </c>
      <c r="F780" s="80">
        <v>5498.75</v>
      </c>
      <c r="G780" s="80">
        <v>112.3</v>
      </c>
      <c r="H780" s="80">
        <v>5498.75</v>
      </c>
      <c r="I780" s="80" t="s">
        <v>28</v>
      </c>
      <c r="J780" s="80" t="s">
        <v>28</v>
      </c>
      <c r="K780" s="80">
        <v>119.76</v>
      </c>
      <c r="L780" s="73">
        <f t="shared" si="229"/>
        <v>101.78</v>
      </c>
      <c r="M780" s="73">
        <f t="shared" si="230"/>
        <v>139.27000000000001</v>
      </c>
      <c r="N780" s="72" t="str">
        <f t="shared" si="231"/>
        <v>0841</v>
      </c>
      <c r="O780" s="74">
        <f t="shared" si="232"/>
        <v>6</v>
      </c>
      <c r="P780" s="72">
        <f t="shared" si="233"/>
        <v>0</v>
      </c>
      <c r="Q780" s="74">
        <f t="shared" si="234"/>
        <v>43</v>
      </c>
      <c r="R780" s="72" t="str">
        <f t="shared" si="235"/>
        <v/>
      </c>
      <c r="S780" s="72" t="str">
        <f t="shared" si="236"/>
        <v/>
      </c>
      <c r="AI780" s="23">
        <f>'simulateur tarif OQN'!$B$4</f>
        <v>40</v>
      </c>
      <c r="AJ780" s="24">
        <f t="shared" si="237"/>
        <v>5161.8500000000004</v>
      </c>
      <c r="AK780" s="24">
        <f t="shared" si="238"/>
        <v>129.04625000000001</v>
      </c>
      <c r="AM780" t="str">
        <f t="shared" si="239"/>
        <v>ZONEBASSE</v>
      </c>
      <c r="AN780" t="str">
        <f t="shared" si="240"/>
        <v>HC</v>
      </c>
      <c r="AO780" s="20">
        <f t="shared" si="241"/>
        <v>5161.8500000000004</v>
      </c>
      <c r="AP780" s="20">
        <f t="shared" si="242"/>
        <v>5498.75</v>
      </c>
      <c r="AQ780" s="20" t="str">
        <f t="shared" si="243"/>
        <v>.</v>
      </c>
      <c r="AR780" s="20" t="str">
        <f t="shared" si="244"/>
        <v>.</v>
      </c>
      <c r="AS780" s="20">
        <f t="shared" si="245"/>
        <v>4420.91</v>
      </c>
      <c r="AT780" s="20">
        <f t="shared" si="228"/>
        <v>5319.91</v>
      </c>
      <c r="AU780" s="20">
        <f t="shared" si="246"/>
        <v>219950</v>
      </c>
    </row>
    <row r="781" spans="1:47" ht="33.75">
      <c r="A781" s="54">
        <v>782</v>
      </c>
      <c r="B781" s="54" t="s">
        <v>1470</v>
      </c>
      <c r="C781" s="58" t="s">
        <v>1471</v>
      </c>
      <c r="D781" s="79">
        <v>8</v>
      </c>
      <c r="E781" s="79">
        <v>28</v>
      </c>
      <c r="F781" s="80">
        <v>1094.02</v>
      </c>
      <c r="G781" s="80">
        <v>136.75</v>
      </c>
      <c r="H781" s="80">
        <v>1094.02</v>
      </c>
      <c r="I781" s="80">
        <v>1892.41</v>
      </c>
      <c r="J781" s="80">
        <v>2519.1799999999998</v>
      </c>
      <c r="K781" s="80">
        <v>87.91</v>
      </c>
      <c r="L781" s="73">
        <f t="shared" si="229"/>
        <v>98.9</v>
      </c>
      <c r="M781" s="73">
        <f t="shared" si="230"/>
        <v>139.27000000000001</v>
      </c>
      <c r="N781" s="72" t="str">
        <f t="shared" si="231"/>
        <v>0841</v>
      </c>
      <c r="O781" s="74">
        <f t="shared" si="232"/>
        <v>20</v>
      </c>
      <c r="P781" s="72">
        <f t="shared" si="233"/>
        <v>1</v>
      </c>
      <c r="Q781" s="74">
        <f t="shared" si="234"/>
        <v>8</v>
      </c>
      <c r="R781" s="72">
        <f t="shared" si="235"/>
        <v>15</v>
      </c>
      <c r="S781" s="72">
        <f t="shared" si="236"/>
        <v>22</v>
      </c>
      <c r="AI781" s="23">
        <f>'simulateur tarif OQN'!$B$4</f>
        <v>40</v>
      </c>
      <c r="AJ781" s="24">
        <f t="shared" si="237"/>
        <v>3574.1</v>
      </c>
      <c r="AK781" s="24">
        <f t="shared" si="238"/>
        <v>89.352499999999992</v>
      </c>
      <c r="AM781" t="str">
        <f t="shared" si="239"/>
        <v>ZONEHAUTE</v>
      </c>
      <c r="AN781" t="str">
        <f t="shared" si="240"/>
        <v>HC</v>
      </c>
      <c r="AO781" s="20">
        <f t="shared" si="241"/>
        <v>5470.02</v>
      </c>
      <c r="AP781" s="20">
        <f t="shared" si="242"/>
        <v>1094.02</v>
      </c>
      <c r="AQ781" s="20">
        <f t="shared" si="243"/>
        <v>1892.41</v>
      </c>
      <c r="AR781" s="20">
        <f t="shared" si="244"/>
        <v>2519.1799999999998</v>
      </c>
      <c r="AS781" s="20">
        <f t="shared" si="245"/>
        <v>3574.1</v>
      </c>
      <c r="AT781" s="20">
        <f t="shared" si="228"/>
        <v>3024.6000000000004</v>
      </c>
      <c r="AU781" s="20">
        <f t="shared" si="246"/>
        <v>43760.800000000003</v>
      </c>
    </row>
    <row r="782" spans="1:47" ht="33.75">
      <c r="A782" s="54">
        <v>783</v>
      </c>
      <c r="B782" s="54" t="s">
        <v>1472</v>
      </c>
      <c r="C782" s="58" t="s">
        <v>1473</v>
      </c>
      <c r="D782" s="79">
        <v>8</v>
      </c>
      <c r="E782" s="79">
        <v>28</v>
      </c>
      <c r="F782" s="80">
        <v>1435.72</v>
      </c>
      <c r="G782" s="80">
        <v>179.47</v>
      </c>
      <c r="H782" s="80">
        <v>1435.72</v>
      </c>
      <c r="I782" s="80">
        <v>2505.36</v>
      </c>
      <c r="J782" s="80">
        <v>3414.59</v>
      </c>
      <c r="K782" s="80">
        <v>118.56</v>
      </c>
      <c r="L782" s="73">
        <f t="shared" si="229"/>
        <v>98.9</v>
      </c>
      <c r="M782" s="73">
        <f t="shared" si="230"/>
        <v>139.27000000000001</v>
      </c>
      <c r="N782" s="72" t="str">
        <f t="shared" si="231"/>
        <v>0841</v>
      </c>
      <c r="O782" s="74">
        <f t="shared" si="232"/>
        <v>20</v>
      </c>
      <c r="P782" s="72">
        <f t="shared" si="233"/>
        <v>1</v>
      </c>
      <c r="Q782" s="74">
        <f t="shared" si="234"/>
        <v>8</v>
      </c>
      <c r="R782" s="72">
        <f t="shared" si="235"/>
        <v>15</v>
      </c>
      <c r="S782" s="72">
        <f t="shared" si="236"/>
        <v>22</v>
      </c>
      <c r="AI782" s="23">
        <f>'simulateur tarif OQN'!$B$4</f>
        <v>40</v>
      </c>
      <c r="AJ782" s="24">
        <f t="shared" si="237"/>
        <v>4837.3100000000004</v>
      </c>
      <c r="AK782" s="24">
        <f t="shared" si="238"/>
        <v>120.93275000000001</v>
      </c>
      <c r="AM782" t="str">
        <f t="shared" si="239"/>
        <v>ZONEHAUTE</v>
      </c>
      <c r="AN782" t="str">
        <f t="shared" si="240"/>
        <v>HC</v>
      </c>
      <c r="AO782" s="20">
        <f t="shared" si="241"/>
        <v>7178.76</v>
      </c>
      <c r="AP782" s="20">
        <f t="shared" si="242"/>
        <v>1435.72</v>
      </c>
      <c r="AQ782" s="20">
        <f t="shared" si="243"/>
        <v>2505.36</v>
      </c>
      <c r="AR782" s="20">
        <f t="shared" si="244"/>
        <v>3414.59</v>
      </c>
      <c r="AS782" s="20">
        <f t="shared" si="245"/>
        <v>4837.3100000000004</v>
      </c>
      <c r="AT782" s="20">
        <f t="shared" si="228"/>
        <v>5820.3100000000013</v>
      </c>
      <c r="AU782" s="20">
        <f t="shared" si="246"/>
        <v>57428.800000000003</v>
      </c>
    </row>
    <row r="783" spans="1:47" ht="33.75">
      <c r="A783" s="54">
        <v>784</v>
      </c>
      <c r="B783" s="54" t="s">
        <v>1474</v>
      </c>
      <c r="C783" s="58" t="s">
        <v>1475</v>
      </c>
      <c r="D783" s="79">
        <v>8</v>
      </c>
      <c r="E783" s="79">
        <v>28</v>
      </c>
      <c r="F783" s="80">
        <v>1198.25</v>
      </c>
      <c r="G783" s="80">
        <v>149.78</v>
      </c>
      <c r="H783" s="80">
        <v>1198.25</v>
      </c>
      <c r="I783" s="80">
        <v>2050.14</v>
      </c>
      <c r="J783" s="80">
        <v>2756.99</v>
      </c>
      <c r="K783" s="80">
        <v>94.2</v>
      </c>
      <c r="L783" s="73">
        <f t="shared" si="229"/>
        <v>98.9</v>
      </c>
      <c r="M783" s="73">
        <f t="shared" si="230"/>
        <v>139.27000000000001</v>
      </c>
      <c r="N783" s="72" t="str">
        <f t="shared" si="231"/>
        <v>0841</v>
      </c>
      <c r="O783" s="74">
        <f t="shared" si="232"/>
        <v>20</v>
      </c>
      <c r="P783" s="72">
        <f t="shared" si="233"/>
        <v>1</v>
      </c>
      <c r="Q783" s="74">
        <f t="shared" si="234"/>
        <v>8</v>
      </c>
      <c r="R783" s="72">
        <f t="shared" si="235"/>
        <v>15</v>
      </c>
      <c r="S783" s="72">
        <f t="shared" si="236"/>
        <v>22</v>
      </c>
      <c r="AI783" s="23">
        <f>'simulateur tarif OQN'!$B$4</f>
        <v>40</v>
      </c>
      <c r="AJ783" s="24">
        <f t="shared" si="237"/>
        <v>3887.39</v>
      </c>
      <c r="AK783" s="24">
        <f t="shared" si="238"/>
        <v>97.184749999999994</v>
      </c>
      <c r="AM783" t="str">
        <f t="shared" si="239"/>
        <v>ZONEHAUTE</v>
      </c>
      <c r="AN783" t="str">
        <f t="shared" si="240"/>
        <v>HC</v>
      </c>
      <c r="AO783" s="20">
        <f t="shared" si="241"/>
        <v>5991.21</v>
      </c>
      <c r="AP783" s="20">
        <f t="shared" si="242"/>
        <v>1198.25</v>
      </c>
      <c r="AQ783" s="20">
        <f t="shared" si="243"/>
        <v>2050.14</v>
      </c>
      <c r="AR783" s="20">
        <f t="shared" si="244"/>
        <v>2756.99</v>
      </c>
      <c r="AS783" s="20">
        <f t="shared" si="245"/>
        <v>3887.39</v>
      </c>
      <c r="AT783" s="20">
        <f t="shared" si="228"/>
        <v>3652.3899999999994</v>
      </c>
      <c r="AU783" s="20">
        <f t="shared" si="246"/>
        <v>47930</v>
      </c>
    </row>
    <row r="784" spans="1:47" ht="33.75">
      <c r="A784" s="54">
        <v>785</v>
      </c>
      <c r="B784" s="54" t="s">
        <v>1476</v>
      </c>
      <c r="C784" s="58" t="s">
        <v>1477</v>
      </c>
      <c r="D784" s="79">
        <v>8</v>
      </c>
      <c r="E784" s="79">
        <v>28</v>
      </c>
      <c r="F784" s="80">
        <v>1356.74</v>
      </c>
      <c r="G784" s="80">
        <v>169.59</v>
      </c>
      <c r="H784" s="80">
        <v>1356.74</v>
      </c>
      <c r="I784" s="80">
        <v>2348.61</v>
      </c>
      <c r="J784" s="80">
        <v>3245.38</v>
      </c>
      <c r="K784" s="80">
        <v>109.53</v>
      </c>
      <c r="L784" s="73">
        <f t="shared" si="229"/>
        <v>98.9</v>
      </c>
      <c r="M784" s="73">
        <f t="shared" si="230"/>
        <v>139.27000000000001</v>
      </c>
      <c r="N784" s="72" t="str">
        <f t="shared" si="231"/>
        <v>0841</v>
      </c>
      <c r="O784" s="74">
        <f t="shared" si="232"/>
        <v>20</v>
      </c>
      <c r="P784" s="72">
        <f t="shared" si="233"/>
        <v>1</v>
      </c>
      <c r="Q784" s="74">
        <f t="shared" si="234"/>
        <v>8</v>
      </c>
      <c r="R784" s="72">
        <f t="shared" si="235"/>
        <v>15</v>
      </c>
      <c r="S784" s="72">
        <f t="shared" si="236"/>
        <v>22</v>
      </c>
      <c r="AI784" s="23">
        <f>'simulateur tarif OQN'!$B$4</f>
        <v>40</v>
      </c>
      <c r="AJ784" s="24">
        <f t="shared" si="237"/>
        <v>4559.74</v>
      </c>
      <c r="AK784" s="24">
        <f t="shared" si="238"/>
        <v>113.9935</v>
      </c>
      <c r="AM784" t="str">
        <f t="shared" si="239"/>
        <v>ZONEHAUTE</v>
      </c>
      <c r="AN784" t="str">
        <f t="shared" si="240"/>
        <v>HC</v>
      </c>
      <c r="AO784" s="20">
        <f t="shared" si="241"/>
        <v>6783.62</v>
      </c>
      <c r="AP784" s="20">
        <f t="shared" si="242"/>
        <v>1356.74</v>
      </c>
      <c r="AQ784" s="20">
        <f t="shared" si="243"/>
        <v>2348.61</v>
      </c>
      <c r="AR784" s="20">
        <f t="shared" si="244"/>
        <v>3245.38</v>
      </c>
      <c r="AS784" s="20">
        <f t="shared" si="245"/>
        <v>4559.74</v>
      </c>
      <c r="AT784" s="20">
        <f t="shared" si="228"/>
        <v>5091.24</v>
      </c>
      <c r="AU784" s="20">
        <f t="shared" si="246"/>
        <v>54269.599999999999</v>
      </c>
    </row>
    <row r="785" spans="1:47" ht="33.75">
      <c r="A785" s="54">
        <v>786</v>
      </c>
      <c r="B785" s="54" t="s">
        <v>1478</v>
      </c>
      <c r="C785" s="58" t="s">
        <v>1479</v>
      </c>
      <c r="D785" s="79">
        <v>8</v>
      </c>
      <c r="E785" s="79">
        <v>28</v>
      </c>
      <c r="F785" s="80">
        <v>1259.72</v>
      </c>
      <c r="G785" s="80">
        <v>157.46</v>
      </c>
      <c r="H785" s="80">
        <v>1259.72</v>
      </c>
      <c r="I785" s="80">
        <v>2175.39</v>
      </c>
      <c r="J785" s="80">
        <v>2871.68</v>
      </c>
      <c r="K785" s="80">
        <v>94.8</v>
      </c>
      <c r="L785" s="73">
        <f t="shared" si="229"/>
        <v>98.9</v>
      </c>
      <c r="M785" s="73">
        <f t="shared" si="230"/>
        <v>139.27000000000001</v>
      </c>
      <c r="N785" s="72" t="str">
        <f t="shared" si="231"/>
        <v>0841</v>
      </c>
      <c r="O785" s="74">
        <f t="shared" si="232"/>
        <v>20</v>
      </c>
      <c r="P785" s="72">
        <f t="shared" si="233"/>
        <v>1</v>
      </c>
      <c r="Q785" s="74">
        <f t="shared" si="234"/>
        <v>8</v>
      </c>
      <c r="R785" s="72">
        <f t="shared" si="235"/>
        <v>15</v>
      </c>
      <c r="S785" s="72">
        <f t="shared" si="236"/>
        <v>22</v>
      </c>
      <c r="AI785" s="23">
        <f>'simulateur tarif OQN'!$B$4</f>
        <v>40</v>
      </c>
      <c r="AJ785" s="24">
        <f t="shared" si="237"/>
        <v>4009.2799999999997</v>
      </c>
      <c r="AK785" s="24">
        <f t="shared" si="238"/>
        <v>100.232</v>
      </c>
      <c r="AM785" t="str">
        <f t="shared" si="239"/>
        <v>ZONEHAUTE</v>
      </c>
      <c r="AN785" t="str">
        <f t="shared" si="240"/>
        <v>HC</v>
      </c>
      <c r="AO785" s="20">
        <f t="shared" si="241"/>
        <v>6298.4400000000005</v>
      </c>
      <c r="AP785" s="20">
        <f t="shared" si="242"/>
        <v>1259.72</v>
      </c>
      <c r="AQ785" s="20">
        <f t="shared" si="243"/>
        <v>2175.39</v>
      </c>
      <c r="AR785" s="20">
        <f t="shared" si="244"/>
        <v>2871.68</v>
      </c>
      <c r="AS785" s="20">
        <f t="shared" si="245"/>
        <v>4009.2799999999997</v>
      </c>
      <c r="AT785" s="20">
        <f t="shared" si="228"/>
        <v>3804.2799999999988</v>
      </c>
      <c r="AU785" s="20">
        <f t="shared" si="246"/>
        <v>50388.800000000003</v>
      </c>
    </row>
    <row r="786" spans="1:47" ht="33.75">
      <c r="A786" s="54">
        <v>787</v>
      </c>
      <c r="B786" s="54" t="s">
        <v>1480</v>
      </c>
      <c r="C786" s="58" t="s">
        <v>1481</v>
      </c>
      <c r="D786" s="79">
        <v>43</v>
      </c>
      <c r="E786" s="79">
        <v>49</v>
      </c>
      <c r="F786" s="80">
        <v>5246.75</v>
      </c>
      <c r="G786" s="80">
        <v>109.69</v>
      </c>
      <c r="H786" s="80">
        <v>5246.75</v>
      </c>
      <c r="I786" s="80" t="s">
        <v>28</v>
      </c>
      <c r="J786" s="80" t="s">
        <v>28</v>
      </c>
      <c r="K786" s="80">
        <v>114.06</v>
      </c>
      <c r="L786" s="73">
        <f t="shared" si="229"/>
        <v>98.9</v>
      </c>
      <c r="M786" s="73">
        <f t="shared" si="230"/>
        <v>139.27000000000001</v>
      </c>
      <c r="N786" s="72" t="str">
        <f t="shared" si="231"/>
        <v>0841</v>
      </c>
      <c r="O786" s="74">
        <f t="shared" si="232"/>
        <v>6</v>
      </c>
      <c r="P786" s="72">
        <f t="shared" si="233"/>
        <v>0</v>
      </c>
      <c r="Q786" s="74">
        <f t="shared" si="234"/>
        <v>43</v>
      </c>
      <c r="R786" s="72" t="str">
        <f t="shared" si="235"/>
        <v/>
      </c>
      <c r="S786" s="72" t="str">
        <f t="shared" si="236"/>
        <v/>
      </c>
      <c r="AI786" s="23">
        <f>'simulateur tarif OQN'!$B$4</f>
        <v>40</v>
      </c>
      <c r="AJ786" s="24">
        <f t="shared" si="237"/>
        <v>4917.68</v>
      </c>
      <c r="AK786" s="24">
        <f t="shared" si="238"/>
        <v>122.94200000000001</v>
      </c>
      <c r="AM786" t="str">
        <f t="shared" si="239"/>
        <v>ZONEBASSE</v>
      </c>
      <c r="AN786" t="str">
        <f t="shared" si="240"/>
        <v>HC</v>
      </c>
      <c r="AO786" s="20">
        <f t="shared" si="241"/>
        <v>4917.68</v>
      </c>
      <c r="AP786" s="20">
        <f t="shared" si="242"/>
        <v>5246.75</v>
      </c>
      <c r="AQ786" s="20" t="str">
        <f t="shared" si="243"/>
        <v>.</v>
      </c>
      <c r="AR786" s="20" t="str">
        <f t="shared" si="244"/>
        <v>.</v>
      </c>
      <c r="AS786" s="20">
        <f t="shared" si="245"/>
        <v>4220.21</v>
      </c>
      <c r="AT786" s="20">
        <f t="shared" si="228"/>
        <v>4978.2099999999991</v>
      </c>
      <c r="AU786" s="20">
        <f t="shared" si="246"/>
        <v>209870</v>
      </c>
    </row>
    <row r="787" spans="1:47" ht="33.75">
      <c r="A787" s="54">
        <v>788</v>
      </c>
      <c r="B787" s="54" t="s">
        <v>1482</v>
      </c>
      <c r="C787" s="58" t="s">
        <v>2779</v>
      </c>
      <c r="D787" s="79">
        <v>1</v>
      </c>
      <c r="E787" s="79">
        <v>1</v>
      </c>
      <c r="F787" s="80" t="s">
        <v>28</v>
      </c>
      <c r="G787" s="80" t="s">
        <v>28</v>
      </c>
      <c r="H787" s="80">
        <v>97.84</v>
      </c>
      <c r="I787" s="80" t="s">
        <v>28</v>
      </c>
      <c r="J787" s="80" t="s">
        <v>28</v>
      </c>
      <c r="K787" s="80" t="s">
        <v>28</v>
      </c>
      <c r="L787" s="73" t="str">
        <f t="shared" si="229"/>
        <v/>
      </c>
      <c r="M787" s="73" t="str">
        <f t="shared" si="230"/>
        <v/>
      </c>
      <c r="N787" s="72" t="str">
        <f t="shared" si="231"/>
        <v>0843</v>
      </c>
      <c r="O787" s="74">
        <f t="shared" si="232"/>
        <v>0</v>
      </c>
      <c r="P787" s="72">
        <f t="shared" si="233"/>
        <v>0</v>
      </c>
      <c r="Q787" s="74">
        <f t="shared" si="234"/>
        <v>1</v>
      </c>
      <c r="R787" s="72" t="str">
        <f t="shared" si="235"/>
        <v/>
      </c>
      <c r="S787" s="72" t="str">
        <f t="shared" si="236"/>
        <v/>
      </c>
      <c r="AI787" s="23">
        <f>'simulateur tarif OQN'!$B$4</f>
        <v>40</v>
      </c>
      <c r="AJ787" s="24">
        <f t="shared" si="237"/>
        <v>3913.6000000000004</v>
      </c>
      <c r="AK787" s="24">
        <f t="shared" si="238"/>
        <v>97.84</v>
      </c>
      <c r="AM787" t="str">
        <f t="shared" si="239"/>
        <v>ZONEHAUTE</v>
      </c>
      <c r="AN787" t="str">
        <f t="shared" si="240"/>
        <v>HDJ</v>
      </c>
      <c r="AO787" s="20" t="e">
        <f t="shared" si="241"/>
        <v>#VALUE!</v>
      </c>
      <c r="AP787" s="20">
        <f t="shared" si="242"/>
        <v>97.84</v>
      </c>
      <c r="AQ787" s="20" t="str">
        <f t="shared" si="243"/>
        <v>.</v>
      </c>
      <c r="AR787" s="20" t="str">
        <f t="shared" si="244"/>
        <v>.</v>
      </c>
      <c r="AS787" s="20" t="e">
        <f t="shared" si="245"/>
        <v>#VALUE!</v>
      </c>
      <c r="AT787" s="20" t="e">
        <f t="shared" si="228"/>
        <v>#VALUE!</v>
      </c>
      <c r="AU787" s="20">
        <f t="shared" si="246"/>
        <v>3913.6000000000004</v>
      </c>
    </row>
    <row r="788" spans="1:47" ht="22.5">
      <c r="A788" s="54">
        <v>789</v>
      </c>
      <c r="B788" s="54" t="s">
        <v>1483</v>
      </c>
      <c r="C788" s="58" t="s">
        <v>2780</v>
      </c>
      <c r="D788" s="79">
        <v>1</v>
      </c>
      <c r="E788" s="79">
        <v>1</v>
      </c>
      <c r="F788" s="80" t="s">
        <v>28</v>
      </c>
      <c r="G788" s="80" t="s">
        <v>28</v>
      </c>
      <c r="H788" s="80">
        <v>84.34</v>
      </c>
      <c r="I788" s="80" t="s">
        <v>28</v>
      </c>
      <c r="J788" s="80" t="s">
        <v>28</v>
      </c>
      <c r="K788" s="80" t="s">
        <v>28</v>
      </c>
      <c r="L788" s="73" t="str">
        <f t="shared" si="229"/>
        <v/>
      </c>
      <c r="M788" s="73" t="str">
        <f t="shared" si="230"/>
        <v/>
      </c>
      <c r="N788" s="72" t="str">
        <f t="shared" si="231"/>
        <v>0843</v>
      </c>
      <c r="O788" s="74">
        <f t="shared" si="232"/>
        <v>0</v>
      </c>
      <c r="P788" s="72">
        <f t="shared" si="233"/>
        <v>0</v>
      </c>
      <c r="Q788" s="74">
        <f t="shared" si="234"/>
        <v>1</v>
      </c>
      <c r="R788" s="72" t="str">
        <f t="shared" si="235"/>
        <v/>
      </c>
      <c r="S788" s="72" t="str">
        <f t="shared" si="236"/>
        <v/>
      </c>
      <c r="AI788" s="23">
        <f>'simulateur tarif OQN'!$B$4</f>
        <v>40</v>
      </c>
      <c r="AJ788" s="24">
        <f t="shared" si="237"/>
        <v>3373.6000000000004</v>
      </c>
      <c r="AK788" s="24">
        <f t="shared" si="238"/>
        <v>84.34</v>
      </c>
      <c r="AM788" t="str">
        <f t="shared" si="239"/>
        <v>ZONEHAUTE</v>
      </c>
      <c r="AN788" t="str">
        <f t="shared" si="240"/>
        <v>HDJ</v>
      </c>
      <c r="AO788" s="20" t="e">
        <f t="shared" si="241"/>
        <v>#VALUE!</v>
      </c>
      <c r="AP788" s="20">
        <f t="shared" si="242"/>
        <v>84.34</v>
      </c>
      <c r="AQ788" s="20" t="str">
        <f t="shared" si="243"/>
        <v>.</v>
      </c>
      <c r="AR788" s="20" t="str">
        <f t="shared" si="244"/>
        <v>.</v>
      </c>
      <c r="AS788" s="20" t="e">
        <f t="shared" si="245"/>
        <v>#VALUE!</v>
      </c>
      <c r="AT788" s="20" t="e">
        <f t="shared" si="228"/>
        <v>#VALUE!</v>
      </c>
      <c r="AU788" s="20">
        <f t="shared" si="246"/>
        <v>3373.6000000000004</v>
      </c>
    </row>
    <row r="789" spans="1:47" ht="22.5">
      <c r="A789" s="54">
        <v>790</v>
      </c>
      <c r="B789" s="54" t="s">
        <v>1484</v>
      </c>
      <c r="C789" s="58" t="s">
        <v>2781</v>
      </c>
      <c r="D789" s="79">
        <v>1</v>
      </c>
      <c r="E789" s="79">
        <v>1</v>
      </c>
      <c r="F789" s="80" t="s">
        <v>28</v>
      </c>
      <c r="G789" s="80" t="s">
        <v>28</v>
      </c>
      <c r="H789" s="80">
        <v>67.790000000000006</v>
      </c>
      <c r="I789" s="80" t="s">
        <v>28</v>
      </c>
      <c r="J789" s="80" t="s">
        <v>28</v>
      </c>
      <c r="K789" s="80" t="s">
        <v>28</v>
      </c>
      <c r="L789" s="73" t="str">
        <f t="shared" si="229"/>
        <v/>
      </c>
      <c r="M789" s="73" t="str">
        <f t="shared" si="230"/>
        <v/>
      </c>
      <c r="N789" s="72" t="str">
        <f t="shared" si="231"/>
        <v>0843</v>
      </c>
      <c r="O789" s="74">
        <f t="shared" si="232"/>
        <v>0</v>
      </c>
      <c r="P789" s="72">
        <f t="shared" si="233"/>
        <v>0</v>
      </c>
      <c r="Q789" s="74">
        <f t="shared" si="234"/>
        <v>1</v>
      </c>
      <c r="R789" s="72" t="str">
        <f t="shared" si="235"/>
        <v/>
      </c>
      <c r="S789" s="72" t="str">
        <f t="shared" si="236"/>
        <v/>
      </c>
      <c r="AI789" s="23">
        <f>'simulateur tarif OQN'!$B$4</f>
        <v>40</v>
      </c>
      <c r="AJ789" s="24">
        <f t="shared" si="237"/>
        <v>2711.6000000000004</v>
      </c>
      <c r="AK789" s="24">
        <f t="shared" si="238"/>
        <v>67.790000000000006</v>
      </c>
      <c r="AM789" t="str">
        <f t="shared" si="239"/>
        <v>ZONEHAUTE</v>
      </c>
      <c r="AN789" t="str">
        <f t="shared" si="240"/>
        <v>HDJ</v>
      </c>
      <c r="AO789" s="20" t="e">
        <f t="shared" si="241"/>
        <v>#VALUE!</v>
      </c>
      <c r="AP789" s="20">
        <f t="shared" si="242"/>
        <v>67.790000000000006</v>
      </c>
      <c r="AQ789" s="20" t="str">
        <f t="shared" si="243"/>
        <v>.</v>
      </c>
      <c r="AR789" s="20" t="str">
        <f t="shared" si="244"/>
        <v>.</v>
      </c>
      <c r="AS789" s="20" t="e">
        <f t="shared" si="245"/>
        <v>#VALUE!</v>
      </c>
      <c r="AT789" s="20" t="e">
        <f t="shared" si="228"/>
        <v>#VALUE!</v>
      </c>
      <c r="AU789" s="20">
        <f t="shared" si="246"/>
        <v>2711.6000000000004</v>
      </c>
    </row>
    <row r="790" spans="1:47" ht="33.75">
      <c r="A790" s="54">
        <v>791</v>
      </c>
      <c r="B790" s="54" t="s">
        <v>1485</v>
      </c>
      <c r="C790" s="58" t="s">
        <v>2782</v>
      </c>
      <c r="D790" s="79">
        <v>22</v>
      </c>
      <c r="E790" s="79">
        <v>42</v>
      </c>
      <c r="F790" s="80">
        <v>2864.05</v>
      </c>
      <c r="G790" s="80">
        <v>130.18</v>
      </c>
      <c r="H790" s="80">
        <v>2864.05</v>
      </c>
      <c r="I790" s="80">
        <v>3707.57</v>
      </c>
      <c r="J790" s="80">
        <v>4496.37</v>
      </c>
      <c r="K790" s="80">
        <v>106.13</v>
      </c>
      <c r="L790" s="73">
        <f t="shared" si="229"/>
        <v>105.04</v>
      </c>
      <c r="M790" s="73">
        <f t="shared" si="230"/>
        <v>126.86</v>
      </c>
      <c r="N790" s="72" t="str">
        <f t="shared" si="231"/>
        <v>0843</v>
      </c>
      <c r="O790" s="74">
        <f t="shared" si="232"/>
        <v>20</v>
      </c>
      <c r="P790" s="72">
        <f t="shared" si="233"/>
        <v>1</v>
      </c>
      <c r="Q790" s="74">
        <f t="shared" si="234"/>
        <v>22</v>
      </c>
      <c r="R790" s="72">
        <f t="shared" si="235"/>
        <v>29</v>
      </c>
      <c r="S790" s="72">
        <f t="shared" si="236"/>
        <v>36</v>
      </c>
      <c r="AI790" s="23">
        <f>'simulateur tarif OQN'!$B$4</f>
        <v>40</v>
      </c>
      <c r="AJ790" s="24">
        <f t="shared" si="237"/>
        <v>4496.37</v>
      </c>
      <c r="AK790" s="24">
        <f t="shared" si="238"/>
        <v>112.40925</v>
      </c>
      <c r="AM790" t="str">
        <f t="shared" si="239"/>
        <v>ZONEFORF3</v>
      </c>
      <c r="AN790" t="str">
        <f t="shared" si="240"/>
        <v>HC</v>
      </c>
      <c r="AO790" s="20">
        <f t="shared" si="241"/>
        <v>5207.2900000000009</v>
      </c>
      <c r="AP790" s="20">
        <f t="shared" si="242"/>
        <v>2864.05</v>
      </c>
      <c r="AQ790" s="20">
        <f t="shared" si="243"/>
        <v>3707.57</v>
      </c>
      <c r="AR790" s="20">
        <f t="shared" si="244"/>
        <v>4496.37</v>
      </c>
      <c r="AS790" s="20">
        <f t="shared" si="245"/>
        <v>4284.1099999999997</v>
      </c>
      <c r="AT790" s="20">
        <f t="shared" si="228"/>
        <v>4338.6100000000006</v>
      </c>
      <c r="AU790" s="20">
        <f t="shared" si="246"/>
        <v>114562</v>
      </c>
    </row>
    <row r="791" spans="1:47" ht="33.75">
      <c r="A791" s="54">
        <v>792</v>
      </c>
      <c r="B791" s="54" t="s">
        <v>1486</v>
      </c>
      <c r="C791" s="58" t="s">
        <v>2783</v>
      </c>
      <c r="D791" s="79">
        <v>22</v>
      </c>
      <c r="E791" s="79">
        <v>42</v>
      </c>
      <c r="F791" s="80">
        <v>3211.97</v>
      </c>
      <c r="G791" s="80">
        <v>146</v>
      </c>
      <c r="H791" s="80">
        <v>3211.97</v>
      </c>
      <c r="I791" s="80">
        <v>3888.28</v>
      </c>
      <c r="J791" s="80">
        <v>4864.7</v>
      </c>
      <c r="K791" s="80">
        <v>113.82</v>
      </c>
      <c r="L791" s="73">
        <f t="shared" si="229"/>
        <v>105.04</v>
      </c>
      <c r="M791" s="73">
        <f t="shared" si="230"/>
        <v>126.86</v>
      </c>
      <c r="N791" s="72" t="str">
        <f t="shared" si="231"/>
        <v>0843</v>
      </c>
      <c r="O791" s="74">
        <f t="shared" si="232"/>
        <v>20</v>
      </c>
      <c r="P791" s="72">
        <f t="shared" si="233"/>
        <v>1</v>
      </c>
      <c r="Q791" s="74">
        <f t="shared" si="234"/>
        <v>22</v>
      </c>
      <c r="R791" s="72">
        <f t="shared" si="235"/>
        <v>29</v>
      </c>
      <c r="S791" s="72">
        <f t="shared" si="236"/>
        <v>36</v>
      </c>
      <c r="AI791" s="23">
        <f>'simulateur tarif OQN'!$B$4</f>
        <v>40</v>
      </c>
      <c r="AJ791" s="24">
        <f t="shared" si="237"/>
        <v>4864.7</v>
      </c>
      <c r="AK791" s="24">
        <f t="shared" si="238"/>
        <v>121.61749999999999</v>
      </c>
      <c r="AM791" t="str">
        <f t="shared" si="239"/>
        <v>ZONEFORF3</v>
      </c>
      <c r="AN791" t="str">
        <f t="shared" si="240"/>
        <v>HC</v>
      </c>
      <c r="AO791" s="20">
        <f t="shared" si="241"/>
        <v>5839.9699999999993</v>
      </c>
      <c r="AP791" s="20">
        <f t="shared" si="242"/>
        <v>3211.97</v>
      </c>
      <c r="AQ791" s="20">
        <f t="shared" si="243"/>
        <v>3888.28</v>
      </c>
      <c r="AR791" s="20">
        <f t="shared" si="244"/>
        <v>4864.7</v>
      </c>
      <c r="AS791" s="20">
        <f t="shared" si="245"/>
        <v>4637.0599999999995</v>
      </c>
      <c r="AT791" s="20">
        <f t="shared" si="228"/>
        <v>5076.0599999999995</v>
      </c>
      <c r="AU791" s="20">
        <f t="shared" si="246"/>
        <v>128478.79999999999</v>
      </c>
    </row>
    <row r="792" spans="1:47" ht="45">
      <c r="A792" s="54">
        <v>793</v>
      </c>
      <c r="B792" s="54" t="s">
        <v>1487</v>
      </c>
      <c r="C792" s="58" t="s">
        <v>2784</v>
      </c>
      <c r="D792" s="79">
        <v>22</v>
      </c>
      <c r="E792" s="79">
        <v>42</v>
      </c>
      <c r="F792" s="80">
        <v>2910.74</v>
      </c>
      <c r="G792" s="80">
        <v>132.31</v>
      </c>
      <c r="H792" s="80">
        <v>2910.74</v>
      </c>
      <c r="I792" s="80">
        <v>3658.38</v>
      </c>
      <c r="J792" s="80">
        <v>4502.66</v>
      </c>
      <c r="K792" s="80">
        <v>105.01</v>
      </c>
      <c r="L792" s="73">
        <f t="shared" si="229"/>
        <v>105.04</v>
      </c>
      <c r="M792" s="73">
        <f t="shared" si="230"/>
        <v>126.86</v>
      </c>
      <c r="N792" s="72" t="str">
        <f t="shared" si="231"/>
        <v>0843</v>
      </c>
      <c r="O792" s="74">
        <f t="shared" si="232"/>
        <v>20</v>
      </c>
      <c r="P792" s="72">
        <f t="shared" si="233"/>
        <v>1</v>
      </c>
      <c r="Q792" s="74">
        <f t="shared" si="234"/>
        <v>22</v>
      </c>
      <c r="R792" s="72">
        <f t="shared" si="235"/>
        <v>29</v>
      </c>
      <c r="S792" s="72">
        <f t="shared" si="236"/>
        <v>36</v>
      </c>
      <c r="AI792" s="23">
        <f>'simulateur tarif OQN'!$B$4</f>
        <v>40</v>
      </c>
      <c r="AJ792" s="24">
        <f t="shared" si="237"/>
        <v>4502.66</v>
      </c>
      <c r="AK792" s="24">
        <f t="shared" si="238"/>
        <v>112.56649999999999</v>
      </c>
      <c r="AM792" t="str">
        <f t="shared" si="239"/>
        <v>ZONEFORF3</v>
      </c>
      <c r="AN792" t="str">
        <f t="shared" si="240"/>
        <v>HC</v>
      </c>
      <c r="AO792" s="20">
        <f t="shared" si="241"/>
        <v>5292.32</v>
      </c>
      <c r="AP792" s="20">
        <f t="shared" si="242"/>
        <v>2910.74</v>
      </c>
      <c r="AQ792" s="20">
        <f t="shared" si="243"/>
        <v>3658.38</v>
      </c>
      <c r="AR792" s="20">
        <f t="shared" si="244"/>
        <v>4502.66</v>
      </c>
      <c r="AS792" s="20">
        <f t="shared" si="245"/>
        <v>4292.6399999999994</v>
      </c>
      <c r="AT792" s="20">
        <f t="shared" si="228"/>
        <v>4291.1399999999994</v>
      </c>
      <c r="AU792" s="20">
        <f t="shared" si="246"/>
        <v>116429.59999999999</v>
      </c>
    </row>
    <row r="793" spans="1:47" ht="45">
      <c r="A793" s="54">
        <v>794</v>
      </c>
      <c r="B793" s="54" t="s">
        <v>1488</v>
      </c>
      <c r="C793" s="58" t="s">
        <v>2785</v>
      </c>
      <c r="D793" s="79">
        <v>43</v>
      </c>
      <c r="E793" s="79">
        <v>49</v>
      </c>
      <c r="F793" s="80">
        <v>5610.95</v>
      </c>
      <c r="G793" s="80">
        <v>128.58000000000001</v>
      </c>
      <c r="H793" s="80">
        <v>5610.95</v>
      </c>
      <c r="I793" s="80" t="s">
        <v>28</v>
      </c>
      <c r="J793" s="80" t="s">
        <v>28</v>
      </c>
      <c r="K793" s="80">
        <v>121.32</v>
      </c>
      <c r="L793" s="73">
        <f t="shared" si="229"/>
        <v>105.04</v>
      </c>
      <c r="M793" s="73">
        <f t="shared" si="230"/>
        <v>126.86</v>
      </c>
      <c r="N793" s="72" t="str">
        <f t="shared" si="231"/>
        <v>0843</v>
      </c>
      <c r="O793" s="74">
        <f t="shared" si="232"/>
        <v>6</v>
      </c>
      <c r="P793" s="72">
        <f t="shared" si="233"/>
        <v>0</v>
      </c>
      <c r="Q793" s="74">
        <f t="shared" si="234"/>
        <v>43</v>
      </c>
      <c r="R793" s="72" t="str">
        <f t="shared" si="235"/>
        <v/>
      </c>
      <c r="S793" s="72" t="str">
        <f t="shared" si="236"/>
        <v/>
      </c>
      <c r="AI793" s="23">
        <f>'simulateur tarif OQN'!$B$4</f>
        <v>40</v>
      </c>
      <c r="AJ793" s="24">
        <f t="shared" si="237"/>
        <v>5225.21</v>
      </c>
      <c r="AK793" s="24">
        <f t="shared" si="238"/>
        <v>130.63024999999999</v>
      </c>
      <c r="AM793" t="str">
        <f t="shared" si="239"/>
        <v>ZONEBASSE</v>
      </c>
      <c r="AN793" t="str">
        <f t="shared" si="240"/>
        <v>HC</v>
      </c>
      <c r="AO793" s="20">
        <f t="shared" si="241"/>
        <v>5225.21</v>
      </c>
      <c r="AP793" s="20">
        <f t="shared" si="242"/>
        <v>5610.95</v>
      </c>
      <c r="AQ793" s="20" t="str">
        <f t="shared" si="243"/>
        <v>.</v>
      </c>
      <c r="AR793" s="20" t="str">
        <f t="shared" si="244"/>
        <v>.</v>
      </c>
      <c r="AS793" s="20">
        <f t="shared" si="245"/>
        <v>4519.07</v>
      </c>
      <c r="AT793" s="20">
        <f t="shared" si="228"/>
        <v>5333.07</v>
      </c>
      <c r="AU793" s="20">
        <f t="shared" si="246"/>
        <v>224438</v>
      </c>
    </row>
    <row r="794" spans="1:47" ht="33.75">
      <c r="A794" s="54">
        <v>795</v>
      </c>
      <c r="B794" s="54" t="s">
        <v>1489</v>
      </c>
      <c r="C794" s="58" t="s">
        <v>2786</v>
      </c>
      <c r="D794" s="79">
        <v>8</v>
      </c>
      <c r="E794" s="79">
        <v>28</v>
      </c>
      <c r="F794" s="80">
        <v>1207.8699999999999</v>
      </c>
      <c r="G794" s="80">
        <v>150.97999999999999</v>
      </c>
      <c r="H794" s="80">
        <v>1207.8699999999999</v>
      </c>
      <c r="I794" s="80">
        <v>2086.4899999999998</v>
      </c>
      <c r="J794" s="80">
        <v>2888.2</v>
      </c>
      <c r="K794" s="80">
        <v>98.53</v>
      </c>
      <c r="L794" s="73">
        <f t="shared" si="229"/>
        <v>103.6</v>
      </c>
      <c r="M794" s="73">
        <f t="shared" si="230"/>
        <v>126.86</v>
      </c>
      <c r="N794" s="72" t="str">
        <f t="shared" si="231"/>
        <v>0843</v>
      </c>
      <c r="O794" s="74">
        <f t="shared" si="232"/>
        <v>20</v>
      </c>
      <c r="P794" s="72">
        <f t="shared" si="233"/>
        <v>1</v>
      </c>
      <c r="Q794" s="74">
        <f t="shared" si="234"/>
        <v>8</v>
      </c>
      <c r="R794" s="72">
        <f t="shared" si="235"/>
        <v>15</v>
      </c>
      <c r="S794" s="72">
        <f t="shared" si="236"/>
        <v>22</v>
      </c>
      <c r="AI794" s="23">
        <f>'simulateur tarif OQN'!$B$4</f>
        <v>40</v>
      </c>
      <c r="AJ794" s="24">
        <f t="shared" si="237"/>
        <v>4070.56</v>
      </c>
      <c r="AK794" s="24">
        <f t="shared" si="238"/>
        <v>101.764</v>
      </c>
      <c r="AM794" t="str">
        <f t="shared" si="239"/>
        <v>ZONEHAUTE</v>
      </c>
      <c r="AN794" t="str">
        <f t="shared" si="240"/>
        <v>HC</v>
      </c>
      <c r="AO794" s="20">
        <f t="shared" si="241"/>
        <v>6039.23</v>
      </c>
      <c r="AP794" s="20">
        <f t="shared" si="242"/>
        <v>1207.8699999999999</v>
      </c>
      <c r="AQ794" s="20">
        <f t="shared" si="243"/>
        <v>2086.4899999999998</v>
      </c>
      <c r="AR794" s="20">
        <f t="shared" si="244"/>
        <v>2888.2</v>
      </c>
      <c r="AS794" s="20">
        <f t="shared" si="245"/>
        <v>4070.56</v>
      </c>
      <c r="AT794" s="20">
        <f t="shared" si="228"/>
        <v>3817.0599999999995</v>
      </c>
      <c r="AU794" s="20">
        <f t="shared" si="246"/>
        <v>48314.799999999996</v>
      </c>
    </row>
    <row r="795" spans="1:47" ht="33.75">
      <c r="A795" s="54">
        <v>796</v>
      </c>
      <c r="B795" s="54" t="s">
        <v>1490</v>
      </c>
      <c r="C795" s="58" t="s">
        <v>2787</v>
      </c>
      <c r="D795" s="79">
        <v>29</v>
      </c>
      <c r="E795" s="79">
        <v>35</v>
      </c>
      <c r="F795" s="80">
        <v>3326.38</v>
      </c>
      <c r="G795" s="80">
        <v>62.6</v>
      </c>
      <c r="H795" s="80">
        <v>3326.38</v>
      </c>
      <c r="I795" s="80" t="s">
        <v>28</v>
      </c>
      <c r="J795" s="80" t="s">
        <v>28</v>
      </c>
      <c r="K795" s="80">
        <v>109.42</v>
      </c>
      <c r="L795" s="73">
        <f t="shared" si="229"/>
        <v>103.6</v>
      </c>
      <c r="M795" s="73">
        <f t="shared" si="230"/>
        <v>126.86</v>
      </c>
      <c r="N795" s="72" t="str">
        <f t="shared" si="231"/>
        <v>0843</v>
      </c>
      <c r="O795" s="74">
        <f t="shared" si="232"/>
        <v>6</v>
      </c>
      <c r="P795" s="72">
        <f t="shared" si="233"/>
        <v>0</v>
      </c>
      <c r="Q795" s="74">
        <f t="shared" si="234"/>
        <v>29</v>
      </c>
      <c r="R795" s="72" t="str">
        <f t="shared" si="235"/>
        <v/>
      </c>
      <c r="S795" s="72" t="str">
        <f t="shared" si="236"/>
        <v/>
      </c>
      <c r="AI795" s="23">
        <f>'simulateur tarif OQN'!$B$4</f>
        <v>40</v>
      </c>
      <c r="AJ795" s="24">
        <f t="shared" si="237"/>
        <v>3873.48</v>
      </c>
      <c r="AK795" s="24">
        <f t="shared" si="238"/>
        <v>96.837000000000003</v>
      </c>
      <c r="AM795" t="str">
        <f t="shared" si="239"/>
        <v>ZONEHAUTE</v>
      </c>
      <c r="AN795" t="str">
        <f t="shared" si="240"/>
        <v>HC</v>
      </c>
      <c r="AO795" s="20">
        <f t="shared" si="241"/>
        <v>4014.98</v>
      </c>
      <c r="AP795" s="20">
        <f t="shared" si="242"/>
        <v>3326.38</v>
      </c>
      <c r="AQ795" s="20" t="str">
        <f t="shared" si="243"/>
        <v>.</v>
      </c>
      <c r="AR795" s="20" t="str">
        <f t="shared" si="244"/>
        <v>.</v>
      </c>
      <c r="AS795" s="20">
        <f t="shared" si="245"/>
        <v>3873.48</v>
      </c>
      <c r="AT795" s="20">
        <f t="shared" si="228"/>
        <v>4164.4799999999996</v>
      </c>
      <c r="AU795" s="20">
        <f t="shared" si="246"/>
        <v>133055.20000000001</v>
      </c>
    </row>
    <row r="796" spans="1:47" ht="45">
      <c r="A796" s="54">
        <v>797</v>
      </c>
      <c r="B796" s="54" t="s">
        <v>1491</v>
      </c>
      <c r="C796" s="58" t="s">
        <v>2788</v>
      </c>
      <c r="D796" s="79">
        <v>15</v>
      </c>
      <c r="E796" s="79">
        <v>35</v>
      </c>
      <c r="F796" s="80">
        <v>1980.45</v>
      </c>
      <c r="G796" s="80">
        <v>132.03</v>
      </c>
      <c r="H796" s="80">
        <v>1980.45</v>
      </c>
      <c r="I796" s="80">
        <v>2689.12</v>
      </c>
      <c r="J796" s="80">
        <v>3398.61</v>
      </c>
      <c r="K796" s="80">
        <v>92.98</v>
      </c>
      <c r="L796" s="73">
        <f t="shared" si="229"/>
        <v>103.6</v>
      </c>
      <c r="M796" s="73">
        <f t="shared" si="230"/>
        <v>126.86</v>
      </c>
      <c r="N796" s="72" t="str">
        <f t="shared" si="231"/>
        <v>0843</v>
      </c>
      <c r="O796" s="74">
        <f t="shared" si="232"/>
        <v>20</v>
      </c>
      <c r="P796" s="72">
        <f t="shared" si="233"/>
        <v>1</v>
      </c>
      <c r="Q796" s="74">
        <f t="shared" si="234"/>
        <v>15</v>
      </c>
      <c r="R796" s="72">
        <f t="shared" si="235"/>
        <v>22</v>
      </c>
      <c r="S796" s="72">
        <f t="shared" si="236"/>
        <v>29</v>
      </c>
      <c r="AI796" s="23">
        <f>'simulateur tarif OQN'!$B$4</f>
        <v>40</v>
      </c>
      <c r="AJ796" s="24">
        <f t="shared" si="237"/>
        <v>3863.51</v>
      </c>
      <c r="AK796" s="24">
        <f t="shared" si="238"/>
        <v>96.58775</v>
      </c>
      <c r="AM796" t="str">
        <f t="shared" si="239"/>
        <v>ZONEHAUTE</v>
      </c>
      <c r="AN796" t="str">
        <f t="shared" si="240"/>
        <v>HC</v>
      </c>
      <c r="AO796" s="20">
        <f t="shared" si="241"/>
        <v>5281.2</v>
      </c>
      <c r="AP796" s="20">
        <f t="shared" si="242"/>
        <v>1980.45</v>
      </c>
      <c r="AQ796" s="20">
        <f t="shared" si="243"/>
        <v>2689.12</v>
      </c>
      <c r="AR796" s="20">
        <f t="shared" si="244"/>
        <v>3398.61</v>
      </c>
      <c r="AS796" s="20">
        <f t="shared" si="245"/>
        <v>3863.51</v>
      </c>
      <c r="AT796" s="20">
        <f t="shared" si="228"/>
        <v>3332.51</v>
      </c>
      <c r="AU796" s="20">
        <f t="shared" si="246"/>
        <v>79218</v>
      </c>
    </row>
    <row r="797" spans="1:47" ht="45">
      <c r="A797" s="54">
        <v>798</v>
      </c>
      <c r="B797" s="54" t="s">
        <v>1492</v>
      </c>
      <c r="C797" s="58" t="s">
        <v>2789</v>
      </c>
      <c r="D797" s="79">
        <v>36</v>
      </c>
      <c r="E797" s="79">
        <v>42</v>
      </c>
      <c r="F797" s="80">
        <v>4372.1000000000004</v>
      </c>
      <c r="G797" s="80">
        <v>113.89</v>
      </c>
      <c r="H797" s="80">
        <v>4372.1000000000004</v>
      </c>
      <c r="I797" s="80" t="s">
        <v>28</v>
      </c>
      <c r="J797" s="80" t="s">
        <v>28</v>
      </c>
      <c r="K797" s="80">
        <v>109.53</v>
      </c>
      <c r="L797" s="73">
        <f t="shared" si="229"/>
        <v>103.6</v>
      </c>
      <c r="M797" s="73">
        <f t="shared" si="230"/>
        <v>126.86</v>
      </c>
      <c r="N797" s="72" t="str">
        <f t="shared" si="231"/>
        <v>0843</v>
      </c>
      <c r="O797" s="74">
        <f t="shared" si="232"/>
        <v>6</v>
      </c>
      <c r="P797" s="72">
        <f t="shared" si="233"/>
        <v>0</v>
      </c>
      <c r="Q797" s="74">
        <f t="shared" si="234"/>
        <v>36</v>
      </c>
      <c r="R797" s="72" t="str">
        <f t="shared" si="235"/>
        <v/>
      </c>
      <c r="S797" s="72" t="str">
        <f t="shared" si="236"/>
        <v/>
      </c>
      <c r="AI797" s="23">
        <f>'simulateur tarif OQN'!$B$4</f>
        <v>40</v>
      </c>
      <c r="AJ797" s="24">
        <f t="shared" si="237"/>
        <v>4372.1000000000004</v>
      </c>
      <c r="AK797" s="24">
        <f t="shared" si="238"/>
        <v>109.30250000000001</v>
      </c>
      <c r="AM797" t="str">
        <f t="shared" si="239"/>
        <v>ZONEFORF1</v>
      </c>
      <c r="AN797" t="str">
        <f t="shared" si="240"/>
        <v>HC</v>
      </c>
      <c r="AO797" s="20">
        <f t="shared" si="241"/>
        <v>4827.6600000000008</v>
      </c>
      <c r="AP797" s="20">
        <f t="shared" si="242"/>
        <v>4372.1000000000004</v>
      </c>
      <c r="AQ797" s="20" t="str">
        <f t="shared" si="243"/>
        <v>.</v>
      </c>
      <c r="AR797" s="20" t="str">
        <f t="shared" si="244"/>
        <v>.</v>
      </c>
      <c r="AS797" s="20">
        <f t="shared" si="245"/>
        <v>4153.04</v>
      </c>
      <c r="AT797" s="20">
        <f t="shared" si="228"/>
        <v>4449.5400000000009</v>
      </c>
      <c r="AU797" s="20">
        <f t="shared" si="246"/>
        <v>174884</v>
      </c>
    </row>
    <row r="798" spans="1:47" ht="33.75">
      <c r="A798" s="54">
        <v>799</v>
      </c>
      <c r="B798" s="54" t="s">
        <v>1493</v>
      </c>
      <c r="C798" s="58" t="s">
        <v>1494</v>
      </c>
      <c r="D798" s="79">
        <v>1</v>
      </c>
      <c r="E798" s="79">
        <v>1</v>
      </c>
      <c r="F798" s="80" t="s">
        <v>28</v>
      </c>
      <c r="G798" s="80" t="s">
        <v>28</v>
      </c>
      <c r="H798" s="80">
        <v>116.84</v>
      </c>
      <c r="I798" s="80" t="s">
        <v>28</v>
      </c>
      <c r="J798" s="80" t="s">
        <v>28</v>
      </c>
      <c r="K798" s="80" t="s">
        <v>28</v>
      </c>
      <c r="L798" s="73" t="str">
        <f t="shared" si="229"/>
        <v/>
      </c>
      <c r="M798" s="73" t="str">
        <f t="shared" si="230"/>
        <v/>
      </c>
      <c r="N798" s="72" t="str">
        <f t="shared" si="231"/>
        <v>0869</v>
      </c>
      <c r="O798" s="74">
        <f t="shared" si="232"/>
        <v>0</v>
      </c>
      <c r="P798" s="72">
        <f t="shared" si="233"/>
        <v>0</v>
      </c>
      <c r="Q798" s="74">
        <f t="shared" si="234"/>
        <v>1</v>
      </c>
      <c r="R798" s="72" t="str">
        <f t="shared" si="235"/>
        <v/>
      </c>
      <c r="S798" s="72" t="str">
        <f t="shared" si="236"/>
        <v/>
      </c>
      <c r="AI798" s="23">
        <f>'simulateur tarif OQN'!$B$4</f>
        <v>40</v>
      </c>
      <c r="AJ798" s="24">
        <f t="shared" si="237"/>
        <v>4673.6000000000004</v>
      </c>
      <c r="AK798" s="24">
        <f t="shared" si="238"/>
        <v>116.84</v>
      </c>
      <c r="AM798" t="str">
        <f t="shared" si="239"/>
        <v>ZONEHAUTE</v>
      </c>
      <c r="AN798" t="str">
        <f t="shared" si="240"/>
        <v>HDJ</v>
      </c>
      <c r="AO798" s="20" t="e">
        <f t="shared" si="241"/>
        <v>#VALUE!</v>
      </c>
      <c r="AP798" s="20">
        <f t="shared" si="242"/>
        <v>116.84</v>
      </c>
      <c r="AQ798" s="20" t="str">
        <f t="shared" si="243"/>
        <v>.</v>
      </c>
      <c r="AR798" s="20" t="str">
        <f t="shared" si="244"/>
        <v>.</v>
      </c>
      <c r="AS798" s="20" t="e">
        <f t="shared" si="245"/>
        <v>#VALUE!</v>
      </c>
      <c r="AT798" s="20" t="e">
        <f t="shared" si="228"/>
        <v>#VALUE!</v>
      </c>
      <c r="AU798" s="20">
        <f t="shared" si="246"/>
        <v>4673.6000000000004</v>
      </c>
    </row>
    <row r="799" spans="1:47" ht="22.5">
      <c r="A799" s="54">
        <v>800</v>
      </c>
      <c r="B799" s="54" t="s">
        <v>1495</v>
      </c>
      <c r="C799" s="58" t="s">
        <v>1496</v>
      </c>
      <c r="D799" s="79">
        <v>1</v>
      </c>
      <c r="E799" s="79">
        <v>1</v>
      </c>
      <c r="F799" s="80" t="s">
        <v>28</v>
      </c>
      <c r="G799" s="80" t="s">
        <v>28</v>
      </c>
      <c r="H799" s="80">
        <v>88.97</v>
      </c>
      <c r="I799" s="80" t="s">
        <v>28</v>
      </c>
      <c r="J799" s="80" t="s">
        <v>28</v>
      </c>
      <c r="K799" s="80" t="s">
        <v>28</v>
      </c>
      <c r="L799" s="73" t="str">
        <f t="shared" si="229"/>
        <v/>
      </c>
      <c r="M799" s="73" t="str">
        <f t="shared" si="230"/>
        <v/>
      </c>
      <c r="N799" s="72" t="str">
        <f t="shared" si="231"/>
        <v>0869</v>
      </c>
      <c r="O799" s="74">
        <f t="shared" si="232"/>
        <v>0</v>
      </c>
      <c r="P799" s="72">
        <f t="shared" si="233"/>
        <v>0</v>
      </c>
      <c r="Q799" s="74">
        <f t="shared" si="234"/>
        <v>1</v>
      </c>
      <c r="R799" s="72" t="str">
        <f t="shared" si="235"/>
        <v/>
      </c>
      <c r="S799" s="72" t="str">
        <f t="shared" si="236"/>
        <v/>
      </c>
      <c r="AI799" s="23">
        <f>'simulateur tarif OQN'!$B$4</f>
        <v>40</v>
      </c>
      <c r="AJ799" s="24">
        <f t="shared" si="237"/>
        <v>3558.8</v>
      </c>
      <c r="AK799" s="24">
        <f t="shared" si="238"/>
        <v>88.97</v>
      </c>
      <c r="AM799" t="str">
        <f t="shared" si="239"/>
        <v>ZONEHAUTE</v>
      </c>
      <c r="AN799" t="str">
        <f t="shared" si="240"/>
        <v>HDJ</v>
      </c>
      <c r="AO799" s="20" t="e">
        <f t="shared" si="241"/>
        <v>#VALUE!</v>
      </c>
      <c r="AP799" s="20">
        <f t="shared" si="242"/>
        <v>88.97</v>
      </c>
      <c r="AQ799" s="20" t="str">
        <f t="shared" si="243"/>
        <v>.</v>
      </c>
      <c r="AR799" s="20" t="str">
        <f t="shared" si="244"/>
        <v>.</v>
      </c>
      <c r="AS799" s="20" t="e">
        <f t="shared" si="245"/>
        <v>#VALUE!</v>
      </c>
      <c r="AT799" s="20" t="e">
        <f t="shared" si="228"/>
        <v>#VALUE!</v>
      </c>
      <c r="AU799" s="20">
        <f t="shared" si="246"/>
        <v>3558.8</v>
      </c>
    </row>
    <row r="800" spans="1:47" ht="22.5">
      <c r="A800" s="54">
        <v>801</v>
      </c>
      <c r="B800" s="54" t="s">
        <v>1497</v>
      </c>
      <c r="C800" s="58" t="s">
        <v>1498</v>
      </c>
      <c r="D800" s="79">
        <v>1</v>
      </c>
      <c r="E800" s="79">
        <v>1</v>
      </c>
      <c r="F800" s="80" t="s">
        <v>28</v>
      </c>
      <c r="G800" s="80" t="s">
        <v>28</v>
      </c>
      <c r="H800" s="80">
        <v>75.38</v>
      </c>
      <c r="I800" s="80" t="s">
        <v>28</v>
      </c>
      <c r="J800" s="80" t="s">
        <v>28</v>
      </c>
      <c r="K800" s="80" t="s">
        <v>28</v>
      </c>
      <c r="L800" s="73" t="str">
        <f t="shared" si="229"/>
        <v/>
      </c>
      <c r="M800" s="73" t="str">
        <f t="shared" si="230"/>
        <v/>
      </c>
      <c r="N800" s="72" t="str">
        <f t="shared" si="231"/>
        <v>0869</v>
      </c>
      <c r="O800" s="74">
        <f t="shared" si="232"/>
        <v>0</v>
      </c>
      <c r="P800" s="72">
        <f t="shared" si="233"/>
        <v>0</v>
      </c>
      <c r="Q800" s="74">
        <f t="shared" si="234"/>
        <v>1</v>
      </c>
      <c r="R800" s="72" t="str">
        <f t="shared" si="235"/>
        <v/>
      </c>
      <c r="S800" s="72" t="str">
        <f t="shared" si="236"/>
        <v/>
      </c>
      <c r="AI800" s="23">
        <f>'simulateur tarif OQN'!$B$4</f>
        <v>40</v>
      </c>
      <c r="AJ800" s="24">
        <f t="shared" si="237"/>
        <v>3015.2</v>
      </c>
      <c r="AK800" s="24">
        <f t="shared" si="238"/>
        <v>75.38</v>
      </c>
      <c r="AM800" t="str">
        <f t="shared" si="239"/>
        <v>ZONEHAUTE</v>
      </c>
      <c r="AN800" t="str">
        <f t="shared" si="240"/>
        <v>HDJ</v>
      </c>
      <c r="AO800" s="20" t="e">
        <f t="shared" si="241"/>
        <v>#VALUE!</v>
      </c>
      <c r="AP800" s="20">
        <f t="shared" si="242"/>
        <v>75.38</v>
      </c>
      <c r="AQ800" s="20" t="str">
        <f t="shared" si="243"/>
        <v>.</v>
      </c>
      <c r="AR800" s="20" t="str">
        <f t="shared" si="244"/>
        <v>.</v>
      </c>
      <c r="AS800" s="20" t="e">
        <f t="shared" si="245"/>
        <v>#VALUE!</v>
      </c>
      <c r="AT800" s="20" t="e">
        <f t="shared" si="228"/>
        <v>#VALUE!</v>
      </c>
      <c r="AU800" s="20">
        <f t="shared" si="246"/>
        <v>3015.2</v>
      </c>
    </row>
    <row r="801" spans="1:47" ht="33.75">
      <c r="A801" s="54">
        <v>802</v>
      </c>
      <c r="B801" s="54" t="s">
        <v>1499</v>
      </c>
      <c r="C801" s="58" t="s">
        <v>1500</v>
      </c>
      <c r="D801" s="79">
        <v>8</v>
      </c>
      <c r="E801" s="79">
        <v>28</v>
      </c>
      <c r="F801" s="80">
        <v>1414.02</v>
      </c>
      <c r="G801" s="80">
        <v>176.75</v>
      </c>
      <c r="H801" s="80">
        <v>1414.02</v>
      </c>
      <c r="I801" s="80">
        <v>2228.41</v>
      </c>
      <c r="J801" s="80">
        <v>2929.02</v>
      </c>
      <c r="K801" s="80">
        <v>101.04</v>
      </c>
      <c r="L801" s="73">
        <f t="shared" si="229"/>
        <v>103.49</v>
      </c>
      <c r="M801" s="73">
        <f t="shared" si="230"/>
        <v>114.57</v>
      </c>
      <c r="N801" s="72" t="str">
        <f t="shared" si="231"/>
        <v>0869</v>
      </c>
      <c r="O801" s="74">
        <f t="shared" si="232"/>
        <v>20</v>
      </c>
      <c r="P801" s="72">
        <f t="shared" si="233"/>
        <v>1</v>
      </c>
      <c r="Q801" s="74">
        <f t="shared" si="234"/>
        <v>8</v>
      </c>
      <c r="R801" s="72">
        <f t="shared" si="235"/>
        <v>15</v>
      </c>
      <c r="S801" s="72">
        <f t="shared" si="236"/>
        <v>22</v>
      </c>
      <c r="AI801" s="23">
        <f>'simulateur tarif OQN'!$B$4</f>
        <v>40</v>
      </c>
      <c r="AJ801" s="24">
        <f t="shared" si="237"/>
        <v>4141.5</v>
      </c>
      <c r="AK801" s="24">
        <f t="shared" si="238"/>
        <v>103.53749999999999</v>
      </c>
      <c r="AM801" t="str">
        <f t="shared" si="239"/>
        <v>ZONEHAUTE</v>
      </c>
      <c r="AN801" t="str">
        <f t="shared" si="240"/>
        <v>HC</v>
      </c>
      <c r="AO801" s="20">
        <f t="shared" si="241"/>
        <v>7070.02</v>
      </c>
      <c r="AP801" s="20">
        <f t="shared" si="242"/>
        <v>1414.02</v>
      </c>
      <c r="AQ801" s="20">
        <f t="shared" si="243"/>
        <v>2228.41</v>
      </c>
      <c r="AR801" s="20">
        <f t="shared" si="244"/>
        <v>2929.02</v>
      </c>
      <c r="AS801" s="20">
        <f t="shared" si="245"/>
        <v>4141.5</v>
      </c>
      <c r="AT801" s="20">
        <f t="shared" si="228"/>
        <v>4019</v>
      </c>
      <c r="AU801" s="20">
        <f t="shared" si="246"/>
        <v>56560.800000000003</v>
      </c>
    </row>
    <row r="802" spans="1:47" ht="33.75">
      <c r="A802" s="54">
        <v>803</v>
      </c>
      <c r="B802" s="54" t="s">
        <v>1501</v>
      </c>
      <c r="C802" s="58" t="s">
        <v>1502</v>
      </c>
      <c r="D802" s="79">
        <v>15</v>
      </c>
      <c r="E802" s="79">
        <v>35</v>
      </c>
      <c r="F802" s="80">
        <v>2372.89</v>
      </c>
      <c r="G802" s="80">
        <v>136.97999999999999</v>
      </c>
      <c r="H802" s="80">
        <v>2372.89</v>
      </c>
      <c r="I802" s="80">
        <v>3156.68</v>
      </c>
      <c r="J802" s="80">
        <v>4073.4</v>
      </c>
      <c r="K802" s="80">
        <v>111.82</v>
      </c>
      <c r="L802" s="73">
        <f t="shared" si="229"/>
        <v>103.49</v>
      </c>
      <c r="M802" s="73">
        <f t="shared" si="230"/>
        <v>114.57</v>
      </c>
      <c r="N802" s="72" t="str">
        <f t="shared" si="231"/>
        <v>0869</v>
      </c>
      <c r="O802" s="74">
        <f t="shared" si="232"/>
        <v>20</v>
      </c>
      <c r="P802" s="72">
        <f t="shared" si="233"/>
        <v>1</v>
      </c>
      <c r="Q802" s="74">
        <f t="shared" si="234"/>
        <v>15</v>
      </c>
      <c r="R802" s="72">
        <f t="shared" si="235"/>
        <v>22</v>
      </c>
      <c r="S802" s="72">
        <f t="shared" si="236"/>
        <v>29</v>
      </c>
      <c r="AI802" s="23">
        <f>'simulateur tarif OQN'!$B$4</f>
        <v>40</v>
      </c>
      <c r="AJ802" s="24">
        <f t="shared" si="237"/>
        <v>4632.5</v>
      </c>
      <c r="AK802" s="24">
        <f t="shared" si="238"/>
        <v>115.8125</v>
      </c>
      <c r="AM802" t="str">
        <f t="shared" si="239"/>
        <v>ZONEHAUTE</v>
      </c>
      <c r="AN802" t="str">
        <f t="shared" si="240"/>
        <v>HC</v>
      </c>
      <c r="AO802" s="20">
        <f t="shared" si="241"/>
        <v>5797.3899999999994</v>
      </c>
      <c r="AP802" s="20">
        <f t="shared" si="242"/>
        <v>2372.89</v>
      </c>
      <c r="AQ802" s="20">
        <f t="shared" si="243"/>
        <v>3156.68</v>
      </c>
      <c r="AR802" s="20">
        <f t="shared" si="244"/>
        <v>4073.4</v>
      </c>
      <c r="AS802" s="20">
        <f t="shared" si="245"/>
        <v>4632.5</v>
      </c>
      <c r="AT802" s="20">
        <f t="shared" si="228"/>
        <v>5049</v>
      </c>
      <c r="AU802" s="20">
        <f t="shared" si="246"/>
        <v>94915.599999999991</v>
      </c>
    </row>
    <row r="803" spans="1:47" ht="33.75">
      <c r="A803" s="54">
        <v>804</v>
      </c>
      <c r="B803" s="54" t="s">
        <v>1503</v>
      </c>
      <c r="C803" s="58" t="s">
        <v>1504</v>
      </c>
      <c r="D803" s="79">
        <v>15</v>
      </c>
      <c r="E803" s="79">
        <v>35</v>
      </c>
      <c r="F803" s="80">
        <v>2133.04</v>
      </c>
      <c r="G803" s="80">
        <v>142.19999999999999</v>
      </c>
      <c r="H803" s="80">
        <v>2133.04</v>
      </c>
      <c r="I803" s="80">
        <v>3002.5</v>
      </c>
      <c r="J803" s="80">
        <v>3716.19</v>
      </c>
      <c r="K803" s="80">
        <v>98.88</v>
      </c>
      <c r="L803" s="73">
        <f t="shared" si="229"/>
        <v>103.49</v>
      </c>
      <c r="M803" s="73">
        <f t="shared" si="230"/>
        <v>114.57</v>
      </c>
      <c r="N803" s="72" t="str">
        <f t="shared" si="231"/>
        <v>0869</v>
      </c>
      <c r="O803" s="74">
        <f t="shared" si="232"/>
        <v>20</v>
      </c>
      <c r="P803" s="72">
        <f t="shared" si="233"/>
        <v>1</v>
      </c>
      <c r="Q803" s="74">
        <f t="shared" si="234"/>
        <v>15</v>
      </c>
      <c r="R803" s="72">
        <f t="shared" si="235"/>
        <v>22</v>
      </c>
      <c r="S803" s="72">
        <f t="shared" si="236"/>
        <v>29</v>
      </c>
      <c r="AI803" s="23">
        <f>'simulateur tarif OQN'!$B$4</f>
        <v>40</v>
      </c>
      <c r="AJ803" s="24">
        <f t="shared" si="237"/>
        <v>4210.59</v>
      </c>
      <c r="AK803" s="24">
        <f t="shared" si="238"/>
        <v>105.26475000000001</v>
      </c>
      <c r="AM803" t="str">
        <f t="shared" si="239"/>
        <v>ZONEHAUTE</v>
      </c>
      <c r="AN803" t="str">
        <f t="shared" si="240"/>
        <v>HC</v>
      </c>
      <c r="AO803" s="20">
        <f t="shared" si="241"/>
        <v>5688.0399999999991</v>
      </c>
      <c r="AP803" s="20">
        <f t="shared" si="242"/>
        <v>2133.04</v>
      </c>
      <c r="AQ803" s="20">
        <f t="shared" si="243"/>
        <v>3002.5</v>
      </c>
      <c r="AR803" s="20">
        <f t="shared" si="244"/>
        <v>3716.19</v>
      </c>
      <c r="AS803" s="20">
        <f t="shared" si="245"/>
        <v>4210.59</v>
      </c>
      <c r="AT803" s="20">
        <f t="shared" si="228"/>
        <v>3980.09</v>
      </c>
      <c r="AU803" s="20">
        <f t="shared" si="246"/>
        <v>85321.600000000006</v>
      </c>
    </row>
    <row r="804" spans="1:47" ht="33.75">
      <c r="A804" s="54">
        <v>805</v>
      </c>
      <c r="B804" s="54" t="s">
        <v>1505</v>
      </c>
      <c r="C804" s="58" t="s">
        <v>1506</v>
      </c>
      <c r="D804" s="79">
        <v>15</v>
      </c>
      <c r="E804" s="79">
        <v>35</v>
      </c>
      <c r="F804" s="80">
        <v>2134.3200000000002</v>
      </c>
      <c r="G804" s="80">
        <v>142.29</v>
      </c>
      <c r="H804" s="80">
        <v>2134.3200000000002</v>
      </c>
      <c r="I804" s="80">
        <v>3004.31</v>
      </c>
      <c r="J804" s="80">
        <v>3718.43</v>
      </c>
      <c r="K804" s="80">
        <v>106.24</v>
      </c>
      <c r="L804" s="73">
        <f t="shared" si="229"/>
        <v>103.49</v>
      </c>
      <c r="M804" s="73">
        <f t="shared" si="230"/>
        <v>114.57</v>
      </c>
      <c r="N804" s="72" t="str">
        <f t="shared" si="231"/>
        <v>0869</v>
      </c>
      <c r="O804" s="74">
        <f t="shared" si="232"/>
        <v>20</v>
      </c>
      <c r="P804" s="72">
        <f t="shared" si="233"/>
        <v>1</v>
      </c>
      <c r="Q804" s="74">
        <f t="shared" si="234"/>
        <v>15</v>
      </c>
      <c r="R804" s="72">
        <f t="shared" si="235"/>
        <v>22</v>
      </c>
      <c r="S804" s="72">
        <f t="shared" si="236"/>
        <v>29</v>
      </c>
      <c r="AI804" s="23">
        <f>'simulateur tarif OQN'!$B$4</f>
        <v>40</v>
      </c>
      <c r="AJ804" s="24">
        <f t="shared" si="237"/>
        <v>4249.63</v>
      </c>
      <c r="AK804" s="24">
        <f t="shared" si="238"/>
        <v>106.24075000000001</v>
      </c>
      <c r="AM804" t="str">
        <f t="shared" si="239"/>
        <v>ZONEHAUTE</v>
      </c>
      <c r="AN804" t="str">
        <f t="shared" si="240"/>
        <v>HC</v>
      </c>
      <c r="AO804" s="20">
        <f t="shared" si="241"/>
        <v>5691.57</v>
      </c>
      <c r="AP804" s="20">
        <f t="shared" si="242"/>
        <v>2134.3200000000002</v>
      </c>
      <c r="AQ804" s="20">
        <f t="shared" si="243"/>
        <v>3004.31</v>
      </c>
      <c r="AR804" s="20">
        <f t="shared" si="244"/>
        <v>3718.43</v>
      </c>
      <c r="AS804" s="20">
        <f t="shared" si="245"/>
        <v>4249.63</v>
      </c>
      <c r="AT804" s="20">
        <f t="shared" si="228"/>
        <v>4387.1299999999992</v>
      </c>
      <c r="AU804" s="20">
        <f t="shared" si="246"/>
        <v>85372.800000000003</v>
      </c>
    </row>
    <row r="805" spans="1:47" ht="33.75">
      <c r="A805" s="54">
        <v>806</v>
      </c>
      <c r="B805" s="54" t="s">
        <v>1507</v>
      </c>
      <c r="C805" s="58" t="s">
        <v>1508</v>
      </c>
      <c r="D805" s="79">
        <v>43</v>
      </c>
      <c r="E805" s="79">
        <v>49</v>
      </c>
      <c r="F805" s="80">
        <v>4917.8999999999996</v>
      </c>
      <c r="G805" s="80">
        <v>114.37</v>
      </c>
      <c r="H805" s="80">
        <v>4917.8999999999996</v>
      </c>
      <c r="I805" s="80" t="s">
        <v>28</v>
      </c>
      <c r="J805" s="80" t="s">
        <v>28</v>
      </c>
      <c r="K805" s="80">
        <v>106.91</v>
      </c>
      <c r="L805" s="73">
        <f t="shared" si="229"/>
        <v>103.49</v>
      </c>
      <c r="M805" s="73">
        <f t="shared" si="230"/>
        <v>114.57</v>
      </c>
      <c r="N805" s="72" t="str">
        <f t="shared" si="231"/>
        <v>0869</v>
      </c>
      <c r="O805" s="74">
        <f t="shared" si="232"/>
        <v>6</v>
      </c>
      <c r="P805" s="72">
        <f t="shared" si="233"/>
        <v>0</v>
      </c>
      <c r="Q805" s="74">
        <f t="shared" si="234"/>
        <v>43</v>
      </c>
      <c r="R805" s="72" t="str">
        <f t="shared" si="235"/>
        <v/>
      </c>
      <c r="S805" s="72" t="str">
        <f t="shared" si="236"/>
        <v/>
      </c>
      <c r="AI805" s="23">
        <f>'simulateur tarif OQN'!$B$4</f>
        <v>40</v>
      </c>
      <c r="AJ805" s="24">
        <f t="shared" si="237"/>
        <v>4574.79</v>
      </c>
      <c r="AK805" s="24">
        <f t="shared" si="238"/>
        <v>114.36975</v>
      </c>
      <c r="AM805" t="str">
        <f t="shared" si="239"/>
        <v>ZONEBASSE</v>
      </c>
      <c r="AN805" t="str">
        <f t="shared" si="240"/>
        <v>HC</v>
      </c>
      <c r="AO805" s="20">
        <f t="shared" si="241"/>
        <v>4574.79</v>
      </c>
      <c r="AP805" s="20">
        <f t="shared" si="242"/>
        <v>4917.8999999999996</v>
      </c>
      <c r="AQ805" s="20" t="str">
        <f t="shared" si="243"/>
        <v>.</v>
      </c>
      <c r="AR805" s="20" t="str">
        <f t="shared" si="244"/>
        <v>.</v>
      </c>
      <c r="AS805" s="20">
        <f t="shared" si="245"/>
        <v>3955.7099999999996</v>
      </c>
      <c r="AT805" s="20">
        <f t="shared" si="228"/>
        <v>4126.7099999999991</v>
      </c>
      <c r="AU805" s="20">
        <f t="shared" si="246"/>
        <v>196716</v>
      </c>
    </row>
    <row r="806" spans="1:47" ht="33.75">
      <c r="A806" s="54">
        <v>807</v>
      </c>
      <c r="B806" s="54" t="s">
        <v>1509</v>
      </c>
      <c r="C806" s="58" t="s">
        <v>1510</v>
      </c>
      <c r="D806" s="79">
        <v>64</v>
      </c>
      <c r="E806" s="79">
        <v>70</v>
      </c>
      <c r="F806" s="80">
        <v>6936.64</v>
      </c>
      <c r="G806" s="80">
        <v>96.13</v>
      </c>
      <c r="H806" s="80">
        <v>6936.64</v>
      </c>
      <c r="I806" s="80" t="s">
        <v>28</v>
      </c>
      <c r="J806" s="80" t="s">
        <v>28</v>
      </c>
      <c r="K806" s="80">
        <v>106.91</v>
      </c>
      <c r="L806" s="73">
        <f t="shared" si="229"/>
        <v>103.49</v>
      </c>
      <c r="M806" s="73">
        <f t="shared" si="230"/>
        <v>114.57</v>
      </c>
      <c r="N806" s="72" t="str">
        <f t="shared" si="231"/>
        <v>0869</v>
      </c>
      <c r="O806" s="74">
        <f t="shared" si="232"/>
        <v>6</v>
      </c>
      <c r="P806" s="72">
        <f t="shared" si="233"/>
        <v>0</v>
      </c>
      <c r="Q806" s="74">
        <f t="shared" si="234"/>
        <v>64</v>
      </c>
      <c r="R806" s="72" t="str">
        <f t="shared" si="235"/>
        <v/>
      </c>
      <c r="S806" s="72" t="str">
        <f t="shared" si="236"/>
        <v/>
      </c>
      <c r="AI806" s="23">
        <f>'simulateur tarif OQN'!$B$4</f>
        <v>40</v>
      </c>
      <c r="AJ806" s="24">
        <f t="shared" si="237"/>
        <v>4629.5200000000004</v>
      </c>
      <c r="AK806" s="24">
        <f t="shared" si="238"/>
        <v>115.73800000000001</v>
      </c>
      <c r="AM806" t="str">
        <f t="shared" si="239"/>
        <v>ZONEBASSE</v>
      </c>
      <c r="AN806" t="str">
        <f t="shared" si="240"/>
        <v>HC</v>
      </c>
      <c r="AO806" s="20">
        <f t="shared" si="241"/>
        <v>4629.5200000000004</v>
      </c>
      <c r="AP806" s="20">
        <f t="shared" si="242"/>
        <v>6936.64</v>
      </c>
      <c r="AQ806" s="20" t="str">
        <f t="shared" si="243"/>
        <v>.</v>
      </c>
      <c r="AR806" s="20" t="str">
        <f t="shared" si="244"/>
        <v>.</v>
      </c>
      <c r="AS806" s="20">
        <f t="shared" si="245"/>
        <v>3729.3400000000006</v>
      </c>
      <c r="AT806" s="20">
        <f t="shared" si="228"/>
        <v>3900.34</v>
      </c>
      <c r="AU806" s="20">
        <f t="shared" si="246"/>
        <v>277465.60000000003</v>
      </c>
    </row>
    <row r="807" spans="1:47" ht="33.75">
      <c r="A807" s="54">
        <v>808</v>
      </c>
      <c r="B807" s="54" t="s">
        <v>1511</v>
      </c>
      <c r="C807" s="58" t="s">
        <v>1512</v>
      </c>
      <c r="D807" s="79">
        <v>8</v>
      </c>
      <c r="E807" s="79">
        <v>28</v>
      </c>
      <c r="F807" s="80">
        <v>957.65</v>
      </c>
      <c r="G807" s="80">
        <v>119.71</v>
      </c>
      <c r="H807" s="80">
        <v>957.65</v>
      </c>
      <c r="I807" s="80">
        <v>1550.27</v>
      </c>
      <c r="J807" s="80">
        <v>2194.9299999999998</v>
      </c>
      <c r="K807" s="80">
        <v>75.709999999999994</v>
      </c>
      <c r="L807" s="73">
        <f t="shared" si="229"/>
        <v>93.07</v>
      </c>
      <c r="M807" s="73">
        <f t="shared" si="230"/>
        <v>114.57</v>
      </c>
      <c r="N807" s="72" t="str">
        <f t="shared" si="231"/>
        <v>0869</v>
      </c>
      <c r="O807" s="74">
        <f t="shared" si="232"/>
        <v>20</v>
      </c>
      <c r="P807" s="72">
        <f t="shared" si="233"/>
        <v>1</v>
      </c>
      <c r="Q807" s="74">
        <f t="shared" si="234"/>
        <v>8</v>
      </c>
      <c r="R807" s="72">
        <f t="shared" si="235"/>
        <v>15</v>
      </c>
      <c r="S807" s="72">
        <f t="shared" si="236"/>
        <v>22</v>
      </c>
      <c r="AI807" s="23">
        <f>'simulateur tarif OQN'!$B$4</f>
        <v>40</v>
      </c>
      <c r="AJ807" s="24">
        <f t="shared" si="237"/>
        <v>3103.45</v>
      </c>
      <c r="AK807" s="24">
        <f t="shared" si="238"/>
        <v>77.586249999999993</v>
      </c>
      <c r="AM807" t="str">
        <f t="shared" si="239"/>
        <v>ZONEHAUTE</v>
      </c>
      <c r="AN807" t="str">
        <f t="shared" si="240"/>
        <v>HC</v>
      </c>
      <c r="AO807" s="20">
        <f t="shared" si="241"/>
        <v>4788.37</v>
      </c>
      <c r="AP807" s="20">
        <f t="shared" si="242"/>
        <v>957.65</v>
      </c>
      <c r="AQ807" s="20">
        <f t="shared" si="243"/>
        <v>1550.27</v>
      </c>
      <c r="AR807" s="20">
        <f t="shared" si="244"/>
        <v>2194.9299999999998</v>
      </c>
      <c r="AS807" s="20">
        <f t="shared" si="245"/>
        <v>3103.45</v>
      </c>
      <c r="AT807" s="20">
        <f t="shared" si="228"/>
        <v>2235.4499999999989</v>
      </c>
      <c r="AU807" s="20">
        <f t="shared" si="246"/>
        <v>38306</v>
      </c>
    </row>
    <row r="808" spans="1:47" ht="33.75">
      <c r="A808" s="54">
        <v>809</v>
      </c>
      <c r="B808" s="54" t="s">
        <v>1513</v>
      </c>
      <c r="C808" s="58" t="s">
        <v>1514</v>
      </c>
      <c r="D808" s="79">
        <v>36</v>
      </c>
      <c r="E808" s="79">
        <v>42</v>
      </c>
      <c r="F808" s="80">
        <v>3621.09</v>
      </c>
      <c r="G808" s="80">
        <v>95.12</v>
      </c>
      <c r="H808" s="80">
        <v>3621.09</v>
      </c>
      <c r="I808" s="80" t="s">
        <v>28</v>
      </c>
      <c r="J808" s="80" t="s">
        <v>28</v>
      </c>
      <c r="K808" s="80">
        <v>90.15</v>
      </c>
      <c r="L808" s="73">
        <f t="shared" si="229"/>
        <v>93.07</v>
      </c>
      <c r="M808" s="73">
        <f t="shared" si="230"/>
        <v>114.57</v>
      </c>
      <c r="N808" s="72" t="str">
        <f t="shared" si="231"/>
        <v>0869</v>
      </c>
      <c r="O808" s="74">
        <f t="shared" si="232"/>
        <v>6</v>
      </c>
      <c r="P808" s="72">
        <f t="shared" si="233"/>
        <v>0</v>
      </c>
      <c r="Q808" s="74">
        <f t="shared" si="234"/>
        <v>36</v>
      </c>
      <c r="R808" s="72" t="str">
        <f t="shared" si="235"/>
        <v/>
      </c>
      <c r="S808" s="72" t="str">
        <f t="shared" si="236"/>
        <v/>
      </c>
      <c r="AI808" s="23">
        <f>'simulateur tarif OQN'!$B$4</f>
        <v>40</v>
      </c>
      <c r="AJ808" s="24">
        <f t="shared" si="237"/>
        <v>3621.09</v>
      </c>
      <c r="AK808" s="24">
        <f t="shared" si="238"/>
        <v>90.527250000000009</v>
      </c>
      <c r="AM808" t="str">
        <f t="shared" si="239"/>
        <v>ZONEFORF1</v>
      </c>
      <c r="AN808" t="str">
        <f t="shared" si="240"/>
        <v>HC</v>
      </c>
      <c r="AO808" s="20">
        <f t="shared" si="241"/>
        <v>4001.57</v>
      </c>
      <c r="AP808" s="20">
        <f t="shared" si="242"/>
        <v>3621.09</v>
      </c>
      <c r="AQ808" s="20" t="str">
        <f t="shared" si="243"/>
        <v>.</v>
      </c>
      <c r="AR808" s="20" t="str">
        <f t="shared" si="244"/>
        <v>.</v>
      </c>
      <c r="AS808" s="20">
        <f t="shared" si="245"/>
        <v>3440.79</v>
      </c>
      <c r="AT808" s="20">
        <f t="shared" si="228"/>
        <v>3294.7900000000009</v>
      </c>
      <c r="AU808" s="20">
        <f t="shared" si="246"/>
        <v>144843.6</v>
      </c>
    </row>
    <row r="809" spans="1:47" ht="33.75">
      <c r="A809" s="54">
        <v>810</v>
      </c>
      <c r="B809" s="54" t="s">
        <v>1515</v>
      </c>
      <c r="C809" s="58" t="s">
        <v>1516</v>
      </c>
      <c r="D809" s="79">
        <v>15</v>
      </c>
      <c r="E809" s="79">
        <v>35</v>
      </c>
      <c r="F809" s="80">
        <v>2069.5700000000002</v>
      </c>
      <c r="G809" s="80">
        <v>137.97</v>
      </c>
      <c r="H809" s="80">
        <v>2069.5700000000002</v>
      </c>
      <c r="I809" s="80">
        <v>2834.66</v>
      </c>
      <c r="J809" s="80">
        <v>3610.66</v>
      </c>
      <c r="K809" s="80">
        <v>99.33</v>
      </c>
      <c r="L809" s="73">
        <f t="shared" si="229"/>
        <v>93.07</v>
      </c>
      <c r="M809" s="73">
        <f t="shared" si="230"/>
        <v>114.57</v>
      </c>
      <c r="N809" s="72" t="str">
        <f t="shared" si="231"/>
        <v>0869</v>
      </c>
      <c r="O809" s="74">
        <f t="shared" si="232"/>
        <v>20</v>
      </c>
      <c r="P809" s="72">
        <f t="shared" si="233"/>
        <v>1</v>
      </c>
      <c r="Q809" s="74">
        <f t="shared" si="234"/>
        <v>15</v>
      </c>
      <c r="R809" s="72">
        <f t="shared" si="235"/>
        <v>22</v>
      </c>
      <c r="S809" s="72">
        <f t="shared" si="236"/>
        <v>29</v>
      </c>
      <c r="AI809" s="23">
        <f>'simulateur tarif OQN'!$B$4</f>
        <v>40</v>
      </c>
      <c r="AJ809" s="24">
        <f t="shared" si="237"/>
        <v>4107.3099999999995</v>
      </c>
      <c r="AK809" s="24">
        <f t="shared" si="238"/>
        <v>102.68274999999998</v>
      </c>
      <c r="AM809" t="str">
        <f t="shared" si="239"/>
        <v>ZONEHAUTE</v>
      </c>
      <c r="AN809" t="str">
        <f t="shared" si="240"/>
        <v>HC</v>
      </c>
      <c r="AO809" s="20">
        <f t="shared" si="241"/>
        <v>5518.82</v>
      </c>
      <c r="AP809" s="20">
        <f t="shared" si="242"/>
        <v>2069.5700000000002</v>
      </c>
      <c r="AQ809" s="20">
        <f t="shared" si="243"/>
        <v>2834.66</v>
      </c>
      <c r="AR809" s="20">
        <f t="shared" si="244"/>
        <v>3610.66</v>
      </c>
      <c r="AS809" s="20">
        <f t="shared" si="245"/>
        <v>4107.3099999999995</v>
      </c>
      <c r="AT809" s="20">
        <f t="shared" si="228"/>
        <v>4420.3099999999995</v>
      </c>
      <c r="AU809" s="20">
        <f t="shared" si="246"/>
        <v>82782.8</v>
      </c>
    </row>
    <row r="810" spans="1:47" ht="33.75">
      <c r="A810" s="54">
        <v>811</v>
      </c>
      <c r="B810" s="54" t="s">
        <v>1517</v>
      </c>
      <c r="C810" s="58" t="s">
        <v>1518</v>
      </c>
      <c r="D810" s="79">
        <v>36</v>
      </c>
      <c r="E810" s="79">
        <v>42</v>
      </c>
      <c r="F810" s="80">
        <v>3625.73</v>
      </c>
      <c r="G810" s="80">
        <v>2.15</v>
      </c>
      <c r="H810" s="80">
        <v>3625.73</v>
      </c>
      <c r="I810" s="80" t="s">
        <v>28</v>
      </c>
      <c r="J810" s="80" t="s">
        <v>28</v>
      </c>
      <c r="K810" s="80">
        <v>99.33</v>
      </c>
      <c r="L810" s="73">
        <f t="shared" si="229"/>
        <v>93.07</v>
      </c>
      <c r="M810" s="73">
        <f t="shared" si="230"/>
        <v>114.57</v>
      </c>
      <c r="N810" s="72" t="str">
        <f t="shared" si="231"/>
        <v>0869</v>
      </c>
      <c r="O810" s="74">
        <f t="shared" si="232"/>
        <v>6</v>
      </c>
      <c r="P810" s="72">
        <f t="shared" si="233"/>
        <v>0</v>
      </c>
      <c r="Q810" s="74">
        <f t="shared" si="234"/>
        <v>36</v>
      </c>
      <c r="R810" s="72" t="str">
        <f t="shared" si="235"/>
        <v/>
      </c>
      <c r="S810" s="72" t="str">
        <f t="shared" si="236"/>
        <v/>
      </c>
      <c r="AI810" s="23">
        <f>'simulateur tarif OQN'!$B$4</f>
        <v>40</v>
      </c>
      <c r="AJ810" s="24">
        <f t="shared" si="237"/>
        <v>3625.73</v>
      </c>
      <c r="AK810" s="24">
        <f t="shared" si="238"/>
        <v>90.643249999999995</v>
      </c>
      <c r="AM810" t="str">
        <f t="shared" si="239"/>
        <v>ZONEFORF1</v>
      </c>
      <c r="AN810" t="str">
        <f t="shared" si="240"/>
        <v>HC</v>
      </c>
      <c r="AO810" s="20">
        <f t="shared" si="241"/>
        <v>3634.33</v>
      </c>
      <c r="AP810" s="20">
        <f t="shared" si="242"/>
        <v>3625.73</v>
      </c>
      <c r="AQ810" s="20" t="str">
        <f t="shared" si="243"/>
        <v>.</v>
      </c>
      <c r="AR810" s="20" t="str">
        <f t="shared" si="244"/>
        <v>.</v>
      </c>
      <c r="AS810" s="20">
        <f t="shared" si="245"/>
        <v>3427.07</v>
      </c>
      <c r="AT810" s="20">
        <f t="shared" si="228"/>
        <v>3740.0699999999997</v>
      </c>
      <c r="AU810" s="20">
        <f t="shared" si="246"/>
        <v>145029.20000000001</v>
      </c>
    </row>
    <row r="811" spans="1:47" ht="33.75">
      <c r="A811" s="54">
        <v>812</v>
      </c>
      <c r="B811" s="54" t="s">
        <v>1519</v>
      </c>
      <c r="C811" s="58" t="s">
        <v>1520</v>
      </c>
      <c r="D811" s="79">
        <v>36</v>
      </c>
      <c r="E811" s="79">
        <v>42</v>
      </c>
      <c r="F811" s="80">
        <v>3847.72</v>
      </c>
      <c r="G811" s="80">
        <v>106.88</v>
      </c>
      <c r="H811" s="80">
        <v>3847.72</v>
      </c>
      <c r="I811" s="80" t="s">
        <v>28</v>
      </c>
      <c r="J811" s="80" t="s">
        <v>28</v>
      </c>
      <c r="K811" s="80">
        <v>94.71</v>
      </c>
      <c r="L811" s="73">
        <f t="shared" si="229"/>
        <v>93.07</v>
      </c>
      <c r="M811" s="73">
        <f t="shared" si="230"/>
        <v>114.57</v>
      </c>
      <c r="N811" s="72" t="str">
        <f t="shared" si="231"/>
        <v>0869</v>
      </c>
      <c r="O811" s="74">
        <f t="shared" si="232"/>
        <v>6</v>
      </c>
      <c r="P811" s="72">
        <f t="shared" si="233"/>
        <v>0</v>
      </c>
      <c r="Q811" s="74">
        <f t="shared" si="234"/>
        <v>36</v>
      </c>
      <c r="R811" s="72" t="str">
        <f t="shared" si="235"/>
        <v/>
      </c>
      <c r="S811" s="72" t="str">
        <f t="shared" si="236"/>
        <v/>
      </c>
      <c r="AI811" s="23">
        <f>'simulateur tarif OQN'!$B$4</f>
        <v>40</v>
      </c>
      <c r="AJ811" s="24">
        <f t="shared" si="237"/>
        <v>3847.72</v>
      </c>
      <c r="AK811" s="24">
        <f t="shared" si="238"/>
        <v>96.192999999999998</v>
      </c>
      <c r="AM811" t="str">
        <f t="shared" si="239"/>
        <v>ZONEFORF1</v>
      </c>
      <c r="AN811" t="str">
        <f t="shared" si="240"/>
        <v>HC</v>
      </c>
      <c r="AO811" s="20">
        <f t="shared" si="241"/>
        <v>4275.24</v>
      </c>
      <c r="AP811" s="20">
        <f t="shared" si="242"/>
        <v>3847.72</v>
      </c>
      <c r="AQ811" s="20" t="str">
        <f t="shared" si="243"/>
        <v>.</v>
      </c>
      <c r="AR811" s="20" t="str">
        <f t="shared" si="244"/>
        <v>.</v>
      </c>
      <c r="AS811" s="20">
        <f t="shared" si="245"/>
        <v>3658.2999999999997</v>
      </c>
      <c r="AT811" s="20">
        <f t="shared" si="228"/>
        <v>3740.2999999999993</v>
      </c>
      <c r="AU811" s="20">
        <f t="shared" si="246"/>
        <v>153908.79999999999</v>
      </c>
    </row>
    <row r="812" spans="1:47" ht="33.75">
      <c r="A812" s="54">
        <v>813</v>
      </c>
      <c r="B812" s="54" t="s">
        <v>1521</v>
      </c>
      <c r="C812" s="58" t="s">
        <v>1522</v>
      </c>
      <c r="D812" s="79">
        <v>64</v>
      </c>
      <c r="E812" s="79">
        <v>70</v>
      </c>
      <c r="F812" s="80">
        <v>7095.2</v>
      </c>
      <c r="G812" s="80">
        <v>110.86</v>
      </c>
      <c r="H812" s="80">
        <v>7095.2</v>
      </c>
      <c r="I812" s="80" t="s">
        <v>28</v>
      </c>
      <c r="J812" s="80" t="s">
        <v>28</v>
      </c>
      <c r="K812" s="80">
        <v>104.86</v>
      </c>
      <c r="L812" s="73">
        <f t="shared" si="229"/>
        <v>93.07</v>
      </c>
      <c r="M812" s="73">
        <f t="shared" si="230"/>
        <v>114.57</v>
      </c>
      <c r="N812" s="72" t="str">
        <f t="shared" si="231"/>
        <v>0869</v>
      </c>
      <c r="O812" s="74">
        <f t="shared" si="232"/>
        <v>6</v>
      </c>
      <c r="P812" s="72">
        <f t="shared" si="233"/>
        <v>0</v>
      </c>
      <c r="Q812" s="74">
        <f t="shared" si="234"/>
        <v>64</v>
      </c>
      <c r="R812" s="72" t="str">
        <f t="shared" si="235"/>
        <v/>
      </c>
      <c r="S812" s="72" t="str">
        <f t="shared" si="236"/>
        <v/>
      </c>
      <c r="AI812" s="23">
        <f>'simulateur tarif OQN'!$B$4</f>
        <v>40</v>
      </c>
      <c r="AJ812" s="24">
        <f t="shared" si="237"/>
        <v>4434.5599999999995</v>
      </c>
      <c r="AK812" s="24">
        <f t="shared" si="238"/>
        <v>110.86399999999999</v>
      </c>
      <c r="AM812" t="str">
        <f t="shared" si="239"/>
        <v>ZONEBASSE</v>
      </c>
      <c r="AN812" t="str">
        <f t="shared" si="240"/>
        <v>HC</v>
      </c>
      <c r="AO812" s="20">
        <f t="shared" si="241"/>
        <v>4434.5599999999995</v>
      </c>
      <c r="AP812" s="20">
        <f t="shared" si="242"/>
        <v>7095.2</v>
      </c>
      <c r="AQ812" s="20" t="str">
        <f t="shared" si="243"/>
        <v>.</v>
      </c>
      <c r="AR812" s="20" t="str">
        <f t="shared" si="244"/>
        <v>.</v>
      </c>
      <c r="AS812" s="20">
        <f t="shared" si="245"/>
        <v>3949.3999999999996</v>
      </c>
      <c r="AT812" s="20">
        <f t="shared" si="228"/>
        <v>4538.8999999999996</v>
      </c>
      <c r="AU812" s="20">
        <f t="shared" si="246"/>
        <v>283808</v>
      </c>
    </row>
    <row r="813" spans="1:47" ht="33.75">
      <c r="A813" s="54">
        <v>814</v>
      </c>
      <c r="B813" s="54" t="s">
        <v>1523</v>
      </c>
      <c r="C813" s="58" t="s">
        <v>1524</v>
      </c>
      <c r="D813" s="79">
        <v>8</v>
      </c>
      <c r="E813" s="79">
        <v>28</v>
      </c>
      <c r="F813" s="80">
        <v>918.21</v>
      </c>
      <c r="G813" s="80">
        <v>114.78</v>
      </c>
      <c r="H813" s="80">
        <v>918.21</v>
      </c>
      <c r="I813" s="80">
        <v>1571.74</v>
      </c>
      <c r="J813" s="80">
        <v>2126.9</v>
      </c>
      <c r="K813" s="80">
        <v>72.03</v>
      </c>
      <c r="L813" s="73">
        <f t="shared" si="229"/>
        <v>79.069999999999993</v>
      </c>
      <c r="M813" s="73">
        <f t="shared" si="230"/>
        <v>114.57</v>
      </c>
      <c r="N813" s="72" t="str">
        <f t="shared" si="231"/>
        <v>0869</v>
      </c>
      <c r="O813" s="74">
        <f t="shared" si="232"/>
        <v>20</v>
      </c>
      <c r="P813" s="72">
        <f t="shared" si="233"/>
        <v>1</v>
      </c>
      <c r="Q813" s="74">
        <f t="shared" si="234"/>
        <v>8</v>
      </c>
      <c r="R813" s="72">
        <f t="shared" si="235"/>
        <v>15</v>
      </c>
      <c r="S813" s="72">
        <f t="shared" si="236"/>
        <v>22</v>
      </c>
      <c r="AI813" s="23">
        <f>'simulateur tarif OQN'!$B$4</f>
        <v>40</v>
      </c>
      <c r="AJ813" s="24">
        <f t="shared" si="237"/>
        <v>2991.26</v>
      </c>
      <c r="AK813" s="24">
        <f t="shared" si="238"/>
        <v>74.781500000000008</v>
      </c>
      <c r="AM813" t="str">
        <f t="shared" si="239"/>
        <v>ZONEHAUTE</v>
      </c>
      <c r="AN813" t="str">
        <f t="shared" si="240"/>
        <v>HC</v>
      </c>
      <c r="AO813" s="20">
        <f t="shared" si="241"/>
        <v>4591.17</v>
      </c>
      <c r="AP813" s="20">
        <f t="shared" si="242"/>
        <v>918.21</v>
      </c>
      <c r="AQ813" s="20">
        <f t="shared" si="243"/>
        <v>1571.74</v>
      </c>
      <c r="AR813" s="20">
        <f t="shared" si="244"/>
        <v>2126.9</v>
      </c>
      <c r="AS813" s="20">
        <f t="shared" si="245"/>
        <v>2991.26</v>
      </c>
      <c r="AT813" s="20">
        <f t="shared" si="228"/>
        <v>2639.2600000000007</v>
      </c>
      <c r="AU813" s="20">
        <f t="shared" si="246"/>
        <v>36728.400000000001</v>
      </c>
    </row>
    <row r="814" spans="1:47" ht="33.75">
      <c r="A814" s="54">
        <v>815</v>
      </c>
      <c r="B814" s="54" t="s">
        <v>1525</v>
      </c>
      <c r="C814" s="58" t="s">
        <v>1526</v>
      </c>
      <c r="D814" s="79">
        <v>36</v>
      </c>
      <c r="E814" s="79">
        <v>42</v>
      </c>
      <c r="F814" s="80">
        <v>4584.83</v>
      </c>
      <c r="G814" s="80">
        <v>127.36</v>
      </c>
      <c r="H814" s="80">
        <v>4584.83</v>
      </c>
      <c r="I814" s="80" t="s">
        <v>28</v>
      </c>
      <c r="J814" s="80" t="s">
        <v>28</v>
      </c>
      <c r="K814" s="80">
        <v>117.56</v>
      </c>
      <c r="L814" s="73">
        <f t="shared" si="229"/>
        <v>79.069999999999993</v>
      </c>
      <c r="M814" s="73">
        <f t="shared" si="230"/>
        <v>114.57</v>
      </c>
      <c r="N814" s="72" t="str">
        <f t="shared" si="231"/>
        <v>0869</v>
      </c>
      <c r="O814" s="74">
        <f t="shared" si="232"/>
        <v>6</v>
      </c>
      <c r="P814" s="72">
        <f t="shared" si="233"/>
        <v>0</v>
      </c>
      <c r="Q814" s="74">
        <f t="shared" si="234"/>
        <v>36</v>
      </c>
      <c r="R814" s="72" t="str">
        <f t="shared" si="235"/>
        <v/>
      </c>
      <c r="S814" s="72" t="str">
        <f t="shared" si="236"/>
        <v/>
      </c>
      <c r="AI814" s="23">
        <f>'simulateur tarif OQN'!$B$4</f>
        <v>40</v>
      </c>
      <c r="AJ814" s="24">
        <f t="shared" si="237"/>
        <v>4584.83</v>
      </c>
      <c r="AK814" s="24">
        <f t="shared" si="238"/>
        <v>114.62075</v>
      </c>
      <c r="AM814" t="str">
        <f t="shared" si="239"/>
        <v>ZONEFORF1</v>
      </c>
      <c r="AN814" t="str">
        <f t="shared" si="240"/>
        <v>HC</v>
      </c>
      <c r="AO814" s="20">
        <f t="shared" si="241"/>
        <v>5094.2699999999995</v>
      </c>
      <c r="AP814" s="20">
        <f t="shared" si="242"/>
        <v>4584.83</v>
      </c>
      <c r="AQ814" s="20" t="str">
        <f t="shared" si="243"/>
        <v>.</v>
      </c>
      <c r="AR814" s="20" t="str">
        <f t="shared" si="244"/>
        <v>.</v>
      </c>
      <c r="AS814" s="20">
        <f t="shared" si="245"/>
        <v>4349.71</v>
      </c>
      <c r="AT814" s="20">
        <f t="shared" si="228"/>
        <v>6274.2099999999991</v>
      </c>
      <c r="AU814" s="20">
        <f t="shared" si="246"/>
        <v>183393.2</v>
      </c>
    </row>
    <row r="815" spans="1:47" ht="33.75">
      <c r="A815" s="54">
        <v>816</v>
      </c>
      <c r="B815" s="54" t="s">
        <v>1527</v>
      </c>
      <c r="C815" s="58" t="s">
        <v>1528</v>
      </c>
      <c r="D815" s="79">
        <v>29</v>
      </c>
      <c r="E815" s="79">
        <v>35</v>
      </c>
      <c r="F815" s="80">
        <v>2597.9299999999998</v>
      </c>
      <c r="G815" s="80">
        <v>89.58</v>
      </c>
      <c r="H815" s="80">
        <v>2597.9299999999998</v>
      </c>
      <c r="I815" s="80" t="s">
        <v>28</v>
      </c>
      <c r="J815" s="80" t="s">
        <v>28</v>
      </c>
      <c r="K815" s="80">
        <v>80.05</v>
      </c>
      <c r="L815" s="73">
        <f t="shared" si="229"/>
        <v>79.069999999999993</v>
      </c>
      <c r="M815" s="73">
        <f t="shared" si="230"/>
        <v>114.57</v>
      </c>
      <c r="N815" s="72" t="str">
        <f t="shared" si="231"/>
        <v>0869</v>
      </c>
      <c r="O815" s="74">
        <f t="shared" si="232"/>
        <v>6</v>
      </c>
      <c r="P815" s="72">
        <f t="shared" si="233"/>
        <v>0</v>
      </c>
      <c r="Q815" s="74">
        <f t="shared" si="234"/>
        <v>29</v>
      </c>
      <c r="R815" s="72" t="str">
        <f t="shared" si="235"/>
        <v/>
      </c>
      <c r="S815" s="72" t="str">
        <f t="shared" si="236"/>
        <v/>
      </c>
      <c r="AI815" s="23">
        <f>'simulateur tarif OQN'!$B$4</f>
        <v>40</v>
      </c>
      <c r="AJ815" s="24">
        <f t="shared" si="237"/>
        <v>2998.18</v>
      </c>
      <c r="AK815" s="24">
        <f t="shared" si="238"/>
        <v>74.954499999999996</v>
      </c>
      <c r="AM815" t="str">
        <f t="shared" si="239"/>
        <v>ZONEHAUTE</v>
      </c>
      <c r="AN815" t="str">
        <f t="shared" si="240"/>
        <v>HC</v>
      </c>
      <c r="AO815" s="20">
        <f t="shared" si="241"/>
        <v>3583.31</v>
      </c>
      <c r="AP815" s="20">
        <f t="shared" si="242"/>
        <v>2597.9299999999998</v>
      </c>
      <c r="AQ815" s="20" t="str">
        <f t="shared" si="243"/>
        <v>.</v>
      </c>
      <c r="AR815" s="20" t="str">
        <f t="shared" si="244"/>
        <v>.</v>
      </c>
      <c r="AS815" s="20">
        <f t="shared" si="245"/>
        <v>2998.18</v>
      </c>
      <c r="AT815" s="20">
        <f t="shared" si="228"/>
        <v>3047.1800000000007</v>
      </c>
      <c r="AU815" s="20">
        <f t="shared" si="246"/>
        <v>103917.2</v>
      </c>
    </row>
    <row r="816" spans="1:47" ht="33.75">
      <c r="A816" s="54">
        <v>817</v>
      </c>
      <c r="B816" s="54" t="s">
        <v>1529</v>
      </c>
      <c r="C816" s="58" t="s">
        <v>1530</v>
      </c>
      <c r="D816" s="79">
        <v>43</v>
      </c>
      <c r="E816" s="79">
        <v>49</v>
      </c>
      <c r="F816" s="80">
        <v>3716.99</v>
      </c>
      <c r="G816" s="80">
        <v>79.930000000000007</v>
      </c>
      <c r="H816" s="80">
        <v>3716.99</v>
      </c>
      <c r="I816" s="80" t="s">
        <v>28</v>
      </c>
      <c r="J816" s="80" t="s">
        <v>28</v>
      </c>
      <c r="K816" s="80">
        <v>80.8</v>
      </c>
      <c r="L816" s="73">
        <f t="shared" si="229"/>
        <v>79.069999999999993</v>
      </c>
      <c r="M816" s="73">
        <f t="shared" si="230"/>
        <v>114.57</v>
      </c>
      <c r="N816" s="72" t="str">
        <f t="shared" si="231"/>
        <v>0869</v>
      </c>
      <c r="O816" s="74">
        <f t="shared" si="232"/>
        <v>6</v>
      </c>
      <c r="P816" s="72">
        <f t="shared" si="233"/>
        <v>0</v>
      </c>
      <c r="Q816" s="74">
        <f t="shared" si="234"/>
        <v>43</v>
      </c>
      <c r="R816" s="72" t="str">
        <f t="shared" si="235"/>
        <v/>
      </c>
      <c r="S816" s="72" t="str">
        <f t="shared" si="236"/>
        <v/>
      </c>
      <c r="AI816" s="23">
        <f>'simulateur tarif OQN'!$B$4</f>
        <v>40</v>
      </c>
      <c r="AJ816" s="24">
        <f t="shared" si="237"/>
        <v>3477.2</v>
      </c>
      <c r="AK816" s="24">
        <f t="shared" si="238"/>
        <v>86.929999999999993</v>
      </c>
      <c r="AM816" t="str">
        <f t="shared" si="239"/>
        <v>ZONEBASSE</v>
      </c>
      <c r="AN816" t="str">
        <f t="shared" si="240"/>
        <v>HC</v>
      </c>
      <c r="AO816" s="20">
        <f t="shared" si="241"/>
        <v>3477.2</v>
      </c>
      <c r="AP816" s="20">
        <f t="shared" si="242"/>
        <v>3716.99</v>
      </c>
      <c r="AQ816" s="20" t="str">
        <f t="shared" si="243"/>
        <v>.</v>
      </c>
      <c r="AR816" s="20" t="str">
        <f t="shared" si="244"/>
        <v>.</v>
      </c>
      <c r="AS816" s="20">
        <f t="shared" si="245"/>
        <v>2989.79</v>
      </c>
      <c r="AT816" s="20">
        <f t="shared" si="228"/>
        <v>3076.2899999999995</v>
      </c>
      <c r="AU816" s="20">
        <f t="shared" si="246"/>
        <v>148679.59999999998</v>
      </c>
    </row>
    <row r="817" spans="1:47" ht="33.75">
      <c r="A817" s="54">
        <v>818</v>
      </c>
      <c r="B817" s="54" t="s">
        <v>1531</v>
      </c>
      <c r="C817" s="58" t="s">
        <v>1532</v>
      </c>
      <c r="D817" s="79">
        <v>36</v>
      </c>
      <c r="E817" s="79">
        <v>42</v>
      </c>
      <c r="F817" s="80">
        <v>3614.94</v>
      </c>
      <c r="G817" s="80">
        <v>100.42</v>
      </c>
      <c r="H817" s="80">
        <v>3614.94</v>
      </c>
      <c r="I817" s="80" t="s">
        <v>28</v>
      </c>
      <c r="J817" s="80" t="s">
        <v>28</v>
      </c>
      <c r="K817" s="80">
        <v>93.09</v>
      </c>
      <c r="L817" s="73">
        <f t="shared" si="229"/>
        <v>79.069999999999993</v>
      </c>
      <c r="M817" s="73">
        <f t="shared" si="230"/>
        <v>114.57</v>
      </c>
      <c r="N817" s="72" t="str">
        <f t="shared" si="231"/>
        <v>0869</v>
      </c>
      <c r="O817" s="74">
        <f t="shared" si="232"/>
        <v>6</v>
      </c>
      <c r="P817" s="72">
        <f t="shared" si="233"/>
        <v>0</v>
      </c>
      <c r="Q817" s="74">
        <f t="shared" si="234"/>
        <v>36</v>
      </c>
      <c r="R817" s="72" t="str">
        <f t="shared" si="235"/>
        <v/>
      </c>
      <c r="S817" s="72" t="str">
        <f t="shared" si="236"/>
        <v/>
      </c>
      <c r="AI817" s="23">
        <f>'simulateur tarif OQN'!$B$4</f>
        <v>40</v>
      </c>
      <c r="AJ817" s="24">
        <f t="shared" si="237"/>
        <v>3614.94</v>
      </c>
      <c r="AK817" s="24">
        <f t="shared" si="238"/>
        <v>90.373500000000007</v>
      </c>
      <c r="AM817" t="str">
        <f t="shared" si="239"/>
        <v>ZONEFORF1</v>
      </c>
      <c r="AN817" t="str">
        <f t="shared" si="240"/>
        <v>HC</v>
      </c>
      <c r="AO817" s="20">
        <f t="shared" si="241"/>
        <v>4016.62</v>
      </c>
      <c r="AP817" s="20">
        <f t="shared" si="242"/>
        <v>3614.94</v>
      </c>
      <c r="AQ817" s="20" t="str">
        <f t="shared" si="243"/>
        <v>.</v>
      </c>
      <c r="AR817" s="20" t="str">
        <f t="shared" si="244"/>
        <v>.</v>
      </c>
      <c r="AS817" s="20">
        <f t="shared" si="245"/>
        <v>3428.76</v>
      </c>
      <c r="AT817" s="20">
        <f t="shared" si="228"/>
        <v>4129.76</v>
      </c>
      <c r="AU817" s="20">
        <f t="shared" si="246"/>
        <v>144597.6</v>
      </c>
    </row>
    <row r="818" spans="1:47" ht="33.75">
      <c r="A818" s="54">
        <v>819</v>
      </c>
      <c r="B818" s="54" t="s">
        <v>1533</v>
      </c>
      <c r="C818" s="58" t="s">
        <v>1534</v>
      </c>
      <c r="D818" s="79">
        <v>57</v>
      </c>
      <c r="E818" s="79">
        <v>63</v>
      </c>
      <c r="F818" s="80">
        <v>5119.88</v>
      </c>
      <c r="G818" s="80">
        <v>71.66</v>
      </c>
      <c r="H818" s="80">
        <v>5119.88</v>
      </c>
      <c r="I818" s="80" t="s">
        <v>28</v>
      </c>
      <c r="J818" s="80" t="s">
        <v>28</v>
      </c>
      <c r="K818" s="80">
        <v>93.09</v>
      </c>
      <c r="L818" s="73">
        <f t="shared" si="229"/>
        <v>79.069999999999993</v>
      </c>
      <c r="M818" s="73">
        <f t="shared" si="230"/>
        <v>114.57</v>
      </c>
      <c r="N818" s="72" t="str">
        <f t="shared" si="231"/>
        <v>0869</v>
      </c>
      <c r="O818" s="74">
        <f t="shared" si="232"/>
        <v>6</v>
      </c>
      <c r="P818" s="72">
        <f t="shared" si="233"/>
        <v>0</v>
      </c>
      <c r="Q818" s="74">
        <f t="shared" si="234"/>
        <v>57</v>
      </c>
      <c r="R818" s="72" t="str">
        <f t="shared" si="235"/>
        <v/>
      </c>
      <c r="S818" s="72" t="str">
        <f t="shared" si="236"/>
        <v/>
      </c>
      <c r="AI818" s="23">
        <f>'simulateur tarif OQN'!$B$4</f>
        <v>40</v>
      </c>
      <c r="AJ818" s="24">
        <f t="shared" si="237"/>
        <v>3901.66</v>
      </c>
      <c r="AK818" s="24">
        <f t="shared" si="238"/>
        <v>97.541499999999999</v>
      </c>
      <c r="AM818" t="str">
        <f t="shared" si="239"/>
        <v>ZONEBASSE</v>
      </c>
      <c r="AN818" t="str">
        <f t="shared" si="240"/>
        <v>HC</v>
      </c>
      <c r="AO818" s="20">
        <f t="shared" si="241"/>
        <v>3901.66</v>
      </c>
      <c r="AP818" s="20">
        <f t="shared" si="242"/>
        <v>5119.88</v>
      </c>
      <c r="AQ818" s="20" t="str">
        <f t="shared" si="243"/>
        <v>.</v>
      </c>
      <c r="AR818" s="20" t="str">
        <f t="shared" si="244"/>
        <v>.</v>
      </c>
      <c r="AS818" s="20">
        <f t="shared" si="245"/>
        <v>2978.81</v>
      </c>
      <c r="AT818" s="20">
        <f t="shared" si="228"/>
        <v>3679.8100000000009</v>
      </c>
      <c r="AU818" s="20">
        <f t="shared" si="246"/>
        <v>204795.2</v>
      </c>
    </row>
    <row r="819" spans="1:47">
      <c r="A819" s="54">
        <v>820</v>
      </c>
      <c r="B819" s="54" t="s">
        <v>1535</v>
      </c>
      <c r="C819" s="55" t="s">
        <v>1536</v>
      </c>
      <c r="D819" s="79">
        <v>1</v>
      </c>
      <c r="E819" s="79">
        <v>1</v>
      </c>
      <c r="F819" s="80" t="s">
        <v>28</v>
      </c>
      <c r="G819" s="80" t="s">
        <v>28</v>
      </c>
      <c r="H819" s="80">
        <v>85.92</v>
      </c>
      <c r="I819" s="80" t="s">
        <v>28</v>
      </c>
      <c r="J819" s="80" t="s">
        <v>28</v>
      </c>
      <c r="K819" s="80" t="s">
        <v>28</v>
      </c>
      <c r="L819" s="73" t="str">
        <f t="shared" si="229"/>
        <v/>
      </c>
      <c r="M819" s="73" t="str">
        <f t="shared" si="230"/>
        <v/>
      </c>
      <c r="N819" s="72" t="str">
        <f t="shared" si="231"/>
        <v>0870</v>
      </c>
      <c r="O819" s="74">
        <f t="shared" si="232"/>
        <v>0</v>
      </c>
      <c r="P819" s="72">
        <f t="shared" si="233"/>
        <v>0</v>
      </c>
      <c r="Q819" s="74">
        <f t="shared" si="234"/>
        <v>1</v>
      </c>
      <c r="R819" s="72" t="str">
        <f t="shared" si="235"/>
        <v/>
      </c>
      <c r="S819" s="72" t="str">
        <f t="shared" si="236"/>
        <v/>
      </c>
      <c r="AI819" s="23">
        <f>'simulateur tarif OQN'!$B$4</f>
        <v>40</v>
      </c>
      <c r="AJ819" s="24">
        <f t="shared" si="237"/>
        <v>3436.8</v>
      </c>
      <c r="AK819" s="24">
        <f t="shared" si="238"/>
        <v>85.92</v>
      </c>
      <c r="AM819" t="str">
        <f t="shared" si="239"/>
        <v>ZONEHAUTE</v>
      </c>
      <c r="AN819" t="str">
        <f t="shared" si="240"/>
        <v>HDJ</v>
      </c>
      <c r="AO819" s="20" t="e">
        <f t="shared" si="241"/>
        <v>#VALUE!</v>
      </c>
      <c r="AP819" s="20">
        <f t="shared" si="242"/>
        <v>85.92</v>
      </c>
      <c r="AQ819" s="20" t="str">
        <f t="shared" si="243"/>
        <v>.</v>
      </c>
      <c r="AR819" s="20" t="str">
        <f t="shared" si="244"/>
        <v>.</v>
      </c>
      <c r="AS819" s="20" t="e">
        <f t="shared" si="245"/>
        <v>#VALUE!</v>
      </c>
      <c r="AT819" s="20" t="e">
        <f t="shared" si="228"/>
        <v>#VALUE!</v>
      </c>
      <c r="AU819" s="20">
        <f t="shared" si="246"/>
        <v>3436.8</v>
      </c>
    </row>
    <row r="820" spans="1:47" ht="22.5">
      <c r="A820" s="54">
        <v>821</v>
      </c>
      <c r="B820" s="54" t="s">
        <v>1537</v>
      </c>
      <c r="C820" s="58" t="s">
        <v>1538</v>
      </c>
      <c r="D820" s="79">
        <v>15</v>
      </c>
      <c r="E820" s="79">
        <v>35</v>
      </c>
      <c r="F820" s="80">
        <v>2207.52</v>
      </c>
      <c r="G820" s="80">
        <v>147.16999999999999</v>
      </c>
      <c r="H820" s="80">
        <v>2207.52</v>
      </c>
      <c r="I820" s="80">
        <v>3014.28</v>
      </c>
      <c r="J820" s="80">
        <v>3700.26</v>
      </c>
      <c r="K820" s="80">
        <v>95.28</v>
      </c>
      <c r="L820" s="73">
        <f t="shared" si="229"/>
        <v>101.71</v>
      </c>
      <c r="M820" s="73">
        <f t="shared" si="230"/>
        <v>114.9</v>
      </c>
      <c r="N820" s="72" t="str">
        <f t="shared" si="231"/>
        <v>0870</v>
      </c>
      <c r="O820" s="74">
        <f t="shared" si="232"/>
        <v>20</v>
      </c>
      <c r="P820" s="72">
        <f t="shared" si="233"/>
        <v>1</v>
      </c>
      <c r="Q820" s="74">
        <f t="shared" si="234"/>
        <v>15</v>
      </c>
      <c r="R820" s="72">
        <f t="shared" si="235"/>
        <v>22</v>
      </c>
      <c r="S820" s="72">
        <f t="shared" si="236"/>
        <v>29</v>
      </c>
      <c r="AI820" s="23">
        <f>'simulateur tarif OQN'!$B$4</f>
        <v>40</v>
      </c>
      <c r="AJ820" s="24">
        <f t="shared" si="237"/>
        <v>4176.66</v>
      </c>
      <c r="AK820" s="24">
        <f t="shared" si="238"/>
        <v>104.4165</v>
      </c>
      <c r="AM820" t="str">
        <f t="shared" si="239"/>
        <v>ZONEHAUTE</v>
      </c>
      <c r="AN820" t="str">
        <f t="shared" si="240"/>
        <v>HC</v>
      </c>
      <c r="AO820" s="20">
        <f t="shared" si="241"/>
        <v>5886.7699999999995</v>
      </c>
      <c r="AP820" s="20">
        <f t="shared" si="242"/>
        <v>2207.52</v>
      </c>
      <c r="AQ820" s="20">
        <f t="shared" si="243"/>
        <v>3014.28</v>
      </c>
      <c r="AR820" s="20">
        <f t="shared" si="244"/>
        <v>3700.26</v>
      </c>
      <c r="AS820" s="20">
        <f t="shared" si="245"/>
        <v>4176.66</v>
      </c>
      <c r="AT820" s="20">
        <f t="shared" si="228"/>
        <v>3855.16</v>
      </c>
      <c r="AU820" s="20">
        <f t="shared" si="246"/>
        <v>88300.800000000003</v>
      </c>
    </row>
    <row r="821" spans="1:47" ht="22.5">
      <c r="A821" s="54">
        <v>822</v>
      </c>
      <c r="B821" s="54" t="s">
        <v>1539</v>
      </c>
      <c r="C821" s="58" t="s">
        <v>1540</v>
      </c>
      <c r="D821" s="79">
        <v>50</v>
      </c>
      <c r="E821" s="79">
        <v>56</v>
      </c>
      <c r="F821" s="80">
        <v>5543.63</v>
      </c>
      <c r="G821" s="80">
        <v>87.78</v>
      </c>
      <c r="H821" s="80">
        <v>5543.63</v>
      </c>
      <c r="I821" s="80" t="s">
        <v>28</v>
      </c>
      <c r="J821" s="80" t="s">
        <v>28</v>
      </c>
      <c r="K821" s="80">
        <v>105.79</v>
      </c>
      <c r="L821" s="73">
        <f t="shared" si="229"/>
        <v>101.71</v>
      </c>
      <c r="M821" s="73">
        <f t="shared" si="230"/>
        <v>114.9</v>
      </c>
      <c r="N821" s="72" t="str">
        <f t="shared" si="231"/>
        <v>0870</v>
      </c>
      <c r="O821" s="74">
        <f t="shared" si="232"/>
        <v>6</v>
      </c>
      <c r="P821" s="72">
        <f t="shared" si="233"/>
        <v>0</v>
      </c>
      <c r="Q821" s="74">
        <f t="shared" si="234"/>
        <v>50</v>
      </c>
      <c r="R821" s="72" t="str">
        <f t="shared" si="235"/>
        <v/>
      </c>
      <c r="S821" s="72" t="str">
        <f t="shared" si="236"/>
        <v/>
      </c>
      <c r="AI821" s="23">
        <f>'simulateur tarif OQN'!$B$4</f>
        <v>40</v>
      </c>
      <c r="AJ821" s="24">
        <f t="shared" si="237"/>
        <v>4665.83</v>
      </c>
      <c r="AK821" s="24">
        <f t="shared" si="238"/>
        <v>116.64574999999999</v>
      </c>
      <c r="AM821" t="str">
        <f t="shared" si="239"/>
        <v>ZONEBASSE</v>
      </c>
      <c r="AN821" t="str">
        <f t="shared" si="240"/>
        <v>HC</v>
      </c>
      <c r="AO821" s="20">
        <f t="shared" si="241"/>
        <v>4665.83</v>
      </c>
      <c r="AP821" s="20">
        <f t="shared" si="242"/>
        <v>5543.63</v>
      </c>
      <c r="AQ821" s="20" t="str">
        <f t="shared" si="243"/>
        <v>.</v>
      </c>
      <c r="AR821" s="20" t="str">
        <f t="shared" si="244"/>
        <v>.</v>
      </c>
      <c r="AS821" s="20">
        <f t="shared" si="245"/>
        <v>3850.99</v>
      </c>
      <c r="AT821" s="20">
        <f t="shared" si="228"/>
        <v>4054.99</v>
      </c>
      <c r="AU821" s="20">
        <f t="shared" si="246"/>
        <v>221745.2</v>
      </c>
    </row>
    <row r="822" spans="1:47" ht="33.75">
      <c r="A822" s="54">
        <v>823</v>
      </c>
      <c r="B822" s="54" t="s">
        <v>1541</v>
      </c>
      <c r="C822" s="58" t="s">
        <v>1542</v>
      </c>
      <c r="D822" s="79">
        <v>50</v>
      </c>
      <c r="E822" s="79">
        <v>56</v>
      </c>
      <c r="F822" s="80">
        <v>4939.76</v>
      </c>
      <c r="G822" s="80">
        <v>98.8</v>
      </c>
      <c r="H822" s="80">
        <v>4939.76</v>
      </c>
      <c r="I822" s="80" t="s">
        <v>28</v>
      </c>
      <c r="J822" s="80" t="s">
        <v>28</v>
      </c>
      <c r="K822" s="80">
        <v>93.26</v>
      </c>
      <c r="L822" s="73">
        <f t="shared" si="229"/>
        <v>101.71</v>
      </c>
      <c r="M822" s="73">
        <f t="shared" si="230"/>
        <v>114.9</v>
      </c>
      <c r="N822" s="72" t="str">
        <f t="shared" si="231"/>
        <v>0870</v>
      </c>
      <c r="O822" s="74">
        <f t="shared" si="232"/>
        <v>6</v>
      </c>
      <c r="P822" s="72">
        <f t="shared" si="233"/>
        <v>0</v>
      </c>
      <c r="Q822" s="74">
        <f t="shared" si="234"/>
        <v>50</v>
      </c>
      <c r="R822" s="72" t="str">
        <f t="shared" si="235"/>
        <v/>
      </c>
      <c r="S822" s="72" t="str">
        <f t="shared" si="236"/>
        <v/>
      </c>
      <c r="AI822" s="23">
        <f>'simulateur tarif OQN'!$B$4</f>
        <v>40</v>
      </c>
      <c r="AJ822" s="24">
        <f t="shared" si="237"/>
        <v>3951.76</v>
      </c>
      <c r="AK822" s="24">
        <f t="shared" si="238"/>
        <v>98.794000000000011</v>
      </c>
      <c r="AM822" t="str">
        <f t="shared" si="239"/>
        <v>ZONEBASSE</v>
      </c>
      <c r="AN822" t="str">
        <f t="shared" si="240"/>
        <v>HC</v>
      </c>
      <c r="AO822" s="20">
        <f t="shared" si="241"/>
        <v>3951.76</v>
      </c>
      <c r="AP822" s="20">
        <f t="shared" si="242"/>
        <v>4939.76</v>
      </c>
      <c r="AQ822" s="20" t="str">
        <f t="shared" si="243"/>
        <v>.</v>
      </c>
      <c r="AR822" s="20" t="str">
        <f t="shared" si="244"/>
        <v>.</v>
      </c>
      <c r="AS822" s="20">
        <f t="shared" si="245"/>
        <v>3447.6000000000004</v>
      </c>
      <c r="AT822" s="20">
        <f t="shared" si="228"/>
        <v>3025.1000000000004</v>
      </c>
      <c r="AU822" s="20">
        <f t="shared" si="246"/>
        <v>197590.40000000002</v>
      </c>
    </row>
    <row r="823" spans="1:47" ht="33.75">
      <c r="A823" s="54">
        <v>824</v>
      </c>
      <c r="B823" s="54" t="s">
        <v>1543</v>
      </c>
      <c r="C823" s="58" t="s">
        <v>1544</v>
      </c>
      <c r="D823" s="79">
        <v>64</v>
      </c>
      <c r="E823" s="79">
        <v>70</v>
      </c>
      <c r="F823" s="80">
        <v>7029.44</v>
      </c>
      <c r="G823" s="80">
        <v>109.83</v>
      </c>
      <c r="H823" s="80">
        <v>7029.44</v>
      </c>
      <c r="I823" s="80" t="s">
        <v>28</v>
      </c>
      <c r="J823" s="80" t="s">
        <v>28</v>
      </c>
      <c r="K823" s="80">
        <v>104.81</v>
      </c>
      <c r="L823" s="73">
        <f t="shared" si="229"/>
        <v>101.71</v>
      </c>
      <c r="M823" s="73">
        <f t="shared" si="230"/>
        <v>114.9</v>
      </c>
      <c r="N823" s="72" t="str">
        <f t="shared" si="231"/>
        <v>0870</v>
      </c>
      <c r="O823" s="74">
        <f t="shared" si="232"/>
        <v>6</v>
      </c>
      <c r="P823" s="72">
        <f t="shared" si="233"/>
        <v>0</v>
      </c>
      <c r="Q823" s="74">
        <f t="shared" si="234"/>
        <v>64</v>
      </c>
      <c r="R823" s="72" t="str">
        <f t="shared" si="235"/>
        <v/>
      </c>
      <c r="S823" s="72" t="str">
        <f t="shared" si="236"/>
        <v/>
      </c>
      <c r="AI823" s="23">
        <f>'simulateur tarif OQN'!$B$4</f>
        <v>40</v>
      </c>
      <c r="AJ823" s="24">
        <f t="shared" si="237"/>
        <v>4393.5199999999995</v>
      </c>
      <c r="AK823" s="24">
        <f t="shared" si="238"/>
        <v>109.83799999999999</v>
      </c>
      <c r="AM823" t="str">
        <f t="shared" si="239"/>
        <v>ZONEBASSE</v>
      </c>
      <c r="AN823" t="str">
        <f t="shared" si="240"/>
        <v>HC</v>
      </c>
      <c r="AO823" s="20">
        <f t="shared" si="241"/>
        <v>4393.5199999999995</v>
      </c>
      <c r="AP823" s="20">
        <f t="shared" si="242"/>
        <v>7029.44</v>
      </c>
      <c r="AQ823" s="20" t="str">
        <f t="shared" si="243"/>
        <v>.</v>
      </c>
      <c r="AR823" s="20" t="str">
        <f t="shared" si="244"/>
        <v>.</v>
      </c>
      <c r="AS823" s="20">
        <f t="shared" si="245"/>
        <v>3885.1399999999994</v>
      </c>
      <c r="AT823" s="20">
        <f t="shared" si="228"/>
        <v>4040.1399999999994</v>
      </c>
      <c r="AU823" s="20">
        <f t="shared" si="246"/>
        <v>281177.59999999998</v>
      </c>
    </row>
    <row r="824" spans="1:47" ht="33.75">
      <c r="A824" s="54">
        <v>825</v>
      </c>
      <c r="B824" s="54" t="s">
        <v>1545</v>
      </c>
      <c r="C824" s="58" t="s">
        <v>1546</v>
      </c>
      <c r="D824" s="79">
        <v>64</v>
      </c>
      <c r="E824" s="79">
        <v>70</v>
      </c>
      <c r="F824" s="80">
        <v>7138.02</v>
      </c>
      <c r="G824" s="80">
        <v>111.53</v>
      </c>
      <c r="H824" s="80">
        <v>7138.02</v>
      </c>
      <c r="I824" s="80" t="s">
        <v>28</v>
      </c>
      <c r="J824" s="80" t="s">
        <v>28</v>
      </c>
      <c r="K824" s="80">
        <v>106.84</v>
      </c>
      <c r="L824" s="73">
        <f t="shared" si="229"/>
        <v>101.71</v>
      </c>
      <c r="M824" s="73">
        <f t="shared" si="230"/>
        <v>114.9</v>
      </c>
      <c r="N824" s="72" t="str">
        <f t="shared" si="231"/>
        <v>0870</v>
      </c>
      <c r="O824" s="74">
        <f t="shared" si="232"/>
        <v>6</v>
      </c>
      <c r="P824" s="72">
        <f t="shared" si="233"/>
        <v>0</v>
      </c>
      <c r="Q824" s="74">
        <f t="shared" si="234"/>
        <v>64</v>
      </c>
      <c r="R824" s="72" t="str">
        <f t="shared" si="235"/>
        <v/>
      </c>
      <c r="S824" s="72" t="str">
        <f t="shared" si="236"/>
        <v/>
      </c>
      <c r="AI824" s="23">
        <f>'simulateur tarif OQN'!$B$4</f>
        <v>40</v>
      </c>
      <c r="AJ824" s="24">
        <f t="shared" si="237"/>
        <v>4461.3</v>
      </c>
      <c r="AK824" s="24">
        <f t="shared" si="238"/>
        <v>111.5325</v>
      </c>
      <c r="AM824" t="str">
        <f t="shared" si="239"/>
        <v>ZONEBASSE</v>
      </c>
      <c r="AN824" t="str">
        <f t="shared" si="240"/>
        <v>HC</v>
      </c>
      <c r="AO824" s="20">
        <f t="shared" si="241"/>
        <v>4461.3</v>
      </c>
      <c r="AP824" s="20">
        <f t="shared" si="242"/>
        <v>7138.02</v>
      </c>
      <c r="AQ824" s="20" t="str">
        <f t="shared" si="243"/>
        <v>.</v>
      </c>
      <c r="AR824" s="20" t="str">
        <f t="shared" si="244"/>
        <v>.</v>
      </c>
      <c r="AS824" s="20">
        <f t="shared" si="245"/>
        <v>3932.82</v>
      </c>
      <c r="AT824" s="20">
        <f t="shared" si="228"/>
        <v>4189.32</v>
      </c>
      <c r="AU824" s="20">
        <f t="shared" si="246"/>
        <v>285520.80000000005</v>
      </c>
    </row>
    <row r="825" spans="1:47" ht="33.75">
      <c r="A825" s="54">
        <v>826</v>
      </c>
      <c r="B825" s="54" t="s">
        <v>1547</v>
      </c>
      <c r="C825" s="58" t="s">
        <v>1548</v>
      </c>
      <c r="D825" s="79">
        <v>71</v>
      </c>
      <c r="E825" s="79">
        <v>77</v>
      </c>
      <c r="F825" s="80">
        <v>8083.81</v>
      </c>
      <c r="G825" s="80">
        <v>113.86</v>
      </c>
      <c r="H825" s="80">
        <v>8083.81</v>
      </c>
      <c r="I825" s="80" t="s">
        <v>28</v>
      </c>
      <c r="J825" s="80" t="s">
        <v>28</v>
      </c>
      <c r="K825" s="80">
        <v>109.18</v>
      </c>
      <c r="L825" s="73">
        <f t="shared" si="229"/>
        <v>101.71</v>
      </c>
      <c r="M825" s="73">
        <f t="shared" si="230"/>
        <v>114.9</v>
      </c>
      <c r="N825" s="72" t="str">
        <f t="shared" si="231"/>
        <v>0870</v>
      </c>
      <c r="O825" s="74">
        <f t="shared" si="232"/>
        <v>6</v>
      </c>
      <c r="P825" s="72">
        <f t="shared" si="233"/>
        <v>0</v>
      </c>
      <c r="Q825" s="74">
        <f t="shared" si="234"/>
        <v>71</v>
      </c>
      <c r="R825" s="72" t="str">
        <f t="shared" si="235"/>
        <v/>
      </c>
      <c r="S825" s="72" t="str">
        <f t="shared" si="236"/>
        <v/>
      </c>
      <c r="AI825" s="23">
        <f>'simulateur tarif OQN'!$B$4</f>
        <v>40</v>
      </c>
      <c r="AJ825" s="24">
        <f t="shared" si="237"/>
        <v>4554.1500000000005</v>
      </c>
      <c r="AK825" s="24">
        <f t="shared" si="238"/>
        <v>113.85375000000002</v>
      </c>
      <c r="AM825" t="str">
        <f t="shared" si="239"/>
        <v>ZONEBASSE</v>
      </c>
      <c r="AN825" t="str">
        <f t="shared" si="240"/>
        <v>HC</v>
      </c>
      <c r="AO825" s="20">
        <f t="shared" si="241"/>
        <v>4554.1500000000005</v>
      </c>
      <c r="AP825" s="20">
        <f t="shared" si="242"/>
        <v>8083.81</v>
      </c>
      <c r="AQ825" s="20" t="str">
        <f t="shared" si="243"/>
        <v>.</v>
      </c>
      <c r="AR825" s="20" t="str">
        <f t="shared" si="244"/>
        <v>.</v>
      </c>
      <c r="AS825" s="20">
        <f t="shared" si="245"/>
        <v>4044.15</v>
      </c>
      <c r="AT825" s="20">
        <f t="shared" si="228"/>
        <v>4417.6500000000015</v>
      </c>
      <c r="AU825" s="20">
        <f t="shared" si="246"/>
        <v>323352.40000000002</v>
      </c>
    </row>
    <row r="826" spans="1:47" ht="22.5">
      <c r="A826" s="54">
        <v>827</v>
      </c>
      <c r="B826" s="54" t="s">
        <v>1549</v>
      </c>
      <c r="C826" s="58" t="s">
        <v>1550</v>
      </c>
      <c r="D826" s="79">
        <v>29</v>
      </c>
      <c r="E826" s="79">
        <v>35</v>
      </c>
      <c r="F826" s="80">
        <v>3097.41</v>
      </c>
      <c r="G826" s="80">
        <v>106.81</v>
      </c>
      <c r="H826" s="80">
        <v>3097.41</v>
      </c>
      <c r="I826" s="80" t="s">
        <v>28</v>
      </c>
      <c r="J826" s="80" t="s">
        <v>28</v>
      </c>
      <c r="K826" s="80">
        <v>98.5</v>
      </c>
      <c r="L826" s="73">
        <f t="shared" si="229"/>
        <v>101.2</v>
      </c>
      <c r="M826" s="73">
        <f t="shared" si="230"/>
        <v>114.9</v>
      </c>
      <c r="N826" s="72" t="str">
        <f t="shared" si="231"/>
        <v>0870</v>
      </c>
      <c r="O826" s="74">
        <f t="shared" si="232"/>
        <v>6</v>
      </c>
      <c r="P826" s="72">
        <f t="shared" si="233"/>
        <v>0</v>
      </c>
      <c r="Q826" s="74">
        <f t="shared" si="234"/>
        <v>29</v>
      </c>
      <c r="R826" s="72" t="str">
        <f t="shared" si="235"/>
        <v/>
      </c>
      <c r="S826" s="72" t="str">
        <f t="shared" si="236"/>
        <v/>
      </c>
      <c r="AI826" s="23">
        <f>'simulateur tarif OQN'!$B$4</f>
        <v>40</v>
      </c>
      <c r="AJ826" s="24">
        <f t="shared" si="237"/>
        <v>3589.91</v>
      </c>
      <c r="AK826" s="24">
        <f t="shared" si="238"/>
        <v>89.747749999999996</v>
      </c>
      <c r="AM826" t="str">
        <f t="shared" si="239"/>
        <v>ZONEHAUTE</v>
      </c>
      <c r="AN826" t="str">
        <f t="shared" si="240"/>
        <v>HC</v>
      </c>
      <c r="AO826" s="20">
        <f t="shared" si="241"/>
        <v>4272.32</v>
      </c>
      <c r="AP826" s="20">
        <f t="shared" si="242"/>
        <v>3097.41</v>
      </c>
      <c r="AQ826" s="20" t="str">
        <f t="shared" si="243"/>
        <v>.</v>
      </c>
      <c r="AR826" s="20" t="str">
        <f t="shared" si="244"/>
        <v>.</v>
      </c>
      <c r="AS826" s="20">
        <f t="shared" si="245"/>
        <v>3589.91</v>
      </c>
      <c r="AT826" s="20">
        <f t="shared" si="228"/>
        <v>3454.91</v>
      </c>
      <c r="AU826" s="20">
        <f t="shared" si="246"/>
        <v>123896.4</v>
      </c>
    </row>
    <row r="827" spans="1:47" ht="22.5">
      <c r="A827" s="54">
        <v>828</v>
      </c>
      <c r="B827" s="54" t="s">
        <v>1551</v>
      </c>
      <c r="C827" s="58" t="s">
        <v>1552</v>
      </c>
      <c r="D827" s="79">
        <v>36</v>
      </c>
      <c r="E827" s="79">
        <v>42</v>
      </c>
      <c r="F827" s="80">
        <v>3809.14</v>
      </c>
      <c r="G827" s="80">
        <v>101.68</v>
      </c>
      <c r="H827" s="80">
        <v>3809.14</v>
      </c>
      <c r="I827" s="80" t="s">
        <v>28</v>
      </c>
      <c r="J827" s="80" t="s">
        <v>28</v>
      </c>
      <c r="K827" s="80">
        <v>103.65</v>
      </c>
      <c r="L827" s="73">
        <f t="shared" si="229"/>
        <v>101.2</v>
      </c>
      <c r="M827" s="73">
        <f t="shared" si="230"/>
        <v>114.9</v>
      </c>
      <c r="N827" s="72" t="str">
        <f t="shared" si="231"/>
        <v>0870</v>
      </c>
      <c r="O827" s="74">
        <f t="shared" si="232"/>
        <v>6</v>
      </c>
      <c r="P827" s="72">
        <f t="shared" si="233"/>
        <v>0</v>
      </c>
      <c r="Q827" s="74">
        <f t="shared" si="234"/>
        <v>36</v>
      </c>
      <c r="R827" s="72" t="str">
        <f t="shared" si="235"/>
        <v/>
      </c>
      <c r="S827" s="72" t="str">
        <f t="shared" si="236"/>
        <v/>
      </c>
      <c r="AI827" s="23">
        <f>'simulateur tarif OQN'!$B$4</f>
        <v>40</v>
      </c>
      <c r="AJ827" s="24">
        <f t="shared" si="237"/>
        <v>3809.14</v>
      </c>
      <c r="AK827" s="24">
        <f t="shared" si="238"/>
        <v>95.228499999999997</v>
      </c>
      <c r="AM827" t="str">
        <f t="shared" si="239"/>
        <v>ZONEFORF1</v>
      </c>
      <c r="AN827" t="str">
        <f t="shared" si="240"/>
        <v>HC</v>
      </c>
      <c r="AO827" s="20">
        <f t="shared" si="241"/>
        <v>4215.8599999999997</v>
      </c>
      <c r="AP827" s="20">
        <f t="shared" si="242"/>
        <v>3809.14</v>
      </c>
      <c r="AQ827" s="20" t="str">
        <f t="shared" si="243"/>
        <v>.</v>
      </c>
      <c r="AR827" s="20" t="str">
        <f t="shared" si="244"/>
        <v>.</v>
      </c>
      <c r="AS827" s="20">
        <f t="shared" si="245"/>
        <v>3601.8399999999997</v>
      </c>
      <c r="AT827" s="20">
        <f t="shared" ref="AT827:AT890" si="247">IF(P827=1,J827+(90-E827)*K827,H827+(90-E827)*K827)+(AI827-90)*L827</f>
        <v>3724.34</v>
      </c>
      <c r="AU827" s="20">
        <f t="shared" si="246"/>
        <v>152365.6</v>
      </c>
    </row>
    <row r="828" spans="1:47" ht="33.75">
      <c r="A828" s="54">
        <v>829</v>
      </c>
      <c r="B828" s="54" t="s">
        <v>1553</v>
      </c>
      <c r="C828" s="58" t="s">
        <v>1554</v>
      </c>
      <c r="D828" s="79">
        <v>43</v>
      </c>
      <c r="E828" s="79">
        <v>49</v>
      </c>
      <c r="F828" s="80">
        <v>4037.48</v>
      </c>
      <c r="G828" s="80">
        <v>93.89</v>
      </c>
      <c r="H828" s="80">
        <v>4037.48</v>
      </c>
      <c r="I828" s="80" t="s">
        <v>28</v>
      </c>
      <c r="J828" s="80" t="s">
        <v>28</v>
      </c>
      <c r="K828" s="80">
        <v>87.41</v>
      </c>
      <c r="L828" s="73">
        <f t="shared" si="229"/>
        <v>101.2</v>
      </c>
      <c r="M828" s="73">
        <f t="shared" si="230"/>
        <v>114.9</v>
      </c>
      <c r="N828" s="72" t="str">
        <f t="shared" si="231"/>
        <v>0870</v>
      </c>
      <c r="O828" s="74">
        <f t="shared" si="232"/>
        <v>6</v>
      </c>
      <c r="P828" s="72">
        <f t="shared" si="233"/>
        <v>0</v>
      </c>
      <c r="Q828" s="74">
        <f t="shared" si="234"/>
        <v>43</v>
      </c>
      <c r="R828" s="72" t="str">
        <f t="shared" si="235"/>
        <v/>
      </c>
      <c r="S828" s="72" t="str">
        <f t="shared" si="236"/>
        <v/>
      </c>
      <c r="AI828" s="23">
        <f>'simulateur tarif OQN'!$B$4</f>
        <v>40</v>
      </c>
      <c r="AJ828" s="24">
        <f t="shared" si="237"/>
        <v>3755.81</v>
      </c>
      <c r="AK828" s="24">
        <f t="shared" si="238"/>
        <v>93.895250000000004</v>
      </c>
      <c r="AM828" t="str">
        <f t="shared" si="239"/>
        <v>ZONEBASSE</v>
      </c>
      <c r="AN828" t="str">
        <f t="shared" si="240"/>
        <v>HC</v>
      </c>
      <c r="AO828" s="20">
        <f t="shared" si="241"/>
        <v>3755.81</v>
      </c>
      <c r="AP828" s="20">
        <f t="shared" si="242"/>
        <v>4037.48</v>
      </c>
      <c r="AQ828" s="20" t="str">
        <f t="shared" si="243"/>
        <v>.</v>
      </c>
      <c r="AR828" s="20" t="str">
        <f t="shared" si="244"/>
        <v>.</v>
      </c>
      <c r="AS828" s="20">
        <f t="shared" si="245"/>
        <v>3250.79</v>
      </c>
      <c r="AT828" s="20">
        <f t="shared" si="247"/>
        <v>2561.29</v>
      </c>
      <c r="AU828" s="20">
        <f t="shared" si="246"/>
        <v>161499.20000000001</v>
      </c>
    </row>
    <row r="829" spans="1:47" ht="33.75">
      <c r="A829" s="54">
        <v>830</v>
      </c>
      <c r="B829" s="54" t="s">
        <v>1555</v>
      </c>
      <c r="C829" s="58" t="s">
        <v>1556</v>
      </c>
      <c r="D829" s="79">
        <v>57</v>
      </c>
      <c r="E829" s="79">
        <v>63</v>
      </c>
      <c r="F829" s="80">
        <v>5613.85</v>
      </c>
      <c r="G829" s="80">
        <v>98.49</v>
      </c>
      <c r="H829" s="80">
        <v>5613.85</v>
      </c>
      <c r="I829" s="80" t="s">
        <v>28</v>
      </c>
      <c r="J829" s="80" t="s">
        <v>28</v>
      </c>
      <c r="K829" s="80">
        <v>92.18</v>
      </c>
      <c r="L829" s="73">
        <f t="shared" si="229"/>
        <v>101.2</v>
      </c>
      <c r="M829" s="73">
        <f t="shared" si="230"/>
        <v>114.9</v>
      </c>
      <c r="N829" s="72" t="str">
        <f t="shared" si="231"/>
        <v>0870</v>
      </c>
      <c r="O829" s="74">
        <f t="shared" si="232"/>
        <v>6</v>
      </c>
      <c r="P829" s="72">
        <f t="shared" si="233"/>
        <v>0</v>
      </c>
      <c r="Q829" s="74">
        <f t="shared" si="234"/>
        <v>57</v>
      </c>
      <c r="R829" s="72" t="str">
        <f t="shared" si="235"/>
        <v/>
      </c>
      <c r="S829" s="72" t="str">
        <f t="shared" si="236"/>
        <v/>
      </c>
      <c r="AI829" s="23">
        <f>'simulateur tarif OQN'!$B$4</f>
        <v>40</v>
      </c>
      <c r="AJ829" s="24">
        <f t="shared" si="237"/>
        <v>3939.5200000000004</v>
      </c>
      <c r="AK829" s="24">
        <f t="shared" si="238"/>
        <v>98.488000000000014</v>
      </c>
      <c r="AM829" t="str">
        <f t="shared" si="239"/>
        <v>ZONEBASSE</v>
      </c>
      <c r="AN829" t="str">
        <f t="shared" si="240"/>
        <v>HC</v>
      </c>
      <c r="AO829" s="20">
        <f t="shared" si="241"/>
        <v>3939.5200000000004</v>
      </c>
      <c r="AP829" s="20">
        <f t="shared" si="242"/>
        <v>5613.85</v>
      </c>
      <c r="AQ829" s="20" t="str">
        <f t="shared" si="243"/>
        <v>.</v>
      </c>
      <c r="AR829" s="20" t="str">
        <f t="shared" si="244"/>
        <v>.</v>
      </c>
      <c r="AS829" s="20">
        <f t="shared" si="245"/>
        <v>3493.71</v>
      </c>
      <c r="AT829" s="20">
        <f t="shared" si="247"/>
        <v>3042.7100000000009</v>
      </c>
      <c r="AU829" s="20">
        <f t="shared" si="246"/>
        <v>224554</v>
      </c>
    </row>
    <row r="830" spans="1:47" ht="33.75">
      <c r="A830" s="54">
        <v>831</v>
      </c>
      <c r="B830" s="54" t="s">
        <v>1557</v>
      </c>
      <c r="C830" s="58" t="s">
        <v>1558</v>
      </c>
      <c r="D830" s="79">
        <v>57</v>
      </c>
      <c r="E830" s="79">
        <v>63</v>
      </c>
      <c r="F830" s="80">
        <v>6496.62</v>
      </c>
      <c r="G830" s="80">
        <v>113.98</v>
      </c>
      <c r="H830" s="80">
        <v>6496.62</v>
      </c>
      <c r="I830" s="80" t="s">
        <v>28</v>
      </c>
      <c r="J830" s="80" t="s">
        <v>28</v>
      </c>
      <c r="K830" s="80">
        <v>107.68</v>
      </c>
      <c r="L830" s="73">
        <f t="shared" si="229"/>
        <v>101.2</v>
      </c>
      <c r="M830" s="73">
        <f t="shared" si="230"/>
        <v>114.9</v>
      </c>
      <c r="N830" s="72" t="str">
        <f t="shared" si="231"/>
        <v>0870</v>
      </c>
      <c r="O830" s="74">
        <f t="shared" si="232"/>
        <v>6</v>
      </c>
      <c r="P830" s="72">
        <f t="shared" si="233"/>
        <v>0</v>
      </c>
      <c r="Q830" s="74">
        <f t="shared" si="234"/>
        <v>57</v>
      </c>
      <c r="R830" s="72" t="str">
        <f t="shared" si="235"/>
        <v/>
      </c>
      <c r="S830" s="72" t="str">
        <f t="shared" si="236"/>
        <v/>
      </c>
      <c r="AI830" s="23">
        <f>'simulateur tarif OQN'!$B$4</f>
        <v>40</v>
      </c>
      <c r="AJ830" s="24">
        <f t="shared" si="237"/>
        <v>4558.96</v>
      </c>
      <c r="AK830" s="24">
        <f t="shared" si="238"/>
        <v>113.974</v>
      </c>
      <c r="AM830" t="str">
        <f t="shared" si="239"/>
        <v>ZONEBASSE</v>
      </c>
      <c r="AN830" t="str">
        <f t="shared" si="240"/>
        <v>HC</v>
      </c>
      <c r="AO830" s="20">
        <f t="shared" si="241"/>
        <v>4558.96</v>
      </c>
      <c r="AP830" s="20">
        <f t="shared" si="242"/>
        <v>6496.62</v>
      </c>
      <c r="AQ830" s="20" t="str">
        <f t="shared" si="243"/>
        <v>.</v>
      </c>
      <c r="AR830" s="20" t="str">
        <f t="shared" si="244"/>
        <v>.</v>
      </c>
      <c r="AS830" s="20">
        <f t="shared" si="245"/>
        <v>4019.9799999999996</v>
      </c>
      <c r="AT830" s="20">
        <f t="shared" si="247"/>
        <v>4343.9799999999996</v>
      </c>
      <c r="AU830" s="20">
        <f t="shared" si="246"/>
        <v>259864.8</v>
      </c>
    </row>
    <row r="831" spans="1:47" ht="33.75">
      <c r="A831" s="54">
        <v>832</v>
      </c>
      <c r="B831" s="54" t="s">
        <v>1559</v>
      </c>
      <c r="C831" s="58" t="s">
        <v>1560</v>
      </c>
      <c r="D831" s="79">
        <v>57</v>
      </c>
      <c r="E831" s="79">
        <v>63</v>
      </c>
      <c r="F831" s="80">
        <v>6686.21</v>
      </c>
      <c r="G831" s="80">
        <v>117.3</v>
      </c>
      <c r="H831" s="80">
        <v>6686.21</v>
      </c>
      <c r="I831" s="80" t="s">
        <v>28</v>
      </c>
      <c r="J831" s="80" t="s">
        <v>28</v>
      </c>
      <c r="K831" s="80">
        <v>107.68</v>
      </c>
      <c r="L831" s="73">
        <f t="shared" si="229"/>
        <v>101.2</v>
      </c>
      <c r="M831" s="73">
        <f t="shared" si="230"/>
        <v>114.9</v>
      </c>
      <c r="N831" s="72" t="str">
        <f t="shared" si="231"/>
        <v>0870</v>
      </c>
      <c r="O831" s="74">
        <f t="shared" si="232"/>
        <v>6</v>
      </c>
      <c r="P831" s="72">
        <f t="shared" si="233"/>
        <v>0</v>
      </c>
      <c r="Q831" s="74">
        <f t="shared" si="234"/>
        <v>57</v>
      </c>
      <c r="R831" s="72" t="str">
        <f t="shared" si="235"/>
        <v/>
      </c>
      <c r="S831" s="72" t="str">
        <f t="shared" si="236"/>
        <v/>
      </c>
      <c r="AI831" s="23">
        <f>'simulateur tarif OQN'!$B$4</f>
        <v>40</v>
      </c>
      <c r="AJ831" s="24">
        <f t="shared" si="237"/>
        <v>4692.1100000000006</v>
      </c>
      <c r="AK831" s="24">
        <f t="shared" si="238"/>
        <v>117.30275000000002</v>
      </c>
      <c r="AM831" t="str">
        <f t="shared" si="239"/>
        <v>ZONEBASSE</v>
      </c>
      <c r="AN831" t="str">
        <f t="shared" si="240"/>
        <v>HC</v>
      </c>
      <c r="AO831" s="20">
        <f t="shared" si="241"/>
        <v>4692.1100000000006</v>
      </c>
      <c r="AP831" s="20">
        <f t="shared" si="242"/>
        <v>6686.21</v>
      </c>
      <c r="AQ831" s="20" t="str">
        <f t="shared" si="243"/>
        <v>.</v>
      </c>
      <c r="AR831" s="20" t="str">
        <f t="shared" si="244"/>
        <v>.</v>
      </c>
      <c r="AS831" s="20">
        <f t="shared" si="245"/>
        <v>4209.57</v>
      </c>
      <c r="AT831" s="20">
        <f t="shared" si="247"/>
        <v>4533.57</v>
      </c>
      <c r="AU831" s="20">
        <f t="shared" si="246"/>
        <v>267448.40000000002</v>
      </c>
    </row>
    <row r="832" spans="1:47" ht="22.5">
      <c r="A832" s="54">
        <v>833</v>
      </c>
      <c r="B832" s="54" t="s">
        <v>1561</v>
      </c>
      <c r="C832" s="58" t="s">
        <v>1562</v>
      </c>
      <c r="D832" s="79">
        <v>22</v>
      </c>
      <c r="E832" s="79">
        <v>28</v>
      </c>
      <c r="F832" s="80">
        <v>2179.48</v>
      </c>
      <c r="G832" s="80">
        <v>99.07</v>
      </c>
      <c r="H832" s="80">
        <v>2179.48</v>
      </c>
      <c r="I832" s="80" t="s">
        <v>28</v>
      </c>
      <c r="J832" s="80" t="s">
        <v>28</v>
      </c>
      <c r="K832" s="80">
        <v>87.68</v>
      </c>
      <c r="L832" s="73">
        <f t="shared" si="229"/>
        <v>89.34</v>
      </c>
      <c r="M832" s="73">
        <f t="shared" si="230"/>
        <v>114.9</v>
      </c>
      <c r="N832" s="72" t="str">
        <f t="shared" si="231"/>
        <v>0870</v>
      </c>
      <c r="O832" s="74">
        <f t="shared" si="232"/>
        <v>6</v>
      </c>
      <c r="P832" s="72">
        <f t="shared" si="233"/>
        <v>0</v>
      </c>
      <c r="Q832" s="74">
        <f t="shared" si="234"/>
        <v>22</v>
      </c>
      <c r="R832" s="72" t="str">
        <f t="shared" si="235"/>
        <v/>
      </c>
      <c r="S832" s="72" t="str">
        <f t="shared" si="236"/>
        <v/>
      </c>
      <c r="AI832" s="23">
        <f>'simulateur tarif OQN'!$B$4</f>
        <v>40</v>
      </c>
      <c r="AJ832" s="24">
        <f t="shared" si="237"/>
        <v>3231.6400000000003</v>
      </c>
      <c r="AK832" s="24">
        <f t="shared" si="238"/>
        <v>80.791000000000011</v>
      </c>
      <c r="AM832" t="str">
        <f t="shared" si="239"/>
        <v>ZONEHAUTE</v>
      </c>
      <c r="AN832" t="str">
        <f t="shared" si="240"/>
        <v>HC</v>
      </c>
      <c r="AO832" s="20">
        <f t="shared" si="241"/>
        <v>3962.74</v>
      </c>
      <c r="AP832" s="20">
        <f t="shared" si="242"/>
        <v>2179.48</v>
      </c>
      <c r="AQ832" s="20" t="str">
        <f t="shared" si="243"/>
        <v>.</v>
      </c>
      <c r="AR832" s="20" t="str">
        <f t="shared" si="244"/>
        <v>.</v>
      </c>
      <c r="AS832" s="20">
        <f t="shared" si="245"/>
        <v>3231.6400000000003</v>
      </c>
      <c r="AT832" s="20">
        <f t="shared" si="247"/>
        <v>3148.6400000000012</v>
      </c>
      <c r="AU832" s="20">
        <f t="shared" si="246"/>
        <v>87179.199999999997</v>
      </c>
    </row>
    <row r="833" spans="1:47" ht="22.5">
      <c r="A833" s="54">
        <v>834</v>
      </c>
      <c r="B833" s="54" t="s">
        <v>1563</v>
      </c>
      <c r="C833" s="58" t="s">
        <v>1564</v>
      </c>
      <c r="D833" s="79">
        <v>29</v>
      </c>
      <c r="E833" s="79">
        <v>35</v>
      </c>
      <c r="F833" s="80">
        <v>2801.08</v>
      </c>
      <c r="G833" s="80">
        <v>88.8</v>
      </c>
      <c r="H833" s="80">
        <v>2801.08</v>
      </c>
      <c r="I833" s="80" t="s">
        <v>28</v>
      </c>
      <c r="J833" s="80" t="s">
        <v>28</v>
      </c>
      <c r="K833" s="80">
        <v>87.68</v>
      </c>
      <c r="L833" s="73">
        <f t="shared" si="229"/>
        <v>89.34</v>
      </c>
      <c r="M833" s="73">
        <f t="shared" si="230"/>
        <v>114.9</v>
      </c>
      <c r="N833" s="72" t="str">
        <f t="shared" si="231"/>
        <v>0870</v>
      </c>
      <c r="O833" s="74">
        <f t="shared" si="232"/>
        <v>6</v>
      </c>
      <c r="P833" s="72">
        <f t="shared" si="233"/>
        <v>0</v>
      </c>
      <c r="Q833" s="74">
        <f t="shared" si="234"/>
        <v>29</v>
      </c>
      <c r="R833" s="72" t="str">
        <f t="shared" si="235"/>
        <v/>
      </c>
      <c r="S833" s="72" t="str">
        <f t="shared" si="236"/>
        <v/>
      </c>
      <c r="AI833" s="23">
        <f>'simulateur tarif OQN'!$B$4</f>
        <v>40</v>
      </c>
      <c r="AJ833" s="24">
        <f t="shared" si="237"/>
        <v>3239.48</v>
      </c>
      <c r="AK833" s="24">
        <f t="shared" si="238"/>
        <v>80.986999999999995</v>
      </c>
      <c r="AM833" t="str">
        <f t="shared" si="239"/>
        <v>ZONEHAUTE</v>
      </c>
      <c r="AN833" t="str">
        <f t="shared" si="240"/>
        <v>HC</v>
      </c>
      <c r="AO833" s="20">
        <f t="shared" si="241"/>
        <v>3777.88</v>
      </c>
      <c r="AP833" s="20">
        <f t="shared" si="242"/>
        <v>2801.08</v>
      </c>
      <c r="AQ833" s="20" t="str">
        <f t="shared" si="243"/>
        <v>.</v>
      </c>
      <c r="AR833" s="20" t="str">
        <f t="shared" si="244"/>
        <v>.</v>
      </c>
      <c r="AS833" s="20">
        <f t="shared" si="245"/>
        <v>3239.48</v>
      </c>
      <c r="AT833" s="20">
        <f t="shared" si="247"/>
        <v>3156.4800000000005</v>
      </c>
      <c r="AU833" s="20">
        <f t="shared" si="246"/>
        <v>112043.2</v>
      </c>
    </row>
    <row r="834" spans="1:47" ht="33.75">
      <c r="A834" s="54">
        <v>835</v>
      </c>
      <c r="B834" s="54" t="s">
        <v>1565</v>
      </c>
      <c r="C834" s="58" t="s">
        <v>1566</v>
      </c>
      <c r="D834" s="79">
        <v>22</v>
      </c>
      <c r="E834" s="79">
        <v>28</v>
      </c>
      <c r="F834" s="80">
        <v>2400.2399999999998</v>
      </c>
      <c r="G834" s="80">
        <v>109.1</v>
      </c>
      <c r="H834" s="80">
        <v>2400.2399999999998</v>
      </c>
      <c r="I834" s="80" t="s">
        <v>28</v>
      </c>
      <c r="J834" s="80" t="s">
        <v>28</v>
      </c>
      <c r="K834" s="80">
        <v>97.22</v>
      </c>
      <c r="L834" s="73">
        <f t="shared" si="229"/>
        <v>89.34</v>
      </c>
      <c r="M834" s="73">
        <f t="shared" si="230"/>
        <v>114.9</v>
      </c>
      <c r="N834" s="72" t="str">
        <f t="shared" si="231"/>
        <v>0870</v>
      </c>
      <c r="O834" s="74">
        <f t="shared" si="232"/>
        <v>6</v>
      </c>
      <c r="P834" s="72">
        <f t="shared" si="233"/>
        <v>0</v>
      </c>
      <c r="Q834" s="74">
        <f t="shared" si="234"/>
        <v>22</v>
      </c>
      <c r="R834" s="72" t="str">
        <f t="shared" si="235"/>
        <v/>
      </c>
      <c r="S834" s="72" t="str">
        <f t="shared" si="236"/>
        <v/>
      </c>
      <c r="AI834" s="23">
        <f>'simulateur tarif OQN'!$B$4</f>
        <v>40</v>
      </c>
      <c r="AJ834" s="24">
        <f t="shared" si="237"/>
        <v>3566.8799999999997</v>
      </c>
      <c r="AK834" s="24">
        <f t="shared" si="238"/>
        <v>89.171999999999997</v>
      </c>
      <c r="AM834" t="str">
        <f t="shared" si="239"/>
        <v>ZONEHAUTE</v>
      </c>
      <c r="AN834" t="str">
        <f t="shared" si="240"/>
        <v>HC</v>
      </c>
      <c r="AO834" s="20">
        <f t="shared" si="241"/>
        <v>4364.04</v>
      </c>
      <c r="AP834" s="20">
        <f t="shared" si="242"/>
        <v>2400.2399999999998</v>
      </c>
      <c r="AQ834" s="20" t="str">
        <f t="shared" si="243"/>
        <v>.</v>
      </c>
      <c r="AR834" s="20" t="str">
        <f t="shared" si="244"/>
        <v>.</v>
      </c>
      <c r="AS834" s="20">
        <f t="shared" si="245"/>
        <v>3566.8799999999997</v>
      </c>
      <c r="AT834" s="20">
        <f t="shared" si="247"/>
        <v>3960.880000000001</v>
      </c>
      <c r="AU834" s="20">
        <f t="shared" si="246"/>
        <v>96009.599999999991</v>
      </c>
    </row>
    <row r="835" spans="1:47" ht="33.75">
      <c r="A835" s="54">
        <v>836</v>
      </c>
      <c r="B835" s="54" t="s">
        <v>1567</v>
      </c>
      <c r="C835" s="58" t="s">
        <v>1568</v>
      </c>
      <c r="D835" s="79">
        <v>43</v>
      </c>
      <c r="E835" s="79">
        <v>49</v>
      </c>
      <c r="F835" s="80">
        <v>4707.49</v>
      </c>
      <c r="G835" s="80">
        <v>109.48</v>
      </c>
      <c r="H835" s="80">
        <v>4707.49</v>
      </c>
      <c r="I835" s="80" t="s">
        <v>28</v>
      </c>
      <c r="J835" s="80" t="s">
        <v>28</v>
      </c>
      <c r="K835" s="80">
        <v>101.89</v>
      </c>
      <c r="L835" s="73">
        <f t="shared" si="229"/>
        <v>89.34</v>
      </c>
      <c r="M835" s="73">
        <f t="shared" si="230"/>
        <v>114.9</v>
      </c>
      <c r="N835" s="72" t="str">
        <f t="shared" si="231"/>
        <v>0870</v>
      </c>
      <c r="O835" s="74">
        <f t="shared" si="232"/>
        <v>6</v>
      </c>
      <c r="P835" s="72">
        <f t="shared" si="233"/>
        <v>0</v>
      </c>
      <c r="Q835" s="74">
        <f t="shared" si="234"/>
        <v>43</v>
      </c>
      <c r="R835" s="72" t="str">
        <f t="shared" si="235"/>
        <v/>
      </c>
      <c r="S835" s="72" t="str">
        <f t="shared" si="236"/>
        <v/>
      </c>
      <c r="AI835" s="23">
        <f>'simulateur tarif OQN'!$B$4</f>
        <v>40</v>
      </c>
      <c r="AJ835" s="24">
        <f t="shared" si="237"/>
        <v>4379.05</v>
      </c>
      <c r="AK835" s="24">
        <f t="shared" si="238"/>
        <v>109.47625000000001</v>
      </c>
      <c r="AM835" t="str">
        <f t="shared" si="239"/>
        <v>ZONEBASSE</v>
      </c>
      <c r="AN835" t="str">
        <f t="shared" si="240"/>
        <v>HC</v>
      </c>
      <c r="AO835" s="20">
        <f t="shared" si="241"/>
        <v>4379.05</v>
      </c>
      <c r="AP835" s="20">
        <f t="shared" si="242"/>
        <v>4707.49</v>
      </c>
      <c r="AQ835" s="20" t="str">
        <f t="shared" si="243"/>
        <v>.</v>
      </c>
      <c r="AR835" s="20" t="str">
        <f t="shared" si="244"/>
        <v>.</v>
      </c>
      <c r="AS835" s="20">
        <f t="shared" si="245"/>
        <v>3790.4799999999996</v>
      </c>
      <c r="AT835" s="20">
        <f t="shared" si="247"/>
        <v>4417.9799999999996</v>
      </c>
      <c r="AU835" s="20">
        <f t="shared" si="246"/>
        <v>188299.59999999998</v>
      </c>
    </row>
    <row r="836" spans="1:47" ht="33.75">
      <c r="A836" s="54">
        <v>837</v>
      </c>
      <c r="B836" s="54" t="s">
        <v>1569</v>
      </c>
      <c r="C836" s="58" t="s">
        <v>1570</v>
      </c>
      <c r="D836" s="79">
        <v>22</v>
      </c>
      <c r="E836" s="79">
        <v>28</v>
      </c>
      <c r="F836" s="80">
        <v>2390.6799999999998</v>
      </c>
      <c r="G836" s="80">
        <v>108.67</v>
      </c>
      <c r="H836" s="80">
        <v>2390.6799999999998</v>
      </c>
      <c r="I836" s="80" t="s">
        <v>28</v>
      </c>
      <c r="J836" s="80" t="s">
        <v>28</v>
      </c>
      <c r="K836" s="80">
        <v>93.49</v>
      </c>
      <c r="L836" s="73">
        <f t="shared" ref="L836:L899" si="248">IFERROR(VLOOKUP(B836,$B$1326:$K$2467,6,0),"")</f>
        <v>89.34</v>
      </c>
      <c r="M836" s="73">
        <f t="shared" ref="M836:M899" si="249">IFERROR(VLOOKUP($B836,$B$2468:$K$3603,6,0),"")</f>
        <v>114.9</v>
      </c>
      <c r="N836" s="72" t="str">
        <f t="shared" ref="N836:N899" si="250">LEFT(B836,4)</f>
        <v>0870</v>
      </c>
      <c r="O836" s="74">
        <f t="shared" ref="O836:O899" si="251">E836-D836</f>
        <v>6</v>
      </c>
      <c r="P836" s="72">
        <f t="shared" ref="P836:P899" si="252">IF(O836=20,1,0)</f>
        <v>0</v>
      </c>
      <c r="Q836" s="74">
        <f t="shared" ref="Q836:Q899" si="253">D836</f>
        <v>22</v>
      </c>
      <c r="R836" s="72" t="str">
        <f t="shared" ref="R836:R899" si="254">IF(P836=1,Q836+7,"")</f>
        <v/>
      </c>
      <c r="S836" s="72" t="str">
        <f t="shared" ref="S836:S899" si="255">IF(P836=1,Q836+14,"")</f>
        <v/>
      </c>
      <c r="AI836" s="23">
        <f>'simulateur tarif OQN'!$B$4</f>
        <v>40</v>
      </c>
      <c r="AJ836" s="24">
        <f t="shared" ref="AJ836:AJ899" si="256">IF(AN836="HDJ",AU836,IF(AM836="ZONE90",AT836,IF(AM836="ZONEBASSE",AO836,IF(AM836="ZONEFORF1",AP836,IF(AM836="ZONEFORF2",AQ836,IF(AM836="ZONEFORF3",AR836,AS836))))))</f>
        <v>3512.5599999999995</v>
      </c>
      <c r="AK836" s="24">
        <f t="shared" ref="AK836:AK899" si="257">AJ836/AI836</f>
        <v>87.813999999999993</v>
      </c>
      <c r="AM836" t="str">
        <f t="shared" ref="AM836:AM899" si="258">IF(AI836&gt;90,"ZONE90",IF(P836=1,IF(AI836&lt;D836,"ZONEBASSE",IF(AI836&lt;R836,"ZONEFORF1",IF(AI836&lt;S836,"ZONEFORF2",IF(AI836&lt;E836,"ZONEFORF3","ZONEHAUTE")))),IF(AI836&lt;D836,"ZONEBASSE",IF(AI836&lt;E836,"ZONEFORF1","ZONEHAUTE"))))</f>
        <v>ZONEHAUTE</v>
      </c>
      <c r="AN836" t="str">
        <f t="shared" ref="AN836:AN899" si="259">IF(RIGHT(B836,1)="0","HDJ","HC")</f>
        <v>HC</v>
      </c>
      <c r="AO836" s="20">
        <f t="shared" ref="AO836:AO899" si="260">IF(AI836&lt;8,M836*AI836,F836-(D836-AI836)*G836)</f>
        <v>4346.74</v>
      </c>
      <c r="AP836" s="20">
        <f t="shared" ref="AP836:AP899" si="261">H836</f>
        <v>2390.6799999999998</v>
      </c>
      <c r="AQ836" s="20" t="str">
        <f t="shared" ref="AQ836:AQ899" si="262">I836</f>
        <v>.</v>
      </c>
      <c r="AR836" s="20" t="str">
        <f t="shared" ref="AR836:AR899" si="263">J836</f>
        <v>.</v>
      </c>
      <c r="AS836" s="20">
        <f t="shared" ref="AS836:AS899" si="264">IF(P836=1,J836+(AI836-E836)*K836,H836+(AI836-E836)*K836)</f>
        <v>3512.5599999999995</v>
      </c>
      <c r="AT836" s="20">
        <f t="shared" si="247"/>
        <v>3720.0599999999995</v>
      </c>
      <c r="AU836" s="20">
        <f t="shared" ref="AU836:AU899" si="265">AI836*H836</f>
        <v>95627.199999999997</v>
      </c>
    </row>
    <row r="837" spans="1:47" ht="33.75">
      <c r="A837" s="54">
        <v>838</v>
      </c>
      <c r="B837" s="54" t="s">
        <v>1571</v>
      </c>
      <c r="C837" s="58" t="s">
        <v>1572</v>
      </c>
      <c r="D837" s="79">
        <v>57</v>
      </c>
      <c r="E837" s="79">
        <v>63</v>
      </c>
      <c r="F837" s="80">
        <v>5770.76</v>
      </c>
      <c r="G837" s="80">
        <v>96.57</v>
      </c>
      <c r="H837" s="80">
        <v>5770.76</v>
      </c>
      <c r="I837" s="80" t="s">
        <v>28</v>
      </c>
      <c r="J837" s="80" t="s">
        <v>28</v>
      </c>
      <c r="K837" s="80">
        <v>94.22</v>
      </c>
      <c r="L837" s="73">
        <f t="shared" si="248"/>
        <v>89.34</v>
      </c>
      <c r="M837" s="73">
        <f t="shared" si="249"/>
        <v>114.9</v>
      </c>
      <c r="N837" s="72" t="str">
        <f t="shared" si="250"/>
        <v>0870</v>
      </c>
      <c r="O837" s="74">
        <f t="shared" si="251"/>
        <v>6</v>
      </c>
      <c r="P837" s="72">
        <f t="shared" si="252"/>
        <v>0</v>
      </c>
      <c r="Q837" s="74">
        <f t="shared" si="253"/>
        <v>57</v>
      </c>
      <c r="R837" s="72" t="str">
        <f t="shared" si="254"/>
        <v/>
      </c>
      <c r="S837" s="72" t="str">
        <f t="shared" si="255"/>
        <v/>
      </c>
      <c r="AI837" s="23">
        <f>'simulateur tarif OQN'!$B$4</f>
        <v>40</v>
      </c>
      <c r="AJ837" s="24">
        <f t="shared" si="256"/>
        <v>4129.0700000000006</v>
      </c>
      <c r="AK837" s="24">
        <f t="shared" si="257"/>
        <v>103.22675000000001</v>
      </c>
      <c r="AM837" t="str">
        <f t="shared" si="258"/>
        <v>ZONEBASSE</v>
      </c>
      <c r="AN837" t="str">
        <f t="shared" si="259"/>
        <v>HC</v>
      </c>
      <c r="AO837" s="20">
        <f t="shared" si="260"/>
        <v>4129.0700000000006</v>
      </c>
      <c r="AP837" s="20">
        <f t="shared" si="261"/>
        <v>5770.76</v>
      </c>
      <c r="AQ837" s="20" t="str">
        <f t="shared" si="262"/>
        <v>.</v>
      </c>
      <c r="AR837" s="20" t="str">
        <f t="shared" si="263"/>
        <v>.</v>
      </c>
      <c r="AS837" s="20">
        <f t="shared" si="264"/>
        <v>3603.7000000000003</v>
      </c>
      <c r="AT837" s="20">
        <f t="shared" si="247"/>
        <v>3847.7000000000007</v>
      </c>
      <c r="AU837" s="20">
        <f t="shared" si="265"/>
        <v>230830.40000000002</v>
      </c>
    </row>
    <row r="838" spans="1:47">
      <c r="A838" s="54">
        <v>839</v>
      </c>
      <c r="B838" s="54" t="s">
        <v>1573</v>
      </c>
      <c r="C838" s="55" t="s">
        <v>1574</v>
      </c>
      <c r="D838" s="79">
        <v>1</v>
      </c>
      <c r="E838" s="79">
        <v>1</v>
      </c>
      <c r="F838" s="80" t="s">
        <v>28</v>
      </c>
      <c r="G838" s="80" t="s">
        <v>28</v>
      </c>
      <c r="H838" s="80">
        <v>111.88</v>
      </c>
      <c r="I838" s="80" t="s">
        <v>28</v>
      </c>
      <c r="J838" s="80" t="s">
        <v>28</v>
      </c>
      <c r="K838" s="80" t="s">
        <v>28</v>
      </c>
      <c r="L838" s="73" t="str">
        <f t="shared" si="248"/>
        <v/>
      </c>
      <c r="M838" s="73" t="str">
        <f t="shared" si="249"/>
        <v/>
      </c>
      <c r="N838" s="72" t="str">
        <f t="shared" si="250"/>
        <v>0871</v>
      </c>
      <c r="O838" s="74">
        <f t="shared" si="251"/>
        <v>0</v>
      </c>
      <c r="P838" s="72">
        <f t="shared" si="252"/>
        <v>0</v>
      </c>
      <c r="Q838" s="74">
        <f t="shared" si="253"/>
        <v>1</v>
      </c>
      <c r="R838" s="72" t="str">
        <f t="shared" si="254"/>
        <v/>
      </c>
      <c r="S838" s="72" t="str">
        <f t="shared" si="255"/>
        <v/>
      </c>
      <c r="AI838" s="23">
        <f>'simulateur tarif OQN'!$B$4</f>
        <v>40</v>
      </c>
      <c r="AJ838" s="24">
        <f t="shared" si="256"/>
        <v>4475.2</v>
      </c>
      <c r="AK838" s="24">
        <f t="shared" si="257"/>
        <v>111.88</v>
      </c>
      <c r="AM838" t="str">
        <f t="shared" si="258"/>
        <v>ZONEHAUTE</v>
      </c>
      <c r="AN838" t="str">
        <f t="shared" si="259"/>
        <v>HDJ</v>
      </c>
      <c r="AO838" s="20" t="e">
        <f t="shared" si="260"/>
        <v>#VALUE!</v>
      </c>
      <c r="AP838" s="20">
        <f t="shared" si="261"/>
        <v>111.88</v>
      </c>
      <c r="AQ838" s="20" t="str">
        <f t="shared" si="262"/>
        <v>.</v>
      </c>
      <c r="AR838" s="20" t="str">
        <f t="shared" si="263"/>
        <v>.</v>
      </c>
      <c r="AS838" s="20" t="e">
        <f t="shared" si="264"/>
        <v>#VALUE!</v>
      </c>
      <c r="AT838" s="20" t="e">
        <f t="shared" si="247"/>
        <v>#VALUE!</v>
      </c>
      <c r="AU838" s="20">
        <f t="shared" si="265"/>
        <v>4475.2</v>
      </c>
    </row>
    <row r="839" spans="1:47">
      <c r="A839" s="54">
        <v>840</v>
      </c>
      <c r="B839" s="54" t="s">
        <v>1575</v>
      </c>
      <c r="C839" s="55" t="s">
        <v>1576</v>
      </c>
      <c r="D839" s="79">
        <v>1</v>
      </c>
      <c r="E839" s="79">
        <v>1</v>
      </c>
      <c r="F839" s="80" t="s">
        <v>28</v>
      </c>
      <c r="G839" s="80" t="s">
        <v>28</v>
      </c>
      <c r="H839" s="80">
        <v>88.81</v>
      </c>
      <c r="I839" s="80" t="s">
        <v>28</v>
      </c>
      <c r="J839" s="80" t="s">
        <v>28</v>
      </c>
      <c r="K839" s="80" t="s">
        <v>28</v>
      </c>
      <c r="L839" s="73" t="str">
        <f t="shared" si="248"/>
        <v/>
      </c>
      <c r="M839" s="73" t="str">
        <f t="shared" si="249"/>
        <v/>
      </c>
      <c r="N839" s="72" t="str">
        <f t="shared" si="250"/>
        <v>0871</v>
      </c>
      <c r="O839" s="74">
        <f t="shared" si="251"/>
        <v>0</v>
      </c>
      <c r="P839" s="72">
        <f t="shared" si="252"/>
        <v>0</v>
      </c>
      <c r="Q839" s="74">
        <f t="shared" si="253"/>
        <v>1</v>
      </c>
      <c r="R839" s="72" t="str">
        <f t="shared" si="254"/>
        <v/>
      </c>
      <c r="S839" s="72" t="str">
        <f t="shared" si="255"/>
        <v/>
      </c>
      <c r="AI839" s="23">
        <f>'simulateur tarif OQN'!$B$4</f>
        <v>40</v>
      </c>
      <c r="AJ839" s="24">
        <f t="shared" si="256"/>
        <v>3552.4</v>
      </c>
      <c r="AK839" s="24">
        <f t="shared" si="257"/>
        <v>88.81</v>
      </c>
      <c r="AM839" t="str">
        <f t="shared" si="258"/>
        <v>ZONEHAUTE</v>
      </c>
      <c r="AN839" t="str">
        <f t="shared" si="259"/>
        <v>HDJ</v>
      </c>
      <c r="AO839" s="20" t="e">
        <f t="shared" si="260"/>
        <v>#VALUE!</v>
      </c>
      <c r="AP839" s="20">
        <f t="shared" si="261"/>
        <v>88.81</v>
      </c>
      <c r="AQ839" s="20" t="str">
        <f t="shared" si="262"/>
        <v>.</v>
      </c>
      <c r="AR839" s="20" t="str">
        <f t="shared" si="263"/>
        <v>.</v>
      </c>
      <c r="AS839" s="20" t="e">
        <f t="shared" si="264"/>
        <v>#VALUE!</v>
      </c>
      <c r="AT839" s="20" t="e">
        <f t="shared" si="247"/>
        <v>#VALUE!</v>
      </c>
      <c r="AU839" s="20">
        <f t="shared" si="265"/>
        <v>3552.4</v>
      </c>
    </row>
    <row r="840" spans="1:47">
      <c r="A840" s="54">
        <v>841</v>
      </c>
      <c r="B840" s="54" t="s">
        <v>1577</v>
      </c>
      <c r="C840" s="55" t="s">
        <v>1578</v>
      </c>
      <c r="D840" s="79">
        <v>1</v>
      </c>
      <c r="E840" s="79">
        <v>1</v>
      </c>
      <c r="F840" s="80" t="s">
        <v>28</v>
      </c>
      <c r="G840" s="80" t="s">
        <v>28</v>
      </c>
      <c r="H840" s="80">
        <v>66.599999999999994</v>
      </c>
      <c r="I840" s="80" t="s">
        <v>28</v>
      </c>
      <c r="J840" s="80" t="s">
        <v>28</v>
      </c>
      <c r="K840" s="80" t="s">
        <v>28</v>
      </c>
      <c r="L840" s="73" t="str">
        <f t="shared" si="248"/>
        <v/>
      </c>
      <c r="M840" s="73" t="str">
        <f t="shared" si="249"/>
        <v/>
      </c>
      <c r="N840" s="72" t="str">
        <f t="shared" si="250"/>
        <v>0871</v>
      </c>
      <c r="O840" s="74">
        <f t="shared" si="251"/>
        <v>0</v>
      </c>
      <c r="P840" s="72">
        <f t="shared" si="252"/>
        <v>0</v>
      </c>
      <c r="Q840" s="74">
        <f t="shared" si="253"/>
        <v>1</v>
      </c>
      <c r="R840" s="72" t="str">
        <f t="shared" si="254"/>
        <v/>
      </c>
      <c r="S840" s="72" t="str">
        <f t="shared" si="255"/>
        <v/>
      </c>
      <c r="AI840" s="23">
        <f>'simulateur tarif OQN'!$B$4</f>
        <v>40</v>
      </c>
      <c r="AJ840" s="24">
        <f t="shared" si="256"/>
        <v>2664</v>
      </c>
      <c r="AK840" s="24">
        <f t="shared" si="257"/>
        <v>66.599999999999994</v>
      </c>
      <c r="AM840" t="str">
        <f t="shared" si="258"/>
        <v>ZONEHAUTE</v>
      </c>
      <c r="AN840" t="str">
        <f t="shared" si="259"/>
        <v>HDJ</v>
      </c>
      <c r="AO840" s="20" t="e">
        <f t="shared" si="260"/>
        <v>#VALUE!</v>
      </c>
      <c r="AP840" s="20">
        <f t="shared" si="261"/>
        <v>66.599999999999994</v>
      </c>
      <c r="AQ840" s="20" t="str">
        <f t="shared" si="262"/>
        <v>.</v>
      </c>
      <c r="AR840" s="20" t="str">
        <f t="shared" si="263"/>
        <v>.</v>
      </c>
      <c r="AS840" s="20" t="e">
        <f t="shared" si="264"/>
        <v>#VALUE!</v>
      </c>
      <c r="AT840" s="20" t="e">
        <f t="shared" si="247"/>
        <v>#VALUE!</v>
      </c>
      <c r="AU840" s="20">
        <f t="shared" si="265"/>
        <v>2664</v>
      </c>
    </row>
    <row r="841" spans="1:47" ht="22.5">
      <c r="A841" s="54">
        <v>842</v>
      </c>
      <c r="B841" s="54" t="s">
        <v>1579</v>
      </c>
      <c r="C841" s="58" t="s">
        <v>1580</v>
      </c>
      <c r="D841" s="79">
        <v>15</v>
      </c>
      <c r="E841" s="79">
        <v>35</v>
      </c>
      <c r="F841" s="80">
        <v>2326.89</v>
      </c>
      <c r="G841" s="80">
        <v>155.13</v>
      </c>
      <c r="H841" s="80">
        <v>2326.89</v>
      </c>
      <c r="I841" s="80">
        <v>3120.15</v>
      </c>
      <c r="J841" s="80">
        <v>3783.82</v>
      </c>
      <c r="K841" s="80">
        <v>100.11</v>
      </c>
      <c r="L841" s="73">
        <f t="shared" si="248"/>
        <v>108.79</v>
      </c>
      <c r="M841" s="73">
        <f t="shared" si="249"/>
        <v>116.18</v>
      </c>
      <c r="N841" s="72" t="str">
        <f t="shared" si="250"/>
        <v>0871</v>
      </c>
      <c r="O841" s="74">
        <f t="shared" si="251"/>
        <v>20</v>
      </c>
      <c r="P841" s="72">
        <f t="shared" si="252"/>
        <v>1</v>
      </c>
      <c r="Q841" s="74">
        <f t="shared" si="253"/>
        <v>15</v>
      </c>
      <c r="R841" s="72">
        <f t="shared" si="254"/>
        <v>22</v>
      </c>
      <c r="S841" s="72">
        <f t="shared" si="255"/>
        <v>29</v>
      </c>
      <c r="AI841" s="23">
        <f>'simulateur tarif OQN'!$B$4</f>
        <v>40</v>
      </c>
      <c r="AJ841" s="24">
        <f t="shared" si="256"/>
        <v>4284.37</v>
      </c>
      <c r="AK841" s="24">
        <f t="shared" si="257"/>
        <v>107.10925</v>
      </c>
      <c r="AM841" t="str">
        <f t="shared" si="258"/>
        <v>ZONEHAUTE</v>
      </c>
      <c r="AN841" t="str">
        <f t="shared" si="259"/>
        <v>HC</v>
      </c>
      <c r="AO841" s="20">
        <f t="shared" si="260"/>
        <v>6205.1399999999994</v>
      </c>
      <c r="AP841" s="20">
        <f t="shared" si="261"/>
        <v>2326.89</v>
      </c>
      <c r="AQ841" s="20">
        <f t="shared" si="262"/>
        <v>3120.15</v>
      </c>
      <c r="AR841" s="20">
        <f t="shared" si="263"/>
        <v>3783.82</v>
      </c>
      <c r="AS841" s="20">
        <f t="shared" si="264"/>
        <v>4284.37</v>
      </c>
      <c r="AT841" s="20">
        <f t="shared" si="247"/>
        <v>3850.3700000000008</v>
      </c>
      <c r="AU841" s="20">
        <f t="shared" si="265"/>
        <v>93075.599999999991</v>
      </c>
    </row>
    <row r="842" spans="1:47" ht="22.5">
      <c r="A842" s="54">
        <v>843</v>
      </c>
      <c r="B842" s="54" t="s">
        <v>1581</v>
      </c>
      <c r="C842" s="58" t="s">
        <v>1582</v>
      </c>
      <c r="D842" s="79">
        <v>43</v>
      </c>
      <c r="E842" s="79">
        <v>49</v>
      </c>
      <c r="F842" s="80">
        <v>5451.05</v>
      </c>
      <c r="G842" s="80">
        <v>111</v>
      </c>
      <c r="H842" s="80">
        <v>5451.05</v>
      </c>
      <c r="I842" s="80" t="s">
        <v>28</v>
      </c>
      <c r="J842" s="80" t="s">
        <v>28</v>
      </c>
      <c r="K842" s="80">
        <v>118.93</v>
      </c>
      <c r="L842" s="73">
        <f t="shared" si="248"/>
        <v>108.79</v>
      </c>
      <c r="M842" s="73">
        <f t="shared" si="249"/>
        <v>116.18</v>
      </c>
      <c r="N842" s="72" t="str">
        <f t="shared" si="250"/>
        <v>0871</v>
      </c>
      <c r="O842" s="74">
        <f t="shared" si="251"/>
        <v>6</v>
      </c>
      <c r="P842" s="72">
        <f t="shared" si="252"/>
        <v>0</v>
      </c>
      <c r="Q842" s="74">
        <f t="shared" si="253"/>
        <v>43</v>
      </c>
      <c r="R842" s="72" t="str">
        <f t="shared" si="254"/>
        <v/>
      </c>
      <c r="S842" s="72" t="str">
        <f t="shared" si="255"/>
        <v/>
      </c>
      <c r="AI842" s="23">
        <f>'simulateur tarif OQN'!$B$4</f>
        <v>40</v>
      </c>
      <c r="AJ842" s="24">
        <f t="shared" si="256"/>
        <v>5118.05</v>
      </c>
      <c r="AK842" s="24">
        <f t="shared" si="257"/>
        <v>127.95125</v>
      </c>
      <c r="AM842" t="str">
        <f t="shared" si="258"/>
        <v>ZONEBASSE</v>
      </c>
      <c r="AN842" t="str">
        <f t="shared" si="259"/>
        <v>HC</v>
      </c>
      <c r="AO842" s="20">
        <f t="shared" si="260"/>
        <v>5118.05</v>
      </c>
      <c r="AP842" s="20">
        <f t="shared" si="261"/>
        <v>5451.05</v>
      </c>
      <c r="AQ842" s="20" t="str">
        <f t="shared" si="262"/>
        <v>.</v>
      </c>
      <c r="AR842" s="20" t="str">
        <f t="shared" si="263"/>
        <v>.</v>
      </c>
      <c r="AS842" s="20">
        <f t="shared" si="264"/>
        <v>4380.68</v>
      </c>
      <c r="AT842" s="20">
        <f t="shared" si="247"/>
        <v>4887.68</v>
      </c>
      <c r="AU842" s="20">
        <f t="shared" si="265"/>
        <v>218042</v>
      </c>
    </row>
    <row r="843" spans="1:47" ht="33.75">
      <c r="A843" s="54">
        <v>844</v>
      </c>
      <c r="B843" s="54" t="s">
        <v>1583</v>
      </c>
      <c r="C843" s="58" t="s">
        <v>1584</v>
      </c>
      <c r="D843" s="79">
        <v>50</v>
      </c>
      <c r="E843" s="79">
        <v>56</v>
      </c>
      <c r="F843" s="80">
        <v>5213.6000000000004</v>
      </c>
      <c r="G843" s="80">
        <v>104.27</v>
      </c>
      <c r="H843" s="80">
        <v>5213.6000000000004</v>
      </c>
      <c r="I843" s="80" t="s">
        <v>28</v>
      </c>
      <c r="J843" s="80" t="s">
        <v>28</v>
      </c>
      <c r="K843" s="80">
        <v>98.24</v>
      </c>
      <c r="L843" s="73">
        <f t="shared" si="248"/>
        <v>108.79</v>
      </c>
      <c r="M843" s="73">
        <f t="shared" si="249"/>
        <v>116.18</v>
      </c>
      <c r="N843" s="72" t="str">
        <f t="shared" si="250"/>
        <v>0871</v>
      </c>
      <c r="O843" s="74">
        <f t="shared" si="251"/>
        <v>6</v>
      </c>
      <c r="P843" s="72">
        <f t="shared" si="252"/>
        <v>0</v>
      </c>
      <c r="Q843" s="74">
        <f t="shared" si="253"/>
        <v>50</v>
      </c>
      <c r="R843" s="72" t="str">
        <f t="shared" si="254"/>
        <v/>
      </c>
      <c r="S843" s="72" t="str">
        <f t="shared" si="255"/>
        <v/>
      </c>
      <c r="AI843" s="23">
        <f>'simulateur tarif OQN'!$B$4</f>
        <v>40</v>
      </c>
      <c r="AJ843" s="24">
        <f t="shared" si="256"/>
        <v>4170.9000000000005</v>
      </c>
      <c r="AK843" s="24">
        <f t="shared" si="257"/>
        <v>104.27250000000001</v>
      </c>
      <c r="AM843" t="str">
        <f t="shared" si="258"/>
        <v>ZONEBASSE</v>
      </c>
      <c r="AN843" t="str">
        <f t="shared" si="259"/>
        <v>HC</v>
      </c>
      <c r="AO843" s="20">
        <f t="shared" si="260"/>
        <v>4170.9000000000005</v>
      </c>
      <c r="AP843" s="20">
        <f t="shared" si="261"/>
        <v>5213.6000000000004</v>
      </c>
      <c r="AQ843" s="20" t="str">
        <f t="shared" si="262"/>
        <v>.</v>
      </c>
      <c r="AR843" s="20" t="str">
        <f t="shared" si="263"/>
        <v>.</v>
      </c>
      <c r="AS843" s="20">
        <f t="shared" si="264"/>
        <v>3641.76</v>
      </c>
      <c r="AT843" s="20">
        <f t="shared" si="247"/>
        <v>3114.26</v>
      </c>
      <c r="AU843" s="20">
        <f t="shared" si="265"/>
        <v>208544</v>
      </c>
    </row>
    <row r="844" spans="1:47" ht="33.75">
      <c r="A844" s="54">
        <v>845</v>
      </c>
      <c r="B844" s="54" t="s">
        <v>1585</v>
      </c>
      <c r="C844" s="58" t="s">
        <v>1586</v>
      </c>
      <c r="D844" s="79">
        <v>57</v>
      </c>
      <c r="E844" s="79">
        <v>63</v>
      </c>
      <c r="F844" s="80">
        <v>6916.19</v>
      </c>
      <c r="G844" s="80">
        <v>121.34</v>
      </c>
      <c r="H844" s="80">
        <v>6916.19</v>
      </c>
      <c r="I844" s="80" t="s">
        <v>28</v>
      </c>
      <c r="J844" s="80" t="s">
        <v>28</v>
      </c>
      <c r="K844" s="80">
        <v>114.2</v>
      </c>
      <c r="L844" s="73">
        <f t="shared" si="248"/>
        <v>108.79</v>
      </c>
      <c r="M844" s="73">
        <f t="shared" si="249"/>
        <v>116.18</v>
      </c>
      <c r="N844" s="72" t="str">
        <f t="shared" si="250"/>
        <v>0871</v>
      </c>
      <c r="O844" s="74">
        <f t="shared" si="251"/>
        <v>6</v>
      </c>
      <c r="P844" s="72">
        <f t="shared" si="252"/>
        <v>0</v>
      </c>
      <c r="Q844" s="74">
        <f t="shared" si="253"/>
        <v>57</v>
      </c>
      <c r="R844" s="72" t="str">
        <f t="shared" si="254"/>
        <v/>
      </c>
      <c r="S844" s="72" t="str">
        <f t="shared" si="255"/>
        <v/>
      </c>
      <c r="AI844" s="23">
        <f>'simulateur tarif OQN'!$B$4</f>
        <v>40</v>
      </c>
      <c r="AJ844" s="24">
        <f t="shared" si="256"/>
        <v>4853.41</v>
      </c>
      <c r="AK844" s="24">
        <f t="shared" si="257"/>
        <v>121.33525</v>
      </c>
      <c r="AM844" t="str">
        <f t="shared" si="258"/>
        <v>ZONEBASSE</v>
      </c>
      <c r="AN844" t="str">
        <f t="shared" si="259"/>
        <v>HC</v>
      </c>
      <c r="AO844" s="20">
        <f t="shared" si="260"/>
        <v>4853.41</v>
      </c>
      <c r="AP844" s="20">
        <f t="shared" si="261"/>
        <v>6916.19</v>
      </c>
      <c r="AQ844" s="20" t="str">
        <f t="shared" si="262"/>
        <v>.</v>
      </c>
      <c r="AR844" s="20" t="str">
        <f t="shared" si="263"/>
        <v>.</v>
      </c>
      <c r="AS844" s="20">
        <f t="shared" si="264"/>
        <v>4289.59</v>
      </c>
      <c r="AT844" s="20">
        <f t="shared" si="247"/>
        <v>4560.09</v>
      </c>
      <c r="AU844" s="20">
        <f t="shared" si="265"/>
        <v>276647.59999999998</v>
      </c>
    </row>
    <row r="845" spans="1:47" ht="33.75">
      <c r="A845" s="54">
        <v>846</v>
      </c>
      <c r="B845" s="54" t="s">
        <v>1587</v>
      </c>
      <c r="C845" s="58" t="s">
        <v>1588</v>
      </c>
      <c r="D845" s="79">
        <v>57</v>
      </c>
      <c r="E845" s="79">
        <v>63</v>
      </c>
      <c r="F845" s="80">
        <v>6402.45</v>
      </c>
      <c r="G845" s="80">
        <v>112.32</v>
      </c>
      <c r="H845" s="80">
        <v>6402.45</v>
      </c>
      <c r="I845" s="80" t="s">
        <v>28</v>
      </c>
      <c r="J845" s="80" t="s">
        <v>28</v>
      </c>
      <c r="K845" s="80">
        <v>106.98</v>
      </c>
      <c r="L845" s="73">
        <f t="shared" si="248"/>
        <v>108.79</v>
      </c>
      <c r="M845" s="73">
        <f t="shared" si="249"/>
        <v>116.18</v>
      </c>
      <c r="N845" s="72" t="str">
        <f t="shared" si="250"/>
        <v>0871</v>
      </c>
      <c r="O845" s="74">
        <f t="shared" si="251"/>
        <v>6</v>
      </c>
      <c r="P845" s="72">
        <f t="shared" si="252"/>
        <v>0</v>
      </c>
      <c r="Q845" s="74">
        <f t="shared" si="253"/>
        <v>57</v>
      </c>
      <c r="R845" s="72" t="str">
        <f t="shared" si="254"/>
        <v/>
      </c>
      <c r="S845" s="72" t="str">
        <f t="shared" si="255"/>
        <v/>
      </c>
      <c r="AI845" s="23">
        <f>'simulateur tarif OQN'!$B$4</f>
        <v>40</v>
      </c>
      <c r="AJ845" s="24">
        <f t="shared" si="256"/>
        <v>4493.01</v>
      </c>
      <c r="AK845" s="24">
        <f t="shared" si="257"/>
        <v>112.32525000000001</v>
      </c>
      <c r="AM845" t="str">
        <f t="shared" si="258"/>
        <v>ZONEBASSE</v>
      </c>
      <c r="AN845" t="str">
        <f t="shared" si="259"/>
        <v>HC</v>
      </c>
      <c r="AO845" s="20">
        <f t="shared" si="260"/>
        <v>4493.01</v>
      </c>
      <c r="AP845" s="20">
        <f t="shared" si="261"/>
        <v>6402.45</v>
      </c>
      <c r="AQ845" s="20" t="str">
        <f t="shared" si="262"/>
        <v>.</v>
      </c>
      <c r="AR845" s="20" t="str">
        <f t="shared" si="263"/>
        <v>.</v>
      </c>
      <c r="AS845" s="20">
        <f t="shared" si="264"/>
        <v>3941.91</v>
      </c>
      <c r="AT845" s="20">
        <f t="shared" si="247"/>
        <v>3851.41</v>
      </c>
      <c r="AU845" s="20">
        <f t="shared" si="265"/>
        <v>256098</v>
      </c>
    </row>
    <row r="846" spans="1:47" ht="33.75">
      <c r="A846" s="54">
        <v>847</v>
      </c>
      <c r="B846" s="54" t="s">
        <v>1589</v>
      </c>
      <c r="C846" s="58" t="s">
        <v>1590</v>
      </c>
      <c r="D846" s="79">
        <v>71</v>
      </c>
      <c r="E846" s="79">
        <v>77</v>
      </c>
      <c r="F846" s="80">
        <v>8554.1299999999992</v>
      </c>
      <c r="G846" s="80">
        <v>120.48</v>
      </c>
      <c r="H846" s="80">
        <v>8554.1299999999992</v>
      </c>
      <c r="I846" s="80" t="s">
        <v>28</v>
      </c>
      <c r="J846" s="80" t="s">
        <v>28</v>
      </c>
      <c r="K846" s="80">
        <v>115.06</v>
      </c>
      <c r="L846" s="73">
        <f t="shared" si="248"/>
        <v>108.79</v>
      </c>
      <c r="M846" s="73">
        <f t="shared" si="249"/>
        <v>116.18</v>
      </c>
      <c r="N846" s="72" t="str">
        <f t="shared" si="250"/>
        <v>0871</v>
      </c>
      <c r="O846" s="74">
        <f t="shared" si="251"/>
        <v>6</v>
      </c>
      <c r="P846" s="72">
        <f t="shared" si="252"/>
        <v>0</v>
      </c>
      <c r="Q846" s="74">
        <f t="shared" si="253"/>
        <v>71</v>
      </c>
      <c r="R846" s="72" t="str">
        <f t="shared" si="254"/>
        <v/>
      </c>
      <c r="S846" s="72" t="str">
        <f t="shared" si="255"/>
        <v/>
      </c>
      <c r="AI846" s="23">
        <f>'simulateur tarif OQN'!$B$4</f>
        <v>40</v>
      </c>
      <c r="AJ846" s="24">
        <f t="shared" si="256"/>
        <v>4819.2499999999991</v>
      </c>
      <c r="AK846" s="24">
        <f t="shared" si="257"/>
        <v>120.48124999999997</v>
      </c>
      <c r="AM846" t="str">
        <f t="shared" si="258"/>
        <v>ZONEBASSE</v>
      </c>
      <c r="AN846" t="str">
        <f t="shared" si="259"/>
        <v>HC</v>
      </c>
      <c r="AO846" s="20">
        <f t="shared" si="260"/>
        <v>4819.2499999999991</v>
      </c>
      <c r="AP846" s="20">
        <f t="shared" si="261"/>
        <v>8554.1299999999992</v>
      </c>
      <c r="AQ846" s="20" t="str">
        <f t="shared" si="262"/>
        <v>.</v>
      </c>
      <c r="AR846" s="20" t="str">
        <f t="shared" si="263"/>
        <v>.</v>
      </c>
      <c r="AS846" s="20">
        <f t="shared" si="264"/>
        <v>4296.9099999999989</v>
      </c>
      <c r="AT846" s="20">
        <f t="shared" si="247"/>
        <v>4610.41</v>
      </c>
      <c r="AU846" s="20">
        <f t="shared" si="265"/>
        <v>342165.19999999995</v>
      </c>
    </row>
    <row r="847" spans="1:47" ht="22.5">
      <c r="A847" s="54">
        <v>848</v>
      </c>
      <c r="B847" s="54" t="s">
        <v>1591</v>
      </c>
      <c r="C847" s="58" t="s">
        <v>1592</v>
      </c>
      <c r="D847" s="79">
        <v>29</v>
      </c>
      <c r="E847" s="79">
        <v>35</v>
      </c>
      <c r="F847" s="80">
        <v>3045.86</v>
      </c>
      <c r="G847" s="80">
        <v>105.03</v>
      </c>
      <c r="H847" s="80">
        <v>3045.86</v>
      </c>
      <c r="I847" s="80" t="s">
        <v>28</v>
      </c>
      <c r="J847" s="80" t="s">
        <v>28</v>
      </c>
      <c r="K847" s="80">
        <v>99.68</v>
      </c>
      <c r="L847" s="73">
        <f t="shared" si="248"/>
        <v>100.26</v>
      </c>
      <c r="M847" s="73">
        <f t="shared" si="249"/>
        <v>116.18</v>
      </c>
      <c r="N847" s="72" t="str">
        <f t="shared" si="250"/>
        <v>0871</v>
      </c>
      <c r="O847" s="74">
        <f t="shared" si="251"/>
        <v>6</v>
      </c>
      <c r="P847" s="72">
        <f t="shared" si="252"/>
        <v>0</v>
      </c>
      <c r="Q847" s="74">
        <f t="shared" si="253"/>
        <v>29</v>
      </c>
      <c r="R847" s="72" t="str">
        <f t="shared" si="254"/>
        <v/>
      </c>
      <c r="S847" s="72" t="str">
        <f t="shared" si="255"/>
        <v/>
      </c>
      <c r="AI847" s="23">
        <f>'simulateur tarif OQN'!$B$4</f>
        <v>40</v>
      </c>
      <c r="AJ847" s="24">
        <f t="shared" si="256"/>
        <v>3544.26</v>
      </c>
      <c r="AK847" s="24">
        <f t="shared" si="257"/>
        <v>88.606500000000011</v>
      </c>
      <c r="AM847" t="str">
        <f t="shared" si="258"/>
        <v>ZONEHAUTE</v>
      </c>
      <c r="AN847" t="str">
        <f t="shared" si="259"/>
        <v>HC</v>
      </c>
      <c r="AO847" s="20">
        <f t="shared" si="260"/>
        <v>4201.1900000000005</v>
      </c>
      <c r="AP847" s="20">
        <f t="shared" si="261"/>
        <v>3045.86</v>
      </c>
      <c r="AQ847" s="20" t="str">
        <f t="shared" si="262"/>
        <v>.</v>
      </c>
      <c r="AR847" s="20" t="str">
        <f t="shared" si="263"/>
        <v>.</v>
      </c>
      <c r="AS847" s="20">
        <f t="shared" si="264"/>
        <v>3544.26</v>
      </c>
      <c r="AT847" s="20">
        <f t="shared" si="247"/>
        <v>3515.26</v>
      </c>
      <c r="AU847" s="20">
        <f t="shared" si="265"/>
        <v>121834.40000000001</v>
      </c>
    </row>
    <row r="848" spans="1:47" ht="22.5">
      <c r="A848" s="54">
        <v>849</v>
      </c>
      <c r="B848" s="54" t="s">
        <v>1593</v>
      </c>
      <c r="C848" s="58" t="s">
        <v>1594</v>
      </c>
      <c r="D848" s="79">
        <v>43</v>
      </c>
      <c r="E848" s="79">
        <v>49</v>
      </c>
      <c r="F848" s="80">
        <v>3089.72</v>
      </c>
      <c r="G848" s="80">
        <v>71.849999999999994</v>
      </c>
      <c r="H848" s="80">
        <v>3089.72</v>
      </c>
      <c r="I848" s="80" t="s">
        <v>28</v>
      </c>
      <c r="J848" s="80" t="s">
        <v>28</v>
      </c>
      <c r="K848" s="80">
        <v>67.17</v>
      </c>
      <c r="L848" s="73">
        <f t="shared" si="248"/>
        <v>100.26</v>
      </c>
      <c r="M848" s="73">
        <f t="shared" si="249"/>
        <v>116.18</v>
      </c>
      <c r="N848" s="72" t="str">
        <f t="shared" si="250"/>
        <v>0871</v>
      </c>
      <c r="O848" s="74">
        <f t="shared" si="251"/>
        <v>6</v>
      </c>
      <c r="P848" s="72">
        <f t="shared" si="252"/>
        <v>0</v>
      </c>
      <c r="Q848" s="74">
        <f t="shared" si="253"/>
        <v>43</v>
      </c>
      <c r="R848" s="72" t="str">
        <f t="shared" si="254"/>
        <v/>
      </c>
      <c r="S848" s="72" t="str">
        <f t="shared" si="255"/>
        <v/>
      </c>
      <c r="AI848" s="23">
        <f>'simulateur tarif OQN'!$B$4</f>
        <v>40</v>
      </c>
      <c r="AJ848" s="24">
        <f t="shared" si="256"/>
        <v>2874.1699999999996</v>
      </c>
      <c r="AK848" s="24">
        <f t="shared" si="257"/>
        <v>71.854249999999993</v>
      </c>
      <c r="AM848" t="str">
        <f t="shared" si="258"/>
        <v>ZONEBASSE</v>
      </c>
      <c r="AN848" t="str">
        <f t="shared" si="259"/>
        <v>HC</v>
      </c>
      <c r="AO848" s="20">
        <f t="shared" si="260"/>
        <v>2874.1699999999996</v>
      </c>
      <c r="AP848" s="20">
        <f t="shared" si="261"/>
        <v>3089.72</v>
      </c>
      <c r="AQ848" s="20" t="str">
        <f t="shared" si="262"/>
        <v>.</v>
      </c>
      <c r="AR848" s="20" t="str">
        <f t="shared" si="263"/>
        <v>.</v>
      </c>
      <c r="AS848" s="20">
        <f t="shared" si="264"/>
        <v>2485.1899999999996</v>
      </c>
      <c r="AT848" s="20">
        <f t="shared" si="247"/>
        <v>830.69000000000051</v>
      </c>
      <c r="AU848" s="20">
        <f t="shared" si="265"/>
        <v>123588.79999999999</v>
      </c>
    </row>
    <row r="849" spans="1:47" ht="33.75">
      <c r="A849" s="54">
        <v>850</v>
      </c>
      <c r="B849" s="54" t="s">
        <v>1595</v>
      </c>
      <c r="C849" s="58" t="s">
        <v>1596</v>
      </c>
      <c r="D849" s="79">
        <v>43</v>
      </c>
      <c r="E849" s="79">
        <v>49</v>
      </c>
      <c r="F849" s="80">
        <v>4272.0200000000004</v>
      </c>
      <c r="G849" s="80">
        <v>99.35</v>
      </c>
      <c r="H849" s="80">
        <v>4272.0200000000004</v>
      </c>
      <c r="I849" s="80" t="s">
        <v>28</v>
      </c>
      <c r="J849" s="80" t="s">
        <v>28</v>
      </c>
      <c r="K849" s="80">
        <v>91.82</v>
      </c>
      <c r="L849" s="73">
        <f t="shared" si="248"/>
        <v>100.26</v>
      </c>
      <c r="M849" s="73">
        <f t="shared" si="249"/>
        <v>116.18</v>
      </c>
      <c r="N849" s="72" t="str">
        <f t="shared" si="250"/>
        <v>0871</v>
      </c>
      <c r="O849" s="74">
        <f t="shared" si="251"/>
        <v>6</v>
      </c>
      <c r="P849" s="72">
        <f t="shared" si="252"/>
        <v>0</v>
      </c>
      <c r="Q849" s="74">
        <f t="shared" si="253"/>
        <v>43</v>
      </c>
      <c r="R849" s="72" t="str">
        <f t="shared" si="254"/>
        <v/>
      </c>
      <c r="S849" s="72" t="str">
        <f t="shared" si="255"/>
        <v/>
      </c>
      <c r="AI849" s="23">
        <f>'simulateur tarif OQN'!$B$4</f>
        <v>40</v>
      </c>
      <c r="AJ849" s="24">
        <f t="shared" si="256"/>
        <v>3973.9700000000003</v>
      </c>
      <c r="AK849" s="24">
        <f t="shared" si="257"/>
        <v>99.349250000000012</v>
      </c>
      <c r="AM849" t="str">
        <f t="shared" si="258"/>
        <v>ZONEBASSE</v>
      </c>
      <c r="AN849" t="str">
        <f t="shared" si="259"/>
        <v>HC</v>
      </c>
      <c r="AO849" s="20">
        <f t="shared" si="260"/>
        <v>3973.9700000000003</v>
      </c>
      <c r="AP849" s="20">
        <f t="shared" si="261"/>
        <v>4272.0200000000004</v>
      </c>
      <c r="AQ849" s="20" t="str">
        <f t="shared" si="262"/>
        <v>.</v>
      </c>
      <c r="AR849" s="20" t="str">
        <f t="shared" si="263"/>
        <v>.</v>
      </c>
      <c r="AS849" s="20">
        <f t="shared" si="264"/>
        <v>3445.6400000000003</v>
      </c>
      <c r="AT849" s="20">
        <f t="shared" si="247"/>
        <v>3023.6400000000003</v>
      </c>
      <c r="AU849" s="20">
        <f t="shared" si="265"/>
        <v>170880.80000000002</v>
      </c>
    </row>
    <row r="850" spans="1:47" ht="33.75">
      <c r="A850" s="54">
        <v>851</v>
      </c>
      <c r="B850" s="54" t="s">
        <v>1597</v>
      </c>
      <c r="C850" s="58" t="s">
        <v>1598</v>
      </c>
      <c r="D850" s="79">
        <v>57</v>
      </c>
      <c r="E850" s="79">
        <v>63</v>
      </c>
      <c r="F850" s="80">
        <v>5658.44</v>
      </c>
      <c r="G850" s="80">
        <v>99.03</v>
      </c>
      <c r="H850" s="80">
        <v>5658.44</v>
      </c>
      <c r="I850" s="80" t="s">
        <v>28</v>
      </c>
      <c r="J850" s="80" t="s">
        <v>28</v>
      </c>
      <c r="K850" s="80">
        <v>95.37</v>
      </c>
      <c r="L850" s="73">
        <f t="shared" si="248"/>
        <v>100.26</v>
      </c>
      <c r="M850" s="73">
        <f t="shared" si="249"/>
        <v>116.18</v>
      </c>
      <c r="N850" s="72" t="str">
        <f t="shared" si="250"/>
        <v>0871</v>
      </c>
      <c r="O850" s="74">
        <f t="shared" si="251"/>
        <v>6</v>
      </c>
      <c r="P850" s="72">
        <f t="shared" si="252"/>
        <v>0</v>
      </c>
      <c r="Q850" s="74">
        <f t="shared" si="253"/>
        <v>57</v>
      </c>
      <c r="R850" s="72" t="str">
        <f t="shared" si="254"/>
        <v/>
      </c>
      <c r="S850" s="72" t="str">
        <f t="shared" si="255"/>
        <v/>
      </c>
      <c r="AI850" s="23">
        <f>'simulateur tarif OQN'!$B$4</f>
        <v>40</v>
      </c>
      <c r="AJ850" s="24">
        <f t="shared" si="256"/>
        <v>3974.9299999999994</v>
      </c>
      <c r="AK850" s="24">
        <f t="shared" si="257"/>
        <v>99.373249999999985</v>
      </c>
      <c r="AM850" t="str">
        <f t="shared" si="258"/>
        <v>ZONEBASSE</v>
      </c>
      <c r="AN850" t="str">
        <f t="shared" si="259"/>
        <v>HC</v>
      </c>
      <c r="AO850" s="20">
        <f t="shared" si="260"/>
        <v>3974.9299999999994</v>
      </c>
      <c r="AP850" s="20">
        <f t="shared" si="261"/>
        <v>5658.44</v>
      </c>
      <c r="AQ850" s="20" t="str">
        <f t="shared" si="262"/>
        <v>.</v>
      </c>
      <c r="AR850" s="20" t="str">
        <f t="shared" si="263"/>
        <v>.</v>
      </c>
      <c r="AS850" s="20">
        <f t="shared" si="264"/>
        <v>3464.9299999999994</v>
      </c>
      <c r="AT850" s="20">
        <f t="shared" si="247"/>
        <v>3220.4300000000003</v>
      </c>
      <c r="AU850" s="20">
        <f t="shared" si="265"/>
        <v>226337.59999999998</v>
      </c>
    </row>
    <row r="851" spans="1:47" ht="33.75">
      <c r="A851" s="54">
        <v>852</v>
      </c>
      <c r="B851" s="54" t="s">
        <v>1599</v>
      </c>
      <c r="C851" s="58" t="s">
        <v>1600</v>
      </c>
      <c r="D851" s="79">
        <v>50</v>
      </c>
      <c r="E851" s="79">
        <v>56</v>
      </c>
      <c r="F851" s="80">
        <v>5813.15</v>
      </c>
      <c r="G851" s="80">
        <v>116.26</v>
      </c>
      <c r="H851" s="80">
        <v>5813.15</v>
      </c>
      <c r="I851" s="80" t="s">
        <v>28</v>
      </c>
      <c r="J851" s="80" t="s">
        <v>28</v>
      </c>
      <c r="K851" s="80">
        <v>108.93</v>
      </c>
      <c r="L851" s="73">
        <f t="shared" si="248"/>
        <v>100.26</v>
      </c>
      <c r="M851" s="73">
        <f t="shared" si="249"/>
        <v>116.18</v>
      </c>
      <c r="N851" s="72" t="str">
        <f t="shared" si="250"/>
        <v>0871</v>
      </c>
      <c r="O851" s="74">
        <f t="shared" si="251"/>
        <v>6</v>
      </c>
      <c r="P851" s="72">
        <f t="shared" si="252"/>
        <v>0</v>
      </c>
      <c r="Q851" s="74">
        <f t="shared" si="253"/>
        <v>50</v>
      </c>
      <c r="R851" s="72" t="str">
        <f t="shared" si="254"/>
        <v/>
      </c>
      <c r="S851" s="72" t="str">
        <f t="shared" si="255"/>
        <v/>
      </c>
      <c r="AI851" s="23">
        <f>'simulateur tarif OQN'!$B$4</f>
        <v>40</v>
      </c>
      <c r="AJ851" s="24">
        <f t="shared" si="256"/>
        <v>4650.5499999999993</v>
      </c>
      <c r="AK851" s="24">
        <f t="shared" si="257"/>
        <v>116.26374999999999</v>
      </c>
      <c r="AM851" t="str">
        <f t="shared" si="258"/>
        <v>ZONEBASSE</v>
      </c>
      <c r="AN851" t="str">
        <f t="shared" si="259"/>
        <v>HC</v>
      </c>
      <c r="AO851" s="20">
        <f t="shared" si="260"/>
        <v>4650.5499999999993</v>
      </c>
      <c r="AP851" s="20">
        <f t="shared" si="261"/>
        <v>5813.15</v>
      </c>
      <c r="AQ851" s="20" t="str">
        <f t="shared" si="262"/>
        <v>.</v>
      </c>
      <c r="AR851" s="20" t="str">
        <f t="shared" si="263"/>
        <v>.</v>
      </c>
      <c r="AS851" s="20">
        <f t="shared" si="264"/>
        <v>4070.2699999999995</v>
      </c>
      <c r="AT851" s="20">
        <f t="shared" si="247"/>
        <v>4503.7700000000004</v>
      </c>
      <c r="AU851" s="20">
        <f t="shared" si="265"/>
        <v>232526</v>
      </c>
    </row>
    <row r="852" spans="1:47" ht="33.75">
      <c r="A852" s="54">
        <v>853</v>
      </c>
      <c r="B852" s="54" t="s">
        <v>1601</v>
      </c>
      <c r="C852" s="58" t="s">
        <v>1602</v>
      </c>
      <c r="D852" s="79">
        <v>64</v>
      </c>
      <c r="E852" s="79">
        <v>70</v>
      </c>
      <c r="F852" s="80">
        <v>7701.08</v>
      </c>
      <c r="G852" s="80">
        <v>120.33</v>
      </c>
      <c r="H852" s="80">
        <v>7701.08</v>
      </c>
      <c r="I852" s="80" t="s">
        <v>28</v>
      </c>
      <c r="J852" s="80" t="s">
        <v>28</v>
      </c>
      <c r="K852" s="80">
        <v>115.35</v>
      </c>
      <c r="L852" s="73">
        <f t="shared" si="248"/>
        <v>100.26</v>
      </c>
      <c r="M852" s="73">
        <f t="shared" si="249"/>
        <v>116.18</v>
      </c>
      <c r="N852" s="72" t="str">
        <f t="shared" si="250"/>
        <v>0871</v>
      </c>
      <c r="O852" s="74">
        <f t="shared" si="251"/>
        <v>6</v>
      </c>
      <c r="P852" s="72">
        <f t="shared" si="252"/>
        <v>0</v>
      </c>
      <c r="Q852" s="74">
        <f t="shared" si="253"/>
        <v>64</v>
      </c>
      <c r="R852" s="72" t="str">
        <f t="shared" si="254"/>
        <v/>
      </c>
      <c r="S852" s="72" t="str">
        <f t="shared" si="255"/>
        <v/>
      </c>
      <c r="AI852" s="23">
        <f>'simulateur tarif OQN'!$B$4</f>
        <v>40</v>
      </c>
      <c r="AJ852" s="24">
        <f t="shared" si="256"/>
        <v>4813.16</v>
      </c>
      <c r="AK852" s="24">
        <f t="shared" si="257"/>
        <v>120.32899999999999</v>
      </c>
      <c r="AM852" t="str">
        <f t="shared" si="258"/>
        <v>ZONEBASSE</v>
      </c>
      <c r="AN852" t="str">
        <f t="shared" si="259"/>
        <v>HC</v>
      </c>
      <c r="AO852" s="20">
        <f t="shared" si="260"/>
        <v>4813.16</v>
      </c>
      <c r="AP852" s="20">
        <f t="shared" si="261"/>
        <v>7701.08</v>
      </c>
      <c r="AQ852" s="20" t="str">
        <f t="shared" si="262"/>
        <v>.</v>
      </c>
      <c r="AR852" s="20" t="str">
        <f t="shared" si="263"/>
        <v>.</v>
      </c>
      <c r="AS852" s="20">
        <f t="shared" si="264"/>
        <v>4240.58</v>
      </c>
      <c r="AT852" s="20">
        <f t="shared" si="247"/>
        <v>4995.08</v>
      </c>
      <c r="AU852" s="20">
        <f t="shared" si="265"/>
        <v>308043.2</v>
      </c>
    </row>
    <row r="853" spans="1:47" ht="22.5">
      <c r="A853" s="54">
        <v>854</v>
      </c>
      <c r="B853" s="54" t="s">
        <v>1603</v>
      </c>
      <c r="C853" s="58" t="s">
        <v>1604</v>
      </c>
      <c r="D853" s="79">
        <v>29</v>
      </c>
      <c r="E853" s="79">
        <v>35</v>
      </c>
      <c r="F853" s="80">
        <v>2901.55</v>
      </c>
      <c r="G853" s="80">
        <v>100.05</v>
      </c>
      <c r="H853" s="80">
        <v>2901.55</v>
      </c>
      <c r="I853" s="80" t="s">
        <v>28</v>
      </c>
      <c r="J853" s="80" t="s">
        <v>28</v>
      </c>
      <c r="K853" s="80">
        <v>95.13</v>
      </c>
      <c r="L853" s="73">
        <f t="shared" si="248"/>
        <v>96.84</v>
      </c>
      <c r="M853" s="73">
        <f t="shared" si="249"/>
        <v>116.18</v>
      </c>
      <c r="N853" s="72" t="str">
        <f t="shared" si="250"/>
        <v>0871</v>
      </c>
      <c r="O853" s="74">
        <f t="shared" si="251"/>
        <v>6</v>
      </c>
      <c r="P853" s="72">
        <f t="shared" si="252"/>
        <v>0</v>
      </c>
      <c r="Q853" s="74">
        <f t="shared" si="253"/>
        <v>29</v>
      </c>
      <c r="R853" s="72" t="str">
        <f t="shared" si="254"/>
        <v/>
      </c>
      <c r="S853" s="72" t="str">
        <f t="shared" si="255"/>
        <v/>
      </c>
      <c r="AI853" s="23">
        <f>'simulateur tarif OQN'!$B$4</f>
        <v>40</v>
      </c>
      <c r="AJ853" s="24">
        <f t="shared" si="256"/>
        <v>3377.2000000000003</v>
      </c>
      <c r="AK853" s="24">
        <f t="shared" si="257"/>
        <v>84.43</v>
      </c>
      <c r="AM853" t="str">
        <f t="shared" si="258"/>
        <v>ZONEHAUTE</v>
      </c>
      <c r="AN853" t="str">
        <f t="shared" si="259"/>
        <v>HC</v>
      </c>
      <c r="AO853" s="20">
        <f t="shared" si="260"/>
        <v>4002.1000000000004</v>
      </c>
      <c r="AP853" s="20">
        <f t="shared" si="261"/>
        <v>2901.55</v>
      </c>
      <c r="AQ853" s="20" t="str">
        <f t="shared" si="262"/>
        <v>.</v>
      </c>
      <c r="AR853" s="20" t="str">
        <f t="shared" si="263"/>
        <v>.</v>
      </c>
      <c r="AS853" s="20">
        <f t="shared" si="264"/>
        <v>3377.2000000000003</v>
      </c>
      <c r="AT853" s="20">
        <f t="shared" si="247"/>
        <v>3291.7</v>
      </c>
      <c r="AU853" s="20">
        <f t="shared" si="265"/>
        <v>116062</v>
      </c>
    </row>
    <row r="854" spans="1:47" ht="22.5">
      <c r="A854" s="54">
        <v>855</v>
      </c>
      <c r="B854" s="54" t="s">
        <v>1605</v>
      </c>
      <c r="C854" s="58" t="s">
        <v>1606</v>
      </c>
      <c r="D854" s="79">
        <v>36</v>
      </c>
      <c r="E854" s="79">
        <v>42</v>
      </c>
      <c r="F854" s="80">
        <v>3949.48</v>
      </c>
      <c r="G854" s="80">
        <v>109.71</v>
      </c>
      <c r="H854" s="80">
        <v>3949.48</v>
      </c>
      <c r="I854" s="80" t="s">
        <v>28</v>
      </c>
      <c r="J854" s="80" t="s">
        <v>28</v>
      </c>
      <c r="K854" s="80">
        <v>103.93</v>
      </c>
      <c r="L854" s="73">
        <f t="shared" si="248"/>
        <v>96.84</v>
      </c>
      <c r="M854" s="73">
        <f t="shared" si="249"/>
        <v>116.18</v>
      </c>
      <c r="N854" s="72" t="str">
        <f t="shared" si="250"/>
        <v>0871</v>
      </c>
      <c r="O854" s="74">
        <f t="shared" si="251"/>
        <v>6</v>
      </c>
      <c r="P854" s="72">
        <f t="shared" si="252"/>
        <v>0</v>
      </c>
      <c r="Q854" s="74">
        <f t="shared" si="253"/>
        <v>36</v>
      </c>
      <c r="R854" s="72" t="str">
        <f t="shared" si="254"/>
        <v/>
      </c>
      <c r="S854" s="72" t="str">
        <f t="shared" si="255"/>
        <v/>
      </c>
      <c r="AI854" s="23">
        <f>'simulateur tarif OQN'!$B$4</f>
        <v>40</v>
      </c>
      <c r="AJ854" s="24">
        <f t="shared" si="256"/>
        <v>3949.48</v>
      </c>
      <c r="AK854" s="24">
        <f t="shared" si="257"/>
        <v>98.736999999999995</v>
      </c>
      <c r="AM854" t="str">
        <f t="shared" si="258"/>
        <v>ZONEFORF1</v>
      </c>
      <c r="AN854" t="str">
        <f t="shared" si="259"/>
        <v>HC</v>
      </c>
      <c r="AO854" s="20">
        <f t="shared" si="260"/>
        <v>4388.32</v>
      </c>
      <c r="AP854" s="20">
        <f t="shared" si="261"/>
        <v>3949.48</v>
      </c>
      <c r="AQ854" s="20" t="str">
        <f t="shared" si="262"/>
        <v>.</v>
      </c>
      <c r="AR854" s="20" t="str">
        <f t="shared" si="263"/>
        <v>.</v>
      </c>
      <c r="AS854" s="20">
        <f t="shared" si="264"/>
        <v>3741.62</v>
      </c>
      <c r="AT854" s="20">
        <f t="shared" si="247"/>
        <v>4096.1200000000008</v>
      </c>
      <c r="AU854" s="20">
        <f t="shared" si="265"/>
        <v>157979.20000000001</v>
      </c>
    </row>
    <row r="855" spans="1:47" ht="33.75">
      <c r="A855" s="54">
        <v>856</v>
      </c>
      <c r="B855" s="54" t="s">
        <v>1607</v>
      </c>
      <c r="C855" s="58" t="s">
        <v>1608</v>
      </c>
      <c r="D855" s="79">
        <v>29</v>
      </c>
      <c r="E855" s="79">
        <v>35</v>
      </c>
      <c r="F855" s="80">
        <v>3139.58</v>
      </c>
      <c r="G855" s="80">
        <v>108.26</v>
      </c>
      <c r="H855" s="80">
        <v>3139.58</v>
      </c>
      <c r="I855" s="80" t="s">
        <v>28</v>
      </c>
      <c r="J855" s="80" t="s">
        <v>28</v>
      </c>
      <c r="K855" s="80">
        <v>99.67</v>
      </c>
      <c r="L855" s="73">
        <f t="shared" si="248"/>
        <v>96.84</v>
      </c>
      <c r="M855" s="73">
        <f t="shared" si="249"/>
        <v>116.18</v>
      </c>
      <c r="N855" s="72" t="str">
        <f t="shared" si="250"/>
        <v>0871</v>
      </c>
      <c r="O855" s="74">
        <f t="shared" si="251"/>
        <v>6</v>
      </c>
      <c r="P855" s="72">
        <f t="shared" si="252"/>
        <v>0</v>
      </c>
      <c r="Q855" s="74">
        <f t="shared" si="253"/>
        <v>29</v>
      </c>
      <c r="R855" s="72" t="str">
        <f t="shared" si="254"/>
        <v/>
      </c>
      <c r="S855" s="72" t="str">
        <f t="shared" si="255"/>
        <v/>
      </c>
      <c r="AI855" s="23">
        <f>'simulateur tarif OQN'!$B$4</f>
        <v>40</v>
      </c>
      <c r="AJ855" s="24">
        <f t="shared" si="256"/>
        <v>3637.93</v>
      </c>
      <c r="AK855" s="24">
        <f t="shared" si="257"/>
        <v>90.948250000000002</v>
      </c>
      <c r="AM855" t="str">
        <f t="shared" si="258"/>
        <v>ZONEHAUTE</v>
      </c>
      <c r="AN855" t="str">
        <f t="shared" si="259"/>
        <v>HC</v>
      </c>
      <c r="AO855" s="20">
        <f t="shared" si="260"/>
        <v>4330.4400000000005</v>
      </c>
      <c r="AP855" s="20">
        <f t="shared" si="261"/>
        <v>3139.58</v>
      </c>
      <c r="AQ855" s="20" t="str">
        <f t="shared" si="262"/>
        <v>.</v>
      </c>
      <c r="AR855" s="20" t="str">
        <f t="shared" si="263"/>
        <v>.</v>
      </c>
      <c r="AS855" s="20">
        <f t="shared" si="264"/>
        <v>3637.93</v>
      </c>
      <c r="AT855" s="20">
        <f t="shared" si="247"/>
        <v>3779.4300000000003</v>
      </c>
      <c r="AU855" s="20">
        <f t="shared" si="265"/>
        <v>125583.2</v>
      </c>
    </row>
    <row r="856" spans="1:47" ht="33.75">
      <c r="A856" s="54">
        <v>857</v>
      </c>
      <c r="B856" s="54" t="s">
        <v>1609</v>
      </c>
      <c r="C856" s="58" t="s">
        <v>1610</v>
      </c>
      <c r="D856" s="79">
        <v>36</v>
      </c>
      <c r="E856" s="79">
        <v>42</v>
      </c>
      <c r="F856" s="80">
        <v>4670.91</v>
      </c>
      <c r="G856" s="80">
        <v>129.75</v>
      </c>
      <c r="H856" s="80">
        <v>4670.91</v>
      </c>
      <c r="I856" s="80" t="s">
        <v>28</v>
      </c>
      <c r="J856" s="80" t="s">
        <v>28</v>
      </c>
      <c r="K856" s="80">
        <v>126.24</v>
      </c>
      <c r="L856" s="73">
        <f t="shared" si="248"/>
        <v>96.84</v>
      </c>
      <c r="M856" s="73">
        <f t="shared" si="249"/>
        <v>116.18</v>
      </c>
      <c r="N856" s="72" t="str">
        <f t="shared" si="250"/>
        <v>0871</v>
      </c>
      <c r="O856" s="74">
        <f t="shared" si="251"/>
        <v>6</v>
      </c>
      <c r="P856" s="72">
        <f t="shared" si="252"/>
        <v>0</v>
      </c>
      <c r="Q856" s="74">
        <f t="shared" si="253"/>
        <v>36</v>
      </c>
      <c r="R856" s="72" t="str">
        <f t="shared" si="254"/>
        <v/>
      </c>
      <c r="S856" s="72" t="str">
        <f t="shared" si="255"/>
        <v/>
      </c>
      <c r="AI856" s="23">
        <f>'simulateur tarif OQN'!$B$4</f>
        <v>40</v>
      </c>
      <c r="AJ856" s="24">
        <f t="shared" si="256"/>
        <v>4670.91</v>
      </c>
      <c r="AK856" s="24">
        <f t="shared" si="257"/>
        <v>116.77275</v>
      </c>
      <c r="AM856" t="str">
        <f t="shared" si="258"/>
        <v>ZONEFORF1</v>
      </c>
      <c r="AN856" t="str">
        <f t="shared" si="259"/>
        <v>HC</v>
      </c>
      <c r="AO856" s="20">
        <f t="shared" si="260"/>
        <v>5189.91</v>
      </c>
      <c r="AP856" s="20">
        <f t="shared" si="261"/>
        <v>4670.91</v>
      </c>
      <c r="AQ856" s="20" t="str">
        <f t="shared" si="262"/>
        <v>.</v>
      </c>
      <c r="AR856" s="20" t="str">
        <f t="shared" si="263"/>
        <v>.</v>
      </c>
      <c r="AS856" s="20">
        <f t="shared" si="264"/>
        <v>4418.43</v>
      </c>
      <c r="AT856" s="20">
        <f t="shared" si="247"/>
        <v>5888.43</v>
      </c>
      <c r="AU856" s="20">
        <f t="shared" si="265"/>
        <v>186836.4</v>
      </c>
    </row>
    <row r="857" spans="1:47" ht="22.5">
      <c r="A857" s="54">
        <v>858</v>
      </c>
      <c r="B857" s="54" t="s">
        <v>1611</v>
      </c>
      <c r="C857" s="58" t="s">
        <v>1612</v>
      </c>
      <c r="D857" s="79">
        <v>43</v>
      </c>
      <c r="E857" s="79">
        <v>49</v>
      </c>
      <c r="F857" s="80">
        <v>4781.1899999999996</v>
      </c>
      <c r="G857" s="80">
        <v>111.19</v>
      </c>
      <c r="H857" s="80">
        <v>4781.1899999999996</v>
      </c>
      <c r="I857" s="80" t="s">
        <v>28</v>
      </c>
      <c r="J857" s="80" t="s">
        <v>28</v>
      </c>
      <c r="K857" s="80">
        <v>101.92</v>
      </c>
      <c r="L857" s="73">
        <f t="shared" si="248"/>
        <v>96.84</v>
      </c>
      <c r="M857" s="73">
        <f t="shared" si="249"/>
        <v>116.18</v>
      </c>
      <c r="N857" s="72" t="str">
        <f t="shared" si="250"/>
        <v>0871</v>
      </c>
      <c r="O857" s="74">
        <f t="shared" si="251"/>
        <v>6</v>
      </c>
      <c r="P857" s="72">
        <f t="shared" si="252"/>
        <v>0</v>
      </c>
      <c r="Q857" s="74">
        <f t="shared" si="253"/>
        <v>43</v>
      </c>
      <c r="R857" s="72" t="str">
        <f t="shared" si="254"/>
        <v/>
      </c>
      <c r="S857" s="72" t="str">
        <f t="shared" si="255"/>
        <v/>
      </c>
      <c r="AI857" s="23">
        <f>'simulateur tarif OQN'!$B$4</f>
        <v>40</v>
      </c>
      <c r="AJ857" s="24">
        <f t="shared" si="256"/>
        <v>4447.62</v>
      </c>
      <c r="AK857" s="24">
        <f t="shared" si="257"/>
        <v>111.1905</v>
      </c>
      <c r="AM857" t="str">
        <f t="shared" si="258"/>
        <v>ZONEBASSE</v>
      </c>
      <c r="AN857" t="str">
        <f t="shared" si="259"/>
        <v>HC</v>
      </c>
      <c r="AO857" s="20">
        <f t="shared" si="260"/>
        <v>4447.62</v>
      </c>
      <c r="AP857" s="20">
        <f t="shared" si="261"/>
        <v>4781.1899999999996</v>
      </c>
      <c r="AQ857" s="20" t="str">
        <f t="shared" si="262"/>
        <v>.</v>
      </c>
      <c r="AR857" s="20" t="str">
        <f t="shared" si="263"/>
        <v>.</v>
      </c>
      <c r="AS857" s="20">
        <f t="shared" si="264"/>
        <v>3863.91</v>
      </c>
      <c r="AT857" s="20">
        <f t="shared" si="247"/>
        <v>4117.91</v>
      </c>
      <c r="AU857" s="20">
        <f t="shared" si="265"/>
        <v>191247.59999999998</v>
      </c>
    </row>
    <row r="858" spans="1:47" ht="22.5">
      <c r="A858" s="54">
        <v>859</v>
      </c>
      <c r="B858" s="54" t="s">
        <v>1613</v>
      </c>
      <c r="C858" s="58" t="s">
        <v>1614</v>
      </c>
      <c r="D858" s="79">
        <v>50</v>
      </c>
      <c r="E858" s="79">
        <v>56</v>
      </c>
      <c r="F858" s="80">
        <v>5260.67</v>
      </c>
      <c r="G858" s="80">
        <v>68.5</v>
      </c>
      <c r="H858" s="80">
        <v>5260.67</v>
      </c>
      <c r="I858" s="80" t="s">
        <v>28</v>
      </c>
      <c r="J858" s="80" t="s">
        <v>28</v>
      </c>
      <c r="K858" s="80">
        <v>101.92</v>
      </c>
      <c r="L858" s="73">
        <f t="shared" si="248"/>
        <v>96.84</v>
      </c>
      <c r="M858" s="73">
        <f t="shared" si="249"/>
        <v>116.18</v>
      </c>
      <c r="N858" s="72" t="str">
        <f t="shared" si="250"/>
        <v>0871</v>
      </c>
      <c r="O858" s="74">
        <f t="shared" si="251"/>
        <v>6</v>
      </c>
      <c r="P858" s="72">
        <f t="shared" si="252"/>
        <v>0</v>
      </c>
      <c r="Q858" s="74">
        <f t="shared" si="253"/>
        <v>50</v>
      </c>
      <c r="R858" s="72" t="str">
        <f t="shared" si="254"/>
        <v/>
      </c>
      <c r="S858" s="72" t="str">
        <f t="shared" si="255"/>
        <v/>
      </c>
      <c r="AI858" s="23">
        <f>'simulateur tarif OQN'!$B$4</f>
        <v>40</v>
      </c>
      <c r="AJ858" s="24">
        <f t="shared" si="256"/>
        <v>4575.67</v>
      </c>
      <c r="AK858" s="24">
        <f t="shared" si="257"/>
        <v>114.39175</v>
      </c>
      <c r="AM858" t="str">
        <f t="shared" si="258"/>
        <v>ZONEBASSE</v>
      </c>
      <c r="AN858" t="str">
        <f t="shared" si="259"/>
        <v>HC</v>
      </c>
      <c r="AO858" s="20">
        <f t="shared" si="260"/>
        <v>4575.67</v>
      </c>
      <c r="AP858" s="20">
        <f t="shared" si="261"/>
        <v>5260.67</v>
      </c>
      <c r="AQ858" s="20" t="str">
        <f t="shared" si="262"/>
        <v>.</v>
      </c>
      <c r="AR858" s="20" t="str">
        <f t="shared" si="263"/>
        <v>.</v>
      </c>
      <c r="AS858" s="20">
        <f t="shared" si="264"/>
        <v>3629.95</v>
      </c>
      <c r="AT858" s="20">
        <f t="shared" si="247"/>
        <v>3883.9500000000007</v>
      </c>
      <c r="AU858" s="20">
        <f t="shared" si="265"/>
        <v>210426.8</v>
      </c>
    </row>
    <row r="859" spans="1:47" ht="33.75">
      <c r="A859" s="54">
        <v>860</v>
      </c>
      <c r="B859" s="54" t="s">
        <v>1615</v>
      </c>
      <c r="C859" s="58" t="s">
        <v>2790</v>
      </c>
      <c r="D859" s="79">
        <v>1</v>
      </c>
      <c r="E859" s="79">
        <v>1</v>
      </c>
      <c r="F859" s="80" t="s">
        <v>28</v>
      </c>
      <c r="G859" s="80" t="s">
        <v>28</v>
      </c>
      <c r="H859" s="80">
        <v>81.27</v>
      </c>
      <c r="I859" s="80" t="s">
        <v>28</v>
      </c>
      <c r="J859" s="80" t="s">
        <v>28</v>
      </c>
      <c r="K859" s="80" t="s">
        <v>28</v>
      </c>
      <c r="L859" s="73" t="str">
        <f t="shared" si="248"/>
        <v/>
      </c>
      <c r="M859" s="73" t="str">
        <f t="shared" si="249"/>
        <v/>
      </c>
      <c r="N859" s="72" t="str">
        <f t="shared" si="250"/>
        <v>0872</v>
      </c>
      <c r="O859" s="74">
        <f t="shared" si="251"/>
        <v>0</v>
      </c>
      <c r="P859" s="72">
        <f t="shared" si="252"/>
        <v>0</v>
      </c>
      <c r="Q859" s="74">
        <f t="shared" si="253"/>
        <v>1</v>
      </c>
      <c r="R859" s="72" t="str">
        <f t="shared" si="254"/>
        <v/>
      </c>
      <c r="S859" s="72" t="str">
        <f t="shared" si="255"/>
        <v/>
      </c>
      <c r="AI859" s="23">
        <f>'simulateur tarif OQN'!$B$4</f>
        <v>40</v>
      </c>
      <c r="AJ859" s="24">
        <f t="shared" si="256"/>
        <v>3250.7999999999997</v>
      </c>
      <c r="AK859" s="24">
        <f t="shared" si="257"/>
        <v>81.27</v>
      </c>
      <c r="AM859" t="str">
        <f t="shared" si="258"/>
        <v>ZONEHAUTE</v>
      </c>
      <c r="AN859" t="str">
        <f t="shared" si="259"/>
        <v>HDJ</v>
      </c>
      <c r="AO859" s="20" t="e">
        <f t="shared" si="260"/>
        <v>#VALUE!</v>
      </c>
      <c r="AP859" s="20">
        <f t="shared" si="261"/>
        <v>81.27</v>
      </c>
      <c r="AQ859" s="20" t="str">
        <f t="shared" si="262"/>
        <v>.</v>
      </c>
      <c r="AR859" s="20" t="str">
        <f t="shared" si="263"/>
        <v>.</v>
      </c>
      <c r="AS859" s="20" t="e">
        <f t="shared" si="264"/>
        <v>#VALUE!</v>
      </c>
      <c r="AT859" s="20" t="e">
        <f t="shared" si="247"/>
        <v>#VALUE!</v>
      </c>
      <c r="AU859" s="20">
        <f t="shared" si="265"/>
        <v>3250.7999999999997</v>
      </c>
    </row>
    <row r="860" spans="1:47" ht="45">
      <c r="A860" s="54">
        <v>861</v>
      </c>
      <c r="B860" s="54" t="s">
        <v>1616</v>
      </c>
      <c r="C860" s="58" t="s">
        <v>2791</v>
      </c>
      <c r="D860" s="79">
        <v>22</v>
      </c>
      <c r="E860" s="79">
        <v>42</v>
      </c>
      <c r="F860" s="80">
        <v>2631.53</v>
      </c>
      <c r="G860" s="80">
        <v>119.62</v>
      </c>
      <c r="H860" s="80">
        <v>2631.53</v>
      </c>
      <c r="I860" s="80">
        <v>3304.22</v>
      </c>
      <c r="J860" s="80">
        <v>4102.1400000000003</v>
      </c>
      <c r="K860" s="80">
        <v>95.8</v>
      </c>
      <c r="L860" s="73">
        <f t="shared" si="248"/>
        <v>101.77</v>
      </c>
      <c r="M860" s="73">
        <f t="shared" si="249"/>
        <v>129.26</v>
      </c>
      <c r="N860" s="72" t="str">
        <f t="shared" si="250"/>
        <v>0872</v>
      </c>
      <c r="O860" s="74">
        <f t="shared" si="251"/>
        <v>20</v>
      </c>
      <c r="P860" s="72">
        <f t="shared" si="252"/>
        <v>1</v>
      </c>
      <c r="Q860" s="74">
        <f t="shared" si="253"/>
        <v>22</v>
      </c>
      <c r="R860" s="72">
        <f t="shared" si="254"/>
        <v>29</v>
      </c>
      <c r="S860" s="72">
        <f t="shared" si="255"/>
        <v>36</v>
      </c>
      <c r="AI860" s="23">
        <f>'simulateur tarif OQN'!$B$4</f>
        <v>40</v>
      </c>
      <c r="AJ860" s="24">
        <f t="shared" si="256"/>
        <v>4102.1400000000003</v>
      </c>
      <c r="AK860" s="24">
        <f t="shared" si="257"/>
        <v>102.55350000000001</v>
      </c>
      <c r="AM860" t="str">
        <f t="shared" si="258"/>
        <v>ZONEFORF3</v>
      </c>
      <c r="AN860" t="str">
        <f t="shared" si="259"/>
        <v>HC</v>
      </c>
      <c r="AO860" s="20">
        <f t="shared" si="260"/>
        <v>4784.6900000000005</v>
      </c>
      <c r="AP860" s="20">
        <f t="shared" si="261"/>
        <v>2631.53</v>
      </c>
      <c r="AQ860" s="20">
        <f t="shared" si="262"/>
        <v>3304.22</v>
      </c>
      <c r="AR860" s="20">
        <f t="shared" si="263"/>
        <v>4102.1400000000003</v>
      </c>
      <c r="AS860" s="20">
        <f t="shared" si="264"/>
        <v>3910.5400000000004</v>
      </c>
      <c r="AT860" s="20">
        <f t="shared" si="247"/>
        <v>3612.0400000000009</v>
      </c>
      <c r="AU860" s="20">
        <f t="shared" si="265"/>
        <v>105261.20000000001</v>
      </c>
    </row>
    <row r="861" spans="1:47" ht="45">
      <c r="A861" s="54">
        <v>862</v>
      </c>
      <c r="B861" s="54" t="s">
        <v>1617</v>
      </c>
      <c r="C861" s="58" t="s">
        <v>2792</v>
      </c>
      <c r="D861" s="79">
        <v>22</v>
      </c>
      <c r="E861" s="79">
        <v>42</v>
      </c>
      <c r="F861" s="80">
        <v>2635.66</v>
      </c>
      <c r="G861" s="80">
        <v>119.8</v>
      </c>
      <c r="H861" s="80">
        <v>2635.66</v>
      </c>
      <c r="I861" s="80">
        <v>3309.41</v>
      </c>
      <c r="J861" s="80">
        <v>4108.57</v>
      </c>
      <c r="K861" s="80">
        <v>97.82</v>
      </c>
      <c r="L861" s="73">
        <f t="shared" si="248"/>
        <v>101.77</v>
      </c>
      <c r="M861" s="73">
        <f t="shared" si="249"/>
        <v>129.26</v>
      </c>
      <c r="N861" s="72" t="str">
        <f t="shared" si="250"/>
        <v>0872</v>
      </c>
      <c r="O861" s="74">
        <f t="shared" si="251"/>
        <v>20</v>
      </c>
      <c r="P861" s="72">
        <f t="shared" si="252"/>
        <v>1</v>
      </c>
      <c r="Q861" s="74">
        <f t="shared" si="253"/>
        <v>22</v>
      </c>
      <c r="R861" s="72">
        <f t="shared" si="254"/>
        <v>29</v>
      </c>
      <c r="S861" s="72">
        <f t="shared" si="255"/>
        <v>36</v>
      </c>
      <c r="AI861" s="23">
        <f>'simulateur tarif OQN'!$B$4</f>
        <v>40</v>
      </c>
      <c r="AJ861" s="24">
        <f t="shared" si="256"/>
        <v>4108.57</v>
      </c>
      <c r="AK861" s="24">
        <f t="shared" si="257"/>
        <v>102.71424999999999</v>
      </c>
      <c r="AM861" t="str">
        <f t="shared" si="258"/>
        <v>ZONEFORF3</v>
      </c>
      <c r="AN861" t="str">
        <f t="shared" si="259"/>
        <v>HC</v>
      </c>
      <c r="AO861" s="20">
        <f t="shared" si="260"/>
        <v>4792.0599999999995</v>
      </c>
      <c r="AP861" s="20">
        <f t="shared" si="261"/>
        <v>2635.66</v>
      </c>
      <c r="AQ861" s="20">
        <f t="shared" si="262"/>
        <v>3309.41</v>
      </c>
      <c r="AR861" s="20">
        <f t="shared" si="263"/>
        <v>4108.57</v>
      </c>
      <c r="AS861" s="20">
        <f t="shared" si="264"/>
        <v>3912.93</v>
      </c>
      <c r="AT861" s="20">
        <f t="shared" si="247"/>
        <v>3715.4300000000003</v>
      </c>
      <c r="AU861" s="20">
        <f t="shared" si="265"/>
        <v>105426.4</v>
      </c>
    </row>
    <row r="862" spans="1:47" ht="56.25">
      <c r="A862" s="54">
        <v>863</v>
      </c>
      <c r="B862" s="54" t="s">
        <v>1618</v>
      </c>
      <c r="C862" s="58" t="s">
        <v>2793</v>
      </c>
      <c r="D862" s="79">
        <v>22</v>
      </c>
      <c r="E862" s="79">
        <v>42</v>
      </c>
      <c r="F862" s="80">
        <v>2743.88</v>
      </c>
      <c r="G862" s="80">
        <v>124.72</v>
      </c>
      <c r="H862" s="80">
        <v>2743.88</v>
      </c>
      <c r="I862" s="80">
        <v>3351.38</v>
      </c>
      <c r="J862" s="80">
        <v>4168.34</v>
      </c>
      <c r="K862" s="80">
        <v>95.21</v>
      </c>
      <c r="L862" s="73">
        <f t="shared" si="248"/>
        <v>101.77</v>
      </c>
      <c r="M862" s="73">
        <f t="shared" si="249"/>
        <v>129.26</v>
      </c>
      <c r="N862" s="72" t="str">
        <f t="shared" si="250"/>
        <v>0872</v>
      </c>
      <c r="O862" s="74">
        <f t="shared" si="251"/>
        <v>20</v>
      </c>
      <c r="P862" s="72">
        <f t="shared" si="252"/>
        <v>1</v>
      </c>
      <c r="Q862" s="74">
        <f t="shared" si="253"/>
        <v>22</v>
      </c>
      <c r="R862" s="72">
        <f t="shared" si="254"/>
        <v>29</v>
      </c>
      <c r="S862" s="72">
        <f t="shared" si="255"/>
        <v>36</v>
      </c>
      <c r="AI862" s="23">
        <f>'simulateur tarif OQN'!$B$4</f>
        <v>40</v>
      </c>
      <c r="AJ862" s="24">
        <f t="shared" si="256"/>
        <v>4168.34</v>
      </c>
      <c r="AK862" s="24">
        <f t="shared" si="257"/>
        <v>104.2085</v>
      </c>
      <c r="AM862" t="str">
        <f t="shared" si="258"/>
        <v>ZONEFORF3</v>
      </c>
      <c r="AN862" t="str">
        <f t="shared" si="259"/>
        <v>HC</v>
      </c>
      <c r="AO862" s="20">
        <f t="shared" si="260"/>
        <v>4988.84</v>
      </c>
      <c r="AP862" s="20">
        <f t="shared" si="261"/>
        <v>2743.88</v>
      </c>
      <c r="AQ862" s="20">
        <f t="shared" si="262"/>
        <v>3351.38</v>
      </c>
      <c r="AR862" s="20">
        <f t="shared" si="263"/>
        <v>4168.34</v>
      </c>
      <c r="AS862" s="20">
        <f t="shared" si="264"/>
        <v>3977.92</v>
      </c>
      <c r="AT862" s="20">
        <f t="shared" si="247"/>
        <v>3649.92</v>
      </c>
      <c r="AU862" s="20">
        <f t="shared" si="265"/>
        <v>109755.20000000001</v>
      </c>
    </row>
    <row r="863" spans="1:47" ht="56.25">
      <c r="A863" s="54">
        <v>864</v>
      </c>
      <c r="B863" s="54" t="s">
        <v>1619</v>
      </c>
      <c r="C863" s="58" t="s">
        <v>2794</v>
      </c>
      <c r="D863" s="79">
        <v>50</v>
      </c>
      <c r="E863" s="79">
        <v>56</v>
      </c>
      <c r="F863" s="80">
        <v>6034.42</v>
      </c>
      <c r="G863" s="80">
        <v>117.52</v>
      </c>
      <c r="H863" s="80">
        <v>6034.42</v>
      </c>
      <c r="I863" s="80" t="s">
        <v>28</v>
      </c>
      <c r="J863" s="80" t="s">
        <v>28</v>
      </c>
      <c r="K863" s="80">
        <v>113.95</v>
      </c>
      <c r="L863" s="73">
        <f t="shared" si="248"/>
        <v>101.77</v>
      </c>
      <c r="M863" s="73">
        <f t="shared" si="249"/>
        <v>129.26</v>
      </c>
      <c r="N863" s="72" t="str">
        <f t="shared" si="250"/>
        <v>0872</v>
      </c>
      <c r="O863" s="74">
        <f t="shared" si="251"/>
        <v>6</v>
      </c>
      <c r="P863" s="72">
        <f t="shared" si="252"/>
        <v>0</v>
      </c>
      <c r="Q863" s="74">
        <f t="shared" si="253"/>
        <v>50</v>
      </c>
      <c r="R863" s="72" t="str">
        <f t="shared" si="254"/>
        <v/>
      </c>
      <c r="S863" s="72" t="str">
        <f t="shared" si="255"/>
        <v/>
      </c>
      <c r="AI863" s="23">
        <f>'simulateur tarif OQN'!$B$4</f>
        <v>40</v>
      </c>
      <c r="AJ863" s="24">
        <f t="shared" si="256"/>
        <v>4859.22</v>
      </c>
      <c r="AK863" s="24">
        <f t="shared" si="257"/>
        <v>121.48050000000001</v>
      </c>
      <c r="AM863" t="str">
        <f t="shared" si="258"/>
        <v>ZONEBASSE</v>
      </c>
      <c r="AN863" t="str">
        <f t="shared" si="259"/>
        <v>HC</v>
      </c>
      <c r="AO863" s="20">
        <f t="shared" si="260"/>
        <v>4859.22</v>
      </c>
      <c r="AP863" s="20">
        <f t="shared" si="261"/>
        <v>6034.42</v>
      </c>
      <c r="AQ863" s="20" t="str">
        <f t="shared" si="262"/>
        <v>.</v>
      </c>
      <c r="AR863" s="20" t="str">
        <f t="shared" si="263"/>
        <v>.</v>
      </c>
      <c r="AS863" s="20">
        <f t="shared" si="264"/>
        <v>4211.22</v>
      </c>
      <c r="AT863" s="20">
        <f t="shared" si="247"/>
        <v>4820.2200000000012</v>
      </c>
      <c r="AU863" s="20">
        <f t="shared" si="265"/>
        <v>241376.8</v>
      </c>
    </row>
    <row r="864" spans="1:47" ht="45">
      <c r="A864" s="54">
        <v>865</v>
      </c>
      <c r="B864" s="54" t="s">
        <v>1620</v>
      </c>
      <c r="C864" s="58" t="s">
        <v>2795</v>
      </c>
      <c r="D864" s="79">
        <v>50</v>
      </c>
      <c r="E864" s="79">
        <v>56</v>
      </c>
      <c r="F864" s="80">
        <v>5581.74</v>
      </c>
      <c r="G864" s="80">
        <v>111.63</v>
      </c>
      <c r="H864" s="80">
        <v>5581.74</v>
      </c>
      <c r="I864" s="80" t="s">
        <v>28</v>
      </c>
      <c r="J864" s="80" t="s">
        <v>28</v>
      </c>
      <c r="K864" s="80">
        <v>104.19</v>
      </c>
      <c r="L864" s="73">
        <f t="shared" si="248"/>
        <v>101.77</v>
      </c>
      <c r="M864" s="73">
        <f t="shared" si="249"/>
        <v>129.26</v>
      </c>
      <c r="N864" s="72" t="str">
        <f t="shared" si="250"/>
        <v>0872</v>
      </c>
      <c r="O864" s="74">
        <f t="shared" si="251"/>
        <v>6</v>
      </c>
      <c r="P864" s="72">
        <f t="shared" si="252"/>
        <v>0</v>
      </c>
      <c r="Q864" s="74">
        <f t="shared" si="253"/>
        <v>50</v>
      </c>
      <c r="R864" s="72" t="str">
        <f t="shared" si="254"/>
        <v/>
      </c>
      <c r="S864" s="72" t="str">
        <f t="shared" si="255"/>
        <v/>
      </c>
      <c r="AI864" s="23">
        <f>'simulateur tarif OQN'!$B$4</f>
        <v>40</v>
      </c>
      <c r="AJ864" s="24">
        <f t="shared" si="256"/>
        <v>4465.4399999999996</v>
      </c>
      <c r="AK864" s="24">
        <f t="shared" si="257"/>
        <v>111.636</v>
      </c>
      <c r="AM864" t="str">
        <f t="shared" si="258"/>
        <v>ZONEBASSE</v>
      </c>
      <c r="AN864" t="str">
        <f t="shared" si="259"/>
        <v>HC</v>
      </c>
      <c r="AO864" s="20">
        <f t="shared" si="260"/>
        <v>4465.4399999999996</v>
      </c>
      <c r="AP864" s="20">
        <f t="shared" si="261"/>
        <v>5581.74</v>
      </c>
      <c r="AQ864" s="20" t="str">
        <f t="shared" si="262"/>
        <v>.</v>
      </c>
      <c r="AR864" s="20" t="str">
        <f t="shared" si="263"/>
        <v>.</v>
      </c>
      <c r="AS864" s="20">
        <f t="shared" si="264"/>
        <v>3914.7</v>
      </c>
      <c r="AT864" s="20">
        <f t="shared" si="247"/>
        <v>4035.7000000000007</v>
      </c>
      <c r="AU864" s="20">
        <f t="shared" si="265"/>
        <v>223269.59999999998</v>
      </c>
    </row>
    <row r="865" spans="1:47" ht="45">
      <c r="A865" s="54">
        <v>866</v>
      </c>
      <c r="B865" s="54" t="s">
        <v>1621</v>
      </c>
      <c r="C865" s="58" t="s">
        <v>2796</v>
      </c>
      <c r="D865" s="79">
        <v>64</v>
      </c>
      <c r="E865" s="79">
        <v>70</v>
      </c>
      <c r="F865" s="80">
        <v>6821.34</v>
      </c>
      <c r="G865" s="80">
        <v>88.54</v>
      </c>
      <c r="H865" s="80">
        <v>6821.34</v>
      </c>
      <c r="I865" s="80" t="s">
        <v>28</v>
      </c>
      <c r="J865" s="80" t="s">
        <v>28</v>
      </c>
      <c r="K865" s="80">
        <v>104.19</v>
      </c>
      <c r="L865" s="73">
        <f t="shared" si="248"/>
        <v>101.77</v>
      </c>
      <c r="M865" s="73">
        <f t="shared" si="249"/>
        <v>129.26</v>
      </c>
      <c r="N865" s="72" t="str">
        <f t="shared" si="250"/>
        <v>0872</v>
      </c>
      <c r="O865" s="74">
        <f t="shared" si="251"/>
        <v>6</v>
      </c>
      <c r="P865" s="72">
        <f t="shared" si="252"/>
        <v>0</v>
      </c>
      <c r="Q865" s="74">
        <f t="shared" si="253"/>
        <v>64</v>
      </c>
      <c r="R865" s="72" t="str">
        <f t="shared" si="254"/>
        <v/>
      </c>
      <c r="S865" s="72" t="str">
        <f t="shared" si="255"/>
        <v/>
      </c>
      <c r="AI865" s="23">
        <f>'simulateur tarif OQN'!$B$4</f>
        <v>40</v>
      </c>
      <c r="AJ865" s="24">
        <f t="shared" si="256"/>
        <v>4696.38</v>
      </c>
      <c r="AK865" s="24">
        <f t="shared" si="257"/>
        <v>117.40950000000001</v>
      </c>
      <c r="AM865" t="str">
        <f t="shared" si="258"/>
        <v>ZONEBASSE</v>
      </c>
      <c r="AN865" t="str">
        <f t="shared" si="259"/>
        <v>HC</v>
      </c>
      <c r="AO865" s="20">
        <f t="shared" si="260"/>
        <v>4696.38</v>
      </c>
      <c r="AP865" s="20">
        <f t="shared" si="261"/>
        <v>6821.34</v>
      </c>
      <c r="AQ865" s="20" t="str">
        <f t="shared" si="262"/>
        <v>.</v>
      </c>
      <c r="AR865" s="20" t="str">
        <f t="shared" si="263"/>
        <v>.</v>
      </c>
      <c r="AS865" s="20">
        <f t="shared" si="264"/>
        <v>3695.6400000000003</v>
      </c>
      <c r="AT865" s="20">
        <f t="shared" si="247"/>
        <v>3816.6399999999994</v>
      </c>
      <c r="AU865" s="20">
        <f t="shared" si="265"/>
        <v>272853.59999999998</v>
      </c>
    </row>
    <row r="866" spans="1:47" ht="45">
      <c r="A866" s="54">
        <v>867</v>
      </c>
      <c r="B866" s="54" t="s">
        <v>1622</v>
      </c>
      <c r="C866" s="58" t="s">
        <v>2797</v>
      </c>
      <c r="D866" s="79">
        <v>15</v>
      </c>
      <c r="E866" s="79">
        <v>35</v>
      </c>
      <c r="F866" s="80">
        <v>1886.43</v>
      </c>
      <c r="G866" s="80">
        <v>125.76</v>
      </c>
      <c r="H866" s="80">
        <v>1886.43</v>
      </c>
      <c r="I866" s="80">
        <v>2553.9699999999998</v>
      </c>
      <c r="J866" s="80">
        <v>3224.59</v>
      </c>
      <c r="K866" s="80">
        <v>89.57</v>
      </c>
      <c r="L866" s="73">
        <f t="shared" si="248"/>
        <v>99.2</v>
      </c>
      <c r="M866" s="73">
        <f t="shared" si="249"/>
        <v>129.26</v>
      </c>
      <c r="N866" s="72" t="str">
        <f t="shared" si="250"/>
        <v>0872</v>
      </c>
      <c r="O866" s="74">
        <f t="shared" si="251"/>
        <v>20</v>
      </c>
      <c r="P866" s="72">
        <f t="shared" si="252"/>
        <v>1</v>
      </c>
      <c r="Q866" s="74">
        <f t="shared" si="253"/>
        <v>15</v>
      </c>
      <c r="R866" s="72">
        <f t="shared" si="254"/>
        <v>22</v>
      </c>
      <c r="S866" s="72">
        <f t="shared" si="255"/>
        <v>29</v>
      </c>
      <c r="AI866" s="23">
        <f>'simulateur tarif OQN'!$B$4</f>
        <v>40</v>
      </c>
      <c r="AJ866" s="24">
        <f t="shared" si="256"/>
        <v>3672.44</v>
      </c>
      <c r="AK866" s="24">
        <f t="shared" si="257"/>
        <v>91.811000000000007</v>
      </c>
      <c r="AM866" t="str">
        <f t="shared" si="258"/>
        <v>ZONEHAUTE</v>
      </c>
      <c r="AN866" t="str">
        <f t="shared" si="259"/>
        <v>HC</v>
      </c>
      <c r="AO866" s="20">
        <f t="shared" si="260"/>
        <v>5030.43</v>
      </c>
      <c r="AP866" s="20">
        <f t="shared" si="261"/>
        <v>1886.43</v>
      </c>
      <c r="AQ866" s="20">
        <f t="shared" si="262"/>
        <v>2553.9699999999998</v>
      </c>
      <c r="AR866" s="20">
        <f t="shared" si="263"/>
        <v>3224.59</v>
      </c>
      <c r="AS866" s="20">
        <f t="shared" si="264"/>
        <v>3672.44</v>
      </c>
      <c r="AT866" s="20">
        <f t="shared" si="247"/>
        <v>3190.9399999999996</v>
      </c>
      <c r="AU866" s="20">
        <f t="shared" si="265"/>
        <v>75457.2</v>
      </c>
    </row>
    <row r="867" spans="1:47" ht="45">
      <c r="A867" s="54">
        <v>868</v>
      </c>
      <c r="B867" s="54" t="s">
        <v>1623</v>
      </c>
      <c r="C867" s="58" t="s">
        <v>2798</v>
      </c>
      <c r="D867" s="79">
        <v>29</v>
      </c>
      <c r="E867" s="79">
        <v>35</v>
      </c>
      <c r="F867" s="80">
        <v>3331.29</v>
      </c>
      <c r="G867" s="80">
        <v>103.2</v>
      </c>
      <c r="H867" s="80">
        <v>3331.29</v>
      </c>
      <c r="I867" s="80" t="s">
        <v>28</v>
      </c>
      <c r="J867" s="80" t="s">
        <v>28</v>
      </c>
      <c r="K867" s="80">
        <v>105.57</v>
      </c>
      <c r="L867" s="73">
        <f t="shared" si="248"/>
        <v>99.2</v>
      </c>
      <c r="M867" s="73">
        <f t="shared" si="249"/>
        <v>129.26</v>
      </c>
      <c r="N867" s="72" t="str">
        <f t="shared" si="250"/>
        <v>0872</v>
      </c>
      <c r="O867" s="74">
        <f t="shared" si="251"/>
        <v>6</v>
      </c>
      <c r="P867" s="72">
        <f t="shared" si="252"/>
        <v>0</v>
      </c>
      <c r="Q867" s="74">
        <f t="shared" si="253"/>
        <v>29</v>
      </c>
      <c r="R867" s="72" t="str">
        <f t="shared" si="254"/>
        <v/>
      </c>
      <c r="S867" s="72" t="str">
        <f t="shared" si="255"/>
        <v/>
      </c>
      <c r="AI867" s="23">
        <f>'simulateur tarif OQN'!$B$4</f>
        <v>40</v>
      </c>
      <c r="AJ867" s="24">
        <f t="shared" si="256"/>
        <v>3859.14</v>
      </c>
      <c r="AK867" s="24">
        <f t="shared" si="257"/>
        <v>96.478499999999997</v>
      </c>
      <c r="AM867" t="str">
        <f t="shared" si="258"/>
        <v>ZONEHAUTE</v>
      </c>
      <c r="AN867" t="str">
        <f t="shared" si="259"/>
        <v>HC</v>
      </c>
      <c r="AO867" s="20">
        <f t="shared" si="260"/>
        <v>4466.49</v>
      </c>
      <c r="AP867" s="20">
        <f t="shared" si="261"/>
        <v>3331.29</v>
      </c>
      <c r="AQ867" s="20" t="str">
        <f t="shared" si="262"/>
        <v>.</v>
      </c>
      <c r="AR867" s="20" t="str">
        <f t="shared" si="263"/>
        <v>.</v>
      </c>
      <c r="AS867" s="20">
        <f t="shared" si="264"/>
        <v>3859.14</v>
      </c>
      <c r="AT867" s="20">
        <f t="shared" si="247"/>
        <v>4177.6399999999994</v>
      </c>
      <c r="AU867" s="20">
        <f t="shared" si="265"/>
        <v>133251.6</v>
      </c>
    </row>
    <row r="868" spans="1:47" ht="56.25">
      <c r="A868" s="54">
        <v>869</v>
      </c>
      <c r="B868" s="54" t="s">
        <v>1624</v>
      </c>
      <c r="C868" s="58" t="s">
        <v>2799</v>
      </c>
      <c r="D868" s="79">
        <v>15</v>
      </c>
      <c r="E868" s="79">
        <v>35</v>
      </c>
      <c r="F868" s="80">
        <v>1785.14</v>
      </c>
      <c r="G868" s="80">
        <v>119.01</v>
      </c>
      <c r="H868" s="80">
        <v>1785.14</v>
      </c>
      <c r="I868" s="80">
        <v>2411.35</v>
      </c>
      <c r="J868" s="80">
        <v>3049.09</v>
      </c>
      <c r="K868" s="80">
        <v>80.8</v>
      </c>
      <c r="L868" s="73">
        <f t="shared" si="248"/>
        <v>99.2</v>
      </c>
      <c r="M868" s="73">
        <f t="shared" si="249"/>
        <v>129.26</v>
      </c>
      <c r="N868" s="72" t="str">
        <f t="shared" si="250"/>
        <v>0872</v>
      </c>
      <c r="O868" s="74">
        <f t="shared" si="251"/>
        <v>20</v>
      </c>
      <c r="P868" s="72">
        <f t="shared" si="252"/>
        <v>1</v>
      </c>
      <c r="Q868" s="74">
        <f t="shared" si="253"/>
        <v>15</v>
      </c>
      <c r="R868" s="72">
        <f t="shared" si="254"/>
        <v>22</v>
      </c>
      <c r="S868" s="72">
        <f t="shared" si="255"/>
        <v>29</v>
      </c>
      <c r="AI868" s="23">
        <f>'simulateur tarif OQN'!$B$4</f>
        <v>40</v>
      </c>
      <c r="AJ868" s="24">
        <f t="shared" si="256"/>
        <v>3453.09</v>
      </c>
      <c r="AK868" s="24">
        <f t="shared" si="257"/>
        <v>86.327250000000006</v>
      </c>
      <c r="AM868" t="str">
        <f t="shared" si="258"/>
        <v>ZONEHAUTE</v>
      </c>
      <c r="AN868" t="str">
        <f t="shared" si="259"/>
        <v>HC</v>
      </c>
      <c r="AO868" s="20">
        <f t="shared" si="260"/>
        <v>4760.3900000000003</v>
      </c>
      <c r="AP868" s="20">
        <f t="shared" si="261"/>
        <v>1785.14</v>
      </c>
      <c r="AQ868" s="20">
        <f t="shared" si="262"/>
        <v>2411.35</v>
      </c>
      <c r="AR868" s="20">
        <f t="shared" si="263"/>
        <v>3049.09</v>
      </c>
      <c r="AS868" s="20">
        <f t="shared" si="264"/>
        <v>3453.09</v>
      </c>
      <c r="AT868" s="20">
        <f t="shared" si="247"/>
        <v>2533.09</v>
      </c>
      <c r="AU868" s="20">
        <f t="shared" si="265"/>
        <v>71405.600000000006</v>
      </c>
    </row>
    <row r="869" spans="1:47" ht="56.25">
      <c r="A869" s="54">
        <v>870</v>
      </c>
      <c r="B869" s="54" t="s">
        <v>1625</v>
      </c>
      <c r="C869" s="58" t="s">
        <v>2800</v>
      </c>
      <c r="D869" s="79">
        <v>43</v>
      </c>
      <c r="E869" s="79">
        <v>49</v>
      </c>
      <c r="F869" s="80">
        <v>4198.7</v>
      </c>
      <c r="G869" s="80">
        <v>82.11</v>
      </c>
      <c r="H869" s="80">
        <v>4198.7</v>
      </c>
      <c r="I869" s="80" t="s">
        <v>28</v>
      </c>
      <c r="J869" s="80" t="s">
        <v>28</v>
      </c>
      <c r="K869" s="80">
        <v>91.45</v>
      </c>
      <c r="L869" s="73">
        <f t="shared" si="248"/>
        <v>99.2</v>
      </c>
      <c r="M869" s="73">
        <f t="shared" si="249"/>
        <v>129.26</v>
      </c>
      <c r="N869" s="72" t="str">
        <f t="shared" si="250"/>
        <v>0872</v>
      </c>
      <c r="O869" s="74">
        <f t="shared" si="251"/>
        <v>6</v>
      </c>
      <c r="P869" s="72">
        <f t="shared" si="252"/>
        <v>0</v>
      </c>
      <c r="Q869" s="74">
        <f t="shared" si="253"/>
        <v>43</v>
      </c>
      <c r="R869" s="72" t="str">
        <f t="shared" si="254"/>
        <v/>
      </c>
      <c r="S869" s="72" t="str">
        <f t="shared" si="255"/>
        <v/>
      </c>
      <c r="AI869" s="23">
        <f>'simulateur tarif OQN'!$B$4</f>
        <v>40</v>
      </c>
      <c r="AJ869" s="24">
        <f t="shared" si="256"/>
        <v>3952.37</v>
      </c>
      <c r="AK869" s="24">
        <f t="shared" si="257"/>
        <v>98.809249999999992</v>
      </c>
      <c r="AM869" t="str">
        <f t="shared" si="258"/>
        <v>ZONEBASSE</v>
      </c>
      <c r="AN869" t="str">
        <f t="shared" si="259"/>
        <v>HC</v>
      </c>
      <c r="AO869" s="20">
        <f t="shared" si="260"/>
        <v>3952.37</v>
      </c>
      <c r="AP869" s="20">
        <f t="shared" si="261"/>
        <v>4198.7</v>
      </c>
      <c r="AQ869" s="20" t="str">
        <f t="shared" si="262"/>
        <v>.</v>
      </c>
      <c r="AR869" s="20" t="str">
        <f t="shared" si="263"/>
        <v>.</v>
      </c>
      <c r="AS869" s="20">
        <f t="shared" si="264"/>
        <v>3375.6499999999996</v>
      </c>
      <c r="AT869" s="20">
        <f t="shared" si="247"/>
        <v>2988.1499999999996</v>
      </c>
      <c r="AU869" s="20">
        <f t="shared" si="265"/>
        <v>167948</v>
      </c>
    </row>
    <row r="870" spans="1:47" ht="45">
      <c r="A870" s="54">
        <v>871</v>
      </c>
      <c r="B870" s="54" t="s">
        <v>1626</v>
      </c>
      <c r="C870" s="58" t="s">
        <v>2801</v>
      </c>
      <c r="D870" s="79">
        <v>50</v>
      </c>
      <c r="E870" s="79">
        <v>56</v>
      </c>
      <c r="F870" s="80">
        <v>5308.72</v>
      </c>
      <c r="G870" s="80">
        <v>106.17</v>
      </c>
      <c r="H870" s="80">
        <v>5308.72</v>
      </c>
      <c r="I870" s="80" t="s">
        <v>28</v>
      </c>
      <c r="J870" s="80" t="s">
        <v>28</v>
      </c>
      <c r="K870" s="80">
        <v>99.29</v>
      </c>
      <c r="L870" s="73">
        <f t="shared" si="248"/>
        <v>99.2</v>
      </c>
      <c r="M870" s="73">
        <f t="shared" si="249"/>
        <v>129.26</v>
      </c>
      <c r="N870" s="72" t="str">
        <f t="shared" si="250"/>
        <v>0872</v>
      </c>
      <c r="O870" s="74">
        <f t="shared" si="251"/>
        <v>6</v>
      </c>
      <c r="P870" s="72">
        <f t="shared" si="252"/>
        <v>0</v>
      </c>
      <c r="Q870" s="74">
        <f t="shared" si="253"/>
        <v>50</v>
      </c>
      <c r="R870" s="72" t="str">
        <f t="shared" si="254"/>
        <v/>
      </c>
      <c r="S870" s="72" t="str">
        <f t="shared" si="255"/>
        <v/>
      </c>
      <c r="AI870" s="23">
        <f>'simulateur tarif OQN'!$B$4</f>
        <v>40</v>
      </c>
      <c r="AJ870" s="24">
        <f t="shared" si="256"/>
        <v>4247.0200000000004</v>
      </c>
      <c r="AK870" s="24">
        <f t="shared" si="257"/>
        <v>106.17550000000001</v>
      </c>
      <c r="AM870" t="str">
        <f t="shared" si="258"/>
        <v>ZONEBASSE</v>
      </c>
      <c r="AN870" t="str">
        <f t="shared" si="259"/>
        <v>HC</v>
      </c>
      <c r="AO870" s="20">
        <f t="shared" si="260"/>
        <v>4247.0200000000004</v>
      </c>
      <c r="AP870" s="20">
        <f t="shared" si="261"/>
        <v>5308.72</v>
      </c>
      <c r="AQ870" s="20" t="str">
        <f t="shared" si="262"/>
        <v>.</v>
      </c>
      <c r="AR870" s="20" t="str">
        <f t="shared" si="263"/>
        <v>.</v>
      </c>
      <c r="AS870" s="20">
        <f t="shared" si="264"/>
        <v>3720.08</v>
      </c>
      <c r="AT870" s="20">
        <f t="shared" si="247"/>
        <v>3724.58</v>
      </c>
      <c r="AU870" s="20">
        <f t="shared" si="265"/>
        <v>212348.80000000002</v>
      </c>
    </row>
    <row r="871" spans="1:47" ht="45">
      <c r="A871" s="54">
        <v>872</v>
      </c>
      <c r="B871" s="54" t="s">
        <v>1627</v>
      </c>
      <c r="C871" s="58" t="s">
        <v>2802</v>
      </c>
      <c r="D871" s="79">
        <v>57</v>
      </c>
      <c r="E871" s="79">
        <v>63</v>
      </c>
      <c r="F871" s="80">
        <v>6537.32</v>
      </c>
      <c r="G871" s="80">
        <v>114.69</v>
      </c>
      <c r="H871" s="80">
        <v>6537.32</v>
      </c>
      <c r="I871" s="80" t="s">
        <v>28</v>
      </c>
      <c r="J871" s="80" t="s">
        <v>28</v>
      </c>
      <c r="K871" s="80">
        <v>108.6</v>
      </c>
      <c r="L871" s="73">
        <f t="shared" si="248"/>
        <v>99.2</v>
      </c>
      <c r="M871" s="73">
        <f t="shared" si="249"/>
        <v>129.26</v>
      </c>
      <c r="N871" s="72" t="str">
        <f t="shared" si="250"/>
        <v>0872</v>
      </c>
      <c r="O871" s="74">
        <f t="shared" si="251"/>
        <v>6</v>
      </c>
      <c r="P871" s="72">
        <f t="shared" si="252"/>
        <v>0</v>
      </c>
      <c r="Q871" s="74">
        <f t="shared" si="253"/>
        <v>57</v>
      </c>
      <c r="R871" s="72" t="str">
        <f t="shared" si="254"/>
        <v/>
      </c>
      <c r="S871" s="72" t="str">
        <f t="shared" si="255"/>
        <v/>
      </c>
      <c r="AI871" s="23">
        <f>'simulateur tarif OQN'!$B$4</f>
        <v>40</v>
      </c>
      <c r="AJ871" s="24">
        <f t="shared" si="256"/>
        <v>4587.59</v>
      </c>
      <c r="AK871" s="24">
        <f t="shared" si="257"/>
        <v>114.68975</v>
      </c>
      <c r="AM871" t="str">
        <f t="shared" si="258"/>
        <v>ZONEBASSE</v>
      </c>
      <c r="AN871" t="str">
        <f t="shared" si="259"/>
        <v>HC</v>
      </c>
      <c r="AO871" s="20">
        <f t="shared" si="260"/>
        <v>4587.59</v>
      </c>
      <c r="AP871" s="20">
        <f t="shared" si="261"/>
        <v>6537.32</v>
      </c>
      <c r="AQ871" s="20" t="str">
        <f t="shared" si="262"/>
        <v>.</v>
      </c>
      <c r="AR871" s="20" t="str">
        <f t="shared" si="263"/>
        <v>.</v>
      </c>
      <c r="AS871" s="20">
        <f t="shared" si="264"/>
        <v>4039.52</v>
      </c>
      <c r="AT871" s="20">
        <f t="shared" si="247"/>
        <v>4509.5200000000004</v>
      </c>
      <c r="AU871" s="20">
        <f t="shared" si="265"/>
        <v>261492.8</v>
      </c>
    </row>
    <row r="872" spans="1:47" ht="45">
      <c r="A872" s="54">
        <v>873</v>
      </c>
      <c r="B872" s="54" t="s">
        <v>1628</v>
      </c>
      <c r="C872" s="58" t="s">
        <v>2803</v>
      </c>
      <c r="D872" s="79">
        <v>8</v>
      </c>
      <c r="E872" s="79">
        <v>28</v>
      </c>
      <c r="F872" s="80">
        <v>1044.6199999999999</v>
      </c>
      <c r="G872" s="80">
        <v>130.58000000000001</v>
      </c>
      <c r="H872" s="80">
        <v>1044.6199999999999</v>
      </c>
      <c r="I872" s="80">
        <v>1669.43</v>
      </c>
      <c r="J872" s="80">
        <v>2342.5500000000002</v>
      </c>
      <c r="K872" s="80">
        <v>78.040000000000006</v>
      </c>
      <c r="L872" s="73">
        <f t="shared" si="248"/>
        <v>94.65</v>
      </c>
      <c r="M872" s="73">
        <f t="shared" si="249"/>
        <v>129.26</v>
      </c>
      <c r="N872" s="72" t="str">
        <f t="shared" si="250"/>
        <v>0872</v>
      </c>
      <c r="O872" s="74">
        <f t="shared" si="251"/>
        <v>20</v>
      </c>
      <c r="P872" s="72">
        <f t="shared" si="252"/>
        <v>1</v>
      </c>
      <c r="Q872" s="74">
        <f t="shared" si="253"/>
        <v>8</v>
      </c>
      <c r="R872" s="72">
        <f t="shared" si="254"/>
        <v>15</v>
      </c>
      <c r="S872" s="72">
        <f t="shared" si="255"/>
        <v>22</v>
      </c>
      <c r="AI872" s="23">
        <f>'simulateur tarif OQN'!$B$4</f>
        <v>40</v>
      </c>
      <c r="AJ872" s="24">
        <f t="shared" si="256"/>
        <v>3279.03</v>
      </c>
      <c r="AK872" s="24">
        <f t="shared" si="257"/>
        <v>81.975750000000005</v>
      </c>
      <c r="AM872" t="str">
        <f t="shared" si="258"/>
        <v>ZONEHAUTE</v>
      </c>
      <c r="AN872" t="str">
        <f t="shared" si="259"/>
        <v>HC</v>
      </c>
      <c r="AO872" s="20">
        <f t="shared" si="260"/>
        <v>5223.18</v>
      </c>
      <c r="AP872" s="20">
        <f t="shared" si="261"/>
        <v>1044.6199999999999</v>
      </c>
      <c r="AQ872" s="20">
        <f t="shared" si="262"/>
        <v>1669.43</v>
      </c>
      <c r="AR872" s="20">
        <f t="shared" si="263"/>
        <v>2342.5500000000002</v>
      </c>
      <c r="AS872" s="20">
        <f t="shared" si="264"/>
        <v>3279.03</v>
      </c>
      <c r="AT872" s="20">
        <f t="shared" si="247"/>
        <v>2448.5300000000007</v>
      </c>
      <c r="AU872" s="20">
        <f t="shared" si="265"/>
        <v>41784.799999999996</v>
      </c>
    </row>
    <row r="873" spans="1:47" ht="45">
      <c r="A873" s="54">
        <v>874</v>
      </c>
      <c r="B873" s="54" t="s">
        <v>1629</v>
      </c>
      <c r="C873" s="58" t="s">
        <v>2804</v>
      </c>
      <c r="D873" s="79">
        <v>29</v>
      </c>
      <c r="E873" s="79">
        <v>35</v>
      </c>
      <c r="F873" s="80">
        <v>2783.21</v>
      </c>
      <c r="G873" s="80">
        <v>62.95</v>
      </c>
      <c r="H873" s="80">
        <v>2783.21</v>
      </c>
      <c r="I873" s="80" t="s">
        <v>28</v>
      </c>
      <c r="J873" s="80" t="s">
        <v>28</v>
      </c>
      <c r="K873" s="80">
        <v>86.98</v>
      </c>
      <c r="L873" s="73">
        <f t="shared" si="248"/>
        <v>94.65</v>
      </c>
      <c r="M873" s="73">
        <f t="shared" si="249"/>
        <v>129.26</v>
      </c>
      <c r="N873" s="72" t="str">
        <f t="shared" si="250"/>
        <v>0872</v>
      </c>
      <c r="O873" s="74">
        <f t="shared" si="251"/>
        <v>6</v>
      </c>
      <c r="P873" s="72">
        <f t="shared" si="252"/>
        <v>0</v>
      </c>
      <c r="Q873" s="74">
        <f t="shared" si="253"/>
        <v>29</v>
      </c>
      <c r="R873" s="72" t="str">
        <f t="shared" si="254"/>
        <v/>
      </c>
      <c r="S873" s="72" t="str">
        <f t="shared" si="255"/>
        <v/>
      </c>
      <c r="AI873" s="23">
        <f>'simulateur tarif OQN'!$B$4</f>
        <v>40</v>
      </c>
      <c r="AJ873" s="24">
        <f t="shared" si="256"/>
        <v>3218.11</v>
      </c>
      <c r="AK873" s="24">
        <f t="shared" si="257"/>
        <v>80.452750000000009</v>
      </c>
      <c r="AM873" t="str">
        <f t="shared" si="258"/>
        <v>ZONEHAUTE</v>
      </c>
      <c r="AN873" t="str">
        <f t="shared" si="259"/>
        <v>HC</v>
      </c>
      <c r="AO873" s="20">
        <f t="shared" si="260"/>
        <v>3475.66</v>
      </c>
      <c r="AP873" s="20">
        <f t="shared" si="261"/>
        <v>2783.21</v>
      </c>
      <c r="AQ873" s="20" t="str">
        <f t="shared" si="262"/>
        <v>.</v>
      </c>
      <c r="AR873" s="20" t="str">
        <f t="shared" si="263"/>
        <v>.</v>
      </c>
      <c r="AS873" s="20">
        <f t="shared" si="264"/>
        <v>3218.11</v>
      </c>
      <c r="AT873" s="20">
        <f t="shared" si="247"/>
        <v>2834.6100000000006</v>
      </c>
      <c r="AU873" s="20">
        <f t="shared" si="265"/>
        <v>111328.4</v>
      </c>
    </row>
    <row r="874" spans="1:47" ht="45">
      <c r="A874" s="54">
        <v>875</v>
      </c>
      <c r="B874" s="54" t="s">
        <v>1630</v>
      </c>
      <c r="C874" s="58" t="s">
        <v>2805</v>
      </c>
      <c r="D874" s="79">
        <v>8</v>
      </c>
      <c r="E874" s="79">
        <v>28</v>
      </c>
      <c r="F874" s="80">
        <v>1178.24</v>
      </c>
      <c r="G874" s="80">
        <v>147.28</v>
      </c>
      <c r="H874" s="80">
        <v>1178.24</v>
      </c>
      <c r="I874" s="80">
        <v>1866.91</v>
      </c>
      <c r="J874" s="80">
        <v>2633.5</v>
      </c>
      <c r="K874" s="80">
        <v>84.64</v>
      </c>
      <c r="L874" s="73">
        <f t="shared" si="248"/>
        <v>94.65</v>
      </c>
      <c r="M874" s="73">
        <f t="shared" si="249"/>
        <v>129.26</v>
      </c>
      <c r="N874" s="72" t="str">
        <f t="shared" si="250"/>
        <v>0872</v>
      </c>
      <c r="O874" s="74">
        <f t="shared" si="251"/>
        <v>20</v>
      </c>
      <c r="P874" s="72">
        <f t="shared" si="252"/>
        <v>1</v>
      </c>
      <c r="Q874" s="74">
        <f t="shared" si="253"/>
        <v>8</v>
      </c>
      <c r="R874" s="72">
        <f t="shared" si="254"/>
        <v>15</v>
      </c>
      <c r="S874" s="72">
        <f t="shared" si="255"/>
        <v>22</v>
      </c>
      <c r="AI874" s="23">
        <f>'simulateur tarif OQN'!$B$4</f>
        <v>40</v>
      </c>
      <c r="AJ874" s="24">
        <f t="shared" si="256"/>
        <v>3649.1800000000003</v>
      </c>
      <c r="AK874" s="24">
        <f t="shared" si="257"/>
        <v>91.229500000000002</v>
      </c>
      <c r="AM874" t="str">
        <f t="shared" si="258"/>
        <v>ZONEHAUTE</v>
      </c>
      <c r="AN874" t="str">
        <f t="shared" si="259"/>
        <v>HC</v>
      </c>
      <c r="AO874" s="20">
        <f t="shared" si="260"/>
        <v>5891.2</v>
      </c>
      <c r="AP874" s="20">
        <f t="shared" si="261"/>
        <v>1178.24</v>
      </c>
      <c r="AQ874" s="20">
        <f t="shared" si="262"/>
        <v>1866.91</v>
      </c>
      <c r="AR874" s="20">
        <f t="shared" si="263"/>
        <v>2633.5</v>
      </c>
      <c r="AS874" s="20">
        <f t="shared" si="264"/>
        <v>3649.1800000000003</v>
      </c>
      <c r="AT874" s="20">
        <f t="shared" si="247"/>
        <v>3148.6800000000003</v>
      </c>
      <c r="AU874" s="20">
        <f t="shared" si="265"/>
        <v>47129.599999999999</v>
      </c>
    </row>
    <row r="875" spans="1:47" ht="45">
      <c r="A875" s="54">
        <v>876</v>
      </c>
      <c r="B875" s="54" t="s">
        <v>1631</v>
      </c>
      <c r="C875" s="58" t="s">
        <v>2806</v>
      </c>
      <c r="D875" s="79">
        <v>29</v>
      </c>
      <c r="E875" s="79">
        <v>35</v>
      </c>
      <c r="F875" s="80">
        <v>2848.54</v>
      </c>
      <c r="G875" s="80">
        <v>30.72</v>
      </c>
      <c r="H875" s="80">
        <v>2848.54</v>
      </c>
      <c r="I875" s="80" t="s">
        <v>28</v>
      </c>
      <c r="J875" s="80" t="s">
        <v>28</v>
      </c>
      <c r="K875" s="80">
        <v>87.92</v>
      </c>
      <c r="L875" s="73">
        <f t="shared" si="248"/>
        <v>94.65</v>
      </c>
      <c r="M875" s="73">
        <f t="shared" si="249"/>
        <v>129.26</v>
      </c>
      <c r="N875" s="72" t="str">
        <f t="shared" si="250"/>
        <v>0872</v>
      </c>
      <c r="O875" s="74">
        <f t="shared" si="251"/>
        <v>6</v>
      </c>
      <c r="P875" s="72">
        <f t="shared" si="252"/>
        <v>0</v>
      </c>
      <c r="Q875" s="74">
        <f t="shared" si="253"/>
        <v>29</v>
      </c>
      <c r="R875" s="72" t="str">
        <f t="shared" si="254"/>
        <v/>
      </c>
      <c r="S875" s="72" t="str">
        <f t="shared" si="255"/>
        <v/>
      </c>
      <c r="AI875" s="23">
        <f>'simulateur tarif OQN'!$B$4</f>
        <v>40</v>
      </c>
      <c r="AJ875" s="24">
        <f t="shared" si="256"/>
        <v>3288.14</v>
      </c>
      <c r="AK875" s="24">
        <f t="shared" si="257"/>
        <v>82.203499999999991</v>
      </c>
      <c r="AM875" t="str">
        <f t="shared" si="258"/>
        <v>ZONEHAUTE</v>
      </c>
      <c r="AN875" t="str">
        <f t="shared" si="259"/>
        <v>HC</v>
      </c>
      <c r="AO875" s="20">
        <f t="shared" si="260"/>
        <v>3186.46</v>
      </c>
      <c r="AP875" s="20">
        <f t="shared" si="261"/>
        <v>2848.54</v>
      </c>
      <c r="AQ875" s="20" t="str">
        <f t="shared" si="262"/>
        <v>.</v>
      </c>
      <c r="AR875" s="20" t="str">
        <f t="shared" si="263"/>
        <v>.</v>
      </c>
      <c r="AS875" s="20">
        <f t="shared" si="264"/>
        <v>3288.14</v>
      </c>
      <c r="AT875" s="20">
        <f t="shared" si="247"/>
        <v>2951.6400000000003</v>
      </c>
      <c r="AU875" s="20">
        <f t="shared" si="265"/>
        <v>113941.6</v>
      </c>
    </row>
    <row r="876" spans="1:47" ht="45">
      <c r="A876" s="54">
        <v>877</v>
      </c>
      <c r="B876" s="54" t="s">
        <v>1632</v>
      </c>
      <c r="C876" s="58" t="s">
        <v>2807</v>
      </c>
      <c r="D876" s="79">
        <v>8</v>
      </c>
      <c r="E876" s="79">
        <v>28</v>
      </c>
      <c r="F876" s="80">
        <v>1423.18</v>
      </c>
      <c r="G876" s="80">
        <v>177.9</v>
      </c>
      <c r="H876" s="80">
        <v>1423.18</v>
      </c>
      <c r="I876" s="80">
        <v>2293.34</v>
      </c>
      <c r="J876" s="80">
        <v>3168.75</v>
      </c>
      <c r="K876" s="80">
        <v>89.16</v>
      </c>
      <c r="L876" s="73">
        <f t="shared" si="248"/>
        <v>94.65</v>
      </c>
      <c r="M876" s="73">
        <f t="shared" si="249"/>
        <v>129.26</v>
      </c>
      <c r="N876" s="72" t="str">
        <f t="shared" si="250"/>
        <v>0872</v>
      </c>
      <c r="O876" s="74">
        <f t="shared" si="251"/>
        <v>20</v>
      </c>
      <c r="P876" s="72">
        <f t="shared" si="252"/>
        <v>1</v>
      </c>
      <c r="Q876" s="74">
        <f t="shared" si="253"/>
        <v>8</v>
      </c>
      <c r="R876" s="72">
        <f t="shared" si="254"/>
        <v>15</v>
      </c>
      <c r="S876" s="72">
        <f t="shared" si="255"/>
        <v>22</v>
      </c>
      <c r="AI876" s="23">
        <f>'simulateur tarif OQN'!$B$4</f>
        <v>40</v>
      </c>
      <c r="AJ876" s="24">
        <f t="shared" si="256"/>
        <v>4238.67</v>
      </c>
      <c r="AK876" s="24">
        <f t="shared" si="257"/>
        <v>105.96675</v>
      </c>
      <c r="AM876" t="str">
        <f t="shared" si="258"/>
        <v>ZONEHAUTE</v>
      </c>
      <c r="AN876" t="str">
        <f t="shared" si="259"/>
        <v>HC</v>
      </c>
      <c r="AO876" s="20">
        <f t="shared" si="260"/>
        <v>7115.9800000000005</v>
      </c>
      <c r="AP876" s="20">
        <f t="shared" si="261"/>
        <v>1423.18</v>
      </c>
      <c r="AQ876" s="20">
        <f t="shared" si="262"/>
        <v>2293.34</v>
      </c>
      <c r="AR876" s="20">
        <f t="shared" si="263"/>
        <v>3168.75</v>
      </c>
      <c r="AS876" s="20">
        <f t="shared" si="264"/>
        <v>4238.67</v>
      </c>
      <c r="AT876" s="20">
        <f t="shared" si="247"/>
        <v>3964.17</v>
      </c>
      <c r="AU876" s="20">
        <f t="shared" si="265"/>
        <v>56927.200000000004</v>
      </c>
    </row>
    <row r="877" spans="1:47" ht="45">
      <c r="A877" s="54">
        <v>878</v>
      </c>
      <c r="B877" s="54" t="s">
        <v>1633</v>
      </c>
      <c r="C877" s="58" t="s">
        <v>2808</v>
      </c>
      <c r="D877" s="79">
        <v>50</v>
      </c>
      <c r="E877" s="79">
        <v>56</v>
      </c>
      <c r="F877" s="80">
        <v>5636.99</v>
      </c>
      <c r="G877" s="80">
        <v>88.15</v>
      </c>
      <c r="H877" s="80">
        <v>5636.99</v>
      </c>
      <c r="I877" s="80" t="s">
        <v>28</v>
      </c>
      <c r="J877" s="80" t="s">
        <v>28</v>
      </c>
      <c r="K877" s="80">
        <v>106.21</v>
      </c>
      <c r="L877" s="73">
        <f t="shared" si="248"/>
        <v>94.65</v>
      </c>
      <c r="M877" s="73">
        <f t="shared" si="249"/>
        <v>129.26</v>
      </c>
      <c r="N877" s="72" t="str">
        <f t="shared" si="250"/>
        <v>0872</v>
      </c>
      <c r="O877" s="74">
        <f t="shared" si="251"/>
        <v>6</v>
      </c>
      <c r="P877" s="72">
        <f t="shared" si="252"/>
        <v>0</v>
      </c>
      <c r="Q877" s="74">
        <f t="shared" si="253"/>
        <v>50</v>
      </c>
      <c r="R877" s="72" t="str">
        <f t="shared" si="254"/>
        <v/>
      </c>
      <c r="S877" s="72" t="str">
        <f t="shared" si="255"/>
        <v/>
      </c>
      <c r="AI877" s="23">
        <f>'simulateur tarif OQN'!$B$4</f>
        <v>40</v>
      </c>
      <c r="AJ877" s="24">
        <f t="shared" si="256"/>
        <v>4755.49</v>
      </c>
      <c r="AK877" s="24">
        <f t="shared" si="257"/>
        <v>118.88724999999999</v>
      </c>
      <c r="AM877" t="str">
        <f t="shared" si="258"/>
        <v>ZONEBASSE</v>
      </c>
      <c r="AN877" t="str">
        <f t="shared" si="259"/>
        <v>HC</v>
      </c>
      <c r="AO877" s="20">
        <f t="shared" si="260"/>
        <v>4755.49</v>
      </c>
      <c r="AP877" s="20">
        <f t="shared" si="261"/>
        <v>5636.99</v>
      </c>
      <c r="AQ877" s="20" t="str">
        <f t="shared" si="262"/>
        <v>.</v>
      </c>
      <c r="AR877" s="20" t="str">
        <f t="shared" si="263"/>
        <v>.</v>
      </c>
      <c r="AS877" s="20">
        <f t="shared" si="264"/>
        <v>3937.63</v>
      </c>
      <c r="AT877" s="20">
        <f t="shared" si="247"/>
        <v>4515.6299999999992</v>
      </c>
      <c r="AU877" s="20">
        <f t="shared" si="265"/>
        <v>225479.59999999998</v>
      </c>
    </row>
    <row r="878" spans="1:47" ht="22.5">
      <c r="A878" s="54">
        <v>879</v>
      </c>
      <c r="B878" s="54" t="s">
        <v>1634</v>
      </c>
      <c r="C878" s="58" t="s">
        <v>1635</v>
      </c>
      <c r="D878" s="79">
        <v>1</v>
      </c>
      <c r="E878" s="79">
        <v>1</v>
      </c>
      <c r="F878" s="80" t="s">
        <v>28</v>
      </c>
      <c r="G878" s="80" t="s">
        <v>28</v>
      </c>
      <c r="H878" s="80">
        <v>87.59</v>
      </c>
      <c r="I878" s="80" t="s">
        <v>28</v>
      </c>
      <c r="J878" s="80" t="s">
        <v>28</v>
      </c>
      <c r="K878" s="80" t="s">
        <v>28</v>
      </c>
      <c r="L878" s="73" t="str">
        <f t="shared" si="248"/>
        <v/>
      </c>
      <c r="M878" s="73" t="str">
        <f t="shared" si="249"/>
        <v/>
      </c>
      <c r="N878" s="72" t="str">
        <f t="shared" si="250"/>
        <v>0873</v>
      </c>
      <c r="O878" s="74">
        <f t="shared" si="251"/>
        <v>0</v>
      </c>
      <c r="P878" s="72">
        <f t="shared" si="252"/>
        <v>0</v>
      </c>
      <c r="Q878" s="74">
        <f t="shared" si="253"/>
        <v>1</v>
      </c>
      <c r="R878" s="72" t="str">
        <f t="shared" si="254"/>
        <v/>
      </c>
      <c r="S878" s="72" t="str">
        <f t="shared" si="255"/>
        <v/>
      </c>
      <c r="AI878" s="23">
        <f>'simulateur tarif OQN'!$B$4</f>
        <v>40</v>
      </c>
      <c r="AJ878" s="24">
        <f t="shared" si="256"/>
        <v>3503.6000000000004</v>
      </c>
      <c r="AK878" s="24">
        <f t="shared" si="257"/>
        <v>87.59</v>
      </c>
      <c r="AM878" t="str">
        <f t="shared" si="258"/>
        <v>ZONEHAUTE</v>
      </c>
      <c r="AN878" t="str">
        <f t="shared" si="259"/>
        <v>HDJ</v>
      </c>
      <c r="AO878" s="20" t="e">
        <f t="shared" si="260"/>
        <v>#VALUE!</v>
      </c>
      <c r="AP878" s="20">
        <f t="shared" si="261"/>
        <v>87.59</v>
      </c>
      <c r="AQ878" s="20" t="str">
        <f t="shared" si="262"/>
        <v>.</v>
      </c>
      <c r="AR878" s="20" t="str">
        <f t="shared" si="263"/>
        <v>.</v>
      </c>
      <c r="AS878" s="20" t="e">
        <f t="shared" si="264"/>
        <v>#VALUE!</v>
      </c>
      <c r="AT878" s="20" t="e">
        <f t="shared" si="247"/>
        <v>#VALUE!</v>
      </c>
      <c r="AU878" s="20">
        <f t="shared" si="265"/>
        <v>3503.6000000000004</v>
      </c>
    </row>
    <row r="879" spans="1:47" ht="33.75">
      <c r="A879" s="54">
        <v>880</v>
      </c>
      <c r="B879" s="54" t="s">
        <v>1636</v>
      </c>
      <c r="C879" s="58" t="s">
        <v>1637</v>
      </c>
      <c r="D879" s="79">
        <v>43</v>
      </c>
      <c r="E879" s="79">
        <v>49</v>
      </c>
      <c r="F879" s="80">
        <v>5189.03</v>
      </c>
      <c r="G879" s="80">
        <v>120.68</v>
      </c>
      <c r="H879" s="80">
        <v>5189.03</v>
      </c>
      <c r="I879" s="80" t="s">
        <v>28</v>
      </c>
      <c r="J879" s="80" t="s">
        <v>28</v>
      </c>
      <c r="K879" s="80">
        <v>112.32</v>
      </c>
      <c r="L879" s="73">
        <f t="shared" si="248"/>
        <v>103</v>
      </c>
      <c r="M879" s="73">
        <f t="shared" si="249"/>
        <v>114.97</v>
      </c>
      <c r="N879" s="72" t="str">
        <f t="shared" si="250"/>
        <v>0873</v>
      </c>
      <c r="O879" s="74">
        <f t="shared" si="251"/>
        <v>6</v>
      </c>
      <c r="P879" s="72">
        <f t="shared" si="252"/>
        <v>0</v>
      </c>
      <c r="Q879" s="74">
        <f t="shared" si="253"/>
        <v>43</v>
      </c>
      <c r="R879" s="72" t="str">
        <f t="shared" si="254"/>
        <v/>
      </c>
      <c r="S879" s="72" t="str">
        <f t="shared" si="255"/>
        <v/>
      </c>
      <c r="AI879" s="23">
        <f>'simulateur tarif OQN'!$B$4</f>
        <v>40</v>
      </c>
      <c r="AJ879" s="24">
        <f t="shared" si="256"/>
        <v>4826.99</v>
      </c>
      <c r="AK879" s="24">
        <f t="shared" si="257"/>
        <v>120.67474999999999</v>
      </c>
      <c r="AM879" t="str">
        <f t="shared" si="258"/>
        <v>ZONEBASSE</v>
      </c>
      <c r="AN879" t="str">
        <f t="shared" si="259"/>
        <v>HC</v>
      </c>
      <c r="AO879" s="20">
        <f t="shared" si="260"/>
        <v>4826.99</v>
      </c>
      <c r="AP879" s="20">
        <f t="shared" si="261"/>
        <v>5189.03</v>
      </c>
      <c r="AQ879" s="20" t="str">
        <f t="shared" si="262"/>
        <v>.</v>
      </c>
      <c r="AR879" s="20" t="str">
        <f t="shared" si="263"/>
        <v>.</v>
      </c>
      <c r="AS879" s="20">
        <f t="shared" si="264"/>
        <v>4178.1499999999996</v>
      </c>
      <c r="AT879" s="20">
        <f t="shared" si="247"/>
        <v>4644.1499999999996</v>
      </c>
      <c r="AU879" s="20">
        <f t="shared" si="265"/>
        <v>207561.19999999998</v>
      </c>
    </row>
    <row r="880" spans="1:47" ht="33.75">
      <c r="A880" s="54">
        <v>881</v>
      </c>
      <c r="B880" s="54" t="s">
        <v>1638</v>
      </c>
      <c r="C880" s="58" t="s">
        <v>1639</v>
      </c>
      <c r="D880" s="79">
        <v>50</v>
      </c>
      <c r="E880" s="79">
        <v>56</v>
      </c>
      <c r="F880" s="80">
        <v>5981.13</v>
      </c>
      <c r="G880" s="80">
        <v>113.16</v>
      </c>
      <c r="H880" s="80">
        <v>5981.13</v>
      </c>
      <c r="I880" s="80" t="s">
        <v>28</v>
      </c>
      <c r="J880" s="80" t="s">
        <v>28</v>
      </c>
      <c r="K880" s="80">
        <v>112.59</v>
      </c>
      <c r="L880" s="73">
        <f t="shared" si="248"/>
        <v>103</v>
      </c>
      <c r="M880" s="73">
        <f t="shared" si="249"/>
        <v>114.97</v>
      </c>
      <c r="N880" s="72" t="str">
        <f t="shared" si="250"/>
        <v>0873</v>
      </c>
      <c r="O880" s="74">
        <f t="shared" si="251"/>
        <v>6</v>
      </c>
      <c r="P880" s="72">
        <f t="shared" si="252"/>
        <v>0</v>
      </c>
      <c r="Q880" s="74">
        <f t="shared" si="253"/>
        <v>50</v>
      </c>
      <c r="R880" s="72" t="str">
        <f t="shared" si="254"/>
        <v/>
      </c>
      <c r="S880" s="72" t="str">
        <f t="shared" si="255"/>
        <v/>
      </c>
      <c r="AI880" s="23">
        <f>'simulateur tarif OQN'!$B$4</f>
        <v>40</v>
      </c>
      <c r="AJ880" s="24">
        <f t="shared" si="256"/>
        <v>4849.5300000000007</v>
      </c>
      <c r="AK880" s="24">
        <f t="shared" si="257"/>
        <v>121.23825000000002</v>
      </c>
      <c r="AM880" t="str">
        <f t="shared" si="258"/>
        <v>ZONEBASSE</v>
      </c>
      <c r="AN880" t="str">
        <f t="shared" si="259"/>
        <v>HC</v>
      </c>
      <c r="AO880" s="20">
        <f t="shared" si="260"/>
        <v>4849.5300000000007</v>
      </c>
      <c r="AP880" s="20">
        <f t="shared" si="261"/>
        <v>5981.13</v>
      </c>
      <c r="AQ880" s="20" t="str">
        <f t="shared" si="262"/>
        <v>.</v>
      </c>
      <c r="AR880" s="20" t="str">
        <f t="shared" si="263"/>
        <v>.</v>
      </c>
      <c r="AS880" s="20">
        <f t="shared" si="264"/>
        <v>4179.6900000000005</v>
      </c>
      <c r="AT880" s="20">
        <f t="shared" si="247"/>
        <v>4659.1900000000005</v>
      </c>
      <c r="AU880" s="20">
        <f t="shared" si="265"/>
        <v>239245.2</v>
      </c>
    </row>
    <row r="881" spans="1:47" ht="33.75">
      <c r="A881" s="54">
        <v>882</v>
      </c>
      <c r="B881" s="54" t="s">
        <v>1640</v>
      </c>
      <c r="C881" s="58" t="s">
        <v>1641</v>
      </c>
      <c r="D881" s="79">
        <v>57</v>
      </c>
      <c r="E881" s="79">
        <v>63</v>
      </c>
      <c r="F881" s="80">
        <v>5850.88</v>
      </c>
      <c r="G881" s="80">
        <v>102.65</v>
      </c>
      <c r="H881" s="80">
        <v>5850.88</v>
      </c>
      <c r="I881" s="80" t="s">
        <v>28</v>
      </c>
      <c r="J881" s="80" t="s">
        <v>28</v>
      </c>
      <c r="K881" s="80">
        <v>98.83</v>
      </c>
      <c r="L881" s="73">
        <f t="shared" si="248"/>
        <v>103</v>
      </c>
      <c r="M881" s="73">
        <f t="shared" si="249"/>
        <v>114.97</v>
      </c>
      <c r="N881" s="72" t="str">
        <f t="shared" si="250"/>
        <v>0873</v>
      </c>
      <c r="O881" s="74">
        <f t="shared" si="251"/>
        <v>6</v>
      </c>
      <c r="P881" s="72">
        <f t="shared" si="252"/>
        <v>0</v>
      </c>
      <c r="Q881" s="74">
        <f t="shared" si="253"/>
        <v>57</v>
      </c>
      <c r="R881" s="72" t="str">
        <f t="shared" si="254"/>
        <v/>
      </c>
      <c r="S881" s="72" t="str">
        <f t="shared" si="255"/>
        <v/>
      </c>
      <c r="AI881" s="23">
        <f>'simulateur tarif OQN'!$B$4</f>
        <v>40</v>
      </c>
      <c r="AJ881" s="24">
        <f t="shared" si="256"/>
        <v>4105.83</v>
      </c>
      <c r="AK881" s="24">
        <f t="shared" si="257"/>
        <v>102.64574999999999</v>
      </c>
      <c r="AM881" t="str">
        <f t="shared" si="258"/>
        <v>ZONEBASSE</v>
      </c>
      <c r="AN881" t="str">
        <f t="shared" si="259"/>
        <v>HC</v>
      </c>
      <c r="AO881" s="20">
        <f t="shared" si="260"/>
        <v>4105.83</v>
      </c>
      <c r="AP881" s="20">
        <f t="shared" si="261"/>
        <v>5850.88</v>
      </c>
      <c r="AQ881" s="20" t="str">
        <f t="shared" si="262"/>
        <v>.</v>
      </c>
      <c r="AR881" s="20" t="str">
        <f t="shared" si="263"/>
        <v>.</v>
      </c>
      <c r="AS881" s="20">
        <f t="shared" si="264"/>
        <v>3577.79</v>
      </c>
      <c r="AT881" s="20">
        <f t="shared" si="247"/>
        <v>3369.2900000000009</v>
      </c>
      <c r="AU881" s="20">
        <f t="shared" si="265"/>
        <v>234035.20000000001</v>
      </c>
    </row>
    <row r="882" spans="1:47" ht="33.75">
      <c r="A882" s="54">
        <v>883</v>
      </c>
      <c r="B882" s="54" t="s">
        <v>1642</v>
      </c>
      <c r="C882" s="58" t="s">
        <v>1643</v>
      </c>
      <c r="D882" s="79">
        <v>64</v>
      </c>
      <c r="E882" s="79">
        <v>70</v>
      </c>
      <c r="F882" s="80">
        <v>7106.86</v>
      </c>
      <c r="G882" s="80">
        <v>111.04</v>
      </c>
      <c r="H882" s="80">
        <v>7106.86</v>
      </c>
      <c r="I882" s="80" t="s">
        <v>28</v>
      </c>
      <c r="J882" s="80" t="s">
        <v>28</v>
      </c>
      <c r="K882" s="80">
        <v>105.29</v>
      </c>
      <c r="L882" s="73">
        <f t="shared" si="248"/>
        <v>103</v>
      </c>
      <c r="M882" s="73">
        <f t="shared" si="249"/>
        <v>114.97</v>
      </c>
      <c r="N882" s="72" t="str">
        <f t="shared" si="250"/>
        <v>0873</v>
      </c>
      <c r="O882" s="74">
        <f t="shared" si="251"/>
        <v>6</v>
      </c>
      <c r="P882" s="72">
        <f t="shared" si="252"/>
        <v>0</v>
      </c>
      <c r="Q882" s="74">
        <f t="shared" si="253"/>
        <v>64</v>
      </c>
      <c r="R882" s="72" t="str">
        <f t="shared" si="254"/>
        <v/>
      </c>
      <c r="S882" s="72" t="str">
        <f t="shared" si="255"/>
        <v/>
      </c>
      <c r="AI882" s="23">
        <f>'simulateur tarif OQN'!$B$4</f>
        <v>40</v>
      </c>
      <c r="AJ882" s="24">
        <f t="shared" si="256"/>
        <v>4441.8999999999996</v>
      </c>
      <c r="AK882" s="24">
        <f t="shared" si="257"/>
        <v>111.04749999999999</v>
      </c>
      <c r="AM882" t="str">
        <f t="shared" si="258"/>
        <v>ZONEBASSE</v>
      </c>
      <c r="AN882" t="str">
        <f t="shared" si="259"/>
        <v>HC</v>
      </c>
      <c r="AO882" s="20">
        <f t="shared" si="260"/>
        <v>4441.8999999999996</v>
      </c>
      <c r="AP882" s="20">
        <f t="shared" si="261"/>
        <v>7106.86</v>
      </c>
      <c r="AQ882" s="20" t="str">
        <f t="shared" si="262"/>
        <v>.</v>
      </c>
      <c r="AR882" s="20" t="str">
        <f t="shared" si="263"/>
        <v>.</v>
      </c>
      <c r="AS882" s="20">
        <f t="shared" si="264"/>
        <v>3948.1599999999994</v>
      </c>
      <c r="AT882" s="20">
        <f t="shared" si="247"/>
        <v>4062.66</v>
      </c>
      <c r="AU882" s="20">
        <f t="shared" si="265"/>
        <v>284274.39999999997</v>
      </c>
    </row>
    <row r="883" spans="1:47" ht="33.75">
      <c r="A883" s="54">
        <v>884</v>
      </c>
      <c r="B883" s="54" t="s">
        <v>1644</v>
      </c>
      <c r="C883" s="58" t="s">
        <v>1645</v>
      </c>
      <c r="D883" s="79">
        <v>36</v>
      </c>
      <c r="E883" s="79">
        <v>42</v>
      </c>
      <c r="F883" s="80">
        <v>3917.64</v>
      </c>
      <c r="G883" s="80">
        <v>108.82</v>
      </c>
      <c r="H883" s="80">
        <v>3917.64</v>
      </c>
      <c r="I883" s="80" t="s">
        <v>28</v>
      </c>
      <c r="J883" s="80" t="s">
        <v>28</v>
      </c>
      <c r="K883" s="80">
        <v>100.32</v>
      </c>
      <c r="L883" s="73">
        <f t="shared" si="248"/>
        <v>92.12</v>
      </c>
      <c r="M883" s="73">
        <f t="shared" si="249"/>
        <v>114.97</v>
      </c>
      <c r="N883" s="72" t="str">
        <f t="shared" si="250"/>
        <v>0873</v>
      </c>
      <c r="O883" s="74">
        <f t="shared" si="251"/>
        <v>6</v>
      </c>
      <c r="P883" s="72">
        <f t="shared" si="252"/>
        <v>0</v>
      </c>
      <c r="Q883" s="74">
        <f t="shared" si="253"/>
        <v>36</v>
      </c>
      <c r="R883" s="72" t="str">
        <f t="shared" si="254"/>
        <v/>
      </c>
      <c r="S883" s="72" t="str">
        <f t="shared" si="255"/>
        <v/>
      </c>
      <c r="AI883" s="23">
        <f>'simulateur tarif OQN'!$B$4</f>
        <v>40</v>
      </c>
      <c r="AJ883" s="24">
        <f t="shared" si="256"/>
        <v>3917.64</v>
      </c>
      <c r="AK883" s="24">
        <f t="shared" si="257"/>
        <v>97.941000000000003</v>
      </c>
      <c r="AM883" t="str">
        <f t="shared" si="258"/>
        <v>ZONEFORF1</v>
      </c>
      <c r="AN883" t="str">
        <f t="shared" si="259"/>
        <v>HC</v>
      </c>
      <c r="AO883" s="20">
        <f t="shared" si="260"/>
        <v>4352.92</v>
      </c>
      <c r="AP883" s="20">
        <f t="shared" si="261"/>
        <v>3917.64</v>
      </c>
      <c r="AQ883" s="20" t="str">
        <f t="shared" si="262"/>
        <v>.</v>
      </c>
      <c r="AR883" s="20" t="str">
        <f t="shared" si="263"/>
        <v>.</v>
      </c>
      <c r="AS883" s="20">
        <f t="shared" si="264"/>
        <v>3717</v>
      </c>
      <c r="AT883" s="20">
        <f t="shared" si="247"/>
        <v>4127</v>
      </c>
      <c r="AU883" s="20">
        <f t="shared" si="265"/>
        <v>156705.60000000001</v>
      </c>
    </row>
    <row r="884" spans="1:47" ht="33.75">
      <c r="A884" s="54">
        <v>885</v>
      </c>
      <c r="B884" s="54" t="s">
        <v>1646</v>
      </c>
      <c r="C884" s="58" t="s">
        <v>1647</v>
      </c>
      <c r="D884" s="79">
        <v>50</v>
      </c>
      <c r="E884" s="79">
        <v>56</v>
      </c>
      <c r="F884" s="80">
        <v>5807.37</v>
      </c>
      <c r="G884" s="80">
        <v>116.15</v>
      </c>
      <c r="H884" s="80">
        <v>5807.37</v>
      </c>
      <c r="I884" s="80" t="s">
        <v>28</v>
      </c>
      <c r="J884" s="80" t="s">
        <v>28</v>
      </c>
      <c r="K884" s="80">
        <v>105.59</v>
      </c>
      <c r="L884" s="73">
        <f t="shared" si="248"/>
        <v>92.12</v>
      </c>
      <c r="M884" s="73">
        <f t="shared" si="249"/>
        <v>114.97</v>
      </c>
      <c r="N884" s="72" t="str">
        <f t="shared" si="250"/>
        <v>0873</v>
      </c>
      <c r="O884" s="74">
        <f t="shared" si="251"/>
        <v>6</v>
      </c>
      <c r="P884" s="72">
        <f t="shared" si="252"/>
        <v>0</v>
      </c>
      <c r="Q884" s="74">
        <f t="shared" si="253"/>
        <v>50</v>
      </c>
      <c r="R884" s="72" t="str">
        <f t="shared" si="254"/>
        <v/>
      </c>
      <c r="S884" s="72" t="str">
        <f t="shared" si="255"/>
        <v/>
      </c>
      <c r="AI884" s="23">
        <f>'simulateur tarif OQN'!$B$4</f>
        <v>40</v>
      </c>
      <c r="AJ884" s="24">
        <f t="shared" si="256"/>
        <v>4645.87</v>
      </c>
      <c r="AK884" s="24">
        <f t="shared" si="257"/>
        <v>116.14675</v>
      </c>
      <c r="AM884" t="str">
        <f t="shared" si="258"/>
        <v>ZONEBASSE</v>
      </c>
      <c r="AN884" t="str">
        <f t="shared" si="259"/>
        <v>HC</v>
      </c>
      <c r="AO884" s="20">
        <f t="shared" si="260"/>
        <v>4645.87</v>
      </c>
      <c r="AP884" s="20">
        <f t="shared" si="261"/>
        <v>5807.37</v>
      </c>
      <c r="AQ884" s="20" t="str">
        <f t="shared" si="262"/>
        <v>.</v>
      </c>
      <c r="AR884" s="20" t="str">
        <f t="shared" si="263"/>
        <v>.</v>
      </c>
      <c r="AS884" s="20">
        <f t="shared" si="264"/>
        <v>4117.93</v>
      </c>
      <c r="AT884" s="20">
        <f t="shared" si="247"/>
        <v>4791.43</v>
      </c>
      <c r="AU884" s="20">
        <f t="shared" si="265"/>
        <v>232294.8</v>
      </c>
    </row>
    <row r="885" spans="1:47" ht="33.75">
      <c r="A885" s="54">
        <v>886</v>
      </c>
      <c r="B885" s="54" t="s">
        <v>1648</v>
      </c>
      <c r="C885" s="58" t="s">
        <v>1649</v>
      </c>
      <c r="D885" s="79">
        <v>50</v>
      </c>
      <c r="E885" s="79">
        <v>56</v>
      </c>
      <c r="F885" s="80">
        <v>5121.59</v>
      </c>
      <c r="G885" s="80">
        <v>102.43</v>
      </c>
      <c r="H885" s="80">
        <v>5121.59</v>
      </c>
      <c r="I885" s="80" t="s">
        <v>28</v>
      </c>
      <c r="J885" s="80" t="s">
        <v>28</v>
      </c>
      <c r="K885" s="80">
        <v>96.33</v>
      </c>
      <c r="L885" s="73">
        <f t="shared" si="248"/>
        <v>92.12</v>
      </c>
      <c r="M885" s="73">
        <f t="shared" si="249"/>
        <v>114.97</v>
      </c>
      <c r="N885" s="72" t="str">
        <f t="shared" si="250"/>
        <v>0873</v>
      </c>
      <c r="O885" s="74">
        <f t="shared" si="251"/>
        <v>6</v>
      </c>
      <c r="P885" s="72">
        <f t="shared" si="252"/>
        <v>0</v>
      </c>
      <c r="Q885" s="74">
        <f t="shared" si="253"/>
        <v>50</v>
      </c>
      <c r="R885" s="72" t="str">
        <f t="shared" si="254"/>
        <v/>
      </c>
      <c r="S885" s="72" t="str">
        <f t="shared" si="255"/>
        <v/>
      </c>
      <c r="AI885" s="23">
        <f>'simulateur tarif OQN'!$B$4</f>
        <v>40</v>
      </c>
      <c r="AJ885" s="24">
        <f t="shared" si="256"/>
        <v>4097.29</v>
      </c>
      <c r="AK885" s="24">
        <f t="shared" si="257"/>
        <v>102.43225</v>
      </c>
      <c r="AM885" t="str">
        <f t="shared" si="258"/>
        <v>ZONEBASSE</v>
      </c>
      <c r="AN885" t="str">
        <f t="shared" si="259"/>
        <v>HC</v>
      </c>
      <c r="AO885" s="20">
        <f t="shared" si="260"/>
        <v>4097.29</v>
      </c>
      <c r="AP885" s="20">
        <f t="shared" si="261"/>
        <v>5121.59</v>
      </c>
      <c r="AQ885" s="20" t="str">
        <f t="shared" si="262"/>
        <v>.</v>
      </c>
      <c r="AR885" s="20" t="str">
        <f t="shared" si="263"/>
        <v>.</v>
      </c>
      <c r="AS885" s="20">
        <f t="shared" si="264"/>
        <v>3580.3100000000004</v>
      </c>
      <c r="AT885" s="20">
        <f t="shared" si="247"/>
        <v>3790.8099999999995</v>
      </c>
      <c r="AU885" s="20">
        <f t="shared" si="265"/>
        <v>204863.6</v>
      </c>
    </row>
    <row r="886" spans="1:47" ht="33.75">
      <c r="A886" s="54">
        <v>887</v>
      </c>
      <c r="B886" s="54" t="s">
        <v>1650</v>
      </c>
      <c r="C886" s="58" t="s">
        <v>1651</v>
      </c>
      <c r="D886" s="79">
        <v>64</v>
      </c>
      <c r="E886" s="79">
        <v>70</v>
      </c>
      <c r="F886" s="80">
        <v>6534.17</v>
      </c>
      <c r="G886" s="80">
        <v>100.9</v>
      </c>
      <c r="H886" s="80">
        <v>6534.17</v>
      </c>
      <c r="I886" s="80" t="s">
        <v>28</v>
      </c>
      <c r="J886" s="80" t="s">
        <v>28</v>
      </c>
      <c r="K886" s="80">
        <v>96.56</v>
      </c>
      <c r="L886" s="73">
        <f t="shared" si="248"/>
        <v>92.12</v>
      </c>
      <c r="M886" s="73">
        <f t="shared" si="249"/>
        <v>114.97</v>
      </c>
      <c r="N886" s="72" t="str">
        <f t="shared" si="250"/>
        <v>0873</v>
      </c>
      <c r="O886" s="74">
        <f t="shared" si="251"/>
        <v>6</v>
      </c>
      <c r="P886" s="72">
        <f t="shared" si="252"/>
        <v>0</v>
      </c>
      <c r="Q886" s="74">
        <f t="shared" si="253"/>
        <v>64</v>
      </c>
      <c r="R886" s="72" t="str">
        <f t="shared" si="254"/>
        <v/>
      </c>
      <c r="S886" s="72" t="str">
        <f t="shared" si="255"/>
        <v/>
      </c>
      <c r="AI886" s="23">
        <f>'simulateur tarif OQN'!$B$4</f>
        <v>40</v>
      </c>
      <c r="AJ886" s="24">
        <f t="shared" si="256"/>
        <v>4112.57</v>
      </c>
      <c r="AK886" s="24">
        <f t="shared" si="257"/>
        <v>102.81424999999999</v>
      </c>
      <c r="AM886" t="str">
        <f t="shared" si="258"/>
        <v>ZONEBASSE</v>
      </c>
      <c r="AN886" t="str">
        <f t="shared" si="259"/>
        <v>HC</v>
      </c>
      <c r="AO886" s="20">
        <f t="shared" si="260"/>
        <v>4112.57</v>
      </c>
      <c r="AP886" s="20">
        <f t="shared" si="261"/>
        <v>6534.17</v>
      </c>
      <c r="AQ886" s="20" t="str">
        <f t="shared" si="262"/>
        <v>.</v>
      </c>
      <c r="AR886" s="20" t="str">
        <f t="shared" si="263"/>
        <v>.</v>
      </c>
      <c r="AS886" s="20">
        <f t="shared" si="264"/>
        <v>3637.37</v>
      </c>
      <c r="AT886" s="20">
        <f t="shared" si="247"/>
        <v>3859.3700000000008</v>
      </c>
      <c r="AU886" s="20">
        <f t="shared" si="265"/>
        <v>261366.8</v>
      </c>
    </row>
    <row r="887" spans="1:47" ht="33.75">
      <c r="A887" s="54">
        <v>888</v>
      </c>
      <c r="B887" s="54" t="s">
        <v>1652</v>
      </c>
      <c r="C887" s="58" t="s">
        <v>1653</v>
      </c>
      <c r="D887" s="79">
        <v>29</v>
      </c>
      <c r="E887" s="79">
        <v>35</v>
      </c>
      <c r="F887" s="80">
        <v>2931.48</v>
      </c>
      <c r="G887" s="80">
        <v>101.09</v>
      </c>
      <c r="H887" s="80">
        <v>2931.48</v>
      </c>
      <c r="I887" s="80" t="s">
        <v>28</v>
      </c>
      <c r="J887" s="80" t="s">
        <v>28</v>
      </c>
      <c r="K887" s="80">
        <v>89.85</v>
      </c>
      <c r="L887" s="73">
        <f t="shared" si="248"/>
        <v>90.32</v>
      </c>
      <c r="M887" s="73">
        <f t="shared" si="249"/>
        <v>114.97</v>
      </c>
      <c r="N887" s="72" t="str">
        <f t="shared" si="250"/>
        <v>0873</v>
      </c>
      <c r="O887" s="74">
        <f t="shared" si="251"/>
        <v>6</v>
      </c>
      <c r="P887" s="72">
        <f t="shared" si="252"/>
        <v>0</v>
      </c>
      <c r="Q887" s="74">
        <f t="shared" si="253"/>
        <v>29</v>
      </c>
      <c r="R887" s="72" t="str">
        <f t="shared" si="254"/>
        <v/>
      </c>
      <c r="S887" s="72" t="str">
        <f t="shared" si="255"/>
        <v/>
      </c>
      <c r="AI887" s="23">
        <f>'simulateur tarif OQN'!$B$4</f>
        <v>40</v>
      </c>
      <c r="AJ887" s="24">
        <f t="shared" si="256"/>
        <v>3380.73</v>
      </c>
      <c r="AK887" s="24">
        <f t="shared" si="257"/>
        <v>84.518249999999995</v>
      </c>
      <c r="AM887" t="str">
        <f t="shared" si="258"/>
        <v>ZONEHAUTE</v>
      </c>
      <c r="AN887" t="str">
        <f t="shared" si="259"/>
        <v>HC</v>
      </c>
      <c r="AO887" s="20">
        <f t="shared" si="260"/>
        <v>4043.4700000000003</v>
      </c>
      <c r="AP887" s="20">
        <f t="shared" si="261"/>
        <v>2931.48</v>
      </c>
      <c r="AQ887" s="20" t="str">
        <f t="shared" si="262"/>
        <v>.</v>
      </c>
      <c r="AR887" s="20" t="str">
        <f t="shared" si="263"/>
        <v>.</v>
      </c>
      <c r="AS887" s="20">
        <f t="shared" si="264"/>
        <v>3380.73</v>
      </c>
      <c r="AT887" s="20">
        <f t="shared" si="247"/>
        <v>3357.2299999999996</v>
      </c>
      <c r="AU887" s="20">
        <f t="shared" si="265"/>
        <v>117259.2</v>
      </c>
    </row>
    <row r="888" spans="1:47" ht="33.75">
      <c r="A888" s="54">
        <v>889</v>
      </c>
      <c r="B888" s="54" t="s">
        <v>1654</v>
      </c>
      <c r="C888" s="58" t="s">
        <v>1655</v>
      </c>
      <c r="D888" s="79">
        <v>36</v>
      </c>
      <c r="E888" s="79">
        <v>42</v>
      </c>
      <c r="F888" s="80">
        <v>3594.08</v>
      </c>
      <c r="G888" s="80">
        <v>94.66</v>
      </c>
      <c r="H888" s="80">
        <v>3594.08</v>
      </c>
      <c r="I888" s="80" t="s">
        <v>28</v>
      </c>
      <c r="J888" s="80" t="s">
        <v>28</v>
      </c>
      <c r="K888" s="80">
        <v>89.85</v>
      </c>
      <c r="L888" s="73">
        <f t="shared" si="248"/>
        <v>90.32</v>
      </c>
      <c r="M888" s="73">
        <f t="shared" si="249"/>
        <v>114.97</v>
      </c>
      <c r="N888" s="72" t="str">
        <f t="shared" si="250"/>
        <v>0873</v>
      </c>
      <c r="O888" s="74">
        <f t="shared" si="251"/>
        <v>6</v>
      </c>
      <c r="P888" s="72">
        <f t="shared" si="252"/>
        <v>0</v>
      </c>
      <c r="Q888" s="74">
        <f t="shared" si="253"/>
        <v>36</v>
      </c>
      <c r="R888" s="72" t="str">
        <f t="shared" si="254"/>
        <v/>
      </c>
      <c r="S888" s="72" t="str">
        <f t="shared" si="255"/>
        <v/>
      </c>
      <c r="AI888" s="23">
        <f>'simulateur tarif OQN'!$B$4</f>
        <v>40</v>
      </c>
      <c r="AJ888" s="24">
        <f t="shared" si="256"/>
        <v>3594.08</v>
      </c>
      <c r="AK888" s="24">
        <f t="shared" si="257"/>
        <v>89.852000000000004</v>
      </c>
      <c r="AM888" t="str">
        <f t="shared" si="258"/>
        <v>ZONEFORF1</v>
      </c>
      <c r="AN888" t="str">
        <f t="shared" si="259"/>
        <v>HC</v>
      </c>
      <c r="AO888" s="20">
        <f t="shared" si="260"/>
        <v>3972.72</v>
      </c>
      <c r="AP888" s="20">
        <f t="shared" si="261"/>
        <v>3594.08</v>
      </c>
      <c r="AQ888" s="20" t="str">
        <f t="shared" si="262"/>
        <v>.</v>
      </c>
      <c r="AR888" s="20" t="str">
        <f t="shared" si="263"/>
        <v>.</v>
      </c>
      <c r="AS888" s="20">
        <f t="shared" si="264"/>
        <v>3414.38</v>
      </c>
      <c r="AT888" s="20">
        <f t="shared" si="247"/>
        <v>3390.8799999999992</v>
      </c>
      <c r="AU888" s="20">
        <f t="shared" si="265"/>
        <v>143763.20000000001</v>
      </c>
    </row>
    <row r="889" spans="1:47" ht="33.75">
      <c r="A889" s="54">
        <v>890</v>
      </c>
      <c r="B889" s="54" t="s">
        <v>1656</v>
      </c>
      <c r="C889" s="58" t="s">
        <v>1657</v>
      </c>
      <c r="D889" s="79">
        <v>43</v>
      </c>
      <c r="E889" s="79">
        <v>49</v>
      </c>
      <c r="F889" s="80">
        <v>4086.46</v>
      </c>
      <c r="G889" s="80">
        <v>95.03</v>
      </c>
      <c r="H889" s="80">
        <v>4086.46</v>
      </c>
      <c r="I889" s="80" t="s">
        <v>28</v>
      </c>
      <c r="J889" s="80" t="s">
        <v>28</v>
      </c>
      <c r="K889" s="80">
        <v>90.31</v>
      </c>
      <c r="L889" s="73">
        <f t="shared" si="248"/>
        <v>90.32</v>
      </c>
      <c r="M889" s="73">
        <f t="shared" si="249"/>
        <v>114.97</v>
      </c>
      <c r="N889" s="72" t="str">
        <f t="shared" si="250"/>
        <v>0873</v>
      </c>
      <c r="O889" s="74">
        <f t="shared" si="251"/>
        <v>6</v>
      </c>
      <c r="P889" s="72">
        <f t="shared" si="252"/>
        <v>0</v>
      </c>
      <c r="Q889" s="74">
        <f t="shared" si="253"/>
        <v>43</v>
      </c>
      <c r="R889" s="72" t="str">
        <f t="shared" si="254"/>
        <v/>
      </c>
      <c r="S889" s="72" t="str">
        <f t="shared" si="255"/>
        <v/>
      </c>
      <c r="AI889" s="23">
        <f>'simulateur tarif OQN'!$B$4</f>
        <v>40</v>
      </c>
      <c r="AJ889" s="24">
        <f t="shared" si="256"/>
        <v>3801.37</v>
      </c>
      <c r="AK889" s="24">
        <f t="shared" si="257"/>
        <v>95.03425</v>
      </c>
      <c r="AM889" t="str">
        <f t="shared" si="258"/>
        <v>ZONEBASSE</v>
      </c>
      <c r="AN889" t="str">
        <f t="shared" si="259"/>
        <v>HC</v>
      </c>
      <c r="AO889" s="20">
        <f t="shared" si="260"/>
        <v>3801.37</v>
      </c>
      <c r="AP889" s="20">
        <f t="shared" si="261"/>
        <v>4086.46</v>
      </c>
      <c r="AQ889" s="20" t="str">
        <f t="shared" si="262"/>
        <v>.</v>
      </c>
      <c r="AR889" s="20" t="str">
        <f t="shared" si="263"/>
        <v>.</v>
      </c>
      <c r="AS889" s="20">
        <f t="shared" si="264"/>
        <v>3273.67</v>
      </c>
      <c r="AT889" s="20">
        <f t="shared" si="247"/>
        <v>3273.17</v>
      </c>
      <c r="AU889" s="20">
        <f t="shared" si="265"/>
        <v>163458.4</v>
      </c>
    </row>
    <row r="890" spans="1:47" ht="33.75">
      <c r="A890" s="54">
        <v>891</v>
      </c>
      <c r="B890" s="54" t="s">
        <v>1658</v>
      </c>
      <c r="C890" s="58" t="s">
        <v>1659</v>
      </c>
      <c r="D890" s="79">
        <v>43</v>
      </c>
      <c r="E890" s="79">
        <v>49</v>
      </c>
      <c r="F890" s="80">
        <v>4488.41</v>
      </c>
      <c r="G890" s="80">
        <v>104.38</v>
      </c>
      <c r="H890" s="80">
        <v>4488.41</v>
      </c>
      <c r="I890" s="80" t="s">
        <v>28</v>
      </c>
      <c r="J890" s="80" t="s">
        <v>28</v>
      </c>
      <c r="K890" s="80">
        <v>95.5</v>
      </c>
      <c r="L890" s="73">
        <f t="shared" si="248"/>
        <v>90.32</v>
      </c>
      <c r="M890" s="73">
        <f t="shared" si="249"/>
        <v>114.97</v>
      </c>
      <c r="N890" s="72" t="str">
        <f t="shared" si="250"/>
        <v>0873</v>
      </c>
      <c r="O890" s="74">
        <f t="shared" si="251"/>
        <v>6</v>
      </c>
      <c r="P890" s="72">
        <f t="shared" si="252"/>
        <v>0</v>
      </c>
      <c r="Q890" s="74">
        <f t="shared" si="253"/>
        <v>43</v>
      </c>
      <c r="R890" s="72" t="str">
        <f t="shared" si="254"/>
        <v/>
      </c>
      <c r="S890" s="72" t="str">
        <f t="shared" si="255"/>
        <v/>
      </c>
      <c r="AI890" s="23">
        <f>'simulateur tarif OQN'!$B$4</f>
        <v>40</v>
      </c>
      <c r="AJ890" s="24">
        <f t="shared" si="256"/>
        <v>4175.2699999999995</v>
      </c>
      <c r="AK890" s="24">
        <f t="shared" si="257"/>
        <v>104.38174999999998</v>
      </c>
      <c r="AM890" t="str">
        <f t="shared" si="258"/>
        <v>ZONEBASSE</v>
      </c>
      <c r="AN890" t="str">
        <f t="shared" si="259"/>
        <v>HC</v>
      </c>
      <c r="AO890" s="20">
        <f t="shared" si="260"/>
        <v>4175.2699999999995</v>
      </c>
      <c r="AP890" s="20">
        <f t="shared" si="261"/>
        <v>4488.41</v>
      </c>
      <c r="AQ890" s="20" t="str">
        <f t="shared" si="262"/>
        <v>.</v>
      </c>
      <c r="AR890" s="20" t="str">
        <f t="shared" si="263"/>
        <v>.</v>
      </c>
      <c r="AS890" s="20">
        <f t="shared" si="264"/>
        <v>3628.91</v>
      </c>
      <c r="AT890" s="20">
        <f t="shared" si="247"/>
        <v>3887.91</v>
      </c>
      <c r="AU890" s="20">
        <f t="shared" si="265"/>
        <v>179536.4</v>
      </c>
    </row>
    <row r="891" spans="1:47" ht="33.75">
      <c r="A891" s="54">
        <v>892</v>
      </c>
      <c r="B891" s="54" t="s">
        <v>1660</v>
      </c>
      <c r="C891" s="58" t="s">
        <v>2809</v>
      </c>
      <c r="D891" s="79">
        <v>1</v>
      </c>
      <c r="E891" s="79">
        <v>1</v>
      </c>
      <c r="F891" s="80" t="s">
        <v>28</v>
      </c>
      <c r="G891" s="80" t="s">
        <v>28</v>
      </c>
      <c r="H891" s="80">
        <v>90.31</v>
      </c>
      <c r="I891" s="80" t="s">
        <v>28</v>
      </c>
      <c r="J891" s="80" t="s">
        <v>28</v>
      </c>
      <c r="K891" s="80" t="s">
        <v>28</v>
      </c>
      <c r="L891" s="73" t="str">
        <f t="shared" si="248"/>
        <v/>
      </c>
      <c r="M891" s="73" t="str">
        <f t="shared" si="249"/>
        <v/>
      </c>
      <c r="N891" s="72" t="str">
        <f t="shared" si="250"/>
        <v>0874</v>
      </c>
      <c r="O891" s="74">
        <f t="shared" si="251"/>
        <v>0</v>
      </c>
      <c r="P891" s="72">
        <f t="shared" si="252"/>
        <v>0</v>
      </c>
      <c r="Q891" s="74">
        <f t="shared" si="253"/>
        <v>1</v>
      </c>
      <c r="R891" s="72" t="str">
        <f t="shared" si="254"/>
        <v/>
      </c>
      <c r="S891" s="72" t="str">
        <f t="shared" si="255"/>
        <v/>
      </c>
      <c r="AI891" s="23">
        <f>'simulateur tarif OQN'!$B$4</f>
        <v>40</v>
      </c>
      <c r="AJ891" s="24">
        <f t="shared" si="256"/>
        <v>3612.4</v>
      </c>
      <c r="AK891" s="24">
        <f t="shared" si="257"/>
        <v>90.31</v>
      </c>
      <c r="AM891" t="str">
        <f t="shared" si="258"/>
        <v>ZONEHAUTE</v>
      </c>
      <c r="AN891" t="str">
        <f t="shared" si="259"/>
        <v>HDJ</v>
      </c>
      <c r="AO891" s="20" t="e">
        <f t="shared" si="260"/>
        <v>#VALUE!</v>
      </c>
      <c r="AP891" s="20">
        <f t="shared" si="261"/>
        <v>90.31</v>
      </c>
      <c r="AQ891" s="20" t="str">
        <f t="shared" si="262"/>
        <v>.</v>
      </c>
      <c r="AR891" s="20" t="str">
        <f t="shared" si="263"/>
        <v>.</v>
      </c>
      <c r="AS891" s="20" t="e">
        <f t="shared" si="264"/>
        <v>#VALUE!</v>
      </c>
      <c r="AT891" s="20" t="e">
        <f t="shared" ref="AT891:AT954" si="266">IF(P891=1,J891+(90-E891)*K891,H891+(90-E891)*K891)+(AI891-90)*L891</f>
        <v>#VALUE!</v>
      </c>
      <c r="AU891" s="20">
        <f t="shared" si="265"/>
        <v>3612.4</v>
      </c>
    </row>
    <row r="892" spans="1:47" ht="56.25">
      <c r="A892" s="54">
        <v>893</v>
      </c>
      <c r="B892" s="54" t="s">
        <v>1661</v>
      </c>
      <c r="C892" s="58" t="s">
        <v>2810</v>
      </c>
      <c r="D892" s="79">
        <v>15</v>
      </c>
      <c r="E892" s="79">
        <v>35</v>
      </c>
      <c r="F892" s="80">
        <v>1982.67</v>
      </c>
      <c r="G892" s="80">
        <v>132.18</v>
      </c>
      <c r="H892" s="80">
        <v>1982.67</v>
      </c>
      <c r="I892" s="80">
        <v>2631.17</v>
      </c>
      <c r="J892" s="80">
        <v>3379.81</v>
      </c>
      <c r="K892" s="80">
        <v>94.05</v>
      </c>
      <c r="L892" s="73">
        <f t="shared" si="248"/>
        <v>100.84</v>
      </c>
      <c r="M892" s="73">
        <f t="shared" si="249"/>
        <v>145.38999999999999</v>
      </c>
      <c r="N892" s="72" t="str">
        <f t="shared" si="250"/>
        <v>0874</v>
      </c>
      <c r="O892" s="74">
        <f t="shared" si="251"/>
        <v>20</v>
      </c>
      <c r="P892" s="72">
        <f t="shared" si="252"/>
        <v>1</v>
      </c>
      <c r="Q892" s="74">
        <f t="shared" si="253"/>
        <v>15</v>
      </c>
      <c r="R892" s="72">
        <f t="shared" si="254"/>
        <v>22</v>
      </c>
      <c r="S892" s="72">
        <f t="shared" si="255"/>
        <v>29</v>
      </c>
      <c r="AI892" s="23">
        <f>'simulateur tarif OQN'!$B$4</f>
        <v>40</v>
      </c>
      <c r="AJ892" s="24">
        <f t="shared" si="256"/>
        <v>3850.06</v>
      </c>
      <c r="AK892" s="24">
        <f t="shared" si="257"/>
        <v>96.251499999999993</v>
      </c>
      <c r="AM892" t="str">
        <f t="shared" si="258"/>
        <v>ZONEHAUTE</v>
      </c>
      <c r="AN892" t="str">
        <f t="shared" si="259"/>
        <v>HC</v>
      </c>
      <c r="AO892" s="20">
        <f t="shared" si="260"/>
        <v>5287.17</v>
      </c>
      <c r="AP892" s="20">
        <f t="shared" si="261"/>
        <v>1982.67</v>
      </c>
      <c r="AQ892" s="20">
        <f t="shared" si="262"/>
        <v>2631.17</v>
      </c>
      <c r="AR892" s="20">
        <f t="shared" si="263"/>
        <v>3379.81</v>
      </c>
      <c r="AS892" s="20">
        <f t="shared" si="264"/>
        <v>3850.06</v>
      </c>
      <c r="AT892" s="20">
        <f t="shared" si="266"/>
        <v>3510.5599999999995</v>
      </c>
      <c r="AU892" s="20">
        <f t="shared" si="265"/>
        <v>79306.8</v>
      </c>
    </row>
    <row r="893" spans="1:47" ht="56.25">
      <c r="A893" s="54">
        <v>894</v>
      </c>
      <c r="B893" s="54" t="s">
        <v>1662</v>
      </c>
      <c r="C893" s="58" t="s">
        <v>2811</v>
      </c>
      <c r="D893" s="79">
        <v>36</v>
      </c>
      <c r="E893" s="79">
        <v>42</v>
      </c>
      <c r="F893" s="80">
        <v>4302.99</v>
      </c>
      <c r="G893" s="80">
        <v>110.49</v>
      </c>
      <c r="H893" s="80">
        <v>4302.99</v>
      </c>
      <c r="I893" s="80" t="s">
        <v>28</v>
      </c>
      <c r="J893" s="80" t="s">
        <v>28</v>
      </c>
      <c r="K893" s="80">
        <v>110.5</v>
      </c>
      <c r="L893" s="73">
        <f t="shared" si="248"/>
        <v>100.84</v>
      </c>
      <c r="M893" s="73">
        <f t="shared" si="249"/>
        <v>145.38999999999999</v>
      </c>
      <c r="N893" s="72" t="str">
        <f t="shared" si="250"/>
        <v>0874</v>
      </c>
      <c r="O893" s="74">
        <f t="shared" si="251"/>
        <v>6</v>
      </c>
      <c r="P893" s="72">
        <f t="shared" si="252"/>
        <v>0</v>
      </c>
      <c r="Q893" s="74">
        <f t="shared" si="253"/>
        <v>36</v>
      </c>
      <c r="R893" s="72" t="str">
        <f t="shared" si="254"/>
        <v/>
      </c>
      <c r="S893" s="72" t="str">
        <f t="shared" si="255"/>
        <v/>
      </c>
      <c r="AI893" s="23">
        <f>'simulateur tarif OQN'!$B$4</f>
        <v>40</v>
      </c>
      <c r="AJ893" s="24">
        <f t="shared" si="256"/>
        <v>4302.99</v>
      </c>
      <c r="AK893" s="24">
        <f t="shared" si="257"/>
        <v>107.57474999999999</v>
      </c>
      <c r="AM893" t="str">
        <f t="shared" si="258"/>
        <v>ZONEFORF1</v>
      </c>
      <c r="AN893" t="str">
        <f t="shared" si="259"/>
        <v>HC</v>
      </c>
      <c r="AO893" s="20">
        <f t="shared" si="260"/>
        <v>4744.95</v>
      </c>
      <c r="AP893" s="20">
        <f t="shared" si="261"/>
        <v>4302.99</v>
      </c>
      <c r="AQ893" s="20" t="str">
        <f t="shared" si="262"/>
        <v>.</v>
      </c>
      <c r="AR893" s="20" t="str">
        <f t="shared" si="263"/>
        <v>.</v>
      </c>
      <c r="AS893" s="20">
        <f t="shared" si="264"/>
        <v>4081.99</v>
      </c>
      <c r="AT893" s="20">
        <f t="shared" si="266"/>
        <v>4564.99</v>
      </c>
      <c r="AU893" s="20">
        <f t="shared" si="265"/>
        <v>172119.59999999998</v>
      </c>
    </row>
    <row r="894" spans="1:47" ht="56.25">
      <c r="A894" s="54">
        <v>895</v>
      </c>
      <c r="B894" s="54" t="s">
        <v>1663</v>
      </c>
      <c r="C894" s="58" t="s">
        <v>2812</v>
      </c>
      <c r="D894" s="79">
        <v>22</v>
      </c>
      <c r="E894" s="79">
        <v>42</v>
      </c>
      <c r="F894" s="80">
        <v>2831.91</v>
      </c>
      <c r="G894" s="80">
        <v>128.72</v>
      </c>
      <c r="H894" s="80">
        <v>2831.91</v>
      </c>
      <c r="I894" s="80">
        <v>3491.15</v>
      </c>
      <c r="J894" s="80">
        <v>4238.3599999999997</v>
      </c>
      <c r="K894" s="80">
        <v>98.25</v>
      </c>
      <c r="L894" s="73">
        <f t="shared" si="248"/>
        <v>100.84</v>
      </c>
      <c r="M894" s="73">
        <f t="shared" si="249"/>
        <v>145.38999999999999</v>
      </c>
      <c r="N894" s="72" t="str">
        <f t="shared" si="250"/>
        <v>0874</v>
      </c>
      <c r="O894" s="74">
        <f t="shared" si="251"/>
        <v>20</v>
      </c>
      <c r="P894" s="72">
        <f t="shared" si="252"/>
        <v>1</v>
      </c>
      <c r="Q894" s="74">
        <f t="shared" si="253"/>
        <v>22</v>
      </c>
      <c r="R894" s="72">
        <f t="shared" si="254"/>
        <v>29</v>
      </c>
      <c r="S894" s="72">
        <f t="shared" si="255"/>
        <v>36</v>
      </c>
      <c r="AI894" s="23">
        <f>'simulateur tarif OQN'!$B$4</f>
        <v>40</v>
      </c>
      <c r="AJ894" s="24">
        <f t="shared" si="256"/>
        <v>4238.3599999999997</v>
      </c>
      <c r="AK894" s="24">
        <f t="shared" si="257"/>
        <v>105.95899999999999</v>
      </c>
      <c r="AM894" t="str">
        <f t="shared" si="258"/>
        <v>ZONEFORF3</v>
      </c>
      <c r="AN894" t="str">
        <f t="shared" si="259"/>
        <v>HC</v>
      </c>
      <c r="AO894" s="20">
        <f t="shared" si="260"/>
        <v>5148.87</v>
      </c>
      <c r="AP894" s="20">
        <f t="shared" si="261"/>
        <v>2831.91</v>
      </c>
      <c r="AQ894" s="20">
        <f t="shared" si="262"/>
        <v>3491.15</v>
      </c>
      <c r="AR894" s="20">
        <f t="shared" si="263"/>
        <v>4238.3599999999997</v>
      </c>
      <c r="AS894" s="20">
        <f t="shared" si="264"/>
        <v>4041.8599999999997</v>
      </c>
      <c r="AT894" s="20">
        <f t="shared" si="266"/>
        <v>3912.3600000000006</v>
      </c>
      <c r="AU894" s="20">
        <f t="shared" si="265"/>
        <v>113276.4</v>
      </c>
    </row>
    <row r="895" spans="1:47" ht="56.25">
      <c r="A895" s="54">
        <v>896</v>
      </c>
      <c r="B895" s="54" t="s">
        <v>1664</v>
      </c>
      <c r="C895" s="58" t="s">
        <v>2813</v>
      </c>
      <c r="D895" s="79">
        <v>43</v>
      </c>
      <c r="E895" s="79">
        <v>49</v>
      </c>
      <c r="F895" s="80">
        <v>5074.95</v>
      </c>
      <c r="G895" s="80">
        <v>106.81</v>
      </c>
      <c r="H895" s="80">
        <v>5074.95</v>
      </c>
      <c r="I895" s="80" t="s">
        <v>28</v>
      </c>
      <c r="J895" s="80" t="s">
        <v>28</v>
      </c>
      <c r="K895" s="80">
        <v>110.57</v>
      </c>
      <c r="L895" s="73">
        <f t="shared" si="248"/>
        <v>100.84</v>
      </c>
      <c r="M895" s="73">
        <f t="shared" si="249"/>
        <v>145.38999999999999</v>
      </c>
      <c r="N895" s="72" t="str">
        <f t="shared" si="250"/>
        <v>0874</v>
      </c>
      <c r="O895" s="74">
        <f t="shared" si="251"/>
        <v>6</v>
      </c>
      <c r="P895" s="72">
        <f t="shared" si="252"/>
        <v>0</v>
      </c>
      <c r="Q895" s="74">
        <f t="shared" si="253"/>
        <v>43</v>
      </c>
      <c r="R895" s="72" t="str">
        <f t="shared" si="254"/>
        <v/>
      </c>
      <c r="S895" s="72" t="str">
        <f t="shared" si="255"/>
        <v/>
      </c>
      <c r="AI895" s="23">
        <f>'simulateur tarif OQN'!$B$4</f>
        <v>40</v>
      </c>
      <c r="AJ895" s="24">
        <f t="shared" si="256"/>
        <v>4754.5199999999995</v>
      </c>
      <c r="AK895" s="24">
        <f t="shared" si="257"/>
        <v>118.86299999999999</v>
      </c>
      <c r="AM895" t="str">
        <f t="shared" si="258"/>
        <v>ZONEBASSE</v>
      </c>
      <c r="AN895" t="str">
        <f t="shared" si="259"/>
        <v>HC</v>
      </c>
      <c r="AO895" s="20">
        <f t="shared" si="260"/>
        <v>4754.5199999999995</v>
      </c>
      <c r="AP895" s="20">
        <f t="shared" si="261"/>
        <v>5074.95</v>
      </c>
      <c r="AQ895" s="20" t="str">
        <f t="shared" si="262"/>
        <v>.</v>
      </c>
      <c r="AR895" s="20" t="str">
        <f t="shared" si="263"/>
        <v>.</v>
      </c>
      <c r="AS895" s="20">
        <f t="shared" si="264"/>
        <v>4079.8199999999997</v>
      </c>
      <c r="AT895" s="20">
        <f t="shared" si="266"/>
        <v>4566.32</v>
      </c>
      <c r="AU895" s="20">
        <f t="shared" si="265"/>
        <v>202998</v>
      </c>
    </row>
    <row r="896" spans="1:47" ht="56.25">
      <c r="A896" s="54">
        <v>897</v>
      </c>
      <c r="B896" s="54" t="s">
        <v>1665</v>
      </c>
      <c r="C896" s="58" t="s">
        <v>2814</v>
      </c>
      <c r="D896" s="79">
        <v>50</v>
      </c>
      <c r="E896" s="79">
        <v>56</v>
      </c>
      <c r="F896" s="80">
        <v>5069.74</v>
      </c>
      <c r="G896" s="80">
        <v>101.39</v>
      </c>
      <c r="H896" s="80">
        <v>5069.74</v>
      </c>
      <c r="I896" s="80" t="s">
        <v>28</v>
      </c>
      <c r="J896" s="80" t="s">
        <v>28</v>
      </c>
      <c r="K896" s="80">
        <v>95.48</v>
      </c>
      <c r="L896" s="73">
        <f t="shared" si="248"/>
        <v>100.84</v>
      </c>
      <c r="M896" s="73">
        <f t="shared" si="249"/>
        <v>145.38999999999999</v>
      </c>
      <c r="N896" s="72" t="str">
        <f t="shared" si="250"/>
        <v>0874</v>
      </c>
      <c r="O896" s="74">
        <f t="shared" si="251"/>
        <v>6</v>
      </c>
      <c r="P896" s="72">
        <f t="shared" si="252"/>
        <v>0</v>
      </c>
      <c r="Q896" s="74">
        <f t="shared" si="253"/>
        <v>50</v>
      </c>
      <c r="R896" s="72" t="str">
        <f t="shared" si="254"/>
        <v/>
      </c>
      <c r="S896" s="72" t="str">
        <f t="shared" si="255"/>
        <v/>
      </c>
      <c r="AI896" s="23">
        <f>'simulateur tarif OQN'!$B$4</f>
        <v>40</v>
      </c>
      <c r="AJ896" s="24">
        <f t="shared" si="256"/>
        <v>4055.8399999999997</v>
      </c>
      <c r="AK896" s="24">
        <f t="shared" si="257"/>
        <v>101.39599999999999</v>
      </c>
      <c r="AM896" t="str">
        <f t="shared" si="258"/>
        <v>ZONEBASSE</v>
      </c>
      <c r="AN896" t="str">
        <f t="shared" si="259"/>
        <v>HC</v>
      </c>
      <c r="AO896" s="20">
        <f t="shared" si="260"/>
        <v>4055.8399999999997</v>
      </c>
      <c r="AP896" s="20">
        <f t="shared" si="261"/>
        <v>5069.74</v>
      </c>
      <c r="AQ896" s="20" t="str">
        <f t="shared" si="262"/>
        <v>.</v>
      </c>
      <c r="AR896" s="20" t="str">
        <f t="shared" si="263"/>
        <v>.</v>
      </c>
      <c r="AS896" s="20">
        <f t="shared" si="264"/>
        <v>3542.0599999999995</v>
      </c>
      <c r="AT896" s="20">
        <f t="shared" si="266"/>
        <v>3274.0599999999995</v>
      </c>
      <c r="AU896" s="20">
        <f t="shared" si="265"/>
        <v>202789.59999999998</v>
      </c>
    </row>
    <row r="897" spans="1:47" ht="56.25">
      <c r="A897" s="54">
        <v>898</v>
      </c>
      <c r="B897" s="54" t="s">
        <v>1666</v>
      </c>
      <c r="C897" s="58" t="s">
        <v>2815</v>
      </c>
      <c r="D897" s="79">
        <v>57</v>
      </c>
      <c r="E897" s="79">
        <v>63</v>
      </c>
      <c r="F897" s="80">
        <v>6087.19</v>
      </c>
      <c r="G897" s="80">
        <v>106.79</v>
      </c>
      <c r="H897" s="80">
        <v>6087.19</v>
      </c>
      <c r="I897" s="80" t="s">
        <v>28</v>
      </c>
      <c r="J897" s="80" t="s">
        <v>28</v>
      </c>
      <c r="K897" s="80">
        <v>100.55</v>
      </c>
      <c r="L897" s="73">
        <f t="shared" si="248"/>
        <v>100.84</v>
      </c>
      <c r="M897" s="73">
        <f t="shared" si="249"/>
        <v>145.38999999999999</v>
      </c>
      <c r="N897" s="72" t="str">
        <f t="shared" si="250"/>
        <v>0874</v>
      </c>
      <c r="O897" s="74">
        <f t="shared" si="251"/>
        <v>6</v>
      </c>
      <c r="P897" s="72">
        <f t="shared" si="252"/>
        <v>0</v>
      </c>
      <c r="Q897" s="74">
        <f t="shared" si="253"/>
        <v>57</v>
      </c>
      <c r="R897" s="72" t="str">
        <f t="shared" si="254"/>
        <v/>
      </c>
      <c r="S897" s="72" t="str">
        <f t="shared" si="255"/>
        <v/>
      </c>
      <c r="AI897" s="23">
        <f>'simulateur tarif OQN'!$B$4</f>
        <v>40</v>
      </c>
      <c r="AJ897" s="24">
        <f t="shared" si="256"/>
        <v>4271.7599999999993</v>
      </c>
      <c r="AK897" s="24">
        <f t="shared" si="257"/>
        <v>106.79399999999998</v>
      </c>
      <c r="AM897" t="str">
        <f t="shared" si="258"/>
        <v>ZONEBASSE</v>
      </c>
      <c r="AN897" t="str">
        <f t="shared" si="259"/>
        <v>HC</v>
      </c>
      <c r="AO897" s="20">
        <f t="shared" si="260"/>
        <v>4271.7599999999993</v>
      </c>
      <c r="AP897" s="20">
        <f t="shared" si="261"/>
        <v>6087.19</v>
      </c>
      <c r="AQ897" s="20" t="str">
        <f t="shared" si="262"/>
        <v>.</v>
      </c>
      <c r="AR897" s="20" t="str">
        <f t="shared" si="263"/>
        <v>.</v>
      </c>
      <c r="AS897" s="20">
        <f t="shared" si="264"/>
        <v>3774.5399999999995</v>
      </c>
      <c r="AT897" s="20">
        <f t="shared" si="266"/>
        <v>3760.0399999999991</v>
      </c>
      <c r="AU897" s="20">
        <f t="shared" si="265"/>
        <v>243487.59999999998</v>
      </c>
    </row>
    <row r="898" spans="1:47" ht="56.25">
      <c r="A898" s="54">
        <v>899</v>
      </c>
      <c r="B898" s="54" t="s">
        <v>1667</v>
      </c>
      <c r="C898" s="58" t="s">
        <v>2816</v>
      </c>
      <c r="D898" s="79">
        <v>15</v>
      </c>
      <c r="E898" s="79">
        <v>35</v>
      </c>
      <c r="F898" s="80">
        <v>1683.35</v>
      </c>
      <c r="G898" s="80">
        <v>112.22</v>
      </c>
      <c r="H898" s="80">
        <v>1683.35</v>
      </c>
      <c r="I898" s="80">
        <v>2278.0300000000002</v>
      </c>
      <c r="J898" s="80">
        <v>2865.91</v>
      </c>
      <c r="K898" s="80">
        <v>79.010000000000005</v>
      </c>
      <c r="L898" s="73">
        <f t="shared" si="248"/>
        <v>96.43</v>
      </c>
      <c r="M898" s="73">
        <f t="shared" si="249"/>
        <v>145.38999999999999</v>
      </c>
      <c r="N898" s="72" t="str">
        <f t="shared" si="250"/>
        <v>0874</v>
      </c>
      <c r="O898" s="74">
        <f t="shared" si="251"/>
        <v>20</v>
      </c>
      <c r="P898" s="72">
        <f t="shared" si="252"/>
        <v>1</v>
      </c>
      <c r="Q898" s="74">
        <f t="shared" si="253"/>
        <v>15</v>
      </c>
      <c r="R898" s="72">
        <f t="shared" si="254"/>
        <v>22</v>
      </c>
      <c r="S898" s="72">
        <f t="shared" si="255"/>
        <v>29</v>
      </c>
      <c r="AI898" s="23">
        <f>'simulateur tarif OQN'!$B$4</f>
        <v>40</v>
      </c>
      <c r="AJ898" s="24">
        <f t="shared" si="256"/>
        <v>3260.96</v>
      </c>
      <c r="AK898" s="24">
        <f t="shared" si="257"/>
        <v>81.524000000000001</v>
      </c>
      <c r="AM898" t="str">
        <f t="shared" si="258"/>
        <v>ZONEHAUTE</v>
      </c>
      <c r="AN898" t="str">
        <f t="shared" si="259"/>
        <v>HC</v>
      </c>
      <c r="AO898" s="20">
        <f t="shared" si="260"/>
        <v>4488.8500000000004</v>
      </c>
      <c r="AP898" s="20">
        <f t="shared" si="261"/>
        <v>1683.35</v>
      </c>
      <c r="AQ898" s="20">
        <f t="shared" si="262"/>
        <v>2278.0300000000002</v>
      </c>
      <c r="AR898" s="20">
        <f t="shared" si="263"/>
        <v>2865.91</v>
      </c>
      <c r="AS898" s="20">
        <f t="shared" si="264"/>
        <v>3260.96</v>
      </c>
      <c r="AT898" s="20">
        <f t="shared" si="266"/>
        <v>2389.96</v>
      </c>
      <c r="AU898" s="20">
        <f t="shared" si="265"/>
        <v>67334</v>
      </c>
    </row>
    <row r="899" spans="1:47" ht="56.25">
      <c r="A899" s="54">
        <v>900</v>
      </c>
      <c r="B899" s="54" t="s">
        <v>1668</v>
      </c>
      <c r="C899" s="58" t="s">
        <v>2817</v>
      </c>
      <c r="D899" s="79">
        <v>15</v>
      </c>
      <c r="E899" s="79">
        <v>35</v>
      </c>
      <c r="F899" s="80">
        <v>1939.39</v>
      </c>
      <c r="G899" s="80">
        <v>129.29</v>
      </c>
      <c r="H899" s="80">
        <v>1939.39</v>
      </c>
      <c r="I899" s="80">
        <v>2514.0300000000002</v>
      </c>
      <c r="J899" s="80">
        <v>3264.88</v>
      </c>
      <c r="K899" s="80">
        <v>89.13</v>
      </c>
      <c r="L899" s="73">
        <f t="shared" si="248"/>
        <v>96.43</v>
      </c>
      <c r="M899" s="73">
        <f t="shared" si="249"/>
        <v>145.38999999999999</v>
      </c>
      <c r="N899" s="72" t="str">
        <f t="shared" si="250"/>
        <v>0874</v>
      </c>
      <c r="O899" s="74">
        <f t="shared" si="251"/>
        <v>20</v>
      </c>
      <c r="P899" s="72">
        <f t="shared" si="252"/>
        <v>1</v>
      </c>
      <c r="Q899" s="74">
        <f t="shared" si="253"/>
        <v>15</v>
      </c>
      <c r="R899" s="72">
        <f t="shared" si="254"/>
        <v>22</v>
      </c>
      <c r="S899" s="72">
        <f t="shared" si="255"/>
        <v>29</v>
      </c>
      <c r="AI899" s="23">
        <f>'simulateur tarif OQN'!$B$4</f>
        <v>40</v>
      </c>
      <c r="AJ899" s="24">
        <f t="shared" si="256"/>
        <v>3710.53</v>
      </c>
      <c r="AK899" s="24">
        <f t="shared" si="257"/>
        <v>92.763249999999999</v>
      </c>
      <c r="AM899" t="str">
        <f t="shared" si="258"/>
        <v>ZONEHAUTE</v>
      </c>
      <c r="AN899" t="str">
        <f t="shared" si="259"/>
        <v>HC</v>
      </c>
      <c r="AO899" s="20">
        <f t="shared" si="260"/>
        <v>5171.6400000000003</v>
      </c>
      <c r="AP899" s="20">
        <f t="shared" si="261"/>
        <v>1939.39</v>
      </c>
      <c r="AQ899" s="20">
        <f t="shared" si="262"/>
        <v>2514.0300000000002</v>
      </c>
      <c r="AR899" s="20">
        <f t="shared" si="263"/>
        <v>3264.88</v>
      </c>
      <c r="AS899" s="20">
        <f t="shared" si="264"/>
        <v>3710.53</v>
      </c>
      <c r="AT899" s="20">
        <f t="shared" si="266"/>
        <v>3345.5299999999997</v>
      </c>
      <c r="AU899" s="20">
        <f t="shared" si="265"/>
        <v>77575.600000000006</v>
      </c>
    </row>
    <row r="900" spans="1:47" ht="56.25">
      <c r="A900" s="54">
        <v>901</v>
      </c>
      <c r="B900" s="54" t="s">
        <v>1669</v>
      </c>
      <c r="C900" s="58" t="s">
        <v>2818</v>
      </c>
      <c r="D900" s="79">
        <v>15</v>
      </c>
      <c r="E900" s="79">
        <v>35</v>
      </c>
      <c r="F900" s="80">
        <v>1801.09</v>
      </c>
      <c r="G900" s="80">
        <v>120.07</v>
      </c>
      <c r="H900" s="80">
        <v>1801.09</v>
      </c>
      <c r="I900" s="80">
        <v>2413.9699999999998</v>
      </c>
      <c r="J900" s="80">
        <v>3056.29</v>
      </c>
      <c r="K900" s="80">
        <v>82.49</v>
      </c>
      <c r="L900" s="73">
        <f t="shared" ref="L900:L963" si="267">IFERROR(VLOOKUP(B900,$B$1326:$K$2467,6,0),"")</f>
        <v>96.43</v>
      </c>
      <c r="M900" s="73">
        <f t="shared" ref="M900:M963" si="268">IFERROR(VLOOKUP($B900,$B$2468:$K$3603,6,0),"")</f>
        <v>145.38999999999999</v>
      </c>
      <c r="N900" s="72" t="str">
        <f t="shared" ref="N900:N963" si="269">LEFT(B900,4)</f>
        <v>0874</v>
      </c>
      <c r="O900" s="74">
        <f t="shared" ref="O900:O963" si="270">E900-D900</f>
        <v>20</v>
      </c>
      <c r="P900" s="72">
        <f t="shared" ref="P900:P963" si="271">IF(O900=20,1,0)</f>
        <v>1</v>
      </c>
      <c r="Q900" s="74">
        <f t="shared" ref="Q900:Q963" si="272">D900</f>
        <v>15</v>
      </c>
      <c r="R900" s="72">
        <f t="shared" ref="R900:R963" si="273">IF(P900=1,Q900+7,"")</f>
        <v>22</v>
      </c>
      <c r="S900" s="72">
        <f t="shared" ref="S900:S963" si="274">IF(P900=1,Q900+14,"")</f>
        <v>29</v>
      </c>
      <c r="AI900" s="23">
        <f>'simulateur tarif OQN'!$B$4</f>
        <v>40</v>
      </c>
      <c r="AJ900" s="24">
        <f t="shared" ref="AJ900:AJ963" si="275">IF(AN900="HDJ",AU900,IF(AM900="ZONE90",AT900,IF(AM900="ZONEBASSE",AO900,IF(AM900="ZONEFORF1",AP900,IF(AM900="ZONEFORF2",AQ900,IF(AM900="ZONEFORF3",AR900,AS900))))))</f>
        <v>3468.74</v>
      </c>
      <c r="AK900" s="24">
        <f t="shared" ref="AK900:AK963" si="276">AJ900/AI900</f>
        <v>86.718499999999992</v>
      </c>
      <c r="AM900" t="str">
        <f t="shared" ref="AM900:AM963" si="277">IF(AI900&gt;90,"ZONE90",IF(P900=1,IF(AI900&lt;D900,"ZONEBASSE",IF(AI900&lt;R900,"ZONEFORF1",IF(AI900&lt;S900,"ZONEFORF2",IF(AI900&lt;E900,"ZONEFORF3","ZONEHAUTE")))),IF(AI900&lt;D900,"ZONEBASSE",IF(AI900&lt;E900,"ZONEFORF1","ZONEHAUTE"))))</f>
        <v>ZONEHAUTE</v>
      </c>
      <c r="AN900" t="str">
        <f t="shared" ref="AN900:AN963" si="278">IF(RIGHT(B900,1)="0","HDJ","HC")</f>
        <v>HC</v>
      </c>
      <c r="AO900" s="20">
        <f t="shared" ref="AO900:AO963" si="279">IF(AI900&lt;8,M900*AI900,F900-(D900-AI900)*G900)</f>
        <v>4802.84</v>
      </c>
      <c r="AP900" s="20">
        <f t="shared" ref="AP900:AP963" si="280">H900</f>
        <v>1801.09</v>
      </c>
      <c r="AQ900" s="20">
        <f t="shared" ref="AQ900:AQ963" si="281">I900</f>
        <v>2413.9699999999998</v>
      </c>
      <c r="AR900" s="20">
        <f t="shared" ref="AR900:AR963" si="282">J900</f>
        <v>3056.29</v>
      </c>
      <c r="AS900" s="20">
        <f t="shared" ref="AS900:AS963" si="283">IF(P900=1,J900+(AI900-E900)*K900,H900+(AI900-E900)*K900)</f>
        <v>3468.74</v>
      </c>
      <c r="AT900" s="20">
        <f t="shared" si="266"/>
        <v>2771.74</v>
      </c>
      <c r="AU900" s="20">
        <f t="shared" ref="AU900:AU963" si="284">AI900*H900</f>
        <v>72043.599999999991</v>
      </c>
    </row>
    <row r="901" spans="1:47" ht="56.25">
      <c r="A901" s="54">
        <v>902</v>
      </c>
      <c r="B901" s="54" t="s">
        <v>1670</v>
      </c>
      <c r="C901" s="58" t="s">
        <v>2819</v>
      </c>
      <c r="D901" s="79">
        <v>43</v>
      </c>
      <c r="E901" s="79">
        <v>49</v>
      </c>
      <c r="F901" s="80">
        <v>4145.32</v>
      </c>
      <c r="G901" s="80">
        <v>77.790000000000006</v>
      </c>
      <c r="H901" s="80">
        <v>4145.32</v>
      </c>
      <c r="I901" s="80" t="s">
        <v>28</v>
      </c>
      <c r="J901" s="80" t="s">
        <v>28</v>
      </c>
      <c r="K901" s="80">
        <v>90.49</v>
      </c>
      <c r="L901" s="73">
        <f t="shared" si="267"/>
        <v>96.43</v>
      </c>
      <c r="M901" s="73">
        <f t="shared" si="268"/>
        <v>145.38999999999999</v>
      </c>
      <c r="N901" s="72" t="str">
        <f t="shared" si="269"/>
        <v>0874</v>
      </c>
      <c r="O901" s="74">
        <f t="shared" si="270"/>
        <v>6</v>
      </c>
      <c r="P901" s="72">
        <f t="shared" si="271"/>
        <v>0</v>
      </c>
      <c r="Q901" s="74">
        <f t="shared" si="272"/>
        <v>43</v>
      </c>
      <c r="R901" s="72" t="str">
        <f t="shared" si="273"/>
        <v/>
      </c>
      <c r="S901" s="72" t="str">
        <f t="shared" si="274"/>
        <v/>
      </c>
      <c r="AI901" s="23">
        <f>'simulateur tarif OQN'!$B$4</f>
        <v>40</v>
      </c>
      <c r="AJ901" s="24">
        <f t="shared" si="275"/>
        <v>3911.95</v>
      </c>
      <c r="AK901" s="24">
        <f t="shared" si="276"/>
        <v>97.798749999999998</v>
      </c>
      <c r="AM901" t="str">
        <f t="shared" si="277"/>
        <v>ZONEBASSE</v>
      </c>
      <c r="AN901" t="str">
        <f t="shared" si="278"/>
        <v>HC</v>
      </c>
      <c r="AO901" s="20">
        <f t="shared" si="279"/>
        <v>3911.95</v>
      </c>
      <c r="AP901" s="20">
        <f t="shared" si="280"/>
        <v>4145.32</v>
      </c>
      <c r="AQ901" s="20" t="str">
        <f t="shared" si="281"/>
        <v>.</v>
      </c>
      <c r="AR901" s="20" t="str">
        <f t="shared" si="282"/>
        <v>.</v>
      </c>
      <c r="AS901" s="20">
        <f t="shared" si="283"/>
        <v>3330.91</v>
      </c>
      <c r="AT901" s="20">
        <f t="shared" si="266"/>
        <v>3033.91</v>
      </c>
      <c r="AU901" s="20">
        <f t="shared" si="284"/>
        <v>165812.79999999999</v>
      </c>
    </row>
    <row r="902" spans="1:47" ht="56.25">
      <c r="A902" s="54">
        <v>903</v>
      </c>
      <c r="B902" s="54" t="s">
        <v>1671</v>
      </c>
      <c r="C902" s="58" t="s">
        <v>2820</v>
      </c>
      <c r="D902" s="79">
        <v>43</v>
      </c>
      <c r="E902" s="79">
        <v>49</v>
      </c>
      <c r="F902" s="80">
        <v>4635.54</v>
      </c>
      <c r="G902" s="80">
        <v>107.8</v>
      </c>
      <c r="H902" s="80">
        <v>4635.54</v>
      </c>
      <c r="I902" s="80" t="s">
        <v>28</v>
      </c>
      <c r="J902" s="80" t="s">
        <v>28</v>
      </c>
      <c r="K902" s="80">
        <v>100.72</v>
      </c>
      <c r="L902" s="73">
        <f t="shared" si="267"/>
        <v>96.43</v>
      </c>
      <c r="M902" s="73">
        <f t="shared" si="268"/>
        <v>145.38999999999999</v>
      </c>
      <c r="N902" s="72" t="str">
        <f t="shared" si="269"/>
        <v>0874</v>
      </c>
      <c r="O902" s="74">
        <f t="shared" si="270"/>
        <v>6</v>
      </c>
      <c r="P902" s="72">
        <f t="shared" si="271"/>
        <v>0</v>
      </c>
      <c r="Q902" s="74">
        <f t="shared" si="272"/>
        <v>43</v>
      </c>
      <c r="R902" s="72" t="str">
        <f t="shared" si="273"/>
        <v/>
      </c>
      <c r="S902" s="72" t="str">
        <f t="shared" si="274"/>
        <v/>
      </c>
      <c r="AI902" s="23">
        <f>'simulateur tarif OQN'!$B$4</f>
        <v>40</v>
      </c>
      <c r="AJ902" s="24">
        <f t="shared" si="275"/>
        <v>4312.1400000000003</v>
      </c>
      <c r="AK902" s="24">
        <f t="shared" si="276"/>
        <v>107.80350000000001</v>
      </c>
      <c r="AM902" t="str">
        <f t="shared" si="277"/>
        <v>ZONEBASSE</v>
      </c>
      <c r="AN902" t="str">
        <f t="shared" si="278"/>
        <v>HC</v>
      </c>
      <c r="AO902" s="20">
        <f t="shared" si="279"/>
        <v>4312.1400000000003</v>
      </c>
      <c r="AP902" s="20">
        <f t="shared" si="280"/>
        <v>4635.54</v>
      </c>
      <c r="AQ902" s="20" t="str">
        <f t="shared" si="281"/>
        <v>.</v>
      </c>
      <c r="AR902" s="20" t="str">
        <f t="shared" si="282"/>
        <v>.</v>
      </c>
      <c r="AS902" s="20">
        <f t="shared" si="283"/>
        <v>3729.06</v>
      </c>
      <c r="AT902" s="20">
        <f t="shared" si="266"/>
        <v>3943.5599999999995</v>
      </c>
      <c r="AU902" s="20">
        <f t="shared" si="284"/>
        <v>185421.6</v>
      </c>
    </row>
    <row r="903" spans="1:47" ht="56.25">
      <c r="A903" s="54">
        <v>904</v>
      </c>
      <c r="B903" s="54" t="s">
        <v>1672</v>
      </c>
      <c r="C903" s="58" t="s">
        <v>2821</v>
      </c>
      <c r="D903" s="79">
        <v>57</v>
      </c>
      <c r="E903" s="79">
        <v>63</v>
      </c>
      <c r="F903" s="80">
        <v>6326.72</v>
      </c>
      <c r="G903" s="80">
        <v>111</v>
      </c>
      <c r="H903" s="80">
        <v>6326.72</v>
      </c>
      <c r="I903" s="80" t="s">
        <v>28</v>
      </c>
      <c r="J903" s="80" t="s">
        <v>28</v>
      </c>
      <c r="K903" s="80">
        <v>105.83</v>
      </c>
      <c r="L903" s="73">
        <f t="shared" si="267"/>
        <v>96.43</v>
      </c>
      <c r="M903" s="73">
        <f t="shared" si="268"/>
        <v>145.38999999999999</v>
      </c>
      <c r="N903" s="72" t="str">
        <f t="shared" si="269"/>
        <v>0874</v>
      </c>
      <c r="O903" s="74">
        <f t="shared" si="270"/>
        <v>6</v>
      </c>
      <c r="P903" s="72">
        <f t="shared" si="271"/>
        <v>0</v>
      </c>
      <c r="Q903" s="74">
        <f t="shared" si="272"/>
        <v>57</v>
      </c>
      <c r="R903" s="72" t="str">
        <f t="shared" si="273"/>
        <v/>
      </c>
      <c r="S903" s="72" t="str">
        <f t="shared" si="274"/>
        <v/>
      </c>
      <c r="AI903" s="23">
        <f>'simulateur tarif OQN'!$B$4</f>
        <v>40</v>
      </c>
      <c r="AJ903" s="24">
        <f t="shared" si="275"/>
        <v>4439.72</v>
      </c>
      <c r="AK903" s="24">
        <f t="shared" si="276"/>
        <v>110.99300000000001</v>
      </c>
      <c r="AM903" t="str">
        <f t="shared" si="277"/>
        <v>ZONEBASSE</v>
      </c>
      <c r="AN903" t="str">
        <f t="shared" si="278"/>
        <v>HC</v>
      </c>
      <c r="AO903" s="20">
        <f t="shared" si="279"/>
        <v>4439.72</v>
      </c>
      <c r="AP903" s="20">
        <f t="shared" si="280"/>
        <v>6326.72</v>
      </c>
      <c r="AQ903" s="20" t="str">
        <f t="shared" si="281"/>
        <v>.</v>
      </c>
      <c r="AR903" s="20" t="str">
        <f t="shared" si="282"/>
        <v>.</v>
      </c>
      <c r="AS903" s="20">
        <f t="shared" si="283"/>
        <v>3892.63</v>
      </c>
      <c r="AT903" s="20">
        <f t="shared" si="266"/>
        <v>4362.630000000001</v>
      </c>
      <c r="AU903" s="20">
        <f t="shared" si="284"/>
        <v>253068.80000000002</v>
      </c>
    </row>
    <row r="904" spans="1:47" ht="56.25">
      <c r="A904" s="54">
        <v>905</v>
      </c>
      <c r="B904" s="54" t="s">
        <v>1673</v>
      </c>
      <c r="C904" s="58" t="s">
        <v>2822</v>
      </c>
      <c r="D904" s="79">
        <v>8</v>
      </c>
      <c r="E904" s="79">
        <v>28</v>
      </c>
      <c r="F904" s="80">
        <v>939.29</v>
      </c>
      <c r="G904" s="80">
        <v>117.41</v>
      </c>
      <c r="H904" s="80">
        <v>939.29</v>
      </c>
      <c r="I904" s="80">
        <v>1557.59</v>
      </c>
      <c r="J904" s="80">
        <v>2119.21</v>
      </c>
      <c r="K904" s="80">
        <v>72.91</v>
      </c>
      <c r="L904" s="73">
        <f t="shared" si="267"/>
        <v>86.75</v>
      </c>
      <c r="M904" s="73">
        <f t="shared" si="268"/>
        <v>145.38999999999999</v>
      </c>
      <c r="N904" s="72" t="str">
        <f t="shared" si="269"/>
        <v>0874</v>
      </c>
      <c r="O904" s="74">
        <f t="shared" si="270"/>
        <v>20</v>
      </c>
      <c r="P904" s="72">
        <f t="shared" si="271"/>
        <v>1</v>
      </c>
      <c r="Q904" s="74">
        <f t="shared" si="272"/>
        <v>8</v>
      </c>
      <c r="R904" s="72">
        <f t="shared" si="273"/>
        <v>15</v>
      </c>
      <c r="S904" s="72">
        <f t="shared" si="274"/>
        <v>22</v>
      </c>
      <c r="AI904" s="23">
        <f>'simulateur tarif OQN'!$B$4</f>
        <v>40</v>
      </c>
      <c r="AJ904" s="24">
        <f t="shared" si="275"/>
        <v>2994.13</v>
      </c>
      <c r="AK904" s="24">
        <f t="shared" si="276"/>
        <v>74.853250000000003</v>
      </c>
      <c r="AM904" t="str">
        <f t="shared" si="277"/>
        <v>ZONEHAUTE</v>
      </c>
      <c r="AN904" t="str">
        <f t="shared" si="278"/>
        <v>HC</v>
      </c>
      <c r="AO904" s="20">
        <f t="shared" si="279"/>
        <v>4696.41</v>
      </c>
      <c r="AP904" s="20">
        <f t="shared" si="280"/>
        <v>939.29</v>
      </c>
      <c r="AQ904" s="20">
        <f t="shared" si="281"/>
        <v>1557.59</v>
      </c>
      <c r="AR904" s="20">
        <f t="shared" si="282"/>
        <v>2119.21</v>
      </c>
      <c r="AS904" s="20">
        <f t="shared" si="283"/>
        <v>2994.13</v>
      </c>
      <c r="AT904" s="20">
        <f t="shared" si="266"/>
        <v>2302.13</v>
      </c>
      <c r="AU904" s="20">
        <f t="shared" si="284"/>
        <v>37571.599999999999</v>
      </c>
    </row>
    <row r="905" spans="1:47" ht="56.25">
      <c r="A905" s="54">
        <v>906</v>
      </c>
      <c r="B905" s="54" t="s">
        <v>1674</v>
      </c>
      <c r="C905" s="58" t="s">
        <v>2823</v>
      </c>
      <c r="D905" s="79">
        <v>29</v>
      </c>
      <c r="E905" s="79">
        <v>35</v>
      </c>
      <c r="F905" s="80">
        <v>2623.83</v>
      </c>
      <c r="G905" s="80">
        <v>72.09</v>
      </c>
      <c r="H905" s="80">
        <v>2623.83</v>
      </c>
      <c r="I905" s="80" t="s">
        <v>28</v>
      </c>
      <c r="J905" s="80" t="s">
        <v>28</v>
      </c>
      <c r="K905" s="80">
        <v>81.36</v>
      </c>
      <c r="L905" s="73">
        <f t="shared" si="267"/>
        <v>86.75</v>
      </c>
      <c r="M905" s="73">
        <f t="shared" si="268"/>
        <v>145.38999999999999</v>
      </c>
      <c r="N905" s="72" t="str">
        <f t="shared" si="269"/>
        <v>0874</v>
      </c>
      <c r="O905" s="74">
        <f t="shared" si="270"/>
        <v>6</v>
      </c>
      <c r="P905" s="72">
        <f t="shared" si="271"/>
        <v>0</v>
      </c>
      <c r="Q905" s="74">
        <f t="shared" si="272"/>
        <v>29</v>
      </c>
      <c r="R905" s="72" t="str">
        <f t="shared" si="273"/>
        <v/>
      </c>
      <c r="S905" s="72" t="str">
        <f t="shared" si="274"/>
        <v/>
      </c>
      <c r="AI905" s="23">
        <f>'simulateur tarif OQN'!$B$4</f>
        <v>40</v>
      </c>
      <c r="AJ905" s="24">
        <f t="shared" si="275"/>
        <v>3030.63</v>
      </c>
      <c r="AK905" s="24">
        <f t="shared" si="276"/>
        <v>75.765749999999997</v>
      </c>
      <c r="AM905" t="str">
        <f t="shared" si="277"/>
        <v>ZONEHAUTE</v>
      </c>
      <c r="AN905" t="str">
        <f t="shared" si="278"/>
        <v>HC</v>
      </c>
      <c r="AO905" s="20">
        <f t="shared" si="279"/>
        <v>3416.8199999999997</v>
      </c>
      <c r="AP905" s="20">
        <f t="shared" si="280"/>
        <v>2623.83</v>
      </c>
      <c r="AQ905" s="20" t="str">
        <f t="shared" si="281"/>
        <v>.</v>
      </c>
      <c r="AR905" s="20" t="str">
        <f t="shared" si="282"/>
        <v>.</v>
      </c>
      <c r="AS905" s="20">
        <f t="shared" si="283"/>
        <v>3030.63</v>
      </c>
      <c r="AT905" s="20">
        <f t="shared" si="266"/>
        <v>2761.13</v>
      </c>
      <c r="AU905" s="20">
        <f t="shared" si="284"/>
        <v>104953.2</v>
      </c>
    </row>
    <row r="906" spans="1:47" ht="56.25">
      <c r="A906" s="54">
        <v>907</v>
      </c>
      <c r="B906" s="54" t="s">
        <v>1675</v>
      </c>
      <c r="C906" s="58" t="s">
        <v>2824</v>
      </c>
      <c r="D906" s="79">
        <v>8</v>
      </c>
      <c r="E906" s="79">
        <v>28</v>
      </c>
      <c r="F906" s="80">
        <v>1099.77</v>
      </c>
      <c r="G906" s="80">
        <v>137.47</v>
      </c>
      <c r="H906" s="80">
        <v>1099.77</v>
      </c>
      <c r="I906" s="80">
        <v>1697.65</v>
      </c>
      <c r="J906" s="80">
        <v>2348.5500000000002</v>
      </c>
      <c r="K906" s="80">
        <v>78.42</v>
      </c>
      <c r="L906" s="73">
        <f t="shared" si="267"/>
        <v>86.75</v>
      </c>
      <c r="M906" s="73">
        <f t="shared" si="268"/>
        <v>145.38999999999999</v>
      </c>
      <c r="N906" s="72" t="str">
        <f t="shared" si="269"/>
        <v>0874</v>
      </c>
      <c r="O906" s="74">
        <f t="shared" si="270"/>
        <v>20</v>
      </c>
      <c r="P906" s="72">
        <f t="shared" si="271"/>
        <v>1</v>
      </c>
      <c r="Q906" s="74">
        <f t="shared" si="272"/>
        <v>8</v>
      </c>
      <c r="R906" s="72">
        <f t="shared" si="273"/>
        <v>15</v>
      </c>
      <c r="S906" s="72">
        <f t="shared" si="274"/>
        <v>22</v>
      </c>
      <c r="AI906" s="23">
        <f>'simulateur tarif OQN'!$B$4</f>
        <v>40</v>
      </c>
      <c r="AJ906" s="24">
        <f t="shared" si="275"/>
        <v>3289.59</v>
      </c>
      <c r="AK906" s="24">
        <f t="shared" si="276"/>
        <v>82.239750000000001</v>
      </c>
      <c r="AM906" t="str">
        <f t="shared" si="277"/>
        <v>ZONEHAUTE</v>
      </c>
      <c r="AN906" t="str">
        <f t="shared" si="278"/>
        <v>HC</v>
      </c>
      <c r="AO906" s="20">
        <f t="shared" si="279"/>
        <v>5498.8099999999995</v>
      </c>
      <c r="AP906" s="20">
        <f t="shared" si="280"/>
        <v>1099.77</v>
      </c>
      <c r="AQ906" s="20">
        <f t="shared" si="281"/>
        <v>1697.65</v>
      </c>
      <c r="AR906" s="20">
        <f t="shared" si="282"/>
        <v>2348.5500000000002</v>
      </c>
      <c r="AS906" s="20">
        <f t="shared" si="283"/>
        <v>3289.59</v>
      </c>
      <c r="AT906" s="20">
        <f t="shared" si="266"/>
        <v>2873.09</v>
      </c>
      <c r="AU906" s="20">
        <f t="shared" si="284"/>
        <v>43990.8</v>
      </c>
    </row>
    <row r="907" spans="1:47" ht="56.25">
      <c r="A907" s="54">
        <v>908</v>
      </c>
      <c r="B907" s="54" t="s">
        <v>1676</v>
      </c>
      <c r="C907" s="58" t="s">
        <v>2825</v>
      </c>
      <c r="D907" s="79">
        <v>29</v>
      </c>
      <c r="E907" s="79">
        <v>35</v>
      </c>
      <c r="F907" s="80">
        <v>2844.01</v>
      </c>
      <c r="G907" s="80">
        <v>70.78</v>
      </c>
      <c r="H907" s="80">
        <v>2844.01</v>
      </c>
      <c r="I907" s="80" t="s">
        <v>28</v>
      </c>
      <c r="J907" s="80" t="s">
        <v>28</v>
      </c>
      <c r="K907" s="80">
        <v>89.24</v>
      </c>
      <c r="L907" s="73">
        <f t="shared" si="267"/>
        <v>86.75</v>
      </c>
      <c r="M907" s="73">
        <f t="shared" si="268"/>
        <v>145.38999999999999</v>
      </c>
      <c r="N907" s="72" t="str">
        <f t="shared" si="269"/>
        <v>0874</v>
      </c>
      <c r="O907" s="74">
        <f t="shared" si="270"/>
        <v>6</v>
      </c>
      <c r="P907" s="72">
        <f t="shared" si="271"/>
        <v>0</v>
      </c>
      <c r="Q907" s="74">
        <f t="shared" si="272"/>
        <v>29</v>
      </c>
      <c r="R907" s="72" t="str">
        <f t="shared" si="273"/>
        <v/>
      </c>
      <c r="S907" s="72" t="str">
        <f t="shared" si="274"/>
        <v/>
      </c>
      <c r="AI907" s="23">
        <f>'simulateur tarif OQN'!$B$4</f>
        <v>40</v>
      </c>
      <c r="AJ907" s="24">
        <f t="shared" si="275"/>
        <v>3290.21</v>
      </c>
      <c r="AK907" s="24">
        <f t="shared" si="276"/>
        <v>82.255250000000004</v>
      </c>
      <c r="AM907" t="str">
        <f t="shared" si="277"/>
        <v>ZONEHAUTE</v>
      </c>
      <c r="AN907" t="str">
        <f t="shared" si="278"/>
        <v>HC</v>
      </c>
      <c r="AO907" s="20">
        <f t="shared" si="279"/>
        <v>3622.59</v>
      </c>
      <c r="AP907" s="20">
        <f t="shared" si="280"/>
        <v>2844.01</v>
      </c>
      <c r="AQ907" s="20" t="str">
        <f t="shared" si="281"/>
        <v>.</v>
      </c>
      <c r="AR907" s="20" t="str">
        <f t="shared" si="282"/>
        <v>.</v>
      </c>
      <c r="AS907" s="20">
        <f t="shared" si="283"/>
        <v>3290.21</v>
      </c>
      <c r="AT907" s="20">
        <f t="shared" si="266"/>
        <v>3414.71</v>
      </c>
      <c r="AU907" s="20">
        <f t="shared" si="284"/>
        <v>113760.40000000001</v>
      </c>
    </row>
    <row r="908" spans="1:47" ht="56.25">
      <c r="A908" s="54">
        <v>909</v>
      </c>
      <c r="B908" s="54" t="s">
        <v>1677</v>
      </c>
      <c r="C908" s="58" t="s">
        <v>2826</v>
      </c>
      <c r="D908" s="79">
        <v>8</v>
      </c>
      <c r="E908" s="79">
        <v>28</v>
      </c>
      <c r="F908" s="80">
        <v>1282.95</v>
      </c>
      <c r="G908" s="80">
        <v>160.37</v>
      </c>
      <c r="H908" s="80">
        <v>1282.95</v>
      </c>
      <c r="I908" s="80">
        <v>2152.92</v>
      </c>
      <c r="J908" s="80">
        <v>2933.16</v>
      </c>
      <c r="K908" s="80">
        <v>88.05</v>
      </c>
      <c r="L908" s="73">
        <f t="shared" si="267"/>
        <v>86.75</v>
      </c>
      <c r="M908" s="73">
        <f t="shared" si="268"/>
        <v>145.38999999999999</v>
      </c>
      <c r="N908" s="72" t="str">
        <f t="shared" si="269"/>
        <v>0874</v>
      </c>
      <c r="O908" s="74">
        <f t="shared" si="270"/>
        <v>20</v>
      </c>
      <c r="P908" s="72">
        <f t="shared" si="271"/>
        <v>1</v>
      </c>
      <c r="Q908" s="74">
        <f t="shared" si="272"/>
        <v>8</v>
      </c>
      <c r="R908" s="72">
        <f t="shared" si="273"/>
        <v>15</v>
      </c>
      <c r="S908" s="72">
        <f t="shared" si="274"/>
        <v>22</v>
      </c>
      <c r="AI908" s="23">
        <f>'simulateur tarif OQN'!$B$4</f>
        <v>40</v>
      </c>
      <c r="AJ908" s="24">
        <f t="shared" si="275"/>
        <v>3989.7599999999998</v>
      </c>
      <c r="AK908" s="24">
        <f t="shared" si="276"/>
        <v>99.744</v>
      </c>
      <c r="AM908" t="str">
        <f t="shared" si="277"/>
        <v>ZONEHAUTE</v>
      </c>
      <c r="AN908" t="str">
        <f t="shared" si="278"/>
        <v>HC</v>
      </c>
      <c r="AO908" s="20">
        <f t="shared" si="279"/>
        <v>6414.79</v>
      </c>
      <c r="AP908" s="20">
        <f t="shared" si="280"/>
        <v>1282.95</v>
      </c>
      <c r="AQ908" s="20">
        <f t="shared" si="281"/>
        <v>2152.92</v>
      </c>
      <c r="AR908" s="20">
        <f t="shared" si="282"/>
        <v>2933.16</v>
      </c>
      <c r="AS908" s="20">
        <f t="shared" si="283"/>
        <v>3989.7599999999998</v>
      </c>
      <c r="AT908" s="20">
        <f t="shared" si="266"/>
        <v>4054.7599999999984</v>
      </c>
      <c r="AU908" s="20">
        <f t="shared" si="284"/>
        <v>51318</v>
      </c>
    </row>
    <row r="909" spans="1:47" ht="56.25">
      <c r="A909" s="54">
        <v>910</v>
      </c>
      <c r="B909" s="54" t="s">
        <v>1678</v>
      </c>
      <c r="C909" s="58" t="s">
        <v>2827</v>
      </c>
      <c r="D909" s="79">
        <v>50</v>
      </c>
      <c r="E909" s="79">
        <v>56</v>
      </c>
      <c r="F909" s="80">
        <v>5162.8999999999996</v>
      </c>
      <c r="G909" s="80">
        <v>79.63</v>
      </c>
      <c r="H909" s="80">
        <v>5162.8999999999996</v>
      </c>
      <c r="I909" s="80" t="s">
        <v>28</v>
      </c>
      <c r="J909" s="80" t="s">
        <v>28</v>
      </c>
      <c r="K909" s="80">
        <v>97.62</v>
      </c>
      <c r="L909" s="73">
        <f t="shared" si="267"/>
        <v>86.75</v>
      </c>
      <c r="M909" s="73">
        <f t="shared" si="268"/>
        <v>145.38999999999999</v>
      </c>
      <c r="N909" s="72" t="str">
        <f t="shared" si="269"/>
        <v>0874</v>
      </c>
      <c r="O909" s="74">
        <f t="shared" si="270"/>
        <v>6</v>
      </c>
      <c r="P909" s="72">
        <f t="shared" si="271"/>
        <v>0</v>
      </c>
      <c r="Q909" s="74">
        <f t="shared" si="272"/>
        <v>50</v>
      </c>
      <c r="R909" s="72" t="str">
        <f t="shared" si="273"/>
        <v/>
      </c>
      <c r="S909" s="72" t="str">
        <f t="shared" si="274"/>
        <v/>
      </c>
      <c r="AI909" s="23">
        <f>'simulateur tarif OQN'!$B$4</f>
        <v>40</v>
      </c>
      <c r="AJ909" s="24">
        <f t="shared" si="275"/>
        <v>4366.5999999999995</v>
      </c>
      <c r="AK909" s="24">
        <f t="shared" si="276"/>
        <v>109.16499999999999</v>
      </c>
      <c r="AM909" t="str">
        <f t="shared" si="277"/>
        <v>ZONEBASSE</v>
      </c>
      <c r="AN909" t="str">
        <f t="shared" si="278"/>
        <v>HC</v>
      </c>
      <c r="AO909" s="20">
        <f t="shared" si="279"/>
        <v>4366.5999999999995</v>
      </c>
      <c r="AP909" s="20">
        <f t="shared" si="280"/>
        <v>5162.8999999999996</v>
      </c>
      <c r="AQ909" s="20" t="str">
        <f t="shared" si="281"/>
        <v>.</v>
      </c>
      <c r="AR909" s="20" t="str">
        <f t="shared" si="282"/>
        <v>.</v>
      </c>
      <c r="AS909" s="20">
        <f t="shared" si="283"/>
        <v>3600.9799999999996</v>
      </c>
      <c r="AT909" s="20">
        <f t="shared" si="266"/>
        <v>4144.4799999999996</v>
      </c>
      <c r="AU909" s="20">
        <f t="shared" si="284"/>
        <v>206516</v>
      </c>
    </row>
    <row r="910" spans="1:47" ht="33.75">
      <c r="A910" s="54">
        <v>911</v>
      </c>
      <c r="B910" s="54" t="s">
        <v>1679</v>
      </c>
      <c r="C910" s="58" t="s">
        <v>2828</v>
      </c>
      <c r="D910" s="79">
        <v>1</v>
      </c>
      <c r="E910" s="79">
        <v>1</v>
      </c>
      <c r="F910" s="80" t="s">
        <v>28</v>
      </c>
      <c r="G910" s="80" t="s">
        <v>28</v>
      </c>
      <c r="H910" s="80">
        <v>96.71</v>
      </c>
      <c r="I910" s="80" t="s">
        <v>28</v>
      </c>
      <c r="J910" s="80" t="s">
        <v>28</v>
      </c>
      <c r="K910" s="80" t="s">
        <v>28</v>
      </c>
      <c r="L910" s="73" t="str">
        <f t="shared" si="267"/>
        <v/>
      </c>
      <c r="M910" s="73" t="str">
        <f t="shared" si="268"/>
        <v/>
      </c>
      <c r="N910" s="72" t="str">
        <f t="shared" si="269"/>
        <v>0875</v>
      </c>
      <c r="O910" s="74">
        <f t="shared" si="270"/>
        <v>0</v>
      </c>
      <c r="P910" s="72">
        <f t="shared" si="271"/>
        <v>0</v>
      </c>
      <c r="Q910" s="74">
        <f t="shared" si="272"/>
        <v>1</v>
      </c>
      <c r="R910" s="72" t="str">
        <f t="shared" si="273"/>
        <v/>
      </c>
      <c r="S910" s="72" t="str">
        <f t="shared" si="274"/>
        <v/>
      </c>
      <c r="AI910" s="23">
        <f>'simulateur tarif OQN'!$B$4</f>
        <v>40</v>
      </c>
      <c r="AJ910" s="24">
        <f t="shared" si="275"/>
        <v>3868.3999999999996</v>
      </c>
      <c r="AK910" s="24">
        <f t="shared" si="276"/>
        <v>96.71</v>
      </c>
      <c r="AM910" t="str">
        <f t="shared" si="277"/>
        <v>ZONEHAUTE</v>
      </c>
      <c r="AN910" t="str">
        <f t="shared" si="278"/>
        <v>HDJ</v>
      </c>
      <c r="AO910" s="20" t="e">
        <f t="shared" si="279"/>
        <v>#VALUE!</v>
      </c>
      <c r="AP910" s="20">
        <f t="shared" si="280"/>
        <v>96.71</v>
      </c>
      <c r="AQ910" s="20" t="str">
        <f t="shared" si="281"/>
        <v>.</v>
      </c>
      <c r="AR910" s="20" t="str">
        <f t="shared" si="282"/>
        <v>.</v>
      </c>
      <c r="AS910" s="20" t="e">
        <f t="shared" si="283"/>
        <v>#VALUE!</v>
      </c>
      <c r="AT910" s="20" t="e">
        <f t="shared" si="266"/>
        <v>#VALUE!</v>
      </c>
      <c r="AU910" s="20">
        <f t="shared" si="284"/>
        <v>3868.3999999999996</v>
      </c>
    </row>
    <row r="911" spans="1:47" ht="33.75">
      <c r="A911" s="54">
        <v>912</v>
      </c>
      <c r="B911" s="54" t="s">
        <v>1680</v>
      </c>
      <c r="C911" s="58" t="s">
        <v>2829</v>
      </c>
      <c r="D911" s="79">
        <v>1</v>
      </c>
      <c r="E911" s="79">
        <v>1</v>
      </c>
      <c r="F911" s="80" t="s">
        <v>28</v>
      </c>
      <c r="G911" s="80" t="s">
        <v>28</v>
      </c>
      <c r="H911" s="80">
        <v>88.08</v>
      </c>
      <c r="I911" s="80" t="s">
        <v>28</v>
      </c>
      <c r="J911" s="80" t="s">
        <v>28</v>
      </c>
      <c r="K911" s="80" t="s">
        <v>28</v>
      </c>
      <c r="L911" s="73" t="str">
        <f t="shared" si="267"/>
        <v/>
      </c>
      <c r="M911" s="73" t="str">
        <f t="shared" si="268"/>
        <v/>
      </c>
      <c r="N911" s="72" t="str">
        <f t="shared" si="269"/>
        <v>0875</v>
      </c>
      <c r="O911" s="74">
        <f t="shared" si="270"/>
        <v>0</v>
      </c>
      <c r="P911" s="72">
        <f t="shared" si="271"/>
        <v>0</v>
      </c>
      <c r="Q911" s="74">
        <f t="shared" si="272"/>
        <v>1</v>
      </c>
      <c r="R911" s="72" t="str">
        <f t="shared" si="273"/>
        <v/>
      </c>
      <c r="S911" s="72" t="str">
        <f t="shared" si="274"/>
        <v/>
      </c>
      <c r="AI911" s="23">
        <f>'simulateur tarif OQN'!$B$4</f>
        <v>40</v>
      </c>
      <c r="AJ911" s="24">
        <f t="shared" si="275"/>
        <v>3523.2</v>
      </c>
      <c r="AK911" s="24">
        <f t="shared" si="276"/>
        <v>88.08</v>
      </c>
      <c r="AM911" t="str">
        <f t="shared" si="277"/>
        <v>ZONEHAUTE</v>
      </c>
      <c r="AN911" t="str">
        <f t="shared" si="278"/>
        <v>HDJ</v>
      </c>
      <c r="AO911" s="20" t="e">
        <f t="shared" si="279"/>
        <v>#VALUE!</v>
      </c>
      <c r="AP911" s="20">
        <f t="shared" si="280"/>
        <v>88.08</v>
      </c>
      <c r="AQ911" s="20" t="str">
        <f t="shared" si="281"/>
        <v>.</v>
      </c>
      <c r="AR911" s="20" t="str">
        <f t="shared" si="282"/>
        <v>.</v>
      </c>
      <c r="AS911" s="20" t="e">
        <f t="shared" si="283"/>
        <v>#VALUE!</v>
      </c>
      <c r="AT911" s="20" t="e">
        <f t="shared" si="266"/>
        <v>#VALUE!</v>
      </c>
      <c r="AU911" s="20">
        <f t="shared" si="284"/>
        <v>3523.2</v>
      </c>
    </row>
    <row r="912" spans="1:47" ht="33.75">
      <c r="A912" s="54">
        <v>913</v>
      </c>
      <c r="B912" s="54" t="s">
        <v>1681</v>
      </c>
      <c r="C912" s="58" t="s">
        <v>2830</v>
      </c>
      <c r="D912" s="79">
        <v>1</v>
      </c>
      <c r="E912" s="79">
        <v>1</v>
      </c>
      <c r="F912" s="80" t="s">
        <v>28</v>
      </c>
      <c r="G912" s="80" t="s">
        <v>28</v>
      </c>
      <c r="H912" s="80">
        <v>79.290000000000006</v>
      </c>
      <c r="I912" s="80" t="s">
        <v>28</v>
      </c>
      <c r="J912" s="80" t="s">
        <v>28</v>
      </c>
      <c r="K912" s="80" t="s">
        <v>28</v>
      </c>
      <c r="L912" s="73" t="str">
        <f t="shared" si="267"/>
        <v/>
      </c>
      <c r="M912" s="73" t="str">
        <f t="shared" si="268"/>
        <v/>
      </c>
      <c r="N912" s="72" t="str">
        <f t="shared" si="269"/>
        <v>0875</v>
      </c>
      <c r="O912" s="74">
        <f t="shared" si="270"/>
        <v>0</v>
      </c>
      <c r="P912" s="72">
        <f t="shared" si="271"/>
        <v>0</v>
      </c>
      <c r="Q912" s="74">
        <f t="shared" si="272"/>
        <v>1</v>
      </c>
      <c r="R912" s="72" t="str">
        <f t="shared" si="273"/>
        <v/>
      </c>
      <c r="S912" s="72" t="str">
        <f t="shared" si="274"/>
        <v/>
      </c>
      <c r="AI912" s="23">
        <f>'simulateur tarif OQN'!$B$4</f>
        <v>40</v>
      </c>
      <c r="AJ912" s="24">
        <f t="shared" si="275"/>
        <v>3171.6000000000004</v>
      </c>
      <c r="AK912" s="24">
        <f t="shared" si="276"/>
        <v>79.290000000000006</v>
      </c>
      <c r="AM912" t="str">
        <f t="shared" si="277"/>
        <v>ZONEHAUTE</v>
      </c>
      <c r="AN912" t="str">
        <f t="shared" si="278"/>
        <v>HDJ</v>
      </c>
      <c r="AO912" s="20" t="e">
        <f t="shared" si="279"/>
        <v>#VALUE!</v>
      </c>
      <c r="AP912" s="20">
        <f t="shared" si="280"/>
        <v>79.290000000000006</v>
      </c>
      <c r="AQ912" s="20" t="str">
        <f t="shared" si="281"/>
        <v>.</v>
      </c>
      <c r="AR912" s="20" t="str">
        <f t="shared" si="282"/>
        <v>.</v>
      </c>
      <c r="AS912" s="20" t="e">
        <f t="shared" si="283"/>
        <v>#VALUE!</v>
      </c>
      <c r="AT912" s="20" t="e">
        <f t="shared" si="266"/>
        <v>#VALUE!</v>
      </c>
      <c r="AU912" s="20">
        <f t="shared" si="284"/>
        <v>3171.6000000000004</v>
      </c>
    </row>
    <row r="913" spans="1:47" ht="45">
      <c r="A913" s="54">
        <v>914</v>
      </c>
      <c r="B913" s="54" t="s">
        <v>1682</v>
      </c>
      <c r="C913" s="58" t="s">
        <v>2831</v>
      </c>
      <c r="D913" s="79">
        <v>15</v>
      </c>
      <c r="E913" s="79">
        <v>35</v>
      </c>
      <c r="F913" s="80">
        <v>1961.15</v>
      </c>
      <c r="G913" s="80">
        <v>130.74</v>
      </c>
      <c r="H913" s="80">
        <v>1961.15</v>
      </c>
      <c r="I913" s="80">
        <v>2677.8</v>
      </c>
      <c r="J913" s="80">
        <v>3347.01</v>
      </c>
      <c r="K913" s="80">
        <v>93.83</v>
      </c>
      <c r="L913" s="73">
        <f t="shared" si="267"/>
        <v>106.76</v>
      </c>
      <c r="M913" s="73">
        <f t="shared" si="268"/>
        <v>138.22</v>
      </c>
      <c r="N913" s="72" t="str">
        <f t="shared" si="269"/>
        <v>0875</v>
      </c>
      <c r="O913" s="74">
        <f t="shared" si="270"/>
        <v>20</v>
      </c>
      <c r="P913" s="72">
        <f t="shared" si="271"/>
        <v>1</v>
      </c>
      <c r="Q913" s="74">
        <f t="shared" si="272"/>
        <v>15</v>
      </c>
      <c r="R913" s="72">
        <f t="shared" si="273"/>
        <v>22</v>
      </c>
      <c r="S913" s="72">
        <f t="shared" si="274"/>
        <v>29</v>
      </c>
      <c r="AI913" s="23">
        <f>'simulateur tarif OQN'!$B$4</f>
        <v>40</v>
      </c>
      <c r="AJ913" s="24">
        <f t="shared" si="275"/>
        <v>3816.1600000000003</v>
      </c>
      <c r="AK913" s="24">
        <f t="shared" si="276"/>
        <v>95.404000000000011</v>
      </c>
      <c r="AM913" t="str">
        <f t="shared" si="277"/>
        <v>ZONEHAUTE</v>
      </c>
      <c r="AN913" t="str">
        <f t="shared" si="278"/>
        <v>HC</v>
      </c>
      <c r="AO913" s="20">
        <f t="shared" si="279"/>
        <v>5229.6499999999996</v>
      </c>
      <c r="AP913" s="20">
        <f t="shared" si="280"/>
        <v>1961.15</v>
      </c>
      <c r="AQ913" s="20">
        <f t="shared" si="281"/>
        <v>2677.8</v>
      </c>
      <c r="AR913" s="20">
        <f t="shared" si="282"/>
        <v>3347.01</v>
      </c>
      <c r="AS913" s="20">
        <f t="shared" si="283"/>
        <v>3816.1600000000003</v>
      </c>
      <c r="AT913" s="20">
        <f t="shared" si="266"/>
        <v>3169.66</v>
      </c>
      <c r="AU913" s="20">
        <f t="shared" si="284"/>
        <v>78446</v>
      </c>
    </row>
    <row r="914" spans="1:47" ht="45">
      <c r="A914" s="54">
        <v>915</v>
      </c>
      <c r="B914" s="54" t="s">
        <v>1683</v>
      </c>
      <c r="C914" s="58" t="s">
        <v>2832</v>
      </c>
      <c r="D914" s="79">
        <v>15</v>
      </c>
      <c r="E914" s="79">
        <v>35</v>
      </c>
      <c r="F914" s="80">
        <v>2491.64</v>
      </c>
      <c r="G914" s="80">
        <v>166.11</v>
      </c>
      <c r="H914" s="80">
        <v>2491.64</v>
      </c>
      <c r="I914" s="80">
        <v>3263.88</v>
      </c>
      <c r="J914" s="80">
        <v>4243.8</v>
      </c>
      <c r="K914" s="80">
        <v>117.34</v>
      </c>
      <c r="L914" s="73">
        <f t="shared" si="267"/>
        <v>106.76</v>
      </c>
      <c r="M914" s="73">
        <f t="shared" si="268"/>
        <v>138.22</v>
      </c>
      <c r="N914" s="72" t="str">
        <f t="shared" si="269"/>
        <v>0875</v>
      </c>
      <c r="O914" s="74">
        <f t="shared" si="270"/>
        <v>20</v>
      </c>
      <c r="P914" s="72">
        <f t="shared" si="271"/>
        <v>1</v>
      </c>
      <c r="Q914" s="74">
        <f t="shared" si="272"/>
        <v>15</v>
      </c>
      <c r="R914" s="72">
        <f t="shared" si="273"/>
        <v>22</v>
      </c>
      <c r="S914" s="72">
        <f t="shared" si="274"/>
        <v>29</v>
      </c>
      <c r="AI914" s="23">
        <f>'simulateur tarif OQN'!$B$4</f>
        <v>40</v>
      </c>
      <c r="AJ914" s="24">
        <f t="shared" si="275"/>
        <v>4830.5</v>
      </c>
      <c r="AK914" s="24">
        <f t="shared" si="276"/>
        <v>120.7625</v>
      </c>
      <c r="AM914" t="str">
        <f t="shared" si="277"/>
        <v>ZONEHAUTE</v>
      </c>
      <c r="AN914" t="str">
        <f t="shared" si="278"/>
        <v>HC</v>
      </c>
      <c r="AO914" s="20">
        <f t="shared" si="279"/>
        <v>6644.3899999999994</v>
      </c>
      <c r="AP914" s="20">
        <f t="shared" si="280"/>
        <v>2491.64</v>
      </c>
      <c r="AQ914" s="20">
        <f t="shared" si="281"/>
        <v>3263.88</v>
      </c>
      <c r="AR914" s="20">
        <f t="shared" si="282"/>
        <v>4243.8</v>
      </c>
      <c r="AS914" s="20">
        <f t="shared" si="283"/>
        <v>4830.5</v>
      </c>
      <c r="AT914" s="20">
        <f t="shared" si="266"/>
        <v>5359.5</v>
      </c>
      <c r="AU914" s="20">
        <f t="shared" si="284"/>
        <v>99665.599999999991</v>
      </c>
    </row>
    <row r="915" spans="1:47" ht="45">
      <c r="A915" s="54">
        <v>916</v>
      </c>
      <c r="B915" s="54" t="s">
        <v>1684</v>
      </c>
      <c r="C915" s="58" t="s">
        <v>2833</v>
      </c>
      <c r="D915" s="79">
        <v>15</v>
      </c>
      <c r="E915" s="79">
        <v>35</v>
      </c>
      <c r="F915" s="80">
        <v>2040.34</v>
      </c>
      <c r="G915" s="80">
        <v>136.02000000000001</v>
      </c>
      <c r="H915" s="80">
        <v>2040.34</v>
      </c>
      <c r="I915" s="80">
        <v>2791.02</v>
      </c>
      <c r="J915" s="80">
        <v>3481.64</v>
      </c>
      <c r="K915" s="80">
        <v>96.18</v>
      </c>
      <c r="L915" s="73">
        <f t="shared" si="267"/>
        <v>106.76</v>
      </c>
      <c r="M915" s="73">
        <f t="shared" si="268"/>
        <v>138.22</v>
      </c>
      <c r="N915" s="72" t="str">
        <f t="shared" si="269"/>
        <v>0875</v>
      </c>
      <c r="O915" s="74">
        <f t="shared" si="270"/>
        <v>20</v>
      </c>
      <c r="P915" s="72">
        <f t="shared" si="271"/>
        <v>1</v>
      </c>
      <c r="Q915" s="74">
        <f t="shared" si="272"/>
        <v>15</v>
      </c>
      <c r="R915" s="72">
        <f t="shared" si="273"/>
        <v>22</v>
      </c>
      <c r="S915" s="72">
        <f t="shared" si="274"/>
        <v>29</v>
      </c>
      <c r="AI915" s="23">
        <f>'simulateur tarif OQN'!$B$4</f>
        <v>40</v>
      </c>
      <c r="AJ915" s="24">
        <f t="shared" si="275"/>
        <v>3962.54</v>
      </c>
      <c r="AK915" s="24">
        <f t="shared" si="276"/>
        <v>99.063500000000005</v>
      </c>
      <c r="AM915" t="str">
        <f t="shared" si="277"/>
        <v>ZONEHAUTE</v>
      </c>
      <c r="AN915" t="str">
        <f t="shared" si="278"/>
        <v>HC</v>
      </c>
      <c r="AO915" s="20">
        <f t="shared" si="279"/>
        <v>5440.84</v>
      </c>
      <c r="AP915" s="20">
        <f t="shared" si="280"/>
        <v>2040.34</v>
      </c>
      <c r="AQ915" s="20">
        <f t="shared" si="281"/>
        <v>2791.02</v>
      </c>
      <c r="AR915" s="20">
        <f t="shared" si="282"/>
        <v>3481.64</v>
      </c>
      <c r="AS915" s="20">
        <f t="shared" si="283"/>
        <v>3962.54</v>
      </c>
      <c r="AT915" s="20">
        <f t="shared" si="266"/>
        <v>3433.5400000000009</v>
      </c>
      <c r="AU915" s="20">
        <f t="shared" si="284"/>
        <v>81613.599999999991</v>
      </c>
    </row>
    <row r="916" spans="1:47" ht="45">
      <c r="A916" s="54">
        <v>917</v>
      </c>
      <c r="B916" s="54" t="s">
        <v>1685</v>
      </c>
      <c r="C916" s="58" t="s">
        <v>2834</v>
      </c>
      <c r="D916" s="79">
        <v>15</v>
      </c>
      <c r="E916" s="79">
        <v>35</v>
      </c>
      <c r="F916" s="80">
        <v>2599.16</v>
      </c>
      <c r="G916" s="80">
        <v>173.28</v>
      </c>
      <c r="H916" s="80">
        <v>2599.16</v>
      </c>
      <c r="I916" s="80">
        <v>3493.45</v>
      </c>
      <c r="J916" s="80">
        <v>4403.04</v>
      </c>
      <c r="K916" s="80">
        <v>116.71</v>
      </c>
      <c r="L916" s="73">
        <f t="shared" si="267"/>
        <v>106.76</v>
      </c>
      <c r="M916" s="73">
        <f t="shared" si="268"/>
        <v>138.22</v>
      </c>
      <c r="N916" s="72" t="str">
        <f t="shared" si="269"/>
        <v>0875</v>
      </c>
      <c r="O916" s="74">
        <f t="shared" si="270"/>
        <v>20</v>
      </c>
      <c r="P916" s="72">
        <f t="shared" si="271"/>
        <v>1</v>
      </c>
      <c r="Q916" s="74">
        <f t="shared" si="272"/>
        <v>15</v>
      </c>
      <c r="R916" s="72">
        <f t="shared" si="273"/>
        <v>22</v>
      </c>
      <c r="S916" s="72">
        <f t="shared" si="274"/>
        <v>29</v>
      </c>
      <c r="AI916" s="23">
        <f>'simulateur tarif OQN'!$B$4</f>
        <v>40</v>
      </c>
      <c r="AJ916" s="24">
        <f t="shared" si="275"/>
        <v>4986.59</v>
      </c>
      <c r="AK916" s="24">
        <f t="shared" si="276"/>
        <v>124.66475</v>
      </c>
      <c r="AM916" t="str">
        <f t="shared" si="277"/>
        <v>ZONEHAUTE</v>
      </c>
      <c r="AN916" t="str">
        <f t="shared" si="278"/>
        <v>HC</v>
      </c>
      <c r="AO916" s="20">
        <f t="shared" si="279"/>
        <v>6931.16</v>
      </c>
      <c r="AP916" s="20">
        <f t="shared" si="280"/>
        <v>2599.16</v>
      </c>
      <c r="AQ916" s="20">
        <f t="shared" si="281"/>
        <v>3493.45</v>
      </c>
      <c r="AR916" s="20">
        <f t="shared" si="282"/>
        <v>4403.04</v>
      </c>
      <c r="AS916" s="20">
        <f t="shared" si="283"/>
        <v>4986.59</v>
      </c>
      <c r="AT916" s="20">
        <f t="shared" si="266"/>
        <v>5484.09</v>
      </c>
      <c r="AU916" s="20">
        <f t="shared" si="284"/>
        <v>103966.39999999999</v>
      </c>
    </row>
    <row r="917" spans="1:47" ht="45">
      <c r="A917" s="54">
        <v>918</v>
      </c>
      <c r="B917" s="54" t="s">
        <v>1686</v>
      </c>
      <c r="C917" s="58" t="s">
        <v>2835</v>
      </c>
      <c r="D917" s="79">
        <v>15</v>
      </c>
      <c r="E917" s="79">
        <v>35</v>
      </c>
      <c r="F917" s="80">
        <v>2138.4299999999998</v>
      </c>
      <c r="G917" s="80">
        <v>142.56</v>
      </c>
      <c r="H917" s="80">
        <v>2138.4299999999998</v>
      </c>
      <c r="I917" s="80">
        <v>3097.69</v>
      </c>
      <c r="J917" s="80">
        <v>3825.34</v>
      </c>
      <c r="K917" s="80">
        <v>101</v>
      </c>
      <c r="L917" s="73">
        <f t="shared" si="267"/>
        <v>106.76</v>
      </c>
      <c r="M917" s="73">
        <f t="shared" si="268"/>
        <v>138.22</v>
      </c>
      <c r="N917" s="72" t="str">
        <f t="shared" si="269"/>
        <v>0875</v>
      </c>
      <c r="O917" s="74">
        <f t="shared" si="270"/>
        <v>20</v>
      </c>
      <c r="P917" s="72">
        <f t="shared" si="271"/>
        <v>1</v>
      </c>
      <c r="Q917" s="74">
        <f t="shared" si="272"/>
        <v>15</v>
      </c>
      <c r="R917" s="72">
        <f t="shared" si="273"/>
        <v>22</v>
      </c>
      <c r="S917" s="72">
        <f t="shared" si="274"/>
        <v>29</v>
      </c>
      <c r="AI917" s="23">
        <f>'simulateur tarif OQN'!$B$4</f>
        <v>40</v>
      </c>
      <c r="AJ917" s="24">
        <f t="shared" si="275"/>
        <v>4330.34</v>
      </c>
      <c r="AK917" s="24">
        <f t="shared" si="276"/>
        <v>108.2585</v>
      </c>
      <c r="AM917" t="str">
        <f t="shared" si="277"/>
        <v>ZONEHAUTE</v>
      </c>
      <c r="AN917" t="str">
        <f t="shared" si="278"/>
        <v>HC</v>
      </c>
      <c r="AO917" s="20">
        <f t="shared" si="279"/>
        <v>5702.43</v>
      </c>
      <c r="AP917" s="20">
        <f t="shared" si="280"/>
        <v>2138.4299999999998</v>
      </c>
      <c r="AQ917" s="20">
        <f t="shared" si="281"/>
        <v>3097.69</v>
      </c>
      <c r="AR917" s="20">
        <f t="shared" si="282"/>
        <v>3825.34</v>
      </c>
      <c r="AS917" s="20">
        <f t="shared" si="283"/>
        <v>4330.34</v>
      </c>
      <c r="AT917" s="20">
        <f t="shared" si="266"/>
        <v>4042.34</v>
      </c>
      <c r="AU917" s="20">
        <f t="shared" si="284"/>
        <v>85537.2</v>
      </c>
    </row>
    <row r="918" spans="1:47" ht="45">
      <c r="A918" s="54">
        <v>919</v>
      </c>
      <c r="B918" s="54" t="s">
        <v>1687</v>
      </c>
      <c r="C918" s="58" t="s">
        <v>2836</v>
      </c>
      <c r="D918" s="79">
        <v>57</v>
      </c>
      <c r="E918" s="79">
        <v>63</v>
      </c>
      <c r="F918" s="80">
        <v>7206.95</v>
      </c>
      <c r="G918" s="80">
        <v>117.41</v>
      </c>
      <c r="H918" s="80">
        <v>7206.95</v>
      </c>
      <c r="I918" s="80" t="s">
        <v>28</v>
      </c>
      <c r="J918" s="80" t="s">
        <v>28</v>
      </c>
      <c r="K918" s="80">
        <v>120.12</v>
      </c>
      <c r="L918" s="73">
        <f t="shared" si="267"/>
        <v>106.76</v>
      </c>
      <c r="M918" s="73">
        <f t="shared" si="268"/>
        <v>138.22</v>
      </c>
      <c r="N918" s="72" t="str">
        <f t="shared" si="269"/>
        <v>0875</v>
      </c>
      <c r="O918" s="74">
        <f t="shared" si="270"/>
        <v>6</v>
      </c>
      <c r="P918" s="72">
        <f t="shared" si="271"/>
        <v>0</v>
      </c>
      <c r="Q918" s="74">
        <f t="shared" si="272"/>
        <v>57</v>
      </c>
      <c r="R918" s="72" t="str">
        <f t="shared" si="273"/>
        <v/>
      </c>
      <c r="S918" s="72" t="str">
        <f t="shared" si="274"/>
        <v/>
      </c>
      <c r="AI918" s="23">
        <f>'simulateur tarif OQN'!$B$4</f>
        <v>40</v>
      </c>
      <c r="AJ918" s="24">
        <f t="shared" si="275"/>
        <v>5210.9799999999996</v>
      </c>
      <c r="AK918" s="24">
        <f t="shared" si="276"/>
        <v>130.27449999999999</v>
      </c>
      <c r="AM918" t="str">
        <f t="shared" si="277"/>
        <v>ZONEBASSE</v>
      </c>
      <c r="AN918" t="str">
        <f t="shared" si="278"/>
        <v>HC</v>
      </c>
      <c r="AO918" s="20">
        <f t="shared" si="279"/>
        <v>5210.9799999999996</v>
      </c>
      <c r="AP918" s="20">
        <f t="shared" si="280"/>
        <v>7206.95</v>
      </c>
      <c r="AQ918" s="20" t="str">
        <f t="shared" si="281"/>
        <v>.</v>
      </c>
      <c r="AR918" s="20" t="str">
        <f t="shared" si="282"/>
        <v>.</v>
      </c>
      <c r="AS918" s="20">
        <f t="shared" si="283"/>
        <v>4444.1899999999996</v>
      </c>
      <c r="AT918" s="20">
        <f t="shared" si="266"/>
        <v>5112.1900000000005</v>
      </c>
      <c r="AU918" s="20">
        <f t="shared" si="284"/>
        <v>288278</v>
      </c>
    </row>
    <row r="919" spans="1:47" ht="45">
      <c r="A919" s="54">
        <v>920</v>
      </c>
      <c r="B919" s="54" t="s">
        <v>1688</v>
      </c>
      <c r="C919" s="58" t="s">
        <v>2837</v>
      </c>
      <c r="D919" s="79">
        <v>8</v>
      </c>
      <c r="E919" s="79">
        <v>28</v>
      </c>
      <c r="F919" s="80">
        <v>1166.9100000000001</v>
      </c>
      <c r="G919" s="80">
        <v>145.86000000000001</v>
      </c>
      <c r="H919" s="80">
        <v>1166.9100000000001</v>
      </c>
      <c r="I919" s="80">
        <v>1835.59</v>
      </c>
      <c r="J919" s="80">
        <v>2533.0700000000002</v>
      </c>
      <c r="K919" s="80">
        <v>86.94</v>
      </c>
      <c r="L919" s="73">
        <f t="shared" si="267"/>
        <v>99.07</v>
      </c>
      <c r="M919" s="73">
        <f t="shared" si="268"/>
        <v>138.22</v>
      </c>
      <c r="N919" s="72" t="str">
        <f t="shared" si="269"/>
        <v>0875</v>
      </c>
      <c r="O919" s="74">
        <f t="shared" si="270"/>
        <v>20</v>
      </c>
      <c r="P919" s="72">
        <f t="shared" si="271"/>
        <v>1</v>
      </c>
      <c r="Q919" s="74">
        <f t="shared" si="272"/>
        <v>8</v>
      </c>
      <c r="R919" s="72">
        <f t="shared" si="273"/>
        <v>15</v>
      </c>
      <c r="S919" s="72">
        <f t="shared" si="274"/>
        <v>22</v>
      </c>
      <c r="AI919" s="23">
        <f>'simulateur tarif OQN'!$B$4</f>
        <v>40</v>
      </c>
      <c r="AJ919" s="24">
        <f t="shared" si="275"/>
        <v>3576.3500000000004</v>
      </c>
      <c r="AK919" s="24">
        <f t="shared" si="276"/>
        <v>89.408750000000012</v>
      </c>
      <c r="AM919" t="str">
        <f t="shared" si="277"/>
        <v>ZONEHAUTE</v>
      </c>
      <c r="AN919" t="str">
        <f t="shared" si="278"/>
        <v>HC</v>
      </c>
      <c r="AO919" s="20">
        <f t="shared" si="279"/>
        <v>5834.43</v>
      </c>
      <c r="AP919" s="20">
        <f t="shared" si="280"/>
        <v>1166.9100000000001</v>
      </c>
      <c r="AQ919" s="20">
        <f t="shared" si="281"/>
        <v>1835.59</v>
      </c>
      <c r="AR919" s="20">
        <f t="shared" si="282"/>
        <v>2533.0700000000002</v>
      </c>
      <c r="AS919" s="20">
        <f t="shared" si="283"/>
        <v>3576.3500000000004</v>
      </c>
      <c r="AT919" s="20">
        <f t="shared" si="266"/>
        <v>2969.8500000000004</v>
      </c>
      <c r="AU919" s="20">
        <f t="shared" si="284"/>
        <v>46676.4</v>
      </c>
    </row>
    <row r="920" spans="1:47" ht="45">
      <c r="A920" s="54">
        <v>921</v>
      </c>
      <c r="B920" s="54" t="s">
        <v>1689</v>
      </c>
      <c r="C920" s="58" t="s">
        <v>2838</v>
      </c>
      <c r="D920" s="79">
        <v>8</v>
      </c>
      <c r="E920" s="79">
        <v>28</v>
      </c>
      <c r="F920" s="80">
        <v>1535.58</v>
      </c>
      <c r="G920" s="80">
        <v>191.95</v>
      </c>
      <c r="H920" s="80">
        <v>1535.58</v>
      </c>
      <c r="I920" s="80">
        <v>2323.81</v>
      </c>
      <c r="J920" s="80">
        <v>3212.25</v>
      </c>
      <c r="K920" s="80">
        <v>106.34</v>
      </c>
      <c r="L920" s="73">
        <f t="shared" si="267"/>
        <v>99.07</v>
      </c>
      <c r="M920" s="73">
        <f t="shared" si="268"/>
        <v>138.22</v>
      </c>
      <c r="N920" s="72" t="str">
        <f t="shared" si="269"/>
        <v>0875</v>
      </c>
      <c r="O920" s="74">
        <f t="shared" si="270"/>
        <v>20</v>
      </c>
      <c r="P920" s="72">
        <f t="shared" si="271"/>
        <v>1</v>
      </c>
      <c r="Q920" s="74">
        <f t="shared" si="272"/>
        <v>8</v>
      </c>
      <c r="R920" s="72">
        <f t="shared" si="273"/>
        <v>15</v>
      </c>
      <c r="S920" s="72">
        <f t="shared" si="274"/>
        <v>22</v>
      </c>
      <c r="AI920" s="23">
        <f>'simulateur tarif OQN'!$B$4</f>
        <v>40</v>
      </c>
      <c r="AJ920" s="24">
        <f t="shared" si="275"/>
        <v>4488.33</v>
      </c>
      <c r="AK920" s="24">
        <f t="shared" si="276"/>
        <v>112.20824999999999</v>
      </c>
      <c r="AM920" t="str">
        <f t="shared" si="277"/>
        <v>ZONEHAUTE</v>
      </c>
      <c r="AN920" t="str">
        <f t="shared" si="278"/>
        <v>HC</v>
      </c>
      <c r="AO920" s="20">
        <f t="shared" si="279"/>
        <v>7677.98</v>
      </c>
      <c r="AP920" s="20">
        <f t="shared" si="280"/>
        <v>1535.58</v>
      </c>
      <c r="AQ920" s="20">
        <f t="shared" si="281"/>
        <v>2323.81</v>
      </c>
      <c r="AR920" s="20">
        <f t="shared" si="282"/>
        <v>3212.25</v>
      </c>
      <c r="AS920" s="20">
        <f t="shared" si="283"/>
        <v>4488.33</v>
      </c>
      <c r="AT920" s="20">
        <f t="shared" si="266"/>
        <v>4851.83</v>
      </c>
      <c r="AU920" s="20">
        <f t="shared" si="284"/>
        <v>61423.199999999997</v>
      </c>
    </row>
    <row r="921" spans="1:47" ht="45">
      <c r="A921" s="54">
        <v>922</v>
      </c>
      <c r="B921" s="54" t="s">
        <v>1690</v>
      </c>
      <c r="C921" s="58" t="s">
        <v>2839</v>
      </c>
      <c r="D921" s="79">
        <v>15</v>
      </c>
      <c r="E921" s="79">
        <v>35</v>
      </c>
      <c r="F921" s="80">
        <v>1818.78</v>
      </c>
      <c r="G921" s="80">
        <v>121.25</v>
      </c>
      <c r="H921" s="80">
        <v>1818.78</v>
      </c>
      <c r="I921" s="80">
        <v>2512.75</v>
      </c>
      <c r="J921" s="80">
        <v>3107.62</v>
      </c>
      <c r="K921" s="80">
        <v>85.7</v>
      </c>
      <c r="L921" s="73">
        <f t="shared" si="267"/>
        <v>99.07</v>
      </c>
      <c r="M921" s="73">
        <f t="shared" si="268"/>
        <v>138.22</v>
      </c>
      <c r="N921" s="72" t="str">
        <f t="shared" si="269"/>
        <v>0875</v>
      </c>
      <c r="O921" s="74">
        <f t="shared" si="270"/>
        <v>20</v>
      </c>
      <c r="P921" s="72">
        <f t="shared" si="271"/>
        <v>1</v>
      </c>
      <c r="Q921" s="74">
        <f t="shared" si="272"/>
        <v>15</v>
      </c>
      <c r="R921" s="72">
        <f t="shared" si="273"/>
        <v>22</v>
      </c>
      <c r="S921" s="72">
        <f t="shared" si="274"/>
        <v>29</v>
      </c>
      <c r="AI921" s="23">
        <f>'simulateur tarif OQN'!$B$4</f>
        <v>40</v>
      </c>
      <c r="AJ921" s="24">
        <f t="shared" si="275"/>
        <v>3536.12</v>
      </c>
      <c r="AK921" s="24">
        <f t="shared" si="276"/>
        <v>88.402999999999992</v>
      </c>
      <c r="AM921" t="str">
        <f t="shared" si="277"/>
        <v>ZONEHAUTE</v>
      </c>
      <c r="AN921" t="str">
        <f t="shared" si="278"/>
        <v>HC</v>
      </c>
      <c r="AO921" s="20">
        <f t="shared" si="279"/>
        <v>4850.03</v>
      </c>
      <c r="AP921" s="20">
        <f t="shared" si="280"/>
        <v>1818.78</v>
      </c>
      <c r="AQ921" s="20">
        <f t="shared" si="281"/>
        <v>2512.75</v>
      </c>
      <c r="AR921" s="20">
        <f t="shared" si="282"/>
        <v>3107.62</v>
      </c>
      <c r="AS921" s="20">
        <f t="shared" si="283"/>
        <v>3536.12</v>
      </c>
      <c r="AT921" s="20">
        <f t="shared" si="266"/>
        <v>2867.62</v>
      </c>
      <c r="AU921" s="20">
        <f t="shared" si="284"/>
        <v>72751.199999999997</v>
      </c>
    </row>
    <row r="922" spans="1:47" ht="45">
      <c r="A922" s="54">
        <v>923</v>
      </c>
      <c r="B922" s="54" t="s">
        <v>1691</v>
      </c>
      <c r="C922" s="58" t="s">
        <v>2840</v>
      </c>
      <c r="D922" s="79">
        <v>15</v>
      </c>
      <c r="E922" s="79">
        <v>35</v>
      </c>
      <c r="F922" s="80">
        <v>2140.59</v>
      </c>
      <c r="G922" s="80">
        <v>142.71</v>
      </c>
      <c r="H922" s="80">
        <v>2140.59</v>
      </c>
      <c r="I922" s="80">
        <v>3037.92</v>
      </c>
      <c r="J922" s="80">
        <v>3763.04</v>
      </c>
      <c r="K922" s="80">
        <v>98.83</v>
      </c>
      <c r="L922" s="73">
        <f t="shared" si="267"/>
        <v>99.07</v>
      </c>
      <c r="M922" s="73">
        <f t="shared" si="268"/>
        <v>138.22</v>
      </c>
      <c r="N922" s="72" t="str">
        <f t="shared" si="269"/>
        <v>0875</v>
      </c>
      <c r="O922" s="74">
        <f t="shared" si="270"/>
        <v>20</v>
      </c>
      <c r="P922" s="72">
        <f t="shared" si="271"/>
        <v>1</v>
      </c>
      <c r="Q922" s="74">
        <f t="shared" si="272"/>
        <v>15</v>
      </c>
      <c r="R922" s="72">
        <f t="shared" si="273"/>
        <v>22</v>
      </c>
      <c r="S922" s="72">
        <f t="shared" si="274"/>
        <v>29</v>
      </c>
      <c r="AI922" s="23">
        <f>'simulateur tarif OQN'!$B$4</f>
        <v>40</v>
      </c>
      <c r="AJ922" s="24">
        <f t="shared" si="275"/>
        <v>4257.1899999999996</v>
      </c>
      <c r="AK922" s="24">
        <f t="shared" si="276"/>
        <v>106.42974999999998</v>
      </c>
      <c r="AM922" t="str">
        <f t="shared" si="277"/>
        <v>ZONEHAUTE</v>
      </c>
      <c r="AN922" t="str">
        <f t="shared" si="278"/>
        <v>HC</v>
      </c>
      <c r="AO922" s="20">
        <f t="shared" si="279"/>
        <v>5708.34</v>
      </c>
      <c r="AP922" s="20">
        <f t="shared" si="280"/>
        <v>2140.59</v>
      </c>
      <c r="AQ922" s="20">
        <f t="shared" si="281"/>
        <v>3037.92</v>
      </c>
      <c r="AR922" s="20">
        <f t="shared" si="282"/>
        <v>3763.04</v>
      </c>
      <c r="AS922" s="20">
        <f t="shared" si="283"/>
        <v>4257.1899999999996</v>
      </c>
      <c r="AT922" s="20">
        <f t="shared" si="266"/>
        <v>4245.1899999999987</v>
      </c>
      <c r="AU922" s="20">
        <f t="shared" si="284"/>
        <v>85623.6</v>
      </c>
    </row>
    <row r="923" spans="1:47" ht="45">
      <c r="A923" s="54">
        <v>924</v>
      </c>
      <c r="B923" s="54" t="s">
        <v>1692</v>
      </c>
      <c r="C923" s="58" t="s">
        <v>2841</v>
      </c>
      <c r="D923" s="79">
        <v>43</v>
      </c>
      <c r="E923" s="79">
        <v>49</v>
      </c>
      <c r="F923" s="80">
        <v>4809.75</v>
      </c>
      <c r="G923" s="80">
        <v>111.85</v>
      </c>
      <c r="H923" s="80">
        <v>4809.75</v>
      </c>
      <c r="I923" s="80" t="s">
        <v>28</v>
      </c>
      <c r="J923" s="80" t="s">
        <v>28</v>
      </c>
      <c r="K923" s="80">
        <v>104.09</v>
      </c>
      <c r="L923" s="73">
        <f t="shared" si="267"/>
        <v>99.07</v>
      </c>
      <c r="M923" s="73">
        <f t="shared" si="268"/>
        <v>138.22</v>
      </c>
      <c r="N923" s="72" t="str">
        <f t="shared" si="269"/>
        <v>0875</v>
      </c>
      <c r="O923" s="74">
        <f t="shared" si="270"/>
        <v>6</v>
      </c>
      <c r="P923" s="72">
        <f t="shared" si="271"/>
        <v>0</v>
      </c>
      <c r="Q923" s="74">
        <f t="shared" si="272"/>
        <v>43</v>
      </c>
      <c r="R923" s="72" t="str">
        <f t="shared" si="273"/>
        <v/>
      </c>
      <c r="S923" s="72" t="str">
        <f t="shared" si="274"/>
        <v/>
      </c>
      <c r="AI923" s="23">
        <f>'simulateur tarif OQN'!$B$4</f>
        <v>40</v>
      </c>
      <c r="AJ923" s="24">
        <f t="shared" si="275"/>
        <v>4474.2</v>
      </c>
      <c r="AK923" s="24">
        <f t="shared" si="276"/>
        <v>111.85499999999999</v>
      </c>
      <c r="AM923" t="str">
        <f t="shared" si="277"/>
        <v>ZONEBASSE</v>
      </c>
      <c r="AN923" t="str">
        <f t="shared" si="278"/>
        <v>HC</v>
      </c>
      <c r="AO923" s="20">
        <f t="shared" si="279"/>
        <v>4474.2</v>
      </c>
      <c r="AP923" s="20">
        <f t="shared" si="280"/>
        <v>4809.75</v>
      </c>
      <c r="AQ923" s="20" t="str">
        <f t="shared" si="281"/>
        <v>.</v>
      </c>
      <c r="AR923" s="20" t="str">
        <f t="shared" si="282"/>
        <v>.</v>
      </c>
      <c r="AS923" s="20">
        <f t="shared" si="283"/>
        <v>3872.94</v>
      </c>
      <c r="AT923" s="20">
        <f t="shared" si="266"/>
        <v>4123.9400000000005</v>
      </c>
      <c r="AU923" s="20">
        <f t="shared" si="284"/>
        <v>192390</v>
      </c>
    </row>
    <row r="924" spans="1:47" ht="45">
      <c r="A924" s="54">
        <v>925</v>
      </c>
      <c r="B924" s="54" t="s">
        <v>1693</v>
      </c>
      <c r="C924" s="58" t="s">
        <v>2842</v>
      </c>
      <c r="D924" s="79">
        <v>57</v>
      </c>
      <c r="E924" s="79">
        <v>63</v>
      </c>
      <c r="F924" s="80">
        <v>6568.22</v>
      </c>
      <c r="G924" s="80">
        <v>115.23</v>
      </c>
      <c r="H924" s="80">
        <v>6568.22</v>
      </c>
      <c r="I924" s="80" t="s">
        <v>28</v>
      </c>
      <c r="J924" s="80" t="s">
        <v>28</v>
      </c>
      <c r="K924" s="80">
        <v>108.32</v>
      </c>
      <c r="L924" s="73">
        <f t="shared" si="267"/>
        <v>99.07</v>
      </c>
      <c r="M924" s="73">
        <f t="shared" si="268"/>
        <v>138.22</v>
      </c>
      <c r="N924" s="72" t="str">
        <f t="shared" si="269"/>
        <v>0875</v>
      </c>
      <c r="O924" s="74">
        <f t="shared" si="270"/>
        <v>6</v>
      </c>
      <c r="P924" s="72">
        <f t="shared" si="271"/>
        <v>0</v>
      </c>
      <c r="Q924" s="74">
        <f t="shared" si="272"/>
        <v>57</v>
      </c>
      <c r="R924" s="72" t="str">
        <f t="shared" si="273"/>
        <v/>
      </c>
      <c r="S924" s="72" t="str">
        <f t="shared" si="274"/>
        <v/>
      </c>
      <c r="AI924" s="23">
        <f>'simulateur tarif OQN'!$B$4</f>
        <v>40</v>
      </c>
      <c r="AJ924" s="24">
        <f t="shared" si="275"/>
        <v>4609.3100000000004</v>
      </c>
      <c r="AK924" s="24">
        <f t="shared" si="276"/>
        <v>115.23275000000001</v>
      </c>
      <c r="AM924" t="str">
        <f t="shared" si="277"/>
        <v>ZONEBASSE</v>
      </c>
      <c r="AN924" t="str">
        <f t="shared" si="278"/>
        <v>HC</v>
      </c>
      <c r="AO924" s="20">
        <f t="shared" si="279"/>
        <v>4609.3100000000004</v>
      </c>
      <c r="AP924" s="20">
        <f t="shared" si="280"/>
        <v>6568.22</v>
      </c>
      <c r="AQ924" s="20" t="str">
        <f t="shared" si="281"/>
        <v>.</v>
      </c>
      <c r="AR924" s="20" t="str">
        <f t="shared" si="282"/>
        <v>.</v>
      </c>
      <c r="AS924" s="20">
        <f t="shared" si="283"/>
        <v>4076.8600000000006</v>
      </c>
      <c r="AT924" s="20">
        <f t="shared" si="266"/>
        <v>4539.3600000000006</v>
      </c>
      <c r="AU924" s="20">
        <f t="shared" si="284"/>
        <v>262728.8</v>
      </c>
    </row>
    <row r="925" spans="1:47" ht="45">
      <c r="A925" s="54">
        <v>926</v>
      </c>
      <c r="B925" s="54" t="s">
        <v>1694</v>
      </c>
      <c r="C925" s="58" t="s">
        <v>2843</v>
      </c>
      <c r="D925" s="79">
        <v>8</v>
      </c>
      <c r="E925" s="79">
        <v>28</v>
      </c>
      <c r="F925" s="80">
        <v>1072.45</v>
      </c>
      <c r="G925" s="80">
        <v>134.06</v>
      </c>
      <c r="H925" s="80">
        <v>1072.45</v>
      </c>
      <c r="I925" s="80">
        <v>1772.62</v>
      </c>
      <c r="J925" s="80">
        <v>2456.79</v>
      </c>
      <c r="K925" s="80">
        <v>85.3</v>
      </c>
      <c r="L925" s="73">
        <f t="shared" si="267"/>
        <v>90.92</v>
      </c>
      <c r="M925" s="73">
        <f t="shared" si="268"/>
        <v>138.22</v>
      </c>
      <c r="N925" s="72" t="str">
        <f t="shared" si="269"/>
        <v>0875</v>
      </c>
      <c r="O925" s="74">
        <f t="shared" si="270"/>
        <v>20</v>
      </c>
      <c r="P925" s="72">
        <f t="shared" si="271"/>
        <v>1</v>
      </c>
      <c r="Q925" s="74">
        <f t="shared" si="272"/>
        <v>8</v>
      </c>
      <c r="R925" s="72">
        <f t="shared" si="273"/>
        <v>15</v>
      </c>
      <c r="S925" s="72">
        <f t="shared" si="274"/>
        <v>22</v>
      </c>
      <c r="AI925" s="23">
        <f>'simulateur tarif OQN'!$B$4</f>
        <v>40</v>
      </c>
      <c r="AJ925" s="24">
        <f t="shared" si="275"/>
        <v>3480.39</v>
      </c>
      <c r="AK925" s="24">
        <f t="shared" si="276"/>
        <v>87.009749999999997</v>
      </c>
      <c r="AM925" t="str">
        <f t="shared" si="277"/>
        <v>ZONEHAUTE</v>
      </c>
      <c r="AN925" t="str">
        <f t="shared" si="278"/>
        <v>HC</v>
      </c>
      <c r="AO925" s="20">
        <f t="shared" si="279"/>
        <v>5362.37</v>
      </c>
      <c r="AP925" s="20">
        <f t="shared" si="280"/>
        <v>1072.45</v>
      </c>
      <c r="AQ925" s="20">
        <f t="shared" si="281"/>
        <v>1772.62</v>
      </c>
      <c r="AR925" s="20">
        <f t="shared" si="282"/>
        <v>2456.79</v>
      </c>
      <c r="AS925" s="20">
        <f t="shared" si="283"/>
        <v>3480.39</v>
      </c>
      <c r="AT925" s="20">
        <f t="shared" si="266"/>
        <v>3199.3899999999994</v>
      </c>
      <c r="AU925" s="20">
        <f t="shared" si="284"/>
        <v>42898</v>
      </c>
    </row>
    <row r="926" spans="1:47" ht="45">
      <c r="A926" s="54">
        <v>927</v>
      </c>
      <c r="B926" s="54" t="s">
        <v>1695</v>
      </c>
      <c r="C926" s="58" t="s">
        <v>2844</v>
      </c>
      <c r="D926" s="79">
        <v>29</v>
      </c>
      <c r="E926" s="79">
        <v>35</v>
      </c>
      <c r="F926" s="80">
        <v>3451.11</v>
      </c>
      <c r="G926" s="80">
        <v>113.27</v>
      </c>
      <c r="H926" s="80">
        <v>3451.11</v>
      </c>
      <c r="I926" s="80" t="s">
        <v>28</v>
      </c>
      <c r="J926" s="80" t="s">
        <v>28</v>
      </c>
      <c r="K926" s="80">
        <v>107.85</v>
      </c>
      <c r="L926" s="73">
        <f t="shared" si="267"/>
        <v>90.92</v>
      </c>
      <c r="M926" s="73">
        <f t="shared" si="268"/>
        <v>138.22</v>
      </c>
      <c r="N926" s="72" t="str">
        <f t="shared" si="269"/>
        <v>0875</v>
      </c>
      <c r="O926" s="74">
        <f t="shared" si="270"/>
        <v>6</v>
      </c>
      <c r="P926" s="72">
        <f t="shared" si="271"/>
        <v>0</v>
      </c>
      <c r="Q926" s="74">
        <f t="shared" si="272"/>
        <v>29</v>
      </c>
      <c r="R926" s="72" t="str">
        <f t="shared" si="273"/>
        <v/>
      </c>
      <c r="S926" s="72" t="str">
        <f t="shared" si="274"/>
        <v/>
      </c>
      <c r="AI926" s="23">
        <f>'simulateur tarif OQN'!$B$4</f>
        <v>40</v>
      </c>
      <c r="AJ926" s="24">
        <f t="shared" si="275"/>
        <v>3990.36</v>
      </c>
      <c r="AK926" s="24">
        <f t="shared" si="276"/>
        <v>99.759</v>
      </c>
      <c r="AM926" t="str">
        <f t="shared" si="277"/>
        <v>ZONEHAUTE</v>
      </c>
      <c r="AN926" t="str">
        <f t="shared" si="278"/>
        <v>HC</v>
      </c>
      <c r="AO926" s="20">
        <f t="shared" si="279"/>
        <v>4697.08</v>
      </c>
      <c r="AP926" s="20">
        <f t="shared" si="280"/>
        <v>3451.11</v>
      </c>
      <c r="AQ926" s="20" t="str">
        <f t="shared" si="281"/>
        <v>.</v>
      </c>
      <c r="AR926" s="20" t="str">
        <f t="shared" si="282"/>
        <v>.</v>
      </c>
      <c r="AS926" s="20">
        <f t="shared" si="283"/>
        <v>3990.36</v>
      </c>
      <c r="AT926" s="20">
        <f t="shared" si="266"/>
        <v>4836.8600000000006</v>
      </c>
      <c r="AU926" s="20">
        <f t="shared" si="284"/>
        <v>138044.4</v>
      </c>
    </row>
    <row r="927" spans="1:47" ht="45">
      <c r="A927" s="54">
        <v>928</v>
      </c>
      <c r="B927" s="54" t="s">
        <v>1696</v>
      </c>
      <c r="C927" s="58" t="s">
        <v>2845</v>
      </c>
      <c r="D927" s="79">
        <v>8</v>
      </c>
      <c r="E927" s="79">
        <v>28</v>
      </c>
      <c r="F927" s="80">
        <v>1114.3</v>
      </c>
      <c r="G927" s="80">
        <v>139.29</v>
      </c>
      <c r="H927" s="80">
        <v>1114.3</v>
      </c>
      <c r="I927" s="80">
        <v>1847.88</v>
      </c>
      <c r="J927" s="80">
        <v>2459.4</v>
      </c>
      <c r="K927" s="80">
        <v>82.21</v>
      </c>
      <c r="L927" s="73">
        <f t="shared" si="267"/>
        <v>90.92</v>
      </c>
      <c r="M927" s="73">
        <f t="shared" si="268"/>
        <v>138.22</v>
      </c>
      <c r="N927" s="72" t="str">
        <f t="shared" si="269"/>
        <v>0875</v>
      </c>
      <c r="O927" s="74">
        <f t="shared" si="270"/>
        <v>20</v>
      </c>
      <c r="P927" s="72">
        <f t="shared" si="271"/>
        <v>1</v>
      </c>
      <c r="Q927" s="74">
        <f t="shared" si="272"/>
        <v>8</v>
      </c>
      <c r="R927" s="72">
        <f t="shared" si="273"/>
        <v>15</v>
      </c>
      <c r="S927" s="72">
        <f t="shared" si="274"/>
        <v>22</v>
      </c>
      <c r="AI927" s="23">
        <f>'simulateur tarif OQN'!$B$4</f>
        <v>40</v>
      </c>
      <c r="AJ927" s="24">
        <f t="shared" si="275"/>
        <v>3445.92</v>
      </c>
      <c r="AK927" s="24">
        <f t="shared" si="276"/>
        <v>86.147999999999996</v>
      </c>
      <c r="AM927" t="str">
        <f t="shared" si="277"/>
        <v>ZONEHAUTE</v>
      </c>
      <c r="AN927" t="str">
        <f t="shared" si="278"/>
        <v>HC</v>
      </c>
      <c r="AO927" s="20">
        <f t="shared" si="279"/>
        <v>5571.58</v>
      </c>
      <c r="AP927" s="20">
        <f t="shared" si="280"/>
        <v>1114.3</v>
      </c>
      <c r="AQ927" s="20">
        <f t="shared" si="281"/>
        <v>1847.88</v>
      </c>
      <c r="AR927" s="20">
        <f t="shared" si="282"/>
        <v>2459.4</v>
      </c>
      <c r="AS927" s="20">
        <f t="shared" si="283"/>
        <v>3445.92</v>
      </c>
      <c r="AT927" s="20">
        <f t="shared" si="266"/>
        <v>3010.42</v>
      </c>
      <c r="AU927" s="20">
        <f t="shared" si="284"/>
        <v>44572</v>
      </c>
    </row>
    <row r="928" spans="1:47" ht="45">
      <c r="A928" s="54">
        <v>929</v>
      </c>
      <c r="B928" s="54" t="s">
        <v>1697</v>
      </c>
      <c r="C928" s="58" t="s">
        <v>2846</v>
      </c>
      <c r="D928" s="79">
        <v>29</v>
      </c>
      <c r="E928" s="79">
        <v>35</v>
      </c>
      <c r="F928" s="80">
        <v>3269.88</v>
      </c>
      <c r="G928" s="80">
        <v>101.57</v>
      </c>
      <c r="H928" s="80">
        <v>3269.88</v>
      </c>
      <c r="I928" s="80" t="s">
        <v>28</v>
      </c>
      <c r="J928" s="80" t="s">
        <v>28</v>
      </c>
      <c r="K928" s="80">
        <v>101.94</v>
      </c>
      <c r="L928" s="73">
        <f t="shared" si="267"/>
        <v>90.92</v>
      </c>
      <c r="M928" s="73">
        <f t="shared" si="268"/>
        <v>138.22</v>
      </c>
      <c r="N928" s="72" t="str">
        <f t="shared" si="269"/>
        <v>0875</v>
      </c>
      <c r="O928" s="74">
        <f t="shared" si="270"/>
        <v>6</v>
      </c>
      <c r="P928" s="72">
        <f t="shared" si="271"/>
        <v>0</v>
      </c>
      <c r="Q928" s="74">
        <f t="shared" si="272"/>
        <v>29</v>
      </c>
      <c r="R928" s="72" t="str">
        <f t="shared" si="273"/>
        <v/>
      </c>
      <c r="S928" s="72" t="str">
        <f t="shared" si="274"/>
        <v/>
      </c>
      <c r="AI928" s="23">
        <f>'simulateur tarif OQN'!$B$4</f>
        <v>40</v>
      </c>
      <c r="AJ928" s="24">
        <f t="shared" si="275"/>
        <v>3779.58</v>
      </c>
      <c r="AK928" s="24">
        <f t="shared" si="276"/>
        <v>94.489499999999992</v>
      </c>
      <c r="AM928" t="str">
        <f t="shared" si="277"/>
        <v>ZONEHAUTE</v>
      </c>
      <c r="AN928" t="str">
        <f t="shared" si="278"/>
        <v>HC</v>
      </c>
      <c r="AO928" s="20">
        <f t="shared" si="279"/>
        <v>4387.1499999999996</v>
      </c>
      <c r="AP928" s="20">
        <f t="shared" si="280"/>
        <v>3269.88</v>
      </c>
      <c r="AQ928" s="20" t="str">
        <f t="shared" si="281"/>
        <v>.</v>
      </c>
      <c r="AR928" s="20" t="str">
        <f t="shared" si="282"/>
        <v>.</v>
      </c>
      <c r="AS928" s="20">
        <f t="shared" si="283"/>
        <v>3779.58</v>
      </c>
      <c r="AT928" s="20">
        <f t="shared" si="266"/>
        <v>4330.58</v>
      </c>
      <c r="AU928" s="20">
        <f t="shared" si="284"/>
        <v>130795.20000000001</v>
      </c>
    </row>
    <row r="929" spans="1:47" ht="45">
      <c r="A929" s="54">
        <v>930</v>
      </c>
      <c r="B929" s="54" t="s">
        <v>1698</v>
      </c>
      <c r="C929" s="58" t="s">
        <v>2847</v>
      </c>
      <c r="D929" s="79">
        <v>8</v>
      </c>
      <c r="E929" s="79">
        <v>28</v>
      </c>
      <c r="F929" s="80">
        <v>1187.25</v>
      </c>
      <c r="G929" s="80">
        <v>148.41</v>
      </c>
      <c r="H929" s="80">
        <v>1187.25</v>
      </c>
      <c r="I929" s="80">
        <v>2158.8000000000002</v>
      </c>
      <c r="J929" s="80">
        <v>2789.84</v>
      </c>
      <c r="K929" s="80">
        <v>91.33</v>
      </c>
      <c r="L929" s="73">
        <f t="shared" si="267"/>
        <v>90.92</v>
      </c>
      <c r="M929" s="73">
        <f t="shared" si="268"/>
        <v>138.22</v>
      </c>
      <c r="N929" s="72" t="str">
        <f t="shared" si="269"/>
        <v>0875</v>
      </c>
      <c r="O929" s="74">
        <f t="shared" si="270"/>
        <v>20</v>
      </c>
      <c r="P929" s="72">
        <f t="shared" si="271"/>
        <v>1</v>
      </c>
      <c r="Q929" s="74">
        <f t="shared" si="272"/>
        <v>8</v>
      </c>
      <c r="R929" s="72">
        <f t="shared" si="273"/>
        <v>15</v>
      </c>
      <c r="S929" s="72">
        <f t="shared" si="274"/>
        <v>22</v>
      </c>
      <c r="AI929" s="23">
        <f>'simulateur tarif OQN'!$B$4</f>
        <v>40</v>
      </c>
      <c r="AJ929" s="24">
        <f t="shared" si="275"/>
        <v>3885.8</v>
      </c>
      <c r="AK929" s="24">
        <f t="shared" si="276"/>
        <v>97.14500000000001</v>
      </c>
      <c r="AM929" t="str">
        <f t="shared" si="277"/>
        <v>ZONEHAUTE</v>
      </c>
      <c r="AN929" t="str">
        <f t="shared" si="278"/>
        <v>HC</v>
      </c>
      <c r="AO929" s="20">
        <f t="shared" si="279"/>
        <v>5936.37</v>
      </c>
      <c r="AP929" s="20">
        <f t="shared" si="280"/>
        <v>1187.25</v>
      </c>
      <c r="AQ929" s="20">
        <f t="shared" si="281"/>
        <v>2158.8000000000002</v>
      </c>
      <c r="AR929" s="20">
        <f t="shared" si="282"/>
        <v>2789.84</v>
      </c>
      <c r="AS929" s="20">
        <f t="shared" si="283"/>
        <v>3885.8</v>
      </c>
      <c r="AT929" s="20">
        <f t="shared" si="266"/>
        <v>3906.2999999999993</v>
      </c>
      <c r="AU929" s="20">
        <f t="shared" si="284"/>
        <v>47490</v>
      </c>
    </row>
    <row r="930" spans="1:47" ht="45">
      <c r="A930" s="54">
        <v>931</v>
      </c>
      <c r="B930" s="54" t="s">
        <v>1699</v>
      </c>
      <c r="C930" s="58" t="s">
        <v>2848</v>
      </c>
      <c r="D930" s="79">
        <v>64</v>
      </c>
      <c r="E930" s="79">
        <v>70</v>
      </c>
      <c r="F930" s="80">
        <v>6410.25</v>
      </c>
      <c r="G930" s="80">
        <v>86.2</v>
      </c>
      <c r="H930" s="80">
        <v>6410.25</v>
      </c>
      <c r="I930" s="80" t="s">
        <v>28</v>
      </c>
      <c r="J930" s="80" t="s">
        <v>28</v>
      </c>
      <c r="K930" s="80">
        <v>93.92</v>
      </c>
      <c r="L930" s="73">
        <f t="shared" si="267"/>
        <v>90.92</v>
      </c>
      <c r="M930" s="73">
        <f t="shared" si="268"/>
        <v>138.22</v>
      </c>
      <c r="N930" s="72" t="str">
        <f t="shared" si="269"/>
        <v>0875</v>
      </c>
      <c r="O930" s="74">
        <f t="shared" si="270"/>
        <v>6</v>
      </c>
      <c r="P930" s="72">
        <f t="shared" si="271"/>
        <v>0</v>
      </c>
      <c r="Q930" s="74">
        <f t="shared" si="272"/>
        <v>64</v>
      </c>
      <c r="R930" s="72" t="str">
        <f t="shared" si="273"/>
        <v/>
      </c>
      <c r="S930" s="72" t="str">
        <f t="shared" si="274"/>
        <v/>
      </c>
      <c r="AI930" s="23">
        <f>'simulateur tarif OQN'!$B$4</f>
        <v>40</v>
      </c>
      <c r="AJ930" s="24">
        <f t="shared" si="275"/>
        <v>4341.45</v>
      </c>
      <c r="AK930" s="24">
        <f t="shared" si="276"/>
        <v>108.53625</v>
      </c>
      <c r="AM930" t="str">
        <f t="shared" si="277"/>
        <v>ZONEBASSE</v>
      </c>
      <c r="AN930" t="str">
        <f t="shared" si="278"/>
        <v>HC</v>
      </c>
      <c r="AO930" s="20">
        <f t="shared" si="279"/>
        <v>4341.45</v>
      </c>
      <c r="AP930" s="20">
        <f t="shared" si="280"/>
        <v>6410.25</v>
      </c>
      <c r="AQ930" s="20" t="str">
        <f t="shared" si="281"/>
        <v>.</v>
      </c>
      <c r="AR930" s="20" t="str">
        <f t="shared" si="282"/>
        <v>.</v>
      </c>
      <c r="AS930" s="20">
        <f t="shared" si="283"/>
        <v>3592.65</v>
      </c>
      <c r="AT930" s="20">
        <f t="shared" si="266"/>
        <v>3742.6499999999996</v>
      </c>
      <c r="AU930" s="20">
        <f t="shared" si="284"/>
        <v>256410</v>
      </c>
    </row>
    <row r="931" spans="1:47" ht="22.5">
      <c r="A931" s="54">
        <v>932</v>
      </c>
      <c r="B931" s="54" t="s">
        <v>1700</v>
      </c>
      <c r="C931" s="58" t="s">
        <v>1701</v>
      </c>
      <c r="D931" s="79">
        <v>1</v>
      </c>
      <c r="E931" s="79">
        <v>1</v>
      </c>
      <c r="F931" s="80" t="s">
        <v>28</v>
      </c>
      <c r="G931" s="80" t="s">
        <v>28</v>
      </c>
      <c r="H931" s="80">
        <v>154.57</v>
      </c>
      <c r="I931" s="80" t="s">
        <v>28</v>
      </c>
      <c r="J931" s="80" t="s">
        <v>28</v>
      </c>
      <c r="K931" s="80" t="s">
        <v>28</v>
      </c>
      <c r="L931" s="73" t="str">
        <f t="shared" si="267"/>
        <v/>
      </c>
      <c r="M931" s="73" t="str">
        <f t="shared" si="268"/>
        <v/>
      </c>
      <c r="N931" s="72" t="str">
        <f t="shared" si="269"/>
        <v>0876</v>
      </c>
      <c r="O931" s="74">
        <f t="shared" si="270"/>
        <v>0</v>
      </c>
      <c r="P931" s="72">
        <f t="shared" si="271"/>
        <v>0</v>
      </c>
      <c r="Q931" s="74">
        <f t="shared" si="272"/>
        <v>1</v>
      </c>
      <c r="R931" s="72" t="str">
        <f t="shared" si="273"/>
        <v/>
      </c>
      <c r="S931" s="72" t="str">
        <f t="shared" si="274"/>
        <v/>
      </c>
      <c r="AI931" s="23">
        <f>'simulateur tarif OQN'!$B$4</f>
        <v>40</v>
      </c>
      <c r="AJ931" s="24">
        <f t="shared" si="275"/>
        <v>6182.7999999999993</v>
      </c>
      <c r="AK931" s="24">
        <f t="shared" si="276"/>
        <v>154.57</v>
      </c>
      <c r="AM931" t="str">
        <f t="shared" si="277"/>
        <v>ZONEHAUTE</v>
      </c>
      <c r="AN931" t="str">
        <f t="shared" si="278"/>
        <v>HDJ</v>
      </c>
      <c r="AO931" s="20" t="e">
        <f t="shared" si="279"/>
        <v>#VALUE!</v>
      </c>
      <c r="AP931" s="20">
        <f t="shared" si="280"/>
        <v>154.57</v>
      </c>
      <c r="AQ931" s="20" t="str">
        <f t="shared" si="281"/>
        <v>.</v>
      </c>
      <c r="AR931" s="20" t="str">
        <f t="shared" si="282"/>
        <v>.</v>
      </c>
      <c r="AS931" s="20" t="e">
        <f t="shared" si="283"/>
        <v>#VALUE!</v>
      </c>
      <c r="AT931" s="20" t="e">
        <f t="shared" si="266"/>
        <v>#VALUE!</v>
      </c>
      <c r="AU931" s="20">
        <f t="shared" si="284"/>
        <v>6182.7999999999993</v>
      </c>
    </row>
    <row r="932" spans="1:47" ht="33.75">
      <c r="A932" s="54">
        <v>933</v>
      </c>
      <c r="B932" s="54" t="s">
        <v>1702</v>
      </c>
      <c r="C932" s="58" t="s">
        <v>1703</v>
      </c>
      <c r="D932" s="79">
        <v>1</v>
      </c>
      <c r="E932" s="79">
        <v>1</v>
      </c>
      <c r="F932" s="80" t="s">
        <v>28</v>
      </c>
      <c r="G932" s="80" t="s">
        <v>28</v>
      </c>
      <c r="H932" s="80">
        <v>108.06</v>
      </c>
      <c r="I932" s="80" t="s">
        <v>28</v>
      </c>
      <c r="J932" s="80" t="s">
        <v>28</v>
      </c>
      <c r="K932" s="80" t="s">
        <v>28</v>
      </c>
      <c r="L932" s="73" t="str">
        <f t="shared" si="267"/>
        <v/>
      </c>
      <c r="M932" s="73" t="str">
        <f t="shared" si="268"/>
        <v/>
      </c>
      <c r="N932" s="72" t="str">
        <f t="shared" si="269"/>
        <v>0876</v>
      </c>
      <c r="O932" s="74">
        <f t="shared" si="270"/>
        <v>0</v>
      </c>
      <c r="P932" s="72">
        <f t="shared" si="271"/>
        <v>0</v>
      </c>
      <c r="Q932" s="74">
        <f t="shared" si="272"/>
        <v>1</v>
      </c>
      <c r="R932" s="72" t="str">
        <f t="shared" si="273"/>
        <v/>
      </c>
      <c r="S932" s="72" t="str">
        <f t="shared" si="274"/>
        <v/>
      </c>
      <c r="AI932" s="23">
        <f>'simulateur tarif OQN'!$B$4</f>
        <v>40</v>
      </c>
      <c r="AJ932" s="24">
        <f t="shared" si="275"/>
        <v>4322.3999999999996</v>
      </c>
      <c r="AK932" s="24">
        <f t="shared" si="276"/>
        <v>108.05999999999999</v>
      </c>
      <c r="AM932" t="str">
        <f t="shared" si="277"/>
        <v>ZONEHAUTE</v>
      </c>
      <c r="AN932" t="str">
        <f t="shared" si="278"/>
        <v>HDJ</v>
      </c>
      <c r="AO932" s="20" t="e">
        <f t="shared" si="279"/>
        <v>#VALUE!</v>
      </c>
      <c r="AP932" s="20">
        <f t="shared" si="280"/>
        <v>108.06</v>
      </c>
      <c r="AQ932" s="20" t="str">
        <f t="shared" si="281"/>
        <v>.</v>
      </c>
      <c r="AR932" s="20" t="str">
        <f t="shared" si="282"/>
        <v>.</v>
      </c>
      <c r="AS932" s="20" t="e">
        <f t="shared" si="283"/>
        <v>#VALUE!</v>
      </c>
      <c r="AT932" s="20" t="e">
        <f t="shared" si="266"/>
        <v>#VALUE!</v>
      </c>
      <c r="AU932" s="20">
        <f t="shared" si="284"/>
        <v>4322.3999999999996</v>
      </c>
    </row>
    <row r="933" spans="1:47" ht="22.5">
      <c r="A933" s="54">
        <v>934</v>
      </c>
      <c r="B933" s="54" t="s">
        <v>1704</v>
      </c>
      <c r="C933" s="58" t="s">
        <v>1705</v>
      </c>
      <c r="D933" s="79">
        <v>1</v>
      </c>
      <c r="E933" s="79">
        <v>1</v>
      </c>
      <c r="F933" s="80" t="s">
        <v>28</v>
      </c>
      <c r="G933" s="80" t="s">
        <v>28</v>
      </c>
      <c r="H933" s="80">
        <v>89.61</v>
      </c>
      <c r="I933" s="80" t="s">
        <v>28</v>
      </c>
      <c r="J933" s="80" t="s">
        <v>28</v>
      </c>
      <c r="K933" s="80" t="s">
        <v>28</v>
      </c>
      <c r="L933" s="73" t="str">
        <f t="shared" si="267"/>
        <v/>
      </c>
      <c r="M933" s="73" t="str">
        <f t="shared" si="268"/>
        <v/>
      </c>
      <c r="N933" s="72" t="str">
        <f t="shared" si="269"/>
        <v>0876</v>
      </c>
      <c r="O933" s="74">
        <f t="shared" si="270"/>
        <v>0</v>
      </c>
      <c r="P933" s="72">
        <f t="shared" si="271"/>
        <v>0</v>
      </c>
      <c r="Q933" s="74">
        <f t="shared" si="272"/>
        <v>1</v>
      </c>
      <c r="R933" s="72" t="str">
        <f t="shared" si="273"/>
        <v/>
      </c>
      <c r="S933" s="72" t="str">
        <f t="shared" si="274"/>
        <v/>
      </c>
      <c r="AI933" s="23">
        <f>'simulateur tarif OQN'!$B$4</f>
        <v>40</v>
      </c>
      <c r="AJ933" s="24">
        <f t="shared" si="275"/>
        <v>3584.4</v>
      </c>
      <c r="AK933" s="24">
        <f t="shared" si="276"/>
        <v>89.61</v>
      </c>
      <c r="AM933" t="str">
        <f t="shared" si="277"/>
        <v>ZONEHAUTE</v>
      </c>
      <c r="AN933" t="str">
        <f t="shared" si="278"/>
        <v>HDJ</v>
      </c>
      <c r="AO933" s="20" t="e">
        <f t="shared" si="279"/>
        <v>#VALUE!</v>
      </c>
      <c r="AP933" s="20">
        <f t="shared" si="280"/>
        <v>89.61</v>
      </c>
      <c r="AQ933" s="20" t="str">
        <f t="shared" si="281"/>
        <v>.</v>
      </c>
      <c r="AR933" s="20" t="str">
        <f t="shared" si="282"/>
        <v>.</v>
      </c>
      <c r="AS933" s="20" t="e">
        <f t="shared" si="283"/>
        <v>#VALUE!</v>
      </c>
      <c r="AT933" s="20" t="e">
        <f t="shared" si="266"/>
        <v>#VALUE!</v>
      </c>
      <c r="AU933" s="20">
        <f t="shared" si="284"/>
        <v>3584.4</v>
      </c>
    </row>
    <row r="934" spans="1:47" ht="22.5">
      <c r="A934" s="54">
        <v>935</v>
      </c>
      <c r="B934" s="54" t="s">
        <v>1706</v>
      </c>
      <c r="C934" s="58" t="s">
        <v>1707</v>
      </c>
      <c r="D934" s="79">
        <v>1</v>
      </c>
      <c r="E934" s="79">
        <v>1</v>
      </c>
      <c r="F934" s="80" t="s">
        <v>28</v>
      </c>
      <c r="G934" s="80" t="s">
        <v>28</v>
      </c>
      <c r="H934" s="80">
        <v>73.94</v>
      </c>
      <c r="I934" s="80" t="s">
        <v>28</v>
      </c>
      <c r="J934" s="80" t="s">
        <v>28</v>
      </c>
      <c r="K934" s="80" t="s">
        <v>28</v>
      </c>
      <c r="L934" s="73" t="str">
        <f t="shared" si="267"/>
        <v/>
      </c>
      <c r="M934" s="73" t="str">
        <f t="shared" si="268"/>
        <v/>
      </c>
      <c r="N934" s="72" t="str">
        <f t="shared" si="269"/>
        <v>0876</v>
      </c>
      <c r="O934" s="74">
        <f t="shared" si="270"/>
        <v>0</v>
      </c>
      <c r="P934" s="72">
        <f t="shared" si="271"/>
        <v>0</v>
      </c>
      <c r="Q934" s="74">
        <f t="shared" si="272"/>
        <v>1</v>
      </c>
      <c r="R934" s="72" t="str">
        <f t="shared" si="273"/>
        <v/>
      </c>
      <c r="S934" s="72" t="str">
        <f t="shared" si="274"/>
        <v/>
      </c>
      <c r="AI934" s="23">
        <f>'simulateur tarif OQN'!$B$4</f>
        <v>40</v>
      </c>
      <c r="AJ934" s="24">
        <f t="shared" si="275"/>
        <v>2957.6</v>
      </c>
      <c r="AK934" s="24">
        <f t="shared" si="276"/>
        <v>73.94</v>
      </c>
      <c r="AM934" t="str">
        <f t="shared" si="277"/>
        <v>ZONEHAUTE</v>
      </c>
      <c r="AN934" t="str">
        <f t="shared" si="278"/>
        <v>HDJ</v>
      </c>
      <c r="AO934" s="20" t="e">
        <f t="shared" si="279"/>
        <v>#VALUE!</v>
      </c>
      <c r="AP934" s="20">
        <f t="shared" si="280"/>
        <v>73.94</v>
      </c>
      <c r="AQ934" s="20" t="str">
        <f t="shared" si="281"/>
        <v>.</v>
      </c>
      <c r="AR934" s="20" t="str">
        <f t="shared" si="282"/>
        <v>.</v>
      </c>
      <c r="AS934" s="20" t="e">
        <f t="shared" si="283"/>
        <v>#VALUE!</v>
      </c>
      <c r="AT934" s="20" t="e">
        <f t="shared" si="266"/>
        <v>#VALUE!</v>
      </c>
      <c r="AU934" s="20">
        <f t="shared" si="284"/>
        <v>2957.6</v>
      </c>
    </row>
    <row r="935" spans="1:47" ht="33.75">
      <c r="A935" s="54">
        <v>936</v>
      </c>
      <c r="B935" s="54" t="s">
        <v>1708</v>
      </c>
      <c r="C935" s="58" t="s">
        <v>1709</v>
      </c>
      <c r="D935" s="79">
        <v>90</v>
      </c>
      <c r="E935" s="79">
        <v>90</v>
      </c>
      <c r="F935" s="80">
        <v>10640.86</v>
      </c>
      <c r="G935" s="80">
        <v>118.23</v>
      </c>
      <c r="H935" s="80">
        <v>10640.86</v>
      </c>
      <c r="I935" s="80" t="s">
        <v>28</v>
      </c>
      <c r="J935" s="80" t="s">
        <v>28</v>
      </c>
      <c r="K935" s="80">
        <v>118.23</v>
      </c>
      <c r="L935" s="73">
        <f t="shared" si="267"/>
        <v>86.66</v>
      </c>
      <c r="M935" s="73">
        <f t="shared" si="268"/>
        <v>117.16</v>
      </c>
      <c r="N935" s="72" t="str">
        <f t="shared" si="269"/>
        <v>0876</v>
      </c>
      <c r="O935" s="74">
        <f t="shared" si="270"/>
        <v>0</v>
      </c>
      <c r="P935" s="72">
        <f t="shared" si="271"/>
        <v>0</v>
      </c>
      <c r="Q935" s="74">
        <f t="shared" si="272"/>
        <v>90</v>
      </c>
      <c r="R935" s="72" t="str">
        <f t="shared" si="273"/>
        <v/>
      </c>
      <c r="S935" s="72" t="str">
        <f t="shared" si="274"/>
        <v/>
      </c>
      <c r="AI935" s="23">
        <f>'simulateur tarif OQN'!$B$4</f>
        <v>40</v>
      </c>
      <c r="AJ935" s="24">
        <f t="shared" si="275"/>
        <v>4729.3600000000006</v>
      </c>
      <c r="AK935" s="24">
        <f t="shared" si="276"/>
        <v>118.23400000000001</v>
      </c>
      <c r="AM935" t="str">
        <f t="shared" si="277"/>
        <v>ZONEBASSE</v>
      </c>
      <c r="AN935" t="str">
        <f t="shared" si="278"/>
        <v>HC</v>
      </c>
      <c r="AO935" s="20">
        <f t="shared" si="279"/>
        <v>4729.3600000000006</v>
      </c>
      <c r="AP935" s="20">
        <f t="shared" si="280"/>
        <v>10640.86</v>
      </c>
      <c r="AQ935" s="20" t="str">
        <f t="shared" si="281"/>
        <v>.</v>
      </c>
      <c r="AR935" s="20" t="str">
        <f t="shared" si="282"/>
        <v>.</v>
      </c>
      <c r="AS935" s="20">
        <f t="shared" si="283"/>
        <v>4729.3600000000006</v>
      </c>
      <c r="AT935" s="20">
        <f t="shared" si="266"/>
        <v>6307.8600000000006</v>
      </c>
      <c r="AU935" s="20">
        <f t="shared" si="284"/>
        <v>425634.4</v>
      </c>
    </row>
    <row r="936" spans="1:47" ht="33.75">
      <c r="A936" s="54">
        <v>937</v>
      </c>
      <c r="B936" s="54" t="s">
        <v>1710</v>
      </c>
      <c r="C936" s="58" t="s">
        <v>1711</v>
      </c>
      <c r="D936" s="79">
        <v>90</v>
      </c>
      <c r="E936" s="79">
        <v>90</v>
      </c>
      <c r="F936" s="80">
        <v>18335.169999999998</v>
      </c>
      <c r="G936" s="80">
        <v>203.72</v>
      </c>
      <c r="H936" s="80">
        <v>18335.169999999998</v>
      </c>
      <c r="I936" s="80" t="s">
        <v>28</v>
      </c>
      <c r="J936" s="80" t="s">
        <v>28</v>
      </c>
      <c r="K936" s="80">
        <v>203.72</v>
      </c>
      <c r="L936" s="73">
        <f t="shared" si="267"/>
        <v>86.66</v>
      </c>
      <c r="M936" s="73">
        <f t="shared" si="268"/>
        <v>117.16</v>
      </c>
      <c r="N936" s="72" t="str">
        <f t="shared" si="269"/>
        <v>0876</v>
      </c>
      <c r="O936" s="74">
        <f t="shared" si="270"/>
        <v>0</v>
      </c>
      <c r="P936" s="72">
        <f t="shared" si="271"/>
        <v>0</v>
      </c>
      <c r="Q936" s="74">
        <f t="shared" si="272"/>
        <v>90</v>
      </c>
      <c r="R936" s="72" t="str">
        <f t="shared" si="273"/>
        <v/>
      </c>
      <c r="S936" s="72" t="str">
        <f t="shared" si="274"/>
        <v/>
      </c>
      <c r="AI936" s="23">
        <f>'simulateur tarif OQN'!$B$4</f>
        <v>40</v>
      </c>
      <c r="AJ936" s="24">
        <f t="shared" si="275"/>
        <v>8149.1699999999983</v>
      </c>
      <c r="AK936" s="24">
        <f t="shared" si="276"/>
        <v>203.72924999999995</v>
      </c>
      <c r="AM936" t="str">
        <f t="shared" si="277"/>
        <v>ZONEBASSE</v>
      </c>
      <c r="AN936" t="str">
        <f t="shared" si="278"/>
        <v>HC</v>
      </c>
      <c r="AO936" s="20">
        <f t="shared" si="279"/>
        <v>8149.1699999999983</v>
      </c>
      <c r="AP936" s="20">
        <f t="shared" si="280"/>
        <v>18335.169999999998</v>
      </c>
      <c r="AQ936" s="20" t="str">
        <f t="shared" si="281"/>
        <v>.</v>
      </c>
      <c r="AR936" s="20" t="str">
        <f t="shared" si="282"/>
        <v>.</v>
      </c>
      <c r="AS936" s="20">
        <f t="shared" si="283"/>
        <v>8149.1699999999983</v>
      </c>
      <c r="AT936" s="20">
        <f t="shared" si="266"/>
        <v>14002.169999999998</v>
      </c>
      <c r="AU936" s="20">
        <f t="shared" si="284"/>
        <v>733406.79999999993</v>
      </c>
    </row>
    <row r="937" spans="1:47" ht="45">
      <c r="A937" s="54">
        <v>938</v>
      </c>
      <c r="B937" s="54" t="s">
        <v>1712</v>
      </c>
      <c r="C937" s="58" t="s">
        <v>1713</v>
      </c>
      <c r="D937" s="79">
        <v>90</v>
      </c>
      <c r="E937" s="79">
        <v>90</v>
      </c>
      <c r="F937" s="80">
        <v>16545.27</v>
      </c>
      <c r="G937" s="80">
        <v>183.84</v>
      </c>
      <c r="H937" s="80">
        <v>16545.27</v>
      </c>
      <c r="I937" s="80" t="s">
        <v>28</v>
      </c>
      <c r="J937" s="80" t="s">
        <v>28</v>
      </c>
      <c r="K937" s="80">
        <v>183.84</v>
      </c>
      <c r="L937" s="73">
        <f t="shared" si="267"/>
        <v>86.66</v>
      </c>
      <c r="M937" s="73">
        <f t="shared" si="268"/>
        <v>117.16</v>
      </c>
      <c r="N937" s="72" t="str">
        <f t="shared" si="269"/>
        <v>0876</v>
      </c>
      <c r="O937" s="74">
        <f t="shared" si="270"/>
        <v>0</v>
      </c>
      <c r="P937" s="72">
        <f t="shared" si="271"/>
        <v>0</v>
      </c>
      <c r="Q937" s="74">
        <f t="shared" si="272"/>
        <v>90</v>
      </c>
      <c r="R937" s="72" t="str">
        <f t="shared" si="273"/>
        <v/>
      </c>
      <c r="S937" s="72" t="str">
        <f t="shared" si="274"/>
        <v/>
      </c>
      <c r="AI937" s="23">
        <f>'simulateur tarif OQN'!$B$4</f>
        <v>40</v>
      </c>
      <c r="AJ937" s="24">
        <f t="shared" si="275"/>
        <v>7353.27</v>
      </c>
      <c r="AK937" s="24">
        <f t="shared" si="276"/>
        <v>183.83175</v>
      </c>
      <c r="AM937" t="str">
        <f t="shared" si="277"/>
        <v>ZONEBASSE</v>
      </c>
      <c r="AN937" t="str">
        <f t="shared" si="278"/>
        <v>HC</v>
      </c>
      <c r="AO937" s="20">
        <f t="shared" si="279"/>
        <v>7353.27</v>
      </c>
      <c r="AP937" s="20">
        <f t="shared" si="280"/>
        <v>16545.27</v>
      </c>
      <c r="AQ937" s="20" t="str">
        <f t="shared" si="281"/>
        <v>.</v>
      </c>
      <c r="AR937" s="20" t="str">
        <f t="shared" si="282"/>
        <v>.</v>
      </c>
      <c r="AS937" s="20">
        <f t="shared" si="283"/>
        <v>7353.27</v>
      </c>
      <c r="AT937" s="20">
        <f t="shared" si="266"/>
        <v>12212.27</v>
      </c>
      <c r="AU937" s="20">
        <f t="shared" si="284"/>
        <v>661810.80000000005</v>
      </c>
    </row>
    <row r="938" spans="1:47" ht="45">
      <c r="A938" s="54">
        <v>939</v>
      </c>
      <c r="B938" s="54" t="s">
        <v>1714</v>
      </c>
      <c r="C938" s="58" t="s">
        <v>1715</v>
      </c>
      <c r="D938" s="79">
        <v>90</v>
      </c>
      <c r="E938" s="79">
        <v>90</v>
      </c>
      <c r="F938" s="80">
        <v>17314.79</v>
      </c>
      <c r="G938" s="80">
        <v>192.39</v>
      </c>
      <c r="H938" s="80">
        <v>17314.79</v>
      </c>
      <c r="I938" s="80" t="s">
        <v>28</v>
      </c>
      <c r="J938" s="80" t="s">
        <v>28</v>
      </c>
      <c r="K938" s="80">
        <v>192.39</v>
      </c>
      <c r="L938" s="73">
        <f t="shared" si="267"/>
        <v>86.66</v>
      </c>
      <c r="M938" s="73">
        <f t="shared" si="268"/>
        <v>117.16</v>
      </c>
      <c r="N938" s="72" t="str">
        <f t="shared" si="269"/>
        <v>0876</v>
      </c>
      <c r="O938" s="74">
        <f t="shared" si="270"/>
        <v>0</v>
      </c>
      <c r="P938" s="72">
        <f t="shared" si="271"/>
        <v>0</v>
      </c>
      <c r="Q938" s="74">
        <f t="shared" si="272"/>
        <v>90</v>
      </c>
      <c r="R938" s="72" t="str">
        <f t="shared" si="273"/>
        <v/>
      </c>
      <c r="S938" s="72" t="str">
        <f t="shared" si="274"/>
        <v/>
      </c>
      <c r="AI938" s="23">
        <f>'simulateur tarif OQN'!$B$4</f>
        <v>40</v>
      </c>
      <c r="AJ938" s="24">
        <f t="shared" si="275"/>
        <v>7695.2900000000009</v>
      </c>
      <c r="AK938" s="24">
        <f t="shared" si="276"/>
        <v>192.38225000000003</v>
      </c>
      <c r="AM938" t="str">
        <f t="shared" si="277"/>
        <v>ZONEBASSE</v>
      </c>
      <c r="AN938" t="str">
        <f t="shared" si="278"/>
        <v>HC</v>
      </c>
      <c r="AO938" s="20">
        <f t="shared" si="279"/>
        <v>7695.2900000000009</v>
      </c>
      <c r="AP938" s="20">
        <f t="shared" si="280"/>
        <v>17314.79</v>
      </c>
      <c r="AQ938" s="20" t="str">
        <f t="shared" si="281"/>
        <v>.</v>
      </c>
      <c r="AR938" s="20" t="str">
        <f t="shared" si="282"/>
        <v>.</v>
      </c>
      <c r="AS938" s="20">
        <f t="shared" si="283"/>
        <v>7695.2900000000009</v>
      </c>
      <c r="AT938" s="20">
        <f t="shared" si="266"/>
        <v>12981.79</v>
      </c>
      <c r="AU938" s="20">
        <f t="shared" si="284"/>
        <v>692591.60000000009</v>
      </c>
    </row>
    <row r="939" spans="1:47" ht="45">
      <c r="A939" s="54">
        <v>940</v>
      </c>
      <c r="B939" s="54" t="s">
        <v>1716</v>
      </c>
      <c r="C939" s="58" t="s">
        <v>1717</v>
      </c>
      <c r="D939" s="79">
        <v>90</v>
      </c>
      <c r="E939" s="79">
        <v>90</v>
      </c>
      <c r="F939" s="80">
        <v>10625.49</v>
      </c>
      <c r="G939" s="80">
        <v>118.06</v>
      </c>
      <c r="H939" s="80">
        <v>10625.49</v>
      </c>
      <c r="I939" s="80" t="s">
        <v>28</v>
      </c>
      <c r="J939" s="80" t="s">
        <v>28</v>
      </c>
      <c r="K939" s="80">
        <v>118.06</v>
      </c>
      <c r="L939" s="73">
        <f t="shared" si="267"/>
        <v>86.66</v>
      </c>
      <c r="M939" s="73">
        <f t="shared" si="268"/>
        <v>117.16</v>
      </c>
      <c r="N939" s="72" t="str">
        <f t="shared" si="269"/>
        <v>0876</v>
      </c>
      <c r="O939" s="74">
        <f t="shared" si="270"/>
        <v>0</v>
      </c>
      <c r="P939" s="72">
        <f t="shared" si="271"/>
        <v>0</v>
      </c>
      <c r="Q939" s="74">
        <f t="shared" si="272"/>
        <v>90</v>
      </c>
      <c r="R939" s="72" t="str">
        <f t="shared" si="273"/>
        <v/>
      </c>
      <c r="S939" s="72" t="str">
        <f t="shared" si="274"/>
        <v/>
      </c>
      <c r="AI939" s="23">
        <f>'simulateur tarif OQN'!$B$4</f>
        <v>40</v>
      </c>
      <c r="AJ939" s="24">
        <f t="shared" si="275"/>
        <v>4722.49</v>
      </c>
      <c r="AK939" s="24">
        <f t="shared" si="276"/>
        <v>118.06224999999999</v>
      </c>
      <c r="AM939" t="str">
        <f t="shared" si="277"/>
        <v>ZONEBASSE</v>
      </c>
      <c r="AN939" t="str">
        <f t="shared" si="278"/>
        <v>HC</v>
      </c>
      <c r="AO939" s="20">
        <f t="shared" si="279"/>
        <v>4722.49</v>
      </c>
      <c r="AP939" s="20">
        <f t="shared" si="280"/>
        <v>10625.49</v>
      </c>
      <c r="AQ939" s="20" t="str">
        <f t="shared" si="281"/>
        <v>.</v>
      </c>
      <c r="AR939" s="20" t="str">
        <f t="shared" si="282"/>
        <v>.</v>
      </c>
      <c r="AS939" s="20">
        <f t="shared" si="283"/>
        <v>4722.49</v>
      </c>
      <c r="AT939" s="20">
        <f t="shared" si="266"/>
        <v>6292.49</v>
      </c>
      <c r="AU939" s="20">
        <f t="shared" si="284"/>
        <v>425019.6</v>
      </c>
    </row>
    <row r="940" spans="1:47" ht="45">
      <c r="A940" s="54">
        <v>941</v>
      </c>
      <c r="B940" s="54" t="s">
        <v>1718</v>
      </c>
      <c r="C940" s="58" t="s">
        <v>1719</v>
      </c>
      <c r="D940" s="79">
        <v>90</v>
      </c>
      <c r="E940" s="79">
        <v>90</v>
      </c>
      <c r="F940" s="80">
        <v>29075.01</v>
      </c>
      <c r="G940" s="80">
        <v>323.06</v>
      </c>
      <c r="H940" s="80">
        <v>29075.01</v>
      </c>
      <c r="I940" s="80" t="s">
        <v>28</v>
      </c>
      <c r="J940" s="80" t="s">
        <v>28</v>
      </c>
      <c r="K940" s="80">
        <v>323.06</v>
      </c>
      <c r="L940" s="73">
        <f t="shared" si="267"/>
        <v>86.66</v>
      </c>
      <c r="M940" s="73">
        <f t="shared" si="268"/>
        <v>117.16</v>
      </c>
      <c r="N940" s="72" t="str">
        <f t="shared" si="269"/>
        <v>0876</v>
      </c>
      <c r="O940" s="74">
        <f t="shared" si="270"/>
        <v>0</v>
      </c>
      <c r="P940" s="72">
        <f t="shared" si="271"/>
        <v>0</v>
      </c>
      <c r="Q940" s="74">
        <f t="shared" si="272"/>
        <v>90</v>
      </c>
      <c r="R940" s="72" t="str">
        <f t="shared" si="273"/>
        <v/>
      </c>
      <c r="S940" s="72" t="str">
        <f t="shared" si="274"/>
        <v/>
      </c>
      <c r="AI940" s="23">
        <f>'simulateur tarif OQN'!$B$4</f>
        <v>40</v>
      </c>
      <c r="AJ940" s="24">
        <f t="shared" si="275"/>
        <v>12922.009999999998</v>
      </c>
      <c r="AK940" s="24">
        <f t="shared" si="276"/>
        <v>323.05024999999995</v>
      </c>
      <c r="AM940" t="str">
        <f t="shared" si="277"/>
        <v>ZONEBASSE</v>
      </c>
      <c r="AN940" t="str">
        <f t="shared" si="278"/>
        <v>HC</v>
      </c>
      <c r="AO940" s="20">
        <f t="shared" si="279"/>
        <v>12922.009999999998</v>
      </c>
      <c r="AP940" s="20">
        <f t="shared" si="280"/>
        <v>29075.01</v>
      </c>
      <c r="AQ940" s="20" t="str">
        <f t="shared" si="281"/>
        <v>.</v>
      </c>
      <c r="AR940" s="20" t="str">
        <f t="shared" si="282"/>
        <v>.</v>
      </c>
      <c r="AS940" s="20">
        <f t="shared" si="283"/>
        <v>12922.009999999998</v>
      </c>
      <c r="AT940" s="20">
        <f t="shared" si="266"/>
        <v>24742.01</v>
      </c>
      <c r="AU940" s="20">
        <f t="shared" si="284"/>
        <v>1163000.3999999999</v>
      </c>
    </row>
    <row r="941" spans="1:47" ht="33.75">
      <c r="A941" s="54">
        <v>942</v>
      </c>
      <c r="B941" s="54" t="s">
        <v>1720</v>
      </c>
      <c r="C941" s="58" t="s">
        <v>1721</v>
      </c>
      <c r="D941" s="79">
        <v>15</v>
      </c>
      <c r="E941" s="79">
        <v>35</v>
      </c>
      <c r="F941" s="80">
        <v>2055.98</v>
      </c>
      <c r="G941" s="80">
        <v>137.07</v>
      </c>
      <c r="H941" s="80">
        <v>2055.98</v>
      </c>
      <c r="I941" s="80">
        <v>2778.5</v>
      </c>
      <c r="J941" s="80">
        <v>3491.36</v>
      </c>
      <c r="K941" s="80">
        <v>98.59</v>
      </c>
      <c r="L941" s="73">
        <f t="shared" si="267"/>
        <v>99.15</v>
      </c>
      <c r="M941" s="73">
        <f t="shared" si="268"/>
        <v>117.16</v>
      </c>
      <c r="N941" s="72" t="str">
        <f t="shared" si="269"/>
        <v>0876</v>
      </c>
      <c r="O941" s="74">
        <f t="shared" si="270"/>
        <v>20</v>
      </c>
      <c r="P941" s="72">
        <f t="shared" si="271"/>
        <v>1</v>
      </c>
      <c r="Q941" s="74">
        <f t="shared" si="272"/>
        <v>15</v>
      </c>
      <c r="R941" s="72">
        <f t="shared" si="273"/>
        <v>22</v>
      </c>
      <c r="S941" s="72">
        <f t="shared" si="274"/>
        <v>29</v>
      </c>
      <c r="AI941" s="23">
        <f>'simulateur tarif OQN'!$B$4</f>
        <v>40</v>
      </c>
      <c r="AJ941" s="24">
        <f t="shared" si="275"/>
        <v>3984.3100000000004</v>
      </c>
      <c r="AK941" s="24">
        <f t="shared" si="276"/>
        <v>99.60775000000001</v>
      </c>
      <c r="AM941" t="str">
        <f t="shared" si="277"/>
        <v>ZONEHAUTE</v>
      </c>
      <c r="AN941" t="str">
        <f t="shared" si="278"/>
        <v>HC</v>
      </c>
      <c r="AO941" s="20">
        <f t="shared" si="279"/>
        <v>5482.73</v>
      </c>
      <c r="AP941" s="20">
        <f t="shared" si="280"/>
        <v>2055.98</v>
      </c>
      <c r="AQ941" s="20">
        <f t="shared" si="281"/>
        <v>2778.5</v>
      </c>
      <c r="AR941" s="20">
        <f t="shared" si="282"/>
        <v>3491.36</v>
      </c>
      <c r="AS941" s="20">
        <f t="shared" si="283"/>
        <v>3984.3100000000004</v>
      </c>
      <c r="AT941" s="20">
        <f t="shared" si="266"/>
        <v>3956.3099999999995</v>
      </c>
      <c r="AU941" s="20">
        <f t="shared" si="284"/>
        <v>82239.199999999997</v>
      </c>
    </row>
    <row r="942" spans="1:47" ht="33.75">
      <c r="A942" s="54">
        <v>943</v>
      </c>
      <c r="B942" s="54" t="s">
        <v>1722</v>
      </c>
      <c r="C942" s="58" t="s">
        <v>1723</v>
      </c>
      <c r="D942" s="79">
        <v>15</v>
      </c>
      <c r="E942" s="79">
        <v>35</v>
      </c>
      <c r="F942" s="80">
        <v>2169.4699999999998</v>
      </c>
      <c r="G942" s="80">
        <v>144.63</v>
      </c>
      <c r="H942" s="80">
        <v>2169.4699999999998</v>
      </c>
      <c r="I942" s="80">
        <v>2925.94</v>
      </c>
      <c r="J942" s="80">
        <v>3745.24</v>
      </c>
      <c r="K942" s="80">
        <v>102.41</v>
      </c>
      <c r="L942" s="73">
        <f t="shared" si="267"/>
        <v>99.15</v>
      </c>
      <c r="M942" s="73">
        <f t="shared" si="268"/>
        <v>117.16</v>
      </c>
      <c r="N942" s="72" t="str">
        <f t="shared" si="269"/>
        <v>0876</v>
      </c>
      <c r="O942" s="74">
        <f t="shared" si="270"/>
        <v>20</v>
      </c>
      <c r="P942" s="72">
        <f t="shared" si="271"/>
        <v>1</v>
      </c>
      <c r="Q942" s="74">
        <f t="shared" si="272"/>
        <v>15</v>
      </c>
      <c r="R942" s="72">
        <f t="shared" si="273"/>
        <v>22</v>
      </c>
      <c r="S942" s="72">
        <f t="shared" si="274"/>
        <v>29</v>
      </c>
      <c r="AI942" s="23">
        <f>'simulateur tarif OQN'!$B$4</f>
        <v>40</v>
      </c>
      <c r="AJ942" s="24">
        <f t="shared" si="275"/>
        <v>4257.29</v>
      </c>
      <c r="AK942" s="24">
        <f t="shared" si="276"/>
        <v>106.43225</v>
      </c>
      <c r="AM942" t="str">
        <f t="shared" si="277"/>
        <v>ZONEHAUTE</v>
      </c>
      <c r="AN942" t="str">
        <f t="shared" si="278"/>
        <v>HC</v>
      </c>
      <c r="AO942" s="20">
        <f t="shared" si="279"/>
        <v>5785.2199999999993</v>
      </c>
      <c r="AP942" s="20">
        <f t="shared" si="280"/>
        <v>2169.4699999999998</v>
      </c>
      <c r="AQ942" s="20">
        <f t="shared" si="281"/>
        <v>2925.94</v>
      </c>
      <c r="AR942" s="20">
        <f t="shared" si="282"/>
        <v>3745.24</v>
      </c>
      <c r="AS942" s="20">
        <f t="shared" si="283"/>
        <v>4257.29</v>
      </c>
      <c r="AT942" s="20">
        <f t="shared" si="266"/>
        <v>4420.2900000000009</v>
      </c>
      <c r="AU942" s="20">
        <f t="shared" si="284"/>
        <v>86778.799999999988</v>
      </c>
    </row>
    <row r="943" spans="1:47" ht="33.75">
      <c r="A943" s="54">
        <v>944</v>
      </c>
      <c r="B943" s="54" t="s">
        <v>1724</v>
      </c>
      <c r="C943" s="58" t="s">
        <v>1725</v>
      </c>
      <c r="D943" s="79">
        <v>15</v>
      </c>
      <c r="E943" s="79">
        <v>35</v>
      </c>
      <c r="F943" s="80">
        <v>1959.58</v>
      </c>
      <c r="G943" s="80">
        <v>130.63999999999999</v>
      </c>
      <c r="H943" s="80">
        <v>1959.58</v>
      </c>
      <c r="I943" s="80">
        <v>2709.14</v>
      </c>
      <c r="J943" s="80">
        <v>3468.33</v>
      </c>
      <c r="K943" s="80">
        <v>96.66</v>
      </c>
      <c r="L943" s="73">
        <f t="shared" si="267"/>
        <v>99.15</v>
      </c>
      <c r="M943" s="73">
        <f t="shared" si="268"/>
        <v>117.16</v>
      </c>
      <c r="N943" s="72" t="str">
        <f t="shared" si="269"/>
        <v>0876</v>
      </c>
      <c r="O943" s="74">
        <f t="shared" si="270"/>
        <v>20</v>
      </c>
      <c r="P943" s="72">
        <f t="shared" si="271"/>
        <v>1</v>
      </c>
      <c r="Q943" s="74">
        <f t="shared" si="272"/>
        <v>15</v>
      </c>
      <c r="R943" s="72">
        <f t="shared" si="273"/>
        <v>22</v>
      </c>
      <c r="S943" s="72">
        <f t="shared" si="274"/>
        <v>29</v>
      </c>
      <c r="AI943" s="23">
        <f>'simulateur tarif OQN'!$B$4</f>
        <v>40</v>
      </c>
      <c r="AJ943" s="24">
        <f t="shared" si="275"/>
        <v>3951.63</v>
      </c>
      <c r="AK943" s="24">
        <f t="shared" si="276"/>
        <v>98.790750000000003</v>
      </c>
      <c r="AM943" t="str">
        <f t="shared" si="277"/>
        <v>ZONEHAUTE</v>
      </c>
      <c r="AN943" t="str">
        <f t="shared" si="278"/>
        <v>HC</v>
      </c>
      <c r="AO943" s="20">
        <f t="shared" si="279"/>
        <v>5225.58</v>
      </c>
      <c r="AP943" s="20">
        <f t="shared" si="280"/>
        <v>1959.58</v>
      </c>
      <c r="AQ943" s="20">
        <f t="shared" si="281"/>
        <v>2709.14</v>
      </c>
      <c r="AR943" s="20">
        <f t="shared" si="282"/>
        <v>3468.33</v>
      </c>
      <c r="AS943" s="20">
        <f t="shared" si="283"/>
        <v>3951.63</v>
      </c>
      <c r="AT943" s="20">
        <f t="shared" si="266"/>
        <v>3827.130000000001</v>
      </c>
      <c r="AU943" s="20">
        <f t="shared" si="284"/>
        <v>78383.199999999997</v>
      </c>
    </row>
    <row r="944" spans="1:47" ht="33.75">
      <c r="A944" s="54">
        <v>945</v>
      </c>
      <c r="B944" s="54" t="s">
        <v>1726</v>
      </c>
      <c r="C944" s="58" t="s">
        <v>1727</v>
      </c>
      <c r="D944" s="79">
        <v>15</v>
      </c>
      <c r="E944" s="79">
        <v>35</v>
      </c>
      <c r="F944" s="80">
        <v>2448.36</v>
      </c>
      <c r="G944" s="80">
        <v>163.22</v>
      </c>
      <c r="H944" s="80">
        <v>2448.36</v>
      </c>
      <c r="I944" s="80">
        <v>3373.37</v>
      </c>
      <c r="J944" s="80">
        <v>4157.47</v>
      </c>
      <c r="K944" s="80">
        <v>108.61</v>
      </c>
      <c r="L944" s="73">
        <f t="shared" si="267"/>
        <v>99.15</v>
      </c>
      <c r="M944" s="73">
        <f t="shared" si="268"/>
        <v>117.16</v>
      </c>
      <c r="N944" s="72" t="str">
        <f t="shared" si="269"/>
        <v>0876</v>
      </c>
      <c r="O944" s="74">
        <f t="shared" si="270"/>
        <v>20</v>
      </c>
      <c r="P944" s="72">
        <f t="shared" si="271"/>
        <v>1</v>
      </c>
      <c r="Q944" s="74">
        <f t="shared" si="272"/>
        <v>15</v>
      </c>
      <c r="R944" s="72">
        <f t="shared" si="273"/>
        <v>22</v>
      </c>
      <c r="S944" s="72">
        <f t="shared" si="274"/>
        <v>29</v>
      </c>
      <c r="AI944" s="23">
        <f>'simulateur tarif OQN'!$B$4</f>
        <v>40</v>
      </c>
      <c r="AJ944" s="24">
        <f t="shared" si="275"/>
        <v>4700.5200000000004</v>
      </c>
      <c r="AK944" s="24">
        <f t="shared" si="276"/>
        <v>117.51300000000001</v>
      </c>
      <c r="AM944" t="str">
        <f t="shared" si="277"/>
        <v>ZONEHAUTE</v>
      </c>
      <c r="AN944" t="str">
        <f t="shared" si="278"/>
        <v>HC</v>
      </c>
      <c r="AO944" s="20">
        <f t="shared" si="279"/>
        <v>6528.8600000000006</v>
      </c>
      <c r="AP944" s="20">
        <f t="shared" si="280"/>
        <v>2448.36</v>
      </c>
      <c r="AQ944" s="20">
        <f t="shared" si="281"/>
        <v>3373.37</v>
      </c>
      <c r="AR944" s="20">
        <f t="shared" si="282"/>
        <v>4157.47</v>
      </c>
      <c r="AS944" s="20">
        <f t="shared" si="283"/>
        <v>4700.5200000000004</v>
      </c>
      <c r="AT944" s="20">
        <f t="shared" si="266"/>
        <v>5173.5200000000004</v>
      </c>
      <c r="AU944" s="20">
        <f t="shared" si="284"/>
        <v>97934.400000000009</v>
      </c>
    </row>
    <row r="945" spans="1:47" ht="33.75">
      <c r="A945" s="54">
        <v>946</v>
      </c>
      <c r="B945" s="54" t="s">
        <v>1728</v>
      </c>
      <c r="C945" s="58" t="s">
        <v>1729</v>
      </c>
      <c r="D945" s="79">
        <v>36</v>
      </c>
      <c r="E945" s="79">
        <v>42</v>
      </c>
      <c r="F945" s="80">
        <v>3998.28</v>
      </c>
      <c r="G945" s="80">
        <v>111.06</v>
      </c>
      <c r="H945" s="80">
        <v>3998.28</v>
      </c>
      <c r="I945" s="80" t="s">
        <v>28</v>
      </c>
      <c r="J945" s="80" t="s">
        <v>28</v>
      </c>
      <c r="K945" s="80">
        <v>103.18</v>
      </c>
      <c r="L945" s="73">
        <f t="shared" si="267"/>
        <v>99.15</v>
      </c>
      <c r="M945" s="73">
        <f t="shared" si="268"/>
        <v>117.16</v>
      </c>
      <c r="N945" s="72" t="str">
        <f t="shared" si="269"/>
        <v>0876</v>
      </c>
      <c r="O945" s="74">
        <f t="shared" si="270"/>
        <v>6</v>
      </c>
      <c r="P945" s="72">
        <f t="shared" si="271"/>
        <v>0</v>
      </c>
      <c r="Q945" s="74">
        <f t="shared" si="272"/>
        <v>36</v>
      </c>
      <c r="R945" s="72" t="str">
        <f t="shared" si="273"/>
        <v/>
      </c>
      <c r="S945" s="72" t="str">
        <f t="shared" si="274"/>
        <v/>
      </c>
      <c r="AI945" s="23">
        <f>'simulateur tarif OQN'!$B$4</f>
        <v>40</v>
      </c>
      <c r="AJ945" s="24">
        <f t="shared" si="275"/>
        <v>3998.28</v>
      </c>
      <c r="AK945" s="24">
        <f t="shared" si="276"/>
        <v>99.957000000000008</v>
      </c>
      <c r="AM945" t="str">
        <f t="shared" si="277"/>
        <v>ZONEFORF1</v>
      </c>
      <c r="AN945" t="str">
        <f t="shared" si="278"/>
        <v>HC</v>
      </c>
      <c r="AO945" s="20">
        <f t="shared" si="279"/>
        <v>4442.5200000000004</v>
      </c>
      <c r="AP945" s="20">
        <f t="shared" si="280"/>
        <v>3998.28</v>
      </c>
      <c r="AQ945" s="20" t="str">
        <f t="shared" si="281"/>
        <v>.</v>
      </c>
      <c r="AR945" s="20" t="str">
        <f t="shared" si="282"/>
        <v>.</v>
      </c>
      <c r="AS945" s="20">
        <f t="shared" si="283"/>
        <v>3791.92</v>
      </c>
      <c r="AT945" s="20">
        <f t="shared" si="266"/>
        <v>3993.42</v>
      </c>
      <c r="AU945" s="20">
        <f t="shared" si="284"/>
        <v>159931.20000000001</v>
      </c>
    </row>
    <row r="946" spans="1:47" ht="33.75">
      <c r="A946" s="54">
        <v>947</v>
      </c>
      <c r="B946" s="54" t="s">
        <v>1730</v>
      </c>
      <c r="C946" s="58" t="s">
        <v>1731</v>
      </c>
      <c r="D946" s="79">
        <v>57</v>
      </c>
      <c r="E946" s="79">
        <v>63</v>
      </c>
      <c r="F946" s="80">
        <v>6741.76</v>
      </c>
      <c r="G946" s="80">
        <v>118.28</v>
      </c>
      <c r="H946" s="80">
        <v>6741.76</v>
      </c>
      <c r="I946" s="80" t="s">
        <v>28</v>
      </c>
      <c r="J946" s="80" t="s">
        <v>28</v>
      </c>
      <c r="K946" s="80">
        <v>111.25</v>
      </c>
      <c r="L946" s="73">
        <f t="shared" si="267"/>
        <v>99.15</v>
      </c>
      <c r="M946" s="73">
        <f t="shared" si="268"/>
        <v>117.16</v>
      </c>
      <c r="N946" s="72" t="str">
        <f t="shared" si="269"/>
        <v>0876</v>
      </c>
      <c r="O946" s="74">
        <f t="shared" si="270"/>
        <v>6</v>
      </c>
      <c r="P946" s="72">
        <f t="shared" si="271"/>
        <v>0</v>
      </c>
      <c r="Q946" s="74">
        <f t="shared" si="272"/>
        <v>57</v>
      </c>
      <c r="R946" s="72" t="str">
        <f t="shared" si="273"/>
        <v/>
      </c>
      <c r="S946" s="72" t="str">
        <f t="shared" si="274"/>
        <v/>
      </c>
      <c r="AI946" s="23">
        <f>'simulateur tarif OQN'!$B$4</f>
        <v>40</v>
      </c>
      <c r="AJ946" s="24">
        <f t="shared" si="275"/>
        <v>4731</v>
      </c>
      <c r="AK946" s="24">
        <f t="shared" si="276"/>
        <v>118.27500000000001</v>
      </c>
      <c r="AM946" t="str">
        <f t="shared" si="277"/>
        <v>ZONEBASSE</v>
      </c>
      <c r="AN946" t="str">
        <f t="shared" si="278"/>
        <v>HC</v>
      </c>
      <c r="AO946" s="20">
        <f t="shared" si="279"/>
        <v>4731</v>
      </c>
      <c r="AP946" s="20">
        <f t="shared" si="280"/>
        <v>6741.76</v>
      </c>
      <c r="AQ946" s="20" t="str">
        <f t="shared" si="281"/>
        <v>.</v>
      </c>
      <c r="AR946" s="20" t="str">
        <f t="shared" si="282"/>
        <v>.</v>
      </c>
      <c r="AS946" s="20">
        <f t="shared" si="283"/>
        <v>4183.01</v>
      </c>
      <c r="AT946" s="20">
        <f t="shared" si="266"/>
        <v>4788.01</v>
      </c>
      <c r="AU946" s="20">
        <f t="shared" si="284"/>
        <v>269670.40000000002</v>
      </c>
    </row>
    <row r="947" spans="1:47" ht="33.75">
      <c r="A947" s="54">
        <v>948</v>
      </c>
      <c r="B947" s="54" t="s">
        <v>1732</v>
      </c>
      <c r="C947" s="58" t="s">
        <v>1733</v>
      </c>
      <c r="D947" s="79">
        <v>8</v>
      </c>
      <c r="E947" s="79">
        <v>28</v>
      </c>
      <c r="F947" s="80">
        <v>1109.49</v>
      </c>
      <c r="G947" s="80">
        <v>138.69</v>
      </c>
      <c r="H947" s="80">
        <v>1109.49</v>
      </c>
      <c r="I947" s="80">
        <v>1779</v>
      </c>
      <c r="J947" s="80">
        <v>2461.9899999999998</v>
      </c>
      <c r="K947" s="80">
        <v>83.72</v>
      </c>
      <c r="L947" s="73">
        <f t="shared" si="267"/>
        <v>92.89</v>
      </c>
      <c r="M947" s="73">
        <f t="shared" si="268"/>
        <v>117.16</v>
      </c>
      <c r="N947" s="72" t="str">
        <f t="shared" si="269"/>
        <v>0876</v>
      </c>
      <c r="O947" s="74">
        <f t="shared" si="270"/>
        <v>20</v>
      </c>
      <c r="P947" s="72">
        <f t="shared" si="271"/>
        <v>1</v>
      </c>
      <c r="Q947" s="74">
        <f t="shared" si="272"/>
        <v>8</v>
      </c>
      <c r="R947" s="72">
        <f t="shared" si="273"/>
        <v>15</v>
      </c>
      <c r="S947" s="72">
        <f t="shared" si="274"/>
        <v>22</v>
      </c>
      <c r="AI947" s="23">
        <f>'simulateur tarif OQN'!$B$4</f>
        <v>40</v>
      </c>
      <c r="AJ947" s="24">
        <f t="shared" si="275"/>
        <v>3466.6299999999997</v>
      </c>
      <c r="AK947" s="24">
        <f t="shared" si="276"/>
        <v>86.665749999999989</v>
      </c>
      <c r="AM947" t="str">
        <f t="shared" si="277"/>
        <v>ZONEHAUTE</v>
      </c>
      <c r="AN947" t="str">
        <f t="shared" si="278"/>
        <v>HC</v>
      </c>
      <c r="AO947" s="20">
        <f t="shared" si="279"/>
        <v>5547.57</v>
      </c>
      <c r="AP947" s="20">
        <f t="shared" si="280"/>
        <v>1109.49</v>
      </c>
      <c r="AQ947" s="20">
        <f t="shared" si="281"/>
        <v>1779</v>
      </c>
      <c r="AR947" s="20">
        <f t="shared" si="282"/>
        <v>2461.9899999999998</v>
      </c>
      <c r="AS947" s="20">
        <f t="shared" si="283"/>
        <v>3466.6299999999997</v>
      </c>
      <c r="AT947" s="20">
        <f t="shared" si="266"/>
        <v>3008.13</v>
      </c>
      <c r="AU947" s="20">
        <f t="shared" si="284"/>
        <v>44379.6</v>
      </c>
    </row>
    <row r="948" spans="1:47" ht="33.75">
      <c r="A948" s="54">
        <v>949</v>
      </c>
      <c r="B948" s="54" t="s">
        <v>1734</v>
      </c>
      <c r="C948" s="58" t="s">
        <v>1735</v>
      </c>
      <c r="D948" s="79">
        <v>15</v>
      </c>
      <c r="E948" s="79">
        <v>35</v>
      </c>
      <c r="F948" s="80">
        <v>2038.89</v>
      </c>
      <c r="G948" s="80">
        <v>132.77000000000001</v>
      </c>
      <c r="H948" s="80">
        <v>2038.89</v>
      </c>
      <c r="I948" s="80">
        <v>2828.66</v>
      </c>
      <c r="J948" s="80">
        <v>3647.76</v>
      </c>
      <c r="K948" s="80">
        <v>100.31</v>
      </c>
      <c r="L948" s="73">
        <f t="shared" si="267"/>
        <v>92.89</v>
      </c>
      <c r="M948" s="73">
        <f t="shared" si="268"/>
        <v>117.16</v>
      </c>
      <c r="N948" s="72" t="str">
        <f t="shared" si="269"/>
        <v>0876</v>
      </c>
      <c r="O948" s="74">
        <f t="shared" si="270"/>
        <v>20</v>
      </c>
      <c r="P948" s="72">
        <f t="shared" si="271"/>
        <v>1</v>
      </c>
      <c r="Q948" s="74">
        <f t="shared" si="272"/>
        <v>15</v>
      </c>
      <c r="R948" s="72">
        <f t="shared" si="273"/>
        <v>22</v>
      </c>
      <c r="S948" s="72">
        <f t="shared" si="274"/>
        <v>29</v>
      </c>
      <c r="AI948" s="23">
        <f>'simulateur tarif OQN'!$B$4</f>
        <v>40</v>
      </c>
      <c r="AJ948" s="24">
        <f t="shared" si="275"/>
        <v>4149.3100000000004</v>
      </c>
      <c r="AK948" s="24">
        <f t="shared" si="276"/>
        <v>103.73275000000001</v>
      </c>
      <c r="AM948" t="str">
        <f t="shared" si="277"/>
        <v>ZONEHAUTE</v>
      </c>
      <c r="AN948" t="str">
        <f t="shared" si="278"/>
        <v>HC</v>
      </c>
      <c r="AO948" s="20">
        <f t="shared" si="279"/>
        <v>5358.14</v>
      </c>
      <c r="AP948" s="20">
        <f t="shared" si="280"/>
        <v>2038.89</v>
      </c>
      <c r="AQ948" s="20">
        <f t="shared" si="281"/>
        <v>2828.66</v>
      </c>
      <c r="AR948" s="20">
        <f t="shared" si="282"/>
        <v>3647.76</v>
      </c>
      <c r="AS948" s="20">
        <f t="shared" si="283"/>
        <v>4149.3100000000004</v>
      </c>
      <c r="AT948" s="20">
        <f t="shared" si="266"/>
        <v>4520.3100000000013</v>
      </c>
      <c r="AU948" s="20">
        <f t="shared" si="284"/>
        <v>81555.600000000006</v>
      </c>
    </row>
    <row r="949" spans="1:47" ht="33.75">
      <c r="A949" s="54">
        <v>950</v>
      </c>
      <c r="B949" s="54" t="s">
        <v>1736</v>
      </c>
      <c r="C949" s="58" t="s">
        <v>1737</v>
      </c>
      <c r="D949" s="79">
        <v>15</v>
      </c>
      <c r="E949" s="79">
        <v>35</v>
      </c>
      <c r="F949" s="80">
        <v>1947.71</v>
      </c>
      <c r="G949" s="80">
        <v>129.85</v>
      </c>
      <c r="H949" s="80">
        <v>1947.71</v>
      </c>
      <c r="I949" s="80">
        <v>2671.78</v>
      </c>
      <c r="J949" s="80">
        <v>3331.48</v>
      </c>
      <c r="K949" s="80">
        <v>91.58</v>
      </c>
      <c r="L949" s="73">
        <f t="shared" si="267"/>
        <v>92.89</v>
      </c>
      <c r="M949" s="73">
        <f t="shared" si="268"/>
        <v>117.16</v>
      </c>
      <c r="N949" s="72" t="str">
        <f t="shared" si="269"/>
        <v>0876</v>
      </c>
      <c r="O949" s="74">
        <f t="shared" si="270"/>
        <v>20</v>
      </c>
      <c r="P949" s="72">
        <f t="shared" si="271"/>
        <v>1</v>
      </c>
      <c r="Q949" s="74">
        <f t="shared" si="272"/>
        <v>15</v>
      </c>
      <c r="R949" s="72">
        <f t="shared" si="273"/>
        <v>22</v>
      </c>
      <c r="S949" s="72">
        <f t="shared" si="274"/>
        <v>29</v>
      </c>
      <c r="AI949" s="23">
        <f>'simulateur tarif OQN'!$B$4</f>
        <v>40</v>
      </c>
      <c r="AJ949" s="24">
        <f t="shared" si="275"/>
        <v>3789.38</v>
      </c>
      <c r="AK949" s="24">
        <f t="shared" si="276"/>
        <v>94.734499999999997</v>
      </c>
      <c r="AM949" t="str">
        <f t="shared" si="277"/>
        <v>ZONEHAUTE</v>
      </c>
      <c r="AN949" t="str">
        <f t="shared" si="278"/>
        <v>HC</v>
      </c>
      <c r="AO949" s="20">
        <f t="shared" si="279"/>
        <v>5193.96</v>
      </c>
      <c r="AP949" s="20">
        <f t="shared" si="280"/>
        <v>1947.71</v>
      </c>
      <c r="AQ949" s="20">
        <f t="shared" si="281"/>
        <v>2671.78</v>
      </c>
      <c r="AR949" s="20">
        <f t="shared" si="282"/>
        <v>3331.48</v>
      </c>
      <c r="AS949" s="20">
        <f t="shared" si="283"/>
        <v>3789.38</v>
      </c>
      <c r="AT949" s="20">
        <f t="shared" si="266"/>
        <v>3723.8799999999992</v>
      </c>
      <c r="AU949" s="20">
        <f t="shared" si="284"/>
        <v>77908.399999999994</v>
      </c>
    </row>
    <row r="950" spans="1:47" ht="33.75">
      <c r="A950" s="54">
        <v>951</v>
      </c>
      <c r="B950" s="54" t="s">
        <v>1738</v>
      </c>
      <c r="C950" s="58" t="s">
        <v>1739</v>
      </c>
      <c r="D950" s="79">
        <v>15</v>
      </c>
      <c r="E950" s="79">
        <v>35</v>
      </c>
      <c r="F950" s="80">
        <v>2067.85</v>
      </c>
      <c r="G950" s="80">
        <v>137.86000000000001</v>
      </c>
      <c r="H950" s="80">
        <v>2067.85</v>
      </c>
      <c r="I950" s="80">
        <v>2801.74</v>
      </c>
      <c r="J950" s="80">
        <v>3517.1</v>
      </c>
      <c r="K950" s="80">
        <v>92.19</v>
      </c>
      <c r="L950" s="73">
        <f t="shared" si="267"/>
        <v>92.89</v>
      </c>
      <c r="M950" s="73">
        <f t="shared" si="268"/>
        <v>117.16</v>
      </c>
      <c r="N950" s="72" t="str">
        <f t="shared" si="269"/>
        <v>0876</v>
      </c>
      <c r="O950" s="74">
        <f t="shared" si="270"/>
        <v>20</v>
      </c>
      <c r="P950" s="72">
        <f t="shared" si="271"/>
        <v>1</v>
      </c>
      <c r="Q950" s="74">
        <f t="shared" si="272"/>
        <v>15</v>
      </c>
      <c r="R950" s="72">
        <f t="shared" si="273"/>
        <v>22</v>
      </c>
      <c r="S950" s="72">
        <f t="shared" si="274"/>
        <v>29</v>
      </c>
      <c r="AI950" s="23">
        <f>'simulateur tarif OQN'!$B$4</f>
        <v>40</v>
      </c>
      <c r="AJ950" s="24">
        <f t="shared" si="275"/>
        <v>3978.0499999999997</v>
      </c>
      <c r="AK950" s="24">
        <f t="shared" si="276"/>
        <v>99.451249999999987</v>
      </c>
      <c r="AM950" t="str">
        <f t="shared" si="277"/>
        <v>ZONEHAUTE</v>
      </c>
      <c r="AN950" t="str">
        <f t="shared" si="278"/>
        <v>HC</v>
      </c>
      <c r="AO950" s="20">
        <f t="shared" si="279"/>
        <v>5514.35</v>
      </c>
      <c r="AP950" s="20">
        <f t="shared" si="280"/>
        <v>2067.85</v>
      </c>
      <c r="AQ950" s="20">
        <f t="shared" si="281"/>
        <v>2801.74</v>
      </c>
      <c r="AR950" s="20">
        <f t="shared" si="282"/>
        <v>3517.1</v>
      </c>
      <c r="AS950" s="20">
        <f t="shared" si="283"/>
        <v>3978.0499999999997</v>
      </c>
      <c r="AT950" s="20">
        <f t="shared" si="266"/>
        <v>3943.0499999999993</v>
      </c>
      <c r="AU950" s="20">
        <f t="shared" si="284"/>
        <v>82714</v>
      </c>
    </row>
    <row r="951" spans="1:47" ht="33.75">
      <c r="A951" s="54">
        <v>952</v>
      </c>
      <c r="B951" s="54" t="s">
        <v>1740</v>
      </c>
      <c r="C951" s="58" t="s">
        <v>1741</v>
      </c>
      <c r="D951" s="79">
        <v>15</v>
      </c>
      <c r="E951" s="79">
        <v>35</v>
      </c>
      <c r="F951" s="80">
        <v>2210.6</v>
      </c>
      <c r="G951" s="80">
        <v>147.37</v>
      </c>
      <c r="H951" s="80">
        <v>2210.6</v>
      </c>
      <c r="I951" s="80">
        <v>2964.95</v>
      </c>
      <c r="J951" s="80">
        <v>3841.19</v>
      </c>
      <c r="K951" s="80">
        <v>100.6</v>
      </c>
      <c r="L951" s="73">
        <f t="shared" si="267"/>
        <v>92.89</v>
      </c>
      <c r="M951" s="73">
        <f t="shared" si="268"/>
        <v>117.16</v>
      </c>
      <c r="N951" s="72" t="str">
        <f t="shared" si="269"/>
        <v>0876</v>
      </c>
      <c r="O951" s="74">
        <f t="shared" si="270"/>
        <v>20</v>
      </c>
      <c r="P951" s="72">
        <f t="shared" si="271"/>
        <v>1</v>
      </c>
      <c r="Q951" s="74">
        <f t="shared" si="272"/>
        <v>15</v>
      </c>
      <c r="R951" s="72">
        <f t="shared" si="273"/>
        <v>22</v>
      </c>
      <c r="S951" s="72">
        <f t="shared" si="274"/>
        <v>29</v>
      </c>
      <c r="AI951" s="23">
        <f>'simulateur tarif OQN'!$B$4</f>
        <v>40</v>
      </c>
      <c r="AJ951" s="24">
        <f t="shared" si="275"/>
        <v>4344.1900000000005</v>
      </c>
      <c r="AK951" s="24">
        <f t="shared" si="276"/>
        <v>108.60475000000001</v>
      </c>
      <c r="AM951" t="str">
        <f t="shared" si="277"/>
        <v>ZONEHAUTE</v>
      </c>
      <c r="AN951" t="str">
        <f t="shared" si="278"/>
        <v>HC</v>
      </c>
      <c r="AO951" s="20">
        <f t="shared" si="279"/>
        <v>5894.85</v>
      </c>
      <c r="AP951" s="20">
        <f t="shared" si="280"/>
        <v>2210.6</v>
      </c>
      <c r="AQ951" s="20">
        <f t="shared" si="281"/>
        <v>2964.95</v>
      </c>
      <c r="AR951" s="20">
        <f t="shared" si="282"/>
        <v>3841.19</v>
      </c>
      <c r="AS951" s="20">
        <f t="shared" si="283"/>
        <v>4344.1900000000005</v>
      </c>
      <c r="AT951" s="20">
        <f t="shared" si="266"/>
        <v>4729.6900000000005</v>
      </c>
      <c r="AU951" s="20">
        <f t="shared" si="284"/>
        <v>88424</v>
      </c>
    </row>
    <row r="952" spans="1:47" ht="33.75">
      <c r="A952" s="54">
        <v>953</v>
      </c>
      <c r="B952" s="54" t="s">
        <v>1742</v>
      </c>
      <c r="C952" s="58" t="s">
        <v>1743</v>
      </c>
      <c r="D952" s="79">
        <v>57</v>
      </c>
      <c r="E952" s="79">
        <v>63</v>
      </c>
      <c r="F952" s="80">
        <v>6441.63</v>
      </c>
      <c r="G952" s="80">
        <v>92.87</v>
      </c>
      <c r="H952" s="80">
        <v>6441.63</v>
      </c>
      <c r="I952" s="80" t="s">
        <v>28</v>
      </c>
      <c r="J952" s="80" t="s">
        <v>28</v>
      </c>
      <c r="K952" s="80">
        <v>108.19</v>
      </c>
      <c r="L952" s="73">
        <f t="shared" si="267"/>
        <v>92.89</v>
      </c>
      <c r="M952" s="73">
        <f t="shared" si="268"/>
        <v>117.16</v>
      </c>
      <c r="N952" s="72" t="str">
        <f t="shared" si="269"/>
        <v>0876</v>
      </c>
      <c r="O952" s="74">
        <f t="shared" si="270"/>
        <v>6</v>
      </c>
      <c r="P952" s="72">
        <f t="shared" si="271"/>
        <v>0</v>
      </c>
      <c r="Q952" s="74">
        <f t="shared" si="272"/>
        <v>57</v>
      </c>
      <c r="R952" s="72" t="str">
        <f t="shared" si="273"/>
        <v/>
      </c>
      <c r="S952" s="72" t="str">
        <f t="shared" si="274"/>
        <v/>
      </c>
      <c r="AI952" s="23">
        <f>'simulateur tarif OQN'!$B$4</f>
        <v>40</v>
      </c>
      <c r="AJ952" s="24">
        <f t="shared" si="275"/>
        <v>4862.84</v>
      </c>
      <c r="AK952" s="24">
        <f t="shared" si="276"/>
        <v>121.571</v>
      </c>
      <c r="AM952" t="str">
        <f t="shared" si="277"/>
        <v>ZONEBASSE</v>
      </c>
      <c r="AN952" t="str">
        <f t="shared" si="278"/>
        <v>HC</v>
      </c>
      <c r="AO952" s="20">
        <f t="shared" si="279"/>
        <v>4862.84</v>
      </c>
      <c r="AP952" s="20">
        <f t="shared" si="280"/>
        <v>6441.63</v>
      </c>
      <c r="AQ952" s="20" t="str">
        <f t="shared" si="281"/>
        <v>.</v>
      </c>
      <c r="AR952" s="20" t="str">
        <f t="shared" si="282"/>
        <v>.</v>
      </c>
      <c r="AS952" s="20">
        <f t="shared" si="283"/>
        <v>3953.26</v>
      </c>
      <c r="AT952" s="20">
        <f t="shared" si="266"/>
        <v>4718.26</v>
      </c>
      <c r="AU952" s="20">
        <f t="shared" si="284"/>
        <v>257665.2</v>
      </c>
    </row>
    <row r="953" spans="1:47" ht="33.75">
      <c r="A953" s="54">
        <v>954</v>
      </c>
      <c r="B953" s="54" t="s">
        <v>1744</v>
      </c>
      <c r="C953" s="58" t="s">
        <v>1745</v>
      </c>
      <c r="D953" s="79">
        <v>8</v>
      </c>
      <c r="E953" s="79">
        <v>28</v>
      </c>
      <c r="F953" s="80">
        <v>1031.74</v>
      </c>
      <c r="G953" s="80">
        <v>128.97</v>
      </c>
      <c r="H953" s="80">
        <v>1031.74</v>
      </c>
      <c r="I953" s="80">
        <v>1762.01</v>
      </c>
      <c r="J953" s="80">
        <v>2457.3000000000002</v>
      </c>
      <c r="K953" s="80">
        <v>84.91</v>
      </c>
      <c r="L953" s="73">
        <f t="shared" si="267"/>
        <v>88.01</v>
      </c>
      <c r="M953" s="73">
        <f t="shared" si="268"/>
        <v>117.16</v>
      </c>
      <c r="N953" s="72" t="str">
        <f t="shared" si="269"/>
        <v>0876</v>
      </c>
      <c r="O953" s="74">
        <f t="shared" si="270"/>
        <v>20</v>
      </c>
      <c r="P953" s="72">
        <f t="shared" si="271"/>
        <v>1</v>
      </c>
      <c r="Q953" s="74">
        <f t="shared" si="272"/>
        <v>8</v>
      </c>
      <c r="R953" s="72">
        <f t="shared" si="273"/>
        <v>15</v>
      </c>
      <c r="S953" s="72">
        <f t="shared" si="274"/>
        <v>22</v>
      </c>
      <c r="AI953" s="23">
        <f>'simulateur tarif OQN'!$B$4</f>
        <v>40</v>
      </c>
      <c r="AJ953" s="24">
        <f t="shared" si="275"/>
        <v>3476.2200000000003</v>
      </c>
      <c r="AK953" s="24">
        <f t="shared" si="276"/>
        <v>86.905500000000004</v>
      </c>
      <c r="AM953" t="str">
        <f t="shared" si="277"/>
        <v>ZONEHAUTE</v>
      </c>
      <c r="AN953" t="str">
        <f t="shared" si="278"/>
        <v>HC</v>
      </c>
      <c r="AO953" s="20">
        <f t="shared" si="279"/>
        <v>5158.78</v>
      </c>
      <c r="AP953" s="20">
        <f t="shared" si="280"/>
        <v>1031.74</v>
      </c>
      <c r="AQ953" s="20">
        <f t="shared" si="281"/>
        <v>1762.01</v>
      </c>
      <c r="AR953" s="20">
        <f t="shared" si="282"/>
        <v>2457.3000000000002</v>
      </c>
      <c r="AS953" s="20">
        <f t="shared" si="283"/>
        <v>3476.2200000000003</v>
      </c>
      <c r="AT953" s="20">
        <f t="shared" si="266"/>
        <v>3321.2200000000003</v>
      </c>
      <c r="AU953" s="20">
        <f t="shared" si="284"/>
        <v>41269.599999999999</v>
      </c>
    </row>
    <row r="954" spans="1:47" ht="33.75">
      <c r="A954" s="54">
        <v>955</v>
      </c>
      <c r="B954" s="54" t="s">
        <v>1746</v>
      </c>
      <c r="C954" s="58" t="s">
        <v>1747</v>
      </c>
      <c r="D954" s="79">
        <v>29</v>
      </c>
      <c r="E954" s="79">
        <v>35</v>
      </c>
      <c r="F954" s="80">
        <v>3120.52</v>
      </c>
      <c r="G954" s="80">
        <v>94.75</v>
      </c>
      <c r="H954" s="80">
        <v>3120.52</v>
      </c>
      <c r="I954" s="80" t="s">
        <v>28</v>
      </c>
      <c r="J954" s="80" t="s">
        <v>28</v>
      </c>
      <c r="K954" s="80">
        <v>104.02</v>
      </c>
      <c r="L954" s="73">
        <f t="shared" si="267"/>
        <v>88.01</v>
      </c>
      <c r="M954" s="73">
        <f t="shared" si="268"/>
        <v>117.16</v>
      </c>
      <c r="N954" s="72" t="str">
        <f t="shared" si="269"/>
        <v>0876</v>
      </c>
      <c r="O954" s="74">
        <f t="shared" si="270"/>
        <v>6</v>
      </c>
      <c r="P954" s="72">
        <f t="shared" si="271"/>
        <v>0</v>
      </c>
      <c r="Q954" s="74">
        <f t="shared" si="272"/>
        <v>29</v>
      </c>
      <c r="R954" s="72" t="str">
        <f t="shared" si="273"/>
        <v/>
      </c>
      <c r="S954" s="72" t="str">
        <f t="shared" si="274"/>
        <v/>
      </c>
      <c r="AI954" s="23">
        <f>'simulateur tarif OQN'!$B$4</f>
        <v>40</v>
      </c>
      <c r="AJ954" s="24">
        <f t="shared" si="275"/>
        <v>3640.62</v>
      </c>
      <c r="AK954" s="24">
        <f t="shared" si="276"/>
        <v>91.015500000000003</v>
      </c>
      <c r="AM954" t="str">
        <f t="shared" si="277"/>
        <v>ZONEHAUTE</v>
      </c>
      <c r="AN954" t="str">
        <f t="shared" si="278"/>
        <v>HC</v>
      </c>
      <c r="AO954" s="20">
        <f t="shared" si="279"/>
        <v>4162.7700000000004</v>
      </c>
      <c r="AP954" s="20">
        <f t="shared" si="280"/>
        <v>3120.52</v>
      </c>
      <c r="AQ954" s="20" t="str">
        <f t="shared" si="281"/>
        <v>.</v>
      </c>
      <c r="AR954" s="20" t="str">
        <f t="shared" si="282"/>
        <v>.</v>
      </c>
      <c r="AS954" s="20">
        <f t="shared" si="283"/>
        <v>3640.62</v>
      </c>
      <c r="AT954" s="20">
        <f t="shared" si="266"/>
        <v>4441.119999999999</v>
      </c>
      <c r="AU954" s="20">
        <f t="shared" si="284"/>
        <v>124820.8</v>
      </c>
    </row>
    <row r="955" spans="1:47" ht="33.75">
      <c r="A955" s="54">
        <v>956</v>
      </c>
      <c r="B955" s="54" t="s">
        <v>1748</v>
      </c>
      <c r="C955" s="58" t="s">
        <v>1749</v>
      </c>
      <c r="D955" s="79">
        <v>8</v>
      </c>
      <c r="E955" s="79">
        <v>28</v>
      </c>
      <c r="F955" s="80">
        <v>1045.74</v>
      </c>
      <c r="G955" s="80">
        <v>130.72</v>
      </c>
      <c r="H955" s="80">
        <v>1045.74</v>
      </c>
      <c r="I955" s="80">
        <v>1802.01</v>
      </c>
      <c r="J955" s="80">
        <v>2503.12</v>
      </c>
      <c r="K955" s="80">
        <v>83.66</v>
      </c>
      <c r="L955" s="73">
        <f t="shared" si="267"/>
        <v>88.01</v>
      </c>
      <c r="M955" s="73">
        <f t="shared" si="268"/>
        <v>117.16</v>
      </c>
      <c r="N955" s="72" t="str">
        <f t="shared" si="269"/>
        <v>0876</v>
      </c>
      <c r="O955" s="74">
        <f t="shared" si="270"/>
        <v>20</v>
      </c>
      <c r="P955" s="72">
        <f t="shared" si="271"/>
        <v>1</v>
      </c>
      <c r="Q955" s="74">
        <f t="shared" si="272"/>
        <v>8</v>
      </c>
      <c r="R955" s="72">
        <f t="shared" si="273"/>
        <v>15</v>
      </c>
      <c r="S955" s="72">
        <f t="shared" si="274"/>
        <v>22</v>
      </c>
      <c r="AI955" s="23">
        <f>'simulateur tarif OQN'!$B$4</f>
        <v>40</v>
      </c>
      <c r="AJ955" s="24">
        <f t="shared" si="275"/>
        <v>3507.04</v>
      </c>
      <c r="AK955" s="24">
        <f t="shared" si="276"/>
        <v>87.676000000000002</v>
      </c>
      <c r="AM955" t="str">
        <f t="shared" si="277"/>
        <v>ZONEHAUTE</v>
      </c>
      <c r="AN955" t="str">
        <f t="shared" si="278"/>
        <v>HC</v>
      </c>
      <c r="AO955" s="20">
        <f t="shared" si="279"/>
        <v>5228.78</v>
      </c>
      <c r="AP955" s="20">
        <f t="shared" si="280"/>
        <v>1045.74</v>
      </c>
      <c r="AQ955" s="20">
        <f t="shared" si="281"/>
        <v>1802.01</v>
      </c>
      <c r="AR955" s="20">
        <f t="shared" si="282"/>
        <v>2503.12</v>
      </c>
      <c r="AS955" s="20">
        <f t="shared" si="283"/>
        <v>3507.04</v>
      </c>
      <c r="AT955" s="20">
        <f t="shared" ref="AT955:AT1018" si="285">IF(P955=1,J955+(90-E955)*K955,H955+(90-E955)*K955)+(AI955-90)*L955</f>
        <v>3289.54</v>
      </c>
      <c r="AU955" s="20">
        <f t="shared" si="284"/>
        <v>41829.599999999999</v>
      </c>
    </row>
    <row r="956" spans="1:47" ht="45">
      <c r="A956" s="54">
        <v>957</v>
      </c>
      <c r="B956" s="54" t="s">
        <v>1750</v>
      </c>
      <c r="C956" s="58" t="s">
        <v>1751</v>
      </c>
      <c r="D956" s="79">
        <v>36</v>
      </c>
      <c r="E956" s="79">
        <v>42</v>
      </c>
      <c r="F956" s="80">
        <v>3861.55</v>
      </c>
      <c r="G956" s="80">
        <v>97.03</v>
      </c>
      <c r="H956" s="80">
        <v>3861.55</v>
      </c>
      <c r="I956" s="80" t="s">
        <v>28</v>
      </c>
      <c r="J956" s="80" t="s">
        <v>28</v>
      </c>
      <c r="K956" s="80">
        <v>96.54</v>
      </c>
      <c r="L956" s="73">
        <f t="shared" si="267"/>
        <v>88.01</v>
      </c>
      <c r="M956" s="73">
        <f t="shared" si="268"/>
        <v>117.16</v>
      </c>
      <c r="N956" s="72" t="str">
        <f t="shared" si="269"/>
        <v>0876</v>
      </c>
      <c r="O956" s="74">
        <f t="shared" si="270"/>
        <v>6</v>
      </c>
      <c r="P956" s="72">
        <f t="shared" si="271"/>
        <v>0</v>
      </c>
      <c r="Q956" s="74">
        <f t="shared" si="272"/>
        <v>36</v>
      </c>
      <c r="R956" s="72" t="str">
        <f t="shared" si="273"/>
        <v/>
      </c>
      <c r="S956" s="72" t="str">
        <f t="shared" si="274"/>
        <v/>
      </c>
      <c r="AI956" s="23">
        <f>'simulateur tarif OQN'!$B$4</f>
        <v>40</v>
      </c>
      <c r="AJ956" s="24">
        <f t="shared" si="275"/>
        <v>3861.55</v>
      </c>
      <c r="AK956" s="24">
        <f t="shared" si="276"/>
        <v>96.538750000000007</v>
      </c>
      <c r="AM956" t="str">
        <f t="shared" si="277"/>
        <v>ZONEFORF1</v>
      </c>
      <c r="AN956" t="str">
        <f t="shared" si="278"/>
        <v>HC</v>
      </c>
      <c r="AO956" s="20">
        <f t="shared" si="279"/>
        <v>4249.67</v>
      </c>
      <c r="AP956" s="20">
        <f t="shared" si="280"/>
        <v>3861.55</v>
      </c>
      <c r="AQ956" s="20" t="str">
        <f t="shared" si="281"/>
        <v>.</v>
      </c>
      <c r="AR956" s="20" t="str">
        <f t="shared" si="282"/>
        <v>.</v>
      </c>
      <c r="AS956" s="20">
        <f t="shared" si="283"/>
        <v>3668.4700000000003</v>
      </c>
      <c r="AT956" s="20">
        <f t="shared" si="285"/>
        <v>4094.9700000000012</v>
      </c>
      <c r="AU956" s="20">
        <f t="shared" si="284"/>
        <v>154462</v>
      </c>
    </row>
    <row r="957" spans="1:47" ht="33.75">
      <c r="A957" s="54">
        <v>958</v>
      </c>
      <c r="B957" s="54" t="s">
        <v>1752</v>
      </c>
      <c r="C957" s="58" t="s">
        <v>1753</v>
      </c>
      <c r="D957" s="79">
        <v>8</v>
      </c>
      <c r="E957" s="79">
        <v>28</v>
      </c>
      <c r="F957" s="80">
        <v>1188.32</v>
      </c>
      <c r="G957" s="80">
        <v>148.54</v>
      </c>
      <c r="H957" s="80">
        <v>1188.32</v>
      </c>
      <c r="I957" s="80">
        <v>2023.5</v>
      </c>
      <c r="J957" s="80">
        <v>2757.07</v>
      </c>
      <c r="K957" s="80">
        <v>80.78</v>
      </c>
      <c r="L957" s="73">
        <f t="shared" si="267"/>
        <v>88.01</v>
      </c>
      <c r="M957" s="73">
        <f t="shared" si="268"/>
        <v>117.16</v>
      </c>
      <c r="N957" s="72" t="str">
        <f t="shared" si="269"/>
        <v>0876</v>
      </c>
      <c r="O957" s="74">
        <f t="shared" si="270"/>
        <v>20</v>
      </c>
      <c r="P957" s="72">
        <f t="shared" si="271"/>
        <v>1</v>
      </c>
      <c r="Q957" s="74">
        <f t="shared" si="272"/>
        <v>8</v>
      </c>
      <c r="R957" s="72">
        <f t="shared" si="273"/>
        <v>15</v>
      </c>
      <c r="S957" s="72">
        <f t="shared" si="274"/>
        <v>22</v>
      </c>
      <c r="AI957" s="23">
        <f>'simulateur tarif OQN'!$B$4</f>
        <v>40</v>
      </c>
      <c r="AJ957" s="24">
        <f t="shared" si="275"/>
        <v>3726.4300000000003</v>
      </c>
      <c r="AK957" s="24">
        <f t="shared" si="276"/>
        <v>93.160750000000007</v>
      </c>
      <c r="AM957" t="str">
        <f t="shared" si="277"/>
        <v>ZONEHAUTE</v>
      </c>
      <c r="AN957" t="str">
        <f t="shared" si="278"/>
        <v>HC</v>
      </c>
      <c r="AO957" s="20">
        <f t="shared" si="279"/>
        <v>5941.5999999999995</v>
      </c>
      <c r="AP957" s="20">
        <f t="shared" si="280"/>
        <v>1188.32</v>
      </c>
      <c r="AQ957" s="20">
        <f t="shared" si="281"/>
        <v>2023.5</v>
      </c>
      <c r="AR957" s="20">
        <f t="shared" si="282"/>
        <v>2757.07</v>
      </c>
      <c r="AS957" s="20">
        <f t="shared" si="283"/>
        <v>3726.4300000000003</v>
      </c>
      <c r="AT957" s="20">
        <f t="shared" si="285"/>
        <v>3364.9300000000003</v>
      </c>
      <c r="AU957" s="20">
        <f t="shared" si="284"/>
        <v>47532.799999999996</v>
      </c>
    </row>
    <row r="958" spans="1:47" ht="33.75">
      <c r="A958" s="54">
        <v>959</v>
      </c>
      <c r="B958" s="54" t="s">
        <v>1754</v>
      </c>
      <c r="C958" s="58" t="s">
        <v>1755</v>
      </c>
      <c r="D958" s="79">
        <v>50</v>
      </c>
      <c r="E958" s="79">
        <v>56</v>
      </c>
      <c r="F958" s="80">
        <v>4880.13</v>
      </c>
      <c r="G958" s="80">
        <v>75.819999999999993</v>
      </c>
      <c r="H958" s="80">
        <v>4880.13</v>
      </c>
      <c r="I958" s="80" t="s">
        <v>28</v>
      </c>
      <c r="J958" s="80" t="s">
        <v>28</v>
      </c>
      <c r="K958" s="80">
        <v>93.13</v>
      </c>
      <c r="L958" s="73">
        <f t="shared" si="267"/>
        <v>88.01</v>
      </c>
      <c r="M958" s="73">
        <f t="shared" si="268"/>
        <v>117.16</v>
      </c>
      <c r="N958" s="72" t="str">
        <f t="shared" si="269"/>
        <v>0876</v>
      </c>
      <c r="O958" s="74">
        <f t="shared" si="270"/>
        <v>6</v>
      </c>
      <c r="P958" s="72">
        <f t="shared" si="271"/>
        <v>0</v>
      </c>
      <c r="Q958" s="74">
        <f t="shared" si="272"/>
        <v>50</v>
      </c>
      <c r="R958" s="72" t="str">
        <f t="shared" si="273"/>
        <v/>
      </c>
      <c r="S958" s="72" t="str">
        <f t="shared" si="274"/>
        <v/>
      </c>
      <c r="AI958" s="23">
        <f>'simulateur tarif OQN'!$B$4</f>
        <v>40</v>
      </c>
      <c r="AJ958" s="24">
        <f t="shared" si="275"/>
        <v>4121.93</v>
      </c>
      <c r="AK958" s="24">
        <f t="shared" si="276"/>
        <v>103.04825000000001</v>
      </c>
      <c r="AM958" t="str">
        <f t="shared" si="277"/>
        <v>ZONEBASSE</v>
      </c>
      <c r="AN958" t="str">
        <f t="shared" si="278"/>
        <v>HC</v>
      </c>
      <c r="AO958" s="20">
        <f t="shared" si="279"/>
        <v>4121.93</v>
      </c>
      <c r="AP958" s="20">
        <f t="shared" si="280"/>
        <v>4880.13</v>
      </c>
      <c r="AQ958" s="20" t="str">
        <f t="shared" si="281"/>
        <v>.</v>
      </c>
      <c r="AR958" s="20" t="str">
        <f t="shared" si="282"/>
        <v>.</v>
      </c>
      <c r="AS958" s="20">
        <f t="shared" si="283"/>
        <v>3390.05</v>
      </c>
      <c r="AT958" s="20">
        <f t="shared" si="285"/>
        <v>3646.05</v>
      </c>
      <c r="AU958" s="20">
        <f t="shared" si="284"/>
        <v>195205.2</v>
      </c>
    </row>
    <row r="959" spans="1:47" ht="33.75">
      <c r="A959" s="54">
        <v>960</v>
      </c>
      <c r="B959" s="54" t="s">
        <v>1756</v>
      </c>
      <c r="C959" s="58" t="s">
        <v>2849</v>
      </c>
      <c r="D959" s="79">
        <v>1</v>
      </c>
      <c r="E959" s="79">
        <v>1</v>
      </c>
      <c r="F959" s="80" t="s">
        <v>28</v>
      </c>
      <c r="G959" s="80" t="s">
        <v>28</v>
      </c>
      <c r="H959" s="80">
        <v>107.25</v>
      </c>
      <c r="I959" s="80" t="s">
        <v>28</v>
      </c>
      <c r="J959" s="80" t="s">
        <v>28</v>
      </c>
      <c r="K959" s="80" t="s">
        <v>28</v>
      </c>
      <c r="L959" s="73" t="str">
        <f t="shared" si="267"/>
        <v/>
      </c>
      <c r="M959" s="73" t="str">
        <f t="shared" si="268"/>
        <v/>
      </c>
      <c r="N959" s="72" t="str">
        <f t="shared" si="269"/>
        <v>0877</v>
      </c>
      <c r="O959" s="74">
        <f t="shared" si="270"/>
        <v>0</v>
      </c>
      <c r="P959" s="72">
        <f t="shared" si="271"/>
        <v>0</v>
      </c>
      <c r="Q959" s="74">
        <f t="shared" si="272"/>
        <v>1</v>
      </c>
      <c r="R959" s="72" t="str">
        <f t="shared" si="273"/>
        <v/>
      </c>
      <c r="S959" s="72" t="str">
        <f t="shared" si="274"/>
        <v/>
      </c>
      <c r="AI959" s="23">
        <f>'simulateur tarif OQN'!$B$4</f>
        <v>40</v>
      </c>
      <c r="AJ959" s="24">
        <f t="shared" si="275"/>
        <v>4290</v>
      </c>
      <c r="AK959" s="24">
        <f t="shared" si="276"/>
        <v>107.25</v>
      </c>
      <c r="AM959" t="str">
        <f t="shared" si="277"/>
        <v>ZONEHAUTE</v>
      </c>
      <c r="AN959" t="str">
        <f t="shared" si="278"/>
        <v>HDJ</v>
      </c>
      <c r="AO959" s="20" t="e">
        <f t="shared" si="279"/>
        <v>#VALUE!</v>
      </c>
      <c r="AP959" s="20">
        <f t="shared" si="280"/>
        <v>107.25</v>
      </c>
      <c r="AQ959" s="20" t="str">
        <f t="shared" si="281"/>
        <v>.</v>
      </c>
      <c r="AR959" s="20" t="str">
        <f t="shared" si="282"/>
        <v>.</v>
      </c>
      <c r="AS959" s="20" t="e">
        <f t="shared" si="283"/>
        <v>#VALUE!</v>
      </c>
      <c r="AT959" s="20" t="e">
        <f t="shared" si="285"/>
        <v>#VALUE!</v>
      </c>
      <c r="AU959" s="20">
        <f t="shared" si="284"/>
        <v>4290</v>
      </c>
    </row>
    <row r="960" spans="1:47" ht="33.75">
      <c r="A960" s="54">
        <v>961</v>
      </c>
      <c r="B960" s="54" t="s">
        <v>1757</v>
      </c>
      <c r="C960" s="58" t="s">
        <v>2850</v>
      </c>
      <c r="D960" s="79">
        <v>1</v>
      </c>
      <c r="E960" s="79">
        <v>1</v>
      </c>
      <c r="F960" s="80" t="s">
        <v>28</v>
      </c>
      <c r="G960" s="80" t="s">
        <v>28</v>
      </c>
      <c r="H960" s="80">
        <v>93.31</v>
      </c>
      <c r="I960" s="80" t="s">
        <v>28</v>
      </c>
      <c r="J960" s="80" t="s">
        <v>28</v>
      </c>
      <c r="K960" s="80" t="s">
        <v>28</v>
      </c>
      <c r="L960" s="73" t="str">
        <f t="shared" si="267"/>
        <v/>
      </c>
      <c r="M960" s="73" t="str">
        <f t="shared" si="268"/>
        <v/>
      </c>
      <c r="N960" s="72" t="str">
        <f t="shared" si="269"/>
        <v>0877</v>
      </c>
      <c r="O960" s="74">
        <f t="shared" si="270"/>
        <v>0</v>
      </c>
      <c r="P960" s="72">
        <f t="shared" si="271"/>
        <v>0</v>
      </c>
      <c r="Q960" s="74">
        <f t="shared" si="272"/>
        <v>1</v>
      </c>
      <c r="R960" s="72" t="str">
        <f t="shared" si="273"/>
        <v/>
      </c>
      <c r="S960" s="72" t="str">
        <f t="shared" si="274"/>
        <v/>
      </c>
      <c r="AI960" s="23">
        <f>'simulateur tarif OQN'!$B$4</f>
        <v>40</v>
      </c>
      <c r="AJ960" s="24">
        <f t="shared" si="275"/>
        <v>3732.4</v>
      </c>
      <c r="AK960" s="24">
        <f t="shared" si="276"/>
        <v>93.31</v>
      </c>
      <c r="AM960" t="str">
        <f t="shared" si="277"/>
        <v>ZONEHAUTE</v>
      </c>
      <c r="AN960" t="str">
        <f t="shared" si="278"/>
        <v>HDJ</v>
      </c>
      <c r="AO960" s="20" t="e">
        <f t="shared" si="279"/>
        <v>#VALUE!</v>
      </c>
      <c r="AP960" s="20">
        <f t="shared" si="280"/>
        <v>93.31</v>
      </c>
      <c r="AQ960" s="20" t="str">
        <f t="shared" si="281"/>
        <v>.</v>
      </c>
      <c r="AR960" s="20" t="str">
        <f t="shared" si="282"/>
        <v>.</v>
      </c>
      <c r="AS960" s="20" t="e">
        <f t="shared" si="283"/>
        <v>#VALUE!</v>
      </c>
      <c r="AT960" s="20" t="e">
        <f t="shared" si="285"/>
        <v>#VALUE!</v>
      </c>
      <c r="AU960" s="20">
        <f t="shared" si="284"/>
        <v>3732.4</v>
      </c>
    </row>
    <row r="961" spans="1:47" ht="33.75">
      <c r="A961" s="54">
        <v>962</v>
      </c>
      <c r="B961" s="54" t="s">
        <v>1758</v>
      </c>
      <c r="C961" s="58" t="s">
        <v>2851</v>
      </c>
      <c r="D961" s="79">
        <v>1</v>
      </c>
      <c r="E961" s="79">
        <v>1</v>
      </c>
      <c r="F961" s="80" t="s">
        <v>28</v>
      </c>
      <c r="G961" s="80" t="s">
        <v>28</v>
      </c>
      <c r="H961" s="80">
        <v>79.39</v>
      </c>
      <c r="I961" s="80" t="s">
        <v>28</v>
      </c>
      <c r="J961" s="80" t="s">
        <v>28</v>
      </c>
      <c r="K961" s="80" t="s">
        <v>28</v>
      </c>
      <c r="L961" s="73" t="str">
        <f t="shared" si="267"/>
        <v/>
      </c>
      <c r="M961" s="73" t="str">
        <f t="shared" si="268"/>
        <v/>
      </c>
      <c r="N961" s="72" t="str">
        <f t="shared" si="269"/>
        <v>0877</v>
      </c>
      <c r="O961" s="74">
        <f t="shared" si="270"/>
        <v>0</v>
      </c>
      <c r="P961" s="72">
        <f t="shared" si="271"/>
        <v>0</v>
      </c>
      <c r="Q961" s="74">
        <f t="shared" si="272"/>
        <v>1</v>
      </c>
      <c r="R961" s="72" t="str">
        <f t="shared" si="273"/>
        <v/>
      </c>
      <c r="S961" s="72" t="str">
        <f t="shared" si="274"/>
        <v/>
      </c>
      <c r="AI961" s="23">
        <f>'simulateur tarif OQN'!$B$4</f>
        <v>40</v>
      </c>
      <c r="AJ961" s="24">
        <f t="shared" si="275"/>
        <v>3175.6</v>
      </c>
      <c r="AK961" s="24">
        <f t="shared" si="276"/>
        <v>79.39</v>
      </c>
      <c r="AM961" t="str">
        <f t="shared" si="277"/>
        <v>ZONEHAUTE</v>
      </c>
      <c r="AN961" t="str">
        <f t="shared" si="278"/>
        <v>HDJ</v>
      </c>
      <c r="AO961" s="20" t="e">
        <f t="shared" si="279"/>
        <v>#VALUE!</v>
      </c>
      <c r="AP961" s="20">
        <f t="shared" si="280"/>
        <v>79.39</v>
      </c>
      <c r="AQ961" s="20" t="str">
        <f t="shared" si="281"/>
        <v>.</v>
      </c>
      <c r="AR961" s="20" t="str">
        <f t="shared" si="282"/>
        <v>.</v>
      </c>
      <c r="AS961" s="20" t="e">
        <f t="shared" si="283"/>
        <v>#VALUE!</v>
      </c>
      <c r="AT961" s="20" t="e">
        <f t="shared" si="285"/>
        <v>#VALUE!</v>
      </c>
      <c r="AU961" s="20">
        <f t="shared" si="284"/>
        <v>3175.6</v>
      </c>
    </row>
    <row r="962" spans="1:47" ht="45">
      <c r="A962" s="54">
        <v>963</v>
      </c>
      <c r="B962" s="54" t="s">
        <v>1759</v>
      </c>
      <c r="C962" s="58" t="s">
        <v>2852</v>
      </c>
      <c r="D962" s="79">
        <v>15</v>
      </c>
      <c r="E962" s="79">
        <v>35</v>
      </c>
      <c r="F962" s="80">
        <v>2973.12</v>
      </c>
      <c r="G962" s="80">
        <v>198.21</v>
      </c>
      <c r="H962" s="80">
        <v>2973.12</v>
      </c>
      <c r="I962" s="80">
        <v>4059.78</v>
      </c>
      <c r="J962" s="80">
        <v>5078.6499999999996</v>
      </c>
      <c r="K962" s="80">
        <v>140.63999999999999</v>
      </c>
      <c r="L962" s="73">
        <f t="shared" si="267"/>
        <v>122.1</v>
      </c>
      <c r="M962" s="73">
        <f t="shared" si="268"/>
        <v>113.61</v>
      </c>
      <c r="N962" s="72" t="str">
        <f t="shared" si="269"/>
        <v>0877</v>
      </c>
      <c r="O962" s="74">
        <f t="shared" si="270"/>
        <v>20</v>
      </c>
      <c r="P962" s="72">
        <f t="shared" si="271"/>
        <v>1</v>
      </c>
      <c r="Q962" s="74">
        <f t="shared" si="272"/>
        <v>15</v>
      </c>
      <c r="R962" s="72">
        <f t="shared" si="273"/>
        <v>22</v>
      </c>
      <c r="S962" s="72">
        <f t="shared" si="274"/>
        <v>29</v>
      </c>
      <c r="AI962" s="23">
        <f>'simulateur tarif OQN'!$B$4</f>
        <v>40</v>
      </c>
      <c r="AJ962" s="24">
        <f t="shared" si="275"/>
        <v>5781.8499999999995</v>
      </c>
      <c r="AK962" s="24">
        <f t="shared" si="276"/>
        <v>144.54624999999999</v>
      </c>
      <c r="AM962" t="str">
        <f t="shared" si="277"/>
        <v>ZONEHAUTE</v>
      </c>
      <c r="AN962" t="str">
        <f t="shared" si="278"/>
        <v>HC</v>
      </c>
      <c r="AO962" s="20">
        <f t="shared" si="279"/>
        <v>7928.37</v>
      </c>
      <c r="AP962" s="20">
        <f t="shared" si="280"/>
        <v>2973.12</v>
      </c>
      <c r="AQ962" s="20">
        <f t="shared" si="281"/>
        <v>4059.78</v>
      </c>
      <c r="AR962" s="20">
        <f t="shared" si="282"/>
        <v>5078.6499999999996</v>
      </c>
      <c r="AS962" s="20">
        <f t="shared" si="283"/>
        <v>5781.8499999999995</v>
      </c>
      <c r="AT962" s="20">
        <f t="shared" si="285"/>
        <v>6708.8499999999985</v>
      </c>
      <c r="AU962" s="20">
        <f t="shared" si="284"/>
        <v>118924.79999999999</v>
      </c>
    </row>
    <row r="963" spans="1:47" ht="45">
      <c r="A963" s="54">
        <v>964</v>
      </c>
      <c r="B963" s="54" t="s">
        <v>1760</v>
      </c>
      <c r="C963" s="58" t="s">
        <v>2853</v>
      </c>
      <c r="D963" s="79">
        <v>15</v>
      </c>
      <c r="E963" s="79">
        <v>35</v>
      </c>
      <c r="F963" s="80">
        <v>2979.97</v>
      </c>
      <c r="G963" s="80">
        <v>198.66</v>
      </c>
      <c r="H963" s="80">
        <v>2979.97</v>
      </c>
      <c r="I963" s="80">
        <v>4069.13</v>
      </c>
      <c r="J963" s="80">
        <v>5090.3500000000004</v>
      </c>
      <c r="K963" s="80">
        <v>145.44</v>
      </c>
      <c r="L963" s="73">
        <f t="shared" si="267"/>
        <v>122.1</v>
      </c>
      <c r="M963" s="73">
        <f t="shared" si="268"/>
        <v>113.61</v>
      </c>
      <c r="N963" s="72" t="str">
        <f t="shared" si="269"/>
        <v>0877</v>
      </c>
      <c r="O963" s="74">
        <f t="shared" si="270"/>
        <v>20</v>
      </c>
      <c r="P963" s="72">
        <f t="shared" si="271"/>
        <v>1</v>
      </c>
      <c r="Q963" s="74">
        <f t="shared" si="272"/>
        <v>15</v>
      </c>
      <c r="R963" s="72">
        <f t="shared" si="273"/>
        <v>22</v>
      </c>
      <c r="S963" s="72">
        <f t="shared" si="274"/>
        <v>29</v>
      </c>
      <c r="AI963" s="23">
        <f>'simulateur tarif OQN'!$B$4</f>
        <v>40</v>
      </c>
      <c r="AJ963" s="24">
        <f t="shared" si="275"/>
        <v>5817.55</v>
      </c>
      <c r="AK963" s="24">
        <f t="shared" si="276"/>
        <v>145.43875</v>
      </c>
      <c r="AM963" t="str">
        <f t="shared" si="277"/>
        <v>ZONEHAUTE</v>
      </c>
      <c r="AN963" t="str">
        <f t="shared" si="278"/>
        <v>HC</v>
      </c>
      <c r="AO963" s="20">
        <f t="shared" si="279"/>
        <v>7946.4699999999993</v>
      </c>
      <c r="AP963" s="20">
        <f t="shared" si="280"/>
        <v>2979.97</v>
      </c>
      <c r="AQ963" s="20">
        <f t="shared" si="281"/>
        <v>4069.13</v>
      </c>
      <c r="AR963" s="20">
        <f t="shared" si="282"/>
        <v>5090.3500000000004</v>
      </c>
      <c r="AS963" s="20">
        <f t="shared" si="283"/>
        <v>5817.55</v>
      </c>
      <c r="AT963" s="20">
        <f t="shared" si="285"/>
        <v>6984.5499999999993</v>
      </c>
      <c r="AU963" s="20">
        <f t="shared" si="284"/>
        <v>119198.79999999999</v>
      </c>
    </row>
    <row r="964" spans="1:47" ht="45">
      <c r="A964" s="54">
        <v>965</v>
      </c>
      <c r="B964" s="54" t="s">
        <v>1761</v>
      </c>
      <c r="C964" s="58" t="s">
        <v>2854</v>
      </c>
      <c r="D964" s="79">
        <v>15</v>
      </c>
      <c r="E964" s="79">
        <v>35</v>
      </c>
      <c r="F964" s="80">
        <v>2708.97</v>
      </c>
      <c r="G964" s="80">
        <v>180.6</v>
      </c>
      <c r="H964" s="80">
        <v>2708.97</v>
      </c>
      <c r="I964" s="80">
        <v>3705.24</v>
      </c>
      <c r="J964" s="80">
        <v>4646.3500000000004</v>
      </c>
      <c r="K964" s="80">
        <v>126.63</v>
      </c>
      <c r="L964" s="73">
        <f t="shared" ref="L964:L1027" si="286">IFERROR(VLOOKUP(B964,$B$1326:$K$2467,6,0),"")</f>
        <v>122.1</v>
      </c>
      <c r="M964" s="73">
        <f t="shared" ref="M964:M1027" si="287">IFERROR(VLOOKUP($B964,$B$2468:$K$3603,6,0),"")</f>
        <v>113.61</v>
      </c>
      <c r="N964" s="72" t="str">
        <f t="shared" ref="N964:N1027" si="288">LEFT(B964,4)</f>
        <v>0877</v>
      </c>
      <c r="O964" s="74">
        <f t="shared" ref="O964:O1027" si="289">E964-D964</f>
        <v>20</v>
      </c>
      <c r="P964" s="72">
        <f t="shared" ref="P964:P1027" si="290">IF(O964=20,1,0)</f>
        <v>1</v>
      </c>
      <c r="Q964" s="74">
        <f t="shared" ref="Q964:Q1027" si="291">D964</f>
        <v>15</v>
      </c>
      <c r="R964" s="72">
        <f t="shared" ref="R964:R1027" si="292">IF(P964=1,Q964+7,"")</f>
        <v>22</v>
      </c>
      <c r="S964" s="72">
        <f t="shared" ref="S964:S1027" si="293">IF(P964=1,Q964+14,"")</f>
        <v>29</v>
      </c>
      <c r="AI964" s="23">
        <f>'simulateur tarif OQN'!$B$4</f>
        <v>40</v>
      </c>
      <c r="AJ964" s="24">
        <f t="shared" ref="AJ964:AJ1027" si="294">IF(AN964="HDJ",AU964,IF(AM964="ZONE90",AT964,IF(AM964="ZONEBASSE",AO964,IF(AM964="ZONEFORF1",AP964,IF(AM964="ZONEFORF2",AQ964,IF(AM964="ZONEFORF3",AR964,AS964))))))</f>
        <v>5279.5</v>
      </c>
      <c r="AK964" s="24">
        <f t="shared" ref="AK964:AK1027" si="295">AJ964/AI964</f>
        <v>131.98750000000001</v>
      </c>
      <c r="AM964" t="str">
        <f t="shared" ref="AM964:AM1027" si="296">IF(AI964&gt;90,"ZONE90",IF(P964=1,IF(AI964&lt;D964,"ZONEBASSE",IF(AI964&lt;R964,"ZONEFORF1",IF(AI964&lt;S964,"ZONEFORF2",IF(AI964&lt;E964,"ZONEFORF3","ZONEHAUTE")))),IF(AI964&lt;D964,"ZONEBASSE",IF(AI964&lt;E964,"ZONEFORF1","ZONEHAUTE"))))</f>
        <v>ZONEHAUTE</v>
      </c>
      <c r="AN964" t="str">
        <f t="shared" ref="AN964:AN1027" si="297">IF(RIGHT(B964,1)="0","HDJ","HC")</f>
        <v>HC</v>
      </c>
      <c r="AO964" s="20">
        <f t="shared" ref="AO964:AO1027" si="298">IF(AI964&lt;8,M964*AI964,F964-(D964-AI964)*G964)</f>
        <v>7223.9699999999993</v>
      </c>
      <c r="AP964" s="20">
        <f t="shared" ref="AP964:AP1027" si="299">H964</f>
        <v>2708.97</v>
      </c>
      <c r="AQ964" s="20">
        <f t="shared" ref="AQ964:AQ1027" si="300">I964</f>
        <v>3705.24</v>
      </c>
      <c r="AR964" s="20">
        <f t="shared" ref="AR964:AR1027" si="301">J964</f>
        <v>4646.3500000000004</v>
      </c>
      <c r="AS964" s="20">
        <f t="shared" ref="AS964:AS1027" si="302">IF(P964=1,J964+(AI964-E964)*K964,H964+(AI964-E964)*K964)</f>
        <v>5279.5</v>
      </c>
      <c r="AT964" s="20">
        <f t="shared" si="285"/>
        <v>5506</v>
      </c>
      <c r="AU964" s="20">
        <f t="shared" ref="AU964:AU1027" si="303">AI964*H964</f>
        <v>108358.79999999999</v>
      </c>
    </row>
    <row r="965" spans="1:47" ht="45">
      <c r="A965" s="54">
        <v>966</v>
      </c>
      <c r="B965" s="54" t="s">
        <v>1762</v>
      </c>
      <c r="C965" s="58" t="s">
        <v>2855</v>
      </c>
      <c r="D965" s="79">
        <v>15</v>
      </c>
      <c r="E965" s="79">
        <v>35</v>
      </c>
      <c r="F965" s="80">
        <v>2735.25</v>
      </c>
      <c r="G965" s="80">
        <v>182.35</v>
      </c>
      <c r="H965" s="80">
        <v>2735.25</v>
      </c>
      <c r="I965" s="80">
        <v>3741.19</v>
      </c>
      <c r="J965" s="80">
        <v>4691.4399999999996</v>
      </c>
      <c r="K965" s="80">
        <v>134.04</v>
      </c>
      <c r="L965" s="73">
        <f t="shared" si="286"/>
        <v>122.1</v>
      </c>
      <c r="M965" s="73">
        <f t="shared" si="287"/>
        <v>113.61</v>
      </c>
      <c r="N965" s="72" t="str">
        <f t="shared" si="288"/>
        <v>0877</v>
      </c>
      <c r="O965" s="74">
        <f t="shared" si="289"/>
        <v>20</v>
      </c>
      <c r="P965" s="72">
        <f t="shared" si="290"/>
        <v>1</v>
      </c>
      <c r="Q965" s="74">
        <f t="shared" si="291"/>
        <v>15</v>
      </c>
      <c r="R965" s="72">
        <f t="shared" si="292"/>
        <v>22</v>
      </c>
      <c r="S965" s="72">
        <f t="shared" si="293"/>
        <v>29</v>
      </c>
      <c r="AI965" s="23">
        <f>'simulateur tarif OQN'!$B$4</f>
        <v>40</v>
      </c>
      <c r="AJ965" s="24">
        <f t="shared" si="294"/>
        <v>5361.6399999999994</v>
      </c>
      <c r="AK965" s="24">
        <f t="shared" si="295"/>
        <v>134.041</v>
      </c>
      <c r="AM965" t="str">
        <f t="shared" si="296"/>
        <v>ZONEHAUTE</v>
      </c>
      <c r="AN965" t="str">
        <f t="shared" si="297"/>
        <v>HC</v>
      </c>
      <c r="AO965" s="20">
        <f t="shared" si="298"/>
        <v>7294</v>
      </c>
      <c r="AP965" s="20">
        <f t="shared" si="299"/>
        <v>2735.25</v>
      </c>
      <c r="AQ965" s="20">
        <f t="shared" si="300"/>
        <v>3741.19</v>
      </c>
      <c r="AR965" s="20">
        <f t="shared" si="301"/>
        <v>4691.4399999999996</v>
      </c>
      <c r="AS965" s="20">
        <f t="shared" si="302"/>
        <v>5361.6399999999994</v>
      </c>
      <c r="AT965" s="20">
        <f t="shared" si="285"/>
        <v>5958.6399999999994</v>
      </c>
      <c r="AU965" s="20">
        <f t="shared" si="303"/>
        <v>109410</v>
      </c>
    </row>
    <row r="966" spans="1:47" ht="45">
      <c r="A966" s="54">
        <v>967</v>
      </c>
      <c r="B966" s="54" t="s">
        <v>1763</v>
      </c>
      <c r="C966" s="58" t="s">
        <v>2856</v>
      </c>
      <c r="D966" s="79">
        <v>36</v>
      </c>
      <c r="E966" s="79">
        <v>42</v>
      </c>
      <c r="F966" s="80">
        <v>4821.83</v>
      </c>
      <c r="G966" s="80">
        <v>133.94</v>
      </c>
      <c r="H966" s="80">
        <v>4821.83</v>
      </c>
      <c r="I966" s="80" t="s">
        <v>28</v>
      </c>
      <c r="J966" s="80" t="s">
        <v>28</v>
      </c>
      <c r="K966" s="80">
        <v>123.5</v>
      </c>
      <c r="L966" s="73">
        <f t="shared" si="286"/>
        <v>122.1</v>
      </c>
      <c r="M966" s="73">
        <f t="shared" si="287"/>
        <v>113.61</v>
      </c>
      <c r="N966" s="72" t="str">
        <f t="shared" si="288"/>
        <v>0877</v>
      </c>
      <c r="O966" s="74">
        <f t="shared" si="289"/>
        <v>6</v>
      </c>
      <c r="P966" s="72">
        <f t="shared" si="290"/>
        <v>0</v>
      </c>
      <c r="Q966" s="74">
        <f t="shared" si="291"/>
        <v>36</v>
      </c>
      <c r="R966" s="72" t="str">
        <f t="shared" si="292"/>
        <v/>
      </c>
      <c r="S966" s="72" t="str">
        <f t="shared" si="293"/>
        <v/>
      </c>
      <c r="AI966" s="23">
        <f>'simulateur tarif OQN'!$B$4</f>
        <v>40</v>
      </c>
      <c r="AJ966" s="24">
        <f t="shared" si="294"/>
        <v>4821.83</v>
      </c>
      <c r="AK966" s="24">
        <f t="shared" si="295"/>
        <v>120.54575</v>
      </c>
      <c r="AM966" t="str">
        <f t="shared" si="296"/>
        <v>ZONEFORF1</v>
      </c>
      <c r="AN966" t="str">
        <f t="shared" si="297"/>
        <v>HC</v>
      </c>
      <c r="AO966" s="20">
        <f t="shared" si="298"/>
        <v>5357.59</v>
      </c>
      <c r="AP966" s="20">
        <f t="shared" si="299"/>
        <v>4821.83</v>
      </c>
      <c r="AQ966" s="20" t="str">
        <f t="shared" si="300"/>
        <v>.</v>
      </c>
      <c r="AR966" s="20" t="str">
        <f t="shared" si="301"/>
        <v>.</v>
      </c>
      <c r="AS966" s="20">
        <f t="shared" si="302"/>
        <v>4574.83</v>
      </c>
      <c r="AT966" s="20">
        <f t="shared" si="285"/>
        <v>4644.83</v>
      </c>
      <c r="AU966" s="20">
        <f t="shared" si="303"/>
        <v>192873.2</v>
      </c>
    </row>
    <row r="967" spans="1:47" ht="45">
      <c r="A967" s="54">
        <v>968</v>
      </c>
      <c r="B967" s="54" t="s">
        <v>1764</v>
      </c>
      <c r="C967" s="58" t="s">
        <v>2857</v>
      </c>
      <c r="D967" s="79">
        <v>57</v>
      </c>
      <c r="E967" s="79">
        <v>63</v>
      </c>
      <c r="F967" s="80">
        <v>6938.36</v>
      </c>
      <c r="G967" s="80">
        <v>100.79</v>
      </c>
      <c r="H967" s="80">
        <v>6938.36</v>
      </c>
      <c r="I967" s="80" t="s">
        <v>28</v>
      </c>
      <c r="J967" s="80" t="s">
        <v>28</v>
      </c>
      <c r="K967" s="80">
        <v>123.5</v>
      </c>
      <c r="L967" s="73">
        <f t="shared" si="286"/>
        <v>122.1</v>
      </c>
      <c r="M967" s="73">
        <f t="shared" si="287"/>
        <v>113.61</v>
      </c>
      <c r="N967" s="72" t="str">
        <f t="shared" si="288"/>
        <v>0877</v>
      </c>
      <c r="O967" s="74">
        <f t="shared" si="289"/>
        <v>6</v>
      </c>
      <c r="P967" s="72">
        <f t="shared" si="290"/>
        <v>0</v>
      </c>
      <c r="Q967" s="74">
        <f t="shared" si="291"/>
        <v>57</v>
      </c>
      <c r="R967" s="72" t="str">
        <f t="shared" si="292"/>
        <v/>
      </c>
      <c r="S967" s="72" t="str">
        <f t="shared" si="293"/>
        <v/>
      </c>
      <c r="AI967" s="23">
        <f>'simulateur tarif OQN'!$B$4</f>
        <v>40</v>
      </c>
      <c r="AJ967" s="24">
        <f t="shared" si="294"/>
        <v>5224.9299999999994</v>
      </c>
      <c r="AK967" s="24">
        <f t="shared" si="295"/>
        <v>130.62324999999998</v>
      </c>
      <c r="AM967" t="str">
        <f t="shared" si="296"/>
        <v>ZONEBASSE</v>
      </c>
      <c r="AN967" t="str">
        <f t="shared" si="297"/>
        <v>HC</v>
      </c>
      <c r="AO967" s="20">
        <f t="shared" si="298"/>
        <v>5224.9299999999994</v>
      </c>
      <c r="AP967" s="20">
        <f t="shared" si="299"/>
        <v>6938.36</v>
      </c>
      <c r="AQ967" s="20" t="str">
        <f t="shared" si="300"/>
        <v>.</v>
      </c>
      <c r="AR967" s="20" t="str">
        <f t="shared" si="301"/>
        <v>.</v>
      </c>
      <c r="AS967" s="20">
        <f t="shared" si="302"/>
        <v>4097.8599999999997</v>
      </c>
      <c r="AT967" s="20">
        <f t="shared" si="285"/>
        <v>4167.8600000000006</v>
      </c>
      <c r="AU967" s="20">
        <f t="shared" si="303"/>
        <v>277534.39999999997</v>
      </c>
    </row>
    <row r="968" spans="1:47" ht="45">
      <c r="A968" s="54">
        <v>969</v>
      </c>
      <c r="B968" s="54" t="s">
        <v>1765</v>
      </c>
      <c r="C968" s="58" t="s">
        <v>2858</v>
      </c>
      <c r="D968" s="79">
        <v>15</v>
      </c>
      <c r="E968" s="79">
        <v>35</v>
      </c>
      <c r="F968" s="80">
        <v>1953.93</v>
      </c>
      <c r="G968" s="80">
        <v>130.26</v>
      </c>
      <c r="H968" s="80">
        <v>1953.93</v>
      </c>
      <c r="I968" s="80">
        <v>2658.06</v>
      </c>
      <c r="J968" s="80">
        <v>3300.8</v>
      </c>
      <c r="K968" s="80">
        <v>91.19</v>
      </c>
      <c r="L968" s="73">
        <f t="shared" si="286"/>
        <v>101.51</v>
      </c>
      <c r="M968" s="73">
        <f t="shared" si="287"/>
        <v>113.61</v>
      </c>
      <c r="N968" s="72" t="str">
        <f t="shared" si="288"/>
        <v>0877</v>
      </c>
      <c r="O968" s="74">
        <f t="shared" si="289"/>
        <v>20</v>
      </c>
      <c r="P968" s="72">
        <f t="shared" si="290"/>
        <v>1</v>
      </c>
      <c r="Q968" s="74">
        <f t="shared" si="291"/>
        <v>15</v>
      </c>
      <c r="R968" s="72">
        <f t="shared" si="292"/>
        <v>22</v>
      </c>
      <c r="S968" s="72">
        <f t="shared" si="293"/>
        <v>29</v>
      </c>
      <c r="AI968" s="23">
        <f>'simulateur tarif OQN'!$B$4</f>
        <v>40</v>
      </c>
      <c r="AJ968" s="24">
        <f t="shared" si="294"/>
        <v>3756.75</v>
      </c>
      <c r="AK968" s="24">
        <f t="shared" si="295"/>
        <v>93.918750000000003</v>
      </c>
      <c r="AM968" t="str">
        <f t="shared" si="296"/>
        <v>ZONEHAUTE</v>
      </c>
      <c r="AN968" t="str">
        <f t="shared" si="297"/>
        <v>HC</v>
      </c>
      <c r="AO968" s="20">
        <f t="shared" si="298"/>
        <v>5210.43</v>
      </c>
      <c r="AP968" s="20">
        <f t="shared" si="299"/>
        <v>1953.93</v>
      </c>
      <c r="AQ968" s="20">
        <f t="shared" si="300"/>
        <v>2658.06</v>
      </c>
      <c r="AR968" s="20">
        <f t="shared" si="301"/>
        <v>3300.8</v>
      </c>
      <c r="AS968" s="20">
        <f t="shared" si="302"/>
        <v>3756.75</v>
      </c>
      <c r="AT968" s="20">
        <f t="shared" si="285"/>
        <v>3240.75</v>
      </c>
      <c r="AU968" s="20">
        <f t="shared" si="303"/>
        <v>78157.2</v>
      </c>
    </row>
    <row r="969" spans="1:47" ht="45">
      <c r="A969" s="54">
        <v>970</v>
      </c>
      <c r="B969" s="54" t="s">
        <v>1766</v>
      </c>
      <c r="C969" s="58" t="s">
        <v>2859</v>
      </c>
      <c r="D969" s="79">
        <v>15</v>
      </c>
      <c r="E969" s="79">
        <v>35</v>
      </c>
      <c r="F969" s="80">
        <v>2015.61</v>
      </c>
      <c r="G969" s="80">
        <v>134.37</v>
      </c>
      <c r="H969" s="80">
        <v>2015.61</v>
      </c>
      <c r="I969" s="80">
        <v>2710.06</v>
      </c>
      <c r="J969" s="80">
        <v>3309.9</v>
      </c>
      <c r="K969" s="80">
        <v>91.15</v>
      </c>
      <c r="L969" s="73">
        <f t="shared" si="286"/>
        <v>101.51</v>
      </c>
      <c r="M969" s="73">
        <f t="shared" si="287"/>
        <v>113.61</v>
      </c>
      <c r="N969" s="72" t="str">
        <f t="shared" si="288"/>
        <v>0877</v>
      </c>
      <c r="O969" s="74">
        <f t="shared" si="289"/>
        <v>20</v>
      </c>
      <c r="P969" s="72">
        <f t="shared" si="290"/>
        <v>1</v>
      </c>
      <c r="Q969" s="74">
        <f t="shared" si="291"/>
        <v>15</v>
      </c>
      <c r="R969" s="72">
        <f t="shared" si="292"/>
        <v>22</v>
      </c>
      <c r="S969" s="72">
        <f t="shared" si="293"/>
        <v>29</v>
      </c>
      <c r="AI969" s="23">
        <f>'simulateur tarif OQN'!$B$4</f>
        <v>40</v>
      </c>
      <c r="AJ969" s="24">
        <f t="shared" si="294"/>
        <v>3765.65</v>
      </c>
      <c r="AK969" s="24">
        <f t="shared" si="295"/>
        <v>94.141249999999999</v>
      </c>
      <c r="AM969" t="str">
        <f t="shared" si="296"/>
        <v>ZONEHAUTE</v>
      </c>
      <c r="AN969" t="str">
        <f t="shared" si="297"/>
        <v>HC</v>
      </c>
      <c r="AO969" s="20">
        <f t="shared" si="298"/>
        <v>5374.86</v>
      </c>
      <c r="AP969" s="20">
        <f t="shared" si="299"/>
        <v>2015.61</v>
      </c>
      <c r="AQ969" s="20">
        <f t="shared" si="300"/>
        <v>2710.06</v>
      </c>
      <c r="AR969" s="20">
        <f t="shared" si="301"/>
        <v>3309.9</v>
      </c>
      <c r="AS969" s="20">
        <f t="shared" si="302"/>
        <v>3765.65</v>
      </c>
      <c r="AT969" s="20">
        <f t="shared" si="285"/>
        <v>3247.6499999999996</v>
      </c>
      <c r="AU969" s="20">
        <f t="shared" si="303"/>
        <v>80624.399999999994</v>
      </c>
    </row>
    <row r="970" spans="1:47" ht="45">
      <c r="A970" s="54">
        <v>971</v>
      </c>
      <c r="B970" s="54" t="s">
        <v>1767</v>
      </c>
      <c r="C970" s="58" t="s">
        <v>2860</v>
      </c>
      <c r="D970" s="79">
        <v>15</v>
      </c>
      <c r="E970" s="79">
        <v>35</v>
      </c>
      <c r="F970" s="80">
        <v>2086.79</v>
      </c>
      <c r="G970" s="80">
        <v>139.12</v>
      </c>
      <c r="H970" s="80">
        <v>2086.79</v>
      </c>
      <c r="I970" s="80">
        <v>2838.81</v>
      </c>
      <c r="J970" s="80">
        <v>3468.42</v>
      </c>
      <c r="K970" s="80">
        <v>92.4</v>
      </c>
      <c r="L970" s="73">
        <f t="shared" si="286"/>
        <v>101.51</v>
      </c>
      <c r="M970" s="73">
        <f t="shared" si="287"/>
        <v>113.61</v>
      </c>
      <c r="N970" s="72" t="str">
        <f t="shared" si="288"/>
        <v>0877</v>
      </c>
      <c r="O970" s="74">
        <f t="shared" si="289"/>
        <v>20</v>
      </c>
      <c r="P970" s="72">
        <f t="shared" si="290"/>
        <v>1</v>
      </c>
      <c r="Q970" s="74">
        <f t="shared" si="291"/>
        <v>15</v>
      </c>
      <c r="R970" s="72">
        <f t="shared" si="292"/>
        <v>22</v>
      </c>
      <c r="S970" s="72">
        <f t="shared" si="293"/>
        <v>29</v>
      </c>
      <c r="AI970" s="23">
        <f>'simulateur tarif OQN'!$B$4</f>
        <v>40</v>
      </c>
      <c r="AJ970" s="24">
        <f t="shared" si="294"/>
        <v>3930.42</v>
      </c>
      <c r="AK970" s="24">
        <f t="shared" si="295"/>
        <v>98.260500000000008</v>
      </c>
      <c r="AM970" t="str">
        <f t="shared" si="296"/>
        <v>ZONEHAUTE</v>
      </c>
      <c r="AN970" t="str">
        <f t="shared" si="297"/>
        <v>HC</v>
      </c>
      <c r="AO970" s="20">
        <f t="shared" si="298"/>
        <v>5564.79</v>
      </c>
      <c r="AP970" s="20">
        <f t="shared" si="299"/>
        <v>2086.79</v>
      </c>
      <c r="AQ970" s="20">
        <f t="shared" si="300"/>
        <v>2838.81</v>
      </c>
      <c r="AR970" s="20">
        <f t="shared" si="301"/>
        <v>3468.42</v>
      </c>
      <c r="AS970" s="20">
        <f t="shared" si="302"/>
        <v>3930.42</v>
      </c>
      <c r="AT970" s="20">
        <f t="shared" si="285"/>
        <v>3474.92</v>
      </c>
      <c r="AU970" s="20">
        <f t="shared" si="303"/>
        <v>83471.600000000006</v>
      </c>
    </row>
    <row r="971" spans="1:47" ht="45">
      <c r="A971" s="54">
        <v>972</v>
      </c>
      <c r="B971" s="54" t="s">
        <v>1768</v>
      </c>
      <c r="C971" s="58" t="s">
        <v>2861</v>
      </c>
      <c r="D971" s="79">
        <v>15</v>
      </c>
      <c r="E971" s="79">
        <v>35</v>
      </c>
      <c r="F971" s="80">
        <v>2102.73</v>
      </c>
      <c r="G971" s="80">
        <v>140.18</v>
      </c>
      <c r="H971" s="80">
        <v>2102.73</v>
      </c>
      <c r="I971" s="80">
        <v>2860.49</v>
      </c>
      <c r="J971" s="80">
        <v>3494.92</v>
      </c>
      <c r="K971" s="80">
        <v>99.85</v>
      </c>
      <c r="L971" s="73">
        <f t="shared" si="286"/>
        <v>101.51</v>
      </c>
      <c r="M971" s="73">
        <f t="shared" si="287"/>
        <v>113.61</v>
      </c>
      <c r="N971" s="72" t="str">
        <f t="shared" si="288"/>
        <v>0877</v>
      </c>
      <c r="O971" s="74">
        <f t="shared" si="289"/>
        <v>20</v>
      </c>
      <c r="P971" s="72">
        <f t="shared" si="290"/>
        <v>1</v>
      </c>
      <c r="Q971" s="74">
        <f t="shared" si="291"/>
        <v>15</v>
      </c>
      <c r="R971" s="72">
        <f t="shared" si="292"/>
        <v>22</v>
      </c>
      <c r="S971" s="72">
        <f t="shared" si="293"/>
        <v>29</v>
      </c>
      <c r="AI971" s="23">
        <f>'simulateur tarif OQN'!$B$4</f>
        <v>40</v>
      </c>
      <c r="AJ971" s="24">
        <f t="shared" si="294"/>
        <v>3994.17</v>
      </c>
      <c r="AK971" s="24">
        <f t="shared" si="295"/>
        <v>99.854250000000008</v>
      </c>
      <c r="AM971" t="str">
        <f t="shared" si="296"/>
        <v>ZONEHAUTE</v>
      </c>
      <c r="AN971" t="str">
        <f t="shared" si="297"/>
        <v>HC</v>
      </c>
      <c r="AO971" s="20">
        <f t="shared" si="298"/>
        <v>5607.23</v>
      </c>
      <c r="AP971" s="20">
        <f t="shared" si="299"/>
        <v>2102.73</v>
      </c>
      <c r="AQ971" s="20">
        <f t="shared" si="300"/>
        <v>2860.49</v>
      </c>
      <c r="AR971" s="20">
        <f t="shared" si="301"/>
        <v>3494.92</v>
      </c>
      <c r="AS971" s="20">
        <f t="shared" si="302"/>
        <v>3994.17</v>
      </c>
      <c r="AT971" s="20">
        <f t="shared" si="285"/>
        <v>3911.17</v>
      </c>
      <c r="AU971" s="20">
        <f t="shared" si="303"/>
        <v>84109.2</v>
      </c>
    </row>
    <row r="972" spans="1:47" ht="45">
      <c r="A972" s="54">
        <v>973</v>
      </c>
      <c r="B972" s="54" t="s">
        <v>1769</v>
      </c>
      <c r="C972" s="58" t="s">
        <v>2862</v>
      </c>
      <c r="D972" s="79">
        <v>36</v>
      </c>
      <c r="E972" s="79">
        <v>42</v>
      </c>
      <c r="F972" s="80">
        <v>4509.71</v>
      </c>
      <c r="G972" s="80">
        <v>125.27</v>
      </c>
      <c r="H972" s="80">
        <v>4509.71</v>
      </c>
      <c r="I972" s="80" t="s">
        <v>28</v>
      </c>
      <c r="J972" s="80" t="s">
        <v>28</v>
      </c>
      <c r="K972" s="80">
        <v>115.25</v>
      </c>
      <c r="L972" s="73">
        <f t="shared" si="286"/>
        <v>101.51</v>
      </c>
      <c r="M972" s="73">
        <f t="shared" si="287"/>
        <v>113.61</v>
      </c>
      <c r="N972" s="72" t="str">
        <f t="shared" si="288"/>
        <v>0877</v>
      </c>
      <c r="O972" s="74">
        <f t="shared" si="289"/>
        <v>6</v>
      </c>
      <c r="P972" s="72">
        <f t="shared" si="290"/>
        <v>0</v>
      </c>
      <c r="Q972" s="74">
        <f t="shared" si="291"/>
        <v>36</v>
      </c>
      <c r="R972" s="72" t="str">
        <f t="shared" si="292"/>
        <v/>
      </c>
      <c r="S972" s="72" t="str">
        <f t="shared" si="293"/>
        <v/>
      </c>
      <c r="AI972" s="23">
        <f>'simulateur tarif OQN'!$B$4</f>
        <v>40</v>
      </c>
      <c r="AJ972" s="24">
        <f t="shared" si="294"/>
        <v>4509.71</v>
      </c>
      <c r="AK972" s="24">
        <f t="shared" si="295"/>
        <v>112.74275</v>
      </c>
      <c r="AM972" t="str">
        <f t="shared" si="296"/>
        <v>ZONEFORF1</v>
      </c>
      <c r="AN972" t="str">
        <f t="shared" si="297"/>
        <v>HC</v>
      </c>
      <c r="AO972" s="20">
        <f t="shared" si="298"/>
        <v>5010.79</v>
      </c>
      <c r="AP972" s="20">
        <f t="shared" si="299"/>
        <v>4509.71</v>
      </c>
      <c r="AQ972" s="20" t="str">
        <f t="shared" si="300"/>
        <v>.</v>
      </c>
      <c r="AR972" s="20" t="str">
        <f t="shared" si="301"/>
        <v>.</v>
      </c>
      <c r="AS972" s="20">
        <f t="shared" si="302"/>
        <v>4279.21</v>
      </c>
      <c r="AT972" s="20">
        <f t="shared" si="285"/>
        <v>4966.2099999999991</v>
      </c>
      <c r="AU972" s="20">
        <f t="shared" si="303"/>
        <v>180388.4</v>
      </c>
    </row>
    <row r="973" spans="1:47" ht="45">
      <c r="A973" s="54">
        <v>974</v>
      </c>
      <c r="B973" s="54" t="s">
        <v>1770</v>
      </c>
      <c r="C973" s="58" t="s">
        <v>2863</v>
      </c>
      <c r="D973" s="79">
        <v>57</v>
      </c>
      <c r="E973" s="79">
        <v>63</v>
      </c>
      <c r="F973" s="80">
        <v>6387.7</v>
      </c>
      <c r="G973" s="80">
        <v>89.43</v>
      </c>
      <c r="H973" s="80">
        <v>6387.7</v>
      </c>
      <c r="I973" s="80" t="s">
        <v>28</v>
      </c>
      <c r="J973" s="80" t="s">
        <v>28</v>
      </c>
      <c r="K973" s="80">
        <v>115.25</v>
      </c>
      <c r="L973" s="73">
        <f t="shared" si="286"/>
        <v>101.51</v>
      </c>
      <c r="M973" s="73">
        <f t="shared" si="287"/>
        <v>113.61</v>
      </c>
      <c r="N973" s="72" t="str">
        <f t="shared" si="288"/>
        <v>0877</v>
      </c>
      <c r="O973" s="74">
        <f t="shared" si="289"/>
        <v>6</v>
      </c>
      <c r="P973" s="72">
        <f t="shared" si="290"/>
        <v>0</v>
      </c>
      <c r="Q973" s="74">
        <f t="shared" si="291"/>
        <v>57</v>
      </c>
      <c r="R973" s="72" t="str">
        <f t="shared" si="292"/>
        <v/>
      </c>
      <c r="S973" s="72" t="str">
        <f t="shared" si="293"/>
        <v/>
      </c>
      <c r="AI973" s="23">
        <f>'simulateur tarif OQN'!$B$4</f>
        <v>40</v>
      </c>
      <c r="AJ973" s="24">
        <f t="shared" si="294"/>
        <v>4867.3899999999994</v>
      </c>
      <c r="AK973" s="24">
        <f t="shared" si="295"/>
        <v>121.68474999999998</v>
      </c>
      <c r="AM973" t="str">
        <f t="shared" si="296"/>
        <v>ZONEBASSE</v>
      </c>
      <c r="AN973" t="str">
        <f t="shared" si="297"/>
        <v>HC</v>
      </c>
      <c r="AO973" s="20">
        <f t="shared" si="298"/>
        <v>4867.3899999999994</v>
      </c>
      <c r="AP973" s="20">
        <f t="shared" si="299"/>
        <v>6387.7</v>
      </c>
      <c r="AQ973" s="20" t="str">
        <f t="shared" si="300"/>
        <v>.</v>
      </c>
      <c r="AR973" s="20" t="str">
        <f t="shared" si="301"/>
        <v>.</v>
      </c>
      <c r="AS973" s="20">
        <f t="shared" si="302"/>
        <v>3736.95</v>
      </c>
      <c r="AT973" s="20">
        <f t="shared" si="285"/>
        <v>4423.9500000000007</v>
      </c>
      <c r="AU973" s="20">
        <f t="shared" si="303"/>
        <v>255508</v>
      </c>
    </row>
    <row r="974" spans="1:47" ht="45">
      <c r="A974" s="54">
        <v>975</v>
      </c>
      <c r="B974" s="54" t="s">
        <v>1771</v>
      </c>
      <c r="C974" s="58" t="s">
        <v>2864</v>
      </c>
      <c r="D974" s="79">
        <v>8</v>
      </c>
      <c r="E974" s="79">
        <v>28</v>
      </c>
      <c r="F974" s="80">
        <v>1123.8699999999999</v>
      </c>
      <c r="G974" s="80">
        <v>140.47999999999999</v>
      </c>
      <c r="H974" s="80">
        <v>1123.8699999999999</v>
      </c>
      <c r="I974" s="80">
        <v>1937.88</v>
      </c>
      <c r="J974" s="80">
        <v>2640.98</v>
      </c>
      <c r="K974" s="80">
        <v>89</v>
      </c>
      <c r="L974" s="73">
        <f t="shared" si="286"/>
        <v>91.45</v>
      </c>
      <c r="M974" s="73">
        <f t="shared" si="287"/>
        <v>113.61</v>
      </c>
      <c r="N974" s="72" t="str">
        <f t="shared" si="288"/>
        <v>0877</v>
      </c>
      <c r="O974" s="74">
        <f t="shared" si="289"/>
        <v>20</v>
      </c>
      <c r="P974" s="72">
        <f t="shared" si="290"/>
        <v>1</v>
      </c>
      <c r="Q974" s="74">
        <f t="shared" si="291"/>
        <v>8</v>
      </c>
      <c r="R974" s="72">
        <f t="shared" si="292"/>
        <v>15</v>
      </c>
      <c r="S974" s="72">
        <f t="shared" si="293"/>
        <v>22</v>
      </c>
      <c r="AI974" s="23">
        <f>'simulateur tarif OQN'!$B$4</f>
        <v>40</v>
      </c>
      <c r="AJ974" s="24">
        <f t="shared" si="294"/>
        <v>3708.98</v>
      </c>
      <c r="AK974" s="24">
        <f t="shared" si="295"/>
        <v>92.724500000000006</v>
      </c>
      <c r="AM974" t="str">
        <f t="shared" si="296"/>
        <v>ZONEHAUTE</v>
      </c>
      <c r="AN974" t="str">
        <f t="shared" si="297"/>
        <v>HC</v>
      </c>
      <c r="AO974" s="20">
        <f t="shared" si="298"/>
        <v>5619.23</v>
      </c>
      <c r="AP974" s="20">
        <f t="shared" si="299"/>
        <v>1123.8699999999999</v>
      </c>
      <c r="AQ974" s="20">
        <f t="shared" si="300"/>
        <v>1937.88</v>
      </c>
      <c r="AR974" s="20">
        <f t="shared" si="301"/>
        <v>2640.98</v>
      </c>
      <c r="AS974" s="20">
        <f t="shared" si="302"/>
        <v>3708.98</v>
      </c>
      <c r="AT974" s="20">
        <f t="shared" si="285"/>
        <v>3586.4799999999996</v>
      </c>
      <c r="AU974" s="20">
        <f t="shared" si="303"/>
        <v>44954.799999999996</v>
      </c>
    </row>
    <row r="975" spans="1:47" ht="45">
      <c r="A975" s="54">
        <v>976</v>
      </c>
      <c r="B975" s="54" t="s">
        <v>1772</v>
      </c>
      <c r="C975" s="58" t="s">
        <v>2865</v>
      </c>
      <c r="D975" s="79">
        <v>36</v>
      </c>
      <c r="E975" s="79">
        <v>42</v>
      </c>
      <c r="F975" s="80">
        <v>3836.74</v>
      </c>
      <c r="G975" s="80">
        <v>85.41</v>
      </c>
      <c r="H975" s="80">
        <v>3836.74</v>
      </c>
      <c r="I975" s="80" t="s">
        <v>28</v>
      </c>
      <c r="J975" s="80" t="s">
        <v>28</v>
      </c>
      <c r="K975" s="80">
        <v>98.89</v>
      </c>
      <c r="L975" s="73">
        <f t="shared" si="286"/>
        <v>91.45</v>
      </c>
      <c r="M975" s="73">
        <f t="shared" si="287"/>
        <v>113.61</v>
      </c>
      <c r="N975" s="72" t="str">
        <f t="shared" si="288"/>
        <v>0877</v>
      </c>
      <c r="O975" s="74">
        <f t="shared" si="289"/>
        <v>6</v>
      </c>
      <c r="P975" s="72">
        <f t="shared" si="290"/>
        <v>0</v>
      </c>
      <c r="Q975" s="74">
        <f t="shared" si="291"/>
        <v>36</v>
      </c>
      <c r="R975" s="72" t="str">
        <f t="shared" si="292"/>
        <v/>
      </c>
      <c r="S975" s="72" t="str">
        <f t="shared" si="293"/>
        <v/>
      </c>
      <c r="AI975" s="23">
        <f>'simulateur tarif OQN'!$B$4</f>
        <v>40</v>
      </c>
      <c r="AJ975" s="24">
        <f t="shared" si="294"/>
        <v>3836.74</v>
      </c>
      <c r="AK975" s="24">
        <f t="shared" si="295"/>
        <v>95.918499999999995</v>
      </c>
      <c r="AM975" t="str">
        <f t="shared" si="296"/>
        <v>ZONEFORF1</v>
      </c>
      <c r="AN975" t="str">
        <f t="shared" si="297"/>
        <v>HC</v>
      </c>
      <c r="AO975" s="20">
        <f t="shared" si="298"/>
        <v>4178.38</v>
      </c>
      <c r="AP975" s="20">
        <f t="shared" si="299"/>
        <v>3836.74</v>
      </c>
      <c r="AQ975" s="20" t="str">
        <f t="shared" si="300"/>
        <v>.</v>
      </c>
      <c r="AR975" s="20" t="str">
        <f t="shared" si="301"/>
        <v>.</v>
      </c>
      <c r="AS975" s="20">
        <f t="shared" si="302"/>
        <v>3638.9599999999996</v>
      </c>
      <c r="AT975" s="20">
        <f t="shared" si="285"/>
        <v>4010.9599999999991</v>
      </c>
      <c r="AU975" s="20">
        <f t="shared" si="303"/>
        <v>153469.59999999998</v>
      </c>
    </row>
    <row r="976" spans="1:47" ht="45">
      <c r="A976" s="54">
        <v>977</v>
      </c>
      <c r="B976" s="54" t="s">
        <v>1773</v>
      </c>
      <c r="C976" s="58" t="s">
        <v>2866</v>
      </c>
      <c r="D976" s="79">
        <v>8</v>
      </c>
      <c r="E976" s="79">
        <v>28</v>
      </c>
      <c r="F976" s="80">
        <v>1273.77</v>
      </c>
      <c r="G976" s="80">
        <v>159.22</v>
      </c>
      <c r="H976" s="80">
        <v>1273.77</v>
      </c>
      <c r="I976" s="80">
        <v>2031.89</v>
      </c>
      <c r="J976" s="80">
        <v>2852.96</v>
      </c>
      <c r="K976" s="80">
        <v>95.57</v>
      </c>
      <c r="L976" s="73">
        <f t="shared" si="286"/>
        <v>91.45</v>
      </c>
      <c r="M976" s="73">
        <f t="shared" si="287"/>
        <v>113.61</v>
      </c>
      <c r="N976" s="72" t="str">
        <f t="shared" si="288"/>
        <v>0877</v>
      </c>
      <c r="O976" s="74">
        <f t="shared" si="289"/>
        <v>20</v>
      </c>
      <c r="P976" s="72">
        <f t="shared" si="290"/>
        <v>1</v>
      </c>
      <c r="Q976" s="74">
        <f t="shared" si="291"/>
        <v>8</v>
      </c>
      <c r="R976" s="72">
        <f t="shared" si="292"/>
        <v>15</v>
      </c>
      <c r="S976" s="72">
        <f t="shared" si="293"/>
        <v>22</v>
      </c>
      <c r="AI976" s="23">
        <f>'simulateur tarif OQN'!$B$4</f>
        <v>40</v>
      </c>
      <c r="AJ976" s="24">
        <f t="shared" si="294"/>
        <v>3999.8</v>
      </c>
      <c r="AK976" s="24">
        <f t="shared" si="295"/>
        <v>99.995000000000005</v>
      </c>
      <c r="AM976" t="str">
        <f t="shared" si="296"/>
        <v>ZONEHAUTE</v>
      </c>
      <c r="AN976" t="str">
        <f t="shared" si="297"/>
        <v>HC</v>
      </c>
      <c r="AO976" s="20">
        <f t="shared" si="298"/>
        <v>6368.8099999999995</v>
      </c>
      <c r="AP976" s="20">
        <f t="shared" si="299"/>
        <v>1273.77</v>
      </c>
      <c r="AQ976" s="20">
        <f t="shared" si="300"/>
        <v>2031.89</v>
      </c>
      <c r="AR976" s="20">
        <f t="shared" si="301"/>
        <v>2852.96</v>
      </c>
      <c r="AS976" s="20">
        <f t="shared" si="302"/>
        <v>3999.8</v>
      </c>
      <c r="AT976" s="20">
        <f t="shared" si="285"/>
        <v>4205.7999999999993</v>
      </c>
      <c r="AU976" s="20">
        <f t="shared" si="303"/>
        <v>50950.8</v>
      </c>
    </row>
    <row r="977" spans="1:47" ht="45">
      <c r="A977" s="54">
        <v>978</v>
      </c>
      <c r="B977" s="54" t="s">
        <v>1774</v>
      </c>
      <c r="C977" s="58" t="s">
        <v>2867</v>
      </c>
      <c r="D977" s="79">
        <v>50</v>
      </c>
      <c r="E977" s="79">
        <v>56</v>
      </c>
      <c r="F977" s="80">
        <v>5148.58</v>
      </c>
      <c r="G977" s="80">
        <v>81.99</v>
      </c>
      <c r="H977" s="80">
        <v>5148.58</v>
      </c>
      <c r="I977" s="80" t="s">
        <v>28</v>
      </c>
      <c r="J977" s="80" t="s">
        <v>28</v>
      </c>
      <c r="K977" s="80">
        <v>95.79</v>
      </c>
      <c r="L977" s="73">
        <f t="shared" si="286"/>
        <v>91.45</v>
      </c>
      <c r="M977" s="73">
        <f t="shared" si="287"/>
        <v>113.61</v>
      </c>
      <c r="N977" s="72" t="str">
        <f t="shared" si="288"/>
        <v>0877</v>
      </c>
      <c r="O977" s="74">
        <f t="shared" si="289"/>
        <v>6</v>
      </c>
      <c r="P977" s="72">
        <f t="shared" si="290"/>
        <v>0</v>
      </c>
      <c r="Q977" s="74">
        <f t="shared" si="291"/>
        <v>50</v>
      </c>
      <c r="R977" s="72" t="str">
        <f t="shared" si="292"/>
        <v/>
      </c>
      <c r="S977" s="72" t="str">
        <f t="shared" si="293"/>
        <v/>
      </c>
      <c r="AI977" s="23">
        <f>'simulateur tarif OQN'!$B$4</f>
        <v>40</v>
      </c>
      <c r="AJ977" s="24">
        <f t="shared" si="294"/>
        <v>4328.68</v>
      </c>
      <c r="AK977" s="24">
        <f t="shared" si="295"/>
        <v>108.21700000000001</v>
      </c>
      <c r="AM977" t="str">
        <f t="shared" si="296"/>
        <v>ZONEBASSE</v>
      </c>
      <c r="AN977" t="str">
        <f t="shared" si="297"/>
        <v>HC</v>
      </c>
      <c r="AO977" s="20">
        <f t="shared" si="298"/>
        <v>4328.68</v>
      </c>
      <c r="AP977" s="20">
        <f t="shared" si="299"/>
        <v>5148.58</v>
      </c>
      <c r="AQ977" s="20" t="str">
        <f t="shared" si="300"/>
        <v>.</v>
      </c>
      <c r="AR977" s="20" t="str">
        <f t="shared" si="301"/>
        <v>.</v>
      </c>
      <c r="AS977" s="20">
        <f t="shared" si="302"/>
        <v>3615.9399999999996</v>
      </c>
      <c r="AT977" s="20">
        <f t="shared" si="285"/>
        <v>3832.9400000000005</v>
      </c>
      <c r="AU977" s="20">
        <f t="shared" si="303"/>
        <v>205943.2</v>
      </c>
    </row>
    <row r="978" spans="1:47" ht="45">
      <c r="A978" s="54">
        <v>979</v>
      </c>
      <c r="B978" s="54" t="s">
        <v>1775</v>
      </c>
      <c r="C978" s="58" t="s">
        <v>2868</v>
      </c>
      <c r="D978" s="79">
        <v>43</v>
      </c>
      <c r="E978" s="79">
        <v>49</v>
      </c>
      <c r="F978" s="80">
        <v>4533.3500000000004</v>
      </c>
      <c r="G978" s="80">
        <v>105.43</v>
      </c>
      <c r="H978" s="80">
        <v>4533.3500000000004</v>
      </c>
      <c r="I978" s="80" t="s">
        <v>28</v>
      </c>
      <c r="J978" s="80" t="s">
        <v>28</v>
      </c>
      <c r="K978" s="80">
        <v>99.27</v>
      </c>
      <c r="L978" s="73">
        <f t="shared" si="286"/>
        <v>91.45</v>
      </c>
      <c r="M978" s="73">
        <f t="shared" si="287"/>
        <v>113.61</v>
      </c>
      <c r="N978" s="72" t="str">
        <f t="shared" si="288"/>
        <v>0877</v>
      </c>
      <c r="O978" s="74">
        <f t="shared" si="289"/>
        <v>6</v>
      </c>
      <c r="P978" s="72">
        <f t="shared" si="290"/>
        <v>0</v>
      </c>
      <c r="Q978" s="74">
        <f t="shared" si="291"/>
        <v>43</v>
      </c>
      <c r="R978" s="72" t="str">
        <f t="shared" si="292"/>
        <v/>
      </c>
      <c r="S978" s="72" t="str">
        <f t="shared" si="293"/>
        <v/>
      </c>
      <c r="AI978" s="23">
        <f>'simulateur tarif OQN'!$B$4</f>
        <v>40</v>
      </c>
      <c r="AJ978" s="24">
        <f t="shared" si="294"/>
        <v>4217.0600000000004</v>
      </c>
      <c r="AK978" s="24">
        <f t="shared" si="295"/>
        <v>105.4265</v>
      </c>
      <c r="AM978" t="str">
        <f t="shared" si="296"/>
        <v>ZONEBASSE</v>
      </c>
      <c r="AN978" t="str">
        <f t="shared" si="297"/>
        <v>HC</v>
      </c>
      <c r="AO978" s="20">
        <f t="shared" si="298"/>
        <v>4217.0600000000004</v>
      </c>
      <c r="AP978" s="20">
        <f t="shared" si="299"/>
        <v>4533.3500000000004</v>
      </c>
      <c r="AQ978" s="20" t="str">
        <f t="shared" si="300"/>
        <v>.</v>
      </c>
      <c r="AR978" s="20" t="str">
        <f t="shared" si="301"/>
        <v>.</v>
      </c>
      <c r="AS978" s="20">
        <f t="shared" si="302"/>
        <v>3639.9200000000005</v>
      </c>
      <c r="AT978" s="20">
        <f t="shared" si="285"/>
        <v>4030.92</v>
      </c>
      <c r="AU978" s="20">
        <f t="shared" si="303"/>
        <v>181334</v>
      </c>
    </row>
    <row r="979" spans="1:47" ht="45">
      <c r="A979" s="54">
        <v>980</v>
      </c>
      <c r="B979" s="54" t="s">
        <v>1776</v>
      </c>
      <c r="C979" s="58" t="s">
        <v>2869</v>
      </c>
      <c r="D979" s="79">
        <v>64</v>
      </c>
      <c r="E979" s="79">
        <v>70</v>
      </c>
      <c r="F979" s="80">
        <v>6457.03</v>
      </c>
      <c r="G979" s="80">
        <v>91.6</v>
      </c>
      <c r="H979" s="80">
        <v>6457.03</v>
      </c>
      <c r="I979" s="80" t="s">
        <v>28</v>
      </c>
      <c r="J979" s="80" t="s">
        <v>28</v>
      </c>
      <c r="K979" s="80">
        <v>99.27</v>
      </c>
      <c r="L979" s="73">
        <f t="shared" si="286"/>
        <v>91.45</v>
      </c>
      <c r="M979" s="73">
        <f t="shared" si="287"/>
        <v>113.61</v>
      </c>
      <c r="N979" s="72" t="str">
        <f t="shared" si="288"/>
        <v>0877</v>
      </c>
      <c r="O979" s="74">
        <f t="shared" si="289"/>
        <v>6</v>
      </c>
      <c r="P979" s="72">
        <f t="shared" si="290"/>
        <v>0</v>
      </c>
      <c r="Q979" s="74">
        <f t="shared" si="291"/>
        <v>64</v>
      </c>
      <c r="R979" s="72" t="str">
        <f t="shared" si="292"/>
        <v/>
      </c>
      <c r="S979" s="72" t="str">
        <f t="shared" si="293"/>
        <v/>
      </c>
      <c r="AI979" s="23">
        <f>'simulateur tarif OQN'!$B$4</f>
        <v>40</v>
      </c>
      <c r="AJ979" s="24">
        <f t="shared" si="294"/>
        <v>4258.63</v>
      </c>
      <c r="AK979" s="24">
        <f t="shared" si="295"/>
        <v>106.46575</v>
      </c>
      <c r="AM979" t="str">
        <f t="shared" si="296"/>
        <v>ZONEBASSE</v>
      </c>
      <c r="AN979" t="str">
        <f t="shared" si="297"/>
        <v>HC</v>
      </c>
      <c r="AO979" s="20">
        <f t="shared" si="298"/>
        <v>4258.63</v>
      </c>
      <c r="AP979" s="20">
        <f t="shared" si="299"/>
        <v>6457.03</v>
      </c>
      <c r="AQ979" s="20" t="str">
        <f t="shared" si="300"/>
        <v>.</v>
      </c>
      <c r="AR979" s="20" t="str">
        <f t="shared" si="301"/>
        <v>.</v>
      </c>
      <c r="AS979" s="20">
        <f t="shared" si="302"/>
        <v>3478.93</v>
      </c>
      <c r="AT979" s="20">
        <f t="shared" si="285"/>
        <v>3869.9300000000003</v>
      </c>
      <c r="AU979" s="20">
        <f t="shared" si="303"/>
        <v>258281.19999999998</v>
      </c>
    </row>
    <row r="980" spans="1:47">
      <c r="A980" s="54">
        <v>981</v>
      </c>
      <c r="B980" s="54" t="s">
        <v>1777</v>
      </c>
      <c r="C980" s="55" t="s">
        <v>1778</v>
      </c>
      <c r="D980" s="79">
        <v>1</v>
      </c>
      <c r="E980" s="79">
        <v>1</v>
      </c>
      <c r="F980" s="80" t="s">
        <v>28</v>
      </c>
      <c r="G980" s="80" t="s">
        <v>28</v>
      </c>
      <c r="H980" s="80">
        <v>119.69</v>
      </c>
      <c r="I980" s="80" t="s">
        <v>28</v>
      </c>
      <c r="J980" s="80" t="s">
        <v>28</v>
      </c>
      <c r="K980" s="80" t="s">
        <v>28</v>
      </c>
      <c r="L980" s="73" t="str">
        <f t="shared" si="286"/>
        <v/>
      </c>
      <c r="M980" s="73" t="str">
        <f t="shared" si="287"/>
        <v/>
      </c>
      <c r="N980" s="72" t="str">
        <f t="shared" si="288"/>
        <v>0878</v>
      </c>
      <c r="O980" s="74">
        <f t="shared" si="289"/>
        <v>0</v>
      </c>
      <c r="P980" s="72">
        <f t="shared" si="290"/>
        <v>0</v>
      </c>
      <c r="Q980" s="74">
        <f t="shared" si="291"/>
        <v>1</v>
      </c>
      <c r="R980" s="72" t="str">
        <f t="shared" si="292"/>
        <v/>
      </c>
      <c r="S980" s="72" t="str">
        <f t="shared" si="293"/>
        <v/>
      </c>
      <c r="AI980" s="23">
        <f>'simulateur tarif OQN'!$B$4</f>
        <v>40</v>
      </c>
      <c r="AJ980" s="24">
        <f t="shared" si="294"/>
        <v>4787.6000000000004</v>
      </c>
      <c r="AK980" s="24">
        <f t="shared" si="295"/>
        <v>119.69000000000001</v>
      </c>
      <c r="AM980" t="str">
        <f t="shared" si="296"/>
        <v>ZONEHAUTE</v>
      </c>
      <c r="AN980" t="str">
        <f t="shared" si="297"/>
        <v>HDJ</v>
      </c>
      <c r="AO980" s="20" t="e">
        <f t="shared" si="298"/>
        <v>#VALUE!</v>
      </c>
      <c r="AP980" s="20">
        <f t="shared" si="299"/>
        <v>119.69</v>
      </c>
      <c r="AQ980" s="20" t="str">
        <f t="shared" si="300"/>
        <v>.</v>
      </c>
      <c r="AR980" s="20" t="str">
        <f t="shared" si="301"/>
        <v>.</v>
      </c>
      <c r="AS980" s="20" t="e">
        <f t="shared" si="302"/>
        <v>#VALUE!</v>
      </c>
      <c r="AT980" s="20" t="e">
        <f t="shared" si="285"/>
        <v>#VALUE!</v>
      </c>
      <c r="AU980" s="20">
        <f t="shared" si="303"/>
        <v>4787.6000000000004</v>
      </c>
    </row>
    <row r="981" spans="1:47">
      <c r="A981" s="54">
        <v>982</v>
      </c>
      <c r="B981" s="54" t="s">
        <v>1779</v>
      </c>
      <c r="C981" s="55" t="s">
        <v>1780</v>
      </c>
      <c r="D981" s="79">
        <v>1</v>
      </c>
      <c r="E981" s="79">
        <v>1</v>
      </c>
      <c r="F981" s="80" t="s">
        <v>28</v>
      </c>
      <c r="G981" s="80" t="s">
        <v>28</v>
      </c>
      <c r="H981" s="80">
        <v>108.77</v>
      </c>
      <c r="I981" s="80" t="s">
        <v>28</v>
      </c>
      <c r="J981" s="80" t="s">
        <v>28</v>
      </c>
      <c r="K981" s="80" t="s">
        <v>28</v>
      </c>
      <c r="L981" s="73" t="str">
        <f t="shared" si="286"/>
        <v/>
      </c>
      <c r="M981" s="73" t="str">
        <f t="shared" si="287"/>
        <v/>
      </c>
      <c r="N981" s="72" t="str">
        <f t="shared" si="288"/>
        <v>0878</v>
      </c>
      <c r="O981" s="74">
        <f t="shared" si="289"/>
        <v>0</v>
      </c>
      <c r="P981" s="72">
        <f t="shared" si="290"/>
        <v>0</v>
      </c>
      <c r="Q981" s="74">
        <f t="shared" si="291"/>
        <v>1</v>
      </c>
      <c r="R981" s="72" t="str">
        <f t="shared" si="292"/>
        <v/>
      </c>
      <c r="S981" s="72" t="str">
        <f t="shared" si="293"/>
        <v/>
      </c>
      <c r="AI981" s="23">
        <f>'simulateur tarif OQN'!$B$4</f>
        <v>40</v>
      </c>
      <c r="AJ981" s="24">
        <f t="shared" si="294"/>
        <v>4350.8</v>
      </c>
      <c r="AK981" s="24">
        <f t="shared" si="295"/>
        <v>108.77000000000001</v>
      </c>
      <c r="AM981" t="str">
        <f t="shared" si="296"/>
        <v>ZONEHAUTE</v>
      </c>
      <c r="AN981" t="str">
        <f t="shared" si="297"/>
        <v>HDJ</v>
      </c>
      <c r="AO981" s="20" t="e">
        <f t="shared" si="298"/>
        <v>#VALUE!</v>
      </c>
      <c r="AP981" s="20">
        <f t="shared" si="299"/>
        <v>108.77</v>
      </c>
      <c r="AQ981" s="20" t="str">
        <f t="shared" si="300"/>
        <v>.</v>
      </c>
      <c r="AR981" s="20" t="str">
        <f t="shared" si="301"/>
        <v>.</v>
      </c>
      <c r="AS981" s="20" t="e">
        <f t="shared" si="302"/>
        <v>#VALUE!</v>
      </c>
      <c r="AT981" s="20" t="e">
        <f t="shared" si="285"/>
        <v>#VALUE!</v>
      </c>
      <c r="AU981" s="20">
        <f t="shared" si="303"/>
        <v>4350.8</v>
      </c>
    </row>
    <row r="982" spans="1:47">
      <c r="A982" s="54">
        <v>983</v>
      </c>
      <c r="B982" s="54" t="s">
        <v>1781</v>
      </c>
      <c r="C982" s="55" t="s">
        <v>1782</v>
      </c>
      <c r="D982" s="79">
        <v>1</v>
      </c>
      <c r="E982" s="79">
        <v>1</v>
      </c>
      <c r="F982" s="80" t="s">
        <v>28</v>
      </c>
      <c r="G982" s="80" t="s">
        <v>28</v>
      </c>
      <c r="H982" s="80">
        <v>87.9</v>
      </c>
      <c r="I982" s="80" t="s">
        <v>28</v>
      </c>
      <c r="J982" s="80" t="s">
        <v>28</v>
      </c>
      <c r="K982" s="80" t="s">
        <v>28</v>
      </c>
      <c r="L982" s="73" t="str">
        <f t="shared" si="286"/>
        <v/>
      </c>
      <c r="M982" s="73" t="str">
        <f t="shared" si="287"/>
        <v/>
      </c>
      <c r="N982" s="72" t="str">
        <f t="shared" si="288"/>
        <v>0878</v>
      </c>
      <c r="O982" s="74">
        <f t="shared" si="289"/>
        <v>0</v>
      </c>
      <c r="P982" s="72">
        <f t="shared" si="290"/>
        <v>0</v>
      </c>
      <c r="Q982" s="74">
        <f t="shared" si="291"/>
        <v>1</v>
      </c>
      <c r="R982" s="72" t="str">
        <f t="shared" si="292"/>
        <v/>
      </c>
      <c r="S982" s="72" t="str">
        <f t="shared" si="293"/>
        <v/>
      </c>
      <c r="AI982" s="23">
        <f>'simulateur tarif OQN'!$B$4</f>
        <v>40</v>
      </c>
      <c r="AJ982" s="24">
        <f t="shared" si="294"/>
        <v>3516</v>
      </c>
      <c r="AK982" s="24">
        <f t="shared" si="295"/>
        <v>87.9</v>
      </c>
      <c r="AM982" t="str">
        <f t="shared" si="296"/>
        <v>ZONEHAUTE</v>
      </c>
      <c r="AN982" t="str">
        <f t="shared" si="297"/>
        <v>HDJ</v>
      </c>
      <c r="AO982" s="20" t="e">
        <f t="shared" si="298"/>
        <v>#VALUE!</v>
      </c>
      <c r="AP982" s="20">
        <f t="shared" si="299"/>
        <v>87.9</v>
      </c>
      <c r="AQ982" s="20" t="str">
        <f t="shared" si="300"/>
        <v>.</v>
      </c>
      <c r="AR982" s="20" t="str">
        <f t="shared" si="301"/>
        <v>.</v>
      </c>
      <c r="AS982" s="20" t="e">
        <f t="shared" si="302"/>
        <v>#VALUE!</v>
      </c>
      <c r="AT982" s="20" t="e">
        <f t="shared" si="285"/>
        <v>#VALUE!</v>
      </c>
      <c r="AU982" s="20">
        <f t="shared" si="303"/>
        <v>3516</v>
      </c>
    </row>
    <row r="983" spans="1:47">
      <c r="A983" s="54">
        <v>984</v>
      </c>
      <c r="B983" s="54" t="s">
        <v>1783</v>
      </c>
      <c r="C983" s="55" t="s">
        <v>1784</v>
      </c>
      <c r="D983" s="79">
        <v>1</v>
      </c>
      <c r="E983" s="79">
        <v>1</v>
      </c>
      <c r="F983" s="80" t="s">
        <v>28</v>
      </c>
      <c r="G983" s="80" t="s">
        <v>28</v>
      </c>
      <c r="H983" s="80">
        <v>74.900000000000006</v>
      </c>
      <c r="I983" s="80" t="s">
        <v>28</v>
      </c>
      <c r="J983" s="80" t="s">
        <v>28</v>
      </c>
      <c r="K983" s="80" t="s">
        <v>28</v>
      </c>
      <c r="L983" s="73" t="str">
        <f t="shared" si="286"/>
        <v/>
      </c>
      <c r="M983" s="73" t="str">
        <f t="shared" si="287"/>
        <v/>
      </c>
      <c r="N983" s="72" t="str">
        <f t="shared" si="288"/>
        <v>0878</v>
      </c>
      <c r="O983" s="74">
        <f t="shared" si="289"/>
        <v>0</v>
      </c>
      <c r="P983" s="72">
        <f t="shared" si="290"/>
        <v>0</v>
      </c>
      <c r="Q983" s="74">
        <f t="shared" si="291"/>
        <v>1</v>
      </c>
      <c r="R983" s="72" t="str">
        <f t="shared" si="292"/>
        <v/>
      </c>
      <c r="S983" s="72" t="str">
        <f t="shared" si="293"/>
        <v/>
      </c>
      <c r="AI983" s="23">
        <f>'simulateur tarif OQN'!$B$4</f>
        <v>40</v>
      </c>
      <c r="AJ983" s="24">
        <f t="shared" si="294"/>
        <v>2996</v>
      </c>
      <c r="AK983" s="24">
        <f t="shared" si="295"/>
        <v>74.900000000000006</v>
      </c>
      <c r="AM983" t="str">
        <f t="shared" si="296"/>
        <v>ZONEHAUTE</v>
      </c>
      <c r="AN983" t="str">
        <f t="shared" si="297"/>
        <v>HDJ</v>
      </c>
      <c r="AO983" s="20" t="e">
        <f t="shared" si="298"/>
        <v>#VALUE!</v>
      </c>
      <c r="AP983" s="20">
        <f t="shared" si="299"/>
        <v>74.900000000000006</v>
      </c>
      <c r="AQ983" s="20" t="str">
        <f t="shared" si="300"/>
        <v>.</v>
      </c>
      <c r="AR983" s="20" t="str">
        <f t="shared" si="301"/>
        <v>.</v>
      </c>
      <c r="AS983" s="20" t="e">
        <f t="shared" si="302"/>
        <v>#VALUE!</v>
      </c>
      <c r="AT983" s="20" t="e">
        <f t="shared" si="285"/>
        <v>#VALUE!</v>
      </c>
      <c r="AU983" s="20">
        <f t="shared" si="303"/>
        <v>2996</v>
      </c>
    </row>
    <row r="984" spans="1:47" ht="22.5">
      <c r="A984" s="54">
        <v>985</v>
      </c>
      <c r="B984" s="54" t="s">
        <v>1785</v>
      </c>
      <c r="C984" s="58" t="s">
        <v>1786</v>
      </c>
      <c r="D984" s="79">
        <v>90</v>
      </c>
      <c r="E984" s="79">
        <v>90</v>
      </c>
      <c r="F984" s="80">
        <v>9934.09</v>
      </c>
      <c r="G984" s="80">
        <v>110.38</v>
      </c>
      <c r="H984" s="80">
        <v>9934.09</v>
      </c>
      <c r="I984" s="80" t="s">
        <v>28</v>
      </c>
      <c r="J984" s="80" t="s">
        <v>28</v>
      </c>
      <c r="K984" s="80">
        <v>110.38</v>
      </c>
      <c r="L984" s="73">
        <f t="shared" si="286"/>
        <v>87.43</v>
      </c>
      <c r="M984" s="73">
        <f t="shared" si="287"/>
        <v>105.54</v>
      </c>
      <c r="N984" s="72" t="str">
        <f t="shared" si="288"/>
        <v>0878</v>
      </c>
      <c r="O984" s="74">
        <f t="shared" si="289"/>
        <v>0</v>
      </c>
      <c r="P984" s="72">
        <f t="shared" si="290"/>
        <v>0</v>
      </c>
      <c r="Q984" s="74">
        <f t="shared" si="291"/>
        <v>90</v>
      </c>
      <c r="R984" s="72" t="str">
        <f t="shared" si="292"/>
        <v/>
      </c>
      <c r="S984" s="72" t="str">
        <f t="shared" si="293"/>
        <v/>
      </c>
      <c r="AI984" s="23">
        <f>'simulateur tarif OQN'!$B$4</f>
        <v>40</v>
      </c>
      <c r="AJ984" s="24">
        <f t="shared" si="294"/>
        <v>4415.09</v>
      </c>
      <c r="AK984" s="24">
        <f t="shared" si="295"/>
        <v>110.37725</v>
      </c>
      <c r="AM984" t="str">
        <f t="shared" si="296"/>
        <v>ZONEBASSE</v>
      </c>
      <c r="AN984" t="str">
        <f t="shared" si="297"/>
        <v>HC</v>
      </c>
      <c r="AO984" s="20">
        <f t="shared" si="298"/>
        <v>4415.09</v>
      </c>
      <c r="AP984" s="20">
        <f t="shared" si="299"/>
        <v>9934.09</v>
      </c>
      <c r="AQ984" s="20" t="str">
        <f t="shared" si="300"/>
        <v>.</v>
      </c>
      <c r="AR984" s="20" t="str">
        <f t="shared" si="301"/>
        <v>.</v>
      </c>
      <c r="AS984" s="20">
        <f t="shared" si="302"/>
        <v>4415.09</v>
      </c>
      <c r="AT984" s="20">
        <f t="shared" si="285"/>
        <v>5562.59</v>
      </c>
      <c r="AU984" s="20">
        <f t="shared" si="303"/>
        <v>397363.6</v>
      </c>
    </row>
    <row r="985" spans="1:47" ht="22.5">
      <c r="A985" s="54">
        <v>986</v>
      </c>
      <c r="B985" s="54" t="s">
        <v>1787</v>
      </c>
      <c r="C985" s="58" t="s">
        <v>1788</v>
      </c>
      <c r="D985" s="79">
        <v>90</v>
      </c>
      <c r="E985" s="79">
        <v>90</v>
      </c>
      <c r="F985" s="80">
        <v>16109.34</v>
      </c>
      <c r="G985" s="80">
        <v>178.99</v>
      </c>
      <c r="H985" s="80">
        <v>16109.34</v>
      </c>
      <c r="I985" s="80" t="s">
        <v>28</v>
      </c>
      <c r="J985" s="80" t="s">
        <v>28</v>
      </c>
      <c r="K985" s="80">
        <v>178.99</v>
      </c>
      <c r="L985" s="73">
        <f t="shared" si="286"/>
        <v>87.43</v>
      </c>
      <c r="M985" s="73">
        <f t="shared" si="287"/>
        <v>105.54</v>
      </c>
      <c r="N985" s="72" t="str">
        <f t="shared" si="288"/>
        <v>0878</v>
      </c>
      <c r="O985" s="74">
        <f t="shared" si="289"/>
        <v>0</v>
      </c>
      <c r="P985" s="72">
        <f t="shared" si="290"/>
        <v>0</v>
      </c>
      <c r="Q985" s="74">
        <f t="shared" si="291"/>
        <v>90</v>
      </c>
      <c r="R985" s="72" t="str">
        <f t="shared" si="292"/>
        <v/>
      </c>
      <c r="S985" s="72" t="str">
        <f t="shared" si="293"/>
        <v/>
      </c>
      <c r="AI985" s="23">
        <f>'simulateur tarif OQN'!$B$4</f>
        <v>40</v>
      </c>
      <c r="AJ985" s="24">
        <f t="shared" si="294"/>
        <v>7159.84</v>
      </c>
      <c r="AK985" s="24">
        <f t="shared" si="295"/>
        <v>178.99600000000001</v>
      </c>
      <c r="AM985" t="str">
        <f t="shared" si="296"/>
        <v>ZONEBASSE</v>
      </c>
      <c r="AN985" t="str">
        <f t="shared" si="297"/>
        <v>HC</v>
      </c>
      <c r="AO985" s="20">
        <f t="shared" si="298"/>
        <v>7159.84</v>
      </c>
      <c r="AP985" s="20">
        <f t="shared" si="299"/>
        <v>16109.34</v>
      </c>
      <c r="AQ985" s="20" t="str">
        <f t="shared" si="300"/>
        <v>.</v>
      </c>
      <c r="AR985" s="20" t="str">
        <f t="shared" si="301"/>
        <v>.</v>
      </c>
      <c r="AS985" s="20">
        <f t="shared" si="302"/>
        <v>7159.84</v>
      </c>
      <c r="AT985" s="20">
        <f t="shared" si="285"/>
        <v>11737.84</v>
      </c>
      <c r="AU985" s="20">
        <f t="shared" si="303"/>
        <v>644373.6</v>
      </c>
    </row>
    <row r="986" spans="1:47" ht="33.75">
      <c r="A986" s="54">
        <v>987</v>
      </c>
      <c r="B986" s="54" t="s">
        <v>1789</v>
      </c>
      <c r="C986" s="58" t="s">
        <v>1790</v>
      </c>
      <c r="D986" s="79">
        <v>90</v>
      </c>
      <c r="E986" s="79">
        <v>90</v>
      </c>
      <c r="F986" s="80">
        <v>28320.51</v>
      </c>
      <c r="G986" s="80">
        <v>314.67</v>
      </c>
      <c r="H986" s="80">
        <v>28320.51</v>
      </c>
      <c r="I986" s="80" t="s">
        <v>28</v>
      </c>
      <c r="J986" s="80" t="s">
        <v>28</v>
      </c>
      <c r="K986" s="80">
        <v>314.67</v>
      </c>
      <c r="L986" s="73">
        <f t="shared" si="286"/>
        <v>87.43</v>
      </c>
      <c r="M986" s="73">
        <f t="shared" si="287"/>
        <v>105.54</v>
      </c>
      <c r="N986" s="72" t="str">
        <f t="shared" si="288"/>
        <v>0878</v>
      </c>
      <c r="O986" s="74">
        <f t="shared" si="289"/>
        <v>0</v>
      </c>
      <c r="P986" s="72">
        <f t="shared" si="290"/>
        <v>0</v>
      </c>
      <c r="Q986" s="74">
        <f t="shared" si="291"/>
        <v>90</v>
      </c>
      <c r="R986" s="72" t="str">
        <f t="shared" si="292"/>
        <v/>
      </c>
      <c r="S986" s="72" t="str">
        <f t="shared" si="293"/>
        <v/>
      </c>
      <c r="AI986" s="23">
        <f>'simulateur tarif OQN'!$B$4</f>
        <v>40</v>
      </c>
      <c r="AJ986" s="24">
        <f t="shared" si="294"/>
        <v>12587.009999999998</v>
      </c>
      <c r="AK986" s="24">
        <f t="shared" si="295"/>
        <v>314.67524999999995</v>
      </c>
      <c r="AM986" t="str">
        <f t="shared" si="296"/>
        <v>ZONEBASSE</v>
      </c>
      <c r="AN986" t="str">
        <f t="shared" si="297"/>
        <v>HC</v>
      </c>
      <c r="AO986" s="20">
        <f t="shared" si="298"/>
        <v>12587.009999999998</v>
      </c>
      <c r="AP986" s="20">
        <f t="shared" si="299"/>
        <v>28320.51</v>
      </c>
      <c r="AQ986" s="20" t="str">
        <f t="shared" si="300"/>
        <v>.</v>
      </c>
      <c r="AR986" s="20" t="str">
        <f t="shared" si="301"/>
        <v>.</v>
      </c>
      <c r="AS986" s="20">
        <f t="shared" si="302"/>
        <v>12587.009999999998</v>
      </c>
      <c r="AT986" s="20">
        <f t="shared" si="285"/>
        <v>23949.01</v>
      </c>
      <c r="AU986" s="20">
        <f t="shared" si="303"/>
        <v>1132820.3999999999</v>
      </c>
    </row>
    <row r="987" spans="1:47" ht="33.75">
      <c r="A987" s="54">
        <v>988</v>
      </c>
      <c r="B987" s="54" t="s">
        <v>1791</v>
      </c>
      <c r="C987" s="58" t="s">
        <v>1792</v>
      </c>
      <c r="D987" s="79">
        <v>90</v>
      </c>
      <c r="E987" s="79">
        <v>90</v>
      </c>
      <c r="F987" s="80">
        <v>10757.43</v>
      </c>
      <c r="G987" s="80">
        <v>119.53</v>
      </c>
      <c r="H987" s="80">
        <v>10757.43</v>
      </c>
      <c r="I987" s="80" t="s">
        <v>28</v>
      </c>
      <c r="J987" s="80" t="s">
        <v>28</v>
      </c>
      <c r="K987" s="80">
        <v>119.53</v>
      </c>
      <c r="L987" s="73">
        <f t="shared" si="286"/>
        <v>87.43</v>
      </c>
      <c r="M987" s="73">
        <f t="shared" si="287"/>
        <v>105.54</v>
      </c>
      <c r="N987" s="72" t="str">
        <f t="shared" si="288"/>
        <v>0878</v>
      </c>
      <c r="O987" s="74">
        <f t="shared" si="289"/>
        <v>0</v>
      </c>
      <c r="P987" s="72">
        <f t="shared" si="290"/>
        <v>0</v>
      </c>
      <c r="Q987" s="74">
        <f t="shared" si="291"/>
        <v>90</v>
      </c>
      <c r="R987" s="72" t="str">
        <f t="shared" si="292"/>
        <v/>
      </c>
      <c r="S987" s="72" t="str">
        <f t="shared" si="293"/>
        <v/>
      </c>
      <c r="AI987" s="23">
        <f>'simulateur tarif OQN'!$B$4</f>
        <v>40</v>
      </c>
      <c r="AJ987" s="24">
        <f t="shared" si="294"/>
        <v>4780.93</v>
      </c>
      <c r="AK987" s="24">
        <f t="shared" si="295"/>
        <v>119.52325</v>
      </c>
      <c r="AM987" t="str">
        <f t="shared" si="296"/>
        <v>ZONEBASSE</v>
      </c>
      <c r="AN987" t="str">
        <f t="shared" si="297"/>
        <v>HC</v>
      </c>
      <c r="AO987" s="20">
        <f t="shared" si="298"/>
        <v>4780.93</v>
      </c>
      <c r="AP987" s="20">
        <f t="shared" si="299"/>
        <v>10757.43</v>
      </c>
      <c r="AQ987" s="20" t="str">
        <f t="shared" si="300"/>
        <v>.</v>
      </c>
      <c r="AR987" s="20" t="str">
        <f t="shared" si="301"/>
        <v>.</v>
      </c>
      <c r="AS987" s="20">
        <f t="shared" si="302"/>
        <v>4780.93</v>
      </c>
      <c r="AT987" s="20">
        <f t="shared" si="285"/>
        <v>6385.93</v>
      </c>
      <c r="AU987" s="20">
        <f t="shared" si="303"/>
        <v>430297.2</v>
      </c>
    </row>
    <row r="988" spans="1:47" ht="33.75">
      <c r="A988" s="54">
        <v>989</v>
      </c>
      <c r="B988" s="54" t="s">
        <v>1793</v>
      </c>
      <c r="C988" s="58" t="s">
        <v>1794</v>
      </c>
      <c r="D988" s="79">
        <v>90</v>
      </c>
      <c r="E988" s="79">
        <v>90</v>
      </c>
      <c r="F988" s="80">
        <v>33156.28</v>
      </c>
      <c r="G988" s="80">
        <v>368.4</v>
      </c>
      <c r="H988" s="80">
        <v>33156.28</v>
      </c>
      <c r="I988" s="80" t="s">
        <v>28</v>
      </c>
      <c r="J988" s="80" t="s">
        <v>28</v>
      </c>
      <c r="K988" s="80">
        <v>368.4</v>
      </c>
      <c r="L988" s="73">
        <f t="shared" si="286"/>
        <v>87.43</v>
      </c>
      <c r="M988" s="73">
        <f t="shared" si="287"/>
        <v>105.54</v>
      </c>
      <c r="N988" s="72" t="str">
        <f t="shared" si="288"/>
        <v>0878</v>
      </c>
      <c r="O988" s="74">
        <f t="shared" si="289"/>
        <v>0</v>
      </c>
      <c r="P988" s="72">
        <f t="shared" si="290"/>
        <v>0</v>
      </c>
      <c r="Q988" s="74">
        <f t="shared" si="291"/>
        <v>90</v>
      </c>
      <c r="R988" s="72" t="str">
        <f t="shared" si="292"/>
        <v/>
      </c>
      <c r="S988" s="72" t="str">
        <f t="shared" si="293"/>
        <v/>
      </c>
      <c r="AI988" s="23">
        <f>'simulateur tarif OQN'!$B$4</f>
        <v>40</v>
      </c>
      <c r="AJ988" s="24">
        <f t="shared" si="294"/>
        <v>14736.279999999999</v>
      </c>
      <c r="AK988" s="24">
        <f t="shared" si="295"/>
        <v>368.40699999999998</v>
      </c>
      <c r="AM988" t="str">
        <f t="shared" si="296"/>
        <v>ZONEBASSE</v>
      </c>
      <c r="AN988" t="str">
        <f t="shared" si="297"/>
        <v>HC</v>
      </c>
      <c r="AO988" s="20">
        <f t="shared" si="298"/>
        <v>14736.279999999999</v>
      </c>
      <c r="AP988" s="20">
        <f t="shared" si="299"/>
        <v>33156.28</v>
      </c>
      <c r="AQ988" s="20" t="str">
        <f t="shared" si="300"/>
        <v>.</v>
      </c>
      <c r="AR988" s="20" t="str">
        <f t="shared" si="301"/>
        <v>.</v>
      </c>
      <c r="AS988" s="20">
        <f t="shared" si="302"/>
        <v>14736.279999999999</v>
      </c>
      <c r="AT988" s="20">
        <f t="shared" si="285"/>
        <v>28784.78</v>
      </c>
      <c r="AU988" s="20">
        <f t="shared" si="303"/>
        <v>1326251.2</v>
      </c>
    </row>
    <row r="989" spans="1:47" ht="33.75">
      <c r="A989" s="54">
        <v>990</v>
      </c>
      <c r="B989" s="54" t="s">
        <v>1795</v>
      </c>
      <c r="C989" s="58" t="s">
        <v>1796</v>
      </c>
      <c r="D989" s="79">
        <v>90</v>
      </c>
      <c r="E989" s="79">
        <v>90</v>
      </c>
      <c r="F989" s="80">
        <v>36500.33</v>
      </c>
      <c r="G989" s="80">
        <v>405.56</v>
      </c>
      <c r="H989" s="80">
        <v>36500.33</v>
      </c>
      <c r="I989" s="80" t="s">
        <v>28</v>
      </c>
      <c r="J989" s="80" t="s">
        <v>28</v>
      </c>
      <c r="K989" s="80">
        <v>405.56</v>
      </c>
      <c r="L989" s="73">
        <f t="shared" si="286"/>
        <v>87.43</v>
      </c>
      <c r="M989" s="73">
        <f t="shared" si="287"/>
        <v>105.54</v>
      </c>
      <c r="N989" s="72" t="str">
        <f t="shared" si="288"/>
        <v>0878</v>
      </c>
      <c r="O989" s="74">
        <f t="shared" si="289"/>
        <v>0</v>
      </c>
      <c r="P989" s="72">
        <f t="shared" si="290"/>
        <v>0</v>
      </c>
      <c r="Q989" s="74">
        <f t="shared" si="291"/>
        <v>90</v>
      </c>
      <c r="R989" s="72" t="str">
        <f t="shared" si="292"/>
        <v/>
      </c>
      <c r="S989" s="72" t="str">
        <f t="shared" si="293"/>
        <v/>
      </c>
      <c r="AI989" s="23">
        <f>'simulateur tarif OQN'!$B$4</f>
        <v>40</v>
      </c>
      <c r="AJ989" s="24">
        <f t="shared" si="294"/>
        <v>16222.330000000002</v>
      </c>
      <c r="AK989" s="24">
        <f t="shared" si="295"/>
        <v>405.55825000000004</v>
      </c>
      <c r="AM989" t="str">
        <f t="shared" si="296"/>
        <v>ZONEBASSE</v>
      </c>
      <c r="AN989" t="str">
        <f t="shared" si="297"/>
        <v>HC</v>
      </c>
      <c r="AO989" s="20">
        <f t="shared" si="298"/>
        <v>16222.330000000002</v>
      </c>
      <c r="AP989" s="20">
        <f t="shared" si="299"/>
        <v>36500.33</v>
      </c>
      <c r="AQ989" s="20" t="str">
        <f t="shared" si="300"/>
        <v>.</v>
      </c>
      <c r="AR989" s="20" t="str">
        <f t="shared" si="301"/>
        <v>.</v>
      </c>
      <c r="AS989" s="20">
        <f t="shared" si="302"/>
        <v>16222.330000000002</v>
      </c>
      <c r="AT989" s="20">
        <f t="shared" si="285"/>
        <v>32128.83</v>
      </c>
      <c r="AU989" s="20">
        <f t="shared" si="303"/>
        <v>1460013.2000000002</v>
      </c>
    </row>
    <row r="990" spans="1:47" ht="22.5">
      <c r="A990" s="54">
        <v>991</v>
      </c>
      <c r="B990" s="54" t="s">
        <v>1797</v>
      </c>
      <c r="C990" s="58" t="s">
        <v>1798</v>
      </c>
      <c r="D990" s="79">
        <v>15</v>
      </c>
      <c r="E990" s="79">
        <v>35</v>
      </c>
      <c r="F990" s="80">
        <v>2094.58</v>
      </c>
      <c r="G990" s="80">
        <v>139.63999999999999</v>
      </c>
      <c r="H990" s="80">
        <v>2094.58</v>
      </c>
      <c r="I990" s="80">
        <v>2756.39</v>
      </c>
      <c r="J990" s="80">
        <v>3501.66</v>
      </c>
      <c r="K990" s="80">
        <v>97.06</v>
      </c>
      <c r="L990" s="73">
        <f t="shared" si="286"/>
        <v>91.09</v>
      </c>
      <c r="M990" s="73">
        <f t="shared" si="287"/>
        <v>105.54</v>
      </c>
      <c r="N990" s="72" t="str">
        <f t="shared" si="288"/>
        <v>0878</v>
      </c>
      <c r="O990" s="74">
        <f t="shared" si="289"/>
        <v>20</v>
      </c>
      <c r="P990" s="72">
        <f t="shared" si="290"/>
        <v>1</v>
      </c>
      <c r="Q990" s="74">
        <f t="shared" si="291"/>
        <v>15</v>
      </c>
      <c r="R990" s="72">
        <f t="shared" si="292"/>
        <v>22</v>
      </c>
      <c r="S990" s="72">
        <f t="shared" si="293"/>
        <v>29</v>
      </c>
      <c r="AI990" s="23">
        <f>'simulateur tarif OQN'!$B$4</f>
        <v>40</v>
      </c>
      <c r="AJ990" s="24">
        <f t="shared" si="294"/>
        <v>3986.96</v>
      </c>
      <c r="AK990" s="24">
        <f t="shared" si="295"/>
        <v>99.674000000000007</v>
      </c>
      <c r="AM990" t="str">
        <f t="shared" si="296"/>
        <v>ZONEHAUTE</v>
      </c>
      <c r="AN990" t="str">
        <f t="shared" si="297"/>
        <v>HC</v>
      </c>
      <c r="AO990" s="20">
        <f t="shared" si="298"/>
        <v>5585.58</v>
      </c>
      <c r="AP990" s="20">
        <f t="shared" si="299"/>
        <v>2094.58</v>
      </c>
      <c r="AQ990" s="20">
        <f t="shared" si="300"/>
        <v>2756.39</v>
      </c>
      <c r="AR990" s="20">
        <f t="shared" si="301"/>
        <v>3501.66</v>
      </c>
      <c r="AS990" s="20">
        <f t="shared" si="302"/>
        <v>3986.96</v>
      </c>
      <c r="AT990" s="20">
        <f t="shared" si="285"/>
        <v>4285.4599999999991</v>
      </c>
      <c r="AU990" s="20">
        <f t="shared" si="303"/>
        <v>83783.199999999997</v>
      </c>
    </row>
    <row r="991" spans="1:47" ht="22.5">
      <c r="A991" s="54">
        <v>992</v>
      </c>
      <c r="B991" s="54" t="s">
        <v>1799</v>
      </c>
      <c r="C991" s="58" t="s">
        <v>1800</v>
      </c>
      <c r="D991" s="79">
        <v>29</v>
      </c>
      <c r="E991" s="79">
        <v>35</v>
      </c>
      <c r="F991" s="80">
        <v>3527.89</v>
      </c>
      <c r="G991" s="80">
        <v>102.38</v>
      </c>
      <c r="H991" s="80">
        <v>3527.89</v>
      </c>
      <c r="I991" s="80" t="s">
        <v>28</v>
      </c>
      <c r="J991" s="80" t="s">
        <v>28</v>
      </c>
      <c r="K991" s="80">
        <v>97.06</v>
      </c>
      <c r="L991" s="73">
        <f t="shared" si="286"/>
        <v>91.09</v>
      </c>
      <c r="M991" s="73">
        <f t="shared" si="287"/>
        <v>105.54</v>
      </c>
      <c r="N991" s="72" t="str">
        <f t="shared" si="288"/>
        <v>0878</v>
      </c>
      <c r="O991" s="74">
        <f t="shared" si="289"/>
        <v>6</v>
      </c>
      <c r="P991" s="72">
        <f t="shared" si="290"/>
        <v>0</v>
      </c>
      <c r="Q991" s="74">
        <f t="shared" si="291"/>
        <v>29</v>
      </c>
      <c r="R991" s="72" t="str">
        <f t="shared" si="292"/>
        <v/>
      </c>
      <c r="S991" s="72" t="str">
        <f t="shared" si="293"/>
        <v/>
      </c>
      <c r="AI991" s="23">
        <f>'simulateur tarif OQN'!$B$4</f>
        <v>40</v>
      </c>
      <c r="AJ991" s="24">
        <f t="shared" si="294"/>
        <v>4013.19</v>
      </c>
      <c r="AK991" s="24">
        <f t="shared" si="295"/>
        <v>100.32975</v>
      </c>
      <c r="AM991" t="str">
        <f t="shared" si="296"/>
        <v>ZONEHAUTE</v>
      </c>
      <c r="AN991" t="str">
        <f t="shared" si="297"/>
        <v>HC</v>
      </c>
      <c r="AO991" s="20">
        <f t="shared" si="298"/>
        <v>4654.07</v>
      </c>
      <c r="AP991" s="20">
        <f t="shared" si="299"/>
        <v>3527.89</v>
      </c>
      <c r="AQ991" s="20" t="str">
        <f t="shared" si="300"/>
        <v>.</v>
      </c>
      <c r="AR991" s="20" t="str">
        <f t="shared" si="301"/>
        <v>.</v>
      </c>
      <c r="AS991" s="20">
        <f t="shared" si="302"/>
        <v>4013.19</v>
      </c>
      <c r="AT991" s="20">
        <f t="shared" si="285"/>
        <v>4311.6900000000005</v>
      </c>
      <c r="AU991" s="20">
        <f t="shared" si="303"/>
        <v>141115.6</v>
      </c>
    </row>
    <row r="992" spans="1:47" ht="22.5">
      <c r="A992" s="54">
        <v>993</v>
      </c>
      <c r="B992" s="54" t="s">
        <v>1801</v>
      </c>
      <c r="C992" s="58" t="s">
        <v>1802</v>
      </c>
      <c r="D992" s="79">
        <v>15</v>
      </c>
      <c r="E992" s="79">
        <v>35</v>
      </c>
      <c r="F992" s="80">
        <v>1970.6</v>
      </c>
      <c r="G992" s="80">
        <v>131.37</v>
      </c>
      <c r="H992" s="80">
        <v>1970.6</v>
      </c>
      <c r="I992" s="80">
        <v>2584.96</v>
      </c>
      <c r="J992" s="80">
        <v>3254.77</v>
      </c>
      <c r="K992" s="80">
        <v>86.9</v>
      </c>
      <c r="L992" s="73">
        <f t="shared" si="286"/>
        <v>91.09</v>
      </c>
      <c r="M992" s="73">
        <f t="shared" si="287"/>
        <v>105.54</v>
      </c>
      <c r="N992" s="72" t="str">
        <f t="shared" si="288"/>
        <v>0878</v>
      </c>
      <c r="O992" s="74">
        <f t="shared" si="289"/>
        <v>20</v>
      </c>
      <c r="P992" s="72">
        <f t="shared" si="290"/>
        <v>1</v>
      </c>
      <c r="Q992" s="74">
        <f t="shared" si="291"/>
        <v>15</v>
      </c>
      <c r="R992" s="72">
        <f t="shared" si="292"/>
        <v>22</v>
      </c>
      <c r="S992" s="72">
        <f t="shared" si="293"/>
        <v>29</v>
      </c>
      <c r="AI992" s="23">
        <f>'simulateur tarif OQN'!$B$4</f>
        <v>40</v>
      </c>
      <c r="AJ992" s="24">
        <f t="shared" si="294"/>
        <v>3689.27</v>
      </c>
      <c r="AK992" s="24">
        <f t="shared" si="295"/>
        <v>92.231750000000005</v>
      </c>
      <c r="AM992" t="str">
        <f t="shared" si="296"/>
        <v>ZONEHAUTE</v>
      </c>
      <c r="AN992" t="str">
        <f t="shared" si="297"/>
        <v>HC</v>
      </c>
      <c r="AO992" s="20">
        <f t="shared" si="298"/>
        <v>5254.85</v>
      </c>
      <c r="AP992" s="20">
        <f t="shared" si="299"/>
        <v>1970.6</v>
      </c>
      <c r="AQ992" s="20">
        <f t="shared" si="300"/>
        <v>2584.96</v>
      </c>
      <c r="AR992" s="20">
        <f t="shared" si="301"/>
        <v>3254.77</v>
      </c>
      <c r="AS992" s="20">
        <f t="shared" si="302"/>
        <v>3689.27</v>
      </c>
      <c r="AT992" s="20">
        <f t="shared" si="285"/>
        <v>3479.7700000000004</v>
      </c>
      <c r="AU992" s="20">
        <f t="shared" si="303"/>
        <v>78824</v>
      </c>
    </row>
    <row r="993" spans="1:47" ht="22.5">
      <c r="A993" s="54">
        <v>994</v>
      </c>
      <c r="B993" s="54" t="s">
        <v>1803</v>
      </c>
      <c r="C993" s="58" t="s">
        <v>1804</v>
      </c>
      <c r="D993" s="79">
        <v>43</v>
      </c>
      <c r="E993" s="79">
        <v>49</v>
      </c>
      <c r="F993" s="80">
        <v>4193.1499999999996</v>
      </c>
      <c r="G993" s="80">
        <v>67.03</v>
      </c>
      <c r="H993" s="80">
        <v>4193.1499999999996</v>
      </c>
      <c r="I993" s="80" t="s">
        <v>28</v>
      </c>
      <c r="J993" s="80" t="s">
        <v>28</v>
      </c>
      <c r="K993" s="80">
        <v>90.92</v>
      </c>
      <c r="L993" s="73">
        <f t="shared" si="286"/>
        <v>91.09</v>
      </c>
      <c r="M993" s="73">
        <f t="shared" si="287"/>
        <v>105.54</v>
      </c>
      <c r="N993" s="72" t="str">
        <f t="shared" si="288"/>
        <v>0878</v>
      </c>
      <c r="O993" s="74">
        <f t="shared" si="289"/>
        <v>6</v>
      </c>
      <c r="P993" s="72">
        <f t="shared" si="290"/>
        <v>0</v>
      </c>
      <c r="Q993" s="74">
        <f t="shared" si="291"/>
        <v>43</v>
      </c>
      <c r="R993" s="72" t="str">
        <f t="shared" si="292"/>
        <v/>
      </c>
      <c r="S993" s="72" t="str">
        <f t="shared" si="293"/>
        <v/>
      </c>
      <c r="AI993" s="23">
        <f>'simulateur tarif OQN'!$B$4</f>
        <v>40</v>
      </c>
      <c r="AJ993" s="24">
        <f t="shared" si="294"/>
        <v>3992.0599999999995</v>
      </c>
      <c r="AK993" s="24">
        <f t="shared" si="295"/>
        <v>99.80149999999999</v>
      </c>
      <c r="AM993" t="str">
        <f t="shared" si="296"/>
        <v>ZONEBASSE</v>
      </c>
      <c r="AN993" t="str">
        <f t="shared" si="297"/>
        <v>HC</v>
      </c>
      <c r="AO993" s="20">
        <f t="shared" si="298"/>
        <v>3992.0599999999995</v>
      </c>
      <c r="AP993" s="20">
        <f t="shared" si="299"/>
        <v>4193.1499999999996</v>
      </c>
      <c r="AQ993" s="20" t="str">
        <f t="shared" si="300"/>
        <v>.</v>
      </c>
      <c r="AR993" s="20" t="str">
        <f t="shared" si="301"/>
        <v>.</v>
      </c>
      <c r="AS993" s="20">
        <f t="shared" si="302"/>
        <v>3374.87</v>
      </c>
      <c r="AT993" s="20">
        <f t="shared" si="285"/>
        <v>3366.37</v>
      </c>
      <c r="AU993" s="20">
        <f t="shared" si="303"/>
        <v>167726</v>
      </c>
    </row>
    <row r="994" spans="1:47" ht="22.5">
      <c r="A994" s="54">
        <v>995</v>
      </c>
      <c r="B994" s="54" t="s">
        <v>1805</v>
      </c>
      <c r="C994" s="58" t="s">
        <v>1806</v>
      </c>
      <c r="D994" s="79">
        <v>43</v>
      </c>
      <c r="E994" s="79">
        <v>49</v>
      </c>
      <c r="F994" s="80">
        <v>4185.4799999999996</v>
      </c>
      <c r="G994" s="80">
        <v>97.34</v>
      </c>
      <c r="H994" s="80">
        <v>4185.4799999999996</v>
      </c>
      <c r="I994" s="80" t="s">
        <v>28</v>
      </c>
      <c r="J994" s="80" t="s">
        <v>28</v>
      </c>
      <c r="K994" s="80">
        <v>90.99</v>
      </c>
      <c r="L994" s="73">
        <f t="shared" si="286"/>
        <v>91.09</v>
      </c>
      <c r="M994" s="73">
        <f t="shared" si="287"/>
        <v>105.54</v>
      </c>
      <c r="N994" s="72" t="str">
        <f t="shared" si="288"/>
        <v>0878</v>
      </c>
      <c r="O994" s="74">
        <f t="shared" si="289"/>
        <v>6</v>
      </c>
      <c r="P994" s="72">
        <f t="shared" si="290"/>
        <v>0</v>
      </c>
      <c r="Q994" s="74">
        <f t="shared" si="291"/>
        <v>43</v>
      </c>
      <c r="R994" s="72" t="str">
        <f t="shared" si="292"/>
        <v/>
      </c>
      <c r="S994" s="72" t="str">
        <f t="shared" si="293"/>
        <v/>
      </c>
      <c r="AI994" s="23">
        <f>'simulateur tarif OQN'!$B$4</f>
        <v>40</v>
      </c>
      <c r="AJ994" s="24">
        <f t="shared" si="294"/>
        <v>3893.4599999999996</v>
      </c>
      <c r="AK994" s="24">
        <f t="shared" si="295"/>
        <v>97.336499999999987</v>
      </c>
      <c r="AM994" t="str">
        <f t="shared" si="296"/>
        <v>ZONEBASSE</v>
      </c>
      <c r="AN994" t="str">
        <f t="shared" si="297"/>
        <v>HC</v>
      </c>
      <c r="AO994" s="20">
        <f t="shared" si="298"/>
        <v>3893.4599999999996</v>
      </c>
      <c r="AP994" s="20">
        <f t="shared" si="299"/>
        <v>4185.4799999999996</v>
      </c>
      <c r="AQ994" s="20" t="str">
        <f t="shared" si="300"/>
        <v>.</v>
      </c>
      <c r="AR994" s="20" t="str">
        <f t="shared" si="301"/>
        <v>.</v>
      </c>
      <c r="AS994" s="20">
        <f t="shared" si="302"/>
        <v>3366.5699999999997</v>
      </c>
      <c r="AT994" s="20">
        <f t="shared" si="285"/>
        <v>3361.5699999999997</v>
      </c>
      <c r="AU994" s="20">
        <f t="shared" si="303"/>
        <v>167419.19999999998</v>
      </c>
    </row>
    <row r="995" spans="1:47" ht="22.5">
      <c r="A995" s="54">
        <v>996</v>
      </c>
      <c r="B995" s="54" t="s">
        <v>1807</v>
      </c>
      <c r="C995" s="58" t="s">
        <v>1808</v>
      </c>
      <c r="D995" s="79">
        <v>50</v>
      </c>
      <c r="E995" s="79">
        <v>56</v>
      </c>
      <c r="F995" s="80">
        <v>5261.67</v>
      </c>
      <c r="G995" s="80">
        <v>105.23</v>
      </c>
      <c r="H995" s="80">
        <v>5261.67</v>
      </c>
      <c r="I995" s="80" t="s">
        <v>28</v>
      </c>
      <c r="J995" s="80" t="s">
        <v>28</v>
      </c>
      <c r="K995" s="80">
        <v>101.19</v>
      </c>
      <c r="L995" s="73">
        <f t="shared" si="286"/>
        <v>91.09</v>
      </c>
      <c r="M995" s="73">
        <f t="shared" si="287"/>
        <v>105.54</v>
      </c>
      <c r="N995" s="72" t="str">
        <f t="shared" si="288"/>
        <v>0878</v>
      </c>
      <c r="O995" s="74">
        <f t="shared" si="289"/>
        <v>6</v>
      </c>
      <c r="P995" s="72">
        <f t="shared" si="290"/>
        <v>0</v>
      </c>
      <c r="Q995" s="74">
        <f t="shared" si="291"/>
        <v>50</v>
      </c>
      <c r="R995" s="72" t="str">
        <f t="shared" si="292"/>
        <v/>
      </c>
      <c r="S995" s="72" t="str">
        <f t="shared" si="293"/>
        <v/>
      </c>
      <c r="AI995" s="23">
        <f>'simulateur tarif OQN'!$B$4</f>
        <v>40</v>
      </c>
      <c r="AJ995" s="24">
        <f t="shared" si="294"/>
        <v>4209.37</v>
      </c>
      <c r="AK995" s="24">
        <f t="shared" si="295"/>
        <v>105.23425</v>
      </c>
      <c r="AM995" t="str">
        <f t="shared" si="296"/>
        <v>ZONEBASSE</v>
      </c>
      <c r="AN995" t="str">
        <f t="shared" si="297"/>
        <v>HC</v>
      </c>
      <c r="AO995" s="20">
        <f t="shared" si="298"/>
        <v>4209.37</v>
      </c>
      <c r="AP995" s="20">
        <f t="shared" si="299"/>
        <v>5261.67</v>
      </c>
      <c r="AQ995" s="20" t="str">
        <f t="shared" si="300"/>
        <v>.</v>
      </c>
      <c r="AR995" s="20" t="str">
        <f t="shared" si="301"/>
        <v>.</v>
      </c>
      <c r="AS995" s="20">
        <f t="shared" si="302"/>
        <v>3642.63</v>
      </c>
      <c r="AT995" s="20">
        <f t="shared" si="285"/>
        <v>4147.630000000001</v>
      </c>
      <c r="AU995" s="20">
        <f t="shared" si="303"/>
        <v>210466.8</v>
      </c>
    </row>
    <row r="996" spans="1:47" ht="22.5">
      <c r="A996" s="54">
        <v>997</v>
      </c>
      <c r="B996" s="54" t="s">
        <v>1809</v>
      </c>
      <c r="C996" s="58" t="s">
        <v>1810</v>
      </c>
      <c r="D996" s="79">
        <v>15</v>
      </c>
      <c r="E996" s="79">
        <v>35</v>
      </c>
      <c r="F996" s="80">
        <v>1714</v>
      </c>
      <c r="G996" s="80">
        <v>114.27</v>
      </c>
      <c r="H996" s="80">
        <v>1714</v>
      </c>
      <c r="I996" s="80">
        <v>2434.91</v>
      </c>
      <c r="J996" s="80">
        <v>2984.37</v>
      </c>
      <c r="K996" s="80">
        <v>80.28</v>
      </c>
      <c r="L996" s="73">
        <f t="shared" si="286"/>
        <v>101.62</v>
      </c>
      <c r="M996" s="73">
        <f t="shared" si="287"/>
        <v>105.54</v>
      </c>
      <c r="N996" s="72" t="str">
        <f t="shared" si="288"/>
        <v>0878</v>
      </c>
      <c r="O996" s="74">
        <f t="shared" si="289"/>
        <v>20</v>
      </c>
      <c r="P996" s="72">
        <f t="shared" si="290"/>
        <v>1</v>
      </c>
      <c r="Q996" s="74">
        <f t="shared" si="291"/>
        <v>15</v>
      </c>
      <c r="R996" s="72">
        <f t="shared" si="292"/>
        <v>22</v>
      </c>
      <c r="S996" s="72">
        <f t="shared" si="293"/>
        <v>29</v>
      </c>
      <c r="AI996" s="23">
        <f>'simulateur tarif OQN'!$B$4</f>
        <v>40</v>
      </c>
      <c r="AJ996" s="24">
        <f t="shared" si="294"/>
        <v>3385.77</v>
      </c>
      <c r="AK996" s="24">
        <f t="shared" si="295"/>
        <v>84.64425</v>
      </c>
      <c r="AM996" t="str">
        <f t="shared" si="296"/>
        <v>ZONEHAUTE</v>
      </c>
      <c r="AN996" t="str">
        <f t="shared" si="297"/>
        <v>HC</v>
      </c>
      <c r="AO996" s="20">
        <f t="shared" si="298"/>
        <v>4570.75</v>
      </c>
      <c r="AP996" s="20">
        <f t="shared" si="299"/>
        <v>1714</v>
      </c>
      <c r="AQ996" s="20">
        <f t="shared" si="300"/>
        <v>2434.91</v>
      </c>
      <c r="AR996" s="20">
        <f t="shared" si="301"/>
        <v>2984.37</v>
      </c>
      <c r="AS996" s="20">
        <f t="shared" si="302"/>
        <v>3385.77</v>
      </c>
      <c r="AT996" s="20">
        <f t="shared" si="285"/>
        <v>2318.7699999999995</v>
      </c>
      <c r="AU996" s="20">
        <f t="shared" si="303"/>
        <v>68560</v>
      </c>
    </row>
    <row r="997" spans="1:47" ht="22.5">
      <c r="A997" s="54">
        <v>998</v>
      </c>
      <c r="B997" s="54" t="s">
        <v>1811</v>
      </c>
      <c r="C997" s="58" t="s">
        <v>1812</v>
      </c>
      <c r="D997" s="79">
        <v>36</v>
      </c>
      <c r="E997" s="79">
        <v>42</v>
      </c>
      <c r="F997" s="80">
        <v>4011.07</v>
      </c>
      <c r="G997" s="80">
        <v>109.38</v>
      </c>
      <c r="H997" s="80">
        <v>4011.07</v>
      </c>
      <c r="I997" s="80" t="s">
        <v>28</v>
      </c>
      <c r="J997" s="80" t="s">
        <v>28</v>
      </c>
      <c r="K997" s="80">
        <v>102.06</v>
      </c>
      <c r="L997" s="73">
        <f t="shared" si="286"/>
        <v>101.62</v>
      </c>
      <c r="M997" s="73">
        <f t="shared" si="287"/>
        <v>105.54</v>
      </c>
      <c r="N997" s="72" t="str">
        <f t="shared" si="288"/>
        <v>0878</v>
      </c>
      <c r="O997" s="74">
        <f t="shared" si="289"/>
        <v>6</v>
      </c>
      <c r="P997" s="72">
        <f t="shared" si="290"/>
        <v>0</v>
      </c>
      <c r="Q997" s="74">
        <f t="shared" si="291"/>
        <v>36</v>
      </c>
      <c r="R997" s="72" t="str">
        <f t="shared" si="292"/>
        <v/>
      </c>
      <c r="S997" s="72" t="str">
        <f t="shared" si="293"/>
        <v/>
      </c>
      <c r="AI997" s="23">
        <f>'simulateur tarif OQN'!$B$4</f>
        <v>40</v>
      </c>
      <c r="AJ997" s="24">
        <f t="shared" si="294"/>
        <v>4011.07</v>
      </c>
      <c r="AK997" s="24">
        <f t="shared" si="295"/>
        <v>100.27675000000001</v>
      </c>
      <c r="AM997" t="str">
        <f t="shared" si="296"/>
        <v>ZONEFORF1</v>
      </c>
      <c r="AN997" t="str">
        <f t="shared" si="297"/>
        <v>HC</v>
      </c>
      <c r="AO997" s="20">
        <f t="shared" si="298"/>
        <v>4448.59</v>
      </c>
      <c r="AP997" s="20">
        <f t="shared" si="299"/>
        <v>4011.07</v>
      </c>
      <c r="AQ997" s="20" t="str">
        <f t="shared" si="300"/>
        <v>.</v>
      </c>
      <c r="AR997" s="20" t="str">
        <f t="shared" si="301"/>
        <v>.</v>
      </c>
      <c r="AS997" s="20">
        <f t="shared" si="302"/>
        <v>3806.9500000000003</v>
      </c>
      <c r="AT997" s="20">
        <f t="shared" si="285"/>
        <v>3828.9500000000007</v>
      </c>
      <c r="AU997" s="20">
        <f t="shared" si="303"/>
        <v>160442.80000000002</v>
      </c>
    </row>
    <row r="998" spans="1:47" ht="22.5">
      <c r="A998" s="54">
        <v>999</v>
      </c>
      <c r="B998" s="54" t="s">
        <v>1813</v>
      </c>
      <c r="C998" s="58" t="s">
        <v>1814</v>
      </c>
      <c r="D998" s="79">
        <v>15</v>
      </c>
      <c r="E998" s="79">
        <v>35</v>
      </c>
      <c r="F998" s="80">
        <v>1820.14</v>
      </c>
      <c r="G998" s="80">
        <v>121.34</v>
      </c>
      <c r="H998" s="80">
        <v>1820.14</v>
      </c>
      <c r="I998" s="80">
        <v>2558.37</v>
      </c>
      <c r="J998" s="80">
        <v>3146.03</v>
      </c>
      <c r="K998" s="80">
        <v>83.85</v>
      </c>
      <c r="L998" s="73">
        <f t="shared" si="286"/>
        <v>101.62</v>
      </c>
      <c r="M998" s="73">
        <f t="shared" si="287"/>
        <v>105.54</v>
      </c>
      <c r="N998" s="72" t="str">
        <f t="shared" si="288"/>
        <v>0878</v>
      </c>
      <c r="O998" s="74">
        <f t="shared" si="289"/>
        <v>20</v>
      </c>
      <c r="P998" s="72">
        <f t="shared" si="290"/>
        <v>1</v>
      </c>
      <c r="Q998" s="74">
        <f t="shared" si="291"/>
        <v>15</v>
      </c>
      <c r="R998" s="72">
        <f t="shared" si="292"/>
        <v>22</v>
      </c>
      <c r="S998" s="72">
        <f t="shared" si="293"/>
        <v>29</v>
      </c>
      <c r="AI998" s="23">
        <f>'simulateur tarif OQN'!$B$4</f>
        <v>40</v>
      </c>
      <c r="AJ998" s="24">
        <f t="shared" si="294"/>
        <v>3565.28</v>
      </c>
      <c r="AK998" s="24">
        <f t="shared" si="295"/>
        <v>89.132000000000005</v>
      </c>
      <c r="AM998" t="str">
        <f t="shared" si="296"/>
        <v>ZONEHAUTE</v>
      </c>
      <c r="AN998" t="str">
        <f t="shared" si="297"/>
        <v>HC</v>
      </c>
      <c r="AO998" s="20">
        <f t="shared" si="298"/>
        <v>4853.6400000000003</v>
      </c>
      <c r="AP998" s="20">
        <f t="shared" si="299"/>
        <v>1820.14</v>
      </c>
      <c r="AQ998" s="20">
        <f t="shared" si="300"/>
        <v>2558.37</v>
      </c>
      <c r="AR998" s="20">
        <f t="shared" si="301"/>
        <v>3146.03</v>
      </c>
      <c r="AS998" s="20">
        <f t="shared" si="302"/>
        <v>3565.28</v>
      </c>
      <c r="AT998" s="20">
        <f t="shared" si="285"/>
        <v>2676.7800000000007</v>
      </c>
      <c r="AU998" s="20">
        <f t="shared" si="303"/>
        <v>72805.600000000006</v>
      </c>
    </row>
    <row r="999" spans="1:47" ht="22.5">
      <c r="A999" s="54">
        <v>1000</v>
      </c>
      <c r="B999" s="54" t="s">
        <v>1815</v>
      </c>
      <c r="C999" s="58" t="s">
        <v>1816</v>
      </c>
      <c r="D999" s="79">
        <v>43</v>
      </c>
      <c r="E999" s="79">
        <v>49</v>
      </c>
      <c r="F999" s="80">
        <v>4797.88</v>
      </c>
      <c r="G999" s="80">
        <v>106.35</v>
      </c>
      <c r="H999" s="80">
        <v>4797.88</v>
      </c>
      <c r="I999" s="80" t="s">
        <v>28</v>
      </c>
      <c r="J999" s="80" t="s">
        <v>28</v>
      </c>
      <c r="K999" s="80">
        <v>104.81</v>
      </c>
      <c r="L999" s="73">
        <f t="shared" si="286"/>
        <v>101.62</v>
      </c>
      <c r="M999" s="73">
        <f t="shared" si="287"/>
        <v>105.54</v>
      </c>
      <c r="N999" s="72" t="str">
        <f t="shared" si="288"/>
        <v>0878</v>
      </c>
      <c r="O999" s="74">
        <f t="shared" si="289"/>
        <v>6</v>
      </c>
      <c r="P999" s="72">
        <f t="shared" si="290"/>
        <v>0</v>
      </c>
      <c r="Q999" s="74">
        <f t="shared" si="291"/>
        <v>43</v>
      </c>
      <c r="R999" s="72" t="str">
        <f t="shared" si="292"/>
        <v/>
      </c>
      <c r="S999" s="72" t="str">
        <f t="shared" si="293"/>
        <v/>
      </c>
      <c r="AI999" s="23">
        <f>'simulateur tarif OQN'!$B$4</f>
        <v>40</v>
      </c>
      <c r="AJ999" s="24">
        <f t="shared" si="294"/>
        <v>4478.83</v>
      </c>
      <c r="AK999" s="24">
        <f t="shared" si="295"/>
        <v>111.97075</v>
      </c>
      <c r="AM999" t="str">
        <f t="shared" si="296"/>
        <v>ZONEBASSE</v>
      </c>
      <c r="AN999" t="str">
        <f t="shared" si="297"/>
        <v>HC</v>
      </c>
      <c r="AO999" s="20">
        <f t="shared" si="298"/>
        <v>4478.83</v>
      </c>
      <c r="AP999" s="20">
        <f t="shared" si="299"/>
        <v>4797.88</v>
      </c>
      <c r="AQ999" s="20" t="str">
        <f t="shared" si="300"/>
        <v>.</v>
      </c>
      <c r="AR999" s="20" t="str">
        <f t="shared" si="301"/>
        <v>.</v>
      </c>
      <c r="AS999" s="20">
        <f t="shared" si="302"/>
        <v>3854.59</v>
      </c>
      <c r="AT999" s="20">
        <f t="shared" si="285"/>
        <v>4014.09</v>
      </c>
      <c r="AU999" s="20">
        <f t="shared" si="303"/>
        <v>191915.2</v>
      </c>
    </row>
    <row r="1000" spans="1:47" ht="22.5">
      <c r="A1000" s="54">
        <v>1001</v>
      </c>
      <c r="B1000" s="54" t="s">
        <v>1817</v>
      </c>
      <c r="C1000" s="58" t="s">
        <v>1818</v>
      </c>
      <c r="D1000" s="79">
        <v>15</v>
      </c>
      <c r="E1000" s="79">
        <v>35</v>
      </c>
      <c r="F1000" s="80">
        <v>2039.24</v>
      </c>
      <c r="G1000" s="80">
        <v>135.94999999999999</v>
      </c>
      <c r="H1000" s="80">
        <v>2039.24</v>
      </c>
      <c r="I1000" s="80">
        <v>2765.89</v>
      </c>
      <c r="J1000" s="80">
        <v>3449.14</v>
      </c>
      <c r="K1000" s="80">
        <v>86.49</v>
      </c>
      <c r="L1000" s="73">
        <f t="shared" si="286"/>
        <v>101.62</v>
      </c>
      <c r="M1000" s="73">
        <f t="shared" si="287"/>
        <v>105.54</v>
      </c>
      <c r="N1000" s="72" t="str">
        <f t="shared" si="288"/>
        <v>0878</v>
      </c>
      <c r="O1000" s="74">
        <f t="shared" si="289"/>
        <v>20</v>
      </c>
      <c r="P1000" s="72">
        <f t="shared" si="290"/>
        <v>1</v>
      </c>
      <c r="Q1000" s="74">
        <f t="shared" si="291"/>
        <v>15</v>
      </c>
      <c r="R1000" s="72">
        <f t="shared" si="292"/>
        <v>22</v>
      </c>
      <c r="S1000" s="72">
        <f t="shared" si="293"/>
        <v>29</v>
      </c>
      <c r="AI1000" s="23">
        <f>'simulateur tarif OQN'!$B$4</f>
        <v>40</v>
      </c>
      <c r="AJ1000" s="24">
        <f t="shared" si="294"/>
        <v>3881.5899999999997</v>
      </c>
      <c r="AK1000" s="24">
        <f t="shared" si="295"/>
        <v>97.039749999999998</v>
      </c>
      <c r="AM1000" t="str">
        <f t="shared" si="296"/>
        <v>ZONEHAUTE</v>
      </c>
      <c r="AN1000" t="str">
        <f t="shared" si="297"/>
        <v>HC</v>
      </c>
      <c r="AO1000" s="20">
        <f t="shared" si="298"/>
        <v>5437.99</v>
      </c>
      <c r="AP1000" s="20">
        <f t="shared" si="299"/>
        <v>2039.24</v>
      </c>
      <c r="AQ1000" s="20">
        <f t="shared" si="300"/>
        <v>2765.89</v>
      </c>
      <c r="AR1000" s="20">
        <f t="shared" si="301"/>
        <v>3449.14</v>
      </c>
      <c r="AS1000" s="20">
        <f t="shared" si="302"/>
        <v>3881.5899999999997</v>
      </c>
      <c r="AT1000" s="20">
        <f t="shared" si="285"/>
        <v>3125.09</v>
      </c>
      <c r="AU1000" s="20">
        <f t="shared" si="303"/>
        <v>81569.600000000006</v>
      </c>
    </row>
    <row r="1001" spans="1:47" ht="22.5">
      <c r="A1001" s="54">
        <v>1002</v>
      </c>
      <c r="B1001" s="54" t="s">
        <v>1819</v>
      </c>
      <c r="C1001" s="58" t="s">
        <v>1820</v>
      </c>
      <c r="D1001" s="79">
        <v>57</v>
      </c>
      <c r="E1001" s="79">
        <v>63</v>
      </c>
      <c r="F1001" s="80">
        <v>6741.25</v>
      </c>
      <c r="G1001" s="80">
        <v>111.95</v>
      </c>
      <c r="H1001" s="80">
        <v>6741.25</v>
      </c>
      <c r="I1001" s="80" t="s">
        <v>28</v>
      </c>
      <c r="J1001" s="80" t="s">
        <v>28</v>
      </c>
      <c r="K1001" s="80">
        <v>113.49</v>
      </c>
      <c r="L1001" s="73">
        <f t="shared" si="286"/>
        <v>101.62</v>
      </c>
      <c r="M1001" s="73">
        <f t="shared" si="287"/>
        <v>105.54</v>
      </c>
      <c r="N1001" s="72" t="str">
        <f t="shared" si="288"/>
        <v>0878</v>
      </c>
      <c r="O1001" s="74">
        <f t="shared" si="289"/>
        <v>6</v>
      </c>
      <c r="P1001" s="72">
        <f t="shared" si="290"/>
        <v>0</v>
      </c>
      <c r="Q1001" s="74">
        <f t="shared" si="291"/>
        <v>57</v>
      </c>
      <c r="R1001" s="72" t="str">
        <f t="shared" si="292"/>
        <v/>
      </c>
      <c r="S1001" s="72" t="str">
        <f t="shared" si="293"/>
        <v/>
      </c>
      <c r="AI1001" s="23">
        <f>'simulateur tarif OQN'!$B$4</f>
        <v>40</v>
      </c>
      <c r="AJ1001" s="24">
        <f t="shared" si="294"/>
        <v>4838.1000000000004</v>
      </c>
      <c r="AK1001" s="24">
        <f t="shared" si="295"/>
        <v>120.95250000000001</v>
      </c>
      <c r="AM1001" t="str">
        <f t="shared" si="296"/>
        <v>ZONEBASSE</v>
      </c>
      <c r="AN1001" t="str">
        <f t="shared" si="297"/>
        <v>HC</v>
      </c>
      <c r="AO1001" s="20">
        <f t="shared" si="298"/>
        <v>4838.1000000000004</v>
      </c>
      <c r="AP1001" s="20">
        <f t="shared" si="299"/>
        <v>6741.25</v>
      </c>
      <c r="AQ1001" s="20" t="str">
        <f t="shared" si="300"/>
        <v>.</v>
      </c>
      <c r="AR1001" s="20" t="str">
        <f t="shared" si="301"/>
        <v>.</v>
      </c>
      <c r="AS1001" s="20">
        <f t="shared" si="302"/>
        <v>4130.9799999999996</v>
      </c>
      <c r="AT1001" s="20">
        <f t="shared" si="285"/>
        <v>4724.4799999999996</v>
      </c>
      <c r="AU1001" s="20">
        <f t="shared" si="303"/>
        <v>269650</v>
      </c>
    </row>
    <row r="1002" spans="1:47" ht="22.5">
      <c r="A1002" s="54">
        <v>1003</v>
      </c>
      <c r="B1002" s="54" t="s">
        <v>1821</v>
      </c>
      <c r="C1002" s="58" t="s">
        <v>1822</v>
      </c>
      <c r="D1002" s="79">
        <v>8</v>
      </c>
      <c r="E1002" s="79">
        <v>28</v>
      </c>
      <c r="F1002" s="80">
        <v>931.07</v>
      </c>
      <c r="G1002" s="80">
        <v>116.38</v>
      </c>
      <c r="H1002" s="80">
        <v>931.07</v>
      </c>
      <c r="I1002" s="80">
        <v>1606.72</v>
      </c>
      <c r="J1002" s="80">
        <v>2228.7399999999998</v>
      </c>
      <c r="K1002" s="80">
        <v>76.67</v>
      </c>
      <c r="L1002" s="73">
        <f t="shared" si="286"/>
        <v>99.52</v>
      </c>
      <c r="M1002" s="73">
        <f t="shared" si="287"/>
        <v>105.54</v>
      </c>
      <c r="N1002" s="72" t="str">
        <f t="shared" si="288"/>
        <v>0878</v>
      </c>
      <c r="O1002" s="74">
        <f t="shared" si="289"/>
        <v>20</v>
      </c>
      <c r="P1002" s="72">
        <f t="shared" si="290"/>
        <v>1</v>
      </c>
      <c r="Q1002" s="74">
        <f t="shared" si="291"/>
        <v>8</v>
      </c>
      <c r="R1002" s="72">
        <f t="shared" si="292"/>
        <v>15</v>
      </c>
      <c r="S1002" s="72">
        <f t="shared" si="293"/>
        <v>22</v>
      </c>
      <c r="AI1002" s="23">
        <f>'simulateur tarif OQN'!$B$4</f>
        <v>40</v>
      </c>
      <c r="AJ1002" s="24">
        <f t="shared" si="294"/>
        <v>3148.7799999999997</v>
      </c>
      <c r="AK1002" s="24">
        <f t="shared" si="295"/>
        <v>78.719499999999996</v>
      </c>
      <c r="AM1002" t="str">
        <f t="shared" si="296"/>
        <v>ZONEHAUTE</v>
      </c>
      <c r="AN1002" t="str">
        <f t="shared" si="297"/>
        <v>HC</v>
      </c>
      <c r="AO1002" s="20">
        <f t="shared" si="298"/>
        <v>4655.2299999999996</v>
      </c>
      <c r="AP1002" s="20">
        <f t="shared" si="299"/>
        <v>931.07</v>
      </c>
      <c r="AQ1002" s="20">
        <f t="shared" si="300"/>
        <v>1606.72</v>
      </c>
      <c r="AR1002" s="20">
        <f t="shared" si="301"/>
        <v>2228.7399999999998</v>
      </c>
      <c r="AS1002" s="20">
        <f t="shared" si="302"/>
        <v>3148.7799999999997</v>
      </c>
      <c r="AT1002" s="20">
        <f t="shared" si="285"/>
        <v>2006.2799999999997</v>
      </c>
      <c r="AU1002" s="20">
        <f t="shared" si="303"/>
        <v>37242.800000000003</v>
      </c>
    </row>
    <row r="1003" spans="1:47" ht="22.5">
      <c r="A1003" s="54">
        <v>1004</v>
      </c>
      <c r="B1003" s="54" t="s">
        <v>1823</v>
      </c>
      <c r="C1003" s="58" t="s">
        <v>1824</v>
      </c>
      <c r="D1003" s="79">
        <v>36</v>
      </c>
      <c r="E1003" s="79">
        <v>42</v>
      </c>
      <c r="F1003" s="80">
        <v>2406.09</v>
      </c>
      <c r="G1003" s="80">
        <v>12.67</v>
      </c>
      <c r="H1003" s="80">
        <v>2406.09</v>
      </c>
      <c r="I1003" s="80" t="s">
        <v>28</v>
      </c>
      <c r="J1003" s="80" t="s">
        <v>28</v>
      </c>
      <c r="K1003" s="80">
        <v>76.67</v>
      </c>
      <c r="L1003" s="73">
        <f t="shared" si="286"/>
        <v>99.52</v>
      </c>
      <c r="M1003" s="73">
        <f t="shared" si="287"/>
        <v>105.54</v>
      </c>
      <c r="N1003" s="72" t="str">
        <f t="shared" si="288"/>
        <v>0878</v>
      </c>
      <c r="O1003" s="74">
        <f t="shared" si="289"/>
        <v>6</v>
      </c>
      <c r="P1003" s="72">
        <f t="shared" si="290"/>
        <v>0</v>
      </c>
      <c r="Q1003" s="74">
        <f t="shared" si="291"/>
        <v>36</v>
      </c>
      <c r="R1003" s="72" t="str">
        <f t="shared" si="292"/>
        <v/>
      </c>
      <c r="S1003" s="72" t="str">
        <f t="shared" si="293"/>
        <v/>
      </c>
      <c r="AI1003" s="23">
        <f>'simulateur tarif OQN'!$B$4</f>
        <v>40</v>
      </c>
      <c r="AJ1003" s="24">
        <f t="shared" si="294"/>
        <v>2406.09</v>
      </c>
      <c r="AK1003" s="24">
        <f t="shared" si="295"/>
        <v>60.152250000000002</v>
      </c>
      <c r="AM1003" t="str">
        <f t="shared" si="296"/>
        <v>ZONEFORF1</v>
      </c>
      <c r="AN1003" t="str">
        <f t="shared" si="297"/>
        <v>HC</v>
      </c>
      <c r="AO1003" s="20">
        <f t="shared" si="298"/>
        <v>2456.77</v>
      </c>
      <c r="AP1003" s="20">
        <f t="shared" si="299"/>
        <v>2406.09</v>
      </c>
      <c r="AQ1003" s="20" t="str">
        <f t="shared" si="300"/>
        <v>.</v>
      </c>
      <c r="AR1003" s="20" t="str">
        <f t="shared" si="301"/>
        <v>.</v>
      </c>
      <c r="AS1003" s="20">
        <f t="shared" si="302"/>
        <v>2252.75</v>
      </c>
      <c r="AT1003" s="20">
        <f t="shared" si="285"/>
        <v>1110.25</v>
      </c>
      <c r="AU1003" s="20">
        <f t="shared" si="303"/>
        <v>96243.6</v>
      </c>
    </row>
    <row r="1004" spans="1:47" ht="22.5">
      <c r="A1004" s="54">
        <v>1005</v>
      </c>
      <c r="B1004" s="54" t="s">
        <v>1825</v>
      </c>
      <c r="C1004" s="58" t="s">
        <v>1826</v>
      </c>
      <c r="D1004" s="79">
        <v>8</v>
      </c>
      <c r="E1004" s="79">
        <v>28</v>
      </c>
      <c r="F1004" s="80">
        <v>1041.92</v>
      </c>
      <c r="G1004" s="80">
        <v>130.24</v>
      </c>
      <c r="H1004" s="80">
        <v>1041.92</v>
      </c>
      <c r="I1004" s="80">
        <v>1709.53</v>
      </c>
      <c r="J1004" s="80">
        <v>2459.83</v>
      </c>
      <c r="K1004" s="80">
        <v>79.819999999999993</v>
      </c>
      <c r="L1004" s="73">
        <f t="shared" si="286"/>
        <v>99.52</v>
      </c>
      <c r="M1004" s="73">
        <f t="shared" si="287"/>
        <v>105.54</v>
      </c>
      <c r="N1004" s="72" t="str">
        <f t="shared" si="288"/>
        <v>0878</v>
      </c>
      <c r="O1004" s="74">
        <f t="shared" si="289"/>
        <v>20</v>
      </c>
      <c r="P1004" s="72">
        <f t="shared" si="290"/>
        <v>1</v>
      </c>
      <c r="Q1004" s="74">
        <f t="shared" si="291"/>
        <v>8</v>
      </c>
      <c r="R1004" s="72">
        <f t="shared" si="292"/>
        <v>15</v>
      </c>
      <c r="S1004" s="72">
        <f t="shared" si="293"/>
        <v>22</v>
      </c>
      <c r="AI1004" s="23">
        <f>'simulateur tarif OQN'!$B$4</f>
        <v>40</v>
      </c>
      <c r="AJ1004" s="24">
        <f t="shared" si="294"/>
        <v>3417.67</v>
      </c>
      <c r="AK1004" s="24">
        <f t="shared" si="295"/>
        <v>85.441749999999999</v>
      </c>
      <c r="AM1004" t="str">
        <f t="shared" si="296"/>
        <v>ZONEHAUTE</v>
      </c>
      <c r="AN1004" t="str">
        <f t="shared" si="297"/>
        <v>HC</v>
      </c>
      <c r="AO1004" s="20">
        <f t="shared" si="298"/>
        <v>5209.6000000000004</v>
      </c>
      <c r="AP1004" s="20">
        <f t="shared" si="299"/>
        <v>1041.92</v>
      </c>
      <c r="AQ1004" s="20">
        <f t="shared" si="300"/>
        <v>1709.53</v>
      </c>
      <c r="AR1004" s="20">
        <f t="shared" si="301"/>
        <v>2459.83</v>
      </c>
      <c r="AS1004" s="20">
        <f t="shared" si="302"/>
        <v>3417.67</v>
      </c>
      <c r="AT1004" s="20">
        <f t="shared" si="285"/>
        <v>2432.6699999999992</v>
      </c>
      <c r="AU1004" s="20">
        <f t="shared" si="303"/>
        <v>41676.800000000003</v>
      </c>
    </row>
    <row r="1005" spans="1:47" ht="22.5">
      <c r="A1005" s="54">
        <v>1006</v>
      </c>
      <c r="B1005" s="54" t="s">
        <v>1827</v>
      </c>
      <c r="C1005" s="58" t="s">
        <v>1828</v>
      </c>
      <c r="D1005" s="79">
        <v>57</v>
      </c>
      <c r="E1005" s="79">
        <v>63</v>
      </c>
      <c r="F1005" s="80">
        <v>3425.16</v>
      </c>
      <c r="G1005" s="80">
        <v>27.58</v>
      </c>
      <c r="H1005" s="80">
        <v>3425.16</v>
      </c>
      <c r="I1005" s="80" t="s">
        <v>28</v>
      </c>
      <c r="J1005" s="80" t="s">
        <v>28</v>
      </c>
      <c r="K1005" s="80">
        <v>79.819999999999993</v>
      </c>
      <c r="L1005" s="73">
        <f t="shared" si="286"/>
        <v>99.52</v>
      </c>
      <c r="M1005" s="73">
        <f t="shared" si="287"/>
        <v>105.54</v>
      </c>
      <c r="N1005" s="72" t="str">
        <f t="shared" si="288"/>
        <v>0878</v>
      </c>
      <c r="O1005" s="74">
        <f t="shared" si="289"/>
        <v>6</v>
      </c>
      <c r="P1005" s="72">
        <f t="shared" si="290"/>
        <v>0</v>
      </c>
      <c r="Q1005" s="74">
        <f t="shared" si="291"/>
        <v>57</v>
      </c>
      <c r="R1005" s="72" t="str">
        <f t="shared" si="292"/>
        <v/>
      </c>
      <c r="S1005" s="72" t="str">
        <f t="shared" si="293"/>
        <v/>
      </c>
      <c r="AI1005" s="23">
        <f>'simulateur tarif OQN'!$B$4</f>
        <v>40</v>
      </c>
      <c r="AJ1005" s="24">
        <f t="shared" si="294"/>
        <v>2956.2999999999997</v>
      </c>
      <c r="AK1005" s="24">
        <f t="shared" si="295"/>
        <v>73.907499999999999</v>
      </c>
      <c r="AM1005" t="str">
        <f t="shared" si="296"/>
        <v>ZONEBASSE</v>
      </c>
      <c r="AN1005" t="str">
        <f t="shared" si="297"/>
        <v>HC</v>
      </c>
      <c r="AO1005" s="20">
        <f t="shared" si="298"/>
        <v>2956.2999999999997</v>
      </c>
      <c r="AP1005" s="20">
        <f t="shared" si="299"/>
        <v>3425.16</v>
      </c>
      <c r="AQ1005" s="20" t="str">
        <f t="shared" si="300"/>
        <v>.</v>
      </c>
      <c r="AR1005" s="20" t="str">
        <f t="shared" si="301"/>
        <v>.</v>
      </c>
      <c r="AS1005" s="20">
        <f t="shared" si="302"/>
        <v>1589.3</v>
      </c>
      <c r="AT1005" s="20">
        <f t="shared" si="285"/>
        <v>604.29999999999927</v>
      </c>
      <c r="AU1005" s="20">
        <f t="shared" si="303"/>
        <v>137006.39999999999</v>
      </c>
    </row>
    <row r="1006" spans="1:47" ht="22.5">
      <c r="A1006" s="54">
        <v>1007</v>
      </c>
      <c r="B1006" s="54" t="s">
        <v>1829</v>
      </c>
      <c r="C1006" s="58" t="s">
        <v>1830</v>
      </c>
      <c r="D1006" s="79">
        <v>43</v>
      </c>
      <c r="E1006" s="79">
        <v>49</v>
      </c>
      <c r="F1006" s="80">
        <v>5283.64</v>
      </c>
      <c r="G1006" s="80">
        <v>122.88</v>
      </c>
      <c r="H1006" s="80">
        <v>5283.64</v>
      </c>
      <c r="I1006" s="80" t="s">
        <v>28</v>
      </c>
      <c r="J1006" s="80" t="s">
        <v>28</v>
      </c>
      <c r="K1006" s="80">
        <v>116.01</v>
      </c>
      <c r="L1006" s="73">
        <f t="shared" si="286"/>
        <v>99.52</v>
      </c>
      <c r="M1006" s="73">
        <f t="shared" si="287"/>
        <v>105.54</v>
      </c>
      <c r="N1006" s="72" t="str">
        <f t="shared" si="288"/>
        <v>0878</v>
      </c>
      <c r="O1006" s="74">
        <f t="shared" si="289"/>
        <v>6</v>
      </c>
      <c r="P1006" s="72">
        <f t="shared" si="290"/>
        <v>0</v>
      </c>
      <c r="Q1006" s="74">
        <f t="shared" si="291"/>
        <v>43</v>
      </c>
      <c r="R1006" s="72" t="str">
        <f t="shared" si="292"/>
        <v/>
      </c>
      <c r="S1006" s="72" t="str">
        <f t="shared" si="293"/>
        <v/>
      </c>
      <c r="AI1006" s="23">
        <f>'simulateur tarif OQN'!$B$4</f>
        <v>40</v>
      </c>
      <c r="AJ1006" s="24">
        <f t="shared" si="294"/>
        <v>4915</v>
      </c>
      <c r="AK1006" s="24">
        <f t="shared" si="295"/>
        <v>122.875</v>
      </c>
      <c r="AM1006" t="str">
        <f t="shared" si="296"/>
        <v>ZONEBASSE</v>
      </c>
      <c r="AN1006" t="str">
        <f t="shared" si="297"/>
        <v>HC</v>
      </c>
      <c r="AO1006" s="20">
        <f t="shared" si="298"/>
        <v>4915</v>
      </c>
      <c r="AP1006" s="20">
        <f t="shared" si="299"/>
        <v>5283.64</v>
      </c>
      <c r="AQ1006" s="20" t="str">
        <f t="shared" si="300"/>
        <v>.</v>
      </c>
      <c r="AR1006" s="20" t="str">
        <f t="shared" si="301"/>
        <v>.</v>
      </c>
      <c r="AS1006" s="20">
        <f t="shared" si="302"/>
        <v>4239.55</v>
      </c>
      <c r="AT1006" s="20">
        <f t="shared" si="285"/>
        <v>5064.0499999999993</v>
      </c>
      <c r="AU1006" s="20">
        <f t="shared" si="303"/>
        <v>211345.6</v>
      </c>
    </row>
    <row r="1007" spans="1:47" ht="22.5">
      <c r="A1007" s="54">
        <v>1008</v>
      </c>
      <c r="B1007" s="54" t="s">
        <v>1831</v>
      </c>
      <c r="C1007" s="58" t="s">
        <v>1832</v>
      </c>
      <c r="D1007" s="79">
        <v>43</v>
      </c>
      <c r="E1007" s="79">
        <v>49</v>
      </c>
      <c r="F1007" s="80">
        <v>5527.7</v>
      </c>
      <c r="G1007" s="80">
        <v>128.55000000000001</v>
      </c>
      <c r="H1007" s="80">
        <v>5527.7</v>
      </c>
      <c r="I1007" s="80" t="s">
        <v>28</v>
      </c>
      <c r="J1007" s="80" t="s">
        <v>28</v>
      </c>
      <c r="K1007" s="80">
        <v>116.01</v>
      </c>
      <c r="L1007" s="73">
        <f t="shared" si="286"/>
        <v>99.52</v>
      </c>
      <c r="M1007" s="73">
        <f t="shared" si="287"/>
        <v>105.54</v>
      </c>
      <c r="N1007" s="72" t="str">
        <f t="shared" si="288"/>
        <v>0878</v>
      </c>
      <c r="O1007" s="74">
        <f t="shared" si="289"/>
        <v>6</v>
      </c>
      <c r="P1007" s="72">
        <f t="shared" si="290"/>
        <v>0</v>
      </c>
      <c r="Q1007" s="74">
        <f t="shared" si="291"/>
        <v>43</v>
      </c>
      <c r="R1007" s="72" t="str">
        <f t="shared" si="292"/>
        <v/>
      </c>
      <c r="S1007" s="72" t="str">
        <f t="shared" si="293"/>
        <v/>
      </c>
      <c r="AI1007" s="23">
        <f>'simulateur tarif OQN'!$B$4</f>
        <v>40</v>
      </c>
      <c r="AJ1007" s="24">
        <f t="shared" si="294"/>
        <v>5142.05</v>
      </c>
      <c r="AK1007" s="24">
        <f t="shared" si="295"/>
        <v>128.55125000000001</v>
      </c>
      <c r="AM1007" t="str">
        <f t="shared" si="296"/>
        <v>ZONEBASSE</v>
      </c>
      <c r="AN1007" t="str">
        <f t="shared" si="297"/>
        <v>HC</v>
      </c>
      <c r="AO1007" s="20">
        <f t="shared" si="298"/>
        <v>5142.05</v>
      </c>
      <c r="AP1007" s="20">
        <f t="shared" si="299"/>
        <v>5527.7</v>
      </c>
      <c r="AQ1007" s="20" t="str">
        <f t="shared" si="300"/>
        <v>.</v>
      </c>
      <c r="AR1007" s="20" t="str">
        <f t="shared" si="301"/>
        <v>.</v>
      </c>
      <c r="AS1007" s="20">
        <f t="shared" si="302"/>
        <v>4483.6099999999997</v>
      </c>
      <c r="AT1007" s="20">
        <f t="shared" si="285"/>
        <v>5308.1100000000006</v>
      </c>
      <c r="AU1007" s="20">
        <f t="shared" si="303"/>
        <v>221108</v>
      </c>
    </row>
    <row r="1008" spans="1:47">
      <c r="A1008" s="54">
        <v>1009</v>
      </c>
      <c r="B1008" s="54" t="s">
        <v>1833</v>
      </c>
      <c r="C1008" s="55" t="s">
        <v>1834</v>
      </c>
      <c r="D1008" s="79">
        <v>1</v>
      </c>
      <c r="E1008" s="79">
        <v>1</v>
      </c>
      <c r="F1008" s="80" t="s">
        <v>28</v>
      </c>
      <c r="G1008" s="80" t="s">
        <v>28</v>
      </c>
      <c r="H1008" s="80">
        <v>100.15</v>
      </c>
      <c r="I1008" s="80" t="s">
        <v>28</v>
      </c>
      <c r="J1008" s="80" t="s">
        <v>28</v>
      </c>
      <c r="K1008" s="80" t="s">
        <v>28</v>
      </c>
      <c r="L1008" s="73" t="str">
        <f t="shared" si="286"/>
        <v/>
      </c>
      <c r="M1008" s="73" t="str">
        <f t="shared" si="287"/>
        <v/>
      </c>
      <c r="N1008" s="72" t="str">
        <f t="shared" si="288"/>
        <v>0903</v>
      </c>
      <c r="O1008" s="74">
        <f t="shared" si="289"/>
        <v>0</v>
      </c>
      <c r="P1008" s="72">
        <f t="shared" si="290"/>
        <v>0</v>
      </c>
      <c r="Q1008" s="74">
        <f t="shared" si="291"/>
        <v>1</v>
      </c>
      <c r="R1008" s="72" t="str">
        <f t="shared" si="292"/>
        <v/>
      </c>
      <c r="S1008" s="72" t="str">
        <f t="shared" si="293"/>
        <v/>
      </c>
      <c r="AI1008" s="23">
        <f>'simulateur tarif OQN'!$B$4</f>
        <v>40</v>
      </c>
      <c r="AJ1008" s="24">
        <f t="shared" si="294"/>
        <v>4006</v>
      </c>
      <c r="AK1008" s="24">
        <f t="shared" si="295"/>
        <v>100.15</v>
      </c>
      <c r="AM1008" t="str">
        <f t="shared" si="296"/>
        <v>ZONEHAUTE</v>
      </c>
      <c r="AN1008" t="str">
        <f t="shared" si="297"/>
        <v>HDJ</v>
      </c>
      <c r="AO1008" s="20" t="e">
        <f t="shared" si="298"/>
        <v>#VALUE!</v>
      </c>
      <c r="AP1008" s="20">
        <f t="shared" si="299"/>
        <v>100.15</v>
      </c>
      <c r="AQ1008" s="20" t="str">
        <f t="shared" si="300"/>
        <v>.</v>
      </c>
      <c r="AR1008" s="20" t="str">
        <f t="shared" si="301"/>
        <v>.</v>
      </c>
      <c r="AS1008" s="20" t="e">
        <f t="shared" si="302"/>
        <v>#VALUE!</v>
      </c>
      <c r="AT1008" s="20" t="e">
        <f t="shared" si="285"/>
        <v>#VALUE!</v>
      </c>
      <c r="AU1008" s="20">
        <f t="shared" si="303"/>
        <v>4006</v>
      </c>
    </row>
    <row r="1009" spans="1:47">
      <c r="A1009" s="54">
        <v>1010</v>
      </c>
      <c r="B1009" s="54" t="s">
        <v>1835</v>
      </c>
      <c r="C1009" s="55" t="s">
        <v>1836</v>
      </c>
      <c r="D1009" s="79">
        <v>1</v>
      </c>
      <c r="E1009" s="79">
        <v>1</v>
      </c>
      <c r="F1009" s="80" t="s">
        <v>28</v>
      </c>
      <c r="G1009" s="80" t="s">
        <v>28</v>
      </c>
      <c r="H1009" s="80">
        <v>165.85</v>
      </c>
      <c r="I1009" s="80" t="s">
        <v>28</v>
      </c>
      <c r="J1009" s="80" t="s">
        <v>28</v>
      </c>
      <c r="K1009" s="80" t="s">
        <v>28</v>
      </c>
      <c r="L1009" s="73" t="str">
        <f t="shared" si="286"/>
        <v/>
      </c>
      <c r="M1009" s="73" t="str">
        <f t="shared" si="287"/>
        <v/>
      </c>
      <c r="N1009" s="72" t="str">
        <f t="shared" si="288"/>
        <v>0903</v>
      </c>
      <c r="O1009" s="74">
        <f t="shared" si="289"/>
        <v>0</v>
      </c>
      <c r="P1009" s="72">
        <f t="shared" si="290"/>
        <v>0</v>
      </c>
      <c r="Q1009" s="74">
        <f t="shared" si="291"/>
        <v>1</v>
      </c>
      <c r="R1009" s="72" t="str">
        <f t="shared" si="292"/>
        <v/>
      </c>
      <c r="S1009" s="72" t="str">
        <f t="shared" si="293"/>
        <v/>
      </c>
      <c r="AI1009" s="23">
        <f>'simulateur tarif OQN'!$B$4</f>
        <v>40</v>
      </c>
      <c r="AJ1009" s="24">
        <f t="shared" si="294"/>
        <v>6634</v>
      </c>
      <c r="AK1009" s="24">
        <f t="shared" si="295"/>
        <v>165.85</v>
      </c>
      <c r="AM1009" t="str">
        <f t="shared" si="296"/>
        <v>ZONEHAUTE</v>
      </c>
      <c r="AN1009" t="str">
        <f t="shared" si="297"/>
        <v>HDJ</v>
      </c>
      <c r="AO1009" s="20" t="e">
        <f t="shared" si="298"/>
        <v>#VALUE!</v>
      </c>
      <c r="AP1009" s="20">
        <f t="shared" si="299"/>
        <v>165.85</v>
      </c>
      <c r="AQ1009" s="20" t="str">
        <f t="shared" si="300"/>
        <v>.</v>
      </c>
      <c r="AR1009" s="20" t="str">
        <f t="shared" si="301"/>
        <v>.</v>
      </c>
      <c r="AS1009" s="20" t="e">
        <f t="shared" si="302"/>
        <v>#VALUE!</v>
      </c>
      <c r="AT1009" s="20" t="e">
        <f t="shared" si="285"/>
        <v>#VALUE!</v>
      </c>
      <c r="AU1009" s="20">
        <f t="shared" si="303"/>
        <v>6634</v>
      </c>
    </row>
    <row r="1010" spans="1:47" ht="22.5">
      <c r="A1010" s="54">
        <v>1011</v>
      </c>
      <c r="B1010" s="54" t="s">
        <v>1837</v>
      </c>
      <c r="C1010" s="58" t="s">
        <v>1838</v>
      </c>
      <c r="D1010" s="79">
        <v>90</v>
      </c>
      <c r="E1010" s="79">
        <v>90</v>
      </c>
      <c r="F1010" s="80">
        <v>19278.11</v>
      </c>
      <c r="G1010" s="80">
        <v>214.2</v>
      </c>
      <c r="H1010" s="80">
        <v>19278.11</v>
      </c>
      <c r="I1010" s="80" t="s">
        <v>28</v>
      </c>
      <c r="J1010" s="80" t="s">
        <v>28</v>
      </c>
      <c r="K1010" s="80">
        <v>214.2</v>
      </c>
      <c r="L1010" s="73">
        <f t="shared" si="286"/>
        <v>159.85</v>
      </c>
      <c r="M1010" s="73">
        <f t="shared" si="287"/>
        <v>198.48</v>
      </c>
      <c r="N1010" s="72" t="str">
        <f t="shared" si="288"/>
        <v>0903</v>
      </c>
      <c r="O1010" s="74">
        <f t="shared" si="289"/>
        <v>0</v>
      </c>
      <c r="P1010" s="72">
        <f t="shared" si="290"/>
        <v>0</v>
      </c>
      <c r="Q1010" s="74">
        <f t="shared" si="291"/>
        <v>90</v>
      </c>
      <c r="R1010" s="72" t="str">
        <f t="shared" si="292"/>
        <v/>
      </c>
      <c r="S1010" s="72" t="str">
        <f t="shared" si="293"/>
        <v/>
      </c>
      <c r="AI1010" s="23">
        <f>'simulateur tarif OQN'!$B$4</f>
        <v>40</v>
      </c>
      <c r="AJ1010" s="24">
        <f t="shared" si="294"/>
        <v>8568.11</v>
      </c>
      <c r="AK1010" s="24">
        <f t="shared" si="295"/>
        <v>214.20275000000001</v>
      </c>
      <c r="AM1010" t="str">
        <f t="shared" si="296"/>
        <v>ZONEBASSE</v>
      </c>
      <c r="AN1010" t="str">
        <f t="shared" si="297"/>
        <v>HC</v>
      </c>
      <c r="AO1010" s="20">
        <f t="shared" si="298"/>
        <v>8568.11</v>
      </c>
      <c r="AP1010" s="20">
        <f t="shared" si="299"/>
        <v>19278.11</v>
      </c>
      <c r="AQ1010" s="20" t="str">
        <f t="shared" si="300"/>
        <v>.</v>
      </c>
      <c r="AR1010" s="20" t="str">
        <f t="shared" si="301"/>
        <v>.</v>
      </c>
      <c r="AS1010" s="20">
        <f t="shared" si="302"/>
        <v>8568.11</v>
      </c>
      <c r="AT1010" s="20">
        <f t="shared" si="285"/>
        <v>11285.61</v>
      </c>
      <c r="AU1010" s="20">
        <f t="shared" si="303"/>
        <v>771124.4</v>
      </c>
    </row>
    <row r="1011" spans="1:47" ht="22.5">
      <c r="A1011" s="54">
        <v>1012</v>
      </c>
      <c r="B1011" s="54" t="s">
        <v>1839</v>
      </c>
      <c r="C1011" s="58" t="s">
        <v>1840</v>
      </c>
      <c r="D1011" s="79">
        <v>90</v>
      </c>
      <c r="E1011" s="79">
        <v>90</v>
      </c>
      <c r="F1011" s="80">
        <v>13291.85</v>
      </c>
      <c r="G1011" s="80">
        <v>147.69</v>
      </c>
      <c r="H1011" s="80">
        <v>13291.85</v>
      </c>
      <c r="I1011" s="80" t="s">
        <v>28</v>
      </c>
      <c r="J1011" s="80" t="s">
        <v>28</v>
      </c>
      <c r="K1011" s="80">
        <v>147.69</v>
      </c>
      <c r="L1011" s="73">
        <f t="shared" si="286"/>
        <v>159.85</v>
      </c>
      <c r="M1011" s="73">
        <f t="shared" si="287"/>
        <v>198.48</v>
      </c>
      <c r="N1011" s="72" t="str">
        <f t="shared" si="288"/>
        <v>0903</v>
      </c>
      <c r="O1011" s="74">
        <f t="shared" si="289"/>
        <v>0</v>
      </c>
      <c r="P1011" s="72">
        <f t="shared" si="290"/>
        <v>0</v>
      </c>
      <c r="Q1011" s="74">
        <f t="shared" si="291"/>
        <v>90</v>
      </c>
      <c r="R1011" s="72" t="str">
        <f t="shared" si="292"/>
        <v/>
      </c>
      <c r="S1011" s="72" t="str">
        <f t="shared" si="293"/>
        <v/>
      </c>
      <c r="AI1011" s="23">
        <f>'simulateur tarif OQN'!$B$4</f>
        <v>40</v>
      </c>
      <c r="AJ1011" s="24">
        <f t="shared" si="294"/>
        <v>5907.35</v>
      </c>
      <c r="AK1011" s="24">
        <f t="shared" si="295"/>
        <v>147.68375</v>
      </c>
      <c r="AM1011" t="str">
        <f t="shared" si="296"/>
        <v>ZONEBASSE</v>
      </c>
      <c r="AN1011" t="str">
        <f t="shared" si="297"/>
        <v>HC</v>
      </c>
      <c r="AO1011" s="20">
        <f t="shared" si="298"/>
        <v>5907.35</v>
      </c>
      <c r="AP1011" s="20">
        <f t="shared" si="299"/>
        <v>13291.85</v>
      </c>
      <c r="AQ1011" s="20" t="str">
        <f t="shared" si="300"/>
        <v>.</v>
      </c>
      <c r="AR1011" s="20" t="str">
        <f t="shared" si="301"/>
        <v>.</v>
      </c>
      <c r="AS1011" s="20">
        <f t="shared" si="302"/>
        <v>5907.35</v>
      </c>
      <c r="AT1011" s="20">
        <f t="shared" si="285"/>
        <v>5299.35</v>
      </c>
      <c r="AU1011" s="20">
        <f t="shared" si="303"/>
        <v>531674</v>
      </c>
    </row>
    <row r="1012" spans="1:47" ht="33.75">
      <c r="A1012" s="54">
        <v>1013</v>
      </c>
      <c r="B1012" s="54" t="s">
        <v>1841</v>
      </c>
      <c r="C1012" s="58" t="s">
        <v>1842</v>
      </c>
      <c r="D1012" s="79">
        <v>90</v>
      </c>
      <c r="E1012" s="79">
        <v>90</v>
      </c>
      <c r="F1012" s="80">
        <v>25459</v>
      </c>
      <c r="G1012" s="80">
        <v>282.88</v>
      </c>
      <c r="H1012" s="80">
        <v>25459</v>
      </c>
      <c r="I1012" s="80" t="s">
        <v>28</v>
      </c>
      <c r="J1012" s="80" t="s">
        <v>28</v>
      </c>
      <c r="K1012" s="80">
        <v>282.88</v>
      </c>
      <c r="L1012" s="73">
        <f t="shared" si="286"/>
        <v>159.85</v>
      </c>
      <c r="M1012" s="73">
        <f t="shared" si="287"/>
        <v>198.48</v>
      </c>
      <c r="N1012" s="72" t="str">
        <f t="shared" si="288"/>
        <v>0903</v>
      </c>
      <c r="O1012" s="74">
        <f t="shared" si="289"/>
        <v>0</v>
      </c>
      <c r="P1012" s="72">
        <f t="shared" si="290"/>
        <v>0</v>
      </c>
      <c r="Q1012" s="74">
        <f t="shared" si="291"/>
        <v>90</v>
      </c>
      <c r="R1012" s="72" t="str">
        <f t="shared" si="292"/>
        <v/>
      </c>
      <c r="S1012" s="72" t="str">
        <f t="shared" si="293"/>
        <v/>
      </c>
      <c r="AI1012" s="23">
        <f>'simulateur tarif OQN'!$B$4</f>
        <v>40</v>
      </c>
      <c r="AJ1012" s="24">
        <f t="shared" si="294"/>
        <v>11315</v>
      </c>
      <c r="AK1012" s="24">
        <f t="shared" si="295"/>
        <v>282.875</v>
      </c>
      <c r="AM1012" t="str">
        <f t="shared" si="296"/>
        <v>ZONEBASSE</v>
      </c>
      <c r="AN1012" t="str">
        <f t="shared" si="297"/>
        <v>HC</v>
      </c>
      <c r="AO1012" s="20">
        <f t="shared" si="298"/>
        <v>11315</v>
      </c>
      <c r="AP1012" s="20">
        <f t="shared" si="299"/>
        <v>25459</v>
      </c>
      <c r="AQ1012" s="20" t="str">
        <f t="shared" si="300"/>
        <v>.</v>
      </c>
      <c r="AR1012" s="20" t="str">
        <f t="shared" si="301"/>
        <v>.</v>
      </c>
      <c r="AS1012" s="20">
        <f t="shared" si="302"/>
        <v>11315</v>
      </c>
      <c r="AT1012" s="20">
        <f t="shared" si="285"/>
        <v>17466.5</v>
      </c>
      <c r="AU1012" s="20">
        <f t="shared" si="303"/>
        <v>1018360</v>
      </c>
    </row>
    <row r="1013" spans="1:47" ht="33.75">
      <c r="A1013" s="54">
        <v>1014</v>
      </c>
      <c r="B1013" s="54" t="s">
        <v>1843</v>
      </c>
      <c r="C1013" s="58" t="s">
        <v>1844</v>
      </c>
      <c r="D1013" s="79">
        <v>90</v>
      </c>
      <c r="E1013" s="79">
        <v>90</v>
      </c>
      <c r="F1013" s="80">
        <v>19125.52</v>
      </c>
      <c r="G1013" s="80">
        <v>212.51</v>
      </c>
      <c r="H1013" s="80">
        <v>19125.52</v>
      </c>
      <c r="I1013" s="80" t="s">
        <v>28</v>
      </c>
      <c r="J1013" s="80" t="s">
        <v>28</v>
      </c>
      <c r="K1013" s="80">
        <v>212.51</v>
      </c>
      <c r="L1013" s="73">
        <f t="shared" si="286"/>
        <v>159.85</v>
      </c>
      <c r="M1013" s="73">
        <f t="shared" si="287"/>
        <v>198.48</v>
      </c>
      <c r="N1013" s="72" t="str">
        <f t="shared" si="288"/>
        <v>0903</v>
      </c>
      <c r="O1013" s="74">
        <f t="shared" si="289"/>
        <v>0</v>
      </c>
      <c r="P1013" s="72">
        <f t="shared" si="290"/>
        <v>0</v>
      </c>
      <c r="Q1013" s="74">
        <f t="shared" si="291"/>
        <v>90</v>
      </c>
      <c r="R1013" s="72" t="str">
        <f t="shared" si="292"/>
        <v/>
      </c>
      <c r="S1013" s="72" t="str">
        <f t="shared" si="293"/>
        <v/>
      </c>
      <c r="AI1013" s="23">
        <f>'simulateur tarif OQN'!$B$4</f>
        <v>40</v>
      </c>
      <c r="AJ1013" s="24">
        <f t="shared" si="294"/>
        <v>8500.02</v>
      </c>
      <c r="AK1013" s="24">
        <f t="shared" si="295"/>
        <v>212.50050000000002</v>
      </c>
      <c r="AM1013" t="str">
        <f t="shared" si="296"/>
        <v>ZONEBASSE</v>
      </c>
      <c r="AN1013" t="str">
        <f t="shared" si="297"/>
        <v>HC</v>
      </c>
      <c r="AO1013" s="20">
        <f t="shared" si="298"/>
        <v>8500.02</v>
      </c>
      <c r="AP1013" s="20">
        <f t="shared" si="299"/>
        <v>19125.52</v>
      </c>
      <c r="AQ1013" s="20" t="str">
        <f t="shared" si="300"/>
        <v>.</v>
      </c>
      <c r="AR1013" s="20" t="str">
        <f t="shared" si="301"/>
        <v>.</v>
      </c>
      <c r="AS1013" s="20">
        <f t="shared" si="302"/>
        <v>8500.02</v>
      </c>
      <c r="AT1013" s="20">
        <f t="shared" si="285"/>
        <v>11133.02</v>
      </c>
      <c r="AU1013" s="20">
        <f t="shared" si="303"/>
        <v>765020.8</v>
      </c>
    </row>
    <row r="1014" spans="1:47" ht="22.5">
      <c r="A1014" s="54">
        <v>1015</v>
      </c>
      <c r="B1014" s="54" t="s">
        <v>1845</v>
      </c>
      <c r="C1014" s="58" t="s">
        <v>1846</v>
      </c>
      <c r="D1014" s="79">
        <v>15</v>
      </c>
      <c r="E1014" s="79">
        <v>35</v>
      </c>
      <c r="F1014" s="80">
        <v>3706.32</v>
      </c>
      <c r="G1014" s="80">
        <v>247.09</v>
      </c>
      <c r="H1014" s="80">
        <v>3706.32</v>
      </c>
      <c r="I1014" s="80">
        <v>4690.92</v>
      </c>
      <c r="J1014" s="80">
        <v>5942.73</v>
      </c>
      <c r="K1014" s="80">
        <v>164.67</v>
      </c>
      <c r="L1014" s="73">
        <f t="shared" si="286"/>
        <v>176</v>
      </c>
      <c r="M1014" s="73">
        <f t="shared" si="287"/>
        <v>198.48</v>
      </c>
      <c r="N1014" s="72" t="str">
        <f t="shared" si="288"/>
        <v>0903</v>
      </c>
      <c r="O1014" s="74">
        <f t="shared" si="289"/>
        <v>20</v>
      </c>
      <c r="P1014" s="72">
        <f t="shared" si="290"/>
        <v>1</v>
      </c>
      <c r="Q1014" s="74">
        <f t="shared" si="291"/>
        <v>15</v>
      </c>
      <c r="R1014" s="72">
        <f t="shared" si="292"/>
        <v>22</v>
      </c>
      <c r="S1014" s="72">
        <f t="shared" si="293"/>
        <v>29</v>
      </c>
      <c r="AI1014" s="23">
        <f>'simulateur tarif OQN'!$B$4</f>
        <v>40</v>
      </c>
      <c r="AJ1014" s="24">
        <f t="shared" si="294"/>
        <v>6766.08</v>
      </c>
      <c r="AK1014" s="24">
        <f t="shared" si="295"/>
        <v>169.15199999999999</v>
      </c>
      <c r="AM1014" t="str">
        <f t="shared" si="296"/>
        <v>ZONEHAUTE</v>
      </c>
      <c r="AN1014" t="str">
        <f t="shared" si="297"/>
        <v>HC</v>
      </c>
      <c r="AO1014" s="20">
        <f t="shared" si="298"/>
        <v>9883.57</v>
      </c>
      <c r="AP1014" s="20">
        <f t="shared" si="299"/>
        <v>3706.32</v>
      </c>
      <c r="AQ1014" s="20">
        <f t="shared" si="300"/>
        <v>4690.92</v>
      </c>
      <c r="AR1014" s="20">
        <f t="shared" si="301"/>
        <v>5942.73</v>
      </c>
      <c r="AS1014" s="20">
        <f t="shared" si="302"/>
        <v>6766.08</v>
      </c>
      <c r="AT1014" s="20">
        <f t="shared" si="285"/>
        <v>6199.5799999999981</v>
      </c>
      <c r="AU1014" s="20">
        <f t="shared" si="303"/>
        <v>148252.80000000002</v>
      </c>
    </row>
    <row r="1015" spans="1:47" ht="22.5">
      <c r="A1015" s="54">
        <v>1016</v>
      </c>
      <c r="B1015" s="54" t="s">
        <v>1847</v>
      </c>
      <c r="C1015" s="58" t="s">
        <v>1848</v>
      </c>
      <c r="D1015" s="79">
        <v>43</v>
      </c>
      <c r="E1015" s="79">
        <v>49</v>
      </c>
      <c r="F1015" s="80">
        <v>8721.7199999999993</v>
      </c>
      <c r="G1015" s="80">
        <v>179.12</v>
      </c>
      <c r="H1015" s="80">
        <v>8721.7199999999993</v>
      </c>
      <c r="I1015" s="80" t="s">
        <v>28</v>
      </c>
      <c r="J1015" s="80" t="s">
        <v>28</v>
      </c>
      <c r="K1015" s="80">
        <v>185.57</v>
      </c>
      <c r="L1015" s="73">
        <f t="shared" si="286"/>
        <v>176</v>
      </c>
      <c r="M1015" s="73">
        <f t="shared" si="287"/>
        <v>198.48</v>
      </c>
      <c r="N1015" s="72" t="str">
        <f t="shared" si="288"/>
        <v>0903</v>
      </c>
      <c r="O1015" s="74">
        <f t="shared" si="289"/>
        <v>6</v>
      </c>
      <c r="P1015" s="72">
        <f t="shared" si="290"/>
        <v>0</v>
      </c>
      <c r="Q1015" s="74">
        <f t="shared" si="291"/>
        <v>43</v>
      </c>
      <c r="R1015" s="72" t="str">
        <f t="shared" si="292"/>
        <v/>
      </c>
      <c r="S1015" s="72" t="str">
        <f t="shared" si="293"/>
        <v/>
      </c>
      <c r="AI1015" s="23">
        <f>'simulateur tarif OQN'!$B$4</f>
        <v>40</v>
      </c>
      <c r="AJ1015" s="24">
        <f t="shared" si="294"/>
        <v>8184.36</v>
      </c>
      <c r="AK1015" s="24">
        <f t="shared" si="295"/>
        <v>204.60899999999998</v>
      </c>
      <c r="AM1015" t="str">
        <f t="shared" si="296"/>
        <v>ZONEBASSE</v>
      </c>
      <c r="AN1015" t="str">
        <f t="shared" si="297"/>
        <v>HC</v>
      </c>
      <c r="AO1015" s="20">
        <f t="shared" si="298"/>
        <v>8184.36</v>
      </c>
      <c r="AP1015" s="20">
        <f t="shared" si="299"/>
        <v>8721.7199999999993</v>
      </c>
      <c r="AQ1015" s="20" t="str">
        <f t="shared" si="300"/>
        <v>.</v>
      </c>
      <c r="AR1015" s="20" t="str">
        <f t="shared" si="301"/>
        <v>.</v>
      </c>
      <c r="AS1015" s="20">
        <f t="shared" si="302"/>
        <v>7051.5899999999992</v>
      </c>
      <c r="AT1015" s="20">
        <f t="shared" si="285"/>
        <v>7530.09</v>
      </c>
      <c r="AU1015" s="20">
        <f t="shared" si="303"/>
        <v>348868.8</v>
      </c>
    </row>
    <row r="1016" spans="1:47" ht="22.5">
      <c r="A1016" s="54">
        <v>1017</v>
      </c>
      <c r="B1016" s="54" t="s">
        <v>1849</v>
      </c>
      <c r="C1016" s="58" t="s">
        <v>1850</v>
      </c>
      <c r="D1016" s="79">
        <v>36</v>
      </c>
      <c r="E1016" s="79">
        <v>42</v>
      </c>
      <c r="F1016" s="80">
        <v>7072.7</v>
      </c>
      <c r="G1016" s="80">
        <v>196.46</v>
      </c>
      <c r="H1016" s="80">
        <v>7072.7</v>
      </c>
      <c r="I1016" s="80" t="s">
        <v>28</v>
      </c>
      <c r="J1016" s="80" t="s">
        <v>28</v>
      </c>
      <c r="K1016" s="80">
        <v>179.06</v>
      </c>
      <c r="L1016" s="73">
        <f t="shared" si="286"/>
        <v>176</v>
      </c>
      <c r="M1016" s="73">
        <f t="shared" si="287"/>
        <v>198.48</v>
      </c>
      <c r="N1016" s="72" t="str">
        <f t="shared" si="288"/>
        <v>0903</v>
      </c>
      <c r="O1016" s="74">
        <f t="shared" si="289"/>
        <v>6</v>
      </c>
      <c r="P1016" s="72">
        <f t="shared" si="290"/>
        <v>0</v>
      </c>
      <c r="Q1016" s="74">
        <f t="shared" si="291"/>
        <v>36</v>
      </c>
      <c r="R1016" s="72" t="str">
        <f t="shared" si="292"/>
        <v/>
      </c>
      <c r="S1016" s="72" t="str">
        <f t="shared" si="293"/>
        <v/>
      </c>
      <c r="AI1016" s="23">
        <f>'simulateur tarif OQN'!$B$4</f>
        <v>40</v>
      </c>
      <c r="AJ1016" s="24">
        <f t="shared" si="294"/>
        <v>7072.7</v>
      </c>
      <c r="AK1016" s="24">
        <f t="shared" si="295"/>
        <v>176.8175</v>
      </c>
      <c r="AM1016" t="str">
        <f t="shared" si="296"/>
        <v>ZONEFORF1</v>
      </c>
      <c r="AN1016" t="str">
        <f t="shared" si="297"/>
        <v>HC</v>
      </c>
      <c r="AO1016" s="20">
        <f t="shared" si="298"/>
        <v>7858.54</v>
      </c>
      <c r="AP1016" s="20">
        <f t="shared" si="299"/>
        <v>7072.7</v>
      </c>
      <c r="AQ1016" s="20" t="str">
        <f t="shared" si="300"/>
        <v>.</v>
      </c>
      <c r="AR1016" s="20" t="str">
        <f t="shared" si="301"/>
        <v>.</v>
      </c>
      <c r="AS1016" s="20">
        <f t="shared" si="302"/>
        <v>6714.58</v>
      </c>
      <c r="AT1016" s="20">
        <f t="shared" si="285"/>
        <v>6867.5800000000017</v>
      </c>
      <c r="AU1016" s="20">
        <f t="shared" si="303"/>
        <v>282908</v>
      </c>
    </row>
    <row r="1017" spans="1:47" ht="22.5">
      <c r="A1017" s="54">
        <v>1018</v>
      </c>
      <c r="B1017" s="54" t="s">
        <v>1851</v>
      </c>
      <c r="C1017" s="58" t="s">
        <v>1852</v>
      </c>
      <c r="D1017" s="79">
        <v>64</v>
      </c>
      <c r="E1017" s="79">
        <v>70</v>
      </c>
      <c r="F1017" s="80">
        <v>10728.8</v>
      </c>
      <c r="G1017" s="80">
        <v>130.58000000000001</v>
      </c>
      <c r="H1017" s="80">
        <v>10728.8</v>
      </c>
      <c r="I1017" s="80" t="s">
        <v>28</v>
      </c>
      <c r="J1017" s="80" t="s">
        <v>28</v>
      </c>
      <c r="K1017" s="80">
        <v>179.06</v>
      </c>
      <c r="L1017" s="73">
        <f t="shared" si="286"/>
        <v>176</v>
      </c>
      <c r="M1017" s="73">
        <f t="shared" si="287"/>
        <v>198.48</v>
      </c>
      <c r="N1017" s="72" t="str">
        <f t="shared" si="288"/>
        <v>0903</v>
      </c>
      <c r="O1017" s="74">
        <f t="shared" si="289"/>
        <v>6</v>
      </c>
      <c r="P1017" s="72">
        <f t="shared" si="290"/>
        <v>0</v>
      </c>
      <c r="Q1017" s="74">
        <f t="shared" si="291"/>
        <v>64</v>
      </c>
      <c r="R1017" s="72" t="str">
        <f t="shared" si="292"/>
        <v/>
      </c>
      <c r="S1017" s="72" t="str">
        <f t="shared" si="293"/>
        <v/>
      </c>
      <c r="AI1017" s="23">
        <f>'simulateur tarif OQN'!$B$4</f>
        <v>40</v>
      </c>
      <c r="AJ1017" s="24">
        <f t="shared" si="294"/>
        <v>7594.8799999999992</v>
      </c>
      <c r="AK1017" s="24">
        <f t="shared" si="295"/>
        <v>189.87199999999999</v>
      </c>
      <c r="AM1017" t="str">
        <f t="shared" si="296"/>
        <v>ZONEBASSE</v>
      </c>
      <c r="AN1017" t="str">
        <f t="shared" si="297"/>
        <v>HC</v>
      </c>
      <c r="AO1017" s="20">
        <f t="shared" si="298"/>
        <v>7594.8799999999992</v>
      </c>
      <c r="AP1017" s="20">
        <f t="shared" si="299"/>
        <v>10728.8</v>
      </c>
      <c r="AQ1017" s="20" t="str">
        <f t="shared" si="300"/>
        <v>.</v>
      </c>
      <c r="AR1017" s="20" t="str">
        <f t="shared" si="301"/>
        <v>.</v>
      </c>
      <c r="AS1017" s="20">
        <f t="shared" si="302"/>
        <v>5356.9999999999991</v>
      </c>
      <c r="AT1017" s="20">
        <f t="shared" si="285"/>
        <v>5510</v>
      </c>
      <c r="AU1017" s="20">
        <f t="shared" si="303"/>
        <v>429152</v>
      </c>
    </row>
    <row r="1018" spans="1:47">
      <c r="A1018" s="54">
        <v>1019</v>
      </c>
      <c r="B1018" s="54" t="s">
        <v>1853</v>
      </c>
      <c r="C1018" s="55" t="s">
        <v>1854</v>
      </c>
      <c r="D1018" s="79">
        <v>1</v>
      </c>
      <c r="E1018" s="79">
        <v>1</v>
      </c>
      <c r="F1018" s="80" t="s">
        <v>28</v>
      </c>
      <c r="G1018" s="80" t="s">
        <v>28</v>
      </c>
      <c r="H1018" s="80">
        <v>113.29</v>
      </c>
      <c r="I1018" s="80" t="s">
        <v>28</v>
      </c>
      <c r="J1018" s="80" t="s">
        <v>28</v>
      </c>
      <c r="K1018" s="80" t="s">
        <v>28</v>
      </c>
      <c r="L1018" s="73" t="str">
        <f t="shared" si="286"/>
        <v/>
      </c>
      <c r="M1018" s="73" t="str">
        <f t="shared" si="287"/>
        <v/>
      </c>
      <c r="N1018" s="72" t="str">
        <f t="shared" si="288"/>
        <v>0906</v>
      </c>
      <c r="O1018" s="74">
        <f t="shared" si="289"/>
        <v>0</v>
      </c>
      <c r="P1018" s="72">
        <f t="shared" si="290"/>
        <v>0</v>
      </c>
      <c r="Q1018" s="74">
        <f t="shared" si="291"/>
        <v>1</v>
      </c>
      <c r="R1018" s="72" t="str">
        <f t="shared" si="292"/>
        <v/>
      </c>
      <c r="S1018" s="72" t="str">
        <f t="shared" si="293"/>
        <v/>
      </c>
      <c r="AI1018" s="23">
        <f>'simulateur tarif OQN'!$B$4</f>
        <v>40</v>
      </c>
      <c r="AJ1018" s="24">
        <f t="shared" si="294"/>
        <v>4531.6000000000004</v>
      </c>
      <c r="AK1018" s="24">
        <f t="shared" si="295"/>
        <v>113.29</v>
      </c>
      <c r="AM1018" t="str">
        <f t="shared" si="296"/>
        <v>ZONEHAUTE</v>
      </c>
      <c r="AN1018" t="str">
        <f t="shared" si="297"/>
        <v>HDJ</v>
      </c>
      <c r="AO1018" s="20" t="e">
        <f t="shared" si="298"/>
        <v>#VALUE!</v>
      </c>
      <c r="AP1018" s="20">
        <f t="shared" si="299"/>
        <v>113.29</v>
      </c>
      <c r="AQ1018" s="20" t="str">
        <f t="shared" si="300"/>
        <v>.</v>
      </c>
      <c r="AR1018" s="20" t="str">
        <f t="shared" si="301"/>
        <v>.</v>
      </c>
      <c r="AS1018" s="20" t="e">
        <f t="shared" si="302"/>
        <v>#VALUE!</v>
      </c>
      <c r="AT1018" s="20" t="e">
        <f t="shared" si="285"/>
        <v>#VALUE!</v>
      </c>
      <c r="AU1018" s="20">
        <f t="shared" si="303"/>
        <v>4531.6000000000004</v>
      </c>
    </row>
    <row r="1019" spans="1:47" ht="22.5">
      <c r="A1019" s="54">
        <v>1020</v>
      </c>
      <c r="B1019" s="54" t="s">
        <v>1855</v>
      </c>
      <c r="C1019" s="58" t="s">
        <v>1856</v>
      </c>
      <c r="D1019" s="79">
        <v>43</v>
      </c>
      <c r="E1019" s="79">
        <v>49</v>
      </c>
      <c r="F1019" s="80">
        <v>4336.47</v>
      </c>
      <c r="G1019" s="80">
        <v>100.85</v>
      </c>
      <c r="H1019" s="80">
        <v>4336.47</v>
      </c>
      <c r="I1019" s="80" t="s">
        <v>28</v>
      </c>
      <c r="J1019" s="80" t="s">
        <v>28</v>
      </c>
      <c r="K1019" s="80">
        <v>92.27</v>
      </c>
      <c r="L1019" s="73">
        <f t="shared" si="286"/>
        <v>120.75</v>
      </c>
      <c r="M1019" s="73">
        <f t="shared" si="287"/>
        <v>117.11</v>
      </c>
      <c r="N1019" s="72" t="str">
        <f t="shared" si="288"/>
        <v>0906</v>
      </c>
      <c r="O1019" s="74">
        <f t="shared" si="289"/>
        <v>6</v>
      </c>
      <c r="P1019" s="72">
        <f t="shared" si="290"/>
        <v>0</v>
      </c>
      <c r="Q1019" s="74">
        <f t="shared" si="291"/>
        <v>43</v>
      </c>
      <c r="R1019" s="72" t="str">
        <f t="shared" si="292"/>
        <v/>
      </c>
      <c r="S1019" s="72" t="str">
        <f t="shared" si="293"/>
        <v/>
      </c>
      <c r="AI1019" s="23">
        <f>'simulateur tarif OQN'!$B$4</f>
        <v>40</v>
      </c>
      <c r="AJ1019" s="24">
        <f t="shared" si="294"/>
        <v>4033.92</v>
      </c>
      <c r="AK1019" s="24">
        <f t="shared" si="295"/>
        <v>100.848</v>
      </c>
      <c r="AM1019" t="str">
        <f t="shared" si="296"/>
        <v>ZONEBASSE</v>
      </c>
      <c r="AN1019" t="str">
        <f t="shared" si="297"/>
        <v>HC</v>
      </c>
      <c r="AO1019" s="20">
        <f t="shared" si="298"/>
        <v>4033.92</v>
      </c>
      <c r="AP1019" s="20">
        <f t="shared" si="299"/>
        <v>4336.47</v>
      </c>
      <c r="AQ1019" s="20" t="str">
        <f t="shared" si="300"/>
        <v>.</v>
      </c>
      <c r="AR1019" s="20" t="str">
        <f t="shared" si="301"/>
        <v>.</v>
      </c>
      <c r="AS1019" s="20">
        <f t="shared" si="302"/>
        <v>3506.0400000000004</v>
      </c>
      <c r="AT1019" s="20">
        <f t="shared" ref="AT1019:AT1082" si="304">IF(P1019=1,J1019+(90-E1019)*K1019,H1019+(90-E1019)*K1019)+(AI1019-90)*L1019</f>
        <v>2082.04</v>
      </c>
      <c r="AU1019" s="20">
        <f t="shared" si="303"/>
        <v>173458.80000000002</v>
      </c>
    </row>
    <row r="1020" spans="1:47" ht="22.5">
      <c r="A1020" s="54">
        <v>1021</v>
      </c>
      <c r="B1020" s="54" t="s">
        <v>1857</v>
      </c>
      <c r="C1020" s="58" t="s">
        <v>1858</v>
      </c>
      <c r="D1020" s="79">
        <v>71</v>
      </c>
      <c r="E1020" s="79">
        <v>77</v>
      </c>
      <c r="F1020" s="80">
        <v>7438.58</v>
      </c>
      <c r="G1020" s="80">
        <v>104.77</v>
      </c>
      <c r="H1020" s="80">
        <v>7438.58</v>
      </c>
      <c r="I1020" s="80" t="s">
        <v>28</v>
      </c>
      <c r="J1020" s="80" t="s">
        <v>28</v>
      </c>
      <c r="K1020" s="80">
        <v>100.86</v>
      </c>
      <c r="L1020" s="73">
        <f t="shared" si="286"/>
        <v>120.75</v>
      </c>
      <c r="M1020" s="73">
        <f t="shared" si="287"/>
        <v>117.11</v>
      </c>
      <c r="N1020" s="72" t="str">
        <f t="shared" si="288"/>
        <v>0906</v>
      </c>
      <c r="O1020" s="74">
        <f t="shared" si="289"/>
        <v>6</v>
      </c>
      <c r="P1020" s="72">
        <f t="shared" si="290"/>
        <v>0</v>
      </c>
      <c r="Q1020" s="74">
        <f t="shared" si="291"/>
        <v>71</v>
      </c>
      <c r="R1020" s="72" t="str">
        <f t="shared" si="292"/>
        <v/>
      </c>
      <c r="S1020" s="72" t="str">
        <f t="shared" si="293"/>
        <v/>
      </c>
      <c r="AI1020" s="23">
        <f>'simulateur tarif OQN'!$B$4</f>
        <v>40</v>
      </c>
      <c r="AJ1020" s="24">
        <f t="shared" si="294"/>
        <v>4190.71</v>
      </c>
      <c r="AK1020" s="24">
        <f t="shared" si="295"/>
        <v>104.76775000000001</v>
      </c>
      <c r="AM1020" t="str">
        <f t="shared" si="296"/>
        <v>ZONEBASSE</v>
      </c>
      <c r="AN1020" t="str">
        <f t="shared" si="297"/>
        <v>HC</v>
      </c>
      <c r="AO1020" s="20">
        <f t="shared" si="298"/>
        <v>4190.71</v>
      </c>
      <c r="AP1020" s="20">
        <f t="shared" si="299"/>
        <v>7438.58</v>
      </c>
      <c r="AQ1020" s="20" t="str">
        <f t="shared" si="300"/>
        <v>.</v>
      </c>
      <c r="AR1020" s="20" t="str">
        <f t="shared" si="301"/>
        <v>.</v>
      </c>
      <c r="AS1020" s="20">
        <f t="shared" si="302"/>
        <v>3706.7599999999998</v>
      </c>
      <c r="AT1020" s="20">
        <f t="shared" si="304"/>
        <v>2712.26</v>
      </c>
      <c r="AU1020" s="20">
        <f t="shared" si="303"/>
        <v>297543.2</v>
      </c>
    </row>
    <row r="1021" spans="1:47" ht="33.75">
      <c r="A1021" s="54">
        <v>1022</v>
      </c>
      <c r="B1021" s="54" t="s">
        <v>1859</v>
      </c>
      <c r="C1021" s="58" t="s">
        <v>1860</v>
      </c>
      <c r="D1021" s="79">
        <v>64</v>
      </c>
      <c r="E1021" s="79">
        <v>70</v>
      </c>
      <c r="F1021" s="80">
        <v>9781.89</v>
      </c>
      <c r="G1021" s="80">
        <v>152.84</v>
      </c>
      <c r="H1021" s="80">
        <v>9781.89</v>
      </c>
      <c r="I1021" s="80" t="s">
        <v>28</v>
      </c>
      <c r="J1021" s="80" t="s">
        <v>28</v>
      </c>
      <c r="K1021" s="80">
        <v>146</v>
      </c>
      <c r="L1021" s="73">
        <f t="shared" si="286"/>
        <v>120.75</v>
      </c>
      <c r="M1021" s="73">
        <f t="shared" si="287"/>
        <v>117.11</v>
      </c>
      <c r="N1021" s="72" t="str">
        <f t="shared" si="288"/>
        <v>0906</v>
      </c>
      <c r="O1021" s="74">
        <f t="shared" si="289"/>
        <v>6</v>
      </c>
      <c r="P1021" s="72">
        <f t="shared" si="290"/>
        <v>0</v>
      </c>
      <c r="Q1021" s="74">
        <f t="shared" si="291"/>
        <v>64</v>
      </c>
      <c r="R1021" s="72" t="str">
        <f t="shared" si="292"/>
        <v/>
      </c>
      <c r="S1021" s="72" t="str">
        <f t="shared" si="293"/>
        <v/>
      </c>
      <c r="AI1021" s="23">
        <f>'simulateur tarif OQN'!$B$4</f>
        <v>40</v>
      </c>
      <c r="AJ1021" s="24">
        <f t="shared" si="294"/>
        <v>6113.73</v>
      </c>
      <c r="AK1021" s="24">
        <f t="shared" si="295"/>
        <v>152.84324999999998</v>
      </c>
      <c r="AM1021" t="str">
        <f t="shared" si="296"/>
        <v>ZONEBASSE</v>
      </c>
      <c r="AN1021" t="str">
        <f t="shared" si="297"/>
        <v>HC</v>
      </c>
      <c r="AO1021" s="20">
        <f t="shared" si="298"/>
        <v>6113.73</v>
      </c>
      <c r="AP1021" s="20">
        <f t="shared" si="299"/>
        <v>9781.89</v>
      </c>
      <c r="AQ1021" s="20" t="str">
        <f t="shared" si="300"/>
        <v>.</v>
      </c>
      <c r="AR1021" s="20" t="str">
        <f t="shared" si="301"/>
        <v>.</v>
      </c>
      <c r="AS1021" s="20">
        <f t="shared" si="302"/>
        <v>5401.8899999999994</v>
      </c>
      <c r="AT1021" s="20">
        <f t="shared" si="304"/>
        <v>6664.3899999999994</v>
      </c>
      <c r="AU1021" s="20">
        <f t="shared" si="303"/>
        <v>391275.6</v>
      </c>
    </row>
    <row r="1022" spans="1:47" ht="33.75">
      <c r="A1022" s="54">
        <v>1023</v>
      </c>
      <c r="B1022" s="54" t="s">
        <v>1861</v>
      </c>
      <c r="C1022" s="58" t="s">
        <v>1862</v>
      </c>
      <c r="D1022" s="79">
        <v>78</v>
      </c>
      <c r="E1022" s="79">
        <v>84</v>
      </c>
      <c r="F1022" s="80">
        <v>11260.39</v>
      </c>
      <c r="G1022" s="80">
        <v>105.61</v>
      </c>
      <c r="H1022" s="80">
        <v>11260.39</v>
      </c>
      <c r="I1022" s="80" t="s">
        <v>28</v>
      </c>
      <c r="J1022" s="80" t="s">
        <v>28</v>
      </c>
      <c r="K1022" s="80">
        <v>146</v>
      </c>
      <c r="L1022" s="73">
        <f t="shared" si="286"/>
        <v>120.75</v>
      </c>
      <c r="M1022" s="73">
        <f t="shared" si="287"/>
        <v>117.11</v>
      </c>
      <c r="N1022" s="72" t="str">
        <f t="shared" si="288"/>
        <v>0906</v>
      </c>
      <c r="O1022" s="74">
        <f t="shared" si="289"/>
        <v>6</v>
      </c>
      <c r="P1022" s="72">
        <f t="shared" si="290"/>
        <v>0</v>
      </c>
      <c r="Q1022" s="74">
        <f t="shared" si="291"/>
        <v>78</v>
      </c>
      <c r="R1022" s="72" t="str">
        <f t="shared" si="292"/>
        <v/>
      </c>
      <c r="S1022" s="72" t="str">
        <f t="shared" si="293"/>
        <v/>
      </c>
      <c r="AI1022" s="23">
        <f>'simulateur tarif OQN'!$B$4</f>
        <v>40</v>
      </c>
      <c r="AJ1022" s="24">
        <f t="shared" si="294"/>
        <v>7247.2099999999991</v>
      </c>
      <c r="AK1022" s="24">
        <f t="shared" si="295"/>
        <v>181.18024999999997</v>
      </c>
      <c r="AM1022" t="str">
        <f t="shared" si="296"/>
        <v>ZONEBASSE</v>
      </c>
      <c r="AN1022" t="str">
        <f t="shared" si="297"/>
        <v>HC</v>
      </c>
      <c r="AO1022" s="20">
        <f t="shared" si="298"/>
        <v>7247.2099999999991</v>
      </c>
      <c r="AP1022" s="20">
        <f t="shared" si="299"/>
        <v>11260.39</v>
      </c>
      <c r="AQ1022" s="20" t="str">
        <f t="shared" si="300"/>
        <v>.</v>
      </c>
      <c r="AR1022" s="20" t="str">
        <f t="shared" si="301"/>
        <v>.</v>
      </c>
      <c r="AS1022" s="20">
        <f t="shared" si="302"/>
        <v>4836.3899999999994</v>
      </c>
      <c r="AT1022" s="20">
        <f t="shared" si="304"/>
        <v>6098.8899999999994</v>
      </c>
      <c r="AU1022" s="20">
        <f t="shared" si="303"/>
        <v>450415.6</v>
      </c>
    </row>
    <row r="1023" spans="1:47" ht="22.5">
      <c r="A1023" s="54">
        <v>1024</v>
      </c>
      <c r="B1023" s="54" t="s">
        <v>1863</v>
      </c>
      <c r="C1023" s="58" t="s">
        <v>1864</v>
      </c>
      <c r="D1023" s="79">
        <v>29</v>
      </c>
      <c r="E1023" s="79">
        <v>35</v>
      </c>
      <c r="F1023" s="80">
        <v>3052.45</v>
      </c>
      <c r="G1023" s="80">
        <v>105.26</v>
      </c>
      <c r="H1023" s="80">
        <v>3052.45</v>
      </c>
      <c r="I1023" s="80" t="s">
        <v>28</v>
      </c>
      <c r="J1023" s="80" t="s">
        <v>28</v>
      </c>
      <c r="K1023" s="80">
        <v>105.26</v>
      </c>
      <c r="L1023" s="73">
        <f t="shared" si="286"/>
        <v>108.6</v>
      </c>
      <c r="M1023" s="73">
        <f t="shared" si="287"/>
        <v>117.11</v>
      </c>
      <c r="N1023" s="72" t="str">
        <f t="shared" si="288"/>
        <v>0906</v>
      </c>
      <c r="O1023" s="74">
        <f t="shared" si="289"/>
        <v>6</v>
      </c>
      <c r="P1023" s="72">
        <f t="shared" si="290"/>
        <v>0</v>
      </c>
      <c r="Q1023" s="74">
        <f t="shared" si="291"/>
        <v>29</v>
      </c>
      <c r="R1023" s="72" t="str">
        <f t="shared" si="292"/>
        <v/>
      </c>
      <c r="S1023" s="72" t="str">
        <f t="shared" si="293"/>
        <v/>
      </c>
      <c r="AI1023" s="23">
        <f>'simulateur tarif OQN'!$B$4</f>
        <v>40</v>
      </c>
      <c r="AJ1023" s="24">
        <f t="shared" si="294"/>
        <v>3578.75</v>
      </c>
      <c r="AK1023" s="24">
        <f t="shared" si="295"/>
        <v>89.46875</v>
      </c>
      <c r="AM1023" t="str">
        <f t="shared" si="296"/>
        <v>ZONEHAUTE</v>
      </c>
      <c r="AN1023" t="str">
        <f t="shared" si="297"/>
        <v>HC</v>
      </c>
      <c r="AO1023" s="20">
        <f t="shared" si="298"/>
        <v>4210.3099999999995</v>
      </c>
      <c r="AP1023" s="20">
        <f t="shared" si="299"/>
        <v>3052.45</v>
      </c>
      <c r="AQ1023" s="20" t="str">
        <f t="shared" si="300"/>
        <v>.</v>
      </c>
      <c r="AR1023" s="20" t="str">
        <f t="shared" si="301"/>
        <v>.</v>
      </c>
      <c r="AS1023" s="20">
        <f t="shared" si="302"/>
        <v>3578.75</v>
      </c>
      <c r="AT1023" s="20">
        <f t="shared" si="304"/>
        <v>3411.75</v>
      </c>
      <c r="AU1023" s="20">
        <f t="shared" si="303"/>
        <v>122098</v>
      </c>
    </row>
    <row r="1024" spans="1:47" ht="22.5">
      <c r="A1024" s="54">
        <v>1025</v>
      </c>
      <c r="B1024" s="54" t="s">
        <v>1865</v>
      </c>
      <c r="C1024" s="58" t="s">
        <v>1866</v>
      </c>
      <c r="D1024" s="79">
        <v>43</v>
      </c>
      <c r="E1024" s="79">
        <v>49</v>
      </c>
      <c r="F1024" s="80">
        <v>4481.24</v>
      </c>
      <c r="G1024" s="80">
        <v>102.06</v>
      </c>
      <c r="H1024" s="80">
        <v>4481.24</v>
      </c>
      <c r="I1024" s="80" t="s">
        <v>28</v>
      </c>
      <c r="J1024" s="80" t="s">
        <v>28</v>
      </c>
      <c r="K1024" s="80">
        <v>105.26</v>
      </c>
      <c r="L1024" s="73">
        <f t="shared" si="286"/>
        <v>108.6</v>
      </c>
      <c r="M1024" s="73">
        <f t="shared" si="287"/>
        <v>117.11</v>
      </c>
      <c r="N1024" s="72" t="str">
        <f t="shared" si="288"/>
        <v>0906</v>
      </c>
      <c r="O1024" s="74">
        <f t="shared" si="289"/>
        <v>6</v>
      </c>
      <c r="P1024" s="72">
        <f t="shared" si="290"/>
        <v>0</v>
      </c>
      <c r="Q1024" s="74">
        <f t="shared" si="291"/>
        <v>43</v>
      </c>
      <c r="R1024" s="72" t="str">
        <f t="shared" si="292"/>
        <v/>
      </c>
      <c r="S1024" s="72" t="str">
        <f t="shared" si="293"/>
        <v/>
      </c>
      <c r="AI1024" s="23">
        <f>'simulateur tarif OQN'!$B$4</f>
        <v>40</v>
      </c>
      <c r="AJ1024" s="24">
        <f t="shared" si="294"/>
        <v>4175.0599999999995</v>
      </c>
      <c r="AK1024" s="24">
        <f t="shared" si="295"/>
        <v>104.37649999999999</v>
      </c>
      <c r="AM1024" t="str">
        <f t="shared" si="296"/>
        <v>ZONEBASSE</v>
      </c>
      <c r="AN1024" t="str">
        <f t="shared" si="297"/>
        <v>HC</v>
      </c>
      <c r="AO1024" s="20">
        <f t="shared" si="298"/>
        <v>4175.0599999999995</v>
      </c>
      <c r="AP1024" s="20">
        <f t="shared" si="299"/>
        <v>4481.24</v>
      </c>
      <c r="AQ1024" s="20" t="str">
        <f t="shared" si="300"/>
        <v>.</v>
      </c>
      <c r="AR1024" s="20" t="str">
        <f t="shared" si="301"/>
        <v>.</v>
      </c>
      <c r="AS1024" s="20">
        <f t="shared" si="302"/>
        <v>3533.8999999999996</v>
      </c>
      <c r="AT1024" s="20">
        <f t="shared" si="304"/>
        <v>3366.8999999999996</v>
      </c>
      <c r="AU1024" s="20">
        <f t="shared" si="303"/>
        <v>179249.59999999998</v>
      </c>
    </row>
    <row r="1025" spans="1:47" ht="33.75">
      <c r="A1025" s="54">
        <v>1026</v>
      </c>
      <c r="B1025" s="54" t="s">
        <v>1867</v>
      </c>
      <c r="C1025" s="58" t="s">
        <v>1868</v>
      </c>
      <c r="D1025" s="79">
        <v>36</v>
      </c>
      <c r="E1025" s="79">
        <v>42</v>
      </c>
      <c r="F1025" s="80">
        <v>3542.86</v>
      </c>
      <c r="G1025" s="80">
        <v>98.41</v>
      </c>
      <c r="H1025" s="80">
        <v>3542.86</v>
      </c>
      <c r="I1025" s="80" t="s">
        <v>28</v>
      </c>
      <c r="J1025" s="80" t="s">
        <v>28</v>
      </c>
      <c r="K1025" s="80">
        <v>90.84</v>
      </c>
      <c r="L1025" s="73">
        <f t="shared" si="286"/>
        <v>108.6</v>
      </c>
      <c r="M1025" s="73">
        <f t="shared" si="287"/>
        <v>117.11</v>
      </c>
      <c r="N1025" s="72" t="str">
        <f t="shared" si="288"/>
        <v>0906</v>
      </c>
      <c r="O1025" s="74">
        <f t="shared" si="289"/>
        <v>6</v>
      </c>
      <c r="P1025" s="72">
        <f t="shared" si="290"/>
        <v>0</v>
      </c>
      <c r="Q1025" s="74">
        <f t="shared" si="291"/>
        <v>36</v>
      </c>
      <c r="R1025" s="72" t="str">
        <f t="shared" si="292"/>
        <v/>
      </c>
      <c r="S1025" s="72" t="str">
        <f t="shared" si="293"/>
        <v/>
      </c>
      <c r="AI1025" s="23">
        <f>'simulateur tarif OQN'!$B$4</f>
        <v>40</v>
      </c>
      <c r="AJ1025" s="24">
        <f t="shared" si="294"/>
        <v>3542.86</v>
      </c>
      <c r="AK1025" s="24">
        <f t="shared" si="295"/>
        <v>88.5715</v>
      </c>
      <c r="AM1025" t="str">
        <f t="shared" si="296"/>
        <v>ZONEFORF1</v>
      </c>
      <c r="AN1025" t="str">
        <f t="shared" si="297"/>
        <v>HC</v>
      </c>
      <c r="AO1025" s="20">
        <f t="shared" si="298"/>
        <v>3936.5</v>
      </c>
      <c r="AP1025" s="20">
        <f t="shared" si="299"/>
        <v>3542.86</v>
      </c>
      <c r="AQ1025" s="20" t="str">
        <f t="shared" si="300"/>
        <v>.</v>
      </c>
      <c r="AR1025" s="20" t="str">
        <f t="shared" si="301"/>
        <v>.</v>
      </c>
      <c r="AS1025" s="20">
        <f t="shared" si="302"/>
        <v>3361.1800000000003</v>
      </c>
      <c r="AT1025" s="20">
        <f t="shared" si="304"/>
        <v>2473.1800000000003</v>
      </c>
      <c r="AU1025" s="20">
        <f t="shared" si="303"/>
        <v>141714.4</v>
      </c>
    </row>
    <row r="1026" spans="1:47" ht="33.75">
      <c r="A1026" s="54">
        <v>1027</v>
      </c>
      <c r="B1026" s="54" t="s">
        <v>1869</v>
      </c>
      <c r="C1026" s="58" t="s">
        <v>1870</v>
      </c>
      <c r="D1026" s="79">
        <v>64</v>
      </c>
      <c r="E1026" s="79">
        <v>70</v>
      </c>
      <c r="F1026" s="80">
        <v>8634.68</v>
      </c>
      <c r="G1026" s="80">
        <v>134.91999999999999</v>
      </c>
      <c r="H1026" s="80">
        <v>8634.68</v>
      </c>
      <c r="I1026" s="80" t="s">
        <v>28</v>
      </c>
      <c r="J1026" s="80" t="s">
        <v>28</v>
      </c>
      <c r="K1026" s="80">
        <v>130.83000000000001</v>
      </c>
      <c r="L1026" s="73">
        <f t="shared" si="286"/>
        <v>108.6</v>
      </c>
      <c r="M1026" s="73">
        <f t="shared" si="287"/>
        <v>117.11</v>
      </c>
      <c r="N1026" s="72" t="str">
        <f t="shared" si="288"/>
        <v>0906</v>
      </c>
      <c r="O1026" s="74">
        <f t="shared" si="289"/>
        <v>6</v>
      </c>
      <c r="P1026" s="72">
        <f t="shared" si="290"/>
        <v>0</v>
      </c>
      <c r="Q1026" s="74">
        <f t="shared" si="291"/>
        <v>64</v>
      </c>
      <c r="R1026" s="72" t="str">
        <f t="shared" si="292"/>
        <v/>
      </c>
      <c r="S1026" s="72" t="str">
        <f t="shared" si="293"/>
        <v/>
      </c>
      <c r="AI1026" s="23">
        <f>'simulateur tarif OQN'!$B$4</f>
        <v>40</v>
      </c>
      <c r="AJ1026" s="24">
        <f t="shared" si="294"/>
        <v>5396.6</v>
      </c>
      <c r="AK1026" s="24">
        <f t="shared" si="295"/>
        <v>134.91500000000002</v>
      </c>
      <c r="AM1026" t="str">
        <f t="shared" si="296"/>
        <v>ZONEBASSE</v>
      </c>
      <c r="AN1026" t="str">
        <f t="shared" si="297"/>
        <v>HC</v>
      </c>
      <c r="AO1026" s="20">
        <f t="shared" si="298"/>
        <v>5396.6</v>
      </c>
      <c r="AP1026" s="20">
        <f t="shared" si="299"/>
        <v>8634.68</v>
      </c>
      <c r="AQ1026" s="20" t="str">
        <f t="shared" si="300"/>
        <v>.</v>
      </c>
      <c r="AR1026" s="20" t="str">
        <f t="shared" si="301"/>
        <v>.</v>
      </c>
      <c r="AS1026" s="20">
        <f t="shared" si="302"/>
        <v>4709.78</v>
      </c>
      <c r="AT1026" s="20">
        <f t="shared" si="304"/>
        <v>5821.2800000000007</v>
      </c>
      <c r="AU1026" s="20">
        <f t="shared" si="303"/>
        <v>345387.2</v>
      </c>
    </row>
    <row r="1027" spans="1:47" ht="22.5">
      <c r="A1027" s="54">
        <v>1028</v>
      </c>
      <c r="B1027" s="54" t="s">
        <v>1871</v>
      </c>
      <c r="C1027" s="58" t="s">
        <v>1872</v>
      </c>
      <c r="D1027" s="79">
        <v>1</v>
      </c>
      <c r="E1027" s="79">
        <v>1</v>
      </c>
      <c r="F1027" s="80" t="s">
        <v>28</v>
      </c>
      <c r="G1027" s="80" t="s">
        <v>28</v>
      </c>
      <c r="H1027" s="80">
        <v>121.45</v>
      </c>
      <c r="I1027" s="80" t="s">
        <v>28</v>
      </c>
      <c r="J1027" s="80" t="s">
        <v>28</v>
      </c>
      <c r="K1027" s="80" t="s">
        <v>28</v>
      </c>
      <c r="L1027" s="73" t="str">
        <f t="shared" si="286"/>
        <v/>
      </c>
      <c r="M1027" s="73" t="str">
        <f t="shared" si="287"/>
        <v/>
      </c>
      <c r="N1027" s="72" t="str">
        <f t="shared" si="288"/>
        <v>0909</v>
      </c>
      <c r="O1027" s="74">
        <f t="shared" si="289"/>
        <v>0</v>
      </c>
      <c r="P1027" s="72">
        <f t="shared" si="290"/>
        <v>0</v>
      </c>
      <c r="Q1027" s="74">
        <f t="shared" si="291"/>
        <v>1</v>
      </c>
      <c r="R1027" s="72" t="str">
        <f t="shared" si="292"/>
        <v/>
      </c>
      <c r="S1027" s="72" t="str">
        <f t="shared" si="293"/>
        <v/>
      </c>
      <c r="AI1027" s="23">
        <f>'simulateur tarif OQN'!$B$4</f>
        <v>40</v>
      </c>
      <c r="AJ1027" s="24">
        <f t="shared" si="294"/>
        <v>4858</v>
      </c>
      <c r="AK1027" s="24">
        <f t="shared" si="295"/>
        <v>121.45</v>
      </c>
      <c r="AM1027" t="str">
        <f t="shared" si="296"/>
        <v>ZONEHAUTE</v>
      </c>
      <c r="AN1027" t="str">
        <f t="shared" si="297"/>
        <v>HDJ</v>
      </c>
      <c r="AO1027" s="20" t="e">
        <f t="shared" si="298"/>
        <v>#VALUE!</v>
      </c>
      <c r="AP1027" s="20">
        <f t="shared" si="299"/>
        <v>121.45</v>
      </c>
      <c r="AQ1027" s="20" t="str">
        <f t="shared" si="300"/>
        <v>.</v>
      </c>
      <c r="AR1027" s="20" t="str">
        <f t="shared" si="301"/>
        <v>.</v>
      </c>
      <c r="AS1027" s="20" t="e">
        <f t="shared" si="302"/>
        <v>#VALUE!</v>
      </c>
      <c r="AT1027" s="20" t="e">
        <f t="shared" si="304"/>
        <v>#VALUE!</v>
      </c>
      <c r="AU1027" s="20">
        <f t="shared" si="303"/>
        <v>4858</v>
      </c>
    </row>
    <row r="1028" spans="1:47" ht="33.75">
      <c r="A1028" s="54">
        <v>1029</v>
      </c>
      <c r="B1028" s="54" t="s">
        <v>1873</v>
      </c>
      <c r="C1028" s="58" t="s">
        <v>1874</v>
      </c>
      <c r="D1028" s="79">
        <v>36</v>
      </c>
      <c r="E1028" s="79">
        <v>42</v>
      </c>
      <c r="F1028" s="80">
        <v>3899.92</v>
      </c>
      <c r="G1028" s="80">
        <v>108.33</v>
      </c>
      <c r="H1028" s="80">
        <v>3899.92</v>
      </c>
      <c r="I1028" s="80" t="s">
        <v>28</v>
      </c>
      <c r="J1028" s="80" t="s">
        <v>28</v>
      </c>
      <c r="K1028" s="80">
        <v>97.5</v>
      </c>
      <c r="L1028" s="73">
        <f t="shared" ref="L1028:L1091" si="305">IFERROR(VLOOKUP(B1028,$B$1326:$K$2467,6,0),"")</f>
        <v>94.19</v>
      </c>
      <c r="M1028" s="73">
        <f t="shared" ref="M1028:M1091" si="306">IFERROR(VLOOKUP($B1028,$B$2468:$K$3603,6,0),"")</f>
        <v>115</v>
      </c>
      <c r="N1028" s="72" t="str">
        <f t="shared" ref="N1028:N1091" si="307">LEFT(B1028,4)</f>
        <v>0909</v>
      </c>
      <c r="O1028" s="74">
        <f t="shared" ref="O1028:O1091" si="308">E1028-D1028</f>
        <v>6</v>
      </c>
      <c r="P1028" s="72">
        <f t="shared" ref="P1028:P1091" si="309">IF(O1028=20,1,0)</f>
        <v>0</v>
      </c>
      <c r="Q1028" s="74">
        <f t="shared" ref="Q1028:Q1091" si="310">D1028</f>
        <v>36</v>
      </c>
      <c r="R1028" s="72" t="str">
        <f t="shared" ref="R1028:R1091" si="311">IF(P1028=1,Q1028+7,"")</f>
        <v/>
      </c>
      <c r="S1028" s="72" t="str">
        <f t="shared" ref="S1028:S1091" si="312">IF(P1028=1,Q1028+14,"")</f>
        <v/>
      </c>
      <c r="AI1028" s="23">
        <f>'simulateur tarif OQN'!$B$4</f>
        <v>40</v>
      </c>
      <c r="AJ1028" s="24">
        <f t="shared" ref="AJ1028:AJ1091" si="313">IF(AN1028="HDJ",AU1028,IF(AM1028="ZONE90",AT1028,IF(AM1028="ZONEBASSE",AO1028,IF(AM1028="ZONEFORF1",AP1028,IF(AM1028="ZONEFORF2",AQ1028,IF(AM1028="ZONEFORF3",AR1028,AS1028))))))</f>
        <v>3899.92</v>
      </c>
      <c r="AK1028" s="24">
        <f t="shared" ref="AK1028:AK1091" si="314">AJ1028/AI1028</f>
        <v>97.498000000000005</v>
      </c>
      <c r="AM1028" t="str">
        <f t="shared" ref="AM1028:AM1091" si="315">IF(AI1028&gt;90,"ZONE90",IF(P1028=1,IF(AI1028&lt;D1028,"ZONEBASSE",IF(AI1028&lt;R1028,"ZONEFORF1",IF(AI1028&lt;S1028,"ZONEFORF2",IF(AI1028&lt;E1028,"ZONEFORF3","ZONEHAUTE")))),IF(AI1028&lt;D1028,"ZONEBASSE",IF(AI1028&lt;E1028,"ZONEFORF1","ZONEHAUTE"))))</f>
        <v>ZONEFORF1</v>
      </c>
      <c r="AN1028" t="str">
        <f t="shared" ref="AN1028:AN1091" si="316">IF(RIGHT(B1028,1)="0","HDJ","HC")</f>
        <v>HC</v>
      </c>
      <c r="AO1028" s="20">
        <f t="shared" ref="AO1028:AO1091" si="317">IF(AI1028&lt;8,M1028*AI1028,F1028-(D1028-AI1028)*G1028)</f>
        <v>4333.24</v>
      </c>
      <c r="AP1028" s="20">
        <f t="shared" ref="AP1028:AP1091" si="318">H1028</f>
        <v>3899.92</v>
      </c>
      <c r="AQ1028" s="20" t="str">
        <f t="shared" ref="AQ1028:AQ1091" si="319">I1028</f>
        <v>.</v>
      </c>
      <c r="AR1028" s="20" t="str">
        <f t="shared" ref="AR1028:AR1091" si="320">J1028</f>
        <v>.</v>
      </c>
      <c r="AS1028" s="20">
        <f t="shared" ref="AS1028:AS1091" si="321">IF(P1028=1,J1028+(AI1028-E1028)*K1028,H1028+(AI1028-E1028)*K1028)</f>
        <v>3704.92</v>
      </c>
      <c r="AT1028" s="20">
        <f t="shared" si="304"/>
        <v>3870.42</v>
      </c>
      <c r="AU1028" s="20">
        <f t="shared" ref="AU1028:AU1091" si="322">AI1028*H1028</f>
        <v>155996.79999999999</v>
      </c>
    </row>
    <row r="1029" spans="1:47" ht="33.75">
      <c r="A1029" s="54">
        <v>1030</v>
      </c>
      <c r="B1029" s="54" t="s">
        <v>1875</v>
      </c>
      <c r="C1029" s="58" t="s">
        <v>1876</v>
      </c>
      <c r="D1029" s="79">
        <v>43</v>
      </c>
      <c r="E1029" s="79">
        <v>49</v>
      </c>
      <c r="F1029" s="80">
        <v>5100.3599999999997</v>
      </c>
      <c r="G1029" s="80">
        <v>118.61</v>
      </c>
      <c r="H1029" s="80">
        <v>5100.3599999999997</v>
      </c>
      <c r="I1029" s="80" t="s">
        <v>28</v>
      </c>
      <c r="J1029" s="80" t="s">
        <v>28</v>
      </c>
      <c r="K1029" s="80">
        <v>108.52</v>
      </c>
      <c r="L1029" s="73">
        <f t="shared" si="305"/>
        <v>94.19</v>
      </c>
      <c r="M1029" s="73">
        <f t="shared" si="306"/>
        <v>115</v>
      </c>
      <c r="N1029" s="72" t="str">
        <f t="shared" si="307"/>
        <v>0909</v>
      </c>
      <c r="O1029" s="74">
        <f t="shared" si="308"/>
        <v>6</v>
      </c>
      <c r="P1029" s="72">
        <f t="shared" si="309"/>
        <v>0</v>
      </c>
      <c r="Q1029" s="74">
        <f t="shared" si="310"/>
        <v>43</v>
      </c>
      <c r="R1029" s="72" t="str">
        <f t="shared" si="311"/>
        <v/>
      </c>
      <c r="S1029" s="72" t="str">
        <f t="shared" si="312"/>
        <v/>
      </c>
      <c r="AI1029" s="23">
        <f>'simulateur tarif OQN'!$B$4</f>
        <v>40</v>
      </c>
      <c r="AJ1029" s="24">
        <f t="shared" si="313"/>
        <v>4744.53</v>
      </c>
      <c r="AK1029" s="24">
        <f t="shared" si="314"/>
        <v>118.61324999999999</v>
      </c>
      <c r="AM1029" t="str">
        <f t="shared" si="315"/>
        <v>ZONEBASSE</v>
      </c>
      <c r="AN1029" t="str">
        <f t="shared" si="316"/>
        <v>HC</v>
      </c>
      <c r="AO1029" s="20">
        <f t="shared" si="317"/>
        <v>4744.53</v>
      </c>
      <c r="AP1029" s="20">
        <f t="shared" si="318"/>
        <v>5100.3599999999997</v>
      </c>
      <c r="AQ1029" s="20" t="str">
        <f t="shared" si="319"/>
        <v>.</v>
      </c>
      <c r="AR1029" s="20" t="str">
        <f t="shared" si="320"/>
        <v>.</v>
      </c>
      <c r="AS1029" s="20">
        <f t="shared" si="321"/>
        <v>4123.6799999999994</v>
      </c>
      <c r="AT1029" s="20">
        <f t="shared" si="304"/>
        <v>4840.18</v>
      </c>
      <c r="AU1029" s="20">
        <f t="shared" si="322"/>
        <v>204014.4</v>
      </c>
    </row>
    <row r="1030" spans="1:47" ht="45">
      <c r="A1030" s="54">
        <v>1031</v>
      </c>
      <c r="B1030" s="54" t="s">
        <v>1877</v>
      </c>
      <c r="C1030" s="58" t="s">
        <v>1878</v>
      </c>
      <c r="D1030" s="79">
        <v>43</v>
      </c>
      <c r="E1030" s="79">
        <v>49</v>
      </c>
      <c r="F1030" s="80">
        <v>4544.6499999999996</v>
      </c>
      <c r="G1030" s="80">
        <v>105.69</v>
      </c>
      <c r="H1030" s="80">
        <v>4544.6499999999996</v>
      </c>
      <c r="I1030" s="80" t="s">
        <v>28</v>
      </c>
      <c r="J1030" s="80" t="s">
        <v>28</v>
      </c>
      <c r="K1030" s="80">
        <v>97.01</v>
      </c>
      <c r="L1030" s="73">
        <f t="shared" si="305"/>
        <v>94.19</v>
      </c>
      <c r="M1030" s="73">
        <f t="shared" si="306"/>
        <v>115</v>
      </c>
      <c r="N1030" s="72" t="str">
        <f t="shared" si="307"/>
        <v>0909</v>
      </c>
      <c r="O1030" s="74">
        <f t="shared" si="308"/>
        <v>6</v>
      </c>
      <c r="P1030" s="72">
        <f t="shared" si="309"/>
        <v>0</v>
      </c>
      <c r="Q1030" s="74">
        <f t="shared" si="310"/>
        <v>43</v>
      </c>
      <c r="R1030" s="72" t="str">
        <f t="shared" si="311"/>
        <v/>
      </c>
      <c r="S1030" s="72" t="str">
        <f t="shared" si="312"/>
        <v/>
      </c>
      <c r="AI1030" s="23">
        <f>'simulateur tarif OQN'!$B$4</f>
        <v>40</v>
      </c>
      <c r="AJ1030" s="24">
        <f t="shared" si="313"/>
        <v>4227.58</v>
      </c>
      <c r="AK1030" s="24">
        <f t="shared" si="314"/>
        <v>105.6895</v>
      </c>
      <c r="AM1030" t="str">
        <f t="shared" si="315"/>
        <v>ZONEBASSE</v>
      </c>
      <c r="AN1030" t="str">
        <f t="shared" si="316"/>
        <v>HC</v>
      </c>
      <c r="AO1030" s="20">
        <f t="shared" si="317"/>
        <v>4227.58</v>
      </c>
      <c r="AP1030" s="20">
        <f t="shared" si="318"/>
        <v>4544.6499999999996</v>
      </c>
      <c r="AQ1030" s="20" t="str">
        <f t="shared" si="319"/>
        <v>.</v>
      </c>
      <c r="AR1030" s="20" t="str">
        <f t="shared" si="320"/>
        <v>.</v>
      </c>
      <c r="AS1030" s="20">
        <f t="shared" si="321"/>
        <v>3671.5599999999995</v>
      </c>
      <c r="AT1030" s="20">
        <f t="shared" si="304"/>
        <v>3812.5599999999995</v>
      </c>
      <c r="AU1030" s="20">
        <f t="shared" si="322"/>
        <v>181786</v>
      </c>
    </row>
    <row r="1031" spans="1:47" ht="45">
      <c r="A1031" s="54">
        <v>1032</v>
      </c>
      <c r="B1031" s="54" t="s">
        <v>1879</v>
      </c>
      <c r="C1031" s="58" t="s">
        <v>1880</v>
      </c>
      <c r="D1031" s="79">
        <v>57</v>
      </c>
      <c r="E1031" s="79">
        <v>63</v>
      </c>
      <c r="F1031" s="80">
        <v>6004.21</v>
      </c>
      <c r="G1031" s="80">
        <v>104.25</v>
      </c>
      <c r="H1031" s="80">
        <v>6004.21</v>
      </c>
      <c r="I1031" s="80" t="s">
        <v>28</v>
      </c>
      <c r="J1031" s="80" t="s">
        <v>28</v>
      </c>
      <c r="K1031" s="80">
        <v>101.14</v>
      </c>
      <c r="L1031" s="73">
        <f t="shared" si="305"/>
        <v>94.19</v>
      </c>
      <c r="M1031" s="73">
        <f t="shared" si="306"/>
        <v>115</v>
      </c>
      <c r="N1031" s="72" t="str">
        <f t="shared" si="307"/>
        <v>0909</v>
      </c>
      <c r="O1031" s="74">
        <f t="shared" si="308"/>
        <v>6</v>
      </c>
      <c r="P1031" s="72">
        <f t="shared" si="309"/>
        <v>0</v>
      </c>
      <c r="Q1031" s="74">
        <f t="shared" si="310"/>
        <v>57</v>
      </c>
      <c r="R1031" s="72" t="str">
        <f t="shared" si="311"/>
        <v/>
      </c>
      <c r="S1031" s="72" t="str">
        <f t="shared" si="312"/>
        <v/>
      </c>
      <c r="AI1031" s="23">
        <f>'simulateur tarif OQN'!$B$4</f>
        <v>40</v>
      </c>
      <c r="AJ1031" s="24">
        <f t="shared" si="313"/>
        <v>4231.96</v>
      </c>
      <c r="AK1031" s="24">
        <f t="shared" si="314"/>
        <v>105.79900000000001</v>
      </c>
      <c r="AM1031" t="str">
        <f t="shared" si="315"/>
        <v>ZONEBASSE</v>
      </c>
      <c r="AN1031" t="str">
        <f t="shared" si="316"/>
        <v>HC</v>
      </c>
      <c r="AO1031" s="20">
        <f t="shared" si="317"/>
        <v>4231.96</v>
      </c>
      <c r="AP1031" s="20">
        <f t="shared" si="318"/>
        <v>6004.21</v>
      </c>
      <c r="AQ1031" s="20" t="str">
        <f t="shared" si="319"/>
        <v>.</v>
      </c>
      <c r="AR1031" s="20" t="str">
        <f t="shared" si="320"/>
        <v>.</v>
      </c>
      <c r="AS1031" s="20">
        <f t="shared" si="321"/>
        <v>3677.9900000000002</v>
      </c>
      <c r="AT1031" s="20">
        <f t="shared" si="304"/>
        <v>4025.49</v>
      </c>
      <c r="AU1031" s="20">
        <f t="shared" si="322"/>
        <v>240168.4</v>
      </c>
    </row>
    <row r="1032" spans="1:47" ht="33.75">
      <c r="A1032" s="54">
        <v>1033</v>
      </c>
      <c r="B1032" s="54" t="s">
        <v>1881</v>
      </c>
      <c r="C1032" s="58" t="s">
        <v>1882</v>
      </c>
      <c r="D1032" s="79">
        <v>29</v>
      </c>
      <c r="E1032" s="79">
        <v>35</v>
      </c>
      <c r="F1032" s="80">
        <v>3067.76</v>
      </c>
      <c r="G1032" s="80">
        <v>105.78</v>
      </c>
      <c r="H1032" s="80">
        <v>3067.76</v>
      </c>
      <c r="I1032" s="80" t="s">
        <v>28</v>
      </c>
      <c r="J1032" s="80" t="s">
        <v>28</v>
      </c>
      <c r="K1032" s="80">
        <v>92.96</v>
      </c>
      <c r="L1032" s="73">
        <f t="shared" si="305"/>
        <v>99.16</v>
      </c>
      <c r="M1032" s="73">
        <f t="shared" si="306"/>
        <v>115</v>
      </c>
      <c r="N1032" s="72" t="str">
        <f t="shared" si="307"/>
        <v>0909</v>
      </c>
      <c r="O1032" s="74">
        <f t="shared" si="308"/>
        <v>6</v>
      </c>
      <c r="P1032" s="72">
        <f t="shared" si="309"/>
        <v>0</v>
      </c>
      <c r="Q1032" s="74">
        <f t="shared" si="310"/>
        <v>29</v>
      </c>
      <c r="R1032" s="72" t="str">
        <f t="shared" si="311"/>
        <v/>
      </c>
      <c r="S1032" s="72" t="str">
        <f t="shared" si="312"/>
        <v/>
      </c>
      <c r="AI1032" s="23">
        <f>'simulateur tarif OQN'!$B$4</f>
        <v>40</v>
      </c>
      <c r="AJ1032" s="24">
        <f t="shared" si="313"/>
        <v>3532.5600000000004</v>
      </c>
      <c r="AK1032" s="24">
        <f t="shared" si="314"/>
        <v>88.314000000000007</v>
      </c>
      <c r="AM1032" t="str">
        <f t="shared" si="315"/>
        <v>ZONEHAUTE</v>
      </c>
      <c r="AN1032" t="str">
        <f t="shared" si="316"/>
        <v>HC</v>
      </c>
      <c r="AO1032" s="20">
        <f t="shared" si="317"/>
        <v>4231.34</v>
      </c>
      <c r="AP1032" s="20">
        <f t="shared" si="318"/>
        <v>3067.76</v>
      </c>
      <c r="AQ1032" s="20" t="str">
        <f t="shared" si="319"/>
        <v>.</v>
      </c>
      <c r="AR1032" s="20" t="str">
        <f t="shared" si="320"/>
        <v>.</v>
      </c>
      <c r="AS1032" s="20">
        <f t="shared" si="321"/>
        <v>3532.5600000000004</v>
      </c>
      <c r="AT1032" s="20">
        <f t="shared" si="304"/>
        <v>3222.5599999999995</v>
      </c>
      <c r="AU1032" s="20">
        <f t="shared" si="322"/>
        <v>122710.40000000001</v>
      </c>
    </row>
    <row r="1033" spans="1:47" ht="33.75">
      <c r="A1033" s="54">
        <v>1034</v>
      </c>
      <c r="B1033" s="54" t="s">
        <v>1883</v>
      </c>
      <c r="C1033" s="58" t="s">
        <v>1884</v>
      </c>
      <c r="D1033" s="79">
        <v>50</v>
      </c>
      <c r="E1033" s="79">
        <v>56</v>
      </c>
      <c r="F1033" s="80">
        <v>9518.4699999999993</v>
      </c>
      <c r="G1033" s="80">
        <v>190.37</v>
      </c>
      <c r="H1033" s="80">
        <v>9518.4699999999993</v>
      </c>
      <c r="I1033" s="80" t="s">
        <v>28</v>
      </c>
      <c r="J1033" s="80" t="s">
        <v>28</v>
      </c>
      <c r="K1033" s="80">
        <v>176.27</v>
      </c>
      <c r="L1033" s="73">
        <f t="shared" si="305"/>
        <v>99.16</v>
      </c>
      <c r="M1033" s="73">
        <f t="shared" si="306"/>
        <v>115</v>
      </c>
      <c r="N1033" s="72" t="str">
        <f t="shared" si="307"/>
        <v>0909</v>
      </c>
      <c r="O1033" s="74">
        <f t="shared" si="308"/>
        <v>6</v>
      </c>
      <c r="P1033" s="72">
        <f t="shared" si="309"/>
        <v>0</v>
      </c>
      <c r="Q1033" s="74">
        <f t="shared" si="310"/>
        <v>50</v>
      </c>
      <c r="R1033" s="72" t="str">
        <f t="shared" si="311"/>
        <v/>
      </c>
      <c r="S1033" s="72" t="str">
        <f t="shared" si="312"/>
        <v/>
      </c>
      <c r="AI1033" s="23">
        <f>'simulateur tarif OQN'!$B$4</f>
        <v>40</v>
      </c>
      <c r="AJ1033" s="24">
        <f t="shared" si="313"/>
        <v>7614.7699999999995</v>
      </c>
      <c r="AK1033" s="24">
        <f t="shared" si="314"/>
        <v>190.36924999999999</v>
      </c>
      <c r="AM1033" t="str">
        <f t="shared" si="315"/>
        <v>ZONEBASSE</v>
      </c>
      <c r="AN1033" t="str">
        <f t="shared" si="316"/>
        <v>HC</v>
      </c>
      <c r="AO1033" s="20">
        <f t="shared" si="317"/>
        <v>7614.7699999999995</v>
      </c>
      <c r="AP1033" s="20">
        <f t="shared" si="318"/>
        <v>9518.4699999999993</v>
      </c>
      <c r="AQ1033" s="20" t="str">
        <f t="shared" si="319"/>
        <v>.</v>
      </c>
      <c r="AR1033" s="20" t="str">
        <f t="shared" si="320"/>
        <v>.</v>
      </c>
      <c r="AS1033" s="20">
        <f t="shared" si="321"/>
        <v>6698.15</v>
      </c>
      <c r="AT1033" s="20">
        <f t="shared" si="304"/>
        <v>10553.65</v>
      </c>
      <c r="AU1033" s="20">
        <f t="shared" si="322"/>
        <v>380738.8</v>
      </c>
    </row>
    <row r="1034" spans="1:47" ht="45">
      <c r="A1034" s="54">
        <v>1035</v>
      </c>
      <c r="B1034" s="54" t="s">
        <v>1885</v>
      </c>
      <c r="C1034" s="58" t="s">
        <v>1886</v>
      </c>
      <c r="D1034" s="79">
        <v>29</v>
      </c>
      <c r="E1034" s="79">
        <v>35</v>
      </c>
      <c r="F1034" s="80">
        <v>3100.14</v>
      </c>
      <c r="G1034" s="80">
        <v>106.9</v>
      </c>
      <c r="H1034" s="80">
        <v>3100.14</v>
      </c>
      <c r="I1034" s="80" t="s">
        <v>28</v>
      </c>
      <c r="J1034" s="80" t="s">
        <v>28</v>
      </c>
      <c r="K1034" s="80">
        <v>97.06</v>
      </c>
      <c r="L1034" s="73">
        <f t="shared" si="305"/>
        <v>99.16</v>
      </c>
      <c r="M1034" s="73">
        <f t="shared" si="306"/>
        <v>115</v>
      </c>
      <c r="N1034" s="72" t="str">
        <f t="shared" si="307"/>
        <v>0909</v>
      </c>
      <c r="O1034" s="74">
        <f t="shared" si="308"/>
        <v>6</v>
      </c>
      <c r="P1034" s="72">
        <f t="shared" si="309"/>
        <v>0</v>
      </c>
      <c r="Q1034" s="74">
        <f t="shared" si="310"/>
        <v>29</v>
      </c>
      <c r="R1034" s="72" t="str">
        <f t="shared" si="311"/>
        <v/>
      </c>
      <c r="S1034" s="72" t="str">
        <f t="shared" si="312"/>
        <v/>
      </c>
      <c r="AI1034" s="23">
        <f>'simulateur tarif OQN'!$B$4</f>
        <v>40</v>
      </c>
      <c r="AJ1034" s="24">
        <f t="shared" si="313"/>
        <v>3585.44</v>
      </c>
      <c r="AK1034" s="24">
        <f t="shared" si="314"/>
        <v>89.635999999999996</v>
      </c>
      <c r="AM1034" t="str">
        <f t="shared" si="315"/>
        <v>ZONEHAUTE</v>
      </c>
      <c r="AN1034" t="str">
        <f t="shared" si="316"/>
        <v>HC</v>
      </c>
      <c r="AO1034" s="20">
        <f t="shared" si="317"/>
        <v>4276.04</v>
      </c>
      <c r="AP1034" s="20">
        <f t="shared" si="318"/>
        <v>3100.14</v>
      </c>
      <c r="AQ1034" s="20" t="str">
        <f t="shared" si="319"/>
        <v>.</v>
      </c>
      <c r="AR1034" s="20" t="str">
        <f t="shared" si="320"/>
        <v>.</v>
      </c>
      <c r="AS1034" s="20">
        <f t="shared" si="321"/>
        <v>3585.44</v>
      </c>
      <c r="AT1034" s="20">
        <f t="shared" si="304"/>
        <v>3480.4400000000005</v>
      </c>
      <c r="AU1034" s="20">
        <f t="shared" si="322"/>
        <v>124005.59999999999</v>
      </c>
    </row>
    <row r="1035" spans="1:47" ht="45">
      <c r="A1035" s="54">
        <v>1036</v>
      </c>
      <c r="B1035" s="54" t="s">
        <v>1887</v>
      </c>
      <c r="C1035" s="58" t="s">
        <v>1888</v>
      </c>
      <c r="D1035" s="79">
        <v>57</v>
      </c>
      <c r="E1035" s="79">
        <v>63</v>
      </c>
      <c r="F1035" s="80">
        <v>6419.81</v>
      </c>
      <c r="G1035" s="80">
        <v>112.63</v>
      </c>
      <c r="H1035" s="80">
        <v>6419.81</v>
      </c>
      <c r="I1035" s="80" t="s">
        <v>28</v>
      </c>
      <c r="J1035" s="80" t="s">
        <v>28</v>
      </c>
      <c r="K1035" s="80">
        <v>107</v>
      </c>
      <c r="L1035" s="73">
        <f t="shared" si="305"/>
        <v>99.16</v>
      </c>
      <c r="M1035" s="73">
        <f t="shared" si="306"/>
        <v>115</v>
      </c>
      <c r="N1035" s="72" t="str">
        <f t="shared" si="307"/>
        <v>0909</v>
      </c>
      <c r="O1035" s="74">
        <f t="shared" si="308"/>
        <v>6</v>
      </c>
      <c r="P1035" s="72">
        <f t="shared" si="309"/>
        <v>0</v>
      </c>
      <c r="Q1035" s="74">
        <f t="shared" si="310"/>
        <v>57</v>
      </c>
      <c r="R1035" s="72" t="str">
        <f t="shared" si="311"/>
        <v/>
      </c>
      <c r="S1035" s="72" t="str">
        <f t="shared" si="312"/>
        <v/>
      </c>
      <c r="AI1035" s="23">
        <f>'simulateur tarif OQN'!$B$4</f>
        <v>40</v>
      </c>
      <c r="AJ1035" s="24">
        <f t="shared" si="313"/>
        <v>4505.1000000000004</v>
      </c>
      <c r="AK1035" s="24">
        <f t="shared" si="314"/>
        <v>112.62750000000001</v>
      </c>
      <c r="AM1035" t="str">
        <f t="shared" si="315"/>
        <v>ZONEBASSE</v>
      </c>
      <c r="AN1035" t="str">
        <f t="shared" si="316"/>
        <v>HC</v>
      </c>
      <c r="AO1035" s="20">
        <f t="shared" si="317"/>
        <v>4505.1000000000004</v>
      </c>
      <c r="AP1035" s="20">
        <f t="shared" si="318"/>
        <v>6419.81</v>
      </c>
      <c r="AQ1035" s="20" t="str">
        <f t="shared" si="319"/>
        <v>.</v>
      </c>
      <c r="AR1035" s="20" t="str">
        <f t="shared" si="320"/>
        <v>.</v>
      </c>
      <c r="AS1035" s="20">
        <f t="shared" si="321"/>
        <v>3958.8100000000004</v>
      </c>
      <c r="AT1035" s="20">
        <f t="shared" si="304"/>
        <v>4350.8100000000013</v>
      </c>
      <c r="AU1035" s="20">
        <f t="shared" si="322"/>
        <v>256792.40000000002</v>
      </c>
    </row>
    <row r="1036" spans="1:47">
      <c r="A1036" s="54">
        <v>1037</v>
      </c>
      <c r="B1036" s="54" t="s">
        <v>1889</v>
      </c>
      <c r="C1036" s="55" t="s">
        <v>1890</v>
      </c>
      <c r="D1036" s="79">
        <v>1</v>
      </c>
      <c r="E1036" s="79">
        <v>1</v>
      </c>
      <c r="F1036" s="80" t="s">
        <v>28</v>
      </c>
      <c r="G1036" s="80" t="s">
        <v>28</v>
      </c>
      <c r="H1036" s="80">
        <v>81.81</v>
      </c>
      <c r="I1036" s="80" t="s">
        <v>28</v>
      </c>
      <c r="J1036" s="80" t="s">
        <v>28</v>
      </c>
      <c r="K1036" s="80" t="s">
        <v>28</v>
      </c>
      <c r="L1036" s="73" t="str">
        <f t="shared" si="305"/>
        <v/>
      </c>
      <c r="M1036" s="73" t="str">
        <f t="shared" si="306"/>
        <v/>
      </c>
      <c r="N1036" s="72" t="str">
        <f t="shared" si="307"/>
        <v>0912</v>
      </c>
      <c r="O1036" s="74">
        <f t="shared" si="308"/>
        <v>0</v>
      </c>
      <c r="P1036" s="72">
        <f t="shared" si="309"/>
        <v>0</v>
      </c>
      <c r="Q1036" s="74">
        <f t="shared" si="310"/>
        <v>1</v>
      </c>
      <c r="R1036" s="72" t="str">
        <f t="shared" si="311"/>
        <v/>
      </c>
      <c r="S1036" s="72" t="str">
        <f t="shared" si="312"/>
        <v/>
      </c>
      <c r="AI1036" s="23">
        <f>'simulateur tarif OQN'!$B$4</f>
        <v>40</v>
      </c>
      <c r="AJ1036" s="24">
        <f t="shared" si="313"/>
        <v>3272.4</v>
      </c>
      <c r="AK1036" s="24">
        <f t="shared" si="314"/>
        <v>81.81</v>
      </c>
      <c r="AM1036" t="str">
        <f t="shared" si="315"/>
        <v>ZONEHAUTE</v>
      </c>
      <c r="AN1036" t="str">
        <f t="shared" si="316"/>
        <v>HDJ</v>
      </c>
      <c r="AO1036" s="20" t="e">
        <f t="shared" si="317"/>
        <v>#VALUE!</v>
      </c>
      <c r="AP1036" s="20">
        <f t="shared" si="318"/>
        <v>81.81</v>
      </c>
      <c r="AQ1036" s="20" t="str">
        <f t="shared" si="319"/>
        <v>.</v>
      </c>
      <c r="AR1036" s="20" t="str">
        <f t="shared" si="320"/>
        <v>.</v>
      </c>
      <c r="AS1036" s="20" t="e">
        <f t="shared" si="321"/>
        <v>#VALUE!</v>
      </c>
      <c r="AT1036" s="20" t="e">
        <f t="shared" si="304"/>
        <v>#VALUE!</v>
      </c>
      <c r="AU1036" s="20">
        <f t="shared" si="322"/>
        <v>3272.4</v>
      </c>
    </row>
    <row r="1037" spans="1:47" ht="33.75">
      <c r="A1037" s="54">
        <v>1038</v>
      </c>
      <c r="B1037" s="54" t="s">
        <v>1891</v>
      </c>
      <c r="C1037" s="58" t="s">
        <v>1892</v>
      </c>
      <c r="D1037" s="79">
        <v>8</v>
      </c>
      <c r="E1037" s="79">
        <v>28</v>
      </c>
      <c r="F1037" s="80">
        <v>1128.29</v>
      </c>
      <c r="G1037" s="80">
        <v>141.04</v>
      </c>
      <c r="H1037" s="80">
        <v>1128.29</v>
      </c>
      <c r="I1037" s="80">
        <v>1686.79</v>
      </c>
      <c r="J1037" s="80">
        <v>2398.87</v>
      </c>
      <c r="K1037" s="80">
        <v>80.599999999999994</v>
      </c>
      <c r="L1037" s="73">
        <f t="shared" si="305"/>
        <v>108.17</v>
      </c>
      <c r="M1037" s="73">
        <f t="shared" si="306"/>
        <v>112.73</v>
      </c>
      <c r="N1037" s="72" t="str">
        <f t="shared" si="307"/>
        <v>0912</v>
      </c>
      <c r="O1037" s="74">
        <f t="shared" si="308"/>
        <v>20</v>
      </c>
      <c r="P1037" s="72">
        <f t="shared" si="309"/>
        <v>1</v>
      </c>
      <c r="Q1037" s="74">
        <f t="shared" si="310"/>
        <v>8</v>
      </c>
      <c r="R1037" s="72">
        <f t="shared" si="311"/>
        <v>15</v>
      </c>
      <c r="S1037" s="72">
        <f t="shared" si="312"/>
        <v>22</v>
      </c>
      <c r="AI1037" s="23">
        <f>'simulateur tarif OQN'!$B$4</f>
        <v>40</v>
      </c>
      <c r="AJ1037" s="24">
        <f t="shared" si="313"/>
        <v>3366.0699999999997</v>
      </c>
      <c r="AK1037" s="24">
        <f t="shared" si="314"/>
        <v>84.151749999999993</v>
      </c>
      <c r="AM1037" t="str">
        <f t="shared" si="315"/>
        <v>ZONEHAUTE</v>
      </c>
      <c r="AN1037" t="str">
        <f t="shared" si="316"/>
        <v>HC</v>
      </c>
      <c r="AO1037" s="20">
        <f t="shared" si="317"/>
        <v>5641.57</v>
      </c>
      <c r="AP1037" s="20">
        <f t="shared" si="318"/>
        <v>1128.29</v>
      </c>
      <c r="AQ1037" s="20">
        <f t="shared" si="319"/>
        <v>1686.79</v>
      </c>
      <c r="AR1037" s="20">
        <f t="shared" si="320"/>
        <v>2398.87</v>
      </c>
      <c r="AS1037" s="20">
        <f t="shared" si="321"/>
        <v>3366.0699999999997</v>
      </c>
      <c r="AT1037" s="20">
        <f t="shared" si="304"/>
        <v>1987.5699999999997</v>
      </c>
      <c r="AU1037" s="20">
        <f t="shared" si="322"/>
        <v>45131.6</v>
      </c>
    </row>
    <row r="1038" spans="1:47" ht="33.75">
      <c r="A1038" s="54">
        <v>1039</v>
      </c>
      <c r="B1038" s="54" t="s">
        <v>1893</v>
      </c>
      <c r="C1038" s="58" t="s">
        <v>1894</v>
      </c>
      <c r="D1038" s="79">
        <v>36</v>
      </c>
      <c r="E1038" s="79">
        <v>42</v>
      </c>
      <c r="F1038" s="80">
        <v>4450.1000000000004</v>
      </c>
      <c r="G1038" s="80">
        <v>118.64</v>
      </c>
      <c r="H1038" s="80">
        <v>4450.1000000000004</v>
      </c>
      <c r="I1038" s="80" t="s">
        <v>28</v>
      </c>
      <c r="J1038" s="80" t="s">
        <v>28</v>
      </c>
      <c r="K1038" s="80">
        <v>110.86</v>
      </c>
      <c r="L1038" s="73">
        <f t="shared" si="305"/>
        <v>108.17</v>
      </c>
      <c r="M1038" s="73">
        <f t="shared" si="306"/>
        <v>112.73</v>
      </c>
      <c r="N1038" s="72" t="str">
        <f t="shared" si="307"/>
        <v>0912</v>
      </c>
      <c r="O1038" s="74">
        <f t="shared" si="308"/>
        <v>6</v>
      </c>
      <c r="P1038" s="72">
        <f t="shared" si="309"/>
        <v>0</v>
      </c>
      <c r="Q1038" s="74">
        <f t="shared" si="310"/>
        <v>36</v>
      </c>
      <c r="R1038" s="72" t="str">
        <f t="shared" si="311"/>
        <v/>
      </c>
      <c r="S1038" s="72" t="str">
        <f t="shared" si="312"/>
        <v/>
      </c>
      <c r="AI1038" s="23">
        <f>'simulateur tarif OQN'!$B$4</f>
        <v>40</v>
      </c>
      <c r="AJ1038" s="24">
        <f t="shared" si="313"/>
        <v>4450.1000000000004</v>
      </c>
      <c r="AK1038" s="24">
        <f t="shared" si="314"/>
        <v>111.25250000000001</v>
      </c>
      <c r="AM1038" t="str">
        <f t="shared" si="315"/>
        <v>ZONEFORF1</v>
      </c>
      <c r="AN1038" t="str">
        <f t="shared" si="316"/>
        <v>HC</v>
      </c>
      <c r="AO1038" s="20">
        <f t="shared" si="317"/>
        <v>4924.6600000000008</v>
      </c>
      <c r="AP1038" s="20">
        <f t="shared" si="318"/>
        <v>4450.1000000000004</v>
      </c>
      <c r="AQ1038" s="20" t="str">
        <f t="shared" si="319"/>
        <v>.</v>
      </c>
      <c r="AR1038" s="20" t="str">
        <f t="shared" si="320"/>
        <v>.</v>
      </c>
      <c r="AS1038" s="20">
        <f t="shared" si="321"/>
        <v>4228.38</v>
      </c>
      <c r="AT1038" s="20">
        <f t="shared" si="304"/>
        <v>4362.880000000001</v>
      </c>
      <c r="AU1038" s="20">
        <f t="shared" si="322"/>
        <v>178004</v>
      </c>
    </row>
    <row r="1039" spans="1:47" ht="45">
      <c r="A1039" s="54">
        <v>1040</v>
      </c>
      <c r="B1039" s="54" t="s">
        <v>1895</v>
      </c>
      <c r="C1039" s="58" t="s">
        <v>1896</v>
      </c>
      <c r="D1039" s="79">
        <v>15</v>
      </c>
      <c r="E1039" s="79">
        <v>35</v>
      </c>
      <c r="F1039" s="80">
        <v>2216.9499999999998</v>
      </c>
      <c r="G1039" s="80">
        <v>147.80000000000001</v>
      </c>
      <c r="H1039" s="80">
        <v>2216.9499999999998</v>
      </c>
      <c r="I1039" s="80">
        <v>2987.15</v>
      </c>
      <c r="J1039" s="80">
        <v>3859.01</v>
      </c>
      <c r="K1039" s="80">
        <v>103.22</v>
      </c>
      <c r="L1039" s="73">
        <f t="shared" si="305"/>
        <v>108.17</v>
      </c>
      <c r="M1039" s="73">
        <f t="shared" si="306"/>
        <v>112.73</v>
      </c>
      <c r="N1039" s="72" t="str">
        <f t="shared" si="307"/>
        <v>0912</v>
      </c>
      <c r="O1039" s="74">
        <f t="shared" si="308"/>
        <v>20</v>
      </c>
      <c r="P1039" s="72">
        <f t="shared" si="309"/>
        <v>1</v>
      </c>
      <c r="Q1039" s="74">
        <f t="shared" si="310"/>
        <v>15</v>
      </c>
      <c r="R1039" s="72">
        <f t="shared" si="311"/>
        <v>22</v>
      </c>
      <c r="S1039" s="72">
        <f t="shared" si="312"/>
        <v>29</v>
      </c>
      <c r="AI1039" s="23">
        <f>'simulateur tarif OQN'!$B$4</f>
        <v>40</v>
      </c>
      <c r="AJ1039" s="24">
        <f t="shared" si="313"/>
        <v>4375.1100000000006</v>
      </c>
      <c r="AK1039" s="24">
        <f t="shared" si="314"/>
        <v>109.37775000000002</v>
      </c>
      <c r="AM1039" t="str">
        <f t="shared" si="315"/>
        <v>ZONEHAUTE</v>
      </c>
      <c r="AN1039" t="str">
        <f t="shared" si="316"/>
        <v>HC</v>
      </c>
      <c r="AO1039" s="20">
        <f t="shared" si="317"/>
        <v>5911.9500000000007</v>
      </c>
      <c r="AP1039" s="20">
        <f t="shared" si="318"/>
        <v>2216.9499999999998</v>
      </c>
      <c r="AQ1039" s="20">
        <f t="shared" si="319"/>
        <v>2987.15</v>
      </c>
      <c r="AR1039" s="20">
        <f t="shared" si="320"/>
        <v>3859.01</v>
      </c>
      <c r="AS1039" s="20">
        <f t="shared" si="321"/>
        <v>4375.1100000000006</v>
      </c>
      <c r="AT1039" s="20">
        <f t="shared" si="304"/>
        <v>4127.6100000000006</v>
      </c>
      <c r="AU1039" s="20">
        <f t="shared" si="322"/>
        <v>88678</v>
      </c>
    </row>
    <row r="1040" spans="1:47" ht="45">
      <c r="A1040" s="54">
        <v>1041</v>
      </c>
      <c r="B1040" s="54" t="s">
        <v>1897</v>
      </c>
      <c r="C1040" s="58" t="s">
        <v>1898</v>
      </c>
      <c r="D1040" s="79">
        <v>50</v>
      </c>
      <c r="E1040" s="79">
        <v>56</v>
      </c>
      <c r="F1040" s="80">
        <v>6076.09</v>
      </c>
      <c r="G1040" s="80">
        <v>105.58</v>
      </c>
      <c r="H1040" s="80">
        <v>6076.09</v>
      </c>
      <c r="I1040" s="80" t="s">
        <v>28</v>
      </c>
      <c r="J1040" s="80" t="s">
        <v>28</v>
      </c>
      <c r="K1040" s="80">
        <v>114.25</v>
      </c>
      <c r="L1040" s="73">
        <f t="shared" si="305"/>
        <v>108.17</v>
      </c>
      <c r="M1040" s="73">
        <f t="shared" si="306"/>
        <v>112.73</v>
      </c>
      <c r="N1040" s="72" t="str">
        <f t="shared" si="307"/>
        <v>0912</v>
      </c>
      <c r="O1040" s="74">
        <f t="shared" si="308"/>
        <v>6</v>
      </c>
      <c r="P1040" s="72">
        <f t="shared" si="309"/>
        <v>0</v>
      </c>
      <c r="Q1040" s="74">
        <f t="shared" si="310"/>
        <v>50</v>
      </c>
      <c r="R1040" s="72" t="str">
        <f t="shared" si="311"/>
        <v/>
      </c>
      <c r="S1040" s="72" t="str">
        <f t="shared" si="312"/>
        <v/>
      </c>
      <c r="AI1040" s="23">
        <f>'simulateur tarif OQN'!$B$4</f>
        <v>40</v>
      </c>
      <c r="AJ1040" s="24">
        <f t="shared" si="313"/>
        <v>5020.29</v>
      </c>
      <c r="AK1040" s="24">
        <f t="shared" si="314"/>
        <v>125.50725</v>
      </c>
      <c r="AM1040" t="str">
        <f t="shared" si="315"/>
        <v>ZONEBASSE</v>
      </c>
      <c r="AN1040" t="str">
        <f t="shared" si="316"/>
        <v>HC</v>
      </c>
      <c r="AO1040" s="20">
        <f t="shared" si="317"/>
        <v>5020.29</v>
      </c>
      <c r="AP1040" s="20">
        <f t="shared" si="318"/>
        <v>6076.09</v>
      </c>
      <c r="AQ1040" s="20" t="str">
        <f t="shared" si="319"/>
        <v>.</v>
      </c>
      <c r="AR1040" s="20" t="str">
        <f t="shared" si="320"/>
        <v>.</v>
      </c>
      <c r="AS1040" s="20">
        <f t="shared" si="321"/>
        <v>4248.09</v>
      </c>
      <c r="AT1040" s="20">
        <f t="shared" si="304"/>
        <v>4552.09</v>
      </c>
      <c r="AU1040" s="20">
        <f t="shared" si="322"/>
        <v>243043.6</v>
      </c>
    </row>
    <row r="1041" spans="1:47" ht="33.75">
      <c r="A1041" s="54">
        <v>1042</v>
      </c>
      <c r="B1041" s="54" t="s">
        <v>1899</v>
      </c>
      <c r="C1041" s="58" t="s">
        <v>1900</v>
      </c>
      <c r="D1041" s="79">
        <v>8</v>
      </c>
      <c r="E1041" s="79">
        <v>28</v>
      </c>
      <c r="F1041" s="80">
        <v>877.06</v>
      </c>
      <c r="G1041" s="80">
        <v>109.63</v>
      </c>
      <c r="H1041" s="80">
        <v>877.06</v>
      </c>
      <c r="I1041" s="80">
        <v>1501.49</v>
      </c>
      <c r="J1041" s="80">
        <v>2042.24</v>
      </c>
      <c r="K1041" s="80">
        <v>68.66</v>
      </c>
      <c r="L1041" s="73">
        <f t="shared" si="305"/>
        <v>107.24</v>
      </c>
      <c r="M1041" s="73">
        <f t="shared" si="306"/>
        <v>112.73</v>
      </c>
      <c r="N1041" s="72" t="str">
        <f t="shared" si="307"/>
        <v>0912</v>
      </c>
      <c r="O1041" s="74">
        <f t="shared" si="308"/>
        <v>20</v>
      </c>
      <c r="P1041" s="72">
        <f t="shared" si="309"/>
        <v>1</v>
      </c>
      <c r="Q1041" s="74">
        <f t="shared" si="310"/>
        <v>8</v>
      </c>
      <c r="R1041" s="72">
        <f t="shared" si="311"/>
        <v>15</v>
      </c>
      <c r="S1041" s="72">
        <f t="shared" si="312"/>
        <v>22</v>
      </c>
      <c r="AI1041" s="23">
        <f>'simulateur tarif OQN'!$B$4</f>
        <v>40</v>
      </c>
      <c r="AJ1041" s="24">
        <f t="shared" si="313"/>
        <v>2866.16</v>
      </c>
      <c r="AK1041" s="24">
        <f t="shared" si="314"/>
        <v>71.653999999999996</v>
      </c>
      <c r="AM1041" t="str">
        <f t="shared" si="315"/>
        <v>ZONEHAUTE</v>
      </c>
      <c r="AN1041" t="str">
        <f t="shared" si="316"/>
        <v>HC</v>
      </c>
      <c r="AO1041" s="20">
        <f t="shared" si="317"/>
        <v>4385.2199999999993</v>
      </c>
      <c r="AP1041" s="20">
        <f t="shared" si="318"/>
        <v>877.06</v>
      </c>
      <c r="AQ1041" s="20">
        <f t="shared" si="319"/>
        <v>1501.49</v>
      </c>
      <c r="AR1041" s="20">
        <f t="shared" si="320"/>
        <v>2042.24</v>
      </c>
      <c r="AS1041" s="20">
        <f t="shared" si="321"/>
        <v>2866.16</v>
      </c>
      <c r="AT1041" s="20">
        <f t="shared" si="304"/>
        <v>937.15999999999985</v>
      </c>
      <c r="AU1041" s="20">
        <f t="shared" si="322"/>
        <v>35082.399999999994</v>
      </c>
    </row>
    <row r="1042" spans="1:47" ht="33.75">
      <c r="A1042" s="54">
        <v>1043</v>
      </c>
      <c r="B1042" s="54" t="s">
        <v>1901</v>
      </c>
      <c r="C1042" s="58" t="s">
        <v>1902</v>
      </c>
      <c r="D1042" s="79">
        <v>43</v>
      </c>
      <c r="E1042" s="79">
        <v>49</v>
      </c>
      <c r="F1042" s="80">
        <v>4969.2299999999996</v>
      </c>
      <c r="G1042" s="80">
        <v>115.56</v>
      </c>
      <c r="H1042" s="80">
        <v>4969.2299999999996</v>
      </c>
      <c r="I1042" s="80" t="s">
        <v>28</v>
      </c>
      <c r="J1042" s="80" t="s">
        <v>28</v>
      </c>
      <c r="K1042" s="80">
        <v>110.43</v>
      </c>
      <c r="L1042" s="73">
        <f t="shared" si="305"/>
        <v>107.24</v>
      </c>
      <c r="M1042" s="73">
        <f t="shared" si="306"/>
        <v>112.73</v>
      </c>
      <c r="N1042" s="72" t="str">
        <f t="shared" si="307"/>
        <v>0912</v>
      </c>
      <c r="O1042" s="74">
        <f t="shared" si="308"/>
        <v>6</v>
      </c>
      <c r="P1042" s="72">
        <f t="shared" si="309"/>
        <v>0</v>
      </c>
      <c r="Q1042" s="74">
        <f t="shared" si="310"/>
        <v>43</v>
      </c>
      <c r="R1042" s="72" t="str">
        <f t="shared" si="311"/>
        <v/>
      </c>
      <c r="S1042" s="72" t="str">
        <f t="shared" si="312"/>
        <v/>
      </c>
      <c r="AI1042" s="23">
        <f>'simulateur tarif OQN'!$B$4</f>
        <v>40</v>
      </c>
      <c r="AJ1042" s="24">
        <f t="shared" si="313"/>
        <v>4622.5499999999993</v>
      </c>
      <c r="AK1042" s="24">
        <f t="shared" si="314"/>
        <v>115.56374999999998</v>
      </c>
      <c r="AM1042" t="str">
        <f t="shared" si="315"/>
        <v>ZONEBASSE</v>
      </c>
      <c r="AN1042" t="str">
        <f t="shared" si="316"/>
        <v>HC</v>
      </c>
      <c r="AO1042" s="20">
        <f t="shared" si="317"/>
        <v>4622.5499999999993</v>
      </c>
      <c r="AP1042" s="20">
        <f t="shared" si="318"/>
        <v>4969.2299999999996</v>
      </c>
      <c r="AQ1042" s="20" t="str">
        <f t="shared" si="319"/>
        <v>.</v>
      </c>
      <c r="AR1042" s="20" t="str">
        <f t="shared" si="320"/>
        <v>.</v>
      </c>
      <c r="AS1042" s="20">
        <f t="shared" si="321"/>
        <v>3975.3599999999997</v>
      </c>
      <c r="AT1042" s="20">
        <f t="shared" si="304"/>
        <v>4134.8600000000006</v>
      </c>
      <c r="AU1042" s="20">
        <f t="shared" si="322"/>
        <v>198769.19999999998</v>
      </c>
    </row>
    <row r="1043" spans="1:47" ht="45">
      <c r="A1043" s="54">
        <v>1044</v>
      </c>
      <c r="B1043" s="54" t="s">
        <v>1903</v>
      </c>
      <c r="C1043" s="58" t="s">
        <v>1904</v>
      </c>
      <c r="D1043" s="79">
        <v>8</v>
      </c>
      <c r="E1043" s="79">
        <v>28</v>
      </c>
      <c r="F1043" s="80">
        <v>1641.11</v>
      </c>
      <c r="G1043" s="80">
        <v>205.14</v>
      </c>
      <c r="H1043" s="80">
        <v>1641.11</v>
      </c>
      <c r="I1043" s="80">
        <v>2922.25</v>
      </c>
      <c r="J1043" s="80">
        <v>3705.71</v>
      </c>
      <c r="K1043" s="80">
        <v>98.36</v>
      </c>
      <c r="L1043" s="73">
        <f t="shared" si="305"/>
        <v>107.24</v>
      </c>
      <c r="M1043" s="73">
        <f t="shared" si="306"/>
        <v>112.73</v>
      </c>
      <c r="N1043" s="72" t="str">
        <f t="shared" si="307"/>
        <v>0912</v>
      </c>
      <c r="O1043" s="74">
        <f t="shared" si="308"/>
        <v>20</v>
      </c>
      <c r="P1043" s="72">
        <f t="shared" si="309"/>
        <v>1</v>
      </c>
      <c r="Q1043" s="74">
        <f t="shared" si="310"/>
        <v>8</v>
      </c>
      <c r="R1043" s="72">
        <f t="shared" si="311"/>
        <v>15</v>
      </c>
      <c r="S1043" s="72">
        <f t="shared" si="312"/>
        <v>22</v>
      </c>
      <c r="AI1043" s="23">
        <f>'simulateur tarif OQN'!$B$4</f>
        <v>40</v>
      </c>
      <c r="AJ1043" s="24">
        <f t="shared" si="313"/>
        <v>4886.03</v>
      </c>
      <c r="AK1043" s="24">
        <f t="shared" si="314"/>
        <v>122.15074999999999</v>
      </c>
      <c r="AM1043" t="str">
        <f t="shared" si="315"/>
        <v>ZONEHAUTE</v>
      </c>
      <c r="AN1043" t="str">
        <f t="shared" si="316"/>
        <v>HC</v>
      </c>
      <c r="AO1043" s="20">
        <f t="shared" si="317"/>
        <v>8205.59</v>
      </c>
      <c r="AP1043" s="20">
        <f t="shared" si="318"/>
        <v>1641.11</v>
      </c>
      <c r="AQ1043" s="20">
        <f t="shared" si="319"/>
        <v>2922.25</v>
      </c>
      <c r="AR1043" s="20">
        <f t="shared" si="320"/>
        <v>3705.71</v>
      </c>
      <c r="AS1043" s="20">
        <f t="shared" si="321"/>
        <v>4886.03</v>
      </c>
      <c r="AT1043" s="20">
        <f t="shared" si="304"/>
        <v>4442.0299999999988</v>
      </c>
      <c r="AU1043" s="20">
        <f t="shared" si="322"/>
        <v>65644.399999999994</v>
      </c>
    </row>
    <row r="1044" spans="1:47" ht="45">
      <c r="A1044" s="54">
        <v>1045</v>
      </c>
      <c r="B1044" s="54" t="s">
        <v>1905</v>
      </c>
      <c r="C1044" s="58" t="s">
        <v>1906</v>
      </c>
      <c r="D1044" s="79">
        <v>57</v>
      </c>
      <c r="E1044" s="79">
        <v>63</v>
      </c>
      <c r="F1044" s="80">
        <v>6726.18</v>
      </c>
      <c r="G1044" s="80">
        <v>86.3</v>
      </c>
      <c r="H1044" s="80">
        <v>6726.18</v>
      </c>
      <c r="I1044" s="80" t="s">
        <v>28</v>
      </c>
      <c r="J1044" s="80" t="s">
        <v>28</v>
      </c>
      <c r="K1044" s="80">
        <v>113.58</v>
      </c>
      <c r="L1044" s="73">
        <f t="shared" si="305"/>
        <v>107.24</v>
      </c>
      <c r="M1044" s="73">
        <f t="shared" si="306"/>
        <v>112.73</v>
      </c>
      <c r="N1044" s="72" t="str">
        <f t="shared" si="307"/>
        <v>0912</v>
      </c>
      <c r="O1044" s="74">
        <f t="shared" si="308"/>
        <v>6</v>
      </c>
      <c r="P1044" s="72">
        <f t="shared" si="309"/>
        <v>0</v>
      </c>
      <c r="Q1044" s="74">
        <f t="shared" si="310"/>
        <v>57</v>
      </c>
      <c r="R1044" s="72" t="str">
        <f t="shared" si="311"/>
        <v/>
      </c>
      <c r="S1044" s="72" t="str">
        <f t="shared" si="312"/>
        <v/>
      </c>
      <c r="AI1044" s="23">
        <f>'simulateur tarif OQN'!$B$4</f>
        <v>40</v>
      </c>
      <c r="AJ1044" s="24">
        <f t="shared" si="313"/>
        <v>5259.08</v>
      </c>
      <c r="AK1044" s="24">
        <f t="shared" si="314"/>
        <v>131.477</v>
      </c>
      <c r="AM1044" t="str">
        <f t="shared" si="315"/>
        <v>ZONEBASSE</v>
      </c>
      <c r="AN1044" t="str">
        <f t="shared" si="316"/>
        <v>HC</v>
      </c>
      <c r="AO1044" s="20">
        <f t="shared" si="317"/>
        <v>5259.08</v>
      </c>
      <c r="AP1044" s="20">
        <f t="shared" si="318"/>
        <v>6726.18</v>
      </c>
      <c r="AQ1044" s="20" t="str">
        <f t="shared" si="319"/>
        <v>.</v>
      </c>
      <c r="AR1044" s="20" t="str">
        <f t="shared" si="320"/>
        <v>.</v>
      </c>
      <c r="AS1044" s="20">
        <f t="shared" si="321"/>
        <v>4113.84</v>
      </c>
      <c r="AT1044" s="20">
        <f t="shared" si="304"/>
        <v>4430.84</v>
      </c>
      <c r="AU1044" s="20">
        <f t="shared" si="322"/>
        <v>269047.2</v>
      </c>
    </row>
    <row r="1045" spans="1:47">
      <c r="A1045" s="54">
        <v>1046</v>
      </c>
      <c r="B1045" s="54" t="s">
        <v>1907</v>
      </c>
      <c r="C1045" s="55" t="s">
        <v>1908</v>
      </c>
      <c r="D1045" s="79">
        <v>1</v>
      </c>
      <c r="E1045" s="79">
        <v>1</v>
      </c>
      <c r="F1045" s="80" t="s">
        <v>28</v>
      </c>
      <c r="G1045" s="80" t="s">
        <v>28</v>
      </c>
      <c r="H1045" s="80">
        <v>110.86</v>
      </c>
      <c r="I1045" s="80" t="s">
        <v>28</v>
      </c>
      <c r="J1045" s="80" t="s">
        <v>28</v>
      </c>
      <c r="K1045" s="80" t="s">
        <v>28</v>
      </c>
      <c r="L1045" s="73" t="str">
        <f t="shared" si="305"/>
        <v/>
      </c>
      <c r="M1045" s="73" t="str">
        <f t="shared" si="306"/>
        <v/>
      </c>
      <c r="N1045" s="72" t="str">
        <f t="shared" si="307"/>
        <v>0918</v>
      </c>
      <c r="O1045" s="74">
        <f t="shared" si="308"/>
        <v>0</v>
      </c>
      <c r="P1045" s="72">
        <f t="shared" si="309"/>
        <v>0</v>
      </c>
      <c r="Q1045" s="74">
        <f t="shared" si="310"/>
        <v>1</v>
      </c>
      <c r="R1045" s="72" t="str">
        <f t="shared" si="311"/>
        <v/>
      </c>
      <c r="S1045" s="72" t="str">
        <f t="shared" si="312"/>
        <v/>
      </c>
      <c r="AI1045" s="23">
        <f>'simulateur tarif OQN'!$B$4</f>
        <v>40</v>
      </c>
      <c r="AJ1045" s="24">
        <f t="shared" si="313"/>
        <v>4434.3999999999996</v>
      </c>
      <c r="AK1045" s="24">
        <f t="shared" si="314"/>
        <v>110.85999999999999</v>
      </c>
      <c r="AM1045" t="str">
        <f t="shared" si="315"/>
        <v>ZONEHAUTE</v>
      </c>
      <c r="AN1045" t="str">
        <f t="shared" si="316"/>
        <v>HDJ</v>
      </c>
      <c r="AO1045" s="20" t="e">
        <f t="shared" si="317"/>
        <v>#VALUE!</v>
      </c>
      <c r="AP1045" s="20">
        <f t="shared" si="318"/>
        <v>110.86</v>
      </c>
      <c r="AQ1045" s="20" t="str">
        <f t="shared" si="319"/>
        <v>.</v>
      </c>
      <c r="AR1045" s="20" t="str">
        <f t="shared" si="320"/>
        <v>.</v>
      </c>
      <c r="AS1045" s="20" t="e">
        <f t="shared" si="321"/>
        <v>#VALUE!</v>
      </c>
      <c r="AT1045" s="20" t="e">
        <f t="shared" si="304"/>
        <v>#VALUE!</v>
      </c>
      <c r="AU1045" s="20">
        <f t="shared" si="322"/>
        <v>4434.3999999999996</v>
      </c>
    </row>
    <row r="1046" spans="1:47" ht="33.75">
      <c r="A1046" s="54">
        <v>1047</v>
      </c>
      <c r="B1046" s="54" t="s">
        <v>1909</v>
      </c>
      <c r="C1046" s="58" t="s">
        <v>1910</v>
      </c>
      <c r="D1046" s="79">
        <v>8</v>
      </c>
      <c r="E1046" s="79">
        <v>28</v>
      </c>
      <c r="F1046" s="80">
        <v>1044.79</v>
      </c>
      <c r="G1046" s="80">
        <v>130.6</v>
      </c>
      <c r="H1046" s="80">
        <v>1044.79</v>
      </c>
      <c r="I1046" s="80">
        <v>1602.47</v>
      </c>
      <c r="J1046" s="80">
        <v>2274.23</v>
      </c>
      <c r="K1046" s="80">
        <v>75.37</v>
      </c>
      <c r="L1046" s="73">
        <f t="shared" si="305"/>
        <v>100.95</v>
      </c>
      <c r="M1046" s="73">
        <f t="shared" si="306"/>
        <v>104.86</v>
      </c>
      <c r="N1046" s="72" t="str">
        <f t="shared" si="307"/>
        <v>0918</v>
      </c>
      <c r="O1046" s="74">
        <f t="shared" si="308"/>
        <v>20</v>
      </c>
      <c r="P1046" s="72">
        <f t="shared" si="309"/>
        <v>1</v>
      </c>
      <c r="Q1046" s="74">
        <f t="shared" si="310"/>
        <v>8</v>
      </c>
      <c r="R1046" s="72">
        <f t="shared" si="311"/>
        <v>15</v>
      </c>
      <c r="S1046" s="72">
        <f t="shared" si="312"/>
        <v>22</v>
      </c>
      <c r="AI1046" s="23">
        <f>'simulateur tarif OQN'!$B$4</f>
        <v>40</v>
      </c>
      <c r="AJ1046" s="24">
        <f t="shared" si="313"/>
        <v>3178.67</v>
      </c>
      <c r="AK1046" s="24">
        <f t="shared" si="314"/>
        <v>79.466750000000005</v>
      </c>
      <c r="AM1046" t="str">
        <f t="shared" si="315"/>
        <v>ZONEHAUTE</v>
      </c>
      <c r="AN1046" t="str">
        <f t="shared" si="316"/>
        <v>HC</v>
      </c>
      <c r="AO1046" s="20">
        <f t="shared" si="317"/>
        <v>5223.99</v>
      </c>
      <c r="AP1046" s="20">
        <f t="shared" si="318"/>
        <v>1044.79</v>
      </c>
      <c r="AQ1046" s="20">
        <f t="shared" si="319"/>
        <v>1602.47</v>
      </c>
      <c r="AR1046" s="20">
        <f t="shared" si="320"/>
        <v>2274.23</v>
      </c>
      <c r="AS1046" s="20">
        <f t="shared" si="321"/>
        <v>3178.67</v>
      </c>
      <c r="AT1046" s="20">
        <f t="shared" si="304"/>
        <v>1899.67</v>
      </c>
      <c r="AU1046" s="20">
        <f t="shared" si="322"/>
        <v>41791.599999999999</v>
      </c>
    </row>
    <row r="1047" spans="1:47" ht="33.75">
      <c r="A1047" s="54">
        <v>1048</v>
      </c>
      <c r="B1047" s="54" t="s">
        <v>1911</v>
      </c>
      <c r="C1047" s="58" t="s">
        <v>1912</v>
      </c>
      <c r="D1047" s="79">
        <v>36</v>
      </c>
      <c r="E1047" s="79">
        <v>42</v>
      </c>
      <c r="F1047" s="80">
        <v>3677.37</v>
      </c>
      <c r="G1047" s="80">
        <v>94.02</v>
      </c>
      <c r="H1047" s="80">
        <v>3677.37</v>
      </c>
      <c r="I1047" s="80" t="s">
        <v>28</v>
      </c>
      <c r="J1047" s="80" t="s">
        <v>28</v>
      </c>
      <c r="K1047" s="80">
        <v>92.86</v>
      </c>
      <c r="L1047" s="73">
        <f t="shared" si="305"/>
        <v>100.95</v>
      </c>
      <c r="M1047" s="73">
        <f t="shared" si="306"/>
        <v>104.86</v>
      </c>
      <c r="N1047" s="72" t="str">
        <f t="shared" si="307"/>
        <v>0918</v>
      </c>
      <c r="O1047" s="74">
        <f t="shared" si="308"/>
        <v>6</v>
      </c>
      <c r="P1047" s="72">
        <f t="shared" si="309"/>
        <v>0</v>
      </c>
      <c r="Q1047" s="74">
        <f t="shared" si="310"/>
        <v>36</v>
      </c>
      <c r="R1047" s="72" t="str">
        <f t="shared" si="311"/>
        <v/>
      </c>
      <c r="S1047" s="72" t="str">
        <f t="shared" si="312"/>
        <v/>
      </c>
      <c r="AI1047" s="23">
        <f>'simulateur tarif OQN'!$B$4</f>
        <v>40</v>
      </c>
      <c r="AJ1047" s="24">
        <f t="shared" si="313"/>
        <v>3677.37</v>
      </c>
      <c r="AK1047" s="24">
        <f t="shared" si="314"/>
        <v>91.934249999999992</v>
      </c>
      <c r="AM1047" t="str">
        <f t="shared" si="315"/>
        <v>ZONEFORF1</v>
      </c>
      <c r="AN1047" t="str">
        <f t="shared" si="316"/>
        <v>HC</v>
      </c>
      <c r="AO1047" s="20">
        <f t="shared" si="317"/>
        <v>4053.45</v>
      </c>
      <c r="AP1047" s="20">
        <f t="shared" si="318"/>
        <v>3677.37</v>
      </c>
      <c r="AQ1047" s="20" t="str">
        <f t="shared" si="319"/>
        <v>.</v>
      </c>
      <c r="AR1047" s="20" t="str">
        <f t="shared" si="320"/>
        <v>.</v>
      </c>
      <c r="AS1047" s="20">
        <f t="shared" si="321"/>
        <v>3491.65</v>
      </c>
      <c r="AT1047" s="20">
        <f t="shared" si="304"/>
        <v>3087.1499999999996</v>
      </c>
      <c r="AU1047" s="20">
        <f t="shared" si="322"/>
        <v>147094.79999999999</v>
      </c>
    </row>
    <row r="1048" spans="1:47" ht="33.75">
      <c r="A1048" s="54">
        <v>1049</v>
      </c>
      <c r="B1048" s="54" t="s">
        <v>1913</v>
      </c>
      <c r="C1048" s="58" t="s">
        <v>1914</v>
      </c>
      <c r="D1048" s="79">
        <v>15</v>
      </c>
      <c r="E1048" s="79">
        <v>35</v>
      </c>
      <c r="F1048" s="80">
        <v>1829.45</v>
      </c>
      <c r="G1048" s="80">
        <v>121.96</v>
      </c>
      <c r="H1048" s="80">
        <v>1829.45</v>
      </c>
      <c r="I1048" s="80">
        <v>2457.33</v>
      </c>
      <c r="J1048" s="80">
        <v>3126.07</v>
      </c>
      <c r="K1048" s="80">
        <v>84.11</v>
      </c>
      <c r="L1048" s="73">
        <f t="shared" si="305"/>
        <v>100.95</v>
      </c>
      <c r="M1048" s="73">
        <f t="shared" si="306"/>
        <v>104.86</v>
      </c>
      <c r="N1048" s="72" t="str">
        <f t="shared" si="307"/>
        <v>0918</v>
      </c>
      <c r="O1048" s="74">
        <f t="shared" si="308"/>
        <v>20</v>
      </c>
      <c r="P1048" s="72">
        <f t="shared" si="309"/>
        <v>1</v>
      </c>
      <c r="Q1048" s="74">
        <f t="shared" si="310"/>
        <v>15</v>
      </c>
      <c r="R1048" s="72">
        <f t="shared" si="311"/>
        <v>22</v>
      </c>
      <c r="S1048" s="72">
        <f t="shared" si="312"/>
        <v>29</v>
      </c>
      <c r="AI1048" s="23">
        <f>'simulateur tarif OQN'!$B$4</f>
        <v>40</v>
      </c>
      <c r="AJ1048" s="24">
        <f t="shared" si="313"/>
        <v>3546.6200000000003</v>
      </c>
      <c r="AK1048" s="24">
        <f t="shared" si="314"/>
        <v>88.665500000000009</v>
      </c>
      <c r="AM1048" t="str">
        <f t="shared" si="315"/>
        <v>ZONEHAUTE</v>
      </c>
      <c r="AN1048" t="str">
        <f t="shared" si="316"/>
        <v>HC</v>
      </c>
      <c r="AO1048" s="20">
        <f t="shared" si="317"/>
        <v>4878.45</v>
      </c>
      <c r="AP1048" s="20">
        <f t="shared" si="318"/>
        <v>1829.45</v>
      </c>
      <c r="AQ1048" s="20">
        <f t="shared" si="319"/>
        <v>2457.33</v>
      </c>
      <c r="AR1048" s="20">
        <f t="shared" si="320"/>
        <v>3126.07</v>
      </c>
      <c r="AS1048" s="20">
        <f t="shared" si="321"/>
        <v>3546.6200000000003</v>
      </c>
      <c r="AT1048" s="20">
        <f t="shared" si="304"/>
        <v>2704.6200000000008</v>
      </c>
      <c r="AU1048" s="20">
        <f t="shared" si="322"/>
        <v>73178</v>
      </c>
    </row>
    <row r="1049" spans="1:47" ht="33.75">
      <c r="A1049" s="54">
        <v>1050</v>
      </c>
      <c r="B1049" s="54" t="s">
        <v>1915</v>
      </c>
      <c r="C1049" s="58" t="s">
        <v>1916</v>
      </c>
      <c r="D1049" s="79">
        <v>36</v>
      </c>
      <c r="E1049" s="79">
        <v>42</v>
      </c>
      <c r="F1049" s="80">
        <v>3813.8</v>
      </c>
      <c r="G1049" s="80">
        <v>94.49</v>
      </c>
      <c r="H1049" s="80">
        <v>3813.8</v>
      </c>
      <c r="I1049" s="80" t="s">
        <v>28</v>
      </c>
      <c r="J1049" s="80" t="s">
        <v>28</v>
      </c>
      <c r="K1049" s="80">
        <v>97.46</v>
      </c>
      <c r="L1049" s="73">
        <f t="shared" si="305"/>
        <v>100.95</v>
      </c>
      <c r="M1049" s="73">
        <f t="shared" si="306"/>
        <v>104.86</v>
      </c>
      <c r="N1049" s="72" t="str">
        <f t="shared" si="307"/>
        <v>0918</v>
      </c>
      <c r="O1049" s="74">
        <f t="shared" si="308"/>
        <v>6</v>
      </c>
      <c r="P1049" s="72">
        <f t="shared" si="309"/>
        <v>0</v>
      </c>
      <c r="Q1049" s="74">
        <f t="shared" si="310"/>
        <v>36</v>
      </c>
      <c r="R1049" s="72" t="str">
        <f t="shared" si="311"/>
        <v/>
      </c>
      <c r="S1049" s="72" t="str">
        <f t="shared" si="312"/>
        <v/>
      </c>
      <c r="AI1049" s="23">
        <f>'simulateur tarif OQN'!$B$4</f>
        <v>40</v>
      </c>
      <c r="AJ1049" s="24">
        <f t="shared" si="313"/>
        <v>3813.8</v>
      </c>
      <c r="AK1049" s="24">
        <f t="shared" si="314"/>
        <v>95.344999999999999</v>
      </c>
      <c r="AM1049" t="str">
        <f t="shared" si="315"/>
        <v>ZONEFORF1</v>
      </c>
      <c r="AN1049" t="str">
        <f t="shared" si="316"/>
        <v>HC</v>
      </c>
      <c r="AO1049" s="20">
        <f t="shared" si="317"/>
        <v>4191.76</v>
      </c>
      <c r="AP1049" s="20">
        <f t="shared" si="318"/>
        <v>3813.8</v>
      </c>
      <c r="AQ1049" s="20" t="str">
        <f t="shared" si="319"/>
        <v>.</v>
      </c>
      <c r="AR1049" s="20" t="str">
        <f t="shared" si="320"/>
        <v>.</v>
      </c>
      <c r="AS1049" s="20">
        <f t="shared" si="321"/>
        <v>3618.88</v>
      </c>
      <c r="AT1049" s="20">
        <f t="shared" si="304"/>
        <v>3444.380000000001</v>
      </c>
      <c r="AU1049" s="20">
        <f t="shared" si="322"/>
        <v>152552</v>
      </c>
    </row>
    <row r="1050" spans="1:47" ht="33.75">
      <c r="A1050" s="54">
        <v>1051</v>
      </c>
      <c r="B1050" s="54" t="s">
        <v>1917</v>
      </c>
      <c r="C1050" s="58" t="s">
        <v>1918</v>
      </c>
      <c r="D1050" s="79">
        <v>43</v>
      </c>
      <c r="E1050" s="79">
        <v>49</v>
      </c>
      <c r="F1050" s="80">
        <v>5015.97</v>
      </c>
      <c r="G1050" s="80">
        <v>116.65</v>
      </c>
      <c r="H1050" s="80">
        <v>5015.97</v>
      </c>
      <c r="I1050" s="80" t="s">
        <v>28</v>
      </c>
      <c r="J1050" s="80" t="s">
        <v>28</v>
      </c>
      <c r="K1050" s="80">
        <v>109.97</v>
      </c>
      <c r="L1050" s="73">
        <f t="shared" si="305"/>
        <v>100.95</v>
      </c>
      <c r="M1050" s="73">
        <f t="shared" si="306"/>
        <v>104.86</v>
      </c>
      <c r="N1050" s="72" t="str">
        <f t="shared" si="307"/>
        <v>0918</v>
      </c>
      <c r="O1050" s="74">
        <f t="shared" si="308"/>
        <v>6</v>
      </c>
      <c r="P1050" s="72">
        <f t="shared" si="309"/>
        <v>0</v>
      </c>
      <c r="Q1050" s="74">
        <f t="shared" si="310"/>
        <v>43</v>
      </c>
      <c r="R1050" s="72" t="str">
        <f t="shared" si="311"/>
        <v/>
      </c>
      <c r="S1050" s="72" t="str">
        <f t="shared" si="312"/>
        <v/>
      </c>
      <c r="AI1050" s="23">
        <f>'simulateur tarif OQN'!$B$4</f>
        <v>40</v>
      </c>
      <c r="AJ1050" s="24">
        <f t="shared" si="313"/>
        <v>4666.0200000000004</v>
      </c>
      <c r="AK1050" s="24">
        <f t="shared" si="314"/>
        <v>116.65050000000001</v>
      </c>
      <c r="AM1050" t="str">
        <f t="shared" si="315"/>
        <v>ZONEBASSE</v>
      </c>
      <c r="AN1050" t="str">
        <f t="shared" si="316"/>
        <v>HC</v>
      </c>
      <c r="AO1050" s="20">
        <f t="shared" si="317"/>
        <v>4666.0200000000004</v>
      </c>
      <c r="AP1050" s="20">
        <f t="shared" si="318"/>
        <v>5015.97</v>
      </c>
      <c r="AQ1050" s="20" t="str">
        <f t="shared" si="319"/>
        <v>.</v>
      </c>
      <c r="AR1050" s="20" t="str">
        <f t="shared" si="320"/>
        <v>.</v>
      </c>
      <c r="AS1050" s="20">
        <f t="shared" si="321"/>
        <v>4026.2400000000002</v>
      </c>
      <c r="AT1050" s="20">
        <f t="shared" si="304"/>
        <v>4477.24</v>
      </c>
      <c r="AU1050" s="20">
        <f t="shared" si="322"/>
        <v>200638.80000000002</v>
      </c>
    </row>
    <row r="1051" spans="1:47" ht="33.75">
      <c r="A1051" s="54">
        <v>1052</v>
      </c>
      <c r="B1051" s="54" t="s">
        <v>1919</v>
      </c>
      <c r="C1051" s="58" t="s">
        <v>1920</v>
      </c>
      <c r="D1051" s="79">
        <v>50</v>
      </c>
      <c r="E1051" s="79">
        <v>56</v>
      </c>
      <c r="F1051" s="80">
        <v>5802.64</v>
      </c>
      <c r="G1051" s="80">
        <v>112.38</v>
      </c>
      <c r="H1051" s="80">
        <v>5802.64</v>
      </c>
      <c r="I1051" s="80" t="s">
        <v>28</v>
      </c>
      <c r="J1051" s="80" t="s">
        <v>28</v>
      </c>
      <c r="K1051" s="80">
        <v>109.97</v>
      </c>
      <c r="L1051" s="73">
        <f t="shared" si="305"/>
        <v>100.95</v>
      </c>
      <c r="M1051" s="73">
        <f t="shared" si="306"/>
        <v>104.86</v>
      </c>
      <c r="N1051" s="72" t="str">
        <f t="shared" si="307"/>
        <v>0918</v>
      </c>
      <c r="O1051" s="74">
        <f t="shared" si="308"/>
        <v>6</v>
      </c>
      <c r="P1051" s="72">
        <f t="shared" si="309"/>
        <v>0</v>
      </c>
      <c r="Q1051" s="74">
        <f t="shared" si="310"/>
        <v>50</v>
      </c>
      <c r="R1051" s="72" t="str">
        <f t="shared" si="311"/>
        <v/>
      </c>
      <c r="S1051" s="72" t="str">
        <f t="shared" si="312"/>
        <v/>
      </c>
      <c r="AI1051" s="23">
        <f>'simulateur tarif OQN'!$B$4</f>
        <v>40</v>
      </c>
      <c r="AJ1051" s="24">
        <f t="shared" si="313"/>
        <v>4678.84</v>
      </c>
      <c r="AK1051" s="24">
        <f t="shared" si="314"/>
        <v>116.971</v>
      </c>
      <c r="AM1051" t="str">
        <f t="shared" si="315"/>
        <v>ZONEBASSE</v>
      </c>
      <c r="AN1051" t="str">
        <f t="shared" si="316"/>
        <v>HC</v>
      </c>
      <c r="AO1051" s="20">
        <f t="shared" si="317"/>
        <v>4678.84</v>
      </c>
      <c r="AP1051" s="20">
        <f t="shared" si="318"/>
        <v>5802.64</v>
      </c>
      <c r="AQ1051" s="20" t="str">
        <f t="shared" si="319"/>
        <v>.</v>
      </c>
      <c r="AR1051" s="20" t="str">
        <f t="shared" si="320"/>
        <v>.</v>
      </c>
      <c r="AS1051" s="20">
        <f t="shared" si="321"/>
        <v>4043.1200000000003</v>
      </c>
      <c r="AT1051" s="20">
        <f t="shared" si="304"/>
        <v>4494.1200000000008</v>
      </c>
      <c r="AU1051" s="20">
        <f t="shared" si="322"/>
        <v>232105.60000000001</v>
      </c>
    </row>
    <row r="1052" spans="1:47" ht="33.75">
      <c r="A1052" s="54">
        <v>1053</v>
      </c>
      <c r="B1052" s="54" t="s">
        <v>1921</v>
      </c>
      <c r="C1052" s="58" t="s">
        <v>1922</v>
      </c>
      <c r="D1052" s="79">
        <v>22</v>
      </c>
      <c r="E1052" s="79">
        <v>28</v>
      </c>
      <c r="F1052" s="80">
        <v>2131.02</v>
      </c>
      <c r="G1052" s="80">
        <v>96.86</v>
      </c>
      <c r="H1052" s="80">
        <v>2131.02</v>
      </c>
      <c r="I1052" s="80" t="s">
        <v>28</v>
      </c>
      <c r="J1052" s="80" t="s">
        <v>28</v>
      </c>
      <c r="K1052" s="80">
        <v>85.93</v>
      </c>
      <c r="L1052" s="73">
        <f t="shared" si="305"/>
        <v>86.47</v>
      </c>
      <c r="M1052" s="73">
        <f t="shared" si="306"/>
        <v>104.86</v>
      </c>
      <c r="N1052" s="72" t="str">
        <f t="shared" si="307"/>
        <v>0918</v>
      </c>
      <c r="O1052" s="74">
        <f t="shared" si="308"/>
        <v>6</v>
      </c>
      <c r="P1052" s="72">
        <f t="shared" si="309"/>
        <v>0</v>
      </c>
      <c r="Q1052" s="74">
        <f t="shared" si="310"/>
        <v>22</v>
      </c>
      <c r="R1052" s="72" t="str">
        <f t="shared" si="311"/>
        <v/>
      </c>
      <c r="S1052" s="72" t="str">
        <f t="shared" si="312"/>
        <v/>
      </c>
      <c r="AI1052" s="23">
        <f>'simulateur tarif OQN'!$B$4</f>
        <v>40</v>
      </c>
      <c r="AJ1052" s="24">
        <f t="shared" si="313"/>
        <v>3162.1800000000003</v>
      </c>
      <c r="AK1052" s="24">
        <f t="shared" si="314"/>
        <v>79.054500000000004</v>
      </c>
      <c r="AM1052" t="str">
        <f t="shared" si="315"/>
        <v>ZONEHAUTE</v>
      </c>
      <c r="AN1052" t="str">
        <f t="shared" si="316"/>
        <v>HC</v>
      </c>
      <c r="AO1052" s="20">
        <f t="shared" si="317"/>
        <v>3874.5</v>
      </c>
      <c r="AP1052" s="20">
        <f t="shared" si="318"/>
        <v>2131.02</v>
      </c>
      <c r="AQ1052" s="20" t="str">
        <f t="shared" si="319"/>
        <v>.</v>
      </c>
      <c r="AR1052" s="20" t="str">
        <f t="shared" si="320"/>
        <v>.</v>
      </c>
      <c r="AS1052" s="20">
        <f t="shared" si="321"/>
        <v>3162.1800000000003</v>
      </c>
      <c r="AT1052" s="20">
        <f t="shared" si="304"/>
        <v>3135.1800000000003</v>
      </c>
      <c r="AU1052" s="20">
        <f t="shared" si="322"/>
        <v>85240.8</v>
      </c>
    </row>
    <row r="1053" spans="1:47" ht="33.75">
      <c r="A1053" s="54">
        <v>1054</v>
      </c>
      <c r="B1053" s="54" t="s">
        <v>1923</v>
      </c>
      <c r="C1053" s="58" t="s">
        <v>1924</v>
      </c>
      <c r="D1053" s="79">
        <v>36</v>
      </c>
      <c r="E1053" s="79">
        <v>42</v>
      </c>
      <c r="F1053" s="80">
        <v>3587.27</v>
      </c>
      <c r="G1053" s="80">
        <v>99.65</v>
      </c>
      <c r="H1053" s="80">
        <v>3587.27</v>
      </c>
      <c r="I1053" s="80" t="s">
        <v>28</v>
      </c>
      <c r="J1053" s="80" t="s">
        <v>28</v>
      </c>
      <c r="K1053" s="80">
        <v>89.68</v>
      </c>
      <c r="L1053" s="73">
        <f t="shared" si="305"/>
        <v>86.47</v>
      </c>
      <c r="M1053" s="73">
        <f t="shared" si="306"/>
        <v>104.86</v>
      </c>
      <c r="N1053" s="72" t="str">
        <f t="shared" si="307"/>
        <v>0918</v>
      </c>
      <c r="O1053" s="74">
        <f t="shared" si="308"/>
        <v>6</v>
      </c>
      <c r="P1053" s="72">
        <f t="shared" si="309"/>
        <v>0</v>
      </c>
      <c r="Q1053" s="74">
        <f t="shared" si="310"/>
        <v>36</v>
      </c>
      <c r="R1053" s="72" t="str">
        <f t="shared" si="311"/>
        <v/>
      </c>
      <c r="S1053" s="72" t="str">
        <f t="shared" si="312"/>
        <v/>
      </c>
      <c r="AI1053" s="23">
        <f>'simulateur tarif OQN'!$B$4</f>
        <v>40</v>
      </c>
      <c r="AJ1053" s="24">
        <f t="shared" si="313"/>
        <v>3587.27</v>
      </c>
      <c r="AK1053" s="24">
        <f t="shared" si="314"/>
        <v>89.681749999999994</v>
      </c>
      <c r="AM1053" t="str">
        <f t="shared" si="315"/>
        <v>ZONEFORF1</v>
      </c>
      <c r="AN1053" t="str">
        <f t="shared" si="316"/>
        <v>HC</v>
      </c>
      <c r="AO1053" s="20">
        <f t="shared" si="317"/>
        <v>3985.87</v>
      </c>
      <c r="AP1053" s="20">
        <f t="shared" si="318"/>
        <v>3587.27</v>
      </c>
      <c r="AQ1053" s="20" t="str">
        <f t="shared" si="319"/>
        <v>.</v>
      </c>
      <c r="AR1053" s="20" t="str">
        <f t="shared" si="320"/>
        <v>.</v>
      </c>
      <c r="AS1053" s="20">
        <f t="shared" si="321"/>
        <v>3407.91</v>
      </c>
      <c r="AT1053" s="20">
        <f t="shared" si="304"/>
        <v>3568.41</v>
      </c>
      <c r="AU1053" s="20">
        <f t="shared" si="322"/>
        <v>143490.79999999999</v>
      </c>
    </row>
    <row r="1054" spans="1:47" ht="33.75">
      <c r="A1054" s="54">
        <v>1055</v>
      </c>
      <c r="B1054" s="54" t="s">
        <v>1925</v>
      </c>
      <c r="C1054" s="58" t="s">
        <v>1926</v>
      </c>
      <c r="D1054" s="79">
        <v>29</v>
      </c>
      <c r="E1054" s="79">
        <v>35</v>
      </c>
      <c r="F1054" s="80">
        <v>3060.71</v>
      </c>
      <c r="G1054" s="80">
        <v>105.54</v>
      </c>
      <c r="H1054" s="80">
        <v>3060.71</v>
      </c>
      <c r="I1054" s="80" t="s">
        <v>28</v>
      </c>
      <c r="J1054" s="80" t="s">
        <v>28</v>
      </c>
      <c r="K1054" s="80">
        <v>93.46</v>
      </c>
      <c r="L1054" s="73">
        <f t="shared" si="305"/>
        <v>86.47</v>
      </c>
      <c r="M1054" s="73">
        <f t="shared" si="306"/>
        <v>104.86</v>
      </c>
      <c r="N1054" s="72" t="str">
        <f t="shared" si="307"/>
        <v>0918</v>
      </c>
      <c r="O1054" s="74">
        <f t="shared" si="308"/>
        <v>6</v>
      </c>
      <c r="P1054" s="72">
        <f t="shared" si="309"/>
        <v>0</v>
      </c>
      <c r="Q1054" s="74">
        <f t="shared" si="310"/>
        <v>29</v>
      </c>
      <c r="R1054" s="72" t="str">
        <f t="shared" si="311"/>
        <v/>
      </c>
      <c r="S1054" s="72" t="str">
        <f t="shared" si="312"/>
        <v/>
      </c>
      <c r="AI1054" s="23">
        <f>'simulateur tarif OQN'!$B$4</f>
        <v>40</v>
      </c>
      <c r="AJ1054" s="24">
        <f t="shared" si="313"/>
        <v>3528.01</v>
      </c>
      <c r="AK1054" s="24">
        <f t="shared" si="314"/>
        <v>88.200250000000011</v>
      </c>
      <c r="AM1054" t="str">
        <f t="shared" si="315"/>
        <v>ZONEHAUTE</v>
      </c>
      <c r="AN1054" t="str">
        <f t="shared" si="316"/>
        <v>HC</v>
      </c>
      <c r="AO1054" s="20">
        <f t="shared" si="317"/>
        <v>4221.6499999999996</v>
      </c>
      <c r="AP1054" s="20">
        <f t="shared" si="318"/>
        <v>3060.71</v>
      </c>
      <c r="AQ1054" s="20" t="str">
        <f t="shared" si="319"/>
        <v>.</v>
      </c>
      <c r="AR1054" s="20" t="str">
        <f t="shared" si="320"/>
        <v>.</v>
      </c>
      <c r="AS1054" s="20">
        <f t="shared" si="321"/>
        <v>3528.01</v>
      </c>
      <c r="AT1054" s="20">
        <f t="shared" si="304"/>
        <v>3877.5099999999984</v>
      </c>
      <c r="AU1054" s="20">
        <f t="shared" si="322"/>
        <v>122428.4</v>
      </c>
    </row>
    <row r="1055" spans="1:47" ht="33.75">
      <c r="A1055" s="54">
        <v>1056</v>
      </c>
      <c r="B1055" s="54" t="s">
        <v>1927</v>
      </c>
      <c r="C1055" s="58" t="s">
        <v>1928</v>
      </c>
      <c r="D1055" s="79">
        <v>43</v>
      </c>
      <c r="E1055" s="79">
        <v>49</v>
      </c>
      <c r="F1055" s="80">
        <v>4052.67</v>
      </c>
      <c r="G1055" s="80">
        <v>70.849999999999994</v>
      </c>
      <c r="H1055" s="80">
        <v>4052.67</v>
      </c>
      <c r="I1055" s="80" t="s">
        <v>28</v>
      </c>
      <c r="J1055" s="80" t="s">
        <v>28</v>
      </c>
      <c r="K1055" s="80">
        <v>93.46</v>
      </c>
      <c r="L1055" s="73">
        <f t="shared" si="305"/>
        <v>86.47</v>
      </c>
      <c r="M1055" s="73">
        <f t="shared" si="306"/>
        <v>104.86</v>
      </c>
      <c r="N1055" s="72" t="str">
        <f t="shared" si="307"/>
        <v>0918</v>
      </c>
      <c r="O1055" s="74">
        <f t="shared" si="308"/>
        <v>6</v>
      </c>
      <c r="P1055" s="72">
        <f t="shared" si="309"/>
        <v>0</v>
      </c>
      <c r="Q1055" s="74">
        <f t="shared" si="310"/>
        <v>43</v>
      </c>
      <c r="R1055" s="72" t="str">
        <f t="shared" si="311"/>
        <v/>
      </c>
      <c r="S1055" s="72" t="str">
        <f t="shared" si="312"/>
        <v/>
      </c>
      <c r="AI1055" s="23">
        <f>'simulateur tarif OQN'!$B$4</f>
        <v>40</v>
      </c>
      <c r="AJ1055" s="24">
        <f t="shared" si="313"/>
        <v>3840.12</v>
      </c>
      <c r="AK1055" s="24">
        <f t="shared" si="314"/>
        <v>96.003</v>
      </c>
      <c r="AM1055" t="str">
        <f t="shared" si="315"/>
        <v>ZONEBASSE</v>
      </c>
      <c r="AN1055" t="str">
        <f t="shared" si="316"/>
        <v>HC</v>
      </c>
      <c r="AO1055" s="20">
        <f t="shared" si="317"/>
        <v>3840.12</v>
      </c>
      <c r="AP1055" s="20">
        <f t="shared" si="318"/>
        <v>4052.67</v>
      </c>
      <c r="AQ1055" s="20" t="str">
        <f t="shared" si="319"/>
        <v>.</v>
      </c>
      <c r="AR1055" s="20" t="str">
        <f t="shared" si="320"/>
        <v>.</v>
      </c>
      <c r="AS1055" s="20">
        <f t="shared" si="321"/>
        <v>3211.53</v>
      </c>
      <c r="AT1055" s="20">
        <f t="shared" si="304"/>
        <v>3561.0299999999997</v>
      </c>
      <c r="AU1055" s="20">
        <f t="shared" si="322"/>
        <v>162106.79999999999</v>
      </c>
    </row>
    <row r="1056" spans="1:47" ht="33.75">
      <c r="A1056" s="54">
        <v>1057</v>
      </c>
      <c r="B1056" s="54" t="s">
        <v>1929</v>
      </c>
      <c r="C1056" s="58" t="s">
        <v>1930</v>
      </c>
      <c r="D1056" s="79">
        <v>36</v>
      </c>
      <c r="E1056" s="79">
        <v>42</v>
      </c>
      <c r="F1056" s="80">
        <v>3506.53</v>
      </c>
      <c r="G1056" s="80">
        <v>97.4</v>
      </c>
      <c r="H1056" s="80">
        <v>3506.53</v>
      </c>
      <c r="I1056" s="80" t="s">
        <v>28</v>
      </c>
      <c r="J1056" s="80" t="s">
        <v>28</v>
      </c>
      <c r="K1056" s="80">
        <v>88.1</v>
      </c>
      <c r="L1056" s="73">
        <f t="shared" si="305"/>
        <v>86.47</v>
      </c>
      <c r="M1056" s="73">
        <f t="shared" si="306"/>
        <v>104.86</v>
      </c>
      <c r="N1056" s="72" t="str">
        <f t="shared" si="307"/>
        <v>0918</v>
      </c>
      <c r="O1056" s="74">
        <f t="shared" si="308"/>
        <v>6</v>
      </c>
      <c r="P1056" s="72">
        <f t="shared" si="309"/>
        <v>0</v>
      </c>
      <c r="Q1056" s="74">
        <f t="shared" si="310"/>
        <v>36</v>
      </c>
      <c r="R1056" s="72" t="str">
        <f t="shared" si="311"/>
        <v/>
      </c>
      <c r="S1056" s="72" t="str">
        <f t="shared" si="312"/>
        <v/>
      </c>
      <c r="AI1056" s="23">
        <f>'simulateur tarif OQN'!$B$4</f>
        <v>40</v>
      </c>
      <c r="AJ1056" s="24">
        <f t="shared" si="313"/>
        <v>3506.53</v>
      </c>
      <c r="AK1056" s="24">
        <f t="shared" si="314"/>
        <v>87.663250000000005</v>
      </c>
      <c r="AM1056" t="str">
        <f t="shared" si="315"/>
        <v>ZONEFORF1</v>
      </c>
      <c r="AN1056" t="str">
        <f t="shared" si="316"/>
        <v>HC</v>
      </c>
      <c r="AO1056" s="20">
        <f t="shared" si="317"/>
        <v>3896.13</v>
      </c>
      <c r="AP1056" s="20">
        <f t="shared" si="318"/>
        <v>3506.53</v>
      </c>
      <c r="AQ1056" s="20" t="str">
        <f t="shared" si="319"/>
        <v>.</v>
      </c>
      <c r="AR1056" s="20" t="str">
        <f t="shared" si="320"/>
        <v>.</v>
      </c>
      <c r="AS1056" s="20">
        <f t="shared" si="321"/>
        <v>3330.3300000000004</v>
      </c>
      <c r="AT1056" s="20">
        <f t="shared" si="304"/>
        <v>3411.83</v>
      </c>
      <c r="AU1056" s="20">
        <f t="shared" si="322"/>
        <v>140261.20000000001</v>
      </c>
    </row>
    <row r="1057" spans="1:47" ht="33.75">
      <c r="A1057" s="54">
        <v>1058</v>
      </c>
      <c r="B1057" s="54" t="s">
        <v>1931</v>
      </c>
      <c r="C1057" s="58" t="s">
        <v>1932</v>
      </c>
      <c r="D1057" s="79">
        <v>57</v>
      </c>
      <c r="E1057" s="79">
        <v>63</v>
      </c>
      <c r="F1057" s="80">
        <v>5307.71</v>
      </c>
      <c r="G1057" s="80">
        <v>85.77</v>
      </c>
      <c r="H1057" s="80">
        <v>5307.71</v>
      </c>
      <c r="I1057" s="80" t="s">
        <v>28</v>
      </c>
      <c r="J1057" s="80" t="s">
        <v>28</v>
      </c>
      <c r="K1057" s="80">
        <v>91.51</v>
      </c>
      <c r="L1057" s="73">
        <f t="shared" si="305"/>
        <v>86.47</v>
      </c>
      <c r="M1057" s="73">
        <f t="shared" si="306"/>
        <v>104.86</v>
      </c>
      <c r="N1057" s="72" t="str">
        <f t="shared" si="307"/>
        <v>0918</v>
      </c>
      <c r="O1057" s="74">
        <f t="shared" si="308"/>
        <v>6</v>
      </c>
      <c r="P1057" s="72">
        <f t="shared" si="309"/>
        <v>0</v>
      </c>
      <c r="Q1057" s="74">
        <f t="shared" si="310"/>
        <v>57</v>
      </c>
      <c r="R1057" s="72" t="str">
        <f t="shared" si="311"/>
        <v/>
      </c>
      <c r="S1057" s="72" t="str">
        <f t="shared" si="312"/>
        <v/>
      </c>
      <c r="AI1057" s="23">
        <f>'simulateur tarif OQN'!$B$4</f>
        <v>40</v>
      </c>
      <c r="AJ1057" s="24">
        <f t="shared" si="313"/>
        <v>3849.62</v>
      </c>
      <c r="AK1057" s="24">
        <f t="shared" si="314"/>
        <v>96.240499999999997</v>
      </c>
      <c r="AM1057" t="str">
        <f t="shared" si="315"/>
        <v>ZONEBASSE</v>
      </c>
      <c r="AN1057" t="str">
        <f t="shared" si="316"/>
        <v>HC</v>
      </c>
      <c r="AO1057" s="20">
        <f t="shared" si="317"/>
        <v>3849.62</v>
      </c>
      <c r="AP1057" s="20">
        <f t="shared" si="318"/>
        <v>5307.71</v>
      </c>
      <c r="AQ1057" s="20" t="str">
        <f t="shared" si="319"/>
        <v>.</v>
      </c>
      <c r="AR1057" s="20" t="str">
        <f t="shared" si="320"/>
        <v>.</v>
      </c>
      <c r="AS1057" s="20">
        <f t="shared" si="321"/>
        <v>3202.98</v>
      </c>
      <c r="AT1057" s="20">
        <f t="shared" si="304"/>
        <v>3454.9799999999996</v>
      </c>
      <c r="AU1057" s="20">
        <f t="shared" si="322"/>
        <v>212308.4</v>
      </c>
    </row>
    <row r="1058" spans="1:47" ht="22.5">
      <c r="A1058" s="54">
        <v>1059</v>
      </c>
      <c r="B1058" s="54" t="s">
        <v>1933</v>
      </c>
      <c r="C1058" s="58" t="s">
        <v>1934</v>
      </c>
      <c r="D1058" s="79">
        <v>1</v>
      </c>
      <c r="E1058" s="79">
        <v>1</v>
      </c>
      <c r="F1058" s="80" t="s">
        <v>28</v>
      </c>
      <c r="G1058" s="80" t="s">
        <v>28</v>
      </c>
      <c r="H1058" s="80">
        <v>96.9</v>
      </c>
      <c r="I1058" s="80" t="s">
        <v>28</v>
      </c>
      <c r="J1058" s="80" t="s">
        <v>28</v>
      </c>
      <c r="K1058" s="80" t="s">
        <v>28</v>
      </c>
      <c r="L1058" s="73" t="str">
        <f t="shared" si="305"/>
        <v/>
      </c>
      <c r="M1058" s="73" t="str">
        <f t="shared" si="306"/>
        <v/>
      </c>
      <c r="N1058" s="72" t="str">
        <f t="shared" si="307"/>
        <v>0921</v>
      </c>
      <c r="O1058" s="74">
        <f t="shared" si="308"/>
        <v>0</v>
      </c>
      <c r="P1058" s="72">
        <f t="shared" si="309"/>
        <v>0</v>
      </c>
      <c r="Q1058" s="74">
        <f t="shared" si="310"/>
        <v>1</v>
      </c>
      <c r="R1058" s="72" t="str">
        <f t="shared" si="311"/>
        <v/>
      </c>
      <c r="S1058" s="72" t="str">
        <f t="shared" si="312"/>
        <v/>
      </c>
      <c r="AI1058" s="23">
        <f>'simulateur tarif OQN'!$B$4</f>
        <v>40</v>
      </c>
      <c r="AJ1058" s="24">
        <f t="shared" si="313"/>
        <v>3876</v>
      </c>
      <c r="AK1058" s="24">
        <f t="shared" si="314"/>
        <v>96.9</v>
      </c>
      <c r="AM1058" t="str">
        <f t="shared" si="315"/>
        <v>ZONEHAUTE</v>
      </c>
      <c r="AN1058" t="str">
        <f t="shared" si="316"/>
        <v>HDJ</v>
      </c>
      <c r="AO1058" s="20" t="e">
        <f t="shared" si="317"/>
        <v>#VALUE!</v>
      </c>
      <c r="AP1058" s="20">
        <f t="shared" si="318"/>
        <v>96.9</v>
      </c>
      <c r="AQ1058" s="20" t="str">
        <f t="shared" si="319"/>
        <v>.</v>
      </c>
      <c r="AR1058" s="20" t="str">
        <f t="shared" si="320"/>
        <v>.</v>
      </c>
      <c r="AS1058" s="20" t="e">
        <f t="shared" si="321"/>
        <v>#VALUE!</v>
      </c>
      <c r="AT1058" s="20" t="e">
        <f t="shared" si="304"/>
        <v>#VALUE!</v>
      </c>
      <c r="AU1058" s="20">
        <f t="shared" si="322"/>
        <v>3876</v>
      </c>
    </row>
    <row r="1059" spans="1:47" ht="33.75">
      <c r="A1059" s="54">
        <v>1060</v>
      </c>
      <c r="B1059" s="54" t="s">
        <v>1935</v>
      </c>
      <c r="C1059" s="58" t="s">
        <v>1936</v>
      </c>
      <c r="D1059" s="79">
        <v>29</v>
      </c>
      <c r="E1059" s="79">
        <v>35</v>
      </c>
      <c r="F1059" s="80">
        <v>3154.41</v>
      </c>
      <c r="G1059" s="80">
        <v>108.77</v>
      </c>
      <c r="H1059" s="80">
        <v>3154.41</v>
      </c>
      <c r="I1059" s="80" t="s">
        <v>28</v>
      </c>
      <c r="J1059" s="80" t="s">
        <v>28</v>
      </c>
      <c r="K1059" s="80">
        <v>108.77</v>
      </c>
      <c r="L1059" s="73">
        <f t="shared" si="305"/>
        <v>97.49</v>
      </c>
      <c r="M1059" s="73">
        <f t="shared" si="306"/>
        <v>131.69</v>
      </c>
      <c r="N1059" s="72" t="str">
        <f t="shared" si="307"/>
        <v>0921</v>
      </c>
      <c r="O1059" s="74">
        <f t="shared" si="308"/>
        <v>6</v>
      </c>
      <c r="P1059" s="72">
        <f t="shared" si="309"/>
        <v>0</v>
      </c>
      <c r="Q1059" s="74">
        <f t="shared" si="310"/>
        <v>29</v>
      </c>
      <c r="R1059" s="72" t="str">
        <f t="shared" si="311"/>
        <v/>
      </c>
      <c r="S1059" s="72" t="str">
        <f t="shared" si="312"/>
        <v/>
      </c>
      <c r="AI1059" s="23">
        <f>'simulateur tarif OQN'!$B$4</f>
        <v>40</v>
      </c>
      <c r="AJ1059" s="24">
        <f t="shared" si="313"/>
        <v>3698.2599999999998</v>
      </c>
      <c r="AK1059" s="24">
        <f t="shared" si="314"/>
        <v>92.456499999999991</v>
      </c>
      <c r="AM1059" t="str">
        <f t="shared" si="315"/>
        <v>ZONEHAUTE</v>
      </c>
      <c r="AN1059" t="str">
        <f t="shared" si="316"/>
        <v>HC</v>
      </c>
      <c r="AO1059" s="20">
        <f t="shared" si="317"/>
        <v>4350.88</v>
      </c>
      <c r="AP1059" s="20">
        <f t="shared" si="318"/>
        <v>3154.41</v>
      </c>
      <c r="AQ1059" s="20" t="str">
        <f t="shared" si="319"/>
        <v>.</v>
      </c>
      <c r="AR1059" s="20" t="str">
        <f t="shared" si="320"/>
        <v>.</v>
      </c>
      <c r="AS1059" s="20">
        <f t="shared" si="321"/>
        <v>3698.2599999999998</v>
      </c>
      <c r="AT1059" s="20">
        <f t="shared" si="304"/>
        <v>4262.2599999999984</v>
      </c>
      <c r="AU1059" s="20">
        <f t="shared" si="322"/>
        <v>126176.4</v>
      </c>
    </row>
    <row r="1060" spans="1:47" ht="33.75">
      <c r="A1060" s="54">
        <v>1061</v>
      </c>
      <c r="B1060" s="54" t="s">
        <v>1937</v>
      </c>
      <c r="C1060" s="58" t="s">
        <v>1938</v>
      </c>
      <c r="D1060" s="79">
        <v>29</v>
      </c>
      <c r="E1060" s="79">
        <v>35</v>
      </c>
      <c r="F1060" s="80">
        <v>3180.76</v>
      </c>
      <c r="G1060" s="80">
        <v>109.68</v>
      </c>
      <c r="H1060" s="80">
        <v>3180.76</v>
      </c>
      <c r="I1060" s="80" t="s">
        <v>28</v>
      </c>
      <c r="J1060" s="80" t="s">
        <v>28</v>
      </c>
      <c r="K1060" s="80">
        <v>108.77</v>
      </c>
      <c r="L1060" s="73">
        <f t="shared" si="305"/>
        <v>97.49</v>
      </c>
      <c r="M1060" s="73">
        <f t="shared" si="306"/>
        <v>131.69</v>
      </c>
      <c r="N1060" s="72" t="str">
        <f t="shared" si="307"/>
        <v>0921</v>
      </c>
      <c r="O1060" s="74">
        <f t="shared" si="308"/>
        <v>6</v>
      </c>
      <c r="P1060" s="72">
        <f t="shared" si="309"/>
        <v>0</v>
      </c>
      <c r="Q1060" s="74">
        <f t="shared" si="310"/>
        <v>29</v>
      </c>
      <c r="R1060" s="72" t="str">
        <f t="shared" si="311"/>
        <v/>
      </c>
      <c r="S1060" s="72" t="str">
        <f t="shared" si="312"/>
        <v/>
      </c>
      <c r="AI1060" s="23">
        <f>'simulateur tarif OQN'!$B$4</f>
        <v>40</v>
      </c>
      <c r="AJ1060" s="24">
        <f t="shared" si="313"/>
        <v>3724.61</v>
      </c>
      <c r="AK1060" s="24">
        <f t="shared" si="314"/>
        <v>93.115250000000003</v>
      </c>
      <c r="AM1060" t="str">
        <f t="shared" si="315"/>
        <v>ZONEHAUTE</v>
      </c>
      <c r="AN1060" t="str">
        <f t="shared" si="316"/>
        <v>HC</v>
      </c>
      <c r="AO1060" s="20">
        <f t="shared" si="317"/>
        <v>4387.24</v>
      </c>
      <c r="AP1060" s="20">
        <f t="shared" si="318"/>
        <v>3180.76</v>
      </c>
      <c r="AQ1060" s="20" t="str">
        <f t="shared" si="319"/>
        <v>.</v>
      </c>
      <c r="AR1060" s="20" t="str">
        <f t="shared" si="320"/>
        <v>.</v>
      </c>
      <c r="AS1060" s="20">
        <f t="shared" si="321"/>
        <v>3724.61</v>
      </c>
      <c r="AT1060" s="20">
        <f t="shared" si="304"/>
        <v>4288.6100000000006</v>
      </c>
      <c r="AU1060" s="20">
        <f t="shared" si="322"/>
        <v>127230.40000000001</v>
      </c>
    </row>
    <row r="1061" spans="1:47" ht="45">
      <c r="A1061" s="54">
        <v>1062</v>
      </c>
      <c r="B1061" s="54" t="s">
        <v>1939</v>
      </c>
      <c r="C1061" s="58" t="s">
        <v>1940</v>
      </c>
      <c r="D1061" s="79">
        <v>29</v>
      </c>
      <c r="E1061" s="79">
        <v>35</v>
      </c>
      <c r="F1061" s="80">
        <v>3303.92</v>
      </c>
      <c r="G1061" s="80">
        <v>113.93</v>
      </c>
      <c r="H1061" s="80">
        <v>3303.92</v>
      </c>
      <c r="I1061" s="80" t="s">
        <v>28</v>
      </c>
      <c r="J1061" s="80" t="s">
        <v>28</v>
      </c>
      <c r="K1061" s="80">
        <v>104.1</v>
      </c>
      <c r="L1061" s="73">
        <f t="shared" si="305"/>
        <v>97.49</v>
      </c>
      <c r="M1061" s="73">
        <f t="shared" si="306"/>
        <v>131.69</v>
      </c>
      <c r="N1061" s="72" t="str">
        <f t="shared" si="307"/>
        <v>0921</v>
      </c>
      <c r="O1061" s="74">
        <f t="shared" si="308"/>
        <v>6</v>
      </c>
      <c r="P1061" s="72">
        <f t="shared" si="309"/>
        <v>0</v>
      </c>
      <c r="Q1061" s="74">
        <f t="shared" si="310"/>
        <v>29</v>
      </c>
      <c r="R1061" s="72" t="str">
        <f t="shared" si="311"/>
        <v/>
      </c>
      <c r="S1061" s="72" t="str">
        <f t="shared" si="312"/>
        <v/>
      </c>
      <c r="AI1061" s="23">
        <f>'simulateur tarif OQN'!$B$4</f>
        <v>40</v>
      </c>
      <c r="AJ1061" s="24">
        <f t="shared" si="313"/>
        <v>3824.42</v>
      </c>
      <c r="AK1061" s="24">
        <f t="shared" si="314"/>
        <v>95.610500000000002</v>
      </c>
      <c r="AM1061" t="str">
        <f t="shared" si="315"/>
        <v>ZONEHAUTE</v>
      </c>
      <c r="AN1061" t="str">
        <f t="shared" si="316"/>
        <v>HC</v>
      </c>
      <c r="AO1061" s="20">
        <f t="shared" si="317"/>
        <v>4557.1499999999996</v>
      </c>
      <c r="AP1061" s="20">
        <f t="shared" si="318"/>
        <v>3303.92</v>
      </c>
      <c r="AQ1061" s="20" t="str">
        <f t="shared" si="319"/>
        <v>.</v>
      </c>
      <c r="AR1061" s="20" t="str">
        <f t="shared" si="320"/>
        <v>.</v>
      </c>
      <c r="AS1061" s="20">
        <f t="shared" si="321"/>
        <v>3824.42</v>
      </c>
      <c r="AT1061" s="20">
        <f t="shared" si="304"/>
        <v>4154.92</v>
      </c>
      <c r="AU1061" s="20">
        <f t="shared" si="322"/>
        <v>132156.79999999999</v>
      </c>
    </row>
    <row r="1062" spans="1:47" ht="45">
      <c r="A1062" s="54">
        <v>1063</v>
      </c>
      <c r="B1062" s="54" t="s">
        <v>1941</v>
      </c>
      <c r="C1062" s="58" t="s">
        <v>1942</v>
      </c>
      <c r="D1062" s="79">
        <v>57</v>
      </c>
      <c r="E1062" s="79">
        <v>63</v>
      </c>
      <c r="F1062" s="80">
        <v>6314.89</v>
      </c>
      <c r="G1062" s="80">
        <v>107.53</v>
      </c>
      <c r="H1062" s="80">
        <v>6314.89</v>
      </c>
      <c r="I1062" s="80" t="s">
        <v>28</v>
      </c>
      <c r="J1062" s="80" t="s">
        <v>28</v>
      </c>
      <c r="K1062" s="80">
        <v>104.67</v>
      </c>
      <c r="L1062" s="73">
        <f t="shared" si="305"/>
        <v>97.49</v>
      </c>
      <c r="M1062" s="73">
        <f t="shared" si="306"/>
        <v>131.69</v>
      </c>
      <c r="N1062" s="72" t="str">
        <f t="shared" si="307"/>
        <v>0921</v>
      </c>
      <c r="O1062" s="74">
        <f t="shared" si="308"/>
        <v>6</v>
      </c>
      <c r="P1062" s="72">
        <f t="shared" si="309"/>
        <v>0</v>
      </c>
      <c r="Q1062" s="74">
        <f t="shared" si="310"/>
        <v>57</v>
      </c>
      <c r="R1062" s="72" t="str">
        <f t="shared" si="311"/>
        <v/>
      </c>
      <c r="S1062" s="72" t="str">
        <f t="shared" si="312"/>
        <v/>
      </c>
      <c r="AI1062" s="23">
        <f>'simulateur tarif OQN'!$B$4</f>
        <v>40</v>
      </c>
      <c r="AJ1062" s="24">
        <f t="shared" si="313"/>
        <v>4486.88</v>
      </c>
      <c r="AK1062" s="24">
        <f t="shared" si="314"/>
        <v>112.172</v>
      </c>
      <c r="AM1062" t="str">
        <f t="shared" si="315"/>
        <v>ZONEBASSE</v>
      </c>
      <c r="AN1062" t="str">
        <f t="shared" si="316"/>
        <v>HC</v>
      </c>
      <c r="AO1062" s="20">
        <f t="shared" si="317"/>
        <v>4486.88</v>
      </c>
      <c r="AP1062" s="20">
        <f t="shared" si="318"/>
        <v>6314.89</v>
      </c>
      <c r="AQ1062" s="20" t="str">
        <f t="shared" si="319"/>
        <v>.</v>
      </c>
      <c r="AR1062" s="20" t="str">
        <f t="shared" si="320"/>
        <v>.</v>
      </c>
      <c r="AS1062" s="20">
        <f t="shared" si="321"/>
        <v>3907.4800000000005</v>
      </c>
      <c r="AT1062" s="20">
        <f t="shared" si="304"/>
        <v>4266.4799999999996</v>
      </c>
      <c r="AU1062" s="20">
        <f t="shared" si="322"/>
        <v>252595.6</v>
      </c>
    </row>
    <row r="1063" spans="1:47">
      <c r="A1063" s="54">
        <v>1064</v>
      </c>
      <c r="B1063" s="54" t="s">
        <v>1943</v>
      </c>
      <c r="C1063" s="55" t="s">
        <v>1944</v>
      </c>
      <c r="D1063" s="79">
        <v>1</v>
      </c>
      <c r="E1063" s="79">
        <v>1</v>
      </c>
      <c r="F1063" s="80" t="s">
        <v>28</v>
      </c>
      <c r="G1063" s="80" t="s">
        <v>28</v>
      </c>
      <c r="H1063" s="80">
        <v>331.96</v>
      </c>
      <c r="I1063" s="80" t="s">
        <v>28</v>
      </c>
      <c r="J1063" s="80" t="s">
        <v>28</v>
      </c>
      <c r="K1063" s="80" t="s">
        <v>28</v>
      </c>
      <c r="L1063" s="73" t="str">
        <f t="shared" si="305"/>
        <v/>
      </c>
      <c r="M1063" s="73" t="str">
        <f t="shared" si="306"/>
        <v/>
      </c>
      <c r="N1063" s="72" t="str">
        <f t="shared" si="307"/>
        <v>1003</v>
      </c>
      <c r="O1063" s="74">
        <f t="shared" si="308"/>
        <v>0</v>
      </c>
      <c r="P1063" s="72">
        <f t="shared" si="309"/>
        <v>0</v>
      </c>
      <c r="Q1063" s="74">
        <f t="shared" si="310"/>
        <v>1</v>
      </c>
      <c r="R1063" s="72" t="str">
        <f t="shared" si="311"/>
        <v/>
      </c>
      <c r="S1063" s="72" t="str">
        <f t="shared" si="312"/>
        <v/>
      </c>
      <c r="AI1063" s="23">
        <f>'simulateur tarif OQN'!$B$4</f>
        <v>40</v>
      </c>
      <c r="AJ1063" s="24">
        <f t="shared" si="313"/>
        <v>13278.4</v>
      </c>
      <c r="AK1063" s="24">
        <f t="shared" si="314"/>
        <v>331.96</v>
      </c>
      <c r="AM1063" t="str">
        <f t="shared" si="315"/>
        <v>ZONEHAUTE</v>
      </c>
      <c r="AN1063" t="str">
        <f t="shared" si="316"/>
        <v>HDJ</v>
      </c>
      <c r="AO1063" s="20" t="e">
        <f t="shared" si="317"/>
        <v>#VALUE!</v>
      </c>
      <c r="AP1063" s="20">
        <f t="shared" si="318"/>
        <v>331.96</v>
      </c>
      <c r="AQ1063" s="20" t="str">
        <f t="shared" si="319"/>
        <v>.</v>
      </c>
      <c r="AR1063" s="20" t="str">
        <f t="shared" si="320"/>
        <v>.</v>
      </c>
      <c r="AS1063" s="20" t="e">
        <f t="shared" si="321"/>
        <v>#VALUE!</v>
      </c>
      <c r="AT1063" s="20" t="e">
        <f t="shared" si="304"/>
        <v>#VALUE!</v>
      </c>
      <c r="AU1063" s="20">
        <f t="shared" si="322"/>
        <v>13278.4</v>
      </c>
    </row>
    <row r="1064" spans="1:47">
      <c r="A1064" s="54">
        <v>1065</v>
      </c>
      <c r="B1064" s="54" t="s">
        <v>1945</v>
      </c>
      <c r="C1064" s="55" t="s">
        <v>1946</v>
      </c>
      <c r="D1064" s="79">
        <v>1</v>
      </c>
      <c r="E1064" s="79">
        <v>1</v>
      </c>
      <c r="F1064" s="80" t="s">
        <v>28</v>
      </c>
      <c r="G1064" s="80" t="s">
        <v>28</v>
      </c>
      <c r="H1064" s="80">
        <v>78.83</v>
      </c>
      <c r="I1064" s="80" t="s">
        <v>28</v>
      </c>
      <c r="J1064" s="80" t="s">
        <v>28</v>
      </c>
      <c r="K1064" s="80" t="s">
        <v>28</v>
      </c>
      <c r="L1064" s="73" t="str">
        <f t="shared" si="305"/>
        <v/>
      </c>
      <c r="M1064" s="73" t="str">
        <f t="shared" si="306"/>
        <v/>
      </c>
      <c r="N1064" s="72" t="str">
        <f t="shared" si="307"/>
        <v>1003</v>
      </c>
      <c r="O1064" s="74">
        <f t="shared" si="308"/>
        <v>0</v>
      </c>
      <c r="P1064" s="72">
        <f t="shared" si="309"/>
        <v>0</v>
      </c>
      <c r="Q1064" s="74">
        <f t="shared" si="310"/>
        <v>1</v>
      </c>
      <c r="R1064" s="72" t="str">
        <f t="shared" si="311"/>
        <v/>
      </c>
      <c r="S1064" s="72" t="str">
        <f t="shared" si="312"/>
        <v/>
      </c>
      <c r="AI1064" s="23">
        <f>'simulateur tarif OQN'!$B$4</f>
        <v>40</v>
      </c>
      <c r="AJ1064" s="24">
        <f t="shared" si="313"/>
        <v>3153.2</v>
      </c>
      <c r="AK1064" s="24">
        <f t="shared" si="314"/>
        <v>78.83</v>
      </c>
      <c r="AM1064" t="str">
        <f t="shared" si="315"/>
        <v>ZONEHAUTE</v>
      </c>
      <c r="AN1064" t="str">
        <f t="shared" si="316"/>
        <v>HDJ</v>
      </c>
      <c r="AO1064" s="20" t="e">
        <f t="shared" si="317"/>
        <v>#VALUE!</v>
      </c>
      <c r="AP1064" s="20">
        <f t="shared" si="318"/>
        <v>78.83</v>
      </c>
      <c r="AQ1064" s="20" t="str">
        <f t="shared" si="319"/>
        <v>.</v>
      </c>
      <c r="AR1064" s="20" t="str">
        <f t="shared" si="320"/>
        <v>.</v>
      </c>
      <c r="AS1064" s="20" t="e">
        <f t="shared" si="321"/>
        <v>#VALUE!</v>
      </c>
      <c r="AT1064" s="20" t="e">
        <f t="shared" si="304"/>
        <v>#VALUE!</v>
      </c>
      <c r="AU1064" s="20">
        <f t="shared" si="322"/>
        <v>3153.2</v>
      </c>
    </row>
    <row r="1065" spans="1:47" ht="22.5">
      <c r="A1065" s="54">
        <v>1066</v>
      </c>
      <c r="B1065" s="54" t="s">
        <v>1947</v>
      </c>
      <c r="C1065" s="58" t="s">
        <v>1948</v>
      </c>
      <c r="D1065" s="79">
        <v>90</v>
      </c>
      <c r="E1065" s="79">
        <v>90</v>
      </c>
      <c r="F1065" s="80">
        <v>10238.56</v>
      </c>
      <c r="G1065" s="80">
        <v>113.76</v>
      </c>
      <c r="H1065" s="80">
        <v>10238.56</v>
      </c>
      <c r="I1065" s="80" t="s">
        <v>28</v>
      </c>
      <c r="J1065" s="80" t="s">
        <v>28</v>
      </c>
      <c r="K1065" s="80">
        <v>113.76</v>
      </c>
      <c r="L1065" s="73">
        <f t="shared" si="305"/>
        <v>79.7</v>
      </c>
      <c r="M1065" s="73">
        <f t="shared" si="306"/>
        <v>101.38</v>
      </c>
      <c r="N1065" s="72" t="str">
        <f t="shared" si="307"/>
        <v>1003</v>
      </c>
      <c r="O1065" s="74">
        <f t="shared" si="308"/>
        <v>0</v>
      </c>
      <c r="P1065" s="72">
        <f t="shared" si="309"/>
        <v>0</v>
      </c>
      <c r="Q1065" s="74">
        <f t="shared" si="310"/>
        <v>90</v>
      </c>
      <c r="R1065" s="72" t="str">
        <f t="shared" si="311"/>
        <v/>
      </c>
      <c r="S1065" s="72" t="str">
        <f t="shared" si="312"/>
        <v/>
      </c>
      <c r="AI1065" s="23">
        <f>'simulateur tarif OQN'!$B$4</f>
        <v>40</v>
      </c>
      <c r="AJ1065" s="24">
        <f t="shared" si="313"/>
        <v>4550.5599999999995</v>
      </c>
      <c r="AK1065" s="24">
        <f t="shared" si="314"/>
        <v>113.76399999999998</v>
      </c>
      <c r="AM1065" t="str">
        <f t="shared" si="315"/>
        <v>ZONEBASSE</v>
      </c>
      <c r="AN1065" t="str">
        <f t="shared" si="316"/>
        <v>HC</v>
      </c>
      <c r="AO1065" s="20">
        <f t="shared" si="317"/>
        <v>4550.5599999999995</v>
      </c>
      <c r="AP1065" s="20">
        <f t="shared" si="318"/>
        <v>10238.56</v>
      </c>
      <c r="AQ1065" s="20" t="str">
        <f t="shared" si="319"/>
        <v>.</v>
      </c>
      <c r="AR1065" s="20" t="str">
        <f t="shared" si="320"/>
        <v>.</v>
      </c>
      <c r="AS1065" s="20">
        <f t="shared" si="321"/>
        <v>4550.5599999999995</v>
      </c>
      <c r="AT1065" s="20">
        <f t="shared" si="304"/>
        <v>6253.5599999999995</v>
      </c>
      <c r="AU1065" s="20">
        <f t="shared" si="322"/>
        <v>409542.39999999997</v>
      </c>
    </row>
    <row r="1066" spans="1:47" ht="22.5">
      <c r="A1066" s="54">
        <v>1067</v>
      </c>
      <c r="B1066" s="54" t="s">
        <v>1949</v>
      </c>
      <c r="C1066" s="58" t="s">
        <v>1950</v>
      </c>
      <c r="D1066" s="79">
        <v>90</v>
      </c>
      <c r="E1066" s="79">
        <v>90</v>
      </c>
      <c r="F1066" s="80">
        <v>28630.22</v>
      </c>
      <c r="G1066" s="80">
        <v>318.11</v>
      </c>
      <c r="H1066" s="80">
        <v>28630.22</v>
      </c>
      <c r="I1066" s="80" t="s">
        <v>28</v>
      </c>
      <c r="J1066" s="80" t="s">
        <v>28</v>
      </c>
      <c r="K1066" s="80">
        <v>318.11</v>
      </c>
      <c r="L1066" s="73">
        <f t="shared" si="305"/>
        <v>79.7</v>
      </c>
      <c r="M1066" s="73">
        <f t="shared" si="306"/>
        <v>101.38</v>
      </c>
      <c r="N1066" s="72" t="str">
        <f t="shared" si="307"/>
        <v>1003</v>
      </c>
      <c r="O1066" s="74">
        <f t="shared" si="308"/>
        <v>0</v>
      </c>
      <c r="P1066" s="72">
        <f t="shared" si="309"/>
        <v>0</v>
      </c>
      <c r="Q1066" s="74">
        <f t="shared" si="310"/>
        <v>90</v>
      </c>
      <c r="R1066" s="72" t="str">
        <f t="shared" si="311"/>
        <v/>
      </c>
      <c r="S1066" s="72" t="str">
        <f t="shared" si="312"/>
        <v/>
      </c>
      <c r="AI1066" s="23">
        <f>'simulateur tarif OQN'!$B$4</f>
        <v>40</v>
      </c>
      <c r="AJ1066" s="24">
        <f t="shared" si="313"/>
        <v>12724.720000000001</v>
      </c>
      <c r="AK1066" s="24">
        <f t="shared" si="314"/>
        <v>318.11800000000005</v>
      </c>
      <c r="AM1066" t="str">
        <f t="shared" si="315"/>
        <v>ZONEBASSE</v>
      </c>
      <c r="AN1066" t="str">
        <f t="shared" si="316"/>
        <v>HC</v>
      </c>
      <c r="AO1066" s="20">
        <f t="shared" si="317"/>
        <v>12724.720000000001</v>
      </c>
      <c r="AP1066" s="20">
        <f t="shared" si="318"/>
        <v>28630.22</v>
      </c>
      <c r="AQ1066" s="20" t="str">
        <f t="shared" si="319"/>
        <v>.</v>
      </c>
      <c r="AR1066" s="20" t="str">
        <f t="shared" si="320"/>
        <v>.</v>
      </c>
      <c r="AS1066" s="20">
        <f t="shared" si="321"/>
        <v>12724.720000000001</v>
      </c>
      <c r="AT1066" s="20">
        <f t="shared" si="304"/>
        <v>24645.22</v>
      </c>
      <c r="AU1066" s="20">
        <f t="shared" si="322"/>
        <v>1145208.8</v>
      </c>
    </row>
    <row r="1067" spans="1:47" ht="22.5">
      <c r="A1067" s="54">
        <v>1068</v>
      </c>
      <c r="B1067" s="54" t="s">
        <v>1951</v>
      </c>
      <c r="C1067" s="58" t="s">
        <v>1952</v>
      </c>
      <c r="D1067" s="79">
        <v>90</v>
      </c>
      <c r="E1067" s="79">
        <v>90</v>
      </c>
      <c r="F1067" s="80">
        <v>14493.42</v>
      </c>
      <c r="G1067" s="80">
        <v>161.04</v>
      </c>
      <c r="H1067" s="80">
        <v>14493.42</v>
      </c>
      <c r="I1067" s="80" t="s">
        <v>28</v>
      </c>
      <c r="J1067" s="80" t="s">
        <v>28</v>
      </c>
      <c r="K1067" s="80">
        <v>161.04</v>
      </c>
      <c r="L1067" s="73">
        <f t="shared" si="305"/>
        <v>79.7</v>
      </c>
      <c r="M1067" s="73">
        <f t="shared" si="306"/>
        <v>101.38</v>
      </c>
      <c r="N1067" s="72" t="str">
        <f t="shared" si="307"/>
        <v>1003</v>
      </c>
      <c r="O1067" s="74">
        <f t="shared" si="308"/>
        <v>0</v>
      </c>
      <c r="P1067" s="72">
        <f t="shared" si="309"/>
        <v>0</v>
      </c>
      <c r="Q1067" s="74">
        <f t="shared" si="310"/>
        <v>90</v>
      </c>
      <c r="R1067" s="72" t="str">
        <f t="shared" si="311"/>
        <v/>
      </c>
      <c r="S1067" s="72" t="str">
        <f t="shared" si="312"/>
        <v/>
      </c>
      <c r="AI1067" s="23">
        <f>'simulateur tarif OQN'!$B$4</f>
        <v>40</v>
      </c>
      <c r="AJ1067" s="24">
        <f t="shared" si="313"/>
        <v>6441.42</v>
      </c>
      <c r="AK1067" s="24">
        <f t="shared" si="314"/>
        <v>161.03550000000001</v>
      </c>
      <c r="AM1067" t="str">
        <f t="shared" si="315"/>
        <v>ZONEBASSE</v>
      </c>
      <c r="AN1067" t="str">
        <f t="shared" si="316"/>
        <v>HC</v>
      </c>
      <c r="AO1067" s="20">
        <f t="shared" si="317"/>
        <v>6441.42</v>
      </c>
      <c r="AP1067" s="20">
        <f t="shared" si="318"/>
        <v>14493.42</v>
      </c>
      <c r="AQ1067" s="20" t="str">
        <f t="shared" si="319"/>
        <v>.</v>
      </c>
      <c r="AR1067" s="20" t="str">
        <f t="shared" si="320"/>
        <v>.</v>
      </c>
      <c r="AS1067" s="20">
        <f t="shared" si="321"/>
        <v>6441.42</v>
      </c>
      <c r="AT1067" s="20">
        <f t="shared" si="304"/>
        <v>10508.42</v>
      </c>
      <c r="AU1067" s="20">
        <f t="shared" si="322"/>
        <v>579736.80000000005</v>
      </c>
    </row>
    <row r="1068" spans="1:47" ht="22.5">
      <c r="A1068" s="54">
        <v>1069</v>
      </c>
      <c r="B1068" s="54" t="s">
        <v>1953</v>
      </c>
      <c r="C1068" s="58" t="s">
        <v>1954</v>
      </c>
      <c r="D1068" s="79">
        <v>90</v>
      </c>
      <c r="E1068" s="79">
        <v>90</v>
      </c>
      <c r="F1068" s="80">
        <v>26337.95</v>
      </c>
      <c r="G1068" s="80">
        <v>292.64</v>
      </c>
      <c r="H1068" s="80">
        <v>26337.95</v>
      </c>
      <c r="I1068" s="80" t="s">
        <v>28</v>
      </c>
      <c r="J1068" s="80" t="s">
        <v>28</v>
      </c>
      <c r="K1068" s="80">
        <v>292.64</v>
      </c>
      <c r="L1068" s="73">
        <f t="shared" si="305"/>
        <v>79.7</v>
      </c>
      <c r="M1068" s="73">
        <f t="shared" si="306"/>
        <v>101.38</v>
      </c>
      <c r="N1068" s="72" t="str">
        <f t="shared" si="307"/>
        <v>1003</v>
      </c>
      <c r="O1068" s="74">
        <f t="shared" si="308"/>
        <v>0</v>
      </c>
      <c r="P1068" s="72">
        <f t="shared" si="309"/>
        <v>0</v>
      </c>
      <c r="Q1068" s="74">
        <f t="shared" si="310"/>
        <v>90</v>
      </c>
      <c r="R1068" s="72" t="str">
        <f t="shared" si="311"/>
        <v/>
      </c>
      <c r="S1068" s="72" t="str">
        <f t="shared" si="312"/>
        <v/>
      </c>
      <c r="AI1068" s="23">
        <f>'simulateur tarif OQN'!$B$4</f>
        <v>40</v>
      </c>
      <c r="AJ1068" s="24">
        <f t="shared" si="313"/>
        <v>11705.95</v>
      </c>
      <c r="AK1068" s="24">
        <f t="shared" si="314"/>
        <v>292.64875000000001</v>
      </c>
      <c r="AM1068" t="str">
        <f t="shared" si="315"/>
        <v>ZONEBASSE</v>
      </c>
      <c r="AN1068" t="str">
        <f t="shared" si="316"/>
        <v>HC</v>
      </c>
      <c r="AO1068" s="20">
        <f t="shared" si="317"/>
        <v>11705.95</v>
      </c>
      <c r="AP1068" s="20">
        <f t="shared" si="318"/>
        <v>26337.95</v>
      </c>
      <c r="AQ1068" s="20" t="str">
        <f t="shared" si="319"/>
        <v>.</v>
      </c>
      <c r="AR1068" s="20" t="str">
        <f t="shared" si="320"/>
        <v>.</v>
      </c>
      <c r="AS1068" s="20">
        <f t="shared" si="321"/>
        <v>11705.95</v>
      </c>
      <c r="AT1068" s="20">
        <f t="shared" si="304"/>
        <v>22352.95</v>
      </c>
      <c r="AU1068" s="20">
        <f t="shared" si="322"/>
        <v>1053518</v>
      </c>
    </row>
    <row r="1069" spans="1:47" ht="22.5">
      <c r="A1069" s="54">
        <v>1070</v>
      </c>
      <c r="B1069" s="54" t="s">
        <v>1955</v>
      </c>
      <c r="C1069" s="58" t="s">
        <v>1956</v>
      </c>
      <c r="D1069" s="79">
        <v>8</v>
      </c>
      <c r="E1069" s="79">
        <v>28</v>
      </c>
      <c r="F1069" s="80">
        <v>1014.52</v>
      </c>
      <c r="G1069" s="80">
        <v>126.82</v>
      </c>
      <c r="H1069" s="80">
        <v>1014.52</v>
      </c>
      <c r="I1069" s="80">
        <v>1702.59</v>
      </c>
      <c r="J1069" s="80">
        <v>2212.6999999999998</v>
      </c>
      <c r="K1069" s="80">
        <v>78.23</v>
      </c>
      <c r="L1069" s="73">
        <f t="shared" si="305"/>
        <v>92.05</v>
      </c>
      <c r="M1069" s="73">
        <f t="shared" si="306"/>
        <v>101.38</v>
      </c>
      <c r="N1069" s="72" t="str">
        <f t="shared" si="307"/>
        <v>1003</v>
      </c>
      <c r="O1069" s="74">
        <f t="shared" si="308"/>
        <v>20</v>
      </c>
      <c r="P1069" s="72">
        <f t="shared" si="309"/>
        <v>1</v>
      </c>
      <c r="Q1069" s="74">
        <f t="shared" si="310"/>
        <v>8</v>
      </c>
      <c r="R1069" s="72">
        <f t="shared" si="311"/>
        <v>15</v>
      </c>
      <c r="S1069" s="72">
        <f t="shared" si="312"/>
        <v>22</v>
      </c>
      <c r="AI1069" s="23">
        <f>'simulateur tarif OQN'!$B$4</f>
        <v>40</v>
      </c>
      <c r="AJ1069" s="24">
        <f t="shared" si="313"/>
        <v>3151.46</v>
      </c>
      <c r="AK1069" s="24">
        <f t="shared" si="314"/>
        <v>78.786500000000004</v>
      </c>
      <c r="AM1069" t="str">
        <f t="shared" si="315"/>
        <v>ZONEHAUTE</v>
      </c>
      <c r="AN1069" t="str">
        <f t="shared" si="316"/>
        <v>HC</v>
      </c>
      <c r="AO1069" s="20">
        <f t="shared" si="317"/>
        <v>5072.76</v>
      </c>
      <c r="AP1069" s="20">
        <f t="shared" si="318"/>
        <v>1014.52</v>
      </c>
      <c r="AQ1069" s="20">
        <f t="shared" si="319"/>
        <v>1702.59</v>
      </c>
      <c r="AR1069" s="20">
        <f t="shared" si="320"/>
        <v>2212.6999999999998</v>
      </c>
      <c r="AS1069" s="20">
        <f t="shared" si="321"/>
        <v>3151.46</v>
      </c>
      <c r="AT1069" s="20">
        <f t="shared" si="304"/>
        <v>2460.46</v>
      </c>
      <c r="AU1069" s="20">
        <f t="shared" si="322"/>
        <v>40580.800000000003</v>
      </c>
    </row>
    <row r="1070" spans="1:47" ht="22.5">
      <c r="A1070" s="54">
        <v>1071</v>
      </c>
      <c r="B1070" s="54" t="s">
        <v>1957</v>
      </c>
      <c r="C1070" s="58" t="s">
        <v>1958</v>
      </c>
      <c r="D1070" s="79">
        <v>8</v>
      </c>
      <c r="E1070" s="79">
        <v>28</v>
      </c>
      <c r="F1070" s="80">
        <v>1203.27</v>
      </c>
      <c r="G1070" s="80">
        <v>150.41</v>
      </c>
      <c r="H1070" s="80">
        <v>1203.27</v>
      </c>
      <c r="I1070" s="80">
        <v>2067.33</v>
      </c>
      <c r="J1070" s="80">
        <v>2612.81</v>
      </c>
      <c r="K1070" s="80">
        <v>90.43</v>
      </c>
      <c r="L1070" s="73">
        <f t="shared" si="305"/>
        <v>92.05</v>
      </c>
      <c r="M1070" s="73">
        <f t="shared" si="306"/>
        <v>101.38</v>
      </c>
      <c r="N1070" s="72" t="str">
        <f t="shared" si="307"/>
        <v>1003</v>
      </c>
      <c r="O1070" s="74">
        <f t="shared" si="308"/>
        <v>20</v>
      </c>
      <c r="P1070" s="72">
        <f t="shared" si="309"/>
        <v>1</v>
      </c>
      <c r="Q1070" s="74">
        <f t="shared" si="310"/>
        <v>8</v>
      </c>
      <c r="R1070" s="72">
        <f t="shared" si="311"/>
        <v>15</v>
      </c>
      <c r="S1070" s="72">
        <f t="shared" si="312"/>
        <v>22</v>
      </c>
      <c r="AI1070" s="23">
        <f>'simulateur tarif OQN'!$B$4</f>
        <v>40</v>
      </c>
      <c r="AJ1070" s="24">
        <f t="shared" si="313"/>
        <v>3697.9700000000003</v>
      </c>
      <c r="AK1070" s="24">
        <f t="shared" si="314"/>
        <v>92.449250000000006</v>
      </c>
      <c r="AM1070" t="str">
        <f t="shared" si="315"/>
        <v>ZONEHAUTE</v>
      </c>
      <c r="AN1070" t="str">
        <f t="shared" si="316"/>
        <v>HC</v>
      </c>
      <c r="AO1070" s="20">
        <f t="shared" si="317"/>
        <v>6016.3899999999994</v>
      </c>
      <c r="AP1070" s="20">
        <f t="shared" si="318"/>
        <v>1203.27</v>
      </c>
      <c r="AQ1070" s="20">
        <f t="shared" si="319"/>
        <v>2067.33</v>
      </c>
      <c r="AR1070" s="20">
        <f t="shared" si="320"/>
        <v>2612.81</v>
      </c>
      <c r="AS1070" s="20">
        <f t="shared" si="321"/>
        <v>3697.9700000000003</v>
      </c>
      <c r="AT1070" s="20">
        <f t="shared" si="304"/>
        <v>3616.9700000000012</v>
      </c>
      <c r="AU1070" s="20">
        <f t="shared" si="322"/>
        <v>48130.8</v>
      </c>
    </row>
    <row r="1071" spans="1:47" ht="33.75">
      <c r="A1071" s="54">
        <v>1072</v>
      </c>
      <c r="B1071" s="54" t="s">
        <v>1959</v>
      </c>
      <c r="C1071" s="58" t="s">
        <v>1960</v>
      </c>
      <c r="D1071" s="79">
        <v>36</v>
      </c>
      <c r="E1071" s="79">
        <v>42</v>
      </c>
      <c r="F1071" s="80">
        <v>3842.5</v>
      </c>
      <c r="G1071" s="80">
        <v>106.74</v>
      </c>
      <c r="H1071" s="80">
        <v>3842.5</v>
      </c>
      <c r="I1071" s="80" t="s">
        <v>28</v>
      </c>
      <c r="J1071" s="80" t="s">
        <v>28</v>
      </c>
      <c r="K1071" s="80">
        <v>98.74</v>
      </c>
      <c r="L1071" s="73">
        <f t="shared" si="305"/>
        <v>92.05</v>
      </c>
      <c r="M1071" s="73">
        <f t="shared" si="306"/>
        <v>101.38</v>
      </c>
      <c r="N1071" s="72" t="str">
        <f t="shared" si="307"/>
        <v>1003</v>
      </c>
      <c r="O1071" s="74">
        <f t="shared" si="308"/>
        <v>6</v>
      </c>
      <c r="P1071" s="72">
        <f t="shared" si="309"/>
        <v>0</v>
      </c>
      <c r="Q1071" s="74">
        <f t="shared" si="310"/>
        <v>36</v>
      </c>
      <c r="R1071" s="72" t="str">
        <f t="shared" si="311"/>
        <v/>
      </c>
      <c r="S1071" s="72" t="str">
        <f t="shared" si="312"/>
        <v/>
      </c>
      <c r="AI1071" s="23">
        <f>'simulateur tarif OQN'!$B$4</f>
        <v>40</v>
      </c>
      <c r="AJ1071" s="24">
        <f t="shared" si="313"/>
        <v>3842.5</v>
      </c>
      <c r="AK1071" s="24">
        <f t="shared" si="314"/>
        <v>96.0625</v>
      </c>
      <c r="AM1071" t="str">
        <f t="shared" si="315"/>
        <v>ZONEFORF1</v>
      </c>
      <c r="AN1071" t="str">
        <f t="shared" si="316"/>
        <v>HC</v>
      </c>
      <c r="AO1071" s="20">
        <f t="shared" si="317"/>
        <v>4269.46</v>
      </c>
      <c r="AP1071" s="20">
        <f t="shared" si="318"/>
        <v>3842.5</v>
      </c>
      <c r="AQ1071" s="20" t="str">
        <f t="shared" si="319"/>
        <v>.</v>
      </c>
      <c r="AR1071" s="20" t="str">
        <f t="shared" si="320"/>
        <v>.</v>
      </c>
      <c r="AS1071" s="20">
        <f t="shared" si="321"/>
        <v>3645.02</v>
      </c>
      <c r="AT1071" s="20">
        <f t="shared" si="304"/>
        <v>3979.5200000000004</v>
      </c>
      <c r="AU1071" s="20">
        <f t="shared" si="322"/>
        <v>153700</v>
      </c>
    </row>
    <row r="1072" spans="1:47" ht="33.75">
      <c r="A1072" s="54">
        <v>1073</v>
      </c>
      <c r="B1072" s="54" t="s">
        <v>1961</v>
      </c>
      <c r="C1072" s="58" t="s">
        <v>1962</v>
      </c>
      <c r="D1072" s="79">
        <v>57</v>
      </c>
      <c r="E1072" s="79">
        <v>63</v>
      </c>
      <c r="F1072" s="80">
        <v>7025.03</v>
      </c>
      <c r="G1072" s="80">
        <v>123.25</v>
      </c>
      <c r="H1072" s="80">
        <v>7025.03</v>
      </c>
      <c r="I1072" s="80" t="s">
        <v>28</v>
      </c>
      <c r="J1072" s="80" t="s">
        <v>28</v>
      </c>
      <c r="K1072" s="80">
        <v>117.08</v>
      </c>
      <c r="L1072" s="73">
        <f t="shared" si="305"/>
        <v>92.05</v>
      </c>
      <c r="M1072" s="73">
        <f t="shared" si="306"/>
        <v>101.38</v>
      </c>
      <c r="N1072" s="72" t="str">
        <f t="shared" si="307"/>
        <v>1003</v>
      </c>
      <c r="O1072" s="74">
        <f t="shared" si="308"/>
        <v>6</v>
      </c>
      <c r="P1072" s="72">
        <f t="shared" si="309"/>
        <v>0</v>
      </c>
      <c r="Q1072" s="74">
        <f t="shared" si="310"/>
        <v>57</v>
      </c>
      <c r="R1072" s="72" t="str">
        <f t="shared" si="311"/>
        <v/>
      </c>
      <c r="S1072" s="72" t="str">
        <f t="shared" si="312"/>
        <v/>
      </c>
      <c r="AI1072" s="23">
        <f>'simulateur tarif OQN'!$B$4</f>
        <v>40</v>
      </c>
      <c r="AJ1072" s="24">
        <f t="shared" si="313"/>
        <v>4929.78</v>
      </c>
      <c r="AK1072" s="24">
        <f t="shared" si="314"/>
        <v>123.24449999999999</v>
      </c>
      <c r="AM1072" t="str">
        <f t="shared" si="315"/>
        <v>ZONEBASSE</v>
      </c>
      <c r="AN1072" t="str">
        <f t="shared" si="316"/>
        <v>HC</v>
      </c>
      <c r="AO1072" s="20">
        <f t="shared" si="317"/>
        <v>4929.78</v>
      </c>
      <c r="AP1072" s="20">
        <f t="shared" si="318"/>
        <v>7025.03</v>
      </c>
      <c r="AQ1072" s="20" t="str">
        <f t="shared" si="319"/>
        <v>.</v>
      </c>
      <c r="AR1072" s="20" t="str">
        <f t="shared" si="320"/>
        <v>.</v>
      </c>
      <c r="AS1072" s="20">
        <f t="shared" si="321"/>
        <v>4332.1899999999996</v>
      </c>
      <c r="AT1072" s="20">
        <f t="shared" si="304"/>
        <v>5583.6899999999987</v>
      </c>
      <c r="AU1072" s="20">
        <f t="shared" si="322"/>
        <v>281001.2</v>
      </c>
    </row>
    <row r="1073" spans="1:47" ht="22.5">
      <c r="A1073" s="54">
        <v>1074</v>
      </c>
      <c r="B1073" s="54" t="s">
        <v>1963</v>
      </c>
      <c r="C1073" s="58" t="s">
        <v>1964</v>
      </c>
      <c r="D1073" s="79">
        <v>15</v>
      </c>
      <c r="E1073" s="79">
        <v>35</v>
      </c>
      <c r="F1073" s="80">
        <v>1613.6</v>
      </c>
      <c r="G1073" s="80">
        <v>107.57</v>
      </c>
      <c r="H1073" s="80">
        <v>1613.6</v>
      </c>
      <c r="I1073" s="80">
        <v>2271.08</v>
      </c>
      <c r="J1073" s="80">
        <v>2819.63</v>
      </c>
      <c r="K1073" s="80">
        <v>77.819999999999993</v>
      </c>
      <c r="L1073" s="73">
        <f t="shared" si="305"/>
        <v>90.4</v>
      </c>
      <c r="M1073" s="73">
        <f t="shared" si="306"/>
        <v>101.38</v>
      </c>
      <c r="N1073" s="72" t="str">
        <f t="shared" si="307"/>
        <v>1003</v>
      </c>
      <c r="O1073" s="74">
        <f t="shared" si="308"/>
        <v>20</v>
      </c>
      <c r="P1073" s="72">
        <f t="shared" si="309"/>
        <v>1</v>
      </c>
      <c r="Q1073" s="74">
        <f t="shared" si="310"/>
        <v>15</v>
      </c>
      <c r="R1073" s="72">
        <f t="shared" si="311"/>
        <v>22</v>
      </c>
      <c r="S1073" s="72">
        <f t="shared" si="312"/>
        <v>29</v>
      </c>
      <c r="AI1073" s="23">
        <f>'simulateur tarif OQN'!$B$4</f>
        <v>40</v>
      </c>
      <c r="AJ1073" s="24">
        <f t="shared" si="313"/>
        <v>3208.73</v>
      </c>
      <c r="AK1073" s="24">
        <f t="shared" si="314"/>
        <v>80.218249999999998</v>
      </c>
      <c r="AM1073" t="str">
        <f t="shared" si="315"/>
        <v>ZONEHAUTE</v>
      </c>
      <c r="AN1073" t="str">
        <f t="shared" si="316"/>
        <v>HC</v>
      </c>
      <c r="AO1073" s="20">
        <f t="shared" si="317"/>
        <v>4302.8500000000004</v>
      </c>
      <c r="AP1073" s="20">
        <f t="shared" si="318"/>
        <v>1613.6</v>
      </c>
      <c r="AQ1073" s="20">
        <f t="shared" si="319"/>
        <v>2271.08</v>
      </c>
      <c r="AR1073" s="20">
        <f t="shared" si="320"/>
        <v>2819.63</v>
      </c>
      <c r="AS1073" s="20">
        <f t="shared" si="321"/>
        <v>3208.73</v>
      </c>
      <c r="AT1073" s="20">
        <f t="shared" si="304"/>
        <v>2579.7299999999996</v>
      </c>
      <c r="AU1073" s="20">
        <f t="shared" si="322"/>
        <v>64544</v>
      </c>
    </row>
    <row r="1074" spans="1:47" ht="22.5">
      <c r="A1074" s="54">
        <v>1075</v>
      </c>
      <c r="B1074" s="54" t="s">
        <v>1965</v>
      </c>
      <c r="C1074" s="58" t="s">
        <v>1966</v>
      </c>
      <c r="D1074" s="79">
        <v>43</v>
      </c>
      <c r="E1074" s="79">
        <v>49</v>
      </c>
      <c r="F1074" s="80">
        <v>4332.1499999999996</v>
      </c>
      <c r="G1074" s="80">
        <v>97.09</v>
      </c>
      <c r="H1074" s="80">
        <v>4332.1499999999996</v>
      </c>
      <c r="I1074" s="80" t="s">
        <v>28</v>
      </c>
      <c r="J1074" s="80" t="s">
        <v>28</v>
      </c>
      <c r="K1074" s="80">
        <v>97.9</v>
      </c>
      <c r="L1074" s="73">
        <f t="shared" si="305"/>
        <v>90.4</v>
      </c>
      <c r="M1074" s="73">
        <f t="shared" si="306"/>
        <v>101.38</v>
      </c>
      <c r="N1074" s="72" t="str">
        <f t="shared" si="307"/>
        <v>1003</v>
      </c>
      <c r="O1074" s="74">
        <f t="shared" si="308"/>
        <v>6</v>
      </c>
      <c r="P1074" s="72">
        <f t="shared" si="309"/>
        <v>0</v>
      </c>
      <c r="Q1074" s="74">
        <f t="shared" si="310"/>
        <v>43</v>
      </c>
      <c r="R1074" s="72" t="str">
        <f t="shared" si="311"/>
        <v/>
      </c>
      <c r="S1074" s="72" t="str">
        <f t="shared" si="312"/>
        <v/>
      </c>
      <c r="AI1074" s="23">
        <f>'simulateur tarif OQN'!$B$4</f>
        <v>40</v>
      </c>
      <c r="AJ1074" s="24">
        <f t="shared" si="313"/>
        <v>4040.8799999999997</v>
      </c>
      <c r="AK1074" s="24">
        <f t="shared" si="314"/>
        <v>101.02199999999999</v>
      </c>
      <c r="AM1074" t="str">
        <f t="shared" si="315"/>
        <v>ZONEBASSE</v>
      </c>
      <c r="AN1074" t="str">
        <f t="shared" si="316"/>
        <v>HC</v>
      </c>
      <c r="AO1074" s="20">
        <f t="shared" si="317"/>
        <v>4040.8799999999997</v>
      </c>
      <c r="AP1074" s="20">
        <f t="shared" si="318"/>
        <v>4332.1499999999996</v>
      </c>
      <c r="AQ1074" s="20" t="str">
        <f t="shared" si="319"/>
        <v>.</v>
      </c>
      <c r="AR1074" s="20" t="str">
        <f t="shared" si="320"/>
        <v>.</v>
      </c>
      <c r="AS1074" s="20">
        <f t="shared" si="321"/>
        <v>3451.0499999999997</v>
      </c>
      <c r="AT1074" s="20">
        <f t="shared" si="304"/>
        <v>3826.0499999999993</v>
      </c>
      <c r="AU1074" s="20">
        <f t="shared" si="322"/>
        <v>173286</v>
      </c>
    </row>
    <row r="1075" spans="1:47" ht="22.5">
      <c r="A1075" s="54">
        <v>1076</v>
      </c>
      <c r="B1075" s="54" t="s">
        <v>1967</v>
      </c>
      <c r="C1075" s="58" t="s">
        <v>1968</v>
      </c>
      <c r="D1075" s="79">
        <v>15</v>
      </c>
      <c r="E1075" s="79">
        <v>35</v>
      </c>
      <c r="F1075" s="80">
        <v>1920.16</v>
      </c>
      <c r="G1075" s="80">
        <v>128.01</v>
      </c>
      <c r="H1075" s="80">
        <v>1920.16</v>
      </c>
      <c r="I1075" s="80">
        <v>2596.54</v>
      </c>
      <c r="J1075" s="80">
        <v>3291.87</v>
      </c>
      <c r="K1075" s="80">
        <v>86.29</v>
      </c>
      <c r="L1075" s="73">
        <f t="shared" si="305"/>
        <v>90.4</v>
      </c>
      <c r="M1075" s="73">
        <f t="shared" si="306"/>
        <v>101.38</v>
      </c>
      <c r="N1075" s="72" t="str">
        <f t="shared" si="307"/>
        <v>1003</v>
      </c>
      <c r="O1075" s="74">
        <f t="shared" si="308"/>
        <v>20</v>
      </c>
      <c r="P1075" s="72">
        <f t="shared" si="309"/>
        <v>1</v>
      </c>
      <c r="Q1075" s="74">
        <f t="shared" si="310"/>
        <v>15</v>
      </c>
      <c r="R1075" s="72">
        <f t="shared" si="311"/>
        <v>22</v>
      </c>
      <c r="S1075" s="72">
        <f t="shared" si="312"/>
        <v>29</v>
      </c>
      <c r="AI1075" s="23">
        <f>'simulateur tarif OQN'!$B$4</f>
        <v>40</v>
      </c>
      <c r="AJ1075" s="24">
        <f t="shared" si="313"/>
        <v>3723.3199999999997</v>
      </c>
      <c r="AK1075" s="24">
        <f t="shared" si="314"/>
        <v>93.082999999999998</v>
      </c>
      <c r="AM1075" t="str">
        <f t="shared" si="315"/>
        <v>ZONEHAUTE</v>
      </c>
      <c r="AN1075" t="str">
        <f t="shared" si="316"/>
        <v>HC</v>
      </c>
      <c r="AO1075" s="20">
        <f t="shared" si="317"/>
        <v>5120.41</v>
      </c>
      <c r="AP1075" s="20">
        <f t="shared" si="318"/>
        <v>1920.16</v>
      </c>
      <c r="AQ1075" s="20">
        <f t="shared" si="319"/>
        <v>2596.54</v>
      </c>
      <c r="AR1075" s="20">
        <f t="shared" si="320"/>
        <v>3291.87</v>
      </c>
      <c r="AS1075" s="20">
        <f t="shared" si="321"/>
        <v>3723.3199999999997</v>
      </c>
      <c r="AT1075" s="20">
        <f t="shared" si="304"/>
        <v>3517.8200000000006</v>
      </c>
      <c r="AU1075" s="20">
        <f t="shared" si="322"/>
        <v>76806.400000000009</v>
      </c>
    </row>
    <row r="1076" spans="1:47" ht="22.5">
      <c r="A1076" s="54">
        <v>1077</v>
      </c>
      <c r="B1076" s="54" t="s">
        <v>1969</v>
      </c>
      <c r="C1076" s="58" t="s">
        <v>1970</v>
      </c>
      <c r="D1076" s="79">
        <v>57</v>
      </c>
      <c r="E1076" s="79">
        <v>63</v>
      </c>
      <c r="F1076" s="80">
        <v>6055.14</v>
      </c>
      <c r="G1076" s="80">
        <v>98.45</v>
      </c>
      <c r="H1076" s="80">
        <v>6055.14</v>
      </c>
      <c r="I1076" s="80" t="s">
        <v>28</v>
      </c>
      <c r="J1076" s="80" t="s">
        <v>28</v>
      </c>
      <c r="K1076" s="80">
        <v>100.92</v>
      </c>
      <c r="L1076" s="73">
        <f t="shared" si="305"/>
        <v>90.4</v>
      </c>
      <c r="M1076" s="73">
        <f t="shared" si="306"/>
        <v>101.38</v>
      </c>
      <c r="N1076" s="72" t="str">
        <f t="shared" si="307"/>
        <v>1003</v>
      </c>
      <c r="O1076" s="74">
        <f t="shared" si="308"/>
        <v>6</v>
      </c>
      <c r="P1076" s="72">
        <f t="shared" si="309"/>
        <v>0</v>
      </c>
      <c r="Q1076" s="74">
        <f t="shared" si="310"/>
        <v>57</v>
      </c>
      <c r="R1076" s="72" t="str">
        <f t="shared" si="311"/>
        <v/>
      </c>
      <c r="S1076" s="72" t="str">
        <f t="shared" si="312"/>
        <v/>
      </c>
      <c r="AI1076" s="23">
        <f>'simulateur tarif OQN'!$B$4</f>
        <v>40</v>
      </c>
      <c r="AJ1076" s="24">
        <f t="shared" si="313"/>
        <v>4381.49</v>
      </c>
      <c r="AK1076" s="24">
        <f t="shared" si="314"/>
        <v>109.53725</v>
      </c>
      <c r="AM1076" t="str">
        <f t="shared" si="315"/>
        <v>ZONEBASSE</v>
      </c>
      <c r="AN1076" t="str">
        <f t="shared" si="316"/>
        <v>HC</v>
      </c>
      <c r="AO1076" s="20">
        <f t="shared" si="317"/>
        <v>4381.49</v>
      </c>
      <c r="AP1076" s="20">
        <f t="shared" si="318"/>
        <v>6055.14</v>
      </c>
      <c r="AQ1076" s="20" t="str">
        <f t="shared" si="319"/>
        <v>.</v>
      </c>
      <c r="AR1076" s="20" t="str">
        <f t="shared" si="320"/>
        <v>.</v>
      </c>
      <c r="AS1076" s="20">
        <f t="shared" si="321"/>
        <v>3733.9800000000005</v>
      </c>
      <c r="AT1076" s="20">
        <f t="shared" si="304"/>
        <v>4259.9799999999996</v>
      </c>
      <c r="AU1076" s="20">
        <f t="shared" si="322"/>
        <v>242205.6</v>
      </c>
    </row>
    <row r="1077" spans="1:47" ht="22.5">
      <c r="A1077" s="54">
        <v>1078</v>
      </c>
      <c r="B1077" s="54" t="s">
        <v>1971</v>
      </c>
      <c r="C1077" s="58" t="s">
        <v>1972</v>
      </c>
      <c r="D1077" s="79">
        <v>8</v>
      </c>
      <c r="E1077" s="79">
        <v>28</v>
      </c>
      <c r="F1077" s="80">
        <v>916.15</v>
      </c>
      <c r="G1077" s="80">
        <v>114.52</v>
      </c>
      <c r="H1077" s="80">
        <v>916.15</v>
      </c>
      <c r="I1077" s="80">
        <v>1546.83</v>
      </c>
      <c r="J1077" s="80">
        <v>2287.09</v>
      </c>
      <c r="K1077" s="80">
        <v>78.08</v>
      </c>
      <c r="L1077" s="73">
        <f t="shared" si="305"/>
        <v>87.07</v>
      </c>
      <c r="M1077" s="73">
        <f t="shared" si="306"/>
        <v>101.38</v>
      </c>
      <c r="N1077" s="72" t="str">
        <f t="shared" si="307"/>
        <v>1003</v>
      </c>
      <c r="O1077" s="74">
        <f t="shared" si="308"/>
        <v>20</v>
      </c>
      <c r="P1077" s="72">
        <f t="shared" si="309"/>
        <v>1</v>
      </c>
      <c r="Q1077" s="74">
        <f t="shared" si="310"/>
        <v>8</v>
      </c>
      <c r="R1077" s="72">
        <f t="shared" si="311"/>
        <v>15</v>
      </c>
      <c r="S1077" s="72">
        <f t="shared" si="312"/>
        <v>22</v>
      </c>
      <c r="AI1077" s="23">
        <f>'simulateur tarif OQN'!$B$4</f>
        <v>40</v>
      </c>
      <c r="AJ1077" s="24">
        <f t="shared" si="313"/>
        <v>3224.05</v>
      </c>
      <c r="AK1077" s="24">
        <f t="shared" si="314"/>
        <v>80.601250000000007</v>
      </c>
      <c r="AM1077" t="str">
        <f t="shared" si="315"/>
        <v>ZONEHAUTE</v>
      </c>
      <c r="AN1077" t="str">
        <f t="shared" si="316"/>
        <v>HC</v>
      </c>
      <c r="AO1077" s="20">
        <f t="shared" si="317"/>
        <v>4580.79</v>
      </c>
      <c r="AP1077" s="20">
        <f t="shared" si="318"/>
        <v>916.15</v>
      </c>
      <c r="AQ1077" s="20">
        <f t="shared" si="319"/>
        <v>1546.83</v>
      </c>
      <c r="AR1077" s="20">
        <f t="shared" si="320"/>
        <v>2287.09</v>
      </c>
      <c r="AS1077" s="20">
        <f t="shared" si="321"/>
        <v>3224.05</v>
      </c>
      <c r="AT1077" s="20">
        <f t="shared" si="304"/>
        <v>2774.55</v>
      </c>
      <c r="AU1077" s="20">
        <f t="shared" si="322"/>
        <v>36646</v>
      </c>
    </row>
    <row r="1078" spans="1:47" ht="22.5">
      <c r="A1078" s="54">
        <v>1079</v>
      </c>
      <c r="B1078" s="54" t="s">
        <v>1973</v>
      </c>
      <c r="C1078" s="58" t="s">
        <v>1974</v>
      </c>
      <c r="D1078" s="79">
        <v>36</v>
      </c>
      <c r="E1078" s="79">
        <v>42</v>
      </c>
      <c r="F1078" s="80">
        <v>3587.43</v>
      </c>
      <c r="G1078" s="80">
        <v>92.88</v>
      </c>
      <c r="H1078" s="80">
        <v>3587.43</v>
      </c>
      <c r="I1078" s="80" t="s">
        <v>28</v>
      </c>
      <c r="J1078" s="80" t="s">
        <v>28</v>
      </c>
      <c r="K1078" s="80">
        <v>91.99</v>
      </c>
      <c r="L1078" s="73">
        <f t="shared" si="305"/>
        <v>87.07</v>
      </c>
      <c r="M1078" s="73">
        <f t="shared" si="306"/>
        <v>101.38</v>
      </c>
      <c r="N1078" s="72" t="str">
        <f t="shared" si="307"/>
        <v>1003</v>
      </c>
      <c r="O1078" s="74">
        <f t="shared" si="308"/>
        <v>6</v>
      </c>
      <c r="P1078" s="72">
        <f t="shared" si="309"/>
        <v>0</v>
      </c>
      <c r="Q1078" s="74">
        <f t="shared" si="310"/>
        <v>36</v>
      </c>
      <c r="R1078" s="72" t="str">
        <f t="shared" si="311"/>
        <v/>
      </c>
      <c r="S1078" s="72" t="str">
        <f t="shared" si="312"/>
        <v/>
      </c>
      <c r="AI1078" s="23">
        <f>'simulateur tarif OQN'!$B$4</f>
        <v>40</v>
      </c>
      <c r="AJ1078" s="24">
        <f t="shared" si="313"/>
        <v>3587.43</v>
      </c>
      <c r="AK1078" s="24">
        <f t="shared" si="314"/>
        <v>89.685749999999999</v>
      </c>
      <c r="AM1078" t="str">
        <f t="shared" si="315"/>
        <v>ZONEFORF1</v>
      </c>
      <c r="AN1078" t="str">
        <f t="shared" si="316"/>
        <v>HC</v>
      </c>
      <c r="AO1078" s="20">
        <f t="shared" si="317"/>
        <v>3958.95</v>
      </c>
      <c r="AP1078" s="20">
        <f t="shared" si="318"/>
        <v>3587.43</v>
      </c>
      <c r="AQ1078" s="20" t="str">
        <f t="shared" si="319"/>
        <v>.</v>
      </c>
      <c r="AR1078" s="20" t="str">
        <f t="shared" si="320"/>
        <v>.</v>
      </c>
      <c r="AS1078" s="20">
        <f t="shared" si="321"/>
        <v>3403.45</v>
      </c>
      <c r="AT1078" s="20">
        <f t="shared" si="304"/>
        <v>3649.4499999999989</v>
      </c>
      <c r="AU1078" s="20">
        <f t="shared" si="322"/>
        <v>143497.19999999998</v>
      </c>
    </row>
    <row r="1079" spans="1:47" ht="33.75">
      <c r="A1079" s="54">
        <v>1080</v>
      </c>
      <c r="B1079" s="54" t="s">
        <v>1975</v>
      </c>
      <c r="C1079" s="58" t="s">
        <v>1976</v>
      </c>
      <c r="D1079" s="79">
        <v>36</v>
      </c>
      <c r="E1079" s="79">
        <v>42</v>
      </c>
      <c r="F1079" s="80">
        <v>3676.27</v>
      </c>
      <c r="G1079" s="80">
        <v>102.12</v>
      </c>
      <c r="H1079" s="80">
        <v>3676.27</v>
      </c>
      <c r="I1079" s="80" t="s">
        <v>28</v>
      </c>
      <c r="J1079" s="80" t="s">
        <v>28</v>
      </c>
      <c r="K1079" s="80">
        <v>92.14</v>
      </c>
      <c r="L1079" s="73">
        <f t="shared" si="305"/>
        <v>87.07</v>
      </c>
      <c r="M1079" s="73">
        <f t="shared" si="306"/>
        <v>101.38</v>
      </c>
      <c r="N1079" s="72" t="str">
        <f t="shared" si="307"/>
        <v>1003</v>
      </c>
      <c r="O1079" s="74">
        <f t="shared" si="308"/>
        <v>6</v>
      </c>
      <c r="P1079" s="72">
        <f t="shared" si="309"/>
        <v>0</v>
      </c>
      <c r="Q1079" s="74">
        <f t="shared" si="310"/>
        <v>36</v>
      </c>
      <c r="R1079" s="72" t="str">
        <f t="shared" si="311"/>
        <v/>
      </c>
      <c r="S1079" s="72" t="str">
        <f t="shared" si="312"/>
        <v/>
      </c>
      <c r="AI1079" s="23">
        <f>'simulateur tarif OQN'!$B$4</f>
        <v>40</v>
      </c>
      <c r="AJ1079" s="24">
        <f t="shared" si="313"/>
        <v>3676.27</v>
      </c>
      <c r="AK1079" s="24">
        <f t="shared" si="314"/>
        <v>91.906750000000002</v>
      </c>
      <c r="AM1079" t="str">
        <f t="shared" si="315"/>
        <v>ZONEFORF1</v>
      </c>
      <c r="AN1079" t="str">
        <f t="shared" si="316"/>
        <v>HC</v>
      </c>
      <c r="AO1079" s="20">
        <f t="shared" si="317"/>
        <v>4084.75</v>
      </c>
      <c r="AP1079" s="20">
        <f t="shared" si="318"/>
        <v>3676.27</v>
      </c>
      <c r="AQ1079" s="20" t="str">
        <f t="shared" si="319"/>
        <v>.</v>
      </c>
      <c r="AR1079" s="20" t="str">
        <f t="shared" si="320"/>
        <v>.</v>
      </c>
      <c r="AS1079" s="20">
        <f t="shared" si="321"/>
        <v>3491.99</v>
      </c>
      <c r="AT1079" s="20">
        <f t="shared" si="304"/>
        <v>3745.49</v>
      </c>
      <c r="AU1079" s="20">
        <f t="shared" si="322"/>
        <v>147050.79999999999</v>
      </c>
    </row>
    <row r="1080" spans="1:47" ht="33.75">
      <c r="A1080" s="54">
        <v>1081</v>
      </c>
      <c r="B1080" s="54" t="s">
        <v>1977</v>
      </c>
      <c r="C1080" s="58" t="s">
        <v>1978</v>
      </c>
      <c r="D1080" s="79">
        <v>57</v>
      </c>
      <c r="E1080" s="79">
        <v>63</v>
      </c>
      <c r="F1080" s="80">
        <v>5739.63</v>
      </c>
      <c r="G1080" s="80">
        <v>98.26</v>
      </c>
      <c r="H1080" s="80">
        <v>5739.63</v>
      </c>
      <c r="I1080" s="80" t="s">
        <v>28</v>
      </c>
      <c r="J1080" s="80" t="s">
        <v>28</v>
      </c>
      <c r="K1080" s="80">
        <v>96.3</v>
      </c>
      <c r="L1080" s="73">
        <f t="shared" si="305"/>
        <v>87.07</v>
      </c>
      <c r="M1080" s="73">
        <f t="shared" si="306"/>
        <v>101.38</v>
      </c>
      <c r="N1080" s="72" t="str">
        <f t="shared" si="307"/>
        <v>1003</v>
      </c>
      <c r="O1080" s="74">
        <f t="shared" si="308"/>
        <v>6</v>
      </c>
      <c r="P1080" s="72">
        <f t="shared" si="309"/>
        <v>0</v>
      </c>
      <c r="Q1080" s="74">
        <f t="shared" si="310"/>
        <v>57</v>
      </c>
      <c r="R1080" s="72" t="str">
        <f t="shared" si="311"/>
        <v/>
      </c>
      <c r="S1080" s="72" t="str">
        <f t="shared" si="312"/>
        <v/>
      </c>
      <c r="AI1080" s="23">
        <f>'simulateur tarif OQN'!$B$4</f>
        <v>40</v>
      </c>
      <c r="AJ1080" s="24">
        <f t="shared" si="313"/>
        <v>4069.21</v>
      </c>
      <c r="AK1080" s="24">
        <f t="shared" si="314"/>
        <v>101.73025</v>
      </c>
      <c r="AM1080" t="str">
        <f t="shared" si="315"/>
        <v>ZONEBASSE</v>
      </c>
      <c r="AN1080" t="str">
        <f t="shared" si="316"/>
        <v>HC</v>
      </c>
      <c r="AO1080" s="20">
        <f t="shared" si="317"/>
        <v>4069.21</v>
      </c>
      <c r="AP1080" s="20">
        <f t="shared" si="318"/>
        <v>5739.63</v>
      </c>
      <c r="AQ1080" s="20" t="str">
        <f t="shared" si="319"/>
        <v>.</v>
      </c>
      <c r="AR1080" s="20" t="str">
        <f t="shared" si="320"/>
        <v>.</v>
      </c>
      <c r="AS1080" s="20">
        <f t="shared" si="321"/>
        <v>3524.73</v>
      </c>
      <c r="AT1080" s="20">
        <f t="shared" si="304"/>
        <v>3986.2299999999996</v>
      </c>
      <c r="AU1080" s="20">
        <f t="shared" si="322"/>
        <v>229585.2</v>
      </c>
    </row>
    <row r="1081" spans="1:47">
      <c r="A1081" s="54">
        <v>1082</v>
      </c>
      <c r="B1081" s="54" t="s">
        <v>1979</v>
      </c>
      <c r="C1081" s="55" t="s">
        <v>1980</v>
      </c>
      <c r="D1081" s="79">
        <v>1</v>
      </c>
      <c r="E1081" s="79">
        <v>1</v>
      </c>
      <c r="F1081" s="80" t="s">
        <v>28</v>
      </c>
      <c r="G1081" s="80" t="s">
        <v>28</v>
      </c>
      <c r="H1081" s="80">
        <v>120.16</v>
      </c>
      <c r="I1081" s="80" t="s">
        <v>28</v>
      </c>
      <c r="J1081" s="80" t="s">
        <v>28</v>
      </c>
      <c r="K1081" s="80" t="s">
        <v>28</v>
      </c>
      <c r="L1081" s="73" t="str">
        <f t="shared" si="305"/>
        <v/>
      </c>
      <c r="M1081" s="73" t="str">
        <f t="shared" si="306"/>
        <v/>
      </c>
      <c r="N1081" s="72" t="str">
        <f t="shared" si="307"/>
        <v>1006</v>
      </c>
      <c r="O1081" s="74">
        <f t="shared" si="308"/>
        <v>0</v>
      </c>
      <c r="P1081" s="72">
        <f t="shared" si="309"/>
        <v>0</v>
      </c>
      <c r="Q1081" s="74">
        <f t="shared" si="310"/>
        <v>1</v>
      </c>
      <c r="R1081" s="72" t="str">
        <f t="shared" si="311"/>
        <v/>
      </c>
      <c r="S1081" s="72" t="str">
        <f t="shared" si="312"/>
        <v/>
      </c>
      <c r="AI1081" s="23">
        <f>'simulateur tarif OQN'!$B$4</f>
        <v>40</v>
      </c>
      <c r="AJ1081" s="24">
        <f t="shared" si="313"/>
        <v>4806.3999999999996</v>
      </c>
      <c r="AK1081" s="24">
        <f t="shared" si="314"/>
        <v>120.16</v>
      </c>
      <c r="AM1081" t="str">
        <f t="shared" si="315"/>
        <v>ZONEHAUTE</v>
      </c>
      <c r="AN1081" t="str">
        <f t="shared" si="316"/>
        <v>HDJ</v>
      </c>
      <c r="AO1081" s="20" t="e">
        <f t="shared" si="317"/>
        <v>#VALUE!</v>
      </c>
      <c r="AP1081" s="20">
        <f t="shared" si="318"/>
        <v>120.16</v>
      </c>
      <c r="AQ1081" s="20" t="str">
        <f t="shared" si="319"/>
        <v>.</v>
      </c>
      <c r="AR1081" s="20" t="str">
        <f t="shared" si="320"/>
        <v>.</v>
      </c>
      <c r="AS1081" s="20" t="e">
        <f t="shared" si="321"/>
        <v>#VALUE!</v>
      </c>
      <c r="AT1081" s="20" t="e">
        <f t="shared" si="304"/>
        <v>#VALUE!</v>
      </c>
      <c r="AU1081" s="20">
        <f t="shared" si="322"/>
        <v>4806.3999999999996</v>
      </c>
    </row>
    <row r="1082" spans="1:47">
      <c r="A1082" s="54">
        <v>1083</v>
      </c>
      <c r="B1082" s="54" t="s">
        <v>1981</v>
      </c>
      <c r="C1082" s="55" t="s">
        <v>1982</v>
      </c>
      <c r="D1082" s="79">
        <v>1</v>
      </c>
      <c r="E1082" s="79">
        <v>1</v>
      </c>
      <c r="F1082" s="80" t="s">
        <v>28</v>
      </c>
      <c r="G1082" s="80" t="s">
        <v>28</v>
      </c>
      <c r="H1082" s="80">
        <v>89.3</v>
      </c>
      <c r="I1082" s="80" t="s">
        <v>28</v>
      </c>
      <c r="J1082" s="80" t="s">
        <v>28</v>
      </c>
      <c r="K1082" s="80" t="s">
        <v>28</v>
      </c>
      <c r="L1082" s="73" t="str">
        <f t="shared" si="305"/>
        <v/>
      </c>
      <c r="M1082" s="73" t="str">
        <f t="shared" si="306"/>
        <v/>
      </c>
      <c r="N1082" s="72" t="str">
        <f t="shared" si="307"/>
        <v>1006</v>
      </c>
      <c r="O1082" s="74">
        <f t="shared" si="308"/>
        <v>0</v>
      </c>
      <c r="P1082" s="72">
        <f t="shared" si="309"/>
        <v>0</v>
      </c>
      <c r="Q1082" s="74">
        <f t="shared" si="310"/>
        <v>1</v>
      </c>
      <c r="R1082" s="72" t="str">
        <f t="shared" si="311"/>
        <v/>
      </c>
      <c r="S1082" s="72" t="str">
        <f t="shared" si="312"/>
        <v/>
      </c>
      <c r="AI1082" s="23">
        <f>'simulateur tarif OQN'!$B$4</f>
        <v>40</v>
      </c>
      <c r="AJ1082" s="24">
        <f t="shared" si="313"/>
        <v>3572</v>
      </c>
      <c r="AK1082" s="24">
        <f t="shared" si="314"/>
        <v>89.3</v>
      </c>
      <c r="AM1082" t="str">
        <f t="shared" si="315"/>
        <v>ZONEHAUTE</v>
      </c>
      <c r="AN1082" t="str">
        <f t="shared" si="316"/>
        <v>HDJ</v>
      </c>
      <c r="AO1082" s="20" t="e">
        <f t="shared" si="317"/>
        <v>#VALUE!</v>
      </c>
      <c r="AP1082" s="20">
        <f t="shared" si="318"/>
        <v>89.3</v>
      </c>
      <c r="AQ1082" s="20" t="str">
        <f t="shared" si="319"/>
        <v>.</v>
      </c>
      <c r="AR1082" s="20" t="str">
        <f t="shared" si="320"/>
        <v>.</v>
      </c>
      <c r="AS1082" s="20" t="e">
        <f t="shared" si="321"/>
        <v>#VALUE!</v>
      </c>
      <c r="AT1082" s="20" t="e">
        <f t="shared" si="304"/>
        <v>#VALUE!</v>
      </c>
      <c r="AU1082" s="20">
        <f t="shared" si="322"/>
        <v>3572</v>
      </c>
    </row>
    <row r="1083" spans="1:47">
      <c r="A1083" s="54">
        <v>1084</v>
      </c>
      <c r="B1083" s="54" t="s">
        <v>1983</v>
      </c>
      <c r="C1083" s="55" t="s">
        <v>1984</v>
      </c>
      <c r="D1083" s="79">
        <v>1</v>
      </c>
      <c r="E1083" s="79">
        <v>1</v>
      </c>
      <c r="F1083" s="80" t="s">
        <v>28</v>
      </c>
      <c r="G1083" s="80" t="s">
        <v>28</v>
      </c>
      <c r="H1083" s="80">
        <v>89.75</v>
      </c>
      <c r="I1083" s="80" t="s">
        <v>28</v>
      </c>
      <c r="J1083" s="80" t="s">
        <v>28</v>
      </c>
      <c r="K1083" s="80" t="s">
        <v>28</v>
      </c>
      <c r="L1083" s="73" t="str">
        <f t="shared" si="305"/>
        <v/>
      </c>
      <c r="M1083" s="73" t="str">
        <f t="shared" si="306"/>
        <v/>
      </c>
      <c r="N1083" s="72" t="str">
        <f t="shared" si="307"/>
        <v>1006</v>
      </c>
      <c r="O1083" s="74">
        <f t="shared" si="308"/>
        <v>0</v>
      </c>
      <c r="P1083" s="72">
        <f t="shared" si="309"/>
        <v>0</v>
      </c>
      <c r="Q1083" s="74">
        <f t="shared" si="310"/>
        <v>1</v>
      </c>
      <c r="R1083" s="72" t="str">
        <f t="shared" si="311"/>
        <v/>
      </c>
      <c r="S1083" s="72" t="str">
        <f t="shared" si="312"/>
        <v/>
      </c>
      <c r="AI1083" s="23">
        <f>'simulateur tarif OQN'!$B$4</f>
        <v>40</v>
      </c>
      <c r="AJ1083" s="24">
        <f t="shared" si="313"/>
        <v>3590</v>
      </c>
      <c r="AK1083" s="24">
        <f t="shared" si="314"/>
        <v>89.75</v>
      </c>
      <c r="AM1083" t="str">
        <f t="shared" si="315"/>
        <v>ZONEHAUTE</v>
      </c>
      <c r="AN1083" t="str">
        <f t="shared" si="316"/>
        <v>HDJ</v>
      </c>
      <c r="AO1083" s="20" t="e">
        <f t="shared" si="317"/>
        <v>#VALUE!</v>
      </c>
      <c r="AP1083" s="20">
        <f t="shared" si="318"/>
        <v>89.75</v>
      </c>
      <c r="AQ1083" s="20" t="str">
        <f t="shared" si="319"/>
        <v>.</v>
      </c>
      <c r="AR1083" s="20" t="str">
        <f t="shared" si="320"/>
        <v>.</v>
      </c>
      <c r="AS1083" s="20" t="e">
        <f t="shared" si="321"/>
        <v>#VALUE!</v>
      </c>
      <c r="AT1083" s="20" t="e">
        <f t="shared" ref="AT1083:AT1146" si="323">IF(P1083=1,J1083+(90-E1083)*K1083,H1083+(90-E1083)*K1083)+(AI1083-90)*L1083</f>
        <v>#VALUE!</v>
      </c>
      <c r="AU1083" s="20">
        <f t="shared" si="322"/>
        <v>3590</v>
      </c>
    </row>
    <row r="1084" spans="1:47">
      <c r="A1084" s="54">
        <v>1085</v>
      </c>
      <c r="B1084" s="54" t="s">
        <v>1985</v>
      </c>
      <c r="C1084" s="55" t="s">
        <v>1986</v>
      </c>
      <c r="D1084" s="79">
        <v>1</v>
      </c>
      <c r="E1084" s="79">
        <v>1</v>
      </c>
      <c r="F1084" s="80" t="s">
        <v>28</v>
      </c>
      <c r="G1084" s="80" t="s">
        <v>28</v>
      </c>
      <c r="H1084" s="80">
        <v>98.69</v>
      </c>
      <c r="I1084" s="80" t="s">
        <v>28</v>
      </c>
      <c r="J1084" s="80" t="s">
        <v>28</v>
      </c>
      <c r="K1084" s="80" t="s">
        <v>28</v>
      </c>
      <c r="L1084" s="73" t="str">
        <f t="shared" si="305"/>
        <v/>
      </c>
      <c r="M1084" s="73" t="str">
        <f t="shared" si="306"/>
        <v/>
      </c>
      <c r="N1084" s="72" t="str">
        <f t="shared" si="307"/>
        <v>1006</v>
      </c>
      <c r="O1084" s="74">
        <f t="shared" si="308"/>
        <v>0</v>
      </c>
      <c r="P1084" s="72">
        <f t="shared" si="309"/>
        <v>0</v>
      </c>
      <c r="Q1084" s="74">
        <f t="shared" si="310"/>
        <v>1</v>
      </c>
      <c r="R1084" s="72" t="str">
        <f t="shared" si="311"/>
        <v/>
      </c>
      <c r="S1084" s="72" t="str">
        <f t="shared" si="312"/>
        <v/>
      </c>
      <c r="AI1084" s="23">
        <f>'simulateur tarif OQN'!$B$4</f>
        <v>40</v>
      </c>
      <c r="AJ1084" s="24">
        <f t="shared" si="313"/>
        <v>3947.6</v>
      </c>
      <c r="AK1084" s="24">
        <f t="shared" si="314"/>
        <v>98.69</v>
      </c>
      <c r="AM1084" t="str">
        <f t="shared" si="315"/>
        <v>ZONEHAUTE</v>
      </c>
      <c r="AN1084" t="str">
        <f t="shared" si="316"/>
        <v>HDJ</v>
      </c>
      <c r="AO1084" s="20" t="e">
        <f t="shared" si="317"/>
        <v>#VALUE!</v>
      </c>
      <c r="AP1084" s="20">
        <f t="shared" si="318"/>
        <v>98.69</v>
      </c>
      <c r="AQ1084" s="20" t="str">
        <f t="shared" si="319"/>
        <v>.</v>
      </c>
      <c r="AR1084" s="20" t="str">
        <f t="shared" si="320"/>
        <v>.</v>
      </c>
      <c r="AS1084" s="20" t="e">
        <f t="shared" si="321"/>
        <v>#VALUE!</v>
      </c>
      <c r="AT1084" s="20" t="e">
        <f t="shared" si="323"/>
        <v>#VALUE!</v>
      </c>
      <c r="AU1084" s="20">
        <f t="shared" si="322"/>
        <v>3947.6</v>
      </c>
    </row>
    <row r="1085" spans="1:47" ht="22.5">
      <c r="A1085" s="54">
        <v>1086</v>
      </c>
      <c r="B1085" s="54" t="s">
        <v>1987</v>
      </c>
      <c r="C1085" s="58" t="s">
        <v>1988</v>
      </c>
      <c r="D1085" s="79">
        <v>90</v>
      </c>
      <c r="E1085" s="79">
        <v>90</v>
      </c>
      <c r="F1085" s="80">
        <v>10227.530000000001</v>
      </c>
      <c r="G1085" s="80">
        <v>113.64</v>
      </c>
      <c r="H1085" s="80">
        <v>10227.530000000001</v>
      </c>
      <c r="I1085" s="80" t="s">
        <v>28</v>
      </c>
      <c r="J1085" s="80" t="s">
        <v>28</v>
      </c>
      <c r="K1085" s="80">
        <v>113.64</v>
      </c>
      <c r="L1085" s="73">
        <f t="shared" si="305"/>
        <v>138.88</v>
      </c>
      <c r="M1085" s="73">
        <f t="shared" si="306"/>
        <v>86.87</v>
      </c>
      <c r="N1085" s="72" t="str">
        <f t="shared" si="307"/>
        <v>1006</v>
      </c>
      <c r="O1085" s="74">
        <f t="shared" si="308"/>
        <v>0</v>
      </c>
      <c r="P1085" s="72">
        <f t="shared" si="309"/>
        <v>0</v>
      </c>
      <c r="Q1085" s="74">
        <f t="shared" si="310"/>
        <v>90</v>
      </c>
      <c r="R1085" s="72" t="str">
        <f t="shared" si="311"/>
        <v/>
      </c>
      <c r="S1085" s="72" t="str">
        <f t="shared" si="312"/>
        <v/>
      </c>
      <c r="AI1085" s="23">
        <f>'simulateur tarif OQN'!$B$4</f>
        <v>40</v>
      </c>
      <c r="AJ1085" s="24">
        <f t="shared" si="313"/>
        <v>4545.5300000000007</v>
      </c>
      <c r="AK1085" s="24">
        <f t="shared" si="314"/>
        <v>113.63825000000001</v>
      </c>
      <c r="AM1085" t="str">
        <f t="shared" si="315"/>
        <v>ZONEBASSE</v>
      </c>
      <c r="AN1085" t="str">
        <f t="shared" si="316"/>
        <v>HC</v>
      </c>
      <c r="AO1085" s="20">
        <f t="shared" si="317"/>
        <v>4545.5300000000007</v>
      </c>
      <c r="AP1085" s="20">
        <f t="shared" si="318"/>
        <v>10227.530000000001</v>
      </c>
      <c r="AQ1085" s="20" t="str">
        <f t="shared" si="319"/>
        <v>.</v>
      </c>
      <c r="AR1085" s="20" t="str">
        <f t="shared" si="320"/>
        <v>.</v>
      </c>
      <c r="AS1085" s="20">
        <f t="shared" si="321"/>
        <v>4545.5300000000007</v>
      </c>
      <c r="AT1085" s="20">
        <f t="shared" si="323"/>
        <v>3283.5300000000007</v>
      </c>
      <c r="AU1085" s="20">
        <f t="shared" si="322"/>
        <v>409101.2</v>
      </c>
    </row>
    <row r="1086" spans="1:47" ht="22.5">
      <c r="A1086" s="54">
        <v>1087</v>
      </c>
      <c r="B1086" s="54" t="s">
        <v>1989</v>
      </c>
      <c r="C1086" s="58" t="s">
        <v>1990</v>
      </c>
      <c r="D1086" s="79">
        <v>90</v>
      </c>
      <c r="E1086" s="79">
        <v>90</v>
      </c>
      <c r="F1086" s="80">
        <v>13753.66</v>
      </c>
      <c r="G1086" s="80">
        <v>152.82</v>
      </c>
      <c r="H1086" s="80">
        <v>13753.66</v>
      </c>
      <c r="I1086" s="80" t="s">
        <v>28</v>
      </c>
      <c r="J1086" s="80" t="s">
        <v>28</v>
      </c>
      <c r="K1086" s="80">
        <v>152.82</v>
      </c>
      <c r="L1086" s="73">
        <f t="shared" si="305"/>
        <v>138.88</v>
      </c>
      <c r="M1086" s="73">
        <f t="shared" si="306"/>
        <v>86.87</v>
      </c>
      <c r="N1086" s="72" t="str">
        <f t="shared" si="307"/>
        <v>1006</v>
      </c>
      <c r="O1086" s="74">
        <f t="shared" si="308"/>
        <v>0</v>
      </c>
      <c r="P1086" s="72">
        <f t="shared" si="309"/>
        <v>0</v>
      </c>
      <c r="Q1086" s="74">
        <f t="shared" si="310"/>
        <v>90</v>
      </c>
      <c r="R1086" s="72" t="str">
        <f t="shared" si="311"/>
        <v/>
      </c>
      <c r="S1086" s="72" t="str">
        <f t="shared" si="312"/>
        <v/>
      </c>
      <c r="AI1086" s="23">
        <f>'simulateur tarif OQN'!$B$4</f>
        <v>40</v>
      </c>
      <c r="AJ1086" s="24">
        <f t="shared" si="313"/>
        <v>6112.66</v>
      </c>
      <c r="AK1086" s="24">
        <f t="shared" si="314"/>
        <v>152.81649999999999</v>
      </c>
      <c r="AM1086" t="str">
        <f t="shared" si="315"/>
        <v>ZONEBASSE</v>
      </c>
      <c r="AN1086" t="str">
        <f t="shared" si="316"/>
        <v>HC</v>
      </c>
      <c r="AO1086" s="20">
        <f t="shared" si="317"/>
        <v>6112.66</v>
      </c>
      <c r="AP1086" s="20">
        <f t="shared" si="318"/>
        <v>13753.66</v>
      </c>
      <c r="AQ1086" s="20" t="str">
        <f t="shared" si="319"/>
        <v>.</v>
      </c>
      <c r="AR1086" s="20" t="str">
        <f t="shared" si="320"/>
        <v>.</v>
      </c>
      <c r="AS1086" s="20">
        <f t="shared" si="321"/>
        <v>6112.66</v>
      </c>
      <c r="AT1086" s="20">
        <f t="shared" si="323"/>
        <v>6809.66</v>
      </c>
      <c r="AU1086" s="20">
        <f t="shared" si="322"/>
        <v>550146.4</v>
      </c>
    </row>
    <row r="1087" spans="1:47" ht="33.75">
      <c r="A1087" s="54">
        <v>1088</v>
      </c>
      <c r="B1087" s="54" t="s">
        <v>1991</v>
      </c>
      <c r="C1087" s="58" t="s">
        <v>1992</v>
      </c>
      <c r="D1087" s="79">
        <v>90</v>
      </c>
      <c r="E1087" s="79">
        <v>90</v>
      </c>
      <c r="F1087" s="80">
        <v>18216.47</v>
      </c>
      <c r="G1087" s="80">
        <v>202.41</v>
      </c>
      <c r="H1087" s="80">
        <v>18216.47</v>
      </c>
      <c r="I1087" s="80" t="s">
        <v>28</v>
      </c>
      <c r="J1087" s="80" t="s">
        <v>28</v>
      </c>
      <c r="K1087" s="80">
        <v>202.41</v>
      </c>
      <c r="L1087" s="73">
        <f t="shared" si="305"/>
        <v>138.88</v>
      </c>
      <c r="M1087" s="73">
        <f t="shared" si="306"/>
        <v>86.87</v>
      </c>
      <c r="N1087" s="72" t="str">
        <f t="shared" si="307"/>
        <v>1006</v>
      </c>
      <c r="O1087" s="74">
        <f t="shared" si="308"/>
        <v>0</v>
      </c>
      <c r="P1087" s="72">
        <f t="shared" si="309"/>
        <v>0</v>
      </c>
      <c r="Q1087" s="74">
        <f t="shared" si="310"/>
        <v>90</v>
      </c>
      <c r="R1087" s="72" t="str">
        <f t="shared" si="311"/>
        <v/>
      </c>
      <c r="S1087" s="72" t="str">
        <f t="shared" si="312"/>
        <v/>
      </c>
      <c r="AI1087" s="23">
        <f>'simulateur tarif OQN'!$B$4</f>
        <v>40</v>
      </c>
      <c r="AJ1087" s="24">
        <f t="shared" si="313"/>
        <v>8095.9700000000012</v>
      </c>
      <c r="AK1087" s="24">
        <f t="shared" si="314"/>
        <v>202.39925000000002</v>
      </c>
      <c r="AM1087" t="str">
        <f t="shared" si="315"/>
        <v>ZONEBASSE</v>
      </c>
      <c r="AN1087" t="str">
        <f t="shared" si="316"/>
        <v>HC</v>
      </c>
      <c r="AO1087" s="20">
        <f t="shared" si="317"/>
        <v>8095.9700000000012</v>
      </c>
      <c r="AP1087" s="20">
        <f t="shared" si="318"/>
        <v>18216.47</v>
      </c>
      <c r="AQ1087" s="20" t="str">
        <f t="shared" si="319"/>
        <v>.</v>
      </c>
      <c r="AR1087" s="20" t="str">
        <f t="shared" si="320"/>
        <v>.</v>
      </c>
      <c r="AS1087" s="20">
        <f t="shared" si="321"/>
        <v>8095.9700000000012</v>
      </c>
      <c r="AT1087" s="20">
        <f t="shared" si="323"/>
        <v>11272.470000000001</v>
      </c>
      <c r="AU1087" s="20">
        <f t="shared" si="322"/>
        <v>728658.8</v>
      </c>
    </row>
    <row r="1088" spans="1:47" ht="33.75">
      <c r="A1088" s="54">
        <v>1089</v>
      </c>
      <c r="B1088" s="54" t="s">
        <v>1993</v>
      </c>
      <c r="C1088" s="58" t="s">
        <v>1994</v>
      </c>
      <c r="D1088" s="79">
        <v>90</v>
      </c>
      <c r="E1088" s="79">
        <v>90</v>
      </c>
      <c r="F1088" s="80">
        <v>11327.85</v>
      </c>
      <c r="G1088" s="80">
        <v>125.87</v>
      </c>
      <c r="H1088" s="80">
        <v>11327.85</v>
      </c>
      <c r="I1088" s="80" t="s">
        <v>28</v>
      </c>
      <c r="J1088" s="80" t="s">
        <v>28</v>
      </c>
      <c r="K1088" s="80">
        <v>125.87</v>
      </c>
      <c r="L1088" s="73">
        <f t="shared" si="305"/>
        <v>138.88</v>
      </c>
      <c r="M1088" s="73">
        <f t="shared" si="306"/>
        <v>86.87</v>
      </c>
      <c r="N1088" s="72" t="str">
        <f t="shared" si="307"/>
        <v>1006</v>
      </c>
      <c r="O1088" s="74">
        <f t="shared" si="308"/>
        <v>0</v>
      </c>
      <c r="P1088" s="72">
        <f t="shared" si="309"/>
        <v>0</v>
      </c>
      <c r="Q1088" s="74">
        <f t="shared" si="310"/>
        <v>90</v>
      </c>
      <c r="R1088" s="72" t="str">
        <f t="shared" si="311"/>
        <v/>
      </c>
      <c r="S1088" s="72" t="str">
        <f t="shared" si="312"/>
        <v/>
      </c>
      <c r="AI1088" s="23">
        <f>'simulateur tarif OQN'!$B$4</f>
        <v>40</v>
      </c>
      <c r="AJ1088" s="24">
        <f t="shared" si="313"/>
        <v>5034.3500000000004</v>
      </c>
      <c r="AK1088" s="24">
        <f t="shared" si="314"/>
        <v>125.85875000000001</v>
      </c>
      <c r="AM1088" t="str">
        <f t="shared" si="315"/>
        <v>ZONEBASSE</v>
      </c>
      <c r="AN1088" t="str">
        <f t="shared" si="316"/>
        <v>HC</v>
      </c>
      <c r="AO1088" s="20">
        <f t="shared" si="317"/>
        <v>5034.3500000000004</v>
      </c>
      <c r="AP1088" s="20">
        <f t="shared" si="318"/>
        <v>11327.85</v>
      </c>
      <c r="AQ1088" s="20" t="str">
        <f t="shared" si="319"/>
        <v>.</v>
      </c>
      <c r="AR1088" s="20" t="str">
        <f t="shared" si="320"/>
        <v>.</v>
      </c>
      <c r="AS1088" s="20">
        <f t="shared" si="321"/>
        <v>5034.3500000000004</v>
      </c>
      <c r="AT1088" s="20">
        <f t="shared" si="323"/>
        <v>4383.8500000000004</v>
      </c>
      <c r="AU1088" s="20">
        <f t="shared" si="322"/>
        <v>453114</v>
      </c>
    </row>
    <row r="1089" spans="1:47" ht="22.5">
      <c r="A1089" s="54">
        <v>1090</v>
      </c>
      <c r="B1089" s="54" t="s">
        <v>1995</v>
      </c>
      <c r="C1089" s="58" t="s">
        <v>1996</v>
      </c>
      <c r="D1089" s="79">
        <v>15</v>
      </c>
      <c r="E1089" s="79">
        <v>35</v>
      </c>
      <c r="F1089" s="80">
        <v>1702.48</v>
      </c>
      <c r="G1089" s="80">
        <v>113.5</v>
      </c>
      <c r="H1089" s="80">
        <v>1702.48</v>
      </c>
      <c r="I1089" s="80">
        <v>2220.1999999999998</v>
      </c>
      <c r="J1089" s="80">
        <v>2690.05</v>
      </c>
      <c r="K1089" s="80">
        <v>76.36</v>
      </c>
      <c r="L1089" s="73">
        <f t="shared" si="305"/>
        <v>88.77</v>
      </c>
      <c r="M1089" s="73">
        <f t="shared" si="306"/>
        <v>86.87</v>
      </c>
      <c r="N1089" s="72" t="str">
        <f t="shared" si="307"/>
        <v>1006</v>
      </c>
      <c r="O1089" s="74">
        <f t="shared" si="308"/>
        <v>20</v>
      </c>
      <c r="P1089" s="72">
        <f t="shared" si="309"/>
        <v>1</v>
      </c>
      <c r="Q1089" s="74">
        <f t="shared" si="310"/>
        <v>15</v>
      </c>
      <c r="R1089" s="72">
        <f t="shared" si="311"/>
        <v>22</v>
      </c>
      <c r="S1089" s="72">
        <f t="shared" si="312"/>
        <v>29</v>
      </c>
      <c r="AI1089" s="23">
        <f>'simulateur tarif OQN'!$B$4</f>
        <v>40</v>
      </c>
      <c r="AJ1089" s="24">
        <f t="shared" si="313"/>
        <v>3071.8500000000004</v>
      </c>
      <c r="AK1089" s="24">
        <f t="shared" si="314"/>
        <v>76.796250000000015</v>
      </c>
      <c r="AM1089" t="str">
        <f t="shared" si="315"/>
        <v>ZONEHAUTE</v>
      </c>
      <c r="AN1089" t="str">
        <f t="shared" si="316"/>
        <v>HC</v>
      </c>
      <c r="AO1089" s="20">
        <f t="shared" si="317"/>
        <v>4539.9799999999996</v>
      </c>
      <c r="AP1089" s="20">
        <f t="shared" si="318"/>
        <v>1702.48</v>
      </c>
      <c r="AQ1089" s="20">
        <f t="shared" si="319"/>
        <v>2220.1999999999998</v>
      </c>
      <c r="AR1089" s="20">
        <f t="shared" si="320"/>
        <v>2690.05</v>
      </c>
      <c r="AS1089" s="20">
        <f t="shared" si="321"/>
        <v>3071.8500000000004</v>
      </c>
      <c r="AT1089" s="20">
        <f t="shared" si="323"/>
        <v>2451.3500000000004</v>
      </c>
      <c r="AU1089" s="20">
        <f t="shared" si="322"/>
        <v>68099.199999999997</v>
      </c>
    </row>
    <row r="1090" spans="1:47" ht="22.5">
      <c r="A1090" s="54">
        <v>1091</v>
      </c>
      <c r="B1090" s="54" t="s">
        <v>1997</v>
      </c>
      <c r="C1090" s="58" t="s">
        <v>1998</v>
      </c>
      <c r="D1090" s="79">
        <v>15</v>
      </c>
      <c r="E1090" s="79">
        <v>35</v>
      </c>
      <c r="F1090" s="80">
        <v>1967.08</v>
      </c>
      <c r="G1090" s="80">
        <v>131.13999999999999</v>
      </c>
      <c r="H1090" s="80">
        <v>1967.08</v>
      </c>
      <c r="I1090" s="80">
        <v>2587.96</v>
      </c>
      <c r="J1090" s="80">
        <v>3187.81</v>
      </c>
      <c r="K1090" s="80">
        <v>90.22</v>
      </c>
      <c r="L1090" s="73">
        <f t="shared" si="305"/>
        <v>88.77</v>
      </c>
      <c r="M1090" s="73">
        <f t="shared" si="306"/>
        <v>86.87</v>
      </c>
      <c r="N1090" s="72" t="str">
        <f t="shared" si="307"/>
        <v>1006</v>
      </c>
      <c r="O1090" s="74">
        <f t="shared" si="308"/>
        <v>20</v>
      </c>
      <c r="P1090" s="72">
        <f t="shared" si="309"/>
        <v>1</v>
      </c>
      <c r="Q1090" s="74">
        <f t="shared" si="310"/>
        <v>15</v>
      </c>
      <c r="R1090" s="72">
        <f t="shared" si="311"/>
        <v>22</v>
      </c>
      <c r="S1090" s="72">
        <f t="shared" si="312"/>
        <v>29</v>
      </c>
      <c r="AI1090" s="23">
        <f>'simulateur tarif OQN'!$B$4</f>
        <v>40</v>
      </c>
      <c r="AJ1090" s="24">
        <f t="shared" si="313"/>
        <v>3638.91</v>
      </c>
      <c r="AK1090" s="24">
        <f t="shared" si="314"/>
        <v>90.972749999999991</v>
      </c>
      <c r="AM1090" t="str">
        <f t="shared" si="315"/>
        <v>ZONEHAUTE</v>
      </c>
      <c r="AN1090" t="str">
        <f t="shared" si="316"/>
        <v>HC</v>
      </c>
      <c r="AO1090" s="20">
        <f t="shared" si="317"/>
        <v>5245.58</v>
      </c>
      <c r="AP1090" s="20">
        <f t="shared" si="318"/>
        <v>1967.08</v>
      </c>
      <c r="AQ1090" s="20">
        <f t="shared" si="319"/>
        <v>2587.96</v>
      </c>
      <c r="AR1090" s="20">
        <f t="shared" si="320"/>
        <v>3187.81</v>
      </c>
      <c r="AS1090" s="20">
        <f t="shared" si="321"/>
        <v>3638.91</v>
      </c>
      <c r="AT1090" s="20">
        <f t="shared" si="323"/>
        <v>3711.41</v>
      </c>
      <c r="AU1090" s="20">
        <f t="shared" si="322"/>
        <v>78683.199999999997</v>
      </c>
    </row>
    <row r="1091" spans="1:47" ht="22.5">
      <c r="A1091" s="54">
        <v>1092</v>
      </c>
      <c r="B1091" s="54" t="s">
        <v>1999</v>
      </c>
      <c r="C1091" s="58" t="s">
        <v>2000</v>
      </c>
      <c r="D1091" s="79">
        <v>15</v>
      </c>
      <c r="E1091" s="79">
        <v>35</v>
      </c>
      <c r="F1091" s="80">
        <v>2554.12</v>
      </c>
      <c r="G1091" s="80">
        <v>170.27</v>
      </c>
      <c r="H1091" s="80">
        <v>2554.12</v>
      </c>
      <c r="I1091" s="80">
        <v>3339.43</v>
      </c>
      <c r="J1091" s="80">
        <v>4062.79</v>
      </c>
      <c r="K1091" s="80">
        <v>113.98</v>
      </c>
      <c r="L1091" s="73">
        <f t="shared" si="305"/>
        <v>88.77</v>
      </c>
      <c r="M1091" s="73">
        <f t="shared" si="306"/>
        <v>86.87</v>
      </c>
      <c r="N1091" s="72" t="str">
        <f t="shared" si="307"/>
        <v>1006</v>
      </c>
      <c r="O1091" s="74">
        <f t="shared" si="308"/>
        <v>20</v>
      </c>
      <c r="P1091" s="72">
        <f t="shared" si="309"/>
        <v>1</v>
      </c>
      <c r="Q1091" s="74">
        <f t="shared" si="310"/>
        <v>15</v>
      </c>
      <c r="R1091" s="72">
        <f t="shared" si="311"/>
        <v>22</v>
      </c>
      <c r="S1091" s="72">
        <f t="shared" si="312"/>
        <v>29</v>
      </c>
      <c r="AI1091" s="23">
        <f>'simulateur tarif OQN'!$B$4</f>
        <v>40</v>
      </c>
      <c r="AJ1091" s="24">
        <f t="shared" si="313"/>
        <v>4632.6899999999996</v>
      </c>
      <c r="AK1091" s="24">
        <f t="shared" si="314"/>
        <v>115.81724999999999</v>
      </c>
      <c r="AM1091" t="str">
        <f t="shared" si="315"/>
        <v>ZONEHAUTE</v>
      </c>
      <c r="AN1091" t="str">
        <f t="shared" si="316"/>
        <v>HC</v>
      </c>
      <c r="AO1091" s="20">
        <f t="shared" si="317"/>
        <v>6810.87</v>
      </c>
      <c r="AP1091" s="20">
        <f t="shared" si="318"/>
        <v>2554.12</v>
      </c>
      <c r="AQ1091" s="20">
        <f t="shared" si="319"/>
        <v>3339.43</v>
      </c>
      <c r="AR1091" s="20">
        <f t="shared" si="320"/>
        <v>4062.79</v>
      </c>
      <c r="AS1091" s="20">
        <f t="shared" si="321"/>
        <v>4632.6899999999996</v>
      </c>
      <c r="AT1091" s="20">
        <f t="shared" si="323"/>
        <v>5893.1900000000005</v>
      </c>
      <c r="AU1091" s="20">
        <f t="shared" si="322"/>
        <v>102164.79999999999</v>
      </c>
    </row>
    <row r="1092" spans="1:47" ht="22.5">
      <c r="A1092" s="54">
        <v>1093</v>
      </c>
      <c r="B1092" s="54" t="s">
        <v>2001</v>
      </c>
      <c r="C1092" s="58" t="s">
        <v>2002</v>
      </c>
      <c r="D1092" s="79">
        <v>43</v>
      </c>
      <c r="E1092" s="79">
        <v>49</v>
      </c>
      <c r="F1092" s="80">
        <v>4889.93</v>
      </c>
      <c r="G1092" s="80">
        <v>59.08</v>
      </c>
      <c r="H1092" s="80">
        <v>4889.93</v>
      </c>
      <c r="I1092" s="80" t="s">
        <v>28</v>
      </c>
      <c r="J1092" s="80" t="s">
        <v>28</v>
      </c>
      <c r="K1092" s="80">
        <v>113.98</v>
      </c>
      <c r="L1092" s="73">
        <f t="shared" ref="L1092:L1155" si="324">IFERROR(VLOOKUP(B1092,$B$1326:$K$2467,6,0),"")</f>
        <v>88.77</v>
      </c>
      <c r="M1092" s="73">
        <f t="shared" ref="M1092:M1155" si="325">IFERROR(VLOOKUP($B1092,$B$2468:$K$3603,6,0),"")</f>
        <v>86.87</v>
      </c>
      <c r="N1092" s="72" t="str">
        <f t="shared" ref="N1092:N1155" si="326">LEFT(B1092,4)</f>
        <v>1006</v>
      </c>
      <c r="O1092" s="74">
        <f t="shared" ref="O1092:O1155" si="327">E1092-D1092</f>
        <v>6</v>
      </c>
      <c r="P1092" s="72">
        <f t="shared" ref="P1092:P1155" si="328">IF(O1092=20,1,0)</f>
        <v>0</v>
      </c>
      <c r="Q1092" s="74">
        <f t="shared" ref="Q1092:Q1155" si="329">D1092</f>
        <v>43</v>
      </c>
      <c r="R1092" s="72" t="str">
        <f t="shared" ref="R1092:R1155" si="330">IF(P1092=1,Q1092+7,"")</f>
        <v/>
      </c>
      <c r="S1092" s="72" t="str">
        <f t="shared" ref="S1092:S1155" si="331">IF(P1092=1,Q1092+14,"")</f>
        <v/>
      </c>
      <c r="AI1092" s="23">
        <f>'simulateur tarif OQN'!$B$4</f>
        <v>40</v>
      </c>
      <c r="AJ1092" s="24">
        <f t="shared" ref="AJ1092:AJ1155" si="332">IF(AN1092="HDJ",AU1092,IF(AM1092="ZONE90",AT1092,IF(AM1092="ZONEBASSE",AO1092,IF(AM1092="ZONEFORF1",AP1092,IF(AM1092="ZONEFORF2",AQ1092,IF(AM1092="ZONEFORF3",AR1092,AS1092))))))</f>
        <v>4712.6900000000005</v>
      </c>
      <c r="AK1092" s="24">
        <f t="shared" ref="AK1092:AK1155" si="333">AJ1092/AI1092</f>
        <v>117.81725000000002</v>
      </c>
      <c r="AM1092" t="str">
        <f t="shared" ref="AM1092:AM1155" si="334">IF(AI1092&gt;90,"ZONE90",IF(P1092=1,IF(AI1092&lt;D1092,"ZONEBASSE",IF(AI1092&lt;R1092,"ZONEFORF1",IF(AI1092&lt;S1092,"ZONEFORF2",IF(AI1092&lt;E1092,"ZONEFORF3","ZONEHAUTE")))),IF(AI1092&lt;D1092,"ZONEBASSE",IF(AI1092&lt;E1092,"ZONEFORF1","ZONEHAUTE"))))</f>
        <v>ZONEBASSE</v>
      </c>
      <c r="AN1092" t="str">
        <f t="shared" ref="AN1092:AN1155" si="335">IF(RIGHT(B1092,1)="0","HDJ","HC")</f>
        <v>HC</v>
      </c>
      <c r="AO1092" s="20">
        <f t="shared" ref="AO1092:AO1155" si="336">IF(AI1092&lt;8,M1092*AI1092,F1092-(D1092-AI1092)*G1092)</f>
        <v>4712.6900000000005</v>
      </c>
      <c r="AP1092" s="20">
        <f t="shared" ref="AP1092:AP1155" si="337">H1092</f>
        <v>4889.93</v>
      </c>
      <c r="AQ1092" s="20" t="str">
        <f t="shared" ref="AQ1092:AQ1155" si="338">I1092</f>
        <v>.</v>
      </c>
      <c r="AR1092" s="20" t="str">
        <f t="shared" ref="AR1092:AR1155" si="339">J1092</f>
        <v>.</v>
      </c>
      <c r="AS1092" s="20">
        <f t="shared" ref="AS1092:AS1155" si="340">IF(P1092=1,J1092+(AI1092-E1092)*K1092,H1092+(AI1092-E1092)*K1092)</f>
        <v>3864.1100000000006</v>
      </c>
      <c r="AT1092" s="20">
        <f t="shared" si="323"/>
        <v>5124.6100000000006</v>
      </c>
      <c r="AU1092" s="20">
        <f t="shared" ref="AU1092:AU1155" si="341">AI1092*H1092</f>
        <v>195597.2</v>
      </c>
    </row>
    <row r="1093" spans="1:47" ht="22.5">
      <c r="A1093" s="54">
        <v>1094</v>
      </c>
      <c r="B1093" s="54" t="s">
        <v>2003</v>
      </c>
      <c r="C1093" s="58" t="s">
        <v>2004</v>
      </c>
      <c r="D1093" s="79">
        <v>15</v>
      </c>
      <c r="E1093" s="79">
        <v>35</v>
      </c>
      <c r="F1093" s="80">
        <v>1397.31</v>
      </c>
      <c r="G1093" s="80">
        <v>93.15</v>
      </c>
      <c r="H1093" s="80">
        <v>1397.31</v>
      </c>
      <c r="I1093" s="80">
        <v>2020.06</v>
      </c>
      <c r="J1093" s="80">
        <v>2414.0700000000002</v>
      </c>
      <c r="K1093" s="80">
        <v>67.08</v>
      </c>
      <c r="L1093" s="73">
        <f t="shared" si="324"/>
        <v>95.04</v>
      </c>
      <c r="M1093" s="73">
        <f t="shared" si="325"/>
        <v>86.87</v>
      </c>
      <c r="N1093" s="72" t="str">
        <f t="shared" si="326"/>
        <v>1006</v>
      </c>
      <c r="O1093" s="74">
        <f t="shared" si="327"/>
        <v>20</v>
      </c>
      <c r="P1093" s="72">
        <f t="shared" si="328"/>
        <v>1</v>
      </c>
      <c r="Q1093" s="74">
        <f t="shared" si="329"/>
        <v>15</v>
      </c>
      <c r="R1093" s="72">
        <f t="shared" si="330"/>
        <v>22</v>
      </c>
      <c r="S1093" s="72">
        <f t="shared" si="331"/>
        <v>29</v>
      </c>
      <c r="AI1093" s="23">
        <f>'simulateur tarif OQN'!$B$4</f>
        <v>40</v>
      </c>
      <c r="AJ1093" s="24">
        <f t="shared" si="332"/>
        <v>2749.4700000000003</v>
      </c>
      <c r="AK1093" s="24">
        <f t="shared" si="333"/>
        <v>68.736750000000001</v>
      </c>
      <c r="AM1093" t="str">
        <f t="shared" si="334"/>
        <v>ZONEHAUTE</v>
      </c>
      <c r="AN1093" t="str">
        <f t="shared" si="335"/>
        <v>HC</v>
      </c>
      <c r="AO1093" s="20">
        <f t="shared" si="336"/>
        <v>3726.06</v>
      </c>
      <c r="AP1093" s="20">
        <f t="shared" si="337"/>
        <v>1397.31</v>
      </c>
      <c r="AQ1093" s="20">
        <f t="shared" si="338"/>
        <v>2020.06</v>
      </c>
      <c r="AR1093" s="20">
        <f t="shared" si="339"/>
        <v>2414.0700000000002</v>
      </c>
      <c r="AS1093" s="20">
        <f t="shared" si="340"/>
        <v>2749.4700000000003</v>
      </c>
      <c r="AT1093" s="20">
        <f t="shared" si="323"/>
        <v>1351.4700000000003</v>
      </c>
      <c r="AU1093" s="20">
        <f t="shared" si="341"/>
        <v>55892.399999999994</v>
      </c>
    </row>
    <row r="1094" spans="1:47" ht="22.5">
      <c r="A1094" s="54">
        <v>1095</v>
      </c>
      <c r="B1094" s="54" t="s">
        <v>2005</v>
      </c>
      <c r="C1094" s="58" t="s">
        <v>2006</v>
      </c>
      <c r="D1094" s="79">
        <v>36</v>
      </c>
      <c r="E1094" s="79">
        <v>42</v>
      </c>
      <c r="F1094" s="80">
        <v>4099.57</v>
      </c>
      <c r="G1094" s="80">
        <v>113.88</v>
      </c>
      <c r="H1094" s="80">
        <v>4099.57</v>
      </c>
      <c r="I1094" s="80" t="s">
        <v>28</v>
      </c>
      <c r="J1094" s="80" t="s">
        <v>28</v>
      </c>
      <c r="K1094" s="80">
        <v>103.79</v>
      </c>
      <c r="L1094" s="73">
        <f t="shared" si="324"/>
        <v>95.04</v>
      </c>
      <c r="M1094" s="73">
        <f t="shared" si="325"/>
        <v>86.87</v>
      </c>
      <c r="N1094" s="72" t="str">
        <f t="shared" si="326"/>
        <v>1006</v>
      </c>
      <c r="O1094" s="74">
        <f t="shared" si="327"/>
        <v>6</v>
      </c>
      <c r="P1094" s="72">
        <f t="shared" si="328"/>
        <v>0</v>
      </c>
      <c r="Q1094" s="74">
        <f t="shared" si="329"/>
        <v>36</v>
      </c>
      <c r="R1094" s="72" t="str">
        <f t="shared" si="330"/>
        <v/>
      </c>
      <c r="S1094" s="72" t="str">
        <f t="shared" si="331"/>
        <v/>
      </c>
      <c r="AI1094" s="23">
        <f>'simulateur tarif OQN'!$B$4</f>
        <v>40</v>
      </c>
      <c r="AJ1094" s="24">
        <f t="shared" si="332"/>
        <v>4099.57</v>
      </c>
      <c r="AK1094" s="24">
        <f t="shared" si="333"/>
        <v>102.48925</v>
      </c>
      <c r="AM1094" t="str">
        <f t="shared" si="334"/>
        <v>ZONEFORF1</v>
      </c>
      <c r="AN1094" t="str">
        <f t="shared" si="335"/>
        <v>HC</v>
      </c>
      <c r="AO1094" s="20">
        <f t="shared" si="336"/>
        <v>4555.09</v>
      </c>
      <c r="AP1094" s="20">
        <f t="shared" si="337"/>
        <v>4099.57</v>
      </c>
      <c r="AQ1094" s="20" t="str">
        <f t="shared" si="338"/>
        <v>.</v>
      </c>
      <c r="AR1094" s="20" t="str">
        <f t="shared" si="339"/>
        <v>.</v>
      </c>
      <c r="AS1094" s="20">
        <f t="shared" si="340"/>
        <v>3891.99</v>
      </c>
      <c r="AT1094" s="20">
        <f t="shared" si="323"/>
        <v>4329.49</v>
      </c>
      <c r="AU1094" s="20">
        <f t="shared" si="341"/>
        <v>163982.79999999999</v>
      </c>
    </row>
    <row r="1095" spans="1:47" ht="22.5">
      <c r="A1095" s="54">
        <v>1096</v>
      </c>
      <c r="B1095" s="54" t="s">
        <v>2007</v>
      </c>
      <c r="C1095" s="58" t="s">
        <v>2008</v>
      </c>
      <c r="D1095" s="79">
        <v>36</v>
      </c>
      <c r="E1095" s="79">
        <v>42</v>
      </c>
      <c r="F1095" s="80">
        <v>4539.63</v>
      </c>
      <c r="G1095" s="80">
        <v>126.1</v>
      </c>
      <c r="H1095" s="80">
        <v>4539.63</v>
      </c>
      <c r="I1095" s="80" t="s">
        <v>28</v>
      </c>
      <c r="J1095" s="80" t="s">
        <v>28</v>
      </c>
      <c r="K1095" s="80">
        <v>114.35</v>
      </c>
      <c r="L1095" s="73">
        <f t="shared" si="324"/>
        <v>95.04</v>
      </c>
      <c r="M1095" s="73">
        <f t="shared" si="325"/>
        <v>86.87</v>
      </c>
      <c r="N1095" s="72" t="str">
        <f t="shared" si="326"/>
        <v>1006</v>
      </c>
      <c r="O1095" s="74">
        <f t="shared" si="327"/>
        <v>6</v>
      </c>
      <c r="P1095" s="72">
        <f t="shared" si="328"/>
        <v>0</v>
      </c>
      <c r="Q1095" s="74">
        <f t="shared" si="329"/>
        <v>36</v>
      </c>
      <c r="R1095" s="72" t="str">
        <f t="shared" si="330"/>
        <v/>
      </c>
      <c r="S1095" s="72" t="str">
        <f t="shared" si="331"/>
        <v/>
      </c>
      <c r="AI1095" s="23">
        <f>'simulateur tarif OQN'!$B$4</f>
        <v>40</v>
      </c>
      <c r="AJ1095" s="24">
        <f t="shared" si="332"/>
        <v>4539.63</v>
      </c>
      <c r="AK1095" s="24">
        <f t="shared" si="333"/>
        <v>113.49075000000001</v>
      </c>
      <c r="AM1095" t="str">
        <f t="shared" si="334"/>
        <v>ZONEFORF1</v>
      </c>
      <c r="AN1095" t="str">
        <f t="shared" si="335"/>
        <v>HC</v>
      </c>
      <c r="AO1095" s="20">
        <f t="shared" si="336"/>
        <v>5044.03</v>
      </c>
      <c r="AP1095" s="20">
        <f t="shared" si="337"/>
        <v>4539.63</v>
      </c>
      <c r="AQ1095" s="20" t="str">
        <f t="shared" si="338"/>
        <v>.</v>
      </c>
      <c r="AR1095" s="20" t="str">
        <f t="shared" si="339"/>
        <v>.</v>
      </c>
      <c r="AS1095" s="20">
        <f t="shared" si="340"/>
        <v>4310.93</v>
      </c>
      <c r="AT1095" s="20">
        <f t="shared" si="323"/>
        <v>5276.43</v>
      </c>
      <c r="AU1095" s="20">
        <f t="shared" si="341"/>
        <v>181585.2</v>
      </c>
    </row>
    <row r="1096" spans="1:47" ht="22.5">
      <c r="A1096" s="54">
        <v>1097</v>
      </c>
      <c r="B1096" s="54" t="s">
        <v>2009</v>
      </c>
      <c r="C1096" s="58" t="s">
        <v>2010</v>
      </c>
      <c r="D1096" s="79">
        <v>64</v>
      </c>
      <c r="E1096" s="79">
        <v>70</v>
      </c>
      <c r="F1096" s="80">
        <v>7068.48</v>
      </c>
      <c r="G1096" s="80">
        <v>90.32</v>
      </c>
      <c r="H1096" s="80">
        <v>7068.48</v>
      </c>
      <c r="I1096" s="80" t="s">
        <v>28</v>
      </c>
      <c r="J1096" s="80" t="s">
        <v>28</v>
      </c>
      <c r="K1096" s="80">
        <v>114.35</v>
      </c>
      <c r="L1096" s="73">
        <f t="shared" si="324"/>
        <v>95.04</v>
      </c>
      <c r="M1096" s="73">
        <f t="shared" si="325"/>
        <v>86.87</v>
      </c>
      <c r="N1096" s="72" t="str">
        <f t="shared" si="326"/>
        <v>1006</v>
      </c>
      <c r="O1096" s="74">
        <f t="shared" si="327"/>
        <v>6</v>
      </c>
      <c r="P1096" s="72">
        <f t="shared" si="328"/>
        <v>0</v>
      </c>
      <c r="Q1096" s="74">
        <f t="shared" si="329"/>
        <v>64</v>
      </c>
      <c r="R1096" s="72" t="str">
        <f t="shared" si="330"/>
        <v/>
      </c>
      <c r="S1096" s="72" t="str">
        <f t="shared" si="331"/>
        <v/>
      </c>
      <c r="AI1096" s="23">
        <f>'simulateur tarif OQN'!$B$4</f>
        <v>40</v>
      </c>
      <c r="AJ1096" s="24">
        <f t="shared" si="332"/>
        <v>4900.7999999999993</v>
      </c>
      <c r="AK1096" s="24">
        <f t="shared" si="333"/>
        <v>122.51999999999998</v>
      </c>
      <c r="AM1096" t="str">
        <f t="shared" si="334"/>
        <v>ZONEBASSE</v>
      </c>
      <c r="AN1096" t="str">
        <f t="shared" si="335"/>
        <v>HC</v>
      </c>
      <c r="AO1096" s="20">
        <f t="shared" si="336"/>
        <v>4900.7999999999993</v>
      </c>
      <c r="AP1096" s="20">
        <f t="shared" si="337"/>
        <v>7068.48</v>
      </c>
      <c r="AQ1096" s="20" t="str">
        <f t="shared" si="338"/>
        <v>.</v>
      </c>
      <c r="AR1096" s="20" t="str">
        <f t="shared" si="339"/>
        <v>.</v>
      </c>
      <c r="AS1096" s="20">
        <f t="shared" si="340"/>
        <v>3637.9799999999996</v>
      </c>
      <c r="AT1096" s="20">
        <f t="shared" si="323"/>
        <v>4603.4799999999996</v>
      </c>
      <c r="AU1096" s="20">
        <f t="shared" si="341"/>
        <v>282739.19999999995</v>
      </c>
    </row>
    <row r="1097" spans="1:47" ht="22.5">
      <c r="A1097" s="54">
        <v>1098</v>
      </c>
      <c r="B1097" s="54" t="s">
        <v>2011</v>
      </c>
      <c r="C1097" s="58" t="s">
        <v>2012</v>
      </c>
      <c r="D1097" s="79">
        <v>15</v>
      </c>
      <c r="E1097" s="79">
        <v>35</v>
      </c>
      <c r="F1097" s="80">
        <v>1324.33</v>
      </c>
      <c r="G1097" s="80">
        <v>88.29</v>
      </c>
      <c r="H1097" s="80">
        <v>1324.33</v>
      </c>
      <c r="I1097" s="80">
        <v>1927.51</v>
      </c>
      <c r="J1097" s="80">
        <v>2283.5300000000002</v>
      </c>
      <c r="K1097" s="80">
        <v>63.07</v>
      </c>
      <c r="L1097" s="73">
        <f t="shared" si="324"/>
        <v>84.73</v>
      </c>
      <c r="M1097" s="73">
        <f t="shared" si="325"/>
        <v>86.87</v>
      </c>
      <c r="N1097" s="72" t="str">
        <f t="shared" si="326"/>
        <v>1006</v>
      </c>
      <c r="O1097" s="74">
        <f t="shared" si="327"/>
        <v>20</v>
      </c>
      <c r="P1097" s="72">
        <f t="shared" si="328"/>
        <v>1</v>
      </c>
      <c r="Q1097" s="74">
        <f t="shared" si="329"/>
        <v>15</v>
      </c>
      <c r="R1097" s="72">
        <f t="shared" si="330"/>
        <v>22</v>
      </c>
      <c r="S1097" s="72">
        <f t="shared" si="331"/>
        <v>29</v>
      </c>
      <c r="AI1097" s="23">
        <f>'simulateur tarif OQN'!$B$4</f>
        <v>40</v>
      </c>
      <c r="AJ1097" s="24">
        <f t="shared" si="332"/>
        <v>2598.88</v>
      </c>
      <c r="AK1097" s="24">
        <f t="shared" si="333"/>
        <v>64.972000000000008</v>
      </c>
      <c r="AM1097" t="str">
        <f t="shared" si="334"/>
        <v>ZONEHAUTE</v>
      </c>
      <c r="AN1097" t="str">
        <f t="shared" si="335"/>
        <v>HC</v>
      </c>
      <c r="AO1097" s="20">
        <f t="shared" si="336"/>
        <v>3531.58</v>
      </c>
      <c r="AP1097" s="20">
        <f t="shared" si="337"/>
        <v>1324.33</v>
      </c>
      <c r="AQ1097" s="20">
        <f t="shared" si="338"/>
        <v>1927.51</v>
      </c>
      <c r="AR1097" s="20">
        <f t="shared" si="339"/>
        <v>2283.5300000000002</v>
      </c>
      <c r="AS1097" s="20">
        <f t="shared" si="340"/>
        <v>2598.88</v>
      </c>
      <c r="AT1097" s="20">
        <f t="shared" si="323"/>
        <v>1515.88</v>
      </c>
      <c r="AU1097" s="20">
        <f t="shared" si="341"/>
        <v>52973.2</v>
      </c>
    </row>
    <row r="1098" spans="1:47" ht="22.5">
      <c r="A1098" s="54">
        <v>1099</v>
      </c>
      <c r="B1098" s="54" t="s">
        <v>2013</v>
      </c>
      <c r="C1098" s="58" t="s">
        <v>2014</v>
      </c>
      <c r="D1098" s="79">
        <v>43</v>
      </c>
      <c r="E1098" s="79">
        <v>49</v>
      </c>
      <c r="F1098" s="80">
        <v>4047.93</v>
      </c>
      <c r="G1098" s="80">
        <v>94.14</v>
      </c>
      <c r="H1098" s="80">
        <v>4047.93</v>
      </c>
      <c r="I1098" s="80" t="s">
        <v>28</v>
      </c>
      <c r="J1098" s="80" t="s">
        <v>28</v>
      </c>
      <c r="K1098" s="80">
        <v>86.8</v>
      </c>
      <c r="L1098" s="73">
        <f t="shared" si="324"/>
        <v>84.73</v>
      </c>
      <c r="M1098" s="73">
        <f t="shared" si="325"/>
        <v>86.87</v>
      </c>
      <c r="N1098" s="72" t="str">
        <f t="shared" si="326"/>
        <v>1006</v>
      </c>
      <c r="O1098" s="74">
        <f t="shared" si="327"/>
        <v>6</v>
      </c>
      <c r="P1098" s="72">
        <f t="shared" si="328"/>
        <v>0</v>
      </c>
      <c r="Q1098" s="74">
        <f t="shared" si="329"/>
        <v>43</v>
      </c>
      <c r="R1098" s="72" t="str">
        <f t="shared" si="330"/>
        <v/>
      </c>
      <c r="S1098" s="72" t="str">
        <f t="shared" si="331"/>
        <v/>
      </c>
      <c r="AI1098" s="23">
        <f>'simulateur tarif OQN'!$B$4</f>
        <v>40</v>
      </c>
      <c r="AJ1098" s="24">
        <f t="shared" si="332"/>
        <v>3765.5099999999998</v>
      </c>
      <c r="AK1098" s="24">
        <f t="shared" si="333"/>
        <v>94.137749999999997</v>
      </c>
      <c r="AM1098" t="str">
        <f t="shared" si="334"/>
        <v>ZONEBASSE</v>
      </c>
      <c r="AN1098" t="str">
        <f t="shared" si="335"/>
        <v>HC</v>
      </c>
      <c r="AO1098" s="20">
        <f t="shared" si="336"/>
        <v>3765.5099999999998</v>
      </c>
      <c r="AP1098" s="20">
        <f t="shared" si="337"/>
        <v>4047.93</v>
      </c>
      <c r="AQ1098" s="20" t="str">
        <f t="shared" si="338"/>
        <v>.</v>
      </c>
      <c r="AR1098" s="20" t="str">
        <f t="shared" si="339"/>
        <v>.</v>
      </c>
      <c r="AS1098" s="20">
        <f t="shared" si="340"/>
        <v>3266.73</v>
      </c>
      <c r="AT1098" s="20">
        <f t="shared" si="323"/>
        <v>3370.2299999999996</v>
      </c>
      <c r="AU1098" s="20">
        <f t="shared" si="341"/>
        <v>161917.19999999998</v>
      </c>
    </row>
    <row r="1099" spans="1:47" ht="22.5">
      <c r="A1099" s="54">
        <v>1100</v>
      </c>
      <c r="B1099" s="54" t="s">
        <v>2015</v>
      </c>
      <c r="C1099" s="58" t="s">
        <v>2016</v>
      </c>
      <c r="D1099" s="79">
        <v>43</v>
      </c>
      <c r="E1099" s="79">
        <v>49</v>
      </c>
      <c r="F1099" s="80">
        <v>5065.04</v>
      </c>
      <c r="G1099" s="80">
        <v>117.79</v>
      </c>
      <c r="H1099" s="80">
        <v>5065.04</v>
      </c>
      <c r="I1099" s="80" t="s">
        <v>28</v>
      </c>
      <c r="J1099" s="80" t="s">
        <v>28</v>
      </c>
      <c r="K1099" s="80">
        <v>108.93</v>
      </c>
      <c r="L1099" s="73">
        <f t="shared" si="324"/>
        <v>84.73</v>
      </c>
      <c r="M1099" s="73">
        <f t="shared" si="325"/>
        <v>86.87</v>
      </c>
      <c r="N1099" s="72" t="str">
        <f t="shared" si="326"/>
        <v>1006</v>
      </c>
      <c r="O1099" s="74">
        <f t="shared" si="327"/>
        <v>6</v>
      </c>
      <c r="P1099" s="72">
        <f t="shared" si="328"/>
        <v>0</v>
      </c>
      <c r="Q1099" s="74">
        <f t="shared" si="329"/>
        <v>43</v>
      </c>
      <c r="R1099" s="72" t="str">
        <f t="shared" si="330"/>
        <v/>
      </c>
      <c r="S1099" s="72" t="str">
        <f t="shared" si="331"/>
        <v/>
      </c>
      <c r="AI1099" s="23">
        <f>'simulateur tarif OQN'!$B$4</f>
        <v>40</v>
      </c>
      <c r="AJ1099" s="24">
        <f t="shared" si="332"/>
        <v>4711.67</v>
      </c>
      <c r="AK1099" s="24">
        <f t="shared" si="333"/>
        <v>117.79175000000001</v>
      </c>
      <c r="AM1099" t="str">
        <f t="shared" si="334"/>
        <v>ZONEBASSE</v>
      </c>
      <c r="AN1099" t="str">
        <f t="shared" si="335"/>
        <v>HC</v>
      </c>
      <c r="AO1099" s="20">
        <f t="shared" si="336"/>
        <v>4711.67</v>
      </c>
      <c r="AP1099" s="20">
        <f t="shared" si="337"/>
        <v>5065.04</v>
      </c>
      <c r="AQ1099" s="20" t="str">
        <f t="shared" si="338"/>
        <v>.</v>
      </c>
      <c r="AR1099" s="20" t="str">
        <f t="shared" si="339"/>
        <v>.</v>
      </c>
      <c r="AS1099" s="20">
        <f t="shared" si="340"/>
        <v>4084.67</v>
      </c>
      <c r="AT1099" s="20">
        <f t="shared" si="323"/>
        <v>5294.67</v>
      </c>
      <c r="AU1099" s="20">
        <f t="shared" si="341"/>
        <v>202601.60000000001</v>
      </c>
    </row>
    <row r="1100" spans="1:47" ht="22.5">
      <c r="A1100" s="54">
        <v>1101</v>
      </c>
      <c r="B1100" s="54" t="s">
        <v>2017</v>
      </c>
      <c r="C1100" s="58" t="s">
        <v>2018</v>
      </c>
      <c r="D1100" s="79">
        <v>71</v>
      </c>
      <c r="E1100" s="79">
        <v>77</v>
      </c>
      <c r="F1100" s="80">
        <v>7127.32</v>
      </c>
      <c r="G1100" s="80">
        <v>73.650000000000006</v>
      </c>
      <c r="H1100" s="80">
        <v>7127.32</v>
      </c>
      <c r="I1100" s="80" t="s">
        <v>28</v>
      </c>
      <c r="J1100" s="80" t="s">
        <v>28</v>
      </c>
      <c r="K1100" s="80">
        <v>108.93</v>
      </c>
      <c r="L1100" s="73">
        <f t="shared" si="324"/>
        <v>84.73</v>
      </c>
      <c r="M1100" s="73">
        <f t="shared" si="325"/>
        <v>86.87</v>
      </c>
      <c r="N1100" s="72" t="str">
        <f t="shared" si="326"/>
        <v>1006</v>
      </c>
      <c r="O1100" s="74">
        <f t="shared" si="327"/>
        <v>6</v>
      </c>
      <c r="P1100" s="72">
        <f t="shared" si="328"/>
        <v>0</v>
      </c>
      <c r="Q1100" s="74">
        <f t="shared" si="329"/>
        <v>71</v>
      </c>
      <c r="R1100" s="72" t="str">
        <f t="shared" si="330"/>
        <v/>
      </c>
      <c r="S1100" s="72" t="str">
        <f t="shared" si="331"/>
        <v/>
      </c>
      <c r="AI1100" s="23">
        <f>'simulateur tarif OQN'!$B$4</f>
        <v>40</v>
      </c>
      <c r="AJ1100" s="24">
        <f t="shared" si="332"/>
        <v>4844.17</v>
      </c>
      <c r="AK1100" s="24">
        <f t="shared" si="333"/>
        <v>121.10425000000001</v>
      </c>
      <c r="AM1100" t="str">
        <f t="shared" si="334"/>
        <v>ZONEBASSE</v>
      </c>
      <c r="AN1100" t="str">
        <f t="shared" si="335"/>
        <v>HC</v>
      </c>
      <c r="AO1100" s="20">
        <f t="shared" si="336"/>
        <v>4844.17</v>
      </c>
      <c r="AP1100" s="20">
        <f t="shared" si="337"/>
        <v>7127.32</v>
      </c>
      <c r="AQ1100" s="20" t="str">
        <f t="shared" si="338"/>
        <v>.</v>
      </c>
      <c r="AR1100" s="20" t="str">
        <f t="shared" si="339"/>
        <v>.</v>
      </c>
      <c r="AS1100" s="20">
        <f t="shared" si="340"/>
        <v>3096.9099999999994</v>
      </c>
      <c r="AT1100" s="20">
        <f t="shared" si="323"/>
        <v>4306.91</v>
      </c>
      <c r="AU1100" s="20">
        <f t="shared" si="341"/>
        <v>285092.8</v>
      </c>
    </row>
    <row r="1101" spans="1:47">
      <c r="A1101" s="54">
        <v>1102</v>
      </c>
      <c r="B1101" s="54" t="s">
        <v>2019</v>
      </c>
      <c r="C1101" s="55" t="s">
        <v>2020</v>
      </c>
      <c r="D1101" s="79">
        <v>1</v>
      </c>
      <c r="E1101" s="79">
        <v>1</v>
      </c>
      <c r="F1101" s="80" t="s">
        <v>28</v>
      </c>
      <c r="G1101" s="80" t="s">
        <v>28</v>
      </c>
      <c r="H1101" s="80">
        <v>84.23</v>
      </c>
      <c r="I1101" s="80" t="s">
        <v>28</v>
      </c>
      <c r="J1101" s="80" t="s">
        <v>28</v>
      </c>
      <c r="K1101" s="80" t="s">
        <v>28</v>
      </c>
      <c r="L1101" s="73" t="str">
        <f t="shared" si="324"/>
        <v/>
      </c>
      <c r="M1101" s="73" t="str">
        <f t="shared" si="325"/>
        <v/>
      </c>
      <c r="N1101" s="72" t="str">
        <f t="shared" si="326"/>
        <v>1007</v>
      </c>
      <c r="O1101" s="74">
        <f t="shared" si="327"/>
        <v>0</v>
      </c>
      <c r="P1101" s="72">
        <f t="shared" si="328"/>
        <v>0</v>
      </c>
      <c r="Q1101" s="74">
        <f t="shared" si="329"/>
        <v>1</v>
      </c>
      <c r="R1101" s="72" t="str">
        <f t="shared" si="330"/>
        <v/>
      </c>
      <c r="S1101" s="72" t="str">
        <f t="shared" si="331"/>
        <v/>
      </c>
      <c r="AI1101" s="23">
        <f>'simulateur tarif OQN'!$B$4</f>
        <v>40</v>
      </c>
      <c r="AJ1101" s="24">
        <f t="shared" si="332"/>
        <v>3369.2000000000003</v>
      </c>
      <c r="AK1101" s="24">
        <f t="shared" si="333"/>
        <v>84.23</v>
      </c>
      <c r="AM1101" t="str">
        <f t="shared" si="334"/>
        <v>ZONEHAUTE</v>
      </c>
      <c r="AN1101" t="str">
        <f t="shared" si="335"/>
        <v>HDJ</v>
      </c>
      <c r="AO1101" s="20" t="e">
        <f t="shared" si="336"/>
        <v>#VALUE!</v>
      </c>
      <c r="AP1101" s="20">
        <f t="shared" si="337"/>
        <v>84.23</v>
      </c>
      <c r="AQ1101" s="20" t="str">
        <f t="shared" si="338"/>
        <v>.</v>
      </c>
      <c r="AR1101" s="20" t="str">
        <f t="shared" si="339"/>
        <v>.</v>
      </c>
      <c r="AS1101" s="20" t="e">
        <f t="shared" si="340"/>
        <v>#VALUE!</v>
      </c>
      <c r="AT1101" s="20" t="e">
        <f t="shared" si="323"/>
        <v>#VALUE!</v>
      </c>
      <c r="AU1101" s="20">
        <f t="shared" si="341"/>
        <v>3369.2000000000003</v>
      </c>
    </row>
    <row r="1102" spans="1:47" ht="33.75">
      <c r="A1102" s="54">
        <v>1103</v>
      </c>
      <c r="B1102" s="54" t="s">
        <v>2021</v>
      </c>
      <c r="C1102" s="58" t="s">
        <v>2022</v>
      </c>
      <c r="D1102" s="79">
        <v>50</v>
      </c>
      <c r="E1102" s="79">
        <v>56</v>
      </c>
      <c r="F1102" s="80">
        <v>4256.6000000000004</v>
      </c>
      <c r="G1102" s="80">
        <v>85.13</v>
      </c>
      <c r="H1102" s="80">
        <v>4256.6000000000004</v>
      </c>
      <c r="I1102" s="80" t="s">
        <v>28</v>
      </c>
      <c r="J1102" s="80" t="s">
        <v>28</v>
      </c>
      <c r="K1102" s="80">
        <v>79.98</v>
      </c>
      <c r="L1102" s="73">
        <f t="shared" si="324"/>
        <v>129.56</v>
      </c>
      <c r="M1102" s="73">
        <f t="shared" si="325"/>
        <v>125.2</v>
      </c>
      <c r="N1102" s="72" t="str">
        <f t="shared" si="326"/>
        <v>1007</v>
      </c>
      <c r="O1102" s="74">
        <f t="shared" si="327"/>
        <v>6</v>
      </c>
      <c r="P1102" s="72">
        <f t="shared" si="328"/>
        <v>0</v>
      </c>
      <c r="Q1102" s="74">
        <f t="shared" si="329"/>
        <v>50</v>
      </c>
      <c r="R1102" s="72" t="str">
        <f t="shared" si="330"/>
        <v/>
      </c>
      <c r="S1102" s="72" t="str">
        <f t="shared" si="331"/>
        <v/>
      </c>
      <c r="AI1102" s="23">
        <f>'simulateur tarif OQN'!$B$4</f>
        <v>40</v>
      </c>
      <c r="AJ1102" s="24">
        <f t="shared" si="332"/>
        <v>3405.3</v>
      </c>
      <c r="AK1102" s="24">
        <f t="shared" si="333"/>
        <v>85.132500000000007</v>
      </c>
      <c r="AM1102" t="str">
        <f t="shared" si="334"/>
        <v>ZONEBASSE</v>
      </c>
      <c r="AN1102" t="str">
        <f t="shared" si="335"/>
        <v>HC</v>
      </c>
      <c r="AO1102" s="20">
        <f t="shared" si="336"/>
        <v>3405.3</v>
      </c>
      <c r="AP1102" s="20">
        <f t="shared" si="337"/>
        <v>4256.6000000000004</v>
      </c>
      <c r="AQ1102" s="20" t="str">
        <f t="shared" si="338"/>
        <v>.</v>
      </c>
      <c r="AR1102" s="20" t="str">
        <f t="shared" si="339"/>
        <v>.</v>
      </c>
      <c r="AS1102" s="20">
        <f t="shared" si="340"/>
        <v>2976.92</v>
      </c>
      <c r="AT1102" s="20">
        <f t="shared" si="323"/>
        <v>497.92000000000007</v>
      </c>
      <c r="AU1102" s="20">
        <f t="shared" si="341"/>
        <v>170264</v>
      </c>
    </row>
    <row r="1103" spans="1:47" ht="33.75">
      <c r="A1103" s="54">
        <v>1104</v>
      </c>
      <c r="B1103" s="54" t="s">
        <v>2023</v>
      </c>
      <c r="C1103" s="58" t="s">
        <v>2024</v>
      </c>
      <c r="D1103" s="79">
        <v>71</v>
      </c>
      <c r="E1103" s="79">
        <v>77</v>
      </c>
      <c r="F1103" s="80">
        <v>11256.44</v>
      </c>
      <c r="G1103" s="80">
        <v>158.54</v>
      </c>
      <c r="H1103" s="80">
        <v>11256.44</v>
      </c>
      <c r="I1103" s="80" t="s">
        <v>28</v>
      </c>
      <c r="J1103" s="80" t="s">
        <v>28</v>
      </c>
      <c r="K1103" s="80">
        <v>154.19999999999999</v>
      </c>
      <c r="L1103" s="73">
        <f t="shared" si="324"/>
        <v>129.56</v>
      </c>
      <c r="M1103" s="73">
        <f t="shared" si="325"/>
        <v>125.2</v>
      </c>
      <c r="N1103" s="72" t="str">
        <f t="shared" si="326"/>
        <v>1007</v>
      </c>
      <c r="O1103" s="74">
        <f t="shared" si="327"/>
        <v>6</v>
      </c>
      <c r="P1103" s="72">
        <f t="shared" si="328"/>
        <v>0</v>
      </c>
      <c r="Q1103" s="74">
        <f t="shared" si="329"/>
        <v>71</v>
      </c>
      <c r="R1103" s="72" t="str">
        <f t="shared" si="330"/>
        <v/>
      </c>
      <c r="S1103" s="72" t="str">
        <f t="shared" si="331"/>
        <v/>
      </c>
      <c r="AI1103" s="23">
        <f>'simulateur tarif OQN'!$B$4</f>
        <v>40</v>
      </c>
      <c r="AJ1103" s="24">
        <f t="shared" si="332"/>
        <v>6341.7000000000007</v>
      </c>
      <c r="AK1103" s="24">
        <f t="shared" si="333"/>
        <v>158.54250000000002</v>
      </c>
      <c r="AM1103" t="str">
        <f t="shared" si="334"/>
        <v>ZONEBASSE</v>
      </c>
      <c r="AN1103" t="str">
        <f t="shared" si="335"/>
        <v>HC</v>
      </c>
      <c r="AO1103" s="20">
        <f t="shared" si="336"/>
        <v>6341.7000000000007</v>
      </c>
      <c r="AP1103" s="20">
        <f t="shared" si="337"/>
        <v>11256.44</v>
      </c>
      <c r="AQ1103" s="20" t="str">
        <f t="shared" si="338"/>
        <v>.</v>
      </c>
      <c r="AR1103" s="20" t="str">
        <f t="shared" si="339"/>
        <v>.</v>
      </c>
      <c r="AS1103" s="20">
        <f t="shared" si="340"/>
        <v>5551.0400000000009</v>
      </c>
      <c r="AT1103" s="20">
        <f t="shared" si="323"/>
        <v>6783.0400000000009</v>
      </c>
      <c r="AU1103" s="20">
        <f t="shared" si="341"/>
        <v>450257.60000000003</v>
      </c>
    </row>
    <row r="1104" spans="1:47" ht="45">
      <c r="A1104" s="54">
        <v>1105</v>
      </c>
      <c r="B1104" s="54" t="s">
        <v>2025</v>
      </c>
      <c r="C1104" s="58" t="s">
        <v>2026</v>
      </c>
      <c r="D1104" s="79">
        <v>71</v>
      </c>
      <c r="E1104" s="79">
        <v>77</v>
      </c>
      <c r="F1104" s="80">
        <v>12678.76</v>
      </c>
      <c r="G1104" s="80">
        <v>178.57</v>
      </c>
      <c r="H1104" s="80">
        <v>12678.76</v>
      </c>
      <c r="I1104" s="80" t="s">
        <v>28</v>
      </c>
      <c r="J1104" s="80" t="s">
        <v>28</v>
      </c>
      <c r="K1104" s="80">
        <v>171.33</v>
      </c>
      <c r="L1104" s="73">
        <f t="shared" si="324"/>
        <v>129.56</v>
      </c>
      <c r="M1104" s="73">
        <f t="shared" si="325"/>
        <v>125.2</v>
      </c>
      <c r="N1104" s="72" t="str">
        <f t="shared" si="326"/>
        <v>1007</v>
      </c>
      <c r="O1104" s="74">
        <f t="shared" si="327"/>
        <v>6</v>
      </c>
      <c r="P1104" s="72">
        <f t="shared" si="328"/>
        <v>0</v>
      </c>
      <c r="Q1104" s="74">
        <f t="shared" si="329"/>
        <v>71</v>
      </c>
      <c r="R1104" s="72" t="str">
        <f t="shared" si="330"/>
        <v/>
      </c>
      <c r="S1104" s="72" t="str">
        <f t="shared" si="331"/>
        <v/>
      </c>
      <c r="AI1104" s="23">
        <f>'simulateur tarif OQN'!$B$4</f>
        <v>40</v>
      </c>
      <c r="AJ1104" s="24">
        <f t="shared" si="332"/>
        <v>7143.09</v>
      </c>
      <c r="AK1104" s="24">
        <f t="shared" si="333"/>
        <v>178.57724999999999</v>
      </c>
      <c r="AM1104" t="str">
        <f t="shared" si="334"/>
        <v>ZONEBASSE</v>
      </c>
      <c r="AN1104" t="str">
        <f t="shared" si="335"/>
        <v>HC</v>
      </c>
      <c r="AO1104" s="20">
        <f t="shared" si="336"/>
        <v>7143.09</v>
      </c>
      <c r="AP1104" s="20">
        <f t="shared" si="337"/>
        <v>12678.76</v>
      </c>
      <c r="AQ1104" s="20" t="str">
        <f t="shared" si="338"/>
        <v>.</v>
      </c>
      <c r="AR1104" s="20" t="str">
        <f t="shared" si="339"/>
        <v>.</v>
      </c>
      <c r="AS1104" s="20">
        <f t="shared" si="340"/>
        <v>6339.55</v>
      </c>
      <c r="AT1104" s="20">
        <f t="shared" si="323"/>
        <v>8428.0499999999993</v>
      </c>
      <c r="AU1104" s="20">
        <f t="shared" si="341"/>
        <v>507150.4</v>
      </c>
    </row>
    <row r="1105" spans="1:47" ht="45">
      <c r="A1105" s="54">
        <v>1106</v>
      </c>
      <c r="B1105" s="54" t="s">
        <v>2027</v>
      </c>
      <c r="C1105" s="58" t="s">
        <v>2028</v>
      </c>
      <c r="D1105" s="79">
        <v>78</v>
      </c>
      <c r="E1105" s="79">
        <v>84</v>
      </c>
      <c r="F1105" s="80">
        <v>20082.82</v>
      </c>
      <c r="G1105" s="80">
        <v>257.47000000000003</v>
      </c>
      <c r="H1105" s="80">
        <v>20082.82</v>
      </c>
      <c r="I1105" s="80" t="s">
        <v>28</v>
      </c>
      <c r="J1105" s="80" t="s">
        <v>28</v>
      </c>
      <c r="K1105" s="80">
        <v>241.96</v>
      </c>
      <c r="L1105" s="73">
        <f t="shared" si="324"/>
        <v>129.56</v>
      </c>
      <c r="M1105" s="73">
        <f t="shared" si="325"/>
        <v>125.2</v>
      </c>
      <c r="N1105" s="72" t="str">
        <f t="shared" si="326"/>
        <v>1007</v>
      </c>
      <c r="O1105" s="74">
        <f t="shared" si="327"/>
        <v>6</v>
      </c>
      <c r="P1105" s="72">
        <f t="shared" si="328"/>
        <v>0</v>
      </c>
      <c r="Q1105" s="74">
        <f t="shared" si="329"/>
        <v>78</v>
      </c>
      <c r="R1105" s="72" t="str">
        <f t="shared" si="330"/>
        <v/>
      </c>
      <c r="S1105" s="72" t="str">
        <f t="shared" si="331"/>
        <v/>
      </c>
      <c r="AI1105" s="23">
        <f>'simulateur tarif OQN'!$B$4</f>
        <v>40</v>
      </c>
      <c r="AJ1105" s="24">
        <f t="shared" si="332"/>
        <v>10298.959999999999</v>
      </c>
      <c r="AK1105" s="24">
        <f t="shared" si="333"/>
        <v>257.47399999999999</v>
      </c>
      <c r="AM1105" t="str">
        <f t="shared" si="334"/>
        <v>ZONEBASSE</v>
      </c>
      <c r="AN1105" t="str">
        <f t="shared" si="335"/>
        <v>HC</v>
      </c>
      <c r="AO1105" s="20">
        <f t="shared" si="336"/>
        <v>10298.959999999999</v>
      </c>
      <c r="AP1105" s="20">
        <f t="shared" si="337"/>
        <v>20082.82</v>
      </c>
      <c r="AQ1105" s="20" t="str">
        <f t="shared" si="338"/>
        <v>.</v>
      </c>
      <c r="AR1105" s="20" t="str">
        <f t="shared" si="339"/>
        <v>.</v>
      </c>
      <c r="AS1105" s="20">
        <f t="shared" si="340"/>
        <v>9436.58</v>
      </c>
      <c r="AT1105" s="20">
        <f t="shared" si="323"/>
        <v>15056.579999999998</v>
      </c>
      <c r="AU1105" s="20">
        <f t="shared" si="341"/>
        <v>803312.8</v>
      </c>
    </row>
    <row r="1106" spans="1:47" ht="33.75">
      <c r="A1106" s="54">
        <v>1107</v>
      </c>
      <c r="B1106" s="54" t="s">
        <v>2029</v>
      </c>
      <c r="C1106" s="58" t="s">
        <v>2030</v>
      </c>
      <c r="D1106" s="79">
        <v>8</v>
      </c>
      <c r="E1106" s="79">
        <v>28</v>
      </c>
      <c r="F1106" s="80">
        <v>1046.25</v>
      </c>
      <c r="G1106" s="80">
        <v>130.78</v>
      </c>
      <c r="H1106" s="80">
        <v>1046.25</v>
      </c>
      <c r="I1106" s="80">
        <v>1724.34</v>
      </c>
      <c r="J1106" s="80">
        <v>2328.5500000000002</v>
      </c>
      <c r="K1106" s="80">
        <v>69.599999999999994</v>
      </c>
      <c r="L1106" s="73">
        <f t="shared" si="324"/>
        <v>97.73</v>
      </c>
      <c r="M1106" s="73">
        <f t="shared" si="325"/>
        <v>125.2</v>
      </c>
      <c r="N1106" s="72" t="str">
        <f t="shared" si="326"/>
        <v>1007</v>
      </c>
      <c r="O1106" s="74">
        <f t="shared" si="327"/>
        <v>20</v>
      </c>
      <c r="P1106" s="72">
        <f t="shared" si="328"/>
        <v>1</v>
      </c>
      <c r="Q1106" s="74">
        <f t="shared" si="329"/>
        <v>8</v>
      </c>
      <c r="R1106" s="72">
        <f t="shared" si="330"/>
        <v>15</v>
      </c>
      <c r="S1106" s="72">
        <f t="shared" si="331"/>
        <v>22</v>
      </c>
      <c r="AI1106" s="23">
        <f>'simulateur tarif OQN'!$B$4</f>
        <v>40</v>
      </c>
      <c r="AJ1106" s="24">
        <f t="shared" si="332"/>
        <v>3163.75</v>
      </c>
      <c r="AK1106" s="24">
        <f t="shared" si="333"/>
        <v>79.09375</v>
      </c>
      <c r="AM1106" t="str">
        <f t="shared" si="334"/>
        <v>ZONEHAUTE</v>
      </c>
      <c r="AN1106" t="str">
        <f t="shared" si="335"/>
        <v>HC</v>
      </c>
      <c r="AO1106" s="20">
        <f t="shared" si="336"/>
        <v>5231.21</v>
      </c>
      <c r="AP1106" s="20">
        <f t="shared" si="337"/>
        <v>1046.25</v>
      </c>
      <c r="AQ1106" s="20">
        <f t="shared" si="338"/>
        <v>1724.34</v>
      </c>
      <c r="AR1106" s="20">
        <f t="shared" si="339"/>
        <v>2328.5500000000002</v>
      </c>
      <c r="AS1106" s="20">
        <f t="shared" si="340"/>
        <v>3163.75</v>
      </c>
      <c r="AT1106" s="20">
        <f t="shared" si="323"/>
        <v>1757.25</v>
      </c>
      <c r="AU1106" s="20">
        <f t="shared" si="341"/>
        <v>41850</v>
      </c>
    </row>
    <row r="1107" spans="1:47" ht="33.75">
      <c r="A1107" s="54">
        <v>1108</v>
      </c>
      <c r="B1107" s="54" t="s">
        <v>2031</v>
      </c>
      <c r="C1107" s="58" t="s">
        <v>2032</v>
      </c>
      <c r="D1107" s="79">
        <v>43</v>
      </c>
      <c r="E1107" s="79">
        <v>49</v>
      </c>
      <c r="F1107" s="80">
        <v>4363.41</v>
      </c>
      <c r="G1107" s="80">
        <v>94.25</v>
      </c>
      <c r="H1107" s="80">
        <v>4363.41</v>
      </c>
      <c r="I1107" s="80" t="s">
        <v>28</v>
      </c>
      <c r="J1107" s="80" t="s">
        <v>28</v>
      </c>
      <c r="K1107" s="80">
        <v>96.46</v>
      </c>
      <c r="L1107" s="73">
        <f t="shared" si="324"/>
        <v>97.73</v>
      </c>
      <c r="M1107" s="73">
        <f t="shared" si="325"/>
        <v>125.2</v>
      </c>
      <c r="N1107" s="72" t="str">
        <f t="shared" si="326"/>
        <v>1007</v>
      </c>
      <c r="O1107" s="74">
        <f t="shared" si="327"/>
        <v>6</v>
      </c>
      <c r="P1107" s="72">
        <f t="shared" si="328"/>
        <v>0</v>
      </c>
      <c r="Q1107" s="74">
        <f t="shared" si="329"/>
        <v>43</v>
      </c>
      <c r="R1107" s="72" t="str">
        <f t="shared" si="330"/>
        <v/>
      </c>
      <c r="S1107" s="72" t="str">
        <f t="shared" si="331"/>
        <v/>
      </c>
      <c r="AI1107" s="23">
        <f>'simulateur tarif OQN'!$B$4</f>
        <v>40</v>
      </c>
      <c r="AJ1107" s="24">
        <f t="shared" si="332"/>
        <v>4080.66</v>
      </c>
      <c r="AK1107" s="24">
        <f t="shared" si="333"/>
        <v>102.01649999999999</v>
      </c>
      <c r="AM1107" t="str">
        <f t="shared" si="334"/>
        <v>ZONEBASSE</v>
      </c>
      <c r="AN1107" t="str">
        <f t="shared" si="335"/>
        <v>HC</v>
      </c>
      <c r="AO1107" s="20">
        <f t="shared" si="336"/>
        <v>4080.66</v>
      </c>
      <c r="AP1107" s="20">
        <f t="shared" si="337"/>
        <v>4363.41</v>
      </c>
      <c r="AQ1107" s="20" t="str">
        <f t="shared" si="338"/>
        <v>.</v>
      </c>
      <c r="AR1107" s="20" t="str">
        <f t="shared" si="339"/>
        <v>.</v>
      </c>
      <c r="AS1107" s="20">
        <f t="shared" si="340"/>
        <v>3495.27</v>
      </c>
      <c r="AT1107" s="20">
        <f t="shared" si="323"/>
        <v>3431.7700000000004</v>
      </c>
      <c r="AU1107" s="20">
        <f t="shared" si="341"/>
        <v>174536.4</v>
      </c>
    </row>
    <row r="1108" spans="1:47" ht="45">
      <c r="A1108" s="54">
        <v>1109</v>
      </c>
      <c r="B1108" s="54" t="s">
        <v>2033</v>
      </c>
      <c r="C1108" s="58" t="s">
        <v>2034</v>
      </c>
      <c r="D1108" s="79">
        <v>43</v>
      </c>
      <c r="E1108" s="79">
        <v>49</v>
      </c>
      <c r="F1108" s="80">
        <v>4378.53</v>
      </c>
      <c r="G1108" s="80">
        <v>101.83</v>
      </c>
      <c r="H1108" s="80">
        <v>4378.53</v>
      </c>
      <c r="I1108" s="80" t="s">
        <v>28</v>
      </c>
      <c r="J1108" s="80" t="s">
        <v>28</v>
      </c>
      <c r="K1108" s="80">
        <v>93.16</v>
      </c>
      <c r="L1108" s="73">
        <f t="shared" si="324"/>
        <v>97.73</v>
      </c>
      <c r="M1108" s="73">
        <f t="shared" si="325"/>
        <v>125.2</v>
      </c>
      <c r="N1108" s="72" t="str">
        <f t="shared" si="326"/>
        <v>1007</v>
      </c>
      <c r="O1108" s="74">
        <f t="shared" si="327"/>
        <v>6</v>
      </c>
      <c r="P1108" s="72">
        <f t="shared" si="328"/>
        <v>0</v>
      </c>
      <c r="Q1108" s="74">
        <f t="shared" si="329"/>
        <v>43</v>
      </c>
      <c r="R1108" s="72" t="str">
        <f t="shared" si="330"/>
        <v/>
      </c>
      <c r="S1108" s="72" t="str">
        <f t="shared" si="331"/>
        <v/>
      </c>
      <c r="AI1108" s="23">
        <f>'simulateur tarif OQN'!$B$4</f>
        <v>40</v>
      </c>
      <c r="AJ1108" s="24">
        <f t="shared" si="332"/>
        <v>4073.04</v>
      </c>
      <c r="AK1108" s="24">
        <f t="shared" si="333"/>
        <v>101.82599999999999</v>
      </c>
      <c r="AM1108" t="str">
        <f t="shared" si="334"/>
        <v>ZONEBASSE</v>
      </c>
      <c r="AN1108" t="str">
        <f t="shared" si="335"/>
        <v>HC</v>
      </c>
      <c r="AO1108" s="20">
        <f t="shared" si="336"/>
        <v>4073.04</v>
      </c>
      <c r="AP1108" s="20">
        <f t="shared" si="337"/>
        <v>4378.53</v>
      </c>
      <c r="AQ1108" s="20" t="str">
        <f t="shared" si="338"/>
        <v>.</v>
      </c>
      <c r="AR1108" s="20" t="str">
        <f t="shared" si="339"/>
        <v>.</v>
      </c>
      <c r="AS1108" s="20">
        <f t="shared" si="340"/>
        <v>3540.0899999999997</v>
      </c>
      <c r="AT1108" s="20">
        <f t="shared" si="323"/>
        <v>3311.59</v>
      </c>
      <c r="AU1108" s="20">
        <f t="shared" si="341"/>
        <v>175141.19999999998</v>
      </c>
    </row>
    <row r="1109" spans="1:47" ht="45">
      <c r="A1109" s="54">
        <v>1110</v>
      </c>
      <c r="B1109" s="54" t="s">
        <v>2035</v>
      </c>
      <c r="C1109" s="58" t="s">
        <v>2036</v>
      </c>
      <c r="D1109" s="79">
        <v>57</v>
      </c>
      <c r="E1109" s="79">
        <v>63</v>
      </c>
      <c r="F1109" s="80">
        <v>7495.48</v>
      </c>
      <c r="G1109" s="80">
        <v>131.5</v>
      </c>
      <c r="H1109" s="80">
        <v>7495.48</v>
      </c>
      <c r="I1109" s="80" t="s">
        <v>28</v>
      </c>
      <c r="J1109" s="80" t="s">
        <v>28</v>
      </c>
      <c r="K1109" s="80">
        <v>123.99</v>
      </c>
      <c r="L1109" s="73">
        <f t="shared" si="324"/>
        <v>97.73</v>
      </c>
      <c r="M1109" s="73">
        <f t="shared" si="325"/>
        <v>125.2</v>
      </c>
      <c r="N1109" s="72" t="str">
        <f t="shared" si="326"/>
        <v>1007</v>
      </c>
      <c r="O1109" s="74">
        <f t="shared" si="327"/>
        <v>6</v>
      </c>
      <c r="P1109" s="72">
        <f t="shared" si="328"/>
        <v>0</v>
      </c>
      <c r="Q1109" s="74">
        <f t="shared" si="329"/>
        <v>57</v>
      </c>
      <c r="R1109" s="72" t="str">
        <f t="shared" si="330"/>
        <v/>
      </c>
      <c r="S1109" s="72" t="str">
        <f t="shared" si="331"/>
        <v/>
      </c>
      <c r="AI1109" s="23">
        <f>'simulateur tarif OQN'!$B$4</f>
        <v>40</v>
      </c>
      <c r="AJ1109" s="24">
        <f t="shared" si="332"/>
        <v>5259.98</v>
      </c>
      <c r="AK1109" s="24">
        <f t="shared" si="333"/>
        <v>131.49949999999998</v>
      </c>
      <c r="AM1109" t="str">
        <f t="shared" si="334"/>
        <v>ZONEBASSE</v>
      </c>
      <c r="AN1109" t="str">
        <f t="shared" si="335"/>
        <v>HC</v>
      </c>
      <c r="AO1109" s="20">
        <f t="shared" si="336"/>
        <v>5259.98</v>
      </c>
      <c r="AP1109" s="20">
        <f t="shared" si="337"/>
        <v>7495.48</v>
      </c>
      <c r="AQ1109" s="20" t="str">
        <f t="shared" si="338"/>
        <v>.</v>
      </c>
      <c r="AR1109" s="20" t="str">
        <f t="shared" si="339"/>
        <v>.</v>
      </c>
      <c r="AS1109" s="20">
        <f t="shared" si="340"/>
        <v>4643.7099999999991</v>
      </c>
      <c r="AT1109" s="20">
        <f t="shared" si="323"/>
        <v>5956.7099999999991</v>
      </c>
      <c r="AU1109" s="20">
        <f t="shared" si="341"/>
        <v>299819.19999999995</v>
      </c>
    </row>
    <row r="1110" spans="1:47" ht="33.75">
      <c r="A1110" s="54">
        <v>1111</v>
      </c>
      <c r="B1110" s="54" t="s">
        <v>2037</v>
      </c>
      <c r="C1110" s="58" t="s">
        <v>2038</v>
      </c>
      <c r="D1110" s="79">
        <v>8</v>
      </c>
      <c r="E1110" s="79">
        <v>28</v>
      </c>
      <c r="F1110" s="80">
        <v>863.04</v>
      </c>
      <c r="G1110" s="80">
        <v>107.88</v>
      </c>
      <c r="H1110" s="80">
        <v>863.04</v>
      </c>
      <c r="I1110" s="80">
        <v>1477.54</v>
      </c>
      <c r="J1110" s="80">
        <v>2086.13</v>
      </c>
      <c r="K1110" s="80">
        <v>69.180000000000007</v>
      </c>
      <c r="L1110" s="73">
        <f t="shared" si="324"/>
        <v>85.47</v>
      </c>
      <c r="M1110" s="73">
        <f t="shared" si="325"/>
        <v>125.2</v>
      </c>
      <c r="N1110" s="72" t="str">
        <f t="shared" si="326"/>
        <v>1007</v>
      </c>
      <c r="O1110" s="74">
        <f t="shared" si="327"/>
        <v>20</v>
      </c>
      <c r="P1110" s="72">
        <f t="shared" si="328"/>
        <v>1</v>
      </c>
      <c r="Q1110" s="74">
        <f t="shared" si="329"/>
        <v>8</v>
      </c>
      <c r="R1110" s="72">
        <f t="shared" si="330"/>
        <v>15</v>
      </c>
      <c r="S1110" s="72">
        <f t="shared" si="331"/>
        <v>22</v>
      </c>
      <c r="AI1110" s="23">
        <f>'simulateur tarif OQN'!$B$4</f>
        <v>40</v>
      </c>
      <c r="AJ1110" s="24">
        <f t="shared" si="332"/>
        <v>2916.29</v>
      </c>
      <c r="AK1110" s="24">
        <f t="shared" si="333"/>
        <v>72.907250000000005</v>
      </c>
      <c r="AM1110" t="str">
        <f t="shared" si="334"/>
        <v>ZONEHAUTE</v>
      </c>
      <c r="AN1110" t="str">
        <f t="shared" si="335"/>
        <v>HC</v>
      </c>
      <c r="AO1110" s="20">
        <f t="shared" si="336"/>
        <v>4315.2</v>
      </c>
      <c r="AP1110" s="20">
        <f t="shared" si="337"/>
        <v>863.04</v>
      </c>
      <c r="AQ1110" s="20">
        <f t="shared" si="338"/>
        <v>1477.54</v>
      </c>
      <c r="AR1110" s="20">
        <f t="shared" si="339"/>
        <v>2086.13</v>
      </c>
      <c r="AS1110" s="20">
        <f t="shared" si="340"/>
        <v>2916.29</v>
      </c>
      <c r="AT1110" s="20">
        <f t="shared" si="323"/>
        <v>2101.7900000000009</v>
      </c>
      <c r="AU1110" s="20">
        <f t="shared" si="341"/>
        <v>34521.599999999999</v>
      </c>
    </row>
    <row r="1111" spans="1:47" ht="33.75">
      <c r="A1111" s="54">
        <v>1112</v>
      </c>
      <c r="B1111" s="54" t="s">
        <v>2039</v>
      </c>
      <c r="C1111" s="58" t="s">
        <v>2040</v>
      </c>
      <c r="D1111" s="79">
        <v>8</v>
      </c>
      <c r="E1111" s="79">
        <v>28</v>
      </c>
      <c r="F1111" s="80">
        <v>1278.29</v>
      </c>
      <c r="G1111" s="80">
        <v>159.79</v>
      </c>
      <c r="H1111" s="80">
        <v>1278.29</v>
      </c>
      <c r="I1111" s="80">
        <v>2192.37</v>
      </c>
      <c r="J1111" s="80">
        <v>3015.97</v>
      </c>
      <c r="K1111" s="80">
        <v>86.5</v>
      </c>
      <c r="L1111" s="73">
        <f t="shared" si="324"/>
        <v>85.47</v>
      </c>
      <c r="M1111" s="73">
        <f t="shared" si="325"/>
        <v>125.2</v>
      </c>
      <c r="N1111" s="72" t="str">
        <f t="shared" si="326"/>
        <v>1007</v>
      </c>
      <c r="O1111" s="74">
        <f t="shared" si="327"/>
        <v>20</v>
      </c>
      <c r="P1111" s="72">
        <f t="shared" si="328"/>
        <v>1</v>
      </c>
      <c r="Q1111" s="74">
        <f t="shared" si="329"/>
        <v>8</v>
      </c>
      <c r="R1111" s="72">
        <f t="shared" si="330"/>
        <v>15</v>
      </c>
      <c r="S1111" s="72">
        <f t="shared" si="331"/>
        <v>22</v>
      </c>
      <c r="AI1111" s="23">
        <f>'simulateur tarif OQN'!$B$4</f>
        <v>40</v>
      </c>
      <c r="AJ1111" s="24">
        <f t="shared" si="332"/>
        <v>4053.97</v>
      </c>
      <c r="AK1111" s="24">
        <f t="shared" si="333"/>
        <v>101.34925</v>
      </c>
      <c r="AM1111" t="str">
        <f t="shared" si="334"/>
        <v>ZONEHAUTE</v>
      </c>
      <c r="AN1111" t="str">
        <f t="shared" si="335"/>
        <v>HC</v>
      </c>
      <c r="AO1111" s="20">
        <f t="shared" si="336"/>
        <v>6391.57</v>
      </c>
      <c r="AP1111" s="20">
        <f t="shared" si="337"/>
        <v>1278.29</v>
      </c>
      <c r="AQ1111" s="20">
        <f t="shared" si="338"/>
        <v>2192.37</v>
      </c>
      <c r="AR1111" s="20">
        <f t="shared" si="339"/>
        <v>3015.97</v>
      </c>
      <c r="AS1111" s="20">
        <f t="shared" si="340"/>
        <v>4053.97</v>
      </c>
      <c r="AT1111" s="20">
        <f t="shared" si="323"/>
        <v>4105.4699999999993</v>
      </c>
      <c r="AU1111" s="20">
        <f t="shared" si="341"/>
        <v>51131.6</v>
      </c>
    </row>
    <row r="1112" spans="1:47" ht="45">
      <c r="A1112" s="54">
        <v>1113</v>
      </c>
      <c r="B1112" s="54" t="s">
        <v>2041</v>
      </c>
      <c r="C1112" s="58" t="s">
        <v>2042</v>
      </c>
      <c r="D1112" s="79">
        <v>43</v>
      </c>
      <c r="E1112" s="79">
        <v>49</v>
      </c>
      <c r="F1112" s="80">
        <v>4382.71</v>
      </c>
      <c r="G1112" s="80">
        <v>101.92</v>
      </c>
      <c r="H1112" s="80">
        <v>4382.71</v>
      </c>
      <c r="I1112" s="80" t="s">
        <v>28</v>
      </c>
      <c r="J1112" s="80" t="s">
        <v>28</v>
      </c>
      <c r="K1112" s="80">
        <v>94.93</v>
      </c>
      <c r="L1112" s="73">
        <f t="shared" si="324"/>
        <v>85.47</v>
      </c>
      <c r="M1112" s="73">
        <f t="shared" si="325"/>
        <v>125.2</v>
      </c>
      <c r="N1112" s="72" t="str">
        <f t="shared" si="326"/>
        <v>1007</v>
      </c>
      <c r="O1112" s="74">
        <f t="shared" si="327"/>
        <v>6</v>
      </c>
      <c r="P1112" s="72">
        <f t="shared" si="328"/>
        <v>0</v>
      </c>
      <c r="Q1112" s="74">
        <f t="shared" si="329"/>
        <v>43</v>
      </c>
      <c r="R1112" s="72" t="str">
        <f t="shared" si="330"/>
        <v/>
      </c>
      <c r="S1112" s="72" t="str">
        <f t="shared" si="331"/>
        <v/>
      </c>
      <c r="AI1112" s="23">
        <f>'simulateur tarif OQN'!$B$4</f>
        <v>40</v>
      </c>
      <c r="AJ1112" s="24">
        <f t="shared" si="332"/>
        <v>4076.95</v>
      </c>
      <c r="AK1112" s="24">
        <f t="shared" si="333"/>
        <v>101.92375</v>
      </c>
      <c r="AM1112" t="str">
        <f t="shared" si="334"/>
        <v>ZONEBASSE</v>
      </c>
      <c r="AN1112" t="str">
        <f t="shared" si="335"/>
        <v>HC</v>
      </c>
      <c r="AO1112" s="20">
        <f t="shared" si="336"/>
        <v>4076.95</v>
      </c>
      <c r="AP1112" s="20">
        <f t="shared" si="337"/>
        <v>4382.71</v>
      </c>
      <c r="AQ1112" s="20" t="str">
        <f t="shared" si="338"/>
        <v>.</v>
      </c>
      <c r="AR1112" s="20" t="str">
        <f t="shared" si="339"/>
        <v>.</v>
      </c>
      <c r="AS1112" s="20">
        <f t="shared" si="340"/>
        <v>3528.34</v>
      </c>
      <c r="AT1112" s="20">
        <f t="shared" si="323"/>
        <v>4001.34</v>
      </c>
      <c r="AU1112" s="20">
        <f t="shared" si="341"/>
        <v>175308.4</v>
      </c>
    </row>
    <row r="1113" spans="1:47" ht="45">
      <c r="A1113" s="54">
        <v>1114</v>
      </c>
      <c r="B1113" s="54" t="s">
        <v>2043</v>
      </c>
      <c r="C1113" s="58" t="s">
        <v>2044</v>
      </c>
      <c r="D1113" s="79">
        <v>57</v>
      </c>
      <c r="E1113" s="79">
        <v>63</v>
      </c>
      <c r="F1113" s="80">
        <v>5693.2</v>
      </c>
      <c r="G1113" s="80">
        <v>93.61</v>
      </c>
      <c r="H1113" s="80">
        <v>5693.2</v>
      </c>
      <c r="I1113" s="80" t="s">
        <v>28</v>
      </c>
      <c r="J1113" s="80" t="s">
        <v>28</v>
      </c>
      <c r="K1113" s="80">
        <v>94.93</v>
      </c>
      <c r="L1113" s="73">
        <f t="shared" si="324"/>
        <v>85.47</v>
      </c>
      <c r="M1113" s="73">
        <f t="shared" si="325"/>
        <v>125.2</v>
      </c>
      <c r="N1113" s="72" t="str">
        <f t="shared" si="326"/>
        <v>1007</v>
      </c>
      <c r="O1113" s="74">
        <f t="shared" si="327"/>
        <v>6</v>
      </c>
      <c r="P1113" s="72">
        <f t="shared" si="328"/>
        <v>0</v>
      </c>
      <c r="Q1113" s="74">
        <f t="shared" si="329"/>
        <v>57</v>
      </c>
      <c r="R1113" s="72" t="str">
        <f t="shared" si="330"/>
        <v/>
      </c>
      <c r="S1113" s="72" t="str">
        <f t="shared" si="331"/>
        <v/>
      </c>
      <c r="AI1113" s="23">
        <f>'simulateur tarif OQN'!$B$4</f>
        <v>40</v>
      </c>
      <c r="AJ1113" s="24">
        <f t="shared" si="332"/>
        <v>4101.83</v>
      </c>
      <c r="AK1113" s="24">
        <f t="shared" si="333"/>
        <v>102.54575</v>
      </c>
      <c r="AM1113" t="str">
        <f t="shared" si="334"/>
        <v>ZONEBASSE</v>
      </c>
      <c r="AN1113" t="str">
        <f t="shared" si="335"/>
        <v>HC</v>
      </c>
      <c r="AO1113" s="20">
        <f t="shared" si="336"/>
        <v>4101.83</v>
      </c>
      <c r="AP1113" s="20">
        <f t="shared" si="337"/>
        <v>5693.2</v>
      </c>
      <c r="AQ1113" s="20" t="str">
        <f t="shared" si="338"/>
        <v>.</v>
      </c>
      <c r="AR1113" s="20" t="str">
        <f t="shared" si="339"/>
        <v>.</v>
      </c>
      <c r="AS1113" s="20">
        <f t="shared" si="340"/>
        <v>3509.8099999999995</v>
      </c>
      <c r="AT1113" s="20">
        <f t="shared" si="323"/>
        <v>3982.8099999999995</v>
      </c>
      <c r="AU1113" s="20">
        <f t="shared" si="341"/>
        <v>227728</v>
      </c>
    </row>
    <row r="1114" spans="1:47" ht="22.5">
      <c r="A1114" s="54">
        <v>1115</v>
      </c>
      <c r="B1114" s="54" t="s">
        <v>2045</v>
      </c>
      <c r="C1114" s="58" t="s">
        <v>2046</v>
      </c>
      <c r="D1114" s="79">
        <v>1</v>
      </c>
      <c r="E1114" s="79">
        <v>1</v>
      </c>
      <c r="F1114" s="80" t="s">
        <v>28</v>
      </c>
      <c r="G1114" s="80" t="s">
        <v>28</v>
      </c>
      <c r="H1114" s="80">
        <v>99.34</v>
      </c>
      <c r="I1114" s="80" t="s">
        <v>28</v>
      </c>
      <c r="J1114" s="80" t="s">
        <v>28</v>
      </c>
      <c r="K1114" s="80" t="s">
        <v>28</v>
      </c>
      <c r="L1114" s="73" t="str">
        <f t="shared" si="324"/>
        <v/>
      </c>
      <c r="M1114" s="73" t="str">
        <f t="shared" si="325"/>
        <v/>
      </c>
      <c r="N1114" s="72" t="str">
        <f t="shared" si="326"/>
        <v>1012</v>
      </c>
      <c r="O1114" s="74">
        <f t="shared" si="327"/>
        <v>0</v>
      </c>
      <c r="P1114" s="72">
        <f t="shared" si="328"/>
        <v>0</v>
      </c>
      <c r="Q1114" s="74">
        <f t="shared" si="329"/>
        <v>1</v>
      </c>
      <c r="R1114" s="72" t="str">
        <f t="shared" si="330"/>
        <v/>
      </c>
      <c r="S1114" s="72" t="str">
        <f t="shared" si="331"/>
        <v/>
      </c>
      <c r="AI1114" s="23">
        <f>'simulateur tarif OQN'!$B$4</f>
        <v>40</v>
      </c>
      <c r="AJ1114" s="24">
        <f t="shared" si="332"/>
        <v>3973.6000000000004</v>
      </c>
      <c r="AK1114" s="24">
        <f t="shared" si="333"/>
        <v>99.34</v>
      </c>
      <c r="AM1114" t="str">
        <f t="shared" si="334"/>
        <v>ZONEHAUTE</v>
      </c>
      <c r="AN1114" t="str">
        <f t="shared" si="335"/>
        <v>HDJ</v>
      </c>
      <c r="AO1114" s="20" t="e">
        <f t="shared" si="336"/>
        <v>#VALUE!</v>
      </c>
      <c r="AP1114" s="20">
        <f t="shared" si="337"/>
        <v>99.34</v>
      </c>
      <c r="AQ1114" s="20" t="str">
        <f t="shared" si="338"/>
        <v>.</v>
      </c>
      <c r="AR1114" s="20" t="str">
        <f t="shared" si="339"/>
        <v>.</v>
      </c>
      <c r="AS1114" s="20" t="e">
        <f t="shared" si="340"/>
        <v>#VALUE!</v>
      </c>
      <c r="AT1114" s="20" t="e">
        <f t="shared" si="323"/>
        <v>#VALUE!</v>
      </c>
      <c r="AU1114" s="20">
        <f t="shared" si="341"/>
        <v>3973.6000000000004</v>
      </c>
    </row>
    <row r="1115" spans="1:47" ht="45">
      <c r="A1115" s="54">
        <v>1116</v>
      </c>
      <c r="B1115" s="54" t="s">
        <v>2047</v>
      </c>
      <c r="C1115" s="58" t="s">
        <v>2048</v>
      </c>
      <c r="D1115" s="79">
        <v>8</v>
      </c>
      <c r="E1115" s="79">
        <v>28</v>
      </c>
      <c r="F1115" s="80">
        <v>1365.9</v>
      </c>
      <c r="G1115" s="80">
        <v>170.74</v>
      </c>
      <c r="H1115" s="80">
        <v>1365.9</v>
      </c>
      <c r="I1115" s="80">
        <v>2121.1799999999998</v>
      </c>
      <c r="J1115" s="80">
        <v>2869.15</v>
      </c>
      <c r="K1115" s="80">
        <v>95.56</v>
      </c>
      <c r="L1115" s="73">
        <f t="shared" si="324"/>
        <v>86.69</v>
      </c>
      <c r="M1115" s="73">
        <f t="shared" si="325"/>
        <v>101.14</v>
      </c>
      <c r="N1115" s="72" t="str">
        <f t="shared" si="326"/>
        <v>1012</v>
      </c>
      <c r="O1115" s="74">
        <f t="shared" si="327"/>
        <v>20</v>
      </c>
      <c r="P1115" s="72">
        <f t="shared" si="328"/>
        <v>1</v>
      </c>
      <c r="Q1115" s="74">
        <f t="shared" si="329"/>
        <v>8</v>
      </c>
      <c r="R1115" s="72">
        <f t="shared" si="330"/>
        <v>15</v>
      </c>
      <c r="S1115" s="72">
        <f t="shared" si="331"/>
        <v>22</v>
      </c>
      <c r="AI1115" s="23">
        <f>'simulateur tarif OQN'!$B$4</f>
        <v>40</v>
      </c>
      <c r="AJ1115" s="24">
        <f t="shared" si="332"/>
        <v>4015.87</v>
      </c>
      <c r="AK1115" s="24">
        <f t="shared" si="333"/>
        <v>100.39675</v>
      </c>
      <c r="AM1115" t="str">
        <f t="shared" si="334"/>
        <v>ZONEHAUTE</v>
      </c>
      <c r="AN1115" t="str">
        <f t="shared" si="335"/>
        <v>HC</v>
      </c>
      <c r="AO1115" s="20">
        <f t="shared" si="336"/>
        <v>6829.58</v>
      </c>
      <c r="AP1115" s="20">
        <f t="shared" si="337"/>
        <v>1365.9</v>
      </c>
      <c r="AQ1115" s="20">
        <f t="shared" si="338"/>
        <v>2121.1799999999998</v>
      </c>
      <c r="AR1115" s="20">
        <f t="shared" si="339"/>
        <v>2869.15</v>
      </c>
      <c r="AS1115" s="20">
        <f t="shared" si="340"/>
        <v>4015.87</v>
      </c>
      <c r="AT1115" s="20">
        <f t="shared" si="323"/>
        <v>4459.3700000000008</v>
      </c>
      <c r="AU1115" s="20">
        <f t="shared" si="341"/>
        <v>54636</v>
      </c>
    </row>
    <row r="1116" spans="1:47" ht="45">
      <c r="A1116" s="54">
        <v>1117</v>
      </c>
      <c r="B1116" s="54" t="s">
        <v>2049</v>
      </c>
      <c r="C1116" s="58" t="s">
        <v>2050</v>
      </c>
      <c r="D1116" s="79">
        <v>36</v>
      </c>
      <c r="E1116" s="79">
        <v>42</v>
      </c>
      <c r="F1116" s="80">
        <v>2855.88</v>
      </c>
      <c r="G1116" s="80">
        <v>79.33</v>
      </c>
      <c r="H1116" s="80">
        <v>2855.88</v>
      </c>
      <c r="I1116" s="80" t="s">
        <v>28</v>
      </c>
      <c r="J1116" s="80" t="s">
        <v>28</v>
      </c>
      <c r="K1116" s="80">
        <v>75.650000000000006</v>
      </c>
      <c r="L1116" s="73">
        <f t="shared" si="324"/>
        <v>86.69</v>
      </c>
      <c r="M1116" s="73">
        <f t="shared" si="325"/>
        <v>101.14</v>
      </c>
      <c r="N1116" s="72" t="str">
        <f t="shared" si="326"/>
        <v>1012</v>
      </c>
      <c r="O1116" s="74">
        <f t="shared" si="327"/>
        <v>6</v>
      </c>
      <c r="P1116" s="72">
        <f t="shared" si="328"/>
        <v>0</v>
      </c>
      <c r="Q1116" s="74">
        <f t="shared" si="329"/>
        <v>36</v>
      </c>
      <c r="R1116" s="72" t="str">
        <f t="shared" si="330"/>
        <v/>
      </c>
      <c r="S1116" s="72" t="str">
        <f t="shared" si="331"/>
        <v/>
      </c>
      <c r="AI1116" s="23">
        <f>'simulateur tarif OQN'!$B$4</f>
        <v>40</v>
      </c>
      <c r="AJ1116" s="24">
        <f t="shared" si="332"/>
        <v>2855.88</v>
      </c>
      <c r="AK1116" s="24">
        <f t="shared" si="333"/>
        <v>71.397000000000006</v>
      </c>
      <c r="AM1116" t="str">
        <f t="shared" si="334"/>
        <v>ZONEFORF1</v>
      </c>
      <c r="AN1116" t="str">
        <f t="shared" si="335"/>
        <v>HC</v>
      </c>
      <c r="AO1116" s="20">
        <f t="shared" si="336"/>
        <v>3173.2000000000003</v>
      </c>
      <c r="AP1116" s="20">
        <f t="shared" si="337"/>
        <v>2855.88</v>
      </c>
      <c r="AQ1116" s="20" t="str">
        <f t="shared" si="338"/>
        <v>.</v>
      </c>
      <c r="AR1116" s="20" t="str">
        <f t="shared" si="339"/>
        <v>.</v>
      </c>
      <c r="AS1116" s="20">
        <f t="shared" si="340"/>
        <v>2704.58</v>
      </c>
      <c r="AT1116" s="20">
        <f t="shared" si="323"/>
        <v>2152.58</v>
      </c>
      <c r="AU1116" s="20">
        <f t="shared" si="341"/>
        <v>114235.20000000001</v>
      </c>
    </row>
    <row r="1117" spans="1:47" ht="56.25">
      <c r="A1117" s="54">
        <v>1118</v>
      </c>
      <c r="B1117" s="54" t="s">
        <v>2051</v>
      </c>
      <c r="C1117" s="58" t="s">
        <v>2052</v>
      </c>
      <c r="D1117" s="79">
        <v>15</v>
      </c>
      <c r="E1117" s="79">
        <v>35</v>
      </c>
      <c r="F1117" s="80">
        <v>1994.17</v>
      </c>
      <c r="G1117" s="80">
        <v>132.94</v>
      </c>
      <c r="H1117" s="80">
        <v>1994.17</v>
      </c>
      <c r="I1117" s="80">
        <v>2650.1</v>
      </c>
      <c r="J1117" s="80">
        <v>3394.43</v>
      </c>
      <c r="K1117" s="80">
        <v>88.99</v>
      </c>
      <c r="L1117" s="73">
        <f t="shared" si="324"/>
        <v>86.69</v>
      </c>
      <c r="M1117" s="73">
        <f t="shared" si="325"/>
        <v>101.14</v>
      </c>
      <c r="N1117" s="72" t="str">
        <f t="shared" si="326"/>
        <v>1012</v>
      </c>
      <c r="O1117" s="74">
        <f t="shared" si="327"/>
        <v>20</v>
      </c>
      <c r="P1117" s="72">
        <f t="shared" si="328"/>
        <v>1</v>
      </c>
      <c r="Q1117" s="74">
        <f t="shared" si="329"/>
        <v>15</v>
      </c>
      <c r="R1117" s="72">
        <f t="shared" si="330"/>
        <v>22</v>
      </c>
      <c r="S1117" s="72">
        <f t="shared" si="331"/>
        <v>29</v>
      </c>
      <c r="AI1117" s="23">
        <f>'simulateur tarif OQN'!$B$4</f>
        <v>40</v>
      </c>
      <c r="AJ1117" s="24">
        <f t="shared" si="332"/>
        <v>3839.3799999999997</v>
      </c>
      <c r="AK1117" s="24">
        <f t="shared" si="333"/>
        <v>95.984499999999997</v>
      </c>
      <c r="AM1117" t="str">
        <f t="shared" si="334"/>
        <v>ZONEHAUTE</v>
      </c>
      <c r="AN1117" t="str">
        <f t="shared" si="335"/>
        <v>HC</v>
      </c>
      <c r="AO1117" s="20">
        <f t="shared" si="336"/>
        <v>5317.67</v>
      </c>
      <c r="AP1117" s="20">
        <f t="shared" si="337"/>
        <v>1994.17</v>
      </c>
      <c r="AQ1117" s="20">
        <f t="shared" si="338"/>
        <v>2650.1</v>
      </c>
      <c r="AR1117" s="20">
        <f t="shared" si="339"/>
        <v>3394.43</v>
      </c>
      <c r="AS1117" s="20">
        <f t="shared" si="340"/>
        <v>3839.3799999999997</v>
      </c>
      <c r="AT1117" s="20">
        <f t="shared" si="323"/>
        <v>3954.3799999999992</v>
      </c>
      <c r="AU1117" s="20">
        <f t="shared" si="341"/>
        <v>79766.8</v>
      </c>
    </row>
    <row r="1118" spans="1:47" ht="56.25">
      <c r="A1118" s="54">
        <v>1119</v>
      </c>
      <c r="B1118" s="54" t="s">
        <v>2053</v>
      </c>
      <c r="C1118" s="58" t="s">
        <v>2054</v>
      </c>
      <c r="D1118" s="79">
        <v>50</v>
      </c>
      <c r="E1118" s="79">
        <v>56</v>
      </c>
      <c r="F1118" s="80">
        <v>5247.26</v>
      </c>
      <c r="G1118" s="80">
        <v>88.23</v>
      </c>
      <c r="H1118" s="80">
        <v>5247.26</v>
      </c>
      <c r="I1118" s="80" t="s">
        <v>28</v>
      </c>
      <c r="J1118" s="80" t="s">
        <v>28</v>
      </c>
      <c r="K1118" s="80">
        <v>98.58</v>
      </c>
      <c r="L1118" s="73">
        <f t="shared" si="324"/>
        <v>86.69</v>
      </c>
      <c r="M1118" s="73">
        <f t="shared" si="325"/>
        <v>101.14</v>
      </c>
      <c r="N1118" s="72" t="str">
        <f t="shared" si="326"/>
        <v>1012</v>
      </c>
      <c r="O1118" s="74">
        <f t="shared" si="327"/>
        <v>6</v>
      </c>
      <c r="P1118" s="72">
        <f t="shared" si="328"/>
        <v>0</v>
      </c>
      <c r="Q1118" s="74">
        <f t="shared" si="329"/>
        <v>50</v>
      </c>
      <c r="R1118" s="72" t="str">
        <f t="shared" si="330"/>
        <v/>
      </c>
      <c r="S1118" s="72" t="str">
        <f t="shared" si="331"/>
        <v/>
      </c>
      <c r="AI1118" s="23">
        <f>'simulateur tarif OQN'!$B$4</f>
        <v>40</v>
      </c>
      <c r="AJ1118" s="24">
        <f t="shared" si="332"/>
        <v>4364.96</v>
      </c>
      <c r="AK1118" s="24">
        <f t="shared" si="333"/>
        <v>109.124</v>
      </c>
      <c r="AM1118" t="str">
        <f t="shared" si="334"/>
        <v>ZONEBASSE</v>
      </c>
      <c r="AN1118" t="str">
        <f t="shared" si="335"/>
        <v>HC</v>
      </c>
      <c r="AO1118" s="20">
        <f t="shared" si="336"/>
        <v>4364.96</v>
      </c>
      <c r="AP1118" s="20">
        <f t="shared" si="337"/>
        <v>5247.26</v>
      </c>
      <c r="AQ1118" s="20" t="str">
        <f t="shared" si="338"/>
        <v>.</v>
      </c>
      <c r="AR1118" s="20" t="str">
        <f t="shared" si="339"/>
        <v>.</v>
      </c>
      <c r="AS1118" s="20">
        <f t="shared" si="340"/>
        <v>3669.9800000000005</v>
      </c>
      <c r="AT1118" s="20">
        <f t="shared" si="323"/>
        <v>4264.4799999999996</v>
      </c>
      <c r="AU1118" s="20">
        <f t="shared" si="341"/>
        <v>209890.40000000002</v>
      </c>
    </row>
    <row r="1119" spans="1:47" ht="45">
      <c r="A1119" s="54">
        <v>1120</v>
      </c>
      <c r="B1119" s="54" t="s">
        <v>2055</v>
      </c>
      <c r="C1119" s="58" t="s">
        <v>2056</v>
      </c>
      <c r="D1119" s="79">
        <v>22</v>
      </c>
      <c r="E1119" s="79">
        <v>28</v>
      </c>
      <c r="F1119" s="80">
        <v>2332.33</v>
      </c>
      <c r="G1119" s="80">
        <v>106.01</v>
      </c>
      <c r="H1119" s="80">
        <v>2332.33</v>
      </c>
      <c r="I1119" s="80" t="s">
        <v>28</v>
      </c>
      <c r="J1119" s="80" t="s">
        <v>28</v>
      </c>
      <c r="K1119" s="80">
        <v>97.55</v>
      </c>
      <c r="L1119" s="73">
        <f t="shared" si="324"/>
        <v>76.459999999999994</v>
      </c>
      <c r="M1119" s="73">
        <f t="shared" si="325"/>
        <v>101.14</v>
      </c>
      <c r="N1119" s="72" t="str">
        <f t="shared" si="326"/>
        <v>1012</v>
      </c>
      <c r="O1119" s="74">
        <f t="shared" si="327"/>
        <v>6</v>
      </c>
      <c r="P1119" s="72">
        <f t="shared" si="328"/>
        <v>0</v>
      </c>
      <c r="Q1119" s="74">
        <f t="shared" si="329"/>
        <v>22</v>
      </c>
      <c r="R1119" s="72" t="str">
        <f t="shared" si="330"/>
        <v/>
      </c>
      <c r="S1119" s="72" t="str">
        <f t="shared" si="331"/>
        <v/>
      </c>
      <c r="AI1119" s="23">
        <f>'simulateur tarif OQN'!$B$4</f>
        <v>40</v>
      </c>
      <c r="AJ1119" s="24">
        <f t="shared" si="332"/>
        <v>3502.93</v>
      </c>
      <c r="AK1119" s="24">
        <f t="shared" si="333"/>
        <v>87.573250000000002</v>
      </c>
      <c r="AM1119" t="str">
        <f t="shared" si="334"/>
        <v>ZONEHAUTE</v>
      </c>
      <c r="AN1119" t="str">
        <f t="shared" si="335"/>
        <v>HC</v>
      </c>
      <c r="AO1119" s="20">
        <f t="shared" si="336"/>
        <v>4240.51</v>
      </c>
      <c r="AP1119" s="20">
        <f t="shared" si="337"/>
        <v>2332.33</v>
      </c>
      <c r="AQ1119" s="20" t="str">
        <f t="shared" si="338"/>
        <v>.</v>
      </c>
      <c r="AR1119" s="20" t="str">
        <f t="shared" si="339"/>
        <v>.</v>
      </c>
      <c r="AS1119" s="20">
        <f t="shared" si="340"/>
        <v>3502.93</v>
      </c>
      <c r="AT1119" s="20">
        <f t="shared" si="323"/>
        <v>4557.43</v>
      </c>
      <c r="AU1119" s="20">
        <f t="shared" si="341"/>
        <v>93293.2</v>
      </c>
    </row>
    <row r="1120" spans="1:47" ht="45">
      <c r="A1120" s="54">
        <v>1121</v>
      </c>
      <c r="B1120" s="54" t="s">
        <v>2057</v>
      </c>
      <c r="C1120" s="58" t="s">
        <v>2058</v>
      </c>
      <c r="D1120" s="79">
        <v>43</v>
      </c>
      <c r="E1120" s="79">
        <v>49</v>
      </c>
      <c r="F1120" s="80">
        <v>2835.98</v>
      </c>
      <c r="G1120" s="80">
        <v>65.95</v>
      </c>
      <c r="H1120" s="80">
        <v>2835.98</v>
      </c>
      <c r="I1120" s="80" t="s">
        <v>28</v>
      </c>
      <c r="J1120" s="80" t="s">
        <v>28</v>
      </c>
      <c r="K1120" s="80">
        <v>61.65</v>
      </c>
      <c r="L1120" s="73">
        <f t="shared" si="324"/>
        <v>76.459999999999994</v>
      </c>
      <c r="M1120" s="73">
        <f t="shared" si="325"/>
        <v>101.14</v>
      </c>
      <c r="N1120" s="72" t="str">
        <f t="shared" si="326"/>
        <v>1012</v>
      </c>
      <c r="O1120" s="74">
        <f t="shared" si="327"/>
        <v>6</v>
      </c>
      <c r="P1120" s="72">
        <f t="shared" si="328"/>
        <v>0</v>
      </c>
      <c r="Q1120" s="74">
        <f t="shared" si="329"/>
        <v>43</v>
      </c>
      <c r="R1120" s="72" t="str">
        <f t="shared" si="330"/>
        <v/>
      </c>
      <c r="S1120" s="72" t="str">
        <f t="shared" si="331"/>
        <v/>
      </c>
      <c r="AI1120" s="23">
        <f>'simulateur tarif OQN'!$B$4</f>
        <v>40</v>
      </c>
      <c r="AJ1120" s="24">
        <f t="shared" si="332"/>
        <v>2638.13</v>
      </c>
      <c r="AK1120" s="24">
        <f t="shared" si="333"/>
        <v>65.953249999999997</v>
      </c>
      <c r="AM1120" t="str">
        <f t="shared" si="334"/>
        <v>ZONEBASSE</v>
      </c>
      <c r="AN1120" t="str">
        <f t="shared" si="335"/>
        <v>HC</v>
      </c>
      <c r="AO1120" s="20">
        <f t="shared" si="336"/>
        <v>2638.13</v>
      </c>
      <c r="AP1120" s="20">
        <f t="shared" si="337"/>
        <v>2835.98</v>
      </c>
      <c r="AQ1120" s="20" t="str">
        <f t="shared" si="338"/>
        <v>.</v>
      </c>
      <c r="AR1120" s="20" t="str">
        <f t="shared" si="339"/>
        <v>.</v>
      </c>
      <c r="AS1120" s="20">
        <f t="shared" si="340"/>
        <v>2281.13</v>
      </c>
      <c r="AT1120" s="20">
        <f t="shared" si="323"/>
        <v>1540.6300000000006</v>
      </c>
      <c r="AU1120" s="20">
        <f t="shared" si="341"/>
        <v>113439.2</v>
      </c>
    </row>
    <row r="1121" spans="1:47" ht="45">
      <c r="A1121" s="54">
        <v>1122</v>
      </c>
      <c r="B1121" s="54" t="s">
        <v>2059</v>
      </c>
      <c r="C1121" s="58" t="s">
        <v>2060</v>
      </c>
      <c r="D1121" s="79">
        <v>29</v>
      </c>
      <c r="E1121" s="79">
        <v>35</v>
      </c>
      <c r="F1121" s="80">
        <v>3067.92</v>
      </c>
      <c r="G1121" s="80">
        <v>105.79</v>
      </c>
      <c r="H1121" s="80">
        <v>3067.92</v>
      </c>
      <c r="I1121" s="80" t="s">
        <v>28</v>
      </c>
      <c r="J1121" s="80" t="s">
        <v>28</v>
      </c>
      <c r="K1121" s="80">
        <v>94.61</v>
      </c>
      <c r="L1121" s="73">
        <f t="shared" si="324"/>
        <v>76.459999999999994</v>
      </c>
      <c r="M1121" s="73">
        <f t="shared" si="325"/>
        <v>101.14</v>
      </c>
      <c r="N1121" s="72" t="str">
        <f t="shared" si="326"/>
        <v>1012</v>
      </c>
      <c r="O1121" s="74">
        <f t="shared" si="327"/>
        <v>6</v>
      </c>
      <c r="P1121" s="72">
        <f t="shared" si="328"/>
        <v>0</v>
      </c>
      <c r="Q1121" s="74">
        <f t="shared" si="329"/>
        <v>29</v>
      </c>
      <c r="R1121" s="72" t="str">
        <f t="shared" si="330"/>
        <v/>
      </c>
      <c r="S1121" s="72" t="str">
        <f t="shared" si="331"/>
        <v/>
      </c>
      <c r="AI1121" s="23">
        <f>'simulateur tarif OQN'!$B$4</f>
        <v>40</v>
      </c>
      <c r="AJ1121" s="24">
        <f t="shared" si="332"/>
        <v>3540.9700000000003</v>
      </c>
      <c r="AK1121" s="24">
        <f t="shared" si="333"/>
        <v>88.524250000000009</v>
      </c>
      <c r="AM1121" t="str">
        <f t="shared" si="334"/>
        <v>ZONEHAUTE</v>
      </c>
      <c r="AN1121" t="str">
        <f t="shared" si="335"/>
        <v>HC</v>
      </c>
      <c r="AO1121" s="20">
        <f t="shared" si="336"/>
        <v>4231.6100000000006</v>
      </c>
      <c r="AP1121" s="20">
        <f t="shared" si="337"/>
        <v>3067.92</v>
      </c>
      <c r="AQ1121" s="20" t="str">
        <f t="shared" si="338"/>
        <v>.</v>
      </c>
      <c r="AR1121" s="20" t="str">
        <f t="shared" si="339"/>
        <v>.</v>
      </c>
      <c r="AS1121" s="20">
        <f t="shared" si="340"/>
        <v>3540.9700000000003</v>
      </c>
      <c r="AT1121" s="20">
        <f t="shared" si="323"/>
        <v>4448.4700000000012</v>
      </c>
      <c r="AU1121" s="20">
        <f t="shared" si="341"/>
        <v>122716.8</v>
      </c>
    </row>
    <row r="1122" spans="1:47" ht="45">
      <c r="A1122" s="54">
        <v>1123</v>
      </c>
      <c r="B1122" s="54" t="s">
        <v>2061</v>
      </c>
      <c r="C1122" s="58" t="s">
        <v>2062</v>
      </c>
      <c r="D1122" s="79">
        <v>50</v>
      </c>
      <c r="E1122" s="79">
        <v>56</v>
      </c>
      <c r="F1122" s="80">
        <v>4918.24</v>
      </c>
      <c r="G1122" s="80">
        <v>88.11</v>
      </c>
      <c r="H1122" s="80">
        <v>4918.24</v>
      </c>
      <c r="I1122" s="80" t="s">
        <v>28</v>
      </c>
      <c r="J1122" s="80" t="s">
        <v>28</v>
      </c>
      <c r="K1122" s="80">
        <v>94.61</v>
      </c>
      <c r="L1122" s="73">
        <f t="shared" si="324"/>
        <v>76.459999999999994</v>
      </c>
      <c r="M1122" s="73">
        <f t="shared" si="325"/>
        <v>101.14</v>
      </c>
      <c r="N1122" s="72" t="str">
        <f t="shared" si="326"/>
        <v>1012</v>
      </c>
      <c r="O1122" s="74">
        <f t="shared" si="327"/>
        <v>6</v>
      </c>
      <c r="P1122" s="72">
        <f t="shared" si="328"/>
        <v>0</v>
      </c>
      <c r="Q1122" s="74">
        <f t="shared" si="329"/>
        <v>50</v>
      </c>
      <c r="R1122" s="72" t="str">
        <f t="shared" si="330"/>
        <v/>
      </c>
      <c r="S1122" s="72" t="str">
        <f t="shared" si="331"/>
        <v/>
      </c>
      <c r="AI1122" s="23">
        <f>'simulateur tarif OQN'!$B$4</f>
        <v>40</v>
      </c>
      <c r="AJ1122" s="24">
        <f t="shared" si="332"/>
        <v>4037.14</v>
      </c>
      <c r="AK1122" s="24">
        <f t="shared" si="333"/>
        <v>100.9285</v>
      </c>
      <c r="AM1122" t="str">
        <f t="shared" si="334"/>
        <v>ZONEBASSE</v>
      </c>
      <c r="AN1122" t="str">
        <f t="shared" si="335"/>
        <v>HC</v>
      </c>
      <c r="AO1122" s="20">
        <f t="shared" si="336"/>
        <v>4037.14</v>
      </c>
      <c r="AP1122" s="20">
        <f t="shared" si="337"/>
        <v>4918.24</v>
      </c>
      <c r="AQ1122" s="20" t="str">
        <f t="shared" si="338"/>
        <v>.</v>
      </c>
      <c r="AR1122" s="20" t="str">
        <f t="shared" si="339"/>
        <v>.</v>
      </c>
      <c r="AS1122" s="20">
        <f t="shared" si="340"/>
        <v>3404.4799999999996</v>
      </c>
      <c r="AT1122" s="20">
        <f t="shared" si="323"/>
        <v>4311.9799999999996</v>
      </c>
      <c r="AU1122" s="20">
        <f t="shared" si="341"/>
        <v>196729.59999999998</v>
      </c>
    </row>
    <row r="1123" spans="1:47">
      <c r="A1123" s="54">
        <v>1124</v>
      </c>
      <c r="B1123" s="54" t="s">
        <v>2063</v>
      </c>
      <c r="C1123" s="55" t="s">
        <v>2064</v>
      </c>
      <c r="D1123" s="79">
        <v>1</v>
      </c>
      <c r="E1123" s="79">
        <v>1</v>
      </c>
      <c r="F1123" s="80" t="s">
        <v>28</v>
      </c>
      <c r="G1123" s="80" t="s">
        <v>28</v>
      </c>
      <c r="H1123" s="80">
        <v>74.7</v>
      </c>
      <c r="I1123" s="80" t="s">
        <v>28</v>
      </c>
      <c r="J1123" s="80" t="s">
        <v>28</v>
      </c>
      <c r="K1123" s="80" t="s">
        <v>28</v>
      </c>
      <c r="L1123" s="73" t="str">
        <f t="shared" si="324"/>
        <v/>
      </c>
      <c r="M1123" s="73" t="str">
        <f t="shared" si="325"/>
        <v/>
      </c>
      <c r="N1123" s="72" t="str">
        <f t="shared" si="326"/>
        <v>1103</v>
      </c>
      <c r="O1123" s="74">
        <f t="shared" si="327"/>
        <v>0</v>
      </c>
      <c r="P1123" s="72">
        <f t="shared" si="328"/>
        <v>0</v>
      </c>
      <c r="Q1123" s="74">
        <f t="shared" si="329"/>
        <v>1</v>
      </c>
      <c r="R1123" s="72" t="str">
        <f t="shared" si="330"/>
        <v/>
      </c>
      <c r="S1123" s="72" t="str">
        <f t="shared" si="331"/>
        <v/>
      </c>
      <c r="AI1123" s="23">
        <f>'simulateur tarif OQN'!$B$4</f>
        <v>40</v>
      </c>
      <c r="AJ1123" s="24">
        <f t="shared" si="332"/>
        <v>2988</v>
      </c>
      <c r="AK1123" s="24">
        <f t="shared" si="333"/>
        <v>74.7</v>
      </c>
      <c r="AM1123" t="str">
        <f t="shared" si="334"/>
        <v>ZONEHAUTE</v>
      </c>
      <c r="AN1123" t="str">
        <f t="shared" si="335"/>
        <v>HDJ</v>
      </c>
      <c r="AO1123" s="20" t="e">
        <f t="shared" si="336"/>
        <v>#VALUE!</v>
      </c>
      <c r="AP1123" s="20">
        <f t="shared" si="337"/>
        <v>74.7</v>
      </c>
      <c r="AQ1123" s="20" t="str">
        <f t="shared" si="338"/>
        <v>.</v>
      </c>
      <c r="AR1123" s="20" t="str">
        <f t="shared" si="339"/>
        <v>.</v>
      </c>
      <c r="AS1123" s="20" t="e">
        <f t="shared" si="340"/>
        <v>#VALUE!</v>
      </c>
      <c r="AT1123" s="20" t="e">
        <f t="shared" si="323"/>
        <v>#VALUE!</v>
      </c>
      <c r="AU1123" s="20">
        <f t="shared" si="341"/>
        <v>2988</v>
      </c>
    </row>
    <row r="1124" spans="1:47" ht="33.75">
      <c r="A1124" s="54">
        <v>1125</v>
      </c>
      <c r="B1124" s="54" t="s">
        <v>2065</v>
      </c>
      <c r="C1124" s="58" t="s">
        <v>2066</v>
      </c>
      <c r="D1124" s="79">
        <v>8</v>
      </c>
      <c r="E1124" s="79">
        <v>28</v>
      </c>
      <c r="F1124" s="80">
        <v>1061.6600000000001</v>
      </c>
      <c r="G1124" s="80">
        <v>132.71</v>
      </c>
      <c r="H1124" s="80">
        <v>1061.6600000000001</v>
      </c>
      <c r="I1124" s="80">
        <v>1678.85</v>
      </c>
      <c r="J1124" s="80">
        <v>2297.38</v>
      </c>
      <c r="K1124" s="80">
        <v>79.42</v>
      </c>
      <c r="L1124" s="73">
        <f t="shared" si="324"/>
        <v>105.68</v>
      </c>
      <c r="M1124" s="73">
        <f t="shared" si="325"/>
        <v>121.19</v>
      </c>
      <c r="N1124" s="72" t="str">
        <f t="shared" si="326"/>
        <v>1103</v>
      </c>
      <c r="O1124" s="74">
        <f t="shared" si="327"/>
        <v>20</v>
      </c>
      <c r="P1124" s="72">
        <f t="shared" si="328"/>
        <v>1</v>
      </c>
      <c r="Q1124" s="74">
        <f t="shared" si="329"/>
        <v>8</v>
      </c>
      <c r="R1124" s="72">
        <f t="shared" si="330"/>
        <v>15</v>
      </c>
      <c r="S1124" s="72">
        <f t="shared" si="331"/>
        <v>22</v>
      </c>
      <c r="AI1124" s="23">
        <f>'simulateur tarif OQN'!$B$4</f>
        <v>40</v>
      </c>
      <c r="AJ1124" s="24">
        <f t="shared" si="332"/>
        <v>3250.42</v>
      </c>
      <c r="AK1124" s="24">
        <f t="shared" si="333"/>
        <v>81.260500000000008</v>
      </c>
      <c r="AM1124" t="str">
        <f t="shared" si="334"/>
        <v>ZONEHAUTE</v>
      </c>
      <c r="AN1124" t="str">
        <f t="shared" si="335"/>
        <v>HC</v>
      </c>
      <c r="AO1124" s="20">
        <f t="shared" si="336"/>
        <v>5308.38</v>
      </c>
      <c r="AP1124" s="20">
        <f t="shared" si="337"/>
        <v>1061.6600000000001</v>
      </c>
      <c r="AQ1124" s="20">
        <f t="shared" si="338"/>
        <v>1678.85</v>
      </c>
      <c r="AR1124" s="20">
        <f t="shared" si="339"/>
        <v>2297.38</v>
      </c>
      <c r="AS1124" s="20">
        <f t="shared" si="340"/>
        <v>3250.42</v>
      </c>
      <c r="AT1124" s="20">
        <f t="shared" si="323"/>
        <v>1937.42</v>
      </c>
      <c r="AU1124" s="20">
        <f t="shared" si="341"/>
        <v>42466.400000000001</v>
      </c>
    </row>
    <row r="1125" spans="1:47" ht="33.75">
      <c r="A1125" s="54">
        <v>1126</v>
      </c>
      <c r="B1125" s="54" t="s">
        <v>2067</v>
      </c>
      <c r="C1125" s="58" t="s">
        <v>2068</v>
      </c>
      <c r="D1125" s="79">
        <v>8</v>
      </c>
      <c r="E1125" s="79">
        <v>28</v>
      </c>
      <c r="F1125" s="80">
        <v>1503.34</v>
      </c>
      <c r="G1125" s="80">
        <v>187.92</v>
      </c>
      <c r="H1125" s="80">
        <v>1503.34</v>
      </c>
      <c r="I1125" s="80">
        <v>2400.56</v>
      </c>
      <c r="J1125" s="80">
        <v>3323.26</v>
      </c>
      <c r="K1125" s="80">
        <v>101.13</v>
      </c>
      <c r="L1125" s="73">
        <f t="shared" si="324"/>
        <v>105.68</v>
      </c>
      <c r="M1125" s="73">
        <f t="shared" si="325"/>
        <v>121.19</v>
      </c>
      <c r="N1125" s="72" t="str">
        <f t="shared" si="326"/>
        <v>1103</v>
      </c>
      <c r="O1125" s="74">
        <f t="shared" si="327"/>
        <v>20</v>
      </c>
      <c r="P1125" s="72">
        <f t="shared" si="328"/>
        <v>1</v>
      </c>
      <c r="Q1125" s="74">
        <f t="shared" si="329"/>
        <v>8</v>
      </c>
      <c r="R1125" s="72">
        <f t="shared" si="330"/>
        <v>15</v>
      </c>
      <c r="S1125" s="72">
        <f t="shared" si="331"/>
        <v>22</v>
      </c>
      <c r="AI1125" s="23">
        <f>'simulateur tarif OQN'!$B$4</f>
        <v>40</v>
      </c>
      <c r="AJ1125" s="24">
        <f t="shared" si="332"/>
        <v>4536.82</v>
      </c>
      <c r="AK1125" s="24">
        <f t="shared" si="333"/>
        <v>113.42049999999999</v>
      </c>
      <c r="AM1125" t="str">
        <f t="shared" si="334"/>
        <v>ZONEHAUTE</v>
      </c>
      <c r="AN1125" t="str">
        <f t="shared" si="335"/>
        <v>HC</v>
      </c>
      <c r="AO1125" s="20">
        <f t="shared" si="336"/>
        <v>7516.78</v>
      </c>
      <c r="AP1125" s="20">
        <f t="shared" si="337"/>
        <v>1503.34</v>
      </c>
      <c r="AQ1125" s="20">
        <f t="shared" si="338"/>
        <v>2400.56</v>
      </c>
      <c r="AR1125" s="20">
        <f t="shared" si="339"/>
        <v>3323.26</v>
      </c>
      <c r="AS1125" s="20">
        <f t="shared" si="340"/>
        <v>4536.82</v>
      </c>
      <c r="AT1125" s="20">
        <f t="shared" si="323"/>
        <v>4309.32</v>
      </c>
      <c r="AU1125" s="20">
        <f t="shared" si="341"/>
        <v>60133.599999999999</v>
      </c>
    </row>
    <row r="1126" spans="1:47" ht="33.75">
      <c r="A1126" s="54">
        <v>1127</v>
      </c>
      <c r="B1126" s="54" t="s">
        <v>2069</v>
      </c>
      <c r="C1126" s="58" t="s">
        <v>2070</v>
      </c>
      <c r="D1126" s="79">
        <v>8</v>
      </c>
      <c r="E1126" s="79">
        <v>28</v>
      </c>
      <c r="F1126" s="80">
        <v>1335.17</v>
      </c>
      <c r="G1126" s="80">
        <v>166.9</v>
      </c>
      <c r="H1126" s="80">
        <v>1335.17</v>
      </c>
      <c r="I1126" s="80">
        <v>2037.72</v>
      </c>
      <c r="J1126" s="80">
        <v>2768.75</v>
      </c>
      <c r="K1126" s="80">
        <v>91.83</v>
      </c>
      <c r="L1126" s="73">
        <f t="shared" si="324"/>
        <v>105.68</v>
      </c>
      <c r="M1126" s="73">
        <f t="shared" si="325"/>
        <v>121.19</v>
      </c>
      <c r="N1126" s="72" t="str">
        <f t="shared" si="326"/>
        <v>1103</v>
      </c>
      <c r="O1126" s="74">
        <f t="shared" si="327"/>
        <v>20</v>
      </c>
      <c r="P1126" s="72">
        <f t="shared" si="328"/>
        <v>1</v>
      </c>
      <c r="Q1126" s="74">
        <f t="shared" si="329"/>
        <v>8</v>
      </c>
      <c r="R1126" s="72">
        <f t="shared" si="330"/>
        <v>15</v>
      </c>
      <c r="S1126" s="72">
        <f t="shared" si="331"/>
        <v>22</v>
      </c>
      <c r="AI1126" s="23">
        <f>'simulateur tarif OQN'!$B$4</f>
        <v>40</v>
      </c>
      <c r="AJ1126" s="24">
        <f t="shared" si="332"/>
        <v>3870.71</v>
      </c>
      <c r="AK1126" s="24">
        <f t="shared" si="333"/>
        <v>96.767750000000007</v>
      </c>
      <c r="AM1126" t="str">
        <f t="shared" si="334"/>
        <v>ZONEHAUTE</v>
      </c>
      <c r="AN1126" t="str">
        <f t="shared" si="335"/>
        <v>HC</v>
      </c>
      <c r="AO1126" s="20">
        <f t="shared" si="336"/>
        <v>6675.97</v>
      </c>
      <c r="AP1126" s="20">
        <f t="shared" si="337"/>
        <v>1335.17</v>
      </c>
      <c r="AQ1126" s="20">
        <f t="shared" si="338"/>
        <v>2037.72</v>
      </c>
      <c r="AR1126" s="20">
        <f t="shared" si="339"/>
        <v>2768.75</v>
      </c>
      <c r="AS1126" s="20">
        <f t="shared" si="340"/>
        <v>3870.71</v>
      </c>
      <c r="AT1126" s="20">
        <f t="shared" si="323"/>
        <v>3178.2099999999991</v>
      </c>
      <c r="AU1126" s="20">
        <f t="shared" si="341"/>
        <v>53406.8</v>
      </c>
    </row>
    <row r="1127" spans="1:47" ht="33.75">
      <c r="A1127" s="54">
        <v>1128</v>
      </c>
      <c r="B1127" s="54" t="s">
        <v>2071</v>
      </c>
      <c r="C1127" s="58" t="s">
        <v>2072</v>
      </c>
      <c r="D1127" s="79">
        <v>36</v>
      </c>
      <c r="E1127" s="79">
        <v>42</v>
      </c>
      <c r="F1127" s="80">
        <v>4281.75</v>
      </c>
      <c r="G1127" s="80">
        <v>105.24</v>
      </c>
      <c r="H1127" s="80">
        <v>4281.75</v>
      </c>
      <c r="I1127" s="80" t="s">
        <v>28</v>
      </c>
      <c r="J1127" s="80" t="s">
        <v>28</v>
      </c>
      <c r="K1127" s="80">
        <v>112.09</v>
      </c>
      <c r="L1127" s="73">
        <f t="shared" si="324"/>
        <v>105.68</v>
      </c>
      <c r="M1127" s="73">
        <f t="shared" si="325"/>
        <v>121.19</v>
      </c>
      <c r="N1127" s="72" t="str">
        <f t="shared" si="326"/>
        <v>1103</v>
      </c>
      <c r="O1127" s="74">
        <f t="shared" si="327"/>
        <v>6</v>
      </c>
      <c r="P1127" s="72">
        <f t="shared" si="328"/>
        <v>0</v>
      </c>
      <c r="Q1127" s="74">
        <f t="shared" si="329"/>
        <v>36</v>
      </c>
      <c r="R1127" s="72" t="str">
        <f t="shared" si="330"/>
        <v/>
      </c>
      <c r="S1127" s="72" t="str">
        <f t="shared" si="331"/>
        <v/>
      </c>
      <c r="AI1127" s="23">
        <f>'simulateur tarif OQN'!$B$4</f>
        <v>40</v>
      </c>
      <c r="AJ1127" s="24">
        <f t="shared" si="332"/>
        <v>4281.75</v>
      </c>
      <c r="AK1127" s="24">
        <f t="shared" si="333"/>
        <v>107.04375</v>
      </c>
      <c r="AM1127" t="str">
        <f t="shared" si="334"/>
        <v>ZONEFORF1</v>
      </c>
      <c r="AN1127" t="str">
        <f t="shared" si="335"/>
        <v>HC</v>
      </c>
      <c r="AO1127" s="20">
        <f t="shared" si="336"/>
        <v>4702.71</v>
      </c>
      <c r="AP1127" s="20">
        <f t="shared" si="337"/>
        <v>4281.75</v>
      </c>
      <c r="AQ1127" s="20" t="str">
        <f t="shared" si="338"/>
        <v>.</v>
      </c>
      <c r="AR1127" s="20" t="str">
        <f t="shared" si="339"/>
        <v>.</v>
      </c>
      <c r="AS1127" s="20">
        <f t="shared" si="340"/>
        <v>4057.57</v>
      </c>
      <c r="AT1127" s="20">
        <f t="shared" si="323"/>
        <v>4378.07</v>
      </c>
      <c r="AU1127" s="20">
        <f t="shared" si="341"/>
        <v>171270</v>
      </c>
    </row>
    <row r="1128" spans="1:47" ht="33.75">
      <c r="A1128" s="54">
        <v>1129</v>
      </c>
      <c r="B1128" s="54" t="s">
        <v>2073</v>
      </c>
      <c r="C1128" s="58" t="s">
        <v>2074</v>
      </c>
      <c r="D1128" s="79">
        <v>8</v>
      </c>
      <c r="E1128" s="79">
        <v>28</v>
      </c>
      <c r="F1128" s="80">
        <v>1442.19</v>
      </c>
      <c r="G1128" s="80">
        <v>180.27</v>
      </c>
      <c r="H1128" s="80">
        <v>1442.19</v>
      </c>
      <c r="I1128" s="80">
        <v>2223.33</v>
      </c>
      <c r="J1128" s="80">
        <v>3051.09</v>
      </c>
      <c r="K1128" s="80">
        <v>95.28</v>
      </c>
      <c r="L1128" s="73">
        <f t="shared" si="324"/>
        <v>105.68</v>
      </c>
      <c r="M1128" s="73">
        <f t="shared" si="325"/>
        <v>121.19</v>
      </c>
      <c r="N1128" s="72" t="str">
        <f t="shared" si="326"/>
        <v>1103</v>
      </c>
      <c r="O1128" s="74">
        <f t="shared" si="327"/>
        <v>20</v>
      </c>
      <c r="P1128" s="72">
        <f t="shared" si="328"/>
        <v>1</v>
      </c>
      <c r="Q1128" s="74">
        <f t="shared" si="329"/>
        <v>8</v>
      </c>
      <c r="R1128" s="72">
        <f t="shared" si="330"/>
        <v>15</v>
      </c>
      <c r="S1128" s="72">
        <f t="shared" si="331"/>
        <v>22</v>
      </c>
      <c r="AI1128" s="23">
        <f>'simulateur tarif OQN'!$B$4</f>
        <v>40</v>
      </c>
      <c r="AJ1128" s="24">
        <f t="shared" si="332"/>
        <v>4194.4500000000007</v>
      </c>
      <c r="AK1128" s="24">
        <f t="shared" si="333"/>
        <v>104.86125000000001</v>
      </c>
      <c r="AM1128" t="str">
        <f t="shared" si="334"/>
        <v>ZONEHAUTE</v>
      </c>
      <c r="AN1128" t="str">
        <f t="shared" si="335"/>
        <v>HC</v>
      </c>
      <c r="AO1128" s="20">
        <f t="shared" si="336"/>
        <v>7210.83</v>
      </c>
      <c r="AP1128" s="20">
        <f t="shared" si="337"/>
        <v>1442.19</v>
      </c>
      <c r="AQ1128" s="20">
        <f t="shared" si="338"/>
        <v>2223.33</v>
      </c>
      <c r="AR1128" s="20">
        <f t="shared" si="339"/>
        <v>3051.09</v>
      </c>
      <c r="AS1128" s="20">
        <f t="shared" si="340"/>
        <v>4194.4500000000007</v>
      </c>
      <c r="AT1128" s="20">
        <f t="shared" si="323"/>
        <v>3674.4500000000007</v>
      </c>
      <c r="AU1128" s="20">
        <f t="shared" si="341"/>
        <v>57687.600000000006</v>
      </c>
    </row>
    <row r="1129" spans="1:47" ht="33.75">
      <c r="A1129" s="54">
        <v>1130</v>
      </c>
      <c r="B1129" s="54" t="s">
        <v>2075</v>
      </c>
      <c r="C1129" s="58" t="s">
        <v>2076</v>
      </c>
      <c r="D1129" s="79">
        <v>43</v>
      </c>
      <c r="E1129" s="79">
        <v>49</v>
      </c>
      <c r="F1129" s="80">
        <v>5169.76</v>
      </c>
      <c r="G1129" s="80">
        <v>100.89</v>
      </c>
      <c r="H1129" s="80">
        <v>5169.76</v>
      </c>
      <c r="I1129" s="80" t="s">
        <v>28</v>
      </c>
      <c r="J1129" s="80" t="s">
        <v>28</v>
      </c>
      <c r="K1129" s="80">
        <v>112.29</v>
      </c>
      <c r="L1129" s="73">
        <f t="shared" si="324"/>
        <v>105.68</v>
      </c>
      <c r="M1129" s="73">
        <f t="shared" si="325"/>
        <v>121.19</v>
      </c>
      <c r="N1129" s="72" t="str">
        <f t="shared" si="326"/>
        <v>1103</v>
      </c>
      <c r="O1129" s="74">
        <f t="shared" si="327"/>
        <v>6</v>
      </c>
      <c r="P1129" s="72">
        <f t="shared" si="328"/>
        <v>0</v>
      </c>
      <c r="Q1129" s="74">
        <f t="shared" si="329"/>
        <v>43</v>
      </c>
      <c r="R1129" s="72" t="str">
        <f t="shared" si="330"/>
        <v/>
      </c>
      <c r="S1129" s="72" t="str">
        <f t="shared" si="331"/>
        <v/>
      </c>
      <c r="AI1129" s="23">
        <f>'simulateur tarif OQN'!$B$4</f>
        <v>40</v>
      </c>
      <c r="AJ1129" s="24">
        <f t="shared" si="332"/>
        <v>4867.09</v>
      </c>
      <c r="AK1129" s="24">
        <f t="shared" si="333"/>
        <v>121.67725</v>
      </c>
      <c r="AM1129" t="str">
        <f t="shared" si="334"/>
        <v>ZONEBASSE</v>
      </c>
      <c r="AN1129" t="str">
        <f t="shared" si="335"/>
        <v>HC</v>
      </c>
      <c r="AO1129" s="20">
        <f t="shared" si="336"/>
        <v>4867.09</v>
      </c>
      <c r="AP1129" s="20">
        <f t="shared" si="337"/>
        <v>5169.76</v>
      </c>
      <c r="AQ1129" s="20" t="str">
        <f t="shared" si="338"/>
        <v>.</v>
      </c>
      <c r="AR1129" s="20" t="str">
        <f t="shared" si="339"/>
        <v>.</v>
      </c>
      <c r="AS1129" s="20">
        <f t="shared" si="340"/>
        <v>4159.1500000000005</v>
      </c>
      <c r="AT1129" s="20">
        <f t="shared" si="323"/>
        <v>4489.6500000000015</v>
      </c>
      <c r="AU1129" s="20">
        <f t="shared" si="341"/>
        <v>206790.40000000002</v>
      </c>
    </row>
    <row r="1130" spans="1:47" ht="33.75">
      <c r="A1130" s="54">
        <v>1131</v>
      </c>
      <c r="B1130" s="54" t="s">
        <v>2077</v>
      </c>
      <c r="C1130" s="58" t="s">
        <v>2078</v>
      </c>
      <c r="D1130" s="79">
        <v>8</v>
      </c>
      <c r="E1130" s="79">
        <v>28</v>
      </c>
      <c r="F1130" s="80">
        <v>1077.45</v>
      </c>
      <c r="G1130" s="80">
        <v>134.68</v>
      </c>
      <c r="H1130" s="80">
        <v>1077.45</v>
      </c>
      <c r="I1130" s="80">
        <v>1816.77</v>
      </c>
      <c r="J1130" s="80">
        <v>2552.92</v>
      </c>
      <c r="K1130" s="80">
        <v>87.31</v>
      </c>
      <c r="L1130" s="73">
        <f t="shared" si="324"/>
        <v>100.72</v>
      </c>
      <c r="M1130" s="73">
        <f t="shared" si="325"/>
        <v>121.19</v>
      </c>
      <c r="N1130" s="72" t="str">
        <f t="shared" si="326"/>
        <v>1103</v>
      </c>
      <c r="O1130" s="74">
        <f t="shared" si="327"/>
        <v>20</v>
      </c>
      <c r="P1130" s="72">
        <f t="shared" si="328"/>
        <v>1</v>
      </c>
      <c r="Q1130" s="74">
        <f t="shared" si="329"/>
        <v>8</v>
      </c>
      <c r="R1130" s="72">
        <f t="shared" si="330"/>
        <v>15</v>
      </c>
      <c r="S1130" s="72">
        <f t="shared" si="331"/>
        <v>22</v>
      </c>
      <c r="AI1130" s="23">
        <f>'simulateur tarif OQN'!$B$4</f>
        <v>40</v>
      </c>
      <c r="AJ1130" s="24">
        <f t="shared" si="332"/>
        <v>3600.6400000000003</v>
      </c>
      <c r="AK1130" s="24">
        <f t="shared" si="333"/>
        <v>90.016000000000005</v>
      </c>
      <c r="AM1130" t="str">
        <f t="shared" si="334"/>
        <v>ZONEHAUTE</v>
      </c>
      <c r="AN1130" t="str">
        <f t="shared" si="335"/>
        <v>HC</v>
      </c>
      <c r="AO1130" s="20">
        <f t="shared" si="336"/>
        <v>5387.21</v>
      </c>
      <c r="AP1130" s="20">
        <f t="shared" si="337"/>
        <v>1077.45</v>
      </c>
      <c r="AQ1130" s="20">
        <f t="shared" si="338"/>
        <v>1816.77</v>
      </c>
      <c r="AR1130" s="20">
        <f t="shared" si="339"/>
        <v>2552.92</v>
      </c>
      <c r="AS1130" s="20">
        <f t="shared" si="340"/>
        <v>3600.6400000000003</v>
      </c>
      <c r="AT1130" s="20">
        <f t="shared" si="323"/>
        <v>2930.1400000000003</v>
      </c>
      <c r="AU1130" s="20">
        <f t="shared" si="341"/>
        <v>43098</v>
      </c>
    </row>
    <row r="1131" spans="1:47" ht="33.75">
      <c r="A1131" s="54">
        <v>1132</v>
      </c>
      <c r="B1131" s="54" t="s">
        <v>2079</v>
      </c>
      <c r="C1131" s="58" t="s">
        <v>2080</v>
      </c>
      <c r="D1131" s="79">
        <v>29</v>
      </c>
      <c r="E1131" s="79">
        <v>35</v>
      </c>
      <c r="F1131" s="80">
        <v>3351.88</v>
      </c>
      <c r="G1131" s="80">
        <v>108.31</v>
      </c>
      <c r="H1131" s="80">
        <v>3351.88</v>
      </c>
      <c r="I1131" s="80" t="s">
        <v>28</v>
      </c>
      <c r="J1131" s="80" t="s">
        <v>28</v>
      </c>
      <c r="K1131" s="80">
        <v>108.13</v>
      </c>
      <c r="L1131" s="73">
        <f t="shared" si="324"/>
        <v>100.72</v>
      </c>
      <c r="M1131" s="73">
        <f t="shared" si="325"/>
        <v>121.19</v>
      </c>
      <c r="N1131" s="72" t="str">
        <f t="shared" si="326"/>
        <v>1103</v>
      </c>
      <c r="O1131" s="74">
        <f t="shared" si="327"/>
        <v>6</v>
      </c>
      <c r="P1131" s="72">
        <f t="shared" si="328"/>
        <v>0</v>
      </c>
      <c r="Q1131" s="74">
        <f t="shared" si="329"/>
        <v>29</v>
      </c>
      <c r="R1131" s="72" t="str">
        <f t="shared" si="330"/>
        <v/>
      </c>
      <c r="S1131" s="72" t="str">
        <f t="shared" si="331"/>
        <v/>
      </c>
      <c r="AI1131" s="23">
        <f>'simulateur tarif OQN'!$B$4</f>
        <v>40</v>
      </c>
      <c r="AJ1131" s="24">
        <f t="shared" si="332"/>
        <v>3892.53</v>
      </c>
      <c r="AK1131" s="24">
        <f t="shared" si="333"/>
        <v>97.313250000000011</v>
      </c>
      <c r="AM1131" t="str">
        <f t="shared" si="334"/>
        <v>ZONEHAUTE</v>
      </c>
      <c r="AN1131" t="str">
        <f t="shared" si="335"/>
        <v>HC</v>
      </c>
      <c r="AO1131" s="20">
        <f t="shared" si="336"/>
        <v>4543.29</v>
      </c>
      <c r="AP1131" s="20">
        <f t="shared" si="337"/>
        <v>3351.88</v>
      </c>
      <c r="AQ1131" s="20" t="str">
        <f t="shared" si="338"/>
        <v>.</v>
      </c>
      <c r="AR1131" s="20" t="str">
        <f t="shared" si="339"/>
        <v>.</v>
      </c>
      <c r="AS1131" s="20">
        <f t="shared" si="340"/>
        <v>3892.53</v>
      </c>
      <c r="AT1131" s="20">
        <f t="shared" si="323"/>
        <v>4263.0299999999988</v>
      </c>
      <c r="AU1131" s="20">
        <f t="shared" si="341"/>
        <v>134075.20000000001</v>
      </c>
    </row>
    <row r="1132" spans="1:47" ht="33.75">
      <c r="A1132" s="54">
        <v>1133</v>
      </c>
      <c r="B1132" s="54" t="s">
        <v>2081</v>
      </c>
      <c r="C1132" s="58" t="s">
        <v>2082</v>
      </c>
      <c r="D1132" s="79">
        <v>8</v>
      </c>
      <c r="E1132" s="79">
        <v>28</v>
      </c>
      <c r="F1132" s="80">
        <v>998.79</v>
      </c>
      <c r="G1132" s="80">
        <v>124.85</v>
      </c>
      <c r="H1132" s="80">
        <v>998.79</v>
      </c>
      <c r="I1132" s="80">
        <v>1656.17</v>
      </c>
      <c r="J1132" s="80">
        <v>2293.2399999999998</v>
      </c>
      <c r="K1132" s="80">
        <v>75.84</v>
      </c>
      <c r="L1132" s="73">
        <f t="shared" si="324"/>
        <v>100.72</v>
      </c>
      <c r="M1132" s="73">
        <f t="shared" si="325"/>
        <v>121.19</v>
      </c>
      <c r="N1132" s="72" t="str">
        <f t="shared" si="326"/>
        <v>1103</v>
      </c>
      <c r="O1132" s="74">
        <f t="shared" si="327"/>
        <v>20</v>
      </c>
      <c r="P1132" s="72">
        <f t="shared" si="328"/>
        <v>1</v>
      </c>
      <c r="Q1132" s="74">
        <f t="shared" si="329"/>
        <v>8</v>
      </c>
      <c r="R1132" s="72">
        <f t="shared" si="330"/>
        <v>15</v>
      </c>
      <c r="S1132" s="72">
        <f t="shared" si="331"/>
        <v>22</v>
      </c>
      <c r="AI1132" s="23">
        <f>'simulateur tarif OQN'!$B$4</f>
        <v>40</v>
      </c>
      <c r="AJ1132" s="24">
        <f t="shared" si="332"/>
        <v>3203.3199999999997</v>
      </c>
      <c r="AK1132" s="24">
        <f t="shared" si="333"/>
        <v>80.082999999999998</v>
      </c>
      <c r="AM1132" t="str">
        <f t="shared" si="334"/>
        <v>ZONEHAUTE</v>
      </c>
      <c r="AN1132" t="str">
        <f t="shared" si="335"/>
        <v>HC</v>
      </c>
      <c r="AO1132" s="20">
        <f t="shared" si="336"/>
        <v>4993.99</v>
      </c>
      <c r="AP1132" s="20">
        <f t="shared" si="337"/>
        <v>998.79</v>
      </c>
      <c r="AQ1132" s="20">
        <f t="shared" si="338"/>
        <v>1656.17</v>
      </c>
      <c r="AR1132" s="20">
        <f t="shared" si="339"/>
        <v>2293.2399999999998</v>
      </c>
      <c r="AS1132" s="20">
        <f t="shared" si="340"/>
        <v>3203.3199999999997</v>
      </c>
      <c r="AT1132" s="20">
        <f t="shared" si="323"/>
        <v>1959.3199999999997</v>
      </c>
      <c r="AU1132" s="20">
        <f t="shared" si="341"/>
        <v>39951.599999999999</v>
      </c>
    </row>
    <row r="1133" spans="1:47" ht="33.75">
      <c r="A1133" s="54">
        <v>1134</v>
      </c>
      <c r="B1133" s="54" t="s">
        <v>2083</v>
      </c>
      <c r="C1133" s="58" t="s">
        <v>2084</v>
      </c>
      <c r="D1133" s="79">
        <v>29</v>
      </c>
      <c r="E1133" s="79">
        <v>35</v>
      </c>
      <c r="F1133" s="80">
        <v>3876.31</v>
      </c>
      <c r="G1133" s="80">
        <v>133.66999999999999</v>
      </c>
      <c r="H1133" s="80">
        <v>3876.31</v>
      </c>
      <c r="I1133" s="80" t="s">
        <v>28</v>
      </c>
      <c r="J1133" s="80" t="s">
        <v>28</v>
      </c>
      <c r="K1133" s="80">
        <v>117.97</v>
      </c>
      <c r="L1133" s="73">
        <f t="shared" si="324"/>
        <v>100.72</v>
      </c>
      <c r="M1133" s="73">
        <f t="shared" si="325"/>
        <v>121.19</v>
      </c>
      <c r="N1133" s="72" t="str">
        <f t="shared" si="326"/>
        <v>1103</v>
      </c>
      <c r="O1133" s="74">
        <f t="shared" si="327"/>
        <v>6</v>
      </c>
      <c r="P1133" s="72">
        <f t="shared" si="328"/>
        <v>0</v>
      </c>
      <c r="Q1133" s="74">
        <f t="shared" si="329"/>
        <v>29</v>
      </c>
      <c r="R1133" s="72" t="str">
        <f t="shared" si="330"/>
        <v/>
      </c>
      <c r="S1133" s="72" t="str">
        <f t="shared" si="331"/>
        <v/>
      </c>
      <c r="AI1133" s="23">
        <f>'simulateur tarif OQN'!$B$4</f>
        <v>40</v>
      </c>
      <c r="AJ1133" s="24">
        <f t="shared" si="332"/>
        <v>4466.16</v>
      </c>
      <c r="AK1133" s="24">
        <f t="shared" si="333"/>
        <v>111.654</v>
      </c>
      <c r="AM1133" t="str">
        <f t="shared" si="334"/>
        <v>ZONEHAUTE</v>
      </c>
      <c r="AN1133" t="str">
        <f t="shared" si="335"/>
        <v>HC</v>
      </c>
      <c r="AO1133" s="20">
        <f t="shared" si="336"/>
        <v>5346.68</v>
      </c>
      <c r="AP1133" s="20">
        <f t="shared" si="337"/>
        <v>3876.31</v>
      </c>
      <c r="AQ1133" s="20" t="str">
        <f t="shared" si="338"/>
        <v>.</v>
      </c>
      <c r="AR1133" s="20" t="str">
        <f t="shared" si="339"/>
        <v>.</v>
      </c>
      <c r="AS1133" s="20">
        <f t="shared" si="340"/>
        <v>4466.16</v>
      </c>
      <c r="AT1133" s="20">
        <f t="shared" si="323"/>
        <v>5328.66</v>
      </c>
      <c r="AU1133" s="20">
        <f t="shared" si="341"/>
        <v>155052.4</v>
      </c>
    </row>
    <row r="1134" spans="1:47" ht="33.75">
      <c r="A1134" s="54">
        <v>1135</v>
      </c>
      <c r="B1134" s="54" t="s">
        <v>2085</v>
      </c>
      <c r="C1134" s="58" t="s">
        <v>2086</v>
      </c>
      <c r="D1134" s="79">
        <v>8</v>
      </c>
      <c r="E1134" s="79">
        <v>28</v>
      </c>
      <c r="F1134" s="80">
        <v>1396.36</v>
      </c>
      <c r="G1134" s="80">
        <v>174.55</v>
      </c>
      <c r="H1134" s="80">
        <v>1396.36</v>
      </c>
      <c r="I1134" s="80">
        <v>2261.54</v>
      </c>
      <c r="J1134" s="80">
        <v>3166.15</v>
      </c>
      <c r="K1134" s="80">
        <v>93.45</v>
      </c>
      <c r="L1134" s="73">
        <f t="shared" si="324"/>
        <v>100.72</v>
      </c>
      <c r="M1134" s="73">
        <f t="shared" si="325"/>
        <v>121.19</v>
      </c>
      <c r="N1134" s="72" t="str">
        <f t="shared" si="326"/>
        <v>1103</v>
      </c>
      <c r="O1134" s="74">
        <f t="shared" si="327"/>
        <v>20</v>
      </c>
      <c r="P1134" s="72">
        <f t="shared" si="328"/>
        <v>1</v>
      </c>
      <c r="Q1134" s="74">
        <f t="shared" si="329"/>
        <v>8</v>
      </c>
      <c r="R1134" s="72">
        <f t="shared" si="330"/>
        <v>15</v>
      </c>
      <c r="S1134" s="72">
        <f t="shared" si="331"/>
        <v>22</v>
      </c>
      <c r="AI1134" s="23">
        <f>'simulateur tarif OQN'!$B$4</f>
        <v>40</v>
      </c>
      <c r="AJ1134" s="24">
        <f t="shared" si="332"/>
        <v>4287.55</v>
      </c>
      <c r="AK1134" s="24">
        <f t="shared" si="333"/>
        <v>107.18875</v>
      </c>
      <c r="AM1134" t="str">
        <f t="shared" si="334"/>
        <v>ZONEHAUTE</v>
      </c>
      <c r="AN1134" t="str">
        <f t="shared" si="335"/>
        <v>HC</v>
      </c>
      <c r="AO1134" s="20">
        <f t="shared" si="336"/>
        <v>6981.96</v>
      </c>
      <c r="AP1134" s="20">
        <f t="shared" si="337"/>
        <v>1396.36</v>
      </c>
      <c r="AQ1134" s="20">
        <f t="shared" si="338"/>
        <v>2261.54</v>
      </c>
      <c r="AR1134" s="20">
        <f t="shared" si="339"/>
        <v>3166.15</v>
      </c>
      <c r="AS1134" s="20">
        <f t="shared" si="340"/>
        <v>4287.55</v>
      </c>
      <c r="AT1134" s="20">
        <f t="shared" si="323"/>
        <v>3924.0500000000011</v>
      </c>
      <c r="AU1134" s="20">
        <f t="shared" si="341"/>
        <v>55854.399999999994</v>
      </c>
    </row>
    <row r="1135" spans="1:47" ht="33.75">
      <c r="A1135" s="54">
        <v>1136</v>
      </c>
      <c r="B1135" s="54" t="s">
        <v>2087</v>
      </c>
      <c r="C1135" s="58" t="s">
        <v>2088</v>
      </c>
      <c r="D1135" s="79">
        <v>43</v>
      </c>
      <c r="E1135" s="79">
        <v>49</v>
      </c>
      <c r="F1135" s="80">
        <v>5529.02</v>
      </c>
      <c r="G1135" s="80">
        <v>112.52</v>
      </c>
      <c r="H1135" s="80">
        <v>5529.02</v>
      </c>
      <c r="I1135" s="80" t="s">
        <v>28</v>
      </c>
      <c r="J1135" s="80" t="s">
        <v>28</v>
      </c>
      <c r="K1135" s="80">
        <v>120.78</v>
      </c>
      <c r="L1135" s="73">
        <f t="shared" si="324"/>
        <v>100.72</v>
      </c>
      <c r="M1135" s="73">
        <f t="shared" si="325"/>
        <v>121.19</v>
      </c>
      <c r="N1135" s="72" t="str">
        <f t="shared" si="326"/>
        <v>1103</v>
      </c>
      <c r="O1135" s="74">
        <f t="shared" si="327"/>
        <v>6</v>
      </c>
      <c r="P1135" s="72">
        <f t="shared" si="328"/>
        <v>0</v>
      </c>
      <c r="Q1135" s="74">
        <f t="shared" si="329"/>
        <v>43</v>
      </c>
      <c r="R1135" s="72" t="str">
        <f t="shared" si="330"/>
        <v/>
      </c>
      <c r="S1135" s="72" t="str">
        <f t="shared" si="331"/>
        <v/>
      </c>
      <c r="AI1135" s="23">
        <f>'simulateur tarif OQN'!$B$4</f>
        <v>40</v>
      </c>
      <c r="AJ1135" s="24">
        <f t="shared" si="332"/>
        <v>5191.46</v>
      </c>
      <c r="AK1135" s="24">
        <f t="shared" si="333"/>
        <v>129.78649999999999</v>
      </c>
      <c r="AM1135" t="str">
        <f t="shared" si="334"/>
        <v>ZONEBASSE</v>
      </c>
      <c r="AN1135" t="str">
        <f t="shared" si="335"/>
        <v>HC</v>
      </c>
      <c r="AO1135" s="20">
        <f t="shared" si="336"/>
        <v>5191.46</v>
      </c>
      <c r="AP1135" s="20">
        <f t="shared" si="337"/>
        <v>5529.02</v>
      </c>
      <c r="AQ1135" s="20" t="str">
        <f t="shared" si="338"/>
        <v>.</v>
      </c>
      <c r="AR1135" s="20" t="str">
        <f t="shared" si="339"/>
        <v>.</v>
      </c>
      <c r="AS1135" s="20">
        <f t="shared" si="340"/>
        <v>4442</v>
      </c>
      <c r="AT1135" s="20">
        <f t="shared" si="323"/>
        <v>5445</v>
      </c>
      <c r="AU1135" s="20">
        <f t="shared" si="341"/>
        <v>221160.80000000002</v>
      </c>
    </row>
    <row r="1136" spans="1:47" ht="22.5">
      <c r="A1136" s="54">
        <v>1137</v>
      </c>
      <c r="B1136" s="54" t="s">
        <v>2089</v>
      </c>
      <c r="C1136" s="58" t="s">
        <v>2090</v>
      </c>
      <c r="D1136" s="79">
        <v>1</v>
      </c>
      <c r="E1136" s="79">
        <v>1</v>
      </c>
      <c r="F1136" s="80" t="s">
        <v>28</v>
      </c>
      <c r="G1136" s="80" t="s">
        <v>28</v>
      </c>
      <c r="H1136" s="80">
        <v>80.61</v>
      </c>
      <c r="I1136" s="80" t="s">
        <v>28</v>
      </c>
      <c r="J1136" s="80" t="s">
        <v>28</v>
      </c>
      <c r="K1136" s="80" t="s">
        <v>28</v>
      </c>
      <c r="L1136" s="73" t="str">
        <f t="shared" si="324"/>
        <v/>
      </c>
      <c r="M1136" s="73" t="str">
        <f t="shared" si="325"/>
        <v/>
      </c>
      <c r="N1136" s="72" t="str">
        <f t="shared" si="326"/>
        <v>1112</v>
      </c>
      <c r="O1136" s="74">
        <f t="shared" si="327"/>
        <v>0</v>
      </c>
      <c r="P1136" s="72">
        <f t="shared" si="328"/>
        <v>0</v>
      </c>
      <c r="Q1136" s="74">
        <f t="shared" si="329"/>
        <v>1</v>
      </c>
      <c r="R1136" s="72" t="str">
        <f t="shared" si="330"/>
        <v/>
      </c>
      <c r="S1136" s="72" t="str">
        <f t="shared" si="331"/>
        <v/>
      </c>
      <c r="AI1136" s="23">
        <f>'simulateur tarif OQN'!$B$4</f>
        <v>40</v>
      </c>
      <c r="AJ1136" s="24">
        <f t="shared" si="332"/>
        <v>3224.4</v>
      </c>
      <c r="AK1136" s="24">
        <f t="shared" si="333"/>
        <v>80.61</v>
      </c>
      <c r="AM1136" t="str">
        <f t="shared" si="334"/>
        <v>ZONEHAUTE</v>
      </c>
      <c r="AN1136" t="str">
        <f t="shared" si="335"/>
        <v>HDJ</v>
      </c>
      <c r="AO1136" s="20" t="e">
        <f t="shared" si="336"/>
        <v>#VALUE!</v>
      </c>
      <c r="AP1136" s="20">
        <f t="shared" si="337"/>
        <v>80.61</v>
      </c>
      <c r="AQ1136" s="20" t="str">
        <f t="shared" si="338"/>
        <v>.</v>
      </c>
      <c r="AR1136" s="20" t="str">
        <f t="shared" si="339"/>
        <v>.</v>
      </c>
      <c r="AS1136" s="20" t="e">
        <f t="shared" si="340"/>
        <v>#VALUE!</v>
      </c>
      <c r="AT1136" s="20" t="e">
        <f t="shared" si="323"/>
        <v>#VALUE!</v>
      </c>
      <c r="AU1136" s="20">
        <f t="shared" si="341"/>
        <v>3224.4</v>
      </c>
    </row>
    <row r="1137" spans="1:47" ht="33.75">
      <c r="A1137" s="54">
        <v>1138</v>
      </c>
      <c r="B1137" s="54" t="s">
        <v>2091</v>
      </c>
      <c r="C1137" s="58" t="s">
        <v>2092</v>
      </c>
      <c r="D1137" s="79">
        <v>8</v>
      </c>
      <c r="E1137" s="79">
        <v>28</v>
      </c>
      <c r="F1137" s="80">
        <v>798.48</v>
      </c>
      <c r="G1137" s="80">
        <v>99.81</v>
      </c>
      <c r="H1137" s="80">
        <v>798.48</v>
      </c>
      <c r="I1137" s="80">
        <v>1298.56</v>
      </c>
      <c r="J1137" s="80">
        <v>1775.74</v>
      </c>
      <c r="K1137" s="80">
        <v>62.71</v>
      </c>
      <c r="L1137" s="73">
        <f t="shared" si="324"/>
        <v>76.66</v>
      </c>
      <c r="M1137" s="73">
        <f t="shared" si="325"/>
        <v>79.75</v>
      </c>
      <c r="N1137" s="72" t="str">
        <f t="shared" si="326"/>
        <v>1112</v>
      </c>
      <c r="O1137" s="74">
        <f t="shared" si="327"/>
        <v>20</v>
      </c>
      <c r="P1137" s="72">
        <f t="shared" si="328"/>
        <v>1</v>
      </c>
      <c r="Q1137" s="74">
        <f t="shared" si="329"/>
        <v>8</v>
      </c>
      <c r="R1137" s="72">
        <f t="shared" si="330"/>
        <v>15</v>
      </c>
      <c r="S1137" s="72">
        <f t="shared" si="331"/>
        <v>22</v>
      </c>
      <c r="AI1137" s="23">
        <f>'simulateur tarif OQN'!$B$4</f>
        <v>40</v>
      </c>
      <c r="AJ1137" s="24">
        <f t="shared" si="332"/>
        <v>2528.2600000000002</v>
      </c>
      <c r="AK1137" s="24">
        <f t="shared" si="333"/>
        <v>63.206500000000005</v>
      </c>
      <c r="AM1137" t="str">
        <f t="shared" si="334"/>
        <v>ZONEHAUTE</v>
      </c>
      <c r="AN1137" t="str">
        <f t="shared" si="335"/>
        <v>HC</v>
      </c>
      <c r="AO1137" s="20">
        <f t="shared" si="336"/>
        <v>3992.4</v>
      </c>
      <c r="AP1137" s="20">
        <f t="shared" si="337"/>
        <v>798.48</v>
      </c>
      <c r="AQ1137" s="20">
        <f t="shared" si="338"/>
        <v>1298.56</v>
      </c>
      <c r="AR1137" s="20">
        <f t="shared" si="339"/>
        <v>1775.74</v>
      </c>
      <c r="AS1137" s="20">
        <f t="shared" si="340"/>
        <v>2528.2600000000002</v>
      </c>
      <c r="AT1137" s="20">
        <f t="shared" si="323"/>
        <v>1830.7600000000002</v>
      </c>
      <c r="AU1137" s="20">
        <f t="shared" si="341"/>
        <v>31939.200000000001</v>
      </c>
    </row>
    <row r="1138" spans="1:47" ht="33.75">
      <c r="A1138" s="54">
        <v>1139</v>
      </c>
      <c r="B1138" s="54" t="s">
        <v>2093</v>
      </c>
      <c r="C1138" s="58" t="s">
        <v>2094</v>
      </c>
      <c r="D1138" s="79">
        <v>22</v>
      </c>
      <c r="E1138" s="79">
        <v>28</v>
      </c>
      <c r="F1138" s="80">
        <v>2168.56</v>
      </c>
      <c r="G1138" s="80">
        <v>97.86</v>
      </c>
      <c r="H1138" s="80">
        <v>2168.56</v>
      </c>
      <c r="I1138" s="80" t="s">
        <v>28</v>
      </c>
      <c r="J1138" s="80" t="s">
        <v>28</v>
      </c>
      <c r="K1138" s="80">
        <v>80.319999999999993</v>
      </c>
      <c r="L1138" s="73">
        <f t="shared" si="324"/>
        <v>76.66</v>
      </c>
      <c r="M1138" s="73">
        <f t="shared" si="325"/>
        <v>79.75</v>
      </c>
      <c r="N1138" s="72" t="str">
        <f t="shared" si="326"/>
        <v>1112</v>
      </c>
      <c r="O1138" s="74">
        <f t="shared" si="327"/>
        <v>6</v>
      </c>
      <c r="P1138" s="72">
        <f t="shared" si="328"/>
        <v>0</v>
      </c>
      <c r="Q1138" s="74">
        <f t="shared" si="329"/>
        <v>22</v>
      </c>
      <c r="R1138" s="72" t="str">
        <f t="shared" si="330"/>
        <v/>
      </c>
      <c r="S1138" s="72" t="str">
        <f t="shared" si="331"/>
        <v/>
      </c>
      <c r="AI1138" s="23">
        <f>'simulateur tarif OQN'!$B$4</f>
        <v>40</v>
      </c>
      <c r="AJ1138" s="24">
        <f t="shared" si="332"/>
        <v>3132.3999999999996</v>
      </c>
      <c r="AK1138" s="24">
        <f t="shared" si="333"/>
        <v>78.309999999999988</v>
      </c>
      <c r="AM1138" t="str">
        <f t="shared" si="334"/>
        <v>ZONEHAUTE</v>
      </c>
      <c r="AN1138" t="str">
        <f t="shared" si="335"/>
        <v>HC</v>
      </c>
      <c r="AO1138" s="20">
        <f t="shared" si="336"/>
        <v>3930.04</v>
      </c>
      <c r="AP1138" s="20">
        <f t="shared" si="337"/>
        <v>2168.56</v>
      </c>
      <c r="AQ1138" s="20" t="str">
        <f t="shared" si="338"/>
        <v>.</v>
      </c>
      <c r="AR1138" s="20" t="str">
        <f t="shared" si="339"/>
        <v>.</v>
      </c>
      <c r="AS1138" s="20">
        <f t="shared" si="340"/>
        <v>3132.3999999999996</v>
      </c>
      <c r="AT1138" s="20">
        <f t="shared" si="323"/>
        <v>3315.3999999999996</v>
      </c>
      <c r="AU1138" s="20">
        <f t="shared" si="341"/>
        <v>86742.399999999994</v>
      </c>
    </row>
    <row r="1139" spans="1:47" ht="45">
      <c r="A1139" s="54">
        <v>1140</v>
      </c>
      <c r="B1139" s="54" t="s">
        <v>2095</v>
      </c>
      <c r="C1139" s="58" t="s">
        <v>2096</v>
      </c>
      <c r="D1139" s="79">
        <v>22</v>
      </c>
      <c r="E1139" s="79">
        <v>28</v>
      </c>
      <c r="F1139" s="80">
        <v>2194.4899999999998</v>
      </c>
      <c r="G1139" s="80">
        <v>99.75</v>
      </c>
      <c r="H1139" s="80">
        <v>2194.4899999999998</v>
      </c>
      <c r="I1139" s="80" t="s">
        <v>28</v>
      </c>
      <c r="J1139" s="80" t="s">
        <v>28</v>
      </c>
      <c r="K1139" s="80">
        <v>86.19</v>
      </c>
      <c r="L1139" s="73">
        <f t="shared" si="324"/>
        <v>76.66</v>
      </c>
      <c r="M1139" s="73">
        <f t="shared" si="325"/>
        <v>79.75</v>
      </c>
      <c r="N1139" s="72" t="str">
        <f t="shared" si="326"/>
        <v>1112</v>
      </c>
      <c r="O1139" s="74">
        <f t="shared" si="327"/>
        <v>6</v>
      </c>
      <c r="P1139" s="72">
        <f t="shared" si="328"/>
        <v>0</v>
      </c>
      <c r="Q1139" s="74">
        <f t="shared" si="329"/>
        <v>22</v>
      </c>
      <c r="R1139" s="72" t="str">
        <f t="shared" si="330"/>
        <v/>
      </c>
      <c r="S1139" s="72" t="str">
        <f t="shared" si="331"/>
        <v/>
      </c>
      <c r="AI1139" s="23">
        <f>'simulateur tarif OQN'!$B$4</f>
        <v>40</v>
      </c>
      <c r="AJ1139" s="24">
        <f t="shared" si="332"/>
        <v>3228.7699999999995</v>
      </c>
      <c r="AK1139" s="24">
        <f t="shared" si="333"/>
        <v>80.719249999999988</v>
      </c>
      <c r="AM1139" t="str">
        <f t="shared" si="334"/>
        <v>ZONEHAUTE</v>
      </c>
      <c r="AN1139" t="str">
        <f t="shared" si="335"/>
        <v>HC</v>
      </c>
      <c r="AO1139" s="20">
        <f t="shared" si="336"/>
        <v>3989.99</v>
      </c>
      <c r="AP1139" s="20">
        <f t="shared" si="337"/>
        <v>2194.4899999999998</v>
      </c>
      <c r="AQ1139" s="20" t="str">
        <f t="shared" si="338"/>
        <v>.</v>
      </c>
      <c r="AR1139" s="20" t="str">
        <f t="shared" si="339"/>
        <v>.</v>
      </c>
      <c r="AS1139" s="20">
        <f t="shared" si="340"/>
        <v>3228.7699999999995</v>
      </c>
      <c r="AT1139" s="20">
        <f t="shared" si="323"/>
        <v>3705.2699999999995</v>
      </c>
      <c r="AU1139" s="20">
        <f t="shared" si="341"/>
        <v>87779.599999999991</v>
      </c>
    </row>
    <row r="1140" spans="1:47" ht="45">
      <c r="A1140" s="54">
        <v>1141</v>
      </c>
      <c r="B1140" s="54" t="s">
        <v>2097</v>
      </c>
      <c r="C1140" s="58" t="s">
        <v>2098</v>
      </c>
      <c r="D1140" s="79">
        <v>36</v>
      </c>
      <c r="E1140" s="79">
        <v>42</v>
      </c>
      <c r="F1140" s="80">
        <v>3403.47</v>
      </c>
      <c r="G1140" s="80">
        <v>86.36</v>
      </c>
      <c r="H1140" s="80">
        <v>3403.47</v>
      </c>
      <c r="I1140" s="80" t="s">
        <v>28</v>
      </c>
      <c r="J1140" s="80" t="s">
        <v>28</v>
      </c>
      <c r="K1140" s="80">
        <v>87.27</v>
      </c>
      <c r="L1140" s="73">
        <f t="shared" si="324"/>
        <v>76.66</v>
      </c>
      <c r="M1140" s="73">
        <f t="shared" si="325"/>
        <v>79.75</v>
      </c>
      <c r="N1140" s="72" t="str">
        <f t="shared" si="326"/>
        <v>1112</v>
      </c>
      <c r="O1140" s="74">
        <f t="shared" si="327"/>
        <v>6</v>
      </c>
      <c r="P1140" s="72">
        <f t="shared" si="328"/>
        <v>0</v>
      </c>
      <c r="Q1140" s="74">
        <f t="shared" si="329"/>
        <v>36</v>
      </c>
      <c r="R1140" s="72" t="str">
        <f t="shared" si="330"/>
        <v/>
      </c>
      <c r="S1140" s="72" t="str">
        <f t="shared" si="331"/>
        <v/>
      </c>
      <c r="AI1140" s="23">
        <f>'simulateur tarif OQN'!$B$4</f>
        <v>40</v>
      </c>
      <c r="AJ1140" s="24">
        <f t="shared" si="332"/>
        <v>3403.47</v>
      </c>
      <c r="AK1140" s="24">
        <f t="shared" si="333"/>
        <v>85.086749999999995</v>
      </c>
      <c r="AM1140" t="str">
        <f t="shared" si="334"/>
        <v>ZONEFORF1</v>
      </c>
      <c r="AN1140" t="str">
        <f t="shared" si="335"/>
        <v>HC</v>
      </c>
      <c r="AO1140" s="20">
        <f t="shared" si="336"/>
        <v>3748.91</v>
      </c>
      <c r="AP1140" s="20">
        <f t="shared" si="337"/>
        <v>3403.47</v>
      </c>
      <c r="AQ1140" s="20" t="str">
        <f t="shared" si="338"/>
        <v>.</v>
      </c>
      <c r="AR1140" s="20" t="str">
        <f t="shared" si="339"/>
        <v>.</v>
      </c>
      <c r="AS1140" s="20">
        <f t="shared" si="340"/>
        <v>3228.93</v>
      </c>
      <c r="AT1140" s="20">
        <f t="shared" si="323"/>
        <v>3759.4300000000003</v>
      </c>
      <c r="AU1140" s="20">
        <f t="shared" si="341"/>
        <v>136138.79999999999</v>
      </c>
    </row>
    <row r="1141" spans="1:47" ht="22.5">
      <c r="A1141" s="54">
        <v>1142</v>
      </c>
      <c r="B1141" s="54" t="s">
        <v>2099</v>
      </c>
      <c r="C1141" s="58" t="s">
        <v>2100</v>
      </c>
      <c r="D1141" s="79">
        <v>1</v>
      </c>
      <c r="E1141" s="79">
        <v>1</v>
      </c>
      <c r="F1141" s="80" t="s">
        <v>28</v>
      </c>
      <c r="G1141" s="80" t="s">
        <v>28</v>
      </c>
      <c r="H1141" s="80">
        <v>74.67</v>
      </c>
      <c r="I1141" s="80" t="s">
        <v>28</v>
      </c>
      <c r="J1141" s="80" t="s">
        <v>28</v>
      </c>
      <c r="K1141" s="80" t="s">
        <v>28</v>
      </c>
      <c r="L1141" s="73" t="str">
        <f t="shared" si="324"/>
        <v/>
      </c>
      <c r="M1141" s="73" t="str">
        <f t="shared" si="325"/>
        <v/>
      </c>
      <c r="N1141" s="72" t="str">
        <f t="shared" si="326"/>
        <v>1115</v>
      </c>
      <c r="O1141" s="74">
        <f t="shared" si="327"/>
        <v>0</v>
      </c>
      <c r="P1141" s="72">
        <f t="shared" si="328"/>
        <v>0</v>
      </c>
      <c r="Q1141" s="74">
        <f t="shared" si="329"/>
        <v>1</v>
      </c>
      <c r="R1141" s="72" t="str">
        <f t="shared" si="330"/>
        <v/>
      </c>
      <c r="S1141" s="72" t="str">
        <f t="shared" si="331"/>
        <v/>
      </c>
      <c r="AI1141" s="23">
        <f>'simulateur tarif OQN'!$B$4</f>
        <v>40</v>
      </c>
      <c r="AJ1141" s="24">
        <f t="shared" si="332"/>
        <v>2986.8</v>
      </c>
      <c r="AK1141" s="24">
        <f t="shared" si="333"/>
        <v>74.67</v>
      </c>
      <c r="AM1141" t="str">
        <f t="shared" si="334"/>
        <v>ZONEHAUTE</v>
      </c>
      <c r="AN1141" t="str">
        <f t="shared" si="335"/>
        <v>HDJ</v>
      </c>
      <c r="AO1141" s="20" t="e">
        <f t="shared" si="336"/>
        <v>#VALUE!</v>
      </c>
      <c r="AP1141" s="20">
        <f t="shared" si="337"/>
        <v>74.67</v>
      </c>
      <c r="AQ1141" s="20" t="str">
        <f t="shared" si="338"/>
        <v>.</v>
      </c>
      <c r="AR1141" s="20" t="str">
        <f t="shared" si="339"/>
        <v>.</v>
      </c>
      <c r="AS1141" s="20" t="e">
        <f t="shared" si="340"/>
        <v>#VALUE!</v>
      </c>
      <c r="AT1141" s="20" t="e">
        <f t="shared" si="323"/>
        <v>#VALUE!</v>
      </c>
      <c r="AU1141" s="20">
        <f t="shared" si="341"/>
        <v>2986.8</v>
      </c>
    </row>
    <row r="1142" spans="1:47" ht="33.75">
      <c r="A1142" s="54">
        <v>1143</v>
      </c>
      <c r="B1142" s="54" t="s">
        <v>2101</v>
      </c>
      <c r="C1142" s="58" t="s">
        <v>2102</v>
      </c>
      <c r="D1142" s="79">
        <v>22</v>
      </c>
      <c r="E1142" s="79">
        <v>28</v>
      </c>
      <c r="F1142" s="80">
        <v>2109.12</v>
      </c>
      <c r="G1142" s="80">
        <v>95.87</v>
      </c>
      <c r="H1142" s="80">
        <v>2109.12</v>
      </c>
      <c r="I1142" s="80" t="s">
        <v>28</v>
      </c>
      <c r="J1142" s="80" t="s">
        <v>28</v>
      </c>
      <c r="K1142" s="80">
        <v>83.7</v>
      </c>
      <c r="L1142" s="73">
        <f t="shared" si="324"/>
        <v>80.709999999999994</v>
      </c>
      <c r="M1142" s="73">
        <f t="shared" si="325"/>
        <v>89.53</v>
      </c>
      <c r="N1142" s="72" t="str">
        <f t="shared" si="326"/>
        <v>1115</v>
      </c>
      <c r="O1142" s="74">
        <f t="shared" si="327"/>
        <v>6</v>
      </c>
      <c r="P1142" s="72">
        <f t="shared" si="328"/>
        <v>0</v>
      </c>
      <c r="Q1142" s="74">
        <f t="shared" si="329"/>
        <v>22</v>
      </c>
      <c r="R1142" s="72" t="str">
        <f t="shared" si="330"/>
        <v/>
      </c>
      <c r="S1142" s="72" t="str">
        <f t="shared" si="331"/>
        <v/>
      </c>
      <c r="AI1142" s="23">
        <f>'simulateur tarif OQN'!$B$4</f>
        <v>40</v>
      </c>
      <c r="AJ1142" s="24">
        <f t="shared" si="332"/>
        <v>3113.52</v>
      </c>
      <c r="AK1142" s="24">
        <f t="shared" si="333"/>
        <v>77.837999999999994</v>
      </c>
      <c r="AM1142" t="str">
        <f t="shared" si="334"/>
        <v>ZONEHAUTE</v>
      </c>
      <c r="AN1142" t="str">
        <f t="shared" si="335"/>
        <v>HC</v>
      </c>
      <c r="AO1142" s="20">
        <f t="shared" si="336"/>
        <v>3834.7799999999997</v>
      </c>
      <c r="AP1142" s="20">
        <f t="shared" si="337"/>
        <v>2109.12</v>
      </c>
      <c r="AQ1142" s="20" t="str">
        <f t="shared" si="338"/>
        <v>.</v>
      </c>
      <c r="AR1142" s="20" t="str">
        <f t="shared" si="339"/>
        <v>.</v>
      </c>
      <c r="AS1142" s="20">
        <f t="shared" si="340"/>
        <v>3113.52</v>
      </c>
      <c r="AT1142" s="20">
        <f t="shared" si="323"/>
        <v>3263.0200000000009</v>
      </c>
      <c r="AU1142" s="20">
        <f t="shared" si="341"/>
        <v>84364.799999999988</v>
      </c>
    </row>
    <row r="1143" spans="1:47" ht="33.75">
      <c r="A1143" s="54">
        <v>1144</v>
      </c>
      <c r="B1143" s="54" t="s">
        <v>2103</v>
      </c>
      <c r="C1143" s="58" t="s">
        <v>2104</v>
      </c>
      <c r="D1143" s="79">
        <v>29</v>
      </c>
      <c r="E1143" s="79">
        <v>35</v>
      </c>
      <c r="F1143" s="80">
        <v>2557.1999999999998</v>
      </c>
      <c r="G1143" s="80">
        <v>64.010000000000005</v>
      </c>
      <c r="H1143" s="80">
        <v>2557.1999999999998</v>
      </c>
      <c r="I1143" s="80" t="s">
        <v>28</v>
      </c>
      <c r="J1143" s="80" t="s">
        <v>28</v>
      </c>
      <c r="K1143" s="80">
        <v>83.7</v>
      </c>
      <c r="L1143" s="73">
        <f t="shared" si="324"/>
        <v>80.709999999999994</v>
      </c>
      <c r="M1143" s="73">
        <f t="shared" si="325"/>
        <v>89.53</v>
      </c>
      <c r="N1143" s="72" t="str">
        <f t="shared" si="326"/>
        <v>1115</v>
      </c>
      <c r="O1143" s="74">
        <f t="shared" si="327"/>
        <v>6</v>
      </c>
      <c r="P1143" s="72">
        <f t="shared" si="328"/>
        <v>0</v>
      </c>
      <c r="Q1143" s="74">
        <f t="shared" si="329"/>
        <v>29</v>
      </c>
      <c r="R1143" s="72" t="str">
        <f t="shared" si="330"/>
        <v/>
      </c>
      <c r="S1143" s="72" t="str">
        <f t="shared" si="331"/>
        <v/>
      </c>
      <c r="AI1143" s="23">
        <f>'simulateur tarif OQN'!$B$4</f>
        <v>40</v>
      </c>
      <c r="AJ1143" s="24">
        <f t="shared" si="332"/>
        <v>2975.7</v>
      </c>
      <c r="AK1143" s="24">
        <f t="shared" si="333"/>
        <v>74.392499999999998</v>
      </c>
      <c r="AM1143" t="str">
        <f t="shared" si="334"/>
        <v>ZONEHAUTE</v>
      </c>
      <c r="AN1143" t="str">
        <f t="shared" si="335"/>
        <v>HC</v>
      </c>
      <c r="AO1143" s="20">
        <f t="shared" si="336"/>
        <v>3261.31</v>
      </c>
      <c r="AP1143" s="20">
        <f t="shared" si="337"/>
        <v>2557.1999999999998</v>
      </c>
      <c r="AQ1143" s="20" t="str">
        <f t="shared" si="338"/>
        <v>.</v>
      </c>
      <c r="AR1143" s="20" t="str">
        <f t="shared" si="339"/>
        <v>.</v>
      </c>
      <c r="AS1143" s="20">
        <f t="shared" si="340"/>
        <v>2975.7</v>
      </c>
      <c r="AT1143" s="20">
        <f t="shared" si="323"/>
        <v>3125.2000000000003</v>
      </c>
      <c r="AU1143" s="20">
        <f t="shared" si="341"/>
        <v>102288</v>
      </c>
    </row>
    <row r="1144" spans="1:47" ht="45">
      <c r="A1144" s="54">
        <v>1145</v>
      </c>
      <c r="B1144" s="54" t="s">
        <v>2105</v>
      </c>
      <c r="C1144" s="58" t="s">
        <v>2106</v>
      </c>
      <c r="D1144" s="79">
        <v>22</v>
      </c>
      <c r="E1144" s="79">
        <v>28</v>
      </c>
      <c r="F1144" s="80">
        <v>2214.48</v>
      </c>
      <c r="G1144" s="80">
        <v>100.66</v>
      </c>
      <c r="H1144" s="80">
        <v>2214.48</v>
      </c>
      <c r="I1144" s="80" t="s">
        <v>28</v>
      </c>
      <c r="J1144" s="80" t="s">
        <v>28</v>
      </c>
      <c r="K1144" s="80">
        <v>86.84</v>
      </c>
      <c r="L1144" s="73">
        <f t="shared" si="324"/>
        <v>80.709999999999994</v>
      </c>
      <c r="M1144" s="73">
        <f t="shared" si="325"/>
        <v>89.53</v>
      </c>
      <c r="N1144" s="72" t="str">
        <f t="shared" si="326"/>
        <v>1115</v>
      </c>
      <c r="O1144" s="74">
        <f t="shared" si="327"/>
        <v>6</v>
      </c>
      <c r="P1144" s="72">
        <f t="shared" si="328"/>
        <v>0</v>
      </c>
      <c r="Q1144" s="74">
        <f t="shared" si="329"/>
        <v>22</v>
      </c>
      <c r="R1144" s="72" t="str">
        <f t="shared" si="330"/>
        <v/>
      </c>
      <c r="S1144" s="72" t="str">
        <f t="shared" si="331"/>
        <v/>
      </c>
      <c r="AI1144" s="23">
        <f>'simulateur tarif OQN'!$B$4</f>
        <v>40</v>
      </c>
      <c r="AJ1144" s="24">
        <f t="shared" si="332"/>
        <v>3256.56</v>
      </c>
      <c r="AK1144" s="24">
        <f t="shared" si="333"/>
        <v>81.414000000000001</v>
      </c>
      <c r="AM1144" t="str">
        <f t="shared" si="334"/>
        <v>ZONEHAUTE</v>
      </c>
      <c r="AN1144" t="str">
        <f t="shared" si="335"/>
        <v>HC</v>
      </c>
      <c r="AO1144" s="20">
        <f t="shared" si="336"/>
        <v>4026.3599999999997</v>
      </c>
      <c r="AP1144" s="20">
        <f t="shared" si="337"/>
        <v>2214.48</v>
      </c>
      <c r="AQ1144" s="20" t="str">
        <f t="shared" si="338"/>
        <v>.</v>
      </c>
      <c r="AR1144" s="20" t="str">
        <f t="shared" si="339"/>
        <v>.</v>
      </c>
      <c r="AS1144" s="20">
        <f t="shared" si="340"/>
        <v>3256.56</v>
      </c>
      <c r="AT1144" s="20">
        <f t="shared" si="323"/>
        <v>3563.06</v>
      </c>
      <c r="AU1144" s="20">
        <f t="shared" si="341"/>
        <v>88579.199999999997</v>
      </c>
    </row>
    <row r="1145" spans="1:47" ht="45">
      <c r="A1145" s="54">
        <v>1146</v>
      </c>
      <c r="B1145" s="54" t="s">
        <v>2107</v>
      </c>
      <c r="C1145" s="58" t="s">
        <v>2108</v>
      </c>
      <c r="D1145" s="79">
        <v>43</v>
      </c>
      <c r="E1145" s="79">
        <v>49</v>
      </c>
      <c r="F1145" s="80">
        <v>4094.05</v>
      </c>
      <c r="G1145" s="80">
        <v>89.5</v>
      </c>
      <c r="H1145" s="80">
        <v>4094.05</v>
      </c>
      <c r="I1145" s="80" t="s">
        <v>28</v>
      </c>
      <c r="J1145" s="80" t="s">
        <v>28</v>
      </c>
      <c r="K1145" s="80">
        <v>88.57</v>
      </c>
      <c r="L1145" s="73">
        <f t="shared" si="324"/>
        <v>80.709999999999994</v>
      </c>
      <c r="M1145" s="73">
        <f t="shared" si="325"/>
        <v>89.53</v>
      </c>
      <c r="N1145" s="72" t="str">
        <f t="shared" si="326"/>
        <v>1115</v>
      </c>
      <c r="O1145" s="74">
        <f t="shared" si="327"/>
        <v>6</v>
      </c>
      <c r="P1145" s="72">
        <f t="shared" si="328"/>
        <v>0</v>
      </c>
      <c r="Q1145" s="74">
        <f t="shared" si="329"/>
        <v>43</v>
      </c>
      <c r="R1145" s="72" t="str">
        <f t="shared" si="330"/>
        <v/>
      </c>
      <c r="S1145" s="72" t="str">
        <f t="shared" si="331"/>
        <v/>
      </c>
      <c r="AI1145" s="23">
        <f>'simulateur tarif OQN'!$B$4</f>
        <v>40</v>
      </c>
      <c r="AJ1145" s="24">
        <f t="shared" si="332"/>
        <v>3825.55</v>
      </c>
      <c r="AK1145" s="24">
        <f t="shared" si="333"/>
        <v>95.638750000000002</v>
      </c>
      <c r="AM1145" t="str">
        <f t="shared" si="334"/>
        <v>ZONEBASSE</v>
      </c>
      <c r="AN1145" t="str">
        <f t="shared" si="335"/>
        <v>HC</v>
      </c>
      <c r="AO1145" s="20">
        <f t="shared" si="336"/>
        <v>3825.55</v>
      </c>
      <c r="AP1145" s="20">
        <f t="shared" si="337"/>
        <v>4094.05</v>
      </c>
      <c r="AQ1145" s="20" t="str">
        <f t="shared" si="338"/>
        <v>.</v>
      </c>
      <c r="AR1145" s="20" t="str">
        <f t="shared" si="339"/>
        <v>.</v>
      </c>
      <c r="AS1145" s="20">
        <f t="shared" si="340"/>
        <v>3296.92</v>
      </c>
      <c r="AT1145" s="20">
        <f t="shared" si="323"/>
        <v>3689.9200000000005</v>
      </c>
      <c r="AU1145" s="20">
        <f t="shared" si="341"/>
        <v>163762</v>
      </c>
    </row>
    <row r="1146" spans="1:47">
      <c r="A1146" s="54">
        <v>1147</v>
      </c>
      <c r="B1146" s="54" t="s">
        <v>2109</v>
      </c>
      <c r="C1146" s="55" t="s">
        <v>2110</v>
      </c>
      <c r="D1146" s="79">
        <v>1</v>
      </c>
      <c r="E1146" s="79">
        <v>1</v>
      </c>
      <c r="F1146" s="80" t="s">
        <v>28</v>
      </c>
      <c r="G1146" s="80" t="s">
        <v>28</v>
      </c>
      <c r="H1146" s="80">
        <v>88.31</v>
      </c>
      <c r="I1146" s="80" t="s">
        <v>28</v>
      </c>
      <c r="J1146" s="80" t="s">
        <v>28</v>
      </c>
      <c r="K1146" s="80" t="s">
        <v>28</v>
      </c>
      <c r="L1146" s="73" t="str">
        <f t="shared" si="324"/>
        <v/>
      </c>
      <c r="M1146" s="73" t="str">
        <f t="shared" si="325"/>
        <v/>
      </c>
      <c r="N1146" s="72" t="str">
        <f t="shared" si="326"/>
        <v>1118</v>
      </c>
      <c r="O1146" s="74">
        <f t="shared" si="327"/>
        <v>0</v>
      </c>
      <c r="P1146" s="72">
        <f t="shared" si="328"/>
        <v>0</v>
      </c>
      <c r="Q1146" s="74">
        <f t="shared" si="329"/>
        <v>1</v>
      </c>
      <c r="R1146" s="72" t="str">
        <f t="shared" si="330"/>
        <v/>
      </c>
      <c r="S1146" s="72" t="str">
        <f t="shared" si="331"/>
        <v/>
      </c>
      <c r="AI1146" s="23">
        <f>'simulateur tarif OQN'!$B$4</f>
        <v>40</v>
      </c>
      <c r="AJ1146" s="24">
        <f t="shared" si="332"/>
        <v>3532.4</v>
      </c>
      <c r="AK1146" s="24">
        <f t="shared" si="333"/>
        <v>88.31</v>
      </c>
      <c r="AM1146" t="str">
        <f t="shared" si="334"/>
        <v>ZONEHAUTE</v>
      </c>
      <c r="AN1146" t="str">
        <f t="shared" si="335"/>
        <v>HDJ</v>
      </c>
      <c r="AO1146" s="20" t="e">
        <f t="shared" si="336"/>
        <v>#VALUE!</v>
      </c>
      <c r="AP1146" s="20">
        <f t="shared" si="337"/>
        <v>88.31</v>
      </c>
      <c r="AQ1146" s="20" t="str">
        <f t="shared" si="338"/>
        <v>.</v>
      </c>
      <c r="AR1146" s="20" t="str">
        <f t="shared" si="339"/>
        <v>.</v>
      </c>
      <c r="AS1146" s="20" t="e">
        <f t="shared" si="340"/>
        <v>#VALUE!</v>
      </c>
      <c r="AT1146" s="20" t="e">
        <f t="shared" si="323"/>
        <v>#VALUE!</v>
      </c>
      <c r="AU1146" s="20">
        <f t="shared" si="341"/>
        <v>3532.4</v>
      </c>
    </row>
    <row r="1147" spans="1:47" ht="22.5">
      <c r="A1147" s="54">
        <v>1148</v>
      </c>
      <c r="B1147" s="54" t="s">
        <v>2111</v>
      </c>
      <c r="C1147" s="58" t="s">
        <v>2112</v>
      </c>
      <c r="D1147" s="79">
        <v>29</v>
      </c>
      <c r="E1147" s="79">
        <v>35</v>
      </c>
      <c r="F1147" s="80">
        <v>3108.02</v>
      </c>
      <c r="G1147" s="80">
        <v>107.17</v>
      </c>
      <c r="H1147" s="80">
        <v>3108.02</v>
      </c>
      <c r="I1147" s="80" t="s">
        <v>28</v>
      </c>
      <c r="J1147" s="80" t="s">
        <v>28</v>
      </c>
      <c r="K1147" s="80">
        <v>100.11</v>
      </c>
      <c r="L1147" s="73">
        <f t="shared" si="324"/>
        <v>93.73</v>
      </c>
      <c r="M1147" s="73">
        <f t="shared" si="325"/>
        <v>123.34</v>
      </c>
      <c r="N1147" s="72" t="str">
        <f t="shared" si="326"/>
        <v>1118</v>
      </c>
      <c r="O1147" s="74">
        <f t="shared" si="327"/>
        <v>6</v>
      </c>
      <c r="P1147" s="72">
        <f t="shared" si="328"/>
        <v>0</v>
      </c>
      <c r="Q1147" s="74">
        <f t="shared" si="329"/>
        <v>29</v>
      </c>
      <c r="R1147" s="72" t="str">
        <f t="shared" si="330"/>
        <v/>
      </c>
      <c r="S1147" s="72" t="str">
        <f t="shared" si="331"/>
        <v/>
      </c>
      <c r="AI1147" s="23">
        <f>'simulateur tarif OQN'!$B$4</f>
        <v>40</v>
      </c>
      <c r="AJ1147" s="24">
        <f t="shared" si="332"/>
        <v>3608.57</v>
      </c>
      <c r="AK1147" s="24">
        <f t="shared" si="333"/>
        <v>90.214250000000007</v>
      </c>
      <c r="AM1147" t="str">
        <f t="shared" si="334"/>
        <v>ZONEHAUTE</v>
      </c>
      <c r="AN1147" t="str">
        <f t="shared" si="335"/>
        <v>HC</v>
      </c>
      <c r="AO1147" s="20">
        <f t="shared" si="336"/>
        <v>4286.8900000000003</v>
      </c>
      <c r="AP1147" s="20">
        <f t="shared" si="337"/>
        <v>3108.02</v>
      </c>
      <c r="AQ1147" s="20" t="str">
        <f t="shared" si="338"/>
        <v>.</v>
      </c>
      <c r="AR1147" s="20" t="str">
        <f t="shared" si="339"/>
        <v>.</v>
      </c>
      <c r="AS1147" s="20">
        <f t="shared" si="340"/>
        <v>3608.57</v>
      </c>
      <c r="AT1147" s="20">
        <f t="shared" ref="AT1147:AT1210" si="342">IF(P1147=1,J1147+(90-E1147)*K1147,H1147+(90-E1147)*K1147)+(AI1147-90)*L1147</f>
        <v>3927.5699999999997</v>
      </c>
      <c r="AU1147" s="20">
        <f t="shared" si="341"/>
        <v>124320.8</v>
      </c>
    </row>
    <row r="1148" spans="1:47" ht="22.5">
      <c r="A1148" s="54">
        <v>1149</v>
      </c>
      <c r="B1148" s="54" t="s">
        <v>2113</v>
      </c>
      <c r="C1148" s="58" t="s">
        <v>2114</v>
      </c>
      <c r="D1148" s="79">
        <v>36</v>
      </c>
      <c r="E1148" s="79">
        <v>42</v>
      </c>
      <c r="F1148" s="80">
        <v>3837.35</v>
      </c>
      <c r="G1148" s="80">
        <v>104.19</v>
      </c>
      <c r="H1148" s="80">
        <v>3837.35</v>
      </c>
      <c r="I1148" s="80" t="s">
        <v>28</v>
      </c>
      <c r="J1148" s="80" t="s">
        <v>28</v>
      </c>
      <c r="K1148" s="80">
        <v>100.11</v>
      </c>
      <c r="L1148" s="73">
        <f t="shared" si="324"/>
        <v>93.73</v>
      </c>
      <c r="M1148" s="73">
        <f t="shared" si="325"/>
        <v>123.34</v>
      </c>
      <c r="N1148" s="72" t="str">
        <f t="shared" si="326"/>
        <v>1118</v>
      </c>
      <c r="O1148" s="74">
        <f t="shared" si="327"/>
        <v>6</v>
      </c>
      <c r="P1148" s="72">
        <f t="shared" si="328"/>
        <v>0</v>
      </c>
      <c r="Q1148" s="74">
        <f t="shared" si="329"/>
        <v>36</v>
      </c>
      <c r="R1148" s="72" t="str">
        <f t="shared" si="330"/>
        <v/>
      </c>
      <c r="S1148" s="72" t="str">
        <f t="shared" si="331"/>
        <v/>
      </c>
      <c r="AI1148" s="23">
        <f>'simulateur tarif OQN'!$B$4</f>
        <v>40</v>
      </c>
      <c r="AJ1148" s="24">
        <f t="shared" si="332"/>
        <v>3837.35</v>
      </c>
      <c r="AK1148" s="24">
        <f t="shared" si="333"/>
        <v>95.933750000000003</v>
      </c>
      <c r="AM1148" t="str">
        <f t="shared" si="334"/>
        <v>ZONEFORF1</v>
      </c>
      <c r="AN1148" t="str">
        <f t="shared" si="335"/>
        <v>HC</v>
      </c>
      <c r="AO1148" s="20">
        <f t="shared" si="336"/>
        <v>4254.1099999999997</v>
      </c>
      <c r="AP1148" s="20">
        <f t="shared" si="337"/>
        <v>3837.35</v>
      </c>
      <c r="AQ1148" s="20" t="str">
        <f t="shared" si="338"/>
        <v>.</v>
      </c>
      <c r="AR1148" s="20" t="str">
        <f t="shared" si="339"/>
        <v>.</v>
      </c>
      <c r="AS1148" s="20">
        <f t="shared" si="340"/>
        <v>3637.13</v>
      </c>
      <c r="AT1148" s="20">
        <f t="shared" si="342"/>
        <v>3956.1299999999992</v>
      </c>
      <c r="AU1148" s="20">
        <f t="shared" si="341"/>
        <v>153494</v>
      </c>
    </row>
    <row r="1149" spans="1:47" ht="33.75">
      <c r="A1149" s="54">
        <v>1150</v>
      </c>
      <c r="B1149" s="54" t="s">
        <v>2115</v>
      </c>
      <c r="C1149" s="58" t="s">
        <v>2116</v>
      </c>
      <c r="D1149" s="79">
        <v>29</v>
      </c>
      <c r="E1149" s="79">
        <v>35</v>
      </c>
      <c r="F1149" s="80">
        <v>3034.51</v>
      </c>
      <c r="G1149" s="80">
        <v>104.64</v>
      </c>
      <c r="H1149" s="80">
        <v>3034.51</v>
      </c>
      <c r="I1149" s="80" t="s">
        <v>28</v>
      </c>
      <c r="J1149" s="80" t="s">
        <v>28</v>
      </c>
      <c r="K1149" s="80">
        <v>94.57</v>
      </c>
      <c r="L1149" s="73">
        <f t="shared" si="324"/>
        <v>93.73</v>
      </c>
      <c r="M1149" s="73">
        <f t="shared" si="325"/>
        <v>123.34</v>
      </c>
      <c r="N1149" s="72" t="str">
        <f t="shared" si="326"/>
        <v>1118</v>
      </c>
      <c r="O1149" s="74">
        <f t="shared" si="327"/>
        <v>6</v>
      </c>
      <c r="P1149" s="72">
        <f t="shared" si="328"/>
        <v>0</v>
      </c>
      <c r="Q1149" s="74">
        <f t="shared" si="329"/>
        <v>29</v>
      </c>
      <c r="R1149" s="72" t="str">
        <f t="shared" si="330"/>
        <v/>
      </c>
      <c r="S1149" s="72" t="str">
        <f t="shared" si="331"/>
        <v/>
      </c>
      <c r="AI1149" s="23">
        <f>'simulateur tarif OQN'!$B$4</f>
        <v>40</v>
      </c>
      <c r="AJ1149" s="24">
        <f t="shared" si="332"/>
        <v>3507.36</v>
      </c>
      <c r="AK1149" s="24">
        <f t="shared" si="333"/>
        <v>87.683999999999997</v>
      </c>
      <c r="AM1149" t="str">
        <f t="shared" si="334"/>
        <v>ZONEHAUTE</v>
      </c>
      <c r="AN1149" t="str">
        <f t="shared" si="335"/>
        <v>HC</v>
      </c>
      <c r="AO1149" s="20">
        <f t="shared" si="336"/>
        <v>4185.55</v>
      </c>
      <c r="AP1149" s="20">
        <f t="shared" si="337"/>
        <v>3034.51</v>
      </c>
      <c r="AQ1149" s="20" t="str">
        <f t="shared" si="338"/>
        <v>.</v>
      </c>
      <c r="AR1149" s="20" t="str">
        <f t="shared" si="339"/>
        <v>.</v>
      </c>
      <c r="AS1149" s="20">
        <f t="shared" si="340"/>
        <v>3507.36</v>
      </c>
      <c r="AT1149" s="20">
        <f t="shared" si="342"/>
        <v>3549.3600000000006</v>
      </c>
      <c r="AU1149" s="20">
        <f t="shared" si="341"/>
        <v>121380.40000000001</v>
      </c>
    </row>
    <row r="1150" spans="1:47" ht="33.75">
      <c r="A1150" s="54">
        <v>1151</v>
      </c>
      <c r="B1150" s="54" t="s">
        <v>2117</v>
      </c>
      <c r="C1150" s="58" t="s">
        <v>2118</v>
      </c>
      <c r="D1150" s="79">
        <v>43</v>
      </c>
      <c r="E1150" s="79">
        <v>49</v>
      </c>
      <c r="F1150" s="80">
        <v>4087.74</v>
      </c>
      <c r="G1150" s="80">
        <v>75.23</v>
      </c>
      <c r="H1150" s="80">
        <v>4087.74</v>
      </c>
      <c r="I1150" s="80" t="s">
        <v>28</v>
      </c>
      <c r="J1150" s="80" t="s">
        <v>28</v>
      </c>
      <c r="K1150" s="80">
        <v>94.57</v>
      </c>
      <c r="L1150" s="73">
        <f t="shared" si="324"/>
        <v>93.73</v>
      </c>
      <c r="M1150" s="73">
        <f t="shared" si="325"/>
        <v>123.34</v>
      </c>
      <c r="N1150" s="72" t="str">
        <f t="shared" si="326"/>
        <v>1118</v>
      </c>
      <c r="O1150" s="74">
        <f t="shared" si="327"/>
        <v>6</v>
      </c>
      <c r="P1150" s="72">
        <f t="shared" si="328"/>
        <v>0</v>
      </c>
      <c r="Q1150" s="74">
        <f t="shared" si="329"/>
        <v>43</v>
      </c>
      <c r="R1150" s="72" t="str">
        <f t="shared" si="330"/>
        <v/>
      </c>
      <c r="S1150" s="72" t="str">
        <f t="shared" si="331"/>
        <v/>
      </c>
      <c r="AI1150" s="23">
        <f>'simulateur tarif OQN'!$B$4</f>
        <v>40</v>
      </c>
      <c r="AJ1150" s="24">
        <f t="shared" si="332"/>
        <v>3862.0499999999997</v>
      </c>
      <c r="AK1150" s="24">
        <f t="shared" si="333"/>
        <v>96.551249999999996</v>
      </c>
      <c r="AM1150" t="str">
        <f t="shared" si="334"/>
        <v>ZONEBASSE</v>
      </c>
      <c r="AN1150" t="str">
        <f t="shared" si="335"/>
        <v>HC</v>
      </c>
      <c r="AO1150" s="20">
        <f t="shared" si="336"/>
        <v>3862.0499999999997</v>
      </c>
      <c r="AP1150" s="20">
        <f t="shared" si="337"/>
        <v>4087.74</v>
      </c>
      <c r="AQ1150" s="20" t="str">
        <f t="shared" si="338"/>
        <v>.</v>
      </c>
      <c r="AR1150" s="20" t="str">
        <f t="shared" si="339"/>
        <v>.</v>
      </c>
      <c r="AS1150" s="20">
        <f t="shared" si="340"/>
        <v>3236.6099999999997</v>
      </c>
      <c r="AT1150" s="20">
        <f t="shared" si="342"/>
        <v>3278.6099999999997</v>
      </c>
      <c r="AU1150" s="20">
        <f t="shared" si="341"/>
        <v>163509.59999999998</v>
      </c>
    </row>
    <row r="1151" spans="1:47" ht="33.75">
      <c r="A1151" s="54">
        <v>1152</v>
      </c>
      <c r="B1151" s="54" t="s">
        <v>2119</v>
      </c>
      <c r="C1151" s="58" t="s">
        <v>2120</v>
      </c>
      <c r="D1151" s="79">
        <v>29</v>
      </c>
      <c r="E1151" s="79">
        <v>35</v>
      </c>
      <c r="F1151" s="80">
        <v>3157.05</v>
      </c>
      <c r="G1151" s="80">
        <v>108.86</v>
      </c>
      <c r="H1151" s="80">
        <v>3157.05</v>
      </c>
      <c r="I1151" s="80" t="s">
        <v>28</v>
      </c>
      <c r="J1151" s="80" t="s">
        <v>28</v>
      </c>
      <c r="K1151" s="80">
        <v>100.06</v>
      </c>
      <c r="L1151" s="73">
        <f t="shared" si="324"/>
        <v>93.73</v>
      </c>
      <c r="M1151" s="73">
        <f t="shared" si="325"/>
        <v>123.34</v>
      </c>
      <c r="N1151" s="72" t="str">
        <f t="shared" si="326"/>
        <v>1118</v>
      </c>
      <c r="O1151" s="74">
        <f t="shared" si="327"/>
        <v>6</v>
      </c>
      <c r="P1151" s="72">
        <f t="shared" si="328"/>
        <v>0</v>
      </c>
      <c r="Q1151" s="74">
        <f t="shared" si="329"/>
        <v>29</v>
      </c>
      <c r="R1151" s="72" t="str">
        <f t="shared" si="330"/>
        <v/>
      </c>
      <c r="S1151" s="72" t="str">
        <f t="shared" si="331"/>
        <v/>
      </c>
      <c r="AI1151" s="23">
        <f>'simulateur tarif OQN'!$B$4</f>
        <v>40</v>
      </c>
      <c r="AJ1151" s="24">
        <f t="shared" si="332"/>
        <v>3657.3500000000004</v>
      </c>
      <c r="AK1151" s="24">
        <f t="shared" si="333"/>
        <v>91.433750000000003</v>
      </c>
      <c r="AM1151" t="str">
        <f t="shared" si="334"/>
        <v>ZONEHAUTE</v>
      </c>
      <c r="AN1151" t="str">
        <f t="shared" si="335"/>
        <v>HC</v>
      </c>
      <c r="AO1151" s="20">
        <f t="shared" si="336"/>
        <v>4354.51</v>
      </c>
      <c r="AP1151" s="20">
        <f t="shared" si="337"/>
        <v>3157.05</v>
      </c>
      <c r="AQ1151" s="20" t="str">
        <f t="shared" si="338"/>
        <v>.</v>
      </c>
      <c r="AR1151" s="20" t="str">
        <f t="shared" si="339"/>
        <v>.</v>
      </c>
      <c r="AS1151" s="20">
        <f t="shared" si="340"/>
        <v>3657.3500000000004</v>
      </c>
      <c r="AT1151" s="20">
        <f t="shared" si="342"/>
        <v>3973.8500000000004</v>
      </c>
      <c r="AU1151" s="20">
        <f t="shared" si="341"/>
        <v>126282</v>
      </c>
    </row>
    <row r="1152" spans="1:47" ht="33.75">
      <c r="A1152" s="54">
        <v>1153</v>
      </c>
      <c r="B1152" s="54" t="s">
        <v>2121</v>
      </c>
      <c r="C1152" s="58" t="s">
        <v>2122</v>
      </c>
      <c r="D1152" s="79">
        <v>50</v>
      </c>
      <c r="E1152" s="79">
        <v>56</v>
      </c>
      <c r="F1152" s="80">
        <v>5086.53</v>
      </c>
      <c r="G1152" s="80">
        <v>91.88</v>
      </c>
      <c r="H1152" s="80">
        <v>5086.53</v>
      </c>
      <c r="I1152" s="80" t="s">
        <v>28</v>
      </c>
      <c r="J1152" s="80" t="s">
        <v>28</v>
      </c>
      <c r="K1152" s="80">
        <v>100.06</v>
      </c>
      <c r="L1152" s="73">
        <f t="shared" si="324"/>
        <v>93.73</v>
      </c>
      <c r="M1152" s="73">
        <f t="shared" si="325"/>
        <v>123.34</v>
      </c>
      <c r="N1152" s="72" t="str">
        <f t="shared" si="326"/>
        <v>1118</v>
      </c>
      <c r="O1152" s="74">
        <f t="shared" si="327"/>
        <v>6</v>
      </c>
      <c r="P1152" s="72">
        <f t="shared" si="328"/>
        <v>0</v>
      </c>
      <c r="Q1152" s="74">
        <f t="shared" si="329"/>
        <v>50</v>
      </c>
      <c r="R1152" s="72" t="str">
        <f t="shared" si="330"/>
        <v/>
      </c>
      <c r="S1152" s="72" t="str">
        <f t="shared" si="331"/>
        <v/>
      </c>
      <c r="AI1152" s="23">
        <f>'simulateur tarif OQN'!$B$4</f>
        <v>40</v>
      </c>
      <c r="AJ1152" s="24">
        <f t="shared" si="332"/>
        <v>4167.7299999999996</v>
      </c>
      <c r="AK1152" s="24">
        <f t="shared" si="333"/>
        <v>104.19324999999999</v>
      </c>
      <c r="AM1152" t="str">
        <f t="shared" si="334"/>
        <v>ZONEBASSE</v>
      </c>
      <c r="AN1152" t="str">
        <f t="shared" si="335"/>
        <v>HC</v>
      </c>
      <c r="AO1152" s="20">
        <f t="shared" si="336"/>
        <v>4167.7299999999996</v>
      </c>
      <c r="AP1152" s="20">
        <f t="shared" si="337"/>
        <v>5086.53</v>
      </c>
      <c r="AQ1152" s="20" t="str">
        <f t="shared" si="338"/>
        <v>.</v>
      </c>
      <c r="AR1152" s="20" t="str">
        <f t="shared" si="339"/>
        <v>.</v>
      </c>
      <c r="AS1152" s="20">
        <f t="shared" si="340"/>
        <v>3485.5699999999997</v>
      </c>
      <c r="AT1152" s="20">
        <f t="shared" si="342"/>
        <v>3802.0699999999997</v>
      </c>
      <c r="AU1152" s="20">
        <f t="shared" si="341"/>
        <v>203461.19999999998</v>
      </c>
    </row>
    <row r="1153" spans="1:47" ht="22.5">
      <c r="A1153" s="54">
        <v>1154</v>
      </c>
      <c r="B1153" s="54" t="s">
        <v>2123</v>
      </c>
      <c r="C1153" s="58" t="s">
        <v>2124</v>
      </c>
      <c r="D1153" s="79">
        <v>22</v>
      </c>
      <c r="E1153" s="79">
        <v>28</v>
      </c>
      <c r="F1153" s="80">
        <v>2243.04</v>
      </c>
      <c r="G1153" s="80">
        <v>101.96</v>
      </c>
      <c r="H1153" s="80">
        <v>2243.04</v>
      </c>
      <c r="I1153" s="80" t="s">
        <v>28</v>
      </c>
      <c r="J1153" s="80" t="s">
        <v>28</v>
      </c>
      <c r="K1153" s="80">
        <v>87.96</v>
      </c>
      <c r="L1153" s="73">
        <f t="shared" si="324"/>
        <v>88.42</v>
      </c>
      <c r="M1153" s="73">
        <f t="shared" si="325"/>
        <v>123.34</v>
      </c>
      <c r="N1153" s="72" t="str">
        <f t="shared" si="326"/>
        <v>1118</v>
      </c>
      <c r="O1153" s="74">
        <f t="shared" si="327"/>
        <v>6</v>
      </c>
      <c r="P1153" s="72">
        <f t="shared" si="328"/>
        <v>0</v>
      </c>
      <c r="Q1153" s="74">
        <f t="shared" si="329"/>
        <v>22</v>
      </c>
      <c r="R1153" s="72" t="str">
        <f t="shared" si="330"/>
        <v/>
      </c>
      <c r="S1153" s="72" t="str">
        <f t="shared" si="331"/>
        <v/>
      </c>
      <c r="AI1153" s="23">
        <f>'simulateur tarif OQN'!$B$4</f>
        <v>40</v>
      </c>
      <c r="AJ1153" s="24">
        <f t="shared" si="332"/>
        <v>3298.56</v>
      </c>
      <c r="AK1153" s="24">
        <f t="shared" si="333"/>
        <v>82.463999999999999</v>
      </c>
      <c r="AM1153" t="str">
        <f t="shared" si="334"/>
        <v>ZONEHAUTE</v>
      </c>
      <c r="AN1153" t="str">
        <f t="shared" si="335"/>
        <v>HC</v>
      </c>
      <c r="AO1153" s="20">
        <f t="shared" si="336"/>
        <v>4078.3199999999997</v>
      </c>
      <c r="AP1153" s="20">
        <f t="shared" si="337"/>
        <v>2243.04</v>
      </c>
      <c r="AQ1153" s="20" t="str">
        <f t="shared" si="338"/>
        <v>.</v>
      </c>
      <c r="AR1153" s="20" t="str">
        <f t="shared" si="339"/>
        <v>.</v>
      </c>
      <c r="AS1153" s="20">
        <f t="shared" si="340"/>
        <v>3298.56</v>
      </c>
      <c r="AT1153" s="20">
        <f t="shared" si="342"/>
        <v>3275.5599999999995</v>
      </c>
      <c r="AU1153" s="20">
        <f t="shared" si="341"/>
        <v>89721.600000000006</v>
      </c>
    </row>
    <row r="1154" spans="1:47" ht="22.5">
      <c r="A1154" s="54">
        <v>1155</v>
      </c>
      <c r="B1154" s="54" t="s">
        <v>2125</v>
      </c>
      <c r="C1154" s="58" t="s">
        <v>2126</v>
      </c>
      <c r="D1154" s="79">
        <v>29</v>
      </c>
      <c r="E1154" s="79">
        <v>35</v>
      </c>
      <c r="F1154" s="80">
        <v>2856.43</v>
      </c>
      <c r="G1154" s="80">
        <v>87.63</v>
      </c>
      <c r="H1154" s="80">
        <v>2856.43</v>
      </c>
      <c r="I1154" s="80" t="s">
        <v>28</v>
      </c>
      <c r="J1154" s="80" t="s">
        <v>28</v>
      </c>
      <c r="K1154" s="80">
        <v>98.5</v>
      </c>
      <c r="L1154" s="73">
        <f t="shared" si="324"/>
        <v>88.42</v>
      </c>
      <c r="M1154" s="73">
        <f t="shared" si="325"/>
        <v>123.34</v>
      </c>
      <c r="N1154" s="72" t="str">
        <f t="shared" si="326"/>
        <v>1118</v>
      </c>
      <c r="O1154" s="74">
        <f t="shared" si="327"/>
        <v>6</v>
      </c>
      <c r="P1154" s="72">
        <f t="shared" si="328"/>
        <v>0</v>
      </c>
      <c r="Q1154" s="74">
        <f t="shared" si="329"/>
        <v>29</v>
      </c>
      <c r="R1154" s="72" t="str">
        <f t="shared" si="330"/>
        <v/>
      </c>
      <c r="S1154" s="72" t="str">
        <f t="shared" si="331"/>
        <v/>
      </c>
      <c r="AI1154" s="23">
        <f>'simulateur tarif OQN'!$B$4</f>
        <v>40</v>
      </c>
      <c r="AJ1154" s="24">
        <f t="shared" si="332"/>
        <v>3348.93</v>
      </c>
      <c r="AK1154" s="24">
        <f t="shared" si="333"/>
        <v>83.723249999999993</v>
      </c>
      <c r="AM1154" t="str">
        <f t="shared" si="334"/>
        <v>ZONEHAUTE</v>
      </c>
      <c r="AN1154" t="str">
        <f t="shared" si="335"/>
        <v>HC</v>
      </c>
      <c r="AO1154" s="20">
        <f t="shared" si="336"/>
        <v>3820.3599999999997</v>
      </c>
      <c r="AP1154" s="20">
        <f t="shared" si="337"/>
        <v>2856.43</v>
      </c>
      <c r="AQ1154" s="20" t="str">
        <f t="shared" si="338"/>
        <v>.</v>
      </c>
      <c r="AR1154" s="20" t="str">
        <f t="shared" si="339"/>
        <v>.</v>
      </c>
      <c r="AS1154" s="20">
        <f t="shared" si="340"/>
        <v>3348.93</v>
      </c>
      <c r="AT1154" s="20">
        <f t="shared" si="342"/>
        <v>3852.9300000000003</v>
      </c>
      <c r="AU1154" s="20">
        <f t="shared" si="341"/>
        <v>114257.2</v>
      </c>
    </row>
    <row r="1155" spans="1:47" ht="33.75">
      <c r="A1155" s="54">
        <v>1156</v>
      </c>
      <c r="B1155" s="54" t="s">
        <v>2127</v>
      </c>
      <c r="C1155" s="58" t="s">
        <v>2128</v>
      </c>
      <c r="D1155" s="79">
        <v>36</v>
      </c>
      <c r="E1155" s="79">
        <v>42</v>
      </c>
      <c r="F1155" s="80">
        <v>3301.71</v>
      </c>
      <c r="G1155" s="80">
        <v>91.71</v>
      </c>
      <c r="H1155" s="80">
        <v>3301.71</v>
      </c>
      <c r="I1155" s="80" t="s">
        <v>28</v>
      </c>
      <c r="J1155" s="80" t="s">
        <v>28</v>
      </c>
      <c r="K1155" s="80">
        <v>85.1</v>
      </c>
      <c r="L1155" s="73">
        <f t="shared" si="324"/>
        <v>88.42</v>
      </c>
      <c r="M1155" s="73">
        <f t="shared" si="325"/>
        <v>123.34</v>
      </c>
      <c r="N1155" s="72" t="str">
        <f t="shared" si="326"/>
        <v>1118</v>
      </c>
      <c r="O1155" s="74">
        <f t="shared" si="327"/>
        <v>6</v>
      </c>
      <c r="P1155" s="72">
        <f t="shared" si="328"/>
        <v>0</v>
      </c>
      <c r="Q1155" s="74">
        <f t="shared" si="329"/>
        <v>36</v>
      </c>
      <c r="R1155" s="72" t="str">
        <f t="shared" si="330"/>
        <v/>
      </c>
      <c r="S1155" s="72" t="str">
        <f t="shared" si="331"/>
        <v/>
      </c>
      <c r="AI1155" s="23">
        <f>'simulateur tarif OQN'!$B$4</f>
        <v>40</v>
      </c>
      <c r="AJ1155" s="24">
        <f t="shared" si="332"/>
        <v>3301.71</v>
      </c>
      <c r="AK1155" s="24">
        <f t="shared" si="333"/>
        <v>82.542749999999998</v>
      </c>
      <c r="AM1155" t="str">
        <f t="shared" si="334"/>
        <v>ZONEFORF1</v>
      </c>
      <c r="AN1155" t="str">
        <f t="shared" si="335"/>
        <v>HC</v>
      </c>
      <c r="AO1155" s="20">
        <f t="shared" si="336"/>
        <v>3668.55</v>
      </c>
      <c r="AP1155" s="20">
        <f t="shared" si="337"/>
        <v>3301.71</v>
      </c>
      <c r="AQ1155" s="20" t="str">
        <f t="shared" si="338"/>
        <v>.</v>
      </c>
      <c r="AR1155" s="20" t="str">
        <f t="shared" si="339"/>
        <v>.</v>
      </c>
      <c r="AS1155" s="20">
        <f t="shared" si="340"/>
        <v>3131.51</v>
      </c>
      <c r="AT1155" s="20">
        <f t="shared" si="342"/>
        <v>2965.51</v>
      </c>
      <c r="AU1155" s="20">
        <f t="shared" si="341"/>
        <v>132068.4</v>
      </c>
    </row>
    <row r="1156" spans="1:47" ht="33.75">
      <c r="A1156" s="54">
        <v>1157</v>
      </c>
      <c r="B1156" s="54" t="s">
        <v>2129</v>
      </c>
      <c r="C1156" s="58" t="s">
        <v>2130</v>
      </c>
      <c r="D1156" s="79">
        <v>50</v>
      </c>
      <c r="E1156" s="79">
        <v>56</v>
      </c>
      <c r="F1156" s="80">
        <v>5038.8500000000004</v>
      </c>
      <c r="G1156" s="80">
        <v>100.78</v>
      </c>
      <c r="H1156" s="80">
        <v>5038.8500000000004</v>
      </c>
      <c r="I1156" s="80" t="s">
        <v>28</v>
      </c>
      <c r="J1156" s="80" t="s">
        <v>28</v>
      </c>
      <c r="K1156" s="80">
        <v>92.29</v>
      </c>
      <c r="L1156" s="73">
        <f t="shared" ref="L1156:L1219" si="343">IFERROR(VLOOKUP(B1156,$B$1326:$K$2467,6,0),"")</f>
        <v>88.42</v>
      </c>
      <c r="M1156" s="73">
        <f t="shared" ref="M1156:M1219" si="344">IFERROR(VLOOKUP($B1156,$B$2468:$K$3603,6,0),"")</f>
        <v>123.34</v>
      </c>
      <c r="N1156" s="72" t="str">
        <f t="shared" ref="N1156:N1219" si="345">LEFT(B1156,4)</f>
        <v>1118</v>
      </c>
      <c r="O1156" s="74">
        <f t="shared" ref="O1156:O1219" si="346">E1156-D1156</f>
        <v>6</v>
      </c>
      <c r="P1156" s="72">
        <f t="shared" ref="P1156:P1219" si="347">IF(O1156=20,1,0)</f>
        <v>0</v>
      </c>
      <c r="Q1156" s="74">
        <f t="shared" ref="Q1156:Q1219" si="348">D1156</f>
        <v>50</v>
      </c>
      <c r="R1156" s="72" t="str">
        <f t="shared" ref="R1156:R1219" si="349">IF(P1156=1,Q1156+7,"")</f>
        <v/>
      </c>
      <c r="S1156" s="72" t="str">
        <f t="shared" ref="S1156:S1219" si="350">IF(P1156=1,Q1156+14,"")</f>
        <v/>
      </c>
      <c r="AI1156" s="23">
        <f>'simulateur tarif OQN'!$B$4</f>
        <v>40</v>
      </c>
      <c r="AJ1156" s="24">
        <f t="shared" ref="AJ1156:AJ1219" si="351">IF(AN1156="HDJ",AU1156,IF(AM1156="ZONE90",AT1156,IF(AM1156="ZONEBASSE",AO1156,IF(AM1156="ZONEFORF1",AP1156,IF(AM1156="ZONEFORF2",AQ1156,IF(AM1156="ZONEFORF3",AR1156,AS1156))))))</f>
        <v>4031.05</v>
      </c>
      <c r="AK1156" s="24">
        <f t="shared" ref="AK1156:AK1219" si="352">AJ1156/AI1156</f>
        <v>100.77625</v>
      </c>
      <c r="AM1156" t="str">
        <f t="shared" ref="AM1156:AM1219" si="353">IF(AI1156&gt;90,"ZONE90",IF(P1156=1,IF(AI1156&lt;D1156,"ZONEBASSE",IF(AI1156&lt;R1156,"ZONEFORF1",IF(AI1156&lt;S1156,"ZONEFORF2",IF(AI1156&lt;E1156,"ZONEFORF3","ZONEHAUTE")))),IF(AI1156&lt;D1156,"ZONEBASSE",IF(AI1156&lt;E1156,"ZONEFORF1","ZONEHAUTE"))))</f>
        <v>ZONEBASSE</v>
      </c>
      <c r="AN1156" t="str">
        <f t="shared" ref="AN1156:AN1219" si="354">IF(RIGHT(B1156,1)="0","HDJ","HC")</f>
        <v>HC</v>
      </c>
      <c r="AO1156" s="20">
        <f t="shared" ref="AO1156:AO1219" si="355">IF(AI1156&lt;8,M1156*AI1156,F1156-(D1156-AI1156)*G1156)</f>
        <v>4031.05</v>
      </c>
      <c r="AP1156" s="20">
        <f t="shared" ref="AP1156:AP1219" si="356">H1156</f>
        <v>5038.8500000000004</v>
      </c>
      <c r="AQ1156" s="20" t="str">
        <f t="shared" ref="AQ1156:AQ1219" si="357">I1156</f>
        <v>.</v>
      </c>
      <c r="AR1156" s="20" t="str">
        <f t="shared" ref="AR1156:AR1219" si="358">J1156</f>
        <v>.</v>
      </c>
      <c r="AS1156" s="20">
        <f t="shared" ref="AS1156:AS1219" si="359">IF(P1156=1,J1156+(AI1156-E1156)*K1156,H1156+(AI1156-E1156)*K1156)</f>
        <v>3562.21</v>
      </c>
      <c r="AT1156" s="20">
        <f t="shared" si="342"/>
        <v>3755.7100000000009</v>
      </c>
      <c r="AU1156" s="20">
        <f t="shared" ref="AU1156:AU1219" si="360">AI1156*H1156</f>
        <v>201554</v>
      </c>
    </row>
    <row r="1157" spans="1:47" ht="33.75">
      <c r="A1157" s="54">
        <v>1158</v>
      </c>
      <c r="B1157" s="54" t="s">
        <v>2131</v>
      </c>
      <c r="C1157" s="58" t="s">
        <v>2132</v>
      </c>
      <c r="D1157" s="79">
        <v>43</v>
      </c>
      <c r="E1157" s="79">
        <v>49</v>
      </c>
      <c r="F1157" s="80">
        <v>4070.46</v>
      </c>
      <c r="G1157" s="80">
        <v>94.66</v>
      </c>
      <c r="H1157" s="80">
        <v>4070.46</v>
      </c>
      <c r="I1157" s="80" t="s">
        <v>28</v>
      </c>
      <c r="J1157" s="80" t="s">
        <v>28</v>
      </c>
      <c r="K1157" s="80">
        <v>87.22</v>
      </c>
      <c r="L1157" s="73">
        <f t="shared" si="343"/>
        <v>88.42</v>
      </c>
      <c r="M1157" s="73">
        <f t="shared" si="344"/>
        <v>123.34</v>
      </c>
      <c r="N1157" s="72" t="str">
        <f t="shared" si="345"/>
        <v>1118</v>
      </c>
      <c r="O1157" s="74">
        <f t="shared" si="346"/>
        <v>6</v>
      </c>
      <c r="P1157" s="72">
        <f t="shared" si="347"/>
        <v>0</v>
      </c>
      <c r="Q1157" s="74">
        <f t="shared" si="348"/>
        <v>43</v>
      </c>
      <c r="R1157" s="72" t="str">
        <f t="shared" si="349"/>
        <v/>
      </c>
      <c r="S1157" s="72" t="str">
        <f t="shared" si="350"/>
        <v/>
      </c>
      <c r="AI1157" s="23">
        <f>'simulateur tarif OQN'!$B$4</f>
        <v>40</v>
      </c>
      <c r="AJ1157" s="24">
        <f t="shared" si="351"/>
        <v>3786.48</v>
      </c>
      <c r="AK1157" s="24">
        <f t="shared" si="352"/>
        <v>94.662000000000006</v>
      </c>
      <c r="AM1157" t="str">
        <f t="shared" si="353"/>
        <v>ZONEBASSE</v>
      </c>
      <c r="AN1157" t="str">
        <f t="shared" si="354"/>
        <v>HC</v>
      </c>
      <c r="AO1157" s="20">
        <f t="shared" si="355"/>
        <v>3786.48</v>
      </c>
      <c r="AP1157" s="20">
        <f t="shared" si="356"/>
        <v>4070.46</v>
      </c>
      <c r="AQ1157" s="20" t="str">
        <f t="shared" si="357"/>
        <v>.</v>
      </c>
      <c r="AR1157" s="20" t="str">
        <f t="shared" si="358"/>
        <v>.</v>
      </c>
      <c r="AS1157" s="20">
        <f t="shared" si="359"/>
        <v>3285.48</v>
      </c>
      <c r="AT1157" s="20">
        <f t="shared" si="342"/>
        <v>3225.4799999999996</v>
      </c>
      <c r="AU1157" s="20">
        <f t="shared" si="360"/>
        <v>162818.4</v>
      </c>
    </row>
    <row r="1158" spans="1:47" ht="33.75">
      <c r="A1158" s="54">
        <v>1159</v>
      </c>
      <c r="B1158" s="54" t="s">
        <v>2133</v>
      </c>
      <c r="C1158" s="58" t="s">
        <v>2134</v>
      </c>
      <c r="D1158" s="79">
        <v>57</v>
      </c>
      <c r="E1158" s="79">
        <v>63</v>
      </c>
      <c r="F1158" s="80">
        <v>5923.07</v>
      </c>
      <c r="G1158" s="80">
        <v>103.91</v>
      </c>
      <c r="H1158" s="80">
        <v>5923.07</v>
      </c>
      <c r="I1158" s="80" t="s">
        <v>28</v>
      </c>
      <c r="J1158" s="80" t="s">
        <v>28</v>
      </c>
      <c r="K1158" s="80">
        <v>102.63</v>
      </c>
      <c r="L1158" s="73">
        <f t="shared" si="343"/>
        <v>88.42</v>
      </c>
      <c r="M1158" s="73">
        <f t="shared" si="344"/>
        <v>123.34</v>
      </c>
      <c r="N1158" s="72" t="str">
        <f t="shared" si="345"/>
        <v>1118</v>
      </c>
      <c r="O1158" s="74">
        <f t="shared" si="346"/>
        <v>6</v>
      </c>
      <c r="P1158" s="72">
        <f t="shared" si="347"/>
        <v>0</v>
      </c>
      <c r="Q1158" s="74">
        <f t="shared" si="348"/>
        <v>57</v>
      </c>
      <c r="R1158" s="72" t="str">
        <f t="shared" si="349"/>
        <v/>
      </c>
      <c r="S1158" s="72" t="str">
        <f t="shared" si="350"/>
        <v/>
      </c>
      <c r="AI1158" s="23">
        <f>'simulateur tarif OQN'!$B$4</f>
        <v>40</v>
      </c>
      <c r="AJ1158" s="24">
        <f t="shared" si="351"/>
        <v>4156.5999999999995</v>
      </c>
      <c r="AK1158" s="24">
        <f t="shared" si="352"/>
        <v>103.91499999999999</v>
      </c>
      <c r="AM1158" t="str">
        <f t="shared" si="353"/>
        <v>ZONEBASSE</v>
      </c>
      <c r="AN1158" t="str">
        <f t="shared" si="354"/>
        <v>HC</v>
      </c>
      <c r="AO1158" s="20">
        <f t="shared" si="355"/>
        <v>4156.5999999999995</v>
      </c>
      <c r="AP1158" s="20">
        <f t="shared" si="356"/>
        <v>5923.07</v>
      </c>
      <c r="AQ1158" s="20" t="str">
        <f t="shared" si="357"/>
        <v>.</v>
      </c>
      <c r="AR1158" s="20" t="str">
        <f t="shared" si="358"/>
        <v>.</v>
      </c>
      <c r="AS1158" s="20">
        <f t="shared" si="359"/>
        <v>3562.58</v>
      </c>
      <c r="AT1158" s="20">
        <f t="shared" si="342"/>
        <v>4273.08</v>
      </c>
      <c r="AU1158" s="20">
        <f t="shared" si="360"/>
        <v>236922.8</v>
      </c>
    </row>
    <row r="1159" spans="1:47">
      <c r="A1159" s="54">
        <v>1160</v>
      </c>
      <c r="B1159" s="54" t="s">
        <v>2135</v>
      </c>
      <c r="C1159" s="55" t="s">
        <v>2136</v>
      </c>
      <c r="D1159" s="79">
        <v>1</v>
      </c>
      <c r="E1159" s="79">
        <v>1</v>
      </c>
      <c r="F1159" s="80" t="s">
        <v>28</v>
      </c>
      <c r="G1159" s="80" t="s">
        <v>28</v>
      </c>
      <c r="H1159" s="80">
        <v>90.41</v>
      </c>
      <c r="I1159" s="80" t="s">
        <v>28</v>
      </c>
      <c r="J1159" s="80" t="s">
        <v>28</v>
      </c>
      <c r="K1159" s="80" t="s">
        <v>28</v>
      </c>
      <c r="L1159" s="73" t="str">
        <f t="shared" si="343"/>
        <v/>
      </c>
      <c r="M1159" s="73" t="str">
        <f t="shared" si="344"/>
        <v/>
      </c>
      <c r="N1159" s="72" t="str">
        <f t="shared" si="345"/>
        <v>1121</v>
      </c>
      <c r="O1159" s="74">
        <f t="shared" si="346"/>
        <v>0</v>
      </c>
      <c r="P1159" s="72">
        <f t="shared" si="347"/>
        <v>0</v>
      </c>
      <c r="Q1159" s="74">
        <f t="shared" si="348"/>
        <v>1</v>
      </c>
      <c r="R1159" s="72" t="str">
        <f t="shared" si="349"/>
        <v/>
      </c>
      <c r="S1159" s="72" t="str">
        <f t="shared" si="350"/>
        <v/>
      </c>
      <c r="AI1159" s="23">
        <f>'simulateur tarif OQN'!$B$4</f>
        <v>40</v>
      </c>
      <c r="AJ1159" s="24">
        <f t="shared" si="351"/>
        <v>3616.3999999999996</v>
      </c>
      <c r="AK1159" s="24">
        <f t="shared" si="352"/>
        <v>90.41</v>
      </c>
      <c r="AM1159" t="str">
        <f t="shared" si="353"/>
        <v>ZONEHAUTE</v>
      </c>
      <c r="AN1159" t="str">
        <f t="shared" si="354"/>
        <v>HDJ</v>
      </c>
      <c r="AO1159" s="20" t="e">
        <f t="shared" si="355"/>
        <v>#VALUE!</v>
      </c>
      <c r="AP1159" s="20">
        <f t="shared" si="356"/>
        <v>90.41</v>
      </c>
      <c r="AQ1159" s="20" t="str">
        <f t="shared" si="357"/>
        <v>.</v>
      </c>
      <c r="AR1159" s="20" t="str">
        <f t="shared" si="358"/>
        <v>.</v>
      </c>
      <c r="AS1159" s="20" t="e">
        <f t="shared" si="359"/>
        <v>#VALUE!</v>
      </c>
      <c r="AT1159" s="20" t="e">
        <f t="shared" si="342"/>
        <v>#VALUE!</v>
      </c>
      <c r="AU1159" s="20">
        <f t="shared" si="360"/>
        <v>3616.3999999999996</v>
      </c>
    </row>
    <row r="1160" spans="1:47" ht="33.75">
      <c r="A1160" s="54">
        <v>1161</v>
      </c>
      <c r="B1160" s="54" t="s">
        <v>2137</v>
      </c>
      <c r="C1160" s="58" t="s">
        <v>2138</v>
      </c>
      <c r="D1160" s="79">
        <v>8</v>
      </c>
      <c r="E1160" s="79">
        <v>28</v>
      </c>
      <c r="F1160" s="80">
        <v>997.85</v>
      </c>
      <c r="G1160" s="80">
        <v>124.73</v>
      </c>
      <c r="H1160" s="80">
        <v>997.85</v>
      </c>
      <c r="I1160" s="80">
        <v>1631.67</v>
      </c>
      <c r="J1160" s="80">
        <v>2285.6</v>
      </c>
      <c r="K1160" s="80">
        <v>79.290000000000006</v>
      </c>
      <c r="L1160" s="73">
        <f t="shared" si="343"/>
        <v>98.39</v>
      </c>
      <c r="M1160" s="73">
        <f t="shared" si="344"/>
        <v>102.67</v>
      </c>
      <c r="N1160" s="72" t="str">
        <f t="shared" si="345"/>
        <v>1121</v>
      </c>
      <c r="O1160" s="74">
        <f t="shared" si="346"/>
        <v>20</v>
      </c>
      <c r="P1160" s="72">
        <f t="shared" si="347"/>
        <v>1</v>
      </c>
      <c r="Q1160" s="74">
        <f t="shared" si="348"/>
        <v>8</v>
      </c>
      <c r="R1160" s="72">
        <f t="shared" si="349"/>
        <v>15</v>
      </c>
      <c r="S1160" s="72">
        <f t="shared" si="350"/>
        <v>22</v>
      </c>
      <c r="AI1160" s="23">
        <f>'simulateur tarif OQN'!$B$4</f>
        <v>40</v>
      </c>
      <c r="AJ1160" s="24">
        <f t="shared" si="351"/>
        <v>3237.08</v>
      </c>
      <c r="AK1160" s="24">
        <f t="shared" si="352"/>
        <v>80.926999999999992</v>
      </c>
      <c r="AM1160" t="str">
        <f t="shared" si="353"/>
        <v>ZONEHAUTE</v>
      </c>
      <c r="AN1160" t="str">
        <f t="shared" si="354"/>
        <v>HC</v>
      </c>
      <c r="AO1160" s="20">
        <f t="shared" si="355"/>
        <v>4989.21</v>
      </c>
      <c r="AP1160" s="20">
        <f t="shared" si="356"/>
        <v>997.85</v>
      </c>
      <c r="AQ1160" s="20">
        <f t="shared" si="357"/>
        <v>1631.67</v>
      </c>
      <c r="AR1160" s="20">
        <f t="shared" si="358"/>
        <v>2285.6</v>
      </c>
      <c r="AS1160" s="20">
        <f t="shared" si="359"/>
        <v>3237.08</v>
      </c>
      <c r="AT1160" s="20">
        <f t="shared" si="342"/>
        <v>2282.08</v>
      </c>
      <c r="AU1160" s="20">
        <f t="shared" si="360"/>
        <v>39914</v>
      </c>
    </row>
    <row r="1161" spans="1:47" ht="33.75">
      <c r="A1161" s="54">
        <v>1162</v>
      </c>
      <c r="B1161" s="54" t="s">
        <v>2139</v>
      </c>
      <c r="C1161" s="58" t="s">
        <v>2140</v>
      </c>
      <c r="D1161" s="79">
        <v>36</v>
      </c>
      <c r="E1161" s="79">
        <v>42</v>
      </c>
      <c r="F1161" s="80">
        <v>3261.51</v>
      </c>
      <c r="G1161" s="80">
        <v>69.709999999999994</v>
      </c>
      <c r="H1161" s="80">
        <v>3261.51</v>
      </c>
      <c r="I1161" s="80" t="s">
        <v>28</v>
      </c>
      <c r="J1161" s="80" t="s">
        <v>28</v>
      </c>
      <c r="K1161" s="80">
        <v>84.71</v>
      </c>
      <c r="L1161" s="73">
        <f t="shared" si="343"/>
        <v>98.39</v>
      </c>
      <c r="M1161" s="73">
        <f t="shared" si="344"/>
        <v>102.67</v>
      </c>
      <c r="N1161" s="72" t="str">
        <f t="shared" si="345"/>
        <v>1121</v>
      </c>
      <c r="O1161" s="74">
        <f t="shared" si="346"/>
        <v>6</v>
      </c>
      <c r="P1161" s="72">
        <f t="shared" si="347"/>
        <v>0</v>
      </c>
      <c r="Q1161" s="74">
        <f t="shared" si="348"/>
        <v>36</v>
      </c>
      <c r="R1161" s="72" t="str">
        <f t="shared" si="349"/>
        <v/>
      </c>
      <c r="S1161" s="72" t="str">
        <f t="shared" si="350"/>
        <v/>
      </c>
      <c r="AI1161" s="23">
        <f>'simulateur tarif OQN'!$B$4</f>
        <v>40</v>
      </c>
      <c r="AJ1161" s="24">
        <f t="shared" si="351"/>
        <v>3261.51</v>
      </c>
      <c r="AK1161" s="24">
        <f t="shared" si="352"/>
        <v>81.537750000000003</v>
      </c>
      <c r="AM1161" t="str">
        <f t="shared" si="353"/>
        <v>ZONEFORF1</v>
      </c>
      <c r="AN1161" t="str">
        <f t="shared" si="354"/>
        <v>HC</v>
      </c>
      <c r="AO1161" s="20">
        <f t="shared" si="355"/>
        <v>3540.3500000000004</v>
      </c>
      <c r="AP1161" s="20">
        <f t="shared" si="356"/>
        <v>3261.51</v>
      </c>
      <c r="AQ1161" s="20" t="str">
        <f t="shared" si="357"/>
        <v>.</v>
      </c>
      <c r="AR1161" s="20" t="str">
        <f t="shared" si="358"/>
        <v>.</v>
      </c>
      <c r="AS1161" s="20">
        <f t="shared" si="359"/>
        <v>3092.09</v>
      </c>
      <c r="AT1161" s="20">
        <f t="shared" si="342"/>
        <v>2408.09</v>
      </c>
      <c r="AU1161" s="20">
        <f t="shared" si="360"/>
        <v>130460.40000000001</v>
      </c>
    </row>
    <row r="1162" spans="1:47" ht="33.75">
      <c r="A1162" s="54">
        <v>1163</v>
      </c>
      <c r="B1162" s="54" t="s">
        <v>2141</v>
      </c>
      <c r="C1162" s="58" t="s">
        <v>2142</v>
      </c>
      <c r="D1162" s="79">
        <v>15</v>
      </c>
      <c r="E1162" s="79">
        <v>35</v>
      </c>
      <c r="F1162" s="80">
        <v>1785.89</v>
      </c>
      <c r="G1162" s="80">
        <v>119.06</v>
      </c>
      <c r="H1162" s="80">
        <v>1785.89</v>
      </c>
      <c r="I1162" s="80">
        <v>2443.21</v>
      </c>
      <c r="J1162" s="80">
        <v>3027.08</v>
      </c>
      <c r="K1162" s="80">
        <v>82.06</v>
      </c>
      <c r="L1162" s="73">
        <f t="shared" si="343"/>
        <v>98.39</v>
      </c>
      <c r="M1162" s="73">
        <f t="shared" si="344"/>
        <v>102.67</v>
      </c>
      <c r="N1162" s="72" t="str">
        <f t="shared" si="345"/>
        <v>1121</v>
      </c>
      <c r="O1162" s="74">
        <f t="shared" si="346"/>
        <v>20</v>
      </c>
      <c r="P1162" s="72">
        <f t="shared" si="347"/>
        <v>1</v>
      </c>
      <c r="Q1162" s="74">
        <f t="shared" si="348"/>
        <v>15</v>
      </c>
      <c r="R1162" s="72">
        <f t="shared" si="349"/>
        <v>22</v>
      </c>
      <c r="S1162" s="72">
        <f t="shared" si="350"/>
        <v>29</v>
      </c>
      <c r="AI1162" s="23">
        <f>'simulateur tarif OQN'!$B$4</f>
        <v>40</v>
      </c>
      <c r="AJ1162" s="24">
        <f t="shared" si="351"/>
        <v>3437.38</v>
      </c>
      <c r="AK1162" s="24">
        <f t="shared" si="352"/>
        <v>85.9345</v>
      </c>
      <c r="AM1162" t="str">
        <f t="shared" si="353"/>
        <v>ZONEHAUTE</v>
      </c>
      <c r="AN1162" t="str">
        <f t="shared" si="354"/>
        <v>HC</v>
      </c>
      <c r="AO1162" s="20">
        <f t="shared" si="355"/>
        <v>4762.3900000000003</v>
      </c>
      <c r="AP1162" s="20">
        <f t="shared" si="356"/>
        <v>1785.89</v>
      </c>
      <c r="AQ1162" s="20">
        <f t="shared" si="357"/>
        <v>2443.21</v>
      </c>
      <c r="AR1162" s="20">
        <f t="shared" si="358"/>
        <v>3027.08</v>
      </c>
      <c r="AS1162" s="20">
        <f t="shared" si="359"/>
        <v>3437.38</v>
      </c>
      <c r="AT1162" s="20">
        <f t="shared" si="342"/>
        <v>2620.88</v>
      </c>
      <c r="AU1162" s="20">
        <f t="shared" si="360"/>
        <v>71435.600000000006</v>
      </c>
    </row>
    <row r="1163" spans="1:47" ht="33.75">
      <c r="A1163" s="54">
        <v>1164</v>
      </c>
      <c r="B1163" s="54" t="s">
        <v>2143</v>
      </c>
      <c r="C1163" s="58" t="s">
        <v>2144</v>
      </c>
      <c r="D1163" s="79">
        <v>36</v>
      </c>
      <c r="E1163" s="79">
        <v>42</v>
      </c>
      <c r="F1163" s="80">
        <v>3780.12</v>
      </c>
      <c r="G1163" s="80">
        <v>94.96</v>
      </c>
      <c r="H1163" s="80">
        <v>3780.12</v>
      </c>
      <c r="I1163" s="80" t="s">
        <v>28</v>
      </c>
      <c r="J1163" s="80" t="s">
        <v>28</v>
      </c>
      <c r="K1163" s="80">
        <v>96.02</v>
      </c>
      <c r="L1163" s="73">
        <f t="shared" si="343"/>
        <v>98.39</v>
      </c>
      <c r="M1163" s="73">
        <f t="shared" si="344"/>
        <v>102.67</v>
      </c>
      <c r="N1163" s="72" t="str">
        <f t="shared" si="345"/>
        <v>1121</v>
      </c>
      <c r="O1163" s="74">
        <f t="shared" si="346"/>
        <v>6</v>
      </c>
      <c r="P1163" s="72">
        <f t="shared" si="347"/>
        <v>0</v>
      </c>
      <c r="Q1163" s="74">
        <f t="shared" si="348"/>
        <v>36</v>
      </c>
      <c r="R1163" s="72" t="str">
        <f t="shared" si="349"/>
        <v/>
      </c>
      <c r="S1163" s="72" t="str">
        <f t="shared" si="350"/>
        <v/>
      </c>
      <c r="AI1163" s="23">
        <f>'simulateur tarif OQN'!$B$4</f>
        <v>40</v>
      </c>
      <c r="AJ1163" s="24">
        <f t="shared" si="351"/>
        <v>3780.12</v>
      </c>
      <c r="AK1163" s="24">
        <f t="shared" si="352"/>
        <v>94.503</v>
      </c>
      <c r="AM1163" t="str">
        <f t="shared" si="353"/>
        <v>ZONEFORF1</v>
      </c>
      <c r="AN1163" t="str">
        <f t="shared" si="354"/>
        <v>HC</v>
      </c>
      <c r="AO1163" s="20">
        <f t="shared" si="355"/>
        <v>4159.96</v>
      </c>
      <c r="AP1163" s="20">
        <f t="shared" si="356"/>
        <v>3780.12</v>
      </c>
      <c r="AQ1163" s="20" t="str">
        <f t="shared" si="357"/>
        <v>.</v>
      </c>
      <c r="AR1163" s="20" t="str">
        <f t="shared" si="358"/>
        <v>.</v>
      </c>
      <c r="AS1163" s="20">
        <f t="shared" si="359"/>
        <v>3588.08</v>
      </c>
      <c r="AT1163" s="20">
        <f t="shared" si="342"/>
        <v>3469.58</v>
      </c>
      <c r="AU1163" s="20">
        <f t="shared" si="360"/>
        <v>151204.79999999999</v>
      </c>
    </row>
    <row r="1164" spans="1:47" ht="45">
      <c r="A1164" s="54">
        <v>1165</v>
      </c>
      <c r="B1164" s="54" t="s">
        <v>2145</v>
      </c>
      <c r="C1164" s="58" t="s">
        <v>2146</v>
      </c>
      <c r="D1164" s="79">
        <v>36</v>
      </c>
      <c r="E1164" s="79">
        <v>42</v>
      </c>
      <c r="F1164" s="80">
        <v>4173.3999999999996</v>
      </c>
      <c r="G1164" s="80">
        <v>115.93</v>
      </c>
      <c r="H1164" s="80">
        <v>4173.3999999999996</v>
      </c>
      <c r="I1164" s="80" t="s">
        <v>28</v>
      </c>
      <c r="J1164" s="80" t="s">
        <v>28</v>
      </c>
      <c r="K1164" s="80">
        <v>107.44</v>
      </c>
      <c r="L1164" s="73">
        <f t="shared" si="343"/>
        <v>98.39</v>
      </c>
      <c r="M1164" s="73">
        <f t="shared" si="344"/>
        <v>102.67</v>
      </c>
      <c r="N1164" s="72" t="str">
        <f t="shared" si="345"/>
        <v>1121</v>
      </c>
      <c r="O1164" s="74">
        <f t="shared" si="346"/>
        <v>6</v>
      </c>
      <c r="P1164" s="72">
        <f t="shared" si="347"/>
        <v>0</v>
      </c>
      <c r="Q1164" s="74">
        <f t="shared" si="348"/>
        <v>36</v>
      </c>
      <c r="R1164" s="72" t="str">
        <f t="shared" si="349"/>
        <v/>
      </c>
      <c r="S1164" s="72" t="str">
        <f t="shared" si="350"/>
        <v/>
      </c>
      <c r="AI1164" s="23">
        <f>'simulateur tarif OQN'!$B$4</f>
        <v>40</v>
      </c>
      <c r="AJ1164" s="24">
        <f t="shared" si="351"/>
        <v>4173.3999999999996</v>
      </c>
      <c r="AK1164" s="24">
        <f t="shared" si="352"/>
        <v>104.33499999999999</v>
      </c>
      <c r="AM1164" t="str">
        <f t="shared" si="353"/>
        <v>ZONEFORF1</v>
      </c>
      <c r="AN1164" t="str">
        <f t="shared" si="354"/>
        <v>HC</v>
      </c>
      <c r="AO1164" s="20">
        <f t="shared" si="355"/>
        <v>4637.12</v>
      </c>
      <c r="AP1164" s="20">
        <f t="shared" si="356"/>
        <v>4173.3999999999996</v>
      </c>
      <c r="AQ1164" s="20" t="str">
        <f t="shared" si="357"/>
        <v>.</v>
      </c>
      <c r="AR1164" s="20" t="str">
        <f t="shared" si="358"/>
        <v>.</v>
      </c>
      <c r="AS1164" s="20">
        <f t="shared" si="359"/>
        <v>3958.5199999999995</v>
      </c>
      <c r="AT1164" s="20">
        <f t="shared" si="342"/>
        <v>4411.0200000000004</v>
      </c>
      <c r="AU1164" s="20">
        <f t="shared" si="360"/>
        <v>166936</v>
      </c>
    </row>
    <row r="1165" spans="1:47" ht="45">
      <c r="A1165" s="54">
        <v>1166</v>
      </c>
      <c r="B1165" s="54" t="s">
        <v>2147</v>
      </c>
      <c r="C1165" s="58" t="s">
        <v>2148</v>
      </c>
      <c r="D1165" s="79">
        <v>50</v>
      </c>
      <c r="E1165" s="79">
        <v>56</v>
      </c>
      <c r="F1165" s="80">
        <v>5740.84</v>
      </c>
      <c r="G1165" s="80">
        <v>111.96</v>
      </c>
      <c r="H1165" s="80">
        <v>5740.84</v>
      </c>
      <c r="I1165" s="80" t="s">
        <v>28</v>
      </c>
      <c r="J1165" s="80" t="s">
        <v>28</v>
      </c>
      <c r="K1165" s="80">
        <v>107.72</v>
      </c>
      <c r="L1165" s="73">
        <f t="shared" si="343"/>
        <v>98.39</v>
      </c>
      <c r="M1165" s="73">
        <f t="shared" si="344"/>
        <v>102.67</v>
      </c>
      <c r="N1165" s="72" t="str">
        <f t="shared" si="345"/>
        <v>1121</v>
      </c>
      <c r="O1165" s="74">
        <f t="shared" si="346"/>
        <v>6</v>
      </c>
      <c r="P1165" s="72">
        <f t="shared" si="347"/>
        <v>0</v>
      </c>
      <c r="Q1165" s="74">
        <f t="shared" si="348"/>
        <v>50</v>
      </c>
      <c r="R1165" s="72" t="str">
        <f t="shared" si="349"/>
        <v/>
      </c>
      <c r="S1165" s="72" t="str">
        <f t="shared" si="350"/>
        <v/>
      </c>
      <c r="AI1165" s="23">
        <f>'simulateur tarif OQN'!$B$4</f>
        <v>40</v>
      </c>
      <c r="AJ1165" s="24">
        <f t="shared" si="351"/>
        <v>4621.24</v>
      </c>
      <c r="AK1165" s="24">
        <f t="shared" si="352"/>
        <v>115.53099999999999</v>
      </c>
      <c r="AM1165" t="str">
        <f t="shared" si="353"/>
        <v>ZONEBASSE</v>
      </c>
      <c r="AN1165" t="str">
        <f t="shared" si="354"/>
        <v>HC</v>
      </c>
      <c r="AO1165" s="20">
        <f t="shared" si="355"/>
        <v>4621.24</v>
      </c>
      <c r="AP1165" s="20">
        <f t="shared" si="356"/>
        <v>5740.84</v>
      </c>
      <c r="AQ1165" s="20" t="str">
        <f t="shared" si="357"/>
        <v>.</v>
      </c>
      <c r="AR1165" s="20" t="str">
        <f t="shared" si="358"/>
        <v>.</v>
      </c>
      <c r="AS1165" s="20">
        <f t="shared" si="359"/>
        <v>4017.32</v>
      </c>
      <c r="AT1165" s="20">
        <f t="shared" si="342"/>
        <v>4483.82</v>
      </c>
      <c r="AU1165" s="20">
        <f t="shared" si="360"/>
        <v>229633.6</v>
      </c>
    </row>
    <row r="1166" spans="1:47" ht="33.75">
      <c r="A1166" s="54">
        <v>1167</v>
      </c>
      <c r="B1166" s="54" t="s">
        <v>2149</v>
      </c>
      <c r="C1166" s="58" t="s">
        <v>2150</v>
      </c>
      <c r="D1166" s="79">
        <v>15</v>
      </c>
      <c r="E1166" s="79">
        <v>21</v>
      </c>
      <c r="F1166" s="80">
        <v>1621.84</v>
      </c>
      <c r="G1166" s="80">
        <v>108.12</v>
      </c>
      <c r="H1166" s="80">
        <v>1621.84</v>
      </c>
      <c r="I1166" s="80" t="s">
        <v>28</v>
      </c>
      <c r="J1166" s="80" t="s">
        <v>28</v>
      </c>
      <c r="K1166" s="80">
        <v>87.03</v>
      </c>
      <c r="L1166" s="73">
        <f t="shared" si="343"/>
        <v>93.1</v>
      </c>
      <c r="M1166" s="73">
        <f t="shared" si="344"/>
        <v>102.67</v>
      </c>
      <c r="N1166" s="72" t="str">
        <f t="shared" si="345"/>
        <v>1121</v>
      </c>
      <c r="O1166" s="74">
        <f t="shared" si="346"/>
        <v>6</v>
      </c>
      <c r="P1166" s="72">
        <f t="shared" si="347"/>
        <v>0</v>
      </c>
      <c r="Q1166" s="74">
        <f t="shared" si="348"/>
        <v>15</v>
      </c>
      <c r="R1166" s="72" t="str">
        <f t="shared" si="349"/>
        <v/>
      </c>
      <c r="S1166" s="72" t="str">
        <f t="shared" si="350"/>
        <v/>
      </c>
      <c r="AI1166" s="23">
        <f>'simulateur tarif OQN'!$B$4</f>
        <v>40</v>
      </c>
      <c r="AJ1166" s="24">
        <f t="shared" si="351"/>
        <v>3275.41</v>
      </c>
      <c r="AK1166" s="24">
        <f t="shared" si="352"/>
        <v>81.885249999999999</v>
      </c>
      <c r="AM1166" t="str">
        <f t="shared" si="353"/>
        <v>ZONEHAUTE</v>
      </c>
      <c r="AN1166" t="str">
        <f t="shared" si="354"/>
        <v>HC</v>
      </c>
      <c r="AO1166" s="20">
        <f t="shared" si="355"/>
        <v>4324.84</v>
      </c>
      <c r="AP1166" s="20">
        <f t="shared" si="356"/>
        <v>1621.84</v>
      </c>
      <c r="AQ1166" s="20" t="str">
        <f t="shared" si="357"/>
        <v>.</v>
      </c>
      <c r="AR1166" s="20" t="str">
        <f t="shared" si="358"/>
        <v>.</v>
      </c>
      <c r="AS1166" s="20">
        <f t="shared" si="359"/>
        <v>3275.41</v>
      </c>
      <c r="AT1166" s="20">
        <f t="shared" si="342"/>
        <v>2971.91</v>
      </c>
      <c r="AU1166" s="20">
        <f t="shared" si="360"/>
        <v>64873.599999999999</v>
      </c>
    </row>
    <row r="1167" spans="1:47" ht="33.75">
      <c r="A1167" s="54">
        <v>1168</v>
      </c>
      <c r="B1167" s="54" t="s">
        <v>2151</v>
      </c>
      <c r="C1167" s="58" t="s">
        <v>2152</v>
      </c>
      <c r="D1167" s="79">
        <v>22</v>
      </c>
      <c r="E1167" s="79">
        <v>28</v>
      </c>
      <c r="F1167" s="80">
        <v>2411.06</v>
      </c>
      <c r="G1167" s="80">
        <v>109.59</v>
      </c>
      <c r="H1167" s="80">
        <v>2411.06</v>
      </c>
      <c r="I1167" s="80" t="s">
        <v>28</v>
      </c>
      <c r="J1167" s="80" t="s">
        <v>28</v>
      </c>
      <c r="K1167" s="80">
        <v>86.11</v>
      </c>
      <c r="L1167" s="73">
        <f t="shared" si="343"/>
        <v>93.1</v>
      </c>
      <c r="M1167" s="73">
        <f t="shared" si="344"/>
        <v>102.67</v>
      </c>
      <c r="N1167" s="72" t="str">
        <f t="shared" si="345"/>
        <v>1121</v>
      </c>
      <c r="O1167" s="74">
        <f t="shared" si="346"/>
        <v>6</v>
      </c>
      <c r="P1167" s="72">
        <f t="shared" si="347"/>
        <v>0</v>
      </c>
      <c r="Q1167" s="74">
        <f t="shared" si="348"/>
        <v>22</v>
      </c>
      <c r="R1167" s="72" t="str">
        <f t="shared" si="349"/>
        <v/>
      </c>
      <c r="S1167" s="72" t="str">
        <f t="shared" si="350"/>
        <v/>
      </c>
      <c r="AI1167" s="23">
        <f>'simulateur tarif OQN'!$B$4</f>
        <v>40</v>
      </c>
      <c r="AJ1167" s="24">
        <f t="shared" si="351"/>
        <v>3444.38</v>
      </c>
      <c r="AK1167" s="24">
        <f t="shared" si="352"/>
        <v>86.109499999999997</v>
      </c>
      <c r="AM1167" t="str">
        <f t="shared" si="353"/>
        <v>ZONEHAUTE</v>
      </c>
      <c r="AN1167" t="str">
        <f t="shared" si="354"/>
        <v>HC</v>
      </c>
      <c r="AO1167" s="20">
        <f t="shared" si="355"/>
        <v>4383.68</v>
      </c>
      <c r="AP1167" s="20">
        <f t="shared" si="356"/>
        <v>2411.06</v>
      </c>
      <c r="AQ1167" s="20" t="str">
        <f t="shared" si="357"/>
        <v>.</v>
      </c>
      <c r="AR1167" s="20" t="str">
        <f t="shared" si="358"/>
        <v>.</v>
      </c>
      <c r="AS1167" s="20">
        <f t="shared" si="359"/>
        <v>3444.38</v>
      </c>
      <c r="AT1167" s="20">
        <f t="shared" si="342"/>
        <v>3094.8799999999992</v>
      </c>
      <c r="AU1167" s="20">
        <f t="shared" si="360"/>
        <v>96442.4</v>
      </c>
    </row>
    <row r="1168" spans="1:47" ht="33.75">
      <c r="A1168" s="54">
        <v>1169</v>
      </c>
      <c r="B1168" s="54" t="s">
        <v>2153</v>
      </c>
      <c r="C1168" s="58" t="s">
        <v>2154</v>
      </c>
      <c r="D1168" s="79">
        <v>15</v>
      </c>
      <c r="E1168" s="79">
        <v>21</v>
      </c>
      <c r="F1168" s="80">
        <v>1678.31</v>
      </c>
      <c r="G1168" s="80">
        <v>111.89</v>
      </c>
      <c r="H1168" s="80">
        <v>1678.31</v>
      </c>
      <c r="I1168" s="80" t="s">
        <v>28</v>
      </c>
      <c r="J1168" s="80" t="s">
        <v>28</v>
      </c>
      <c r="K1168" s="80">
        <v>91.76</v>
      </c>
      <c r="L1168" s="73">
        <f t="shared" si="343"/>
        <v>93.1</v>
      </c>
      <c r="M1168" s="73">
        <f t="shared" si="344"/>
        <v>102.67</v>
      </c>
      <c r="N1168" s="72" t="str">
        <f t="shared" si="345"/>
        <v>1121</v>
      </c>
      <c r="O1168" s="74">
        <f t="shared" si="346"/>
        <v>6</v>
      </c>
      <c r="P1168" s="72">
        <f t="shared" si="347"/>
        <v>0</v>
      </c>
      <c r="Q1168" s="74">
        <f t="shared" si="348"/>
        <v>15</v>
      </c>
      <c r="R1168" s="72" t="str">
        <f t="shared" si="349"/>
        <v/>
      </c>
      <c r="S1168" s="72" t="str">
        <f t="shared" si="350"/>
        <v/>
      </c>
      <c r="AI1168" s="23">
        <f>'simulateur tarif OQN'!$B$4</f>
        <v>40</v>
      </c>
      <c r="AJ1168" s="24">
        <f t="shared" si="351"/>
        <v>3421.75</v>
      </c>
      <c r="AK1168" s="24">
        <f t="shared" si="352"/>
        <v>85.543750000000003</v>
      </c>
      <c r="AM1168" t="str">
        <f t="shared" si="353"/>
        <v>ZONEHAUTE</v>
      </c>
      <c r="AN1168" t="str">
        <f t="shared" si="354"/>
        <v>HC</v>
      </c>
      <c r="AO1168" s="20">
        <f t="shared" si="355"/>
        <v>4475.5599999999995</v>
      </c>
      <c r="AP1168" s="20">
        <f t="shared" si="356"/>
        <v>1678.31</v>
      </c>
      <c r="AQ1168" s="20" t="str">
        <f t="shared" si="357"/>
        <v>.</v>
      </c>
      <c r="AR1168" s="20" t="str">
        <f t="shared" si="358"/>
        <v>.</v>
      </c>
      <c r="AS1168" s="20">
        <f t="shared" si="359"/>
        <v>3421.75</v>
      </c>
      <c r="AT1168" s="20">
        <f t="shared" si="342"/>
        <v>3354.75</v>
      </c>
      <c r="AU1168" s="20">
        <f t="shared" si="360"/>
        <v>67132.399999999994</v>
      </c>
    </row>
    <row r="1169" spans="1:47" ht="33.75">
      <c r="A1169" s="54">
        <v>1170</v>
      </c>
      <c r="B1169" s="54" t="s">
        <v>2155</v>
      </c>
      <c r="C1169" s="58" t="s">
        <v>2156</v>
      </c>
      <c r="D1169" s="79">
        <v>43</v>
      </c>
      <c r="E1169" s="79">
        <v>49</v>
      </c>
      <c r="F1169" s="80">
        <v>4278.45</v>
      </c>
      <c r="G1169" s="80">
        <v>92.86</v>
      </c>
      <c r="H1169" s="80">
        <v>4278.45</v>
      </c>
      <c r="I1169" s="80" t="s">
        <v>28</v>
      </c>
      <c r="J1169" s="80" t="s">
        <v>28</v>
      </c>
      <c r="K1169" s="80">
        <v>91.76</v>
      </c>
      <c r="L1169" s="73">
        <f t="shared" si="343"/>
        <v>93.1</v>
      </c>
      <c r="M1169" s="73">
        <f t="shared" si="344"/>
        <v>102.67</v>
      </c>
      <c r="N1169" s="72" t="str">
        <f t="shared" si="345"/>
        <v>1121</v>
      </c>
      <c r="O1169" s="74">
        <f t="shared" si="346"/>
        <v>6</v>
      </c>
      <c r="P1169" s="72">
        <f t="shared" si="347"/>
        <v>0</v>
      </c>
      <c r="Q1169" s="74">
        <f t="shared" si="348"/>
        <v>43</v>
      </c>
      <c r="R1169" s="72" t="str">
        <f t="shared" si="349"/>
        <v/>
      </c>
      <c r="S1169" s="72" t="str">
        <f t="shared" si="350"/>
        <v/>
      </c>
      <c r="AI1169" s="23">
        <f>'simulateur tarif OQN'!$B$4</f>
        <v>40</v>
      </c>
      <c r="AJ1169" s="24">
        <f t="shared" si="351"/>
        <v>3999.87</v>
      </c>
      <c r="AK1169" s="24">
        <f t="shared" si="352"/>
        <v>99.996749999999992</v>
      </c>
      <c r="AM1169" t="str">
        <f t="shared" si="353"/>
        <v>ZONEBASSE</v>
      </c>
      <c r="AN1169" t="str">
        <f t="shared" si="354"/>
        <v>HC</v>
      </c>
      <c r="AO1169" s="20">
        <f t="shared" si="355"/>
        <v>3999.87</v>
      </c>
      <c r="AP1169" s="20">
        <f t="shared" si="356"/>
        <v>4278.45</v>
      </c>
      <c r="AQ1169" s="20" t="str">
        <f t="shared" si="357"/>
        <v>.</v>
      </c>
      <c r="AR1169" s="20" t="str">
        <f t="shared" si="358"/>
        <v>.</v>
      </c>
      <c r="AS1169" s="20">
        <f t="shared" si="359"/>
        <v>3452.6099999999997</v>
      </c>
      <c r="AT1169" s="20">
        <f t="shared" si="342"/>
        <v>3385.6100000000006</v>
      </c>
      <c r="AU1169" s="20">
        <f t="shared" si="360"/>
        <v>171138</v>
      </c>
    </row>
    <row r="1170" spans="1:47" ht="33.75">
      <c r="A1170" s="54">
        <v>1171</v>
      </c>
      <c r="B1170" s="54" t="s">
        <v>2157</v>
      </c>
      <c r="C1170" s="58" t="s">
        <v>2158</v>
      </c>
      <c r="D1170" s="79">
        <v>15</v>
      </c>
      <c r="E1170" s="79">
        <v>21</v>
      </c>
      <c r="F1170" s="80">
        <v>1727.19</v>
      </c>
      <c r="G1170" s="80">
        <v>115.15</v>
      </c>
      <c r="H1170" s="80">
        <v>1727.19</v>
      </c>
      <c r="I1170" s="80" t="s">
        <v>28</v>
      </c>
      <c r="J1170" s="80" t="s">
        <v>28</v>
      </c>
      <c r="K1170" s="80">
        <v>92.91</v>
      </c>
      <c r="L1170" s="73">
        <f t="shared" si="343"/>
        <v>93.1</v>
      </c>
      <c r="M1170" s="73">
        <f t="shared" si="344"/>
        <v>102.67</v>
      </c>
      <c r="N1170" s="72" t="str">
        <f t="shared" si="345"/>
        <v>1121</v>
      </c>
      <c r="O1170" s="74">
        <f t="shared" si="346"/>
        <v>6</v>
      </c>
      <c r="P1170" s="72">
        <f t="shared" si="347"/>
        <v>0</v>
      </c>
      <c r="Q1170" s="74">
        <f t="shared" si="348"/>
        <v>15</v>
      </c>
      <c r="R1170" s="72" t="str">
        <f t="shared" si="349"/>
        <v/>
      </c>
      <c r="S1170" s="72" t="str">
        <f t="shared" si="350"/>
        <v/>
      </c>
      <c r="AI1170" s="23">
        <f>'simulateur tarif OQN'!$B$4</f>
        <v>40</v>
      </c>
      <c r="AJ1170" s="24">
        <f t="shared" si="351"/>
        <v>3492.48</v>
      </c>
      <c r="AK1170" s="24">
        <f t="shared" si="352"/>
        <v>87.311999999999998</v>
      </c>
      <c r="AM1170" t="str">
        <f t="shared" si="353"/>
        <v>ZONEHAUTE</v>
      </c>
      <c r="AN1170" t="str">
        <f t="shared" si="354"/>
        <v>HC</v>
      </c>
      <c r="AO1170" s="20">
        <f t="shared" si="355"/>
        <v>4605.9400000000005</v>
      </c>
      <c r="AP1170" s="20">
        <f t="shared" si="356"/>
        <v>1727.19</v>
      </c>
      <c r="AQ1170" s="20" t="str">
        <f t="shared" si="357"/>
        <v>.</v>
      </c>
      <c r="AR1170" s="20" t="str">
        <f t="shared" si="358"/>
        <v>.</v>
      </c>
      <c r="AS1170" s="20">
        <f t="shared" si="359"/>
        <v>3492.48</v>
      </c>
      <c r="AT1170" s="20">
        <f t="shared" si="342"/>
        <v>3482.9799999999996</v>
      </c>
      <c r="AU1170" s="20">
        <f t="shared" si="360"/>
        <v>69087.600000000006</v>
      </c>
    </row>
    <row r="1171" spans="1:47" ht="33.75">
      <c r="A1171" s="54">
        <v>1172</v>
      </c>
      <c r="B1171" s="54" t="s">
        <v>2159</v>
      </c>
      <c r="C1171" s="58" t="s">
        <v>2160</v>
      </c>
      <c r="D1171" s="79">
        <v>50</v>
      </c>
      <c r="E1171" s="79">
        <v>56</v>
      </c>
      <c r="F1171" s="80">
        <v>5497.73</v>
      </c>
      <c r="G1171" s="80">
        <v>107.73</v>
      </c>
      <c r="H1171" s="80">
        <v>5497.73</v>
      </c>
      <c r="I1171" s="80" t="s">
        <v>28</v>
      </c>
      <c r="J1171" s="80" t="s">
        <v>28</v>
      </c>
      <c r="K1171" s="80">
        <v>102.84</v>
      </c>
      <c r="L1171" s="73">
        <f t="shared" si="343"/>
        <v>93.1</v>
      </c>
      <c r="M1171" s="73">
        <f t="shared" si="344"/>
        <v>102.67</v>
      </c>
      <c r="N1171" s="72" t="str">
        <f t="shared" si="345"/>
        <v>1121</v>
      </c>
      <c r="O1171" s="74">
        <f t="shared" si="346"/>
        <v>6</v>
      </c>
      <c r="P1171" s="72">
        <f t="shared" si="347"/>
        <v>0</v>
      </c>
      <c r="Q1171" s="74">
        <f t="shared" si="348"/>
        <v>50</v>
      </c>
      <c r="R1171" s="72" t="str">
        <f t="shared" si="349"/>
        <v/>
      </c>
      <c r="S1171" s="72" t="str">
        <f t="shared" si="350"/>
        <v/>
      </c>
      <c r="AI1171" s="23">
        <f>'simulateur tarif OQN'!$B$4</f>
        <v>40</v>
      </c>
      <c r="AJ1171" s="24">
        <f t="shared" si="351"/>
        <v>4420.4299999999994</v>
      </c>
      <c r="AK1171" s="24">
        <f t="shared" si="352"/>
        <v>110.51074999999999</v>
      </c>
      <c r="AM1171" t="str">
        <f t="shared" si="353"/>
        <v>ZONEBASSE</v>
      </c>
      <c r="AN1171" t="str">
        <f t="shared" si="354"/>
        <v>HC</v>
      </c>
      <c r="AO1171" s="20">
        <f t="shared" si="355"/>
        <v>4420.4299999999994</v>
      </c>
      <c r="AP1171" s="20">
        <f t="shared" si="356"/>
        <v>5497.73</v>
      </c>
      <c r="AQ1171" s="20" t="str">
        <f t="shared" si="357"/>
        <v>.</v>
      </c>
      <c r="AR1171" s="20" t="str">
        <f t="shared" si="358"/>
        <v>.</v>
      </c>
      <c r="AS1171" s="20">
        <f t="shared" si="359"/>
        <v>3852.2899999999995</v>
      </c>
      <c r="AT1171" s="20">
        <f t="shared" si="342"/>
        <v>4339.2899999999991</v>
      </c>
      <c r="AU1171" s="20">
        <f t="shared" si="360"/>
        <v>219909.19999999998</v>
      </c>
    </row>
    <row r="1172" spans="1:47">
      <c r="A1172" s="54">
        <v>1173</v>
      </c>
      <c r="B1172" s="54" t="s">
        <v>2161</v>
      </c>
      <c r="C1172" s="55" t="s">
        <v>2162</v>
      </c>
      <c r="D1172" s="79">
        <v>1</v>
      </c>
      <c r="E1172" s="79">
        <v>1</v>
      </c>
      <c r="F1172" s="80" t="s">
        <v>28</v>
      </c>
      <c r="G1172" s="80" t="s">
        <v>28</v>
      </c>
      <c r="H1172" s="80">
        <v>135.66</v>
      </c>
      <c r="I1172" s="80" t="s">
        <v>28</v>
      </c>
      <c r="J1172" s="80" t="s">
        <v>28</v>
      </c>
      <c r="K1172" s="80" t="s">
        <v>28</v>
      </c>
      <c r="L1172" s="73" t="str">
        <f t="shared" si="343"/>
        <v/>
      </c>
      <c r="M1172" s="73" t="str">
        <f t="shared" si="344"/>
        <v/>
      </c>
      <c r="N1172" s="72" t="str">
        <f t="shared" si="345"/>
        <v>1123</v>
      </c>
      <c r="O1172" s="74">
        <f t="shared" si="346"/>
        <v>0</v>
      </c>
      <c r="P1172" s="72">
        <f t="shared" si="347"/>
        <v>0</v>
      </c>
      <c r="Q1172" s="74">
        <f t="shared" si="348"/>
        <v>1</v>
      </c>
      <c r="R1172" s="72" t="str">
        <f t="shared" si="349"/>
        <v/>
      </c>
      <c r="S1172" s="72" t="str">
        <f t="shared" si="350"/>
        <v/>
      </c>
      <c r="AI1172" s="23">
        <f>'simulateur tarif OQN'!$B$4</f>
        <v>40</v>
      </c>
      <c r="AJ1172" s="24">
        <f t="shared" si="351"/>
        <v>5426.4</v>
      </c>
      <c r="AK1172" s="24">
        <f t="shared" si="352"/>
        <v>135.66</v>
      </c>
      <c r="AM1172" t="str">
        <f t="shared" si="353"/>
        <v>ZONEHAUTE</v>
      </c>
      <c r="AN1172" t="str">
        <f t="shared" si="354"/>
        <v>HDJ</v>
      </c>
      <c r="AO1172" s="20" t="e">
        <f t="shared" si="355"/>
        <v>#VALUE!</v>
      </c>
      <c r="AP1172" s="20">
        <f t="shared" si="356"/>
        <v>135.66</v>
      </c>
      <c r="AQ1172" s="20" t="str">
        <f t="shared" si="357"/>
        <v>.</v>
      </c>
      <c r="AR1172" s="20" t="str">
        <f t="shared" si="358"/>
        <v>.</v>
      </c>
      <c r="AS1172" s="20" t="e">
        <f t="shared" si="359"/>
        <v>#VALUE!</v>
      </c>
      <c r="AT1172" s="20" t="e">
        <f t="shared" si="342"/>
        <v>#VALUE!</v>
      </c>
      <c r="AU1172" s="20">
        <f t="shared" si="360"/>
        <v>5426.4</v>
      </c>
    </row>
    <row r="1173" spans="1:47" ht="33.75">
      <c r="A1173" s="54">
        <v>1174</v>
      </c>
      <c r="B1173" s="54" t="s">
        <v>2163</v>
      </c>
      <c r="C1173" s="58" t="s">
        <v>2164</v>
      </c>
      <c r="D1173" s="79">
        <v>22</v>
      </c>
      <c r="E1173" s="79">
        <v>28</v>
      </c>
      <c r="F1173" s="80">
        <v>2157.98</v>
      </c>
      <c r="G1173" s="80">
        <v>98.09</v>
      </c>
      <c r="H1173" s="80">
        <v>2157.98</v>
      </c>
      <c r="I1173" s="80" t="s">
        <v>28</v>
      </c>
      <c r="J1173" s="80" t="s">
        <v>28</v>
      </c>
      <c r="K1173" s="80">
        <v>82.47</v>
      </c>
      <c r="L1173" s="73">
        <f t="shared" si="343"/>
        <v>90.5</v>
      </c>
      <c r="M1173" s="73">
        <f t="shared" si="344"/>
        <v>105.86</v>
      </c>
      <c r="N1173" s="72" t="str">
        <f t="shared" si="345"/>
        <v>1123</v>
      </c>
      <c r="O1173" s="74">
        <f t="shared" si="346"/>
        <v>6</v>
      </c>
      <c r="P1173" s="72">
        <f t="shared" si="347"/>
        <v>0</v>
      </c>
      <c r="Q1173" s="74">
        <f t="shared" si="348"/>
        <v>22</v>
      </c>
      <c r="R1173" s="72" t="str">
        <f t="shared" si="349"/>
        <v/>
      </c>
      <c r="S1173" s="72" t="str">
        <f t="shared" si="350"/>
        <v/>
      </c>
      <c r="AI1173" s="23">
        <f>'simulateur tarif OQN'!$B$4</f>
        <v>40</v>
      </c>
      <c r="AJ1173" s="24">
        <f t="shared" si="351"/>
        <v>3147.62</v>
      </c>
      <c r="AK1173" s="24">
        <f t="shared" si="352"/>
        <v>78.6905</v>
      </c>
      <c r="AM1173" t="str">
        <f t="shared" si="353"/>
        <v>ZONEHAUTE</v>
      </c>
      <c r="AN1173" t="str">
        <f t="shared" si="354"/>
        <v>HC</v>
      </c>
      <c r="AO1173" s="20">
        <f t="shared" si="355"/>
        <v>3923.6000000000004</v>
      </c>
      <c r="AP1173" s="20">
        <f t="shared" si="356"/>
        <v>2157.98</v>
      </c>
      <c r="AQ1173" s="20" t="str">
        <f t="shared" si="357"/>
        <v>.</v>
      </c>
      <c r="AR1173" s="20" t="str">
        <f t="shared" si="358"/>
        <v>.</v>
      </c>
      <c r="AS1173" s="20">
        <f t="shared" si="359"/>
        <v>3147.62</v>
      </c>
      <c r="AT1173" s="20">
        <f t="shared" si="342"/>
        <v>2746.1200000000008</v>
      </c>
      <c r="AU1173" s="20">
        <f t="shared" si="360"/>
        <v>86319.2</v>
      </c>
    </row>
    <row r="1174" spans="1:47" ht="33.75">
      <c r="A1174" s="54">
        <v>1175</v>
      </c>
      <c r="B1174" s="54" t="s">
        <v>2165</v>
      </c>
      <c r="C1174" s="58" t="s">
        <v>2166</v>
      </c>
      <c r="D1174" s="79">
        <v>29</v>
      </c>
      <c r="E1174" s="79">
        <v>35</v>
      </c>
      <c r="F1174" s="80">
        <v>2657.08</v>
      </c>
      <c r="G1174" s="80">
        <v>71.3</v>
      </c>
      <c r="H1174" s="80">
        <v>2657.08</v>
      </c>
      <c r="I1174" s="80" t="s">
        <v>28</v>
      </c>
      <c r="J1174" s="80" t="s">
        <v>28</v>
      </c>
      <c r="K1174" s="80">
        <v>90.07</v>
      </c>
      <c r="L1174" s="73">
        <f t="shared" si="343"/>
        <v>90.5</v>
      </c>
      <c r="M1174" s="73">
        <f t="shared" si="344"/>
        <v>105.86</v>
      </c>
      <c r="N1174" s="72" t="str">
        <f t="shared" si="345"/>
        <v>1123</v>
      </c>
      <c r="O1174" s="74">
        <f t="shared" si="346"/>
        <v>6</v>
      </c>
      <c r="P1174" s="72">
        <f t="shared" si="347"/>
        <v>0</v>
      </c>
      <c r="Q1174" s="74">
        <f t="shared" si="348"/>
        <v>29</v>
      </c>
      <c r="R1174" s="72" t="str">
        <f t="shared" si="349"/>
        <v/>
      </c>
      <c r="S1174" s="72" t="str">
        <f t="shared" si="350"/>
        <v/>
      </c>
      <c r="AI1174" s="23">
        <f>'simulateur tarif OQN'!$B$4</f>
        <v>40</v>
      </c>
      <c r="AJ1174" s="24">
        <f t="shared" si="351"/>
        <v>3107.43</v>
      </c>
      <c r="AK1174" s="24">
        <f t="shared" si="352"/>
        <v>77.685749999999999</v>
      </c>
      <c r="AM1174" t="str">
        <f t="shared" si="353"/>
        <v>ZONEHAUTE</v>
      </c>
      <c r="AN1174" t="str">
        <f t="shared" si="354"/>
        <v>HC</v>
      </c>
      <c r="AO1174" s="20">
        <f t="shared" si="355"/>
        <v>3441.38</v>
      </c>
      <c r="AP1174" s="20">
        <f t="shared" si="356"/>
        <v>2657.08</v>
      </c>
      <c r="AQ1174" s="20" t="str">
        <f t="shared" si="357"/>
        <v>.</v>
      </c>
      <c r="AR1174" s="20" t="str">
        <f t="shared" si="358"/>
        <v>.</v>
      </c>
      <c r="AS1174" s="20">
        <f t="shared" si="359"/>
        <v>3107.43</v>
      </c>
      <c r="AT1174" s="20">
        <f t="shared" si="342"/>
        <v>3085.9299999999994</v>
      </c>
      <c r="AU1174" s="20">
        <f t="shared" si="360"/>
        <v>106283.2</v>
      </c>
    </row>
    <row r="1175" spans="1:47" ht="45">
      <c r="A1175" s="54">
        <v>1176</v>
      </c>
      <c r="B1175" s="54" t="s">
        <v>2167</v>
      </c>
      <c r="C1175" s="58" t="s">
        <v>2168</v>
      </c>
      <c r="D1175" s="79">
        <v>22</v>
      </c>
      <c r="E1175" s="79">
        <v>28</v>
      </c>
      <c r="F1175" s="80">
        <v>2306.73</v>
      </c>
      <c r="G1175" s="80">
        <v>104.85</v>
      </c>
      <c r="H1175" s="80">
        <v>2306.73</v>
      </c>
      <c r="I1175" s="80" t="s">
        <v>28</v>
      </c>
      <c r="J1175" s="80" t="s">
        <v>28</v>
      </c>
      <c r="K1175" s="80">
        <v>92.7</v>
      </c>
      <c r="L1175" s="73">
        <f t="shared" si="343"/>
        <v>90.5</v>
      </c>
      <c r="M1175" s="73">
        <f t="shared" si="344"/>
        <v>105.86</v>
      </c>
      <c r="N1175" s="72" t="str">
        <f t="shared" si="345"/>
        <v>1123</v>
      </c>
      <c r="O1175" s="74">
        <f t="shared" si="346"/>
        <v>6</v>
      </c>
      <c r="P1175" s="72">
        <f t="shared" si="347"/>
        <v>0</v>
      </c>
      <c r="Q1175" s="74">
        <f t="shared" si="348"/>
        <v>22</v>
      </c>
      <c r="R1175" s="72" t="str">
        <f t="shared" si="349"/>
        <v/>
      </c>
      <c r="S1175" s="72" t="str">
        <f t="shared" si="350"/>
        <v/>
      </c>
      <c r="AI1175" s="23">
        <f>'simulateur tarif OQN'!$B$4</f>
        <v>40</v>
      </c>
      <c r="AJ1175" s="24">
        <f t="shared" si="351"/>
        <v>3419.13</v>
      </c>
      <c r="AK1175" s="24">
        <f t="shared" si="352"/>
        <v>85.478250000000003</v>
      </c>
      <c r="AM1175" t="str">
        <f t="shared" si="353"/>
        <v>ZONEHAUTE</v>
      </c>
      <c r="AN1175" t="str">
        <f t="shared" si="354"/>
        <v>HC</v>
      </c>
      <c r="AO1175" s="20">
        <f t="shared" si="355"/>
        <v>4194.03</v>
      </c>
      <c r="AP1175" s="20">
        <f t="shared" si="356"/>
        <v>2306.73</v>
      </c>
      <c r="AQ1175" s="20" t="str">
        <f t="shared" si="357"/>
        <v>.</v>
      </c>
      <c r="AR1175" s="20" t="str">
        <f t="shared" si="358"/>
        <v>.</v>
      </c>
      <c r="AS1175" s="20">
        <f t="shared" si="359"/>
        <v>3419.13</v>
      </c>
      <c r="AT1175" s="20">
        <f t="shared" si="342"/>
        <v>3529.130000000001</v>
      </c>
      <c r="AU1175" s="20">
        <f t="shared" si="360"/>
        <v>92269.2</v>
      </c>
    </row>
    <row r="1176" spans="1:47" ht="45">
      <c r="A1176" s="54">
        <v>1177</v>
      </c>
      <c r="B1176" s="54" t="s">
        <v>2169</v>
      </c>
      <c r="C1176" s="58" t="s">
        <v>2170</v>
      </c>
      <c r="D1176" s="79">
        <v>43</v>
      </c>
      <c r="E1176" s="79">
        <v>49</v>
      </c>
      <c r="F1176" s="80">
        <v>4402.8900000000003</v>
      </c>
      <c r="G1176" s="80">
        <v>99.82</v>
      </c>
      <c r="H1176" s="80">
        <v>4402.8900000000003</v>
      </c>
      <c r="I1176" s="80" t="s">
        <v>28</v>
      </c>
      <c r="J1176" s="80" t="s">
        <v>28</v>
      </c>
      <c r="K1176" s="80">
        <v>94.59</v>
      </c>
      <c r="L1176" s="73">
        <f t="shared" si="343"/>
        <v>90.5</v>
      </c>
      <c r="M1176" s="73">
        <f t="shared" si="344"/>
        <v>105.86</v>
      </c>
      <c r="N1176" s="72" t="str">
        <f t="shared" si="345"/>
        <v>1123</v>
      </c>
      <c r="O1176" s="74">
        <f t="shared" si="346"/>
        <v>6</v>
      </c>
      <c r="P1176" s="72">
        <f t="shared" si="347"/>
        <v>0</v>
      </c>
      <c r="Q1176" s="74">
        <f t="shared" si="348"/>
        <v>43</v>
      </c>
      <c r="R1176" s="72" t="str">
        <f t="shared" si="349"/>
        <v/>
      </c>
      <c r="S1176" s="72" t="str">
        <f t="shared" si="350"/>
        <v/>
      </c>
      <c r="AI1176" s="23">
        <f>'simulateur tarif OQN'!$B$4</f>
        <v>40</v>
      </c>
      <c r="AJ1176" s="24">
        <f t="shared" si="351"/>
        <v>4103.43</v>
      </c>
      <c r="AK1176" s="24">
        <f t="shared" si="352"/>
        <v>102.58575</v>
      </c>
      <c r="AM1176" t="str">
        <f t="shared" si="353"/>
        <v>ZONEBASSE</v>
      </c>
      <c r="AN1176" t="str">
        <f t="shared" si="354"/>
        <v>HC</v>
      </c>
      <c r="AO1176" s="20">
        <f t="shared" si="355"/>
        <v>4103.43</v>
      </c>
      <c r="AP1176" s="20">
        <f t="shared" si="356"/>
        <v>4402.8900000000003</v>
      </c>
      <c r="AQ1176" s="20" t="str">
        <f t="shared" si="357"/>
        <v>.</v>
      </c>
      <c r="AR1176" s="20" t="str">
        <f t="shared" si="358"/>
        <v>.</v>
      </c>
      <c r="AS1176" s="20">
        <f t="shared" si="359"/>
        <v>3551.5800000000004</v>
      </c>
      <c r="AT1176" s="20">
        <f t="shared" si="342"/>
        <v>3756.08</v>
      </c>
      <c r="AU1176" s="20">
        <f t="shared" si="360"/>
        <v>176115.6</v>
      </c>
    </row>
    <row r="1177" spans="1:47" ht="33.75">
      <c r="A1177" s="54">
        <v>1178</v>
      </c>
      <c r="B1177" s="54" t="s">
        <v>2171</v>
      </c>
      <c r="C1177" s="58" t="s">
        <v>2172</v>
      </c>
      <c r="D1177" s="79">
        <v>1</v>
      </c>
      <c r="E1177" s="79">
        <v>1</v>
      </c>
      <c r="F1177" s="80" t="s">
        <v>28</v>
      </c>
      <c r="G1177" s="80" t="s">
        <v>28</v>
      </c>
      <c r="H1177" s="80">
        <v>84.75</v>
      </c>
      <c r="I1177" s="80" t="s">
        <v>28</v>
      </c>
      <c r="J1177" s="80" t="s">
        <v>28</v>
      </c>
      <c r="K1177" s="80" t="s">
        <v>28</v>
      </c>
      <c r="L1177" s="73" t="str">
        <f t="shared" si="343"/>
        <v/>
      </c>
      <c r="M1177" s="73" t="str">
        <f t="shared" si="344"/>
        <v/>
      </c>
      <c r="N1177" s="72" t="str">
        <f t="shared" si="345"/>
        <v>1603</v>
      </c>
      <c r="O1177" s="74">
        <f t="shared" si="346"/>
        <v>0</v>
      </c>
      <c r="P1177" s="72">
        <f t="shared" si="347"/>
        <v>0</v>
      </c>
      <c r="Q1177" s="74">
        <f t="shared" si="348"/>
        <v>1</v>
      </c>
      <c r="R1177" s="72" t="str">
        <f t="shared" si="349"/>
        <v/>
      </c>
      <c r="S1177" s="72" t="str">
        <f t="shared" si="350"/>
        <v/>
      </c>
      <c r="AI1177" s="23">
        <f>'simulateur tarif OQN'!$B$4</f>
        <v>40</v>
      </c>
      <c r="AJ1177" s="24">
        <f t="shared" si="351"/>
        <v>3390</v>
      </c>
      <c r="AK1177" s="24">
        <f t="shared" si="352"/>
        <v>84.75</v>
      </c>
      <c r="AM1177" t="str">
        <f t="shared" si="353"/>
        <v>ZONEHAUTE</v>
      </c>
      <c r="AN1177" t="str">
        <f t="shared" si="354"/>
        <v>HDJ</v>
      </c>
      <c r="AO1177" s="20" t="e">
        <f t="shared" si="355"/>
        <v>#VALUE!</v>
      </c>
      <c r="AP1177" s="20">
        <f t="shared" si="356"/>
        <v>84.75</v>
      </c>
      <c r="AQ1177" s="20" t="str">
        <f t="shared" si="357"/>
        <v>.</v>
      </c>
      <c r="AR1177" s="20" t="str">
        <f t="shared" si="358"/>
        <v>.</v>
      </c>
      <c r="AS1177" s="20" t="e">
        <f t="shared" si="359"/>
        <v>#VALUE!</v>
      </c>
      <c r="AT1177" s="20" t="e">
        <f t="shared" si="342"/>
        <v>#VALUE!</v>
      </c>
      <c r="AU1177" s="20">
        <f t="shared" si="360"/>
        <v>3390</v>
      </c>
    </row>
    <row r="1178" spans="1:47" ht="45">
      <c r="A1178" s="54">
        <v>1179</v>
      </c>
      <c r="B1178" s="54" t="s">
        <v>2173</v>
      </c>
      <c r="C1178" s="58" t="s">
        <v>2174</v>
      </c>
      <c r="D1178" s="79">
        <v>8</v>
      </c>
      <c r="E1178" s="79">
        <v>28</v>
      </c>
      <c r="F1178" s="80">
        <v>1133.42</v>
      </c>
      <c r="G1178" s="80">
        <v>141.68</v>
      </c>
      <c r="H1178" s="80">
        <v>1133.42</v>
      </c>
      <c r="I1178" s="80">
        <v>1820.29</v>
      </c>
      <c r="J1178" s="80">
        <v>2563.71</v>
      </c>
      <c r="K1178" s="80">
        <v>82.82</v>
      </c>
      <c r="L1178" s="73">
        <f t="shared" si="343"/>
        <v>101.61</v>
      </c>
      <c r="M1178" s="73">
        <f t="shared" si="344"/>
        <v>118.79</v>
      </c>
      <c r="N1178" s="72" t="str">
        <f t="shared" si="345"/>
        <v>1603</v>
      </c>
      <c r="O1178" s="74">
        <f t="shared" si="346"/>
        <v>20</v>
      </c>
      <c r="P1178" s="72">
        <f t="shared" si="347"/>
        <v>1</v>
      </c>
      <c r="Q1178" s="74">
        <f t="shared" si="348"/>
        <v>8</v>
      </c>
      <c r="R1178" s="72">
        <f t="shared" si="349"/>
        <v>15</v>
      </c>
      <c r="S1178" s="72">
        <f t="shared" si="350"/>
        <v>22</v>
      </c>
      <c r="AI1178" s="23">
        <f>'simulateur tarif OQN'!$B$4</f>
        <v>40</v>
      </c>
      <c r="AJ1178" s="24">
        <f t="shared" si="351"/>
        <v>3557.55</v>
      </c>
      <c r="AK1178" s="24">
        <f t="shared" si="352"/>
        <v>88.938749999999999</v>
      </c>
      <c r="AM1178" t="str">
        <f t="shared" si="353"/>
        <v>ZONEHAUTE</v>
      </c>
      <c r="AN1178" t="str">
        <f t="shared" si="354"/>
        <v>HC</v>
      </c>
      <c r="AO1178" s="20">
        <f t="shared" si="355"/>
        <v>5667.18</v>
      </c>
      <c r="AP1178" s="20">
        <f t="shared" si="356"/>
        <v>1133.42</v>
      </c>
      <c r="AQ1178" s="20">
        <f t="shared" si="357"/>
        <v>1820.29</v>
      </c>
      <c r="AR1178" s="20">
        <f t="shared" si="358"/>
        <v>2563.71</v>
      </c>
      <c r="AS1178" s="20">
        <f t="shared" si="359"/>
        <v>3557.55</v>
      </c>
      <c r="AT1178" s="20">
        <f t="shared" si="342"/>
        <v>2618.0499999999993</v>
      </c>
      <c r="AU1178" s="20">
        <f t="shared" si="360"/>
        <v>45336.800000000003</v>
      </c>
    </row>
    <row r="1179" spans="1:47" ht="45">
      <c r="A1179" s="54">
        <v>1180</v>
      </c>
      <c r="B1179" s="54" t="s">
        <v>2175</v>
      </c>
      <c r="C1179" s="58" t="s">
        <v>2176</v>
      </c>
      <c r="D1179" s="79">
        <v>8</v>
      </c>
      <c r="E1179" s="79">
        <v>28</v>
      </c>
      <c r="F1179" s="80">
        <v>1611.3</v>
      </c>
      <c r="G1179" s="80">
        <v>201.41</v>
      </c>
      <c r="H1179" s="80">
        <v>1611.3</v>
      </c>
      <c r="I1179" s="80">
        <v>2426.66</v>
      </c>
      <c r="J1179" s="80">
        <v>3386.86</v>
      </c>
      <c r="K1179" s="80">
        <v>100.48</v>
      </c>
      <c r="L1179" s="73">
        <f t="shared" si="343"/>
        <v>101.61</v>
      </c>
      <c r="M1179" s="73">
        <f t="shared" si="344"/>
        <v>118.79</v>
      </c>
      <c r="N1179" s="72" t="str">
        <f t="shared" si="345"/>
        <v>1603</v>
      </c>
      <c r="O1179" s="74">
        <f t="shared" si="346"/>
        <v>20</v>
      </c>
      <c r="P1179" s="72">
        <f t="shared" si="347"/>
        <v>1</v>
      </c>
      <c r="Q1179" s="74">
        <f t="shared" si="348"/>
        <v>8</v>
      </c>
      <c r="R1179" s="72">
        <f t="shared" si="349"/>
        <v>15</v>
      </c>
      <c r="S1179" s="72">
        <f t="shared" si="350"/>
        <v>22</v>
      </c>
      <c r="AI1179" s="23">
        <f>'simulateur tarif OQN'!$B$4</f>
        <v>40</v>
      </c>
      <c r="AJ1179" s="24">
        <f t="shared" si="351"/>
        <v>4592.62</v>
      </c>
      <c r="AK1179" s="24">
        <f t="shared" si="352"/>
        <v>114.8155</v>
      </c>
      <c r="AM1179" t="str">
        <f t="shared" si="353"/>
        <v>ZONEHAUTE</v>
      </c>
      <c r="AN1179" t="str">
        <f t="shared" si="354"/>
        <v>HC</v>
      </c>
      <c r="AO1179" s="20">
        <f t="shared" si="355"/>
        <v>8056.42</v>
      </c>
      <c r="AP1179" s="20">
        <f t="shared" si="356"/>
        <v>1611.3</v>
      </c>
      <c r="AQ1179" s="20">
        <f t="shared" si="357"/>
        <v>2426.66</v>
      </c>
      <c r="AR1179" s="20">
        <f t="shared" si="358"/>
        <v>3386.86</v>
      </c>
      <c r="AS1179" s="20">
        <f t="shared" si="359"/>
        <v>4592.62</v>
      </c>
      <c r="AT1179" s="20">
        <f t="shared" si="342"/>
        <v>4536.1200000000008</v>
      </c>
      <c r="AU1179" s="20">
        <f t="shared" si="360"/>
        <v>64452</v>
      </c>
    </row>
    <row r="1180" spans="1:47" ht="56.25">
      <c r="A1180" s="54">
        <v>1181</v>
      </c>
      <c r="B1180" s="54" t="s">
        <v>2177</v>
      </c>
      <c r="C1180" s="58" t="s">
        <v>2178</v>
      </c>
      <c r="D1180" s="79">
        <v>8</v>
      </c>
      <c r="E1180" s="79">
        <v>28</v>
      </c>
      <c r="F1180" s="80">
        <v>1320.05</v>
      </c>
      <c r="G1180" s="80">
        <v>165.01</v>
      </c>
      <c r="H1180" s="80">
        <v>1320.05</v>
      </c>
      <c r="I1180" s="80">
        <v>2165.83</v>
      </c>
      <c r="J1180" s="80">
        <v>2937.75</v>
      </c>
      <c r="K1180" s="80">
        <v>96.35</v>
      </c>
      <c r="L1180" s="73">
        <f t="shared" si="343"/>
        <v>101.61</v>
      </c>
      <c r="M1180" s="73">
        <f t="shared" si="344"/>
        <v>118.79</v>
      </c>
      <c r="N1180" s="72" t="str">
        <f t="shared" si="345"/>
        <v>1603</v>
      </c>
      <c r="O1180" s="74">
        <f t="shared" si="346"/>
        <v>20</v>
      </c>
      <c r="P1180" s="72">
        <f t="shared" si="347"/>
        <v>1</v>
      </c>
      <c r="Q1180" s="74">
        <f t="shared" si="348"/>
        <v>8</v>
      </c>
      <c r="R1180" s="72">
        <f t="shared" si="349"/>
        <v>15</v>
      </c>
      <c r="S1180" s="72">
        <f t="shared" si="350"/>
        <v>22</v>
      </c>
      <c r="AI1180" s="23">
        <f>'simulateur tarif OQN'!$B$4</f>
        <v>40</v>
      </c>
      <c r="AJ1180" s="24">
        <f t="shared" si="351"/>
        <v>4093.95</v>
      </c>
      <c r="AK1180" s="24">
        <f t="shared" si="352"/>
        <v>102.34875</v>
      </c>
      <c r="AM1180" t="str">
        <f t="shared" si="353"/>
        <v>ZONEHAUTE</v>
      </c>
      <c r="AN1180" t="str">
        <f t="shared" si="354"/>
        <v>HC</v>
      </c>
      <c r="AO1180" s="20">
        <f t="shared" si="355"/>
        <v>6600.37</v>
      </c>
      <c r="AP1180" s="20">
        <f t="shared" si="356"/>
        <v>1320.05</v>
      </c>
      <c r="AQ1180" s="20">
        <f t="shared" si="357"/>
        <v>2165.83</v>
      </c>
      <c r="AR1180" s="20">
        <f t="shared" si="358"/>
        <v>2937.75</v>
      </c>
      <c r="AS1180" s="20">
        <f t="shared" si="359"/>
        <v>4093.95</v>
      </c>
      <c r="AT1180" s="20">
        <f t="shared" si="342"/>
        <v>3830.9500000000007</v>
      </c>
      <c r="AU1180" s="20">
        <f t="shared" si="360"/>
        <v>52802</v>
      </c>
    </row>
    <row r="1181" spans="1:47" ht="56.25">
      <c r="A1181" s="54">
        <v>1182</v>
      </c>
      <c r="B1181" s="54" t="s">
        <v>2179</v>
      </c>
      <c r="C1181" s="58" t="s">
        <v>2180</v>
      </c>
      <c r="D1181" s="79">
        <v>8</v>
      </c>
      <c r="E1181" s="79">
        <v>28</v>
      </c>
      <c r="F1181" s="80">
        <v>1544.68</v>
      </c>
      <c r="G1181" s="80">
        <v>193.09</v>
      </c>
      <c r="H1181" s="80">
        <v>1544.68</v>
      </c>
      <c r="I1181" s="80">
        <v>2578.84</v>
      </c>
      <c r="J1181" s="80">
        <v>3580.06</v>
      </c>
      <c r="K1181" s="80">
        <v>105.27</v>
      </c>
      <c r="L1181" s="73">
        <f t="shared" si="343"/>
        <v>101.61</v>
      </c>
      <c r="M1181" s="73">
        <f t="shared" si="344"/>
        <v>118.79</v>
      </c>
      <c r="N1181" s="72" t="str">
        <f t="shared" si="345"/>
        <v>1603</v>
      </c>
      <c r="O1181" s="74">
        <f t="shared" si="346"/>
        <v>20</v>
      </c>
      <c r="P1181" s="72">
        <f t="shared" si="347"/>
        <v>1</v>
      </c>
      <c r="Q1181" s="74">
        <f t="shared" si="348"/>
        <v>8</v>
      </c>
      <c r="R1181" s="72">
        <f t="shared" si="349"/>
        <v>15</v>
      </c>
      <c r="S1181" s="72">
        <f t="shared" si="350"/>
        <v>22</v>
      </c>
      <c r="AI1181" s="23">
        <f>'simulateur tarif OQN'!$B$4</f>
        <v>40</v>
      </c>
      <c r="AJ1181" s="24">
        <f t="shared" si="351"/>
        <v>4843.3</v>
      </c>
      <c r="AK1181" s="24">
        <f t="shared" si="352"/>
        <v>121.08250000000001</v>
      </c>
      <c r="AM1181" t="str">
        <f t="shared" si="353"/>
        <v>ZONEHAUTE</v>
      </c>
      <c r="AN1181" t="str">
        <f t="shared" si="354"/>
        <v>HC</v>
      </c>
      <c r="AO1181" s="20">
        <f t="shared" si="355"/>
        <v>7723.56</v>
      </c>
      <c r="AP1181" s="20">
        <f t="shared" si="356"/>
        <v>1544.68</v>
      </c>
      <c r="AQ1181" s="20">
        <f t="shared" si="357"/>
        <v>2578.84</v>
      </c>
      <c r="AR1181" s="20">
        <f t="shared" si="358"/>
        <v>3580.06</v>
      </c>
      <c r="AS1181" s="20">
        <f t="shared" si="359"/>
        <v>4843.3</v>
      </c>
      <c r="AT1181" s="20">
        <f t="shared" si="342"/>
        <v>5026.2999999999993</v>
      </c>
      <c r="AU1181" s="20">
        <f t="shared" si="360"/>
        <v>61787.200000000004</v>
      </c>
    </row>
    <row r="1182" spans="1:47" ht="45">
      <c r="A1182" s="54">
        <v>1183</v>
      </c>
      <c r="B1182" s="54" t="s">
        <v>2181</v>
      </c>
      <c r="C1182" s="58" t="s">
        <v>2182</v>
      </c>
      <c r="D1182" s="79">
        <v>36</v>
      </c>
      <c r="E1182" s="79">
        <v>42</v>
      </c>
      <c r="F1182" s="80">
        <v>4080.51</v>
      </c>
      <c r="G1182" s="80">
        <v>113.35</v>
      </c>
      <c r="H1182" s="80">
        <v>4080.51</v>
      </c>
      <c r="I1182" s="80" t="s">
        <v>28</v>
      </c>
      <c r="J1182" s="80" t="s">
        <v>28</v>
      </c>
      <c r="K1182" s="80">
        <v>102.33</v>
      </c>
      <c r="L1182" s="73">
        <f t="shared" si="343"/>
        <v>101.61</v>
      </c>
      <c r="M1182" s="73">
        <f t="shared" si="344"/>
        <v>118.79</v>
      </c>
      <c r="N1182" s="72" t="str">
        <f t="shared" si="345"/>
        <v>1603</v>
      </c>
      <c r="O1182" s="74">
        <f t="shared" si="346"/>
        <v>6</v>
      </c>
      <c r="P1182" s="72">
        <f t="shared" si="347"/>
        <v>0</v>
      </c>
      <c r="Q1182" s="74">
        <f t="shared" si="348"/>
        <v>36</v>
      </c>
      <c r="R1182" s="72" t="str">
        <f t="shared" si="349"/>
        <v/>
      </c>
      <c r="S1182" s="72" t="str">
        <f t="shared" si="350"/>
        <v/>
      </c>
      <c r="AI1182" s="23">
        <f>'simulateur tarif OQN'!$B$4</f>
        <v>40</v>
      </c>
      <c r="AJ1182" s="24">
        <f t="shared" si="351"/>
        <v>4080.51</v>
      </c>
      <c r="AK1182" s="24">
        <f t="shared" si="352"/>
        <v>102.01275000000001</v>
      </c>
      <c r="AM1182" t="str">
        <f t="shared" si="353"/>
        <v>ZONEFORF1</v>
      </c>
      <c r="AN1182" t="str">
        <f t="shared" si="354"/>
        <v>HC</v>
      </c>
      <c r="AO1182" s="20">
        <f t="shared" si="355"/>
        <v>4533.91</v>
      </c>
      <c r="AP1182" s="20">
        <f t="shared" si="356"/>
        <v>4080.51</v>
      </c>
      <c r="AQ1182" s="20" t="str">
        <f t="shared" si="357"/>
        <v>.</v>
      </c>
      <c r="AR1182" s="20" t="str">
        <f t="shared" si="358"/>
        <v>.</v>
      </c>
      <c r="AS1182" s="20">
        <f t="shared" si="359"/>
        <v>3875.8500000000004</v>
      </c>
      <c r="AT1182" s="20">
        <f t="shared" si="342"/>
        <v>3911.8500000000004</v>
      </c>
      <c r="AU1182" s="20">
        <f t="shared" si="360"/>
        <v>163220.40000000002</v>
      </c>
    </row>
    <row r="1183" spans="1:47" ht="45">
      <c r="A1183" s="54">
        <v>1184</v>
      </c>
      <c r="B1183" s="54" t="s">
        <v>2183</v>
      </c>
      <c r="C1183" s="58" t="s">
        <v>2184</v>
      </c>
      <c r="D1183" s="79">
        <v>50</v>
      </c>
      <c r="E1183" s="79">
        <v>56</v>
      </c>
      <c r="F1183" s="80">
        <v>5949.05</v>
      </c>
      <c r="G1183" s="80">
        <v>118.98</v>
      </c>
      <c r="H1183" s="80">
        <v>5949.05</v>
      </c>
      <c r="I1183" s="80" t="s">
        <v>28</v>
      </c>
      <c r="J1183" s="80" t="s">
        <v>28</v>
      </c>
      <c r="K1183" s="80">
        <v>112.25</v>
      </c>
      <c r="L1183" s="73">
        <f t="shared" si="343"/>
        <v>101.61</v>
      </c>
      <c r="M1183" s="73">
        <f t="shared" si="344"/>
        <v>118.79</v>
      </c>
      <c r="N1183" s="72" t="str">
        <f t="shared" si="345"/>
        <v>1603</v>
      </c>
      <c r="O1183" s="74">
        <f t="shared" si="346"/>
        <v>6</v>
      </c>
      <c r="P1183" s="72">
        <f t="shared" si="347"/>
        <v>0</v>
      </c>
      <c r="Q1183" s="74">
        <f t="shared" si="348"/>
        <v>50</v>
      </c>
      <c r="R1183" s="72" t="str">
        <f t="shared" si="349"/>
        <v/>
      </c>
      <c r="S1183" s="72" t="str">
        <f t="shared" si="350"/>
        <v/>
      </c>
      <c r="AI1183" s="23">
        <f>'simulateur tarif OQN'!$B$4</f>
        <v>40</v>
      </c>
      <c r="AJ1183" s="24">
        <f t="shared" si="351"/>
        <v>4759.25</v>
      </c>
      <c r="AK1183" s="24">
        <f t="shared" si="352"/>
        <v>118.98125</v>
      </c>
      <c r="AM1183" t="str">
        <f t="shared" si="353"/>
        <v>ZONEBASSE</v>
      </c>
      <c r="AN1183" t="str">
        <f t="shared" si="354"/>
        <v>HC</v>
      </c>
      <c r="AO1183" s="20">
        <f t="shared" si="355"/>
        <v>4759.25</v>
      </c>
      <c r="AP1183" s="20">
        <f t="shared" si="356"/>
        <v>5949.05</v>
      </c>
      <c r="AQ1183" s="20" t="str">
        <f t="shared" si="357"/>
        <v>.</v>
      </c>
      <c r="AR1183" s="20" t="str">
        <f t="shared" si="358"/>
        <v>.</v>
      </c>
      <c r="AS1183" s="20">
        <f t="shared" si="359"/>
        <v>4153.05</v>
      </c>
      <c r="AT1183" s="20">
        <f t="shared" si="342"/>
        <v>4685.0499999999993</v>
      </c>
      <c r="AU1183" s="20">
        <f t="shared" si="360"/>
        <v>237962</v>
      </c>
    </row>
    <row r="1184" spans="1:47" ht="45">
      <c r="A1184" s="54">
        <v>1185</v>
      </c>
      <c r="B1184" s="54" t="s">
        <v>2185</v>
      </c>
      <c r="C1184" s="58" t="s">
        <v>2186</v>
      </c>
      <c r="D1184" s="79">
        <v>22</v>
      </c>
      <c r="E1184" s="79">
        <v>28</v>
      </c>
      <c r="F1184" s="80">
        <v>1523.45</v>
      </c>
      <c r="G1184" s="80">
        <v>69.25</v>
      </c>
      <c r="H1184" s="80">
        <v>1523.45</v>
      </c>
      <c r="I1184" s="80" t="s">
        <v>28</v>
      </c>
      <c r="J1184" s="80" t="s">
        <v>28</v>
      </c>
      <c r="K1184" s="80">
        <v>60.94</v>
      </c>
      <c r="L1184" s="73">
        <f t="shared" si="343"/>
        <v>101.17</v>
      </c>
      <c r="M1184" s="73">
        <f t="shared" si="344"/>
        <v>118.79</v>
      </c>
      <c r="N1184" s="72" t="str">
        <f t="shared" si="345"/>
        <v>1603</v>
      </c>
      <c r="O1184" s="74">
        <f t="shared" si="346"/>
        <v>6</v>
      </c>
      <c r="P1184" s="72">
        <f t="shared" si="347"/>
        <v>0</v>
      </c>
      <c r="Q1184" s="74">
        <f t="shared" si="348"/>
        <v>22</v>
      </c>
      <c r="R1184" s="72" t="str">
        <f t="shared" si="349"/>
        <v/>
      </c>
      <c r="S1184" s="72" t="str">
        <f t="shared" si="350"/>
        <v/>
      </c>
      <c r="AI1184" s="23">
        <f>'simulateur tarif OQN'!$B$4</f>
        <v>40</v>
      </c>
      <c r="AJ1184" s="24">
        <f t="shared" si="351"/>
        <v>2254.73</v>
      </c>
      <c r="AK1184" s="24">
        <f t="shared" si="352"/>
        <v>56.368250000000003</v>
      </c>
      <c r="AM1184" t="str">
        <f t="shared" si="353"/>
        <v>ZONEHAUTE</v>
      </c>
      <c r="AN1184" t="str">
        <f t="shared" si="354"/>
        <v>HC</v>
      </c>
      <c r="AO1184" s="20">
        <f t="shared" si="355"/>
        <v>2769.95</v>
      </c>
      <c r="AP1184" s="20">
        <f t="shared" si="356"/>
        <v>1523.45</v>
      </c>
      <c r="AQ1184" s="20" t="str">
        <f t="shared" si="357"/>
        <v>.</v>
      </c>
      <c r="AR1184" s="20" t="str">
        <f t="shared" si="358"/>
        <v>.</v>
      </c>
      <c r="AS1184" s="20">
        <f t="shared" si="359"/>
        <v>2254.73</v>
      </c>
      <c r="AT1184" s="20">
        <f t="shared" si="342"/>
        <v>243.22999999999956</v>
      </c>
      <c r="AU1184" s="20">
        <f t="shared" si="360"/>
        <v>60938</v>
      </c>
    </row>
    <row r="1185" spans="1:47" ht="45">
      <c r="A1185" s="54">
        <v>1186</v>
      </c>
      <c r="B1185" s="54" t="s">
        <v>2187</v>
      </c>
      <c r="C1185" s="58" t="s">
        <v>2188</v>
      </c>
      <c r="D1185" s="79">
        <v>36</v>
      </c>
      <c r="E1185" s="79">
        <v>42</v>
      </c>
      <c r="F1185" s="80">
        <v>4602.62</v>
      </c>
      <c r="G1185" s="80">
        <v>127.85</v>
      </c>
      <c r="H1185" s="80">
        <v>4602.62</v>
      </c>
      <c r="I1185" s="80" t="s">
        <v>28</v>
      </c>
      <c r="J1185" s="80" t="s">
        <v>28</v>
      </c>
      <c r="K1185" s="80">
        <v>117.74</v>
      </c>
      <c r="L1185" s="73">
        <f t="shared" si="343"/>
        <v>101.17</v>
      </c>
      <c r="M1185" s="73">
        <f t="shared" si="344"/>
        <v>118.79</v>
      </c>
      <c r="N1185" s="72" t="str">
        <f t="shared" si="345"/>
        <v>1603</v>
      </c>
      <c r="O1185" s="74">
        <f t="shared" si="346"/>
        <v>6</v>
      </c>
      <c r="P1185" s="72">
        <f t="shared" si="347"/>
        <v>0</v>
      </c>
      <c r="Q1185" s="74">
        <f t="shared" si="348"/>
        <v>36</v>
      </c>
      <c r="R1185" s="72" t="str">
        <f t="shared" si="349"/>
        <v/>
      </c>
      <c r="S1185" s="72" t="str">
        <f t="shared" si="350"/>
        <v/>
      </c>
      <c r="AI1185" s="23">
        <f>'simulateur tarif OQN'!$B$4</f>
        <v>40</v>
      </c>
      <c r="AJ1185" s="24">
        <f t="shared" si="351"/>
        <v>4602.62</v>
      </c>
      <c r="AK1185" s="24">
        <f t="shared" si="352"/>
        <v>115.0655</v>
      </c>
      <c r="AM1185" t="str">
        <f t="shared" si="353"/>
        <v>ZONEFORF1</v>
      </c>
      <c r="AN1185" t="str">
        <f t="shared" si="354"/>
        <v>HC</v>
      </c>
      <c r="AO1185" s="20">
        <f t="shared" si="355"/>
        <v>5114.0199999999995</v>
      </c>
      <c r="AP1185" s="20">
        <f t="shared" si="356"/>
        <v>4602.62</v>
      </c>
      <c r="AQ1185" s="20" t="str">
        <f t="shared" si="357"/>
        <v>.</v>
      </c>
      <c r="AR1185" s="20" t="str">
        <f t="shared" si="358"/>
        <v>.</v>
      </c>
      <c r="AS1185" s="20">
        <f t="shared" si="359"/>
        <v>4367.1400000000003</v>
      </c>
      <c r="AT1185" s="20">
        <f t="shared" si="342"/>
        <v>5195.6399999999994</v>
      </c>
      <c r="AU1185" s="20">
        <f t="shared" si="360"/>
        <v>184104.8</v>
      </c>
    </row>
    <row r="1186" spans="1:47" ht="56.25">
      <c r="A1186" s="54">
        <v>1187</v>
      </c>
      <c r="B1186" s="54" t="s">
        <v>2189</v>
      </c>
      <c r="C1186" s="58" t="s">
        <v>2190</v>
      </c>
      <c r="D1186" s="79">
        <v>22</v>
      </c>
      <c r="E1186" s="79">
        <v>28</v>
      </c>
      <c r="F1186" s="80">
        <v>1544.76</v>
      </c>
      <c r="G1186" s="80">
        <v>70.22</v>
      </c>
      <c r="H1186" s="80">
        <v>1544.76</v>
      </c>
      <c r="I1186" s="80" t="s">
        <v>28</v>
      </c>
      <c r="J1186" s="80" t="s">
        <v>28</v>
      </c>
      <c r="K1186" s="80">
        <v>64.069999999999993</v>
      </c>
      <c r="L1186" s="73">
        <f t="shared" si="343"/>
        <v>101.17</v>
      </c>
      <c r="M1186" s="73">
        <f t="shared" si="344"/>
        <v>118.79</v>
      </c>
      <c r="N1186" s="72" t="str">
        <f t="shared" si="345"/>
        <v>1603</v>
      </c>
      <c r="O1186" s="74">
        <f t="shared" si="346"/>
        <v>6</v>
      </c>
      <c r="P1186" s="72">
        <f t="shared" si="347"/>
        <v>0</v>
      </c>
      <c r="Q1186" s="74">
        <f t="shared" si="348"/>
        <v>22</v>
      </c>
      <c r="R1186" s="72" t="str">
        <f t="shared" si="349"/>
        <v/>
      </c>
      <c r="S1186" s="72" t="str">
        <f t="shared" si="350"/>
        <v/>
      </c>
      <c r="AI1186" s="23">
        <f>'simulateur tarif OQN'!$B$4</f>
        <v>40</v>
      </c>
      <c r="AJ1186" s="24">
        <f t="shared" si="351"/>
        <v>2313.6</v>
      </c>
      <c r="AK1186" s="24">
        <f t="shared" si="352"/>
        <v>57.839999999999996</v>
      </c>
      <c r="AM1186" t="str">
        <f t="shared" si="353"/>
        <v>ZONEHAUTE</v>
      </c>
      <c r="AN1186" t="str">
        <f t="shared" si="354"/>
        <v>HC</v>
      </c>
      <c r="AO1186" s="20">
        <f t="shared" si="355"/>
        <v>2808.7200000000003</v>
      </c>
      <c r="AP1186" s="20">
        <f t="shared" si="356"/>
        <v>1544.76</v>
      </c>
      <c r="AQ1186" s="20" t="str">
        <f t="shared" si="357"/>
        <v>.</v>
      </c>
      <c r="AR1186" s="20" t="str">
        <f t="shared" si="358"/>
        <v>.</v>
      </c>
      <c r="AS1186" s="20">
        <f t="shared" si="359"/>
        <v>2313.6</v>
      </c>
      <c r="AT1186" s="20">
        <f t="shared" si="342"/>
        <v>458.59999999999945</v>
      </c>
      <c r="AU1186" s="20">
        <f t="shared" si="360"/>
        <v>61790.400000000001</v>
      </c>
    </row>
    <row r="1187" spans="1:47" ht="56.25">
      <c r="A1187" s="54">
        <v>1188</v>
      </c>
      <c r="B1187" s="54" t="s">
        <v>2191</v>
      </c>
      <c r="C1187" s="58" t="s">
        <v>2192</v>
      </c>
      <c r="D1187" s="79">
        <v>36</v>
      </c>
      <c r="E1187" s="79">
        <v>42</v>
      </c>
      <c r="F1187" s="80">
        <v>3897.41</v>
      </c>
      <c r="G1187" s="80">
        <v>108.26</v>
      </c>
      <c r="H1187" s="80">
        <v>3897.41</v>
      </c>
      <c r="I1187" s="80" t="s">
        <v>28</v>
      </c>
      <c r="J1187" s="80" t="s">
        <v>28</v>
      </c>
      <c r="K1187" s="80">
        <v>101.89</v>
      </c>
      <c r="L1187" s="73">
        <f t="shared" si="343"/>
        <v>101.17</v>
      </c>
      <c r="M1187" s="73">
        <f t="shared" si="344"/>
        <v>118.79</v>
      </c>
      <c r="N1187" s="72" t="str">
        <f t="shared" si="345"/>
        <v>1603</v>
      </c>
      <c r="O1187" s="74">
        <f t="shared" si="346"/>
        <v>6</v>
      </c>
      <c r="P1187" s="72">
        <f t="shared" si="347"/>
        <v>0</v>
      </c>
      <c r="Q1187" s="74">
        <f t="shared" si="348"/>
        <v>36</v>
      </c>
      <c r="R1187" s="72" t="str">
        <f t="shared" si="349"/>
        <v/>
      </c>
      <c r="S1187" s="72" t="str">
        <f t="shared" si="350"/>
        <v/>
      </c>
      <c r="AI1187" s="23">
        <f>'simulateur tarif OQN'!$B$4</f>
        <v>40</v>
      </c>
      <c r="AJ1187" s="24">
        <f t="shared" si="351"/>
        <v>3897.41</v>
      </c>
      <c r="AK1187" s="24">
        <f t="shared" si="352"/>
        <v>97.435249999999996</v>
      </c>
      <c r="AM1187" t="str">
        <f t="shared" si="353"/>
        <v>ZONEFORF1</v>
      </c>
      <c r="AN1187" t="str">
        <f t="shared" si="354"/>
        <v>HC</v>
      </c>
      <c r="AO1187" s="20">
        <f t="shared" si="355"/>
        <v>4330.45</v>
      </c>
      <c r="AP1187" s="20">
        <f t="shared" si="356"/>
        <v>3897.41</v>
      </c>
      <c r="AQ1187" s="20" t="str">
        <f t="shared" si="357"/>
        <v>.</v>
      </c>
      <c r="AR1187" s="20" t="str">
        <f t="shared" si="358"/>
        <v>.</v>
      </c>
      <c r="AS1187" s="20">
        <f t="shared" si="359"/>
        <v>3693.6299999999997</v>
      </c>
      <c r="AT1187" s="20">
        <f t="shared" si="342"/>
        <v>3729.630000000001</v>
      </c>
      <c r="AU1187" s="20">
        <f t="shared" si="360"/>
        <v>155896.4</v>
      </c>
    </row>
    <row r="1188" spans="1:47" ht="45">
      <c r="A1188" s="54">
        <v>1189</v>
      </c>
      <c r="B1188" s="54" t="s">
        <v>2193</v>
      </c>
      <c r="C1188" s="58" t="s">
        <v>2194</v>
      </c>
      <c r="D1188" s="79">
        <v>22</v>
      </c>
      <c r="E1188" s="79">
        <v>28</v>
      </c>
      <c r="F1188" s="80">
        <v>2488.63</v>
      </c>
      <c r="G1188" s="80">
        <v>113.12</v>
      </c>
      <c r="H1188" s="80">
        <v>2488.63</v>
      </c>
      <c r="I1188" s="80" t="s">
        <v>28</v>
      </c>
      <c r="J1188" s="80" t="s">
        <v>28</v>
      </c>
      <c r="K1188" s="80">
        <v>100.35</v>
      </c>
      <c r="L1188" s="73">
        <f t="shared" si="343"/>
        <v>101.17</v>
      </c>
      <c r="M1188" s="73">
        <f t="shared" si="344"/>
        <v>118.79</v>
      </c>
      <c r="N1188" s="72" t="str">
        <f t="shared" si="345"/>
        <v>1603</v>
      </c>
      <c r="O1188" s="74">
        <f t="shared" si="346"/>
        <v>6</v>
      </c>
      <c r="P1188" s="72">
        <f t="shared" si="347"/>
        <v>0</v>
      </c>
      <c r="Q1188" s="74">
        <f t="shared" si="348"/>
        <v>22</v>
      </c>
      <c r="R1188" s="72" t="str">
        <f t="shared" si="349"/>
        <v/>
      </c>
      <c r="S1188" s="72" t="str">
        <f t="shared" si="350"/>
        <v/>
      </c>
      <c r="AI1188" s="23">
        <f>'simulateur tarif OQN'!$B$4</f>
        <v>40</v>
      </c>
      <c r="AJ1188" s="24">
        <f t="shared" si="351"/>
        <v>3692.83</v>
      </c>
      <c r="AK1188" s="24">
        <f t="shared" si="352"/>
        <v>92.320750000000004</v>
      </c>
      <c r="AM1188" t="str">
        <f t="shared" si="353"/>
        <v>ZONEHAUTE</v>
      </c>
      <c r="AN1188" t="str">
        <f t="shared" si="354"/>
        <v>HC</v>
      </c>
      <c r="AO1188" s="20">
        <f t="shared" si="355"/>
        <v>4524.79</v>
      </c>
      <c r="AP1188" s="20">
        <f t="shared" si="356"/>
        <v>2488.63</v>
      </c>
      <c r="AQ1188" s="20" t="str">
        <f t="shared" si="357"/>
        <v>.</v>
      </c>
      <c r="AR1188" s="20" t="str">
        <f t="shared" si="358"/>
        <v>.</v>
      </c>
      <c r="AS1188" s="20">
        <f t="shared" si="359"/>
        <v>3692.83</v>
      </c>
      <c r="AT1188" s="20">
        <f t="shared" si="342"/>
        <v>3651.83</v>
      </c>
      <c r="AU1188" s="20">
        <f t="shared" si="360"/>
        <v>99545.200000000012</v>
      </c>
    </row>
    <row r="1189" spans="1:47" ht="45">
      <c r="A1189" s="54">
        <v>1190</v>
      </c>
      <c r="B1189" s="54" t="s">
        <v>2195</v>
      </c>
      <c r="C1189" s="58" t="s">
        <v>2196</v>
      </c>
      <c r="D1189" s="79">
        <v>36</v>
      </c>
      <c r="E1189" s="79">
        <v>42</v>
      </c>
      <c r="F1189" s="80">
        <v>4604.8900000000003</v>
      </c>
      <c r="G1189" s="80">
        <v>127.91</v>
      </c>
      <c r="H1189" s="80">
        <v>4604.8900000000003</v>
      </c>
      <c r="I1189" s="80" t="s">
        <v>28</v>
      </c>
      <c r="J1189" s="80" t="s">
        <v>28</v>
      </c>
      <c r="K1189" s="80">
        <v>116.88</v>
      </c>
      <c r="L1189" s="73">
        <f t="shared" si="343"/>
        <v>101.17</v>
      </c>
      <c r="M1189" s="73">
        <f t="shared" si="344"/>
        <v>118.79</v>
      </c>
      <c r="N1189" s="72" t="str">
        <f t="shared" si="345"/>
        <v>1603</v>
      </c>
      <c r="O1189" s="74">
        <f t="shared" si="346"/>
        <v>6</v>
      </c>
      <c r="P1189" s="72">
        <f t="shared" si="347"/>
        <v>0</v>
      </c>
      <c r="Q1189" s="74">
        <f t="shared" si="348"/>
        <v>36</v>
      </c>
      <c r="R1189" s="72" t="str">
        <f t="shared" si="349"/>
        <v/>
      </c>
      <c r="S1189" s="72" t="str">
        <f t="shared" si="350"/>
        <v/>
      </c>
      <c r="AI1189" s="23">
        <f>'simulateur tarif OQN'!$B$4</f>
        <v>40</v>
      </c>
      <c r="AJ1189" s="24">
        <f t="shared" si="351"/>
        <v>4604.8900000000003</v>
      </c>
      <c r="AK1189" s="24">
        <f t="shared" si="352"/>
        <v>115.12225000000001</v>
      </c>
      <c r="AM1189" t="str">
        <f t="shared" si="353"/>
        <v>ZONEFORF1</v>
      </c>
      <c r="AN1189" t="str">
        <f t="shared" si="354"/>
        <v>HC</v>
      </c>
      <c r="AO1189" s="20">
        <f t="shared" si="355"/>
        <v>5116.5300000000007</v>
      </c>
      <c r="AP1189" s="20">
        <f t="shared" si="356"/>
        <v>4604.8900000000003</v>
      </c>
      <c r="AQ1189" s="20" t="str">
        <f t="shared" si="357"/>
        <v>.</v>
      </c>
      <c r="AR1189" s="20" t="str">
        <f t="shared" si="358"/>
        <v>.</v>
      </c>
      <c r="AS1189" s="20">
        <f t="shared" si="359"/>
        <v>4371.13</v>
      </c>
      <c r="AT1189" s="20">
        <f t="shared" si="342"/>
        <v>5156.630000000001</v>
      </c>
      <c r="AU1189" s="20">
        <f t="shared" si="360"/>
        <v>184195.6</v>
      </c>
    </row>
    <row r="1190" spans="1:47" ht="33.75">
      <c r="A1190" s="54">
        <v>1191</v>
      </c>
      <c r="B1190" s="54" t="s">
        <v>2197</v>
      </c>
      <c r="C1190" s="58" t="s">
        <v>2198</v>
      </c>
      <c r="D1190" s="79">
        <v>1</v>
      </c>
      <c r="E1190" s="79">
        <v>1</v>
      </c>
      <c r="F1190" s="80" t="s">
        <v>28</v>
      </c>
      <c r="G1190" s="80" t="s">
        <v>28</v>
      </c>
      <c r="H1190" s="80">
        <v>86.22</v>
      </c>
      <c r="I1190" s="80" t="s">
        <v>28</v>
      </c>
      <c r="J1190" s="80" t="s">
        <v>28</v>
      </c>
      <c r="K1190" s="80" t="s">
        <v>28</v>
      </c>
      <c r="L1190" s="73" t="str">
        <f t="shared" si="343"/>
        <v/>
      </c>
      <c r="M1190" s="73" t="str">
        <f t="shared" si="344"/>
        <v/>
      </c>
      <c r="N1190" s="72" t="str">
        <f t="shared" si="345"/>
        <v>1606</v>
      </c>
      <c r="O1190" s="74">
        <f t="shared" si="346"/>
        <v>0</v>
      </c>
      <c r="P1190" s="72">
        <f t="shared" si="347"/>
        <v>0</v>
      </c>
      <c r="Q1190" s="74">
        <f t="shared" si="348"/>
        <v>1</v>
      </c>
      <c r="R1190" s="72" t="str">
        <f t="shared" si="349"/>
        <v/>
      </c>
      <c r="S1190" s="72" t="str">
        <f t="shared" si="350"/>
        <v/>
      </c>
      <c r="AI1190" s="23">
        <f>'simulateur tarif OQN'!$B$4</f>
        <v>40</v>
      </c>
      <c r="AJ1190" s="24">
        <f t="shared" si="351"/>
        <v>3448.8</v>
      </c>
      <c r="AK1190" s="24">
        <f t="shared" si="352"/>
        <v>86.22</v>
      </c>
      <c r="AM1190" t="str">
        <f t="shared" si="353"/>
        <v>ZONEHAUTE</v>
      </c>
      <c r="AN1190" t="str">
        <f t="shared" si="354"/>
        <v>HDJ</v>
      </c>
      <c r="AO1190" s="20" t="e">
        <f t="shared" si="355"/>
        <v>#VALUE!</v>
      </c>
      <c r="AP1190" s="20">
        <f t="shared" si="356"/>
        <v>86.22</v>
      </c>
      <c r="AQ1190" s="20" t="str">
        <f t="shared" si="357"/>
        <v>.</v>
      </c>
      <c r="AR1190" s="20" t="str">
        <f t="shared" si="358"/>
        <v>.</v>
      </c>
      <c r="AS1190" s="20" t="e">
        <f t="shared" si="359"/>
        <v>#VALUE!</v>
      </c>
      <c r="AT1190" s="20" t="e">
        <f t="shared" si="342"/>
        <v>#VALUE!</v>
      </c>
      <c r="AU1190" s="20">
        <f t="shared" si="360"/>
        <v>3448.8</v>
      </c>
    </row>
    <row r="1191" spans="1:47" ht="45">
      <c r="A1191" s="54">
        <v>1192</v>
      </c>
      <c r="B1191" s="54" t="s">
        <v>2199</v>
      </c>
      <c r="C1191" s="58" t="s">
        <v>2200</v>
      </c>
      <c r="D1191" s="79">
        <v>8</v>
      </c>
      <c r="E1191" s="79">
        <v>28</v>
      </c>
      <c r="F1191" s="80">
        <v>1099.08</v>
      </c>
      <c r="G1191" s="80">
        <v>137.38999999999999</v>
      </c>
      <c r="H1191" s="80">
        <v>1099.08</v>
      </c>
      <c r="I1191" s="80">
        <v>1709.68</v>
      </c>
      <c r="J1191" s="80">
        <v>2350.81</v>
      </c>
      <c r="K1191" s="80">
        <v>77.03</v>
      </c>
      <c r="L1191" s="73">
        <f t="shared" si="343"/>
        <v>87.29</v>
      </c>
      <c r="M1191" s="73">
        <f t="shared" si="344"/>
        <v>104.61</v>
      </c>
      <c r="N1191" s="72" t="str">
        <f t="shared" si="345"/>
        <v>1606</v>
      </c>
      <c r="O1191" s="74">
        <f t="shared" si="346"/>
        <v>20</v>
      </c>
      <c r="P1191" s="72">
        <f t="shared" si="347"/>
        <v>1</v>
      </c>
      <c r="Q1191" s="74">
        <f t="shared" si="348"/>
        <v>8</v>
      </c>
      <c r="R1191" s="72">
        <f t="shared" si="349"/>
        <v>15</v>
      </c>
      <c r="S1191" s="72">
        <f t="shared" si="350"/>
        <v>22</v>
      </c>
      <c r="AI1191" s="23">
        <f>'simulateur tarif OQN'!$B$4</f>
        <v>40</v>
      </c>
      <c r="AJ1191" s="24">
        <f t="shared" si="351"/>
        <v>3275.17</v>
      </c>
      <c r="AK1191" s="24">
        <f t="shared" si="352"/>
        <v>81.879249999999999</v>
      </c>
      <c r="AM1191" t="str">
        <f t="shared" si="353"/>
        <v>ZONEHAUTE</v>
      </c>
      <c r="AN1191" t="str">
        <f t="shared" si="354"/>
        <v>HC</v>
      </c>
      <c r="AO1191" s="20">
        <f t="shared" si="355"/>
        <v>5495.5599999999995</v>
      </c>
      <c r="AP1191" s="20">
        <f t="shared" si="356"/>
        <v>1099.08</v>
      </c>
      <c r="AQ1191" s="20">
        <f t="shared" si="357"/>
        <v>1709.68</v>
      </c>
      <c r="AR1191" s="20">
        <f t="shared" si="358"/>
        <v>2350.81</v>
      </c>
      <c r="AS1191" s="20">
        <f t="shared" si="359"/>
        <v>3275.17</v>
      </c>
      <c r="AT1191" s="20">
        <f t="shared" si="342"/>
        <v>2762.17</v>
      </c>
      <c r="AU1191" s="20">
        <f t="shared" si="360"/>
        <v>43963.199999999997</v>
      </c>
    </row>
    <row r="1192" spans="1:47" ht="45">
      <c r="A1192" s="54">
        <v>1193</v>
      </c>
      <c r="B1192" s="54" t="s">
        <v>2201</v>
      </c>
      <c r="C1192" s="58" t="s">
        <v>2202</v>
      </c>
      <c r="D1192" s="79">
        <v>29</v>
      </c>
      <c r="E1192" s="79">
        <v>35</v>
      </c>
      <c r="F1192" s="80">
        <v>3390.69</v>
      </c>
      <c r="G1192" s="80">
        <v>109.12</v>
      </c>
      <c r="H1192" s="80">
        <v>3390.69</v>
      </c>
      <c r="I1192" s="80" t="s">
        <v>28</v>
      </c>
      <c r="J1192" s="80" t="s">
        <v>28</v>
      </c>
      <c r="K1192" s="80">
        <v>102.75</v>
      </c>
      <c r="L1192" s="73">
        <f t="shared" si="343"/>
        <v>87.29</v>
      </c>
      <c r="M1192" s="73">
        <f t="shared" si="344"/>
        <v>104.61</v>
      </c>
      <c r="N1192" s="72" t="str">
        <f t="shared" si="345"/>
        <v>1606</v>
      </c>
      <c r="O1192" s="74">
        <f t="shared" si="346"/>
        <v>6</v>
      </c>
      <c r="P1192" s="72">
        <f t="shared" si="347"/>
        <v>0</v>
      </c>
      <c r="Q1192" s="74">
        <f t="shared" si="348"/>
        <v>29</v>
      </c>
      <c r="R1192" s="72" t="str">
        <f t="shared" si="349"/>
        <v/>
      </c>
      <c r="S1192" s="72" t="str">
        <f t="shared" si="350"/>
        <v/>
      </c>
      <c r="AI1192" s="23">
        <f>'simulateur tarif OQN'!$B$4</f>
        <v>40</v>
      </c>
      <c r="AJ1192" s="24">
        <f t="shared" si="351"/>
        <v>3904.44</v>
      </c>
      <c r="AK1192" s="24">
        <f t="shared" si="352"/>
        <v>97.611000000000004</v>
      </c>
      <c r="AM1192" t="str">
        <f t="shared" si="353"/>
        <v>ZONEHAUTE</v>
      </c>
      <c r="AN1192" t="str">
        <f t="shared" si="354"/>
        <v>HC</v>
      </c>
      <c r="AO1192" s="20">
        <f t="shared" si="355"/>
        <v>4591.01</v>
      </c>
      <c r="AP1192" s="20">
        <f t="shared" si="356"/>
        <v>3390.69</v>
      </c>
      <c r="AQ1192" s="20" t="str">
        <f t="shared" si="357"/>
        <v>.</v>
      </c>
      <c r="AR1192" s="20" t="str">
        <f t="shared" si="358"/>
        <v>.</v>
      </c>
      <c r="AS1192" s="20">
        <f t="shared" si="359"/>
        <v>3904.44</v>
      </c>
      <c r="AT1192" s="20">
        <f t="shared" si="342"/>
        <v>4677.4400000000005</v>
      </c>
      <c r="AU1192" s="20">
        <f t="shared" si="360"/>
        <v>135627.6</v>
      </c>
    </row>
    <row r="1193" spans="1:47" ht="45">
      <c r="A1193" s="54">
        <v>1194</v>
      </c>
      <c r="B1193" s="54" t="s">
        <v>2203</v>
      </c>
      <c r="C1193" s="58" t="s">
        <v>2204</v>
      </c>
      <c r="D1193" s="79">
        <v>15</v>
      </c>
      <c r="E1193" s="79">
        <v>35</v>
      </c>
      <c r="F1193" s="80">
        <v>1785.7</v>
      </c>
      <c r="G1193" s="80">
        <v>119.05</v>
      </c>
      <c r="H1193" s="80">
        <v>1785.7</v>
      </c>
      <c r="I1193" s="80">
        <v>2520.6999999999998</v>
      </c>
      <c r="J1193" s="80">
        <v>3160.84</v>
      </c>
      <c r="K1193" s="80">
        <v>86.65</v>
      </c>
      <c r="L1193" s="73">
        <f t="shared" si="343"/>
        <v>87.29</v>
      </c>
      <c r="M1193" s="73">
        <f t="shared" si="344"/>
        <v>104.61</v>
      </c>
      <c r="N1193" s="72" t="str">
        <f t="shared" si="345"/>
        <v>1606</v>
      </c>
      <c r="O1193" s="74">
        <f t="shared" si="346"/>
        <v>20</v>
      </c>
      <c r="P1193" s="72">
        <f t="shared" si="347"/>
        <v>1</v>
      </c>
      <c r="Q1193" s="74">
        <f t="shared" si="348"/>
        <v>15</v>
      </c>
      <c r="R1193" s="72">
        <f t="shared" si="349"/>
        <v>22</v>
      </c>
      <c r="S1193" s="72">
        <f t="shared" si="350"/>
        <v>29</v>
      </c>
      <c r="AI1193" s="23">
        <f>'simulateur tarif OQN'!$B$4</f>
        <v>40</v>
      </c>
      <c r="AJ1193" s="24">
        <f t="shared" si="351"/>
        <v>3594.09</v>
      </c>
      <c r="AK1193" s="24">
        <f t="shared" si="352"/>
        <v>89.852249999999998</v>
      </c>
      <c r="AM1193" t="str">
        <f t="shared" si="353"/>
        <v>ZONEHAUTE</v>
      </c>
      <c r="AN1193" t="str">
        <f t="shared" si="354"/>
        <v>HC</v>
      </c>
      <c r="AO1193" s="20">
        <f t="shared" si="355"/>
        <v>4761.95</v>
      </c>
      <c r="AP1193" s="20">
        <f t="shared" si="356"/>
        <v>1785.7</v>
      </c>
      <c r="AQ1193" s="20">
        <f t="shared" si="357"/>
        <v>2520.6999999999998</v>
      </c>
      <c r="AR1193" s="20">
        <f t="shared" si="358"/>
        <v>3160.84</v>
      </c>
      <c r="AS1193" s="20">
        <f t="shared" si="359"/>
        <v>3594.09</v>
      </c>
      <c r="AT1193" s="20">
        <f t="shared" si="342"/>
        <v>3562.09</v>
      </c>
      <c r="AU1193" s="20">
        <f t="shared" si="360"/>
        <v>71428</v>
      </c>
    </row>
    <row r="1194" spans="1:47" ht="45">
      <c r="A1194" s="54">
        <v>1195</v>
      </c>
      <c r="B1194" s="54" t="s">
        <v>2205</v>
      </c>
      <c r="C1194" s="58" t="s">
        <v>2206</v>
      </c>
      <c r="D1194" s="79">
        <v>36</v>
      </c>
      <c r="E1194" s="79">
        <v>42</v>
      </c>
      <c r="F1194" s="80">
        <v>3755.21</v>
      </c>
      <c r="G1194" s="80">
        <v>84.91</v>
      </c>
      <c r="H1194" s="80">
        <v>3755.21</v>
      </c>
      <c r="I1194" s="80" t="s">
        <v>28</v>
      </c>
      <c r="J1194" s="80" t="s">
        <v>28</v>
      </c>
      <c r="K1194" s="80">
        <v>96.01</v>
      </c>
      <c r="L1194" s="73">
        <f t="shared" si="343"/>
        <v>87.29</v>
      </c>
      <c r="M1194" s="73">
        <f t="shared" si="344"/>
        <v>104.61</v>
      </c>
      <c r="N1194" s="72" t="str">
        <f t="shared" si="345"/>
        <v>1606</v>
      </c>
      <c r="O1194" s="74">
        <f t="shared" si="346"/>
        <v>6</v>
      </c>
      <c r="P1194" s="72">
        <f t="shared" si="347"/>
        <v>0</v>
      </c>
      <c r="Q1194" s="74">
        <f t="shared" si="348"/>
        <v>36</v>
      </c>
      <c r="R1194" s="72" t="str">
        <f t="shared" si="349"/>
        <v/>
      </c>
      <c r="S1194" s="72" t="str">
        <f t="shared" si="350"/>
        <v/>
      </c>
      <c r="AI1194" s="23">
        <f>'simulateur tarif OQN'!$B$4</f>
        <v>40</v>
      </c>
      <c r="AJ1194" s="24">
        <f t="shared" si="351"/>
        <v>3755.21</v>
      </c>
      <c r="AK1194" s="24">
        <f t="shared" si="352"/>
        <v>93.880250000000004</v>
      </c>
      <c r="AM1194" t="str">
        <f t="shared" si="353"/>
        <v>ZONEFORF1</v>
      </c>
      <c r="AN1194" t="str">
        <f t="shared" si="354"/>
        <v>HC</v>
      </c>
      <c r="AO1194" s="20">
        <f t="shared" si="355"/>
        <v>4094.85</v>
      </c>
      <c r="AP1194" s="20">
        <f t="shared" si="356"/>
        <v>3755.21</v>
      </c>
      <c r="AQ1194" s="20" t="str">
        <f t="shared" si="357"/>
        <v>.</v>
      </c>
      <c r="AR1194" s="20" t="str">
        <f t="shared" si="358"/>
        <v>.</v>
      </c>
      <c r="AS1194" s="20">
        <f t="shared" si="359"/>
        <v>3563.19</v>
      </c>
      <c r="AT1194" s="20">
        <f t="shared" si="342"/>
        <v>3999.1900000000005</v>
      </c>
      <c r="AU1194" s="20">
        <f t="shared" si="360"/>
        <v>150208.4</v>
      </c>
    </row>
    <row r="1195" spans="1:47" ht="56.25">
      <c r="A1195" s="54">
        <v>1196</v>
      </c>
      <c r="B1195" s="54" t="s">
        <v>2207</v>
      </c>
      <c r="C1195" s="58" t="s">
        <v>2208</v>
      </c>
      <c r="D1195" s="79">
        <v>43</v>
      </c>
      <c r="E1195" s="79">
        <v>49</v>
      </c>
      <c r="F1195" s="80">
        <v>4238.37</v>
      </c>
      <c r="G1195" s="80">
        <v>98.57</v>
      </c>
      <c r="H1195" s="80">
        <v>4238.37</v>
      </c>
      <c r="I1195" s="80" t="s">
        <v>28</v>
      </c>
      <c r="J1195" s="80" t="s">
        <v>28</v>
      </c>
      <c r="K1195" s="80">
        <v>91.89</v>
      </c>
      <c r="L1195" s="73">
        <f t="shared" si="343"/>
        <v>87.29</v>
      </c>
      <c r="M1195" s="73">
        <f t="shared" si="344"/>
        <v>104.61</v>
      </c>
      <c r="N1195" s="72" t="str">
        <f t="shared" si="345"/>
        <v>1606</v>
      </c>
      <c r="O1195" s="74">
        <f t="shared" si="346"/>
        <v>6</v>
      </c>
      <c r="P1195" s="72">
        <f t="shared" si="347"/>
        <v>0</v>
      </c>
      <c r="Q1195" s="74">
        <f t="shared" si="348"/>
        <v>43</v>
      </c>
      <c r="R1195" s="72" t="str">
        <f t="shared" si="349"/>
        <v/>
      </c>
      <c r="S1195" s="72" t="str">
        <f t="shared" si="350"/>
        <v/>
      </c>
      <c r="AI1195" s="23">
        <f>'simulateur tarif OQN'!$B$4</f>
        <v>40</v>
      </c>
      <c r="AJ1195" s="24">
        <f t="shared" si="351"/>
        <v>3942.66</v>
      </c>
      <c r="AK1195" s="24">
        <f t="shared" si="352"/>
        <v>98.566499999999991</v>
      </c>
      <c r="AM1195" t="str">
        <f t="shared" si="353"/>
        <v>ZONEBASSE</v>
      </c>
      <c r="AN1195" t="str">
        <f t="shared" si="354"/>
        <v>HC</v>
      </c>
      <c r="AO1195" s="20">
        <f t="shared" si="355"/>
        <v>3942.66</v>
      </c>
      <c r="AP1195" s="20">
        <f t="shared" si="356"/>
        <v>4238.37</v>
      </c>
      <c r="AQ1195" s="20" t="str">
        <f t="shared" si="357"/>
        <v>.</v>
      </c>
      <c r="AR1195" s="20" t="str">
        <f t="shared" si="358"/>
        <v>.</v>
      </c>
      <c r="AS1195" s="20">
        <f t="shared" si="359"/>
        <v>3411.3599999999997</v>
      </c>
      <c r="AT1195" s="20">
        <f t="shared" si="342"/>
        <v>3641.3600000000006</v>
      </c>
      <c r="AU1195" s="20">
        <f t="shared" si="360"/>
        <v>169534.8</v>
      </c>
    </row>
    <row r="1196" spans="1:47" ht="56.25">
      <c r="A1196" s="54">
        <v>1197</v>
      </c>
      <c r="B1196" s="54" t="s">
        <v>2209</v>
      </c>
      <c r="C1196" s="58" t="s">
        <v>2210</v>
      </c>
      <c r="D1196" s="79">
        <v>50</v>
      </c>
      <c r="E1196" s="79">
        <v>56</v>
      </c>
      <c r="F1196" s="80">
        <v>5089.79</v>
      </c>
      <c r="G1196" s="80">
        <v>101.8</v>
      </c>
      <c r="H1196" s="80">
        <v>5089.79</v>
      </c>
      <c r="I1196" s="80" t="s">
        <v>28</v>
      </c>
      <c r="J1196" s="80" t="s">
        <v>28</v>
      </c>
      <c r="K1196" s="80">
        <v>96.03</v>
      </c>
      <c r="L1196" s="73">
        <f t="shared" si="343"/>
        <v>87.29</v>
      </c>
      <c r="M1196" s="73">
        <f t="shared" si="344"/>
        <v>104.61</v>
      </c>
      <c r="N1196" s="72" t="str">
        <f t="shared" si="345"/>
        <v>1606</v>
      </c>
      <c r="O1196" s="74">
        <f t="shared" si="346"/>
        <v>6</v>
      </c>
      <c r="P1196" s="72">
        <f t="shared" si="347"/>
        <v>0</v>
      </c>
      <c r="Q1196" s="74">
        <f t="shared" si="348"/>
        <v>50</v>
      </c>
      <c r="R1196" s="72" t="str">
        <f t="shared" si="349"/>
        <v/>
      </c>
      <c r="S1196" s="72" t="str">
        <f t="shared" si="350"/>
        <v/>
      </c>
      <c r="AI1196" s="23">
        <f>'simulateur tarif OQN'!$B$4</f>
        <v>40</v>
      </c>
      <c r="AJ1196" s="24">
        <f t="shared" si="351"/>
        <v>4071.79</v>
      </c>
      <c r="AK1196" s="24">
        <f t="shared" si="352"/>
        <v>101.79474999999999</v>
      </c>
      <c r="AM1196" t="str">
        <f t="shared" si="353"/>
        <v>ZONEBASSE</v>
      </c>
      <c r="AN1196" t="str">
        <f t="shared" si="354"/>
        <v>HC</v>
      </c>
      <c r="AO1196" s="20">
        <f t="shared" si="355"/>
        <v>4071.79</v>
      </c>
      <c r="AP1196" s="20">
        <f t="shared" si="356"/>
        <v>5089.79</v>
      </c>
      <c r="AQ1196" s="20" t="str">
        <f t="shared" si="357"/>
        <v>.</v>
      </c>
      <c r="AR1196" s="20" t="str">
        <f t="shared" si="358"/>
        <v>.</v>
      </c>
      <c r="AS1196" s="20">
        <f t="shared" si="359"/>
        <v>3553.31</v>
      </c>
      <c r="AT1196" s="20">
        <f t="shared" si="342"/>
        <v>3990.3099999999995</v>
      </c>
      <c r="AU1196" s="20">
        <f t="shared" si="360"/>
        <v>203591.6</v>
      </c>
    </row>
    <row r="1197" spans="1:47" ht="45">
      <c r="A1197" s="54">
        <v>1198</v>
      </c>
      <c r="B1197" s="54" t="s">
        <v>2211</v>
      </c>
      <c r="C1197" s="58" t="s">
        <v>2212</v>
      </c>
      <c r="D1197" s="79">
        <v>22</v>
      </c>
      <c r="E1197" s="79">
        <v>28</v>
      </c>
      <c r="F1197" s="80">
        <v>2325.4</v>
      </c>
      <c r="G1197" s="80">
        <v>105.7</v>
      </c>
      <c r="H1197" s="80">
        <v>2325.4</v>
      </c>
      <c r="I1197" s="80" t="s">
        <v>28</v>
      </c>
      <c r="J1197" s="80" t="s">
        <v>28</v>
      </c>
      <c r="K1197" s="80">
        <v>92.75</v>
      </c>
      <c r="L1197" s="73">
        <f t="shared" si="343"/>
        <v>94.09</v>
      </c>
      <c r="M1197" s="73">
        <f t="shared" si="344"/>
        <v>104.61</v>
      </c>
      <c r="N1197" s="72" t="str">
        <f t="shared" si="345"/>
        <v>1606</v>
      </c>
      <c r="O1197" s="74">
        <f t="shared" si="346"/>
        <v>6</v>
      </c>
      <c r="P1197" s="72">
        <f t="shared" si="347"/>
        <v>0</v>
      </c>
      <c r="Q1197" s="74">
        <f t="shared" si="348"/>
        <v>22</v>
      </c>
      <c r="R1197" s="72" t="str">
        <f t="shared" si="349"/>
        <v/>
      </c>
      <c r="S1197" s="72" t="str">
        <f t="shared" si="350"/>
        <v/>
      </c>
      <c r="AI1197" s="23">
        <f>'simulateur tarif OQN'!$B$4</f>
        <v>40</v>
      </c>
      <c r="AJ1197" s="24">
        <f t="shared" si="351"/>
        <v>3438.4</v>
      </c>
      <c r="AK1197" s="24">
        <f t="shared" si="352"/>
        <v>85.960000000000008</v>
      </c>
      <c r="AM1197" t="str">
        <f t="shared" si="353"/>
        <v>ZONEHAUTE</v>
      </c>
      <c r="AN1197" t="str">
        <f t="shared" si="354"/>
        <v>HC</v>
      </c>
      <c r="AO1197" s="20">
        <f t="shared" si="355"/>
        <v>4228</v>
      </c>
      <c r="AP1197" s="20">
        <f t="shared" si="356"/>
        <v>2325.4</v>
      </c>
      <c r="AQ1197" s="20" t="str">
        <f t="shared" si="357"/>
        <v>.</v>
      </c>
      <c r="AR1197" s="20" t="str">
        <f t="shared" si="358"/>
        <v>.</v>
      </c>
      <c r="AS1197" s="20">
        <f t="shared" si="359"/>
        <v>3438.4</v>
      </c>
      <c r="AT1197" s="20">
        <f t="shared" si="342"/>
        <v>3371.3999999999996</v>
      </c>
      <c r="AU1197" s="20">
        <f t="shared" si="360"/>
        <v>93016</v>
      </c>
    </row>
    <row r="1198" spans="1:47" ht="45">
      <c r="A1198" s="54">
        <v>1199</v>
      </c>
      <c r="B1198" s="54" t="s">
        <v>2213</v>
      </c>
      <c r="C1198" s="58" t="s">
        <v>2214</v>
      </c>
      <c r="D1198" s="79">
        <v>29</v>
      </c>
      <c r="E1198" s="79">
        <v>35</v>
      </c>
      <c r="F1198" s="80">
        <v>3225.7</v>
      </c>
      <c r="G1198" s="80">
        <v>111.23</v>
      </c>
      <c r="H1198" s="80">
        <v>3225.7</v>
      </c>
      <c r="I1198" s="80" t="s">
        <v>28</v>
      </c>
      <c r="J1198" s="80" t="s">
        <v>28</v>
      </c>
      <c r="K1198" s="80">
        <v>105.19</v>
      </c>
      <c r="L1198" s="73">
        <f t="shared" si="343"/>
        <v>94.09</v>
      </c>
      <c r="M1198" s="73">
        <f t="shared" si="344"/>
        <v>104.61</v>
      </c>
      <c r="N1198" s="72" t="str">
        <f t="shared" si="345"/>
        <v>1606</v>
      </c>
      <c r="O1198" s="74">
        <f t="shared" si="346"/>
        <v>6</v>
      </c>
      <c r="P1198" s="72">
        <f t="shared" si="347"/>
        <v>0</v>
      </c>
      <c r="Q1198" s="74">
        <f t="shared" si="348"/>
        <v>29</v>
      </c>
      <c r="R1198" s="72" t="str">
        <f t="shared" si="349"/>
        <v/>
      </c>
      <c r="S1198" s="72" t="str">
        <f t="shared" si="350"/>
        <v/>
      </c>
      <c r="AI1198" s="23">
        <f>'simulateur tarif OQN'!$B$4</f>
        <v>40</v>
      </c>
      <c r="AJ1198" s="24">
        <f t="shared" si="351"/>
        <v>3751.6499999999996</v>
      </c>
      <c r="AK1198" s="24">
        <f t="shared" si="352"/>
        <v>93.791249999999991</v>
      </c>
      <c r="AM1198" t="str">
        <f t="shared" si="353"/>
        <v>ZONEHAUTE</v>
      </c>
      <c r="AN1198" t="str">
        <f t="shared" si="354"/>
        <v>HC</v>
      </c>
      <c r="AO1198" s="20">
        <f t="shared" si="355"/>
        <v>4449.2299999999996</v>
      </c>
      <c r="AP1198" s="20">
        <f t="shared" si="356"/>
        <v>3225.7</v>
      </c>
      <c r="AQ1198" s="20" t="str">
        <f t="shared" si="357"/>
        <v>.</v>
      </c>
      <c r="AR1198" s="20" t="str">
        <f t="shared" si="358"/>
        <v>.</v>
      </c>
      <c r="AS1198" s="20">
        <f t="shared" si="359"/>
        <v>3751.6499999999996</v>
      </c>
      <c r="AT1198" s="20">
        <f t="shared" si="342"/>
        <v>4306.6499999999996</v>
      </c>
      <c r="AU1198" s="20">
        <f t="shared" si="360"/>
        <v>129028</v>
      </c>
    </row>
    <row r="1199" spans="1:47" ht="45">
      <c r="A1199" s="54">
        <v>1200</v>
      </c>
      <c r="B1199" s="54" t="s">
        <v>2215</v>
      </c>
      <c r="C1199" s="58" t="s">
        <v>2216</v>
      </c>
      <c r="D1199" s="79">
        <v>22</v>
      </c>
      <c r="E1199" s="79">
        <v>28</v>
      </c>
      <c r="F1199" s="80">
        <v>2643.94</v>
      </c>
      <c r="G1199" s="80">
        <v>120.18</v>
      </c>
      <c r="H1199" s="80">
        <v>2643.94</v>
      </c>
      <c r="I1199" s="80" t="s">
        <v>28</v>
      </c>
      <c r="J1199" s="80" t="s">
        <v>28</v>
      </c>
      <c r="K1199" s="80">
        <v>108.93</v>
      </c>
      <c r="L1199" s="73">
        <f t="shared" si="343"/>
        <v>94.09</v>
      </c>
      <c r="M1199" s="73">
        <f t="shared" si="344"/>
        <v>104.61</v>
      </c>
      <c r="N1199" s="72" t="str">
        <f t="shared" si="345"/>
        <v>1606</v>
      </c>
      <c r="O1199" s="74">
        <f t="shared" si="346"/>
        <v>6</v>
      </c>
      <c r="P1199" s="72">
        <f t="shared" si="347"/>
        <v>0</v>
      </c>
      <c r="Q1199" s="74">
        <f t="shared" si="348"/>
        <v>22</v>
      </c>
      <c r="R1199" s="72" t="str">
        <f t="shared" si="349"/>
        <v/>
      </c>
      <c r="S1199" s="72" t="str">
        <f t="shared" si="350"/>
        <v/>
      </c>
      <c r="AI1199" s="23">
        <f>'simulateur tarif OQN'!$B$4</f>
        <v>40</v>
      </c>
      <c r="AJ1199" s="24">
        <f t="shared" si="351"/>
        <v>3951.1000000000004</v>
      </c>
      <c r="AK1199" s="24">
        <f t="shared" si="352"/>
        <v>98.777500000000003</v>
      </c>
      <c r="AM1199" t="str">
        <f t="shared" si="353"/>
        <v>ZONEHAUTE</v>
      </c>
      <c r="AN1199" t="str">
        <f t="shared" si="354"/>
        <v>HC</v>
      </c>
      <c r="AO1199" s="20">
        <f t="shared" si="355"/>
        <v>4807.18</v>
      </c>
      <c r="AP1199" s="20">
        <f t="shared" si="356"/>
        <v>2643.94</v>
      </c>
      <c r="AQ1199" s="20" t="str">
        <f t="shared" si="357"/>
        <v>.</v>
      </c>
      <c r="AR1199" s="20" t="str">
        <f t="shared" si="358"/>
        <v>.</v>
      </c>
      <c r="AS1199" s="20">
        <f t="shared" si="359"/>
        <v>3951.1000000000004</v>
      </c>
      <c r="AT1199" s="20">
        <f t="shared" si="342"/>
        <v>4693.1000000000004</v>
      </c>
      <c r="AU1199" s="20">
        <f t="shared" si="360"/>
        <v>105757.6</v>
      </c>
    </row>
    <row r="1200" spans="1:47" ht="45">
      <c r="A1200" s="54">
        <v>1201</v>
      </c>
      <c r="B1200" s="54" t="s">
        <v>2217</v>
      </c>
      <c r="C1200" s="58" t="s">
        <v>2218</v>
      </c>
      <c r="D1200" s="79">
        <v>36</v>
      </c>
      <c r="E1200" s="79">
        <v>42</v>
      </c>
      <c r="F1200" s="80">
        <v>3366.54</v>
      </c>
      <c r="G1200" s="80">
        <v>51.61</v>
      </c>
      <c r="H1200" s="80">
        <v>3366.54</v>
      </c>
      <c r="I1200" s="80" t="s">
        <v>28</v>
      </c>
      <c r="J1200" s="80" t="s">
        <v>28</v>
      </c>
      <c r="K1200" s="80">
        <v>108.93</v>
      </c>
      <c r="L1200" s="73">
        <f t="shared" si="343"/>
        <v>94.09</v>
      </c>
      <c r="M1200" s="73">
        <f t="shared" si="344"/>
        <v>104.61</v>
      </c>
      <c r="N1200" s="72" t="str">
        <f t="shared" si="345"/>
        <v>1606</v>
      </c>
      <c r="O1200" s="74">
        <f t="shared" si="346"/>
        <v>6</v>
      </c>
      <c r="P1200" s="72">
        <f t="shared" si="347"/>
        <v>0</v>
      </c>
      <c r="Q1200" s="74">
        <f t="shared" si="348"/>
        <v>36</v>
      </c>
      <c r="R1200" s="72" t="str">
        <f t="shared" si="349"/>
        <v/>
      </c>
      <c r="S1200" s="72" t="str">
        <f t="shared" si="350"/>
        <v/>
      </c>
      <c r="AI1200" s="23">
        <f>'simulateur tarif OQN'!$B$4</f>
        <v>40</v>
      </c>
      <c r="AJ1200" s="24">
        <f t="shared" si="351"/>
        <v>3366.54</v>
      </c>
      <c r="AK1200" s="24">
        <f t="shared" si="352"/>
        <v>84.163499999999999</v>
      </c>
      <c r="AM1200" t="str">
        <f t="shared" si="353"/>
        <v>ZONEFORF1</v>
      </c>
      <c r="AN1200" t="str">
        <f t="shared" si="354"/>
        <v>HC</v>
      </c>
      <c r="AO1200" s="20">
        <f t="shared" si="355"/>
        <v>3572.98</v>
      </c>
      <c r="AP1200" s="20">
        <f t="shared" si="356"/>
        <v>3366.54</v>
      </c>
      <c r="AQ1200" s="20" t="str">
        <f t="shared" si="357"/>
        <v>.</v>
      </c>
      <c r="AR1200" s="20" t="str">
        <f t="shared" si="358"/>
        <v>.</v>
      </c>
      <c r="AS1200" s="20">
        <f t="shared" si="359"/>
        <v>3148.68</v>
      </c>
      <c r="AT1200" s="20">
        <f t="shared" si="342"/>
        <v>3890.6800000000003</v>
      </c>
      <c r="AU1200" s="20">
        <f t="shared" si="360"/>
        <v>134661.6</v>
      </c>
    </row>
    <row r="1201" spans="1:47" ht="56.25">
      <c r="A1201" s="54">
        <v>1202</v>
      </c>
      <c r="B1201" s="54" t="s">
        <v>2219</v>
      </c>
      <c r="C1201" s="58" t="s">
        <v>2220</v>
      </c>
      <c r="D1201" s="79">
        <v>36</v>
      </c>
      <c r="E1201" s="79">
        <v>42</v>
      </c>
      <c r="F1201" s="80">
        <v>3727.76</v>
      </c>
      <c r="G1201" s="80">
        <v>103.55</v>
      </c>
      <c r="H1201" s="80">
        <v>3727.76</v>
      </c>
      <c r="I1201" s="80" t="s">
        <v>28</v>
      </c>
      <c r="J1201" s="80" t="s">
        <v>28</v>
      </c>
      <c r="K1201" s="80">
        <v>100.75</v>
      </c>
      <c r="L1201" s="73">
        <f t="shared" si="343"/>
        <v>94.09</v>
      </c>
      <c r="M1201" s="73">
        <f t="shared" si="344"/>
        <v>104.61</v>
      </c>
      <c r="N1201" s="72" t="str">
        <f t="shared" si="345"/>
        <v>1606</v>
      </c>
      <c r="O1201" s="74">
        <f t="shared" si="346"/>
        <v>6</v>
      </c>
      <c r="P1201" s="72">
        <f t="shared" si="347"/>
        <v>0</v>
      </c>
      <c r="Q1201" s="74">
        <f t="shared" si="348"/>
        <v>36</v>
      </c>
      <c r="R1201" s="72" t="str">
        <f t="shared" si="349"/>
        <v/>
      </c>
      <c r="S1201" s="72" t="str">
        <f t="shared" si="350"/>
        <v/>
      </c>
      <c r="AI1201" s="23">
        <f>'simulateur tarif OQN'!$B$4</f>
        <v>40</v>
      </c>
      <c r="AJ1201" s="24">
        <f t="shared" si="351"/>
        <v>3727.76</v>
      </c>
      <c r="AK1201" s="24">
        <f t="shared" si="352"/>
        <v>93.194000000000003</v>
      </c>
      <c r="AM1201" t="str">
        <f t="shared" si="353"/>
        <v>ZONEFORF1</v>
      </c>
      <c r="AN1201" t="str">
        <f t="shared" si="354"/>
        <v>HC</v>
      </c>
      <c r="AO1201" s="20">
        <f t="shared" si="355"/>
        <v>4141.96</v>
      </c>
      <c r="AP1201" s="20">
        <f t="shared" si="356"/>
        <v>3727.76</v>
      </c>
      <c r="AQ1201" s="20" t="str">
        <f t="shared" si="357"/>
        <v>.</v>
      </c>
      <c r="AR1201" s="20" t="str">
        <f t="shared" si="358"/>
        <v>.</v>
      </c>
      <c r="AS1201" s="20">
        <f t="shared" si="359"/>
        <v>3526.26</v>
      </c>
      <c r="AT1201" s="20">
        <f t="shared" si="342"/>
        <v>3859.26</v>
      </c>
      <c r="AU1201" s="20">
        <f t="shared" si="360"/>
        <v>149110.40000000002</v>
      </c>
    </row>
    <row r="1202" spans="1:47" ht="56.25">
      <c r="A1202" s="54">
        <v>1203</v>
      </c>
      <c r="B1202" s="54" t="s">
        <v>2221</v>
      </c>
      <c r="C1202" s="58" t="s">
        <v>2222</v>
      </c>
      <c r="D1202" s="79">
        <v>64</v>
      </c>
      <c r="E1202" s="79">
        <v>70</v>
      </c>
      <c r="F1202" s="80">
        <v>6222.51</v>
      </c>
      <c r="G1202" s="80">
        <v>89.1</v>
      </c>
      <c r="H1202" s="80">
        <v>6222.51</v>
      </c>
      <c r="I1202" s="80" t="s">
        <v>28</v>
      </c>
      <c r="J1202" s="80" t="s">
        <v>28</v>
      </c>
      <c r="K1202" s="80">
        <v>100.75</v>
      </c>
      <c r="L1202" s="73">
        <f t="shared" si="343"/>
        <v>94.09</v>
      </c>
      <c r="M1202" s="73">
        <f t="shared" si="344"/>
        <v>104.61</v>
      </c>
      <c r="N1202" s="72" t="str">
        <f t="shared" si="345"/>
        <v>1606</v>
      </c>
      <c r="O1202" s="74">
        <f t="shared" si="346"/>
        <v>6</v>
      </c>
      <c r="P1202" s="72">
        <f t="shared" si="347"/>
        <v>0</v>
      </c>
      <c r="Q1202" s="74">
        <f t="shared" si="348"/>
        <v>64</v>
      </c>
      <c r="R1202" s="72" t="str">
        <f t="shared" si="349"/>
        <v/>
      </c>
      <c r="S1202" s="72" t="str">
        <f t="shared" si="350"/>
        <v/>
      </c>
      <c r="AI1202" s="23">
        <f>'simulateur tarif OQN'!$B$4</f>
        <v>40</v>
      </c>
      <c r="AJ1202" s="24">
        <f t="shared" si="351"/>
        <v>4084.1100000000006</v>
      </c>
      <c r="AK1202" s="24">
        <f t="shared" si="352"/>
        <v>102.10275000000001</v>
      </c>
      <c r="AM1202" t="str">
        <f t="shared" si="353"/>
        <v>ZONEBASSE</v>
      </c>
      <c r="AN1202" t="str">
        <f t="shared" si="354"/>
        <v>HC</v>
      </c>
      <c r="AO1202" s="20">
        <f t="shared" si="355"/>
        <v>4084.1100000000006</v>
      </c>
      <c r="AP1202" s="20">
        <f t="shared" si="356"/>
        <v>6222.51</v>
      </c>
      <c r="AQ1202" s="20" t="str">
        <f t="shared" si="357"/>
        <v>.</v>
      </c>
      <c r="AR1202" s="20" t="str">
        <f t="shared" si="358"/>
        <v>.</v>
      </c>
      <c r="AS1202" s="20">
        <f t="shared" si="359"/>
        <v>3200.01</v>
      </c>
      <c r="AT1202" s="20">
        <f t="shared" si="342"/>
        <v>3533.01</v>
      </c>
      <c r="AU1202" s="20">
        <f t="shared" si="360"/>
        <v>248900.40000000002</v>
      </c>
    </row>
    <row r="1203" spans="1:47">
      <c r="A1203" s="54">
        <v>1204</v>
      </c>
      <c r="B1203" s="54" t="s">
        <v>2223</v>
      </c>
      <c r="C1203" s="55" t="s">
        <v>2224</v>
      </c>
      <c r="D1203" s="79">
        <v>1</v>
      </c>
      <c r="E1203" s="79">
        <v>1</v>
      </c>
      <c r="F1203" s="80" t="s">
        <v>28</v>
      </c>
      <c r="G1203" s="80" t="s">
        <v>28</v>
      </c>
      <c r="H1203" s="80">
        <v>82.62</v>
      </c>
      <c r="I1203" s="80" t="s">
        <v>28</v>
      </c>
      <c r="J1203" s="80" t="s">
        <v>28</v>
      </c>
      <c r="K1203" s="80" t="s">
        <v>28</v>
      </c>
      <c r="L1203" s="73" t="str">
        <f t="shared" si="343"/>
        <v/>
      </c>
      <c r="M1203" s="73" t="str">
        <f t="shared" si="344"/>
        <v/>
      </c>
      <c r="N1203" s="72" t="str">
        <f t="shared" si="345"/>
        <v>1803</v>
      </c>
      <c r="O1203" s="74">
        <f t="shared" si="346"/>
        <v>0</v>
      </c>
      <c r="P1203" s="72">
        <f t="shared" si="347"/>
        <v>0</v>
      </c>
      <c r="Q1203" s="74">
        <f t="shared" si="348"/>
        <v>1</v>
      </c>
      <c r="R1203" s="72" t="str">
        <f t="shared" si="349"/>
        <v/>
      </c>
      <c r="S1203" s="72" t="str">
        <f t="shared" si="350"/>
        <v/>
      </c>
      <c r="AI1203" s="23">
        <f>'simulateur tarif OQN'!$B$4</f>
        <v>40</v>
      </c>
      <c r="AJ1203" s="24">
        <f t="shared" si="351"/>
        <v>3304.8</v>
      </c>
      <c r="AK1203" s="24">
        <f t="shared" si="352"/>
        <v>82.62</v>
      </c>
      <c r="AM1203" t="str">
        <f t="shared" si="353"/>
        <v>ZONEHAUTE</v>
      </c>
      <c r="AN1203" t="str">
        <f t="shared" si="354"/>
        <v>HDJ</v>
      </c>
      <c r="AO1203" s="20" t="e">
        <f t="shared" si="355"/>
        <v>#VALUE!</v>
      </c>
      <c r="AP1203" s="20">
        <f t="shared" si="356"/>
        <v>82.62</v>
      </c>
      <c r="AQ1203" s="20" t="str">
        <f t="shared" si="357"/>
        <v>.</v>
      </c>
      <c r="AR1203" s="20" t="str">
        <f t="shared" si="358"/>
        <v>.</v>
      </c>
      <c r="AS1203" s="20" t="e">
        <f t="shared" si="359"/>
        <v>#VALUE!</v>
      </c>
      <c r="AT1203" s="20" t="e">
        <f t="shared" si="342"/>
        <v>#VALUE!</v>
      </c>
      <c r="AU1203" s="20">
        <f t="shared" si="360"/>
        <v>3304.8</v>
      </c>
    </row>
    <row r="1204" spans="1:47" ht="22.5">
      <c r="A1204" s="54">
        <v>1205</v>
      </c>
      <c r="B1204" s="54" t="s">
        <v>2225</v>
      </c>
      <c r="C1204" s="58" t="s">
        <v>2226</v>
      </c>
      <c r="D1204" s="79">
        <v>36</v>
      </c>
      <c r="E1204" s="79">
        <v>42</v>
      </c>
      <c r="F1204" s="80">
        <v>6202.55</v>
      </c>
      <c r="G1204" s="80">
        <v>172.29</v>
      </c>
      <c r="H1204" s="80">
        <v>6202.55</v>
      </c>
      <c r="I1204" s="80" t="s">
        <v>28</v>
      </c>
      <c r="J1204" s="80" t="s">
        <v>28</v>
      </c>
      <c r="K1204" s="80">
        <v>147.68</v>
      </c>
      <c r="L1204" s="73">
        <f t="shared" si="343"/>
        <v>206.61</v>
      </c>
      <c r="M1204" s="73">
        <f t="shared" si="344"/>
        <v>289.12</v>
      </c>
      <c r="N1204" s="72" t="str">
        <f t="shared" si="345"/>
        <v>1803</v>
      </c>
      <c r="O1204" s="74">
        <f t="shared" si="346"/>
        <v>6</v>
      </c>
      <c r="P1204" s="72">
        <f t="shared" si="347"/>
        <v>0</v>
      </c>
      <c r="Q1204" s="74">
        <f t="shared" si="348"/>
        <v>36</v>
      </c>
      <c r="R1204" s="72" t="str">
        <f t="shared" si="349"/>
        <v/>
      </c>
      <c r="S1204" s="72" t="str">
        <f t="shared" si="350"/>
        <v/>
      </c>
      <c r="AI1204" s="23">
        <f>'simulateur tarif OQN'!$B$4</f>
        <v>40</v>
      </c>
      <c r="AJ1204" s="24">
        <f t="shared" si="351"/>
        <v>6202.55</v>
      </c>
      <c r="AK1204" s="24">
        <f t="shared" si="352"/>
        <v>155.06375</v>
      </c>
      <c r="AM1204" t="str">
        <f t="shared" si="353"/>
        <v>ZONEFORF1</v>
      </c>
      <c r="AN1204" t="str">
        <f t="shared" si="354"/>
        <v>HC</v>
      </c>
      <c r="AO1204" s="20">
        <f t="shared" si="355"/>
        <v>6891.71</v>
      </c>
      <c r="AP1204" s="20">
        <f t="shared" si="356"/>
        <v>6202.55</v>
      </c>
      <c r="AQ1204" s="20" t="str">
        <f t="shared" si="357"/>
        <v>.</v>
      </c>
      <c r="AR1204" s="20" t="str">
        <f t="shared" si="358"/>
        <v>.</v>
      </c>
      <c r="AS1204" s="20">
        <f t="shared" si="359"/>
        <v>5907.1900000000005</v>
      </c>
      <c r="AT1204" s="20">
        <f t="shared" si="342"/>
        <v>2960.6900000000005</v>
      </c>
      <c r="AU1204" s="20">
        <f t="shared" si="360"/>
        <v>248102</v>
      </c>
    </row>
    <row r="1205" spans="1:47" ht="22.5">
      <c r="A1205" s="54">
        <v>1206</v>
      </c>
      <c r="B1205" s="54" t="s">
        <v>2227</v>
      </c>
      <c r="C1205" s="58" t="s">
        <v>2228</v>
      </c>
      <c r="D1205" s="79">
        <v>57</v>
      </c>
      <c r="E1205" s="79">
        <v>63</v>
      </c>
      <c r="F1205" s="80">
        <v>12458.01</v>
      </c>
      <c r="G1205" s="80">
        <v>218.56</v>
      </c>
      <c r="H1205" s="80">
        <v>12458.01</v>
      </c>
      <c r="I1205" s="80" t="s">
        <v>28</v>
      </c>
      <c r="J1205" s="80" t="s">
        <v>28</v>
      </c>
      <c r="K1205" s="80">
        <v>207.63</v>
      </c>
      <c r="L1205" s="73">
        <f t="shared" si="343"/>
        <v>206.61</v>
      </c>
      <c r="M1205" s="73">
        <f t="shared" si="344"/>
        <v>289.12</v>
      </c>
      <c r="N1205" s="72" t="str">
        <f t="shared" si="345"/>
        <v>1803</v>
      </c>
      <c r="O1205" s="74">
        <f t="shared" si="346"/>
        <v>6</v>
      </c>
      <c r="P1205" s="72">
        <f t="shared" si="347"/>
        <v>0</v>
      </c>
      <c r="Q1205" s="74">
        <f t="shared" si="348"/>
        <v>57</v>
      </c>
      <c r="R1205" s="72" t="str">
        <f t="shared" si="349"/>
        <v/>
      </c>
      <c r="S1205" s="72" t="str">
        <f t="shared" si="350"/>
        <v/>
      </c>
      <c r="AI1205" s="23">
        <f>'simulateur tarif OQN'!$B$4</f>
        <v>40</v>
      </c>
      <c r="AJ1205" s="24">
        <f t="shared" si="351"/>
        <v>8742.49</v>
      </c>
      <c r="AK1205" s="24">
        <f t="shared" si="352"/>
        <v>218.56225000000001</v>
      </c>
      <c r="AM1205" t="str">
        <f t="shared" si="353"/>
        <v>ZONEBASSE</v>
      </c>
      <c r="AN1205" t="str">
        <f t="shared" si="354"/>
        <v>HC</v>
      </c>
      <c r="AO1205" s="20">
        <f t="shared" si="355"/>
        <v>8742.49</v>
      </c>
      <c r="AP1205" s="20">
        <f t="shared" si="356"/>
        <v>12458.01</v>
      </c>
      <c r="AQ1205" s="20" t="str">
        <f t="shared" si="357"/>
        <v>.</v>
      </c>
      <c r="AR1205" s="20" t="str">
        <f t="shared" si="358"/>
        <v>.</v>
      </c>
      <c r="AS1205" s="20">
        <f t="shared" si="359"/>
        <v>7682.52</v>
      </c>
      <c r="AT1205" s="20">
        <f t="shared" si="342"/>
        <v>7733.52</v>
      </c>
      <c r="AU1205" s="20">
        <f t="shared" si="360"/>
        <v>498320.4</v>
      </c>
    </row>
    <row r="1206" spans="1:47">
      <c r="A1206" s="54">
        <v>1207</v>
      </c>
      <c r="B1206" s="54" t="s">
        <v>2229</v>
      </c>
      <c r="C1206" s="55" t="s">
        <v>2230</v>
      </c>
      <c r="D1206" s="79">
        <v>1</v>
      </c>
      <c r="E1206" s="79">
        <v>1</v>
      </c>
      <c r="F1206" s="80" t="s">
        <v>28</v>
      </c>
      <c r="G1206" s="80" t="s">
        <v>28</v>
      </c>
      <c r="H1206" s="80">
        <v>102.02</v>
      </c>
      <c r="I1206" s="80" t="s">
        <v>28</v>
      </c>
      <c r="J1206" s="80" t="s">
        <v>28</v>
      </c>
      <c r="K1206" s="80" t="s">
        <v>28</v>
      </c>
      <c r="L1206" s="73" t="str">
        <f t="shared" si="343"/>
        <v/>
      </c>
      <c r="M1206" s="73" t="str">
        <f t="shared" si="344"/>
        <v/>
      </c>
      <c r="N1206" s="72" t="str">
        <f t="shared" si="345"/>
        <v>1806</v>
      </c>
      <c r="O1206" s="74">
        <f t="shared" si="346"/>
        <v>0</v>
      </c>
      <c r="P1206" s="72">
        <f t="shared" si="347"/>
        <v>0</v>
      </c>
      <c r="Q1206" s="74">
        <f t="shared" si="348"/>
        <v>1</v>
      </c>
      <c r="R1206" s="72" t="str">
        <f t="shared" si="349"/>
        <v/>
      </c>
      <c r="S1206" s="72" t="str">
        <f t="shared" si="350"/>
        <v/>
      </c>
      <c r="AI1206" s="23">
        <f>'simulateur tarif OQN'!$B$4</f>
        <v>40</v>
      </c>
      <c r="AJ1206" s="24">
        <f t="shared" si="351"/>
        <v>4080.7999999999997</v>
      </c>
      <c r="AK1206" s="24">
        <f t="shared" si="352"/>
        <v>102.02</v>
      </c>
      <c r="AM1206" t="str">
        <f t="shared" si="353"/>
        <v>ZONEHAUTE</v>
      </c>
      <c r="AN1206" t="str">
        <f t="shared" si="354"/>
        <v>HDJ</v>
      </c>
      <c r="AO1206" s="20" t="e">
        <f t="shared" si="355"/>
        <v>#VALUE!</v>
      </c>
      <c r="AP1206" s="20">
        <f t="shared" si="356"/>
        <v>102.02</v>
      </c>
      <c r="AQ1206" s="20" t="str">
        <f t="shared" si="357"/>
        <v>.</v>
      </c>
      <c r="AR1206" s="20" t="str">
        <f t="shared" si="358"/>
        <v>.</v>
      </c>
      <c r="AS1206" s="20" t="e">
        <f t="shared" si="359"/>
        <v>#VALUE!</v>
      </c>
      <c r="AT1206" s="20" t="e">
        <f t="shared" si="342"/>
        <v>#VALUE!</v>
      </c>
      <c r="AU1206" s="20">
        <f t="shared" si="360"/>
        <v>4080.7999999999997</v>
      </c>
    </row>
    <row r="1207" spans="1:47" ht="33.75">
      <c r="A1207" s="54">
        <v>1208</v>
      </c>
      <c r="B1207" s="54" t="s">
        <v>2231</v>
      </c>
      <c r="C1207" s="58" t="s">
        <v>2232</v>
      </c>
      <c r="D1207" s="79">
        <v>8</v>
      </c>
      <c r="E1207" s="79">
        <v>28</v>
      </c>
      <c r="F1207" s="80">
        <v>1175.8399999999999</v>
      </c>
      <c r="G1207" s="80">
        <v>146.97999999999999</v>
      </c>
      <c r="H1207" s="80">
        <v>1175.8399999999999</v>
      </c>
      <c r="I1207" s="80">
        <v>1767.12</v>
      </c>
      <c r="J1207" s="80">
        <v>2492.4</v>
      </c>
      <c r="K1207" s="80">
        <v>82.89</v>
      </c>
      <c r="L1207" s="73">
        <f t="shared" si="343"/>
        <v>89.08</v>
      </c>
      <c r="M1207" s="73">
        <f t="shared" si="344"/>
        <v>104.47</v>
      </c>
      <c r="N1207" s="72" t="str">
        <f t="shared" si="345"/>
        <v>1806</v>
      </c>
      <c r="O1207" s="74">
        <f t="shared" si="346"/>
        <v>20</v>
      </c>
      <c r="P1207" s="72">
        <f t="shared" si="347"/>
        <v>1</v>
      </c>
      <c r="Q1207" s="74">
        <f t="shared" si="348"/>
        <v>8</v>
      </c>
      <c r="R1207" s="72">
        <f t="shared" si="349"/>
        <v>15</v>
      </c>
      <c r="S1207" s="72">
        <f t="shared" si="350"/>
        <v>22</v>
      </c>
      <c r="AI1207" s="23">
        <f>'simulateur tarif OQN'!$B$4</f>
        <v>40</v>
      </c>
      <c r="AJ1207" s="24">
        <f t="shared" si="351"/>
        <v>3487.08</v>
      </c>
      <c r="AK1207" s="24">
        <f t="shared" si="352"/>
        <v>87.176999999999992</v>
      </c>
      <c r="AM1207" t="str">
        <f t="shared" si="353"/>
        <v>ZONEHAUTE</v>
      </c>
      <c r="AN1207" t="str">
        <f t="shared" si="354"/>
        <v>HC</v>
      </c>
      <c r="AO1207" s="20">
        <f t="shared" si="355"/>
        <v>5879.2</v>
      </c>
      <c r="AP1207" s="20">
        <f t="shared" si="356"/>
        <v>1175.8399999999999</v>
      </c>
      <c r="AQ1207" s="20">
        <f t="shared" si="357"/>
        <v>1767.12</v>
      </c>
      <c r="AR1207" s="20">
        <f t="shared" si="358"/>
        <v>2492.4</v>
      </c>
      <c r="AS1207" s="20">
        <f t="shared" si="359"/>
        <v>3487.08</v>
      </c>
      <c r="AT1207" s="20">
        <f t="shared" si="342"/>
        <v>3177.58</v>
      </c>
      <c r="AU1207" s="20">
        <f t="shared" si="360"/>
        <v>47033.599999999999</v>
      </c>
    </row>
    <row r="1208" spans="1:47" ht="33.75">
      <c r="A1208" s="54">
        <v>1209</v>
      </c>
      <c r="B1208" s="54" t="s">
        <v>2233</v>
      </c>
      <c r="C1208" s="58" t="s">
        <v>2234</v>
      </c>
      <c r="D1208" s="79">
        <v>15</v>
      </c>
      <c r="E1208" s="79">
        <v>35</v>
      </c>
      <c r="F1208" s="80">
        <v>1966.92</v>
      </c>
      <c r="G1208" s="80">
        <v>113.01</v>
      </c>
      <c r="H1208" s="80">
        <v>1966.92</v>
      </c>
      <c r="I1208" s="80">
        <v>2871.45</v>
      </c>
      <c r="J1208" s="80">
        <v>3564.09</v>
      </c>
      <c r="K1208" s="80">
        <v>92.22</v>
      </c>
      <c r="L1208" s="73">
        <f t="shared" si="343"/>
        <v>89.08</v>
      </c>
      <c r="M1208" s="73">
        <f t="shared" si="344"/>
        <v>104.47</v>
      </c>
      <c r="N1208" s="72" t="str">
        <f t="shared" si="345"/>
        <v>1806</v>
      </c>
      <c r="O1208" s="74">
        <f t="shared" si="346"/>
        <v>20</v>
      </c>
      <c r="P1208" s="72">
        <f t="shared" si="347"/>
        <v>1</v>
      </c>
      <c r="Q1208" s="74">
        <f t="shared" si="348"/>
        <v>15</v>
      </c>
      <c r="R1208" s="72">
        <f t="shared" si="349"/>
        <v>22</v>
      </c>
      <c r="S1208" s="72">
        <f t="shared" si="350"/>
        <v>29</v>
      </c>
      <c r="AI1208" s="23">
        <f>'simulateur tarif OQN'!$B$4</f>
        <v>40</v>
      </c>
      <c r="AJ1208" s="24">
        <f t="shared" si="351"/>
        <v>4025.19</v>
      </c>
      <c r="AK1208" s="24">
        <f t="shared" si="352"/>
        <v>100.62975</v>
      </c>
      <c r="AM1208" t="str">
        <f t="shared" si="353"/>
        <v>ZONEHAUTE</v>
      </c>
      <c r="AN1208" t="str">
        <f t="shared" si="354"/>
        <v>HC</v>
      </c>
      <c r="AO1208" s="20">
        <f t="shared" si="355"/>
        <v>4792.17</v>
      </c>
      <c r="AP1208" s="20">
        <f t="shared" si="356"/>
        <v>1966.92</v>
      </c>
      <c r="AQ1208" s="20">
        <f t="shared" si="357"/>
        <v>2871.45</v>
      </c>
      <c r="AR1208" s="20">
        <f t="shared" si="358"/>
        <v>3564.09</v>
      </c>
      <c r="AS1208" s="20">
        <f t="shared" si="359"/>
        <v>4025.19</v>
      </c>
      <c r="AT1208" s="20">
        <f t="shared" si="342"/>
        <v>4182.1900000000005</v>
      </c>
      <c r="AU1208" s="20">
        <f t="shared" si="360"/>
        <v>78676.800000000003</v>
      </c>
    </row>
    <row r="1209" spans="1:47" ht="33.75">
      <c r="A1209" s="54">
        <v>1210</v>
      </c>
      <c r="B1209" s="54" t="s">
        <v>2235</v>
      </c>
      <c r="C1209" s="58" t="s">
        <v>2236</v>
      </c>
      <c r="D1209" s="79">
        <v>15</v>
      </c>
      <c r="E1209" s="79">
        <v>35</v>
      </c>
      <c r="F1209" s="80">
        <v>1846.9</v>
      </c>
      <c r="G1209" s="80">
        <v>123.13</v>
      </c>
      <c r="H1209" s="80">
        <v>1846.9</v>
      </c>
      <c r="I1209" s="80">
        <v>2631.52</v>
      </c>
      <c r="J1209" s="80">
        <v>3290.75</v>
      </c>
      <c r="K1209" s="80">
        <v>85.29</v>
      </c>
      <c r="L1209" s="73">
        <f t="shared" si="343"/>
        <v>89.08</v>
      </c>
      <c r="M1209" s="73">
        <f t="shared" si="344"/>
        <v>104.47</v>
      </c>
      <c r="N1209" s="72" t="str">
        <f t="shared" si="345"/>
        <v>1806</v>
      </c>
      <c r="O1209" s="74">
        <f t="shared" si="346"/>
        <v>20</v>
      </c>
      <c r="P1209" s="72">
        <f t="shared" si="347"/>
        <v>1</v>
      </c>
      <c r="Q1209" s="74">
        <f t="shared" si="348"/>
        <v>15</v>
      </c>
      <c r="R1209" s="72">
        <f t="shared" si="349"/>
        <v>22</v>
      </c>
      <c r="S1209" s="72">
        <f t="shared" si="350"/>
        <v>29</v>
      </c>
      <c r="AI1209" s="23">
        <f>'simulateur tarif OQN'!$B$4</f>
        <v>40</v>
      </c>
      <c r="AJ1209" s="24">
        <f t="shared" si="351"/>
        <v>3717.2</v>
      </c>
      <c r="AK1209" s="24">
        <f t="shared" si="352"/>
        <v>92.929999999999993</v>
      </c>
      <c r="AM1209" t="str">
        <f t="shared" si="353"/>
        <v>ZONEHAUTE</v>
      </c>
      <c r="AN1209" t="str">
        <f t="shared" si="354"/>
        <v>HC</v>
      </c>
      <c r="AO1209" s="20">
        <f t="shared" si="355"/>
        <v>4925.1499999999996</v>
      </c>
      <c r="AP1209" s="20">
        <f t="shared" si="356"/>
        <v>1846.9</v>
      </c>
      <c r="AQ1209" s="20">
        <f t="shared" si="357"/>
        <v>2631.52</v>
      </c>
      <c r="AR1209" s="20">
        <f t="shared" si="358"/>
        <v>3290.75</v>
      </c>
      <c r="AS1209" s="20">
        <f t="shared" si="359"/>
        <v>3717.2</v>
      </c>
      <c r="AT1209" s="20">
        <f t="shared" si="342"/>
        <v>3527.7000000000007</v>
      </c>
      <c r="AU1209" s="20">
        <f t="shared" si="360"/>
        <v>73876</v>
      </c>
    </row>
    <row r="1210" spans="1:47" ht="33.75">
      <c r="A1210" s="54">
        <v>1211</v>
      </c>
      <c r="B1210" s="54" t="s">
        <v>2237</v>
      </c>
      <c r="C1210" s="58" t="s">
        <v>2238</v>
      </c>
      <c r="D1210" s="79">
        <v>50</v>
      </c>
      <c r="E1210" s="79">
        <v>56</v>
      </c>
      <c r="F1210" s="80">
        <v>4893.09</v>
      </c>
      <c r="G1210" s="80">
        <v>76.3</v>
      </c>
      <c r="H1210" s="80">
        <v>4893.09</v>
      </c>
      <c r="I1210" s="80" t="s">
        <v>28</v>
      </c>
      <c r="J1210" s="80" t="s">
        <v>28</v>
      </c>
      <c r="K1210" s="80">
        <v>91.91</v>
      </c>
      <c r="L1210" s="73">
        <f t="shared" si="343"/>
        <v>89.08</v>
      </c>
      <c r="M1210" s="73">
        <f t="shared" si="344"/>
        <v>104.47</v>
      </c>
      <c r="N1210" s="72" t="str">
        <f t="shared" si="345"/>
        <v>1806</v>
      </c>
      <c r="O1210" s="74">
        <f t="shared" si="346"/>
        <v>6</v>
      </c>
      <c r="P1210" s="72">
        <f t="shared" si="347"/>
        <v>0</v>
      </c>
      <c r="Q1210" s="74">
        <f t="shared" si="348"/>
        <v>50</v>
      </c>
      <c r="R1210" s="72" t="str">
        <f t="shared" si="349"/>
        <v/>
      </c>
      <c r="S1210" s="72" t="str">
        <f t="shared" si="350"/>
        <v/>
      </c>
      <c r="AI1210" s="23">
        <f>'simulateur tarif OQN'!$B$4</f>
        <v>40</v>
      </c>
      <c r="AJ1210" s="24">
        <f t="shared" si="351"/>
        <v>4130.09</v>
      </c>
      <c r="AK1210" s="24">
        <f t="shared" si="352"/>
        <v>103.25225</v>
      </c>
      <c r="AM1210" t="str">
        <f t="shared" si="353"/>
        <v>ZONEBASSE</v>
      </c>
      <c r="AN1210" t="str">
        <f t="shared" si="354"/>
        <v>HC</v>
      </c>
      <c r="AO1210" s="20">
        <f t="shared" si="355"/>
        <v>4130.09</v>
      </c>
      <c r="AP1210" s="20">
        <f t="shared" si="356"/>
        <v>4893.09</v>
      </c>
      <c r="AQ1210" s="20" t="str">
        <f t="shared" si="357"/>
        <v>.</v>
      </c>
      <c r="AR1210" s="20" t="str">
        <f t="shared" si="358"/>
        <v>.</v>
      </c>
      <c r="AS1210" s="20">
        <f t="shared" si="359"/>
        <v>3422.53</v>
      </c>
      <c r="AT1210" s="20">
        <f t="shared" si="342"/>
        <v>3564.0300000000007</v>
      </c>
      <c r="AU1210" s="20">
        <f t="shared" si="360"/>
        <v>195723.6</v>
      </c>
    </row>
    <row r="1211" spans="1:47" ht="33.75">
      <c r="A1211" s="54">
        <v>1212</v>
      </c>
      <c r="B1211" s="54" t="s">
        <v>2239</v>
      </c>
      <c r="C1211" s="58" t="s">
        <v>2240</v>
      </c>
      <c r="D1211" s="79">
        <v>8</v>
      </c>
      <c r="E1211" s="79">
        <v>28</v>
      </c>
      <c r="F1211" s="80">
        <v>994.65</v>
      </c>
      <c r="G1211" s="80">
        <v>124.33</v>
      </c>
      <c r="H1211" s="80">
        <v>994.65</v>
      </c>
      <c r="I1211" s="80">
        <v>1732.61</v>
      </c>
      <c r="J1211" s="80">
        <v>2421.8000000000002</v>
      </c>
      <c r="K1211" s="80">
        <v>80.930000000000007</v>
      </c>
      <c r="L1211" s="73">
        <f t="shared" si="343"/>
        <v>83.14</v>
      </c>
      <c r="M1211" s="73">
        <f t="shared" si="344"/>
        <v>104.47</v>
      </c>
      <c r="N1211" s="72" t="str">
        <f t="shared" si="345"/>
        <v>1806</v>
      </c>
      <c r="O1211" s="74">
        <f t="shared" si="346"/>
        <v>20</v>
      </c>
      <c r="P1211" s="72">
        <f t="shared" si="347"/>
        <v>1</v>
      </c>
      <c r="Q1211" s="74">
        <f t="shared" si="348"/>
        <v>8</v>
      </c>
      <c r="R1211" s="72">
        <f t="shared" si="349"/>
        <v>15</v>
      </c>
      <c r="S1211" s="72">
        <f t="shared" si="350"/>
        <v>22</v>
      </c>
      <c r="AI1211" s="23">
        <f>'simulateur tarif OQN'!$B$4</f>
        <v>40</v>
      </c>
      <c r="AJ1211" s="24">
        <f t="shared" si="351"/>
        <v>3392.96</v>
      </c>
      <c r="AK1211" s="24">
        <f t="shared" si="352"/>
        <v>84.823999999999998</v>
      </c>
      <c r="AM1211" t="str">
        <f t="shared" si="353"/>
        <v>ZONEHAUTE</v>
      </c>
      <c r="AN1211" t="str">
        <f t="shared" si="354"/>
        <v>HC</v>
      </c>
      <c r="AO1211" s="20">
        <f t="shared" si="355"/>
        <v>4973.21</v>
      </c>
      <c r="AP1211" s="20">
        <f t="shared" si="356"/>
        <v>994.65</v>
      </c>
      <c r="AQ1211" s="20">
        <f t="shared" si="357"/>
        <v>1732.61</v>
      </c>
      <c r="AR1211" s="20">
        <f t="shared" si="358"/>
        <v>2421.8000000000002</v>
      </c>
      <c r="AS1211" s="20">
        <f t="shared" si="359"/>
        <v>3392.96</v>
      </c>
      <c r="AT1211" s="20">
        <f t="shared" ref="AT1211:AT1274" si="361">IF(P1211=1,J1211+(90-E1211)*K1211,H1211+(90-E1211)*K1211)+(AI1211-90)*L1211</f>
        <v>3282.4600000000009</v>
      </c>
      <c r="AU1211" s="20">
        <f t="shared" si="360"/>
        <v>39786</v>
      </c>
    </row>
    <row r="1212" spans="1:47" ht="33.75">
      <c r="A1212" s="54">
        <v>1213</v>
      </c>
      <c r="B1212" s="54" t="s">
        <v>2241</v>
      </c>
      <c r="C1212" s="58" t="s">
        <v>2242</v>
      </c>
      <c r="D1212" s="79">
        <v>36</v>
      </c>
      <c r="E1212" s="79">
        <v>42</v>
      </c>
      <c r="F1212" s="80">
        <v>3600.71</v>
      </c>
      <c r="G1212" s="80">
        <v>84.21</v>
      </c>
      <c r="H1212" s="80">
        <v>3600.71</v>
      </c>
      <c r="I1212" s="80" t="s">
        <v>28</v>
      </c>
      <c r="J1212" s="80" t="s">
        <v>28</v>
      </c>
      <c r="K1212" s="80">
        <v>89.46</v>
      </c>
      <c r="L1212" s="73">
        <f t="shared" si="343"/>
        <v>83.14</v>
      </c>
      <c r="M1212" s="73">
        <f t="shared" si="344"/>
        <v>104.47</v>
      </c>
      <c r="N1212" s="72" t="str">
        <f t="shared" si="345"/>
        <v>1806</v>
      </c>
      <c r="O1212" s="74">
        <f t="shared" si="346"/>
        <v>6</v>
      </c>
      <c r="P1212" s="72">
        <f t="shared" si="347"/>
        <v>0</v>
      </c>
      <c r="Q1212" s="74">
        <f t="shared" si="348"/>
        <v>36</v>
      </c>
      <c r="R1212" s="72" t="str">
        <f t="shared" si="349"/>
        <v/>
      </c>
      <c r="S1212" s="72" t="str">
        <f t="shared" si="350"/>
        <v/>
      </c>
      <c r="AI1212" s="23">
        <f>'simulateur tarif OQN'!$B$4</f>
        <v>40</v>
      </c>
      <c r="AJ1212" s="24">
        <f t="shared" si="351"/>
        <v>3600.71</v>
      </c>
      <c r="AK1212" s="24">
        <f t="shared" si="352"/>
        <v>90.017750000000007</v>
      </c>
      <c r="AM1212" t="str">
        <f t="shared" si="353"/>
        <v>ZONEFORF1</v>
      </c>
      <c r="AN1212" t="str">
        <f t="shared" si="354"/>
        <v>HC</v>
      </c>
      <c r="AO1212" s="20">
        <f t="shared" si="355"/>
        <v>3937.55</v>
      </c>
      <c r="AP1212" s="20">
        <f t="shared" si="356"/>
        <v>3600.71</v>
      </c>
      <c r="AQ1212" s="20" t="str">
        <f t="shared" si="357"/>
        <v>.</v>
      </c>
      <c r="AR1212" s="20" t="str">
        <f t="shared" si="358"/>
        <v>.</v>
      </c>
      <c r="AS1212" s="20">
        <f t="shared" si="359"/>
        <v>3421.79</v>
      </c>
      <c r="AT1212" s="20">
        <f t="shared" si="361"/>
        <v>3737.79</v>
      </c>
      <c r="AU1212" s="20">
        <f t="shared" si="360"/>
        <v>144028.4</v>
      </c>
    </row>
    <row r="1213" spans="1:47" ht="33.75">
      <c r="A1213" s="54">
        <v>1214</v>
      </c>
      <c r="B1213" s="54" t="s">
        <v>2243</v>
      </c>
      <c r="C1213" s="58" t="s">
        <v>2244</v>
      </c>
      <c r="D1213" s="79">
        <v>43</v>
      </c>
      <c r="E1213" s="79">
        <v>49</v>
      </c>
      <c r="F1213" s="80">
        <v>4132.33</v>
      </c>
      <c r="G1213" s="80">
        <v>96.1</v>
      </c>
      <c r="H1213" s="80">
        <v>4132.33</v>
      </c>
      <c r="I1213" s="80" t="s">
        <v>28</v>
      </c>
      <c r="J1213" s="80" t="s">
        <v>28</v>
      </c>
      <c r="K1213" s="80">
        <v>90.08</v>
      </c>
      <c r="L1213" s="73">
        <f t="shared" si="343"/>
        <v>83.14</v>
      </c>
      <c r="M1213" s="73">
        <f t="shared" si="344"/>
        <v>104.47</v>
      </c>
      <c r="N1213" s="72" t="str">
        <f t="shared" si="345"/>
        <v>1806</v>
      </c>
      <c r="O1213" s="74">
        <f t="shared" si="346"/>
        <v>6</v>
      </c>
      <c r="P1213" s="72">
        <f t="shared" si="347"/>
        <v>0</v>
      </c>
      <c r="Q1213" s="74">
        <f t="shared" si="348"/>
        <v>43</v>
      </c>
      <c r="R1213" s="72" t="str">
        <f t="shared" si="349"/>
        <v/>
      </c>
      <c r="S1213" s="72" t="str">
        <f t="shared" si="350"/>
        <v/>
      </c>
      <c r="AI1213" s="23">
        <f>'simulateur tarif OQN'!$B$4</f>
        <v>40</v>
      </c>
      <c r="AJ1213" s="24">
        <f t="shared" si="351"/>
        <v>3844.0299999999997</v>
      </c>
      <c r="AK1213" s="24">
        <f t="shared" si="352"/>
        <v>96.100749999999991</v>
      </c>
      <c r="AM1213" t="str">
        <f t="shared" si="353"/>
        <v>ZONEBASSE</v>
      </c>
      <c r="AN1213" t="str">
        <f t="shared" si="354"/>
        <v>HC</v>
      </c>
      <c r="AO1213" s="20">
        <f t="shared" si="355"/>
        <v>3844.0299999999997</v>
      </c>
      <c r="AP1213" s="20">
        <f t="shared" si="356"/>
        <v>4132.33</v>
      </c>
      <c r="AQ1213" s="20" t="str">
        <f t="shared" si="357"/>
        <v>.</v>
      </c>
      <c r="AR1213" s="20" t="str">
        <f t="shared" si="358"/>
        <v>.</v>
      </c>
      <c r="AS1213" s="20">
        <f t="shared" si="359"/>
        <v>3321.6099999999997</v>
      </c>
      <c r="AT1213" s="20">
        <f t="shared" si="361"/>
        <v>3668.6099999999997</v>
      </c>
      <c r="AU1213" s="20">
        <f t="shared" si="360"/>
        <v>165293.20000000001</v>
      </c>
    </row>
    <row r="1214" spans="1:47" ht="33.75">
      <c r="A1214" s="54">
        <v>1215</v>
      </c>
      <c r="B1214" s="54" t="s">
        <v>2245</v>
      </c>
      <c r="C1214" s="58" t="s">
        <v>2246</v>
      </c>
      <c r="D1214" s="79">
        <v>50</v>
      </c>
      <c r="E1214" s="79">
        <v>56</v>
      </c>
      <c r="F1214" s="80">
        <v>5011.8599999999997</v>
      </c>
      <c r="G1214" s="80">
        <v>100.24</v>
      </c>
      <c r="H1214" s="80">
        <v>5011.8599999999997</v>
      </c>
      <c r="I1214" s="80" t="s">
        <v>28</v>
      </c>
      <c r="J1214" s="80" t="s">
        <v>28</v>
      </c>
      <c r="K1214" s="80">
        <v>93.68</v>
      </c>
      <c r="L1214" s="73">
        <f t="shared" si="343"/>
        <v>83.14</v>
      </c>
      <c r="M1214" s="73">
        <f t="shared" si="344"/>
        <v>104.47</v>
      </c>
      <c r="N1214" s="72" t="str">
        <f t="shared" si="345"/>
        <v>1806</v>
      </c>
      <c r="O1214" s="74">
        <f t="shared" si="346"/>
        <v>6</v>
      </c>
      <c r="P1214" s="72">
        <f t="shared" si="347"/>
        <v>0</v>
      </c>
      <c r="Q1214" s="74">
        <f t="shared" si="348"/>
        <v>50</v>
      </c>
      <c r="R1214" s="72" t="str">
        <f t="shared" si="349"/>
        <v/>
      </c>
      <c r="S1214" s="72" t="str">
        <f t="shared" si="350"/>
        <v/>
      </c>
      <c r="AI1214" s="23">
        <f>'simulateur tarif OQN'!$B$4</f>
        <v>40</v>
      </c>
      <c r="AJ1214" s="24">
        <f t="shared" si="351"/>
        <v>4009.4599999999996</v>
      </c>
      <c r="AK1214" s="24">
        <f t="shared" si="352"/>
        <v>100.23649999999999</v>
      </c>
      <c r="AM1214" t="str">
        <f t="shared" si="353"/>
        <v>ZONEBASSE</v>
      </c>
      <c r="AN1214" t="str">
        <f t="shared" si="354"/>
        <v>HC</v>
      </c>
      <c r="AO1214" s="20">
        <f t="shared" si="355"/>
        <v>4009.4599999999996</v>
      </c>
      <c r="AP1214" s="20">
        <f t="shared" si="356"/>
        <v>5011.8599999999997</v>
      </c>
      <c r="AQ1214" s="20" t="str">
        <f t="shared" si="357"/>
        <v>.</v>
      </c>
      <c r="AR1214" s="20" t="str">
        <f t="shared" si="358"/>
        <v>.</v>
      </c>
      <c r="AS1214" s="20">
        <f t="shared" si="359"/>
        <v>3512.9799999999996</v>
      </c>
      <c r="AT1214" s="20">
        <f t="shared" si="361"/>
        <v>4039.9799999999996</v>
      </c>
      <c r="AU1214" s="20">
        <f t="shared" si="360"/>
        <v>200474.4</v>
      </c>
    </row>
    <row r="1215" spans="1:47" ht="22.5">
      <c r="A1215" s="54">
        <v>1216</v>
      </c>
      <c r="B1215" s="54" t="s">
        <v>2247</v>
      </c>
      <c r="C1215" s="58" t="s">
        <v>2248</v>
      </c>
      <c r="D1215" s="79">
        <v>1</v>
      </c>
      <c r="E1215" s="79">
        <v>1</v>
      </c>
      <c r="F1215" s="80" t="s">
        <v>28</v>
      </c>
      <c r="G1215" s="80" t="s">
        <v>28</v>
      </c>
      <c r="H1215" s="80">
        <v>96.42</v>
      </c>
      <c r="I1215" s="80" t="s">
        <v>28</v>
      </c>
      <c r="J1215" s="80" t="s">
        <v>28</v>
      </c>
      <c r="K1215" s="80" t="s">
        <v>28</v>
      </c>
      <c r="L1215" s="73" t="str">
        <f t="shared" si="343"/>
        <v/>
      </c>
      <c r="M1215" s="73" t="str">
        <f t="shared" si="344"/>
        <v/>
      </c>
      <c r="N1215" s="72" t="str">
        <f t="shared" si="345"/>
        <v>1903</v>
      </c>
      <c r="O1215" s="74">
        <f t="shared" si="346"/>
        <v>0</v>
      </c>
      <c r="P1215" s="72">
        <f t="shared" si="347"/>
        <v>0</v>
      </c>
      <c r="Q1215" s="74">
        <f t="shared" si="348"/>
        <v>1</v>
      </c>
      <c r="R1215" s="72" t="str">
        <f t="shared" si="349"/>
        <v/>
      </c>
      <c r="S1215" s="72" t="str">
        <f t="shared" si="350"/>
        <v/>
      </c>
      <c r="AI1215" s="23">
        <f>'simulateur tarif OQN'!$B$4</f>
        <v>40</v>
      </c>
      <c r="AJ1215" s="24">
        <f t="shared" si="351"/>
        <v>3856.8</v>
      </c>
      <c r="AK1215" s="24">
        <f t="shared" si="352"/>
        <v>96.42</v>
      </c>
      <c r="AM1215" t="str">
        <f t="shared" si="353"/>
        <v>ZONEHAUTE</v>
      </c>
      <c r="AN1215" t="str">
        <f t="shared" si="354"/>
        <v>HDJ</v>
      </c>
      <c r="AO1215" s="20" t="e">
        <f t="shared" si="355"/>
        <v>#VALUE!</v>
      </c>
      <c r="AP1215" s="20">
        <f t="shared" si="356"/>
        <v>96.42</v>
      </c>
      <c r="AQ1215" s="20" t="str">
        <f t="shared" si="357"/>
        <v>.</v>
      </c>
      <c r="AR1215" s="20" t="str">
        <f t="shared" si="358"/>
        <v>.</v>
      </c>
      <c r="AS1215" s="20" t="e">
        <f t="shared" si="359"/>
        <v>#VALUE!</v>
      </c>
      <c r="AT1215" s="20" t="e">
        <f t="shared" si="361"/>
        <v>#VALUE!</v>
      </c>
      <c r="AU1215" s="20">
        <f t="shared" si="360"/>
        <v>3856.8</v>
      </c>
    </row>
    <row r="1216" spans="1:47" ht="22.5">
      <c r="A1216" s="54">
        <v>1217</v>
      </c>
      <c r="B1216" s="54" t="s">
        <v>2249</v>
      </c>
      <c r="C1216" s="58" t="s">
        <v>2250</v>
      </c>
      <c r="D1216" s="79">
        <v>1</v>
      </c>
      <c r="E1216" s="79">
        <v>1</v>
      </c>
      <c r="F1216" s="80" t="s">
        <v>28</v>
      </c>
      <c r="G1216" s="80" t="s">
        <v>28</v>
      </c>
      <c r="H1216" s="80">
        <v>74.680000000000007</v>
      </c>
      <c r="I1216" s="80" t="s">
        <v>28</v>
      </c>
      <c r="J1216" s="80" t="s">
        <v>28</v>
      </c>
      <c r="K1216" s="80" t="s">
        <v>28</v>
      </c>
      <c r="L1216" s="73" t="str">
        <f t="shared" si="343"/>
        <v/>
      </c>
      <c r="M1216" s="73" t="str">
        <f t="shared" si="344"/>
        <v/>
      </c>
      <c r="N1216" s="72" t="str">
        <f t="shared" si="345"/>
        <v>1903</v>
      </c>
      <c r="O1216" s="74">
        <f t="shared" si="346"/>
        <v>0</v>
      </c>
      <c r="P1216" s="72">
        <f t="shared" si="347"/>
        <v>0</v>
      </c>
      <c r="Q1216" s="74">
        <f t="shared" si="348"/>
        <v>1</v>
      </c>
      <c r="R1216" s="72" t="str">
        <f t="shared" si="349"/>
        <v/>
      </c>
      <c r="S1216" s="72" t="str">
        <f t="shared" si="350"/>
        <v/>
      </c>
      <c r="AI1216" s="23">
        <f>'simulateur tarif OQN'!$B$4</f>
        <v>40</v>
      </c>
      <c r="AJ1216" s="24">
        <f t="shared" si="351"/>
        <v>2987.2000000000003</v>
      </c>
      <c r="AK1216" s="24">
        <f t="shared" si="352"/>
        <v>74.680000000000007</v>
      </c>
      <c r="AM1216" t="str">
        <f t="shared" si="353"/>
        <v>ZONEHAUTE</v>
      </c>
      <c r="AN1216" t="str">
        <f t="shared" si="354"/>
        <v>HDJ</v>
      </c>
      <c r="AO1216" s="20" t="e">
        <f t="shared" si="355"/>
        <v>#VALUE!</v>
      </c>
      <c r="AP1216" s="20">
        <f t="shared" si="356"/>
        <v>74.680000000000007</v>
      </c>
      <c r="AQ1216" s="20" t="str">
        <f t="shared" si="357"/>
        <v>.</v>
      </c>
      <c r="AR1216" s="20" t="str">
        <f t="shared" si="358"/>
        <v>.</v>
      </c>
      <c r="AS1216" s="20" t="e">
        <f t="shared" si="359"/>
        <v>#VALUE!</v>
      </c>
      <c r="AT1216" s="20" t="e">
        <f t="shared" si="361"/>
        <v>#VALUE!</v>
      </c>
      <c r="AU1216" s="20">
        <f t="shared" si="360"/>
        <v>2987.2000000000003</v>
      </c>
    </row>
    <row r="1217" spans="1:47" ht="22.5">
      <c r="A1217" s="54">
        <v>1218</v>
      </c>
      <c r="B1217" s="54" t="s">
        <v>2251</v>
      </c>
      <c r="C1217" s="58" t="s">
        <v>2252</v>
      </c>
      <c r="D1217" s="79">
        <v>1</v>
      </c>
      <c r="E1217" s="79">
        <v>1</v>
      </c>
      <c r="F1217" s="80" t="s">
        <v>28</v>
      </c>
      <c r="G1217" s="80" t="s">
        <v>28</v>
      </c>
      <c r="H1217" s="80">
        <v>46.93</v>
      </c>
      <c r="I1217" s="80" t="s">
        <v>28</v>
      </c>
      <c r="J1217" s="80" t="s">
        <v>28</v>
      </c>
      <c r="K1217" s="80" t="s">
        <v>28</v>
      </c>
      <c r="L1217" s="73" t="str">
        <f t="shared" si="343"/>
        <v/>
      </c>
      <c r="M1217" s="73" t="str">
        <f t="shared" si="344"/>
        <v/>
      </c>
      <c r="N1217" s="72" t="str">
        <f t="shared" si="345"/>
        <v>1903</v>
      </c>
      <c r="O1217" s="74">
        <f t="shared" si="346"/>
        <v>0</v>
      </c>
      <c r="P1217" s="72">
        <f t="shared" si="347"/>
        <v>0</v>
      </c>
      <c r="Q1217" s="74">
        <f t="shared" si="348"/>
        <v>1</v>
      </c>
      <c r="R1217" s="72" t="str">
        <f t="shared" si="349"/>
        <v/>
      </c>
      <c r="S1217" s="72" t="str">
        <f t="shared" si="350"/>
        <v/>
      </c>
      <c r="AI1217" s="23">
        <f>'simulateur tarif OQN'!$B$4</f>
        <v>40</v>
      </c>
      <c r="AJ1217" s="24">
        <f t="shared" si="351"/>
        <v>1877.2</v>
      </c>
      <c r="AK1217" s="24">
        <f t="shared" si="352"/>
        <v>46.93</v>
      </c>
      <c r="AM1217" t="str">
        <f t="shared" si="353"/>
        <v>ZONEHAUTE</v>
      </c>
      <c r="AN1217" t="str">
        <f t="shared" si="354"/>
        <v>HDJ</v>
      </c>
      <c r="AO1217" s="20" t="e">
        <f t="shared" si="355"/>
        <v>#VALUE!</v>
      </c>
      <c r="AP1217" s="20">
        <f t="shared" si="356"/>
        <v>46.93</v>
      </c>
      <c r="AQ1217" s="20" t="str">
        <f t="shared" si="357"/>
        <v>.</v>
      </c>
      <c r="AR1217" s="20" t="str">
        <f t="shared" si="358"/>
        <v>.</v>
      </c>
      <c r="AS1217" s="20" t="e">
        <f t="shared" si="359"/>
        <v>#VALUE!</v>
      </c>
      <c r="AT1217" s="20" t="e">
        <f t="shared" si="361"/>
        <v>#VALUE!</v>
      </c>
      <c r="AU1217" s="20">
        <f t="shared" si="360"/>
        <v>1877.2</v>
      </c>
    </row>
    <row r="1218" spans="1:47" ht="33.75">
      <c r="A1218" s="54">
        <v>1219</v>
      </c>
      <c r="B1218" s="54" t="s">
        <v>2253</v>
      </c>
      <c r="C1218" s="58" t="s">
        <v>2254</v>
      </c>
      <c r="D1218" s="79">
        <v>22</v>
      </c>
      <c r="E1218" s="79">
        <v>42</v>
      </c>
      <c r="F1218" s="80">
        <v>2653.73</v>
      </c>
      <c r="G1218" s="80">
        <v>120.62</v>
      </c>
      <c r="H1218" s="80">
        <v>2653.73</v>
      </c>
      <c r="I1218" s="80">
        <v>3306.22</v>
      </c>
      <c r="J1218" s="80">
        <v>4068.77</v>
      </c>
      <c r="K1218" s="80">
        <v>96.39</v>
      </c>
      <c r="L1218" s="73">
        <f t="shared" si="343"/>
        <v>95.15</v>
      </c>
      <c r="M1218" s="73">
        <f t="shared" si="344"/>
        <v>94.9</v>
      </c>
      <c r="N1218" s="72" t="str">
        <f t="shared" si="345"/>
        <v>1903</v>
      </c>
      <c r="O1218" s="74">
        <f t="shared" si="346"/>
        <v>20</v>
      </c>
      <c r="P1218" s="72">
        <f t="shared" si="347"/>
        <v>1</v>
      </c>
      <c r="Q1218" s="74">
        <f t="shared" si="348"/>
        <v>22</v>
      </c>
      <c r="R1218" s="72">
        <f t="shared" si="349"/>
        <v>29</v>
      </c>
      <c r="S1218" s="72">
        <f t="shared" si="350"/>
        <v>36</v>
      </c>
      <c r="AI1218" s="23">
        <f>'simulateur tarif OQN'!$B$4</f>
        <v>40</v>
      </c>
      <c r="AJ1218" s="24">
        <f t="shared" si="351"/>
        <v>4068.77</v>
      </c>
      <c r="AK1218" s="24">
        <f t="shared" si="352"/>
        <v>101.71925</v>
      </c>
      <c r="AM1218" t="str">
        <f t="shared" si="353"/>
        <v>ZONEFORF3</v>
      </c>
      <c r="AN1218" t="str">
        <f t="shared" si="354"/>
        <v>HC</v>
      </c>
      <c r="AO1218" s="20">
        <f t="shared" si="355"/>
        <v>4824.8899999999994</v>
      </c>
      <c r="AP1218" s="20">
        <f t="shared" si="356"/>
        <v>2653.73</v>
      </c>
      <c r="AQ1218" s="20">
        <f t="shared" si="357"/>
        <v>3306.22</v>
      </c>
      <c r="AR1218" s="20">
        <f t="shared" si="358"/>
        <v>4068.77</v>
      </c>
      <c r="AS1218" s="20">
        <f t="shared" si="359"/>
        <v>3875.99</v>
      </c>
      <c r="AT1218" s="20">
        <f t="shared" si="361"/>
        <v>3937.99</v>
      </c>
      <c r="AU1218" s="20">
        <f t="shared" si="360"/>
        <v>106149.2</v>
      </c>
    </row>
    <row r="1219" spans="1:47" ht="33.75">
      <c r="A1219" s="54">
        <v>1220</v>
      </c>
      <c r="B1219" s="54" t="s">
        <v>2255</v>
      </c>
      <c r="C1219" s="58" t="s">
        <v>2256</v>
      </c>
      <c r="D1219" s="79">
        <v>29</v>
      </c>
      <c r="E1219" s="79">
        <v>49</v>
      </c>
      <c r="F1219" s="80">
        <v>3381.81</v>
      </c>
      <c r="G1219" s="80">
        <v>104.01</v>
      </c>
      <c r="H1219" s="80">
        <v>3381.81</v>
      </c>
      <c r="I1219" s="80">
        <v>4161.79</v>
      </c>
      <c r="J1219" s="80">
        <v>4807.72</v>
      </c>
      <c r="K1219" s="80">
        <v>98.12</v>
      </c>
      <c r="L1219" s="73">
        <f t="shared" si="343"/>
        <v>95.15</v>
      </c>
      <c r="M1219" s="73">
        <f t="shared" si="344"/>
        <v>94.9</v>
      </c>
      <c r="N1219" s="72" t="str">
        <f t="shared" si="345"/>
        <v>1903</v>
      </c>
      <c r="O1219" s="74">
        <f t="shared" si="346"/>
        <v>20</v>
      </c>
      <c r="P1219" s="72">
        <f t="shared" si="347"/>
        <v>1</v>
      </c>
      <c r="Q1219" s="74">
        <f t="shared" si="348"/>
        <v>29</v>
      </c>
      <c r="R1219" s="72">
        <f t="shared" si="349"/>
        <v>36</v>
      </c>
      <c r="S1219" s="72">
        <f t="shared" si="350"/>
        <v>43</v>
      </c>
      <c r="AI1219" s="23">
        <f>'simulateur tarif OQN'!$B$4</f>
        <v>40</v>
      </c>
      <c r="AJ1219" s="24">
        <f t="shared" si="351"/>
        <v>4161.79</v>
      </c>
      <c r="AK1219" s="24">
        <f t="shared" si="352"/>
        <v>104.04474999999999</v>
      </c>
      <c r="AM1219" t="str">
        <f t="shared" si="353"/>
        <v>ZONEFORF2</v>
      </c>
      <c r="AN1219" t="str">
        <f t="shared" si="354"/>
        <v>HC</v>
      </c>
      <c r="AO1219" s="20">
        <f t="shared" si="355"/>
        <v>4525.92</v>
      </c>
      <c r="AP1219" s="20">
        <f t="shared" si="356"/>
        <v>3381.81</v>
      </c>
      <c r="AQ1219" s="20">
        <f t="shared" si="357"/>
        <v>4161.79</v>
      </c>
      <c r="AR1219" s="20">
        <f t="shared" si="358"/>
        <v>4807.72</v>
      </c>
      <c r="AS1219" s="20">
        <f t="shared" si="359"/>
        <v>3924.6400000000003</v>
      </c>
      <c r="AT1219" s="20">
        <f t="shared" si="361"/>
        <v>4073.1399999999994</v>
      </c>
      <c r="AU1219" s="20">
        <f t="shared" si="360"/>
        <v>135272.4</v>
      </c>
    </row>
    <row r="1220" spans="1:47" ht="45">
      <c r="A1220" s="54">
        <v>1221</v>
      </c>
      <c r="B1220" s="54" t="s">
        <v>2257</v>
      </c>
      <c r="C1220" s="58" t="s">
        <v>2258</v>
      </c>
      <c r="D1220" s="79">
        <v>22</v>
      </c>
      <c r="E1220" s="79">
        <v>42</v>
      </c>
      <c r="F1220" s="80">
        <v>2850.18</v>
      </c>
      <c r="G1220" s="80">
        <v>129.55000000000001</v>
      </c>
      <c r="H1220" s="80">
        <v>2850.18</v>
      </c>
      <c r="I1220" s="80">
        <v>3712.14</v>
      </c>
      <c r="J1220" s="80">
        <v>4488.37</v>
      </c>
      <c r="K1220" s="80">
        <v>106.43</v>
      </c>
      <c r="L1220" s="73">
        <f t="shared" ref="L1220:L1283" si="362">IFERROR(VLOOKUP(B1220,$B$1326:$K$2467,6,0),"")</f>
        <v>95.15</v>
      </c>
      <c r="M1220" s="73">
        <f t="shared" ref="M1220:M1265" si="363">IFERROR(VLOOKUP($B1220,$B$2468:$K$3603,6,0),"")</f>
        <v>94.9</v>
      </c>
      <c r="N1220" s="72" t="str">
        <f t="shared" ref="N1220:N1283" si="364">LEFT(B1220,4)</f>
        <v>1903</v>
      </c>
      <c r="O1220" s="74">
        <f t="shared" ref="O1220:O1283" si="365">E1220-D1220</f>
        <v>20</v>
      </c>
      <c r="P1220" s="72">
        <f t="shared" ref="P1220:P1283" si="366">IF(O1220=20,1,0)</f>
        <v>1</v>
      </c>
      <c r="Q1220" s="74">
        <f t="shared" ref="Q1220:Q1283" si="367">D1220</f>
        <v>22</v>
      </c>
      <c r="R1220" s="72">
        <f t="shared" ref="R1220:R1283" si="368">IF(P1220=1,Q1220+7,"")</f>
        <v>29</v>
      </c>
      <c r="S1220" s="72">
        <f t="shared" ref="S1220:S1283" si="369">IF(P1220=1,Q1220+14,"")</f>
        <v>36</v>
      </c>
      <c r="AI1220" s="23">
        <f>'simulateur tarif OQN'!$B$4</f>
        <v>40</v>
      </c>
      <c r="AJ1220" s="24">
        <f t="shared" ref="AJ1220:AJ1283" si="370">IF(AN1220="HDJ",AU1220,IF(AM1220="ZONE90",AT1220,IF(AM1220="ZONEBASSE",AO1220,IF(AM1220="ZONEFORF1",AP1220,IF(AM1220="ZONEFORF2",AQ1220,IF(AM1220="ZONEFORF3",AR1220,AS1220))))))</f>
        <v>4488.37</v>
      </c>
      <c r="AK1220" s="24">
        <f t="shared" ref="AK1220:AK1283" si="371">AJ1220/AI1220</f>
        <v>112.20925</v>
      </c>
      <c r="AM1220" t="str">
        <f t="shared" ref="AM1220:AM1283" si="372">IF(AI1220&gt;90,"ZONE90",IF(P1220=1,IF(AI1220&lt;D1220,"ZONEBASSE",IF(AI1220&lt;R1220,"ZONEFORF1",IF(AI1220&lt;S1220,"ZONEFORF2",IF(AI1220&lt;E1220,"ZONEFORF3","ZONEHAUTE")))),IF(AI1220&lt;D1220,"ZONEBASSE",IF(AI1220&lt;E1220,"ZONEFORF1","ZONEHAUTE"))))</f>
        <v>ZONEFORF3</v>
      </c>
      <c r="AN1220" t="str">
        <f t="shared" ref="AN1220:AN1283" si="373">IF(RIGHT(B1220,1)="0","HDJ","HC")</f>
        <v>HC</v>
      </c>
      <c r="AO1220" s="20">
        <f t="shared" ref="AO1220:AO1283" si="374">IF(AI1220&lt;8,M1220*AI1220,F1220-(D1220-AI1220)*G1220)</f>
        <v>5182.08</v>
      </c>
      <c r="AP1220" s="20">
        <f t="shared" ref="AP1220:AP1283" si="375">H1220</f>
        <v>2850.18</v>
      </c>
      <c r="AQ1220" s="20">
        <f t="shared" ref="AQ1220:AQ1283" si="376">I1220</f>
        <v>3712.14</v>
      </c>
      <c r="AR1220" s="20">
        <f t="shared" ref="AR1220:AR1283" si="377">J1220</f>
        <v>4488.37</v>
      </c>
      <c r="AS1220" s="20">
        <f t="shared" ref="AS1220:AS1283" si="378">IF(P1220=1,J1220+(AI1220-E1220)*K1220,H1220+(AI1220-E1220)*K1220)</f>
        <v>4275.51</v>
      </c>
      <c r="AT1220" s="20">
        <f t="shared" si="361"/>
        <v>4839.51</v>
      </c>
      <c r="AU1220" s="20">
        <f t="shared" ref="AU1220:AU1283" si="379">AI1220*H1220</f>
        <v>114007.2</v>
      </c>
    </row>
    <row r="1221" spans="1:47" ht="45">
      <c r="A1221" s="54">
        <v>1222</v>
      </c>
      <c r="B1221" s="54" t="s">
        <v>2259</v>
      </c>
      <c r="C1221" s="58" t="s">
        <v>2260</v>
      </c>
      <c r="D1221" s="79">
        <v>29</v>
      </c>
      <c r="E1221" s="79">
        <v>49</v>
      </c>
      <c r="F1221" s="80">
        <v>3784.82</v>
      </c>
      <c r="G1221" s="80">
        <v>130.51</v>
      </c>
      <c r="H1221" s="80">
        <v>3784.82</v>
      </c>
      <c r="I1221" s="80">
        <v>4576.26</v>
      </c>
      <c r="J1221" s="80">
        <v>5163.2299999999996</v>
      </c>
      <c r="K1221" s="80">
        <v>106.43</v>
      </c>
      <c r="L1221" s="73">
        <f t="shared" si="362"/>
        <v>95.15</v>
      </c>
      <c r="M1221" s="73">
        <f t="shared" si="363"/>
        <v>94.9</v>
      </c>
      <c r="N1221" s="72" t="str">
        <f t="shared" si="364"/>
        <v>1903</v>
      </c>
      <c r="O1221" s="74">
        <f t="shared" si="365"/>
        <v>20</v>
      </c>
      <c r="P1221" s="72">
        <f t="shared" si="366"/>
        <v>1</v>
      </c>
      <c r="Q1221" s="74">
        <f t="shared" si="367"/>
        <v>29</v>
      </c>
      <c r="R1221" s="72">
        <f t="shared" si="368"/>
        <v>36</v>
      </c>
      <c r="S1221" s="72">
        <f t="shared" si="369"/>
        <v>43</v>
      </c>
      <c r="AI1221" s="23">
        <f>'simulateur tarif OQN'!$B$4</f>
        <v>40</v>
      </c>
      <c r="AJ1221" s="24">
        <f t="shared" si="370"/>
        <v>4576.26</v>
      </c>
      <c r="AK1221" s="24">
        <f t="shared" si="371"/>
        <v>114.40650000000001</v>
      </c>
      <c r="AM1221" t="str">
        <f t="shared" si="372"/>
        <v>ZONEFORF2</v>
      </c>
      <c r="AN1221" t="str">
        <f t="shared" si="373"/>
        <v>HC</v>
      </c>
      <c r="AO1221" s="20">
        <f t="shared" si="374"/>
        <v>5220.43</v>
      </c>
      <c r="AP1221" s="20">
        <f t="shared" si="375"/>
        <v>3784.82</v>
      </c>
      <c r="AQ1221" s="20">
        <f t="shared" si="376"/>
        <v>4576.26</v>
      </c>
      <c r="AR1221" s="20">
        <f t="shared" si="377"/>
        <v>5163.2299999999996</v>
      </c>
      <c r="AS1221" s="20">
        <f t="shared" si="378"/>
        <v>4205.3599999999997</v>
      </c>
      <c r="AT1221" s="20">
        <f t="shared" si="361"/>
        <v>4769.3600000000006</v>
      </c>
      <c r="AU1221" s="20">
        <f t="shared" si="379"/>
        <v>151392.80000000002</v>
      </c>
    </row>
    <row r="1222" spans="1:47" ht="33.75">
      <c r="A1222" s="54">
        <v>1223</v>
      </c>
      <c r="B1222" s="54" t="s">
        <v>2261</v>
      </c>
      <c r="C1222" s="58" t="s">
        <v>2262</v>
      </c>
      <c r="D1222" s="79">
        <v>8</v>
      </c>
      <c r="E1222" s="79">
        <v>28</v>
      </c>
      <c r="F1222" s="80">
        <v>969.66</v>
      </c>
      <c r="G1222" s="80">
        <v>121.21</v>
      </c>
      <c r="H1222" s="80">
        <v>969.66</v>
      </c>
      <c r="I1222" s="80">
        <v>1594.72</v>
      </c>
      <c r="J1222" s="80">
        <v>2283.2800000000002</v>
      </c>
      <c r="K1222" s="80">
        <v>75.739999999999995</v>
      </c>
      <c r="L1222" s="73">
        <f t="shared" si="362"/>
        <v>76.5</v>
      </c>
      <c r="M1222" s="73">
        <f t="shared" si="363"/>
        <v>94.9</v>
      </c>
      <c r="N1222" s="72" t="str">
        <f t="shared" si="364"/>
        <v>1903</v>
      </c>
      <c r="O1222" s="74">
        <f t="shared" si="365"/>
        <v>20</v>
      </c>
      <c r="P1222" s="72">
        <f t="shared" si="366"/>
        <v>1</v>
      </c>
      <c r="Q1222" s="74">
        <f t="shared" si="367"/>
        <v>8</v>
      </c>
      <c r="R1222" s="72">
        <f t="shared" si="368"/>
        <v>15</v>
      </c>
      <c r="S1222" s="72">
        <f t="shared" si="369"/>
        <v>22</v>
      </c>
      <c r="AI1222" s="23">
        <f>'simulateur tarif OQN'!$B$4</f>
        <v>40</v>
      </c>
      <c r="AJ1222" s="24">
        <f t="shared" si="370"/>
        <v>3192.16</v>
      </c>
      <c r="AK1222" s="24">
        <f t="shared" si="371"/>
        <v>79.804000000000002</v>
      </c>
      <c r="AM1222" t="str">
        <f t="shared" si="372"/>
        <v>ZONEHAUTE</v>
      </c>
      <c r="AN1222" t="str">
        <f t="shared" si="373"/>
        <v>HC</v>
      </c>
      <c r="AO1222" s="20">
        <f t="shared" si="374"/>
        <v>4848.38</v>
      </c>
      <c r="AP1222" s="20">
        <f t="shared" si="375"/>
        <v>969.66</v>
      </c>
      <c r="AQ1222" s="20">
        <f t="shared" si="376"/>
        <v>1594.72</v>
      </c>
      <c r="AR1222" s="20">
        <f t="shared" si="377"/>
        <v>2283.2800000000002</v>
      </c>
      <c r="AS1222" s="20">
        <f t="shared" si="378"/>
        <v>3192.16</v>
      </c>
      <c r="AT1222" s="20">
        <f t="shared" si="361"/>
        <v>3154.16</v>
      </c>
      <c r="AU1222" s="20">
        <f t="shared" si="379"/>
        <v>38786.400000000001</v>
      </c>
    </row>
    <row r="1223" spans="1:47" ht="33.75">
      <c r="A1223" s="54">
        <v>1224</v>
      </c>
      <c r="B1223" s="54" t="s">
        <v>2263</v>
      </c>
      <c r="C1223" s="58" t="s">
        <v>2264</v>
      </c>
      <c r="D1223" s="79">
        <v>8</v>
      </c>
      <c r="E1223" s="79">
        <v>28</v>
      </c>
      <c r="F1223" s="80">
        <v>1142.52</v>
      </c>
      <c r="G1223" s="80">
        <v>142.81</v>
      </c>
      <c r="H1223" s="80">
        <v>1142.52</v>
      </c>
      <c r="I1223" s="80">
        <v>2017.03</v>
      </c>
      <c r="J1223" s="80">
        <v>2794.94</v>
      </c>
      <c r="K1223" s="80">
        <v>80.22</v>
      </c>
      <c r="L1223" s="73">
        <f t="shared" si="362"/>
        <v>76.5</v>
      </c>
      <c r="M1223" s="73">
        <f t="shared" si="363"/>
        <v>94.9</v>
      </c>
      <c r="N1223" s="72" t="str">
        <f t="shared" si="364"/>
        <v>1903</v>
      </c>
      <c r="O1223" s="74">
        <f t="shared" si="365"/>
        <v>20</v>
      </c>
      <c r="P1223" s="72">
        <f t="shared" si="366"/>
        <v>1</v>
      </c>
      <c r="Q1223" s="74">
        <f t="shared" si="367"/>
        <v>8</v>
      </c>
      <c r="R1223" s="72">
        <f t="shared" si="368"/>
        <v>15</v>
      </c>
      <c r="S1223" s="72">
        <f t="shared" si="369"/>
        <v>22</v>
      </c>
      <c r="AI1223" s="23">
        <f>'simulateur tarif OQN'!$B$4</f>
        <v>40</v>
      </c>
      <c r="AJ1223" s="24">
        <f t="shared" si="370"/>
        <v>3757.58</v>
      </c>
      <c r="AK1223" s="24">
        <f t="shared" si="371"/>
        <v>93.939499999999995</v>
      </c>
      <c r="AM1223" t="str">
        <f t="shared" si="372"/>
        <v>ZONEHAUTE</v>
      </c>
      <c r="AN1223" t="str">
        <f t="shared" si="373"/>
        <v>HC</v>
      </c>
      <c r="AO1223" s="20">
        <f t="shared" si="374"/>
        <v>5712.4400000000005</v>
      </c>
      <c r="AP1223" s="20">
        <f t="shared" si="375"/>
        <v>1142.52</v>
      </c>
      <c r="AQ1223" s="20">
        <f t="shared" si="376"/>
        <v>2017.03</v>
      </c>
      <c r="AR1223" s="20">
        <f t="shared" si="377"/>
        <v>2794.94</v>
      </c>
      <c r="AS1223" s="20">
        <f t="shared" si="378"/>
        <v>3757.58</v>
      </c>
      <c r="AT1223" s="20">
        <f t="shared" si="361"/>
        <v>3943.58</v>
      </c>
      <c r="AU1223" s="20">
        <f t="shared" si="379"/>
        <v>45700.800000000003</v>
      </c>
    </row>
    <row r="1224" spans="1:47" ht="33.75">
      <c r="A1224" s="54">
        <v>1225</v>
      </c>
      <c r="B1224" s="54" t="s">
        <v>2265</v>
      </c>
      <c r="C1224" s="58" t="s">
        <v>2266</v>
      </c>
      <c r="D1224" s="79">
        <v>8</v>
      </c>
      <c r="E1224" s="79">
        <v>28</v>
      </c>
      <c r="F1224" s="80">
        <v>1079.26</v>
      </c>
      <c r="G1224" s="80">
        <v>134.91</v>
      </c>
      <c r="H1224" s="80">
        <v>1079.26</v>
      </c>
      <c r="I1224" s="80">
        <v>1913.57</v>
      </c>
      <c r="J1224" s="80">
        <v>2748.44</v>
      </c>
      <c r="K1224" s="80">
        <v>88.13</v>
      </c>
      <c r="L1224" s="73">
        <f t="shared" si="362"/>
        <v>76.5</v>
      </c>
      <c r="M1224" s="73">
        <f t="shared" si="363"/>
        <v>94.9</v>
      </c>
      <c r="N1224" s="72" t="str">
        <f t="shared" si="364"/>
        <v>1903</v>
      </c>
      <c r="O1224" s="74">
        <f t="shared" si="365"/>
        <v>20</v>
      </c>
      <c r="P1224" s="72">
        <f t="shared" si="366"/>
        <v>1</v>
      </c>
      <c r="Q1224" s="74">
        <f t="shared" si="367"/>
        <v>8</v>
      </c>
      <c r="R1224" s="72">
        <f t="shared" si="368"/>
        <v>15</v>
      </c>
      <c r="S1224" s="72">
        <f t="shared" si="369"/>
        <v>22</v>
      </c>
      <c r="AI1224" s="23">
        <f>'simulateur tarif OQN'!$B$4</f>
        <v>40</v>
      </c>
      <c r="AJ1224" s="24">
        <f t="shared" si="370"/>
        <v>3806</v>
      </c>
      <c r="AK1224" s="24">
        <f t="shared" si="371"/>
        <v>95.15</v>
      </c>
      <c r="AM1224" t="str">
        <f t="shared" si="372"/>
        <v>ZONEHAUTE</v>
      </c>
      <c r="AN1224" t="str">
        <f t="shared" si="373"/>
        <v>HC</v>
      </c>
      <c r="AO1224" s="20">
        <f t="shared" si="374"/>
        <v>5396.38</v>
      </c>
      <c r="AP1224" s="20">
        <f t="shared" si="375"/>
        <v>1079.26</v>
      </c>
      <c r="AQ1224" s="20">
        <f t="shared" si="376"/>
        <v>1913.57</v>
      </c>
      <c r="AR1224" s="20">
        <f t="shared" si="377"/>
        <v>2748.44</v>
      </c>
      <c r="AS1224" s="20">
        <f t="shared" si="378"/>
        <v>3806</v>
      </c>
      <c r="AT1224" s="20">
        <f t="shared" si="361"/>
        <v>4387.5</v>
      </c>
      <c r="AU1224" s="20">
        <f t="shared" si="379"/>
        <v>43170.400000000001</v>
      </c>
    </row>
    <row r="1225" spans="1:47" ht="33.75">
      <c r="A1225" s="54">
        <v>1226</v>
      </c>
      <c r="B1225" s="54" t="s">
        <v>2267</v>
      </c>
      <c r="C1225" s="58" t="s">
        <v>2268</v>
      </c>
      <c r="D1225" s="79">
        <v>8</v>
      </c>
      <c r="E1225" s="79">
        <v>28</v>
      </c>
      <c r="F1225" s="80">
        <v>1375.2</v>
      </c>
      <c r="G1225" s="80">
        <v>171.9</v>
      </c>
      <c r="H1225" s="80">
        <v>1375.2</v>
      </c>
      <c r="I1225" s="80">
        <v>2403.7600000000002</v>
      </c>
      <c r="J1225" s="80">
        <v>3317.46</v>
      </c>
      <c r="K1225" s="80">
        <v>87.27</v>
      </c>
      <c r="L1225" s="73">
        <f t="shared" si="362"/>
        <v>76.5</v>
      </c>
      <c r="M1225" s="73">
        <f t="shared" si="363"/>
        <v>94.9</v>
      </c>
      <c r="N1225" s="72" t="str">
        <f t="shared" si="364"/>
        <v>1903</v>
      </c>
      <c r="O1225" s="74">
        <f t="shared" si="365"/>
        <v>20</v>
      </c>
      <c r="P1225" s="72">
        <f t="shared" si="366"/>
        <v>1</v>
      </c>
      <c r="Q1225" s="74">
        <f t="shared" si="367"/>
        <v>8</v>
      </c>
      <c r="R1225" s="72">
        <f t="shared" si="368"/>
        <v>15</v>
      </c>
      <c r="S1225" s="72">
        <f t="shared" si="369"/>
        <v>22</v>
      </c>
      <c r="AI1225" s="23">
        <f>'simulateur tarif OQN'!$B$4</f>
        <v>40</v>
      </c>
      <c r="AJ1225" s="24">
        <f t="shared" si="370"/>
        <v>4364.7</v>
      </c>
      <c r="AK1225" s="24">
        <f t="shared" si="371"/>
        <v>109.11749999999999</v>
      </c>
      <c r="AM1225" t="str">
        <f t="shared" si="372"/>
        <v>ZONEHAUTE</v>
      </c>
      <c r="AN1225" t="str">
        <f t="shared" si="373"/>
        <v>HC</v>
      </c>
      <c r="AO1225" s="20">
        <f t="shared" si="374"/>
        <v>6876</v>
      </c>
      <c r="AP1225" s="20">
        <f t="shared" si="375"/>
        <v>1375.2</v>
      </c>
      <c r="AQ1225" s="20">
        <f t="shared" si="376"/>
        <v>2403.7600000000002</v>
      </c>
      <c r="AR1225" s="20">
        <f t="shared" si="377"/>
        <v>3317.46</v>
      </c>
      <c r="AS1225" s="20">
        <f t="shared" si="378"/>
        <v>4364.7</v>
      </c>
      <c r="AT1225" s="20">
        <f t="shared" si="361"/>
        <v>4903.2000000000007</v>
      </c>
      <c r="AU1225" s="20">
        <f t="shared" si="379"/>
        <v>55008</v>
      </c>
    </row>
    <row r="1226" spans="1:47">
      <c r="A1226" s="54">
        <v>1227</v>
      </c>
      <c r="B1226" s="54" t="s">
        <v>2269</v>
      </c>
      <c r="C1226" s="55" t="s">
        <v>2270</v>
      </c>
      <c r="D1226" s="79">
        <v>1</v>
      </c>
      <c r="E1226" s="79">
        <v>1</v>
      </c>
      <c r="F1226" s="80" t="s">
        <v>28</v>
      </c>
      <c r="G1226" s="80" t="s">
        <v>28</v>
      </c>
      <c r="H1226" s="80">
        <v>81.150000000000006</v>
      </c>
      <c r="I1226" s="80" t="s">
        <v>28</v>
      </c>
      <c r="J1226" s="80" t="s">
        <v>28</v>
      </c>
      <c r="K1226" s="80" t="s">
        <v>28</v>
      </c>
      <c r="L1226" s="73" t="str">
        <f t="shared" si="362"/>
        <v/>
      </c>
      <c r="M1226" s="73" t="str">
        <f t="shared" si="363"/>
        <v/>
      </c>
      <c r="N1226" s="72" t="str">
        <f t="shared" si="364"/>
        <v>1906</v>
      </c>
      <c r="O1226" s="74">
        <f t="shared" si="365"/>
        <v>0</v>
      </c>
      <c r="P1226" s="72">
        <f t="shared" si="366"/>
        <v>0</v>
      </c>
      <c r="Q1226" s="74">
        <f t="shared" si="367"/>
        <v>1</v>
      </c>
      <c r="R1226" s="72" t="str">
        <f t="shared" si="368"/>
        <v/>
      </c>
      <c r="S1226" s="72" t="str">
        <f t="shared" si="369"/>
        <v/>
      </c>
      <c r="AI1226" s="23">
        <f>'simulateur tarif OQN'!$B$4</f>
        <v>40</v>
      </c>
      <c r="AJ1226" s="24">
        <f t="shared" si="370"/>
        <v>3246</v>
      </c>
      <c r="AK1226" s="24">
        <f t="shared" si="371"/>
        <v>81.150000000000006</v>
      </c>
      <c r="AM1226" t="str">
        <f t="shared" si="372"/>
        <v>ZONEHAUTE</v>
      </c>
      <c r="AN1226" t="str">
        <f t="shared" si="373"/>
        <v>HDJ</v>
      </c>
      <c r="AO1226" s="20" t="e">
        <f t="shared" si="374"/>
        <v>#VALUE!</v>
      </c>
      <c r="AP1226" s="20">
        <f t="shared" si="375"/>
        <v>81.150000000000006</v>
      </c>
      <c r="AQ1226" s="20" t="str">
        <f t="shared" si="376"/>
        <v>.</v>
      </c>
      <c r="AR1226" s="20" t="str">
        <f t="shared" si="377"/>
        <v>.</v>
      </c>
      <c r="AS1226" s="20" t="e">
        <f t="shared" si="378"/>
        <v>#VALUE!</v>
      </c>
      <c r="AT1226" s="20" t="e">
        <f t="shared" si="361"/>
        <v>#VALUE!</v>
      </c>
      <c r="AU1226" s="20">
        <f t="shared" si="379"/>
        <v>3246</v>
      </c>
    </row>
    <row r="1227" spans="1:47" ht="33.75">
      <c r="A1227" s="54">
        <v>1228</v>
      </c>
      <c r="B1227" s="54" t="s">
        <v>2271</v>
      </c>
      <c r="C1227" s="58" t="s">
        <v>2272</v>
      </c>
      <c r="D1227" s="79">
        <v>22</v>
      </c>
      <c r="E1227" s="79">
        <v>42</v>
      </c>
      <c r="F1227" s="80">
        <v>2204.5300000000002</v>
      </c>
      <c r="G1227" s="80">
        <v>100.21</v>
      </c>
      <c r="H1227" s="80">
        <v>2204.5300000000002</v>
      </c>
      <c r="I1227" s="80">
        <v>2593.96</v>
      </c>
      <c r="J1227" s="80">
        <v>3425.42</v>
      </c>
      <c r="K1227" s="80">
        <v>81.08</v>
      </c>
      <c r="L1227" s="73">
        <f t="shared" si="362"/>
        <v>94.07</v>
      </c>
      <c r="M1227" s="73">
        <f t="shared" si="363"/>
        <v>111.69</v>
      </c>
      <c r="N1227" s="72" t="str">
        <f t="shared" si="364"/>
        <v>1906</v>
      </c>
      <c r="O1227" s="74">
        <f t="shared" si="365"/>
        <v>20</v>
      </c>
      <c r="P1227" s="72">
        <f t="shared" si="366"/>
        <v>1</v>
      </c>
      <c r="Q1227" s="74">
        <f t="shared" si="367"/>
        <v>22</v>
      </c>
      <c r="R1227" s="72">
        <f t="shared" si="368"/>
        <v>29</v>
      </c>
      <c r="S1227" s="72">
        <f t="shared" si="369"/>
        <v>36</v>
      </c>
      <c r="AI1227" s="23">
        <f>'simulateur tarif OQN'!$B$4</f>
        <v>40</v>
      </c>
      <c r="AJ1227" s="24">
        <f t="shared" si="370"/>
        <v>3425.42</v>
      </c>
      <c r="AK1227" s="24">
        <f t="shared" si="371"/>
        <v>85.635500000000008</v>
      </c>
      <c r="AM1227" t="str">
        <f t="shared" si="372"/>
        <v>ZONEFORF3</v>
      </c>
      <c r="AN1227" t="str">
        <f t="shared" si="373"/>
        <v>HC</v>
      </c>
      <c r="AO1227" s="20">
        <f t="shared" si="374"/>
        <v>4008.3100000000004</v>
      </c>
      <c r="AP1227" s="20">
        <f t="shared" si="375"/>
        <v>2204.5300000000002</v>
      </c>
      <c r="AQ1227" s="20">
        <f t="shared" si="376"/>
        <v>2593.96</v>
      </c>
      <c r="AR1227" s="20">
        <f t="shared" si="377"/>
        <v>3425.42</v>
      </c>
      <c r="AS1227" s="20">
        <f t="shared" si="378"/>
        <v>3263.26</v>
      </c>
      <c r="AT1227" s="20">
        <f t="shared" si="361"/>
        <v>2613.7600000000002</v>
      </c>
      <c r="AU1227" s="20">
        <f t="shared" si="379"/>
        <v>88181.200000000012</v>
      </c>
    </row>
    <row r="1228" spans="1:47" ht="33.75">
      <c r="A1228" s="54">
        <v>1229</v>
      </c>
      <c r="B1228" s="54" t="s">
        <v>2273</v>
      </c>
      <c r="C1228" s="58" t="s">
        <v>2274</v>
      </c>
      <c r="D1228" s="79">
        <v>22</v>
      </c>
      <c r="E1228" s="79">
        <v>42</v>
      </c>
      <c r="F1228" s="80">
        <v>2370.58</v>
      </c>
      <c r="G1228" s="80">
        <v>107.75</v>
      </c>
      <c r="H1228" s="80">
        <v>2370.58</v>
      </c>
      <c r="I1228" s="80">
        <v>3105.91</v>
      </c>
      <c r="J1228" s="80">
        <v>3823.2</v>
      </c>
      <c r="K1228" s="80">
        <v>88.14</v>
      </c>
      <c r="L1228" s="73">
        <f t="shared" si="362"/>
        <v>94.07</v>
      </c>
      <c r="M1228" s="73">
        <f t="shared" si="363"/>
        <v>111.69</v>
      </c>
      <c r="N1228" s="72" t="str">
        <f t="shared" si="364"/>
        <v>1906</v>
      </c>
      <c r="O1228" s="74">
        <f t="shared" si="365"/>
        <v>20</v>
      </c>
      <c r="P1228" s="72">
        <f t="shared" si="366"/>
        <v>1</v>
      </c>
      <c r="Q1228" s="74">
        <f t="shared" si="367"/>
        <v>22</v>
      </c>
      <c r="R1228" s="72">
        <f t="shared" si="368"/>
        <v>29</v>
      </c>
      <c r="S1228" s="72">
        <f t="shared" si="369"/>
        <v>36</v>
      </c>
      <c r="AI1228" s="23">
        <f>'simulateur tarif OQN'!$B$4</f>
        <v>40</v>
      </c>
      <c r="AJ1228" s="24">
        <f t="shared" si="370"/>
        <v>3823.2</v>
      </c>
      <c r="AK1228" s="24">
        <f t="shared" si="371"/>
        <v>95.58</v>
      </c>
      <c r="AM1228" t="str">
        <f t="shared" si="372"/>
        <v>ZONEFORF3</v>
      </c>
      <c r="AN1228" t="str">
        <f t="shared" si="373"/>
        <v>HC</v>
      </c>
      <c r="AO1228" s="20">
        <f t="shared" si="374"/>
        <v>4310.08</v>
      </c>
      <c r="AP1228" s="20">
        <f t="shared" si="375"/>
        <v>2370.58</v>
      </c>
      <c r="AQ1228" s="20">
        <f t="shared" si="376"/>
        <v>3105.91</v>
      </c>
      <c r="AR1228" s="20">
        <f t="shared" si="377"/>
        <v>3823.2</v>
      </c>
      <c r="AS1228" s="20">
        <f t="shared" si="378"/>
        <v>3646.9199999999996</v>
      </c>
      <c r="AT1228" s="20">
        <f t="shared" si="361"/>
        <v>3350.42</v>
      </c>
      <c r="AU1228" s="20">
        <f t="shared" si="379"/>
        <v>94823.2</v>
      </c>
    </row>
    <row r="1229" spans="1:47" ht="33.75">
      <c r="A1229" s="54">
        <v>1230</v>
      </c>
      <c r="B1229" s="54" t="s">
        <v>2275</v>
      </c>
      <c r="C1229" s="58" t="s">
        <v>2276</v>
      </c>
      <c r="D1229" s="79">
        <v>43</v>
      </c>
      <c r="E1229" s="79">
        <v>49</v>
      </c>
      <c r="F1229" s="80">
        <v>5042.97</v>
      </c>
      <c r="G1229" s="80">
        <v>117.28</v>
      </c>
      <c r="H1229" s="80">
        <v>5042.97</v>
      </c>
      <c r="I1229" s="80" t="s">
        <v>28</v>
      </c>
      <c r="J1229" s="80" t="s">
        <v>28</v>
      </c>
      <c r="K1229" s="80">
        <v>109.63</v>
      </c>
      <c r="L1229" s="73">
        <f t="shared" si="362"/>
        <v>94.07</v>
      </c>
      <c r="M1229" s="73">
        <f t="shared" si="363"/>
        <v>111.69</v>
      </c>
      <c r="N1229" s="72" t="str">
        <f t="shared" si="364"/>
        <v>1906</v>
      </c>
      <c r="O1229" s="74">
        <f t="shared" si="365"/>
        <v>6</v>
      </c>
      <c r="P1229" s="72">
        <f t="shared" si="366"/>
        <v>0</v>
      </c>
      <c r="Q1229" s="74">
        <f t="shared" si="367"/>
        <v>43</v>
      </c>
      <c r="R1229" s="72" t="str">
        <f t="shared" si="368"/>
        <v/>
      </c>
      <c r="S1229" s="72" t="str">
        <f t="shared" si="369"/>
        <v/>
      </c>
      <c r="AI1229" s="23">
        <f>'simulateur tarif OQN'!$B$4</f>
        <v>40</v>
      </c>
      <c r="AJ1229" s="24">
        <f t="shared" si="370"/>
        <v>4691.13</v>
      </c>
      <c r="AK1229" s="24">
        <f t="shared" si="371"/>
        <v>117.27825</v>
      </c>
      <c r="AM1229" t="str">
        <f t="shared" si="372"/>
        <v>ZONEBASSE</v>
      </c>
      <c r="AN1229" t="str">
        <f t="shared" si="373"/>
        <v>HC</v>
      </c>
      <c r="AO1229" s="20">
        <f t="shared" si="374"/>
        <v>4691.13</v>
      </c>
      <c r="AP1229" s="20">
        <f t="shared" si="375"/>
        <v>5042.97</v>
      </c>
      <c r="AQ1229" s="20" t="str">
        <f t="shared" si="376"/>
        <v>.</v>
      </c>
      <c r="AR1229" s="20" t="str">
        <f t="shared" si="377"/>
        <v>.</v>
      </c>
      <c r="AS1229" s="20">
        <f t="shared" si="378"/>
        <v>4056.3</v>
      </c>
      <c r="AT1229" s="20">
        <f t="shared" si="361"/>
        <v>4834.2999999999993</v>
      </c>
      <c r="AU1229" s="20">
        <f t="shared" si="379"/>
        <v>201718.80000000002</v>
      </c>
    </row>
    <row r="1230" spans="1:47" ht="33.75">
      <c r="A1230" s="54">
        <v>1231</v>
      </c>
      <c r="B1230" s="54" t="s">
        <v>2277</v>
      </c>
      <c r="C1230" s="58" t="s">
        <v>2278</v>
      </c>
      <c r="D1230" s="79">
        <v>64</v>
      </c>
      <c r="E1230" s="79">
        <v>70</v>
      </c>
      <c r="F1230" s="80">
        <v>7922.08</v>
      </c>
      <c r="G1230" s="80">
        <v>123.78</v>
      </c>
      <c r="H1230" s="80">
        <v>7922.08</v>
      </c>
      <c r="I1230" s="80" t="s">
        <v>28</v>
      </c>
      <c r="J1230" s="80" t="s">
        <v>28</v>
      </c>
      <c r="K1230" s="80">
        <v>115.93</v>
      </c>
      <c r="L1230" s="73">
        <f t="shared" si="362"/>
        <v>94.07</v>
      </c>
      <c r="M1230" s="73">
        <f t="shared" si="363"/>
        <v>111.69</v>
      </c>
      <c r="N1230" s="72" t="str">
        <f t="shared" si="364"/>
        <v>1906</v>
      </c>
      <c r="O1230" s="74">
        <f t="shared" si="365"/>
        <v>6</v>
      </c>
      <c r="P1230" s="72">
        <f t="shared" si="366"/>
        <v>0</v>
      </c>
      <c r="Q1230" s="74">
        <f t="shared" si="367"/>
        <v>64</v>
      </c>
      <c r="R1230" s="72" t="str">
        <f t="shared" si="368"/>
        <v/>
      </c>
      <c r="S1230" s="72" t="str">
        <f t="shared" si="369"/>
        <v/>
      </c>
      <c r="AI1230" s="23">
        <f>'simulateur tarif OQN'!$B$4</f>
        <v>40</v>
      </c>
      <c r="AJ1230" s="24">
        <f t="shared" si="370"/>
        <v>4951.3599999999997</v>
      </c>
      <c r="AK1230" s="24">
        <f t="shared" si="371"/>
        <v>123.78399999999999</v>
      </c>
      <c r="AM1230" t="str">
        <f t="shared" si="372"/>
        <v>ZONEBASSE</v>
      </c>
      <c r="AN1230" t="str">
        <f t="shared" si="373"/>
        <v>HC</v>
      </c>
      <c r="AO1230" s="20">
        <f t="shared" si="374"/>
        <v>4951.3599999999997</v>
      </c>
      <c r="AP1230" s="20">
        <f t="shared" si="375"/>
        <v>7922.08</v>
      </c>
      <c r="AQ1230" s="20" t="str">
        <f t="shared" si="376"/>
        <v>.</v>
      </c>
      <c r="AR1230" s="20" t="str">
        <f t="shared" si="377"/>
        <v>.</v>
      </c>
      <c r="AS1230" s="20">
        <f t="shared" si="378"/>
        <v>4444.18</v>
      </c>
      <c r="AT1230" s="20">
        <f t="shared" si="361"/>
        <v>5537.18</v>
      </c>
      <c r="AU1230" s="20">
        <f t="shared" si="379"/>
        <v>316883.20000000001</v>
      </c>
    </row>
    <row r="1231" spans="1:47" ht="33.75">
      <c r="A1231" s="54">
        <v>1232</v>
      </c>
      <c r="B1231" s="54" t="s">
        <v>2279</v>
      </c>
      <c r="C1231" s="58" t="s">
        <v>2280</v>
      </c>
      <c r="D1231" s="79">
        <v>15</v>
      </c>
      <c r="E1231" s="79">
        <v>35</v>
      </c>
      <c r="F1231" s="80">
        <v>1620.34</v>
      </c>
      <c r="G1231" s="80">
        <v>108.02</v>
      </c>
      <c r="H1231" s="80">
        <v>1620.34</v>
      </c>
      <c r="I1231" s="80">
        <v>2274.1799999999998</v>
      </c>
      <c r="J1231" s="80">
        <v>2754.93</v>
      </c>
      <c r="K1231" s="80">
        <v>74.52</v>
      </c>
      <c r="L1231" s="73">
        <f t="shared" si="362"/>
        <v>93.21</v>
      </c>
      <c r="M1231" s="73">
        <f t="shared" si="363"/>
        <v>111.69</v>
      </c>
      <c r="N1231" s="72" t="str">
        <f t="shared" si="364"/>
        <v>1906</v>
      </c>
      <c r="O1231" s="74">
        <f t="shared" si="365"/>
        <v>20</v>
      </c>
      <c r="P1231" s="72">
        <f t="shared" si="366"/>
        <v>1</v>
      </c>
      <c r="Q1231" s="74">
        <f t="shared" si="367"/>
        <v>15</v>
      </c>
      <c r="R1231" s="72">
        <f t="shared" si="368"/>
        <v>22</v>
      </c>
      <c r="S1231" s="72">
        <f t="shared" si="369"/>
        <v>29</v>
      </c>
      <c r="AI1231" s="23">
        <f>'simulateur tarif OQN'!$B$4</f>
        <v>40</v>
      </c>
      <c r="AJ1231" s="24">
        <f t="shared" si="370"/>
        <v>3127.5299999999997</v>
      </c>
      <c r="AK1231" s="24">
        <f t="shared" si="371"/>
        <v>78.188249999999996</v>
      </c>
      <c r="AM1231" t="str">
        <f t="shared" si="372"/>
        <v>ZONEHAUTE</v>
      </c>
      <c r="AN1231" t="str">
        <f t="shared" si="373"/>
        <v>HC</v>
      </c>
      <c r="AO1231" s="20">
        <f t="shared" si="374"/>
        <v>4320.84</v>
      </c>
      <c r="AP1231" s="20">
        <f t="shared" si="375"/>
        <v>1620.34</v>
      </c>
      <c r="AQ1231" s="20">
        <f t="shared" si="376"/>
        <v>2274.1799999999998</v>
      </c>
      <c r="AR1231" s="20">
        <f t="shared" si="377"/>
        <v>2754.93</v>
      </c>
      <c r="AS1231" s="20">
        <f t="shared" si="378"/>
        <v>3127.5299999999997</v>
      </c>
      <c r="AT1231" s="20">
        <f t="shared" si="361"/>
        <v>2193.0299999999988</v>
      </c>
      <c r="AU1231" s="20">
        <f t="shared" si="379"/>
        <v>64813.599999999999</v>
      </c>
    </row>
    <row r="1232" spans="1:47" ht="33.75">
      <c r="A1232" s="54">
        <v>1233</v>
      </c>
      <c r="B1232" s="54" t="s">
        <v>2281</v>
      </c>
      <c r="C1232" s="58" t="s">
        <v>2282</v>
      </c>
      <c r="D1232" s="79">
        <v>15</v>
      </c>
      <c r="E1232" s="79">
        <v>35</v>
      </c>
      <c r="F1232" s="80">
        <v>1930.23</v>
      </c>
      <c r="G1232" s="80">
        <v>128.68</v>
      </c>
      <c r="H1232" s="80">
        <v>1930.23</v>
      </c>
      <c r="I1232" s="80">
        <v>2652.42</v>
      </c>
      <c r="J1232" s="80">
        <v>3328.29</v>
      </c>
      <c r="K1232" s="80">
        <v>82.97</v>
      </c>
      <c r="L1232" s="73">
        <f t="shared" si="362"/>
        <v>93.21</v>
      </c>
      <c r="M1232" s="73">
        <f t="shared" si="363"/>
        <v>111.69</v>
      </c>
      <c r="N1232" s="72" t="str">
        <f t="shared" si="364"/>
        <v>1906</v>
      </c>
      <c r="O1232" s="74">
        <f t="shared" si="365"/>
        <v>20</v>
      </c>
      <c r="P1232" s="72">
        <f t="shared" si="366"/>
        <v>1</v>
      </c>
      <c r="Q1232" s="74">
        <f t="shared" si="367"/>
        <v>15</v>
      </c>
      <c r="R1232" s="72">
        <f t="shared" si="368"/>
        <v>22</v>
      </c>
      <c r="S1232" s="72">
        <f t="shared" si="369"/>
        <v>29</v>
      </c>
      <c r="AI1232" s="23">
        <f>'simulateur tarif OQN'!$B$4</f>
        <v>40</v>
      </c>
      <c r="AJ1232" s="24">
        <f t="shared" si="370"/>
        <v>3743.14</v>
      </c>
      <c r="AK1232" s="24">
        <f t="shared" si="371"/>
        <v>93.578499999999991</v>
      </c>
      <c r="AM1232" t="str">
        <f t="shared" si="372"/>
        <v>ZONEHAUTE</v>
      </c>
      <c r="AN1232" t="str">
        <f t="shared" si="373"/>
        <v>HC</v>
      </c>
      <c r="AO1232" s="20">
        <f t="shared" si="374"/>
        <v>5147.2299999999996</v>
      </c>
      <c r="AP1232" s="20">
        <f t="shared" si="375"/>
        <v>1930.23</v>
      </c>
      <c r="AQ1232" s="20">
        <f t="shared" si="376"/>
        <v>2652.42</v>
      </c>
      <c r="AR1232" s="20">
        <f t="shared" si="377"/>
        <v>3328.29</v>
      </c>
      <c r="AS1232" s="20">
        <f t="shared" si="378"/>
        <v>3743.14</v>
      </c>
      <c r="AT1232" s="20">
        <f t="shared" si="361"/>
        <v>3231.1400000000003</v>
      </c>
      <c r="AU1232" s="20">
        <f t="shared" si="379"/>
        <v>77209.2</v>
      </c>
    </row>
    <row r="1233" spans="1:47" ht="33.75">
      <c r="A1233" s="54">
        <v>1234</v>
      </c>
      <c r="B1233" s="54" t="s">
        <v>2283</v>
      </c>
      <c r="C1233" s="58" t="s">
        <v>2284</v>
      </c>
      <c r="D1233" s="79">
        <v>15</v>
      </c>
      <c r="E1233" s="79">
        <v>35</v>
      </c>
      <c r="F1233" s="80">
        <v>1797.09</v>
      </c>
      <c r="G1233" s="80">
        <v>119.81</v>
      </c>
      <c r="H1233" s="80">
        <v>1797.09</v>
      </c>
      <c r="I1233" s="80">
        <v>2338.69</v>
      </c>
      <c r="J1233" s="80">
        <v>2960.78</v>
      </c>
      <c r="K1233" s="80">
        <v>80.56</v>
      </c>
      <c r="L1233" s="73">
        <f t="shared" si="362"/>
        <v>93.21</v>
      </c>
      <c r="M1233" s="73">
        <f t="shared" si="363"/>
        <v>111.69</v>
      </c>
      <c r="N1233" s="72" t="str">
        <f t="shared" si="364"/>
        <v>1906</v>
      </c>
      <c r="O1233" s="74">
        <f t="shared" si="365"/>
        <v>20</v>
      </c>
      <c r="P1233" s="72">
        <f t="shared" si="366"/>
        <v>1</v>
      </c>
      <c r="Q1233" s="74">
        <f t="shared" si="367"/>
        <v>15</v>
      </c>
      <c r="R1233" s="72">
        <f t="shared" si="368"/>
        <v>22</v>
      </c>
      <c r="S1233" s="72">
        <f t="shared" si="369"/>
        <v>29</v>
      </c>
      <c r="AI1233" s="23">
        <f>'simulateur tarif OQN'!$B$4</f>
        <v>40</v>
      </c>
      <c r="AJ1233" s="24">
        <f t="shared" si="370"/>
        <v>3363.5800000000004</v>
      </c>
      <c r="AK1233" s="24">
        <f t="shared" si="371"/>
        <v>84.089500000000015</v>
      </c>
      <c r="AM1233" t="str">
        <f t="shared" si="372"/>
        <v>ZONEHAUTE</v>
      </c>
      <c r="AN1233" t="str">
        <f t="shared" si="373"/>
        <v>HC</v>
      </c>
      <c r="AO1233" s="20">
        <f t="shared" si="374"/>
        <v>4792.34</v>
      </c>
      <c r="AP1233" s="20">
        <f t="shared" si="375"/>
        <v>1797.09</v>
      </c>
      <c r="AQ1233" s="20">
        <f t="shared" si="376"/>
        <v>2338.69</v>
      </c>
      <c r="AR1233" s="20">
        <f t="shared" si="377"/>
        <v>2960.78</v>
      </c>
      <c r="AS1233" s="20">
        <f t="shared" si="378"/>
        <v>3363.5800000000004</v>
      </c>
      <c r="AT1233" s="20">
        <f t="shared" si="361"/>
        <v>2731.08</v>
      </c>
      <c r="AU1233" s="20">
        <f t="shared" si="379"/>
        <v>71883.599999999991</v>
      </c>
    </row>
    <row r="1234" spans="1:47" ht="33.75">
      <c r="A1234" s="54">
        <v>1235</v>
      </c>
      <c r="B1234" s="54" t="s">
        <v>2285</v>
      </c>
      <c r="C1234" s="58" t="s">
        <v>2286</v>
      </c>
      <c r="D1234" s="79">
        <v>50</v>
      </c>
      <c r="E1234" s="79">
        <v>56</v>
      </c>
      <c r="F1234" s="80">
        <v>5035.09</v>
      </c>
      <c r="G1234" s="80">
        <v>92.51</v>
      </c>
      <c r="H1234" s="80">
        <v>5035.09</v>
      </c>
      <c r="I1234" s="80" t="s">
        <v>28</v>
      </c>
      <c r="J1234" s="80" t="s">
        <v>28</v>
      </c>
      <c r="K1234" s="80">
        <v>95.49</v>
      </c>
      <c r="L1234" s="73">
        <f t="shared" si="362"/>
        <v>93.21</v>
      </c>
      <c r="M1234" s="73">
        <f t="shared" si="363"/>
        <v>111.69</v>
      </c>
      <c r="N1234" s="72" t="str">
        <f t="shared" si="364"/>
        <v>1906</v>
      </c>
      <c r="O1234" s="74">
        <f t="shared" si="365"/>
        <v>6</v>
      </c>
      <c r="P1234" s="72">
        <f t="shared" si="366"/>
        <v>0</v>
      </c>
      <c r="Q1234" s="74">
        <f t="shared" si="367"/>
        <v>50</v>
      </c>
      <c r="R1234" s="72" t="str">
        <f t="shared" si="368"/>
        <v/>
      </c>
      <c r="S1234" s="72" t="str">
        <f t="shared" si="369"/>
        <v/>
      </c>
      <c r="AI1234" s="23">
        <f>'simulateur tarif OQN'!$B$4</f>
        <v>40</v>
      </c>
      <c r="AJ1234" s="24">
        <f t="shared" si="370"/>
        <v>4109.99</v>
      </c>
      <c r="AK1234" s="24">
        <f t="shared" si="371"/>
        <v>102.74974999999999</v>
      </c>
      <c r="AM1234" t="str">
        <f t="shared" si="372"/>
        <v>ZONEBASSE</v>
      </c>
      <c r="AN1234" t="str">
        <f t="shared" si="373"/>
        <v>HC</v>
      </c>
      <c r="AO1234" s="20">
        <f t="shared" si="374"/>
        <v>4109.99</v>
      </c>
      <c r="AP1234" s="20">
        <f t="shared" si="375"/>
        <v>5035.09</v>
      </c>
      <c r="AQ1234" s="20" t="str">
        <f t="shared" si="376"/>
        <v>.</v>
      </c>
      <c r="AR1234" s="20" t="str">
        <f t="shared" si="377"/>
        <v>.</v>
      </c>
      <c r="AS1234" s="20">
        <f t="shared" si="378"/>
        <v>3507.25</v>
      </c>
      <c r="AT1234" s="20">
        <f t="shared" si="361"/>
        <v>3621.25</v>
      </c>
      <c r="AU1234" s="20">
        <f t="shared" si="379"/>
        <v>201403.6</v>
      </c>
    </row>
    <row r="1235" spans="1:47" ht="33.75">
      <c r="A1235" s="54">
        <v>1236</v>
      </c>
      <c r="B1235" s="54" t="s">
        <v>2287</v>
      </c>
      <c r="C1235" s="58" t="s">
        <v>2288</v>
      </c>
      <c r="D1235" s="79">
        <v>43</v>
      </c>
      <c r="E1235" s="79">
        <v>49</v>
      </c>
      <c r="F1235" s="80">
        <v>4949.91</v>
      </c>
      <c r="G1235" s="80">
        <v>115.11</v>
      </c>
      <c r="H1235" s="80">
        <v>4949.91</v>
      </c>
      <c r="I1235" s="80" t="s">
        <v>28</v>
      </c>
      <c r="J1235" s="80" t="s">
        <v>28</v>
      </c>
      <c r="K1235" s="80">
        <v>107.02</v>
      </c>
      <c r="L1235" s="73">
        <f t="shared" si="362"/>
        <v>93.21</v>
      </c>
      <c r="M1235" s="73">
        <f t="shared" si="363"/>
        <v>111.69</v>
      </c>
      <c r="N1235" s="72" t="str">
        <f t="shared" si="364"/>
        <v>1906</v>
      </c>
      <c r="O1235" s="74">
        <f t="shared" si="365"/>
        <v>6</v>
      </c>
      <c r="P1235" s="72">
        <f t="shared" si="366"/>
        <v>0</v>
      </c>
      <c r="Q1235" s="74">
        <f t="shared" si="367"/>
        <v>43</v>
      </c>
      <c r="R1235" s="72" t="str">
        <f t="shared" si="368"/>
        <v/>
      </c>
      <c r="S1235" s="72" t="str">
        <f t="shared" si="369"/>
        <v/>
      </c>
      <c r="AI1235" s="23">
        <f>'simulateur tarif OQN'!$B$4</f>
        <v>40</v>
      </c>
      <c r="AJ1235" s="24">
        <f t="shared" si="370"/>
        <v>4604.58</v>
      </c>
      <c r="AK1235" s="24">
        <f t="shared" si="371"/>
        <v>115.11449999999999</v>
      </c>
      <c r="AM1235" t="str">
        <f t="shared" si="372"/>
        <v>ZONEBASSE</v>
      </c>
      <c r="AN1235" t="str">
        <f t="shared" si="373"/>
        <v>HC</v>
      </c>
      <c r="AO1235" s="20">
        <f t="shared" si="374"/>
        <v>4604.58</v>
      </c>
      <c r="AP1235" s="20">
        <f t="shared" si="375"/>
        <v>4949.91</v>
      </c>
      <c r="AQ1235" s="20" t="str">
        <f t="shared" si="376"/>
        <v>.</v>
      </c>
      <c r="AR1235" s="20" t="str">
        <f t="shared" si="377"/>
        <v>.</v>
      </c>
      <c r="AS1235" s="20">
        <f t="shared" si="378"/>
        <v>3986.73</v>
      </c>
      <c r="AT1235" s="20">
        <f t="shared" si="361"/>
        <v>4677.2299999999996</v>
      </c>
      <c r="AU1235" s="20">
        <f t="shared" si="379"/>
        <v>197996.4</v>
      </c>
    </row>
    <row r="1236" spans="1:47" ht="33.75">
      <c r="A1236" s="54">
        <v>1237</v>
      </c>
      <c r="B1236" s="54" t="s">
        <v>2289</v>
      </c>
      <c r="C1236" s="58" t="s">
        <v>2290</v>
      </c>
      <c r="D1236" s="79">
        <v>57</v>
      </c>
      <c r="E1236" s="79">
        <v>63</v>
      </c>
      <c r="F1236" s="80">
        <v>6447.7</v>
      </c>
      <c r="G1236" s="80">
        <v>106.99</v>
      </c>
      <c r="H1236" s="80">
        <v>6447.7</v>
      </c>
      <c r="I1236" s="80" t="s">
        <v>28</v>
      </c>
      <c r="J1236" s="80" t="s">
        <v>28</v>
      </c>
      <c r="K1236" s="80">
        <v>107.16</v>
      </c>
      <c r="L1236" s="73">
        <f t="shared" si="362"/>
        <v>93.21</v>
      </c>
      <c r="M1236" s="73">
        <f t="shared" si="363"/>
        <v>111.69</v>
      </c>
      <c r="N1236" s="72" t="str">
        <f t="shared" si="364"/>
        <v>1906</v>
      </c>
      <c r="O1236" s="74">
        <f t="shared" si="365"/>
        <v>6</v>
      </c>
      <c r="P1236" s="72">
        <f t="shared" si="366"/>
        <v>0</v>
      </c>
      <c r="Q1236" s="74">
        <f t="shared" si="367"/>
        <v>57</v>
      </c>
      <c r="R1236" s="72" t="str">
        <f t="shared" si="368"/>
        <v/>
      </c>
      <c r="S1236" s="72" t="str">
        <f t="shared" si="369"/>
        <v/>
      </c>
      <c r="AI1236" s="23">
        <f>'simulateur tarif OQN'!$B$4</f>
        <v>40</v>
      </c>
      <c r="AJ1236" s="24">
        <f t="shared" si="370"/>
        <v>4628.87</v>
      </c>
      <c r="AK1236" s="24">
        <f t="shared" si="371"/>
        <v>115.72175</v>
      </c>
      <c r="AM1236" t="str">
        <f t="shared" si="372"/>
        <v>ZONEBASSE</v>
      </c>
      <c r="AN1236" t="str">
        <f t="shared" si="373"/>
        <v>HC</v>
      </c>
      <c r="AO1236" s="20">
        <f t="shared" si="374"/>
        <v>4628.87</v>
      </c>
      <c r="AP1236" s="20">
        <f t="shared" si="375"/>
        <v>6447.7</v>
      </c>
      <c r="AQ1236" s="20" t="str">
        <f t="shared" si="376"/>
        <v>.</v>
      </c>
      <c r="AR1236" s="20" t="str">
        <f t="shared" si="377"/>
        <v>.</v>
      </c>
      <c r="AS1236" s="20">
        <f t="shared" si="378"/>
        <v>3983.02</v>
      </c>
      <c r="AT1236" s="20">
        <f t="shared" si="361"/>
        <v>4680.5200000000004</v>
      </c>
      <c r="AU1236" s="20">
        <f t="shared" si="379"/>
        <v>257908</v>
      </c>
    </row>
    <row r="1237" spans="1:47" ht="33.75">
      <c r="A1237" s="54">
        <v>1238</v>
      </c>
      <c r="B1237" s="54" t="s">
        <v>2291</v>
      </c>
      <c r="C1237" s="58" t="s">
        <v>2292</v>
      </c>
      <c r="D1237" s="79">
        <v>8</v>
      </c>
      <c r="E1237" s="79">
        <v>28</v>
      </c>
      <c r="F1237" s="80">
        <v>914.6</v>
      </c>
      <c r="G1237" s="80">
        <v>114.32</v>
      </c>
      <c r="H1237" s="80">
        <v>914.6</v>
      </c>
      <c r="I1237" s="80">
        <v>1629.31</v>
      </c>
      <c r="J1237" s="80">
        <v>2278.3000000000002</v>
      </c>
      <c r="K1237" s="80">
        <v>78.459999999999994</v>
      </c>
      <c r="L1237" s="73">
        <f t="shared" si="362"/>
        <v>93.68</v>
      </c>
      <c r="M1237" s="73">
        <f t="shared" si="363"/>
        <v>111.69</v>
      </c>
      <c r="N1237" s="72" t="str">
        <f t="shared" si="364"/>
        <v>1906</v>
      </c>
      <c r="O1237" s="74">
        <f t="shared" si="365"/>
        <v>20</v>
      </c>
      <c r="P1237" s="72">
        <f t="shared" si="366"/>
        <v>1</v>
      </c>
      <c r="Q1237" s="74">
        <f t="shared" si="367"/>
        <v>8</v>
      </c>
      <c r="R1237" s="72">
        <f t="shared" si="368"/>
        <v>15</v>
      </c>
      <c r="S1237" s="72">
        <f t="shared" si="369"/>
        <v>22</v>
      </c>
      <c r="AI1237" s="23">
        <f>'simulateur tarif OQN'!$B$4</f>
        <v>40</v>
      </c>
      <c r="AJ1237" s="24">
        <f t="shared" si="370"/>
        <v>3219.82</v>
      </c>
      <c r="AK1237" s="24">
        <f t="shared" si="371"/>
        <v>80.495500000000007</v>
      </c>
      <c r="AM1237" t="str">
        <f t="shared" si="372"/>
        <v>ZONEHAUTE</v>
      </c>
      <c r="AN1237" t="str">
        <f t="shared" si="373"/>
        <v>HC</v>
      </c>
      <c r="AO1237" s="20">
        <f t="shared" si="374"/>
        <v>4572.84</v>
      </c>
      <c r="AP1237" s="20">
        <f t="shared" si="375"/>
        <v>914.6</v>
      </c>
      <c r="AQ1237" s="20">
        <f t="shared" si="376"/>
        <v>1629.31</v>
      </c>
      <c r="AR1237" s="20">
        <f t="shared" si="377"/>
        <v>2278.3000000000002</v>
      </c>
      <c r="AS1237" s="20">
        <f t="shared" si="378"/>
        <v>3219.82</v>
      </c>
      <c r="AT1237" s="20">
        <f t="shared" si="361"/>
        <v>2458.8199999999997</v>
      </c>
      <c r="AU1237" s="20">
        <f t="shared" si="379"/>
        <v>36584</v>
      </c>
    </row>
    <row r="1238" spans="1:47" ht="33.75">
      <c r="A1238" s="54">
        <v>1239</v>
      </c>
      <c r="B1238" s="54" t="s">
        <v>2293</v>
      </c>
      <c r="C1238" s="58" t="s">
        <v>2294</v>
      </c>
      <c r="D1238" s="79">
        <v>43</v>
      </c>
      <c r="E1238" s="79">
        <v>49</v>
      </c>
      <c r="F1238" s="80">
        <v>4238.13</v>
      </c>
      <c r="G1238" s="80">
        <v>93.17</v>
      </c>
      <c r="H1238" s="80">
        <v>4238.13</v>
      </c>
      <c r="I1238" s="80" t="s">
        <v>28</v>
      </c>
      <c r="J1238" s="80" t="s">
        <v>28</v>
      </c>
      <c r="K1238" s="80">
        <v>88.29</v>
      </c>
      <c r="L1238" s="73">
        <f t="shared" si="362"/>
        <v>93.68</v>
      </c>
      <c r="M1238" s="73">
        <f t="shared" si="363"/>
        <v>111.69</v>
      </c>
      <c r="N1238" s="72" t="str">
        <f t="shared" si="364"/>
        <v>1906</v>
      </c>
      <c r="O1238" s="74">
        <f t="shared" si="365"/>
        <v>6</v>
      </c>
      <c r="P1238" s="72">
        <f t="shared" si="366"/>
        <v>0</v>
      </c>
      <c r="Q1238" s="74">
        <f t="shared" si="367"/>
        <v>43</v>
      </c>
      <c r="R1238" s="72" t="str">
        <f t="shared" si="368"/>
        <v/>
      </c>
      <c r="S1238" s="72" t="str">
        <f t="shared" si="369"/>
        <v/>
      </c>
      <c r="AI1238" s="23">
        <f>'simulateur tarif OQN'!$B$4</f>
        <v>40</v>
      </c>
      <c r="AJ1238" s="24">
        <f t="shared" si="370"/>
        <v>3958.62</v>
      </c>
      <c r="AK1238" s="24">
        <f t="shared" si="371"/>
        <v>98.965499999999992</v>
      </c>
      <c r="AM1238" t="str">
        <f t="shared" si="372"/>
        <v>ZONEBASSE</v>
      </c>
      <c r="AN1238" t="str">
        <f t="shared" si="373"/>
        <v>HC</v>
      </c>
      <c r="AO1238" s="20">
        <f t="shared" si="374"/>
        <v>3958.62</v>
      </c>
      <c r="AP1238" s="20">
        <f t="shared" si="375"/>
        <v>4238.13</v>
      </c>
      <c r="AQ1238" s="20" t="str">
        <f t="shared" si="376"/>
        <v>.</v>
      </c>
      <c r="AR1238" s="20" t="str">
        <f t="shared" si="377"/>
        <v>.</v>
      </c>
      <c r="AS1238" s="20">
        <f t="shared" si="378"/>
        <v>3443.52</v>
      </c>
      <c r="AT1238" s="20">
        <f t="shared" si="361"/>
        <v>3174.0200000000004</v>
      </c>
      <c r="AU1238" s="20">
        <f t="shared" si="379"/>
        <v>169525.2</v>
      </c>
    </row>
    <row r="1239" spans="1:47" ht="33.75">
      <c r="A1239" s="54">
        <v>1240</v>
      </c>
      <c r="B1239" s="54" t="s">
        <v>2295</v>
      </c>
      <c r="C1239" s="58" t="s">
        <v>2296</v>
      </c>
      <c r="D1239" s="79">
        <v>15</v>
      </c>
      <c r="E1239" s="79">
        <v>35</v>
      </c>
      <c r="F1239" s="80">
        <v>1824.24</v>
      </c>
      <c r="G1239" s="80">
        <v>121.62</v>
      </c>
      <c r="H1239" s="80">
        <v>1824.24</v>
      </c>
      <c r="I1239" s="80">
        <v>2482.3000000000002</v>
      </c>
      <c r="J1239" s="80">
        <v>3258.65</v>
      </c>
      <c r="K1239" s="80">
        <v>87.46</v>
      </c>
      <c r="L1239" s="73">
        <f t="shared" si="362"/>
        <v>93.68</v>
      </c>
      <c r="M1239" s="73">
        <f t="shared" si="363"/>
        <v>111.69</v>
      </c>
      <c r="N1239" s="72" t="str">
        <f t="shared" si="364"/>
        <v>1906</v>
      </c>
      <c r="O1239" s="74">
        <f t="shared" si="365"/>
        <v>20</v>
      </c>
      <c r="P1239" s="72">
        <f t="shared" si="366"/>
        <v>1</v>
      </c>
      <c r="Q1239" s="74">
        <f t="shared" si="367"/>
        <v>15</v>
      </c>
      <c r="R1239" s="72">
        <f t="shared" si="368"/>
        <v>22</v>
      </c>
      <c r="S1239" s="72">
        <f t="shared" si="369"/>
        <v>29</v>
      </c>
      <c r="AI1239" s="23">
        <f>'simulateur tarif OQN'!$B$4</f>
        <v>40</v>
      </c>
      <c r="AJ1239" s="24">
        <f t="shared" si="370"/>
        <v>3695.95</v>
      </c>
      <c r="AK1239" s="24">
        <f t="shared" si="371"/>
        <v>92.398749999999993</v>
      </c>
      <c r="AM1239" t="str">
        <f t="shared" si="372"/>
        <v>ZONEHAUTE</v>
      </c>
      <c r="AN1239" t="str">
        <f t="shared" si="373"/>
        <v>HC</v>
      </c>
      <c r="AO1239" s="20">
        <f t="shared" si="374"/>
        <v>4864.74</v>
      </c>
      <c r="AP1239" s="20">
        <f t="shared" si="375"/>
        <v>1824.24</v>
      </c>
      <c r="AQ1239" s="20">
        <f t="shared" si="376"/>
        <v>2482.3000000000002</v>
      </c>
      <c r="AR1239" s="20">
        <f t="shared" si="377"/>
        <v>3258.65</v>
      </c>
      <c r="AS1239" s="20">
        <f t="shared" si="378"/>
        <v>3695.95</v>
      </c>
      <c r="AT1239" s="20">
        <f t="shared" si="361"/>
        <v>3384.9499999999989</v>
      </c>
      <c r="AU1239" s="20">
        <f t="shared" si="379"/>
        <v>72969.600000000006</v>
      </c>
    </row>
    <row r="1240" spans="1:47" ht="33.75">
      <c r="A1240" s="54">
        <v>1241</v>
      </c>
      <c r="B1240" s="54" t="s">
        <v>2297</v>
      </c>
      <c r="C1240" s="58" t="s">
        <v>2298</v>
      </c>
      <c r="D1240" s="79">
        <v>50</v>
      </c>
      <c r="E1240" s="79">
        <v>56</v>
      </c>
      <c r="F1240" s="80">
        <v>5305.35</v>
      </c>
      <c r="G1240" s="80">
        <v>97.46</v>
      </c>
      <c r="H1240" s="80">
        <v>5305.35</v>
      </c>
      <c r="I1240" s="80" t="s">
        <v>28</v>
      </c>
      <c r="J1240" s="80" t="s">
        <v>28</v>
      </c>
      <c r="K1240" s="80">
        <v>98.25</v>
      </c>
      <c r="L1240" s="73">
        <f t="shared" si="362"/>
        <v>93.68</v>
      </c>
      <c r="M1240" s="73">
        <f t="shared" si="363"/>
        <v>111.69</v>
      </c>
      <c r="N1240" s="72" t="str">
        <f t="shared" si="364"/>
        <v>1906</v>
      </c>
      <c r="O1240" s="74">
        <f t="shared" si="365"/>
        <v>6</v>
      </c>
      <c r="P1240" s="72">
        <f t="shared" si="366"/>
        <v>0</v>
      </c>
      <c r="Q1240" s="74">
        <f t="shared" si="367"/>
        <v>50</v>
      </c>
      <c r="R1240" s="72" t="str">
        <f t="shared" si="368"/>
        <v/>
      </c>
      <c r="S1240" s="72" t="str">
        <f t="shared" si="369"/>
        <v/>
      </c>
      <c r="AI1240" s="23">
        <f>'simulateur tarif OQN'!$B$4</f>
        <v>40</v>
      </c>
      <c r="AJ1240" s="24">
        <f t="shared" si="370"/>
        <v>4330.75</v>
      </c>
      <c r="AK1240" s="24">
        <f t="shared" si="371"/>
        <v>108.26875</v>
      </c>
      <c r="AM1240" t="str">
        <f t="shared" si="372"/>
        <v>ZONEBASSE</v>
      </c>
      <c r="AN1240" t="str">
        <f t="shared" si="373"/>
        <v>HC</v>
      </c>
      <c r="AO1240" s="20">
        <f t="shared" si="374"/>
        <v>4330.75</v>
      </c>
      <c r="AP1240" s="20">
        <f t="shared" si="375"/>
        <v>5305.35</v>
      </c>
      <c r="AQ1240" s="20" t="str">
        <f t="shared" si="376"/>
        <v>.</v>
      </c>
      <c r="AR1240" s="20" t="str">
        <f t="shared" si="377"/>
        <v>.</v>
      </c>
      <c r="AS1240" s="20">
        <f t="shared" si="378"/>
        <v>3733.3500000000004</v>
      </c>
      <c r="AT1240" s="20">
        <f t="shared" si="361"/>
        <v>3961.8500000000004</v>
      </c>
      <c r="AU1240" s="20">
        <f t="shared" si="379"/>
        <v>212214</v>
      </c>
    </row>
    <row r="1241" spans="1:47" ht="33.75">
      <c r="A1241" s="54">
        <v>1242</v>
      </c>
      <c r="B1241" s="54" t="s">
        <v>2299</v>
      </c>
      <c r="C1241" s="58" t="s">
        <v>2300</v>
      </c>
      <c r="D1241" s="79">
        <v>50</v>
      </c>
      <c r="E1241" s="79">
        <v>56</v>
      </c>
      <c r="F1241" s="80">
        <v>5484.25</v>
      </c>
      <c r="G1241" s="80">
        <v>109.69</v>
      </c>
      <c r="H1241" s="80">
        <v>5484.25</v>
      </c>
      <c r="I1241" s="80" t="s">
        <v>28</v>
      </c>
      <c r="J1241" s="80" t="s">
        <v>28</v>
      </c>
      <c r="K1241" s="80">
        <v>102.13</v>
      </c>
      <c r="L1241" s="73">
        <f t="shared" si="362"/>
        <v>93.68</v>
      </c>
      <c r="M1241" s="73">
        <f t="shared" si="363"/>
        <v>111.69</v>
      </c>
      <c r="N1241" s="72" t="str">
        <f t="shared" si="364"/>
        <v>1906</v>
      </c>
      <c r="O1241" s="74">
        <f t="shared" si="365"/>
        <v>6</v>
      </c>
      <c r="P1241" s="72">
        <f t="shared" si="366"/>
        <v>0</v>
      </c>
      <c r="Q1241" s="74">
        <f t="shared" si="367"/>
        <v>50</v>
      </c>
      <c r="R1241" s="72" t="str">
        <f t="shared" si="368"/>
        <v/>
      </c>
      <c r="S1241" s="72" t="str">
        <f t="shared" si="369"/>
        <v/>
      </c>
      <c r="AI1241" s="23">
        <f>'simulateur tarif OQN'!$B$4</f>
        <v>40</v>
      </c>
      <c r="AJ1241" s="24">
        <f t="shared" si="370"/>
        <v>4387.3500000000004</v>
      </c>
      <c r="AK1241" s="24">
        <f t="shared" si="371"/>
        <v>109.68375</v>
      </c>
      <c r="AM1241" t="str">
        <f t="shared" si="372"/>
        <v>ZONEBASSE</v>
      </c>
      <c r="AN1241" t="str">
        <f t="shared" si="373"/>
        <v>HC</v>
      </c>
      <c r="AO1241" s="20">
        <f t="shared" si="374"/>
        <v>4387.3500000000004</v>
      </c>
      <c r="AP1241" s="20">
        <f t="shared" si="375"/>
        <v>5484.25</v>
      </c>
      <c r="AQ1241" s="20" t="str">
        <f t="shared" si="376"/>
        <v>.</v>
      </c>
      <c r="AR1241" s="20" t="str">
        <f t="shared" si="377"/>
        <v>.</v>
      </c>
      <c r="AS1241" s="20">
        <f t="shared" si="378"/>
        <v>3850.17</v>
      </c>
      <c r="AT1241" s="20">
        <f t="shared" si="361"/>
        <v>4272.67</v>
      </c>
      <c r="AU1241" s="20">
        <f t="shared" si="379"/>
        <v>219370</v>
      </c>
    </row>
    <row r="1242" spans="1:47" ht="33.75">
      <c r="A1242" s="54">
        <v>1243</v>
      </c>
      <c r="B1242" s="54" t="s">
        <v>2301</v>
      </c>
      <c r="C1242" s="58" t="s">
        <v>2302</v>
      </c>
      <c r="D1242" s="79">
        <v>64</v>
      </c>
      <c r="E1242" s="79">
        <v>70</v>
      </c>
      <c r="F1242" s="80">
        <v>6595.92</v>
      </c>
      <c r="G1242" s="80">
        <v>79.400000000000006</v>
      </c>
      <c r="H1242" s="80">
        <v>6595.92</v>
      </c>
      <c r="I1242" s="80" t="s">
        <v>28</v>
      </c>
      <c r="J1242" s="80" t="s">
        <v>28</v>
      </c>
      <c r="K1242" s="80">
        <v>102.13</v>
      </c>
      <c r="L1242" s="73">
        <f t="shared" si="362"/>
        <v>93.68</v>
      </c>
      <c r="M1242" s="73">
        <f t="shared" si="363"/>
        <v>111.69</v>
      </c>
      <c r="N1242" s="72" t="str">
        <f t="shared" si="364"/>
        <v>1906</v>
      </c>
      <c r="O1242" s="74">
        <f t="shared" si="365"/>
        <v>6</v>
      </c>
      <c r="P1242" s="72">
        <f t="shared" si="366"/>
        <v>0</v>
      </c>
      <c r="Q1242" s="74">
        <f t="shared" si="367"/>
        <v>64</v>
      </c>
      <c r="R1242" s="72" t="str">
        <f t="shared" si="368"/>
        <v/>
      </c>
      <c r="S1242" s="72" t="str">
        <f t="shared" si="369"/>
        <v/>
      </c>
      <c r="AI1242" s="23">
        <f>'simulateur tarif OQN'!$B$4</f>
        <v>40</v>
      </c>
      <c r="AJ1242" s="24">
        <f t="shared" si="370"/>
        <v>4690.32</v>
      </c>
      <c r="AK1242" s="24">
        <f t="shared" si="371"/>
        <v>117.258</v>
      </c>
      <c r="AM1242" t="str">
        <f t="shared" si="372"/>
        <v>ZONEBASSE</v>
      </c>
      <c r="AN1242" t="str">
        <f t="shared" si="373"/>
        <v>HC</v>
      </c>
      <c r="AO1242" s="20">
        <f t="shared" si="374"/>
        <v>4690.32</v>
      </c>
      <c r="AP1242" s="20">
        <f t="shared" si="375"/>
        <v>6595.92</v>
      </c>
      <c r="AQ1242" s="20" t="str">
        <f t="shared" si="376"/>
        <v>.</v>
      </c>
      <c r="AR1242" s="20" t="str">
        <f t="shared" si="377"/>
        <v>.</v>
      </c>
      <c r="AS1242" s="20">
        <f t="shared" si="378"/>
        <v>3532.0200000000004</v>
      </c>
      <c r="AT1242" s="20">
        <f t="shared" si="361"/>
        <v>3954.5200000000004</v>
      </c>
      <c r="AU1242" s="20">
        <f t="shared" si="379"/>
        <v>263836.79999999999</v>
      </c>
    </row>
    <row r="1243" spans="1:47" ht="22.5">
      <c r="A1243" s="54">
        <v>1244</v>
      </c>
      <c r="B1243" s="54" t="s">
        <v>2303</v>
      </c>
      <c r="C1243" s="58" t="s">
        <v>2304</v>
      </c>
      <c r="D1243" s="79">
        <v>1</v>
      </c>
      <c r="E1243" s="79">
        <v>1</v>
      </c>
      <c r="F1243" s="80" t="s">
        <v>28</v>
      </c>
      <c r="G1243" s="80" t="s">
        <v>28</v>
      </c>
      <c r="H1243" s="80">
        <v>115.45</v>
      </c>
      <c r="I1243" s="80" t="s">
        <v>28</v>
      </c>
      <c r="J1243" s="80" t="s">
        <v>28</v>
      </c>
      <c r="K1243" s="80" t="s">
        <v>28</v>
      </c>
      <c r="L1243" s="73" t="str">
        <f t="shared" si="362"/>
        <v/>
      </c>
      <c r="M1243" s="73" t="str">
        <f t="shared" si="363"/>
        <v/>
      </c>
      <c r="N1243" s="72" t="str">
        <f t="shared" si="364"/>
        <v>1909</v>
      </c>
      <c r="O1243" s="74">
        <f t="shared" si="365"/>
        <v>0</v>
      </c>
      <c r="P1243" s="72">
        <f t="shared" si="366"/>
        <v>0</v>
      </c>
      <c r="Q1243" s="74">
        <f t="shared" si="367"/>
        <v>1</v>
      </c>
      <c r="R1243" s="72" t="str">
        <f t="shared" si="368"/>
        <v/>
      </c>
      <c r="S1243" s="72" t="str">
        <f t="shared" si="369"/>
        <v/>
      </c>
      <c r="AI1243" s="23">
        <f>'simulateur tarif OQN'!$B$4</f>
        <v>40</v>
      </c>
      <c r="AJ1243" s="24">
        <f t="shared" si="370"/>
        <v>4618</v>
      </c>
      <c r="AK1243" s="24">
        <f t="shared" si="371"/>
        <v>115.45</v>
      </c>
      <c r="AM1243" t="str">
        <f t="shared" si="372"/>
        <v>ZONEHAUTE</v>
      </c>
      <c r="AN1243" t="str">
        <f t="shared" si="373"/>
        <v>HDJ</v>
      </c>
      <c r="AO1243" s="20" t="e">
        <f t="shared" si="374"/>
        <v>#VALUE!</v>
      </c>
      <c r="AP1243" s="20">
        <f t="shared" si="375"/>
        <v>115.45</v>
      </c>
      <c r="AQ1243" s="20" t="str">
        <f t="shared" si="376"/>
        <v>.</v>
      </c>
      <c r="AR1243" s="20" t="str">
        <f t="shared" si="377"/>
        <v>.</v>
      </c>
      <c r="AS1243" s="20" t="e">
        <f t="shared" si="378"/>
        <v>#VALUE!</v>
      </c>
      <c r="AT1243" s="20" t="e">
        <f t="shared" si="361"/>
        <v>#VALUE!</v>
      </c>
      <c r="AU1243" s="20">
        <f t="shared" si="379"/>
        <v>4618</v>
      </c>
    </row>
    <row r="1244" spans="1:47">
      <c r="A1244" s="54">
        <v>1245</v>
      </c>
      <c r="B1244" s="54" t="s">
        <v>2305</v>
      </c>
      <c r="C1244" s="55" t="s">
        <v>2306</v>
      </c>
      <c r="D1244" s="79">
        <v>1</v>
      </c>
      <c r="E1244" s="79">
        <v>1</v>
      </c>
      <c r="F1244" s="80" t="s">
        <v>28</v>
      </c>
      <c r="G1244" s="80" t="s">
        <v>28</v>
      </c>
      <c r="H1244" s="80">
        <v>99.58</v>
      </c>
      <c r="I1244" s="80" t="s">
        <v>28</v>
      </c>
      <c r="J1244" s="80" t="s">
        <v>28</v>
      </c>
      <c r="K1244" s="80" t="s">
        <v>28</v>
      </c>
      <c r="L1244" s="73" t="str">
        <f t="shared" si="362"/>
        <v/>
      </c>
      <c r="M1244" s="73" t="str">
        <f t="shared" si="363"/>
        <v/>
      </c>
      <c r="N1244" s="72" t="str">
        <f t="shared" si="364"/>
        <v>1909</v>
      </c>
      <c r="O1244" s="74">
        <f t="shared" si="365"/>
        <v>0</v>
      </c>
      <c r="P1244" s="72">
        <f t="shared" si="366"/>
        <v>0</v>
      </c>
      <c r="Q1244" s="74">
        <f t="shared" si="367"/>
        <v>1</v>
      </c>
      <c r="R1244" s="72" t="str">
        <f t="shared" si="368"/>
        <v/>
      </c>
      <c r="S1244" s="72" t="str">
        <f t="shared" si="369"/>
        <v/>
      </c>
      <c r="AI1244" s="23">
        <f>'simulateur tarif OQN'!$B$4</f>
        <v>40</v>
      </c>
      <c r="AJ1244" s="24">
        <f t="shared" si="370"/>
        <v>3983.2</v>
      </c>
      <c r="AK1244" s="24">
        <f t="shared" si="371"/>
        <v>99.58</v>
      </c>
      <c r="AM1244" t="str">
        <f t="shared" si="372"/>
        <v>ZONEHAUTE</v>
      </c>
      <c r="AN1244" t="str">
        <f t="shared" si="373"/>
        <v>HDJ</v>
      </c>
      <c r="AO1244" s="20" t="e">
        <f t="shared" si="374"/>
        <v>#VALUE!</v>
      </c>
      <c r="AP1244" s="20">
        <f t="shared" si="375"/>
        <v>99.58</v>
      </c>
      <c r="AQ1244" s="20" t="str">
        <f t="shared" si="376"/>
        <v>.</v>
      </c>
      <c r="AR1244" s="20" t="str">
        <f t="shared" si="377"/>
        <v>.</v>
      </c>
      <c r="AS1244" s="20" t="e">
        <f t="shared" si="378"/>
        <v>#VALUE!</v>
      </c>
      <c r="AT1244" s="20" t="e">
        <f t="shared" si="361"/>
        <v>#VALUE!</v>
      </c>
      <c r="AU1244" s="20">
        <f t="shared" si="379"/>
        <v>3983.2</v>
      </c>
    </row>
    <row r="1245" spans="1:47" ht="33.75">
      <c r="A1245" s="54">
        <v>1246</v>
      </c>
      <c r="B1245" s="54" t="s">
        <v>2307</v>
      </c>
      <c r="C1245" s="58" t="s">
        <v>2308</v>
      </c>
      <c r="D1245" s="79">
        <v>90</v>
      </c>
      <c r="E1245" s="79">
        <v>90</v>
      </c>
      <c r="F1245" s="80">
        <v>15008.95</v>
      </c>
      <c r="G1245" s="80">
        <v>166.77</v>
      </c>
      <c r="H1245" s="80">
        <v>15008.95</v>
      </c>
      <c r="I1245" s="80" t="s">
        <v>28</v>
      </c>
      <c r="J1245" s="80" t="s">
        <v>28</v>
      </c>
      <c r="K1245" s="80">
        <v>166.77</v>
      </c>
      <c r="L1245" s="73">
        <f t="shared" si="362"/>
        <v>139.12</v>
      </c>
      <c r="M1245" s="73">
        <f t="shared" si="363"/>
        <v>102.98</v>
      </c>
      <c r="N1245" s="72" t="str">
        <f t="shared" si="364"/>
        <v>1909</v>
      </c>
      <c r="O1245" s="74">
        <f t="shared" si="365"/>
        <v>0</v>
      </c>
      <c r="P1245" s="72">
        <f t="shared" si="366"/>
        <v>0</v>
      </c>
      <c r="Q1245" s="74">
        <f t="shared" si="367"/>
        <v>90</v>
      </c>
      <c r="R1245" s="72" t="str">
        <f t="shared" si="368"/>
        <v/>
      </c>
      <c r="S1245" s="72" t="str">
        <f t="shared" si="369"/>
        <v/>
      </c>
      <c r="AI1245" s="23">
        <f>'simulateur tarif OQN'!$B$4</f>
        <v>40</v>
      </c>
      <c r="AJ1245" s="24">
        <f t="shared" si="370"/>
        <v>6670.4500000000007</v>
      </c>
      <c r="AK1245" s="24">
        <f t="shared" si="371"/>
        <v>166.76125000000002</v>
      </c>
      <c r="AM1245" t="str">
        <f t="shared" si="372"/>
        <v>ZONEBASSE</v>
      </c>
      <c r="AN1245" t="str">
        <f t="shared" si="373"/>
        <v>HC</v>
      </c>
      <c r="AO1245" s="20">
        <f t="shared" si="374"/>
        <v>6670.4500000000007</v>
      </c>
      <c r="AP1245" s="20">
        <f t="shared" si="375"/>
        <v>15008.95</v>
      </c>
      <c r="AQ1245" s="20" t="str">
        <f t="shared" si="376"/>
        <v>.</v>
      </c>
      <c r="AR1245" s="20" t="str">
        <f t="shared" si="377"/>
        <v>.</v>
      </c>
      <c r="AS1245" s="20">
        <f t="shared" si="378"/>
        <v>6670.4500000000007</v>
      </c>
      <c r="AT1245" s="20">
        <f t="shared" si="361"/>
        <v>8052.9500000000007</v>
      </c>
      <c r="AU1245" s="20">
        <f t="shared" si="379"/>
        <v>600358</v>
      </c>
    </row>
    <row r="1246" spans="1:47" ht="33.75">
      <c r="A1246" s="54">
        <v>1247</v>
      </c>
      <c r="B1246" s="54" t="s">
        <v>2309</v>
      </c>
      <c r="C1246" s="58" t="s">
        <v>2310</v>
      </c>
      <c r="D1246" s="79">
        <v>90</v>
      </c>
      <c r="E1246" s="79">
        <v>90</v>
      </c>
      <c r="F1246" s="80">
        <v>8826.98</v>
      </c>
      <c r="G1246" s="80">
        <v>98.08</v>
      </c>
      <c r="H1246" s="80">
        <v>8826.98</v>
      </c>
      <c r="I1246" s="80" t="s">
        <v>28</v>
      </c>
      <c r="J1246" s="80" t="s">
        <v>28</v>
      </c>
      <c r="K1246" s="80">
        <v>98.08</v>
      </c>
      <c r="L1246" s="73">
        <f t="shared" si="362"/>
        <v>139.12</v>
      </c>
      <c r="M1246" s="73">
        <f t="shared" si="363"/>
        <v>102.98</v>
      </c>
      <c r="N1246" s="72" t="str">
        <f t="shared" si="364"/>
        <v>1909</v>
      </c>
      <c r="O1246" s="74">
        <f t="shared" si="365"/>
        <v>0</v>
      </c>
      <c r="P1246" s="72">
        <f t="shared" si="366"/>
        <v>0</v>
      </c>
      <c r="Q1246" s="74">
        <f t="shared" si="367"/>
        <v>90</v>
      </c>
      <c r="R1246" s="72" t="str">
        <f t="shared" si="368"/>
        <v/>
      </c>
      <c r="S1246" s="72" t="str">
        <f t="shared" si="369"/>
        <v/>
      </c>
      <c r="AI1246" s="23">
        <f>'simulateur tarif OQN'!$B$4</f>
        <v>40</v>
      </c>
      <c r="AJ1246" s="24">
        <f t="shared" si="370"/>
        <v>3922.9799999999996</v>
      </c>
      <c r="AK1246" s="24">
        <f t="shared" si="371"/>
        <v>98.074499999999986</v>
      </c>
      <c r="AM1246" t="str">
        <f t="shared" si="372"/>
        <v>ZONEBASSE</v>
      </c>
      <c r="AN1246" t="str">
        <f t="shared" si="373"/>
        <v>HC</v>
      </c>
      <c r="AO1246" s="20">
        <f t="shared" si="374"/>
        <v>3922.9799999999996</v>
      </c>
      <c r="AP1246" s="20">
        <f t="shared" si="375"/>
        <v>8826.98</v>
      </c>
      <c r="AQ1246" s="20" t="str">
        <f t="shared" si="376"/>
        <v>.</v>
      </c>
      <c r="AR1246" s="20" t="str">
        <f t="shared" si="377"/>
        <v>.</v>
      </c>
      <c r="AS1246" s="20">
        <f t="shared" si="378"/>
        <v>3922.9799999999996</v>
      </c>
      <c r="AT1246" s="20">
        <f t="shared" si="361"/>
        <v>1870.9799999999996</v>
      </c>
      <c r="AU1246" s="20">
        <f t="shared" si="379"/>
        <v>353079.19999999995</v>
      </c>
    </row>
    <row r="1247" spans="1:47" ht="33.75">
      <c r="A1247" s="54">
        <v>1248</v>
      </c>
      <c r="B1247" s="54" t="s">
        <v>2311</v>
      </c>
      <c r="C1247" s="58" t="s">
        <v>2312</v>
      </c>
      <c r="D1247" s="79">
        <v>90</v>
      </c>
      <c r="E1247" s="79">
        <v>90</v>
      </c>
      <c r="F1247" s="80">
        <v>14599.19</v>
      </c>
      <c r="G1247" s="80">
        <v>162.21</v>
      </c>
      <c r="H1247" s="80">
        <v>14599.19</v>
      </c>
      <c r="I1247" s="80" t="s">
        <v>28</v>
      </c>
      <c r="J1247" s="80" t="s">
        <v>28</v>
      </c>
      <c r="K1247" s="80">
        <v>162.21</v>
      </c>
      <c r="L1247" s="73">
        <f t="shared" si="362"/>
        <v>139.12</v>
      </c>
      <c r="M1247" s="73">
        <f t="shared" si="363"/>
        <v>102.98</v>
      </c>
      <c r="N1247" s="72" t="str">
        <f t="shared" si="364"/>
        <v>1909</v>
      </c>
      <c r="O1247" s="74">
        <f t="shared" si="365"/>
        <v>0</v>
      </c>
      <c r="P1247" s="72">
        <f t="shared" si="366"/>
        <v>0</v>
      </c>
      <c r="Q1247" s="74">
        <f t="shared" si="367"/>
        <v>90</v>
      </c>
      <c r="R1247" s="72" t="str">
        <f t="shared" si="368"/>
        <v/>
      </c>
      <c r="S1247" s="72" t="str">
        <f t="shared" si="369"/>
        <v/>
      </c>
      <c r="AI1247" s="23">
        <f>'simulateur tarif OQN'!$B$4</f>
        <v>40</v>
      </c>
      <c r="AJ1247" s="24">
        <f t="shared" si="370"/>
        <v>6488.6900000000005</v>
      </c>
      <c r="AK1247" s="24">
        <f t="shared" si="371"/>
        <v>162.21725000000001</v>
      </c>
      <c r="AM1247" t="str">
        <f t="shared" si="372"/>
        <v>ZONEBASSE</v>
      </c>
      <c r="AN1247" t="str">
        <f t="shared" si="373"/>
        <v>HC</v>
      </c>
      <c r="AO1247" s="20">
        <f t="shared" si="374"/>
        <v>6488.6900000000005</v>
      </c>
      <c r="AP1247" s="20">
        <f t="shared" si="375"/>
        <v>14599.19</v>
      </c>
      <c r="AQ1247" s="20" t="str">
        <f t="shared" si="376"/>
        <v>.</v>
      </c>
      <c r="AR1247" s="20" t="str">
        <f t="shared" si="377"/>
        <v>.</v>
      </c>
      <c r="AS1247" s="20">
        <f t="shared" si="378"/>
        <v>6488.6900000000005</v>
      </c>
      <c r="AT1247" s="20">
        <f t="shared" si="361"/>
        <v>7643.1900000000005</v>
      </c>
      <c r="AU1247" s="20">
        <f t="shared" si="379"/>
        <v>583967.6</v>
      </c>
    </row>
    <row r="1248" spans="1:47" ht="33.75">
      <c r="A1248" s="54">
        <v>1249</v>
      </c>
      <c r="B1248" s="54" t="s">
        <v>2313</v>
      </c>
      <c r="C1248" s="58" t="s">
        <v>2314</v>
      </c>
      <c r="D1248" s="79">
        <v>90</v>
      </c>
      <c r="E1248" s="79">
        <v>90</v>
      </c>
      <c r="F1248" s="80">
        <v>11760.4</v>
      </c>
      <c r="G1248" s="80">
        <v>130.66999999999999</v>
      </c>
      <c r="H1248" s="80">
        <v>11760.4</v>
      </c>
      <c r="I1248" s="80" t="s">
        <v>28</v>
      </c>
      <c r="J1248" s="80" t="s">
        <v>28</v>
      </c>
      <c r="K1248" s="80">
        <v>130.66999999999999</v>
      </c>
      <c r="L1248" s="73">
        <f t="shared" si="362"/>
        <v>139.12</v>
      </c>
      <c r="M1248" s="73">
        <f t="shared" si="363"/>
        <v>102.98</v>
      </c>
      <c r="N1248" s="72" t="str">
        <f t="shared" si="364"/>
        <v>1909</v>
      </c>
      <c r="O1248" s="74">
        <f t="shared" si="365"/>
        <v>0</v>
      </c>
      <c r="P1248" s="72">
        <f t="shared" si="366"/>
        <v>0</v>
      </c>
      <c r="Q1248" s="74">
        <f t="shared" si="367"/>
        <v>90</v>
      </c>
      <c r="R1248" s="72" t="str">
        <f t="shared" si="368"/>
        <v/>
      </c>
      <c r="S1248" s="72" t="str">
        <f t="shared" si="369"/>
        <v/>
      </c>
      <c r="AI1248" s="23">
        <f>'simulateur tarif OQN'!$B$4</f>
        <v>40</v>
      </c>
      <c r="AJ1248" s="24">
        <f t="shared" si="370"/>
        <v>5226.9000000000005</v>
      </c>
      <c r="AK1248" s="24">
        <f t="shared" si="371"/>
        <v>130.67250000000001</v>
      </c>
      <c r="AM1248" t="str">
        <f t="shared" si="372"/>
        <v>ZONEBASSE</v>
      </c>
      <c r="AN1248" t="str">
        <f t="shared" si="373"/>
        <v>HC</v>
      </c>
      <c r="AO1248" s="20">
        <f t="shared" si="374"/>
        <v>5226.9000000000005</v>
      </c>
      <c r="AP1248" s="20">
        <f t="shared" si="375"/>
        <v>11760.4</v>
      </c>
      <c r="AQ1248" s="20" t="str">
        <f t="shared" si="376"/>
        <v>.</v>
      </c>
      <c r="AR1248" s="20" t="str">
        <f t="shared" si="377"/>
        <v>.</v>
      </c>
      <c r="AS1248" s="20">
        <f t="shared" si="378"/>
        <v>5226.9000000000005</v>
      </c>
      <c r="AT1248" s="20">
        <f t="shared" si="361"/>
        <v>4804.3999999999996</v>
      </c>
      <c r="AU1248" s="20">
        <f t="shared" si="379"/>
        <v>470416</v>
      </c>
    </row>
    <row r="1249" spans="1:47" ht="33.75">
      <c r="A1249" s="54">
        <v>1250</v>
      </c>
      <c r="B1249" s="54" t="s">
        <v>2315</v>
      </c>
      <c r="C1249" s="58" t="s">
        <v>2316</v>
      </c>
      <c r="D1249" s="79">
        <v>15</v>
      </c>
      <c r="E1249" s="79">
        <v>35</v>
      </c>
      <c r="F1249" s="80">
        <v>1520.54</v>
      </c>
      <c r="G1249" s="80">
        <v>101.37</v>
      </c>
      <c r="H1249" s="80">
        <v>1520.54</v>
      </c>
      <c r="I1249" s="80">
        <v>2157.81</v>
      </c>
      <c r="J1249" s="80">
        <v>2798.79</v>
      </c>
      <c r="K1249" s="80">
        <v>79.55</v>
      </c>
      <c r="L1249" s="73">
        <f t="shared" si="362"/>
        <v>90.14</v>
      </c>
      <c r="M1249" s="73">
        <f t="shared" si="363"/>
        <v>102.98</v>
      </c>
      <c r="N1249" s="72" t="str">
        <f t="shared" si="364"/>
        <v>1909</v>
      </c>
      <c r="O1249" s="74">
        <f t="shared" si="365"/>
        <v>20</v>
      </c>
      <c r="P1249" s="72">
        <f t="shared" si="366"/>
        <v>1</v>
      </c>
      <c r="Q1249" s="74">
        <f t="shared" si="367"/>
        <v>15</v>
      </c>
      <c r="R1249" s="72">
        <f t="shared" si="368"/>
        <v>22</v>
      </c>
      <c r="S1249" s="72">
        <f t="shared" si="369"/>
        <v>29</v>
      </c>
      <c r="AI1249" s="23">
        <f>'simulateur tarif OQN'!$B$4</f>
        <v>40</v>
      </c>
      <c r="AJ1249" s="24">
        <f t="shared" si="370"/>
        <v>3196.54</v>
      </c>
      <c r="AK1249" s="24">
        <f t="shared" si="371"/>
        <v>79.913499999999999</v>
      </c>
      <c r="AM1249" t="str">
        <f t="shared" si="372"/>
        <v>ZONEHAUTE</v>
      </c>
      <c r="AN1249" t="str">
        <f t="shared" si="373"/>
        <v>HC</v>
      </c>
      <c r="AO1249" s="20">
        <f t="shared" si="374"/>
        <v>4054.79</v>
      </c>
      <c r="AP1249" s="20">
        <f t="shared" si="375"/>
        <v>1520.54</v>
      </c>
      <c r="AQ1249" s="20">
        <f t="shared" si="376"/>
        <v>2157.81</v>
      </c>
      <c r="AR1249" s="20">
        <f t="shared" si="377"/>
        <v>2798.79</v>
      </c>
      <c r="AS1249" s="20">
        <f t="shared" si="378"/>
        <v>3196.54</v>
      </c>
      <c r="AT1249" s="20">
        <f t="shared" si="361"/>
        <v>2667.04</v>
      </c>
      <c r="AU1249" s="20">
        <f t="shared" si="379"/>
        <v>60821.599999999999</v>
      </c>
    </row>
    <row r="1250" spans="1:47" ht="33.75">
      <c r="A1250" s="54">
        <v>1251</v>
      </c>
      <c r="B1250" s="54" t="s">
        <v>2317</v>
      </c>
      <c r="C1250" s="58" t="s">
        <v>2318</v>
      </c>
      <c r="D1250" s="79">
        <v>15</v>
      </c>
      <c r="E1250" s="79">
        <v>35</v>
      </c>
      <c r="F1250" s="80">
        <v>1577.04</v>
      </c>
      <c r="G1250" s="80">
        <v>105.14</v>
      </c>
      <c r="H1250" s="80">
        <v>1577.04</v>
      </c>
      <c r="I1250" s="80">
        <v>2237.9899999999998</v>
      </c>
      <c r="J1250" s="80">
        <v>2902.78</v>
      </c>
      <c r="K1250" s="80">
        <v>82.94</v>
      </c>
      <c r="L1250" s="73">
        <f t="shared" si="362"/>
        <v>90.14</v>
      </c>
      <c r="M1250" s="73">
        <f t="shared" si="363"/>
        <v>102.98</v>
      </c>
      <c r="N1250" s="72" t="str">
        <f t="shared" si="364"/>
        <v>1909</v>
      </c>
      <c r="O1250" s="74">
        <f t="shared" si="365"/>
        <v>20</v>
      </c>
      <c r="P1250" s="72">
        <f t="shared" si="366"/>
        <v>1</v>
      </c>
      <c r="Q1250" s="74">
        <f t="shared" si="367"/>
        <v>15</v>
      </c>
      <c r="R1250" s="72">
        <f t="shared" si="368"/>
        <v>22</v>
      </c>
      <c r="S1250" s="72">
        <f t="shared" si="369"/>
        <v>29</v>
      </c>
      <c r="AI1250" s="23">
        <f>'simulateur tarif OQN'!$B$4</f>
        <v>40</v>
      </c>
      <c r="AJ1250" s="24">
        <f t="shared" si="370"/>
        <v>3317.48</v>
      </c>
      <c r="AK1250" s="24">
        <f t="shared" si="371"/>
        <v>82.936999999999998</v>
      </c>
      <c r="AM1250" t="str">
        <f t="shared" si="372"/>
        <v>ZONEHAUTE</v>
      </c>
      <c r="AN1250" t="str">
        <f t="shared" si="373"/>
        <v>HC</v>
      </c>
      <c r="AO1250" s="20">
        <f t="shared" si="374"/>
        <v>4205.54</v>
      </c>
      <c r="AP1250" s="20">
        <f t="shared" si="375"/>
        <v>1577.04</v>
      </c>
      <c r="AQ1250" s="20">
        <f t="shared" si="376"/>
        <v>2237.9899999999998</v>
      </c>
      <c r="AR1250" s="20">
        <f t="shared" si="377"/>
        <v>2902.78</v>
      </c>
      <c r="AS1250" s="20">
        <f t="shared" si="378"/>
        <v>3317.48</v>
      </c>
      <c r="AT1250" s="20">
        <f t="shared" si="361"/>
        <v>2957.4799999999996</v>
      </c>
      <c r="AU1250" s="20">
        <f t="shared" si="379"/>
        <v>63081.599999999999</v>
      </c>
    </row>
    <row r="1251" spans="1:47" ht="33.75">
      <c r="A1251" s="54">
        <v>1252</v>
      </c>
      <c r="B1251" s="54" t="s">
        <v>2319</v>
      </c>
      <c r="C1251" s="58" t="s">
        <v>2320</v>
      </c>
      <c r="D1251" s="79">
        <v>43</v>
      </c>
      <c r="E1251" s="79">
        <v>49</v>
      </c>
      <c r="F1251" s="80">
        <v>5268.48</v>
      </c>
      <c r="G1251" s="80">
        <v>122.52</v>
      </c>
      <c r="H1251" s="80">
        <v>5268.48</v>
      </c>
      <c r="I1251" s="80" t="s">
        <v>28</v>
      </c>
      <c r="J1251" s="80" t="s">
        <v>28</v>
      </c>
      <c r="K1251" s="80">
        <v>111.31</v>
      </c>
      <c r="L1251" s="73">
        <f t="shared" si="362"/>
        <v>90.14</v>
      </c>
      <c r="M1251" s="73">
        <f t="shared" si="363"/>
        <v>102.98</v>
      </c>
      <c r="N1251" s="72" t="str">
        <f t="shared" si="364"/>
        <v>1909</v>
      </c>
      <c r="O1251" s="74">
        <f t="shared" si="365"/>
        <v>6</v>
      </c>
      <c r="P1251" s="72">
        <f t="shared" si="366"/>
        <v>0</v>
      </c>
      <c r="Q1251" s="74">
        <f t="shared" si="367"/>
        <v>43</v>
      </c>
      <c r="R1251" s="72" t="str">
        <f t="shared" si="368"/>
        <v/>
      </c>
      <c r="S1251" s="72" t="str">
        <f t="shared" si="369"/>
        <v/>
      </c>
      <c r="AI1251" s="23">
        <f>'simulateur tarif OQN'!$B$4</f>
        <v>40</v>
      </c>
      <c r="AJ1251" s="24">
        <f t="shared" si="370"/>
        <v>4900.9199999999992</v>
      </c>
      <c r="AK1251" s="24">
        <f t="shared" si="371"/>
        <v>122.52299999999998</v>
      </c>
      <c r="AM1251" t="str">
        <f t="shared" si="372"/>
        <v>ZONEBASSE</v>
      </c>
      <c r="AN1251" t="str">
        <f t="shared" si="373"/>
        <v>HC</v>
      </c>
      <c r="AO1251" s="20">
        <f t="shared" si="374"/>
        <v>4900.9199999999992</v>
      </c>
      <c r="AP1251" s="20">
        <f t="shared" si="375"/>
        <v>5268.48</v>
      </c>
      <c r="AQ1251" s="20" t="str">
        <f t="shared" si="376"/>
        <v>.</v>
      </c>
      <c r="AR1251" s="20" t="str">
        <f t="shared" si="377"/>
        <v>.</v>
      </c>
      <c r="AS1251" s="20">
        <f t="shared" si="378"/>
        <v>4266.6899999999996</v>
      </c>
      <c r="AT1251" s="20">
        <f t="shared" si="361"/>
        <v>5325.1899999999987</v>
      </c>
      <c r="AU1251" s="20">
        <f t="shared" si="379"/>
        <v>210739.19999999998</v>
      </c>
    </row>
    <row r="1252" spans="1:47" ht="33.75">
      <c r="A1252" s="54">
        <v>1253</v>
      </c>
      <c r="B1252" s="54" t="s">
        <v>2321</v>
      </c>
      <c r="C1252" s="58" t="s">
        <v>2322</v>
      </c>
      <c r="D1252" s="79">
        <v>64</v>
      </c>
      <c r="E1252" s="79">
        <v>70</v>
      </c>
      <c r="F1252" s="80">
        <v>7897.75</v>
      </c>
      <c r="G1252" s="80">
        <v>123.4</v>
      </c>
      <c r="H1252" s="80">
        <v>7897.75</v>
      </c>
      <c r="I1252" s="80" t="s">
        <v>28</v>
      </c>
      <c r="J1252" s="80" t="s">
        <v>28</v>
      </c>
      <c r="K1252" s="80">
        <v>112.83</v>
      </c>
      <c r="L1252" s="73">
        <f t="shared" si="362"/>
        <v>90.14</v>
      </c>
      <c r="M1252" s="73">
        <f t="shared" si="363"/>
        <v>102.98</v>
      </c>
      <c r="N1252" s="72" t="str">
        <f t="shared" si="364"/>
        <v>1909</v>
      </c>
      <c r="O1252" s="74">
        <f t="shared" si="365"/>
        <v>6</v>
      </c>
      <c r="P1252" s="72">
        <f t="shared" si="366"/>
        <v>0</v>
      </c>
      <c r="Q1252" s="74">
        <f t="shared" si="367"/>
        <v>64</v>
      </c>
      <c r="R1252" s="72" t="str">
        <f t="shared" si="368"/>
        <v/>
      </c>
      <c r="S1252" s="72" t="str">
        <f t="shared" si="369"/>
        <v/>
      </c>
      <c r="AI1252" s="23">
        <f>'simulateur tarif OQN'!$B$4</f>
        <v>40</v>
      </c>
      <c r="AJ1252" s="24">
        <f t="shared" si="370"/>
        <v>4936.1499999999996</v>
      </c>
      <c r="AK1252" s="24">
        <f t="shared" si="371"/>
        <v>123.40374999999999</v>
      </c>
      <c r="AM1252" t="str">
        <f t="shared" si="372"/>
        <v>ZONEBASSE</v>
      </c>
      <c r="AN1252" t="str">
        <f t="shared" si="373"/>
        <v>HC</v>
      </c>
      <c r="AO1252" s="20">
        <f t="shared" si="374"/>
        <v>4936.1499999999996</v>
      </c>
      <c r="AP1252" s="20">
        <f t="shared" si="375"/>
        <v>7897.75</v>
      </c>
      <c r="AQ1252" s="20" t="str">
        <f t="shared" si="376"/>
        <v>.</v>
      </c>
      <c r="AR1252" s="20" t="str">
        <f t="shared" si="377"/>
        <v>.</v>
      </c>
      <c r="AS1252" s="20">
        <f t="shared" si="378"/>
        <v>4512.8500000000004</v>
      </c>
      <c r="AT1252" s="20">
        <f t="shared" si="361"/>
        <v>5647.35</v>
      </c>
      <c r="AU1252" s="20">
        <f t="shared" si="379"/>
        <v>315910</v>
      </c>
    </row>
    <row r="1253" spans="1:47" ht="33.75">
      <c r="A1253" s="54">
        <v>1254</v>
      </c>
      <c r="B1253" s="54" t="s">
        <v>2323</v>
      </c>
      <c r="C1253" s="58" t="s">
        <v>2324</v>
      </c>
      <c r="D1253" s="79">
        <v>15</v>
      </c>
      <c r="E1253" s="79">
        <v>35</v>
      </c>
      <c r="F1253" s="80">
        <v>1697.57</v>
      </c>
      <c r="G1253" s="80">
        <v>113.17</v>
      </c>
      <c r="H1253" s="80">
        <v>1697.57</v>
      </c>
      <c r="I1253" s="80">
        <v>2416.4299999999998</v>
      </c>
      <c r="J1253" s="80">
        <v>2901.85</v>
      </c>
      <c r="K1253" s="80">
        <v>78.349999999999994</v>
      </c>
      <c r="L1253" s="73">
        <f t="shared" si="362"/>
        <v>97.82</v>
      </c>
      <c r="M1253" s="73">
        <f t="shared" si="363"/>
        <v>102.98</v>
      </c>
      <c r="N1253" s="72" t="str">
        <f t="shared" si="364"/>
        <v>1909</v>
      </c>
      <c r="O1253" s="74">
        <f t="shared" si="365"/>
        <v>20</v>
      </c>
      <c r="P1253" s="72">
        <f t="shared" si="366"/>
        <v>1</v>
      </c>
      <c r="Q1253" s="74">
        <f t="shared" si="367"/>
        <v>15</v>
      </c>
      <c r="R1253" s="72">
        <f t="shared" si="368"/>
        <v>22</v>
      </c>
      <c r="S1253" s="72">
        <f t="shared" si="369"/>
        <v>29</v>
      </c>
      <c r="AI1253" s="23">
        <f>'simulateur tarif OQN'!$B$4</f>
        <v>40</v>
      </c>
      <c r="AJ1253" s="24">
        <f t="shared" si="370"/>
        <v>3293.6</v>
      </c>
      <c r="AK1253" s="24">
        <f t="shared" si="371"/>
        <v>82.34</v>
      </c>
      <c r="AM1253" t="str">
        <f t="shared" si="372"/>
        <v>ZONEHAUTE</v>
      </c>
      <c r="AN1253" t="str">
        <f t="shared" si="373"/>
        <v>HC</v>
      </c>
      <c r="AO1253" s="20">
        <f t="shared" si="374"/>
        <v>4526.82</v>
      </c>
      <c r="AP1253" s="20">
        <f t="shared" si="375"/>
        <v>1697.57</v>
      </c>
      <c r="AQ1253" s="20">
        <f t="shared" si="376"/>
        <v>2416.4299999999998</v>
      </c>
      <c r="AR1253" s="20">
        <f t="shared" si="377"/>
        <v>2901.85</v>
      </c>
      <c r="AS1253" s="20">
        <f t="shared" si="378"/>
        <v>3293.6</v>
      </c>
      <c r="AT1253" s="20">
        <f t="shared" si="361"/>
        <v>2320.1000000000004</v>
      </c>
      <c r="AU1253" s="20">
        <f t="shared" si="379"/>
        <v>67902.8</v>
      </c>
    </row>
    <row r="1254" spans="1:47" ht="33.75">
      <c r="A1254" s="54">
        <v>1255</v>
      </c>
      <c r="B1254" s="54" t="s">
        <v>2325</v>
      </c>
      <c r="C1254" s="58" t="s">
        <v>2326</v>
      </c>
      <c r="D1254" s="79">
        <v>22</v>
      </c>
      <c r="E1254" s="79">
        <v>42</v>
      </c>
      <c r="F1254" s="80">
        <v>2522.79</v>
      </c>
      <c r="G1254" s="80">
        <v>114.67</v>
      </c>
      <c r="H1254" s="80">
        <v>2522.79</v>
      </c>
      <c r="I1254" s="80">
        <v>3029.56</v>
      </c>
      <c r="J1254" s="80">
        <v>3771.16</v>
      </c>
      <c r="K1254" s="80">
        <v>89.79</v>
      </c>
      <c r="L1254" s="73">
        <f t="shared" si="362"/>
        <v>97.82</v>
      </c>
      <c r="M1254" s="73">
        <f t="shared" si="363"/>
        <v>102.98</v>
      </c>
      <c r="N1254" s="72" t="str">
        <f t="shared" si="364"/>
        <v>1909</v>
      </c>
      <c r="O1254" s="74">
        <f t="shared" si="365"/>
        <v>20</v>
      </c>
      <c r="P1254" s="72">
        <f t="shared" si="366"/>
        <v>1</v>
      </c>
      <c r="Q1254" s="74">
        <f t="shared" si="367"/>
        <v>22</v>
      </c>
      <c r="R1254" s="72">
        <f t="shared" si="368"/>
        <v>29</v>
      </c>
      <c r="S1254" s="72">
        <f t="shared" si="369"/>
        <v>36</v>
      </c>
      <c r="AI1254" s="23">
        <f>'simulateur tarif OQN'!$B$4</f>
        <v>40</v>
      </c>
      <c r="AJ1254" s="24">
        <f t="shared" si="370"/>
        <v>3771.16</v>
      </c>
      <c r="AK1254" s="24">
        <f t="shared" si="371"/>
        <v>94.278999999999996</v>
      </c>
      <c r="AM1254" t="str">
        <f t="shared" si="372"/>
        <v>ZONEFORF3</v>
      </c>
      <c r="AN1254" t="str">
        <f t="shared" si="373"/>
        <v>HC</v>
      </c>
      <c r="AO1254" s="20">
        <f t="shared" si="374"/>
        <v>4586.8500000000004</v>
      </c>
      <c r="AP1254" s="20">
        <f t="shared" si="375"/>
        <v>2522.79</v>
      </c>
      <c r="AQ1254" s="20">
        <f t="shared" si="376"/>
        <v>3029.56</v>
      </c>
      <c r="AR1254" s="20">
        <f t="shared" si="377"/>
        <v>3771.16</v>
      </c>
      <c r="AS1254" s="20">
        <f t="shared" si="378"/>
        <v>3591.58</v>
      </c>
      <c r="AT1254" s="20">
        <f t="shared" si="361"/>
        <v>3190.08</v>
      </c>
      <c r="AU1254" s="20">
        <f t="shared" si="379"/>
        <v>100911.6</v>
      </c>
    </row>
    <row r="1255" spans="1:47" ht="33.75">
      <c r="A1255" s="54">
        <v>1256</v>
      </c>
      <c r="B1255" s="54" t="s">
        <v>2327</v>
      </c>
      <c r="C1255" s="58" t="s">
        <v>2328</v>
      </c>
      <c r="D1255" s="79">
        <v>15</v>
      </c>
      <c r="E1255" s="79">
        <v>35</v>
      </c>
      <c r="F1255" s="80">
        <v>2031.77</v>
      </c>
      <c r="G1255" s="80">
        <v>135.44999999999999</v>
      </c>
      <c r="H1255" s="80">
        <v>2031.77</v>
      </c>
      <c r="I1255" s="80">
        <v>2855.44</v>
      </c>
      <c r="J1255" s="80">
        <v>3392.11</v>
      </c>
      <c r="K1255" s="80">
        <v>88.78</v>
      </c>
      <c r="L1255" s="73">
        <f t="shared" si="362"/>
        <v>97.82</v>
      </c>
      <c r="M1255" s="73">
        <f t="shared" si="363"/>
        <v>102.98</v>
      </c>
      <c r="N1255" s="72" t="str">
        <f t="shared" si="364"/>
        <v>1909</v>
      </c>
      <c r="O1255" s="74">
        <f t="shared" si="365"/>
        <v>20</v>
      </c>
      <c r="P1255" s="72">
        <f t="shared" si="366"/>
        <v>1</v>
      </c>
      <c r="Q1255" s="74">
        <f t="shared" si="367"/>
        <v>15</v>
      </c>
      <c r="R1255" s="72">
        <f t="shared" si="368"/>
        <v>22</v>
      </c>
      <c r="S1255" s="72">
        <f t="shared" si="369"/>
        <v>29</v>
      </c>
      <c r="AI1255" s="23">
        <f>'simulateur tarif OQN'!$B$4</f>
        <v>40</v>
      </c>
      <c r="AJ1255" s="24">
        <f t="shared" si="370"/>
        <v>3836.01</v>
      </c>
      <c r="AK1255" s="24">
        <f t="shared" si="371"/>
        <v>95.90025</v>
      </c>
      <c r="AM1255" t="str">
        <f t="shared" si="372"/>
        <v>ZONEHAUTE</v>
      </c>
      <c r="AN1255" t="str">
        <f t="shared" si="373"/>
        <v>HC</v>
      </c>
      <c r="AO1255" s="20">
        <f t="shared" si="374"/>
        <v>5418.0199999999995</v>
      </c>
      <c r="AP1255" s="20">
        <f t="shared" si="375"/>
        <v>2031.77</v>
      </c>
      <c r="AQ1255" s="20">
        <f t="shared" si="376"/>
        <v>2855.44</v>
      </c>
      <c r="AR1255" s="20">
        <f t="shared" si="377"/>
        <v>3392.11</v>
      </c>
      <c r="AS1255" s="20">
        <f t="shared" si="378"/>
        <v>3836.01</v>
      </c>
      <c r="AT1255" s="20">
        <f t="shared" si="361"/>
        <v>3384.01</v>
      </c>
      <c r="AU1255" s="20">
        <f t="shared" si="379"/>
        <v>81270.8</v>
      </c>
    </row>
    <row r="1256" spans="1:47" ht="33.75">
      <c r="A1256" s="54">
        <v>1257</v>
      </c>
      <c r="B1256" s="54" t="s">
        <v>2329</v>
      </c>
      <c r="C1256" s="58" t="s">
        <v>2330</v>
      </c>
      <c r="D1256" s="79">
        <v>43</v>
      </c>
      <c r="E1256" s="79">
        <v>49</v>
      </c>
      <c r="F1256" s="80">
        <v>4771.8599999999997</v>
      </c>
      <c r="G1256" s="80">
        <v>91.26</v>
      </c>
      <c r="H1256" s="80">
        <v>4771.8599999999997</v>
      </c>
      <c r="I1256" s="80" t="s">
        <v>28</v>
      </c>
      <c r="J1256" s="80" t="s">
        <v>28</v>
      </c>
      <c r="K1256" s="80">
        <v>105.32</v>
      </c>
      <c r="L1256" s="73">
        <f t="shared" si="362"/>
        <v>97.82</v>
      </c>
      <c r="M1256" s="73">
        <f t="shared" si="363"/>
        <v>102.98</v>
      </c>
      <c r="N1256" s="72" t="str">
        <f t="shared" si="364"/>
        <v>1909</v>
      </c>
      <c r="O1256" s="74">
        <f t="shared" si="365"/>
        <v>6</v>
      </c>
      <c r="P1256" s="72">
        <f t="shared" si="366"/>
        <v>0</v>
      </c>
      <c r="Q1256" s="74">
        <f t="shared" si="367"/>
        <v>43</v>
      </c>
      <c r="R1256" s="72" t="str">
        <f t="shared" si="368"/>
        <v/>
      </c>
      <c r="S1256" s="72" t="str">
        <f t="shared" si="369"/>
        <v/>
      </c>
      <c r="AI1256" s="23">
        <f>'simulateur tarif OQN'!$B$4</f>
        <v>40</v>
      </c>
      <c r="AJ1256" s="24">
        <f t="shared" si="370"/>
        <v>4498.08</v>
      </c>
      <c r="AK1256" s="24">
        <f t="shared" si="371"/>
        <v>112.452</v>
      </c>
      <c r="AM1256" t="str">
        <f t="shared" si="372"/>
        <v>ZONEBASSE</v>
      </c>
      <c r="AN1256" t="str">
        <f t="shared" si="373"/>
        <v>HC</v>
      </c>
      <c r="AO1256" s="20">
        <f t="shared" si="374"/>
        <v>4498.08</v>
      </c>
      <c r="AP1256" s="20">
        <f t="shared" si="375"/>
        <v>4771.8599999999997</v>
      </c>
      <c r="AQ1256" s="20" t="str">
        <f t="shared" si="376"/>
        <v>.</v>
      </c>
      <c r="AR1256" s="20" t="str">
        <f t="shared" si="377"/>
        <v>.</v>
      </c>
      <c r="AS1256" s="20">
        <f t="shared" si="378"/>
        <v>3823.9799999999996</v>
      </c>
      <c r="AT1256" s="20">
        <f t="shared" si="361"/>
        <v>4198.9799999999996</v>
      </c>
      <c r="AU1256" s="20">
        <f t="shared" si="379"/>
        <v>190874.4</v>
      </c>
    </row>
    <row r="1257" spans="1:47" ht="33.75">
      <c r="A1257" s="54">
        <v>1258</v>
      </c>
      <c r="B1257" s="54" t="s">
        <v>2331</v>
      </c>
      <c r="C1257" s="58" t="s">
        <v>2332</v>
      </c>
      <c r="D1257" s="79">
        <v>43</v>
      </c>
      <c r="E1257" s="79">
        <v>49</v>
      </c>
      <c r="F1257" s="80">
        <v>4586.72</v>
      </c>
      <c r="G1257" s="80">
        <v>106.67</v>
      </c>
      <c r="H1257" s="80">
        <v>4586.72</v>
      </c>
      <c r="I1257" s="80" t="s">
        <v>28</v>
      </c>
      <c r="J1257" s="80" t="s">
        <v>28</v>
      </c>
      <c r="K1257" s="80">
        <v>101.93</v>
      </c>
      <c r="L1257" s="73">
        <f t="shared" si="362"/>
        <v>97.82</v>
      </c>
      <c r="M1257" s="73">
        <f t="shared" si="363"/>
        <v>102.98</v>
      </c>
      <c r="N1257" s="72" t="str">
        <f t="shared" si="364"/>
        <v>1909</v>
      </c>
      <c r="O1257" s="74">
        <f t="shared" si="365"/>
        <v>6</v>
      </c>
      <c r="P1257" s="72">
        <f t="shared" si="366"/>
        <v>0</v>
      </c>
      <c r="Q1257" s="74">
        <f t="shared" si="367"/>
        <v>43</v>
      </c>
      <c r="R1257" s="72" t="str">
        <f t="shared" si="368"/>
        <v/>
      </c>
      <c r="S1257" s="72" t="str">
        <f t="shared" si="369"/>
        <v/>
      </c>
      <c r="AI1257" s="23">
        <f>'simulateur tarif OQN'!$B$4</f>
        <v>40</v>
      </c>
      <c r="AJ1257" s="24">
        <f t="shared" si="370"/>
        <v>4266.71</v>
      </c>
      <c r="AK1257" s="24">
        <f t="shared" si="371"/>
        <v>106.66775</v>
      </c>
      <c r="AM1257" t="str">
        <f t="shared" si="372"/>
        <v>ZONEBASSE</v>
      </c>
      <c r="AN1257" t="str">
        <f t="shared" si="373"/>
        <v>HC</v>
      </c>
      <c r="AO1257" s="20">
        <f t="shared" si="374"/>
        <v>4266.71</v>
      </c>
      <c r="AP1257" s="20">
        <f t="shared" si="375"/>
        <v>4586.72</v>
      </c>
      <c r="AQ1257" s="20" t="str">
        <f t="shared" si="376"/>
        <v>.</v>
      </c>
      <c r="AR1257" s="20" t="str">
        <f t="shared" si="377"/>
        <v>.</v>
      </c>
      <c r="AS1257" s="20">
        <f t="shared" si="378"/>
        <v>3669.3500000000004</v>
      </c>
      <c r="AT1257" s="20">
        <f t="shared" si="361"/>
        <v>3874.8500000000004</v>
      </c>
      <c r="AU1257" s="20">
        <f t="shared" si="379"/>
        <v>183468.80000000002</v>
      </c>
    </row>
    <row r="1258" spans="1:47" ht="33.75">
      <c r="A1258" s="54">
        <v>1259</v>
      </c>
      <c r="B1258" s="54" t="s">
        <v>2333</v>
      </c>
      <c r="C1258" s="58" t="s">
        <v>2334</v>
      </c>
      <c r="D1258" s="79">
        <v>64</v>
      </c>
      <c r="E1258" s="79">
        <v>70</v>
      </c>
      <c r="F1258" s="80">
        <v>6590.61</v>
      </c>
      <c r="G1258" s="80">
        <v>95.42</v>
      </c>
      <c r="H1258" s="80">
        <v>6590.61</v>
      </c>
      <c r="I1258" s="80" t="s">
        <v>28</v>
      </c>
      <c r="J1258" s="80" t="s">
        <v>28</v>
      </c>
      <c r="K1258" s="80">
        <v>101.93</v>
      </c>
      <c r="L1258" s="73">
        <f t="shared" si="362"/>
        <v>97.82</v>
      </c>
      <c r="M1258" s="73">
        <f t="shared" si="363"/>
        <v>102.98</v>
      </c>
      <c r="N1258" s="72" t="str">
        <f t="shared" si="364"/>
        <v>1909</v>
      </c>
      <c r="O1258" s="74">
        <f t="shared" si="365"/>
        <v>6</v>
      </c>
      <c r="P1258" s="72">
        <f t="shared" si="366"/>
        <v>0</v>
      </c>
      <c r="Q1258" s="74">
        <f t="shared" si="367"/>
        <v>64</v>
      </c>
      <c r="R1258" s="72" t="str">
        <f t="shared" si="368"/>
        <v/>
      </c>
      <c r="S1258" s="72" t="str">
        <f t="shared" si="369"/>
        <v/>
      </c>
      <c r="AI1258" s="23">
        <f>'simulateur tarif OQN'!$B$4</f>
        <v>40</v>
      </c>
      <c r="AJ1258" s="24">
        <f t="shared" si="370"/>
        <v>4300.53</v>
      </c>
      <c r="AK1258" s="24">
        <f t="shared" si="371"/>
        <v>107.51325</v>
      </c>
      <c r="AM1258" t="str">
        <f t="shared" si="372"/>
        <v>ZONEBASSE</v>
      </c>
      <c r="AN1258" t="str">
        <f t="shared" si="373"/>
        <v>HC</v>
      </c>
      <c r="AO1258" s="20">
        <f t="shared" si="374"/>
        <v>4300.53</v>
      </c>
      <c r="AP1258" s="20">
        <f t="shared" si="375"/>
        <v>6590.61</v>
      </c>
      <c r="AQ1258" s="20" t="str">
        <f t="shared" si="376"/>
        <v>.</v>
      </c>
      <c r="AR1258" s="20" t="str">
        <f t="shared" si="377"/>
        <v>.</v>
      </c>
      <c r="AS1258" s="20">
        <f t="shared" si="378"/>
        <v>3532.7099999999996</v>
      </c>
      <c r="AT1258" s="20">
        <f t="shared" si="361"/>
        <v>3738.2099999999991</v>
      </c>
      <c r="AU1258" s="20">
        <f t="shared" si="379"/>
        <v>263624.39999999997</v>
      </c>
    </row>
    <row r="1259" spans="1:47" ht="33.75">
      <c r="A1259" s="54">
        <v>1260</v>
      </c>
      <c r="B1259" s="54" t="s">
        <v>2335</v>
      </c>
      <c r="C1259" s="58" t="s">
        <v>2336</v>
      </c>
      <c r="D1259" s="79">
        <v>8</v>
      </c>
      <c r="E1259" s="79">
        <v>28</v>
      </c>
      <c r="F1259" s="80">
        <v>1068.02</v>
      </c>
      <c r="G1259" s="80">
        <v>133.5</v>
      </c>
      <c r="H1259" s="80">
        <v>1068.02</v>
      </c>
      <c r="I1259" s="80">
        <v>1708.64</v>
      </c>
      <c r="J1259" s="80">
        <v>2491.3200000000002</v>
      </c>
      <c r="K1259" s="80">
        <v>79.150000000000006</v>
      </c>
      <c r="L1259" s="73">
        <f t="shared" si="362"/>
        <v>90.44</v>
      </c>
      <c r="M1259" s="73">
        <f t="shared" si="363"/>
        <v>102.98</v>
      </c>
      <c r="N1259" s="72" t="str">
        <f t="shared" si="364"/>
        <v>1909</v>
      </c>
      <c r="O1259" s="74">
        <f t="shared" si="365"/>
        <v>20</v>
      </c>
      <c r="P1259" s="72">
        <f t="shared" si="366"/>
        <v>1</v>
      </c>
      <c r="Q1259" s="74">
        <f t="shared" si="367"/>
        <v>8</v>
      </c>
      <c r="R1259" s="72">
        <f t="shared" si="368"/>
        <v>15</v>
      </c>
      <c r="S1259" s="72">
        <f t="shared" si="369"/>
        <v>22</v>
      </c>
      <c r="AI1259" s="23">
        <f>'simulateur tarif OQN'!$B$4</f>
        <v>40</v>
      </c>
      <c r="AJ1259" s="24">
        <f t="shared" si="370"/>
        <v>3441.1200000000003</v>
      </c>
      <c r="AK1259" s="24">
        <f t="shared" si="371"/>
        <v>86.028000000000006</v>
      </c>
      <c r="AM1259" t="str">
        <f t="shared" si="372"/>
        <v>ZONEHAUTE</v>
      </c>
      <c r="AN1259" t="str">
        <f t="shared" si="373"/>
        <v>HC</v>
      </c>
      <c r="AO1259" s="20">
        <f t="shared" si="374"/>
        <v>5340.02</v>
      </c>
      <c r="AP1259" s="20">
        <f t="shared" si="375"/>
        <v>1068.02</v>
      </c>
      <c r="AQ1259" s="20">
        <f t="shared" si="376"/>
        <v>1708.64</v>
      </c>
      <c r="AR1259" s="20">
        <f t="shared" si="377"/>
        <v>2491.3200000000002</v>
      </c>
      <c r="AS1259" s="20">
        <f t="shared" si="378"/>
        <v>3441.1200000000003</v>
      </c>
      <c r="AT1259" s="20">
        <f t="shared" si="361"/>
        <v>2876.6200000000008</v>
      </c>
      <c r="AU1259" s="20">
        <f t="shared" si="379"/>
        <v>42720.800000000003</v>
      </c>
    </row>
    <row r="1260" spans="1:47" ht="33.75">
      <c r="A1260" s="54">
        <v>1261</v>
      </c>
      <c r="B1260" s="54" t="s">
        <v>2337</v>
      </c>
      <c r="C1260" s="58" t="s">
        <v>2338</v>
      </c>
      <c r="D1260" s="79">
        <v>36</v>
      </c>
      <c r="E1260" s="79">
        <v>42</v>
      </c>
      <c r="F1260" s="80">
        <v>1909.75</v>
      </c>
      <c r="G1260" s="80">
        <v>53.05</v>
      </c>
      <c r="H1260" s="80">
        <v>1909.75</v>
      </c>
      <c r="I1260" s="80" t="s">
        <v>28</v>
      </c>
      <c r="J1260" s="80" t="s">
        <v>28</v>
      </c>
      <c r="K1260" s="80">
        <v>48.81</v>
      </c>
      <c r="L1260" s="73">
        <f t="shared" si="362"/>
        <v>90.44</v>
      </c>
      <c r="M1260" s="73">
        <f t="shared" si="363"/>
        <v>102.98</v>
      </c>
      <c r="N1260" s="72" t="str">
        <f t="shared" si="364"/>
        <v>1909</v>
      </c>
      <c r="O1260" s="74">
        <f t="shared" si="365"/>
        <v>6</v>
      </c>
      <c r="P1260" s="72">
        <f t="shared" si="366"/>
        <v>0</v>
      </c>
      <c r="Q1260" s="74">
        <f t="shared" si="367"/>
        <v>36</v>
      </c>
      <c r="R1260" s="72" t="str">
        <f t="shared" si="368"/>
        <v/>
      </c>
      <c r="S1260" s="72" t="str">
        <f t="shared" si="369"/>
        <v/>
      </c>
      <c r="AI1260" s="23">
        <f>'simulateur tarif OQN'!$B$4</f>
        <v>40</v>
      </c>
      <c r="AJ1260" s="24">
        <f t="shared" si="370"/>
        <v>1909.75</v>
      </c>
      <c r="AK1260" s="24">
        <f t="shared" si="371"/>
        <v>47.743749999999999</v>
      </c>
      <c r="AM1260" t="str">
        <f t="shared" si="372"/>
        <v>ZONEFORF1</v>
      </c>
      <c r="AN1260" t="str">
        <f t="shared" si="373"/>
        <v>HC</v>
      </c>
      <c r="AO1260" s="20">
        <f t="shared" si="374"/>
        <v>2121.9499999999998</v>
      </c>
      <c r="AP1260" s="20">
        <f t="shared" si="375"/>
        <v>1909.75</v>
      </c>
      <c r="AQ1260" s="20" t="str">
        <f t="shared" si="376"/>
        <v>.</v>
      </c>
      <c r="AR1260" s="20" t="str">
        <f t="shared" si="377"/>
        <v>.</v>
      </c>
      <c r="AS1260" s="20">
        <f t="shared" si="378"/>
        <v>1812.13</v>
      </c>
      <c r="AT1260" s="20">
        <f t="shared" si="361"/>
        <v>-269.36999999999989</v>
      </c>
      <c r="AU1260" s="20">
        <f t="shared" si="379"/>
        <v>76390</v>
      </c>
    </row>
    <row r="1261" spans="1:47" ht="33.75">
      <c r="A1261" s="54">
        <v>1262</v>
      </c>
      <c r="B1261" s="54" t="s">
        <v>2339</v>
      </c>
      <c r="C1261" s="58" t="s">
        <v>2340</v>
      </c>
      <c r="D1261" s="79">
        <v>36</v>
      </c>
      <c r="E1261" s="79">
        <v>42</v>
      </c>
      <c r="F1261" s="80">
        <v>2771.02</v>
      </c>
      <c r="G1261" s="80">
        <v>76.97</v>
      </c>
      <c r="H1261" s="80">
        <v>2771.02</v>
      </c>
      <c r="I1261" s="80" t="s">
        <v>28</v>
      </c>
      <c r="J1261" s="80" t="s">
        <v>28</v>
      </c>
      <c r="K1261" s="80">
        <v>68.930000000000007</v>
      </c>
      <c r="L1261" s="73">
        <f t="shared" si="362"/>
        <v>90.44</v>
      </c>
      <c r="M1261" s="73">
        <f t="shared" si="363"/>
        <v>102.98</v>
      </c>
      <c r="N1261" s="72" t="str">
        <f t="shared" si="364"/>
        <v>1909</v>
      </c>
      <c r="O1261" s="74">
        <f t="shared" si="365"/>
        <v>6</v>
      </c>
      <c r="P1261" s="72">
        <f t="shared" si="366"/>
        <v>0</v>
      </c>
      <c r="Q1261" s="74">
        <f t="shared" si="367"/>
        <v>36</v>
      </c>
      <c r="R1261" s="72" t="str">
        <f t="shared" si="368"/>
        <v/>
      </c>
      <c r="S1261" s="72" t="str">
        <f t="shared" si="369"/>
        <v/>
      </c>
      <c r="AI1261" s="23">
        <f>'simulateur tarif OQN'!$B$4</f>
        <v>40</v>
      </c>
      <c r="AJ1261" s="24">
        <f t="shared" si="370"/>
        <v>2771.02</v>
      </c>
      <c r="AK1261" s="24">
        <f t="shared" si="371"/>
        <v>69.275499999999994</v>
      </c>
      <c r="AM1261" t="str">
        <f t="shared" si="372"/>
        <v>ZONEFORF1</v>
      </c>
      <c r="AN1261" t="str">
        <f t="shared" si="373"/>
        <v>HC</v>
      </c>
      <c r="AO1261" s="20">
        <f t="shared" si="374"/>
        <v>3078.9</v>
      </c>
      <c r="AP1261" s="20">
        <f t="shared" si="375"/>
        <v>2771.02</v>
      </c>
      <c r="AQ1261" s="20" t="str">
        <f t="shared" si="376"/>
        <v>.</v>
      </c>
      <c r="AR1261" s="20" t="str">
        <f t="shared" si="377"/>
        <v>.</v>
      </c>
      <c r="AS1261" s="20">
        <f t="shared" si="378"/>
        <v>2633.16</v>
      </c>
      <c r="AT1261" s="20">
        <f t="shared" si="361"/>
        <v>1557.6599999999999</v>
      </c>
      <c r="AU1261" s="20">
        <f t="shared" si="379"/>
        <v>110840.8</v>
      </c>
    </row>
    <row r="1262" spans="1:47" ht="33.75">
      <c r="A1262" s="54">
        <v>1263</v>
      </c>
      <c r="B1262" s="54" t="s">
        <v>2341</v>
      </c>
      <c r="C1262" s="58" t="s">
        <v>2342</v>
      </c>
      <c r="D1262" s="79">
        <v>43</v>
      </c>
      <c r="E1262" s="79">
        <v>49</v>
      </c>
      <c r="F1262" s="80">
        <v>4608.37</v>
      </c>
      <c r="G1262" s="80">
        <v>107.17</v>
      </c>
      <c r="H1262" s="80">
        <v>4608.37</v>
      </c>
      <c r="I1262" s="80" t="s">
        <v>28</v>
      </c>
      <c r="J1262" s="80" t="s">
        <v>28</v>
      </c>
      <c r="K1262" s="80">
        <v>97.36</v>
      </c>
      <c r="L1262" s="73">
        <f t="shared" si="362"/>
        <v>90.44</v>
      </c>
      <c r="M1262" s="73">
        <f t="shared" si="363"/>
        <v>102.98</v>
      </c>
      <c r="N1262" s="72" t="str">
        <f t="shared" si="364"/>
        <v>1909</v>
      </c>
      <c r="O1262" s="74">
        <f t="shared" si="365"/>
        <v>6</v>
      </c>
      <c r="P1262" s="72">
        <f t="shared" si="366"/>
        <v>0</v>
      </c>
      <c r="Q1262" s="74">
        <f t="shared" si="367"/>
        <v>43</v>
      </c>
      <c r="R1262" s="72" t="str">
        <f t="shared" si="368"/>
        <v/>
      </c>
      <c r="S1262" s="72" t="str">
        <f t="shared" si="369"/>
        <v/>
      </c>
      <c r="AI1262" s="23">
        <f>'simulateur tarif OQN'!$B$4</f>
        <v>40</v>
      </c>
      <c r="AJ1262" s="24">
        <f t="shared" si="370"/>
        <v>4286.8599999999997</v>
      </c>
      <c r="AK1262" s="24">
        <f t="shared" si="371"/>
        <v>107.17149999999999</v>
      </c>
      <c r="AM1262" t="str">
        <f t="shared" si="372"/>
        <v>ZONEBASSE</v>
      </c>
      <c r="AN1262" t="str">
        <f t="shared" si="373"/>
        <v>HC</v>
      </c>
      <c r="AO1262" s="20">
        <f t="shared" si="374"/>
        <v>4286.8599999999997</v>
      </c>
      <c r="AP1262" s="20">
        <f t="shared" si="375"/>
        <v>4608.37</v>
      </c>
      <c r="AQ1262" s="20" t="str">
        <f t="shared" si="376"/>
        <v>.</v>
      </c>
      <c r="AR1262" s="20" t="str">
        <f t="shared" si="377"/>
        <v>.</v>
      </c>
      <c r="AS1262" s="20">
        <f t="shared" si="378"/>
        <v>3732.13</v>
      </c>
      <c r="AT1262" s="20">
        <f t="shared" si="361"/>
        <v>4078.1299999999992</v>
      </c>
      <c r="AU1262" s="20">
        <f t="shared" si="379"/>
        <v>184334.8</v>
      </c>
    </row>
    <row r="1263" spans="1:47" ht="33.75">
      <c r="A1263" s="54">
        <v>1264</v>
      </c>
      <c r="B1263" s="54" t="s">
        <v>2343</v>
      </c>
      <c r="C1263" s="58" t="s">
        <v>2344</v>
      </c>
      <c r="D1263" s="79">
        <v>36</v>
      </c>
      <c r="E1263" s="79">
        <v>42</v>
      </c>
      <c r="F1263" s="80">
        <v>3474.94</v>
      </c>
      <c r="G1263" s="80">
        <v>96.53</v>
      </c>
      <c r="H1263" s="80">
        <v>3474.94</v>
      </c>
      <c r="I1263" s="80" t="s">
        <v>28</v>
      </c>
      <c r="J1263" s="80" t="s">
        <v>28</v>
      </c>
      <c r="K1263" s="80">
        <v>86.29</v>
      </c>
      <c r="L1263" s="73">
        <f t="shared" si="362"/>
        <v>90.44</v>
      </c>
      <c r="M1263" s="73">
        <f t="shared" si="363"/>
        <v>102.98</v>
      </c>
      <c r="N1263" s="72" t="str">
        <f t="shared" si="364"/>
        <v>1909</v>
      </c>
      <c r="O1263" s="74">
        <f t="shared" si="365"/>
        <v>6</v>
      </c>
      <c r="P1263" s="72">
        <f t="shared" si="366"/>
        <v>0</v>
      </c>
      <c r="Q1263" s="74">
        <f t="shared" si="367"/>
        <v>36</v>
      </c>
      <c r="R1263" s="72" t="str">
        <f t="shared" si="368"/>
        <v/>
      </c>
      <c r="S1263" s="72" t="str">
        <f t="shared" si="369"/>
        <v/>
      </c>
      <c r="AI1263" s="23">
        <f>'simulateur tarif OQN'!$B$4</f>
        <v>40</v>
      </c>
      <c r="AJ1263" s="24">
        <f t="shared" si="370"/>
        <v>3474.94</v>
      </c>
      <c r="AK1263" s="24">
        <f t="shared" si="371"/>
        <v>86.873500000000007</v>
      </c>
      <c r="AM1263" t="str">
        <f t="shared" si="372"/>
        <v>ZONEFORF1</v>
      </c>
      <c r="AN1263" t="str">
        <f t="shared" si="373"/>
        <v>HC</v>
      </c>
      <c r="AO1263" s="20">
        <f t="shared" si="374"/>
        <v>3861.06</v>
      </c>
      <c r="AP1263" s="20">
        <f t="shared" si="375"/>
        <v>3474.94</v>
      </c>
      <c r="AQ1263" s="20" t="str">
        <f t="shared" si="376"/>
        <v>.</v>
      </c>
      <c r="AR1263" s="20" t="str">
        <f t="shared" si="377"/>
        <v>.</v>
      </c>
      <c r="AS1263" s="20">
        <f t="shared" si="378"/>
        <v>3302.36</v>
      </c>
      <c r="AT1263" s="20">
        <f t="shared" si="361"/>
        <v>3094.8600000000006</v>
      </c>
      <c r="AU1263" s="20">
        <f t="shared" si="379"/>
        <v>138997.6</v>
      </c>
    </row>
    <row r="1264" spans="1:47" ht="33.75">
      <c r="A1264" s="54">
        <v>1265</v>
      </c>
      <c r="B1264" s="54" t="s">
        <v>2345</v>
      </c>
      <c r="C1264" s="58" t="s">
        <v>2346</v>
      </c>
      <c r="D1264" s="79">
        <v>43</v>
      </c>
      <c r="E1264" s="79">
        <v>49</v>
      </c>
      <c r="F1264" s="80">
        <v>5508.49</v>
      </c>
      <c r="G1264" s="80">
        <v>128.1</v>
      </c>
      <c r="H1264" s="80">
        <v>5508.49</v>
      </c>
      <c r="I1264" s="80" t="s">
        <v>28</v>
      </c>
      <c r="J1264" s="80" t="s">
        <v>28</v>
      </c>
      <c r="K1264" s="80">
        <v>121.73</v>
      </c>
      <c r="L1264" s="73">
        <f t="shared" si="362"/>
        <v>90.44</v>
      </c>
      <c r="M1264" s="73">
        <f t="shared" si="363"/>
        <v>102.98</v>
      </c>
      <c r="N1264" s="72" t="str">
        <f t="shared" si="364"/>
        <v>1909</v>
      </c>
      <c r="O1264" s="74">
        <f t="shared" si="365"/>
        <v>6</v>
      </c>
      <c r="P1264" s="72">
        <f t="shared" si="366"/>
        <v>0</v>
      </c>
      <c r="Q1264" s="74">
        <f t="shared" si="367"/>
        <v>43</v>
      </c>
      <c r="R1264" s="72" t="str">
        <f t="shared" si="368"/>
        <v/>
      </c>
      <c r="S1264" s="72" t="str">
        <f t="shared" si="369"/>
        <v/>
      </c>
      <c r="AI1264" s="23">
        <f>'simulateur tarif OQN'!$B$4</f>
        <v>40</v>
      </c>
      <c r="AJ1264" s="24">
        <f t="shared" si="370"/>
        <v>5124.1899999999996</v>
      </c>
      <c r="AK1264" s="24">
        <f t="shared" si="371"/>
        <v>128.10475</v>
      </c>
      <c r="AM1264" t="str">
        <f t="shared" si="372"/>
        <v>ZONEBASSE</v>
      </c>
      <c r="AN1264" t="str">
        <f t="shared" si="373"/>
        <v>HC</v>
      </c>
      <c r="AO1264" s="20">
        <f t="shared" si="374"/>
        <v>5124.1899999999996</v>
      </c>
      <c r="AP1264" s="20">
        <f t="shared" si="375"/>
        <v>5508.49</v>
      </c>
      <c r="AQ1264" s="20" t="str">
        <f t="shared" si="376"/>
        <v>.</v>
      </c>
      <c r="AR1264" s="20" t="str">
        <f t="shared" si="377"/>
        <v>.</v>
      </c>
      <c r="AS1264" s="20">
        <f t="shared" si="378"/>
        <v>4412.92</v>
      </c>
      <c r="AT1264" s="20">
        <f t="shared" si="361"/>
        <v>5977.42</v>
      </c>
      <c r="AU1264" s="20">
        <f t="shared" si="379"/>
        <v>220339.59999999998</v>
      </c>
    </row>
    <row r="1265" spans="1:47">
      <c r="A1265" s="54">
        <v>1266</v>
      </c>
      <c r="B1265" s="54" t="s">
        <v>2347</v>
      </c>
      <c r="C1265" s="55" t="s">
        <v>2348</v>
      </c>
      <c r="D1265" s="79">
        <v>1</v>
      </c>
      <c r="E1265" s="79">
        <v>1</v>
      </c>
      <c r="F1265" s="80" t="s">
        <v>28</v>
      </c>
      <c r="G1265" s="80" t="s">
        <v>28</v>
      </c>
      <c r="H1265" s="80">
        <v>76.180000000000007</v>
      </c>
      <c r="I1265" s="80" t="s">
        <v>28</v>
      </c>
      <c r="J1265" s="80" t="s">
        <v>28</v>
      </c>
      <c r="K1265" s="80" t="s">
        <v>28</v>
      </c>
      <c r="L1265" s="73" t="str">
        <f t="shared" si="362"/>
        <v/>
      </c>
      <c r="M1265" s="73" t="str">
        <f t="shared" si="363"/>
        <v/>
      </c>
      <c r="N1265" s="72" t="str">
        <f t="shared" si="364"/>
        <v>2303</v>
      </c>
      <c r="O1265" s="74">
        <f t="shared" si="365"/>
        <v>0</v>
      </c>
      <c r="P1265" s="72">
        <f t="shared" si="366"/>
        <v>0</v>
      </c>
      <c r="Q1265" s="74">
        <f t="shared" si="367"/>
        <v>1</v>
      </c>
      <c r="R1265" s="72" t="str">
        <f t="shared" si="368"/>
        <v/>
      </c>
      <c r="S1265" s="72" t="str">
        <f t="shared" si="369"/>
        <v/>
      </c>
      <c r="AI1265" s="23">
        <f>'simulateur tarif OQN'!$B$4</f>
        <v>40</v>
      </c>
      <c r="AJ1265" s="24">
        <f t="shared" si="370"/>
        <v>3047.2000000000003</v>
      </c>
      <c r="AK1265" s="24">
        <f t="shared" si="371"/>
        <v>76.180000000000007</v>
      </c>
      <c r="AM1265" t="str">
        <f t="shared" si="372"/>
        <v>ZONEHAUTE</v>
      </c>
      <c r="AN1265" t="str">
        <f t="shared" si="373"/>
        <v>HDJ</v>
      </c>
      <c r="AO1265" s="20" t="e">
        <f t="shared" si="374"/>
        <v>#VALUE!</v>
      </c>
      <c r="AP1265" s="20">
        <f t="shared" si="375"/>
        <v>76.180000000000007</v>
      </c>
      <c r="AQ1265" s="20" t="str">
        <f t="shared" si="376"/>
        <v>.</v>
      </c>
      <c r="AR1265" s="20" t="str">
        <f t="shared" si="377"/>
        <v>.</v>
      </c>
      <c r="AS1265" s="20" t="e">
        <f t="shared" si="378"/>
        <v>#VALUE!</v>
      </c>
      <c r="AT1265" s="20" t="e">
        <f t="shared" si="361"/>
        <v>#VALUE!</v>
      </c>
      <c r="AU1265" s="20">
        <f t="shared" si="379"/>
        <v>3047.2000000000003</v>
      </c>
    </row>
    <row r="1266" spans="1:47" ht="22.5">
      <c r="A1266" s="54">
        <v>1267</v>
      </c>
      <c r="B1266" s="54" t="s">
        <v>2349</v>
      </c>
      <c r="C1266" s="117" t="s">
        <v>2350</v>
      </c>
      <c r="D1266" s="79">
        <v>90</v>
      </c>
      <c r="E1266" s="79">
        <v>90</v>
      </c>
      <c r="F1266" s="80">
        <v>10303.06</v>
      </c>
      <c r="G1266" s="80">
        <v>114.48</v>
      </c>
      <c r="H1266" s="80">
        <v>10303.06</v>
      </c>
      <c r="I1266" s="80" t="s">
        <v>28</v>
      </c>
      <c r="J1266" s="80" t="s">
        <v>28</v>
      </c>
      <c r="K1266" s="80">
        <v>114.48</v>
      </c>
      <c r="L1266" s="73">
        <f t="shared" si="362"/>
        <v>124.26</v>
      </c>
      <c r="M1266" s="118">
        <f>G1266</f>
        <v>114.48</v>
      </c>
      <c r="N1266" s="72" t="str">
        <f t="shared" si="364"/>
        <v>2303</v>
      </c>
      <c r="O1266" s="74">
        <f t="shared" si="365"/>
        <v>0</v>
      </c>
      <c r="P1266" s="72">
        <f t="shared" si="366"/>
        <v>0</v>
      </c>
      <c r="Q1266" s="74">
        <f t="shared" si="367"/>
        <v>90</v>
      </c>
      <c r="R1266" s="72" t="str">
        <f t="shared" si="368"/>
        <v/>
      </c>
      <c r="S1266" s="72" t="str">
        <f t="shared" si="369"/>
        <v/>
      </c>
      <c r="U1266" s="81"/>
      <c r="AI1266" s="23">
        <f>'simulateur tarif OQN'!$B$4</f>
        <v>40</v>
      </c>
      <c r="AJ1266" s="24">
        <f t="shared" si="370"/>
        <v>4579.0599999999995</v>
      </c>
      <c r="AK1266" s="24">
        <f t="shared" si="371"/>
        <v>114.47649999999999</v>
      </c>
      <c r="AM1266" t="str">
        <f t="shared" si="372"/>
        <v>ZONEBASSE</v>
      </c>
      <c r="AN1266" t="str">
        <f t="shared" si="373"/>
        <v>HC</v>
      </c>
      <c r="AO1266" s="20">
        <f t="shared" si="374"/>
        <v>4579.0599999999995</v>
      </c>
      <c r="AP1266" s="20">
        <f t="shared" si="375"/>
        <v>10303.06</v>
      </c>
      <c r="AQ1266" s="20" t="str">
        <f t="shared" si="376"/>
        <v>.</v>
      </c>
      <c r="AR1266" s="20" t="str">
        <f t="shared" si="377"/>
        <v>.</v>
      </c>
      <c r="AS1266" s="20">
        <f t="shared" si="378"/>
        <v>4579.0599999999995</v>
      </c>
      <c r="AT1266" s="20">
        <f t="shared" si="361"/>
        <v>4090.0599999999995</v>
      </c>
      <c r="AU1266" s="20">
        <f t="shared" si="379"/>
        <v>412122.39999999997</v>
      </c>
    </row>
    <row r="1267" spans="1:47" ht="22.5">
      <c r="A1267" s="54">
        <v>1268</v>
      </c>
      <c r="B1267" s="54" t="s">
        <v>2349</v>
      </c>
      <c r="C1267" s="117" t="s">
        <v>2350</v>
      </c>
      <c r="D1267" s="79">
        <v>90</v>
      </c>
      <c r="E1267" s="79">
        <v>90</v>
      </c>
      <c r="F1267" s="80">
        <v>13393.98</v>
      </c>
      <c r="G1267" s="80">
        <v>148.82</v>
      </c>
      <c r="H1267" s="80">
        <v>13393.98</v>
      </c>
      <c r="I1267" s="80" t="s">
        <v>28</v>
      </c>
      <c r="J1267" s="80" t="s">
        <v>28</v>
      </c>
      <c r="K1267" s="80">
        <v>148.82</v>
      </c>
      <c r="L1267" s="73">
        <f t="shared" si="362"/>
        <v>124.26</v>
      </c>
      <c r="M1267" s="118">
        <f t="shared" ref="M1267:M1283" si="380">G1267</f>
        <v>148.82</v>
      </c>
      <c r="N1267" s="72" t="str">
        <f t="shared" si="364"/>
        <v>2303</v>
      </c>
      <c r="O1267" s="74">
        <f t="shared" si="365"/>
        <v>0</v>
      </c>
      <c r="P1267" s="72">
        <f t="shared" si="366"/>
        <v>0</v>
      </c>
      <c r="Q1267" s="74">
        <f t="shared" si="367"/>
        <v>90</v>
      </c>
      <c r="R1267" s="72" t="str">
        <f t="shared" si="368"/>
        <v/>
      </c>
      <c r="S1267" s="72" t="str">
        <f t="shared" si="369"/>
        <v/>
      </c>
      <c r="AI1267" s="23">
        <f>'simulateur tarif OQN'!$B$4</f>
        <v>40</v>
      </c>
      <c r="AJ1267" s="24">
        <f t="shared" si="370"/>
        <v>5952.98</v>
      </c>
      <c r="AK1267" s="24">
        <f t="shared" si="371"/>
        <v>148.8245</v>
      </c>
      <c r="AM1267" t="str">
        <f t="shared" si="372"/>
        <v>ZONEBASSE</v>
      </c>
      <c r="AN1267" t="str">
        <f t="shared" si="373"/>
        <v>HC</v>
      </c>
      <c r="AO1267" s="20">
        <f t="shared" si="374"/>
        <v>5952.98</v>
      </c>
      <c r="AP1267" s="20">
        <f t="shared" si="375"/>
        <v>13393.98</v>
      </c>
      <c r="AQ1267" s="20" t="str">
        <f t="shared" si="376"/>
        <v>.</v>
      </c>
      <c r="AR1267" s="20" t="str">
        <f t="shared" si="377"/>
        <v>.</v>
      </c>
      <c r="AS1267" s="20">
        <f t="shared" si="378"/>
        <v>5952.98</v>
      </c>
      <c r="AT1267" s="20">
        <f t="shared" si="361"/>
        <v>7180.98</v>
      </c>
      <c r="AU1267" s="20">
        <f t="shared" si="379"/>
        <v>535759.19999999995</v>
      </c>
    </row>
    <row r="1268" spans="1:47" ht="22.5">
      <c r="A1268" s="54">
        <v>1269</v>
      </c>
      <c r="B1268" s="54" t="s">
        <v>2349</v>
      </c>
      <c r="C1268" s="117" t="s">
        <v>2350</v>
      </c>
      <c r="D1268" s="79">
        <v>90</v>
      </c>
      <c r="E1268" s="79">
        <v>90</v>
      </c>
      <c r="F1268" s="80">
        <v>15454.59</v>
      </c>
      <c r="G1268" s="80">
        <v>171.72</v>
      </c>
      <c r="H1268" s="80">
        <v>15454.59</v>
      </c>
      <c r="I1268" s="80" t="s">
        <v>28</v>
      </c>
      <c r="J1268" s="80" t="s">
        <v>28</v>
      </c>
      <c r="K1268" s="80">
        <v>171.72</v>
      </c>
      <c r="L1268" s="73">
        <f t="shared" si="362"/>
        <v>124.26</v>
      </c>
      <c r="M1268" s="118">
        <f t="shared" si="380"/>
        <v>171.72</v>
      </c>
      <c r="N1268" s="72" t="str">
        <f t="shared" si="364"/>
        <v>2303</v>
      </c>
      <c r="O1268" s="74">
        <f t="shared" si="365"/>
        <v>0</v>
      </c>
      <c r="P1268" s="72">
        <f t="shared" si="366"/>
        <v>0</v>
      </c>
      <c r="Q1268" s="74">
        <f t="shared" si="367"/>
        <v>90</v>
      </c>
      <c r="R1268" s="72" t="str">
        <f t="shared" si="368"/>
        <v/>
      </c>
      <c r="S1268" s="72" t="str">
        <f t="shared" si="369"/>
        <v/>
      </c>
      <c r="AI1268" s="23">
        <f>'simulateur tarif OQN'!$B$4</f>
        <v>40</v>
      </c>
      <c r="AJ1268" s="24">
        <f t="shared" si="370"/>
        <v>6868.59</v>
      </c>
      <c r="AK1268" s="24">
        <f t="shared" si="371"/>
        <v>171.71475000000001</v>
      </c>
      <c r="AM1268" t="str">
        <f t="shared" si="372"/>
        <v>ZONEBASSE</v>
      </c>
      <c r="AN1268" t="str">
        <f t="shared" si="373"/>
        <v>HC</v>
      </c>
      <c r="AO1268" s="20">
        <f t="shared" si="374"/>
        <v>6868.59</v>
      </c>
      <c r="AP1268" s="20">
        <f t="shared" si="375"/>
        <v>15454.59</v>
      </c>
      <c r="AQ1268" s="20" t="str">
        <f t="shared" si="376"/>
        <v>.</v>
      </c>
      <c r="AR1268" s="20" t="str">
        <f t="shared" si="377"/>
        <v>.</v>
      </c>
      <c r="AS1268" s="20">
        <f t="shared" si="378"/>
        <v>6868.59</v>
      </c>
      <c r="AT1268" s="20">
        <f t="shared" si="361"/>
        <v>9241.59</v>
      </c>
      <c r="AU1268" s="20">
        <f t="shared" si="379"/>
        <v>618183.6</v>
      </c>
    </row>
    <row r="1269" spans="1:47" ht="22.5">
      <c r="A1269" s="54">
        <v>1270</v>
      </c>
      <c r="B1269" s="54" t="s">
        <v>2351</v>
      </c>
      <c r="C1269" s="117" t="s">
        <v>2352</v>
      </c>
      <c r="D1269" s="79">
        <v>90</v>
      </c>
      <c r="E1269" s="79">
        <v>90</v>
      </c>
      <c r="F1269" s="80">
        <v>9420.32</v>
      </c>
      <c r="G1269" s="80">
        <v>104.67</v>
      </c>
      <c r="H1269" s="80">
        <v>9420.32</v>
      </c>
      <c r="I1269" s="80" t="s">
        <v>28</v>
      </c>
      <c r="J1269" s="80" t="s">
        <v>28</v>
      </c>
      <c r="K1269" s="80">
        <v>104.67</v>
      </c>
      <c r="L1269" s="73">
        <f t="shared" si="362"/>
        <v>124.26</v>
      </c>
      <c r="M1269" s="118">
        <f t="shared" si="380"/>
        <v>104.67</v>
      </c>
      <c r="N1269" s="72" t="str">
        <f t="shared" si="364"/>
        <v>2303</v>
      </c>
      <c r="O1269" s="74">
        <f t="shared" si="365"/>
        <v>0</v>
      </c>
      <c r="P1269" s="72">
        <f t="shared" si="366"/>
        <v>0</v>
      </c>
      <c r="Q1269" s="74">
        <f t="shared" si="367"/>
        <v>90</v>
      </c>
      <c r="R1269" s="72" t="str">
        <f t="shared" si="368"/>
        <v/>
      </c>
      <c r="S1269" s="72" t="str">
        <f t="shared" si="369"/>
        <v/>
      </c>
      <c r="AI1269" s="23">
        <f>'simulateur tarif OQN'!$B$4</f>
        <v>40</v>
      </c>
      <c r="AJ1269" s="24">
        <f t="shared" si="370"/>
        <v>4186.82</v>
      </c>
      <c r="AK1269" s="24">
        <f t="shared" si="371"/>
        <v>104.67049999999999</v>
      </c>
      <c r="AM1269" t="str">
        <f t="shared" si="372"/>
        <v>ZONEBASSE</v>
      </c>
      <c r="AN1269" t="str">
        <f t="shared" si="373"/>
        <v>HC</v>
      </c>
      <c r="AO1269" s="20">
        <f t="shared" si="374"/>
        <v>4186.82</v>
      </c>
      <c r="AP1269" s="20">
        <f t="shared" si="375"/>
        <v>9420.32</v>
      </c>
      <c r="AQ1269" s="20" t="str">
        <f t="shared" si="376"/>
        <v>.</v>
      </c>
      <c r="AR1269" s="20" t="str">
        <f t="shared" si="377"/>
        <v>.</v>
      </c>
      <c r="AS1269" s="20">
        <f t="shared" si="378"/>
        <v>4186.82</v>
      </c>
      <c r="AT1269" s="20">
        <f t="shared" si="361"/>
        <v>3207.3199999999997</v>
      </c>
      <c r="AU1269" s="20">
        <f t="shared" si="379"/>
        <v>376812.79999999999</v>
      </c>
    </row>
    <row r="1270" spans="1:47" ht="22.5">
      <c r="A1270" s="54">
        <v>1271</v>
      </c>
      <c r="B1270" s="54" t="s">
        <v>2351</v>
      </c>
      <c r="C1270" s="117" t="s">
        <v>2352</v>
      </c>
      <c r="D1270" s="79">
        <v>90</v>
      </c>
      <c r="E1270" s="79">
        <v>90</v>
      </c>
      <c r="F1270" s="80">
        <v>12246.42</v>
      </c>
      <c r="G1270" s="80">
        <v>136.07</v>
      </c>
      <c r="H1270" s="80">
        <v>12246.42</v>
      </c>
      <c r="I1270" s="80" t="s">
        <v>28</v>
      </c>
      <c r="J1270" s="80" t="s">
        <v>28</v>
      </c>
      <c r="K1270" s="80">
        <v>136.07</v>
      </c>
      <c r="L1270" s="73">
        <f t="shared" si="362"/>
        <v>124.26</v>
      </c>
      <c r="M1270" s="118">
        <f t="shared" si="380"/>
        <v>136.07</v>
      </c>
      <c r="N1270" s="72" t="str">
        <f t="shared" si="364"/>
        <v>2303</v>
      </c>
      <c r="O1270" s="74">
        <f t="shared" si="365"/>
        <v>0</v>
      </c>
      <c r="P1270" s="72">
        <f t="shared" si="366"/>
        <v>0</v>
      </c>
      <c r="Q1270" s="74">
        <f t="shared" si="367"/>
        <v>90</v>
      </c>
      <c r="R1270" s="72" t="str">
        <f t="shared" si="368"/>
        <v/>
      </c>
      <c r="S1270" s="72" t="str">
        <f t="shared" si="369"/>
        <v/>
      </c>
      <c r="AI1270" s="23">
        <f>'simulateur tarif OQN'!$B$4</f>
        <v>40</v>
      </c>
      <c r="AJ1270" s="24">
        <f t="shared" si="370"/>
        <v>5442.92</v>
      </c>
      <c r="AK1270" s="24">
        <f t="shared" si="371"/>
        <v>136.07300000000001</v>
      </c>
      <c r="AM1270" t="str">
        <f t="shared" si="372"/>
        <v>ZONEBASSE</v>
      </c>
      <c r="AN1270" t="str">
        <f t="shared" si="373"/>
        <v>HC</v>
      </c>
      <c r="AO1270" s="20">
        <f t="shared" si="374"/>
        <v>5442.92</v>
      </c>
      <c r="AP1270" s="20">
        <f t="shared" si="375"/>
        <v>12246.42</v>
      </c>
      <c r="AQ1270" s="20" t="str">
        <f t="shared" si="376"/>
        <v>.</v>
      </c>
      <c r="AR1270" s="20" t="str">
        <f t="shared" si="377"/>
        <v>.</v>
      </c>
      <c r="AS1270" s="20">
        <f t="shared" si="378"/>
        <v>5442.92</v>
      </c>
      <c r="AT1270" s="20">
        <f t="shared" si="361"/>
        <v>6033.42</v>
      </c>
      <c r="AU1270" s="20">
        <f t="shared" si="379"/>
        <v>489856.8</v>
      </c>
    </row>
    <row r="1271" spans="1:47" ht="22.5">
      <c r="A1271" s="54">
        <v>1272</v>
      </c>
      <c r="B1271" s="54" t="s">
        <v>2351</v>
      </c>
      <c r="C1271" s="117" t="s">
        <v>2352</v>
      </c>
      <c r="D1271" s="79">
        <v>90</v>
      </c>
      <c r="E1271" s="79">
        <v>90</v>
      </c>
      <c r="F1271" s="80">
        <v>14130.48</v>
      </c>
      <c r="G1271" s="80">
        <v>157.01</v>
      </c>
      <c r="H1271" s="80">
        <v>14130.48</v>
      </c>
      <c r="I1271" s="80" t="s">
        <v>28</v>
      </c>
      <c r="J1271" s="80" t="s">
        <v>28</v>
      </c>
      <c r="K1271" s="80">
        <v>157.01</v>
      </c>
      <c r="L1271" s="73">
        <f t="shared" si="362"/>
        <v>124.26</v>
      </c>
      <c r="M1271" s="118">
        <f t="shared" si="380"/>
        <v>157.01</v>
      </c>
      <c r="N1271" s="72" t="str">
        <f t="shared" si="364"/>
        <v>2303</v>
      </c>
      <c r="O1271" s="74">
        <f t="shared" si="365"/>
        <v>0</v>
      </c>
      <c r="P1271" s="72">
        <f t="shared" si="366"/>
        <v>0</v>
      </c>
      <c r="Q1271" s="74">
        <f t="shared" si="367"/>
        <v>90</v>
      </c>
      <c r="R1271" s="72" t="str">
        <f t="shared" si="368"/>
        <v/>
      </c>
      <c r="S1271" s="72" t="str">
        <f t="shared" si="369"/>
        <v/>
      </c>
      <c r="AI1271" s="23">
        <f>'simulateur tarif OQN'!$B$4</f>
        <v>40</v>
      </c>
      <c r="AJ1271" s="24">
        <f t="shared" si="370"/>
        <v>6279.98</v>
      </c>
      <c r="AK1271" s="24">
        <f t="shared" si="371"/>
        <v>156.99949999999998</v>
      </c>
      <c r="AM1271" t="str">
        <f t="shared" si="372"/>
        <v>ZONEBASSE</v>
      </c>
      <c r="AN1271" t="str">
        <f t="shared" si="373"/>
        <v>HC</v>
      </c>
      <c r="AO1271" s="20">
        <f t="shared" si="374"/>
        <v>6279.98</v>
      </c>
      <c r="AP1271" s="20">
        <f t="shared" si="375"/>
        <v>14130.48</v>
      </c>
      <c r="AQ1271" s="20" t="str">
        <f t="shared" si="376"/>
        <v>.</v>
      </c>
      <c r="AR1271" s="20" t="str">
        <f t="shared" si="377"/>
        <v>.</v>
      </c>
      <c r="AS1271" s="20">
        <f t="shared" si="378"/>
        <v>6279.98</v>
      </c>
      <c r="AT1271" s="20">
        <f t="shared" si="361"/>
        <v>7917.48</v>
      </c>
      <c r="AU1271" s="20">
        <f t="shared" si="379"/>
        <v>565219.19999999995</v>
      </c>
    </row>
    <row r="1272" spans="1:47" ht="22.5">
      <c r="A1272" s="54">
        <v>1273</v>
      </c>
      <c r="B1272" s="54" t="s">
        <v>2353</v>
      </c>
      <c r="C1272" s="117" t="s">
        <v>2354</v>
      </c>
      <c r="D1272" s="79">
        <v>90</v>
      </c>
      <c r="E1272" s="79">
        <v>90</v>
      </c>
      <c r="F1272" s="80">
        <v>11278.86</v>
      </c>
      <c r="G1272" s="80">
        <v>125.32</v>
      </c>
      <c r="H1272" s="80">
        <v>11278.86</v>
      </c>
      <c r="I1272" s="80" t="s">
        <v>28</v>
      </c>
      <c r="J1272" s="80" t="s">
        <v>28</v>
      </c>
      <c r="K1272" s="80">
        <v>125.32</v>
      </c>
      <c r="L1272" s="73">
        <f t="shared" si="362"/>
        <v>124.26</v>
      </c>
      <c r="M1272" s="118">
        <f t="shared" si="380"/>
        <v>125.32</v>
      </c>
      <c r="N1272" s="72" t="str">
        <f t="shared" si="364"/>
        <v>2303</v>
      </c>
      <c r="O1272" s="74">
        <f t="shared" si="365"/>
        <v>0</v>
      </c>
      <c r="P1272" s="72">
        <f t="shared" si="366"/>
        <v>0</v>
      </c>
      <c r="Q1272" s="74">
        <f t="shared" si="367"/>
        <v>90</v>
      </c>
      <c r="R1272" s="72" t="str">
        <f t="shared" si="368"/>
        <v/>
      </c>
      <c r="S1272" s="72" t="str">
        <f t="shared" si="369"/>
        <v/>
      </c>
      <c r="AI1272" s="23">
        <f>'simulateur tarif OQN'!$B$4</f>
        <v>40</v>
      </c>
      <c r="AJ1272" s="24">
        <f t="shared" si="370"/>
        <v>5012.8600000000006</v>
      </c>
      <c r="AK1272" s="24">
        <f t="shared" si="371"/>
        <v>125.32150000000001</v>
      </c>
      <c r="AM1272" t="str">
        <f t="shared" si="372"/>
        <v>ZONEBASSE</v>
      </c>
      <c r="AN1272" t="str">
        <f t="shared" si="373"/>
        <v>HC</v>
      </c>
      <c r="AO1272" s="20">
        <f t="shared" si="374"/>
        <v>5012.8600000000006</v>
      </c>
      <c r="AP1272" s="20">
        <f t="shared" si="375"/>
        <v>11278.86</v>
      </c>
      <c r="AQ1272" s="20" t="str">
        <f t="shared" si="376"/>
        <v>.</v>
      </c>
      <c r="AR1272" s="20" t="str">
        <f t="shared" si="377"/>
        <v>.</v>
      </c>
      <c r="AS1272" s="20">
        <f t="shared" si="378"/>
        <v>5012.8600000000006</v>
      </c>
      <c r="AT1272" s="20">
        <f t="shared" si="361"/>
        <v>5065.8600000000006</v>
      </c>
      <c r="AU1272" s="20">
        <f t="shared" si="379"/>
        <v>451154.4</v>
      </c>
    </row>
    <row r="1273" spans="1:47" ht="22.5">
      <c r="A1273" s="54">
        <v>1274</v>
      </c>
      <c r="B1273" s="54" t="s">
        <v>2353</v>
      </c>
      <c r="C1273" s="117" t="s">
        <v>2354</v>
      </c>
      <c r="D1273" s="79">
        <v>90</v>
      </c>
      <c r="E1273" s="79">
        <v>90</v>
      </c>
      <c r="F1273" s="80">
        <v>14662.52</v>
      </c>
      <c r="G1273" s="80">
        <v>162.91999999999999</v>
      </c>
      <c r="H1273" s="80">
        <v>14662.52</v>
      </c>
      <c r="I1273" s="80" t="s">
        <v>28</v>
      </c>
      <c r="J1273" s="80" t="s">
        <v>28</v>
      </c>
      <c r="K1273" s="80">
        <v>162.91999999999999</v>
      </c>
      <c r="L1273" s="73">
        <f t="shared" si="362"/>
        <v>124.26</v>
      </c>
      <c r="M1273" s="118">
        <f t="shared" si="380"/>
        <v>162.91999999999999</v>
      </c>
      <c r="N1273" s="72" t="str">
        <f t="shared" si="364"/>
        <v>2303</v>
      </c>
      <c r="O1273" s="74">
        <f t="shared" si="365"/>
        <v>0</v>
      </c>
      <c r="P1273" s="72">
        <f t="shared" si="366"/>
        <v>0</v>
      </c>
      <c r="Q1273" s="74">
        <f t="shared" si="367"/>
        <v>90</v>
      </c>
      <c r="R1273" s="72" t="str">
        <f t="shared" si="368"/>
        <v/>
      </c>
      <c r="S1273" s="72" t="str">
        <f t="shared" si="369"/>
        <v/>
      </c>
      <c r="AI1273" s="23">
        <f>'simulateur tarif OQN'!$B$4</f>
        <v>40</v>
      </c>
      <c r="AJ1273" s="24">
        <f t="shared" si="370"/>
        <v>6516.5200000000013</v>
      </c>
      <c r="AK1273" s="24">
        <f t="shared" si="371"/>
        <v>162.91300000000004</v>
      </c>
      <c r="AM1273" t="str">
        <f t="shared" si="372"/>
        <v>ZONEBASSE</v>
      </c>
      <c r="AN1273" t="str">
        <f t="shared" si="373"/>
        <v>HC</v>
      </c>
      <c r="AO1273" s="20">
        <f t="shared" si="374"/>
        <v>6516.5200000000013</v>
      </c>
      <c r="AP1273" s="20">
        <f t="shared" si="375"/>
        <v>14662.52</v>
      </c>
      <c r="AQ1273" s="20" t="str">
        <f t="shared" si="376"/>
        <v>.</v>
      </c>
      <c r="AR1273" s="20" t="str">
        <f t="shared" si="377"/>
        <v>.</v>
      </c>
      <c r="AS1273" s="20">
        <f t="shared" si="378"/>
        <v>6516.5200000000013</v>
      </c>
      <c r="AT1273" s="20">
        <f t="shared" si="361"/>
        <v>8449.52</v>
      </c>
      <c r="AU1273" s="20">
        <f t="shared" si="379"/>
        <v>586500.80000000005</v>
      </c>
    </row>
    <row r="1274" spans="1:47" ht="22.5">
      <c r="A1274" s="54">
        <v>1275</v>
      </c>
      <c r="B1274" s="54" t="s">
        <v>2353</v>
      </c>
      <c r="C1274" s="117" t="s">
        <v>2354</v>
      </c>
      <c r="D1274" s="79">
        <v>90</v>
      </c>
      <c r="E1274" s="79">
        <v>90</v>
      </c>
      <c r="F1274" s="80">
        <v>16918.29</v>
      </c>
      <c r="G1274" s="80">
        <v>187.98</v>
      </c>
      <c r="H1274" s="80">
        <v>16918.29</v>
      </c>
      <c r="I1274" s="80" t="s">
        <v>28</v>
      </c>
      <c r="J1274" s="80" t="s">
        <v>28</v>
      </c>
      <c r="K1274" s="80">
        <v>187.98</v>
      </c>
      <c r="L1274" s="73">
        <f t="shared" si="362"/>
        <v>124.26</v>
      </c>
      <c r="M1274" s="118">
        <f t="shared" si="380"/>
        <v>187.98</v>
      </c>
      <c r="N1274" s="72" t="str">
        <f t="shared" si="364"/>
        <v>2303</v>
      </c>
      <c r="O1274" s="74">
        <f t="shared" si="365"/>
        <v>0</v>
      </c>
      <c r="P1274" s="72">
        <f t="shared" si="366"/>
        <v>0</v>
      </c>
      <c r="Q1274" s="74">
        <f t="shared" si="367"/>
        <v>90</v>
      </c>
      <c r="R1274" s="72" t="str">
        <f t="shared" si="368"/>
        <v/>
      </c>
      <c r="S1274" s="72" t="str">
        <f t="shared" si="369"/>
        <v/>
      </c>
      <c r="AI1274" s="23">
        <f>'simulateur tarif OQN'!$B$4</f>
        <v>40</v>
      </c>
      <c r="AJ1274" s="24">
        <f t="shared" si="370"/>
        <v>7519.2900000000009</v>
      </c>
      <c r="AK1274" s="24">
        <f t="shared" si="371"/>
        <v>187.98225000000002</v>
      </c>
      <c r="AM1274" t="str">
        <f t="shared" si="372"/>
        <v>ZONEBASSE</v>
      </c>
      <c r="AN1274" t="str">
        <f t="shared" si="373"/>
        <v>HC</v>
      </c>
      <c r="AO1274" s="20">
        <f t="shared" si="374"/>
        <v>7519.2900000000009</v>
      </c>
      <c r="AP1274" s="20">
        <f t="shared" si="375"/>
        <v>16918.29</v>
      </c>
      <c r="AQ1274" s="20" t="str">
        <f t="shared" si="376"/>
        <v>.</v>
      </c>
      <c r="AR1274" s="20" t="str">
        <f t="shared" si="377"/>
        <v>.</v>
      </c>
      <c r="AS1274" s="20">
        <f t="shared" si="378"/>
        <v>7519.2900000000009</v>
      </c>
      <c r="AT1274" s="20">
        <f t="shared" si="361"/>
        <v>10705.29</v>
      </c>
      <c r="AU1274" s="20">
        <f t="shared" si="379"/>
        <v>676731.60000000009</v>
      </c>
    </row>
    <row r="1275" spans="1:47" ht="22.5">
      <c r="A1275" s="54">
        <v>1276</v>
      </c>
      <c r="B1275" s="54" t="s">
        <v>2355</v>
      </c>
      <c r="C1275" s="117" t="s">
        <v>2356</v>
      </c>
      <c r="D1275" s="79">
        <v>90</v>
      </c>
      <c r="E1275" s="79">
        <v>90</v>
      </c>
      <c r="F1275" s="80">
        <v>11122.57</v>
      </c>
      <c r="G1275" s="80">
        <v>123.58</v>
      </c>
      <c r="H1275" s="80">
        <v>11122.57</v>
      </c>
      <c r="I1275" s="80" t="s">
        <v>28</v>
      </c>
      <c r="J1275" s="80" t="s">
        <v>28</v>
      </c>
      <c r="K1275" s="80">
        <v>123.58</v>
      </c>
      <c r="L1275" s="73">
        <f t="shared" si="362"/>
        <v>109.82</v>
      </c>
      <c r="M1275" s="118">
        <f t="shared" si="380"/>
        <v>123.58</v>
      </c>
      <c r="N1275" s="72" t="str">
        <f t="shared" si="364"/>
        <v>2303</v>
      </c>
      <c r="O1275" s="74">
        <f t="shared" si="365"/>
        <v>0</v>
      </c>
      <c r="P1275" s="72">
        <f t="shared" si="366"/>
        <v>0</v>
      </c>
      <c r="Q1275" s="74">
        <f t="shared" si="367"/>
        <v>90</v>
      </c>
      <c r="R1275" s="72" t="str">
        <f t="shared" si="368"/>
        <v/>
      </c>
      <c r="S1275" s="72" t="str">
        <f t="shared" si="369"/>
        <v/>
      </c>
      <c r="AI1275" s="23">
        <f>'simulateur tarif OQN'!$B$4</f>
        <v>40</v>
      </c>
      <c r="AJ1275" s="24">
        <f t="shared" si="370"/>
        <v>4943.57</v>
      </c>
      <c r="AK1275" s="24">
        <f t="shared" si="371"/>
        <v>123.58924999999999</v>
      </c>
      <c r="AM1275" t="str">
        <f t="shared" si="372"/>
        <v>ZONEBASSE</v>
      </c>
      <c r="AN1275" t="str">
        <f t="shared" si="373"/>
        <v>HC</v>
      </c>
      <c r="AO1275" s="20">
        <f t="shared" si="374"/>
        <v>4943.57</v>
      </c>
      <c r="AP1275" s="20">
        <f t="shared" si="375"/>
        <v>11122.57</v>
      </c>
      <c r="AQ1275" s="20" t="str">
        <f t="shared" si="376"/>
        <v>.</v>
      </c>
      <c r="AR1275" s="20" t="str">
        <f t="shared" si="377"/>
        <v>.</v>
      </c>
      <c r="AS1275" s="20">
        <f t="shared" si="378"/>
        <v>4943.57</v>
      </c>
      <c r="AT1275" s="20">
        <f t="shared" ref="AT1275:AT1325" si="381">IF(P1275=1,J1275+(90-E1275)*K1275,H1275+(90-E1275)*K1275)+(AI1275-90)*L1275</f>
        <v>5631.57</v>
      </c>
      <c r="AU1275" s="20">
        <f t="shared" si="379"/>
        <v>444902.8</v>
      </c>
    </row>
    <row r="1276" spans="1:47" ht="22.5">
      <c r="A1276" s="54">
        <v>1277</v>
      </c>
      <c r="B1276" s="54" t="s">
        <v>2355</v>
      </c>
      <c r="C1276" s="117" t="s">
        <v>2356</v>
      </c>
      <c r="D1276" s="79">
        <v>90</v>
      </c>
      <c r="E1276" s="79">
        <v>90</v>
      </c>
      <c r="F1276" s="80">
        <v>14459.34</v>
      </c>
      <c r="G1276" s="80">
        <v>160.66</v>
      </c>
      <c r="H1276" s="80">
        <v>14459.34</v>
      </c>
      <c r="I1276" s="80" t="s">
        <v>28</v>
      </c>
      <c r="J1276" s="80" t="s">
        <v>28</v>
      </c>
      <c r="K1276" s="80">
        <v>160.66</v>
      </c>
      <c r="L1276" s="73">
        <f t="shared" si="362"/>
        <v>109.82</v>
      </c>
      <c r="M1276" s="118">
        <f t="shared" si="380"/>
        <v>160.66</v>
      </c>
      <c r="N1276" s="72" t="str">
        <f t="shared" si="364"/>
        <v>2303</v>
      </c>
      <c r="O1276" s="74">
        <f t="shared" si="365"/>
        <v>0</v>
      </c>
      <c r="P1276" s="72">
        <f t="shared" si="366"/>
        <v>0</v>
      </c>
      <c r="Q1276" s="74">
        <f t="shared" si="367"/>
        <v>90</v>
      </c>
      <c r="R1276" s="72" t="str">
        <f t="shared" si="368"/>
        <v/>
      </c>
      <c r="S1276" s="72" t="str">
        <f t="shared" si="369"/>
        <v/>
      </c>
      <c r="AI1276" s="23">
        <f>'simulateur tarif OQN'!$B$4</f>
        <v>40</v>
      </c>
      <c r="AJ1276" s="24">
        <f t="shared" si="370"/>
        <v>6426.34</v>
      </c>
      <c r="AK1276" s="24">
        <f t="shared" si="371"/>
        <v>160.6585</v>
      </c>
      <c r="AM1276" t="str">
        <f t="shared" si="372"/>
        <v>ZONEBASSE</v>
      </c>
      <c r="AN1276" t="str">
        <f t="shared" si="373"/>
        <v>HC</v>
      </c>
      <c r="AO1276" s="20">
        <f t="shared" si="374"/>
        <v>6426.34</v>
      </c>
      <c r="AP1276" s="20">
        <f t="shared" si="375"/>
        <v>14459.34</v>
      </c>
      <c r="AQ1276" s="20" t="str">
        <f t="shared" si="376"/>
        <v>.</v>
      </c>
      <c r="AR1276" s="20" t="str">
        <f t="shared" si="377"/>
        <v>.</v>
      </c>
      <c r="AS1276" s="20">
        <f t="shared" si="378"/>
        <v>6426.34</v>
      </c>
      <c r="AT1276" s="20">
        <f t="shared" si="381"/>
        <v>8968.34</v>
      </c>
      <c r="AU1276" s="20">
        <f t="shared" si="379"/>
        <v>578373.6</v>
      </c>
    </row>
    <row r="1277" spans="1:47" ht="22.5">
      <c r="A1277" s="54">
        <v>1278</v>
      </c>
      <c r="B1277" s="54" t="s">
        <v>2355</v>
      </c>
      <c r="C1277" s="117" t="s">
        <v>2356</v>
      </c>
      <c r="D1277" s="79">
        <v>90</v>
      </c>
      <c r="E1277" s="79">
        <v>90</v>
      </c>
      <c r="F1277" s="80">
        <v>16683.849999999999</v>
      </c>
      <c r="G1277" s="80">
        <v>185.38</v>
      </c>
      <c r="H1277" s="80">
        <v>16683.849999999999</v>
      </c>
      <c r="I1277" s="80" t="s">
        <v>28</v>
      </c>
      <c r="J1277" s="80" t="s">
        <v>28</v>
      </c>
      <c r="K1277" s="80">
        <v>185.38</v>
      </c>
      <c r="L1277" s="73">
        <f t="shared" si="362"/>
        <v>109.82</v>
      </c>
      <c r="M1277" s="118">
        <f t="shared" si="380"/>
        <v>185.38</v>
      </c>
      <c r="N1277" s="72" t="str">
        <f t="shared" si="364"/>
        <v>2303</v>
      </c>
      <c r="O1277" s="74">
        <f t="shared" si="365"/>
        <v>0</v>
      </c>
      <c r="P1277" s="72">
        <f t="shared" si="366"/>
        <v>0</v>
      </c>
      <c r="Q1277" s="74">
        <f t="shared" si="367"/>
        <v>90</v>
      </c>
      <c r="R1277" s="72" t="str">
        <f t="shared" si="368"/>
        <v/>
      </c>
      <c r="S1277" s="72" t="str">
        <f t="shared" si="369"/>
        <v/>
      </c>
      <c r="AI1277" s="23">
        <f>'simulateur tarif OQN'!$B$4</f>
        <v>40</v>
      </c>
      <c r="AJ1277" s="24">
        <f t="shared" si="370"/>
        <v>7414.8499999999985</v>
      </c>
      <c r="AK1277" s="24">
        <f t="shared" si="371"/>
        <v>185.37124999999997</v>
      </c>
      <c r="AM1277" t="str">
        <f t="shared" si="372"/>
        <v>ZONEBASSE</v>
      </c>
      <c r="AN1277" t="str">
        <f t="shared" si="373"/>
        <v>HC</v>
      </c>
      <c r="AO1277" s="20">
        <f t="shared" si="374"/>
        <v>7414.8499999999985</v>
      </c>
      <c r="AP1277" s="20">
        <f t="shared" si="375"/>
        <v>16683.849999999999</v>
      </c>
      <c r="AQ1277" s="20" t="str">
        <f t="shared" si="376"/>
        <v>.</v>
      </c>
      <c r="AR1277" s="20" t="str">
        <f t="shared" si="377"/>
        <v>.</v>
      </c>
      <c r="AS1277" s="20">
        <f t="shared" si="378"/>
        <v>7414.8499999999985</v>
      </c>
      <c r="AT1277" s="20">
        <f t="shared" si="381"/>
        <v>11192.849999999999</v>
      </c>
      <c r="AU1277" s="20">
        <f t="shared" si="379"/>
        <v>667354</v>
      </c>
    </row>
    <row r="1278" spans="1:47" ht="22.5">
      <c r="A1278" s="54">
        <v>1279</v>
      </c>
      <c r="B1278" s="54" t="s">
        <v>2357</v>
      </c>
      <c r="C1278" s="117" t="s">
        <v>2358</v>
      </c>
      <c r="D1278" s="79">
        <v>90</v>
      </c>
      <c r="E1278" s="79">
        <v>90</v>
      </c>
      <c r="F1278" s="80">
        <v>8697.5</v>
      </c>
      <c r="G1278" s="80">
        <v>96.64</v>
      </c>
      <c r="H1278" s="80">
        <v>8697.5</v>
      </c>
      <c r="I1278" s="80" t="s">
        <v>28</v>
      </c>
      <c r="J1278" s="80" t="s">
        <v>28</v>
      </c>
      <c r="K1278" s="80">
        <v>96.64</v>
      </c>
      <c r="L1278" s="73">
        <f t="shared" si="362"/>
        <v>109.82</v>
      </c>
      <c r="M1278" s="118">
        <f t="shared" si="380"/>
        <v>96.64</v>
      </c>
      <c r="N1278" s="72" t="str">
        <f t="shared" si="364"/>
        <v>2303</v>
      </c>
      <c r="O1278" s="74">
        <f t="shared" si="365"/>
        <v>0</v>
      </c>
      <c r="P1278" s="72">
        <f t="shared" si="366"/>
        <v>0</v>
      </c>
      <c r="Q1278" s="74">
        <f t="shared" si="367"/>
        <v>90</v>
      </c>
      <c r="R1278" s="72" t="str">
        <f t="shared" si="368"/>
        <v/>
      </c>
      <c r="S1278" s="72" t="str">
        <f t="shared" si="369"/>
        <v/>
      </c>
      <c r="AI1278" s="23">
        <f>'simulateur tarif OQN'!$B$4</f>
        <v>40</v>
      </c>
      <c r="AJ1278" s="24">
        <f t="shared" si="370"/>
        <v>3865.5</v>
      </c>
      <c r="AK1278" s="24">
        <f t="shared" si="371"/>
        <v>96.637500000000003</v>
      </c>
      <c r="AM1278" t="str">
        <f t="shared" si="372"/>
        <v>ZONEBASSE</v>
      </c>
      <c r="AN1278" t="str">
        <f t="shared" si="373"/>
        <v>HC</v>
      </c>
      <c r="AO1278" s="20">
        <f t="shared" si="374"/>
        <v>3865.5</v>
      </c>
      <c r="AP1278" s="20">
        <f t="shared" si="375"/>
        <v>8697.5</v>
      </c>
      <c r="AQ1278" s="20" t="str">
        <f t="shared" si="376"/>
        <v>.</v>
      </c>
      <c r="AR1278" s="20" t="str">
        <f t="shared" si="377"/>
        <v>.</v>
      </c>
      <c r="AS1278" s="20">
        <f t="shared" si="378"/>
        <v>3865.5</v>
      </c>
      <c r="AT1278" s="20">
        <f t="shared" si="381"/>
        <v>3206.5</v>
      </c>
      <c r="AU1278" s="20">
        <f t="shared" si="379"/>
        <v>347900</v>
      </c>
    </row>
    <row r="1279" spans="1:47" ht="22.5">
      <c r="A1279" s="54">
        <v>1280</v>
      </c>
      <c r="B1279" s="54" t="s">
        <v>2357</v>
      </c>
      <c r="C1279" s="117" t="s">
        <v>2358</v>
      </c>
      <c r="D1279" s="79">
        <v>90</v>
      </c>
      <c r="E1279" s="79">
        <v>90</v>
      </c>
      <c r="F1279" s="80">
        <v>11306.75</v>
      </c>
      <c r="G1279" s="80">
        <v>125.63</v>
      </c>
      <c r="H1279" s="80">
        <v>11306.75</v>
      </c>
      <c r="I1279" s="80" t="s">
        <v>28</v>
      </c>
      <c r="J1279" s="80" t="s">
        <v>28</v>
      </c>
      <c r="K1279" s="80">
        <v>125.63</v>
      </c>
      <c r="L1279" s="73">
        <f t="shared" si="362"/>
        <v>109.82</v>
      </c>
      <c r="M1279" s="118">
        <f t="shared" si="380"/>
        <v>125.63</v>
      </c>
      <c r="N1279" s="72" t="str">
        <f t="shared" si="364"/>
        <v>2303</v>
      </c>
      <c r="O1279" s="74">
        <f t="shared" si="365"/>
        <v>0</v>
      </c>
      <c r="P1279" s="72">
        <f t="shared" si="366"/>
        <v>0</v>
      </c>
      <c r="Q1279" s="74">
        <f t="shared" si="367"/>
        <v>90</v>
      </c>
      <c r="R1279" s="72" t="str">
        <f t="shared" si="368"/>
        <v/>
      </c>
      <c r="S1279" s="72" t="str">
        <f t="shared" si="369"/>
        <v/>
      </c>
      <c r="AI1279" s="23">
        <f>'simulateur tarif OQN'!$B$4</f>
        <v>40</v>
      </c>
      <c r="AJ1279" s="24">
        <f t="shared" si="370"/>
        <v>5025.25</v>
      </c>
      <c r="AK1279" s="24">
        <f t="shared" si="371"/>
        <v>125.63124999999999</v>
      </c>
      <c r="AM1279" t="str">
        <f t="shared" si="372"/>
        <v>ZONEBASSE</v>
      </c>
      <c r="AN1279" t="str">
        <f t="shared" si="373"/>
        <v>HC</v>
      </c>
      <c r="AO1279" s="20">
        <f t="shared" si="374"/>
        <v>5025.25</v>
      </c>
      <c r="AP1279" s="20">
        <f t="shared" si="375"/>
        <v>11306.75</v>
      </c>
      <c r="AQ1279" s="20" t="str">
        <f t="shared" si="376"/>
        <v>.</v>
      </c>
      <c r="AR1279" s="20" t="str">
        <f t="shared" si="377"/>
        <v>.</v>
      </c>
      <c r="AS1279" s="20">
        <f t="shared" si="378"/>
        <v>5025.25</v>
      </c>
      <c r="AT1279" s="20">
        <f t="shared" si="381"/>
        <v>5815.75</v>
      </c>
      <c r="AU1279" s="20">
        <f t="shared" si="379"/>
        <v>452270</v>
      </c>
    </row>
    <row r="1280" spans="1:47" ht="22.5">
      <c r="A1280" s="54">
        <v>1281</v>
      </c>
      <c r="B1280" s="54" t="s">
        <v>2357</v>
      </c>
      <c r="C1280" s="117" t="s">
        <v>2358</v>
      </c>
      <c r="D1280" s="79">
        <v>90</v>
      </c>
      <c r="E1280" s="79">
        <v>90</v>
      </c>
      <c r="F1280" s="80">
        <v>13046.25</v>
      </c>
      <c r="G1280" s="80">
        <v>144.96</v>
      </c>
      <c r="H1280" s="80">
        <v>13046.25</v>
      </c>
      <c r="I1280" s="80" t="s">
        <v>28</v>
      </c>
      <c r="J1280" s="80" t="s">
        <v>28</v>
      </c>
      <c r="K1280" s="80">
        <v>144.96</v>
      </c>
      <c r="L1280" s="73">
        <f t="shared" si="362"/>
        <v>109.82</v>
      </c>
      <c r="M1280" s="118">
        <f t="shared" si="380"/>
        <v>144.96</v>
      </c>
      <c r="N1280" s="72" t="str">
        <f t="shared" si="364"/>
        <v>2303</v>
      </c>
      <c r="O1280" s="74">
        <f t="shared" si="365"/>
        <v>0</v>
      </c>
      <c r="P1280" s="72">
        <f t="shared" si="366"/>
        <v>0</v>
      </c>
      <c r="Q1280" s="74">
        <f t="shared" si="367"/>
        <v>90</v>
      </c>
      <c r="R1280" s="72" t="str">
        <f t="shared" si="368"/>
        <v/>
      </c>
      <c r="S1280" s="72" t="str">
        <f t="shared" si="369"/>
        <v/>
      </c>
      <c r="AI1280" s="23">
        <f>'simulateur tarif OQN'!$B$4</f>
        <v>40</v>
      </c>
      <c r="AJ1280" s="24">
        <f t="shared" si="370"/>
        <v>5798.25</v>
      </c>
      <c r="AK1280" s="24">
        <f t="shared" si="371"/>
        <v>144.95625000000001</v>
      </c>
      <c r="AM1280" t="str">
        <f t="shared" si="372"/>
        <v>ZONEBASSE</v>
      </c>
      <c r="AN1280" t="str">
        <f t="shared" si="373"/>
        <v>HC</v>
      </c>
      <c r="AO1280" s="20">
        <f t="shared" si="374"/>
        <v>5798.25</v>
      </c>
      <c r="AP1280" s="20">
        <f t="shared" si="375"/>
        <v>13046.25</v>
      </c>
      <c r="AQ1280" s="20" t="str">
        <f t="shared" si="376"/>
        <v>.</v>
      </c>
      <c r="AR1280" s="20" t="str">
        <f t="shared" si="377"/>
        <v>.</v>
      </c>
      <c r="AS1280" s="20">
        <f t="shared" si="378"/>
        <v>5798.25</v>
      </c>
      <c r="AT1280" s="20">
        <f t="shared" si="381"/>
        <v>7555.25</v>
      </c>
      <c r="AU1280" s="20">
        <f t="shared" si="379"/>
        <v>521850</v>
      </c>
    </row>
    <row r="1281" spans="1:47" ht="22.5">
      <c r="A1281" s="54">
        <v>1282</v>
      </c>
      <c r="B1281" s="54" t="s">
        <v>2359</v>
      </c>
      <c r="C1281" s="117" t="s">
        <v>2360</v>
      </c>
      <c r="D1281" s="79">
        <v>90</v>
      </c>
      <c r="E1281" s="79">
        <v>90</v>
      </c>
      <c r="F1281" s="80">
        <v>10666.37</v>
      </c>
      <c r="G1281" s="80">
        <v>118.52</v>
      </c>
      <c r="H1281" s="80">
        <v>10666.37</v>
      </c>
      <c r="I1281" s="80" t="s">
        <v>28</v>
      </c>
      <c r="J1281" s="80" t="s">
        <v>28</v>
      </c>
      <c r="K1281" s="80">
        <v>118.52</v>
      </c>
      <c r="L1281" s="73">
        <f t="shared" si="362"/>
        <v>109.82</v>
      </c>
      <c r="M1281" s="118">
        <f t="shared" si="380"/>
        <v>118.52</v>
      </c>
      <c r="N1281" s="72" t="str">
        <f t="shared" si="364"/>
        <v>2303</v>
      </c>
      <c r="O1281" s="74">
        <f t="shared" si="365"/>
        <v>0</v>
      </c>
      <c r="P1281" s="72">
        <f t="shared" si="366"/>
        <v>0</v>
      </c>
      <c r="Q1281" s="74">
        <f t="shared" si="367"/>
        <v>90</v>
      </c>
      <c r="R1281" s="72" t="str">
        <f t="shared" si="368"/>
        <v/>
      </c>
      <c r="S1281" s="72" t="str">
        <f t="shared" si="369"/>
        <v/>
      </c>
      <c r="AI1281" s="23">
        <f>'simulateur tarif OQN'!$B$4</f>
        <v>40</v>
      </c>
      <c r="AJ1281" s="24">
        <f t="shared" si="370"/>
        <v>4740.3700000000008</v>
      </c>
      <c r="AK1281" s="24">
        <f t="shared" si="371"/>
        <v>118.50925000000002</v>
      </c>
      <c r="AM1281" t="str">
        <f t="shared" si="372"/>
        <v>ZONEBASSE</v>
      </c>
      <c r="AN1281" t="str">
        <f t="shared" si="373"/>
        <v>HC</v>
      </c>
      <c r="AO1281" s="20">
        <f t="shared" si="374"/>
        <v>4740.3700000000008</v>
      </c>
      <c r="AP1281" s="20">
        <f t="shared" si="375"/>
        <v>10666.37</v>
      </c>
      <c r="AQ1281" s="20" t="str">
        <f t="shared" si="376"/>
        <v>.</v>
      </c>
      <c r="AR1281" s="20" t="str">
        <f t="shared" si="377"/>
        <v>.</v>
      </c>
      <c r="AS1281" s="20">
        <f t="shared" si="378"/>
        <v>4740.3700000000008</v>
      </c>
      <c r="AT1281" s="20">
        <f t="shared" si="381"/>
        <v>5175.3700000000008</v>
      </c>
      <c r="AU1281" s="20">
        <f t="shared" si="379"/>
        <v>426654.80000000005</v>
      </c>
    </row>
    <row r="1282" spans="1:47" ht="22.5">
      <c r="A1282" s="54">
        <v>1283</v>
      </c>
      <c r="B1282" s="54" t="s">
        <v>2359</v>
      </c>
      <c r="C1282" s="117" t="s">
        <v>2360</v>
      </c>
      <c r="D1282" s="79">
        <v>90</v>
      </c>
      <c r="E1282" s="79">
        <v>90</v>
      </c>
      <c r="F1282" s="80">
        <v>13866.28</v>
      </c>
      <c r="G1282" s="80">
        <v>154.07</v>
      </c>
      <c r="H1282" s="80">
        <v>13866.28</v>
      </c>
      <c r="I1282" s="80" t="s">
        <v>28</v>
      </c>
      <c r="J1282" s="80" t="s">
        <v>28</v>
      </c>
      <c r="K1282" s="80">
        <v>154.07</v>
      </c>
      <c r="L1282" s="73">
        <f t="shared" si="362"/>
        <v>109.82</v>
      </c>
      <c r="M1282" s="118">
        <f t="shared" si="380"/>
        <v>154.07</v>
      </c>
      <c r="N1282" s="72" t="str">
        <f t="shared" si="364"/>
        <v>2303</v>
      </c>
      <c r="O1282" s="74">
        <f t="shared" si="365"/>
        <v>0</v>
      </c>
      <c r="P1282" s="72">
        <f t="shared" si="366"/>
        <v>0</v>
      </c>
      <c r="Q1282" s="74">
        <f t="shared" si="367"/>
        <v>90</v>
      </c>
      <c r="R1282" s="72" t="str">
        <f t="shared" si="368"/>
        <v/>
      </c>
      <c r="S1282" s="72" t="str">
        <f t="shared" si="369"/>
        <v/>
      </c>
      <c r="AI1282" s="23">
        <f>'simulateur tarif OQN'!$B$4</f>
        <v>40</v>
      </c>
      <c r="AJ1282" s="24">
        <f t="shared" si="370"/>
        <v>6162.7800000000007</v>
      </c>
      <c r="AK1282" s="24">
        <f t="shared" si="371"/>
        <v>154.06950000000001</v>
      </c>
      <c r="AM1282" t="str">
        <f t="shared" si="372"/>
        <v>ZONEBASSE</v>
      </c>
      <c r="AN1282" t="str">
        <f t="shared" si="373"/>
        <v>HC</v>
      </c>
      <c r="AO1282" s="20">
        <f t="shared" si="374"/>
        <v>6162.7800000000007</v>
      </c>
      <c r="AP1282" s="20">
        <f t="shared" si="375"/>
        <v>13866.28</v>
      </c>
      <c r="AQ1282" s="20" t="str">
        <f t="shared" si="376"/>
        <v>.</v>
      </c>
      <c r="AR1282" s="20" t="str">
        <f t="shared" si="377"/>
        <v>.</v>
      </c>
      <c r="AS1282" s="20">
        <f t="shared" si="378"/>
        <v>6162.7800000000007</v>
      </c>
      <c r="AT1282" s="20">
        <f t="shared" si="381"/>
        <v>8375.2800000000007</v>
      </c>
      <c r="AU1282" s="20">
        <f t="shared" si="379"/>
        <v>554651.20000000007</v>
      </c>
    </row>
    <row r="1283" spans="1:47" ht="22.5">
      <c r="A1283" s="54">
        <v>1284</v>
      </c>
      <c r="B1283" s="54" t="s">
        <v>2359</v>
      </c>
      <c r="C1283" s="117" t="s">
        <v>2360</v>
      </c>
      <c r="D1283" s="79">
        <v>90</v>
      </c>
      <c r="E1283" s="79">
        <v>90</v>
      </c>
      <c r="F1283" s="80">
        <v>15999.55</v>
      </c>
      <c r="G1283" s="80">
        <v>177.77</v>
      </c>
      <c r="H1283" s="80">
        <v>15999.55</v>
      </c>
      <c r="I1283" s="80" t="s">
        <v>28</v>
      </c>
      <c r="J1283" s="80" t="s">
        <v>28</v>
      </c>
      <c r="K1283" s="80">
        <v>177.77</v>
      </c>
      <c r="L1283" s="73">
        <f t="shared" si="362"/>
        <v>109.82</v>
      </c>
      <c r="M1283" s="118">
        <f t="shared" si="380"/>
        <v>177.77</v>
      </c>
      <c r="N1283" s="72" t="str">
        <f t="shared" si="364"/>
        <v>2303</v>
      </c>
      <c r="O1283" s="74">
        <f t="shared" si="365"/>
        <v>0</v>
      </c>
      <c r="P1283" s="72">
        <f t="shared" si="366"/>
        <v>0</v>
      </c>
      <c r="Q1283" s="74">
        <f t="shared" si="367"/>
        <v>90</v>
      </c>
      <c r="R1283" s="72" t="str">
        <f t="shared" si="368"/>
        <v/>
      </c>
      <c r="S1283" s="72" t="str">
        <f t="shared" si="369"/>
        <v/>
      </c>
      <c r="AI1283" s="23">
        <f>'simulateur tarif OQN'!$B$4</f>
        <v>40</v>
      </c>
      <c r="AJ1283" s="24">
        <f t="shared" si="370"/>
        <v>7111.0499999999993</v>
      </c>
      <c r="AK1283" s="24">
        <f t="shared" si="371"/>
        <v>177.77624999999998</v>
      </c>
      <c r="AM1283" t="str">
        <f t="shared" si="372"/>
        <v>ZONEBASSE</v>
      </c>
      <c r="AN1283" t="str">
        <f t="shared" si="373"/>
        <v>HC</v>
      </c>
      <c r="AO1283" s="20">
        <f t="shared" si="374"/>
        <v>7111.0499999999993</v>
      </c>
      <c r="AP1283" s="20">
        <f t="shared" si="375"/>
        <v>15999.55</v>
      </c>
      <c r="AQ1283" s="20" t="str">
        <f t="shared" si="376"/>
        <v>.</v>
      </c>
      <c r="AR1283" s="20" t="str">
        <f t="shared" si="377"/>
        <v>.</v>
      </c>
      <c r="AS1283" s="20">
        <f t="shared" si="378"/>
        <v>7111.0499999999993</v>
      </c>
      <c r="AT1283" s="20">
        <f t="shared" si="381"/>
        <v>10508.55</v>
      </c>
      <c r="AU1283" s="20">
        <f t="shared" si="379"/>
        <v>639982</v>
      </c>
    </row>
    <row r="1284" spans="1:47">
      <c r="A1284" s="54">
        <v>1285</v>
      </c>
      <c r="B1284" s="54" t="s">
        <v>2361</v>
      </c>
      <c r="C1284" s="55" t="s">
        <v>2362</v>
      </c>
      <c r="D1284" s="79">
        <v>1</v>
      </c>
      <c r="E1284" s="79">
        <v>1</v>
      </c>
      <c r="F1284" s="80" t="s">
        <v>28</v>
      </c>
      <c r="G1284" s="80" t="s">
        <v>28</v>
      </c>
      <c r="H1284" s="80">
        <v>98.83</v>
      </c>
      <c r="I1284" s="80" t="s">
        <v>28</v>
      </c>
      <c r="J1284" s="80" t="s">
        <v>28</v>
      </c>
      <c r="K1284" s="80" t="s">
        <v>28</v>
      </c>
      <c r="L1284" s="73" t="str">
        <f t="shared" ref="L1284:L1347" si="382">IFERROR(VLOOKUP(B1284,$B$1326:$K$2467,6,0),"")</f>
        <v/>
      </c>
      <c r="M1284" s="73" t="str">
        <f t="shared" ref="M1284:M1347" si="383">IFERROR(VLOOKUP($B1284,$B$2468:$K$3603,6,0),"")</f>
        <v/>
      </c>
      <c r="N1284" s="72" t="str">
        <f t="shared" ref="N1284:N1347" si="384">LEFT(B1284,4)</f>
        <v>2309</v>
      </c>
      <c r="O1284" s="74">
        <f t="shared" ref="O1284:O1347" si="385">E1284-D1284</f>
        <v>0</v>
      </c>
      <c r="P1284" s="72">
        <f t="shared" ref="P1284:P1347" si="386">IF(O1284=20,1,0)</f>
        <v>0</v>
      </c>
      <c r="Q1284" s="74">
        <f t="shared" ref="Q1284:Q1347" si="387">D1284</f>
        <v>1</v>
      </c>
      <c r="R1284" s="72" t="str">
        <f t="shared" ref="R1284:R1347" si="388">IF(P1284=1,Q1284+7,"")</f>
        <v/>
      </c>
      <c r="S1284" s="72" t="str">
        <f t="shared" ref="S1284:S1347" si="389">IF(P1284=1,Q1284+14,"")</f>
        <v/>
      </c>
      <c r="AI1284" s="23">
        <f>'simulateur tarif OQN'!$B$4</f>
        <v>40</v>
      </c>
      <c r="AJ1284" s="24">
        <f t="shared" ref="AJ1284:AJ1325" si="390">IF(AN1284="HDJ",AU1284,IF(AM1284="ZONE90",AT1284,IF(AM1284="ZONEBASSE",AO1284,IF(AM1284="ZONEFORF1",AP1284,IF(AM1284="ZONEFORF2",AQ1284,IF(AM1284="ZONEFORF3",AR1284,AS1284))))))</f>
        <v>3953.2</v>
      </c>
      <c r="AK1284" s="24">
        <f t="shared" ref="AK1284:AK1325" si="391">AJ1284/AI1284</f>
        <v>98.83</v>
      </c>
      <c r="AM1284" t="str">
        <f t="shared" ref="AM1284:AM1325" si="392">IF(AI1284&gt;90,"ZONE90",IF(P1284=1,IF(AI1284&lt;D1284,"ZONEBASSE",IF(AI1284&lt;R1284,"ZONEFORF1",IF(AI1284&lt;S1284,"ZONEFORF2",IF(AI1284&lt;E1284,"ZONEFORF3","ZONEHAUTE")))),IF(AI1284&lt;D1284,"ZONEBASSE",IF(AI1284&lt;E1284,"ZONEFORF1","ZONEHAUTE"))))</f>
        <v>ZONEHAUTE</v>
      </c>
      <c r="AN1284" t="str">
        <f t="shared" ref="AN1284:AN1325" si="393">IF(RIGHT(B1284,1)="0","HDJ","HC")</f>
        <v>HDJ</v>
      </c>
      <c r="AO1284" s="20" t="e">
        <f t="shared" ref="AO1284:AO1325" si="394">IF(AI1284&lt;8,M1284*AI1284,F1284-(D1284-AI1284)*G1284)</f>
        <v>#VALUE!</v>
      </c>
      <c r="AP1284" s="20">
        <f t="shared" ref="AP1284:AP1325" si="395">H1284</f>
        <v>98.83</v>
      </c>
      <c r="AQ1284" s="20" t="str">
        <f t="shared" ref="AQ1284:AQ1325" si="396">I1284</f>
        <v>.</v>
      </c>
      <c r="AR1284" s="20" t="str">
        <f t="shared" ref="AR1284:AR1325" si="397">J1284</f>
        <v>.</v>
      </c>
      <c r="AS1284" s="20" t="e">
        <f t="shared" ref="AS1284:AS1325" si="398">IF(P1284=1,J1284+(AI1284-E1284)*K1284,H1284+(AI1284-E1284)*K1284)</f>
        <v>#VALUE!</v>
      </c>
      <c r="AT1284" s="20" t="e">
        <f t="shared" si="381"/>
        <v>#VALUE!</v>
      </c>
      <c r="AU1284" s="20">
        <f t="shared" ref="AU1284:AU1325" si="399">AI1284*H1284</f>
        <v>3953.2</v>
      </c>
    </row>
    <row r="1285" spans="1:47" ht="33.75">
      <c r="A1285" s="54">
        <v>1286</v>
      </c>
      <c r="B1285" s="54" t="s">
        <v>2363</v>
      </c>
      <c r="C1285" s="58" t="s">
        <v>2364</v>
      </c>
      <c r="D1285" s="79">
        <v>15</v>
      </c>
      <c r="E1285" s="79">
        <v>35</v>
      </c>
      <c r="F1285" s="80">
        <v>1714.13</v>
      </c>
      <c r="G1285" s="80">
        <v>114.28</v>
      </c>
      <c r="H1285" s="80">
        <v>1714.13</v>
      </c>
      <c r="I1285" s="80">
        <v>2351.73</v>
      </c>
      <c r="J1285" s="80">
        <v>2942.97</v>
      </c>
      <c r="K1285" s="80">
        <v>82.34</v>
      </c>
      <c r="L1285" s="73">
        <f t="shared" si="382"/>
        <v>87.03</v>
      </c>
      <c r="M1285" s="73">
        <f t="shared" si="383"/>
        <v>103.94</v>
      </c>
      <c r="N1285" s="72" t="str">
        <f t="shared" si="384"/>
        <v>2309</v>
      </c>
      <c r="O1285" s="74">
        <f t="shared" si="385"/>
        <v>20</v>
      </c>
      <c r="P1285" s="72">
        <f t="shared" si="386"/>
        <v>1</v>
      </c>
      <c r="Q1285" s="74">
        <f t="shared" si="387"/>
        <v>15</v>
      </c>
      <c r="R1285" s="72">
        <f t="shared" si="388"/>
        <v>22</v>
      </c>
      <c r="S1285" s="72">
        <f t="shared" si="389"/>
        <v>29</v>
      </c>
      <c r="AI1285" s="23">
        <f>'simulateur tarif OQN'!$B$4</f>
        <v>40</v>
      </c>
      <c r="AJ1285" s="24">
        <f t="shared" si="390"/>
        <v>3354.67</v>
      </c>
      <c r="AK1285" s="24">
        <f t="shared" si="391"/>
        <v>83.866749999999996</v>
      </c>
      <c r="AM1285" t="str">
        <f t="shared" si="392"/>
        <v>ZONEHAUTE</v>
      </c>
      <c r="AN1285" t="str">
        <f t="shared" si="393"/>
        <v>HC</v>
      </c>
      <c r="AO1285" s="20">
        <f t="shared" si="394"/>
        <v>4571.13</v>
      </c>
      <c r="AP1285" s="20">
        <f t="shared" si="395"/>
        <v>1714.13</v>
      </c>
      <c r="AQ1285" s="20">
        <f t="shared" si="396"/>
        <v>2351.73</v>
      </c>
      <c r="AR1285" s="20">
        <f t="shared" si="397"/>
        <v>2942.97</v>
      </c>
      <c r="AS1285" s="20">
        <f t="shared" si="398"/>
        <v>3354.67</v>
      </c>
      <c r="AT1285" s="20">
        <f t="shared" si="381"/>
        <v>3120.17</v>
      </c>
      <c r="AU1285" s="20">
        <f t="shared" si="399"/>
        <v>68565.200000000012</v>
      </c>
    </row>
    <row r="1286" spans="1:47" ht="33.75">
      <c r="A1286" s="54">
        <v>1287</v>
      </c>
      <c r="B1286" s="54" t="s">
        <v>2365</v>
      </c>
      <c r="C1286" s="58" t="s">
        <v>2366</v>
      </c>
      <c r="D1286" s="79">
        <v>29</v>
      </c>
      <c r="E1286" s="79">
        <v>35</v>
      </c>
      <c r="F1286" s="80">
        <v>3031.51</v>
      </c>
      <c r="G1286" s="80">
        <v>94.1</v>
      </c>
      <c r="H1286" s="80">
        <v>3031.51</v>
      </c>
      <c r="I1286" s="80" t="s">
        <v>28</v>
      </c>
      <c r="J1286" s="80" t="s">
        <v>28</v>
      </c>
      <c r="K1286" s="80">
        <v>100.38</v>
      </c>
      <c r="L1286" s="73">
        <f t="shared" si="382"/>
        <v>87.03</v>
      </c>
      <c r="M1286" s="73">
        <f t="shared" si="383"/>
        <v>103.94</v>
      </c>
      <c r="N1286" s="72" t="str">
        <f t="shared" si="384"/>
        <v>2309</v>
      </c>
      <c r="O1286" s="74">
        <f t="shared" si="385"/>
        <v>6</v>
      </c>
      <c r="P1286" s="72">
        <f t="shared" si="386"/>
        <v>0</v>
      </c>
      <c r="Q1286" s="74">
        <f t="shared" si="387"/>
        <v>29</v>
      </c>
      <c r="R1286" s="72" t="str">
        <f t="shared" si="388"/>
        <v/>
      </c>
      <c r="S1286" s="72" t="str">
        <f t="shared" si="389"/>
        <v/>
      </c>
      <c r="AI1286" s="23">
        <f>'simulateur tarif OQN'!$B$4</f>
        <v>40</v>
      </c>
      <c r="AJ1286" s="24">
        <f t="shared" si="390"/>
        <v>3533.4100000000003</v>
      </c>
      <c r="AK1286" s="24">
        <f t="shared" si="391"/>
        <v>88.335250000000002</v>
      </c>
      <c r="AM1286" t="str">
        <f t="shared" si="392"/>
        <v>ZONEHAUTE</v>
      </c>
      <c r="AN1286" t="str">
        <f t="shared" si="393"/>
        <v>HC</v>
      </c>
      <c r="AO1286" s="20">
        <f t="shared" si="394"/>
        <v>4066.61</v>
      </c>
      <c r="AP1286" s="20">
        <f t="shared" si="395"/>
        <v>3031.51</v>
      </c>
      <c r="AQ1286" s="20" t="str">
        <f t="shared" si="396"/>
        <v>.</v>
      </c>
      <c r="AR1286" s="20" t="str">
        <f t="shared" si="397"/>
        <v>.</v>
      </c>
      <c r="AS1286" s="20">
        <f t="shared" si="398"/>
        <v>3533.4100000000003</v>
      </c>
      <c r="AT1286" s="20">
        <f t="shared" si="381"/>
        <v>4200.91</v>
      </c>
      <c r="AU1286" s="20">
        <f t="shared" si="399"/>
        <v>121260.40000000001</v>
      </c>
    </row>
    <row r="1287" spans="1:47" ht="33.75">
      <c r="A1287" s="54">
        <v>1288</v>
      </c>
      <c r="B1287" s="54" t="s">
        <v>2367</v>
      </c>
      <c r="C1287" s="58" t="s">
        <v>2368</v>
      </c>
      <c r="D1287" s="79">
        <v>15</v>
      </c>
      <c r="E1287" s="79">
        <v>35</v>
      </c>
      <c r="F1287" s="80">
        <v>2155.79</v>
      </c>
      <c r="G1287" s="80">
        <v>143.72</v>
      </c>
      <c r="H1287" s="80">
        <v>2155.79</v>
      </c>
      <c r="I1287" s="80">
        <v>2821.15</v>
      </c>
      <c r="J1287" s="80">
        <v>3641.89</v>
      </c>
      <c r="K1287" s="80">
        <v>99.67</v>
      </c>
      <c r="L1287" s="73">
        <f t="shared" si="382"/>
        <v>87.03</v>
      </c>
      <c r="M1287" s="73">
        <f t="shared" si="383"/>
        <v>103.94</v>
      </c>
      <c r="N1287" s="72" t="str">
        <f t="shared" si="384"/>
        <v>2309</v>
      </c>
      <c r="O1287" s="74">
        <f t="shared" si="385"/>
        <v>20</v>
      </c>
      <c r="P1287" s="72">
        <f t="shared" si="386"/>
        <v>1</v>
      </c>
      <c r="Q1287" s="74">
        <f t="shared" si="387"/>
        <v>15</v>
      </c>
      <c r="R1287" s="72">
        <f t="shared" si="388"/>
        <v>22</v>
      </c>
      <c r="S1287" s="72">
        <f t="shared" si="389"/>
        <v>29</v>
      </c>
      <c r="AI1287" s="23">
        <f>'simulateur tarif OQN'!$B$4</f>
        <v>40</v>
      </c>
      <c r="AJ1287" s="24">
        <f t="shared" si="390"/>
        <v>4140.24</v>
      </c>
      <c r="AK1287" s="24">
        <f t="shared" si="391"/>
        <v>103.506</v>
      </c>
      <c r="AM1287" t="str">
        <f t="shared" si="392"/>
        <v>ZONEHAUTE</v>
      </c>
      <c r="AN1287" t="str">
        <f t="shared" si="393"/>
        <v>HC</v>
      </c>
      <c r="AO1287" s="20">
        <f t="shared" si="394"/>
        <v>5748.79</v>
      </c>
      <c r="AP1287" s="20">
        <f t="shared" si="395"/>
        <v>2155.79</v>
      </c>
      <c r="AQ1287" s="20">
        <f t="shared" si="396"/>
        <v>2821.15</v>
      </c>
      <c r="AR1287" s="20">
        <f t="shared" si="397"/>
        <v>3641.89</v>
      </c>
      <c r="AS1287" s="20">
        <f t="shared" si="398"/>
        <v>4140.24</v>
      </c>
      <c r="AT1287" s="20">
        <f t="shared" si="381"/>
        <v>4772.24</v>
      </c>
      <c r="AU1287" s="20">
        <f t="shared" si="399"/>
        <v>86231.6</v>
      </c>
    </row>
    <row r="1288" spans="1:47" ht="33.75">
      <c r="A1288" s="54">
        <v>1289</v>
      </c>
      <c r="B1288" s="54" t="s">
        <v>2369</v>
      </c>
      <c r="C1288" s="58" t="s">
        <v>2370</v>
      </c>
      <c r="D1288" s="79">
        <v>29</v>
      </c>
      <c r="E1288" s="79">
        <v>35</v>
      </c>
      <c r="F1288" s="80">
        <v>3646.55</v>
      </c>
      <c r="G1288" s="80">
        <v>106.48</v>
      </c>
      <c r="H1288" s="80">
        <v>3646.55</v>
      </c>
      <c r="I1288" s="80" t="s">
        <v>28</v>
      </c>
      <c r="J1288" s="80" t="s">
        <v>28</v>
      </c>
      <c r="K1288" s="80">
        <v>100.34</v>
      </c>
      <c r="L1288" s="73">
        <f t="shared" si="382"/>
        <v>87.03</v>
      </c>
      <c r="M1288" s="73">
        <f t="shared" si="383"/>
        <v>103.94</v>
      </c>
      <c r="N1288" s="72" t="str">
        <f t="shared" si="384"/>
        <v>2309</v>
      </c>
      <c r="O1288" s="74">
        <f t="shared" si="385"/>
        <v>6</v>
      </c>
      <c r="P1288" s="72">
        <f t="shared" si="386"/>
        <v>0</v>
      </c>
      <c r="Q1288" s="74">
        <f t="shared" si="387"/>
        <v>29</v>
      </c>
      <c r="R1288" s="72" t="str">
        <f t="shared" si="388"/>
        <v/>
      </c>
      <c r="S1288" s="72" t="str">
        <f t="shared" si="389"/>
        <v/>
      </c>
      <c r="AI1288" s="23">
        <f>'simulateur tarif OQN'!$B$4</f>
        <v>40</v>
      </c>
      <c r="AJ1288" s="24">
        <f t="shared" si="390"/>
        <v>4148.25</v>
      </c>
      <c r="AK1288" s="24">
        <f t="shared" si="391"/>
        <v>103.70625</v>
      </c>
      <c r="AM1288" t="str">
        <f t="shared" si="392"/>
        <v>ZONEHAUTE</v>
      </c>
      <c r="AN1288" t="str">
        <f t="shared" si="393"/>
        <v>HC</v>
      </c>
      <c r="AO1288" s="20">
        <f t="shared" si="394"/>
        <v>4817.83</v>
      </c>
      <c r="AP1288" s="20">
        <f t="shared" si="395"/>
        <v>3646.55</v>
      </c>
      <c r="AQ1288" s="20" t="str">
        <f t="shared" si="396"/>
        <v>.</v>
      </c>
      <c r="AR1288" s="20" t="str">
        <f t="shared" si="397"/>
        <v>.</v>
      </c>
      <c r="AS1288" s="20">
        <f t="shared" si="398"/>
        <v>4148.25</v>
      </c>
      <c r="AT1288" s="20">
        <f t="shared" si="381"/>
        <v>4813.75</v>
      </c>
      <c r="AU1288" s="20">
        <f t="shared" si="399"/>
        <v>145862</v>
      </c>
    </row>
    <row r="1289" spans="1:47" ht="33.75">
      <c r="A1289" s="54">
        <v>1290</v>
      </c>
      <c r="B1289" s="54" t="s">
        <v>2371</v>
      </c>
      <c r="C1289" s="58" t="s">
        <v>2372</v>
      </c>
      <c r="D1289" s="79">
        <v>15</v>
      </c>
      <c r="E1289" s="79">
        <v>35</v>
      </c>
      <c r="F1289" s="80">
        <v>2016.05</v>
      </c>
      <c r="G1289" s="80">
        <v>134.4</v>
      </c>
      <c r="H1289" s="80">
        <v>2016.05</v>
      </c>
      <c r="I1289" s="80">
        <v>2675.49</v>
      </c>
      <c r="J1289" s="80">
        <v>3326.48</v>
      </c>
      <c r="K1289" s="80">
        <v>86.04</v>
      </c>
      <c r="L1289" s="73">
        <f t="shared" si="382"/>
        <v>87.03</v>
      </c>
      <c r="M1289" s="73">
        <f t="shared" si="383"/>
        <v>103.94</v>
      </c>
      <c r="N1289" s="72" t="str">
        <f t="shared" si="384"/>
        <v>2309</v>
      </c>
      <c r="O1289" s="74">
        <f t="shared" si="385"/>
        <v>20</v>
      </c>
      <c r="P1289" s="72">
        <f t="shared" si="386"/>
        <v>1</v>
      </c>
      <c r="Q1289" s="74">
        <f t="shared" si="387"/>
        <v>15</v>
      </c>
      <c r="R1289" s="72">
        <f t="shared" si="388"/>
        <v>22</v>
      </c>
      <c r="S1289" s="72">
        <f t="shared" si="389"/>
        <v>29</v>
      </c>
      <c r="AI1289" s="23">
        <f>'simulateur tarif OQN'!$B$4</f>
        <v>40</v>
      </c>
      <c r="AJ1289" s="24">
        <f t="shared" si="390"/>
        <v>3756.6800000000003</v>
      </c>
      <c r="AK1289" s="24">
        <f t="shared" si="391"/>
        <v>93.917000000000002</v>
      </c>
      <c r="AM1289" t="str">
        <f t="shared" si="392"/>
        <v>ZONEHAUTE</v>
      </c>
      <c r="AN1289" t="str">
        <f t="shared" si="393"/>
        <v>HC</v>
      </c>
      <c r="AO1289" s="20">
        <f t="shared" si="394"/>
        <v>5376.05</v>
      </c>
      <c r="AP1289" s="20">
        <f t="shared" si="395"/>
        <v>2016.05</v>
      </c>
      <c r="AQ1289" s="20">
        <f t="shared" si="396"/>
        <v>2675.49</v>
      </c>
      <c r="AR1289" s="20">
        <f t="shared" si="397"/>
        <v>3326.48</v>
      </c>
      <c r="AS1289" s="20">
        <f t="shared" si="398"/>
        <v>3756.6800000000003</v>
      </c>
      <c r="AT1289" s="20">
        <f t="shared" si="381"/>
        <v>3707.1800000000003</v>
      </c>
      <c r="AU1289" s="20">
        <f t="shared" si="399"/>
        <v>80642</v>
      </c>
    </row>
    <row r="1290" spans="1:47" ht="33.75">
      <c r="A1290" s="54">
        <v>1291</v>
      </c>
      <c r="B1290" s="54" t="s">
        <v>2373</v>
      </c>
      <c r="C1290" s="58" t="s">
        <v>2374</v>
      </c>
      <c r="D1290" s="79">
        <v>43</v>
      </c>
      <c r="E1290" s="79">
        <v>49</v>
      </c>
      <c r="F1290" s="80">
        <v>4428.67</v>
      </c>
      <c r="G1290" s="80">
        <v>78.73</v>
      </c>
      <c r="H1290" s="80">
        <v>4428.67</v>
      </c>
      <c r="I1290" s="80" t="s">
        <v>28</v>
      </c>
      <c r="J1290" s="80" t="s">
        <v>28</v>
      </c>
      <c r="K1290" s="80">
        <v>95.2</v>
      </c>
      <c r="L1290" s="73">
        <f t="shared" si="382"/>
        <v>87.03</v>
      </c>
      <c r="M1290" s="73">
        <f t="shared" si="383"/>
        <v>103.94</v>
      </c>
      <c r="N1290" s="72" t="str">
        <f t="shared" si="384"/>
        <v>2309</v>
      </c>
      <c r="O1290" s="74">
        <f t="shared" si="385"/>
        <v>6</v>
      </c>
      <c r="P1290" s="72">
        <f t="shared" si="386"/>
        <v>0</v>
      </c>
      <c r="Q1290" s="74">
        <f t="shared" si="387"/>
        <v>43</v>
      </c>
      <c r="R1290" s="72" t="str">
        <f t="shared" si="388"/>
        <v/>
      </c>
      <c r="S1290" s="72" t="str">
        <f t="shared" si="389"/>
        <v/>
      </c>
      <c r="AI1290" s="23">
        <f>'simulateur tarif OQN'!$B$4</f>
        <v>40</v>
      </c>
      <c r="AJ1290" s="24">
        <f t="shared" si="390"/>
        <v>4192.4800000000005</v>
      </c>
      <c r="AK1290" s="24">
        <f t="shared" si="391"/>
        <v>104.81200000000001</v>
      </c>
      <c r="AM1290" t="str">
        <f t="shared" si="392"/>
        <v>ZONEBASSE</v>
      </c>
      <c r="AN1290" t="str">
        <f t="shared" si="393"/>
        <v>HC</v>
      </c>
      <c r="AO1290" s="20">
        <f t="shared" si="394"/>
        <v>4192.4800000000005</v>
      </c>
      <c r="AP1290" s="20">
        <f t="shared" si="395"/>
        <v>4428.67</v>
      </c>
      <c r="AQ1290" s="20" t="str">
        <f t="shared" si="396"/>
        <v>.</v>
      </c>
      <c r="AR1290" s="20" t="str">
        <f t="shared" si="397"/>
        <v>.</v>
      </c>
      <c r="AS1290" s="20">
        <f t="shared" si="398"/>
        <v>3571.87</v>
      </c>
      <c r="AT1290" s="20">
        <f t="shared" si="381"/>
        <v>3980.3700000000008</v>
      </c>
      <c r="AU1290" s="20">
        <f t="shared" si="399"/>
        <v>177146.8</v>
      </c>
    </row>
    <row r="1291" spans="1:47" ht="33.75">
      <c r="A1291" s="54">
        <v>1292</v>
      </c>
      <c r="B1291" s="54" t="s">
        <v>2375</v>
      </c>
      <c r="C1291" s="58" t="s">
        <v>2376</v>
      </c>
      <c r="D1291" s="79">
        <v>29</v>
      </c>
      <c r="E1291" s="79">
        <v>35</v>
      </c>
      <c r="F1291" s="80">
        <v>2666.92</v>
      </c>
      <c r="G1291" s="80">
        <v>91.96</v>
      </c>
      <c r="H1291" s="80">
        <v>2666.92</v>
      </c>
      <c r="I1291" s="80" t="s">
        <v>28</v>
      </c>
      <c r="J1291" s="80" t="s">
        <v>28</v>
      </c>
      <c r="K1291" s="80">
        <v>84.27</v>
      </c>
      <c r="L1291" s="73">
        <f t="shared" si="382"/>
        <v>81.44</v>
      </c>
      <c r="M1291" s="73">
        <f t="shared" si="383"/>
        <v>103.94</v>
      </c>
      <c r="N1291" s="72" t="str">
        <f t="shared" si="384"/>
        <v>2309</v>
      </c>
      <c r="O1291" s="74">
        <f t="shared" si="385"/>
        <v>6</v>
      </c>
      <c r="P1291" s="72">
        <f t="shared" si="386"/>
        <v>0</v>
      </c>
      <c r="Q1291" s="74">
        <f t="shared" si="387"/>
        <v>29</v>
      </c>
      <c r="R1291" s="72" t="str">
        <f t="shared" si="388"/>
        <v/>
      </c>
      <c r="S1291" s="72" t="str">
        <f t="shared" si="389"/>
        <v/>
      </c>
      <c r="AI1291" s="23">
        <f>'simulateur tarif OQN'!$B$4</f>
        <v>40</v>
      </c>
      <c r="AJ1291" s="24">
        <f t="shared" si="390"/>
        <v>3088.27</v>
      </c>
      <c r="AK1291" s="24">
        <f t="shared" si="391"/>
        <v>77.20675</v>
      </c>
      <c r="AM1291" t="str">
        <f t="shared" si="392"/>
        <v>ZONEHAUTE</v>
      </c>
      <c r="AN1291" t="str">
        <f t="shared" si="393"/>
        <v>HC</v>
      </c>
      <c r="AO1291" s="20">
        <f t="shared" si="394"/>
        <v>3678.48</v>
      </c>
      <c r="AP1291" s="20">
        <f t="shared" si="395"/>
        <v>2666.92</v>
      </c>
      <c r="AQ1291" s="20" t="str">
        <f t="shared" si="396"/>
        <v>.</v>
      </c>
      <c r="AR1291" s="20" t="str">
        <f t="shared" si="397"/>
        <v>.</v>
      </c>
      <c r="AS1291" s="20">
        <f t="shared" si="398"/>
        <v>3088.27</v>
      </c>
      <c r="AT1291" s="20">
        <f t="shared" si="381"/>
        <v>3229.7699999999995</v>
      </c>
      <c r="AU1291" s="20">
        <f t="shared" si="399"/>
        <v>106676.8</v>
      </c>
    </row>
    <row r="1292" spans="1:47" ht="33.75">
      <c r="A1292" s="54">
        <v>1293</v>
      </c>
      <c r="B1292" s="54" t="s">
        <v>2377</v>
      </c>
      <c r="C1292" s="58" t="s">
        <v>2378</v>
      </c>
      <c r="D1292" s="79">
        <v>36</v>
      </c>
      <c r="E1292" s="79">
        <v>42</v>
      </c>
      <c r="F1292" s="80">
        <v>2775.91</v>
      </c>
      <c r="G1292" s="80">
        <v>77.11</v>
      </c>
      <c r="H1292" s="80">
        <v>2775.91</v>
      </c>
      <c r="I1292" s="80" t="s">
        <v>28</v>
      </c>
      <c r="J1292" s="80" t="s">
        <v>28</v>
      </c>
      <c r="K1292" s="80">
        <v>70.72</v>
      </c>
      <c r="L1292" s="73">
        <f t="shared" si="382"/>
        <v>81.44</v>
      </c>
      <c r="M1292" s="73">
        <f t="shared" si="383"/>
        <v>103.94</v>
      </c>
      <c r="N1292" s="72" t="str">
        <f t="shared" si="384"/>
        <v>2309</v>
      </c>
      <c r="O1292" s="74">
        <f t="shared" si="385"/>
        <v>6</v>
      </c>
      <c r="P1292" s="72">
        <f t="shared" si="386"/>
        <v>0</v>
      </c>
      <c r="Q1292" s="74">
        <f t="shared" si="387"/>
        <v>36</v>
      </c>
      <c r="R1292" s="72" t="str">
        <f t="shared" si="388"/>
        <v/>
      </c>
      <c r="S1292" s="72" t="str">
        <f t="shared" si="389"/>
        <v/>
      </c>
      <c r="AI1292" s="23">
        <f>'simulateur tarif OQN'!$B$4</f>
        <v>40</v>
      </c>
      <c r="AJ1292" s="24">
        <f t="shared" si="390"/>
        <v>2775.91</v>
      </c>
      <c r="AK1292" s="24">
        <f t="shared" si="391"/>
        <v>69.397750000000002</v>
      </c>
      <c r="AM1292" t="str">
        <f t="shared" si="392"/>
        <v>ZONEFORF1</v>
      </c>
      <c r="AN1292" t="str">
        <f t="shared" si="393"/>
        <v>HC</v>
      </c>
      <c r="AO1292" s="20">
        <f t="shared" si="394"/>
        <v>3084.35</v>
      </c>
      <c r="AP1292" s="20">
        <f t="shared" si="395"/>
        <v>2775.91</v>
      </c>
      <c r="AQ1292" s="20" t="str">
        <f t="shared" si="396"/>
        <v>.</v>
      </c>
      <c r="AR1292" s="20" t="str">
        <f t="shared" si="397"/>
        <v>.</v>
      </c>
      <c r="AS1292" s="20">
        <f t="shared" si="398"/>
        <v>2634.47</v>
      </c>
      <c r="AT1292" s="20">
        <f t="shared" si="381"/>
        <v>2098.4699999999993</v>
      </c>
      <c r="AU1292" s="20">
        <f t="shared" si="399"/>
        <v>111036.4</v>
      </c>
    </row>
    <row r="1293" spans="1:47" ht="33.75">
      <c r="A1293" s="54">
        <v>1294</v>
      </c>
      <c r="B1293" s="54" t="s">
        <v>2379</v>
      </c>
      <c r="C1293" s="58" t="s">
        <v>2380</v>
      </c>
      <c r="D1293" s="79">
        <v>29</v>
      </c>
      <c r="E1293" s="79">
        <v>35</v>
      </c>
      <c r="F1293" s="80">
        <v>2774.94</v>
      </c>
      <c r="G1293" s="80">
        <v>95.69</v>
      </c>
      <c r="H1293" s="80">
        <v>2774.94</v>
      </c>
      <c r="I1293" s="80" t="s">
        <v>28</v>
      </c>
      <c r="J1293" s="80" t="s">
        <v>28</v>
      </c>
      <c r="K1293" s="80">
        <v>87.81</v>
      </c>
      <c r="L1293" s="73">
        <f t="shared" si="382"/>
        <v>81.44</v>
      </c>
      <c r="M1293" s="73">
        <f t="shared" si="383"/>
        <v>103.94</v>
      </c>
      <c r="N1293" s="72" t="str">
        <f t="shared" si="384"/>
        <v>2309</v>
      </c>
      <c r="O1293" s="74">
        <f t="shared" si="385"/>
        <v>6</v>
      </c>
      <c r="P1293" s="72">
        <f t="shared" si="386"/>
        <v>0</v>
      </c>
      <c r="Q1293" s="74">
        <f t="shared" si="387"/>
        <v>29</v>
      </c>
      <c r="R1293" s="72" t="str">
        <f t="shared" si="388"/>
        <v/>
      </c>
      <c r="S1293" s="72" t="str">
        <f t="shared" si="389"/>
        <v/>
      </c>
      <c r="AI1293" s="23">
        <f>'simulateur tarif OQN'!$B$4</f>
        <v>40</v>
      </c>
      <c r="AJ1293" s="24">
        <f t="shared" si="390"/>
        <v>3213.9900000000002</v>
      </c>
      <c r="AK1293" s="24">
        <f t="shared" si="391"/>
        <v>80.34975</v>
      </c>
      <c r="AM1293" t="str">
        <f t="shared" si="392"/>
        <v>ZONEHAUTE</v>
      </c>
      <c r="AN1293" t="str">
        <f t="shared" si="393"/>
        <v>HC</v>
      </c>
      <c r="AO1293" s="20">
        <f t="shared" si="394"/>
        <v>3827.5299999999997</v>
      </c>
      <c r="AP1293" s="20">
        <f t="shared" si="395"/>
        <v>2774.94</v>
      </c>
      <c r="AQ1293" s="20" t="str">
        <f t="shared" si="396"/>
        <v>.</v>
      </c>
      <c r="AR1293" s="20" t="str">
        <f t="shared" si="397"/>
        <v>.</v>
      </c>
      <c r="AS1293" s="20">
        <f t="shared" si="398"/>
        <v>3213.9900000000002</v>
      </c>
      <c r="AT1293" s="20">
        <f t="shared" si="381"/>
        <v>3532.49</v>
      </c>
      <c r="AU1293" s="20">
        <f t="shared" si="399"/>
        <v>110997.6</v>
      </c>
    </row>
    <row r="1294" spans="1:47" ht="33.75">
      <c r="A1294" s="54">
        <v>1295</v>
      </c>
      <c r="B1294" s="54" t="s">
        <v>2381</v>
      </c>
      <c r="C1294" s="58" t="s">
        <v>2382</v>
      </c>
      <c r="D1294" s="79">
        <v>36</v>
      </c>
      <c r="E1294" s="79">
        <v>42</v>
      </c>
      <c r="F1294" s="80">
        <v>3513.68</v>
      </c>
      <c r="G1294" s="80">
        <v>97.6</v>
      </c>
      <c r="H1294" s="80">
        <v>3513.68</v>
      </c>
      <c r="I1294" s="80" t="s">
        <v>28</v>
      </c>
      <c r="J1294" s="80" t="s">
        <v>28</v>
      </c>
      <c r="K1294" s="80">
        <v>87.84</v>
      </c>
      <c r="L1294" s="73">
        <f t="shared" si="382"/>
        <v>81.44</v>
      </c>
      <c r="M1294" s="73">
        <f t="shared" si="383"/>
        <v>103.94</v>
      </c>
      <c r="N1294" s="72" t="str">
        <f t="shared" si="384"/>
        <v>2309</v>
      </c>
      <c r="O1294" s="74">
        <f t="shared" si="385"/>
        <v>6</v>
      </c>
      <c r="P1294" s="72">
        <f t="shared" si="386"/>
        <v>0</v>
      </c>
      <c r="Q1294" s="74">
        <f t="shared" si="387"/>
        <v>36</v>
      </c>
      <c r="R1294" s="72" t="str">
        <f t="shared" si="388"/>
        <v/>
      </c>
      <c r="S1294" s="72" t="str">
        <f t="shared" si="389"/>
        <v/>
      </c>
      <c r="AI1294" s="23">
        <f>'simulateur tarif OQN'!$B$4</f>
        <v>40</v>
      </c>
      <c r="AJ1294" s="24">
        <f t="shared" si="390"/>
        <v>3513.68</v>
      </c>
      <c r="AK1294" s="24">
        <f t="shared" si="391"/>
        <v>87.841999999999999</v>
      </c>
      <c r="AM1294" t="str">
        <f t="shared" si="392"/>
        <v>ZONEFORF1</v>
      </c>
      <c r="AN1294" t="str">
        <f t="shared" si="393"/>
        <v>HC</v>
      </c>
      <c r="AO1294" s="20">
        <f t="shared" si="394"/>
        <v>3904.08</v>
      </c>
      <c r="AP1294" s="20">
        <f t="shared" si="395"/>
        <v>3513.68</v>
      </c>
      <c r="AQ1294" s="20" t="str">
        <f t="shared" si="396"/>
        <v>.</v>
      </c>
      <c r="AR1294" s="20" t="str">
        <f t="shared" si="397"/>
        <v>.</v>
      </c>
      <c r="AS1294" s="20">
        <f t="shared" si="398"/>
        <v>3338</v>
      </c>
      <c r="AT1294" s="20">
        <f t="shared" si="381"/>
        <v>3658</v>
      </c>
      <c r="AU1294" s="20">
        <f t="shared" si="399"/>
        <v>140547.19999999998</v>
      </c>
    </row>
    <row r="1295" spans="1:47" ht="33.75">
      <c r="A1295" s="54">
        <v>1296</v>
      </c>
      <c r="B1295" s="54" t="s">
        <v>2383</v>
      </c>
      <c r="C1295" s="58" t="s">
        <v>2384</v>
      </c>
      <c r="D1295" s="79">
        <v>29</v>
      </c>
      <c r="E1295" s="79">
        <v>35</v>
      </c>
      <c r="F1295" s="80">
        <v>2598.58</v>
      </c>
      <c r="G1295" s="80">
        <v>89.61</v>
      </c>
      <c r="H1295" s="80">
        <v>2598.58</v>
      </c>
      <c r="I1295" s="80" t="s">
        <v>28</v>
      </c>
      <c r="J1295" s="80" t="s">
        <v>28</v>
      </c>
      <c r="K1295" s="80">
        <v>82.36</v>
      </c>
      <c r="L1295" s="73">
        <f t="shared" si="382"/>
        <v>81.44</v>
      </c>
      <c r="M1295" s="73">
        <f t="shared" si="383"/>
        <v>103.94</v>
      </c>
      <c r="N1295" s="72" t="str">
        <f t="shared" si="384"/>
        <v>2309</v>
      </c>
      <c r="O1295" s="74">
        <f t="shared" si="385"/>
        <v>6</v>
      </c>
      <c r="P1295" s="72">
        <f t="shared" si="386"/>
        <v>0</v>
      </c>
      <c r="Q1295" s="74">
        <f t="shared" si="387"/>
        <v>29</v>
      </c>
      <c r="R1295" s="72" t="str">
        <f t="shared" si="388"/>
        <v/>
      </c>
      <c r="S1295" s="72" t="str">
        <f t="shared" si="389"/>
        <v/>
      </c>
      <c r="AI1295" s="23">
        <f>'simulateur tarif OQN'!$B$4</f>
        <v>40</v>
      </c>
      <c r="AJ1295" s="24">
        <f t="shared" si="390"/>
        <v>3010.38</v>
      </c>
      <c r="AK1295" s="24">
        <f t="shared" si="391"/>
        <v>75.259500000000003</v>
      </c>
      <c r="AM1295" t="str">
        <f t="shared" si="392"/>
        <v>ZONEHAUTE</v>
      </c>
      <c r="AN1295" t="str">
        <f t="shared" si="393"/>
        <v>HC</v>
      </c>
      <c r="AO1295" s="20">
        <f t="shared" si="394"/>
        <v>3584.29</v>
      </c>
      <c r="AP1295" s="20">
        <f t="shared" si="395"/>
        <v>2598.58</v>
      </c>
      <c r="AQ1295" s="20" t="str">
        <f t="shared" si="396"/>
        <v>.</v>
      </c>
      <c r="AR1295" s="20" t="str">
        <f t="shared" si="397"/>
        <v>.</v>
      </c>
      <c r="AS1295" s="20">
        <f t="shared" si="398"/>
        <v>3010.38</v>
      </c>
      <c r="AT1295" s="20">
        <f t="shared" si="381"/>
        <v>3056.38</v>
      </c>
      <c r="AU1295" s="20">
        <f t="shared" si="399"/>
        <v>103943.2</v>
      </c>
    </row>
    <row r="1296" spans="1:47" ht="33.75">
      <c r="A1296" s="54">
        <v>1297</v>
      </c>
      <c r="B1296" s="54" t="s">
        <v>2385</v>
      </c>
      <c r="C1296" s="58" t="s">
        <v>2386</v>
      </c>
      <c r="D1296" s="79">
        <v>50</v>
      </c>
      <c r="E1296" s="79">
        <v>56</v>
      </c>
      <c r="F1296" s="80">
        <v>4756.24</v>
      </c>
      <c r="G1296" s="80">
        <v>95.12</v>
      </c>
      <c r="H1296" s="80">
        <v>4756.24</v>
      </c>
      <c r="I1296" s="80" t="s">
        <v>28</v>
      </c>
      <c r="J1296" s="80" t="s">
        <v>28</v>
      </c>
      <c r="K1296" s="80">
        <v>91.47</v>
      </c>
      <c r="L1296" s="73">
        <f t="shared" si="382"/>
        <v>81.44</v>
      </c>
      <c r="M1296" s="73">
        <f t="shared" si="383"/>
        <v>103.94</v>
      </c>
      <c r="N1296" s="72" t="str">
        <f t="shared" si="384"/>
        <v>2309</v>
      </c>
      <c r="O1296" s="74">
        <f t="shared" si="385"/>
        <v>6</v>
      </c>
      <c r="P1296" s="72">
        <f t="shared" si="386"/>
        <v>0</v>
      </c>
      <c r="Q1296" s="74">
        <f t="shared" si="387"/>
        <v>50</v>
      </c>
      <c r="R1296" s="72" t="str">
        <f t="shared" si="388"/>
        <v/>
      </c>
      <c r="S1296" s="72" t="str">
        <f t="shared" si="389"/>
        <v/>
      </c>
      <c r="AI1296" s="23">
        <f>'simulateur tarif OQN'!$B$4</f>
        <v>40</v>
      </c>
      <c r="AJ1296" s="24">
        <f t="shared" si="390"/>
        <v>3805.04</v>
      </c>
      <c r="AK1296" s="24">
        <f t="shared" si="391"/>
        <v>95.126000000000005</v>
      </c>
      <c r="AM1296" t="str">
        <f t="shared" si="392"/>
        <v>ZONEBASSE</v>
      </c>
      <c r="AN1296" t="str">
        <f t="shared" si="393"/>
        <v>HC</v>
      </c>
      <c r="AO1296" s="20">
        <f t="shared" si="394"/>
        <v>3805.04</v>
      </c>
      <c r="AP1296" s="20">
        <f t="shared" si="395"/>
        <v>4756.24</v>
      </c>
      <c r="AQ1296" s="20" t="str">
        <f t="shared" si="396"/>
        <v>.</v>
      </c>
      <c r="AR1296" s="20" t="str">
        <f t="shared" si="397"/>
        <v>.</v>
      </c>
      <c r="AS1296" s="20">
        <f t="shared" si="398"/>
        <v>3292.72</v>
      </c>
      <c r="AT1296" s="20">
        <f t="shared" si="381"/>
        <v>3794.2199999999993</v>
      </c>
      <c r="AU1296" s="20">
        <f t="shared" si="399"/>
        <v>190249.59999999998</v>
      </c>
    </row>
    <row r="1297" spans="1:47" ht="22.5">
      <c r="A1297" s="54">
        <v>1298</v>
      </c>
      <c r="B1297" s="54" t="s">
        <v>2387</v>
      </c>
      <c r="C1297" s="58" t="s">
        <v>2388</v>
      </c>
      <c r="D1297" s="79">
        <v>1</v>
      </c>
      <c r="E1297" s="79">
        <v>1</v>
      </c>
      <c r="F1297" s="80" t="s">
        <v>28</v>
      </c>
      <c r="G1297" s="80" t="s">
        <v>28</v>
      </c>
      <c r="H1297" s="80">
        <v>88.03</v>
      </c>
      <c r="I1297" s="80" t="s">
        <v>28</v>
      </c>
      <c r="J1297" s="80" t="s">
        <v>28</v>
      </c>
      <c r="K1297" s="80" t="s">
        <v>28</v>
      </c>
      <c r="L1297" s="73" t="str">
        <f t="shared" si="382"/>
        <v/>
      </c>
      <c r="M1297" s="73" t="str">
        <f t="shared" si="383"/>
        <v/>
      </c>
      <c r="N1297" s="72" t="str">
        <f t="shared" si="384"/>
        <v>2315</v>
      </c>
      <c r="O1297" s="74">
        <f t="shared" si="385"/>
        <v>0</v>
      </c>
      <c r="P1297" s="72">
        <f t="shared" si="386"/>
        <v>0</v>
      </c>
      <c r="Q1297" s="74">
        <f t="shared" si="387"/>
        <v>1</v>
      </c>
      <c r="R1297" s="72" t="str">
        <f t="shared" si="388"/>
        <v/>
      </c>
      <c r="S1297" s="72" t="str">
        <f t="shared" si="389"/>
        <v/>
      </c>
      <c r="AI1297" s="23">
        <f>'simulateur tarif OQN'!$B$4</f>
        <v>40</v>
      </c>
      <c r="AJ1297" s="24">
        <f t="shared" si="390"/>
        <v>3521.2</v>
      </c>
      <c r="AK1297" s="24">
        <f t="shared" si="391"/>
        <v>88.03</v>
      </c>
      <c r="AM1297" t="str">
        <f t="shared" si="392"/>
        <v>ZONEHAUTE</v>
      </c>
      <c r="AN1297" t="str">
        <f t="shared" si="393"/>
        <v>HDJ</v>
      </c>
      <c r="AO1297" s="20" t="e">
        <f t="shared" si="394"/>
        <v>#VALUE!</v>
      </c>
      <c r="AP1297" s="20">
        <f t="shared" si="395"/>
        <v>88.03</v>
      </c>
      <c r="AQ1297" s="20" t="str">
        <f t="shared" si="396"/>
        <v>.</v>
      </c>
      <c r="AR1297" s="20" t="str">
        <f t="shared" si="397"/>
        <v>.</v>
      </c>
      <c r="AS1297" s="20" t="e">
        <f t="shared" si="398"/>
        <v>#VALUE!</v>
      </c>
      <c r="AT1297" s="20" t="e">
        <f t="shared" si="381"/>
        <v>#VALUE!</v>
      </c>
      <c r="AU1297" s="20">
        <f t="shared" si="399"/>
        <v>3521.2</v>
      </c>
    </row>
    <row r="1298" spans="1:47" ht="33.75">
      <c r="A1298" s="54">
        <v>1299</v>
      </c>
      <c r="B1298" s="54" t="s">
        <v>2389</v>
      </c>
      <c r="C1298" s="58" t="s">
        <v>2390</v>
      </c>
      <c r="D1298" s="79">
        <v>8</v>
      </c>
      <c r="E1298" s="79">
        <v>28</v>
      </c>
      <c r="F1298" s="80">
        <v>1004.32</v>
      </c>
      <c r="G1298" s="80">
        <v>125.54</v>
      </c>
      <c r="H1298" s="80">
        <v>1004.32</v>
      </c>
      <c r="I1298" s="80">
        <v>1596.66</v>
      </c>
      <c r="J1298" s="80">
        <v>2204.13</v>
      </c>
      <c r="K1298" s="80">
        <v>75.150000000000006</v>
      </c>
      <c r="L1298" s="73">
        <f t="shared" si="382"/>
        <v>88.07</v>
      </c>
      <c r="M1298" s="73">
        <f t="shared" si="383"/>
        <v>120.2</v>
      </c>
      <c r="N1298" s="72" t="str">
        <f t="shared" si="384"/>
        <v>2315</v>
      </c>
      <c r="O1298" s="74">
        <f t="shared" si="385"/>
        <v>20</v>
      </c>
      <c r="P1298" s="72">
        <f t="shared" si="386"/>
        <v>1</v>
      </c>
      <c r="Q1298" s="74">
        <f t="shared" si="387"/>
        <v>8</v>
      </c>
      <c r="R1298" s="72">
        <f t="shared" si="388"/>
        <v>15</v>
      </c>
      <c r="S1298" s="72">
        <f t="shared" si="389"/>
        <v>22</v>
      </c>
      <c r="AI1298" s="23">
        <f>'simulateur tarif OQN'!$B$4</f>
        <v>40</v>
      </c>
      <c r="AJ1298" s="24">
        <f t="shared" si="390"/>
        <v>3105.9300000000003</v>
      </c>
      <c r="AK1298" s="24">
        <f t="shared" si="391"/>
        <v>77.648250000000004</v>
      </c>
      <c r="AM1298" t="str">
        <f t="shared" si="392"/>
        <v>ZONEHAUTE</v>
      </c>
      <c r="AN1298" t="str">
        <f t="shared" si="393"/>
        <v>HC</v>
      </c>
      <c r="AO1298" s="20">
        <f t="shared" si="394"/>
        <v>5021.6000000000004</v>
      </c>
      <c r="AP1298" s="20">
        <f t="shared" si="395"/>
        <v>1004.32</v>
      </c>
      <c r="AQ1298" s="20">
        <f t="shared" si="396"/>
        <v>1596.66</v>
      </c>
      <c r="AR1298" s="20">
        <f t="shared" si="397"/>
        <v>2204.13</v>
      </c>
      <c r="AS1298" s="20">
        <f t="shared" si="398"/>
        <v>3105.9300000000003</v>
      </c>
      <c r="AT1298" s="20">
        <f t="shared" si="381"/>
        <v>2459.9300000000003</v>
      </c>
      <c r="AU1298" s="20">
        <f t="shared" si="399"/>
        <v>40172.800000000003</v>
      </c>
    </row>
    <row r="1299" spans="1:47" ht="33.75">
      <c r="A1299" s="54">
        <v>1300</v>
      </c>
      <c r="B1299" s="54" t="s">
        <v>2391</v>
      </c>
      <c r="C1299" s="58" t="s">
        <v>2392</v>
      </c>
      <c r="D1299" s="79">
        <v>15</v>
      </c>
      <c r="E1299" s="79">
        <v>35</v>
      </c>
      <c r="F1299" s="80">
        <v>1838.13</v>
      </c>
      <c r="G1299" s="80">
        <v>119.12</v>
      </c>
      <c r="H1299" s="80">
        <v>1838.13</v>
      </c>
      <c r="I1299" s="80">
        <v>2540.37</v>
      </c>
      <c r="J1299" s="80">
        <v>3334.51</v>
      </c>
      <c r="K1299" s="80">
        <v>90.39</v>
      </c>
      <c r="L1299" s="73">
        <f t="shared" si="382"/>
        <v>88.07</v>
      </c>
      <c r="M1299" s="73">
        <f t="shared" si="383"/>
        <v>120.2</v>
      </c>
      <c r="N1299" s="72" t="str">
        <f t="shared" si="384"/>
        <v>2315</v>
      </c>
      <c r="O1299" s="74">
        <f t="shared" si="385"/>
        <v>20</v>
      </c>
      <c r="P1299" s="72">
        <f t="shared" si="386"/>
        <v>1</v>
      </c>
      <c r="Q1299" s="74">
        <f t="shared" si="387"/>
        <v>15</v>
      </c>
      <c r="R1299" s="72">
        <f t="shared" si="388"/>
        <v>22</v>
      </c>
      <c r="S1299" s="72">
        <f t="shared" si="389"/>
        <v>29</v>
      </c>
      <c r="AI1299" s="23">
        <f>'simulateur tarif OQN'!$B$4</f>
        <v>40</v>
      </c>
      <c r="AJ1299" s="24">
        <f t="shared" si="390"/>
        <v>3786.46</v>
      </c>
      <c r="AK1299" s="24">
        <f t="shared" si="391"/>
        <v>94.661500000000004</v>
      </c>
      <c r="AM1299" t="str">
        <f t="shared" si="392"/>
        <v>ZONEHAUTE</v>
      </c>
      <c r="AN1299" t="str">
        <f t="shared" si="393"/>
        <v>HC</v>
      </c>
      <c r="AO1299" s="20">
        <f t="shared" si="394"/>
        <v>4816.13</v>
      </c>
      <c r="AP1299" s="20">
        <f t="shared" si="395"/>
        <v>1838.13</v>
      </c>
      <c r="AQ1299" s="20">
        <f t="shared" si="396"/>
        <v>2540.37</v>
      </c>
      <c r="AR1299" s="20">
        <f t="shared" si="397"/>
        <v>3334.51</v>
      </c>
      <c r="AS1299" s="20">
        <f t="shared" si="398"/>
        <v>3786.46</v>
      </c>
      <c r="AT1299" s="20">
        <f t="shared" si="381"/>
        <v>3902.4599999999991</v>
      </c>
      <c r="AU1299" s="20">
        <f t="shared" si="399"/>
        <v>73525.200000000012</v>
      </c>
    </row>
    <row r="1300" spans="1:47" ht="33.75">
      <c r="A1300" s="54">
        <v>1301</v>
      </c>
      <c r="B1300" s="54" t="s">
        <v>2393</v>
      </c>
      <c r="C1300" s="58" t="s">
        <v>2394</v>
      </c>
      <c r="D1300" s="79">
        <v>15</v>
      </c>
      <c r="E1300" s="79">
        <v>35</v>
      </c>
      <c r="F1300" s="80">
        <v>1665.43</v>
      </c>
      <c r="G1300" s="80">
        <v>111.03</v>
      </c>
      <c r="H1300" s="80">
        <v>1665.43</v>
      </c>
      <c r="I1300" s="80">
        <v>2320.3000000000002</v>
      </c>
      <c r="J1300" s="80">
        <v>2959.2</v>
      </c>
      <c r="K1300" s="80">
        <v>80.569999999999993</v>
      </c>
      <c r="L1300" s="73">
        <f t="shared" si="382"/>
        <v>88.07</v>
      </c>
      <c r="M1300" s="73">
        <f t="shared" si="383"/>
        <v>120.2</v>
      </c>
      <c r="N1300" s="72" t="str">
        <f t="shared" si="384"/>
        <v>2315</v>
      </c>
      <c r="O1300" s="74">
        <f t="shared" si="385"/>
        <v>20</v>
      </c>
      <c r="P1300" s="72">
        <f t="shared" si="386"/>
        <v>1</v>
      </c>
      <c r="Q1300" s="74">
        <f t="shared" si="387"/>
        <v>15</v>
      </c>
      <c r="R1300" s="72">
        <f t="shared" si="388"/>
        <v>22</v>
      </c>
      <c r="S1300" s="72">
        <f t="shared" si="389"/>
        <v>29</v>
      </c>
      <c r="AI1300" s="23">
        <f>'simulateur tarif OQN'!$B$4</f>
        <v>40</v>
      </c>
      <c r="AJ1300" s="24">
        <f t="shared" si="390"/>
        <v>3362.0499999999997</v>
      </c>
      <c r="AK1300" s="24">
        <f t="shared" si="391"/>
        <v>84.051249999999996</v>
      </c>
      <c r="AM1300" t="str">
        <f t="shared" si="392"/>
        <v>ZONEHAUTE</v>
      </c>
      <c r="AN1300" t="str">
        <f t="shared" si="393"/>
        <v>HC</v>
      </c>
      <c r="AO1300" s="20">
        <f t="shared" si="394"/>
        <v>4441.18</v>
      </c>
      <c r="AP1300" s="20">
        <f t="shared" si="395"/>
        <v>1665.43</v>
      </c>
      <c r="AQ1300" s="20">
        <f t="shared" si="396"/>
        <v>2320.3000000000002</v>
      </c>
      <c r="AR1300" s="20">
        <f t="shared" si="397"/>
        <v>2959.2</v>
      </c>
      <c r="AS1300" s="20">
        <f t="shared" si="398"/>
        <v>3362.0499999999997</v>
      </c>
      <c r="AT1300" s="20">
        <f t="shared" si="381"/>
        <v>2987.0499999999993</v>
      </c>
      <c r="AU1300" s="20">
        <f t="shared" si="399"/>
        <v>66617.2</v>
      </c>
    </row>
    <row r="1301" spans="1:47" ht="33.75">
      <c r="A1301" s="54">
        <v>1302</v>
      </c>
      <c r="B1301" s="54" t="s">
        <v>2395</v>
      </c>
      <c r="C1301" s="58" t="s">
        <v>2396</v>
      </c>
      <c r="D1301" s="79">
        <v>43</v>
      </c>
      <c r="E1301" s="79">
        <v>49</v>
      </c>
      <c r="F1301" s="80">
        <v>4247.78</v>
      </c>
      <c r="G1301" s="80">
        <v>91.78</v>
      </c>
      <c r="H1301" s="80">
        <v>4247.78</v>
      </c>
      <c r="I1301" s="80" t="s">
        <v>28</v>
      </c>
      <c r="J1301" s="80" t="s">
        <v>28</v>
      </c>
      <c r="K1301" s="80">
        <v>91.84</v>
      </c>
      <c r="L1301" s="73">
        <f t="shared" si="382"/>
        <v>88.07</v>
      </c>
      <c r="M1301" s="73">
        <f t="shared" si="383"/>
        <v>120.2</v>
      </c>
      <c r="N1301" s="72" t="str">
        <f t="shared" si="384"/>
        <v>2315</v>
      </c>
      <c r="O1301" s="74">
        <f t="shared" si="385"/>
        <v>6</v>
      </c>
      <c r="P1301" s="72">
        <f t="shared" si="386"/>
        <v>0</v>
      </c>
      <c r="Q1301" s="74">
        <f t="shared" si="387"/>
        <v>43</v>
      </c>
      <c r="R1301" s="72" t="str">
        <f t="shared" si="388"/>
        <v/>
      </c>
      <c r="S1301" s="72" t="str">
        <f t="shared" si="389"/>
        <v/>
      </c>
      <c r="AI1301" s="23">
        <f>'simulateur tarif OQN'!$B$4</f>
        <v>40</v>
      </c>
      <c r="AJ1301" s="24">
        <f t="shared" si="390"/>
        <v>3972.4399999999996</v>
      </c>
      <c r="AK1301" s="24">
        <f t="shared" si="391"/>
        <v>99.310999999999993</v>
      </c>
      <c r="AM1301" t="str">
        <f t="shared" si="392"/>
        <v>ZONEBASSE</v>
      </c>
      <c r="AN1301" t="str">
        <f t="shared" si="393"/>
        <v>HC</v>
      </c>
      <c r="AO1301" s="20">
        <f t="shared" si="394"/>
        <v>3972.4399999999996</v>
      </c>
      <c r="AP1301" s="20">
        <f t="shared" si="395"/>
        <v>4247.78</v>
      </c>
      <c r="AQ1301" s="20" t="str">
        <f t="shared" si="396"/>
        <v>.</v>
      </c>
      <c r="AR1301" s="20" t="str">
        <f t="shared" si="397"/>
        <v>.</v>
      </c>
      <c r="AS1301" s="20">
        <f t="shared" si="398"/>
        <v>3421.22</v>
      </c>
      <c r="AT1301" s="20">
        <f t="shared" si="381"/>
        <v>3609.7199999999993</v>
      </c>
      <c r="AU1301" s="20">
        <f t="shared" si="399"/>
        <v>169911.19999999998</v>
      </c>
    </row>
    <row r="1302" spans="1:47" ht="45">
      <c r="A1302" s="54">
        <v>1303</v>
      </c>
      <c r="B1302" s="54" t="s">
        <v>2397</v>
      </c>
      <c r="C1302" s="58" t="s">
        <v>2398</v>
      </c>
      <c r="D1302" s="79">
        <v>43</v>
      </c>
      <c r="E1302" s="79">
        <v>49</v>
      </c>
      <c r="F1302" s="80">
        <v>4282.5600000000004</v>
      </c>
      <c r="G1302" s="80">
        <v>99.59</v>
      </c>
      <c r="H1302" s="80">
        <v>4282.5600000000004</v>
      </c>
      <c r="I1302" s="80" t="s">
        <v>28</v>
      </c>
      <c r="J1302" s="80" t="s">
        <v>28</v>
      </c>
      <c r="K1302" s="80">
        <v>91.82</v>
      </c>
      <c r="L1302" s="73">
        <f t="shared" si="382"/>
        <v>88.07</v>
      </c>
      <c r="M1302" s="73">
        <f t="shared" si="383"/>
        <v>120.2</v>
      </c>
      <c r="N1302" s="72" t="str">
        <f t="shared" si="384"/>
        <v>2315</v>
      </c>
      <c r="O1302" s="74">
        <f t="shared" si="385"/>
        <v>6</v>
      </c>
      <c r="P1302" s="72">
        <f t="shared" si="386"/>
        <v>0</v>
      </c>
      <c r="Q1302" s="74">
        <f t="shared" si="387"/>
        <v>43</v>
      </c>
      <c r="R1302" s="72" t="str">
        <f t="shared" si="388"/>
        <v/>
      </c>
      <c r="S1302" s="72" t="str">
        <f t="shared" si="389"/>
        <v/>
      </c>
      <c r="AI1302" s="23">
        <f>'simulateur tarif OQN'!$B$4</f>
        <v>40</v>
      </c>
      <c r="AJ1302" s="24">
        <f t="shared" si="390"/>
        <v>3983.7900000000004</v>
      </c>
      <c r="AK1302" s="24">
        <f t="shared" si="391"/>
        <v>99.594750000000005</v>
      </c>
      <c r="AM1302" t="str">
        <f t="shared" si="392"/>
        <v>ZONEBASSE</v>
      </c>
      <c r="AN1302" t="str">
        <f t="shared" si="393"/>
        <v>HC</v>
      </c>
      <c r="AO1302" s="20">
        <f t="shared" si="394"/>
        <v>3983.7900000000004</v>
      </c>
      <c r="AP1302" s="20">
        <f t="shared" si="395"/>
        <v>4282.5600000000004</v>
      </c>
      <c r="AQ1302" s="20" t="str">
        <f t="shared" si="396"/>
        <v>.</v>
      </c>
      <c r="AR1302" s="20" t="str">
        <f t="shared" si="397"/>
        <v>.</v>
      </c>
      <c r="AS1302" s="20">
        <f t="shared" si="398"/>
        <v>3456.1800000000003</v>
      </c>
      <c r="AT1302" s="20">
        <f t="shared" si="381"/>
        <v>3643.6800000000003</v>
      </c>
      <c r="AU1302" s="20">
        <f t="shared" si="399"/>
        <v>171302.40000000002</v>
      </c>
    </row>
    <row r="1303" spans="1:47" ht="45">
      <c r="A1303" s="54">
        <v>1304</v>
      </c>
      <c r="B1303" s="54" t="s">
        <v>2399</v>
      </c>
      <c r="C1303" s="58" t="s">
        <v>2400</v>
      </c>
      <c r="D1303" s="79">
        <v>57</v>
      </c>
      <c r="E1303" s="79">
        <v>63</v>
      </c>
      <c r="F1303" s="80">
        <v>5792.84</v>
      </c>
      <c r="G1303" s="80">
        <v>101.63</v>
      </c>
      <c r="H1303" s="80">
        <v>5792.84</v>
      </c>
      <c r="I1303" s="80" t="s">
        <v>28</v>
      </c>
      <c r="J1303" s="80" t="s">
        <v>28</v>
      </c>
      <c r="K1303" s="80">
        <v>96.4</v>
      </c>
      <c r="L1303" s="73">
        <f t="shared" si="382"/>
        <v>88.07</v>
      </c>
      <c r="M1303" s="73">
        <f t="shared" si="383"/>
        <v>120.2</v>
      </c>
      <c r="N1303" s="72" t="str">
        <f t="shared" si="384"/>
        <v>2315</v>
      </c>
      <c r="O1303" s="74">
        <f t="shared" si="385"/>
        <v>6</v>
      </c>
      <c r="P1303" s="72">
        <f t="shared" si="386"/>
        <v>0</v>
      </c>
      <c r="Q1303" s="74">
        <f t="shared" si="387"/>
        <v>57</v>
      </c>
      <c r="R1303" s="72" t="str">
        <f t="shared" si="388"/>
        <v/>
      </c>
      <c r="S1303" s="72" t="str">
        <f t="shared" si="389"/>
        <v/>
      </c>
      <c r="AI1303" s="23">
        <f>'simulateur tarif OQN'!$B$4</f>
        <v>40</v>
      </c>
      <c r="AJ1303" s="24">
        <f t="shared" si="390"/>
        <v>4065.13</v>
      </c>
      <c r="AK1303" s="24">
        <f t="shared" si="391"/>
        <v>101.62825000000001</v>
      </c>
      <c r="AM1303" t="str">
        <f t="shared" si="392"/>
        <v>ZONEBASSE</v>
      </c>
      <c r="AN1303" t="str">
        <f t="shared" si="393"/>
        <v>HC</v>
      </c>
      <c r="AO1303" s="20">
        <f t="shared" si="394"/>
        <v>4065.13</v>
      </c>
      <c r="AP1303" s="20">
        <f t="shared" si="395"/>
        <v>5792.84</v>
      </c>
      <c r="AQ1303" s="20" t="str">
        <f t="shared" si="396"/>
        <v>.</v>
      </c>
      <c r="AR1303" s="20" t="str">
        <f t="shared" si="397"/>
        <v>.</v>
      </c>
      <c r="AS1303" s="20">
        <f t="shared" si="398"/>
        <v>3575.64</v>
      </c>
      <c r="AT1303" s="20">
        <f t="shared" si="381"/>
        <v>3992.1399999999994</v>
      </c>
      <c r="AU1303" s="20">
        <f t="shared" si="399"/>
        <v>231713.6</v>
      </c>
    </row>
    <row r="1304" spans="1:47" ht="33.75">
      <c r="A1304" s="54">
        <v>1305</v>
      </c>
      <c r="B1304" s="54" t="s">
        <v>2401</v>
      </c>
      <c r="C1304" s="58" t="s">
        <v>2402</v>
      </c>
      <c r="D1304" s="79">
        <v>8</v>
      </c>
      <c r="E1304" s="79">
        <v>28</v>
      </c>
      <c r="F1304" s="80">
        <v>981.64</v>
      </c>
      <c r="G1304" s="80">
        <v>122.71</v>
      </c>
      <c r="H1304" s="80">
        <v>981.64</v>
      </c>
      <c r="I1304" s="80">
        <v>1640.44</v>
      </c>
      <c r="J1304" s="80">
        <v>2283.2800000000002</v>
      </c>
      <c r="K1304" s="80">
        <v>75.61</v>
      </c>
      <c r="L1304" s="73">
        <f t="shared" si="382"/>
        <v>78.72</v>
      </c>
      <c r="M1304" s="73">
        <f t="shared" si="383"/>
        <v>120.2</v>
      </c>
      <c r="N1304" s="72" t="str">
        <f t="shared" si="384"/>
        <v>2315</v>
      </c>
      <c r="O1304" s="74">
        <f t="shared" si="385"/>
        <v>20</v>
      </c>
      <c r="P1304" s="72">
        <f t="shared" si="386"/>
        <v>1</v>
      </c>
      <c r="Q1304" s="74">
        <f t="shared" si="387"/>
        <v>8</v>
      </c>
      <c r="R1304" s="72">
        <f t="shared" si="388"/>
        <v>15</v>
      </c>
      <c r="S1304" s="72">
        <f t="shared" si="389"/>
        <v>22</v>
      </c>
      <c r="AI1304" s="23">
        <f>'simulateur tarif OQN'!$B$4</f>
        <v>40</v>
      </c>
      <c r="AJ1304" s="24">
        <f t="shared" si="390"/>
        <v>3190.6000000000004</v>
      </c>
      <c r="AK1304" s="24">
        <f t="shared" si="391"/>
        <v>79.765000000000015</v>
      </c>
      <c r="AM1304" t="str">
        <f t="shared" si="392"/>
        <v>ZONEHAUTE</v>
      </c>
      <c r="AN1304" t="str">
        <f t="shared" si="393"/>
        <v>HC</v>
      </c>
      <c r="AO1304" s="20">
        <f t="shared" si="394"/>
        <v>4908.3599999999997</v>
      </c>
      <c r="AP1304" s="20">
        <f t="shared" si="395"/>
        <v>981.64</v>
      </c>
      <c r="AQ1304" s="20">
        <f t="shared" si="396"/>
        <v>1640.44</v>
      </c>
      <c r="AR1304" s="20">
        <f t="shared" si="397"/>
        <v>2283.2800000000002</v>
      </c>
      <c r="AS1304" s="20">
        <f t="shared" si="398"/>
        <v>3190.6000000000004</v>
      </c>
      <c r="AT1304" s="20">
        <f t="shared" si="381"/>
        <v>3035.1000000000004</v>
      </c>
      <c r="AU1304" s="20">
        <f t="shared" si="399"/>
        <v>39265.599999999999</v>
      </c>
    </row>
    <row r="1305" spans="1:47" ht="33.75">
      <c r="A1305" s="54">
        <v>1306</v>
      </c>
      <c r="B1305" s="54" t="s">
        <v>2403</v>
      </c>
      <c r="C1305" s="58" t="s">
        <v>2404</v>
      </c>
      <c r="D1305" s="79">
        <v>36</v>
      </c>
      <c r="E1305" s="79">
        <v>42</v>
      </c>
      <c r="F1305" s="80">
        <v>3365.86</v>
      </c>
      <c r="G1305" s="80">
        <v>77.33</v>
      </c>
      <c r="H1305" s="80">
        <v>3365.86</v>
      </c>
      <c r="I1305" s="80" t="s">
        <v>28</v>
      </c>
      <c r="J1305" s="80" t="s">
        <v>28</v>
      </c>
      <c r="K1305" s="80">
        <v>87.43</v>
      </c>
      <c r="L1305" s="73">
        <f t="shared" si="382"/>
        <v>78.72</v>
      </c>
      <c r="M1305" s="73">
        <f t="shared" si="383"/>
        <v>120.2</v>
      </c>
      <c r="N1305" s="72" t="str">
        <f t="shared" si="384"/>
        <v>2315</v>
      </c>
      <c r="O1305" s="74">
        <f t="shared" si="385"/>
        <v>6</v>
      </c>
      <c r="P1305" s="72">
        <f t="shared" si="386"/>
        <v>0</v>
      </c>
      <c r="Q1305" s="74">
        <f t="shared" si="387"/>
        <v>36</v>
      </c>
      <c r="R1305" s="72" t="str">
        <f t="shared" si="388"/>
        <v/>
      </c>
      <c r="S1305" s="72" t="str">
        <f t="shared" si="389"/>
        <v/>
      </c>
      <c r="AI1305" s="23">
        <f>'simulateur tarif OQN'!$B$4</f>
        <v>40</v>
      </c>
      <c r="AJ1305" s="24">
        <f t="shared" si="390"/>
        <v>3365.86</v>
      </c>
      <c r="AK1305" s="24">
        <f t="shared" si="391"/>
        <v>84.146500000000003</v>
      </c>
      <c r="AM1305" t="str">
        <f t="shared" si="392"/>
        <v>ZONEFORF1</v>
      </c>
      <c r="AN1305" t="str">
        <f t="shared" si="393"/>
        <v>HC</v>
      </c>
      <c r="AO1305" s="20">
        <f t="shared" si="394"/>
        <v>3675.1800000000003</v>
      </c>
      <c r="AP1305" s="20">
        <f t="shared" si="395"/>
        <v>3365.86</v>
      </c>
      <c r="AQ1305" s="20" t="str">
        <f t="shared" si="396"/>
        <v>.</v>
      </c>
      <c r="AR1305" s="20" t="str">
        <f t="shared" si="397"/>
        <v>.</v>
      </c>
      <c r="AS1305" s="20">
        <f t="shared" si="398"/>
        <v>3191</v>
      </c>
      <c r="AT1305" s="20">
        <f t="shared" si="381"/>
        <v>3626.5</v>
      </c>
      <c r="AU1305" s="20">
        <f t="shared" si="399"/>
        <v>134634.4</v>
      </c>
    </row>
    <row r="1306" spans="1:47" ht="33.75">
      <c r="A1306" s="54">
        <v>1307</v>
      </c>
      <c r="B1306" s="54" t="s">
        <v>2405</v>
      </c>
      <c r="C1306" s="58" t="s">
        <v>2406</v>
      </c>
      <c r="D1306" s="79">
        <v>8</v>
      </c>
      <c r="E1306" s="79">
        <v>28</v>
      </c>
      <c r="F1306" s="80">
        <v>1163.9100000000001</v>
      </c>
      <c r="G1306" s="80">
        <v>145.49</v>
      </c>
      <c r="H1306" s="80">
        <v>1163.9100000000001</v>
      </c>
      <c r="I1306" s="80">
        <v>1963.07</v>
      </c>
      <c r="J1306" s="80">
        <v>2619.6799999999998</v>
      </c>
      <c r="K1306" s="80">
        <v>79.05</v>
      </c>
      <c r="L1306" s="73">
        <f t="shared" si="382"/>
        <v>78.72</v>
      </c>
      <c r="M1306" s="73">
        <f t="shared" si="383"/>
        <v>120.2</v>
      </c>
      <c r="N1306" s="72" t="str">
        <f t="shared" si="384"/>
        <v>2315</v>
      </c>
      <c r="O1306" s="74">
        <f t="shared" si="385"/>
        <v>20</v>
      </c>
      <c r="P1306" s="72">
        <f t="shared" si="386"/>
        <v>1</v>
      </c>
      <c r="Q1306" s="74">
        <f t="shared" si="387"/>
        <v>8</v>
      </c>
      <c r="R1306" s="72">
        <f t="shared" si="388"/>
        <v>15</v>
      </c>
      <c r="S1306" s="72">
        <f t="shared" si="389"/>
        <v>22</v>
      </c>
      <c r="AI1306" s="23">
        <f>'simulateur tarif OQN'!$B$4</f>
        <v>40</v>
      </c>
      <c r="AJ1306" s="24">
        <f t="shared" si="390"/>
        <v>3568.2799999999997</v>
      </c>
      <c r="AK1306" s="24">
        <f t="shared" si="391"/>
        <v>89.206999999999994</v>
      </c>
      <c r="AM1306" t="str">
        <f t="shared" si="392"/>
        <v>ZONEHAUTE</v>
      </c>
      <c r="AN1306" t="str">
        <f t="shared" si="393"/>
        <v>HC</v>
      </c>
      <c r="AO1306" s="20">
        <f t="shared" si="394"/>
        <v>5819.59</v>
      </c>
      <c r="AP1306" s="20">
        <f t="shared" si="395"/>
        <v>1163.9100000000001</v>
      </c>
      <c r="AQ1306" s="20">
        <f t="shared" si="396"/>
        <v>1963.07</v>
      </c>
      <c r="AR1306" s="20">
        <f t="shared" si="397"/>
        <v>2619.6799999999998</v>
      </c>
      <c r="AS1306" s="20">
        <f t="shared" si="398"/>
        <v>3568.2799999999997</v>
      </c>
      <c r="AT1306" s="20">
        <f t="shared" si="381"/>
        <v>3584.7799999999988</v>
      </c>
      <c r="AU1306" s="20">
        <f t="shared" si="399"/>
        <v>46556.4</v>
      </c>
    </row>
    <row r="1307" spans="1:47" ht="33.75">
      <c r="A1307" s="54">
        <v>1308</v>
      </c>
      <c r="B1307" s="54" t="s">
        <v>2407</v>
      </c>
      <c r="C1307" s="58" t="s">
        <v>2408</v>
      </c>
      <c r="D1307" s="79">
        <v>43</v>
      </c>
      <c r="E1307" s="79">
        <v>49</v>
      </c>
      <c r="F1307" s="80">
        <v>4071.88</v>
      </c>
      <c r="G1307" s="80">
        <v>69.150000000000006</v>
      </c>
      <c r="H1307" s="80">
        <v>4071.88</v>
      </c>
      <c r="I1307" s="80" t="s">
        <v>28</v>
      </c>
      <c r="J1307" s="80" t="s">
        <v>28</v>
      </c>
      <c r="K1307" s="80">
        <v>90.65</v>
      </c>
      <c r="L1307" s="73">
        <f t="shared" si="382"/>
        <v>78.72</v>
      </c>
      <c r="M1307" s="73">
        <f t="shared" si="383"/>
        <v>120.2</v>
      </c>
      <c r="N1307" s="72" t="str">
        <f t="shared" si="384"/>
        <v>2315</v>
      </c>
      <c r="O1307" s="74">
        <f t="shared" si="385"/>
        <v>6</v>
      </c>
      <c r="P1307" s="72">
        <f t="shared" si="386"/>
        <v>0</v>
      </c>
      <c r="Q1307" s="74">
        <f t="shared" si="387"/>
        <v>43</v>
      </c>
      <c r="R1307" s="72" t="str">
        <f t="shared" si="388"/>
        <v/>
      </c>
      <c r="S1307" s="72" t="str">
        <f t="shared" si="389"/>
        <v/>
      </c>
      <c r="AI1307" s="23">
        <f>'simulateur tarif OQN'!$B$4</f>
        <v>40</v>
      </c>
      <c r="AJ1307" s="24">
        <f t="shared" si="390"/>
        <v>3864.4300000000003</v>
      </c>
      <c r="AK1307" s="24">
        <f t="shared" si="391"/>
        <v>96.61075000000001</v>
      </c>
      <c r="AM1307" t="str">
        <f t="shared" si="392"/>
        <v>ZONEBASSE</v>
      </c>
      <c r="AN1307" t="str">
        <f t="shared" si="393"/>
        <v>HC</v>
      </c>
      <c r="AO1307" s="20">
        <f t="shared" si="394"/>
        <v>3864.4300000000003</v>
      </c>
      <c r="AP1307" s="20">
        <f t="shared" si="395"/>
        <v>4071.88</v>
      </c>
      <c r="AQ1307" s="20" t="str">
        <f t="shared" si="396"/>
        <v>.</v>
      </c>
      <c r="AR1307" s="20" t="str">
        <f t="shared" si="397"/>
        <v>.</v>
      </c>
      <c r="AS1307" s="20">
        <f t="shared" si="398"/>
        <v>3256.03</v>
      </c>
      <c r="AT1307" s="20">
        <f t="shared" si="381"/>
        <v>3852.5300000000007</v>
      </c>
      <c r="AU1307" s="20">
        <f t="shared" si="399"/>
        <v>162875.20000000001</v>
      </c>
    </row>
    <row r="1308" spans="1:47" ht="45">
      <c r="A1308" s="54">
        <v>1309</v>
      </c>
      <c r="B1308" s="54" t="s">
        <v>2409</v>
      </c>
      <c r="C1308" s="58" t="s">
        <v>2410</v>
      </c>
      <c r="D1308" s="79">
        <v>8</v>
      </c>
      <c r="E1308" s="79">
        <v>28</v>
      </c>
      <c r="F1308" s="80">
        <v>1179.1600000000001</v>
      </c>
      <c r="G1308" s="80">
        <v>147.38999999999999</v>
      </c>
      <c r="H1308" s="80">
        <v>1179.1600000000001</v>
      </c>
      <c r="I1308" s="80">
        <v>1905.9</v>
      </c>
      <c r="J1308" s="80">
        <v>2703.69</v>
      </c>
      <c r="K1308" s="80">
        <v>78.41</v>
      </c>
      <c r="L1308" s="73">
        <f t="shared" si="382"/>
        <v>78.72</v>
      </c>
      <c r="M1308" s="73">
        <f t="shared" si="383"/>
        <v>120.2</v>
      </c>
      <c r="N1308" s="72" t="str">
        <f t="shared" si="384"/>
        <v>2315</v>
      </c>
      <c r="O1308" s="74">
        <f t="shared" si="385"/>
        <v>20</v>
      </c>
      <c r="P1308" s="72">
        <f t="shared" si="386"/>
        <v>1</v>
      </c>
      <c r="Q1308" s="74">
        <f t="shared" si="387"/>
        <v>8</v>
      </c>
      <c r="R1308" s="72">
        <f t="shared" si="388"/>
        <v>15</v>
      </c>
      <c r="S1308" s="72">
        <f t="shared" si="389"/>
        <v>22</v>
      </c>
      <c r="AI1308" s="23">
        <f>'simulateur tarif OQN'!$B$4</f>
        <v>40</v>
      </c>
      <c r="AJ1308" s="24">
        <f t="shared" si="390"/>
        <v>3644.61</v>
      </c>
      <c r="AK1308" s="24">
        <f t="shared" si="391"/>
        <v>91.115250000000003</v>
      </c>
      <c r="AM1308" t="str">
        <f t="shared" si="392"/>
        <v>ZONEHAUTE</v>
      </c>
      <c r="AN1308" t="str">
        <f t="shared" si="393"/>
        <v>HC</v>
      </c>
      <c r="AO1308" s="20">
        <f t="shared" si="394"/>
        <v>5895.6399999999994</v>
      </c>
      <c r="AP1308" s="20">
        <f t="shared" si="395"/>
        <v>1179.1600000000001</v>
      </c>
      <c r="AQ1308" s="20">
        <f t="shared" si="396"/>
        <v>1905.9</v>
      </c>
      <c r="AR1308" s="20">
        <f t="shared" si="397"/>
        <v>2703.69</v>
      </c>
      <c r="AS1308" s="20">
        <f t="shared" si="398"/>
        <v>3644.61</v>
      </c>
      <c r="AT1308" s="20">
        <f t="shared" si="381"/>
        <v>3629.1100000000006</v>
      </c>
      <c r="AU1308" s="20">
        <f t="shared" si="399"/>
        <v>47166.400000000001</v>
      </c>
    </row>
    <row r="1309" spans="1:47" ht="45">
      <c r="A1309" s="54">
        <v>1310</v>
      </c>
      <c r="B1309" s="54" t="s">
        <v>2411</v>
      </c>
      <c r="C1309" s="58" t="s">
        <v>2412</v>
      </c>
      <c r="D1309" s="79">
        <v>57</v>
      </c>
      <c r="E1309" s="79">
        <v>63</v>
      </c>
      <c r="F1309" s="80">
        <v>5443.14</v>
      </c>
      <c r="G1309" s="80">
        <v>78.27</v>
      </c>
      <c r="H1309" s="80">
        <v>5443.14</v>
      </c>
      <c r="I1309" s="80" t="s">
        <v>28</v>
      </c>
      <c r="J1309" s="80" t="s">
        <v>28</v>
      </c>
      <c r="K1309" s="80">
        <v>88.82</v>
      </c>
      <c r="L1309" s="73">
        <f t="shared" si="382"/>
        <v>78.72</v>
      </c>
      <c r="M1309" s="73">
        <f t="shared" si="383"/>
        <v>120.2</v>
      </c>
      <c r="N1309" s="72" t="str">
        <f t="shared" si="384"/>
        <v>2315</v>
      </c>
      <c r="O1309" s="74">
        <f t="shared" si="385"/>
        <v>6</v>
      </c>
      <c r="P1309" s="72">
        <f t="shared" si="386"/>
        <v>0</v>
      </c>
      <c r="Q1309" s="74">
        <f t="shared" si="387"/>
        <v>57</v>
      </c>
      <c r="R1309" s="72" t="str">
        <f t="shared" si="388"/>
        <v/>
      </c>
      <c r="S1309" s="72" t="str">
        <f t="shared" si="389"/>
        <v/>
      </c>
      <c r="AI1309" s="23">
        <f>'simulateur tarif OQN'!$B$4</f>
        <v>40</v>
      </c>
      <c r="AJ1309" s="24">
        <f t="shared" si="390"/>
        <v>4112.55</v>
      </c>
      <c r="AK1309" s="24">
        <f t="shared" si="391"/>
        <v>102.81375</v>
      </c>
      <c r="AM1309" t="str">
        <f t="shared" si="392"/>
        <v>ZONEBASSE</v>
      </c>
      <c r="AN1309" t="str">
        <f t="shared" si="393"/>
        <v>HC</v>
      </c>
      <c r="AO1309" s="20">
        <f t="shared" si="394"/>
        <v>4112.55</v>
      </c>
      <c r="AP1309" s="20">
        <f t="shared" si="395"/>
        <v>5443.14</v>
      </c>
      <c r="AQ1309" s="20" t="str">
        <f t="shared" si="396"/>
        <v>.</v>
      </c>
      <c r="AR1309" s="20" t="str">
        <f t="shared" si="397"/>
        <v>.</v>
      </c>
      <c r="AS1309" s="20">
        <f t="shared" si="398"/>
        <v>3400.2800000000007</v>
      </c>
      <c r="AT1309" s="20">
        <f t="shared" si="381"/>
        <v>3905.2800000000007</v>
      </c>
      <c r="AU1309" s="20">
        <f t="shared" si="399"/>
        <v>217725.6</v>
      </c>
    </row>
    <row r="1310" spans="1:47" ht="22.5">
      <c r="A1310" s="54">
        <v>1311</v>
      </c>
      <c r="B1310" s="54" t="s">
        <v>2413</v>
      </c>
      <c r="C1310" s="58" t="s">
        <v>2414</v>
      </c>
      <c r="D1310" s="79">
        <v>1</v>
      </c>
      <c r="E1310" s="79">
        <v>1</v>
      </c>
      <c r="F1310" s="80" t="s">
        <v>28</v>
      </c>
      <c r="G1310" s="80" t="s">
        <v>28</v>
      </c>
      <c r="H1310" s="80">
        <v>83.58</v>
      </c>
      <c r="I1310" s="80" t="s">
        <v>28</v>
      </c>
      <c r="J1310" s="80" t="s">
        <v>28</v>
      </c>
      <c r="K1310" s="80" t="s">
        <v>28</v>
      </c>
      <c r="L1310" s="73" t="str">
        <f t="shared" si="382"/>
        <v/>
      </c>
      <c r="M1310" s="73" t="str">
        <f t="shared" si="383"/>
        <v/>
      </c>
      <c r="N1310" s="72" t="str">
        <f t="shared" si="384"/>
        <v>2318</v>
      </c>
      <c r="O1310" s="74">
        <f t="shared" si="385"/>
        <v>0</v>
      </c>
      <c r="P1310" s="72">
        <f t="shared" si="386"/>
        <v>0</v>
      </c>
      <c r="Q1310" s="74">
        <f t="shared" si="387"/>
        <v>1</v>
      </c>
      <c r="R1310" s="72" t="str">
        <f t="shared" si="388"/>
        <v/>
      </c>
      <c r="S1310" s="72" t="str">
        <f t="shared" si="389"/>
        <v/>
      </c>
      <c r="AI1310" s="23">
        <f>'simulateur tarif OQN'!$B$4</f>
        <v>40</v>
      </c>
      <c r="AJ1310" s="24">
        <f t="shared" si="390"/>
        <v>3343.2</v>
      </c>
      <c r="AK1310" s="24">
        <f t="shared" si="391"/>
        <v>83.58</v>
      </c>
      <c r="AM1310" t="str">
        <f t="shared" si="392"/>
        <v>ZONEHAUTE</v>
      </c>
      <c r="AN1310" t="str">
        <f t="shared" si="393"/>
        <v>HDJ</v>
      </c>
      <c r="AO1310" s="20" t="e">
        <f t="shared" si="394"/>
        <v>#VALUE!</v>
      </c>
      <c r="AP1310" s="20">
        <f t="shared" si="395"/>
        <v>83.58</v>
      </c>
      <c r="AQ1310" s="20" t="str">
        <f t="shared" si="396"/>
        <v>.</v>
      </c>
      <c r="AR1310" s="20" t="str">
        <f t="shared" si="397"/>
        <v>.</v>
      </c>
      <c r="AS1310" s="20" t="e">
        <f t="shared" si="398"/>
        <v>#VALUE!</v>
      </c>
      <c r="AT1310" s="20" t="e">
        <f t="shared" si="381"/>
        <v>#VALUE!</v>
      </c>
      <c r="AU1310" s="20">
        <f t="shared" si="399"/>
        <v>3343.2</v>
      </c>
    </row>
    <row r="1311" spans="1:47" ht="33.75">
      <c r="A1311" s="54">
        <v>1312</v>
      </c>
      <c r="B1311" s="54" t="s">
        <v>2415</v>
      </c>
      <c r="C1311" s="58" t="s">
        <v>2416</v>
      </c>
      <c r="D1311" s="79">
        <v>15</v>
      </c>
      <c r="E1311" s="79">
        <v>35</v>
      </c>
      <c r="F1311" s="80">
        <v>1824.81</v>
      </c>
      <c r="G1311" s="80">
        <v>121.65</v>
      </c>
      <c r="H1311" s="80">
        <v>1824.81</v>
      </c>
      <c r="I1311" s="80">
        <v>2385.83</v>
      </c>
      <c r="J1311" s="80">
        <v>2963.62</v>
      </c>
      <c r="K1311" s="80">
        <v>83.08</v>
      </c>
      <c r="L1311" s="73">
        <f t="shared" si="382"/>
        <v>94.24</v>
      </c>
      <c r="M1311" s="73">
        <f t="shared" si="383"/>
        <v>97.38</v>
      </c>
      <c r="N1311" s="72" t="str">
        <f t="shared" si="384"/>
        <v>2318</v>
      </c>
      <c r="O1311" s="74">
        <f t="shared" si="385"/>
        <v>20</v>
      </c>
      <c r="P1311" s="72">
        <f t="shared" si="386"/>
        <v>1</v>
      </c>
      <c r="Q1311" s="74">
        <f t="shared" si="387"/>
        <v>15</v>
      </c>
      <c r="R1311" s="72">
        <f t="shared" si="388"/>
        <v>22</v>
      </c>
      <c r="S1311" s="72">
        <f t="shared" si="389"/>
        <v>29</v>
      </c>
      <c r="AI1311" s="23">
        <f>'simulateur tarif OQN'!$B$4</f>
        <v>40</v>
      </c>
      <c r="AJ1311" s="24">
        <f t="shared" si="390"/>
        <v>3379.02</v>
      </c>
      <c r="AK1311" s="24">
        <f t="shared" si="391"/>
        <v>84.475499999999997</v>
      </c>
      <c r="AM1311" t="str">
        <f t="shared" si="392"/>
        <v>ZONEHAUTE</v>
      </c>
      <c r="AN1311" t="str">
        <f t="shared" si="393"/>
        <v>HC</v>
      </c>
      <c r="AO1311" s="20">
        <f t="shared" si="394"/>
        <v>4866.0599999999995</v>
      </c>
      <c r="AP1311" s="20">
        <f t="shared" si="395"/>
        <v>1824.81</v>
      </c>
      <c r="AQ1311" s="20">
        <f t="shared" si="396"/>
        <v>2385.83</v>
      </c>
      <c r="AR1311" s="20">
        <f t="shared" si="397"/>
        <v>2963.62</v>
      </c>
      <c r="AS1311" s="20">
        <f t="shared" si="398"/>
        <v>3379.02</v>
      </c>
      <c r="AT1311" s="20">
        <f t="shared" si="381"/>
        <v>2821.0199999999995</v>
      </c>
      <c r="AU1311" s="20">
        <f t="shared" si="399"/>
        <v>72992.399999999994</v>
      </c>
    </row>
    <row r="1312" spans="1:47" ht="33.75">
      <c r="A1312" s="54">
        <v>1313</v>
      </c>
      <c r="B1312" s="54" t="s">
        <v>2417</v>
      </c>
      <c r="C1312" s="58" t="s">
        <v>2418</v>
      </c>
      <c r="D1312" s="79">
        <v>36</v>
      </c>
      <c r="E1312" s="79">
        <v>42</v>
      </c>
      <c r="F1312" s="80">
        <v>3941.76</v>
      </c>
      <c r="G1312" s="80">
        <v>100.81</v>
      </c>
      <c r="H1312" s="80">
        <v>3941.76</v>
      </c>
      <c r="I1312" s="80" t="s">
        <v>28</v>
      </c>
      <c r="J1312" s="80" t="s">
        <v>28</v>
      </c>
      <c r="K1312" s="80">
        <v>100.04</v>
      </c>
      <c r="L1312" s="73">
        <f t="shared" si="382"/>
        <v>94.24</v>
      </c>
      <c r="M1312" s="73">
        <f t="shared" si="383"/>
        <v>97.38</v>
      </c>
      <c r="N1312" s="72" t="str">
        <f t="shared" si="384"/>
        <v>2318</v>
      </c>
      <c r="O1312" s="74">
        <f t="shared" si="385"/>
        <v>6</v>
      </c>
      <c r="P1312" s="72">
        <f t="shared" si="386"/>
        <v>0</v>
      </c>
      <c r="Q1312" s="74">
        <f t="shared" si="387"/>
        <v>36</v>
      </c>
      <c r="R1312" s="72" t="str">
        <f t="shared" si="388"/>
        <v/>
      </c>
      <c r="S1312" s="72" t="str">
        <f t="shared" si="389"/>
        <v/>
      </c>
      <c r="AI1312" s="23">
        <f>'simulateur tarif OQN'!$B$4</f>
        <v>40</v>
      </c>
      <c r="AJ1312" s="24">
        <f t="shared" si="390"/>
        <v>3941.76</v>
      </c>
      <c r="AK1312" s="24">
        <f t="shared" si="391"/>
        <v>98.544000000000011</v>
      </c>
      <c r="AM1312" t="str">
        <f t="shared" si="392"/>
        <v>ZONEFORF1</v>
      </c>
      <c r="AN1312" t="str">
        <f t="shared" si="393"/>
        <v>HC</v>
      </c>
      <c r="AO1312" s="20">
        <f t="shared" si="394"/>
        <v>4345</v>
      </c>
      <c r="AP1312" s="20">
        <f t="shared" si="395"/>
        <v>3941.76</v>
      </c>
      <c r="AQ1312" s="20" t="str">
        <f t="shared" si="396"/>
        <v>.</v>
      </c>
      <c r="AR1312" s="20" t="str">
        <f t="shared" si="397"/>
        <v>.</v>
      </c>
      <c r="AS1312" s="20">
        <f t="shared" si="398"/>
        <v>3741.6800000000003</v>
      </c>
      <c r="AT1312" s="20">
        <f t="shared" si="381"/>
        <v>4031.6800000000003</v>
      </c>
      <c r="AU1312" s="20">
        <f t="shared" si="399"/>
        <v>157670.40000000002</v>
      </c>
    </row>
    <row r="1313" spans="1:47" ht="33.75">
      <c r="A1313" s="54">
        <v>1314</v>
      </c>
      <c r="B1313" s="54" t="s">
        <v>2419</v>
      </c>
      <c r="C1313" s="58" t="s">
        <v>2420</v>
      </c>
      <c r="D1313" s="79">
        <v>15</v>
      </c>
      <c r="E1313" s="79">
        <v>35</v>
      </c>
      <c r="F1313" s="80">
        <v>1751.18</v>
      </c>
      <c r="G1313" s="80">
        <v>116.75</v>
      </c>
      <c r="H1313" s="80">
        <v>1751.18</v>
      </c>
      <c r="I1313" s="80">
        <v>2501.1999999999998</v>
      </c>
      <c r="J1313" s="80">
        <v>3069.06</v>
      </c>
      <c r="K1313" s="80">
        <v>84.28</v>
      </c>
      <c r="L1313" s="73">
        <f t="shared" si="382"/>
        <v>94.24</v>
      </c>
      <c r="M1313" s="73">
        <f t="shared" si="383"/>
        <v>97.38</v>
      </c>
      <c r="N1313" s="72" t="str">
        <f t="shared" si="384"/>
        <v>2318</v>
      </c>
      <c r="O1313" s="74">
        <f t="shared" si="385"/>
        <v>20</v>
      </c>
      <c r="P1313" s="72">
        <f t="shared" si="386"/>
        <v>1</v>
      </c>
      <c r="Q1313" s="74">
        <f t="shared" si="387"/>
        <v>15</v>
      </c>
      <c r="R1313" s="72">
        <f t="shared" si="388"/>
        <v>22</v>
      </c>
      <c r="S1313" s="72">
        <f t="shared" si="389"/>
        <v>29</v>
      </c>
      <c r="AI1313" s="23">
        <f>'simulateur tarif OQN'!$B$4</f>
        <v>40</v>
      </c>
      <c r="AJ1313" s="24">
        <f t="shared" si="390"/>
        <v>3490.46</v>
      </c>
      <c r="AK1313" s="24">
        <f t="shared" si="391"/>
        <v>87.261499999999998</v>
      </c>
      <c r="AM1313" t="str">
        <f t="shared" si="392"/>
        <v>ZONEHAUTE</v>
      </c>
      <c r="AN1313" t="str">
        <f t="shared" si="393"/>
        <v>HC</v>
      </c>
      <c r="AO1313" s="20">
        <f t="shared" si="394"/>
        <v>4669.93</v>
      </c>
      <c r="AP1313" s="20">
        <f t="shared" si="395"/>
        <v>1751.18</v>
      </c>
      <c r="AQ1313" s="20">
        <f t="shared" si="396"/>
        <v>2501.1999999999998</v>
      </c>
      <c r="AR1313" s="20">
        <f t="shared" si="397"/>
        <v>3069.06</v>
      </c>
      <c r="AS1313" s="20">
        <f t="shared" si="398"/>
        <v>3490.46</v>
      </c>
      <c r="AT1313" s="20">
        <f t="shared" si="381"/>
        <v>2992.4599999999991</v>
      </c>
      <c r="AU1313" s="20">
        <f t="shared" si="399"/>
        <v>70047.199999999997</v>
      </c>
    </row>
    <row r="1314" spans="1:47" ht="33.75">
      <c r="A1314" s="54">
        <v>1315</v>
      </c>
      <c r="B1314" s="54" t="s">
        <v>2421</v>
      </c>
      <c r="C1314" s="58" t="s">
        <v>2422</v>
      </c>
      <c r="D1314" s="79">
        <v>36</v>
      </c>
      <c r="E1314" s="79">
        <v>42</v>
      </c>
      <c r="F1314" s="80">
        <v>3474.66</v>
      </c>
      <c r="G1314" s="80">
        <v>57.94</v>
      </c>
      <c r="H1314" s="80">
        <v>3474.66</v>
      </c>
      <c r="I1314" s="80" t="s">
        <v>28</v>
      </c>
      <c r="J1314" s="80" t="s">
        <v>28</v>
      </c>
      <c r="K1314" s="80">
        <v>89.67</v>
      </c>
      <c r="L1314" s="73">
        <f t="shared" si="382"/>
        <v>94.24</v>
      </c>
      <c r="M1314" s="73">
        <f t="shared" si="383"/>
        <v>97.38</v>
      </c>
      <c r="N1314" s="72" t="str">
        <f t="shared" si="384"/>
        <v>2318</v>
      </c>
      <c r="O1314" s="74">
        <f t="shared" si="385"/>
        <v>6</v>
      </c>
      <c r="P1314" s="72">
        <f t="shared" si="386"/>
        <v>0</v>
      </c>
      <c r="Q1314" s="74">
        <f t="shared" si="387"/>
        <v>36</v>
      </c>
      <c r="R1314" s="72" t="str">
        <f t="shared" si="388"/>
        <v/>
      </c>
      <c r="S1314" s="72" t="str">
        <f t="shared" si="389"/>
        <v/>
      </c>
      <c r="AI1314" s="23">
        <f>'simulateur tarif OQN'!$B$4</f>
        <v>40</v>
      </c>
      <c r="AJ1314" s="24">
        <f t="shared" si="390"/>
        <v>3474.66</v>
      </c>
      <c r="AK1314" s="24">
        <f t="shared" si="391"/>
        <v>86.866500000000002</v>
      </c>
      <c r="AM1314" t="str">
        <f t="shared" si="392"/>
        <v>ZONEFORF1</v>
      </c>
      <c r="AN1314" t="str">
        <f t="shared" si="393"/>
        <v>HC</v>
      </c>
      <c r="AO1314" s="20">
        <f t="shared" si="394"/>
        <v>3706.42</v>
      </c>
      <c r="AP1314" s="20">
        <f t="shared" si="395"/>
        <v>3474.66</v>
      </c>
      <c r="AQ1314" s="20" t="str">
        <f t="shared" si="396"/>
        <v>.</v>
      </c>
      <c r="AR1314" s="20" t="str">
        <f t="shared" si="397"/>
        <v>.</v>
      </c>
      <c r="AS1314" s="20">
        <f t="shared" si="398"/>
        <v>3295.3199999999997</v>
      </c>
      <c r="AT1314" s="20">
        <f t="shared" si="381"/>
        <v>3066.8199999999997</v>
      </c>
      <c r="AU1314" s="20">
        <f t="shared" si="399"/>
        <v>138986.4</v>
      </c>
    </row>
    <row r="1315" spans="1:47" ht="45">
      <c r="A1315" s="54">
        <v>1316</v>
      </c>
      <c r="B1315" s="54" t="s">
        <v>2423</v>
      </c>
      <c r="C1315" s="58" t="s">
        <v>2424</v>
      </c>
      <c r="D1315" s="79">
        <v>15</v>
      </c>
      <c r="E1315" s="79">
        <v>35</v>
      </c>
      <c r="F1315" s="80">
        <v>1960.75</v>
      </c>
      <c r="G1315" s="80">
        <v>130.72</v>
      </c>
      <c r="H1315" s="80">
        <v>1960.75</v>
      </c>
      <c r="I1315" s="80">
        <v>2708.84</v>
      </c>
      <c r="J1315" s="80">
        <v>3366.25</v>
      </c>
      <c r="K1315" s="80">
        <v>88.88</v>
      </c>
      <c r="L1315" s="73">
        <f t="shared" si="382"/>
        <v>94.24</v>
      </c>
      <c r="M1315" s="73">
        <f t="shared" si="383"/>
        <v>97.38</v>
      </c>
      <c r="N1315" s="72" t="str">
        <f t="shared" si="384"/>
        <v>2318</v>
      </c>
      <c r="O1315" s="74">
        <f t="shared" si="385"/>
        <v>20</v>
      </c>
      <c r="P1315" s="72">
        <f t="shared" si="386"/>
        <v>1</v>
      </c>
      <c r="Q1315" s="74">
        <f t="shared" si="387"/>
        <v>15</v>
      </c>
      <c r="R1315" s="72">
        <f t="shared" si="388"/>
        <v>22</v>
      </c>
      <c r="S1315" s="72">
        <f t="shared" si="389"/>
        <v>29</v>
      </c>
      <c r="AI1315" s="23">
        <f>'simulateur tarif OQN'!$B$4</f>
        <v>40</v>
      </c>
      <c r="AJ1315" s="24">
        <f t="shared" si="390"/>
        <v>3810.65</v>
      </c>
      <c r="AK1315" s="24">
        <f t="shared" si="391"/>
        <v>95.266249999999999</v>
      </c>
      <c r="AM1315" t="str">
        <f t="shared" si="392"/>
        <v>ZONEHAUTE</v>
      </c>
      <c r="AN1315" t="str">
        <f t="shared" si="393"/>
        <v>HC</v>
      </c>
      <c r="AO1315" s="20">
        <f t="shared" si="394"/>
        <v>5228.75</v>
      </c>
      <c r="AP1315" s="20">
        <f t="shared" si="395"/>
        <v>1960.75</v>
      </c>
      <c r="AQ1315" s="20">
        <f t="shared" si="396"/>
        <v>2708.84</v>
      </c>
      <c r="AR1315" s="20">
        <f t="shared" si="397"/>
        <v>3366.25</v>
      </c>
      <c r="AS1315" s="20">
        <f t="shared" si="398"/>
        <v>3810.65</v>
      </c>
      <c r="AT1315" s="20">
        <f t="shared" si="381"/>
        <v>3542.6499999999996</v>
      </c>
      <c r="AU1315" s="20">
        <f t="shared" si="399"/>
        <v>78430</v>
      </c>
    </row>
    <row r="1316" spans="1:47" ht="45">
      <c r="A1316" s="54">
        <v>1317</v>
      </c>
      <c r="B1316" s="54" t="s">
        <v>2425</v>
      </c>
      <c r="C1316" s="58" t="s">
        <v>2426</v>
      </c>
      <c r="D1316" s="79">
        <v>50</v>
      </c>
      <c r="E1316" s="79">
        <v>56</v>
      </c>
      <c r="F1316" s="80">
        <v>5732.05</v>
      </c>
      <c r="G1316" s="80">
        <v>107.75</v>
      </c>
      <c r="H1316" s="80">
        <v>5732.05</v>
      </c>
      <c r="I1316" s="80" t="s">
        <v>28</v>
      </c>
      <c r="J1316" s="80" t="s">
        <v>28</v>
      </c>
      <c r="K1316" s="80">
        <v>106.94</v>
      </c>
      <c r="L1316" s="73">
        <f t="shared" si="382"/>
        <v>94.24</v>
      </c>
      <c r="M1316" s="73">
        <f t="shared" si="383"/>
        <v>97.38</v>
      </c>
      <c r="N1316" s="72" t="str">
        <f t="shared" si="384"/>
        <v>2318</v>
      </c>
      <c r="O1316" s="74">
        <f t="shared" si="385"/>
        <v>6</v>
      </c>
      <c r="P1316" s="72">
        <f t="shared" si="386"/>
        <v>0</v>
      </c>
      <c r="Q1316" s="74">
        <f t="shared" si="387"/>
        <v>50</v>
      </c>
      <c r="R1316" s="72" t="str">
        <f t="shared" si="388"/>
        <v/>
      </c>
      <c r="S1316" s="72" t="str">
        <f t="shared" si="389"/>
        <v/>
      </c>
      <c r="AI1316" s="23">
        <f>'simulateur tarif OQN'!$B$4</f>
        <v>40</v>
      </c>
      <c r="AJ1316" s="24">
        <f t="shared" si="390"/>
        <v>4654.55</v>
      </c>
      <c r="AK1316" s="24">
        <f t="shared" si="391"/>
        <v>116.36375000000001</v>
      </c>
      <c r="AM1316" t="str">
        <f t="shared" si="392"/>
        <v>ZONEBASSE</v>
      </c>
      <c r="AN1316" t="str">
        <f t="shared" si="393"/>
        <v>HC</v>
      </c>
      <c r="AO1316" s="20">
        <f t="shared" si="394"/>
        <v>4654.55</v>
      </c>
      <c r="AP1316" s="20">
        <f t="shared" si="395"/>
        <v>5732.05</v>
      </c>
      <c r="AQ1316" s="20" t="str">
        <f t="shared" si="396"/>
        <v>.</v>
      </c>
      <c r="AR1316" s="20" t="str">
        <f t="shared" si="397"/>
        <v>.</v>
      </c>
      <c r="AS1316" s="20">
        <f t="shared" si="398"/>
        <v>4021.01</v>
      </c>
      <c r="AT1316" s="20">
        <f t="shared" si="381"/>
        <v>4656.01</v>
      </c>
      <c r="AU1316" s="20">
        <f t="shared" si="399"/>
        <v>229282</v>
      </c>
    </row>
    <row r="1317" spans="1:47" ht="33.75">
      <c r="A1317" s="54">
        <v>1318</v>
      </c>
      <c r="B1317" s="54" t="s">
        <v>2427</v>
      </c>
      <c r="C1317" s="58" t="s">
        <v>2428</v>
      </c>
      <c r="D1317" s="79">
        <v>8</v>
      </c>
      <c r="E1317" s="79">
        <v>28</v>
      </c>
      <c r="F1317" s="80">
        <v>1048.23</v>
      </c>
      <c r="G1317" s="80">
        <v>131.03</v>
      </c>
      <c r="H1317" s="80">
        <v>1048.23</v>
      </c>
      <c r="I1317" s="80">
        <v>1723.5</v>
      </c>
      <c r="J1317" s="80">
        <v>2355.6799999999998</v>
      </c>
      <c r="K1317" s="80">
        <v>79.91</v>
      </c>
      <c r="L1317" s="73">
        <f t="shared" si="382"/>
        <v>82.44</v>
      </c>
      <c r="M1317" s="73">
        <f t="shared" si="383"/>
        <v>97.38</v>
      </c>
      <c r="N1317" s="72" t="str">
        <f t="shared" si="384"/>
        <v>2318</v>
      </c>
      <c r="O1317" s="74">
        <f t="shared" si="385"/>
        <v>20</v>
      </c>
      <c r="P1317" s="72">
        <f t="shared" si="386"/>
        <v>1</v>
      </c>
      <c r="Q1317" s="74">
        <f t="shared" si="387"/>
        <v>8</v>
      </c>
      <c r="R1317" s="72">
        <f t="shared" si="388"/>
        <v>15</v>
      </c>
      <c r="S1317" s="72">
        <f t="shared" si="389"/>
        <v>22</v>
      </c>
      <c r="AI1317" s="23">
        <f>'simulateur tarif OQN'!$B$4</f>
        <v>40</v>
      </c>
      <c r="AJ1317" s="24">
        <f t="shared" si="390"/>
        <v>3314.6</v>
      </c>
      <c r="AK1317" s="24">
        <f t="shared" si="391"/>
        <v>82.864999999999995</v>
      </c>
      <c r="AM1317" t="str">
        <f t="shared" si="392"/>
        <v>ZONEHAUTE</v>
      </c>
      <c r="AN1317" t="str">
        <f t="shared" si="393"/>
        <v>HC</v>
      </c>
      <c r="AO1317" s="20">
        <f t="shared" si="394"/>
        <v>5241.1900000000005</v>
      </c>
      <c r="AP1317" s="20">
        <f t="shared" si="395"/>
        <v>1048.23</v>
      </c>
      <c r="AQ1317" s="20">
        <f t="shared" si="396"/>
        <v>1723.5</v>
      </c>
      <c r="AR1317" s="20">
        <f t="shared" si="397"/>
        <v>2355.6799999999998</v>
      </c>
      <c r="AS1317" s="20">
        <f t="shared" si="398"/>
        <v>3314.6</v>
      </c>
      <c r="AT1317" s="20">
        <f t="shared" si="381"/>
        <v>3188.1000000000004</v>
      </c>
      <c r="AU1317" s="20">
        <f t="shared" si="399"/>
        <v>41929.199999999997</v>
      </c>
    </row>
    <row r="1318" spans="1:47" ht="33.75">
      <c r="A1318" s="54">
        <v>1319</v>
      </c>
      <c r="B1318" s="54" t="s">
        <v>2429</v>
      </c>
      <c r="C1318" s="58" t="s">
        <v>2430</v>
      </c>
      <c r="D1318" s="79">
        <v>36</v>
      </c>
      <c r="E1318" s="79">
        <v>42</v>
      </c>
      <c r="F1318" s="80">
        <v>3408.88</v>
      </c>
      <c r="G1318" s="80">
        <v>75.23</v>
      </c>
      <c r="H1318" s="80">
        <v>3408.88</v>
      </c>
      <c r="I1318" s="80" t="s">
        <v>28</v>
      </c>
      <c r="J1318" s="80" t="s">
        <v>28</v>
      </c>
      <c r="K1318" s="80">
        <v>84.17</v>
      </c>
      <c r="L1318" s="73">
        <f t="shared" si="382"/>
        <v>82.44</v>
      </c>
      <c r="M1318" s="73">
        <f t="shared" si="383"/>
        <v>97.38</v>
      </c>
      <c r="N1318" s="72" t="str">
        <f t="shared" si="384"/>
        <v>2318</v>
      </c>
      <c r="O1318" s="74">
        <f t="shared" si="385"/>
        <v>6</v>
      </c>
      <c r="P1318" s="72">
        <f t="shared" si="386"/>
        <v>0</v>
      </c>
      <c r="Q1318" s="74">
        <f t="shared" si="387"/>
        <v>36</v>
      </c>
      <c r="R1318" s="72" t="str">
        <f t="shared" si="388"/>
        <v/>
      </c>
      <c r="S1318" s="72" t="str">
        <f t="shared" si="389"/>
        <v/>
      </c>
      <c r="AI1318" s="23">
        <f>'simulateur tarif OQN'!$B$4</f>
        <v>40</v>
      </c>
      <c r="AJ1318" s="24">
        <f t="shared" si="390"/>
        <v>3408.88</v>
      </c>
      <c r="AK1318" s="24">
        <f t="shared" si="391"/>
        <v>85.222000000000008</v>
      </c>
      <c r="AM1318" t="str">
        <f t="shared" si="392"/>
        <v>ZONEFORF1</v>
      </c>
      <c r="AN1318" t="str">
        <f t="shared" si="393"/>
        <v>HC</v>
      </c>
      <c r="AO1318" s="20">
        <f t="shared" si="394"/>
        <v>3709.8</v>
      </c>
      <c r="AP1318" s="20">
        <f t="shared" si="395"/>
        <v>3408.88</v>
      </c>
      <c r="AQ1318" s="20" t="str">
        <f t="shared" si="396"/>
        <v>.</v>
      </c>
      <c r="AR1318" s="20" t="str">
        <f t="shared" si="397"/>
        <v>.</v>
      </c>
      <c r="AS1318" s="20">
        <f t="shared" si="398"/>
        <v>3240.54</v>
      </c>
      <c r="AT1318" s="20">
        <f t="shared" si="381"/>
        <v>3327.04</v>
      </c>
      <c r="AU1318" s="20">
        <f t="shared" si="399"/>
        <v>136355.20000000001</v>
      </c>
    </row>
    <row r="1319" spans="1:47" ht="33.75">
      <c r="A1319" s="54">
        <v>1320</v>
      </c>
      <c r="B1319" s="54" t="s">
        <v>2431</v>
      </c>
      <c r="C1319" s="58" t="s">
        <v>2432</v>
      </c>
      <c r="D1319" s="79">
        <v>29</v>
      </c>
      <c r="E1319" s="79">
        <v>35</v>
      </c>
      <c r="F1319" s="80">
        <v>3101.06</v>
      </c>
      <c r="G1319" s="80">
        <v>106.93</v>
      </c>
      <c r="H1319" s="80">
        <v>3101.06</v>
      </c>
      <c r="I1319" s="80" t="s">
        <v>28</v>
      </c>
      <c r="J1319" s="80" t="s">
        <v>28</v>
      </c>
      <c r="K1319" s="80">
        <v>95.02</v>
      </c>
      <c r="L1319" s="73">
        <f t="shared" si="382"/>
        <v>82.44</v>
      </c>
      <c r="M1319" s="73">
        <f t="shared" si="383"/>
        <v>97.38</v>
      </c>
      <c r="N1319" s="72" t="str">
        <f t="shared" si="384"/>
        <v>2318</v>
      </c>
      <c r="O1319" s="74">
        <f t="shared" si="385"/>
        <v>6</v>
      </c>
      <c r="P1319" s="72">
        <f t="shared" si="386"/>
        <v>0</v>
      </c>
      <c r="Q1319" s="74">
        <f t="shared" si="387"/>
        <v>29</v>
      </c>
      <c r="R1319" s="72" t="str">
        <f t="shared" si="388"/>
        <v/>
      </c>
      <c r="S1319" s="72" t="str">
        <f t="shared" si="389"/>
        <v/>
      </c>
      <c r="AI1319" s="23">
        <f>'simulateur tarif OQN'!$B$4</f>
        <v>40</v>
      </c>
      <c r="AJ1319" s="24">
        <f t="shared" si="390"/>
        <v>3576.16</v>
      </c>
      <c r="AK1319" s="24">
        <f t="shared" si="391"/>
        <v>89.403999999999996</v>
      </c>
      <c r="AM1319" t="str">
        <f t="shared" si="392"/>
        <v>ZONEHAUTE</v>
      </c>
      <c r="AN1319" t="str">
        <f t="shared" si="393"/>
        <v>HC</v>
      </c>
      <c r="AO1319" s="20">
        <f t="shared" si="394"/>
        <v>4277.29</v>
      </c>
      <c r="AP1319" s="20">
        <f t="shared" si="395"/>
        <v>3101.06</v>
      </c>
      <c r="AQ1319" s="20" t="str">
        <f t="shared" si="396"/>
        <v>.</v>
      </c>
      <c r="AR1319" s="20" t="str">
        <f t="shared" si="397"/>
        <v>.</v>
      </c>
      <c r="AS1319" s="20">
        <f t="shared" si="398"/>
        <v>3576.16</v>
      </c>
      <c r="AT1319" s="20">
        <f t="shared" si="381"/>
        <v>4205.16</v>
      </c>
      <c r="AU1319" s="20">
        <f t="shared" si="399"/>
        <v>124042.4</v>
      </c>
    </row>
    <row r="1320" spans="1:47" ht="33.75">
      <c r="A1320" s="54">
        <v>1321</v>
      </c>
      <c r="B1320" s="54" t="s">
        <v>2433</v>
      </c>
      <c r="C1320" s="58" t="s">
        <v>2434</v>
      </c>
      <c r="D1320" s="79">
        <v>43</v>
      </c>
      <c r="E1320" s="79">
        <v>49</v>
      </c>
      <c r="F1320" s="80">
        <v>4926.96</v>
      </c>
      <c r="G1320" s="80">
        <v>114.58</v>
      </c>
      <c r="H1320" s="80">
        <v>4926.96</v>
      </c>
      <c r="I1320" s="80" t="s">
        <v>28</v>
      </c>
      <c r="J1320" s="80" t="s">
        <v>28</v>
      </c>
      <c r="K1320" s="80">
        <v>106.64</v>
      </c>
      <c r="L1320" s="73">
        <f t="shared" si="382"/>
        <v>82.44</v>
      </c>
      <c r="M1320" s="73">
        <f t="shared" si="383"/>
        <v>97.38</v>
      </c>
      <c r="N1320" s="72" t="str">
        <f t="shared" si="384"/>
        <v>2318</v>
      </c>
      <c r="O1320" s="74">
        <f t="shared" si="385"/>
        <v>6</v>
      </c>
      <c r="P1320" s="72">
        <f t="shared" si="386"/>
        <v>0</v>
      </c>
      <c r="Q1320" s="74">
        <f t="shared" si="387"/>
        <v>43</v>
      </c>
      <c r="R1320" s="72" t="str">
        <f t="shared" si="388"/>
        <v/>
      </c>
      <c r="S1320" s="72" t="str">
        <f t="shared" si="389"/>
        <v/>
      </c>
      <c r="AI1320" s="23">
        <f>'simulateur tarif OQN'!$B$4</f>
        <v>40</v>
      </c>
      <c r="AJ1320" s="24">
        <f t="shared" si="390"/>
        <v>4583.22</v>
      </c>
      <c r="AK1320" s="24">
        <f t="shared" si="391"/>
        <v>114.5805</v>
      </c>
      <c r="AM1320" t="str">
        <f t="shared" si="392"/>
        <v>ZONEBASSE</v>
      </c>
      <c r="AN1320" t="str">
        <f t="shared" si="393"/>
        <v>HC</v>
      </c>
      <c r="AO1320" s="20">
        <f t="shared" si="394"/>
        <v>4583.22</v>
      </c>
      <c r="AP1320" s="20">
        <f t="shared" si="395"/>
        <v>4926.96</v>
      </c>
      <c r="AQ1320" s="20" t="str">
        <f t="shared" si="396"/>
        <v>.</v>
      </c>
      <c r="AR1320" s="20" t="str">
        <f t="shared" si="397"/>
        <v>.</v>
      </c>
      <c r="AS1320" s="20">
        <f t="shared" si="398"/>
        <v>3967.2</v>
      </c>
      <c r="AT1320" s="20">
        <f t="shared" si="381"/>
        <v>5177.2000000000007</v>
      </c>
      <c r="AU1320" s="20">
        <f t="shared" si="399"/>
        <v>197078.39999999999</v>
      </c>
    </row>
    <row r="1321" spans="1:47" ht="45">
      <c r="A1321" s="54">
        <v>1322</v>
      </c>
      <c r="B1321" s="54" t="s">
        <v>2435</v>
      </c>
      <c r="C1321" s="58" t="s">
        <v>2436</v>
      </c>
      <c r="D1321" s="79">
        <v>29</v>
      </c>
      <c r="E1321" s="79">
        <v>35</v>
      </c>
      <c r="F1321" s="80">
        <v>2626.38</v>
      </c>
      <c r="G1321" s="80">
        <v>90.56</v>
      </c>
      <c r="H1321" s="80">
        <v>2626.38</v>
      </c>
      <c r="I1321" s="80" t="s">
        <v>28</v>
      </c>
      <c r="J1321" s="80" t="s">
        <v>28</v>
      </c>
      <c r="K1321" s="80">
        <v>83.54</v>
      </c>
      <c r="L1321" s="73">
        <f t="shared" si="382"/>
        <v>82.44</v>
      </c>
      <c r="M1321" s="73">
        <f t="shared" si="383"/>
        <v>97.38</v>
      </c>
      <c r="N1321" s="72" t="str">
        <f t="shared" si="384"/>
        <v>2318</v>
      </c>
      <c r="O1321" s="74">
        <f t="shared" si="385"/>
        <v>6</v>
      </c>
      <c r="P1321" s="72">
        <f t="shared" si="386"/>
        <v>0</v>
      </c>
      <c r="Q1321" s="74">
        <f t="shared" si="387"/>
        <v>29</v>
      </c>
      <c r="R1321" s="72" t="str">
        <f t="shared" si="388"/>
        <v/>
      </c>
      <c r="S1321" s="72" t="str">
        <f t="shared" si="389"/>
        <v/>
      </c>
      <c r="AI1321" s="23">
        <f>'simulateur tarif OQN'!$B$4</f>
        <v>40</v>
      </c>
      <c r="AJ1321" s="24">
        <f t="shared" si="390"/>
        <v>3044.08</v>
      </c>
      <c r="AK1321" s="24">
        <f t="shared" si="391"/>
        <v>76.102000000000004</v>
      </c>
      <c r="AM1321" t="str">
        <f t="shared" si="392"/>
        <v>ZONEHAUTE</v>
      </c>
      <c r="AN1321" t="str">
        <f t="shared" si="393"/>
        <v>HC</v>
      </c>
      <c r="AO1321" s="20">
        <f t="shared" si="394"/>
        <v>3622.54</v>
      </c>
      <c r="AP1321" s="20">
        <f t="shared" si="395"/>
        <v>2626.38</v>
      </c>
      <c r="AQ1321" s="20" t="str">
        <f t="shared" si="396"/>
        <v>.</v>
      </c>
      <c r="AR1321" s="20" t="str">
        <f t="shared" si="397"/>
        <v>.</v>
      </c>
      <c r="AS1321" s="20">
        <f t="shared" si="398"/>
        <v>3044.08</v>
      </c>
      <c r="AT1321" s="20">
        <f t="shared" si="381"/>
        <v>3099.0800000000008</v>
      </c>
      <c r="AU1321" s="20">
        <f t="shared" si="399"/>
        <v>105055.20000000001</v>
      </c>
    </row>
    <row r="1322" spans="1:47" ht="45">
      <c r="A1322" s="54">
        <v>1323</v>
      </c>
      <c r="B1322" s="54" t="s">
        <v>2437</v>
      </c>
      <c r="C1322" s="58" t="s">
        <v>2438</v>
      </c>
      <c r="D1322" s="79">
        <v>43</v>
      </c>
      <c r="E1322" s="79">
        <v>49</v>
      </c>
      <c r="F1322" s="80">
        <v>4358.1899999999996</v>
      </c>
      <c r="G1322" s="80">
        <v>101.35</v>
      </c>
      <c r="H1322" s="80">
        <v>4358.1899999999996</v>
      </c>
      <c r="I1322" s="80" t="s">
        <v>28</v>
      </c>
      <c r="J1322" s="80" t="s">
        <v>28</v>
      </c>
      <c r="K1322" s="80">
        <v>94.06</v>
      </c>
      <c r="L1322" s="73">
        <f t="shared" si="382"/>
        <v>82.44</v>
      </c>
      <c r="M1322" s="73">
        <f t="shared" si="383"/>
        <v>97.38</v>
      </c>
      <c r="N1322" s="72" t="str">
        <f t="shared" si="384"/>
        <v>2318</v>
      </c>
      <c r="O1322" s="74">
        <f t="shared" si="385"/>
        <v>6</v>
      </c>
      <c r="P1322" s="72">
        <f t="shared" si="386"/>
        <v>0</v>
      </c>
      <c r="Q1322" s="74">
        <f t="shared" si="387"/>
        <v>43</v>
      </c>
      <c r="R1322" s="72" t="str">
        <f t="shared" si="388"/>
        <v/>
      </c>
      <c r="S1322" s="72" t="str">
        <f t="shared" si="389"/>
        <v/>
      </c>
      <c r="AI1322" s="23">
        <f>'simulateur tarif OQN'!$B$4</f>
        <v>40</v>
      </c>
      <c r="AJ1322" s="24">
        <f t="shared" si="390"/>
        <v>4054.1399999999994</v>
      </c>
      <c r="AK1322" s="24">
        <f t="shared" si="391"/>
        <v>101.35349999999998</v>
      </c>
      <c r="AM1322" t="str">
        <f t="shared" si="392"/>
        <v>ZONEBASSE</v>
      </c>
      <c r="AN1322" t="str">
        <f t="shared" si="393"/>
        <v>HC</v>
      </c>
      <c r="AO1322" s="20">
        <f t="shared" si="394"/>
        <v>4054.1399999999994</v>
      </c>
      <c r="AP1322" s="20">
        <f t="shared" si="395"/>
        <v>4358.1899999999996</v>
      </c>
      <c r="AQ1322" s="20" t="str">
        <f t="shared" si="396"/>
        <v>.</v>
      </c>
      <c r="AR1322" s="20" t="str">
        <f t="shared" si="397"/>
        <v>.</v>
      </c>
      <c r="AS1322" s="20">
        <f t="shared" si="398"/>
        <v>3511.6499999999996</v>
      </c>
      <c r="AT1322" s="20">
        <f t="shared" si="381"/>
        <v>4092.6499999999996</v>
      </c>
      <c r="AU1322" s="20">
        <f t="shared" si="399"/>
        <v>174327.59999999998</v>
      </c>
    </row>
    <row r="1323" spans="1:47">
      <c r="A1323" s="54">
        <v>1324</v>
      </c>
      <c r="B1323" s="54" t="s">
        <v>2439</v>
      </c>
      <c r="C1323" s="55" t="s">
        <v>2440</v>
      </c>
      <c r="D1323" s="79">
        <v>1</v>
      </c>
      <c r="E1323" s="79">
        <v>1</v>
      </c>
      <c r="F1323" s="80" t="s">
        <v>28</v>
      </c>
      <c r="G1323" s="80" t="s">
        <v>28</v>
      </c>
      <c r="H1323" s="80">
        <v>73.55</v>
      </c>
      <c r="I1323" s="80" t="s">
        <v>28</v>
      </c>
      <c r="J1323" s="80" t="s">
        <v>28</v>
      </c>
      <c r="K1323" s="80" t="s">
        <v>28</v>
      </c>
      <c r="L1323" s="73" t="str">
        <f t="shared" si="382"/>
        <v/>
      </c>
      <c r="M1323" s="73" t="str">
        <f t="shared" si="383"/>
        <v/>
      </c>
      <c r="N1323" s="72" t="str">
        <f t="shared" si="384"/>
        <v>2703</v>
      </c>
      <c r="O1323" s="74">
        <f t="shared" si="385"/>
        <v>0</v>
      </c>
      <c r="P1323" s="72">
        <f t="shared" si="386"/>
        <v>0</v>
      </c>
      <c r="Q1323" s="74">
        <f t="shared" si="387"/>
        <v>1</v>
      </c>
      <c r="R1323" s="72" t="str">
        <f t="shared" si="388"/>
        <v/>
      </c>
      <c r="S1323" s="72" t="str">
        <f t="shared" si="389"/>
        <v/>
      </c>
      <c r="AI1323" s="23">
        <f>'simulateur tarif OQN'!$B$4</f>
        <v>40</v>
      </c>
      <c r="AJ1323" s="24">
        <f t="shared" si="390"/>
        <v>2942</v>
      </c>
      <c r="AK1323" s="24">
        <f t="shared" si="391"/>
        <v>73.55</v>
      </c>
      <c r="AM1323" t="str">
        <f t="shared" si="392"/>
        <v>ZONEHAUTE</v>
      </c>
      <c r="AN1323" t="str">
        <f t="shared" si="393"/>
        <v>HDJ</v>
      </c>
      <c r="AO1323" s="20" t="e">
        <f t="shared" si="394"/>
        <v>#VALUE!</v>
      </c>
      <c r="AP1323" s="20">
        <f t="shared" si="395"/>
        <v>73.55</v>
      </c>
      <c r="AQ1323" s="20" t="str">
        <f t="shared" si="396"/>
        <v>.</v>
      </c>
      <c r="AR1323" s="20" t="str">
        <f t="shared" si="397"/>
        <v>.</v>
      </c>
      <c r="AS1323" s="20" t="e">
        <f t="shared" si="398"/>
        <v>#VALUE!</v>
      </c>
      <c r="AT1323" s="20" t="e">
        <f t="shared" si="381"/>
        <v>#VALUE!</v>
      </c>
      <c r="AU1323" s="20">
        <f t="shared" si="399"/>
        <v>2942</v>
      </c>
    </row>
    <row r="1324" spans="1:47" ht="33.75">
      <c r="A1324" s="54">
        <v>1325</v>
      </c>
      <c r="B1324" s="54" t="s">
        <v>2441</v>
      </c>
      <c r="C1324" s="58" t="s">
        <v>2442</v>
      </c>
      <c r="D1324" s="79">
        <v>8</v>
      </c>
      <c r="E1324" s="79">
        <v>28</v>
      </c>
      <c r="F1324" s="80">
        <v>1524.87</v>
      </c>
      <c r="G1324" s="80">
        <v>190.61</v>
      </c>
      <c r="H1324" s="80">
        <v>1524.87</v>
      </c>
      <c r="I1324" s="80">
        <v>2401.5100000000002</v>
      </c>
      <c r="J1324" s="80">
        <v>3305.82</v>
      </c>
      <c r="K1324" s="80">
        <v>114.82</v>
      </c>
      <c r="L1324" s="73">
        <f t="shared" si="382"/>
        <v>145.22</v>
      </c>
      <c r="M1324" s="73">
        <f t="shared" si="383"/>
        <v>154.43</v>
      </c>
      <c r="N1324" s="72" t="str">
        <f t="shared" si="384"/>
        <v>2703</v>
      </c>
      <c r="O1324" s="74">
        <f t="shared" si="385"/>
        <v>20</v>
      </c>
      <c r="P1324" s="72">
        <f t="shared" si="386"/>
        <v>1</v>
      </c>
      <c r="Q1324" s="74">
        <f t="shared" si="387"/>
        <v>8</v>
      </c>
      <c r="R1324" s="72">
        <f t="shared" si="388"/>
        <v>15</v>
      </c>
      <c r="S1324" s="72">
        <f t="shared" si="389"/>
        <v>22</v>
      </c>
      <c r="AI1324" s="23">
        <f>'simulateur tarif OQN'!$B$4</f>
        <v>40</v>
      </c>
      <c r="AJ1324" s="24">
        <f t="shared" si="390"/>
        <v>4683.66</v>
      </c>
      <c r="AK1324" s="24">
        <f t="shared" si="391"/>
        <v>117.0915</v>
      </c>
      <c r="AM1324" t="str">
        <f t="shared" si="392"/>
        <v>ZONEHAUTE</v>
      </c>
      <c r="AN1324" t="str">
        <f t="shared" si="393"/>
        <v>HC</v>
      </c>
      <c r="AO1324" s="20">
        <f t="shared" si="394"/>
        <v>7624.39</v>
      </c>
      <c r="AP1324" s="20">
        <f t="shared" si="395"/>
        <v>1524.87</v>
      </c>
      <c r="AQ1324" s="20">
        <f t="shared" si="396"/>
        <v>2401.5100000000002</v>
      </c>
      <c r="AR1324" s="20">
        <f t="shared" si="397"/>
        <v>3305.82</v>
      </c>
      <c r="AS1324" s="20">
        <f t="shared" si="398"/>
        <v>4683.66</v>
      </c>
      <c r="AT1324" s="20">
        <f t="shared" si="381"/>
        <v>3163.66</v>
      </c>
      <c r="AU1324" s="20">
        <f t="shared" si="399"/>
        <v>60994.799999999996</v>
      </c>
    </row>
    <row r="1325" spans="1:47" ht="33.75">
      <c r="A1325" s="54">
        <v>1326</v>
      </c>
      <c r="B1325" s="54" t="s">
        <v>2443</v>
      </c>
      <c r="C1325" s="58" t="s">
        <v>2444</v>
      </c>
      <c r="D1325" s="79">
        <v>29</v>
      </c>
      <c r="E1325" s="79">
        <v>35</v>
      </c>
      <c r="F1325" s="80">
        <v>4550.87</v>
      </c>
      <c r="G1325" s="80">
        <v>144.1</v>
      </c>
      <c r="H1325" s="80">
        <v>4550.87</v>
      </c>
      <c r="I1325" s="80" t="s">
        <v>28</v>
      </c>
      <c r="J1325" s="80" t="s">
        <v>28</v>
      </c>
      <c r="K1325" s="80">
        <v>150.03</v>
      </c>
      <c r="L1325" s="73">
        <f t="shared" si="382"/>
        <v>145.22</v>
      </c>
      <c r="M1325" s="73">
        <f t="shared" si="383"/>
        <v>154.43</v>
      </c>
      <c r="N1325" s="72" t="str">
        <f t="shared" si="384"/>
        <v>2703</v>
      </c>
      <c r="O1325" s="74">
        <f t="shared" si="385"/>
        <v>6</v>
      </c>
      <c r="P1325" s="72">
        <f t="shared" si="386"/>
        <v>0</v>
      </c>
      <c r="Q1325" s="74">
        <f t="shared" si="387"/>
        <v>29</v>
      </c>
      <c r="R1325" s="72" t="str">
        <f t="shared" si="388"/>
        <v/>
      </c>
      <c r="S1325" s="72" t="str">
        <f t="shared" si="389"/>
        <v/>
      </c>
      <c r="AI1325" s="23">
        <f>'simulateur tarif OQN'!$B$4</f>
        <v>40</v>
      </c>
      <c r="AJ1325" s="24">
        <f t="shared" si="390"/>
        <v>5301.0199999999995</v>
      </c>
      <c r="AK1325" s="24">
        <f t="shared" si="391"/>
        <v>132.52549999999999</v>
      </c>
      <c r="AM1325" t="str">
        <f t="shared" si="392"/>
        <v>ZONEHAUTE</v>
      </c>
      <c r="AN1325" t="str">
        <f t="shared" si="393"/>
        <v>HC</v>
      </c>
      <c r="AO1325" s="20">
        <f t="shared" si="394"/>
        <v>6135.9699999999993</v>
      </c>
      <c r="AP1325" s="20">
        <f t="shared" si="395"/>
        <v>4550.87</v>
      </c>
      <c r="AQ1325" s="20" t="str">
        <f t="shared" si="396"/>
        <v>.</v>
      </c>
      <c r="AR1325" s="20" t="str">
        <f t="shared" si="397"/>
        <v>.</v>
      </c>
      <c r="AS1325" s="20">
        <f t="shared" si="398"/>
        <v>5301.0199999999995</v>
      </c>
      <c r="AT1325" s="20">
        <f t="shared" si="381"/>
        <v>5541.52</v>
      </c>
      <c r="AU1325" s="20">
        <f t="shared" si="399"/>
        <v>182034.8</v>
      </c>
    </row>
    <row r="1326" spans="1:47" ht="33.75">
      <c r="A1326" s="82">
        <v>7000</v>
      </c>
      <c r="B1326" s="82" t="s">
        <v>32</v>
      </c>
      <c r="C1326" s="83" t="s">
        <v>2870</v>
      </c>
      <c r="D1326" s="84">
        <v>7</v>
      </c>
      <c r="E1326" s="84">
        <v>7</v>
      </c>
      <c r="F1326" s="85">
        <v>1056.99</v>
      </c>
      <c r="G1326" s="85">
        <v>151</v>
      </c>
      <c r="H1326" s="85">
        <v>1056.99</v>
      </c>
      <c r="I1326" s="85" t="s">
        <v>28</v>
      </c>
      <c r="J1326" s="85" t="s">
        <v>28</v>
      </c>
      <c r="K1326" s="85">
        <v>151</v>
      </c>
      <c r="L1326" s="86">
        <f t="shared" si="382"/>
        <v>151</v>
      </c>
      <c r="M1326" s="86">
        <f t="shared" si="383"/>
        <v>132.34</v>
      </c>
      <c r="N1326" s="87" t="str">
        <f t="shared" si="384"/>
        <v>0106</v>
      </c>
      <c r="O1326" s="88">
        <f t="shared" si="385"/>
        <v>0</v>
      </c>
      <c r="P1326" s="87">
        <f t="shared" si="386"/>
        <v>0</v>
      </c>
      <c r="Q1326" s="88">
        <f t="shared" si="387"/>
        <v>7</v>
      </c>
      <c r="R1326" s="87" t="str">
        <f t="shared" si="388"/>
        <v/>
      </c>
      <c r="S1326" s="87" t="str">
        <f t="shared" si="389"/>
        <v/>
      </c>
      <c r="AI1326" s="23"/>
      <c r="AJ1326" s="24"/>
      <c r="AK1326" s="24"/>
      <c r="AO1326" s="20"/>
      <c r="AP1326" s="20"/>
      <c r="AQ1326" s="20"/>
      <c r="AR1326" s="20"/>
      <c r="AS1326" s="20"/>
      <c r="AT1326" s="20"/>
      <c r="AU1326" s="20"/>
    </row>
    <row r="1327" spans="1:47" ht="33.75">
      <c r="A1327" s="54">
        <v>7000</v>
      </c>
      <c r="B1327" s="54" t="s">
        <v>36</v>
      </c>
      <c r="C1327" s="58" t="s">
        <v>2870</v>
      </c>
      <c r="D1327" s="79">
        <v>7</v>
      </c>
      <c r="E1327" s="79">
        <v>7</v>
      </c>
      <c r="F1327" s="80">
        <v>1056.99</v>
      </c>
      <c r="G1327" s="80">
        <v>151</v>
      </c>
      <c r="H1327" s="80">
        <v>1056.99</v>
      </c>
      <c r="I1327" s="80" t="s">
        <v>28</v>
      </c>
      <c r="J1327" s="80" t="s">
        <v>28</v>
      </c>
      <c r="K1327" s="80">
        <v>151</v>
      </c>
      <c r="L1327" s="73">
        <f t="shared" si="382"/>
        <v>151</v>
      </c>
      <c r="M1327" s="73">
        <f t="shared" si="383"/>
        <v>132.34</v>
      </c>
      <c r="N1327" s="72" t="str">
        <f t="shared" si="384"/>
        <v>0106</v>
      </c>
      <c r="O1327" s="74">
        <f t="shared" si="385"/>
        <v>0</v>
      </c>
      <c r="P1327" s="72">
        <f t="shared" si="386"/>
        <v>0</v>
      </c>
      <c r="Q1327" s="74">
        <f t="shared" si="387"/>
        <v>7</v>
      </c>
      <c r="R1327" s="72" t="str">
        <f t="shared" si="388"/>
        <v/>
      </c>
      <c r="S1327" s="72" t="str">
        <f t="shared" si="389"/>
        <v/>
      </c>
      <c r="AI1327" s="23"/>
      <c r="AJ1327" s="24"/>
      <c r="AK1327" s="24"/>
      <c r="AO1327" s="20"/>
      <c r="AP1327" s="20"/>
      <c r="AQ1327" s="20"/>
      <c r="AR1327" s="20"/>
      <c r="AS1327" s="20"/>
      <c r="AT1327" s="20"/>
      <c r="AU1327" s="20"/>
    </row>
    <row r="1328" spans="1:47" ht="33.75">
      <c r="A1328" s="54">
        <v>7000</v>
      </c>
      <c r="B1328" s="54" t="s">
        <v>34</v>
      </c>
      <c r="C1328" s="58" t="s">
        <v>2870</v>
      </c>
      <c r="D1328" s="79">
        <v>7</v>
      </c>
      <c r="E1328" s="79">
        <v>7</v>
      </c>
      <c r="F1328" s="80">
        <v>1056.99</v>
      </c>
      <c r="G1328" s="80">
        <v>151</v>
      </c>
      <c r="H1328" s="80">
        <v>1056.99</v>
      </c>
      <c r="I1328" s="80" t="s">
        <v>28</v>
      </c>
      <c r="J1328" s="80" t="s">
        <v>28</v>
      </c>
      <c r="K1328" s="80">
        <v>151</v>
      </c>
      <c r="L1328" s="73">
        <f t="shared" si="382"/>
        <v>151</v>
      </c>
      <c r="M1328" s="73">
        <f t="shared" si="383"/>
        <v>132.34</v>
      </c>
      <c r="N1328" s="72" t="str">
        <f t="shared" si="384"/>
        <v>0106</v>
      </c>
      <c r="O1328" s="74">
        <f t="shared" si="385"/>
        <v>0</v>
      </c>
      <c r="P1328" s="72">
        <f t="shared" si="386"/>
        <v>0</v>
      </c>
      <c r="Q1328" s="74">
        <f t="shared" si="387"/>
        <v>7</v>
      </c>
      <c r="R1328" s="72" t="str">
        <f t="shared" si="388"/>
        <v/>
      </c>
      <c r="S1328" s="72" t="str">
        <f t="shared" si="389"/>
        <v/>
      </c>
      <c r="AI1328" s="23"/>
      <c r="AJ1328" s="24"/>
      <c r="AK1328" s="24"/>
      <c r="AO1328" s="20"/>
      <c r="AP1328" s="20"/>
      <c r="AQ1328" s="20"/>
      <c r="AR1328" s="20"/>
      <c r="AS1328" s="20"/>
      <c r="AT1328" s="20"/>
      <c r="AU1328" s="20"/>
    </row>
    <row r="1329" spans="1:47" ht="33.75">
      <c r="A1329" s="54">
        <v>7000</v>
      </c>
      <c r="B1329" s="54" t="s">
        <v>41</v>
      </c>
      <c r="C1329" s="58" t="s">
        <v>2870</v>
      </c>
      <c r="D1329" s="79">
        <v>7</v>
      </c>
      <c r="E1329" s="79">
        <v>7</v>
      </c>
      <c r="F1329" s="80">
        <v>1056.99</v>
      </c>
      <c r="G1329" s="80">
        <v>151</v>
      </c>
      <c r="H1329" s="80">
        <v>1056.99</v>
      </c>
      <c r="I1329" s="80" t="s">
        <v>28</v>
      </c>
      <c r="J1329" s="80" t="s">
        <v>28</v>
      </c>
      <c r="K1329" s="80">
        <v>151</v>
      </c>
      <c r="L1329" s="73">
        <f t="shared" si="382"/>
        <v>151</v>
      </c>
      <c r="M1329" s="73">
        <f t="shared" si="383"/>
        <v>132.34</v>
      </c>
      <c r="N1329" s="72" t="str">
        <f t="shared" si="384"/>
        <v>0106</v>
      </c>
      <c r="O1329" s="74">
        <f t="shared" si="385"/>
        <v>0</v>
      </c>
      <c r="P1329" s="72">
        <f t="shared" si="386"/>
        <v>0</v>
      </c>
      <c r="Q1329" s="74">
        <f t="shared" si="387"/>
        <v>7</v>
      </c>
      <c r="R1329" s="72" t="str">
        <f t="shared" si="388"/>
        <v/>
      </c>
      <c r="S1329" s="72" t="str">
        <f t="shared" si="389"/>
        <v/>
      </c>
      <c r="AI1329" s="23"/>
      <c r="AJ1329" s="24"/>
      <c r="AK1329" s="24"/>
      <c r="AO1329" s="20"/>
      <c r="AP1329" s="20"/>
      <c r="AQ1329" s="20"/>
      <c r="AR1329" s="20"/>
      <c r="AS1329" s="20"/>
      <c r="AT1329" s="20"/>
      <c r="AU1329" s="20"/>
    </row>
    <row r="1330" spans="1:47" ht="33.75">
      <c r="A1330" s="54">
        <v>7000</v>
      </c>
      <c r="B1330" s="54" t="s">
        <v>43</v>
      </c>
      <c r="C1330" s="58" t="s">
        <v>2870</v>
      </c>
      <c r="D1330" s="79">
        <v>7</v>
      </c>
      <c r="E1330" s="79">
        <v>7</v>
      </c>
      <c r="F1330" s="80">
        <v>1056.99</v>
      </c>
      <c r="G1330" s="80">
        <v>151</v>
      </c>
      <c r="H1330" s="80">
        <v>1056.99</v>
      </c>
      <c r="I1330" s="80" t="s">
        <v>28</v>
      </c>
      <c r="J1330" s="80" t="s">
        <v>28</v>
      </c>
      <c r="K1330" s="80">
        <v>151</v>
      </c>
      <c r="L1330" s="73">
        <f t="shared" si="382"/>
        <v>151</v>
      </c>
      <c r="M1330" s="73">
        <f t="shared" si="383"/>
        <v>132.34</v>
      </c>
      <c r="N1330" s="72" t="str">
        <f t="shared" si="384"/>
        <v>0106</v>
      </c>
      <c r="O1330" s="74">
        <f t="shared" si="385"/>
        <v>0</v>
      </c>
      <c r="P1330" s="72">
        <f t="shared" si="386"/>
        <v>0</v>
      </c>
      <c r="Q1330" s="74">
        <f t="shared" si="387"/>
        <v>7</v>
      </c>
      <c r="R1330" s="72" t="str">
        <f t="shared" si="388"/>
        <v/>
      </c>
      <c r="S1330" s="72" t="str">
        <f t="shared" si="389"/>
        <v/>
      </c>
      <c r="AI1330" s="23"/>
      <c r="AJ1330" s="24"/>
      <c r="AK1330" s="24"/>
      <c r="AO1330" s="20"/>
      <c r="AP1330" s="20"/>
      <c r="AQ1330" s="20"/>
      <c r="AR1330" s="20"/>
      <c r="AS1330" s="20"/>
      <c r="AT1330" s="20"/>
      <c r="AU1330" s="20"/>
    </row>
    <row r="1331" spans="1:47" ht="33.75">
      <c r="A1331" s="54">
        <v>7000</v>
      </c>
      <c r="B1331" s="54" t="s">
        <v>39</v>
      </c>
      <c r="C1331" s="58" t="s">
        <v>2870</v>
      </c>
      <c r="D1331" s="79">
        <v>7</v>
      </c>
      <c r="E1331" s="79">
        <v>7</v>
      </c>
      <c r="F1331" s="80">
        <v>1056.99</v>
      </c>
      <c r="G1331" s="80">
        <v>151</v>
      </c>
      <c r="H1331" s="80">
        <v>1056.99</v>
      </c>
      <c r="I1331" s="80" t="s">
        <v>28</v>
      </c>
      <c r="J1331" s="80" t="s">
        <v>28</v>
      </c>
      <c r="K1331" s="80">
        <v>151</v>
      </c>
      <c r="L1331" s="73">
        <f t="shared" si="382"/>
        <v>151</v>
      </c>
      <c r="M1331" s="73">
        <f t="shared" si="383"/>
        <v>132.34</v>
      </c>
      <c r="N1331" s="72" t="str">
        <f t="shared" si="384"/>
        <v>0106</v>
      </c>
      <c r="O1331" s="74">
        <f t="shared" si="385"/>
        <v>0</v>
      </c>
      <c r="P1331" s="72">
        <f t="shared" si="386"/>
        <v>0</v>
      </c>
      <c r="Q1331" s="74">
        <f t="shared" si="387"/>
        <v>7</v>
      </c>
      <c r="R1331" s="72" t="str">
        <f t="shared" si="388"/>
        <v/>
      </c>
      <c r="S1331" s="72" t="str">
        <f t="shared" si="389"/>
        <v/>
      </c>
      <c r="AI1331" s="23"/>
      <c r="AJ1331" s="24"/>
      <c r="AK1331" s="24"/>
      <c r="AO1331" s="20"/>
      <c r="AP1331" s="20"/>
      <c r="AQ1331" s="20"/>
      <c r="AR1331" s="20"/>
      <c r="AS1331" s="20"/>
      <c r="AT1331" s="20"/>
      <c r="AU1331" s="20"/>
    </row>
    <row r="1332" spans="1:47" ht="33.75">
      <c r="A1332" s="54">
        <v>7001</v>
      </c>
      <c r="B1332" s="54" t="s">
        <v>55</v>
      </c>
      <c r="C1332" s="58" t="s">
        <v>2871</v>
      </c>
      <c r="D1332" s="79">
        <v>7</v>
      </c>
      <c r="E1332" s="79">
        <v>7</v>
      </c>
      <c r="F1332" s="80">
        <v>839.12</v>
      </c>
      <c r="G1332" s="80">
        <v>119.87</v>
      </c>
      <c r="H1332" s="80">
        <v>839.12</v>
      </c>
      <c r="I1332" s="80" t="s">
        <v>28</v>
      </c>
      <c r="J1332" s="80" t="s">
        <v>28</v>
      </c>
      <c r="K1332" s="80">
        <v>119.87</v>
      </c>
      <c r="L1332" s="73">
        <f t="shared" si="382"/>
        <v>119.87</v>
      </c>
      <c r="M1332" s="73">
        <f t="shared" si="383"/>
        <v>132.34</v>
      </c>
      <c r="N1332" s="72" t="str">
        <f t="shared" si="384"/>
        <v>0106</v>
      </c>
      <c r="O1332" s="74">
        <f t="shared" si="385"/>
        <v>0</v>
      </c>
      <c r="P1332" s="72">
        <f t="shared" si="386"/>
        <v>0</v>
      </c>
      <c r="Q1332" s="74">
        <f t="shared" si="387"/>
        <v>7</v>
      </c>
      <c r="R1332" s="72" t="str">
        <f t="shared" si="388"/>
        <v/>
      </c>
      <c r="S1332" s="72" t="str">
        <f t="shared" si="389"/>
        <v/>
      </c>
      <c r="AI1332" s="23"/>
      <c r="AJ1332" s="24"/>
      <c r="AK1332" s="24"/>
      <c r="AO1332" s="20"/>
      <c r="AP1332" s="20"/>
      <c r="AQ1332" s="20"/>
      <c r="AR1332" s="20"/>
      <c r="AS1332" s="20"/>
      <c r="AT1332" s="20"/>
      <c r="AU1332" s="20"/>
    </row>
    <row r="1333" spans="1:47" ht="33.75">
      <c r="A1333" s="54">
        <v>7001</v>
      </c>
      <c r="B1333" s="54" t="s">
        <v>45</v>
      </c>
      <c r="C1333" s="58" t="s">
        <v>2871</v>
      </c>
      <c r="D1333" s="79">
        <v>7</v>
      </c>
      <c r="E1333" s="79">
        <v>7</v>
      </c>
      <c r="F1333" s="80">
        <v>839.12</v>
      </c>
      <c r="G1333" s="80">
        <v>119.87</v>
      </c>
      <c r="H1333" s="80">
        <v>839.12</v>
      </c>
      <c r="I1333" s="80" t="s">
        <v>28</v>
      </c>
      <c r="J1333" s="80" t="s">
        <v>28</v>
      </c>
      <c r="K1333" s="80">
        <v>119.87</v>
      </c>
      <c r="L1333" s="73">
        <f t="shared" si="382"/>
        <v>119.87</v>
      </c>
      <c r="M1333" s="73">
        <f t="shared" si="383"/>
        <v>132.34</v>
      </c>
      <c r="N1333" s="72" t="str">
        <f t="shared" si="384"/>
        <v>0106</v>
      </c>
      <c r="O1333" s="74">
        <f t="shared" si="385"/>
        <v>0</v>
      </c>
      <c r="P1333" s="72">
        <f t="shared" si="386"/>
        <v>0</v>
      </c>
      <c r="Q1333" s="74">
        <f t="shared" si="387"/>
        <v>7</v>
      </c>
      <c r="R1333" s="72" t="str">
        <f t="shared" si="388"/>
        <v/>
      </c>
      <c r="S1333" s="72" t="str">
        <f t="shared" si="389"/>
        <v/>
      </c>
      <c r="AI1333" s="23"/>
      <c r="AJ1333" s="24"/>
      <c r="AK1333" s="24"/>
      <c r="AO1333" s="20"/>
      <c r="AP1333" s="20"/>
      <c r="AQ1333" s="20"/>
      <c r="AR1333" s="20"/>
      <c r="AS1333" s="20"/>
      <c r="AT1333" s="20"/>
      <c r="AU1333" s="20"/>
    </row>
    <row r="1334" spans="1:47" ht="33.75">
      <c r="A1334" s="54">
        <v>7001</v>
      </c>
      <c r="B1334" s="54" t="s">
        <v>51</v>
      </c>
      <c r="C1334" s="58" t="s">
        <v>2871</v>
      </c>
      <c r="D1334" s="79">
        <v>7</v>
      </c>
      <c r="E1334" s="79">
        <v>7</v>
      </c>
      <c r="F1334" s="80">
        <v>839.12</v>
      </c>
      <c r="G1334" s="80">
        <v>119.87</v>
      </c>
      <c r="H1334" s="80">
        <v>839.12</v>
      </c>
      <c r="I1334" s="80" t="s">
        <v>28</v>
      </c>
      <c r="J1334" s="80" t="s">
        <v>28</v>
      </c>
      <c r="K1334" s="80">
        <v>119.87</v>
      </c>
      <c r="L1334" s="73">
        <f t="shared" si="382"/>
        <v>119.87</v>
      </c>
      <c r="M1334" s="73">
        <f t="shared" si="383"/>
        <v>132.34</v>
      </c>
      <c r="N1334" s="72" t="str">
        <f t="shared" si="384"/>
        <v>0106</v>
      </c>
      <c r="O1334" s="74">
        <f t="shared" si="385"/>
        <v>0</v>
      </c>
      <c r="P1334" s="72">
        <f t="shared" si="386"/>
        <v>0</v>
      </c>
      <c r="Q1334" s="74">
        <f t="shared" si="387"/>
        <v>7</v>
      </c>
      <c r="R1334" s="72" t="str">
        <f t="shared" si="388"/>
        <v/>
      </c>
      <c r="S1334" s="72" t="str">
        <f t="shared" si="389"/>
        <v/>
      </c>
      <c r="AI1334" s="23"/>
      <c r="AJ1334" s="24"/>
      <c r="AK1334" s="24"/>
      <c r="AO1334" s="20"/>
      <c r="AP1334" s="20"/>
      <c r="AQ1334" s="20"/>
      <c r="AR1334" s="20"/>
      <c r="AS1334" s="20"/>
      <c r="AT1334" s="20"/>
      <c r="AU1334" s="20"/>
    </row>
    <row r="1335" spans="1:47" ht="33.75">
      <c r="A1335" s="54">
        <v>7001</v>
      </c>
      <c r="B1335" s="54" t="s">
        <v>47</v>
      </c>
      <c r="C1335" s="58" t="s">
        <v>2871</v>
      </c>
      <c r="D1335" s="79">
        <v>7</v>
      </c>
      <c r="E1335" s="79">
        <v>7</v>
      </c>
      <c r="F1335" s="80">
        <v>839.12</v>
      </c>
      <c r="G1335" s="80">
        <v>119.87</v>
      </c>
      <c r="H1335" s="80">
        <v>839.12</v>
      </c>
      <c r="I1335" s="80" t="s">
        <v>28</v>
      </c>
      <c r="J1335" s="80" t="s">
        <v>28</v>
      </c>
      <c r="K1335" s="80">
        <v>119.87</v>
      </c>
      <c r="L1335" s="73">
        <f t="shared" si="382"/>
        <v>119.87</v>
      </c>
      <c r="M1335" s="73">
        <f t="shared" si="383"/>
        <v>132.34</v>
      </c>
      <c r="N1335" s="72" t="str">
        <f t="shared" si="384"/>
        <v>0106</v>
      </c>
      <c r="O1335" s="74">
        <f t="shared" si="385"/>
        <v>0</v>
      </c>
      <c r="P1335" s="72">
        <f t="shared" si="386"/>
        <v>0</v>
      </c>
      <c r="Q1335" s="74">
        <f t="shared" si="387"/>
        <v>7</v>
      </c>
      <c r="R1335" s="72" t="str">
        <f t="shared" si="388"/>
        <v/>
      </c>
      <c r="S1335" s="72" t="str">
        <f t="shared" si="389"/>
        <v/>
      </c>
      <c r="AI1335" s="23"/>
      <c r="AJ1335" s="24"/>
      <c r="AK1335" s="24"/>
      <c r="AO1335" s="20"/>
      <c r="AP1335" s="20"/>
      <c r="AQ1335" s="20"/>
      <c r="AR1335" s="20"/>
      <c r="AS1335" s="20"/>
      <c r="AT1335" s="20"/>
      <c r="AU1335" s="20"/>
    </row>
    <row r="1336" spans="1:47" ht="33.75">
      <c r="A1336" s="54">
        <v>7001</v>
      </c>
      <c r="B1336" s="54" t="s">
        <v>49</v>
      </c>
      <c r="C1336" s="58" t="s">
        <v>2871</v>
      </c>
      <c r="D1336" s="79">
        <v>7</v>
      </c>
      <c r="E1336" s="79">
        <v>7</v>
      </c>
      <c r="F1336" s="80">
        <v>839.12</v>
      </c>
      <c r="G1336" s="80">
        <v>119.87</v>
      </c>
      <c r="H1336" s="80">
        <v>839.12</v>
      </c>
      <c r="I1336" s="80" t="s">
        <v>28</v>
      </c>
      <c r="J1336" s="80" t="s">
        <v>28</v>
      </c>
      <c r="K1336" s="80">
        <v>119.87</v>
      </c>
      <c r="L1336" s="73">
        <f t="shared" si="382"/>
        <v>119.87</v>
      </c>
      <c r="M1336" s="73">
        <f t="shared" si="383"/>
        <v>132.34</v>
      </c>
      <c r="N1336" s="72" t="str">
        <f t="shared" si="384"/>
        <v>0106</v>
      </c>
      <c r="O1336" s="74">
        <f t="shared" si="385"/>
        <v>0</v>
      </c>
      <c r="P1336" s="72">
        <f t="shared" si="386"/>
        <v>0</v>
      </c>
      <c r="Q1336" s="74">
        <f t="shared" si="387"/>
        <v>7</v>
      </c>
      <c r="R1336" s="72" t="str">
        <f t="shared" si="388"/>
        <v/>
      </c>
      <c r="S1336" s="72" t="str">
        <f t="shared" si="389"/>
        <v/>
      </c>
      <c r="AI1336" s="23"/>
      <c r="AJ1336" s="24"/>
      <c r="AK1336" s="24"/>
      <c r="AO1336" s="20"/>
      <c r="AP1336" s="20"/>
      <c r="AQ1336" s="20"/>
      <c r="AR1336" s="20"/>
      <c r="AS1336" s="20"/>
      <c r="AT1336" s="20"/>
      <c r="AU1336" s="20"/>
    </row>
    <row r="1337" spans="1:47" ht="33.75">
      <c r="A1337" s="54">
        <v>7001</v>
      </c>
      <c r="B1337" s="54" t="s">
        <v>53</v>
      </c>
      <c r="C1337" s="58" t="s">
        <v>2871</v>
      </c>
      <c r="D1337" s="79">
        <v>7</v>
      </c>
      <c r="E1337" s="79">
        <v>7</v>
      </c>
      <c r="F1337" s="80">
        <v>839.12</v>
      </c>
      <c r="G1337" s="80">
        <v>119.87</v>
      </c>
      <c r="H1337" s="80">
        <v>839.12</v>
      </c>
      <c r="I1337" s="80" t="s">
        <v>28</v>
      </c>
      <c r="J1337" s="80" t="s">
        <v>28</v>
      </c>
      <c r="K1337" s="80">
        <v>119.87</v>
      </c>
      <c r="L1337" s="73">
        <f t="shared" si="382"/>
        <v>119.87</v>
      </c>
      <c r="M1337" s="73">
        <f t="shared" si="383"/>
        <v>132.34</v>
      </c>
      <c r="N1337" s="72" t="str">
        <f t="shared" si="384"/>
        <v>0106</v>
      </c>
      <c r="O1337" s="74">
        <f t="shared" si="385"/>
        <v>0</v>
      </c>
      <c r="P1337" s="72">
        <f t="shared" si="386"/>
        <v>0</v>
      </c>
      <c r="Q1337" s="74">
        <f t="shared" si="387"/>
        <v>7</v>
      </c>
      <c r="R1337" s="72" t="str">
        <f t="shared" si="388"/>
        <v/>
      </c>
      <c r="S1337" s="72" t="str">
        <f t="shared" si="389"/>
        <v/>
      </c>
      <c r="AI1337" s="23"/>
      <c r="AJ1337" s="24"/>
      <c r="AK1337" s="24"/>
      <c r="AO1337" s="20"/>
      <c r="AP1337" s="20"/>
      <c r="AQ1337" s="20"/>
      <c r="AR1337" s="20"/>
      <c r="AS1337" s="20"/>
      <c r="AT1337" s="20"/>
      <c r="AU1337" s="20"/>
    </row>
    <row r="1338" spans="1:47" ht="33.75">
      <c r="A1338" s="54">
        <v>7002</v>
      </c>
      <c r="B1338" s="54" t="s">
        <v>63</v>
      </c>
      <c r="C1338" s="58" t="s">
        <v>2872</v>
      </c>
      <c r="D1338" s="79">
        <v>7</v>
      </c>
      <c r="E1338" s="79">
        <v>7</v>
      </c>
      <c r="F1338" s="80">
        <v>838.57</v>
      </c>
      <c r="G1338" s="80">
        <v>119.8</v>
      </c>
      <c r="H1338" s="80">
        <v>838.57</v>
      </c>
      <c r="I1338" s="80" t="s">
        <v>28</v>
      </c>
      <c r="J1338" s="80" t="s">
        <v>28</v>
      </c>
      <c r="K1338" s="80">
        <v>119.8</v>
      </c>
      <c r="L1338" s="73">
        <f t="shared" si="382"/>
        <v>119.8</v>
      </c>
      <c r="M1338" s="73">
        <f t="shared" si="383"/>
        <v>132.34</v>
      </c>
      <c r="N1338" s="72" t="str">
        <f t="shared" si="384"/>
        <v>0106</v>
      </c>
      <c r="O1338" s="74">
        <f t="shared" si="385"/>
        <v>0</v>
      </c>
      <c r="P1338" s="72">
        <f t="shared" si="386"/>
        <v>0</v>
      </c>
      <c r="Q1338" s="74">
        <f t="shared" si="387"/>
        <v>7</v>
      </c>
      <c r="R1338" s="72" t="str">
        <f t="shared" si="388"/>
        <v/>
      </c>
      <c r="S1338" s="72" t="str">
        <f t="shared" si="389"/>
        <v/>
      </c>
      <c r="AI1338" s="23"/>
      <c r="AJ1338" s="24"/>
      <c r="AK1338" s="24"/>
      <c r="AO1338" s="20"/>
      <c r="AP1338" s="20"/>
      <c r="AQ1338" s="20"/>
      <c r="AR1338" s="20"/>
      <c r="AS1338" s="20"/>
      <c r="AT1338" s="20"/>
      <c r="AU1338" s="20"/>
    </row>
    <row r="1339" spans="1:47" ht="33.75">
      <c r="A1339" s="54">
        <v>7002</v>
      </c>
      <c r="B1339" s="54" t="s">
        <v>59</v>
      </c>
      <c r="C1339" s="58" t="s">
        <v>2872</v>
      </c>
      <c r="D1339" s="79">
        <v>7</v>
      </c>
      <c r="E1339" s="79">
        <v>7</v>
      </c>
      <c r="F1339" s="80">
        <v>838.57</v>
      </c>
      <c r="G1339" s="80">
        <v>119.8</v>
      </c>
      <c r="H1339" s="80">
        <v>838.57</v>
      </c>
      <c r="I1339" s="80" t="s">
        <v>28</v>
      </c>
      <c r="J1339" s="80" t="s">
        <v>28</v>
      </c>
      <c r="K1339" s="80">
        <v>119.8</v>
      </c>
      <c r="L1339" s="73">
        <f t="shared" si="382"/>
        <v>119.8</v>
      </c>
      <c r="M1339" s="73">
        <f t="shared" si="383"/>
        <v>132.34</v>
      </c>
      <c r="N1339" s="72" t="str">
        <f t="shared" si="384"/>
        <v>0106</v>
      </c>
      <c r="O1339" s="74">
        <f t="shared" si="385"/>
        <v>0</v>
      </c>
      <c r="P1339" s="72">
        <f t="shared" si="386"/>
        <v>0</v>
      </c>
      <c r="Q1339" s="74">
        <f t="shared" si="387"/>
        <v>7</v>
      </c>
      <c r="R1339" s="72" t="str">
        <f t="shared" si="388"/>
        <v/>
      </c>
      <c r="S1339" s="72" t="str">
        <f t="shared" si="389"/>
        <v/>
      </c>
      <c r="AI1339" s="23"/>
      <c r="AJ1339" s="24"/>
      <c r="AK1339" s="24"/>
      <c r="AO1339" s="20"/>
      <c r="AP1339" s="20"/>
      <c r="AQ1339" s="20"/>
      <c r="AR1339" s="20"/>
      <c r="AS1339" s="20"/>
      <c r="AT1339" s="20"/>
      <c r="AU1339" s="20"/>
    </row>
    <row r="1340" spans="1:47" ht="33.75">
      <c r="A1340" s="54">
        <v>7002</v>
      </c>
      <c r="B1340" s="54" t="s">
        <v>61</v>
      </c>
      <c r="C1340" s="58" t="s">
        <v>2872</v>
      </c>
      <c r="D1340" s="79">
        <v>7</v>
      </c>
      <c r="E1340" s="79">
        <v>7</v>
      </c>
      <c r="F1340" s="80">
        <v>838.57</v>
      </c>
      <c r="G1340" s="80">
        <v>119.8</v>
      </c>
      <c r="H1340" s="80">
        <v>838.57</v>
      </c>
      <c r="I1340" s="80" t="s">
        <v>28</v>
      </c>
      <c r="J1340" s="80" t="s">
        <v>28</v>
      </c>
      <c r="K1340" s="80">
        <v>119.8</v>
      </c>
      <c r="L1340" s="73">
        <f t="shared" si="382"/>
        <v>119.8</v>
      </c>
      <c r="M1340" s="73">
        <f t="shared" si="383"/>
        <v>132.34</v>
      </c>
      <c r="N1340" s="72" t="str">
        <f t="shared" si="384"/>
        <v>0106</v>
      </c>
      <c r="O1340" s="74">
        <f t="shared" si="385"/>
        <v>0</v>
      </c>
      <c r="P1340" s="72">
        <f t="shared" si="386"/>
        <v>0</v>
      </c>
      <c r="Q1340" s="74">
        <f t="shared" si="387"/>
        <v>7</v>
      </c>
      <c r="R1340" s="72" t="str">
        <f t="shared" si="388"/>
        <v/>
      </c>
      <c r="S1340" s="72" t="str">
        <f t="shared" si="389"/>
        <v/>
      </c>
      <c r="AI1340" s="23"/>
      <c r="AJ1340" s="24"/>
      <c r="AK1340" s="24"/>
      <c r="AO1340" s="20"/>
      <c r="AP1340" s="20"/>
      <c r="AQ1340" s="20"/>
      <c r="AR1340" s="20"/>
      <c r="AS1340" s="20"/>
      <c r="AT1340" s="20"/>
      <c r="AU1340" s="20"/>
    </row>
    <row r="1341" spans="1:47" ht="33.75">
      <c r="A1341" s="54">
        <v>7002</v>
      </c>
      <c r="B1341" s="54" t="s">
        <v>65</v>
      </c>
      <c r="C1341" s="58" t="s">
        <v>2872</v>
      </c>
      <c r="D1341" s="79">
        <v>7</v>
      </c>
      <c r="E1341" s="79">
        <v>7</v>
      </c>
      <c r="F1341" s="80">
        <v>838.57</v>
      </c>
      <c r="G1341" s="80">
        <v>119.8</v>
      </c>
      <c r="H1341" s="80">
        <v>838.57</v>
      </c>
      <c r="I1341" s="80" t="s">
        <v>28</v>
      </c>
      <c r="J1341" s="80" t="s">
        <v>28</v>
      </c>
      <c r="K1341" s="80">
        <v>119.8</v>
      </c>
      <c r="L1341" s="73">
        <f t="shared" si="382"/>
        <v>119.8</v>
      </c>
      <c r="M1341" s="73">
        <f t="shared" si="383"/>
        <v>132.34</v>
      </c>
      <c r="N1341" s="72" t="str">
        <f t="shared" si="384"/>
        <v>0106</v>
      </c>
      <c r="O1341" s="74">
        <f t="shared" si="385"/>
        <v>0</v>
      </c>
      <c r="P1341" s="72">
        <f t="shared" si="386"/>
        <v>0</v>
      </c>
      <c r="Q1341" s="74">
        <f t="shared" si="387"/>
        <v>7</v>
      </c>
      <c r="R1341" s="72" t="str">
        <f t="shared" si="388"/>
        <v/>
      </c>
      <c r="S1341" s="72" t="str">
        <f t="shared" si="389"/>
        <v/>
      </c>
      <c r="AI1341" s="23"/>
      <c r="AJ1341" s="24"/>
      <c r="AK1341" s="24"/>
      <c r="AO1341" s="20"/>
      <c r="AP1341" s="20"/>
      <c r="AQ1341" s="20"/>
      <c r="AR1341" s="20"/>
      <c r="AS1341" s="20"/>
      <c r="AT1341" s="20"/>
      <c r="AU1341" s="20"/>
    </row>
    <row r="1342" spans="1:47" ht="33.75">
      <c r="A1342" s="54">
        <v>7002</v>
      </c>
      <c r="B1342" s="54" t="s">
        <v>67</v>
      </c>
      <c r="C1342" s="58" t="s">
        <v>2872</v>
      </c>
      <c r="D1342" s="79">
        <v>7</v>
      </c>
      <c r="E1342" s="79">
        <v>7</v>
      </c>
      <c r="F1342" s="80">
        <v>838.57</v>
      </c>
      <c r="G1342" s="80">
        <v>119.8</v>
      </c>
      <c r="H1342" s="80">
        <v>838.57</v>
      </c>
      <c r="I1342" s="80" t="s">
        <v>28</v>
      </c>
      <c r="J1342" s="80" t="s">
        <v>28</v>
      </c>
      <c r="K1342" s="80">
        <v>119.8</v>
      </c>
      <c r="L1342" s="73">
        <f t="shared" si="382"/>
        <v>119.8</v>
      </c>
      <c r="M1342" s="73">
        <f t="shared" si="383"/>
        <v>132.34</v>
      </c>
      <c r="N1342" s="72" t="str">
        <f t="shared" si="384"/>
        <v>0106</v>
      </c>
      <c r="O1342" s="74">
        <f t="shared" si="385"/>
        <v>0</v>
      </c>
      <c r="P1342" s="72">
        <f t="shared" si="386"/>
        <v>0</v>
      </c>
      <c r="Q1342" s="74">
        <f t="shared" si="387"/>
        <v>7</v>
      </c>
      <c r="R1342" s="72" t="str">
        <f t="shared" si="388"/>
        <v/>
      </c>
      <c r="S1342" s="72" t="str">
        <f t="shared" si="389"/>
        <v/>
      </c>
      <c r="AI1342" s="23"/>
      <c r="AJ1342" s="24"/>
      <c r="AK1342" s="24"/>
      <c r="AO1342" s="20"/>
      <c r="AP1342" s="20"/>
      <c r="AQ1342" s="20"/>
      <c r="AR1342" s="20"/>
      <c r="AS1342" s="20"/>
      <c r="AT1342" s="20"/>
      <c r="AU1342" s="20"/>
    </row>
    <row r="1343" spans="1:47" ht="33.75">
      <c r="A1343" s="54">
        <v>7002</v>
      </c>
      <c r="B1343" s="54" t="s">
        <v>57</v>
      </c>
      <c r="C1343" s="58" t="s">
        <v>2872</v>
      </c>
      <c r="D1343" s="79">
        <v>7</v>
      </c>
      <c r="E1343" s="79">
        <v>7</v>
      </c>
      <c r="F1343" s="80">
        <v>838.57</v>
      </c>
      <c r="G1343" s="80">
        <v>119.8</v>
      </c>
      <c r="H1343" s="80">
        <v>838.57</v>
      </c>
      <c r="I1343" s="80" t="s">
        <v>28</v>
      </c>
      <c r="J1343" s="80" t="s">
        <v>28</v>
      </c>
      <c r="K1343" s="80">
        <v>119.8</v>
      </c>
      <c r="L1343" s="73">
        <f t="shared" si="382"/>
        <v>119.8</v>
      </c>
      <c r="M1343" s="73">
        <f t="shared" si="383"/>
        <v>132.34</v>
      </c>
      <c r="N1343" s="72" t="str">
        <f t="shared" si="384"/>
        <v>0106</v>
      </c>
      <c r="O1343" s="74">
        <f t="shared" si="385"/>
        <v>0</v>
      </c>
      <c r="P1343" s="72">
        <f t="shared" si="386"/>
        <v>0</v>
      </c>
      <c r="Q1343" s="74">
        <f t="shared" si="387"/>
        <v>7</v>
      </c>
      <c r="R1343" s="72" t="str">
        <f t="shared" si="388"/>
        <v/>
      </c>
      <c r="S1343" s="72" t="str">
        <f t="shared" si="389"/>
        <v/>
      </c>
      <c r="AI1343" s="23"/>
      <c r="AJ1343" s="24"/>
      <c r="AK1343" s="24"/>
      <c r="AO1343" s="20"/>
      <c r="AP1343" s="20"/>
      <c r="AQ1343" s="20"/>
      <c r="AR1343" s="20"/>
      <c r="AS1343" s="20"/>
      <c r="AT1343" s="20"/>
      <c r="AU1343" s="20"/>
    </row>
    <row r="1344" spans="1:47" ht="33.75">
      <c r="A1344" s="54">
        <v>7003</v>
      </c>
      <c r="B1344" s="54" t="s">
        <v>77</v>
      </c>
      <c r="C1344" s="58" t="s">
        <v>2873</v>
      </c>
      <c r="D1344" s="79">
        <v>7</v>
      </c>
      <c r="E1344" s="79">
        <v>7</v>
      </c>
      <c r="F1344" s="80">
        <v>1313.38</v>
      </c>
      <c r="G1344" s="80">
        <v>187.63</v>
      </c>
      <c r="H1344" s="80">
        <v>1313.38</v>
      </c>
      <c r="I1344" s="80" t="s">
        <v>28</v>
      </c>
      <c r="J1344" s="80" t="s">
        <v>28</v>
      </c>
      <c r="K1344" s="80">
        <v>187.63</v>
      </c>
      <c r="L1344" s="73">
        <f t="shared" si="382"/>
        <v>187.63</v>
      </c>
      <c r="M1344" s="73">
        <f t="shared" si="383"/>
        <v>154.93</v>
      </c>
      <c r="N1344" s="72" t="str">
        <f t="shared" si="384"/>
        <v>0109</v>
      </c>
      <c r="O1344" s="74">
        <f t="shared" si="385"/>
        <v>0</v>
      </c>
      <c r="P1344" s="72">
        <f t="shared" si="386"/>
        <v>0</v>
      </c>
      <c r="Q1344" s="74">
        <f t="shared" si="387"/>
        <v>7</v>
      </c>
      <c r="R1344" s="72" t="str">
        <f t="shared" si="388"/>
        <v/>
      </c>
      <c r="S1344" s="72" t="str">
        <f t="shared" si="389"/>
        <v/>
      </c>
      <c r="AI1344" s="23"/>
      <c r="AJ1344" s="24"/>
      <c r="AK1344" s="24"/>
      <c r="AO1344" s="20"/>
      <c r="AP1344" s="20"/>
      <c r="AQ1344" s="20"/>
      <c r="AR1344" s="20"/>
      <c r="AS1344" s="20"/>
      <c r="AT1344" s="20"/>
      <c r="AU1344" s="20"/>
    </row>
    <row r="1345" spans="1:47" ht="33.75">
      <c r="A1345" s="54">
        <v>7003</v>
      </c>
      <c r="B1345" s="54" t="s">
        <v>81</v>
      </c>
      <c r="C1345" s="58" t="s">
        <v>2873</v>
      </c>
      <c r="D1345" s="79">
        <v>7</v>
      </c>
      <c r="E1345" s="79">
        <v>7</v>
      </c>
      <c r="F1345" s="80">
        <v>1313.38</v>
      </c>
      <c r="G1345" s="80">
        <v>187.63</v>
      </c>
      <c r="H1345" s="80">
        <v>1313.38</v>
      </c>
      <c r="I1345" s="80" t="s">
        <v>28</v>
      </c>
      <c r="J1345" s="80" t="s">
        <v>28</v>
      </c>
      <c r="K1345" s="80">
        <v>187.63</v>
      </c>
      <c r="L1345" s="73">
        <f t="shared" si="382"/>
        <v>187.63</v>
      </c>
      <c r="M1345" s="73">
        <f t="shared" si="383"/>
        <v>154.93</v>
      </c>
      <c r="N1345" s="72" t="str">
        <f t="shared" si="384"/>
        <v>0109</v>
      </c>
      <c r="O1345" s="74">
        <f t="shared" si="385"/>
        <v>0</v>
      </c>
      <c r="P1345" s="72">
        <f t="shared" si="386"/>
        <v>0</v>
      </c>
      <c r="Q1345" s="74">
        <f t="shared" si="387"/>
        <v>7</v>
      </c>
      <c r="R1345" s="72" t="str">
        <f t="shared" si="388"/>
        <v/>
      </c>
      <c r="S1345" s="72" t="str">
        <f t="shared" si="389"/>
        <v/>
      </c>
      <c r="AI1345" s="23"/>
      <c r="AJ1345" s="24"/>
      <c r="AK1345" s="24"/>
      <c r="AO1345" s="20"/>
      <c r="AP1345" s="20"/>
      <c r="AQ1345" s="20"/>
      <c r="AR1345" s="20"/>
      <c r="AS1345" s="20"/>
      <c r="AT1345" s="20"/>
      <c r="AU1345" s="20"/>
    </row>
    <row r="1346" spans="1:47" ht="33.75">
      <c r="A1346" s="54">
        <v>7003</v>
      </c>
      <c r="B1346" s="54" t="s">
        <v>83</v>
      </c>
      <c r="C1346" s="58" t="s">
        <v>2873</v>
      </c>
      <c r="D1346" s="79">
        <v>7</v>
      </c>
      <c r="E1346" s="79">
        <v>7</v>
      </c>
      <c r="F1346" s="80">
        <v>1313.38</v>
      </c>
      <c r="G1346" s="80">
        <v>187.63</v>
      </c>
      <c r="H1346" s="80">
        <v>1313.38</v>
      </c>
      <c r="I1346" s="80" t="s">
        <v>28</v>
      </c>
      <c r="J1346" s="80" t="s">
        <v>28</v>
      </c>
      <c r="K1346" s="80">
        <v>187.63</v>
      </c>
      <c r="L1346" s="73">
        <f t="shared" si="382"/>
        <v>187.63</v>
      </c>
      <c r="M1346" s="73">
        <f t="shared" si="383"/>
        <v>154.93</v>
      </c>
      <c r="N1346" s="72" t="str">
        <f t="shared" si="384"/>
        <v>0109</v>
      </c>
      <c r="O1346" s="74">
        <f t="shared" si="385"/>
        <v>0</v>
      </c>
      <c r="P1346" s="72">
        <f t="shared" si="386"/>
        <v>0</v>
      </c>
      <c r="Q1346" s="74">
        <f t="shared" si="387"/>
        <v>7</v>
      </c>
      <c r="R1346" s="72" t="str">
        <f t="shared" si="388"/>
        <v/>
      </c>
      <c r="S1346" s="72" t="str">
        <f t="shared" si="389"/>
        <v/>
      </c>
      <c r="AI1346" s="23"/>
      <c r="AJ1346" s="24"/>
      <c r="AK1346" s="24"/>
      <c r="AO1346" s="20"/>
      <c r="AP1346" s="20"/>
      <c r="AQ1346" s="20"/>
      <c r="AR1346" s="20"/>
      <c r="AS1346" s="20"/>
      <c r="AT1346" s="20"/>
      <c r="AU1346" s="20"/>
    </row>
    <row r="1347" spans="1:47" ht="33.75">
      <c r="A1347" s="54">
        <v>7003</v>
      </c>
      <c r="B1347" s="54" t="s">
        <v>79</v>
      </c>
      <c r="C1347" s="58" t="s">
        <v>2873</v>
      </c>
      <c r="D1347" s="79">
        <v>7</v>
      </c>
      <c r="E1347" s="79">
        <v>7</v>
      </c>
      <c r="F1347" s="80">
        <v>1313.38</v>
      </c>
      <c r="G1347" s="80">
        <v>187.63</v>
      </c>
      <c r="H1347" s="80">
        <v>1313.38</v>
      </c>
      <c r="I1347" s="80" t="s">
        <v>28</v>
      </c>
      <c r="J1347" s="80" t="s">
        <v>28</v>
      </c>
      <c r="K1347" s="80">
        <v>187.63</v>
      </c>
      <c r="L1347" s="73">
        <f t="shared" si="382"/>
        <v>187.63</v>
      </c>
      <c r="M1347" s="73">
        <f t="shared" si="383"/>
        <v>154.93</v>
      </c>
      <c r="N1347" s="72" t="str">
        <f t="shared" si="384"/>
        <v>0109</v>
      </c>
      <c r="O1347" s="74">
        <f t="shared" si="385"/>
        <v>0</v>
      </c>
      <c r="P1347" s="72">
        <f t="shared" si="386"/>
        <v>0</v>
      </c>
      <c r="Q1347" s="74">
        <f t="shared" si="387"/>
        <v>7</v>
      </c>
      <c r="R1347" s="72" t="str">
        <f t="shared" si="388"/>
        <v/>
      </c>
      <c r="S1347" s="72" t="str">
        <f t="shared" si="389"/>
        <v/>
      </c>
      <c r="AI1347" s="23"/>
      <c r="AJ1347" s="24"/>
      <c r="AK1347" s="24"/>
      <c r="AO1347" s="20"/>
      <c r="AP1347" s="20"/>
      <c r="AQ1347" s="20"/>
      <c r="AR1347" s="20"/>
      <c r="AS1347" s="20"/>
      <c r="AT1347" s="20"/>
      <c r="AU1347" s="20"/>
    </row>
    <row r="1348" spans="1:47" ht="33.75">
      <c r="A1348" s="54">
        <v>7004</v>
      </c>
      <c r="B1348" s="54" t="s">
        <v>87</v>
      </c>
      <c r="C1348" s="58" t="s">
        <v>2874</v>
      </c>
      <c r="D1348" s="79">
        <v>7</v>
      </c>
      <c r="E1348" s="79">
        <v>7</v>
      </c>
      <c r="F1348" s="80">
        <v>983.42</v>
      </c>
      <c r="G1348" s="80">
        <v>140.49</v>
      </c>
      <c r="H1348" s="80">
        <v>983.42</v>
      </c>
      <c r="I1348" s="80" t="s">
        <v>28</v>
      </c>
      <c r="J1348" s="80" t="s">
        <v>28</v>
      </c>
      <c r="K1348" s="80">
        <v>140.49</v>
      </c>
      <c r="L1348" s="73">
        <f t="shared" ref="L1348:L1411" si="400">IFERROR(VLOOKUP(B1348,$B$1326:$K$2467,6,0),"")</f>
        <v>140.49</v>
      </c>
      <c r="M1348" s="73">
        <f t="shared" ref="M1348:M1411" si="401">IFERROR(VLOOKUP($B1348,$B$2468:$K$3603,6,0),"")</f>
        <v>154.93</v>
      </c>
      <c r="N1348" s="72" t="str">
        <f t="shared" ref="N1348:N1411" si="402">LEFT(B1348,4)</f>
        <v>0109</v>
      </c>
      <c r="O1348" s="74">
        <f t="shared" ref="O1348:O1411" si="403">E1348-D1348</f>
        <v>0</v>
      </c>
      <c r="P1348" s="72">
        <f t="shared" ref="P1348:P1411" si="404">IF(O1348=20,1,0)</f>
        <v>0</v>
      </c>
      <c r="Q1348" s="74">
        <f t="shared" ref="Q1348:Q1411" si="405">D1348</f>
        <v>7</v>
      </c>
      <c r="R1348" s="72" t="str">
        <f t="shared" ref="R1348:R1411" si="406">IF(P1348=1,Q1348+7,"")</f>
        <v/>
      </c>
      <c r="S1348" s="72" t="str">
        <f t="shared" ref="S1348:S1411" si="407">IF(P1348=1,Q1348+14,"")</f>
        <v/>
      </c>
      <c r="AI1348" s="23"/>
      <c r="AJ1348" s="24"/>
      <c r="AK1348" s="24"/>
      <c r="AO1348" s="20"/>
      <c r="AP1348" s="20"/>
      <c r="AQ1348" s="20"/>
      <c r="AR1348" s="20"/>
      <c r="AS1348" s="20"/>
      <c r="AT1348" s="20"/>
      <c r="AU1348" s="20"/>
    </row>
    <row r="1349" spans="1:47" ht="33.75">
      <c r="A1349" s="54">
        <v>7004</v>
      </c>
      <c r="B1349" s="54" t="s">
        <v>91</v>
      </c>
      <c r="C1349" s="58" t="s">
        <v>2874</v>
      </c>
      <c r="D1349" s="79">
        <v>7</v>
      </c>
      <c r="E1349" s="79">
        <v>7</v>
      </c>
      <c r="F1349" s="80">
        <v>983.42</v>
      </c>
      <c r="G1349" s="80">
        <v>140.49</v>
      </c>
      <c r="H1349" s="80">
        <v>983.42</v>
      </c>
      <c r="I1349" s="80" t="s">
        <v>28</v>
      </c>
      <c r="J1349" s="80" t="s">
        <v>28</v>
      </c>
      <c r="K1349" s="80">
        <v>140.49</v>
      </c>
      <c r="L1349" s="73">
        <f t="shared" si="400"/>
        <v>140.49</v>
      </c>
      <c r="M1349" s="73">
        <f t="shared" si="401"/>
        <v>154.93</v>
      </c>
      <c r="N1349" s="72" t="str">
        <f t="shared" si="402"/>
        <v>0109</v>
      </c>
      <c r="O1349" s="74">
        <f t="shared" si="403"/>
        <v>0</v>
      </c>
      <c r="P1349" s="72">
        <f t="shared" si="404"/>
        <v>0</v>
      </c>
      <c r="Q1349" s="74">
        <f t="shared" si="405"/>
        <v>7</v>
      </c>
      <c r="R1349" s="72" t="str">
        <f t="shared" si="406"/>
        <v/>
      </c>
      <c r="S1349" s="72" t="str">
        <f t="shared" si="407"/>
        <v/>
      </c>
      <c r="AI1349" s="23"/>
      <c r="AJ1349" s="24"/>
      <c r="AK1349" s="24"/>
      <c r="AO1349" s="20"/>
      <c r="AP1349" s="20"/>
      <c r="AQ1349" s="20"/>
      <c r="AR1349" s="20"/>
      <c r="AS1349" s="20"/>
      <c r="AT1349" s="20"/>
      <c r="AU1349" s="20"/>
    </row>
    <row r="1350" spans="1:47" ht="33.75">
      <c r="A1350" s="54">
        <v>7004</v>
      </c>
      <c r="B1350" s="54" t="s">
        <v>95</v>
      </c>
      <c r="C1350" s="58" t="s">
        <v>2874</v>
      </c>
      <c r="D1350" s="79">
        <v>7</v>
      </c>
      <c r="E1350" s="79">
        <v>7</v>
      </c>
      <c r="F1350" s="80">
        <v>983.42</v>
      </c>
      <c r="G1350" s="80">
        <v>140.49</v>
      </c>
      <c r="H1350" s="80">
        <v>983.42</v>
      </c>
      <c r="I1350" s="80" t="s">
        <v>28</v>
      </c>
      <c r="J1350" s="80" t="s">
        <v>28</v>
      </c>
      <c r="K1350" s="80">
        <v>140.49</v>
      </c>
      <c r="L1350" s="73">
        <f t="shared" si="400"/>
        <v>140.49</v>
      </c>
      <c r="M1350" s="73">
        <f t="shared" si="401"/>
        <v>154.93</v>
      </c>
      <c r="N1350" s="72" t="str">
        <f t="shared" si="402"/>
        <v>0109</v>
      </c>
      <c r="O1350" s="74">
        <f t="shared" si="403"/>
        <v>0</v>
      </c>
      <c r="P1350" s="72">
        <f t="shared" si="404"/>
        <v>0</v>
      </c>
      <c r="Q1350" s="74">
        <f t="shared" si="405"/>
        <v>7</v>
      </c>
      <c r="R1350" s="72" t="str">
        <f t="shared" si="406"/>
        <v/>
      </c>
      <c r="S1350" s="72" t="str">
        <f t="shared" si="407"/>
        <v/>
      </c>
      <c r="AI1350" s="23"/>
      <c r="AJ1350" s="24"/>
      <c r="AK1350" s="24"/>
      <c r="AO1350" s="20"/>
      <c r="AP1350" s="20"/>
      <c r="AQ1350" s="20"/>
      <c r="AR1350" s="20"/>
      <c r="AS1350" s="20"/>
      <c r="AT1350" s="20"/>
      <c r="AU1350" s="20"/>
    </row>
    <row r="1351" spans="1:47" ht="33.75">
      <c r="A1351" s="54">
        <v>7004</v>
      </c>
      <c r="B1351" s="54" t="s">
        <v>89</v>
      </c>
      <c r="C1351" s="58" t="s">
        <v>2874</v>
      </c>
      <c r="D1351" s="79">
        <v>7</v>
      </c>
      <c r="E1351" s="79">
        <v>7</v>
      </c>
      <c r="F1351" s="80">
        <v>983.42</v>
      </c>
      <c r="G1351" s="80">
        <v>140.49</v>
      </c>
      <c r="H1351" s="80">
        <v>983.42</v>
      </c>
      <c r="I1351" s="80" t="s">
        <v>28</v>
      </c>
      <c r="J1351" s="80" t="s">
        <v>28</v>
      </c>
      <c r="K1351" s="80">
        <v>140.49</v>
      </c>
      <c r="L1351" s="73">
        <f t="shared" si="400"/>
        <v>140.49</v>
      </c>
      <c r="M1351" s="73">
        <f t="shared" si="401"/>
        <v>154.93</v>
      </c>
      <c r="N1351" s="72" t="str">
        <f t="shared" si="402"/>
        <v>0109</v>
      </c>
      <c r="O1351" s="74">
        <f t="shared" si="403"/>
        <v>0</v>
      </c>
      <c r="P1351" s="72">
        <f t="shared" si="404"/>
        <v>0</v>
      </c>
      <c r="Q1351" s="74">
        <f t="shared" si="405"/>
        <v>7</v>
      </c>
      <c r="R1351" s="72" t="str">
        <f t="shared" si="406"/>
        <v/>
      </c>
      <c r="S1351" s="72" t="str">
        <f t="shared" si="407"/>
        <v/>
      </c>
      <c r="AI1351" s="23"/>
      <c r="AJ1351" s="24"/>
      <c r="AK1351" s="24"/>
      <c r="AO1351" s="20"/>
      <c r="AP1351" s="20"/>
      <c r="AQ1351" s="20"/>
      <c r="AR1351" s="20"/>
      <c r="AS1351" s="20"/>
      <c r="AT1351" s="20"/>
      <c r="AU1351" s="20"/>
    </row>
    <row r="1352" spans="1:47" ht="33.75">
      <c r="A1352" s="54">
        <v>7004</v>
      </c>
      <c r="B1352" s="54" t="s">
        <v>85</v>
      </c>
      <c r="C1352" s="58" t="s">
        <v>2874</v>
      </c>
      <c r="D1352" s="79">
        <v>7</v>
      </c>
      <c r="E1352" s="79">
        <v>7</v>
      </c>
      <c r="F1352" s="80">
        <v>983.42</v>
      </c>
      <c r="G1352" s="80">
        <v>140.49</v>
      </c>
      <c r="H1352" s="80">
        <v>983.42</v>
      </c>
      <c r="I1352" s="80" t="s">
        <v>28</v>
      </c>
      <c r="J1352" s="80" t="s">
        <v>28</v>
      </c>
      <c r="K1352" s="80">
        <v>140.49</v>
      </c>
      <c r="L1352" s="73">
        <f t="shared" si="400"/>
        <v>140.49</v>
      </c>
      <c r="M1352" s="73">
        <f t="shared" si="401"/>
        <v>154.93</v>
      </c>
      <c r="N1352" s="72" t="str">
        <f t="shared" si="402"/>
        <v>0109</v>
      </c>
      <c r="O1352" s="74">
        <f t="shared" si="403"/>
        <v>0</v>
      </c>
      <c r="P1352" s="72">
        <f t="shared" si="404"/>
        <v>0</v>
      </c>
      <c r="Q1352" s="74">
        <f t="shared" si="405"/>
        <v>7</v>
      </c>
      <c r="R1352" s="72" t="str">
        <f t="shared" si="406"/>
        <v/>
      </c>
      <c r="S1352" s="72" t="str">
        <f t="shared" si="407"/>
        <v/>
      </c>
      <c r="AI1352" s="23"/>
      <c r="AJ1352" s="24"/>
      <c r="AK1352" s="24"/>
      <c r="AO1352" s="20"/>
      <c r="AP1352" s="20"/>
      <c r="AQ1352" s="20"/>
      <c r="AR1352" s="20"/>
      <c r="AS1352" s="20"/>
      <c r="AT1352" s="20"/>
      <c r="AU1352" s="20"/>
    </row>
    <row r="1353" spans="1:47" ht="33.75">
      <c r="A1353" s="54">
        <v>7004</v>
      </c>
      <c r="B1353" s="54" t="s">
        <v>93</v>
      </c>
      <c r="C1353" s="58" t="s">
        <v>2874</v>
      </c>
      <c r="D1353" s="79">
        <v>7</v>
      </c>
      <c r="E1353" s="79">
        <v>7</v>
      </c>
      <c r="F1353" s="80">
        <v>983.42</v>
      </c>
      <c r="G1353" s="80">
        <v>140.49</v>
      </c>
      <c r="H1353" s="80">
        <v>983.42</v>
      </c>
      <c r="I1353" s="80" t="s">
        <v>28</v>
      </c>
      <c r="J1353" s="80" t="s">
        <v>28</v>
      </c>
      <c r="K1353" s="80">
        <v>140.49</v>
      </c>
      <c r="L1353" s="73">
        <f t="shared" si="400"/>
        <v>140.49</v>
      </c>
      <c r="M1353" s="73">
        <f t="shared" si="401"/>
        <v>154.93</v>
      </c>
      <c r="N1353" s="72" t="str">
        <f t="shared" si="402"/>
        <v>0109</v>
      </c>
      <c r="O1353" s="74">
        <f t="shared" si="403"/>
        <v>0</v>
      </c>
      <c r="P1353" s="72">
        <f t="shared" si="404"/>
        <v>0</v>
      </c>
      <c r="Q1353" s="74">
        <f t="shared" si="405"/>
        <v>7</v>
      </c>
      <c r="R1353" s="72" t="str">
        <f t="shared" si="406"/>
        <v/>
      </c>
      <c r="S1353" s="72" t="str">
        <f t="shared" si="407"/>
        <v/>
      </c>
      <c r="AI1353" s="23"/>
      <c r="AJ1353" s="24"/>
      <c r="AK1353" s="24"/>
      <c r="AO1353" s="20"/>
      <c r="AP1353" s="20"/>
      <c r="AQ1353" s="20"/>
      <c r="AR1353" s="20"/>
      <c r="AS1353" s="20"/>
      <c r="AT1353" s="20"/>
      <c r="AU1353" s="20"/>
    </row>
    <row r="1354" spans="1:47" ht="33.75">
      <c r="A1354" s="54">
        <v>7005</v>
      </c>
      <c r="B1354" s="54" t="s">
        <v>99</v>
      </c>
      <c r="C1354" s="58" t="s">
        <v>2875</v>
      </c>
      <c r="D1354" s="79">
        <v>7</v>
      </c>
      <c r="E1354" s="79">
        <v>7</v>
      </c>
      <c r="F1354" s="80">
        <v>840.02</v>
      </c>
      <c r="G1354" s="80">
        <v>120</v>
      </c>
      <c r="H1354" s="80">
        <v>840.02</v>
      </c>
      <c r="I1354" s="80" t="s">
        <v>28</v>
      </c>
      <c r="J1354" s="80" t="s">
        <v>28</v>
      </c>
      <c r="K1354" s="80">
        <v>120</v>
      </c>
      <c r="L1354" s="73">
        <f t="shared" si="400"/>
        <v>120</v>
      </c>
      <c r="M1354" s="73">
        <f t="shared" si="401"/>
        <v>154.93</v>
      </c>
      <c r="N1354" s="72" t="str">
        <f t="shared" si="402"/>
        <v>0109</v>
      </c>
      <c r="O1354" s="74">
        <f t="shared" si="403"/>
        <v>0</v>
      </c>
      <c r="P1354" s="72">
        <f t="shared" si="404"/>
        <v>0</v>
      </c>
      <c r="Q1354" s="74">
        <f t="shared" si="405"/>
        <v>7</v>
      </c>
      <c r="R1354" s="72" t="str">
        <f t="shared" si="406"/>
        <v/>
      </c>
      <c r="S1354" s="72" t="str">
        <f t="shared" si="407"/>
        <v/>
      </c>
      <c r="AI1354" s="23"/>
      <c r="AJ1354" s="24"/>
      <c r="AK1354" s="24"/>
      <c r="AO1354" s="20"/>
      <c r="AP1354" s="20"/>
      <c r="AQ1354" s="20"/>
      <c r="AR1354" s="20"/>
      <c r="AS1354" s="20"/>
      <c r="AT1354" s="20"/>
      <c r="AU1354" s="20"/>
    </row>
    <row r="1355" spans="1:47" ht="33.75">
      <c r="A1355" s="54">
        <v>7005</v>
      </c>
      <c r="B1355" s="54" t="s">
        <v>107</v>
      </c>
      <c r="C1355" s="58" t="s">
        <v>2875</v>
      </c>
      <c r="D1355" s="79">
        <v>7</v>
      </c>
      <c r="E1355" s="79">
        <v>7</v>
      </c>
      <c r="F1355" s="80">
        <v>840.02</v>
      </c>
      <c r="G1355" s="80">
        <v>120</v>
      </c>
      <c r="H1355" s="80">
        <v>840.02</v>
      </c>
      <c r="I1355" s="80" t="s">
        <v>28</v>
      </c>
      <c r="J1355" s="80" t="s">
        <v>28</v>
      </c>
      <c r="K1355" s="80">
        <v>120</v>
      </c>
      <c r="L1355" s="73">
        <f t="shared" si="400"/>
        <v>120</v>
      </c>
      <c r="M1355" s="73">
        <f t="shared" si="401"/>
        <v>154.93</v>
      </c>
      <c r="N1355" s="72" t="str">
        <f t="shared" si="402"/>
        <v>0109</v>
      </c>
      <c r="O1355" s="74">
        <f t="shared" si="403"/>
        <v>0</v>
      </c>
      <c r="P1355" s="72">
        <f t="shared" si="404"/>
        <v>0</v>
      </c>
      <c r="Q1355" s="74">
        <f t="shared" si="405"/>
        <v>7</v>
      </c>
      <c r="R1355" s="72" t="str">
        <f t="shared" si="406"/>
        <v/>
      </c>
      <c r="S1355" s="72" t="str">
        <f t="shared" si="407"/>
        <v/>
      </c>
      <c r="AI1355" s="23"/>
      <c r="AJ1355" s="24"/>
      <c r="AK1355" s="24"/>
      <c r="AO1355" s="20"/>
      <c r="AP1355" s="20"/>
      <c r="AQ1355" s="20"/>
      <c r="AR1355" s="20"/>
      <c r="AS1355" s="20"/>
      <c r="AT1355" s="20"/>
      <c r="AU1355" s="20"/>
    </row>
    <row r="1356" spans="1:47" ht="33.75">
      <c r="A1356" s="54">
        <v>7005</v>
      </c>
      <c r="B1356" s="54" t="s">
        <v>103</v>
      </c>
      <c r="C1356" s="58" t="s">
        <v>2875</v>
      </c>
      <c r="D1356" s="79">
        <v>7</v>
      </c>
      <c r="E1356" s="79">
        <v>7</v>
      </c>
      <c r="F1356" s="80">
        <v>840.02</v>
      </c>
      <c r="G1356" s="80">
        <v>120</v>
      </c>
      <c r="H1356" s="80">
        <v>840.02</v>
      </c>
      <c r="I1356" s="80" t="s">
        <v>28</v>
      </c>
      <c r="J1356" s="80" t="s">
        <v>28</v>
      </c>
      <c r="K1356" s="80">
        <v>120</v>
      </c>
      <c r="L1356" s="73">
        <f t="shared" si="400"/>
        <v>120</v>
      </c>
      <c r="M1356" s="73">
        <f t="shared" si="401"/>
        <v>154.93</v>
      </c>
      <c r="N1356" s="72" t="str">
        <f t="shared" si="402"/>
        <v>0109</v>
      </c>
      <c r="O1356" s="74">
        <f t="shared" si="403"/>
        <v>0</v>
      </c>
      <c r="P1356" s="72">
        <f t="shared" si="404"/>
        <v>0</v>
      </c>
      <c r="Q1356" s="74">
        <f t="shared" si="405"/>
        <v>7</v>
      </c>
      <c r="R1356" s="72" t="str">
        <f t="shared" si="406"/>
        <v/>
      </c>
      <c r="S1356" s="72" t="str">
        <f t="shared" si="407"/>
        <v/>
      </c>
      <c r="AI1356" s="23"/>
      <c r="AJ1356" s="24"/>
      <c r="AK1356" s="24"/>
      <c r="AO1356" s="20"/>
      <c r="AP1356" s="20"/>
      <c r="AQ1356" s="20"/>
      <c r="AR1356" s="20"/>
      <c r="AS1356" s="20"/>
      <c r="AT1356" s="20"/>
      <c r="AU1356" s="20"/>
    </row>
    <row r="1357" spans="1:47" ht="33.75">
      <c r="A1357" s="54">
        <v>7005</v>
      </c>
      <c r="B1357" s="54" t="s">
        <v>105</v>
      </c>
      <c r="C1357" s="58" t="s">
        <v>2875</v>
      </c>
      <c r="D1357" s="79">
        <v>7</v>
      </c>
      <c r="E1357" s="79">
        <v>7</v>
      </c>
      <c r="F1357" s="80">
        <v>840.02</v>
      </c>
      <c r="G1357" s="80">
        <v>120</v>
      </c>
      <c r="H1357" s="80">
        <v>840.02</v>
      </c>
      <c r="I1357" s="80" t="s">
        <v>28</v>
      </c>
      <c r="J1357" s="80" t="s">
        <v>28</v>
      </c>
      <c r="K1357" s="80">
        <v>120</v>
      </c>
      <c r="L1357" s="73">
        <f t="shared" si="400"/>
        <v>120</v>
      </c>
      <c r="M1357" s="73">
        <f t="shared" si="401"/>
        <v>154.93</v>
      </c>
      <c r="N1357" s="72" t="str">
        <f t="shared" si="402"/>
        <v>0109</v>
      </c>
      <c r="O1357" s="74">
        <f t="shared" si="403"/>
        <v>0</v>
      </c>
      <c r="P1357" s="72">
        <f t="shared" si="404"/>
        <v>0</v>
      </c>
      <c r="Q1357" s="74">
        <f t="shared" si="405"/>
        <v>7</v>
      </c>
      <c r="R1357" s="72" t="str">
        <f t="shared" si="406"/>
        <v/>
      </c>
      <c r="S1357" s="72" t="str">
        <f t="shared" si="407"/>
        <v/>
      </c>
      <c r="AI1357" s="23"/>
      <c r="AJ1357" s="24"/>
      <c r="AK1357" s="24"/>
      <c r="AO1357" s="20"/>
      <c r="AP1357" s="20"/>
      <c r="AQ1357" s="20"/>
      <c r="AR1357" s="20"/>
      <c r="AS1357" s="20"/>
      <c r="AT1357" s="20"/>
      <c r="AU1357" s="20"/>
    </row>
    <row r="1358" spans="1:47" ht="33.75">
      <c r="A1358" s="54">
        <v>7005</v>
      </c>
      <c r="B1358" s="54" t="s">
        <v>101</v>
      </c>
      <c r="C1358" s="58" t="s">
        <v>2875</v>
      </c>
      <c r="D1358" s="79">
        <v>7</v>
      </c>
      <c r="E1358" s="79">
        <v>7</v>
      </c>
      <c r="F1358" s="80">
        <v>840.02</v>
      </c>
      <c r="G1358" s="80">
        <v>120</v>
      </c>
      <c r="H1358" s="80">
        <v>840.02</v>
      </c>
      <c r="I1358" s="80" t="s">
        <v>28</v>
      </c>
      <c r="J1358" s="80" t="s">
        <v>28</v>
      </c>
      <c r="K1358" s="80">
        <v>120</v>
      </c>
      <c r="L1358" s="73">
        <f t="shared" si="400"/>
        <v>120</v>
      </c>
      <c r="M1358" s="73">
        <f t="shared" si="401"/>
        <v>154.93</v>
      </c>
      <c r="N1358" s="72" t="str">
        <f t="shared" si="402"/>
        <v>0109</v>
      </c>
      <c r="O1358" s="74">
        <f t="shared" si="403"/>
        <v>0</v>
      </c>
      <c r="P1358" s="72">
        <f t="shared" si="404"/>
        <v>0</v>
      </c>
      <c r="Q1358" s="74">
        <f t="shared" si="405"/>
        <v>7</v>
      </c>
      <c r="R1358" s="72" t="str">
        <f t="shared" si="406"/>
        <v/>
      </c>
      <c r="S1358" s="72" t="str">
        <f t="shared" si="407"/>
        <v/>
      </c>
      <c r="AI1358" s="23"/>
      <c r="AJ1358" s="24"/>
      <c r="AK1358" s="24"/>
      <c r="AO1358" s="20"/>
      <c r="AP1358" s="20"/>
      <c r="AQ1358" s="20"/>
      <c r="AR1358" s="20"/>
      <c r="AS1358" s="20"/>
      <c r="AT1358" s="20"/>
      <c r="AU1358" s="20"/>
    </row>
    <row r="1359" spans="1:47" ht="33.75">
      <c r="A1359" s="54">
        <v>7005</v>
      </c>
      <c r="B1359" s="54" t="s">
        <v>97</v>
      </c>
      <c r="C1359" s="58" t="s">
        <v>2875</v>
      </c>
      <c r="D1359" s="79">
        <v>7</v>
      </c>
      <c r="E1359" s="79">
        <v>7</v>
      </c>
      <c r="F1359" s="80">
        <v>840.02</v>
      </c>
      <c r="G1359" s="80">
        <v>120</v>
      </c>
      <c r="H1359" s="80">
        <v>840.02</v>
      </c>
      <c r="I1359" s="80" t="s">
        <v>28</v>
      </c>
      <c r="J1359" s="80" t="s">
        <v>28</v>
      </c>
      <c r="K1359" s="80">
        <v>120</v>
      </c>
      <c r="L1359" s="73">
        <f t="shared" si="400"/>
        <v>120</v>
      </c>
      <c r="M1359" s="73">
        <f t="shared" si="401"/>
        <v>154.93</v>
      </c>
      <c r="N1359" s="72" t="str">
        <f t="shared" si="402"/>
        <v>0109</v>
      </c>
      <c r="O1359" s="74">
        <f t="shared" si="403"/>
        <v>0</v>
      </c>
      <c r="P1359" s="72">
        <f t="shared" si="404"/>
        <v>0</v>
      </c>
      <c r="Q1359" s="74">
        <f t="shared" si="405"/>
        <v>7</v>
      </c>
      <c r="R1359" s="72" t="str">
        <f t="shared" si="406"/>
        <v/>
      </c>
      <c r="S1359" s="72" t="str">
        <f t="shared" si="407"/>
        <v/>
      </c>
      <c r="AI1359" s="23"/>
      <c r="AJ1359" s="24"/>
      <c r="AK1359" s="24"/>
      <c r="AO1359" s="20"/>
      <c r="AP1359" s="20"/>
      <c r="AQ1359" s="20"/>
      <c r="AR1359" s="20"/>
      <c r="AS1359" s="20"/>
      <c r="AT1359" s="20"/>
      <c r="AU1359" s="20"/>
    </row>
    <row r="1360" spans="1:47" ht="33.75">
      <c r="A1360" s="54">
        <v>7006</v>
      </c>
      <c r="B1360" s="54" t="s">
        <v>109</v>
      </c>
      <c r="C1360" s="58" t="s">
        <v>2876</v>
      </c>
      <c r="D1360" s="79">
        <v>7</v>
      </c>
      <c r="E1360" s="79">
        <v>7</v>
      </c>
      <c r="F1360" s="80">
        <v>664.15</v>
      </c>
      <c r="G1360" s="80">
        <v>94.88</v>
      </c>
      <c r="H1360" s="80">
        <v>664.15</v>
      </c>
      <c r="I1360" s="80" t="s">
        <v>28</v>
      </c>
      <c r="J1360" s="80" t="s">
        <v>28</v>
      </c>
      <c r="K1360" s="80">
        <v>94.88</v>
      </c>
      <c r="L1360" s="73">
        <f t="shared" si="400"/>
        <v>94.88</v>
      </c>
      <c r="M1360" s="73">
        <f t="shared" si="401"/>
        <v>154.93</v>
      </c>
      <c r="N1360" s="72" t="str">
        <f t="shared" si="402"/>
        <v>0109</v>
      </c>
      <c r="O1360" s="74">
        <f t="shared" si="403"/>
        <v>0</v>
      </c>
      <c r="P1360" s="72">
        <f t="shared" si="404"/>
        <v>0</v>
      </c>
      <c r="Q1360" s="74">
        <f t="shared" si="405"/>
        <v>7</v>
      </c>
      <c r="R1360" s="72" t="str">
        <f t="shared" si="406"/>
        <v/>
      </c>
      <c r="S1360" s="72" t="str">
        <f t="shared" si="407"/>
        <v/>
      </c>
      <c r="AI1360" s="23"/>
      <c r="AJ1360" s="24"/>
      <c r="AK1360" s="24"/>
      <c r="AO1360" s="20"/>
      <c r="AP1360" s="20"/>
      <c r="AQ1360" s="20"/>
      <c r="AR1360" s="20"/>
      <c r="AS1360" s="20"/>
      <c r="AT1360" s="20"/>
      <c r="AU1360" s="20"/>
    </row>
    <row r="1361" spans="1:47" ht="33.75">
      <c r="A1361" s="54">
        <v>7006</v>
      </c>
      <c r="B1361" s="54" t="s">
        <v>119</v>
      </c>
      <c r="C1361" s="58" t="s">
        <v>2876</v>
      </c>
      <c r="D1361" s="79">
        <v>7</v>
      </c>
      <c r="E1361" s="79">
        <v>7</v>
      </c>
      <c r="F1361" s="80">
        <v>664.15</v>
      </c>
      <c r="G1361" s="80">
        <v>94.88</v>
      </c>
      <c r="H1361" s="80">
        <v>664.15</v>
      </c>
      <c r="I1361" s="80" t="s">
        <v>28</v>
      </c>
      <c r="J1361" s="80" t="s">
        <v>28</v>
      </c>
      <c r="K1361" s="80">
        <v>94.88</v>
      </c>
      <c r="L1361" s="73">
        <f t="shared" si="400"/>
        <v>94.88</v>
      </c>
      <c r="M1361" s="73">
        <f t="shared" si="401"/>
        <v>154.93</v>
      </c>
      <c r="N1361" s="72" t="str">
        <f t="shared" si="402"/>
        <v>0109</v>
      </c>
      <c r="O1361" s="74">
        <f t="shared" si="403"/>
        <v>0</v>
      </c>
      <c r="P1361" s="72">
        <f t="shared" si="404"/>
        <v>0</v>
      </c>
      <c r="Q1361" s="74">
        <f t="shared" si="405"/>
        <v>7</v>
      </c>
      <c r="R1361" s="72" t="str">
        <f t="shared" si="406"/>
        <v/>
      </c>
      <c r="S1361" s="72" t="str">
        <f t="shared" si="407"/>
        <v/>
      </c>
      <c r="AI1361" s="23"/>
      <c r="AJ1361" s="24"/>
      <c r="AK1361" s="24"/>
      <c r="AO1361" s="20"/>
      <c r="AP1361" s="20"/>
      <c r="AQ1361" s="20"/>
      <c r="AR1361" s="20"/>
      <c r="AS1361" s="20"/>
      <c r="AT1361" s="20"/>
      <c r="AU1361" s="20"/>
    </row>
    <row r="1362" spans="1:47" ht="33.75">
      <c r="A1362" s="54">
        <v>7006</v>
      </c>
      <c r="B1362" s="54" t="s">
        <v>117</v>
      </c>
      <c r="C1362" s="58" t="s">
        <v>2876</v>
      </c>
      <c r="D1362" s="79">
        <v>7</v>
      </c>
      <c r="E1362" s="79">
        <v>7</v>
      </c>
      <c r="F1362" s="80">
        <v>664.15</v>
      </c>
      <c r="G1362" s="80">
        <v>94.88</v>
      </c>
      <c r="H1362" s="80">
        <v>664.15</v>
      </c>
      <c r="I1362" s="80" t="s">
        <v>28</v>
      </c>
      <c r="J1362" s="80" t="s">
        <v>28</v>
      </c>
      <c r="K1362" s="80">
        <v>94.88</v>
      </c>
      <c r="L1362" s="73">
        <f t="shared" si="400"/>
        <v>94.88</v>
      </c>
      <c r="M1362" s="73">
        <f t="shared" si="401"/>
        <v>154.93</v>
      </c>
      <c r="N1362" s="72" t="str">
        <f t="shared" si="402"/>
        <v>0109</v>
      </c>
      <c r="O1362" s="74">
        <f t="shared" si="403"/>
        <v>0</v>
      </c>
      <c r="P1362" s="72">
        <f t="shared" si="404"/>
        <v>0</v>
      </c>
      <c r="Q1362" s="74">
        <f t="shared" si="405"/>
        <v>7</v>
      </c>
      <c r="R1362" s="72" t="str">
        <f t="shared" si="406"/>
        <v/>
      </c>
      <c r="S1362" s="72" t="str">
        <f t="shared" si="407"/>
        <v/>
      </c>
      <c r="AI1362" s="23"/>
      <c r="AJ1362" s="24"/>
      <c r="AK1362" s="24"/>
      <c r="AO1362" s="20"/>
      <c r="AP1362" s="20"/>
      <c r="AQ1362" s="20"/>
      <c r="AR1362" s="20"/>
      <c r="AS1362" s="20"/>
      <c r="AT1362" s="20"/>
      <c r="AU1362" s="20"/>
    </row>
    <row r="1363" spans="1:47" ht="33.75">
      <c r="A1363" s="54">
        <v>7006</v>
      </c>
      <c r="B1363" s="54" t="s">
        <v>111</v>
      </c>
      <c r="C1363" s="58" t="s">
        <v>2876</v>
      </c>
      <c r="D1363" s="79">
        <v>7</v>
      </c>
      <c r="E1363" s="79">
        <v>7</v>
      </c>
      <c r="F1363" s="80">
        <v>664.15</v>
      </c>
      <c r="G1363" s="80">
        <v>94.88</v>
      </c>
      <c r="H1363" s="80">
        <v>664.15</v>
      </c>
      <c r="I1363" s="80" t="s">
        <v>28</v>
      </c>
      <c r="J1363" s="80" t="s">
        <v>28</v>
      </c>
      <c r="K1363" s="80">
        <v>94.88</v>
      </c>
      <c r="L1363" s="73">
        <f t="shared" si="400"/>
        <v>94.88</v>
      </c>
      <c r="M1363" s="73">
        <f t="shared" si="401"/>
        <v>154.93</v>
      </c>
      <c r="N1363" s="72" t="str">
        <f t="shared" si="402"/>
        <v>0109</v>
      </c>
      <c r="O1363" s="74">
        <f t="shared" si="403"/>
        <v>0</v>
      </c>
      <c r="P1363" s="72">
        <f t="shared" si="404"/>
        <v>0</v>
      </c>
      <c r="Q1363" s="74">
        <f t="shared" si="405"/>
        <v>7</v>
      </c>
      <c r="R1363" s="72" t="str">
        <f t="shared" si="406"/>
        <v/>
      </c>
      <c r="S1363" s="72" t="str">
        <f t="shared" si="407"/>
        <v/>
      </c>
      <c r="AI1363" s="23"/>
      <c r="AJ1363" s="24"/>
      <c r="AK1363" s="24"/>
      <c r="AO1363" s="20"/>
      <c r="AP1363" s="20"/>
      <c r="AQ1363" s="20"/>
      <c r="AR1363" s="20"/>
      <c r="AS1363" s="20"/>
      <c r="AT1363" s="20"/>
      <c r="AU1363" s="20"/>
    </row>
    <row r="1364" spans="1:47" ht="33.75">
      <c r="A1364" s="54">
        <v>7006</v>
      </c>
      <c r="B1364" s="54" t="s">
        <v>115</v>
      </c>
      <c r="C1364" s="58" t="s">
        <v>2876</v>
      </c>
      <c r="D1364" s="79">
        <v>7</v>
      </c>
      <c r="E1364" s="79">
        <v>7</v>
      </c>
      <c r="F1364" s="80">
        <v>664.15</v>
      </c>
      <c r="G1364" s="80">
        <v>94.88</v>
      </c>
      <c r="H1364" s="80">
        <v>664.15</v>
      </c>
      <c r="I1364" s="80" t="s">
        <v>28</v>
      </c>
      <c r="J1364" s="80" t="s">
        <v>28</v>
      </c>
      <c r="K1364" s="80">
        <v>94.88</v>
      </c>
      <c r="L1364" s="73">
        <f t="shared" si="400"/>
        <v>94.88</v>
      </c>
      <c r="M1364" s="73">
        <f t="shared" si="401"/>
        <v>154.93</v>
      </c>
      <c r="N1364" s="72" t="str">
        <f t="shared" si="402"/>
        <v>0109</v>
      </c>
      <c r="O1364" s="74">
        <f t="shared" si="403"/>
        <v>0</v>
      </c>
      <c r="P1364" s="72">
        <f t="shared" si="404"/>
        <v>0</v>
      </c>
      <c r="Q1364" s="74">
        <f t="shared" si="405"/>
        <v>7</v>
      </c>
      <c r="R1364" s="72" t="str">
        <f t="shared" si="406"/>
        <v/>
      </c>
      <c r="S1364" s="72" t="str">
        <f t="shared" si="407"/>
        <v/>
      </c>
      <c r="AI1364" s="23"/>
      <c r="AJ1364" s="24"/>
      <c r="AK1364" s="24"/>
      <c r="AO1364" s="20"/>
      <c r="AP1364" s="20"/>
      <c r="AQ1364" s="20"/>
      <c r="AR1364" s="20"/>
      <c r="AS1364" s="20"/>
      <c r="AT1364" s="20"/>
      <c r="AU1364" s="20"/>
    </row>
    <row r="1365" spans="1:47" ht="33.75">
      <c r="A1365" s="54">
        <v>7006</v>
      </c>
      <c r="B1365" s="54" t="s">
        <v>113</v>
      </c>
      <c r="C1365" s="58" t="s">
        <v>2876</v>
      </c>
      <c r="D1365" s="79">
        <v>7</v>
      </c>
      <c r="E1365" s="79">
        <v>7</v>
      </c>
      <c r="F1365" s="80">
        <v>664.15</v>
      </c>
      <c r="G1365" s="80">
        <v>94.88</v>
      </c>
      <c r="H1365" s="80">
        <v>664.15</v>
      </c>
      <c r="I1365" s="80" t="s">
        <v>28</v>
      </c>
      <c r="J1365" s="80" t="s">
        <v>28</v>
      </c>
      <c r="K1365" s="80">
        <v>94.88</v>
      </c>
      <c r="L1365" s="73">
        <f t="shared" si="400"/>
        <v>94.88</v>
      </c>
      <c r="M1365" s="73">
        <f t="shared" si="401"/>
        <v>154.93</v>
      </c>
      <c r="N1365" s="72" t="str">
        <f t="shared" si="402"/>
        <v>0109</v>
      </c>
      <c r="O1365" s="74">
        <f t="shared" si="403"/>
        <v>0</v>
      </c>
      <c r="P1365" s="72">
        <f t="shared" si="404"/>
        <v>0</v>
      </c>
      <c r="Q1365" s="74">
        <f t="shared" si="405"/>
        <v>7</v>
      </c>
      <c r="R1365" s="72" t="str">
        <f t="shared" si="406"/>
        <v/>
      </c>
      <c r="S1365" s="72" t="str">
        <f t="shared" si="407"/>
        <v/>
      </c>
      <c r="AI1365" s="23"/>
      <c r="AJ1365" s="24"/>
      <c r="AK1365" s="24"/>
      <c r="AO1365" s="20"/>
      <c r="AP1365" s="20"/>
      <c r="AQ1365" s="20"/>
      <c r="AR1365" s="20"/>
      <c r="AS1365" s="20"/>
      <c r="AT1365" s="20"/>
      <c r="AU1365" s="20"/>
    </row>
    <row r="1366" spans="1:47" ht="33.75">
      <c r="A1366" s="54">
        <v>7007</v>
      </c>
      <c r="B1366" s="54" t="s">
        <v>129</v>
      </c>
      <c r="C1366" s="58" t="s">
        <v>2877</v>
      </c>
      <c r="D1366" s="79">
        <v>7</v>
      </c>
      <c r="E1366" s="79">
        <v>7</v>
      </c>
      <c r="F1366" s="80">
        <v>1257.75</v>
      </c>
      <c r="G1366" s="80">
        <v>179.68</v>
      </c>
      <c r="H1366" s="80">
        <v>1257.75</v>
      </c>
      <c r="I1366" s="80" t="s">
        <v>28</v>
      </c>
      <c r="J1366" s="80" t="s">
        <v>28</v>
      </c>
      <c r="K1366" s="80">
        <v>179.68</v>
      </c>
      <c r="L1366" s="73">
        <f t="shared" si="400"/>
        <v>179.68</v>
      </c>
      <c r="M1366" s="73">
        <f t="shared" si="401"/>
        <v>126.76</v>
      </c>
      <c r="N1366" s="72" t="str">
        <f t="shared" si="402"/>
        <v>0115</v>
      </c>
      <c r="O1366" s="74">
        <f t="shared" si="403"/>
        <v>0</v>
      </c>
      <c r="P1366" s="72">
        <f t="shared" si="404"/>
        <v>0</v>
      </c>
      <c r="Q1366" s="74">
        <f t="shared" si="405"/>
        <v>7</v>
      </c>
      <c r="R1366" s="72" t="str">
        <f t="shared" si="406"/>
        <v/>
      </c>
      <c r="S1366" s="72" t="str">
        <f t="shared" si="407"/>
        <v/>
      </c>
      <c r="AI1366" s="23"/>
      <c r="AJ1366" s="24"/>
      <c r="AK1366" s="24"/>
      <c r="AO1366" s="20"/>
      <c r="AP1366" s="20"/>
      <c r="AQ1366" s="20"/>
      <c r="AR1366" s="20"/>
      <c r="AS1366" s="20"/>
      <c r="AT1366" s="20"/>
      <c r="AU1366" s="20"/>
    </row>
    <row r="1367" spans="1:47" ht="33.75">
      <c r="A1367" s="54">
        <v>7007</v>
      </c>
      <c r="B1367" s="54" t="s">
        <v>131</v>
      </c>
      <c r="C1367" s="58" t="s">
        <v>2877</v>
      </c>
      <c r="D1367" s="79">
        <v>7</v>
      </c>
      <c r="E1367" s="79">
        <v>7</v>
      </c>
      <c r="F1367" s="80">
        <v>1257.75</v>
      </c>
      <c r="G1367" s="80">
        <v>179.68</v>
      </c>
      <c r="H1367" s="80">
        <v>1257.75</v>
      </c>
      <c r="I1367" s="80" t="s">
        <v>28</v>
      </c>
      <c r="J1367" s="80" t="s">
        <v>28</v>
      </c>
      <c r="K1367" s="80">
        <v>179.68</v>
      </c>
      <c r="L1367" s="73">
        <f t="shared" si="400"/>
        <v>179.68</v>
      </c>
      <c r="M1367" s="73">
        <f t="shared" si="401"/>
        <v>126.76</v>
      </c>
      <c r="N1367" s="72" t="str">
        <f t="shared" si="402"/>
        <v>0115</v>
      </c>
      <c r="O1367" s="74">
        <f t="shared" si="403"/>
        <v>0</v>
      </c>
      <c r="P1367" s="72">
        <f t="shared" si="404"/>
        <v>0</v>
      </c>
      <c r="Q1367" s="74">
        <f t="shared" si="405"/>
        <v>7</v>
      </c>
      <c r="R1367" s="72" t="str">
        <f t="shared" si="406"/>
        <v/>
      </c>
      <c r="S1367" s="72" t="str">
        <f t="shared" si="407"/>
        <v/>
      </c>
      <c r="AI1367" s="23"/>
      <c r="AJ1367" s="24"/>
      <c r="AK1367" s="24"/>
      <c r="AO1367" s="20"/>
      <c r="AP1367" s="20"/>
      <c r="AQ1367" s="20"/>
      <c r="AR1367" s="20"/>
      <c r="AS1367" s="20"/>
      <c r="AT1367" s="20"/>
      <c r="AU1367" s="20"/>
    </row>
    <row r="1368" spans="1:47" ht="33.75">
      <c r="A1368" s="54">
        <v>7008</v>
      </c>
      <c r="B1368" s="54" t="s">
        <v>143</v>
      </c>
      <c r="C1368" s="58" t="s">
        <v>2878</v>
      </c>
      <c r="D1368" s="79">
        <v>7</v>
      </c>
      <c r="E1368" s="79">
        <v>7</v>
      </c>
      <c r="F1368" s="80">
        <v>921.26</v>
      </c>
      <c r="G1368" s="80">
        <v>131.61000000000001</v>
      </c>
      <c r="H1368" s="80">
        <v>921.26</v>
      </c>
      <c r="I1368" s="80" t="s">
        <v>28</v>
      </c>
      <c r="J1368" s="80" t="s">
        <v>28</v>
      </c>
      <c r="K1368" s="80">
        <v>131.61000000000001</v>
      </c>
      <c r="L1368" s="73">
        <f t="shared" si="400"/>
        <v>131.61000000000001</v>
      </c>
      <c r="M1368" s="73">
        <f t="shared" si="401"/>
        <v>126.76</v>
      </c>
      <c r="N1368" s="72" t="str">
        <f t="shared" si="402"/>
        <v>0115</v>
      </c>
      <c r="O1368" s="74">
        <f t="shared" si="403"/>
        <v>0</v>
      </c>
      <c r="P1368" s="72">
        <f t="shared" si="404"/>
        <v>0</v>
      </c>
      <c r="Q1368" s="74">
        <f t="shared" si="405"/>
        <v>7</v>
      </c>
      <c r="R1368" s="72" t="str">
        <f t="shared" si="406"/>
        <v/>
      </c>
      <c r="S1368" s="72" t="str">
        <f t="shared" si="407"/>
        <v/>
      </c>
      <c r="AI1368" s="23"/>
      <c r="AJ1368" s="24"/>
      <c r="AK1368" s="24"/>
      <c r="AO1368" s="20"/>
      <c r="AP1368" s="20"/>
      <c r="AQ1368" s="20"/>
      <c r="AR1368" s="20"/>
      <c r="AS1368" s="20"/>
      <c r="AT1368" s="20"/>
      <c r="AU1368" s="20"/>
    </row>
    <row r="1369" spans="1:47" ht="33.75">
      <c r="A1369" s="54">
        <v>7008</v>
      </c>
      <c r="B1369" s="54" t="s">
        <v>139</v>
      </c>
      <c r="C1369" s="58" t="s">
        <v>2878</v>
      </c>
      <c r="D1369" s="79">
        <v>7</v>
      </c>
      <c r="E1369" s="79">
        <v>7</v>
      </c>
      <c r="F1369" s="80">
        <v>921.26</v>
      </c>
      <c r="G1369" s="80">
        <v>131.61000000000001</v>
      </c>
      <c r="H1369" s="80">
        <v>921.26</v>
      </c>
      <c r="I1369" s="80" t="s">
        <v>28</v>
      </c>
      <c r="J1369" s="80" t="s">
        <v>28</v>
      </c>
      <c r="K1369" s="80">
        <v>131.61000000000001</v>
      </c>
      <c r="L1369" s="73">
        <f t="shared" si="400"/>
        <v>131.61000000000001</v>
      </c>
      <c r="M1369" s="73">
        <f t="shared" si="401"/>
        <v>126.76</v>
      </c>
      <c r="N1369" s="72" t="str">
        <f t="shared" si="402"/>
        <v>0115</v>
      </c>
      <c r="O1369" s="74">
        <f t="shared" si="403"/>
        <v>0</v>
      </c>
      <c r="P1369" s="72">
        <f t="shared" si="404"/>
        <v>0</v>
      </c>
      <c r="Q1369" s="74">
        <f t="shared" si="405"/>
        <v>7</v>
      </c>
      <c r="R1369" s="72" t="str">
        <f t="shared" si="406"/>
        <v/>
      </c>
      <c r="S1369" s="72" t="str">
        <f t="shared" si="407"/>
        <v/>
      </c>
      <c r="AI1369" s="23"/>
      <c r="AJ1369" s="24"/>
      <c r="AK1369" s="24"/>
      <c r="AO1369" s="20"/>
      <c r="AP1369" s="20"/>
      <c r="AQ1369" s="20"/>
      <c r="AR1369" s="20"/>
      <c r="AS1369" s="20"/>
      <c r="AT1369" s="20"/>
      <c r="AU1369" s="20"/>
    </row>
    <row r="1370" spans="1:47" ht="33.75">
      <c r="A1370" s="54">
        <v>7008</v>
      </c>
      <c r="B1370" s="54" t="s">
        <v>133</v>
      </c>
      <c r="C1370" s="58" t="s">
        <v>2878</v>
      </c>
      <c r="D1370" s="79">
        <v>7</v>
      </c>
      <c r="E1370" s="79">
        <v>7</v>
      </c>
      <c r="F1370" s="80">
        <v>921.26</v>
      </c>
      <c r="G1370" s="80">
        <v>131.61000000000001</v>
      </c>
      <c r="H1370" s="80">
        <v>921.26</v>
      </c>
      <c r="I1370" s="80" t="s">
        <v>28</v>
      </c>
      <c r="J1370" s="80" t="s">
        <v>28</v>
      </c>
      <c r="K1370" s="80">
        <v>131.61000000000001</v>
      </c>
      <c r="L1370" s="73">
        <f t="shared" si="400"/>
        <v>131.61000000000001</v>
      </c>
      <c r="M1370" s="73">
        <f t="shared" si="401"/>
        <v>126.76</v>
      </c>
      <c r="N1370" s="72" t="str">
        <f t="shared" si="402"/>
        <v>0115</v>
      </c>
      <c r="O1370" s="74">
        <f t="shared" si="403"/>
        <v>0</v>
      </c>
      <c r="P1370" s="72">
        <f t="shared" si="404"/>
        <v>0</v>
      </c>
      <c r="Q1370" s="74">
        <f t="shared" si="405"/>
        <v>7</v>
      </c>
      <c r="R1370" s="72" t="str">
        <f t="shared" si="406"/>
        <v/>
      </c>
      <c r="S1370" s="72" t="str">
        <f t="shared" si="407"/>
        <v/>
      </c>
      <c r="AI1370" s="23"/>
      <c r="AJ1370" s="24"/>
      <c r="AK1370" s="24"/>
      <c r="AO1370" s="20"/>
      <c r="AP1370" s="20"/>
      <c r="AQ1370" s="20"/>
      <c r="AR1370" s="20"/>
      <c r="AS1370" s="20"/>
      <c r="AT1370" s="20"/>
      <c r="AU1370" s="20"/>
    </row>
    <row r="1371" spans="1:47" ht="33.75">
      <c r="A1371" s="54">
        <v>7008</v>
      </c>
      <c r="B1371" s="54" t="s">
        <v>135</v>
      </c>
      <c r="C1371" s="58" t="s">
        <v>2878</v>
      </c>
      <c r="D1371" s="79">
        <v>7</v>
      </c>
      <c r="E1371" s="79">
        <v>7</v>
      </c>
      <c r="F1371" s="80">
        <v>921.26</v>
      </c>
      <c r="G1371" s="80">
        <v>131.61000000000001</v>
      </c>
      <c r="H1371" s="80">
        <v>921.26</v>
      </c>
      <c r="I1371" s="80" t="s">
        <v>28</v>
      </c>
      <c r="J1371" s="80" t="s">
        <v>28</v>
      </c>
      <c r="K1371" s="80">
        <v>131.61000000000001</v>
      </c>
      <c r="L1371" s="73">
        <f t="shared" si="400"/>
        <v>131.61000000000001</v>
      </c>
      <c r="M1371" s="73">
        <f t="shared" si="401"/>
        <v>126.76</v>
      </c>
      <c r="N1371" s="72" t="str">
        <f t="shared" si="402"/>
        <v>0115</v>
      </c>
      <c r="O1371" s="74">
        <f t="shared" si="403"/>
        <v>0</v>
      </c>
      <c r="P1371" s="72">
        <f t="shared" si="404"/>
        <v>0</v>
      </c>
      <c r="Q1371" s="74">
        <f t="shared" si="405"/>
        <v>7</v>
      </c>
      <c r="R1371" s="72" t="str">
        <f t="shared" si="406"/>
        <v/>
      </c>
      <c r="S1371" s="72" t="str">
        <f t="shared" si="407"/>
        <v/>
      </c>
      <c r="AI1371" s="23"/>
      <c r="AJ1371" s="24"/>
      <c r="AK1371" s="24"/>
      <c r="AO1371" s="20"/>
      <c r="AP1371" s="20"/>
      <c r="AQ1371" s="20"/>
      <c r="AR1371" s="20"/>
      <c r="AS1371" s="20"/>
      <c r="AT1371" s="20"/>
      <c r="AU1371" s="20"/>
    </row>
    <row r="1372" spans="1:47" ht="33.75">
      <c r="A1372" s="54">
        <v>7008</v>
      </c>
      <c r="B1372" s="54" t="s">
        <v>137</v>
      </c>
      <c r="C1372" s="58" t="s">
        <v>2878</v>
      </c>
      <c r="D1372" s="79">
        <v>7</v>
      </c>
      <c r="E1372" s="79">
        <v>7</v>
      </c>
      <c r="F1372" s="80">
        <v>921.26</v>
      </c>
      <c r="G1372" s="80">
        <v>131.61000000000001</v>
      </c>
      <c r="H1372" s="80">
        <v>921.26</v>
      </c>
      <c r="I1372" s="80" t="s">
        <v>28</v>
      </c>
      <c r="J1372" s="80" t="s">
        <v>28</v>
      </c>
      <c r="K1372" s="80">
        <v>131.61000000000001</v>
      </c>
      <c r="L1372" s="73">
        <f t="shared" si="400"/>
        <v>131.61000000000001</v>
      </c>
      <c r="M1372" s="73">
        <f t="shared" si="401"/>
        <v>126.76</v>
      </c>
      <c r="N1372" s="72" t="str">
        <f t="shared" si="402"/>
        <v>0115</v>
      </c>
      <c r="O1372" s="74">
        <f t="shared" si="403"/>
        <v>0</v>
      </c>
      <c r="P1372" s="72">
        <f t="shared" si="404"/>
        <v>0</v>
      </c>
      <c r="Q1372" s="74">
        <f t="shared" si="405"/>
        <v>7</v>
      </c>
      <c r="R1372" s="72" t="str">
        <f t="shared" si="406"/>
        <v/>
      </c>
      <c r="S1372" s="72" t="str">
        <f t="shared" si="407"/>
        <v/>
      </c>
      <c r="AI1372" s="23"/>
      <c r="AJ1372" s="24"/>
      <c r="AK1372" s="24"/>
      <c r="AO1372" s="20"/>
      <c r="AP1372" s="20"/>
      <c r="AQ1372" s="20"/>
      <c r="AR1372" s="20"/>
      <c r="AS1372" s="20"/>
      <c r="AT1372" s="20"/>
      <c r="AU1372" s="20"/>
    </row>
    <row r="1373" spans="1:47" ht="33.75">
      <c r="A1373" s="54">
        <v>7008</v>
      </c>
      <c r="B1373" s="54" t="s">
        <v>141</v>
      </c>
      <c r="C1373" s="58" t="s">
        <v>2878</v>
      </c>
      <c r="D1373" s="79">
        <v>7</v>
      </c>
      <c r="E1373" s="79">
        <v>7</v>
      </c>
      <c r="F1373" s="80">
        <v>921.26</v>
      </c>
      <c r="G1373" s="80">
        <v>131.61000000000001</v>
      </c>
      <c r="H1373" s="80">
        <v>921.26</v>
      </c>
      <c r="I1373" s="80" t="s">
        <v>28</v>
      </c>
      <c r="J1373" s="80" t="s">
        <v>28</v>
      </c>
      <c r="K1373" s="80">
        <v>131.61000000000001</v>
      </c>
      <c r="L1373" s="73">
        <f t="shared" si="400"/>
        <v>131.61000000000001</v>
      </c>
      <c r="M1373" s="73">
        <f t="shared" si="401"/>
        <v>126.76</v>
      </c>
      <c r="N1373" s="72" t="str">
        <f t="shared" si="402"/>
        <v>0115</v>
      </c>
      <c r="O1373" s="74">
        <f t="shared" si="403"/>
        <v>0</v>
      </c>
      <c r="P1373" s="72">
        <f t="shared" si="404"/>
        <v>0</v>
      </c>
      <c r="Q1373" s="74">
        <f t="shared" si="405"/>
        <v>7</v>
      </c>
      <c r="R1373" s="72" t="str">
        <f t="shared" si="406"/>
        <v/>
      </c>
      <c r="S1373" s="72" t="str">
        <f t="shared" si="407"/>
        <v/>
      </c>
      <c r="AI1373" s="23"/>
      <c r="AJ1373" s="24"/>
      <c r="AK1373" s="24"/>
      <c r="AO1373" s="20"/>
      <c r="AP1373" s="20"/>
      <c r="AQ1373" s="20"/>
      <c r="AR1373" s="20"/>
      <c r="AS1373" s="20"/>
      <c r="AT1373" s="20"/>
      <c r="AU1373" s="20"/>
    </row>
    <row r="1374" spans="1:47" ht="33.75">
      <c r="A1374" s="54">
        <v>7009</v>
      </c>
      <c r="B1374" s="54" t="s">
        <v>145</v>
      </c>
      <c r="C1374" s="58" t="s">
        <v>2879</v>
      </c>
      <c r="D1374" s="79">
        <v>7</v>
      </c>
      <c r="E1374" s="79">
        <v>7</v>
      </c>
      <c r="F1374" s="80">
        <v>834.35</v>
      </c>
      <c r="G1374" s="80">
        <v>119.19</v>
      </c>
      <c r="H1374" s="80">
        <v>834.35</v>
      </c>
      <c r="I1374" s="80" t="s">
        <v>28</v>
      </c>
      <c r="J1374" s="80" t="s">
        <v>28</v>
      </c>
      <c r="K1374" s="80">
        <v>119.19</v>
      </c>
      <c r="L1374" s="73">
        <f t="shared" si="400"/>
        <v>119.19</v>
      </c>
      <c r="M1374" s="73">
        <f t="shared" si="401"/>
        <v>126.76</v>
      </c>
      <c r="N1374" s="72" t="str">
        <f t="shared" si="402"/>
        <v>0115</v>
      </c>
      <c r="O1374" s="74">
        <f t="shared" si="403"/>
        <v>0</v>
      </c>
      <c r="P1374" s="72">
        <f t="shared" si="404"/>
        <v>0</v>
      </c>
      <c r="Q1374" s="74">
        <f t="shared" si="405"/>
        <v>7</v>
      </c>
      <c r="R1374" s="72" t="str">
        <f t="shared" si="406"/>
        <v/>
      </c>
      <c r="S1374" s="72" t="str">
        <f t="shared" si="407"/>
        <v/>
      </c>
      <c r="AI1374" s="23"/>
      <c r="AJ1374" s="24"/>
      <c r="AK1374" s="24"/>
      <c r="AO1374" s="20"/>
      <c r="AP1374" s="20"/>
      <c r="AQ1374" s="20"/>
      <c r="AR1374" s="20"/>
      <c r="AS1374" s="20"/>
      <c r="AT1374" s="20"/>
      <c r="AU1374" s="20"/>
    </row>
    <row r="1375" spans="1:47" ht="33.75">
      <c r="A1375" s="54">
        <v>7009</v>
      </c>
      <c r="B1375" s="54" t="s">
        <v>149</v>
      </c>
      <c r="C1375" s="58" t="s">
        <v>2879</v>
      </c>
      <c r="D1375" s="79">
        <v>7</v>
      </c>
      <c r="E1375" s="79">
        <v>7</v>
      </c>
      <c r="F1375" s="80">
        <v>834.35</v>
      </c>
      <c r="G1375" s="80">
        <v>119.19</v>
      </c>
      <c r="H1375" s="80">
        <v>834.35</v>
      </c>
      <c r="I1375" s="80" t="s">
        <v>28</v>
      </c>
      <c r="J1375" s="80" t="s">
        <v>28</v>
      </c>
      <c r="K1375" s="80">
        <v>119.19</v>
      </c>
      <c r="L1375" s="73">
        <f t="shared" si="400"/>
        <v>119.19</v>
      </c>
      <c r="M1375" s="73">
        <f t="shared" si="401"/>
        <v>126.76</v>
      </c>
      <c r="N1375" s="72" t="str">
        <f t="shared" si="402"/>
        <v>0115</v>
      </c>
      <c r="O1375" s="74">
        <f t="shared" si="403"/>
        <v>0</v>
      </c>
      <c r="P1375" s="72">
        <f t="shared" si="404"/>
        <v>0</v>
      </c>
      <c r="Q1375" s="74">
        <f t="shared" si="405"/>
        <v>7</v>
      </c>
      <c r="R1375" s="72" t="str">
        <f t="shared" si="406"/>
        <v/>
      </c>
      <c r="S1375" s="72" t="str">
        <f t="shared" si="407"/>
        <v/>
      </c>
      <c r="AI1375" s="23"/>
      <c r="AJ1375" s="24"/>
      <c r="AK1375" s="24"/>
      <c r="AO1375" s="20"/>
      <c r="AP1375" s="20"/>
      <c r="AQ1375" s="20"/>
      <c r="AR1375" s="20"/>
      <c r="AS1375" s="20"/>
      <c r="AT1375" s="20"/>
      <c r="AU1375" s="20"/>
    </row>
    <row r="1376" spans="1:47" ht="33.75">
      <c r="A1376" s="54">
        <v>7009</v>
      </c>
      <c r="B1376" s="54" t="s">
        <v>151</v>
      </c>
      <c r="C1376" s="58" t="s">
        <v>2879</v>
      </c>
      <c r="D1376" s="79">
        <v>7</v>
      </c>
      <c r="E1376" s="79">
        <v>7</v>
      </c>
      <c r="F1376" s="80">
        <v>834.35</v>
      </c>
      <c r="G1376" s="80">
        <v>119.19</v>
      </c>
      <c r="H1376" s="80">
        <v>834.35</v>
      </c>
      <c r="I1376" s="80" t="s">
        <v>28</v>
      </c>
      <c r="J1376" s="80" t="s">
        <v>28</v>
      </c>
      <c r="K1376" s="80">
        <v>119.19</v>
      </c>
      <c r="L1376" s="73">
        <f t="shared" si="400"/>
        <v>119.19</v>
      </c>
      <c r="M1376" s="73">
        <f t="shared" si="401"/>
        <v>126.76</v>
      </c>
      <c r="N1376" s="72" t="str">
        <f t="shared" si="402"/>
        <v>0115</v>
      </c>
      <c r="O1376" s="74">
        <f t="shared" si="403"/>
        <v>0</v>
      </c>
      <c r="P1376" s="72">
        <f t="shared" si="404"/>
        <v>0</v>
      </c>
      <c r="Q1376" s="74">
        <f t="shared" si="405"/>
        <v>7</v>
      </c>
      <c r="R1376" s="72" t="str">
        <f t="shared" si="406"/>
        <v/>
      </c>
      <c r="S1376" s="72" t="str">
        <f t="shared" si="407"/>
        <v/>
      </c>
      <c r="AI1376" s="23"/>
      <c r="AJ1376" s="24"/>
      <c r="AK1376" s="24"/>
      <c r="AO1376" s="20"/>
      <c r="AP1376" s="20"/>
      <c r="AQ1376" s="20"/>
      <c r="AR1376" s="20"/>
      <c r="AS1376" s="20"/>
      <c r="AT1376" s="20"/>
      <c r="AU1376" s="20"/>
    </row>
    <row r="1377" spans="1:47" ht="33.75">
      <c r="A1377" s="54">
        <v>7009</v>
      </c>
      <c r="B1377" s="54" t="s">
        <v>155</v>
      </c>
      <c r="C1377" s="58" t="s">
        <v>2879</v>
      </c>
      <c r="D1377" s="79">
        <v>7</v>
      </c>
      <c r="E1377" s="79">
        <v>7</v>
      </c>
      <c r="F1377" s="80">
        <v>834.35</v>
      </c>
      <c r="G1377" s="80">
        <v>119.19</v>
      </c>
      <c r="H1377" s="80">
        <v>834.35</v>
      </c>
      <c r="I1377" s="80" t="s">
        <v>28</v>
      </c>
      <c r="J1377" s="80" t="s">
        <v>28</v>
      </c>
      <c r="K1377" s="80">
        <v>119.19</v>
      </c>
      <c r="L1377" s="73">
        <f t="shared" si="400"/>
        <v>119.19</v>
      </c>
      <c r="M1377" s="73">
        <f t="shared" si="401"/>
        <v>126.76</v>
      </c>
      <c r="N1377" s="72" t="str">
        <f t="shared" si="402"/>
        <v>0115</v>
      </c>
      <c r="O1377" s="74">
        <f t="shared" si="403"/>
        <v>0</v>
      </c>
      <c r="P1377" s="72">
        <f t="shared" si="404"/>
        <v>0</v>
      </c>
      <c r="Q1377" s="74">
        <f t="shared" si="405"/>
        <v>7</v>
      </c>
      <c r="R1377" s="72" t="str">
        <f t="shared" si="406"/>
        <v/>
      </c>
      <c r="S1377" s="72" t="str">
        <f t="shared" si="407"/>
        <v/>
      </c>
      <c r="AI1377" s="23"/>
      <c r="AJ1377" s="24"/>
      <c r="AK1377" s="24"/>
      <c r="AO1377" s="20"/>
      <c r="AP1377" s="20"/>
      <c r="AQ1377" s="20"/>
      <c r="AR1377" s="20"/>
      <c r="AS1377" s="20"/>
      <c r="AT1377" s="20"/>
      <c r="AU1377" s="20"/>
    </row>
    <row r="1378" spans="1:47" ht="33.75">
      <c r="A1378" s="54">
        <v>7009</v>
      </c>
      <c r="B1378" s="54" t="s">
        <v>153</v>
      </c>
      <c r="C1378" s="58" t="s">
        <v>2879</v>
      </c>
      <c r="D1378" s="79">
        <v>7</v>
      </c>
      <c r="E1378" s="79">
        <v>7</v>
      </c>
      <c r="F1378" s="80">
        <v>834.35</v>
      </c>
      <c r="G1378" s="80">
        <v>119.19</v>
      </c>
      <c r="H1378" s="80">
        <v>834.35</v>
      </c>
      <c r="I1378" s="80" t="s">
        <v>28</v>
      </c>
      <c r="J1378" s="80" t="s">
        <v>28</v>
      </c>
      <c r="K1378" s="80">
        <v>119.19</v>
      </c>
      <c r="L1378" s="73">
        <f t="shared" si="400"/>
        <v>119.19</v>
      </c>
      <c r="M1378" s="73">
        <f t="shared" si="401"/>
        <v>126.76</v>
      </c>
      <c r="N1378" s="72" t="str">
        <f t="shared" si="402"/>
        <v>0115</v>
      </c>
      <c r="O1378" s="74">
        <f t="shared" si="403"/>
        <v>0</v>
      </c>
      <c r="P1378" s="72">
        <f t="shared" si="404"/>
        <v>0</v>
      </c>
      <c r="Q1378" s="74">
        <f t="shared" si="405"/>
        <v>7</v>
      </c>
      <c r="R1378" s="72" t="str">
        <f t="shared" si="406"/>
        <v/>
      </c>
      <c r="S1378" s="72" t="str">
        <f t="shared" si="407"/>
        <v/>
      </c>
      <c r="AI1378" s="23"/>
      <c r="AJ1378" s="24"/>
      <c r="AK1378" s="24"/>
      <c r="AO1378" s="20"/>
      <c r="AP1378" s="20"/>
      <c r="AQ1378" s="20"/>
      <c r="AR1378" s="20"/>
      <c r="AS1378" s="20"/>
      <c r="AT1378" s="20"/>
      <c r="AU1378" s="20"/>
    </row>
    <row r="1379" spans="1:47" ht="33.75">
      <c r="A1379" s="54">
        <v>7009</v>
      </c>
      <c r="B1379" s="54" t="s">
        <v>147</v>
      </c>
      <c r="C1379" s="58" t="s">
        <v>2879</v>
      </c>
      <c r="D1379" s="79">
        <v>7</v>
      </c>
      <c r="E1379" s="79">
        <v>7</v>
      </c>
      <c r="F1379" s="80">
        <v>834.35</v>
      </c>
      <c r="G1379" s="80">
        <v>119.19</v>
      </c>
      <c r="H1379" s="80">
        <v>834.35</v>
      </c>
      <c r="I1379" s="80" t="s">
        <v>28</v>
      </c>
      <c r="J1379" s="80" t="s">
        <v>28</v>
      </c>
      <c r="K1379" s="80">
        <v>119.19</v>
      </c>
      <c r="L1379" s="73">
        <f t="shared" si="400"/>
        <v>119.19</v>
      </c>
      <c r="M1379" s="73">
        <f t="shared" si="401"/>
        <v>126.76</v>
      </c>
      <c r="N1379" s="72" t="str">
        <f t="shared" si="402"/>
        <v>0115</v>
      </c>
      <c r="O1379" s="74">
        <f t="shared" si="403"/>
        <v>0</v>
      </c>
      <c r="P1379" s="72">
        <f t="shared" si="404"/>
        <v>0</v>
      </c>
      <c r="Q1379" s="74">
        <f t="shared" si="405"/>
        <v>7</v>
      </c>
      <c r="R1379" s="72" t="str">
        <f t="shared" si="406"/>
        <v/>
      </c>
      <c r="S1379" s="72" t="str">
        <f t="shared" si="407"/>
        <v/>
      </c>
      <c r="AI1379" s="23"/>
      <c r="AJ1379" s="24"/>
      <c r="AK1379" s="24"/>
      <c r="AO1379" s="20"/>
      <c r="AP1379" s="20"/>
      <c r="AQ1379" s="20"/>
      <c r="AR1379" s="20"/>
      <c r="AS1379" s="20"/>
      <c r="AT1379" s="20"/>
      <c r="AU1379" s="20"/>
    </row>
    <row r="1380" spans="1:47" ht="33.75">
      <c r="A1380" s="54">
        <v>7010</v>
      </c>
      <c r="B1380" s="54" t="s">
        <v>167</v>
      </c>
      <c r="C1380" s="58" t="s">
        <v>2880</v>
      </c>
      <c r="D1380" s="79">
        <v>7</v>
      </c>
      <c r="E1380" s="79">
        <v>7</v>
      </c>
      <c r="F1380" s="80">
        <v>609.47</v>
      </c>
      <c r="G1380" s="80">
        <v>87.07</v>
      </c>
      <c r="H1380" s="80">
        <v>609.47</v>
      </c>
      <c r="I1380" s="80" t="s">
        <v>28</v>
      </c>
      <c r="J1380" s="80" t="s">
        <v>28</v>
      </c>
      <c r="K1380" s="80">
        <v>87.07</v>
      </c>
      <c r="L1380" s="73">
        <f t="shared" si="400"/>
        <v>87.07</v>
      </c>
      <c r="M1380" s="73">
        <f t="shared" si="401"/>
        <v>126.76</v>
      </c>
      <c r="N1380" s="72" t="str">
        <f t="shared" si="402"/>
        <v>0115</v>
      </c>
      <c r="O1380" s="74">
        <f t="shared" si="403"/>
        <v>0</v>
      </c>
      <c r="P1380" s="72">
        <f t="shared" si="404"/>
        <v>0</v>
      </c>
      <c r="Q1380" s="74">
        <f t="shared" si="405"/>
        <v>7</v>
      </c>
      <c r="R1380" s="72" t="str">
        <f t="shared" si="406"/>
        <v/>
      </c>
      <c r="S1380" s="72" t="str">
        <f t="shared" si="407"/>
        <v/>
      </c>
      <c r="AI1380" s="23"/>
      <c r="AJ1380" s="24"/>
      <c r="AK1380" s="24"/>
      <c r="AO1380" s="20"/>
      <c r="AP1380" s="20"/>
      <c r="AQ1380" s="20"/>
      <c r="AR1380" s="20"/>
      <c r="AS1380" s="20"/>
      <c r="AT1380" s="20"/>
      <c r="AU1380" s="20"/>
    </row>
    <row r="1381" spans="1:47" ht="33.75">
      <c r="A1381" s="54">
        <v>7010</v>
      </c>
      <c r="B1381" s="54" t="s">
        <v>159</v>
      </c>
      <c r="C1381" s="58" t="s">
        <v>2880</v>
      </c>
      <c r="D1381" s="79">
        <v>7</v>
      </c>
      <c r="E1381" s="79">
        <v>7</v>
      </c>
      <c r="F1381" s="80">
        <v>609.47</v>
      </c>
      <c r="G1381" s="80">
        <v>87.07</v>
      </c>
      <c r="H1381" s="80">
        <v>609.47</v>
      </c>
      <c r="I1381" s="80" t="s">
        <v>28</v>
      </c>
      <c r="J1381" s="80" t="s">
        <v>28</v>
      </c>
      <c r="K1381" s="80">
        <v>87.07</v>
      </c>
      <c r="L1381" s="73">
        <f t="shared" si="400"/>
        <v>87.07</v>
      </c>
      <c r="M1381" s="73">
        <f t="shared" si="401"/>
        <v>126.76</v>
      </c>
      <c r="N1381" s="72" t="str">
        <f t="shared" si="402"/>
        <v>0115</v>
      </c>
      <c r="O1381" s="74">
        <f t="shared" si="403"/>
        <v>0</v>
      </c>
      <c r="P1381" s="72">
        <f t="shared" si="404"/>
        <v>0</v>
      </c>
      <c r="Q1381" s="74">
        <f t="shared" si="405"/>
        <v>7</v>
      </c>
      <c r="R1381" s="72" t="str">
        <f t="shared" si="406"/>
        <v/>
      </c>
      <c r="S1381" s="72" t="str">
        <f t="shared" si="407"/>
        <v/>
      </c>
      <c r="AI1381" s="23"/>
      <c r="AJ1381" s="24"/>
      <c r="AK1381" s="24"/>
      <c r="AO1381" s="20"/>
      <c r="AP1381" s="20"/>
      <c r="AQ1381" s="20"/>
      <c r="AR1381" s="20"/>
      <c r="AS1381" s="20"/>
      <c r="AT1381" s="20"/>
      <c r="AU1381" s="20"/>
    </row>
    <row r="1382" spans="1:47" ht="33.75">
      <c r="A1382" s="54">
        <v>7010</v>
      </c>
      <c r="B1382" s="54" t="s">
        <v>161</v>
      </c>
      <c r="C1382" s="58" t="s">
        <v>2880</v>
      </c>
      <c r="D1382" s="79">
        <v>7</v>
      </c>
      <c r="E1382" s="79">
        <v>7</v>
      </c>
      <c r="F1382" s="80">
        <v>609.47</v>
      </c>
      <c r="G1382" s="80">
        <v>87.07</v>
      </c>
      <c r="H1382" s="80">
        <v>609.47</v>
      </c>
      <c r="I1382" s="80" t="s">
        <v>28</v>
      </c>
      <c r="J1382" s="80" t="s">
        <v>28</v>
      </c>
      <c r="K1382" s="80">
        <v>87.07</v>
      </c>
      <c r="L1382" s="73">
        <f t="shared" si="400"/>
        <v>87.07</v>
      </c>
      <c r="M1382" s="73">
        <f t="shared" si="401"/>
        <v>126.76</v>
      </c>
      <c r="N1382" s="72" t="str">
        <f t="shared" si="402"/>
        <v>0115</v>
      </c>
      <c r="O1382" s="74">
        <f t="shared" si="403"/>
        <v>0</v>
      </c>
      <c r="P1382" s="72">
        <f t="shared" si="404"/>
        <v>0</v>
      </c>
      <c r="Q1382" s="74">
        <f t="shared" si="405"/>
        <v>7</v>
      </c>
      <c r="R1382" s="72" t="str">
        <f t="shared" si="406"/>
        <v/>
      </c>
      <c r="S1382" s="72" t="str">
        <f t="shared" si="407"/>
        <v/>
      </c>
      <c r="AI1382" s="23"/>
      <c r="AJ1382" s="24"/>
      <c r="AK1382" s="24"/>
      <c r="AO1382" s="20"/>
      <c r="AP1382" s="20"/>
      <c r="AQ1382" s="20"/>
      <c r="AR1382" s="20"/>
      <c r="AS1382" s="20"/>
      <c r="AT1382" s="20"/>
      <c r="AU1382" s="20"/>
    </row>
    <row r="1383" spans="1:47" ht="33.75">
      <c r="A1383" s="54">
        <v>7010</v>
      </c>
      <c r="B1383" s="54" t="s">
        <v>157</v>
      </c>
      <c r="C1383" s="58" t="s">
        <v>2880</v>
      </c>
      <c r="D1383" s="79">
        <v>7</v>
      </c>
      <c r="E1383" s="79">
        <v>7</v>
      </c>
      <c r="F1383" s="80">
        <v>609.47</v>
      </c>
      <c r="G1383" s="80">
        <v>87.07</v>
      </c>
      <c r="H1383" s="80">
        <v>609.47</v>
      </c>
      <c r="I1383" s="80" t="s">
        <v>28</v>
      </c>
      <c r="J1383" s="80" t="s">
        <v>28</v>
      </c>
      <c r="K1383" s="80">
        <v>87.07</v>
      </c>
      <c r="L1383" s="73">
        <f t="shared" si="400"/>
        <v>87.07</v>
      </c>
      <c r="M1383" s="73">
        <f t="shared" si="401"/>
        <v>126.76</v>
      </c>
      <c r="N1383" s="72" t="str">
        <f t="shared" si="402"/>
        <v>0115</v>
      </c>
      <c r="O1383" s="74">
        <f t="shared" si="403"/>
        <v>0</v>
      </c>
      <c r="P1383" s="72">
        <f t="shared" si="404"/>
        <v>0</v>
      </c>
      <c r="Q1383" s="74">
        <f t="shared" si="405"/>
        <v>7</v>
      </c>
      <c r="R1383" s="72" t="str">
        <f t="shared" si="406"/>
        <v/>
      </c>
      <c r="S1383" s="72" t="str">
        <f t="shared" si="407"/>
        <v/>
      </c>
      <c r="AI1383" s="23"/>
      <c r="AJ1383" s="24"/>
      <c r="AK1383" s="24"/>
      <c r="AO1383" s="20"/>
      <c r="AP1383" s="20"/>
      <c r="AQ1383" s="20"/>
      <c r="AR1383" s="20"/>
      <c r="AS1383" s="20"/>
      <c r="AT1383" s="20"/>
      <c r="AU1383" s="20"/>
    </row>
    <row r="1384" spans="1:47" ht="33.75">
      <c r="A1384" s="54">
        <v>7010</v>
      </c>
      <c r="B1384" s="54" t="s">
        <v>163</v>
      </c>
      <c r="C1384" s="58" t="s">
        <v>2880</v>
      </c>
      <c r="D1384" s="79">
        <v>7</v>
      </c>
      <c r="E1384" s="79">
        <v>7</v>
      </c>
      <c r="F1384" s="80">
        <v>609.47</v>
      </c>
      <c r="G1384" s="80">
        <v>87.07</v>
      </c>
      <c r="H1384" s="80">
        <v>609.47</v>
      </c>
      <c r="I1384" s="80" t="s">
        <v>28</v>
      </c>
      <c r="J1384" s="80" t="s">
        <v>28</v>
      </c>
      <c r="K1384" s="80">
        <v>87.07</v>
      </c>
      <c r="L1384" s="73">
        <f t="shared" si="400"/>
        <v>87.07</v>
      </c>
      <c r="M1384" s="73">
        <f t="shared" si="401"/>
        <v>126.76</v>
      </c>
      <c r="N1384" s="72" t="str">
        <f t="shared" si="402"/>
        <v>0115</v>
      </c>
      <c r="O1384" s="74">
        <f t="shared" si="403"/>
        <v>0</v>
      </c>
      <c r="P1384" s="72">
        <f t="shared" si="404"/>
        <v>0</v>
      </c>
      <c r="Q1384" s="74">
        <f t="shared" si="405"/>
        <v>7</v>
      </c>
      <c r="R1384" s="72" t="str">
        <f t="shared" si="406"/>
        <v/>
      </c>
      <c r="S1384" s="72" t="str">
        <f t="shared" si="407"/>
        <v/>
      </c>
      <c r="AI1384" s="23"/>
      <c r="AJ1384" s="24"/>
      <c r="AK1384" s="24"/>
      <c r="AO1384" s="20"/>
      <c r="AP1384" s="20"/>
      <c r="AQ1384" s="20"/>
      <c r="AR1384" s="20"/>
      <c r="AS1384" s="20"/>
      <c r="AT1384" s="20"/>
      <c r="AU1384" s="20"/>
    </row>
    <row r="1385" spans="1:47" ht="33.75">
      <c r="A1385" s="54">
        <v>7010</v>
      </c>
      <c r="B1385" s="54" t="s">
        <v>165</v>
      </c>
      <c r="C1385" s="58" t="s">
        <v>2880</v>
      </c>
      <c r="D1385" s="79">
        <v>7</v>
      </c>
      <c r="E1385" s="79">
        <v>7</v>
      </c>
      <c r="F1385" s="80">
        <v>609.47</v>
      </c>
      <c r="G1385" s="80">
        <v>87.07</v>
      </c>
      <c r="H1385" s="80">
        <v>609.47</v>
      </c>
      <c r="I1385" s="80" t="s">
        <v>28</v>
      </c>
      <c r="J1385" s="80" t="s">
        <v>28</v>
      </c>
      <c r="K1385" s="80">
        <v>87.07</v>
      </c>
      <c r="L1385" s="73">
        <f t="shared" si="400"/>
        <v>87.07</v>
      </c>
      <c r="M1385" s="73">
        <f t="shared" si="401"/>
        <v>126.76</v>
      </c>
      <c r="N1385" s="72" t="str">
        <f t="shared" si="402"/>
        <v>0115</v>
      </c>
      <c r="O1385" s="74">
        <f t="shared" si="403"/>
        <v>0</v>
      </c>
      <c r="P1385" s="72">
        <f t="shared" si="404"/>
        <v>0</v>
      </c>
      <c r="Q1385" s="74">
        <f t="shared" si="405"/>
        <v>7</v>
      </c>
      <c r="R1385" s="72" t="str">
        <f t="shared" si="406"/>
        <v/>
      </c>
      <c r="S1385" s="72" t="str">
        <f t="shared" si="407"/>
        <v/>
      </c>
      <c r="AI1385" s="23"/>
      <c r="AJ1385" s="24"/>
      <c r="AK1385" s="24"/>
      <c r="AO1385" s="20"/>
      <c r="AP1385" s="20"/>
      <c r="AQ1385" s="20"/>
      <c r="AR1385" s="20"/>
      <c r="AS1385" s="20"/>
      <c r="AT1385" s="20"/>
      <c r="AU1385" s="20"/>
    </row>
    <row r="1386" spans="1:47" ht="33.75">
      <c r="A1386" s="54">
        <v>7011</v>
      </c>
      <c r="B1386" s="54" t="s">
        <v>173</v>
      </c>
      <c r="C1386" s="58" t="s">
        <v>2881</v>
      </c>
      <c r="D1386" s="79">
        <v>7</v>
      </c>
      <c r="E1386" s="79">
        <v>7</v>
      </c>
      <c r="F1386" s="80">
        <v>2443.4299999999998</v>
      </c>
      <c r="G1386" s="80">
        <v>349.06</v>
      </c>
      <c r="H1386" s="80">
        <v>2443.4299999999998</v>
      </c>
      <c r="I1386" s="80" t="s">
        <v>28</v>
      </c>
      <c r="J1386" s="80" t="s">
        <v>28</v>
      </c>
      <c r="K1386" s="80">
        <v>349.06</v>
      </c>
      <c r="L1386" s="73">
        <f t="shared" si="400"/>
        <v>349.06</v>
      </c>
      <c r="M1386" s="73">
        <f t="shared" si="401"/>
        <v>242.83</v>
      </c>
      <c r="N1386" s="72" t="str">
        <f t="shared" si="402"/>
        <v>0118</v>
      </c>
      <c r="O1386" s="74">
        <f t="shared" si="403"/>
        <v>0</v>
      </c>
      <c r="P1386" s="72">
        <f t="shared" si="404"/>
        <v>0</v>
      </c>
      <c r="Q1386" s="74">
        <f t="shared" si="405"/>
        <v>7</v>
      </c>
      <c r="R1386" s="72" t="str">
        <f t="shared" si="406"/>
        <v/>
      </c>
      <c r="S1386" s="72" t="str">
        <f t="shared" si="407"/>
        <v/>
      </c>
      <c r="AI1386" s="23"/>
      <c r="AJ1386" s="24"/>
      <c r="AK1386" s="24"/>
      <c r="AO1386" s="20"/>
      <c r="AP1386" s="20"/>
      <c r="AQ1386" s="20"/>
      <c r="AR1386" s="20"/>
      <c r="AS1386" s="20"/>
      <c r="AT1386" s="20"/>
      <c r="AU1386" s="20"/>
    </row>
    <row r="1387" spans="1:47" ht="33.75">
      <c r="A1387" s="54">
        <v>7011</v>
      </c>
      <c r="B1387" s="54" t="s">
        <v>179</v>
      </c>
      <c r="C1387" s="58" t="s">
        <v>2881</v>
      </c>
      <c r="D1387" s="79">
        <v>7</v>
      </c>
      <c r="E1387" s="79">
        <v>7</v>
      </c>
      <c r="F1387" s="80">
        <v>2443.4299999999998</v>
      </c>
      <c r="G1387" s="80">
        <v>349.06</v>
      </c>
      <c r="H1387" s="80">
        <v>2443.4299999999998</v>
      </c>
      <c r="I1387" s="80" t="s">
        <v>28</v>
      </c>
      <c r="J1387" s="80" t="s">
        <v>28</v>
      </c>
      <c r="K1387" s="80">
        <v>349.06</v>
      </c>
      <c r="L1387" s="73">
        <f t="shared" si="400"/>
        <v>349.06</v>
      </c>
      <c r="M1387" s="73">
        <f t="shared" si="401"/>
        <v>242.83</v>
      </c>
      <c r="N1387" s="72" t="str">
        <f t="shared" si="402"/>
        <v>0118</v>
      </c>
      <c r="O1387" s="74">
        <f t="shared" si="403"/>
        <v>0</v>
      </c>
      <c r="P1387" s="72">
        <f t="shared" si="404"/>
        <v>0</v>
      </c>
      <c r="Q1387" s="74">
        <f t="shared" si="405"/>
        <v>7</v>
      </c>
      <c r="R1387" s="72" t="str">
        <f t="shared" si="406"/>
        <v/>
      </c>
      <c r="S1387" s="72" t="str">
        <f t="shared" si="407"/>
        <v/>
      </c>
      <c r="AI1387" s="23"/>
      <c r="AJ1387" s="24"/>
      <c r="AK1387" s="24"/>
      <c r="AO1387" s="20"/>
      <c r="AP1387" s="20"/>
      <c r="AQ1387" s="20"/>
      <c r="AR1387" s="20"/>
      <c r="AS1387" s="20"/>
      <c r="AT1387" s="20"/>
      <c r="AU1387" s="20"/>
    </row>
    <row r="1388" spans="1:47" ht="33.75">
      <c r="A1388" s="54">
        <v>7011</v>
      </c>
      <c r="B1388" s="54" t="s">
        <v>175</v>
      </c>
      <c r="C1388" s="58" t="s">
        <v>2881</v>
      </c>
      <c r="D1388" s="79">
        <v>7</v>
      </c>
      <c r="E1388" s="79">
        <v>7</v>
      </c>
      <c r="F1388" s="80">
        <v>2443.4299999999998</v>
      </c>
      <c r="G1388" s="80">
        <v>349.06</v>
      </c>
      <c r="H1388" s="80">
        <v>2443.4299999999998</v>
      </c>
      <c r="I1388" s="80" t="s">
        <v>28</v>
      </c>
      <c r="J1388" s="80" t="s">
        <v>28</v>
      </c>
      <c r="K1388" s="80">
        <v>349.06</v>
      </c>
      <c r="L1388" s="73">
        <f t="shared" si="400"/>
        <v>349.06</v>
      </c>
      <c r="M1388" s="73">
        <f t="shared" si="401"/>
        <v>242.83</v>
      </c>
      <c r="N1388" s="72" t="str">
        <f t="shared" si="402"/>
        <v>0118</v>
      </c>
      <c r="O1388" s="74">
        <f t="shared" si="403"/>
        <v>0</v>
      </c>
      <c r="P1388" s="72">
        <f t="shared" si="404"/>
        <v>0</v>
      </c>
      <c r="Q1388" s="74">
        <f t="shared" si="405"/>
        <v>7</v>
      </c>
      <c r="R1388" s="72" t="str">
        <f t="shared" si="406"/>
        <v/>
      </c>
      <c r="S1388" s="72" t="str">
        <f t="shared" si="407"/>
        <v/>
      </c>
      <c r="AI1388" s="23"/>
      <c r="AJ1388" s="24"/>
      <c r="AK1388" s="24"/>
      <c r="AO1388" s="20"/>
      <c r="AP1388" s="20"/>
      <c r="AQ1388" s="20"/>
      <c r="AR1388" s="20"/>
      <c r="AS1388" s="20"/>
      <c r="AT1388" s="20"/>
      <c r="AU1388" s="20"/>
    </row>
    <row r="1389" spans="1:47" ht="33.75">
      <c r="A1389" s="54">
        <v>7011</v>
      </c>
      <c r="B1389" s="54" t="s">
        <v>177</v>
      </c>
      <c r="C1389" s="58" t="s">
        <v>2881</v>
      </c>
      <c r="D1389" s="79">
        <v>7</v>
      </c>
      <c r="E1389" s="79">
        <v>7</v>
      </c>
      <c r="F1389" s="80">
        <v>2443.4299999999998</v>
      </c>
      <c r="G1389" s="80">
        <v>349.06</v>
      </c>
      <c r="H1389" s="80">
        <v>2443.4299999999998</v>
      </c>
      <c r="I1389" s="80" t="s">
        <v>28</v>
      </c>
      <c r="J1389" s="80" t="s">
        <v>28</v>
      </c>
      <c r="K1389" s="80">
        <v>349.06</v>
      </c>
      <c r="L1389" s="73">
        <f t="shared" si="400"/>
        <v>349.06</v>
      </c>
      <c r="M1389" s="73">
        <f t="shared" si="401"/>
        <v>242.83</v>
      </c>
      <c r="N1389" s="72" t="str">
        <f t="shared" si="402"/>
        <v>0118</v>
      </c>
      <c r="O1389" s="74">
        <f t="shared" si="403"/>
        <v>0</v>
      </c>
      <c r="P1389" s="72">
        <f t="shared" si="404"/>
        <v>0</v>
      </c>
      <c r="Q1389" s="74">
        <f t="shared" si="405"/>
        <v>7</v>
      </c>
      <c r="R1389" s="72" t="str">
        <f t="shared" si="406"/>
        <v/>
      </c>
      <c r="S1389" s="72" t="str">
        <f t="shared" si="407"/>
        <v/>
      </c>
      <c r="AI1389" s="23"/>
      <c r="AJ1389" s="24"/>
      <c r="AK1389" s="24"/>
      <c r="AO1389" s="20"/>
      <c r="AP1389" s="20"/>
      <c r="AQ1389" s="20"/>
      <c r="AR1389" s="20"/>
      <c r="AS1389" s="20"/>
      <c r="AT1389" s="20"/>
      <c r="AU1389" s="20"/>
    </row>
    <row r="1390" spans="1:47" ht="33.75">
      <c r="A1390" s="54">
        <v>7012</v>
      </c>
      <c r="B1390" s="54" t="s">
        <v>181</v>
      </c>
      <c r="C1390" s="58" t="s">
        <v>2882</v>
      </c>
      <c r="D1390" s="79">
        <v>7</v>
      </c>
      <c r="E1390" s="79">
        <v>7</v>
      </c>
      <c r="F1390" s="80">
        <v>1124.95</v>
      </c>
      <c r="G1390" s="80">
        <v>160.71</v>
      </c>
      <c r="H1390" s="80">
        <v>1124.95</v>
      </c>
      <c r="I1390" s="80" t="s">
        <v>28</v>
      </c>
      <c r="J1390" s="80" t="s">
        <v>28</v>
      </c>
      <c r="K1390" s="80">
        <v>160.71</v>
      </c>
      <c r="L1390" s="73">
        <f t="shared" si="400"/>
        <v>160.71</v>
      </c>
      <c r="M1390" s="73">
        <f t="shared" si="401"/>
        <v>242.83</v>
      </c>
      <c r="N1390" s="72" t="str">
        <f t="shared" si="402"/>
        <v>0118</v>
      </c>
      <c r="O1390" s="74">
        <f t="shared" si="403"/>
        <v>0</v>
      </c>
      <c r="P1390" s="72">
        <f t="shared" si="404"/>
        <v>0</v>
      </c>
      <c r="Q1390" s="74">
        <f t="shared" si="405"/>
        <v>7</v>
      </c>
      <c r="R1390" s="72" t="str">
        <f t="shared" si="406"/>
        <v/>
      </c>
      <c r="S1390" s="72" t="str">
        <f t="shared" si="407"/>
        <v/>
      </c>
      <c r="AI1390" s="23"/>
      <c r="AJ1390" s="24"/>
      <c r="AK1390" s="24"/>
      <c r="AO1390" s="20"/>
      <c r="AP1390" s="20"/>
      <c r="AQ1390" s="20"/>
      <c r="AR1390" s="20"/>
      <c r="AS1390" s="20"/>
      <c r="AT1390" s="20"/>
      <c r="AU1390" s="20"/>
    </row>
    <row r="1391" spans="1:47" ht="33.75">
      <c r="A1391" s="54">
        <v>7012</v>
      </c>
      <c r="B1391" s="54" t="s">
        <v>185</v>
      </c>
      <c r="C1391" s="58" t="s">
        <v>2882</v>
      </c>
      <c r="D1391" s="79">
        <v>7</v>
      </c>
      <c r="E1391" s="79">
        <v>7</v>
      </c>
      <c r="F1391" s="80">
        <v>1124.95</v>
      </c>
      <c r="G1391" s="80">
        <v>160.71</v>
      </c>
      <c r="H1391" s="80">
        <v>1124.95</v>
      </c>
      <c r="I1391" s="80" t="s">
        <v>28</v>
      </c>
      <c r="J1391" s="80" t="s">
        <v>28</v>
      </c>
      <c r="K1391" s="80">
        <v>160.71</v>
      </c>
      <c r="L1391" s="73">
        <f t="shared" si="400"/>
        <v>160.71</v>
      </c>
      <c r="M1391" s="73">
        <f t="shared" si="401"/>
        <v>242.83</v>
      </c>
      <c r="N1391" s="72" t="str">
        <f t="shared" si="402"/>
        <v>0118</v>
      </c>
      <c r="O1391" s="74">
        <f t="shared" si="403"/>
        <v>0</v>
      </c>
      <c r="P1391" s="72">
        <f t="shared" si="404"/>
        <v>0</v>
      </c>
      <c r="Q1391" s="74">
        <f t="shared" si="405"/>
        <v>7</v>
      </c>
      <c r="R1391" s="72" t="str">
        <f t="shared" si="406"/>
        <v/>
      </c>
      <c r="S1391" s="72" t="str">
        <f t="shared" si="407"/>
        <v/>
      </c>
      <c r="AI1391" s="23"/>
      <c r="AJ1391" s="24"/>
      <c r="AK1391" s="24"/>
      <c r="AO1391" s="20"/>
      <c r="AP1391" s="20"/>
      <c r="AQ1391" s="20"/>
      <c r="AR1391" s="20"/>
      <c r="AS1391" s="20"/>
      <c r="AT1391" s="20"/>
      <c r="AU1391" s="20"/>
    </row>
    <row r="1392" spans="1:47" ht="33.75">
      <c r="A1392" s="54">
        <v>7012</v>
      </c>
      <c r="B1392" s="54" t="s">
        <v>187</v>
      </c>
      <c r="C1392" s="58" t="s">
        <v>2882</v>
      </c>
      <c r="D1392" s="79">
        <v>7</v>
      </c>
      <c r="E1392" s="79">
        <v>7</v>
      </c>
      <c r="F1392" s="80">
        <v>1124.95</v>
      </c>
      <c r="G1392" s="80">
        <v>160.71</v>
      </c>
      <c r="H1392" s="80">
        <v>1124.95</v>
      </c>
      <c r="I1392" s="80" t="s">
        <v>28</v>
      </c>
      <c r="J1392" s="80" t="s">
        <v>28</v>
      </c>
      <c r="K1392" s="80">
        <v>160.71</v>
      </c>
      <c r="L1392" s="73">
        <f t="shared" si="400"/>
        <v>160.71</v>
      </c>
      <c r="M1392" s="73">
        <f t="shared" si="401"/>
        <v>242.83</v>
      </c>
      <c r="N1392" s="72" t="str">
        <f t="shared" si="402"/>
        <v>0118</v>
      </c>
      <c r="O1392" s="74">
        <f t="shared" si="403"/>
        <v>0</v>
      </c>
      <c r="P1392" s="72">
        <f t="shared" si="404"/>
        <v>0</v>
      </c>
      <c r="Q1392" s="74">
        <f t="shared" si="405"/>
        <v>7</v>
      </c>
      <c r="R1392" s="72" t="str">
        <f t="shared" si="406"/>
        <v/>
      </c>
      <c r="S1392" s="72" t="str">
        <f t="shared" si="407"/>
        <v/>
      </c>
      <c r="AI1392" s="23"/>
      <c r="AJ1392" s="24"/>
      <c r="AK1392" s="24"/>
      <c r="AO1392" s="20"/>
      <c r="AP1392" s="20"/>
      <c r="AQ1392" s="20"/>
      <c r="AR1392" s="20"/>
      <c r="AS1392" s="20"/>
      <c r="AT1392" s="20"/>
      <c r="AU1392" s="20"/>
    </row>
    <row r="1393" spans="1:47" ht="33.75">
      <c r="A1393" s="54">
        <v>7012</v>
      </c>
      <c r="B1393" s="54" t="s">
        <v>183</v>
      </c>
      <c r="C1393" s="58" t="s">
        <v>2882</v>
      </c>
      <c r="D1393" s="79">
        <v>7</v>
      </c>
      <c r="E1393" s="79">
        <v>7</v>
      </c>
      <c r="F1393" s="80">
        <v>1124.95</v>
      </c>
      <c r="G1393" s="80">
        <v>160.71</v>
      </c>
      <c r="H1393" s="80">
        <v>1124.95</v>
      </c>
      <c r="I1393" s="80" t="s">
        <v>28</v>
      </c>
      <c r="J1393" s="80" t="s">
        <v>28</v>
      </c>
      <c r="K1393" s="80">
        <v>160.71</v>
      </c>
      <c r="L1393" s="73">
        <f t="shared" si="400"/>
        <v>160.71</v>
      </c>
      <c r="M1393" s="73">
        <f t="shared" si="401"/>
        <v>242.83</v>
      </c>
      <c r="N1393" s="72" t="str">
        <f t="shared" si="402"/>
        <v>0118</v>
      </c>
      <c r="O1393" s="74">
        <f t="shared" si="403"/>
        <v>0</v>
      </c>
      <c r="P1393" s="72">
        <f t="shared" si="404"/>
        <v>0</v>
      </c>
      <c r="Q1393" s="74">
        <f t="shared" si="405"/>
        <v>7</v>
      </c>
      <c r="R1393" s="72" t="str">
        <f t="shared" si="406"/>
        <v/>
      </c>
      <c r="S1393" s="72" t="str">
        <f t="shared" si="407"/>
        <v/>
      </c>
      <c r="AI1393" s="23"/>
      <c r="AJ1393" s="24"/>
      <c r="AK1393" s="24"/>
      <c r="AO1393" s="20"/>
      <c r="AP1393" s="20"/>
      <c r="AQ1393" s="20"/>
      <c r="AR1393" s="20"/>
      <c r="AS1393" s="20"/>
      <c r="AT1393" s="20"/>
      <c r="AU1393" s="20"/>
    </row>
    <row r="1394" spans="1:47" ht="33.75">
      <c r="A1394" s="54">
        <v>7013</v>
      </c>
      <c r="B1394" s="54" t="s">
        <v>195</v>
      </c>
      <c r="C1394" s="58" t="s">
        <v>2883</v>
      </c>
      <c r="D1394" s="79">
        <v>7</v>
      </c>
      <c r="E1394" s="79">
        <v>7</v>
      </c>
      <c r="F1394" s="80">
        <v>1160.19</v>
      </c>
      <c r="G1394" s="80">
        <v>165.74</v>
      </c>
      <c r="H1394" s="80">
        <v>1160.19</v>
      </c>
      <c r="I1394" s="80" t="s">
        <v>28</v>
      </c>
      <c r="J1394" s="80" t="s">
        <v>28</v>
      </c>
      <c r="K1394" s="80">
        <v>165.74</v>
      </c>
      <c r="L1394" s="73">
        <f t="shared" si="400"/>
        <v>165.74</v>
      </c>
      <c r="M1394" s="73">
        <f t="shared" si="401"/>
        <v>159.18</v>
      </c>
      <c r="N1394" s="72" t="str">
        <f t="shared" si="402"/>
        <v>0121</v>
      </c>
      <c r="O1394" s="74">
        <f t="shared" si="403"/>
        <v>0</v>
      </c>
      <c r="P1394" s="72">
        <f t="shared" si="404"/>
        <v>0</v>
      </c>
      <c r="Q1394" s="74">
        <f t="shared" si="405"/>
        <v>7</v>
      </c>
      <c r="R1394" s="72" t="str">
        <f t="shared" si="406"/>
        <v/>
      </c>
      <c r="S1394" s="72" t="str">
        <f t="shared" si="407"/>
        <v/>
      </c>
      <c r="AI1394" s="23"/>
      <c r="AJ1394" s="24"/>
      <c r="AK1394" s="24"/>
      <c r="AO1394" s="20"/>
      <c r="AP1394" s="20"/>
      <c r="AQ1394" s="20"/>
      <c r="AR1394" s="20"/>
      <c r="AS1394" s="20"/>
      <c r="AT1394" s="20"/>
      <c r="AU1394" s="20"/>
    </row>
    <row r="1395" spans="1:47" ht="33.75">
      <c r="A1395" s="54">
        <v>7013</v>
      </c>
      <c r="B1395" s="54" t="s">
        <v>201</v>
      </c>
      <c r="C1395" s="58" t="s">
        <v>2883</v>
      </c>
      <c r="D1395" s="79">
        <v>7</v>
      </c>
      <c r="E1395" s="79">
        <v>7</v>
      </c>
      <c r="F1395" s="80">
        <v>1160.19</v>
      </c>
      <c r="G1395" s="80">
        <v>165.74</v>
      </c>
      <c r="H1395" s="80">
        <v>1160.19</v>
      </c>
      <c r="I1395" s="80" t="s">
        <v>28</v>
      </c>
      <c r="J1395" s="80" t="s">
        <v>28</v>
      </c>
      <c r="K1395" s="80">
        <v>165.74</v>
      </c>
      <c r="L1395" s="73">
        <f t="shared" si="400"/>
        <v>165.74</v>
      </c>
      <c r="M1395" s="73">
        <f t="shared" si="401"/>
        <v>159.18</v>
      </c>
      <c r="N1395" s="72" t="str">
        <f t="shared" si="402"/>
        <v>0121</v>
      </c>
      <c r="O1395" s="74">
        <f t="shared" si="403"/>
        <v>0</v>
      </c>
      <c r="P1395" s="72">
        <f t="shared" si="404"/>
        <v>0</v>
      </c>
      <c r="Q1395" s="74">
        <f t="shared" si="405"/>
        <v>7</v>
      </c>
      <c r="R1395" s="72" t="str">
        <f t="shared" si="406"/>
        <v/>
      </c>
      <c r="S1395" s="72" t="str">
        <f t="shared" si="407"/>
        <v/>
      </c>
      <c r="AI1395" s="23"/>
      <c r="AJ1395" s="24"/>
      <c r="AK1395" s="24"/>
      <c r="AO1395" s="20"/>
      <c r="AP1395" s="20"/>
      <c r="AQ1395" s="20"/>
      <c r="AR1395" s="20"/>
      <c r="AS1395" s="20"/>
      <c r="AT1395" s="20"/>
      <c r="AU1395" s="20"/>
    </row>
    <row r="1396" spans="1:47" ht="33.75">
      <c r="A1396" s="54">
        <v>7013</v>
      </c>
      <c r="B1396" s="54" t="s">
        <v>205</v>
      </c>
      <c r="C1396" s="58" t="s">
        <v>2883</v>
      </c>
      <c r="D1396" s="79">
        <v>7</v>
      </c>
      <c r="E1396" s="79">
        <v>7</v>
      </c>
      <c r="F1396" s="80">
        <v>1160.19</v>
      </c>
      <c r="G1396" s="80">
        <v>165.74</v>
      </c>
      <c r="H1396" s="80">
        <v>1160.19</v>
      </c>
      <c r="I1396" s="80" t="s">
        <v>28</v>
      </c>
      <c r="J1396" s="80" t="s">
        <v>28</v>
      </c>
      <c r="K1396" s="80">
        <v>165.74</v>
      </c>
      <c r="L1396" s="73">
        <f t="shared" si="400"/>
        <v>165.74</v>
      </c>
      <c r="M1396" s="73">
        <f t="shared" si="401"/>
        <v>159.18</v>
      </c>
      <c r="N1396" s="72" t="str">
        <f t="shared" si="402"/>
        <v>0121</v>
      </c>
      <c r="O1396" s="74">
        <f t="shared" si="403"/>
        <v>0</v>
      </c>
      <c r="P1396" s="72">
        <f t="shared" si="404"/>
        <v>0</v>
      </c>
      <c r="Q1396" s="74">
        <f t="shared" si="405"/>
        <v>7</v>
      </c>
      <c r="R1396" s="72" t="str">
        <f t="shared" si="406"/>
        <v/>
      </c>
      <c r="S1396" s="72" t="str">
        <f t="shared" si="407"/>
        <v/>
      </c>
      <c r="AI1396" s="23"/>
      <c r="AJ1396" s="24"/>
      <c r="AK1396" s="24"/>
      <c r="AO1396" s="20"/>
      <c r="AP1396" s="20"/>
      <c r="AQ1396" s="20"/>
      <c r="AR1396" s="20"/>
      <c r="AS1396" s="20"/>
      <c r="AT1396" s="20"/>
      <c r="AU1396" s="20"/>
    </row>
    <row r="1397" spans="1:47" ht="33.75">
      <c r="A1397" s="54">
        <v>7013</v>
      </c>
      <c r="B1397" s="54" t="s">
        <v>197</v>
      </c>
      <c r="C1397" s="58" t="s">
        <v>2883</v>
      </c>
      <c r="D1397" s="79">
        <v>7</v>
      </c>
      <c r="E1397" s="79">
        <v>7</v>
      </c>
      <c r="F1397" s="80">
        <v>1160.19</v>
      </c>
      <c r="G1397" s="80">
        <v>165.74</v>
      </c>
      <c r="H1397" s="80">
        <v>1160.19</v>
      </c>
      <c r="I1397" s="80" t="s">
        <v>28</v>
      </c>
      <c r="J1397" s="80" t="s">
        <v>28</v>
      </c>
      <c r="K1397" s="80">
        <v>165.74</v>
      </c>
      <c r="L1397" s="73">
        <f t="shared" si="400"/>
        <v>165.74</v>
      </c>
      <c r="M1397" s="73">
        <f t="shared" si="401"/>
        <v>159.18</v>
      </c>
      <c r="N1397" s="72" t="str">
        <f t="shared" si="402"/>
        <v>0121</v>
      </c>
      <c r="O1397" s="74">
        <f t="shared" si="403"/>
        <v>0</v>
      </c>
      <c r="P1397" s="72">
        <f t="shared" si="404"/>
        <v>0</v>
      </c>
      <c r="Q1397" s="74">
        <f t="shared" si="405"/>
        <v>7</v>
      </c>
      <c r="R1397" s="72" t="str">
        <f t="shared" si="406"/>
        <v/>
      </c>
      <c r="S1397" s="72" t="str">
        <f t="shared" si="407"/>
        <v/>
      </c>
      <c r="AI1397" s="23"/>
      <c r="AJ1397" s="24"/>
      <c r="AK1397" s="24"/>
      <c r="AO1397" s="20"/>
      <c r="AP1397" s="20"/>
      <c r="AQ1397" s="20"/>
      <c r="AR1397" s="20"/>
      <c r="AS1397" s="20"/>
      <c r="AT1397" s="20"/>
      <c r="AU1397" s="20"/>
    </row>
    <row r="1398" spans="1:47" ht="33.75">
      <c r="A1398" s="54">
        <v>7013</v>
      </c>
      <c r="B1398" s="54" t="s">
        <v>199</v>
      </c>
      <c r="C1398" s="58" t="s">
        <v>2883</v>
      </c>
      <c r="D1398" s="79">
        <v>7</v>
      </c>
      <c r="E1398" s="79">
        <v>7</v>
      </c>
      <c r="F1398" s="80">
        <v>1160.19</v>
      </c>
      <c r="G1398" s="80">
        <v>165.74</v>
      </c>
      <c r="H1398" s="80">
        <v>1160.19</v>
      </c>
      <c r="I1398" s="80" t="s">
        <v>28</v>
      </c>
      <c r="J1398" s="80" t="s">
        <v>28</v>
      </c>
      <c r="K1398" s="80">
        <v>165.74</v>
      </c>
      <c r="L1398" s="73">
        <f t="shared" si="400"/>
        <v>165.74</v>
      </c>
      <c r="M1398" s="73">
        <f t="shared" si="401"/>
        <v>159.18</v>
      </c>
      <c r="N1398" s="72" t="str">
        <f t="shared" si="402"/>
        <v>0121</v>
      </c>
      <c r="O1398" s="74">
        <f t="shared" si="403"/>
        <v>0</v>
      </c>
      <c r="P1398" s="72">
        <f t="shared" si="404"/>
        <v>0</v>
      </c>
      <c r="Q1398" s="74">
        <f t="shared" si="405"/>
        <v>7</v>
      </c>
      <c r="R1398" s="72" t="str">
        <f t="shared" si="406"/>
        <v/>
      </c>
      <c r="S1398" s="72" t="str">
        <f t="shared" si="407"/>
        <v/>
      </c>
      <c r="AI1398" s="23"/>
      <c r="AJ1398" s="24"/>
      <c r="AK1398" s="24"/>
      <c r="AO1398" s="20"/>
      <c r="AP1398" s="20"/>
      <c r="AQ1398" s="20"/>
      <c r="AR1398" s="20"/>
      <c r="AS1398" s="20"/>
      <c r="AT1398" s="20"/>
      <c r="AU1398" s="20"/>
    </row>
    <row r="1399" spans="1:47" ht="33.75">
      <c r="A1399" s="54">
        <v>7013</v>
      </c>
      <c r="B1399" s="54" t="s">
        <v>203</v>
      </c>
      <c r="C1399" s="58" t="s">
        <v>2883</v>
      </c>
      <c r="D1399" s="79">
        <v>7</v>
      </c>
      <c r="E1399" s="79">
        <v>7</v>
      </c>
      <c r="F1399" s="80">
        <v>1160.19</v>
      </c>
      <c r="G1399" s="80">
        <v>165.74</v>
      </c>
      <c r="H1399" s="80">
        <v>1160.19</v>
      </c>
      <c r="I1399" s="80" t="s">
        <v>28</v>
      </c>
      <c r="J1399" s="80" t="s">
        <v>28</v>
      </c>
      <c r="K1399" s="80">
        <v>165.74</v>
      </c>
      <c r="L1399" s="73">
        <f t="shared" si="400"/>
        <v>165.74</v>
      </c>
      <c r="M1399" s="73">
        <f t="shared" si="401"/>
        <v>159.18</v>
      </c>
      <c r="N1399" s="72" t="str">
        <f t="shared" si="402"/>
        <v>0121</v>
      </c>
      <c r="O1399" s="74">
        <f t="shared" si="403"/>
        <v>0</v>
      </c>
      <c r="P1399" s="72">
        <f t="shared" si="404"/>
        <v>0</v>
      </c>
      <c r="Q1399" s="74">
        <f t="shared" si="405"/>
        <v>7</v>
      </c>
      <c r="R1399" s="72" t="str">
        <f t="shared" si="406"/>
        <v/>
      </c>
      <c r="S1399" s="72" t="str">
        <f t="shared" si="407"/>
        <v/>
      </c>
      <c r="AI1399" s="23"/>
      <c r="AJ1399" s="24"/>
      <c r="AK1399" s="24"/>
      <c r="AO1399" s="20"/>
      <c r="AP1399" s="20"/>
      <c r="AQ1399" s="20"/>
      <c r="AR1399" s="20"/>
      <c r="AS1399" s="20"/>
      <c r="AT1399" s="20"/>
      <c r="AU1399" s="20"/>
    </row>
    <row r="1400" spans="1:47" ht="22.5">
      <c r="A1400" s="54">
        <v>7014</v>
      </c>
      <c r="B1400" s="54" t="s">
        <v>217</v>
      </c>
      <c r="C1400" s="58" t="s">
        <v>2884</v>
      </c>
      <c r="D1400" s="79">
        <v>7</v>
      </c>
      <c r="E1400" s="79">
        <v>7</v>
      </c>
      <c r="F1400" s="80">
        <v>1017.26</v>
      </c>
      <c r="G1400" s="80">
        <v>145.32</v>
      </c>
      <c r="H1400" s="80">
        <v>1017.26</v>
      </c>
      <c r="I1400" s="80" t="s">
        <v>28</v>
      </c>
      <c r="J1400" s="80" t="s">
        <v>28</v>
      </c>
      <c r="K1400" s="80">
        <v>145.32</v>
      </c>
      <c r="L1400" s="73">
        <f t="shared" si="400"/>
        <v>145.32</v>
      </c>
      <c r="M1400" s="73">
        <f t="shared" si="401"/>
        <v>159.18</v>
      </c>
      <c r="N1400" s="72" t="str">
        <f t="shared" si="402"/>
        <v>0121</v>
      </c>
      <c r="O1400" s="74">
        <f t="shared" si="403"/>
        <v>0</v>
      </c>
      <c r="P1400" s="72">
        <f t="shared" si="404"/>
        <v>0</v>
      </c>
      <c r="Q1400" s="74">
        <f t="shared" si="405"/>
        <v>7</v>
      </c>
      <c r="R1400" s="72" t="str">
        <f t="shared" si="406"/>
        <v/>
      </c>
      <c r="S1400" s="72" t="str">
        <f t="shared" si="407"/>
        <v/>
      </c>
      <c r="AI1400" s="23"/>
      <c r="AJ1400" s="24"/>
      <c r="AK1400" s="24"/>
      <c r="AO1400" s="20"/>
      <c r="AP1400" s="20"/>
      <c r="AQ1400" s="20"/>
      <c r="AR1400" s="20"/>
      <c r="AS1400" s="20"/>
      <c r="AT1400" s="20"/>
      <c r="AU1400" s="20"/>
    </row>
    <row r="1401" spans="1:47" ht="22.5">
      <c r="A1401" s="54">
        <v>7014</v>
      </c>
      <c r="B1401" s="54" t="s">
        <v>215</v>
      </c>
      <c r="C1401" s="58" t="s">
        <v>2884</v>
      </c>
      <c r="D1401" s="79">
        <v>7</v>
      </c>
      <c r="E1401" s="79">
        <v>7</v>
      </c>
      <c r="F1401" s="80">
        <v>1017.26</v>
      </c>
      <c r="G1401" s="80">
        <v>145.32</v>
      </c>
      <c r="H1401" s="80">
        <v>1017.26</v>
      </c>
      <c r="I1401" s="80" t="s">
        <v>28</v>
      </c>
      <c r="J1401" s="80" t="s">
        <v>28</v>
      </c>
      <c r="K1401" s="80">
        <v>145.32</v>
      </c>
      <c r="L1401" s="73">
        <f t="shared" si="400"/>
        <v>145.32</v>
      </c>
      <c r="M1401" s="73">
        <f t="shared" si="401"/>
        <v>159.18</v>
      </c>
      <c r="N1401" s="72" t="str">
        <f t="shared" si="402"/>
        <v>0121</v>
      </c>
      <c r="O1401" s="74">
        <f t="shared" si="403"/>
        <v>0</v>
      </c>
      <c r="P1401" s="72">
        <f t="shared" si="404"/>
        <v>0</v>
      </c>
      <c r="Q1401" s="74">
        <f t="shared" si="405"/>
        <v>7</v>
      </c>
      <c r="R1401" s="72" t="str">
        <f t="shared" si="406"/>
        <v/>
      </c>
      <c r="S1401" s="72" t="str">
        <f t="shared" si="407"/>
        <v/>
      </c>
      <c r="AI1401" s="23"/>
      <c r="AJ1401" s="24"/>
      <c r="AK1401" s="24"/>
      <c r="AO1401" s="20"/>
      <c r="AP1401" s="20"/>
      <c r="AQ1401" s="20"/>
      <c r="AR1401" s="20"/>
      <c r="AS1401" s="20"/>
      <c r="AT1401" s="20"/>
      <c r="AU1401" s="20"/>
    </row>
    <row r="1402" spans="1:47" ht="22.5">
      <c r="A1402" s="54">
        <v>7014</v>
      </c>
      <c r="B1402" s="54" t="s">
        <v>209</v>
      </c>
      <c r="C1402" s="58" t="s">
        <v>2884</v>
      </c>
      <c r="D1402" s="79">
        <v>7</v>
      </c>
      <c r="E1402" s="79">
        <v>7</v>
      </c>
      <c r="F1402" s="80">
        <v>1017.26</v>
      </c>
      <c r="G1402" s="80">
        <v>145.32</v>
      </c>
      <c r="H1402" s="80">
        <v>1017.26</v>
      </c>
      <c r="I1402" s="80" t="s">
        <v>28</v>
      </c>
      <c r="J1402" s="80" t="s">
        <v>28</v>
      </c>
      <c r="K1402" s="80">
        <v>145.32</v>
      </c>
      <c r="L1402" s="73">
        <f t="shared" si="400"/>
        <v>145.32</v>
      </c>
      <c r="M1402" s="73">
        <f t="shared" si="401"/>
        <v>159.18</v>
      </c>
      <c r="N1402" s="72" t="str">
        <f t="shared" si="402"/>
        <v>0121</v>
      </c>
      <c r="O1402" s="74">
        <f t="shared" si="403"/>
        <v>0</v>
      </c>
      <c r="P1402" s="72">
        <f t="shared" si="404"/>
        <v>0</v>
      </c>
      <c r="Q1402" s="74">
        <f t="shared" si="405"/>
        <v>7</v>
      </c>
      <c r="R1402" s="72" t="str">
        <f t="shared" si="406"/>
        <v/>
      </c>
      <c r="S1402" s="72" t="str">
        <f t="shared" si="407"/>
        <v/>
      </c>
      <c r="AI1402" s="23"/>
      <c r="AJ1402" s="24"/>
      <c r="AK1402" s="24"/>
      <c r="AO1402" s="20"/>
      <c r="AP1402" s="20"/>
      <c r="AQ1402" s="20"/>
      <c r="AR1402" s="20"/>
      <c r="AS1402" s="20"/>
      <c r="AT1402" s="20"/>
      <c r="AU1402" s="20"/>
    </row>
    <row r="1403" spans="1:47" ht="22.5">
      <c r="A1403" s="54">
        <v>7014</v>
      </c>
      <c r="B1403" s="54" t="s">
        <v>211</v>
      </c>
      <c r="C1403" s="58" t="s">
        <v>2884</v>
      </c>
      <c r="D1403" s="79">
        <v>7</v>
      </c>
      <c r="E1403" s="79">
        <v>7</v>
      </c>
      <c r="F1403" s="80">
        <v>1017.26</v>
      </c>
      <c r="G1403" s="80">
        <v>145.32</v>
      </c>
      <c r="H1403" s="80">
        <v>1017.26</v>
      </c>
      <c r="I1403" s="80" t="s">
        <v>28</v>
      </c>
      <c r="J1403" s="80" t="s">
        <v>28</v>
      </c>
      <c r="K1403" s="80">
        <v>145.32</v>
      </c>
      <c r="L1403" s="73">
        <f t="shared" si="400"/>
        <v>145.32</v>
      </c>
      <c r="M1403" s="73">
        <f t="shared" si="401"/>
        <v>159.18</v>
      </c>
      <c r="N1403" s="72" t="str">
        <f t="shared" si="402"/>
        <v>0121</v>
      </c>
      <c r="O1403" s="74">
        <f t="shared" si="403"/>
        <v>0</v>
      </c>
      <c r="P1403" s="72">
        <f t="shared" si="404"/>
        <v>0</v>
      </c>
      <c r="Q1403" s="74">
        <f t="shared" si="405"/>
        <v>7</v>
      </c>
      <c r="R1403" s="72" t="str">
        <f t="shared" si="406"/>
        <v/>
      </c>
      <c r="S1403" s="72" t="str">
        <f t="shared" si="407"/>
        <v/>
      </c>
      <c r="AI1403" s="23"/>
      <c r="AJ1403" s="24"/>
      <c r="AK1403" s="24"/>
      <c r="AO1403" s="20"/>
      <c r="AP1403" s="20"/>
      <c r="AQ1403" s="20"/>
      <c r="AR1403" s="20"/>
      <c r="AS1403" s="20"/>
      <c r="AT1403" s="20"/>
      <c r="AU1403" s="20"/>
    </row>
    <row r="1404" spans="1:47" ht="22.5">
      <c r="A1404" s="54">
        <v>7014</v>
      </c>
      <c r="B1404" s="54" t="s">
        <v>207</v>
      </c>
      <c r="C1404" s="58" t="s">
        <v>2884</v>
      </c>
      <c r="D1404" s="79">
        <v>7</v>
      </c>
      <c r="E1404" s="79">
        <v>7</v>
      </c>
      <c r="F1404" s="80">
        <v>1017.26</v>
      </c>
      <c r="G1404" s="80">
        <v>145.32</v>
      </c>
      <c r="H1404" s="80">
        <v>1017.26</v>
      </c>
      <c r="I1404" s="80" t="s">
        <v>28</v>
      </c>
      <c r="J1404" s="80" t="s">
        <v>28</v>
      </c>
      <c r="K1404" s="80">
        <v>145.32</v>
      </c>
      <c r="L1404" s="73">
        <f t="shared" si="400"/>
        <v>145.32</v>
      </c>
      <c r="M1404" s="73">
        <f t="shared" si="401"/>
        <v>159.18</v>
      </c>
      <c r="N1404" s="72" t="str">
        <f t="shared" si="402"/>
        <v>0121</v>
      </c>
      <c r="O1404" s="74">
        <f t="shared" si="403"/>
        <v>0</v>
      </c>
      <c r="P1404" s="72">
        <f t="shared" si="404"/>
        <v>0</v>
      </c>
      <c r="Q1404" s="74">
        <f t="shared" si="405"/>
        <v>7</v>
      </c>
      <c r="R1404" s="72" t="str">
        <f t="shared" si="406"/>
        <v/>
      </c>
      <c r="S1404" s="72" t="str">
        <f t="shared" si="407"/>
        <v/>
      </c>
      <c r="AI1404" s="23"/>
      <c r="AJ1404" s="24"/>
      <c r="AK1404" s="24"/>
      <c r="AO1404" s="20"/>
      <c r="AP1404" s="20"/>
      <c r="AQ1404" s="20"/>
      <c r="AR1404" s="20"/>
      <c r="AS1404" s="20"/>
      <c r="AT1404" s="20"/>
      <c r="AU1404" s="20"/>
    </row>
    <row r="1405" spans="1:47" ht="22.5">
      <c r="A1405" s="54">
        <v>7014</v>
      </c>
      <c r="B1405" s="54" t="s">
        <v>213</v>
      </c>
      <c r="C1405" s="58" t="s">
        <v>2884</v>
      </c>
      <c r="D1405" s="79">
        <v>7</v>
      </c>
      <c r="E1405" s="79">
        <v>7</v>
      </c>
      <c r="F1405" s="80">
        <v>1017.26</v>
      </c>
      <c r="G1405" s="80">
        <v>145.32</v>
      </c>
      <c r="H1405" s="80">
        <v>1017.26</v>
      </c>
      <c r="I1405" s="80" t="s">
        <v>28</v>
      </c>
      <c r="J1405" s="80" t="s">
        <v>28</v>
      </c>
      <c r="K1405" s="80">
        <v>145.32</v>
      </c>
      <c r="L1405" s="73">
        <f t="shared" si="400"/>
        <v>145.32</v>
      </c>
      <c r="M1405" s="73">
        <f t="shared" si="401"/>
        <v>159.18</v>
      </c>
      <c r="N1405" s="72" t="str">
        <f t="shared" si="402"/>
        <v>0121</v>
      </c>
      <c r="O1405" s="74">
        <f t="shared" si="403"/>
        <v>0</v>
      </c>
      <c r="P1405" s="72">
        <f t="shared" si="404"/>
        <v>0</v>
      </c>
      <c r="Q1405" s="74">
        <f t="shared" si="405"/>
        <v>7</v>
      </c>
      <c r="R1405" s="72" t="str">
        <f t="shared" si="406"/>
        <v/>
      </c>
      <c r="S1405" s="72" t="str">
        <f t="shared" si="407"/>
        <v/>
      </c>
      <c r="AI1405" s="23"/>
      <c r="AJ1405" s="24"/>
      <c r="AK1405" s="24"/>
      <c r="AO1405" s="20"/>
      <c r="AP1405" s="20"/>
      <c r="AQ1405" s="20"/>
      <c r="AR1405" s="20"/>
      <c r="AS1405" s="20"/>
      <c r="AT1405" s="20"/>
      <c r="AU1405" s="20"/>
    </row>
    <row r="1406" spans="1:47" ht="22.5">
      <c r="A1406" s="54">
        <v>7015</v>
      </c>
      <c r="B1406" s="54" t="s">
        <v>219</v>
      </c>
      <c r="C1406" s="58" t="s">
        <v>2885</v>
      </c>
      <c r="D1406" s="79">
        <v>7</v>
      </c>
      <c r="E1406" s="79">
        <v>7</v>
      </c>
      <c r="F1406" s="80">
        <v>956.16</v>
      </c>
      <c r="G1406" s="80">
        <v>136.59</v>
      </c>
      <c r="H1406" s="80">
        <v>956.16</v>
      </c>
      <c r="I1406" s="80" t="s">
        <v>28</v>
      </c>
      <c r="J1406" s="80" t="s">
        <v>28</v>
      </c>
      <c r="K1406" s="80">
        <v>136.59</v>
      </c>
      <c r="L1406" s="73">
        <f t="shared" si="400"/>
        <v>136.59</v>
      </c>
      <c r="M1406" s="73">
        <f t="shared" si="401"/>
        <v>159.18</v>
      </c>
      <c r="N1406" s="72" t="str">
        <f t="shared" si="402"/>
        <v>0121</v>
      </c>
      <c r="O1406" s="74">
        <f t="shared" si="403"/>
        <v>0</v>
      </c>
      <c r="P1406" s="72">
        <f t="shared" si="404"/>
        <v>0</v>
      </c>
      <c r="Q1406" s="74">
        <f t="shared" si="405"/>
        <v>7</v>
      </c>
      <c r="R1406" s="72" t="str">
        <f t="shared" si="406"/>
        <v/>
      </c>
      <c r="S1406" s="72" t="str">
        <f t="shared" si="407"/>
        <v/>
      </c>
      <c r="AI1406" s="23"/>
      <c r="AJ1406" s="24"/>
      <c r="AK1406" s="24"/>
      <c r="AO1406" s="20"/>
      <c r="AP1406" s="20"/>
      <c r="AQ1406" s="20"/>
      <c r="AR1406" s="20"/>
      <c r="AS1406" s="20"/>
      <c r="AT1406" s="20"/>
      <c r="AU1406" s="20"/>
    </row>
    <row r="1407" spans="1:47" ht="22.5">
      <c r="A1407" s="54">
        <v>7015</v>
      </c>
      <c r="B1407" s="54" t="s">
        <v>223</v>
      </c>
      <c r="C1407" s="58" t="s">
        <v>2885</v>
      </c>
      <c r="D1407" s="79">
        <v>7</v>
      </c>
      <c r="E1407" s="79">
        <v>7</v>
      </c>
      <c r="F1407" s="80">
        <v>956.16</v>
      </c>
      <c r="G1407" s="80">
        <v>136.59</v>
      </c>
      <c r="H1407" s="80">
        <v>956.16</v>
      </c>
      <c r="I1407" s="80" t="s">
        <v>28</v>
      </c>
      <c r="J1407" s="80" t="s">
        <v>28</v>
      </c>
      <c r="K1407" s="80">
        <v>136.59</v>
      </c>
      <c r="L1407" s="73">
        <f t="shared" si="400"/>
        <v>136.59</v>
      </c>
      <c r="M1407" s="73">
        <f t="shared" si="401"/>
        <v>159.18</v>
      </c>
      <c r="N1407" s="72" t="str">
        <f t="shared" si="402"/>
        <v>0121</v>
      </c>
      <c r="O1407" s="74">
        <f t="shared" si="403"/>
        <v>0</v>
      </c>
      <c r="P1407" s="72">
        <f t="shared" si="404"/>
        <v>0</v>
      </c>
      <c r="Q1407" s="74">
        <f t="shared" si="405"/>
        <v>7</v>
      </c>
      <c r="R1407" s="72" t="str">
        <f t="shared" si="406"/>
        <v/>
      </c>
      <c r="S1407" s="72" t="str">
        <f t="shared" si="407"/>
        <v/>
      </c>
      <c r="AI1407" s="23"/>
      <c r="AJ1407" s="24"/>
      <c r="AK1407" s="24"/>
      <c r="AO1407" s="20"/>
      <c r="AP1407" s="20"/>
      <c r="AQ1407" s="20"/>
      <c r="AR1407" s="20"/>
      <c r="AS1407" s="20"/>
      <c r="AT1407" s="20"/>
      <c r="AU1407" s="20"/>
    </row>
    <row r="1408" spans="1:47" ht="22.5">
      <c r="A1408" s="54">
        <v>7015</v>
      </c>
      <c r="B1408" s="54" t="s">
        <v>229</v>
      </c>
      <c r="C1408" s="58" t="s">
        <v>2885</v>
      </c>
      <c r="D1408" s="79">
        <v>7</v>
      </c>
      <c r="E1408" s="79">
        <v>7</v>
      </c>
      <c r="F1408" s="80">
        <v>956.16</v>
      </c>
      <c r="G1408" s="80">
        <v>136.59</v>
      </c>
      <c r="H1408" s="80">
        <v>956.16</v>
      </c>
      <c r="I1408" s="80" t="s">
        <v>28</v>
      </c>
      <c r="J1408" s="80" t="s">
        <v>28</v>
      </c>
      <c r="K1408" s="80">
        <v>136.59</v>
      </c>
      <c r="L1408" s="73">
        <f t="shared" si="400"/>
        <v>136.59</v>
      </c>
      <c r="M1408" s="73">
        <f t="shared" si="401"/>
        <v>159.18</v>
      </c>
      <c r="N1408" s="72" t="str">
        <f t="shared" si="402"/>
        <v>0121</v>
      </c>
      <c r="O1408" s="74">
        <f t="shared" si="403"/>
        <v>0</v>
      </c>
      <c r="P1408" s="72">
        <f t="shared" si="404"/>
        <v>0</v>
      </c>
      <c r="Q1408" s="74">
        <f t="shared" si="405"/>
        <v>7</v>
      </c>
      <c r="R1408" s="72" t="str">
        <f t="shared" si="406"/>
        <v/>
      </c>
      <c r="S1408" s="72" t="str">
        <f t="shared" si="407"/>
        <v/>
      </c>
      <c r="AI1408" s="23"/>
      <c r="AJ1408" s="24"/>
      <c r="AK1408" s="24"/>
      <c r="AO1408" s="20"/>
      <c r="AP1408" s="20"/>
      <c r="AQ1408" s="20"/>
      <c r="AR1408" s="20"/>
      <c r="AS1408" s="20"/>
      <c r="AT1408" s="20"/>
      <c r="AU1408" s="20"/>
    </row>
    <row r="1409" spans="1:47" ht="22.5">
      <c r="A1409" s="54">
        <v>7015</v>
      </c>
      <c r="B1409" s="54" t="s">
        <v>221</v>
      </c>
      <c r="C1409" s="58" t="s">
        <v>2885</v>
      </c>
      <c r="D1409" s="79">
        <v>7</v>
      </c>
      <c r="E1409" s="79">
        <v>7</v>
      </c>
      <c r="F1409" s="80">
        <v>956.16</v>
      </c>
      <c r="G1409" s="80">
        <v>136.59</v>
      </c>
      <c r="H1409" s="80">
        <v>956.16</v>
      </c>
      <c r="I1409" s="80" t="s">
        <v>28</v>
      </c>
      <c r="J1409" s="80" t="s">
        <v>28</v>
      </c>
      <c r="K1409" s="80">
        <v>136.59</v>
      </c>
      <c r="L1409" s="73">
        <f t="shared" si="400"/>
        <v>136.59</v>
      </c>
      <c r="M1409" s="73">
        <f t="shared" si="401"/>
        <v>159.18</v>
      </c>
      <c r="N1409" s="72" t="str">
        <f t="shared" si="402"/>
        <v>0121</v>
      </c>
      <c r="O1409" s="74">
        <f t="shared" si="403"/>
        <v>0</v>
      </c>
      <c r="P1409" s="72">
        <f t="shared" si="404"/>
        <v>0</v>
      </c>
      <c r="Q1409" s="74">
        <f t="shared" si="405"/>
        <v>7</v>
      </c>
      <c r="R1409" s="72" t="str">
        <f t="shared" si="406"/>
        <v/>
      </c>
      <c r="S1409" s="72" t="str">
        <f t="shared" si="407"/>
        <v/>
      </c>
      <c r="AI1409" s="23"/>
      <c r="AJ1409" s="24"/>
      <c r="AK1409" s="24"/>
      <c r="AO1409" s="20"/>
      <c r="AP1409" s="20"/>
      <c r="AQ1409" s="20"/>
      <c r="AR1409" s="20"/>
      <c r="AS1409" s="20"/>
      <c r="AT1409" s="20"/>
      <c r="AU1409" s="20"/>
    </row>
    <row r="1410" spans="1:47" ht="22.5">
      <c r="A1410" s="54">
        <v>7015</v>
      </c>
      <c r="B1410" s="54" t="s">
        <v>227</v>
      </c>
      <c r="C1410" s="58" t="s">
        <v>2885</v>
      </c>
      <c r="D1410" s="79">
        <v>7</v>
      </c>
      <c r="E1410" s="79">
        <v>7</v>
      </c>
      <c r="F1410" s="80">
        <v>956.16</v>
      </c>
      <c r="G1410" s="80">
        <v>136.59</v>
      </c>
      <c r="H1410" s="80">
        <v>956.16</v>
      </c>
      <c r="I1410" s="80" t="s">
        <v>28</v>
      </c>
      <c r="J1410" s="80" t="s">
        <v>28</v>
      </c>
      <c r="K1410" s="80">
        <v>136.59</v>
      </c>
      <c r="L1410" s="73">
        <f t="shared" si="400"/>
        <v>136.59</v>
      </c>
      <c r="M1410" s="73">
        <f t="shared" si="401"/>
        <v>159.18</v>
      </c>
      <c r="N1410" s="72" t="str">
        <f t="shared" si="402"/>
        <v>0121</v>
      </c>
      <c r="O1410" s="74">
        <f t="shared" si="403"/>
        <v>0</v>
      </c>
      <c r="P1410" s="72">
        <f t="shared" si="404"/>
        <v>0</v>
      </c>
      <c r="Q1410" s="74">
        <f t="shared" si="405"/>
        <v>7</v>
      </c>
      <c r="R1410" s="72" t="str">
        <f t="shared" si="406"/>
        <v/>
      </c>
      <c r="S1410" s="72" t="str">
        <f t="shared" si="407"/>
        <v/>
      </c>
      <c r="AI1410" s="23"/>
      <c r="AJ1410" s="24"/>
      <c r="AK1410" s="24"/>
      <c r="AO1410" s="20"/>
      <c r="AP1410" s="20"/>
      <c r="AQ1410" s="20"/>
      <c r="AR1410" s="20"/>
      <c r="AS1410" s="20"/>
      <c r="AT1410" s="20"/>
      <c r="AU1410" s="20"/>
    </row>
    <row r="1411" spans="1:47" ht="22.5">
      <c r="A1411" s="54">
        <v>7015</v>
      </c>
      <c r="B1411" s="54" t="s">
        <v>225</v>
      </c>
      <c r="C1411" s="58" t="s">
        <v>2885</v>
      </c>
      <c r="D1411" s="79">
        <v>7</v>
      </c>
      <c r="E1411" s="79">
        <v>7</v>
      </c>
      <c r="F1411" s="80">
        <v>956.16</v>
      </c>
      <c r="G1411" s="80">
        <v>136.59</v>
      </c>
      <c r="H1411" s="80">
        <v>956.16</v>
      </c>
      <c r="I1411" s="80" t="s">
        <v>28</v>
      </c>
      <c r="J1411" s="80" t="s">
        <v>28</v>
      </c>
      <c r="K1411" s="80">
        <v>136.59</v>
      </c>
      <c r="L1411" s="73">
        <f t="shared" si="400"/>
        <v>136.59</v>
      </c>
      <c r="M1411" s="73">
        <f t="shared" si="401"/>
        <v>159.18</v>
      </c>
      <c r="N1411" s="72" t="str">
        <f t="shared" si="402"/>
        <v>0121</v>
      </c>
      <c r="O1411" s="74">
        <f t="shared" si="403"/>
        <v>0</v>
      </c>
      <c r="P1411" s="72">
        <f t="shared" si="404"/>
        <v>0</v>
      </c>
      <c r="Q1411" s="74">
        <f t="shared" si="405"/>
        <v>7</v>
      </c>
      <c r="R1411" s="72" t="str">
        <f t="shared" si="406"/>
        <v/>
      </c>
      <c r="S1411" s="72" t="str">
        <f t="shared" si="407"/>
        <v/>
      </c>
      <c r="AI1411" s="23"/>
      <c r="AJ1411" s="24"/>
      <c r="AK1411" s="24"/>
      <c r="AO1411" s="20"/>
      <c r="AP1411" s="20"/>
      <c r="AQ1411" s="20"/>
      <c r="AR1411" s="20"/>
      <c r="AS1411" s="20"/>
      <c r="AT1411" s="20"/>
      <c r="AU1411" s="20"/>
    </row>
    <row r="1412" spans="1:47" ht="45">
      <c r="A1412" s="54">
        <v>7016</v>
      </c>
      <c r="B1412" s="54" t="s">
        <v>234</v>
      </c>
      <c r="C1412" s="58" t="s">
        <v>2886</v>
      </c>
      <c r="D1412" s="79">
        <v>7</v>
      </c>
      <c r="E1412" s="79">
        <v>7</v>
      </c>
      <c r="F1412" s="80">
        <v>996.21</v>
      </c>
      <c r="G1412" s="80">
        <v>142.32</v>
      </c>
      <c r="H1412" s="80">
        <v>996.21</v>
      </c>
      <c r="I1412" s="80" t="s">
        <v>28</v>
      </c>
      <c r="J1412" s="80" t="s">
        <v>28</v>
      </c>
      <c r="K1412" s="80">
        <v>142.32</v>
      </c>
      <c r="L1412" s="73">
        <f t="shared" ref="L1412:L1475" si="408">IFERROR(VLOOKUP(B1412,$B$1326:$K$2467,6,0),"")</f>
        <v>142.32</v>
      </c>
      <c r="M1412" s="73">
        <f t="shared" ref="M1412:M1475" si="409">IFERROR(VLOOKUP($B1412,$B$2468:$K$3603,6,0),"")</f>
        <v>125.53</v>
      </c>
      <c r="N1412" s="72" t="str">
        <f t="shared" ref="N1412:N1475" si="410">LEFT(B1412,4)</f>
        <v>0124</v>
      </c>
      <c r="O1412" s="74">
        <f t="shared" ref="O1412:O1475" si="411">E1412-D1412</f>
        <v>0</v>
      </c>
      <c r="P1412" s="72">
        <f t="shared" ref="P1412:P1475" si="412">IF(O1412=20,1,0)</f>
        <v>0</v>
      </c>
      <c r="Q1412" s="74">
        <f t="shared" ref="Q1412:Q1475" si="413">D1412</f>
        <v>7</v>
      </c>
      <c r="R1412" s="72" t="str">
        <f t="shared" ref="R1412:R1475" si="414">IF(P1412=1,Q1412+7,"")</f>
        <v/>
      </c>
      <c r="S1412" s="72" t="str">
        <f t="shared" ref="S1412:S1475" si="415">IF(P1412=1,Q1412+14,"")</f>
        <v/>
      </c>
      <c r="AI1412" s="23"/>
      <c r="AJ1412" s="24"/>
      <c r="AK1412" s="24"/>
      <c r="AO1412" s="20"/>
      <c r="AP1412" s="20"/>
      <c r="AQ1412" s="20"/>
      <c r="AR1412" s="20"/>
      <c r="AS1412" s="20"/>
      <c r="AT1412" s="20"/>
      <c r="AU1412" s="20"/>
    </row>
    <row r="1413" spans="1:47" ht="45">
      <c r="A1413" s="54">
        <v>7016</v>
      </c>
      <c r="B1413" s="54" t="s">
        <v>239</v>
      </c>
      <c r="C1413" s="58" t="s">
        <v>2886</v>
      </c>
      <c r="D1413" s="79">
        <v>7</v>
      </c>
      <c r="E1413" s="79">
        <v>7</v>
      </c>
      <c r="F1413" s="80">
        <v>996.21</v>
      </c>
      <c r="G1413" s="80">
        <v>142.32</v>
      </c>
      <c r="H1413" s="80">
        <v>996.21</v>
      </c>
      <c r="I1413" s="80" t="s">
        <v>28</v>
      </c>
      <c r="J1413" s="80" t="s">
        <v>28</v>
      </c>
      <c r="K1413" s="80">
        <v>142.32</v>
      </c>
      <c r="L1413" s="73">
        <f t="shared" si="408"/>
        <v>142.32</v>
      </c>
      <c r="M1413" s="73">
        <f t="shared" si="409"/>
        <v>125.53</v>
      </c>
      <c r="N1413" s="72" t="str">
        <f t="shared" si="410"/>
        <v>0124</v>
      </c>
      <c r="O1413" s="74">
        <f t="shared" si="411"/>
        <v>0</v>
      </c>
      <c r="P1413" s="72">
        <f t="shared" si="412"/>
        <v>0</v>
      </c>
      <c r="Q1413" s="74">
        <f t="shared" si="413"/>
        <v>7</v>
      </c>
      <c r="R1413" s="72" t="str">
        <f t="shared" si="414"/>
        <v/>
      </c>
      <c r="S1413" s="72" t="str">
        <f t="shared" si="415"/>
        <v/>
      </c>
      <c r="AI1413" s="23"/>
      <c r="AJ1413" s="24"/>
      <c r="AK1413" s="24"/>
      <c r="AO1413" s="20"/>
      <c r="AP1413" s="20"/>
      <c r="AQ1413" s="20"/>
      <c r="AR1413" s="20"/>
      <c r="AS1413" s="20"/>
      <c r="AT1413" s="20"/>
      <c r="AU1413" s="20"/>
    </row>
    <row r="1414" spans="1:47" ht="45">
      <c r="A1414" s="54">
        <v>7016</v>
      </c>
      <c r="B1414" s="54" t="s">
        <v>235</v>
      </c>
      <c r="C1414" s="58" t="s">
        <v>2886</v>
      </c>
      <c r="D1414" s="79">
        <v>7</v>
      </c>
      <c r="E1414" s="79">
        <v>7</v>
      </c>
      <c r="F1414" s="80">
        <v>996.21</v>
      </c>
      <c r="G1414" s="80">
        <v>142.32</v>
      </c>
      <c r="H1414" s="80">
        <v>996.21</v>
      </c>
      <c r="I1414" s="80" t="s">
        <v>28</v>
      </c>
      <c r="J1414" s="80" t="s">
        <v>28</v>
      </c>
      <c r="K1414" s="80">
        <v>142.32</v>
      </c>
      <c r="L1414" s="73">
        <f t="shared" si="408"/>
        <v>142.32</v>
      </c>
      <c r="M1414" s="73">
        <f t="shared" si="409"/>
        <v>125.53</v>
      </c>
      <c r="N1414" s="72" t="str">
        <f t="shared" si="410"/>
        <v>0124</v>
      </c>
      <c r="O1414" s="74">
        <f t="shared" si="411"/>
        <v>0</v>
      </c>
      <c r="P1414" s="72">
        <f t="shared" si="412"/>
        <v>0</v>
      </c>
      <c r="Q1414" s="74">
        <f t="shared" si="413"/>
        <v>7</v>
      </c>
      <c r="R1414" s="72" t="str">
        <f t="shared" si="414"/>
        <v/>
      </c>
      <c r="S1414" s="72" t="str">
        <f t="shared" si="415"/>
        <v/>
      </c>
      <c r="AI1414" s="23"/>
      <c r="AJ1414" s="24"/>
      <c r="AK1414" s="24"/>
      <c r="AO1414" s="20"/>
      <c r="AP1414" s="20"/>
      <c r="AQ1414" s="20"/>
      <c r="AR1414" s="20"/>
      <c r="AS1414" s="20"/>
      <c r="AT1414" s="20"/>
      <c r="AU1414" s="20"/>
    </row>
    <row r="1415" spans="1:47" ht="45">
      <c r="A1415" s="54">
        <v>7016</v>
      </c>
      <c r="B1415" s="54" t="s">
        <v>236</v>
      </c>
      <c r="C1415" s="58" t="s">
        <v>2886</v>
      </c>
      <c r="D1415" s="79">
        <v>7</v>
      </c>
      <c r="E1415" s="79">
        <v>7</v>
      </c>
      <c r="F1415" s="80">
        <v>996.21</v>
      </c>
      <c r="G1415" s="80">
        <v>142.32</v>
      </c>
      <c r="H1415" s="80">
        <v>996.21</v>
      </c>
      <c r="I1415" s="80" t="s">
        <v>28</v>
      </c>
      <c r="J1415" s="80" t="s">
        <v>28</v>
      </c>
      <c r="K1415" s="80">
        <v>142.32</v>
      </c>
      <c r="L1415" s="73">
        <f t="shared" si="408"/>
        <v>142.32</v>
      </c>
      <c r="M1415" s="73">
        <f t="shared" si="409"/>
        <v>125.53</v>
      </c>
      <c r="N1415" s="72" t="str">
        <f t="shared" si="410"/>
        <v>0124</v>
      </c>
      <c r="O1415" s="74">
        <f t="shared" si="411"/>
        <v>0</v>
      </c>
      <c r="P1415" s="72">
        <f t="shared" si="412"/>
        <v>0</v>
      </c>
      <c r="Q1415" s="74">
        <f t="shared" si="413"/>
        <v>7</v>
      </c>
      <c r="R1415" s="72" t="str">
        <f t="shared" si="414"/>
        <v/>
      </c>
      <c r="S1415" s="72" t="str">
        <f t="shared" si="415"/>
        <v/>
      </c>
      <c r="AI1415" s="23"/>
      <c r="AJ1415" s="24"/>
      <c r="AK1415" s="24"/>
      <c r="AO1415" s="20"/>
      <c r="AP1415" s="20"/>
      <c r="AQ1415" s="20"/>
      <c r="AR1415" s="20"/>
      <c r="AS1415" s="20"/>
      <c r="AT1415" s="20"/>
      <c r="AU1415" s="20"/>
    </row>
    <row r="1416" spans="1:47" ht="45">
      <c r="A1416" s="54">
        <v>7016</v>
      </c>
      <c r="B1416" s="54" t="s">
        <v>238</v>
      </c>
      <c r="C1416" s="58" t="s">
        <v>2886</v>
      </c>
      <c r="D1416" s="79">
        <v>7</v>
      </c>
      <c r="E1416" s="79">
        <v>7</v>
      </c>
      <c r="F1416" s="80">
        <v>996.21</v>
      </c>
      <c r="G1416" s="80">
        <v>142.32</v>
      </c>
      <c r="H1416" s="80">
        <v>996.21</v>
      </c>
      <c r="I1416" s="80" t="s">
        <v>28</v>
      </c>
      <c r="J1416" s="80" t="s">
        <v>28</v>
      </c>
      <c r="K1416" s="80">
        <v>142.32</v>
      </c>
      <c r="L1416" s="73">
        <f t="shared" si="408"/>
        <v>142.32</v>
      </c>
      <c r="M1416" s="73">
        <f t="shared" si="409"/>
        <v>125.53</v>
      </c>
      <c r="N1416" s="72" t="str">
        <f t="shared" si="410"/>
        <v>0124</v>
      </c>
      <c r="O1416" s="74">
        <f t="shared" si="411"/>
        <v>0</v>
      </c>
      <c r="P1416" s="72">
        <f t="shared" si="412"/>
        <v>0</v>
      </c>
      <c r="Q1416" s="74">
        <f t="shared" si="413"/>
        <v>7</v>
      </c>
      <c r="R1416" s="72" t="str">
        <f t="shared" si="414"/>
        <v/>
      </c>
      <c r="S1416" s="72" t="str">
        <f t="shared" si="415"/>
        <v/>
      </c>
      <c r="AI1416" s="23"/>
      <c r="AJ1416" s="24"/>
      <c r="AK1416" s="24"/>
      <c r="AO1416" s="20"/>
      <c r="AP1416" s="20"/>
      <c r="AQ1416" s="20"/>
      <c r="AR1416" s="20"/>
      <c r="AS1416" s="20"/>
      <c r="AT1416" s="20"/>
      <c r="AU1416" s="20"/>
    </row>
    <row r="1417" spans="1:47" ht="45">
      <c r="A1417" s="54">
        <v>7016</v>
      </c>
      <c r="B1417" s="54" t="s">
        <v>237</v>
      </c>
      <c r="C1417" s="58" t="s">
        <v>2886</v>
      </c>
      <c r="D1417" s="79">
        <v>7</v>
      </c>
      <c r="E1417" s="79">
        <v>7</v>
      </c>
      <c r="F1417" s="80">
        <v>996.21</v>
      </c>
      <c r="G1417" s="80">
        <v>142.32</v>
      </c>
      <c r="H1417" s="80">
        <v>996.21</v>
      </c>
      <c r="I1417" s="80" t="s">
        <v>28</v>
      </c>
      <c r="J1417" s="80" t="s">
        <v>28</v>
      </c>
      <c r="K1417" s="80">
        <v>142.32</v>
      </c>
      <c r="L1417" s="73">
        <f t="shared" si="408"/>
        <v>142.32</v>
      </c>
      <c r="M1417" s="73">
        <f t="shared" si="409"/>
        <v>125.53</v>
      </c>
      <c r="N1417" s="72" t="str">
        <f t="shared" si="410"/>
        <v>0124</v>
      </c>
      <c r="O1417" s="74">
        <f t="shared" si="411"/>
        <v>0</v>
      </c>
      <c r="P1417" s="72">
        <f t="shared" si="412"/>
        <v>0</v>
      </c>
      <c r="Q1417" s="74">
        <f t="shared" si="413"/>
        <v>7</v>
      </c>
      <c r="R1417" s="72" t="str">
        <f t="shared" si="414"/>
        <v/>
      </c>
      <c r="S1417" s="72" t="str">
        <f t="shared" si="415"/>
        <v/>
      </c>
      <c r="AI1417" s="23"/>
      <c r="AJ1417" s="24"/>
      <c r="AK1417" s="24"/>
      <c r="AO1417" s="20"/>
      <c r="AP1417" s="20"/>
      <c r="AQ1417" s="20"/>
      <c r="AR1417" s="20"/>
      <c r="AS1417" s="20"/>
      <c r="AT1417" s="20"/>
      <c r="AU1417" s="20"/>
    </row>
    <row r="1418" spans="1:47" ht="33.75">
      <c r="A1418" s="54">
        <v>7017</v>
      </c>
      <c r="B1418" s="54" t="s">
        <v>244</v>
      </c>
      <c r="C1418" s="58" t="s">
        <v>2887</v>
      </c>
      <c r="D1418" s="79">
        <v>7</v>
      </c>
      <c r="E1418" s="79">
        <v>7</v>
      </c>
      <c r="F1418" s="80">
        <v>873.21</v>
      </c>
      <c r="G1418" s="80">
        <v>124.74</v>
      </c>
      <c r="H1418" s="80">
        <v>873.21</v>
      </c>
      <c r="I1418" s="80" t="s">
        <v>28</v>
      </c>
      <c r="J1418" s="80" t="s">
        <v>28</v>
      </c>
      <c r="K1418" s="80">
        <v>124.74</v>
      </c>
      <c r="L1418" s="73">
        <f t="shared" si="408"/>
        <v>124.74</v>
      </c>
      <c r="M1418" s="73">
        <f t="shared" si="409"/>
        <v>125.53</v>
      </c>
      <c r="N1418" s="72" t="str">
        <f t="shared" si="410"/>
        <v>0124</v>
      </c>
      <c r="O1418" s="74">
        <f t="shared" si="411"/>
        <v>0</v>
      </c>
      <c r="P1418" s="72">
        <f t="shared" si="412"/>
        <v>0</v>
      </c>
      <c r="Q1418" s="74">
        <f t="shared" si="413"/>
        <v>7</v>
      </c>
      <c r="R1418" s="72" t="str">
        <f t="shared" si="414"/>
        <v/>
      </c>
      <c r="S1418" s="72" t="str">
        <f t="shared" si="415"/>
        <v/>
      </c>
      <c r="AI1418" s="23"/>
      <c r="AJ1418" s="24"/>
      <c r="AK1418" s="24"/>
      <c r="AO1418" s="20"/>
      <c r="AP1418" s="20"/>
      <c r="AQ1418" s="20"/>
      <c r="AR1418" s="20"/>
      <c r="AS1418" s="20"/>
      <c r="AT1418" s="20"/>
      <c r="AU1418" s="20"/>
    </row>
    <row r="1419" spans="1:47" ht="33.75">
      <c r="A1419" s="54">
        <v>7017</v>
      </c>
      <c r="B1419" s="54" t="s">
        <v>242</v>
      </c>
      <c r="C1419" s="58" t="s">
        <v>2887</v>
      </c>
      <c r="D1419" s="79">
        <v>7</v>
      </c>
      <c r="E1419" s="79">
        <v>7</v>
      </c>
      <c r="F1419" s="80">
        <v>873.21</v>
      </c>
      <c r="G1419" s="80">
        <v>124.74</v>
      </c>
      <c r="H1419" s="80">
        <v>873.21</v>
      </c>
      <c r="I1419" s="80" t="s">
        <v>28</v>
      </c>
      <c r="J1419" s="80" t="s">
        <v>28</v>
      </c>
      <c r="K1419" s="80">
        <v>124.74</v>
      </c>
      <c r="L1419" s="73">
        <f t="shared" si="408"/>
        <v>124.74</v>
      </c>
      <c r="M1419" s="73">
        <f t="shared" si="409"/>
        <v>125.53</v>
      </c>
      <c r="N1419" s="72" t="str">
        <f t="shared" si="410"/>
        <v>0124</v>
      </c>
      <c r="O1419" s="74">
        <f t="shared" si="411"/>
        <v>0</v>
      </c>
      <c r="P1419" s="72">
        <f t="shared" si="412"/>
        <v>0</v>
      </c>
      <c r="Q1419" s="74">
        <f t="shared" si="413"/>
        <v>7</v>
      </c>
      <c r="R1419" s="72" t="str">
        <f t="shared" si="414"/>
        <v/>
      </c>
      <c r="S1419" s="72" t="str">
        <f t="shared" si="415"/>
        <v/>
      </c>
      <c r="AT1419" s="20">
        <f t="shared" ref="AT1419:AT1482" si="416">AS1419+(AI1419-90)*L1419</f>
        <v>-11226.6</v>
      </c>
    </row>
    <row r="1420" spans="1:47" ht="33.75">
      <c r="A1420" s="54">
        <v>7017</v>
      </c>
      <c r="B1420" s="54" t="s">
        <v>245</v>
      </c>
      <c r="C1420" s="58" t="s">
        <v>2887</v>
      </c>
      <c r="D1420" s="79">
        <v>7</v>
      </c>
      <c r="E1420" s="79">
        <v>7</v>
      </c>
      <c r="F1420" s="80">
        <v>873.21</v>
      </c>
      <c r="G1420" s="80">
        <v>124.74</v>
      </c>
      <c r="H1420" s="80">
        <v>873.21</v>
      </c>
      <c r="I1420" s="80" t="s">
        <v>28</v>
      </c>
      <c r="J1420" s="80" t="s">
        <v>28</v>
      </c>
      <c r="K1420" s="80">
        <v>124.74</v>
      </c>
      <c r="L1420" s="73">
        <f t="shared" si="408"/>
        <v>124.74</v>
      </c>
      <c r="M1420" s="73">
        <f t="shared" si="409"/>
        <v>125.53</v>
      </c>
      <c r="N1420" s="72" t="str">
        <f t="shared" si="410"/>
        <v>0124</v>
      </c>
      <c r="O1420" s="74">
        <f t="shared" si="411"/>
        <v>0</v>
      </c>
      <c r="P1420" s="72">
        <f t="shared" si="412"/>
        <v>0</v>
      </c>
      <c r="Q1420" s="74">
        <f t="shared" si="413"/>
        <v>7</v>
      </c>
      <c r="R1420" s="72" t="str">
        <f t="shared" si="414"/>
        <v/>
      </c>
      <c r="S1420" s="72" t="str">
        <f t="shared" si="415"/>
        <v/>
      </c>
      <c r="AT1420" s="20">
        <f t="shared" si="416"/>
        <v>-11226.6</v>
      </c>
    </row>
    <row r="1421" spans="1:47" ht="33.75">
      <c r="A1421" s="54">
        <v>7017</v>
      </c>
      <c r="B1421" s="54" t="s">
        <v>241</v>
      </c>
      <c r="C1421" s="58" t="s">
        <v>2887</v>
      </c>
      <c r="D1421" s="79">
        <v>7</v>
      </c>
      <c r="E1421" s="79">
        <v>7</v>
      </c>
      <c r="F1421" s="80">
        <v>873.21</v>
      </c>
      <c r="G1421" s="80">
        <v>124.74</v>
      </c>
      <c r="H1421" s="80">
        <v>873.21</v>
      </c>
      <c r="I1421" s="80" t="s">
        <v>28</v>
      </c>
      <c r="J1421" s="80" t="s">
        <v>28</v>
      </c>
      <c r="K1421" s="80">
        <v>124.74</v>
      </c>
      <c r="L1421" s="73">
        <f t="shared" si="408"/>
        <v>124.74</v>
      </c>
      <c r="M1421" s="73">
        <f t="shared" si="409"/>
        <v>125.53</v>
      </c>
      <c r="N1421" s="72" t="str">
        <f t="shared" si="410"/>
        <v>0124</v>
      </c>
      <c r="O1421" s="74">
        <f t="shared" si="411"/>
        <v>0</v>
      </c>
      <c r="P1421" s="72">
        <f t="shared" si="412"/>
        <v>0</v>
      </c>
      <c r="Q1421" s="74">
        <f t="shared" si="413"/>
        <v>7</v>
      </c>
      <c r="R1421" s="72" t="str">
        <f t="shared" si="414"/>
        <v/>
      </c>
      <c r="S1421" s="72" t="str">
        <f t="shared" si="415"/>
        <v/>
      </c>
      <c r="AT1421" s="20">
        <f t="shared" si="416"/>
        <v>-11226.6</v>
      </c>
    </row>
    <row r="1422" spans="1:47" ht="33.75">
      <c r="A1422" s="54">
        <v>7017</v>
      </c>
      <c r="B1422" s="54" t="s">
        <v>240</v>
      </c>
      <c r="C1422" s="58" t="s">
        <v>2887</v>
      </c>
      <c r="D1422" s="79">
        <v>7</v>
      </c>
      <c r="E1422" s="79">
        <v>7</v>
      </c>
      <c r="F1422" s="80">
        <v>873.21</v>
      </c>
      <c r="G1422" s="80">
        <v>124.74</v>
      </c>
      <c r="H1422" s="80">
        <v>873.21</v>
      </c>
      <c r="I1422" s="80" t="s">
        <v>28</v>
      </c>
      <c r="J1422" s="80" t="s">
        <v>28</v>
      </c>
      <c r="K1422" s="80">
        <v>124.74</v>
      </c>
      <c r="L1422" s="73">
        <f t="shared" si="408"/>
        <v>124.74</v>
      </c>
      <c r="M1422" s="73">
        <f t="shared" si="409"/>
        <v>125.53</v>
      </c>
      <c r="N1422" s="72" t="str">
        <f t="shared" si="410"/>
        <v>0124</v>
      </c>
      <c r="O1422" s="74">
        <f t="shared" si="411"/>
        <v>0</v>
      </c>
      <c r="P1422" s="72">
        <f t="shared" si="412"/>
        <v>0</v>
      </c>
      <c r="Q1422" s="74">
        <f t="shared" si="413"/>
        <v>7</v>
      </c>
      <c r="R1422" s="72" t="str">
        <f t="shared" si="414"/>
        <v/>
      </c>
      <c r="S1422" s="72" t="str">
        <f t="shared" si="415"/>
        <v/>
      </c>
      <c r="AT1422" s="20">
        <f t="shared" si="416"/>
        <v>-11226.6</v>
      </c>
    </row>
    <row r="1423" spans="1:47" ht="33.75">
      <c r="A1423" s="54">
        <v>7017</v>
      </c>
      <c r="B1423" s="54" t="s">
        <v>243</v>
      </c>
      <c r="C1423" s="58" t="s">
        <v>2887</v>
      </c>
      <c r="D1423" s="79">
        <v>7</v>
      </c>
      <c r="E1423" s="79">
        <v>7</v>
      </c>
      <c r="F1423" s="80">
        <v>873.21</v>
      </c>
      <c r="G1423" s="80">
        <v>124.74</v>
      </c>
      <c r="H1423" s="80">
        <v>873.21</v>
      </c>
      <c r="I1423" s="80" t="s">
        <v>28</v>
      </c>
      <c r="J1423" s="80" t="s">
        <v>28</v>
      </c>
      <c r="K1423" s="80">
        <v>124.74</v>
      </c>
      <c r="L1423" s="73">
        <f t="shared" si="408"/>
        <v>124.74</v>
      </c>
      <c r="M1423" s="73">
        <f t="shared" si="409"/>
        <v>125.53</v>
      </c>
      <c r="N1423" s="72" t="str">
        <f t="shared" si="410"/>
        <v>0124</v>
      </c>
      <c r="O1423" s="74">
        <f t="shared" si="411"/>
        <v>0</v>
      </c>
      <c r="P1423" s="72">
        <f t="shared" si="412"/>
        <v>0</v>
      </c>
      <c r="Q1423" s="74">
        <f t="shared" si="413"/>
        <v>7</v>
      </c>
      <c r="R1423" s="72" t="str">
        <f t="shared" si="414"/>
        <v/>
      </c>
      <c r="S1423" s="72" t="str">
        <f t="shared" si="415"/>
        <v/>
      </c>
      <c r="AT1423" s="20">
        <f t="shared" si="416"/>
        <v>-11226.6</v>
      </c>
    </row>
    <row r="1424" spans="1:47" ht="33.75">
      <c r="A1424" s="54">
        <v>7018</v>
      </c>
      <c r="B1424" s="54" t="s">
        <v>249</v>
      </c>
      <c r="C1424" s="58" t="s">
        <v>2888</v>
      </c>
      <c r="D1424" s="79">
        <v>7</v>
      </c>
      <c r="E1424" s="79">
        <v>7</v>
      </c>
      <c r="F1424" s="80">
        <v>715.64</v>
      </c>
      <c r="G1424" s="80">
        <v>102.23</v>
      </c>
      <c r="H1424" s="80">
        <v>715.64</v>
      </c>
      <c r="I1424" s="80" t="s">
        <v>28</v>
      </c>
      <c r="J1424" s="80" t="s">
        <v>28</v>
      </c>
      <c r="K1424" s="80">
        <v>102.23</v>
      </c>
      <c r="L1424" s="73">
        <f t="shared" si="408"/>
        <v>102.23</v>
      </c>
      <c r="M1424" s="73">
        <f t="shared" si="409"/>
        <v>125.53</v>
      </c>
      <c r="N1424" s="72" t="str">
        <f t="shared" si="410"/>
        <v>0124</v>
      </c>
      <c r="O1424" s="74">
        <f t="shared" si="411"/>
        <v>0</v>
      </c>
      <c r="P1424" s="72">
        <f t="shared" si="412"/>
        <v>0</v>
      </c>
      <c r="Q1424" s="74">
        <f t="shared" si="413"/>
        <v>7</v>
      </c>
      <c r="R1424" s="72" t="str">
        <f t="shared" si="414"/>
        <v/>
      </c>
      <c r="S1424" s="72" t="str">
        <f t="shared" si="415"/>
        <v/>
      </c>
      <c r="AT1424" s="20">
        <f t="shared" si="416"/>
        <v>-9200.7000000000007</v>
      </c>
    </row>
    <row r="1425" spans="1:46" ht="33.75">
      <c r="A1425" s="54">
        <v>7018</v>
      </c>
      <c r="B1425" s="54" t="s">
        <v>247</v>
      </c>
      <c r="C1425" s="58" t="s">
        <v>2888</v>
      </c>
      <c r="D1425" s="79">
        <v>7</v>
      </c>
      <c r="E1425" s="79">
        <v>7</v>
      </c>
      <c r="F1425" s="80">
        <v>715.64</v>
      </c>
      <c r="G1425" s="80">
        <v>102.23</v>
      </c>
      <c r="H1425" s="80">
        <v>715.64</v>
      </c>
      <c r="I1425" s="80" t="s">
        <v>28</v>
      </c>
      <c r="J1425" s="80" t="s">
        <v>28</v>
      </c>
      <c r="K1425" s="80">
        <v>102.23</v>
      </c>
      <c r="L1425" s="73">
        <f t="shared" si="408"/>
        <v>102.23</v>
      </c>
      <c r="M1425" s="73">
        <f t="shared" si="409"/>
        <v>125.53</v>
      </c>
      <c r="N1425" s="72" t="str">
        <f t="shared" si="410"/>
        <v>0124</v>
      </c>
      <c r="O1425" s="74">
        <f t="shared" si="411"/>
        <v>0</v>
      </c>
      <c r="P1425" s="72">
        <f t="shared" si="412"/>
        <v>0</v>
      </c>
      <c r="Q1425" s="74">
        <f t="shared" si="413"/>
        <v>7</v>
      </c>
      <c r="R1425" s="72" t="str">
        <f t="shared" si="414"/>
        <v/>
      </c>
      <c r="S1425" s="72" t="str">
        <f t="shared" si="415"/>
        <v/>
      </c>
      <c r="AT1425" s="20">
        <f t="shared" si="416"/>
        <v>-9200.7000000000007</v>
      </c>
    </row>
    <row r="1426" spans="1:46" ht="33.75">
      <c r="A1426" s="54">
        <v>7018</v>
      </c>
      <c r="B1426" s="54" t="s">
        <v>251</v>
      </c>
      <c r="C1426" s="58" t="s">
        <v>2888</v>
      </c>
      <c r="D1426" s="79">
        <v>7</v>
      </c>
      <c r="E1426" s="79">
        <v>7</v>
      </c>
      <c r="F1426" s="80">
        <v>715.64</v>
      </c>
      <c r="G1426" s="80">
        <v>102.23</v>
      </c>
      <c r="H1426" s="80">
        <v>715.64</v>
      </c>
      <c r="I1426" s="80" t="s">
        <v>28</v>
      </c>
      <c r="J1426" s="80" t="s">
        <v>28</v>
      </c>
      <c r="K1426" s="80">
        <v>102.23</v>
      </c>
      <c r="L1426" s="73">
        <f t="shared" si="408"/>
        <v>102.23</v>
      </c>
      <c r="M1426" s="73">
        <f t="shared" si="409"/>
        <v>125.53</v>
      </c>
      <c r="N1426" s="72" t="str">
        <f t="shared" si="410"/>
        <v>0124</v>
      </c>
      <c r="O1426" s="74">
        <f t="shared" si="411"/>
        <v>0</v>
      </c>
      <c r="P1426" s="72">
        <f t="shared" si="412"/>
        <v>0</v>
      </c>
      <c r="Q1426" s="74">
        <f t="shared" si="413"/>
        <v>7</v>
      </c>
      <c r="R1426" s="72" t="str">
        <f t="shared" si="414"/>
        <v/>
      </c>
      <c r="S1426" s="72" t="str">
        <f t="shared" si="415"/>
        <v/>
      </c>
      <c r="AT1426" s="20">
        <f t="shared" si="416"/>
        <v>-9200.7000000000007</v>
      </c>
    </row>
    <row r="1427" spans="1:46" ht="33.75">
      <c r="A1427" s="54">
        <v>7018</v>
      </c>
      <c r="B1427" s="54" t="s">
        <v>250</v>
      </c>
      <c r="C1427" s="58" t="s">
        <v>2888</v>
      </c>
      <c r="D1427" s="79">
        <v>7</v>
      </c>
      <c r="E1427" s="79">
        <v>7</v>
      </c>
      <c r="F1427" s="80">
        <v>715.64</v>
      </c>
      <c r="G1427" s="80">
        <v>102.23</v>
      </c>
      <c r="H1427" s="80">
        <v>715.64</v>
      </c>
      <c r="I1427" s="80" t="s">
        <v>28</v>
      </c>
      <c r="J1427" s="80" t="s">
        <v>28</v>
      </c>
      <c r="K1427" s="80">
        <v>102.23</v>
      </c>
      <c r="L1427" s="73">
        <f t="shared" si="408"/>
        <v>102.23</v>
      </c>
      <c r="M1427" s="73">
        <f t="shared" si="409"/>
        <v>125.53</v>
      </c>
      <c r="N1427" s="72" t="str">
        <f t="shared" si="410"/>
        <v>0124</v>
      </c>
      <c r="O1427" s="74">
        <f t="shared" si="411"/>
        <v>0</v>
      </c>
      <c r="P1427" s="72">
        <f t="shared" si="412"/>
        <v>0</v>
      </c>
      <c r="Q1427" s="74">
        <f t="shared" si="413"/>
        <v>7</v>
      </c>
      <c r="R1427" s="72" t="str">
        <f t="shared" si="414"/>
        <v/>
      </c>
      <c r="S1427" s="72" t="str">
        <f t="shared" si="415"/>
        <v/>
      </c>
      <c r="AT1427" s="20">
        <f t="shared" si="416"/>
        <v>-9200.7000000000007</v>
      </c>
    </row>
    <row r="1428" spans="1:46" ht="33.75">
      <c r="A1428" s="54">
        <v>7018</v>
      </c>
      <c r="B1428" s="54" t="s">
        <v>246</v>
      </c>
      <c r="C1428" s="58" t="s">
        <v>2888</v>
      </c>
      <c r="D1428" s="79">
        <v>7</v>
      </c>
      <c r="E1428" s="79">
        <v>7</v>
      </c>
      <c r="F1428" s="80">
        <v>715.64</v>
      </c>
      <c r="G1428" s="80">
        <v>102.23</v>
      </c>
      <c r="H1428" s="80">
        <v>715.64</v>
      </c>
      <c r="I1428" s="80" t="s">
        <v>28</v>
      </c>
      <c r="J1428" s="80" t="s">
        <v>28</v>
      </c>
      <c r="K1428" s="80">
        <v>102.23</v>
      </c>
      <c r="L1428" s="73">
        <f t="shared" si="408"/>
        <v>102.23</v>
      </c>
      <c r="M1428" s="73">
        <f t="shared" si="409"/>
        <v>125.53</v>
      </c>
      <c r="N1428" s="72" t="str">
        <f t="shared" si="410"/>
        <v>0124</v>
      </c>
      <c r="O1428" s="74">
        <f t="shared" si="411"/>
        <v>0</v>
      </c>
      <c r="P1428" s="72">
        <f t="shared" si="412"/>
        <v>0</v>
      </c>
      <c r="Q1428" s="74">
        <f t="shared" si="413"/>
        <v>7</v>
      </c>
      <c r="R1428" s="72" t="str">
        <f t="shared" si="414"/>
        <v/>
      </c>
      <c r="S1428" s="72" t="str">
        <f t="shared" si="415"/>
        <v/>
      </c>
      <c r="AT1428" s="20">
        <f t="shared" si="416"/>
        <v>-9200.7000000000007</v>
      </c>
    </row>
    <row r="1429" spans="1:46" ht="33.75">
      <c r="A1429" s="54">
        <v>7018</v>
      </c>
      <c r="B1429" s="54" t="s">
        <v>248</v>
      </c>
      <c r="C1429" s="58" t="s">
        <v>2888</v>
      </c>
      <c r="D1429" s="79">
        <v>7</v>
      </c>
      <c r="E1429" s="79">
        <v>7</v>
      </c>
      <c r="F1429" s="80">
        <v>715.64</v>
      </c>
      <c r="G1429" s="80">
        <v>102.23</v>
      </c>
      <c r="H1429" s="80">
        <v>715.64</v>
      </c>
      <c r="I1429" s="80" t="s">
        <v>28</v>
      </c>
      <c r="J1429" s="80" t="s">
        <v>28</v>
      </c>
      <c r="K1429" s="80">
        <v>102.23</v>
      </c>
      <c r="L1429" s="73">
        <f t="shared" si="408"/>
        <v>102.23</v>
      </c>
      <c r="M1429" s="73">
        <f t="shared" si="409"/>
        <v>125.53</v>
      </c>
      <c r="N1429" s="72" t="str">
        <f t="shared" si="410"/>
        <v>0124</v>
      </c>
      <c r="O1429" s="74">
        <f t="shared" si="411"/>
        <v>0</v>
      </c>
      <c r="P1429" s="72">
        <f t="shared" si="412"/>
        <v>0</v>
      </c>
      <c r="Q1429" s="74">
        <f t="shared" si="413"/>
        <v>7</v>
      </c>
      <c r="R1429" s="72" t="str">
        <f t="shared" si="414"/>
        <v/>
      </c>
      <c r="S1429" s="72" t="str">
        <f t="shared" si="415"/>
        <v/>
      </c>
      <c r="AT1429" s="20">
        <f t="shared" si="416"/>
        <v>-9200.7000000000007</v>
      </c>
    </row>
    <row r="1430" spans="1:46" ht="33.75">
      <c r="A1430" s="54">
        <v>7019</v>
      </c>
      <c r="B1430" s="54" t="s">
        <v>260</v>
      </c>
      <c r="C1430" s="58" t="s">
        <v>2889</v>
      </c>
      <c r="D1430" s="79">
        <v>7</v>
      </c>
      <c r="E1430" s="79">
        <v>7</v>
      </c>
      <c r="F1430" s="80">
        <v>704.33</v>
      </c>
      <c r="G1430" s="80">
        <v>100.62</v>
      </c>
      <c r="H1430" s="80">
        <v>704.33</v>
      </c>
      <c r="I1430" s="80" t="s">
        <v>28</v>
      </c>
      <c r="J1430" s="80" t="s">
        <v>28</v>
      </c>
      <c r="K1430" s="80">
        <v>100.62</v>
      </c>
      <c r="L1430" s="73">
        <f t="shared" si="408"/>
        <v>100.62</v>
      </c>
      <c r="M1430" s="73">
        <f t="shared" si="409"/>
        <v>119.4</v>
      </c>
      <c r="N1430" s="72" t="str">
        <f t="shared" si="410"/>
        <v>0127</v>
      </c>
      <c r="O1430" s="74">
        <f t="shared" si="411"/>
        <v>0</v>
      </c>
      <c r="P1430" s="72">
        <f t="shared" si="412"/>
        <v>0</v>
      </c>
      <c r="Q1430" s="74">
        <f t="shared" si="413"/>
        <v>7</v>
      </c>
      <c r="R1430" s="72" t="str">
        <f t="shared" si="414"/>
        <v/>
      </c>
      <c r="S1430" s="72" t="str">
        <f t="shared" si="415"/>
        <v/>
      </c>
      <c r="AT1430" s="20">
        <f t="shared" si="416"/>
        <v>-9055.8000000000011</v>
      </c>
    </row>
    <row r="1431" spans="1:46" ht="33.75">
      <c r="A1431" s="54">
        <v>7019</v>
      </c>
      <c r="B1431" s="54" t="s">
        <v>258</v>
      </c>
      <c r="C1431" s="58" t="s">
        <v>2889</v>
      </c>
      <c r="D1431" s="79">
        <v>7</v>
      </c>
      <c r="E1431" s="79">
        <v>7</v>
      </c>
      <c r="F1431" s="80">
        <v>704.33</v>
      </c>
      <c r="G1431" s="80">
        <v>100.62</v>
      </c>
      <c r="H1431" s="80">
        <v>704.33</v>
      </c>
      <c r="I1431" s="80" t="s">
        <v>28</v>
      </c>
      <c r="J1431" s="80" t="s">
        <v>28</v>
      </c>
      <c r="K1431" s="80">
        <v>100.62</v>
      </c>
      <c r="L1431" s="73">
        <f t="shared" si="408"/>
        <v>100.62</v>
      </c>
      <c r="M1431" s="73">
        <f t="shared" si="409"/>
        <v>119.4</v>
      </c>
      <c r="N1431" s="72" t="str">
        <f t="shared" si="410"/>
        <v>0127</v>
      </c>
      <c r="O1431" s="74">
        <f t="shared" si="411"/>
        <v>0</v>
      </c>
      <c r="P1431" s="72">
        <f t="shared" si="412"/>
        <v>0</v>
      </c>
      <c r="Q1431" s="74">
        <f t="shared" si="413"/>
        <v>7</v>
      </c>
      <c r="R1431" s="72" t="str">
        <f t="shared" si="414"/>
        <v/>
      </c>
      <c r="S1431" s="72" t="str">
        <f t="shared" si="415"/>
        <v/>
      </c>
      <c r="AT1431" s="20">
        <f t="shared" si="416"/>
        <v>-9055.8000000000011</v>
      </c>
    </row>
    <row r="1432" spans="1:46" ht="33.75">
      <c r="A1432" s="54">
        <v>7019</v>
      </c>
      <c r="B1432" s="54" t="s">
        <v>264</v>
      </c>
      <c r="C1432" s="58" t="s">
        <v>2889</v>
      </c>
      <c r="D1432" s="79">
        <v>7</v>
      </c>
      <c r="E1432" s="79">
        <v>7</v>
      </c>
      <c r="F1432" s="80">
        <v>704.33</v>
      </c>
      <c r="G1432" s="80">
        <v>100.62</v>
      </c>
      <c r="H1432" s="80">
        <v>704.33</v>
      </c>
      <c r="I1432" s="80" t="s">
        <v>28</v>
      </c>
      <c r="J1432" s="80" t="s">
        <v>28</v>
      </c>
      <c r="K1432" s="80">
        <v>100.62</v>
      </c>
      <c r="L1432" s="73">
        <f t="shared" si="408"/>
        <v>100.62</v>
      </c>
      <c r="M1432" s="73">
        <f t="shared" si="409"/>
        <v>119.4</v>
      </c>
      <c r="N1432" s="72" t="str">
        <f t="shared" si="410"/>
        <v>0127</v>
      </c>
      <c r="O1432" s="74">
        <f t="shared" si="411"/>
        <v>0</v>
      </c>
      <c r="P1432" s="72">
        <f t="shared" si="412"/>
        <v>0</v>
      </c>
      <c r="Q1432" s="74">
        <f t="shared" si="413"/>
        <v>7</v>
      </c>
      <c r="R1432" s="72" t="str">
        <f t="shared" si="414"/>
        <v/>
      </c>
      <c r="S1432" s="72" t="str">
        <f t="shared" si="415"/>
        <v/>
      </c>
      <c r="AT1432" s="20">
        <f t="shared" si="416"/>
        <v>-9055.8000000000011</v>
      </c>
    </row>
    <row r="1433" spans="1:46" ht="33.75">
      <c r="A1433" s="54">
        <v>7019</v>
      </c>
      <c r="B1433" s="54" t="s">
        <v>262</v>
      </c>
      <c r="C1433" s="58" t="s">
        <v>2889</v>
      </c>
      <c r="D1433" s="79">
        <v>7</v>
      </c>
      <c r="E1433" s="79">
        <v>7</v>
      </c>
      <c r="F1433" s="80">
        <v>704.33</v>
      </c>
      <c r="G1433" s="80">
        <v>100.62</v>
      </c>
      <c r="H1433" s="80">
        <v>704.33</v>
      </c>
      <c r="I1433" s="80" t="s">
        <v>28</v>
      </c>
      <c r="J1433" s="80" t="s">
        <v>28</v>
      </c>
      <c r="K1433" s="80">
        <v>100.62</v>
      </c>
      <c r="L1433" s="73">
        <f t="shared" si="408"/>
        <v>100.62</v>
      </c>
      <c r="M1433" s="73">
        <f t="shared" si="409"/>
        <v>119.4</v>
      </c>
      <c r="N1433" s="72" t="str">
        <f t="shared" si="410"/>
        <v>0127</v>
      </c>
      <c r="O1433" s="74">
        <f t="shared" si="411"/>
        <v>0</v>
      </c>
      <c r="P1433" s="72">
        <f t="shared" si="412"/>
        <v>0</v>
      </c>
      <c r="Q1433" s="74">
        <f t="shared" si="413"/>
        <v>7</v>
      </c>
      <c r="R1433" s="72" t="str">
        <f t="shared" si="414"/>
        <v/>
      </c>
      <c r="S1433" s="72" t="str">
        <f t="shared" si="415"/>
        <v/>
      </c>
      <c r="AT1433" s="20">
        <f t="shared" si="416"/>
        <v>-9055.8000000000011</v>
      </c>
    </row>
    <row r="1434" spans="1:46" ht="33.75">
      <c r="A1434" s="54">
        <v>7020</v>
      </c>
      <c r="B1434" s="54" t="s">
        <v>270</v>
      </c>
      <c r="C1434" s="58" t="s">
        <v>2890</v>
      </c>
      <c r="D1434" s="79">
        <v>7</v>
      </c>
      <c r="E1434" s="79">
        <v>7</v>
      </c>
      <c r="F1434" s="80">
        <v>659.94</v>
      </c>
      <c r="G1434" s="80">
        <v>94.28</v>
      </c>
      <c r="H1434" s="80">
        <v>659.94</v>
      </c>
      <c r="I1434" s="80" t="s">
        <v>28</v>
      </c>
      <c r="J1434" s="80" t="s">
        <v>28</v>
      </c>
      <c r="K1434" s="80">
        <v>94.28</v>
      </c>
      <c r="L1434" s="73">
        <f t="shared" si="408"/>
        <v>94.28</v>
      </c>
      <c r="M1434" s="73">
        <f t="shared" si="409"/>
        <v>119.4</v>
      </c>
      <c r="N1434" s="72" t="str">
        <f t="shared" si="410"/>
        <v>0127</v>
      </c>
      <c r="O1434" s="74">
        <f t="shared" si="411"/>
        <v>0</v>
      </c>
      <c r="P1434" s="72">
        <f t="shared" si="412"/>
        <v>0</v>
      </c>
      <c r="Q1434" s="74">
        <f t="shared" si="413"/>
        <v>7</v>
      </c>
      <c r="R1434" s="72" t="str">
        <f t="shared" si="414"/>
        <v/>
      </c>
      <c r="S1434" s="72" t="str">
        <f t="shared" si="415"/>
        <v/>
      </c>
      <c r="AT1434" s="20">
        <f t="shared" si="416"/>
        <v>-8485.2000000000007</v>
      </c>
    </row>
    <row r="1435" spans="1:46" ht="33.75">
      <c r="A1435" s="54">
        <v>7020</v>
      </c>
      <c r="B1435" s="54" t="s">
        <v>266</v>
      </c>
      <c r="C1435" s="58" t="s">
        <v>2890</v>
      </c>
      <c r="D1435" s="79">
        <v>7</v>
      </c>
      <c r="E1435" s="79">
        <v>7</v>
      </c>
      <c r="F1435" s="80">
        <v>659.94</v>
      </c>
      <c r="G1435" s="80">
        <v>94.28</v>
      </c>
      <c r="H1435" s="80">
        <v>659.94</v>
      </c>
      <c r="I1435" s="80" t="s">
        <v>28</v>
      </c>
      <c r="J1435" s="80" t="s">
        <v>28</v>
      </c>
      <c r="K1435" s="80">
        <v>94.28</v>
      </c>
      <c r="L1435" s="73">
        <f t="shared" si="408"/>
        <v>94.28</v>
      </c>
      <c r="M1435" s="73">
        <f t="shared" si="409"/>
        <v>119.4</v>
      </c>
      <c r="N1435" s="72" t="str">
        <f t="shared" si="410"/>
        <v>0127</v>
      </c>
      <c r="O1435" s="74">
        <f t="shared" si="411"/>
        <v>0</v>
      </c>
      <c r="P1435" s="72">
        <f t="shared" si="412"/>
        <v>0</v>
      </c>
      <c r="Q1435" s="74">
        <f t="shared" si="413"/>
        <v>7</v>
      </c>
      <c r="R1435" s="72" t="str">
        <f t="shared" si="414"/>
        <v/>
      </c>
      <c r="S1435" s="72" t="str">
        <f t="shared" si="415"/>
        <v/>
      </c>
      <c r="AT1435" s="20">
        <f t="shared" si="416"/>
        <v>-8485.2000000000007</v>
      </c>
    </row>
    <row r="1436" spans="1:46" ht="33.75">
      <c r="A1436" s="54">
        <v>7020</v>
      </c>
      <c r="B1436" s="54" t="s">
        <v>272</v>
      </c>
      <c r="C1436" s="58" t="s">
        <v>2890</v>
      </c>
      <c r="D1436" s="79">
        <v>7</v>
      </c>
      <c r="E1436" s="79">
        <v>7</v>
      </c>
      <c r="F1436" s="80">
        <v>659.94</v>
      </c>
      <c r="G1436" s="80">
        <v>94.28</v>
      </c>
      <c r="H1436" s="80">
        <v>659.94</v>
      </c>
      <c r="I1436" s="80" t="s">
        <v>28</v>
      </c>
      <c r="J1436" s="80" t="s">
        <v>28</v>
      </c>
      <c r="K1436" s="80">
        <v>94.28</v>
      </c>
      <c r="L1436" s="73">
        <f t="shared" si="408"/>
        <v>94.28</v>
      </c>
      <c r="M1436" s="73">
        <f t="shared" si="409"/>
        <v>119.4</v>
      </c>
      <c r="N1436" s="72" t="str">
        <f t="shared" si="410"/>
        <v>0127</v>
      </c>
      <c r="O1436" s="74">
        <f t="shared" si="411"/>
        <v>0</v>
      </c>
      <c r="P1436" s="72">
        <f t="shared" si="412"/>
        <v>0</v>
      </c>
      <c r="Q1436" s="74">
        <f t="shared" si="413"/>
        <v>7</v>
      </c>
      <c r="R1436" s="72" t="str">
        <f t="shared" si="414"/>
        <v/>
      </c>
      <c r="S1436" s="72" t="str">
        <f t="shared" si="415"/>
        <v/>
      </c>
      <c r="AT1436" s="20">
        <f t="shared" si="416"/>
        <v>-8485.2000000000007</v>
      </c>
    </row>
    <row r="1437" spans="1:46" ht="33.75">
      <c r="A1437" s="54">
        <v>7020</v>
      </c>
      <c r="B1437" s="54" t="s">
        <v>268</v>
      </c>
      <c r="C1437" s="58" t="s">
        <v>2890</v>
      </c>
      <c r="D1437" s="79">
        <v>7</v>
      </c>
      <c r="E1437" s="79">
        <v>7</v>
      </c>
      <c r="F1437" s="80">
        <v>659.94</v>
      </c>
      <c r="G1437" s="80">
        <v>94.28</v>
      </c>
      <c r="H1437" s="80">
        <v>659.94</v>
      </c>
      <c r="I1437" s="80" t="s">
        <v>28</v>
      </c>
      <c r="J1437" s="80" t="s">
        <v>28</v>
      </c>
      <c r="K1437" s="80">
        <v>94.28</v>
      </c>
      <c r="L1437" s="73">
        <f t="shared" si="408"/>
        <v>94.28</v>
      </c>
      <c r="M1437" s="73">
        <f t="shared" si="409"/>
        <v>119.4</v>
      </c>
      <c r="N1437" s="72" t="str">
        <f t="shared" si="410"/>
        <v>0127</v>
      </c>
      <c r="O1437" s="74">
        <f t="shared" si="411"/>
        <v>0</v>
      </c>
      <c r="P1437" s="72">
        <f t="shared" si="412"/>
        <v>0</v>
      </c>
      <c r="Q1437" s="74">
        <f t="shared" si="413"/>
        <v>7</v>
      </c>
      <c r="R1437" s="72" t="str">
        <f t="shared" si="414"/>
        <v/>
      </c>
      <c r="S1437" s="72" t="str">
        <f t="shared" si="415"/>
        <v/>
      </c>
      <c r="AT1437" s="20">
        <f t="shared" si="416"/>
        <v>-8485.2000000000007</v>
      </c>
    </row>
    <row r="1438" spans="1:46" ht="33.75">
      <c r="A1438" s="54">
        <v>7021</v>
      </c>
      <c r="B1438" s="54" t="s">
        <v>278</v>
      </c>
      <c r="C1438" s="58" t="s">
        <v>2891</v>
      </c>
      <c r="D1438" s="79">
        <v>7</v>
      </c>
      <c r="E1438" s="79">
        <v>7</v>
      </c>
      <c r="F1438" s="80">
        <v>614.41999999999996</v>
      </c>
      <c r="G1438" s="80">
        <v>87.77</v>
      </c>
      <c r="H1438" s="80">
        <v>614.41999999999996</v>
      </c>
      <c r="I1438" s="80" t="s">
        <v>28</v>
      </c>
      <c r="J1438" s="80" t="s">
        <v>28</v>
      </c>
      <c r="K1438" s="80">
        <v>87.77</v>
      </c>
      <c r="L1438" s="73">
        <f t="shared" si="408"/>
        <v>87.77</v>
      </c>
      <c r="M1438" s="73">
        <f t="shared" si="409"/>
        <v>119.4</v>
      </c>
      <c r="N1438" s="72" t="str">
        <f t="shared" si="410"/>
        <v>0127</v>
      </c>
      <c r="O1438" s="74">
        <f t="shared" si="411"/>
        <v>0</v>
      </c>
      <c r="P1438" s="72">
        <f t="shared" si="412"/>
        <v>0</v>
      </c>
      <c r="Q1438" s="74">
        <f t="shared" si="413"/>
        <v>7</v>
      </c>
      <c r="R1438" s="72" t="str">
        <f t="shared" si="414"/>
        <v/>
      </c>
      <c r="S1438" s="72" t="str">
        <f t="shared" si="415"/>
        <v/>
      </c>
      <c r="AT1438" s="20">
        <f t="shared" si="416"/>
        <v>-7899.2999999999993</v>
      </c>
    </row>
    <row r="1439" spans="1:46" ht="33.75">
      <c r="A1439" s="54">
        <v>7021</v>
      </c>
      <c r="B1439" s="54" t="s">
        <v>274</v>
      </c>
      <c r="C1439" s="58" t="s">
        <v>2891</v>
      </c>
      <c r="D1439" s="79">
        <v>7</v>
      </c>
      <c r="E1439" s="79">
        <v>7</v>
      </c>
      <c r="F1439" s="80">
        <v>614.41999999999996</v>
      </c>
      <c r="G1439" s="80">
        <v>87.77</v>
      </c>
      <c r="H1439" s="80">
        <v>614.41999999999996</v>
      </c>
      <c r="I1439" s="80" t="s">
        <v>28</v>
      </c>
      <c r="J1439" s="80" t="s">
        <v>28</v>
      </c>
      <c r="K1439" s="80">
        <v>87.77</v>
      </c>
      <c r="L1439" s="73">
        <f t="shared" si="408"/>
        <v>87.77</v>
      </c>
      <c r="M1439" s="73">
        <f t="shared" si="409"/>
        <v>119.4</v>
      </c>
      <c r="N1439" s="72" t="str">
        <f t="shared" si="410"/>
        <v>0127</v>
      </c>
      <c r="O1439" s="74">
        <f t="shared" si="411"/>
        <v>0</v>
      </c>
      <c r="P1439" s="72">
        <f t="shared" si="412"/>
        <v>0</v>
      </c>
      <c r="Q1439" s="74">
        <f t="shared" si="413"/>
        <v>7</v>
      </c>
      <c r="R1439" s="72" t="str">
        <f t="shared" si="414"/>
        <v/>
      </c>
      <c r="S1439" s="72" t="str">
        <f t="shared" si="415"/>
        <v/>
      </c>
      <c r="AT1439" s="20">
        <f t="shared" si="416"/>
        <v>-7899.2999999999993</v>
      </c>
    </row>
    <row r="1440" spans="1:46" ht="33.75">
      <c r="A1440" s="54">
        <v>7021</v>
      </c>
      <c r="B1440" s="54" t="s">
        <v>280</v>
      </c>
      <c r="C1440" s="58" t="s">
        <v>2891</v>
      </c>
      <c r="D1440" s="79">
        <v>7</v>
      </c>
      <c r="E1440" s="79">
        <v>7</v>
      </c>
      <c r="F1440" s="80">
        <v>614.41999999999996</v>
      </c>
      <c r="G1440" s="80">
        <v>87.77</v>
      </c>
      <c r="H1440" s="80">
        <v>614.41999999999996</v>
      </c>
      <c r="I1440" s="80" t="s">
        <v>28</v>
      </c>
      <c r="J1440" s="80" t="s">
        <v>28</v>
      </c>
      <c r="K1440" s="80">
        <v>87.77</v>
      </c>
      <c r="L1440" s="73">
        <f t="shared" si="408"/>
        <v>87.77</v>
      </c>
      <c r="M1440" s="73">
        <f t="shared" si="409"/>
        <v>119.4</v>
      </c>
      <c r="N1440" s="72" t="str">
        <f t="shared" si="410"/>
        <v>0127</v>
      </c>
      <c r="O1440" s="74">
        <f t="shared" si="411"/>
        <v>0</v>
      </c>
      <c r="P1440" s="72">
        <f t="shared" si="412"/>
        <v>0</v>
      </c>
      <c r="Q1440" s="74">
        <f t="shared" si="413"/>
        <v>7</v>
      </c>
      <c r="R1440" s="72" t="str">
        <f t="shared" si="414"/>
        <v/>
      </c>
      <c r="S1440" s="72" t="str">
        <f t="shared" si="415"/>
        <v/>
      </c>
      <c r="AT1440" s="20">
        <f t="shared" si="416"/>
        <v>-7899.2999999999993</v>
      </c>
    </row>
    <row r="1441" spans="1:46" ht="33.75">
      <c r="A1441" s="54">
        <v>7021</v>
      </c>
      <c r="B1441" s="54" t="s">
        <v>276</v>
      </c>
      <c r="C1441" s="58" t="s">
        <v>2891</v>
      </c>
      <c r="D1441" s="79">
        <v>7</v>
      </c>
      <c r="E1441" s="79">
        <v>7</v>
      </c>
      <c r="F1441" s="80">
        <v>614.41999999999996</v>
      </c>
      <c r="G1441" s="80">
        <v>87.77</v>
      </c>
      <c r="H1441" s="80">
        <v>614.41999999999996</v>
      </c>
      <c r="I1441" s="80" t="s">
        <v>28</v>
      </c>
      <c r="J1441" s="80" t="s">
        <v>28</v>
      </c>
      <c r="K1441" s="80">
        <v>87.77</v>
      </c>
      <c r="L1441" s="73">
        <f t="shared" si="408"/>
        <v>87.77</v>
      </c>
      <c r="M1441" s="73">
        <f t="shared" si="409"/>
        <v>119.4</v>
      </c>
      <c r="N1441" s="72" t="str">
        <f t="shared" si="410"/>
        <v>0127</v>
      </c>
      <c r="O1441" s="74">
        <f t="shared" si="411"/>
        <v>0</v>
      </c>
      <c r="P1441" s="72">
        <f t="shared" si="412"/>
        <v>0</v>
      </c>
      <c r="Q1441" s="74">
        <f t="shared" si="413"/>
        <v>7</v>
      </c>
      <c r="R1441" s="72" t="str">
        <f t="shared" si="414"/>
        <v/>
      </c>
      <c r="S1441" s="72" t="str">
        <f t="shared" si="415"/>
        <v/>
      </c>
      <c r="AT1441" s="20">
        <f t="shared" si="416"/>
        <v>-7899.2999999999993</v>
      </c>
    </row>
    <row r="1442" spans="1:46" ht="56.25">
      <c r="A1442" s="54">
        <v>7022</v>
      </c>
      <c r="B1442" s="54" t="s">
        <v>288</v>
      </c>
      <c r="C1442" s="58" t="s">
        <v>2892</v>
      </c>
      <c r="D1442" s="79">
        <v>7</v>
      </c>
      <c r="E1442" s="79">
        <v>7</v>
      </c>
      <c r="F1442" s="80">
        <v>936.92</v>
      </c>
      <c r="G1442" s="80">
        <v>133.85</v>
      </c>
      <c r="H1442" s="80">
        <v>936.92</v>
      </c>
      <c r="I1442" s="80" t="s">
        <v>28</v>
      </c>
      <c r="J1442" s="80" t="s">
        <v>28</v>
      </c>
      <c r="K1442" s="80">
        <v>133.85</v>
      </c>
      <c r="L1442" s="73">
        <f t="shared" si="408"/>
        <v>133.85</v>
      </c>
      <c r="M1442" s="73">
        <f t="shared" si="409"/>
        <v>135.66999999999999</v>
      </c>
      <c r="N1442" s="72" t="str">
        <f t="shared" si="410"/>
        <v>0130</v>
      </c>
      <c r="O1442" s="74">
        <f t="shared" si="411"/>
        <v>0</v>
      </c>
      <c r="P1442" s="72">
        <f t="shared" si="412"/>
        <v>0</v>
      </c>
      <c r="Q1442" s="74">
        <f t="shared" si="413"/>
        <v>7</v>
      </c>
      <c r="R1442" s="72" t="str">
        <f t="shared" si="414"/>
        <v/>
      </c>
      <c r="S1442" s="72" t="str">
        <f t="shared" si="415"/>
        <v/>
      </c>
      <c r="AT1442" s="20">
        <f t="shared" si="416"/>
        <v>-12046.5</v>
      </c>
    </row>
    <row r="1443" spans="1:46" ht="56.25">
      <c r="A1443" s="54">
        <v>7022</v>
      </c>
      <c r="B1443" s="54" t="s">
        <v>286</v>
      </c>
      <c r="C1443" s="58" t="s">
        <v>2892</v>
      </c>
      <c r="D1443" s="79">
        <v>7</v>
      </c>
      <c r="E1443" s="79">
        <v>7</v>
      </c>
      <c r="F1443" s="80">
        <v>936.92</v>
      </c>
      <c r="G1443" s="80">
        <v>133.85</v>
      </c>
      <c r="H1443" s="80">
        <v>936.92</v>
      </c>
      <c r="I1443" s="80" t="s">
        <v>28</v>
      </c>
      <c r="J1443" s="80" t="s">
        <v>28</v>
      </c>
      <c r="K1443" s="80">
        <v>133.85</v>
      </c>
      <c r="L1443" s="73">
        <f t="shared" si="408"/>
        <v>133.85</v>
      </c>
      <c r="M1443" s="73">
        <f t="shared" si="409"/>
        <v>135.66999999999999</v>
      </c>
      <c r="N1443" s="72" t="str">
        <f t="shared" si="410"/>
        <v>0130</v>
      </c>
      <c r="O1443" s="74">
        <f t="shared" si="411"/>
        <v>0</v>
      </c>
      <c r="P1443" s="72">
        <f t="shared" si="412"/>
        <v>0</v>
      </c>
      <c r="Q1443" s="74">
        <f t="shared" si="413"/>
        <v>7</v>
      </c>
      <c r="R1443" s="72" t="str">
        <f t="shared" si="414"/>
        <v/>
      </c>
      <c r="S1443" s="72" t="str">
        <f t="shared" si="415"/>
        <v/>
      </c>
      <c r="AT1443" s="20">
        <f t="shared" si="416"/>
        <v>-12046.5</v>
      </c>
    </row>
    <row r="1444" spans="1:46" ht="56.25">
      <c r="A1444" s="54">
        <v>7022</v>
      </c>
      <c r="B1444" s="54" t="s">
        <v>285</v>
      </c>
      <c r="C1444" s="58" t="s">
        <v>2892</v>
      </c>
      <c r="D1444" s="79">
        <v>7</v>
      </c>
      <c r="E1444" s="79">
        <v>7</v>
      </c>
      <c r="F1444" s="80">
        <v>936.92</v>
      </c>
      <c r="G1444" s="80">
        <v>133.85</v>
      </c>
      <c r="H1444" s="80">
        <v>936.92</v>
      </c>
      <c r="I1444" s="80" t="s">
        <v>28</v>
      </c>
      <c r="J1444" s="80" t="s">
        <v>28</v>
      </c>
      <c r="K1444" s="80">
        <v>133.85</v>
      </c>
      <c r="L1444" s="73">
        <f t="shared" si="408"/>
        <v>133.85</v>
      </c>
      <c r="M1444" s="73">
        <f t="shared" si="409"/>
        <v>135.66999999999999</v>
      </c>
      <c r="N1444" s="72" t="str">
        <f t="shared" si="410"/>
        <v>0130</v>
      </c>
      <c r="O1444" s="74">
        <f t="shared" si="411"/>
        <v>0</v>
      </c>
      <c r="P1444" s="72">
        <f t="shared" si="412"/>
        <v>0</v>
      </c>
      <c r="Q1444" s="74">
        <f t="shared" si="413"/>
        <v>7</v>
      </c>
      <c r="R1444" s="72" t="str">
        <f t="shared" si="414"/>
        <v/>
      </c>
      <c r="S1444" s="72" t="str">
        <f t="shared" si="415"/>
        <v/>
      </c>
      <c r="AT1444" s="20">
        <f t="shared" si="416"/>
        <v>-12046.5</v>
      </c>
    </row>
    <row r="1445" spans="1:46" ht="56.25">
      <c r="A1445" s="54">
        <v>7022</v>
      </c>
      <c r="B1445" s="54" t="s">
        <v>289</v>
      </c>
      <c r="C1445" s="58" t="s">
        <v>2892</v>
      </c>
      <c r="D1445" s="79">
        <v>7</v>
      </c>
      <c r="E1445" s="79">
        <v>7</v>
      </c>
      <c r="F1445" s="80">
        <v>936.92</v>
      </c>
      <c r="G1445" s="80">
        <v>133.85</v>
      </c>
      <c r="H1445" s="80">
        <v>936.92</v>
      </c>
      <c r="I1445" s="80" t="s">
        <v>28</v>
      </c>
      <c r="J1445" s="80" t="s">
        <v>28</v>
      </c>
      <c r="K1445" s="80">
        <v>133.85</v>
      </c>
      <c r="L1445" s="73">
        <f t="shared" si="408"/>
        <v>133.85</v>
      </c>
      <c r="M1445" s="73">
        <f t="shared" si="409"/>
        <v>135.66999999999999</v>
      </c>
      <c r="N1445" s="72" t="str">
        <f t="shared" si="410"/>
        <v>0130</v>
      </c>
      <c r="O1445" s="74">
        <f t="shared" si="411"/>
        <v>0</v>
      </c>
      <c r="P1445" s="72">
        <f t="shared" si="412"/>
        <v>0</v>
      </c>
      <c r="Q1445" s="74">
        <f t="shared" si="413"/>
        <v>7</v>
      </c>
      <c r="R1445" s="72" t="str">
        <f t="shared" si="414"/>
        <v/>
      </c>
      <c r="S1445" s="72" t="str">
        <f t="shared" si="415"/>
        <v/>
      </c>
      <c r="AT1445" s="20">
        <f t="shared" si="416"/>
        <v>-12046.5</v>
      </c>
    </row>
    <row r="1446" spans="1:46" ht="56.25">
      <c r="A1446" s="54">
        <v>7022</v>
      </c>
      <c r="B1446" s="54" t="s">
        <v>287</v>
      </c>
      <c r="C1446" s="58" t="s">
        <v>2892</v>
      </c>
      <c r="D1446" s="79">
        <v>7</v>
      </c>
      <c r="E1446" s="79">
        <v>7</v>
      </c>
      <c r="F1446" s="80">
        <v>936.92</v>
      </c>
      <c r="G1446" s="80">
        <v>133.85</v>
      </c>
      <c r="H1446" s="80">
        <v>936.92</v>
      </c>
      <c r="I1446" s="80" t="s">
        <v>28</v>
      </c>
      <c r="J1446" s="80" t="s">
        <v>28</v>
      </c>
      <c r="K1446" s="80">
        <v>133.85</v>
      </c>
      <c r="L1446" s="73">
        <f t="shared" si="408"/>
        <v>133.85</v>
      </c>
      <c r="M1446" s="73">
        <f t="shared" si="409"/>
        <v>135.66999999999999</v>
      </c>
      <c r="N1446" s="72" t="str">
        <f t="shared" si="410"/>
        <v>0130</v>
      </c>
      <c r="O1446" s="74">
        <f t="shared" si="411"/>
        <v>0</v>
      </c>
      <c r="P1446" s="72">
        <f t="shared" si="412"/>
        <v>0</v>
      </c>
      <c r="Q1446" s="74">
        <f t="shared" si="413"/>
        <v>7</v>
      </c>
      <c r="R1446" s="72" t="str">
        <f t="shared" si="414"/>
        <v/>
      </c>
      <c r="S1446" s="72" t="str">
        <f t="shared" si="415"/>
        <v/>
      </c>
      <c r="AT1446" s="20">
        <f t="shared" si="416"/>
        <v>-12046.5</v>
      </c>
    </row>
    <row r="1447" spans="1:46" ht="56.25">
      <c r="A1447" s="54">
        <v>7022</v>
      </c>
      <c r="B1447" s="54" t="s">
        <v>290</v>
      </c>
      <c r="C1447" s="58" t="s">
        <v>2892</v>
      </c>
      <c r="D1447" s="79">
        <v>7</v>
      </c>
      <c r="E1447" s="79">
        <v>7</v>
      </c>
      <c r="F1447" s="80">
        <v>936.92</v>
      </c>
      <c r="G1447" s="80">
        <v>133.85</v>
      </c>
      <c r="H1447" s="80">
        <v>936.92</v>
      </c>
      <c r="I1447" s="80" t="s">
        <v>28</v>
      </c>
      <c r="J1447" s="80" t="s">
        <v>28</v>
      </c>
      <c r="K1447" s="80">
        <v>133.85</v>
      </c>
      <c r="L1447" s="73">
        <f t="shared" si="408"/>
        <v>133.85</v>
      </c>
      <c r="M1447" s="73">
        <f t="shared" si="409"/>
        <v>135.66999999999999</v>
      </c>
      <c r="N1447" s="72" t="str">
        <f t="shared" si="410"/>
        <v>0130</v>
      </c>
      <c r="O1447" s="74">
        <f t="shared" si="411"/>
        <v>0</v>
      </c>
      <c r="P1447" s="72">
        <f t="shared" si="412"/>
        <v>0</v>
      </c>
      <c r="Q1447" s="74">
        <f t="shared" si="413"/>
        <v>7</v>
      </c>
      <c r="R1447" s="72" t="str">
        <f t="shared" si="414"/>
        <v/>
      </c>
      <c r="S1447" s="72" t="str">
        <f t="shared" si="415"/>
        <v/>
      </c>
      <c r="AT1447" s="20">
        <f t="shared" si="416"/>
        <v>-12046.5</v>
      </c>
    </row>
    <row r="1448" spans="1:46" ht="45">
      <c r="A1448" s="54">
        <v>7023</v>
      </c>
      <c r="B1448" s="54" t="s">
        <v>292</v>
      </c>
      <c r="C1448" s="58" t="s">
        <v>2893</v>
      </c>
      <c r="D1448" s="79">
        <v>7</v>
      </c>
      <c r="E1448" s="79">
        <v>7</v>
      </c>
      <c r="F1448" s="80">
        <v>758.01</v>
      </c>
      <c r="G1448" s="80">
        <v>108.29</v>
      </c>
      <c r="H1448" s="80">
        <v>758.01</v>
      </c>
      <c r="I1448" s="80" t="s">
        <v>28</v>
      </c>
      <c r="J1448" s="80" t="s">
        <v>28</v>
      </c>
      <c r="K1448" s="80">
        <v>108.29</v>
      </c>
      <c r="L1448" s="73">
        <f t="shared" si="408"/>
        <v>108.29</v>
      </c>
      <c r="M1448" s="73">
        <f t="shared" si="409"/>
        <v>135.66999999999999</v>
      </c>
      <c r="N1448" s="72" t="str">
        <f t="shared" si="410"/>
        <v>0130</v>
      </c>
      <c r="O1448" s="74">
        <f t="shared" si="411"/>
        <v>0</v>
      </c>
      <c r="P1448" s="72">
        <f t="shared" si="412"/>
        <v>0</v>
      </c>
      <c r="Q1448" s="74">
        <f t="shared" si="413"/>
        <v>7</v>
      </c>
      <c r="R1448" s="72" t="str">
        <f t="shared" si="414"/>
        <v/>
      </c>
      <c r="S1448" s="72" t="str">
        <f t="shared" si="415"/>
        <v/>
      </c>
      <c r="AT1448" s="20">
        <f t="shared" si="416"/>
        <v>-9746.1</v>
      </c>
    </row>
    <row r="1449" spans="1:46" ht="45">
      <c r="A1449" s="54">
        <v>7023</v>
      </c>
      <c r="B1449" s="54" t="s">
        <v>294</v>
      </c>
      <c r="C1449" s="58" t="s">
        <v>2893</v>
      </c>
      <c r="D1449" s="79">
        <v>7</v>
      </c>
      <c r="E1449" s="79">
        <v>7</v>
      </c>
      <c r="F1449" s="80">
        <v>758.01</v>
      </c>
      <c r="G1449" s="80">
        <v>108.29</v>
      </c>
      <c r="H1449" s="80">
        <v>758.01</v>
      </c>
      <c r="I1449" s="80" t="s">
        <v>28</v>
      </c>
      <c r="J1449" s="80" t="s">
        <v>28</v>
      </c>
      <c r="K1449" s="80">
        <v>108.29</v>
      </c>
      <c r="L1449" s="73">
        <f t="shared" si="408"/>
        <v>108.29</v>
      </c>
      <c r="M1449" s="73">
        <f t="shared" si="409"/>
        <v>135.66999999999999</v>
      </c>
      <c r="N1449" s="72" t="str">
        <f t="shared" si="410"/>
        <v>0130</v>
      </c>
      <c r="O1449" s="74">
        <f t="shared" si="411"/>
        <v>0</v>
      </c>
      <c r="P1449" s="72">
        <f t="shared" si="412"/>
        <v>0</v>
      </c>
      <c r="Q1449" s="74">
        <f t="shared" si="413"/>
        <v>7</v>
      </c>
      <c r="R1449" s="72" t="str">
        <f t="shared" si="414"/>
        <v/>
      </c>
      <c r="S1449" s="72" t="str">
        <f t="shared" si="415"/>
        <v/>
      </c>
      <c r="AT1449" s="20">
        <f t="shared" si="416"/>
        <v>-9746.1</v>
      </c>
    </row>
    <row r="1450" spans="1:46" ht="45">
      <c r="A1450" s="54">
        <v>7023</v>
      </c>
      <c r="B1450" s="54" t="s">
        <v>295</v>
      </c>
      <c r="C1450" s="58" t="s">
        <v>2893</v>
      </c>
      <c r="D1450" s="79">
        <v>7</v>
      </c>
      <c r="E1450" s="79">
        <v>7</v>
      </c>
      <c r="F1450" s="80">
        <v>758.01</v>
      </c>
      <c r="G1450" s="80">
        <v>108.29</v>
      </c>
      <c r="H1450" s="80">
        <v>758.01</v>
      </c>
      <c r="I1450" s="80" t="s">
        <v>28</v>
      </c>
      <c r="J1450" s="80" t="s">
        <v>28</v>
      </c>
      <c r="K1450" s="80">
        <v>108.29</v>
      </c>
      <c r="L1450" s="73">
        <f t="shared" si="408"/>
        <v>108.29</v>
      </c>
      <c r="M1450" s="73">
        <f t="shared" si="409"/>
        <v>135.66999999999999</v>
      </c>
      <c r="N1450" s="72" t="str">
        <f t="shared" si="410"/>
        <v>0130</v>
      </c>
      <c r="O1450" s="74">
        <f t="shared" si="411"/>
        <v>0</v>
      </c>
      <c r="P1450" s="72">
        <f t="shared" si="412"/>
        <v>0</v>
      </c>
      <c r="Q1450" s="74">
        <f t="shared" si="413"/>
        <v>7</v>
      </c>
      <c r="R1450" s="72" t="str">
        <f t="shared" si="414"/>
        <v/>
      </c>
      <c r="S1450" s="72" t="str">
        <f t="shared" si="415"/>
        <v/>
      </c>
      <c r="AT1450" s="20">
        <f t="shared" si="416"/>
        <v>-9746.1</v>
      </c>
    </row>
    <row r="1451" spans="1:46" ht="45">
      <c r="A1451" s="54">
        <v>7023</v>
      </c>
      <c r="B1451" s="54" t="s">
        <v>293</v>
      </c>
      <c r="C1451" s="58" t="s">
        <v>2893</v>
      </c>
      <c r="D1451" s="79">
        <v>7</v>
      </c>
      <c r="E1451" s="79">
        <v>7</v>
      </c>
      <c r="F1451" s="80">
        <v>758.01</v>
      </c>
      <c r="G1451" s="80">
        <v>108.29</v>
      </c>
      <c r="H1451" s="80">
        <v>758.01</v>
      </c>
      <c r="I1451" s="80" t="s">
        <v>28</v>
      </c>
      <c r="J1451" s="80" t="s">
        <v>28</v>
      </c>
      <c r="K1451" s="80">
        <v>108.29</v>
      </c>
      <c r="L1451" s="73">
        <f t="shared" si="408"/>
        <v>108.29</v>
      </c>
      <c r="M1451" s="73">
        <f t="shared" si="409"/>
        <v>135.66999999999999</v>
      </c>
      <c r="N1451" s="72" t="str">
        <f t="shared" si="410"/>
        <v>0130</v>
      </c>
      <c r="O1451" s="74">
        <f t="shared" si="411"/>
        <v>0</v>
      </c>
      <c r="P1451" s="72">
        <f t="shared" si="412"/>
        <v>0</v>
      </c>
      <c r="Q1451" s="74">
        <f t="shared" si="413"/>
        <v>7</v>
      </c>
      <c r="R1451" s="72" t="str">
        <f t="shared" si="414"/>
        <v/>
      </c>
      <c r="S1451" s="72" t="str">
        <f t="shared" si="415"/>
        <v/>
      </c>
      <c r="AT1451" s="20">
        <f t="shared" si="416"/>
        <v>-9746.1</v>
      </c>
    </row>
    <row r="1452" spans="1:46" ht="45">
      <c r="A1452" s="54">
        <v>7023</v>
      </c>
      <c r="B1452" s="54" t="s">
        <v>296</v>
      </c>
      <c r="C1452" s="58" t="s">
        <v>2893</v>
      </c>
      <c r="D1452" s="79">
        <v>7</v>
      </c>
      <c r="E1452" s="79">
        <v>7</v>
      </c>
      <c r="F1452" s="80">
        <v>758.01</v>
      </c>
      <c r="G1452" s="80">
        <v>108.29</v>
      </c>
      <c r="H1452" s="80">
        <v>758.01</v>
      </c>
      <c r="I1452" s="80" t="s">
        <v>28</v>
      </c>
      <c r="J1452" s="80" t="s">
        <v>28</v>
      </c>
      <c r="K1452" s="80">
        <v>108.29</v>
      </c>
      <c r="L1452" s="73">
        <f t="shared" si="408"/>
        <v>108.29</v>
      </c>
      <c r="M1452" s="73">
        <f t="shared" si="409"/>
        <v>135.66999999999999</v>
      </c>
      <c r="N1452" s="72" t="str">
        <f t="shared" si="410"/>
        <v>0130</v>
      </c>
      <c r="O1452" s="74">
        <f t="shared" si="411"/>
        <v>0</v>
      </c>
      <c r="P1452" s="72">
        <f t="shared" si="412"/>
        <v>0</v>
      </c>
      <c r="Q1452" s="74">
        <f t="shared" si="413"/>
        <v>7</v>
      </c>
      <c r="R1452" s="72" t="str">
        <f t="shared" si="414"/>
        <v/>
      </c>
      <c r="S1452" s="72" t="str">
        <f t="shared" si="415"/>
        <v/>
      </c>
      <c r="AT1452" s="20">
        <f t="shared" si="416"/>
        <v>-9746.1</v>
      </c>
    </row>
    <row r="1453" spans="1:46" ht="45">
      <c r="A1453" s="54">
        <v>7023</v>
      </c>
      <c r="B1453" s="54" t="s">
        <v>291</v>
      </c>
      <c r="C1453" s="58" t="s">
        <v>2893</v>
      </c>
      <c r="D1453" s="79">
        <v>7</v>
      </c>
      <c r="E1453" s="79">
        <v>7</v>
      </c>
      <c r="F1453" s="80">
        <v>758.01</v>
      </c>
      <c r="G1453" s="80">
        <v>108.29</v>
      </c>
      <c r="H1453" s="80">
        <v>758.01</v>
      </c>
      <c r="I1453" s="80" t="s">
        <v>28</v>
      </c>
      <c r="J1453" s="80" t="s">
        <v>28</v>
      </c>
      <c r="K1453" s="80">
        <v>108.29</v>
      </c>
      <c r="L1453" s="73">
        <f t="shared" si="408"/>
        <v>108.29</v>
      </c>
      <c r="M1453" s="73">
        <f t="shared" si="409"/>
        <v>135.66999999999999</v>
      </c>
      <c r="N1453" s="72" t="str">
        <f t="shared" si="410"/>
        <v>0130</v>
      </c>
      <c r="O1453" s="74">
        <f t="shared" si="411"/>
        <v>0</v>
      </c>
      <c r="P1453" s="72">
        <f t="shared" si="412"/>
        <v>0</v>
      </c>
      <c r="Q1453" s="74">
        <f t="shared" si="413"/>
        <v>7</v>
      </c>
      <c r="R1453" s="72" t="str">
        <f t="shared" si="414"/>
        <v/>
      </c>
      <c r="S1453" s="72" t="str">
        <f t="shared" si="415"/>
        <v/>
      </c>
      <c r="AT1453" s="20">
        <f t="shared" si="416"/>
        <v>-9746.1</v>
      </c>
    </row>
    <row r="1454" spans="1:46" ht="45">
      <c r="A1454" s="54">
        <v>7024</v>
      </c>
      <c r="B1454" s="54" t="s">
        <v>302</v>
      </c>
      <c r="C1454" s="58" t="s">
        <v>2894</v>
      </c>
      <c r="D1454" s="79">
        <v>7</v>
      </c>
      <c r="E1454" s="79">
        <v>7</v>
      </c>
      <c r="F1454" s="80">
        <v>646.33000000000004</v>
      </c>
      <c r="G1454" s="80">
        <v>92.33</v>
      </c>
      <c r="H1454" s="80">
        <v>646.33000000000004</v>
      </c>
      <c r="I1454" s="80" t="s">
        <v>28</v>
      </c>
      <c r="J1454" s="80" t="s">
        <v>28</v>
      </c>
      <c r="K1454" s="80">
        <v>92.33</v>
      </c>
      <c r="L1454" s="73">
        <f t="shared" si="408"/>
        <v>92.33</v>
      </c>
      <c r="M1454" s="73">
        <f t="shared" si="409"/>
        <v>135.66999999999999</v>
      </c>
      <c r="N1454" s="72" t="str">
        <f t="shared" si="410"/>
        <v>0130</v>
      </c>
      <c r="O1454" s="74">
        <f t="shared" si="411"/>
        <v>0</v>
      </c>
      <c r="P1454" s="72">
        <f t="shared" si="412"/>
        <v>0</v>
      </c>
      <c r="Q1454" s="74">
        <f t="shared" si="413"/>
        <v>7</v>
      </c>
      <c r="R1454" s="72" t="str">
        <f t="shared" si="414"/>
        <v/>
      </c>
      <c r="S1454" s="72" t="str">
        <f t="shared" si="415"/>
        <v/>
      </c>
      <c r="AT1454" s="20">
        <f t="shared" si="416"/>
        <v>-8309.7000000000007</v>
      </c>
    </row>
    <row r="1455" spans="1:46" ht="45">
      <c r="A1455" s="54">
        <v>7024</v>
      </c>
      <c r="B1455" s="54" t="s">
        <v>301</v>
      </c>
      <c r="C1455" s="58" t="s">
        <v>2894</v>
      </c>
      <c r="D1455" s="79">
        <v>7</v>
      </c>
      <c r="E1455" s="79">
        <v>7</v>
      </c>
      <c r="F1455" s="80">
        <v>646.33000000000004</v>
      </c>
      <c r="G1455" s="80">
        <v>92.33</v>
      </c>
      <c r="H1455" s="80">
        <v>646.33000000000004</v>
      </c>
      <c r="I1455" s="80" t="s">
        <v>28</v>
      </c>
      <c r="J1455" s="80" t="s">
        <v>28</v>
      </c>
      <c r="K1455" s="80">
        <v>92.33</v>
      </c>
      <c r="L1455" s="73">
        <f t="shared" si="408"/>
        <v>92.33</v>
      </c>
      <c r="M1455" s="73">
        <f t="shared" si="409"/>
        <v>135.66999999999999</v>
      </c>
      <c r="N1455" s="72" t="str">
        <f t="shared" si="410"/>
        <v>0130</v>
      </c>
      <c r="O1455" s="74">
        <f t="shared" si="411"/>
        <v>0</v>
      </c>
      <c r="P1455" s="72">
        <f t="shared" si="412"/>
        <v>0</v>
      </c>
      <c r="Q1455" s="74">
        <f t="shared" si="413"/>
        <v>7</v>
      </c>
      <c r="R1455" s="72" t="str">
        <f t="shared" si="414"/>
        <v/>
      </c>
      <c r="S1455" s="72" t="str">
        <f t="shared" si="415"/>
        <v/>
      </c>
      <c r="AT1455" s="20">
        <f t="shared" si="416"/>
        <v>-8309.7000000000007</v>
      </c>
    </row>
    <row r="1456" spans="1:46" ht="45">
      <c r="A1456" s="54">
        <v>7024</v>
      </c>
      <c r="B1456" s="54" t="s">
        <v>297</v>
      </c>
      <c r="C1456" s="58" t="s">
        <v>2894</v>
      </c>
      <c r="D1456" s="79">
        <v>7</v>
      </c>
      <c r="E1456" s="79">
        <v>7</v>
      </c>
      <c r="F1456" s="80">
        <v>646.33000000000004</v>
      </c>
      <c r="G1456" s="80">
        <v>92.33</v>
      </c>
      <c r="H1456" s="80">
        <v>646.33000000000004</v>
      </c>
      <c r="I1456" s="80" t="s">
        <v>28</v>
      </c>
      <c r="J1456" s="80" t="s">
        <v>28</v>
      </c>
      <c r="K1456" s="80">
        <v>92.33</v>
      </c>
      <c r="L1456" s="73">
        <f t="shared" si="408"/>
        <v>92.33</v>
      </c>
      <c r="M1456" s="73">
        <f t="shared" si="409"/>
        <v>135.66999999999999</v>
      </c>
      <c r="N1456" s="72" t="str">
        <f t="shared" si="410"/>
        <v>0130</v>
      </c>
      <c r="O1456" s="74">
        <f t="shared" si="411"/>
        <v>0</v>
      </c>
      <c r="P1456" s="72">
        <f t="shared" si="412"/>
        <v>0</v>
      </c>
      <c r="Q1456" s="74">
        <f t="shared" si="413"/>
        <v>7</v>
      </c>
      <c r="R1456" s="72" t="str">
        <f t="shared" si="414"/>
        <v/>
      </c>
      <c r="S1456" s="72" t="str">
        <f t="shared" si="415"/>
        <v/>
      </c>
      <c r="AT1456" s="20">
        <f t="shared" si="416"/>
        <v>-8309.7000000000007</v>
      </c>
    </row>
    <row r="1457" spans="1:46" ht="45">
      <c r="A1457" s="54">
        <v>7024</v>
      </c>
      <c r="B1457" s="54" t="s">
        <v>300</v>
      </c>
      <c r="C1457" s="58" t="s">
        <v>2894</v>
      </c>
      <c r="D1457" s="79">
        <v>7</v>
      </c>
      <c r="E1457" s="79">
        <v>7</v>
      </c>
      <c r="F1457" s="80">
        <v>646.33000000000004</v>
      </c>
      <c r="G1457" s="80">
        <v>92.33</v>
      </c>
      <c r="H1457" s="80">
        <v>646.33000000000004</v>
      </c>
      <c r="I1457" s="80" t="s">
        <v>28</v>
      </c>
      <c r="J1457" s="80" t="s">
        <v>28</v>
      </c>
      <c r="K1457" s="80">
        <v>92.33</v>
      </c>
      <c r="L1457" s="73">
        <f t="shared" si="408"/>
        <v>92.33</v>
      </c>
      <c r="M1457" s="73">
        <f t="shared" si="409"/>
        <v>135.66999999999999</v>
      </c>
      <c r="N1457" s="72" t="str">
        <f t="shared" si="410"/>
        <v>0130</v>
      </c>
      <c r="O1457" s="74">
        <f t="shared" si="411"/>
        <v>0</v>
      </c>
      <c r="P1457" s="72">
        <f t="shared" si="412"/>
        <v>0</v>
      </c>
      <c r="Q1457" s="74">
        <f t="shared" si="413"/>
        <v>7</v>
      </c>
      <c r="R1457" s="72" t="str">
        <f t="shared" si="414"/>
        <v/>
      </c>
      <c r="S1457" s="72" t="str">
        <f t="shared" si="415"/>
        <v/>
      </c>
      <c r="AT1457" s="20">
        <f t="shared" si="416"/>
        <v>-8309.7000000000007</v>
      </c>
    </row>
    <row r="1458" spans="1:46" ht="45">
      <c r="A1458" s="54">
        <v>7024</v>
      </c>
      <c r="B1458" s="54" t="s">
        <v>299</v>
      </c>
      <c r="C1458" s="58" t="s">
        <v>2894</v>
      </c>
      <c r="D1458" s="79">
        <v>7</v>
      </c>
      <c r="E1458" s="79">
        <v>7</v>
      </c>
      <c r="F1458" s="80">
        <v>646.33000000000004</v>
      </c>
      <c r="G1458" s="80">
        <v>92.33</v>
      </c>
      <c r="H1458" s="80">
        <v>646.33000000000004</v>
      </c>
      <c r="I1458" s="80" t="s">
        <v>28</v>
      </c>
      <c r="J1458" s="80" t="s">
        <v>28</v>
      </c>
      <c r="K1458" s="80">
        <v>92.33</v>
      </c>
      <c r="L1458" s="73">
        <f t="shared" si="408"/>
        <v>92.33</v>
      </c>
      <c r="M1458" s="73">
        <f t="shared" si="409"/>
        <v>135.66999999999999</v>
      </c>
      <c r="N1458" s="72" t="str">
        <f t="shared" si="410"/>
        <v>0130</v>
      </c>
      <c r="O1458" s="74">
        <f t="shared" si="411"/>
        <v>0</v>
      </c>
      <c r="P1458" s="72">
        <f t="shared" si="412"/>
        <v>0</v>
      </c>
      <c r="Q1458" s="74">
        <f t="shared" si="413"/>
        <v>7</v>
      </c>
      <c r="R1458" s="72" t="str">
        <f t="shared" si="414"/>
        <v/>
      </c>
      <c r="S1458" s="72" t="str">
        <f t="shared" si="415"/>
        <v/>
      </c>
      <c r="AT1458" s="20">
        <f t="shared" si="416"/>
        <v>-8309.7000000000007</v>
      </c>
    </row>
    <row r="1459" spans="1:46" ht="45">
      <c r="A1459" s="54">
        <v>7024</v>
      </c>
      <c r="B1459" s="54" t="s">
        <v>298</v>
      </c>
      <c r="C1459" s="58" t="s">
        <v>2894</v>
      </c>
      <c r="D1459" s="79">
        <v>7</v>
      </c>
      <c r="E1459" s="79">
        <v>7</v>
      </c>
      <c r="F1459" s="80">
        <v>646.33000000000004</v>
      </c>
      <c r="G1459" s="80">
        <v>92.33</v>
      </c>
      <c r="H1459" s="80">
        <v>646.33000000000004</v>
      </c>
      <c r="I1459" s="80" t="s">
        <v>28</v>
      </c>
      <c r="J1459" s="80" t="s">
        <v>28</v>
      </c>
      <c r="K1459" s="80">
        <v>92.33</v>
      </c>
      <c r="L1459" s="73">
        <f t="shared" si="408"/>
        <v>92.33</v>
      </c>
      <c r="M1459" s="73">
        <f t="shared" si="409"/>
        <v>135.66999999999999</v>
      </c>
      <c r="N1459" s="72" t="str">
        <f t="shared" si="410"/>
        <v>0130</v>
      </c>
      <c r="O1459" s="74">
        <f t="shared" si="411"/>
        <v>0</v>
      </c>
      <c r="P1459" s="72">
        <f t="shared" si="412"/>
        <v>0</v>
      </c>
      <c r="Q1459" s="74">
        <f t="shared" si="413"/>
        <v>7</v>
      </c>
      <c r="R1459" s="72" t="str">
        <f t="shared" si="414"/>
        <v/>
      </c>
      <c r="S1459" s="72" t="str">
        <f t="shared" si="415"/>
        <v/>
      </c>
      <c r="AT1459" s="20">
        <f t="shared" si="416"/>
        <v>-8309.7000000000007</v>
      </c>
    </row>
    <row r="1460" spans="1:46" ht="33.75">
      <c r="A1460" s="54">
        <v>7025</v>
      </c>
      <c r="B1460" s="54" t="s">
        <v>305</v>
      </c>
      <c r="C1460" s="58" t="s">
        <v>2895</v>
      </c>
      <c r="D1460" s="79">
        <v>7</v>
      </c>
      <c r="E1460" s="79">
        <v>7</v>
      </c>
      <c r="F1460" s="80">
        <v>1177.18</v>
      </c>
      <c r="G1460" s="80">
        <v>168.17</v>
      </c>
      <c r="H1460" s="80">
        <v>1177.18</v>
      </c>
      <c r="I1460" s="80" t="s">
        <v>28</v>
      </c>
      <c r="J1460" s="80" t="s">
        <v>28</v>
      </c>
      <c r="K1460" s="80">
        <v>168.17</v>
      </c>
      <c r="L1460" s="73">
        <f t="shared" si="408"/>
        <v>168.17</v>
      </c>
      <c r="M1460" s="73">
        <f t="shared" si="409"/>
        <v>164.15</v>
      </c>
      <c r="N1460" s="72" t="str">
        <f t="shared" si="410"/>
        <v>0134</v>
      </c>
      <c r="O1460" s="74">
        <f t="shared" si="411"/>
        <v>0</v>
      </c>
      <c r="P1460" s="72">
        <f t="shared" si="412"/>
        <v>0</v>
      </c>
      <c r="Q1460" s="74">
        <f t="shared" si="413"/>
        <v>7</v>
      </c>
      <c r="R1460" s="72" t="str">
        <f t="shared" si="414"/>
        <v/>
      </c>
      <c r="S1460" s="72" t="str">
        <f t="shared" si="415"/>
        <v/>
      </c>
      <c r="AT1460" s="20">
        <f t="shared" si="416"/>
        <v>-15135.3</v>
      </c>
    </row>
    <row r="1461" spans="1:46" ht="33.75">
      <c r="A1461" s="54">
        <v>7025</v>
      </c>
      <c r="B1461" s="54" t="s">
        <v>307</v>
      </c>
      <c r="C1461" s="58" t="s">
        <v>2895</v>
      </c>
      <c r="D1461" s="79">
        <v>7</v>
      </c>
      <c r="E1461" s="79">
        <v>7</v>
      </c>
      <c r="F1461" s="80">
        <v>1177.18</v>
      </c>
      <c r="G1461" s="80">
        <v>168.17</v>
      </c>
      <c r="H1461" s="80">
        <v>1177.18</v>
      </c>
      <c r="I1461" s="80" t="s">
        <v>28</v>
      </c>
      <c r="J1461" s="80" t="s">
        <v>28</v>
      </c>
      <c r="K1461" s="80">
        <v>168.17</v>
      </c>
      <c r="L1461" s="73">
        <f t="shared" si="408"/>
        <v>168.17</v>
      </c>
      <c r="M1461" s="73">
        <f t="shared" si="409"/>
        <v>164.15</v>
      </c>
      <c r="N1461" s="72" t="str">
        <f t="shared" si="410"/>
        <v>0134</v>
      </c>
      <c r="O1461" s="74">
        <f t="shared" si="411"/>
        <v>0</v>
      </c>
      <c r="P1461" s="72">
        <f t="shared" si="412"/>
        <v>0</v>
      </c>
      <c r="Q1461" s="74">
        <f t="shared" si="413"/>
        <v>7</v>
      </c>
      <c r="R1461" s="72" t="str">
        <f t="shared" si="414"/>
        <v/>
      </c>
      <c r="S1461" s="72" t="str">
        <f t="shared" si="415"/>
        <v/>
      </c>
      <c r="AT1461" s="20">
        <f t="shared" si="416"/>
        <v>-15135.3</v>
      </c>
    </row>
    <row r="1462" spans="1:46" ht="33.75">
      <c r="A1462" s="54">
        <v>7025</v>
      </c>
      <c r="B1462" s="54" t="s">
        <v>311</v>
      </c>
      <c r="C1462" s="58" t="s">
        <v>2895</v>
      </c>
      <c r="D1462" s="79">
        <v>7</v>
      </c>
      <c r="E1462" s="79">
        <v>7</v>
      </c>
      <c r="F1462" s="80">
        <v>1177.18</v>
      </c>
      <c r="G1462" s="80">
        <v>168.17</v>
      </c>
      <c r="H1462" s="80">
        <v>1177.18</v>
      </c>
      <c r="I1462" s="80" t="s">
        <v>28</v>
      </c>
      <c r="J1462" s="80" t="s">
        <v>28</v>
      </c>
      <c r="K1462" s="80">
        <v>168.17</v>
      </c>
      <c r="L1462" s="73">
        <f t="shared" si="408"/>
        <v>168.17</v>
      </c>
      <c r="M1462" s="73">
        <f t="shared" si="409"/>
        <v>164.15</v>
      </c>
      <c r="N1462" s="72" t="str">
        <f t="shared" si="410"/>
        <v>0134</v>
      </c>
      <c r="O1462" s="74">
        <f t="shared" si="411"/>
        <v>0</v>
      </c>
      <c r="P1462" s="72">
        <f t="shared" si="412"/>
        <v>0</v>
      </c>
      <c r="Q1462" s="74">
        <f t="shared" si="413"/>
        <v>7</v>
      </c>
      <c r="R1462" s="72" t="str">
        <f t="shared" si="414"/>
        <v/>
      </c>
      <c r="S1462" s="72" t="str">
        <f t="shared" si="415"/>
        <v/>
      </c>
      <c r="AT1462" s="20">
        <f t="shared" si="416"/>
        <v>-15135.3</v>
      </c>
    </row>
    <row r="1463" spans="1:46" ht="33.75">
      <c r="A1463" s="54">
        <v>7025</v>
      </c>
      <c r="B1463" s="54" t="s">
        <v>309</v>
      </c>
      <c r="C1463" s="58" t="s">
        <v>2895</v>
      </c>
      <c r="D1463" s="79">
        <v>7</v>
      </c>
      <c r="E1463" s="79">
        <v>7</v>
      </c>
      <c r="F1463" s="80">
        <v>1177.18</v>
      </c>
      <c r="G1463" s="80">
        <v>168.17</v>
      </c>
      <c r="H1463" s="80">
        <v>1177.18</v>
      </c>
      <c r="I1463" s="80" t="s">
        <v>28</v>
      </c>
      <c r="J1463" s="80" t="s">
        <v>28</v>
      </c>
      <c r="K1463" s="80">
        <v>168.17</v>
      </c>
      <c r="L1463" s="73">
        <f t="shared" si="408"/>
        <v>168.17</v>
      </c>
      <c r="M1463" s="73">
        <f t="shared" si="409"/>
        <v>164.15</v>
      </c>
      <c r="N1463" s="72" t="str">
        <f t="shared" si="410"/>
        <v>0134</v>
      </c>
      <c r="O1463" s="74">
        <f t="shared" si="411"/>
        <v>0</v>
      </c>
      <c r="P1463" s="72">
        <f t="shared" si="412"/>
        <v>0</v>
      </c>
      <c r="Q1463" s="74">
        <f t="shared" si="413"/>
        <v>7</v>
      </c>
      <c r="R1463" s="72" t="str">
        <f t="shared" si="414"/>
        <v/>
      </c>
      <c r="S1463" s="72" t="str">
        <f t="shared" si="415"/>
        <v/>
      </c>
      <c r="AT1463" s="20">
        <f t="shared" si="416"/>
        <v>-15135.3</v>
      </c>
    </row>
    <row r="1464" spans="1:46" ht="45">
      <c r="A1464" s="54">
        <v>7026</v>
      </c>
      <c r="B1464" s="54" t="s">
        <v>316</v>
      </c>
      <c r="C1464" s="58" t="s">
        <v>2896</v>
      </c>
      <c r="D1464" s="79">
        <v>7</v>
      </c>
      <c r="E1464" s="79">
        <v>7</v>
      </c>
      <c r="F1464" s="80">
        <v>1134.22</v>
      </c>
      <c r="G1464" s="80">
        <v>162.03</v>
      </c>
      <c r="H1464" s="80">
        <v>1134.22</v>
      </c>
      <c r="I1464" s="80" t="s">
        <v>28</v>
      </c>
      <c r="J1464" s="80" t="s">
        <v>28</v>
      </c>
      <c r="K1464" s="80">
        <v>162.03</v>
      </c>
      <c r="L1464" s="73">
        <f t="shared" si="408"/>
        <v>162.03</v>
      </c>
      <c r="M1464" s="73">
        <f t="shared" si="409"/>
        <v>150.76</v>
      </c>
      <c r="N1464" s="72" t="str">
        <f t="shared" si="410"/>
        <v>0135</v>
      </c>
      <c r="O1464" s="74">
        <f t="shared" si="411"/>
        <v>0</v>
      </c>
      <c r="P1464" s="72">
        <f t="shared" si="412"/>
        <v>0</v>
      </c>
      <c r="Q1464" s="74">
        <f t="shared" si="413"/>
        <v>7</v>
      </c>
      <c r="R1464" s="72" t="str">
        <f t="shared" si="414"/>
        <v/>
      </c>
      <c r="S1464" s="72" t="str">
        <f t="shared" si="415"/>
        <v/>
      </c>
      <c r="AT1464" s="20">
        <f t="shared" si="416"/>
        <v>-14582.7</v>
      </c>
    </row>
    <row r="1465" spans="1:46" ht="45">
      <c r="A1465" s="54">
        <v>7026</v>
      </c>
      <c r="B1465" s="54" t="s">
        <v>317</v>
      </c>
      <c r="C1465" s="58" t="s">
        <v>2896</v>
      </c>
      <c r="D1465" s="79">
        <v>7</v>
      </c>
      <c r="E1465" s="79">
        <v>7</v>
      </c>
      <c r="F1465" s="80">
        <v>1134.22</v>
      </c>
      <c r="G1465" s="80">
        <v>162.03</v>
      </c>
      <c r="H1465" s="80">
        <v>1134.22</v>
      </c>
      <c r="I1465" s="80" t="s">
        <v>28</v>
      </c>
      <c r="J1465" s="80" t="s">
        <v>28</v>
      </c>
      <c r="K1465" s="80">
        <v>162.03</v>
      </c>
      <c r="L1465" s="73">
        <f t="shared" si="408"/>
        <v>162.03</v>
      </c>
      <c r="M1465" s="73">
        <f t="shared" si="409"/>
        <v>150.76</v>
      </c>
      <c r="N1465" s="72" t="str">
        <f t="shared" si="410"/>
        <v>0135</v>
      </c>
      <c r="O1465" s="74">
        <f t="shared" si="411"/>
        <v>0</v>
      </c>
      <c r="P1465" s="72">
        <f t="shared" si="412"/>
        <v>0</v>
      </c>
      <c r="Q1465" s="74">
        <f t="shared" si="413"/>
        <v>7</v>
      </c>
      <c r="R1465" s="72" t="str">
        <f t="shared" si="414"/>
        <v/>
      </c>
      <c r="S1465" s="72" t="str">
        <f t="shared" si="415"/>
        <v/>
      </c>
      <c r="AT1465" s="20">
        <f t="shared" si="416"/>
        <v>-14582.7</v>
      </c>
    </row>
    <row r="1466" spans="1:46" ht="45">
      <c r="A1466" s="54">
        <v>7026</v>
      </c>
      <c r="B1466" s="54" t="s">
        <v>315</v>
      </c>
      <c r="C1466" s="58" t="s">
        <v>2896</v>
      </c>
      <c r="D1466" s="79">
        <v>7</v>
      </c>
      <c r="E1466" s="79">
        <v>7</v>
      </c>
      <c r="F1466" s="80">
        <v>1134.22</v>
      </c>
      <c r="G1466" s="80">
        <v>162.03</v>
      </c>
      <c r="H1466" s="80">
        <v>1134.22</v>
      </c>
      <c r="I1466" s="80" t="s">
        <v>28</v>
      </c>
      <c r="J1466" s="80" t="s">
        <v>28</v>
      </c>
      <c r="K1466" s="80">
        <v>162.03</v>
      </c>
      <c r="L1466" s="73">
        <f t="shared" si="408"/>
        <v>162.03</v>
      </c>
      <c r="M1466" s="73">
        <f t="shared" si="409"/>
        <v>150.76</v>
      </c>
      <c r="N1466" s="72" t="str">
        <f t="shared" si="410"/>
        <v>0135</v>
      </c>
      <c r="O1466" s="74">
        <f t="shared" si="411"/>
        <v>0</v>
      </c>
      <c r="P1466" s="72">
        <f t="shared" si="412"/>
        <v>0</v>
      </c>
      <c r="Q1466" s="74">
        <f t="shared" si="413"/>
        <v>7</v>
      </c>
      <c r="R1466" s="72" t="str">
        <f t="shared" si="414"/>
        <v/>
      </c>
      <c r="S1466" s="72" t="str">
        <f t="shared" si="415"/>
        <v/>
      </c>
      <c r="AT1466" s="20">
        <f t="shared" si="416"/>
        <v>-14582.7</v>
      </c>
    </row>
    <row r="1467" spans="1:46" ht="45">
      <c r="A1467" s="54">
        <v>7026</v>
      </c>
      <c r="B1467" s="54" t="s">
        <v>314</v>
      </c>
      <c r="C1467" s="58" t="s">
        <v>2896</v>
      </c>
      <c r="D1467" s="79">
        <v>7</v>
      </c>
      <c r="E1467" s="79">
        <v>7</v>
      </c>
      <c r="F1467" s="80">
        <v>1134.22</v>
      </c>
      <c r="G1467" s="80">
        <v>162.03</v>
      </c>
      <c r="H1467" s="80">
        <v>1134.22</v>
      </c>
      <c r="I1467" s="80" t="s">
        <v>28</v>
      </c>
      <c r="J1467" s="80" t="s">
        <v>28</v>
      </c>
      <c r="K1467" s="80">
        <v>162.03</v>
      </c>
      <c r="L1467" s="73">
        <f t="shared" si="408"/>
        <v>162.03</v>
      </c>
      <c r="M1467" s="73">
        <f t="shared" si="409"/>
        <v>150.76</v>
      </c>
      <c r="N1467" s="72" t="str">
        <f t="shared" si="410"/>
        <v>0135</v>
      </c>
      <c r="O1467" s="74">
        <f t="shared" si="411"/>
        <v>0</v>
      </c>
      <c r="P1467" s="72">
        <f t="shared" si="412"/>
        <v>0</v>
      </c>
      <c r="Q1467" s="74">
        <f t="shared" si="413"/>
        <v>7</v>
      </c>
      <c r="R1467" s="72" t="str">
        <f t="shared" si="414"/>
        <v/>
      </c>
      <c r="S1467" s="72" t="str">
        <f t="shared" si="415"/>
        <v/>
      </c>
      <c r="AT1467" s="20">
        <f t="shared" si="416"/>
        <v>-14582.7</v>
      </c>
    </row>
    <row r="1468" spans="1:46" ht="33.75">
      <c r="A1468" s="54">
        <v>7027</v>
      </c>
      <c r="B1468" s="54" t="s">
        <v>318</v>
      </c>
      <c r="C1468" s="58" t="s">
        <v>2897</v>
      </c>
      <c r="D1468" s="79">
        <v>7</v>
      </c>
      <c r="E1468" s="79">
        <v>7</v>
      </c>
      <c r="F1468" s="80">
        <v>948.14</v>
      </c>
      <c r="G1468" s="80">
        <v>135.44999999999999</v>
      </c>
      <c r="H1468" s="80">
        <v>948.14</v>
      </c>
      <c r="I1468" s="80" t="s">
        <v>28</v>
      </c>
      <c r="J1468" s="80" t="s">
        <v>28</v>
      </c>
      <c r="K1468" s="80">
        <v>135.44999999999999</v>
      </c>
      <c r="L1468" s="73">
        <f t="shared" si="408"/>
        <v>135.44999999999999</v>
      </c>
      <c r="M1468" s="73">
        <f t="shared" si="409"/>
        <v>150.76</v>
      </c>
      <c r="N1468" s="72" t="str">
        <f t="shared" si="410"/>
        <v>0135</v>
      </c>
      <c r="O1468" s="74">
        <f t="shared" si="411"/>
        <v>0</v>
      </c>
      <c r="P1468" s="72">
        <f t="shared" si="412"/>
        <v>0</v>
      </c>
      <c r="Q1468" s="74">
        <f t="shared" si="413"/>
        <v>7</v>
      </c>
      <c r="R1468" s="72" t="str">
        <f t="shared" si="414"/>
        <v/>
      </c>
      <c r="S1468" s="72" t="str">
        <f t="shared" si="415"/>
        <v/>
      </c>
      <c r="AT1468" s="20">
        <f t="shared" si="416"/>
        <v>-12190.499999999998</v>
      </c>
    </row>
    <row r="1469" spans="1:46" ht="33.75">
      <c r="A1469" s="54">
        <v>7027</v>
      </c>
      <c r="B1469" s="54" t="s">
        <v>321</v>
      </c>
      <c r="C1469" s="58" t="s">
        <v>2897</v>
      </c>
      <c r="D1469" s="79">
        <v>7</v>
      </c>
      <c r="E1469" s="79">
        <v>7</v>
      </c>
      <c r="F1469" s="80">
        <v>948.14</v>
      </c>
      <c r="G1469" s="80">
        <v>135.44999999999999</v>
      </c>
      <c r="H1469" s="80">
        <v>948.14</v>
      </c>
      <c r="I1469" s="80" t="s">
        <v>28</v>
      </c>
      <c r="J1469" s="80" t="s">
        <v>28</v>
      </c>
      <c r="K1469" s="80">
        <v>135.44999999999999</v>
      </c>
      <c r="L1469" s="73">
        <f t="shared" si="408"/>
        <v>135.44999999999999</v>
      </c>
      <c r="M1469" s="73">
        <f t="shared" si="409"/>
        <v>150.76</v>
      </c>
      <c r="N1469" s="72" t="str">
        <f t="shared" si="410"/>
        <v>0135</v>
      </c>
      <c r="O1469" s="74">
        <f t="shared" si="411"/>
        <v>0</v>
      </c>
      <c r="P1469" s="72">
        <f t="shared" si="412"/>
        <v>0</v>
      </c>
      <c r="Q1469" s="74">
        <f t="shared" si="413"/>
        <v>7</v>
      </c>
      <c r="R1469" s="72" t="str">
        <f t="shared" si="414"/>
        <v/>
      </c>
      <c r="S1469" s="72" t="str">
        <f t="shared" si="415"/>
        <v/>
      </c>
      <c r="AT1469" s="20">
        <f t="shared" si="416"/>
        <v>-12190.499999999998</v>
      </c>
    </row>
    <row r="1470" spans="1:46" ht="33.75">
      <c r="A1470" s="54">
        <v>7027</v>
      </c>
      <c r="B1470" s="54" t="s">
        <v>320</v>
      </c>
      <c r="C1470" s="58" t="s">
        <v>2897</v>
      </c>
      <c r="D1470" s="79">
        <v>7</v>
      </c>
      <c r="E1470" s="79">
        <v>7</v>
      </c>
      <c r="F1470" s="80">
        <v>948.14</v>
      </c>
      <c r="G1470" s="80">
        <v>135.44999999999999</v>
      </c>
      <c r="H1470" s="80">
        <v>948.14</v>
      </c>
      <c r="I1470" s="80" t="s">
        <v>28</v>
      </c>
      <c r="J1470" s="80" t="s">
        <v>28</v>
      </c>
      <c r="K1470" s="80">
        <v>135.44999999999999</v>
      </c>
      <c r="L1470" s="73">
        <f t="shared" si="408"/>
        <v>135.44999999999999</v>
      </c>
      <c r="M1470" s="73">
        <f t="shared" si="409"/>
        <v>150.76</v>
      </c>
      <c r="N1470" s="72" t="str">
        <f t="shared" si="410"/>
        <v>0135</v>
      </c>
      <c r="O1470" s="74">
        <f t="shared" si="411"/>
        <v>0</v>
      </c>
      <c r="P1470" s="72">
        <f t="shared" si="412"/>
        <v>0</v>
      </c>
      <c r="Q1470" s="74">
        <f t="shared" si="413"/>
        <v>7</v>
      </c>
      <c r="R1470" s="72" t="str">
        <f t="shared" si="414"/>
        <v/>
      </c>
      <c r="S1470" s="72" t="str">
        <f t="shared" si="415"/>
        <v/>
      </c>
      <c r="AT1470" s="20">
        <f t="shared" si="416"/>
        <v>-12190.499999999998</v>
      </c>
    </row>
    <row r="1471" spans="1:46" ht="33.75">
      <c r="A1471" s="54">
        <v>7027</v>
      </c>
      <c r="B1471" s="54" t="s">
        <v>319</v>
      </c>
      <c r="C1471" s="58" t="s">
        <v>2897</v>
      </c>
      <c r="D1471" s="79">
        <v>7</v>
      </c>
      <c r="E1471" s="79">
        <v>7</v>
      </c>
      <c r="F1471" s="80">
        <v>948.14</v>
      </c>
      <c r="G1471" s="80">
        <v>135.44999999999999</v>
      </c>
      <c r="H1471" s="80">
        <v>948.14</v>
      </c>
      <c r="I1471" s="80" t="s">
        <v>28</v>
      </c>
      <c r="J1471" s="80" t="s">
        <v>28</v>
      </c>
      <c r="K1471" s="80">
        <v>135.44999999999999</v>
      </c>
      <c r="L1471" s="73">
        <f t="shared" si="408"/>
        <v>135.44999999999999</v>
      </c>
      <c r="M1471" s="73">
        <f t="shared" si="409"/>
        <v>150.76</v>
      </c>
      <c r="N1471" s="72" t="str">
        <f t="shared" si="410"/>
        <v>0135</v>
      </c>
      <c r="O1471" s="74">
        <f t="shared" si="411"/>
        <v>0</v>
      </c>
      <c r="P1471" s="72">
        <f t="shared" si="412"/>
        <v>0</v>
      </c>
      <c r="Q1471" s="74">
        <f t="shared" si="413"/>
        <v>7</v>
      </c>
      <c r="R1471" s="72" t="str">
        <f t="shared" si="414"/>
        <v/>
      </c>
      <c r="S1471" s="72" t="str">
        <f t="shared" si="415"/>
        <v/>
      </c>
      <c r="AT1471" s="20">
        <f t="shared" si="416"/>
        <v>-12190.499999999998</v>
      </c>
    </row>
    <row r="1472" spans="1:46" ht="33.75">
      <c r="A1472" s="54">
        <v>7028</v>
      </c>
      <c r="B1472" s="54" t="s">
        <v>326</v>
      </c>
      <c r="C1472" s="58" t="s">
        <v>2898</v>
      </c>
      <c r="D1472" s="79">
        <v>7</v>
      </c>
      <c r="E1472" s="79">
        <v>7</v>
      </c>
      <c r="F1472" s="80">
        <v>1113.1600000000001</v>
      </c>
      <c r="G1472" s="80">
        <v>159.02000000000001</v>
      </c>
      <c r="H1472" s="80">
        <v>1113.1600000000001</v>
      </c>
      <c r="I1472" s="80" t="s">
        <v>28</v>
      </c>
      <c r="J1472" s="80" t="s">
        <v>28</v>
      </c>
      <c r="K1472" s="80">
        <v>159.02000000000001</v>
      </c>
      <c r="L1472" s="73">
        <f t="shared" si="408"/>
        <v>159.02000000000001</v>
      </c>
      <c r="M1472" s="73">
        <f t="shared" si="409"/>
        <v>186.16</v>
      </c>
      <c r="N1472" s="72" t="str">
        <f t="shared" si="410"/>
        <v>0137</v>
      </c>
      <c r="O1472" s="74">
        <f t="shared" si="411"/>
        <v>0</v>
      </c>
      <c r="P1472" s="72">
        <f t="shared" si="412"/>
        <v>0</v>
      </c>
      <c r="Q1472" s="74">
        <f t="shared" si="413"/>
        <v>7</v>
      </c>
      <c r="R1472" s="72" t="str">
        <f t="shared" si="414"/>
        <v/>
      </c>
      <c r="S1472" s="72" t="str">
        <f t="shared" si="415"/>
        <v/>
      </c>
      <c r="AT1472" s="20">
        <f t="shared" si="416"/>
        <v>-14311.800000000001</v>
      </c>
    </row>
    <row r="1473" spans="1:46" ht="33.75">
      <c r="A1473" s="54">
        <v>7028</v>
      </c>
      <c r="B1473" s="54" t="s">
        <v>330</v>
      </c>
      <c r="C1473" s="58" t="s">
        <v>2898</v>
      </c>
      <c r="D1473" s="79">
        <v>7</v>
      </c>
      <c r="E1473" s="79">
        <v>7</v>
      </c>
      <c r="F1473" s="80">
        <v>1113.1600000000001</v>
      </c>
      <c r="G1473" s="80">
        <v>159.02000000000001</v>
      </c>
      <c r="H1473" s="80">
        <v>1113.1600000000001</v>
      </c>
      <c r="I1473" s="80" t="s">
        <v>28</v>
      </c>
      <c r="J1473" s="80" t="s">
        <v>28</v>
      </c>
      <c r="K1473" s="80">
        <v>159.02000000000001</v>
      </c>
      <c r="L1473" s="73">
        <f t="shared" si="408"/>
        <v>159.02000000000001</v>
      </c>
      <c r="M1473" s="73">
        <f t="shared" si="409"/>
        <v>186.16</v>
      </c>
      <c r="N1473" s="72" t="str">
        <f t="shared" si="410"/>
        <v>0137</v>
      </c>
      <c r="O1473" s="74">
        <f t="shared" si="411"/>
        <v>0</v>
      </c>
      <c r="P1473" s="72">
        <f t="shared" si="412"/>
        <v>0</v>
      </c>
      <c r="Q1473" s="74">
        <f t="shared" si="413"/>
        <v>7</v>
      </c>
      <c r="R1473" s="72" t="str">
        <f t="shared" si="414"/>
        <v/>
      </c>
      <c r="S1473" s="72" t="str">
        <f t="shared" si="415"/>
        <v/>
      </c>
      <c r="AT1473" s="20">
        <f t="shared" si="416"/>
        <v>-14311.800000000001</v>
      </c>
    </row>
    <row r="1474" spans="1:46" ht="33.75">
      <c r="A1474" s="54">
        <v>7028</v>
      </c>
      <c r="B1474" s="54" t="s">
        <v>334</v>
      </c>
      <c r="C1474" s="58" t="s">
        <v>2898</v>
      </c>
      <c r="D1474" s="79">
        <v>7</v>
      </c>
      <c r="E1474" s="79">
        <v>7</v>
      </c>
      <c r="F1474" s="80">
        <v>1113.1600000000001</v>
      </c>
      <c r="G1474" s="80">
        <v>159.02000000000001</v>
      </c>
      <c r="H1474" s="80">
        <v>1113.1600000000001</v>
      </c>
      <c r="I1474" s="80" t="s">
        <v>28</v>
      </c>
      <c r="J1474" s="80" t="s">
        <v>28</v>
      </c>
      <c r="K1474" s="80">
        <v>159.02000000000001</v>
      </c>
      <c r="L1474" s="73">
        <f t="shared" si="408"/>
        <v>159.02000000000001</v>
      </c>
      <c r="M1474" s="73">
        <f t="shared" si="409"/>
        <v>186.16</v>
      </c>
      <c r="N1474" s="72" t="str">
        <f t="shared" si="410"/>
        <v>0137</v>
      </c>
      <c r="O1474" s="74">
        <f t="shared" si="411"/>
        <v>0</v>
      </c>
      <c r="P1474" s="72">
        <f t="shared" si="412"/>
        <v>0</v>
      </c>
      <c r="Q1474" s="74">
        <f t="shared" si="413"/>
        <v>7</v>
      </c>
      <c r="R1474" s="72" t="str">
        <f t="shared" si="414"/>
        <v/>
      </c>
      <c r="S1474" s="72" t="str">
        <f t="shared" si="415"/>
        <v/>
      </c>
      <c r="AT1474" s="20">
        <f t="shared" si="416"/>
        <v>-14311.800000000001</v>
      </c>
    </row>
    <row r="1475" spans="1:46" ht="33.75">
      <c r="A1475" s="54">
        <v>7028</v>
      </c>
      <c r="B1475" s="54" t="s">
        <v>332</v>
      </c>
      <c r="C1475" s="58" t="s">
        <v>2898</v>
      </c>
      <c r="D1475" s="79">
        <v>7</v>
      </c>
      <c r="E1475" s="79">
        <v>7</v>
      </c>
      <c r="F1475" s="80">
        <v>1113.1600000000001</v>
      </c>
      <c r="G1475" s="80">
        <v>159.02000000000001</v>
      </c>
      <c r="H1475" s="80">
        <v>1113.1600000000001</v>
      </c>
      <c r="I1475" s="80" t="s">
        <v>28</v>
      </c>
      <c r="J1475" s="80" t="s">
        <v>28</v>
      </c>
      <c r="K1475" s="80">
        <v>159.02000000000001</v>
      </c>
      <c r="L1475" s="73">
        <f t="shared" si="408"/>
        <v>159.02000000000001</v>
      </c>
      <c r="M1475" s="73">
        <f t="shared" si="409"/>
        <v>186.16</v>
      </c>
      <c r="N1475" s="72" t="str">
        <f t="shared" si="410"/>
        <v>0137</v>
      </c>
      <c r="O1475" s="74">
        <f t="shared" si="411"/>
        <v>0</v>
      </c>
      <c r="P1475" s="72">
        <f t="shared" si="412"/>
        <v>0</v>
      </c>
      <c r="Q1475" s="74">
        <f t="shared" si="413"/>
        <v>7</v>
      </c>
      <c r="R1475" s="72" t="str">
        <f t="shared" si="414"/>
        <v/>
      </c>
      <c r="S1475" s="72" t="str">
        <f t="shared" si="415"/>
        <v/>
      </c>
      <c r="AT1475" s="20">
        <f t="shared" si="416"/>
        <v>-14311.800000000001</v>
      </c>
    </row>
    <row r="1476" spans="1:46" ht="33.75">
      <c r="A1476" s="54">
        <v>7028</v>
      </c>
      <c r="B1476" s="54" t="s">
        <v>328</v>
      </c>
      <c r="C1476" s="58" t="s">
        <v>2898</v>
      </c>
      <c r="D1476" s="79">
        <v>7</v>
      </c>
      <c r="E1476" s="79">
        <v>7</v>
      </c>
      <c r="F1476" s="80">
        <v>1113.1600000000001</v>
      </c>
      <c r="G1476" s="80">
        <v>159.02000000000001</v>
      </c>
      <c r="H1476" s="80">
        <v>1113.1600000000001</v>
      </c>
      <c r="I1476" s="80" t="s">
        <v>28</v>
      </c>
      <c r="J1476" s="80" t="s">
        <v>28</v>
      </c>
      <c r="K1476" s="80">
        <v>159.02000000000001</v>
      </c>
      <c r="L1476" s="73">
        <f t="shared" ref="L1476:L1539" si="417">IFERROR(VLOOKUP(B1476,$B$1326:$K$2467,6,0),"")</f>
        <v>159.02000000000001</v>
      </c>
      <c r="M1476" s="73">
        <f t="shared" ref="M1476:M1539" si="418">IFERROR(VLOOKUP($B1476,$B$2468:$K$3603,6,0),"")</f>
        <v>186.16</v>
      </c>
      <c r="N1476" s="72" t="str">
        <f t="shared" ref="N1476:N1539" si="419">LEFT(B1476,4)</f>
        <v>0137</v>
      </c>
      <c r="O1476" s="74">
        <f t="shared" ref="O1476:O1539" si="420">E1476-D1476</f>
        <v>0</v>
      </c>
      <c r="P1476" s="72">
        <f t="shared" ref="P1476:P1539" si="421">IF(O1476=20,1,0)</f>
        <v>0</v>
      </c>
      <c r="Q1476" s="74">
        <f t="shared" ref="Q1476:Q1539" si="422">D1476</f>
        <v>7</v>
      </c>
      <c r="R1476" s="72" t="str">
        <f t="shared" ref="R1476:R1539" si="423">IF(P1476=1,Q1476+7,"")</f>
        <v/>
      </c>
      <c r="S1476" s="72" t="str">
        <f t="shared" ref="S1476:S1539" si="424">IF(P1476=1,Q1476+14,"")</f>
        <v/>
      </c>
      <c r="AT1476" s="20">
        <f t="shared" si="416"/>
        <v>-14311.800000000001</v>
      </c>
    </row>
    <row r="1477" spans="1:46" ht="33.75">
      <c r="A1477" s="54">
        <v>7028</v>
      </c>
      <c r="B1477" s="54" t="s">
        <v>324</v>
      </c>
      <c r="C1477" s="58" t="s">
        <v>2898</v>
      </c>
      <c r="D1477" s="79">
        <v>7</v>
      </c>
      <c r="E1477" s="79">
        <v>7</v>
      </c>
      <c r="F1477" s="80">
        <v>1113.1600000000001</v>
      </c>
      <c r="G1477" s="80">
        <v>159.02000000000001</v>
      </c>
      <c r="H1477" s="80">
        <v>1113.1600000000001</v>
      </c>
      <c r="I1477" s="80" t="s">
        <v>28</v>
      </c>
      <c r="J1477" s="80" t="s">
        <v>28</v>
      </c>
      <c r="K1477" s="80">
        <v>159.02000000000001</v>
      </c>
      <c r="L1477" s="73">
        <f t="shared" si="417"/>
        <v>159.02000000000001</v>
      </c>
      <c r="M1477" s="73">
        <f t="shared" si="418"/>
        <v>186.16</v>
      </c>
      <c r="N1477" s="72" t="str">
        <f t="shared" si="419"/>
        <v>0137</v>
      </c>
      <c r="O1477" s="74">
        <f t="shared" si="420"/>
        <v>0</v>
      </c>
      <c r="P1477" s="72">
        <f t="shared" si="421"/>
        <v>0</v>
      </c>
      <c r="Q1477" s="74">
        <f t="shared" si="422"/>
        <v>7</v>
      </c>
      <c r="R1477" s="72" t="str">
        <f t="shared" si="423"/>
        <v/>
      </c>
      <c r="S1477" s="72" t="str">
        <f t="shared" si="424"/>
        <v/>
      </c>
      <c r="AT1477" s="20">
        <f t="shared" si="416"/>
        <v>-14311.800000000001</v>
      </c>
    </row>
    <row r="1478" spans="1:46" ht="45">
      <c r="A1478" s="54">
        <v>7029</v>
      </c>
      <c r="B1478" s="54" t="s">
        <v>344</v>
      </c>
      <c r="C1478" s="58" t="s">
        <v>2899</v>
      </c>
      <c r="D1478" s="79">
        <v>7</v>
      </c>
      <c r="E1478" s="79">
        <v>7</v>
      </c>
      <c r="F1478" s="80">
        <v>1068.5999999999999</v>
      </c>
      <c r="G1478" s="80">
        <v>152.66</v>
      </c>
      <c r="H1478" s="80">
        <v>1068.5999999999999</v>
      </c>
      <c r="I1478" s="80" t="s">
        <v>28</v>
      </c>
      <c r="J1478" s="80" t="s">
        <v>28</v>
      </c>
      <c r="K1478" s="80">
        <v>152.66</v>
      </c>
      <c r="L1478" s="73">
        <f t="shared" si="417"/>
        <v>152.66</v>
      </c>
      <c r="M1478" s="73">
        <f t="shared" si="418"/>
        <v>157.19</v>
      </c>
      <c r="N1478" s="72" t="str">
        <f t="shared" si="419"/>
        <v>0138</v>
      </c>
      <c r="O1478" s="74">
        <f t="shared" si="420"/>
        <v>0</v>
      </c>
      <c r="P1478" s="72">
        <f t="shared" si="421"/>
        <v>0</v>
      </c>
      <c r="Q1478" s="74">
        <f t="shared" si="422"/>
        <v>7</v>
      </c>
      <c r="R1478" s="72" t="str">
        <f t="shared" si="423"/>
        <v/>
      </c>
      <c r="S1478" s="72" t="str">
        <f t="shared" si="424"/>
        <v/>
      </c>
      <c r="AT1478" s="20">
        <f t="shared" si="416"/>
        <v>-13739.4</v>
      </c>
    </row>
    <row r="1479" spans="1:46" ht="45">
      <c r="A1479" s="54">
        <v>7029</v>
      </c>
      <c r="B1479" s="54" t="s">
        <v>338</v>
      </c>
      <c r="C1479" s="58" t="s">
        <v>2899</v>
      </c>
      <c r="D1479" s="79">
        <v>7</v>
      </c>
      <c r="E1479" s="79">
        <v>7</v>
      </c>
      <c r="F1479" s="80">
        <v>1068.5999999999999</v>
      </c>
      <c r="G1479" s="80">
        <v>152.66</v>
      </c>
      <c r="H1479" s="80">
        <v>1068.5999999999999</v>
      </c>
      <c r="I1479" s="80" t="s">
        <v>28</v>
      </c>
      <c r="J1479" s="80" t="s">
        <v>28</v>
      </c>
      <c r="K1479" s="80">
        <v>152.66</v>
      </c>
      <c r="L1479" s="73">
        <f t="shared" si="417"/>
        <v>152.66</v>
      </c>
      <c r="M1479" s="73">
        <f t="shared" si="418"/>
        <v>157.19</v>
      </c>
      <c r="N1479" s="72" t="str">
        <f t="shared" si="419"/>
        <v>0138</v>
      </c>
      <c r="O1479" s="74">
        <f t="shared" si="420"/>
        <v>0</v>
      </c>
      <c r="P1479" s="72">
        <f t="shared" si="421"/>
        <v>0</v>
      </c>
      <c r="Q1479" s="74">
        <f t="shared" si="422"/>
        <v>7</v>
      </c>
      <c r="R1479" s="72" t="str">
        <f t="shared" si="423"/>
        <v/>
      </c>
      <c r="S1479" s="72" t="str">
        <f t="shared" si="424"/>
        <v/>
      </c>
      <c r="AT1479" s="20">
        <f t="shared" si="416"/>
        <v>-13739.4</v>
      </c>
    </row>
    <row r="1480" spans="1:46" ht="45">
      <c r="A1480" s="54">
        <v>7029</v>
      </c>
      <c r="B1480" s="54" t="s">
        <v>342</v>
      </c>
      <c r="C1480" s="58" t="s">
        <v>2899</v>
      </c>
      <c r="D1480" s="79">
        <v>7</v>
      </c>
      <c r="E1480" s="79">
        <v>7</v>
      </c>
      <c r="F1480" s="80">
        <v>1068.5999999999999</v>
      </c>
      <c r="G1480" s="80">
        <v>152.66</v>
      </c>
      <c r="H1480" s="80">
        <v>1068.5999999999999</v>
      </c>
      <c r="I1480" s="80" t="s">
        <v>28</v>
      </c>
      <c r="J1480" s="80" t="s">
        <v>28</v>
      </c>
      <c r="K1480" s="80">
        <v>152.66</v>
      </c>
      <c r="L1480" s="73">
        <f t="shared" si="417"/>
        <v>152.66</v>
      </c>
      <c r="M1480" s="73">
        <f t="shared" si="418"/>
        <v>157.19</v>
      </c>
      <c r="N1480" s="72" t="str">
        <f t="shared" si="419"/>
        <v>0138</v>
      </c>
      <c r="O1480" s="74">
        <f t="shared" si="420"/>
        <v>0</v>
      </c>
      <c r="P1480" s="72">
        <f t="shared" si="421"/>
        <v>0</v>
      </c>
      <c r="Q1480" s="74">
        <f t="shared" si="422"/>
        <v>7</v>
      </c>
      <c r="R1480" s="72" t="str">
        <f t="shared" si="423"/>
        <v/>
      </c>
      <c r="S1480" s="72" t="str">
        <f t="shared" si="424"/>
        <v/>
      </c>
      <c r="AT1480" s="20">
        <f t="shared" si="416"/>
        <v>-13739.4</v>
      </c>
    </row>
    <row r="1481" spans="1:46" ht="45">
      <c r="A1481" s="54">
        <v>7029</v>
      </c>
      <c r="B1481" s="54" t="s">
        <v>340</v>
      </c>
      <c r="C1481" s="58" t="s">
        <v>2899</v>
      </c>
      <c r="D1481" s="79">
        <v>7</v>
      </c>
      <c r="E1481" s="79">
        <v>7</v>
      </c>
      <c r="F1481" s="80">
        <v>1068.5999999999999</v>
      </c>
      <c r="G1481" s="80">
        <v>152.66</v>
      </c>
      <c r="H1481" s="80">
        <v>1068.5999999999999</v>
      </c>
      <c r="I1481" s="80" t="s">
        <v>28</v>
      </c>
      <c r="J1481" s="80" t="s">
        <v>28</v>
      </c>
      <c r="K1481" s="80">
        <v>152.66</v>
      </c>
      <c r="L1481" s="73">
        <f t="shared" si="417"/>
        <v>152.66</v>
      </c>
      <c r="M1481" s="73">
        <f t="shared" si="418"/>
        <v>157.19</v>
      </c>
      <c r="N1481" s="72" t="str">
        <f t="shared" si="419"/>
        <v>0138</v>
      </c>
      <c r="O1481" s="74">
        <f t="shared" si="420"/>
        <v>0</v>
      </c>
      <c r="P1481" s="72">
        <f t="shared" si="421"/>
        <v>0</v>
      </c>
      <c r="Q1481" s="74">
        <f t="shared" si="422"/>
        <v>7</v>
      </c>
      <c r="R1481" s="72" t="str">
        <f t="shared" si="423"/>
        <v/>
      </c>
      <c r="S1481" s="72" t="str">
        <f t="shared" si="424"/>
        <v/>
      </c>
      <c r="AT1481" s="20">
        <f t="shared" si="416"/>
        <v>-13739.4</v>
      </c>
    </row>
    <row r="1482" spans="1:46" ht="45">
      <c r="A1482" s="54">
        <v>7029</v>
      </c>
      <c r="B1482" s="54" t="s">
        <v>346</v>
      </c>
      <c r="C1482" s="58" t="s">
        <v>2899</v>
      </c>
      <c r="D1482" s="79">
        <v>7</v>
      </c>
      <c r="E1482" s="79">
        <v>7</v>
      </c>
      <c r="F1482" s="80">
        <v>1068.5999999999999</v>
      </c>
      <c r="G1482" s="80">
        <v>152.66</v>
      </c>
      <c r="H1482" s="80">
        <v>1068.5999999999999</v>
      </c>
      <c r="I1482" s="80" t="s">
        <v>28</v>
      </c>
      <c r="J1482" s="80" t="s">
        <v>28</v>
      </c>
      <c r="K1482" s="80">
        <v>152.66</v>
      </c>
      <c r="L1482" s="73">
        <f t="shared" si="417"/>
        <v>152.66</v>
      </c>
      <c r="M1482" s="73">
        <f t="shared" si="418"/>
        <v>157.19</v>
      </c>
      <c r="N1482" s="72" t="str">
        <f t="shared" si="419"/>
        <v>0138</v>
      </c>
      <c r="O1482" s="74">
        <f t="shared" si="420"/>
        <v>0</v>
      </c>
      <c r="P1482" s="72">
        <f t="shared" si="421"/>
        <v>0</v>
      </c>
      <c r="Q1482" s="74">
        <f t="shared" si="422"/>
        <v>7</v>
      </c>
      <c r="R1482" s="72" t="str">
        <f t="shared" si="423"/>
        <v/>
      </c>
      <c r="S1482" s="72" t="str">
        <f t="shared" si="424"/>
        <v/>
      </c>
      <c r="AT1482" s="20">
        <f t="shared" si="416"/>
        <v>-13739.4</v>
      </c>
    </row>
    <row r="1483" spans="1:46" ht="45">
      <c r="A1483" s="54">
        <v>7029</v>
      </c>
      <c r="B1483" s="54" t="s">
        <v>348</v>
      </c>
      <c r="C1483" s="58" t="s">
        <v>2899</v>
      </c>
      <c r="D1483" s="79">
        <v>7</v>
      </c>
      <c r="E1483" s="79">
        <v>7</v>
      </c>
      <c r="F1483" s="80">
        <v>1068.5999999999999</v>
      </c>
      <c r="G1483" s="80">
        <v>152.66</v>
      </c>
      <c r="H1483" s="80">
        <v>1068.5999999999999</v>
      </c>
      <c r="I1483" s="80" t="s">
        <v>28</v>
      </c>
      <c r="J1483" s="80" t="s">
        <v>28</v>
      </c>
      <c r="K1483" s="80">
        <v>152.66</v>
      </c>
      <c r="L1483" s="73">
        <f t="shared" si="417"/>
        <v>152.66</v>
      </c>
      <c r="M1483" s="73">
        <f t="shared" si="418"/>
        <v>157.19</v>
      </c>
      <c r="N1483" s="72" t="str">
        <f t="shared" si="419"/>
        <v>0138</v>
      </c>
      <c r="O1483" s="74">
        <f t="shared" si="420"/>
        <v>0</v>
      </c>
      <c r="P1483" s="72">
        <f t="shared" si="421"/>
        <v>0</v>
      </c>
      <c r="Q1483" s="74">
        <f t="shared" si="422"/>
        <v>7</v>
      </c>
      <c r="R1483" s="72" t="str">
        <f t="shared" si="423"/>
        <v/>
      </c>
      <c r="S1483" s="72" t="str">
        <f t="shared" si="424"/>
        <v/>
      </c>
      <c r="AT1483" s="20">
        <f t="shared" ref="AT1483:AT1546" si="425">AS1483+(AI1483-90)*L1483</f>
        <v>-13739.4</v>
      </c>
    </row>
    <row r="1484" spans="1:46" ht="33.75">
      <c r="A1484" s="54">
        <v>7030</v>
      </c>
      <c r="B1484" s="54" t="s">
        <v>350</v>
      </c>
      <c r="C1484" s="58" t="s">
        <v>2900</v>
      </c>
      <c r="D1484" s="79">
        <v>7</v>
      </c>
      <c r="E1484" s="79">
        <v>7</v>
      </c>
      <c r="F1484" s="80">
        <v>1003.66</v>
      </c>
      <c r="G1484" s="80">
        <v>143.38</v>
      </c>
      <c r="H1484" s="80">
        <v>1003.66</v>
      </c>
      <c r="I1484" s="80" t="s">
        <v>28</v>
      </c>
      <c r="J1484" s="80" t="s">
        <v>28</v>
      </c>
      <c r="K1484" s="80">
        <v>143.38</v>
      </c>
      <c r="L1484" s="73">
        <f t="shared" si="417"/>
        <v>143.38</v>
      </c>
      <c r="M1484" s="73">
        <f t="shared" si="418"/>
        <v>157.19</v>
      </c>
      <c r="N1484" s="72" t="str">
        <f t="shared" si="419"/>
        <v>0138</v>
      </c>
      <c r="O1484" s="74">
        <f t="shared" si="420"/>
        <v>0</v>
      </c>
      <c r="P1484" s="72">
        <f t="shared" si="421"/>
        <v>0</v>
      </c>
      <c r="Q1484" s="74">
        <f t="shared" si="422"/>
        <v>7</v>
      </c>
      <c r="R1484" s="72" t="str">
        <f t="shared" si="423"/>
        <v/>
      </c>
      <c r="S1484" s="72" t="str">
        <f t="shared" si="424"/>
        <v/>
      </c>
      <c r="AT1484" s="20">
        <f t="shared" si="425"/>
        <v>-12904.199999999999</v>
      </c>
    </row>
    <row r="1485" spans="1:46" ht="33.75">
      <c r="A1485" s="54">
        <v>7030</v>
      </c>
      <c r="B1485" s="54" t="s">
        <v>356</v>
      </c>
      <c r="C1485" s="58" t="s">
        <v>2900</v>
      </c>
      <c r="D1485" s="79">
        <v>7</v>
      </c>
      <c r="E1485" s="79">
        <v>7</v>
      </c>
      <c r="F1485" s="80">
        <v>1003.66</v>
      </c>
      <c r="G1485" s="80">
        <v>143.38</v>
      </c>
      <c r="H1485" s="80">
        <v>1003.66</v>
      </c>
      <c r="I1485" s="80" t="s">
        <v>28</v>
      </c>
      <c r="J1485" s="80" t="s">
        <v>28</v>
      </c>
      <c r="K1485" s="80">
        <v>143.38</v>
      </c>
      <c r="L1485" s="73">
        <f t="shared" si="417"/>
        <v>143.38</v>
      </c>
      <c r="M1485" s="73">
        <f t="shared" si="418"/>
        <v>157.19</v>
      </c>
      <c r="N1485" s="72" t="str">
        <f t="shared" si="419"/>
        <v>0138</v>
      </c>
      <c r="O1485" s="74">
        <f t="shared" si="420"/>
        <v>0</v>
      </c>
      <c r="P1485" s="72">
        <f t="shared" si="421"/>
        <v>0</v>
      </c>
      <c r="Q1485" s="74">
        <f t="shared" si="422"/>
        <v>7</v>
      </c>
      <c r="R1485" s="72" t="str">
        <f t="shared" si="423"/>
        <v/>
      </c>
      <c r="S1485" s="72" t="str">
        <f t="shared" si="424"/>
        <v/>
      </c>
      <c r="AT1485" s="20">
        <f t="shared" si="425"/>
        <v>-12904.199999999999</v>
      </c>
    </row>
    <row r="1486" spans="1:46" ht="33.75">
      <c r="A1486" s="54">
        <v>7030</v>
      </c>
      <c r="B1486" s="54" t="s">
        <v>358</v>
      </c>
      <c r="C1486" s="58" t="s">
        <v>2900</v>
      </c>
      <c r="D1486" s="79">
        <v>7</v>
      </c>
      <c r="E1486" s="79">
        <v>7</v>
      </c>
      <c r="F1486" s="80">
        <v>1003.66</v>
      </c>
      <c r="G1486" s="80">
        <v>143.38</v>
      </c>
      <c r="H1486" s="80">
        <v>1003.66</v>
      </c>
      <c r="I1486" s="80" t="s">
        <v>28</v>
      </c>
      <c r="J1486" s="80" t="s">
        <v>28</v>
      </c>
      <c r="K1486" s="80">
        <v>143.38</v>
      </c>
      <c r="L1486" s="73">
        <f t="shared" si="417"/>
        <v>143.38</v>
      </c>
      <c r="M1486" s="73">
        <f t="shared" si="418"/>
        <v>157.19</v>
      </c>
      <c r="N1486" s="72" t="str">
        <f t="shared" si="419"/>
        <v>0138</v>
      </c>
      <c r="O1486" s="74">
        <f t="shared" si="420"/>
        <v>0</v>
      </c>
      <c r="P1486" s="72">
        <f t="shared" si="421"/>
        <v>0</v>
      </c>
      <c r="Q1486" s="74">
        <f t="shared" si="422"/>
        <v>7</v>
      </c>
      <c r="R1486" s="72" t="str">
        <f t="shared" si="423"/>
        <v/>
      </c>
      <c r="S1486" s="72" t="str">
        <f t="shared" si="424"/>
        <v/>
      </c>
      <c r="AT1486" s="20">
        <f t="shared" si="425"/>
        <v>-12904.199999999999</v>
      </c>
    </row>
    <row r="1487" spans="1:46" ht="33.75">
      <c r="A1487" s="54">
        <v>7030</v>
      </c>
      <c r="B1487" s="54" t="s">
        <v>354</v>
      </c>
      <c r="C1487" s="58" t="s">
        <v>2900</v>
      </c>
      <c r="D1487" s="79">
        <v>7</v>
      </c>
      <c r="E1487" s="79">
        <v>7</v>
      </c>
      <c r="F1487" s="80">
        <v>1003.66</v>
      </c>
      <c r="G1487" s="80">
        <v>143.38</v>
      </c>
      <c r="H1487" s="80">
        <v>1003.66</v>
      </c>
      <c r="I1487" s="80" t="s">
        <v>28</v>
      </c>
      <c r="J1487" s="80" t="s">
        <v>28</v>
      </c>
      <c r="K1487" s="80">
        <v>143.38</v>
      </c>
      <c r="L1487" s="73">
        <f t="shared" si="417"/>
        <v>143.38</v>
      </c>
      <c r="M1487" s="73">
        <f t="shared" si="418"/>
        <v>157.19</v>
      </c>
      <c r="N1487" s="72" t="str">
        <f t="shared" si="419"/>
        <v>0138</v>
      </c>
      <c r="O1487" s="74">
        <f t="shared" si="420"/>
        <v>0</v>
      </c>
      <c r="P1487" s="72">
        <f t="shared" si="421"/>
        <v>0</v>
      </c>
      <c r="Q1487" s="74">
        <f t="shared" si="422"/>
        <v>7</v>
      </c>
      <c r="R1487" s="72" t="str">
        <f t="shared" si="423"/>
        <v/>
      </c>
      <c r="S1487" s="72" t="str">
        <f t="shared" si="424"/>
        <v/>
      </c>
      <c r="AT1487" s="20">
        <f t="shared" si="425"/>
        <v>-12904.199999999999</v>
      </c>
    </row>
    <row r="1488" spans="1:46" ht="33.75">
      <c r="A1488" s="54">
        <v>7030</v>
      </c>
      <c r="B1488" s="54" t="s">
        <v>360</v>
      </c>
      <c r="C1488" s="58" t="s">
        <v>2900</v>
      </c>
      <c r="D1488" s="79">
        <v>7</v>
      </c>
      <c r="E1488" s="79">
        <v>7</v>
      </c>
      <c r="F1488" s="80">
        <v>1003.66</v>
      </c>
      <c r="G1488" s="80">
        <v>143.38</v>
      </c>
      <c r="H1488" s="80">
        <v>1003.66</v>
      </c>
      <c r="I1488" s="80" t="s">
        <v>28</v>
      </c>
      <c r="J1488" s="80" t="s">
        <v>28</v>
      </c>
      <c r="K1488" s="80">
        <v>143.38</v>
      </c>
      <c r="L1488" s="73">
        <f t="shared" si="417"/>
        <v>143.38</v>
      </c>
      <c r="M1488" s="73">
        <f t="shared" si="418"/>
        <v>157.19</v>
      </c>
      <c r="N1488" s="72" t="str">
        <f t="shared" si="419"/>
        <v>0138</v>
      </c>
      <c r="O1488" s="74">
        <f t="shared" si="420"/>
        <v>0</v>
      </c>
      <c r="P1488" s="72">
        <f t="shared" si="421"/>
        <v>0</v>
      </c>
      <c r="Q1488" s="74">
        <f t="shared" si="422"/>
        <v>7</v>
      </c>
      <c r="R1488" s="72" t="str">
        <f t="shared" si="423"/>
        <v/>
      </c>
      <c r="S1488" s="72" t="str">
        <f t="shared" si="424"/>
        <v/>
      </c>
      <c r="AT1488" s="20">
        <f t="shared" si="425"/>
        <v>-12904.199999999999</v>
      </c>
    </row>
    <row r="1489" spans="1:46" ht="33.75">
      <c r="A1489" s="54">
        <v>7030</v>
      </c>
      <c r="B1489" s="54" t="s">
        <v>352</v>
      </c>
      <c r="C1489" s="58" t="s">
        <v>2900</v>
      </c>
      <c r="D1489" s="79">
        <v>7</v>
      </c>
      <c r="E1489" s="79">
        <v>7</v>
      </c>
      <c r="F1489" s="80">
        <v>1003.66</v>
      </c>
      <c r="G1489" s="80">
        <v>143.38</v>
      </c>
      <c r="H1489" s="80">
        <v>1003.66</v>
      </c>
      <c r="I1489" s="80" t="s">
        <v>28</v>
      </c>
      <c r="J1489" s="80" t="s">
        <v>28</v>
      </c>
      <c r="K1489" s="80">
        <v>143.38</v>
      </c>
      <c r="L1489" s="73">
        <f t="shared" si="417"/>
        <v>143.38</v>
      </c>
      <c r="M1489" s="73">
        <f t="shared" si="418"/>
        <v>157.19</v>
      </c>
      <c r="N1489" s="72" t="str">
        <f t="shared" si="419"/>
        <v>0138</v>
      </c>
      <c r="O1489" s="74">
        <f t="shared" si="420"/>
        <v>0</v>
      </c>
      <c r="P1489" s="72">
        <f t="shared" si="421"/>
        <v>0</v>
      </c>
      <c r="Q1489" s="74">
        <f t="shared" si="422"/>
        <v>7</v>
      </c>
      <c r="R1489" s="72" t="str">
        <f t="shared" si="423"/>
        <v/>
      </c>
      <c r="S1489" s="72" t="str">
        <f t="shared" si="424"/>
        <v/>
      </c>
      <c r="AT1489" s="20">
        <f t="shared" si="425"/>
        <v>-12904.199999999999</v>
      </c>
    </row>
    <row r="1490" spans="1:46" ht="33.75">
      <c r="A1490" s="54">
        <v>7031</v>
      </c>
      <c r="B1490" s="54" t="s">
        <v>372</v>
      </c>
      <c r="C1490" s="58" t="s">
        <v>2901</v>
      </c>
      <c r="D1490" s="79">
        <v>7</v>
      </c>
      <c r="E1490" s="79">
        <v>7</v>
      </c>
      <c r="F1490" s="80">
        <v>857.69</v>
      </c>
      <c r="G1490" s="80">
        <v>122.53</v>
      </c>
      <c r="H1490" s="80">
        <v>857.69</v>
      </c>
      <c r="I1490" s="80" t="s">
        <v>28</v>
      </c>
      <c r="J1490" s="80" t="s">
        <v>28</v>
      </c>
      <c r="K1490" s="80">
        <v>122.53</v>
      </c>
      <c r="L1490" s="73">
        <f t="shared" si="417"/>
        <v>122.53</v>
      </c>
      <c r="M1490" s="73">
        <f t="shared" si="418"/>
        <v>160.51</v>
      </c>
      <c r="N1490" s="72" t="str">
        <f t="shared" si="419"/>
        <v>0139</v>
      </c>
      <c r="O1490" s="74">
        <f t="shared" si="420"/>
        <v>0</v>
      </c>
      <c r="P1490" s="72">
        <f t="shared" si="421"/>
        <v>0</v>
      </c>
      <c r="Q1490" s="74">
        <f t="shared" si="422"/>
        <v>7</v>
      </c>
      <c r="R1490" s="72" t="str">
        <f t="shared" si="423"/>
        <v/>
      </c>
      <c r="S1490" s="72" t="str">
        <f t="shared" si="424"/>
        <v/>
      </c>
      <c r="AT1490" s="20">
        <f t="shared" si="425"/>
        <v>-11027.7</v>
      </c>
    </row>
    <row r="1491" spans="1:46" ht="33.75">
      <c r="A1491" s="54">
        <v>7031</v>
      </c>
      <c r="B1491" s="54" t="s">
        <v>366</v>
      </c>
      <c r="C1491" s="58" t="s">
        <v>2901</v>
      </c>
      <c r="D1491" s="79">
        <v>7</v>
      </c>
      <c r="E1491" s="79">
        <v>7</v>
      </c>
      <c r="F1491" s="80">
        <v>857.69</v>
      </c>
      <c r="G1491" s="80">
        <v>122.53</v>
      </c>
      <c r="H1491" s="80">
        <v>857.69</v>
      </c>
      <c r="I1491" s="80" t="s">
        <v>28</v>
      </c>
      <c r="J1491" s="80" t="s">
        <v>28</v>
      </c>
      <c r="K1491" s="80">
        <v>122.53</v>
      </c>
      <c r="L1491" s="73">
        <f t="shared" si="417"/>
        <v>122.53</v>
      </c>
      <c r="M1491" s="73">
        <f t="shared" si="418"/>
        <v>160.51</v>
      </c>
      <c r="N1491" s="72" t="str">
        <f t="shared" si="419"/>
        <v>0139</v>
      </c>
      <c r="O1491" s="74">
        <f t="shared" si="420"/>
        <v>0</v>
      </c>
      <c r="P1491" s="72">
        <f t="shared" si="421"/>
        <v>0</v>
      </c>
      <c r="Q1491" s="74">
        <f t="shared" si="422"/>
        <v>7</v>
      </c>
      <c r="R1491" s="72" t="str">
        <f t="shared" si="423"/>
        <v/>
      </c>
      <c r="S1491" s="72" t="str">
        <f t="shared" si="424"/>
        <v/>
      </c>
      <c r="AT1491" s="20">
        <f t="shared" si="425"/>
        <v>-11027.7</v>
      </c>
    </row>
    <row r="1492" spans="1:46" ht="33.75">
      <c r="A1492" s="54">
        <v>7031</v>
      </c>
      <c r="B1492" s="54" t="s">
        <v>364</v>
      </c>
      <c r="C1492" s="58" t="s">
        <v>2901</v>
      </c>
      <c r="D1492" s="79">
        <v>7</v>
      </c>
      <c r="E1492" s="79">
        <v>7</v>
      </c>
      <c r="F1492" s="80">
        <v>857.69</v>
      </c>
      <c r="G1492" s="80">
        <v>122.53</v>
      </c>
      <c r="H1492" s="80">
        <v>857.69</v>
      </c>
      <c r="I1492" s="80" t="s">
        <v>28</v>
      </c>
      <c r="J1492" s="80" t="s">
        <v>28</v>
      </c>
      <c r="K1492" s="80">
        <v>122.53</v>
      </c>
      <c r="L1492" s="73">
        <f t="shared" si="417"/>
        <v>122.53</v>
      </c>
      <c r="M1492" s="73">
        <f t="shared" si="418"/>
        <v>160.51</v>
      </c>
      <c r="N1492" s="72" t="str">
        <f t="shared" si="419"/>
        <v>0139</v>
      </c>
      <c r="O1492" s="74">
        <f t="shared" si="420"/>
        <v>0</v>
      </c>
      <c r="P1492" s="72">
        <f t="shared" si="421"/>
        <v>0</v>
      </c>
      <c r="Q1492" s="74">
        <f t="shared" si="422"/>
        <v>7</v>
      </c>
      <c r="R1492" s="72" t="str">
        <f t="shared" si="423"/>
        <v/>
      </c>
      <c r="S1492" s="72" t="str">
        <f t="shared" si="424"/>
        <v/>
      </c>
      <c r="AT1492" s="20">
        <f t="shared" si="425"/>
        <v>-11027.7</v>
      </c>
    </row>
    <row r="1493" spans="1:46" ht="33.75">
      <c r="A1493" s="54">
        <v>7031</v>
      </c>
      <c r="B1493" s="54" t="s">
        <v>370</v>
      </c>
      <c r="C1493" s="58" t="s">
        <v>2901</v>
      </c>
      <c r="D1493" s="79">
        <v>7</v>
      </c>
      <c r="E1493" s="79">
        <v>7</v>
      </c>
      <c r="F1493" s="80">
        <v>857.69</v>
      </c>
      <c r="G1493" s="80">
        <v>122.53</v>
      </c>
      <c r="H1493" s="80">
        <v>857.69</v>
      </c>
      <c r="I1493" s="80" t="s">
        <v>28</v>
      </c>
      <c r="J1493" s="80" t="s">
        <v>28</v>
      </c>
      <c r="K1493" s="80">
        <v>122.53</v>
      </c>
      <c r="L1493" s="73">
        <f t="shared" si="417"/>
        <v>122.53</v>
      </c>
      <c r="M1493" s="73">
        <f t="shared" si="418"/>
        <v>160.51</v>
      </c>
      <c r="N1493" s="72" t="str">
        <f t="shared" si="419"/>
        <v>0139</v>
      </c>
      <c r="O1493" s="74">
        <f t="shared" si="420"/>
        <v>0</v>
      </c>
      <c r="P1493" s="72">
        <f t="shared" si="421"/>
        <v>0</v>
      </c>
      <c r="Q1493" s="74">
        <f t="shared" si="422"/>
        <v>7</v>
      </c>
      <c r="R1493" s="72" t="str">
        <f t="shared" si="423"/>
        <v/>
      </c>
      <c r="S1493" s="72" t="str">
        <f t="shared" si="424"/>
        <v/>
      </c>
      <c r="AT1493" s="20">
        <f t="shared" si="425"/>
        <v>-11027.7</v>
      </c>
    </row>
    <row r="1494" spans="1:46" ht="33.75">
      <c r="A1494" s="54">
        <v>7031</v>
      </c>
      <c r="B1494" s="54" t="s">
        <v>368</v>
      </c>
      <c r="C1494" s="58" t="s">
        <v>2901</v>
      </c>
      <c r="D1494" s="79">
        <v>7</v>
      </c>
      <c r="E1494" s="79">
        <v>7</v>
      </c>
      <c r="F1494" s="80">
        <v>857.69</v>
      </c>
      <c r="G1494" s="80">
        <v>122.53</v>
      </c>
      <c r="H1494" s="80">
        <v>857.69</v>
      </c>
      <c r="I1494" s="80" t="s">
        <v>28</v>
      </c>
      <c r="J1494" s="80" t="s">
        <v>28</v>
      </c>
      <c r="K1494" s="80">
        <v>122.53</v>
      </c>
      <c r="L1494" s="73">
        <f t="shared" si="417"/>
        <v>122.53</v>
      </c>
      <c r="M1494" s="73">
        <f t="shared" si="418"/>
        <v>160.51</v>
      </c>
      <c r="N1494" s="72" t="str">
        <f t="shared" si="419"/>
        <v>0139</v>
      </c>
      <c r="O1494" s="74">
        <f t="shared" si="420"/>
        <v>0</v>
      </c>
      <c r="P1494" s="72">
        <f t="shared" si="421"/>
        <v>0</v>
      </c>
      <c r="Q1494" s="74">
        <f t="shared" si="422"/>
        <v>7</v>
      </c>
      <c r="R1494" s="72" t="str">
        <f t="shared" si="423"/>
        <v/>
      </c>
      <c r="S1494" s="72" t="str">
        <f t="shared" si="424"/>
        <v/>
      </c>
      <c r="AT1494" s="20">
        <f t="shared" si="425"/>
        <v>-11027.7</v>
      </c>
    </row>
    <row r="1495" spans="1:46" ht="33.75">
      <c r="A1495" s="54">
        <v>7031</v>
      </c>
      <c r="B1495" s="54" t="s">
        <v>374</v>
      </c>
      <c r="C1495" s="58" t="s">
        <v>2901</v>
      </c>
      <c r="D1495" s="79">
        <v>7</v>
      </c>
      <c r="E1495" s="79">
        <v>7</v>
      </c>
      <c r="F1495" s="80">
        <v>857.69</v>
      </c>
      <c r="G1495" s="80">
        <v>122.53</v>
      </c>
      <c r="H1495" s="80">
        <v>857.69</v>
      </c>
      <c r="I1495" s="80" t="s">
        <v>28</v>
      </c>
      <c r="J1495" s="80" t="s">
        <v>28</v>
      </c>
      <c r="K1495" s="80">
        <v>122.53</v>
      </c>
      <c r="L1495" s="73">
        <f t="shared" si="417"/>
        <v>122.53</v>
      </c>
      <c r="M1495" s="73">
        <f t="shared" si="418"/>
        <v>160.51</v>
      </c>
      <c r="N1495" s="72" t="str">
        <f t="shared" si="419"/>
        <v>0139</v>
      </c>
      <c r="O1495" s="74">
        <f t="shared" si="420"/>
        <v>0</v>
      </c>
      <c r="P1495" s="72">
        <f t="shared" si="421"/>
        <v>0</v>
      </c>
      <c r="Q1495" s="74">
        <f t="shared" si="422"/>
        <v>7</v>
      </c>
      <c r="R1495" s="72" t="str">
        <f t="shared" si="423"/>
        <v/>
      </c>
      <c r="S1495" s="72" t="str">
        <f t="shared" si="424"/>
        <v/>
      </c>
      <c r="AT1495" s="20">
        <f t="shared" si="425"/>
        <v>-11027.7</v>
      </c>
    </row>
    <row r="1496" spans="1:46" ht="33.75">
      <c r="A1496" s="54">
        <v>7032</v>
      </c>
      <c r="B1496" s="54" t="s">
        <v>388</v>
      </c>
      <c r="C1496" s="58" t="s">
        <v>2902</v>
      </c>
      <c r="D1496" s="79">
        <v>7</v>
      </c>
      <c r="E1496" s="79">
        <v>7</v>
      </c>
      <c r="F1496" s="80">
        <v>5632.27</v>
      </c>
      <c r="G1496" s="80">
        <v>804.61</v>
      </c>
      <c r="H1496" s="80">
        <v>5632.27</v>
      </c>
      <c r="I1496" s="80" t="s">
        <v>28</v>
      </c>
      <c r="J1496" s="80" t="s">
        <v>28</v>
      </c>
      <c r="K1496" s="80">
        <v>804.61</v>
      </c>
      <c r="L1496" s="73">
        <f t="shared" si="417"/>
        <v>804.61</v>
      </c>
      <c r="M1496" s="73">
        <f t="shared" si="418"/>
        <v>154.55000000000001</v>
      </c>
      <c r="N1496" s="72" t="str">
        <f t="shared" si="419"/>
        <v>0145</v>
      </c>
      <c r="O1496" s="74">
        <f t="shared" si="420"/>
        <v>0</v>
      </c>
      <c r="P1496" s="72">
        <f t="shared" si="421"/>
        <v>0</v>
      </c>
      <c r="Q1496" s="74">
        <f t="shared" si="422"/>
        <v>7</v>
      </c>
      <c r="R1496" s="72" t="str">
        <f t="shared" si="423"/>
        <v/>
      </c>
      <c r="S1496" s="72" t="str">
        <f t="shared" si="424"/>
        <v/>
      </c>
      <c r="AT1496" s="20">
        <f t="shared" si="425"/>
        <v>-72414.899999999994</v>
      </c>
    </row>
    <row r="1497" spans="1:46" ht="33.75">
      <c r="A1497" s="54">
        <v>7032</v>
      </c>
      <c r="B1497" s="54" t="s">
        <v>384</v>
      </c>
      <c r="C1497" s="58" t="s">
        <v>2902</v>
      </c>
      <c r="D1497" s="79">
        <v>7</v>
      </c>
      <c r="E1497" s="79">
        <v>7</v>
      </c>
      <c r="F1497" s="80">
        <v>5632.27</v>
      </c>
      <c r="G1497" s="80">
        <v>804.61</v>
      </c>
      <c r="H1497" s="80">
        <v>5632.27</v>
      </c>
      <c r="I1497" s="80" t="s">
        <v>28</v>
      </c>
      <c r="J1497" s="80" t="s">
        <v>28</v>
      </c>
      <c r="K1497" s="80">
        <v>804.61</v>
      </c>
      <c r="L1497" s="73">
        <f t="shared" si="417"/>
        <v>804.61</v>
      </c>
      <c r="M1497" s="73">
        <f t="shared" si="418"/>
        <v>154.55000000000001</v>
      </c>
      <c r="N1497" s="72" t="str">
        <f t="shared" si="419"/>
        <v>0145</v>
      </c>
      <c r="O1497" s="74">
        <f t="shared" si="420"/>
        <v>0</v>
      </c>
      <c r="P1497" s="72">
        <f t="shared" si="421"/>
        <v>0</v>
      </c>
      <c r="Q1497" s="74">
        <f t="shared" si="422"/>
        <v>7</v>
      </c>
      <c r="R1497" s="72" t="str">
        <f t="shared" si="423"/>
        <v/>
      </c>
      <c r="S1497" s="72" t="str">
        <f t="shared" si="424"/>
        <v/>
      </c>
      <c r="AT1497" s="20">
        <f t="shared" si="425"/>
        <v>-72414.899999999994</v>
      </c>
    </row>
    <row r="1498" spans="1:46" ht="33.75">
      <c r="A1498" s="54">
        <v>7032</v>
      </c>
      <c r="B1498" s="54" t="s">
        <v>390</v>
      </c>
      <c r="C1498" s="58" t="s">
        <v>2902</v>
      </c>
      <c r="D1498" s="79">
        <v>7</v>
      </c>
      <c r="E1498" s="79">
        <v>7</v>
      </c>
      <c r="F1498" s="80">
        <v>5632.27</v>
      </c>
      <c r="G1498" s="80">
        <v>804.61</v>
      </c>
      <c r="H1498" s="80">
        <v>5632.27</v>
      </c>
      <c r="I1498" s="80" t="s">
        <v>28</v>
      </c>
      <c r="J1498" s="80" t="s">
        <v>28</v>
      </c>
      <c r="K1498" s="80">
        <v>804.61</v>
      </c>
      <c r="L1498" s="73">
        <f t="shared" si="417"/>
        <v>804.61</v>
      </c>
      <c r="M1498" s="73">
        <f t="shared" si="418"/>
        <v>154.55000000000001</v>
      </c>
      <c r="N1498" s="72" t="str">
        <f t="shared" si="419"/>
        <v>0145</v>
      </c>
      <c r="O1498" s="74">
        <f t="shared" si="420"/>
        <v>0</v>
      </c>
      <c r="P1498" s="72">
        <f t="shared" si="421"/>
        <v>0</v>
      </c>
      <c r="Q1498" s="74">
        <f t="shared" si="422"/>
        <v>7</v>
      </c>
      <c r="R1498" s="72" t="str">
        <f t="shared" si="423"/>
        <v/>
      </c>
      <c r="S1498" s="72" t="str">
        <f t="shared" si="424"/>
        <v/>
      </c>
      <c r="AT1498" s="20">
        <f t="shared" si="425"/>
        <v>-72414.899999999994</v>
      </c>
    </row>
    <row r="1499" spans="1:46" ht="33.75">
      <c r="A1499" s="54">
        <v>7032</v>
      </c>
      <c r="B1499" s="54" t="s">
        <v>386</v>
      </c>
      <c r="C1499" s="58" t="s">
        <v>2902</v>
      </c>
      <c r="D1499" s="79">
        <v>7</v>
      </c>
      <c r="E1499" s="79">
        <v>7</v>
      </c>
      <c r="F1499" s="80">
        <v>5632.27</v>
      </c>
      <c r="G1499" s="80">
        <v>804.61</v>
      </c>
      <c r="H1499" s="80">
        <v>5632.27</v>
      </c>
      <c r="I1499" s="80" t="s">
        <v>28</v>
      </c>
      <c r="J1499" s="80" t="s">
        <v>28</v>
      </c>
      <c r="K1499" s="80">
        <v>804.61</v>
      </c>
      <c r="L1499" s="73">
        <f t="shared" si="417"/>
        <v>804.61</v>
      </c>
      <c r="M1499" s="73">
        <f t="shared" si="418"/>
        <v>154.55000000000001</v>
      </c>
      <c r="N1499" s="72" t="str">
        <f t="shared" si="419"/>
        <v>0145</v>
      </c>
      <c r="O1499" s="74">
        <f t="shared" si="420"/>
        <v>0</v>
      </c>
      <c r="P1499" s="72">
        <f t="shared" si="421"/>
        <v>0</v>
      </c>
      <c r="Q1499" s="74">
        <f t="shared" si="422"/>
        <v>7</v>
      </c>
      <c r="R1499" s="72" t="str">
        <f t="shared" si="423"/>
        <v/>
      </c>
      <c r="S1499" s="72" t="str">
        <f t="shared" si="424"/>
        <v/>
      </c>
      <c r="AT1499" s="20">
        <f t="shared" si="425"/>
        <v>-72414.899999999994</v>
      </c>
    </row>
    <row r="1500" spans="1:46" ht="33.75">
      <c r="A1500" s="54">
        <v>7033</v>
      </c>
      <c r="B1500" s="54" t="s">
        <v>396</v>
      </c>
      <c r="C1500" s="58" t="s">
        <v>2903</v>
      </c>
      <c r="D1500" s="79">
        <v>7</v>
      </c>
      <c r="E1500" s="79">
        <v>7</v>
      </c>
      <c r="F1500" s="80">
        <v>916.03</v>
      </c>
      <c r="G1500" s="80">
        <v>130.86000000000001</v>
      </c>
      <c r="H1500" s="80">
        <v>916.03</v>
      </c>
      <c r="I1500" s="80" t="s">
        <v>28</v>
      </c>
      <c r="J1500" s="80" t="s">
        <v>28</v>
      </c>
      <c r="K1500" s="80">
        <v>130.86000000000001</v>
      </c>
      <c r="L1500" s="73">
        <f t="shared" si="417"/>
        <v>130.86000000000001</v>
      </c>
      <c r="M1500" s="73">
        <f t="shared" si="418"/>
        <v>154.55000000000001</v>
      </c>
      <c r="N1500" s="72" t="str">
        <f t="shared" si="419"/>
        <v>0145</v>
      </c>
      <c r="O1500" s="74">
        <f t="shared" si="420"/>
        <v>0</v>
      </c>
      <c r="P1500" s="72">
        <f t="shared" si="421"/>
        <v>0</v>
      </c>
      <c r="Q1500" s="74">
        <f t="shared" si="422"/>
        <v>7</v>
      </c>
      <c r="R1500" s="72" t="str">
        <f t="shared" si="423"/>
        <v/>
      </c>
      <c r="S1500" s="72" t="str">
        <f t="shared" si="424"/>
        <v/>
      </c>
      <c r="AT1500" s="20">
        <f t="shared" si="425"/>
        <v>-11777.400000000001</v>
      </c>
    </row>
    <row r="1501" spans="1:46" ht="33.75">
      <c r="A1501" s="54">
        <v>7033</v>
      </c>
      <c r="B1501" s="54" t="s">
        <v>398</v>
      </c>
      <c r="C1501" s="58" t="s">
        <v>2903</v>
      </c>
      <c r="D1501" s="79">
        <v>7</v>
      </c>
      <c r="E1501" s="79">
        <v>7</v>
      </c>
      <c r="F1501" s="80">
        <v>916.03</v>
      </c>
      <c r="G1501" s="80">
        <v>130.86000000000001</v>
      </c>
      <c r="H1501" s="80">
        <v>916.03</v>
      </c>
      <c r="I1501" s="80" t="s">
        <v>28</v>
      </c>
      <c r="J1501" s="80" t="s">
        <v>28</v>
      </c>
      <c r="K1501" s="80">
        <v>130.86000000000001</v>
      </c>
      <c r="L1501" s="73">
        <f t="shared" si="417"/>
        <v>130.86000000000001</v>
      </c>
      <c r="M1501" s="73">
        <f t="shared" si="418"/>
        <v>154.55000000000001</v>
      </c>
      <c r="N1501" s="72" t="str">
        <f t="shared" si="419"/>
        <v>0145</v>
      </c>
      <c r="O1501" s="74">
        <f t="shared" si="420"/>
        <v>0</v>
      </c>
      <c r="P1501" s="72">
        <f t="shared" si="421"/>
        <v>0</v>
      </c>
      <c r="Q1501" s="74">
        <f t="shared" si="422"/>
        <v>7</v>
      </c>
      <c r="R1501" s="72" t="str">
        <f t="shared" si="423"/>
        <v/>
      </c>
      <c r="S1501" s="72" t="str">
        <f t="shared" si="424"/>
        <v/>
      </c>
      <c r="AT1501" s="20">
        <f t="shared" si="425"/>
        <v>-11777.400000000001</v>
      </c>
    </row>
    <row r="1502" spans="1:46" ht="33.75">
      <c r="A1502" s="54">
        <v>7033</v>
      </c>
      <c r="B1502" s="54" t="s">
        <v>400</v>
      </c>
      <c r="C1502" s="58" t="s">
        <v>2903</v>
      </c>
      <c r="D1502" s="79">
        <v>7</v>
      </c>
      <c r="E1502" s="79">
        <v>7</v>
      </c>
      <c r="F1502" s="80">
        <v>916.03</v>
      </c>
      <c r="G1502" s="80">
        <v>130.86000000000001</v>
      </c>
      <c r="H1502" s="80">
        <v>916.03</v>
      </c>
      <c r="I1502" s="80" t="s">
        <v>28</v>
      </c>
      <c r="J1502" s="80" t="s">
        <v>28</v>
      </c>
      <c r="K1502" s="80">
        <v>130.86000000000001</v>
      </c>
      <c r="L1502" s="73">
        <f t="shared" si="417"/>
        <v>130.86000000000001</v>
      </c>
      <c r="M1502" s="73">
        <f t="shared" si="418"/>
        <v>154.55000000000001</v>
      </c>
      <c r="N1502" s="72" t="str">
        <f t="shared" si="419"/>
        <v>0145</v>
      </c>
      <c r="O1502" s="74">
        <f t="shared" si="420"/>
        <v>0</v>
      </c>
      <c r="P1502" s="72">
        <f t="shared" si="421"/>
        <v>0</v>
      </c>
      <c r="Q1502" s="74">
        <f t="shared" si="422"/>
        <v>7</v>
      </c>
      <c r="R1502" s="72" t="str">
        <f t="shared" si="423"/>
        <v/>
      </c>
      <c r="S1502" s="72" t="str">
        <f t="shared" si="424"/>
        <v/>
      </c>
      <c r="AT1502" s="20">
        <f t="shared" si="425"/>
        <v>-11777.400000000001</v>
      </c>
    </row>
    <row r="1503" spans="1:46" ht="33.75">
      <c r="A1503" s="54">
        <v>7033</v>
      </c>
      <c r="B1503" s="54" t="s">
        <v>392</v>
      </c>
      <c r="C1503" s="58" t="s">
        <v>2903</v>
      </c>
      <c r="D1503" s="79">
        <v>7</v>
      </c>
      <c r="E1503" s="79">
        <v>7</v>
      </c>
      <c r="F1503" s="80">
        <v>916.03</v>
      </c>
      <c r="G1503" s="80">
        <v>130.86000000000001</v>
      </c>
      <c r="H1503" s="80">
        <v>916.03</v>
      </c>
      <c r="I1503" s="80" t="s">
        <v>28</v>
      </c>
      <c r="J1503" s="80" t="s">
        <v>28</v>
      </c>
      <c r="K1503" s="80">
        <v>130.86000000000001</v>
      </c>
      <c r="L1503" s="73">
        <f t="shared" si="417"/>
        <v>130.86000000000001</v>
      </c>
      <c r="M1503" s="73">
        <f t="shared" si="418"/>
        <v>154.55000000000001</v>
      </c>
      <c r="N1503" s="72" t="str">
        <f t="shared" si="419"/>
        <v>0145</v>
      </c>
      <c r="O1503" s="74">
        <f t="shared" si="420"/>
        <v>0</v>
      </c>
      <c r="P1503" s="72">
        <f t="shared" si="421"/>
        <v>0</v>
      </c>
      <c r="Q1503" s="74">
        <f t="shared" si="422"/>
        <v>7</v>
      </c>
      <c r="R1503" s="72" t="str">
        <f t="shared" si="423"/>
        <v/>
      </c>
      <c r="S1503" s="72" t="str">
        <f t="shared" si="424"/>
        <v/>
      </c>
      <c r="AT1503" s="20">
        <f t="shared" si="425"/>
        <v>-11777.400000000001</v>
      </c>
    </row>
    <row r="1504" spans="1:46" ht="33.75">
      <c r="A1504" s="54">
        <v>7033</v>
      </c>
      <c r="B1504" s="54" t="s">
        <v>394</v>
      </c>
      <c r="C1504" s="58" t="s">
        <v>2903</v>
      </c>
      <c r="D1504" s="79">
        <v>7</v>
      </c>
      <c r="E1504" s="79">
        <v>7</v>
      </c>
      <c r="F1504" s="80">
        <v>916.03</v>
      </c>
      <c r="G1504" s="80">
        <v>130.86000000000001</v>
      </c>
      <c r="H1504" s="80">
        <v>916.03</v>
      </c>
      <c r="I1504" s="80" t="s">
        <v>28</v>
      </c>
      <c r="J1504" s="80" t="s">
        <v>28</v>
      </c>
      <c r="K1504" s="80">
        <v>130.86000000000001</v>
      </c>
      <c r="L1504" s="73">
        <f t="shared" si="417"/>
        <v>130.86000000000001</v>
      </c>
      <c r="M1504" s="73">
        <f t="shared" si="418"/>
        <v>154.55000000000001</v>
      </c>
      <c r="N1504" s="72" t="str">
        <f t="shared" si="419"/>
        <v>0145</v>
      </c>
      <c r="O1504" s="74">
        <f t="shared" si="420"/>
        <v>0</v>
      </c>
      <c r="P1504" s="72">
        <f t="shared" si="421"/>
        <v>0</v>
      </c>
      <c r="Q1504" s="74">
        <f t="shared" si="422"/>
        <v>7</v>
      </c>
      <c r="R1504" s="72" t="str">
        <f t="shared" si="423"/>
        <v/>
      </c>
      <c r="S1504" s="72" t="str">
        <f t="shared" si="424"/>
        <v/>
      </c>
      <c r="AT1504" s="20">
        <f t="shared" si="425"/>
        <v>-11777.400000000001</v>
      </c>
    </row>
    <row r="1505" spans="1:46" ht="33.75">
      <c r="A1505" s="54">
        <v>7033</v>
      </c>
      <c r="B1505" s="54" t="s">
        <v>402</v>
      </c>
      <c r="C1505" s="58" t="s">
        <v>2903</v>
      </c>
      <c r="D1505" s="79">
        <v>7</v>
      </c>
      <c r="E1505" s="79">
        <v>7</v>
      </c>
      <c r="F1505" s="80">
        <v>916.03</v>
      </c>
      <c r="G1505" s="80">
        <v>130.86000000000001</v>
      </c>
      <c r="H1505" s="80">
        <v>916.03</v>
      </c>
      <c r="I1505" s="80" t="s">
        <v>28</v>
      </c>
      <c r="J1505" s="80" t="s">
        <v>28</v>
      </c>
      <c r="K1505" s="80">
        <v>130.86000000000001</v>
      </c>
      <c r="L1505" s="73">
        <f t="shared" si="417"/>
        <v>130.86000000000001</v>
      </c>
      <c r="M1505" s="73">
        <f t="shared" si="418"/>
        <v>154.55000000000001</v>
      </c>
      <c r="N1505" s="72" t="str">
        <f t="shared" si="419"/>
        <v>0145</v>
      </c>
      <c r="O1505" s="74">
        <f t="shared" si="420"/>
        <v>0</v>
      </c>
      <c r="P1505" s="72">
        <f t="shared" si="421"/>
        <v>0</v>
      </c>
      <c r="Q1505" s="74">
        <f t="shared" si="422"/>
        <v>7</v>
      </c>
      <c r="R1505" s="72" t="str">
        <f t="shared" si="423"/>
        <v/>
      </c>
      <c r="S1505" s="72" t="str">
        <f t="shared" si="424"/>
        <v/>
      </c>
      <c r="AT1505" s="20">
        <f t="shared" si="425"/>
        <v>-11777.400000000001</v>
      </c>
    </row>
    <row r="1506" spans="1:46" ht="33.75">
      <c r="A1506" s="54">
        <v>7034</v>
      </c>
      <c r="B1506" s="54" t="s">
        <v>408</v>
      </c>
      <c r="C1506" s="58" t="s">
        <v>2904</v>
      </c>
      <c r="D1506" s="79">
        <v>7</v>
      </c>
      <c r="E1506" s="79">
        <v>7</v>
      </c>
      <c r="F1506" s="80">
        <v>763.86</v>
      </c>
      <c r="G1506" s="80">
        <v>109.12</v>
      </c>
      <c r="H1506" s="80">
        <v>763.86</v>
      </c>
      <c r="I1506" s="80" t="s">
        <v>28</v>
      </c>
      <c r="J1506" s="80" t="s">
        <v>28</v>
      </c>
      <c r="K1506" s="80">
        <v>109.12</v>
      </c>
      <c r="L1506" s="73">
        <f t="shared" si="417"/>
        <v>109.12</v>
      </c>
      <c r="M1506" s="73">
        <f t="shared" si="418"/>
        <v>154.55000000000001</v>
      </c>
      <c r="N1506" s="72" t="str">
        <f t="shared" si="419"/>
        <v>0145</v>
      </c>
      <c r="O1506" s="74">
        <f t="shared" si="420"/>
        <v>0</v>
      </c>
      <c r="P1506" s="72">
        <f t="shared" si="421"/>
        <v>0</v>
      </c>
      <c r="Q1506" s="74">
        <f t="shared" si="422"/>
        <v>7</v>
      </c>
      <c r="R1506" s="72" t="str">
        <f t="shared" si="423"/>
        <v/>
      </c>
      <c r="S1506" s="72" t="str">
        <f t="shared" si="424"/>
        <v/>
      </c>
      <c r="AT1506" s="20">
        <f t="shared" si="425"/>
        <v>-9820.8000000000011</v>
      </c>
    </row>
    <row r="1507" spans="1:46" ht="33.75">
      <c r="A1507" s="54">
        <v>7034</v>
      </c>
      <c r="B1507" s="54" t="s">
        <v>410</v>
      </c>
      <c r="C1507" s="58" t="s">
        <v>2904</v>
      </c>
      <c r="D1507" s="79">
        <v>7</v>
      </c>
      <c r="E1507" s="79">
        <v>7</v>
      </c>
      <c r="F1507" s="80">
        <v>763.86</v>
      </c>
      <c r="G1507" s="80">
        <v>109.12</v>
      </c>
      <c r="H1507" s="80">
        <v>763.86</v>
      </c>
      <c r="I1507" s="80" t="s">
        <v>28</v>
      </c>
      <c r="J1507" s="80" t="s">
        <v>28</v>
      </c>
      <c r="K1507" s="80">
        <v>109.12</v>
      </c>
      <c r="L1507" s="73">
        <f t="shared" si="417"/>
        <v>109.12</v>
      </c>
      <c r="M1507" s="73">
        <f t="shared" si="418"/>
        <v>154.55000000000001</v>
      </c>
      <c r="N1507" s="72" t="str">
        <f t="shared" si="419"/>
        <v>0145</v>
      </c>
      <c r="O1507" s="74">
        <f t="shared" si="420"/>
        <v>0</v>
      </c>
      <c r="P1507" s="72">
        <f t="shared" si="421"/>
        <v>0</v>
      </c>
      <c r="Q1507" s="74">
        <f t="shared" si="422"/>
        <v>7</v>
      </c>
      <c r="R1507" s="72" t="str">
        <f t="shared" si="423"/>
        <v/>
      </c>
      <c r="S1507" s="72" t="str">
        <f t="shared" si="424"/>
        <v/>
      </c>
      <c r="AT1507" s="20">
        <f t="shared" si="425"/>
        <v>-9820.8000000000011</v>
      </c>
    </row>
    <row r="1508" spans="1:46" ht="33.75">
      <c r="A1508" s="54">
        <v>7034</v>
      </c>
      <c r="B1508" s="54" t="s">
        <v>406</v>
      </c>
      <c r="C1508" s="58" t="s">
        <v>2904</v>
      </c>
      <c r="D1508" s="79">
        <v>7</v>
      </c>
      <c r="E1508" s="79">
        <v>7</v>
      </c>
      <c r="F1508" s="80">
        <v>763.86</v>
      </c>
      <c r="G1508" s="80">
        <v>109.12</v>
      </c>
      <c r="H1508" s="80">
        <v>763.86</v>
      </c>
      <c r="I1508" s="80" t="s">
        <v>28</v>
      </c>
      <c r="J1508" s="80" t="s">
        <v>28</v>
      </c>
      <c r="K1508" s="80">
        <v>109.12</v>
      </c>
      <c r="L1508" s="73">
        <f t="shared" si="417"/>
        <v>109.12</v>
      </c>
      <c r="M1508" s="73">
        <f t="shared" si="418"/>
        <v>154.55000000000001</v>
      </c>
      <c r="N1508" s="72" t="str">
        <f t="shared" si="419"/>
        <v>0145</v>
      </c>
      <c r="O1508" s="74">
        <f t="shared" si="420"/>
        <v>0</v>
      </c>
      <c r="P1508" s="72">
        <f t="shared" si="421"/>
        <v>0</v>
      </c>
      <c r="Q1508" s="74">
        <f t="shared" si="422"/>
        <v>7</v>
      </c>
      <c r="R1508" s="72" t="str">
        <f t="shared" si="423"/>
        <v/>
      </c>
      <c r="S1508" s="72" t="str">
        <f t="shared" si="424"/>
        <v/>
      </c>
      <c r="AT1508" s="20">
        <f t="shared" si="425"/>
        <v>-9820.8000000000011</v>
      </c>
    </row>
    <row r="1509" spans="1:46" ht="33.75">
      <c r="A1509" s="54">
        <v>7034</v>
      </c>
      <c r="B1509" s="54" t="s">
        <v>404</v>
      </c>
      <c r="C1509" s="58" t="s">
        <v>2904</v>
      </c>
      <c r="D1509" s="79">
        <v>7</v>
      </c>
      <c r="E1509" s="79">
        <v>7</v>
      </c>
      <c r="F1509" s="80">
        <v>763.86</v>
      </c>
      <c r="G1509" s="80">
        <v>109.12</v>
      </c>
      <c r="H1509" s="80">
        <v>763.86</v>
      </c>
      <c r="I1509" s="80" t="s">
        <v>28</v>
      </c>
      <c r="J1509" s="80" t="s">
        <v>28</v>
      </c>
      <c r="K1509" s="80">
        <v>109.12</v>
      </c>
      <c r="L1509" s="73">
        <f t="shared" si="417"/>
        <v>109.12</v>
      </c>
      <c r="M1509" s="73">
        <f t="shared" si="418"/>
        <v>154.55000000000001</v>
      </c>
      <c r="N1509" s="72" t="str">
        <f t="shared" si="419"/>
        <v>0145</v>
      </c>
      <c r="O1509" s="74">
        <f t="shared" si="420"/>
        <v>0</v>
      </c>
      <c r="P1509" s="72">
        <f t="shared" si="421"/>
        <v>0</v>
      </c>
      <c r="Q1509" s="74">
        <f t="shared" si="422"/>
        <v>7</v>
      </c>
      <c r="R1509" s="72" t="str">
        <f t="shared" si="423"/>
        <v/>
      </c>
      <c r="S1509" s="72" t="str">
        <f t="shared" si="424"/>
        <v/>
      </c>
      <c r="AT1509" s="20">
        <f t="shared" si="425"/>
        <v>-9820.8000000000011</v>
      </c>
    </row>
    <row r="1510" spans="1:46" ht="33.75">
      <c r="A1510" s="54">
        <v>7034</v>
      </c>
      <c r="B1510" s="54" t="s">
        <v>412</v>
      </c>
      <c r="C1510" s="58" t="s">
        <v>2904</v>
      </c>
      <c r="D1510" s="79">
        <v>7</v>
      </c>
      <c r="E1510" s="79">
        <v>7</v>
      </c>
      <c r="F1510" s="80">
        <v>763.86</v>
      </c>
      <c r="G1510" s="80">
        <v>109.12</v>
      </c>
      <c r="H1510" s="80">
        <v>763.86</v>
      </c>
      <c r="I1510" s="80" t="s">
        <v>28</v>
      </c>
      <c r="J1510" s="80" t="s">
        <v>28</v>
      </c>
      <c r="K1510" s="80">
        <v>109.12</v>
      </c>
      <c r="L1510" s="73">
        <f t="shared" si="417"/>
        <v>109.12</v>
      </c>
      <c r="M1510" s="73">
        <f t="shared" si="418"/>
        <v>154.55000000000001</v>
      </c>
      <c r="N1510" s="72" t="str">
        <f t="shared" si="419"/>
        <v>0145</v>
      </c>
      <c r="O1510" s="74">
        <f t="shared" si="420"/>
        <v>0</v>
      </c>
      <c r="P1510" s="72">
        <f t="shared" si="421"/>
        <v>0</v>
      </c>
      <c r="Q1510" s="74">
        <f t="shared" si="422"/>
        <v>7</v>
      </c>
      <c r="R1510" s="72" t="str">
        <f t="shared" si="423"/>
        <v/>
      </c>
      <c r="S1510" s="72" t="str">
        <f t="shared" si="424"/>
        <v/>
      </c>
      <c r="AT1510" s="20">
        <f t="shared" si="425"/>
        <v>-9820.8000000000011</v>
      </c>
    </row>
    <row r="1511" spans="1:46" ht="33.75">
      <c r="A1511" s="54">
        <v>7034</v>
      </c>
      <c r="B1511" s="54" t="s">
        <v>414</v>
      </c>
      <c r="C1511" s="58" t="s">
        <v>2904</v>
      </c>
      <c r="D1511" s="79">
        <v>7</v>
      </c>
      <c r="E1511" s="79">
        <v>7</v>
      </c>
      <c r="F1511" s="80">
        <v>763.86</v>
      </c>
      <c r="G1511" s="80">
        <v>109.12</v>
      </c>
      <c r="H1511" s="80">
        <v>763.86</v>
      </c>
      <c r="I1511" s="80" t="s">
        <v>28</v>
      </c>
      <c r="J1511" s="80" t="s">
        <v>28</v>
      </c>
      <c r="K1511" s="80">
        <v>109.12</v>
      </c>
      <c r="L1511" s="73">
        <f t="shared" si="417"/>
        <v>109.12</v>
      </c>
      <c r="M1511" s="73">
        <f t="shared" si="418"/>
        <v>154.55000000000001</v>
      </c>
      <c r="N1511" s="72" t="str">
        <f t="shared" si="419"/>
        <v>0145</v>
      </c>
      <c r="O1511" s="74">
        <f t="shared" si="420"/>
        <v>0</v>
      </c>
      <c r="P1511" s="72">
        <f t="shared" si="421"/>
        <v>0</v>
      </c>
      <c r="Q1511" s="74">
        <f t="shared" si="422"/>
        <v>7</v>
      </c>
      <c r="R1511" s="72" t="str">
        <f t="shared" si="423"/>
        <v/>
      </c>
      <c r="S1511" s="72" t="str">
        <f t="shared" si="424"/>
        <v/>
      </c>
      <c r="AT1511" s="20">
        <f t="shared" si="425"/>
        <v>-9820.8000000000011</v>
      </c>
    </row>
    <row r="1512" spans="1:46" ht="33.75">
      <c r="A1512" s="54">
        <v>7035</v>
      </c>
      <c r="B1512" s="54" t="s">
        <v>424</v>
      </c>
      <c r="C1512" s="58" t="s">
        <v>2905</v>
      </c>
      <c r="D1512" s="79">
        <v>7</v>
      </c>
      <c r="E1512" s="79">
        <v>7</v>
      </c>
      <c r="F1512" s="80">
        <v>733.61</v>
      </c>
      <c r="G1512" s="80">
        <v>104.8</v>
      </c>
      <c r="H1512" s="80">
        <v>733.61</v>
      </c>
      <c r="I1512" s="80" t="s">
        <v>28</v>
      </c>
      <c r="J1512" s="80" t="s">
        <v>28</v>
      </c>
      <c r="K1512" s="80">
        <v>104.8</v>
      </c>
      <c r="L1512" s="73">
        <f t="shared" si="417"/>
        <v>104.8</v>
      </c>
      <c r="M1512" s="73">
        <f t="shared" si="418"/>
        <v>154.55000000000001</v>
      </c>
      <c r="N1512" s="72" t="str">
        <f t="shared" si="419"/>
        <v>0145</v>
      </c>
      <c r="O1512" s="74">
        <f t="shared" si="420"/>
        <v>0</v>
      </c>
      <c r="P1512" s="72">
        <f t="shared" si="421"/>
        <v>0</v>
      </c>
      <c r="Q1512" s="74">
        <f t="shared" si="422"/>
        <v>7</v>
      </c>
      <c r="R1512" s="72" t="str">
        <f t="shared" si="423"/>
        <v/>
      </c>
      <c r="S1512" s="72" t="str">
        <f t="shared" si="424"/>
        <v/>
      </c>
      <c r="AT1512" s="20">
        <f t="shared" si="425"/>
        <v>-9432</v>
      </c>
    </row>
    <row r="1513" spans="1:46" ht="33.75">
      <c r="A1513" s="54">
        <v>7035</v>
      </c>
      <c r="B1513" s="54" t="s">
        <v>422</v>
      </c>
      <c r="C1513" s="58" t="s">
        <v>2905</v>
      </c>
      <c r="D1513" s="79">
        <v>7</v>
      </c>
      <c r="E1513" s="79">
        <v>7</v>
      </c>
      <c r="F1513" s="80">
        <v>733.61</v>
      </c>
      <c r="G1513" s="80">
        <v>104.8</v>
      </c>
      <c r="H1513" s="80">
        <v>733.61</v>
      </c>
      <c r="I1513" s="80" t="s">
        <v>28</v>
      </c>
      <c r="J1513" s="80" t="s">
        <v>28</v>
      </c>
      <c r="K1513" s="80">
        <v>104.8</v>
      </c>
      <c r="L1513" s="73">
        <f t="shared" si="417"/>
        <v>104.8</v>
      </c>
      <c r="M1513" s="73">
        <f t="shared" si="418"/>
        <v>154.55000000000001</v>
      </c>
      <c r="N1513" s="72" t="str">
        <f t="shared" si="419"/>
        <v>0145</v>
      </c>
      <c r="O1513" s="74">
        <f t="shared" si="420"/>
        <v>0</v>
      </c>
      <c r="P1513" s="72">
        <f t="shared" si="421"/>
        <v>0</v>
      </c>
      <c r="Q1513" s="74">
        <f t="shared" si="422"/>
        <v>7</v>
      </c>
      <c r="R1513" s="72" t="str">
        <f t="shared" si="423"/>
        <v/>
      </c>
      <c r="S1513" s="72" t="str">
        <f t="shared" si="424"/>
        <v/>
      </c>
      <c r="AT1513" s="20">
        <f t="shared" si="425"/>
        <v>-9432</v>
      </c>
    </row>
    <row r="1514" spans="1:46" ht="33.75">
      <c r="A1514" s="54">
        <v>7035</v>
      </c>
      <c r="B1514" s="54" t="s">
        <v>426</v>
      </c>
      <c r="C1514" s="58" t="s">
        <v>2905</v>
      </c>
      <c r="D1514" s="79">
        <v>7</v>
      </c>
      <c r="E1514" s="79">
        <v>7</v>
      </c>
      <c r="F1514" s="80">
        <v>733.61</v>
      </c>
      <c r="G1514" s="80">
        <v>104.8</v>
      </c>
      <c r="H1514" s="80">
        <v>733.61</v>
      </c>
      <c r="I1514" s="80" t="s">
        <v>28</v>
      </c>
      <c r="J1514" s="80" t="s">
        <v>28</v>
      </c>
      <c r="K1514" s="80">
        <v>104.8</v>
      </c>
      <c r="L1514" s="73">
        <f t="shared" si="417"/>
        <v>104.8</v>
      </c>
      <c r="M1514" s="73">
        <f t="shared" si="418"/>
        <v>154.55000000000001</v>
      </c>
      <c r="N1514" s="72" t="str">
        <f t="shared" si="419"/>
        <v>0145</v>
      </c>
      <c r="O1514" s="74">
        <f t="shared" si="420"/>
        <v>0</v>
      </c>
      <c r="P1514" s="72">
        <f t="shared" si="421"/>
        <v>0</v>
      </c>
      <c r="Q1514" s="74">
        <f t="shared" si="422"/>
        <v>7</v>
      </c>
      <c r="R1514" s="72" t="str">
        <f t="shared" si="423"/>
        <v/>
      </c>
      <c r="S1514" s="72" t="str">
        <f t="shared" si="424"/>
        <v/>
      </c>
      <c r="AT1514" s="20">
        <f t="shared" si="425"/>
        <v>-9432</v>
      </c>
    </row>
    <row r="1515" spans="1:46" ht="33.75">
      <c r="A1515" s="54">
        <v>7035</v>
      </c>
      <c r="B1515" s="54" t="s">
        <v>416</v>
      </c>
      <c r="C1515" s="58" t="s">
        <v>2905</v>
      </c>
      <c r="D1515" s="79">
        <v>7</v>
      </c>
      <c r="E1515" s="79">
        <v>7</v>
      </c>
      <c r="F1515" s="80">
        <v>733.61</v>
      </c>
      <c r="G1515" s="80">
        <v>104.8</v>
      </c>
      <c r="H1515" s="80">
        <v>733.61</v>
      </c>
      <c r="I1515" s="80" t="s">
        <v>28</v>
      </c>
      <c r="J1515" s="80" t="s">
        <v>28</v>
      </c>
      <c r="K1515" s="80">
        <v>104.8</v>
      </c>
      <c r="L1515" s="73">
        <f t="shared" si="417"/>
        <v>104.8</v>
      </c>
      <c r="M1515" s="73">
        <f t="shared" si="418"/>
        <v>154.55000000000001</v>
      </c>
      <c r="N1515" s="72" t="str">
        <f t="shared" si="419"/>
        <v>0145</v>
      </c>
      <c r="O1515" s="74">
        <f t="shared" si="420"/>
        <v>0</v>
      </c>
      <c r="P1515" s="72">
        <f t="shared" si="421"/>
        <v>0</v>
      </c>
      <c r="Q1515" s="74">
        <f t="shared" si="422"/>
        <v>7</v>
      </c>
      <c r="R1515" s="72" t="str">
        <f t="shared" si="423"/>
        <v/>
      </c>
      <c r="S1515" s="72" t="str">
        <f t="shared" si="424"/>
        <v/>
      </c>
      <c r="AT1515" s="20">
        <f t="shared" si="425"/>
        <v>-9432</v>
      </c>
    </row>
    <row r="1516" spans="1:46" ht="33.75">
      <c r="A1516" s="54">
        <v>7035</v>
      </c>
      <c r="B1516" s="54" t="s">
        <v>420</v>
      </c>
      <c r="C1516" s="58" t="s">
        <v>2905</v>
      </c>
      <c r="D1516" s="79">
        <v>7</v>
      </c>
      <c r="E1516" s="79">
        <v>7</v>
      </c>
      <c r="F1516" s="80">
        <v>733.61</v>
      </c>
      <c r="G1516" s="80">
        <v>104.8</v>
      </c>
      <c r="H1516" s="80">
        <v>733.61</v>
      </c>
      <c r="I1516" s="80" t="s">
        <v>28</v>
      </c>
      <c r="J1516" s="80" t="s">
        <v>28</v>
      </c>
      <c r="K1516" s="80">
        <v>104.8</v>
      </c>
      <c r="L1516" s="73">
        <f t="shared" si="417"/>
        <v>104.8</v>
      </c>
      <c r="M1516" s="73">
        <f t="shared" si="418"/>
        <v>154.55000000000001</v>
      </c>
      <c r="N1516" s="72" t="str">
        <f t="shared" si="419"/>
        <v>0145</v>
      </c>
      <c r="O1516" s="74">
        <f t="shared" si="420"/>
        <v>0</v>
      </c>
      <c r="P1516" s="72">
        <f t="shared" si="421"/>
        <v>0</v>
      </c>
      <c r="Q1516" s="74">
        <f t="shared" si="422"/>
        <v>7</v>
      </c>
      <c r="R1516" s="72" t="str">
        <f t="shared" si="423"/>
        <v/>
      </c>
      <c r="S1516" s="72" t="str">
        <f t="shared" si="424"/>
        <v/>
      </c>
      <c r="AT1516" s="20">
        <f t="shared" si="425"/>
        <v>-9432</v>
      </c>
    </row>
    <row r="1517" spans="1:46" ht="33.75">
      <c r="A1517" s="54">
        <v>7035</v>
      </c>
      <c r="B1517" s="54" t="s">
        <v>418</v>
      </c>
      <c r="C1517" s="58" t="s">
        <v>2905</v>
      </c>
      <c r="D1517" s="79">
        <v>7</v>
      </c>
      <c r="E1517" s="79">
        <v>7</v>
      </c>
      <c r="F1517" s="80">
        <v>733.61</v>
      </c>
      <c r="G1517" s="80">
        <v>104.8</v>
      </c>
      <c r="H1517" s="80">
        <v>733.61</v>
      </c>
      <c r="I1517" s="80" t="s">
        <v>28</v>
      </c>
      <c r="J1517" s="80" t="s">
        <v>28</v>
      </c>
      <c r="K1517" s="80">
        <v>104.8</v>
      </c>
      <c r="L1517" s="73">
        <f t="shared" si="417"/>
        <v>104.8</v>
      </c>
      <c r="M1517" s="73">
        <f t="shared" si="418"/>
        <v>154.55000000000001</v>
      </c>
      <c r="N1517" s="72" t="str">
        <f t="shared" si="419"/>
        <v>0145</v>
      </c>
      <c r="O1517" s="74">
        <f t="shared" si="420"/>
        <v>0</v>
      </c>
      <c r="P1517" s="72">
        <f t="shared" si="421"/>
        <v>0</v>
      </c>
      <c r="Q1517" s="74">
        <f t="shared" si="422"/>
        <v>7</v>
      </c>
      <c r="R1517" s="72" t="str">
        <f t="shared" si="423"/>
        <v/>
      </c>
      <c r="S1517" s="72" t="str">
        <f t="shared" si="424"/>
        <v/>
      </c>
      <c r="AT1517" s="20">
        <f t="shared" si="425"/>
        <v>-9432</v>
      </c>
    </row>
    <row r="1518" spans="1:46" ht="33.75">
      <c r="A1518" s="54">
        <v>7036</v>
      </c>
      <c r="B1518" s="54" t="s">
        <v>430</v>
      </c>
      <c r="C1518" s="58" t="s">
        <v>2906</v>
      </c>
      <c r="D1518" s="79">
        <v>7</v>
      </c>
      <c r="E1518" s="79">
        <v>7</v>
      </c>
      <c r="F1518" s="80">
        <v>929.14</v>
      </c>
      <c r="G1518" s="80">
        <v>132.72999999999999</v>
      </c>
      <c r="H1518" s="80">
        <v>929.14</v>
      </c>
      <c r="I1518" s="80" t="s">
        <v>28</v>
      </c>
      <c r="J1518" s="80" t="s">
        <v>28</v>
      </c>
      <c r="K1518" s="80">
        <v>132.72999999999999</v>
      </c>
      <c r="L1518" s="73">
        <f t="shared" si="417"/>
        <v>132.72999999999999</v>
      </c>
      <c r="M1518" s="73">
        <f t="shared" si="418"/>
        <v>147.55000000000001</v>
      </c>
      <c r="N1518" s="72" t="str">
        <f t="shared" si="419"/>
        <v>0146</v>
      </c>
      <c r="O1518" s="74">
        <f t="shared" si="420"/>
        <v>0</v>
      </c>
      <c r="P1518" s="72">
        <f t="shared" si="421"/>
        <v>0</v>
      </c>
      <c r="Q1518" s="74">
        <f t="shared" si="422"/>
        <v>7</v>
      </c>
      <c r="R1518" s="72" t="str">
        <f t="shared" si="423"/>
        <v/>
      </c>
      <c r="S1518" s="72" t="str">
        <f t="shared" si="424"/>
        <v/>
      </c>
      <c r="AT1518" s="20">
        <f t="shared" si="425"/>
        <v>-11945.699999999999</v>
      </c>
    </row>
    <row r="1519" spans="1:46" ht="33.75">
      <c r="A1519" s="54">
        <v>7036</v>
      </c>
      <c r="B1519" s="54" t="s">
        <v>432</v>
      </c>
      <c r="C1519" s="58" t="s">
        <v>2906</v>
      </c>
      <c r="D1519" s="79">
        <v>7</v>
      </c>
      <c r="E1519" s="79">
        <v>7</v>
      </c>
      <c r="F1519" s="80">
        <v>929.14</v>
      </c>
      <c r="G1519" s="80">
        <v>132.72999999999999</v>
      </c>
      <c r="H1519" s="80">
        <v>929.14</v>
      </c>
      <c r="I1519" s="80" t="s">
        <v>28</v>
      </c>
      <c r="J1519" s="80" t="s">
        <v>28</v>
      </c>
      <c r="K1519" s="80">
        <v>132.72999999999999</v>
      </c>
      <c r="L1519" s="73">
        <f t="shared" si="417"/>
        <v>132.72999999999999</v>
      </c>
      <c r="M1519" s="73">
        <f t="shared" si="418"/>
        <v>147.55000000000001</v>
      </c>
      <c r="N1519" s="72" t="str">
        <f t="shared" si="419"/>
        <v>0146</v>
      </c>
      <c r="O1519" s="74">
        <f t="shared" si="420"/>
        <v>0</v>
      </c>
      <c r="P1519" s="72">
        <f t="shared" si="421"/>
        <v>0</v>
      </c>
      <c r="Q1519" s="74">
        <f t="shared" si="422"/>
        <v>7</v>
      </c>
      <c r="R1519" s="72" t="str">
        <f t="shared" si="423"/>
        <v/>
      </c>
      <c r="S1519" s="72" t="str">
        <f t="shared" si="424"/>
        <v/>
      </c>
      <c r="AT1519" s="20">
        <f t="shared" si="425"/>
        <v>-11945.699999999999</v>
      </c>
    </row>
    <row r="1520" spans="1:46" ht="33.75">
      <c r="A1520" s="54">
        <v>7037</v>
      </c>
      <c r="B1520" s="54" t="s">
        <v>440</v>
      </c>
      <c r="C1520" s="58" t="s">
        <v>2907</v>
      </c>
      <c r="D1520" s="79">
        <v>7</v>
      </c>
      <c r="E1520" s="79">
        <v>7</v>
      </c>
      <c r="F1520" s="80">
        <v>1003.13</v>
      </c>
      <c r="G1520" s="80">
        <v>143.30000000000001</v>
      </c>
      <c r="H1520" s="80">
        <v>1003.13</v>
      </c>
      <c r="I1520" s="80" t="s">
        <v>28</v>
      </c>
      <c r="J1520" s="80" t="s">
        <v>28</v>
      </c>
      <c r="K1520" s="80">
        <v>143.30000000000001</v>
      </c>
      <c r="L1520" s="73">
        <f t="shared" si="417"/>
        <v>143.30000000000001</v>
      </c>
      <c r="M1520" s="73">
        <f t="shared" si="418"/>
        <v>182.99</v>
      </c>
      <c r="N1520" s="72" t="str">
        <f t="shared" si="419"/>
        <v>0147</v>
      </c>
      <c r="O1520" s="74">
        <f t="shared" si="420"/>
        <v>0</v>
      </c>
      <c r="P1520" s="72">
        <f t="shared" si="421"/>
        <v>0</v>
      </c>
      <c r="Q1520" s="74">
        <f t="shared" si="422"/>
        <v>7</v>
      </c>
      <c r="R1520" s="72" t="str">
        <f t="shared" si="423"/>
        <v/>
      </c>
      <c r="S1520" s="72" t="str">
        <f t="shared" si="424"/>
        <v/>
      </c>
      <c r="AT1520" s="20">
        <f t="shared" si="425"/>
        <v>-12897.000000000002</v>
      </c>
    </row>
    <row r="1521" spans="1:46" ht="33.75">
      <c r="A1521" s="54">
        <v>7037</v>
      </c>
      <c r="B1521" s="54" t="s">
        <v>444</v>
      </c>
      <c r="C1521" s="58" t="s">
        <v>2907</v>
      </c>
      <c r="D1521" s="79">
        <v>7</v>
      </c>
      <c r="E1521" s="79">
        <v>7</v>
      </c>
      <c r="F1521" s="80">
        <v>1003.13</v>
      </c>
      <c r="G1521" s="80">
        <v>143.30000000000001</v>
      </c>
      <c r="H1521" s="80">
        <v>1003.13</v>
      </c>
      <c r="I1521" s="80" t="s">
        <v>28</v>
      </c>
      <c r="J1521" s="80" t="s">
        <v>28</v>
      </c>
      <c r="K1521" s="80">
        <v>143.30000000000001</v>
      </c>
      <c r="L1521" s="73">
        <f t="shared" si="417"/>
        <v>143.30000000000001</v>
      </c>
      <c r="M1521" s="73">
        <f t="shared" si="418"/>
        <v>182.99</v>
      </c>
      <c r="N1521" s="72" t="str">
        <f t="shared" si="419"/>
        <v>0147</v>
      </c>
      <c r="O1521" s="74">
        <f t="shared" si="420"/>
        <v>0</v>
      </c>
      <c r="P1521" s="72">
        <f t="shared" si="421"/>
        <v>0</v>
      </c>
      <c r="Q1521" s="74">
        <f t="shared" si="422"/>
        <v>7</v>
      </c>
      <c r="R1521" s="72" t="str">
        <f t="shared" si="423"/>
        <v/>
      </c>
      <c r="S1521" s="72" t="str">
        <f t="shared" si="424"/>
        <v/>
      </c>
      <c r="AT1521" s="20">
        <f t="shared" si="425"/>
        <v>-12897.000000000002</v>
      </c>
    </row>
    <row r="1522" spans="1:46" ht="33.75">
      <c r="A1522" s="54">
        <v>7037</v>
      </c>
      <c r="B1522" s="54" t="s">
        <v>448</v>
      </c>
      <c r="C1522" s="58" t="s">
        <v>2907</v>
      </c>
      <c r="D1522" s="79">
        <v>7</v>
      </c>
      <c r="E1522" s="79">
        <v>7</v>
      </c>
      <c r="F1522" s="80">
        <v>1003.13</v>
      </c>
      <c r="G1522" s="80">
        <v>143.30000000000001</v>
      </c>
      <c r="H1522" s="80">
        <v>1003.13</v>
      </c>
      <c r="I1522" s="80" t="s">
        <v>28</v>
      </c>
      <c r="J1522" s="80" t="s">
        <v>28</v>
      </c>
      <c r="K1522" s="80">
        <v>143.30000000000001</v>
      </c>
      <c r="L1522" s="73">
        <f t="shared" si="417"/>
        <v>143.30000000000001</v>
      </c>
      <c r="M1522" s="73">
        <f t="shared" si="418"/>
        <v>182.99</v>
      </c>
      <c r="N1522" s="72" t="str">
        <f t="shared" si="419"/>
        <v>0147</v>
      </c>
      <c r="O1522" s="74">
        <f t="shared" si="420"/>
        <v>0</v>
      </c>
      <c r="P1522" s="72">
        <f t="shared" si="421"/>
        <v>0</v>
      </c>
      <c r="Q1522" s="74">
        <f t="shared" si="422"/>
        <v>7</v>
      </c>
      <c r="R1522" s="72" t="str">
        <f t="shared" si="423"/>
        <v/>
      </c>
      <c r="S1522" s="72" t="str">
        <f t="shared" si="424"/>
        <v/>
      </c>
      <c r="AT1522" s="20">
        <f t="shared" si="425"/>
        <v>-12897.000000000002</v>
      </c>
    </row>
    <row r="1523" spans="1:46" ht="33.75">
      <c r="A1523" s="54">
        <v>7037</v>
      </c>
      <c r="B1523" s="54" t="s">
        <v>450</v>
      </c>
      <c r="C1523" s="58" t="s">
        <v>2907</v>
      </c>
      <c r="D1523" s="79">
        <v>7</v>
      </c>
      <c r="E1523" s="79">
        <v>7</v>
      </c>
      <c r="F1523" s="80">
        <v>1003.13</v>
      </c>
      <c r="G1523" s="80">
        <v>143.30000000000001</v>
      </c>
      <c r="H1523" s="80">
        <v>1003.13</v>
      </c>
      <c r="I1523" s="80" t="s">
        <v>28</v>
      </c>
      <c r="J1523" s="80" t="s">
        <v>28</v>
      </c>
      <c r="K1523" s="80">
        <v>143.30000000000001</v>
      </c>
      <c r="L1523" s="73">
        <f t="shared" si="417"/>
        <v>143.30000000000001</v>
      </c>
      <c r="M1523" s="73">
        <f t="shared" si="418"/>
        <v>182.99</v>
      </c>
      <c r="N1523" s="72" t="str">
        <f t="shared" si="419"/>
        <v>0147</v>
      </c>
      <c r="O1523" s="74">
        <f t="shared" si="420"/>
        <v>0</v>
      </c>
      <c r="P1523" s="72">
        <f t="shared" si="421"/>
        <v>0</v>
      </c>
      <c r="Q1523" s="74">
        <f t="shared" si="422"/>
        <v>7</v>
      </c>
      <c r="R1523" s="72" t="str">
        <f t="shared" si="423"/>
        <v/>
      </c>
      <c r="S1523" s="72" t="str">
        <f t="shared" si="424"/>
        <v/>
      </c>
      <c r="AT1523" s="20">
        <f t="shared" si="425"/>
        <v>-12897.000000000002</v>
      </c>
    </row>
    <row r="1524" spans="1:46" ht="33.75">
      <c r="A1524" s="54">
        <v>7037</v>
      </c>
      <c r="B1524" s="54" t="s">
        <v>442</v>
      </c>
      <c r="C1524" s="58" t="s">
        <v>2907</v>
      </c>
      <c r="D1524" s="79">
        <v>7</v>
      </c>
      <c r="E1524" s="79">
        <v>7</v>
      </c>
      <c r="F1524" s="80">
        <v>1003.13</v>
      </c>
      <c r="G1524" s="80">
        <v>143.30000000000001</v>
      </c>
      <c r="H1524" s="80">
        <v>1003.13</v>
      </c>
      <c r="I1524" s="80" t="s">
        <v>28</v>
      </c>
      <c r="J1524" s="80" t="s">
        <v>28</v>
      </c>
      <c r="K1524" s="80">
        <v>143.30000000000001</v>
      </c>
      <c r="L1524" s="73">
        <f t="shared" si="417"/>
        <v>143.30000000000001</v>
      </c>
      <c r="M1524" s="73">
        <f t="shared" si="418"/>
        <v>182.99</v>
      </c>
      <c r="N1524" s="72" t="str">
        <f t="shared" si="419"/>
        <v>0147</v>
      </c>
      <c r="O1524" s="74">
        <f t="shared" si="420"/>
        <v>0</v>
      </c>
      <c r="P1524" s="72">
        <f t="shared" si="421"/>
        <v>0</v>
      </c>
      <c r="Q1524" s="74">
        <f t="shared" si="422"/>
        <v>7</v>
      </c>
      <c r="R1524" s="72" t="str">
        <f t="shared" si="423"/>
        <v/>
      </c>
      <c r="S1524" s="72" t="str">
        <f t="shared" si="424"/>
        <v/>
      </c>
      <c r="AT1524" s="20">
        <f t="shared" si="425"/>
        <v>-12897.000000000002</v>
      </c>
    </row>
    <row r="1525" spans="1:46" ht="33.75">
      <c r="A1525" s="54">
        <v>7037</v>
      </c>
      <c r="B1525" s="54" t="s">
        <v>446</v>
      </c>
      <c r="C1525" s="58" t="s">
        <v>2907</v>
      </c>
      <c r="D1525" s="79">
        <v>7</v>
      </c>
      <c r="E1525" s="79">
        <v>7</v>
      </c>
      <c r="F1525" s="80">
        <v>1003.13</v>
      </c>
      <c r="G1525" s="80">
        <v>143.30000000000001</v>
      </c>
      <c r="H1525" s="80">
        <v>1003.13</v>
      </c>
      <c r="I1525" s="80" t="s">
        <v>28</v>
      </c>
      <c r="J1525" s="80" t="s">
        <v>28</v>
      </c>
      <c r="K1525" s="80">
        <v>143.30000000000001</v>
      </c>
      <c r="L1525" s="73">
        <f t="shared" si="417"/>
        <v>143.30000000000001</v>
      </c>
      <c r="M1525" s="73">
        <f t="shared" si="418"/>
        <v>182.99</v>
      </c>
      <c r="N1525" s="72" t="str">
        <f t="shared" si="419"/>
        <v>0147</v>
      </c>
      <c r="O1525" s="74">
        <f t="shared" si="420"/>
        <v>0</v>
      </c>
      <c r="P1525" s="72">
        <f t="shared" si="421"/>
        <v>0</v>
      </c>
      <c r="Q1525" s="74">
        <f t="shared" si="422"/>
        <v>7</v>
      </c>
      <c r="R1525" s="72" t="str">
        <f t="shared" si="423"/>
        <v/>
      </c>
      <c r="S1525" s="72" t="str">
        <f t="shared" si="424"/>
        <v/>
      </c>
      <c r="AT1525" s="20">
        <f t="shared" si="425"/>
        <v>-12897.000000000002</v>
      </c>
    </row>
    <row r="1526" spans="1:46" ht="33.75">
      <c r="A1526" s="54">
        <v>7038</v>
      </c>
      <c r="B1526" s="54" t="s">
        <v>452</v>
      </c>
      <c r="C1526" s="58" t="s">
        <v>2908</v>
      </c>
      <c r="D1526" s="79">
        <v>7</v>
      </c>
      <c r="E1526" s="79">
        <v>7</v>
      </c>
      <c r="F1526" s="80">
        <v>830.92</v>
      </c>
      <c r="G1526" s="80">
        <v>118.7</v>
      </c>
      <c r="H1526" s="80">
        <v>830.92</v>
      </c>
      <c r="I1526" s="80" t="s">
        <v>28</v>
      </c>
      <c r="J1526" s="80" t="s">
        <v>28</v>
      </c>
      <c r="K1526" s="80">
        <v>118.7</v>
      </c>
      <c r="L1526" s="73">
        <f t="shared" si="417"/>
        <v>118.7</v>
      </c>
      <c r="M1526" s="73">
        <f t="shared" si="418"/>
        <v>182.99</v>
      </c>
      <c r="N1526" s="72" t="str">
        <f t="shared" si="419"/>
        <v>0147</v>
      </c>
      <c r="O1526" s="74">
        <f t="shared" si="420"/>
        <v>0</v>
      </c>
      <c r="P1526" s="72">
        <f t="shared" si="421"/>
        <v>0</v>
      </c>
      <c r="Q1526" s="74">
        <f t="shared" si="422"/>
        <v>7</v>
      </c>
      <c r="R1526" s="72" t="str">
        <f t="shared" si="423"/>
        <v/>
      </c>
      <c r="S1526" s="72" t="str">
        <f t="shared" si="424"/>
        <v/>
      </c>
      <c r="AT1526" s="20">
        <f t="shared" si="425"/>
        <v>-10683</v>
      </c>
    </row>
    <row r="1527" spans="1:46" ht="33.75">
      <c r="A1527" s="54">
        <v>7038</v>
      </c>
      <c r="B1527" s="54" t="s">
        <v>460</v>
      </c>
      <c r="C1527" s="58" t="s">
        <v>2908</v>
      </c>
      <c r="D1527" s="79">
        <v>7</v>
      </c>
      <c r="E1527" s="79">
        <v>7</v>
      </c>
      <c r="F1527" s="80">
        <v>830.92</v>
      </c>
      <c r="G1527" s="80">
        <v>118.7</v>
      </c>
      <c r="H1527" s="80">
        <v>830.92</v>
      </c>
      <c r="I1527" s="80" t="s">
        <v>28</v>
      </c>
      <c r="J1527" s="80" t="s">
        <v>28</v>
      </c>
      <c r="K1527" s="80">
        <v>118.7</v>
      </c>
      <c r="L1527" s="73">
        <f t="shared" si="417"/>
        <v>118.7</v>
      </c>
      <c r="M1527" s="73">
        <f t="shared" si="418"/>
        <v>182.99</v>
      </c>
      <c r="N1527" s="72" t="str">
        <f t="shared" si="419"/>
        <v>0147</v>
      </c>
      <c r="O1527" s="74">
        <f t="shared" si="420"/>
        <v>0</v>
      </c>
      <c r="P1527" s="72">
        <f t="shared" si="421"/>
        <v>0</v>
      </c>
      <c r="Q1527" s="74">
        <f t="shared" si="422"/>
        <v>7</v>
      </c>
      <c r="R1527" s="72" t="str">
        <f t="shared" si="423"/>
        <v/>
      </c>
      <c r="S1527" s="72" t="str">
        <f t="shared" si="424"/>
        <v/>
      </c>
      <c r="AT1527" s="20">
        <f t="shared" si="425"/>
        <v>-10683</v>
      </c>
    </row>
    <row r="1528" spans="1:46" ht="33.75">
      <c r="A1528" s="54">
        <v>7038</v>
      </c>
      <c r="B1528" s="54" t="s">
        <v>454</v>
      </c>
      <c r="C1528" s="58" t="s">
        <v>2908</v>
      </c>
      <c r="D1528" s="79">
        <v>7</v>
      </c>
      <c r="E1528" s="79">
        <v>7</v>
      </c>
      <c r="F1528" s="80">
        <v>830.92</v>
      </c>
      <c r="G1528" s="80">
        <v>118.7</v>
      </c>
      <c r="H1528" s="80">
        <v>830.92</v>
      </c>
      <c r="I1528" s="80" t="s">
        <v>28</v>
      </c>
      <c r="J1528" s="80" t="s">
        <v>28</v>
      </c>
      <c r="K1528" s="80">
        <v>118.7</v>
      </c>
      <c r="L1528" s="73">
        <f t="shared" si="417"/>
        <v>118.7</v>
      </c>
      <c r="M1528" s="73">
        <f t="shared" si="418"/>
        <v>182.99</v>
      </c>
      <c r="N1528" s="72" t="str">
        <f t="shared" si="419"/>
        <v>0147</v>
      </c>
      <c r="O1528" s="74">
        <f t="shared" si="420"/>
        <v>0</v>
      </c>
      <c r="P1528" s="72">
        <f t="shared" si="421"/>
        <v>0</v>
      </c>
      <c r="Q1528" s="74">
        <f t="shared" si="422"/>
        <v>7</v>
      </c>
      <c r="R1528" s="72" t="str">
        <f t="shared" si="423"/>
        <v/>
      </c>
      <c r="S1528" s="72" t="str">
        <f t="shared" si="424"/>
        <v/>
      </c>
      <c r="AT1528" s="20">
        <f t="shared" si="425"/>
        <v>-10683</v>
      </c>
    </row>
    <row r="1529" spans="1:46" ht="33.75">
      <c r="A1529" s="54">
        <v>7038</v>
      </c>
      <c r="B1529" s="54" t="s">
        <v>458</v>
      </c>
      <c r="C1529" s="58" t="s">
        <v>2908</v>
      </c>
      <c r="D1529" s="79">
        <v>7</v>
      </c>
      <c r="E1529" s="79">
        <v>7</v>
      </c>
      <c r="F1529" s="80">
        <v>830.92</v>
      </c>
      <c r="G1529" s="80">
        <v>118.7</v>
      </c>
      <c r="H1529" s="80">
        <v>830.92</v>
      </c>
      <c r="I1529" s="80" t="s">
        <v>28</v>
      </c>
      <c r="J1529" s="80" t="s">
        <v>28</v>
      </c>
      <c r="K1529" s="80">
        <v>118.7</v>
      </c>
      <c r="L1529" s="73">
        <f t="shared" si="417"/>
        <v>118.7</v>
      </c>
      <c r="M1529" s="73">
        <f t="shared" si="418"/>
        <v>182.99</v>
      </c>
      <c r="N1529" s="72" t="str">
        <f t="shared" si="419"/>
        <v>0147</v>
      </c>
      <c r="O1529" s="74">
        <f t="shared" si="420"/>
        <v>0</v>
      </c>
      <c r="P1529" s="72">
        <f t="shared" si="421"/>
        <v>0</v>
      </c>
      <c r="Q1529" s="74">
        <f t="shared" si="422"/>
        <v>7</v>
      </c>
      <c r="R1529" s="72" t="str">
        <f t="shared" si="423"/>
        <v/>
      </c>
      <c r="S1529" s="72" t="str">
        <f t="shared" si="424"/>
        <v/>
      </c>
      <c r="AT1529" s="20">
        <f t="shared" si="425"/>
        <v>-10683</v>
      </c>
    </row>
    <row r="1530" spans="1:46" ht="33.75">
      <c r="A1530" s="54">
        <v>7038</v>
      </c>
      <c r="B1530" s="54" t="s">
        <v>462</v>
      </c>
      <c r="C1530" s="58" t="s">
        <v>2908</v>
      </c>
      <c r="D1530" s="79">
        <v>7</v>
      </c>
      <c r="E1530" s="79">
        <v>7</v>
      </c>
      <c r="F1530" s="80">
        <v>830.92</v>
      </c>
      <c r="G1530" s="80">
        <v>118.7</v>
      </c>
      <c r="H1530" s="80">
        <v>830.92</v>
      </c>
      <c r="I1530" s="80" t="s">
        <v>28</v>
      </c>
      <c r="J1530" s="80" t="s">
        <v>28</v>
      </c>
      <c r="K1530" s="80">
        <v>118.7</v>
      </c>
      <c r="L1530" s="73">
        <f t="shared" si="417"/>
        <v>118.7</v>
      </c>
      <c r="M1530" s="73">
        <f t="shared" si="418"/>
        <v>182.99</v>
      </c>
      <c r="N1530" s="72" t="str">
        <f t="shared" si="419"/>
        <v>0147</v>
      </c>
      <c r="O1530" s="74">
        <f t="shared" si="420"/>
        <v>0</v>
      </c>
      <c r="P1530" s="72">
        <f t="shared" si="421"/>
        <v>0</v>
      </c>
      <c r="Q1530" s="74">
        <f t="shared" si="422"/>
        <v>7</v>
      </c>
      <c r="R1530" s="72" t="str">
        <f t="shared" si="423"/>
        <v/>
      </c>
      <c r="S1530" s="72" t="str">
        <f t="shared" si="424"/>
        <v/>
      </c>
      <c r="AT1530" s="20">
        <f t="shared" si="425"/>
        <v>-10683</v>
      </c>
    </row>
    <row r="1531" spans="1:46" ht="33.75">
      <c r="A1531" s="54">
        <v>7038</v>
      </c>
      <c r="B1531" s="54" t="s">
        <v>456</v>
      </c>
      <c r="C1531" s="58" t="s">
        <v>2908</v>
      </c>
      <c r="D1531" s="79">
        <v>7</v>
      </c>
      <c r="E1531" s="79">
        <v>7</v>
      </c>
      <c r="F1531" s="80">
        <v>830.92</v>
      </c>
      <c r="G1531" s="80">
        <v>118.7</v>
      </c>
      <c r="H1531" s="80">
        <v>830.92</v>
      </c>
      <c r="I1531" s="80" t="s">
        <v>28</v>
      </c>
      <c r="J1531" s="80" t="s">
        <v>28</v>
      </c>
      <c r="K1531" s="80">
        <v>118.7</v>
      </c>
      <c r="L1531" s="73">
        <f t="shared" si="417"/>
        <v>118.7</v>
      </c>
      <c r="M1531" s="73">
        <f t="shared" si="418"/>
        <v>182.99</v>
      </c>
      <c r="N1531" s="72" t="str">
        <f t="shared" si="419"/>
        <v>0147</v>
      </c>
      <c r="O1531" s="74">
        <f t="shared" si="420"/>
        <v>0</v>
      </c>
      <c r="P1531" s="72">
        <f t="shared" si="421"/>
        <v>0</v>
      </c>
      <c r="Q1531" s="74">
        <f t="shared" si="422"/>
        <v>7</v>
      </c>
      <c r="R1531" s="72" t="str">
        <f t="shared" si="423"/>
        <v/>
      </c>
      <c r="S1531" s="72" t="str">
        <f t="shared" si="424"/>
        <v/>
      </c>
      <c r="AT1531" s="20">
        <f t="shared" si="425"/>
        <v>-10683</v>
      </c>
    </row>
    <row r="1532" spans="1:46" ht="33.75">
      <c r="A1532" s="54">
        <v>7039</v>
      </c>
      <c r="B1532" s="54" t="s">
        <v>472</v>
      </c>
      <c r="C1532" s="58" t="s">
        <v>2909</v>
      </c>
      <c r="D1532" s="79">
        <v>7</v>
      </c>
      <c r="E1532" s="79">
        <v>7</v>
      </c>
      <c r="F1532" s="80">
        <v>753.58</v>
      </c>
      <c r="G1532" s="80">
        <v>107.65</v>
      </c>
      <c r="H1532" s="80">
        <v>753.58</v>
      </c>
      <c r="I1532" s="80" t="s">
        <v>28</v>
      </c>
      <c r="J1532" s="80" t="s">
        <v>28</v>
      </c>
      <c r="K1532" s="80">
        <v>107.65</v>
      </c>
      <c r="L1532" s="73">
        <f t="shared" si="417"/>
        <v>107.65</v>
      </c>
      <c r="M1532" s="73">
        <f t="shared" si="418"/>
        <v>182.99</v>
      </c>
      <c r="N1532" s="72" t="str">
        <f t="shared" si="419"/>
        <v>0147</v>
      </c>
      <c r="O1532" s="74">
        <f t="shared" si="420"/>
        <v>0</v>
      </c>
      <c r="P1532" s="72">
        <f t="shared" si="421"/>
        <v>0</v>
      </c>
      <c r="Q1532" s="74">
        <f t="shared" si="422"/>
        <v>7</v>
      </c>
      <c r="R1532" s="72" t="str">
        <f t="shared" si="423"/>
        <v/>
      </c>
      <c r="S1532" s="72" t="str">
        <f t="shared" si="424"/>
        <v/>
      </c>
      <c r="AT1532" s="20">
        <f t="shared" si="425"/>
        <v>-9688.5</v>
      </c>
    </row>
    <row r="1533" spans="1:46" ht="33.75">
      <c r="A1533" s="54">
        <v>7039</v>
      </c>
      <c r="B1533" s="54" t="s">
        <v>464</v>
      </c>
      <c r="C1533" s="58" t="s">
        <v>2909</v>
      </c>
      <c r="D1533" s="79">
        <v>7</v>
      </c>
      <c r="E1533" s="79">
        <v>7</v>
      </c>
      <c r="F1533" s="80">
        <v>753.58</v>
      </c>
      <c r="G1533" s="80">
        <v>107.65</v>
      </c>
      <c r="H1533" s="80">
        <v>753.58</v>
      </c>
      <c r="I1533" s="80" t="s">
        <v>28</v>
      </c>
      <c r="J1533" s="80" t="s">
        <v>28</v>
      </c>
      <c r="K1533" s="80">
        <v>107.65</v>
      </c>
      <c r="L1533" s="73">
        <f t="shared" si="417"/>
        <v>107.65</v>
      </c>
      <c r="M1533" s="73">
        <f t="shared" si="418"/>
        <v>182.99</v>
      </c>
      <c r="N1533" s="72" t="str">
        <f t="shared" si="419"/>
        <v>0147</v>
      </c>
      <c r="O1533" s="74">
        <f t="shared" si="420"/>
        <v>0</v>
      </c>
      <c r="P1533" s="72">
        <f t="shared" si="421"/>
        <v>0</v>
      </c>
      <c r="Q1533" s="74">
        <f t="shared" si="422"/>
        <v>7</v>
      </c>
      <c r="R1533" s="72" t="str">
        <f t="shared" si="423"/>
        <v/>
      </c>
      <c r="S1533" s="72" t="str">
        <f t="shared" si="424"/>
        <v/>
      </c>
      <c r="AT1533" s="20">
        <f t="shared" si="425"/>
        <v>-9688.5</v>
      </c>
    </row>
    <row r="1534" spans="1:46" ht="33.75">
      <c r="A1534" s="54">
        <v>7039</v>
      </c>
      <c r="B1534" s="54" t="s">
        <v>466</v>
      </c>
      <c r="C1534" s="58" t="s">
        <v>2909</v>
      </c>
      <c r="D1534" s="79">
        <v>7</v>
      </c>
      <c r="E1534" s="79">
        <v>7</v>
      </c>
      <c r="F1534" s="80">
        <v>753.58</v>
      </c>
      <c r="G1534" s="80">
        <v>107.65</v>
      </c>
      <c r="H1534" s="80">
        <v>753.58</v>
      </c>
      <c r="I1534" s="80" t="s">
        <v>28</v>
      </c>
      <c r="J1534" s="80" t="s">
        <v>28</v>
      </c>
      <c r="K1534" s="80">
        <v>107.65</v>
      </c>
      <c r="L1534" s="73">
        <f t="shared" si="417"/>
        <v>107.65</v>
      </c>
      <c r="M1534" s="73">
        <f t="shared" si="418"/>
        <v>182.99</v>
      </c>
      <c r="N1534" s="72" t="str">
        <f t="shared" si="419"/>
        <v>0147</v>
      </c>
      <c r="O1534" s="74">
        <f t="shared" si="420"/>
        <v>0</v>
      </c>
      <c r="P1534" s="72">
        <f t="shared" si="421"/>
        <v>0</v>
      </c>
      <c r="Q1534" s="74">
        <f t="shared" si="422"/>
        <v>7</v>
      </c>
      <c r="R1534" s="72" t="str">
        <f t="shared" si="423"/>
        <v/>
      </c>
      <c r="S1534" s="72" t="str">
        <f t="shared" si="424"/>
        <v/>
      </c>
      <c r="AT1534" s="20">
        <f t="shared" si="425"/>
        <v>-9688.5</v>
      </c>
    </row>
    <row r="1535" spans="1:46" ht="33.75">
      <c r="A1535" s="54">
        <v>7039</v>
      </c>
      <c r="B1535" s="54" t="s">
        <v>474</v>
      </c>
      <c r="C1535" s="58" t="s">
        <v>2909</v>
      </c>
      <c r="D1535" s="79">
        <v>7</v>
      </c>
      <c r="E1535" s="79">
        <v>7</v>
      </c>
      <c r="F1535" s="80">
        <v>753.58</v>
      </c>
      <c r="G1535" s="80">
        <v>107.65</v>
      </c>
      <c r="H1535" s="80">
        <v>753.58</v>
      </c>
      <c r="I1535" s="80" t="s">
        <v>28</v>
      </c>
      <c r="J1535" s="80" t="s">
        <v>28</v>
      </c>
      <c r="K1535" s="80">
        <v>107.65</v>
      </c>
      <c r="L1535" s="73">
        <f t="shared" si="417"/>
        <v>107.65</v>
      </c>
      <c r="M1535" s="73">
        <f t="shared" si="418"/>
        <v>182.99</v>
      </c>
      <c r="N1535" s="72" t="str">
        <f t="shared" si="419"/>
        <v>0147</v>
      </c>
      <c r="O1535" s="74">
        <f t="shared" si="420"/>
        <v>0</v>
      </c>
      <c r="P1535" s="72">
        <f t="shared" si="421"/>
        <v>0</v>
      </c>
      <c r="Q1535" s="74">
        <f t="shared" si="422"/>
        <v>7</v>
      </c>
      <c r="R1535" s="72" t="str">
        <f t="shared" si="423"/>
        <v/>
      </c>
      <c r="S1535" s="72" t="str">
        <f t="shared" si="424"/>
        <v/>
      </c>
      <c r="AT1535" s="20">
        <f t="shared" si="425"/>
        <v>-9688.5</v>
      </c>
    </row>
    <row r="1536" spans="1:46" ht="33.75">
      <c r="A1536" s="54">
        <v>7039</v>
      </c>
      <c r="B1536" s="54" t="s">
        <v>468</v>
      </c>
      <c r="C1536" s="58" t="s">
        <v>2909</v>
      </c>
      <c r="D1536" s="79">
        <v>7</v>
      </c>
      <c r="E1536" s="79">
        <v>7</v>
      </c>
      <c r="F1536" s="80">
        <v>753.58</v>
      </c>
      <c r="G1536" s="80">
        <v>107.65</v>
      </c>
      <c r="H1536" s="80">
        <v>753.58</v>
      </c>
      <c r="I1536" s="80" t="s">
        <v>28</v>
      </c>
      <c r="J1536" s="80" t="s">
        <v>28</v>
      </c>
      <c r="K1536" s="80">
        <v>107.65</v>
      </c>
      <c r="L1536" s="73">
        <f t="shared" si="417"/>
        <v>107.65</v>
      </c>
      <c r="M1536" s="73">
        <f t="shared" si="418"/>
        <v>182.99</v>
      </c>
      <c r="N1536" s="72" t="str">
        <f t="shared" si="419"/>
        <v>0147</v>
      </c>
      <c r="O1536" s="74">
        <f t="shared" si="420"/>
        <v>0</v>
      </c>
      <c r="P1536" s="72">
        <f t="shared" si="421"/>
        <v>0</v>
      </c>
      <c r="Q1536" s="74">
        <f t="shared" si="422"/>
        <v>7</v>
      </c>
      <c r="R1536" s="72" t="str">
        <f t="shared" si="423"/>
        <v/>
      </c>
      <c r="S1536" s="72" t="str">
        <f t="shared" si="424"/>
        <v/>
      </c>
      <c r="AT1536" s="20">
        <f t="shared" si="425"/>
        <v>-9688.5</v>
      </c>
    </row>
    <row r="1537" spans="1:46" ht="33.75">
      <c r="A1537" s="54">
        <v>7039</v>
      </c>
      <c r="B1537" s="54" t="s">
        <v>470</v>
      </c>
      <c r="C1537" s="58" t="s">
        <v>2909</v>
      </c>
      <c r="D1537" s="79">
        <v>7</v>
      </c>
      <c r="E1537" s="79">
        <v>7</v>
      </c>
      <c r="F1537" s="80">
        <v>753.58</v>
      </c>
      <c r="G1537" s="80">
        <v>107.65</v>
      </c>
      <c r="H1537" s="80">
        <v>753.58</v>
      </c>
      <c r="I1537" s="80" t="s">
        <v>28</v>
      </c>
      <c r="J1537" s="80" t="s">
        <v>28</v>
      </c>
      <c r="K1537" s="80">
        <v>107.65</v>
      </c>
      <c r="L1537" s="73">
        <f t="shared" si="417"/>
        <v>107.65</v>
      </c>
      <c r="M1537" s="73">
        <f t="shared" si="418"/>
        <v>182.99</v>
      </c>
      <c r="N1537" s="72" t="str">
        <f t="shared" si="419"/>
        <v>0147</v>
      </c>
      <c r="O1537" s="74">
        <f t="shared" si="420"/>
        <v>0</v>
      </c>
      <c r="P1537" s="72">
        <f t="shared" si="421"/>
        <v>0</v>
      </c>
      <c r="Q1537" s="74">
        <f t="shared" si="422"/>
        <v>7</v>
      </c>
      <c r="R1537" s="72" t="str">
        <f t="shared" si="423"/>
        <v/>
      </c>
      <c r="S1537" s="72" t="str">
        <f t="shared" si="424"/>
        <v/>
      </c>
      <c r="AT1537" s="20">
        <f t="shared" si="425"/>
        <v>-9688.5</v>
      </c>
    </row>
    <row r="1538" spans="1:46" ht="33.75">
      <c r="A1538" s="54">
        <v>7040</v>
      </c>
      <c r="B1538" s="54" t="s">
        <v>492</v>
      </c>
      <c r="C1538" s="58" t="s">
        <v>2910</v>
      </c>
      <c r="D1538" s="79">
        <v>7</v>
      </c>
      <c r="E1538" s="79">
        <v>7</v>
      </c>
      <c r="F1538" s="80">
        <v>904.33</v>
      </c>
      <c r="G1538" s="80">
        <v>129.19</v>
      </c>
      <c r="H1538" s="80">
        <v>904.33</v>
      </c>
      <c r="I1538" s="80" t="s">
        <v>28</v>
      </c>
      <c r="J1538" s="80" t="s">
        <v>28</v>
      </c>
      <c r="K1538" s="80">
        <v>129.19</v>
      </c>
      <c r="L1538" s="73">
        <f t="shared" si="417"/>
        <v>129.19</v>
      </c>
      <c r="M1538" s="73">
        <f t="shared" si="418"/>
        <v>146.13999999999999</v>
      </c>
      <c r="N1538" s="72" t="str">
        <f t="shared" si="419"/>
        <v>0148</v>
      </c>
      <c r="O1538" s="74">
        <f t="shared" si="420"/>
        <v>0</v>
      </c>
      <c r="P1538" s="72">
        <f t="shared" si="421"/>
        <v>0</v>
      </c>
      <c r="Q1538" s="74">
        <f t="shared" si="422"/>
        <v>7</v>
      </c>
      <c r="R1538" s="72" t="str">
        <f t="shared" si="423"/>
        <v/>
      </c>
      <c r="S1538" s="72" t="str">
        <f t="shared" si="424"/>
        <v/>
      </c>
      <c r="AT1538" s="20">
        <f t="shared" si="425"/>
        <v>-11627.1</v>
      </c>
    </row>
    <row r="1539" spans="1:46" ht="33.75">
      <c r="A1539" s="54">
        <v>7040</v>
      </c>
      <c r="B1539" s="54" t="s">
        <v>490</v>
      </c>
      <c r="C1539" s="58" t="s">
        <v>2910</v>
      </c>
      <c r="D1539" s="79">
        <v>7</v>
      </c>
      <c r="E1539" s="79">
        <v>7</v>
      </c>
      <c r="F1539" s="80">
        <v>904.33</v>
      </c>
      <c r="G1539" s="80">
        <v>129.19</v>
      </c>
      <c r="H1539" s="80">
        <v>904.33</v>
      </c>
      <c r="I1539" s="80" t="s">
        <v>28</v>
      </c>
      <c r="J1539" s="80" t="s">
        <v>28</v>
      </c>
      <c r="K1539" s="80">
        <v>129.19</v>
      </c>
      <c r="L1539" s="73">
        <f t="shared" si="417"/>
        <v>129.19</v>
      </c>
      <c r="M1539" s="73">
        <f t="shared" si="418"/>
        <v>146.13999999999999</v>
      </c>
      <c r="N1539" s="72" t="str">
        <f t="shared" si="419"/>
        <v>0148</v>
      </c>
      <c r="O1539" s="74">
        <f t="shared" si="420"/>
        <v>0</v>
      </c>
      <c r="P1539" s="72">
        <f t="shared" si="421"/>
        <v>0</v>
      </c>
      <c r="Q1539" s="74">
        <f t="shared" si="422"/>
        <v>7</v>
      </c>
      <c r="R1539" s="72" t="str">
        <f t="shared" si="423"/>
        <v/>
      </c>
      <c r="S1539" s="72" t="str">
        <f t="shared" si="424"/>
        <v/>
      </c>
      <c r="AT1539" s="20">
        <f t="shared" si="425"/>
        <v>-11627.1</v>
      </c>
    </row>
    <row r="1540" spans="1:46" ht="33.75">
      <c r="A1540" s="54">
        <v>7040</v>
      </c>
      <c r="B1540" s="54" t="s">
        <v>484</v>
      </c>
      <c r="C1540" s="58" t="s">
        <v>2910</v>
      </c>
      <c r="D1540" s="79">
        <v>7</v>
      </c>
      <c r="E1540" s="79">
        <v>7</v>
      </c>
      <c r="F1540" s="80">
        <v>904.33</v>
      </c>
      <c r="G1540" s="80">
        <v>129.19</v>
      </c>
      <c r="H1540" s="80">
        <v>904.33</v>
      </c>
      <c r="I1540" s="80" t="s">
        <v>28</v>
      </c>
      <c r="J1540" s="80" t="s">
        <v>28</v>
      </c>
      <c r="K1540" s="80">
        <v>129.19</v>
      </c>
      <c r="L1540" s="73">
        <f t="shared" ref="L1540:L1603" si="426">IFERROR(VLOOKUP(B1540,$B$1326:$K$2467,6,0),"")</f>
        <v>129.19</v>
      </c>
      <c r="M1540" s="73">
        <f t="shared" ref="M1540:M1603" si="427">IFERROR(VLOOKUP($B1540,$B$2468:$K$3603,6,0),"")</f>
        <v>146.13999999999999</v>
      </c>
      <c r="N1540" s="72" t="str">
        <f t="shared" ref="N1540:N1603" si="428">LEFT(B1540,4)</f>
        <v>0148</v>
      </c>
      <c r="O1540" s="74">
        <f t="shared" ref="O1540:O1603" si="429">E1540-D1540</f>
        <v>0</v>
      </c>
      <c r="P1540" s="72">
        <f t="shared" ref="P1540:P1603" si="430">IF(O1540=20,1,0)</f>
        <v>0</v>
      </c>
      <c r="Q1540" s="74">
        <f t="shared" ref="Q1540:Q1603" si="431">D1540</f>
        <v>7</v>
      </c>
      <c r="R1540" s="72" t="str">
        <f t="shared" ref="R1540:R1603" si="432">IF(P1540=1,Q1540+7,"")</f>
        <v/>
      </c>
      <c r="S1540" s="72" t="str">
        <f t="shared" ref="S1540:S1603" si="433">IF(P1540=1,Q1540+14,"")</f>
        <v/>
      </c>
      <c r="AT1540" s="20">
        <f t="shared" si="425"/>
        <v>-11627.1</v>
      </c>
    </row>
    <row r="1541" spans="1:46" ht="33.75">
      <c r="A1541" s="54">
        <v>7040</v>
      </c>
      <c r="B1541" s="54" t="s">
        <v>486</v>
      </c>
      <c r="C1541" s="58" t="s">
        <v>2910</v>
      </c>
      <c r="D1541" s="79">
        <v>7</v>
      </c>
      <c r="E1541" s="79">
        <v>7</v>
      </c>
      <c r="F1541" s="80">
        <v>904.33</v>
      </c>
      <c r="G1541" s="80">
        <v>129.19</v>
      </c>
      <c r="H1541" s="80">
        <v>904.33</v>
      </c>
      <c r="I1541" s="80" t="s">
        <v>28</v>
      </c>
      <c r="J1541" s="80" t="s">
        <v>28</v>
      </c>
      <c r="K1541" s="80">
        <v>129.19</v>
      </c>
      <c r="L1541" s="73">
        <f t="shared" si="426"/>
        <v>129.19</v>
      </c>
      <c r="M1541" s="73">
        <f t="shared" si="427"/>
        <v>146.13999999999999</v>
      </c>
      <c r="N1541" s="72" t="str">
        <f t="shared" si="428"/>
        <v>0148</v>
      </c>
      <c r="O1541" s="74">
        <f t="shared" si="429"/>
        <v>0</v>
      </c>
      <c r="P1541" s="72">
        <f t="shared" si="430"/>
        <v>0</v>
      </c>
      <c r="Q1541" s="74">
        <f t="shared" si="431"/>
        <v>7</v>
      </c>
      <c r="R1541" s="72" t="str">
        <f t="shared" si="432"/>
        <v/>
      </c>
      <c r="S1541" s="72" t="str">
        <f t="shared" si="433"/>
        <v/>
      </c>
      <c r="AT1541" s="20">
        <f t="shared" si="425"/>
        <v>-11627.1</v>
      </c>
    </row>
    <row r="1542" spans="1:46" ht="33.75">
      <c r="A1542" s="54">
        <v>7040</v>
      </c>
      <c r="B1542" s="54" t="s">
        <v>488</v>
      </c>
      <c r="C1542" s="58" t="s">
        <v>2910</v>
      </c>
      <c r="D1542" s="79">
        <v>7</v>
      </c>
      <c r="E1542" s="79">
        <v>7</v>
      </c>
      <c r="F1542" s="80">
        <v>904.33</v>
      </c>
      <c r="G1542" s="80">
        <v>129.19</v>
      </c>
      <c r="H1542" s="80">
        <v>904.33</v>
      </c>
      <c r="I1542" s="80" t="s">
        <v>28</v>
      </c>
      <c r="J1542" s="80" t="s">
        <v>28</v>
      </c>
      <c r="K1542" s="80">
        <v>129.19</v>
      </c>
      <c r="L1542" s="73">
        <f t="shared" si="426"/>
        <v>129.19</v>
      </c>
      <c r="M1542" s="73">
        <f t="shared" si="427"/>
        <v>146.13999999999999</v>
      </c>
      <c r="N1542" s="72" t="str">
        <f t="shared" si="428"/>
        <v>0148</v>
      </c>
      <c r="O1542" s="74">
        <f t="shared" si="429"/>
        <v>0</v>
      </c>
      <c r="P1542" s="72">
        <f t="shared" si="430"/>
        <v>0</v>
      </c>
      <c r="Q1542" s="74">
        <f t="shared" si="431"/>
        <v>7</v>
      </c>
      <c r="R1542" s="72" t="str">
        <f t="shared" si="432"/>
        <v/>
      </c>
      <c r="S1542" s="72" t="str">
        <f t="shared" si="433"/>
        <v/>
      </c>
      <c r="AT1542" s="20">
        <f t="shared" si="425"/>
        <v>-11627.1</v>
      </c>
    </row>
    <row r="1543" spans="1:46" ht="33.75">
      <c r="A1543" s="54">
        <v>7040</v>
      </c>
      <c r="B1543" s="54" t="s">
        <v>482</v>
      </c>
      <c r="C1543" s="58" t="s">
        <v>2910</v>
      </c>
      <c r="D1543" s="79">
        <v>7</v>
      </c>
      <c r="E1543" s="79">
        <v>7</v>
      </c>
      <c r="F1543" s="80">
        <v>904.33</v>
      </c>
      <c r="G1543" s="80">
        <v>129.19</v>
      </c>
      <c r="H1543" s="80">
        <v>904.33</v>
      </c>
      <c r="I1543" s="80" t="s">
        <v>28</v>
      </c>
      <c r="J1543" s="80" t="s">
        <v>28</v>
      </c>
      <c r="K1543" s="80">
        <v>129.19</v>
      </c>
      <c r="L1543" s="73">
        <f t="shared" si="426"/>
        <v>129.19</v>
      </c>
      <c r="M1543" s="73">
        <f t="shared" si="427"/>
        <v>146.13999999999999</v>
      </c>
      <c r="N1543" s="72" t="str">
        <f t="shared" si="428"/>
        <v>0148</v>
      </c>
      <c r="O1543" s="74">
        <f t="shared" si="429"/>
        <v>0</v>
      </c>
      <c r="P1543" s="72">
        <f t="shared" si="430"/>
        <v>0</v>
      </c>
      <c r="Q1543" s="74">
        <f t="shared" si="431"/>
        <v>7</v>
      </c>
      <c r="R1543" s="72" t="str">
        <f t="shared" si="432"/>
        <v/>
      </c>
      <c r="S1543" s="72" t="str">
        <f t="shared" si="433"/>
        <v/>
      </c>
      <c r="AT1543" s="20">
        <f t="shared" si="425"/>
        <v>-11627.1</v>
      </c>
    </row>
    <row r="1544" spans="1:46" ht="33.75">
      <c r="A1544" s="54">
        <v>7041</v>
      </c>
      <c r="B1544" s="54" t="s">
        <v>500</v>
      </c>
      <c r="C1544" s="58" t="s">
        <v>2911</v>
      </c>
      <c r="D1544" s="79">
        <v>7</v>
      </c>
      <c r="E1544" s="79">
        <v>7</v>
      </c>
      <c r="F1544" s="80">
        <v>791.55</v>
      </c>
      <c r="G1544" s="80">
        <v>113.08</v>
      </c>
      <c r="H1544" s="80">
        <v>791.55</v>
      </c>
      <c r="I1544" s="80" t="s">
        <v>28</v>
      </c>
      <c r="J1544" s="80" t="s">
        <v>28</v>
      </c>
      <c r="K1544" s="80">
        <v>113.08</v>
      </c>
      <c r="L1544" s="73">
        <f t="shared" si="426"/>
        <v>113.08</v>
      </c>
      <c r="M1544" s="73">
        <f t="shared" si="427"/>
        <v>146.13999999999999</v>
      </c>
      <c r="N1544" s="72" t="str">
        <f t="shared" si="428"/>
        <v>0148</v>
      </c>
      <c r="O1544" s="74">
        <f t="shared" si="429"/>
        <v>0</v>
      </c>
      <c r="P1544" s="72">
        <f t="shared" si="430"/>
        <v>0</v>
      </c>
      <c r="Q1544" s="74">
        <f t="shared" si="431"/>
        <v>7</v>
      </c>
      <c r="R1544" s="72" t="str">
        <f t="shared" si="432"/>
        <v/>
      </c>
      <c r="S1544" s="72" t="str">
        <f t="shared" si="433"/>
        <v/>
      </c>
      <c r="AT1544" s="20">
        <f t="shared" si="425"/>
        <v>-10177.200000000001</v>
      </c>
    </row>
    <row r="1545" spans="1:46" ht="33.75">
      <c r="A1545" s="54">
        <v>7041</v>
      </c>
      <c r="B1545" s="54" t="s">
        <v>494</v>
      </c>
      <c r="C1545" s="58" t="s">
        <v>2911</v>
      </c>
      <c r="D1545" s="79">
        <v>7</v>
      </c>
      <c r="E1545" s="79">
        <v>7</v>
      </c>
      <c r="F1545" s="80">
        <v>791.55</v>
      </c>
      <c r="G1545" s="80">
        <v>113.08</v>
      </c>
      <c r="H1545" s="80">
        <v>791.55</v>
      </c>
      <c r="I1545" s="80" t="s">
        <v>28</v>
      </c>
      <c r="J1545" s="80" t="s">
        <v>28</v>
      </c>
      <c r="K1545" s="80">
        <v>113.08</v>
      </c>
      <c r="L1545" s="73">
        <f t="shared" si="426"/>
        <v>113.08</v>
      </c>
      <c r="M1545" s="73">
        <f t="shared" si="427"/>
        <v>146.13999999999999</v>
      </c>
      <c r="N1545" s="72" t="str">
        <f t="shared" si="428"/>
        <v>0148</v>
      </c>
      <c r="O1545" s="74">
        <f t="shared" si="429"/>
        <v>0</v>
      </c>
      <c r="P1545" s="72">
        <f t="shared" si="430"/>
        <v>0</v>
      </c>
      <c r="Q1545" s="74">
        <f t="shared" si="431"/>
        <v>7</v>
      </c>
      <c r="R1545" s="72" t="str">
        <f t="shared" si="432"/>
        <v/>
      </c>
      <c r="S1545" s="72" t="str">
        <f t="shared" si="433"/>
        <v/>
      </c>
      <c r="AT1545" s="20">
        <f t="shared" si="425"/>
        <v>-10177.200000000001</v>
      </c>
    </row>
    <row r="1546" spans="1:46" ht="33.75">
      <c r="A1546" s="54">
        <v>7041</v>
      </c>
      <c r="B1546" s="54" t="s">
        <v>496</v>
      </c>
      <c r="C1546" s="58" t="s">
        <v>2911</v>
      </c>
      <c r="D1546" s="79">
        <v>7</v>
      </c>
      <c r="E1546" s="79">
        <v>7</v>
      </c>
      <c r="F1546" s="80">
        <v>791.55</v>
      </c>
      <c r="G1546" s="80">
        <v>113.08</v>
      </c>
      <c r="H1546" s="80">
        <v>791.55</v>
      </c>
      <c r="I1546" s="80" t="s">
        <v>28</v>
      </c>
      <c r="J1546" s="80" t="s">
        <v>28</v>
      </c>
      <c r="K1546" s="80">
        <v>113.08</v>
      </c>
      <c r="L1546" s="73">
        <f t="shared" si="426"/>
        <v>113.08</v>
      </c>
      <c r="M1546" s="73">
        <f t="shared" si="427"/>
        <v>146.13999999999999</v>
      </c>
      <c r="N1546" s="72" t="str">
        <f t="shared" si="428"/>
        <v>0148</v>
      </c>
      <c r="O1546" s="74">
        <f t="shared" si="429"/>
        <v>0</v>
      </c>
      <c r="P1546" s="72">
        <f t="shared" si="430"/>
        <v>0</v>
      </c>
      <c r="Q1546" s="74">
        <f t="shared" si="431"/>
        <v>7</v>
      </c>
      <c r="R1546" s="72" t="str">
        <f t="shared" si="432"/>
        <v/>
      </c>
      <c r="S1546" s="72" t="str">
        <f t="shared" si="433"/>
        <v/>
      </c>
      <c r="AT1546" s="20">
        <f t="shared" si="425"/>
        <v>-10177.200000000001</v>
      </c>
    </row>
    <row r="1547" spans="1:46" ht="33.75">
      <c r="A1547" s="54">
        <v>7041</v>
      </c>
      <c r="B1547" s="54" t="s">
        <v>498</v>
      </c>
      <c r="C1547" s="58" t="s">
        <v>2911</v>
      </c>
      <c r="D1547" s="79">
        <v>7</v>
      </c>
      <c r="E1547" s="79">
        <v>7</v>
      </c>
      <c r="F1547" s="80">
        <v>791.55</v>
      </c>
      <c r="G1547" s="80">
        <v>113.08</v>
      </c>
      <c r="H1547" s="80">
        <v>791.55</v>
      </c>
      <c r="I1547" s="80" t="s">
        <v>28</v>
      </c>
      <c r="J1547" s="80" t="s">
        <v>28</v>
      </c>
      <c r="K1547" s="80">
        <v>113.08</v>
      </c>
      <c r="L1547" s="73">
        <f t="shared" si="426"/>
        <v>113.08</v>
      </c>
      <c r="M1547" s="73">
        <f t="shared" si="427"/>
        <v>146.13999999999999</v>
      </c>
      <c r="N1547" s="72" t="str">
        <f t="shared" si="428"/>
        <v>0148</v>
      </c>
      <c r="O1547" s="74">
        <f t="shared" si="429"/>
        <v>0</v>
      </c>
      <c r="P1547" s="72">
        <f t="shared" si="430"/>
        <v>0</v>
      </c>
      <c r="Q1547" s="74">
        <f t="shared" si="431"/>
        <v>7</v>
      </c>
      <c r="R1547" s="72" t="str">
        <f t="shared" si="432"/>
        <v/>
      </c>
      <c r="S1547" s="72" t="str">
        <f t="shared" si="433"/>
        <v/>
      </c>
      <c r="AT1547" s="20">
        <f t="shared" ref="AT1547:AT1610" si="434">AS1547+(AI1547-90)*L1547</f>
        <v>-10177.200000000001</v>
      </c>
    </row>
    <row r="1548" spans="1:46" ht="33.75">
      <c r="A1548" s="54">
        <v>7041</v>
      </c>
      <c r="B1548" s="54" t="s">
        <v>504</v>
      </c>
      <c r="C1548" s="58" t="s">
        <v>2911</v>
      </c>
      <c r="D1548" s="79">
        <v>7</v>
      </c>
      <c r="E1548" s="79">
        <v>7</v>
      </c>
      <c r="F1548" s="80">
        <v>791.55</v>
      </c>
      <c r="G1548" s="80">
        <v>113.08</v>
      </c>
      <c r="H1548" s="80">
        <v>791.55</v>
      </c>
      <c r="I1548" s="80" t="s">
        <v>28</v>
      </c>
      <c r="J1548" s="80" t="s">
        <v>28</v>
      </c>
      <c r="K1548" s="80">
        <v>113.08</v>
      </c>
      <c r="L1548" s="73">
        <f t="shared" si="426"/>
        <v>113.08</v>
      </c>
      <c r="M1548" s="73">
        <f t="shared" si="427"/>
        <v>146.13999999999999</v>
      </c>
      <c r="N1548" s="72" t="str">
        <f t="shared" si="428"/>
        <v>0148</v>
      </c>
      <c r="O1548" s="74">
        <f t="shared" si="429"/>
        <v>0</v>
      </c>
      <c r="P1548" s="72">
        <f t="shared" si="430"/>
        <v>0</v>
      </c>
      <c r="Q1548" s="74">
        <f t="shared" si="431"/>
        <v>7</v>
      </c>
      <c r="R1548" s="72" t="str">
        <f t="shared" si="432"/>
        <v/>
      </c>
      <c r="S1548" s="72" t="str">
        <f t="shared" si="433"/>
        <v/>
      </c>
      <c r="AT1548" s="20">
        <f t="shared" si="434"/>
        <v>-10177.200000000001</v>
      </c>
    </row>
    <row r="1549" spans="1:46" ht="33.75">
      <c r="A1549" s="54">
        <v>7041</v>
      </c>
      <c r="B1549" s="54" t="s">
        <v>502</v>
      </c>
      <c r="C1549" s="58" t="s">
        <v>2911</v>
      </c>
      <c r="D1549" s="79">
        <v>7</v>
      </c>
      <c r="E1549" s="79">
        <v>7</v>
      </c>
      <c r="F1549" s="80">
        <v>791.55</v>
      </c>
      <c r="G1549" s="80">
        <v>113.08</v>
      </c>
      <c r="H1549" s="80">
        <v>791.55</v>
      </c>
      <c r="I1549" s="80" t="s">
        <v>28</v>
      </c>
      <c r="J1549" s="80" t="s">
        <v>28</v>
      </c>
      <c r="K1549" s="80">
        <v>113.08</v>
      </c>
      <c r="L1549" s="73">
        <f t="shared" si="426"/>
        <v>113.08</v>
      </c>
      <c r="M1549" s="73">
        <f t="shared" si="427"/>
        <v>146.13999999999999</v>
      </c>
      <c r="N1549" s="72" t="str">
        <f t="shared" si="428"/>
        <v>0148</v>
      </c>
      <c r="O1549" s="74">
        <f t="shared" si="429"/>
        <v>0</v>
      </c>
      <c r="P1549" s="72">
        <f t="shared" si="430"/>
        <v>0</v>
      </c>
      <c r="Q1549" s="74">
        <f t="shared" si="431"/>
        <v>7</v>
      </c>
      <c r="R1549" s="72" t="str">
        <f t="shared" si="432"/>
        <v/>
      </c>
      <c r="S1549" s="72" t="str">
        <f t="shared" si="433"/>
        <v/>
      </c>
      <c r="AT1549" s="20">
        <f t="shared" si="434"/>
        <v>-10177.200000000001</v>
      </c>
    </row>
    <row r="1550" spans="1:46" ht="33.75">
      <c r="A1550" s="54">
        <v>7042</v>
      </c>
      <c r="B1550" s="54" t="s">
        <v>516</v>
      </c>
      <c r="C1550" s="58" t="s">
        <v>2912</v>
      </c>
      <c r="D1550" s="79">
        <v>7</v>
      </c>
      <c r="E1550" s="79">
        <v>7</v>
      </c>
      <c r="F1550" s="80">
        <v>683.86</v>
      </c>
      <c r="G1550" s="80">
        <v>97.69</v>
      </c>
      <c r="H1550" s="80">
        <v>683.86</v>
      </c>
      <c r="I1550" s="80" t="s">
        <v>28</v>
      </c>
      <c r="J1550" s="80" t="s">
        <v>28</v>
      </c>
      <c r="K1550" s="80">
        <v>97.69</v>
      </c>
      <c r="L1550" s="73">
        <f t="shared" si="426"/>
        <v>97.69</v>
      </c>
      <c r="M1550" s="73">
        <f t="shared" si="427"/>
        <v>146.13999999999999</v>
      </c>
      <c r="N1550" s="72" t="str">
        <f t="shared" si="428"/>
        <v>0148</v>
      </c>
      <c r="O1550" s="74">
        <f t="shared" si="429"/>
        <v>0</v>
      </c>
      <c r="P1550" s="72">
        <f t="shared" si="430"/>
        <v>0</v>
      </c>
      <c r="Q1550" s="74">
        <f t="shared" si="431"/>
        <v>7</v>
      </c>
      <c r="R1550" s="72" t="str">
        <f t="shared" si="432"/>
        <v/>
      </c>
      <c r="S1550" s="72" t="str">
        <f t="shared" si="433"/>
        <v/>
      </c>
      <c r="AT1550" s="20">
        <f t="shared" si="434"/>
        <v>-8792.1</v>
      </c>
    </row>
    <row r="1551" spans="1:46" ht="33.75">
      <c r="A1551" s="54">
        <v>7042</v>
      </c>
      <c r="B1551" s="54" t="s">
        <v>514</v>
      </c>
      <c r="C1551" s="58" t="s">
        <v>2912</v>
      </c>
      <c r="D1551" s="79">
        <v>7</v>
      </c>
      <c r="E1551" s="79">
        <v>7</v>
      </c>
      <c r="F1551" s="80">
        <v>683.86</v>
      </c>
      <c r="G1551" s="80">
        <v>97.69</v>
      </c>
      <c r="H1551" s="80">
        <v>683.86</v>
      </c>
      <c r="I1551" s="80" t="s">
        <v>28</v>
      </c>
      <c r="J1551" s="80" t="s">
        <v>28</v>
      </c>
      <c r="K1551" s="80">
        <v>97.69</v>
      </c>
      <c r="L1551" s="73">
        <f t="shared" si="426"/>
        <v>97.69</v>
      </c>
      <c r="M1551" s="73">
        <f t="shared" si="427"/>
        <v>146.13999999999999</v>
      </c>
      <c r="N1551" s="72" t="str">
        <f t="shared" si="428"/>
        <v>0148</v>
      </c>
      <c r="O1551" s="74">
        <f t="shared" si="429"/>
        <v>0</v>
      </c>
      <c r="P1551" s="72">
        <f t="shared" si="430"/>
        <v>0</v>
      </c>
      <c r="Q1551" s="74">
        <f t="shared" si="431"/>
        <v>7</v>
      </c>
      <c r="R1551" s="72" t="str">
        <f t="shared" si="432"/>
        <v/>
      </c>
      <c r="S1551" s="72" t="str">
        <f t="shared" si="433"/>
        <v/>
      </c>
      <c r="AT1551" s="20">
        <f t="shared" si="434"/>
        <v>-8792.1</v>
      </c>
    </row>
    <row r="1552" spans="1:46" ht="33.75">
      <c r="A1552" s="54">
        <v>7042</v>
      </c>
      <c r="B1552" s="54" t="s">
        <v>512</v>
      </c>
      <c r="C1552" s="58" t="s">
        <v>2912</v>
      </c>
      <c r="D1552" s="79">
        <v>7</v>
      </c>
      <c r="E1552" s="79">
        <v>7</v>
      </c>
      <c r="F1552" s="80">
        <v>683.86</v>
      </c>
      <c r="G1552" s="80">
        <v>97.69</v>
      </c>
      <c r="H1552" s="80">
        <v>683.86</v>
      </c>
      <c r="I1552" s="80" t="s">
        <v>28</v>
      </c>
      <c r="J1552" s="80" t="s">
        <v>28</v>
      </c>
      <c r="K1552" s="80">
        <v>97.69</v>
      </c>
      <c r="L1552" s="73">
        <f t="shared" si="426"/>
        <v>97.69</v>
      </c>
      <c r="M1552" s="73">
        <f t="shared" si="427"/>
        <v>146.13999999999999</v>
      </c>
      <c r="N1552" s="72" t="str">
        <f t="shared" si="428"/>
        <v>0148</v>
      </c>
      <c r="O1552" s="74">
        <f t="shared" si="429"/>
        <v>0</v>
      </c>
      <c r="P1552" s="72">
        <f t="shared" si="430"/>
        <v>0</v>
      </c>
      <c r="Q1552" s="74">
        <f t="shared" si="431"/>
        <v>7</v>
      </c>
      <c r="R1552" s="72" t="str">
        <f t="shared" si="432"/>
        <v/>
      </c>
      <c r="S1552" s="72" t="str">
        <f t="shared" si="433"/>
        <v/>
      </c>
      <c r="AT1552" s="20">
        <f t="shared" si="434"/>
        <v>-8792.1</v>
      </c>
    </row>
    <row r="1553" spans="1:46" ht="33.75">
      <c r="A1553" s="54">
        <v>7042</v>
      </c>
      <c r="B1553" s="54" t="s">
        <v>510</v>
      </c>
      <c r="C1553" s="58" t="s">
        <v>2912</v>
      </c>
      <c r="D1553" s="79">
        <v>7</v>
      </c>
      <c r="E1553" s="79">
        <v>7</v>
      </c>
      <c r="F1553" s="80">
        <v>683.86</v>
      </c>
      <c r="G1553" s="80">
        <v>97.69</v>
      </c>
      <c r="H1553" s="80">
        <v>683.86</v>
      </c>
      <c r="I1553" s="80" t="s">
        <v>28</v>
      </c>
      <c r="J1553" s="80" t="s">
        <v>28</v>
      </c>
      <c r="K1553" s="80">
        <v>97.69</v>
      </c>
      <c r="L1553" s="73">
        <f t="shared" si="426"/>
        <v>97.69</v>
      </c>
      <c r="M1553" s="73">
        <f t="shared" si="427"/>
        <v>146.13999999999999</v>
      </c>
      <c r="N1553" s="72" t="str">
        <f t="shared" si="428"/>
        <v>0148</v>
      </c>
      <c r="O1553" s="74">
        <f t="shared" si="429"/>
        <v>0</v>
      </c>
      <c r="P1553" s="72">
        <f t="shared" si="430"/>
        <v>0</v>
      </c>
      <c r="Q1553" s="74">
        <f t="shared" si="431"/>
        <v>7</v>
      </c>
      <c r="R1553" s="72" t="str">
        <f t="shared" si="432"/>
        <v/>
      </c>
      <c r="S1553" s="72" t="str">
        <f t="shared" si="433"/>
        <v/>
      </c>
      <c r="AT1553" s="20">
        <f t="shared" si="434"/>
        <v>-8792.1</v>
      </c>
    </row>
    <row r="1554" spans="1:46" ht="33.75">
      <c r="A1554" s="54">
        <v>7042</v>
      </c>
      <c r="B1554" s="54" t="s">
        <v>506</v>
      </c>
      <c r="C1554" s="58" t="s">
        <v>2912</v>
      </c>
      <c r="D1554" s="79">
        <v>7</v>
      </c>
      <c r="E1554" s="79">
        <v>7</v>
      </c>
      <c r="F1554" s="80">
        <v>683.86</v>
      </c>
      <c r="G1554" s="80">
        <v>97.69</v>
      </c>
      <c r="H1554" s="80">
        <v>683.86</v>
      </c>
      <c r="I1554" s="80" t="s">
        <v>28</v>
      </c>
      <c r="J1554" s="80" t="s">
        <v>28</v>
      </c>
      <c r="K1554" s="80">
        <v>97.69</v>
      </c>
      <c r="L1554" s="73">
        <f t="shared" si="426"/>
        <v>97.69</v>
      </c>
      <c r="M1554" s="73">
        <f t="shared" si="427"/>
        <v>146.13999999999999</v>
      </c>
      <c r="N1554" s="72" t="str">
        <f t="shared" si="428"/>
        <v>0148</v>
      </c>
      <c r="O1554" s="74">
        <f t="shared" si="429"/>
        <v>0</v>
      </c>
      <c r="P1554" s="72">
        <f t="shared" si="430"/>
        <v>0</v>
      </c>
      <c r="Q1554" s="74">
        <f t="shared" si="431"/>
        <v>7</v>
      </c>
      <c r="R1554" s="72" t="str">
        <f t="shared" si="432"/>
        <v/>
      </c>
      <c r="S1554" s="72" t="str">
        <f t="shared" si="433"/>
        <v/>
      </c>
      <c r="AT1554" s="20">
        <f t="shared" si="434"/>
        <v>-8792.1</v>
      </c>
    </row>
    <row r="1555" spans="1:46" ht="33.75">
      <c r="A1555" s="54">
        <v>7042</v>
      </c>
      <c r="B1555" s="54" t="s">
        <v>508</v>
      </c>
      <c r="C1555" s="58" t="s">
        <v>2912</v>
      </c>
      <c r="D1555" s="79">
        <v>7</v>
      </c>
      <c r="E1555" s="79">
        <v>7</v>
      </c>
      <c r="F1555" s="80">
        <v>683.86</v>
      </c>
      <c r="G1555" s="80">
        <v>97.69</v>
      </c>
      <c r="H1555" s="80">
        <v>683.86</v>
      </c>
      <c r="I1555" s="80" t="s">
        <v>28</v>
      </c>
      <c r="J1555" s="80" t="s">
        <v>28</v>
      </c>
      <c r="K1555" s="80">
        <v>97.69</v>
      </c>
      <c r="L1555" s="73">
        <f t="shared" si="426"/>
        <v>97.69</v>
      </c>
      <c r="M1555" s="73">
        <f t="shared" si="427"/>
        <v>146.13999999999999</v>
      </c>
      <c r="N1555" s="72" t="str">
        <f t="shared" si="428"/>
        <v>0148</v>
      </c>
      <c r="O1555" s="74">
        <f t="shared" si="429"/>
        <v>0</v>
      </c>
      <c r="P1555" s="72">
        <f t="shared" si="430"/>
        <v>0</v>
      </c>
      <c r="Q1555" s="74">
        <f t="shared" si="431"/>
        <v>7</v>
      </c>
      <c r="R1555" s="72" t="str">
        <f t="shared" si="432"/>
        <v/>
      </c>
      <c r="S1555" s="72" t="str">
        <f t="shared" si="433"/>
        <v/>
      </c>
      <c r="AT1555" s="20">
        <f t="shared" si="434"/>
        <v>-8792.1</v>
      </c>
    </row>
    <row r="1556" spans="1:46" ht="22.5">
      <c r="A1556" s="54">
        <v>7043</v>
      </c>
      <c r="B1556" s="54" t="s">
        <v>520</v>
      </c>
      <c r="C1556" s="58" t="s">
        <v>2913</v>
      </c>
      <c r="D1556" s="79">
        <v>7</v>
      </c>
      <c r="E1556" s="79">
        <v>7</v>
      </c>
      <c r="F1556" s="80">
        <v>504.13</v>
      </c>
      <c r="G1556" s="80">
        <v>72.02</v>
      </c>
      <c r="H1556" s="80">
        <v>504.13</v>
      </c>
      <c r="I1556" s="80" t="s">
        <v>28</v>
      </c>
      <c r="J1556" s="80" t="s">
        <v>28</v>
      </c>
      <c r="K1556" s="80">
        <v>72.02</v>
      </c>
      <c r="L1556" s="73">
        <f t="shared" si="426"/>
        <v>72.02</v>
      </c>
      <c r="M1556" s="73">
        <f t="shared" si="427"/>
        <v>90.5</v>
      </c>
      <c r="N1556" s="72" t="str">
        <f t="shared" si="428"/>
        <v>0203</v>
      </c>
      <c r="O1556" s="74">
        <f t="shared" si="429"/>
        <v>0</v>
      </c>
      <c r="P1556" s="72">
        <f t="shared" si="430"/>
        <v>0</v>
      </c>
      <c r="Q1556" s="74">
        <f t="shared" si="431"/>
        <v>7</v>
      </c>
      <c r="R1556" s="72" t="str">
        <f t="shared" si="432"/>
        <v/>
      </c>
      <c r="S1556" s="72" t="str">
        <f t="shared" si="433"/>
        <v/>
      </c>
      <c r="AT1556" s="20">
        <f t="shared" si="434"/>
        <v>-6481.7999999999993</v>
      </c>
    </row>
    <row r="1557" spans="1:46" ht="22.5">
      <c r="A1557" s="54">
        <v>7043</v>
      </c>
      <c r="B1557" s="54" t="s">
        <v>526</v>
      </c>
      <c r="C1557" s="58" t="s">
        <v>2913</v>
      </c>
      <c r="D1557" s="79">
        <v>7</v>
      </c>
      <c r="E1557" s="79">
        <v>7</v>
      </c>
      <c r="F1557" s="80">
        <v>504.13</v>
      </c>
      <c r="G1557" s="80">
        <v>72.02</v>
      </c>
      <c r="H1557" s="80">
        <v>504.13</v>
      </c>
      <c r="I1557" s="80" t="s">
        <v>28</v>
      </c>
      <c r="J1557" s="80" t="s">
        <v>28</v>
      </c>
      <c r="K1557" s="80">
        <v>72.02</v>
      </c>
      <c r="L1557" s="73">
        <f t="shared" si="426"/>
        <v>72.02</v>
      </c>
      <c r="M1557" s="73">
        <f t="shared" si="427"/>
        <v>90.5</v>
      </c>
      <c r="N1557" s="72" t="str">
        <f t="shared" si="428"/>
        <v>0203</v>
      </c>
      <c r="O1557" s="74">
        <f t="shared" si="429"/>
        <v>0</v>
      </c>
      <c r="P1557" s="72">
        <f t="shared" si="430"/>
        <v>0</v>
      </c>
      <c r="Q1557" s="74">
        <f t="shared" si="431"/>
        <v>7</v>
      </c>
      <c r="R1557" s="72" t="str">
        <f t="shared" si="432"/>
        <v/>
      </c>
      <c r="S1557" s="72" t="str">
        <f t="shared" si="433"/>
        <v/>
      </c>
      <c r="AT1557" s="20">
        <f t="shared" si="434"/>
        <v>-6481.7999999999993</v>
      </c>
    </row>
    <row r="1558" spans="1:46" ht="22.5">
      <c r="A1558" s="54">
        <v>7043</v>
      </c>
      <c r="B1558" s="54" t="s">
        <v>524</v>
      </c>
      <c r="C1558" s="58" t="s">
        <v>2913</v>
      </c>
      <c r="D1558" s="79">
        <v>7</v>
      </c>
      <c r="E1558" s="79">
        <v>7</v>
      </c>
      <c r="F1558" s="80">
        <v>504.13</v>
      </c>
      <c r="G1558" s="80">
        <v>72.02</v>
      </c>
      <c r="H1558" s="80">
        <v>504.13</v>
      </c>
      <c r="I1558" s="80" t="s">
        <v>28</v>
      </c>
      <c r="J1558" s="80" t="s">
        <v>28</v>
      </c>
      <c r="K1558" s="80">
        <v>72.02</v>
      </c>
      <c r="L1558" s="73">
        <f t="shared" si="426"/>
        <v>72.02</v>
      </c>
      <c r="M1558" s="73">
        <f t="shared" si="427"/>
        <v>90.5</v>
      </c>
      <c r="N1558" s="72" t="str">
        <f t="shared" si="428"/>
        <v>0203</v>
      </c>
      <c r="O1558" s="74">
        <f t="shared" si="429"/>
        <v>0</v>
      </c>
      <c r="P1558" s="72">
        <f t="shared" si="430"/>
        <v>0</v>
      </c>
      <c r="Q1558" s="74">
        <f t="shared" si="431"/>
        <v>7</v>
      </c>
      <c r="R1558" s="72" t="str">
        <f t="shared" si="432"/>
        <v/>
      </c>
      <c r="S1558" s="72" t="str">
        <f t="shared" si="433"/>
        <v/>
      </c>
      <c r="AT1558" s="20">
        <f t="shared" si="434"/>
        <v>-6481.7999999999993</v>
      </c>
    </row>
    <row r="1559" spans="1:46" ht="22.5">
      <c r="A1559" s="54">
        <v>7043</v>
      </c>
      <c r="B1559" s="54" t="s">
        <v>522</v>
      </c>
      <c r="C1559" s="58" t="s">
        <v>2913</v>
      </c>
      <c r="D1559" s="79">
        <v>7</v>
      </c>
      <c r="E1559" s="79">
        <v>7</v>
      </c>
      <c r="F1559" s="80">
        <v>504.13</v>
      </c>
      <c r="G1559" s="80">
        <v>72.02</v>
      </c>
      <c r="H1559" s="80">
        <v>504.13</v>
      </c>
      <c r="I1559" s="80" t="s">
        <v>28</v>
      </c>
      <c r="J1559" s="80" t="s">
        <v>28</v>
      </c>
      <c r="K1559" s="80">
        <v>72.02</v>
      </c>
      <c r="L1559" s="73">
        <f t="shared" si="426"/>
        <v>72.02</v>
      </c>
      <c r="M1559" s="73">
        <f t="shared" si="427"/>
        <v>90.5</v>
      </c>
      <c r="N1559" s="72" t="str">
        <f t="shared" si="428"/>
        <v>0203</v>
      </c>
      <c r="O1559" s="74">
        <f t="shared" si="429"/>
        <v>0</v>
      </c>
      <c r="P1559" s="72">
        <f t="shared" si="430"/>
        <v>0</v>
      </c>
      <c r="Q1559" s="74">
        <f t="shared" si="431"/>
        <v>7</v>
      </c>
      <c r="R1559" s="72" t="str">
        <f t="shared" si="432"/>
        <v/>
      </c>
      <c r="S1559" s="72" t="str">
        <f t="shared" si="433"/>
        <v/>
      </c>
      <c r="AT1559" s="20">
        <f t="shared" si="434"/>
        <v>-6481.7999999999993</v>
      </c>
    </row>
    <row r="1560" spans="1:46" ht="22.5">
      <c r="A1560" s="54">
        <v>7043</v>
      </c>
      <c r="B1560" s="54" t="s">
        <v>528</v>
      </c>
      <c r="C1560" s="58" t="s">
        <v>2913</v>
      </c>
      <c r="D1560" s="79">
        <v>7</v>
      </c>
      <c r="E1560" s="79">
        <v>7</v>
      </c>
      <c r="F1560" s="80">
        <v>504.13</v>
      </c>
      <c r="G1560" s="80">
        <v>72.02</v>
      </c>
      <c r="H1560" s="80">
        <v>504.13</v>
      </c>
      <c r="I1560" s="80" t="s">
        <v>28</v>
      </c>
      <c r="J1560" s="80" t="s">
        <v>28</v>
      </c>
      <c r="K1560" s="80">
        <v>72.02</v>
      </c>
      <c r="L1560" s="73">
        <f t="shared" si="426"/>
        <v>72.02</v>
      </c>
      <c r="M1560" s="73">
        <f t="shared" si="427"/>
        <v>90.5</v>
      </c>
      <c r="N1560" s="72" t="str">
        <f t="shared" si="428"/>
        <v>0203</v>
      </c>
      <c r="O1560" s="74">
        <f t="shared" si="429"/>
        <v>0</v>
      </c>
      <c r="P1560" s="72">
        <f t="shared" si="430"/>
        <v>0</v>
      </c>
      <c r="Q1560" s="74">
        <f t="shared" si="431"/>
        <v>7</v>
      </c>
      <c r="R1560" s="72" t="str">
        <f t="shared" si="432"/>
        <v/>
      </c>
      <c r="S1560" s="72" t="str">
        <f t="shared" si="433"/>
        <v/>
      </c>
      <c r="AT1560" s="20">
        <f t="shared" si="434"/>
        <v>-6481.7999999999993</v>
      </c>
    </row>
    <row r="1561" spans="1:46" ht="22.5">
      <c r="A1561" s="54">
        <v>7043</v>
      </c>
      <c r="B1561" s="54" t="s">
        <v>530</v>
      </c>
      <c r="C1561" s="58" t="s">
        <v>2913</v>
      </c>
      <c r="D1561" s="79">
        <v>7</v>
      </c>
      <c r="E1561" s="79">
        <v>7</v>
      </c>
      <c r="F1561" s="80">
        <v>504.13</v>
      </c>
      <c r="G1561" s="80">
        <v>72.02</v>
      </c>
      <c r="H1561" s="80">
        <v>504.13</v>
      </c>
      <c r="I1561" s="80" t="s">
        <v>28</v>
      </c>
      <c r="J1561" s="80" t="s">
        <v>28</v>
      </c>
      <c r="K1561" s="80">
        <v>72.02</v>
      </c>
      <c r="L1561" s="73">
        <f t="shared" si="426"/>
        <v>72.02</v>
      </c>
      <c r="M1561" s="73">
        <f t="shared" si="427"/>
        <v>90.5</v>
      </c>
      <c r="N1561" s="72" t="str">
        <f t="shared" si="428"/>
        <v>0203</v>
      </c>
      <c r="O1561" s="74">
        <f t="shared" si="429"/>
        <v>0</v>
      </c>
      <c r="P1561" s="72">
        <f t="shared" si="430"/>
        <v>0</v>
      </c>
      <c r="Q1561" s="74">
        <f t="shared" si="431"/>
        <v>7</v>
      </c>
      <c r="R1561" s="72" t="str">
        <f t="shared" si="432"/>
        <v/>
      </c>
      <c r="S1561" s="72" t="str">
        <f t="shared" si="433"/>
        <v/>
      </c>
      <c r="AT1561" s="20">
        <f t="shared" si="434"/>
        <v>-6481.7999999999993</v>
      </c>
    </row>
    <row r="1562" spans="1:46" ht="33.75">
      <c r="A1562" s="54">
        <v>7044</v>
      </c>
      <c r="B1562" s="54" t="s">
        <v>538</v>
      </c>
      <c r="C1562" s="58" t="s">
        <v>2914</v>
      </c>
      <c r="D1562" s="79">
        <v>7</v>
      </c>
      <c r="E1562" s="79">
        <v>7</v>
      </c>
      <c r="F1562" s="80">
        <v>749.07</v>
      </c>
      <c r="G1562" s="80">
        <v>107.01</v>
      </c>
      <c r="H1562" s="80">
        <v>749.07</v>
      </c>
      <c r="I1562" s="80" t="s">
        <v>28</v>
      </c>
      <c r="J1562" s="80" t="s">
        <v>28</v>
      </c>
      <c r="K1562" s="80">
        <v>107.01</v>
      </c>
      <c r="L1562" s="73">
        <f t="shared" si="426"/>
        <v>107.01</v>
      </c>
      <c r="M1562" s="73">
        <f t="shared" si="427"/>
        <v>125.11</v>
      </c>
      <c r="N1562" s="72" t="str">
        <f t="shared" si="428"/>
        <v>0303</v>
      </c>
      <c r="O1562" s="74">
        <f t="shared" si="429"/>
        <v>0</v>
      </c>
      <c r="P1562" s="72">
        <f t="shared" si="430"/>
        <v>0</v>
      </c>
      <c r="Q1562" s="74">
        <f t="shared" si="431"/>
        <v>7</v>
      </c>
      <c r="R1562" s="72" t="str">
        <f t="shared" si="432"/>
        <v/>
      </c>
      <c r="S1562" s="72" t="str">
        <f t="shared" si="433"/>
        <v/>
      </c>
      <c r="AT1562" s="20">
        <f t="shared" si="434"/>
        <v>-9630.9</v>
      </c>
    </row>
    <row r="1563" spans="1:46" ht="33.75">
      <c r="A1563" s="54">
        <v>7044</v>
      </c>
      <c r="B1563" s="54" t="s">
        <v>534</v>
      </c>
      <c r="C1563" s="58" t="s">
        <v>2914</v>
      </c>
      <c r="D1563" s="79">
        <v>7</v>
      </c>
      <c r="E1563" s="79">
        <v>7</v>
      </c>
      <c r="F1563" s="80">
        <v>749.07</v>
      </c>
      <c r="G1563" s="80">
        <v>107.01</v>
      </c>
      <c r="H1563" s="80">
        <v>749.07</v>
      </c>
      <c r="I1563" s="80" t="s">
        <v>28</v>
      </c>
      <c r="J1563" s="80" t="s">
        <v>28</v>
      </c>
      <c r="K1563" s="80">
        <v>107.01</v>
      </c>
      <c r="L1563" s="73">
        <f t="shared" si="426"/>
        <v>107.01</v>
      </c>
      <c r="M1563" s="73">
        <f t="shared" si="427"/>
        <v>125.11</v>
      </c>
      <c r="N1563" s="72" t="str">
        <f t="shared" si="428"/>
        <v>0303</v>
      </c>
      <c r="O1563" s="74">
        <f t="shared" si="429"/>
        <v>0</v>
      </c>
      <c r="P1563" s="72">
        <f t="shared" si="430"/>
        <v>0</v>
      </c>
      <c r="Q1563" s="74">
        <f t="shared" si="431"/>
        <v>7</v>
      </c>
      <c r="R1563" s="72" t="str">
        <f t="shared" si="432"/>
        <v/>
      </c>
      <c r="S1563" s="72" t="str">
        <f t="shared" si="433"/>
        <v/>
      </c>
      <c r="AT1563" s="20">
        <f t="shared" si="434"/>
        <v>-9630.9</v>
      </c>
    </row>
    <row r="1564" spans="1:46" ht="33.75">
      <c r="A1564" s="54">
        <v>7044</v>
      </c>
      <c r="B1564" s="54" t="s">
        <v>536</v>
      </c>
      <c r="C1564" s="58" t="s">
        <v>2914</v>
      </c>
      <c r="D1564" s="79">
        <v>7</v>
      </c>
      <c r="E1564" s="79">
        <v>7</v>
      </c>
      <c r="F1564" s="80">
        <v>749.07</v>
      </c>
      <c r="G1564" s="80">
        <v>107.01</v>
      </c>
      <c r="H1564" s="80">
        <v>749.07</v>
      </c>
      <c r="I1564" s="80" t="s">
        <v>28</v>
      </c>
      <c r="J1564" s="80" t="s">
        <v>28</v>
      </c>
      <c r="K1564" s="80">
        <v>107.01</v>
      </c>
      <c r="L1564" s="73">
        <f t="shared" si="426"/>
        <v>107.01</v>
      </c>
      <c r="M1564" s="73">
        <f t="shared" si="427"/>
        <v>125.11</v>
      </c>
      <c r="N1564" s="72" t="str">
        <f t="shared" si="428"/>
        <v>0303</v>
      </c>
      <c r="O1564" s="74">
        <f t="shared" si="429"/>
        <v>0</v>
      </c>
      <c r="P1564" s="72">
        <f t="shared" si="430"/>
        <v>0</v>
      </c>
      <c r="Q1564" s="74">
        <f t="shared" si="431"/>
        <v>7</v>
      </c>
      <c r="R1564" s="72" t="str">
        <f t="shared" si="432"/>
        <v/>
      </c>
      <c r="S1564" s="72" t="str">
        <f t="shared" si="433"/>
        <v/>
      </c>
      <c r="AT1564" s="20">
        <f t="shared" si="434"/>
        <v>-9630.9</v>
      </c>
    </row>
    <row r="1565" spans="1:46" ht="33.75">
      <c r="A1565" s="54">
        <v>7044</v>
      </c>
      <c r="B1565" s="54" t="s">
        <v>540</v>
      </c>
      <c r="C1565" s="58" t="s">
        <v>2914</v>
      </c>
      <c r="D1565" s="79">
        <v>7</v>
      </c>
      <c r="E1565" s="79">
        <v>7</v>
      </c>
      <c r="F1565" s="80">
        <v>749.07</v>
      </c>
      <c r="G1565" s="80">
        <v>107.01</v>
      </c>
      <c r="H1565" s="80">
        <v>749.07</v>
      </c>
      <c r="I1565" s="80" t="s">
        <v>28</v>
      </c>
      <c r="J1565" s="80" t="s">
        <v>28</v>
      </c>
      <c r="K1565" s="80">
        <v>107.01</v>
      </c>
      <c r="L1565" s="73">
        <f t="shared" si="426"/>
        <v>107.01</v>
      </c>
      <c r="M1565" s="73">
        <f t="shared" si="427"/>
        <v>125.11</v>
      </c>
      <c r="N1565" s="72" t="str">
        <f t="shared" si="428"/>
        <v>0303</v>
      </c>
      <c r="O1565" s="74">
        <f t="shared" si="429"/>
        <v>0</v>
      </c>
      <c r="P1565" s="72">
        <f t="shared" si="430"/>
        <v>0</v>
      </c>
      <c r="Q1565" s="74">
        <f t="shared" si="431"/>
        <v>7</v>
      </c>
      <c r="R1565" s="72" t="str">
        <f t="shared" si="432"/>
        <v/>
      </c>
      <c r="S1565" s="72" t="str">
        <f t="shared" si="433"/>
        <v/>
      </c>
      <c r="AT1565" s="20">
        <f t="shared" si="434"/>
        <v>-9630.9</v>
      </c>
    </row>
    <row r="1566" spans="1:46" ht="33.75">
      <c r="A1566" s="54">
        <v>7045</v>
      </c>
      <c r="B1566" s="54" t="s">
        <v>542</v>
      </c>
      <c r="C1566" s="58" t="s">
        <v>2915</v>
      </c>
      <c r="D1566" s="79">
        <v>7</v>
      </c>
      <c r="E1566" s="79">
        <v>7</v>
      </c>
      <c r="F1566" s="80">
        <v>769.94</v>
      </c>
      <c r="G1566" s="80">
        <v>109.99</v>
      </c>
      <c r="H1566" s="80">
        <v>769.94</v>
      </c>
      <c r="I1566" s="80" t="s">
        <v>28</v>
      </c>
      <c r="J1566" s="80" t="s">
        <v>28</v>
      </c>
      <c r="K1566" s="80">
        <v>109.99</v>
      </c>
      <c r="L1566" s="73">
        <f t="shared" si="426"/>
        <v>109.99</v>
      </c>
      <c r="M1566" s="73">
        <f t="shared" si="427"/>
        <v>125.11</v>
      </c>
      <c r="N1566" s="72" t="str">
        <f t="shared" si="428"/>
        <v>0303</v>
      </c>
      <c r="O1566" s="74">
        <f t="shared" si="429"/>
        <v>0</v>
      </c>
      <c r="P1566" s="72">
        <f t="shared" si="430"/>
        <v>0</v>
      </c>
      <c r="Q1566" s="74">
        <f t="shared" si="431"/>
        <v>7</v>
      </c>
      <c r="R1566" s="72" t="str">
        <f t="shared" si="432"/>
        <v/>
      </c>
      <c r="S1566" s="72" t="str">
        <f t="shared" si="433"/>
        <v/>
      </c>
      <c r="AT1566" s="20">
        <f t="shared" si="434"/>
        <v>-9899.1</v>
      </c>
    </row>
    <row r="1567" spans="1:46" ht="33.75">
      <c r="A1567" s="54">
        <v>7045</v>
      </c>
      <c r="B1567" s="54" t="s">
        <v>544</v>
      </c>
      <c r="C1567" s="58" t="s">
        <v>2915</v>
      </c>
      <c r="D1567" s="79">
        <v>7</v>
      </c>
      <c r="E1567" s="79">
        <v>7</v>
      </c>
      <c r="F1567" s="80">
        <v>769.94</v>
      </c>
      <c r="G1567" s="80">
        <v>109.99</v>
      </c>
      <c r="H1567" s="80">
        <v>769.94</v>
      </c>
      <c r="I1567" s="80" t="s">
        <v>28</v>
      </c>
      <c r="J1567" s="80" t="s">
        <v>28</v>
      </c>
      <c r="K1567" s="80">
        <v>109.99</v>
      </c>
      <c r="L1567" s="73">
        <f t="shared" si="426"/>
        <v>109.99</v>
      </c>
      <c r="M1567" s="73">
        <f t="shared" si="427"/>
        <v>125.11</v>
      </c>
      <c r="N1567" s="72" t="str">
        <f t="shared" si="428"/>
        <v>0303</v>
      </c>
      <c r="O1567" s="74">
        <f t="shared" si="429"/>
        <v>0</v>
      </c>
      <c r="P1567" s="72">
        <f t="shared" si="430"/>
        <v>0</v>
      </c>
      <c r="Q1567" s="74">
        <f t="shared" si="431"/>
        <v>7</v>
      </c>
      <c r="R1567" s="72" t="str">
        <f t="shared" si="432"/>
        <v/>
      </c>
      <c r="S1567" s="72" t="str">
        <f t="shared" si="433"/>
        <v/>
      </c>
      <c r="AT1567" s="20">
        <f t="shared" si="434"/>
        <v>-9899.1</v>
      </c>
    </row>
    <row r="1568" spans="1:46" ht="33.75">
      <c r="A1568" s="54">
        <v>7045</v>
      </c>
      <c r="B1568" s="54" t="s">
        <v>546</v>
      </c>
      <c r="C1568" s="58" t="s">
        <v>2915</v>
      </c>
      <c r="D1568" s="79">
        <v>7</v>
      </c>
      <c r="E1568" s="79">
        <v>7</v>
      </c>
      <c r="F1568" s="80">
        <v>769.94</v>
      </c>
      <c r="G1568" s="80">
        <v>109.99</v>
      </c>
      <c r="H1568" s="80">
        <v>769.94</v>
      </c>
      <c r="I1568" s="80" t="s">
        <v>28</v>
      </c>
      <c r="J1568" s="80" t="s">
        <v>28</v>
      </c>
      <c r="K1568" s="80">
        <v>109.99</v>
      </c>
      <c r="L1568" s="73">
        <f t="shared" si="426"/>
        <v>109.99</v>
      </c>
      <c r="M1568" s="73">
        <f t="shared" si="427"/>
        <v>125.11</v>
      </c>
      <c r="N1568" s="72" t="str">
        <f t="shared" si="428"/>
        <v>0303</v>
      </c>
      <c r="O1568" s="74">
        <f t="shared" si="429"/>
        <v>0</v>
      </c>
      <c r="P1568" s="72">
        <f t="shared" si="430"/>
        <v>0</v>
      </c>
      <c r="Q1568" s="74">
        <f t="shared" si="431"/>
        <v>7</v>
      </c>
      <c r="R1568" s="72" t="str">
        <f t="shared" si="432"/>
        <v/>
      </c>
      <c r="S1568" s="72" t="str">
        <f t="shared" si="433"/>
        <v/>
      </c>
      <c r="AT1568" s="20">
        <f t="shared" si="434"/>
        <v>-9899.1</v>
      </c>
    </row>
    <row r="1569" spans="1:46" ht="33.75">
      <c r="A1569" s="54">
        <v>7045</v>
      </c>
      <c r="B1569" s="54" t="s">
        <v>548</v>
      </c>
      <c r="C1569" s="58" t="s">
        <v>2915</v>
      </c>
      <c r="D1569" s="79">
        <v>7</v>
      </c>
      <c r="E1569" s="79">
        <v>7</v>
      </c>
      <c r="F1569" s="80">
        <v>769.94</v>
      </c>
      <c r="G1569" s="80">
        <v>109.99</v>
      </c>
      <c r="H1569" s="80">
        <v>769.94</v>
      </c>
      <c r="I1569" s="80" t="s">
        <v>28</v>
      </c>
      <c r="J1569" s="80" t="s">
        <v>28</v>
      </c>
      <c r="K1569" s="80">
        <v>109.99</v>
      </c>
      <c r="L1569" s="73">
        <f t="shared" si="426"/>
        <v>109.99</v>
      </c>
      <c r="M1569" s="73">
        <f t="shared" si="427"/>
        <v>125.11</v>
      </c>
      <c r="N1569" s="72" t="str">
        <f t="shared" si="428"/>
        <v>0303</v>
      </c>
      <c r="O1569" s="74">
        <f t="shared" si="429"/>
        <v>0</v>
      </c>
      <c r="P1569" s="72">
        <f t="shared" si="430"/>
        <v>0</v>
      </c>
      <c r="Q1569" s="74">
        <f t="shared" si="431"/>
        <v>7</v>
      </c>
      <c r="R1569" s="72" t="str">
        <f t="shared" si="432"/>
        <v/>
      </c>
      <c r="S1569" s="72" t="str">
        <f t="shared" si="433"/>
        <v/>
      </c>
      <c r="AT1569" s="20">
        <f t="shared" si="434"/>
        <v>-9899.1</v>
      </c>
    </row>
    <row r="1570" spans="1:46" ht="45">
      <c r="A1570" s="54">
        <v>7046</v>
      </c>
      <c r="B1570" s="54" t="s">
        <v>552</v>
      </c>
      <c r="C1570" s="58" t="s">
        <v>2916</v>
      </c>
      <c r="D1570" s="79">
        <v>7</v>
      </c>
      <c r="E1570" s="79">
        <v>7</v>
      </c>
      <c r="F1570" s="80">
        <v>594.5</v>
      </c>
      <c r="G1570" s="80">
        <v>84.93</v>
      </c>
      <c r="H1570" s="80">
        <v>594.5</v>
      </c>
      <c r="I1570" s="80" t="s">
        <v>28</v>
      </c>
      <c r="J1570" s="80" t="s">
        <v>28</v>
      </c>
      <c r="K1570" s="80">
        <v>84.93</v>
      </c>
      <c r="L1570" s="73">
        <f t="shared" si="426"/>
        <v>84.93</v>
      </c>
      <c r="M1570" s="73">
        <f t="shared" si="427"/>
        <v>76.989999999999995</v>
      </c>
      <c r="N1570" s="72" t="str">
        <f t="shared" si="428"/>
        <v>0306</v>
      </c>
      <c r="O1570" s="74">
        <f t="shared" si="429"/>
        <v>0</v>
      </c>
      <c r="P1570" s="72">
        <f t="shared" si="430"/>
        <v>0</v>
      </c>
      <c r="Q1570" s="74">
        <f t="shared" si="431"/>
        <v>7</v>
      </c>
      <c r="R1570" s="72" t="str">
        <f t="shared" si="432"/>
        <v/>
      </c>
      <c r="S1570" s="72" t="str">
        <f t="shared" si="433"/>
        <v/>
      </c>
      <c r="AT1570" s="20">
        <f t="shared" si="434"/>
        <v>-7643.7000000000007</v>
      </c>
    </row>
    <row r="1571" spans="1:46" ht="45">
      <c r="A1571" s="54">
        <v>7046</v>
      </c>
      <c r="B1571" s="54" t="s">
        <v>558</v>
      </c>
      <c r="C1571" s="58" t="s">
        <v>2916</v>
      </c>
      <c r="D1571" s="79">
        <v>7</v>
      </c>
      <c r="E1571" s="79">
        <v>7</v>
      </c>
      <c r="F1571" s="80">
        <v>594.5</v>
      </c>
      <c r="G1571" s="80">
        <v>84.93</v>
      </c>
      <c r="H1571" s="80">
        <v>594.5</v>
      </c>
      <c r="I1571" s="80" t="s">
        <v>28</v>
      </c>
      <c r="J1571" s="80" t="s">
        <v>28</v>
      </c>
      <c r="K1571" s="80">
        <v>84.93</v>
      </c>
      <c r="L1571" s="73">
        <f t="shared" si="426"/>
        <v>84.93</v>
      </c>
      <c r="M1571" s="73">
        <f t="shared" si="427"/>
        <v>76.989999999999995</v>
      </c>
      <c r="N1571" s="72" t="str">
        <f t="shared" si="428"/>
        <v>0306</v>
      </c>
      <c r="O1571" s="74">
        <f t="shared" si="429"/>
        <v>0</v>
      </c>
      <c r="P1571" s="72">
        <f t="shared" si="430"/>
        <v>0</v>
      </c>
      <c r="Q1571" s="74">
        <f t="shared" si="431"/>
        <v>7</v>
      </c>
      <c r="R1571" s="72" t="str">
        <f t="shared" si="432"/>
        <v/>
      </c>
      <c r="S1571" s="72" t="str">
        <f t="shared" si="433"/>
        <v/>
      </c>
      <c r="AT1571" s="20">
        <f t="shared" si="434"/>
        <v>-7643.7000000000007</v>
      </c>
    </row>
    <row r="1572" spans="1:46" ht="45">
      <c r="A1572" s="54">
        <v>7046</v>
      </c>
      <c r="B1572" s="54" t="s">
        <v>554</v>
      </c>
      <c r="C1572" s="58" t="s">
        <v>2916</v>
      </c>
      <c r="D1572" s="79">
        <v>7</v>
      </c>
      <c r="E1572" s="79">
        <v>7</v>
      </c>
      <c r="F1572" s="80">
        <v>594.5</v>
      </c>
      <c r="G1572" s="80">
        <v>84.93</v>
      </c>
      <c r="H1572" s="80">
        <v>594.5</v>
      </c>
      <c r="I1572" s="80" t="s">
        <v>28</v>
      </c>
      <c r="J1572" s="80" t="s">
        <v>28</v>
      </c>
      <c r="K1572" s="80">
        <v>84.93</v>
      </c>
      <c r="L1572" s="73">
        <f t="shared" si="426"/>
        <v>84.93</v>
      </c>
      <c r="M1572" s="73">
        <f t="shared" si="427"/>
        <v>76.989999999999995</v>
      </c>
      <c r="N1572" s="72" t="str">
        <f t="shared" si="428"/>
        <v>0306</v>
      </c>
      <c r="O1572" s="74">
        <f t="shared" si="429"/>
        <v>0</v>
      </c>
      <c r="P1572" s="72">
        <f t="shared" si="430"/>
        <v>0</v>
      </c>
      <c r="Q1572" s="74">
        <f t="shared" si="431"/>
        <v>7</v>
      </c>
      <c r="R1572" s="72" t="str">
        <f t="shared" si="432"/>
        <v/>
      </c>
      <c r="S1572" s="72" t="str">
        <f t="shared" si="433"/>
        <v/>
      </c>
      <c r="AT1572" s="20">
        <f t="shared" si="434"/>
        <v>-7643.7000000000007</v>
      </c>
    </row>
    <row r="1573" spans="1:46" ht="45">
      <c r="A1573" s="54">
        <v>7046</v>
      </c>
      <c r="B1573" s="54" t="s">
        <v>556</v>
      </c>
      <c r="C1573" s="58" t="s">
        <v>2916</v>
      </c>
      <c r="D1573" s="79">
        <v>7</v>
      </c>
      <c r="E1573" s="79">
        <v>7</v>
      </c>
      <c r="F1573" s="80">
        <v>594.5</v>
      </c>
      <c r="G1573" s="80">
        <v>84.93</v>
      </c>
      <c r="H1573" s="80">
        <v>594.5</v>
      </c>
      <c r="I1573" s="80" t="s">
        <v>28</v>
      </c>
      <c r="J1573" s="80" t="s">
        <v>28</v>
      </c>
      <c r="K1573" s="80">
        <v>84.93</v>
      </c>
      <c r="L1573" s="73">
        <f t="shared" si="426"/>
        <v>84.93</v>
      </c>
      <c r="M1573" s="73">
        <f t="shared" si="427"/>
        <v>76.989999999999995</v>
      </c>
      <c r="N1573" s="72" t="str">
        <f t="shared" si="428"/>
        <v>0306</v>
      </c>
      <c r="O1573" s="74">
        <f t="shared" si="429"/>
        <v>0</v>
      </c>
      <c r="P1573" s="72">
        <f t="shared" si="430"/>
        <v>0</v>
      </c>
      <c r="Q1573" s="74">
        <f t="shared" si="431"/>
        <v>7</v>
      </c>
      <c r="R1573" s="72" t="str">
        <f t="shared" si="432"/>
        <v/>
      </c>
      <c r="S1573" s="72" t="str">
        <f t="shared" si="433"/>
        <v/>
      </c>
      <c r="AT1573" s="20">
        <f t="shared" si="434"/>
        <v>-7643.7000000000007</v>
      </c>
    </row>
    <row r="1574" spans="1:46" ht="45">
      <c r="A1574" s="54">
        <v>7047</v>
      </c>
      <c r="B1574" s="54" t="s">
        <v>566</v>
      </c>
      <c r="C1574" s="58" t="s">
        <v>2917</v>
      </c>
      <c r="D1574" s="79">
        <v>7</v>
      </c>
      <c r="E1574" s="79">
        <v>7</v>
      </c>
      <c r="F1574" s="80">
        <v>504.61</v>
      </c>
      <c r="G1574" s="80">
        <v>72.09</v>
      </c>
      <c r="H1574" s="80">
        <v>504.61</v>
      </c>
      <c r="I1574" s="80" t="s">
        <v>28</v>
      </c>
      <c r="J1574" s="80" t="s">
        <v>28</v>
      </c>
      <c r="K1574" s="80">
        <v>72.09</v>
      </c>
      <c r="L1574" s="73">
        <f t="shared" si="426"/>
        <v>72.09</v>
      </c>
      <c r="M1574" s="73">
        <f t="shared" si="427"/>
        <v>76.989999999999995</v>
      </c>
      <c r="N1574" s="72" t="str">
        <f t="shared" si="428"/>
        <v>0306</v>
      </c>
      <c r="O1574" s="74">
        <f t="shared" si="429"/>
        <v>0</v>
      </c>
      <c r="P1574" s="72">
        <f t="shared" si="430"/>
        <v>0</v>
      </c>
      <c r="Q1574" s="74">
        <f t="shared" si="431"/>
        <v>7</v>
      </c>
      <c r="R1574" s="72" t="str">
        <f t="shared" si="432"/>
        <v/>
      </c>
      <c r="S1574" s="72" t="str">
        <f t="shared" si="433"/>
        <v/>
      </c>
      <c r="AT1574" s="20">
        <f t="shared" si="434"/>
        <v>-6488.1</v>
      </c>
    </row>
    <row r="1575" spans="1:46" ht="45">
      <c r="A1575" s="54">
        <v>7047</v>
      </c>
      <c r="B1575" s="54" t="s">
        <v>560</v>
      </c>
      <c r="C1575" s="58" t="s">
        <v>2917</v>
      </c>
      <c r="D1575" s="79">
        <v>7</v>
      </c>
      <c r="E1575" s="79">
        <v>7</v>
      </c>
      <c r="F1575" s="80">
        <v>504.61</v>
      </c>
      <c r="G1575" s="80">
        <v>72.09</v>
      </c>
      <c r="H1575" s="80">
        <v>504.61</v>
      </c>
      <c r="I1575" s="80" t="s">
        <v>28</v>
      </c>
      <c r="J1575" s="80" t="s">
        <v>28</v>
      </c>
      <c r="K1575" s="80">
        <v>72.09</v>
      </c>
      <c r="L1575" s="73">
        <f t="shared" si="426"/>
        <v>72.09</v>
      </c>
      <c r="M1575" s="73">
        <f t="shared" si="427"/>
        <v>76.989999999999995</v>
      </c>
      <c r="N1575" s="72" t="str">
        <f t="shared" si="428"/>
        <v>0306</v>
      </c>
      <c r="O1575" s="74">
        <f t="shared" si="429"/>
        <v>0</v>
      </c>
      <c r="P1575" s="72">
        <f t="shared" si="430"/>
        <v>0</v>
      </c>
      <c r="Q1575" s="74">
        <f t="shared" si="431"/>
        <v>7</v>
      </c>
      <c r="R1575" s="72" t="str">
        <f t="shared" si="432"/>
        <v/>
      </c>
      <c r="S1575" s="72" t="str">
        <f t="shared" si="433"/>
        <v/>
      </c>
      <c r="AT1575" s="20">
        <f t="shared" si="434"/>
        <v>-6488.1</v>
      </c>
    </row>
    <row r="1576" spans="1:46" ht="45">
      <c r="A1576" s="54">
        <v>7047</v>
      </c>
      <c r="B1576" s="54" t="s">
        <v>564</v>
      </c>
      <c r="C1576" s="58" t="s">
        <v>2917</v>
      </c>
      <c r="D1576" s="79">
        <v>7</v>
      </c>
      <c r="E1576" s="79">
        <v>7</v>
      </c>
      <c r="F1576" s="80">
        <v>504.61</v>
      </c>
      <c r="G1576" s="80">
        <v>72.09</v>
      </c>
      <c r="H1576" s="80">
        <v>504.61</v>
      </c>
      <c r="I1576" s="80" t="s">
        <v>28</v>
      </c>
      <c r="J1576" s="80" t="s">
        <v>28</v>
      </c>
      <c r="K1576" s="80">
        <v>72.09</v>
      </c>
      <c r="L1576" s="73">
        <f t="shared" si="426"/>
        <v>72.09</v>
      </c>
      <c r="M1576" s="73">
        <f t="shared" si="427"/>
        <v>76.989999999999995</v>
      </c>
      <c r="N1576" s="72" t="str">
        <f t="shared" si="428"/>
        <v>0306</v>
      </c>
      <c r="O1576" s="74">
        <f t="shared" si="429"/>
        <v>0</v>
      </c>
      <c r="P1576" s="72">
        <f t="shared" si="430"/>
        <v>0</v>
      </c>
      <c r="Q1576" s="74">
        <f t="shared" si="431"/>
        <v>7</v>
      </c>
      <c r="R1576" s="72" t="str">
        <f t="shared" si="432"/>
        <v/>
      </c>
      <c r="S1576" s="72" t="str">
        <f t="shared" si="433"/>
        <v/>
      </c>
      <c r="AT1576" s="20">
        <f t="shared" si="434"/>
        <v>-6488.1</v>
      </c>
    </row>
    <row r="1577" spans="1:46" ht="45">
      <c r="A1577" s="54">
        <v>7047</v>
      </c>
      <c r="B1577" s="54" t="s">
        <v>562</v>
      </c>
      <c r="C1577" s="58" t="s">
        <v>2917</v>
      </c>
      <c r="D1577" s="79">
        <v>7</v>
      </c>
      <c r="E1577" s="79">
        <v>7</v>
      </c>
      <c r="F1577" s="80">
        <v>504.61</v>
      </c>
      <c r="G1577" s="80">
        <v>72.09</v>
      </c>
      <c r="H1577" s="80">
        <v>504.61</v>
      </c>
      <c r="I1577" s="80" t="s">
        <v>28</v>
      </c>
      <c r="J1577" s="80" t="s">
        <v>28</v>
      </c>
      <c r="K1577" s="80">
        <v>72.09</v>
      </c>
      <c r="L1577" s="73">
        <f t="shared" si="426"/>
        <v>72.09</v>
      </c>
      <c r="M1577" s="73">
        <f t="shared" si="427"/>
        <v>76.989999999999995</v>
      </c>
      <c r="N1577" s="72" t="str">
        <f t="shared" si="428"/>
        <v>0306</v>
      </c>
      <c r="O1577" s="74">
        <f t="shared" si="429"/>
        <v>0</v>
      </c>
      <c r="P1577" s="72">
        <f t="shared" si="430"/>
        <v>0</v>
      </c>
      <c r="Q1577" s="74">
        <f t="shared" si="431"/>
        <v>7</v>
      </c>
      <c r="R1577" s="72" t="str">
        <f t="shared" si="432"/>
        <v/>
      </c>
      <c r="S1577" s="72" t="str">
        <f t="shared" si="433"/>
        <v/>
      </c>
      <c r="AT1577" s="20">
        <f t="shared" si="434"/>
        <v>-6488.1</v>
      </c>
    </row>
    <row r="1578" spans="1:46" ht="33.75">
      <c r="A1578" s="54">
        <v>7048</v>
      </c>
      <c r="B1578" s="54" t="s">
        <v>576</v>
      </c>
      <c r="C1578" s="58" t="s">
        <v>2918</v>
      </c>
      <c r="D1578" s="79">
        <v>7</v>
      </c>
      <c r="E1578" s="79">
        <v>7</v>
      </c>
      <c r="F1578" s="80">
        <v>778.96</v>
      </c>
      <c r="G1578" s="80">
        <v>111.28</v>
      </c>
      <c r="H1578" s="80">
        <v>778.96</v>
      </c>
      <c r="I1578" s="80" t="s">
        <v>28</v>
      </c>
      <c r="J1578" s="80" t="s">
        <v>28</v>
      </c>
      <c r="K1578" s="80">
        <v>111.28</v>
      </c>
      <c r="L1578" s="73">
        <f t="shared" si="426"/>
        <v>111.28</v>
      </c>
      <c r="M1578" s="73">
        <f t="shared" si="427"/>
        <v>128.52000000000001</v>
      </c>
      <c r="N1578" s="72" t="str">
        <f t="shared" si="428"/>
        <v>0403</v>
      </c>
      <c r="O1578" s="74">
        <f t="shared" si="429"/>
        <v>0</v>
      </c>
      <c r="P1578" s="72">
        <f t="shared" si="430"/>
        <v>0</v>
      </c>
      <c r="Q1578" s="74">
        <f t="shared" si="431"/>
        <v>7</v>
      </c>
      <c r="R1578" s="72" t="str">
        <f t="shared" si="432"/>
        <v/>
      </c>
      <c r="S1578" s="72" t="str">
        <f t="shared" si="433"/>
        <v/>
      </c>
      <c r="AT1578" s="20">
        <f t="shared" si="434"/>
        <v>-10015.200000000001</v>
      </c>
    </row>
    <row r="1579" spans="1:46" ht="33.75">
      <c r="A1579" s="54">
        <v>7048</v>
      </c>
      <c r="B1579" s="54" t="s">
        <v>570</v>
      </c>
      <c r="C1579" s="58" t="s">
        <v>2918</v>
      </c>
      <c r="D1579" s="79">
        <v>7</v>
      </c>
      <c r="E1579" s="79">
        <v>7</v>
      </c>
      <c r="F1579" s="80">
        <v>778.96</v>
      </c>
      <c r="G1579" s="80">
        <v>111.28</v>
      </c>
      <c r="H1579" s="80">
        <v>778.96</v>
      </c>
      <c r="I1579" s="80" t="s">
        <v>28</v>
      </c>
      <c r="J1579" s="80" t="s">
        <v>28</v>
      </c>
      <c r="K1579" s="80">
        <v>111.28</v>
      </c>
      <c r="L1579" s="73">
        <f t="shared" si="426"/>
        <v>111.28</v>
      </c>
      <c r="M1579" s="73">
        <f t="shared" si="427"/>
        <v>128.52000000000001</v>
      </c>
      <c r="N1579" s="72" t="str">
        <f t="shared" si="428"/>
        <v>0403</v>
      </c>
      <c r="O1579" s="74">
        <f t="shared" si="429"/>
        <v>0</v>
      </c>
      <c r="P1579" s="72">
        <f t="shared" si="430"/>
        <v>0</v>
      </c>
      <c r="Q1579" s="74">
        <f t="shared" si="431"/>
        <v>7</v>
      </c>
      <c r="R1579" s="72" t="str">
        <f t="shared" si="432"/>
        <v/>
      </c>
      <c r="S1579" s="72" t="str">
        <f t="shared" si="433"/>
        <v/>
      </c>
      <c r="AT1579" s="20">
        <f t="shared" si="434"/>
        <v>-10015.200000000001</v>
      </c>
    </row>
    <row r="1580" spans="1:46" ht="33.75">
      <c r="A1580" s="54">
        <v>7048</v>
      </c>
      <c r="B1580" s="54" t="s">
        <v>572</v>
      </c>
      <c r="C1580" s="58" t="s">
        <v>2918</v>
      </c>
      <c r="D1580" s="79">
        <v>7</v>
      </c>
      <c r="E1580" s="79">
        <v>7</v>
      </c>
      <c r="F1580" s="80">
        <v>778.96</v>
      </c>
      <c r="G1580" s="80">
        <v>111.28</v>
      </c>
      <c r="H1580" s="80">
        <v>778.96</v>
      </c>
      <c r="I1580" s="80" t="s">
        <v>28</v>
      </c>
      <c r="J1580" s="80" t="s">
        <v>28</v>
      </c>
      <c r="K1580" s="80">
        <v>111.28</v>
      </c>
      <c r="L1580" s="73">
        <f t="shared" si="426"/>
        <v>111.28</v>
      </c>
      <c r="M1580" s="73">
        <f t="shared" si="427"/>
        <v>128.52000000000001</v>
      </c>
      <c r="N1580" s="72" t="str">
        <f t="shared" si="428"/>
        <v>0403</v>
      </c>
      <c r="O1580" s="74">
        <f t="shared" si="429"/>
        <v>0</v>
      </c>
      <c r="P1580" s="72">
        <f t="shared" si="430"/>
        <v>0</v>
      </c>
      <c r="Q1580" s="74">
        <f t="shared" si="431"/>
        <v>7</v>
      </c>
      <c r="R1580" s="72" t="str">
        <f t="shared" si="432"/>
        <v/>
      </c>
      <c r="S1580" s="72" t="str">
        <f t="shared" si="433"/>
        <v/>
      </c>
      <c r="AT1580" s="20">
        <f t="shared" si="434"/>
        <v>-10015.200000000001</v>
      </c>
    </row>
    <row r="1581" spans="1:46" ht="33.75">
      <c r="A1581" s="54">
        <v>7048</v>
      </c>
      <c r="B1581" s="54" t="s">
        <v>574</v>
      </c>
      <c r="C1581" s="58" t="s">
        <v>2918</v>
      </c>
      <c r="D1581" s="79">
        <v>7</v>
      </c>
      <c r="E1581" s="79">
        <v>7</v>
      </c>
      <c r="F1581" s="80">
        <v>778.96</v>
      </c>
      <c r="G1581" s="80">
        <v>111.28</v>
      </c>
      <c r="H1581" s="80">
        <v>778.96</v>
      </c>
      <c r="I1581" s="80" t="s">
        <v>28</v>
      </c>
      <c r="J1581" s="80" t="s">
        <v>28</v>
      </c>
      <c r="K1581" s="80">
        <v>111.28</v>
      </c>
      <c r="L1581" s="73">
        <f t="shared" si="426"/>
        <v>111.28</v>
      </c>
      <c r="M1581" s="73">
        <f t="shared" si="427"/>
        <v>128.52000000000001</v>
      </c>
      <c r="N1581" s="72" t="str">
        <f t="shared" si="428"/>
        <v>0403</v>
      </c>
      <c r="O1581" s="74">
        <f t="shared" si="429"/>
        <v>0</v>
      </c>
      <c r="P1581" s="72">
        <f t="shared" si="430"/>
        <v>0</v>
      </c>
      <c r="Q1581" s="74">
        <f t="shared" si="431"/>
        <v>7</v>
      </c>
      <c r="R1581" s="72" t="str">
        <f t="shared" si="432"/>
        <v/>
      </c>
      <c r="S1581" s="72" t="str">
        <f t="shared" si="433"/>
        <v/>
      </c>
      <c r="AT1581" s="20">
        <f t="shared" si="434"/>
        <v>-10015.200000000001</v>
      </c>
    </row>
    <row r="1582" spans="1:46" ht="33.75">
      <c r="A1582" s="54">
        <v>7049</v>
      </c>
      <c r="B1582" s="54" t="s">
        <v>582</v>
      </c>
      <c r="C1582" s="58" t="s">
        <v>2919</v>
      </c>
      <c r="D1582" s="79">
        <v>7</v>
      </c>
      <c r="E1582" s="79">
        <v>7</v>
      </c>
      <c r="F1582" s="80">
        <v>758.08</v>
      </c>
      <c r="G1582" s="80">
        <v>108.3</v>
      </c>
      <c r="H1582" s="80">
        <v>758.08</v>
      </c>
      <c r="I1582" s="80" t="s">
        <v>28</v>
      </c>
      <c r="J1582" s="80" t="s">
        <v>28</v>
      </c>
      <c r="K1582" s="80">
        <v>108.3</v>
      </c>
      <c r="L1582" s="73">
        <f t="shared" si="426"/>
        <v>108.3</v>
      </c>
      <c r="M1582" s="73">
        <f t="shared" si="427"/>
        <v>128.52000000000001</v>
      </c>
      <c r="N1582" s="72" t="str">
        <f t="shared" si="428"/>
        <v>0403</v>
      </c>
      <c r="O1582" s="74">
        <f t="shared" si="429"/>
        <v>0</v>
      </c>
      <c r="P1582" s="72">
        <f t="shared" si="430"/>
        <v>0</v>
      </c>
      <c r="Q1582" s="74">
        <f t="shared" si="431"/>
        <v>7</v>
      </c>
      <c r="R1582" s="72" t="str">
        <f t="shared" si="432"/>
        <v/>
      </c>
      <c r="S1582" s="72" t="str">
        <f t="shared" si="433"/>
        <v/>
      </c>
      <c r="AT1582" s="20">
        <f t="shared" si="434"/>
        <v>-9747</v>
      </c>
    </row>
    <row r="1583" spans="1:46" ht="33.75">
      <c r="A1583" s="54">
        <v>7049</v>
      </c>
      <c r="B1583" s="54" t="s">
        <v>584</v>
      </c>
      <c r="C1583" s="58" t="s">
        <v>2919</v>
      </c>
      <c r="D1583" s="79">
        <v>7</v>
      </c>
      <c r="E1583" s="79">
        <v>7</v>
      </c>
      <c r="F1583" s="80">
        <v>758.08</v>
      </c>
      <c r="G1583" s="80">
        <v>108.3</v>
      </c>
      <c r="H1583" s="80">
        <v>758.08</v>
      </c>
      <c r="I1583" s="80" t="s">
        <v>28</v>
      </c>
      <c r="J1583" s="80" t="s">
        <v>28</v>
      </c>
      <c r="K1583" s="80">
        <v>108.3</v>
      </c>
      <c r="L1583" s="73">
        <f t="shared" si="426"/>
        <v>108.3</v>
      </c>
      <c r="M1583" s="73">
        <f t="shared" si="427"/>
        <v>128.52000000000001</v>
      </c>
      <c r="N1583" s="72" t="str">
        <f t="shared" si="428"/>
        <v>0403</v>
      </c>
      <c r="O1583" s="74">
        <f t="shared" si="429"/>
        <v>0</v>
      </c>
      <c r="P1583" s="72">
        <f t="shared" si="430"/>
        <v>0</v>
      </c>
      <c r="Q1583" s="74">
        <f t="shared" si="431"/>
        <v>7</v>
      </c>
      <c r="R1583" s="72" t="str">
        <f t="shared" si="432"/>
        <v/>
      </c>
      <c r="S1583" s="72" t="str">
        <f t="shared" si="433"/>
        <v/>
      </c>
      <c r="AT1583" s="20">
        <f t="shared" si="434"/>
        <v>-9747</v>
      </c>
    </row>
    <row r="1584" spans="1:46" ht="33.75">
      <c r="A1584" s="54">
        <v>7049</v>
      </c>
      <c r="B1584" s="54" t="s">
        <v>580</v>
      </c>
      <c r="C1584" s="58" t="s">
        <v>2919</v>
      </c>
      <c r="D1584" s="79">
        <v>7</v>
      </c>
      <c r="E1584" s="79">
        <v>7</v>
      </c>
      <c r="F1584" s="80">
        <v>758.08</v>
      </c>
      <c r="G1584" s="80">
        <v>108.3</v>
      </c>
      <c r="H1584" s="80">
        <v>758.08</v>
      </c>
      <c r="I1584" s="80" t="s">
        <v>28</v>
      </c>
      <c r="J1584" s="80" t="s">
        <v>28</v>
      </c>
      <c r="K1584" s="80">
        <v>108.3</v>
      </c>
      <c r="L1584" s="73">
        <f t="shared" si="426"/>
        <v>108.3</v>
      </c>
      <c r="M1584" s="73">
        <f t="shared" si="427"/>
        <v>128.52000000000001</v>
      </c>
      <c r="N1584" s="72" t="str">
        <f t="shared" si="428"/>
        <v>0403</v>
      </c>
      <c r="O1584" s="74">
        <f t="shared" si="429"/>
        <v>0</v>
      </c>
      <c r="P1584" s="72">
        <f t="shared" si="430"/>
        <v>0</v>
      </c>
      <c r="Q1584" s="74">
        <f t="shared" si="431"/>
        <v>7</v>
      </c>
      <c r="R1584" s="72" t="str">
        <f t="shared" si="432"/>
        <v/>
      </c>
      <c r="S1584" s="72" t="str">
        <f t="shared" si="433"/>
        <v/>
      </c>
      <c r="AT1584" s="20">
        <f t="shared" si="434"/>
        <v>-9747</v>
      </c>
    </row>
    <row r="1585" spans="1:46" ht="33.75">
      <c r="A1585" s="54">
        <v>7049</v>
      </c>
      <c r="B1585" s="54" t="s">
        <v>578</v>
      </c>
      <c r="C1585" s="58" t="s">
        <v>2919</v>
      </c>
      <c r="D1585" s="79">
        <v>7</v>
      </c>
      <c r="E1585" s="79">
        <v>7</v>
      </c>
      <c r="F1585" s="80">
        <v>758.08</v>
      </c>
      <c r="G1585" s="80">
        <v>108.3</v>
      </c>
      <c r="H1585" s="80">
        <v>758.08</v>
      </c>
      <c r="I1585" s="80" t="s">
        <v>28</v>
      </c>
      <c r="J1585" s="80" t="s">
        <v>28</v>
      </c>
      <c r="K1585" s="80">
        <v>108.3</v>
      </c>
      <c r="L1585" s="73">
        <f t="shared" si="426"/>
        <v>108.3</v>
      </c>
      <c r="M1585" s="73">
        <f t="shared" si="427"/>
        <v>128.52000000000001</v>
      </c>
      <c r="N1585" s="72" t="str">
        <f t="shared" si="428"/>
        <v>0403</v>
      </c>
      <c r="O1585" s="74">
        <f t="shared" si="429"/>
        <v>0</v>
      </c>
      <c r="P1585" s="72">
        <f t="shared" si="430"/>
        <v>0</v>
      </c>
      <c r="Q1585" s="74">
        <f t="shared" si="431"/>
        <v>7</v>
      </c>
      <c r="R1585" s="72" t="str">
        <f t="shared" si="432"/>
        <v/>
      </c>
      <c r="S1585" s="72" t="str">
        <f t="shared" si="433"/>
        <v/>
      </c>
      <c r="AT1585" s="20">
        <f t="shared" si="434"/>
        <v>-9747</v>
      </c>
    </row>
    <row r="1586" spans="1:46" ht="33.75">
      <c r="A1586" s="54">
        <v>7050</v>
      </c>
      <c r="B1586" s="54" t="s">
        <v>590</v>
      </c>
      <c r="C1586" s="58" t="s">
        <v>2920</v>
      </c>
      <c r="D1586" s="79">
        <v>7</v>
      </c>
      <c r="E1586" s="79">
        <v>7</v>
      </c>
      <c r="F1586" s="80">
        <v>778.09</v>
      </c>
      <c r="G1586" s="80">
        <v>111.16</v>
      </c>
      <c r="H1586" s="80">
        <v>778.09</v>
      </c>
      <c r="I1586" s="80" t="s">
        <v>28</v>
      </c>
      <c r="J1586" s="80" t="s">
        <v>28</v>
      </c>
      <c r="K1586" s="80">
        <v>111.16</v>
      </c>
      <c r="L1586" s="73">
        <f t="shared" si="426"/>
        <v>111.16</v>
      </c>
      <c r="M1586" s="73">
        <f t="shared" si="427"/>
        <v>128.52000000000001</v>
      </c>
      <c r="N1586" s="72" t="str">
        <f t="shared" si="428"/>
        <v>0403</v>
      </c>
      <c r="O1586" s="74">
        <f t="shared" si="429"/>
        <v>0</v>
      </c>
      <c r="P1586" s="72">
        <f t="shared" si="430"/>
        <v>0</v>
      </c>
      <c r="Q1586" s="74">
        <f t="shared" si="431"/>
        <v>7</v>
      </c>
      <c r="R1586" s="72" t="str">
        <f t="shared" si="432"/>
        <v/>
      </c>
      <c r="S1586" s="72" t="str">
        <f t="shared" si="433"/>
        <v/>
      </c>
      <c r="AT1586" s="20">
        <f t="shared" si="434"/>
        <v>-10004.4</v>
      </c>
    </row>
    <row r="1587" spans="1:46" ht="33.75">
      <c r="A1587" s="54">
        <v>7050</v>
      </c>
      <c r="B1587" s="54" t="s">
        <v>592</v>
      </c>
      <c r="C1587" s="58" t="s">
        <v>2920</v>
      </c>
      <c r="D1587" s="79">
        <v>7</v>
      </c>
      <c r="E1587" s="79">
        <v>7</v>
      </c>
      <c r="F1587" s="80">
        <v>778.09</v>
      </c>
      <c r="G1587" s="80">
        <v>111.16</v>
      </c>
      <c r="H1587" s="80">
        <v>778.09</v>
      </c>
      <c r="I1587" s="80" t="s">
        <v>28</v>
      </c>
      <c r="J1587" s="80" t="s">
        <v>28</v>
      </c>
      <c r="K1587" s="80">
        <v>111.16</v>
      </c>
      <c r="L1587" s="73">
        <f t="shared" si="426"/>
        <v>111.16</v>
      </c>
      <c r="M1587" s="73">
        <f t="shared" si="427"/>
        <v>128.52000000000001</v>
      </c>
      <c r="N1587" s="72" t="str">
        <f t="shared" si="428"/>
        <v>0403</v>
      </c>
      <c r="O1587" s="74">
        <f t="shared" si="429"/>
        <v>0</v>
      </c>
      <c r="P1587" s="72">
        <f t="shared" si="430"/>
        <v>0</v>
      </c>
      <c r="Q1587" s="74">
        <f t="shared" si="431"/>
        <v>7</v>
      </c>
      <c r="R1587" s="72" t="str">
        <f t="shared" si="432"/>
        <v/>
      </c>
      <c r="S1587" s="72" t="str">
        <f t="shared" si="433"/>
        <v/>
      </c>
      <c r="AT1587" s="20">
        <f t="shared" si="434"/>
        <v>-10004.4</v>
      </c>
    </row>
    <row r="1588" spans="1:46" ht="33.75">
      <c r="A1588" s="54">
        <v>7050</v>
      </c>
      <c r="B1588" s="54" t="s">
        <v>586</v>
      </c>
      <c r="C1588" s="58" t="s">
        <v>2920</v>
      </c>
      <c r="D1588" s="79">
        <v>7</v>
      </c>
      <c r="E1588" s="79">
        <v>7</v>
      </c>
      <c r="F1588" s="80">
        <v>778.09</v>
      </c>
      <c r="G1588" s="80">
        <v>111.16</v>
      </c>
      <c r="H1588" s="80">
        <v>778.09</v>
      </c>
      <c r="I1588" s="80" t="s">
        <v>28</v>
      </c>
      <c r="J1588" s="80" t="s">
        <v>28</v>
      </c>
      <c r="K1588" s="80">
        <v>111.16</v>
      </c>
      <c r="L1588" s="73">
        <f t="shared" si="426"/>
        <v>111.16</v>
      </c>
      <c r="M1588" s="73">
        <f t="shared" si="427"/>
        <v>128.52000000000001</v>
      </c>
      <c r="N1588" s="72" t="str">
        <f t="shared" si="428"/>
        <v>0403</v>
      </c>
      <c r="O1588" s="74">
        <f t="shared" si="429"/>
        <v>0</v>
      </c>
      <c r="P1588" s="72">
        <f t="shared" si="430"/>
        <v>0</v>
      </c>
      <c r="Q1588" s="74">
        <f t="shared" si="431"/>
        <v>7</v>
      </c>
      <c r="R1588" s="72" t="str">
        <f t="shared" si="432"/>
        <v/>
      </c>
      <c r="S1588" s="72" t="str">
        <f t="shared" si="433"/>
        <v/>
      </c>
      <c r="AT1588" s="20">
        <f t="shared" si="434"/>
        <v>-10004.4</v>
      </c>
    </row>
    <row r="1589" spans="1:46" ht="33.75">
      <c r="A1589" s="54">
        <v>7050</v>
      </c>
      <c r="B1589" s="54" t="s">
        <v>588</v>
      </c>
      <c r="C1589" s="58" t="s">
        <v>2920</v>
      </c>
      <c r="D1589" s="79">
        <v>7</v>
      </c>
      <c r="E1589" s="79">
        <v>7</v>
      </c>
      <c r="F1589" s="80">
        <v>778.09</v>
      </c>
      <c r="G1589" s="80">
        <v>111.16</v>
      </c>
      <c r="H1589" s="80">
        <v>778.09</v>
      </c>
      <c r="I1589" s="80" t="s">
        <v>28</v>
      </c>
      <c r="J1589" s="80" t="s">
        <v>28</v>
      </c>
      <c r="K1589" s="80">
        <v>111.16</v>
      </c>
      <c r="L1589" s="73">
        <f t="shared" si="426"/>
        <v>111.16</v>
      </c>
      <c r="M1589" s="73">
        <f t="shared" si="427"/>
        <v>128.52000000000001</v>
      </c>
      <c r="N1589" s="72" t="str">
        <f t="shared" si="428"/>
        <v>0403</v>
      </c>
      <c r="O1589" s="74">
        <f t="shared" si="429"/>
        <v>0</v>
      </c>
      <c r="P1589" s="72">
        <f t="shared" si="430"/>
        <v>0</v>
      </c>
      <c r="Q1589" s="74">
        <f t="shared" si="431"/>
        <v>7</v>
      </c>
      <c r="R1589" s="72" t="str">
        <f t="shared" si="432"/>
        <v/>
      </c>
      <c r="S1589" s="72" t="str">
        <f t="shared" si="433"/>
        <v/>
      </c>
      <c r="AT1589" s="20">
        <f t="shared" si="434"/>
        <v>-10004.4</v>
      </c>
    </row>
    <row r="1590" spans="1:46" ht="45">
      <c r="A1590" s="54">
        <v>7051</v>
      </c>
      <c r="B1590" s="54" t="s">
        <v>604</v>
      </c>
      <c r="C1590" s="58" t="s">
        <v>2921</v>
      </c>
      <c r="D1590" s="79">
        <v>7</v>
      </c>
      <c r="E1590" s="79">
        <v>7</v>
      </c>
      <c r="F1590" s="80">
        <v>6322.32</v>
      </c>
      <c r="G1590" s="80">
        <v>903.19</v>
      </c>
      <c r="H1590" s="80">
        <v>6322.32</v>
      </c>
      <c r="I1590" s="80" t="s">
        <v>28</v>
      </c>
      <c r="J1590" s="80" t="s">
        <v>28</v>
      </c>
      <c r="K1590" s="80">
        <v>903.19</v>
      </c>
      <c r="L1590" s="73">
        <f t="shared" si="426"/>
        <v>903.19</v>
      </c>
      <c r="M1590" s="73">
        <f t="shared" si="427"/>
        <v>155.03</v>
      </c>
      <c r="N1590" s="72" t="str">
        <f t="shared" si="428"/>
        <v>0406</v>
      </c>
      <c r="O1590" s="74">
        <f t="shared" si="429"/>
        <v>0</v>
      </c>
      <c r="P1590" s="72">
        <f t="shared" si="430"/>
        <v>0</v>
      </c>
      <c r="Q1590" s="74">
        <f t="shared" si="431"/>
        <v>7</v>
      </c>
      <c r="R1590" s="72" t="str">
        <f t="shared" si="432"/>
        <v/>
      </c>
      <c r="S1590" s="72" t="str">
        <f t="shared" si="433"/>
        <v/>
      </c>
      <c r="AT1590" s="20">
        <f t="shared" si="434"/>
        <v>-81287.100000000006</v>
      </c>
    </row>
    <row r="1591" spans="1:46" ht="45">
      <c r="A1591" s="54">
        <v>7051</v>
      </c>
      <c r="B1591" s="54" t="s">
        <v>602</v>
      </c>
      <c r="C1591" s="58" t="s">
        <v>2921</v>
      </c>
      <c r="D1591" s="79">
        <v>7</v>
      </c>
      <c r="E1591" s="79">
        <v>7</v>
      </c>
      <c r="F1591" s="80">
        <v>6322.32</v>
      </c>
      <c r="G1591" s="80">
        <v>903.19</v>
      </c>
      <c r="H1591" s="80">
        <v>6322.32</v>
      </c>
      <c r="I1591" s="80" t="s">
        <v>28</v>
      </c>
      <c r="J1591" s="80" t="s">
        <v>28</v>
      </c>
      <c r="K1591" s="80">
        <v>903.19</v>
      </c>
      <c r="L1591" s="73">
        <f t="shared" si="426"/>
        <v>903.19</v>
      </c>
      <c r="M1591" s="73">
        <f t="shared" si="427"/>
        <v>155.03</v>
      </c>
      <c r="N1591" s="72" t="str">
        <f t="shared" si="428"/>
        <v>0406</v>
      </c>
      <c r="O1591" s="74">
        <f t="shared" si="429"/>
        <v>0</v>
      </c>
      <c r="P1591" s="72">
        <f t="shared" si="430"/>
        <v>0</v>
      </c>
      <c r="Q1591" s="74">
        <f t="shared" si="431"/>
        <v>7</v>
      </c>
      <c r="R1591" s="72" t="str">
        <f t="shared" si="432"/>
        <v/>
      </c>
      <c r="S1591" s="72" t="str">
        <f t="shared" si="433"/>
        <v/>
      </c>
      <c r="AT1591" s="20">
        <f t="shared" si="434"/>
        <v>-81287.100000000006</v>
      </c>
    </row>
    <row r="1592" spans="1:46" ht="45">
      <c r="A1592" s="54">
        <v>7052</v>
      </c>
      <c r="B1592" s="54" t="s">
        <v>614</v>
      </c>
      <c r="C1592" s="58" t="s">
        <v>2922</v>
      </c>
      <c r="D1592" s="79">
        <v>7</v>
      </c>
      <c r="E1592" s="79">
        <v>7</v>
      </c>
      <c r="F1592" s="80">
        <v>764.4</v>
      </c>
      <c r="G1592" s="80">
        <v>109.2</v>
      </c>
      <c r="H1592" s="80">
        <v>764.4</v>
      </c>
      <c r="I1592" s="80" t="s">
        <v>28</v>
      </c>
      <c r="J1592" s="80" t="s">
        <v>28</v>
      </c>
      <c r="K1592" s="80">
        <v>109.2</v>
      </c>
      <c r="L1592" s="73">
        <f t="shared" si="426"/>
        <v>109.2</v>
      </c>
      <c r="M1592" s="73">
        <f t="shared" si="427"/>
        <v>155.03</v>
      </c>
      <c r="N1592" s="72" t="str">
        <f t="shared" si="428"/>
        <v>0406</v>
      </c>
      <c r="O1592" s="74">
        <f t="shared" si="429"/>
        <v>0</v>
      </c>
      <c r="P1592" s="72">
        <f t="shared" si="430"/>
        <v>0</v>
      </c>
      <c r="Q1592" s="74">
        <f t="shared" si="431"/>
        <v>7</v>
      </c>
      <c r="R1592" s="72" t="str">
        <f t="shared" si="432"/>
        <v/>
      </c>
      <c r="S1592" s="72" t="str">
        <f t="shared" si="433"/>
        <v/>
      </c>
      <c r="AT1592" s="20">
        <f t="shared" si="434"/>
        <v>-9828</v>
      </c>
    </row>
    <row r="1593" spans="1:46" ht="45">
      <c r="A1593" s="54">
        <v>7052</v>
      </c>
      <c r="B1593" s="54" t="s">
        <v>612</v>
      </c>
      <c r="C1593" s="58" t="s">
        <v>2922</v>
      </c>
      <c r="D1593" s="79">
        <v>7</v>
      </c>
      <c r="E1593" s="79">
        <v>7</v>
      </c>
      <c r="F1593" s="80">
        <v>764.4</v>
      </c>
      <c r="G1593" s="80">
        <v>109.2</v>
      </c>
      <c r="H1593" s="80">
        <v>764.4</v>
      </c>
      <c r="I1593" s="80" t="s">
        <v>28</v>
      </c>
      <c r="J1593" s="80" t="s">
        <v>28</v>
      </c>
      <c r="K1593" s="80">
        <v>109.2</v>
      </c>
      <c r="L1593" s="73">
        <f t="shared" si="426"/>
        <v>109.2</v>
      </c>
      <c r="M1593" s="73">
        <f t="shared" si="427"/>
        <v>155.03</v>
      </c>
      <c r="N1593" s="72" t="str">
        <f t="shared" si="428"/>
        <v>0406</v>
      </c>
      <c r="O1593" s="74">
        <f t="shared" si="429"/>
        <v>0</v>
      </c>
      <c r="P1593" s="72">
        <f t="shared" si="430"/>
        <v>0</v>
      </c>
      <c r="Q1593" s="74">
        <f t="shared" si="431"/>
        <v>7</v>
      </c>
      <c r="R1593" s="72" t="str">
        <f t="shared" si="432"/>
        <v/>
      </c>
      <c r="S1593" s="72" t="str">
        <f t="shared" si="433"/>
        <v/>
      </c>
      <c r="AT1593" s="20">
        <f t="shared" si="434"/>
        <v>-9828</v>
      </c>
    </row>
    <row r="1594" spans="1:46" ht="45">
      <c r="A1594" s="54">
        <v>7052</v>
      </c>
      <c r="B1594" s="54" t="s">
        <v>610</v>
      </c>
      <c r="C1594" s="58" t="s">
        <v>2922</v>
      </c>
      <c r="D1594" s="79">
        <v>7</v>
      </c>
      <c r="E1594" s="79">
        <v>7</v>
      </c>
      <c r="F1594" s="80">
        <v>764.4</v>
      </c>
      <c r="G1594" s="80">
        <v>109.2</v>
      </c>
      <c r="H1594" s="80">
        <v>764.4</v>
      </c>
      <c r="I1594" s="80" t="s">
        <v>28</v>
      </c>
      <c r="J1594" s="80" t="s">
        <v>28</v>
      </c>
      <c r="K1594" s="80">
        <v>109.2</v>
      </c>
      <c r="L1594" s="73">
        <f t="shared" si="426"/>
        <v>109.2</v>
      </c>
      <c r="M1594" s="73">
        <f t="shared" si="427"/>
        <v>155.03</v>
      </c>
      <c r="N1594" s="72" t="str">
        <f t="shared" si="428"/>
        <v>0406</v>
      </c>
      <c r="O1594" s="74">
        <f t="shared" si="429"/>
        <v>0</v>
      </c>
      <c r="P1594" s="72">
        <f t="shared" si="430"/>
        <v>0</v>
      </c>
      <c r="Q1594" s="74">
        <f t="shared" si="431"/>
        <v>7</v>
      </c>
      <c r="R1594" s="72" t="str">
        <f t="shared" si="432"/>
        <v/>
      </c>
      <c r="S1594" s="72" t="str">
        <f t="shared" si="433"/>
        <v/>
      </c>
      <c r="AT1594" s="20">
        <f t="shared" si="434"/>
        <v>-9828</v>
      </c>
    </row>
    <row r="1595" spans="1:46" ht="45">
      <c r="A1595" s="54">
        <v>7052</v>
      </c>
      <c r="B1595" s="54" t="s">
        <v>606</v>
      </c>
      <c r="C1595" s="58" t="s">
        <v>2922</v>
      </c>
      <c r="D1595" s="79">
        <v>7</v>
      </c>
      <c r="E1595" s="79">
        <v>7</v>
      </c>
      <c r="F1595" s="80">
        <v>764.4</v>
      </c>
      <c r="G1595" s="80">
        <v>109.2</v>
      </c>
      <c r="H1595" s="80">
        <v>764.4</v>
      </c>
      <c r="I1595" s="80" t="s">
        <v>28</v>
      </c>
      <c r="J1595" s="80" t="s">
        <v>28</v>
      </c>
      <c r="K1595" s="80">
        <v>109.2</v>
      </c>
      <c r="L1595" s="73">
        <f t="shared" si="426"/>
        <v>109.2</v>
      </c>
      <c r="M1595" s="73">
        <f t="shared" si="427"/>
        <v>155.03</v>
      </c>
      <c r="N1595" s="72" t="str">
        <f t="shared" si="428"/>
        <v>0406</v>
      </c>
      <c r="O1595" s="74">
        <f t="shared" si="429"/>
        <v>0</v>
      </c>
      <c r="P1595" s="72">
        <f t="shared" si="430"/>
        <v>0</v>
      </c>
      <c r="Q1595" s="74">
        <f t="shared" si="431"/>
        <v>7</v>
      </c>
      <c r="R1595" s="72" t="str">
        <f t="shared" si="432"/>
        <v/>
      </c>
      <c r="S1595" s="72" t="str">
        <f t="shared" si="433"/>
        <v/>
      </c>
      <c r="AT1595" s="20">
        <f t="shared" si="434"/>
        <v>-9828</v>
      </c>
    </row>
    <row r="1596" spans="1:46" ht="45">
      <c r="A1596" s="54">
        <v>7052</v>
      </c>
      <c r="B1596" s="54" t="s">
        <v>616</v>
      </c>
      <c r="C1596" s="58" t="s">
        <v>2922</v>
      </c>
      <c r="D1596" s="79">
        <v>7</v>
      </c>
      <c r="E1596" s="79">
        <v>7</v>
      </c>
      <c r="F1596" s="80">
        <v>764.4</v>
      </c>
      <c r="G1596" s="80">
        <v>109.2</v>
      </c>
      <c r="H1596" s="80">
        <v>764.4</v>
      </c>
      <c r="I1596" s="80" t="s">
        <v>28</v>
      </c>
      <c r="J1596" s="80" t="s">
        <v>28</v>
      </c>
      <c r="K1596" s="80">
        <v>109.2</v>
      </c>
      <c r="L1596" s="73">
        <f t="shared" si="426"/>
        <v>109.2</v>
      </c>
      <c r="M1596" s="73">
        <f t="shared" si="427"/>
        <v>155.03</v>
      </c>
      <c r="N1596" s="72" t="str">
        <f t="shared" si="428"/>
        <v>0406</v>
      </c>
      <c r="O1596" s="74">
        <f t="shared" si="429"/>
        <v>0</v>
      </c>
      <c r="P1596" s="72">
        <f t="shared" si="430"/>
        <v>0</v>
      </c>
      <c r="Q1596" s="74">
        <f t="shared" si="431"/>
        <v>7</v>
      </c>
      <c r="R1596" s="72" t="str">
        <f t="shared" si="432"/>
        <v/>
      </c>
      <c r="S1596" s="72" t="str">
        <f t="shared" si="433"/>
        <v/>
      </c>
      <c r="AT1596" s="20">
        <f t="shared" si="434"/>
        <v>-9828</v>
      </c>
    </row>
    <row r="1597" spans="1:46" ht="45">
      <c r="A1597" s="54">
        <v>7052</v>
      </c>
      <c r="B1597" s="54" t="s">
        <v>608</v>
      </c>
      <c r="C1597" s="58" t="s">
        <v>2922</v>
      </c>
      <c r="D1597" s="79">
        <v>7</v>
      </c>
      <c r="E1597" s="79">
        <v>7</v>
      </c>
      <c r="F1597" s="80">
        <v>764.4</v>
      </c>
      <c r="G1597" s="80">
        <v>109.2</v>
      </c>
      <c r="H1597" s="80">
        <v>764.4</v>
      </c>
      <c r="I1597" s="80" t="s">
        <v>28</v>
      </c>
      <c r="J1597" s="80" t="s">
        <v>28</v>
      </c>
      <c r="K1597" s="80">
        <v>109.2</v>
      </c>
      <c r="L1597" s="73">
        <f t="shared" si="426"/>
        <v>109.2</v>
      </c>
      <c r="M1597" s="73">
        <f t="shared" si="427"/>
        <v>155.03</v>
      </c>
      <c r="N1597" s="72" t="str">
        <f t="shared" si="428"/>
        <v>0406</v>
      </c>
      <c r="O1597" s="74">
        <f t="shared" si="429"/>
        <v>0</v>
      </c>
      <c r="P1597" s="72">
        <f t="shared" si="430"/>
        <v>0</v>
      </c>
      <c r="Q1597" s="74">
        <f t="shared" si="431"/>
        <v>7</v>
      </c>
      <c r="R1597" s="72" t="str">
        <f t="shared" si="432"/>
        <v/>
      </c>
      <c r="S1597" s="72" t="str">
        <f t="shared" si="433"/>
        <v/>
      </c>
      <c r="AT1597" s="20">
        <f t="shared" si="434"/>
        <v>-9828</v>
      </c>
    </row>
    <row r="1598" spans="1:46" ht="45">
      <c r="A1598" s="54">
        <v>7053</v>
      </c>
      <c r="B1598" s="54" t="s">
        <v>620</v>
      </c>
      <c r="C1598" s="58" t="s">
        <v>2923</v>
      </c>
      <c r="D1598" s="79">
        <v>7</v>
      </c>
      <c r="E1598" s="79">
        <v>7</v>
      </c>
      <c r="F1598" s="80">
        <v>741.49</v>
      </c>
      <c r="G1598" s="80">
        <v>105.93</v>
      </c>
      <c r="H1598" s="80">
        <v>741.49</v>
      </c>
      <c r="I1598" s="80" t="s">
        <v>28</v>
      </c>
      <c r="J1598" s="80" t="s">
        <v>28</v>
      </c>
      <c r="K1598" s="80">
        <v>105.93</v>
      </c>
      <c r="L1598" s="73">
        <f t="shared" si="426"/>
        <v>105.93</v>
      </c>
      <c r="M1598" s="73">
        <f t="shared" si="427"/>
        <v>155.03</v>
      </c>
      <c r="N1598" s="72" t="str">
        <f t="shared" si="428"/>
        <v>0406</v>
      </c>
      <c r="O1598" s="74">
        <f t="shared" si="429"/>
        <v>0</v>
      </c>
      <c r="P1598" s="72">
        <f t="shared" si="430"/>
        <v>0</v>
      </c>
      <c r="Q1598" s="74">
        <f t="shared" si="431"/>
        <v>7</v>
      </c>
      <c r="R1598" s="72" t="str">
        <f t="shared" si="432"/>
        <v/>
      </c>
      <c r="S1598" s="72" t="str">
        <f t="shared" si="433"/>
        <v/>
      </c>
      <c r="AT1598" s="20">
        <f t="shared" si="434"/>
        <v>-9533.7000000000007</v>
      </c>
    </row>
    <row r="1599" spans="1:46" ht="45">
      <c r="A1599" s="54">
        <v>7053</v>
      </c>
      <c r="B1599" s="54" t="s">
        <v>618</v>
      </c>
      <c r="C1599" s="58" t="s">
        <v>2923</v>
      </c>
      <c r="D1599" s="79">
        <v>7</v>
      </c>
      <c r="E1599" s="79">
        <v>7</v>
      </c>
      <c r="F1599" s="80">
        <v>741.49</v>
      </c>
      <c r="G1599" s="80">
        <v>105.93</v>
      </c>
      <c r="H1599" s="80">
        <v>741.49</v>
      </c>
      <c r="I1599" s="80" t="s">
        <v>28</v>
      </c>
      <c r="J1599" s="80" t="s">
        <v>28</v>
      </c>
      <c r="K1599" s="80">
        <v>105.93</v>
      </c>
      <c r="L1599" s="73">
        <f t="shared" si="426"/>
        <v>105.93</v>
      </c>
      <c r="M1599" s="73">
        <f t="shared" si="427"/>
        <v>155.03</v>
      </c>
      <c r="N1599" s="72" t="str">
        <f t="shared" si="428"/>
        <v>0406</v>
      </c>
      <c r="O1599" s="74">
        <f t="shared" si="429"/>
        <v>0</v>
      </c>
      <c r="P1599" s="72">
        <f t="shared" si="430"/>
        <v>0</v>
      </c>
      <c r="Q1599" s="74">
        <f t="shared" si="431"/>
        <v>7</v>
      </c>
      <c r="R1599" s="72" t="str">
        <f t="shared" si="432"/>
        <v/>
      </c>
      <c r="S1599" s="72" t="str">
        <f t="shared" si="433"/>
        <v/>
      </c>
      <c r="AT1599" s="20">
        <f t="shared" si="434"/>
        <v>-9533.7000000000007</v>
      </c>
    </row>
    <row r="1600" spans="1:46" ht="45">
      <c r="A1600" s="54">
        <v>7053</v>
      </c>
      <c r="B1600" s="54" t="s">
        <v>626</v>
      </c>
      <c r="C1600" s="58" t="s">
        <v>2923</v>
      </c>
      <c r="D1600" s="79">
        <v>7</v>
      </c>
      <c r="E1600" s="79">
        <v>7</v>
      </c>
      <c r="F1600" s="80">
        <v>741.49</v>
      </c>
      <c r="G1600" s="80">
        <v>105.93</v>
      </c>
      <c r="H1600" s="80">
        <v>741.49</v>
      </c>
      <c r="I1600" s="80" t="s">
        <v>28</v>
      </c>
      <c r="J1600" s="80" t="s">
        <v>28</v>
      </c>
      <c r="K1600" s="80">
        <v>105.93</v>
      </c>
      <c r="L1600" s="73">
        <f t="shared" si="426"/>
        <v>105.93</v>
      </c>
      <c r="M1600" s="73">
        <f t="shared" si="427"/>
        <v>155.03</v>
      </c>
      <c r="N1600" s="72" t="str">
        <f t="shared" si="428"/>
        <v>0406</v>
      </c>
      <c r="O1600" s="74">
        <f t="shared" si="429"/>
        <v>0</v>
      </c>
      <c r="P1600" s="72">
        <f t="shared" si="430"/>
        <v>0</v>
      </c>
      <c r="Q1600" s="74">
        <f t="shared" si="431"/>
        <v>7</v>
      </c>
      <c r="R1600" s="72" t="str">
        <f t="shared" si="432"/>
        <v/>
      </c>
      <c r="S1600" s="72" t="str">
        <f t="shared" si="433"/>
        <v/>
      </c>
      <c r="AT1600" s="20">
        <f t="shared" si="434"/>
        <v>-9533.7000000000007</v>
      </c>
    </row>
    <row r="1601" spans="1:46" ht="45">
      <c r="A1601" s="54">
        <v>7053</v>
      </c>
      <c r="B1601" s="54" t="s">
        <v>622</v>
      </c>
      <c r="C1601" s="58" t="s">
        <v>2923</v>
      </c>
      <c r="D1601" s="79">
        <v>7</v>
      </c>
      <c r="E1601" s="79">
        <v>7</v>
      </c>
      <c r="F1601" s="80">
        <v>741.49</v>
      </c>
      <c r="G1601" s="80">
        <v>105.93</v>
      </c>
      <c r="H1601" s="80">
        <v>741.49</v>
      </c>
      <c r="I1601" s="80" t="s">
        <v>28</v>
      </c>
      <c r="J1601" s="80" t="s">
        <v>28</v>
      </c>
      <c r="K1601" s="80">
        <v>105.93</v>
      </c>
      <c r="L1601" s="73">
        <f t="shared" si="426"/>
        <v>105.93</v>
      </c>
      <c r="M1601" s="73">
        <f t="shared" si="427"/>
        <v>155.03</v>
      </c>
      <c r="N1601" s="72" t="str">
        <f t="shared" si="428"/>
        <v>0406</v>
      </c>
      <c r="O1601" s="74">
        <f t="shared" si="429"/>
        <v>0</v>
      </c>
      <c r="P1601" s="72">
        <f t="shared" si="430"/>
        <v>0</v>
      </c>
      <c r="Q1601" s="74">
        <f t="shared" si="431"/>
        <v>7</v>
      </c>
      <c r="R1601" s="72" t="str">
        <f t="shared" si="432"/>
        <v/>
      </c>
      <c r="S1601" s="72" t="str">
        <f t="shared" si="433"/>
        <v/>
      </c>
      <c r="AT1601" s="20">
        <f t="shared" si="434"/>
        <v>-9533.7000000000007</v>
      </c>
    </row>
    <row r="1602" spans="1:46" ht="45">
      <c r="A1602" s="54">
        <v>7053</v>
      </c>
      <c r="B1602" s="54" t="s">
        <v>624</v>
      </c>
      <c r="C1602" s="58" t="s">
        <v>2923</v>
      </c>
      <c r="D1602" s="79">
        <v>7</v>
      </c>
      <c r="E1602" s="79">
        <v>7</v>
      </c>
      <c r="F1602" s="80">
        <v>741.49</v>
      </c>
      <c r="G1602" s="80">
        <v>105.93</v>
      </c>
      <c r="H1602" s="80">
        <v>741.49</v>
      </c>
      <c r="I1602" s="80" t="s">
        <v>28</v>
      </c>
      <c r="J1602" s="80" t="s">
        <v>28</v>
      </c>
      <c r="K1602" s="80">
        <v>105.93</v>
      </c>
      <c r="L1602" s="73">
        <f t="shared" si="426"/>
        <v>105.93</v>
      </c>
      <c r="M1602" s="73">
        <f t="shared" si="427"/>
        <v>155.03</v>
      </c>
      <c r="N1602" s="72" t="str">
        <f t="shared" si="428"/>
        <v>0406</v>
      </c>
      <c r="O1602" s="74">
        <f t="shared" si="429"/>
        <v>0</v>
      </c>
      <c r="P1602" s="72">
        <f t="shared" si="430"/>
        <v>0</v>
      </c>
      <c r="Q1602" s="74">
        <f t="shared" si="431"/>
        <v>7</v>
      </c>
      <c r="R1602" s="72" t="str">
        <f t="shared" si="432"/>
        <v/>
      </c>
      <c r="S1602" s="72" t="str">
        <f t="shared" si="433"/>
        <v/>
      </c>
      <c r="AT1602" s="20">
        <f t="shared" si="434"/>
        <v>-9533.7000000000007</v>
      </c>
    </row>
    <row r="1603" spans="1:46" ht="45">
      <c r="A1603" s="54">
        <v>7053</v>
      </c>
      <c r="B1603" s="54" t="s">
        <v>628</v>
      </c>
      <c r="C1603" s="58" t="s">
        <v>2923</v>
      </c>
      <c r="D1603" s="79">
        <v>7</v>
      </c>
      <c r="E1603" s="79">
        <v>7</v>
      </c>
      <c r="F1603" s="80">
        <v>741.49</v>
      </c>
      <c r="G1603" s="80">
        <v>105.93</v>
      </c>
      <c r="H1603" s="80">
        <v>741.49</v>
      </c>
      <c r="I1603" s="80" t="s">
        <v>28</v>
      </c>
      <c r="J1603" s="80" t="s">
        <v>28</v>
      </c>
      <c r="K1603" s="80">
        <v>105.93</v>
      </c>
      <c r="L1603" s="73">
        <f t="shared" si="426"/>
        <v>105.93</v>
      </c>
      <c r="M1603" s="73">
        <f t="shared" si="427"/>
        <v>155.03</v>
      </c>
      <c r="N1603" s="72" t="str">
        <f t="shared" si="428"/>
        <v>0406</v>
      </c>
      <c r="O1603" s="74">
        <f t="shared" si="429"/>
        <v>0</v>
      </c>
      <c r="P1603" s="72">
        <f t="shared" si="430"/>
        <v>0</v>
      </c>
      <c r="Q1603" s="74">
        <f t="shared" si="431"/>
        <v>7</v>
      </c>
      <c r="R1603" s="72" t="str">
        <f t="shared" si="432"/>
        <v/>
      </c>
      <c r="S1603" s="72" t="str">
        <f t="shared" si="433"/>
        <v/>
      </c>
      <c r="AT1603" s="20">
        <f t="shared" si="434"/>
        <v>-9533.7000000000007</v>
      </c>
    </row>
    <row r="1604" spans="1:46" ht="45">
      <c r="A1604" s="54">
        <v>7054</v>
      </c>
      <c r="B1604" s="54" t="s">
        <v>636</v>
      </c>
      <c r="C1604" s="58" t="s">
        <v>2924</v>
      </c>
      <c r="D1604" s="79">
        <v>7</v>
      </c>
      <c r="E1604" s="79">
        <v>7</v>
      </c>
      <c r="F1604" s="80">
        <v>613.62</v>
      </c>
      <c r="G1604" s="80">
        <v>87.66</v>
      </c>
      <c r="H1604" s="80">
        <v>613.62</v>
      </c>
      <c r="I1604" s="80" t="s">
        <v>28</v>
      </c>
      <c r="J1604" s="80" t="s">
        <v>28</v>
      </c>
      <c r="K1604" s="80">
        <v>87.66</v>
      </c>
      <c r="L1604" s="73">
        <f t="shared" ref="L1604:L1667" si="435">IFERROR(VLOOKUP(B1604,$B$1326:$K$2467,6,0),"")</f>
        <v>87.66</v>
      </c>
      <c r="M1604" s="73">
        <f t="shared" ref="M1604:M1667" si="436">IFERROR(VLOOKUP($B1604,$B$2468:$K$3603,6,0),"")</f>
        <v>155.03</v>
      </c>
      <c r="N1604" s="72" t="str">
        <f t="shared" ref="N1604:N1667" si="437">LEFT(B1604,4)</f>
        <v>0406</v>
      </c>
      <c r="O1604" s="74">
        <f t="shared" ref="O1604:O1667" si="438">E1604-D1604</f>
        <v>0</v>
      </c>
      <c r="P1604" s="72">
        <f t="shared" ref="P1604:P1667" si="439">IF(O1604=20,1,0)</f>
        <v>0</v>
      </c>
      <c r="Q1604" s="74">
        <f t="shared" ref="Q1604:Q1667" si="440">D1604</f>
        <v>7</v>
      </c>
      <c r="R1604" s="72" t="str">
        <f t="shared" ref="R1604:R1667" si="441">IF(P1604=1,Q1604+7,"")</f>
        <v/>
      </c>
      <c r="S1604" s="72" t="str">
        <f t="shared" ref="S1604:S1667" si="442">IF(P1604=1,Q1604+14,"")</f>
        <v/>
      </c>
      <c r="AT1604" s="20">
        <f t="shared" si="434"/>
        <v>-7889.4</v>
      </c>
    </row>
    <row r="1605" spans="1:46" ht="45">
      <c r="A1605" s="54">
        <v>7054</v>
      </c>
      <c r="B1605" s="54" t="s">
        <v>638</v>
      </c>
      <c r="C1605" s="58" t="s">
        <v>2924</v>
      </c>
      <c r="D1605" s="79">
        <v>7</v>
      </c>
      <c r="E1605" s="79">
        <v>7</v>
      </c>
      <c r="F1605" s="80">
        <v>613.62</v>
      </c>
      <c r="G1605" s="80">
        <v>87.66</v>
      </c>
      <c r="H1605" s="80">
        <v>613.62</v>
      </c>
      <c r="I1605" s="80" t="s">
        <v>28</v>
      </c>
      <c r="J1605" s="80" t="s">
        <v>28</v>
      </c>
      <c r="K1605" s="80">
        <v>87.66</v>
      </c>
      <c r="L1605" s="73">
        <f t="shared" si="435"/>
        <v>87.66</v>
      </c>
      <c r="M1605" s="73">
        <f t="shared" si="436"/>
        <v>155.03</v>
      </c>
      <c r="N1605" s="72" t="str">
        <f t="shared" si="437"/>
        <v>0406</v>
      </c>
      <c r="O1605" s="74">
        <f t="shared" si="438"/>
        <v>0</v>
      </c>
      <c r="P1605" s="72">
        <f t="shared" si="439"/>
        <v>0</v>
      </c>
      <c r="Q1605" s="74">
        <f t="shared" si="440"/>
        <v>7</v>
      </c>
      <c r="R1605" s="72" t="str">
        <f t="shared" si="441"/>
        <v/>
      </c>
      <c r="S1605" s="72" t="str">
        <f t="shared" si="442"/>
        <v/>
      </c>
      <c r="AT1605" s="20">
        <f t="shared" si="434"/>
        <v>-7889.4</v>
      </c>
    </row>
    <row r="1606" spans="1:46" ht="45">
      <c r="A1606" s="54">
        <v>7054</v>
      </c>
      <c r="B1606" s="54" t="s">
        <v>630</v>
      </c>
      <c r="C1606" s="58" t="s">
        <v>2924</v>
      </c>
      <c r="D1606" s="79">
        <v>7</v>
      </c>
      <c r="E1606" s="79">
        <v>7</v>
      </c>
      <c r="F1606" s="80">
        <v>613.62</v>
      </c>
      <c r="G1606" s="80">
        <v>87.66</v>
      </c>
      <c r="H1606" s="80">
        <v>613.62</v>
      </c>
      <c r="I1606" s="80" t="s">
        <v>28</v>
      </c>
      <c r="J1606" s="80" t="s">
        <v>28</v>
      </c>
      <c r="K1606" s="80">
        <v>87.66</v>
      </c>
      <c r="L1606" s="73">
        <f t="shared" si="435"/>
        <v>87.66</v>
      </c>
      <c r="M1606" s="73">
        <f t="shared" si="436"/>
        <v>155.03</v>
      </c>
      <c r="N1606" s="72" t="str">
        <f t="shared" si="437"/>
        <v>0406</v>
      </c>
      <c r="O1606" s="74">
        <f t="shared" si="438"/>
        <v>0</v>
      </c>
      <c r="P1606" s="72">
        <f t="shared" si="439"/>
        <v>0</v>
      </c>
      <c r="Q1606" s="74">
        <f t="shared" si="440"/>
        <v>7</v>
      </c>
      <c r="R1606" s="72" t="str">
        <f t="shared" si="441"/>
        <v/>
      </c>
      <c r="S1606" s="72" t="str">
        <f t="shared" si="442"/>
        <v/>
      </c>
      <c r="AT1606" s="20">
        <f t="shared" si="434"/>
        <v>-7889.4</v>
      </c>
    </row>
    <row r="1607" spans="1:46" ht="45">
      <c r="A1607" s="54">
        <v>7054</v>
      </c>
      <c r="B1607" s="54" t="s">
        <v>632</v>
      </c>
      <c r="C1607" s="58" t="s">
        <v>2924</v>
      </c>
      <c r="D1607" s="79">
        <v>7</v>
      </c>
      <c r="E1607" s="79">
        <v>7</v>
      </c>
      <c r="F1607" s="80">
        <v>613.62</v>
      </c>
      <c r="G1607" s="80">
        <v>87.66</v>
      </c>
      <c r="H1607" s="80">
        <v>613.62</v>
      </c>
      <c r="I1607" s="80" t="s">
        <v>28</v>
      </c>
      <c r="J1607" s="80" t="s">
        <v>28</v>
      </c>
      <c r="K1607" s="80">
        <v>87.66</v>
      </c>
      <c r="L1607" s="73">
        <f t="shared" si="435"/>
        <v>87.66</v>
      </c>
      <c r="M1607" s="73">
        <f t="shared" si="436"/>
        <v>155.03</v>
      </c>
      <c r="N1607" s="72" t="str">
        <f t="shared" si="437"/>
        <v>0406</v>
      </c>
      <c r="O1607" s="74">
        <f t="shared" si="438"/>
        <v>0</v>
      </c>
      <c r="P1607" s="72">
        <f t="shared" si="439"/>
        <v>0</v>
      </c>
      <c r="Q1607" s="74">
        <f t="shared" si="440"/>
        <v>7</v>
      </c>
      <c r="R1607" s="72" t="str">
        <f t="shared" si="441"/>
        <v/>
      </c>
      <c r="S1607" s="72" t="str">
        <f t="shared" si="442"/>
        <v/>
      </c>
      <c r="AT1607" s="20">
        <f t="shared" si="434"/>
        <v>-7889.4</v>
      </c>
    </row>
    <row r="1608" spans="1:46" ht="45">
      <c r="A1608" s="54">
        <v>7054</v>
      </c>
      <c r="B1608" s="54" t="s">
        <v>634</v>
      </c>
      <c r="C1608" s="58" t="s">
        <v>2924</v>
      </c>
      <c r="D1608" s="79">
        <v>7</v>
      </c>
      <c r="E1608" s="79">
        <v>7</v>
      </c>
      <c r="F1608" s="80">
        <v>613.62</v>
      </c>
      <c r="G1608" s="80">
        <v>87.66</v>
      </c>
      <c r="H1608" s="80">
        <v>613.62</v>
      </c>
      <c r="I1608" s="80" t="s">
        <v>28</v>
      </c>
      <c r="J1608" s="80" t="s">
        <v>28</v>
      </c>
      <c r="K1608" s="80">
        <v>87.66</v>
      </c>
      <c r="L1608" s="73">
        <f t="shared" si="435"/>
        <v>87.66</v>
      </c>
      <c r="M1608" s="73">
        <f t="shared" si="436"/>
        <v>155.03</v>
      </c>
      <c r="N1608" s="72" t="str">
        <f t="shared" si="437"/>
        <v>0406</v>
      </c>
      <c r="O1608" s="74">
        <f t="shared" si="438"/>
        <v>0</v>
      </c>
      <c r="P1608" s="72">
        <f t="shared" si="439"/>
        <v>0</v>
      </c>
      <c r="Q1608" s="74">
        <f t="shared" si="440"/>
        <v>7</v>
      </c>
      <c r="R1608" s="72" t="str">
        <f t="shared" si="441"/>
        <v/>
      </c>
      <c r="S1608" s="72" t="str">
        <f t="shared" si="442"/>
        <v/>
      </c>
      <c r="AT1608" s="20">
        <f t="shared" si="434"/>
        <v>-7889.4</v>
      </c>
    </row>
    <row r="1609" spans="1:46" ht="45">
      <c r="A1609" s="54">
        <v>7054</v>
      </c>
      <c r="B1609" s="54" t="s">
        <v>640</v>
      </c>
      <c r="C1609" s="58" t="s">
        <v>2924</v>
      </c>
      <c r="D1609" s="79">
        <v>7</v>
      </c>
      <c r="E1609" s="79">
        <v>7</v>
      </c>
      <c r="F1609" s="80">
        <v>613.62</v>
      </c>
      <c r="G1609" s="80">
        <v>87.66</v>
      </c>
      <c r="H1609" s="80">
        <v>613.62</v>
      </c>
      <c r="I1609" s="80" t="s">
        <v>28</v>
      </c>
      <c r="J1609" s="80" t="s">
        <v>28</v>
      </c>
      <c r="K1609" s="80">
        <v>87.66</v>
      </c>
      <c r="L1609" s="73">
        <f t="shared" si="435"/>
        <v>87.66</v>
      </c>
      <c r="M1609" s="73">
        <f t="shared" si="436"/>
        <v>155.03</v>
      </c>
      <c r="N1609" s="72" t="str">
        <f t="shared" si="437"/>
        <v>0406</v>
      </c>
      <c r="O1609" s="74">
        <f t="shared" si="438"/>
        <v>0</v>
      </c>
      <c r="P1609" s="72">
        <f t="shared" si="439"/>
        <v>0</v>
      </c>
      <c r="Q1609" s="74">
        <f t="shared" si="440"/>
        <v>7</v>
      </c>
      <c r="R1609" s="72" t="str">
        <f t="shared" si="441"/>
        <v/>
      </c>
      <c r="S1609" s="72" t="str">
        <f t="shared" si="442"/>
        <v/>
      </c>
      <c r="AT1609" s="20">
        <f t="shared" si="434"/>
        <v>-7889.4</v>
      </c>
    </row>
    <row r="1610" spans="1:46" ht="22.5">
      <c r="A1610" s="54">
        <v>7055</v>
      </c>
      <c r="B1610" s="54" t="s">
        <v>648</v>
      </c>
      <c r="C1610" s="58" t="s">
        <v>2925</v>
      </c>
      <c r="D1610" s="79">
        <v>7</v>
      </c>
      <c r="E1610" s="79">
        <v>7</v>
      </c>
      <c r="F1610" s="80">
        <v>759.05</v>
      </c>
      <c r="G1610" s="80">
        <v>108.44</v>
      </c>
      <c r="H1610" s="80">
        <v>759.05</v>
      </c>
      <c r="I1610" s="80" t="s">
        <v>28</v>
      </c>
      <c r="J1610" s="80" t="s">
        <v>28</v>
      </c>
      <c r="K1610" s="80">
        <v>108.44</v>
      </c>
      <c r="L1610" s="73">
        <f t="shared" si="435"/>
        <v>108.44</v>
      </c>
      <c r="M1610" s="73">
        <f t="shared" si="436"/>
        <v>109.56</v>
      </c>
      <c r="N1610" s="72" t="str">
        <f t="shared" si="437"/>
        <v>0409</v>
      </c>
      <c r="O1610" s="74">
        <f t="shared" si="438"/>
        <v>0</v>
      </c>
      <c r="P1610" s="72">
        <f t="shared" si="439"/>
        <v>0</v>
      </c>
      <c r="Q1610" s="74">
        <f t="shared" si="440"/>
        <v>7</v>
      </c>
      <c r="R1610" s="72" t="str">
        <f t="shared" si="441"/>
        <v/>
      </c>
      <c r="S1610" s="72" t="str">
        <f t="shared" si="442"/>
        <v/>
      </c>
      <c r="AT1610" s="20">
        <f t="shared" si="434"/>
        <v>-9759.6</v>
      </c>
    </row>
    <row r="1611" spans="1:46" ht="22.5">
      <c r="A1611" s="54">
        <v>7055</v>
      </c>
      <c r="B1611" s="54" t="s">
        <v>652</v>
      </c>
      <c r="C1611" s="58" t="s">
        <v>2925</v>
      </c>
      <c r="D1611" s="79">
        <v>7</v>
      </c>
      <c r="E1611" s="79">
        <v>7</v>
      </c>
      <c r="F1611" s="80">
        <v>759.05</v>
      </c>
      <c r="G1611" s="80">
        <v>108.44</v>
      </c>
      <c r="H1611" s="80">
        <v>759.05</v>
      </c>
      <c r="I1611" s="80" t="s">
        <v>28</v>
      </c>
      <c r="J1611" s="80" t="s">
        <v>28</v>
      </c>
      <c r="K1611" s="80">
        <v>108.44</v>
      </c>
      <c r="L1611" s="73">
        <f t="shared" si="435"/>
        <v>108.44</v>
      </c>
      <c r="M1611" s="73">
        <f t="shared" si="436"/>
        <v>109.56</v>
      </c>
      <c r="N1611" s="72" t="str">
        <f t="shared" si="437"/>
        <v>0409</v>
      </c>
      <c r="O1611" s="74">
        <f t="shared" si="438"/>
        <v>0</v>
      </c>
      <c r="P1611" s="72">
        <f t="shared" si="439"/>
        <v>0</v>
      </c>
      <c r="Q1611" s="74">
        <f t="shared" si="440"/>
        <v>7</v>
      </c>
      <c r="R1611" s="72" t="str">
        <f t="shared" si="441"/>
        <v/>
      </c>
      <c r="S1611" s="72" t="str">
        <f t="shared" si="442"/>
        <v/>
      </c>
      <c r="AT1611" s="20">
        <f t="shared" ref="AT1611:AT1674" si="443">AS1611+(AI1611-90)*L1611</f>
        <v>-9759.6</v>
      </c>
    </row>
    <row r="1612" spans="1:46" ht="22.5">
      <c r="A1612" s="54">
        <v>7055</v>
      </c>
      <c r="B1612" s="54" t="s">
        <v>646</v>
      </c>
      <c r="C1612" s="58" t="s">
        <v>2925</v>
      </c>
      <c r="D1612" s="79">
        <v>7</v>
      </c>
      <c r="E1612" s="79">
        <v>7</v>
      </c>
      <c r="F1612" s="80">
        <v>759.05</v>
      </c>
      <c r="G1612" s="80">
        <v>108.44</v>
      </c>
      <c r="H1612" s="80">
        <v>759.05</v>
      </c>
      <c r="I1612" s="80" t="s">
        <v>28</v>
      </c>
      <c r="J1612" s="80" t="s">
        <v>28</v>
      </c>
      <c r="K1612" s="80">
        <v>108.44</v>
      </c>
      <c r="L1612" s="73">
        <f t="shared" si="435"/>
        <v>108.44</v>
      </c>
      <c r="M1612" s="73">
        <f t="shared" si="436"/>
        <v>109.56</v>
      </c>
      <c r="N1612" s="72" t="str">
        <f t="shared" si="437"/>
        <v>0409</v>
      </c>
      <c r="O1612" s="74">
        <f t="shared" si="438"/>
        <v>0</v>
      </c>
      <c r="P1612" s="72">
        <f t="shared" si="439"/>
        <v>0</v>
      </c>
      <c r="Q1612" s="74">
        <f t="shared" si="440"/>
        <v>7</v>
      </c>
      <c r="R1612" s="72" t="str">
        <f t="shared" si="441"/>
        <v/>
      </c>
      <c r="S1612" s="72" t="str">
        <f t="shared" si="442"/>
        <v/>
      </c>
      <c r="AT1612" s="20">
        <f t="shared" si="443"/>
        <v>-9759.6</v>
      </c>
    </row>
    <row r="1613" spans="1:46" ht="22.5">
      <c r="A1613" s="54">
        <v>7055</v>
      </c>
      <c r="B1613" s="54" t="s">
        <v>650</v>
      </c>
      <c r="C1613" s="58" t="s">
        <v>2925</v>
      </c>
      <c r="D1613" s="79">
        <v>7</v>
      </c>
      <c r="E1613" s="79">
        <v>7</v>
      </c>
      <c r="F1613" s="80">
        <v>759.05</v>
      </c>
      <c r="G1613" s="80">
        <v>108.44</v>
      </c>
      <c r="H1613" s="80">
        <v>759.05</v>
      </c>
      <c r="I1613" s="80" t="s">
        <v>28</v>
      </c>
      <c r="J1613" s="80" t="s">
        <v>28</v>
      </c>
      <c r="K1613" s="80">
        <v>108.44</v>
      </c>
      <c r="L1613" s="73">
        <f t="shared" si="435"/>
        <v>108.44</v>
      </c>
      <c r="M1613" s="73">
        <f t="shared" si="436"/>
        <v>109.56</v>
      </c>
      <c r="N1613" s="72" t="str">
        <f t="shared" si="437"/>
        <v>0409</v>
      </c>
      <c r="O1613" s="74">
        <f t="shared" si="438"/>
        <v>0</v>
      </c>
      <c r="P1613" s="72">
        <f t="shared" si="439"/>
        <v>0</v>
      </c>
      <c r="Q1613" s="74">
        <f t="shared" si="440"/>
        <v>7</v>
      </c>
      <c r="R1613" s="72" t="str">
        <f t="shared" si="441"/>
        <v/>
      </c>
      <c r="S1613" s="72" t="str">
        <f t="shared" si="442"/>
        <v/>
      </c>
      <c r="AT1613" s="20">
        <f t="shared" si="443"/>
        <v>-9759.6</v>
      </c>
    </row>
    <row r="1614" spans="1:46" ht="22.5">
      <c r="A1614" s="54">
        <v>7056</v>
      </c>
      <c r="B1614" s="54" t="s">
        <v>658</v>
      </c>
      <c r="C1614" s="58" t="s">
        <v>2926</v>
      </c>
      <c r="D1614" s="79">
        <v>7</v>
      </c>
      <c r="E1614" s="79">
        <v>7</v>
      </c>
      <c r="F1614" s="80">
        <v>691.07</v>
      </c>
      <c r="G1614" s="80">
        <v>98.72</v>
      </c>
      <c r="H1614" s="80">
        <v>691.07</v>
      </c>
      <c r="I1614" s="80" t="s">
        <v>28</v>
      </c>
      <c r="J1614" s="80" t="s">
        <v>28</v>
      </c>
      <c r="K1614" s="80">
        <v>98.72</v>
      </c>
      <c r="L1614" s="73">
        <f t="shared" si="435"/>
        <v>98.72</v>
      </c>
      <c r="M1614" s="73">
        <f t="shared" si="436"/>
        <v>109.56</v>
      </c>
      <c r="N1614" s="72" t="str">
        <f t="shared" si="437"/>
        <v>0409</v>
      </c>
      <c r="O1614" s="74">
        <f t="shared" si="438"/>
        <v>0</v>
      </c>
      <c r="P1614" s="72">
        <f t="shared" si="439"/>
        <v>0</v>
      </c>
      <c r="Q1614" s="74">
        <f t="shared" si="440"/>
        <v>7</v>
      </c>
      <c r="R1614" s="72" t="str">
        <f t="shared" si="441"/>
        <v/>
      </c>
      <c r="S1614" s="72" t="str">
        <f t="shared" si="442"/>
        <v/>
      </c>
      <c r="AT1614" s="20">
        <f t="shared" si="443"/>
        <v>-8884.7999999999993</v>
      </c>
    </row>
    <row r="1615" spans="1:46" ht="22.5">
      <c r="A1615" s="54">
        <v>7056</v>
      </c>
      <c r="B1615" s="54" t="s">
        <v>656</v>
      </c>
      <c r="C1615" s="58" t="s">
        <v>2926</v>
      </c>
      <c r="D1615" s="79">
        <v>7</v>
      </c>
      <c r="E1615" s="79">
        <v>7</v>
      </c>
      <c r="F1615" s="80">
        <v>691.07</v>
      </c>
      <c r="G1615" s="80">
        <v>98.72</v>
      </c>
      <c r="H1615" s="80">
        <v>691.07</v>
      </c>
      <c r="I1615" s="80" t="s">
        <v>28</v>
      </c>
      <c r="J1615" s="80" t="s">
        <v>28</v>
      </c>
      <c r="K1615" s="80">
        <v>98.72</v>
      </c>
      <c r="L1615" s="73">
        <f t="shared" si="435"/>
        <v>98.72</v>
      </c>
      <c r="M1615" s="73">
        <f t="shared" si="436"/>
        <v>109.56</v>
      </c>
      <c r="N1615" s="72" t="str">
        <f t="shared" si="437"/>
        <v>0409</v>
      </c>
      <c r="O1615" s="74">
        <f t="shared" si="438"/>
        <v>0</v>
      </c>
      <c r="P1615" s="72">
        <f t="shared" si="439"/>
        <v>0</v>
      </c>
      <c r="Q1615" s="74">
        <f t="shared" si="440"/>
        <v>7</v>
      </c>
      <c r="R1615" s="72" t="str">
        <f t="shared" si="441"/>
        <v/>
      </c>
      <c r="S1615" s="72" t="str">
        <f t="shared" si="442"/>
        <v/>
      </c>
      <c r="AT1615" s="20">
        <f t="shared" si="443"/>
        <v>-8884.7999999999993</v>
      </c>
    </row>
    <row r="1616" spans="1:46" ht="22.5">
      <c r="A1616" s="54">
        <v>7056</v>
      </c>
      <c r="B1616" s="54" t="s">
        <v>654</v>
      </c>
      <c r="C1616" s="58" t="s">
        <v>2926</v>
      </c>
      <c r="D1616" s="79">
        <v>7</v>
      </c>
      <c r="E1616" s="79">
        <v>7</v>
      </c>
      <c r="F1616" s="80">
        <v>691.07</v>
      </c>
      <c r="G1616" s="80">
        <v>98.72</v>
      </c>
      <c r="H1616" s="80">
        <v>691.07</v>
      </c>
      <c r="I1616" s="80" t="s">
        <v>28</v>
      </c>
      <c r="J1616" s="80" t="s">
        <v>28</v>
      </c>
      <c r="K1616" s="80">
        <v>98.72</v>
      </c>
      <c r="L1616" s="73">
        <f t="shared" si="435"/>
        <v>98.72</v>
      </c>
      <c r="M1616" s="73">
        <f t="shared" si="436"/>
        <v>109.56</v>
      </c>
      <c r="N1616" s="72" t="str">
        <f t="shared" si="437"/>
        <v>0409</v>
      </c>
      <c r="O1616" s="74">
        <f t="shared" si="438"/>
        <v>0</v>
      </c>
      <c r="P1616" s="72">
        <f t="shared" si="439"/>
        <v>0</v>
      </c>
      <c r="Q1616" s="74">
        <f t="shared" si="440"/>
        <v>7</v>
      </c>
      <c r="R1616" s="72" t="str">
        <f t="shared" si="441"/>
        <v/>
      </c>
      <c r="S1616" s="72" t="str">
        <f t="shared" si="442"/>
        <v/>
      </c>
      <c r="AT1616" s="20">
        <f t="shared" si="443"/>
        <v>-8884.7999999999993</v>
      </c>
    </row>
    <row r="1617" spans="1:46" ht="22.5">
      <c r="A1617" s="54">
        <v>7056</v>
      </c>
      <c r="B1617" s="54" t="s">
        <v>660</v>
      </c>
      <c r="C1617" s="58" t="s">
        <v>2926</v>
      </c>
      <c r="D1617" s="79">
        <v>7</v>
      </c>
      <c r="E1617" s="79">
        <v>7</v>
      </c>
      <c r="F1617" s="80">
        <v>691.07</v>
      </c>
      <c r="G1617" s="80">
        <v>98.72</v>
      </c>
      <c r="H1617" s="80">
        <v>691.07</v>
      </c>
      <c r="I1617" s="80" t="s">
        <v>28</v>
      </c>
      <c r="J1617" s="80" t="s">
        <v>28</v>
      </c>
      <c r="K1617" s="80">
        <v>98.72</v>
      </c>
      <c r="L1617" s="73">
        <f t="shared" si="435"/>
        <v>98.72</v>
      </c>
      <c r="M1617" s="73">
        <f t="shared" si="436"/>
        <v>109.56</v>
      </c>
      <c r="N1617" s="72" t="str">
        <f t="shared" si="437"/>
        <v>0409</v>
      </c>
      <c r="O1617" s="74">
        <f t="shared" si="438"/>
        <v>0</v>
      </c>
      <c r="P1617" s="72">
        <f t="shared" si="439"/>
        <v>0</v>
      </c>
      <c r="Q1617" s="74">
        <f t="shared" si="440"/>
        <v>7</v>
      </c>
      <c r="R1617" s="72" t="str">
        <f t="shared" si="441"/>
        <v/>
      </c>
      <c r="S1617" s="72" t="str">
        <f t="shared" si="442"/>
        <v/>
      </c>
      <c r="AT1617" s="20">
        <f t="shared" si="443"/>
        <v>-8884.7999999999993</v>
      </c>
    </row>
    <row r="1618" spans="1:46" ht="33.75">
      <c r="A1618" s="54">
        <v>7057</v>
      </c>
      <c r="B1618" s="54" t="s">
        <v>664</v>
      </c>
      <c r="C1618" s="58" t="s">
        <v>2927</v>
      </c>
      <c r="D1618" s="79">
        <v>7</v>
      </c>
      <c r="E1618" s="79">
        <v>7</v>
      </c>
      <c r="F1618" s="80">
        <v>774</v>
      </c>
      <c r="G1618" s="80">
        <v>110.57</v>
      </c>
      <c r="H1618" s="80">
        <v>774</v>
      </c>
      <c r="I1618" s="80" t="s">
        <v>28</v>
      </c>
      <c r="J1618" s="80" t="s">
        <v>28</v>
      </c>
      <c r="K1618" s="80">
        <v>110.57</v>
      </c>
      <c r="L1618" s="73">
        <f t="shared" si="435"/>
        <v>110.57</v>
      </c>
      <c r="M1618" s="73">
        <f t="shared" si="436"/>
        <v>115.21</v>
      </c>
      <c r="N1618" s="72" t="str">
        <f t="shared" si="437"/>
        <v>0412</v>
      </c>
      <c r="O1618" s="74">
        <f t="shared" si="438"/>
        <v>0</v>
      </c>
      <c r="P1618" s="72">
        <f t="shared" si="439"/>
        <v>0</v>
      </c>
      <c r="Q1618" s="74">
        <f t="shared" si="440"/>
        <v>7</v>
      </c>
      <c r="R1618" s="72" t="str">
        <f t="shared" si="441"/>
        <v/>
      </c>
      <c r="S1618" s="72" t="str">
        <f t="shared" si="442"/>
        <v/>
      </c>
      <c r="AT1618" s="20">
        <f t="shared" si="443"/>
        <v>-9951.2999999999993</v>
      </c>
    </row>
    <row r="1619" spans="1:46" ht="33.75">
      <c r="A1619" s="54">
        <v>7057</v>
      </c>
      <c r="B1619" s="54" t="s">
        <v>666</v>
      </c>
      <c r="C1619" s="58" t="s">
        <v>2927</v>
      </c>
      <c r="D1619" s="79">
        <v>7</v>
      </c>
      <c r="E1619" s="79">
        <v>7</v>
      </c>
      <c r="F1619" s="80">
        <v>774</v>
      </c>
      <c r="G1619" s="80">
        <v>110.57</v>
      </c>
      <c r="H1619" s="80">
        <v>774</v>
      </c>
      <c r="I1619" s="80" t="s">
        <v>28</v>
      </c>
      <c r="J1619" s="80" t="s">
        <v>28</v>
      </c>
      <c r="K1619" s="80">
        <v>110.57</v>
      </c>
      <c r="L1619" s="73">
        <f t="shared" si="435"/>
        <v>110.57</v>
      </c>
      <c r="M1619" s="73">
        <f t="shared" si="436"/>
        <v>115.21</v>
      </c>
      <c r="N1619" s="72" t="str">
        <f t="shared" si="437"/>
        <v>0412</v>
      </c>
      <c r="O1619" s="74">
        <f t="shared" si="438"/>
        <v>0</v>
      </c>
      <c r="P1619" s="72">
        <f t="shared" si="439"/>
        <v>0</v>
      </c>
      <c r="Q1619" s="74">
        <f t="shared" si="440"/>
        <v>7</v>
      </c>
      <c r="R1619" s="72" t="str">
        <f t="shared" si="441"/>
        <v/>
      </c>
      <c r="S1619" s="72" t="str">
        <f t="shared" si="442"/>
        <v/>
      </c>
      <c r="AT1619" s="20">
        <f t="shared" si="443"/>
        <v>-9951.2999999999993</v>
      </c>
    </row>
    <row r="1620" spans="1:46" ht="33.75">
      <c r="A1620" s="54">
        <v>7058</v>
      </c>
      <c r="B1620" s="54" t="s">
        <v>676</v>
      </c>
      <c r="C1620" s="58" t="s">
        <v>2928</v>
      </c>
      <c r="D1620" s="79">
        <v>7</v>
      </c>
      <c r="E1620" s="79">
        <v>7</v>
      </c>
      <c r="F1620" s="80">
        <v>720.26</v>
      </c>
      <c r="G1620" s="80">
        <v>102.89</v>
      </c>
      <c r="H1620" s="80">
        <v>720.26</v>
      </c>
      <c r="I1620" s="80" t="s">
        <v>28</v>
      </c>
      <c r="J1620" s="80" t="s">
        <v>28</v>
      </c>
      <c r="K1620" s="80">
        <v>102.89</v>
      </c>
      <c r="L1620" s="73">
        <f t="shared" si="435"/>
        <v>102.89</v>
      </c>
      <c r="M1620" s="73">
        <f t="shared" si="436"/>
        <v>142.9</v>
      </c>
      <c r="N1620" s="72" t="str">
        <f t="shared" si="437"/>
        <v>0415</v>
      </c>
      <c r="O1620" s="74">
        <f t="shared" si="438"/>
        <v>0</v>
      </c>
      <c r="P1620" s="72">
        <f t="shared" si="439"/>
        <v>0</v>
      </c>
      <c r="Q1620" s="74">
        <f t="shared" si="440"/>
        <v>7</v>
      </c>
      <c r="R1620" s="72" t="str">
        <f t="shared" si="441"/>
        <v/>
      </c>
      <c r="S1620" s="72" t="str">
        <f t="shared" si="442"/>
        <v/>
      </c>
      <c r="AT1620" s="20">
        <f t="shared" si="443"/>
        <v>-9260.1</v>
      </c>
    </row>
    <row r="1621" spans="1:46" ht="33.75">
      <c r="A1621" s="54">
        <v>7058</v>
      </c>
      <c r="B1621" s="54" t="s">
        <v>678</v>
      </c>
      <c r="C1621" s="58" t="s">
        <v>2928</v>
      </c>
      <c r="D1621" s="79">
        <v>7</v>
      </c>
      <c r="E1621" s="79">
        <v>7</v>
      </c>
      <c r="F1621" s="80">
        <v>720.26</v>
      </c>
      <c r="G1621" s="80">
        <v>102.89</v>
      </c>
      <c r="H1621" s="80">
        <v>720.26</v>
      </c>
      <c r="I1621" s="80" t="s">
        <v>28</v>
      </c>
      <c r="J1621" s="80" t="s">
        <v>28</v>
      </c>
      <c r="K1621" s="80">
        <v>102.89</v>
      </c>
      <c r="L1621" s="73">
        <f t="shared" si="435"/>
        <v>102.89</v>
      </c>
      <c r="M1621" s="73">
        <f t="shared" si="436"/>
        <v>142.9</v>
      </c>
      <c r="N1621" s="72" t="str">
        <f t="shared" si="437"/>
        <v>0415</v>
      </c>
      <c r="O1621" s="74">
        <f t="shared" si="438"/>
        <v>0</v>
      </c>
      <c r="P1621" s="72">
        <f t="shared" si="439"/>
        <v>0</v>
      </c>
      <c r="Q1621" s="74">
        <f t="shared" si="440"/>
        <v>7</v>
      </c>
      <c r="R1621" s="72" t="str">
        <f t="shared" si="441"/>
        <v/>
      </c>
      <c r="S1621" s="72" t="str">
        <f t="shared" si="442"/>
        <v/>
      </c>
      <c r="AT1621" s="20">
        <f t="shared" si="443"/>
        <v>-9260.1</v>
      </c>
    </row>
    <row r="1622" spans="1:46" ht="33.75">
      <c r="A1622" s="54">
        <v>7058</v>
      </c>
      <c r="B1622" s="54" t="s">
        <v>680</v>
      </c>
      <c r="C1622" s="58" t="s">
        <v>2928</v>
      </c>
      <c r="D1622" s="79">
        <v>7</v>
      </c>
      <c r="E1622" s="79">
        <v>7</v>
      </c>
      <c r="F1622" s="80">
        <v>720.26</v>
      </c>
      <c r="G1622" s="80">
        <v>102.89</v>
      </c>
      <c r="H1622" s="80">
        <v>720.26</v>
      </c>
      <c r="I1622" s="80" t="s">
        <v>28</v>
      </c>
      <c r="J1622" s="80" t="s">
        <v>28</v>
      </c>
      <c r="K1622" s="80">
        <v>102.89</v>
      </c>
      <c r="L1622" s="73">
        <f t="shared" si="435"/>
        <v>102.89</v>
      </c>
      <c r="M1622" s="73">
        <f t="shared" si="436"/>
        <v>142.9</v>
      </c>
      <c r="N1622" s="72" t="str">
        <f t="shared" si="437"/>
        <v>0415</v>
      </c>
      <c r="O1622" s="74">
        <f t="shared" si="438"/>
        <v>0</v>
      </c>
      <c r="P1622" s="72">
        <f t="shared" si="439"/>
        <v>0</v>
      </c>
      <c r="Q1622" s="74">
        <f t="shared" si="440"/>
        <v>7</v>
      </c>
      <c r="R1622" s="72" t="str">
        <f t="shared" si="441"/>
        <v/>
      </c>
      <c r="S1622" s="72" t="str">
        <f t="shared" si="442"/>
        <v/>
      </c>
      <c r="AT1622" s="20">
        <f t="shared" si="443"/>
        <v>-9260.1</v>
      </c>
    </row>
    <row r="1623" spans="1:46" ht="33.75">
      <c r="A1623" s="54">
        <v>7058</v>
      </c>
      <c r="B1623" s="54" t="s">
        <v>674</v>
      </c>
      <c r="C1623" s="58" t="s">
        <v>2928</v>
      </c>
      <c r="D1623" s="79">
        <v>7</v>
      </c>
      <c r="E1623" s="79">
        <v>7</v>
      </c>
      <c r="F1623" s="80">
        <v>720.26</v>
      </c>
      <c r="G1623" s="80">
        <v>102.89</v>
      </c>
      <c r="H1623" s="80">
        <v>720.26</v>
      </c>
      <c r="I1623" s="80" t="s">
        <v>28</v>
      </c>
      <c r="J1623" s="80" t="s">
        <v>28</v>
      </c>
      <c r="K1623" s="80">
        <v>102.89</v>
      </c>
      <c r="L1623" s="73">
        <f t="shared" si="435"/>
        <v>102.89</v>
      </c>
      <c r="M1623" s="73">
        <f t="shared" si="436"/>
        <v>142.9</v>
      </c>
      <c r="N1623" s="72" t="str">
        <f t="shared" si="437"/>
        <v>0415</v>
      </c>
      <c r="O1623" s="74">
        <f t="shared" si="438"/>
        <v>0</v>
      </c>
      <c r="P1623" s="72">
        <f t="shared" si="439"/>
        <v>0</v>
      </c>
      <c r="Q1623" s="74">
        <f t="shared" si="440"/>
        <v>7</v>
      </c>
      <c r="R1623" s="72" t="str">
        <f t="shared" si="441"/>
        <v/>
      </c>
      <c r="S1623" s="72" t="str">
        <f t="shared" si="442"/>
        <v/>
      </c>
      <c r="AT1623" s="20">
        <f t="shared" si="443"/>
        <v>-9260.1</v>
      </c>
    </row>
    <row r="1624" spans="1:46" ht="33.75">
      <c r="A1624" s="54">
        <v>7058</v>
      </c>
      <c r="B1624" s="54" t="s">
        <v>670</v>
      </c>
      <c r="C1624" s="58" t="s">
        <v>2928</v>
      </c>
      <c r="D1624" s="79">
        <v>7</v>
      </c>
      <c r="E1624" s="79">
        <v>7</v>
      </c>
      <c r="F1624" s="80">
        <v>720.26</v>
      </c>
      <c r="G1624" s="80">
        <v>102.89</v>
      </c>
      <c r="H1624" s="80">
        <v>720.26</v>
      </c>
      <c r="I1624" s="80" t="s">
        <v>28</v>
      </c>
      <c r="J1624" s="80" t="s">
        <v>28</v>
      </c>
      <c r="K1624" s="80">
        <v>102.89</v>
      </c>
      <c r="L1624" s="73">
        <f t="shared" si="435"/>
        <v>102.89</v>
      </c>
      <c r="M1624" s="73">
        <f t="shared" si="436"/>
        <v>142.9</v>
      </c>
      <c r="N1624" s="72" t="str">
        <f t="shared" si="437"/>
        <v>0415</v>
      </c>
      <c r="O1624" s="74">
        <f t="shared" si="438"/>
        <v>0</v>
      </c>
      <c r="P1624" s="72">
        <f t="shared" si="439"/>
        <v>0</v>
      </c>
      <c r="Q1624" s="74">
        <f t="shared" si="440"/>
        <v>7</v>
      </c>
      <c r="R1624" s="72" t="str">
        <f t="shared" si="441"/>
        <v/>
      </c>
      <c r="S1624" s="72" t="str">
        <f t="shared" si="442"/>
        <v/>
      </c>
      <c r="AT1624" s="20">
        <f t="shared" si="443"/>
        <v>-9260.1</v>
      </c>
    </row>
    <row r="1625" spans="1:46" ht="33.75">
      <c r="A1625" s="54">
        <v>7058</v>
      </c>
      <c r="B1625" s="54" t="s">
        <v>672</v>
      </c>
      <c r="C1625" s="58" t="s">
        <v>2928</v>
      </c>
      <c r="D1625" s="79">
        <v>7</v>
      </c>
      <c r="E1625" s="79">
        <v>7</v>
      </c>
      <c r="F1625" s="80">
        <v>720.26</v>
      </c>
      <c r="G1625" s="80">
        <v>102.89</v>
      </c>
      <c r="H1625" s="80">
        <v>720.26</v>
      </c>
      <c r="I1625" s="80" t="s">
        <v>28</v>
      </c>
      <c r="J1625" s="80" t="s">
        <v>28</v>
      </c>
      <c r="K1625" s="80">
        <v>102.89</v>
      </c>
      <c r="L1625" s="73">
        <f t="shared" si="435"/>
        <v>102.89</v>
      </c>
      <c r="M1625" s="73">
        <f t="shared" si="436"/>
        <v>142.9</v>
      </c>
      <c r="N1625" s="72" t="str">
        <f t="shared" si="437"/>
        <v>0415</v>
      </c>
      <c r="O1625" s="74">
        <f t="shared" si="438"/>
        <v>0</v>
      </c>
      <c r="P1625" s="72">
        <f t="shared" si="439"/>
        <v>0</v>
      </c>
      <c r="Q1625" s="74">
        <f t="shared" si="440"/>
        <v>7</v>
      </c>
      <c r="R1625" s="72" t="str">
        <f t="shared" si="441"/>
        <v/>
      </c>
      <c r="S1625" s="72" t="str">
        <f t="shared" si="442"/>
        <v/>
      </c>
      <c r="AT1625" s="20">
        <f t="shared" si="443"/>
        <v>-9260.1</v>
      </c>
    </row>
    <row r="1626" spans="1:46" ht="33.75">
      <c r="A1626" s="54">
        <v>7059</v>
      </c>
      <c r="B1626" s="54" t="s">
        <v>684</v>
      </c>
      <c r="C1626" s="58" t="s">
        <v>2929</v>
      </c>
      <c r="D1626" s="79">
        <v>7</v>
      </c>
      <c r="E1626" s="79">
        <v>7</v>
      </c>
      <c r="F1626" s="80">
        <v>694.3</v>
      </c>
      <c r="G1626" s="80">
        <v>99.19</v>
      </c>
      <c r="H1626" s="80">
        <v>694.3</v>
      </c>
      <c r="I1626" s="80" t="s">
        <v>28</v>
      </c>
      <c r="J1626" s="80" t="s">
        <v>28</v>
      </c>
      <c r="K1626" s="80">
        <v>99.19</v>
      </c>
      <c r="L1626" s="73">
        <f t="shared" si="435"/>
        <v>99.19</v>
      </c>
      <c r="M1626" s="73">
        <f t="shared" si="436"/>
        <v>142.9</v>
      </c>
      <c r="N1626" s="72" t="str">
        <f t="shared" si="437"/>
        <v>0415</v>
      </c>
      <c r="O1626" s="74">
        <f t="shared" si="438"/>
        <v>0</v>
      </c>
      <c r="P1626" s="72">
        <f t="shared" si="439"/>
        <v>0</v>
      </c>
      <c r="Q1626" s="74">
        <f t="shared" si="440"/>
        <v>7</v>
      </c>
      <c r="R1626" s="72" t="str">
        <f t="shared" si="441"/>
        <v/>
      </c>
      <c r="S1626" s="72" t="str">
        <f t="shared" si="442"/>
        <v/>
      </c>
      <c r="AT1626" s="20">
        <f t="shared" si="443"/>
        <v>-8927.1</v>
      </c>
    </row>
    <row r="1627" spans="1:46" ht="33.75">
      <c r="A1627" s="54">
        <v>7059</v>
      </c>
      <c r="B1627" s="54" t="s">
        <v>682</v>
      </c>
      <c r="C1627" s="58" t="s">
        <v>2929</v>
      </c>
      <c r="D1627" s="79">
        <v>7</v>
      </c>
      <c r="E1627" s="79">
        <v>7</v>
      </c>
      <c r="F1627" s="80">
        <v>694.3</v>
      </c>
      <c r="G1627" s="80">
        <v>99.19</v>
      </c>
      <c r="H1627" s="80">
        <v>694.3</v>
      </c>
      <c r="I1627" s="80" t="s">
        <v>28</v>
      </c>
      <c r="J1627" s="80" t="s">
        <v>28</v>
      </c>
      <c r="K1627" s="80">
        <v>99.19</v>
      </c>
      <c r="L1627" s="73">
        <f t="shared" si="435"/>
        <v>99.19</v>
      </c>
      <c r="M1627" s="73">
        <f t="shared" si="436"/>
        <v>142.9</v>
      </c>
      <c r="N1627" s="72" t="str">
        <f t="shared" si="437"/>
        <v>0415</v>
      </c>
      <c r="O1627" s="74">
        <f t="shared" si="438"/>
        <v>0</v>
      </c>
      <c r="P1627" s="72">
        <f t="shared" si="439"/>
        <v>0</v>
      </c>
      <c r="Q1627" s="74">
        <f t="shared" si="440"/>
        <v>7</v>
      </c>
      <c r="R1627" s="72" t="str">
        <f t="shared" si="441"/>
        <v/>
      </c>
      <c r="S1627" s="72" t="str">
        <f t="shared" si="442"/>
        <v/>
      </c>
      <c r="AT1627" s="20">
        <f t="shared" si="443"/>
        <v>-8927.1</v>
      </c>
    </row>
    <row r="1628" spans="1:46" ht="33.75">
      <c r="A1628" s="54">
        <v>7059</v>
      </c>
      <c r="B1628" s="54" t="s">
        <v>690</v>
      </c>
      <c r="C1628" s="58" t="s">
        <v>2929</v>
      </c>
      <c r="D1628" s="79">
        <v>7</v>
      </c>
      <c r="E1628" s="79">
        <v>7</v>
      </c>
      <c r="F1628" s="80">
        <v>694.3</v>
      </c>
      <c r="G1628" s="80">
        <v>99.19</v>
      </c>
      <c r="H1628" s="80">
        <v>694.3</v>
      </c>
      <c r="I1628" s="80" t="s">
        <v>28</v>
      </c>
      <c r="J1628" s="80" t="s">
        <v>28</v>
      </c>
      <c r="K1628" s="80">
        <v>99.19</v>
      </c>
      <c r="L1628" s="73">
        <f t="shared" si="435"/>
        <v>99.19</v>
      </c>
      <c r="M1628" s="73">
        <f t="shared" si="436"/>
        <v>142.9</v>
      </c>
      <c r="N1628" s="72" t="str">
        <f t="shared" si="437"/>
        <v>0415</v>
      </c>
      <c r="O1628" s="74">
        <f t="shared" si="438"/>
        <v>0</v>
      </c>
      <c r="P1628" s="72">
        <f t="shared" si="439"/>
        <v>0</v>
      </c>
      <c r="Q1628" s="74">
        <f t="shared" si="440"/>
        <v>7</v>
      </c>
      <c r="R1628" s="72" t="str">
        <f t="shared" si="441"/>
        <v/>
      </c>
      <c r="S1628" s="72" t="str">
        <f t="shared" si="442"/>
        <v/>
      </c>
      <c r="AT1628" s="20">
        <f t="shared" si="443"/>
        <v>-8927.1</v>
      </c>
    </row>
    <row r="1629" spans="1:46" ht="33.75">
      <c r="A1629" s="54">
        <v>7059</v>
      </c>
      <c r="B1629" s="54" t="s">
        <v>688</v>
      </c>
      <c r="C1629" s="58" t="s">
        <v>2929</v>
      </c>
      <c r="D1629" s="79">
        <v>7</v>
      </c>
      <c r="E1629" s="79">
        <v>7</v>
      </c>
      <c r="F1629" s="80">
        <v>694.3</v>
      </c>
      <c r="G1629" s="80">
        <v>99.19</v>
      </c>
      <c r="H1629" s="80">
        <v>694.3</v>
      </c>
      <c r="I1629" s="80" t="s">
        <v>28</v>
      </c>
      <c r="J1629" s="80" t="s">
        <v>28</v>
      </c>
      <c r="K1629" s="80">
        <v>99.19</v>
      </c>
      <c r="L1629" s="73">
        <f t="shared" si="435"/>
        <v>99.19</v>
      </c>
      <c r="M1629" s="73">
        <f t="shared" si="436"/>
        <v>142.9</v>
      </c>
      <c r="N1629" s="72" t="str">
        <f t="shared" si="437"/>
        <v>0415</v>
      </c>
      <c r="O1629" s="74">
        <f t="shared" si="438"/>
        <v>0</v>
      </c>
      <c r="P1629" s="72">
        <f t="shared" si="439"/>
        <v>0</v>
      </c>
      <c r="Q1629" s="74">
        <f t="shared" si="440"/>
        <v>7</v>
      </c>
      <c r="R1629" s="72" t="str">
        <f t="shared" si="441"/>
        <v/>
      </c>
      <c r="S1629" s="72" t="str">
        <f t="shared" si="442"/>
        <v/>
      </c>
      <c r="AT1629" s="20">
        <f t="shared" si="443"/>
        <v>-8927.1</v>
      </c>
    </row>
    <row r="1630" spans="1:46" ht="33.75">
      <c r="A1630" s="54">
        <v>7059</v>
      </c>
      <c r="B1630" s="54" t="s">
        <v>686</v>
      </c>
      <c r="C1630" s="58" t="s">
        <v>2929</v>
      </c>
      <c r="D1630" s="79">
        <v>7</v>
      </c>
      <c r="E1630" s="79">
        <v>7</v>
      </c>
      <c r="F1630" s="80">
        <v>694.3</v>
      </c>
      <c r="G1630" s="80">
        <v>99.19</v>
      </c>
      <c r="H1630" s="80">
        <v>694.3</v>
      </c>
      <c r="I1630" s="80" t="s">
        <v>28</v>
      </c>
      <c r="J1630" s="80" t="s">
        <v>28</v>
      </c>
      <c r="K1630" s="80">
        <v>99.19</v>
      </c>
      <c r="L1630" s="73">
        <f t="shared" si="435"/>
        <v>99.19</v>
      </c>
      <c r="M1630" s="73">
        <f t="shared" si="436"/>
        <v>142.9</v>
      </c>
      <c r="N1630" s="72" t="str">
        <f t="shared" si="437"/>
        <v>0415</v>
      </c>
      <c r="O1630" s="74">
        <f t="shared" si="438"/>
        <v>0</v>
      </c>
      <c r="P1630" s="72">
        <f t="shared" si="439"/>
        <v>0</v>
      </c>
      <c r="Q1630" s="74">
        <f t="shared" si="440"/>
        <v>7</v>
      </c>
      <c r="R1630" s="72" t="str">
        <f t="shared" si="441"/>
        <v/>
      </c>
      <c r="S1630" s="72" t="str">
        <f t="shared" si="442"/>
        <v/>
      </c>
      <c r="AT1630" s="20">
        <f t="shared" si="443"/>
        <v>-8927.1</v>
      </c>
    </row>
    <row r="1631" spans="1:46" ht="33.75">
      <c r="A1631" s="54">
        <v>7059</v>
      </c>
      <c r="B1631" s="54" t="s">
        <v>692</v>
      </c>
      <c r="C1631" s="58" t="s">
        <v>2929</v>
      </c>
      <c r="D1631" s="79">
        <v>7</v>
      </c>
      <c r="E1631" s="79">
        <v>7</v>
      </c>
      <c r="F1631" s="80">
        <v>694.3</v>
      </c>
      <c r="G1631" s="80">
        <v>99.19</v>
      </c>
      <c r="H1631" s="80">
        <v>694.3</v>
      </c>
      <c r="I1631" s="80" t="s">
        <v>28</v>
      </c>
      <c r="J1631" s="80" t="s">
        <v>28</v>
      </c>
      <c r="K1631" s="80">
        <v>99.19</v>
      </c>
      <c r="L1631" s="73">
        <f t="shared" si="435"/>
        <v>99.19</v>
      </c>
      <c r="M1631" s="73">
        <f t="shared" si="436"/>
        <v>142.9</v>
      </c>
      <c r="N1631" s="72" t="str">
        <f t="shared" si="437"/>
        <v>0415</v>
      </c>
      <c r="O1631" s="74">
        <f t="shared" si="438"/>
        <v>0</v>
      </c>
      <c r="P1631" s="72">
        <f t="shared" si="439"/>
        <v>0</v>
      </c>
      <c r="Q1631" s="74">
        <f t="shared" si="440"/>
        <v>7</v>
      </c>
      <c r="R1631" s="72" t="str">
        <f t="shared" si="441"/>
        <v/>
      </c>
      <c r="S1631" s="72" t="str">
        <f t="shared" si="442"/>
        <v/>
      </c>
      <c r="AT1631" s="20">
        <f t="shared" si="443"/>
        <v>-8927.1</v>
      </c>
    </row>
    <row r="1632" spans="1:46" ht="22.5">
      <c r="A1632" s="54">
        <v>7060</v>
      </c>
      <c r="B1632" s="54" t="s">
        <v>706</v>
      </c>
      <c r="C1632" s="58" t="s">
        <v>2930</v>
      </c>
      <c r="D1632" s="79">
        <v>7</v>
      </c>
      <c r="E1632" s="79">
        <v>7</v>
      </c>
      <c r="F1632" s="80">
        <v>660.85</v>
      </c>
      <c r="G1632" s="80">
        <v>94.41</v>
      </c>
      <c r="H1632" s="80">
        <v>660.85</v>
      </c>
      <c r="I1632" s="80" t="s">
        <v>28</v>
      </c>
      <c r="J1632" s="80" t="s">
        <v>28</v>
      </c>
      <c r="K1632" s="80">
        <v>94.41</v>
      </c>
      <c r="L1632" s="73">
        <f t="shared" si="435"/>
        <v>94.41</v>
      </c>
      <c r="M1632" s="73">
        <f t="shared" si="436"/>
        <v>94.2</v>
      </c>
      <c r="N1632" s="72" t="str">
        <f t="shared" si="437"/>
        <v>0418</v>
      </c>
      <c r="O1632" s="74">
        <f t="shared" si="438"/>
        <v>0</v>
      </c>
      <c r="P1632" s="72">
        <f t="shared" si="439"/>
        <v>0</v>
      </c>
      <c r="Q1632" s="74">
        <f t="shared" si="440"/>
        <v>7</v>
      </c>
      <c r="R1632" s="72" t="str">
        <f t="shared" si="441"/>
        <v/>
      </c>
      <c r="S1632" s="72" t="str">
        <f t="shared" si="442"/>
        <v/>
      </c>
      <c r="AT1632" s="20">
        <f t="shared" si="443"/>
        <v>-8496.9</v>
      </c>
    </row>
    <row r="1633" spans="1:46" ht="22.5">
      <c r="A1633" s="54">
        <v>7060</v>
      </c>
      <c r="B1633" s="54" t="s">
        <v>696</v>
      </c>
      <c r="C1633" s="58" t="s">
        <v>2930</v>
      </c>
      <c r="D1633" s="79">
        <v>7</v>
      </c>
      <c r="E1633" s="79">
        <v>7</v>
      </c>
      <c r="F1633" s="80">
        <v>660.85</v>
      </c>
      <c r="G1633" s="80">
        <v>94.41</v>
      </c>
      <c r="H1633" s="80">
        <v>660.85</v>
      </c>
      <c r="I1633" s="80" t="s">
        <v>28</v>
      </c>
      <c r="J1633" s="80" t="s">
        <v>28</v>
      </c>
      <c r="K1633" s="80">
        <v>94.41</v>
      </c>
      <c r="L1633" s="73">
        <f t="shared" si="435"/>
        <v>94.41</v>
      </c>
      <c r="M1633" s="73">
        <f t="shared" si="436"/>
        <v>94.2</v>
      </c>
      <c r="N1633" s="72" t="str">
        <f t="shared" si="437"/>
        <v>0418</v>
      </c>
      <c r="O1633" s="74">
        <f t="shared" si="438"/>
        <v>0</v>
      </c>
      <c r="P1633" s="72">
        <f t="shared" si="439"/>
        <v>0</v>
      </c>
      <c r="Q1633" s="74">
        <f t="shared" si="440"/>
        <v>7</v>
      </c>
      <c r="R1633" s="72" t="str">
        <f t="shared" si="441"/>
        <v/>
      </c>
      <c r="S1633" s="72" t="str">
        <f t="shared" si="442"/>
        <v/>
      </c>
      <c r="AT1633" s="20">
        <f t="shared" si="443"/>
        <v>-8496.9</v>
      </c>
    </row>
    <row r="1634" spans="1:46" ht="22.5">
      <c r="A1634" s="54">
        <v>7060</v>
      </c>
      <c r="B1634" s="54" t="s">
        <v>698</v>
      </c>
      <c r="C1634" s="58" t="s">
        <v>2930</v>
      </c>
      <c r="D1634" s="79">
        <v>7</v>
      </c>
      <c r="E1634" s="79">
        <v>7</v>
      </c>
      <c r="F1634" s="80">
        <v>660.85</v>
      </c>
      <c r="G1634" s="80">
        <v>94.41</v>
      </c>
      <c r="H1634" s="80">
        <v>660.85</v>
      </c>
      <c r="I1634" s="80" t="s">
        <v>28</v>
      </c>
      <c r="J1634" s="80" t="s">
        <v>28</v>
      </c>
      <c r="K1634" s="80">
        <v>94.41</v>
      </c>
      <c r="L1634" s="73">
        <f t="shared" si="435"/>
        <v>94.41</v>
      </c>
      <c r="M1634" s="73">
        <f t="shared" si="436"/>
        <v>94.2</v>
      </c>
      <c r="N1634" s="72" t="str">
        <f t="shared" si="437"/>
        <v>0418</v>
      </c>
      <c r="O1634" s="74">
        <f t="shared" si="438"/>
        <v>0</v>
      </c>
      <c r="P1634" s="72">
        <f t="shared" si="439"/>
        <v>0</v>
      </c>
      <c r="Q1634" s="74">
        <f t="shared" si="440"/>
        <v>7</v>
      </c>
      <c r="R1634" s="72" t="str">
        <f t="shared" si="441"/>
        <v/>
      </c>
      <c r="S1634" s="72" t="str">
        <f t="shared" si="442"/>
        <v/>
      </c>
      <c r="AT1634" s="20">
        <f t="shared" si="443"/>
        <v>-8496.9</v>
      </c>
    </row>
    <row r="1635" spans="1:46" ht="22.5">
      <c r="A1635" s="54">
        <v>7060</v>
      </c>
      <c r="B1635" s="54" t="s">
        <v>700</v>
      </c>
      <c r="C1635" s="58" t="s">
        <v>2930</v>
      </c>
      <c r="D1635" s="79">
        <v>7</v>
      </c>
      <c r="E1635" s="79">
        <v>7</v>
      </c>
      <c r="F1635" s="80">
        <v>660.85</v>
      </c>
      <c r="G1635" s="80">
        <v>94.41</v>
      </c>
      <c r="H1635" s="80">
        <v>660.85</v>
      </c>
      <c r="I1635" s="80" t="s">
        <v>28</v>
      </c>
      <c r="J1635" s="80" t="s">
        <v>28</v>
      </c>
      <c r="K1635" s="80">
        <v>94.41</v>
      </c>
      <c r="L1635" s="73">
        <f t="shared" si="435"/>
        <v>94.41</v>
      </c>
      <c r="M1635" s="73">
        <f t="shared" si="436"/>
        <v>94.2</v>
      </c>
      <c r="N1635" s="72" t="str">
        <f t="shared" si="437"/>
        <v>0418</v>
      </c>
      <c r="O1635" s="74">
        <f t="shared" si="438"/>
        <v>0</v>
      </c>
      <c r="P1635" s="72">
        <f t="shared" si="439"/>
        <v>0</v>
      </c>
      <c r="Q1635" s="74">
        <f t="shared" si="440"/>
        <v>7</v>
      </c>
      <c r="R1635" s="72" t="str">
        <f t="shared" si="441"/>
        <v/>
      </c>
      <c r="S1635" s="72" t="str">
        <f t="shared" si="442"/>
        <v/>
      </c>
      <c r="AT1635" s="20">
        <f t="shared" si="443"/>
        <v>-8496.9</v>
      </c>
    </row>
    <row r="1636" spans="1:46" ht="22.5">
      <c r="A1636" s="54">
        <v>7060</v>
      </c>
      <c r="B1636" s="54" t="s">
        <v>702</v>
      </c>
      <c r="C1636" s="58" t="s">
        <v>2930</v>
      </c>
      <c r="D1636" s="79">
        <v>7</v>
      </c>
      <c r="E1636" s="79">
        <v>7</v>
      </c>
      <c r="F1636" s="80">
        <v>660.85</v>
      </c>
      <c r="G1636" s="80">
        <v>94.41</v>
      </c>
      <c r="H1636" s="80">
        <v>660.85</v>
      </c>
      <c r="I1636" s="80" t="s">
        <v>28</v>
      </c>
      <c r="J1636" s="80" t="s">
        <v>28</v>
      </c>
      <c r="K1636" s="80">
        <v>94.41</v>
      </c>
      <c r="L1636" s="73">
        <f t="shared" si="435"/>
        <v>94.41</v>
      </c>
      <c r="M1636" s="73">
        <f t="shared" si="436"/>
        <v>94.2</v>
      </c>
      <c r="N1636" s="72" t="str">
        <f t="shared" si="437"/>
        <v>0418</v>
      </c>
      <c r="O1636" s="74">
        <f t="shared" si="438"/>
        <v>0</v>
      </c>
      <c r="P1636" s="72">
        <f t="shared" si="439"/>
        <v>0</v>
      </c>
      <c r="Q1636" s="74">
        <f t="shared" si="440"/>
        <v>7</v>
      </c>
      <c r="R1636" s="72" t="str">
        <f t="shared" si="441"/>
        <v/>
      </c>
      <c r="S1636" s="72" t="str">
        <f t="shared" si="442"/>
        <v/>
      </c>
      <c r="AT1636" s="20">
        <f t="shared" si="443"/>
        <v>-8496.9</v>
      </c>
    </row>
    <row r="1637" spans="1:46" ht="22.5">
      <c r="A1637" s="54">
        <v>7060</v>
      </c>
      <c r="B1637" s="54" t="s">
        <v>704</v>
      </c>
      <c r="C1637" s="58" t="s">
        <v>2930</v>
      </c>
      <c r="D1637" s="79">
        <v>7</v>
      </c>
      <c r="E1637" s="79">
        <v>7</v>
      </c>
      <c r="F1637" s="80">
        <v>660.85</v>
      </c>
      <c r="G1637" s="80">
        <v>94.41</v>
      </c>
      <c r="H1637" s="80">
        <v>660.85</v>
      </c>
      <c r="I1637" s="80" t="s">
        <v>28</v>
      </c>
      <c r="J1637" s="80" t="s">
        <v>28</v>
      </c>
      <c r="K1637" s="80">
        <v>94.41</v>
      </c>
      <c r="L1637" s="73">
        <f t="shared" si="435"/>
        <v>94.41</v>
      </c>
      <c r="M1637" s="73">
        <f t="shared" si="436"/>
        <v>94.2</v>
      </c>
      <c r="N1637" s="72" t="str">
        <f t="shared" si="437"/>
        <v>0418</v>
      </c>
      <c r="O1637" s="74">
        <f t="shared" si="438"/>
        <v>0</v>
      </c>
      <c r="P1637" s="72">
        <f t="shared" si="439"/>
        <v>0</v>
      </c>
      <c r="Q1637" s="74">
        <f t="shared" si="440"/>
        <v>7</v>
      </c>
      <c r="R1637" s="72" t="str">
        <f t="shared" si="441"/>
        <v/>
      </c>
      <c r="S1637" s="72" t="str">
        <f t="shared" si="442"/>
        <v/>
      </c>
      <c r="AT1637" s="20">
        <f t="shared" si="443"/>
        <v>-8496.9</v>
      </c>
    </row>
    <row r="1638" spans="1:46" ht="22.5">
      <c r="A1638" s="54">
        <v>7061</v>
      </c>
      <c r="B1638" s="54" t="s">
        <v>708</v>
      </c>
      <c r="C1638" s="58" t="s">
        <v>2931</v>
      </c>
      <c r="D1638" s="79">
        <v>7</v>
      </c>
      <c r="E1638" s="79">
        <v>7</v>
      </c>
      <c r="F1638" s="80">
        <v>615.29999999999995</v>
      </c>
      <c r="G1638" s="80">
        <v>87.9</v>
      </c>
      <c r="H1638" s="80">
        <v>615.29999999999995</v>
      </c>
      <c r="I1638" s="80" t="s">
        <v>28</v>
      </c>
      <c r="J1638" s="80" t="s">
        <v>28</v>
      </c>
      <c r="K1638" s="80">
        <v>87.9</v>
      </c>
      <c r="L1638" s="73">
        <f t="shared" si="435"/>
        <v>87.9</v>
      </c>
      <c r="M1638" s="73">
        <f t="shared" si="436"/>
        <v>94.2</v>
      </c>
      <c r="N1638" s="72" t="str">
        <f t="shared" si="437"/>
        <v>0418</v>
      </c>
      <c r="O1638" s="74">
        <f t="shared" si="438"/>
        <v>0</v>
      </c>
      <c r="P1638" s="72">
        <f t="shared" si="439"/>
        <v>0</v>
      </c>
      <c r="Q1638" s="74">
        <f t="shared" si="440"/>
        <v>7</v>
      </c>
      <c r="R1638" s="72" t="str">
        <f t="shared" si="441"/>
        <v/>
      </c>
      <c r="S1638" s="72" t="str">
        <f t="shared" si="442"/>
        <v/>
      </c>
      <c r="AT1638" s="20">
        <f t="shared" si="443"/>
        <v>-7911.0000000000009</v>
      </c>
    </row>
    <row r="1639" spans="1:46" ht="22.5">
      <c r="A1639" s="54">
        <v>7061</v>
      </c>
      <c r="B1639" s="54" t="s">
        <v>710</v>
      </c>
      <c r="C1639" s="58" t="s">
        <v>2931</v>
      </c>
      <c r="D1639" s="79">
        <v>7</v>
      </c>
      <c r="E1639" s="79">
        <v>7</v>
      </c>
      <c r="F1639" s="80">
        <v>615.29999999999995</v>
      </c>
      <c r="G1639" s="80">
        <v>87.9</v>
      </c>
      <c r="H1639" s="80">
        <v>615.29999999999995</v>
      </c>
      <c r="I1639" s="80" t="s">
        <v>28</v>
      </c>
      <c r="J1639" s="80" t="s">
        <v>28</v>
      </c>
      <c r="K1639" s="80">
        <v>87.9</v>
      </c>
      <c r="L1639" s="73">
        <f t="shared" si="435"/>
        <v>87.9</v>
      </c>
      <c r="M1639" s="73">
        <f t="shared" si="436"/>
        <v>94.2</v>
      </c>
      <c r="N1639" s="72" t="str">
        <f t="shared" si="437"/>
        <v>0418</v>
      </c>
      <c r="O1639" s="74">
        <f t="shared" si="438"/>
        <v>0</v>
      </c>
      <c r="P1639" s="72">
        <f t="shared" si="439"/>
        <v>0</v>
      </c>
      <c r="Q1639" s="74">
        <f t="shared" si="440"/>
        <v>7</v>
      </c>
      <c r="R1639" s="72" t="str">
        <f t="shared" si="441"/>
        <v/>
      </c>
      <c r="S1639" s="72" t="str">
        <f t="shared" si="442"/>
        <v/>
      </c>
      <c r="AT1639" s="20">
        <f t="shared" si="443"/>
        <v>-7911.0000000000009</v>
      </c>
    </row>
    <row r="1640" spans="1:46" ht="22.5">
      <c r="A1640" s="54">
        <v>7061</v>
      </c>
      <c r="B1640" s="54" t="s">
        <v>718</v>
      </c>
      <c r="C1640" s="58" t="s">
        <v>2931</v>
      </c>
      <c r="D1640" s="79">
        <v>7</v>
      </c>
      <c r="E1640" s="79">
        <v>7</v>
      </c>
      <c r="F1640" s="80">
        <v>615.29999999999995</v>
      </c>
      <c r="G1640" s="80">
        <v>87.9</v>
      </c>
      <c r="H1640" s="80">
        <v>615.29999999999995</v>
      </c>
      <c r="I1640" s="80" t="s">
        <v>28</v>
      </c>
      <c r="J1640" s="80" t="s">
        <v>28</v>
      </c>
      <c r="K1640" s="80">
        <v>87.9</v>
      </c>
      <c r="L1640" s="73">
        <f t="shared" si="435"/>
        <v>87.9</v>
      </c>
      <c r="M1640" s="73">
        <f t="shared" si="436"/>
        <v>94.2</v>
      </c>
      <c r="N1640" s="72" t="str">
        <f t="shared" si="437"/>
        <v>0418</v>
      </c>
      <c r="O1640" s="74">
        <f t="shared" si="438"/>
        <v>0</v>
      </c>
      <c r="P1640" s="72">
        <f t="shared" si="439"/>
        <v>0</v>
      </c>
      <c r="Q1640" s="74">
        <f t="shared" si="440"/>
        <v>7</v>
      </c>
      <c r="R1640" s="72" t="str">
        <f t="shared" si="441"/>
        <v/>
      </c>
      <c r="S1640" s="72" t="str">
        <f t="shared" si="442"/>
        <v/>
      </c>
      <c r="AT1640" s="20">
        <f t="shared" si="443"/>
        <v>-7911.0000000000009</v>
      </c>
    </row>
    <row r="1641" spans="1:46" ht="22.5">
      <c r="A1641" s="54">
        <v>7061</v>
      </c>
      <c r="B1641" s="54" t="s">
        <v>712</v>
      </c>
      <c r="C1641" s="58" t="s">
        <v>2931</v>
      </c>
      <c r="D1641" s="79">
        <v>7</v>
      </c>
      <c r="E1641" s="79">
        <v>7</v>
      </c>
      <c r="F1641" s="80">
        <v>615.29999999999995</v>
      </c>
      <c r="G1641" s="80">
        <v>87.9</v>
      </c>
      <c r="H1641" s="80">
        <v>615.29999999999995</v>
      </c>
      <c r="I1641" s="80" t="s">
        <v>28</v>
      </c>
      <c r="J1641" s="80" t="s">
        <v>28</v>
      </c>
      <c r="K1641" s="80">
        <v>87.9</v>
      </c>
      <c r="L1641" s="73">
        <f t="shared" si="435"/>
        <v>87.9</v>
      </c>
      <c r="M1641" s="73">
        <f t="shared" si="436"/>
        <v>94.2</v>
      </c>
      <c r="N1641" s="72" t="str">
        <f t="shared" si="437"/>
        <v>0418</v>
      </c>
      <c r="O1641" s="74">
        <f t="shared" si="438"/>
        <v>0</v>
      </c>
      <c r="P1641" s="72">
        <f t="shared" si="439"/>
        <v>0</v>
      </c>
      <c r="Q1641" s="74">
        <f t="shared" si="440"/>
        <v>7</v>
      </c>
      <c r="R1641" s="72" t="str">
        <f t="shared" si="441"/>
        <v/>
      </c>
      <c r="S1641" s="72" t="str">
        <f t="shared" si="442"/>
        <v/>
      </c>
      <c r="AT1641" s="20">
        <f t="shared" si="443"/>
        <v>-7911.0000000000009</v>
      </c>
    </row>
    <row r="1642" spans="1:46" ht="22.5">
      <c r="A1642" s="54">
        <v>7061</v>
      </c>
      <c r="B1642" s="54" t="s">
        <v>714</v>
      </c>
      <c r="C1642" s="58" t="s">
        <v>2931</v>
      </c>
      <c r="D1642" s="79">
        <v>7</v>
      </c>
      <c r="E1642" s="79">
        <v>7</v>
      </c>
      <c r="F1642" s="80">
        <v>615.29999999999995</v>
      </c>
      <c r="G1642" s="80">
        <v>87.9</v>
      </c>
      <c r="H1642" s="80">
        <v>615.29999999999995</v>
      </c>
      <c r="I1642" s="80" t="s">
        <v>28</v>
      </c>
      <c r="J1642" s="80" t="s">
        <v>28</v>
      </c>
      <c r="K1642" s="80">
        <v>87.9</v>
      </c>
      <c r="L1642" s="73">
        <f t="shared" si="435"/>
        <v>87.9</v>
      </c>
      <c r="M1642" s="73">
        <f t="shared" si="436"/>
        <v>94.2</v>
      </c>
      <c r="N1642" s="72" t="str">
        <f t="shared" si="437"/>
        <v>0418</v>
      </c>
      <c r="O1642" s="74">
        <f t="shared" si="438"/>
        <v>0</v>
      </c>
      <c r="P1642" s="72">
        <f t="shared" si="439"/>
        <v>0</v>
      </c>
      <c r="Q1642" s="74">
        <f t="shared" si="440"/>
        <v>7</v>
      </c>
      <c r="R1642" s="72" t="str">
        <f t="shared" si="441"/>
        <v/>
      </c>
      <c r="S1642" s="72" t="str">
        <f t="shared" si="442"/>
        <v/>
      </c>
      <c r="AT1642" s="20">
        <f t="shared" si="443"/>
        <v>-7911.0000000000009</v>
      </c>
    </row>
    <row r="1643" spans="1:46" ht="22.5">
      <c r="A1643" s="54">
        <v>7061</v>
      </c>
      <c r="B1643" s="54" t="s">
        <v>716</v>
      </c>
      <c r="C1643" s="58" t="s">
        <v>2931</v>
      </c>
      <c r="D1643" s="79">
        <v>7</v>
      </c>
      <c r="E1643" s="79">
        <v>7</v>
      </c>
      <c r="F1643" s="80">
        <v>615.29999999999995</v>
      </c>
      <c r="G1643" s="80">
        <v>87.9</v>
      </c>
      <c r="H1643" s="80">
        <v>615.29999999999995</v>
      </c>
      <c r="I1643" s="80" t="s">
        <v>28</v>
      </c>
      <c r="J1643" s="80" t="s">
        <v>28</v>
      </c>
      <c r="K1643" s="80">
        <v>87.9</v>
      </c>
      <c r="L1643" s="73">
        <f t="shared" si="435"/>
        <v>87.9</v>
      </c>
      <c r="M1643" s="73">
        <f t="shared" si="436"/>
        <v>94.2</v>
      </c>
      <c r="N1643" s="72" t="str">
        <f t="shared" si="437"/>
        <v>0418</v>
      </c>
      <c r="O1643" s="74">
        <f t="shared" si="438"/>
        <v>0</v>
      </c>
      <c r="P1643" s="72">
        <f t="shared" si="439"/>
        <v>0</v>
      </c>
      <c r="Q1643" s="74">
        <f t="shared" si="440"/>
        <v>7</v>
      </c>
      <c r="R1643" s="72" t="str">
        <f t="shared" si="441"/>
        <v/>
      </c>
      <c r="S1643" s="72" t="str">
        <f t="shared" si="442"/>
        <v/>
      </c>
      <c r="AT1643" s="20">
        <f t="shared" si="443"/>
        <v>-7911.0000000000009</v>
      </c>
    </row>
    <row r="1644" spans="1:46" ht="33.75">
      <c r="A1644" s="54">
        <v>7062</v>
      </c>
      <c r="B1644" s="54" t="s">
        <v>726</v>
      </c>
      <c r="C1644" s="58" t="s">
        <v>2932</v>
      </c>
      <c r="D1644" s="79">
        <v>7</v>
      </c>
      <c r="E1644" s="79">
        <v>7</v>
      </c>
      <c r="F1644" s="80">
        <v>693.43</v>
      </c>
      <c r="G1644" s="80">
        <v>99.06</v>
      </c>
      <c r="H1644" s="80">
        <v>693.43</v>
      </c>
      <c r="I1644" s="80" t="s">
        <v>28</v>
      </c>
      <c r="J1644" s="80" t="s">
        <v>28</v>
      </c>
      <c r="K1644" s="80">
        <v>99.06</v>
      </c>
      <c r="L1644" s="73">
        <f t="shared" si="435"/>
        <v>99.06</v>
      </c>
      <c r="M1644" s="73">
        <f t="shared" si="436"/>
        <v>136.05000000000001</v>
      </c>
      <c r="N1644" s="72" t="str">
        <f t="shared" si="437"/>
        <v>0424</v>
      </c>
      <c r="O1644" s="74">
        <f t="shared" si="438"/>
        <v>0</v>
      </c>
      <c r="P1644" s="72">
        <f t="shared" si="439"/>
        <v>0</v>
      </c>
      <c r="Q1644" s="74">
        <f t="shared" si="440"/>
        <v>7</v>
      </c>
      <c r="R1644" s="72" t="str">
        <f t="shared" si="441"/>
        <v/>
      </c>
      <c r="S1644" s="72" t="str">
        <f t="shared" si="442"/>
        <v/>
      </c>
      <c r="AT1644" s="20">
        <f t="shared" si="443"/>
        <v>-8915.4</v>
      </c>
    </row>
    <row r="1645" spans="1:46" ht="33.75">
      <c r="A1645" s="54">
        <v>7062</v>
      </c>
      <c r="B1645" s="54" t="s">
        <v>728</v>
      </c>
      <c r="C1645" s="58" t="s">
        <v>2932</v>
      </c>
      <c r="D1645" s="79">
        <v>7</v>
      </c>
      <c r="E1645" s="79">
        <v>7</v>
      </c>
      <c r="F1645" s="80">
        <v>693.43</v>
      </c>
      <c r="G1645" s="80">
        <v>99.06</v>
      </c>
      <c r="H1645" s="80">
        <v>693.43</v>
      </c>
      <c r="I1645" s="80" t="s">
        <v>28</v>
      </c>
      <c r="J1645" s="80" t="s">
        <v>28</v>
      </c>
      <c r="K1645" s="80">
        <v>99.06</v>
      </c>
      <c r="L1645" s="73">
        <f t="shared" si="435"/>
        <v>99.06</v>
      </c>
      <c r="M1645" s="73">
        <f t="shared" si="436"/>
        <v>136.05000000000001</v>
      </c>
      <c r="N1645" s="72" t="str">
        <f t="shared" si="437"/>
        <v>0424</v>
      </c>
      <c r="O1645" s="74">
        <f t="shared" si="438"/>
        <v>0</v>
      </c>
      <c r="P1645" s="72">
        <f t="shared" si="439"/>
        <v>0</v>
      </c>
      <c r="Q1645" s="74">
        <f t="shared" si="440"/>
        <v>7</v>
      </c>
      <c r="R1645" s="72" t="str">
        <f t="shared" si="441"/>
        <v/>
      </c>
      <c r="S1645" s="72" t="str">
        <f t="shared" si="442"/>
        <v/>
      </c>
      <c r="AT1645" s="20">
        <f t="shared" si="443"/>
        <v>-8915.4</v>
      </c>
    </row>
    <row r="1646" spans="1:46" ht="33.75">
      <c r="A1646" s="54">
        <v>7062</v>
      </c>
      <c r="B1646" s="54" t="s">
        <v>724</v>
      </c>
      <c r="C1646" s="58" t="s">
        <v>2932</v>
      </c>
      <c r="D1646" s="79">
        <v>7</v>
      </c>
      <c r="E1646" s="79">
        <v>7</v>
      </c>
      <c r="F1646" s="80">
        <v>693.43</v>
      </c>
      <c r="G1646" s="80">
        <v>99.06</v>
      </c>
      <c r="H1646" s="80">
        <v>693.43</v>
      </c>
      <c r="I1646" s="80" t="s">
        <v>28</v>
      </c>
      <c r="J1646" s="80" t="s">
        <v>28</v>
      </c>
      <c r="K1646" s="80">
        <v>99.06</v>
      </c>
      <c r="L1646" s="73">
        <f t="shared" si="435"/>
        <v>99.06</v>
      </c>
      <c r="M1646" s="73">
        <f t="shared" si="436"/>
        <v>136.05000000000001</v>
      </c>
      <c r="N1646" s="72" t="str">
        <f t="shared" si="437"/>
        <v>0424</v>
      </c>
      <c r="O1646" s="74">
        <f t="shared" si="438"/>
        <v>0</v>
      </c>
      <c r="P1646" s="72">
        <f t="shared" si="439"/>
        <v>0</v>
      </c>
      <c r="Q1646" s="74">
        <f t="shared" si="440"/>
        <v>7</v>
      </c>
      <c r="R1646" s="72" t="str">
        <f t="shared" si="441"/>
        <v/>
      </c>
      <c r="S1646" s="72" t="str">
        <f t="shared" si="442"/>
        <v/>
      </c>
      <c r="AT1646" s="20">
        <f t="shared" si="443"/>
        <v>-8915.4</v>
      </c>
    </row>
    <row r="1647" spans="1:46" ht="33.75">
      <c r="A1647" s="54">
        <v>7062</v>
      </c>
      <c r="B1647" s="54" t="s">
        <v>722</v>
      </c>
      <c r="C1647" s="58" t="s">
        <v>2932</v>
      </c>
      <c r="D1647" s="79">
        <v>7</v>
      </c>
      <c r="E1647" s="79">
        <v>7</v>
      </c>
      <c r="F1647" s="80">
        <v>693.43</v>
      </c>
      <c r="G1647" s="80">
        <v>99.06</v>
      </c>
      <c r="H1647" s="80">
        <v>693.43</v>
      </c>
      <c r="I1647" s="80" t="s">
        <v>28</v>
      </c>
      <c r="J1647" s="80" t="s">
        <v>28</v>
      </c>
      <c r="K1647" s="80">
        <v>99.06</v>
      </c>
      <c r="L1647" s="73">
        <f t="shared" si="435"/>
        <v>99.06</v>
      </c>
      <c r="M1647" s="73">
        <f t="shared" si="436"/>
        <v>136.05000000000001</v>
      </c>
      <c r="N1647" s="72" t="str">
        <f t="shared" si="437"/>
        <v>0424</v>
      </c>
      <c r="O1647" s="74">
        <f t="shared" si="438"/>
        <v>0</v>
      </c>
      <c r="P1647" s="72">
        <f t="shared" si="439"/>
        <v>0</v>
      </c>
      <c r="Q1647" s="74">
        <f t="shared" si="440"/>
        <v>7</v>
      </c>
      <c r="R1647" s="72" t="str">
        <f t="shared" si="441"/>
        <v/>
      </c>
      <c r="S1647" s="72" t="str">
        <f t="shared" si="442"/>
        <v/>
      </c>
      <c r="AT1647" s="20">
        <f t="shared" si="443"/>
        <v>-8915.4</v>
      </c>
    </row>
    <row r="1648" spans="1:46" ht="33.75">
      <c r="A1648" s="54">
        <v>7063</v>
      </c>
      <c r="B1648" s="54" t="s">
        <v>736</v>
      </c>
      <c r="C1648" s="58" t="s">
        <v>2933</v>
      </c>
      <c r="D1648" s="79">
        <v>7</v>
      </c>
      <c r="E1648" s="79">
        <v>7</v>
      </c>
      <c r="F1648" s="80">
        <v>738.04</v>
      </c>
      <c r="G1648" s="80">
        <v>105.43</v>
      </c>
      <c r="H1648" s="80">
        <v>738.04</v>
      </c>
      <c r="I1648" s="80" t="s">
        <v>28</v>
      </c>
      <c r="J1648" s="80" t="s">
        <v>28</v>
      </c>
      <c r="K1648" s="80">
        <v>105.43</v>
      </c>
      <c r="L1648" s="73">
        <f t="shared" si="435"/>
        <v>105.43</v>
      </c>
      <c r="M1648" s="73">
        <f t="shared" si="436"/>
        <v>136.05000000000001</v>
      </c>
      <c r="N1648" s="72" t="str">
        <f t="shared" si="437"/>
        <v>0424</v>
      </c>
      <c r="O1648" s="74">
        <f t="shared" si="438"/>
        <v>0</v>
      </c>
      <c r="P1648" s="72">
        <f t="shared" si="439"/>
        <v>0</v>
      </c>
      <c r="Q1648" s="74">
        <f t="shared" si="440"/>
        <v>7</v>
      </c>
      <c r="R1648" s="72" t="str">
        <f t="shared" si="441"/>
        <v/>
      </c>
      <c r="S1648" s="72" t="str">
        <f t="shared" si="442"/>
        <v/>
      </c>
      <c r="AT1648" s="20">
        <f t="shared" si="443"/>
        <v>-9488.7000000000007</v>
      </c>
    </row>
    <row r="1649" spans="1:46" ht="33.75">
      <c r="A1649" s="54">
        <v>7063</v>
      </c>
      <c r="B1649" s="54" t="s">
        <v>734</v>
      </c>
      <c r="C1649" s="58" t="s">
        <v>2933</v>
      </c>
      <c r="D1649" s="79">
        <v>7</v>
      </c>
      <c r="E1649" s="79">
        <v>7</v>
      </c>
      <c r="F1649" s="80">
        <v>738.04</v>
      </c>
      <c r="G1649" s="80">
        <v>105.43</v>
      </c>
      <c r="H1649" s="80">
        <v>738.04</v>
      </c>
      <c r="I1649" s="80" t="s">
        <v>28</v>
      </c>
      <c r="J1649" s="80" t="s">
        <v>28</v>
      </c>
      <c r="K1649" s="80">
        <v>105.43</v>
      </c>
      <c r="L1649" s="73">
        <f t="shared" si="435"/>
        <v>105.43</v>
      </c>
      <c r="M1649" s="73">
        <f t="shared" si="436"/>
        <v>136.05000000000001</v>
      </c>
      <c r="N1649" s="72" t="str">
        <f t="shared" si="437"/>
        <v>0424</v>
      </c>
      <c r="O1649" s="74">
        <f t="shared" si="438"/>
        <v>0</v>
      </c>
      <c r="P1649" s="72">
        <f t="shared" si="439"/>
        <v>0</v>
      </c>
      <c r="Q1649" s="74">
        <f t="shared" si="440"/>
        <v>7</v>
      </c>
      <c r="R1649" s="72" t="str">
        <f t="shared" si="441"/>
        <v/>
      </c>
      <c r="S1649" s="72" t="str">
        <f t="shared" si="442"/>
        <v/>
      </c>
      <c r="AT1649" s="20">
        <f t="shared" si="443"/>
        <v>-9488.7000000000007</v>
      </c>
    </row>
    <row r="1650" spans="1:46" ht="33.75">
      <c r="A1650" s="54">
        <v>7063</v>
      </c>
      <c r="B1650" s="54" t="s">
        <v>730</v>
      </c>
      <c r="C1650" s="58" t="s">
        <v>2933</v>
      </c>
      <c r="D1650" s="79">
        <v>7</v>
      </c>
      <c r="E1650" s="79">
        <v>7</v>
      </c>
      <c r="F1650" s="80">
        <v>738.04</v>
      </c>
      <c r="G1650" s="80">
        <v>105.43</v>
      </c>
      <c r="H1650" s="80">
        <v>738.04</v>
      </c>
      <c r="I1650" s="80" t="s">
        <v>28</v>
      </c>
      <c r="J1650" s="80" t="s">
        <v>28</v>
      </c>
      <c r="K1650" s="80">
        <v>105.43</v>
      </c>
      <c r="L1650" s="73">
        <f t="shared" si="435"/>
        <v>105.43</v>
      </c>
      <c r="M1650" s="73">
        <f t="shared" si="436"/>
        <v>136.05000000000001</v>
      </c>
      <c r="N1650" s="72" t="str">
        <f t="shared" si="437"/>
        <v>0424</v>
      </c>
      <c r="O1650" s="74">
        <f t="shared" si="438"/>
        <v>0</v>
      </c>
      <c r="P1650" s="72">
        <f t="shared" si="439"/>
        <v>0</v>
      </c>
      <c r="Q1650" s="74">
        <f t="shared" si="440"/>
        <v>7</v>
      </c>
      <c r="R1650" s="72" t="str">
        <f t="shared" si="441"/>
        <v/>
      </c>
      <c r="S1650" s="72" t="str">
        <f t="shared" si="442"/>
        <v/>
      </c>
      <c r="AT1650" s="20">
        <f t="shared" si="443"/>
        <v>-9488.7000000000007</v>
      </c>
    </row>
    <row r="1651" spans="1:46" ht="33.75">
      <c r="A1651" s="54">
        <v>7063</v>
      </c>
      <c r="B1651" s="54" t="s">
        <v>732</v>
      </c>
      <c r="C1651" s="58" t="s">
        <v>2933</v>
      </c>
      <c r="D1651" s="79">
        <v>7</v>
      </c>
      <c r="E1651" s="79">
        <v>7</v>
      </c>
      <c r="F1651" s="80">
        <v>738.04</v>
      </c>
      <c r="G1651" s="80">
        <v>105.43</v>
      </c>
      <c r="H1651" s="80">
        <v>738.04</v>
      </c>
      <c r="I1651" s="80" t="s">
        <v>28</v>
      </c>
      <c r="J1651" s="80" t="s">
        <v>28</v>
      </c>
      <c r="K1651" s="80">
        <v>105.43</v>
      </c>
      <c r="L1651" s="73">
        <f t="shared" si="435"/>
        <v>105.43</v>
      </c>
      <c r="M1651" s="73">
        <f t="shared" si="436"/>
        <v>136.05000000000001</v>
      </c>
      <c r="N1651" s="72" t="str">
        <f t="shared" si="437"/>
        <v>0424</v>
      </c>
      <c r="O1651" s="74">
        <f t="shared" si="438"/>
        <v>0</v>
      </c>
      <c r="P1651" s="72">
        <f t="shared" si="439"/>
        <v>0</v>
      </c>
      <c r="Q1651" s="74">
        <f t="shared" si="440"/>
        <v>7</v>
      </c>
      <c r="R1651" s="72" t="str">
        <f t="shared" si="441"/>
        <v/>
      </c>
      <c r="S1651" s="72" t="str">
        <f t="shared" si="442"/>
        <v/>
      </c>
      <c r="AT1651" s="20">
        <f t="shared" si="443"/>
        <v>-9488.7000000000007</v>
      </c>
    </row>
    <row r="1652" spans="1:46" ht="33.75">
      <c r="A1652" s="54">
        <v>7064</v>
      </c>
      <c r="B1652" s="54" t="s">
        <v>744</v>
      </c>
      <c r="C1652" s="58" t="s">
        <v>2934</v>
      </c>
      <c r="D1652" s="79">
        <v>7</v>
      </c>
      <c r="E1652" s="79">
        <v>7</v>
      </c>
      <c r="F1652" s="80">
        <v>718.52</v>
      </c>
      <c r="G1652" s="80">
        <v>102.65</v>
      </c>
      <c r="H1652" s="80">
        <v>718.52</v>
      </c>
      <c r="I1652" s="80" t="s">
        <v>28</v>
      </c>
      <c r="J1652" s="80" t="s">
        <v>28</v>
      </c>
      <c r="K1652" s="80">
        <v>102.65</v>
      </c>
      <c r="L1652" s="73">
        <f t="shared" si="435"/>
        <v>102.65</v>
      </c>
      <c r="M1652" s="73">
        <f t="shared" si="436"/>
        <v>136.05000000000001</v>
      </c>
      <c r="N1652" s="72" t="str">
        <f t="shared" si="437"/>
        <v>0424</v>
      </c>
      <c r="O1652" s="74">
        <f t="shared" si="438"/>
        <v>0</v>
      </c>
      <c r="P1652" s="72">
        <f t="shared" si="439"/>
        <v>0</v>
      </c>
      <c r="Q1652" s="74">
        <f t="shared" si="440"/>
        <v>7</v>
      </c>
      <c r="R1652" s="72" t="str">
        <f t="shared" si="441"/>
        <v/>
      </c>
      <c r="S1652" s="72" t="str">
        <f t="shared" si="442"/>
        <v/>
      </c>
      <c r="AT1652" s="20">
        <f t="shared" si="443"/>
        <v>-9238.5</v>
      </c>
    </row>
    <row r="1653" spans="1:46" ht="33.75">
      <c r="A1653" s="54">
        <v>7064</v>
      </c>
      <c r="B1653" s="54" t="s">
        <v>742</v>
      </c>
      <c r="C1653" s="58" t="s">
        <v>2934</v>
      </c>
      <c r="D1653" s="79">
        <v>7</v>
      </c>
      <c r="E1653" s="79">
        <v>7</v>
      </c>
      <c r="F1653" s="80">
        <v>718.52</v>
      </c>
      <c r="G1653" s="80">
        <v>102.65</v>
      </c>
      <c r="H1653" s="80">
        <v>718.52</v>
      </c>
      <c r="I1653" s="80" t="s">
        <v>28</v>
      </c>
      <c r="J1653" s="80" t="s">
        <v>28</v>
      </c>
      <c r="K1653" s="80">
        <v>102.65</v>
      </c>
      <c r="L1653" s="73">
        <f t="shared" si="435"/>
        <v>102.65</v>
      </c>
      <c r="M1653" s="73">
        <f t="shared" si="436"/>
        <v>136.05000000000001</v>
      </c>
      <c r="N1653" s="72" t="str">
        <f t="shared" si="437"/>
        <v>0424</v>
      </c>
      <c r="O1653" s="74">
        <f t="shared" si="438"/>
        <v>0</v>
      </c>
      <c r="P1653" s="72">
        <f t="shared" si="439"/>
        <v>0</v>
      </c>
      <c r="Q1653" s="74">
        <f t="shared" si="440"/>
        <v>7</v>
      </c>
      <c r="R1653" s="72" t="str">
        <f t="shared" si="441"/>
        <v/>
      </c>
      <c r="S1653" s="72" t="str">
        <f t="shared" si="442"/>
        <v/>
      </c>
      <c r="AT1653" s="20">
        <f t="shared" si="443"/>
        <v>-9238.5</v>
      </c>
    </row>
    <row r="1654" spans="1:46" ht="33.75">
      <c r="A1654" s="54">
        <v>7064</v>
      </c>
      <c r="B1654" s="54" t="s">
        <v>740</v>
      </c>
      <c r="C1654" s="58" t="s">
        <v>2934</v>
      </c>
      <c r="D1654" s="79">
        <v>7</v>
      </c>
      <c r="E1654" s="79">
        <v>7</v>
      </c>
      <c r="F1654" s="80">
        <v>718.52</v>
      </c>
      <c r="G1654" s="80">
        <v>102.65</v>
      </c>
      <c r="H1654" s="80">
        <v>718.52</v>
      </c>
      <c r="I1654" s="80" t="s">
        <v>28</v>
      </c>
      <c r="J1654" s="80" t="s">
        <v>28</v>
      </c>
      <c r="K1654" s="80">
        <v>102.65</v>
      </c>
      <c r="L1654" s="73">
        <f t="shared" si="435"/>
        <v>102.65</v>
      </c>
      <c r="M1654" s="73">
        <f t="shared" si="436"/>
        <v>136.05000000000001</v>
      </c>
      <c r="N1654" s="72" t="str">
        <f t="shared" si="437"/>
        <v>0424</v>
      </c>
      <c r="O1654" s="74">
        <f t="shared" si="438"/>
        <v>0</v>
      </c>
      <c r="P1654" s="72">
        <f t="shared" si="439"/>
        <v>0</v>
      </c>
      <c r="Q1654" s="74">
        <f t="shared" si="440"/>
        <v>7</v>
      </c>
      <c r="R1654" s="72" t="str">
        <f t="shared" si="441"/>
        <v/>
      </c>
      <c r="S1654" s="72" t="str">
        <f t="shared" si="442"/>
        <v/>
      </c>
      <c r="AT1654" s="20">
        <f t="shared" si="443"/>
        <v>-9238.5</v>
      </c>
    </row>
    <row r="1655" spans="1:46" ht="33.75">
      <c r="A1655" s="54">
        <v>7064</v>
      </c>
      <c r="B1655" s="54" t="s">
        <v>738</v>
      </c>
      <c r="C1655" s="58" t="s">
        <v>2934</v>
      </c>
      <c r="D1655" s="79">
        <v>7</v>
      </c>
      <c r="E1655" s="79">
        <v>7</v>
      </c>
      <c r="F1655" s="80">
        <v>718.52</v>
      </c>
      <c r="G1655" s="80">
        <v>102.65</v>
      </c>
      <c r="H1655" s="80">
        <v>718.52</v>
      </c>
      <c r="I1655" s="80" t="s">
        <v>28</v>
      </c>
      <c r="J1655" s="80" t="s">
        <v>28</v>
      </c>
      <c r="K1655" s="80">
        <v>102.65</v>
      </c>
      <c r="L1655" s="73">
        <f t="shared" si="435"/>
        <v>102.65</v>
      </c>
      <c r="M1655" s="73">
        <f t="shared" si="436"/>
        <v>136.05000000000001</v>
      </c>
      <c r="N1655" s="72" t="str">
        <f t="shared" si="437"/>
        <v>0424</v>
      </c>
      <c r="O1655" s="74">
        <f t="shared" si="438"/>
        <v>0</v>
      </c>
      <c r="P1655" s="72">
        <f t="shared" si="439"/>
        <v>0</v>
      </c>
      <c r="Q1655" s="74">
        <f t="shared" si="440"/>
        <v>7</v>
      </c>
      <c r="R1655" s="72" t="str">
        <f t="shared" si="441"/>
        <v/>
      </c>
      <c r="S1655" s="72" t="str">
        <f t="shared" si="442"/>
        <v/>
      </c>
      <c r="AT1655" s="20">
        <f t="shared" si="443"/>
        <v>-9238.5</v>
      </c>
    </row>
    <row r="1656" spans="1:46" ht="33.75">
      <c r="A1656" s="54">
        <v>7065</v>
      </c>
      <c r="B1656" s="54" t="s">
        <v>758</v>
      </c>
      <c r="C1656" s="58" t="s">
        <v>2935</v>
      </c>
      <c r="D1656" s="79">
        <v>7</v>
      </c>
      <c r="E1656" s="79">
        <v>7</v>
      </c>
      <c r="F1656" s="80">
        <v>900.32</v>
      </c>
      <c r="G1656" s="80">
        <v>128.62</v>
      </c>
      <c r="H1656" s="80">
        <v>900.32</v>
      </c>
      <c r="I1656" s="80" t="s">
        <v>28</v>
      </c>
      <c r="J1656" s="80" t="s">
        <v>28</v>
      </c>
      <c r="K1656" s="80">
        <v>128.62</v>
      </c>
      <c r="L1656" s="73">
        <f t="shared" si="435"/>
        <v>128.62</v>
      </c>
      <c r="M1656" s="73">
        <f t="shared" si="436"/>
        <v>150.11000000000001</v>
      </c>
      <c r="N1656" s="72" t="str">
        <f t="shared" si="437"/>
        <v>0503</v>
      </c>
      <c r="O1656" s="74">
        <f t="shared" si="438"/>
        <v>0</v>
      </c>
      <c r="P1656" s="72">
        <f t="shared" si="439"/>
        <v>0</v>
      </c>
      <c r="Q1656" s="74">
        <f t="shared" si="440"/>
        <v>7</v>
      </c>
      <c r="R1656" s="72" t="str">
        <f t="shared" si="441"/>
        <v/>
      </c>
      <c r="S1656" s="72" t="str">
        <f t="shared" si="442"/>
        <v/>
      </c>
      <c r="AT1656" s="20">
        <f t="shared" si="443"/>
        <v>-11575.800000000001</v>
      </c>
    </row>
    <row r="1657" spans="1:46" ht="33.75">
      <c r="A1657" s="54">
        <v>7065</v>
      </c>
      <c r="B1657" s="54" t="s">
        <v>756</v>
      </c>
      <c r="C1657" s="58" t="s">
        <v>2935</v>
      </c>
      <c r="D1657" s="79">
        <v>7</v>
      </c>
      <c r="E1657" s="79">
        <v>7</v>
      </c>
      <c r="F1657" s="80">
        <v>900.32</v>
      </c>
      <c r="G1657" s="80">
        <v>128.62</v>
      </c>
      <c r="H1657" s="80">
        <v>900.32</v>
      </c>
      <c r="I1657" s="80" t="s">
        <v>28</v>
      </c>
      <c r="J1657" s="80" t="s">
        <v>28</v>
      </c>
      <c r="K1657" s="80">
        <v>128.62</v>
      </c>
      <c r="L1657" s="73">
        <f t="shared" si="435"/>
        <v>128.62</v>
      </c>
      <c r="M1657" s="73">
        <f t="shared" si="436"/>
        <v>150.11000000000001</v>
      </c>
      <c r="N1657" s="72" t="str">
        <f t="shared" si="437"/>
        <v>0503</v>
      </c>
      <c r="O1657" s="74">
        <f t="shared" si="438"/>
        <v>0</v>
      </c>
      <c r="P1657" s="72">
        <f t="shared" si="439"/>
        <v>0</v>
      </c>
      <c r="Q1657" s="74">
        <f t="shared" si="440"/>
        <v>7</v>
      </c>
      <c r="R1657" s="72" t="str">
        <f t="shared" si="441"/>
        <v/>
      </c>
      <c r="S1657" s="72" t="str">
        <f t="shared" si="442"/>
        <v/>
      </c>
      <c r="AT1657" s="20">
        <f t="shared" si="443"/>
        <v>-11575.800000000001</v>
      </c>
    </row>
    <row r="1658" spans="1:46" ht="33.75">
      <c r="A1658" s="54">
        <v>7065</v>
      </c>
      <c r="B1658" s="54" t="s">
        <v>752</v>
      </c>
      <c r="C1658" s="58" t="s">
        <v>2935</v>
      </c>
      <c r="D1658" s="79">
        <v>7</v>
      </c>
      <c r="E1658" s="79">
        <v>7</v>
      </c>
      <c r="F1658" s="80">
        <v>900.32</v>
      </c>
      <c r="G1658" s="80">
        <v>128.62</v>
      </c>
      <c r="H1658" s="80">
        <v>900.32</v>
      </c>
      <c r="I1658" s="80" t="s">
        <v>28</v>
      </c>
      <c r="J1658" s="80" t="s">
        <v>28</v>
      </c>
      <c r="K1658" s="80">
        <v>128.62</v>
      </c>
      <c r="L1658" s="73">
        <f t="shared" si="435"/>
        <v>128.62</v>
      </c>
      <c r="M1658" s="73">
        <f t="shared" si="436"/>
        <v>150.11000000000001</v>
      </c>
      <c r="N1658" s="72" t="str">
        <f t="shared" si="437"/>
        <v>0503</v>
      </c>
      <c r="O1658" s="74">
        <f t="shared" si="438"/>
        <v>0</v>
      </c>
      <c r="P1658" s="72">
        <f t="shared" si="439"/>
        <v>0</v>
      </c>
      <c r="Q1658" s="74">
        <f t="shared" si="440"/>
        <v>7</v>
      </c>
      <c r="R1658" s="72" t="str">
        <f t="shared" si="441"/>
        <v/>
      </c>
      <c r="S1658" s="72" t="str">
        <f t="shared" si="442"/>
        <v/>
      </c>
      <c r="AT1658" s="20">
        <f t="shared" si="443"/>
        <v>-11575.800000000001</v>
      </c>
    </row>
    <row r="1659" spans="1:46" ht="33.75">
      <c r="A1659" s="54">
        <v>7065</v>
      </c>
      <c r="B1659" s="54" t="s">
        <v>754</v>
      </c>
      <c r="C1659" s="58" t="s">
        <v>2935</v>
      </c>
      <c r="D1659" s="79">
        <v>7</v>
      </c>
      <c r="E1659" s="79">
        <v>7</v>
      </c>
      <c r="F1659" s="80">
        <v>900.32</v>
      </c>
      <c r="G1659" s="80">
        <v>128.62</v>
      </c>
      <c r="H1659" s="80">
        <v>900.32</v>
      </c>
      <c r="I1659" s="80" t="s">
        <v>28</v>
      </c>
      <c r="J1659" s="80" t="s">
        <v>28</v>
      </c>
      <c r="K1659" s="80">
        <v>128.62</v>
      </c>
      <c r="L1659" s="73">
        <f t="shared" si="435"/>
        <v>128.62</v>
      </c>
      <c r="M1659" s="73">
        <f t="shared" si="436"/>
        <v>150.11000000000001</v>
      </c>
      <c r="N1659" s="72" t="str">
        <f t="shared" si="437"/>
        <v>0503</v>
      </c>
      <c r="O1659" s="74">
        <f t="shared" si="438"/>
        <v>0</v>
      </c>
      <c r="P1659" s="72">
        <f t="shared" si="439"/>
        <v>0</v>
      </c>
      <c r="Q1659" s="74">
        <f t="shared" si="440"/>
        <v>7</v>
      </c>
      <c r="R1659" s="72" t="str">
        <f t="shared" si="441"/>
        <v/>
      </c>
      <c r="S1659" s="72" t="str">
        <f t="shared" si="442"/>
        <v/>
      </c>
      <c r="AT1659" s="20">
        <f t="shared" si="443"/>
        <v>-11575.800000000001</v>
      </c>
    </row>
    <row r="1660" spans="1:46" ht="22.5">
      <c r="A1660" s="54">
        <v>7066</v>
      </c>
      <c r="B1660" s="54" t="s">
        <v>764</v>
      </c>
      <c r="C1660" s="58" t="s">
        <v>2936</v>
      </c>
      <c r="D1660" s="79">
        <v>7</v>
      </c>
      <c r="E1660" s="79">
        <v>7</v>
      </c>
      <c r="F1660" s="80">
        <v>787.81</v>
      </c>
      <c r="G1660" s="80">
        <v>112.54</v>
      </c>
      <c r="H1660" s="80">
        <v>787.81</v>
      </c>
      <c r="I1660" s="80" t="s">
        <v>28</v>
      </c>
      <c r="J1660" s="80" t="s">
        <v>28</v>
      </c>
      <c r="K1660" s="80">
        <v>112.54</v>
      </c>
      <c r="L1660" s="73">
        <f t="shared" si="435"/>
        <v>112.54</v>
      </c>
      <c r="M1660" s="73">
        <f t="shared" si="436"/>
        <v>150.11000000000001</v>
      </c>
      <c r="N1660" s="72" t="str">
        <f t="shared" si="437"/>
        <v>0503</v>
      </c>
      <c r="O1660" s="74">
        <f t="shared" si="438"/>
        <v>0</v>
      </c>
      <c r="P1660" s="72">
        <f t="shared" si="439"/>
        <v>0</v>
      </c>
      <c r="Q1660" s="74">
        <f t="shared" si="440"/>
        <v>7</v>
      </c>
      <c r="R1660" s="72" t="str">
        <f t="shared" si="441"/>
        <v/>
      </c>
      <c r="S1660" s="72" t="str">
        <f t="shared" si="442"/>
        <v/>
      </c>
      <c r="AT1660" s="20">
        <f t="shared" si="443"/>
        <v>-10128.6</v>
      </c>
    </row>
    <row r="1661" spans="1:46" ht="22.5">
      <c r="A1661" s="54">
        <v>7066</v>
      </c>
      <c r="B1661" s="54" t="s">
        <v>766</v>
      </c>
      <c r="C1661" s="58" t="s">
        <v>2936</v>
      </c>
      <c r="D1661" s="79">
        <v>7</v>
      </c>
      <c r="E1661" s="79">
        <v>7</v>
      </c>
      <c r="F1661" s="80">
        <v>787.81</v>
      </c>
      <c r="G1661" s="80">
        <v>112.54</v>
      </c>
      <c r="H1661" s="80">
        <v>787.81</v>
      </c>
      <c r="I1661" s="80" t="s">
        <v>28</v>
      </c>
      <c r="J1661" s="80" t="s">
        <v>28</v>
      </c>
      <c r="K1661" s="80">
        <v>112.54</v>
      </c>
      <c r="L1661" s="73">
        <f t="shared" si="435"/>
        <v>112.54</v>
      </c>
      <c r="M1661" s="73">
        <f t="shared" si="436"/>
        <v>150.11000000000001</v>
      </c>
      <c r="N1661" s="72" t="str">
        <f t="shared" si="437"/>
        <v>0503</v>
      </c>
      <c r="O1661" s="74">
        <f t="shared" si="438"/>
        <v>0</v>
      </c>
      <c r="P1661" s="72">
        <f t="shared" si="439"/>
        <v>0</v>
      </c>
      <c r="Q1661" s="74">
        <f t="shared" si="440"/>
        <v>7</v>
      </c>
      <c r="R1661" s="72" t="str">
        <f t="shared" si="441"/>
        <v/>
      </c>
      <c r="S1661" s="72" t="str">
        <f t="shared" si="442"/>
        <v/>
      </c>
      <c r="AT1661" s="20">
        <f t="shared" si="443"/>
        <v>-10128.6</v>
      </c>
    </row>
    <row r="1662" spans="1:46" ht="22.5">
      <c r="A1662" s="54">
        <v>7066</v>
      </c>
      <c r="B1662" s="54" t="s">
        <v>762</v>
      </c>
      <c r="C1662" s="58" t="s">
        <v>2936</v>
      </c>
      <c r="D1662" s="79">
        <v>7</v>
      </c>
      <c r="E1662" s="79">
        <v>7</v>
      </c>
      <c r="F1662" s="80">
        <v>787.81</v>
      </c>
      <c r="G1662" s="80">
        <v>112.54</v>
      </c>
      <c r="H1662" s="80">
        <v>787.81</v>
      </c>
      <c r="I1662" s="80" t="s">
        <v>28</v>
      </c>
      <c r="J1662" s="80" t="s">
        <v>28</v>
      </c>
      <c r="K1662" s="80">
        <v>112.54</v>
      </c>
      <c r="L1662" s="73">
        <f t="shared" si="435"/>
        <v>112.54</v>
      </c>
      <c r="M1662" s="73">
        <f t="shared" si="436"/>
        <v>150.11000000000001</v>
      </c>
      <c r="N1662" s="72" t="str">
        <f t="shared" si="437"/>
        <v>0503</v>
      </c>
      <c r="O1662" s="74">
        <f t="shared" si="438"/>
        <v>0</v>
      </c>
      <c r="P1662" s="72">
        <f t="shared" si="439"/>
        <v>0</v>
      </c>
      <c r="Q1662" s="74">
        <f t="shared" si="440"/>
        <v>7</v>
      </c>
      <c r="R1662" s="72" t="str">
        <f t="shared" si="441"/>
        <v/>
      </c>
      <c r="S1662" s="72" t="str">
        <f t="shared" si="442"/>
        <v/>
      </c>
      <c r="AT1662" s="20">
        <f t="shared" si="443"/>
        <v>-10128.6</v>
      </c>
    </row>
    <row r="1663" spans="1:46" ht="22.5">
      <c r="A1663" s="54">
        <v>7066</v>
      </c>
      <c r="B1663" s="54" t="s">
        <v>760</v>
      </c>
      <c r="C1663" s="58" t="s">
        <v>2936</v>
      </c>
      <c r="D1663" s="79">
        <v>7</v>
      </c>
      <c r="E1663" s="79">
        <v>7</v>
      </c>
      <c r="F1663" s="80">
        <v>787.81</v>
      </c>
      <c r="G1663" s="80">
        <v>112.54</v>
      </c>
      <c r="H1663" s="80">
        <v>787.81</v>
      </c>
      <c r="I1663" s="80" t="s">
        <v>28</v>
      </c>
      <c r="J1663" s="80" t="s">
        <v>28</v>
      </c>
      <c r="K1663" s="80">
        <v>112.54</v>
      </c>
      <c r="L1663" s="73">
        <f t="shared" si="435"/>
        <v>112.54</v>
      </c>
      <c r="M1663" s="73">
        <f t="shared" si="436"/>
        <v>150.11000000000001</v>
      </c>
      <c r="N1663" s="72" t="str">
        <f t="shared" si="437"/>
        <v>0503</v>
      </c>
      <c r="O1663" s="74">
        <f t="shared" si="438"/>
        <v>0</v>
      </c>
      <c r="P1663" s="72">
        <f t="shared" si="439"/>
        <v>0</v>
      </c>
      <c r="Q1663" s="74">
        <f t="shared" si="440"/>
        <v>7</v>
      </c>
      <c r="R1663" s="72" t="str">
        <f t="shared" si="441"/>
        <v/>
      </c>
      <c r="S1663" s="72" t="str">
        <f t="shared" si="442"/>
        <v/>
      </c>
      <c r="AT1663" s="20">
        <f t="shared" si="443"/>
        <v>-10128.6</v>
      </c>
    </row>
    <row r="1664" spans="1:46" ht="22.5">
      <c r="A1664" s="54">
        <v>7067</v>
      </c>
      <c r="B1664" s="54" t="s">
        <v>768</v>
      </c>
      <c r="C1664" s="58" t="s">
        <v>2937</v>
      </c>
      <c r="D1664" s="79">
        <v>7</v>
      </c>
      <c r="E1664" s="79">
        <v>7</v>
      </c>
      <c r="F1664" s="80">
        <v>623.21</v>
      </c>
      <c r="G1664" s="80">
        <v>89.03</v>
      </c>
      <c r="H1664" s="80">
        <v>623.21</v>
      </c>
      <c r="I1664" s="80" t="s">
        <v>28</v>
      </c>
      <c r="J1664" s="80" t="s">
        <v>28</v>
      </c>
      <c r="K1664" s="80">
        <v>89.03</v>
      </c>
      <c r="L1664" s="73">
        <f t="shared" si="435"/>
        <v>89.03</v>
      </c>
      <c r="M1664" s="73">
        <f t="shared" si="436"/>
        <v>150.11000000000001</v>
      </c>
      <c r="N1664" s="72" t="str">
        <f t="shared" si="437"/>
        <v>0503</v>
      </c>
      <c r="O1664" s="74">
        <f t="shared" si="438"/>
        <v>0</v>
      </c>
      <c r="P1664" s="72">
        <f t="shared" si="439"/>
        <v>0</v>
      </c>
      <c r="Q1664" s="74">
        <f t="shared" si="440"/>
        <v>7</v>
      </c>
      <c r="R1664" s="72" t="str">
        <f t="shared" si="441"/>
        <v/>
      </c>
      <c r="S1664" s="72" t="str">
        <f t="shared" si="442"/>
        <v/>
      </c>
      <c r="AT1664" s="20">
        <f t="shared" si="443"/>
        <v>-8012.7</v>
      </c>
    </row>
    <row r="1665" spans="1:46" ht="22.5">
      <c r="A1665" s="54">
        <v>7067</v>
      </c>
      <c r="B1665" s="54" t="s">
        <v>770</v>
      </c>
      <c r="C1665" s="58" t="s">
        <v>2937</v>
      </c>
      <c r="D1665" s="79">
        <v>7</v>
      </c>
      <c r="E1665" s="79">
        <v>7</v>
      </c>
      <c r="F1665" s="80">
        <v>623.21</v>
      </c>
      <c r="G1665" s="80">
        <v>89.03</v>
      </c>
      <c r="H1665" s="80">
        <v>623.21</v>
      </c>
      <c r="I1665" s="80" t="s">
        <v>28</v>
      </c>
      <c r="J1665" s="80" t="s">
        <v>28</v>
      </c>
      <c r="K1665" s="80">
        <v>89.03</v>
      </c>
      <c r="L1665" s="73">
        <f t="shared" si="435"/>
        <v>89.03</v>
      </c>
      <c r="M1665" s="73">
        <f t="shared" si="436"/>
        <v>150.11000000000001</v>
      </c>
      <c r="N1665" s="72" t="str">
        <f t="shared" si="437"/>
        <v>0503</v>
      </c>
      <c r="O1665" s="74">
        <f t="shared" si="438"/>
        <v>0</v>
      </c>
      <c r="P1665" s="72">
        <f t="shared" si="439"/>
        <v>0</v>
      </c>
      <c r="Q1665" s="74">
        <f t="shared" si="440"/>
        <v>7</v>
      </c>
      <c r="R1665" s="72" t="str">
        <f t="shared" si="441"/>
        <v/>
      </c>
      <c r="S1665" s="72" t="str">
        <f t="shared" si="442"/>
        <v/>
      </c>
      <c r="AT1665" s="20">
        <f t="shared" si="443"/>
        <v>-8012.7</v>
      </c>
    </row>
    <row r="1666" spans="1:46" ht="22.5">
      <c r="A1666" s="54">
        <v>7067</v>
      </c>
      <c r="B1666" s="54" t="s">
        <v>772</v>
      </c>
      <c r="C1666" s="58" t="s">
        <v>2937</v>
      </c>
      <c r="D1666" s="79">
        <v>7</v>
      </c>
      <c r="E1666" s="79">
        <v>7</v>
      </c>
      <c r="F1666" s="80">
        <v>623.21</v>
      </c>
      <c r="G1666" s="80">
        <v>89.03</v>
      </c>
      <c r="H1666" s="80">
        <v>623.21</v>
      </c>
      <c r="I1666" s="80" t="s">
        <v>28</v>
      </c>
      <c r="J1666" s="80" t="s">
        <v>28</v>
      </c>
      <c r="K1666" s="80">
        <v>89.03</v>
      </c>
      <c r="L1666" s="73">
        <f t="shared" si="435"/>
        <v>89.03</v>
      </c>
      <c r="M1666" s="73">
        <f t="shared" si="436"/>
        <v>150.11000000000001</v>
      </c>
      <c r="N1666" s="72" t="str">
        <f t="shared" si="437"/>
        <v>0503</v>
      </c>
      <c r="O1666" s="74">
        <f t="shared" si="438"/>
        <v>0</v>
      </c>
      <c r="P1666" s="72">
        <f t="shared" si="439"/>
        <v>0</v>
      </c>
      <c r="Q1666" s="74">
        <f t="shared" si="440"/>
        <v>7</v>
      </c>
      <c r="R1666" s="72" t="str">
        <f t="shared" si="441"/>
        <v/>
      </c>
      <c r="S1666" s="72" t="str">
        <f t="shared" si="442"/>
        <v/>
      </c>
      <c r="AT1666" s="20">
        <f t="shared" si="443"/>
        <v>-8012.7</v>
      </c>
    </row>
    <row r="1667" spans="1:46" ht="22.5">
      <c r="A1667" s="54">
        <v>7067</v>
      </c>
      <c r="B1667" s="54" t="s">
        <v>774</v>
      </c>
      <c r="C1667" s="58" t="s">
        <v>2937</v>
      </c>
      <c r="D1667" s="79">
        <v>7</v>
      </c>
      <c r="E1667" s="79">
        <v>7</v>
      </c>
      <c r="F1667" s="80">
        <v>623.21</v>
      </c>
      <c r="G1667" s="80">
        <v>89.03</v>
      </c>
      <c r="H1667" s="80">
        <v>623.21</v>
      </c>
      <c r="I1667" s="80" t="s">
        <v>28</v>
      </c>
      <c r="J1667" s="80" t="s">
        <v>28</v>
      </c>
      <c r="K1667" s="80">
        <v>89.03</v>
      </c>
      <c r="L1667" s="73">
        <f t="shared" si="435"/>
        <v>89.03</v>
      </c>
      <c r="M1667" s="73">
        <f t="shared" si="436"/>
        <v>150.11000000000001</v>
      </c>
      <c r="N1667" s="72" t="str">
        <f t="shared" si="437"/>
        <v>0503</v>
      </c>
      <c r="O1667" s="74">
        <f t="shared" si="438"/>
        <v>0</v>
      </c>
      <c r="P1667" s="72">
        <f t="shared" si="439"/>
        <v>0</v>
      </c>
      <c r="Q1667" s="74">
        <f t="shared" si="440"/>
        <v>7</v>
      </c>
      <c r="R1667" s="72" t="str">
        <f t="shared" si="441"/>
        <v/>
      </c>
      <c r="S1667" s="72" t="str">
        <f t="shared" si="442"/>
        <v/>
      </c>
      <c r="AT1667" s="20">
        <f t="shared" si="443"/>
        <v>-8012.7</v>
      </c>
    </row>
    <row r="1668" spans="1:46" ht="33.75">
      <c r="A1668" s="54">
        <v>7068</v>
      </c>
      <c r="B1668" s="54" t="s">
        <v>786</v>
      </c>
      <c r="C1668" s="58" t="s">
        <v>2938</v>
      </c>
      <c r="D1668" s="79">
        <v>7</v>
      </c>
      <c r="E1668" s="79">
        <v>7</v>
      </c>
      <c r="F1668" s="80">
        <v>950.02</v>
      </c>
      <c r="G1668" s="80">
        <v>135.72</v>
      </c>
      <c r="H1668" s="80">
        <v>950.02</v>
      </c>
      <c r="I1668" s="80" t="s">
        <v>28</v>
      </c>
      <c r="J1668" s="80" t="s">
        <v>28</v>
      </c>
      <c r="K1668" s="80">
        <v>135.72</v>
      </c>
      <c r="L1668" s="73">
        <f t="shared" ref="L1668:L1731" si="444">IFERROR(VLOOKUP(B1668,$B$1326:$K$2467,6,0),"")</f>
        <v>135.72</v>
      </c>
      <c r="M1668" s="73">
        <f t="shared" ref="M1668:M1731" si="445">IFERROR(VLOOKUP($B1668,$B$2468:$K$3603,6,0),"")</f>
        <v>162.69999999999999</v>
      </c>
      <c r="N1668" s="72" t="str">
        <f t="shared" ref="N1668:N1731" si="446">LEFT(B1668,4)</f>
        <v>0506</v>
      </c>
      <c r="O1668" s="74">
        <f t="shared" ref="O1668:O1731" si="447">E1668-D1668</f>
        <v>0</v>
      </c>
      <c r="P1668" s="72">
        <f t="shared" ref="P1668:P1731" si="448">IF(O1668=20,1,0)</f>
        <v>0</v>
      </c>
      <c r="Q1668" s="74">
        <f t="shared" ref="Q1668:Q1731" si="449">D1668</f>
        <v>7</v>
      </c>
      <c r="R1668" s="72" t="str">
        <f t="shared" ref="R1668:R1731" si="450">IF(P1668=1,Q1668+7,"")</f>
        <v/>
      </c>
      <c r="S1668" s="72" t="str">
        <f t="shared" ref="S1668:S1731" si="451">IF(P1668=1,Q1668+14,"")</f>
        <v/>
      </c>
      <c r="AT1668" s="20">
        <f t="shared" si="443"/>
        <v>-12214.8</v>
      </c>
    </row>
    <row r="1669" spans="1:46" ht="33.75">
      <c r="A1669" s="54">
        <v>7068</v>
      </c>
      <c r="B1669" s="54" t="s">
        <v>788</v>
      </c>
      <c r="C1669" s="58" t="s">
        <v>2938</v>
      </c>
      <c r="D1669" s="79">
        <v>7</v>
      </c>
      <c r="E1669" s="79">
        <v>7</v>
      </c>
      <c r="F1669" s="80">
        <v>950.02</v>
      </c>
      <c r="G1669" s="80">
        <v>135.72</v>
      </c>
      <c r="H1669" s="80">
        <v>950.02</v>
      </c>
      <c r="I1669" s="80" t="s">
        <v>28</v>
      </c>
      <c r="J1669" s="80" t="s">
        <v>28</v>
      </c>
      <c r="K1669" s="80">
        <v>135.72</v>
      </c>
      <c r="L1669" s="73">
        <f t="shared" si="444"/>
        <v>135.72</v>
      </c>
      <c r="M1669" s="73">
        <f t="shared" si="445"/>
        <v>162.69999999999999</v>
      </c>
      <c r="N1669" s="72" t="str">
        <f t="shared" si="446"/>
        <v>0506</v>
      </c>
      <c r="O1669" s="74">
        <f t="shared" si="447"/>
        <v>0</v>
      </c>
      <c r="P1669" s="72">
        <f t="shared" si="448"/>
        <v>0</v>
      </c>
      <c r="Q1669" s="74">
        <f t="shared" si="449"/>
        <v>7</v>
      </c>
      <c r="R1669" s="72" t="str">
        <f t="shared" si="450"/>
        <v/>
      </c>
      <c r="S1669" s="72" t="str">
        <f t="shared" si="451"/>
        <v/>
      </c>
      <c r="AT1669" s="20">
        <f t="shared" si="443"/>
        <v>-12214.8</v>
      </c>
    </row>
    <row r="1670" spans="1:46" ht="33.75">
      <c r="A1670" s="54">
        <v>7068</v>
      </c>
      <c r="B1670" s="54" t="s">
        <v>784</v>
      </c>
      <c r="C1670" s="58" t="s">
        <v>2938</v>
      </c>
      <c r="D1670" s="79">
        <v>7</v>
      </c>
      <c r="E1670" s="79">
        <v>7</v>
      </c>
      <c r="F1670" s="80">
        <v>950.02</v>
      </c>
      <c r="G1670" s="80">
        <v>135.72</v>
      </c>
      <c r="H1670" s="80">
        <v>950.02</v>
      </c>
      <c r="I1670" s="80" t="s">
        <v>28</v>
      </c>
      <c r="J1670" s="80" t="s">
        <v>28</v>
      </c>
      <c r="K1670" s="80">
        <v>135.72</v>
      </c>
      <c r="L1670" s="73">
        <f t="shared" si="444"/>
        <v>135.72</v>
      </c>
      <c r="M1670" s="73">
        <f t="shared" si="445"/>
        <v>162.69999999999999</v>
      </c>
      <c r="N1670" s="72" t="str">
        <f t="shared" si="446"/>
        <v>0506</v>
      </c>
      <c r="O1670" s="74">
        <f t="shared" si="447"/>
        <v>0</v>
      </c>
      <c r="P1670" s="72">
        <f t="shared" si="448"/>
        <v>0</v>
      </c>
      <c r="Q1670" s="74">
        <f t="shared" si="449"/>
        <v>7</v>
      </c>
      <c r="R1670" s="72" t="str">
        <f t="shared" si="450"/>
        <v/>
      </c>
      <c r="S1670" s="72" t="str">
        <f t="shared" si="451"/>
        <v/>
      </c>
      <c r="AT1670" s="20">
        <f t="shared" si="443"/>
        <v>-12214.8</v>
      </c>
    </row>
    <row r="1671" spans="1:46" ht="33.75">
      <c r="A1671" s="54">
        <v>7068</v>
      </c>
      <c r="B1671" s="54" t="s">
        <v>782</v>
      </c>
      <c r="C1671" s="58" t="s">
        <v>2938</v>
      </c>
      <c r="D1671" s="79">
        <v>7</v>
      </c>
      <c r="E1671" s="79">
        <v>7</v>
      </c>
      <c r="F1671" s="80">
        <v>950.02</v>
      </c>
      <c r="G1671" s="80">
        <v>135.72</v>
      </c>
      <c r="H1671" s="80">
        <v>950.02</v>
      </c>
      <c r="I1671" s="80" t="s">
        <v>28</v>
      </c>
      <c r="J1671" s="80" t="s">
        <v>28</v>
      </c>
      <c r="K1671" s="80">
        <v>135.72</v>
      </c>
      <c r="L1671" s="73">
        <f t="shared" si="444"/>
        <v>135.72</v>
      </c>
      <c r="M1671" s="73">
        <f t="shared" si="445"/>
        <v>162.69999999999999</v>
      </c>
      <c r="N1671" s="72" t="str">
        <f t="shared" si="446"/>
        <v>0506</v>
      </c>
      <c r="O1671" s="74">
        <f t="shared" si="447"/>
        <v>0</v>
      </c>
      <c r="P1671" s="72">
        <f t="shared" si="448"/>
        <v>0</v>
      </c>
      <c r="Q1671" s="74">
        <f t="shared" si="449"/>
        <v>7</v>
      </c>
      <c r="R1671" s="72" t="str">
        <f t="shared" si="450"/>
        <v/>
      </c>
      <c r="S1671" s="72" t="str">
        <f t="shared" si="451"/>
        <v/>
      </c>
      <c r="AT1671" s="20">
        <f t="shared" si="443"/>
        <v>-12214.8</v>
      </c>
    </row>
    <row r="1672" spans="1:46" ht="33.75">
      <c r="A1672" s="54">
        <v>7069</v>
      </c>
      <c r="B1672" s="54" t="s">
        <v>796</v>
      </c>
      <c r="C1672" s="58" t="s">
        <v>2939</v>
      </c>
      <c r="D1672" s="79">
        <v>7</v>
      </c>
      <c r="E1672" s="79">
        <v>7</v>
      </c>
      <c r="F1672" s="80">
        <v>812.92</v>
      </c>
      <c r="G1672" s="80">
        <v>116.13</v>
      </c>
      <c r="H1672" s="80">
        <v>812.92</v>
      </c>
      <c r="I1672" s="80" t="s">
        <v>28</v>
      </c>
      <c r="J1672" s="80" t="s">
        <v>28</v>
      </c>
      <c r="K1672" s="80">
        <v>116.13</v>
      </c>
      <c r="L1672" s="73">
        <f t="shared" si="444"/>
        <v>116.13</v>
      </c>
      <c r="M1672" s="73">
        <f t="shared" si="445"/>
        <v>162.69999999999999</v>
      </c>
      <c r="N1672" s="72" t="str">
        <f t="shared" si="446"/>
        <v>0506</v>
      </c>
      <c r="O1672" s="74">
        <f t="shared" si="447"/>
        <v>0</v>
      </c>
      <c r="P1672" s="72">
        <f t="shared" si="448"/>
        <v>0</v>
      </c>
      <c r="Q1672" s="74">
        <f t="shared" si="449"/>
        <v>7</v>
      </c>
      <c r="R1672" s="72" t="str">
        <f t="shared" si="450"/>
        <v/>
      </c>
      <c r="S1672" s="72" t="str">
        <f t="shared" si="451"/>
        <v/>
      </c>
      <c r="AT1672" s="20">
        <f t="shared" si="443"/>
        <v>-10451.699999999999</v>
      </c>
    </row>
    <row r="1673" spans="1:46" ht="33.75">
      <c r="A1673" s="54">
        <v>7069</v>
      </c>
      <c r="B1673" s="54" t="s">
        <v>790</v>
      </c>
      <c r="C1673" s="58" t="s">
        <v>2939</v>
      </c>
      <c r="D1673" s="79">
        <v>7</v>
      </c>
      <c r="E1673" s="79">
        <v>7</v>
      </c>
      <c r="F1673" s="80">
        <v>812.92</v>
      </c>
      <c r="G1673" s="80">
        <v>116.13</v>
      </c>
      <c r="H1673" s="80">
        <v>812.92</v>
      </c>
      <c r="I1673" s="80" t="s">
        <v>28</v>
      </c>
      <c r="J1673" s="80" t="s">
        <v>28</v>
      </c>
      <c r="K1673" s="80">
        <v>116.13</v>
      </c>
      <c r="L1673" s="73">
        <f t="shared" si="444"/>
        <v>116.13</v>
      </c>
      <c r="M1673" s="73">
        <f t="shared" si="445"/>
        <v>162.69999999999999</v>
      </c>
      <c r="N1673" s="72" t="str">
        <f t="shared" si="446"/>
        <v>0506</v>
      </c>
      <c r="O1673" s="74">
        <f t="shared" si="447"/>
        <v>0</v>
      </c>
      <c r="P1673" s="72">
        <f t="shared" si="448"/>
        <v>0</v>
      </c>
      <c r="Q1673" s="74">
        <f t="shared" si="449"/>
        <v>7</v>
      </c>
      <c r="R1673" s="72" t="str">
        <f t="shared" si="450"/>
        <v/>
      </c>
      <c r="S1673" s="72" t="str">
        <f t="shared" si="451"/>
        <v/>
      </c>
      <c r="AT1673" s="20">
        <f t="shared" si="443"/>
        <v>-10451.699999999999</v>
      </c>
    </row>
    <row r="1674" spans="1:46" ht="33.75">
      <c r="A1674" s="54">
        <v>7069</v>
      </c>
      <c r="B1674" s="54" t="s">
        <v>792</v>
      </c>
      <c r="C1674" s="58" t="s">
        <v>2939</v>
      </c>
      <c r="D1674" s="79">
        <v>7</v>
      </c>
      <c r="E1674" s="79">
        <v>7</v>
      </c>
      <c r="F1674" s="80">
        <v>812.92</v>
      </c>
      <c r="G1674" s="80">
        <v>116.13</v>
      </c>
      <c r="H1674" s="80">
        <v>812.92</v>
      </c>
      <c r="I1674" s="80" t="s">
        <v>28</v>
      </c>
      <c r="J1674" s="80" t="s">
        <v>28</v>
      </c>
      <c r="K1674" s="80">
        <v>116.13</v>
      </c>
      <c r="L1674" s="73">
        <f t="shared" si="444"/>
        <v>116.13</v>
      </c>
      <c r="M1674" s="73">
        <f t="shared" si="445"/>
        <v>162.69999999999999</v>
      </c>
      <c r="N1674" s="72" t="str">
        <f t="shared" si="446"/>
        <v>0506</v>
      </c>
      <c r="O1674" s="74">
        <f t="shared" si="447"/>
        <v>0</v>
      </c>
      <c r="P1674" s="72">
        <f t="shared" si="448"/>
        <v>0</v>
      </c>
      <c r="Q1674" s="74">
        <f t="shared" si="449"/>
        <v>7</v>
      </c>
      <c r="R1674" s="72" t="str">
        <f t="shared" si="450"/>
        <v/>
      </c>
      <c r="S1674" s="72" t="str">
        <f t="shared" si="451"/>
        <v/>
      </c>
      <c r="AT1674" s="20">
        <f t="shared" si="443"/>
        <v>-10451.699999999999</v>
      </c>
    </row>
    <row r="1675" spans="1:46" ht="33.75">
      <c r="A1675" s="54">
        <v>7069</v>
      </c>
      <c r="B1675" s="54" t="s">
        <v>794</v>
      </c>
      <c r="C1675" s="58" t="s">
        <v>2939</v>
      </c>
      <c r="D1675" s="79">
        <v>7</v>
      </c>
      <c r="E1675" s="79">
        <v>7</v>
      </c>
      <c r="F1675" s="80">
        <v>812.92</v>
      </c>
      <c r="G1675" s="80">
        <v>116.13</v>
      </c>
      <c r="H1675" s="80">
        <v>812.92</v>
      </c>
      <c r="I1675" s="80" t="s">
        <v>28</v>
      </c>
      <c r="J1675" s="80" t="s">
        <v>28</v>
      </c>
      <c r="K1675" s="80">
        <v>116.13</v>
      </c>
      <c r="L1675" s="73">
        <f t="shared" si="444"/>
        <v>116.13</v>
      </c>
      <c r="M1675" s="73">
        <f t="shared" si="445"/>
        <v>162.69999999999999</v>
      </c>
      <c r="N1675" s="72" t="str">
        <f t="shared" si="446"/>
        <v>0506</v>
      </c>
      <c r="O1675" s="74">
        <f t="shared" si="447"/>
        <v>0</v>
      </c>
      <c r="P1675" s="72">
        <f t="shared" si="448"/>
        <v>0</v>
      </c>
      <c r="Q1675" s="74">
        <f t="shared" si="449"/>
        <v>7</v>
      </c>
      <c r="R1675" s="72" t="str">
        <f t="shared" si="450"/>
        <v/>
      </c>
      <c r="S1675" s="72" t="str">
        <f t="shared" si="451"/>
        <v/>
      </c>
      <c r="AT1675" s="20">
        <f t="shared" ref="AT1675:AT1738" si="452">AS1675+(AI1675-90)*L1675</f>
        <v>-10451.699999999999</v>
      </c>
    </row>
    <row r="1676" spans="1:46" ht="45">
      <c r="A1676" s="54">
        <v>7070</v>
      </c>
      <c r="B1676" s="54" t="s">
        <v>801</v>
      </c>
      <c r="C1676" s="58" t="s">
        <v>2940</v>
      </c>
      <c r="D1676" s="79">
        <v>7</v>
      </c>
      <c r="E1676" s="79">
        <v>7</v>
      </c>
      <c r="F1676" s="80">
        <v>669.92</v>
      </c>
      <c r="G1676" s="80">
        <v>95.7</v>
      </c>
      <c r="H1676" s="80">
        <v>669.92</v>
      </c>
      <c r="I1676" s="80" t="s">
        <v>28</v>
      </c>
      <c r="J1676" s="80" t="s">
        <v>28</v>
      </c>
      <c r="K1676" s="80">
        <v>95.7</v>
      </c>
      <c r="L1676" s="73">
        <f t="shared" si="444"/>
        <v>95.7</v>
      </c>
      <c r="M1676" s="73">
        <f t="shared" si="445"/>
        <v>103.02</v>
      </c>
      <c r="N1676" s="72" t="str">
        <f t="shared" si="446"/>
        <v>0509</v>
      </c>
      <c r="O1676" s="74">
        <f t="shared" si="447"/>
        <v>0</v>
      </c>
      <c r="P1676" s="72">
        <f t="shared" si="448"/>
        <v>0</v>
      </c>
      <c r="Q1676" s="74">
        <f t="shared" si="449"/>
        <v>7</v>
      </c>
      <c r="R1676" s="72" t="str">
        <f t="shared" si="450"/>
        <v/>
      </c>
      <c r="S1676" s="72" t="str">
        <f t="shared" si="451"/>
        <v/>
      </c>
      <c r="AT1676" s="20">
        <f t="shared" si="452"/>
        <v>-8613</v>
      </c>
    </row>
    <row r="1677" spans="1:46" ht="45">
      <c r="A1677" s="54">
        <v>7070</v>
      </c>
      <c r="B1677" s="54" t="s">
        <v>802</v>
      </c>
      <c r="C1677" s="58" t="s">
        <v>2940</v>
      </c>
      <c r="D1677" s="79">
        <v>7</v>
      </c>
      <c r="E1677" s="79">
        <v>7</v>
      </c>
      <c r="F1677" s="80">
        <v>669.92</v>
      </c>
      <c r="G1677" s="80">
        <v>95.7</v>
      </c>
      <c r="H1677" s="80">
        <v>669.92</v>
      </c>
      <c r="I1677" s="80" t="s">
        <v>28</v>
      </c>
      <c r="J1677" s="80" t="s">
        <v>28</v>
      </c>
      <c r="K1677" s="80">
        <v>95.7</v>
      </c>
      <c r="L1677" s="73">
        <f t="shared" si="444"/>
        <v>95.7</v>
      </c>
      <c r="M1677" s="73">
        <f t="shared" si="445"/>
        <v>103.02</v>
      </c>
      <c r="N1677" s="72" t="str">
        <f t="shared" si="446"/>
        <v>0509</v>
      </c>
      <c r="O1677" s="74">
        <f t="shared" si="447"/>
        <v>0</v>
      </c>
      <c r="P1677" s="72">
        <f t="shared" si="448"/>
        <v>0</v>
      </c>
      <c r="Q1677" s="74">
        <f t="shared" si="449"/>
        <v>7</v>
      </c>
      <c r="R1677" s="72" t="str">
        <f t="shared" si="450"/>
        <v/>
      </c>
      <c r="S1677" s="72" t="str">
        <f t="shared" si="451"/>
        <v/>
      </c>
      <c r="AT1677" s="20">
        <f t="shared" si="452"/>
        <v>-8613</v>
      </c>
    </row>
    <row r="1678" spans="1:46" ht="45">
      <c r="A1678" s="54">
        <v>7070</v>
      </c>
      <c r="B1678" s="54" t="s">
        <v>803</v>
      </c>
      <c r="C1678" s="58" t="s">
        <v>2940</v>
      </c>
      <c r="D1678" s="79">
        <v>7</v>
      </c>
      <c r="E1678" s="79">
        <v>7</v>
      </c>
      <c r="F1678" s="80">
        <v>669.92</v>
      </c>
      <c r="G1678" s="80">
        <v>95.7</v>
      </c>
      <c r="H1678" s="80">
        <v>669.92</v>
      </c>
      <c r="I1678" s="80" t="s">
        <v>28</v>
      </c>
      <c r="J1678" s="80" t="s">
        <v>28</v>
      </c>
      <c r="K1678" s="80">
        <v>95.7</v>
      </c>
      <c r="L1678" s="73">
        <f t="shared" si="444"/>
        <v>95.7</v>
      </c>
      <c r="M1678" s="73">
        <f t="shared" si="445"/>
        <v>103.02</v>
      </c>
      <c r="N1678" s="72" t="str">
        <f t="shared" si="446"/>
        <v>0509</v>
      </c>
      <c r="O1678" s="74">
        <f t="shared" si="447"/>
        <v>0</v>
      </c>
      <c r="P1678" s="72">
        <f t="shared" si="448"/>
        <v>0</v>
      </c>
      <c r="Q1678" s="74">
        <f t="shared" si="449"/>
        <v>7</v>
      </c>
      <c r="R1678" s="72" t="str">
        <f t="shared" si="450"/>
        <v/>
      </c>
      <c r="S1678" s="72" t="str">
        <f t="shared" si="451"/>
        <v/>
      </c>
      <c r="AT1678" s="20">
        <f t="shared" si="452"/>
        <v>-8613</v>
      </c>
    </row>
    <row r="1679" spans="1:46" ht="45">
      <c r="A1679" s="54">
        <v>7070</v>
      </c>
      <c r="B1679" s="54" t="s">
        <v>804</v>
      </c>
      <c r="C1679" s="58" t="s">
        <v>2940</v>
      </c>
      <c r="D1679" s="79">
        <v>7</v>
      </c>
      <c r="E1679" s="79">
        <v>7</v>
      </c>
      <c r="F1679" s="80">
        <v>669.92</v>
      </c>
      <c r="G1679" s="80">
        <v>95.7</v>
      </c>
      <c r="H1679" s="80">
        <v>669.92</v>
      </c>
      <c r="I1679" s="80" t="s">
        <v>28</v>
      </c>
      <c r="J1679" s="80" t="s">
        <v>28</v>
      </c>
      <c r="K1679" s="80">
        <v>95.7</v>
      </c>
      <c r="L1679" s="73">
        <f t="shared" si="444"/>
        <v>95.7</v>
      </c>
      <c r="M1679" s="73">
        <f t="shared" si="445"/>
        <v>103.02</v>
      </c>
      <c r="N1679" s="72" t="str">
        <f t="shared" si="446"/>
        <v>0509</v>
      </c>
      <c r="O1679" s="74">
        <f t="shared" si="447"/>
        <v>0</v>
      </c>
      <c r="P1679" s="72">
        <f t="shared" si="448"/>
        <v>0</v>
      </c>
      <c r="Q1679" s="74">
        <f t="shared" si="449"/>
        <v>7</v>
      </c>
      <c r="R1679" s="72" t="str">
        <f t="shared" si="450"/>
        <v/>
      </c>
      <c r="S1679" s="72" t="str">
        <f t="shared" si="451"/>
        <v/>
      </c>
      <c r="AT1679" s="20">
        <f t="shared" si="452"/>
        <v>-8613</v>
      </c>
    </row>
    <row r="1680" spans="1:46" ht="45">
      <c r="A1680" s="54">
        <v>7071</v>
      </c>
      <c r="B1680" s="54" t="s">
        <v>805</v>
      </c>
      <c r="C1680" s="58" t="s">
        <v>2941</v>
      </c>
      <c r="D1680" s="79">
        <v>7</v>
      </c>
      <c r="E1680" s="79">
        <v>7</v>
      </c>
      <c r="F1680" s="80">
        <v>628.54</v>
      </c>
      <c r="G1680" s="80">
        <v>89.79</v>
      </c>
      <c r="H1680" s="80">
        <v>628.54</v>
      </c>
      <c r="I1680" s="80" t="s">
        <v>28</v>
      </c>
      <c r="J1680" s="80" t="s">
        <v>28</v>
      </c>
      <c r="K1680" s="80">
        <v>89.79</v>
      </c>
      <c r="L1680" s="73">
        <f t="shared" si="444"/>
        <v>89.79</v>
      </c>
      <c r="M1680" s="73">
        <f t="shared" si="445"/>
        <v>103.02</v>
      </c>
      <c r="N1680" s="72" t="str">
        <f t="shared" si="446"/>
        <v>0509</v>
      </c>
      <c r="O1680" s="74">
        <f t="shared" si="447"/>
        <v>0</v>
      </c>
      <c r="P1680" s="72">
        <f t="shared" si="448"/>
        <v>0</v>
      </c>
      <c r="Q1680" s="74">
        <f t="shared" si="449"/>
        <v>7</v>
      </c>
      <c r="R1680" s="72" t="str">
        <f t="shared" si="450"/>
        <v/>
      </c>
      <c r="S1680" s="72" t="str">
        <f t="shared" si="451"/>
        <v/>
      </c>
      <c r="AT1680" s="20">
        <f t="shared" si="452"/>
        <v>-8081.1</v>
      </c>
    </row>
    <row r="1681" spans="1:46" ht="45">
      <c r="A1681" s="54">
        <v>7071</v>
      </c>
      <c r="B1681" s="54" t="s">
        <v>809</v>
      </c>
      <c r="C1681" s="58" t="s">
        <v>2941</v>
      </c>
      <c r="D1681" s="79">
        <v>7</v>
      </c>
      <c r="E1681" s="79">
        <v>7</v>
      </c>
      <c r="F1681" s="80">
        <v>628.54</v>
      </c>
      <c r="G1681" s="80">
        <v>89.79</v>
      </c>
      <c r="H1681" s="80">
        <v>628.54</v>
      </c>
      <c r="I1681" s="80" t="s">
        <v>28</v>
      </c>
      <c r="J1681" s="80" t="s">
        <v>28</v>
      </c>
      <c r="K1681" s="80">
        <v>89.79</v>
      </c>
      <c r="L1681" s="73">
        <f t="shared" si="444"/>
        <v>89.79</v>
      </c>
      <c r="M1681" s="73">
        <f t="shared" si="445"/>
        <v>103.02</v>
      </c>
      <c r="N1681" s="72" t="str">
        <f t="shared" si="446"/>
        <v>0509</v>
      </c>
      <c r="O1681" s="74">
        <f t="shared" si="447"/>
        <v>0</v>
      </c>
      <c r="P1681" s="72">
        <f t="shared" si="448"/>
        <v>0</v>
      </c>
      <c r="Q1681" s="74">
        <f t="shared" si="449"/>
        <v>7</v>
      </c>
      <c r="R1681" s="72" t="str">
        <f t="shared" si="450"/>
        <v/>
      </c>
      <c r="S1681" s="72" t="str">
        <f t="shared" si="451"/>
        <v/>
      </c>
      <c r="AT1681" s="20">
        <f t="shared" si="452"/>
        <v>-8081.1</v>
      </c>
    </row>
    <row r="1682" spans="1:46" ht="45">
      <c r="A1682" s="54">
        <v>7071</v>
      </c>
      <c r="B1682" s="54" t="s">
        <v>810</v>
      </c>
      <c r="C1682" s="58" t="s">
        <v>2941</v>
      </c>
      <c r="D1682" s="79">
        <v>7</v>
      </c>
      <c r="E1682" s="79">
        <v>7</v>
      </c>
      <c r="F1682" s="80">
        <v>628.54</v>
      </c>
      <c r="G1682" s="80">
        <v>89.79</v>
      </c>
      <c r="H1682" s="80">
        <v>628.54</v>
      </c>
      <c r="I1682" s="80" t="s">
        <v>28</v>
      </c>
      <c r="J1682" s="80" t="s">
        <v>28</v>
      </c>
      <c r="K1682" s="80">
        <v>89.79</v>
      </c>
      <c r="L1682" s="73">
        <f t="shared" si="444"/>
        <v>89.79</v>
      </c>
      <c r="M1682" s="73">
        <f t="shared" si="445"/>
        <v>103.02</v>
      </c>
      <c r="N1682" s="72" t="str">
        <f t="shared" si="446"/>
        <v>0509</v>
      </c>
      <c r="O1682" s="74">
        <f t="shared" si="447"/>
        <v>0</v>
      </c>
      <c r="P1682" s="72">
        <f t="shared" si="448"/>
        <v>0</v>
      </c>
      <c r="Q1682" s="74">
        <f t="shared" si="449"/>
        <v>7</v>
      </c>
      <c r="R1682" s="72" t="str">
        <f t="shared" si="450"/>
        <v/>
      </c>
      <c r="S1682" s="72" t="str">
        <f t="shared" si="451"/>
        <v/>
      </c>
      <c r="AT1682" s="20">
        <f t="shared" si="452"/>
        <v>-8081.1</v>
      </c>
    </row>
    <row r="1683" spans="1:46" ht="45">
      <c r="A1683" s="54">
        <v>7071</v>
      </c>
      <c r="B1683" s="54" t="s">
        <v>808</v>
      </c>
      <c r="C1683" s="58" t="s">
        <v>2941</v>
      </c>
      <c r="D1683" s="79">
        <v>7</v>
      </c>
      <c r="E1683" s="79">
        <v>7</v>
      </c>
      <c r="F1683" s="80">
        <v>628.54</v>
      </c>
      <c r="G1683" s="80">
        <v>89.79</v>
      </c>
      <c r="H1683" s="80">
        <v>628.54</v>
      </c>
      <c r="I1683" s="80" t="s">
        <v>28</v>
      </c>
      <c r="J1683" s="80" t="s">
        <v>28</v>
      </c>
      <c r="K1683" s="80">
        <v>89.79</v>
      </c>
      <c r="L1683" s="73">
        <f t="shared" si="444"/>
        <v>89.79</v>
      </c>
      <c r="M1683" s="73">
        <f t="shared" si="445"/>
        <v>103.02</v>
      </c>
      <c r="N1683" s="72" t="str">
        <f t="shared" si="446"/>
        <v>0509</v>
      </c>
      <c r="O1683" s="74">
        <f t="shared" si="447"/>
        <v>0</v>
      </c>
      <c r="P1683" s="72">
        <f t="shared" si="448"/>
        <v>0</v>
      </c>
      <c r="Q1683" s="74">
        <f t="shared" si="449"/>
        <v>7</v>
      </c>
      <c r="R1683" s="72" t="str">
        <f t="shared" si="450"/>
        <v/>
      </c>
      <c r="S1683" s="72" t="str">
        <f t="shared" si="451"/>
        <v/>
      </c>
      <c r="AT1683" s="20">
        <f t="shared" si="452"/>
        <v>-8081.1</v>
      </c>
    </row>
    <row r="1684" spans="1:46" ht="45">
      <c r="A1684" s="54">
        <v>7071</v>
      </c>
      <c r="B1684" s="54" t="s">
        <v>806</v>
      </c>
      <c r="C1684" s="58" t="s">
        <v>2941</v>
      </c>
      <c r="D1684" s="79">
        <v>7</v>
      </c>
      <c r="E1684" s="79">
        <v>7</v>
      </c>
      <c r="F1684" s="80">
        <v>628.54</v>
      </c>
      <c r="G1684" s="80">
        <v>89.79</v>
      </c>
      <c r="H1684" s="80">
        <v>628.54</v>
      </c>
      <c r="I1684" s="80" t="s">
        <v>28</v>
      </c>
      <c r="J1684" s="80" t="s">
        <v>28</v>
      </c>
      <c r="K1684" s="80">
        <v>89.79</v>
      </c>
      <c r="L1684" s="73">
        <f t="shared" si="444"/>
        <v>89.79</v>
      </c>
      <c r="M1684" s="73">
        <f t="shared" si="445"/>
        <v>103.02</v>
      </c>
      <c r="N1684" s="72" t="str">
        <f t="shared" si="446"/>
        <v>0509</v>
      </c>
      <c r="O1684" s="74">
        <f t="shared" si="447"/>
        <v>0</v>
      </c>
      <c r="P1684" s="72">
        <f t="shared" si="448"/>
        <v>0</v>
      </c>
      <c r="Q1684" s="74">
        <f t="shared" si="449"/>
        <v>7</v>
      </c>
      <c r="R1684" s="72" t="str">
        <f t="shared" si="450"/>
        <v/>
      </c>
      <c r="S1684" s="72" t="str">
        <f t="shared" si="451"/>
        <v/>
      </c>
      <c r="AT1684" s="20">
        <f t="shared" si="452"/>
        <v>-8081.1</v>
      </c>
    </row>
    <row r="1685" spans="1:46" ht="45">
      <c r="A1685" s="54">
        <v>7071</v>
      </c>
      <c r="B1685" s="54" t="s">
        <v>807</v>
      </c>
      <c r="C1685" s="58" t="s">
        <v>2941</v>
      </c>
      <c r="D1685" s="79">
        <v>7</v>
      </c>
      <c r="E1685" s="79">
        <v>7</v>
      </c>
      <c r="F1685" s="80">
        <v>628.54</v>
      </c>
      <c r="G1685" s="80">
        <v>89.79</v>
      </c>
      <c r="H1685" s="80">
        <v>628.54</v>
      </c>
      <c r="I1685" s="80" t="s">
        <v>28</v>
      </c>
      <c r="J1685" s="80" t="s">
        <v>28</v>
      </c>
      <c r="K1685" s="80">
        <v>89.79</v>
      </c>
      <c r="L1685" s="73">
        <f t="shared" si="444"/>
        <v>89.79</v>
      </c>
      <c r="M1685" s="73">
        <f t="shared" si="445"/>
        <v>103.02</v>
      </c>
      <c r="N1685" s="72" t="str">
        <f t="shared" si="446"/>
        <v>0509</v>
      </c>
      <c r="O1685" s="74">
        <f t="shared" si="447"/>
        <v>0</v>
      </c>
      <c r="P1685" s="72">
        <f t="shared" si="448"/>
        <v>0</v>
      </c>
      <c r="Q1685" s="74">
        <f t="shared" si="449"/>
        <v>7</v>
      </c>
      <c r="R1685" s="72" t="str">
        <f t="shared" si="450"/>
        <v/>
      </c>
      <c r="S1685" s="72" t="str">
        <f t="shared" si="451"/>
        <v/>
      </c>
      <c r="AT1685" s="20">
        <f t="shared" si="452"/>
        <v>-8081.1</v>
      </c>
    </row>
    <row r="1686" spans="1:46" ht="45">
      <c r="A1686" s="54">
        <v>7072</v>
      </c>
      <c r="B1686" s="54" t="s">
        <v>813</v>
      </c>
      <c r="C1686" s="58" t="s">
        <v>2942</v>
      </c>
      <c r="D1686" s="79">
        <v>7</v>
      </c>
      <c r="E1686" s="79">
        <v>7</v>
      </c>
      <c r="F1686" s="80">
        <v>569.01</v>
      </c>
      <c r="G1686" s="80">
        <v>81.290000000000006</v>
      </c>
      <c r="H1686" s="80">
        <v>569.01</v>
      </c>
      <c r="I1686" s="80" t="s">
        <v>28</v>
      </c>
      <c r="J1686" s="80" t="s">
        <v>28</v>
      </c>
      <c r="K1686" s="80">
        <v>81.290000000000006</v>
      </c>
      <c r="L1686" s="73">
        <f t="shared" si="444"/>
        <v>81.290000000000006</v>
      </c>
      <c r="M1686" s="73">
        <f t="shared" si="445"/>
        <v>103.02</v>
      </c>
      <c r="N1686" s="72" t="str">
        <f t="shared" si="446"/>
        <v>0509</v>
      </c>
      <c r="O1686" s="74">
        <f t="shared" si="447"/>
        <v>0</v>
      </c>
      <c r="P1686" s="72">
        <f t="shared" si="448"/>
        <v>0</v>
      </c>
      <c r="Q1686" s="74">
        <f t="shared" si="449"/>
        <v>7</v>
      </c>
      <c r="R1686" s="72" t="str">
        <f t="shared" si="450"/>
        <v/>
      </c>
      <c r="S1686" s="72" t="str">
        <f t="shared" si="451"/>
        <v/>
      </c>
      <c r="AT1686" s="20">
        <f t="shared" si="452"/>
        <v>-7316.1</v>
      </c>
    </row>
    <row r="1687" spans="1:46" ht="45">
      <c r="A1687" s="54">
        <v>7072</v>
      </c>
      <c r="B1687" s="54" t="s">
        <v>814</v>
      </c>
      <c r="C1687" s="58" t="s">
        <v>2942</v>
      </c>
      <c r="D1687" s="79">
        <v>7</v>
      </c>
      <c r="E1687" s="79">
        <v>7</v>
      </c>
      <c r="F1687" s="80">
        <v>569.01</v>
      </c>
      <c r="G1687" s="80">
        <v>81.290000000000006</v>
      </c>
      <c r="H1687" s="80">
        <v>569.01</v>
      </c>
      <c r="I1687" s="80" t="s">
        <v>28</v>
      </c>
      <c r="J1687" s="80" t="s">
        <v>28</v>
      </c>
      <c r="K1687" s="80">
        <v>81.290000000000006</v>
      </c>
      <c r="L1687" s="73">
        <f t="shared" si="444"/>
        <v>81.290000000000006</v>
      </c>
      <c r="M1687" s="73">
        <f t="shared" si="445"/>
        <v>103.02</v>
      </c>
      <c r="N1687" s="72" t="str">
        <f t="shared" si="446"/>
        <v>0509</v>
      </c>
      <c r="O1687" s="74">
        <f t="shared" si="447"/>
        <v>0</v>
      </c>
      <c r="P1687" s="72">
        <f t="shared" si="448"/>
        <v>0</v>
      </c>
      <c r="Q1687" s="74">
        <f t="shared" si="449"/>
        <v>7</v>
      </c>
      <c r="R1687" s="72" t="str">
        <f t="shared" si="450"/>
        <v/>
      </c>
      <c r="S1687" s="72" t="str">
        <f t="shared" si="451"/>
        <v/>
      </c>
      <c r="AT1687" s="20">
        <f t="shared" si="452"/>
        <v>-7316.1</v>
      </c>
    </row>
    <row r="1688" spans="1:46" ht="45">
      <c r="A1688" s="54">
        <v>7072</v>
      </c>
      <c r="B1688" s="54" t="s">
        <v>812</v>
      </c>
      <c r="C1688" s="58" t="s">
        <v>2942</v>
      </c>
      <c r="D1688" s="79">
        <v>7</v>
      </c>
      <c r="E1688" s="79">
        <v>7</v>
      </c>
      <c r="F1688" s="80">
        <v>569.01</v>
      </c>
      <c r="G1688" s="80">
        <v>81.290000000000006</v>
      </c>
      <c r="H1688" s="80">
        <v>569.01</v>
      </c>
      <c r="I1688" s="80" t="s">
        <v>28</v>
      </c>
      <c r="J1688" s="80" t="s">
        <v>28</v>
      </c>
      <c r="K1688" s="80">
        <v>81.290000000000006</v>
      </c>
      <c r="L1688" s="73">
        <f t="shared" si="444"/>
        <v>81.290000000000006</v>
      </c>
      <c r="M1688" s="73">
        <f t="shared" si="445"/>
        <v>103.02</v>
      </c>
      <c r="N1688" s="72" t="str">
        <f t="shared" si="446"/>
        <v>0509</v>
      </c>
      <c r="O1688" s="74">
        <f t="shared" si="447"/>
        <v>0</v>
      </c>
      <c r="P1688" s="72">
        <f t="shared" si="448"/>
        <v>0</v>
      </c>
      <c r="Q1688" s="74">
        <f t="shared" si="449"/>
        <v>7</v>
      </c>
      <c r="R1688" s="72" t="str">
        <f t="shared" si="450"/>
        <v/>
      </c>
      <c r="S1688" s="72" t="str">
        <f t="shared" si="451"/>
        <v/>
      </c>
      <c r="AT1688" s="20">
        <f t="shared" si="452"/>
        <v>-7316.1</v>
      </c>
    </row>
    <row r="1689" spans="1:46" ht="45">
      <c r="A1689" s="54">
        <v>7072</v>
      </c>
      <c r="B1689" s="54" t="s">
        <v>815</v>
      </c>
      <c r="C1689" s="58" t="s">
        <v>2942</v>
      </c>
      <c r="D1689" s="79">
        <v>7</v>
      </c>
      <c r="E1689" s="79">
        <v>7</v>
      </c>
      <c r="F1689" s="80">
        <v>569.01</v>
      </c>
      <c r="G1689" s="80">
        <v>81.290000000000006</v>
      </c>
      <c r="H1689" s="80">
        <v>569.01</v>
      </c>
      <c r="I1689" s="80" t="s">
        <v>28</v>
      </c>
      <c r="J1689" s="80" t="s">
        <v>28</v>
      </c>
      <c r="K1689" s="80">
        <v>81.290000000000006</v>
      </c>
      <c r="L1689" s="73">
        <f t="shared" si="444"/>
        <v>81.290000000000006</v>
      </c>
      <c r="M1689" s="73">
        <f t="shared" si="445"/>
        <v>103.02</v>
      </c>
      <c r="N1689" s="72" t="str">
        <f t="shared" si="446"/>
        <v>0509</v>
      </c>
      <c r="O1689" s="74">
        <f t="shared" si="447"/>
        <v>0</v>
      </c>
      <c r="P1689" s="72">
        <f t="shared" si="448"/>
        <v>0</v>
      </c>
      <c r="Q1689" s="74">
        <f t="shared" si="449"/>
        <v>7</v>
      </c>
      <c r="R1689" s="72" t="str">
        <f t="shared" si="450"/>
        <v/>
      </c>
      <c r="S1689" s="72" t="str">
        <f t="shared" si="451"/>
        <v/>
      </c>
      <c r="AT1689" s="20">
        <f t="shared" si="452"/>
        <v>-7316.1</v>
      </c>
    </row>
    <row r="1690" spans="1:46" ht="45">
      <c r="A1690" s="54">
        <v>7072</v>
      </c>
      <c r="B1690" s="54" t="s">
        <v>811</v>
      </c>
      <c r="C1690" s="58" t="s">
        <v>2942</v>
      </c>
      <c r="D1690" s="79">
        <v>7</v>
      </c>
      <c r="E1690" s="79">
        <v>7</v>
      </c>
      <c r="F1690" s="80">
        <v>569.01</v>
      </c>
      <c r="G1690" s="80">
        <v>81.290000000000006</v>
      </c>
      <c r="H1690" s="80">
        <v>569.01</v>
      </c>
      <c r="I1690" s="80" t="s">
        <v>28</v>
      </c>
      <c r="J1690" s="80" t="s">
        <v>28</v>
      </c>
      <c r="K1690" s="80">
        <v>81.290000000000006</v>
      </c>
      <c r="L1690" s="73">
        <f t="shared" si="444"/>
        <v>81.290000000000006</v>
      </c>
      <c r="M1690" s="73">
        <f t="shared" si="445"/>
        <v>103.02</v>
      </c>
      <c r="N1690" s="72" t="str">
        <f t="shared" si="446"/>
        <v>0509</v>
      </c>
      <c r="O1690" s="74">
        <f t="shared" si="447"/>
        <v>0</v>
      </c>
      <c r="P1690" s="72">
        <f t="shared" si="448"/>
        <v>0</v>
      </c>
      <c r="Q1690" s="74">
        <f t="shared" si="449"/>
        <v>7</v>
      </c>
      <c r="R1690" s="72" t="str">
        <f t="shared" si="450"/>
        <v/>
      </c>
      <c r="S1690" s="72" t="str">
        <f t="shared" si="451"/>
        <v/>
      </c>
      <c r="AT1690" s="20">
        <f t="shared" si="452"/>
        <v>-7316.1</v>
      </c>
    </row>
    <row r="1691" spans="1:46" ht="45">
      <c r="A1691" s="54">
        <v>7072</v>
      </c>
      <c r="B1691" s="54" t="s">
        <v>816</v>
      </c>
      <c r="C1691" s="58" t="s">
        <v>2942</v>
      </c>
      <c r="D1691" s="79">
        <v>7</v>
      </c>
      <c r="E1691" s="79">
        <v>7</v>
      </c>
      <c r="F1691" s="80">
        <v>569.01</v>
      </c>
      <c r="G1691" s="80">
        <v>81.290000000000006</v>
      </c>
      <c r="H1691" s="80">
        <v>569.01</v>
      </c>
      <c r="I1691" s="80" t="s">
        <v>28</v>
      </c>
      <c r="J1691" s="80" t="s">
        <v>28</v>
      </c>
      <c r="K1691" s="80">
        <v>81.290000000000006</v>
      </c>
      <c r="L1691" s="73">
        <f t="shared" si="444"/>
        <v>81.290000000000006</v>
      </c>
      <c r="M1691" s="73">
        <f t="shared" si="445"/>
        <v>103.02</v>
      </c>
      <c r="N1691" s="72" t="str">
        <f t="shared" si="446"/>
        <v>0509</v>
      </c>
      <c r="O1691" s="74">
        <f t="shared" si="447"/>
        <v>0</v>
      </c>
      <c r="P1691" s="72">
        <f t="shared" si="448"/>
        <v>0</v>
      </c>
      <c r="Q1691" s="74">
        <f t="shared" si="449"/>
        <v>7</v>
      </c>
      <c r="R1691" s="72" t="str">
        <f t="shared" si="450"/>
        <v/>
      </c>
      <c r="S1691" s="72" t="str">
        <f t="shared" si="451"/>
        <v/>
      </c>
      <c r="AT1691" s="20">
        <f t="shared" si="452"/>
        <v>-7316.1</v>
      </c>
    </row>
    <row r="1692" spans="1:46" ht="33.75">
      <c r="A1692" s="54">
        <v>7073</v>
      </c>
      <c r="B1692" s="54" t="s">
        <v>831</v>
      </c>
      <c r="C1692" s="58" t="s">
        <v>2943</v>
      </c>
      <c r="D1692" s="79">
        <v>7</v>
      </c>
      <c r="E1692" s="79">
        <v>7</v>
      </c>
      <c r="F1692" s="80">
        <v>747.25</v>
      </c>
      <c r="G1692" s="80">
        <v>106.75</v>
      </c>
      <c r="H1692" s="80">
        <v>747.25</v>
      </c>
      <c r="I1692" s="80" t="s">
        <v>28</v>
      </c>
      <c r="J1692" s="80" t="s">
        <v>28</v>
      </c>
      <c r="K1692" s="80">
        <v>106.75</v>
      </c>
      <c r="L1692" s="73">
        <f t="shared" si="444"/>
        <v>106.75</v>
      </c>
      <c r="M1692" s="73">
        <f t="shared" si="445"/>
        <v>117.06</v>
      </c>
      <c r="N1692" s="72" t="str">
        <f t="shared" si="446"/>
        <v>0512</v>
      </c>
      <c r="O1692" s="74">
        <f t="shared" si="447"/>
        <v>0</v>
      </c>
      <c r="P1692" s="72">
        <f t="shared" si="448"/>
        <v>0</v>
      </c>
      <c r="Q1692" s="74">
        <f t="shared" si="449"/>
        <v>7</v>
      </c>
      <c r="R1692" s="72" t="str">
        <f t="shared" si="450"/>
        <v/>
      </c>
      <c r="S1692" s="72" t="str">
        <f t="shared" si="451"/>
        <v/>
      </c>
      <c r="AT1692" s="20">
        <f t="shared" si="452"/>
        <v>-9607.5</v>
      </c>
    </row>
    <row r="1693" spans="1:46" ht="33.75">
      <c r="A1693" s="54">
        <v>7073</v>
      </c>
      <c r="B1693" s="54" t="s">
        <v>833</v>
      </c>
      <c r="C1693" s="58" t="s">
        <v>2943</v>
      </c>
      <c r="D1693" s="79">
        <v>7</v>
      </c>
      <c r="E1693" s="79">
        <v>7</v>
      </c>
      <c r="F1693" s="80">
        <v>747.25</v>
      </c>
      <c r="G1693" s="80">
        <v>106.75</v>
      </c>
      <c r="H1693" s="80">
        <v>747.25</v>
      </c>
      <c r="I1693" s="80" t="s">
        <v>28</v>
      </c>
      <c r="J1693" s="80" t="s">
        <v>28</v>
      </c>
      <c r="K1693" s="80">
        <v>106.75</v>
      </c>
      <c r="L1693" s="73">
        <f t="shared" si="444"/>
        <v>106.75</v>
      </c>
      <c r="M1693" s="73">
        <f t="shared" si="445"/>
        <v>117.06</v>
      </c>
      <c r="N1693" s="72" t="str">
        <f t="shared" si="446"/>
        <v>0512</v>
      </c>
      <c r="O1693" s="74">
        <f t="shared" si="447"/>
        <v>0</v>
      </c>
      <c r="P1693" s="72">
        <f t="shared" si="448"/>
        <v>0</v>
      </c>
      <c r="Q1693" s="74">
        <f t="shared" si="449"/>
        <v>7</v>
      </c>
      <c r="R1693" s="72" t="str">
        <f t="shared" si="450"/>
        <v/>
      </c>
      <c r="S1693" s="72" t="str">
        <f t="shared" si="451"/>
        <v/>
      </c>
      <c r="AT1693" s="20">
        <f t="shared" si="452"/>
        <v>-9607.5</v>
      </c>
    </row>
    <row r="1694" spans="1:46" ht="33.75">
      <c r="A1694" s="54">
        <v>7073</v>
      </c>
      <c r="B1694" s="54" t="s">
        <v>823</v>
      </c>
      <c r="C1694" s="58" t="s">
        <v>2943</v>
      </c>
      <c r="D1694" s="79">
        <v>7</v>
      </c>
      <c r="E1694" s="79">
        <v>7</v>
      </c>
      <c r="F1694" s="80">
        <v>747.25</v>
      </c>
      <c r="G1694" s="80">
        <v>106.75</v>
      </c>
      <c r="H1694" s="80">
        <v>747.25</v>
      </c>
      <c r="I1694" s="80" t="s">
        <v>28</v>
      </c>
      <c r="J1694" s="80" t="s">
        <v>28</v>
      </c>
      <c r="K1694" s="80">
        <v>106.75</v>
      </c>
      <c r="L1694" s="73">
        <f t="shared" si="444"/>
        <v>106.75</v>
      </c>
      <c r="M1694" s="73">
        <f t="shared" si="445"/>
        <v>117.06</v>
      </c>
      <c r="N1694" s="72" t="str">
        <f t="shared" si="446"/>
        <v>0512</v>
      </c>
      <c r="O1694" s="74">
        <f t="shared" si="447"/>
        <v>0</v>
      </c>
      <c r="P1694" s="72">
        <f t="shared" si="448"/>
        <v>0</v>
      </c>
      <c r="Q1694" s="74">
        <f t="shared" si="449"/>
        <v>7</v>
      </c>
      <c r="R1694" s="72" t="str">
        <f t="shared" si="450"/>
        <v/>
      </c>
      <c r="S1694" s="72" t="str">
        <f t="shared" si="451"/>
        <v/>
      </c>
      <c r="AT1694" s="20">
        <f t="shared" si="452"/>
        <v>-9607.5</v>
      </c>
    </row>
    <row r="1695" spans="1:46" ht="33.75">
      <c r="A1695" s="54">
        <v>7073</v>
      </c>
      <c r="B1695" s="54" t="s">
        <v>825</v>
      </c>
      <c r="C1695" s="58" t="s">
        <v>2943</v>
      </c>
      <c r="D1695" s="79">
        <v>7</v>
      </c>
      <c r="E1695" s="79">
        <v>7</v>
      </c>
      <c r="F1695" s="80">
        <v>747.25</v>
      </c>
      <c r="G1695" s="80">
        <v>106.75</v>
      </c>
      <c r="H1695" s="80">
        <v>747.25</v>
      </c>
      <c r="I1695" s="80" t="s">
        <v>28</v>
      </c>
      <c r="J1695" s="80" t="s">
        <v>28</v>
      </c>
      <c r="K1695" s="80">
        <v>106.75</v>
      </c>
      <c r="L1695" s="73">
        <f t="shared" si="444"/>
        <v>106.75</v>
      </c>
      <c r="M1695" s="73">
        <f t="shared" si="445"/>
        <v>117.06</v>
      </c>
      <c r="N1695" s="72" t="str">
        <f t="shared" si="446"/>
        <v>0512</v>
      </c>
      <c r="O1695" s="74">
        <f t="shared" si="447"/>
        <v>0</v>
      </c>
      <c r="P1695" s="72">
        <f t="shared" si="448"/>
        <v>0</v>
      </c>
      <c r="Q1695" s="74">
        <f t="shared" si="449"/>
        <v>7</v>
      </c>
      <c r="R1695" s="72" t="str">
        <f t="shared" si="450"/>
        <v/>
      </c>
      <c r="S1695" s="72" t="str">
        <f t="shared" si="451"/>
        <v/>
      </c>
      <c r="AT1695" s="20">
        <f t="shared" si="452"/>
        <v>-9607.5</v>
      </c>
    </row>
    <row r="1696" spans="1:46" ht="33.75">
      <c r="A1696" s="54">
        <v>7073</v>
      </c>
      <c r="B1696" s="54" t="s">
        <v>827</v>
      </c>
      <c r="C1696" s="58" t="s">
        <v>2943</v>
      </c>
      <c r="D1696" s="79">
        <v>7</v>
      </c>
      <c r="E1696" s="79">
        <v>7</v>
      </c>
      <c r="F1696" s="80">
        <v>747.25</v>
      </c>
      <c r="G1696" s="80">
        <v>106.75</v>
      </c>
      <c r="H1696" s="80">
        <v>747.25</v>
      </c>
      <c r="I1696" s="80" t="s">
        <v>28</v>
      </c>
      <c r="J1696" s="80" t="s">
        <v>28</v>
      </c>
      <c r="K1696" s="80">
        <v>106.75</v>
      </c>
      <c r="L1696" s="73">
        <f t="shared" si="444"/>
        <v>106.75</v>
      </c>
      <c r="M1696" s="73">
        <f t="shared" si="445"/>
        <v>117.06</v>
      </c>
      <c r="N1696" s="72" t="str">
        <f t="shared" si="446"/>
        <v>0512</v>
      </c>
      <c r="O1696" s="74">
        <f t="shared" si="447"/>
        <v>0</v>
      </c>
      <c r="P1696" s="72">
        <f t="shared" si="448"/>
        <v>0</v>
      </c>
      <c r="Q1696" s="74">
        <f t="shared" si="449"/>
        <v>7</v>
      </c>
      <c r="R1696" s="72" t="str">
        <f t="shared" si="450"/>
        <v/>
      </c>
      <c r="S1696" s="72" t="str">
        <f t="shared" si="451"/>
        <v/>
      </c>
      <c r="AT1696" s="20">
        <f t="shared" si="452"/>
        <v>-9607.5</v>
      </c>
    </row>
    <row r="1697" spans="1:46" ht="33.75">
      <c r="A1697" s="54">
        <v>7073</v>
      </c>
      <c r="B1697" s="54" t="s">
        <v>829</v>
      </c>
      <c r="C1697" s="58" t="s">
        <v>2943</v>
      </c>
      <c r="D1697" s="79">
        <v>7</v>
      </c>
      <c r="E1697" s="79">
        <v>7</v>
      </c>
      <c r="F1697" s="80">
        <v>747.25</v>
      </c>
      <c r="G1697" s="80">
        <v>106.75</v>
      </c>
      <c r="H1697" s="80">
        <v>747.25</v>
      </c>
      <c r="I1697" s="80" t="s">
        <v>28</v>
      </c>
      <c r="J1697" s="80" t="s">
        <v>28</v>
      </c>
      <c r="K1697" s="80">
        <v>106.75</v>
      </c>
      <c r="L1697" s="73">
        <f t="shared" si="444"/>
        <v>106.75</v>
      </c>
      <c r="M1697" s="73">
        <f t="shared" si="445"/>
        <v>117.06</v>
      </c>
      <c r="N1697" s="72" t="str">
        <f t="shared" si="446"/>
        <v>0512</v>
      </c>
      <c r="O1697" s="74">
        <f t="shared" si="447"/>
        <v>0</v>
      </c>
      <c r="P1697" s="72">
        <f t="shared" si="448"/>
        <v>0</v>
      </c>
      <c r="Q1697" s="74">
        <f t="shared" si="449"/>
        <v>7</v>
      </c>
      <c r="R1697" s="72" t="str">
        <f t="shared" si="450"/>
        <v/>
      </c>
      <c r="S1697" s="72" t="str">
        <f t="shared" si="451"/>
        <v/>
      </c>
      <c r="AT1697" s="20">
        <f t="shared" si="452"/>
        <v>-9607.5</v>
      </c>
    </row>
    <row r="1698" spans="1:46" ht="22.5">
      <c r="A1698" s="54">
        <v>7074</v>
      </c>
      <c r="B1698" s="54" t="s">
        <v>843</v>
      </c>
      <c r="C1698" s="58" t="s">
        <v>2944</v>
      </c>
      <c r="D1698" s="79">
        <v>7</v>
      </c>
      <c r="E1698" s="79">
        <v>7</v>
      </c>
      <c r="F1698" s="80">
        <v>667.28</v>
      </c>
      <c r="G1698" s="80">
        <v>95.33</v>
      </c>
      <c r="H1698" s="80">
        <v>667.28</v>
      </c>
      <c r="I1698" s="80" t="s">
        <v>28</v>
      </c>
      <c r="J1698" s="80" t="s">
        <v>28</v>
      </c>
      <c r="K1698" s="80">
        <v>95.33</v>
      </c>
      <c r="L1698" s="73">
        <f t="shared" si="444"/>
        <v>95.33</v>
      </c>
      <c r="M1698" s="73">
        <f t="shared" si="445"/>
        <v>117.06</v>
      </c>
      <c r="N1698" s="72" t="str">
        <f t="shared" si="446"/>
        <v>0512</v>
      </c>
      <c r="O1698" s="74">
        <f t="shared" si="447"/>
        <v>0</v>
      </c>
      <c r="P1698" s="72">
        <f t="shared" si="448"/>
        <v>0</v>
      </c>
      <c r="Q1698" s="74">
        <f t="shared" si="449"/>
        <v>7</v>
      </c>
      <c r="R1698" s="72" t="str">
        <f t="shared" si="450"/>
        <v/>
      </c>
      <c r="S1698" s="72" t="str">
        <f t="shared" si="451"/>
        <v/>
      </c>
      <c r="AT1698" s="20">
        <f t="shared" si="452"/>
        <v>-8579.7000000000007</v>
      </c>
    </row>
    <row r="1699" spans="1:46" ht="22.5">
      <c r="A1699" s="54">
        <v>7074</v>
      </c>
      <c r="B1699" s="54" t="s">
        <v>835</v>
      </c>
      <c r="C1699" s="58" t="s">
        <v>2944</v>
      </c>
      <c r="D1699" s="79">
        <v>7</v>
      </c>
      <c r="E1699" s="79">
        <v>7</v>
      </c>
      <c r="F1699" s="80">
        <v>667.28</v>
      </c>
      <c r="G1699" s="80">
        <v>95.33</v>
      </c>
      <c r="H1699" s="80">
        <v>667.28</v>
      </c>
      <c r="I1699" s="80" t="s">
        <v>28</v>
      </c>
      <c r="J1699" s="80" t="s">
        <v>28</v>
      </c>
      <c r="K1699" s="80">
        <v>95.33</v>
      </c>
      <c r="L1699" s="73">
        <f t="shared" si="444"/>
        <v>95.33</v>
      </c>
      <c r="M1699" s="73">
        <f t="shared" si="445"/>
        <v>117.06</v>
      </c>
      <c r="N1699" s="72" t="str">
        <f t="shared" si="446"/>
        <v>0512</v>
      </c>
      <c r="O1699" s="74">
        <f t="shared" si="447"/>
        <v>0</v>
      </c>
      <c r="P1699" s="72">
        <f t="shared" si="448"/>
        <v>0</v>
      </c>
      <c r="Q1699" s="74">
        <f t="shared" si="449"/>
        <v>7</v>
      </c>
      <c r="R1699" s="72" t="str">
        <f t="shared" si="450"/>
        <v/>
      </c>
      <c r="S1699" s="72" t="str">
        <f t="shared" si="451"/>
        <v/>
      </c>
      <c r="AT1699" s="20">
        <f t="shared" si="452"/>
        <v>-8579.7000000000007</v>
      </c>
    </row>
    <row r="1700" spans="1:46" ht="22.5">
      <c r="A1700" s="54">
        <v>7074</v>
      </c>
      <c r="B1700" s="54" t="s">
        <v>845</v>
      </c>
      <c r="C1700" s="58" t="s">
        <v>2944</v>
      </c>
      <c r="D1700" s="79">
        <v>7</v>
      </c>
      <c r="E1700" s="79">
        <v>7</v>
      </c>
      <c r="F1700" s="80">
        <v>667.28</v>
      </c>
      <c r="G1700" s="80">
        <v>95.33</v>
      </c>
      <c r="H1700" s="80">
        <v>667.28</v>
      </c>
      <c r="I1700" s="80" t="s">
        <v>28</v>
      </c>
      <c r="J1700" s="80" t="s">
        <v>28</v>
      </c>
      <c r="K1700" s="80">
        <v>95.33</v>
      </c>
      <c r="L1700" s="73">
        <f t="shared" si="444"/>
        <v>95.33</v>
      </c>
      <c r="M1700" s="73">
        <f t="shared" si="445"/>
        <v>117.06</v>
      </c>
      <c r="N1700" s="72" t="str">
        <f t="shared" si="446"/>
        <v>0512</v>
      </c>
      <c r="O1700" s="74">
        <f t="shared" si="447"/>
        <v>0</v>
      </c>
      <c r="P1700" s="72">
        <f t="shared" si="448"/>
        <v>0</v>
      </c>
      <c r="Q1700" s="74">
        <f t="shared" si="449"/>
        <v>7</v>
      </c>
      <c r="R1700" s="72" t="str">
        <f t="shared" si="450"/>
        <v/>
      </c>
      <c r="S1700" s="72" t="str">
        <f t="shared" si="451"/>
        <v/>
      </c>
      <c r="AT1700" s="20">
        <f t="shared" si="452"/>
        <v>-8579.7000000000007</v>
      </c>
    </row>
    <row r="1701" spans="1:46" ht="22.5">
      <c r="A1701" s="54">
        <v>7074</v>
      </c>
      <c r="B1701" s="54" t="s">
        <v>837</v>
      </c>
      <c r="C1701" s="58" t="s">
        <v>2944</v>
      </c>
      <c r="D1701" s="79">
        <v>7</v>
      </c>
      <c r="E1701" s="79">
        <v>7</v>
      </c>
      <c r="F1701" s="80">
        <v>667.28</v>
      </c>
      <c r="G1701" s="80">
        <v>95.33</v>
      </c>
      <c r="H1701" s="80">
        <v>667.28</v>
      </c>
      <c r="I1701" s="80" t="s">
        <v>28</v>
      </c>
      <c r="J1701" s="80" t="s">
        <v>28</v>
      </c>
      <c r="K1701" s="80">
        <v>95.33</v>
      </c>
      <c r="L1701" s="73">
        <f t="shared" si="444"/>
        <v>95.33</v>
      </c>
      <c r="M1701" s="73">
        <f t="shared" si="445"/>
        <v>117.06</v>
      </c>
      <c r="N1701" s="72" t="str">
        <f t="shared" si="446"/>
        <v>0512</v>
      </c>
      <c r="O1701" s="74">
        <f t="shared" si="447"/>
        <v>0</v>
      </c>
      <c r="P1701" s="72">
        <f t="shared" si="448"/>
        <v>0</v>
      </c>
      <c r="Q1701" s="74">
        <f t="shared" si="449"/>
        <v>7</v>
      </c>
      <c r="R1701" s="72" t="str">
        <f t="shared" si="450"/>
        <v/>
      </c>
      <c r="S1701" s="72" t="str">
        <f t="shared" si="451"/>
        <v/>
      </c>
      <c r="AT1701" s="20">
        <f t="shared" si="452"/>
        <v>-8579.7000000000007</v>
      </c>
    </row>
    <row r="1702" spans="1:46" ht="22.5">
      <c r="A1702" s="54">
        <v>7074</v>
      </c>
      <c r="B1702" s="54" t="s">
        <v>841</v>
      </c>
      <c r="C1702" s="58" t="s">
        <v>2944</v>
      </c>
      <c r="D1702" s="79">
        <v>7</v>
      </c>
      <c r="E1702" s="79">
        <v>7</v>
      </c>
      <c r="F1702" s="80">
        <v>667.28</v>
      </c>
      <c r="G1702" s="80">
        <v>95.33</v>
      </c>
      <c r="H1702" s="80">
        <v>667.28</v>
      </c>
      <c r="I1702" s="80" t="s">
        <v>28</v>
      </c>
      <c r="J1702" s="80" t="s">
        <v>28</v>
      </c>
      <c r="K1702" s="80">
        <v>95.33</v>
      </c>
      <c r="L1702" s="73">
        <f t="shared" si="444"/>
        <v>95.33</v>
      </c>
      <c r="M1702" s="73">
        <f t="shared" si="445"/>
        <v>117.06</v>
      </c>
      <c r="N1702" s="72" t="str">
        <f t="shared" si="446"/>
        <v>0512</v>
      </c>
      <c r="O1702" s="74">
        <f t="shared" si="447"/>
        <v>0</v>
      </c>
      <c r="P1702" s="72">
        <f t="shared" si="448"/>
        <v>0</v>
      </c>
      <c r="Q1702" s="74">
        <f t="shared" si="449"/>
        <v>7</v>
      </c>
      <c r="R1702" s="72" t="str">
        <f t="shared" si="450"/>
        <v/>
      </c>
      <c r="S1702" s="72" t="str">
        <f t="shared" si="451"/>
        <v/>
      </c>
      <c r="AT1702" s="20">
        <f t="shared" si="452"/>
        <v>-8579.7000000000007</v>
      </c>
    </row>
    <row r="1703" spans="1:46" ht="22.5">
      <c r="A1703" s="54">
        <v>7074</v>
      </c>
      <c r="B1703" s="54" t="s">
        <v>839</v>
      </c>
      <c r="C1703" s="58" t="s">
        <v>2944</v>
      </c>
      <c r="D1703" s="79">
        <v>7</v>
      </c>
      <c r="E1703" s="79">
        <v>7</v>
      </c>
      <c r="F1703" s="80">
        <v>667.28</v>
      </c>
      <c r="G1703" s="80">
        <v>95.33</v>
      </c>
      <c r="H1703" s="80">
        <v>667.28</v>
      </c>
      <c r="I1703" s="80" t="s">
        <v>28</v>
      </c>
      <c r="J1703" s="80" t="s">
        <v>28</v>
      </c>
      <c r="K1703" s="80">
        <v>95.33</v>
      </c>
      <c r="L1703" s="73">
        <f t="shared" si="444"/>
        <v>95.33</v>
      </c>
      <c r="M1703" s="73">
        <f t="shared" si="445"/>
        <v>117.06</v>
      </c>
      <c r="N1703" s="72" t="str">
        <f t="shared" si="446"/>
        <v>0512</v>
      </c>
      <c r="O1703" s="74">
        <f t="shared" si="447"/>
        <v>0</v>
      </c>
      <c r="P1703" s="72">
        <f t="shared" si="448"/>
        <v>0</v>
      </c>
      <c r="Q1703" s="74">
        <f t="shared" si="449"/>
        <v>7</v>
      </c>
      <c r="R1703" s="72" t="str">
        <f t="shared" si="450"/>
        <v/>
      </c>
      <c r="S1703" s="72" t="str">
        <f t="shared" si="451"/>
        <v/>
      </c>
      <c r="AT1703" s="20">
        <f t="shared" si="452"/>
        <v>-8579.7000000000007</v>
      </c>
    </row>
    <row r="1704" spans="1:46" ht="22.5">
      <c r="A1704" s="54">
        <v>7075</v>
      </c>
      <c r="B1704" s="54" t="s">
        <v>851</v>
      </c>
      <c r="C1704" s="58" t="s">
        <v>2945</v>
      </c>
      <c r="D1704" s="79">
        <v>7</v>
      </c>
      <c r="E1704" s="79">
        <v>7</v>
      </c>
      <c r="F1704" s="80">
        <v>636.79</v>
      </c>
      <c r="G1704" s="80">
        <v>90.97</v>
      </c>
      <c r="H1704" s="80">
        <v>636.79</v>
      </c>
      <c r="I1704" s="80" t="s">
        <v>28</v>
      </c>
      <c r="J1704" s="80" t="s">
        <v>28</v>
      </c>
      <c r="K1704" s="80">
        <v>90.97</v>
      </c>
      <c r="L1704" s="73">
        <f t="shared" si="444"/>
        <v>90.97</v>
      </c>
      <c r="M1704" s="73">
        <f t="shared" si="445"/>
        <v>117.06</v>
      </c>
      <c r="N1704" s="72" t="str">
        <f t="shared" si="446"/>
        <v>0512</v>
      </c>
      <c r="O1704" s="74">
        <f t="shared" si="447"/>
        <v>0</v>
      </c>
      <c r="P1704" s="72">
        <f t="shared" si="448"/>
        <v>0</v>
      </c>
      <c r="Q1704" s="74">
        <f t="shared" si="449"/>
        <v>7</v>
      </c>
      <c r="R1704" s="72" t="str">
        <f t="shared" si="450"/>
        <v/>
      </c>
      <c r="S1704" s="72" t="str">
        <f t="shared" si="451"/>
        <v/>
      </c>
      <c r="AT1704" s="20">
        <f t="shared" si="452"/>
        <v>-8187.3</v>
      </c>
    </row>
    <row r="1705" spans="1:46" ht="22.5">
      <c r="A1705" s="54">
        <v>7075</v>
      </c>
      <c r="B1705" s="54" t="s">
        <v>853</v>
      </c>
      <c r="C1705" s="58" t="s">
        <v>2945</v>
      </c>
      <c r="D1705" s="79">
        <v>7</v>
      </c>
      <c r="E1705" s="79">
        <v>7</v>
      </c>
      <c r="F1705" s="80">
        <v>636.79</v>
      </c>
      <c r="G1705" s="80">
        <v>90.97</v>
      </c>
      <c r="H1705" s="80">
        <v>636.79</v>
      </c>
      <c r="I1705" s="80" t="s">
        <v>28</v>
      </c>
      <c r="J1705" s="80" t="s">
        <v>28</v>
      </c>
      <c r="K1705" s="80">
        <v>90.97</v>
      </c>
      <c r="L1705" s="73">
        <f t="shared" si="444"/>
        <v>90.97</v>
      </c>
      <c r="M1705" s="73">
        <f t="shared" si="445"/>
        <v>117.06</v>
      </c>
      <c r="N1705" s="72" t="str">
        <f t="shared" si="446"/>
        <v>0512</v>
      </c>
      <c r="O1705" s="74">
        <f t="shared" si="447"/>
        <v>0</v>
      </c>
      <c r="P1705" s="72">
        <f t="shared" si="448"/>
        <v>0</v>
      </c>
      <c r="Q1705" s="74">
        <f t="shared" si="449"/>
        <v>7</v>
      </c>
      <c r="R1705" s="72" t="str">
        <f t="shared" si="450"/>
        <v/>
      </c>
      <c r="S1705" s="72" t="str">
        <f t="shared" si="451"/>
        <v/>
      </c>
      <c r="AT1705" s="20">
        <f t="shared" si="452"/>
        <v>-8187.3</v>
      </c>
    </row>
    <row r="1706" spans="1:46" ht="22.5">
      <c r="A1706" s="54">
        <v>7075</v>
      </c>
      <c r="B1706" s="54" t="s">
        <v>855</v>
      </c>
      <c r="C1706" s="58" t="s">
        <v>2945</v>
      </c>
      <c r="D1706" s="79">
        <v>7</v>
      </c>
      <c r="E1706" s="79">
        <v>7</v>
      </c>
      <c r="F1706" s="80">
        <v>636.79</v>
      </c>
      <c r="G1706" s="80">
        <v>90.97</v>
      </c>
      <c r="H1706" s="80">
        <v>636.79</v>
      </c>
      <c r="I1706" s="80" t="s">
        <v>28</v>
      </c>
      <c r="J1706" s="80" t="s">
        <v>28</v>
      </c>
      <c r="K1706" s="80">
        <v>90.97</v>
      </c>
      <c r="L1706" s="73">
        <f t="shared" si="444"/>
        <v>90.97</v>
      </c>
      <c r="M1706" s="73">
        <f t="shared" si="445"/>
        <v>117.06</v>
      </c>
      <c r="N1706" s="72" t="str">
        <f t="shared" si="446"/>
        <v>0512</v>
      </c>
      <c r="O1706" s="74">
        <f t="shared" si="447"/>
        <v>0</v>
      </c>
      <c r="P1706" s="72">
        <f t="shared" si="448"/>
        <v>0</v>
      </c>
      <c r="Q1706" s="74">
        <f t="shared" si="449"/>
        <v>7</v>
      </c>
      <c r="R1706" s="72" t="str">
        <f t="shared" si="450"/>
        <v/>
      </c>
      <c r="S1706" s="72" t="str">
        <f t="shared" si="451"/>
        <v/>
      </c>
      <c r="AT1706" s="20">
        <f t="shared" si="452"/>
        <v>-8187.3</v>
      </c>
    </row>
    <row r="1707" spans="1:46" ht="22.5">
      <c r="A1707" s="54">
        <v>7075</v>
      </c>
      <c r="B1707" s="54" t="s">
        <v>849</v>
      </c>
      <c r="C1707" s="58" t="s">
        <v>2945</v>
      </c>
      <c r="D1707" s="79">
        <v>7</v>
      </c>
      <c r="E1707" s="79">
        <v>7</v>
      </c>
      <c r="F1707" s="80">
        <v>636.79</v>
      </c>
      <c r="G1707" s="80">
        <v>90.97</v>
      </c>
      <c r="H1707" s="80">
        <v>636.79</v>
      </c>
      <c r="I1707" s="80" t="s">
        <v>28</v>
      </c>
      <c r="J1707" s="80" t="s">
        <v>28</v>
      </c>
      <c r="K1707" s="80">
        <v>90.97</v>
      </c>
      <c r="L1707" s="73">
        <f t="shared" si="444"/>
        <v>90.97</v>
      </c>
      <c r="M1707" s="73">
        <f t="shared" si="445"/>
        <v>117.06</v>
      </c>
      <c r="N1707" s="72" t="str">
        <f t="shared" si="446"/>
        <v>0512</v>
      </c>
      <c r="O1707" s="74">
        <f t="shared" si="447"/>
        <v>0</v>
      </c>
      <c r="P1707" s="72">
        <f t="shared" si="448"/>
        <v>0</v>
      </c>
      <c r="Q1707" s="74">
        <f t="shared" si="449"/>
        <v>7</v>
      </c>
      <c r="R1707" s="72" t="str">
        <f t="shared" si="450"/>
        <v/>
      </c>
      <c r="S1707" s="72" t="str">
        <f t="shared" si="451"/>
        <v/>
      </c>
      <c r="AT1707" s="20">
        <f t="shared" si="452"/>
        <v>-8187.3</v>
      </c>
    </row>
    <row r="1708" spans="1:46" ht="22.5">
      <c r="A1708" s="54">
        <v>7075</v>
      </c>
      <c r="B1708" s="54" t="s">
        <v>857</v>
      </c>
      <c r="C1708" s="58" t="s">
        <v>2945</v>
      </c>
      <c r="D1708" s="79">
        <v>7</v>
      </c>
      <c r="E1708" s="79">
        <v>7</v>
      </c>
      <c r="F1708" s="80">
        <v>636.79</v>
      </c>
      <c r="G1708" s="80">
        <v>90.97</v>
      </c>
      <c r="H1708" s="80">
        <v>636.79</v>
      </c>
      <c r="I1708" s="80" t="s">
        <v>28</v>
      </c>
      <c r="J1708" s="80" t="s">
        <v>28</v>
      </c>
      <c r="K1708" s="80">
        <v>90.97</v>
      </c>
      <c r="L1708" s="73">
        <f t="shared" si="444"/>
        <v>90.97</v>
      </c>
      <c r="M1708" s="73">
        <f t="shared" si="445"/>
        <v>117.06</v>
      </c>
      <c r="N1708" s="72" t="str">
        <f t="shared" si="446"/>
        <v>0512</v>
      </c>
      <c r="O1708" s="74">
        <f t="shared" si="447"/>
        <v>0</v>
      </c>
      <c r="P1708" s="72">
        <f t="shared" si="448"/>
        <v>0</v>
      </c>
      <c r="Q1708" s="74">
        <f t="shared" si="449"/>
        <v>7</v>
      </c>
      <c r="R1708" s="72" t="str">
        <f t="shared" si="450"/>
        <v/>
      </c>
      <c r="S1708" s="72" t="str">
        <f t="shared" si="451"/>
        <v/>
      </c>
      <c r="AT1708" s="20">
        <f t="shared" si="452"/>
        <v>-8187.3</v>
      </c>
    </row>
    <row r="1709" spans="1:46" ht="22.5">
      <c r="A1709" s="54">
        <v>7075</v>
      </c>
      <c r="B1709" s="54" t="s">
        <v>847</v>
      </c>
      <c r="C1709" s="58" t="s">
        <v>2945</v>
      </c>
      <c r="D1709" s="79">
        <v>7</v>
      </c>
      <c r="E1709" s="79">
        <v>7</v>
      </c>
      <c r="F1709" s="80">
        <v>636.79</v>
      </c>
      <c r="G1709" s="80">
        <v>90.97</v>
      </c>
      <c r="H1709" s="80">
        <v>636.79</v>
      </c>
      <c r="I1709" s="80" t="s">
        <v>28</v>
      </c>
      <c r="J1709" s="80" t="s">
        <v>28</v>
      </c>
      <c r="K1709" s="80">
        <v>90.97</v>
      </c>
      <c r="L1709" s="73">
        <f t="shared" si="444"/>
        <v>90.97</v>
      </c>
      <c r="M1709" s="73">
        <f t="shared" si="445"/>
        <v>117.06</v>
      </c>
      <c r="N1709" s="72" t="str">
        <f t="shared" si="446"/>
        <v>0512</v>
      </c>
      <c r="O1709" s="74">
        <f t="shared" si="447"/>
        <v>0</v>
      </c>
      <c r="P1709" s="72">
        <f t="shared" si="448"/>
        <v>0</v>
      </c>
      <c r="Q1709" s="74">
        <f t="shared" si="449"/>
        <v>7</v>
      </c>
      <c r="R1709" s="72" t="str">
        <f t="shared" si="450"/>
        <v/>
      </c>
      <c r="S1709" s="72" t="str">
        <f t="shared" si="451"/>
        <v/>
      </c>
      <c r="AT1709" s="20">
        <f t="shared" si="452"/>
        <v>-8187.3</v>
      </c>
    </row>
    <row r="1710" spans="1:46" ht="33.75">
      <c r="A1710" s="54">
        <v>7076</v>
      </c>
      <c r="B1710" s="54" t="s">
        <v>863</v>
      </c>
      <c r="C1710" s="58" t="s">
        <v>2946</v>
      </c>
      <c r="D1710" s="79">
        <v>7</v>
      </c>
      <c r="E1710" s="79">
        <v>7</v>
      </c>
      <c r="F1710" s="80">
        <v>764.17</v>
      </c>
      <c r="G1710" s="80">
        <v>109.17</v>
      </c>
      <c r="H1710" s="80">
        <v>764.17</v>
      </c>
      <c r="I1710" s="80" t="s">
        <v>28</v>
      </c>
      <c r="J1710" s="80" t="s">
        <v>28</v>
      </c>
      <c r="K1710" s="80">
        <v>109.17</v>
      </c>
      <c r="L1710" s="73">
        <f t="shared" si="444"/>
        <v>109.17</v>
      </c>
      <c r="M1710" s="73">
        <f t="shared" si="445"/>
        <v>126.92</v>
      </c>
      <c r="N1710" s="72" t="str">
        <f t="shared" si="446"/>
        <v>0515</v>
      </c>
      <c r="O1710" s="74">
        <f t="shared" si="447"/>
        <v>0</v>
      </c>
      <c r="P1710" s="72">
        <f t="shared" si="448"/>
        <v>0</v>
      </c>
      <c r="Q1710" s="74">
        <f t="shared" si="449"/>
        <v>7</v>
      </c>
      <c r="R1710" s="72" t="str">
        <f t="shared" si="450"/>
        <v/>
      </c>
      <c r="S1710" s="72" t="str">
        <f t="shared" si="451"/>
        <v/>
      </c>
      <c r="AT1710" s="20">
        <f t="shared" si="452"/>
        <v>-9825.2999999999993</v>
      </c>
    </row>
    <row r="1711" spans="1:46" ht="33.75">
      <c r="A1711" s="54">
        <v>7076</v>
      </c>
      <c r="B1711" s="54" t="s">
        <v>862</v>
      </c>
      <c r="C1711" s="58" t="s">
        <v>2946</v>
      </c>
      <c r="D1711" s="79">
        <v>7</v>
      </c>
      <c r="E1711" s="79">
        <v>7</v>
      </c>
      <c r="F1711" s="80">
        <v>764.17</v>
      </c>
      <c r="G1711" s="80">
        <v>109.17</v>
      </c>
      <c r="H1711" s="80">
        <v>764.17</v>
      </c>
      <c r="I1711" s="80" t="s">
        <v>28</v>
      </c>
      <c r="J1711" s="80" t="s">
        <v>28</v>
      </c>
      <c r="K1711" s="80">
        <v>109.17</v>
      </c>
      <c r="L1711" s="73">
        <f t="shared" si="444"/>
        <v>109.17</v>
      </c>
      <c r="M1711" s="73">
        <f t="shared" si="445"/>
        <v>126.92</v>
      </c>
      <c r="N1711" s="72" t="str">
        <f t="shared" si="446"/>
        <v>0515</v>
      </c>
      <c r="O1711" s="74">
        <f t="shared" si="447"/>
        <v>0</v>
      </c>
      <c r="P1711" s="72">
        <f t="shared" si="448"/>
        <v>0</v>
      </c>
      <c r="Q1711" s="74">
        <f t="shared" si="449"/>
        <v>7</v>
      </c>
      <c r="R1711" s="72" t="str">
        <f t="shared" si="450"/>
        <v/>
      </c>
      <c r="S1711" s="72" t="str">
        <f t="shared" si="451"/>
        <v/>
      </c>
      <c r="AT1711" s="20">
        <f t="shared" si="452"/>
        <v>-9825.2999999999993</v>
      </c>
    </row>
    <row r="1712" spans="1:46" ht="33.75">
      <c r="A1712" s="54">
        <v>7076</v>
      </c>
      <c r="B1712" s="54" t="s">
        <v>860</v>
      </c>
      <c r="C1712" s="58" t="s">
        <v>2946</v>
      </c>
      <c r="D1712" s="79">
        <v>7</v>
      </c>
      <c r="E1712" s="79">
        <v>7</v>
      </c>
      <c r="F1712" s="80">
        <v>764.17</v>
      </c>
      <c r="G1712" s="80">
        <v>109.17</v>
      </c>
      <c r="H1712" s="80">
        <v>764.17</v>
      </c>
      <c r="I1712" s="80" t="s">
        <v>28</v>
      </c>
      <c r="J1712" s="80" t="s">
        <v>28</v>
      </c>
      <c r="K1712" s="80">
        <v>109.17</v>
      </c>
      <c r="L1712" s="73">
        <f t="shared" si="444"/>
        <v>109.17</v>
      </c>
      <c r="M1712" s="73">
        <f t="shared" si="445"/>
        <v>126.92</v>
      </c>
      <c r="N1712" s="72" t="str">
        <f t="shared" si="446"/>
        <v>0515</v>
      </c>
      <c r="O1712" s="74">
        <f t="shared" si="447"/>
        <v>0</v>
      </c>
      <c r="P1712" s="72">
        <f t="shared" si="448"/>
        <v>0</v>
      </c>
      <c r="Q1712" s="74">
        <f t="shared" si="449"/>
        <v>7</v>
      </c>
      <c r="R1712" s="72" t="str">
        <f t="shared" si="450"/>
        <v/>
      </c>
      <c r="S1712" s="72" t="str">
        <f t="shared" si="451"/>
        <v/>
      </c>
      <c r="AT1712" s="20">
        <f t="shared" si="452"/>
        <v>-9825.2999999999993</v>
      </c>
    </row>
    <row r="1713" spans="1:46" ht="33.75">
      <c r="A1713" s="54">
        <v>7076</v>
      </c>
      <c r="B1713" s="54" t="s">
        <v>861</v>
      </c>
      <c r="C1713" s="58" t="s">
        <v>2946</v>
      </c>
      <c r="D1713" s="79">
        <v>7</v>
      </c>
      <c r="E1713" s="79">
        <v>7</v>
      </c>
      <c r="F1713" s="80">
        <v>764.17</v>
      </c>
      <c r="G1713" s="80">
        <v>109.17</v>
      </c>
      <c r="H1713" s="80">
        <v>764.17</v>
      </c>
      <c r="I1713" s="80" t="s">
        <v>28</v>
      </c>
      <c r="J1713" s="80" t="s">
        <v>28</v>
      </c>
      <c r="K1713" s="80">
        <v>109.17</v>
      </c>
      <c r="L1713" s="73">
        <f t="shared" si="444"/>
        <v>109.17</v>
      </c>
      <c r="M1713" s="73">
        <f t="shared" si="445"/>
        <v>126.92</v>
      </c>
      <c r="N1713" s="72" t="str">
        <f t="shared" si="446"/>
        <v>0515</v>
      </c>
      <c r="O1713" s="74">
        <f t="shared" si="447"/>
        <v>0</v>
      </c>
      <c r="P1713" s="72">
        <f t="shared" si="448"/>
        <v>0</v>
      </c>
      <c r="Q1713" s="74">
        <f t="shared" si="449"/>
        <v>7</v>
      </c>
      <c r="R1713" s="72" t="str">
        <f t="shared" si="450"/>
        <v/>
      </c>
      <c r="S1713" s="72" t="str">
        <f t="shared" si="451"/>
        <v/>
      </c>
      <c r="AT1713" s="20">
        <f t="shared" si="452"/>
        <v>-9825.2999999999993</v>
      </c>
    </row>
    <row r="1714" spans="1:46" ht="33.75">
      <c r="A1714" s="54">
        <v>7077</v>
      </c>
      <c r="B1714" s="54" t="s">
        <v>864</v>
      </c>
      <c r="C1714" s="58" t="s">
        <v>2947</v>
      </c>
      <c r="D1714" s="79">
        <v>7</v>
      </c>
      <c r="E1714" s="79">
        <v>7</v>
      </c>
      <c r="F1714" s="80">
        <v>663.95</v>
      </c>
      <c r="G1714" s="80">
        <v>94.85</v>
      </c>
      <c r="H1714" s="80">
        <v>663.95</v>
      </c>
      <c r="I1714" s="80" t="s">
        <v>28</v>
      </c>
      <c r="J1714" s="80" t="s">
        <v>28</v>
      </c>
      <c r="K1714" s="80">
        <v>94.85</v>
      </c>
      <c r="L1714" s="73">
        <f t="shared" si="444"/>
        <v>94.85</v>
      </c>
      <c r="M1714" s="73">
        <f t="shared" si="445"/>
        <v>126.92</v>
      </c>
      <c r="N1714" s="72" t="str">
        <f t="shared" si="446"/>
        <v>0515</v>
      </c>
      <c r="O1714" s="74">
        <f t="shared" si="447"/>
        <v>0</v>
      </c>
      <c r="P1714" s="72">
        <f t="shared" si="448"/>
        <v>0</v>
      </c>
      <c r="Q1714" s="74">
        <f t="shared" si="449"/>
        <v>7</v>
      </c>
      <c r="R1714" s="72" t="str">
        <f t="shared" si="450"/>
        <v/>
      </c>
      <c r="S1714" s="72" t="str">
        <f t="shared" si="451"/>
        <v/>
      </c>
      <c r="AT1714" s="20">
        <f t="shared" si="452"/>
        <v>-8536.5</v>
      </c>
    </row>
    <row r="1715" spans="1:46" ht="33.75">
      <c r="A1715" s="54">
        <v>7077</v>
      </c>
      <c r="B1715" s="54" t="s">
        <v>866</v>
      </c>
      <c r="C1715" s="58" t="s">
        <v>2947</v>
      </c>
      <c r="D1715" s="79">
        <v>7</v>
      </c>
      <c r="E1715" s="79">
        <v>7</v>
      </c>
      <c r="F1715" s="80">
        <v>663.95</v>
      </c>
      <c r="G1715" s="80">
        <v>94.85</v>
      </c>
      <c r="H1715" s="80">
        <v>663.95</v>
      </c>
      <c r="I1715" s="80" t="s">
        <v>28</v>
      </c>
      <c r="J1715" s="80" t="s">
        <v>28</v>
      </c>
      <c r="K1715" s="80">
        <v>94.85</v>
      </c>
      <c r="L1715" s="73">
        <f t="shared" si="444"/>
        <v>94.85</v>
      </c>
      <c r="M1715" s="73">
        <f t="shared" si="445"/>
        <v>126.92</v>
      </c>
      <c r="N1715" s="72" t="str">
        <f t="shared" si="446"/>
        <v>0515</v>
      </c>
      <c r="O1715" s="74">
        <f t="shared" si="447"/>
        <v>0</v>
      </c>
      <c r="P1715" s="72">
        <f t="shared" si="448"/>
        <v>0</v>
      </c>
      <c r="Q1715" s="74">
        <f t="shared" si="449"/>
        <v>7</v>
      </c>
      <c r="R1715" s="72" t="str">
        <f t="shared" si="450"/>
        <v/>
      </c>
      <c r="S1715" s="72" t="str">
        <f t="shared" si="451"/>
        <v/>
      </c>
      <c r="AT1715" s="20">
        <f t="shared" si="452"/>
        <v>-8536.5</v>
      </c>
    </row>
    <row r="1716" spans="1:46" ht="33.75">
      <c r="A1716" s="54">
        <v>7077</v>
      </c>
      <c r="B1716" s="54" t="s">
        <v>867</v>
      </c>
      <c r="C1716" s="58" t="s">
        <v>2947</v>
      </c>
      <c r="D1716" s="79">
        <v>7</v>
      </c>
      <c r="E1716" s="79">
        <v>7</v>
      </c>
      <c r="F1716" s="80">
        <v>663.95</v>
      </c>
      <c r="G1716" s="80">
        <v>94.85</v>
      </c>
      <c r="H1716" s="80">
        <v>663.95</v>
      </c>
      <c r="I1716" s="80" t="s">
        <v>28</v>
      </c>
      <c r="J1716" s="80" t="s">
        <v>28</v>
      </c>
      <c r="K1716" s="80">
        <v>94.85</v>
      </c>
      <c r="L1716" s="73">
        <f t="shared" si="444"/>
        <v>94.85</v>
      </c>
      <c r="M1716" s="73">
        <f t="shared" si="445"/>
        <v>126.92</v>
      </c>
      <c r="N1716" s="72" t="str">
        <f t="shared" si="446"/>
        <v>0515</v>
      </c>
      <c r="O1716" s="74">
        <f t="shared" si="447"/>
        <v>0</v>
      </c>
      <c r="P1716" s="72">
        <f t="shared" si="448"/>
        <v>0</v>
      </c>
      <c r="Q1716" s="74">
        <f t="shared" si="449"/>
        <v>7</v>
      </c>
      <c r="R1716" s="72" t="str">
        <f t="shared" si="450"/>
        <v/>
      </c>
      <c r="S1716" s="72" t="str">
        <f t="shared" si="451"/>
        <v/>
      </c>
      <c r="AT1716" s="20">
        <f t="shared" si="452"/>
        <v>-8536.5</v>
      </c>
    </row>
    <row r="1717" spans="1:46" ht="33.75">
      <c r="A1717" s="54">
        <v>7077</v>
      </c>
      <c r="B1717" s="54" t="s">
        <v>865</v>
      </c>
      <c r="C1717" s="58" t="s">
        <v>2947</v>
      </c>
      <c r="D1717" s="79">
        <v>7</v>
      </c>
      <c r="E1717" s="79">
        <v>7</v>
      </c>
      <c r="F1717" s="80">
        <v>663.95</v>
      </c>
      <c r="G1717" s="80">
        <v>94.85</v>
      </c>
      <c r="H1717" s="80">
        <v>663.95</v>
      </c>
      <c r="I1717" s="80" t="s">
        <v>28</v>
      </c>
      <c r="J1717" s="80" t="s">
        <v>28</v>
      </c>
      <c r="K1717" s="80">
        <v>94.85</v>
      </c>
      <c r="L1717" s="73">
        <f t="shared" si="444"/>
        <v>94.85</v>
      </c>
      <c r="M1717" s="73">
        <f t="shared" si="445"/>
        <v>126.92</v>
      </c>
      <c r="N1717" s="72" t="str">
        <f t="shared" si="446"/>
        <v>0515</v>
      </c>
      <c r="O1717" s="74">
        <f t="shared" si="447"/>
        <v>0</v>
      </c>
      <c r="P1717" s="72">
        <f t="shared" si="448"/>
        <v>0</v>
      </c>
      <c r="Q1717" s="74">
        <f t="shared" si="449"/>
        <v>7</v>
      </c>
      <c r="R1717" s="72" t="str">
        <f t="shared" si="450"/>
        <v/>
      </c>
      <c r="S1717" s="72" t="str">
        <f t="shared" si="451"/>
        <v/>
      </c>
      <c r="AT1717" s="20">
        <f t="shared" si="452"/>
        <v>-8536.5</v>
      </c>
    </row>
    <row r="1718" spans="1:46" ht="33.75">
      <c r="A1718" s="54">
        <v>7078</v>
      </c>
      <c r="B1718" s="54" t="s">
        <v>871</v>
      </c>
      <c r="C1718" s="58" t="s">
        <v>2948</v>
      </c>
      <c r="D1718" s="79">
        <v>7</v>
      </c>
      <c r="E1718" s="79">
        <v>7</v>
      </c>
      <c r="F1718" s="80">
        <v>613.41</v>
      </c>
      <c r="G1718" s="80">
        <v>87.63</v>
      </c>
      <c r="H1718" s="80">
        <v>613.41</v>
      </c>
      <c r="I1718" s="80" t="s">
        <v>28</v>
      </c>
      <c r="J1718" s="80" t="s">
        <v>28</v>
      </c>
      <c r="K1718" s="80">
        <v>87.63</v>
      </c>
      <c r="L1718" s="73">
        <f t="shared" si="444"/>
        <v>87.63</v>
      </c>
      <c r="M1718" s="73">
        <f t="shared" si="445"/>
        <v>126.92</v>
      </c>
      <c r="N1718" s="72" t="str">
        <f t="shared" si="446"/>
        <v>0515</v>
      </c>
      <c r="O1718" s="74">
        <f t="shared" si="447"/>
        <v>0</v>
      </c>
      <c r="P1718" s="72">
        <f t="shared" si="448"/>
        <v>0</v>
      </c>
      <c r="Q1718" s="74">
        <f t="shared" si="449"/>
        <v>7</v>
      </c>
      <c r="R1718" s="72" t="str">
        <f t="shared" si="450"/>
        <v/>
      </c>
      <c r="S1718" s="72" t="str">
        <f t="shared" si="451"/>
        <v/>
      </c>
      <c r="AT1718" s="20">
        <f t="shared" si="452"/>
        <v>-7886.7</v>
      </c>
    </row>
    <row r="1719" spans="1:46" ht="33.75">
      <c r="A1719" s="54">
        <v>7078</v>
      </c>
      <c r="B1719" s="54" t="s">
        <v>868</v>
      </c>
      <c r="C1719" s="58" t="s">
        <v>2948</v>
      </c>
      <c r="D1719" s="79">
        <v>7</v>
      </c>
      <c r="E1719" s="79">
        <v>7</v>
      </c>
      <c r="F1719" s="80">
        <v>613.41</v>
      </c>
      <c r="G1719" s="80">
        <v>87.63</v>
      </c>
      <c r="H1719" s="80">
        <v>613.41</v>
      </c>
      <c r="I1719" s="80" t="s">
        <v>28</v>
      </c>
      <c r="J1719" s="80" t="s">
        <v>28</v>
      </c>
      <c r="K1719" s="80">
        <v>87.63</v>
      </c>
      <c r="L1719" s="73">
        <f t="shared" si="444"/>
        <v>87.63</v>
      </c>
      <c r="M1719" s="73">
        <f t="shared" si="445"/>
        <v>126.92</v>
      </c>
      <c r="N1719" s="72" t="str">
        <f t="shared" si="446"/>
        <v>0515</v>
      </c>
      <c r="O1719" s="74">
        <f t="shared" si="447"/>
        <v>0</v>
      </c>
      <c r="P1719" s="72">
        <f t="shared" si="448"/>
        <v>0</v>
      </c>
      <c r="Q1719" s="74">
        <f t="shared" si="449"/>
        <v>7</v>
      </c>
      <c r="R1719" s="72" t="str">
        <f t="shared" si="450"/>
        <v/>
      </c>
      <c r="S1719" s="72" t="str">
        <f t="shared" si="451"/>
        <v/>
      </c>
      <c r="AT1719" s="20">
        <f t="shared" si="452"/>
        <v>-7886.7</v>
      </c>
    </row>
    <row r="1720" spans="1:46" ht="33.75">
      <c r="A1720" s="54">
        <v>7078</v>
      </c>
      <c r="B1720" s="54" t="s">
        <v>869</v>
      </c>
      <c r="C1720" s="58" t="s">
        <v>2948</v>
      </c>
      <c r="D1720" s="79">
        <v>7</v>
      </c>
      <c r="E1720" s="79">
        <v>7</v>
      </c>
      <c r="F1720" s="80">
        <v>613.41</v>
      </c>
      <c r="G1720" s="80">
        <v>87.63</v>
      </c>
      <c r="H1720" s="80">
        <v>613.41</v>
      </c>
      <c r="I1720" s="80" t="s">
        <v>28</v>
      </c>
      <c r="J1720" s="80" t="s">
        <v>28</v>
      </c>
      <c r="K1720" s="80">
        <v>87.63</v>
      </c>
      <c r="L1720" s="73">
        <f t="shared" si="444"/>
        <v>87.63</v>
      </c>
      <c r="M1720" s="73">
        <f t="shared" si="445"/>
        <v>126.92</v>
      </c>
      <c r="N1720" s="72" t="str">
        <f t="shared" si="446"/>
        <v>0515</v>
      </c>
      <c r="O1720" s="74">
        <f t="shared" si="447"/>
        <v>0</v>
      </c>
      <c r="P1720" s="72">
        <f t="shared" si="448"/>
        <v>0</v>
      </c>
      <c r="Q1720" s="74">
        <f t="shared" si="449"/>
        <v>7</v>
      </c>
      <c r="R1720" s="72" t="str">
        <f t="shared" si="450"/>
        <v/>
      </c>
      <c r="S1720" s="72" t="str">
        <f t="shared" si="451"/>
        <v/>
      </c>
      <c r="AT1720" s="20">
        <f t="shared" si="452"/>
        <v>-7886.7</v>
      </c>
    </row>
    <row r="1721" spans="1:46" ht="33.75">
      <c r="A1721" s="54">
        <v>7078</v>
      </c>
      <c r="B1721" s="54" t="s">
        <v>870</v>
      </c>
      <c r="C1721" s="58" t="s">
        <v>2948</v>
      </c>
      <c r="D1721" s="79">
        <v>7</v>
      </c>
      <c r="E1721" s="79">
        <v>7</v>
      </c>
      <c r="F1721" s="80">
        <v>613.41</v>
      </c>
      <c r="G1721" s="80">
        <v>87.63</v>
      </c>
      <c r="H1721" s="80">
        <v>613.41</v>
      </c>
      <c r="I1721" s="80" t="s">
        <v>28</v>
      </c>
      <c r="J1721" s="80" t="s">
        <v>28</v>
      </c>
      <c r="K1721" s="80">
        <v>87.63</v>
      </c>
      <c r="L1721" s="73">
        <f t="shared" si="444"/>
        <v>87.63</v>
      </c>
      <c r="M1721" s="73">
        <f t="shared" si="445"/>
        <v>126.92</v>
      </c>
      <c r="N1721" s="72" t="str">
        <f t="shared" si="446"/>
        <v>0515</v>
      </c>
      <c r="O1721" s="74">
        <f t="shared" si="447"/>
        <v>0</v>
      </c>
      <c r="P1721" s="72">
        <f t="shared" si="448"/>
        <v>0</v>
      </c>
      <c r="Q1721" s="74">
        <f t="shared" si="449"/>
        <v>7</v>
      </c>
      <c r="R1721" s="72" t="str">
        <f t="shared" si="450"/>
        <v/>
      </c>
      <c r="S1721" s="72" t="str">
        <f t="shared" si="451"/>
        <v/>
      </c>
      <c r="AT1721" s="20">
        <f t="shared" si="452"/>
        <v>-7886.7</v>
      </c>
    </row>
    <row r="1722" spans="1:46" ht="33.75">
      <c r="A1722" s="54">
        <v>7079</v>
      </c>
      <c r="B1722" s="54" t="s">
        <v>884</v>
      </c>
      <c r="C1722" s="58" t="s">
        <v>2949</v>
      </c>
      <c r="D1722" s="79">
        <v>7</v>
      </c>
      <c r="E1722" s="79">
        <v>7</v>
      </c>
      <c r="F1722" s="80">
        <v>772.61</v>
      </c>
      <c r="G1722" s="80">
        <v>110.37</v>
      </c>
      <c r="H1722" s="80">
        <v>772.61</v>
      </c>
      <c r="I1722" s="80" t="s">
        <v>28</v>
      </c>
      <c r="J1722" s="80" t="s">
        <v>28</v>
      </c>
      <c r="K1722" s="80">
        <v>110.37</v>
      </c>
      <c r="L1722" s="73">
        <f t="shared" si="444"/>
        <v>110.37</v>
      </c>
      <c r="M1722" s="73">
        <f t="shared" si="445"/>
        <v>121.6</v>
      </c>
      <c r="N1722" s="72" t="str">
        <f t="shared" si="446"/>
        <v>0518</v>
      </c>
      <c r="O1722" s="74">
        <f t="shared" si="447"/>
        <v>0</v>
      </c>
      <c r="P1722" s="72">
        <f t="shared" si="448"/>
        <v>0</v>
      </c>
      <c r="Q1722" s="74">
        <f t="shared" si="449"/>
        <v>7</v>
      </c>
      <c r="R1722" s="72" t="str">
        <f t="shared" si="450"/>
        <v/>
      </c>
      <c r="S1722" s="72" t="str">
        <f t="shared" si="451"/>
        <v/>
      </c>
      <c r="AT1722" s="20">
        <f t="shared" si="452"/>
        <v>-9933.3000000000011</v>
      </c>
    </row>
    <row r="1723" spans="1:46" ht="33.75">
      <c r="A1723" s="54">
        <v>7079</v>
      </c>
      <c r="B1723" s="54" t="s">
        <v>878</v>
      </c>
      <c r="C1723" s="58" t="s">
        <v>2949</v>
      </c>
      <c r="D1723" s="79">
        <v>7</v>
      </c>
      <c r="E1723" s="79">
        <v>7</v>
      </c>
      <c r="F1723" s="80">
        <v>772.61</v>
      </c>
      <c r="G1723" s="80">
        <v>110.37</v>
      </c>
      <c r="H1723" s="80">
        <v>772.61</v>
      </c>
      <c r="I1723" s="80" t="s">
        <v>28</v>
      </c>
      <c r="J1723" s="80" t="s">
        <v>28</v>
      </c>
      <c r="K1723" s="80">
        <v>110.37</v>
      </c>
      <c r="L1723" s="73">
        <f t="shared" si="444"/>
        <v>110.37</v>
      </c>
      <c r="M1723" s="73">
        <f t="shared" si="445"/>
        <v>121.6</v>
      </c>
      <c r="N1723" s="72" t="str">
        <f t="shared" si="446"/>
        <v>0518</v>
      </c>
      <c r="O1723" s="74">
        <f t="shared" si="447"/>
        <v>0</v>
      </c>
      <c r="P1723" s="72">
        <f t="shared" si="448"/>
        <v>0</v>
      </c>
      <c r="Q1723" s="74">
        <f t="shared" si="449"/>
        <v>7</v>
      </c>
      <c r="R1723" s="72" t="str">
        <f t="shared" si="450"/>
        <v/>
      </c>
      <c r="S1723" s="72" t="str">
        <f t="shared" si="451"/>
        <v/>
      </c>
      <c r="AT1723" s="20">
        <f t="shared" si="452"/>
        <v>-9933.3000000000011</v>
      </c>
    </row>
    <row r="1724" spans="1:46" ht="33.75">
      <c r="A1724" s="54">
        <v>7079</v>
      </c>
      <c r="B1724" s="54" t="s">
        <v>880</v>
      </c>
      <c r="C1724" s="58" t="s">
        <v>2949</v>
      </c>
      <c r="D1724" s="79">
        <v>7</v>
      </c>
      <c r="E1724" s="79">
        <v>7</v>
      </c>
      <c r="F1724" s="80">
        <v>772.61</v>
      </c>
      <c r="G1724" s="80">
        <v>110.37</v>
      </c>
      <c r="H1724" s="80">
        <v>772.61</v>
      </c>
      <c r="I1724" s="80" t="s">
        <v>28</v>
      </c>
      <c r="J1724" s="80" t="s">
        <v>28</v>
      </c>
      <c r="K1724" s="80">
        <v>110.37</v>
      </c>
      <c r="L1724" s="73">
        <f t="shared" si="444"/>
        <v>110.37</v>
      </c>
      <c r="M1724" s="73">
        <f t="shared" si="445"/>
        <v>121.6</v>
      </c>
      <c r="N1724" s="72" t="str">
        <f t="shared" si="446"/>
        <v>0518</v>
      </c>
      <c r="O1724" s="74">
        <f t="shared" si="447"/>
        <v>0</v>
      </c>
      <c r="P1724" s="72">
        <f t="shared" si="448"/>
        <v>0</v>
      </c>
      <c r="Q1724" s="74">
        <f t="shared" si="449"/>
        <v>7</v>
      </c>
      <c r="R1724" s="72" t="str">
        <f t="shared" si="450"/>
        <v/>
      </c>
      <c r="S1724" s="72" t="str">
        <f t="shared" si="451"/>
        <v/>
      </c>
      <c r="AT1724" s="20">
        <f t="shared" si="452"/>
        <v>-9933.3000000000011</v>
      </c>
    </row>
    <row r="1725" spans="1:46" ht="33.75">
      <c r="A1725" s="54">
        <v>7079</v>
      </c>
      <c r="B1725" s="54" t="s">
        <v>882</v>
      </c>
      <c r="C1725" s="58" t="s">
        <v>2949</v>
      </c>
      <c r="D1725" s="79">
        <v>7</v>
      </c>
      <c r="E1725" s="79">
        <v>7</v>
      </c>
      <c r="F1725" s="80">
        <v>772.61</v>
      </c>
      <c r="G1725" s="80">
        <v>110.37</v>
      </c>
      <c r="H1725" s="80">
        <v>772.61</v>
      </c>
      <c r="I1725" s="80" t="s">
        <v>28</v>
      </c>
      <c r="J1725" s="80" t="s">
        <v>28</v>
      </c>
      <c r="K1725" s="80">
        <v>110.37</v>
      </c>
      <c r="L1725" s="73">
        <f t="shared" si="444"/>
        <v>110.37</v>
      </c>
      <c r="M1725" s="73">
        <f t="shared" si="445"/>
        <v>121.6</v>
      </c>
      <c r="N1725" s="72" t="str">
        <f t="shared" si="446"/>
        <v>0518</v>
      </c>
      <c r="O1725" s="74">
        <f t="shared" si="447"/>
        <v>0</v>
      </c>
      <c r="P1725" s="72">
        <f t="shared" si="448"/>
        <v>0</v>
      </c>
      <c r="Q1725" s="74">
        <f t="shared" si="449"/>
        <v>7</v>
      </c>
      <c r="R1725" s="72" t="str">
        <f t="shared" si="450"/>
        <v/>
      </c>
      <c r="S1725" s="72" t="str">
        <f t="shared" si="451"/>
        <v/>
      </c>
      <c r="AT1725" s="20">
        <f t="shared" si="452"/>
        <v>-9933.3000000000011</v>
      </c>
    </row>
    <row r="1726" spans="1:46" ht="33.75">
      <c r="A1726" s="54">
        <v>7080</v>
      </c>
      <c r="B1726" s="54" t="s">
        <v>890</v>
      </c>
      <c r="C1726" s="58" t="s">
        <v>2950</v>
      </c>
      <c r="D1726" s="79">
        <v>7</v>
      </c>
      <c r="E1726" s="79">
        <v>7</v>
      </c>
      <c r="F1726" s="80">
        <v>747.94</v>
      </c>
      <c r="G1726" s="80">
        <v>106.85</v>
      </c>
      <c r="H1726" s="80">
        <v>747.94</v>
      </c>
      <c r="I1726" s="80" t="s">
        <v>28</v>
      </c>
      <c r="J1726" s="80" t="s">
        <v>28</v>
      </c>
      <c r="K1726" s="80">
        <v>106.85</v>
      </c>
      <c r="L1726" s="73">
        <f t="shared" si="444"/>
        <v>106.85</v>
      </c>
      <c r="M1726" s="73">
        <f t="shared" si="445"/>
        <v>121.6</v>
      </c>
      <c r="N1726" s="72" t="str">
        <f t="shared" si="446"/>
        <v>0518</v>
      </c>
      <c r="O1726" s="74">
        <f t="shared" si="447"/>
        <v>0</v>
      </c>
      <c r="P1726" s="72">
        <f t="shared" si="448"/>
        <v>0</v>
      </c>
      <c r="Q1726" s="74">
        <f t="shared" si="449"/>
        <v>7</v>
      </c>
      <c r="R1726" s="72" t="str">
        <f t="shared" si="450"/>
        <v/>
      </c>
      <c r="S1726" s="72" t="str">
        <f t="shared" si="451"/>
        <v/>
      </c>
      <c r="AT1726" s="20">
        <f t="shared" si="452"/>
        <v>-9616.5</v>
      </c>
    </row>
    <row r="1727" spans="1:46" ht="33.75">
      <c r="A1727" s="54">
        <v>7080</v>
      </c>
      <c r="B1727" s="54" t="s">
        <v>892</v>
      </c>
      <c r="C1727" s="58" t="s">
        <v>2950</v>
      </c>
      <c r="D1727" s="79">
        <v>7</v>
      </c>
      <c r="E1727" s="79">
        <v>7</v>
      </c>
      <c r="F1727" s="80">
        <v>747.94</v>
      </c>
      <c r="G1727" s="80">
        <v>106.85</v>
      </c>
      <c r="H1727" s="80">
        <v>747.94</v>
      </c>
      <c r="I1727" s="80" t="s">
        <v>28</v>
      </c>
      <c r="J1727" s="80" t="s">
        <v>28</v>
      </c>
      <c r="K1727" s="80">
        <v>106.85</v>
      </c>
      <c r="L1727" s="73">
        <f t="shared" si="444"/>
        <v>106.85</v>
      </c>
      <c r="M1727" s="73">
        <f t="shared" si="445"/>
        <v>121.6</v>
      </c>
      <c r="N1727" s="72" t="str">
        <f t="shared" si="446"/>
        <v>0518</v>
      </c>
      <c r="O1727" s="74">
        <f t="shared" si="447"/>
        <v>0</v>
      </c>
      <c r="P1727" s="72">
        <f t="shared" si="448"/>
        <v>0</v>
      </c>
      <c r="Q1727" s="74">
        <f t="shared" si="449"/>
        <v>7</v>
      </c>
      <c r="R1727" s="72" t="str">
        <f t="shared" si="450"/>
        <v/>
      </c>
      <c r="S1727" s="72" t="str">
        <f t="shared" si="451"/>
        <v/>
      </c>
      <c r="AT1727" s="20">
        <f t="shared" si="452"/>
        <v>-9616.5</v>
      </c>
    </row>
    <row r="1728" spans="1:46" ht="33.75">
      <c r="A1728" s="54">
        <v>7080</v>
      </c>
      <c r="B1728" s="54" t="s">
        <v>894</v>
      </c>
      <c r="C1728" s="58" t="s">
        <v>2950</v>
      </c>
      <c r="D1728" s="79">
        <v>7</v>
      </c>
      <c r="E1728" s="79">
        <v>7</v>
      </c>
      <c r="F1728" s="80">
        <v>747.94</v>
      </c>
      <c r="G1728" s="80">
        <v>106.85</v>
      </c>
      <c r="H1728" s="80">
        <v>747.94</v>
      </c>
      <c r="I1728" s="80" t="s">
        <v>28</v>
      </c>
      <c r="J1728" s="80" t="s">
        <v>28</v>
      </c>
      <c r="K1728" s="80">
        <v>106.85</v>
      </c>
      <c r="L1728" s="73">
        <f t="shared" si="444"/>
        <v>106.85</v>
      </c>
      <c r="M1728" s="73">
        <f t="shared" si="445"/>
        <v>121.6</v>
      </c>
      <c r="N1728" s="72" t="str">
        <f t="shared" si="446"/>
        <v>0518</v>
      </c>
      <c r="O1728" s="74">
        <f t="shared" si="447"/>
        <v>0</v>
      </c>
      <c r="P1728" s="72">
        <f t="shared" si="448"/>
        <v>0</v>
      </c>
      <c r="Q1728" s="74">
        <f t="shared" si="449"/>
        <v>7</v>
      </c>
      <c r="R1728" s="72" t="str">
        <f t="shared" si="450"/>
        <v/>
      </c>
      <c r="S1728" s="72" t="str">
        <f t="shared" si="451"/>
        <v/>
      </c>
      <c r="AT1728" s="20">
        <f t="shared" si="452"/>
        <v>-9616.5</v>
      </c>
    </row>
    <row r="1729" spans="1:46" ht="33.75">
      <c r="A1729" s="54">
        <v>7080</v>
      </c>
      <c r="B1729" s="54" t="s">
        <v>888</v>
      </c>
      <c r="C1729" s="58" t="s">
        <v>2950</v>
      </c>
      <c r="D1729" s="79">
        <v>7</v>
      </c>
      <c r="E1729" s="79">
        <v>7</v>
      </c>
      <c r="F1729" s="80">
        <v>747.94</v>
      </c>
      <c r="G1729" s="80">
        <v>106.85</v>
      </c>
      <c r="H1729" s="80">
        <v>747.94</v>
      </c>
      <c r="I1729" s="80" t="s">
        <v>28</v>
      </c>
      <c r="J1729" s="80" t="s">
        <v>28</v>
      </c>
      <c r="K1729" s="80">
        <v>106.85</v>
      </c>
      <c r="L1729" s="73">
        <f t="shared" si="444"/>
        <v>106.85</v>
      </c>
      <c r="M1729" s="73">
        <f t="shared" si="445"/>
        <v>121.6</v>
      </c>
      <c r="N1729" s="72" t="str">
        <f t="shared" si="446"/>
        <v>0518</v>
      </c>
      <c r="O1729" s="74">
        <f t="shared" si="447"/>
        <v>0</v>
      </c>
      <c r="P1729" s="72">
        <f t="shared" si="448"/>
        <v>0</v>
      </c>
      <c r="Q1729" s="74">
        <f t="shared" si="449"/>
        <v>7</v>
      </c>
      <c r="R1729" s="72" t="str">
        <f t="shared" si="450"/>
        <v/>
      </c>
      <c r="S1729" s="72" t="str">
        <f t="shared" si="451"/>
        <v/>
      </c>
      <c r="AT1729" s="20">
        <f t="shared" si="452"/>
        <v>-9616.5</v>
      </c>
    </row>
    <row r="1730" spans="1:46" ht="33.75">
      <c r="A1730" s="54">
        <v>7080</v>
      </c>
      <c r="B1730" s="54" t="s">
        <v>896</v>
      </c>
      <c r="C1730" s="58" t="s">
        <v>2950</v>
      </c>
      <c r="D1730" s="79">
        <v>7</v>
      </c>
      <c r="E1730" s="79">
        <v>7</v>
      </c>
      <c r="F1730" s="80">
        <v>747.94</v>
      </c>
      <c r="G1730" s="80">
        <v>106.85</v>
      </c>
      <c r="H1730" s="80">
        <v>747.94</v>
      </c>
      <c r="I1730" s="80" t="s">
        <v>28</v>
      </c>
      <c r="J1730" s="80" t="s">
        <v>28</v>
      </c>
      <c r="K1730" s="80">
        <v>106.85</v>
      </c>
      <c r="L1730" s="73">
        <f t="shared" si="444"/>
        <v>106.85</v>
      </c>
      <c r="M1730" s="73">
        <f t="shared" si="445"/>
        <v>121.6</v>
      </c>
      <c r="N1730" s="72" t="str">
        <f t="shared" si="446"/>
        <v>0518</v>
      </c>
      <c r="O1730" s="74">
        <f t="shared" si="447"/>
        <v>0</v>
      </c>
      <c r="P1730" s="72">
        <f t="shared" si="448"/>
        <v>0</v>
      </c>
      <c r="Q1730" s="74">
        <f t="shared" si="449"/>
        <v>7</v>
      </c>
      <c r="R1730" s="72" t="str">
        <f t="shared" si="450"/>
        <v/>
      </c>
      <c r="S1730" s="72" t="str">
        <f t="shared" si="451"/>
        <v/>
      </c>
      <c r="AT1730" s="20">
        <f t="shared" si="452"/>
        <v>-9616.5</v>
      </c>
    </row>
    <row r="1731" spans="1:46" ht="33.75">
      <c r="A1731" s="54">
        <v>7080</v>
      </c>
      <c r="B1731" s="54" t="s">
        <v>886</v>
      </c>
      <c r="C1731" s="58" t="s">
        <v>2950</v>
      </c>
      <c r="D1731" s="79">
        <v>7</v>
      </c>
      <c r="E1731" s="79">
        <v>7</v>
      </c>
      <c r="F1731" s="80">
        <v>747.94</v>
      </c>
      <c r="G1731" s="80">
        <v>106.85</v>
      </c>
      <c r="H1731" s="80">
        <v>747.94</v>
      </c>
      <c r="I1731" s="80" t="s">
        <v>28</v>
      </c>
      <c r="J1731" s="80" t="s">
        <v>28</v>
      </c>
      <c r="K1731" s="80">
        <v>106.85</v>
      </c>
      <c r="L1731" s="73">
        <f t="shared" si="444"/>
        <v>106.85</v>
      </c>
      <c r="M1731" s="73">
        <f t="shared" si="445"/>
        <v>121.6</v>
      </c>
      <c r="N1731" s="72" t="str">
        <f t="shared" si="446"/>
        <v>0518</v>
      </c>
      <c r="O1731" s="74">
        <f t="shared" si="447"/>
        <v>0</v>
      </c>
      <c r="P1731" s="72">
        <f t="shared" si="448"/>
        <v>0</v>
      </c>
      <c r="Q1731" s="74">
        <f t="shared" si="449"/>
        <v>7</v>
      </c>
      <c r="R1731" s="72" t="str">
        <f t="shared" si="450"/>
        <v/>
      </c>
      <c r="S1731" s="72" t="str">
        <f t="shared" si="451"/>
        <v/>
      </c>
      <c r="AT1731" s="20">
        <f t="shared" si="452"/>
        <v>-9616.5</v>
      </c>
    </row>
    <row r="1732" spans="1:46" ht="33.75">
      <c r="A1732" s="54">
        <v>7081</v>
      </c>
      <c r="B1732" s="54" t="s">
        <v>904</v>
      </c>
      <c r="C1732" s="58" t="s">
        <v>2951</v>
      </c>
      <c r="D1732" s="79">
        <v>7</v>
      </c>
      <c r="E1732" s="79">
        <v>7</v>
      </c>
      <c r="F1732" s="80">
        <v>636.16</v>
      </c>
      <c r="G1732" s="80">
        <v>90.88</v>
      </c>
      <c r="H1732" s="80">
        <v>636.16</v>
      </c>
      <c r="I1732" s="80" t="s">
        <v>28</v>
      </c>
      <c r="J1732" s="80" t="s">
        <v>28</v>
      </c>
      <c r="K1732" s="80">
        <v>90.88</v>
      </c>
      <c r="L1732" s="73">
        <f t="shared" ref="L1732:L1795" si="453">IFERROR(VLOOKUP(B1732,$B$1326:$K$2467,6,0),"")</f>
        <v>90.88</v>
      </c>
      <c r="M1732" s="73">
        <f t="shared" ref="M1732:M1795" si="454">IFERROR(VLOOKUP($B1732,$B$2468:$K$3603,6,0),"")</f>
        <v>121.6</v>
      </c>
      <c r="N1732" s="72" t="str">
        <f t="shared" ref="N1732:N1795" si="455">LEFT(B1732,4)</f>
        <v>0518</v>
      </c>
      <c r="O1732" s="74">
        <f t="shared" ref="O1732:O1795" si="456">E1732-D1732</f>
        <v>0</v>
      </c>
      <c r="P1732" s="72">
        <f t="shared" ref="P1732:P1795" si="457">IF(O1732=20,1,0)</f>
        <v>0</v>
      </c>
      <c r="Q1732" s="74">
        <f t="shared" ref="Q1732:Q1795" si="458">D1732</f>
        <v>7</v>
      </c>
      <c r="R1732" s="72" t="str">
        <f t="shared" ref="R1732:R1795" si="459">IF(P1732=1,Q1732+7,"")</f>
        <v/>
      </c>
      <c r="S1732" s="72" t="str">
        <f t="shared" ref="S1732:S1795" si="460">IF(P1732=1,Q1732+14,"")</f>
        <v/>
      </c>
      <c r="AT1732" s="20">
        <f t="shared" si="452"/>
        <v>-8179.2</v>
      </c>
    </row>
    <row r="1733" spans="1:46" ht="33.75">
      <c r="A1733" s="54">
        <v>7081</v>
      </c>
      <c r="B1733" s="54" t="s">
        <v>898</v>
      </c>
      <c r="C1733" s="58" t="s">
        <v>2951</v>
      </c>
      <c r="D1733" s="79">
        <v>7</v>
      </c>
      <c r="E1733" s="79">
        <v>7</v>
      </c>
      <c r="F1733" s="80">
        <v>636.16</v>
      </c>
      <c r="G1733" s="80">
        <v>90.88</v>
      </c>
      <c r="H1733" s="80">
        <v>636.16</v>
      </c>
      <c r="I1733" s="80" t="s">
        <v>28</v>
      </c>
      <c r="J1733" s="80" t="s">
        <v>28</v>
      </c>
      <c r="K1733" s="80">
        <v>90.88</v>
      </c>
      <c r="L1733" s="73">
        <f t="shared" si="453"/>
        <v>90.88</v>
      </c>
      <c r="M1733" s="73">
        <f t="shared" si="454"/>
        <v>121.6</v>
      </c>
      <c r="N1733" s="72" t="str">
        <f t="shared" si="455"/>
        <v>0518</v>
      </c>
      <c r="O1733" s="74">
        <f t="shared" si="456"/>
        <v>0</v>
      </c>
      <c r="P1733" s="72">
        <f t="shared" si="457"/>
        <v>0</v>
      </c>
      <c r="Q1733" s="74">
        <f t="shared" si="458"/>
        <v>7</v>
      </c>
      <c r="R1733" s="72" t="str">
        <f t="shared" si="459"/>
        <v/>
      </c>
      <c r="S1733" s="72" t="str">
        <f t="shared" si="460"/>
        <v/>
      </c>
      <c r="AT1733" s="20">
        <f t="shared" si="452"/>
        <v>-8179.2</v>
      </c>
    </row>
    <row r="1734" spans="1:46" ht="33.75">
      <c r="A1734" s="54">
        <v>7081</v>
      </c>
      <c r="B1734" s="54" t="s">
        <v>906</v>
      </c>
      <c r="C1734" s="58" t="s">
        <v>2951</v>
      </c>
      <c r="D1734" s="79">
        <v>7</v>
      </c>
      <c r="E1734" s="79">
        <v>7</v>
      </c>
      <c r="F1734" s="80">
        <v>636.16</v>
      </c>
      <c r="G1734" s="80">
        <v>90.88</v>
      </c>
      <c r="H1734" s="80">
        <v>636.16</v>
      </c>
      <c r="I1734" s="80" t="s">
        <v>28</v>
      </c>
      <c r="J1734" s="80" t="s">
        <v>28</v>
      </c>
      <c r="K1734" s="80">
        <v>90.88</v>
      </c>
      <c r="L1734" s="73">
        <f t="shared" si="453"/>
        <v>90.88</v>
      </c>
      <c r="M1734" s="73">
        <f t="shared" si="454"/>
        <v>121.6</v>
      </c>
      <c r="N1734" s="72" t="str">
        <f t="shared" si="455"/>
        <v>0518</v>
      </c>
      <c r="O1734" s="74">
        <f t="shared" si="456"/>
        <v>0</v>
      </c>
      <c r="P1734" s="72">
        <f t="shared" si="457"/>
        <v>0</v>
      </c>
      <c r="Q1734" s="74">
        <f t="shared" si="458"/>
        <v>7</v>
      </c>
      <c r="R1734" s="72" t="str">
        <f t="shared" si="459"/>
        <v/>
      </c>
      <c r="S1734" s="72" t="str">
        <f t="shared" si="460"/>
        <v/>
      </c>
      <c r="AT1734" s="20">
        <f t="shared" si="452"/>
        <v>-8179.2</v>
      </c>
    </row>
    <row r="1735" spans="1:46" ht="33.75">
      <c r="A1735" s="54">
        <v>7081</v>
      </c>
      <c r="B1735" s="54" t="s">
        <v>900</v>
      </c>
      <c r="C1735" s="58" t="s">
        <v>2951</v>
      </c>
      <c r="D1735" s="79">
        <v>7</v>
      </c>
      <c r="E1735" s="79">
        <v>7</v>
      </c>
      <c r="F1735" s="80">
        <v>636.16</v>
      </c>
      <c r="G1735" s="80">
        <v>90.88</v>
      </c>
      <c r="H1735" s="80">
        <v>636.16</v>
      </c>
      <c r="I1735" s="80" t="s">
        <v>28</v>
      </c>
      <c r="J1735" s="80" t="s">
        <v>28</v>
      </c>
      <c r="K1735" s="80">
        <v>90.88</v>
      </c>
      <c r="L1735" s="73">
        <f t="shared" si="453"/>
        <v>90.88</v>
      </c>
      <c r="M1735" s="73">
        <f t="shared" si="454"/>
        <v>121.6</v>
      </c>
      <c r="N1735" s="72" t="str">
        <f t="shared" si="455"/>
        <v>0518</v>
      </c>
      <c r="O1735" s="74">
        <f t="shared" si="456"/>
        <v>0</v>
      </c>
      <c r="P1735" s="72">
        <f t="shared" si="457"/>
        <v>0</v>
      </c>
      <c r="Q1735" s="74">
        <f t="shared" si="458"/>
        <v>7</v>
      </c>
      <c r="R1735" s="72" t="str">
        <f t="shared" si="459"/>
        <v/>
      </c>
      <c r="S1735" s="72" t="str">
        <f t="shared" si="460"/>
        <v/>
      </c>
      <c r="AT1735" s="20">
        <f t="shared" si="452"/>
        <v>-8179.2</v>
      </c>
    </row>
    <row r="1736" spans="1:46" ht="33.75">
      <c r="A1736" s="54">
        <v>7081</v>
      </c>
      <c r="B1736" s="54" t="s">
        <v>902</v>
      </c>
      <c r="C1736" s="58" t="s">
        <v>2951</v>
      </c>
      <c r="D1736" s="79">
        <v>7</v>
      </c>
      <c r="E1736" s="79">
        <v>7</v>
      </c>
      <c r="F1736" s="80">
        <v>636.16</v>
      </c>
      <c r="G1736" s="80">
        <v>90.88</v>
      </c>
      <c r="H1736" s="80">
        <v>636.16</v>
      </c>
      <c r="I1736" s="80" t="s">
        <v>28</v>
      </c>
      <c r="J1736" s="80" t="s">
        <v>28</v>
      </c>
      <c r="K1736" s="80">
        <v>90.88</v>
      </c>
      <c r="L1736" s="73">
        <f t="shared" si="453"/>
        <v>90.88</v>
      </c>
      <c r="M1736" s="73">
        <f t="shared" si="454"/>
        <v>121.6</v>
      </c>
      <c r="N1736" s="72" t="str">
        <f t="shared" si="455"/>
        <v>0518</v>
      </c>
      <c r="O1736" s="74">
        <f t="shared" si="456"/>
        <v>0</v>
      </c>
      <c r="P1736" s="72">
        <f t="shared" si="457"/>
        <v>0</v>
      </c>
      <c r="Q1736" s="74">
        <f t="shared" si="458"/>
        <v>7</v>
      </c>
      <c r="R1736" s="72" t="str">
        <f t="shared" si="459"/>
        <v/>
      </c>
      <c r="S1736" s="72" t="str">
        <f t="shared" si="460"/>
        <v/>
      </c>
      <c r="AT1736" s="20">
        <f t="shared" si="452"/>
        <v>-8179.2</v>
      </c>
    </row>
    <row r="1737" spans="1:46" ht="33.75">
      <c r="A1737" s="54">
        <v>7081</v>
      </c>
      <c r="B1737" s="54" t="s">
        <v>908</v>
      </c>
      <c r="C1737" s="58" t="s">
        <v>2951</v>
      </c>
      <c r="D1737" s="79">
        <v>7</v>
      </c>
      <c r="E1737" s="79">
        <v>7</v>
      </c>
      <c r="F1737" s="80">
        <v>636.16</v>
      </c>
      <c r="G1737" s="80">
        <v>90.88</v>
      </c>
      <c r="H1737" s="80">
        <v>636.16</v>
      </c>
      <c r="I1737" s="80" t="s">
        <v>28</v>
      </c>
      <c r="J1737" s="80" t="s">
        <v>28</v>
      </c>
      <c r="K1737" s="80">
        <v>90.88</v>
      </c>
      <c r="L1737" s="73">
        <f t="shared" si="453"/>
        <v>90.88</v>
      </c>
      <c r="M1737" s="73">
        <f t="shared" si="454"/>
        <v>121.6</v>
      </c>
      <c r="N1737" s="72" t="str">
        <f t="shared" si="455"/>
        <v>0518</v>
      </c>
      <c r="O1737" s="74">
        <f t="shared" si="456"/>
        <v>0</v>
      </c>
      <c r="P1737" s="72">
        <f t="shared" si="457"/>
        <v>0</v>
      </c>
      <c r="Q1737" s="74">
        <f t="shared" si="458"/>
        <v>7</v>
      </c>
      <c r="R1737" s="72" t="str">
        <f t="shared" si="459"/>
        <v/>
      </c>
      <c r="S1737" s="72" t="str">
        <f t="shared" si="460"/>
        <v/>
      </c>
      <c r="AT1737" s="20">
        <f t="shared" si="452"/>
        <v>-8179.2</v>
      </c>
    </row>
    <row r="1738" spans="1:46" ht="33.75">
      <c r="A1738" s="54">
        <v>7082</v>
      </c>
      <c r="B1738" s="54" t="s">
        <v>916</v>
      </c>
      <c r="C1738" s="58" t="s">
        <v>2952</v>
      </c>
      <c r="D1738" s="79">
        <v>7</v>
      </c>
      <c r="E1738" s="79">
        <v>7</v>
      </c>
      <c r="F1738" s="80">
        <v>697.08</v>
      </c>
      <c r="G1738" s="80">
        <v>99.58</v>
      </c>
      <c r="H1738" s="80">
        <v>697.08</v>
      </c>
      <c r="I1738" s="80" t="s">
        <v>28</v>
      </c>
      <c r="J1738" s="80" t="s">
        <v>28</v>
      </c>
      <c r="K1738" s="80">
        <v>99.58</v>
      </c>
      <c r="L1738" s="73">
        <f t="shared" si="453"/>
        <v>99.58</v>
      </c>
      <c r="M1738" s="73">
        <f t="shared" si="454"/>
        <v>108.77</v>
      </c>
      <c r="N1738" s="72" t="str">
        <f t="shared" si="455"/>
        <v>0521</v>
      </c>
      <c r="O1738" s="74">
        <f t="shared" si="456"/>
        <v>0</v>
      </c>
      <c r="P1738" s="72">
        <f t="shared" si="457"/>
        <v>0</v>
      </c>
      <c r="Q1738" s="74">
        <f t="shared" si="458"/>
        <v>7</v>
      </c>
      <c r="R1738" s="72" t="str">
        <f t="shared" si="459"/>
        <v/>
      </c>
      <c r="S1738" s="72" t="str">
        <f t="shared" si="460"/>
        <v/>
      </c>
      <c r="AT1738" s="20">
        <f t="shared" si="452"/>
        <v>-8962.2000000000007</v>
      </c>
    </row>
    <row r="1739" spans="1:46" ht="33.75">
      <c r="A1739" s="54">
        <v>7082</v>
      </c>
      <c r="B1739" s="54" t="s">
        <v>918</v>
      </c>
      <c r="C1739" s="58" t="s">
        <v>2952</v>
      </c>
      <c r="D1739" s="79">
        <v>7</v>
      </c>
      <c r="E1739" s="79">
        <v>7</v>
      </c>
      <c r="F1739" s="80">
        <v>697.08</v>
      </c>
      <c r="G1739" s="80">
        <v>99.58</v>
      </c>
      <c r="H1739" s="80">
        <v>697.08</v>
      </c>
      <c r="I1739" s="80" t="s">
        <v>28</v>
      </c>
      <c r="J1739" s="80" t="s">
        <v>28</v>
      </c>
      <c r="K1739" s="80">
        <v>99.58</v>
      </c>
      <c r="L1739" s="73">
        <f t="shared" si="453"/>
        <v>99.58</v>
      </c>
      <c r="M1739" s="73">
        <f t="shared" si="454"/>
        <v>108.77</v>
      </c>
      <c r="N1739" s="72" t="str">
        <f t="shared" si="455"/>
        <v>0521</v>
      </c>
      <c r="O1739" s="74">
        <f t="shared" si="456"/>
        <v>0</v>
      </c>
      <c r="P1739" s="72">
        <f t="shared" si="457"/>
        <v>0</v>
      </c>
      <c r="Q1739" s="74">
        <f t="shared" si="458"/>
        <v>7</v>
      </c>
      <c r="R1739" s="72" t="str">
        <f t="shared" si="459"/>
        <v/>
      </c>
      <c r="S1739" s="72" t="str">
        <f t="shared" si="460"/>
        <v/>
      </c>
      <c r="AT1739" s="20">
        <f t="shared" ref="AT1739:AT1802" si="461">AS1739+(AI1739-90)*L1739</f>
        <v>-8962.2000000000007</v>
      </c>
    </row>
    <row r="1740" spans="1:46" ht="33.75">
      <c r="A1740" s="54">
        <v>7082</v>
      </c>
      <c r="B1740" s="54" t="s">
        <v>920</v>
      </c>
      <c r="C1740" s="58" t="s">
        <v>2952</v>
      </c>
      <c r="D1740" s="79">
        <v>7</v>
      </c>
      <c r="E1740" s="79">
        <v>7</v>
      </c>
      <c r="F1740" s="80">
        <v>697.08</v>
      </c>
      <c r="G1740" s="80">
        <v>99.58</v>
      </c>
      <c r="H1740" s="80">
        <v>697.08</v>
      </c>
      <c r="I1740" s="80" t="s">
        <v>28</v>
      </c>
      <c r="J1740" s="80" t="s">
        <v>28</v>
      </c>
      <c r="K1740" s="80">
        <v>99.58</v>
      </c>
      <c r="L1740" s="73">
        <f t="shared" si="453"/>
        <v>99.58</v>
      </c>
      <c r="M1740" s="73">
        <f t="shared" si="454"/>
        <v>108.77</v>
      </c>
      <c r="N1740" s="72" t="str">
        <f t="shared" si="455"/>
        <v>0521</v>
      </c>
      <c r="O1740" s="74">
        <f t="shared" si="456"/>
        <v>0</v>
      </c>
      <c r="P1740" s="72">
        <f t="shared" si="457"/>
        <v>0</v>
      </c>
      <c r="Q1740" s="74">
        <f t="shared" si="458"/>
        <v>7</v>
      </c>
      <c r="R1740" s="72" t="str">
        <f t="shared" si="459"/>
        <v/>
      </c>
      <c r="S1740" s="72" t="str">
        <f t="shared" si="460"/>
        <v/>
      </c>
      <c r="AT1740" s="20">
        <f t="shared" si="461"/>
        <v>-8962.2000000000007</v>
      </c>
    </row>
    <row r="1741" spans="1:46" ht="33.75">
      <c r="A1741" s="54">
        <v>7082</v>
      </c>
      <c r="B1741" s="54" t="s">
        <v>914</v>
      </c>
      <c r="C1741" s="58" t="s">
        <v>2952</v>
      </c>
      <c r="D1741" s="79">
        <v>7</v>
      </c>
      <c r="E1741" s="79">
        <v>7</v>
      </c>
      <c r="F1741" s="80">
        <v>697.08</v>
      </c>
      <c r="G1741" s="80">
        <v>99.58</v>
      </c>
      <c r="H1741" s="80">
        <v>697.08</v>
      </c>
      <c r="I1741" s="80" t="s">
        <v>28</v>
      </c>
      <c r="J1741" s="80" t="s">
        <v>28</v>
      </c>
      <c r="K1741" s="80">
        <v>99.58</v>
      </c>
      <c r="L1741" s="73">
        <f t="shared" si="453"/>
        <v>99.58</v>
      </c>
      <c r="M1741" s="73">
        <f t="shared" si="454"/>
        <v>108.77</v>
      </c>
      <c r="N1741" s="72" t="str">
        <f t="shared" si="455"/>
        <v>0521</v>
      </c>
      <c r="O1741" s="74">
        <f t="shared" si="456"/>
        <v>0</v>
      </c>
      <c r="P1741" s="72">
        <f t="shared" si="457"/>
        <v>0</v>
      </c>
      <c r="Q1741" s="74">
        <f t="shared" si="458"/>
        <v>7</v>
      </c>
      <c r="R1741" s="72" t="str">
        <f t="shared" si="459"/>
        <v/>
      </c>
      <c r="S1741" s="72" t="str">
        <f t="shared" si="460"/>
        <v/>
      </c>
      <c r="AT1741" s="20">
        <f t="shared" si="461"/>
        <v>-8962.2000000000007</v>
      </c>
    </row>
    <row r="1742" spans="1:46" ht="33.75">
      <c r="A1742" s="54">
        <v>7082</v>
      </c>
      <c r="B1742" s="54" t="s">
        <v>922</v>
      </c>
      <c r="C1742" s="58" t="s">
        <v>2952</v>
      </c>
      <c r="D1742" s="79">
        <v>7</v>
      </c>
      <c r="E1742" s="79">
        <v>7</v>
      </c>
      <c r="F1742" s="80">
        <v>697.08</v>
      </c>
      <c r="G1742" s="80">
        <v>99.58</v>
      </c>
      <c r="H1742" s="80">
        <v>697.08</v>
      </c>
      <c r="I1742" s="80" t="s">
        <v>28</v>
      </c>
      <c r="J1742" s="80" t="s">
        <v>28</v>
      </c>
      <c r="K1742" s="80">
        <v>99.58</v>
      </c>
      <c r="L1742" s="73">
        <f t="shared" si="453"/>
        <v>99.58</v>
      </c>
      <c r="M1742" s="73">
        <f t="shared" si="454"/>
        <v>108.77</v>
      </c>
      <c r="N1742" s="72" t="str">
        <f t="shared" si="455"/>
        <v>0521</v>
      </c>
      <c r="O1742" s="74">
        <f t="shared" si="456"/>
        <v>0</v>
      </c>
      <c r="P1742" s="72">
        <f t="shared" si="457"/>
        <v>0</v>
      </c>
      <c r="Q1742" s="74">
        <f t="shared" si="458"/>
        <v>7</v>
      </c>
      <c r="R1742" s="72" t="str">
        <f t="shared" si="459"/>
        <v/>
      </c>
      <c r="S1742" s="72" t="str">
        <f t="shared" si="460"/>
        <v/>
      </c>
      <c r="AT1742" s="20">
        <f t="shared" si="461"/>
        <v>-8962.2000000000007</v>
      </c>
    </row>
    <row r="1743" spans="1:46" ht="33.75">
      <c r="A1743" s="54">
        <v>7082</v>
      </c>
      <c r="B1743" s="54" t="s">
        <v>912</v>
      </c>
      <c r="C1743" s="58" t="s">
        <v>2952</v>
      </c>
      <c r="D1743" s="79">
        <v>7</v>
      </c>
      <c r="E1743" s="79">
        <v>7</v>
      </c>
      <c r="F1743" s="80">
        <v>697.08</v>
      </c>
      <c r="G1743" s="80">
        <v>99.58</v>
      </c>
      <c r="H1743" s="80">
        <v>697.08</v>
      </c>
      <c r="I1743" s="80" t="s">
        <v>28</v>
      </c>
      <c r="J1743" s="80" t="s">
        <v>28</v>
      </c>
      <c r="K1743" s="80">
        <v>99.58</v>
      </c>
      <c r="L1743" s="73">
        <f t="shared" si="453"/>
        <v>99.58</v>
      </c>
      <c r="M1743" s="73">
        <f t="shared" si="454"/>
        <v>108.77</v>
      </c>
      <c r="N1743" s="72" t="str">
        <f t="shared" si="455"/>
        <v>0521</v>
      </c>
      <c r="O1743" s="74">
        <f t="shared" si="456"/>
        <v>0</v>
      </c>
      <c r="P1743" s="72">
        <f t="shared" si="457"/>
        <v>0</v>
      </c>
      <c r="Q1743" s="74">
        <f t="shared" si="458"/>
        <v>7</v>
      </c>
      <c r="R1743" s="72" t="str">
        <f t="shared" si="459"/>
        <v/>
      </c>
      <c r="S1743" s="72" t="str">
        <f t="shared" si="460"/>
        <v/>
      </c>
      <c r="AT1743" s="20">
        <f t="shared" si="461"/>
        <v>-8962.2000000000007</v>
      </c>
    </row>
    <row r="1744" spans="1:46" ht="33.75">
      <c r="A1744" s="54">
        <v>7083</v>
      </c>
      <c r="B1744" s="54" t="s">
        <v>928</v>
      </c>
      <c r="C1744" s="58" t="s">
        <v>2953</v>
      </c>
      <c r="D1744" s="79">
        <v>7</v>
      </c>
      <c r="E1744" s="79">
        <v>7</v>
      </c>
      <c r="F1744" s="80">
        <v>656.34</v>
      </c>
      <c r="G1744" s="80">
        <v>93.76</v>
      </c>
      <c r="H1744" s="80">
        <v>656.34</v>
      </c>
      <c r="I1744" s="80" t="s">
        <v>28</v>
      </c>
      <c r="J1744" s="80" t="s">
        <v>28</v>
      </c>
      <c r="K1744" s="80">
        <v>93.76</v>
      </c>
      <c r="L1744" s="73">
        <f t="shared" si="453"/>
        <v>93.76</v>
      </c>
      <c r="M1744" s="73">
        <f t="shared" si="454"/>
        <v>108.77</v>
      </c>
      <c r="N1744" s="72" t="str">
        <f t="shared" si="455"/>
        <v>0521</v>
      </c>
      <c r="O1744" s="74">
        <f t="shared" si="456"/>
        <v>0</v>
      </c>
      <c r="P1744" s="72">
        <f t="shared" si="457"/>
        <v>0</v>
      </c>
      <c r="Q1744" s="74">
        <f t="shared" si="458"/>
        <v>7</v>
      </c>
      <c r="R1744" s="72" t="str">
        <f t="shared" si="459"/>
        <v/>
      </c>
      <c r="S1744" s="72" t="str">
        <f t="shared" si="460"/>
        <v/>
      </c>
      <c r="AT1744" s="20">
        <f t="shared" si="461"/>
        <v>-8438.4</v>
      </c>
    </row>
    <row r="1745" spans="1:46" ht="33.75">
      <c r="A1745" s="54">
        <v>7083</v>
      </c>
      <c r="B1745" s="54" t="s">
        <v>924</v>
      </c>
      <c r="C1745" s="58" t="s">
        <v>2953</v>
      </c>
      <c r="D1745" s="79">
        <v>7</v>
      </c>
      <c r="E1745" s="79">
        <v>7</v>
      </c>
      <c r="F1745" s="80">
        <v>656.34</v>
      </c>
      <c r="G1745" s="80">
        <v>93.76</v>
      </c>
      <c r="H1745" s="80">
        <v>656.34</v>
      </c>
      <c r="I1745" s="80" t="s">
        <v>28</v>
      </c>
      <c r="J1745" s="80" t="s">
        <v>28</v>
      </c>
      <c r="K1745" s="80">
        <v>93.76</v>
      </c>
      <c r="L1745" s="73">
        <f t="shared" si="453"/>
        <v>93.76</v>
      </c>
      <c r="M1745" s="73">
        <f t="shared" si="454"/>
        <v>108.77</v>
      </c>
      <c r="N1745" s="72" t="str">
        <f t="shared" si="455"/>
        <v>0521</v>
      </c>
      <c r="O1745" s="74">
        <f t="shared" si="456"/>
        <v>0</v>
      </c>
      <c r="P1745" s="72">
        <f t="shared" si="457"/>
        <v>0</v>
      </c>
      <c r="Q1745" s="74">
        <f t="shared" si="458"/>
        <v>7</v>
      </c>
      <c r="R1745" s="72" t="str">
        <f t="shared" si="459"/>
        <v/>
      </c>
      <c r="S1745" s="72" t="str">
        <f t="shared" si="460"/>
        <v/>
      </c>
      <c r="AT1745" s="20">
        <f t="shared" si="461"/>
        <v>-8438.4</v>
      </c>
    </row>
    <row r="1746" spans="1:46" ht="33.75">
      <c r="A1746" s="54">
        <v>7083</v>
      </c>
      <c r="B1746" s="54" t="s">
        <v>926</v>
      </c>
      <c r="C1746" s="58" t="s">
        <v>2953</v>
      </c>
      <c r="D1746" s="79">
        <v>7</v>
      </c>
      <c r="E1746" s="79">
        <v>7</v>
      </c>
      <c r="F1746" s="80">
        <v>656.34</v>
      </c>
      <c r="G1746" s="80">
        <v>93.76</v>
      </c>
      <c r="H1746" s="80">
        <v>656.34</v>
      </c>
      <c r="I1746" s="80" t="s">
        <v>28</v>
      </c>
      <c r="J1746" s="80" t="s">
        <v>28</v>
      </c>
      <c r="K1746" s="80">
        <v>93.76</v>
      </c>
      <c r="L1746" s="73">
        <f t="shared" si="453"/>
        <v>93.76</v>
      </c>
      <c r="M1746" s="73">
        <f t="shared" si="454"/>
        <v>108.77</v>
      </c>
      <c r="N1746" s="72" t="str">
        <f t="shared" si="455"/>
        <v>0521</v>
      </c>
      <c r="O1746" s="74">
        <f t="shared" si="456"/>
        <v>0</v>
      </c>
      <c r="P1746" s="72">
        <f t="shared" si="457"/>
        <v>0</v>
      </c>
      <c r="Q1746" s="74">
        <f t="shared" si="458"/>
        <v>7</v>
      </c>
      <c r="R1746" s="72" t="str">
        <f t="shared" si="459"/>
        <v/>
      </c>
      <c r="S1746" s="72" t="str">
        <f t="shared" si="460"/>
        <v/>
      </c>
      <c r="AT1746" s="20">
        <f t="shared" si="461"/>
        <v>-8438.4</v>
      </c>
    </row>
    <row r="1747" spans="1:46" ht="33.75">
      <c r="A1747" s="54">
        <v>7083</v>
      </c>
      <c r="B1747" s="54" t="s">
        <v>934</v>
      </c>
      <c r="C1747" s="58" t="s">
        <v>2953</v>
      </c>
      <c r="D1747" s="79">
        <v>7</v>
      </c>
      <c r="E1747" s="79">
        <v>7</v>
      </c>
      <c r="F1747" s="80">
        <v>656.34</v>
      </c>
      <c r="G1747" s="80">
        <v>93.76</v>
      </c>
      <c r="H1747" s="80">
        <v>656.34</v>
      </c>
      <c r="I1747" s="80" t="s">
        <v>28</v>
      </c>
      <c r="J1747" s="80" t="s">
        <v>28</v>
      </c>
      <c r="K1747" s="80">
        <v>93.76</v>
      </c>
      <c r="L1747" s="73">
        <f t="shared" si="453"/>
        <v>93.76</v>
      </c>
      <c r="M1747" s="73">
        <f t="shared" si="454"/>
        <v>108.77</v>
      </c>
      <c r="N1747" s="72" t="str">
        <f t="shared" si="455"/>
        <v>0521</v>
      </c>
      <c r="O1747" s="74">
        <f t="shared" si="456"/>
        <v>0</v>
      </c>
      <c r="P1747" s="72">
        <f t="shared" si="457"/>
        <v>0</v>
      </c>
      <c r="Q1747" s="74">
        <f t="shared" si="458"/>
        <v>7</v>
      </c>
      <c r="R1747" s="72" t="str">
        <f t="shared" si="459"/>
        <v/>
      </c>
      <c r="S1747" s="72" t="str">
        <f t="shared" si="460"/>
        <v/>
      </c>
      <c r="AT1747" s="20">
        <f t="shared" si="461"/>
        <v>-8438.4</v>
      </c>
    </row>
    <row r="1748" spans="1:46" ht="33.75">
      <c r="A1748" s="54">
        <v>7083</v>
      </c>
      <c r="B1748" s="54" t="s">
        <v>930</v>
      </c>
      <c r="C1748" s="58" t="s">
        <v>2953</v>
      </c>
      <c r="D1748" s="79">
        <v>7</v>
      </c>
      <c r="E1748" s="79">
        <v>7</v>
      </c>
      <c r="F1748" s="80">
        <v>656.34</v>
      </c>
      <c r="G1748" s="80">
        <v>93.76</v>
      </c>
      <c r="H1748" s="80">
        <v>656.34</v>
      </c>
      <c r="I1748" s="80" t="s">
        <v>28</v>
      </c>
      <c r="J1748" s="80" t="s">
        <v>28</v>
      </c>
      <c r="K1748" s="80">
        <v>93.76</v>
      </c>
      <c r="L1748" s="73">
        <f t="shared" si="453"/>
        <v>93.76</v>
      </c>
      <c r="M1748" s="73">
        <f t="shared" si="454"/>
        <v>108.77</v>
      </c>
      <c r="N1748" s="72" t="str">
        <f t="shared" si="455"/>
        <v>0521</v>
      </c>
      <c r="O1748" s="74">
        <f t="shared" si="456"/>
        <v>0</v>
      </c>
      <c r="P1748" s="72">
        <f t="shared" si="457"/>
        <v>0</v>
      </c>
      <c r="Q1748" s="74">
        <f t="shared" si="458"/>
        <v>7</v>
      </c>
      <c r="R1748" s="72" t="str">
        <f t="shared" si="459"/>
        <v/>
      </c>
      <c r="S1748" s="72" t="str">
        <f t="shared" si="460"/>
        <v/>
      </c>
      <c r="AT1748" s="20">
        <f t="shared" si="461"/>
        <v>-8438.4</v>
      </c>
    </row>
    <row r="1749" spans="1:46" ht="33.75">
      <c r="A1749" s="54">
        <v>7083</v>
      </c>
      <c r="B1749" s="54" t="s">
        <v>932</v>
      </c>
      <c r="C1749" s="58" t="s">
        <v>2953</v>
      </c>
      <c r="D1749" s="79">
        <v>7</v>
      </c>
      <c r="E1749" s="79">
        <v>7</v>
      </c>
      <c r="F1749" s="80">
        <v>656.34</v>
      </c>
      <c r="G1749" s="80">
        <v>93.76</v>
      </c>
      <c r="H1749" s="80">
        <v>656.34</v>
      </c>
      <c r="I1749" s="80" t="s">
        <v>28</v>
      </c>
      <c r="J1749" s="80" t="s">
        <v>28</v>
      </c>
      <c r="K1749" s="80">
        <v>93.76</v>
      </c>
      <c r="L1749" s="73">
        <f t="shared" si="453"/>
        <v>93.76</v>
      </c>
      <c r="M1749" s="73">
        <f t="shared" si="454"/>
        <v>108.77</v>
      </c>
      <c r="N1749" s="72" t="str">
        <f t="shared" si="455"/>
        <v>0521</v>
      </c>
      <c r="O1749" s="74">
        <f t="shared" si="456"/>
        <v>0</v>
      </c>
      <c r="P1749" s="72">
        <f t="shared" si="457"/>
        <v>0</v>
      </c>
      <c r="Q1749" s="74">
        <f t="shared" si="458"/>
        <v>7</v>
      </c>
      <c r="R1749" s="72" t="str">
        <f t="shared" si="459"/>
        <v/>
      </c>
      <c r="S1749" s="72" t="str">
        <f t="shared" si="460"/>
        <v/>
      </c>
      <c r="AT1749" s="20">
        <f t="shared" si="461"/>
        <v>-8438.4</v>
      </c>
    </row>
    <row r="1750" spans="1:46" ht="33.75">
      <c r="A1750" s="54">
        <v>7084</v>
      </c>
      <c r="B1750" s="54" t="s">
        <v>942</v>
      </c>
      <c r="C1750" s="58" t="s">
        <v>2954</v>
      </c>
      <c r="D1750" s="79">
        <v>7</v>
      </c>
      <c r="E1750" s="79">
        <v>7</v>
      </c>
      <c r="F1750" s="80">
        <v>715.1</v>
      </c>
      <c r="G1750" s="80">
        <v>102.16</v>
      </c>
      <c r="H1750" s="80">
        <v>715.1</v>
      </c>
      <c r="I1750" s="80" t="s">
        <v>28</v>
      </c>
      <c r="J1750" s="80" t="s">
        <v>28</v>
      </c>
      <c r="K1750" s="80">
        <v>102.16</v>
      </c>
      <c r="L1750" s="73">
        <f t="shared" si="453"/>
        <v>102.16</v>
      </c>
      <c r="M1750" s="73">
        <f t="shared" si="454"/>
        <v>123.22</v>
      </c>
      <c r="N1750" s="72" t="str">
        <f t="shared" si="455"/>
        <v>0603</v>
      </c>
      <c r="O1750" s="74">
        <f t="shared" si="456"/>
        <v>0</v>
      </c>
      <c r="P1750" s="72">
        <f t="shared" si="457"/>
        <v>0</v>
      </c>
      <c r="Q1750" s="74">
        <f t="shared" si="458"/>
        <v>7</v>
      </c>
      <c r="R1750" s="72" t="str">
        <f t="shared" si="459"/>
        <v/>
      </c>
      <c r="S1750" s="72" t="str">
        <f t="shared" si="460"/>
        <v/>
      </c>
      <c r="AT1750" s="20">
        <f t="shared" si="461"/>
        <v>-9194.4</v>
      </c>
    </row>
    <row r="1751" spans="1:46" ht="33.75">
      <c r="A1751" s="54">
        <v>7084</v>
      </c>
      <c r="B1751" s="54" t="s">
        <v>944</v>
      </c>
      <c r="C1751" s="58" t="s">
        <v>2954</v>
      </c>
      <c r="D1751" s="79">
        <v>7</v>
      </c>
      <c r="E1751" s="79">
        <v>7</v>
      </c>
      <c r="F1751" s="80">
        <v>715.1</v>
      </c>
      <c r="G1751" s="80">
        <v>102.16</v>
      </c>
      <c r="H1751" s="80">
        <v>715.1</v>
      </c>
      <c r="I1751" s="80" t="s">
        <v>28</v>
      </c>
      <c r="J1751" s="80" t="s">
        <v>28</v>
      </c>
      <c r="K1751" s="80">
        <v>102.16</v>
      </c>
      <c r="L1751" s="73">
        <f t="shared" si="453"/>
        <v>102.16</v>
      </c>
      <c r="M1751" s="73">
        <f t="shared" si="454"/>
        <v>123.22</v>
      </c>
      <c r="N1751" s="72" t="str">
        <f t="shared" si="455"/>
        <v>0603</v>
      </c>
      <c r="O1751" s="74">
        <f t="shared" si="456"/>
        <v>0</v>
      </c>
      <c r="P1751" s="72">
        <f t="shared" si="457"/>
        <v>0</v>
      </c>
      <c r="Q1751" s="74">
        <f t="shared" si="458"/>
        <v>7</v>
      </c>
      <c r="R1751" s="72" t="str">
        <f t="shared" si="459"/>
        <v/>
      </c>
      <c r="S1751" s="72" t="str">
        <f t="shared" si="460"/>
        <v/>
      </c>
      <c r="AT1751" s="20">
        <f t="shared" si="461"/>
        <v>-9194.4</v>
      </c>
    </row>
    <row r="1752" spans="1:46" ht="33.75">
      <c r="A1752" s="54">
        <v>7084</v>
      </c>
      <c r="B1752" s="54" t="s">
        <v>946</v>
      </c>
      <c r="C1752" s="58" t="s">
        <v>2954</v>
      </c>
      <c r="D1752" s="79">
        <v>7</v>
      </c>
      <c r="E1752" s="79">
        <v>7</v>
      </c>
      <c r="F1752" s="80">
        <v>715.1</v>
      </c>
      <c r="G1752" s="80">
        <v>102.16</v>
      </c>
      <c r="H1752" s="80">
        <v>715.1</v>
      </c>
      <c r="I1752" s="80" t="s">
        <v>28</v>
      </c>
      <c r="J1752" s="80" t="s">
        <v>28</v>
      </c>
      <c r="K1752" s="80">
        <v>102.16</v>
      </c>
      <c r="L1752" s="73">
        <f t="shared" si="453"/>
        <v>102.16</v>
      </c>
      <c r="M1752" s="73">
        <f t="shared" si="454"/>
        <v>123.22</v>
      </c>
      <c r="N1752" s="72" t="str">
        <f t="shared" si="455"/>
        <v>0603</v>
      </c>
      <c r="O1752" s="74">
        <f t="shared" si="456"/>
        <v>0</v>
      </c>
      <c r="P1752" s="72">
        <f t="shared" si="457"/>
        <v>0</v>
      </c>
      <c r="Q1752" s="74">
        <f t="shared" si="458"/>
        <v>7</v>
      </c>
      <c r="R1752" s="72" t="str">
        <f t="shared" si="459"/>
        <v/>
      </c>
      <c r="S1752" s="72" t="str">
        <f t="shared" si="460"/>
        <v/>
      </c>
      <c r="AT1752" s="20">
        <f t="shared" si="461"/>
        <v>-9194.4</v>
      </c>
    </row>
    <row r="1753" spans="1:46" ht="33.75">
      <c r="A1753" s="54">
        <v>7084</v>
      </c>
      <c r="B1753" s="54" t="s">
        <v>940</v>
      </c>
      <c r="C1753" s="58" t="s">
        <v>2954</v>
      </c>
      <c r="D1753" s="79">
        <v>7</v>
      </c>
      <c r="E1753" s="79">
        <v>7</v>
      </c>
      <c r="F1753" s="80">
        <v>715.1</v>
      </c>
      <c r="G1753" s="80">
        <v>102.16</v>
      </c>
      <c r="H1753" s="80">
        <v>715.1</v>
      </c>
      <c r="I1753" s="80" t="s">
        <v>28</v>
      </c>
      <c r="J1753" s="80" t="s">
        <v>28</v>
      </c>
      <c r="K1753" s="80">
        <v>102.16</v>
      </c>
      <c r="L1753" s="73">
        <f t="shared" si="453"/>
        <v>102.16</v>
      </c>
      <c r="M1753" s="73">
        <f t="shared" si="454"/>
        <v>123.22</v>
      </c>
      <c r="N1753" s="72" t="str">
        <f t="shared" si="455"/>
        <v>0603</v>
      </c>
      <c r="O1753" s="74">
        <f t="shared" si="456"/>
        <v>0</v>
      </c>
      <c r="P1753" s="72">
        <f t="shared" si="457"/>
        <v>0</v>
      </c>
      <c r="Q1753" s="74">
        <f t="shared" si="458"/>
        <v>7</v>
      </c>
      <c r="R1753" s="72" t="str">
        <f t="shared" si="459"/>
        <v/>
      </c>
      <c r="S1753" s="72" t="str">
        <f t="shared" si="460"/>
        <v/>
      </c>
      <c r="AT1753" s="20">
        <f t="shared" si="461"/>
        <v>-9194.4</v>
      </c>
    </row>
    <row r="1754" spans="1:46" ht="33.75">
      <c r="A1754" s="54">
        <v>7084</v>
      </c>
      <c r="B1754" s="54" t="s">
        <v>938</v>
      </c>
      <c r="C1754" s="58" t="s">
        <v>2954</v>
      </c>
      <c r="D1754" s="79">
        <v>7</v>
      </c>
      <c r="E1754" s="79">
        <v>7</v>
      </c>
      <c r="F1754" s="80">
        <v>715.1</v>
      </c>
      <c r="G1754" s="80">
        <v>102.16</v>
      </c>
      <c r="H1754" s="80">
        <v>715.1</v>
      </c>
      <c r="I1754" s="80" t="s">
        <v>28</v>
      </c>
      <c r="J1754" s="80" t="s">
        <v>28</v>
      </c>
      <c r="K1754" s="80">
        <v>102.16</v>
      </c>
      <c r="L1754" s="73">
        <f t="shared" si="453"/>
        <v>102.16</v>
      </c>
      <c r="M1754" s="73">
        <f t="shared" si="454"/>
        <v>123.22</v>
      </c>
      <c r="N1754" s="72" t="str">
        <f t="shared" si="455"/>
        <v>0603</v>
      </c>
      <c r="O1754" s="74">
        <f t="shared" si="456"/>
        <v>0</v>
      </c>
      <c r="P1754" s="72">
        <f t="shared" si="457"/>
        <v>0</v>
      </c>
      <c r="Q1754" s="74">
        <f t="shared" si="458"/>
        <v>7</v>
      </c>
      <c r="R1754" s="72" t="str">
        <f t="shared" si="459"/>
        <v/>
      </c>
      <c r="S1754" s="72" t="str">
        <f t="shared" si="460"/>
        <v/>
      </c>
      <c r="AT1754" s="20">
        <f t="shared" si="461"/>
        <v>-9194.4</v>
      </c>
    </row>
    <row r="1755" spans="1:46" ht="33.75">
      <c r="A1755" s="54">
        <v>7084</v>
      </c>
      <c r="B1755" s="54" t="s">
        <v>948</v>
      </c>
      <c r="C1755" s="58" t="s">
        <v>2954</v>
      </c>
      <c r="D1755" s="79">
        <v>7</v>
      </c>
      <c r="E1755" s="79">
        <v>7</v>
      </c>
      <c r="F1755" s="80">
        <v>715.1</v>
      </c>
      <c r="G1755" s="80">
        <v>102.16</v>
      </c>
      <c r="H1755" s="80">
        <v>715.1</v>
      </c>
      <c r="I1755" s="80" t="s">
        <v>28</v>
      </c>
      <c r="J1755" s="80" t="s">
        <v>28</v>
      </c>
      <c r="K1755" s="80">
        <v>102.16</v>
      </c>
      <c r="L1755" s="73">
        <f t="shared" si="453"/>
        <v>102.16</v>
      </c>
      <c r="M1755" s="73">
        <f t="shared" si="454"/>
        <v>123.22</v>
      </c>
      <c r="N1755" s="72" t="str">
        <f t="shared" si="455"/>
        <v>0603</v>
      </c>
      <c r="O1755" s="74">
        <f t="shared" si="456"/>
        <v>0</v>
      </c>
      <c r="P1755" s="72">
        <f t="shared" si="457"/>
        <v>0</v>
      </c>
      <c r="Q1755" s="74">
        <f t="shared" si="458"/>
        <v>7</v>
      </c>
      <c r="R1755" s="72" t="str">
        <f t="shared" si="459"/>
        <v/>
      </c>
      <c r="S1755" s="72" t="str">
        <f t="shared" si="460"/>
        <v/>
      </c>
      <c r="AT1755" s="20">
        <f t="shared" si="461"/>
        <v>-9194.4</v>
      </c>
    </row>
    <row r="1756" spans="1:46" ht="33.75">
      <c r="A1756" s="54">
        <v>7085</v>
      </c>
      <c r="B1756" s="54" t="s">
        <v>950</v>
      </c>
      <c r="C1756" s="58" t="s">
        <v>2955</v>
      </c>
      <c r="D1756" s="79">
        <v>7</v>
      </c>
      <c r="E1756" s="79">
        <v>7</v>
      </c>
      <c r="F1756" s="80">
        <v>678.55</v>
      </c>
      <c r="G1756" s="80">
        <v>96.94</v>
      </c>
      <c r="H1756" s="80">
        <v>678.55</v>
      </c>
      <c r="I1756" s="80" t="s">
        <v>28</v>
      </c>
      <c r="J1756" s="80" t="s">
        <v>28</v>
      </c>
      <c r="K1756" s="80">
        <v>96.94</v>
      </c>
      <c r="L1756" s="73">
        <f t="shared" si="453"/>
        <v>96.94</v>
      </c>
      <c r="M1756" s="73">
        <f t="shared" si="454"/>
        <v>123.22</v>
      </c>
      <c r="N1756" s="72" t="str">
        <f t="shared" si="455"/>
        <v>0603</v>
      </c>
      <c r="O1756" s="74">
        <f t="shared" si="456"/>
        <v>0</v>
      </c>
      <c r="P1756" s="72">
        <f t="shared" si="457"/>
        <v>0</v>
      </c>
      <c r="Q1756" s="74">
        <f t="shared" si="458"/>
        <v>7</v>
      </c>
      <c r="R1756" s="72" t="str">
        <f t="shared" si="459"/>
        <v/>
      </c>
      <c r="S1756" s="72" t="str">
        <f t="shared" si="460"/>
        <v/>
      </c>
      <c r="AT1756" s="20">
        <f t="shared" si="461"/>
        <v>-8724.6</v>
      </c>
    </row>
    <row r="1757" spans="1:46" ht="33.75">
      <c r="A1757" s="54">
        <v>7085</v>
      </c>
      <c r="B1757" s="54" t="s">
        <v>952</v>
      </c>
      <c r="C1757" s="58" t="s">
        <v>2955</v>
      </c>
      <c r="D1757" s="79">
        <v>7</v>
      </c>
      <c r="E1757" s="79">
        <v>7</v>
      </c>
      <c r="F1757" s="80">
        <v>678.55</v>
      </c>
      <c r="G1757" s="80">
        <v>96.94</v>
      </c>
      <c r="H1757" s="80">
        <v>678.55</v>
      </c>
      <c r="I1757" s="80" t="s">
        <v>28</v>
      </c>
      <c r="J1757" s="80" t="s">
        <v>28</v>
      </c>
      <c r="K1757" s="80">
        <v>96.94</v>
      </c>
      <c r="L1757" s="73">
        <f t="shared" si="453"/>
        <v>96.94</v>
      </c>
      <c r="M1757" s="73">
        <f t="shared" si="454"/>
        <v>123.22</v>
      </c>
      <c r="N1757" s="72" t="str">
        <f t="shared" si="455"/>
        <v>0603</v>
      </c>
      <c r="O1757" s="74">
        <f t="shared" si="456"/>
        <v>0</v>
      </c>
      <c r="P1757" s="72">
        <f t="shared" si="457"/>
        <v>0</v>
      </c>
      <c r="Q1757" s="74">
        <f t="shared" si="458"/>
        <v>7</v>
      </c>
      <c r="R1757" s="72" t="str">
        <f t="shared" si="459"/>
        <v/>
      </c>
      <c r="S1757" s="72" t="str">
        <f t="shared" si="460"/>
        <v/>
      </c>
      <c r="AT1757" s="20">
        <f t="shared" si="461"/>
        <v>-8724.6</v>
      </c>
    </row>
    <row r="1758" spans="1:46" ht="33.75">
      <c r="A1758" s="54">
        <v>7085</v>
      </c>
      <c r="B1758" s="54" t="s">
        <v>954</v>
      </c>
      <c r="C1758" s="58" t="s">
        <v>2955</v>
      </c>
      <c r="D1758" s="79">
        <v>7</v>
      </c>
      <c r="E1758" s="79">
        <v>7</v>
      </c>
      <c r="F1758" s="80">
        <v>678.55</v>
      </c>
      <c r="G1758" s="80">
        <v>96.94</v>
      </c>
      <c r="H1758" s="80">
        <v>678.55</v>
      </c>
      <c r="I1758" s="80" t="s">
        <v>28</v>
      </c>
      <c r="J1758" s="80" t="s">
        <v>28</v>
      </c>
      <c r="K1758" s="80">
        <v>96.94</v>
      </c>
      <c r="L1758" s="73">
        <f t="shared" si="453"/>
        <v>96.94</v>
      </c>
      <c r="M1758" s="73">
        <f t="shared" si="454"/>
        <v>123.22</v>
      </c>
      <c r="N1758" s="72" t="str">
        <f t="shared" si="455"/>
        <v>0603</v>
      </c>
      <c r="O1758" s="74">
        <f t="shared" si="456"/>
        <v>0</v>
      </c>
      <c r="P1758" s="72">
        <f t="shared" si="457"/>
        <v>0</v>
      </c>
      <c r="Q1758" s="74">
        <f t="shared" si="458"/>
        <v>7</v>
      </c>
      <c r="R1758" s="72" t="str">
        <f t="shared" si="459"/>
        <v/>
      </c>
      <c r="S1758" s="72" t="str">
        <f t="shared" si="460"/>
        <v/>
      </c>
      <c r="AT1758" s="20">
        <f t="shared" si="461"/>
        <v>-8724.6</v>
      </c>
    </row>
    <row r="1759" spans="1:46" ht="33.75">
      <c r="A1759" s="54">
        <v>7085</v>
      </c>
      <c r="B1759" s="54" t="s">
        <v>956</v>
      </c>
      <c r="C1759" s="58" t="s">
        <v>2955</v>
      </c>
      <c r="D1759" s="79">
        <v>7</v>
      </c>
      <c r="E1759" s="79">
        <v>7</v>
      </c>
      <c r="F1759" s="80">
        <v>678.55</v>
      </c>
      <c r="G1759" s="80">
        <v>96.94</v>
      </c>
      <c r="H1759" s="80">
        <v>678.55</v>
      </c>
      <c r="I1759" s="80" t="s">
        <v>28</v>
      </c>
      <c r="J1759" s="80" t="s">
        <v>28</v>
      </c>
      <c r="K1759" s="80">
        <v>96.94</v>
      </c>
      <c r="L1759" s="73">
        <f t="shared" si="453"/>
        <v>96.94</v>
      </c>
      <c r="M1759" s="73">
        <f t="shared" si="454"/>
        <v>123.22</v>
      </c>
      <c r="N1759" s="72" t="str">
        <f t="shared" si="455"/>
        <v>0603</v>
      </c>
      <c r="O1759" s="74">
        <f t="shared" si="456"/>
        <v>0</v>
      </c>
      <c r="P1759" s="72">
        <f t="shared" si="457"/>
        <v>0</v>
      </c>
      <c r="Q1759" s="74">
        <f t="shared" si="458"/>
        <v>7</v>
      </c>
      <c r="R1759" s="72" t="str">
        <f t="shared" si="459"/>
        <v/>
      </c>
      <c r="S1759" s="72" t="str">
        <f t="shared" si="460"/>
        <v/>
      </c>
      <c r="AT1759" s="20">
        <f t="shared" si="461"/>
        <v>-8724.6</v>
      </c>
    </row>
    <row r="1760" spans="1:46" ht="33.75">
      <c r="A1760" s="54">
        <v>7085</v>
      </c>
      <c r="B1760" s="54" t="s">
        <v>958</v>
      </c>
      <c r="C1760" s="58" t="s">
        <v>2955</v>
      </c>
      <c r="D1760" s="79">
        <v>7</v>
      </c>
      <c r="E1760" s="79">
        <v>7</v>
      </c>
      <c r="F1760" s="80">
        <v>678.55</v>
      </c>
      <c r="G1760" s="80">
        <v>96.94</v>
      </c>
      <c r="H1760" s="80">
        <v>678.55</v>
      </c>
      <c r="I1760" s="80" t="s">
        <v>28</v>
      </c>
      <c r="J1760" s="80" t="s">
        <v>28</v>
      </c>
      <c r="K1760" s="80">
        <v>96.94</v>
      </c>
      <c r="L1760" s="73">
        <f t="shared" si="453"/>
        <v>96.94</v>
      </c>
      <c r="M1760" s="73">
        <f t="shared" si="454"/>
        <v>123.22</v>
      </c>
      <c r="N1760" s="72" t="str">
        <f t="shared" si="455"/>
        <v>0603</v>
      </c>
      <c r="O1760" s="74">
        <f t="shared" si="456"/>
        <v>0</v>
      </c>
      <c r="P1760" s="72">
        <f t="shared" si="457"/>
        <v>0</v>
      </c>
      <c r="Q1760" s="74">
        <f t="shared" si="458"/>
        <v>7</v>
      </c>
      <c r="R1760" s="72" t="str">
        <f t="shared" si="459"/>
        <v/>
      </c>
      <c r="S1760" s="72" t="str">
        <f t="shared" si="460"/>
        <v/>
      </c>
      <c r="AT1760" s="20">
        <f t="shared" si="461"/>
        <v>-8724.6</v>
      </c>
    </row>
    <row r="1761" spans="1:46" ht="33.75">
      <c r="A1761" s="54">
        <v>7085</v>
      </c>
      <c r="B1761" s="54" t="s">
        <v>960</v>
      </c>
      <c r="C1761" s="58" t="s">
        <v>2955</v>
      </c>
      <c r="D1761" s="79">
        <v>7</v>
      </c>
      <c r="E1761" s="79">
        <v>7</v>
      </c>
      <c r="F1761" s="80">
        <v>678.55</v>
      </c>
      <c r="G1761" s="80">
        <v>96.94</v>
      </c>
      <c r="H1761" s="80">
        <v>678.55</v>
      </c>
      <c r="I1761" s="80" t="s">
        <v>28</v>
      </c>
      <c r="J1761" s="80" t="s">
        <v>28</v>
      </c>
      <c r="K1761" s="80">
        <v>96.94</v>
      </c>
      <c r="L1761" s="73">
        <f t="shared" si="453"/>
        <v>96.94</v>
      </c>
      <c r="M1761" s="73">
        <f t="shared" si="454"/>
        <v>123.22</v>
      </c>
      <c r="N1761" s="72" t="str">
        <f t="shared" si="455"/>
        <v>0603</v>
      </c>
      <c r="O1761" s="74">
        <f t="shared" si="456"/>
        <v>0</v>
      </c>
      <c r="P1761" s="72">
        <f t="shared" si="457"/>
        <v>0</v>
      </c>
      <c r="Q1761" s="74">
        <f t="shared" si="458"/>
        <v>7</v>
      </c>
      <c r="R1761" s="72" t="str">
        <f t="shared" si="459"/>
        <v/>
      </c>
      <c r="S1761" s="72" t="str">
        <f t="shared" si="460"/>
        <v/>
      </c>
      <c r="AT1761" s="20">
        <f t="shared" si="461"/>
        <v>-8724.6</v>
      </c>
    </row>
    <row r="1762" spans="1:46" ht="33.75">
      <c r="A1762" s="54">
        <v>7086</v>
      </c>
      <c r="B1762" s="54" t="s">
        <v>970</v>
      </c>
      <c r="C1762" s="58" t="s">
        <v>2956</v>
      </c>
      <c r="D1762" s="79">
        <v>7</v>
      </c>
      <c r="E1762" s="79">
        <v>7</v>
      </c>
      <c r="F1762" s="80">
        <v>624.85</v>
      </c>
      <c r="G1762" s="80">
        <v>89.26</v>
      </c>
      <c r="H1762" s="80">
        <v>624.85</v>
      </c>
      <c r="I1762" s="80" t="s">
        <v>28</v>
      </c>
      <c r="J1762" s="80" t="s">
        <v>28</v>
      </c>
      <c r="K1762" s="80">
        <v>89.26</v>
      </c>
      <c r="L1762" s="73">
        <f t="shared" si="453"/>
        <v>89.26</v>
      </c>
      <c r="M1762" s="73">
        <f t="shared" si="454"/>
        <v>96.89</v>
      </c>
      <c r="N1762" s="72" t="str">
        <f t="shared" si="455"/>
        <v>0612</v>
      </c>
      <c r="O1762" s="74">
        <f t="shared" si="456"/>
        <v>0</v>
      </c>
      <c r="P1762" s="72">
        <f t="shared" si="457"/>
        <v>0</v>
      </c>
      <c r="Q1762" s="74">
        <f t="shared" si="458"/>
        <v>7</v>
      </c>
      <c r="R1762" s="72" t="str">
        <f t="shared" si="459"/>
        <v/>
      </c>
      <c r="S1762" s="72" t="str">
        <f t="shared" si="460"/>
        <v/>
      </c>
      <c r="AT1762" s="20">
        <f t="shared" si="461"/>
        <v>-8033.4000000000005</v>
      </c>
    </row>
    <row r="1763" spans="1:46" ht="33.75">
      <c r="A1763" s="54">
        <v>7086</v>
      </c>
      <c r="B1763" s="54" t="s">
        <v>966</v>
      </c>
      <c r="C1763" s="58" t="s">
        <v>2956</v>
      </c>
      <c r="D1763" s="79">
        <v>7</v>
      </c>
      <c r="E1763" s="79">
        <v>7</v>
      </c>
      <c r="F1763" s="80">
        <v>624.85</v>
      </c>
      <c r="G1763" s="80">
        <v>89.26</v>
      </c>
      <c r="H1763" s="80">
        <v>624.85</v>
      </c>
      <c r="I1763" s="80" t="s">
        <v>28</v>
      </c>
      <c r="J1763" s="80" t="s">
        <v>28</v>
      </c>
      <c r="K1763" s="80">
        <v>89.26</v>
      </c>
      <c r="L1763" s="73">
        <f t="shared" si="453"/>
        <v>89.26</v>
      </c>
      <c r="M1763" s="73">
        <f t="shared" si="454"/>
        <v>96.89</v>
      </c>
      <c r="N1763" s="72" t="str">
        <f t="shared" si="455"/>
        <v>0612</v>
      </c>
      <c r="O1763" s="74">
        <f t="shared" si="456"/>
        <v>0</v>
      </c>
      <c r="P1763" s="72">
        <f t="shared" si="457"/>
        <v>0</v>
      </c>
      <c r="Q1763" s="74">
        <f t="shared" si="458"/>
        <v>7</v>
      </c>
      <c r="R1763" s="72" t="str">
        <f t="shared" si="459"/>
        <v/>
      </c>
      <c r="S1763" s="72" t="str">
        <f t="shared" si="460"/>
        <v/>
      </c>
      <c r="AT1763" s="20">
        <f t="shared" si="461"/>
        <v>-8033.4000000000005</v>
      </c>
    </row>
    <row r="1764" spans="1:46" ht="33.75">
      <c r="A1764" s="54">
        <v>7086</v>
      </c>
      <c r="B1764" s="54" t="s">
        <v>968</v>
      </c>
      <c r="C1764" s="58" t="s">
        <v>2956</v>
      </c>
      <c r="D1764" s="79">
        <v>7</v>
      </c>
      <c r="E1764" s="79">
        <v>7</v>
      </c>
      <c r="F1764" s="80">
        <v>624.85</v>
      </c>
      <c r="G1764" s="80">
        <v>89.26</v>
      </c>
      <c r="H1764" s="80">
        <v>624.85</v>
      </c>
      <c r="I1764" s="80" t="s">
        <v>28</v>
      </c>
      <c r="J1764" s="80" t="s">
        <v>28</v>
      </c>
      <c r="K1764" s="80">
        <v>89.26</v>
      </c>
      <c r="L1764" s="73">
        <f t="shared" si="453"/>
        <v>89.26</v>
      </c>
      <c r="M1764" s="73">
        <f t="shared" si="454"/>
        <v>96.89</v>
      </c>
      <c r="N1764" s="72" t="str">
        <f t="shared" si="455"/>
        <v>0612</v>
      </c>
      <c r="O1764" s="74">
        <f t="shared" si="456"/>
        <v>0</v>
      </c>
      <c r="P1764" s="72">
        <f t="shared" si="457"/>
        <v>0</v>
      </c>
      <c r="Q1764" s="74">
        <f t="shared" si="458"/>
        <v>7</v>
      </c>
      <c r="R1764" s="72" t="str">
        <f t="shared" si="459"/>
        <v/>
      </c>
      <c r="S1764" s="72" t="str">
        <f t="shared" si="460"/>
        <v/>
      </c>
      <c r="AT1764" s="20">
        <f t="shared" si="461"/>
        <v>-8033.4000000000005</v>
      </c>
    </row>
    <row r="1765" spans="1:46" ht="33.75">
      <c r="A1765" s="54">
        <v>7086</v>
      </c>
      <c r="B1765" s="54" t="s">
        <v>964</v>
      </c>
      <c r="C1765" s="58" t="s">
        <v>2956</v>
      </c>
      <c r="D1765" s="79">
        <v>7</v>
      </c>
      <c r="E1765" s="79">
        <v>7</v>
      </c>
      <c r="F1765" s="80">
        <v>624.85</v>
      </c>
      <c r="G1765" s="80">
        <v>89.26</v>
      </c>
      <c r="H1765" s="80">
        <v>624.85</v>
      </c>
      <c r="I1765" s="80" t="s">
        <v>28</v>
      </c>
      <c r="J1765" s="80" t="s">
        <v>28</v>
      </c>
      <c r="K1765" s="80">
        <v>89.26</v>
      </c>
      <c r="L1765" s="73">
        <f t="shared" si="453"/>
        <v>89.26</v>
      </c>
      <c r="M1765" s="73">
        <f t="shared" si="454"/>
        <v>96.89</v>
      </c>
      <c r="N1765" s="72" t="str">
        <f t="shared" si="455"/>
        <v>0612</v>
      </c>
      <c r="O1765" s="74">
        <f t="shared" si="456"/>
        <v>0</v>
      </c>
      <c r="P1765" s="72">
        <f t="shared" si="457"/>
        <v>0</v>
      </c>
      <c r="Q1765" s="74">
        <f t="shared" si="458"/>
        <v>7</v>
      </c>
      <c r="R1765" s="72" t="str">
        <f t="shared" si="459"/>
        <v/>
      </c>
      <c r="S1765" s="72" t="str">
        <f t="shared" si="460"/>
        <v/>
      </c>
      <c r="AT1765" s="20">
        <f t="shared" si="461"/>
        <v>-8033.4000000000005</v>
      </c>
    </row>
    <row r="1766" spans="1:46" ht="33.75">
      <c r="A1766" s="54">
        <v>7087</v>
      </c>
      <c r="B1766" s="54" t="s">
        <v>972</v>
      </c>
      <c r="C1766" s="58" t="s">
        <v>2957</v>
      </c>
      <c r="D1766" s="79">
        <v>7</v>
      </c>
      <c r="E1766" s="79">
        <v>7</v>
      </c>
      <c r="F1766" s="80">
        <v>516.84</v>
      </c>
      <c r="G1766" s="80">
        <v>73.83</v>
      </c>
      <c r="H1766" s="80">
        <v>516.84</v>
      </c>
      <c r="I1766" s="80" t="s">
        <v>28</v>
      </c>
      <c r="J1766" s="80" t="s">
        <v>28</v>
      </c>
      <c r="K1766" s="80">
        <v>73.83</v>
      </c>
      <c r="L1766" s="73">
        <f t="shared" si="453"/>
        <v>73.83</v>
      </c>
      <c r="M1766" s="73">
        <f t="shared" si="454"/>
        <v>96.89</v>
      </c>
      <c r="N1766" s="72" t="str">
        <f t="shared" si="455"/>
        <v>0612</v>
      </c>
      <c r="O1766" s="74">
        <f t="shared" si="456"/>
        <v>0</v>
      </c>
      <c r="P1766" s="72">
        <f t="shared" si="457"/>
        <v>0</v>
      </c>
      <c r="Q1766" s="74">
        <f t="shared" si="458"/>
        <v>7</v>
      </c>
      <c r="R1766" s="72" t="str">
        <f t="shared" si="459"/>
        <v/>
      </c>
      <c r="S1766" s="72" t="str">
        <f t="shared" si="460"/>
        <v/>
      </c>
      <c r="AT1766" s="20">
        <f t="shared" si="461"/>
        <v>-6644.7</v>
      </c>
    </row>
    <row r="1767" spans="1:46" ht="33.75">
      <c r="A1767" s="54">
        <v>7087</v>
      </c>
      <c r="B1767" s="54" t="s">
        <v>974</v>
      </c>
      <c r="C1767" s="58" t="s">
        <v>2957</v>
      </c>
      <c r="D1767" s="79">
        <v>7</v>
      </c>
      <c r="E1767" s="79">
        <v>7</v>
      </c>
      <c r="F1767" s="80">
        <v>516.84</v>
      </c>
      <c r="G1767" s="80">
        <v>73.83</v>
      </c>
      <c r="H1767" s="80">
        <v>516.84</v>
      </c>
      <c r="I1767" s="80" t="s">
        <v>28</v>
      </c>
      <c r="J1767" s="80" t="s">
        <v>28</v>
      </c>
      <c r="K1767" s="80">
        <v>73.83</v>
      </c>
      <c r="L1767" s="73">
        <f t="shared" si="453"/>
        <v>73.83</v>
      </c>
      <c r="M1767" s="73">
        <f t="shared" si="454"/>
        <v>96.89</v>
      </c>
      <c r="N1767" s="72" t="str">
        <f t="shared" si="455"/>
        <v>0612</v>
      </c>
      <c r="O1767" s="74">
        <f t="shared" si="456"/>
        <v>0</v>
      </c>
      <c r="P1767" s="72">
        <f t="shared" si="457"/>
        <v>0</v>
      </c>
      <c r="Q1767" s="74">
        <f t="shared" si="458"/>
        <v>7</v>
      </c>
      <c r="R1767" s="72" t="str">
        <f t="shared" si="459"/>
        <v/>
      </c>
      <c r="S1767" s="72" t="str">
        <f t="shared" si="460"/>
        <v/>
      </c>
      <c r="AT1767" s="20">
        <f t="shared" si="461"/>
        <v>-6644.7</v>
      </c>
    </row>
    <row r="1768" spans="1:46" ht="33.75">
      <c r="A1768" s="54">
        <v>7087</v>
      </c>
      <c r="B1768" s="54" t="s">
        <v>976</v>
      </c>
      <c r="C1768" s="58" t="s">
        <v>2957</v>
      </c>
      <c r="D1768" s="79">
        <v>7</v>
      </c>
      <c r="E1768" s="79">
        <v>7</v>
      </c>
      <c r="F1768" s="80">
        <v>516.84</v>
      </c>
      <c r="G1768" s="80">
        <v>73.83</v>
      </c>
      <c r="H1768" s="80">
        <v>516.84</v>
      </c>
      <c r="I1768" s="80" t="s">
        <v>28</v>
      </c>
      <c r="J1768" s="80" t="s">
        <v>28</v>
      </c>
      <c r="K1768" s="80">
        <v>73.83</v>
      </c>
      <c r="L1768" s="73">
        <f t="shared" si="453"/>
        <v>73.83</v>
      </c>
      <c r="M1768" s="73">
        <f t="shared" si="454"/>
        <v>96.89</v>
      </c>
      <c r="N1768" s="72" t="str">
        <f t="shared" si="455"/>
        <v>0612</v>
      </c>
      <c r="O1768" s="74">
        <f t="shared" si="456"/>
        <v>0</v>
      </c>
      <c r="P1768" s="72">
        <f t="shared" si="457"/>
        <v>0</v>
      </c>
      <c r="Q1768" s="74">
        <f t="shared" si="458"/>
        <v>7</v>
      </c>
      <c r="R1768" s="72" t="str">
        <f t="shared" si="459"/>
        <v/>
      </c>
      <c r="S1768" s="72" t="str">
        <f t="shared" si="460"/>
        <v/>
      </c>
      <c r="AT1768" s="20">
        <f t="shared" si="461"/>
        <v>-6644.7</v>
      </c>
    </row>
    <row r="1769" spans="1:46" ht="33.75">
      <c r="A1769" s="54">
        <v>7087</v>
      </c>
      <c r="B1769" s="54" t="s">
        <v>978</v>
      </c>
      <c r="C1769" s="58" t="s">
        <v>2957</v>
      </c>
      <c r="D1769" s="79">
        <v>7</v>
      </c>
      <c r="E1769" s="79">
        <v>7</v>
      </c>
      <c r="F1769" s="80">
        <v>516.84</v>
      </c>
      <c r="G1769" s="80">
        <v>73.83</v>
      </c>
      <c r="H1769" s="80">
        <v>516.84</v>
      </c>
      <c r="I1769" s="80" t="s">
        <v>28</v>
      </c>
      <c r="J1769" s="80" t="s">
        <v>28</v>
      </c>
      <c r="K1769" s="80">
        <v>73.83</v>
      </c>
      <c r="L1769" s="73">
        <f t="shared" si="453"/>
        <v>73.83</v>
      </c>
      <c r="M1769" s="73">
        <f t="shared" si="454"/>
        <v>96.89</v>
      </c>
      <c r="N1769" s="72" t="str">
        <f t="shared" si="455"/>
        <v>0612</v>
      </c>
      <c r="O1769" s="74">
        <f t="shared" si="456"/>
        <v>0</v>
      </c>
      <c r="P1769" s="72">
        <f t="shared" si="457"/>
        <v>0</v>
      </c>
      <c r="Q1769" s="74">
        <f t="shared" si="458"/>
        <v>7</v>
      </c>
      <c r="R1769" s="72" t="str">
        <f t="shared" si="459"/>
        <v/>
      </c>
      <c r="S1769" s="72" t="str">
        <f t="shared" si="460"/>
        <v/>
      </c>
      <c r="AT1769" s="20">
        <f t="shared" si="461"/>
        <v>-6644.7</v>
      </c>
    </row>
    <row r="1770" spans="1:46" ht="33.75">
      <c r="A1770" s="54">
        <v>7088</v>
      </c>
      <c r="B1770" s="54" t="s">
        <v>984</v>
      </c>
      <c r="C1770" s="58" t="s">
        <v>2958</v>
      </c>
      <c r="D1770" s="79">
        <v>7</v>
      </c>
      <c r="E1770" s="79">
        <v>7</v>
      </c>
      <c r="F1770" s="80">
        <v>640.9</v>
      </c>
      <c r="G1770" s="80">
        <v>91.56</v>
      </c>
      <c r="H1770" s="80">
        <v>640.9</v>
      </c>
      <c r="I1770" s="80" t="s">
        <v>28</v>
      </c>
      <c r="J1770" s="80" t="s">
        <v>28</v>
      </c>
      <c r="K1770" s="80">
        <v>91.56</v>
      </c>
      <c r="L1770" s="73">
        <f t="shared" si="453"/>
        <v>91.56</v>
      </c>
      <c r="M1770" s="73">
        <f t="shared" si="454"/>
        <v>104.9</v>
      </c>
      <c r="N1770" s="72" t="str">
        <f t="shared" si="455"/>
        <v>0615</v>
      </c>
      <c r="O1770" s="74">
        <f t="shared" si="456"/>
        <v>0</v>
      </c>
      <c r="P1770" s="72">
        <f t="shared" si="457"/>
        <v>0</v>
      </c>
      <c r="Q1770" s="74">
        <f t="shared" si="458"/>
        <v>7</v>
      </c>
      <c r="R1770" s="72" t="str">
        <f t="shared" si="459"/>
        <v/>
      </c>
      <c r="S1770" s="72" t="str">
        <f t="shared" si="460"/>
        <v/>
      </c>
      <c r="AT1770" s="20">
        <f t="shared" si="461"/>
        <v>-8240.4</v>
      </c>
    </row>
    <row r="1771" spans="1:46" ht="33.75">
      <c r="A1771" s="54">
        <v>7088</v>
      </c>
      <c r="B1771" s="54" t="s">
        <v>986</v>
      </c>
      <c r="C1771" s="58" t="s">
        <v>2958</v>
      </c>
      <c r="D1771" s="79">
        <v>7</v>
      </c>
      <c r="E1771" s="79">
        <v>7</v>
      </c>
      <c r="F1771" s="80">
        <v>640.9</v>
      </c>
      <c r="G1771" s="80">
        <v>91.56</v>
      </c>
      <c r="H1771" s="80">
        <v>640.9</v>
      </c>
      <c r="I1771" s="80" t="s">
        <v>28</v>
      </c>
      <c r="J1771" s="80" t="s">
        <v>28</v>
      </c>
      <c r="K1771" s="80">
        <v>91.56</v>
      </c>
      <c r="L1771" s="73">
        <f t="shared" si="453"/>
        <v>91.56</v>
      </c>
      <c r="M1771" s="73">
        <f t="shared" si="454"/>
        <v>104.9</v>
      </c>
      <c r="N1771" s="72" t="str">
        <f t="shared" si="455"/>
        <v>0615</v>
      </c>
      <c r="O1771" s="74">
        <f t="shared" si="456"/>
        <v>0</v>
      </c>
      <c r="P1771" s="72">
        <f t="shared" si="457"/>
        <v>0</v>
      </c>
      <c r="Q1771" s="74">
        <f t="shared" si="458"/>
        <v>7</v>
      </c>
      <c r="R1771" s="72" t="str">
        <f t="shared" si="459"/>
        <v/>
      </c>
      <c r="S1771" s="72" t="str">
        <f t="shared" si="460"/>
        <v/>
      </c>
      <c r="AT1771" s="20">
        <f t="shared" si="461"/>
        <v>-8240.4</v>
      </c>
    </row>
    <row r="1772" spans="1:46" ht="33.75">
      <c r="A1772" s="54">
        <v>7088</v>
      </c>
      <c r="B1772" s="54" t="s">
        <v>982</v>
      </c>
      <c r="C1772" s="58" t="s">
        <v>2958</v>
      </c>
      <c r="D1772" s="79">
        <v>7</v>
      </c>
      <c r="E1772" s="79">
        <v>7</v>
      </c>
      <c r="F1772" s="80">
        <v>640.9</v>
      </c>
      <c r="G1772" s="80">
        <v>91.56</v>
      </c>
      <c r="H1772" s="80">
        <v>640.9</v>
      </c>
      <c r="I1772" s="80" t="s">
        <v>28</v>
      </c>
      <c r="J1772" s="80" t="s">
        <v>28</v>
      </c>
      <c r="K1772" s="80">
        <v>91.56</v>
      </c>
      <c r="L1772" s="73">
        <f t="shared" si="453"/>
        <v>91.56</v>
      </c>
      <c r="M1772" s="73">
        <f t="shared" si="454"/>
        <v>104.9</v>
      </c>
      <c r="N1772" s="72" t="str">
        <f t="shared" si="455"/>
        <v>0615</v>
      </c>
      <c r="O1772" s="74">
        <f t="shared" si="456"/>
        <v>0</v>
      </c>
      <c r="P1772" s="72">
        <f t="shared" si="457"/>
        <v>0</v>
      </c>
      <c r="Q1772" s="74">
        <f t="shared" si="458"/>
        <v>7</v>
      </c>
      <c r="R1772" s="72" t="str">
        <f t="shared" si="459"/>
        <v/>
      </c>
      <c r="S1772" s="72" t="str">
        <f t="shared" si="460"/>
        <v/>
      </c>
      <c r="AT1772" s="20">
        <f t="shared" si="461"/>
        <v>-8240.4</v>
      </c>
    </row>
    <row r="1773" spans="1:46" ht="33.75">
      <c r="A1773" s="54">
        <v>7088</v>
      </c>
      <c r="B1773" s="54" t="s">
        <v>988</v>
      </c>
      <c r="C1773" s="58" t="s">
        <v>2958</v>
      </c>
      <c r="D1773" s="79">
        <v>7</v>
      </c>
      <c r="E1773" s="79">
        <v>7</v>
      </c>
      <c r="F1773" s="80">
        <v>640.9</v>
      </c>
      <c r="G1773" s="80">
        <v>91.56</v>
      </c>
      <c r="H1773" s="80">
        <v>640.9</v>
      </c>
      <c r="I1773" s="80" t="s">
        <v>28</v>
      </c>
      <c r="J1773" s="80" t="s">
        <v>28</v>
      </c>
      <c r="K1773" s="80">
        <v>91.56</v>
      </c>
      <c r="L1773" s="73">
        <f t="shared" si="453"/>
        <v>91.56</v>
      </c>
      <c r="M1773" s="73">
        <f t="shared" si="454"/>
        <v>104.9</v>
      </c>
      <c r="N1773" s="72" t="str">
        <f t="shared" si="455"/>
        <v>0615</v>
      </c>
      <c r="O1773" s="74">
        <f t="shared" si="456"/>
        <v>0</v>
      </c>
      <c r="P1773" s="72">
        <f t="shared" si="457"/>
        <v>0</v>
      </c>
      <c r="Q1773" s="74">
        <f t="shared" si="458"/>
        <v>7</v>
      </c>
      <c r="R1773" s="72" t="str">
        <f t="shared" si="459"/>
        <v/>
      </c>
      <c r="S1773" s="72" t="str">
        <f t="shared" si="460"/>
        <v/>
      </c>
      <c r="AT1773" s="20">
        <f t="shared" si="461"/>
        <v>-8240.4</v>
      </c>
    </row>
    <row r="1774" spans="1:46" ht="33.75">
      <c r="A1774" s="54">
        <v>7088</v>
      </c>
      <c r="B1774" s="54" t="s">
        <v>992</v>
      </c>
      <c r="C1774" s="58" t="s">
        <v>2958</v>
      </c>
      <c r="D1774" s="79">
        <v>7</v>
      </c>
      <c r="E1774" s="79">
        <v>7</v>
      </c>
      <c r="F1774" s="80">
        <v>640.9</v>
      </c>
      <c r="G1774" s="80">
        <v>91.56</v>
      </c>
      <c r="H1774" s="80">
        <v>640.9</v>
      </c>
      <c r="I1774" s="80" t="s">
        <v>28</v>
      </c>
      <c r="J1774" s="80" t="s">
        <v>28</v>
      </c>
      <c r="K1774" s="80">
        <v>91.56</v>
      </c>
      <c r="L1774" s="73">
        <f t="shared" si="453"/>
        <v>91.56</v>
      </c>
      <c r="M1774" s="73">
        <f t="shared" si="454"/>
        <v>104.9</v>
      </c>
      <c r="N1774" s="72" t="str">
        <f t="shared" si="455"/>
        <v>0615</v>
      </c>
      <c r="O1774" s="74">
        <f t="shared" si="456"/>
        <v>0</v>
      </c>
      <c r="P1774" s="72">
        <f t="shared" si="457"/>
        <v>0</v>
      </c>
      <c r="Q1774" s="74">
        <f t="shared" si="458"/>
        <v>7</v>
      </c>
      <c r="R1774" s="72" t="str">
        <f t="shared" si="459"/>
        <v/>
      </c>
      <c r="S1774" s="72" t="str">
        <f t="shared" si="460"/>
        <v/>
      </c>
      <c r="AT1774" s="20">
        <f t="shared" si="461"/>
        <v>-8240.4</v>
      </c>
    </row>
    <row r="1775" spans="1:46" ht="33.75">
      <c r="A1775" s="54">
        <v>7088</v>
      </c>
      <c r="B1775" s="54" t="s">
        <v>990</v>
      </c>
      <c r="C1775" s="58" t="s">
        <v>2958</v>
      </c>
      <c r="D1775" s="79">
        <v>7</v>
      </c>
      <c r="E1775" s="79">
        <v>7</v>
      </c>
      <c r="F1775" s="80">
        <v>640.9</v>
      </c>
      <c r="G1775" s="80">
        <v>91.56</v>
      </c>
      <c r="H1775" s="80">
        <v>640.9</v>
      </c>
      <c r="I1775" s="80" t="s">
        <v>28</v>
      </c>
      <c r="J1775" s="80" t="s">
        <v>28</v>
      </c>
      <c r="K1775" s="80">
        <v>91.56</v>
      </c>
      <c r="L1775" s="73">
        <f t="shared" si="453"/>
        <v>91.56</v>
      </c>
      <c r="M1775" s="73">
        <f t="shared" si="454"/>
        <v>104.9</v>
      </c>
      <c r="N1775" s="72" t="str">
        <f t="shared" si="455"/>
        <v>0615</v>
      </c>
      <c r="O1775" s="74">
        <f t="shared" si="456"/>
        <v>0</v>
      </c>
      <c r="P1775" s="72">
        <f t="shared" si="457"/>
        <v>0</v>
      </c>
      <c r="Q1775" s="74">
        <f t="shared" si="458"/>
        <v>7</v>
      </c>
      <c r="R1775" s="72" t="str">
        <f t="shared" si="459"/>
        <v/>
      </c>
      <c r="S1775" s="72" t="str">
        <f t="shared" si="460"/>
        <v/>
      </c>
      <c r="AT1775" s="20">
        <f t="shared" si="461"/>
        <v>-8240.4</v>
      </c>
    </row>
    <row r="1776" spans="1:46" ht="33.75">
      <c r="A1776" s="54">
        <v>7089</v>
      </c>
      <c r="B1776" s="54" t="s">
        <v>1000</v>
      </c>
      <c r="C1776" s="58" t="s">
        <v>2959</v>
      </c>
      <c r="D1776" s="79">
        <v>7</v>
      </c>
      <c r="E1776" s="79">
        <v>7</v>
      </c>
      <c r="F1776" s="80">
        <v>592.52</v>
      </c>
      <c r="G1776" s="80">
        <v>84.65</v>
      </c>
      <c r="H1776" s="80">
        <v>592.52</v>
      </c>
      <c r="I1776" s="80" t="s">
        <v>28</v>
      </c>
      <c r="J1776" s="80" t="s">
        <v>28</v>
      </c>
      <c r="K1776" s="80">
        <v>84.65</v>
      </c>
      <c r="L1776" s="73">
        <f t="shared" si="453"/>
        <v>84.65</v>
      </c>
      <c r="M1776" s="73">
        <f t="shared" si="454"/>
        <v>104.9</v>
      </c>
      <c r="N1776" s="72" t="str">
        <f t="shared" si="455"/>
        <v>0615</v>
      </c>
      <c r="O1776" s="74">
        <f t="shared" si="456"/>
        <v>0</v>
      </c>
      <c r="P1776" s="72">
        <f t="shared" si="457"/>
        <v>0</v>
      </c>
      <c r="Q1776" s="74">
        <f t="shared" si="458"/>
        <v>7</v>
      </c>
      <c r="R1776" s="72" t="str">
        <f t="shared" si="459"/>
        <v/>
      </c>
      <c r="S1776" s="72" t="str">
        <f t="shared" si="460"/>
        <v/>
      </c>
      <c r="AT1776" s="20">
        <f t="shared" si="461"/>
        <v>-7618.5000000000009</v>
      </c>
    </row>
    <row r="1777" spans="1:46" ht="33.75">
      <c r="A1777" s="54">
        <v>7089</v>
      </c>
      <c r="B1777" s="54" t="s">
        <v>998</v>
      </c>
      <c r="C1777" s="58" t="s">
        <v>2959</v>
      </c>
      <c r="D1777" s="79">
        <v>7</v>
      </c>
      <c r="E1777" s="79">
        <v>7</v>
      </c>
      <c r="F1777" s="80">
        <v>592.52</v>
      </c>
      <c r="G1777" s="80">
        <v>84.65</v>
      </c>
      <c r="H1777" s="80">
        <v>592.52</v>
      </c>
      <c r="I1777" s="80" t="s">
        <v>28</v>
      </c>
      <c r="J1777" s="80" t="s">
        <v>28</v>
      </c>
      <c r="K1777" s="80">
        <v>84.65</v>
      </c>
      <c r="L1777" s="73">
        <f t="shared" si="453"/>
        <v>84.65</v>
      </c>
      <c r="M1777" s="73">
        <f t="shared" si="454"/>
        <v>104.9</v>
      </c>
      <c r="N1777" s="72" t="str">
        <f t="shared" si="455"/>
        <v>0615</v>
      </c>
      <c r="O1777" s="74">
        <f t="shared" si="456"/>
        <v>0</v>
      </c>
      <c r="P1777" s="72">
        <f t="shared" si="457"/>
        <v>0</v>
      </c>
      <c r="Q1777" s="74">
        <f t="shared" si="458"/>
        <v>7</v>
      </c>
      <c r="R1777" s="72" t="str">
        <f t="shared" si="459"/>
        <v/>
      </c>
      <c r="S1777" s="72" t="str">
        <f t="shared" si="460"/>
        <v/>
      </c>
      <c r="AT1777" s="20">
        <f t="shared" si="461"/>
        <v>-7618.5000000000009</v>
      </c>
    </row>
    <row r="1778" spans="1:46" ht="33.75">
      <c r="A1778" s="54">
        <v>7089</v>
      </c>
      <c r="B1778" s="54" t="s">
        <v>994</v>
      </c>
      <c r="C1778" s="58" t="s">
        <v>2959</v>
      </c>
      <c r="D1778" s="79">
        <v>7</v>
      </c>
      <c r="E1778" s="79">
        <v>7</v>
      </c>
      <c r="F1778" s="80">
        <v>592.52</v>
      </c>
      <c r="G1778" s="80">
        <v>84.65</v>
      </c>
      <c r="H1778" s="80">
        <v>592.52</v>
      </c>
      <c r="I1778" s="80" t="s">
        <v>28</v>
      </c>
      <c r="J1778" s="80" t="s">
        <v>28</v>
      </c>
      <c r="K1778" s="80">
        <v>84.65</v>
      </c>
      <c r="L1778" s="73">
        <f t="shared" si="453"/>
        <v>84.65</v>
      </c>
      <c r="M1778" s="73">
        <f t="shared" si="454"/>
        <v>104.9</v>
      </c>
      <c r="N1778" s="72" t="str">
        <f t="shared" si="455"/>
        <v>0615</v>
      </c>
      <c r="O1778" s="74">
        <f t="shared" si="456"/>
        <v>0</v>
      </c>
      <c r="P1778" s="72">
        <f t="shared" si="457"/>
        <v>0</v>
      </c>
      <c r="Q1778" s="74">
        <f t="shared" si="458"/>
        <v>7</v>
      </c>
      <c r="R1778" s="72" t="str">
        <f t="shared" si="459"/>
        <v/>
      </c>
      <c r="S1778" s="72" t="str">
        <f t="shared" si="460"/>
        <v/>
      </c>
      <c r="AT1778" s="20">
        <f t="shared" si="461"/>
        <v>-7618.5000000000009</v>
      </c>
    </row>
    <row r="1779" spans="1:46" ht="33.75">
      <c r="A1779" s="54">
        <v>7089</v>
      </c>
      <c r="B1779" s="54" t="s">
        <v>996</v>
      </c>
      <c r="C1779" s="58" t="s">
        <v>2959</v>
      </c>
      <c r="D1779" s="79">
        <v>7</v>
      </c>
      <c r="E1779" s="79">
        <v>7</v>
      </c>
      <c r="F1779" s="80">
        <v>592.52</v>
      </c>
      <c r="G1779" s="80">
        <v>84.65</v>
      </c>
      <c r="H1779" s="80">
        <v>592.52</v>
      </c>
      <c r="I1779" s="80" t="s">
        <v>28</v>
      </c>
      <c r="J1779" s="80" t="s">
        <v>28</v>
      </c>
      <c r="K1779" s="80">
        <v>84.65</v>
      </c>
      <c r="L1779" s="73">
        <f t="shared" si="453"/>
        <v>84.65</v>
      </c>
      <c r="M1779" s="73">
        <f t="shared" si="454"/>
        <v>104.9</v>
      </c>
      <c r="N1779" s="72" t="str">
        <f t="shared" si="455"/>
        <v>0615</v>
      </c>
      <c r="O1779" s="74">
        <f t="shared" si="456"/>
        <v>0</v>
      </c>
      <c r="P1779" s="72">
        <f t="shared" si="457"/>
        <v>0</v>
      </c>
      <c r="Q1779" s="74">
        <f t="shared" si="458"/>
        <v>7</v>
      </c>
      <c r="R1779" s="72" t="str">
        <f t="shared" si="459"/>
        <v/>
      </c>
      <c r="S1779" s="72" t="str">
        <f t="shared" si="460"/>
        <v/>
      </c>
      <c r="AT1779" s="20">
        <f t="shared" si="461"/>
        <v>-7618.5000000000009</v>
      </c>
    </row>
    <row r="1780" spans="1:46" ht="33.75">
      <c r="A1780" s="54">
        <v>7089</v>
      </c>
      <c r="B1780" s="54" t="s">
        <v>1002</v>
      </c>
      <c r="C1780" s="58" t="s">
        <v>2959</v>
      </c>
      <c r="D1780" s="79">
        <v>7</v>
      </c>
      <c r="E1780" s="79">
        <v>7</v>
      </c>
      <c r="F1780" s="80">
        <v>592.52</v>
      </c>
      <c r="G1780" s="80">
        <v>84.65</v>
      </c>
      <c r="H1780" s="80">
        <v>592.52</v>
      </c>
      <c r="I1780" s="80" t="s">
        <v>28</v>
      </c>
      <c r="J1780" s="80" t="s">
        <v>28</v>
      </c>
      <c r="K1780" s="80">
        <v>84.65</v>
      </c>
      <c r="L1780" s="73">
        <f t="shared" si="453"/>
        <v>84.65</v>
      </c>
      <c r="M1780" s="73">
        <f t="shared" si="454"/>
        <v>104.9</v>
      </c>
      <c r="N1780" s="72" t="str">
        <f t="shared" si="455"/>
        <v>0615</v>
      </c>
      <c r="O1780" s="74">
        <f t="shared" si="456"/>
        <v>0</v>
      </c>
      <c r="P1780" s="72">
        <f t="shared" si="457"/>
        <v>0</v>
      </c>
      <c r="Q1780" s="74">
        <f t="shared" si="458"/>
        <v>7</v>
      </c>
      <c r="R1780" s="72" t="str">
        <f t="shared" si="459"/>
        <v/>
      </c>
      <c r="S1780" s="72" t="str">
        <f t="shared" si="460"/>
        <v/>
      </c>
      <c r="AT1780" s="20">
        <f t="shared" si="461"/>
        <v>-7618.5000000000009</v>
      </c>
    </row>
    <row r="1781" spans="1:46" ht="33.75">
      <c r="A1781" s="54">
        <v>7089</v>
      </c>
      <c r="B1781" s="54" t="s">
        <v>1004</v>
      </c>
      <c r="C1781" s="58" t="s">
        <v>2959</v>
      </c>
      <c r="D1781" s="79">
        <v>7</v>
      </c>
      <c r="E1781" s="79">
        <v>7</v>
      </c>
      <c r="F1781" s="80">
        <v>592.52</v>
      </c>
      <c r="G1781" s="80">
        <v>84.65</v>
      </c>
      <c r="H1781" s="80">
        <v>592.52</v>
      </c>
      <c r="I1781" s="80" t="s">
        <v>28</v>
      </c>
      <c r="J1781" s="80" t="s">
        <v>28</v>
      </c>
      <c r="K1781" s="80">
        <v>84.65</v>
      </c>
      <c r="L1781" s="73">
        <f t="shared" si="453"/>
        <v>84.65</v>
      </c>
      <c r="M1781" s="73">
        <f t="shared" si="454"/>
        <v>104.9</v>
      </c>
      <c r="N1781" s="72" t="str">
        <f t="shared" si="455"/>
        <v>0615</v>
      </c>
      <c r="O1781" s="74">
        <f t="shared" si="456"/>
        <v>0</v>
      </c>
      <c r="P1781" s="72">
        <f t="shared" si="457"/>
        <v>0</v>
      </c>
      <c r="Q1781" s="74">
        <f t="shared" si="458"/>
        <v>7</v>
      </c>
      <c r="R1781" s="72" t="str">
        <f t="shared" si="459"/>
        <v/>
      </c>
      <c r="S1781" s="72" t="str">
        <f t="shared" si="460"/>
        <v/>
      </c>
      <c r="AT1781" s="20">
        <f t="shared" si="461"/>
        <v>-7618.5000000000009</v>
      </c>
    </row>
    <row r="1782" spans="1:46" ht="33.75">
      <c r="A1782" s="54">
        <v>7090</v>
      </c>
      <c r="B1782" s="54" t="s">
        <v>1012</v>
      </c>
      <c r="C1782" s="58" t="s">
        <v>2960</v>
      </c>
      <c r="D1782" s="79">
        <v>7</v>
      </c>
      <c r="E1782" s="79">
        <v>7</v>
      </c>
      <c r="F1782" s="80">
        <v>655.16999999999996</v>
      </c>
      <c r="G1782" s="80">
        <v>93.6</v>
      </c>
      <c r="H1782" s="80">
        <v>655.16999999999996</v>
      </c>
      <c r="I1782" s="80" t="s">
        <v>28</v>
      </c>
      <c r="J1782" s="80" t="s">
        <v>28</v>
      </c>
      <c r="K1782" s="80">
        <v>93.6</v>
      </c>
      <c r="L1782" s="73">
        <f t="shared" si="453"/>
        <v>93.6</v>
      </c>
      <c r="M1782" s="73">
        <f t="shared" si="454"/>
        <v>127.64</v>
      </c>
      <c r="N1782" s="72" t="str">
        <f t="shared" si="455"/>
        <v>0617</v>
      </c>
      <c r="O1782" s="74">
        <f t="shared" si="456"/>
        <v>0</v>
      </c>
      <c r="P1782" s="72">
        <f t="shared" si="457"/>
        <v>0</v>
      </c>
      <c r="Q1782" s="74">
        <f t="shared" si="458"/>
        <v>7</v>
      </c>
      <c r="R1782" s="72" t="str">
        <f t="shared" si="459"/>
        <v/>
      </c>
      <c r="S1782" s="72" t="str">
        <f t="shared" si="460"/>
        <v/>
      </c>
      <c r="AT1782" s="20">
        <f t="shared" si="461"/>
        <v>-8424</v>
      </c>
    </row>
    <row r="1783" spans="1:46" ht="33.75">
      <c r="A1783" s="54">
        <v>7090</v>
      </c>
      <c r="B1783" s="54" t="s">
        <v>1014</v>
      </c>
      <c r="C1783" s="58" t="s">
        <v>2960</v>
      </c>
      <c r="D1783" s="79">
        <v>7</v>
      </c>
      <c r="E1783" s="79">
        <v>7</v>
      </c>
      <c r="F1783" s="80">
        <v>655.16999999999996</v>
      </c>
      <c r="G1783" s="80">
        <v>93.6</v>
      </c>
      <c r="H1783" s="80">
        <v>655.16999999999996</v>
      </c>
      <c r="I1783" s="80" t="s">
        <v>28</v>
      </c>
      <c r="J1783" s="80" t="s">
        <v>28</v>
      </c>
      <c r="K1783" s="80">
        <v>93.6</v>
      </c>
      <c r="L1783" s="73">
        <f t="shared" si="453"/>
        <v>93.6</v>
      </c>
      <c r="M1783" s="73">
        <f t="shared" si="454"/>
        <v>127.64</v>
      </c>
      <c r="N1783" s="72" t="str">
        <f t="shared" si="455"/>
        <v>0617</v>
      </c>
      <c r="O1783" s="74">
        <f t="shared" si="456"/>
        <v>0</v>
      </c>
      <c r="P1783" s="72">
        <f t="shared" si="457"/>
        <v>0</v>
      </c>
      <c r="Q1783" s="74">
        <f t="shared" si="458"/>
        <v>7</v>
      </c>
      <c r="R1783" s="72" t="str">
        <f t="shared" si="459"/>
        <v/>
      </c>
      <c r="S1783" s="72" t="str">
        <f t="shared" si="460"/>
        <v/>
      </c>
      <c r="AT1783" s="20">
        <f t="shared" si="461"/>
        <v>-8424</v>
      </c>
    </row>
    <row r="1784" spans="1:46" ht="33.75">
      <c r="A1784" s="54">
        <v>7090</v>
      </c>
      <c r="B1784" s="54" t="s">
        <v>1016</v>
      </c>
      <c r="C1784" s="58" t="s">
        <v>2960</v>
      </c>
      <c r="D1784" s="79">
        <v>7</v>
      </c>
      <c r="E1784" s="79">
        <v>7</v>
      </c>
      <c r="F1784" s="80">
        <v>655.16999999999996</v>
      </c>
      <c r="G1784" s="80">
        <v>93.6</v>
      </c>
      <c r="H1784" s="80">
        <v>655.16999999999996</v>
      </c>
      <c r="I1784" s="80" t="s">
        <v>28</v>
      </c>
      <c r="J1784" s="80" t="s">
        <v>28</v>
      </c>
      <c r="K1784" s="80">
        <v>93.6</v>
      </c>
      <c r="L1784" s="73">
        <f t="shared" si="453"/>
        <v>93.6</v>
      </c>
      <c r="M1784" s="73">
        <f t="shared" si="454"/>
        <v>127.64</v>
      </c>
      <c r="N1784" s="72" t="str">
        <f t="shared" si="455"/>
        <v>0617</v>
      </c>
      <c r="O1784" s="74">
        <f t="shared" si="456"/>
        <v>0</v>
      </c>
      <c r="P1784" s="72">
        <f t="shared" si="457"/>
        <v>0</v>
      </c>
      <c r="Q1784" s="74">
        <f t="shared" si="458"/>
        <v>7</v>
      </c>
      <c r="R1784" s="72" t="str">
        <f t="shared" si="459"/>
        <v/>
      </c>
      <c r="S1784" s="72" t="str">
        <f t="shared" si="460"/>
        <v/>
      </c>
      <c r="AT1784" s="20">
        <f t="shared" si="461"/>
        <v>-8424</v>
      </c>
    </row>
    <row r="1785" spans="1:46" ht="33.75">
      <c r="A1785" s="54">
        <v>7090</v>
      </c>
      <c r="B1785" s="54" t="s">
        <v>1010</v>
      </c>
      <c r="C1785" s="58" t="s">
        <v>2960</v>
      </c>
      <c r="D1785" s="79">
        <v>7</v>
      </c>
      <c r="E1785" s="79">
        <v>7</v>
      </c>
      <c r="F1785" s="80">
        <v>655.16999999999996</v>
      </c>
      <c r="G1785" s="80">
        <v>93.6</v>
      </c>
      <c r="H1785" s="80">
        <v>655.16999999999996</v>
      </c>
      <c r="I1785" s="80" t="s">
        <v>28</v>
      </c>
      <c r="J1785" s="80" t="s">
        <v>28</v>
      </c>
      <c r="K1785" s="80">
        <v>93.6</v>
      </c>
      <c r="L1785" s="73">
        <f t="shared" si="453"/>
        <v>93.6</v>
      </c>
      <c r="M1785" s="73">
        <f t="shared" si="454"/>
        <v>127.64</v>
      </c>
      <c r="N1785" s="72" t="str">
        <f t="shared" si="455"/>
        <v>0617</v>
      </c>
      <c r="O1785" s="74">
        <f t="shared" si="456"/>
        <v>0</v>
      </c>
      <c r="P1785" s="72">
        <f t="shared" si="457"/>
        <v>0</v>
      </c>
      <c r="Q1785" s="74">
        <f t="shared" si="458"/>
        <v>7</v>
      </c>
      <c r="R1785" s="72" t="str">
        <f t="shared" si="459"/>
        <v/>
      </c>
      <c r="S1785" s="72" t="str">
        <f t="shared" si="460"/>
        <v/>
      </c>
      <c r="AT1785" s="20">
        <f t="shared" si="461"/>
        <v>-8424</v>
      </c>
    </row>
    <row r="1786" spans="1:46" ht="33.75">
      <c r="A1786" s="54">
        <v>7090</v>
      </c>
      <c r="B1786" s="54" t="s">
        <v>1018</v>
      </c>
      <c r="C1786" s="58" t="s">
        <v>2960</v>
      </c>
      <c r="D1786" s="79">
        <v>7</v>
      </c>
      <c r="E1786" s="79">
        <v>7</v>
      </c>
      <c r="F1786" s="80">
        <v>655.16999999999996</v>
      </c>
      <c r="G1786" s="80">
        <v>93.6</v>
      </c>
      <c r="H1786" s="80">
        <v>655.16999999999996</v>
      </c>
      <c r="I1786" s="80" t="s">
        <v>28</v>
      </c>
      <c r="J1786" s="80" t="s">
        <v>28</v>
      </c>
      <c r="K1786" s="80">
        <v>93.6</v>
      </c>
      <c r="L1786" s="73">
        <f t="shared" si="453"/>
        <v>93.6</v>
      </c>
      <c r="M1786" s="73">
        <f t="shared" si="454"/>
        <v>127.64</v>
      </c>
      <c r="N1786" s="72" t="str">
        <f t="shared" si="455"/>
        <v>0617</v>
      </c>
      <c r="O1786" s="74">
        <f t="shared" si="456"/>
        <v>0</v>
      </c>
      <c r="P1786" s="72">
        <f t="shared" si="457"/>
        <v>0</v>
      </c>
      <c r="Q1786" s="74">
        <f t="shared" si="458"/>
        <v>7</v>
      </c>
      <c r="R1786" s="72" t="str">
        <f t="shared" si="459"/>
        <v/>
      </c>
      <c r="S1786" s="72" t="str">
        <f t="shared" si="460"/>
        <v/>
      </c>
      <c r="AT1786" s="20">
        <f t="shared" si="461"/>
        <v>-8424</v>
      </c>
    </row>
    <row r="1787" spans="1:46" ht="33.75">
      <c r="A1787" s="54">
        <v>7090</v>
      </c>
      <c r="B1787" s="54" t="s">
        <v>1008</v>
      </c>
      <c r="C1787" s="58" t="s">
        <v>2960</v>
      </c>
      <c r="D1787" s="79">
        <v>7</v>
      </c>
      <c r="E1787" s="79">
        <v>7</v>
      </c>
      <c r="F1787" s="80">
        <v>655.16999999999996</v>
      </c>
      <c r="G1787" s="80">
        <v>93.6</v>
      </c>
      <c r="H1787" s="80">
        <v>655.16999999999996</v>
      </c>
      <c r="I1787" s="80" t="s">
        <v>28</v>
      </c>
      <c r="J1787" s="80" t="s">
        <v>28</v>
      </c>
      <c r="K1787" s="80">
        <v>93.6</v>
      </c>
      <c r="L1787" s="73">
        <f t="shared" si="453"/>
        <v>93.6</v>
      </c>
      <c r="M1787" s="73">
        <f t="shared" si="454"/>
        <v>127.64</v>
      </c>
      <c r="N1787" s="72" t="str">
        <f t="shared" si="455"/>
        <v>0617</v>
      </c>
      <c r="O1787" s="74">
        <f t="shared" si="456"/>
        <v>0</v>
      </c>
      <c r="P1787" s="72">
        <f t="shared" si="457"/>
        <v>0</v>
      </c>
      <c r="Q1787" s="74">
        <f t="shared" si="458"/>
        <v>7</v>
      </c>
      <c r="R1787" s="72" t="str">
        <f t="shared" si="459"/>
        <v/>
      </c>
      <c r="S1787" s="72" t="str">
        <f t="shared" si="460"/>
        <v/>
      </c>
      <c r="AT1787" s="20">
        <f t="shared" si="461"/>
        <v>-8424</v>
      </c>
    </row>
    <row r="1788" spans="1:46" ht="33.75">
      <c r="A1788" s="54">
        <v>7091</v>
      </c>
      <c r="B1788" s="54" t="s">
        <v>1020</v>
      </c>
      <c r="C1788" s="58" t="s">
        <v>2961</v>
      </c>
      <c r="D1788" s="79">
        <v>7</v>
      </c>
      <c r="E1788" s="79">
        <v>7</v>
      </c>
      <c r="F1788" s="80">
        <v>648.16999999999996</v>
      </c>
      <c r="G1788" s="80">
        <v>92.6</v>
      </c>
      <c r="H1788" s="80">
        <v>648.16999999999996</v>
      </c>
      <c r="I1788" s="80" t="s">
        <v>28</v>
      </c>
      <c r="J1788" s="80" t="s">
        <v>28</v>
      </c>
      <c r="K1788" s="80">
        <v>92.6</v>
      </c>
      <c r="L1788" s="73">
        <f t="shared" si="453"/>
        <v>92.6</v>
      </c>
      <c r="M1788" s="73">
        <f t="shared" si="454"/>
        <v>127.64</v>
      </c>
      <c r="N1788" s="72" t="str">
        <f t="shared" si="455"/>
        <v>0617</v>
      </c>
      <c r="O1788" s="74">
        <f t="shared" si="456"/>
        <v>0</v>
      </c>
      <c r="P1788" s="72">
        <f t="shared" si="457"/>
        <v>0</v>
      </c>
      <c r="Q1788" s="74">
        <f t="shared" si="458"/>
        <v>7</v>
      </c>
      <c r="R1788" s="72" t="str">
        <f t="shared" si="459"/>
        <v/>
      </c>
      <c r="S1788" s="72" t="str">
        <f t="shared" si="460"/>
        <v/>
      </c>
      <c r="AT1788" s="20">
        <f t="shared" si="461"/>
        <v>-8334</v>
      </c>
    </row>
    <row r="1789" spans="1:46" ht="33.75">
      <c r="A1789" s="54">
        <v>7091</v>
      </c>
      <c r="B1789" s="54" t="s">
        <v>1022</v>
      </c>
      <c r="C1789" s="58" t="s">
        <v>2961</v>
      </c>
      <c r="D1789" s="79">
        <v>7</v>
      </c>
      <c r="E1789" s="79">
        <v>7</v>
      </c>
      <c r="F1789" s="80">
        <v>648.16999999999996</v>
      </c>
      <c r="G1789" s="80">
        <v>92.6</v>
      </c>
      <c r="H1789" s="80">
        <v>648.16999999999996</v>
      </c>
      <c r="I1789" s="80" t="s">
        <v>28</v>
      </c>
      <c r="J1789" s="80" t="s">
        <v>28</v>
      </c>
      <c r="K1789" s="80">
        <v>92.6</v>
      </c>
      <c r="L1789" s="73">
        <f t="shared" si="453"/>
        <v>92.6</v>
      </c>
      <c r="M1789" s="73">
        <f t="shared" si="454"/>
        <v>127.64</v>
      </c>
      <c r="N1789" s="72" t="str">
        <f t="shared" si="455"/>
        <v>0617</v>
      </c>
      <c r="O1789" s="74">
        <f t="shared" si="456"/>
        <v>0</v>
      </c>
      <c r="P1789" s="72">
        <f t="shared" si="457"/>
        <v>0</v>
      </c>
      <c r="Q1789" s="74">
        <f t="shared" si="458"/>
        <v>7</v>
      </c>
      <c r="R1789" s="72" t="str">
        <f t="shared" si="459"/>
        <v/>
      </c>
      <c r="S1789" s="72" t="str">
        <f t="shared" si="460"/>
        <v/>
      </c>
      <c r="AT1789" s="20">
        <f t="shared" si="461"/>
        <v>-8334</v>
      </c>
    </row>
    <row r="1790" spans="1:46" ht="33.75">
      <c r="A1790" s="54">
        <v>7091</v>
      </c>
      <c r="B1790" s="54" t="s">
        <v>1024</v>
      </c>
      <c r="C1790" s="58" t="s">
        <v>2961</v>
      </c>
      <c r="D1790" s="79">
        <v>7</v>
      </c>
      <c r="E1790" s="79">
        <v>7</v>
      </c>
      <c r="F1790" s="80">
        <v>648.16999999999996</v>
      </c>
      <c r="G1790" s="80">
        <v>92.6</v>
      </c>
      <c r="H1790" s="80">
        <v>648.16999999999996</v>
      </c>
      <c r="I1790" s="80" t="s">
        <v>28</v>
      </c>
      <c r="J1790" s="80" t="s">
        <v>28</v>
      </c>
      <c r="K1790" s="80">
        <v>92.6</v>
      </c>
      <c r="L1790" s="73">
        <f t="shared" si="453"/>
        <v>92.6</v>
      </c>
      <c r="M1790" s="73">
        <f t="shared" si="454"/>
        <v>127.64</v>
      </c>
      <c r="N1790" s="72" t="str">
        <f t="shared" si="455"/>
        <v>0617</v>
      </c>
      <c r="O1790" s="74">
        <f t="shared" si="456"/>
        <v>0</v>
      </c>
      <c r="P1790" s="72">
        <f t="shared" si="457"/>
        <v>0</v>
      </c>
      <c r="Q1790" s="74">
        <f t="shared" si="458"/>
        <v>7</v>
      </c>
      <c r="R1790" s="72" t="str">
        <f t="shared" si="459"/>
        <v/>
      </c>
      <c r="S1790" s="72" t="str">
        <f t="shared" si="460"/>
        <v/>
      </c>
      <c r="AT1790" s="20">
        <f t="shared" si="461"/>
        <v>-8334</v>
      </c>
    </row>
    <row r="1791" spans="1:46" ht="33.75">
      <c r="A1791" s="54">
        <v>7091</v>
      </c>
      <c r="B1791" s="54" t="s">
        <v>1026</v>
      </c>
      <c r="C1791" s="58" t="s">
        <v>2961</v>
      </c>
      <c r="D1791" s="79">
        <v>7</v>
      </c>
      <c r="E1791" s="79">
        <v>7</v>
      </c>
      <c r="F1791" s="80">
        <v>648.16999999999996</v>
      </c>
      <c r="G1791" s="80">
        <v>92.6</v>
      </c>
      <c r="H1791" s="80">
        <v>648.16999999999996</v>
      </c>
      <c r="I1791" s="80" t="s">
        <v>28</v>
      </c>
      <c r="J1791" s="80" t="s">
        <v>28</v>
      </c>
      <c r="K1791" s="80">
        <v>92.6</v>
      </c>
      <c r="L1791" s="73">
        <f t="shared" si="453"/>
        <v>92.6</v>
      </c>
      <c r="M1791" s="73">
        <f t="shared" si="454"/>
        <v>127.64</v>
      </c>
      <c r="N1791" s="72" t="str">
        <f t="shared" si="455"/>
        <v>0617</v>
      </c>
      <c r="O1791" s="74">
        <f t="shared" si="456"/>
        <v>0</v>
      </c>
      <c r="P1791" s="72">
        <f t="shared" si="457"/>
        <v>0</v>
      </c>
      <c r="Q1791" s="74">
        <f t="shared" si="458"/>
        <v>7</v>
      </c>
      <c r="R1791" s="72" t="str">
        <f t="shared" si="459"/>
        <v/>
      </c>
      <c r="S1791" s="72" t="str">
        <f t="shared" si="460"/>
        <v/>
      </c>
      <c r="AT1791" s="20">
        <f t="shared" si="461"/>
        <v>-8334</v>
      </c>
    </row>
    <row r="1792" spans="1:46" ht="33.75">
      <c r="A1792" s="54">
        <v>7091</v>
      </c>
      <c r="B1792" s="54" t="s">
        <v>1028</v>
      </c>
      <c r="C1792" s="58" t="s">
        <v>2961</v>
      </c>
      <c r="D1792" s="79">
        <v>7</v>
      </c>
      <c r="E1792" s="79">
        <v>7</v>
      </c>
      <c r="F1792" s="80">
        <v>648.16999999999996</v>
      </c>
      <c r="G1792" s="80">
        <v>92.6</v>
      </c>
      <c r="H1792" s="80">
        <v>648.16999999999996</v>
      </c>
      <c r="I1792" s="80" t="s">
        <v>28</v>
      </c>
      <c r="J1792" s="80" t="s">
        <v>28</v>
      </c>
      <c r="K1792" s="80">
        <v>92.6</v>
      </c>
      <c r="L1792" s="73">
        <f t="shared" si="453"/>
        <v>92.6</v>
      </c>
      <c r="M1792" s="73">
        <f t="shared" si="454"/>
        <v>127.64</v>
      </c>
      <c r="N1792" s="72" t="str">
        <f t="shared" si="455"/>
        <v>0617</v>
      </c>
      <c r="O1792" s="74">
        <f t="shared" si="456"/>
        <v>0</v>
      </c>
      <c r="P1792" s="72">
        <f t="shared" si="457"/>
        <v>0</v>
      </c>
      <c r="Q1792" s="74">
        <f t="shared" si="458"/>
        <v>7</v>
      </c>
      <c r="R1792" s="72" t="str">
        <f t="shared" si="459"/>
        <v/>
      </c>
      <c r="S1792" s="72" t="str">
        <f t="shared" si="460"/>
        <v/>
      </c>
      <c r="AT1792" s="20">
        <f t="shared" si="461"/>
        <v>-8334</v>
      </c>
    </row>
    <row r="1793" spans="1:46" ht="33.75">
      <c r="A1793" s="54">
        <v>7091</v>
      </c>
      <c r="B1793" s="54" t="s">
        <v>1030</v>
      </c>
      <c r="C1793" s="58" t="s">
        <v>2961</v>
      </c>
      <c r="D1793" s="79">
        <v>7</v>
      </c>
      <c r="E1793" s="79">
        <v>7</v>
      </c>
      <c r="F1793" s="80">
        <v>648.16999999999996</v>
      </c>
      <c r="G1793" s="80">
        <v>92.6</v>
      </c>
      <c r="H1793" s="80">
        <v>648.16999999999996</v>
      </c>
      <c r="I1793" s="80" t="s">
        <v>28</v>
      </c>
      <c r="J1793" s="80" t="s">
        <v>28</v>
      </c>
      <c r="K1793" s="80">
        <v>92.6</v>
      </c>
      <c r="L1793" s="73">
        <f t="shared" si="453"/>
        <v>92.6</v>
      </c>
      <c r="M1793" s="73">
        <f t="shared" si="454"/>
        <v>127.64</v>
      </c>
      <c r="N1793" s="72" t="str">
        <f t="shared" si="455"/>
        <v>0617</v>
      </c>
      <c r="O1793" s="74">
        <f t="shared" si="456"/>
        <v>0</v>
      </c>
      <c r="P1793" s="72">
        <f t="shared" si="457"/>
        <v>0</v>
      </c>
      <c r="Q1793" s="74">
        <f t="shared" si="458"/>
        <v>7</v>
      </c>
      <c r="R1793" s="72" t="str">
        <f t="shared" si="459"/>
        <v/>
      </c>
      <c r="S1793" s="72" t="str">
        <f t="shared" si="460"/>
        <v/>
      </c>
      <c r="AT1793" s="20">
        <f t="shared" si="461"/>
        <v>-8334</v>
      </c>
    </row>
    <row r="1794" spans="1:46" ht="33.75">
      <c r="A1794" s="54">
        <v>7092</v>
      </c>
      <c r="B1794" s="54" t="s">
        <v>1040</v>
      </c>
      <c r="C1794" s="58" t="s">
        <v>2962</v>
      </c>
      <c r="D1794" s="79">
        <v>7</v>
      </c>
      <c r="E1794" s="79">
        <v>7</v>
      </c>
      <c r="F1794" s="80">
        <v>482.62</v>
      </c>
      <c r="G1794" s="80">
        <v>68.95</v>
      </c>
      <c r="H1794" s="80">
        <v>482.62</v>
      </c>
      <c r="I1794" s="80" t="s">
        <v>28</v>
      </c>
      <c r="J1794" s="80" t="s">
        <v>28</v>
      </c>
      <c r="K1794" s="80">
        <v>68.95</v>
      </c>
      <c r="L1794" s="73">
        <f t="shared" si="453"/>
        <v>68.95</v>
      </c>
      <c r="M1794" s="73">
        <f t="shared" si="454"/>
        <v>86.45</v>
      </c>
      <c r="N1794" s="72" t="str">
        <f t="shared" si="455"/>
        <v>0618</v>
      </c>
      <c r="O1794" s="74">
        <f t="shared" si="456"/>
        <v>0</v>
      </c>
      <c r="P1794" s="72">
        <f t="shared" si="457"/>
        <v>0</v>
      </c>
      <c r="Q1794" s="74">
        <f t="shared" si="458"/>
        <v>7</v>
      </c>
      <c r="R1794" s="72" t="str">
        <f t="shared" si="459"/>
        <v/>
      </c>
      <c r="S1794" s="72" t="str">
        <f t="shared" si="460"/>
        <v/>
      </c>
      <c r="AT1794" s="20">
        <f t="shared" si="461"/>
        <v>-6205.5</v>
      </c>
    </row>
    <row r="1795" spans="1:46" ht="33.75">
      <c r="A1795" s="54">
        <v>7092</v>
      </c>
      <c r="B1795" s="54" t="s">
        <v>1036</v>
      </c>
      <c r="C1795" s="58" t="s">
        <v>2962</v>
      </c>
      <c r="D1795" s="79">
        <v>7</v>
      </c>
      <c r="E1795" s="79">
        <v>7</v>
      </c>
      <c r="F1795" s="80">
        <v>482.62</v>
      </c>
      <c r="G1795" s="80">
        <v>68.95</v>
      </c>
      <c r="H1795" s="80">
        <v>482.62</v>
      </c>
      <c r="I1795" s="80" t="s">
        <v>28</v>
      </c>
      <c r="J1795" s="80" t="s">
        <v>28</v>
      </c>
      <c r="K1795" s="80">
        <v>68.95</v>
      </c>
      <c r="L1795" s="73">
        <f t="shared" si="453"/>
        <v>68.95</v>
      </c>
      <c r="M1795" s="73">
        <f t="shared" si="454"/>
        <v>86.45</v>
      </c>
      <c r="N1795" s="72" t="str">
        <f t="shared" si="455"/>
        <v>0618</v>
      </c>
      <c r="O1795" s="74">
        <f t="shared" si="456"/>
        <v>0</v>
      </c>
      <c r="P1795" s="72">
        <f t="shared" si="457"/>
        <v>0</v>
      </c>
      <c r="Q1795" s="74">
        <f t="shared" si="458"/>
        <v>7</v>
      </c>
      <c r="R1795" s="72" t="str">
        <f t="shared" si="459"/>
        <v/>
      </c>
      <c r="S1795" s="72" t="str">
        <f t="shared" si="460"/>
        <v/>
      </c>
      <c r="AT1795" s="20">
        <f t="shared" si="461"/>
        <v>-6205.5</v>
      </c>
    </row>
    <row r="1796" spans="1:46" ht="33.75">
      <c r="A1796" s="54">
        <v>7092</v>
      </c>
      <c r="B1796" s="54" t="s">
        <v>1038</v>
      </c>
      <c r="C1796" s="58" t="s">
        <v>2962</v>
      </c>
      <c r="D1796" s="79">
        <v>7</v>
      </c>
      <c r="E1796" s="79">
        <v>7</v>
      </c>
      <c r="F1796" s="80">
        <v>482.62</v>
      </c>
      <c r="G1796" s="80">
        <v>68.95</v>
      </c>
      <c r="H1796" s="80">
        <v>482.62</v>
      </c>
      <c r="I1796" s="80" t="s">
        <v>28</v>
      </c>
      <c r="J1796" s="80" t="s">
        <v>28</v>
      </c>
      <c r="K1796" s="80">
        <v>68.95</v>
      </c>
      <c r="L1796" s="73">
        <f t="shared" ref="L1796:L1859" si="462">IFERROR(VLOOKUP(B1796,$B$1326:$K$2467,6,0),"")</f>
        <v>68.95</v>
      </c>
      <c r="M1796" s="73">
        <f t="shared" ref="M1796:M1859" si="463">IFERROR(VLOOKUP($B1796,$B$2468:$K$3603,6,0),"")</f>
        <v>86.45</v>
      </c>
      <c r="N1796" s="72" t="str">
        <f t="shared" ref="N1796:N1859" si="464">LEFT(B1796,4)</f>
        <v>0618</v>
      </c>
      <c r="O1796" s="74">
        <f t="shared" ref="O1796:O1859" si="465">E1796-D1796</f>
        <v>0</v>
      </c>
      <c r="P1796" s="72">
        <f t="shared" ref="P1796:P1859" si="466">IF(O1796=20,1,0)</f>
        <v>0</v>
      </c>
      <c r="Q1796" s="74">
        <f t="shared" ref="Q1796:Q1859" si="467">D1796</f>
        <v>7</v>
      </c>
      <c r="R1796" s="72" t="str">
        <f t="shared" ref="R1796:R1859" si="468">IF(P1796=1,Q1796+7,"")</f>
        <v/>
      </c>
      <c r="S1796" s="72" t="str">
        <f t="shared" ref="S1796:S1859" si="469">IF(P1796=1,Q1796+14,"")</f>
        <v/>
      </c>
      <c r="AT1796" s="20">
        <f t="shared" si="461"/>
        <v>-6205.5</v>
      </c>
    </row>
    <row r="1797" spans="1:46" ht="33.75">
      <c r="A1797" s="54">
        <v>7092</v>
      </c>
      <c r="B1797" s="54" t="s">
        <v>1034</v>
      </c>
      <c r="C1797" s="58" t="s">
        <v>2962</v>
      </c>
      <c r="D1797" s="79">
        <v>7</v>
      </c>
      <c r="E1797" s="79">
        <v>7</v>
      </c>
      <c r="F1797" s="80">
        <v>482.62</v>
      </c>
      <c r="G1797" s="80">
        <v>68.95</v>
      </c>
      <c r="H1797" s="80">
        <v>482.62</v>
      </c>
      <c r="I1797" s="80" t="s">
        <v>28</v>
      </c>
      <c r="J1797" s="80" t="s">
        <v>28</v>
      </c>
      <c r="K1797" s="80">
        <v>68.95</v>
      </c>
      <c r="L1797" s="73">
        <f t="shared" si="462"/>
        <v>68.95</v>
      </c>
      <c r="M1797" s="73">
        <f t="shared" si="463"/>
        <v>86.45</v>
      </c>
      <c r="N1797" s="72" t="str">
        <f t="shared" si="464"/>
        <v>0618</v>
      </c>
      <c r="O1797" s="74">
        <f t="shared" si="465"/>
        <v>0</v>
      </c>
      <c r="P1797" s="72">
        <f t="shared" si="466"/>
        <v>0</v>
      </c>
      <c r="Q1797" s="74">
        <f t="shared" si="467"/>
        <v>7</v>
      </c>
      <c r="R1797" s="72" t="str">
        <f t="shared" si="468"/>
        <v/>
      </c>
      <c r="S1797" s="72" t="str">
        <f t="shared" si="469"/>
        <v/>
      </c>
      <c r="AT1797" s="20">
        <f t="shared" si="461"/>
        <v>-6205.5</v>
      </c>
    </row>
    <row r="1798" spans="1:46" ht="33.75">
      <c r="A1798" s="54">
        <v>7093</v>
      </c>
      <c r="B1798" s="54" t="s">
        <v>1048</v>
      </c>
      <c r="C1798" s="58" t="s">
        <v>2963</v>
      </c>
      <c r="D1798" s="79">
        <v>7</v>
      </c>
      <c r="E1798" s="79">
        <v>7</v>
      </c>
      <c r="F1798" s="80">
        <v>661.94</v>
      </c>
      <c r="G1798" s="80">
        <v>94.56</v>
      </c>
      <c r="H1798" s="80">
        <v>661.94</v>
      </c>
      <c r="I1798" s="80" t="s">
        <v>28</v>
      </c>
      <c r="J1798" s="80" t="s">
        <v>28</v>
      </c>
      <c r="K1798" s="80">
        <v>94.56</v>
      </c>
      <c r="L1798" s="73">
        <f t="shared" si="462"/>
        <v>94.56</v>
      </c>
      <c r="M1798" s="73">
        <f t="shared" si="463"/>
        <v>129</v>
      </c>
      <c r="N1798" s="72" t="str">
        <f t="shared" si="464"/>
        <v>0621</v>
      </c>
      <c r="O1798" s="74">
        <f t="shared" si="465"/>
        <v>0</v>
      </c>
      <c r="P1798" s="72">
        <f t="shared" si="466"/>
        <v>0</v>
      </c>
      <c r="Q1798" s="74">
        <f t="shared" si="467"/>
        <v>7</v>
      </c>
      <c r="R1798" s="72" t="str">
        <f t="shared" si="468"/>
        <v/>
      </c>
      <c r="S1798" s="72" t="str">
        <f t="shared" si="469"/>
        <v/>
      </c>
      <c r="AT1798" s="20">
        <f t="shared" si="461"/>
        <v>-8510.4</v>
      </c>
    </row>
    <row r="1799" spans="1:46" ht="33.75">
      <c r="A1799" s="54">
        <v>7093</v>
      </c>
      <c r="B1799" s="54" t="s">
        <v>1052</v>
      </c>
      <c r="C1799" s="58" t="s">
        <v>2963</v>
      </c>
      <c r="D1799" s="79">
        <v>7</v>
      </c>
      <c r="E1799" s="79">
        <v>7</v>
      </c>
      <c r="F1799" s="80">
        <v>661.94</v>
      </c>
      <c r="G1799" s="80">
        <v>94.56</v>
      </c>
      <c r="H1799" s="80">
        <v>661.94</v>
      </c>
      <c r="I1799" s="80" t="s">
        <v>28</v>
      </c>
      <c r="J1799" s="80" t="s">
        <v>28</v>
      </c>
      <c r="K1799" s="80">
        <v>94.56</v>
      </c>
      <c r="L1799" s="73">
        <f t="shared" si="462"/>
        <v>94.56</v>
      </c>
      <c r="M1799" s="73">
        <f t="shared" si="463"/>
        <v>129</v>
      </c>
      <c r="N1799" s="72" t="str">
        <f t="shared" si="464"/>
        <v>0621</v>
      </c>
      <c r="O1799" s="74">
        <f t="shared" si="465"/>
        <v>0</v>
      </c>
      <c r="P1799" s="72">
        <f t="shared" si="466"/>
        <v>0</v>
      </c>
      <c r="Q1799" s="74">
        <f t="shared" si="467"/>
        <v>7</v>
      </c>
      <c r="R1799" s="72" t="str">
        <f t="shared" si="468"/>
        <v/>
      </c>
      <c r="S1799" s="72" t="str">
        <f t="shared" si="469"/>
        <v/>
      </c>
      <c r="AT1799" s="20">
        <f t="shared" si="461"/>
        <v>-8510.4</v>
      </c>
    </row>
    <row r="1800" spans="1:46" ht="33.75">
      <c r="A1800" s="54">
        <v>7093</v>
      </c>
      <c r="B1800" s="54" t="s">
        <v>1050</v>
      </c>
      <c r="C1800" s="58" t="s">
        <v>2963</v>
      </c>
      <c r="D1800" s="79">
        <v>7</v>
      </c>
      <c r="E1800" s="79">
        <v>7</v>
      </c>
      <c r="F1800" s="80">
        <v>661.94</v>
      </c>
      <c r="G1800" s="80">
        <v>94.56</v>
      </c>
      <c r="H1800" s="80">
        <v>661.94</v>
      </c>
      <c r="I1800" s="80" t="s">
        <v>28</v>
      </c>
      <c r="J1800" s="80" t="s">
        <v>28</v>
      </c>
      <c r="K1800" s="80">
        <v>94.56</v>
      </c>
      <c r="L1800" s="73">
        <f t="shared" si="462"/>
        <v>94.56</v>
      </c>
      <c r="M1800" s="73">
        <f t="shared" si="463"/>
        <v>129</v>
      </c>
      <c r="N1800" s="72" t="str">
        <f t="shared" si="464"/>
        <v>0621</v>
      </c>
      <c r="O1800" s="74">
        <f t="shared" si="465"/>
        <v>0</v>
      </c>
      <c r="P1800" s="72">
        <f t="shared" si="466"/>
        <v>0</v>
      </c>
      <c r="Q1800" s="74">
        <f t="shared" si="467"/>
        <v>7</v>
      </c>
      <c r="R1800" s="72" t="str">
        <f t="shared" si="468"/>
        <v/>
      </c>
      <c r="S1800" s="72" t="str">
        <f t="shared" si="469"/>
        <v/>
      </c>
      <c r="AT1800" s="20">
        <f t="shared" si="461"/>
        <v>-8510.4</v>
      </c>
    </row>
    <row r="1801" spans="1:46" ht="33.75">
      <c r="A1801" s="54">
        <v>7093</v>
      </c>
      <c r="B1801" s="54" t="s">
        <v>1046</v>
      </c>
      <c r="C1801" s="58" t="s">
        <v>2963</v>
      </c>
      <c r="D1801" s="79">
        <v>7</v>
      </c>
      <c r="E1801" s="79">
        <v>7</v>
      </c>
      <c r="F1801" s="80">
        <v>661.94</v>
      </c>
      <c r="G1801" s="80">
        <v>94.56</v>
      </c>
      <c r="H1801" s="80">
        <v>661.94</v>
      </c>
      <c r="I1801" s="80" t="s">
        <v>28</v>
      </c>
      <c r="J1801" s="80" t="s">
        <v>28</v>
      </c>
      <c r="K1801" s="80">
        <v>94.56</v>
      </c>
      <c r="L1801" s="73">
        <f t="shared" si="462"/>
        <v>94.56</v>
      </c>
      <c r="M1801" s="73">
        <f t="shared" si="463"/>
        <v>129</v>
      </c>
      <c r="N1801" s="72" t="str">
        <f t="shared" si="464"/>
        <v>0621</v>
      </c>
      <c r="O1801" s="74">
        <f t="shared" si="465"/>
        <v>0</v>
      </c>
      <c r="P1801" s="72">
        <f t="shared" si="466"/>
        <v>0</v>
      </c>
      <c r="Q1801" s="74">
        <f t="shared" si="467"/>
        <v>7</v>
      </c>
      <c r="R1801" s="72" t="str">
        <f t="shared" si="468"/>
        <v/>
      </c>
      <c r="S1801" s="72" t="str">
        <f t="shared" si="469"/>
        <v/>
      </c>
      <c r="AT1801" s="20">
        <f t="shared" si="461"/>
        <v>-8510.4</v>
      </c>
    </row>
    <row r="1802" spans="1:46" ht="33.75">
      <c r="A1802" s="54">
        <v>7093</v>
      </c>
      <c r="B1802" s="54" t="s">
        <v>1054</v>
      </c>
      <c r="C1802" s="58" t="s">
        <v>2963</v>
      </c>
      <c r="D1802" s="79">
        <v>7</v>
      </c>
      <c r="E1802" s="79">
        <v>7</v>
      </c>
      <c r="F1802" s="80">
        <v>661.94</v>
      </c>
      <c r="G1802" s="80">
        <v>94.56</v>
      </c>
      <c r="H1802" s="80">
        <v>661.94</v>
      </c>
      <c r="I1802" s="80" t="s">
        <v>28</v>
      </c>
      <c r="J1802" s="80" t="s">
        <v>28</v>
      </c>
      <c r="K1802" s="80">
        <v>94.56</v>
      </c>
      <c r="L1802" s="73">
        <f t="shared" si="462"/>
        <v>94.56</v>
      </c>
      <c r="M1802" s="73">
        <f t="shared" si="463"/>
        <v>129</v>
      </c>
      <c r="N1802" s="72" t="str">
        <f t="shared" si="464"/>
        <v>0621</v>
      </c>
      <c r="O1802" s="74">
        <f t="shared" si="465"/>
        <v>0</v>
      </c>
      <c r="P1802" s="72">
        <f t="shared" si="466"/>
        <v>0</v>
      </c>
      <c r="Q1802" s="74">
        <f t="shared" si="467"/>
        <v>7</v>
      </c>
      <c r="R1802" s="72" t="str">
        <f t="shared" si="468"/>
        <v/>
      </c>
      <c r="S1802" s="72" t="str">
        <f t="shared" si="469"/>
        <v/>
      </c>
      <c r="AT1802" s="20">
        <f t="shared" si="461"/>
        <v>-8510.4</v>
      </c>
    </row>
    <row r="1803" spans="1:46" ht="33.75">
      <c r="A1803" s="54">
        <v>7093</v>
      </c>
      <c r="B1803" s="54" t="s">
        <v>1044</v>
      </c>
      <c r="C1803" s="58" t="s">
        <v>2963</v>
      </c>
      <c r="D1803" s="79">
        <v>7</v>
      </c>
      <c r="E1803" s="79">
        <v>7</v>
      </c>
      <c r="F1803" s="80">
        <v>661.94</v>
      </c>
      <c r="G1803" s="80">
        <v>94.56</v>
      </c>
      <c r="H1803" s="80">
        <v>661.94</v>
      </c>
      <c r="I1803" s="80" t="s">
        <v>28</v>
      </c>
      <c r="J1803" s="80" t="s">
        <v>28</v>
      </c>
      <c r="K1803" s="80">
        <v>94.56</v>
      </c>
      <c r="L1803" s="73">
        <f t="shared" si="462"/>
        <v>94.56</v>
      </c>
      <c r="M1803" s="73">
        <f t="shared" si="463"/>
        <v>129</v>
      </c>
      <c r="N1803" s="72" t="str">
        <f t="shared" si="464"/>
        <v>0621</v>
      </c>
      <c r="O1803" s="74">
        <f t="shared" si="465"/>
        <v>0</v>
      </c>
      <c r="P1803" s="72">
        <f t="shared" si="466"/>
        <v>0</v>
      </c>
      <c r="Q1803" s="74">
        <f t="shared" si="467"/>
        <v>7</v>
      </c>
      <c r="R1803" s="72" t="str">
        <f t="shared" si="468"/>
        <v/>
      </c>
      <c r="S1803" s="72" t="str">
        <f t="shared" si="469"/>
        <v/>
      </c>
      <c r="AT1803" s="20">
        <f t="shared" ref="AT1803:AT1866" si="470">AS1803+(AI1803-90)*L1803</f>
        <v>-8510.4</v>
      </c>
    </row>
    <row r="1804" spans="1:46" ht="33.75">
      <c r="A1804" s="54">
        <v>7094</v>
      </c>
      <c r="B1804" s="54" t="s">
        <v>1060</v>
      </c>
      <c r="C1804" s="58" t="s">
        <v>2964</v>
      </c>
      <c r="D1804" s="79">
        <v>7</v>
      </c>
      <c r="E1804" s="79">
        <v>7</v>
      </c>
      <c r="F1804" s="80">
        <v>606.04999999999995</v>
      </c>
      <c r="G1804" s="80">
        <v>86.58</v>
      </c>
      <c r="H1804" s="80">
        <v>606.04999999999995</v>
      </c>
      <c r="I1804" s="80" t="s">
        <v>28</v>
      </c>
      <c r="J1804" s="80" t="s">
        <v>28</v>
      </c>
      <c r="K1804" s="80">
        <v>86.58</v>
      </c>
      <c r="L1804" s="73">
        <f t="shared" si="462"/>
        <v>86.58</v>
      </c>
      <c r="M1804" s="73">
        <f t="shared" si="463"/>
        <v>129</v>
      </c>
      <c r="N1804" s="72" t="str">
        <f t="shared" si="464"/>
        <v>0621</v>
      </c>
      <c r="O1804" s="74">
        <f t="shared" si="465"/>
        <v>0</v>
      </c>
      <c r="P1804" s="72">
        <f t="shared" si="466"/>
        <v>0</v>
      </c>
      <c r="Q1804" s="74">
        <f t="shared" si="467"/>
        <v>7</v>
      </c>
      <c r="R1804" s="72" t="str">
        <f t="shared" si="468"/>
        <v/>
      </c>
      <c r="S1804" s="72" t="str">
        <f t="shared" si="469"/>
        <v/>
      </c>
      <c r="AT1804" s="20">
        <f t="shared" si="470"/>
        <v>-7792.2</v>
      </c>
    </row>
    <row r="1805" spans="1:46" ht="33.75">
      <c r="A1805" s="54">
        <v>7094</v>
      </c>
      <c r="B1805" s="54" t="s">
        <v>1058</v>
      </c>
      <c r="C1805" s="58" t="s">
        <v>2964</v>
      </c>
      <c r="D1805" s="79">
        <v>7</v>
      </c>
      <c r="E1805" s="79">
        <v>7</v>
      </c>
      <c r="F1805" s="80">
        <v>606.04999999999995</v>
      </c>
      <c r="G1805" s="80">
        <v>86.58</v>
      </c>
      <c r="H1805" s="80">
        <v>606.04999999999995</v>
      </c>
      <c r="I1805" s="80" t="s">
        <v>28</v>
      </c>
      <c r="J1805" s="80" t="s">
        <v>28</v>
      </c>
      <c r="K1805" s="80">
        <v>86.58</v>
      </c>
      <c r="L1805" s="73">
        <f t="shared" si="462"/>
        <v>86.58</v>
      </c>
      <c r="M1805" s="73">
        <f t="shared" si="463"/>
        <v>129</v>
      </c>
      <c r="N1805" s="72" t="str">
        <f t="shared" si="464"/>
        <v>0621</v>
      </c>
      <c r="O1805" s="74">
        <f t="shared" si="465"/>
        <v>0</v>
      </c>
      <c r="P1805" s="72">
        <f t="shared" si="466"/>
        <v>0</v>
      </c>
      <c r="Q1805" s="74">
        <f t="shared" si="467"/>
        <v>7</v>
      </c>
      <c r="R1805" s="72" t="str">
        <f t="shared" si="468"/>
        <v/>
      </c>
      <c r="S1805" s="72" t="str">
        <f t="shared" si="469"/>
        <v/>
      </c>
      <c r="AT1805" s="20">
        <f t="shared" si="470"/>
        <v>-7792.2</v>
      </c>
    </row>
    <row r="1806" spans="1:46" ht="33.75">
      <c r="A1806" s="54">
        <v>7094</v>
      </c>
      <c r="B1806" s="54" t="s">
        <v>1056</v>
      </c>
      <c r="C1806" s="58" t="s">
        <v>2964</v>
      </c>
      <c r="D1806" s="79">
        <v>7</v>
      </c>
      <c r="E1806" s="79">
        <v>7</v>
      </c>
      <c r="F1806" s="80">
        <v>606.04999999999995</v>
      </c>
      <c r="G1806" s="80">
        <v>86.58</v>
      </c>
      <c r="H1806" s="80">
        <v>606.04999999999995</v>
      </c>
      <c r="I1806" s="80" t="s">
        <v>28</v>
      </c>
      <c r="J1806" s="80" t="s">
        <v>28</v>
      </c>
      <c r="K1806" s="80">
        <v>86.58</v>
      </c>
      <c r="L1806" s="73">
        <f t="shared" si="462"/>
        <v>86.58</v>
      </c>
      <c r="M1806" s="73">
        <f t="shared" si="463"/>
        <v>129</v>
      </c>
      <c r="N1806" s="72" t="str">
        <f t="shared" si="464"/>
        <v>0621</v>
      </c>
      <c r="O1806" s="74">
        <f t="shared" si="465"/>
        <v>0</v>
      </c>
      <c r="P1806" s="72">
        <f t="shared" si="466"/>
        <v>0</v>
      </c>
      <c r="Q1806" s="74">
        <f t="shared" si="467"/>
        <v>7</v>
      </c>
      <c r="R1806" s="72" t="str">
        <f t="shared" si="468"/>
        <v/>
      </c>
      <c r="S1806" s="72" t="str">
        <f t="shared" si="469"/>
        <v/>
      </c>
      <c r="AT1806" s="20">
        <f t="shared" si="470"/>
        <v>-7792.2</v>
      </c>
    </row>
    <row r="1807" spans="1:46" ht="33.75">
      <c r="A1807" s="54">
        <v>7094</v>
      </c>
      <c r="B1807" s="54" t="s">
        <v>1064</v>
      </c>
      <c r="C1807" s="58" t="s">
        <v>2964</v>
      </c>
      <c r="D1807" s="79">
        <v>7</v>
      </c>
      <c r="E1807" s="79">
        <v>7</v>
      </c>
      <c r="F1807" s="80">
        <v>606.04999999999995</v>
      </c>
      <c r="G1807" s="80">
        <v>86.58</v>
      </c>
      <c r="H1807" s="80">
        <v>606.04999999999995</v>
      </c>
      <c r="I1807" s="80" t="s">
        <v>28</v>
      </c>
      <c r="J1807" s="80" t="s">
        <v>28</v>
      </c>
      <c r="K1807" s="80">
        <v>86.58</v>
      </c>
      <c r="L1807" s="73">
        <f t="shared" si="462"/>
        <v>86.58</v>
      </c>
      <c r="M1807" s="73">
        <f t="shared" si="463"/>
        <v>129</v>
      </c>
      <c r="N1807" s="72" t="str">
        <f t="shared" si="464"/>
        <v>0621</v>
      </c>
      <c r="O1807" s="74">
        <f t="shared" si="465"/>
        <v>0</v>
      </c>
      <c r="P1807" s="72">
        <f t="shared" si="466"/>
        <v>0</v>
      </c>
      <c r="Q1807" s="74">
        <f t="shared" si="467"/>
        <v>7</v>
      </c>
      <c r="R1807" s="72" t="str">
        <f t="shared" si="468"/>
        <v/>
      </c>
      <c r="S1807" s="72" t="str">
        <f t="shared" si="469"/>
        <v/>
      </c>
      <c r="AT1807" s="20">
        <f t="shared" si="470"/>
        <v>-7792.2</v>
      </c>
    </row>
    <row r="1808" spans="1:46" ht="33.75">
      <c r="A1808" s="54">
        <v>7094</v>
      </c>
      <c r="B1808" s="54" t="s">
        <v>1066</v>
      </c>
      <c r="C1808" s="58" t="s">
        <v>2964</v>
      </c>
      <c r="D1808" s="79">
        <v>7</v>
      </c>
      <c r="E1808" s="79">
        <v>7</v>
      </c>
      <c r="F1808" s="80">
        <v>606.04999999999995</v>
      </c>
      <c r="G1808" s="80">
        <v>86.58</v>
      </c>
      <c r="H1808" s="80">
        <v>606.04999999999995</v>
      </c>
      <c r="I1808" s="80" t="s">
        <v>28</v>
      </c>
      <c r="J1808" s="80" t="s">
        <v>28</v>
      </c>
      <c r="K1808" s="80">
        <v>86.58</v>
      </c>
      <c r="L1808" s="73">
        <f t="shared" si="462"/>
        <v>86.58</v>
      </c>
      <c r="M1808" s="73">
        <f t="shared" si="463"/>
        <v>129</v>
      </c>
      <c r="N1808" s="72" t="str">
        <f t="shared" si="464"/>
        <v>0621</v>
      </c>
      <c r="O1808" s="74">
        <f t="shared" si="465"/>
        <v>0</v>
      </c>
      <c r="P1808" s="72">
        <f t="shared" si="466"/>
        <v>0</v>
      </c>
      <c r="Q1808" s="74">
        <f t="shared" si="467"/>
        <v>7</v>
      </c>
      <c r="R1808" s="72" t="str">
        <f t="shared" si="468"/>
        <v/>
      </c>
      <c r="S1808" s="72" t="str">
        <f t="shared" si="469"/>
        <v/>
      </c>
      <c r="AT1808" s="20">
        <f t="shared" si="470"/>
        <v>-7792.2</v>
      </c>
    </row>
    <row r="1809" spans="1:46" ht="33.75">
      <c r="A1809" s="54">
        <v>7094</v>
      </c>
      <c r="B1809" s="54" t="s">
        <v>1062</v>
      </c>
      <c r="C1809" s="58" t="s">
        <v>2964</v>
      </c>
      <c r="D1809" s="79">
        <v>7</v>
      </c>
      <c r="E1809" s="79">
        <v>7</v>
      </c>
      <c r="F1809" s="80">
        <v>606.04999999999995</v>
      </c>
      <c r="G1809" s="80">
        <v>86.58</v>
      </c>
      <c r="H1809" s="80">
        <v>606.04999999999995</v>
      </c>
      <c r="I1809" s="80" t="s">
        <v>28</v>
      </c>
      <c r="J1809" s="80" t="s">
        <v>28</v>
      </c>
      <c r="K1809" s="80">
        <v>86.58</v>
      </c>
      <c r="L1809" s="73">
        <f t="shared" si="462"/>
        <v>86.58</v>
      </c>
      <c r="M1809" s="73">
        <f t="shared" si="463"/>
        <v>129</v>
      </c>
      <c r="N1809" s="72" t="str">
        <f t="shared" si="464"/>
        <v>0621</v>
      </c>
      <c r="O1809" s="74">
        <f t="shared" si="465"/>
        <v>0</v>
      </c>
      <c r="P1809" s="72">
        <f t="shared" si="466"/>
        <v>0</v>
      </c>
      <c r="Q1809" s="74">
        <f t="shared" si="467"/>
        <v>7</v>
      </c>
      <c r="R1809" s="72" t="str">
        <f t="shared" si="468"/>
        <v/>
      </c>
      <c r="S1809" s="72" t="str">
        <f t="shared" si="469"/>
        <v/>
      </c>
      <c r="AT1809" s="20">
        <f t="shared" si="470"/>
        <v>-7792.2</v>
      </c>
    </row>
    <row r="1810" spans="1:46" ht="22.5">
      <c r="A1810" s="54">
        <v>7095</v>
      </c>
      <c r="B1810" s="54" t="s">
        <v>1084</v>
      </c>
      <c r="C1810" s="58" t="s">
        <v>2965</v>
      </c>
      <c r="D1810" s="79">
        <v>7</v>
      </c>
      <c r="E1810" s="79">
        <v>7</v>
      </c>
      <c r="F1810" s="80">
        <v>934.7</v>
      </c>
      <c r="G1810" s="80">
        <v>133.53</v>
      </c>
      <c r="H1810" s="80">
        <v>934.7</v>
      </c>
      <c r="I1810" s="80" t="s">
        <v>28</v>
      </c>
      <c r="J1810" s="80" t="s">
        <v>28</v>
      </c>
      <c r="K1810" s="80">
        <v>133.53</v>
      </c>
      <c r="L1810" s="73">
        <f t="shared" si="462"/>
        <v>133.53</v>
      </c>
      <c r="M1810" s="73">
        <f t="shared" si="463"/>
        <v>153.08000000000001</v>
      </c>
      <c r="N1810" s="72" t="str">
        <f t="shared" si="464"/>
        <v>0803</v>
      </c>
      <c r="O1810" s="74">
        <f t="shared" si="465"/>
        <v>0</v>
      </c>
      <c r="P1810" s="72">
        <f t="shared" si="466"/>
        <v>0</v>
      </c>
      <c r="Q1810" s="74">
        <f t="shared" si="467"/>
        <v>7</v>
      </c>
      <c r="R1810" s="72" t="str">
        <f t="shared" si="468"/>
        <v/>
      </c>
      <c r="S1810" s="72" t="str">
        <f t="shared" si="469"/>
        <v/>
      </c>
      <c r="AT1810" s="20">
        <f t="shared" si="470"/>
        <v>-12017.7</v>
      </c>
    </row>
    <row r="1811" spans="1:46" ht="22.5">
      <c r="A1811" s="54">
        <v>7095</v>
      </c>
      <c r="B1811" s="54" t="s">
        <v>1082</v>
      </c>
      <c r="C1811" s="58" t="s">
        <v>2965</v>
      </c>
      <c r="D1811" s="79">
        <v>7</v>
      </c>
      <c r="E1811" s="79">
        <v>7</v>
      </c>
      <c r="F1811" s="80">
        <v>934.7</v>
      </c>
      <c r="G1811" s="80">
        <v>133.53</v>
      </c>
      <c r="H1811" s="80">
        <v>934.7</v>
      </c>
      <c r="I1811" s="80" t="s">
        <v>28</v>
      </c>
      <c r="J1811" s="80" t="s">
        <v>28</v>
      </c>
      <c r="K1811" s="80">
        <v>133.53</v>
      </c>
      <c r="L1811" s="73">
        <f t="shared" si="462"/>
        <v>133.53</v>
      </c>
      <c r="M1811" s="73">
        <f t="shared" si="463"/>
        <v>153.08000000000001</v>
      </c>
      <c r="N1811" s="72" t="str">
        <f t="shared" si="464"/>
        <v>0803</v>
      </c>
      <c r="O1811" s="74">
        <f t="shared" si="465"/>
        <v>0</v>
      </c>
      <c r="P1811" s="72">
        <f t="shared" si="466"/>
        <v>0</v>
      </c>
      <c r="Q1811" s="74">
        <f t="shared" si="467"/>
        <v>7</v>
      </c>
      <c r="R1811" s="72" t="str">
        <f t="shared" si="468"/>
        <v/>
      </c>
      <c r="S1811" s="72" t="str">
        <f t="shared" si="469"/>
        <v/>
      </c>
      <c r="AT1811" s="20">
        <f t="shared" si="470"/>
        <v>-12017.7</v>
      </c>
    </row>
    <row r="1812" spans="1:46" ht="22.5">
      <c r="A1812" s="54">
        <v>7095</v>
      </c>
      <c r="B1812" s="54" t="s">
        <v>1074</v>
      </c>
      <c r="C1812" s="58" t="s">
        <v>2965</v>
      </c>
      <c r="D1812" s="79">
        <v>7</v>
      </c>
      <c r="E1812" s="79">
        <v>7</v>
      </c>
      <c r="F1812" s="80">
        <v>934.7</v>
      </c>
      <c r="G1812" s="80">
        <v>133.53</v>
      </c>
      <c r="H1812" s="80">
        <v>934.7</v>
      </c>
      <c r="I1812" s="80" t="s">
        <v>28</v>
      </c>
      <c r="J1812" s="80" t="s">
        <v>28</v>
      </c>
      <c r="K1812" s="80">
        <v>133.53</v>
      </c>
      <c r="L1812" s="73">
        <f t="shared" si="462"/>
        <v>133.53</v>
      </c>
      <c r="M1812" s="73">
        <f t="shared" si="463"/>
        <v>153.08000000000001</v>
      </c>
      <c r="N1812" s="72" t="str">
        <f t="shared" si="464"/>
        <v>0803</v>
      </c>
      <c r="O1812" s="74">
        <f t="shared" si="465"/>
        <v>0</v>
      </c>
      <c r="P1812" s="72">
        <f t="shared" si="466"/>
        <v>0</v>
      </c>
      <c r="Q1812" s="74">
        <f t="shared" si="467"/>
        <v>7</v>
      </c>
      <c r="R1812" s="72" t="str">
        <f t="shared" si="468"/>
        <v/>
      </c>
      <c r="S1812" s="72" t="str">
        <f t="shared" si="469"/>
        <v/>
      </c>
      <c r="AT1812" s="20">
        <f t="shared" si="470"/>
        <v>-12017.7</v>
      </c>
    </row>
    <row r="1813" spans="1:46" ht="22.5">
      <c r="A1813" s="54">
        <v>7095</v>
      </c>
      <c r="B1813" s="54" t="s">
        <v>1076</v>
      </c>
      <c r="C1813" s="58" t="s">
        <v>2965</v>
      </c>
      <c r="D1813" s="79">
        <v>7</v>
      </c>
      <c r="E1813" s="79">
        <v>7</v>
      </c>
      <c r="F1813" s="80">
        <v>934.7</v>
      </c>
      <c r="G1813" s="80">
        <v>133.53</v>
      </c>
      <c r="H1813" s="80">
        <v>934.7</v>
      </c>
      <c r="I1813" s="80" t="s">
        <v>28</v>
      </c>
      <c r="J1813" s="80" t="s">
        <v>28</v>
      </c>
      <c r="K1813" s="80">
        <v>133.53</v>
      </c>
      <c r="L1813" s="73">
        <f t="shared" si="462"/>
        <v>133.53</v>
      </c>
      <c r="M1813" s="73">
        <f t="shared" si="463"/>
        <v>153.08000000000001</v>
      </c>
      <c r="N1813" s="72" t="str">
        <f t="shared" si="464"/>
        <v>0803</v>
      </c>
      <c r="O1813" s="74">
        <f t="shared" si="465"/>
        <v>0</v>
      </c>
      <c r="P1813" s="72">
        <f t="shared" si="466"/>
        <v>0</v>
      </c>
      <c r="Q1813" s="74">
        <f t="shared" si="467"/>
        <v>7</v>
      </c>
      <c r="R1813" s="72" t="str">
        <f t="shared" si="468"/>
        <v/>
      </c>
      <c r="S1813" s="72" t="str">
        <f t="shared" si="469"/>
        <v/>
      </c>
      <c r="AT1813" s="20">
        <f t="shared" si="470"/>
        <v>-12017.7</v>
      </c>
    </row>
    <row r="1814" spans="1:46" ht="22.5">
      <c r="A1814" s="54">
        <v>7095</v>
      </c>
      <c r="B1814" s="54" t="s">
        <v>1078</v>
      </c>
      <c r="C1814" s="58" t="s">
        <v>2965</v>
      </c>
      <c r="D1814" s="79">
        <v>7</v>
      </c>
      <c r="E1814" s="79">
        <v>7</v>
      </c>
      <c r="F1814" s="80">
        <v>934.7</v>
      </c>
      <c r="G1814" s="80">
        <v>133.53</v>
      </c>
      <c r="H1814" s="80">
        <v>934.7</v>
      </c>
      <c r="I1814" s="80" t="s">
        <v>28</v>
      </c>
      <c r="J1814" s="80" t="s">
        <v>28</v>
      </c>
      <c r="K1814" s="80">
        <v>133.53</v>
      </c>
      <c r="L1814" s="73">
        <f t="shared" si="462"/>
        <v>133.53</v>
      </c>
      <c r="M1814" s="73">
        <f t="shared" si="463"/>
        <v>153.08000000000001</v>
      </c>
      <c r="N1814" s="72" t="str">
        <f t="shared" si="464"/>
        <v>0803</v>
      </c>
      <c r="O1814" s="74">
        <f t="shared" si="465"/>
        <v>0</v>
      </c>
      <c r="P1814" s="72">
        <f t="shared" si="466"/>
        <v>0</v>
      </c>
      <c r="Q1814" s="74">
        <f t="shared" si="467"/>
        <v>7</v>
      </c>
      <c r="R1814" s="72" t="str">
        <f t="shared" si="468"/>
        <v/>
      </c>
      <c r="S1814" s="72" t="str">
        <f t="shared" si="469"/>
        <v/>
      </c>
      <c r="AT1814" s="20">
        <f t="shared" si="470"/>
        <v>-12017.7</v>
      </c>
    </row>
    <row r="1815" spans="1:46" ht="22.5">
      <c r="A1815" s="54">
        <v>7095</v>
      </c>
      <c r="B1815" s="54" t="s">
        <v>1080</v>
      </c>
      <c r="C1815" s="58" t="s">
        <v>2965</v>
      </c>
      <c r="D1815" s="79">
        <v>7</v>
      </c>
      <c r="E1815" s="79">
        <v>7</v>
      </c>
      <c r="F1815" s="80">
        <v>934.7</v>
      </c>
      <c r="G1815" s="80">
        <v>133.53</v>
      </c>
      <c r="H1815" s="80">
        <v>934.7</v>
      </c>
      <c r="I1815" s="80" t="s">
        <v>28</v>
      </c>
      <c r="J1815" s="80" t="s">
        <v>28</v>
      </c>
      <c r="K1815" s="80">
        <v>133.53</v>
      </c>
      <c r="L1815" s="73">
        <f t="shared" si="462"/>
        <v>133.53</v>
      </c>
      <c r="M1815" s="73">
        <f t="shared" si="463"/>
        <v>153.08000000000001</v>
      </c>
      <c r="N1815" s="72" t="str">
        <f t="shared" si="464"/>
        <v>0803</v>
      </c>
      <c r="O1815" s="74">
        <f t="shared" si="465"/>
        <v>0</v>
      </c>
      <c r="P1815" s="72">
        <f t="shared" si="466"/>
        <v>0</v>
      </c>
      <c r="Q1815" s="74">
        <f t="shared" si="467"/>
        <v>7</v>
      </c>
      <c r="R1815" s="72" t="str">
        <f t="shared" si="468"/>
        <v/>
      </c>
      <c r="S1815" s="72" t="str">
        <f t="shared" si="469"/>
        <v/>
      </c>
      <c r="AT1815" s="20">
        <f t="shared" si="470"/>
        <v>-12017.7</v>
      </c>
    </row>
    <row r="1816" spans="1:46" ht="22.5">
      <c r="A1816" s="54">
        <v>7096</v>
      </c>
      <c r="B1816" s="54" t="s">
        <v>1088</v>
      </c>
      <c r="C1816" s="58" t="s">
        <v>2966</v>
      </c>
      <c r="D1816" s="79">
        <v>7</v>
      </c>
      <c r="E1816" s="79">
        <v>7</v>
      </c>
      <c r="F1816" s="80">
        <v>783.04</v>
      </c>
      <c r="G1816" s="80">
        <v>111.86</v>
      </c>
      <c r="H1816" s="80">
        <v>783.04</v>
      </c>
      <c r="I1816" s="80" t="s">
        <v>28</v>
      </c>
      <c r="J1816" s="80" t="s">
        <v>28</v>
      </c>
      <c r="K1816" s="80">
        <v>111.86</v>
      </c>
      <c r="L1816" s="73">
        <f t="shared" si="462"/>
        <v>111.86</v>
      </c>
      <c r="M1816" s="73">
        <f t="shared" si="463"/>
        <v>153.08000000000001</v>
      </c>
      <c r="N1816" s="72" t="str">
        <f t="shared" si="464"/>
        <v>0803</v>
      </c>
      <c r="O1816" s="74">
        <f t="shared" si="465"/>
        <v>0</v>
      </c>
      <c r="P1816" s="72">
        <f t="shared" si="466"/>
        <v>0</v>
      </c>
      <c r="Q1816" s="74">
        <f t="shared" si="467"/>
        <v>7</v>
      </c>
      <c r="R1816" s="72" t="str">
        <f t="shared" si="468"/>
        <v/>
      </c>
      <c r="S1816" s="72" t="str">
        <f t="shared" si="469"/>
        <v/>
      </c>
      <c r="AT1816" s="20">
        <f t="shared" si="470"/>
        <v>-10067.4</v>
      </c>
    </row>
    <row r="1817" spans="1:46" ht="22.5">
      <c r="A1817" s="54">
        <v>7096</v>
      </c>
      <c r="B1817" s="54" t="s">
        <v>1086</v>
      </c>
      <c r="C1817" s="58" t="s">
        <v>2966</v>
      </c>
      <c r="D1817" s="79">
        <v>7</v>
      </c>
      <c r="E1817" s="79">
        <v>7</v>
      </c>
      <c r="F1817" s="80">
        <v>783.04</v>
      </c>
      <c r="G1817" s="80">
        <v>111.86</v>
      </c>
      <c r="H1817" s="80">
        <v>783.04</v>
      </c>
      <c r="I1817" s="80" t="s">
        <v>28</v>
      </c>
      <c r="J1817" s="80" t="s">
        <v>28</v>
      </c>
      <c r="K1817" s="80">
        <v>111.86</v>
      </c>
      <c r="L1817" s="73">
        <f t="shared" si="462"/>
        <v>111.86</v>
      </c>
      <c r="M1817" s="73">
        <f t="shared" si="463"/>
        <v>153.08000000000001</v>
      </c>
      <c r="N1817" s="72" t="str">
        <f t="shared" si="464"/>
        <v>0803</v>
      </c>
      <c r="O1817" s="74">
        <f t="shared" si="465"/>
        <v>0</v>
      </c>
      <c r="P1817" s="72">
        <f t="shared" si="466"/>
        <v>0</v>
      </c>
      <c r="Q1817" s="74">
        <f t="shared" si="467"/>
        <v>7</v>
      </c>
      <c r="R1817" s="72" t="str">
        <f t="shared" si="468"/>
        <v/>
      </c>
      <c r="S1817" s="72" t="str">
        <f t="shared" si="469"/>
        <v/>
      </c>
      <c r="AT1817" s="20">
        <f t="shared" si="470"/>
        <v>-10067.4</v>
      </c>
    </row>
    <row r="1818" spans="1:46" ht="22.5">
      <c r="A1818" s="54">
        <v>7096</v>
      </c>
      <c r="B1818" s="54" t="s">
        <v>1090</v>
      </c>
      <c r="C1818" s="58" t="s">
        <v>2966</v>
      </c>
      <c r="D1818" s="79">
        <v>7</v>
      </c>
      <c r="E1818" s="79">
        <v>7</v>
      </c>
      <c r="F1818" s="80">
        <v>783.04</v>
      </c>
      <c r="G1818" s="80">
        <v>111.86</v>
      </c>
      <c r="H1818" s="80">
        <v>783.04</v>
      </c>
      <c r="I1818" s="80" t="s">
        <v>28</v>
      </c>
      <c r="J1818" s="80" t="s">
        <v>28</v>
      </c>
      <c r="K1818" s="80">
        <v>111.86</v>
      </c>
      <c r="L1818" s="73">
        <f t="shared" si="462"/>
        <v>111.86</v>
      </c>
      <c r="M1818" s="73">
        <f t="shared" si="463"/>
        <v>153.08000000000001</v>
      </c>
      <c r="N1818" s="72" t="str">
        <f t="shared" si="464"/>
        <v>0803</v>
      </c>
      <c r="O1818" s="74">
        <f t="shared" si="465"/>
        <v>0</v>
      </c>
      <c r="P1818" s="72">
        <f t="shared" si="466"/>
        <v>0</v>
      </c>
      <c r="Q1818" s="74">
        <f t="shared" si="467"/>
        <v>7</v>
      </c>
      <c r="R1818" s="72" t="str">
        <f t="shared" si="468"/>
        <v/>
      </c>
      <c r="S1818" s="72" t="str">
        <f t="shared" si="469"/>
        <v/>
      </c>
      <c r="AT1818" s="20">
        <f t="shared" si="470"/>
        <v>-10067.4</v>
      </c>
    </row>
    <row r="1819" spans="1:46" ht="22.5">
      <c r="A1819" s="54">
        <v>7096</v>
      </c>
      <c r="B1819" s="54" t="s">
        <v>1094</v>
      </c>
      <c r="C1819" s="58" t="s">
        <v>2966</v>
      </c>
      <c r="D1819" s="79">
        <v>7</v>
      </c>
      <c r="E1819" s="79">
        <v>7</v>
      </c>
      <c r="F1819" s="80">
        <v>783.04</v>
      </c>
      <c r="G1819" s="80">
        <v>111.86</v>
      </c>
      <c r="H1819" s="80">
        <v>783.04</v>
      </c>
      <c r="I1819" s="80" t="s">
        <v>28</v>
      </c>
      <c r="J1819" s="80" t="s">
        <v>28</v>
      </c>
      <c r="K1819" s="80">
        <v>111.86</v>
      </c>
      <c r="L1819" s="73">
        <f t="shared" si="462"/>
        <v>111.86</v>
      </c>
      <c r="M1819" s="73">
        <f t="shared" si="463"/>
        <v>153.08000000000001</v>
      </c>
      <c r="N1819" s="72" t="str">
        <f t="shared" si="464"/>
        <v>0803</v>
      </c>
      <c r="O1819" s="74">
        <f t="shared" si="465"/>
        <v>0</v>
      </c>
      <c r="P1819" s="72">
        <f t="shared" si="466"/>
        <v>0</v>
      </c>
      <c r="Q1819" s="74">
        <f t="shared" si="467"/>
        <v>7</v>
      </c>
      <c r="R1819" s="72" t="str">
        <f t="shared" si="468"/>
        <v/>
      </c>
      <c r="S1819" s="72" t="str">
        <f t="shared" si="469"/>
        <v/>
      </c>
      <c r="AT1819" s="20">
        <f t="shared" si="470"/>
        <v>-10067.4</v>
      </c>
    </row>
    <row r="1820" spans="1:46" ht="22.5">
      <c r="A1820" s="54">
        <v>7096</v>
      </c>
      <c r="B1820" s="54" t="s">
        <v>1096</v>
      </c>
      <c r="C1820" s="58" t="s">
        <v>2966</v>
      </c>
      <c r="D1820" s="79">
        <v>7</v>
      </c>
      <c r="E1820" s="79">
        <v>7</v>
      </c>
      <c r="F1820" s="80">
        <v>783.04</v>
      </c>
      <c r="G1820" s="80">
        <v>111.86</v>
      </c>
      <c r="H1820" s="80">
        <v>783.04</v>
      </c>
      <c r="I1820" s="80" t="s">
        <v>28</v>
      </c>
      <c r="J1820" s="80" t="s">
        <v>28</v>
      </c>
      <c r="K1820" s="80">
        <v>111.86</v>
      </c>
      <c r="L1820" s="73">
        <f t="shared" si="462"/>
        <v>111.86</v>
      </c>
      <c r="M1820" s="73">
        <f t="shared" si="463"/>
        <v>153.08000000000001</v>
      </c>
      <c r="N1820" s="72" t="str">
        <f t="shared" si="464"/>
        <v>0803</v>
      </c>
      <c r="O1820" s="74">
        <f t="shared" si="465"/>
        <v>0</v>
      </c>
      <c r="P1820" s="72">
        <f t="shared" si="466"/>
        <v>0</v>
      </c>
      <c r="Q1820" s="74">
        <f t="shared" si="467"/>
        <v>7</v>
      </c>
      <c r="R1820" s="72" t="str">
        <f t="shared" si="468"/>
        <v/>
      </c>
      <c r="S1820" s="72" t="str">
        <f t="shared" si="469"/>
        <v/>
      </c>
      <c r="AT1820" s="20">
        <f t="shared" si="470"/>
        <v>-10067.4</v>
      </c>
    </row>
    <row r="1821" spans="1:46" ht="22.5">
      <c r="A1821" s="54">
        <v>7096</v>
      </c>
      <c r="B1821" s="54" t="s">
        <v>1092</v>
      </c>
      <c r="C1821" s="58" t="s">
        <v>2966</v>
      </c>
      <c r="D1821" s="79">
        <v>7</v>
      </c>
      <c r="E1821" s="79">
        <v>7</v>
      </c>
      <c r="F1821" s="80">
        <v>783.04</v>
      </c>
      <c r="G1821" s="80">
        <v>111.86</v>
      </c>
      <c r="H1821" s="80">
        <v>783.04</v>
      </c>
      <c r="I1821" s="80" t="s">
        <v>28</v>
      </c>
      <c r="J1821" s="80" t="s">
        <v>28</v>
      </c>
      <c r="K1821" s="80">
        <v>111.86</v>
      </c>
      <c r="L1821" s="73">
        <f t="shared" si="462"/>
        <v>111.86</v>
      </c>
      <c r="M1821" s="73">
        <f t="shared" si="463"/>
        <v>153.08000000000001</v>
      </c>
      <c r="N1821" s="72" t="str">
        <f t="shared" si="464"/>
        <v>0803</v>
      </c>
      <c r="O1821" s="74">
        <f t="shared" si="465"/>
        <v>0</v>
      </c>
      <c r="P1821" s="72">
        <f t="shared" si="466"/>
        <v>0</v>
      </c>
      <c r="Q1821" s="74">
        <f t="shared" si="467"/>
        <v>7</v>
      </c>
      <c r="R1821" s="72" t="str">
        <f t="shared" si="468"/>
        <v/>
      </c>
      <c r="S1821" s="72" t="str">
        <f t="shared" si="469"/>
        <v/>
      </c>
      <c r="AT1821" s="20">
        <f t="shared" si="470"/>
        <v>-10067.4</v>
      </c>
    </row>
    <row r="1822" spans="1:46" ht="22.5">
      <c r="A1822" s="54">
        <v>7097</v>
      </c>
      <c r="B1822" s="54" t="s">
        <v>1106</v>
      </c>
      <c r="C1822" s="58" t="s">
        <v>2967</v>
      </c>
      <c r="D1822" s="79">
        <v>7</v>
      </c>
      <c r="E1822" s="79">
        <v>7</v>
      </c>
      <c r="F1822" s="80">
        <v>790.37</v>
      </c>
      <c r="G1822" s="80">
        <v>112.91</v>
      </c>
      <c r="H1822" s="80">
        <v>790.37</v>
      </c>
      <c r="I1822" s="80" t="s">
        <v>28</v>
      </c>
      <c r="J1822" s="80" t="s">
        <v>28</v>
      </c>
      <c r="K1822" s="80">
        <v>112.91</v>
      </c>
      <c r="L1822" s="73">
        <f t="shared" si="462"/>
        <v>112.91</v>
      </c>
      <c r="M1822" s="73">
        <f t="shared" si="463"/>
        <v>153.08000000000001</v>
      </c>
      <c r="N1822" s="72" t="str">
        <f t="shared" si="464"/>
        <v>0803</v>
      </c>
      <c r="O1822" s="74">
        <f t="shared" si="465"/>
        <v>0</v>
      </c>
      <c r="P1822" s="72">
        <f t="shared" si="466"/>
        <v>0</v>
      </c>
      <c r="Q1822" s="74">
        <f t="shared" si="467"/>
        <v>7</v>
      </c>
      <c r="R1822" s="72" t="str">
        <f t="shared" si="468"/>
        <v/>
      </c>
      <c r="S1822" s="72" t="str">
        <f t="shared" si="469"/>
        <v/>
      </c>
      <c r="AT1822" s="20">
        <f t="shared" si="470"/>
        <v>-10161.9</v>
      </c>
    </row>
    <row r="1823" spans="1:46" ht="22.5">
      <c r="A1823" s="54">
        <v>7097</v>
      </c>
      <c r="B1823" s="54" t="s">
        <v>1108</v>
      </c>
      <c r="C1823" s="58" t="s">
        <v>2967</v>
      </c>
      <c r="D1823" s="79">
        <v>7</v>
      </c>
      <c r="E1823" s="79">
        <v>7</v>
      </c>
      <c r="F1823" s="80">
        <v>790.37</v>
      </c>
      <c r="G1823" s="80">
        <v>112.91</v>
      </c>
      <c r="H1823" s="80">
        <v>790.37</v>
      </c>
      <c r="I1823" s="80" t="s">
        <v>28</v>
      </c>
      <c r="J1823" s="80" t="s">
        <v>28</v>
      </c>
      <c r="K1823" s="80">
        <v>112.91</v>
      </c>
      <c r="L1823" s="73">
        <f t="shared" si="462"/>
        <v>112.91</v>
      </c>
      <c r="M1823" s="73">
        <f t="shared" si="463"/>
        <v>153.08000000000001</v>
      </c>
      <c r="N1823" s="72" t="str">
        <f t="shared" si="464"/>
        <v>0803</v>
      </c>
      <c r="O1823" s="74">
        <f t="shared" si="465"/>
        <v>0</v>
      </c>
      <c r="P1823" s="72">
        <f t="shared" si="466"/>
        <v>0</v>
      </c>
      <c r="Q1823" s="74">
        <f t="shared" si="467"/>
        <v>7</v>
      </c>
      <c r="R1823" s="72" t="str">
        <f t="shared" si="468"/>
        <v/>
      </c>
      <c r="S1823" s="72" t="str">
        <f t="shared" si="469"/>
        <v/>
      </c>
      <c r="AT1823" s="20">
        <f t="shared" si="470"/>
        <v>-10161.9</v>
      </c>
    </row>
    <row r="1824" spans="1:46" ht="22.5">
      <c r="A1824" s="54">
        <v>7097</v>
      </c>
      <c r="B1824" s="54" t="s">
        <v>1104</v>
      </c>
      <c r="C1824" s="58" t="s">
        <v>2967</v>
      </c>
      <c r="D1824" s="79">
        <v>7</v>
      </c>
      <c r="E1824" s="79">
        <v>7</v>
      </c>
      <c r="F1824" s="80">
        <v>790.37</v>
      </c>
      <c r="G1824" s="80">
        <v>112.91</v>
      </c>
      <c r="H1824" s="80">
        <v>790.37</v>
      </c>
      <c r="I1824" s="80" t="s">
        <v>28</v>
      </c>
      <c r="J1824" s="80" t="s">
        <v>28</v>
      </c>
      <c r="K1824" s="80">
        <v>112.91</v>
      </c>
      <c r="L1824" s="73">
        <f t="shared" si="462"/>
        <v>112.91</v>
      </c>
      <c r="M1824" s="73">
        <f t="shared" si="463"/>
        <v>153.08000000000001</v>
      </c>
      <c r="N1824" s="72" t="str">
        <f t="shared" si="464"/>
        <v>0803</v>
      </c>
      <c r="O1824" s="74">
        <f t="shared" si="465"/>
        <v>0</v>
      </c>
      <c r="P1824" s="72">
        <f t="shared" si="466"/>
        <v>0</v>
      </c>
      <c r="Q1824" s="74">
        <f t="shared" si="467"/>
        <v>7</v>
      </c>
      <c r="R1824" s="72" t="str">
        <f t="shared" si="468"/>
        <v/>
      </c>
      <c r="S1824" s="72" t="str">
        <f t="shared" si="469"/>
        <v/>
      </c>
      <c r="AT1824" s="20">
        <f t="shared" si="470"/>
        <v>-10161.9</v>
      </c>
    </row>
    <row r="1825" spans="1:46" ht="22.5">
      <c r="A1825" s="54">
        <v>7097</v>
      </c>
      <c r="B1825" s="54" t="s">
        <v>1100</v>
      </c>
      <c r="C1825" s="58" t="s">
        <v>2967</v>
      </c>
      <c r="D1825" s="79">
        <v>7</v>
      </c>
      <c r="E1825" s="79">
        <v>7</v>
      </c>
      <c r="F1825" s="80">
        <v>790.37</v>
      </c>
      <c r="G1825" s="80">
        <v>112.91</v>
      </c>
      <c r="H1825" s="80">
        <v>790.37</v>
      </c>
      <c r="I1825" s="80" t="s">
        <v>28</v>
      </c>
      <c r="J1825" s="80" t="s">
        <v>28</v>
      </c>
      <c r="K1825" s="80">
        <v>112.91</v>
      </c>
      <c r="L1825" s="73">
        <f t="shared" si="462"/>
        <v>112.91</v>
      </c>
      <c r="M1825" s="73">
        <f t="shared" si="463"/>
        <v>153.08000000000001</v>
      </c>
      <c r="N1825" s="72" t="str">
        <f t="shared" si="464"/>
        <v>0803</v>
      </c>
      <c r="O1825" s="74">
        <f t="shared" si="465"/>
        <v>0</v>
      </c>
      <c r="P1825" s="72">
        <f t="shared" si="466"/>
        <v>0</v>
      </c>
      <c r="Q1825" s="74">
        <f t="shared" si="467"/>
        <v>7</v>
      </c>
      <c r="R1825" s="72" t="str">
        <f t="shared" si="468"/>
        <v/>
      </c>
      <c r="S1825" s="72" t="str">
        <f t="shared" si="469"/>
        <v/>
      </c>
      <c r="AT1825" s="20">
        <f t="shared" si="470"/>
        <v>-10161.9</v>
      </c>
    </row>
    <row r="1826" spans="1:46" ht="22.5">
      <c r="A1826" s="54">
        <v>7097</v>
      </c>
      <c r="B1826" s="54" t="s">
        <v>1102</v>
      </c>
      <c r="C1826" s="58" t="s">
        <v>2967</v>
      </c>
      <c r="D1826" s="79">
        <v>7</v>
      </c>
      <c r="E1826" s="79">
        <v>7</v>
      </c>
      <c r="F1826" s="80">
        <v>790.37</v>
      </c>
      <c r="G1826" s="80">
        <v>112.91</v>
      </c>
      <c r="H1826" s="80">
        <v>790.37</v>
      </c>
      <c r="I1826" s="80" t="s">
        <v>28</v>
      </c>
      <c r="J1826" s="80" t="s">
        <v>28</v>
      </c>
      <c r="K1826" s="80">
        <v>112.91</v>
      </c>
      <c r="L1826" s="73">
        <f t="shared" si="462"/>
        <v>112.91</v>
      </c>
      <c r="M1826" s="73">
        <f t="shared" si="463"/>
        <v>153.08000000000001</v>
      </c>
      <c r="N1826" s="72" t="str">
        <f t="shared" si="464"/>
        <v>0803</v>
      </c>
      <c r="O1826" s="74">
        <f t="shared" si="465"/>
        <v>0</v>
      </c>
      <c r="P1826" s="72">
        <f t="shared" si="466"/>
        <v>0</v>
      </c>
      <c r="Q1826" s="74">
        <f t="shared" si="467"/>
        <v>7</v>
      </c>
      <c r="R1826" s="72" t="str">
        <f t="shared" si="468"/>
        <v/>
      </c>
      <c r="S1826" s="72" t="str">
        <f t="shared" si="469"/>
        <v/>
      </c>
      <c r="AT1826" s="20">
        <f t="shared" si="470"/>
        <v>-10161.9</v>
      </c>
    </row>
    <row r="1827" spans="1:46" ht="22.5">
      <c r="A1827" s="54">
        <v>7097</v>
      </c>
      <c r="B1827" s="54" t="s">
        <v>1098</v>
      </c>
      <c r="C1827" s="58" t="s">
        <v>2967</v>
      </c>
      <c r="D1827" s="79">
        <v>7</v>
      </c>
      <c r="E1827" s="79">
        <v>7</v>
      </c>
      <c r="F1827" s="80">
        <v>790.37</v>
      </c>
      <c r="G1827" s="80">
        <v>112.91</v>
      </c>
      <c r="H1827" s="80">
        <v>790.37</v>
      </c>
      <c r="I1827" s="80" t="s">
        <v>28</v>
      </c>
      <c r="J1827" s="80" t="s">
        <v>28</v>
      </c>
      <c r="K1827" s="80">
        <v>112.91</v>
      </c>
      <c r="L1827" s="73">
        <f t="shared" si="462"/>
        <v>112.91</v>
      </c>
      <c r="M1827" s="73">
        <f t="shared" si="463"/>
        <v>153.08000000000001</v>
      </c>
      <c r="N1827" s="72" t="str">
        <f t="shared" si="464"/>
        <v>0803</v>
      </c>
      <c r="O1827" s="74">
        <f t="shared" si="465"/>
        <v>0</v>
      </c>
      <c r="P1827" s="72">
        <f t="shared" si="466"/>
        <v>0</v>
      </c>
      <c r="Q1827" s="74">
        <f t="shared" si="467"/>
        <v>7</v>
      </c>
      <c r="R1827" s="72" t="str">
        <f t="shared" si="468"/>
        <v/>
      </c>
      <c r="S1827" s="72" t="str">
        <f t="shared" si="469"/>
        <v/>
      </c>
      <c r="AT1827" s="20">
        <f t="shared" si="470"/>
        <v>-10161.9</v>
      </c>
    </row>
    <row r="1828" spans="1:46" ht="33.75">
      <c r="A1828" s="54">
        <v>7098</v>
      </c>
      <c r="B1828" s="54" t="s">
        <v>1116</v>
      </c>
      <c r="C1828" s="58" t="s">
        <v>2968</v>
      </c>
      <c r="D1828" s="79">
        <v>7</v>
      </c>
      <c r="E1828" s="79">
        <v>7</v>
      </c>
      <c r="F1828" s="80">
        <v>756.69</v>
      </c>
      <c r="G1828" s="80">
        <v>108.1</v>
      </c>
      <c r="H1828" s="80">
        <v>756.69</v>
      </c>
      <c r="I1828" s="80" t="s">
        <v>28</v>
      </c>
      <c r="J1828" s="80" t="s">
        <v>28</v>
      </c>
      <c r="K1828" s="80">
        <v>108.1</v>
      </c>
      <c r="L1828" s="73">
        <f t="shared" si="462"/>
        <v>108.1</v>
      </c>
      <c r="M1828" s="73">
        <f t="shared" si="463"/>
        <v>178.32</v>
      </c>
      <c r="N1828" s="72" t="str">
        <f t="shared" si="464"/>
        <v>0818</v>
      </c>
      <c r="O1828" s="74">
        <f t="shared" si="465"/>
        <v>0</v>
      </c>
      <c r="P1828" s="72">
        <f t="shared" si="466"/>
        <v>0</v>
      </c>
      <c r="Q1828" s="74">
        <f t="shared" si="467"/>
        <v>7</v>
      </c>
      <c r="R1828" s="72" t="str">
        <f t="shared" si="468"/>
        <v/>
      </c>
      <c r="S1828" s="72" t="str">
        <f t="shared" si="469"/>
        <v/>
      </c>
      <c r="AT1828" s="20">
        <f t="shared" si="470"/>
        <v>-9729</v>
      </c>
    </row>
    <row r="1829" spans="1:46" ht="33.75">
      <c r="A1829" s="54">
        <v>7098</v>
      </c>
      <c r="B1829" s="54" t="s">
        <v>1118</v>
      </c>
      <c r="C1829" s="58" t="s">
        <v>2968</v>
      </c>
      <c r="D1829" s="79">
        <v>7</v>
      </c>
      <c r="E1829" s="79">
        <v>7</v>
      </c>
      <c r="F1829" s="80">
        <v>756.69</v>
      </c>
      <c r="G1829" s="80">
        <v>108.1</v>
      </c>
      <c r="H1829" s="80">
        <v>756.69</v>
      </c>
      <c r="I1829" s="80" t="s">
        <v>28</v>
      </c>
      <c r="J1829" s="80" t="s">
        <v>28</v>
      </c>
      <c r="K1829" s="80">
        <v>108.1</v>
      </c>
      <c r="L1829" s="73">
        <f t="shared" si="462"/>
        <v>108.1</v>
      </c>
      <c r="M1829" s="73">
        <f t="shared" si="463"/>
        <v>178.32</v>
      </c>
      <c r="N1829" s="72" t="str">
        <f t="shared" si="464"/>
        <v>0818</v>
      </c>
      <c r="O1829" s="74">
        <f t="shared" si="465"/>
        <v>0</v>
      </c>
      <c r="P1829" s="72">
        <f t="shared" si="466"/>
        <v>0</v>
      </c>
      <c r="Q1829" s="74">
        <f t="shared" si="467"/>
        <v>7</v>
      </c>
      <c r="R1829" s="72" t="str">
        <f t="shared" si="468"/>
        <v/>
      </c>
      <c r="S1829" s="72" t="str">
        <f t="shared" si="469"/>
        <v/>
      </c>
      <c r="AT1829" s="20">
        <f t="shared" si="470"/>
        <v>-9729</v>
      </c>
    </row>
    <row r="1830" spans="1:46" ht="33.75">
      <c r="A1830" s="54">
        <v>7098</v>
      </c>
      <c r="B1830" s="54" t="s">
        <v>1114</v>
      </c>
      <c r="C1830" s="58" t="s">
        <v>2968</v>
      </c>
      <c r="D1830" s="79">
        <v>7</v>
      </c>
      <c r="E1830" s="79">
        <v>7</v>
      </c>
      <c r="F1830" s="80">
        <v>756.69</v>
      </c>
      <c r="G1830" s="80">
        <v>108.1</v>
      </c>
      <c r="H1830" s="80">
        <v>756.69</v>
      </c>
      <c r="I1830" s="80" t="s">
        <v>28</v>
      </c>
      <c r="J1830" s="80" t="s">
        <v>28</v>
      </c>
      <c r="K1830" s="80">
        <v>108.1</v>
      </c>
      <c r="L1830" s="73">
        <f t="shared" si="462"/>
        <v>108.1</v>
      </c>
      <c r="M1830" s="73">
        <f t="shared" si="463"/>
        <v>178.32</v>
      </c>
      <c r="N1830" s="72" t="str">
        <f t="shared" si="464"/>
        <v>0818</v>
      </c>
      <c r="O1830" s="74">
        <f t="shared" si="465"/>
        <v>0</v>
      </c>
      <c r="P1830" s="72">
        <f t="shared" si="466"/>
        <v>0</v>
      </c>
      <c r="Q1830" s="74">
        <f t="shared" si="467"/>
        <v>7</v>
      </c>
      <c r="R1830" s="72" t="str">
        <f t="shared" si="468"/>
        <v/>
      </c>
      <c r="S1830" s="72" t="str">
        <f t="shared" si="469"/>
        <v/>
      </c>
      <c r="AT1830" s="20">
        <f t="shared" si="470"/>
        <v>-9729</v>
      </c>
    </row>
    <row r="1831" spans="1:46" ht="33.75">
      <c r="A1831" s="54">
        <v>7098</v>
      </c>
      <c r="B1831" s="54" t="s">
        <v>1120</v>
      </c>
      <c r="C1831" s="58" t="s">
        <v>2968</v>
      </c>
      <c r="D1831" s="79">
        <v>7</v>
      </c>
      <c r="E1831" s="79">
        <v>7</v>
      </c>
      <c r="F1831" s="80">
        <v>756.69</v>
      </c>
      <c r="G1831" s="80">
        <v>108.1</v>
      </c>
      <c r="H1831" s="80">
        <v>756.69</v>
      </c>
      <c r="I1831" s="80" t="s">
        <v>28</v>
      </c>
      <c r="J1831" s="80" t="s">
        <v>28</v>
      </c>
      <c r="K1831" s="80">
        <v>108.1</v>
      </c>
      <c r="L1831" s="73">
        <f t="shared" si="462"/>
        <v>108.1</v>
      </c>
      <c r="M1831" s="73">
        <f t="shared" si="463"/>
        <v>178.32</v>
      </c>
      <c r="N1831" s="72" t="str">
        <f t="shared" si="464"/>
        <v>0818</v>
      </c>
      <c r="O1831" s="74">
        <f t="shared" si="465"/>
        <v>0</v>
      </c>
      <c r="P1831" s="72">
        <f t="shared" si="466"/>
        <v>0</v>
      </c>
      <c r="Q1831" s="74">
        <f t="shared" si="467"/>
        <v>7</v>
      </c>
      <c r="R1831" s="72" t="str">
        <f t="shared" si="468"/>
        <v/>
      </c>
      <c r="S1831" s="72" t="str">
        <f t="shared" si="469"/>
        <v/>
      </c>
      <c r="AT1831" s="20">
        <f t="shared" si="470"/>
        <v>-9729</v>
      </c>
    </row>
    <row r="1832" spans="1:46" ht="33.75">
      <c r="A1832" s="54">
        <v>7098</v>
      </c>
      <c r="B1832" s="54" t="s">
        <v>1112</v>
      </c>
      <c r="C1832" s="58" t="s">
        <v>2968</v>
      </c>
      <c r="D1832" s="79">
        <v>7</v>
      </c>
      <c r="E1832" s="79">
        <v>7</v>
      </c>
      <c r="F1832" s="80">
        <v>756.69</v>
      </c>
      <c r="G1832" s="80">
        <v>108.1</v>
      </c>
      <c r="H1832" s="80">
        <v>756.69</v>
      </c>
      <c r="I1832" s="80" t="s">
        <v>28</v>
      </c>
      <c r="J1832" s="80" t="s">
        <v>28</v>
      </c>
      <c r="K1832" s="80">
        <v>108.1</v>
      </c>
      <c r="L1832" s="73">
        <f t="shared" si="462"/>
        <v>108.1</v>
      </c>
      <c r="M1832" s="73">
        <f t="shared" si="463"/>
        <v>178.32</v>
      </c>
      <c r="N1832" s="72" t="str">
        <f t="shared" si="464"/>
        <v>0818</v>
      </c>
      <c r="O1832" s="74">
        <f t="shared" si="465"/>
        <v>0</v>
      </c>
      <c r="P1832" s="72">
        <f t="shared" si="466"/>
        <v>0</v>
      </c>
      <c r="Q1832" s="74">
        <f t="shared" si="467"/>
        <v>7</v>
      </c>
      <c r="R1832" s="72" t="str">
        <f t="shared" si="468"/>
        <v/>
      </c>
      <c r="S1832" s="72" t="str">
        <f t="shared" si="469"/>
        <v/>
      </c>
      <c r="AT1832" s="20">
        <f t="shared" si="470"/>
        <v>-9729</v>
      </c>
    </row>
    <row r="1833" spans="1:46" ht="33.75">
      <c r="A1833" s="54">
        <v>7098</v>
      </c>
      <c r="B1833" s="54" t="s">
        <v>1122</v>
      </c>
      <c r="C1833" s="58" t="s">
        <v>2968</v>
      </c>
      <c r="D1833" s="79">
        <v>7</v>
      </c>
      <c r="E1833" s="79">
        <v>7</v>
      </c>
      <c r="F1833" s="80">
        <v>756.69</v>
      </c>
      <c r="G1833" s="80">
        <v>108.1</v>
      </c>
      <c r="H1833" s="80">
        <v>756.69</v>
      </c>
      <c r="I1833" s="80" t="s">
        <v>28</v>
      </c>
      <c r="J1833" s="80" t="s">
        <v>28</v>
      </c>
      <c r="K1833" s="80">
        <v>108.1</v>
      </c>
      <c r="L1833" s="73">
        <f t="shared" si="462"/>
        <v>108.1</v>
      </c>
      <c r="M1833" s="73">
        <f t="shared" si="463"/>
        <v>178.32</v>
      </c>
      <c r="N1833" s="72" t="str">
        <f t="shared" si="464"/>
        <v>0818</v>
      </c>
      <c r="O1833" s="74">
        <f t="shared" si="465"/>
        <v>0</v>
      </c>
      <c r="P1833" s="72">
        <f t="shared" si="466"/>
        <v>0</v>
      </c>
      <c r="Q1833" s="74">
        <f t="shared" si="467"/>
        <v>7</v>
      </c>
      <c r="R1833" s="72" t="str">
        <f t="shared" si="468"/>
        <v/>
      </c>
      <c r="S1833" s="72" t="str">
        <f t="shared" si="469"/>
        <v/>
      </c>
      <c r="AT1833" s="20">
        <f t="shared" si="470"/>
        <v>-9729</v>
      </c>
    </row>
    <row r="1834" spans="1:46" ht="33.75">
      <c r="A1834" s="54">
        <v>7099</v>
      </c>
      <c r="B1834" s="54" t="s">
        <v>1130</v>
      </c>
      <c r="C1834" s="58" t="s">
        <v>2969</v>
      </c>
      <c r="D1834" s="79">
        <v>7</v>
      </c>
      <c r="E1834" s="79">
        <v>7</v>
      </c>
      <c r="F1834" s="80">
        <v>755.47</v>
      </c>
      <c r="G1834" s="80">
        <v>107.92</v>
      </c>
      <c r="H1834" s="80">
        <v>755.47</v>
      </c>
      <c r="I1834" s="80" t="s">
        <v>28</v>
      </c>
      <c r="J1834" s="80" t="s">
        <v>28</v>
      </c>
      <c r="K1834" s="80">
        <v>107.92</v>
      </c>
      <c r="L1834" s="73">
        <f t="shared" si="462"/>
        <v>107.92</v>
      </c>
      <c r="M1834" s="73">
        <f t="shared" si="463"/>
        <v>178.32</v>
      </c>
      <c r="N1834" s="72" t="str">
        <f t="shared" si="464"/>
        <v>0818</v>
      </c>
      <c r="O1834" s="74">
        <f t="shared" si="465"/>
        <v>0</v>
      </c>
      <c r="P1834" s="72">
        <f t="shared" si="466"/>
        <v>0</v>
      </c>
      <c r="Q1834" s="74">
        <f t="shared" si="467"/>
        <v>7</v>
      </c>
      <c r="R1834" s="72" t="str">
        <f t="shared" si="468"/>
        <v/>
      </c>
      <c r="S1834" s="72" t="str">
        <f t="shared" si="469"/>
        <v/>
      </c>
      <c r="AT1834" s="20">
        <f t="shared" si="470"/>
        <v>-9712.7999999999993</v>
      </c>
    </row>
    <row r="1835" spans="1:46" ht="33.75">
      <c r="A1835" s="54">
        <v>7099</v>
      </c>
      <c r="B1835" s="54" t="s">
        <v>1132</v>
      </c>
      <c r="C1835" s="58" t="s">
        <v>2969</v>
      </c>
      <c r="D1835" s="79">
        <v>7</v>
      </c>
      <c r="E1835" s="79">
        <v>7</v>
      </c>
      <c r="F1835" s="80">
        <v>755.47</v>
      </c>
      <c r="G1835" s="80">
        <v>107.92</v>
      </c>
      <c r="H1835" s="80">
        <v>755.47</v>
      </c>
      <c r="I1835" s="80" t="s">
        <v>28</v>
      </c>
      <c r="J1835" s="80" t="s">
        <v>28</v>
      </c>
      <c r="K1835" s="80">
        <v>107.92</v>
      </c>
      <c r="L1835" s="73">
        <f t="shared" si="462"/>
        <v>107.92</v>
      </c>
      <c r="M1835" s="73">
        <f t="shared" si="463"/>
        <v>178.32</v>
      </c>
      <c r="N1835" s="72" t="str">
        <f t="shared" si="464"/>
        <v>0818</v>
      </c>
      <c r="O1835" s="74">
        <f t="shared" si="465"/>
        <v>0</v>
      </c>
      <c r="P1835" s="72">
        <f t="shared" si="466"/>
        <v>0</v>
      </c>
      <c r="Q1835" s="74">
        <f t="shared" si="467"/>
        <v>7</v>
      </c>
      <c r="R1835" s="72" t="str">
        <f t="shared" si="468"/>
        <v/>
      </c>
      <c r="S1835" s="72" t="str">
        <f t="shared" si="469"/>
        <v/>
      </c>
      <c r="AT1835" s="20">
        <f t="shared" si="470"/>
        <v>-9712.7999999999993</v>
      </c>
    </row>
    <row r="1836" spans="1:46" ht="33.75">
      <c r="A1836" s="54">
        <v>7099</v>
      </c>
      <c r="B1836" s="54" t="s">
        <v>1126</v>
      </c>
      <c r="C1836" s="58" t="s">
        <v>2969</v>
      </c>
      <c r="D1836" s="79">
        <v>7</v>
      </c>
      <c r="E1836" s="79">
        <v>7</v>
      </c>
      <c r="F1836" s="80">
        <v>755.47</v>
      </c>
      <c r="G1836" s="80">
        <v>107.92</v>
      </c>
      <c r="H1836" s="80">
        <v>755.47</v>
      </c>
      <c r="I1836" s="80" t="s">
        <v>28</v>
      </c>
      <c r="J1836" s="80" t="s">
        <v>28</v>
      </c>
      <c r="K1836" s="80">
        <v>107.92</v>
      </c>
      <c r="L1836" s="73">
        <f t="shared" si="462"/>
        <v>107.92</v>
      </c>
      <c r="M1836" s="73">
        <f t="shared" si="463"/>
        <v>178.32</v>
      </c>
      <c r="N1836" s="72" t="str">
        <f t="shared" si="464"/>
        <v>0818</v>
      </c>
      <c r="O1836" s="74">
        <f t="shared" si="465"/>
        <v>0</v>
      </c>
      <c r="P1836" s="72">
        <f t="shared" si="466"/>
        <v>0</v>
      </c>
      <c r="Q1836" s="74">
        <f t="shared" si="467"/>
        <v>7</v>
      </c>
      <c r="R1836" s="72" t="str">
        <f t="shared" si="468"/>
        <v/>
      </c>
      <c r="S1836" s="72" t="str">
        <f t="shared" si="469"/>
        <v/>
      </c>
      <c r="AT1836" s="20">
        <f t="shared" si="470"/>
        <v>-9712.7999999999993</v>
      </c>
    </row>
    <row r="1837" spans="1:46" ht="33.75">
      <c r="A1837" s="54">
        <v>7099</v>
      </c>
      <c r="B1837" s="54" t="s">
        <v>1128</v>
      </c>
      <c r="C1837" s="58" t="s">
        <v>2969</v>
      </c>
      <c r="D1837" s="79">
        <v>7</v>
      </c>
      <c r="E1837" s="79">
        <v>7</v>
      </c>
      <c r="F1837" s="80">
        <v>755.47</v>
      </c>
      <c r="G1837" s="80">
        <v>107.92</v>
      </c>
      <c r="H1837" s="80">
        <v>755.47</v>
      </c>
      <c r="I1837" s="80" t="s">
        <v>28</v>
      </c>
      <c r="J1837" s="80" t="s">
        <v>28</v>
      </c>
      <c r="K1837" s="80">
        <v>107.92</v>
      </c>
      <c r="L1837" s="73">
        <f t="shared" si="462"/>
        <v>107.92</v>
      </c>
      <c r="M1837" s="73">
        <f t="shared" si="463"/>
        <v>178.32</v>
      </c>
      <c r="N1837" s="72" t="str">
        <f t="shared" si="464"/>
        <v>0818</v>
      </c>
      <c r="O1837" s="74">
        <f t="shared" si="465"/>
        <v>0</v>
      </c>
      <c r="P1837" s="72">
        <f t="shared" si="466"/>
        <v>0</v>
      </c>
      <c r="Q1837" s="74">
        <f t="shared" si="467"/>
        <v>7</v>
      </c>
      <c r="R1837" s="72" t="str">
        <f t="shared" si="468"/>
        <v/>
      </c>
      <c r="S1837" s="72" t="str">
        <f t="shared" si="469"/>
        <v/>
      </c>
      <c r="AT1837" s="20">
        <f t="shared" si="470"/>
        <v>-9712.7999999999993</v>
      </c>
    </row>
    <row r="1838" spans="1:46" ht="33.75">
      <c r="A1838" s="54">
        <v>7099</v>
      </c>
      <c r="B1838" s="54" t="s">
        <v>1134</v>
      </c>
      <c r="C1838" s="58" t="s">
        <v>2969</v>
      </c>
      <c r="D1838" s="79">
        <v>7</v>
      </c>
      <c r="E1838" s="79">
        <v>7</v>
      </c>
      <c r="F1838" s="80">
        <v>755.47</v>
      </c>
      <c r="G1838" s="80">
        <v>107.92</v>
      </c>
      <c r="H1838" s="80">
        <v>755.47</v>
      </c>
      <c r="I1838" s="80" t="s">
        <v>28</v>
      </c>
      <c r="J1838" s="80" t="s">
        <v>28</v>
      </c>
      <c r="K1838" s="80">
        <v>107.92</v>
      </c>
      <c r="L1838" s="73">
        <f t="shared" si="462"/>
        <v>107.92</v>
      </c>
      <c r="M1838" s="73">
        <f t="shared" si="463"/>
        <v>178.32</v>
      </c>
      <c r="N1838" s="72" t="str">
        <f t="shared" si="464"/>
        <v>0818</v>
      </c>
      <c r="O1838" s="74">
        <f t="shared" si="465"/>
        <v>0</v>
      </c>
      <c r="P1838" s="72">
        <f t="shared" si="466"/>
        <v>0</v>
      </c>
      <c r="Q1838" s="74">
        <f t="shared" si="467"/>
        <v>7</v>
      </c>
      <c r="R1838" s="72" t="str">
        <f t="shared" si="468"/>
        <v/>
      </c>
      <c r="S1838" s="72" t="str">
        <f t="shared" si="469"/>
        <v/>
      </c>
      <c r="AT1838" s="20">
        <f t="shared" si="470"/>
        <v>-9712.7999999999993</v>
      </c>
    </row>
    <row r="1839" spans="1:46" ht="33.75">
      <c r="A1839" s="54">
        <v>7099</v>
      </c>
      <c r="B1839" s="54" t="s">
        <v>1124</v>
      </c>
      <c r="C1839" s="58" t="s">
        <v>2969</v>
      </c>
      <c r="D1839" s="79">
        <v>7</v>
      </c>
      <c r="E1839" s="79">
        <v>7</v>
      </c>
      <c r="F1839" s="80">
        <v>755.47</v>
      </c>
      <c r="G1839" s="80">
        <v>107.92</v>
      </c>
      <c r="H1839" s="80">
        <v>755.47</v>
      </c>
      <c r="I1839" s="80" t="s">
        <v>28</v>
      </c>
      <c r="J1839" s="80" t="s">
        <v>28</v>
      </c>
      <c r="K1839" s="80">
        <v>107.92</v>
      </c>
      <c r="L1839" s="73">
        <f t="shared" si="462"/>
        <v>107.92</v>
      </c>
      <c r="M1839" s="73">
        <f t="shared" si="463"/>
        <v>178.32</v>
      </c>
      <c r="N1839" s="72" t="str">
        <f t="shared" si="464"/>
        <v>0818</v>
      </c>
      <c r="O1839" s="74">
        <f t="shared" si="465"/>
        <v>0</v>
      </c>
      <c r="P1839" s="72">
        <f t="shared" si="466"/>
        <v>0</v>
      </c>
      <c r="Q1839" s="74">
        <f t="shared" si="467"/>
        <v>7</v>
      </c>
      <c r="R1839" s="72" t="str">
        <f t="shared" si="468"/>
        <v/>
      </c>
      <c r="S1839" s="72" t="str">
        <f t="shared" si="469"/>
        <v/>
      </c>
      <c r="AT1839" s="20">
        <f t="shared" si="470"/>
        <v>-9712.7999999999993</v>
      </c>
    </row>
    <row r="1840" spans="1:46" ht="33.75">
      <c r="A1840" s="54">
        <v>7100</v>
      </c>
      <c r="B1840" s="54" t="s">
        <v>1142</v>
      </c>
      <c r="C1840" s="58" t="s">
        <v>2970</v>
      </c>
      <c r="D1840" s="79">
        <v>7</v>
      </c>
      <c r="E1840" s="79">
        <v>7</v>
      </c>
      <c r="F1840" s="80">
        <v>636.76</v>
      </c>
      <c r="G1840" s="80">
        <v>90.97</v>
      </c>
      <c r="H1840" s="80">
        <v>636.76</v>
      </c>
      <c r="I1840" s="80" t="s">
        <v>28</v>
      </c>
      <c r="J1840" s="80" t="s">
        <v>28</v>
      </c>
      <c r="K1840" s="80">
        <v>90.97</v>
      </c>
      <c r="L1840" s="73">
        <f t="shared" si="462"/>
        <v>90.97</v>
      </c>
      <c r="M1840" s="73">
        <f t="shared" si="463"/>
        <v>178.32</v>
      </c>
      <c r="N1840" s="72" t="str">
        <f t="shared" si="464"/>
        <v>0818</v>
      </c>
      <c r="O1840" s="74">
        <f t="shared" si="465"/>
        <v>0</v>
      </c>
      <c r="P1840" s="72">
        <f t="shared" si="466"/>
        <v>0</v>
      </c>
      <c r="Q1840" s="74">
        <f t="shared" si="467"/>
        <v>7</v>
      </c>
      <c r="R1840" s="72" t="str">
        <f t="shared" si="468"/>
        <v/>
      </c>
      <c r="S1840" s="72" t="str">
        <f t="shared" si="469"/>
        <v/>
      </c>
      <c r="AT1840" s="20">
        <f t="shared" si="470"/>
        <v>-8187.3</v>
      </c>
    </row>
    <row r="1841" spans="1:46" ht="33.75">
      <c r="A1841" s="54">
        <v>7100</v>
      </c>
      <c r="B1841" s="54" t="s">
        <v>1144</v>
      </c>
      <c r="C1841" s="58" t="s">
        <v>2970</v>
      </c>
      <c r="D1841" s="79">
        <v>7</v>
      </c>
      <c r="E1841" s="79">
        <v>7</v>
      </c>
      <c r="F1841" s="80">
        <v>636.76</v>
      </c>
      <c r="G1841" s="80">
        <v>90.97</v>
      </c>
      <c r="H1841" s="80">
        <v>636.76</v>
      </c>
      <c r="I1841" s="80" t="s">
        <v>28</v>
      </c>
      <c r="J1841" s="80" t="s">
        <v>28</v>
      </c>
      <c r="K1841" s="80">
        <v>90.97</v>
      </c>
      <c r="L1841" s="73">
        <f t="shared" si="462"/>
        <v>90.97</v>
      </c>
      <c r="M1841" s="73">
        <f t="shared" si="463"/>
        <v>178.32</v>
      </c>
      <c r="N1841" s="72" t="str">
        <f t="shared" si="464"/>
        <v>0818</v>
      </c>
      <c r="O1841" s="74">
        <f t="shared" si="465"/>
        <v>0</v>
      </c>
      <c r="P1841" s="72">
        <f t="shared" si="466"/>
        <v>0</v>
      </c>
      <c r="Q1841" s="74">
        <f t="shared" si="467"/>
        <v>7</v>
      </c>
      <c r="R1841" s="72" t="str">
        <f t="shared" si="468"/>
        <v/>
      </c>
      <c r="S1841" s="72" t="str">
        <f t="shared" si="469"/>
        <v/>
      </c>
      <c r="AT1841" s="20">
        <f t="shared" si="470"/>
        <v>-8187.3</v>
      </c>
    </row>
    <row r="1842" spans="1:46" ht="33.75">
      <c r="A1842" s="54">
        <v>7100</v>
      </c>
      <c r="B1842" s="54" t="s">
        <v>1140</v>
      </c>
      <c r="C1842" s="58" t="s">
        <v>2970</v>
      </c>
      <c r="D1842" s="79">
        <v>7</v>
      </c>
      <c r="E1842" s="79">
        <v>7</v>
      </c>
      <c r="F1842" s="80">
        <v>636.76</v>
      </c>
      <c r="G1842" s="80">
        <v>90.97</v>
      </c>
      <c r="H1842" s="80">
        <v>636.76</v>
      </c>
      <c r="I1842" s="80" t="s">
        <v>28</v>
      </c>
      <c r="J1842" s="80" t="s">
        <v>28</v>
      </c>
      <c r="K1842" s="80">
        <v>90.97</v>
      </c>
      <c r="L1842" s="73">
        <f t="shared" si="462"/>
        <v>90.97</v>
      </c>
      <c r="M1842" s="73">
        <f t="shared" si="463"/>
        <v>178.32</v>
      </c>
      <c r="N1842" s="72" t="str">
        <f t="shared" si="464"/>
        <v>0818</v>
      </c>
      <c r="O1842" s="74">
        <f t="shared" si="465"/>
        <v>0</v>
      </c>
      <c r="P1842" s="72">
        <f t="shared" si="466"/>
        <v>0</v>
      </c>
      <c r="Q1842" s="74">
        <f t="shared" si="467"/>
        <v>7</v>
      </c>
      <c r="R1842" s="72" t="str">
        <f t="shared" si="468"/>
        <v/>
      </c>
      <c r="S1842" s="72" t="str">
        <f t="shared" si="469"/>
        <v/>
      </c>
      <c r="AT1842" s="20">
        <f t="shared" si="470"/>
        <v>-8187.3</v>
      </c>
    </row>
    <row r="1843" spans="1:46" ht="33.75">
      <c r="A1843" s="54">
        <v>7100</v>
      </c>
      <c r="B1843" s="54" t="s">
        <v>1146</v>
      </c>
      <c r="C1843" s="58" t="s">
        <v>2970</v>
      </c>
      <c r="D1843" s="79">
        <v>7</v>
      </c>
      <c r="E1843" s="79">
        <v>7</v>
      </c>
      <c r="F1843" s="80">
        <v>636.76</v>
      </c>
      <c r="G1843" s="80">
        <v>90.97</v>
      </c>
      <c r="H1843" s="80">
        <v>636.76</v>
      </c>
      <c r="I1843" s="80" t="s">
        <v>28</v>
      </c>
      <c r="J1843" s="80" t="s">
        <v>28</v>
      </c>
      <c r="K1843" s="80">
        <v>90.97</v>
      </c>
      <c r="L1843" s="73">
        <f t="shared" si="462"/>
        <v>90.97</v>
      </c>
      <c r="M1843" s="73">
        <f t="shared" si="463"/>
        <v>178.32</v>
      </c>
      <c r="N1843" s="72" t="str">
        <f t="shared" si="464"/>
        <v>0818</v>
      </c>
      <c r="O1843" s="74">
        <f t="shared" si="465"/>
        <v>0</v>
      </c>
      <c r="P1843" s="72">
        <f t="shared" si="466"/>
        <v>0</v>
      </c>
      <c r="Q1843" s="74">
        <f t="shared" si="467"/>
        <v>7</v>
      </c>
      <c r="R1843" s="72" t="str">
        <f t="shared" si="468"/>
        <v/>
      </c>
      <c r="S1843" s="72" t="str">
        <f t="shared" si="469"/>
        <v/>
      </c>
      <c r="AT1843" s="20">
        <f t="shared" si="470"/>
        <v>-8187.3</v>
      </c>
    </row>
    <row r="1844" spans="1:46" ht="33.75">
      <c r="A1844" s="54">
        <v>7100</v>
      </c>
      <c r="B1844" s="54" t="s">
        <v>1138</v>
      </c>
      <c r="C1844" s="58" t="s">
        <v>2970</v>
      </c>
      <c r="D1844" s="79">
        <v>7</v>
      </c>
      <c r="E1844" s="79">
        <v>7</v>
      </c>
      <c r="F1844" s="80">
        <v>636.76</v>
      </c>
      <c r="G1844" s="80">
        <v>90.97</v>
      </c>
      <c r="H1844" s="80">
        <v>636.76</v>
      </c>
      <c r="I1844" s="80" t="s">
        <v>28</v>
      </c>
      <c r="J1844" s="80" t="s">
        <v>28</v>
      </c>
      <c r="K1844" s="80">
        <v>90.97</v>
      </c>
      <c r="L1844" s="73">
        <f t="shared" si="462"/>
        <v>90.97</v>
      </c>
      <c r="M1844" s="73">
        <f t="shared" si="463"/>
        <v>178.32</v>
      </c>
      <c r="N1844" s="72" t="str">
        <f t="shared" si="464"/>
        <v>0818</v>
      </c>
      <c r="O1844" s="74">
        <f t="shared" si="465"/>
        <v>0</v>
      </c>
      <c r="P1844" s="72">
        <f t="shared" si="466"/>
        <v>0</v>
      </c>
      <c r="Q1844" s="74">
        <f t="shared" si="467"/>
        <v>7</v>
      </c>
      <c r="R1844" s="72" t="str">
        <f t="shared" si="468"/>
        <v/>
      </c>
      <c r="S1844" s="72" t="str">
        <f t="shared" si="469"/>
        <v/>
      </c>
      <c r="AT1844" s="20">
        <f t="shared" si="470"/>
        <v>-8187.3</v>
      </c>
    </row>
    <row r="1845" spans="1:46" ht="33.75">
      <c r="A1845" s="54">
        <v>7100</v>
      </c>
      <c r="B1845" s="54" t="s">
        <v>1136</v>
      </c>
      <c r="C1845" s="58" t="s">
        <v>2970</v>
      </c>
      <c r="D1845" s="79">
        <v>7</v>
      </c>
      <c r="E1845" s="79">
        <v>7</v>
      </c>
      <c r="F1845" s="80">
        <v>636.76</v>
      </c>
      <c r="G1845" s="80">
        <v>90.97</v>
      </c>
      <c r="H1845" s="80">
        <v>636.76</v>
      </c>
      <c r="I1845" s="80" t="s">
        <v>28</v>
      </c>
      <c r="J1845" s="80" t="s">
        <v>28</v>
      </c>
      <c r="K1845" s="80">
        <v>90.97</v>
      </c>
      <c r="L1845" s="73">
        <f t="shared" si="462"/>
        <v>90.97</v>
      </c>
      <c r="M1845" s="73">
        <f t="shared" si="463"/>
        <v>178.32</v>
      </c>
      <c r="N1845" s="72" t="str">
        <f t="shared" si="464"/>
        <v>0818</v>
      </c>
      <c r="O1845" s="74">
        <f t="shared" si="465"/>
        <v>0</v>
      </c>
      <c r="P1845" s="72">
        <f t="shared" si="466"/>
        <v>0</v>
      </c>
      <c r="Q1845" s="74">
        <f t="shared" si="467"/>
        <v>7</v>
      </c>
      <c r="R1845" s="72" t="str">
        <f t="shared" si="468"/>
        <v/>
      </c>
      <c r="S1845" s="72" t="str">
        <f t="shared" si="469"/>
        <v/>
      </c>
      <c r="AT1845" s="20">
        <f t="shared" si="470"/>
        <v>-8187.3</v>
      </c>
    </row>
    <row r="1846" spans="1:46" ht="33.75">
      <c r="A1846" s="54">
        <v>7101</v>
      </c>
      <c r="B1846" s="54" t="s">
        <v>1156</v>
      </c>
      <c r="C1846" s="58" t="s">
        <v>2971</v>
      </c>
      <c r="D1846" s="79">
        <v>7</v>
      </c>
      <c r="E1846" s="79">
        <v>7</v>
      </c>
      <c r="F1846" s="80">
        <v>876.09</v>
      </c>
      <c r="G1846" s="80">
        <v>125.16</v>
      </c>
      <c r="H1846" s="80">
        <v>876.09</v>
      </c>
      <c r="I1846" s="80" t="s">
        <v>28</v>
      </c>
      <c r="J1846" s="80" t="s">
        <v>28</v>
      </c>
      <c r="K1846" s="80">
        <v>125.16</v>
      </c>
      <c r="L1846" s="73">
        <f t="shared" si="462"/>
        <v>125.16</v>
      </c>
      <c r="M1846" s="73">
        <f t="shared" si="463"/>
        <v>132.66999999999999</v>
      </c>
      <c r="N1846" s="72" t="str">
        <f t="shared" si="464"/>
        <v>0821</v>
      </c>
      <c r="O1846" s="74">
        <f t="shared" si="465"/>
        <v>0</v>
      </c>
      <c r="P1846" s="72">
        <f t="shared" si="466"/>
        <v>0</v>
      </c>
      <c r="Q1846" s="74">
        <f t="shared" si="467"/>
        <v>7</v>
      </c>
      <c r="R1846" s="72" t="str">
        <f t="shared" si="468"/>
        <v/>
      </c>
      <c r="S1846" s="72" t="str">
        <f t="shared" si="469"/>
        <v/>
      </c>
      <c r="AT1846" s="20">
        <f t="shared" si="470"/>
        <v>-11264.4</v>
      </c>
    </row>
    <row r="1847" spans="1:46" ht="33.75">
      <c r="A1847" s="54">
        <v>7101</v>
      </c>
      <c r="B1847" s="54" t="s">
        <v>1154</v>
      </c>
      <c r="C1847" s="58" t="s">
        <v>2971</v>
      </c>
      <c r="D1847" s="79">
        <v>7</v>
      </c>
      <c r="E1847" s="79">
        <v>7</v>
      </c>
      <c r="F1847" s="80">
        <v>876.09</v>
      </c>
      <c r="G1847" s="80">
        <v>125.16</v>
      </c>
      <c r="H1847" s="80">
        <v>876.09</v>
      </c>
      <c r="I1847" s="80" t="s">
        <v>28</v>
      </c>
      <c r="J1847" s="80" t="s">
        <v>28</v>
      </c>
      <c r="K1847" s="80">
        <v>125.16</v>
      </c>
      <c r="L1847" s="73">
        <f t="shared" si="462"/>
        <v>125.16</v>
      </c>
      <c r="M1847" s="73">
        <f t="shared" si="463"/>
        <v>132.66999999999999</v>
      </c>
      <c r="N1847" s="72" t="str">
        <f t="shared" si="464"/>
        <v>0821</v>
      </c>
      <c r="O1847" s="74">
        <f t="shared" si="465"/>
        <v>0</v>
      </c>
      <c r="P1847" s="72">
        <f t="shared" si="466"/>
        <v>0</v>
      </c>
      <c r="Q1847" s="74">
        <f t="shared" si="467"/>
        <v>7</v>
      </c>
      <c r="R1847" s="72" t="str">
        <f t="shared" si="468"/>
        <v/>
      </c>
      <c r="S1847" s="72" t="str">
        <f t="shared" si="469"/>
        <v/>
      </c>
      <c r="AT1847" s="20">
        <f t="shared" si="470"/>
        <v>-11264.4</v>
      </c>
    </row>
    <row r="1848" spans="1:46" ht="33.75">
      <c r="A1848" s="54">
        <v>7101</v>
      </c>
      <c r="B1848" s="54" t="s">
        <v>1150</v>
      </c>
      <c r="C1848" s="58" t="s">
        <v>2971</v>
      </c>
      <c r="D1848" s="79">
        <v>7</v>
      </c>
      <c r="E1848" s="79">
        <v>7</v>
      </c>
      <c r="F1848" s="80">
        <v>876.09</v>
      </c>
      <c r="G1848" s="80">
        <v>125.16</v>
      </c>
      <c r="H1848" s="80">
        <v>876.09</v>
      </c>
      <c r="I1848" s="80" t="s">
        <v>28</v>
      </c>
      <c r="J1848" s="80" t="s">
        <v>28</v>
      </c>
      <c r="K1848" s="80">
        <v>125.16</v>
      </c>
      <c r="L1848" s="73">
        <f t="shared" si="462"/>
        <v>125.16</v>
      </c>
      <c r="M1848" s="73">
        <f t="shared" si="463"/>
        <v>132.66999999999999</v>
      </c>
      <c r="N1848" s="72" t="str">
        <f t="shared" si="464"/>
        <v>0821</v>
      </c>
      <c r="O1848" s="74">
        <f t="shared" si="465"/>
        <v>0</v>
      </c>
      <c r="P1848" s="72">
        <f t="shared" si="466"/>
        <v>0</v>
      </c>
      <c r="Q1848" s="74">
        <f t="shared" si="467"/>
        <v>7</v>
      </c>
      <c r="R1848" s="72" t="str">
        <f t="shared" si="468"/>
        <v/>
      </c>
      <c r="S1848" s="72" t="str">
        <f t="shared" si="469"/>
        <v/>
      </c>
      <c r="AT1848" s="20">
        <f t="shared" si="470"/>
        <v>-11264.4</v>
      </c>
    </row>
    <row r="1849" spans="1:46" ht="33.75">
      <c r="A1849" s="54">
        <v>7101</v>
      </c>
      <c r="B1849" s="54" t="s">
        <v>1152</v>
      </c>
      <c r="C1849" s="58" t="s">
        <v>2971</v>
      </c>
      <c r="D1849" s="79">
        <v>7</v>
      </c>
      <c r="E1849" s="79">
        <v>7</v>
      </c>
      <c r="F1849" s="80">
        <v>876.09</v>
      </c>
      <c r="G1849" s="80">
        <v>125.16</v>
      </c>
      <c r="H1849" s="80">
        <v>876.09</v>
      </c>
      <c r="I1849" s="80" t="s">
        <v>28</v>
      </c>
      <c r="J1849" s="80" t="s">
        <v>28</v>
      </c>
      <c r="K1849" s="80">
        <v>125.16</v>
      </c>
      <c r="L1849" s="73">
        <f t="shared" si="462"/>
        <v>125.16</v>
      </c>
      <c r="M1849" s="73">
        <f t="shared" si="463"/>
        <v>132.66999999999999</v>
      </c>
      <c r="N1849" s="72" t="str">
        <f t="shared" si="464"/>
        <v>0821</v>
      </c>
      <c r="O1849" s="74">
        <f t="shared" si="465"/>
        <v>0</v>
      </c>
      <c r="P1849" s="72">
        <f t="shared" si="466"/>
        <v>0</v>
      </c>
      <c r="Q1849" s="74">
        <f t="shared" si="467"/>
        <v>7</v>
      </c>
      <c r="R1849" s="72" t="str">
        <f t="shared" si="468"/>
        <v/>
      </c>
      <c r="S1849" s="72" t="str">
        <f t="shared" si="469"/>
        <v/>
      </c>
      <c r="AT1849" s="20">
        <f t="shared" si="470"/>
        <v>-11264.4</v>
      </c>
    </row>
    <row r="1850" spans="1:46" ht="33.75">
      <c r="A1850" s="54">
        <v>7102</v>
      </c>
      <c r="B1850" s="54" t="s">
        <v>1158</v>
      </c>
      <c r="C1850" s="58" t="s">
        <v>2972</v>
      </c>
      <c r="D1850" s="79">
        <v>7</v>
      </c>
      <c r="E1850" s="79">
        <v>7</v>
      </c>
      <c r="F1850" s="80">
        <v>862.39</v>
      </c>
      <c r="G1850" s="80">
        <v>123.2</v>
      </c>
      <c r="H1850" s="80">
        <v>862.39</v>
      </c>
      <c r="I1850" s="80" t="s">
        <v>28</v>
      </c>
      <c r="J1850" s="80" t="s">
        <v>28</v>
      </c>
      <c r="K1850" s="80">
        <v>123.2</v>
      </c>
      <c r="L1850" s="73">
        <f t="shared" si="462"/>
        <v>123.2</v>
      </c>
      <c r="M1850" s="73">
        <f t="shared" si="463"/>
        <v>132.66999999999999</v>
      </c>
      <c r="N1850" s="72" t="str">
        <f t="shared" si="464"/>
        <v>0821</v>
      </c>
      <c r="O1850" s="74">
        <f t="shared" si="465"/>
        <v>0</v>
      </c>
      <c r="P1850" s="72">
        <f t="shared" si="466"/>
        <v>0</v>
      </c>
      <c r="Q1850" s="74">
        <f t="shared" si="467"/>
        <v>7</v>
      </c>
      <c r="R1850" s="72" t="str">
        <f t="shared" si="468"/>
        <v/>
      </c>
      <c r="S1850" s="72" t="str">
        <f t="shared" si="469"/>
        <v/>
      </c>
      <c r="AT1850" s="20">
        <f t="shared" si="470"/>
        <v>-11088</v>
      </c>
    </row>
    <row r="1851" spans="1:46" ht="33.75">
      <c r="A1851" s="54">
        <v>7102</v>
      </c>
      <c r="B1851" s="54" t="s">
        <v>1160</v>
      </c>
      <c r="C1851" s="58" t="s">
        <v>2972</v>
      </c>
      <c r="D1851" s="79">
        <v>7</v>
      </c>
      <c r="E1851" s="79">
        <v>7</v>
      </c>
      <c r="F1851" s="80">
        <v>862.39</v>
      </c>
      <c r="G1851" s="80">
        <v>123.2</v>
      </c>
      <c r="H1851" s="80">
        <v>862.39</v>
      </c>
      <c r="I1851" s="80" t="s">
        <v>28</v>
      </c>
      <c r="J1851" s="80" t="s">
        <v>28</v>
      </c>
      <c r="K1851" s="80">
        <v>123.2</v>
      </c>
      <c r="L1851" s="73">
        <f t="shared" si="462"/>
        <v>123.2</v>
      </c>
      <c r="M1851" s="73">
        <f t="shared" si="463"/>
        <v>132.66999999999999</v>
      </c>
      <c r="N1851" s="72" t="str">
        <f t="shared" si="464"/>
        <v>0821</v>
      </c>
      <c r="O1851" s="74">
        <f t="shared" si="465"/>
        <v>0</v>
      </c>
      <c r="P1851" s="72">
        <f t="shared" si="466"/>
        <v>0</v>
      </c>
      <c r="Q1851" s="74">
        <f t="shared" si="467"/>
        <v>7</v>
      </c>
      <c r="R1851" s="72" t="str">
        <f t="shared" si="468"/>
        <v/>
      </c>
      <c r="S1851" s="72" t="str">
        <f t="shared" si="469"/>
        <v/>
      </c>
      <c r="AT1851" s="20">
        <f t="shared" si="470"/>
        <v>-11088</v>
      </c>
    </row>
    <row r="1852" spans="1:46" ht="33.75">
      <c r="A1852" s="54">
        <v>7102</v>
      </c>
      <c r="B1852" s="54" t="s">
        <v>1162</v>
      </c>
      <c r="C1852" s="58" t="s">
        <v>2972</v>
      </c>
      <c r="D1852" s="79">
        <v>7</v>
      </c>
      <c r="E1852" s="79">
        <v>7</v>
      </c>
      <c r="F1852" s="80">
        <v>862.39</v>
      </c>
      <c r="G1852" s="80">
        <v>123.2</v>
      </c>
      <c r="H1852" s="80">
        <v>862.39</v>
      </c>
      <c r="I1852" s="80" t="s">
        <v>28</v>
      </c>
      <c r="J1852" s="80" t="s">
        <v>28</v>
      </c>
      <c r="K1852" s="80">
        <v>123.2</v>
      </c>
      <c r="L1852" s="73">
        <f t="shared" si="462"/>
        <v>123.2</v>
      </c>
      <c r="M1852" s="73">
        <f t="shared" si="463"/>
        <v>132.66999999999999</v>
      </c>
      <c r="N1852" s="72" t="str">
        <f t="shared" si="464"/>
        <v>0821</v>
      </c>
      <c r="O1852" s="74">
        <f t="shared" si="465"/>
        <v>0</v>
      </c>
      <c r="P1852" s="72">
        <f t="shared" si="466"/>
        <v>0</v>
      </c>
      <c r="Q1852" s="74">
        <f t="shared" si="467"/>
        <v>7</v>
      </c>
      <c r="R1852" s="72" t="str">
        <f t="shared" si="468"/>
        <v/>
      </c>
      <c r="S1852" s="72" t="str">
        <f t="shared" si="469"/>
        <v/>
      </c>
      <c r="AT1852" s="20">
        <f t="shared" si="470"/>
        <v>-11088</v>
      </c>
    </row>
    <row r="1853" spans="1:46" ht="33.75">
      <c r="A1853" s="54">
        <v>7102</v>
      </c>
      <c r="B1853" s="54" t="s">
        <v>1164</v>
      </c>
      <c r="C1853" s="58" t="s">
        <v>2972</v>
      </c>
      <c r="D1853" s="79">
        <v>7</v>
      </c>
      <c r="E1853" s="79">
        <v>7</v>
      </c>
      <c r="F1853" s="80">
        <v>862.39</v>
      </c>
      <c r="G1853" s="80">
        <v>123.2</v>
      </c>
      <c r="H1853" s="80">
        <v>862.39</v>
      </c>
      <c r="I1853" s="80" t="s">
        <v>28</v>
      </c>
      <c r="J1853" s="80" t="s">
        <v>28</v>
      </c>
      <c r="K1853" s="80">
        <v>123.2</v>
      </c>
      <c r="L1853" s="73">
        <f t="shared" si="462"/>
        <v>123.2</v>
      </c>
      <c r="M1853" s="73">
        <f t="shared" si="463"/>
        <v>132.66999999999999</v>
      </c>
      <c r="N1853" s="72" t="str">
        <f t="shared" si="464"/>
        <v>0821</v>
      </c>
      <c r="O1853" s="74">
        <f t="shared" si="465"/>
        <v>0</v>
      </c>
      <c r="P1853" s="72">
        <f t="shared" si="466"/>
        <v>0</v>
      </c>
      <c r="Q1853" s="74">
        <f t="shared" si="467"/>
        <v>7</v>
      </c>
      <c r="R1853" s="72" t="str">
        <f t="shared" si="468"/>
        <v/>
      </c>
      <c r="S1853" s="72" t="str">
        <f t="shared" si="469"/>
        <v/>
      </c>
      <c r="AT1853" s="20">
        <f t="shared" si="470"/>
        <v>-11088</v>
      </c>
    </row>
    <row r="1854" spans="1:46" ht="33.75">
      <c r="A1854" s="54">
        <v>7103</v>
      </c>
      <c r="B1854" s="54" t="s">
        <v>1176</v>
      </c>
      <c r="C1854" s="58" t="s">
        <v>2973</v>
      </c>
      <c r="D1854" s="79">
        <v>7</v>
      </c>
      <c r="E1854" s="79">
        <v>7</v>
      </c>
      <c r="F1854" s="80">
        <v>723.21</v>
      </c>
      <c r="G1854" s="80">
        <v>103.32</v>
      </c>
      <c r="H1854" s="80">
        <v>723.21</v>
      </c>
      <c r="I1854" s="80" t="s">
        <v>28</v>
      </c>
      <c r="J1854" s="80" t="s">
        <v>28</v>
      </c>
      <c r="K1854" s="80">
        <v>103.32</v>
      </c>
      <c r="L1854" s="73">
        <f t="shared" si="462"/>
        <v>103.32</v>
      </c>
      <c r="M1854" s="73">
        <f t="shared" si="463"/>
        <v>138.79</v>
      </c>
      <c r="N1854" s="72" t="str">
        <f t="shared" si="464"/>
        <v>0827</v>
      </c>
      <c r="O1854" s="74">
        <f t="shared" si="465"/>
        <v>0</v>
      </c>
      <c r="P1854" s="72">
        <f t="shared" si="466"/>
        <v>0</v>
      </c>
      <c r="Q1854" s="74">
        <f t="shared" si="467"/>
        <v>7</v>
      </c>
      <c r="R1854" s="72" t="str">
        <f t="shared" si="468"/>
        <v/>
      </c>
      <c r="S1854" s="72" t="str">
        <f t="shared" si="469"/>
        <v/>
      </c>
      <c r="AT1854" s="20">
        <f t="shared" si="470"/>
        <v>-9298.7999999999993</v>
      </c>
    </row>
    <row r="1855" spans="1:46" ht="33.75">
      <c r="A1855" s="54">
        <v>7103</v>
      </c>
      <c r="B1855" s="54" t="s">
        <v>1172</v>
      </c>
      <c r="C1855" s="58" t="s">
        <v>2973</v>
      </c>
      <c r="D1855" s="79">
        <v>7</v>
      </c>
      <c r="E1855" s="79">
        <v>7</v>
      </c>
      <c r="F1855" s="80">
        <v>723.21</v>
      </c>
      <c r="G1855" s="80">
        <v>103.32</v>
      </c>
      <c r="H1855" s="80">
        <v>723.21</v>
      </c>
      <c r="I1855" s="80" t="s">
        <v>28</v>
      </c>
      <c r="J1855" s="80" t="s">
        <v>28</v>
      </c>
      <c r="K1855" s="80">
        <v>103.32</v>
      </c>
      <c r="L1855" s="73">
        <f t="shared" si="462"/>
        <v>103.32</v>
      </c>
      <c r="M1855" s="73">
        <f t="shared" si="463"/>
        <v>138.79</v>
      </c>
      <c r="N1855" s="72" t="str">
        <f t="shared" si="464"/>
        <v>0827</v>
      </c>
      <c r="O1855" s="74">
        <f t="shared" si="465"/>
        <v>0</v>
      </c>
      <c r="P1855" s="72">
        <f t="shared" si="466"/>
        <v>0</v>
      </c>
      <c r="Q1855" s="74">
        <f t="shared" si="467"/>
        <v>7</v>
      </c>
      <c r="R1855" s="72" t="str">
        <f t="shared" si="468"/>
        <v/>
      </c>
      <c r="S1855" s="72" t="str">
        <f t="shared" si="469"/>
        <v/>
      </c>
      <c r="AT1855" s="20">
        <f t="shared" si="470"/>
        <v>-9298.7999999999993</v>
      </c>
    </row>
    <row r="1856" spans="1:46" ht="33.75">
      <c r="A1856" s="54">
        <v>7103</v>
      </c>
      <c r="B1856" s="54" t="s">
        <v>1182</v>
      </c>
      <c r="C1856" s="58" t="s">
        <v>2973</v>
      </c>
      <c r="D1856" s="79">
        <v>7</v>
      </c>
      <c r="E1856" s="79">
        <v>7</v>
      </c>
      <c r="F1856" s="80">
        <v>723.21</v>
      </c>
      <c r="G1856" s="80">
        <v>103.32</v>
      </c>
      <c r="H1856" s="80">
        <v>723.21</v>
      </c>
      <c r="I1856" s="80" t="s">
        <v>28</v>
      </c>
      <c r="J1856" s="80" t="s">
        <v>28</v>
      </c>
      <c r="K1856" s="80">
        <v>103.32</v>
      </c>
      <c r="L1856" s="73">
        <f t="shared" si="462"/>
        <v>103.32</v>
      </c>
      <c r="M1856" s="73">
        <f t="shared" si="463"/>
        <v>138.79</v>
      </c>
      <c r="N1856" s="72" t="str">
        <f t="shared" si="464"/>
        <v>0827</v>
      </c>
      <c r="O1856" s="74">
        <f t="shared" si="465"/>
        <v>0</v>
      </c>
      <c r="P1856" s="72">
        <f t="shared" si="466"/>
        <v>0</v>
      </c>
      <c r="Q1856" s="74">
        <f t="shared" si="467"/>
        <v>7</v>
      </c>
      <c r="R1856" s="72" t="str">
        <f t="shared" si="468"/>
        <v/>
      </c>
      <c r="S1856" s="72" t="str">
        <f t="shared" si="469"/>
        <v/>
      </c>
      <c r="AT1856" s="20">
        <f t="shared" si="470"/>
        <v>-9298.7999999999993</v>
      </c>
    </row>
    <row r="1857" spans="1:46" ht="33.75">
      <c r="A1857" s="54">
        <v>7103</v>
      </c>
      <c r="B1857" s="54" t="s">
        <v>1174</v>
      </c>
      <c r="C1857" s="58" t="s">
        <v>2973</v>
      </c>
      <c r="D1857" s="79">
        <v>7</v>
      </c>
      <c r="E1857" s="79">
        <v>7</v>
      </c>
      <c r="F1857" s="80">
        <v>723.21</v>
      </c>
      <c r="G1857" s="80">
        <v>103.32</v>
      </c>
      <c r="H1857" s="80">
        <v>723.21</v>
      </c>
      <c r="I1857" s="80" t="s">
        <v>28</v>
      </c>
      <c r="J1857" s="80" t="s">
        <v>28</v>
      </c>
      <c r="K1857" s="80">
        <v>103.32</v>
      </c>
      <c r="L1857" s="73">
        <f t="shared" si="462"/>
        <v>103.32</v>
      </c>
      <c r="M1857" s="73">
        <f t="shared" si="463"/>
        <v>138.79</v>
      </c>
      <c r="N1857" s="72" t="str">
        <f t="shared" si="464"/>
        <v>0827</v>
      </c>
      <c r="O1857" s="74">
        <f t="shared" si="465"/>
        <v>0</v>
      </c>
      <c r="P1857" s="72">
        <f t="shared" si="466"/>
        <v>0</v>
      </c>
      <c r="Q1857" s="74">
        <f t="shared" si="467"/>
        <v>7</v>
      </c>
      <c r="R1857" s="72" t="str">
        <f t="shared" si="468"/>
        <v/>
      </c>
      <c r="S1857" s="72" t="str">
        <f t="shared" si="469"/>
        <v/>
      </c>
      <c r="AT1857" s="20">
        <f t="shared" si="470"/>
        <v>-9298.7999999999993</v>
      </c>
    </row>
    <row r="1858" spans="1:46" ht="33.75">
      <c r="A1858" s="54">
        <v>7103</v>
      </c>
      <c r="B1858" s="54" t="s">
        <v>1178</v>
      </c>
      <c r="C1858" s="58" t="s">
        <v>2973</v>
      </c>
      <c r="D1858" s="79">
        <v>7</v>
      </c>
      <c r="E1858" s="79">
        <v>7</v>
      </c>
      <c r="F1858" s="80">
        <v>723.21</v>
      </c>
      <c r="G1858" s="80">
        <v>103.32</v>
      </c>
      <c r="H1858" s="80">
        <v>723.21</v>
      </c>
      <c r="I1858" s="80" t="s">
        <v>28</v>
      </c>
      <c r="J1858" s="80" t="s">
        <v>28</v>
      </c>
      <c r="K1858" s="80">
        <v>103.32</v>
      </c>
      <c r="L1858" s="73">
        <f t="shared" si="462"/>
        <v>103.32</v>
      </c>
      <c r="M1858" s="73">
        <f t="shared" si="463"/>
        <v>138.79</v>
      </c>
      <c r="N1858" s="72" t="str">
        <f t="shared" si="464"/>
        <v>0827</v>
      </c>
      <c r="O1858" s="74">
        <f t="shared" si="465"/>
        <v>0</v>
      </c>
      <c r="P1858" s="72">
        <f t="shared" si="466"/>
        <v>0</v>
      </c>
      <c r="Q1858" s="74">
        <f t="shared" si="467"/>
        <v>7</v>
      </c>
      <c r="R1858" s="72" t="str">
        <f t="shared" si="468"/>
        <v/>
      </c>
      <c r="S1858" s="72" t="str">
        <f t="shared" si="469"/>
        <v/>
      </c>
      <c r="AT1858" s="20">
        <f t="shared" si="470"/>
        <v>-9298.7999999999993</v>
      </c>
    </row>
    <row r="1859" spans="1:46" ht="33.75">
      <c r="A1859" s="54">
        <v>7103</v>
      </c>
      <c r="B1859" s="54" t="s">
        <v>1180</v>
      </c>
      <c r="C1859" s="58" t="s">
        <v>2973</v>
      </c>
      <c r="D1859" s="79">
        <v>7</v>
      </c>
      <c r="E1859" s="79">
        <v>7</v>
      </c>
      <c r="F1859" s="80">
        <v>723.21</v>
      </c>
      <c r="G1859" s="80">
        <v>103.32</v>
      </c>
      <c r="H1859" s="80">
        <v>723.21</v>
      </c>
      <c r="I1859" s="80" t="s">
        <v>28</v>
      </c>
      <c r="J1859" s="80" t="s">
        <v>28</v>
      </c>
      <c r="K1859" s="80">
        <v>103.32</v>
      </c>
      <c r="L1859" s="73">
        <f t="shared" si="462"/>
        <v>103.32</v>
      </c>
      <c r="M1859" s="73">
        <f t="shared" si="463"/>
        <v>138.79</v>
      </c>
      <c r="N1859" s="72" t="str">
        <f t="shared" si="464"/>
        <v>0827</v>
      </c>
      <c r="O1859" s="74">
        <f t="shared" si="465"/>
        <v>0</v>
      </c>
      <c r="P1859" s="72">
        <f t="shared" si="466"/>
        <v>0</v>
      </c>
      <c r="Q1859" s="74">
        <f t="shared" si="467"/>
        <v>7</v>
      </c>
      <c r="R1859" s="72" t="str">
        <f t="shared" si="468"/>
        <v/>
      </c>
      <c r="S1859" s="72" t="str">
        <f t="shared" si="469"/>
        <v/>
      </c>
      <c r="AT1859" s="20">
        <f t="shared" si="470"/>
        <v>-9298.7999999999993</v>
      </c>
    </row>
    <row r="1860" spans="1:46" ht="33.75">
      <c r="A1860" s="54">
        <v>7104</v>
      </c>
      <c r="B1860" s="54" t="s">
        <v>1186</v>
      </c>
      <c r="C1860" s="58" t="s">
        <v>2974</v>
      </c>
      <c r="D1860" s="79">
        <v>7</v>
      </c>
      <c r="E1860" s="79">
        <v>7</v>
      </c>
      <c r="F1860" s="80">
        <v>722.02</v>
      </c>
      <c r="G1860" s="80">
        <v>103.15</v>
      </c>
      <c r="H1860" s="80">
        <v>722.02</v>
      </c>
      <c r="I1860" s="80" t="s">
        <v>28</v>
      </c>
      <c r="J1860" s="80" t="s">
        <v>28</v>
      </c>
      <c r="K1860" s="80">
        <v>103.15</v>
      </c>
      <c r="L1860" s="73">
        <f t="shared" ref="L1860:L1923" si="471">IFERROR(VLOOKUP(B1860,$B$1326:$K$2467,6,0),"")</f>
        <v>103.15</v>
      </c>
      <c r="M1860" s="73">
        <f t="shared" ref="M1860:M1923" si="472">IFERROR(VLOOKUP($B1860,$B$2468:$K$3603,6,0),"")</f>
        <v>138.79</v>
      </c>
      <c r="N1860" s="72" t="str">
        <f t="shared" ref="N1860:N1923" si="473">LEFT(B1860,4)</f>
        <v>0827</v>
      </c>
      <c r="O1860" s="74">
        <f t="shared" ref="O1860:O1923" si="474">E1860-D1860</f>
        <v>0</v>
      </c>
      <c r="P1860" s="72">
        <f t="shared" ref="P1860:P1923" si="475">IF(O1860=20,1,0)</f>
        <v>0</v>
      </c>
      <c r="Q1860" s="74">
        <f t="shared" ref="Q1860:Q1923" si="476">D1860</f>
        <v>7</v>
      </c>
      <c r="R1860" s="72" t="str">
        <f t="shared" ref="R1860:R1923" si="477">IF(P1860=1,Q1860+7,"")</f>
        <v/>
      </c>
      <c r="S1860" s="72" t="str">
        <f t="shared" ref="S1860:S1923" si="478">IF(P1860=1,Q1860+14,"")</f>
        <v/>
      </c>
      <c r="AT1860" s="20">
        <f t="shared" si="470"/>
        <v>-9283.5</v>
      </c>
    </row>
    <row r="1861" spans="1:46" ht="33.75">
      <c r="A1861" s="54">
        <v>7104</v>
      </c>
      <c r="B1861" s="54" t="s">
        <v>1184</v>
      </c>
      <c r="C1861" s="58" t="s">
        <v>2974</v>
      </c>
      <c r="D1861" s="79">
        <v>7</v>
      </c>
      <c r="E1861" s="79">
        <v>7</v>
      </c>
      <c r="F1861" s="80">
        <v>722.02</v>
      </c>
      <c r="G1861" s="80">
        <v>103.15</v>
      </c>
      <c r="H1861" s="80">
        <v>722.02</v>
      </c>
      <c r="I1861" s="80" t="s">
        <v>28</v>
      </c>
      <c r="J1861" s="80" t="s">
        <v>28</v>
      </c>
      <c r="K1861" s="80">
        <v>103.15</v>
      </c>
      <c r="L1861" s="73">
        <f t="shared" si="471"/>
        <v>103.15</v>
      </c>
      <c r="M1861" s="73">
        <f t="shared" si="472"/>
        <v>138.79</v>
      </c>
      <c r="N1861" s="72" t="str">
        <f t="shared" si="473"/>
        <v>0827</v>
      </c>
      <c r="O1861" s="74">
        <f t="shared" si="474"/>
        <v>0</v>
      </c>
      <c r="P1861" s="72">
        <f t="shared" si="475"/>
        <v>0</v>
      </c>
      <c r="Q1861" s="74">
        <f t="shared" si="476"/>
        <v>7</v>
      </c>
      <c r="R1861" s="72" t="str">
        <f t="shared" si="477"/>
        <v/>
      </c>
      <c r="S1861" s="72" t="str">
        <f t="shared" si="478"/>
        <v/>
      </c>
      <c r="AT1861" s="20">
        <f t="shared" si="470"/>
        <v>-9283.5</v>
      </c>
    </row>
    <row r="1862" spans="1:46" ht="33.75">
      <c r="A1862" s="54">
        <v>7104</v>
      </c>
      <c r="B1862" s="54" t="s">
        <v>1192</v>
      </c>
      <c r="C1862" s="58" t="s">
        <v>2974</v>
      </c>
      <c r="D1862" s="79">
        <v>7</v>
      </c>
      <c r="E1862" s="79">
        <v>7</v>
      </c>
      <c r="F1862" s="80">
        <v>722.02</v>
      </c>
      <c r="G1862" s="80">
        <v>103.15</v>
      </c>
      <c r="H1862" s="80">
        <v>722.02</v>
      </c>
      <c r="I1862" s="80" t="s">
        <v>28</v>
      </c>
      <c r="J1862" s="80" t="s">
        <v>28</v>
      </c>
      <c r="K1862" s="80">
        <v>103.15</v>
      </c>
      <c r="L1862" s="73">
        <f t="shared" si="471"/>
        <v>103.15</v>
      </c>
      <c r="M1862" s="73">
        <f t="shared" si="472"/>
        <v>138.79</v>
      </c>
      <c r="N1862" s="72" t="str">
        <f t="shared" si="473"/>
        <v>0827</v>
      </c>
      <c r="O1862" s="74">
        <f t="shared" si="474"/>
        <v>0</v>
      </c>
      <c r="P1862" s="72">
        <f t="shared" si="475"/>
        <v>0</v>
      </c>
      <c r="Q1862" s="74">
        <f t="shared" si="476"/>
        <v>7</v>
      </c>
      <c r="R1862" s="72" t="str">
        <f t="shared" si="477"/>
        <v/>
      </c>
      <c r="S1862" s="72" t="str">
        <f t="shared" si="478"/>
        <v/>
      </c>
      <c r="AT1862" s="20">
        <f t="shared" si="470"/>
        <v>-9283.5</v>
      </c>
    </row>
    <row r="1863" spans="1:46" ht="33.75">
      <c r="A1863" s="54">
        <v>7104</v>
      </c>
      <c r="B1863" s="54" t="s">
        <v>1190</v>
      </c>
      <c r="C1863" s="58" t="s">
        <v>2974</v>
      </c>
      <c r="D1863" s="79">
        <v>7</v>
      </c>
      <c r="E1863" s="79">
        <v>7</v>
      </c>
      <c r="F1863" s="80">
        <v>722.02</v>
      </c>
      <c r="G1863" s="80">
        <v>103.15</v>
      </c>
      <c r="H1863" s="80">
        <v>722.02</v>
      </c>
      <c r="I1863" s="80" t="s">
        <v>28</v>
      </c>
      <c r="J1863" s="80" t="s">
        <v>28</v>
      </c>
      <c r="K1863" s="80">
        <v>103.15</v>
      </c>
      <c r="L1863" s="73">
        <f t="shared" si="471"/>
        <v>103.15</v>
      </c>
      <c r="M1863" s="73">
        <f t="shared" si="472"/>
        <v>138.79</v>
      </c>
      <c r="N1863" s="72" t="str">
        <f t="shared" si="473"/>
        <v>0827</v>
      </c>
      <c r="O1863" s="74">
        <f t="shared" si="474"/>
        <v>0</v>
      </c>
      <c r="P1863" s="72">
        <f t="shared" si="475"/>
        <v>0</v>
      </c>
      <c r="Q1863" s="74">
        <f t="shared" si="476"/>
        <v>7</v>
      </c>
      <c r="R1863" s="72" t="str">
        <f t="shared" si="477"/>
        <v/>
      </c>
      <c r="S1863" s="72" t="str">
        <f t="shared" si="478"/>
        <v/>
      </c>
      <c r="AT1863" s="20">
        <f t="shared" si="470"/>
        <v>-9283.5</v>
      </c>
    </row>
    <row r="1864" spans="1:46" ht="33.75">
      <c r="A1864" s="54">
        <v>7104</v>
      </c>
      <c r="B1864" s="54" t="s">
        <v>1194</v>
      </c>
      <c r="C1864" s="58" t="s">
        <v>2974</v>
      </c>
      <c r="D1864" s="79">
        <v>7</v>
      </c>
      <c r="E1864" s="79">
        <v>7</v>
      </c>
      <c r="F1864" s="80">
        <v>722.02</v>
      </c>
      <c r="G1864" s="80">
        <v>103.15</v>
      </c>
      <c r="H1864" s="80">
        <v>722.02</v>
      </c>
      <c r="I1864" s="80" t="s">
        <v>28</v>
      </c>
      <c r="J1864" s="80" t="s">
        <v>28</v>
      </c>
      <c r="K1864" s="80">
        <v>103.15</v>
      </c>
      <c r="L1864" s="73">
        <f t="shared" si="471"/>
        <v>103.15</v>
      </c>
      <c r="M1864" s="73">
        <f t="shared" si="472"/>
        <v>138.79</v>
      </c>
      <c r="N1864" s="72" t="str">
        <f t="shared" si="473"/>
        <v>0827</v>
      </c>
      <c r="O1864" s="74">
        <f t="shared" si="474"/>
        <v>0</v>
      </c>
      <c r="P1864" s="72">
        <f t="shared" si="475"/>
        <v>0</v>
      </c>
      <c r="Q1864" s="74">
        <f t="shared" si="476"/>
        <v>7</v>
      </c>
      <c r="R1864" s="72" t="str">
        <f t="shared" si="477"/>
        <v/>
      </c>
      <c r="S1864" s="72" t="str">
        <f t="shared" si="478"/>
        <v/>
      </c>
      <c r="AT1864" s="20">
        <f t="shared" si="470"/>
        <v>-9283.5</v>
      </c>
    </row>
    <row r="1865" spans="1:46" ht="33.75">
      <c r="A1865" s="54">
        <v>7104</v>
      </c>
      <c r="B1865" s="54" t="s">
        <v>1188</v>
      </c>
      <c r="C1865" s="58" t="s">
        <v>2974</v>
      </c>
      <c r="D1865" s="79">
        <v>7</v>
      </c>
      <c r="E1865" s="79">
        <v>7</v>
      </c>
      <c r="F1865" s="80">
        <v>722.02</v>
      </c>
      <c r="G1865" s="80">
        <v>103.15</v>
      </c>
      <c r="H1865" s="80">
        <v>722.02</v>
      </c>
      <c r="I1865" s="80" t="s">
        <v>28</v>
      </c>
      <c r="J1865" s="80" t="s">
        <v>28</v>
      </c>
      <c r="K1865" s="80">
        <v>103.15</v>
      </c>
      <c r="L1865" s="73">
        <f t="shared" si="471"/>
        <v>103.15</v>
      </c>
      <c r="M1865" s="73">
        <f t="shared" si="472"/>
        <v>138.79</v>
      </c>
      <c r="N1865" s="72" t="str">
        <f t="shared" si="473"/>
        <v>0827</v>
      </c>
      <c r="O1865" s="74">
        <f t="shared" si="474"/>
        <v>0</v>
      </c>
      <c r="P1865" s="72">
        <f t="shared" si="475"/>
        <v>0</v>
      </c>
      <c r="Q1865" s="74">
        <f t="shared" si="476"/>
        <v>7</v>
      </c>
      <c r="R1865" s="72" t="str">
        <f t="shared" si="477"/>
        <v/>
      </c>
      <c r="S1865" s="72" t="str">
        <f t="shared" si="478"/>
        <v/>
      </c>
      <c r="AT1865" s="20">
        <f t="shared" si="470"/>
        <v>-9283.5</v>
      </c>
    </row>
    <row r="1866" spans="1:46" ht="33.75">
      <c r="A1866" s="54">
        <v>7105</v>
      </c>
      <c r="B1866" s="54" t="s">
        <v>1206</v>
      </c>
      <c r="C1866" s="58" t="s">
        <v>2975</v>
      </c>
      <c r="D1866" s="79">
        <v>7</v>
      </c>
      <c r="E1866" s="79">
        <v>7</v>
      </c>
      <c r="F1866" s="80">
        <v>627.12</v>
      </c>
      <c r="G1866" s="80">
        <v>89.59</v>
      </c>
      <c r="H1866" s="80">
        <v>627.12</v>
      </c>
      <c r="I1866" s="80" t="s">
        <v>28</v>
      </c>
      <c r="J1866" s="80" t="s">
        <v>28</v>
      </c>
      <c r="K1866" s="80">
        <v>89.59</v>
      </c>
      <c r="L1866" s="73">
        <f t="shared" si="471"/>
        <v>89.59</v>
      </c>
      <c r="M1866" s="73">
        <f t="shared" si="472"/>
        <v>138.79</v>
      </c>
      <c r="N1866" s="72" t="str">
        <f t="shared" si="473"/>
        <v>0827</v>
      </c>
      <c r="O1866" s="74">
        <f t="shared" si="474"/>
        <v>0</v>
      </c>
      <c r="P1866" s="72">
        <f t="shared" si="475"/>
        <v>0</v>
      </c>
      <c r="Q1866" s="74">
        <f t="shared" si="476"/>
        <v>7</v>
      </c>
      <c r="R1866" s="72" t="str">
        <f t="shared" si="477"/>
        <v/>
      </c>
      <c r="S1866" s="72" t="str">
        <f t="shared" si="478"/>
        <v/>
      </c>
      <c r="AT1866" s="20">
        <f t="shared" si="470"/>
        <v>-8063.1</v>
      </c>
    </row>
    <row r="1867" spans="1:46" ht="33.75">
      <c r="A1867" s="54">
        <v>7105</v>
      </c>
      <c r="B1867" s="54" t="s">
        <v>1196</v>
      </c>
      <c r="C1867" s="58" t="s">
        <v>2975</v>
      </c>
      <c r="D1867" s="79">
        <v>7</v>
      </c>
      <c r="E1867" s="79">
        <v>7</v>
      </c>
      <c r="F1867" s="80">
        <v>627.12</v>
      </c>
      <c r="G1867" s="80">
        <v>89.59</v>
      </c>
      <c r="H1867" s="80">
        <v>627.12</v>
      </c>
      <c r="I1867" s="80" t="s">
        <v>28</v>
      </c>
      <c r="J1867" s="80" t="s">
        <v>28</v>
      </c>
      <c r="K1867" s="80">
        <v>89.59</v>
      </c>
      <c r="L1867" s="73">
        <f t="shared" si="471"/>
        <v>89.59</v>
      </c>
      <c r="M1867" s="73">
        <f t="shared" si="472"/>
        <v>138.79</v>
      </c>
      <c r="N1867" s="72" t="str">
        <f t="shared" si="473"/>
        <v>0827</v>
      </c>
      <c r="O1867" s="74">
        <f t="shared" si="474"/>
        <v>0</v>
      </c>
      <c r="P1867" s="72">
        <f t="shared" si="475"/>
        <v>0</v>
      </c>
      <c r="Q1867" s="74">
        <f t="shared" si="476"/>
        <v>7</v>
      </c>
      <c r="R1867" s="72" t="str">
        <f t="shared" si="477"/>
        <v/>
      </c>
      <c r="S1867" s="72" t="str">
        <f t="shared" si="478"/>
        <v/>
      </c>
      <c r="AT1867" s="20">
        <f t="shared" ref="AT1867:AT1930" si="479">AS1867+(AI1867-90)*L1867</f>
        <v>-8063.1</v>
      </c>
    </row>
    <row r="1868" spans="1:46" ht="33.75">
      <c r="A1868" s="54">
        <v>7105</v>
      </c>
      <c r="B1868" s="54" t="s">
        <v>1198</v>
      </c>
      <c r="C1868" s="58" t="s">
        <v>2975</v>
      </c>
      <c r="D1868" s="79">
        <v>7</v>
      </c>
      <c r="E1868" s="79">
        <v>7</v>
      </c>
      <c r="F1868" s="80">
        <v>627.12</v>
      </c>
      <c r="G1868" s="80">
        <v>89.59</v>
      </c>
      <c r="H1868" s="80">
        <v>627.12</v>
      </c>
      <c r="I1868" s="80" t="s">
        <v>28</v>
      </c>
      <c r="J1868" s="80" t="s">
        <v>28</v>
      </c>
      <c r="K1868" s="80">
        <v>89.59</v>
      </c>
      <c r="L1868" s="73">
        <f t="shared" si="471"/>
        <v>89.59</v>
      </c>
      <c r="M1868" s="73">
        <f t="shared" si="472"/>
        <v>138.79</v>
      </c>
      <c r="N1868" s="72" t="str">
        <f t="shared" si="473"/>
        <v>0827</v>
      </c>
      <c r="O1868" s="74">
        <f t="shared" si="474"/>
        <v>0</v>
      </c>
      <c r="P1868" s="72">
        <f t="shared" si="475"/>
        <v>0</v>
      </c>
      <c r="Q1868" s="74">
        <f t="shared" si="476"/>
        <v>7</v>
      </c>
      <c r="R1868" s="72" t="str">
        <f t="shared" si="477"/>
        <v/>
      </c>
      <c r="S1868" s="72" t="str">
        <f t="shared" si="478"/>
        <v/>
      </c>
      <c r="AT1868" s="20">
        <f t="shared" si="479"/>
        <v>-8063.1</v>
      </c>
    </row>
    <row r="1869" spans="1:46" ht="33.75">
      <c r="A1869" s="54">
        <v>7105</v>
      </c>
      <c r="B1869" s="54" t="s">
        <v>1200</v>
      </c>
      <c r="C1869" s="58" t="s">
        <v>2975</v>
      </c>
      <c r="D1869" s="79">
        <v>7</v>
      </c>
      <c r="E1869" s="79">
        <v>7</v>
      </c>
      <c r="F1869" s="80">
        <v>627.12</v>
      </c>
      <c r="G1869" s="80">
        <v>89.59</v>
      </c>
      <c r="H1869" s="80">
        <v>627.12</v>
      </c>
      <c r="I1869" s="80" t="s">
        <v>28</v>
      </c>
      <c r="J1869" s="80" t="s">
        <v>28</v>
      </c>
      <c r="K1869" s="80">
        <v>89.59</v>
      </c>
      <c r="L1869" s="73">
        <f t="shared" si="471"/>
        <v>89.59</v>
      </c>
      <c r="M1869" s="73">
        <f t="shared" si="472"/>
        <v>138.79</v>
      </c>
      <c r="N1869" s="72" t="str">
        <f t="shared" si="473"/>
        <v>0827</v>
      </c>
      <c r="O1869" s="74">
        <f t="shared" si="474"/>
        <v>0</v>
      </c>
      <c r="P1869" s="72">
        <f t="shared" si="475"/>
        <v>0</v>
      </c>
      <c r="Q1869" s="74">
        <f t="shared" si="476"/>
        <v>7</v>
      </c>
      <c r="R1869" s="72" t="str">
        <f t="shared" si="477"/>
        <v/>
      </c>
      <c r="S1869" s="72" t="str">
        <f t="shared" si="478"/>
        <v/>
      </c>
      <c r="AT1869" s="20">
        <f t="shared" si="479"/>
        <v>-8063.1</v>
      </c>
    </row>
    <row r="1870" spans="1:46" ht="33.75">
      <c r="A1870" s="54">
        <v>7105</v>
      </c>
      <c r="B1870" s="54" t="s">
        <v>1202</v>
      </c>
      <c r="C1870" s="58" t="s">
        <v>2975</v>
      </c>
      <c r="D1870" s="79">
        <v>7</v>
      </c>
      <c r="E1870" s="79">
        <v>7</v>
      </c>
      <c r="F1870" s="80">
        <v>627.12</v>
      </c>
      <c r="G1870" s="80">
        <v>89.59</v>
      </c>
      <c r="H1870" s="80">
        <v>627.12</v>
      </c>
      <c r="I1870" s="80" t="s">
        <v>28</v>
      </c>
      <c r="J1870" s="80" t="s">
        <v>28</v>
      </c>
      <c r="K1870" s="80">
        <v>89.59</v>
      </c>
      <c r="L1870" s="73">
        <f t="shared" si="471"/>
        <v>89.59</v>
      </c>
      <c r="M1870" s="73">
        <f t="shared" si="472"/>
        <v>138.79</v>
      </c>
      <c r="N1870" s="72" t="str">
        <f t="shared" si="473"/>
        <v>0827</v>
      </c>
      <c r="O1870" s="74">
        <f t="shared" si="474"/>
        <v>0</v>
      </c>
      <c r="P1870" s="72">
        <f t="shared" si="475"/>
        <v>0</v>
      </c>
      <c r="Q1870" s="74">
        <f t="shared" si="476"/>
        <v>7</v>
      </c>
      <c r="R1870" s="72" t="str">
        <f t="shared" si="477"/>
        <v/>
      </c>
      <c r="S1870" s="72" t="str">
        <f t="shared" si="478"/>
        <v/>
      </c>
      <c r="AT1870" s="20">
        <f t="shared" si="479"/>
        <v>-8063.1</v>
      </c>
    </row>
    <row r="1871" spans="1:46" ht="33.75">
      <c r="A1871" s="54">
        <v>7105</v>
      </c>
      <c r="B1871" s="54" t="s">
        <v>1204</v>
      </c>
      <c r="C1871" s="58" t="s">
        <v>2975</v>
      </c>
      <c r="D1871" s="79">
        <v>7</v>
      </c>
      <c r="E1871" s="79">
        <v>7</v>
      </c>
      <c r="F1871" s="80">
        <v>627.12</v>
      </c>
      <c r="G1871" s="80">
        <v>89.59</v>
      </c>
      <c r="H1871" s="80">
        <v>627.12</v>
      </c>
      <c r="I1871" s="80" t="s">
        <v>28</v>
      </c>
      <c r="J1871" s="80" t="s">
        <v>28</v>
      </c>
      <c r="K1871" s="80">
        <v>89.59</v>
      </c>
      <c r="L1871" s="73">
        <f t="shared" si="471"/>
        <v>89.59</v>
      </c>
      <c r="M1871" s="73">
        <f t="shared" si="472"/>
        <v>138.79</v>
      </c>
      <c r="N1871" s="72" t="str">
        <f t="shared" si="473"/>
        <v>0827</v>
      </c>
      <c r="O1871" s="74">
        <f t="shared" si="474"/>
        <v>0</v>
      </c>
      <c r="P1871" s="72">
        <f t="shared" si="475"/>
        <v>0</v>
      </c>
      <c r="Q1871" s="74">
        <f t="shared" si="476"/>
        <v>7</v>
      </c>
      <c r="R1871" s="72" t="str">
        <f t="shared" si="477"/>
        <v/>
      </c>
      <c r="S1871" s="72" t="str">
        <f t="shared" si="478"/>
        <v/>
      </c>
      <c r="AT1871" s="20">
        <f t="shared" si="479"/>
        <v>-8063.1</v>
      </c>
    </row>
    <row r="1872" spans="1:46" ht="45">
      <c r="A1872" s="54">
        <v>7106</v>
      </c>
      <c r="B1872" s="54" t="s">
        <v>1214</v>
      </c>
      <c r="C1872" s="58" t="s">
        <v>2976</v>
      </c>
      <c r="D1872" s="79">
        <v>7</v>
      </c>
      <c r="E1872" s="79">
        <v>7</v>
      </c>
      <c r="F1872" s="80">
        <v>698.95</v>
      </c>
      <c r="G1872" s="80">
        <v>99.85</v>
      </c>
      <c r="H1872" s="80">
        <v>698.95</v>
      </c>
      <c r="I1872" s="80" t="s">
        <v>28</v>
      </c>
      <c r="J1872" s="80" t="s">
        <v>28</v>
      </c>
      <c r="K1872" s="80">
        <v>99.85</v>
      </c>
      <c r="L1872" s="73">
        <f t="shared" si="471"/>
        <v>99.85</v>
      </c>
      <c r="M1872" s="73">
        <f t="shared" si="472"/>
        <v>132.08000000000001</v>
      </c>
      <c r="N1872" s="72" t="str">
        <f t="shared" si="473"/>
        <v>0831</v>
      </c>
      <c r="O1872" s="74">
        <f t="shared" si="474"/>
        <v>0</v>
      </c>
      <c r="P1872" s="72">
        <f t="shared" si="475"/>
        <v>0</v>
      </c>
      <c r="Q1872" s="74">
        <f t="shared" si="476"/>
        <v>7</v>
      </c>
      <c r="R1872" s="72" t="str">
        <f t="shared" si="477"/>
        <v/>
      </c>
      <c r="S1872" s="72" t="str">
        <f t="shared" si="478"/>
        <v/>
      </c>
      <c r="AT1872" s="20">
        <f t="shared" si="479"/>
        <v>-8986.5</v>
      </c>
    </row>
    <row r="1873" spans="1:46" ht="45">
      <c r="A1873" s="54">
        <v>7106</v>
      </c>
      <c r="B1873" s="54" t="s">
        <v>1213</v>
      </c>
      <c r="C1873" s="58" t="s">
        <v>2976</v>
      </c>
      <c r="D1873" s="79">
        <v>7</v>
      </c>
      <c r="E1873" s="79">
        <v>7</v>
      </c>
      <c r="F1873" s="80">
        <v>698.95</v>
      </c>
      <c r="G1873" s="80">
        <v>99.85</v>
      </c>
      <c r="H1873" s="80">
        <v>698.95</v>
      </c>
      <c r="I1873" s="80" t="s">
        <v>28</v>
      </c>
      <c r="J1873" s="80" t="s">
        <v>28</v>
      </c>
      <c r="K1873" s="80">
        <v>99.85</v>
      </c>
      <c r="L1873" s="73">
        <f t="shared" si="471"/>
        <v>99.85</v>
      </c>
      <c r="M1873" s="73">
        <f t="shared" si="472"/>
        <v>132.08000000000001</v>
      </c>
      <c r="N1873" s="72" t="str">
        <f t="shared" si="473"/>
        <v>0831</v>
      </c>
      <c r="O1873" s="74">
        <f t="shared" si="474"/>
        <v>0</v>
      </c>
      <c r="P1873" s="72">
        <f t="shared" si="475"/>
        <v>0</v>
      </c>
      <c r="Q1873" s="74">
        <f t="shared" si="476"/>
        <v>7</v>
      </c>
      <c r="R1873" s="72" t="str">
        <f t="shared" si="477"/>
        <v/>
      </c>
      <c r="S1873" s="72" t="str">
        <f t="shared" si="478"/>
        <v/>
      </c>
      <c r="AT1873" s="20">
        <f t="shared" si="479"/>
        <v>-8986.5</v>
      </c>
    </row>
    <row r="1874" spans="1:46" ht="45">
      <c r="A1874" s="54">
        <v>7106</v>
      </c>
      <c r="B1874" s="54" t="s">
        <v>1211</v>
      </c>
      <c r="C1874" s="58" t="s">
        <v>2976</v>
      </c>
      <c r="D1874" s="79">
        <v>7</v>
      </c>
      <c r="E1874" s="79">
        <v>7</v>
      </c>
      <c r="F1874" s="80">
        <v>698.95</v>
      </c>
      <c r="G1874" s="80">
        <v>99.85</v>
      </c>
      <c r="H1874" s="80">
        <v>698.95</v>
      </c>
      <c r="I1874" s="80" t="s">
        <v>28</v>
      </c>
      <c r="J1874" s="80" t="s">
        <v>28</v>
      </c>
      <c r="K1874" s="80">
        <v>99.85</v>
      </c>
      <c r="L1874" s="73">
        <f t="shared" si="471"/>
        <v>99.85</v>
      </c>
      <c r="M1874" s="73">
        <f t="shared" si="472"/>
        <v>132.08000000000001</v>
      </c>
      <c r="N1874" s="72" t="str">
        <f t="shared" si="473"/>
        <v>0831</v>
      </c>
      <c r="O1874" s="74">
        <f t="shared" si="474"/>
        <v>0</v>
      </c>
      <c r="P1874" s="72">
        <f t="shared" si="475"/>
        <v>0</v>
      </c>
      <c r="Q1874" s="74">
        <f t="shared" si="476"/>
        <v>7</v>
      </c>
      <c r="R1874" s="72" t="str">
        <f t="shared" si="477"/>
        <v/>
      </c>
      <c r="S1874" s="72" t="str">
        <f t="shared" si="478"/>
        <v/>
      </c>
      <c r="AT1874" s="20">
        <f t="shared" si="479"/>
        <v>-8986.5</v>
      </c>
    </row>
    <row r="1875" spans="1:46" ht="45">
      <c r="A1875" s="54">
        <v>7106</v>
      </c>
      <c r="B1875" s="54" t="s">
        <v>1210</v>
      </c>
      <c r="C1875" s="58" t="s">
        <v>2976</v>
      </c>
      <c r="D1875" s="79">
        <v>7</v>
      </c>
      <c r="E1875" s="79">
        <v>7</v>
      </c>
      <c r="F1875" s="80">
        <v>698.95</v>
      </c>
      <c r="G1875" s="80">
        <v>99.85</v>
      </c>
      <c r="H1875" s="80">
        <v>698.95</v>
      </c>
      <c r="I1875" s="80" t="s">
        <v>28</v>
      </c>
      <c r="J1875" s="80" t="s">
        <v>28</v>
      </c>
      <c r="K1875" s="80">
        <v>99.85</v>
      </c>
      <c r="L1875" s="73">
        <f t="shared" si="471"/>
        <v>99.85</v>
      </c>
      <c r="M1875" s="73">
        <f t="shared" si="472"/>
        <v>132.08000000000001</v>
      </c>
      <c r="N1875" s="72" t="str">
        <f t="shared" si="473"/>
        <v>0831</v>
      </c>
      <c r="O1875" s="74">
        <f t="shared" si="474"/>
        <v>0</v>
      </c>
      <c r="P1875" s="72">
        <f t="shared" si="475"/>
        <v>0</v>
      </c>
      <c r="Q1875" s="74">
        <f t="shared" si="476"/>
        <v>7</v>
      </c>
      <c r="R1875" s="72" t="str">
        <f t="shared" si="477"/>
        <v/>
      </c>
      <c r="S1875" s="72" t="str">
        <f t="shared" si="478"/>
        <v/>
      </c>
      <c r="AT1875" s="20">
        <f t="shared" si="479"/>
        <v>-8986.5</v>
      </c>
    </row>
    <row r="1876" spans="1:46" ht="45">
      <c r="A1876" s="54">
        <v>7106</v>
      </c>
      <c r="B1876" s="54" t="s">
        <v>1212</v>
      </c>
      <c r="C1876" s="58" t="s">
        <v>2976</v>
      </c>
      <c r="D1876" s="79">
        <v>7</v>
      </c>
      <c r="E1876" s="79">
        <v>7</v>
      </c>
      <c r="F1876" s="80">
        <v>698.95</v>
      </c>
      <c r="G1876" s="80">
        <v>99.85</v>
      </c>
      <c r="H1876" s="80">
        <v>698.95</v>
      </c>
      <c r="I1876" s="80" t="s">
        <v>28</v>
      </c>
      <c r="J1876" s="80" t="s">
        <v>28</v>
      </c>
      <c r="K1876" s="80">
        <v>99.85</v>
      </c>
      <c r="L1876" s="73">
        <f t="shared" si="471"/>
        <v>99.85</v>
      </c>
      <c r="M1876" s="73">
        <f t="shared" si="472"/>
        <v>132.08000000000001</v>
      </c>
      <c r="N1876" s="72" t="str">
        <f t="shared" si="473"/>
        <v>0831</v>
      </c>
      <c r="O1876" s="74">
        <f t="shared" si="474"/>
        <v>0</v>
      </c>
      <c r="P1876" s="72">
        <f t="shared" si="475"/>
        <v>0</v>
      </c>
      <c r="Q1876" s="74">
        <f t="shared" si="476"/>
        <v>7</v>
      </c>
      <c r="R1876" s="72" t="str">
        <f t="shared" si="477"/>
        <v/>
      </c>
      <c r="S1876" s="72" t="str">
        <f t="shared" si="478"/>
        <v/>
      </c>
      <c r="AT1876" s="20">
        <f t="shared" si="479"/>
        <v>-8986.5</v>
      </c>
    </row>
    <row r="1877" spans="1:46" ht="45">
      <c r="A1877" s="54">
        <v>7106</v>
      </c>
      <c r="B1877" s="54" t="s">
        <v>1209</v>
      </c>
      <c r="C1877" s="58" t="s">
        <v>2976</v>
      </c>
      <c r="D1877" s="79">
        <v>7</v>
      </c>
      <c r="E1877" s="79">
        <v>7</v>
      </c>
      <c r="F1877" s="80">
        <v>698.95</v>
      </c>
      <c r="G1877" s="80">
        <v>99.85</v>
      </c>
      <c r="H1877" s="80">
        <v>698.95</v>
      </c>
      <c r="I1877" s="80" t="s">
        <v>28</v>
      </c>
      <c r="J1877" s="80" t="s">
        <v>28</v>
      </c>
      <c r="K1877" s="80">
        <v>99.85</v>
      </c>
      <c r="L1877" s="73">
        <f t="shared" si="471"/>
        <v>99.85</v>
      </c>
      <c r="M1877" s="73">
        <f t="shared" si="472"/>
        <v>132.08000000000001</v>
      </c>
      <c r="N1877" s="72" t="str">
        <f t="shared" si="473"/>
        <v>0831</v>
      </c>
      <c r="O1877" s="74">
        <f t="shared" si="474"/>
        <v>0</v>
      </c>
      <c r="P1877" s="72">
        <f t="shared" si="475"/>
        <v>0</v>
      </c>
      <c r="Q1877" s="74">
        <f t="shared" si="476"/>
        <v>7</v>
      </c>
      <c r="R1877" s="72" t="str">
        <f t="shared" si="477"/>
        <v/>
      </c>
      <c r="S1877" s="72" t="str">
        <f t="shared" si="478"/>
        <v/>
      </c>
      <c r="AT1877" s="20">
        <f t="shared" si="479"/>
        <v>-8986.5</v>
      </c>
    </row>
    <row r="1878" spans="1:46" ht="33.75">
      <c r="A1878" s="54">
        <v>7107</v>
      </c>
      <c r="B1878" s="54" t="s">
        <v>1215</v>
      </c>
      <c r="C1878" s="58" t="s">
        <v>2977</v>
      </c>
      <c r="D1878" s="79">
        <v>7</v>
      </c>
      <c r="E1878" s="79">
        <v>7</v>
      </c>
      <c r="F1878" s="80">
        <v>704.19</v>
      </c>
      <c r="G1878" s="80">
        <v>100.6</v>
      </c>
      <c r="H1878" s="80">
        <v>704.19</v>
      </c>
      <c r="I1878" s="80" t="s">
        <v>28</v>
      </c>
      <c r="J1878" s="80" t="s">
        <v>28</v>
      </c>
      <c r="K1878" s="80">
        <v>100.6</v>
      </c>
      <c r="L1878" s="73">
        <f t="shared" si="471"/>
        <v>100.6</v>
      </c>
      <c r="M1878" s="73">
        <f t="shared" si="472"/>
        <v>132.08000000000001</v>
      </c>
      <c r="N1878" s="72" t="str">
        <f t="shared" si="473"/>
        <v>0831</v>
      </c>
      <c r="O1878" s="74">
        <f t="shared" si="474"/>
        <v>0</v>
      </c>
      <c r="P1878" s="72">
        <f t="shared" si="475"/>
        <v>0</v>
      </c>
      <c r="Q1878" s="74">
        <f t="shared" si="476"/>
        <v>7</v>
      </c>
      <c r="R1878" s="72" t="str">
        <f t="shared" si="477"/>
        <v/>
      </c>
      <c r="S1878" s="72" t="str">
        <f t="shared" si="478"/>
        <v/>
      </c>
      <c r="AT1878" s="20">
        <f t="shared" si="479"/>
        <v>-9054</v>
      </c>
    </row>
    <row r="1879" spans="1:46" ht="33.75">
      <c r="A1879" s="54">
        <v>7107</v>
      </c>
      <c r="B1879" s="54" t="s">
        <v>1216</v>
      </c>
      <c r="C1879" s="58" t="s">
        <v>2977</v>
      </c>
      <c r="D1879" s="79">
        <v>7</v>
      </c>
      <c r="E1879" s="79">
        <v>7</v>
      </c>
      <c r="F1879" s="80">
        <v>704.19</v>
      </c>
      <c r="G1879" s="80">
        <v>100.6</v>
      </c>
      <c r="H1879" s="80">
        <v>704.19</v>
      </c>
      <c r="I1879" s="80" t="s">
        <v>28</v>
      </c>
      <c r="J1879" s="80" t="s">
        <v>28</v>
      </c>
      <c r="K1879" s="80">
        <v>100.6</v>
      </c>
      <c r="L1879" s="73">
        <f t="shared" si="471"/>
        <v>100.6</v>
      </c>
      <c r="M1879" s="73">
        <f t="shared" si="472"/>
        <v>132.08000000000001</v>
      </c>
      <c r="N1879" s="72" t="str">
        <f t="shared" si="473"/>
        <v>0831</v>
      </c>
      <c r="O1879" s="74">
        <f t="shared" si="474"/>
        <v>0</v>
      </c>
      <c r="P1879" s="72">
        <f t="shared" si="475"/>
        <v>0</v>
      </c>
      <c r="Q1879" s="74">
        <f t="shared" si="476"/>
        <v>7</v>
      </c>
      <c r="R1879" s="72" t="str">
        <f t="shared" si="477"/>
        <v/>
      </c>
      <c r="S1879" s="72" t="str">
        <f t="shared" si="478"/>
        <v/>
      </c>
      <c r="AT1879" s="20">
        <f t="shared" si="479"/>
        <v>-9054</v>
      </c>
    </row>
    <row r="1880" spans="1:46" ht="33.75">
      <c r="A1880" s="54">
        <v>7107</v>
      </c>
      <c r="B1880" s="54" t="s">
        <v>1218</v>
      </c>
      <c r="C1880" s="58" t="s">
        <v>2977</v>
      </c>
      <c r="D1880" s="79">
        <v>7</v>
      </c>
      <c r="E1880" s="79">
        <v>7</v>
      </c>
      <c r="F1880" s="80">
        <v>704.19</v>
      </c>
      <c r="G1880" s="80">
        <v>100.6</v>
      </c>
      <c r="H1880" s="80">
        <v>704.19</v>
      </c>
      <c r="I1880" s="80" t="s">
        <v>28</v>
      </c>
      <c r="J1880" s="80" t="s">
        <v>28</v>
      </c>
      <c r="K1880" s="80">
        <v>100.6</v>
      </c>
      <c r="L1880" s="73">
        <f t="shared" si="471"/>
        <v>100.6</v>
      </c>
      <c r="M1880" s="73">
        <f t="shared" si="472"/>
        <v>132.08000000000001</v>
      </c>
      <c r="N1880" s="72" t="str">
        <f t="shared" si="473"/>
        <v>0831</v>
      </c>
      <c r="O1880" s="74">
        <f t="shared" si="474"/>
        <v>0</v>
      </c>
      <c r="P1880" s="72">
        <f t="shared" si="475"/>
        <v>0</v>
      </c>
      <c r="Q1880" s="74">
        <f t="shared" si="476"/>
        <v>7</v>
      </c>
      <c r="R1880" s="72" t="str">
        <f t="shared" si="477"/>
        <v/>
      </c>
      <c r="S1880" s="72" t="str">
        <f t="shared" si="478"/>
        <v/>
      </c>
      <c r="AT1880" s="20">
        <f t="shared" si="479"/>
        <v>-9054</v>
      </c>
    </row>
    <row r="1881" spans="1:46" ht="33.75">
      <c r="A1881" s="54">
        <v>7107</v>
      </c>
      <c r="B1881" s="54" t="s">
        <v>1219</v>
      </c>
      <c r="C1881" s="58" t="s">
        <v>2977</v>
      </c>
      <c r="D1881" s="79">
        <v>7</v>
      </c>
      <c r="E1881" s="79">
        <v>7</v>
      </c>
      <c r="F1881" s="80">
        <v>704.19</v>
      </c>
      <c r="G1881" s="80">
        <v>100.6</v>
      </c>
      <c r="H1881" s="80">
        <v>704.19</v>
      </c>
      <c r="I1881" s="80" t="s">
        <v>28</v>
      </c>
      <c r="J1881" s="80" t="s">
        <v>28</v>
      </c>
      <c r="K1881" s="80">
        <v>100.6</v>
      </c>
      <c r="L1881" s="73">
        <f t="shared" si="471"/>
        <v>100.6</v>
      </c>
      <c r="M1881" s="73">
        <f t="shared" si="472"/>
        <v>132.08000000000001</v>
      </c>
      <c r="N1881" s="72" t="str">
        <f t="shared" si="473"/>
        <v>0831</v>
      </c>
      <c r="O1881" s="74">
        <f t="shared" si="474"/>
        <v>0</v>
      </c>
      <c r="P1881" s="72">
        <f t="shared" si="475"/>
        <v>0</v>
      </c>
      <c r="Q1881" s="74">
        <f t="shared" si="476"/>
        <v>7</v>
      </c>
      <c r="R1881" s="72" t="str">
        <f t="shared" si="477"/>
        <v/>
      </c>
      <c r="S1881" s="72" t="str">
        <f t="shared" si="478"/>
        <v/>
      </c>
      <c r="AT1881" s="20">
        <f t="shared" si="479"/>
        <v>-9054</v>
      </c>
    </row>
    <row r="1882" spans="1:46" ht="33.75">
      <c r="A1882" s="54">
        <v>7107</v>
      </c>
      <c r="B1882" s="54" t="s">
        <v>1220</v>
      </c>
      <c r="C1882" s="58" t="s">
        <v>2977</v>
      </c>
      <c r="D1882" s="79">
        <v>7</v>
      </c>
      <c r="E1882" s="79">
        <v>7</v>
      </c>
      <c r="F1882" s="80">
        <v>704.19</v>
      </c>
      <c r="G1882" s="80">
        <v>100.6</v>
      </c>
      <c r="H1882" s="80">
        <v>704.19</v>
      </c>
      <c r="I1882" s="80" t="s">
        <v>28</v>
      </c>
      <c r="J1882" s="80" t="s">
        <v>28</v>
      </c>
      <c r="K1882" s="80">
        <v>100.6</v>
      </c>
      <c r="L1882" s="73">
        <f t="shared" si="471"/>
        <v>100.6</v>
      </c>
      <c r="M1882" s="73">
        <f t="shared" si="472"/>
        <v>132.08000000000001</v>
      </c>
      <c r="N1882" s="72" t="str">
        <f t="shared" si="473"/>
        <v>0831</v>
      </c>
      <c r="O1882" s="74">
        <f t="shared" si="474"/>
        <v>0</v>
      </c>
      <c r="P1882" s="72">
        <f t="shared" si="475"/>
        <v>0</v>
      </c>
      <c r="Q1882" s="74">
        <f t="shared" si="476"/>
        <v>7</v>
      </c>
      <c r="R1882" s="72" t="str">
        <f t="shared" si="477"/>
        <v/>
      </c>
      <c r="S1882" s="72" t="str">
        <f t="shared" si="478"/>
        <v/>
      </c>
      <c r="AT1882" s="20">
        <f t="shared" si="479"/>
        <v>-9054</v>
      </c>
    </row>
    <row r="1883" spans="1:46" ht="33.75">
      <c r="A1883" s="54">
        <v>7107</v>
      </c>
      <c r="B1883" s="54" t="s">
        <v>1217</v>
      </c>
      <c r="C1883" s="58" t="s">
        <v>2977</v>
      </c>
      <c r="D1883" s="79">
        <v>7</v>
      </c>
      <c r="E1883" s="79">
        <v>7</v>
      </c>
      <c r="F1883" s="80">
        <v>704.19</v>
      </c>
      <c r="G1883" s="80">
        <v>100.6</v>
      </c>
      <c r="H1883" s="80">
        <v>704.19</v>
      </c>
      <c r="I1883" s="80" t="s">
        <v>28</v>
      </c>
      <c r="J1883" s="80" t="s">
        <v>28</v>
      </c>
      <c r="K1883" s="80">
        <v>100.6</v>
      </c>
      <c r="L1883" s="73">
        <f t="shared" si="471"/>
        <v>100.6</v>
      </c>
      <c r="M1883" s="73">
        <f t="shared" si="472"/>
        <v>132.08000000000001</v>
      </c>
      <c r="N1883" s="72" t="str">
        <f t="shared" si="473"/>
        <v>0831</v>
      </c>
      <c r="O1883" s="74">
        <f t="shared" si="474"/>
        <v>0</v>
      </c>
      <c r="P1883" s="72">
        <f t="shared" si="475"/>
        <v>0</v>
      </c>
      <c r="Q1883" s="74">
        <f t="shared" si="476"/>
        <v>7</v>
      </c>
      <c r="R1883" s="72" t="str">
        <f t="shared" si="477"/>
        <v/>
      </c>
      <c r="S1883" s="72" t="str">
        <f t="shared" si="478"/>
        <v/>
      </c>
      <c r="AT1883" s="20">
        <f t="shared" si="479"/>
        <v>-9054</v>
      </c>
    </row>
    <row r="1884" spans="1:46" ht="33.75">
      <c r="A1884" s="54">
        <v>7108</v>
      </c>
      <c r="B1884" s="54" t="s">
        <v>1225</v>
      </c>
      <c r="C1884" s="58" t="s">
        <v>2978</v>
      </c>
      <c r="D1884" s="79">
        <v>7</v>
      </c>
      <c r="E1884" s="79">
        <v>7</v>
      </c>
      <c r="F1884" s="80">
        <v>685.32</v>
      </c>
      <c r="G1884" s="80">
        <v>97.9</v>
      </c>
      <c r="H1884" s="80">
        <v>685.32</v>
      </c>
      <c r="I1884" s="80" t="s">
        <v>28</v>
      </c>
      <c r="J1884" s="80" t="s">
        <v>28</v>
      </c>
      <c r="K1884" s="80">
        <v>97.9</v>
      </c>
      <c r="L1884" s="73">
        <f t="shared" si="471"/>
        <v>97.9</v>
      </c>
      <c r="M1884" s="73">
        <f t="shared" si="472"/>
        <v>132.08000000000001</v>
      </c>
      <c r="N1884" s="72" t="str">
        <f t="shared" si="473"/>
        <v>0831</v>
      </c>
      <c r="O1884" s="74">
        <f t="shared" si="474"/>
        <v>0</v>
      </c>
      <c r="P1884" s="72">
        <f t="shared" si="475"/>
        <v>0</v>
      </c>
      <c r="Q1884" s="74">
        <f t="shared" si="476"/>
        <v>7</v>
      </c>
      <c r="R1884" s="72" t="str">
        <f t="shared" si="477"/>
        <v/>
      </c>
      <c r="S1884" s="72" t="str">
        <f t="shared" si="478"/>
        <v/>
      </c>
      <c r="AT1884" s="20">
        <f t="shared" si="479"/>
        <v>-8811</v>
      </c>
    </row>
    <row r="1885" spans="1:46" ht="33.75">
      <c r="A1885" s="54">
        <v>7108</v>
      </c>
      <c r="B1885" s="54" t="s">
        <v>1223</v>
      </c>
      <c r="C1885" s="58" t="s">
        <v>2978</v>
      </c>
      <c r="D1885" s="79">
        <v>7</v>
      </c>
      <c r="E1885" s="79">
        <v>7</v>
      </c>
      <c r="F1885" s="80">
        <v>685.32</v>
      </c>
      <c r="G1885" s="80">
        <v>97.9</v>
      </c>
      <c r="H1885" s="80">
        <v>685.32</v>
      </c>
      <c r="I1885" s="80" t="s">
        <v>28</v>
      </c>
      <c r="J1885" s="80" t="s">
        <v>28</v>
      </c>
      <c r="K1885" s="80">
        <v>97.9</v>
      </c>
      <c r="L1885" s="73">
        <f t="shared" si="471"/>
        <v>97.9</v>
      </c>
      <c r="M1885" s="73">
        <f t="shared" si="472"/>
        <v>132.08000000000001</v>
      </c>
      <c r="N1885" s="72" t="str">
        <f t="shared" si="473"/>
        <v>0831</v>
      </c>
      <c r="O1885" s="74">
        <f t="shared" si="474"/>
        <v>0</v>
      </c>
      <c r="P1885" s="72">
        <f t="shared" si="475"/>
        <v>0</v>
      </c>
      <c r="Q1885" s="74">
        <f t="shared" si="476"/>
        <v>7</v>
      </c>
      <c r="R1885" s="72" t="str">
        <f t="shared" si="477"/>
        <v/>
      </c>
      <c r="S1885" s="72" t="str">
        <f t="shared" si="478"/>
        <v/>
      </c>
      <c r="AT1885" s="20">
        <f t="shared" si="479"/>
        <v>-8811</v>
      </c>
    </row>
    <row r="1886" spans="1:46" ht="33.75">
      <c r="A1886" s="54">
        <v>7108</v>
      </c>
      <c r="B1886" s="54" t="s">
        <v>1224</v>
      </c>
      <c r="C1886" s="58" t="s">
        <v>2978</v>
      </c>
      <c r="D1886" s="79">
        <v>7</v>
      </c>
      <c r="E1886" s="79">
        <v>7</v>
      </c>
      <c r="F1886" s="80">
        <v>685.32</v>
      </c>
      <c r="G1886" s="80">
        <v>97.9</v>
      </c>
      <c r="H1886" s="80">
        <v>685.32</v>
      </c>
      <c r="I1886" s="80" t="s">
        <v>28</v>
      </c>
      <c r="J1886" s="80" t="s">
        <v>28</v>
      </c>
      <c r="K1886" s="80">
        <v>97.9</v>
      </c>
      <c r="L1886" s="73">
        <f t="shared" si="471"/>
        <v>97.9</v>
      </c>
      <c r="M1886" s="73">
        <f t="shared" si="472"/>
        <v>132.08000000000001</v>
      </c>
      <c r="N1886" s="72" t="str">
        <f t="shared" si="473"/>
        <v>0831</v>
      </c>
      <c r="O1886" s="74">
        <f t="shared" si="474"/>
        <v>0</v>
      </c>
      <c r="P1886" s="72">
        <f t="shared" si="475"/>
        <v>0</v>
      </c>
      <c r="Q1886" s="74">
        <f t="shared" si="476"/>
        <v>7</v>
      </c>
      <c r="R1886" s="72" t="str">
        <f t="shared" si="477"/>
        <v/>
      </c>
      <c r="S1886" s="72" t="str">
        <f t="shared" si="478"/>
        <v/>
      </c>
      <c r="AT1886" s="20">
        <f t="shared" si="479"/>
        <v>-8811</v>
      </c>
    </row>
    <row r="1887" spans="1:46" ht="33.75">
      <c r="A1887" s="54">
        <v>7108</v>
      </c>
      <c r="B1887" s="54" t="s">
        <v>1221</v>
      </c>
      <c r="C1887" s="58" t="s">
        <v>2978</v>
      </c>
      <c r="D1887" s="79">
        <v>7</v>
      </c>
      <c r="E1887" s="79">
        <v>7</v>
      </c>
      <c r="F1887" s="80">
        <v>685.32</v>
      </c>
      <c r="G1887" s="80">
        <v>97.9</v>
      </c>
      <c r="H1887" s="80">
        <v>685.32</v>
      </c>
      <c r="I1887" s="80" t="s">
        <v>28</v>
      </c>
      <c r="J1887" s="80" t="s">
        <v>28</v>
      </c>
      <c r="K1887" s="80">
        <v>97.9</v>
      </c>
      <c r="L1887" s="73">
        <f t="shared" si="471"/>
        <v>97.9</v>
      </c>
      <c r="M1887" s="73">
        <f t="shared" si="472"/>
        <v>132.08000000000001</v>
      </c>
      <c r="N1887" s="72" t="str">
        <f t="shared" si="473"/>
        <v>0831</v>
      </c>
      <c r="O1887" s="74">
        <f t="shared" si="474"/>
        <v>0</v>
      </c>
      <c r="P1887" s="72">
        <f t="shared" si="475"/>
        <v>0</v>
      </c>
      <c r="Q1887" s="74">
        <f t="shared" si="476"/>
        <v>7</v>
      </c>
      <c r="R1887" s="72" t="str">
        <f t="shared" si="477"/>
        <v/>
      </c>
      <c r="S1887" s="72" t="str">
        <f t="shared" si="478"/>
        <v/>
      </c>
      <c r="AT1887" s="20">
        <f t="shared" si="479"/>
        <v>-8811</v>
      </c>
    </row>
    <row r="1888" spans="1:46" ht="33.75">
      <c r="A1888" s="54">
        <v>7108</v>
      </c>
      <c r="B1888" s="54" t="s">
        <v>1222</v>
      </c>
      <c r="C1888" s="58" t="s">
        <v>2978</v>
      </c>
      <c r="D1888" s="79">
        <v>7</v>
      </c>
      <c r="E1888" s="79">
        <v>7</v>
      </c>
      <c r="F1888" s="80">
        <v>685.32</v>
      </c>
      <c r="G1888" s="80">
        <v>97.9</v>
      </c>
      <c r="H1888" s="80">
        <v>685.32</v>
      </c>
      <c r="I1888" s="80" t="s">
        <v>28</v>
      </c>
      <c r="J1888" s="80" t="s">
        <v>28</v>
      </c>
      <c r="K1888" s="80">
        <v>97.9</v>
      </c>
      <c r="L1888" s="73">
        <f t="shared" si="471"/>
        <v>97.9</v>
      </c>
      <c r="M1888" s="73">
        <f t="shared" si="472"/>
        <v>132.08000000000001</v>
      </c>
      <c r="N1888" s="72" t="str">
        <f t="shared" si="473"/>
        <v>0831</v>
      </c>
      <c r="O1888" s="74">
        <f t="shared" si="474"/>
        <v>0</v>
      </c>
      <c r="P1888" s="72">
        <f t="shared" si="475"/>
        <v>0</v>
      </c>
      <c r="Q1888" s="74">
        <f t="shared" si="476"/>
        <v>7</v>
      </c>
      <c r="R1888" s="72" t="str">
        <f t="shared" si="477"/>
        <v/>
      </c>
      <c r="S1888" s="72" t="str">
        <f t="shared" si="478"/>
        <v/>
      </c>
      <c r="AT1888" s="20">
        <f t="shared" si="479"/>
        <v>-8811</v>
      </c>
    </row>
    <row r="1889" spans="1:46" ht="33.75">
      <c r="A1889" s="54">
        <v>7108</v>
      </c>
      <c r="B1889" s="54" t="s">
        <v>1226</v>
      </c>
      <c r="C1889" s="58" t="s">
        <v>2978</v>
      </c>
      <c r="D1889" s="79">
        <v>7</v>
      </c>
      <c r="E1889" s="79">
        <v>7</v>
      </c>
      <c r="F1889" s="80">
        <v>685.32</v>
      </c>
      <c r="G1889" s="80">
        <v>97.9</v>
      </c>
      <c r="H1889" s="80">
        <v>685.32</v>
      </c>
      <c r="I1889" s="80" t="s">
        <v>28</v>
      </c>
      <c r="J1889" s="80" t="s">
        <v>28</v>
      </c>
      <c r="K1889" s="80">
        <v>97.9</v>
      </c>
      <c r="L1889" s="73">
        <f t="shared" si="471"/>
        <v>97.9</v>
      </c>
      <c r="M1889" s="73">
        <f t="shared" si="472"/>
        <v>132.08000000000001</v>
      </c>
      <c r="N1889" s="72" t="str">
        <f t="shared" si="473"/>
        <v>0831</v>
      </c>
      <c r="O1889" s="74">
        <f t="shared" si="474"/>
        <v>0</v>
      </c>
      <c r="P1889" s="72">
        <f t="shared" si="475"/>
        <v>0</v>
      </c>
      <c r="Q1889" s="74">
        <f t="shared" si="476"/>
        <v>7</v>
      </c>
      <c r="R1889" s="72" t="str">
        <f t="shared" si="477"/>
        <v/>
      </c>
      <c r="S1889" s="72" t="str">
        <f t="shared" si="478"/>
        <v/>
      </c>
      <c r="AT1889" s="20">
        <f t="shared" si="479"/>
        <v>-8811</v>
      </c>
    </row>
    <row r="1890" spans="1:46" ht="33.75">
      <c r="A1890" s="54">
        <v>7109</v>
      </c>
      <c r="B1890" s="54" t="s">
        <v>1239</v>
      </c>
      <c r="C1890" s="58" t="s">
        <v>2979</v>
      </c>
      <c r="D1890" s="79">
        <v>7</v>
      </c>
      <c r="E1890" s="79">
        <v>7</v>
      </c>
      <c r="F1890" s="80">
        <v>691.06</v>
      </c>
      <c r="G1890" s="80">
        <v>98.72</v>
      </c>
      <c r="H1890" s="80">
        <v>691.06</v>
      </c>
      <c r="I1890" s="80" t="s">
        <v>28</v>
      </c>
      <c r="J1890" s="80" t="s">
        <v>28</v>
      </c>
      <c r="K1890" s="80">
        <v>98.72</v>
      </c>
      <c r="L1890" s="73">
        <f t="shared" si="471"/>
        <v>98.72</v>
      </c>
      <c r="M1890" s="73">
        <f t="shared" si="472"/>
        <v>134.61000000000001</v>
      </c>
      <c r="N1890" s="72" t="str">
        <f t="shared" si="473"/>
        <v>0833</v>
      </c>
      <c r="O1890" s="74">
        <f t="shared" si="474"/>
        <v>0</v>
      </c>
      <c r="P1890" s="72">
        <f t="shared" si="475"/>
        <v>0</v>
      </c>
      <c r="Q1890" s="74">
        <f t="shared" si="476"/>
        <v>7</v>
      </c>
      <c r="R1890" s="72" t="str">
        <f t="shared" si="477"/>
        <v/>
      </c>
      <c r="S1890" s="72" t="str">
        <f t="shared" si="478"/>
        <v/>
      </c>
      <c r="AT1890" s="20">
        <f t="shared" si="479"/>
        <v>-8884.7999999999993</v>
      </c>
    </row>
    <row r="1891" spans="1:46" ht="33.75">
      <c r="A1891" s="54">
        <v>7109</v>
      </c>
      <c r="B1891" s="54" t="s">
        <v>1241</v>
      </c>
      <c r="C1891" s="58" t="s">
        <v>2979</v>
      </c>
      <c r="D1891" s="79">
        <v>7</v>
      </c>
      <c r="E1891" s="79">
        <v>7</v>
      </c>
      <c r="F1891" s="80">
        <v>691.06</v>
      </c>
      <c r="G1891" s="80">
        <v>98.72</v>
      </c>
      <c r="H1891" s="80">
        <v>691.06</v>
      </c>
      <c r="I1891" s="80" t="s">
        <v>28</v>
      </c>
      <c r="J1891" s="80" t="s">
        <v>28</v>
      </c>
      <c r="K1891" s="80">
        <v>98.72</v>
      </c>
      <c r="L1891" s="73">
        <f t="shared" si="471"/>
        <v>98.72</v>
      </c>
      <c r="M1891" s="73">
        <f t="shared" si="472"/>
        <v>134.61000000000001</v>
      </c>
      <c r="N1891" s="72" t="str">
        <f t="shared" si="473"/>
        <v>0833</v>
      </c>
      <c r="O1891" s="74">
        <f t="shared" si="474"/>
        <v>0</v>
      </c>
      <c r="P1891" s="72">
        <f t="shared" si="475"/>
        <v>0</v>
      </c>
      <c r="Q1891" s="74">
        <f t="shared" si="476"/>
        <v>7</v>
      </c>
      <c r="R1891" s="72" t="str">
        <f t="shared" si="477"/>
        <v/>
      </c>
      <c r="S1891" s="72" t="str">
        <f t="shared" si="478"/>
        <v/>
      </c>
      <c r="AT1891" s="20">
        <f t="shared" si="479"/>
        <v>-8884.7999999999993</v>
      </c>
    </row>
    <row r="1892" spans="1:46" ht="33.75">
      <c r="A1892" s="54">
        <v>7109</v>
      </c>
      <c r="B1892" s="54" t="s">
        <v>1243</v>
      </c>
      <c r="C1892" s="58" t="s">
        <v>2979</v>
      </c>
      <c r="D1892" s="79">
        <v>7</v>
      </c>
      <c r="E1892" s="79">
        <v>7</v>
      </c>
      <c r="F1892" s="80">
        <v>691.06</v>
      </c>
      <c r="G1892" s="80">
        <v>98.72</v>
      </c>
      <c r="H1892" s="80">
        <v>691.06</v>
      </c>
      <c r="I1892" s="80" t="s">
        <v>28</v>
      </c>
      <c r="J1892" s="80" t="s">
        <v>28</v>
      </c>
      <c r="K1892" s="80">
        <v>98.72</v>
      </c>
      <c r="L1892" s="73">
        <f t="shared" si="471"/>
        <v>98.72</v>
      </c>
      <c r="M1892" s="73">
        <f t="shared" si="472"/>
        <v>134.61000000000001</v>
      </c>
      <c r="N1892" s="72" t="str">
        <f t="shared" si="473"/>
        <v>0833</v>
      </c>
      <c r="O1892" s="74">
        <f t="shared" si="474"/>
        <v>0</v>
      </c>
      <c r="P1892" s="72">
        <f t="shared" si="475"/>
        <v>0</v>
      </c>
      <c r="Q1892" s="74">
        <f t="shared" si="476"/>
        <v>7</v>
      </c>
      <c r="R1892" s="72" t="str">
        <f t="shared" si="477"/>
        <v/>
      </c>
      <c r="S1892" s="72" t="str">
        <f t="shared" si="478"/>
        <v/>
      </c>
      <c r="AT1892" s="20">
        <f t="shared" si="479"/>
        <v>-8884.7999999999993</v>
      </c>
    </row>
    <row r="1893" spans="1:46" ht="33.75">
      <c r="A1893" s="54">
        <v>7109</v>
      </c>
      <c r="B1893" s="54" t="s">
        <v>1237</v>
      </c>
      <c r="C1893" s="58" t="s">
        <v>2979</v>
      </c>
      <c r="D1893" s="79">
        <v>7</v>
      </c>
      <c r="E1893" s="79">
        <v>7</v>
      </c>
      <c r="F1893" s="80">
        <v>691.06</v>
      </c>
      <c r="G1893" s="80">
        <v>98.72</v>
      </c>
      <c r="H1893" s="80">
        <v>691.06</v>
      </c>
      <c r="I1893" s="80" t="s">
        <v>28</v>
      </c>
      <c r="J1893" s="80" t="s">
        <v>28</v>
      </c>
      <c r="K1893" s="80">
        <v>98.72</v>
      </c>
      <c r="L1893" s="73">
        <f t="shared" si="471"/>
        <v>98.72</v>
      </c>
      <c r="M1893" s="73">
        <f t="shared" si="472"/>
        <v>134.61000000000001</v>
      </c>
      <c r="N1893" s="72" t="str">
        <f t="shared" si="473"/>
        <v>0833</v>
      </c>
      <c r="O1893" s="74">
        <f t="shared" si="474"/>
        <v>0</v>
      </c>
      <c r="P1893" s="72">
        <f t="shared" si="475"/>
        <v>0</v>
      </c>
      <c r="Q1893" s="74">
        <f t="shared" si="476"/>
        <v>7</v>
      </c>
      <c r="R1893" s="72" t="str">
        <f t="shared" si="477"/>
        <v/>
      </c>
      <c r="S1893" s="72" t="str">
        <f t="shared" si="478"/>
        <v/>
      </c>
      <c r="AT1893" s="20">
        <f t="shared" si="479"/>
        <v>-8884.7999999999993</v>
      </c>
    </row>
    <row r="1894" spans="1:46" ht="33.75">
      <c r="A1894" s="54">
        <v>7109</v>
      </c>
      <c r="B1894" s="54" t="s">
        <v>1233</v>
      </c>
      <c r="C1894" s="58" t="s">
        <v>2979</v>
      </c>
      <c r="D1894" s="79">
        <v>7</v>
      </c>
      <c r="E1894" s="79">
        <v>7</v>
      </c>
      <c r="F1894" s="80">
        <v>691.06</v>
      </c>
      <c r="G1894" s="80">
        <v>98.72</v>
      </c>
      <c r="H1894" s="80">
        <v>691.06</v>
      </c>
      <c r="I1894" s="80" t="s">
        <v>28</v>
      </c>
      <c r="J1894" s="80" t="s">
        <v>28</v>
      </c>
      <c r="K1894" s="80">
        <v>98.72</v>
      </c>
      <c r="L1894" s="73">
        <f t="shared" si="471"/>
        <v>98.72</v>
      </c>
      <c r="M1894" s="73">
        <f t="shared" si="472"/>
        <v>134.61000000000001</v>
      </c>
      <c r="N1894" s="72" t="str">
        <f t="shared" si="473"/>
        <v>0833</v>
      </c>
      <c r="O1894" s="74">
        <f t="shared" si="474"/>
        <v>0</v>
      </c>
      <c r="P1894" s="72">
        <f t="shared" si="475"/>
        <v>0</v>
      </c>
      <c r="Q1894" s="74">
        <f t="shared" si="476"/>
        <v>7</v>
      </c>
      <c r="R1894" s="72" t="str">
        <f t="shared" si="477"/>
        <v/>
      </c>
      <c r="S1894" s="72" t="str">
        <f t="shared" si="478"/>
        <v/>
      </c>
      <c r="AT1894" s="20">
        <f t="shared" si="479"/>
        <v>-8884.7999999999993</v>
      </c>
    </row>
    <row r="1895" spans="1:46" ht="33.75">
      <c r="A1895" s="54">
        <v>7109</v>
      </c>
      <c r="B1895" s="54" t="s">
        <v>1235</v>
      </c>
      <c r="C1895" s="58" t="s">
        <v>2979</v>
      </c>
      <c r="D1895" s="79">
        <v>7</v>
      </c>
      <c r="E1895" s="79">
        <v>7</v>
      </c>
      <c r="F1895" s="80">
        <v>691.06</v>
      </c>
      <c r="G1895" s="80">
        <v>98.72</v>
      </c>
      <c r="H1895" s="80">
        <v>691.06</v>
      </c>
      <c r="I1895" s="80" t="s">
        <v>28</v>
      </c>
      <c r="J1895" s="80" t="s">
        <v>28</v>
      </c>
      <c r="K1895" s="80">
        <v>98.72</v>
      </c>
      <c r="L1895" s="73">
        <f t="shared" si="471"/>
        <v>98.72</v>
      </c>
      <c r="M1895" s="73">
        <f t="shared" si="472"/>
        <v>134.61000000000001</v>
      </c>
      <c r="N1895" s="72" t="str">
        <f t="shared" si="473"/>
        <v>0833</v>
      </c>
      <c r="O1895" s="74">
        <f t="shared" si="474"/>
        <v>0</v>
      </c>
      <c r="P1895" s="72">
        <f t="shared" si="475"/>
        <v>0</v>
      </c>
      <c r="Q1895" s="74">
        <f t="shared" si="476"/>
        <v>7</v>
      </c>
      <c r="R1895" s="72" t="str">
        <f t="shared" si="477"/>
        <v/>
      </c>
      <c r="S1895" s="72" t="str">
        <f t="shared" si="478"/>
        <v/>
      </c>
      <c r="AT1895" s="20">
        <f t="shared" si="479"/>
        <v>-8884.7999999999993</v>
      </c>
    </row>
    <row r="1896" spans="1:46" ht="33.75">
      <c r="A1896" s="54">
        <v>7110</v>
      </c>
      <c r="B1896" s="54" t="s">
        <v>1249</v>
      </c>
      <c r="C1896" s="58" t="s">
        <v>2980</v>
      </c>
      <c r="D1896" s="79">
        <v>7</v>
      </c>
      <c r="E1896" s="79">
        <v>7</v>
      </c>
      <c r="F1896" s="80">
        <v>680.98</v>
      </c>
      <c r="G1896" s="80">
        <v>97.28</v>
      </c>
      <c r="H1896" s="80">
        <v>680.98</v>
      </c>
      <c r="I1896" s="80" t="s">
        <v>28</v>
      </c>
      <c r="J1896" s="80" t="s">
        <v>28</v>
      </c>
      <c r="K1896" s="80">
        <v>97.28</v>
      </c>
      <c r="L1896" s="73">
        <f t="shared" si="471"/>
        <v>97.28</v>
      </c>
      <c r="M1896" s="73">
        <f t="shared" si="472"/>
        <v>134.61000000000001</v>
      </c>
      <c r="N1896" s="72" t="str">
        <f t="shared" si="473"/>
        <v>0833</v>
      </c>
      <c r="O1896" s="74">
        <f t="shared" si="474"/>
        <v>0</v>
      </c>
      <c r="P1896" s="72">
        <f t="shared" si="475"/>
        <v>0</v>
      </c>
      <c r="Q1896" s="74">
        <f t="shared" si="476"/>
        <v>7</v>
      </c>
      <c r="R1896" s="72" t="str">
        <f t="shared" si="477"/>
        <v/>
      </c>
      <c r="S1896" s="72" t="str">
        <f t="shared" si="478"/>
        <v/>
      </c>
      <c r="AT1896" s="20">
        <f t="shared" si="479"/>
        <v>-8755.2000000000007</v>
      </c>
    </row>
    <row r="1897" spans="1:46" ht="33.75">
      <c r="A1897" s="54">
        <v>7110</v>
      </c>
      <c r="B1897" s="54" t="s">
        <v>1247</v>
      </c>
      <c r="C1897" s="58" t="s">
        <v>2980</v>
      </c>
      <c r="D1897" s="79">
        <v>7</v>
      </c>
      <c r="E1897" s="79">
        <v>7</v>
      </c>
      <c r="F1897" s="80">
        <v>680.98</v>
      </c>
      <c r="G1897" s="80">
        <v>97.28</v>
      </c>
      <c r="H1897" s="80">
        <v>680.98</v>
      </c>
      <c r="I1897" s="80" t="s">
        <v>28</v>
      </c>
      <c r="J1897" s="80" t="s">
        <v>28</v>
      </c>
      <c r="K1897" s="80">
        <v>97.28</v>
      </c>
      <c r="L1897" s="73">
        <f t="shared" si="471"/>
        <v>97.28</v>
      </c>
      <c r="M1897" s="73">
        <f t="shared" si="472"/>
        <v>134.61000000000001</v>
      </c>
      <c r="N1897" s="72" t="str">
        <f t="shared" si="473"/>
        <v>0833</v>
      </c>
      <c r="O1897" s="74">
        <f t="shared" si="474"/>
        <v>0</v>
      </c>
      <c r="P1897" s="72">
        <f t="shared" si="475"/>
        <v>0</v>
      </c>
      <c r="Q1897" s="74">
        <f t="shared" si="476"/>
        <v>7</v>
      </c>
      <c r="R1897" s="72" t="str">
        <f t="shared" si="477"/>
        <v/>
      </c>
      <c r="S1897" s="72" t="str">
        <f t="shared" si="478"/>
        <v/>
      </c>
      <c r="AT1897" s="20">
        <f t="shared" si="479"/>
        <v>-8755.2000000000007</v>
      </c>
    </row>
    <row r="1898" spans="1:46" ht="33.75">
      <c r="A1898" s="54">
        <v>7110</v>
      </c>
      <c r="B1898" s="54" t="s">
        <v>1245</v>
      </c>
      <c r="C1898" s="58" t="s">
        <v>2980</v>
      </c>
      <c r="D1898" s="79">
        <v>7</v>
      </c>
      <c r="E1898" s="79">
        <v>7</v>
      </c>
      <c r="F1898" s="80">
        <v>680.98</v>
      </c>
      <c r="G1898" s="80">
        <v>97.28</v>
      </c>
      <c r="H1898" s="80">
        <v>680.98</v>
      </c>
      <c r="I1898" s="80" t="s">
        <v>28</v>
      </c>
      <c r="J1898" s="80" t="s">
        <v>28</v>
      </c>
      <c r="K1898" s="80">
        <v>97.28</v>
      </c>
      <c r="L1898" s="73">
        <f t="shared" si="471"/>
        <v>97.28</v>
      </c>
      <c r="M1898" s="73">
        <f t="shared" si="472"/>
        <v>134.61000000000001</v>
      </c>
      <c r="N1898" s="72" t="str">
        <f t="shared" si="473"/>
        <v>0833</v>
      </c>
      <c r="O1898" s="74">
        <f t="shared" si="474"/>
        <v>0</v>
      </c>
      <c r="P1898" s="72">
        <f t="shared" si="475"/>
        <v>0</v>
      </c>
      <c r="Q1898" s="74">
        <f t="shared" si="476"/>
        <v>7</v>
      </c>
      <c r="R1898" s="72" t="str">
        <f t="shared" si="477"/>
        <v/>
      </c>
      <c r="S1898" s="72" t="str">
        <f t="shared" si="478"/>
        <v/>
      </c>
      <c r="AT1898" s="20">
        <f t="shared" si="479"/>
        <v>-8755.2000000000007</v>
      </c>
    </row>
    <row r="1899" spans="1:46" ht="33.75">
      <c r="A1899" s="54">
        <v>7110</v>
      </c>
      <c r="B1899" s="54" t="s">
        <v>1255</v>
      </c>
      <c r="C1899" s="58" t="s">
        <v>2980</v>
      </c>
      <c r="D1899" s="79">
        <v>7</v>
      </c>
      <c r="E1899" s="79">
        <v>7</v>
      </c>
      <c r="F1899" s="80">
        <v>680.98</v>
      </c>
      <c r="G1899" s="80">
        <v>97.28</v>
      </c>
      <c r="H1899" s="80">
        <v>680.98</v>
      </c>
      <c r="I1899" s="80" t="s">
        <v>28</v>
      </c>
      <c r="J1899" s="80" t="s">
        <v>28</v>
      </c>
      <c r="K1899" s="80">
        <v>97.28</v>
      </c>
      <c r="L1899" s="73">
        <f t="shared" si="471"/>
        <v>97.28</v>
      </c>
      <c r="M1899" s="73">
        <f t="shared" si="472"/>
        <v>134.61000000000001</v>
      </c>
      <c r="N1899" s="72" t="str">
        <f t="shared" si="473"/>
        <v>0833</v>
      </c>
      <c r="O1899" s="74">
        <f t="shared" si="474"/>
        <v>0</v>
      </c>
      <c r="P1899" s="72">
        <f t="shared" si="475"/>
        <v>0</v>
      </c>
      <c r="Q1899" s="74">
        <f t="shared" si="476"/>
        <v>7</v>
      </c>
      <c r="R1899" s="72" t="str">
        <f t="shared" si="477"/>
        <v/>
      </c>
      <c r="S1899" s="72" t="str">
        <f t="shared" si="478"/>
        <v/>
      </c>
      <c r="AT1899" s="20">
        <f t="shared" si="479"/>
        <v>-8755.2000000000007</v>
      </c>
    </row>
    <row r="1900" spans="1:46" ht="33.75">
      <c r="A1900" s="54">
        <v>7110</v>
      </c>
      <c r="B1900" s="54" t="s">
        <v>1251</v>
      </c>
      <c r="C1900" s="58" t="s">
        <v>2980</v>
      </c>
      <c r="D1900" s="79">
        <v>7</v>
      </c>
      <c r="E1900" s="79">
        <v>7</v>
      </c>
      <c r="F1900" s="80">
        <v>680.98</v>
      </c>
      <c r="G1900" s="80">
        <v>97.28</v>
      </c>
      <c r="H1900" s="80">
        <v>680.98</v>
      </c>
      <c r="I1900" s="80" t="s">
        <v>28</v>
      </c>
      <c r="J1900" s="80" t="s">
        <v>28</v>
      </c>
      <c r="K1900" s="80">
        <v>97.28</v>
      </c>
      <c r="L1900" s="73">
        <f t="shared" si="471"/>
        <v>97.28</v>
      </c>
      <c r="M1900" s="73">
        <f t="shared" si="472"/>
        <v>134.61000000000001</v>
      </c>
      <c r="N1900" s="72" t="str">
        <f t="shared" si="473"/>
        <v>0833</v>
      </c>
      <c r="O1900" s="74">
        <f t="shared" si="474"/>
        <v>0</v>
      </c>
      <c r="P1900" s="72">
        <f t="shared" si="475"/>
        <v>0</v>
      </c>
      <c r="Q1900" s="74">
        <f t="shared" si="476"/>
        <v>7</v>
      </c>
      <c r="R1900" s="72" t="str">
        <f t="shared" si="477"/>
        <v/>
      </c>
      <c r="S1900" s="72" t="str">
        <f t="shared" si="478"/>
        <v/>
      </c>
      <c r="AT1900" s="20">
        <f t="shared" si="479"/>
        <v>-8755.2000000000007</v>
      </c>
    </row>
    <row r="1901" spans="1:46" ht="33.75">
      <c r="A1901" s="54">
        <v>7110</v>
      </c>
      <c r="B1901" s="54" t="s">
        <v>1253</v>
      </c>
      <c r="C1901" s="58" t="s">
        <v>2980</v>
      </c>
      <c r="D1901" s="79">
        <v>7</v>
      </c>
      <c r="E1901" s="79">
        <v>7</v>
      </c>
      <c r="F1901" s="80">
        <v>680.98</v>
      </c>
      <c r="G1901" s="80">
        <v>97.28</v>
      </c>
      <c r="H1901" s="80">
        <v>680.98</v>
      </c>
      <c r="I1901" s="80" t="s">
        <v>28</v>
      </c>
      <c r="J1901" s="80" t="s">
        <v>28</v>
      </c>
      <c r="K1901" s="80">
        <v>97.28</v>
      </c>
      <c r="L1901" s="73">
        <f t="shared" si="471"/>
        <v>97.28</v>
      </c>
      <c r="M1901" s="73">
        <f t="shared" si="472"/>
        <v>134.61000000000001</v>
      </c>
      <c r="N1901" s="72" t="str">
        <f t="shared" si="473"/>
        <v>0833</v>
      </c>
      <c r="O1901" s="74">
        <f t="shared" si="474"/>
        <v>0</v>
      </c>
      <c r="P1901" s="72">
        <f t="shared" si="475"/>
        <v>0</v>
      </c>
      <c r="Q1901" s="74">
        <f t="shared" si="476"/>
        <v>7</v>
      </c>
      <c r="R1901" s="72" t="str">
        <f t="shared" si="477"/>
        <v/>
      </c>
      <c r="S1901" s="72" t="str">
        <f t="shared" si="478"/>
        <v/>
      </c>
      <c r="AT1901" s="20">
        <f t="shared" si="479"/>
        <v>-8755.2000000000007</v>
      </c>
    </row>
    <row r="1902" spans="1:46" ht="33.75">
      <c r="A1902" s="54">
        <v>7111</v>
      </c>
      <c r="B1902" s="54" t="s">
        <v>1263</v>
      </c>
      <c r="C1902" s="58" t="s">
        <v>2981</v>
      </c>
      <c r="D1902" s="79">
        <v>7</v>
      </c>
      <c r="E1902" s="79">
        <v>7</v>
      </c>
      <c r="F1902" s="80">
        <v>689.89</v>
      </c>
      <c r="G1902" s="80">
        <v>98.56</v>
      </c>
      <c r="H1902" s="80">
        <v>689.89</v>
      </c>
      <c r="I1902" s="80" t="s">
        <v>28</v>
      </c>
      <c r="J1902" s="80" t="s">
        <v>28</v>
      </c>
      <c r="K1902" s="80">
        <v>98.56</v>
      </c>
      <c r="L1902" s="73">
        <f t="shared" si="471"/>
        <v>98.56</v>
      </c>
      <c r="M1902" s="73">
        <f t="shared" si="472"/>
        <v>134.61000000000001</v>
      </c>
      <c r="N1902" s="72" t="str">
        <f t="shared" si="473"/>
        <v>0833</v>
      </c>
      <c r="O1902" s="74">
        <f t="shared" si="474"/>
        <v>0</v>
      </c>
      <c r="P1902" s="72">
        <f t="shared" si="475"/>
        <v>0</v>
      </c>
      <c r="Q1902" s="74">
        <f t="shared" si="476"/>
        <v>7</v>
      </c>
      <c r="R1902" s="72" t="str">
        <f t="shared" si="477"/>
        <v/>
      </c>
      <c r="S1902" s="72" t="str">
        <f t="shared" si="478"/>
        <v/>
      </c>
      <c r="AT1902" s="20">
        <f t="shared" si="479"/>
        <v>-8870.4</v>
      </c>
    </row>
    <row r="1903" spans="1:46" ht="33.75">
      <c r="A1903" s="54">
        <v>7111</v>
      </c>
      <c r="B1903" s="54" t="s">
        <v>1265</v>
      </c>
      <c r="C1903" s="58" t="s">
        <v>2981</v>
      </c>
      <c r="D1903" s="79">
        <v>7</v>
      </c>
      <c r="E1903" s="79">
        <v>7</v>
      </c>
      <c r="F1903" s="80">
        <v>689.89</v>
      </c>
      <c r="G1903" s="80">
        <v>98.56</v>
      </c>
      <c r="H1903" s="80">
        <v>689.89</v>
      </c>
      <c r="I1903" s="80" t="s">
        <v>28</v>
      </c>
      <c r="J1903" s="80" t="s">
        <v>28</v>
      </c>
      <c r="K1903" s="80">
        <v>98.56</v>
      </c>
      <c r="L1903" s="73">
        <f t="shared" si="471"/>
        <v>98.56</v>
      </c>
      <c r="M1903" s="73">
        <f t="shared" si="472"/>
        <v>134.61000000000001</v>
      </c>
      <c r="N1903" s="72" t="str">
        <f t="shared" si="473"/>
        <v>0833</v>
      </c>
      <c r="O1903" s="74">
        <f t="shared" si="474"/>
        <v>0</v>
      </c>
      <c r="P1903" s="72">
        <f t="shared" si="475"/>
        <v>0</v>
      </c>
      <c r="Q1903" s="74">
        <f t="shared" si="476"/>
        <v>7</v>
      </c>
      <c r="R1903" s="72" t="str">
        <f t="shared" si="477"/>
        <v/>
      </c>
      <c r="S1903" s="72" t="str">
        <f t="shared" si="478"/>
        <v/>
      </c>
      <c r="AT1903" s="20">
        <f t="shared" si="479"/>
        <v>-8870.4</v>
      </c>
    </row>
    <row r="1904" spans="1:46" ht="33.75">
      <c r="A1904" s="54">
        <v>7111</v>
      </c>
      <c r="B1904" s="54" t="s">
        <v>1261</v>
      </c>
      <c r="C1904" s="58" t="s">
        <v>2981</v>
      </c>
      <c r="D1904" s="79">
        <v>7</v>
      </c>
      <c r="E1904" s="79">
        <v>7</v>
      </c>
      <c r="F1904" s="80">
        <v>689.89</v>
      </c>
      <c r="G1904" s="80">
        <v>98.56</v>
      </c>
      <c r="H1904" s="80">
        <v>689.89</v>
      </c>
      <c r="I1904" s="80" t="s">
        <v>28</v>
      </c>
      <c r="J1904" s="80" t="s">
        <v>28</v>
      </c>
      <c r="K1904" s="80">
        <v>98.56</v>
      </c>
      <c r="L1904" s="73">
        <f t="shared" si="471"/>
        <v>98.56</v>
      </c>
      <c r="M1904" s="73">
        <f t="shared" si="472"/>
        <v>134.61000000000001</v>
      </c>
      <c r="N1904" s="72" t="str">
        <f t="shared" si="473"/>
        <v>0833</v>
      </c>
      <c r="O1904" s="74">
        <f t="shared" si="474"/>
        <v>0</v>
      </c>
      <c r="P1904" s="72">
        <f t="shared" si="475"/>
        <v>0</v>
      </c>
      <c r="Q1904" s="74">
        <f t="shared" si="476"/>
        <v>7</v>
      </c>
      <c r="R1904" s="72" t="str">
        <f t="shared" si="477"/>
        <v/>
      </c>
      <c r="S1904" s="72" t="str">
        <f t="shared" si="478"/>
        <v/>
      </c>
      <c r="AT1904" s="20">
        <f t="shared" si="479"/>
        <v>-8870.4</v>
      </c>
    </row>
    <row r="1905" spans="1:46" ht="33.75">
      <c r="A1905" s="54">
        <v>7111</v>
      </c>
      <c r="B1905" s="54" t="s">
        <v>1267</v>
      </c>
      <c r="C1905" s="58" t="s">
        <v>2981</v>
      </c>
      <c r="D1905" s="79">
        <v>7</v>
      </c>
      <c r="E1905" s="79">
        <v>7</v>
      </c>
      <c r="F1905" s="80">
        <v>689.89</v>
      </c>
      <c r="G1905" s="80">
        <v>98.56</v>
      </c>
      <c r="H1905" s="80">
        <v>689.89</v>
      </c>
      <c r="I1905" s="80" t="s">
        <v>28</v>
      </c>
      <c r="J1905" s="80" t="s">
        <v>28</v>
      </c>
      <c r="K1905" s="80">
        <v>98.56</v>
      </c>
      <c r="L1905" s="73">
        <f t="shared" si="471"/>
        <v>98.56</v>
      </c>
      <c r="M1905" s="73">
        <f t="shared" si="472"/>
        <v>134.61000000000001</v>
      </c>
      <c r="N1905" s="72" t="str">
        <f t="shared" si="473"/>
        <v>0833</v>
      </c>
      <c r="O1905" s="74">
        <f t="shared" si="474"/>
        <v>0</v>
      </c>
      <c r="P1905" s="72">
        <f t="shared" si="475"/>
        <v>0</v>
      </c>
      <c r="Q1905" s="74">
        <f t="shared" si="476"/>
        <v>7</v>
      </c>
      <c r="R1905" s="72" t="str">
        <f t="shared" si="477"/>
        <v/>
      </c>
      <c r="S1905" s="72" t="str">
        <f t="shared" si="478"/>
        <v/>
      </c>
      <c r="AT1905" s="20">
        <f t="shared" si="479"/>
        <v>-8870.4</v>
      </c>
    </row>
    <row r="1906" spans="1:46" ht="33.75">
      <c r="A1906" s="54">
        <v>7111</v>
      </c>
      <c r="B1906" s="54" t="s">
        <v>1257</v>
      </c>
      <c r="C1906" s="58" t="s">
        <v>2981</v>
      </c>
      <c r="D1906" s="79">
        <v>7</v>
      </c>
      <c r="E1906" s="79">
        <v>7</v>
      </c>
      <c r="F1906" s="80">
        <v>689.89</v>
      </c>
      <c r="G1906" s="80">
        <v>98.56</v>
      </c>
      <c r="H1906" s="80">
        <v>689.89</v>
      </c>
      <c r="I1906" s="80" t="s">
        <v>28</v>
      </c>
      <c r="J1906" s="80" t="s">
        <v>28</v>
      </c>
      <c r="K1906" s="80">
        <v>98.56</v>
      </c>
      <c r="L1906" s="73">
        <f t="shared" si="471"/>
        <v>98.56</v>
      </c>
      <c r="M1906" s="73">
        <f t="shared" si="472"/>
        <v>134.61000000000001</v>
      </c>
      <c r="N1906" s="72" t="str">
        <f t="shared" si="473"/>
        <v>0833</v>
      </c>
      <c r="O1906" s="74">
        <f t="shared" si="474"/>
        <v>0</v>
      </c>
      <c r="P1906" s="72">
        <f t="shared" si="475"/>
        <v>0</v>
      </c>
      <c r="Q1906" s="74">
        <f t="shared" si="476"/>
        <v>7</v>
      </c>
      <c r="R1906" s="72" t="str">
        <f t="shared" si="477"/>
        <v/>
      </c>
      <c r="S1906" s="72" t="str">
        <f t="shared" si="478"/>
        <v/>
      </c>
      <c r="AT1906" s="20">
        <f t="shared" si="479"/>
        <v>-8870.4</v>
      </c>
    </row>
    <row r="1907" spans="1:46" ht="33.75">
      <c r="A1907" s="54">
        <v>7111</v>
      </c>
      <c r="B1907" s="54" t="s">
        <v>1259</v>
      </c>
      <c r="C1907" s="58" t="s">
        <v>2981</v>
      </c>
      <c r="D1907" s="79">
        <v>7</v>
      </c>
      <c r="E1907" s="79">
        <v>7</v>
      </c>
      <c r="F1907" s="80">
        <v>689.89</v>
      </c>
      <c r="G1907" s="80">
        <v>98.56</v>
      </c>
      <c r="H1907" s="80">
        <v>689.89</v>
      </c>
      <c r="I1907" s="80" t="s">
        <v>28</v>
      </c>
      <c r="J1907" s="80" t="s">
        <v>28</v>
      </c>
      <c r="K1907" s="80">
        <v>98.56</v>
      </c>
      <c r="L1907" s="73">
        <f t="shared" si="471"/>
        <v>98.56</v>
      </c>
      <c r="M1907" s="73">
        <f t="shared" si="472"/>
        <v>134.61000000000001</v>
      </c>
      <c r="N1907" s="72" t="str">
        <f t="shared" si="473"/>
        <v>0833</v>
      </c>
      <c r="O1907" s="74">
        <f t="shared" si="474"/>
        <v>0</v>
      </c>
      <c r="P1907" s="72">
        <f t="shared" si="475"/>
        <v>0</v>
      </c>
      <c r="Q1907" s="74">
        <f t="shared" si="476"/>
        <v>7</v>
      </c>
      <c r="R1907" s="72" t="str">
        <f t="shared" si="477"/>
        <v/>
      </c>
      <c r="S1907" s="72" t="str">
        <f t="shared" si="478"/>
        <v/>
      </c>
      <c r="AT1907" s="20">
        <f t="shared" si="479"/>
        <v>-8870.4</v>
      </c>
    </row>
    <row r="1908" spans="1:46" ht="33.75">
      <c r="A1908" s="54">
        <v>7112</v>
      </c>
      <c r="B1908" s="54" t="s">
        <v>1283</v>
      </c>
      <c r="C1908" s="58" t="s">
        <v>2982</v>
      </c>
      <c r="D1908" s="79">
        <v>7</v>
      </c>
      <c r="E1908" s="79">
        <v>7</v>
      </c>
      <c r="F1908" s="80">
        <v>673.02</v>
      </c>
      <c r="G1908" s="80">
        <v>96.15</v>
      </c>
      <c r="H1908" s="80">
        <v>673.02</v>
      </c>
      <c r="I1908" s="80" t="s">
        <v>28</v>
      </c>
      <c r="J1908" s="80" t="s">
        <v>28</v>
      </c>
      <c r="K1908" s="80">
        <v>96.15</v>
      </c>
      <c r="L1908" s="73">
        <f t="shared" si="471"/>
        <v>96.15</v>
      </c>
      <c r="M1908" s="73">
        <f t="shared" si="472"/>
        <v>95.86</v>
      </c>
      <c r="N1908" s="72" t="str">
        <f t="shared" si="473"/>
        <v>0836</v>
      </c>
      <c r="O1908" s="74">
        <f t="shared" si="474"/>
        <v>0</v>
      </c>
      <c r="P1908" s="72">
        <f t="shared" si="475"/>
        <v>0</v>
      </c>
      <c r="Q1908" s="74">
        <f t="shared" si="476"/>
        <v>7</v>
      </c>
      <c r="R1908" s="72" t="str">
        <f t="shared" si="477"/>
        <v/>
      </c>
      <c r="S1908" s="72" t="str">
        <f t="shared" si="478"/>
        <v/>
      </c>
      <c r="AT1908" s="20">
        <f t="shared" si="479"/>
        <v>-8653.5</v>
      </c>
    </row>
    <row r="1909" spans="1:46" ht="33.75">
      <c r="A1909" s="54">
        <v>7112</v>
      </c>
      <c r="B1909" s="54" t="s">
        <v>1277</v>
      </c>
      <c r="C1909" s="58" t="s">
        <v>2982</v>
      </c>
      <c r="D1909" s="79">
        <v>7</v>
      </c>
      <c r="E1909" s="79">
        <v>7</v>
      </c>
      <c r="F1909" s="80">
        <v>673.02</v>
      </c>
      <c r="G1909" s="80">
        <v>96.15</v>
      </c>
      <c r="H1909" s="80">
        <v>673.02</v>
      </c>
      <c r="I1909" s="80" t="s">
        <v>28</v>
      </c>
      <c r="J1909" s="80" t="s">
        <v>28</v>
      </c>
      <c r="K1909" s="80">
        <v>96.15</v>
      </c>
      <c r="L1909" s="73">
        <f t="shared" si="471"/>
        <v>96.15</v>
      </c>
      <c r="M1909" s="73">
        <f t="shared" si="472"/>
        <v>95.86</v>
      </c>
      <c r="N1909" s="72" t="str">
        <f t="shared" si="473"/>
        <v>0836</v>
      </c>
      <c r="O1909" s="74">
        <f t="shared" si="474"/>
        <v>0</v>
      </c>
      <c r="P1909" s="72">
        <f t="shared" si="475"/>
        <v>0</v>
      </c>
      <c r="Q1909" s="74">
        <f t="shared" si="476"/>
        <v>7</v>
      </c>
      <c r="R1909" s="72" t="str">
        <f t="shared" si="477"/>
        <v/>
      </c>
      <c r="S1909" s="72" t="str">
        <f t="shared" si="478"/>
        <v/>
      </c>
      <c r="AT1909" s="20">
        <f t="shared" si="479"/>
        <v>-8653.5</v>
      </c>
    </row>
    <row r="1910" spans="1:46" ht="33.75">
      <c r="A1910" s="54">
        <v>7112</v>
      </c>
      <c r="B1910" s="54" t="s">
        <v>1279</v>
      </c>
      <c r="C1910" s="58" t="s">
        <v>2982</v>
      </c>
      <c r="D1910" s="79">
        <v>7</v>
      </c>
      <c r="E1910" s="79">
        <v>7</v>
      </c>
      <c r="F1910" s="80">
        <v>673.02</v>
      </c>
      <c r="G1910" s="80">
        <v>96.15</v>
      </c>
      <c r="H1910" s="80">
        <v>673.02</v>
      </c>
      <c r="I1910" s="80" t="s">
        <v>28</v>
      </c>
      <c r="J1910" s="80" t="s">
        <v>28</v>
      </c>
      <c r="K1910" s="80">
        <v>96.15</v>
      </c>
      <c r="L1910" s="73">
        <f t="shared" si="471"/>
        <v>96.15</v>
      </c>
      <c r="M1910" s="73">
        <f t="shared" si="472"/>
        <v>95.86</v>
      </c>
      <c r="N1910" s="72" t="str">
        <f t="shared" si="473"/>
        <v>0836</v>
      </c>
      <c r="O1910" s="74">
        <f t="shared" si="474"/>
        <v>0</v>
      </c>
      <c r="P1910" s="72">
        <f t="shared" si="475"/>
        <v>0</v>
      </c>
      <c r="Q1910" s="74">
        <f t="shared" si="476"/>
        <v>7</v>
      </c>
      <c r="R1910" s="72" t="str">
        <f t="shared" si="477"/>
        <v/>
      </c>
      <c r="S1910" s="72" t="str">
        <f t="shared" si="478"/>
        <v/>
      </c>
      <c r="AT1910" s="20">
        <f t="shared" si="479"/>
        <v>-8653.5</v>
      </c>
    </row>
    <row r="1911" spans="1:46" ht="33.75">
      <c r="A1911" s="54">
        <v>7112</v>
      </c>
      <c r="B1911" s="54" t="s">
        <v>1281</v>
      </c>
      <c r="C1911" s="58" t="s">
        <v>2982</v>
      </c>
      <c r="D1911" s="79">
        <v>7</v>
      </c>
      <c r="E1911" s="79">
        <v>7</v>
      </c>
      <c r="F1911" s="80">
        <v>673.02</v>
      </c>
      <c r="G1911" s="80">
        <v>96.15</v>
      </c>
      <c r="H1911" s="80">
        <v>673.02</v>
      </c>
      <c r="I1911" s="80" t="s">
        <v>28</v>
      </c>
      <c r="J1911" s="80" t="s">
        <v>28</v>
      </c>
      <c r="K1911" s="80">
        <v>96.15</v>
      </c>
      <c r="L1911" s="73">
        <f t="shared" si="471"/>
        <v>96.15</v>
      </c>
      <c r="M1911" s="73">
        <f t="shared" si="472"/>
        <v>95.86</v>
      </c>
      <c r="N1911" s="72" t="str">
        <f t="shared" si="473"/>
        <v>0836</v>
      </c>
      <c r="O1911" s="74">
        <f t="shared" si="474"/>
        <v>0</v>
      </c>
      <c r="P1911" s="72">
        <f t="shared" si="475"/>
        <v>0</v>
      </c>
      <c r="Q1911" s="74">
        <f t="shared" si="476"/>
        <v>7</v>
      </c>
      <c r="R1911" s="72" t="str">
        <f t="shared" si="477"/>
        <v/>
      </c>
      <c r="S1911" s="72" t="str">
        <f t="shared" si="478"/>
        <v/>
      </c>
      <c r="AT1911" s="20">
        <f t="shared" si="479"/>
        <v>-8653.5</v>
      </c>
    </row>
    <row r="1912" spans="1:46" ht="33.75">
      <c r="A1912" s="54">
        <v>7112</v>
      </c>
      <c r="B1912" s="54" t="s">
        <v>1275</v>
      </c>
      <c r="C1912" s="58" t="s">
        <v>2982</v>
      </c>
      <c r="D1912" s="79">
        <v>7</v>
      </c>
      <c r="E1912" s="79">
        <v>7</v>
      </c>
      <c r="F1912" s="80">
        <v>673.02</v>
      </c>
      <c r="G1912" s="80">
        <v>96.15</v>
      </c>
      <c r="H1912" s="80">
        <v>673.02</v>
      </c>
      <c r="I1912" s="80" t="s">
        <v>28</v>
      </c>
      <c r="J1912" s="80" t="s">
        <v>28</v>
      </c>
      <c r="K1912" s="80">
        <v>96.15</v>
      </c>
      <c r="L1912" s="73">
        <f t="shared" si="471"/>
        <v>96.15</v>
      </c>
      <c r="M1912" s="73">
        <f t="shared" si="472"/>
        <v>95.86</v>
      </c>
      <c r="N1912" s="72" t="str">
        <f t="shared" si="473"/>
        <v>0836</v>
      </c>
      <c r="O1912" s="74">
        <f t="shared" si="474"/>
        <v>0</v>
      </c>
      <c r="P1912" s="72">
        <f t="shared" si="475"/>
        <v>0</v>
      </c>
      <c r="Q1912" s="74">
        <f t="shared" si="476"/>
        <v>7</v>
      </c>
      <c r="R1912" s="72" t="str">
        <f t="shared" si="477"/>
        <v/>
      </c>
      <c r="S1912" s="72" t="str">
        <f t="shared" si="478"/>
        <v/>
      </c>
      <c r="AT1912" s="20">
        <f t="shared" si="479"/>
        <v>-8653.5</v>
      </c>
    </row>
    <row r="1913" spans="1:46" ht="33.75">
      <c r="A1913" s="54">
        <v>7112</v>
      </c>
      <c r="B1913" s="54" t="s">
        <v>1285</v>
      </c>
      <c r="C1913" s="58" t="s">
        <v>2982</v>
      </c>
      <c r="D1913" s="79">
        <v>7</v>
      </c>
      <c r="E1913" s="79">
        <v>7</v>
      </c>
      <c r="F1913" s="80">
        <v>673.02</v>
      </c>
      <c r="G1913" s="80">
        <v>96.15</v>
      </c>
      <c r="H1913" s="80">
        <v>673.02</v>
      </c>
      <c r="I1913" s="80" t="s">
        <v>28</v>
      </c>
      <c r="J1913" s="80" t="s">
        <v>28</v>
      </c>
      <c r="K1913" s="80">
        <v>96.15</v>
      </c>
      <c r="L1913" s="73">
        <f t="shared" si="471"/>
        <v>96.15</v>
      </c>
      <c r="M1913" s="73">
        <f t="shared" si="472"/>
        <v>95.86</v>
      </c>
      <c r="N1913" s="72" t="str">
        <f t="shared" si="473"/>
        <v>0836</v>
      </c>
      <c r="O1913" s="74">
        <f t="shared" si="474"/>
        <v>0</v>
      </c>
      <c r="P1913" s="72">
        <f t="shared" si="475"/>
        <v>0</v>
      </c>
      <c r="Q1913" s="74">
        <f t="shared" si="476"/>
        <v>7</v>
      </c>
      <c r="R1913" s="72" t="str">
        <f t="shared" si="477"/>
        <v/>
      </c>
      <c r="S1913" s="72" t="str">
        <f t="shared" si="478"/>
        <v/>
      </c>
      <c r="AT1913" s="20">
        <f t="shared" si="479"/>
        <v>-8653.5</v>
      </c>
    </row>
    <row r="1914" spans="1:46" ht="33.75">
      <c r="A1914" s="54">
        <v>7113</v>
      </c>
      <c r="B1914" s="54" t="s">
        <v>1287</v>
      </c>
      <c r="C1914" s="58" t="s">
        <v>2983</v>
      </c>
      <c r="D1914" s="79">
        <v>7</v>
      </c>
      <c r="E1914" s="79">
        <v>7</v>
      </c>
      <c r="F1914" s="80">
        <v>678.6</v>
      </c>
      <c r="G1914" s="80">
        <v>96.94</v>
      </c>
      <c r="H1914" s="80">
        <v>678.6</v>
      </c>
      <c r="I1914" s="80" t="s">
        <v>28</v>
      </c>
      <c r="J1914" s="80" t="s">
        <v>28</v>
      </c>
      <c r="K1914" s="80">
        <v>96.94</v>
      </c>
      <c r="L1914" s="73">
        <f t="shared" si="471"/>
        <v>96.94</v>
      </c>
      <c r="M1914" s="73">
        <f t="shared" si="472"/>
        <v>95.86</v>
      </c>
      <c r="N1914" s="72" t="str">
        <f t="shared" si="473"/>
        <v>0836</v>
      </c>
      <c r="O1914" s="74">
        <f t="shared" si="474"/>
        <v>0</v>
      </c>
      <c r="P1914" s="72">
        <f t="shared" si="475"/>
        <v>0</v>
      </c>
      <c r="Q1914" s="74">
        <f t="shared" si="476"/>
        <v>7</v>
      </c>
      <c r="R1914" s="72" t="str">
        <f t="shared" si="477"/>
        <v/>
      </c>
      <c r="S1914" s="72" t="str">
        <f t="shared" si="478"/>
        <v/>
      </c>
      <c r="AT1914" s="20">
        <f t="shared" si="479"/>
        <v>-8724.6</v>
      </c>
    </row>
    <row r="1915" spans="1:46" ht="33.75">
      <c r="A1915" s="54">
        <v>7113</v>
      </c>
      <c r="B1915" s="54" t="s">
        <v>1289</v>
      </c>
      <c r="C1915" s="58" t="s">
        <v>2983</v>
      </c>
      <c r="D1915" s="79">
        <v>7</v>
      </c>
      <c r="E1915" s="79">
        <v>7</v>
      </c>
      <c r="F1915" s="80">
        <v>678.6</v>
      </c>
      <c r="G1915" s="80">
        <v>96.94</v>
      </c>
      <c r="H1915" s="80">
        <v>678.6</v>
      </c>
      <c r="I1915" s="80" t="s">
        <v>28</v>
      </c>
      <c r="J1915" s="80" t="s">
        <v>28</v>
      </c>
      <c r="K1915" s="80">
        <v>96.94</v>
      </c>
      <c r="L1915" s="73">
        <f t="shared" si="471"/>
        <v>96.94</v>
      </c>
      <c r="M1915" s="73">
        <f t="shared" si="472"/>
        <v>95.86</v>
      </c>
      <c r="N1915" s="72" t="str">
        <f t="shared" si="473"/>
        <v>0836</v>
      </c>
      <c r="O1915" s="74">
        <f t="shared" si="474"/>
        <v>0</v>
      </c>
      <c r="P1915" s="72">
        <f t="shared" si="475"/>
        <v>0</v>
      </c>
      <c r="Q1915" s="74">
        <f t="shared" si="476"/>
        <v>7</v>
      </c>
      <c r="R1915" s="72" t="str">
        <f t="shared" si="477"/>
        <v/>
      </c>
      <c r="S1915" s="72" t="str">
        <f t="shared" si="478"/>
        <v/>
      </c>
      <c r="AT1915" s="20">
        <f t="shared" si="479"/>
        <v>-8724.6</v>
      </c>
    </row>
    <row r="1916" spans="1:46" ht="33.75">
      <c r="A1916" s="54">
        <v>7113</v>
      </c>
      <c r="B1916" s="54" t="s">
        <v>1291</v>
      </c>
      <c r="C1916" s="58" t="s">
        <v>2983</v>
      </c>
      <c r="D1916" s="79">
        <v>7</v>
      </c>
      <c r="E1916" s="79">
        <v>7</v>
      </c>
      <c r="F1916" s="80">
        <v>678.6</v>
      </c>
      <c r="G1916" s="80">
        <v>96.94</v>
      </c>
      <c r="H1916" s="80">
        <v>678.6</v>
      </c>
      <c r="I1916" s="80" t="s">
        <v>28</v>
      </c>
      <c r="J1916" s="80" t="s">
        <v>28</v>
      </c>
      <c r="K1916" s="80">
        <v>96.94</v>
      </c>
      <c r="L1916" s="73">
        <f t="shared" si="471"/>
        <v>96.94</v>
      </c>
      <c r="M1916" s="73">
        <f t="shared" si="472"/>
        <v>95.86</v>
      </c>
      <c r="N1916" s="72" t="str">
        <f t="shared" si="473"/>
        <v>0836</v>
      </c>
      <c r="O1916" s="74">
        <f t="shared" si="474"/>
        <v>0</v>
      </c>
      <c r="P1916" s="72">
        <f t="shared" si="475"/>
        <v>0</v>
      </c>
      <c r="Q1916" s="74">
        <f t="shared" si="476"/>
        <v>7</v>
      </c>
      <c r="R1916" s="72" t="str">
        <f t="shared" si="477"/>
        <v/>
      </c>
      <c r="S1916" s="72" t="str">
        <f t="shared" si="478"/>
        <v/>
      </c>
      <c r="AT1916" s="20">
        <f t="shared" si="479"/>
        <v>-8724.6</v>
      </c>
    </row>
    <row r="1917" spans="1:46" ht="33.75">
      <c r="A1917" s="54">
        <v>7113</v>
      </c>
      <c r="B1917" s="54" t="s">
        <v>1293</v>
      </c>
      <c r="C1917" s="58" t="s">
        <v>2983</v>
      </c>
      <c r="D1917" s="79">
        <v>7</v>
      </c>
      <c r="E1917" s="79">
        <v>7</v>
      </c>
      <c r="F1917" s="80">
        <v>678.6</v>
      </c>
      <c r="G1917" s="80">
        <v>96.94</v>
      </c>
      <c r="H1917" s="80">
        <v>678.6</v>
      </c>
      <c r="I1917" s="80" t="s">
        <v>28</v>
      </c>
      <c r="J1917" s="80" t="s">
        <v>28</v>
      </c>
      <c r="K1917" s="80">
        <v>96.94</v>
      </c>
      <c r="L1917" s="73">
        <f t="shared" si="471"/>
        <v>96.94</v>
      </c>
      <c r="M1917" s="73">
        <f t="shared" si="472"/>
        <v>95.86</v>
      </c>
      <c r="N1917" s="72" t="str">
        <f t="shared" si="473"/>
        <v>0836</v>
      </c>
      <c r="O1917" s="74">
        <f t="shared" si="474"/>
        <v>0</v>
      </c>
      <c r="P1917" s="72">
        <f t="shared" si="475"/>
        <v>0</v>
      </c>
      <c r="Q1917" s="74">
        <f t="shared" si="476"/>
        <v>7</v>
      </c>
      <c r="R1917" s="72" t="str">
        <f t="shared" si="477"/>
        <v/>
      </c>
      <c r="S1917" s="72" t="str">
        <f t="shared" si="478"/>
        <v/>
      </c>
      <c r="AT1917" s="20">
        <f t="shared" si="479"/>
        <v>-8724.6</v>
      </c>
    </row>
    <row r="1918" spans="1:46" ht="33.75">
      <c r="A1918" s="54">
        <v>7113</v>
      </c>
      <c r="B1918" s="54" t="s">
        <v>1297</v>
      </c>
      <c r="C1918" s="58" t="s">
        <v>2983</v>
      </c>
      <c r="D1918" s="79">
        <v>7</v>
      </c>
      <c r="E1918" s="79">
        <v>7</v>
      </c>
      <c r="F1918" s="80">
        <v>678.6</v>
      </c>
      <c r="G1918" s="80">
        <v>96.94</v>
      </c>
      <c r="H1918" s="80">
        <v>678.6</v>
      </c>
      <c r="I1918" s="80" t="s">
        <v>28</v>
      </c>
      <c r="J1918" s="80" t="s">
        <v>28</v>
      </c>
      <c r="K1918" s="80">
        <v>96.94</v>
      </c>
      <c r="L1918" s="73">
        <f t="shared" si="471"/>
        <v>96.94</v>
      </c>
      <c r="M1918" s="73">
        <f t="shared" si="472"/>
        <v>95.86</v>
      </c>
      <c r="N1918" s="72" t="str">
        <f t="shared" si="473"/>
        <v>0836</v>
      </c>
      <c r="O1918" s="74">
        <f t="shared" si="474"/>
        <v>0</v>
      </c>
      <c r="P1918" s="72">
        <f t="shared" si="475"/>
        <v>0</v>
      </c>
      <c r="Q1918" s="74">
        <f t="shared" si="476"/>
        <v>7</v>
      </c>
      <c r="R1918" s="72" t="str">
        <f t="shared" si="477"/>
        <v/>
      </c>
      <c r="S1918" s="72" t="str">
        <f t="shared" si="478"/>
        <v/>
      </c>
      <c r="AT1918" s="20">
        <f t="shared" si="479"/>
        <v>-8724.6</v>
      </c>
    </row>
    <row r="1919" spans="1:46" ht="33.75">
      <c r="A1919" s="54">
        <v>7113</v>
      </c>
      <c r="B1919" s="54" t="s">
        <v>1295</v>
      </c>
      <c r="C1919" s="58" t="s">
        <v>2983</v>
      </c>
      <c r="D1919" s="79">
        <v>7</v>
      </c>
      <c r="E1919" s="79">
        <v>7</v>
      </c>
      <c r="F1919" s="80">
        <v>678.6</v>
      </c>
      <c r="G1919" s="80">
        <v>96.94</v>
      </c>
      <c r="H1919" s="80">
        <v>678.6</v>
      </c>
      <c r="I1919" s="80" t="s">
        <v>28</v>
      </c>
      <c r="J1919" s="80" t="s">
        <v>28</v>
      </c>
      <c r="K1919" s="80">
        <v>96.94</v>
      </c>
      <c r="L1919" s="73">
        <f t="shared" si="471"/>
        <v>96.94</v>
      </c>
      <c r="M1919" s="73">
        <f t="shared" si="472"/>
        <v>95.86</v>
      </c>
      <c r="N1919" s="72" t="str">
        <f t="shared" si="473"/>
        <v>0836</v>
      </c>
      <c r="O1919" s="74">
        <f t="shared" si="474"/>
        <v>0</v>
      </c>
      <c r="P1919" s="72">
        <f t="shared" si="475"/>
        <v>0</v>
      </c>
      <c r="Q1919" s="74">
        <f t="shared" si="476"/>
        <v>7</v>
      </c>
      <c r="R1919" s="72" t="str">
        <f t="shared" si="477"/>
        <v/>
      </c>
      <c r="S1919" s="72" t="str">
        <f t="shared" si="478"/>
        <v/>
      </c>
      <c r="AT1919" s="20">
        <f t="shared" si="479"/>
        <v>-8724.6</v>
      </c>
    </row>
    <row r="1920" spans="1:46" ht="33.75">
      <c r="A1920" s="54">
        <v>7114</v>
      </c>
      <c r="B1920" s="54" t="s">
        <v>1309</v>
      </c>
      <c r="C1920" s="58" t="s">
        <v>2984</v>
      </c>
      <c r="D1920" s="79">
        <v>7</v>
      </c>
      <c r="E1920" s="79">
        <v>7</v>
      </c>
      <c r="F1920" s="80">
        <v>631.55999999999995</v>
      </c>
      <c r="G1920" s="80">
        <v>90.22</v>
      </c>
      <c r="H1920" s="80">
        <v>631.55999999999995</v>
      </c>
      <c r="I1920" s="80" t="s">
        <v>28</v>
      </c>
      <c r="J1920" s="80" t="s">
        <v>28</v>
      </c>
      <c r="K1920" s="80">
        <v>90.22</v>
      </c>
      <c r="L1920" s="73">
        <f t="shared" si="471"/>
        <v>90.22</v>
      </c>
      <c r="M1920" s="73">
        <f t="shared" si="472"/>
        <v>95.86</v>
      </c>
      <c r="N1920" s="72" t="str">
        <f t="shared" si="473"/>
        <v>0836</v>
      </c>
      <c r="O1920" s="74">
        <f t="shared" si="474"/>
        <v>0</v>
      </c>
      <c r="P1920" s="72">
        <f t="shared" si="475"/>
        <v>0</v>
      </c>
      <c r="Q1920" s="74">
        <f t="shared" si="476"/>
        <v>7</v>
      </c>
      <c r="R1920" s="72" t="str">
        <f t="shared" si="477"/>
        <v/>
      </c>
      <c r="S1920" s="72" t="str">
        <f t="shared" si="478"/>
        <v/>
      </c>
      <c r="AT1920" s="20">
        <f t="shared" si="479"/>
        <v>-8119.8</v>
      </c>
    </row>
    <row r="1921" spans="1:46" ht="33.75">
      <c r="A1921" s="54">
        <v>7114</v>
      </c>
      <c r="B1921" s="54" t="s">
        <v>1301</v>
      </c>
      <c r="C1921" s="58" t="s">
        <v>2984</v>
      </c>
      <c r="D1921" s="79">
        <v>7</v>
      </c>
      <c r="E1921" s="79">
        <v>7</v>
      </c>
      <c r="F1921" s="80">
        <v>631.55999999999995</v>
      </c>
      <c r="G1921" s="80">
        <v>90.22</v>
      </c>
      <c r="H1921" s="80">
        <v>631.55999999999995</v>
      </c>
      <c r="I1921" s="80" t="s">
        <v>28</v>
      </c>
      <c r="J1921" s="80" t="s">
        <v>28</v>
      </c>
      <c r="K1921" s="80">
        <v>90.22</v>
      </c>
      <c r="L1921" s="73">
        <f t="shared" si="471"/>
        <v>90.22</v>
      </c>
      <c r="M1921" s="73">
        <f t="shared" si="472"/>
        <v>95.86</v>
      </c>
      <c r="N1921" s="72" t="str">
        <f t="shared" si="473"/>
        <v>0836</v>
      </c>
      <c r="O1921" s="74">
        <f t="shared" si="474"/>
        <v>0</v>
      </c>
      <c r="P1921" s="72">
        <f t="shared" si="475"/>
        <v>0</v>
      </c>
      <c r="Q1921" s="74">
        <f t="shared" si="476"/>
        <v>7</v>
      </c>
      <c r="R1921" s="72" t="str">
        <f t="shared" si="477"/>
        <v/>
      </c>
      <c r="S1921" s="72" t="str">
        <f t="shared" si="478"/>
        <v/>
      </c>
      <c r="AT1921" s="20">
        <f t="shared" si="479"/>
        <v>-8119.8</v>
      </c>
    </row>
    <row r="1922" spans="1:46" ht="33.75">
      <c r="A1922" s="54">
        <v>7114</v>
      </c>
      <c r="B1922" s="54" t="s">
        <v>1303</v>
      </c>
      <c r="C1922" s="58" t="s">
        <v>2984</v>
      </c>
      <c r="D1922" s="79">
        <v>7</v>
      </c>
      <c r="E1922" s="79">
        <v>7</v>
      </c>
      <c r="F1922" s="80">
        <v>631.55999999999995</v>
      </c>
      <c r="G1922" s="80">
        <v>90.22</v>
      </c>
      <c r="H1922" s="80">
        <v>631.55999999999995</v>
      </c>
      <c r="I1922" s="80" t="s">
        <v>28</v>
      </c>
      <c r="J1922" s="80" t="s">
        <v>28</v>
      </c>
      <c r="K1922" s="80">
        <v>90.22</v>
      </c>
      <c r="L1922" s="73">
        <f t="shared" si="471"/>
        <v>90.22</v>
      </c>
      <c r="M1922" s="73">
        <f t="shared" si="472"/>
        <v>95.86</v>
      </c>
      <c r="N1922" s="72" t="str">
        <f t="shared" si="473"/>
        <v>0836</v>
      </c>
      <c r="O1922" s="74">
        <f t="shared" si="474"/>
        <v>0</v>
      </c>
      <c r="P1922" s="72">
        <f t="shared" si="475"/>
        <v>0</v>
      </c>
      <c r="Q1922" s="74">
        <f t="shared" si="476"/>
        <v>7</v>
      </c>
      <c r="R1922" s="72" t="str">
        <f t="shared" si="477"/>
        <v/>
      </c>
      <c r="S1922" s="72" t="str">
        <f t="shared" si="478"/>
        <v/>
      </c>
      <c r="AT1922" s="20">
        <f t="shared" si="479"/>
        <v>-8119.8</v>
      </c>
    </row>
    <row r="1923" spans="1:46" ht="33.75">
      <c r="A1923" s="54">
        <v>7114</v>
      </c>
      <c r="B1923" s="54" t="s">
        <v>1305</v>
      </c>
      <c r="C1923" s="58" t="s">
        <v>2984</v>
      </c>
      <c r="D1923" s="79">
        <v>7</v>
      </c>
      <c r="E1923" s="79">
        <v>7</v>
      </c>
      <c r="F1923" s="80">
        <v>631.55999999999995</v>
      </c>
      <c r="G1923" s="80">
        <v>90.22</v>
      </c>
      <c r="H1923" s="80">
        <v>631.55999999999995</v>
      </c>
      <c r="I1923" s="80" t="s">
        <v>28</v>
      </c>
      <c r="J1923" s="80" t="s">
        <v>28</v>
      </c>
      <c r="K1923" s="80">
        <v>90.22</v>
      </c>
      <c r="L1923" s="73">
        <f t="shared" si="471"/>
        <v>90.22</v>
      </c>
      <c r="M1923" s="73">
        <f t="shared" si="472"/>
        <v>95.86</v>
      </c>
      <c r="N1923" s="72" t="str">
        <f t="shared" si="473"/>
        <v>0836</v>
      </c>
      <c r="O1923" s="74">
        <f t="shared" si="474"/>
        <v>0</v>
      </c>
      <c r="P1923" s="72">
        <f t="shared" si="475"/>
        <v>0</v>
      </c>
      <c r="Q1923" s="74">
        <f t="shared" si="476"/>
        <v>7</v>
      </c>
      <c r="R1923" s="72" t="str">
        <f t="shared" si="477"/>
        <v/>
      </c>
      <c r="S1923" s="72" t="str">
        <f t="shared" si="478"/>
        <v/>
      </c>
      <c r="AT1923" s="20">
        <f t="shared" si="479"/>
        <v>-8119.8</v>
      </c>
    </row>
    <row r="1924" spans="1:46" ht="33.75">
      <c r="A1924" s="54">
        <v>7114</v>
      </c>
      <c r="B1924" s="54" t="s">
        <v>1299</v>
      </c>
      <c r="C1924" s="58" t="s">
        <v>2984</v>
      </c>
      <c r="D1924" s="79">
        <v>7</v>
      </c>
      <c r="E1924" s="79">
        <v>7</v>
      </c>
      <c r="F1924" s="80">
        <v>631.55999999999995</v>
      </c>
      <c r="G1924" s="80">
        <v>90.22</v>
      </c>
      <c r="H1924" s="80">
        <v>631.55999999999995</v>
      </c>
      <c r="I1924" s="80" t="s">
        <v>28</v>
      </c>
      <c r="J1924" s="80" t="s">
        <v>28</v>
      </c>
      <c r="K1924" s="80">
        <v>90.22</v>
      </c>
      <c r="L1924" s="73">
        <f t="shared" ref="L1924:L1987" si="480">IFERROR(VLOOKUP(B1924,$B$1326:$K$2467,6,0),"")</f>
        <v>90.22</v>
      </c>
      <c r="M1924" s="73">
        <f t="shared" ref="M1924:M1987" si="481">IFERROR(VLOOKUP($B1924,$B$2468:$K$3603,6,0),"")</f>
        <v>95.86</v>
      </c>
      <c r="N1924" s="72" t="str">
        <f t="shared" ref="N1924:N1987" si="482">LEFT(B1924,4)</f>
        <v>0836</v>
      </c>
      <c r="O1924" s="74">
        <f t="shared" ref="O1924:O1987" si="483">E1924-D1924</f>
        <v>0</v>
      </c>
      <c r="P1924" s="72">
        <f t="shared" ref="P1924:P1987" si="484">IF(O1924=20,1,0)</f>
        <v>0</v>
      </c>
      <c r="Q1924" s="74">
        <f t="shared" ref="Q1924:Q1987" si="485">D1924</f>
        <v>7</v>
      </c>
      <c r="R1924" s="72" t="str">
        <f t="shared" ref="R1924:R1987" si="486">IF(P1924=1,Q1924+7,"")</f>
        <v/>
      </c>
      <c r="S1924" s="72" t="str">
        <f t="shared" ref="S1924:S1987" si="487">IF(P1924=1,Q1924+14,"")</f>
        <v/>
      </c>
      <c r="AT1924" s="20">
        <f t="shared" si="479"/>
        <v>-8119.8</v>
      </c>
    </row>
    <row r="1925" spans="1:46" ht="33.75">
      <c r="A1925" s="54">
        <v>7114</v>
      </c>
      <c r="B1925" s="54" t="s">
        <v>1307</v>
      </c>
      <c r="C1925" s="58" t="s">
        <v>2984</v>
      </c>
      <c r="D1925" s="79">
        <v>7</v>
      </c>
      <c r="E1925" s="79">
        <v>7</v>
      </c>
      <c r="F1925" s="80">
        <v>631.55999999999995</v>
      </c>
      <c r="G1925" s="80">
        <v>90.22</v>
      </c>
      <c r="H1925" s="80">
        <v>631.55999999999995</v>
      </c>
      <c r="I1925" s="80" t="s">
        <v>28</v>
      </c>
      <c r="J1925" s="80" t="s">
        <v>28</v>
      </c>
      <c r="K1925" s="80">
        <v>90.22</v>
      </c>
      <c r="L1925" s="73">
        <f t="shared" si="480"/>
        <v>90.22</v>
      </c>
      <c r="M1925" s="73">
        <f t="shared" si="481"/>
        <v>95.86</v>
      </c>
      <c r="N1925" s="72" t="str">
        <f t="shared" si="482"/>
        <v>0836</v>
      </c>
      <c r="O1925" s="74">
        <f t="shared" si="483"/>
        <v>0</v>
      </c>
      <c r="P1925" s="72">
        <f t="shared" si="484"/>
        <v>0</v>
      </c>
      <c r="Q1925" s="74">
        <f t="shared" si="485"/>
        <v>7</v>
      </c>
      <c r="R1925" s="72" t="str">
        <f t="shared" si="486"/>
        <v/>
      </c>
      <c r="S1925" s="72" t="str">
        <f t="shared" si="487"/>
        <v/>
      </c>
      <c r="AT1925" s="20">
        <f t="shared" si="479"/>
        <v>-8119.8</v>
      </c>
    </row>
    <row r="1926" spans="1:46" ht="33.75">
      <c r="A1926" s="54">
        <v>7115</v>
      </c>
      <c r="B1926" s="54" t="s">
        <v>1325</v>
      </c>
      <c r="C1926" s="58" t="s">
        <v>2985</v>
      </c>
      <c r="D1926" s="79">
        <v>7</v>
      </c>
      <c r="E1926" s="79">
        <v>7</v>
      </c>
      <c r="F1926" s="80">
        <v>735.81</v>
      </c>
      <c r="G1926" s="80">
        <v>105.12</v>
      </c>
      <c r="H1926" s="80">
        <v>735.81</v>
      </c>
      <c r="I1926" s="80" t="s">
        <v>28</v>
      </c>
      <c r="J1926" s="80" t="s">
        <v>28</v>
      </c>
      <c r="K1926" s="80">
        <v>105.12</v>
      </c>
      <c r="L1926" s="73">
        <f t="shared" si="480"/>
        <v>105.12</v>
      </c>
      <c r="M1926" s="73">
        <f t="shared" si="481"/>
        <v>103.21</v>
      </c>
      <c r="N1926" s="72" t="str">
        <f t="shared" si="482"/>
        <v>0837</v>
      </c>
      <c r="O1926" s="74">
        <f t="shared" si="483"/>
        <v>0</v>
      </c>
      <c r="P1926" s="72">
        <f t="shared" si="484"/>
        <v>0</v>
      </c>
      <c r="Q1926" s="74">
        <f t="shared" si="485"/>
        <v>7</v>
      </c>
      <c r="R1926" s="72" t="str">
        <f t="shared" si="486"/>
        <v/>
      </c>
      <c r="S1926" s="72" t="str">
        <f t="shared" si="487"/>
        <v/>
      </c>
      <c r="AT1926" s="20">
        <f t="shared" si="479"/>
        <v>-9460.8000000000011</v>
      </c>
    </row>
    <row r="1927" spans="1:46" ht="33.75">
      <c r="A1927" s="54">
        <v>7115</v>
      </c>
      <c r="B1927" s="54" t="s">
        <v>1327</v>
      </c>
      <c r="C1927" s="58" t="s">
        <v>2985</v>
      </c>
      <c r="D1927" s="79">
        <v>7</v>
      </c>
      <c r="E1927" s="79">
        <v>7</v>
      </c>
      <c r="F1927" s="80">
        <v>735.81</v>
      </c>
      <c r="G1927" s="80">
        <v>105.12</v>
      </c>
      <c r="H1927" s="80">
        <v>735.81</v>
      </c>
      <c r="I1927" s="80" t="s">
        <v>28</v>
      </c>
      <c r="J1927" s="80" t="s">
        <v>28</v>
      </c>
      <c r="K1927" s="80">
        <v>105.12</v>
      </c>
      <c r="L1927" s="73">
        <f t="shared" si="480"/>
        <v>105.12</v>
      </c>
      <c r="M1927" s="73">
        <f t="shared" si="481"/>
        <v>103.21</v>
      </c>
      <c r="N1927" s="72" t="str">
        <f t="shared" si="482"/>
        <v>0837</v>
      </c>
      <c r="O1927" s="74">
        <f t="shared" si="483"/>
        <v>0</v>
      </c>
      <c r="P1927" s="72">
        <f t="shared" si="484"/>
        <v>0</v>
      </c>
      <c r="Q1927" s="74">
        <f t="shared" si="485"/>
        <v>7</v>
      </c>
      <c r="R1927" s="72" t="str">
        <f t="shared" si="486"/>
        <v/>
      </c>
      <c r="S1927" s="72" t="str">
        <f t="shared" si="487"/>
        <v/>
      </c>
      <c r="AT1927" s="20">
        <f t="shared" si="479"/>
        <v>-9460.8000000000011</v>
      </c>
    </row>
    <row r="1928" spans="1:46" ht="33.75">
      <c r="A1928" s="54">
        <v>7115</v>
      </c>
      <c r="B1928" s="54" t="s">
        <v>1319</v>
      </c>
      <c r="C1928" s="58" t="s">
        <v>2985</v>
      </c>
      <c r="D1928" s="79">
        <v>7</v>
      </c>
      <c r="E1928" s="79">
        <v>7</v>
      </c>
      <c r="F1928" s="80">
        <v>735.81</v>
      </c>
      <c r="G1928" s="80">
        <v>105.12</v>
      </c>
      <c r="H1928" s="80">
        <v>735.81</v>
      </c>
      <c r="I1928" s="80" t="s">
        <v>28</v>
      </c>
      <c r="J1928" s="80" t="s">
        <v>28</v>
      </c>
      <c r="K1928" s="80">
        <v>105.12</v>
      </c>
      <c r="L1928" s="73">
        <f t="shared" si="480"/>
        <v>105.12</v>
      </c>
      <c r="M1928" s="73">
        <f t="shared" si="481"/>
        <v>103.21</v>
      </c>
      <c r="N1928" s="72" t="str">
        <f t="shared" si="482"/>
        <v>0837</v>
      </c>
      <c r="O1928" s="74">
        <f t="shared" si="483"/>
        <v>0</v>
      </c>
      <c r="P1928" s="72">
        <f t="shared" si="484"/>
        <v>0</v>
      </c>
      <c r="Q1928" s="74">
        <f t="shared" si="485"/>
        <v>7</v>
      </c>
      <c r="R1928" s="72" t="str">
        <f t="shared" si="486"/>
        <v/>
      </c>
      <c r="S1928" s="72" t="str">
        <f t="shared" si="487"/>
        <v/>
      </c>
      <c r="AT1928" s="20">
        <f t="shared" si="479"/>
        <v>-9460.8000000000011</v>
      </c>
    </row>
    <row r="1929" spans="1:46" ht="33.75">
      <c r="A1929" s="54">
        <v>7115</v>
      </c>
      <c r="B1929" s="54" t="s">
        <v>1317</v>
      </c>
      <c r="C1929" s="58" t="s">
        <v>2985</v>
      </c>
      <c r="D1929" s="79">
        <v>7</v>
      </c>
      <c r="E1929" s="79">
        <v>7</v>
      </c>
      <c r="F1929" s="80">
        <v>735.81</v>
      </c>
      <c r="G1929" s="80">
        <v>105.12</v>
      </c>
      <c r="H1929" s="80">
        <v>735.81</v>
      </c>
      <c r="I1929" s="80" t="s">
        <v>28</v>
      </c>
      <c r="J1929" s="80" t="s">
        <v>28</v>
      </c>
      <c r="K1929" s="80">
        <v>105.12</v>
      </c>
      <c r="L1929" s="73">
        <f t="shared" si="480"/>
        <v>105.12</v>
      </c>
      <c r="M1929" s="73">
        <f t="shared" si="481"/>
        <v>103.21</v>
      </c>
      <c r="N1929" s="72" t="str">
        <f t="shared" si="482"/>
        <v>0837</v>
      </c>
      <c r="O1929" s="74">
        <f t="shared" si="483"/>
        <v>0</v>
      </c>
      <c r="P1929" s="72">
        <f t="shared" si="484"/>
        <v>0</v>
      </c>
      <c r="Q1929" s="74">
        <f t="shared" si="485"/>
        <v>7</v>
      </c>
      <c r="R1929" s="72" t="str">
        <f t="shared" si="486"/>
        <v/>
      </c>
      <c r="S1929" s="72" t="str">
        <f t="shared" si="487"/>
        <v/>
      </c>
      <c r="AT1929" s="20">
        <f t="shared" si="479"/>
        <v>-9460.8000000000011</v>
      </c>
    </row>
    <row r="1930" spans="1:46" ht="33.75">
      <c r="A1930" s="54">
        <v>7115</v>
      </c>
      <c r="B1930" s="54" t="s">
        <v>1321</v>
      </c>
      <c r="C1930" s="58" t="s">
        <v>2985</v>
      </c>
      <c r="D1930" s="79">
        <v>7</v>
      </c>
      <c r="E1930" s="79">
        <v>7</v>
      </c>
      <c r="F1930" s="80">
        <v>735.81</v>
      </c>
      <c r="G1930" s="80">
        <v>105.12</v>
      </c>
      <c r="H1930" s="80">
        <v>735.81</v>
      </c>
      <c r="I1930" s="80" t="s">
        <v>28</v>
      </c>
      <c r="J1930" s="80" t="s">
        <v>28</v>
      </c>
      <c r="K1930" s="80">
        <v>105.12</v>
      </c>
      <c r="L1930" s="73">
        <f t="shared" si="480"/>
        <v>105.12</v>
      </c>
      <c r="M1930" s="73">
        <f t="shared" si="481"/>
        <v>103.21</v>
      </c>
      <c r="N1930" s="72" t="str">
        <f t="shared" si="482"/>
        <v>0837</v>
      </c>
      <c r="O1930" s="74">
        <f t="shared" si="483"/>
        <v>0</v>
      </c>
      <c r="P1930" s="72">
        <f t="shared" si="484"/>
        <v>0</v>
      </c>
      <c r="Q1930" s="74">
        <f t="shared" si="485"/>
        <v>7</v>
      </c>
      <c r="R1930" s="72" t="str">
        <f t="shared" si="486"/>
        <v/>
      </c>
      <c r="S1930" s="72" t="str">
        <f t="shared" si="487"/>
        <v/>
      </c>
      <c r="AT1930" s="20">
        <f t="shared" si="479"/>
        <v>-9460.8000000000011</v>
      </c>
    </row>
    <row r="1931" spans="1:46" ht="33.75">
      <c r="A1931" s="54">
        <v>7115</v>
      </c>
      <c r="B1931" s="54" t="s">
        <v>1323</v>
      </c>
      <c r="C1931" s="58" t="s">
        <v>2985</v>
      </c>
      <c r="D1931" s="79">
        <v>7</v>
      </c>
      <c r="E1931" s="79">
        <v>7</v>
      </c>
      <c r="F1931" s="80">
        <v>735.81</v>
      </c>
      <c r="G1931" s="80">
        <v>105.12</v>
      </c>
      <c r="H1931" s="80">
        <v>735.81</v>
      </c>
      <c r="I1931" s="80" t="s">
        <v>28</v>
      </c>
      <c r="J1931" s="80" t="s">
        <v>28</v>
      </c>
      <c r="K1931" s="80">
        <v>105.12</v>
      </c>
      <c r="L1931" s="73">
        <f t="shared" si="480"/>
        <v>105.12</v>
      </c>
      <c r="M1931" s="73">
        <f t="shared" si="481"/>
        <v>103.21</v>
      </c>
      <c r="N1931" s="72" t="str">
        <f t="shared" si="482"/>
        <v>0837</v>
      </c>
      <c r="O1931" s="74">
        <f t="shared" si="483"/>
        <v>0</v>
      </c>
      <c r="P1931" s="72">
        <f t="shared" si="484"/>
        <v>0</v>
      </c>
      <c r="Q1931" s="74">
        <f t="shared" si="485"/>
        <v>7</v>
      </c>
      <c r="R1931" s="72" t="str">
        <f t="shared" si="486"/>
        <v/>
      </c>
      <c r="S1931" s="72" t="str">
        <f t="shared" si="487"/>
        <v/>
      </c>
      <c r="AT1931" s="20">
        <f t="shared" ref="AT1931:AT1994" si="488">AS1931+(AI1931-90)*L1931</f>
        <v>-9460.8000000000011</v>
      </c>
    </row>
    <row r="1932" spans="1:46" ht="33.75">
      <c r="A1932" s="54">
        <v>7116</v>
      </c>
      <c r="B1932" s="54" t="s">
        <v>1331</v>
      </c>
      <c r="C1932" s="58" t="s">
        <v>2986</v>
      </c>
      <c r="D1932" s="79">
        <v>7</v>
      </c>
      <c r="E1932" s="79">
        <v>7</v>
      </c>
      <c r="F1932" s="80">
        <v>706.18</v>
      </c>
      <c r="G1932" s="80">
        <v>100.88</v>
      </c>
      <c r="H1932" s="80">
        <v>706.18</v>
      </c>
      <c r="I1932" s="80" t="s">
        <v>28</v>
      </c>
      <c r="J1932" s="80" t="s">
        <v>28</v>
      </c>
      <c r="K1932" s="80">
        <v>100.88</v>
      </c>
      <c r="L1932" s="73">
        <f t="shared" si="480"/>
        <v>100.88</v>
      </c>
      <c r="M1932" s="73">
        <f t="shared" si="481"/>
        <v>103.21</v>
      </c>
      <c r="N1932" s="72" t="str">
        <f t="shared" si="482"/>
        <v>0837</v>
      </c>
      <c r="O1932" s="74">
        <f t="shared" si="483"/>
        <v>0</v>
      </c>
      <c r="P1932" s="72">
        <f t="shared" si="484"/>
        <v>0</v>
      </c>
      <c r="Q1932" s="74">
        <f t="shared" si="485"/>
        <v>7</v>
      </c>
      <c r="R1932" s="72" t="str">
        <f t="shared" si="486"/>
        <v/>
      </c>
      <c r="S1932" s="72" t="str">
        <f t="shared" si="487"/>
        <v/>
      </c>
      <c r="AT1932" s="20">
        <f t="shared" si="488"/>
        <v>-9079.1999999999989</v>
      </c>
    </row>
    <row r="1933" spans="1:46" ht="33.75">
      <c r="A1933" s="54">
        <v>7116</v>
      </c>
      <c r="B1933" s="54" t="s">
        <v>1329</v>
      </c>
      <c r="C1933" s="58" t="s">
        <v>2986</v>
      </c>
      <c r="D1933" s="79">
        <v>7</v>
      </c>
      <c r="E1933" s="79">
        <v>7</v>
      </c>
      <c r="F1933" s="80">
        <v>706.18</v>
      </c>
      <c r="G1933" s="80">
        <v>100.88</v>
      </c>
      <c r="H1933" s="80">
        <v>706.18</v>
      </c>
      <c r="I1933" s="80" t="s">
        <v>28</v>
      </c>
      <c r="J1933" s="80" t="s">
        <v>28</v>
      </c>
      <c r="K1933" s="80">
        <v>100.88</v>
      </c>
      <c r="L1933" s="73">
        <f t="shared" si="480"/>
        <v>100.88</v>
      </c>
      <c r="M1933" s="73">
        <f t="shared" si="481"/>
        <v>103.21</v>
      </c>
      <c r="N1933" s="72" t="str">
        <f t="shared" si="482"/>
        <v>0837</v>
      </c>
      <c r="O1933" s="74">
        <f t="shared" si="483"/>
        <v>0</v>
      </c>
      <c r="P1933" s="72">
        <f t="shared" si="484"/>
        <v>0</v>
      </c>
      <c r="Q1933" s="74">
        <f t="shared" si="485"/>
        <v>7</v>
      </c>
      <c r="R1933" s="72" t="str">
        <f t="shared" si="486"/>
        <v/>
      </c>
      <c r="S1933" s="72" t="str">
        <f t="shared" si="487"/>
        <v/>
      </c>
      <c r="AT1933" s="20">
        <f t="shared" si="488"/>
        <v>-9079.1999999999989</v>
      </c>
    </row>
    <row r="1934" spans="1:46" ht="33.75">
      <c r="A1934" s="54">
        <v>7116</v>
      </c>
      <c r="B1934" s="54" t="s">
        <v>1339</v>
      </c>
      <c r="C1934" s="58" t="s">
        <v>2986</v>
      </c>
      <c r="D1934" s="79">
        <v>7</v>
      </c>
      <c r="E1934" s="79">
        <v>7</v>
      </c>
      <c r="F1934" s="80">
        <v>706.18</v>
      </c>
      <c r="G1934" s="80">
        <v>100.88</v>
      </c>
      <c r="H1934" s="80">
        <v>706.18</v>
      </c>
      <c r="I1934" s="80" t="s">
        <v>28</v>
      </c>
      <c r="J1934" s="80" t="s">
        <v>28</v>
      </c>
      <c r="K1934" s="80">
        <v>100.88</v>
      </c>
      <c r="L1934" s="73">
        <f t="shared" si="480"/>
        <v>100.88</v>
      </c>
      <c r="M1934" s="73">
        <f t="shared" si="481"/>
        <v>103.21</v>
      </c>
      <c r="N1934" s="72" t="str">
        <f t="shared" si="482"/>
        <v>0837</v>
      </c>
      <c r="O1934" s="74">
        <f t="shared" si="483"/>
        <v>0</v>
      </c>
      <c r="P1934" s="72">
        <f t="shared" si="484"/>
        <v>0</v>
      </c>
      <c r="Q1934" s="74">
        <f t="shared" si="485"/>
        <v>7</v>
      </c>
      <c r="R1934" s="72" t="str">
        <f t="shared" si="486"/>
        <v/>
      </c>
      <c r="S1934" s="72" t="str">
        <f t="shared" si="487"/>
        <v/>
      </c>
      <c r="AT1934" s="20">
        <f t="shared" si="488"/>
        <v>-9079.1999999999989</v>
      </c>
    </row>
    <row r="1935" spans="1:46" ht="33.75">
      <c r="A1935" s="54">
        <v>7116</v>
      </c>
      <c r="B1935" s="54" t="s">
        <v>1337</v>
      </c>
      <c r="C1935" s="58" t="s">
        <v>2986</v>
      </c>
      <c r="D1935" s="79">
        <v>7</v>
      </c>
      <c r="E1935" s="79">
        <v>7</v>
      </c>
      <c r="F1935" s="80">
        <v>706.18</v>
      </c>
      <c r="G1935" s="80">
        <v>100.88</v>
      </c>
      <c r="H1935" s="80">
        <v>706.18</v>
      </c>
      <c r="I1935" s="80" t="s">
        <v>28</v>
      </c>
      <c r="J1935" s="80" t="s">
        <v>28</v>
      </c>
      <c r="K1935" s="80">
        <v>100.88</v>
      </c>
      <c r="L1935" s="73">
        <f t="shared" si="480"/>
        <v>100.88</v>
      </c>
      <c r="M1935" s="73">
        <f t="shared" si="481"/>
        <v>103.21</v>
      </c>
      <c r="N1935" s="72" t="str">
        <f t="shared" si="482"/>
        <v>0837</v>
      </c>
      <c r="O1935" s="74">
        <f t="shared" si="483"/>
        <v>0</v>
      </c>
      <c r="P1935" s="72">
        <f t="shared" si="484"/>
        <v>0</v>
      </c>
      <c r="Q1935" s="74">
        <f t="shared" si="485"/>
        <v>7</v>
      </c>
      <c r="R1935" s="72" t="str">
        <f t="shared" si="486"/>
        <v/>
      </c>
      <c r="S1935" s="72" t="str">
        <f t="shared" si="487"/>
        <v/>
      </c>
      <c r="AT1935" s="20">
        <f t="shared" si="488"/>
        <v>-9079.1999999999989</v>
      </c>
    </row>
    <row r="1936" spans="1:46" ht="33.75">
      <c r="A1936" s="54">
        <v>7116</v>
      </c>
      <c r="B1936" s="54" t="s">
        <v>1335</v>
      </c>
      <c r="C1936" s="58" t="s">
        <v>2986</v>
      </c>
      <c r="D1936" s="79">
        <v>7</v>
      </c>
      <c r="E1936" s="79">
        <v>7</v>
      </c>
      <c r="F1936" s="80">
        <v>706.18</v>
      </c>
      <c r="G1936" s="80">
        <v>100.88</v>
      </c>
      <c r="H1936" s="80">
        <v>706.18</v>
      </c>
      <c r="I1936" s="80" t="s">
        <v>28</v>
      </c>
      <c r="J1936" s="80" t="s">
        <v>28</v>
      </c>
      <c r="K1936" s="80">
        <v>100.88</v>
      </c>
      <c r="L1936" s="73">
        <f t="shared" si="480"/>
        <v>100.88</v>
      </c>
      <c r="M1936" s="73">
        <f t="shared" si="481"/>
        <v>103.21</v>
      </c>
      <c r="N1936" s="72" t="str">
        <f t="shared" si="482"/>
        <v>0837</v>
      </c>
      <c r="O1936" s="74">
        <f t="shared" si="483"/>
        <v>0</v>
      </c>
      <c r="P1936" s="72">
        <f t="shared" si="484"/>
        <v>0</v>
      </c>
      <c r="Q1936" s="74">
        <f t="shared" si="485"/>
        <v>7</v>
      </c>
      <c r="R1936" s="72" t="str">
        <f t="shared" si="486"/>
        <v/>
      </c>
      <c r="S1936" s="72" t="str">
        <f t="shared" si="487"/>
        <v/>
      </c>
      <c r="AT1936" s="20">
        <f t="shared" si="488"/>
        <v>-9079.1999999999989</v>
      </c>
    </row>
    <row r="1937" spans="1:46" ht="33.75">
      <c r="A1937" s="54">
        <v>7116</v>
      </c>
      <c r="B1937" s="54" t="s">
        <v>1333</v>
      </c>
      <c r="C1937" s="58" t="s">
        <v>2986</v>
      </c>
      <c r="D1937" s="79">
        <v>7</v>
      </c>
      <c r="E1937" s="79">
        <v>7</v>
      </c>
      <c r="F1937" s="80">
        <v>706.18</v>
      </c>
      <c r="G1937" s="80">
        <v>100.88</v>
      </c>
      <c r="H1937" s="80">
        <v>706.18</v>
      </c>
      <c r="I1937" s="80" t="s">
        <v>28</v>
      </c>
      <c r="J1937" s="80" t="s">
        <v>28</v>
      </c>
      <c r="K1937" s="80">
        <v>100.88</v>
      </c>
      <c r="L1937" s="73">
        <f t="shared" si="480"/>
        <v>100.88</v>
      </c>
      <c r="M1937" s="73">
        <f t="shared" si="481"/>
        <v>103.21</v>
      </c>
      <c r="N1937" s="72" t="str">
        <f t="shared" si="482"/>
        <v>0837</v>
      </c>
      <c r="O1937" s="74">
        <f t="shared" si="483"/>
        <v>0</v>
      </c>
      <c r="P1937" s="72">
        <f t="shared" si="484"/>
        <v>0</v>
      </c>
      <c r="Q1937" s="74">
        <f t="shared" si="485"/>
        <v>7</v>
      </c>
      <c r="R1937" s="72" t="str">
        <f t="shared" si="486"/>
        <v/>
      </c>
      <c r="S1937" s="72" t="str">
        <f t="shared" si="487"/>
        <v/>
      </c>
      <c r="AT1937" s="20">
        <f t="shared" si="488"/>
        <v>-9079.1999999999989</v>
      </c>
    </row>
    <row r="1938" spans="1:46" ht="33.75">
      <c r="A1938" s="54">
        <v>7117</v>
      </c>
      <c r="B1938" s="54" t="s">
        <v>1347</v>
      </c>
      <c r="C1938" s="58" t="s">
        <v>2987</v>
      </c>
      <c r="D1938" s="79">
        <v>7</v>
      </c>
      <c r="E1938" s="79">
        <v>7</v>
      </c>
      <c r="F1938" s="80">
        <v>601.70000000000005</v>
      </c>
      <c r="G1938" s="80">
        <v>85.96</v>
      </c>
      <c r="H1938" s="80">
        <v>601.70000000000005</v>
      </c>
      <c r="I1938" s="80" t="s">
        <v>28</v>
      </c>
      <c r="J1938" s="80" t="s">
        <v>28</v>
      </c>
      <c r="K1938" s="80">
        <v>85.96</v>
      </c>
      <c r="L1938" s="73">
        <f t="shared" si="480"/>
        <v>85.96</v>
      </c>
      <c r="M1938" s="73">
        <f t="shared" si="481"/>
        <v>103.21</v>
      </c>
      <c r="N1938" s="72" t="str">
        <f t="shared" si="482"/>
        <v>0837</v>
      </c>
      <c r="O1938" s="74">
        <f t="shared" si="483"/>
        <v>0</v>
      </c>
      <c r="P1938" s="72">
        <f t="shared" si="484"/>
        <v>0</v>
      </c>
      <c r="Q1938" s="74">
        <f t="shared" si="485"/>
        <v>7</v>
      </c>
      <c r="R1938" s="72" t="str">
        <f t="shared" si="486"/>
        <v/>
      </c>
      <c r="S1938" s="72" t="str">
        <f t="shared" si="487"/>
        <v/>
      </c>
      <c r="AT1938" s="20">
        <f t="shared" si="488"/>
        <v>-7736.4</v>
      </c>
    </row>
    <row r="1939" spans="1:46" ht="33.75">
      <c r="A1939" s="54">
        <v>7117</v>
      </c>
      <c r="B1939" s="54" t="s">
        <v>1351</v>
      </c>
      <c r="C1939" s="58" t="s">
        <v>2987</v>
      </c>
      <c r="D1939" s="79">
        <v>7</v>
      </c>
      <c r="E1939" s="79">
        <v>7</v>
      </c>
      <c r="F1939" s="80">
        <v>601.70000000000005</v>
      </c>
      <c r="G1939" s="80">
        <v>85.96</v>
      </c>
      <c r="H1939" s="80">
        <v>601.70000000000005</v>
      </c>
      <c r="I1939" s="80" t="s">
        <v>28</v>
      </c>
      <c r="J1939" s="80" t="s">
        <v>28</v>
      </c>
      <c r="K1939" s="80">
        <v>85.96</v>
      </c>
      <c r="L1939" s="73">
        <f t="shared" si="480"/>
        <v>85.96</v>
      </c>
      <c r="M1939" s="73">
        <f t="shared" si="481"/>
        <v>103.21</v>
      </c>
      <c r="N1939" s="72" t="str">
        <f t="shared" si="482"/>
        <v>0837</v>
      </c>
      <c r="O1939" s="74">
        <f t="shared" si="483"/>
        <v>0</v>
      </c>
      <c r="P1939" s="72">
        <f t="shared" si="484"/>
        <v>0</v>
      </c>
      <c r="Q1939" s="74">
        <f t="shared" si="485"/>
        <v>7</v>
      </c>
      <c r="R1939" s="72" t="str">
        <f t="shared" si="486"/>
        <v/>
      </c>
      <c r="S1939" s="72" t="str">
        <f t="shared" si="487"/>
        <v/>
      </c>
      <c r="AT1939" s="20">
        <f t="shared" si="488"/>
        <v>-7736.4</v>
      </c>
    </row>
    <row r="1940" spans="1:46" ht="33.75">
      <c r="A1940" s="54">
        <v>7117</v>
      </c>
      <c r="B1940" s="54" t="s">
        <v>1349</v>
      </c>
      <c r="C1940" s="58" t="s">
        <v>2987</v>
      </c>
      <c r="D1940" s="79">
        <v>7</v>
      </c>
      <c r="E1940" s="79">
        <v>7</v>
      </c>
      <c r="F1940" s="80">
        <v>601.70000000000005</v>
      </c>
      <c r="G1940" s="80">
        <v>85.96</v>
      </c>
      <c r="H1940" s="80">
        <v>601.70000000000005</v>
      </c>
      <c r="I1940" s="80" t="s">
        <v>28</v>
      </c>
      <c r="J1940" s="80" t="s">
        <v>28</v>
      </c>
      <c r="K1940" s="80">
        <v>85.96</v>
      </c>
      <c r="L1940" s="73">
        <f t="shared" si="480"/>
        <v>85.96</v>
      </c>
      <c r="M1940" s="73">
        <f t="shared" si="481"/>
        <v>103.21</v>
      </c>
      <c r="N1940" s="72" t="str">
        <f t="shared" si="482"/>
        <v>0837</v>
      </c>
      <c r="O1940" s="74">
        <f t="shared" si="483"/>
        <v>0</v>
      </c>
      <c r="P1940" s="72">
        <f t="shared" si="484"/>
        <v>0</v>
      </c>
      <c r="Q1940" s="74">
        <f t="shared" si="485"/>
        <v>7</v>
      </c>
      <c r="R1940" s="72" t="str">
        <f t="shared" si="486"/>
        <v/>
      </c>
      <c r="S1940" s="72" t="str">
        <f t="shared" si="487"/>
        <v/>
      </c>
      <c r="AT1940" s="20">
        <f t="shared" si="488"/>
        <v>-7736.4</v>
      </c>
    </row>
    <row r="1941" spans="1:46" ht="33.75">
      <c r="A1941" s="54">
        <v>7117</v>
      </c>
      <c r="B1941" s="54" t="s">
        <v>1343</v>
      </c>
      <c r="C1941" s="58" t="s">
        <v>2987</v>
      </c>
      <c r="D1941" s="79">
        <v>7</v>
      </c>
      <c r="E1941" s="79">
        <v>7</v>
      </c>
      <c r="F1941" s="80">
        <v>601.70000000000005</v>
      </c>
      <c r="G1941" s="80">
        <v>85.96</v>
      </c>
      <c r="H1941" s="80">
        <v>601.70000000000005</v>
      </c>
      <c r="I1941" s="80" t="s">
        <v>28</v>
      </c>
      <c r="J1941" s="80" t="s">
        <v>28</v>
      </c>
      <c r="K1941" s="80">
        <v>85.96</v>
      </c>
      <c r="L1941" s="73">
        <f t="shared" si="480"/>
        <v>85.96</v>
      </c>
      <c r="M1941" s="73">
        <f t="shared" si="481"/>
        <v>103.21</v>
      </c>
      <c r="N1941" s="72" t="str">
        <f t="shared" si="482"/>
        <v>0837</v>
      </c>
      <c r="O1941" s="74">
        <f t="shared" si="483"/>
        <v>0</v>
      </c>
      <c r="P1941" s="72">
        <f t="shared" si="484"/>
        <v>0</v>
      </c>
      <c r="Q1941" s="74">
        <f t="shared" si="485"/>
        <v>7</v>
      </c>
      <c r="R1941" s="72" t="str">
        <f t="shared" si="486"/>
        <v/>
      </c>
      <c r="S1941" s="72" t="str">
        <f t="shared" si="487"/>
        <v/>
      </c>
      <c r="AT1941" s="20">
        <f t="shared" si="488"/>
        <v>-7736.4</v>
      </c>
    </row>
    <row r="1942" spans="1:46" ht="33.75">
      <c r="A1942" s="54">
        <v>7117</v>
      </c>
      <c r="B1942" s="54" t="s">
        <v>1341</v>
      </c>
      <c r="C1942" s="58" t="s">
        <v>2987</v>
      </c>
      <c r="D1942" s="79">
        <v>7</v>
      </c>
      <c r="E1942" s="79">
        <v>7</v>
      </c>
      <c r="F1942" s="80">
        <v>601.70000000000005</v>
      </c>
      <c r="G1942" s="80">
        <v>85.96</v>
      </c>
      <c r="H1942" s="80">
        <v>601.70000000000005</v>
      </c>
      <c r="I1942" s="80" t="s">
        <v>28</v>
      </c>
      <c r="J1942" s="80" t="s">
        <v>28</v>
      </c>
      <c r="K1942" s="80">
        <v>85.96</v>
      </c>
      <c r="L1942" s="73">
        <f t="shared" si="480"/>
        <v>85.96</v>
      </c>
      <c r="M1942" s="73">
        <f t="shared" si="481"/>
        <v>103.21</v>
      </c>
      <c r="N1942" s="72" t="str">
        <f t="shared" si="482"/>
        <v>0837</v>
      </c>
      <c r="O1942" s="74">
        <f t="shared" si="483"/>
        <v>0</v>
      </c>
      <c r="P1942" s="72">
        <f t="shared" si="484"/>
        <v>0</v>
      </c>
      <c r="Q1942" s="74">
        <f t="shared" si="485"/>
        <v>7</v>
      </c>
      <c r="R1942" s="72" t="str">
        <f t="shared" si="486"/>
        <v/>
      </c>
      <c r="S1942" s="72" t="str">
        <f t="shared" si="487"/>
        <v/>
      </c>
      <c r="AT1942" s="20">
        <f t="shared" si="488"/>
        <v>-7736.4</v>
      </c>
    </row>
    <row r="1943" spans="1:46" ht="33.75">
      <c r="A1943" s="54">
        <v>7117</v>
      </c>
      <c r="B1943" s="54" t="s">
        <v>1345</v>
      </c>
      <c r="C1943" s="58" t="s">
        <v>2987</v>
      </c>
      <c r="D1943" s="79">
        <v>7</v>
      </c>
      <c r="E1943" s="79">
        <v>7</v>
      </c>
      <c r="F1943" s="80">
        <v>601.70000000000005</v>
      </c>
      <c r="G1943" s="80">
        <v>85.96</v>
      </c>
      <c r="H1943" s="80">
        <v>601.70000000000005</v>
      </c>
      <c r="I1943" s="80" t="s">
        <v>28</v>
      </c>
      <c r="J1943" s="80" t="s">
        <v>28</v>
      </c>
      <c r="K1943" s="80">
        <v>85.96</v>
      </c>
      <c r="L1943" s="73">
        <f t="shared" si="480"/>
        <v>85.96</v>
      </c>
      <c r="M1943" s="73">
        <f t="shared" si="481"/>
        <v>103.21</v>
      </c>
      <c r="N1943" s="72" t="str">
        <f t="shared" si="482"/>
        <v>0837</v>
      </c>
      <c r="O1943" s="74">
        <f t="shared" si="483"/>
        <v>0</v>
      </c>
      <c r="P1943" s="72">
        <f t="shared" si="484"/>
        <v>0</v>
      </c>
      <c r="Q1943" s="74">
        <f t="shared" si="485"/>
        <v>7</v>
      </c>
      <c r="R1943" s="72" t="str">
        <f t="shared" si="486"/>
        <v/>
      </c>
      <c r="S1943" s="72" t="str">
        <f t="shared" si="487"/>
        <v/>
      </c>
      <c r="AT1943" s="20">
        <f t="shared" si="488"/>
        <v>-7736.4</v>
      </c>
    </row>
    <row r="1944" spans="1:46" ht="33.75">
      <c r="A1944" s="54">
        <v>7118</v>
      </c>
      <c r="B1944" s="54" t="s">
        <v>1359</v>
      </c>
      <c r="C1944" s="58" t="s">
        <v>2988</v>
      </c>
      <c r="D1944" s="79">
        <v>7</v>
      </c>
      <c r="E1944" s="79">
        <v>7</v>
      </c>
      <c r="F1944" s="80">
        <v>706.56</v>
      </c>
      <c r="G1944" s="80">
        <v>100.94</v>
      </c>
      <c r="H1944" s="80">
        <v>706.56</v>
      </c>
      <c r="I1944" s="80" t="s">
        <v>28</v>
      </c>
      <c r="J1944" s="80" t="s">
        <v>28</v>
      </c>
      <c r="K1944" s="80">
        <v>100.94</v>
      </c>
      <c r="L1944" s="73">
        <f t="shared" si="480"/>
        <v>100.94</v>
      </c>
      <c r="M1944" s="73">
        <f t="shared" si="481"/>
        <v>118.24</v>
      </c>
      <c r="N1944" s="72" t="str">
        <f t="shared" si="482"/>
        <v>0838</v>
      </c>
      <c r="O1944" s="74">
        <f t="shared" si="483"/>
        <v>0</v>
      </c>
      <c r="P1944" s="72">
        <f t="shared" si="484"/>
        <v>0</v>
      </c>
      <c r="Q1944" s="74">
        <f t="shared" si="485"/>
        <v>7</v>
      </c>
      <c r="R1944" s="72" t="str">
        <f t="shared" si="486"/>
        <v/>
      </c>
      <c r="S1944" s="72" t="str">
        <f t="shared" si="487"/>
        <v/>
      </c>
      <c r="AT1944" s="20">
        <f t="shared" si="488"/>
        <v>-9084.6</v>
      </c>
    </row>
    <row r="1945" spans="1:46" ht="33.75">
      <c r="A1945" s="54">
        <v>7118</v>
      </c>
      <c r="B1945" s="54" t="s">
        <v>1358</v>
      </c>
      <c r="C1945" s="58" t="s">
        <v>2988</v>
      </c>
      <c r="D1945" s="79">
        <v>7</v>
      </c>
      <c r="E1945" s="79">
        <v>7</v>
      </c>
      <c r="F1945" s="80">
        <v>706.56</v>
      </c>
      <c r="G1945" s="80">
        <v>100.94</v>
      </c>
      <c r="H1945" s="80">
        <v>706.56</v>
      </c>
      <c r="I1945" s="80" t="s">
        <v>28</v>
      </c>
      <c r="J1945" s="80" t="s">
        <v>28</v>
      </c>
      <c r="K1945" s="80">
        <v>100.94</v>
      </c>
      <c r="L1945" s="73">
        <f t="shared" si="480"/>
        <v>100.94</v>
      </c>
      <c r="M1945" s="73">
        <f t="shared" si="481"/>
        <v>118.24</v>
      </c>
      <c r="N1945" s="72" t="str">
        <f t="shared" si="482"/>
        <v>0838</v>
      </c>
      <c r="O1945" s="74">
        <f t="shared" si="483"/>
        <v>0</v>
      </c>
      <c r="P1945" s="72">
        <f t="shared" si="484"/>
        <v>0</v>
      </c>
      <c r="Q1945" s="74">
        <f t="shared" si="485"/>
        <v>7</v>
      </c>
      <c r="R1945" s="72" t="str">
        <f t="shared" si="486"/>
        <v/>
      </c>
      <c r="S1945" s="72" t="str">
        <f t="shared" si="487"/>
        <v/>
      </c>
      <c r="AT1945" s="20">
        <f t="shared" si="488"/>
        <v>-9084.6</v>
      </c>
    </row>
    <row r="1946" spans="1:46" ht="33.75">
      <c r="A1946" s="54">
        <v>7118</v>
      </c>
      <c r="B1946" s="54" t="s">
        <v>1357</v>
      </c>
      <c r="C1946" s="58" t="s">
        <v>2988</v>
      </c>
      <c r="D1946" s="79">
        <v>7</v>
      </c>
      <c r="E1946" s="79">
        <v>7</v>
      </c>
      <c r="F1946" s="80">
        <v>706.56</v>
      </c>
      <c r="G1946" s="80">
        <v>100.94</v>
      </c>
      <c r="H1946" s="80">
        <v>706.56</v>
      </c>
      <c r="I1946" s="80" t="s">
        <v>28</v>
      </c>
      <c r="J1946" s="80" t="s">
        <v>28</v>
      </c>
      <c r="K1946" s="80">
        <v>100.94</v>
      </c>
      <c r="L1946" s="73">
        <f t="shared" si="480"/>
        <v>100.94</v>
      </c>
      <c r="M1946" s="73">
        <f t="shared" si="481"/>
        <v>118.24</v>
      </c>
      <c r="N1946" s="72" t="str">
        <f t="shared" si="482"/>
        <v>0838</v>
      </c>
      <c r="O1946" s="74">
        <f t="shared" si="483"/>
        <v>0</v>
      </c>
      <c r="P1946" s="72">
        <f t="shared" si="484"/>
        <v>0</v>
      </c>
      <c r="Q1946" s="74">
        <f t="shared" si="485"/>
        <v>7</v>
      </c>
      <c r="R1946" s="72" t="str">
        <f t="shared" si="486"/>
        <v/>
      </c>
      <c r="S1946" s="72" t="str">
        <f t="shared" si="487"/>
        <v/>
      </c>
      <c r="AT1946" s="20">
        <f t="shared" si="488"/>
        <v>-9084.6</v>
      </c>
    </row>
    <row r="1947" spans="1:46" ht="33.75">
      <c r="A1947" s="54">
        <v>7118</v>
      </c>
      <c r="B1947" s="54" t="s">
        <v>1356</v>
      </c>
      <c r="C1947" s="58" t="s">
        <v>2988</v>
      </c>
      <c r="D1947" s="79">
        <v>7</v>
      </c>
      <c r="E1947" s="79">
        <v>7</v>
      </c>
      <c r="F1947" s="80">
        <v>706.56</v>
      </c>
      <c r="G1947" s="80">
        <v>100.94</v>
      </c>
      <c r="H1947" s="80">
        <v>706.56</v>
      </c>
      <c r="I1947" s="80" t="s">
        <v>28</v>
      </c>
      <c r="J1947" s="80" t="s">
        <v>28</v>
      </c>
      <c r="K1947" s="80">
        <v>100.94</v>
      </c>
      <c r="L1947" s="73">
        <f t="shared" si="480"/>
        <v>100.94</v>
      </c>
      <c r="M1947" s="73">
        <f t="shared" si="481"/>
        <v>118.24</v>
      </c>
      <c r="N1947" s="72" t="str">
        <f t="shared" si="482"/>
        <v>0838</v>
      </c>
      <c r="O1947" s="74">
        <f t="shared" si="483"/>
        <v>0</v>
      </c>
      <c r="P1947" s="72">
        <f t="shared" si="484"/>
        <v>0</v>
      </c>
      <c r="Q1947" s="74">
        <f t="shared" si="485"/>
        <v>7</v>
      </c>
      <c r="R1947" s="72" t="str">
        <f t="shared" si="486"/>
        <v/>
      </c>
      <c r="S1947" s="72" t="str">
        <f t="shared" si="487"/>
        <v/>
      </c>
      <c r="AT1947" s="20">
        <f t="shared" si="488"/>
        <v>-9084.6</v>
      </c>
    </row>
    <row r="1948" spans="1:46" ht="33.75">
      <c r="A1948" s="54">
        <v>7119</v>
      </c>
      <c r="B1948" s="54" t="s">
        <v>1360</v>
      </c>
      <c r="C1948" s="58" t="s">
        <v>2989</v>
      </c>
      <c r="D1948" s="79">
        <v>7</v>
      </c>
      <c r="E1948" s="79">
        <v>7</v>
      </c>
      <c r="F1948" s="80">
        <v>673.64</v>
      </c>
      <c r="G1948" s="80">
        <v>96.23</v>
      </c>
      <c r="H1948" s="80">
        <v>673.64</v>
      </c>
      <c r="I1948" s="80" t="s">
        <v>28</v>
      </c>
      <c r="J1948" s="80" t="s">
        <v>28</v>
      </c>
      <c r="K1948" s="80">
        <v>96.23</v>
      </c>
      <c r="L1948" s="73">
        <f t="shared" si="480"/>
        <v>96.23</v>
      </c>
      <c r="M1948" s="73">
        <f t="shared" si="481"/>
        <v>118.24</v>
      </c>
      <c r="N1948" s="72" t="str">
        <f t="shared" si="482"/>
        <v>0838</v>
      </c>
      <c r="O1948" s="74">
        <f t="shared" si="483"/>
        <v>0</v>
      </c>
      <c r="P1948" s="72">
        <f t="shared" si="484"/>
        <v>0</v>
      </c>
      <c r="Q1948" s="74">
        <f t="shared" si="485"/>
        <v>7</v>
      </c>
      <c r="R1948" s="72" t="str">
        <f t="shared" si="486"/>
        <v/>
      </c>
      <c r="S1948" s="72" t="str">
        <f t="shared" si="487"/>
        <v/>
      </c>
      <c r="AT1948" s="20">
        <f t="shared" si="488"/>
        <v>-8660.7000000000007</v>
      </c>
    </row>
    <row r="1949" spans="1:46" ht="33.75">
      <c r="A1949" s="54">
        <v>7119</v>
      </c>
      <c r="B1949" s="54" t="s">
        <v>1361</v>
      </c>
      <c r="C1949" s="58" t="s">
        <v>2989</v>
      </c>
      <c r="D1949" s="79">
        <v>7</v>
      </c>
      <c r="E1949" s="79">
        <v>7</v>
      </c>
      <c r="F1949" s="80">
        <v>673.64</v>
      </c>
      <c r="G1949" s="80">
        <v>96.23</v>
      </c>
      <c r="H1949" s="80">
        <v>673.64</v>
      </c>
      <c r="I1949" s="80" t="s">
        <v>28</v>
      </c>
      <c r="J1949" s="80" t="s">
        <v>28</v>
      </c>
      <c r="K1949" s="80">
        <v>96.23</v>
      </c>
      <c r="L1949" s="73">
        <f t="shared" si="480"/>
        <v>96.23</v>
      </c>
      <c r="M1949" s="73">
        <f t="shared" si="481"/>
        <v>118.24</v>
      </c>
      <c r="N1949" s="72" t="str">
        <f t="shared" si="482"/>
        <v>0838</v>
      </c>
      <c r="O1949" s="74">
        <f t="shared" si="483"/>
        <v>0</v>
      </c>
      <c r="P1949" s="72">
        <f t="shared" si="484"/>
        <v>0</v>
      </c>
      <c r="Q1949" s="74">
        <f t="shared" si="485"/>
        <v>7</v>
      </c>
      <c r="R1949" s="72" t="str">
        <f t="shared" si="486"/>
        <v/>
      </c>
      <c r="S1949" s="72" t="str">
        <f t="shared" si="487"/>
        <v/>
      </c>
      <c r="AT1949" s="20">
        <f t="shared" si="488"/>
        <v>-8660.7000000000007</v>
      </c>
    </row>
    <row r="1950" spans="1:46" ht="33.75">
      <c r="A1950" s="54">
        <v>7119</v>
      </c>
      <c r="B1950" s="54" t="s">
        <v>1362</v>
      </c>
      <c r="C1950" s="58" t="s">
        <v>2989</v>
      </c>
      <c r="D1950" s="79">
        <v>7</v>
      </c>
      <c r="E1950" s="79">
        <v>7</v>
      </c>
      <c r="F1950" s="80">
        <v>673.64</v>
      </c>
      <c r="G1950" s="80">
        <v>96.23</v>
      </c>
      <c r="H1950" s="80">
        <v>673.64</v>
      </c>
      <c r="I1950" s="80" t="s">
        <v>28</v>
      </c>
      <c r="J1950" s="80" t="s">
        <v>28</v>
      </c>
      <c r="K1950" s="80">
        <v>96.23</v>
      </c>
      <c r="L1950" s="73">
        <f t="shared" si="480"/>
        <v>96.23</v>
      </c>
      <c r="M1950" s="73">
        <f t="shared" si="481"/>
        <v>118.24</v>
      </c>
      <c r="N1950" s="72" t="str">
        <f t="shared" si="482"/>
        <v>0838</v>
      </c>
      <c r="O1950" s="74">
        <f t="shared" si="483"/>
        <v>0</v>
      </c>
      <c r="P1950" s="72">
        <f t="shared" si="484"/>
        <v>0</v>
      </c>
      <c r="Q1950" s="74">
        <f t="shared" si="485"/>
        <v>7</v>
      </c>
      <c r="R1950" s="72" t="str">
        <f t="shared" si="486"/>
        <v/>
      </c>
      <c r="S1950" s="72" t="str">
        <f t="shared" si="487"/>
        <v/>
      </c>
      <c r="AT1950" s="20">
        <f t="shared" si="488"/>
        <v>-8660.7000000000007</v>
      </c>
    </row>
    <row r="1951" spans="1:46" ht="33.75">
      <c r="A1951" s="54">
        <v>7119</v>
      </c>
      <c r="B1951" s="54" t="s">
        <v>1363</v>
      </c>
      <c r="C1951" s="58" t="s">
        <v>2989</v>
      </c>
      <c r="D1951" s="79">
        <v>7</v>
      </c>
      <c r="E1951" s="79">
        <v>7</v>
      </c>
      <c r="F1951" s="80">
        <v>673.64</v>
      </c>
      <c r="G1951" s="80">
        <v>96.23</v>
      </c>
      <c r="H1951" s="80">
        <v>673.64</v>
      </c>
      <c r="I1951" s="80" t="s">
        <v>28</v>
      </c>
      <c r="J1951" s="80" t="s">
        <v>28</v>
      </c>
      <c r="K1951" s="80">
        <v>96.23</v>
      </c>
      <c r="L1951" s="73">
        <f t="shared" si="480"/>
        <v>96.23</v>
      </c>
      <c r="M1951" s="73">
        <f t="shared" si="481"/>
        <v>118.24</v>
      </c>
      <c r="N1951" s="72" t="str">
        <f t="shared" si="482"/>
        <v>0838</v>
      </c>
      <c r="O1951" s="74">
        <f t="shared" si="483"/>
        <v>0</v>
      </c>
      <c r="P1951" s="72">
        <f t="shared" si="484"/>
        <v>0</v>
      </c>
      <c r="Q1951" s="74">
        <f t="shared" si="485"/>
        <v>7</v>
      </c>
      <c r="R1951" s="72" t="str">
        <f t="shared" si="486"/>
        <v/>
      </c>
      <c r="S1951" s="72" t="str">
        <f t="shared" si="487"/>
        <v/>
      </c>
      <c r="AT1951" s="20">
        <f t="shared" si="488"/>
        <v>-8660.7000000000007</v>
      </c>
    </row>
    <row r="1952" spans="1:46" ht="33.75">
      <c r="A1952" s="54">
        <v>7120</v>
      </c>
      <c r="B1952" s="54" t="s">
        <v>1366</v>
      </c>
      <c r="C1952" s="58" t="s">
        <v>2990</v>
      </c>
      <c r="D1952" s="79">
        <v>7</v>
      </c>
      <c r="E1952" s="79">
        <v>7</v>
      </c>
      <c r="F1952" s="80">
        <v>567.34</v>
      </c>
      <c r="G1952" s="80">
        <v>81.05</v>
      </c>
      <c r="H1952" s="80">
        <v>567.34</v>
      </c>
      <c r="I1952" s="80" t="s">
        <v>28</v>
      </c>
      <c r="J1952" s="80" t="s">
        <v>28</v>
      </c>
      <c r="K1952" s="80">
        <v>81.05</v>
      </c>
      <c r="L1952" s="73">
        <f t="shared" si="480"/>
        <v>81.05</v>
      </c>
      <c r="M1952" s="73">
        <f t="shared" si="481"/>
        <v>118.24</v>
      </c>
      <c r="N1952" s="72" t="str">
        <f t="shared" si="482"/>
        <v>0838</v>
      </c>
      <c r="O1952" s="74">
        <f t="shared" si="483"/>
        <v>0</v>
      </c>
      <c r="P1952" s="72">
        <f t="shared" si="484"/>
        <v>0</v>
      </c>
      <c r="Q1952" s="74">
        <f t="shared" si="485"/>
        <v>7</v>
      </c>
      <c r="R1952" s="72" t="str">
        <f t="shared" si="486"/>
        <v/>
      </c>
      <c r="S1952" s="72" t="str">
        <f t="shared" si="487"/>
        <v/>
      </c>
      <c r="AT1952" s="20">
        <f t="shared" si="488"/>
        <v>-7294.5</v>
      </c>
    </row>
    <row r="1953" spans="1:46" ht="33.75">
      <c r="A1953" s="54">
        <v>7120</v>
      </c>
      <c r="B1953" s="54" t="s">
        <v>1364</v>
      </c>
      <c r="C1953" s="58" t="s">
        <v>2990</v>
      </c>
      <c r="D1953" s="79">
        <v>7</v>
      </c>
      <c r="E1953" s="79">
        <v>7</v>
      </c>
      <c r="F1953" s="80">
        <v>567.34</v>
      </c>
      <c r="G1953" s="80">
        <v>81.05</v>
      </c>
      <c r="H1953" s="80">
        <v>567.34</v>
      </c>
      <c r="I1953" s="80" t="s">
        <v>28</v>
      </c>
      <c r="J1953" s="80" t="s">
        <v>28</v>
      </c>
      <c r="K1953" s="80">
        <v>81.05</v>
      </c>
      <c r="L1953" s="73">
        <f t="shared" si="480"/>
        <v>81.05</v>
      </c>
      <c r="M1953" s="73">
        <f t="shared" si="481"/>
        <v>118.24</v>
      </c>
      <c r="N1953" s="72" t="str">
        <f t="shared" si="482"/>
        <v>0838</v>
      </c>
      <c r="O1953" s="74">
        <f t="shared" si="483"/>
        <v>0</v>
      </c>
      <c r="P1953" s="72">
        <f t="shared" si="484"/>
        <v>0</v>
      </c>
      <c r="Q1953" s="74">
        <f t="shared" si="485"/>
        <v>7</v>
      </c>
      <c r="R1953" s="72" t="str">
        <f t="shared" si="486"/>
        <v/>
      </c>
      <c r="S1953" s="72" t="str">
        <f t="shared" si="487"/>
        <v/>
      </c>
      <c r="AT1953" s="20">
        <f t="shared" si="488"/>
        <v>-7294.5</v>
      </c>
    </row>
    <row r="1954" spans="1:46" ht="33.75">
      <c r="A1954" s="54">
        <v>7120</v>
      </c>
      <c r="B1954" s="54" t="s">
        <v>1365</v>
      </c>
      <c r="C1954" s="58" t="s">
        <v>2990</v>
      </c>
      <c r="D1954" s="79">
        <v>7</v>
      </c>
      <c r="E1954" s="79">
        <v>7</v>
      </c>
      <c r="F1954" s="80">
        <v>567.34</v>
      </c>
      <c r="G1954" s="80">
        <v>81.05</v>
      </c>
      <c r="H1954" s="80">
        <v>567.34</v>
      </c>
      <c r="I1954" s="80" t="s">
        <v>28</v>
      </c>
      <c r="J1954" s="80" t="s">
        <v>28</v>
      </c>
      <c r="K1954" s="80">
        <v>81.05</v>
      </c>
      <c r="L1954" s="73">
        <f t="shared" si="480"/>
        <v>81.05</v>
      </c>
      <c r="M1954" s="73">
        <f t="shared" si="481"/>
        <v>118.24</v>
      </c>
      <c r="N1954" s="72" t="str">
        <f t="shared" si="482"/>
        <v>0838</v>
      </c>
      <c r="O1954" s="74">
        <f t="shared" si="483"/>
        <v>0</v>
      </c>
      <c r="P1954" s="72">
        <f t="shared" si="484"/>
        <v>0</v>
      </c>
      <c r="Q1954" s="74">
        <f t="shared" si="485"/>
        <v>7</v>
      </c>
      <c r="R1954" s="72" t="str">
        <f t="shared" si="486"/>
        <v/>
      </c>
      <c r="S1954" s="72" t="str">
        <f t="shared" si="487"/>
        <v/>
      </c>
      <c r="AT1954" s="20">
        <f t="shared" si="488"/>
        <v>-7294.5</v>
      </c>
    </row>
    <row r="1955" spans="1:46" ht="33.75">
      <c r="A1955" s="54">
        <v>7120</v>
      </c>
      <c r="B1955" s="54" t="s">
        <v>1367</v>
      </c>
      <c r="C1955" s="58" t="s">
        <v>2990</v>
      </c>
      <c r="D1955" s="79">
        <v>7</v>
      </c>
      <c r="E1955" s="79">
        <v>7</v>
      </c>
      <c r="F1955" s="80">
        <v>567.34</v>
      </c>
      <c r="G1955" s="80">
        <v>81.05</v>
      </c>
      <c r="H1955" s="80">
        <v>567.34</v>
      </c>
      <c r="I1955" s="80" t="s">
        <v>28</v>
      </c>
      <c r="J1955" s="80" t="s">
        <v>28</v>
      </c>
      <c r="K1955" s="80">
        <v>81.05</v>
      </c>
      <c r="L1955" s="73">
        <f t="shared" si="480"/>
        <v>81.05</v>
      </c>
      <c r="M1955" s="73">
        <f t="shared" si="481"/>
        <v>118.24</v>
      </c>
      <c r="N1955" s="72" t="str">
        <f t="shared" si="482"/>
        <v>0838</v>
      </c>
      <c r="O1955" s="74">
        <f t="shared" si="483"/>
        <v>0</v>
      </c>
      <c r="P1955" s="72">
        <f t="shared" si="484"/>
        <v>0</v>
      </c>
      <c r="Q1955" s="74">
        <f t="shared" si="485"/>
        <v>7</v>
      </c>
      <c r="R1955" s="72" t="str">
        <f t="shared" si="486"/>
        <v/>
      </c>
      <c r="S1955" s="72" t="str">
        <f t="shared" si="487"/>
        <v/>
      </c>
      <c r="AT1955" s="20">
        <f t="shared" si="488"/>
        <v>-7294.5</v>
      </c>
    </row>
    <row r="1956" spans="1:46" ht="33.75">
      <c r="A1956" s="54">
        <v>7121</v>
      </c>
      <c r="B1956" s="54" t="s">
        <v>1380</v>
      </c>
      <c r="C1956" s="58" t="s">
        <v>2991</v>
      </c>
      <c r="D1956" s="79">
        <v>7</v>
      </c>
      <c r="E1956" s="79">
        <v>7</v>
      </c>
      <c r="F1956" s="80">
        <v>841.9</v>
      </c>
      <c r="G1956" s="80">
        <v>120.27</v>
      </c>
      <c r="H1956" s="80">
        <v>841.9</v>
      </c>
      <c r="I1956" s="80" t="s">
        <v>28</v>
      </c>
      <c r="J1956" s="80" t="s">
        <v>28</v>
      </c>
      <c r="K1956" s="80">
        <v>120.27</v>
      </c>
      <c r="L1956" s="73">
        <f t="shared" si="480"/>
        <v>120.27</v>
      </c>
      <c r="M1956" s="73">
        <f t="shared" si="481"/>
        <v>122.09</v>
      </c>
      <c r="N1956" s="72" t="str">
        <f t="shared" si="482"/>
        <v>0839</v>
      </c>
      <c r="O1956" s="74">
        <f t="shared" si="483"/>
        <v>0</v>
      </c>
      <c r="P1956" s="72">
        <f t="shared" si="484"/>
        <v>0</v>
      </c>
      <c r="Q1956" s="74">
        <f t="shared" si="485"/>
        <v>7</v>
      </c>
      <c r="R1956" s="72" t="str">
        <f t="shared" si="486"/>
        <v/>
      </c>
      <c r="S1956" s="72" t="str">
        <f t="shared" si="487"/>
        <v/>
      </c>
      <c r="AT1956" s="20">
        <f t="shared" si="488"/>
        <v>-10824.3</v>
      </c>
    </row>
    <row r="1957" spans="1:46" ht="33.75">
      <c r="A1957" s="54">
        <v>7121</v>
      </c>
      <c r="B1957" s="54" t="s">
        <v>1382</v>
      </c>
      <c r="C1957" s="58" t="s">
        <v>2991</v>
      </c>
      <c r="D1957" s="79">
        <v>7</v>
      </c>
      <c r="E1957" s="79">
        <v>7</v>
      </c>
      <c r="F1957" s="80">
        <v>841.9</v>
      </c>
      <c r="G1957" s="80">
        <v>120.27</v>
      </c>
      <c r="H1957" s="80">
        <v>841.9</v>
      </c>
      <c r="I1957" s="80" t="s">
        <v>28</v>
      </c>
      <c r="J1957" s="80" t="s">
        <v>28</v>
      </c>
      <c r="K1957" s="80">
        <v>120.27</v>
      </c>
      <c r="L1957" s="73">
        <f t="shared" si="480"/>
        <v>120.27</v>
      </c>
      <c r="M1957" s="73">
        <f t="shared" si="481"/>
        <v>122.09</v>
      </c>
      <c r="N1957" s="72" t="str">
        <f t="shared" si="482"/>
        <v>0839</v>
      </c>
      <c r="O1957" s="74">
        <f t="shared" si="483"/>
        <v>0</v>
      </c>
      <c r="P1957" s="72">
        <f t="shared" si="484"/>
        <v>0</v>
      </c>
      <c r="Q1957" s="74">
        <f t="shared" si="485"/>
        <v>7</v>
      </c>
      <c r="R1957" s="72" t="str">
        <f t="shared" si="486"/>
        <v/>
      </c>
      <c r="S1957" s="72" t="str">
        <f t="shared" si="487"/>
        <v/>
      </c>
      <c r="AT1957" s="20">
        <f t="shared" si="488"/>
        <v>-10824.3</v>
      </c>
    </row>
    <row r="1958" spans="1:46" ht="33.75">
      <c r="A1958" s="54">
        <v>7121</v>
      </c>
      <c r="B1958" s="54" t="s">
        <v>1378</v>
      </c>
      <c r="C1958" s="58" t="s">
        <v>2991</v>
      </c>
      <c r="D1958" s="79">
        <v>7</v>
      </c>
      <c r="E1958" s="79">
        <v>7</v>
      </c>
      <c r="F1958" s="80">
        <v>841.9</v>
      </c>
      <c r="G1958" s="80">
        <v>120.27</v>
      </c>
      <c r="H1958" s="80">
        <v>841.9</v>
      </c>
      <c r="I1958" s="80" t="s">
        <v>28</v>
      </c>
      <c r="J1958" s="80" t="s">
        <v>28</v>
      </c>
      <c r="K1958" s="80">
        <v>120.27</v>
      </c>
      <c r="L1958" s="73">
        <f t="shared" si="480"/>
        <v>120.27</v>
      </c>
      <c r="M1958" s="73">
        <f t="shared" si="481"/>
        <v>122.09</v>
      </c>
      <c r="N1958" s="72" t="str">
        <f t="shared" si="482"/>
        <v>0839</v>
      </c>
      <c r="O1958" s="74">
        <f t="shared" si="483"/>
        <v>0</v>
      </c>
      <c r="P1958" s="72">
        <f t="shared" si="484"/>
        <v>0</v>
      </c>
      <c r="Q1958" s="74">
        <f t="shared" si="485"/>
        <v>7</v>
      </c>
      <c r="R1958" s="72" t="str">
        <f t="shared" si="486"/>
        <v/>
      </c>
      <c r="S1958" s="72" t="str">
        <f t="shared" si="487"/>
        <v/>
      </c>
      <c r="AT1958" s="20">
        <f t="shared" si="488"/>
        <v>-10824.3</v>
      </c>
    </row>
    <row r="1959" spans="1:46" ht="33.75">
      <c r="A1959" s="54">
        <v>7121</v>
      </c>
      <c r="B1959" s="54" t="s">
        <v>1384</v>
      </c>
      <c r="C1959" s="58" t="s">
        <v>2991</v>
      </c>
      <c r="D1959" s="79">
        <v>7</v>
      </c>
      <c r="E1959" s="79">
        <v>7</v>
      </c>
      <c r="F1959" s="80">
        <v>841.9</v>
      </c>
      <c r="G1959" s="80">
        <v>120.27</v>
      </c>
      <c r="H1959" s="80">
        <v>841.9</v>
      </c>
      <c r="I1959" s="80" t="s">
        <v>28</v>
      </c>
      <c r="J1959" s="80" t="s">
        <v>28</v>
      </c>
      <c r="K1959" s="80">
        <v>120.27</v>
      </c>
      <c r="L1959" s="73">
        <f t="shared" si="480"/>
        <v>120.27</v>
      </c>
      <c r="M1959" s="73">
        <f t="shared" si="481"/>
        <v>122.09</v>
      </c>
      <c r="N1959" s="72" t="str">
        <f t="shared" si="482"/>
        <v>0839</v>
      </c>
      <c r="O1959" s="74">
        <f t="shared" si="483"/>
        <v>0</v>
      </c>
      <c r="P1959" s="72">
        <f t="shared" si="484"/>
        <v>0</v>
      </c>
      <c r="Q1959" s="74">
        <f t="shared" si="485"/>
        <v>7</v>
      </c>
      <c r="R1959" s="72" t="str">
        <f t="shared" si="486"/>
        <v/>
      </c>
      <c r="S1959" s="72" t="str">
        <f t="shared" si="487"/>
        <v/>
      </c>
      <c r="AT1959" s="20">
        <f t="shared" si="488"/>
        <v>-10824.3</v>
      </c>
    </row>
    <row r="1960" spans="1:46" ht="33.75">
      <c r="A1960" s="54">
        <v>7121</v>
      </c>
      <c r="B1960" s="54" t="s">
        <v>1374</v>
      </c>
      <c r="C1960" s="58" t="s">
        <v>2991</v>
      </c>
      <c r="D1960" s="79">
        <v>7</v>
      </c>
      <c r="E1960" s="79">
        <v>7</v>
      </c>
      <c r="F1960" s="80">
        <v>841.9</v>
      </c>
      <c r="G1960" s="80">
        <v>120.27</v>
      </c>
      <c r="H1960" s="80">
        <v>841.9</v>
      </c>
      <c r="I1960" s="80" t="s">
        <v>28</v>
      </c>
      <c r="J1960" s="80" t="s">
        <v>28</v>
      </c>
      <c r="K1960" s="80">
        <v>120.27</v>
      </c>
      <c r="L1960" s="73">
        <f t="shared" si="480"/>
        <v>120.27</v>
      </c>
      <c r="M1960" s="73">
        <f t="shared" si="481"/>
        <v>122.09</v>
      </c>
      <c r="N1960" s="72" t="str">
        <f t="shared" si="482"/>
        <v>0839</v>
      </c>
      <c r="O1960" s="74">
        <f t="shared" si="483"/>
        <v>0</v>
      </c>
      <c r="P1960" s="72">
        <f t="shared" si="484"/>
        <v>0</v>
      </c>
      <c r="Q1960" s="74">
        <f t="shared" si="485"/>
        <v>7</v>
      </c>
      <c r="R1960" s="72" t="str">
        <f t="shared" si="486"/>
        <v/>
      </c>
      <c r="S1960" s="72" t="str">
        <f t="shared" si="487"/>
        <v/>
      </c>
      <c r="AT1960" s="20">
        <f t="shared" si="488"/>
        <v>-10824.3</v>
      </c>
    </row>
    <row r="1961" spans="1:46" ht="33.75">
      <c r="A1961" s="54">
        <v>7121</v>
      </c>
      <c r="B1961" s="54" t="s">
        <v>1376</v>
      </c>
      <c r="C1961" s="58" t="s">
        <v>2991</v>
      </c>
      <c r="D1961" s="79">
        <v>7</v>
      </c>
      <c r="E1961" s="79">
        <v>7</v>
      </c>
      <c r="F1961" s="80">
        <v>841.9</v>
      </c>
      <c r="G1961" s="80">
        <v>120.27</v>
      </c>
      <c r="H1961" s="80">
        <v>841.9</v>
      </c>
      <c r="I1961" s="80" t="s">
        <v>28</v>
      </c>
      <c r="J1961" s="80" t="s">
        <v>28</v>
      </c>
      <c r="K1961" s="80">
        <v>120.27</v>
      </c>
      <c r="L1961" s="73">
        <f t="shared" si="480"/>
        <v>120.27</v>
      </c>
      <c r="M1961" s="73">
        <f t="shared" si="481"/>
        <v>122.09</v>
      </c>
      <c r="N1961" s="72" t="str">
        <f t="shared" si="482"/>
        <v>0839</v>
      </c>
      <c r="O1961" s="74">
        <f t="shared" si="483"/>
        <v>0</v>
      </c>
      <c r="P1961" s="72">
        <f t="shared" si="484"/>
        <v>0</v>
      </c>
      <c r="Q1961" s="74">
        <f t="shared" si="485"/>
        <v>7</v>
      </c>
      <c r="R1961" s="72" t="str">
        <f t="shared" si="486"/>
        <v/>
      </c>
      <c r="S1961" s="72" t="str">
        <f t="shared" si="487"/>
        <v/>
      </c>
      <c r="AT1961" s="20">
        <f t="shared" si="488"/>
        <v>-10824.3</v>
      </c>
    </row>
    <row r="1962" spans="1:46" ht="33.75">
      <c r="A1962" s="54">
        <v>7122</v>
      </c>
      <c r="B1962" s="54" t="s">
        <v>1392</v>
      </c>
      <c r="C1962" s="58" t="s">
        <v>2992</v>
      </c>
      <c r="D1962" s="79">
        <v>7</v>
      </c>
      <c r="E1962" s="79">
        <v>7</v>
      </c>
      <c r="F1962" s="80">
        <v>696.13</v>
      </c>
      <c r="G1962" s="80">
        <v>99.45</v>
      </c>
      <c r="H1962" s="80">
        <v>696.13</v>
      </c>
      <c r="I1962" s="80" t="s">
        <v>28</v>
      </c>
      <c r="J1962" s="80" t="s">
        <v>28</v>
      </c>
      <c r="K1962" s="80">
        <v>99.45</v>
      </c>
      <c r="L1962" s="73">
        <f t="shared" si="480"/>
        <v>99.45</v>
      </c>
      <c r="M1962" s="73">
        <f t="shared" si="481"/>
        <v>122.09</v>
      </c>
      <c r="N1962" s="72" t="str">
        <f t="shared" si="482"/>
        <v>0839</v>
      </c>
      <c r="O1962" s="74">
        <f t="shared" si="483"/>
        <v>0</v>
      </c>
      <c r="P1962" s="72">
        <f t="shared" si="484"/>
        <v>0</v>
      </c>
      <c r="Q1962" s="74">
        <f t="shared" si="485"/>
        <v>7</v>
      </c>
      <c r="R1962" s="72" t="str">
        <f t="shared" si="486"/>
        <v/>
      </c>
      <c r="S1962" s="72" t="str">
        <f t="shared" si="487"/>
        <v/>
      </c>
      <c r="AT1962" s="20">
        <f t="shared" si="488"/>
        <v>-8950.5</v>
      </c>
    </row>
    <row r="1963" spans="1:46" ht="33.75">
      <c r="A1963" s="54">
        <v>7122</v>
      </c>
      <c r="B1963" s="54" t="s">
        <v>1390</v>
      </c>
      <c r="C1963" s="58" t="s">
        <v>2992</v>
      </c>
      <c r="D1963" s="79">
        <v>7</v>
      </c>
      <c r="E1963" s="79">
        <v>7</v>
      </c>
      <c r="F1963" s="80">
        <v>696.13</v>
      </c>
      <c r="G1963" s="80">
        <v>99.45</v>
      </c>
      <c r="H1963" s="80">
        <v>696.13</v>
      </c>
      <c r="I1963" s="80" t="s">
        <v>28</v>
      </c>
      <c r="J1963" s="80" t="s">
        <v>28</v>
      </c>
      <c r="K1963" s="80">
        <v>99.45</v>
      </c>
      <c r="L1963" s="73">
        <f t="shared" si="480"/>
        <v>99.45</v>
      </c>
      <c r="M1963" s="73">
        <f t="shared" si="481"/>
        <v>122.09</v>
      </c>
      <c r="N1963" s="72" t="str">
        <f t="shared" si="482"/>
        <v>0839</v>
      </c>
      <c r="O1963" s="74">
        <f t="shared" si="483"/>
        <v>0</v>
      </c>
      <c r="P1963" s="72">
        <f t="shared" si="484"/>
        <v>0</v>
      </c>
      <c r="Q1963" s="74">
        <f t="shared" si="485"/>
        <v>7</v>
      </c>
      <c r="R1963" s="72" t="str">
        <f t="shared" si="486"/>
        <v/>
      </c>
      <c r="S1963" s="72" t="str">
        <f t="shared" si="487"/>
        <v/>
      </c>
      <c r="AT1963" s="20">
        <f t="shared" si="488"/>
        <v>-8950.5</v>
      </c>
    </row>
    <row r="1964" spans="1:46" ht="33.75">
      <c r="A1964" s="54">
        <v>7122</v>
      </c>
      <c r="B1964" s="54" t="s">
        <v>1388</v>
      </c>
      <c r="C1964" s="58" t="s">
        <v>2992</v>
      </c>
      <c r="D1964" s="79">
        <v>7</v>
      </c>
      <c r="E1964" s="79">
        <v>7</v>
      </c>
      <c r="F1964" s="80">
        <v>696.13</v>
      </c>
      <c r="G1964" s="80">
        <v>99.45</v>
      </c>
      <c r="H1964" s="80">
        <v>696.13</v>
      </c>
      <c r="I1964" s="80" t="s">
        <v>28</v>
      </c>
      <c r="J1964" s="80" t="s">
        <v>28</v>
      </c>
      <c r="K1964" s="80">
        <v>99.45</v>
      </c>
      <c r="L1964" s="73">
        <f t="shared" si="480"/>
        <v>99.45</v>
      </c>
      <c r="M1964" s="73">
        <f t="shared" si="481"/>
        <v>122.09</v>
      </c>
      <c r="N1964" s="72" t="str">
        <f t="shared" si="482"/>
        <v>0839</v>
      </c>
      <c r="O1964" s="74">
        <f t="shared" si="483"/>
        <v>0</v>
      </c>
      <c r="P1964" s="72">
        <f t="shared" si="484"/>
        <v>0</v>
      </c>
      <c r="Q1964" s="74">
        <f t="shared" si="485"/>
        <v>7</v>
      </c>
      <c r="R1964" s="72" t="str">
        <f t="shared" si="486"/>
        <v/>
      </c>
      <c r="S1964" s="72" t="str">
        <f t="shared" si="487"/>
        <v/>
      </c>
      <c r="AT1964" s="20">
        <f t="shared" si="488"/>
        <v>-8950.5</v>
      </c>
    </row>
    <row r="1965" spans="1:46" ht="33.75">
      <c r="A1965" s="54">
        <v>7122</v>
      </c>
      <c r="B1965" s="54" t="s">
        <v>1386</v>
      </c>
      <c r="C1965" s="58" t="s">
        <v>2992</v>
      </c>
      <c r="D1965" s="79">
        <v>7</v>
      </c>
      <c r="E1965" s="79">
        <v>7</v>
      </c>
      <c r="F1965" s="80">
        <v>696.13</v>
      </c>
      <c r="G1965" s="80">
        <v>99.45</v>
      </c>
      <c r="H1965" s="80">
        <v>696.13</v>
      </c>
      <c r="I1965" s="80" t="s">
        <v>28</v>
      </c>
      <c r="J1965" s="80" t="s">
        <v>28</v>
      </c>
      <c r="K1965" s="80">
        <v>99.45</v>
      </c>
      <c r="L1965" s="73">
        <f t="shared" si="480"/>
        <v>99.45</v>
      </c>
      <c r="M1965" s="73">
        <f t="shared" si="481"/>
        <v>122.09</v>
      </c>
      <c r="N1965" s="72" t="str">
        <f t="shared" si="482"/>
        <v>0839</v>
      </c>
      <c r="O1965" s="74">
        <f t="shared" si="483"/>
        <v>0</v>
      </c>
      <c r="P1965" s="72">
        <f t="shared" si="484"/>
        <v>0</v>
      </c>
      <c r="Q1965" s="74">
        <f t="shared" si="485"/>
        <v>7</v>
      </c>
      <c r="R1965" s="72" t="str">
        <f t="shared" si="486"/>
        <v/>
      </c>
      <c r="S1965" s="72" t="str">
        <f t="shared" si="487"/>
        <v/>
      </c>
      <c r="AT1965" s="20">
        <f t="shared" si="488"/>
        <v>-8950.5</v>
      </c>
    </row>
    <row r="1966" spans="1:46" ht="33.75">
      <c r="A1966" s="54">
        <v>7122</v>
      </c>
      <c r="B1966" s="54" t="s">
        <v>1394</v>
      </c>
      <c r="C1966" s="58" t="s">
        <v>2992</v>
      </c>
      <c r="D1966" s="79">
        <v>7</v>
      </c>
      <c r="E1966" s="79">
        <v>7</v>
      </c>
      <c r="F1966" s="80">
        <v>696.13</v>
      </c>
      <c r="G1966" s="80">
        <v>99.45</v>
      </c>
      <c r="H1966" s="80">
        <v>696.13</v>
      </c>
      <c r="I1966" s="80" t="s">
        <v>28</v>
      </c>
      <c r="J1966" s="80" t="s">
        <v>28</v>
      </c>
      <c r="K1966" s="80">
        <v>99.45</v>
      </c>
      <c r="L1966" s="73">
        <f t="shared" si="480"/>
        <v>99.45</v>
      </c>
      <c r="M1966" s="73">
        <f t="shared" si="481"/>
        <v>122.09</v>
      </c>
      <c r="N1966" s="72" t="str">
        <f t="shared" si="482"/>
        <v>0839</v>
      </c>
      <c r="O1966" s="74">
        <f t="shared" si="483"/>
        <v>0</v>
      </c>
      <c r="P1966" s="72">
        <f t="shared" si="484"/>
        <v>0</v>
      </c>
      <c r="Q1966" s="74">
        <f t="shared" si="485"/>
        <v>7</v>
      </c>
      <c r="R1966" s="72" t="str">
        <f t="shared" si="486"/>
        <v/>
      </c>
      <c r="S1966" s="72" t="str">
        <f t="shared" si="487"/>
        <v/>
      </c>
      <c r="AT1966" s="20">
        <f t="shared" si="488"/>
        <v>-8950.5</v>
      </c>
    </row>
    <row r="1967" spans="1:46" ht="33.75">
      <c r="A1967" s="54">
        <v>7122</v>
      </c>
      <c r="B1967" s="54" t="s">
        <v>1396</v>
      </c>
      <c r="C1967" s="58" t="s">
        <v>2992</v>
      </c>
      <c r="D1967" s="79">
        <v>7</v>
      </c>
      <c r="E1967" s="79">
        <v>7</v>
      </c>
      <c r="F1967" s="80">
        <v>696.13</v>
      </c>
      <c r="G1967" s="80">
        <v>99.45</v>
      </c>
      <c r="H1967" s="80">
        <v>696.13</v>
      </c>
      <c r="I1967" s="80" t="s">
        <v>28</v>
      </c>
      <c r="J1967" s="80" t="s">
        <v>28</v>
      </c>
      <c r="K1967" s="80">
        <v>99.45</v>
      </c>
      <c r="L1967" s="73">
        <f t="shared" si="480"/>
        <v>99.45</v>
      </c>
      <c r="M1967" s="73">
        <f t="shared" si="481"/>
        <v>122.09</v>
      </c>
      <c r="N1967" s="72" t="str">
        <f t="shared" si="482"/>
        <v>0839</v>
      </c>
      <c r="O1967" s="74">
        <f t="shared" si="483"/>
        <v>0</v>
      </c>
      <c r="P1967" s="72">
        <f t="shared" si="484"/>
        <v>0</v>
      </c>
      <c r="Q1967" s="74">
        <f t="shared" si="485"/>
        <v>7</v>
      </c>
      <c r="R1967" s="72" t="str">
        <f t="shared" si="486"/>
        <v/>
      </c>
      <c r="S1967" s="72" t="str">
        <f t="shared" si="487"/>
        <v/>
      </c>
      <c r="AT1967" s="20">
        <f t="shared" si="488"/>
        <v>-8950.5</v>
      </c>
    </row>
    <row r="1968" spans="1:46" ht="33.75">
      <c r="A1968" s="54">
        <v>7123</v>
      </c>
      <c r="B1968" s="54" t="s">
        <v>1406</v>
      </c>
      <c r="C1968" s="58" t="s">
        <v>2993</v>
      </c>
      <c r="D1968" s="79">
        <v>7</v>
      </c>
      <c r="E1968" s="79">
        <v>7</v>
      </c>
      <c r="F1968" s="80">
        <v>724.33</v>
      </c>
      <c r="G1968" s="80">
        <v>103.48</v>
      </c>
      <c r="H1968" s="80">
        <v>724.33</v>
      </c>
      <c r="I1968" s="80" t="s">
        <v>28</v>
      </c>
      <c r="J1968" s="80" t="s">
        <v>28</v>
      </c>
      <c r="K1968" s="80">
        <v>103.48</v>
      </c>
      <c r="L1968" s="73">
        <f t="shared" si="480"/>
        <v>103.48</v>
      </c>
      <c r="M1968" s="73">
        <f t="shared" si="481"/>
        <v>126.23</v>
      </c>
      <c r="N1968" s="72" t="str">
        <f t="shared" si="482"/>
        <v>0840</v>
      </c>
      <c r="O1968" s="74">
        <f t="shared" si="483"/>
        <v>0</v>
      </c>
      <c r="P1968" s="72">
        <f t="shared" si="484"/>
        <v>0</v>
      </c>
      <c r="Q1968" s="74">
        <f t="shared" si="485"/>
        <v>7</v>
      </c>
      <c r="R1968" s="72" t="str">
        <f t="shared" si="486"/>
        <v/>
      </c>
      <c r="S1968" s="72" t="str">
        <f t="shared" si="487"/>
        <v/>
      </c>
      <c r="AT1968" s="20">
        <f t="shared" si="488"/>
        <v>-9313.2000000000007</v>
      </c>
    </row>
    <row r="1969" spans="1:46" ht="33.75">
      <c r="A1969" s="54">
        <v>7123</v>
      </c>
      <c r="B1969" s="54" t="s">
        <v>1404</v>
      </c>
      <c r="C1969" s="58" t="s">
        <v>2993</v>
      </c>
      <c r="D1969" s="79">
        <v>7</v>
      </c>
      <c r="E1969" s="79">
        <v>7</v>
      </c>
      <c r="F1969" s="80">
        <v>724.33</v>
      </c>
      <c r="G1969" s="80">
        <v>103.48</v>
      </c>
      <c r="H1969" s="80">
        <v>724.33</v>
      </c>
      <c r="I1969" s="80" t="s">
        <v>28</v>
      </c>
      <c r="J1969" s="80" t="s">
        <v>28</v>
      </c>
      <c r="K1969" s="80">
        <v>103.48</v>
      </c>
      <c r="L1969" s="73">
        <f t="shared" si="480"/>
        <v>103.48</v>
      </c>
      <c r="M1969" s="73">
        <f t="shared" si="481"/>
        <v>126.23</v>
      </c>
      <c r="N1969" s="72" t="str">
        <f t="shared" si="482"/>
        <v>0840</v>
      </c>
      <c r="O1969" s="74">
        <f t="shared" si="483"/>
        <v>0</v>
      </c>
      <c r="P1969" s="72">
        <f t="shared" si="484"/>
        <v>0</v>
      </c>
      <c r="Q1969" s="74">
        <f t="shared" si="485"/>
        <v>7</v>
      </c>
      <c r="R1969" s="72" t="str">
        <f t="shared" si="486"/>
        <v/>
      </c>
      <c r="S1969" s="72" t="str">
        <f t="shared" si="487"/>
        <v/>
      </c>
      <c r="AT1969" s="20">
        <f t="shared" si="488"/>
        <v>-9313.2000000000007</v>
      </c>
    </row>
    <row r="1970" spans="1:46" ht="33.75">
      <c r="A1970" s="54">
        <v>7123</v>
      </c>
      <c r="B1970" s="54" t="s">
        <v>1408</v>
      </c>
      <c r="C1970" s="58" t="s">
        <v>2993</v>
      </c>
      <c r="D1970" s="79">
        <v>7</v>
      </c>
      <c r="E1970" s="79">
        <v>7</v>
      </c>
      <c r="F1970" s="80">
        <v>724.33</v>
      </c>
      <c r="G1970" s="80">
        <v>103.48</v>
      </c>
      <c r="H1970" s="80">
        <v>724.33</v>
      </c>
      <c r="I1970" s="80" t="s">
        <v>28</v>
      </c>
      <c r="J1970" s="80" t="s">
        <v>28</v>
      </c>
      <c r="K1970" s="80">
        <v>103.48</v>
      </c>
      <c r="L1970" s="73">
        <f t="shared" si="480"/>
        <v>103.48</v>
      </c>
      <c r="M1970" s="73">
        <f t="shared" si="481"/>
        <v>126.23</v>
      </c>
      <c r="N1970" s="72" t="str">
        <f t="shared" si="482"/>
        <v>0840</v>
      </c>
      <c r="O1970" s="74">
        <f t="shared" si="483"/>
        <v>0</v>
      </c>
      <c r="P1970" s="72">
        <f t="shared" si="484"/>
        <v>0</v>
      </c>
      <c r="Q1970" s="74">
        <f t="shared" si="485"/>
        <v>7</v>
      </c>
      <c r="R1970" s="72" t="str">
        <f t="shared" si="486"/>
        <v/>
      </c>
      <c r="S1970" s="72" t="str">
        <f t="shared" si="487"/>
        <v/>
      </c>
      <c r="AT1970" s="20">
        <f t="shared" si="488"/>
        <v>-9313.2000000000007</v>
      </c>
    </row>
    <row r="1971" spans="1:46" ht="33.75">
      <c r="A1971" s="54">
        <v>7123</v>
      </c>
      <c r="B1971" s="54" t="s">
        <v>1410</v>
      </c>
      <c r="C1971" s="58" t="s">
        <v>2993</v>
      </c>
      <c r="D1971" s="79">
        <v>7</v>
      </c>
      <c r="E1971" s="79">
        <v>7</v>
      </c>
      <c r="F1971" s="80">
        <v>724.33</v>
      </c>
      <c r="G1971" s="80">
        <v>103.48</v>
      </c>
      <c r="H1971" s="80">
        <v>724.33</v>
      </c>
      <c r="I1971" s="80" t="s">
        <v>28</v>
      </c>
      <c r="J1971" s="80" t="s">
        <v>28</v>
      </c>
      <c r="K1971" s="80">
        <v>103.48</v>
      </c>
      <c r="L1971" s="73">
        <f t="shared" si="480"/>
        <v>103.48</v>
      </c>
      <c r="M1971" s="73">
        <f t="shared" si="481"/>
        <v>126.23</v>
      </c>
      <c r="N1971" s="72" t="str">
        <f t="shared" si="482"/>
        <v>0840</v>
      </c>
      <c r="O1971" s="74">
        <f t="shared" si="483"/>
        <v>0</v>
      </c>
      <c r="P1971" s="72">
        <f t="shared" si="484"/>
        <v>0</v>
      </c>
      <c r="Q1971" s="74">
        <f t="shared" si="485"/>
        <v>7</v>
      </c>
      <c r="R1971" s="72" t="str">
        <f t="shared" si="486"/>
        <v/>
      </c>
      <c r="S1971" s="72" t="str">
        <f t="shared" si="487"/>
        <v/>
      </c>
      <c r="AT1971" s="20">
        <f t="shared" si="488"/>
        <v>-9313.2000000000007</v>
      </c>
    </row>
    <row r="1972" spans="1:46" ht="33.75">
      <c r="A1972" s="54">
        <v>7123</v>
      </c>
      <c r="B1972" s="54" t="s">
        <v>1412</v>
      </c>
      <c r="C1972" s="58" t="s">
        <v>2993</v>
      </c>
      <c r="D1972" s="79">
        <v>7</v>
      </c>
      <c r="E1972" s="79">
        <v>7</v>
      </c>
      <c r="F1972" s="80">
        <v>724.33</v>
      </c>
      <c r="G1972" s="80">
        <v>103.48</v>
      </c>
      <c r="H1972" s="80">
        <v>724.33</v>
      </c>
      <c r="I1972" s="80" t="s">
        <v>28</v>
      </c>
      <c r="J1972" s="80" t="s">
        <v>28</v>
      </c>
      <c r="K1972" s="80">
        <v>103.48</v>
      </c>
      <c r="L1972" s="73">
        <f t="shared" si="480"/>
        <v>103.48</v>
      </c>
      <c r="M1972" s="73">
        <f t="shared" si="481"/>
        <v>126.23</v>
      </c>
      <c r="N1972" s="72" t="str">
        <f t="shared" si="482"/>
        <v>0840</v>
      </c>
      <c r="O1972" s="74">
        <f t="shared" si="483"/>
        <v>0</v>
      </c>
      <c r="P1972" s="72">
        <f t="shared" si="484"/>
        <v>0</v>
      </c>
      <c r="Q1972" s="74">
        <f t="shared" si="485"/>
        <v>7</v>
      </c>
      <c r="R1972" s="72" t="str">
        <f t="shared" si="486"/>
        <v/>
      </c>
      <c r="S1972" s="72" t="str">
        <f t="shared" si="487"/>
        <v/>
      </c>
      <c r="AT1972" s="20">
        <f t="shared" si="488"/>
        <v>-9313.2000000000007</v>
      </c>
    </row>
    <row r="1973" spans="1:46" ht="33.75">
      <c r="A1973" s="54">
        <v>7123</v>
      </c>
      <c r="B1973" s="54" t="s">
        <v>1414</v>
      </c>
      <c r="C1973" s="58" t="s">
        <v>2993</v>
      </c>
      <c r="D1973" s="79">
        <v>7</v>
      </c>
      <c r="E1973" s="79">
        <v>7</v>
      </c>
      <c r="F1973" s="80">
        <v>724.33</v>
      </c>
      <c r="G1973" s="80">
        <v>103.48</v>
      </c>
      <c r="H1973" s="80">
        <v>724.33</v>
      </c>
      <c r="I1973" s="80" t="s">
        <v>28</v>
      </c>
      <c r="J1973" s="80" t="s">
        <v>28</v>
      </c>
      <c r="K1973" s="80">
        <v>103.48</v>
      </c>
      <c r="L1973" s="73">
        <f t="shared" si="480"/>
        <v>103.48</v>
      </c>
      <c r="M1973" s="73">
        <f t="shared" si="481"/>
        <v>126.23</v>
      </c>
      <c r="N1973" s="72" t="str">
        <f t="shared" si="482"/>
        <v>0840</v>
      </c>
      <c r="O1973" s="74">
        <f t="shared" si="483"/>
        <v>0</v>
      </c>
      <c r="P1973" s="72">
        <f t="shared" si="484"/>
        <v>0</v>
      </c>
      <c r="Q1973" s="74">
        <f t="shared" si="485"/>
        <v>7</v>
      </c>
      <c r="R1973" s="72" t="str">
        <f t="shared" si="486"/>
        <v/>
      </c>
      <c r="S1973" s="72" t="str">
        <f t="shared" si="487"/>
        <v/>
      </c>
      <c r="AT1973" s="20">
        <f t="shared" si="488"/>
        <v>-9313.2000000000007</v>
      </c>
    </row>
    <row r="1974" spans="1:46" ht="33.75">
      <c r="A1974" s="54">
        <v>7124</v>
      </c>
      <c r="B1974" s="54" t="s">
        <v>1416</v>
      </c>
      <c r="C1974" s="58" t="s">
        <v>2994</v>
      </c>
      <c r="D1974" s="79">
        <v>7</v>
      </c>
      <c r="E1974" s="79">
        <v>7</v>
      </c>
      <c r="F1974" s="80">
        <v>688.1</v>
      </c>
      <c r="G1974" s="80">
        <v>98.3</v>
      </c>
      <c r="H1974" s="80">
        <v>688.1</v>
      </c>
      <c r="I1974" s="80" t="s">
        <v>28</v>
      </c>
      <c r="J1974" s="80" t="s">
        <v>28</v>
      </c>
      <c r="K1974" s="80">
        <v>98.3</v>
      </c>
      <c r="L1974" s="73">
        <f t="shared" si="480"/>
        <v>98.3</v>
      </c>
      <c r="M1974" s="73">
        <f t="shared" si="481"/>
        <v>126.23</v>
      </c>
      <c r="N1974" s="72" t="str">
        <f t="shared" si="482"/>
        <v>0840</v>
      </c>
      <c r="O1974" s="74">
        <f t="shared" si="483"/>
        <v>0</v>
      </c>
      <c r="P1974" s="72">
        <f t="shared" si="484"/>
        <v>0</v>
      </c>
      <c r="Q1974" s="74">
        <f t="shared" si="485"/>
        <v>7</v>
      </c>
      <c r="R1974" s="72" t="str">
        <f t="shared" si="486"/>
        <v/>
      </c>
      <c r="S1974" s="72" t="str">
        <f t="shared" si="487"/>
        <v/>
      </c>
      <c r="AT1974" s="20">
        <f t="shared" si="488"/>
        <v>-8847</v>
      </c>
    </row>
    <row r="1975" spans="1:46" ht="33.75">
      <c r="A1975" s="54">
        <v>7124</v>
      </c>
      <c r="B1975" s="54" t="s">
        <v>1422</v>
      </c>
      <c r="C1975" s="58" t="s">
        <v>2994</v>
      </c>
      <c r="D1975" s="79">
        <v>7</v>
      </c>
      <c r="E1975" s="79">
        <v>7</v>
      </c>
      <c r="F1975" s="80">
        <v>688.1</v>
      </c>
      <c r="G1975" s="80">
        <v>98.3</v>
      </c>
      <c r="H1975" s="80">
        <v>688.1</v>
      </c>
      <c r="I1975" s="80" t="s">
        <v>28</v>
      </c>
      <c r="J1975" s="80" t="s">
        <v>28</v>
      </c>
      <c r="K1975" s="80">
        <v>98.3</v>
      </c>
      <c r="L1975" s="73">
        <f t="shared" si="480"/>
        <v>98.3</v>
      </c>
      <c r="M1975" s="73">
        <f t="shared" si="481"/>
        <v>126.23</v>
      </c>
      <c r="N1975" s="72" t="str">
        <f t="shared" si="482"/>
        <v>0840</v>
      </c>
      <c r="O1975" s="74">
        <f t="shared" si="483"/>
        <v>0</v>
      </c>
      <c r="P1975" s="72">
        <f t="shared" si="484"/>
        <v>0</v>
      </c>
      <c r="Q1975" s="74">
        <f t="shared" si="485"/>
        <v>7</v>
      </c>
      <c r="R1975" s="72" t="str">
        <f t="shared" si="486"/>
        <v/>
      </c>
      <c r="S1975" s="72" t="str">
        <f t="shared" si="487"/>
        <v/>
      </c>
      <c r="AT1975" s="20">
        <f t="shared" si="488"/>
        <v>-8847</v>
      </c>
    </row>
    <row r="1976" spans="1:46" ht="33.75">
      <c r="A1976" s="54">
        <v>7124</v>
      </c>
      <c r="B1976" s="54" t="s">
        <v>1420</v>
      </c>
      <c r="C1976" s="58" t="s">
        <v>2994</v>
      </c>
      <c r="D1976" s="79">
        <v>7</v>
      </c>
      <c r="E1976" s="79">
        <v>7</v>
      </c>
      <c r="F1976" s="80">
        <v>688.1</v>
      </c>
      <c r="G1976" s="80">
        <v>98.3</v>
      </c>
      <c r="H1976" s="80">
        <v>688.1</v>
      </c>
      <c r="I1976" s="80" t="s">
        <v>28</v>
      </c>
      <c r="J1976" s="80" t="s">
        <v>28</v>
      </c>
      <c r="K1976" s="80">
        <v>98.3</v>
      </c>
      <c r="L1976" s="73">
        <f t="shared" si="480"/>
        <v>98.3</v>
      </c>
      <c r="M1976" s="73">
        <f t="shared" si="481"/>
        <v>126.23</v>
      </c>
      <c r="N1976" s="72" t="str">
        <f t="shared" si="482"/>
        <v>0840</v>
      </c>
      <c r="O1976" s="74">
        <f t="shared" si="483"/>
        <v>0</v>
      </c>
      <c r="P1976" s="72">
        <f t="shared" si="484"/>
        <v>0</v>
      </c>
      <c r="Q1976" s="74">
        <f t="shared" si="485"/>
        <v>7</v>
      </c>
      <c r="R1976" s="72" t="str">
        <f t="shared" si="486"/>
        <v/>
      </c>
      <c r="S1976" s="72" t="str">
        <f t="shared" si="487"/>
        <v/>
      </c>
      <c r="AT1976" s="20">
        <f t="shared" si="488"/>
        <v>-8847</v>
      </c>
    </row>
    <row r="1977" spans="1:46" ht="33.75">
      <c r="A1977" s="54">
        <v>7124</v>
      </c>
      <c r="B1977" s="54" t="s">
        <v>1418</v>
      </c>
      <c r="C1977" s="58" t="s">
        <v>2994</v>
      </c>
      <c r="D1977" s="79">
        <v>7</v>
      </c>
      <c r="E1977" s="79">
        <v>7</v>
      </c>
      <c r="F1977" s="80">
        <v>688.1</v>
      </c>
      <c r="G1977" s="80">
        <v>98.3</v>
      </c>
      <c r="H1977" s="80">
        <v>688.1</v>
      </c>
      <c r="I1977" s="80" t="s">
        <v>28</v>
      </c>
      <c r="J1977" s="80" t="s">
        <v>28</v>
      </c>
      <c r="K1977" s="80">
        <v>98.3</v>
      </c>
      <c r="L1977" s="73">
        <f t="shared" si="480"/>
        <v>98.3</v>
      </c>
      <c r="M1977" s="73">
        <f t="shared" si="481"/>
        <v>126.23</v>
      </c>
      <c r="N1977" s="72" t="str">
        <f t="shared" si="482"/>
        <v>0840</v>
      </c>
      <c r="O1977" s="74">
        <f t="shared" si="483"/>
        <v>0</v>
      </c>
      <c r="P1977" s="72">
        <f t="shared" si="484"/>
        <v>0</v>
      </c>
      <c r="Q1977" s="74">
        <f t="shared" si="485"/>
        <v>7</v>
      </c>
      <c r="R1977" s="72" t="str">
        <f t="shared" si="486"/>
        <v/>
      </c>
      <c r="S1977" s="72" t="str">
        <f t="shared" si="487"/>
        <v/>
      </c>
      <c r="AT1977" s="20">
        <f t="shared" si="488"/>
        <v>-8847</v>
      </c>
    </row>
    <row r="1978" spans="1:46" ht="33.75">
      <c r="A1978" s="54">
        <v>7124</v>
      </c>
      <c r="B1978" s="54" t="s">
        <v>1426</v>
      </c>
      <c r="C1978" s="58" t="s">
        <v>2994</v>
      </c>
      <c r="D1978" s="79">
        <v>7</v>
      </c>
      <c r="E1978" s="79">
        <v>7</v>
      </c>
      <c r="F1978" s="80">
        <v>688.1</v>
      </c>
      <c r="G1978" s="80">
        <v>98.3</v>
      </c>
      <c r="H1978" s="80">
        <v>688.1</v>
      </c>
      <c r="I1978" s="80" t="s">
        <v>28</v>
      </c>
      <c r="J1978" s="80" t="s">
        <v>28</v>
      </c>
      <c r="K1978" s="80">
        <v>98.3</v>
      </c>
      <c r="L1978" s="73">
        <f t="shared" si="480"/>
        <v>98.3</v>
      </c>
      <c r="M1978" s="73">
        <f t="shared" si="481"/>
        <v>126.23</v>
      </c>
      <c r="N1978" s="72" t="str">
        <f t="shared" si="482"/>
        <v>0840</v>
      </c>
      <c r="O1978" s="74">
        <f t="shared" si="483"/>
        <v>0</v>
      </c>
      <c r="P1978" s="72">
        <f t="shared" si="484"/>
        <v>0</v>
      </c>
      <c r="Q1978" s="74">
        <f t="shared" si="485"/>
        <v>7</v>
      </c>
      <c r="R1978" s="72" t="str">
        <f t="shared" si="486"/>
        <v/>
      </c>
      <c r="S1978" s="72" t="str">
        <f t="shared" si="487"/>
        <v/>
      </c>
      <c r="AT1978" s="20">
        <f t="shared" si="488"/>
        <v>-8847</v>
      </c>
    </row>
    <row r="1979" spans="1:46" ht="33.75">
      <c r="A1979" s="54">
        <v>7124</v>
      </c>
      <c r="B1979" s="54" t="s">
        <v>1424</v>
      </c>
      <c r="C1979" s="58" t="s">
        <v>2994</v>
      </c>
      <c r="D1979" s="79">
        <v>7</v>
      </c>
      <c r="E1979" s="79">
        <v>7</v>
      </c>
      <c r="F1979" s="80">
        <v>688.1</v>
      </c>
      <c r="G1979" s="80">
        <v>98.3</v>
      </c>
      <c r="H1979" s="80">
        <v>688.1</v>
      </c>
      <c r="I1979" s="80" t="s">
        <v>28</v>
      </c>
      <c r="J1979" s="80" t="s">
        <v>28</v>
      </c>
      <c r="K1979" s="80">
        <v>98.3</v>
      </c>
      <c r="L1979" s="73">
        <f t="shared" si="480"/>
        <v>98.3</v>
      </c>
      <c r="M1979" s="73">
        <f t="shared" si="481"/>
        <v>126.23</v>
      </c>
      <c r="N1979" s="72" t="str">
        <f t="shared" si="482"/>
        <v>0840</v>
      </c>
      <c r="O1979" s="74">
        <f t="shared" si="483"/>
        <v>0</v>
      </c>
      <c r="P1979" s="72">
        <f t="shared" si="484"/>
        <v>0</v>
      </c>
      <c r="Q1979" s="74">
        <f t="shared" si="485"/>
        <v>7</v>
      </c>
      <c r="R1979" s="72" t="str">
        <f t="shared" si="486"/>
        <v/>
      </c>
      <c r="S1979" s="72" t="str">
        <f t="shared" si="487"/>
        <v/>
      </c>
      <c r="AT1979" s="20">
        <f t="shared" si="488"/>
        <v>-8847</v>
      </c>
    </row>
    <row r="1980" spans="1:46" ht="33.75">
      <c r="A1980" s="54">
        <v>7125</v>
      </c>
      <c r="B1980" s="54" t="s">
        <v>1436</v>
      </c>
      <c r="C1980" s="58" t="s">
        <v>2995</v>
      </c>
      <c r="D1980" s="79">
        <v>7</v>
      </c>
      <c r="E1980" s="79">
        <v>7</v>
      </c>
      <c r="F1980" s="80">
        <v>652.9</v>
      </c>
      <c r="G1980" s="80">
        <v>93.27</v>
      </c>
      <c r="H1980" s="80">
        <v>652.9</v>
      </c>
      <c r="I1980" s="80" t="s">
        <v>28</v>
      </c>
      <c r="J1980" s="80" t="s">
        <v>28</v>
      </c>
      <c r="K1980" s="80">
        <v>93.27</v>
      </c>
      <c r="L1980" s="73">
        <f t="shared" si="480"/>
        <v>93.27</v>
      </c>
      <c r="M1980" s="73">
        <f t="shared" si="481"/>
        <v>126.23</v>
      </c>
      <c r="N1980" s="72" t="str">
        <f t="shared" si="482"/>
        <v>0840</v>
      </c>
      <c r="O1980" s="74">
        <f t="shared" si="483"/>
        <v>0</v>
      </c>
      <c r="P1980" s="72">
        <f t="shared" si="484"/>
        <v>0</v>
      </c>
      <c r="Q1980" s="74">
        <f t="shared" si="485"/>
        <v>7</v>
      </c>
      <c r="R1980" s="72" t="str">
        <f t="shared" si="486"/>
        <v/>
      </c>
      <c r="S1980" s="72" t="str">
        <f t="shared" si="487"/>
        <v/>
      </c>
      <c r="AT1980" s="20">
        <f t="shared" si="488"/>
        <v>-8394.2999999999993</v>
      </c>
    </row>
    <row r="1981" spans="1:46" ht="33.75">
      <c r="A1981" s="54">
        <v>7125</v>
      </c>
      <c r="B1981" s="54" t="s">
        <v>1438</v>
      </c>
      <c r="C1981" s="58" t="s">
        <v>2995</v>
      </c>
      <c r="D1981" s="79">
        <v>7</v>
      </c>
      <c r="E1981" s="79">
        <v>7</v>
      </c>
      <c r="F1981" s="80">
        <v>652.9</v>
      </c>
      <c r="G1981" s="80">
        <v>93.27</v>
      </c>
      <c r="H1981" s="80">
        <v>652.9</v>
      </c>
      <c r="I1981" s="80" t="s">
        <v>28</v>
      </c>
      <c r="J1981" s="80" t="s">
        <v>28</v>
      </c>
      <c r="K1981" s="80">
        <v>93.27</v>
      </c>
      <c r="L1981" s="73">
        <f t="shared" si="480"/>
        <v>93.27</v>
      </c>
      <c r="M1981" s="73">
        <f t="shared" si="481"/>
        <v>126.23</v>
      </c>
      <c r="N1981" s="72" t="str">
        <f t="shared" si="482"/>
        <v>0840</v>
      </c>
      <c r="O1981" s="74">
        <f t="shared" si="483"/>
        <v>0</v>
      </c>
      <c r="P1981" s="72">
        <f t="shared" si="484"/>
        <v>0</v>
      </c>
      <c r="Q1981" s="74">
        <f t="shared" si="485"/>
        <v>7</v>
      </c>
      <c r="R1981" s="72" t="str">
        <f t="shared" si="486"/>
        <v/>
      </c>
      <c r="S1981" s="72" t="str">
        <f t="shared" si="487"/>
        <v/>
      </c>
      <c r="AT1981" s="20">
        <f t="shared" si="488"/>
        <v>-8394.2999999999993</v>
      </c>
    </row>
    <row r="1982" spans="1:46" ht="33.75">
      <c r="A1982" s="54">
        <v>7125</v>
      </c>
      <c r="B1982" s="54" t="s">
        <v>1432</v>
      </c>
      <c r="C1982" s="58" t="s">
        <v>2995</v>
      </c>
      <c r="D1982" s="79">
        <v>7</v>
      </c>
      <c r="E1982" s="79">
        <v>7</v>
      </c>
      <c r="F1982" s="80">
        <v>652.9</v>
      </c>
      <c r="G1982" s="80">
        <v>93.27</v>
      </c>
      <c r="H1982" s="80">
        <v>652.9</v>
      </c>
      <c r="I1982" s="80" t="s">
        <v>28</v>
      </c>
      <c r="J1982" s="80" t="s">
        <v>28</v>
      </c>
      <c r="K1982" s="80">
        <v>93.27</v>
      </c>
      <c r="L1982" s="73">
        <f t="shared" si="480"/>
        <v>93.27</v>
      </c>
      <c r="M1982" s="73">
        <f t="shared" si="481"/>
        <v>126.23</v>
      </c>
      <c r="N1982" s="72" t="str">
        <f t="shared" si="482"/>
        <v>0840</v>
      </c>
      <c r="O1982" s="74">
        <f t="shared" si="483"/>
        <v>0</v>
      </c>
      <c r="P1982" s="72">
        <f t="shared" si="484"/>
        <v>0</v>
      </c>
      <c r="Q1982" s="74">
        <f t="shared" si="485"/>
        <v>7</v>
      </c>
      <c r="R1982" s="72" t="str">
        <f t="shared" si="486"/>
        <v/>
      </c>
      <c r="S1982" s="72" t="str">
        <f t="shared" si="487"/>
        <v/>
      </c>
      <c r="AT1982" s="20">
        <f t="shared" si="488"/>
        <v>-8394.2999999999993</v>
      </c>
    </row>
    <row r="1983" spans="1:46" ht="33.75">
      <c r="A1983" s="54">
        <v>7125</v>
      </c>
      <c r="B1983" s="54" t="s">
        <v>1434</v>
      </c>
      <c r="C1983" s="58" t="s">
        <v>2995</v>
      </c>
      <c r="D1983" s="79">
        <v>7</v>
      </c>
      <c r="E1983" s="79">
        <v>7</v>
      </c>
      <c r="F1983" s="80">
        <v>652.9</v>
      </c>
      <c r="G1983" s="80">
        <v>93.27</v>
      </c>
      <c r="H1983" s="80">
        <v>652.9</v>
      </c>
      <c r="I1983" s="80" t="s">
        <v>28</v>
      </c>
      <c r="J1983" s="80" t="s">
        <v>28</v>
      </c>
      <c r="K1983" s="80">
        <v>93.27</v>
      </c>
      <c r="L1983" s="73">
        <f t="shared" si="480"/>
        <v>93.27</v>
      </c>
      <c r="M1983" s="73">
        <f t="shared" si="481"/>
        <v>126.23</v>
      </c>
      <c r="N1983" s="72" t="str">
        <f t="shared" si="482"/>
        <v>0840</v>
      </c>
      <c r="O1983" s="74">
        <f t="shared" si="483"/>
        <v>0</v>
      </c>
      <c r="P1983" s="72">
        <f t="shared" si="484"/>
        <v>0</v>
      </c>
      <c r="Q1983" s="74">
        <f t="shared" si="485"/>
        <v>7</v>
      </c>
      <c r="R1983" s="72" t="str">
        <f t="shared" si="486"/>
        <v/>
      </c>
      <c r="S1983" s="72" t="str">
        <f t="shared" si="487"/>
        <v/>
      </c>
      <c r="AT1983" s="20">
        <f t="shared" si="488"/>
        <v>-8394.2999999999993</v>
      </c>
    </row>
    <row r="1984" spans="1:46" ht="33.75">
      <c r="A1984" s="54">
        <v>7125</v>
      </c>
      <c r="B1984" s="54" t="s">
        <v>1428</v>
      </c>
      <c r="C1984" s="58" t="s">
        <v>2995</v>
      </c>
      <c r="D1984" s="79">
        <v>7</v>
      </c>
      <c r="E1984" s="79">
        <v>7</v>
      </c>
      <c r="F1984" s="80">
        <v>652.9</v>
      </c>
      <c r="G1984" s="80">
        <v>93.27</v>
      </c>
      <c r="H1984" s="80">
        <v>652.9</v>
      </c>
      <c r="I1984" s="80" t="s">
        <v>28</v>
      </c>
      <c r="J1984" s="80" t="s">
        <v>28</v>
      </c>
      <c r="K1984" s="80">
        <v>93.27</v>
      </c>
      <c r="L1984" s="73">
        <f t="shared" si="480"/>
        <v>93.27</v>
      </c>
      <c r="M1984" s="73">
        <f t="shared" si="481"/>
        <v>126.23</v>
      </c>
      <c r="N1984" s="72" t="str">
        <f t="shared" si="482"/>
        <v>0840</v>
      </c>
      <c r="O1984" s="74">
        <f t="shared" si="483"/>
        <v>0</v>
      </c>
      <c r="P1984" s="72">
        <f t="shared" si="484"/>
        <v>0</v>
      </c>
      <c r="Q1984" s="74">
        <f t="shared" si="485"/>
        <v>7</v>
      </c>
      <c r="R1984" s="72" t="str">
        <f t="shared" si="486"/>
        <v/>
      </c>
      <c r="S1984" s="72" t="str">
        <f t="shared" si="487"/>
        <v/>
      </c>
      <c r="AT1984" s="20">
        <f t="shared" si="488"/>
        <v>-8394.2999999999993</v>
      </c>
    </row>
    <row r="1985" spans="1:46" ht="33.75">
      <c r="A1985" s="54">
        <v>7125</v>
      </c>
      <c r="B1985" s="54" t="s">
        <v>1430</v>
      </c>
      <c r="C1985" s="58" t="s">
        <v>2995</v>
      </c>
      <c r="D1985" s="79">
        <v>7</v>
      </c>
      <c r="E1985" s="79">
        <v>7</v>
      </c>
      <c r="F1985" s="80">
        <v>652.9</v>
      </c>
      <c r="G1985" s="80">
        <v>93.27</v>
      </c>
      <c r="H1985" s="80">
        <v>652.9</v>
      </c>
      <c r="I1985" s="80" t="s">
        <v>28</v>
      </c>
      <c r="J1985" s="80" t="s">
        <v>28</v>
      </c>
      <c r="K1985" s="80">
        <v>93.27</v>
      </c>
      <c r="L1985" s="73">
        <f t="shared" si="480"/>
        <v>93.27</v>
      </c>
      <c r="M1985" s="73">
        <f t="shared" si="481"/>
        <v>126.23</v>
      </c>
      <c r="N1985" s="72" t="str">
        <f t="shared" si="482"/>
        <v>0840</v>
      </c>
      <c r="O1985" s="74">
        <f t="shared" si="483"/>
        <v>0</v>
      </c>
      <c r="P1985" s="72">
        <f t="shared" si="484"/>
        <v>0</v>
      </c>
      <c r="Q1985" s="74">
        <f t="shared" si="485"/>
        <v>7</v>
      </c>
      <c r="R1985" s="72" t="str">
        <f t="shared" si="486"/>
        <v/>
      </c>
      <c r="S1985" s="72" t="str">
        <f t="shared" si="487"/>
        <v/>
      </c>
      <c r="AT1985" s="20">
        <f t="shared" si="488"/>
        <v>-8394.2999999999993</v>
      </c>
    </row>
    <row r="1986" spans="1:46" ht="33.75">
      <c r="A1986" s="54">
        <v>7126</v>
      </c>
      <c r="B1986" s="54" t="s">
        <v>1452</v>
      </c>
      <c r="C1986" s="58" t="s">
        <v>2996</v>
      </c>
      <c r="D1986" s="79">
        <v>7</v>
      </c>
      <c r="E1986" s="79">
        <v>7</v>
      </c>
      <c r="F1986" s="80">
        <v>719.57</v>
      </c>
      <c r="G1986" s="80">
        <v>102.8</v>
      </c>
      <c r="H1986" s="80">
        <v>719.57</v>
      </c>
      <c r="I1986" s="80" t="s">
        <v>28</v>
      </c>
      <c r="J1986" s="80" t="s">
        <v>28</v>
      </c>
      <c r="K1986" s="80">
        <v>102.8</v>
      </c>
      <c r="L1986" s="73">
        <f t="shared" si="480"/>
        <v>102.8</v>
      </c>
      <c r="M1986" s="73">
        <f t="shared" si="481"/>
        <v>139.27000000000001</v>
      </c>
      <c r="N1986" s="72" t="str">
        <f t="shared" si="482"/>
        <v>0841</v>
      </c>
      <c r="O1986" s="74">
        <f t="shared" si="483"/>
        <v>0</v>
      </c>
      <c r="P1986" s="72">
        <f t="shared" si="484"/>
        <v>0</v>
      </c>
      <c r="Q1986" s="74">
        <f t="shared" si="485"/>
        <v>7</v>
      </c>
      <c r="R1986" s="72" t="str">
        <f t="shared" si="486"/>
        <v/>
      </c>
      <c r="S1986" s="72" t="str">
        <f t="shared" si="487"/>
        <v/>
      </c>
      <c r="AT1986" s="20">
        <f t="shared" si="488"/>
        <v>-9252</v>
      </c>
    </row>
    <row r="1987" spans="1:46" ht="33.75">
      <c r="A1987" s="54">
        <v>7126</v>
      </c>
      <c r="B1987" s="54" t="s">
        <v>1454</v>
      </c>
      <c r="C1987" s="58" t="s">
        <v>2996</v>
      </c>
      <c r="D1987" s="79">
        <v>7</v>
      </c>
      <c r="E1987" s="79">
        <v>7</v>
      </c>
      <c r="F1987" s="80">
        <v>719.57</v>
      </c>
      <c r="G1987" s="80">
        <v>102.8</v>
      </c>
      <c r="H1987" s="80">
        <v>719.57</v>
      </c>
      <c r="I1987" s="80" t="s">
        <v>28</v>
      </c>
      <c r="J1987" s="80" t="s">
        <v>28</v>
      </c>
      <c r="K1987" s="80">
        <v>102.8</v>
      </c>
      <c r="L1987" s="73">
        <f t="shared" si="480"/>
        <v>102.8</v>
      </c>
      <c r="M1987" s="73">
        <f t="shared" si="481"/>
        <v>139.27000000000001</v>
      </c>
      <c r="N1987" s="72" t="str">
        <f t="shared" si="482"/>
        <v>0841</v>
      </c>
      <c r="O1987" s="74">
        <f t="shared" si="483"/>
        <v>0</v>
      </c>
      <c r="P1987" s="72">
        <f t="shared" si="484"/>
        <v>0</v>
      </c>
      <c r="Q1987" s="74">
        <f t="shared" si="485"/>
        <v>7</v>
      </c>
      <c r="R1987" s="72" t="str">
        <f t="shared" si="486"/>
        <v/>
      </c>
      <c r="S1987" s="72" t="str">
        <f t="shared" si="487"/>
        <v/>
      </c>
      <c r="AT1987" s="20">
        <f t="shared" si="488"/>
        <v>-9252</v>
      </c>
    </row>
    <row r="1988" spans="1:46" ht="33.75">
      <c r="A1988" s="54">
        <v>7126</v>
      </c>
      <c r="B1988" s="54" t="s">
        <v>1456</v>
      </c>
      <c r="C1988" s="58" t="s">
        <v>2996</v>
      </c>
      <c r="D1988" s="79">
        <v>7</v>
      </c>
      <c r="E1988" s="79">
        <v>7</v>
      </c>
      <c r="F1988" s="80">
        <v>719.57</v>
      </c>
      <c r="G1988" s="80">
        <v>102.8</v>
      </c>
      <c r="H1988" s="80">
        <v>719.57</v>
      </c>
      <c r="I1988" s="80" t="s">
        <v>28</v>
      </c>
      <c r="J1988" s="80" t="s">
        <v>28</v>
      </c>
      <c r="K1988" s="80">
        <v>102.8</v>
      </c>
      <c r="L1988" s="73">
        <f t="shared" ref="L1988:L2051" si="489">IFERROR(VLOOKUP(B1988,$B$1326:$K$2467,6,0),"")</f>
        <v>102.8</v>
      </c>
      <c r="M1988" s="73">
        <f t="shared" ref="M1988:M2051" si="490">IFERROR(VLOOKUP($B1988,$B$2468:$K$3603,6,0),"")</f>
        <v>139.27000000000001</v>
      </c>
      <c r="N1988" s="72" t="str">
        <f t="shared" ref="N1988:N2051" si="491">LEFT(B1988,4)</f>
        <v>0841</v>
      </c>
      <c r="O1988" s="74">
        <f t="shared" ref="O1988:O2051" si="492">E1988-D1988</f>
        <v>0</v>
      </c>
      <c r="P1988" s="72">
        <f t="shared" ref="P1988:P2051" si="493">IF(O1988=20,1,0)</f>
        <v>0</v>
      </c>
      <c r="Q1988" s="74">
        <f t="shared" ref="Q1988:Q2051" si="494">D1988</f>
        <v>7</v>
      </c>
      <c r="R1988" s="72" t="str">
        <f t="shared" ref="R1988:R2051" si="495">IF(P1988=1,Q1988+7,"")</f>
        <v/>
      </c>
      <c r="S1988" s="72" t="str">
        <f t="shared" ref="S1988:S2051" si="496">IF(P1988=1,Q1988+14,"")</f>
        <v/>
      </c>
      <c r="AT1988" s="20">
        <f t="shared" si="488"/>
        <v>-9252</v>
      </c>
    </row>
    <row r="1989" spans="1:46" ht="33.75">
      <c r="A1989" s="54">
        <v>7126</v>
      </c>
      <c r="B1989" s="54" t="s">
        <v>1450</v>
      </c>
      <c r="C1989" s="58" t="s">
        <v>2996</v>
      </c>
      <c r="D1989" s="79">
        <v>7</v>
      </c>
      <c r="E1989" s="79">
        <v>7</v>
      </c>
      <c r="F1989" s="80">
        <v>719.57</v>
      </c>
      <c r="G1989" s="80">
        <v>102.8</v>
      </c>
      <c r="H1989" s="80">
        <v>719.57</v>
      </c>
      <c r="I1989" s="80" t="s">
        <v>28</v>
      </c>
      <c r="J1989" s="80" t="s">
        <v>28</v>
      </c>
      <c r="K1989" s="80">
        <v>102.8</v>
      </c>
      <c r="L1989" s="73">
        <f t="shared" si="489"/>
        <v>102.8</v>
      </c>
      <c r="M1989" s="73">
        <f t="shared" si="490"/>
        <v>139.27000000000001</v>
      </c>
      <c r="N1989" s="72" t="str">
        <f t="shared" si="491"/>
        <v>0841</v>
      </c>
      <c r="O1989" s="74">
        <f t="shared" si="492"/>
        <v>0</v>
      </c>
      <c r="P1989" s="72">
        <f t="shared" si="493"/>
        <v>0</v>
      </c>
      <c r="Q1989" s="74">
        <f t="shared" si="494"/>
        <v>7</v>
      </c>
      <c r="R1989" s="72" t="str">
        <f t="shared" si="495"/>
        <v/>
      </c>
      <c r="S1989" s="72" t="str">
        <f t="shared" si="496"/>
        <v/>
      </c>
      <c r="AT1989" s="20">
        <f t="shared" si="488"/>
        <v>-9252</v>
      </c>
    </row>
    <row r="1990" spans="1:46" ht="33.75">
      <c r="A1990" s="54">
        <v>7126</v>
      </c>
      <c r="B1990" s="54" t="s">
        <v>1446</v>
      </c>
      <c r="C1990" s="58" t="s">
        <v>2996</v>
      </c>
      <c r="D1990" s="79">
        <v>7</v>
      </c>
      <c r="E1990" s="79">
        <v>7</v>
      </c>
      <c r="F1990" s="80">
        <v>719.57</v>
      </c>
      <c r="G1990" s="80">
        <v>102.8</v>
      </c>
      <c r="H1990" s="80">
        <v>719.57</v>
      </c>
      <c r="I1990" s="80" t="s">
        <v>28</v>
      </c>
      <c r="J1990" s="80" t="s">
        <v>28</v>
      </c>
      <c r="K1990" s="80">
        <v>102.8</v>
      </c>
      <c r="L1990" s="73">
        <f t="shared" si="489"/>
        <v>102.8</v>
      </c>
      <c r="M1990" s="73">
        <f t="shared" si="490"/>
        <v>139.27000000000001</v>
      </c>
      <c r="N1990" s="72" t="str">
        <f t="shared" si="491"/>
        <v>0841</v>
      </c>
      <c r="O1990" s="74">
        <f t="shared" si="492"/>
        <v>0</v>
      </c>
      <c r="P1990" s="72">
        <f t="shared" si="493"/>
        <v>0</v>
      </c>
      <c r="Q1990" s="74">
        <f t="shared" si="494"/>
        <v>7</v>
      </c>
      <c r="R1990" s="72" t="str">
        <f t="shared" si="495"/>
        <v/>
      </c>
      <c r="S1990" s="72" t="str">
        <f t="shared" si="496"/>
        <v/>
      </c>
      <c r="AT1990" s="20">
        <f t="shared" si="488"/>
        <v>-9252</v>
      </c>
    </row>
    <row r="1991" spans="1:46" ht="33.75">
      <c r="A1991" s="54">
        <v>7126</v>
      </c>
      <c r="B1991" s="54" t="s">
        <v>1448</v>
      </c>
      <c r="C1991" s="58" t="s">
        <v>2996</v>
      </c>
      <c r="D1991" s="79">
        <v>7</v>
      </c>
      <c r="E1991" s="79">
        <v>7</v>
      </c>
      <c r="F1991" s="80">
        <v>719.57</v>
      </c>
      <c r="G1991" s="80">
        <v>102.8</v>
      </c>
      <c r="H1991" s="80">
        <v>719.57</v>
      </c>
      <c r="I1991" s="80" t="s">
        <v>28</v>
      </c>
      <c r="J1991" s="80" t="s">
        <v>28</v>
      </c>
      <c r="K1991" s="80">
        <v>102.8</v>
      </c>
      <c r="L1991" s="73">
        <f t="shared" si="489"/>
        <v>102.8</v>
      </c>
      <c r="M1991" s="73">
        <f t="shared" si="490"/>
        <v>139.27000000000001</v>
      </c>
      <c r="N1991" s="72" t="str">
        <f t="shared" si="491"/>
        <v>0841</v>
      </c>
      <c r="O1991" s="74">
        <f t="shared" si="492"/>
        <v>0</v>
      </c>
      <c r="P1991" s="72">
        <f t="shared" si="493"/>
        <v>0</v>
      </c>
      <c r="Q1991" s="74">
        <f t="shared" si="494"/>
        <v>7</v>
      </c>
      <c r="R1991" s="72" t="str">
        <f t="shared" si="495"/>
        <v/>
      </c>
      <c r="S1991" s="72" t="str">
        <f t="shared" si="496"/>
        <v/>
      </c>
      <c r="AT1991" s="20">
        <f t="shared" si="488"/>
        <v>-9252</v>
      </c>
    </row>
    <row r="1992" spans="1:46" ht="33.75">
      <c r="A1992" s="54">
        <v>7127</v>
      </c>
      <c r="B1992" s="54" t="s">
        <v>1460</v>
      </c>
      <c r="C1992" s="58" t="s">
        <v>2997</v>
      </c>
      <c r="D1992" s="79">
        <v>7</v>
      </c>
      <c r="E1992" s="79">
        <v>7</v>
      </c>
      <c r="F1992" s="80">
        <v>712.46</v>
      </c>
      <c r="G1992" s="80">
        <v>101.78</v>
      </c>
      <c r="H1992" s="80">
        <v>712.46</v>
      </c>
      <c r="I1992" s="80" t="s">
        <v>28</v>
      </c>
      <c r="J1992" s="80" t="s">
        <v>28</v>
      </c>
      <c r="K1992" s="80">
        <v>101.78</v>
      </c>
      <c r="L1992" s="73">
        <f t="shared" si="489"/>
        <v>101.78</v>
      </c>
      <c r="M1992" s="73">
        <f t="shared" si="490"/>
        <v>139.27000000000001</v>
      </c>
      <c r="N1992" s="72" t="str">
        <f t="shared" si="491"/>
        <v>0841</v>
      </c>
      <c r="O1992" s="74">
        <f t="shared" si="492"/>
        <v>0</v>
      </c>
      <c r="P1992" s="72">
        <f t="shared" si="493"/>
        <v>0</v>
      </c>
      <c r="Q1992" s="74">
        <f t="shared" si="494"/>
        <v>7</v>
      </c>
      <c r="R1992" s="72" t="str">
        <f t="shared" si="495"/>
        <v/>
      </c>
      <c r="S1992" s="72" t="str">
        <f t="shared" si="496"/>
        <v/>
      </c>
      <c r="AT1992" s="20">
        <f t="shared" si="488"/>
        <v>-9160.2000000000007</v>
      </c>
    </row>
    <row r="1993" spans="1:46" ht="33.75">
      <c r="A1993" s="54">
        <v>7127</v>
      </c>
      <c r="B1993" s="54" t="s">
        <v>1458</v>
      </c>
      <c r="C1993" s="58" t="s">
        <v>2997</v>
      </c>
      <c r="D1993" s="79">
        <v>7</v>
      </c>
      <c r="E1993" s="79">
        <v>7</v>
      </c>
      <c r="F1993" s="80">
        <v>712.46</v>
      </c>
      <c r="G1993" s="80">
        <v>101.78</v>
      </c>
      <c r="H1993" s="80">
        <v>712.46</v>
      </c>
      <c r="I1993" s="80" t="s">
        <v>28</v>
      </c>
      <c r="J1993" s="80" t="s">
        <v>28</v>
      </c>
      <c r="K1993" s="80">
        <v>101.78</v>
      </c>
      <c r="L1993" s="73">
        <f t="shared" si="489"/>
        <v>101.78</v>
      </c>
      <c r="M1993" s="73">
        <f t="shared" si="490"/>
        <v>139.27000000000001</v>
      </c>
      <c r="N1993" s="72" t="str">
        <f t="shared" si="491"/>
        <v>0841</v>
      </c>
      <c r="O1993" s="74">
        <f t="shared" si="492"/>
        <v>0</v>
      </c>
      <c r="P1993" s="72">
        <f t="shared" si="493"/>
        <v>0</v>
      </c>
      <c r="Q1993" s="74">
        <f t="shared" si="494"/>
        <v>7</v>
      </c>
      <c r="R1993" s="72" t="str">
        <f t="shared" si="495"/>
        <v/>
      </c>
      <c r="S1993" s="72" t="str">
        <f t="shared" si="496"/>
        <v/>
      </c>
      <c r="AT1993" s="20">
        <f t="shared" si="488"/>
        <v>-9160.2000000000007</v>
      </c>
    </row>
    <row r="1994" spans="1:46" ht="33.75">
      <c r="A1994" s="54">
        <v>7127</v>
      </c>
      <c r="B1994" s="54" t="s">
        <v>1468</v>
      </c>
      <c r="C1994" s="58" t="s">
        <v>2997</v>
      </c>
      <c r="D1994" s="79">
        <v>7</v>
      </c>
      <c r="E1994" s="79">
        <v>7</v>
      </c>
      <c r="F1994" s="80">
        <v>712.46</v>
      </c>
      <c r="G1994" s="80">
        <v>101.78</v>
      </c>
      <c r="H1994" s="80">
        <v>712.46</v>
      </c>
      <c r="I1994" s="80" t="s">
        <v>28</v>
      </c>
      <c r="J1994" s="80" t="s">
        <v>28</v>
      </c>
      <c r="K1994" s="80">
        <v>101.78</v>
      </c>
      <c r="L1994" s="73">
        <f t="shared" si="489"/>
        <v>101.78</v>
      </c>
      <c r="M1994" s="73">
        <f t="shared" si="490"/>
        <v>139.27000000000001</v>
      </c>
      <c r="N1994" s="72" t="str">
        <f t="shared" si="491"/>
        <v>0841</v>
      </c>
      <c r="O1994" s="74">
        <f t="shared" si="492"/>
        <v>0</v>
      </c>
      <c r="P1994" s="72">
        <f t="shared" si="493"/>
        <v>0</v>
      </c>
      <c r="Q1994" s="74">
        <f t="shared" si="494"/>
        <v>7</v>
      </c>
      <c r="R1994" s="72" t="str">
        <f t="shared" si="495"/>
        <v/>
      </c>
      <c r="S1994" s="72" t="str">
        <f t="shared" si="496"/>
        <v/>
      </c>
      <c r="AT1994" s="20">
        <f t="shared" si="488"/>
        <v>-9160.2000000000007</v>
      </c>
    </row>
    <row r="1995" spans="1:46" ht="33.75">
      <c r="A1995" s="54">
        <v>7127</v>
      </c>
      <c r="B1995" s="54" t="s">
        <v>1462</v>
      </c>
      <c r="C1995" s="58" t="s">
        <v>2997</v>
      </c>
      <c r="D1995" s="79">
        <v>7</v>
      </c>
      <c r="E1995" s="79">
        <v>7</v>
      </c>
      <c r="F1995" s="80">
        <v>712.46</v>
      </c>
      <c r="G1995" s="80">
        <v>101.78</v>
      </c>
      <c r="H1995" s="80">
        <v>712.46</v>
      </c>
      <c r="I1995" s="80" t="s">
        <v>28</v>
      </c>
      <c r="J1995" s="80" t="s">
        <v>28</v>
      </c>
      <c r="K1995" s="80">
        <v>101.78</v>
      </c>
      <c r="L1995" s="73">
        <f t="shared" si="489"/>
        <v>101.78</v>
      </c>
      <c r="M1995" s="73">
        <f t="shared" si="490"/>
        <v>139.27000000000001</v>
      </c>
      <c r="N1995" s="72" t="str">
        <f t="shared" si="491"/>
        <v>0841</v>
      </c>
      <c r="O1995" s="74">
        <f t="shared" si="492"/>
        <v>0</v>
      </c>
      <c r="P1995" s="72">
        <f t="shared" si="493"/>
        <v>0</v>
      </c>
      <c r="Q1995" s="74">
        <f t="shared" si="494"/>
        <v>7</v>
      </c>
      <c r="R1995" s="72" t="str">
        <f t="shared" si="495"/>
        <v/>
      </c>
      <c r="S1995" s="72" t="str">
        <f t="shared" si="496"/>
        <v/>
      </c>
      <c r="AT1995" s="20">
        <f t="shared" ref="AT1995:AT2058" si="497">AS1995+(AI1995-90)*L1995</f>
        <v>-9160.2000000000007</v>
      </c>
    </row>
    <row r="1996" spans="1:46" ht="33.75">
      <c r="A1996" s="54">
        <v>7127</v>
      </c>
      <c r="B1996" s="54" t="s">
        <v>1464</v>
      </c>
      <c r="C1996" s="58" t="s">
        <v>2997</v>
      </c>
      <c r="D1996" s="79">
        <v>7</v>
      </c>
      <c r="E1996" s="79">
        <v>7</v>
      </c>
      <c r="F1996" s="80">
        <v>712.46</v>
      </c>
      <c r="G1996" s="80">
        <v>101.78</v>
      </c>
      <c r="H1996" s="80">
        <v>712.46</v>
      </c>
      <c r="I1996" s="80" t="s">
        <v>28</v>
      </c>
      <c r="J1996" s="80" t="s">
        <v>28</v>
      </c>
      <c r="K1996" s="80">
        <v>101.78</v>
      </c>
      <c r="L1996" s="73">
        <f t="shared" si="489"/>
        <v>101.78</v>
      </c>
      <c r="M1996" s="73">
        <f t="shared" si="490"/>
        <v>139.27000000000001</v>
      </c>
      <c r="N1996" s="72" t="str">
        <f t="shared" si="491"/>
        <v>0841</v>
      </c>
      <c r="O1996" s="74">
        <f t="shared" si="492"/>
        <v>0</v>
      </c>
      <c r="P1996" s="72">
        <f t="shared" si="493"/>
        <v>0</v>
      </c>
      <c r="Q1996" s="74">
        <f t="shared" si="494"/>
        <v>7</v>
      </c>
      <c r="R1996" s="72" t="str">
        <f t="shared" si="495"/>
        <v/>
      </c>
      <c r="S1996" s="72" t="str">
        <f t="shared" si="496"/>
        <v/>
      </c>
      <c r="AT1996" s="20">
        <f t="shared" si="497"/>
        <v>-9160.2000000000007</v>
      </c>
    </row>
    <row r="1997" spans="1:46" ht="33.75">
      <c r="A1997" s="54">
        <v>7127</v>
      </c>
      <c r="B1997" s="54" t="s">
        <v>1466</v>
      </c>
      <c r="C1997" s="58" t="s">
        <v>2997</v>
      </c>
      <c r="D1997" s="79">
        <v>7</v>
      </c>
      <c r="E1997" s="79">
        <v>7</v>
      </c>
      <c r="F1997" s="80">
        <v>712.46</v>
      </c>
      <c r="G1997" s="80">
        <v>101.78</v>
      </c>
      <c r="H1997" s="80">
        <v>712.46</v>
      </c>
      <c r="I1997" s="80" t="s">
        <v>28</v>
      </c>
      <c r="J1997" s="80" t="s">
        <v>28</v>
      </c>
      <c r="K1997" s="80">
        <v>101.78</v>
      </c>
      <c r="L1997" s="73">
        <f t="shared" si="489"/>
        <v>101.78</v>
      </c>
      <c r="M1997" s="73">
        <f t="shared" si="490"/>
        <v>139.27000000000001</v>
      </c>
      <c r="N1997" s="72" t="str">
        <f t="shared" si="491"/>
        <v>0841</v>
      </c>
      <c r="O1997" s="74">
        <f t="shared" si="492"/>
        <v>0</v>
      </c>
      <c r="P1997" s="72">
        <f t="shared" si="493"/>
        <v>0</v>
      </c>
      <c r="Q1997" s="74">
        <f t="shared" si="494"/>
        <v>7</v>
      </c>
      <c r="R1997" s="72" t="str">
        <f t="shared" si="495"/>
        <v/>
      </c>
      <c r="S1997" s="72" t="str">
        <f t="shared" si="496"/>
        <v/>
      </c>
      <c r="AT1997" s="20">
        <f t="shared" si="497"/>
        <v>-9160.2000000000007</v>
      </c>
    </row>
    <row r="1998" spans="1:46" ht="33.75">
      <c r="A1998" s="54">
        <v>7128</v>
      </c>
      <c r="B1998" s="54" t="s">
        <v>1476</v>
      </c>
      <c r="C1998" s="58" t="s">
        <v>2998</v>
      </c>
      <c r="D1998" s="79">
        <v>7</v>
      </c>
      <c r="E1998" s="79">
        <v>7</v>
      </c>
      <c r="F1998" s="80">
        <v>692.31</v>
      </c>
      <c r="G1998" s="80">
        <v>98.9</v>
      </c>
      <c r="H1998" s="80">
        <v>692.31</v>
      </c>
      <c r="I1998" s="80" t="s">
        <v>28</v>
      </c>
      <c r="J1998" s="80" t="s">
        <v>28</v>
      </c>
      <c r="K1998" s="80">
        <v>98.9</v>
      </c>
      <c r="L1998" s="73">
        <f t="shared" si="489"/>
        <v>98.9</v>
      </c>
      <c r="M1998" s="73">
        <f t="shared" si="490"/>
        <v>139.27000000000001</v>
      </c>
      <c r="N1998" s="72" t="str">
        <f t="shared" si="491"/>
        <v>0841</v>
      </c>
      <c r="O1998" s="74">
        <f t="shared" si="492"/>
        <v>0</v>
      </c>
      <c r="P1998" s="72">
        <f t="shared" si="493"/>
        <v>0</v>
      </c>
      <c r="Q1998" s="74">
        <f t="shared" si="494"/>
        <v>7</v>
      </c>
      <c r="R1998" s="72" t="str">
        <f t="shared" si="495"/>
        <v/>
      </c>
      <c r="S1998" s="72" t="str">
        <f t="shared" si="496"/>
        <v/>
      </c>
      <c r="AT1998" s="20">
        <f t="shared" si="497"/>
        <v>-8901</v>
      </c>
    </row>
    <row r="1999" spans="1:46" ht="33.75">
      <c r="A1999" s="54">
        <v>7128</v>
      </c>
      <c r="B1999" s="54" t="s">
        <v>1478</v>
      </c>
      <c r="C1999" s="58" t="s">
        <v>2998</v>
      </c>
      <c r="D1999" s="79">
        <v>7</v>
      </c>
      <c r="E1999" s="79">
        <v>7</v>
      </c>
      <c r="F1999" s="80">
        <v>692.31</v>
      </c>
      <c r="G1999" s="80">
        <v>98.9</v>
      </c>
      <c r="H1999" s="80">
        <v>692.31</v>
      </c>
      <c r="I1999" s="80" t="s">
        <v>28</v>
      </c>
      <c r="J1999" s="80" t="s">
        <v>28</v>
      </c>
      <c r="K1999" s="80">
        <v>98.9</v>
      </c>
      <c r="L1999" s="73">
        <f t="shared" si="489"/>
        <v>98.9</v>
      </c>
      <c r="M1999" s="73">
        <f t="shared" si="490"/>
        <v>139.27000000000001</v>
      </c>
      <c r="N1999" s="72" t="str">
        <f t="shared" si="491"/>
        <v>0841</v>
      </c>
      <c r="O1999" s="74">
        <f t="shared" si="492"/>
        <v>0</v>
      </c>
      <c r="P1999" s="72">
        <f t="shared" si="493"/>
        <v>0</v>
      </c>
      <c r="Q1999" s="74">
        <f t="shared" si="494"/>
        <v>7</v>
      </c>
      <c r="R1999" s="72" t="str">
        <f t="shared" si="495"/>
        <v/>
      </c>
      <c r="S1999" s="72" t="str">
        <f t="shared" si="496"/>
        <v/>
      </c>
      <c r="AT1999" s="20">
        <f t="shared" si="497"/>
        <v>-8901</v>
      </c>
    </row>
    <row r="2000" spans="1:46" ht="33.75">
      <c r="A2000" s="54">
        <v>7128</v>
      </c>
      <c r="B2000" s="54" t="s">
        <v>1474</v>
      </c>
      <c r="C2000" s="58" t="s">
        <v>2998</v>
      </c>
      <c r="D2000" s="79">
        <v>7</v>
      </c>
      <c r="E2000" s="79">
        <v>7</v>
      </c>
      <c r="F2000" s="80">
        <v>692.31</v>
      </c>
      <c r="G2000" s="80">
        <v>98.9</v>
      </c>
      <c r="H2000" s="80">
        <v>692.31</v>
      </c>
      <c r="I2000" s="80" t="s">
        <v>28</v>
      </c>
      <c r="J2000" s="80" t="s">
        <v>28</v>
      </c>
      <c r="K2000" s="80">
        <v>98.9</v>
      </c>
      <c r="L2000" s="73">
        <f t="shared" si="489"/>
        <v>98.9</v>
      </c>
      <c r="M2000" s="73">
        <f t="shared" si="490"/>
        <v>139.27000000000001</v>
      </c>
      <c r="N2000" s="72" t="str">
        <f t="shared" si="491"/>
        <v>0841</v>
      </c>
      <c r="O2000" s="74">
        <f t="shared" si="492"/>
        <v>0</v>
      </c>
      <c r="P2000" s="72">
        <f t="shared" si="493"/>
        <v>0</v>
      </c>
      <c r="Q2000" s="74">
        <f t="shared" si="494"/>
        <v>7</v>
      </c>
      <c r="R2000" s="72" t="str">
        <f t="shared" si="495"/>
        <v/>
      </c>
      <c r="S2000" s="72" t="str">
        <f t="shared" si="496"/>
        <v/>
      </c>
      <c r="AT2000" s="20">
        <f t="shared" si="497"/>
        <v>-8901</v>
      </c>
    </row>
    <row r="2001" spans="1:46" ht="33.75">
      <c r="A2001" s="54">
        <v>7128</v>
      </c>
      <c r="B2001" s="54" t="s">
        <v>1480</v>
      </c>
      <c r="C2001" s="58" t="s">
        <v>2998</v>
      </c>
      <c r="D2001" s="79">
        <v>7</v>
      </c>
      <c r="E2001" s="79">
        <v>7</v>
      </c>
      <c r="F2001" s="80">
        <v>692.31</v>
      </c>
      <c r="G2001" s="80">
        <v>98.9</v>
      </c>
      <c r="H2001" s="80">
        <v>692.31</v>
      </c>
      <c r="I2001" s="80" t="s">
        <v>28</v>
      </c>
      <c r="J2001" s="80" t="s">
        <v>28</v>
      </c>
      <c r="K2001" s="80">
        <v>98.9</v>
      </c>
      <c r="L2001" s="73">
        <f t="shared" si="489"/>
        <v>98.9</v>
      </c>
      <c r="M2001" s="73">
        <f t="shared" si="490"/>
        <v>139.27000000000001</v>
      </c>
      <c r="N2001" s="72" t="str">
        <f t="shared" si="491"/>
        <v>0841</v>
      </c>
      <c r="O2001" s="74">
        <f t="shared" si="492"/>
        <v>0</v>
      </c>
      <c r="P2001" s="72">
        <f t="shared" si="493"/>
        <v>0</v>
      </c>
      <c r="Q2001" s="74">
        <f t="shared" si="494"/>
        <v>7</v>
      </c>
      <c r="R2001" s="72" t="str">
        <f t="shared" si="495"/>
        <v/>
      </c>
      <c r="S2001" s="72" t="str">
        <f t="shared" si="496"/>
        <v/>
      </c>
      <c r="AT2001" s="20">
        <f t="shared" si="497"/>
        <v>-8901</v>
      </c>
    </row>
    <row r="2002" spans="1:46" ht="33.75">
      <c r="A2002" s="54">
        <v>7128</v>
      </c>
      <c r="B2002" s="54" t="s">
        <v>1472</v>
      </c>
      <c r="C2002" s="58" t="s">
        <v>2998</v>
      </c>
      <c r="D2002" s="79">
        <v>7</v>
      </c>
      <c r="E2002" s="79">
        <v>7</v>
      </c>
      <c r="F2002" s="80">
        <v>692.31</v>
      </c>
      <c r="G2002" s="80">
        <v>98.9</v>
      </c>
      <c r="H2002" s="80">
        <v>692.31</v>
      </c>
      <c r="I2002" s="80" t="s">
        <v>28</v>
      </c>
      <c r="J2002" s="80" t="s">
        <v>28</v>
      </c>
      <c r="K2002" s="80">
        <v>98.9</v>
      </c>
      <c r="L2002" s="73">
        <f t="shared" si="489"/>
        <v>98.9</v>
      </c>
      <c r="M2002" s="73">
        <f t="shared" si="490"/>
        <v>139.27000000000001</v>
      </c>
      <c r="N2002" s="72" t="str">
        <f t="shared" si="491"/>
        <v>0841</v>
      </c>
      <c r="O2002" s="74">
        <f t="shared" si="492"/>
        <v>0</v>
      </c>
      <c r="P2002" s="72">
        <f t="shared" si="493"/>
        <v>0</v>
      </c>
      <c r="Q2002" s="74">
        <f t="shared" si="494"/>
        <v>7</v>
      </c>
      <c r="R2002" s="72" t="str">
        <f t="shared" si="495"/>
        <v/>
      </c>
      <c r="S2002" s="72" t="str">
        <f t="shared" si="496"/>
        <v/>
      </c>
      <c r="AT2002" s="20">
        <f t="shared" si="497"/>
        <v>-8901</v>
      </c>
    </row>
    <row r="2003" spans="1:46" ht="33.75">
      <c r="A2003" s="54">
        <v>7128</v>
      </c>
      <c r="B2003" s="54" t="s">
        <v>1470</v>
      </c>
      <c r="C2003" s="58" t="s">
        <v>2998</v>
      </c>
      <c r="D2003" s="79">
        <v>7</v>
      </c>
      <c r="E2003" s="79">
        <v>7</v>
      </c>
      <c r="F2003" s="80">
        <v>692.31</v>
      </c>
      <c r="G2003" s="80">
        <v>98.9</v>
      </c>
      <c r="H2003" s="80">
        <v>692.31</v>
      </c>
      <c r="I2003" s="80" t="s">
        <v>28</v>
      </c>
      <c r="J2003" s="80" t="s">
        <v>28</v>
      </c>
      <c r="K2003" s="80">
        <v>98.9</v>
      </c>
      <c r="L2003" s="73">
        <f t="shared" si="489"/>
        <v>98.9</v>
      </c>
      <c r="M2003" s="73">
        <f t="shared" si="490"/>
        <v>139.27000000000001</v>
      </c>
      <c r="N2003" s="72" t="str">
        <f t="shared" si="491"/>
        <v>0841</v>
      </c>
      <c r="O2003" s="74">
        <f t="shared" si="492"/>
        <v>0</v>
      </c>
      <c r="P2003" s="72">
        <f t="shared" si="493"/>
        <v>0</v>
      </c>
      <c r="Q2003" s="74">
        <f t="shared" si="494"/>
        <v>7</v>
      </c>
      <c r="R2003" s="72" t="str">
        <f t="shared" si="495"/>
        <v/>
      </c>
      <c r="S2003" s="72" t="str">
        <f t="shared" si="496"/>
        <v/>
      </c>
      <c r="AT2003" s="20">
        <f t="shared" si="497"/>
        <v>-8901</v>
      </c>
    </row>
    <row r="2004" spans="1:46" ht="33.75">
      <c r="A2004" s="54">
        <v>7129</v>
      </c>
      <c r="B2004" s="54" t="s">
        <v>1485</v>
      </c>
      <c r="C2004" s="58" t="s">
        <v>2999</v>
      </c>
      <c r="D2004" s="79">
        <v>7</v>
      </c>
      <c r="E2004" s="79">
        <v>7</v>
      </c>
      <c r="F2004" s="80">
        <v>735.3</v>
      </c>
      <c r="G2004" s="80">
        <v>105.04</v>
      </c>
      <c r="H2004" s="80">
        <v>735.3</v>
      </c>
      <c r="I2004" s="80" t="s">
        <v>28</v>
      </c>
      <c r="J2004" s="80" t="s">
        <v>28</v>
      </c>
      <c r="K2004" s="80">
        <v>105.04</v>
      </c>
      <c r="L2004" s="73">
        <f t="shared" si="489"/>
        <v>105.04</v>
      </c>
      <c r="M2004" s="73">
        <f t="shared" si="490"/>
        <v>126.86</v>
      </c>
      <c r="N2004" s="72" t="str">
        <f t="shared" si="491"/>
        <v>0843</v>
      </c>
      <c r="O2004" s="74">
        <f t="shared" si="492"/>
        <v>0</v>
      </c>
      <c r="P2004" s="72">
        <f t="shared" si="493"/>
        <v>0</v>
      </c>
      <c r="Q2004" s="74">
        <f t="shared" si="494"/>
        <v>7</v>
      </c>
      <c r="R2004" s="72" t="str">
        <f t="shared" si="495"/>
        <v/>
      </c>
      <c r="S2004" s="72" t="str">
        <f t="shared" si="496"/>
        <v/>
      </c>
      <c r="AT2004" s="20">
        <f t="shared" si="497"/>
        <v>-9453.6</v>
      </c>
    </row>
    <row r="2005" spans="1:46" ht="33.75">
      <c r="A2005" s="54">
        <v>7129</v>
      </c>
      <c r="B2005" s="54" t="s">
        <v>1486</v>
      </c>
      <c r="C2005" s="58" t="s">
        <v>2999</v>
      </c>
      <c r="D2005" s="79">
        <v>7</v>
      </c>
      <c r="E2005" s="79">
        <v>7</v>
      </c>
      <c r="F2005" s="80">
        <v>735.3</v>
      </c>
      <c r="G2005" s="80">
        <v>105.04</v>
      </c>
      <c r="H2005" s="80">
        <v>735.3</v>
      </c>
      <c r="I2005" s="80" t="s">
        <v>28</v>
      </c>
      <c r="J2005" s="80" t="s">
        <v>28</v>
      </c>
      <c r="K2005" s="80">
        <v>105.04</v>
      </c>
      <c r="L2005" s="73">
        <f t="shared" si="489"/>
        <v>105.04</v>
      </c>
      <c r="M2005" s="73">
        <f t="shared" si="490"/>
        <v>126.86</v>
      </c>
      <c r="N2005" s="72" t="str">
        <f t="shared" si="491"/>
        <v>0843</v>
      </c>
      <c r="O2005" s="74">
        <f t="shared" si="492"/>
        <v>0</v>
      </c>
      <c r="P2005" s="72">
        <f t="shared" si="493"/>
        <v>0</v>
      </c>
      <c r="Q2005" s="74">
        <f t="shared" si="494"/>
        <v>7</v>
      </c>
      <c r="R2005" s="72" t="str">
        <f t="shared" si="495"/>
        <v/>
      </c>
      <c r="S2005" s="72" t="str">
        <f t="shared" si="496"/>
        <v/>
      </c>
      <c r="AT2005" s="20">
        <f t="shared" si="497"/>
        <v>-9453.6</v>
      </c>
    </row>
    <row r="2006" spans="1:46" ht="33.75">
      <c r="A2006" s="54">
        <v>7129</v>
      </c>
      <c r="B2006" s="54" t="s">
        <v>1487</v>
      </c>
      <c r="C2006" s="58" t="s">
        <v>2999</v>
      </c>
      <c r="D2006" s="79">
        <v>7</v>
      </c>
      <c r="E2006" s="79">
        <v>7</v>
      </c>
      <c r="F2006" s="80">
        <v>735.3</v>
      </c>
      <c r="G2006" s="80">
        <v>105.04</v>
      </c>
      <c r="H2006" s="80">
        <v>735.3</v>
      </c>
      <c r="I2006" s="80" t="s">
        <v>28</v>
      </c>
      <c r="J2006" s="80" t="s">
        <v>28</v>
      </c>
      <c r="K2006" s="80">
        <v>105.04</v>
      </c>
      <c r="L2006" s="73">
        <f t="shared" si="489"/>
        <v>105.04</v>
      </c>
      <c r="M2006" s="73">
        <f t="shared" si="490"/>
        <v>126.86</v>
      </c>
      <c r="N2006" s="72" t="str">
        <f t="shared" si="491"/>
        <v>0843</v>
      </c>
      <c r="O2006" s="74">
        <f t="shared" si="492"/>
        <v>0</v>
      </c>
      <c r="P2006" s="72">
        <f t="shared" si="493"/>
        <v>0</v>
      </c>
      <c r="Q2006" s="74">
        <f t="shared" si="494"/>
        <v>7</v>
      </c>
      <c r="R2006" s="72" t="str">
        <f t="shared" si="495"/>
        <v/>
      </c>
      <c r="S2006" s="72" t="str">
        <f t="shared" si="496"/>
        <v/>
      </c>
      <c r="AT2006" s="20">
        <f t="shared" si="497"/>
        <v>-9453.6</v>
      </c>
    </row>
    <row r="2007" spans="1:46" ht="33.75">
      <c r="A2007" s="54">
        <v>7129</v>
      </c>
      <c r="B2007" s="54" t="s">
        <v>1488</v>
      </c>
      <c r="C2007" s="58" t="s">
        <v>2999</v>
      </c>
      <c r="D2007" s="79">
        <v>7</v>
      </c>
      <c r="E2007" s="79">
        <v>7</v>
      </c>
      <c r="F2007" s="80">
        <v>735.3</v>
      </c>
      <c r="G2007" s="80">
        <v>105.04</v>
      </c>
      <c r="H2007" s="80">
        <v>735.3</v>
      </c>
      <c r="I2007" s="80" t="s">
        <v>28</v>
      </c>
      <c r="J2007" s="80" t="s">
        <v>28</v>
      </c>
      <c r="K2007" s="80">
        <v>105.04</v>
      </c>
      <c r="L2007" s="73">
        <f t="shared" si="489"/>
        <v>105.04</v>
      </c>
      <c r="M2007" s="73">
        <f t="shared" si="490"/>
        <v>126.86</v>
      </c>
      <c r="N2007" s="72" t="str">
        <f t="shared" si="491"/>
        <v>0843</v>
      </c>
      <c r="O2007" s="74">
        <f t="shared" si="492"/>
        <v>0</v>
      </c>
      <c r="P2007" s="72">
        <f t="shared" si="493"/>
        <v>0</v>
      </c>
      <c r="Q2007" s="74">
        <f t="shared" si="494"/>
        <v>7</v>
      </c>
      <c r="R2007" s="72" t="str">
        <f t="shared" si="495"/>
        <v/>
      </c>
      <c r="S2007" s="72" t="str">
        <f t="shared" si="496"/>
        <v/>
      </c>
      <c r="AT2007" s="20">
        <f t="shared" si="497"/>
        <v>-9453.6</v>
      </c>
    </row>
    <row r="2008" spans="1:46" ht="33.75">
      <c r="A2008" s="54">
        <v>7130</v>
      </c>
      <c r="B2008" s="54" t="s">
        <v>1492</v>
      </c>
      <c r="C2008" s="58" t="s">
        <v>3000</v>
      </c>
      <c r="D2008" s="79">
        <v>7</v>
      </c>
      <c r="E2008" s="79">
        <v>7</v>
      </c>
      <c r="F2008" s="80">
        <v>725.22</v>
      </c>
      <c r="G2008" s="80">
        <v>103.6</v>
      </c>
      <c r="H2008" s="80">
        <v>725.22</v>
      </c>
      <c r="I2008" s="80" t="s">
        <v>28</v>
      </c>
      <c r="J2008" s="80" t="s">
        <v>28</v>
      </c>
      <c r="K2008" s="80">
        <v>103.6</v>
      </c>
      <c r="L2008" s="73">
        <f t="shared" si="489"/>
        <v>103.6</v>
      </c>
      <c r="M2008" s="73">
        <f t="shared" si="490"/>
        <v>126.86</v>
      </c>
      <c r="N2008" s="72" t="str">
        <f t="shared" si="491"/>
        <v>0843</v>
      </c>
      <c r="O2008" s="74">
        <f t="shared" si="492"/>
        <v>0</v>
      </c>
      <c r="P2008" s="72">
        <f t="shared" si="493"/>
        <v>0</v>
      </c>
      <c r="Q2008" s="74">
        <f t="shared" si="494"/>
        <v>7</v>
      </c>
      <c r="R2008" s="72" t="str">
        <f t="shared" si="495"/>
        <v/>
      </c>
      <c r="S2008" s="72" t="str">
        <f t="shared" si="496"/>
        <v/>
      </c>
      <c r="AT2008" s="20">
        <f t="shared" si="497"/>
        <v>-9324</v>
      </c>
    </row>
    <row r="2009" spans="1:46" ht="33.75">
      <c r="A2009" s="54">
        <v>7130</v>
      </c>
      <c r="B2009" s="54" t="s">
        <v>1491</v>
      </c>
      <c r="C2009" s="58" t="s">
        <v>3000</v>
      </c>
      <c r="D2009" s="79">
        <v>7</v>
      </c>
      <c r="E2009" s="79">
        <v>7</v>
      </c>
      <c r="F2009" s="80">
        <v>725.22</v>
      </c>
      <c r="G2009" s="80">
        <v>103.6</v>
      </c>
      <c r="H2009" s="80">
        <v>725.22</v>
      </c>
      <c r="I2009" s="80" t="s">
        <v>28</v>
      </c>
      <c r="J2009" s="80" t="s">
        <v>28</v>
      </c>
      <c r="K2009" s="80">
        <v>103.6</v>
      </c>
      <c r="L2009" s="73">
        <f t="shared" si="489"/>
        <v>103.6</v>
      </c>
      <c r="M2009" s="73">
        <f t="shared" si="490"/>
        <v>126.86</v>
      </c>
      <c r="N2009" s="72" t="str">
        <f t="shared" si="491"/>
        <v>0843</v>
      </c>
      <c r="O2009" s="74">
        <f t="shared" si="492"/>
        <v>0</v>
      </c>
      <c r="P2009" s="72">
        <f t="shared" si="493"/>
        <v>0</v>
      </c>
      <c r="Q2009" s="74">
        <f t="shared" si="494"/>
        <v>7</v>
      </c>
      <c r="R2009" s="72" t="str">
        <f t="shared" si="495"/>
        <v/>
      </c>
      <c r="S2009" s="72" t="str">
        <f t="shared" si="496"/>
        <v/>
      </c>
      <c r="AT2009" s="20">
        <f t="shared" si="497"/>
        <v>-9324</v>
      </c>
    </row>
    <row r="2010" spans="1:46" ht="33.75">
      <c r="A2010" s="54">
        <v>7130</v>
      </c>
      <c r="B2010" s="54" t="s">
        <v>1489</v>
      </c>
      <c r="C2010" s="58" t="s">
        <v>3000</v>
      </c>
      <c r="D2010" s="79">
        <v>7</v>
      </c>
      <c r="E2010" s="79">
        <v>7</v>
      </c>
      <c r="F2010" s="80">
        <v>725.22</v>
      </c>
      <c r="G2010" s="80">
        <v>103.6</v>
      </c>
      <c r="H2010" s="80">
        <v>725.22</v>
      </c>
      <c r="I2010" s="80" t="s">
        <v>28</v>
      </c>
      <c r="J2010" s="80" t="s">
        <v>28</v>
      </c>
      <c r="K2010" s="80">
        <v>103.6</v>
      </c>
      <c r="L2010" s="73">
        <f t="shared" si="489"/>
        <v>103.6</v>
      </c>
      <c r="M2010" s="73">
        <f t="shared" si="490"/>
        <v>126.86</v>
      </c>
      <c r="N2010" s="72" t="str">
        <f t="shared" si="491"/>
        <v>0843</v>
      </c>
      <c r="O2010" s="74">
        <f t="shared" si="492"/>
        <v>0</v>
      </c>
      <c r="P2010" s="72">
        <f t="shared" si="493"/>
        <v>0</v>
      </c>
      <c r="Q2010" s="74">
        <f t="shared" si="494"/>
        <v>7</v>
      </c>
      <c r="R2010" s="72" t="str">
        <f t="shared" si="495"/>
        <v/>
      </c>
      <c r="S2010" s="72" t="str">
        <f t="shared" si="496"/>
        <v/>
      </c>
      <c r="AT2010" s="20">
        <f t="shared" si="497"/>
        <v>-9324</v>
      </c>
    </row>
    <row r="2011" spans="1:46" ht="33.75">
      <c r="A2011" s="54">
        <v>7130</v>
      </c>
      <c r="B2011" s="54" t="s">
        <v>1490</v>
      </c>
      <c r="C2011" s="58" t="s">
        <v>3000</v>
      </c>
      <c r="D2011" s="79">
        <v>7</v>
      </c>
      <c r="E2011" s="79">
        <v>7</v>
      </c>
      <c r="F2011" s="80">
        <v>725.22</v>
      </c>
      <c r="G2011" s="80">
        <v>103.6</v>
      </c>
      <c r="H2011" s="80">
        <v>725.22</v>
      </c>
      <c r="I2011" s="80" t="s">
        <v>28</v>
      </c>
      <c r="J2011" s="80" t="s">
        <v>28</v>
      </c>
      <c r="K2011" s="80">
        <v>103.6</v>
      </c>
      <c r="L2011" s="73">
        <f t="shared" si="489"/>
        <v>103.6</v>
      </c>
      <c r="M2011" s="73">
        <f t="shared" si="490"/>
        <v>126.86</v>
      </c>
      <c r="N2011" s="72" t="str">
        <f t="shared" si="491"/>
        <v>0843</v>
      </c>
      <c r="O2011" s="74">
        <f t="shared" si="492"/>
        <v>0</v>
      </c>
      <c r="P2011" s="72">
        <f t="shared" si="493"/>
        <v>0</v>
      </c>
      <c r="Q2011" s="74">
        <f t="shared" si="494"/>
        <v>7</v>
      </c>
      <c r="R2011" s="72" t="str">
        <f t="shared" si="495"/>
        <v/>
      </c>
      <c r="S2011" s="72" t="str">
        <f t="shared" si="496"/>
        <v/>
      </c>
      <c r="AT2011" s="20">
        <f t="shared" si="497"/>
        <v>-9324</v>
      </c>
    </row>
    <row r="2012" spans="1:46" ht="33.75">
      <c r="A2012" s="54">
        <v>7131</v>
      </c>
      <c r="B2012" s="54" t="s">
        <v>1499</v>
      </c>
      <c r="C2012" s="58" t="s">
        <v>3001</v>
      </c>
      <c r="D2012" s="79">
        <v>7</v>
      </c>
      <c r="E2012" s="79">
        <v>7</v>
      </c>
      <c r="F2012" s="80">
        <v>724.43</v>
      </c>
      <c r="G2012" s="80">
        <v>103.49</v>
      </c>
      <c r="H2012" s="80">
        <v>724.43</v>
      </c>
      <c r="I2012" s="80" t="s">
        <v>28</v>
      </c>
      <c r="J2012" s="80" t="s">
        <v>28</v>
      </c>
      <c r="K2012" s="80">
        <v>103.49</v>
      </c>
      <c r="L2012" s="73">
        <f t="shared" si="489"/>
        <v>103.49</v>
      </c>
      <c r="M2012" s="73">
        <f t="shared" si="490"/>
        <v>114.57</v>
      </c>
      <c r="N2012" s="72" t="str">
        <f t="shared" si="491"/>
        <v>0869</v>
      </c>
      <c r="O2012" s="74">
        <f t="shared" si="492"/>
        <v>0</v>
      </c>
      <c r="P2012" s="72">
        <f t="shared" si="493"/>
        <v>0</v>
      </c>
      <c r="Q2012" s="74">
        <f t="shared" si="494"/>
        <v>7</v>
      </c>
      <c r="R2012" s="72" t="str">
        <f t="shared" si="495"/>
        <v/>
      </c>
      <c r="S2012" s="72" t="str">
        <f t="shared" si="496"/>
        <v/>
      </c>
      <c r="AT2012" s="20">
        <f t="shared" si="497"/>
        <v>-9314.1</v>
      </c>
    </row>
    <row r="2013" spans="1:46" ht="33.75">
      <c r="A2013" s="54">
        <v>7131</v>
      </c>
      <c r="B2013" s="54" t="s">
        <v>1501</v>
      </c>
      <c r="C2013" s="58" t="s">
        <v>3001</v>
      </c>
      <c r="D2013" s="79">
        <v>7</v>
      </c>
      <c r="E2013" s="79">
        <v>7</v>
      </c>
      <c r="F2013" s="80">
        <v>724.43</v>
      </c>
      <c r="G2013" s="80">
        <v>103.49</v>
      </c>
      <c r="H2013" s="80">
        <v>724.43</v>
      </c>
      <c r="I2013" s="80" t="s">
        <v>28</v>
      </c>
      <c r="J2013" s="80" t="s">
        <v>28</v>
      </c>
      <c r="K2013" s="80">
        <v>103.49</v>
      </c>
      <c r="L2013" s="73">
        <f t="shared" si="489"/>
        <v>103.49</v>
      </c>
      <c r="M2013" s="73">
        <f t="shared" si="490"/>
        <v>114.57</v>
      </c>
      <c r="N2013" s="72" t="str">
        <f t="shared" si="491"/>
        <v>0869</v>
      </c>
      <c r="O2013" s="74">
        <f t="shared" si="492"/>
        <v>0</v>
      </c>
      <c r="P2013" s="72">
        <f t="shared" si="493"/>
        <v>0</v>
      </c>
      <c r="Q2013" s="74">
        <f t="shared" si="494"/>
        <v>7</v>
      </c>
      <c r="R2013" s="72" t="str">
        <f t="shared" si="495"/>
        <v/>
      </c>
      <c r="S2013" s="72" t="str">
        <f t="shared" si="496"/>
        <v/>
      </c>
      <c r="AT2013" s="20">
        <f t="shared" si="497"/>
        <v>-9314.1</v>
      </c>
    </row>
    <row r="2014" spans="1:46" ht="33.75">
      <c r="A2014" s="54">
        <v>7131</v>
      </c>
      <c r="B2014" s="54" t="s">
        <v>1503</v>
      </c>
      <c r="C2014" s="58" t="s">
        <v>3001</v>
      </c>
      <c r="D2014" s="79">
        <v>7</v>
      </c>
      <c r="E2014" s="79">
        <v>7</v>
      </c>
      <c r="F2014" s="80">
        <v>724.43</v>
      </c>
      <c r="G2014" s="80">
        <v>103.49</v>
      </c>
      <c r="H2014" s="80">
        <v>724.43</v>
      </c>
      <c r="I2014" s="80" t="s">
        <v>28</v>
      </c>
      <c r="J2014" s="80" t="s">
        <v>28</v>
      </c>
      <c r="K2014" s="80">
        <v>103.49</v>
      </c>
      <c r="L2014" s="73">
        <f t="shared" si="489"/>
        <v>103.49</v>
      </c>
      <c r="M2014" s="73">
        <f t="shared" si="490"/>
        <v>114.57</v>
      </c>
      <c r="N2014" s="72" t="str">
        <f t="shared" si="491"/>
        <v>0869</v>
      </c>
      <c r="O2014" s="74">
        <f t="shared" si="492"/>
        <v>0</v>
      </c>
      <c r="P2014" s="72">
        <f t="shared" si="493"/>
        <v>0</v>
      </c>
      <c r="Q2014" s="74">
        <f t="shared" si="494"/>
        <v>7</v>
      </c>
      <c r="R2014" s="72" t="str">
        <f t="shared" si="495"/>
        <v/>
      </c>
      <c r="S2014" s="72" t="str">
        <f t="shared" si="496"/>
        <v/>
      </c>
      <c r="AT2014" s="20">
        <f t="shared" si="497"/>
        <v>-9314.1</v>
      </c>
    </row>
    <row r="2015" spans="1:46" ht="33.75">
      <c r="A2015" s="54">
        <v>7131</v>
      </c>
      <c r="B2015" s="54" t="s">
        <v>1505</v>
      </c>
      <c r="C2015" s="58" t="s">
        <v>3001</v>
      </c>
      <c r="D2015" s="79">
        <v>7</v>
      </c>
      <c r="E2015" s="79">
        <v>7</v>
      </c>
      <c r="F2015" s="80">
        <v>724.43</v>
      </c>
      <c r="G2015" s="80">
        <v>103.49</v>
      </c>
      <c r="H2015" s="80">
        <v>724.43</v>
      </c>
      <c r="I2015" s="80" t="s">
        <v>28</v>
      </c>
      <c r="J2015" s="80" t="s">
        <v>28</v>
      </c>
      <c r="K2015" s="80">
        <v>103.49</v>
      </c>
      <c r="L2015" s="73">
        <f t="shared" si="489"/>
        <v>103.49</v>
      </c>
      <c r="M2015" s="73">
        <f t="shared" si="490"/>
        <v>114.57</v>
      </c>
      <c r="N2015" s="72" t="str">
        <f t="shared" si="491"/>
        <v>0869</v>
      </c>
      <c r="O2015" s="74">
        <f t="shared" si="492"/>
        <v>0</v>
      </c>
      <c r="P2015" s="72">
        <f t="shared" si="493"/>
        <v>0</v>
      </c>
      <c r="Q2015" s="74">
        <f t="shared" si="494"/>
        <v>7</v>
      </c>
      <c r="R2015" s="72" t="str">
        <f t="shared" si="495"/>
        <v/>
      </c>
      <c r="S2015" s="72" t="str">
        <f t="shared" si="496"/>
        <v/>
      </c>
      <c r="AT2015" s="20">
        <f t="shared" si="497"/>
        <v>-9314.1</v>
      </c>
    </row>
    <row r="2016" spans="1:46" ht="33.75">
      <c r="A2016" s="54">
        <v>7131</v>
      </c>
      <c r="B2016" s="54" t="s">
        <v>1509</v>
      </c>
      <c r="C2016" s="58" t="s">
        <v>3001</v>
      </c>
      <c r="D2016" s="79">
        <v>7</v>
      </c>
      <c r="E2016" s="79">
        <v>7</v>
      </c>
      <c r="F2016" s="80">
        <v>724.43</v>
      </c>
      <c r="G2016" s="80">
        <v>103.49</v>
      </c>
      <c r="H2016" s="80">
        <v>724.43</v>
      </c>
      <c r="I2016" s="80" t="s">
        <v>28</v>
      </c>
      <c r="J2016" s="80" t="s">
        <v>28</v>
      </c>
      <c r="K2016" s="80">
        <v>103.49</v>
      </c>
      <c r="L2016" s="73">
        <f t="shared" si="489"/>
        <v>103.49</v>
      </c>
      <c r="M2016" s="73">
        <f t="shared" si="490"/>
        <v>114.57</v>
      </c>
      <c r="N2016" s="72" t="str">
        <f t="shared" si="491"/>
        <v>0869</v>
      </c>
      <c r="O2016" s="74">
        <f t="shared" si="492"/>
        <v>0</v>
      </c>
      <c r="P2016" s="72">
        <f t="shared" si="493"/>
        <v>0</v>
      </c>
      <c r="Q2016" s="74">
        <f t="shared" si="494"/>
        <v>7</v>
      </c>
      <c r="R2016" s="72" t="str">
        <f t="shared" si="495"/>
        <v/>
      </c>
      <c r="S2016" s="72" t="str">
        <f t="shared" si="496"/>
        <v/>
      </c>
      <c r="AT2016" s="20">
        <f t="shared" si="497"/>
        <v>-9314.1</v>
      </c>
    </row>
    <row r="2017" spans="1:46" ht="33.75">
      <c r="A2017" s="54">
        <v>7131</v>
      </c>
      <c r="B2017" s="54" t="s">
        <v>1507</v>
      </c>
      <c r="C2017" s="58" t="s">
        <v>3001</v>
      </c>
      <c r="D2017" s="79">
        <v>7</v>
      </c>
      <c r="E2017" s="79">
        <v>7</v>
      </c>
      <c r="F2017" s="80">
        <v>724.43</v>
      </c>
      <c r="G2017" s="80">
        <v>103.49</v>
      </c>
      <c r="H2017" s="80">
        <v>724.43</v>
      </c>
      <c r="I2017" s="80" t="s">
        <v>28</v>
      </c>
      <c r="J2017" s="80" t="s">
        <v>28</v>
      </c>
      <c r="K2017" s="80">
        <v>103.49</v>
      </c>
      <c r="L2017" s="73">
        <f t="shared" si="489"/>
        <v>103.49</v>
      </c>
      <c r="M2017" s="73">
        <f t="shared" si="490"/>
        <v>114.57</v>
      </c>
      <c r="N2017" s="72" t="str">
        <f t="shared" si="491"/>
        <v>0869</v>
      </c>
      <c r="O2017" s="74">
        <f t="shared" si="492"/>
        <v>0</v>
      </c>
      <c r="P2017" s="72">
        <f t="shared" si="493"/>
        <v>0</v>
      </c>
      <c r="Q2017" s="74">
        <f t="shared" si="494"/>
        <v>7</v>
      </c>
      <c r="R2017" s="72" t="str">
        <f t="shared" si="495"/>
        <v/>
      </c>
      <c r="S2017" s="72" t="str">
        <f t="shared" si="496"/>
        <v/>
      </c>
      <c r="AT2017" s="20">
        <f t="shared" si="497"/>
        <v>-9314.1</v>
      </c>
    </row>
    <row r="2018" spans="1:46" ht="33.75">
      <c r="A2018" s="54">
        <v>7132</v>
      </c>
      <c r="B2018" s="54" t="s">
        <v>1515</v>
      </c>
      <c r="C2018" s="58" t="s">
        <v>3002</v>
      </c>
      <c r="D2018" s="79">
        <v>7</v>
      </c>
      <c r="E2018" s="79">
        <v>7</v>
      </c>
      <c r="F2018" s="80">
        <v>651.47</v>
      </c>
      <c r="G2018" s="80">
        <v>93.07</v>
      </c>
      <c r="H2018" s="80">
        <v>651.47</v>
      </c>
      <c r="I2018" s="80" t="s">
        <v>28</v>
      </c>
      <c r="J2018" s="80" t="s">
        <v>28</v>
      </c>
      <c r="K2018" s="80">
        <v>93.07</v>
      </c>
      <c r="L2018" s="73">
        <f t="shared" si="489"/>
        <v>93.07</v>
      </c>
      <c r="M2018" s="73">
        <f t="shared" si="490"/>
        <v>114.57</v>
      </c>
      <c r="N2018" s="72" t="str">
        <f t="shared" si="491"/>
        <v>0869</v>
      </c>
      <c r="O2018" s="74">
        <f t="shared" si="492"/>
        <v>0</v>
      </c>
      <c r="P2018" s="72">
        <f t="shared" si="493"/>
        <v>0</v>
      </c>
      <c r="Q2018" s="74">
        <f t="shared" si="494"/>
        <v>7</v>
      </c>
      <c r="R2018" s="72" t="str">
        <f t="shared" si="495"/>
        <v/>
      </c>
      <c r="S2018" s="72" t="str">
        <f t="shared" si="496"/>
        <v/>
      </c>
      <c r="AT2018" s="20">
        <f t="shared" si="497"/>
        <v>-8376.2999999999993</v>
      </c>
    </row>
    <row r="2019" spans="1:46" ht="33.75">
      <c r="A2019" s="54">
        <v>7132</v>
      </c>
      <c r="B2019" s="54" t="s">
        <v>1521</v>
      </c>
      <c r="C2019" s="58" t="s">
        <v>3002</v>
      </c>
      <c r="D2019" s="79">
        <v>7</v>
      </c>
      <c r="E2019" s="79">
        <v>7</v>
      </c>
      <c r="F2019" s="80">
        <v>651.47</v>
      </c>
      <c r="G2019" s="80">
        <v>93.07</v>
      </c>
      <c r="H2019" s="80">
        <v>651.47</v>
      </c>
      <c r="I2019" s="80" t="s">
        <v>28</v>
      </c>
      <c r="J2019" s="80" t="s">
        <v>28</v>
      </c>
      <c r="K2019" s="80">
        <v>93.07</v>
      </c>
      <c r="L2019" s="73">
        <f t="shared" si="489"/>
        <v>93.07</v>
      </c>
      <c r="M2019" s="73">
        <f t="shared" si="490"/>
        <v>114.57</v>
      </c>
      <c r="N2019" s="72" t="str">
        <f t="shared" si="491"/>
        <v>0869</v>
      </c>
      <c r="O2019" s="74">
        <f t="shared" si="492"/>
        <v>0</v>
      </c>
      <c r="P2019" s="72">
        <f t="shared" si="493"/>
        <v>0</v>
      </c>
      <c r="Q2019" s="74">
        <f t="shared" si="494"/>
        <v>7</v>
      </c>
      <c r="R2019" s="72" t="str">
        <f t="shared" si="495"/>
        <v/>
      </c>
      <c r="S2019" s="72" t="str">
        <f t="shared" si="496"/>
        <v/>
      </c>
      <c r="AT2019" s="20">
        <f t="shared" si="497"/>
        <v>-8376.2999999999993</v>
      </c>
    </row>
    <row r="2020" spans="1:46" ht="33.75">
      <c r="A2020" s="54">
        <v>7132</v>
      </c>
      <c r="B2020" s="54" t="s">
        <v>1519</v>
      </c>
      <c r="C2020" s="58" t="s">
        <v>3002</v>
      </c>
      <c r="D2020" s="79">
        <v>7</v>
      </c>
      <c r="E2020" s="79">
        <v>7</v>
      </c>
      <c r="F2020" s="80">
        <v>651.47</v>
      </c>
      <c r="G2020" s="80">
        <v>93.07</v>
      </c>
      <c r="H2020" s="80">
        <v>651.47</v>
      </c>
      <c r="I2020" s="80" t="s">
        <v>28</v>
      </c>
      <c r="J2020" s="80" t="s">
        <v>28</v>
      </c>
      <c r="K2020" s="80">
        <v>93.07</v>
      </c>
      <c r="L2020" s="73">
        <f t="shared" si="489"/>
        <v>93.07</v>
      </c>
      <c r="M2020" s="73">
        <f t="shared" si="490"/>
        <v>114.57</v>
      </c>
      <c r="N2020" s="72" t="str">
        <f t="shared" si="491"/>
        <v>0869</v>
      </c>
      <c r="O2020" s="74">
        <f t="shared" si="492"/>
        <v>0</v>
      </c>
      <c r="P2020" s="72">
        <f t="shared" si="493"/>
        <v>0</v>
      </c>
      <c r="Q2020" s="74">
        <f t="shared" si="494"/>
        <v>7</v>
      </c>
      <c r="R2020" s="72" t="str">
        <f t="shared" si="495"/>
        <v/>
      </c>
      <c r="S2020" s="72" t="str">
        <f t="shared" si="496"/>
        <v/>
      </c>
      <c r="AT2020" s="20">
        <f t="shared" si="497"/>
        <v>-8376.2999999999993</v>
      </c>
    </row>
    <row r="2021" spans="1:46" ht="33.75">
      <c r="A2021" s="54">
        <v>7132</v>
      </c>
      <c r="B2021" s="54" t="s">
        <v>1511</v>
      </c>
      <c r="C2021" s="58" t="s">
        <v>3002</v>
      </c>
      <c r="D2021" s="79">
        <v>7</v>
      </c>
      <c r="E2021" s="79">
        <v>7</v>
      </c>
      <c r="F2021" s="80">
        <v>651.47</v>
      </c>
      <c r="G2021" s="80">
        <v>93.07</v>
      </c>
      <c r="H2021" s="80">
        <v>651.47</v>
      </c>
      <c r="I2021" s="80" t="s">
        <v>28</v>
      </c>
      <c r="J2021" s="80" t="s">
        <v>28</v>
      </c>
      <c r="K2021" s="80">
        <v>93.07</v>
      </c>
      <c r="L2021" s="73">
        <f t="shared" si="489"/>
        <v>93.07</v>
      </c>
      <c r="M2021" s="73">
        <f t="shared" si="490"/>
        <v>114.57</v>
      </c>
      <c r="N2021" s="72" t="str">
        <f t="shared" si="491"/>
        <v>0869</v>
      </c>
      <c r="O2021" s="74">
        <f t="shared" si="492"/>
        <v>0</v>
      </c>
      <c r="P2021" s="72">
        <f t="shared" si="493"/>
        <v>0</v>
      </c>
      <c r="Q2021" s="74">
        <f t="shared" si="494"/>
        <v>7</v>
      </c>
      <c r="R2021" s="72" t="str">
        <f t="shared" si="495"/>
        <v/>
      </c>
      <c r="S2021" s="72" t="str">
        <f t="shared" si="496"/>
        <v/>
      </c>
      <c r="AT2021" s="20">
        <f t="shared" si="497"/>
        <v>-8376.2999999999993</v>
      </c>
    </row>
    <row r="2022" spans="1:46" ht="33.75">
      <c r="A2022" s="54">
        <v>7132</v>
      </c>
      <c r="B2022" s="54" t="s">
        <v>1513</v>
      </c>
      <c r="C2022" s="58" t="s">
        <v>3002</v>
      </c>
      <c r="D2022" s="79">
        <v>7</v>
      </c>
      <c r="E2022" s="79">
        <v>7</v>
      </c>
      <c r="F2022" s="80">
        <v>651.47</v>
      </c>
      <c r="G2022" s="80">
        <v>93.07</v>
      </c>
      <c r="H2022" s="80">
        <v>651.47</v>
      </c>
      <c r="I2022" s="80" t="s">
        <v>28</v>
      </c>
      <c r="J2022" s="80" t="s">
        <v>28</v>
      </c>
      <c r="K2022" s="80">
        <v>93.07</v>
      </c>
      <c r="L2022" s="73">
        <f t="shared" si="489"/>
        <v>93.07</v>
      </c>
      <c r="M2022" s="73">
        <f t="shared" si="490"/>
        <v>114.57</v>
      </c>
      <c r="N2022" s="72" t="str">
        <f t="shared" si="491"/>
        <v>0869</v>
      </c>
      <c r="O2022" s="74">
        <f t="shared" si="492"/>
        <v>0</v>
      </c>
      <c r="P2022" s="72">
        <f t="shared" si="493"/>
        <v>0</v>
      </c>
      <c r="Q2022" s="74">
        <f t="shared" si="494"/>
        <v>7</v>
      </c>
      <c r="R2022" s="72" t="str">
        <f t="shared" si="495"/>
        <v/>
      </c>
      <c r="S2022" s="72" t="str">
        <f t="shared" si="496"/>
        <v/>
      </c>
      <c r="AT2022" s="20">
        <f t="shared" si="497"/>
        <v>-8376.2999999999993</v>
      </c>
    </row>
    <row r="2023" spans="1:46" ht="33.75">
      <c r="A2023" s="54">
        <v>7132</v>
      </c>
      <c r="B2023" s="54" t="s">
        <v>1517</v>
      </c>
      <c r="C2023" s="58" t="s">
        <v>3002</v>
      </c>
      <c r="D2023" s="79">
        <v>7</v>
      </c>
      <c r="E2023" s="79">
        <v>7</v>
      </c>
      <c r="F2023" s="80">
        <v>651.47</v>
      </c>
      <c r="G2023" s="80">
        <v>93.07</v>
      </c>
      <c r="H2023" s="80">
        <v>651.47</v>
      </c>
      <c r="I2023" s="80" t="s">
        <v>28</v>
      </c>
      <c r="J2023" s="80" t="s">
        <v>28</v>
      </c>
      <c r="K2023" s="80">
        <v>93.07</v>
      </c>
      <c r="L2023" s="73">
        <f t="shared" si="489"/>
        <v>93.07</v>
      </c>
      <c r="M2023" s="73">
        <f t="shared" si="490"/>
        <v>114.57</v>
      </c>
      <c r="N2023" s="72" t="str">
        <f t="shared" si="491"/>
        <v>0869</v>
      </c>
      <c r="O2023" s="74">
        <f t="shared" si="492"/>
        <v>0</v>
      </c>
      <c r="P2023" s="72">
        <f t="shared" si="493"/>
        <v>0</v>
      </c>
      <c r="Q2023" s="74">
        <f t="shared" si="494"/>
        <v>7</v>
      </c>
      <c r="R2023" s="72" t="str">
        <f t="shared" si="495"/>
        <v/>
      </c>
      <c r="S2023" s="72" t="str">
        <f t="shared" si="496"/>
        <v/>
      </c>
      <c r="AT2023" s="20">
        <f t="shared" si="497"/>
        <v>-8376.2999999999993</v>
      </c>
    </row>
    <row r="2024" spans="1:46" ht="33.75">
      <c r="A2024" s="54">
        <v>7133</v>
      </c>
      <c r="B2024" s="54" t="s">
        <v>1525</v>
      </c>
      <c r="C2024" s="58" t="s">
        <v>3003</v>
      </c>
      <c r="D2024" s="79">
        <v>7</v>
      </c>
      <c r="E2024" s="79">
        <v>7</v>
      </c>
      <c r="F2024" s="80">
        <v>553.46</v>
      </c>
      <c r="G2024" s="80">
        <v>79.069999999999993</v>
      </c>
      <c r="H2024" s="80">
        <v>553.46</v>
      </c>
      <c r="I2024" s="80" t="s">
        <v>28</v>
      </c>
      <c r="J2024" s="80" t="s">
        <v>28</v>
      </c>
      <c r="K2024" s="80">
        <v>79.069999999999993</v>
      </c>
      <c r="L2024" s="73">
        <f t="shared" si="489"/>
        <v>79.069999999999993</v>
      </c>
      <c r="M2024" s="73">
        <f t="shared" si="490"/>
        <v>114.57</v>
      </c>
      <c r="N2024" s="72" t="str">
        <f t="shared" si="491"/>
        <v>0869</v>
      </c>
      <c r="O2024" s="74">
        <f t="shared" si="492"/>
        <v>0</v>
      </c>
      <c r="P2024" s="72">
        <f t="shared" si="493"/>
        <v>0</v>
      </c>
      <c r="Q2024" s="74">
        <f t="shared" si="494"/>
        <v>7</v>
      </c>
      <c r="R2024" s="72" t="str">
        <f t="shared" si="495"/>
        <v/>
      </c>
      <c r="S2024" s="72" t="str">
        <f t="shared" si="496"/>
        <v/>
      </c>
      <c r="AT2024" s="20">
        <f t="shared" si="497"/>
        <v>-7116.2999999999993</v>
      </c>
    </row>
    <row r="2025" spans="1:46" ht="33.75">
      <c r="A2025" s="54">
        <v>7133</v>
      </c>
      <c r="B2025" s="54" t="s">
        <v>1529</v>
      </c>
      <c r="C2025" s="58" t="s">
        <v>3003</v>
      </c>
      <c r="D2025" s="79">
        <v>7</v>
      </c>
      <c r="E2025" s="79">
        <v>7</v>
      </c>
      <c r="F2025" s="80">
        <v>553.46</v>
      </c>
      <c r="G2025" s="80">
        <v>79.069999999999993</v>
      </c>
      <c r="H2025" s="80">
        <v>553.46</v>
      </c>
      <c r="I2025" s="80" t="s">
        <v>28</v>
      </c>
      <c r="J2025" s="80" t="s">
        <v>28</v>
      </c>
      <c r="K2025" s="80">
        <v>79.069999999999993</v>
      </c>
      <c r="L2025" s="73">
        <f t="shared" si="489"/>
        <v>79.069999999999993</v>
      </c>
      <c r="M2025" s="73">
        <f t="shared" si="490"/>
        <v>114.57</v>
      </c>
      <c r="N2025" s="72" t="str">
        <f t="shared" si="491"/>
        <v>0869</v>
      </c>
      <c r="O2025" s="74">
        <f t="shared" si="492"/>
        <v>0</v>
      </c>
      <c r="P2025" s="72">
        <f t="shared" si="493"/>
        <v>0</v>
      </c>
      <c r="Q2025" s="74">
        <f t="shared" si="494"/>
        <v>7</v>
      </c>
      <c r="R2025" s="72" t="str">
        <f t="shared" si="495"/>
        <v/>
      </c>
      <c r="S2025" s="72" t="str">
        <f t="shared" si="496"/>
        <v/>
      </c>
      <c r="AT2025" s="20">
        <f t="shared" si="497"/>
        <v>-7116.2999999999993</v>
      </c>
    </row>
    <row r="2026" spans="1:46" ht="33.75">
      <c r="A2026" s="54">
        <v>7133</v>
      </c>
      <c r="B2026" s="54" t="s">
        <v>1527</v>
      </c>
      <c r="C2026" s="58" t="s">
        <v>3003</v>
      </c>
      <c r="D2026" s="79">
        <v>7</v>
      </c>
      <c r="E2026" s="79">
        <v>7</v>
      </c>
      <c r="F2026" s="80">
        <v>553.46</v>
      </c>
      <c r="G2026" s="80">
        <v>79.069999999999993</v>
      </c>
      <c r="H2026" s="80">
        <v>553.46</v>
      </c>
      <c r="I2026" s="80" t="s">
        <v>28</v>
      </c>
      <c r="J2026" s="80" t="s">
        <v>28</v>
      </c>
      <c r="K2026" s="80">
        <v>79.069999999999993</v>
      </c>
      <c r="L2026" s="73">
        <f t="shared" si="489"/>
        <v>79.069999999999993</v>
      </c>
      <c r="M2026" s="73">
        <f t="shared" si="490"/>
        <v>114.57</v>
      </c>
      <c r="N2026" s="72" t="str">
        <f t="shared" si="491"/>
        <v>0869</v>
      </c>
      <c r="O2026" s="74">
        <f t="shared" si="492"/>
        <v>0</v>
      </c>
      <c r="P2026" s="72">
        <f t="shared" si="493"/>
        <v>0</v>
      </c>
      <c r="Q2026" s="74">
        <f t="shared" si="494"/>
        <v>7</v>
      </c>
      <c r="R2026" s="72" t="str">
        <f t="shared" si="495"/>
        <v/>
      </c>
      <c r="S2026" s="72" t="str">
        <f t="shared" si="496"/>
        <v/>
      </c>
      <c r="AT2026" s="20">
        <f t="shared" si="497"/>
        <v>-7116.2999999999993</v>
      </c>
    </row>
    <row r="2027" spans="1:46" ht="33.75">
      <c r="A2027" s="54">
        <v>7133</v>
      </c>
      <c r="B2027" s="54" t="s">
        <v>1531</v>
      </c>
      <c r="C2027" s="58" t="s">
        <v>3003</v>
      </c>
      <c r="D2027" s="79">
        <v>7</v>
      </c>
      <c r="E2027" s="79">
        <v>7</v>
      </c>
      <c r="F2027" s="80">
        <v>553.46</v>
      </c>
      <c r="G2027" s="80">
        <v>79.069999999999993</v>
      </c>
      <c r="H2027" s="80">
        <v>553.46</v>
      </c>
      <c r="I2027" s="80" t="s">
        <v>28</v>
      </c>
      <c r="J2027" s="80" t="s">
        <v>28</v>
      </c>
      <c r="K2027" s="80">
        <v>79.069999999999993</v>
      </c>
      <c r="L2027" s="73">
        <f t="shared" si="489"/>
        <v>79.069999999999993</v>
      </c>
      <c r="M2027" s="73">
        <f t="shared" si="490"/>
        <v>114.57</v>
      </c>
      <c r="N2027" s="72" t="str">
        <f t="shared" si="491"/>
        <v>0869</v>
      </c>
      <c r="O2027" s="74">
        <f t="shared" si="492"/>
        <v>0</v>
      </c>
      <c r="P2027" s="72">
        <f t="shared" si="493"/>
        <v>0</v>
      </c>
      <c r="Q2027" s="74">
        <f t="shared" si="494"/>
        <v>7</v>
      </c>
      <c r="R2027" s="72" t="str">
        <f t="shared" si="495"/>
        <v/>
      </c>
      <c r="S2027" s="72" t="str">
        <f t="shared" si="496"/>
        <v/>
      </c>
      <c r="AT2027" s="20">
        <f t="shared" si="497"/>
        <v>-7116.2999999999993</v>
      </c>
    </row>
    <row r="2028" spans="1:46" ht="33.75">
      <c r="A2028" s="54">
        <v>7133</v>
      </c>
      <c r="B2028" s="54" t="s">
        <v>1523</v>
      </c>
      <c r="C2028" s="58" t="s">
        <v>3003</v>
      </c>
      <c r="D2028" s="79">
        <v>7</v>
      </c>
      <c r="E2028" s="79">
        <v>7</v>
      </c>
      <c r="F2028" s="80">
        <v>553.46</v>
      </c>
      <c r="G2028" s="80">
        <v>79.069999999999993</v>
      </c>
      <c r="H2028" s="80">
        <v>553.46</v>
      </c>
      <c r="I2028" s="80" t="s">
        <v>28</v>
      </c>
      <c r="J2028" s="80" t="s">
        <v>28</v>
      </c>
      <c r="K2028" s="80">
        <v>79.069999999999993</v>
      </c>
      <c r="L2028" s="73">
        <f t="shared" si="489"/>
        <v>79.069999999999993</v>
      </c>
      <c r="M2028" s="73">
        <f t="shared" si="490"/>
        <v>114.57</v>
      </c>
      <c r="N2028" s="72" t="str">
        <f t="shared" si="491"/>
        <v>0869</v>
      </c>
      <c r="O2028" s="74">
        <f t="shared" si="492"/>
        <v>0</v>
      </c>
      <c r="P2028" s="72">
        <f t="shared" si="493"/>
        <v>0</v>
      </c>
      <c r="Q2028" s="74">
        <f t="shared" si="494"/>
        <v>7</v>
      </c>
      <c r="R2028" s="72" t="str">
        <f t="shared" si="495"/>
        <v/>
      </c>
      <c r="S2028" s="72" t="str">
        <f t="shared" si="496"/>
        <v/>
      </c>
      <c r="AT2028" s="20">
        <f t="shared" si="497"/>
        <v>-7116.2999999999993</v>
      </c>
    </row>
    <row r="2029" spans="1:46" ht="33.75">
      <c r="A2029" s="54">
        <v>7133</v>
      </c>
      <c r="B2029" s="54" t="s">
        <v>1533</v>
      </c>
      <c r="C2029" s="58" t="s">
        <v>3003</v>
      </c>
      <c r="D2029" s="79">
        <v>7</v>
      </c>
      <c r="E2029" s="79">
        <v>7</v>
      </c>
      <c r="F2029" s="80">
        <v>553.46</v>
      </c>
      <c r="G2029" s="80">
        <v>79.069999999999993</v>
      </c>
      <c r="H2029" s="80">
        <v>553.46</v>
      </c>
      <c r="I2029" s="80" t="s">
        <v>28</v>
      </c>
      <c r="J2029" s="80" t="s">
        <v>28</v>
      </c>
      <c r="K2029" s="80">
        <v>79.069999999999993</v>
      </c>
      <c r="L2029" s="73">
        <f t="shared" si="489"/>
        <v>79.069999999999993</v>
      </c>
      <c r="M2029" s="73">
        <f t="shared" si="490"/>
        <v>114.57</v>
      </c>
      <c r="N2029" s="72" t="str">
        <f t="shared" si="491"/>
        <v>0869</v>
      </c>
      <c r="O2029" s="74">
        <f t="shared" si="492"/>
        <v>0</v>
      </c>
      <c r="P2029" s="72">
        <f t="shared" si="493"/>
        <v>0</v>
      </c>
      <c r="Q2029" s="74">
        <f t="shared" si="494"/>
        <v>7</v>
      </c>
      <c r="R2029" s="72" t="str">
        <f t="shared" si="495"/>
        <v/>
      </c>
      <c r="S2029" s="72" t="str">
        <f t="shared" si="496"/>
        <v/>
      </c>
      <c r="AT2029" s="20">
        <f t="shared" si="497"/>
        <v>-7116.2999999999993</v>
      </c>
    </row>
    <row r="2030" spans="1:46" ht="33.75">
      <c r="A2030" s="54">
        <v>7134</v>
      </c>
      <c r="B2030" s="54" t="s">
        <v>1543</v>
      </c>
      <c r="C2030" s="58" t="s">
        <v>3004</v>
      </c>
      <c r="D2030" s="79">
        <v>7</v>
      </c>
      <c r="E2030" s="79">
        <v>7</v>
      </c>
      <c r="F2030" s="80">
        <v>711.98</v>
      </c>
      <c r="G2030" s="80">
        <v>101.71</v>
      </c>
      <c r="H2030" s="80">
        <v>711.98</v>
      </c>
      <c r="I2030" s="80" t="s">
        <v>28</v>
      </c>
      <c r="J2030" s="80" t="s">
        <v>28</v>
      </c>
      <c r="K2030" s="80">
        <v>101.71</v>
      </c>
      <c r="L2030" s="73">
        <f t="shared" si="489"/>
        <v>101.71</v>
      </c>
      <c r="M2030" s="73">
        <f t="shared" si="490"/>
        <v>114.9</v>
      </c>
      <c r="N2030" s="72" t="str">
        <f t="shared" si="491"/>
        <v>0870</v>
      </c>
      <c r="O2030" s="74">
        <f t="shared" si="492"/>
        <v>0</v>
      </c>
      <c r="P2030" s="72">
        <f t="shared" si="493"/>
        <v>0</v>
      </c>
      <c r="Q2030" s="74">
        <f t="shared" si="494"/>
        <v>7</v>
      </c>
      <c r="R2030" s="72" t="str">
        <f t="shared" si="495"/>
        <v/>
      </c>
      <c r="S2030" s="72" t="str">
        <f t="shared" si="496"/>
        <v/>
      </c>
      <c r="AT2030" s="20">
        <f t="shared" si="497"/>
        <v>-9153.9</v>
      </c>
    </row>
    <row r="2031" spans="1:46" ht="33.75">
      <c r="A2031" s="54">
        <v>7134</v>
      </c>
      <c r="B2031" s="54" t="s">
        <v>1545</v>
      </c>
      <c r="C2031" s="58" t="s">
        <v>3004</v>
      </c>
      <c r="D2031" s="79">
        <v>7</v>
      </c>
      <c r="E2031" s="79">
        <v>7</v>
      </c>
      <c r="F2031" s="80">
        <v>711.98</v>
      </c>
      <c r="G2031" s="80">
        <v>101.71</v>
      </c>
      <c r="H2031" s="80">
        <v>711.98</v>
      </c>
      <c r="I2031" s="80" t="s">
        <v>28</v>
      </c>
      <c r="J2031" s="80" t="s">
        <v>28</v>
      </c>
      <c r="K2031" s="80">
        <v>101.71</v>
      </c>
      <c r="L2031" s="73">
        <f t="shared" si="489"/>
        <v>101.71</v>
      </c>
      <c r="M2031" s="73">
        <f t="shared" si="490"/>
        <v>114.9</v>
      </c>
      <c r="N2031" s="72" t="str">
        <f t="shared" si="491"/>
        <v>0870</v>
      </c>
      <c r="O2031" s="74">
        <f t="shared" si="492"/>
        <v>0</v>
      </c>
      <c r="P2031" s="72">
        <f t="shared" si="493"/>
        <v>0</v>
      </c>
      <c r="Q2031" s="74">
        <f t="shared" si="494"/>
        <v>7</v>
      </c>
      <c r="R2031" s="72" t="str">
        <f t="shared" si="495"/>
        <v/>
      </c>
      <c r="S2031" s="72" t="str">
        <f t="shared" si="496"/>
        <v/>
      </c>
      <c r="AT2031" s="20">
        <f t="shared" si="497"/>
        <v>-9153.9</v>
      </c>
    </row>
    <row r="2032" spans="1:46" ht="33.75">
      <c r="A2032" s="54">
        <v>7134</v>
      </c>
      <c r="B2032" s="54" t="s">
        <v>1547</v>
      </c>
      <c r="C2032" s="58" t="s">
        <v>3004</v>
      </c>
      <c r="D2032" s="79">
        <v>7</v>
      </c>
      <c r="E2032" s="79">
        <v>7</v>
      </c>
      <c r="F2032" s="80">
        <v>711.98</v>
      </c>
      <c r="G2032" s="80">
        <v>101.71</v>
      </c>
      <c r="H2032" s="80">
        <v>711.98</v>
      </c>
      <c r="I2032" s="80" t="s">
        <v>28</v>
      </c>
      <c r="J2032" s="80" t="s">
        <v>28</v>
      </c>
      <c r="K2032" s="80">
        <v>101.71</v>
      </c>
      <c r="L2032" s="73">
        <f t="shared" si="489"/>
        <v>101.71</v>
      </c>
      <c r="M2032" s="73">
        <f t="shared" si="490"/>
        <v>114.9</v>
      </c>
      <c r="N2032" s="72" t="str">
        <f t="shared" si="491"/>
        <v>0870</v>
      </c>
      <c r="O2032" s="74">
        <f t="shared" si="492"/>
        <v>0</v>
      </c>
      <c r="P2032" s="72">
        <f t="shared" si="493"/>
        <v>0</v>
      </c>
      <c r="Q2032" s="74">
        <f t="shared" si="494"/>
        <v>7</v>
      </c>
      <c r="R2032" s="72" t="str">
        <f t="shared" si="495"/>
        <v/>
      </c>
      <c r="S2032" s="72" t="str">
        <f t="shared" si="496"/>
        <v/>
      </c>
      <c r="AT2032" s="20">
        <f t="shared" si="497"/>
        <v>-9153.9</v>
      </c>
    </row>
    <row r="2033" spans="1:46" ht="33.75">
      <c r="A2033" s="54">
        <v>7134</v>
      </c>
      <c r="B2033" s="54" t="s">
        <v>1537</v>
      </c>
      <c r="C2033" s="58" t="s">
        <v>3004</v>
      </c>
      <c r="D2033" s="79">
        <v>7</v>
      </c>
      <c r="E2033" s="79">
        <v>7</v>
      </c>
      <c r="F2033" s="80">
        <v>711.98</v>
      </c>
      <c r="G2033" s="80">
        <v>101.71</v>
      </c>
      <c r="H2033" s="80">
        <v>711.98</v>
      </c>
      <c r="I2033" s="80" t="s">
        <v>28</v>
      </c>
      <c r="J2033" s="80" t="s">
        <v>28</v>
      </c>
      <c r="K2033" s="80">
        <v>101.71</v>
      </c>
      <c r="L2033" s="73">
        <f t="shared" si="489"/>
        <v>101.71</v>
      </c>
      <c r="M2033" s="73">
        <f t="shared" si="490"/>
        <v>114.9</v>
      </c>
      <c r="N2033" s="72" t="str">
        <f t="shared" si="491"/>
        <v>0870</v>
      </c>
      <c r="O2033" s="74">
        <f t="shared" si="492"/>
        <v>0</v>
      </c>
      <c r="P2033" s="72">
        <f t="shared" si="493"/>
        <v>0</v>
      </c>
      <c r="Q2033" s="74">
        <f t="shared" si="494"/>
        <v>7</v>
      </c>
      <c r="R2033" s="72" t="str">
        <f t="shared" si="495"/>
        <v/>
      </c>
      <c r="S2033" s="72" t="str">
        <f t="shared" si="496"/>
        <v/>
      </c>
      <c r="AT2033" s="20">
        <f t="shared" si="497"/>
        <v>-9153.9</v>
      </c>
    </row>
    <row r="2034" spans="1:46" ht="33.75">
      <c r="A2034" s="54">
        <v>7134</v>
      </c>
      <c r="B2034" s="54" t="s">
        <v>1539</v>
      </c>
      <c r="C2034" s="58" t="s">
        <v>3004</v>
      </c>
      <c r="D2034" s="79">
        <v>7</v>
      </c>
      <c r="E2034" s="79">
        <v>7</v>
      </c>
      <c r="F2034" s="80">
        <v>711.98</v>
      </c>
      <c r="G2034" s="80">
        <v>101.71</v>
      </c>
      <c r="H2034" s="80">
        <v>711.98</v>
      </c>
      <c r="I2034" s="80" t="s">
        <v>28</v>
      </c>
      <c r="J2034" s="80" t="s">
        <v>28</v>
      </c>
      <c r="K2034" s="80">
        <v>101.71</v>
      </c>
      <c r="L2034" s="73">
        <f t="shared" si="489"/>
        <v>101.71</v>
      </c>
      <c r="M2034" s="73">
        <f t="shared" si="490"/>
        <v>114.9</v>
      </c>
      <c r="N2034" s="72" t="str">
        <f t="shared" si="491"/>
        <v>0870</v>
      </c>
      <c r="O2034" s="74">
        <f t="shared" si="492"/>
        <v>0</v>
      </c>
      <c r="P2034" s="72">
        <f t="shared" si="493"/>
        <v>0</v>
      </c>
      <c r="Q2034" s="74">
        <f t="shared" si="494"/>
        <v>7</v>
      </c>
      <c r="R2034" s="72" t="str">
        <f t="shared" si="495"/>
        <v/>
      </c>
      <c r="S2034" s="72" t="str">
        <f t="shared" si="496"/>
        <v/>
      </c>
      <c r="AT2034" s="20">
        <f t="shared" si="497"/>
        <v>-9153.9</v>
      </c>
    </row>
    <row r="2035" spans="1:46" ht="33.75">
      <c r="A2035" s="54">
        <v>7134</v>
      </c>
      <c r="B2035" s="54" t="s">
        <v>1541</v>
      </c>
      <c r="C2035" s="58" t="s">
        <v>3004</v>
      </c>
      <c r="D2035" s="79">
        <v>7</v>
      </c>
      <c r="E2035" s="79">
        <v>7</v>
      </c>
      <c r="F2035" s="80">
        <v>711.98</v>
      </c>
      <c r="G2035" s="80">
        <v>101.71</v>
      </c>
      <c r="H2035" s="80">
        <v>711.98</v>
      </c>
      <c r="I2035" s="80" t="s">
        <v>28</v>
      </c>
      <c r="J2035" s="80" t="s">
        <v>28</v>
      </c>
      <c r="K2035" s="80">
        <v>101.71</v>
      </c>
      <c r="L2035" s="73">
        <f t="shared" si="489"/>
        <v>101.71</v>
      </c>
      <c r="M2035" s="73">
        <f t="shared" si="490"/>
        <v>114.9</v>
      </c>
      <c r="N2035" s="72" t="str">
        <f t="shared" si="491"/>
        <v>0870</v>
      </c>
      <c r="O2035" s="74">
        <f t="shared" si="492"/>
        <v>0</v>
      </c>
      <c r="P2035" s="72">
        <f t="shared" si="493"/>
        <v>0</v>
      </c>
      <c r="Q2035" s="74">
        <f t="shared" si="494"/>
        <v>7</v>
      </c>
      <c r="R2035" s="72" t="str">
        <f t="shared" si="495"/>
        <v/>
      </c>
      <c r="S2035" s="72" t="str">
        <f t="shared" si="496"/>
        <v/>
      </c>
      <c r="AT2035" s="20">
        <f t="shared" si="497"/>
        <v>-9153.9</v>
      </c>
    </row>
    <row r="2036" spans="1:46" ht="22.5">
      <c r="A2036" s="54">
        <v>7135</v>
      </c>
      <c r="B2036" s="54" t="s">
        <v>1549</v>
      </c>
      <c r="C2036" s="58" t="s">
        <v>3005</v>
      </c>
      <c r="D2036" s="79">
        <v>7</v>
      </c>
      <c r="E2036" s="79">
        <v>7</v>
      </c>
      <c r="F2036" s="80">
        <v>708.41</v>
      </c>
      <c r="G2036" s="80">
        <v>101.2</v>
      </c>
      <c r="H2036" s="80">
        <v>708.41</v>
      </c>
      <c r="I2036" s="80" t="s">
        <v>28</v>
      </c>
      <c r="J2036" s="80" t="s">
        <v>28</v>
      </c>
      <c r="K2036" s="80">
        <v>101.2</v>
      </c>
      <c r="L2036" s="73">
        <f t="shared" si="489"/>
        <v>101.2</v>
      </c>
      <c r="M2036" s="73">
        <f t="shared" si="490"/>
        <v>114.9</v>
      </c>
      <c r="N2036" s="72" t="str">
        <f t="shared" si="491"/>
        <v>0870</v>
      </c>
      <c r="O2036" s="74">
        <f t="shared" si="492"/>
        <v>0</v>
      </c>
      <c r="P2036" s="72">
        <f t="shared" si="493"/>
        <v>0</v>
      </c>
      <c r="Q2036" s="74">
        <f t="shared" si="494"/>
        <v>7</v>
      </c>
      <c r="R2036" s="72" t="str">
        <f t="shared" si="495"/>
        <v/>
      </c>
      <c r="S2036" s="72" t="str">
        <f t="shared" si="496"/>
        <v/>
      </c>
      <c r="AT2036" s="20">
        <f t="shared" si="497"/>
        <v>-9108</v>
      </c>
    </row>
    <row r="2037" spans="1:46" ht="22.5">
      <c r="A2037" s="54">
        <v>7135</v>
      </c>
      <c r="B2037" s="54" t="s">
        <v>1553</v>
      </c>
      <c r="C2037" s="58" t="s">
        <v>3005</v>
      </c>
      <c r="D2037" s="79">
        <v>7</v>
      </c>
      <c r="E2037" s="79">
        <v>7</v>
      </c>
      <c r="F2037" s="80">
        <v>708.41</v>
      </c>
      <c r="G2037" s="80">
        <v>101.2</v>
      </c>
      <c r="H2037" s="80">
        <v>708.41</v>
      </c>
      <c r="I2037" s="80" t="s">
        <v>28</v>
      </c>
      <c r="J2037" s="80" t="s">
        <v>28</v>
      </c>
      <c r="K2037" s="80">
        <v>101.2</v>
      </c>
      <c r="L2037" s="73">
        <f t="shared" si="489"/>
        <v>101.2</v>
      </c>
      <c r="M2037" s="73">
        <f t="shared" si="490"/>
        <v>114.9</v>
      </c>
      <c r="N2037" s="72" t="str">
        <f t="shared" si="491"/>
        <v>0870</v>
      </c>
      <c r="O2037" s="74">
        <f t="shared" si="492"/>
        <v>0</v>
      </c>
      <c r="P2037" s="72">
        <f t="shared" si="493"/>
        <v>0</v>
      </c>
      <c r="Q2037" s="74">
        <f t="shared" si="494"/>
        <v>7</v>
      </c>
      <c r="R2037" s="72" t="str">
        <f t="shared" si="495"/>
        <v/>
      </c>
      <c r="S2037" s="72" t="str">
        <f t="shared" si="496"/>
        <v/>
      </c>
      <c r="AT2037" s="20">
        <f t="shared" si="497"/>
        <v>-9108</v>
      </c>
    </row>
    <row r="2038" spans="1:46" ht="22.5">
      <c r="A2038" s="54">
        <v>7135</v>
      </c>
      <c r="B2038" s="54" t="s">
        <v>1551</v>
      </c>
      <c r="C2038" s="58" t="s">
        <v>3005</v>
      </c>
      <c r="D2038" s="79">
        <v>7</v>
      </c>
      <c r="E2038" s="79">
        <v>7</v>
      </c>
      <c r="F2038" s="80">
        <v>708.41</v>
      </c>
      <c r="G2038" s="80">
        <v>101.2</v>
      </c>
      <c r="H2038" s="80">
        <v>708.41</v>
      </c>
      <c r="I2038" s="80" t="s">
        <v>28</v>
      </c>
      <c r="J2038" s="80" t="s">
        <v>28</v>
      </c>
      <c r="K2038" s="80">
        <v>101.2</v>
      </c>
      <c r="L2038" s="73">
        <f t="shared" si="489"/>
        <v>101.2</v>
      </c>
      <c r="M2038" s="73">
        <f t="shared" si="490"/>
        <v>114.9</v>
      </c>
      <c r="N2038" s="72" t="str">
        <f t="shared" si="491"/>
        <v>0870</v>
      </c>
      <c r="O2038" s="74">
        <f t="shared" si="492"/>
        <v>0</v>
      </c>
      <c r="P2038" s="72">
        <f t="shared" si="493"/>
        <v>0</v>
      </c>
      <c r="Q2038" s="74">
        <f t="shared" si="494"/>
        <v>7</v>
      </c>
      <c r="R2038" s="72" t="str">
        <f t="shared" si="495"/>
        <v/>
      </c>
      <c r="S2038" s="72" t="str">
        <f t="shared" si="496"/>
        <v/>
      </c>
      <c r="AT2038" s="20">
        <f t="shared" si="497"/>
        <v>-9108</v>
      </c>
    </row>
    <row r="2039" spans="1:46" ht="22.5">
      <c r="A2039" s="54">
        <v>7135</v>
      </c>
      <c r="B2039" s="54" t="s">
        <v>1559</v>
      </c>
      <c r="C2039" s="58" t="s">
        <v>3005</v>
      </c>
      <c r="D2039" s="79">
        <v>7</v>
      </c>
      <c r="E2039" s="79">
        <v>7</v>
      </c>
      <c r="F2039" s="80">
        <v>708.41</v>
      </c>
      <c r="G2039" s="80">
        <v>101.2</v>
      </c>
      <c r="H2039" s="80">
        <v>708.41</v>
      </c>
      <c r="I2039" s="80" t="s">
        <v>28</v>
      </c>
      <c r="J2039" s="80" t="s">
        <v>28</v>
      </c>
      <c r="K2039" s="80">
        <v>101.2</v>
      </c>
      <c r="L2039" s="73">
        <f t="shared" si="489"/>
        <v>101.2</v>
      </c>
      <c r="M2039" s="73">
        <f t="shared" si="490"/>
        <v>114.9</v>
      </c>
      <c r="N2039" s="72" t="str">
        <f t="shared" si="491"/>
        <v>0870</v>
      </c>
      <c r="O2039" s="74">
        <f t="shared" si="492"/>
        <v>0</v>
      </c>
      <c r="P2039" s="72">
        <f t="shared" si="493"/>
        <v>0</v>
      </c>
      <c r="Q2039" s="74">
        <f t="shared" si="494"/>
        <v>7</v>
      </c>
      <c r="R2039" s="72" t="str">
        <f t="shared" si="495"/>
        <v/>
      </c>
      <c r="S2039" s="72" t="str">
        <f t="shared" si="496"/>
        <v/>
      </c>
      <c r="AT2039" s="20">
        <f t="shared" si="497"/>
        <v>-9108</v>
      </c>
    </row>
    <row r="2040" spans="1:46" ht="22.5">
      <c r="A2040" s="54">
        <v>7135</v>
      </c>
      <c r="B2040" s="54" t="s">
        <v>1557</v>
      </c>
      <c r="C2040" s="58" t="s">
        <v>3005</v>
      </c>
      <c r="D2040" s="79">
        <v>7</v>
      </c>
      <c r="E2040" s="79">
        <v>7</v>
      </c>
      <c r="F2040" s="80">
        <v>708.41</v>
      </c>
      <c r="G2040" s="80">
        <v>101.2</v>
      </c>
      <c r="H2040" s="80">
        <v>708.41</v>
      </c>
      <c r="I2040" s="80" t="s">
        <v>28</v>
      </c>
      <c r="J2040" s="80" t="s">
        <v>28</v>
      </c>
      <c r="K2040" s="80">
        <v>101.2</v>
      </c>
      <c r="L2040" s="73">
        <f t="shared" si="489"/>
        <v>101.2</v>
      </c>
      <c r="M2040" s="73">
        <f t="shared" si="490"/>
        <v>114.9</v>
      </c>
      <c r="N2040" s="72" t="str">
        <f t="shared" si="491"/>
        <v>0870</v>
      </c>
      <c r="O2040" s="74">
        <f t="shared" si="492"/>
        <v>0</v>
      </c>
      <c r="P2040" s="72">
        <f t="shared" si="493"/>
        <v>0</v>
      </c>
      <c r="Q2040" s="74">
        <f t="shared" si="494"/>
        <v>7</v>
      </c>
      <c r="R2040" s="72" t="str">
        <f t="shared" si="495"/>
        <v/>
      </c>
      <c r="S2040" s="72" t="str">
        <f t="shared" si="496"/>
        <v/>
      </c>
      <c r="AT2040" s="20">
        <f t="shared" si="497"/>
        <v>-9108</v>
      </c>
    </row>
    <row r="2041" spans="1:46" ht="22.5">
      <c r="A2041" s="54">
        <v>7135</v>
      </c>
      <c r="B2041" s="54" t="s">
        <v>1555</v>
      </c>
      <c r="C2041" s="58" t="s">
        <v>3005</v>
      </c>
      <c r="D2041" s="79">
        <v>7</v>
      </c>
      <c r="E2041" s="79">
        <v>7</v>
      </c>
      <c r="F2041" s="80">
        <v>708.41</v>
      </c>
      <c r="G2041" s="80">
        <v>101.2</v>
      </c>
      <c r="H2041" s="80">
        <v>708.41</v>
      </c>
      <c r="I2041" s="80" t="s">
        <v>28</v>
      </c>
      <c r="J2041" s="80" t="s">
        <v>28</v>
      </c>
      <c r="K2041" s="80">
        <v>101.2</v>
      </c>
      <c r="L2041" s="73">
        <f t="shared" si="489"/>
        <v>101.2</v>
      </c>
      <c r="M2041" s="73">
        <f t="shared" si="490"/>
        <v>114.9</v>
      </c>
      <c r="N2041" s="72" t="str">
        <f t="shared" si="491"/>
        <v>0870</v>
      </c>
      <c r="O2041" s="74">
        <f t="shared" si="492"/>
        <v>0</v>
      </c>
      <c r="P2041" s="72">
        <f t="shared" si="493"/>
        <v>0</v>
      </c>
      <c r="Q2041" s="74">
        <f t="shared" si="494"/>
        <v>7</v>
      </c>
      <c r="R2041" s="72" t="str">
        <f t="shared" si="495"/>
        <v/>
      </c>
      <c r="S2041" s="72" t="str">
        <f t="shared" si="496"/>
        <v/>
      </c>
      <c r="AT2041" s="20">
        <f t="shared" si="497"/>
        <v>-9108</v>
      </c>
    </row>
    <row r="2042" spans="1:46" ht="22.5">
      <c r="A2042" s="54">
        <v>7136</v>
      </c>
      <c r="B2042" s="54" t="s">
        <v>1571</v>
      </c>
      <c r="C2042" s="58" t="s">
        <v>3006</v>
      </c>
      <c r="D2042" s="79">
        <v>7</v>
      </c>
      <c r="E2042" s="79">
        <v>7</v>
      </c>
      <c r="F2042" s="80">
        <v>625.37</v>
      </c>
      <c r="G2042" s="80">
        <v>89.34</v>
      </c>
      <c r="H2042" s="80">
        <v>625.37</v>
      </c>
      <c r="I2042" s="80" t="s">
        <v>28</v>
      </c>
      <c r="J2042" s="80" t="s">
        <v>28</v>
      </c>
      <c r="K2042" s="80">
        <v>89.34</v>
      </c>
      <c r="L2042" s="73">
        <f t="shared" si="489"/>
        <v>89.34</v>
      </c>
      <c r="M2042" s="73">
        <f t="shared" si="490"/>
        <v>114.9</v>
      </c>
      <c r="N2042" s="72" t="str">
        <f t="shared" si="491"/>
        <v>0870</v>
      </c>
      <c r="O2042" s="74">
        <f t="shared" si="492"/>
        <v>0</v>
      </c>
      <c r="P2042" s="72">
        <f t="shared" si="493"/>
        <v>0</v>
      </c>
      <c r="Q2042" s="74">
        <f t="shared" si="494"/>
        <v>7</v>
      </c>
      <c r="R2042" s="72" t="str">
        <f t="shared" si="495"/>
        <v/>
      </c>
      <c r="S2042" s="72" t="str">
        <f t="shared" si="496"/>
        <v/>
      </c>
      <c r="AT2042" s="20">
        <f t="shared" si="497"/>
        <v>-8040.6</v>
      </c>
    </row>
    <row r="2043" spans="1:46" ht="22.5">
      <c r="A2043" s="54">
        <v>7136</v>
      </c>
      <c r="B2043" s="54" t="s">
        <v>1569</v>
      </c>
      <c r="C2043" s="58" t="s">
        <v>3006</v>
      </c>
      <c r="D2043" s="79">
        <v>7</v>
      </c>
      <c r="E2043" s="79">
        <v>7</v>
      </c>
      <c r="F2043" s="80">
        <v>625.37</v>
      </c>
      <c r="G2043" s="80">
        <v>89.34</v>
      </c>
      <c r="H2043" s="80">
        <v>625.37</v>
      </c>
      <c r="I2043" s="80" t="s">
        <v>28</v>
      </c>
      <c r="J2043" s="80" t="s">
        <v>28</v>
      </c>
      <c r="K2043" s="80">
        <v>89.34</v>
      </c>
      <c r="L2043" s="73">
        <f t="shared" si="489"/>
        <v>89.34</v>
      </c>
      <c r="M2043" s="73">
        <f t="shared" si="490"/>
        <v>114.9</v>
      </c>
      <c r="N2043" s="72" t="str">
        <f t="shared" si="491"/>
        <v>0870</v>
      </c>
      <c r="O2043" s="74">
        <f t="shared" si="492"/>
        <v>0</v>
      </c>
      <c r="P2043" s="72">
        <f t="shared" si="493"/>
        <v>0</v>
      </c>
      <c r="Q2043" s="74">
        <f t="shared" si="494"/>
        <v>7</v>
      </c>
      <c r="R2043" s="72" t="str">
        <f t="shared" si="495"/>
        <v/>
      </c>
      <c r="S2043" s="72" t="str">
        <f t="shared" si="496"/>
        <v/>
      </c>
      <c r="AT2043" s="20">
        <f t="shared" si="497"/>
        <v>-8040.6</v>
      </c>
    </row>
    <row r="2044" spans="1:46" ht="22.5">
      <c r="A2044" s="54">
        <v>7136</v>
      </c>
      <c r="B2044" s="54" t="s">
        <v>1561</v>
      </c>
      <c r="C2044" s="58" t="s">
        <v>3006</v>
      </c>
      <c r="D2044" s="79">
        <v>7</v>
      </c>
      <c r="E2044" s="79">
        <v>7</v>
      </c>
      <c r="F2044" s="80">
        <v>625.37</v>
      </c>
      <c r="G2044" s="80">
        <v>89.34</v>
      </c>
      <c r="H2044" s="80">
        <v>625.37</v>
      </c>
      <c r="I2044" s="80" t="s">
        <v>28</v>
      </c>
      <c r="J2044" s="80" t="s">
        <v>28</v>
      </c>
      <c r="K2044" s="80">
        <v>89.34</v>
      </c>
      <c r="L2044" s="73">
        <f t="shared" si="489"/>
        <v>89.34</v>
      </c>
      <c r="M2044" s="73">
        <f t="shared" si="490"/>
        <v>114.9</v>
      </c>
      <c r="N2044" s="72" t="str">
        <f t="shared" si="491"/>
        <v>0870</v>
      </c>
      <c r="O2044" s="74">
        <f t="shared" si="492"/>
        <v>0</v>
      </c>
      <c r="P2044" s="72">
        <f t="shared" si="493"/>
        <v>0</v>
      </c>
      <c r="Q2044" s="74">
        <f t="shared" si="494"/>
        <v>7</v>
      </c>
      <c r="R2044" s="72" t="str">
        <f t="shared" si="495"/>
        <v/>
      </c>
      <c r="S2044" s="72" t="str">
        <f t="shared" si="496"/>
        <v/>
      </c>
      <c r="AT2044" s="20">
        <f t="shared" si="497"/>
        <v>-8040.6</v>
      </c>
    </row>
    <row r="2045" spans="1:46" ht="22.5">
      <c r="A2045" s="54">
        <v>7136</v>
      </c>
      <c r="B2045" s="54" t="s">
        <v>1563</v>
      </c>
      <c r="C2045" s="58" t="s">
        <v>3006</v>
      </c>
      <c r="D2045" s="79">
        <v>7</v>
      </c>
      <c r="E2045" s="79">
        <v>7</v>
      </c>
      <c r="F2045" s="80">
        <v>625.37</v>
      </c>
      <c r="G2045" s="80">
        <v>89.34</v>
      </c>
      <c r="H2045" s="80">
        <v>625.37</v>
      </c>
      <c r="I2045" s="80" t="s">
        <v>28</v>
      </c>
      <c r="J2045" s="80" t="s">
        <v>28</v>
      </c>
      <c r="K2045" s="80">
        <v>89.34</v>
      </c>
      <c r="L2045" s="73">
        <f t="shared" si="489"/>
        <v>89.34</v>
      </c>
      <c r="M2045" s="73">
        <f t="shared" si="490"/>
        <v>114.9</v>
      </c>
      <c r="N2045" s="72" t="str">
        <f t="shared" si="491"/>
        <v>0870</v>
      </c>
      <c r="O2045" s="74">
        <f t="shared" si="492"/>
        <v>0</v>
      </c>
      <c r="P2045" s="72">
        <f t="shared" si="493"/>
        <v>0</v>
      </c>
      <c r="Q2045" s="74">
        <f t="shared" si="494"/>
        <v>7</v>
      </c>
      <c r="R2045" s="72" t="str">
        <f t="shared" si="495"/>
        <v/>
      </c>
      <c r="S2045" s="72" t="str">
        <f t="shared" si="496"/>
        <v/>
      </c>
      <c r="AT2045" s="20">
        <f t="shared" si="497"/>
        <v>-8040.6</v>
      </c>
    </row>
    <row r="2046" spans="1:46" ht="22.5">
      <c r="A2046" s="54">
        <v>7136</v>
      </c>
      <c r="B2046" s="54" t="s">
        <v>1565</v>
      </c>
      <c r="C2046" s="58" t="s">
        <v>3006</v>
      </c>
      <c r="D2046" s="79">
        <v>7</v>
      </c>
      <c r="E2046" s="79">
        <v>7</v>
      </c>
      <c r="F2046" s="80">
        <v>625.37</v>
      </c>
      <c r="G2046" s="80">
        <v>89.34</v>
      </c>
      <c r="H2046" s="80">
        <v>625.37</v>
      </c>
      <c r="I2046" s="80" t="s">
        <v>28</v>
      </c>
      <c r="J2046" s="80" t="s">
        <v>28</v>
      </c>
      <c r="K2046" s="80">
        <v>89.34</v>
      </c>
      <c r="L2046" s="73">
        <f t="shared" si="489"/>
        <v>89.34</v>
      </c>
      <c r="M2046" s="73">
        <f t="shared" si="490"/>
        <v>114.9</v>
      </c>
      <c r="N2046" s="72" t="str">
        <f t="shared" si="491"/>
        <v>0870</v>
      </c>
      <c r="O2046" s="74">
        <f t="shared" si="492"/>
        <v>0</v>
      </c>
      <c r="P2046" s="72">
        <f t="shared" si="493"/>
        <v>0</v>
      </c>
      <c r="Q2046" s="74">
        <f t="shared" si="494"/>
        <v>7</v>
      </c>
      <c r="R2046" s="72" t="str">
        <f t="shared" si="495"/>
        <v/>
      </c>
      <c r="S2046" s="72" t="str">
        <f t="shared" si="496"/>
        <v/>
      </c>
      <c r="AT2046" s="20">
        <f t="shared" si="497"/>
        <v>-8040.6</v>
      </c>
    </row>
    <row r="2047" spans="1:46" ht="22.5">
      <c r="A2047" s="54">
        <v>7136</v>
      </c>
      <c r="B2047" s="54" t="s">
        <v>1567</v>
      </c>
      <c r="C2047" s="58" t="s">
        <v>3006</v>
      </c>
      <c r="D2047" s="79">
        <v>7</v>
      </c>
      <c r="E2047" s="79">
        <v>7</v>
      </c>
      <c r="F2047" s="80">
        <v>625.37</v>
      </c>
      <c r="G2047" s="80">
        <v>89.34</v>
      </c>
      <c r="H2047" s="80">
        <v>625.37</v>
      </c>
      <c r="I2047" s="80" t="s">
        <v>28</v>
      </c>
      <c r="J2047" s="80" t="s">
        <v>28</v>
      </c>
      <c r="K2047" s="80">
        <v>89.34</v>
      </c>
      <c r="L2047" s="73">
        <f t="shared" si="489"/>
        <v>89.34</v>
      </c>
      <c r="M2047" s="73">
        <f t="shared" si="490"/>
        <v>114.9</v>
      </c>
      <c r="N2047" s="72" t="str">
        <f t="shared" si="491"/>
        <v>0870</v>
      </c>
      <c r="O2047" s="74">
        <f t="shared" si="492"/>
        <v>0</v>
      </c>
      <c r="P2047" s="72">
        <f t="shared" si="493"/>
        <v>0</v>
      </c>
      <c r="Q2047" s="74">
        <f t="shared" si="494"/>
        <v>7</v>
      </c>
      <c r="R2047" s="72" t="str">
        <f t="shared" si="495"/>
        <v/>
      </c>
      <c r="S2047" s="72" t="str">
        <f t="shared" si="496"/>
        <v/>
      </c>
      <c r="AT2047" s="20">
        <f t="shared" si="497"/>
        <v>-8040.6</v>
      </c>
    </row>
    <row r="2048" spans="1:46" ht="33.75">
      <c r="A2048" s="54">
        <v>7137</v>
      </c>
      <c r="B2048" s="54" t="s">
        <v>1589</v>
      </c>
      <c r="C2048" s="58" t="s">
        <v>3007</v>
      </c>
      <c r="D2048" s="79">
        <v>7</v>
      </c>
      <c r="E2048" s="79">
        <v>7</v>
      </c>
      <c r="F2048" s="80">
        <v>761.5</v>
      </c>
      <c r="G2048" s="80">
        <v>108.79</v>
      </c>
      <c r="H2048" s="80">
        <v>761.5</v>
      </c>
      <c r="I2048" s="80" t="s">
        <v>28</v>
      </c>
      <c r="J2048" s="80" t="s">
        <v>28</v>
      </c>
      <c r="K2048" s="80">
        <v>108.79</v>
      </c>
      <c r="L2048" s="73">
        <f t="shared" si="489"/>
        <v>108.79</v>
      </c>
      <c r="M2048" s="73">
        <f t="shared" si="490"/>
        <v>116.18</v>
      </c>
      <c r="N2048" s="72" t="str">
        <f t="shared" si="491"/>
        <v>0871</v>
      </c>
      <c r="O2048" s="74">
        <f t="shared" si="492"/>
        <v>0</v>
      </c>
      <c r="P2048" s="72">
        <f t="shared" si="493"/>
        <v>0</v>
      </c>
      <c r="Q2048" s="74">
        <f t="shared" si="494"/>
        <v>7</v>
      </c>
      <c r="R2048" s="72" t="str">
        <f t="shared" si="495"/>
        <v/>
      </c>
      <c r="S2048" s="72" t="str">
        <f t="shared" si="496"/>
        <v/>
      </c>
      <c r="AT2048" s="20">
        <f t="shared" si="497"/>
        <v>-9791.1</v>
      </c>
    </row>
    <row r="2049" spans="1:46" ht="33.75">
      <c r="A2049" s="54">
        <v>7137</v>
      </c>
      <c r="B2049" s="54" t="s">
        <v>1587</v>
      </c>
      <c r="C2049" s="58" t="s">
        <v>3007</v>
      </c>
      <c r="D2049" s="79">
        <v>7</v>
      </c>
      <c r="E2049" s="79">
        <v>7</v>
      </c>
      <c r="F2049" s="80">
        <v>761.5</v>
      </c>
      <c r="G2049" s="80">
        <v>108.79</v>
      </c>
      <c r="H2049" s="80">
        <v>761.5</v>
      </c>
      <c r="I2049" s="80" t="s">
        <v>28</v>
      </c>
      <c r="J2049" s="80" t="s">
        <v>28</v>
      </c>
      <c r="K2049" s="80">
        <v>108.79</v>
      </c>
      <c r="L2049" s="73">
        <f t="shared" si="489"/>
        <v>108.79</v>
      </c>
      <c r="M2049" s="73">
        <f t="shared" si="490"/>
        <v>116.18</v>
      </c>
      <c r="N2049" s="72" t="str">
        <f t="shared" si="491"/>
        <v>0871</v>
      </c>
      <c r="O2049" s="74">
        <f t="shared" si="492"/>
        <v>0</v>
      </c>
      <c r="P2049" s="72">
        <f t="shared" si="493"/>
        <v>0</v>
      </c>
      <c r="Q2049" s="74">
        <f t="shared" si="494"/>
        <v>7</v>
      </c>
      <c r="R2049" s="72" t="str">
        <f t="shared" si="495"/>
        <v/>
      </c>
      <c r="S2049" s="72" t="str">
        <f t="shared" si="496"/>
        <v/>
      </c>
      <c r="AT2049" s="20">
        <f t="shared" si="497"/>
        <v>-9791.1</v>
      </c>
    </row>
    <row r="2050" spans="1:46" ht="33.75">
      <c r="A2050" s="54">
        <v>7137</v>
      </c>
      <c r="B2050" s="54" t="s">
        <v>1581</v>
      </c>
      <c r="C2050" s="58" t="s">
        <v>3007</v>
      </c>
      <c r="D2050" s="79">
        <v>7</v>
      </c>
      <c r="E2050" s="79">
        <v>7</v>
      </c>
      <c r="F2050" s="80">
        <v>761.5</v>
      </c>
      <c r="G2050" s="80">
        <v>108.79</v>
      </c>
      <c r="H2050" s="80">
        <v>761.5</v>
      </c>
      <c r="I2050" s="80" t="s">
        <v>28</v>
      </c>
      <c r="J2050" s="80" t="s">
        <v>28</v>
      </c>
      <c r="K2050" s="80">
        <v>108.79</v>
      </c>
      <c r="L2050" s="73">
        <f t="shared" si="489"/>
        <v>108.79</v>
      </c>
      <c r="M2050" s="73">
        <f t="shared" si="490"/>
        <v>116.18</v>
      </c>
      <c r="N2050" s="72" t="str">
        <f t="shared" si="491"/>
        <v>0871</v>
      </c>
      <c r="O2050" s="74">
        <f t="shared" si="492"/>
        <v>0</v>
      </c>
      <c r="P2050" s="72">
        <f t="shared" si="493"/>
        <v>0</v>
      </c>
      <c r="Q2050" s="74">
        <f t="shared" si="494"/>
        <v>7</v>
      </c>
      <c r="R2050" s="72" t="str">
        <f t="shared" si="495"/>
        <v/>
      </c>
      <c r="S2050" s="72" t="str">
        <f t="shared" si="496"/>
        <v/>
      </c>
      <c r="AT2050" s="20">
        <f t="shared" si="497"/>
        <v>-9791.1</v>
      </c>
    </row>
    <row r="2051" spans="1:46" ht="33.75">
      <c r="A2051" s="54">
        <v>7137</v>
      </c>
      <c r="B2051" s="54" t="s">
        <v>1583</v>
      </c>
      <c r="C2051" s="58" t="s">
        <v>3007</v>
      </c>
      <c r="D2051" s="79">
        <v>7</v>
      </c>
      <c r="E2051" s="79">
        <v>7</v>
      </c>
      <c r="F2051" s="80">
        <v>761.5</v>
      </c>
      <c r="G2051" s="80">
        <v>108.79</v>
      </c>
      <c r="H2051" s="80">
        <v>761.5</v>
      </c>
      <c r="I2051" s="80" t="s">
        <v>28</v>
      </c>
      <c r="J2051" s="80" t="s">
        <v>28</v>
      </c>
      <c r="K2051" s="80">
        <v>108.79</v>
      </c>
      <c r="L2051" s="73">
        <f t="shared" si="489"/>
        <v>108.79</v>
      </c>
      <c r="M2051" s="73">
        <f t="shared" si="490"/>
        <v>116.18</v>
      </c>
      <c r="N2051" s="72" t="str">
        <f t="shared" si="491"/>
        <v>0871</v>
      </c>
      <c r="O2051" s="74">
        <f t="shared" si="492"/>
        <v>0</v>
      </c>
      <c r="P2051" s="72">
        <f t="shared" si="493"/>
        <v>0</v>
      </c>
      <c r="Q2051" s="74">
        <f t="shared" si="494"/>
        <v>7</v>
      </c>
      <c r="R2051" s="72" t="str">
        <f t="shared" si="495"/>
        <v/>
      </c>
      <c r="S2051" s="72" t="str">
        <f t="shared" si="496"/>
        <v/>
      </c>
      <c r="AT2051" s="20">
        <f t="shared" si="497"/>
        <v>-9791.1</v>
      </c>
    </row>
    <row r="2052" spans="1:46" ht="33.75">
      <c r="A2052" s="54">
        <v>7137</v>
      </c>
      <c r="B2052" s="54" t="s">
        <v>1585</v>
      </c>
      <c r="C2052" s="58" t="s">
        <v>3007</v>
      </c>
      <c r="D2052" s="79">
        <v>7</v>
      </c>
      <c r="E2052" s="79">
        <v>7</v>
      </c>
      <c r="F2052" s="80">
        <v>761.5</v>
      </c>
      <c r="G2052" s="80">
        <v>108.79</v>
      </c>
      <c r="H2052" s="80">
        <v>761.5</v>
      </c>
      <c r="I2052" s="80" t="s">
        <v>28</v>
      </c>
      <c r="J2052" s="80" t="s">
        <v>28</v>
      </c>
      <c r="K2052" s="80">
        <v>108.79</v>
      </c>
      <c r="L2052" s="73">
        <f t="shared" ref="L2052:L2115" si="498">IFERROR(VLOOKUP(B2052,$B$1326:$K$2467,6,0),"")</f>
        <v>108.79</v>
      </c>
      <c r="M2052" s="73">
        <f t="shared" ref="M2052:M2115" si="499">IFERROR(VLOOKUP($B2052,$B$2468:$K$3603,6,0),"")</f>
        <v>116.18</v>
      </c>
      <c r="N2052" s="72" t="str">
        <f t="shared" ref="N2052:N2115" si="500">LEFT(B2052,4)</f>
        <v>0871</v>
      </c>
      <c r="O2052" s="74">
        <f t="shared" ref="O2052:O2115" si="501">E2052-D2052</f>
        <v>0</v>
      </c>
      <c r="P2052" s="72">
        <f t="shared" ref="P2052:P2115" si="502">IF(O2052=20,1,0)</f>
        <v>0</v>
      </c>
      <c r="Q2052" s="74">
        <f t="shared" ref="Q2052:Q2115" si="503">D2052</f>
        <v>7</v>
      </c>
      <c r="R2052" s="72" t="str">
        <f t="shared" ref="R2052:R2115" si="504">IF(P2052=1,Q2052+7,"")</f>
        <v/>
      </c>
      <c r="S2052" s="72" t="str">
        <f t="shared" ref="S2052:S2115" si="505">IF(P2052=1,Q2052+14,"")</f>
        <v/>
      </c>
      <c r="AT2052" s="20">
        <f t="shared" si="497"/>
        <v>-9791.1</v>
      </c>
    </row>
    <row r="2053" spans="1:46" ht="33.75">
      <c r="A2053" s="54">
        <v>7137</v>
      </c>
      <c r="B2053" s="54" t="s">
        <v>1579</v>
      </c>
      <c r="C2053" s="58" t="s">
        <v>3007</v>
      </c>
      <c r="D2053" s="79">
        <v>7</v>
      </c>
      <c r="E2053" s="79">
        <v>7</v>
      </c>
      <c r="F2053" s="80">
        <v>761.5</v>
      </c>
      <c r="G2053" s="80">
        <v>108.79</v>
      </c>
      <c r="H2053" s="80">
        <v>761.5</v>
      </c>
      <c r="I2053" s="80" t="s">
        <v>28</v>
      </c>
      <c r="J2053" s="80" t="s">
        <v>28</v>
      </c>
      <c r="K2053" s="80">
        <v>108.79</v>
      </c>
      <c r="L2053" s="73">
        <f t="shared" si="498"/>
        <v>108.79</v>
      </c>
      <c r="M2053" s="73">
        <f t="shared" si="499"/>
        <v>116.18</v>
      </c>
      <c r="N2053" s="72" t="str">
        <f t="shared" si="500"/>
        <v>0871</v>
      </c>
      <c r="O2053" s="74">
        <f t="shared" si="501"/>
        <v>0</v>
      </c>
      <c r="P2053" s="72">
        <f t="shared" si="502"/>
        <v>0</v>
      </c>
      <c r="Q2053" s="74">
        <f t="shared" si="503"/>
        <v>7</v>
      </c>
      <c r="R2053" s="72" t="str">
        <f t="shared" si="504"/>
        <v/>
      </c>
      <c r="S2053" s="72" t="str">
        <f t="shared" si="505"/>
        <v/>
      </c>
      <c r="AT2053" s="20">
        <f t="shared" si="497"/>
        <v>-9791.1</v>
      </c>
    </row>
    <row r="2054" spans="1:46" ht="22.5">
      <c r="A2054" s="54">
        <v>7138</v>
      </c>
      <c r="B2054" s="54" t="s">
        <v>1593</v>
      </c>
      <c r="C2054" s="58" t="s">
        <v>3008</v>
      </c>
      <c r="D2054" s="79">
        <v>7</v>
      </c>
      <c r="E2054" s="79">
        <v>7</v>
      </c>
      <c r="F2054" s="80">
        <v>701.79</v>
      </c>
      <c r="G2054" s="80">
        <v>100.26</v>
      </c>
      <c r="H2054" s="80">
        <v>701.79</v>
      </c>
      <c r="I2054" s="80" t="s">
        <v>28</v>
      </c>
      <c r="J2054" s="80" t="s">
        <v>28</v>
      </c>
      <c r="K2054" s="80">
        <v>100.26</v>
      </c>
      <c r="L2054" s="73">
        <f t="shared" si="498"/>
        <v>100.26</v>
      </c>
      <c r="M2054" s="73">
        <f t="shared" si="499"/>
        <v>116.18</v>
      </c>
      <c r="N2054" s="72" t="str">
        <f t="shared" si="500"/>
        <v>0871</v>
      </c>
      <c r="O2054" s="74">
        <f t="shared" si="501"/>
        <v>0</v>
      </c>
      <c r="P2054" s="72">
        <f t="shared" si="502"/>
        <v>0</v>
      </c>
      <c r="Q2054" s="74">
        <f t="shared" si="503"/>
        <v>7</v>
      </c>
      <c r="R2054" s="72" t="str">
        <f t="shared" si="504"/>
        <v/>
      </c>
      <c r="S2054" s="72" t="str">
        <f t="shared" si="505"/>
        <v/>
      </c>
      <c r="AT2054" s="20">
        <f t="shared" si="497"/>
        <v>-9023.4</v>
      </c>
    </row>
    <row r="2055" spans="1:46" ht="22.5">
      <c r="A2055" s="54">
        <v>7138</v>
      </c>
      <c r="B2055" s="54" t="s">
        <v>1591</v>
      </c>
      <c r="C2055" s="58" t="s">
        <v>3008</v>
      </c>
      <c r="D2055" s="79">
        <v>7</v>
      </c>
      <c r="E2055" s="79">
        <v>7</v>
      </c>
      <c r="F2055" s="80">
        <v>701.79</v>
      </c>
      <c r="G2055" s="80">
        <v>100.26</v>
      </c>
      <c r="H2055" s="80">
        <v>701.79</v>
      </c>
      <c r="I2055" s="80" t="s">
        <v>28</v>
      </c>
      <c r="J2055" s="80" t="s">
        <v>28</v>
      </c>
      <c r="K2055" s="80">
        <v>100.26</v>
      </c>
      <c r="L2055" s="73">
        <f t="shared" si="498"/>
        <v>100.26</v>
      </c>
      <c r="M2055" s="73">
        <f t="shared" si="499"/>
        <v>116.18</v>
      </c>
      <c r="N2055" s="72" t="str">
        <f t="shared" si="500"/>
        <v>0871</v>
      </c>
      <c r="O2055" s="74">
        <f t="shared" si="501"/>
        <v>0</v>
      </c>
      <c r="P2055" s="72">
        <f t="shared" si="502"/>
        <v>0</v>
      </c>
      <c r="Q2055" s="74">
        <f t="shared" si="503"/>
        <v>7</v>
      </c>
      <c r="R2055" s="72" t="str">
        <f t="shared" si="504"/>
        <v/>
      </c>
      <c r="S2055" s="72" t="str">
        <f t="shared" si="505"/>
        <v/>
      </c>
      <c r="AT2055" s="20">
        <f t="shared" si="497"/>
        <v>-9023.4</v>
      </c>
    </row>
    <row r="2056" spans="1:46" ht="22.5">
      <c r="A2056" s="54">
        <v>7138</v>
      </c>
      <c r="B2056" s="54" t="s">
        <v>1597</v>
      </c>
      <c r="C2056" s="58" t="s">
        <v>3008</v>
      </c>
      <c r="D2056" s="79">
        <v>7</v>
      </c>
      <c r="E2056" s="79">
        <v>7</v>
      </c>
      <c r="F2056" s="80">
        <v>701.79</v>
      </c>
      <c r="G2056" s="80">
        <v>100.26</v>
      </c>
      <c r="H2056" s="80">
        <v>701.79</v>
      </c>
      <c r="I2056" s="80" t="s">
        <v>28</v>
      </c>
      <c r="J2056" s="80" t="s">
        <v>28</v>
      </c>
      <c r="K2056" s="80">
        <v>100.26</v>
      </c>
      <c r="L2056" s="73">
        <f t="shared" si="498"/>
        <v>100.26</v>
      </c>
      <c r="M2056" s="73">
        <f t="shared" si="499"/>
        <v>116.18</v>
      </c>
      <c r="N2056" s="72" t="str">
        <f t="shared" si="500"/>
        <v>0871</v>
      </c>
      <c r="O2056" s="74">
        <f t="shared" si="501"/>
        <v>0</v>
      </c>
      <c r="P2056" s="72">
        <f t="shared" si="502"/>
        <v>0</v>
      </c>
      <c r="Q2056" s="74">
        <f t="shared" si="503"/>
        <v>7</v>
      </c>
      <c r="R2056" s="72" t="str">
        <f t="shared" si="504"/>
        <v/>
      </c>
      <c r="S2056" s="72" t="str">
        <f t="shared" si="505"/>
        <v/>
      </c>
      <c r="AT2056" s="20">
        <f t="shared" si="497"/>
        <v>-9023.4</v>
      </c>
    </row>
    <row r="2057" spans="1:46" ht="22.5">
      <c r="A2057" s="54">
        <v>7138</v>
      </c>
      <c r="B2057" s="54" t="s">
        <v>1599</v>
      </c>
      <c r="C2057" s="58" t="s">
        <v>3008</v>
      </c>
      <c r="D2057" s="79">
        <v>7</v>
      </c>
      <c r="E2057" s="79">
        <v>7</v>
      </c>
      <c r="F2057" s="80">
        <v>701.79</v>
      </c>
      <c r="G2057" s="80">
        <v>100.26</v>
      </c>
      <c r="H2057" s="80">
        <v>701.79</v>
      </c>
      <c r="I2057" s="80" t="s">
        <v>28</v>
      </c>
      <c r="J2057" s="80" t="s">
        <v>28</v>
      </c>
      <c r="K2057" s="80">
        <v>100.26</v>
      </c>
      <c r="L2057" s="73">
        <f t="shared" si="498"/>
        <v>100.26</v>
      </c>
      <c r="M2057" s="73">
        <f t="shared" si="499"/>
        <v>116.18</v>
      </c>
      <c r="N2057" s="72" t="str">
        <f t="shared" si="500"/>
        <v>0871</v>
      </c>
      <c r="O2057" s="74">
        <f t="shared" si="501"/>
        <v>0</v>
      </c>
      <c r="P2057" s="72">
        <f t="shared" si="502"/>
        <v>0</v>
      </c>
      <c r="Q2057" s="74">
        <f t="shared" si="503"/>
        <v>7</v>
      </c>
      <c r="R2057" s="72" t="str">
        <f t="shared" si="504"/>
        <v/>
      </c>
      <c r="S2057" s="72" t="str">
        <f t="shared" si="505"/>
        <v/>
      </c>
      <c r="AT2057" s="20">
        <f t="shared" si="497"/>
        <v>-9023.4</v>
      </c>
    </row>
    <row r="2058" spans="1:46" ht="22.5">
      <c r="A2058" s="54">
        <v>7138</v>
      </c>
      <c r="B2058" s="54" t="s">
        <v>1601</v>
      </c>
      <c r="C2058" s="58" t="s">
        <v>3008</v>
      </c>
      <c r="D2058" s="79">
        <v>7</v>
      </c>
      <c r="E2058" s="79">
        <v>7</v>
      </c>
      <c r="F2058" s="80">
        <v>701.79</v>
      </c>
      <c r="G2058" s="80">
        <v>100.26</v>
      </c>
      <c r="H2058" s="80">
        <v>701.79</v>
      </c>
      <c r="I2058" s="80" t="s">
        <v>28</v>
      </c>
      <c r="J2058" s="80" t="s">
        <v>28</v>
      </c>
      <c r="K2058" s="80">
        <v>100.26</v>
      </c>
      <c r="L2058" s="73">
        <f t="shared" si="498"/>
        <v>100.26</v>
      </c>
      <c r="M2058" s="73">
        <f t="shared" si="499"/>
        <v>116.18</v>
      </c>
      <c r="N2058" s="72" t="str">
        <f t="shared" si="500"/>
        <v>0871</v>
      </c>
      <c r="O2058" s="74">
        <f t="shared" si="501"/>
        <v>0</v>
      </c>
      <c r="P2058" s="72">
        <f t="shared" si="502"/>
        <v>0</v>
      </c>
      <c r="Q2058" s="74">
        <f t="shared" si="503"/>
        <v>7</v>
      </c>
      <c r="R2058" s="72" t="str">
        <f t="shared" si="504"/>
        <v/>
      </c>
      <c r="S2058" s="72" t="str">
        <f t="shared" si="505"/>
        <v/>
      </c>
      <c r="AT2058" s="20">
        <f t="shared" si="497"/>
        <v>-9023.4</v>
      </c>
    </row>
    <row r="2059" spans="1:46" ht="22.5">
      <c r="A2059" s="54">
        <v>7138</v>
      </c>
      <c r="B2059" s="54" t="s">
        <v>1595</v>
      </c>
      <c r="C2059" s="58" t="s">
        <v>3008</v>
      </c>
      <c r="D2059" s="79">
        <v>7</v>
      </c>
      <c r="E2059" s="79">
        <v>7</v>
      </c>
      <c r="F2059" s="80">
        <v>701.79</v>
      </c>
      <c r="G2059" s="80">
        <v>100.26</v>
      </c>
      <c r="H2059" s="80">
        <v>701.79</v>
      </c>
      <c r="I2059" s="80" t="s">
        <v>28</v>
      </c>
      <c r="J2059" s="80" t="s">
        <v>28</v>
      </c>
      <c r="K2059" s="80">
        <v>100.26</v>
      </c>
      <c r="L2059" s="73">
        <f t="shared" si="498"/>
        <v>100.26</v>
      </c>
      <c r="M2059" s="73">
        <f t="shared" si="499"/>
        <v>116.18</v>
      </c>
      <c r="N2059" s="72" t="str">
        <f t="shared" si="500"/>
        <v>0871</v>
      </c>
      <c r="O2059" s="74">
        <f t="shared" si="501"/>
        <v>0</v>
      </c>
      <c r="P2059" s="72">
        <f t="shared" si="502"/>
        <v>0</v>
      </c>
      <c r="Q2059" s="74">
        <f t="shared" si="503"/>
        <v>7</v>
      </c>
      <c r="R2059" s="72" t="str">
        <f t="shared" si="504"/>
        <v/>
      </c>
      <c r="S2059" s="72" t="str">
        <f t="shared" si="505"/>
        <v/>
      </c>
      <c r="AT2059" s="20">
        <f t="shared" ref="AT2059:AT2122" si="506">AS2059+(AI2059-90)*L2059</f>
        <v>-9023.4</v>
      </c>
    </row>
    <row r="2060" spans="1:46" ht="22.5">
      <c r="A2060" s="54">
        <v>7139</v>
      </c>
      <c r="B2060" s="54" t="s">
        <v>1611</v>
      </c>
      <c r="C2060" s="58" t="s">
        <v>3009</v>
      </c>
      <c r="D2060" s="79">
        <v>7</v>
      </c>
      <c r="E2060" s="79">
        <v>7</v>
      </c>
      <c r="F2060" s="80">
        <v>677.91</v>
      </c>
      <c r="G2060" s="80">
        <v>96.84</v>
      </c>
      <c r="H2060" s="80">
        <v>677.91</v>
      </c>
      <c r="I2060" s="80" t="s">
        <v>28</v>
      </c>
      <c r="J2060" s="80" t="s">
        <v>28</v>
      </c>
      <c r="K2060" s="80">
        <v>96.84</v>
      </c>
      <c r="L2060" s="73">
        <f t="shared" si="498"/>
        <v>96.84</v>
      </c>
      <c r="M2060" s="73">
        <f t="shared" si="499"/>
        <v>116.18</v>
      </c>
      <c r="N2060" s="72" t="str">
        <f t="shared" si="500"/>
        <v>0871</v>
      </c>
      <c r="O2060" s="74">
        <f t="shared" si="501"/>
        <v>0</v>
      </c>
      <c r="P2060" s="72">
        <f t="shared" si="502"/>
        <v>0</v>
      </c>
      <c r="Q2060" s="74">
        <f t="shared" si="503"/>
        <v>7</v>
      </c>
      <c r="R2060" s="72" t="str">
        <f t="shared" si="504"/>
        <v/>
      </c>
      <c r="S2060" s="72" t="str">
        <f t="shared" si="505"/>
        <v/>
      </c>
      <c r="AT2060" s="20">
        <f t="shared" si="506"/>
        <v>-8715.6</v>
      </c>
    </row>
    <row r="2061" spans="1:46" ht="22.5">
      <c r="A2061" s="54">
        <v>7139</v>
      </c>
      <c r="B2061" s="54" t="s">
        <v>1613</v>
      </c>
      <c r="C2061" s="58" t="s">
        <v>3009</v>
      </c>
      <c r="D2061" s="79">
        <v>7</v>
      </c>
      <c r="E2061" s="79">
        <v>7</v>
      </c>
      <c r="F2061" s="80">
        <v>677.91</v>
      </c>
      <c r="G2061" s="80">
        <v>96.84</v>
      </c>
      <c r="H2061" s="80">
        <v>677.91</v>
      </c>
      <c r="I2061" s="80" t="s">
        <v>28</v>
      </c>
      <c r="J2061" s="80" t="s">
        <v>28</v>
      </c>
      <c r="K2061" s="80">
        <v>96.84</v>
      </c>
      <c r="L2061" s="73">
        <f t="shared" si="498"/>
        <v>96.84</v>
      </c>
      <c r="M2061" s="73">
        <f t="shared" si="499"/>
        <v>116.18</v>
      </c>
      <c r="N2061" s="72" t="str">
        <f t="shared" si="500"/>
        <v>0871</v>
      </c>
      <c r="O2061" s="74">
        <f t="shared" si="501"/>
        <v>0</v>
      </c>
      <c r="P2061" s="72">
        <f t="shared" si="502"/>
        <v>0</v>
      </c>
      <c r="Q2061" s="74">
        <f t="shared" si="503"/>
        <v>7</v>
      </c>
      <c r="R2061" s="72" t="str">
        <f t="shared" si="504"/>
        <v/>
      </c>
      <c r="S2061" s="72" t="str">
        <f t="shared" si="505"/>
        <v/>
      </c>
      <c r="AT2061" s="20">
        <f t="shared" si="506"/>
        <v>-8715.6</v>
      </c>
    </row>
    <row r="2062" spans="1:46" ht="22.5">
      <c r="A2062" s="54">
        <v>7139</v>
      </c>
      <c r="B2062" s="54" t="s">
        <v>1609</v>
      </c>
      <c r="C2062" s="58" t="s">
        <v>3009</v>
      </c>
      <c r="D2062" s="79">
        <v>7</v>
      </c>
      <c r="E2062" s="79">
        <v>7</v>
      </c>
      <c r="F2062" s="80">
        <v>677.91</v>
      </c>
      <c r="G2062" s="80">
        <v>96.84</v>
      </c>
      <c r="H2062" s="80">
        <v>677.91</v>
      </c>
      <c r="I2062" s="80" t="s">
        <v>28</v>
      </c>
      <c r="J2062" s="80" t="s">
        <v>28</v>
      </c>
      <c r="K2062" s="80">
        <v>96.84</v>
      </c>
      <c r="L2062" s="73">
        <f t="shared" si="498"/>
        <v>96.84</v>
      </c>
      <c r="M2062" s="73">
        <f t="shared" si="499"/>
        <v>116.18</v>
      </c>
      <c r="N2062" s="72" t="str">
        <f t="shared" si="500"/>
        <v>0871</v>
      </c>
      <c r="O2062" s="74">
        <f t="shared" si="501"/>
        <v>0</v>
      </c>
      <c r="P2062" s="72">
        <f t="shared" si="502"/>
        <v>0</v>
      </c>
      <c r="Q2062" s="74">
        <f t="shared" si="503"/>
        <v>7</v>
      </c>
      <c r="R2062" s="72" t="str">
        <f t="shared" si="504"/>
        <v/>
      </c>
      <c r="S2062" s="72" t="str">
        <f t="shared" si="505"/>
        <v/>
      </c>
      <c r="AT2062" s="20">
        <f t="shared" si="506"/>
        <v>-8715.6</v>
      </c>
    </row>
    <row r="2063" spans="1:46" ht="22.5">
      <c r="A2063" s="54">
        <v>7139</v>
      </c>
      <c r="B2063" s="54" t="s">
        <v>1603</v>
      </c>
      <c r="C2063" s="58" t="s">
        <v>3009</v>
      </c>
      <c r="D2063" s="79">
        <v>7</v>
      </c>
      <c r="E2063" s="79">
        <v>7</v>
      </c>
      <c r="F2063" s="80">
        <v>677.91</v>
      </c>
      <c r="G2063" s="80">
        <v>96.84</v>
      </c>
      <c r="H2063" s="80">
        <v>677.91</v>
      </c>
      <c r="I2063" s="80" t="s">
        <v>28</v>
      </c>
      <c r="J2063" s="80" t="s">
        <v>28</v>
      </c>
      <c r="K2063" s="80">
        <v>96.84</v>
      </c>
      <c r="L2063" s="73">
        <f t="shared" si="498"/>
        <v>96.84</v>
      </c>
      <c r="M2063" s="73">
        <f t="shared" si="499"/>
        <v>116.18</v>
      </c>
      <c r="N2063" s="72" t="str">
        <f t="shared" si="500"/>
        <v>0871</v>
      </c>
      <c r="O2063" s="74">
        <f t="shared" si="501"/>
        <v>0</v>
      </c>
      <c r="P2063" s="72">
        <f t="shared" si="502"/>
        <v>0</v>
      </c>
      <c r="Q2063" s="74">
        <f t="shared" si="503"/>
        <v>7</v>
      </c>
      <c r="R2063" s="72" t="str">
        <f t="shared" si="504"/>
        <v/>
      </c>
      <c r="S2063" s="72" t="str">
        <f t="shared" si="505"/>
        <v/>
      </c>
      <c r="AT2063" s="20">
        <f t="shared" si="506"/>
        <v>-8715.6</v>
      </c>
    </row>
    <row r="2064" spans="1:46" ht="22.5">
      <c r="A2064" s="54">
        <v>7139</v>
      </c>
      <c r="B2064" s="54" t="s">
        <v>1605</v>
      </c>
      <c r="C2064" s="58" t="s">
        <v>3009</v>
      </c>
      <c r="D2064" s="79">
        <v>7</v>
      </c>
      <c r="E2064" s="79">
        <v>7</v>
      </c>
      <c r="F2064" s="80">
        <v>677.91</v>
      </c>
      <c r="G2064" s="80">
        <v>96.84</v>
      </c>
      <c r="H2064" s="80">
        <v>677.91</v>
      </c>
      <c r="I2064" s="80" t="s">
        <v>28</v>
      </c>
      <c r="J2064" s="80" t="s">
        <v>28</v>
      </c>
      <c r="K2064" s="80">
        <v>96.84</v>
      </c>
      <c r="L2064" s="73">
        <f t="shared" si="498"/>
        <v>96.84</v>
      </c>
      <c r="M2064" s="73">
        <f t="shared" si="499"/>
        <v>116.18</v>
      </c>
      <c r="N2064" s="72" t="str">
        <f t="shared" si="500"/>
        <v>0871</v>
      </c>
      <c r="O2064" s="74">
        <f t="shared" si="501"/>
        <v>0</v>
      </c>
      <c r="P2064" s="72">
        <f t="shared" si="502"/>
        <v>0</v>
      </c>
      <c r="Q2064" s="74">
        <f t="shared" si="503"/>
        <v>7</v>
      </c>
      <c r="R2064" s="72" t="str">
        <f t="shared" si="504"/>
        <v/>
      </c>
      <c r="S2064" s="72" t="str">
        <f t="shared" si="505"/>
        <v/>
      </c>
      <c r="AT2064" s="20">
        <f t="shared" si="506"/>
        <v>-8715.6</v>
      </c>
    </row>
    <row r="2065" spans="1:46" ht="22.5">
      <c r="A2065" s="54">
        <v>7139</v>
      </c>
      <c r="B2065" s="54" t="s">
        <v>1607</v>
      </c>
      <c r="C2065" s="58" t="s">
        <v>3009</v>
      </c>
      <c r="D2065" s="79">
        <v>7</v>
      </c>
      <c r="E2065" s="79">
        <v>7</v>
      </c>
      <c r="F2065" s="80">
        <v>677.91</v>
      </c>
      <c r="G2065" s="80">
        <v>96.84</v>
      </c>
      <c r="H2065" s="80">
        <v>677.91</v>
      </c>
      <c r="I2065" s="80" t="s">
        <v>28</v>
      </c>
      <c r="J2065" s="80" t="s">
        <v>28</v>
      </c>
      <c r="K2065" s="80">
        <v>96.84</v>
      </c>
      <c r="L2065" s="73">
        <f t="shared" si="498"/>
        <v>96.84</v>
      </c>
      <c r="M2065" s="73">
        <f t="shared" si="499"/>
        <v>116.18</v>
      </c>
      <c r="N2065" s="72" t="str">
        <f t="shared" si="500"/>
        <v>0871</v>
      </c>
      <c r="O2065" s="74">
        <f t="shared" si="501"/>
        <v>0</v>
      </c>
      <c r="P2065" s="72">
        <f t="shared" si="502"/>
        <v>0</v>
      </c>
      <c r="Q2065" s="74">
        <f t="shared" si="503"/>
        <v>7</v>
      </c>
      <c r="R2065" s="72" t="str">
        <f t="shared" si="504"/>
        <v/>
      </c>
      <c r="S2065" s="72" t="str">
        <f t="shared" si="505"/>
        <v/>
      </c>
      <c r="AT2065" s="20">
        <f t="shared" si="506"/>
        <v>-8715.6</v>
      </c>
    </row>
    <row r="2066" spans="1:46" ht="45">
      <c r="A2066" s="54">
        <v>7140</v>
      </c>
      <c r="B2066" s="54" t="s">
        <v>1619</v>
      </c>
      <c r="C2066" s="58" t="s">
        <v>3010</v>
      </c>
      <c r="D2066" s="79">
        <v>7</v>
      </c>
      <c r="E2066" s="79">
        <v>7</v>
      </c>
      <c r="F2066" s="80">
        <v>712.41</v>
      </c>
      <c r="G2066" s="80">
        <v>101.77</v>
      </c>
      <c r="H2066" s="80">
        <v>712.41</v>
      </c>
      <c r="I2066" s="80" t="s">
        <v>28</v>
      </c>
      <c r="J2066" s="80" t="s">
        <v>28</v>
      </c>
      <c r="K2066" s="80">
        <v>101.77</v>
      </c>
      <c r="L2066" s="73">
        <f t="shared" si="498"/>
        <v>101.77</v>
      </c>
      <c r="M2066" s="73">
        <f t="shared" si="499"/>
        <v>129.26</v>
      </c>
      <c r="N2066" s="72" t="str">
        <f t="shared" si="500"/>
        <v>0872</v>
      </c>
      <c r="O2066" s="74">
        <f t="shared" si="501"/>
        <v>0</v>
      </c>
      <c r="P2066" s="72">
        <f t="shared" si="502"/>
        <v>0</v>
      </c>
      <c r="Q2066" s="74">
        <f t="shared" si="503"/>
        <v>7</v>
      </c>
      <c r="R2066" s="72" t="str">
        <f t="shared" si="504"/>
        <v/>
      </c>
      <c r="S2066" s="72" t="str">
        <f t="shared" si="505"/>
        <v/>
      </c>
      <c r="AT2066" s="20">
        <f t="shared" si="506"/>
        <v>-9159.2999999999993</v>
      </c>
    </row>
    <row r="2067" spans="1:46" ht="45">
      <c r="A2067" s="54">
        <v>7140</v>
      </c>
      <c r="B2067" s="54" t="s">
        <v>1621</v>
      </c>
      <c r="C2067" s="58" t="s">
        <v>3010</v>
      </c>
      <c r="D2067" s="79">
        <v>7</v>
      </c>
      <c r="E2067" s="79">
        <v>7</v>
      </c>
      <c r="F2067" s="80">
        <v>712.41</v>
      </c>
      <c r="G2067" s="80">
        <v>101.77</v>
      </c>
      <c r="H2067" s="80">
        <v>712.41</v>
      </c>
      <c r="I2067" s="80" t="s">
        <v>28</v>
      </c>
      <c r="J2067" s="80" t="s">
        <v>28</v>
      </c>
      <c r="K2067" s="80">
        <v>101.77</v>
      </c>
      <c r="L2067" s="73">
        <f t="shared" si="498"/>
        <v>101.77</v>
      </c>
      <c r="M2067" s="73">
        <f t="shared" si="499"/>
        <v>129.26</v>
      </c>
      <c r="N2067" s="72" t="str">
        <f t="shared" si="500"/>
        <v>0872</v>
      </c>
      <c r="O2067" s="74">
        <f t="shared" si="501"/>
        <v>0</v>
      </c>
      <c r="P2067" s="72">
        <f t="shared" si="502"/>
        <v>0</v>
      </c>
      <c r="Q2067" s="74">
        <f t="shared" si="503"/>
        <v>7</v>
      </c>
      <c r="R2067" s="72" t="str">
        <f t="shared" si="504"/>
        <v/>
      </c>
      <c r="S2067" s="72" t="str">
        <f t="shared" si="505"/>
        <v/>
      </c>
      <c r="AT2067" s="20">
        <f t="shared" si="506"/>
        <v>-9159.2999999999993</v>
      </c>
    </row>
    <row r="2068" spans="1:46" ht="45">
      <c r="A2068" s="54">
        <v>7140</v>
      </c>
      <c r="B2068" s="54" t="s">
        <v>1620</v>
      </c>
      <c r="C2068" s="58" t="s">
        <v>3010</v>
      </c>
      <c r="D2068" s="79">
        <v>7</v>
      </c>
      <c r="E2068" s="79">
        <v>7</v>
      </c>
      <c r="F2068" s="80">
        <v>712.41</v>
      </c>
      <c r="G2068" s="80">
        <v>101.77</v>
      </c>
      <c r="H2068" s="80">
        <v>712.41</v>
      </c>
      <c r="I2068" s="80" t="s">
        <v>28</v>
      </c>
      <c r="J2068" s="80" t="s">
        <v>28</v>
      </c>
      <c r="K2068" s="80">
        <v>101.77</v>
      </c>
      <c r="L2068" s="73">
        <f t="shared" si="498"/>
        <v>101.77</v>
      </c>
      <c r="M2068" s="73">
        <f t="shared" si="499"/>
        <v>129.26</v>
      </c>
      <c r="N2068" s="72" t="str">
        <f t="shared" si="500"/>
        <v>0872</v>
      </c>
      <c r="O2068" s="74">
        <f t="shared" si="501"/>
        <v>0</v>
      </c>
      <c r="P2068" s="72">
        <f t="shared" si="502"/>
        <v>0</v>
      </c>
      <c r="Q2068" s="74">
        <f t="shared" si="503"/>
        <v>7</v>
      </c>
      <c r="R2068" s="72" t="str">
        <f t="shared" si="504"/>
        <v/>
      </c>
      <c r="S2068" s="72" t="str">
        <f t="shared" si="505"/>
        <v/>
      </c>
      <c r="AT2068" s="20">
        <f t="shared" si="506"/>
        <v>-9159.2999999999993</v>
      </c>
    </row>
    <row r="2069" spans="1:46" ht="45">
      <c r="A2069" s="54">
        <v>7140</v>
      </c>
      <c r="B2069" s="54" t="s">
        <v>1618</v>
      </c>
      <c r="C2069" s="58" t="s">
        <v>3010</v>
      </c>
      <c r="D2069" s="79">
        <v>7</v>
      </c>
      <c r="E2069" s="79">
        <v>7</v>
      </c>
      <c r="F2069" s="80">
        <v>712.41</v>
      </c>
      <c r="G2069" s="80">
        <v>101.77</v>
      </c>
      <c r="H2069" s="80">
        <v>712.41</v>
      </c>
      <c r="I2069" s="80" t="s">
        <v>28</v>
      </c>
      <c r="J2069" s="80" t="s">
        <v>28</v>
      </c>
      <c r="K2069" s="80">
        <v>101.77</v>
      </c>
      <c r="L2069" s="73">
        <f t="shared" si="498"/>
        <v>101.77</v>
      </c>
      <c r="M2069" s="73">
        <f t="shared" si="499"/>
        <v>129.26</v>
      </c>
      <c r="N2069" s="72" t="str">
        <f t="shared" si="500"/>
        <v>0872</v>
      </c>
      <c r="O2069" s="74">
        <f t="shared" si="501"/>
        <v>0</v>
      </c>
      <c r="P2069" s="72">
        <f t="shared" si="502"/>
        <v>0</v>
      </c>
      <c r="Q2069" s="74">
        <f t="shared" si="503"/>
        <v>7</v>
      </c>
      <c r="R2069" s="72" t="str">
        <f t="shared" si="504"/>
        <v/>
      </c>
      <c r="S2069" s="72" t="str">
        <f t="shared" si="505"/>
        <v/>
      </c>
      <c r="AT2069" s="20">
        <f t="shared" si="506"/>
        <v>-9159.2999999999993</v>
      </c>
    </row>
    <row r="2070" spans="1:46" ht="45">
      <c r="A2070" s="54">
        <v>7140</v>
      </c>
      <c r="B2070" s="54" t="s">
        <v>1616</v>
      </c>
      <c r="C2070" s="58" t="s">
        <v>3010</v>
      </c>
      <c r="D2070" s="79">
        <v>7</v>
      </c>
      <c r="E2070" s="79">
        <v>7</v>
      </c>
      <c r="F2070" s="80">
        <v>712.41</v>
      </c>
      <c r="G2070" s="80">
        <v>101.77</v>
      </c>
      <c r="H2070" s="80">
        <v>712.41</v>
      </c>
      <c r="I2070" s="80" t="s">
        <v>28</v>
      </c>
      <c r="J2070" s="80" t="s">
        <v>28</v>
      </c>
      <c r="K2070" s="80">
        <v>101.77</v>
      </c>
      <c r="L2070" s="73">
        <f t="shared" si="498"/>
        <v>101.77</v>
      </c>
      <c r="M2070" s="73">
        <f t="shared" si="499"/>
        <v>129.26</v>
      </c>
      <c r="N2070" s="72" t="str">
        <f t="shared" si="500"/>
        <v>0872</v>
      </c>
      <c r="O2070" s="74">
        <f t="shared" si="501"/>
        <v>0</v>
      </c>
      <c r="P2070" s="72">
        <f t="shared" si="502"/>
        <v>0</v>
      </c>
      <c r="Q2070" s="74">
        <f t="shared" si="503"/>
        <v>7</v>
      </c>
      <c r="R2070" s="72" t="str">
        <f t="shared" si="504"/>
        <v/>
      </c>
      <c r="S2070" s="72" t="str">
        <f t="shared" si="505"/>
        <v/>
      </c>
      <c r="AT2070" s="20">
        <f t="shared" si="506"/>
        <v>-9159.2999999999993</v>
      </c>
    </row>
    <row r="2071" spans="1:46" ht="45">
      <c r="A2071" s="54">
        <v>7140</v>
      </c>
      <c r="B2071" s="54" t="s">
        <v>1617</v>
      </c>
      <c r="C2071" s="58" t="s">
        <v>3010</v>
      </c>
      <c r="D2071" s="79">
        <v>7</v>
      </c>
      <c r="E2071" s="79">
        <v>7</v>
      </c>
      <c r="F2071" s="80">
        <v>712.41</v>
      </c>
      <c r="G2071" s="80">
        <v>101.77</v>
      </c>
      <c r="H2071" s="80">
        <v>712.41</v>
      </c>
      <c r="I2071" s="80" t="s">
        <v>28</v>
      </c>
      <c r="J2071" s="80" t="s">
        <v>28</v>
      </c>
      <c r="K2071" s="80">
        <v>101.77</v>
      </c>
      <c r="L2071" s="73">
        <f t="shared" si="498"/>
        <v>101.77</v>
      </c>
      <c r="M2071" s="73">
        <f t="shared" si="499"/>
        <v>129.26</v>
      </c>
      <c r="N2071" s="72" t="str">
        <f t="shared" si="500"/>
        <v>0872</v>
      </c>
      <c r="O2071" s="74">
        <f t="shared" si="501"/>
        <v>0</v>
      </c>
      <c r="P2071" s="72">
        <f t="shared" si="502"/>
        <v>0</v>
      </c>
      <c r="Q2071" s="74">
        <f t="shared" si="503"/>
        <v>7</v>
      </c>
      <c r="R2071" s="72" t="str">
        <f t="shared" si="504"/>
        <v/>
      </c>
      <c r="S2071" s="72" t="str">
        <f t="shared" si="505"/>
        <v/>
      </c>
      <c r="AT2071" s="20">
        <f t="shared" si="506"/>
        <v>-9159.2999999999993</v>
      </c>
    </row>
    <row r="2072" spans="1:46" ht="45">
      <c r="A2072" s="54">
        <v>7141</v>
      </c>
      <c r="B2072" s="54" t="s">
        <v>1622</v>
      </c>
      <c r="C2072" s="58" t="s">
        <v>3011</v>
      </c>
      <c r="D2072" s="79">
        <v>7</v>
      </c>
      <c r="E2072" s="79">
        <v>7</v>
      </c>
      <c r="F2072" s="80">
        <v>694.43</v>
      </c>
      <c r="G2072" s="80">
        <v>99.2</v>
      </c>
      <c r="H2072" s="80">
        <v>694.43</v>
      </c>
      <c r="I2072" s="80" t="s">
        <v>28</v>
      </c>
      <c r="J2072" s="80" t="s">
        <v>28</v>
      </c>
      <c r="K2072" s="80">
        <v>99.2</v>
      </c>
      <c r="L2072" s="73">
        <f t="shared" si="498"/>
        <v>99.2</v>
      </c>
      <c r="M2072" s="73">
        <f t="shared" si="499"/>
        <v>129.26</v>
      </c>
      <c r="N2072" s="72" t="str">
        <f t="shared" si="500"/>
        <v>0872</v>
      </c>
      <c r="O2072" s="74">
        <f t="shared" si="501"/>
        <v>0</v>
      </c>
      <c r="P2072" s="72">
        <f t="shared" si="502"/>
        <v>0</v>
      </c>
      <c r="Q2072" s="74">
        <f t="shared" si="503"/>
        <v>7</v>
      </c>
      <c r="R2072" s="72" t="str">
        <f t="shared" si="504"/>
        <v/>
      </c>
      <c r="S2072" s="72" t="str">
        <f t="shared" si="505"/>
        <v/>
      </c>
      <c r="AT2072" s="20">
        <f t="shared" si="506"/>
        <v>-8928</v>
      </c>
    </row>
    <row r="2073" spans="1:46" ht="45">
      <c r="A2073" s="54">
        <v>7141</v>
      </c>
      <c r="B2073" s="54" t="s">
        <v>1623</v>
      </c>
      <c r="C2073" s="58" t="s">
        <v>3011</v>
      </c>
      <c r="D2073" s="79">
        <v>7</v>
      </c>
      <c r="E2073" s="79">
        <v>7</v>
      </c>
      <c r="F2073" s="80">
        <v>694.43</v>
      </c>
      <c r="G2073" s="80">
        <v>99.2</v>
      </c>
      <c r="H2073" s="80">
        <v>694.43</v>
      </c>
      <c r="I2073" s="80" t="s">
        <v>28</v>
      </c>
      <c r="J2073" s="80" t="s">
        <v>28</v>
      </c>
      <c r="K2073" s="80">
        <v>99.2</v>
      </c>
      <c r="L2073" s="73">
        <f t="shared" si="498"/>
        <v>99.2</v>
      </c>
      <c r="M2073" s="73">
        <f t="shared" si="499"/>
        <v>129.26</v>
      </c>
      <c r="N2073" s="72" t="str">
        <f t="shared" si="500"/>
        <v>0872</v>
      </c>
      <c r="O2073" s="74">
        <f t="shared" si="501"/>
        <v>0</v>
      </c>
      <c r="P2073" s="72">
        <f t="shared" si="502"/>
        <v>0</v>
      </c>
      <c r="Q2073" s="74">
        <f t="shared" si="503"/>
        <v>7</v>
      </c>
      <c r="R2073" s="72" t="str">
        <f t="shared" si="504"/>
        <v/>
      </c>
      <c r="S2073" s="72" t="str">
        <f t="shared" si="505"/>
        <v/>
      </c>
      <c r="AT2073" s="20">
        <f t="shared" si="506"/>
        <v>-8928</v>
      </c>
    </row>
    <row r="2074" spans="1:46" ht="45">
      <c r="A2074" s="54">
        <v>7141</v>
      </c>
      <c r="B2074" s="54" t="s">
        <v>1627</v>
      </c>
      <c r="C2074" s="58" t="s">
        <v>3011</v>
      </c>
      <c r="D2074" s="79">
        <v>7</v>
      </c>
      <c r="E2074" s="79">
        <v>7</v>
      </c>
      <c r="F2074" s="80">
        <v>694.43</v>
      </c>
      <c r="G2074" s="80">
        <v>99.2</v>
      </c>
      <c r="H2074" s="80">
        <v>694.43</v>
      </c>
      <c r="I2074" s="80" t="s">
        <v>28</v>
      </c>
      <c r="J2074" s="80" t="s">
        <v>28</v>
      </c>
      <c r="K2074" s="80">
        <v>99.2</v>
      </c>
      <c r="L2074" s="73">
        <f t="shared" si="498"/>
        <v>99.2</v>
      </c>
      <c r="M2074" s="73">
        <f t="shared" si="499"/>
        <v>129.26</v>
      </c>
      <c r="N2074" s="72" t="str">
        <f t="shared" si="500"/>
        <v>0872</v>
      </c>
      <c r="O2074" s="74">
        <f t="shared" si="501"/>
        <v>0</v>
      </c>
      <c r="P2074" s="72">
        <f t="shared" si="502"/>
        <v>0</v>
      </c>
      <c r="Q2074" s="74">
        <f t="shared" si="503"/>
        <v>7</v>
      </c>
      <c r="R2074" s="72" t="str">
        <f t="shared" si="504"/>
        <v/>
      </c>
      <c r="S2074" s="72" t="str">
        <f t="shared" si="505"/>
        <v/>
      </c>
      <c r="AT2074" s="20">
        <f t="shared" si="506"/>
        <v>-8928</v>
      </c>
    </row>
    <row r="2075" spans="1:46" ht="45">
      <c r="A2075" s="54">
        <v>7141</v>
      </c>
      <c r="B2075" s="54" t="s">
        <v>1624</v>
      </c>
      <c r="C2075" s="58" t="s">
        <v>3011</v>
      </c>
      <c r="D2075" s="79">
        <v>7</v>
      </c>
      <c r="E2075" s="79">
        <v>7</v>
      </c>
      <c r="F2075" s="80">
        <v>694.43</v>
      </c>
      <c r="G2075" s="80">
        <v>99.2</v>
      </c>
      <c r="H2075" s="80">
        <v>694.43</v>
      </c>
      <c r="I2075" s="80" t="s">
        <v>28</v>
      </c>
      <c r="J2075" s="80" t="s">
        <v>28</v>
      </c>
      <c r="K2075" s="80">
        <v>99.2</v>
      </c>
      <c r="L2075" s="73">
        <f t="shared" si="498"/>
        <v>99.2</v>
      </c>
      <c r="M2075" s="73">
        <f t="shared" si="499"/>
        <v>129.26</v>
      </c>
      <c r="N2075" s="72" t="str">
        <f t="shared" si="500"/>
        <v>0872</v>
      </c>
      <c r="O2075" s="74">
        <f t="shared" si="501"/>
        <v>0</v>
      </c>
      <c r="P2075" s="72">
        <f t="shared" si="502"/>
        <v>0</v>
      </c>
      <c r="Q2075" s="74">
        <f t="shared" si="503"/>
        <v>7</v>
      </c>
      <c r="R2075" s="72" t="str">
        <f t="shared" si="504"/>
        <v/>
      </c>
      <c r="S2075" s="72" t="str">
        <f t="shared" si="505"/>
        <v/>
      </c>
      <c r="AT2075" s="20">
        <f t="shared" si="506"/>
        <v>-8928</v>
      </c>
    </row>
    <row r="2076" spans="1:46" ht="45">
      <c r="A2076" s="54">
        <v>7141</v>
      </c>
      <c r="B2076" s="54" t="s">
        <v>1625</v>
      </c>
      <c r="C2076" s="58" t="s">
        <v>3011</v>
      </c>
      <c r="D2076" s="79">
        <v>7</v>
      </c>
      <c r="E2076" s="79">
        <v>7</v>
      </c>
      <c r="F2076" s="80">
        <v>694.43</v>
      </c>
      <c r="G2076" s="80">
        <v>99.2</v>
      </c>
      <c r="H2076" s="80">
        <v>694.43</v>
      </c>
      <c r="I2076" s="80" t="s">
        <v>28</v>
      </c>
      <c r="J2076" s="80" t="s">
        <v>28</v>
      </c>
      <c r="K2076" s="80">
        <v>99.2</v>
      </c>
      <c r="L2076" s="73">
        <f t="shared" si="498"/>
        <v>99.2</v>
      </c>
      <c r="M2076" s="73">
        <f t="shared" si="499"/>
        <v>129.26</v>
      </c>
      <c r="N2076" s="72" t="str">
        <f t="shared" si="500"/>
        <v>0872</v>
      </c>
      <c r="O2076" s="74">
        <f t="shared" si="501"/>
        <v>0</v>
      </c>
      <c r="P2076" s="72">
        <f t="shared" si="502"/>
        <v>0</v>
      </c>
      <c r="Q2076" s="74">
        <f t="shared" si="503"/>
        <v>7</v>
      </c>
      <c r="R2076" s="72" t="str">
        <f t="shared" si="504"/>
        <v/>
      </c>
      <c r="S2076" s="72" t="str">
        <f t="shared" si="505"/>
        <v/>
      </c>
      <c r="AT2076" s="20">
        <f t="shared" si="506"/>
        <v>-8928</v>
      </c>
    </row>
    <row r="2077" spans="1:46" ht="45">
      <c r="A2077" s="54">
        <v>7141</v>
      </c>
      <c r="B2077" s="54" t="s">
        <v>1626</v>
      </c>
      <c r="C2077" s="58" t="s">
        <v>3011</v>
      </c>
      <c r="D2077" s="79">
        <v>7</v>
      </c>
      <c r="E2077" s="79">
        <v>7</v>
      </c>
      <c r="F2077" s="80">
        <v>694.43</v>
      </c>
      <c r="G2077" s="80">
        <v>99.2</v>
      </c>
      <c r="H2077" s="80">
        <v>694.43</v>
      </c>
      <c r="I2077" s="80" t="s">
        <v>28</v>
      </c>
      <c r="J2077" s="80" t="s">
        <v>28</v>
      </c>
      <c r="K2077" s="80">
        <v>99.2</v>
      </c>
      <c r="L2077" s="73">
        <f t="shared" si="498"/>
        <v>99.2</v>
      </c>
      <c r="M2077" s="73">
        <f t="shared" si="499"/>
        <v>129.26</v>
      </c>
      <c r="N2077" s="72" t="str">
        <f t="shared" si="500"/>
        <v>0872</v>
      </c>
      <c r="O2077" s="74">
        <f t="shared" si="501"/>
        <v>0</v>
      </c>
      <c r="P2077" s="72">
        <f t="shared" si="502"/>
        <v>0</v>
      </c>
      <c r="Q2077" s="74">
        <f t="shared" si="503"/>
        <v>7</v>
      </c>
      <c r="R2077" s="72" t="str">
        <f t="shared" si="504"/>
        <v/>
      </c>
      <c r="S2077" s="72" t="str">
        <f t="shared" si="505"/>
        <v/>
      </c>
      <c r="AT2077" s="20">
        <f t="shared" si="506"/>
        <v>-8928</v>
      </c>
    </row>
    <row r="2078" spans="1:46" ht="45">
      <c r="A2078" s="54">
        <v>7142</v>
      </c>
      <c r="B2078" s="54" t="s">
        <v>1631</v>
      </c>
      <c r="C2078" s="58" t="s">
        <v>3012</v>
      </c>
      <c r="D2078" s="79">
        <v>7</v>
      </c>
      <c r="E2078" s="79">
        <v>7</v>
      </c>
      <c r="F2078" s="80">
        <v>662.52</v>
      </c>
      <c r="G2078" s="80">
        <v>94.65</v>
      </c>
      <c r="H2078" s="80">
        <v>662.52</v>
      </c>
      <c r="I2078" s="80" t="s">
        <v>28</v>
      </c>
      <c r="J2078" s="80" t="s">
        <v>28</v>
      </c>
      <c r="K2078" s="80">
        <v>94.65</v>
      </c>
      <c r="L2078" s="73">
        <f t="shared" si="498"/>
        <v>94.65</v>
      </c>
      <c r="M2078" s="73">
        <f t="shared" si="499"/>
        <v>129.26</v>
      </c>
      <c r="N2078" s="72" t="str">
        <f t="shared" si="500"/>
        <v>0872</v>
      </c>
      <c r="O2078" s="74">
        <f t="shared" si="501"/>
        <v>0</v>
      </c>
      <c r="P2078" s="72">
        <f t="shared" si="502"/>
        <v>0</v>
      </c>
      <c r="Q2078" s="74">
        <f t="shared" si="503"/>
        <v>7</v>
      </c>
      <c r="R2078" s="72" t="str">
        <f t="shared" si="504"/>
        <v/>
      </c>
      <c r="S2078" s="72" t="str">
        <f t="shared" si="505"/>
        <v/>
      </c>
      <c r="AT2078" s="20">
        <f t="shared" si="506"/>
        <v>-8518.5</v>
      </c>
    </row>
    <row r="2079" spans="1:46" ht="45">
      <c r="A2079" s="54">
        <v>7142</v>
      </c>
      <c r="B2079" s="54" t="s">
        <v>1632</v>
      </c>
      <c r="C2079" s="58" t="s">
        <v>3012</v>
      </c>
      <c r="D2079" s="79">
        <v>7</v>
      </c>
      <c r="E2079" s="79">
        <v>7</v>
      </c>
      <c r="F2079" s="80">
        <v>662.52</v>
      </c>
      <c r="G2079" s="80">
        <v>94.65</v>
      </c>
      <c r="H2079" s="80">
        <v>662.52</v>
      </c>
      <c r="I2079" s="80" t="s">
        <v>28</v>
      </c>
      <c r="J2079" s="80" t="s">
        <v>28</v>
      </c>
      <c r="K2079" s="80">
        <v>94.65</v>
      </c>
      <c r="L2079" s="73">
        <f t="shared" si="498"/>
        <v>94.65</v>
      </c>
      <c r="M2079" s="73">
        <f t="shared" si="499"/>
        <v>129.26</v>
      </c>
      <c r="N2079" s="72" t="str">
        <f t="shared" si="500"/>
        <v>0872</v>
      </c>
      <c r="O2079" s="74">
        <f t="shared" si="501"/>
        <v>0</v>
      </c>
      <c r="P2079" s="72">
        <f t="shared" si="502"/>
        <v>0</v>
      </c>
      <c r="Q2079" s="74">
        <f t="shared" si="503"/>
        <v>7</v>
      </c>
      <c r="R2079" s="72" t="str">
        <f t="shared" si="504"/>
        <v/>
      </c>
      <c r="S2079" s="72" t="str">
        <f t="shared" si="505"/>
        <v/>
      </c>
      <c r="AT2079" s="20">
        <f t="shared" si="506"/>
        <v>-8518.5</v>
      </c>
    </row>
    <row r="2080" spans="1:46" ht="45">
      <c r="A2080" s="54">
        <v>7142</v>
      </c>
      <c r="B2080" s="54" t="s">
        <v>1630</v>
      </c>
      <c r="C2080" s="58" t="s">
        <v>3012</v>
      </c>
      <c r="D2080" s="79">
        <v>7</v>
      </c>
      <c r="E2080" s="79">
        <v>7</v>
      </c>
      <c r="F2080" s="80">
        <v>662.52</v>
      </c>
      <c r="G2080" s="80">
        <v>94.65</v>
      </c>
      <c r="H2080" s="80">
        <v>662.52</v>
      </c>
      <c r="I2080" s="80" t="s">
        <v>28</v>
      </c>
      <c r="J2080" s="80" t="s">
        <v>28</v>
      </c>
      <c r="K2080" s="80">
        <v>94.65</v>
      </c>
      <c r="L2080" s="73">
        <f t="shared" si="498"/>
        <v>94.65</v>
      </c>
      <c r="M2080" s="73">
        <f t="shared" si="499"/>
        <v>129.26</v>
      </c>
      <c r="N2080" s="72" t="str">
        <f t="shared" si="500"/>
        <v>0872</v>
      </c>
      <c r="O2080" s="74">
        <f t="shared" si="501"/>
        <v>0</v>
      </c>
      <c r="P2080" s="72">
        <f t="shared" si="502"/>
        <v>0</v>
      </c>
      <c r="Q2080" s="74">
        <f t="shared" si="503"/>
        <v>7</v>
      </c>
      <c r="R2080" s="72" t="str">
        <f t="shared" si="504"/>
        <v/>
      </c>
      <c r="S2080" s="72" t="str">
        <f t="shared" si="505"/>
        <v/>
      </c>
      <c r="AT2080" s="20">
        <f t="shared" si="506"/>
        <v>-8518.5</v>
      </c>
    </row>
    <row r="2081" spans="1:46" ht="45">
      <c r="A2081" s="54">
        <v>7142</v>
      </c>
      <c r="B2081" s="54" t="s">
        <v>1633</v>
      </c>
      <c r="C2081" s="58" t="s">
        <v>3012</v>
      </c>
      <c r="D2081" s="79">
        <v>7</v>
      </c>
      <c r="E2081" s="79">
        <v>7</v>
      </c>
      <c r="F2081" s="80">
        <v>662.52</v>
      </c>
      <c r="G2081" s="80">
        <v>94.65</v>
      </c>
      <c r="H2081" s="80">
        <v>662.52</v>
      </c>
      <c r="I2081" s="80" t="s">
        <v>28</v>
      </c>
      <c r="J2081" s="80" t="s">
        <v>28</v>
      </c>
      <c r="K2081" s="80">
        <v>94.65</v>
      </c>
      <c r="L2081" s="73">
        <f t="shared" si="498"/>
        <v>94.65</v>
      </c>
      <c r="M2081" s="73">
        <f t="shared" si="499"/>
        <v>129.26</v>
      </c>
      <c r="N2081" s="72" t="str">
        <f t="shared" si="500"/>
        <v>0872</v>
      </c>
      <c r="O2081" s="74">
        <f t="shared" si="501"/>
        <v>0</v>
      </c>
      <c r="P2081" s="72">
        <f t="shared" si="502"/>
        <v>0</v>
      </c>
      <c r="Q2081" s="74">
        <f t="shared" si="503"/>
        <v>7</v>
      </c>
      <c r="R2081" s="72" t="str">
        <f t="shared" si="504"/>
        <v/>
      </c>
      <c r="S2081" s="72" t="str">
        <f t="shared" si="505"/>
        <v/>
      </c>
      <c r="AT2081" s="20">
        <f t="shared" si="506"/>
        <v>-8518.5</v>
      </c>
    </row>
    <row r="2082" spans="1:46" ht="45">
      <c r="A2082" s="54">
        <v>7142</v>
      </c>
      <c r="B2082" s="54" t="s">
        <v>1628</v>
      </c>
      <c r="C2082" s="58" t="s">
        <v>3012</v>
      </c>
      <c r="D2082" s="79">
        <v>7</v>
      </c>
      <c r="E2082" s="79">
        <v>7</v>
      </c>
      <c r="F2082" s="80">
        <v>662.52</v>
      </c>
      <c r="G2082" s="80">
        <v>94.65</v>
      </c>
      <c r="H2082" s="80">
        <v>662.52</v>
      </c>
      <c r="I2082" s="80" t="s">
        <v>28</v>
      </c>
      <c r="J2082" s="80" t="s">
        <v>28</v>
      </c>
      <c r="K2082" s="80">
        <v>94.65</v>
      </c>
      <c r="L2082" s="73">
        <f t="shared" si="498"/>
        <v>94.65</v>
      </c>
      <c r="M2082" s="73">
        <f t="shared" si="499"/>
        <v>129.26</v>
      </c>
      <c r="N2082" s="72" t="str">
        <f t="shared" si="500"/>
        <v>0872</v>
      </c>
      <c r="O2082" s="74">
        <f t="shared" si="501"/>
        <v>0</v>
      </c>
      <c r="P2082" s="72">
        <f t="shared" si="502"/>
        <v>0</v>
      </c>
      <c r="Q2082" s="74">
        <f t="shared" si="503"/>
        <v>7</v>
      </c>
      <c r="R2082" s="72" t="str">
        <f t="shared" si="504"/>
        <v/>
      </c>
      <c r="S2082" s="72" t="str">
        <f t="shared" si="505"/>
        <v/>
      </c>
      <c r="AT2082" s="20">
        <f t="shared" si="506"/>
        <v>-8518.5</v>
      </c>
    </row>
    <row r="2083" spans="1:46" ht="45">
      <c r="A2083" s="54">
        <v>7142</v>
      </c>
      <c r="B2083" s="54" t="s">
        <v>1629</v>
      </c>
      <c r="C2083" s="58" t="s">
        <v>3012</v>
      </c>
      <c r="D2083" s="79">
        <v>7</v>
      </c>
      <c r="E2083" s="79">
        <v>7</v>
      </c>
      <c r="F2083" s="80">
        <v>662.52</v>
      </c>
      <c r="G2083" s="80">
        <v>94.65</v>
      </c>
      <c r="H2083" s="80">
        <v>662.52</v>
      </c>
      <c r="I2083" s="80" t="s">
        <v>28</v>
      </c>
      <c r="J2083" s="80" t="s">
        <v>28</v>
      </c>
      <c r="K2083" s="80">
        <v>94.65</v>
      </c>
      <c r="L2083" s="73">
        <f t="shared" si="498"/>
        <v>94.65</v>
      </c>
      <c r="M2083" s="73">
        <f t="shared" si="499"/>
        <v>129.26</v>
      </c>
      <c r="N2083" s="72" t="str">
        <f t="shared" si="500"/>
        <v>0872</v>
      </c>
      <c r="O2083" s="74">
        <f t="shared" si="501"/>
        <v>0</v>
      </c>
      <c r="P2083" s="72">
        <f t="shared" si="502"/>
        <v>0</v>
      </c>
      <c r="Q2083" s="74">
        <f t="shared" si="503"/>
        <v>7</v>
      </c>
      <c r="R2083" s="72" t="str">
        <f t="shared" si="504"/>
        <v/>
      </c>
      <c r="S2083" s="72" t="str">
        <f t="shared" si="505"/>
        <v/>
      </c>
      <c r="AT2083" s="20">
        <f t="shared" si="506"/>
        <v>-8518.5</v>
      </c>
    </row>
    <row r="2084" spans="1:46" ht="33.75">
      <c r="A2084" s="54">
        <v>7143</v>
      </c>
      <c r="B2084" s="54" t="s">
        <v>1636</v>
      </c>
      <c r="C2084" s="58" t="s">
        <v>3013</v>
      </c>
      <c r="D2084" s="79">
        <v>7</v>
      </c>
      <c r="E2084" s="79">
        <v>7</v>
      </c>
      <c r="F2084" s="80">
        <v>721.03</v>
      </c>
      <c r="G2084" s="80">
        <v>103</v>
      </c>
      <c r="H2084" s="80">
        <v>721.03</v>
      </c>
      <c r="I2084" s="80" t="s">
        <v>28</v>
      </c>
      <c r="J2084" s="80" t="s">
        <v>28</v>
      </c>
      <c r="K2084" s="80">
        <v>103</v>
      </c>
      <c r="L2084" s="73">
        <f t="shared" si="498"/>
        <v>103</v>
      </c>
      <c r="M2084" s="73">
        <f t="shared" si="499"/>
        <v>114.97</v>
      </c>
      <c r="N2084" s="72" t="str">
        <f t="shared" si="500"/>
        <v>0873</v>
      </c>
      <c r="O2084" s="74">
        <f t="shared" si="501"/>
        <v>0</v>
      </c>
      <c r="P2084" s="72">
        <f t="shared" si="502"/>
        <v>0</v>
      </c>
      <c r="Q2084" s="74">
        <f t="shared" si="503"/>
        <v>7</v>
      </c>
      <c r="R2084" s="72" t="str">
        <f t="shared" si="504"/>
        <v/>
      </c>
      <c r="S2084" s="72" t="str">
        <f t="shared" si="505"/>
        <v/>
      </c>
      <c r="AT2084" s="20">
        <f t="shared" si="506"/>
        <v>-9270</v>
      </c>
    </row>
    <row r="2085" spans="1:46" ht="33.75">
      <c r="A2085" s="54">
        <v>7143</v>
      </c>
      <c r="B2085" s="54" t="s">
        <v>1638</v>
      </c>
      <c r="C2085" s="58" t="s">
        <v>3013</v>
      </c>
      <c r="D2085" s="79">
        <v>7</v>
      </c>
      <c r="E2085" s="79">
        <v>7</v>
      </c>
      <c r="F2085" s="80">
        <v>721.03</v>
      </c>
      <c r="G2085" s="80">
        <v>103</v>
      </c>
      <c r="H2085" s="80">
        <v>721.03</v>
      </c>
      <c r="I2085" s="80" t="s">
        <v>28</v>
      </c>
      <c r="J2085" s="80" t="s">
        <v>28</v>
      </c>
      <c r="K2085" s="80">
        <v>103</v>
      </c>
      <c r="L2085" s="73">
        <f t="shared" si="498"/>
        <v>103</v>
      </c>
      <c r="M2085" s="73">
        <f t="shared" si="499"/>
        <v>114.97</v>
      </c>
      <c r="N2085" s="72" t="str">
        <f t="shared" si="500"/>
        <v>0873</v>
      </c>
      <c r="O2085" s="74">
        <f t="shared" si="501"/>
        <v>0</v>
      </c>
      <c r="P2085" s="72">
        <f t="shared" si="502"/>
        <v>0</v>
      </c>
      <c r="Q2085" s="74">
        <f t="shared" si="503"/>
        <v>7</v>
      </c>
      <c r="R2085" s="72" t="str">
        <f t="shared" si="504"/>
        <v/>
      </c>
      <c r="S2085" s="72" t="str">
        <f t="shared" si="505"/>
        <v/>
      </c>
      <c r="AT2085" s="20">
        <f t="shared" si="506"/>
        <v>-9270</v>
      </c>
    </row>
    <row r="2086" spans="1:46" ht="33.75">
      <c r="A2086" s="54">
        <v>7143</v>
      </c>
      <c r="B2086" s="54" t="s">
        <v>1640</v>
      </c>
      <c r="C2086" s="58" t="s">
        <v>3013</v>
      </c>
      <c r="D2086" s="79">
        <v>7</v>
      </c>
      <c r="E2086" s="79">
        <v>7</v>
      </c>
      <c r="F2086" s="80">
        <v>721.03</v>
      </c>
      <c r="G2086" s="80">
        <v>103</v>
      </c>
      <c r="H2086" s="80">
        <v>721.03</v>
      </c>
      <c r="I2086" s="80" t="s">
        <v>28</v>
      </c>
      <c r="J2086" s="80" t="s">
        <v>28</v>
      </c>
      <c r="K2086" s="80">
        <v>103</v>
      </c>
      <c r="L2086" s="73">
        <f t="shared" si="498"/>
        <v>103</v>
      </c>
      <c r="M2086" s="73">
        <f t="shared" si="499"/>
        <v>114.97</v>
      </c>
      <c r="N2086" s="72" t="str">
        <f t="shared" si="500"/>
        <v>0873</v>
      </c>
      <c r="O2086" s="74">
        <f t="shared" si="501"/>
        <v>0</v>
      </c>
      <c r="P2086" s="72">
        <f t="shared" si="502"/>
        <v>0</v>
      </c>
      <c r="Q2086" s="74">
        <f t="shared" si="503"/>
        <v>7</v>
      </c>
      <c r="R2086" s="72" t="str">
        <f t="shared" si="504"/>
        <v/>
      </c>
      <c r="S2086" s="72" t="str">
        <f t="shared" si="505"/>
        <v/>
      </c>
      <c r="AT2086" s="20">
        <f t="shared" si="506"/>
        <v>-9270</v>
      </c>
    </row>
    <row r="2087" spans="1:46" ht="33.75">
      <c r="A2087" s="54">
        <v>7143</v>
      </c>
      <c r="B2087" s="54" t="s">
        <v>1642</v>
      </c>
      <c r="C2087" s="58" t="s">
        <v>3013</v>
      </c>
      <c r="D2087" s="79">
        <v>7</v>
      </c>
      <c r="E2087" s="79">
        <v>7</v>
      </c>
      <c r="F2087" s="80">
        <v>721.03</v>
      </c>
      <c r="G2087" s="80">
        <v>103</v>
      </c>
      <c r="H2087" s="80">
        <v>721.03</v>
      </c>
      <c r="I2087" s="80" t="s">
        <v>28</v>
      </c>
      <c r="J2087" s="80" t="s">
        <v>28</v>
      </c>
      <c r="K2087" s="80">
        <v>103</v>
      </c>
      <c r="L2087" s="73">
        <f t="shared" si="498"/>
        <v>103</v>
      </c>
      <c r="M2087" s="73">
        <f t="shared" si="499"/>
        <v>114.97</v>
      </c>
      <c r="N2087" s="72" t="str">
        <f t="shared" si="500"/>
        <v>0873</v>
      </c>
      <c r="O2087" s="74">
        <f t="shared" si="501"/>
        <v>0</v>
      </c>
      <c r="P2087" s="72">
        <f t="shared" si="502"/>
        <v>0</v>
      </c>
      <c r="Q2087" s="74">
        <f t="shared" si="503"/>
        <v>7</v>
      </c>
      <c r="R2087" s="72" t="str">
        <f t="shared" si="504"/>
        <v/>
      </c>
      <c r="S2087" s="72" t="str">
        <f t="shared" si="505"/>
        <v/>
      </c>
      <c r="AT2087" s="20">
        <f t="shared" si="506"/>
        <v>-9270</v>
      </c>
    </row>
    <row r="2088" spans="1:46" ht="33.75">
      <c r="A2088" s="54">
        <v>7144</v>
      </c>
      <c r="B2088" s="54" t="s">
        <v>1644</v>
      </c>
      <c r="C2088" s="58" t="s">
        <v>3014</v>
      </c>
      <c r="D2088" s="79">
        <v>7</v>
      </c>
      <c r="E2088" s="79">
        <v>7</v>
      </c>
      <c r="F2088" s="80">
        <v>644.84</v>
      </c>
      <c r="G2088" s="80">
        <v>92.12</v>
      </c>
      <c r="H2088" s="80">
        <v>644.84</v>
      </c>
      <c r="I2088" s="80" t="s">
        <v>28</v>
      </c>
      <c r="J2088" s="80" t="s">
        <v>28</v>
      </c>
      <c r="K2088" s="80">
        <v>92.12</v>
      </c>
      <c r="L2088" s="73">
        <f t="shared" si="498"/>
        <v>92.12</v>
      </c>
      <c r="M2088" s="73">
        <f t="shared" si="499"/>
        <v>114.97</v>
      </c>
      <c r="N2088" s="72" t="str">
        <f t="shared" si="500"/>
        <v>0873</v>
      </c>
      <c r="O2088" s="74">
        <f t="shared" si="501"/>
        <v>0</v>
      </c>
      <c r="P2088" s="72">
        <f t="shared" si="502"/>
        <v>0</v>
      </c>
      <c r="Q2088" s="74">
        <f t="shared" si="503"/>
        <v>7</v>
      </c>
      <c r="R2088" s="72" t="str">
        <f t="shared" si="504"/>
        <v/>
      </c>
      <c r="S2088" s="72" t="str">
        <f t="shared" si="505"/>
        <v/>
      </c>
      <c r="AT2088" s="20">
        <f t="shared" si="506"/>
        <v>-8290.8000000000011</v>
      </c>
    </row>
    <row r="2089" spans="1:46" ht="33.75">
      <c r="A2089" s="54">
        <v>7144</v>
      </c>
      <c r="B2089" s="54" t="s">
        <v>1650</v>
      </c>
      <c r="C2089" s="58" t="s">
        <v>3014</v>
      </c>
      <c r="D2089" s="79">
        <v>7</v>
      </c>
      <c r="E2089" s="79">
        <v>7</v>
      </c>
      <c r="F2089" s="80">
        <v>644.84</v>
      </c>
      <c r="G2089" s="80">
        <v>92.12</v>
      </c>
      <c r="H2089" s="80">
        <v>644.84</v>
      </c>
      <c r="I2089" s="80" t="s">
        <v>28</v>
      </c>
      <c r="J2089" s="80" t="s">
        <v>28</v>
      </c>
      <c r="K2089" s="80">
        <v>92.12</v>
      </c>
      <c r="L2089" s="73">
        <f t="shared" si="498"/>
        <v>92.12</v>
      </c>
      <c r="M2089" s="73">
        <f t="shared" si="499"/>
        <v>114.97</v>
      </c>
      <c r="N2089" s="72" t="str">
        <f t="shared" si="500"/>
        <v>0873</v>
      </c>
      <c r="O2089" s="74">
        <f t="shared" si="501"/>
        <v>0</v>
      </c>
      <c r="P2089" s="72">
        <f t="shared" si="502"/>
        <v>0</v>
      </c>
      <c r="Q2089" s="74">
        <f t="shared" si="503"/>
        <v>7</v>
      </c>
      <c r="R2089" s="72" t="str">
        <f t="shared" si="504"/>
        <v/>
      </c>
      <c r="S2089" s="72" t="str">
        <f t="shared" si="505"/>
        <v/>
      </c>
      <c r="AT2089" s="20">
        <f t="shared" si="506"/>
        <v>-8290.8000000000011</v>
      </c>
    </row>
    <row r="2090" spans="1:46" ht="33.75">
      <c r="A2090" s="54">
        <v>7144</v>
      </c>
      <c r="B2090" s="54" t="s">
        <v>1648</v>
      </c>
      <c r="C2090" s="58" t="s">
        <v>3014</v>
      </c>
      <c r="D2090" s="79">
        <v>7</v>
      </c>
      <c r="E2090" s="79">
        <v>7</v>
      </c>
      <c r="F2090" s="80">
        <v>644.84</v>
      </c>
      <c r="G2090" s="80">
        <v>92.12</v>
      </c>
      <c r="H2090" s="80">
        <v>644.84</v>
      </c>
      <c r="I2090" s="80" t="s">
        <v>28</v>
      </c>
      <c r="J2090" s="80" t="s">
        <v>28</v>
      </c>
      <c r="K2090" s="80">
        <v>92.12</v>
      </c>
      <c r="L2090" s="73">
        <f t="shared" si="498"/>
        <v>92.12</v>
      </c>
      <c r="M2090" s="73">
        <f t="shared" si="499"/>
        <v>114.97</v>
      </c>
      <c r="N2090" s="72" t="str">
        <f t="shared" si="500"/>
        <v>0873</v>
      </c>
      <c r="O2090" s="74">
        <f t="shared" si="501"/>
        <v>0</v>
      </c>
      <c r="P2090" s="72">
        <f t="shared" si="502"/>
        <v>0</v>
      </c>
      <c r="Q2090" s="74">
        <f t="shared" si="503"/>
        <v>7</v>
      </c>
      <c r="R2090" s="72" t="str">
        <f t="shared" si="504"/>
        <v/>
      </c>
      <c r="S2090" s="72" t="str">
        <f t="shared" si="505"/>
        <v/>
      </c>
      <c r="AT2090" s="20">
        <f t="shared" si="506"/>
        <v>-8290.8000000000011</v>
      </c>
    </row>
    <row r="2091" spans="1:46" ht="33.75">
      <c r="A2091" s="54">
        <v>7144</v>
      </c>
      <c r="B2091" s="54" t="s">
        <v>1646</v>
      </c>
      <c r="C2091" s="58" t="s">
        <v>3014</v>
      </c>
      <c r="D2091" s="79">
        <v>7</v>
      </c>
      <c r="E2091" s="79">
        <v>7</v>
      </c>
      <c r="F2091" s="80">
        <v>644.84</v>
      </c>
      <c r="G2091" s="80">
        <v>92.12</v>
      </c>
      <c r="H2091" s="80">
        <v>644.84</v>
      </c>
      <c r="I2091" s="80" t="s">
        <v>28</v>
      </c>
      <c r="J2091" s="80" t="s">
        <v>28</v>
      </c>
      <c r="K2091" s="80">
        <v>92.12</v>
      </c>
      <c r="L2091" s="73">
        <f t="shared" si="498"/>
        <v>92.12</v>
      </c>
      <c r="M2091" s="73">
        <f t="shared" si="499"/>
        <v>114.97</v>
      </c>
      <c r="N2091" s="72" t="str">
        <f t="shared" si="500"/>
        <v>0873</v>
      </c>
      <c r="O2091" s="74">
        <f t="shared" si="501"/>
        <v>0</v>
      </c>
      <c r="P2091" s="72">
        <f t="shared" si="502"/>
        <v>0</v>
      </c>
      <c r="Q2091" s="74">
        <f t="shared" si="503"/>
        <v>7</v>
      </c>
      <c r="R2091" s="72" t="str">
        <f t="shared" si="504"/>
        <v/>
      </c>
      <c r="S2091" s="72" t="str">
        <f t="shared" si="505"/>
        <v/>
      </c>
      <c r="AT2091" s="20">
        <f t="shared" si="506"/>
        <v>-8290.8000000000011</v>
      </c>
    </row>
    <row r="2092" spans="1:46" ht="33.75">
      <c r="A2092" s="54">
        <v>7145</v>
      </c>
      <c r="B2092" s="54" t="s">
        <v>1658</v>
      </c>
      <c r="C2092" s="58" t="s">
        <v>3015</v>
      </c>
      <c r="D2092" s="79">
        <v>7</v>
      </c>
      <c r="E2092" s="79">
        <v>7</v>
      </c>
      <c r="F2092" s="80">
        <v>632.23</v>
      </c>
      <c r="G2092" s="80">
        <v>90.32</v>
      </c>
      <c r="H2092" s="80">
        <v>632.23</v>
      </c>
      <c r="I2092" s="80" t="s">
        <v>28</v>
      </c>
      <c r="J2092" s="80" t="s">
        <v>28</v>
      </c>
      <c r="K2092" s="80">
        <v>90.32</v>
      </c>
      <c r="L2092" s="73">
        <f t="shared" si="498"/>
        <v>90.32</v>
      </c>
      <c r="M2092" s="73">
        <f t="shared" si="499"/>
        <v>114.97</v>
      </c>
      <c r="N2092" s="72" t="str">
        <f t="shared" si="500"/>
        <v>0873</v>
      </c>
      <c r="O2092" s="74">
        <f t="shared" si="501"/>
        <v>0</v>
      </c>
      <c r="P2092" s="72">
        <f t="shared" si="502"/>
        <v>0</v>
      </c>
      <c r="Q2092" s="74">
        <f t="shared" si="503"/>
        <v>7</v>
      </c>
      <c r="R2092" s="72" t="str">
        <f t="shared" si="504"/>
        <v/>
      </c>
      <c r="S2092" s="72" t="str">
        <f t="shared" si="505"/>
        <v/>
      </c>
      <c r="AT2092" s="20">
        <f t="shared" si="506"/>
        <v>-8128.7999999999993</v>
      </c>
    </row>
    <row r="2093" spans="1:46" ht="33.75">
      <c r="A2093" s="54">
        <v>7145</v>
      </c>
      <c r="B2093" s="54" t="s">
        <v>1656</v>
      </c>
      <c r="C2093" s="58" t="s">
        <v>3015</v>
      </c>
      <c r="D2093" s="79">
        <v>7</v>
      </c>
      <c r="E2093" s="79">
        <v>7</v>
      </c>
      <c r="F2093" s="80">
        <v>632.23</v>
      </c>
      <c r="G2093" s="80">
        <v>90.32</v>
      </c>
      <c r="H2093" s="80">
        <v>632.23</v>
      </c>
      <c r="I2093" s="80" t="s">
        <v>28</v>
      </c>
      <c r="J2093" s="80" t="s">
        <v>28</v>
      </c>
      <c r="K2093" s="80">
        <v>90.32</v>
      </c>
      <c r="L2093" s="73">
        <f t="shared" si="498"/>
        <v>90.32</v>
      </c>
      <c r="M2093" s="73">
        <f t="shared" si="499"/>
        <v>114.97</v>
      </c>
      <c r="N2093" s="72" t="str">
        <f t="shared" si="500"/>
        <v>0873</v>
      </c>
      <c r="O2093" s="74">
        <f t="shared" si="501"/>
        <v>0</v>
      </c>
      <c r="P2093" s="72">
        <f t="shared" si="502"/>
        <v>0</v>
      </c>
      <c r="Q2093" s="74">
        <f t="shared" si="503"/>
        <v>7</v>
      </c>
      <c r="R2093" s="72" t="str">
        <f t="shared" si="504"/>
        <v/>
      </c>
      <c r="S2093" s="72" t="str">
        <f t="shared" si="505"/>
        <v/>
      </c>
      <c r="AT2093" s="20">
        <f t="shared" si="506"/>
        <v>-8128.7999999999993</v>
      </c>
    </row>
    <row r="2094" spans="1:46" ht="33.75">
      <c r="A2094" s="54">
        <v>7145</v>
      </c>
      <c r="B2094" s="54" t="s">
        <v>1652</v>
      </c>
      <c r="C2094" s="58" t="s">
        <v>3015</v>
      </c>
      <c r="D2094" s="79">
        <v>7</v>
      </c>
      <c r="E2094" s="79">
        <v>7</v>
      </c>
      <c r="F2094" s="80">
        <v>632.23</v>
      </c>
      <c r="G2094" s="80">
        <v>90.32</v>
      </c>
      <c r="H2094" s="80">
        <v>632.23</v>
      </c>
      <c r="I2094" s="80" t="s">
        <v>28</v>
      </c>
      <c r="J2094" s="80" t="s">
        <v>28</v>
      </c>
      <c r="K2094" s="80">
        <v>90.32</v>
      </c>
      <c r="L2094" s="73">
        <f t="shared" si="498"/>
        <v>90.32</v>
      </c>
      <c r="M2094" s="73">
        <f t="shared" si="499"/>
        <v>114.97</v>
      </c>
      <c r="N2094" s="72" t="str">
        <f t="shared" si="500"/>
        <v>0873</v>
      </c>
      <c r="O2094" s="74">
        <f t="shared" si="501"/>
        <v>0</v>
      </c>
      <c r="P2094" s="72">
        <f t="shared" si="502"/>
        <v>0</v>
      </c>
      <c r="Q2094" s="74">
        <f t="shared" si="503"/>
        <v>7</v>
      </c>
      <c r="R2094" s="72" t="str">
        <f t="shared" si="504"/>
        <v/>
      </c>
      <c r="S2094" s="72" t="str">
        <f t="shared" si="505"/>
        <v/>
      </c>
      <c r="AT2094" s="20">
        <f t="shared" si="506"/>
        <v>-8128.7999999999993</v>
      </c>
    </row>
    <row r="2095" spans="1:46" ht="33.75">
      <c r="A2095" s="54">
        <v>7145</v>
      </c>
      <c r="B2095" s="54" t="s">
        <v>1654</v>
      </c>
      <c r="C2095" s="58" t="s">
        <v>3015</v>
      </c>
      <c r="D2095" s="79">
        <v>7</v>
      </c>
      <c r="E2095" s="79">
        <v>7</v>
      </c>
      <c r="F2095" s="80">
        <v>632.23</v>
      </c>
      <c r="G2095" s="80">
        <v>90.32</v>
      </c>
      <c r="H2095" s="80">
        <v>632.23</v>
      </c>
      <c r="I2095" s="80" t="s">
        <v>28</v>
      </c>
      <c r="J2095" s="80" t="s">
        <v>28</v>
      </c>
      <c r="K2095" s="80">
        <v>90.32</v>
      </c>
      <c r="L2095" s="73">
        <f t="shared" si="498"/>
        <v>90.32</v>
      </c>
      <c r="M2095" s="73">
        <f t="shared" si="499"/>
        <v>114.97</v>
      </c>
      <c r="N2095" s="72" t="str">
        <f t="shared" si="500"/>
        <v>0873</v>
      </c>
      <c r="O2095" s="74">
        <f t="shared" si="501"/>
        <v>0</v>
      </c>
      <c r="P2095" s="72">
        <f t="shared" si="502"/>
        <v>0</v>
      </c>
      <c r="Q2095" s="74">
        <f t="shared" si="503"/>
        <v>7</v>
      </c>
      <c r="R2095" s="72" t="str">
        <f t="shared" si="504"/>
        <v/>
      </c>
      <c r="S2095" s="72" t="str">
        <f t="shared" si="505"/>
        <v/>
      </c>
      <c r="AT2095" s="20">
        <f t="shared" si="506"/>
        <v>-8128.7999999999993</v>
      </c>
    </row>
    <row r="2096" spans="1:46" ht="56.25">
      <c r="A2096" s="54">
        <v>7146</v>
      </c>
      <c r="B2096" s="54" t="s">
        <v>1661</v>
      </c>
      <c r="C2096" s="58" t="s">
        <v>3016</v>
      </c>
      <c r="D2096" s="79">
        <v>7</v>
      </c>
      <c r="E2096" s="79">
        <v>7</v>
      </c>
      <c r="F2096" s="80">
        <v>705.88</v>
      </c>
      <c r="G2096" s="80">
        <v>100.84</v>
      </c>
      <c r="H2096" s="80">
        <v>705.88</v>
      </c>
      <c r="I2096" s="80" t="s">
        <v>28</v>
      </c>
      <c r="J2096" s="80" t="s">
        <v>28</v>
      </c>
      <c r="K2096" s="80">
        <v>100.84</v>
      </c>
      <c r="L2096" s="73">
        <f t="shared" si="498"/>
        <v>100.84</v>
      </c>
      <c r="M2096" s="73">
        <f t="shared" si="499"/>
        <v>145.38999999999999</v>
      </c>
      <c r="N2096" s="72" t="str">
        <f t="shared" si="500"/>
        <v>0874</v>
      </c>
      <c r="O2096" s="74">
        <f t="shared" si="501"/>
        <v>0</v>
      </c>
      <c r="P2096" s="72">
        <f t="shared" si="502"/>
        <v>0</v>
      </c>
      <c r="Q2096" s="74">
        <f t="shared" si="503"/>
        <v>7</v>
      </c>
      <c r="R2096" s="72" t="str">
        <f t="shared" si="504"/>
        <v/>
      </c>
      <c r="S2096" s="72" t="str">
        <f t="shared" si="505"/>
        <v/>
      </c>
      <c r="AT2096" s="20">
        <f t="shared" si="506"/>
        <v>-9075.6</v>
      </c>
    </row>
    <row r="2097" spans="1:46" ht="56.25">
      <c r="A2097" s="54">
        <v>7146</v>
      </c>
      <c r="B2097" s="54" t="s">
        <v>1662</v>
      </c>
      <c r="C2097" s="58" t="s">
        <v>3016</v>
      </c>
      <c r="D2097" s="79">
        <v>7</v>
      </c>
      <c r="E2097" s="79">
        <v>7</v>
      </c>
      <c r="F2097" s="80">
        <v>705.88</v>
      </c>
      <c r="G2097" s="80">
        <v>100.84</v>
      </c>
      <c r="H2097" s="80">
        <v>705.88</v>
      </c>
      <c r="I2097" s="80" t="s">
        <v>28</v>
      </c>
      <c r="J2097" s="80" t="s">
        <v>28</v>
      </c>
      <c r="K2097" s="80">
        <v>100.84</v>
      </c>
      <c r="L2097" s="73">
        <f t="shared" si="498"/>
        <v>100.84</v>
      </c>
      <c r="M2097" s="73">
        <f t="shared" si="499"/>
        <v>145.38999999999999</v>
      </c>
      <c r="N2097" s="72" t="str">
        <f t="shared" si="500"/>
        <v>0874</v>
      </c>
      <c r="O2097" s="74">
        <f t="shared" si="501"/>
        <v>0</v>
      </c>
      <c r="P2097" s="72">
        <f t="shared" si="502"/>
        <v>0</v>
      </c>
      <c r="Q2097" s="74">
        <f t="shared" si="503"/>
        <v>7</v>
      </c>
      <c r="R2097" s="72" t="str">
        <f t="shared" si="504"/>
        <v/>
      </c>
      <c r="S2097" s="72" t="str">
        <f t="shared" si="505"/>
        <v/>
      </c>
      <c r="AT2097" s="20">
        <f t="shared" si="506"/>
        <v>-9075.6</v>
      </c>
    </row>
    <row r="2098" spans="1:46" ht="56.25">
      <c r="A2098" s="54">
        <v>7146</v>
      </c>
      <c r="B2098" s="54" t="s">
        <v>1663</v>
      </c>
      <c r="C2098" s="58" t="s">
        <v>3016</v>
      </c>
      <c r="D2098" s="79">
        <v>7</v>
      </c>
      <c r="E2098" s="79">
        <v>7</v>
      </c>
      <c r="F2098" s="80">
        <v>705.88</v>
      </c>
      <c r="G2098" s="80">
        <v>100.84</v>
      </c>
      <c r="H2098" s="80">
        <v>705.88</v>
      </c>
      <c r="I2098" s="80" t="s">
        <v>28</v>
      </c>
      <c r="J2098" s="80" t="s">
        <v>28</v>
      </c>
      <c r="K2098" s="80">
        <v>100.84</v>
      </c>
      <c r="L2098" s="73">
        <f t="shared" si="498"/>
        <v>100.84</v>
      </c>
      <c r="M2098" s="73">
        <f t="shared" si="499"/>
        <v>145.38999999999999</v>
      </c>
      <c r="N2098" s="72" t="str">
        <f t="shared" si="500"/>
        <v>0874</v>
      </c>
      <c r="O2098" s="74">
        <f t="shared" si="501"/>
        <v>0</v>
      </c>
      <c r="P2098" s="72">
        <f t="shared" si="502"/>
        <v>0</v>
      </c>
      <c r="Q2098" s="74">
        <f t="shared" si="503"/>
        <v>7</v>
      </c>
      <c r="R2098" s="72" t="str">
        <f t="shared" si="504"/>
        <v/>
      </c>
      <c r="S2098" s="72" t="str">
        <f t="shared" si="505"/>
        <v/>
      </c>
      <c r="AT2098" s="20">
        <f t="shared" si="506"/>
        <v>-9075.6</v>
      </c>
    </row>
    <row r="2099" spans="1:46" ht="56.25">
      <c r="A2099" s="54">
        <v>7146</v>
      </c>
      <c r="B2099" s="54" t="s">
        <v>1664</v>
      </c>
      <c r="C2099" s="58" t="s">
        <v>3016</v>
      </c>
      <c r="D2099" s="79">
        <v>7</v>
      </c>
      <c r="E2099" s="79">
        <v>7</v>
      </c>
      <c r="F2099" s="80">
        <v>705.88</v>
      </c>
      <c r="G2099" s="80">
        <v>100.84</v>
      </c>
      <c r="H2099" s="80">
        <v>705.88</v>
      </c>
      <c r="I2099" s="80" t="s">
        <v>28</v>
      </c>
      <c r="J2099" s="80" t="s">
        <v>28</v>
      </c>
      <c r="K2099" s="80">
        <v>100.84</v>
      </c>
      <c r="L2099" s="73">
        <f t="shared" si="498"/>
        <v>100.84</v>
      </c>
      <c r="M2099" s="73">
        <f t="shared" si="499"/>
        <v>145.38999999999999</v>
      </c>
      <c r="N2099" s="72" t="str">
        <f t="shared" si="500"/>
        <v>0874</v>
      </c>
      <c r="O2099" s="74">
        <f t="shared" si="501"/>
        <v>0</v>
      </c>
      <c r="P2099" s="72">
        <f t="shared" si="502"/>
        <v>0</v>
      </c>
      <c r="Q2099" s="74">
        <f t="shared" si="503"/>
        <v>7</v>
      </c>
      <c r="R2099" s="72" t="str">
        <f t="shared" si="504"/>
        <v/>
      </c>
      <c r="S2099" s="72" t="str">
        <f t="shared" si="505"/>
        <v/>
      </c>
      <c r="AT2099" s="20">
        <f t="shared" si="506"/>
        <v>-9075.6</v>
      </c>
    </row>
    <row r="2100" spans="1:46" ht="56.25">
      <c r="A2100" s="54">
        <v>7146</v>
      </c>
      <c r="B2100" s="54" t="s">
        <v>1665</v>
      </c>
      <c r="C2100" s="58" t="s">
        <v>3016</v>
      </c>
      <c r="D2100" s="79">
        <v>7</v>
      </c>
      <c r="E2100" s="79">
        <v>7</v>
      </c>
      <c r="F2100" s="80">
        <v>705.88</v>
      </c>
      <c r="G2100" s="80">
        <v>100.84</v>
      </c>
      <c r="H2100" s="80">
        <v>705.88</v>
      </c>
      <c r="I2100" s="80" t="s">
        <v>28</v>
      </c>
      <c r="J2100" s="80" t="s">
        <v>28</v>
      </c>
      <c r="K2100" s="80">
        <v>100.84</v>
      </c>
      <c r="L2100" s="73">
        <f t="shared" si="498"/>
        <v>100.84</v>
      </c>
      <c r="M2100" s="73">
        <f t="shared" si="499"/>
        <v>145.38999999999999</v>
      </c>
      <c r="N2100" s="72" t="str">
        <f t="shared" si="500"/>
        <v>0874</v>
      </c>
      <c r="O2100" s="74">
        <f t="shared" si="501"/>
        <v>0</v>
      </c>
      <c r="P2100" s="72">
        <f t="shared" si="502"/>
        <v>0</v>
      </c>
      <c r="Q2100" s="74">
        <f t="shared" si="503"/>
        <v>7</v>
      </c>
      <c r="R2100" s="72" t="str">
        <f t="shared" si="504"/>
        <v/>
      </c>
      <c r="S2100" s="72" t="str">
        <f t="shared" si="505"/>
        <v/>
      </c>
      <c r="AT2100" s="20">
        <f t="shared" si="506"/>
        <v>-9075.6</v>
      </c>
    </row>
    <row r="2101" spans="1:46" ht="56.25">
      <c r="A2101" s="54">
        <v>7146</v>
      </c>
      <c r="B2101" s="54" t="s">
        <v>1666</v>
      </c>
      <c r="C2101" s="58" t="s">
        <v>3016</v>
      </c>
      <c r="D2101" s="79">
        <v>7</v>
      </c>
      <c r="E2101" s="79">
        <v>7</v>
      </c>
      <c r="F2101" s="80">
        <v>705.88</v>
      </c>
      <c r="G2101" s="80">
        <v>100.84</v>
      </c>
      <c r="H2101" s="80">
        <v>705.88</v>
      </c>
      <c r="I2101" s="80" t="s">
        <v>28</v>
      </c>
      <c r="J2101" s="80" t="s">
        <v>28</v>
      </c>
      <c r="K2101" s="80">
        <v>100.84</v>
      </c>
      <c r="L2101" s="73">
        <f t="shared" si="498"/>
        <v>100.84</v>
      </c>
      <c r="M2101" s="73">
        <f t="shared" si="499"/>
        <v>145.38999999999999</v>
      </c>
      <c r="N2101" s="72" t="str">
        <f t="shared" si="500"/>
        <v>0874</v>
      </c>
      <c r="O2101" s="74">
        <f t="shared" si="501"/>
        <v>0</v>
      </c>
      <c r="P2101" s="72">
        <f t="shared" si="502"/>
        <v>0</v>
      </c>
      <c r="Q2101" s="74">
        <f t="shared" si="503"/>
        <v>7</v>
      </c>
      <c r="R2101" s="72" t="str">
        <f t="shared" si="504"/>
        <v/>
      </c>
      <c r="S2101" s="72" t="str">
        <f t="shared" si="505"/>
        <v/>
      </c>
      <c r="AT2101" s="20">
        <f t="shared" si="506"/>
        <v>-9075.6</v>
      </c>
    </row>
    <row r="2102" spans="1:46" ht="56.25">
      <c r="A2102" s="54">
        <v>7147</v>
      </c>
      <c r="B2102" s="54" t="s">
        <v>1667</v>
      </c>
      <c r="C2102" s="58" t="s">
        <v>3017</v>
      </c>
      <c r="D2102" s="79">
        <v>7</v>
      </c>
      <c r="E2102" s="79">
        <v>7</v>
      </c>
      <c r="F2102" s="80">
        <v>674.99</v>
      </c>
      <c r="G2102" s="80">
        <v>96.43</v>
      </c>
      <c r="H2102" s="80">
        <v>674.99</v>
      </c>
      <c r="I2102" s="80" t="s">
        <v>28</v>
      </c>
      <c r="J2102" s="80" t="s">
        <v>28</v>
      </c>
      <c r="K2102" s="80">
        <v>96.43</v>
      </c>
      <c r="L2102" s="73">
        <f t="shared" si="498"/>
        <v>96.43</v>
      </c>
      <c r="M2102" s="73">
        <f t="shared" si="499"/>
        <v>145.38999999999999</v>
      </c>
      <c r="N2102" s="72" t="str">
        <f t="shared" si="500"/>
        <v>0874</v>
      </c>
      <c r="O2102" s="74">
        <f t="shared" si="501"/>
        <v>0</v>
      </c>
      <c r="P2102" s="72">
        <f t="shared" si="502"/>
        <v>0</v>
      </c>
      <c r="Q2102" s="74">
        <f t="shared" si="503"/>
        <v>7</v>
      </c>
      <c r="R2102" s="72" t="str">
        <f t="shared" si="504"/>
        <v/>
      </c>
      <c r="S2102" s="72" t="str">
        <f t="shared" si="505"/>
        <v/>
      </c>
      <c r="AT2102" s="20">
        <f t="shared" si="506"/>
        <v>-8678.7000000000007</v>
      </c>
    </row>
    <row r="2103" spans="1:46" ht="56.25">
      <c r="A2103" s="54">
        <v>7147</v>
      </c>
      <c r="B2103" s="54" t="s">
        <v>1671</v>
      </c>
      <c r="C2103" s="58" t="s">
        <v>3017</v>
      </c>
      <c r="D2103" s="79">
        <v>7</v>
      </c>
      <c r="E2103" s="79">
        <v>7</v>
      </c>
      <c r="F2103" s="80">
        <v>674.99</v>
      </c>
      <c r="G2103" s="80">
        <v>96.43</v>
      </c>
      <c r="H2103" s="80">
        <v>674.99</v>
      </c>
      <c r="I2103" s="80" t="s">
        <v>28</v>
      </c>
      <c r="J2103" s="80" t="s">
        <v>28</v>
      </c>
      <c r="K2103" s="80">
        <v>96.43</v>
      </c>
      <c r="L2103" s="73">
        <f t="shared" si="498"/>
        <v>96.43</v>
      </c>
      <c r="M2103" s="73">
        <f t="shared" si="499"/>
        <v>145.38999999999999</v>
      </c>
      <c r="N2103" s="72" t="str">
        <f t="shared" si="500"/>
        <v>0874</v>
      </c>
      <c r="O2103" s="74">
        <f t="shared" si="501"/>
        <v>0</v>
      </c>
      <c r="P2103" s="72">
        <f t="shared" si="502"/>
        <v>0</v>
      </c>
      <c r="Q2103" s="74">
        <f t="shared" si="503"/>
        <v>7</v>
      </c>
      <c r="R2103" s="72" t="str">
        <f t="shared" si="504"/>
        <v/>
      </c>
      <c r="S2103" s="72" t="str">
        <f t="shared" si="505"/>
        <v/>
      </c>
      <c r="AT2103" s="20">
        <f t="shared" si="506"/>
        <v>-8678.7000000000007</v>
      </c>
    </row>
    <row r="2104" spans="1:46" ht="56.25">
      <c r="A2104" s="54">
        <v>7147</v>
      </c>
      <c r="B2104" s="54" t="s">
        <v>1670</v>
      </c>
      <c r="C2104" s="58" t="s">
        <v>3017</v>
      </c>
      <c r="D2104" s="79">
        <v>7</v>
      </c>
      <c r="E2104" s="79">
        <v>7</v>
      </c>
      <c r="F2104" s="80">
        <v>674.99</v>
      </c>
      <c r="G2104" s="80">
        <v>96.43</v>
      </c>
      <c r="H2104" s="80">
        <v>674.99</v>
      </c>
      <c r="I2104" s="80" t="s">
        <v>28</v>
      </c>
      <c r="J2104" s="80" t="s">
        <v>28</v>
      </c>
      <c r="K2104" s="80">
        <v>96.43</v>
      </c>
      <c r="L2104" s="73">
        <f t="shared" si="498"/>
        <v>96.43</v>
      </c>
      <c r="M2104" s="73">
        <f t="shared" si="499"/>
        <v>145.38999999999999</v>
      </c>
      <c r="N2104" s="72" t="str">
        <f t="shared" si="500"/>
        <v>0874</v>
      </c>
      <c r="O2104" s="74">
        <f t="shared" si="501"/>
        <v>0</v>
      </c>
      <c r="P2104" s="72">
        <f t="shared" si="502"/>
        <v>0</v>
      </c>
      <c r="Q2104" s="74">
        <f t="shared" si="503"/>
        <v>7</v>
      </c>
      <c r="R2104" s="72" t="str">
        <f t="shared" si="504"/>
        <v/>
      </c>
      <c r="S2104" s="72" t="str">
        <f t="shared" si="505"/>
        <v/>
      </c>
      <c r="AT2104" s="20">
        <f t="shared" si="506"/>
        <v>-8678.7000000000007</v>
      </c>
    </row>
    <row r="2105" spans="1:46" ht="56.25">
      <c r="A2105" s="54">
        <v>7147</v>
      </c>
      <c r="B2105" s="54" t="s">
        <v>1668</v>
      </c>
      <c r="C2105" s="58" t="s">
        <v>3017</v>
      </c>
      <c r="D2105" s="79">
        <v>7</v>
      </c>
      <c r="E2105" s="79">
        <v>7</v>
      </c>
      <c r="F2105" s="80">
        <v>674.99</v>
      </c>
      <c r="G2105" s="80">
        <v>96.43</v>
      </c>
      <c r="H2105" s="80">
        <v>674.99</v>
      </c>
      <c r="I2105" s="80" t="s">
        <v>28</v>
      </c>
      <c r="J2105" s="80" t="s">
        <v>28</v>
      </c>
      <c r="K2105" s="80">
        <v>96.43</v>
      </c>
      <c r="L2105" s="73">
        <f t="shared" si="498"/>
        <v>96.43</v>
      </c>
      <c r="M2105" s="73">
        <f t="shared" si="499"/>
        <v>145.38999999999999</v>
      </c>
      <c r="N2105" s="72" t="str">
        <f t="shared" si="500"/>
        <v>0874</v>
      </c>
      <c r="O2105" s="74">
        <f t="shared" si="501"/>
        <v>0</v>
      </c>
      <c r="P2105" s="72">
        <f t="shared" si="502"/>
        <v>0</v>
      </c>
      <c r="Q2105" s="74">
        <f t="shared" si="503"/>
        <v>7</v>
      </c>
      <c r="R2105" s="72" t="str">
        <f t="shared" si="504"/>
        <v/>
      </c>
      <c r="S2105" s="72" t="str">
        <f t="shared" si="505"/>
        <v/>
      </c>
      <c r="AT2105" s="20">
        <f t="shared" si="506"/>
        <v>-8678.7000000000007</v>
      </c>
    </row>
    <row r="2106" spans="1:46" ht="56.25">
      <c r="A2106" s="54">
        <v>7147</v>
      </c>
      <c r="B2106" s="54" t="s">
        <v>1669</v>
      </c>
      <c r="C2106" s="58" t="s">
        <v>3017</v>
      </c>
      <c r="D2106" s="79">
        <v>7</v>
      </c>
      <c r="E2106" s="79">
        <v>7</v>
      </c>
      <c r="F2106" s="80">
        <v>674.99</v>
      </c>
      <c r="G2106" s="80">
        <v>96.43</v>
      </c>
      <c r="H2106" s="80">
        <v>674.99</v>
      </c>
      <c r="I2106" s="80" t="s">
        <v>28</v>
      </c>
      <c r="J2106" s="80" t="s">
        <v>28</v>
      </c>
      <c r="K2106" s="80">
        <v>96.43</v>
      </c>
      <c r="L2106" s="73">
        <f t="shared" si="498"/>
        <v>96.43</v>
      </c>
      <c r="M2106" s="73">
        <f t="shared" si="499"/>
        <v>145.38999999999999</v>
      </c>
      <c r="N2106" s="72" t="str">
        <f t="shared" si="500"/>
        <v>0874</v>
      </c>
      <c r="O2106" s="74">
        <f t="shared" si="501"/>
        <v>0</v>
      </c>
      <c r="P2106" s="72">
        <f t="shared" si="502"/>
        <v>0</v>
      </c>
      <c r="Q2106" s="74">
        <f t="shared" si="503"/>
        <v>7</v>
      </c>
      <c r="R2106" s="72" t="str">
        <f t="shared" si="504"/>
        <v/>
      </c>
      <c r="S2106" s="72" t="str">
        <f t="shared" si="505"/>
        <v/>
      </c>
      <c r="AT2106" s="20">
        <f t="shared" si="506"/>
        <v>-8678.7000000000007</v>
      </c>
    </row>
    <row r="2107" spans="1:46" ht="56.25">
      <c r="A2107" s="54">
        <v>7147</v>
      </c>
      <c r="B2107" s="54" t="s">
        <v>1672</v>
      </c>
      <c r="C2107" s="58" t="s">
        <v>3017</v>
      </c>
      <c r="D2107" s="79">
        <v>7</v>
      </c>
      <c r="E2107" s="79">
        <v>7</v>
      </c>
      <c r="F2107" s="80">
        <v>674.99</v>
      </c>
      <c r="G2107" s="80">
        <v>96.43</v>
      </c>
      <c r="H2107" s="80">
        <v>674.99</v>
      </c>
      <c r="I2107" s="80" t="s">
        <v>28</v>
      </c>
      <c r="J2107" s="80" t="s">
        <v>28</v>
      </c>
      <c r="K2107" s="80">
        <v>96.43</v>
      </c>
      <c r="L2107" s="73">
        <f t="shared" si="498"/>
        <v>96.43</v>
      </c>
      <c r="M2107" s="73">
        <f t="shared" si="499"/>
        <v>145.38999999999999</v>
      </c>
      <c r="N2107" s="72" t="str">
        <f t="shared" si="500"/>
        <v>0874</v>
      </c>
      <c r="O2107" s="74">
        <f t="shared" si="501"/>
        <v>0</v>
      </c>
      <c r="P2107" s="72">
        <f t="shared" si="502"/>
        <v>0</v>
      </c>
      <c r="Q2107" s="74">
        <f t="shared" si="503"/>
        <v>7</v>
      </c>
      <c r="R2107" s="72" t="str">
        <f t="shared" si="504"/>
        <v/>
      </c>
      <c r="S2107" s="72" t="str">
        <f t="shared" si="505"/>
        <v/>
      </c>
      <c r="AT2107" s="20">
        <f t="shared" si="506"/>
        <v>-8678.7000000000007</v>
      </c>
    </row>
    <row r="2108" spans="1:46" ht="56.25">
      <c r="A2108" s="54">
        <v>7148</v>
      </c>
      <c r="B2108" s="54" t="s">
        <v>1677</v>
      </c>
      <c r="C2108" s="58" t="s">
        <v>3018</v>
      </c>
      <c r="D2108" s="79">
        <v>7</v>
      </c>
      <c r="E2108" s="79">
        <v>7</v>
      </c>
      <c r="F2108" s="80">
        <v>607.28</v>
      </c>
      <c r="G2108" s="80">
        <v>86.75</v>
      </c>
      <c r="H2108" s="80">
        <v>607.28</v>
      </c>
      <c r="I2108" s="80" t="s">
        <v>28</v>
      </c>
      <c r="J2108" s="80" t="s">
        <v>28</v>
      </c>
      <c r="K2108" s="80">
        <v>86.75</v>
      </c>
      <c r="L2108" s="73">
        <f t="shared" si="498"/>
        <v>86.75</v>
      </c>
      <c r="M2108" s="73">
        <f t="shared" si="499"/>
        <v>145.38999999999999</v>
      </c>
      <c r="N2108" s="72" t="str">
        <f t="shared" si="500"/>
        <v>0874</v>
      </c>
      <c r="O2108" s="74">
        <f t="shared" si="501"/>
        <v>0</v>
      </c>
      <c r="P2108" s="72">
        <f t="shared" si="502"/>
        <v>0</v>
      </c>
      <c r="Q2108" s="74">
        <f t="shared" si="503"/>
        <v>7</v>
      </c>
      <c r="R2108" s="72" t="str">
        <f t="shared" si="504"/>
        <v/>
      </c>
      <c r="S2108" s="72" t="str">
        <f t="shared" si="505"/>
        <v/>
      </c>
      <c r="AT2108" s="20">
        <f t="shared" si="506"/>
        <v>-7807.5</v>
      </c>
    </row>
    <row r="2109" spans="1:46" ht="56.25">
      <c r="A2109" s="54">
        <v>7148</v>
      </c>
      <c r="B2109" s="54" t="s">
        <v>1678</v>
      </c>
      <c r="C2109" s="58" t="s">
        <v>3018</v>
      </c>
      <c r="D2109" s="79">
        <v>7</v>
      </c>
      <c r="E2109" s="79">
        <v>7</v>
      </c>
      <c r="F2109" s="80">
        <v>607.28</v>
      </c>
      <c r="G2109" s="80">
        <v>86.75</v>
      </c>
      <c r="H2109" s="80">
        <v>607.28</v>
      </c>
      <c r="I2109" s="80" t="s">
        <v>28</v>
      </c>
      <c r="J2109" s="80" t="s">
        <v>28</v>
      </c>
      <c r="K2109" s="80">
        <v>86.75</v>
      </c>
      <c r="L2109" s="73">
        <f t="shared" si="498"/>
        <v>86.75</v>
      </c>
      <c r="M2109" s="73">
        <f t="shared" si="499"/>
        <v>145.38999999999999</v>
      </c>
      <c r="N2109" s="72" t="str">
        <f t="shared" si="500"/>
        <v>0874</v>
      </c>
      <c r="O2109" s="74">
        <f t="shared" si="501"/>
        <v>0</v>
      </c>
      <c r="P2109" s="72">
        <f t="shared" si="502"/>
        <v>0</v>
      </c>
      <c r="Q2109" s="74">
        <f t="shared" si="503"/>
        <v>7</v>
      </c>
      <c r="R2109" s="72" t="str">
        <f t="shared" si="504"/>
        <v/>
      </c>
      <c r="S2109" s="72" t="str">
        <f t="shared" si="505"/>
        <v/>
      </c>
      <c r="AT2109" s="20">
        <f t="shared" si="506"/>
        <v>-7807.5</v>
      </c>
    </row>
    <row r="2110" spans="1:46" ht="56.25">
      <c r="A2110" s="54">
        <v>7148</v>
      </c>
      <c r="B2110" s="54" t="s">
        <v>1675</v>
      </c>
      <c r="C2110" s="58" t="s">
        <v>3018</v>
      </c>
      <c r="D2110" s="79">
        <v>7</v>
      </c>
      <c r="E2110" s="79">
        <v>7</v>
      </c>
      <c r="F2110" s="80">
        <v>607.28</v>
      </c>
      <c r="G2110" s="80">
        <v>86.75</v>
      </c>
      <c r="H2110" s="80">
        <v>607.28</v>
      </c>
      <c r="I2110" s="80" t="s">
        <v>28</v>
      </c>
      <c r="J2110" s="80" t="s">
        <v>28</v>
      </c>
      <c r="K2110" s="80">
        <v>86.75</v>
      </c>
      <c r="L2110" s="73">
        <f t="shared" si="498"/>
        <v>86.75</v>
      </c>
      <c r="M2110" s="73">
        <f t="shared" si="499"/>
        <v>145.38999999999999</v>
      </c>
      <c r="N2110" s="72" t="str">
        <f t="shared" si="500"/>
        <v>0874</v>
      </c>
      <c r="O2110" s="74">
        <f t="shared" si="501"/>
        <v>0</v>
      </c>
      <c r="P2110" s="72">
        <f t="shared" si="502"/>
        <v>0</v>
      </c>
      <c r="Q2110" s="74">
        <f t="shared" si="503"/>
        <v>7</v>
      </c>
      <c r="R2110" s="72" t="str">
        <f t="shared" si="504"/>
        <v/>
      </c>
      <c r="S2110" s="72" t="str">
        <f t="shared" si="505"/>
        <v/>
      </c>
      <c r="AT2110" s="20">
        <f t="shared" si="506"/>
        <v>-7807.5</v>
      </c>
    </row>
    <row r="2111" spans="1:46" ht="56.25">
      <c r="A2111" s="54">
        <v>7148</v>
      </c>
      <c r="B2111" s="54" t="s">
        <v>1676</v>
      </c>
      <c r="C2111" s="58" t="s">
        <v>3018</v>
      </c>
      <c r="D2111" s="79">
        <v>7</v>
      </c>
      <c r="E2111" s="79">
        <v>7</v>
      </c>
      <c r="F2111" s="80">
        <v>607.28</v>
      </c>
      <c r="G2111" s="80">
        <v>86.75</v>
      </c>
      <c r="H2111" s="80">
        <v>607.28</v>
      </c>
      <c r="I2111" s="80" t="s">
        <v>28</v>
      </c>
      <c r="J2111" s="80" t="s">
        <v>28</v>
      </c>
      <c r="K2111" s="80">
        <v>86.75</v>
      </c>
      <c r="L2111" s="73">
        <f t="shared" si="498"/>
        <v>86.75</v>
      </c>
      <c r="M2111" s="73">
        <f t="shared" si="499"/>
        <v>145.38999999999999</v>
      </c>
      <c r="N2111" s="72" t="str">
        <f t="shared" si="500"/>
        <v>0874</v>
      </c>
      <c r="O2111" s="74">
        <f t="shared" si="501"/>
        <v>0</v>
      </c>
      <c r="P2111" s="72">
        <f t="shared" si="502"/>
        <v>0</v>
      </c>
      <c r="Q2111" s="74">
        <f t="shared" si="503"/>
        <v>7</v>
      </c>
      <c r="R2111" s="72" t="str">
        <f t="shared" si="504"/>
        <v/>
      </c>
      <c r="S2111" s="72" t="str">
        <f t="shared" si="505"/>
        <v/>
      </c>
      <c r="AT2111" s="20">
        <f t="shared" si="506"/>
        <v>-7807.5</v>
      </c>
    </row>
    <row r="2112" spans="1:46" ht="56.25">
      <c r="A2112" s="54">
        <v>7148</v>
      </c>
      <c r="B2112" s="54" t="s">
        <v>1673</v>
      </c>
      <c r="C2112" s="58" t="s">
        <v>3018</v>
      </c>
      <c r="D2112" s="79">
        <v>7</v>
      </c>
      <c r="E2112" s="79">
        <v>7</v>
      </c>
      <c r="F2112" s="80">
        <v>607.28</v>
      </c>
      <c r="G2112" s="80">
        <v>86.75</v>
      </c>
      <c r="H2112" s="80">
        <v>607.28</v>
      </c>
      <c r="I2112" s="80" t="s">
        <v>28</v>
      </c>
      <c r="J2112" s="80" t="s">
        <v>28</v>
      </c>
      <c r="K2112" s="80">
        <v>86.75</v>
      </c>
      <c r="L2112" s="73">
        <f t="shared" si="498"/>
        <v>86.75</v>
      </c>
      <c r="M2112" s="73">
        <f t="shared" si="499"/>
        <v>145.38999999999999</v>
      </c>
      <c r="N2112" s="72" t="str">
        <f t="shared" si="500"/>
        <v>0874</v>
      </c>
      <c r="O2112" s="74">
        <f t="shared" si="501"/>
        <v>0</v>
      </c>
      <c r="P2112" s="72">
        <f t="shared" si="502"/>
        <v>0</v>
      </c>
      <c r="Q2112" s="74">
        <f t="shared" si="503"/>
        <v>7</v>
      </c>
      <c r="R2112" s="72" t="str">
        <f t="shared" si="504"/>
        <v/>
      </c>
      <c r="S2112" s="72" t="str">
        <f t="shared" si="505"/>
        <v/>
      </c>
      <c r="AT2112" s="20">
        <f t="shared" si="506"/>
        <v>-7807.5</v>
      </c>
    </row>
    <row r="2113" spans="1:46" ht="56.25">
      <c r="A2113" s="54">
        <v>7148</v>
      </c>
      <c r="B2113" s="54" t="s">
        <v>1674</v>
      </c>
      <c r="C2113" s="58" t="s">
        <v>3018</v>
      </c>
      <c r="D2113" s="79">
        <v>7</v>
      </c>
      <c r="E2113" s="79">
        <v>7</v>
      </c>
      <c r="F2113" s="80">
        <v>607.28</v>
      </c>
      <c r="G2113" s="80">
        <v>86.75</v>
      </c>
      <c r="H2113" s="80">
        <v>607.28</v>
      </c>
      <c r="I2113" s="80" t="s">
        <v>28</v>
      </c>
      <c r="J2113" s="80" t="s">
        <v>28</v>
      </c>
      <c r="K2113" s="80">
        <v>86.75</v>
      </c>
      <c r="L2113" s="73">
        <f t="shared" si="498"/>
        <v>86.75</v>
      </c>
      <c r="M2113" s="73">
        <f t="shared" si="499"/>
        <v>145.38999999999999</v>
      </c>
      <c r="N2113" s="72" t="str">
        <f t="shared" si="500"/>
        <v>0874</v>
      </c>
      <c r="O2113" s="74">
        <f t="shared" si="501"/>
        <v>0</v>
      </c>
      <c r="P2113" s="72">
        <f t="shared" si="502"/>
        <v>0</v>
      </c>
      <c r="Q2113" s="74">
        <f t="shared" si="503"/>
        <v>7</v>
      </c>
      <c r="R2113" s="72" t="str">
        <f t="shared" si="504"/>
        <v/>
      </c>
      <c r="S2113" s="72" t="str">
        <f t="shared" si="505"/>
        <v/>
      </c>
      <c r="AT2113" s="20">
        <f t="shared" si="506"/>
        <v>-7807.5</v>
      </c>
    </row>
    <row r="2114" spans="1:46" ht="45">
      <c r="A2114" s="54">
        <v>7149</v>
      </c>
      <c r="B2114" s="54" t="s">
        <v>1684</v>
      </c>
      <c r="C2114" s="58" t="s">
        <v>3019</v>
      </c>
      <c r="D2114" s="79">
        <v>7</v>
      </c>
      <c r="E2114" s="79">
        <v>7</v>
      </c>
      <c r="F2114" s="80">
        <v>747.29</v>
      </c>
      <c r="G2114" s="80">
        <v>106.76</v>
      </c>
      <c r="H2114" s="80">
        <v>747.29</v>
      </c>
      <c r="I2114" s="80" t="s">
        <v>28</v>
      </c>
      <c r="J2114" s="80" t="s">
        <v>28</v>
      </c>
      <c r="K2114" s="80">
        <v>106.76</v>
      </c>
      <c r="L2114" s="73">
        <f t="shared" si="498"/>
        <v>106.76</v>
      </c>
      <c r="M2114" s="73">
        <f t="shared" si="499"/>
        <v>138.22</v>
      </c>
      <c r="N2114" s="72" t="str">
        <f t="shared" si="500"/>
        <v>0875</v>
      </c>
      <c r="O2114" s="74">
        <f t="shared" si="501"/>
        <v>0</v>
      </c>
      <c r="P2114" s="72">
        <f t="shared" si="502"/>
        <v>0</v>
      </c>
      <c r="Q2114" s="74">
        <f t="shared" si="503"/>
        <v>7</v>
      </c>
      <c r="R2114" s="72" t="str">
        <f t="shared" si="504"/>
        <v/>
      </c>
      <c r="S2114" s="72" t="str">
        <f t="shared" si="505"/>
        <v/>
      </c>
      <c r="AT2114" s="20">
        <f t="shared" si="506"/>
        <v>-9608.4</v>
      </c>
    </row>
    <row r="2115" spans="1:46" ht="45">
      <c r="A2115" s="54">
        <v>7149</v>
      </c>
      <c r="B2115" s="54" t="s">
        <v>1685</v>
      </c>
      <c r="C2115" s="58" t="s">
        <v>3019</v>
      </c>
      <c r="D2115" s="79">
        <v>7</v>
      </c>
      <c r="E2115" s="79">
        <v>7</v>
      </c>
      <c r="F2115" s="80">
        <v>747.29</v>
      </c>
      <c r="G2115" s="80">
        <v>106.76</v>
      </c>
      <c r="H2115" s="80">
        <v>747.29</v>
      </c>
      <c r="I2115" s="80" t="s">
        <v>28</v>
      </c>
      <c r="J2115" s="80" t="s">
        <v>28</v>
      </c>
      <c r="K2115" s="80">
        <v>106.76</v>
      </c>
      <c r="L2115" s="73">
        <f t="shared" si="498"/>
        <v>106.76</v>
      </c>
      <c r="M2115" s="73">
        <f t="shared" si="499"/>
        <v>138.22</v>
      </c>
      <c r="N2115" s="72" t="str">
        <f t="shared" si="500"/>
        <v>0875</v>
      </c>
      <c r="O2115" s="74">
        <f t="shared" si="501"/>
        <v>0</v>
      </c>
      <c r="P2115" s="72">
        <f t="shared" si="502"/>
        <v>0</v>
      </c>
      <c r="Q2115" s="74">
        <f t="shared" si="503"/>
        <v>7</v>
      </c>
      <c r="R2115" s="72" t="str">
        <f t="shared" si="504"/>
        <v/>
      </c>
      <c r="S2115" s="72" t="str">
        <f t="shared" si="505"/>
        <v/>
      </c>
      <c r="AT2115" s="20">
        <f t="shared" si="506"/>
        <v>-9608.4</v>
      </c>
    </row>
    <row r="2116" spans="1:46" ht="45">
      <c r="A2116" s="54">
        <v>7149</v>
      </c>
      <c r="B2116" s="54" t="s">
        <v>1686</v>
      </c>
      <c r="C2116" s="58" t="s">
        <v>3019</v>
      </c>
      <c r="D2116" s="79">
        <v>7</v>
      </c>
      <c r="E2116" s="79">
        <v>7</v>
      </c>
      <c r="F2116" s="80">
        <v>747.29</v>
      </c>
      <c r="G2116" s="80">
        <v>106.76</v>
      </c>
      <c r="H2116" s="80">
        <v>747.29</v>
      </c>
      <c r="I2116" s="80" t="s">
        <v>28</v>
      </c>
      <c r="J2116" s="80" t="s">
        <v>28</v>
      </c>
      <c r="K2116" s="80">
        <v>106.76</v>
      </c>
      <c r="L2116" s="73">
        <f t="shared" ref="L2116:L2179" si="507">IFERROR(VLOOKUP(B2116,$B$1326:$K$2467,6,0),"")</f>
        <v>106.76</v>
      </c>
      <c r="M2116" s="73">
        <f t="shared" ref="M2116:M2179" si="508">IFERROR(VLOOKUP($B2116,$B$2468:$K$3603,6,0),"")</f>
        <v>138.22</v>
      </c>
      <c r="N2116" s="72" t="str">
        <f t="shared" ref="N2116:N2179" si="509">LEFT(B2116,4)</f>
        <v>0875</v>
      </c>
      <c r="O2116" s="74">
        <f t="shared" ref="O2116:O2179" si="510">E2116-D2116</f>
        <v>0</v>
      </c>
      <c r="P2116" s="72">
        <f t="shared" ref="P2116:P2179" si="511">IF(O2116=20,1,0)</f>
        <v>0</v>
      </c>
      <c r="Q2116" s="74">
        <f t="shared" ref="Q2116:Q2179" si="512">D2116</f>
        <v>7</v>
      </c>
      <c r="R2116" s="72" t="str">
        <f t="shared" ref="R2116:R2179" si="513">IF(P2116=1,Q2116+7,"")</f>
        <v/>
      </c>
      <c r="S2116" s="72" t="str">
        <f t="shared" ref="S2116:S2179" si="514">IF(P2116=1,Q2116+14,"")</f>
        <v/>
      </c>
      <c r="AT2116" s="20">
        <f t="shared" si="506"/>
        <v>-9608.4</v>
      </c>
    </row>
    <row r="2117" spans="1:46" ht="45">
      <c r="A2117" s="54">
        <v>7149</v>
      </c>
      <c r="B2117" s="54" t="s">
        <v>1687</v>
      </c>
      <c r="C2117" s="58" t="s">
        <v>3019</v>
      </c>
      <c r="D2117" s="79">
        <v>7</v>
      </c>
      <c r="E2117" s="79">
        <v>7</v>
      </c>
      <c r="F2117" s="80">
        <v>747.29</v>
      </c>
      <c r="G2117" s="80">
        <v>106.76</v>
      </c>
      <c r="H2117" s="80">
        <v>747.29</v>
      </c>
      <c r="I2117" s="80" t="s">
        <v>28</v>
      </c>
      <c r="J2117" s="80" t="s">
        <v>28</v>
      </c>
      <c r="K2117" s="80">
        <v>106.76</v>
      </c>
      <c r="L2117" s="73">
        <f t="shared" si="507"/>
        <v>106.76</v>
      </c>
      <c r="M2117" s="73">
        <f t="shared" si="508"/>
        <v>138.22</v>
      </c>
      <c r="N2117" s="72" t="str">
        <f t="shared" si="509"/>
        <v>0875</v>
      </c>
      <c r="O2117" s="74">
        <f t="shared" si="510"/>
        <v>0</v>
      </c>
      <c r="P2117" s="72">
        <f t="shared" si="511"/>
        <v>0</v>
      </c>
      <c r="Q2117" s="74">
        <f t="shared" si="512"/>
        <v>7</v>
      </c>
      <c r="R2117" s="72" t="str">
        <f t="shared" si="513"/>
        <v/>
      </c>
      <c r="S2117" s="72" t="str">
        <f t="shared" si="514"/>
        <v/>
      </c>
      <c r="AT2117" s="20">
        <f t="shared" si="506"/>
        <v>-9608.4</v>
      </c>
    </row>
    <row r="2118" spans="1:46" ht="45">
      <c r="A2118" s="54">
        <v>7149</v>
      </c>
      <c r="B2118" s="54" t="s">
        <v>1682</v>
      </c>
      <c r="C2118" s="58" t="s">
        <v>3019</v>
      </c>
      <c r="D2118" s="79">
        <v>7</v>
      </c>
      <c r="E2118" s="79">
        <v>7</v>
      </c>
      <c r="F2118" s="80">
        <v>747.29</v>
      </c>
      <c r="G2118" s="80">
        <v>106.76</v>
      </c>
      <c r="H2118" s="80">
        <v>747.29</v>
      </c>
      <c r="I2118" s="80" t="s">
        <v>28</v>
      </c>
      <c r="J2118" s="80" t="s">
        <v>28</v>
      </c>
      <c r="K2118" s="80">
        <v>106.76</v>
      </c>
      <c r="L2118" s="73">
        <f t="shared" si="507"/>
        <v>106.76</v>
      </c>
      <c r="M2118" s="73">
        <f t="shared" si="508"/>
        <v>138.22</v>
      </c>
      <c r="N2118" s="72" t="str">
        <f t="shared" si="509"/>
        <v>0875</v>
      </c>
      <c r="O2118" s="74">
        <f t="shared" si="510"/>
        <v>0</v>
      </c>
      <c r="P2118" s="72">
        <f t="shared" si="511"/>
        <v>0</v>
      </c>
      <c r="Q2118" s="74">
        <f t="shared" si="512"/>
        <v>7</v>
      </c>
      <c r="R2118" s="72" t="str">
        <f t="shared" si="513"/>
        <v/>
      </c>
      <c r="S2118" s="72" t="str">
        <f t="shared" si="514"/>
        <v/>
      </c>
      <c r="AT2118" s="20">
        <f t="shared" si="506"/>
        <v>-9608.4</v>
      </c>
    </row>
    <row r="2119" spans="1:46" ht="45">
      <c r="A2119" s="54">
        <v>7149</v>
      </c>
      <c r="B2119" s="54" t="s">
        <v>1683</v>
      </c>
      <c r="C2119" s="58" t="s">
        <v>3019</v>
      </c>
      <c r="D2119" s="79">
        <v>7</v>
      </c>
      <c r="E2119" s="79">
        <v>7</v>
      </c>
      <c r="F2119" s="80">
        <v>747.29</v>
      </c>
      <c r="G2119" s="80">
        <v>106.76</v>
      </c>
      <c r="H2119" s="80">
        <v>747.29</v>
      </c>
      <c r="I2119" s="80" t="s">
        <v>28</v>
      </c>
      <c r="J2119" s="80" t="s">
        <v>28</v>
      </c>
      <c r="K2119" s="80">
        <v>106.76</v>
      </c>
      <c r="L2119" s="73">
        <f t="shared" si="507"/>
        <v>106.76</v>
      </c>
      <c r="M2119" s="73">
        <f t="shared" si="508"/>
        <v>138.22</v>
      </c>
      <c r="N2119" s="72" t="str">
        <f t="shared" si="509"/>
        <v>0875</v>
      </c>
      <c r="O2119" s="74">
        <f t="shared" si="510"/>
        <v>0</v>
      </c>
      <c r="P2119" s="72">
        <f t="shared" si="511"/>
        <v>0</v>
      </c>
      <c r="Q2119" s="74">
        <f t="shared" si="512"/>
        <v>7</v>
      </c>
      <c r="R2119" s="72" t="str">
        <f t="shared" si="513"/>
        <v/>
      </c>
      <c r="S2119" s="72" t="str">
        <f t="shared" si="514"/>
        <v/>
      </c>
      <c r="AT2119" s="20">
        <f t="shared" si="506"/>
        <v>-9608.4</v>
      </c>
    </row>
    <row r="2120" spans="1:46" ht="45">
      <c r="A2120" s="54">
        <v>7150</v>
      </c>
      <c r="B2120" s="54" t="s">
        <v>1689</v>
      </c>
      <c r="C2120" s="58" t="s">
        <v>3020</v>
      </c>
      <c r="D2120" s="79">
        <v>7</v>
      </c>
      <c r="E2120" s="79">
        <v>7</v>
      </c>
      <c r="F2120" s="80">
        <v>693.51</v>
      </c>
      <c r="G2120" s="80">
        <v>99.07</v>
      </c>
      <c r="H2120" s="80">
        <v>693.51</v>
      </c>
      <c r="I2120" s="80" t="s">
        <v>28</v>
      </c>
      <c r="J2120" s="80" t="s">
        <v>28</v>
      </c>
      <c r="K2120" s="80">
        <v>99.07</v>
      </c>
      <c r="L2120" s="73">
        <f t="shared" si="507"/>
        <v>99.07</v>
      </c>
      <c r="M2120" s="73">
        <f t="shared" si="508"/>
        <v>138.22</v>
      </c>
      <c r="N2120" s="72" t="str">
        <f t="shared" si="509"/>
        <v>0875</v>
      </c>
      <c r="O2120" s="74">
        <f t="shared" si="510"/>
        <v>0</v>
      </c>
      <c r="P2120" s="72">
        <f t="shared" si="511"/>
        <v>0</v>
      </c>
      <c r="Q2120" s="74">
        <f t="shared" si="512"/>
        <v>7</v>
      </c>
      <c r="R2120" s="72" t="str">
        <f t="shared" si="513"/>
        <v/>
      </c>
      <c r="S2120" s="72" t="str">
        <f t="shared" si="514"/>
        <v/>
      </c>
      <c r="AT2120" s="20">
        <f t="shared" si="506"/>
        <v>-8916.2999999999993</v>
      </c>
    </row>
    <row r="2121" spans="1:46" ht="45">
      <c r="A2121" s="54">
        <v>7150</v>
      </c>
      <c r="B2121" s="54" t="s">
        <v>1688</v>
      </c>
      <c r="C2121" s="58" t="s">
        <v>3020</v>
      </c>
      <c r="D2121" s="79">
        <v>7</v>
      </c>
      <c r="E2121" s="79">
        <v>7</v>
      </c>
      <c r="F2121" s="80">
        <v>693.51</v>
      </c>
      <c r="G2121" s="80">
        <v>99.07</v>
      </c>
      <c r="H2121" s="80">
        <v>693.51</v>
      </c>
      <c r="I2121" s="80" t="s">
        <v>28</v>
      </c>
      <c r="J2121" s="80" t="s">
        <v>28</v>
      </c>
      <c r="K2121" s="80">
        <v>99.07</v>
      </c>
      <c r="L2121" s="73">
        <f t="shared" si="507"/>
        <v>99.07</v>
      </c>
      <c r="M2121" s="73">
        <f t="shared" si="508"/>
        <v>138.22</v>
      </c>
      <c r="N2121" s="72" t="str">
        <f t="shared" si="509"/>
        <v>0875</v>
      </c>
      <c r="O2121" s="74">
        <f t="shared" si="510"/>
        <v>0</v>
      </c>
      <c r="P2121" s="72">
        <f t="shared" si="511"/>
        <v>0</v>
      </c>
      <c r="Q2121" s="74">
        <f t="shared" si="512"/>
        <v>7</v>
      </c>
      <c r="R2121" s="72" t="str">
        <f t="shared" si="513"/>
        <v/>
      </c>
      <c r="S2121" s="72" t="str">
        <f t="shared" si="514"/>
        <v/>
      </c>
      <c r="AT2121" s="20">
        <f t="shared" si="506"/>
        <v>-8916.2999999999993</v>
      </c>
    </row>
    <row r="2122" spans="1:46" ht="45">
      <c r="A2122" s="54">
        <v>7150</v>
      </c>
      <c r="B2122" s="54" t="s">
        <v>1693</v>
      </c>
      <c r="C2122" s="58" t="s">
        <v>3020</v>
      </c>
      <c r="D2122" s="79">
        <v>7</v>
      </c>
      <c r="E2122" s="79">
        <v>7</v>
      </c>
      <c r="F2122" s="80">
        <v>693.51</v>
      </c>
      <c r="G2122" s="80">
        <v>99.07</v>
      </c>
      <c r="H2122" s="80">
        <v>693.51</v>
      </c>
      <c r="I2122" s="80" t="s">
        <v>28</v>
      </c>
      <c r="J2122" s="80" t="s">
        <v>28</v>
      </c>
      <c r="K2122" s="80">
        <v>99.07</v>
      </c>
      <c r="L2122" s="73">
        <f t="shared" si="507"/>
        <v>99.07</v>
      </c>
      <c r="M2122" s="73">
        <f t="shared" si="508"/>
        <v>138.22</v>
      </c>
      <c r="N2122" s="72" t="str">
        <f t="shared" si="509"/>
        <v>0875</v>
      </c>
      <c r="O2122" s="74">
        <f t="shared" si="510"/>
        <v>0</v>
      </c>
      <c r="P2122" s="72">
        <f t="shared" si="511"/>
        <v>0</v>
      </c>
      <c r="Q2122" s="74">
        <f t="shared" si="512"/>
        <v>7</v>
      </c>
      <c r="R2122" s="72" t="str">
        <f t="shared" si="513"/>
        <v/>
      </c>
      <c r="S2122" s="72" t="str">
        <f t="shared" si="514"/>
        <v/>
      </c>
      <c r="AT2122" s="20">
        <f t="shared" si="506"/>
        <v>-8916.2999999999993</v>
      </c>
    </row>
    <row r="2123" spans="1:46" ht="45">
      <c r="A2123" s="54">
        <v>7150</v>
      </c>
      <c r="B2123" s="54" t="s">
        <v>1690</v>
      </c>
      <c r="C2123" s="58" t="s">
        <v>3020</v>
      </c>
      <c r="D2123" s="79">
        <v>7</v>
      </c>
      <c r="E2123" s="79">
        <v>7</v>
      </c>
      <c r="F2123" s="80">
        <v>693.51</v>
      </c>
      <c r="G2123" s="80">
        <v>99.07</v>
      </c>
      <c r="H2123" s="80">
        <v>693.51</v>
      </c>
      <c r="I2123" s="80" t="s">
        <v>28</v>
      </c>
      <c r="J2123" s="80" t="s">
        <v>28</v>
      </c>
      <c r="K2123" s="80">
        <v>99.07</v>
      </c>
      <c r="L2123" s="73">
        <f t="shared" si="507"/>
        <v>99.07</v>
      </c>
      <c r="M2123" s="73">
        <f t="shared" si="508"/>
        <v>138.22</v>
      </c>
      <c r="N2123" s="72" t="str">
        <f t="shared" si="509"/>
        <v>0875</v>
      </c>
      <c r="O2123" s="74">
        <f t="shared" si="510"/>
        <v>0</v>
      </c>
      <c r="P2123" s="72">
        <f t="shared" si="511"/>
        <v>0</v>
      </c>
      <c r="Q2123" s="74">
        <f t="shared" si="512"/>
        <v>7</v>
      </c>
      <c r="R2123" s="72" t="str">
        <f t="shared" si="513"/>
        <v/>
      </c>
      <c r="S2123" s="72" t="str">
        <f t="shared" si="514"/>
        <v/>
      </c>
      <c r="AT2123" s="20">
        <f t="shared" ref="AT2123:AT2186" si="515">AS2123+(AI2123-90)*L2123</f>
        <v>-8916.2999999999993</v>
      </c>
    </row>
    <row r="2124" spans="1:46" ht="45">
      <c r="A2124" s="54">
        <v>7150</v>
      </c>
      <c r="B2124" s="54" t="s">
        <v>1691</v>
      </c>
      <c r="C2124" s="58" t="s">
        <v>3020</v>
      </c>
      <c r="D2124" s="79">
        <v>7</v>
      </c>
      <c r="E2124" s="79">
        <v>7</v>
      </c>
      <c r="F2124" s="80">
        <v>693.51</v>
      </c>
      <c r="G2124" s="80">
        <v>99.07</v>
      </c>
      <c r="H2124" s="80">
        <v>693.51</v>
      </c>
      <c r="I2124" s="80" t="s">
        <v>28</v>
      </c>
      <c r="J2124" s="80" t="s">
        <v>28</v>
      </c>
      <c r="K2124" s="80">
        <v>99.07</v>
      </c>
      <c r="L2124" s="73">
        <f t="shared" si="507"/>
        <v>99.07</v>
      </c>
      <c r="M2124" s="73">
        <f t="shared" si="508"/>
        <v>138.22</v>
      </c>
      <c r="N2124" s="72" t="str">
        <f t="shared" si="509"/>
        <v>0875</v>
      </c>
      <c r="O2124" s="74">
        <f t="shared" si="510"/>
        <v>0</v>
      </c>
      <c r="P2124" s="72">
        <f t="shared" si="511"/>
        <v>0</v>
      </c>
      <c r="Q2124" s="74">
        <f t="shared" si="512"/>
        <v>7</v>
      </c>
      <c r="R2124" s="72" t="str">
        <f t="shared" si="513"/>
        <v/>
      </c>
      <c r="S2124" s="72" t="str">
        <f t="shared" si="514"/>
        <v/>
      </c>
      <c r="AT2124" s="20">
        <f t="shared" si="515"/>
        <v>-8916.2999999999993</v>
      </c>
    </row>
    <row r="2125" spans="1:46" ht="45">
      <c r="A2125" s="54">
        <v>7150</v>
      </c>
      <c r="B2125" s="54" t="s">
        <v>1692</v>
      </c>
      <c r="C2125" s="58" t="s">
        <v>3020</v>
      </c>
      <c r="D2125" s="79">
        <v>7</v>
      </c>
      <c r="E2125" s="79">
        <v>7</v>
      </c>
      <c r="F2125" s="80">
        <v>693.51</v>
      </c>
      <c r="G2125" s="80">
        <v>99.07</v>
      </c>
      <c r="H2125" s="80">
        <v>693.51</v>
      </c>
      <c r="I2125" s="80" t="s">
        <v>28</v>
      </c>
      <c r="J2125" s="80" t="s">
        <v>28</v>
      </c>
      <c r="K2125" s="80">
        <v>99.07</v>
      </c>
      <c r="L2125" s="73">
        <f t="shared" si="507"/>
        <v>99.07</v>
      </c>
      <c r="M2125" s="73">
        <f t="shared" si="508"/>
        <v>138.22</v>
      </c>
      <c r="N2125" s="72" t="str">
        <f t="shared" si="509"/>
        <v>0875</v>
      </c>
      <c r="O2125" s="74">
        <f t="shared" si="510"/>
        <v>0</v>
      </c>
      <c r="P2125" s="72">
        <f t="shared" si="511"/>
        <v>0</v>
      </c>
      <c r="Q2125" s="74">
        <f t="shared" si="512"/>
        <v>7</v>
      </c>
      <c r="R2125" s="72" t="str">
        <f t="shared" si="513"/>
        <v/>
      </c>
      <c r="S2125" s="72" t="str">
        <f t="shared" si="514"/>
        <v/>
      </c>
      <c r="AT2125" s="20">
        <f t="shared" si="515"/>
        <v>-8916.2999999999993</v>
      </c>
    </row>
    <row r="2126" spans="1:46" ht="45">
      <c r="A2126" s="54">
        <v>7151</v>
      </c>
      <c r="B2126" s="54" t="s">
        <v>1697</v>
      </c>
      <c r="C2126" s="58" t="s">
        <v>3021</v>
      </c>
      <c r="D2126" s="79">
        <v>7</v>
      </c>
      <c r="E2126" s="79">
        <v>7</v>
      </c>
      <c r="F2126" s="80">
        <v>636.41999999999996</v>
      </c>
      <c r="G2126" s="80">
        <v>90.92</v>
      </c>
      <c r="H2126" s="80">
        <v>636.41999999999996</v>
      </c>
      <c r="I2126" s="80" t="s">
        <v>28</v>
      </c>
      <c r="J2126" s="80" t="s">
        <v>28</v>
      </c>
      <c r="K2126" s="80">
        <v>90.92</v>
      </c>
      <c r="L2126" s="73">
        <f t="shared" si="507"/>
        <v>90.92</v>
      </c>
      <c r="M2126" s="73">
        <f t="shared" si="508"/>
        <v>138.22</v>
      </c>
      <c r="N2126" s="72" t="str">
        <f t="shared" si="509"/>
        <v>0875</v>
      </c>
      <c r="O2126" s="74">
        <f t="shared" si="510"/>
        <v>0</v>
      </c>
      <c r="P2126" s="72">
        <f t="shared" si="511"/>
        <v>0</v>
      </c>
      <c r="Q2126" s="74">
        <f t="shared" si="512"/>
        <v>7</v>
      </c>
      <c r="R2126" s="72" t="str">
        <f t="shared" si="513"/>
        <v/>
      </c>
      <c r="S2126" s="72" t="str">
        <f t="shared" si="514"/>
        <v/>
      </c>
      <c r="AT2126" s="20">
        <f t="shared" si="515"/>
        <v>-8182.8</v>
      </c>
    </row>
    <row r="2127" spans="1:46" ht="45">
      <c r="A2127" s="54">
        <v>7151</v>
      </c>
      <c r="B2127" s="54" t="s">
        <v>1698</v>
      </c>
      <c r="C2127" s="58" t="s">
        <v>3021</v>
      </c>
      <c r="D2127" s="79">
        <v>7</v>
      </c>
      <c r="E2127" s="79">
        <v>7</v>
      </c>
      <c r="F2127" s="80">
        <v>636.41999999999996</v>
      </c>
      <c r="G2127" s="80">
        <v>90.92</v>
      </c>
      <c r="H2127" s="80">
        <v>636.41999999999996</v>
      </c>
      <c r="I2127" s="80" t="s">
        <v>28</v>
      </c>
      <c r="J2127" s="80" t="s">
        <v>28</v>
      </c>
      <c r="K2127" s="80">
        <v>90.92</v>
      </c>
      <c r="L2127" s="73">
        <f t="shared" si="507"/>
        <v>90.92</v>
      </c>
      <c r="M2127" s="73">
        <f t="shared" si="508"/>
        <v>138.22</v>
      </c>
      <c r="N2127" s="72" t="str">
        <f t="shared" si="509"/>
        <v>0875</v>
      </c>
      <c r="O2127" s="74">
        <f t="shared" si="510"/>
        <v>0</v>
      </c>
      <c r="P2127" s="72">
        <f t="shared" si="511"/>
        <v>0</v>
      </c>
      <c r="Q2127" s="74">
        <f t="shared" si="512"/>
        <v>7</v>
      </c>
      <c r="R2127" s="72" t="str">
        <f t="shared" si="513"/>
        <v/>
      </c>
      <c r="S2127" s="72" t="str">
        <f t="shared" si="514"/>
        <v/>
      </c>
      <c r="AT2127" s="20">
        <f t="shared" si="515"/>
        <v>-8182.8</v>
      </c>
    </row>
    <row r="2128" spans="1:46" ht="45">
      <c r="A2128" s="54">
        <v>7151</v>
      </c>
      <c r="B2128" s="54" t="s">
        <v>1696</v>
      </c>
      <c r="C2128" s="58" t="s">
        <v>3021</v>
      </c>
      <c r="D2128" s="79">
        <v>7</v>
      </c>
      <c r="E2128" s="79">
        <v>7</v>
      </c>
      <c r="F2128" s="80">
        <v>636.41999999999996</v>
      </c>
      <c r="G2128" s="80">
        <v>90.92</v>
      </c>
      <c r="H2128" s="80">
        <v>636.41999999999996</v>
      </c>
      <c r="I2128" s="80" t="s">
        <v>28</v>
      </c>
      <c r="J2128" s="80" t="s">
        <v>28</v>
      </c>
      <c r="K2128" s="80">
        <v>90.92</v>
      </c>
      <c r="L2128" s="73">
        <f t="shared" si="507"/>
        <v>90.92</v>
      </c>
      <c r="M2128" s="73">
        <f t="shared" si="508"/>
        <v>138.22</v>
      </c>
      <c r="N2128" s="72" t="str">
        <f t="shared" si="509"/>
        <v>0875</v>
      </c>
      <c r="O2128" s="74">
        <f t="shared" si="510"/>
        <v>0</v>
      </c>
      <c r="P2128" s="72">
        <f t="shared" si="511"/>
        <v>0</v>
      </c>
      <c r="Q2128" s="74">
        <f t="shared" si="512"/>
        <v>7</v>
      </c>
      <c r="R2128" s="72" t="str">
        <f t="shared" si="513"/>
        <v/>
      </c>
      <c r="S2128" s="72" t="str">
        <f t="shared" si="514"/>
        <v/>
      </c>
      <c r="AT2128" s="20">
        <f t="shared" si="515"/>
        <v>-8182.8</v>
      </c>
    </row>
    <row r="2129" spans="1:46" ht="45">
      <c r="A2129" s="54">
        <v>7151</v>
      </c>
      <c r="B2129" s="54" t="s">
        <v>1699</v>
      </c>
      <c r="C2129" s="58" t="s">
        <v>3021</v>
      </c>
      <c r="D2129" s="79">
        <v>7</v>
      </c>
      <c r="E2129" s="79">
        <v>7</v>
      </c>
      <c r="F2129" s="80">
        <v>636.41999999999996</v>
      </c>
      <c r="G2129" s="80">
        <v>90.92</v>
      </c>
      <c r="H2129" s="80">
        <v>636.41999999999996</v>
      </c>
      <c r="I2129" s="80" t="s">
        <v>28</v>
      </c>
      <c r="J2129" s="80" t="s">
        <v>28</v>
      </c>
      <c r="K2129" s="80">
        <v>90.92</v>
      </c>
      <c r="L2129" s="73">
        <f t="shared" si="507"/>
        <v>90.92</v>
      </c>
      <c r="M2129" s="73">
        <f t="shared" si="508"/>
        <v>138.22</v>
      </c>
      <c r="N2129" s="72" t="str">
        <f t="shared" si="509"/>
        <v>0875</v>
      </c>
      <c r="O2129" s="74">
        <f t="shared" si="510"/>
        <v>0</v>
      </c>
      <c r="P2129" s="72">
        <f t="shared" si="511"/>
        <v>0</v>
      </c>
      <c r="Q2129" s="74">
        <f t="shared" si="512"/>
        <v>7</v>
      </c>
      <c r="R2129" s="72" t="str">
        <f t="shared" si="513"/>
        <v/>
      </c>
      <c r="S2129" s="72" t="str">
        <f t="shared" si="514"/>
        <v/>
      </c>
      <c r="AT2129" s="20">
        <f t="shared" si="515"/>
        <v>-8182.8</v>
      </c>
    </row>
    <row r="2130" spans="1:46" ht="45">
      <c r="A2130" s="54">
        <v>7151</v>
      </c>
      <c r="B2130" s="54" t="s">
        <v>1695</v>
      </c>
      <c r="C2130" s="58" t="s">
        <v>3021</v>
      </c>
      <c r="D2130" s="79">
        <v>7</v>
      </c>
      <c r="E2130" s="79">
        <v>7</v>
      </c>
      <c r="F2130" s="80">
        <v>636.41999999999996</v>
      </c>
      <c r="G2130" s="80">
        <v>90.92</v>
      </c>
      <c r="H2130" s="80">
        <v>636.41999999999996</v>
      </c>
      <c r="I2130" s="80" t="s">
        <v>28</v>
      </c>
      <c r="J2130" s="80" t="s">
        <v>28</v>
      </c>
      <c r="K2130" s="80">
        <v>90.92</v>
      </c>
      <c r="L2130" s="73">
        <f t="shared" si="507"/>
        <v>90.92</v>
      </c>
      <c r="M2130" s="73">
        <f t="shared" si="508"/>
        <v>138.22</v>
      </c>
      <c r="N2130" s="72" t="str">
        <f t="shared" si="509"/>
        <v>0875</v>
      </c>
      <c r="O2130" s="74">
        <f t="shared" si="510"/>
        <v>0</v>
      </c>
      <c r="P2130" s="72">
        <f t="shared" si="511"/>
        <v>0</v>
      </c>
      <c r="Q2130" s="74">
        <f t="shared" si="512"/>
        <v>7</v>
      </c>
      <c r="R2130" s="72" t="str">
        <f t="shared" si="513"/>
        <v/>
      </c>
      <c r="S2130" s="72" t="str">
        <f t="shared" si="514"/>
        <v/>
      </c>
      <c r="AT2130" s="20">
        <f t="shared" si="515"/>
        <v>-8182.8</v>
      </c>
    </row>
    <row r="2131" spans="1:46" ht="45">
      <c r="A2131" s="54">
        <v>7151</v>
      </c>
      <c r="B2131" s="54" t="s">
        <v>1694</v>
      </c>
      <c r="C2131" s="58" t="s">
        <v>3021</v>
      </c>
      <c r="D2131" s="79">
        <v>7</v>
      </c>
      <c r="E2131" s="79">
        <v>7</v>
      </c>
      <c r="F2131" s="80">
        <v>636.41999999999996</v>
      </c>
      <c r="G2131" s="80">
        <v>90.92</v>
      </c>
      <c r="H2131" s="80">
        <v>636.41999999999996</v>
      </c>
      <c r="I2131" s="80" t="s">
        <v>28</v>
      </c>
      <c r="J2131" s="80" t="s">
        <v>28</v>
      </c>
      <c r="K2131" s="80">
        <v>90.92</v>
      </c>
      <c r="L2131" s="73">
        <f t="shared" si="507"/>
        <v>90.92</v>
      </c>
      <c r="M2131" s="73">
        <f t="shared" si="508"/>
        <v>138.22</v>
      </c>
      <c r="N2131" s="72" t="str">
        <f t="shared" si="509"/>
        <v>0875</v>
      </c>
      <c r="O2131" s="74">
        <f t="shared" si="510"/>
        <v>0</v>
      </c>
      <c r="P2131" s="72">
        <f t="shared" si="511"/>
        <v>0</v>
      </c>
      <c r="Q2131" s="74">
        <f t="shared" si="512"/>
        <v>7</v>
      </c>
      <c r="R2131" s="72" t="str">
        <f t="shared" si="513"/>
        <v/>
      </c>
      <c r="S2131" s="72" t="str">
        <f t="shared" si="514"/>
        <v/>
      </c>
      <c r="AT2131" s="20">
        <f t="shared" si="515"/>
        <v>-8182.8</v>
      </c>
    </row>
    <row r="2132" spans="1:46" ht="33.75">
      <c r="A2132" s="54">
        <v>7152</v>
      </c>
      <c r="B2132" s="54" t="s">
        <v>1710</v>
      </c>
      <c r="C2132" s="58" t="s">
        <v>3022</v>
      </c>
      <c r="D2132" s="79">
        <v>7</v>
      </c>
      <c r="E2132" s="79">
        <v>7</v>
      </c>
      <c r="F2132" s="80">
        <v>606.65</v>
      </c>
      <c r="G2132" s="80">
        <v>86.66</v>
      </c>
      <c r="H2132" s="80">
        <v>606.65</v>
      </c>
      <c r="I2132" s="80" t="s">
        <v>28</v>
      </c>
      <c r="J2132" s="80" t="s">
        <v>28</v>
      </c>
      <c r="K2132" s="80">
        <v>86.66</v>
      </c>
      <c r="L2132" s="73">
        <f t="shared" si="507"/>
        <v>86.66</v>
      </c>
      <c r="M2132" s="73">
        <f t="shared" si="508"/>
        <v>117.16</v>
      </c>
      <c r="N2132" s="72" t="str">
        <f t="shared" si="509"/>
        <v>0876</v>
      </c>
      <c r="O2132" s="74">
        <f t="shared" si="510"/>
        <v>0</v>
      </c>
      <c r="P2132" s="72">
        <f t="shared" si="511"/>
        <v>0</v>
      </c>
      <c r="Q2132" s="74">
        <f t="shared" si="512"/>
        <v>7</v>
      </c>
      <c r="R2132" s="72" t="str">
        <f t="shared" si="513"/>
        <v/>
      </c>
      <c r="S2132" s="72" t="str">
        <f t="shared" si="514"/>
        <v/>
      </c>
      <c r="AT2132" s="20">
        <f t="shared" si="515"/>
        <v>-7799.4</v>
      </c>
    </row>
    <row r="2133" spans="1:46" ht="33.75">
      <c r="A2133" s="54">
        <v>7152</v>
      </c>
      <c r="B2133" s="54" t="s">
        <v>1712</v>
      </c>
      <c r="C2133" s="58" t="s">
        <v>3022</v>
      </c>
      <c r="D2133" s="79">
        <v>7</v>
      </c>
      <c r="E2133" s="79">
        <v>7</v>
      </c>
      <c r="F2133" s="80">
        <v>606.65</v>
      </c>
      <c r="G2133" s="80">
        <v>86.66</v>
      </c>
      <c r="H2133" s="80">
        <v>606.65</v>
      </c>
      <c r="I2133" s="80" t="s">
        <v>28</v>
      </c>
      <c r="J2133" s="80" t="s">
        <v>28</v>
      </c>
      <c r="K2133" s="80">
        <v>86.66</v>
      </c>
      <c r="L2133" s="73">
        <f t="shared" si="507"/>
        <v>86.66</v>
      </c>
      <c r="M2133" s="73">
        <f t="shared" si="508"/>
        <v>117.16</v>
      </c>
      <c r="N2133" s="72" t="str">
        <f t="shared" si="509"/>
        <v>0876</v>
      </c>
      <c r="O2133" s="74">
        <f t="shared" si="510"/>
        <v>0</v>
      </c>
      <c r="P2133" s="72">
        <f t="shared" si="511"/>
        <v>0</v>
      </c>
      <c r="Q2133" s="74">
        <f t="shared" si="512"/>
        <v>7</v>
      </c>
      <c r="R2133" s="72" t="str">
        <f t="shared" si="513"/>
        <v/>
      </c>
      <c r="S2133" s="72" t="str">
        <f t="shared" si="514"/>
        <v/>
      </c>
      <c r="AT2133" s="20">
        <f t="shared" si="515"/>
        <v>-7799.4</v>
      </c>
    </row>
    <row r="2134" spans="1:46" ht="33.75">
      <c r="A2134" s="54">
        <v>7152</v>
      </c>
      <c r="B2134" s="54" t="s">
        <v>1714</v>
      </c>
      <c r="C2134" s="58" t="s">
        <v>3022</v>
      </c>
      <c r="D2134" s="79">
        <v>7</v>
      </c>
      <c r="E2134" s="79">
        <v>7</v>
      </c>
      <c r="F2134" s="80">
        <v>606.65</v>
      </c>
      <c r="G2134" s="80">
        <v>86.66</v>
      </c>
      <c r="H2134" s="80">
        <v>606.65</v>
      </c>
      <c r="I2134" s="80" t="s">
        <v>28</v>
      </c>
      <c r="J2134" s="80" t="s">
        <v>28</v>
      </c>
      <c r="K2134" s="80">
        <v>86.66</v>
      </c>
      <c r="L2134" s="73">
        <f t="shared" si="507"/>
        <v>86.66</v>
      </c>
      <c r="M2134" s="73">
        <f t="shared" si="508"/>
        <v>117.16</v>
      </c>
      <c r="N2134" s="72" t="str">
        <f t="shared" si="509"/>
        <v>0876</v>
      </c>
      <c r="O2134" s="74">
        <f t="shared" si="510"/>
        <v>0</v>
      </c>
      <c r="P2134" s="72">
        <f t="shared" si="511"/>
        <v>0</v>
      </c>
      <c r="Q2134" s="74">
        <f t="shared" si="512"/>
        <v>7</v>
      </c>
      <c r="R2134" s="72" t="str">
        <f t="shared" si="513"/>
        <v/>
      </c>
      <c r="S2134" s="72" t="str">
        <f t="shared" si="514"/>
        <v/>
      </c>
      <c r="AT2134" s="20">
        <f t="shared" si="515"/>
        <v>-7799.4</v>
      </c>
    </row>
    <row r="2135" spans="1:46" ht="33.75">
      <c r="A2135" s="54">
        <v>7152</v>
      </c>
      <c r="B2135" s="54" t="s">
        <v>1708</v>
      </c>
      <c r="C2135" s="58" t="s">
        <v>3022</v>
      </c>
      <c r="D2135" s="79">
        <v>7</v>
      </c>
      <c r="E2135" s="79">
        <v>7</v>
      </c>
      <c r="F2135" s="80">
        <v>606.65</v>
      </c>
      <c r="G2135" s="80">
        <v>86.66</v>
      </c>
      <c r="H2135" s="80">
        <v>606.65</v>
      </c>
      <c r="I2135" s="80" t="s">
        <v>28</v>
      </c>
      <c r="J2135" s="80" t="s">
        <v>28</v>
      </c>
      <c r="K2135" s="80">
        <v>86.66</v>
      </c>
      <c r="L2135" s="73">
        <f t="shared" si="507"/>
        <v>86.66</v>
      </c>
      <c r="M2135" s="73">
        <f t="shared" si="508"/>
        <v>117.16</v>
      </c>
      <c r="N2135" s="72" t="str">
        <f t="shared" si="509"/>
        <v>0876</v>
      </c>
      <c r="O2135" s="74">
        <f t="shared" si="510"/>
        <v>0</v>
      </c>
      <c r="P2135" s="72">
        <f t="shared" si="511"/>
        <v>0</v>
      </c>
      <c r="Q2135" s="74">
        <f t="shared" si="512"/>
        <v>7</v>
      </c>
      <c r="R2135" s="72" t="str">
        <f t="shared" si="513"/>
        <v/>
      </c>
      <c r="S2135" s="72" t="str">
        <f t="shared" si="514"/>
        <v/>
      </c>
      <c r="AT2135" s="20">
        <f t="shared" si="515"/>
        <v>-7799.4</v>
      </c>
    </row>
    <row r="2136" spans="1:46" ht="33.75">
      <c r="A2136" s="54">
        <v>7152</v>
      </c>
      <c r="B2136" s="54" t="s">
        <v>1716</v>
      </c>
      <c r="C2136" s="58" t="s">
        <v>3022</v>
      </c>
      <c r="D2136" s="79">
        <v>7</v>
      </c>
      <c r="E2136" s="79">
        <v>7</v>
      </c>
      <c r="F2136" s="80">
        <v>606.65</v>
      </c>
      <c r="G2136" s="80">
        <v>86.66</v>
      </c>
      <c r="H2136" s="80">
        <v>606.65</v>
      </c>
      <c r="I2136" s="80" t="s">
        <v>28</v>
      </c>
      <c r="J2136" s="80" t="s">
        <v>28</v>
      </c>
      <c r="K2136" s="80">
        <v>86.66</v>
      </c>
      <c r="L2136" s="73">
        <f t="shared" si="507"/>
        <v>86.66</v>
      </c>
      <c r="M2136" s="73">
        <f t="shared" si="508"/>
        <v>117.16</v>
      </c>
      <c r="N2136" s="72" t="str">
        <f t="shared" si="509"/>
        <v>0876</v>
      </c>
      <c r="O2136" s="74">
        <f t="shared" si="510"/>
        <v>0</v>
      </c>
      <c r="P2136" s="72">
        <f t="shared" si="511"/>
        <v>0</v>
      </c>
      <c r="Q2136" s="74">
        <f t="shared" si="512"/>
        <v>7</v>
      </c>
      <c r="R2136" s="72" t="str">
        <f t="shared" si="513"/>
        <v/>
      </c>
      <c r="S2136" s="72" t="str">
        <f t="shared" si="514"/>
        <v/>
      </c>
      <c r="AT2136" s="20">
        <f t="shared" si="515"/>
        <v>-7799.4</v>
      </c>
    </row>
    <row r="2137" spans="1:46" ht="33.75">
      <c r="A2137" s="54">
        <v>7152</v>
      </c>
      <c r="B2137" s="54" t="s">
        <v>1718</v>
      </c>
      <c r="C2137" s="58" t="s">
        <v>3022</v>
      </c>
      <c r="D2137" s="79">
        <v>7</v>
      </c>
      <c r="E2137" s="79">
        <v>7</v>
      </c>
      <c r="F2137" s="80">
        <v>606.65</v>
      </c>
      <c r="G2137" s="80">
        <v>86.66</v>
      </c>
      <c r="H2137" s="80">
        <v>606.65</v>
      </c>
      <c r="I2137" s="80" t="s">
        <v>28</v>
      </c>
      <c r="J2137" s="80" t="s">
        <v>28</v>
      </c>
      <c r="K2137" s="80">
        <v>86.66</v>
      </c>
      <c r="L2137" s="73">
        <f t="shared" si="507"/>
        <v>86.66</v>
      </c>
      <c r="M2137" s="73">
        <f t="shared" si="508"/>
        <v>117.16</v>
      </c>
      <c r="N2137" s="72" t="str">
        <f t="shared" si="509"/>
        <v>0876</v>
      </c>
      <c r="O2137" s="74">
        <f t="shared" si="510"/>
        <v>0</v>
      </c>
      <c r="P2137" s="72">
        <f t="shared" si="511"/>
        <v>0</v>
      </c>
      <c r="Q2137" s="74">
        <f t="shared" si="512"/>
        <v>7</v>
      </c>
      <c r="R2137" s="72" t="str">
        <f t="shared" si="513"/>
        <v/>
      </c>
      <c r="S2137" s="72" t="str">
        <f t="shared" si="514"/>
        <v/>
      </c>
      <c r="AT2137" s="20">
        <f t="shared" si="515"/>
        <v>-7799.4</v>
      </c>
    </row>
    <row r="2138" spans="1:46" ht="33.75">
      <c r="A2138" s="54">
        <v>7153</v>
      </c>
      <c r="B2138" s="54" t="s">
        <v>1720</v>
      </c>
      <c r="C2138" s="58" t="s">
        <v>3023</v>
      </c>
      <c r="D2138" s="79">
        <v>7</v>
      </c>
      <c r="E2138" s="79">
        <v>7</v>
      </c>
      <c r="F2138" s="80">
        <v>694.06</v>
      </c>
      <c r="G2138" s="80">
        <v>99.15</v>
      </c>
      <c r="H2138" s="80">
        <v>694.06</v>
      </c>
      <c r="I2138" s="80" t="s">
        <v>28</v>
      </c>
      <c r="J2138" s="80" t="s">
        <v>28</v>
      </c>
      <c r="K2138" s="80">
        <v>99.15</v>
      </c>
      <c r="L2138" s="73">
        <f t="shared" si="507"/>
        <v>99.15</v>
      </c>
      <c r="M2138" s="73">
        <f t="shared" si="508"/>
        <v>117.16</v>
      </c>
      <c r="N2138" s="72" t="str">
        <f t="shared" si="509"/>
        <v>0876</v>
      </c>
      <c r="O2138" s="74">
        <f t="shared" si="510"/>
        <v>0</v>
      </c>
      <c r="P2138" s="72">
        <f t="shared" si="511"/>
        <v>0</v>
      </c>
      <c r="Q2138" s="74">
        <f t="shared" si="512"/>
        <v>7</v>
      </c>
      <c r="R2138" s="72" t="str">
        <f t="shared" si="513"/>
        <v/>
      </c>
      <c r="S2138" s="72" t="str">
        <f t="shared" si="514"/>
        <v/>
      </c>
      <c r="AT2138" s="20">
        <f t="shared" si="515"/>
        <v>-8923.5</v>
      </c>
    </row>
    <row r="2139" spans="1:46" ht="33.75">
      <c r="A2139" s="54">
        <v>7153</v>
      </c>
      <c r="B2139" s="54" t="s">
        <v>1722</v>
      </c>
      <c r="C2139" s="58" t="s">
        <v>3023</v>
      </c>
      <c r="D2139" s="79">
        <v>7</v>
      </c>
      <c r="E2139" s="79">
        <v>7</v>
      </c>
      <c r="F2139" s="80">
        <v>694.06</v>
      </c>
      <c r="G2139" s="80">
        <v>99.15</v>
      </c>
      <c r="H2139" s="80">
        <v>694.06</v>
      </c>
      <c r="I2139" s="80" t="s">
        <v>28</v>
      </c>
      <c r="J2139" s="80" t="s">
        <v>28</v>
      </c>
      <c r="K2139" s="80">
        <v>99.15</v>
      </c>
      <c r="L2139" s="73">
        <f t="shared" si="507"/>
        <v>99.15</v>
      </c>
      <c r="M2139" s="73">
        <f t="shared" si="508"/>
        <v>117.16</v>
      </c>
      <c r="N2139" s="72" t="str">
        <f t="shared" si="509"/>
        <v>0876</v>
      </c>
      <c r="O2139" s="74">
        <f t="shared" si="510"/>
        <v>0</v>
      </c>
      <c r="P2139" s="72">
        <f t="shared" si="511"/>
        <v>0</v>
      </c>
      <c r="Q2139" s="74">
        <f t="shared" si="512"/>
        <v>7</v>
      </c>
      <c r="R2139" s="72" t="str">
        <f t="shared" si="513"/>
        <v/>
      </c>
      <c r="S2139" s="72" t="str">
        <f t="shared" si="514"/>
        <v/>
      </c>
      <c r="AT2139" s="20">
        <f t="shared" si="515"/>
        <v>-8923.5</v>
      </c>
    </row>
    <row r="2140" spans="1:46" ht="33.75">
      <c r="A2140" s="54">
        <v>7153</v>
      </c>
      <c r="B2140" s="54" t="s">
        <v>1726</v>
      </c>
      <c r="C2140" s="58" t="s">
        <v>3023</v>
      </c>
      <c r="D2140" s="79">
        <v>7</v>
      </c>
      <c r="E2140" s="79">
        <v>7</v>
      </c>
      <c r="F2140" s="80">
        <v>694.06</v>
      </c>
      <c r="G2140" s="80">
        <v>99.15</v>
      </c>
      <c r="H2140" s="80">
        <v>694.06</v>
      </c>
      <c r="I2140" s="80" t="s">
        <v>28</v>
      </c>
      <c r="J2140" s="80" t="s">
        <v>28</v>
      </c>
      <c r="K2140" s="80">
        <v>99.15</v>
      </c>
      <c r="L2140" s="73">
        <f t="shared" si="507"/>
        <v>99.15</v>
      </c>
      <c r="M2140" s="73">
        <f t="shared" si="508"/>
        <v>117.16</v>
      </c>
      <c r="N2140" s="72" t="str">
        <f t="shared" si="509"/>
        <v>0876</v>
      </c>
      <c r="O2140" s="74">
        <f t="shared" si="510"/>
        <v>0</v>
      </c>
      <c r="P2140" s="72">
        <f t="shared" si="511"/>
        <v>0</v>
      </c>
      <c r="Q2140" s="74">
        <f t="shared" si="512"/>
        <v>7</v>
      </c>
      <c r="R2140" s="72" t="str">
        <f t="shared" si="513"/>
        <v/>
      </c>
      <c r="S2140" s="72" t="str">
        <f t="shared" si="514"/>
        <v/>
      </c>
      <c r="AT2140" s="20">
        <f t="shared" si="515"/>
        <v>-8923.5</v>
      </c>
    </row>
    <row r="2141" spans="1:46" ht="33.75">
      <c r="A2141" s="54">
        <v>7153</v>
      </c>
      <c r="B2141" s="54" t="s">
        <v>1730</v>
      </c>
      <c r="C2141" s="58" t="s">
        <v>3023</v>
      </c>
      <c r="D2141" s="79">
        <v>7</v>
      </c>
      <c r="E2141" s="79">
        <v>7</v>
      </c>
      <c r="F2141" s="80">
        <v>694.06</v>
      </c>
      <c r="G2141" s="80">
        <v>99.15</v>
      </c>
      <c r="H2141" s="80">
        <v>694.06</v>
      </c>
      <c r="I2141" s="80" t="s">
        <v>28</v>
      </c>
      <c r="J2141" s="80" t="s">
        <v>28</v>
      </c>
      <c r="K2141" s="80">
        <v>99.15</v>
      </c>
      <c r="L2141" s="73">
        <f t="shared" si="507"/>
        <v>99.15</v>
      </c>
      <c r="M2141" s="73">
        <f t="shared" si="508"/>
        <v>117.16</v>
      </c>
      <c r="N2141" s="72" t="str">
        <f t="shared" si="509"/>
        <v>0876</v>
      </c>
      <c r="O2141" s="74">
        <f t="shared" si="510"/>
        <v>0</v>
      </c>
      <c r="P2141" s="72">
        <f t="shared" si="511"/>
        <v>0</v>
      </c>
      <c r="Q2141" s="74">
        <f t="shared" si="512"/>
        <v>7</v>
      </c>
      <c r="R2141" s="72" t="str">
        <f t="shared" si="513"/>
        <v/>
      </c>
      <c r="S2141" s="72" t="str">
        <f t="shared" si="514"/>
        <v/>
      </c>
      <c r="AT2141" s="20">
        <f t="shared" si="515"/>
        <v>-8923.5</v>
      </c>
    </row>
    <row r="2142" spans="1:46" ht="33.75">
      <c r="A2142" s="54">
        <v>7153</v>
      </c>
      <c r="B2142" s="54" t="s">
        <v>1728</v>
      </c>
      <c r="C2142" s="58" t="s">
        <v>3023</v>
      </c>
      <c r="D2142" s="79">
        <v>7</v>
      </c>
      <c r="E2142" s="79">
        <v>7</v>
      </c>
      <c r="F2142" s="80">
        <v>694.06</v>
      </c>
      <c r="G2142" s="80">
        <v>99.15</v>
      </c>
      <c r="H2142" s="80">
        <v>694.06</v>
      </c>
      <c r="I2142" s="80" t="s">
        <v>28</v>
      </c>
      <c r="J2142" s="80" t="s">
        <v>28</v>
      </c>
      <c r="K2142" s="80">
        <v>99.15</v>
      </c>
      <c r="L2142" s="73">
        <f t="shared" si="507"/>
        <v>99.15</v>
      </c>
      <c r="M2142" s="73">
        <f t="shared" si="508"/>
        <v>117.16</v>
      </c>
      <c r="N2142" s="72" t="str">
        <f t="shared" si="509"/>
        <v>0876</v>
      </c>
      <c r="O2142" s="74">
        <f t="shared" si="510"/>
        <v>0</v>
      </c>
      <c r="P2142" s="72">
        <f t="shared" si="511"/>
        <v>0</v>
      </c>
      <c r="Q2142" s="74">
        <f t="shared" si="512"/>
        <v>7</v>
      </c>
      <c r="R2142" s="72" t="str">
        <f t="shared" si="513"/>
        <v/>
      </c>
      <c r="S2142" s="72" t="str">
        <f t="shared" si="514"/>
        <v/>
      </c>
      <c r="AT2142" s="20">
        <f t="shared" si="515"/>
        <v>-8923.5</v>
      </c>
    </row>
    <row r="2143" spans="1:46" ht="33.75">
      <c r="A2143" s="54">
        <v>7153</v>
      </c>
      <c r="B2143" s="54" t="s">
        <v>1724</v>
      </c>
      <c r="C2143" s="58" t="s">
        <v>3023</v>
      </c>
      <c r="D2143" s="79">
        <v>7</v>
      </c>
      <c r="E2143" s="79">
        <v>7</v>
      </c>
      <c r="F2143" s="80">
        <v>694.06</v>
      </c>
      <c r="G2143" s="80">
        <v>99.15</v>
      </c>
      <c r="H2143" s="80">
        <v>694.06</v>
      </c>
      <c r="I2143" s="80" t="s">
        <v>28</v>
      </c>
      <c r="J2143" s="80" t="s">
        <v>28</v>
      </c>
      <c r="K2143" s="80">
        <v>99.15</v>
      </c>
      <c r="L2143" s="73">
        <f t="shared" si="507"/>
        <v>99.15</v>
      </c>
      <c r="M2143" s="73">
        <f t="shared" si="508"/>
        <v>117.16</v>
      </c>
      <c r="N2143" s="72" t="str">
        <f t="shared" si="509"/>
        <v>0876</v>
      </c>
      <c r="O2143" s="74">
        <f t="shared" si="510"/>
        <v>0</v>
      </c>
      <c r="P2143" s="72">
        <f t="shared" si="511"/>
        <v>0</v>
      </c>
      <c r="Q2143" s="74">
        <f t="shared" si="512"/>
        <v>7</v>
      </c>
      <c r="R2143" s="72" t="str">
        <f t="shared" si="513"/>
        <v/>
      </c>
      <c r="S2143" s="72" t="str">
        <f t="shared" si="514"/>
        <v/>
      </c>
      <c r="AT2143" s="20">
        <f t="shared" si="515"/>
        <v>-8923.5</v>
      </c>
    </row>
    <row r="2144" spans="1:46" ht="33.75">
      <c r="A2144" s="54">
        <v>7154</v>
      </c>
      <c r="B2144" s="54" t="s">
        <v>1738</v>
      </c>
      <c r="C2144" s="58" t="s">
        <v>3024</v>
      </c>
      <c r="D2144" s="79">
        <v>7</v>
      </c>
      <c r="E2144" s="79">
        <v>7</v>
      </c>
      <c r="F2144" s="80">
        <v>650.21</v>
      </c>
      <c r="G2144" s="80">
        <v>92.89</v>
      </c>
      <c r="H2144" s="80">
        <v>650.21</v>
      </c>
      <c r="I2144" s="80" t="s">
        <v>28</v>
      </c>
      <c r="J2144" s="80" t="s">
        <v>28</v>
      </c>
      <c r="K2144" s="80">
        <v>92.89</v>
      </c>
      <c r="L2144" s="73">
        <f t="shared" si="507"/>
        <v>92.89</v>
      </c>
      <c r="M2144" s="73">
        <f t="shared" si="508"/>
        <v>117.16</v>
      </c>
      <c r="N2144" s="72" t="str">
        <f t="shared" si="509"/>
        <v>0876</v>
      </c>
      <c r="O2144" s="74">
        <f t="shared" si="510"/>
        <v>0</v>
      </c>
      <c r="P2144" s="72">
        <f t="shared" si="511"/>
        <v>0</v>
      </c>
      <c r="Q2144" s="74">
        <f t="shared" si="512"/>
        <v>7</v>
      </c>
      <c r="R2144" s="72" t="str">
        <f t="shared" si="513"/>
        <v/>
      </c>
      <c r="S2144" s="72" t="str">
        <f t="shared" si="514"/>
        <v/>
      </c>
      <c r="AT2144" s="20">
        <f t="shared" si="515"/>
        <v>-8360.1</v>
      </c>
    </row>
    <row r="2145" spans="1:46" ht="33.75">
      <c r="A2145" s="54">
        <v>7154</v>
      </c>
      <c r="B2145" s="54" t="s">
        <v>1740</v>
      </c>
      <c r="C2145" s="58" t="s">
        <v>3024</v>
      </c>
      <c r="D2145" s="79">
        <v>7</v>
      </c>
      <c r="E2145" s="79">
        <v>7</v>
      </c>
      <c r="F2145" s="80">
        <v>650.21</v>
      </c>
      <c r="G2145" s="80">
        <v>92.89</v>
      </c>
      <c r="H2145" s="80">
        <v>650.21</v>
      </c>
      <c r="I2145" s="80" t="s">
        <v>28</v>
      </c>
      <c r="J2145" s="80" t="s">
        <v>28</v>
      </c>
      <c r="K2145" s="80">
        <v>92.89</v>
      </c>
      <c r="L2145" s="73">
        <f t="shared" si="507"/>
        <v>92.89</v>
      </c>
      <c r="M2145" s="73">
        <f t="shared" si="508"/>
        <v>117.16</v>
      </c>
      <c r="N2145" s="72" t="str">
        <f t="shared" si="509"/>
        <v>0876</v>
      </c>
      <c r="O2145" s="74">
        <f t="shared" si="510"/>
        <v>0</v>
      </c>
      <c r="P2145" s="72">
        <f t="shared" si="511"/>
        <v>0</v>
      </c>
      <c r="Q2145" s="74">
        <f t="shared" si="512"/>
        <v>7</v>
      </c>
      <c r="R2145" s="72" t="str">
        <f t="shared" si="513"/>
        <v/>
      </c>
      <c r="S2145" s="72" t="str">
        <f t="shared" si="514"/>
        <v/>
      </c>
      <c r="AT2145" s="20">
        <f t="shared" si="515"/>
        <v>-8360.1</v>
      </c>
    </row>
    <row r="2146" spans="1:46" ht="33.75">
      <c r="A2146" s="54">
        <v>7154</v>
      </c>
      <c r="B2146" s="54" t="s">
        <v>1736</v>
      </c>
      <c r="C2146" s="58" t="s">
        <v>3024</v>
      </c>
      <c r="D2146" s="79">
        <v>7</v>
      </c>
      <c r="E2146" s="79">
        <v>7</v>
      </c>
      <c r="F2146" s="80">
        <v>650.21</v>
      </c>
      <c r="G2146" s="80">
        <v>92.89</v>
      </c>
      <c r="H2146" s="80">
        <v>650.21</v>
      </c>
      <c r="I2146" s="80" t="s">
        <v>28</v>
      </c>
      <c r="J2146" s="80" t="s">
        <v>28</v>
      </c>
      <c r="K2146" s="80">
        <v>92.89</v>
      </c>
      <c r="L2146" s="73">
        <f t="shared" si="507"/>
        <v>92.89</v>
      </c>
      <c r="M2146" s="73">
        <f t="shared" si="508"/>
        <v>117.16</v>
      </c>
      <c r="N2146" s="72" t="str">
        <f t="shared" si="509"/>
        <v>0876</v>
      </c>
      <c r="O2146" s="74">
        <f t="shared" si="510"/>
        <v>0</v>
      </c>
      <c r="P2146" s="72">
        <f t="shared" si="511"/>
        <v>0</v>
      </c>
      <c r="Q2146" s="74">
        <f t="shared" si="512"/>
        <v>7</v>
      </c>
      <c r="R2146" s="72" t="str">
        <f t="shared" si="513"/>
        <v/>
      </c>
      <c r="S2146" s="72" t="str">
        <f t="shared" si="514"/>
        <v/>
      </c>
      <c r="AT2146" s="20">
        <f t="shared" si="515"/>
        <v>-8360.1</v>
      </c>
    </row>
    <row r="2147" spans="1:46" ht="33.75">
      <c r="A2147" s="54">
        <v>7154</v>
      </c>
      <c r="B2147" s="54" t="s">
        <v>1734</v>
      </c>
      <c r="C2147" s="58" t="s">
        <v>3024</v>
      </c>
      <c r="D2147" s="79">
        <v>7</v>
      </c>
      <c r="E2147" s="79">
        <v>7</v>
      </c>
      <c r="F2147" s="80">
        <v>650.21</v>
      </c>
      <c r="G2147" s="80">
        <v>92.89</v>
      </c>
      <c r="H2147" s="80">
        <v>650.21</v>
      </c>
      <c r="I2147" s="80" t="s">
        <v>28</v>
      </c>
      <c r="J2147" s="80" t="s">
        <v>28</v>
      </c>
      <c r="K2147" s="80">
        <v>92.89</v>
      </c>
      <c r="L2147" s="73">
        <f t="shared" si="507"/>
        <v>92.89</v>
      </c>
      <c r="M2147" s="73">
        <f t="shared" si="508"/>
        <v>117.16</v>
      </c>
      <c r="N2147" s="72" t="str">
        <f t="shared" si="509"/>
        <v>0876</v>
      </c>
      <c r="O2147" s="74">
        <f t="shared" si="510"/>
        <v>0</v>
      </c>
      <c r="P2147" s="72">
        <f t="shared" si="511"/>
        <v>0</v>
      </c>
      <c r="Q2147" s="74">
        <f t="shared" si="512"/>
        <v>7</v>
      </c>
      <c r="R2147" s="72" t="str">
        <f t="shared" si="513"/>
        <v/>
      </c>
      <c r="S2147" s="72" t="str">
        <f t="shared" si="514"/>
        <v/>
      </c>
      <c r="AT2147" s="20">
        <f t="shared" si="515"/>
        <v>-8360.1</v>
      </c>
    </row>
    <row r="2148" spans="1:46" ht="33.75">
      <c r="A2148" s="54">
        <v>7154</v>
      </c>
      <c r="B2148" s="54" t="s">
        <v>1732</v>
      </c>
      <c r="C2148" s="58" t="s">
        <v>3024</v>
      </c>
      <c r="D2148" s="79">
        <v>7</v>
      </c>
      <c r="E2148" s="79">
        <v>7</v>
      </c>
      <c r="F2148" s="80">
        <v>650.21</v>
      </c>
      <c r="G2148" s="80">
        <v>92.89</v>
      </c>
      <c r="H2148" s="80">
        <v>650.21</v>
      </c>
      <c r="I2148" s="80" t="s">
        <v>28</v>
      </c>
      <c r="J2148" s="80" t="s">
        <v>28</v>
      </c>
      <c r="K2148" s="80">
        <v>92.89</v>
      </c>
      <c r="L2148" s="73">
        <f t="shared" si="507"/>
        <v>92.89</v>
      </c>
      <c r="M2148" s="73">
        <f t="shared" si="508"/>
        <v>117.16</v>
      </c>
      <c r="N2148" s="72" t="str">
        <f t="shared" si="509"/>
        <v>0876</v>
      </c>
      <c r="O2148" s="74">
        <f t="shared" si="510"/>
        <v>0</v>
      </c>
      <c r="P2148" s="72">
        <f t="shared" si="511"/>
        <v>0</v>
      </c>
      <c r="Q2148" s="74">
        <f t="shared" si="512"/>
        <v>7</v>
      </c>
      <c r="R2148" s="72" t="str">
        <f t="shared" si="513"/>
        <v/>
      </c>
      <c r="S2148" s="72" t="str">
        <f t="shared" si="514"/>
        <v/>
      </c>
      <c r="AT2148" s="20">
        <f t="shared" si="515"/>
        <v>-8360.1</v>
      </c>
    </row>
    <row r="2149" spans="1:46" ht="33.75">
      <c r="A2149" s="54">
        <v>7154</v>
      </c>
      <c r="B2149" s="54" t="s">
        <v>1742</v>
      </c>
      <c r="C2149" s="58" t="s">
        <v>3024</v>
      </c>
      <c r="D2149" s="79">
        <v>7</v>
      </c>
      <c r="E2149" s="79">
        <v>7</v>
      </c>
      <c r="F2149" s="80">
        <v>650.21</v>
      </c>
      <c r="G2149" s="80">
        <v>92.89</v>
      </c>
      <c r="H2149" s="80">
        <v>650.21</v>
      </c>
      <c r="I2149" s="80" t="s">
        <v>28</v>
      </c>
      <c r="J2149" s="80" t="s">
        <v>28</v>
      </c>
      <c r="K2149" s="80">
        <v>92.89</v>
      </c>
      <c r="L2149" s="73">
        <f t="shared" si="507"/>
        <v>92.89</v>
      </c>
      <c r="M2149" s="73">
        <f t="shared" si="508"/>
        <v>117.16</v>
      </c>
      <c r="N2149" s="72" t="str">
        <f t="shared" si="509"/>
        <v>0876</v>
      </c>
      <c r="O2149" s="74">
        <f t="shared" si="510"/>
        <v>0</v>
      </c>
      <c r="P2149" s="72">
        <f t="shared" si="511"/>
        <v>0</v>
      </c>
      <c r="Q2149" s="74">
        <f t="shared" si="512"/>
        <v>7</v>
      </c>
      <c r="R2149" s="72" t="str">
        <f t="shared" si="513"/>
        <v/>
      </c>
      <c r="S2149" s="72" t="str">
        <f t="shared" si="514"/>
        <v/>
      </c>
      <c r="AT2149" s="20">
        <f t="shared" si="515"/>
        <v>-8360.1</v>
      </c>
    </row>
    <row r="2150" spans="1:46" ht="33.75">
      <c r="A2150" s="54">
        <v>7155</v>
      </c>
      <c r="B2150" s="54" t="s">
        <v>1754</v>
      </c>
      <c r="C2150" s="58" t="s">
        <v>3025</v>
      </c>
      <c r="D2150" s="79">
        <v>7</v>
      </c>
      <c r="E2150" s="79">
        <v>7</v>
      </c>
      <c r="F2150" s="80">
        <v>616.09</v>
      </c>
      <c r="G2150" s="80">
        <v>88.01</v>
      </c>
      <c r="H2150" s="80">
        <v>616.09</v>
      </c>
      <c r="I2150" s="80" t="s">
        <v>28</v>
      </c>
      <c r="J2150" s="80" t="s">
        <v>28</v>
      </c>
      <c r="K2150" s="80">
        <v>88.01</v>
      </c>
      <c r="L2150" s="73">
        <f t="shared" si="507"/>
        <v>88.01</v>
      </c>
      <c r="M2150" s="73">
        <f t="shared" si="508"/>
        <v>117.16</v>
      </c>
      <c r="N2150" s="72" t="str">
        <f t="shared" si="509"/>
        <v>0876</v>
      </c>
      <c r="O2150" s="74">
        <f t="shared" si="510"/>
        <v>0</v>
      </c>
      <c r="P2150" s="72">
        <f t="shared" si="511"/>
        <v>0</v>
      </c>
      <c r="Q2150" s="74">
        <f t="shared" si="512"/>
        <v>7</v>
      </c>
      <c r="R2150" s="72" t="str">
        <f t="shared" si="513"/>
        <v/>
      </c>
      <c r="S2150" s="72" t="str">
        <f t="shared" si="514"/>
        <v/>
      </c>
      <c r="AT2150" s="20">
        <f t="shared" si="515"/>
        <v>-7920.9000000000005</v>
      </c>
    </row>
    <row r="2151" spans="1:46" ht="33.75">
      <c r="A2151" s="54">
        <v>7155</v>
      </c>
      <c r="B2151" s="54" t="s">
        <v>1746</v>
      </c>
      <c r="C2151" s="58" t="s">
        <v>3025</v>
      </c>
      <c r="D2151" s="79">
        <v>7</v>
      </c>
      <c r="E2151" s="79">
        <v>7</v>
      </c>
      <c r="F2151" s="80">
        <v>616.09</v>
      </c>
      <c r="G2151" s="80">
        <v>88.01</v>
      </c>
      <c r="H2151" s="80">
        <v>616.09</v>
      </c>
      <c r="I2151" s="80" t="s">
        <v>28</v>
      </c>
      <c r="J2151" s="80" t="s">
        <v>28</v>
      </c>
      <c r="K2151" s="80">
        <v>88.01</v>
      </c>
      <c r="L2151" s="73">
        <f t="shared" si="507"/>
        <v>88.01</v>
      </c>
      <c r="M2151" s="73">
        <f t="shared" si="508"/>
        <v>117.16</v>
      </c>
      <c r="N2151" s="72" t="str">
        <f t="shared" si="509"/>
        <v>0876</v>
      </c>
      <c r="O2151" s="74">
        <f t="shared" si="510"/>
        <v>0</v>
      </c>
      <c r="P2151" s="72">
        <f t="shared" si="511"/>
        <v>0</v>
      </c>
      <c r="Q2151" s="74">
        <f t="shared" si="512"/>
        <v>7</v>
      </c>
      <c r="R2151" s="72" t="str">
        <f t="shared" si="513"/>
        <v/>
      </c>
      <c r="S2151" s="72" t="str">
        <f t="shared" si="514"/>
        <v/>
      </c>
      <c r="AT2151" s="20">
        <f t="shared" si="515"/>
        <v>-7920.9000000000005</v>
      </c>
    </row>
    <row r="2152" spans="1:46" ht="33.75">
      <c r="A2152" s="54">
        <v>7155</v>
      </c>
      <c r="B2152" s="54" t="s">
        <v>1748</v>
      </c>
      <c r="C2152" s="58" t="s">
        <v>3025</v>
      </c>
      <c r="D2152" s="79">
        <v>7</v>
      </c>
      <c r="E2152" s="79">
        <v>7</v>
      </c>
      <c r="F2152" s="80">
        <v>616.09</v>
      </c>
      <c r="G2152" s="80">
        <v>88.01</v>
      </c>
      <c r="H2152" s="80">
        <v>616.09</v>
      </c>
      <c r="I2152" s="80" t="s">
        <v>28</v>
      </c>
      <c r="J2152" s="80" t="s">
        <v>28</v>
      </c>
      <c r="K2152" s="80">
        <v>88.01</v>
      </c>
      <c r="L2152" s="73">
        <f t="shared" si="507"/>
        <v>88.01</v>
      </c>
      <c r="M2152" s="73">
        <f t="shared" si="508"/>
        <v>117.16</v>
      </c>
      <c r="N2152" s="72" t="str">
        <f t="shared" si="509"/>
        <v>0876</v>
      </c>
      <c r="O2152" s="74">
        <f t="shared" si="510"/>
        <v>0</v>
      </c>
      <c r="P2152" s="72">
        <f t="shared" si="511"/>
        <v>0</v>
      </c>
      <c r="Q2152" s="74">
        <f t="shared" si="512"/>
        <v>7</v>
      </c>
      <c r="R2152" s="72" t="str">
        <f t="shared" si="513"/>
        <v/>
      </c>
      <c r="S2152" s="72" t="str">
        <f t="shared" si="514"/>
        <v/>
      </c>
      <c r="AT2152" s="20">
        <f t="shared" si="515"/>
        <v>-7920.9000000000005</v>
      </c>
    </row>
    <row r="2153" spans="1:46" ht="33.75">
      <c r="A2153" s="54">
        <v>7155</v>
      </c>
      <c r="B2153" s="54" t="s">
        <v>1750</v>
      </c>
      <c r="C2153" s="58" t="s">
        <v>3025</v>
      </c>
      <c r="D2153" s="79">
        <v>7</v>
      </c>
      <c r="E2153" s="79">
        <v>7</v>
      </c>
      <c r="F2153" s="80">
        <v>616.09</v>
      </c>
      <c r="G2153" s="80">
        <v>88.01</v>
      </c>
      <c r="H2153" s="80">
        <v>616.09</v>
      </c>
      <c r="I2153" s="80" t="s">
        <v>28</v>
      </c>
      <c r="J2153" s="80" t="s">
        <v>28</v>
      </c>
      <c r="K2153" s="80">
        <v>88.01</v>
      </c>
      <c r="L2153" s="73">
        <f t="shared" si="507"/>
        <v>88.01</v>
      </c>
      <c r="M2153" s="73">
        <f t="shared" si="508"/>
        <v>117.16</v>
      </c>
      <c r="N2153" s="72" t="str">
        <f t="shared" si="509"/>
        <v>0876</v>
      </c>
      <c r="O2153" s="74">
        <f t="shared" si="510"/>
        <v>0</v>
      </c>
      <c r="P2153" s="72">
        <f t="shared" si="511"/>
        <v>0</v>
      </c>
      <c r="Q2153" s="74">
        <f t="shared" si="512"/>
        <v>7</v>
      </c>
      <c r="R2153" s="72" t="str">
        <f t="shared" si="513"/>
        <v/>
      </c>
      <c r="S2153" s="72" t="str">
        <f t="shared" si="514"/>
        <v/>
      </c>
      <c r="AT2153" s="20">
        <f t="shared" si="515"/>
        <v>-7920.9000000000005</v>
      </c>
    </row>
    <row r="2154" spans="1:46" ht="33.75">
      <c r="A2154" s="54">
        <v>7155</v>
      </c>
      <c r="B2154" s="54" t="s">
        <v>1744</v>
      </c>
      <c r="C2154" s="58" t="s">
        <v>3025</v>
      </c>
      <c r="D2154" s="79">
        <v>7</v>
      </c>
      <c r="E2154" s="79">
        <v>7</v>
      </c>
      <c r="F2154" s="80">
        <v>616.09</v>
      </c>
      <c r="G2154" s="80">
        <v>88.01</v>
      </c>
      <c r="H2154" s="80">
        <v>616.09</v>
      </c>
      <c r="I2154" s="80" t="s">
        <v>28</v>
      </c>
      <c r="J2154" s="80" t="s">
        <v>28</v>
      </c>
      <c r="K2154" s="80">
        <v>88.01</v>
      </c>
      <c r="L2154" s="73">
        <f t="shared" si="507"/>
        <v>88.01</v>
      </c>
      <c r="M2154" s="73">
        <f t="shared" si="508"/>
        <v>117.16</v>
      </c>
      <c r="N2154" s="72" t="str">
        <f t="shared" si="509"/>
        <v>0876</v>
      </c>
      <c r="O2154" s="74">
        <f t="shared" si="510"/>
        <v>0</v>
      </c>
      <c r="P2154" s="72">
        <f t="shared" si="511"/>
        <v>0</v>
      </c>
      <c r="Q2154" s="74">
        <f t="shared" si="512"/>
        <v>7</v>
      </c>
      <c r="R2154" s="72" t="str">
        <f t="shared" si="513"/>
        <v/>
      </c>
      <c r="S2154" s="72" t="str">
        <f t="shared" si="514"/>
        <v/>
      </c>
      <c r="AT2154" s="20">
        <f t="shared" si="515"/>
        <v>-7920.9000000000005</v>
      </c>
    </row>
    <row r="2155" spans="1:46" ht="33.75">
      <c r="A2155" s="54">
        <v>7155</v>
      </c>
      <c r="B2155" s="54" t="s">
        <v>1752</v>
      </c>
      <c r="C2155" s="58" t="s">
        <v>3025</v>
      </c>
      <c r="D2155" s="79">
        <v>7</v>
      </c>
      <c r="E2155" s="79">
        <v>7</v>
      </c>
      <c r="F2155" s="80">
        <v>616.09</v>
      </c>
      <c r="G2155" s="80">
        <v>88.01</v>
      </c>
      <c r="H2155" s="80">
        <v>616.09</v>
      </c>
      <c r="I2155" s="80" t="s">
        <v>28</v>
      </c>
      <c r="J2155" s="80" t="s">
        <v>28</v>
      </c>
      <c r="K2155" s="80">
        <v>88.01</v>
      </c>
      <c r="L2155" s="73">
        <f t="shared" si="507"/>
        <v>88.01</v>
      </c>
      <c r="M2155" s="73">
        <f t="shared" si="508"/>
        <v>117.16</v>
      </c>
      <c r="N2155" s="72" t="str">
        <f t="shared" si="509"/>
        <v>0876</v>
      </c>
      <c r="O2155" s="74">
        <f t="shared" si="510"/>
        <v>0</v>
      </c>
      <c r="P2155" s="72">
        <f t="shared" si="511"/>
        <v>0</v>
      </c>
      <c r="Q2155" s="74">
        <f t="shared" si="512"/>
        <v>7</v>
      </c>
      <c r="R2155" s="72" t="str">
        <f t="shared" si="513"/>
        <v/>
      </c>
      <c r="S2155" s="72" t="str">
        <f t="shared" si="514"/>
        <v/>
      </c>
      <c r="AT2155" s="20">
        <f t="shared" si="515"/>
        <v>-7920.9000000000005</v>
      </c>
    </row>
    <row r="2156" spans="1:46" ht="45">
      <c r="A2156" s="54">
        <v>7156</v>
      </c>
      <c r="B2156" s="54" t="s">
        <v>1763</v>
      </c>
      <c r="C2156" s="58" t="s">
        <v>3026</v>
      </c>
      <c r="D2156" s="79">
        <v>7</v>
      </c>
      <c r="E2156" s="79">
        <v>7</v>
      </c>
      <c r="F2156" s="80">
        <v>854.72</v>
      </c>
      <c r="G2156" s="80">
        <v>122.1</v>
      </c>
      <c r="H2156" s="80">
        <v>854.72</v>
      </c>
      <c r="I2156" s="80" t="s">
        <v>28</v>
      </c>
      <c r="J2156" s="80" t="s">
        <v>28</v>
      </c>
      <c r="K2156" s="80">
        <v>122.1</v>
      </c>
      <c r="L2156" s="73">
        <f t="shared" si="507"/>
        <v>122.1</v>
      </c>
      <c r="M2156" s="73">
        <f t="shared" si="508"/>
        <v>113.61</v>
      </c>
      <c r="N2156" s="72" t="str">
        <f t="shared" si="509"/>
        <v>0877</v>
      </c>
      <c r="O2156" s="74">
        <f t="shared" si="510"/>
        <v>0</v>
      </c>
      <c r="P2156" s="72">
        <f t="shared" si="511"/>
        <v>0</v>
      </c>
      <c r="Q2156" s="74">
        <f t="shared" si="512"/>
        <v>7</v>
      </c>
      <c r="R2156" s="72" t="str">
        <f t="shared" si="513"/>
        <v/>
      </c>
      <c r="S2156" s="72" t="str">
        <f t="shared" si="514"/>
        <v/>
      </c>
      <c r="AT2156" s="20">
        <f t="shared" si="515"/>
        <v>-10989</v>
      </c>
    </row>
    <row r="2157" spans="1:46" ht="45">
      <c r="A2157" s="54">
        <v>7156</v>
      </c>
      <c r="B2157" s="54" t="s">
        <v>1764</v>
      </c>
      <c r="C2157" s="58" t="s">
        <v>3026</v>
      </c>
      <c r="D2157" s="79">
        <v>7</v>
      </c>
      <c r="E2157" s="79">
        <v>7</v>
      </c>
      <c r="F2157" s="80">
        <v>854.72</v>
      </c>
      <c r="G2157" s="80">
        <v>122.1</v>
      </c>
      <c r="H2157" s="80">
        <v>854.72</v>
      </c>
      <c r="I2157" s="80" t="s">
        <v>28</v>
      </c>
      <c r="J2157" s="80" t="s">
        <v>28</v>
      </c>
      <c r="K2157" s="80">
        <v>122.1</v>
      </c>
      <c r="L2157" s="73">
        <f t="shared" si="507"/>
        <v>122.1</v>
      </c>
      <c r="M2157" s="73">
        <f t="shared" si="508"/>
        <v>113.61</v>
      </c>
      <c r="N2157" s="72" t="str">
        <f t="shared" si="509"/>
        <v>0877</v>
      </c>
      <c r="O2157" s="74">
        <f t="shared" si="510"/>
        <v>0</v>
      </c>
      <c r="P2157" s="72">
        <f t="shared" si="511"/>
        <v>0</v>
      </c>
      <c r="Q2157" s="74">
        <f t="shared" si="512"/>
        <v>7</v>
      </c>
      <c r="R2157" s="72" t="str">
        <f t="shared" si="513"/>
        <v/>
      </c>
      <c r="S2157" s="72" t="str">
        <f t="shared" si="514"/>
        <v/>
      </c>
      <c r="AT2157" s="20">
        <f t="shared" si="515"/>
        <v>-10989</v>
      </c>
    </row>
    <row r="2158" spans="1:46" ht="45">
      <c r="A2158" s="54">
        <v>7156</v>
      </c>
      <c r="B2158" s="54" t="s">
        <v>1759</v>
      </c>
      <c r="C2158" s="58" t="s">
        <v>3026</v>
      </c>
      <c r="D2158" s="79">
        <v>7</v>
      </c>
      <c r="E2158" s="79">
        <v>7</v>
      </c>
      <c r="F2158" s="80">
        <v>854.72</v>
      </c>
      <c r="G2158" s="80">
        <v>122.1</v>
      </c>
      <c r="H2158" s="80">
        <v>854.72</v>
      </c>
      <c r="I2158" s="80" t="s">
        <v>28</v>
      </c>
      <c r="J2158" s="80" t="s">
        <v>28</v>
      </c>
      <c r="K2158" s="80">
        <v>122.1</v>
      </c>
      <c r="L2158" s="73">
        <f t="shared" si="507"/>
        <v>122.1</v>
      </c>
      <c r="M2158" s="73">
        <f t="shared" si="508"/>
        <v>113.61</v>
      </c>
      <c r="N2158" s="72" t="str">
        <f t="shared" si="509"/>
        <v>0877</v>
      </c>
      <c r="O2158" s="74">
        <f t="shared" si="510"/>
        <v>0</v>
      </c>
      <c r="P2158" s="72">
        <f t="shared" si="511"/>
        <v>0</v>
      </c>
      <c r="Q2158" s="74">
        <f t="shared" si="512"/>
        <v>7</v>
      </c>
      <c r="R2158" s="72" t="str">
        <f t="shared" si="513"/>
        <v/>
      </c>
      <c r="S2158" s="72" t="str">
        <f t="shared" si="514"/>
        <v/>
      </c>
      <c r="AT2158" s="20">
        <f t="shared" si="515"/>
        <v>-10989</v>
      </c>
    </row>
    <row r="2159" spans="1:46" ht="45">
      <c r="A2159" s="54">
        <v>7156</v>
      </c>
      <c r="B2159" s="54" t="s">
        <v>1760</v>
      </c>
      <c r="C2159" s="58" t="s">
        <v>3026</v>
      </c>
      <c r="D2159" s="79">
        <v>7</v>
      </c>
      <c r="E2159" s="79">
        <v>7</v>
      </c>
      <c r="F2159" s="80">
        <v>854.72</v>
      </c>
      <c r="G2159" s="80">
        <v>122.1</v>
      </c>
      <c r="H2159" s="80">
        <v>854.72</v>
      </c>
      <c r="I2159" s="80" t="s">
        <v>28</v>
      </c>
      <c r="J2159" s="80" t="s">
        <v>28</v>
      </c>
      <c r="K2159" s="80">
        <v>122.1</v>
      </c>
      <c r="L2159" s="73">
        <f t="shared" si="507"/>
        <v>122.1</v>
      </c>
      <c r="M2159" s="73">
        <f t="shared" si="508"/>
        <v>113.61</v>
      </c>
      <c r="N2159" s="72" t="str">
        <f t="shared" si="509"/>
        <v>0877</v>
      </c>
      <c r="O2159" s="74">
        <f t="shared" si="510"/>
        <v>0</v>
      </c>
      <c r="P2159" s="72">
        <f t="shared" si="511"/>
        <v>0</v>
      </c>
      <c r="Q2159" s="74">
        <f t="shared" si="512"/>
        <v>7</v>
      </c>
      <c r="R2159" s="72" t="str">
        <f t="shared" si="513"/>
        <v/>
      </c>
      <c r="S2159" s="72" t="str">
        <f t="shared" si="514"/>
        <v/>
      </c>
      <c r="AT2159" s="20">
        <f t="shared" si="515"/>
        <v>-10989</v>
      </c>
    </row>
    <row r="2160" spans="1:46" ht="45">
      <c r="A2160" s="54">
        <v>7156</v>
      </c>
      <c r="B2160" s="54" t="s">
        <v>1761</v>
      </c>
      <c r="C2160" s="58" t="s">
        <v>3026</v>
      </c>
      <c r="D2160" s="79">
        <v>7</v>
      </c>
      <c r="E2160" s="79">
        <v>7</v>
      </c>
      <c r="F2160" s="80">
        <v>854.72</v>
      </c>
      <c r="G2160" s="80">
        <v>122.1</v>
      </c>
      <c r="H2160" s="80">
        <v>854.72</v>
      </c>
      <c r="I2160" s="80" t="s">
        <v>28</v>
      </c>
      <c r="J2160" s="80" t="s">
        <v>28</v>
      </c>
      <c r="K2160" s="80">
        <v>122.1</v>
      </c>
      <c r="L2160" s="73">
        <f t="shared" si="507"/>
        <v>122.1</v>
      </c>
      <c r="M2160" s="73">
        <f t="shared" si="508"/>
        <v>113.61</v>
      </c>
      <c r="N2160" s="72" t="str">
        <f t="shared" si="509"/>
        <v>0877</v>
      </c>
      <c r="O2160" s="74">
        <f t="shared" si="510"/>
        <v>0</v>
      </c>
      <c r="P2160" s="72">
        <f t="shared" si="511"/>
        <v>0</v>
      </c>
      <c r="Q2160" s="74">
        <f t="shared" si="512"/>
        <v>7</v>
      </c>
      <c r="R2160" s="72" t="str">
        <f t="shared" si="513"/>
        <v/>
      </c>
      <c r="S2160" s="72" t="str">
        <f t="shared" si="514"/>
        <v/>
      </c>
      <c r="AT2160" s="20">
        <f t="shared" si="515"/>
        <v>-10989</v>
      </c>
    </row>
    <row r="2161" spans="1:46" ht="45">
      <c r="A2161" s="54">
        <v>7156</v>
      </c>
      <c r="B2161" s="54" t="s">
        <v>1762</v>
      </c>
      <c r="C2161" s="58" t="s">
        <v>3026</v>
      </c>
      <c r="D2161" s="79">
        <v>7</v>
      </c>
      <c r="E2161" s="79">
        <v>7</v>
      </c>
      <c r="F2161" s="80">
        <v>854.72</v>
      </c>
      <c r="G2161" s="80">
        <v>122.1</v>
      </c>
      <c r="H2161" s="80">
        <v>854.72</v>
      </c>
      <c r="I2161" s="80" t="s">
        <v>28</v>
      </c>
      <c r="J2161" s="80" t="s">
        <v>28</v>
      </c>
      <c r="K2161" s="80">
        <v>122.1</v>
      </c>
      <c r="L2161" s="73">
        <f t="shared" si="507"/>
        <v>122.1</v>
      </c>
      <c r="M2161" s="73">
        <f t="shared" si="508"/>
        <v>113.61</v>
      </c>
      <c r="N2161" s="72" t="str">
        <f t="shared" si="509"/>
        <v>0877</v>
      </c>
      <c r="O2161" s="74">
        <f t="shared" si="510"/>
        <v>0</v>
      </c>
      <c r="P2161" s="72">
        <f t="shared" si="511"/>
        <v>0</v>
      </c>
      <c r="Q2161" s="74">
        <f t="shared" si="512"/>
        <v>7</v>
      </c>
      <c r="R2161" s="72" t="str">
        <f t="shared" si="513"/>
        <v/>
      </c>
      <c r="S2161" s="72" t="str">
        <f t="shared" si="514"/>
        <v/>
      </c>
      <c r="AT2161" s="20">
        <f t="shared" si="515"/>
        <v>-10989</v>
      </c>
    </row>
    <row r="2162" spans="1:46" ht="45">
      <c r="A2162" s="54">
        <v>7157</v>
      </c>
      <c r="B2162" s="54" t="s">
        <v>1767</v>
      </c>
      <c r="C2162" s="58" t="s">
        <v>3027</v>
      </c>
      <c r="D2162" s="79">
        <v>7</v>
      </c>
      <c r="E2162" s="79">
        <v>7</v>
      </c>
      <c r="F2162" s="80">
        <v>710.6</v>
      </c>
      <c r="G2162" s="80">
        <v>101.51</v>
      </c>
      <c r="H2162" s="80">
        <v>710.6</v>
      </c>
      <c r="I2162" s="80" t="s">
        <v>28</v>
      </c>
      <c r="J2162" s="80" t="s">
        <v>28</v>
      </c>
      <c r="K2162" s="80">
        <v>101.51</v>
      </c>
      <c r="L2162" s="73">
        <f t="shared" si="507"/>
        <v>101.51</v>
      </c>
      <c r="M2162" s="73">
        <f t="shared" si="508"/>
        <v>113.61</v>
      </c>
      <c r="N2162" s="72" t="str">
        <f t="shared" si="509"/>
        <v>0877</v>
      </c>
      <c r="O2162" s="74">
        <f t="shared" si="510"/>
        <v>0</v>
      </c>
      <c r="P2162" s="72">
        <f t="shared" si="511"/>
        <v>0</v>
      </c>
      <c r="Q2162" s="74">
        <f t="shared" si="512"/>
        <v>7</v>
      </c>
      <c r="R2162" s="72" t="str">
        <f t="shared" si="513"/>
        <v/>
      </c>
      <c r="S2162" s="72" t="str">
        <f t="shared" si="514"/>
        <v/>
      </c>
      <c r="AT2162" s="20">
        <f t="shared" si="515"/>
        <v>-9135.9</v>
      </c>
    </row>
    <row r="2163" spans="1:46" ht="45">
      <c r="A2163" s="54">
        <v>7157</v>
      </c>
      <c r="B2163" s="54" t="s">
        <v>1765</v>
      </c>
      <c r="C2163" s="58" t="s">
        <v>3027</v>
      </c>
      <c r="D2163" s="79">
        <v>7</v>
      </c>
      <c r="E2163" s="79">
        <v>7</v>
      </c>
      <c r="F2163" s="80">
        <v>710.6</v>
      </c>
      <c r="G2163" s="80">
        <v>101.51</v>
      </c>
      <c r="H2163" s="80">
        <v>710.6</v>
      </c>
      <c r="I2163" s="80" t="s">
        <v>28</v>
      </c>
      <c r="J2163" s="80" t="s">
        <v>28</v>
      </c>
      <c r="K2163" s="80">
        <v>101.51</v>
      </c>
      <c r="L2163" s="73">
        <f t="shared" si="507"/>
        <v>101.51</v>
      </c>
      <c r="M2163" s="73">
        <f t="shared" si="508"/>
        <v>113.61</v>
      </c>
      <c r="N2163" s="72" t="str">
        <f t="shared" si="509"/>
        <v>0877</v>
      </c>
      <c r="O2163" s="74">
        <f t="shared" si="510"/>
        <v>0</v>
      </c>
      <c r="P2163" s="72">
        <f t="shared" si="511"/>
        <v>0</v>
      </c>
      <c r="Q2163" s="74">
        <f t="shared" si="512"/>
        <v>7</v>
      </c>
      <c r="R2163" s="72" t="str">
        <f t="shared" si="513"/>
        <v/>
      </c>
      <c r="S2163" s="72" t="str">
        <f t="shared" si="514"/>
        <v/>
      </c>
      <c r="AT2163" s="20">
        <f t="shared" si="515"/>
        <v>-9135.9</v>
      </c>
    </row>
    <row r="2164" spans="1:46" ht="45">
      <c r="A2164" s="54">
        <v>7157</v>
      </c>
      <c r="B2164" s="54" t="s">
        <v>1766</v>
      </c>
      <c r="C2164" s="58" t="s">
        <v>3027</v>
      </c>
      <c r="D2164" s="79">
        <v>7</v>
      </c>
      <c r="E2164" s="79">
        <v>7</v>
      </c>
      <c r="F2164" s="80">
        <v>710.6</v>
      </c>
      <c r="G2164" s="80">
        <v>101.51</v>
      </c>
      <c r="H2164" s="80">
        <v>710.6</v>
      </c>
      <c r="I2164" s="80" t="s">
        <v>28</v>
      </c>
      <c r="J2164" s="80" t="s">
        <v>28</v>
      </c>
      <c r="K2164" s="80">
        <v>101.51</v>
      </c>
      <c r="L2164" s="73">
        <f t="shared" si="507"/>
        <v>101.51</v>
      </c>
      <c r="M2164" s="73">
        <f t="shared" si="508"/>
        <v>113.61</v>
      </c>
      <c r="N2164" s="72" t="str">
        <f t="shared" si="509"/>
        <v>0877</v>
      </c>
      <c r="O2164" s="74">
        <f t="shared" si="510"/>
        <v>0</v>
      </c>
      <c r="P2164" s="72">
        <f t="shared" si="511"/>
        <v>0</v>
      </c>
      <c r="Q2164" s="74">
        <f t="shared" si="512"/>
        <v>7</v>
      </c>
      <c r="R2164" s="72" t="str">
        <f t="shared" si="513"/>
        <v/>
      </c>
      <c r="S2164" s="72" t="str">
        <f t="shared" si="514"/>
        <v/>
      </c>
      <c r="AT2164" s="20">
        <f t="shared" si="515"/>
        <v>-9135.9</v>
      </c>
    </row>
    <row r="2165" spans="1:46" ht="45">
      <c r="A2165" s="54">
        <v>7157</v>
      </c>
      <c r="B2165" s="54" t="s">
        <v>1770</v>
      </c>
      <c r="C2165" s="58" t="s">
        <v>3027</v>
      </c>
      <c r="D2165" s="79">
        <v>7</v>
      </c>
      <c r="E2165" s="79">
        <v>7</v>
      </c>
      <c r="F2165" s="80">
        <v>710.6</v>
      </c>
      <c r="G2165" s="80">
        <v>101.51</v>
      </c>
      <c r="H2165" s="80">
        <v>710.6</v>
      </c>
      <c r="I2165" s="80" t="s">
        <v>28</v>
      </c>
      <c r="J2165" s="80" t="s">
        <v>28</v>
      </c>
      <c r="K2165" s="80">
        <v>101.51</v>
      </c>
      <c r="L2165" s="73">
        <f t="shared" si="507"/>
        <v>101.51</v>
      </c>
      <c r="M2165" s="73">
        <f t="shared" si="508"/>
        <v>113.61</v>
      </c>
      <c r="N2165" s="72" t="str">
        <f t="shared" si="509"/>
        <v>0877</v>
      </c>
      <c r="O2165" s="74">
        <f t="shared" si="510"/>
        <v>0</v>
      </c>
      <c r="P2165" s="72">
        <f t="shared" si="511"/>
        <v>0</v>
      </c>
      <c r="Q2165" s="74">
        <f t="shared" si="512"/>
        <v>7</v>
      </c>
      <c r="R2165" s="72" t="str">
        <f t="shared" si="513"/>
        <v/>
      </c>
      <c r="S2165" s="72" t="str">
        <f t="shared" si="514"/>
        <v/>
      </c>
      <c r="AT2165" s="20">
        <f t="shared" si="515"/>
        <v>-9135.9</v>
      </c>
    </row>
    <row r="2166" spans="1:46" ht="45">
      <c r="A2166" s="54">
        <v>7157</v>
      </c>
      <c r="B2166" s="54" t="s">
        <v>1769</v>
      </c>
      <c r="C2166" s="58" t="s">
        <v>3027</v>
      </c>
      <c r="D2166" s="79">
        <v>7</v>
      </c>
      <c r="E2166" s="79">
        <v>7</v>
      </c>
      <c r="F2166" s="80">
        <v>710.6</v>
      </c>
      <c r="G2166" s="80">
        <v>101.51</v>
      </c>
      <c r="H2166" s="80">
        <v>710.6</v>
      </c>
      <c r="I2166" s="80" t="s">
        <v>28</v>
      </c>
      <c r="J2166" s="80" t="s">
        <v>28</v>
      </c>
      <c r="K2166" s="80">
        <v>101.51</v>
      </c>
      <c r="L2166" s="73">
        <f t="shared" si="507"/>
        <v>101.51</v>
      </c>
      <c r="M2166" s="73">
        <f t="shared" si="508"/>
        <v>113.61</v>
      </c>
      <c r="N2166" s="72" t="str">
        <f t="shared" si="509"/>
        <v>0877</v>
      </c>
      <c r="O2166" s="74">
        <f t="shared" si="510"/>
        <v>0</v>
      </c>
      <c r="P2166" s="72">
        <f t="shared" si="511"/>
        <v>0</v>
      </c>
      <c r="Q2166" s="74">
        <f t="shared" si="512"/>
        <v>7</v>
      </c>
      <c r="R2166" s="72" t="str">
        <f t="shared" si="513"/>
        <v/>
      </c>
      <c r="S2166" s="72" t="str">
        <f t="shared" si="514"/>
        <v/>
      </c>
      <c r="AT2166" s="20">
        <f t="shared" si="515"/>
        <v>-9135.9</v>
      </c>
    </row>
    <row r="2167" spans="1:46" ht="45">
      <c r="A2167" s="54">
        <v>7157</v>
      </c>
      <c r="B2167" s="54" t="s">
        <v>1768</v>
      </c>
      <c r="C2167" s="58" t="s">
        <v>3027</v>
      </c>
      <c r="D2167" s="79">
        <v>7</v>
      </c>
      <c r="E2167" s="79">
        <v>7</v>
      </c>
      <c r="F2167" s="80">
        <v>710.6</v>
      </c>
      <c r="G2167" s="80">
        <v>101.51</v>
      </c>
      <c r="H2167" s="80">
        <v>710.6</v>
      </c>
      <c r="I2167" s="80" t="s">
        <v>28</v>
      </c>
      <c r="J2167" s="80" t="s">
        <v>28</v>
      </c>
      <c r="K2167" s="80">
        <v>101.51</v>
      </c>
      <c r="L2167" s="73">
        <f t="shared" si="507"/>
        <v>101.51</v>
      </c>
      <c r="M2167" s="73">
        <f t="shared" si="508"/>
        <v>113.61</v>
      </c>
      <c r="N2167" s="72" t="str">
        <f t="shared" si="509"/>
        <v>0877</v>
      </c>
      <c r="O2167" s="74">
        <f t="shared" si="510"/>
        <v>0</v>
      </c>
      <c r="P2167" s="72">
        <f t="shared" si="511"/>
        <v>0</v>
      </c>
      <c r="Q2167" s="74">
        <f t="shared" si="512"/>
        <v>7</v>
      </c>
      <c r="R2167" s="72" t="str">
        <f t="shared" si="513"/>
        <v/>
      </c>
      <c r="S2167" s="72" t="str">
        <f t="shared" si="514"/>
        <v/>
      </c>
      <c r="AT2167" s="20">
        <f t="shared" si="515"/>
        <v>-9135.9</v>
      </c>
    </row>
    <row r="2168" spans="1:46" ht="45">
      <c r="A2168" s="54">
        <v>7158</v>
      </c>
      <c r="B2168" s="54" t="s">
        <v>1772</v>
      </c>
      <c r="C2168" s="58" t="s">
        <v>3028</v>
      </c>
      <c r="D2168" s="79">
        <v>7</v>
      </c>
      <c r="E2168" s="79">
        <v>7</v>
      </c>
      <c r="F2168" s="80">
        <v>640.12</v>
      </c>
      <c r="G2168" s="80">
        <v>91.45</v>
      </c>
      <c r="H2168" s="80">
        <v>640.12</v>
      </c>
      <c r="I2168" s="80" t="s">
        <v>28</v>
      </c>
      <c r="J2168" s="80" t="s">
        <v>28</v>
      </c>
      <c r="K2168" s="80">
        <v>91.45</v>
      </c>
      <c r="L2168" s="73">
        <f t="shared" si="507"/>
        <v>91.45</v>
      </c>
      <c r="M2168" s="73">
        <f t="shared" si="508"/>
        <v>113.61</v>
      </c>
      <c r="N2168" s="72" t="str">
        <f t="shared" si="509"/>
        <v>0877</v>
      </c>
      <c r="O2168" s="74">
        <f t="shared" si="510"/>
        <v>0</v>
      </c>
      <c r="P2168" s="72">
        <f t="shared" si="511"/>
        <v>0</v>
      </c>
      <c r="Q2168" s="74">
        <f t="shared" si="512"/>
        <v>7</v>
      </c>
      <c r="R2168" s="72" t="str">
        <f t="shared" si="513"/>
        <v/>
      </c>
      <c r="S2168" s="72" t="str">
        <f t="shared" si="514"/>
        <v/>
      </c>
      <c r="AT2168" s="20">
        <f t="shared" si="515"/>
        <v>-8230.5</v>
      </c>
    </row>
    <row r="2169" spans="1:46" ht="45">
      <c r="A2169" s="54">
        <v>7158</v>
      </c>
      <c r="B2169" s="54" t="s">
        <v>1773</v>
      </c>
      <c r="C2169" s="58" t="s">
        <v>3028</v>
      </c>
      <c r="D2169" s="79">
        <v>7</v>
      </c>
      <c r="E2169" s="79">
        <v>7</v>
      </c>
      <c r="F2169" s="80">
        <v>640.12</v>
      </c>
      <c r="G2169" s="80">
        <v>91.45</v>
      </c>
      <c r="H2169" s="80">
        <v>640.12</v>
      </c>
      <c r="I2169" s="80" t="s">
        <v>28</v>
      </c>
      <c r="J2169" s="80" t="s">
        <v>28</v>
      </c>
      <c r="K2169" s="80">
        <v>91.45</v>
      </c>
      <c r="L2169" s="73">
        <f t="shared" si="507"/>
        <v>91.45</v>
      </c>
      <c r="M2169" s="73">
        <f t="shared" si="508"/>
        <v>113.61</v>
      </c>
      <c r="N2169" s="72" t="str">
        <f t="shared" si="509"/>
        <v>0877</v>
      </c>
      <c r="O2169" s="74">
        <f t="shared" si="510"/>
        <v>0</v>
      </c>
      <c r="P2169" s="72">
        <f t="shared" si="511"/>
        <v>0</v>
      </c>
      <c r="Q2169" s="74">
        <f t="shared" si="512"/>
        <v>7</v>
      </c>
      <c r="R2169" s="72" t="str">
        <f t="shared" si="513"/>
        <v/>
      </c>
      <c r="S2169" s="72" t="str">
        <f t="shared" si="514"/>
        <v/>
      </c>
      <c r="AT2169" s="20">
        <f t="shared" si="515"/>
        <v>-8230.5</v>
      </c>
    </row>
    <row r="2170" spans="1:46" ht="45">
      <c r="A2170" s="54">
        <v>7158</v>
      </c>
      <c r="B2170" s="54" t="s">
        <v>1774</v>
      </c>
      <c r="C2170" s="58" t="s">
        <v>3028</v>
      </c>
      <c r="D2170" s="79">
        <v>7</v>
      </c>
      <c r="E2170" s="79">
        <v>7</v>
      </c>
      <c r="F2170" s="80">
        <v>640.12</v>
      </c>
      <c r="G2170" s="80">
        <v>91.45</v>
      </c>
      <c r="H2170" s="80">
        <v>640.12</v>
      </c>
      <c r="I2170" s="80" t="s">
        <v>28</v>
      </c>
      <c r="J2170" s="80" t="s">
        <v>28</v>
      </c>
      <c r="K2170" s="80">
        <v>91.45</v>
      </c>
      <c r="L2170" s="73">
        <f t="shared" si="507"/>
        <v>91.45</v>
      </c>
      <c r="M2170" s="73">
        <f t="shared" si="508"/>
        <v>113.61</v>
      </c>
      <c r="N2170" s="72" t="str">
        <f t="shared" si="509"/>
        <v>0877</v>
      </c>
      <c r="O2170" s="74">
        <f t="shared" si="510"/>
        <v>0</v>
      </c>
      <c r="P2170" s="72">
        <f t="shared" si="511"/>
        <v>0</v>
      </c>
      <c r="Q2170" s="74">
        <f t="shared" si="512"/>
        <v>7</v>
      </c>
      <c r="R2170" s="72" t="str">
        <f t="shared" si="513"/>
        <v/>
      </c>
      <c r="S2170" s="72" t="str">
        <f t="shared" si="514"/>
        <v/>
      </c>
      <c r="AT2170" s="20">
        <f t="shared" si="515"/>
        <v>-8230.5</v>
      </c>
    </row>
    <row r="2171" spans="1:46" ht="45">
      <c r="A2171" s="54">
        <v>7158</v>
      </c>
      <c r="B2171" s="54" t="s">
        <v>1771</v>
      </c>
      <c r="C2171" s="58" t="s">
        <v>3028</v>
      </c>
      <c r="D2171" s="79">
        <v>7</v>
      </c>
      <c r="E2171" s="79">
        <v>7</v>
      </c>
      <c r="F2171" s="80">
        <v>640.12</v>
      </c>
      <c r="G2171" s="80">
        <v>91.45</v>
      </c>
      <c r="H2171" s="80">
        <v>640.12</v>
      </c>
      <c r="I2171" s="80" t="s">
        <v>28</v>
      </c>
      <c r="J2171" s="80" t="s">
        <v>28</v>
      </c>
      <c r="K2171" s="80">
        <v>91.45</v>
      </c>
      <c r="L2171" s="73">
        <f t="shared" si="507"/>
        <v>91.45</v>
      </c>
      <c r="M2171" s="73">
        <f t="shared" si="508"/>
        <v>113.61</v>
      </c>
      <c r="N2171" s="72" t="str">
        <f t="shared" si="509"/>
        <v>0877</v>
      </c>
      <c r="O2171" s="74">
        <f t="shared" si="510"/>
        <v>0</v>
      </c>
      <c r="P2171" s="72">
        <f t="shared" si="511"/>
        <v>0</v>
      </c>
      <c r="Q2171" s="74">
        <f t="shared" si="512"/>
        <v>7</v>
      </c>
      <c r="R2171" s="72" t="str">
        <f t="shared" si="513"/>
        <v/>
      </c>
      <c r="S2171" s="72" t="str">
        <f t="shared" si="514"/>
        <v/>
      </c>
      <c r="AT2171" s="20">
        <f t="shared" si="515"/>
        <v>-8230.5</v>
      </c>
    </row>
    <row r="2172" spans="1:46" ht="45">
      <c r="A2172" s="54">
        <v>7158</v>
      </c>
      <c r="B2172" s="54" t="s">
        <v>1775</v>
      </c>
      <c r="C2172" s="58" t="s">
        <v>3028</v>
      </c>
      <c r="D2172" s="79">
        <v>7</v>
      </c>
      <c r="E2172" s="79">
        <v>7</v>
      </c>
      <c r="F2172" s="80">
        <v>640.12</v>
      </c>
      <c r="G2172" s="80">
        <v>91.45</v>
      </c>
      <c r="H2172" s="80">
        <v>640.12</v>
      </c>
      <c r="I2172" s="80" t="s">
        <v>28</v>
      </c>
      <c r="J2172" s="80" t="s">
        <v>28</v>
      </c>
      <c r="K2172" s="80">
        <v>91.45</v>
      </c>
      <c r="L2172" s="73">
        <f t="shared" si="507"/>
        <v>91.45</v>
      </c>
      <c r="M2172" s="73">
        <f t="shared" si="508"/>
        <v>113.61</v>
      </c>
      <c r="N2172" s="72" t="str">
        <f t="shared" si="509"/>
        <v>0877</v>
      </c>
      <c r="O2172" s="74">
        <f t="shared" si="510"/>
        <v>0</v>
      </c>
      <c r="P2172" s="72">
        <f t="shared" si="511"/>
        <v>0</v>
      </c>
      <c r="Q2172" s="74">
        <f t="shared" si="512"/>
        <v>7</v>
      </c>
      <c r="R2172" s="72" t="str">
        <f t="shared" si="513"/>
        <v/>
      </c>
      <c r="S2172" s="72" t="str">
        <f t="shared" si="514"/>
        <v/>
      </c>
      <c r="AT2172" s="20">
        <f t="shared" si="515"/>
        <v>-8230.5</v>
      </c>
    </row>
    <row r="2173" spans="1:46" ht="45">
      <c r="A2173" s="54">
        <v>7158</v>
      </c>
      <c r="B2173" s="54" t="s">
        <v>1776</v>
      </c>
      <c r="C2173" s="58" t="s">
        <v>3028</v>
      </c>
      <c r="D2173" s="79">
        <v>7</v>
      </c>
      <c r="E2173" s="79">
        <v>7</v>
      </c>
      <c r="F2173" s="80">
        <v>640.12</v>
      </c>
      <c r="G2173" s="80">
        <v>91.45</v>
      </c>
      <c r="H2173" s="80">
        <v>640.12</v>
      </c>
      <c r="I2173" s="80" t="s">
        <v>28</v>
      </c>
      <c r="J2173" s="80" t="s">
        <v>28</v>
      </c>
      <c r="K2173" s="80">
        <v>91.45</v>
      </c>
      <c r="L2173" s="73">
        <f t="shared" si="507"/>
        <v>91.45</v>
      </c>
      <c r="M2173" s="73">
        <f t="shared" si="508"/>
        <v>113.61</v>
      </c>
      <c r="N2173" s="72" t="str">
        <f t="shared" si="509"/>
        <v>0877</v>
      </c>
      <c r="O2173" s="74">
        <f t="shared" si="510"/>
        <v>0</v>
      </c>
      <c r="P2173" s="72">
        <f t="shared" si="511"/>
        <v>0</v>
      </c>
      <c r="Q2173" s="74">
        <f t="shared" si="512"/>
        <v>7</v>
      </c>
      <c r="R2173" s="72" t="str">
        <f t="shared" si="513"/>
        <v/>
      </c>
      <c r="S2173" s="72" t="str">
        <f t="shared" si="514"/>
        <v/>
      </c>
      <c r="AT2173" s="20">
        <f t="shared" si="515"/>
        <v>-8230.5</v>
      </c>
    </row>
    <row r="2174" spans="1:46" ht="22.5">
      <c r="A2174" s="54">
        <v>7159</v>
      </c>
      <c r="B2174" s="54" t="s">
        <v>1791</v>
      </c>
      <c r="C2174" s="58" t="s">
        <v>3029</v>
      </c>
      <c r="D2174" s="79">
        <v>7</v>
      </c>
      <c r="E2174" s="79">
        <v>7</v>
      </c>
      <c r="F2174" s="80">
        <v>612.01</v>
      </c>
      <c r="G2174" s="80">
        <v>87.43</v>
      </c>
      <c r="H2174" s="80">
        <v>612.01</v>
      </c>
      <c r="I2174" s="80" t="s">
        <v>28</v>
      </c>
      <c r="J2174" s="80" t="s">
        <v>28</v>
      </c>
      <c r="K2174" s="80">
        <v>87.43</v>
      </c>
      <c r="L2174" s="73">
        <f t="shared" si="507"/>
        <v>87.43</v>
      </c>
      <c r="M2174" s="73">
        <f t="shared" si="508"/>
        <v>105.54</v>
      </c>
      <c r="N2174" s="72" t="str">
        <f t="shared" si="509"/>
        <v>0878</v>
      </c>
      <c r="O2174" s="74">
        <f t="shared" si="510"/>
        <v>0</v>
      </c>
      <c r="P2174" s="72">
        <f t="shared" si="511"/>
        <v>0</v>
      </c>
      <c r="Q2174" s="74">
        <f t="shared" si="512"/>
        <v>7</v>
      </c>
      <c r="R2174" s="72" t="str">
        <f t="shared" si="513"/>
        <v/>
      </c>
      <c r="S2174" s="72" t="str">
        <f t="shared" si="514"/>
        <v/>
      </c>
      <c r="AT2174" s="20">
        <f t="shared" si="515"/>
        <v>-7868.7000000000007</v>
      </c>
    </row>
    <row r="2175" spans="1:46" ht="22.5">
      <c r="A2175" s="54">
        <v>7159</v>
      </c>
      <c r="B2175" s="54" t="s">
        <v>1793</v>
      </c>
      <c r="C2175" s="58" t="s">
        <v>3029</v>
      </c>
      <c r="D2175" s="79">
        <v>7</v>
      </c>
      <c r="E2175" s="79">
        <v>7</v>
      </c>
      <c r="F2175" s="80">
        <v>612.01</v>
      </c>
      <c r="G2175" s="80">
        <v>87.43</v>
      </c>
      <c r="H2175" s="80">
        <v>612.01</v>
      </c>
      <c r="I2175" s="80" t="s">
        <v>28</v>
      </c>
      <c r="J2175" s="80" t="s">
        <v>28</v>
      </c>
      <c r="K2175" s="80">
        <v>87.43</v>
      </c>
      <c r="L2175" s="73">
        <f t="shared" si="507"/>
        <v>87.43</v>
      </c>
      <c r="M2175" s="73">
        <f t="shared" si="508"/>
        <v>105.54</v>
      </c>
      <c r="N2175" s="72" t="str">
        <f t="shared" si="509"/>
        <v>0878</v>
      </c>
      <c r="O2175" s="74">
        <f t="shared" si="510"/>
        <v>0</v>
      </c>
      <c r="P2175" s="72">
        <f t="shared" si="511"/>
        <v>0</v>
      </c>
      <c r="Q2175" s="74">
        <f t="shared" si="512"/>
        <v>7</v>
      </c>
      <c r="R2175" s="72" t="str">
        <f t="shared" si="513"/>
        <v/>
      </c>
      <c r="S2175" s="72" t="str">
        <f t="shared" si="514"/>
        <v/>
      </c>
      <c r="AT2175" s="20">
        <f t="shared" si="515"/>
        <v>-7868.7000000000007</v>
      </c>
    </row>
    <row r="2176" spans="1:46" ht="22.5">
      <c r="A2176" s="54">
        <v>7159</v>
      </c>
      <c r="B2176" s="54" t="s">
        <v>1795</v>
      </c>
      <c r="C2176" s="58" t="s">
        <v>3029</v>
      </c>
      <c r="D2176" s="79">
        <v>7</v>
      </c>
      <c r="E2176" s="79">
        <v>7</v>
      </c>
      <c r="F2176" s="80">
        <v>612.01</v>
      </c>
      <c r="G2176" s="80">
        <v>87.43</v>
      </c>
      <c r="H2176" s="80">
        <v>612.01</v>
      </c>
      <c r="I2176" s="80" t="s">
        <v>28</v>
      </c>
      <c r="J2176" s="80" t="s">
        <v>28</v>
      </c>
      <c r="K2176" s="80">
        <v>87.43</v>
      </c>
      <c r="L2176" s="73">
        <f t="shared" si="507"/>
        <v>87.43</v>
      </c>
      <c r="M2176" s="73">
        <f t="shared" si="508"/>
        <v>105.54</v>
      </c>
      <c r="N2176" s="72" t="str">
        <f t="shared" si="509"/>
        <v>0878</v>
      </c>
      <c r="O2176" s="74">
        <f t="shared" si="510"/>
        <v>0</v>
      </c>
      <c r="P2176" s="72">
        <f t="shared" si="511"/>
        <v>0</v>
      </c>
      <c r="Q2176" s="74">
        <f t="shared" si="512"/>
        <v>7</v>
      </c>
      <c r="R2176" s="72" t="str">
        <f t="shared" si="513"/>
        <v/>
      </c>
      <c r="S2176" s="72" t="str">
        <f t="shared" si="514"/>
        <v/>
      </c>
      <c r="AT2176" s="20">
        <f t="shared" si="515"/>
        <v>-7868.7000000000007</v>
      </c>
    </row>
    <row r="2177" spans="1:46" ht="22.5">
      <c r="A2177" s="54">
        <v>7159</v>
      </c>
      <c r="B2177" s="54" t="s">
        <v>1785</v>
      </c>
      <c r="C2177" s="58" t="s">
        <v>3029</v>
      </c>
      <c r="D2177" s="79">
        <v>7</v>
      </c>
      <c r="E2177" s="79">
        <v>7</v>
      </c>
      <c r="F2177" s="80">
        <v>612.01</v>
      </c>
      <c r="G2177" s="80">
        <v>87.43</v>
      </c>
      <c r="H2177" s="80">
        <v>612.01</v>
      </c>
      <c r="I2177" s="80" t="s">
        <v>28</v>
      </c>
      <c r="J2177" s="80" t="s">
        <v>28</v>
      </c>
      <c r="K2177" s="80">
        <v>87.43</v>
      </c>
      <c r="L2177" s="73">
        <f t="shared" si="507"/>
        <v>87.43</v>
      </c>
      <c r="M2177" s="73">
        <f t="shared" si="508"/>
        <v>105.54</v>
      </c>
      <c r="N2177" s="72" t="str">
        <f t="shared" si="509"/>
        <v>0878</v>
      </c>
      <c r="O2177" s="74">
        <f t="shared" si="510"/>
        <v>0</v>
      </c>
      <c r="P2177" s="72">
        <f t="shared" si="511"/>
        <v>0</v>
      </c>
      <c r="Q2177" s="74">
        <f t="shared" si="512"/>
        <v>7</v>
      </c>
      <c r="R2177" s="72" t="str">
        <f t="shared" si="513"/>
        <v/>
      </c>
      <c r="S2177" s="72" t="str">
        <f t="shared" si="514"/>
        <v/>
      </c>
      <c r="AT2177" s="20">
        <f t="shared" si="515"/>
        <v>-7868.7000000000007</v>
      </c>
    </row>
    <row r="2178" spans="1:46" ht="22.5">
      <c r="A2178" s="54">
        <v>7159</v>
      </c>
      <c r="B2178" s="54" t="s">
        <v>1787</v>
      </c>
      <c r="C2178" s="58" t="s">
        <v>3029</v>
      </c>
      <c r="D2178" s="79">
        <v>7</v>
      </c>
      <c r="E2178" s="79">
        <v>7</v>
      </c>
      <c r="F2178" s="80">
        <v>612.01</v>
      </c>
      <c r="G2178" s="80">
        <v>87.43</v>
      </c>
      <c r="H2178" s="80">
        <v>612.01</v>
      </c>
      <c r="I2178" s="80" t="s">
        <v>28</v>
      </c>
      <c r="J2178" s="80" t="s">
        <v>28</v>
      </c>
      <c r="K2178" s="80">
        <v>87.43</v>
      </c>
      <c r="L2178" s="73">
        <f t="shared" si="507"/>
        <v>87.43</v>
      </c>
      <c r="M2178" s="73">
        <f t="shared" si="508"/>
        <v>105.54</v>
      </c>
      <c r="N2178" s="72" t="str">
        <f t="shared" si="509"/>
        <v>0878</v>
      </c>
      <c r="O2178" s="74">
        <f t="shared" si="510"/>
        <v>0</v>
      </c>
      <c r="P2178" s="72">
        <f t="shared" si="511"/>
        <v>0</v>
      </c>
      <c r="Q2178" s="74">
        <f t="shared" si="512"/>
        <v>7</v>
      </c>
      <c r="R2178" s="72" t="str">
        <f t="shared" si="513"/>
        <v/>
      </c>
      <c r="S2178" s="72" t="str">
        <f t="shared" si="514"/>
        <v/>
      </c>
      <c r="AT2178" s="20">
        <f t="shared" si="515"/>
        <v>-7868.7000000000007</v>
      </c>
    </row>
    <row r="2179" spans="1:46" ht="22.5">
      <c r="A2179" s="54">
        <v>7159</v>
      </c>
      <c r="B2179" s="54" t="s">
        <v>1789</v>
      </c>
      <c r="C2179" s="58" t="s">
        <v>3029</v>
      </c>
      <c r="D2179" s="79">
        <v>7</v>
      </c>
      <c r="E2179" s="79">
        <v>7</v>
      </c>
      <c r="F2179" s="80">
        <v>612.01</v>
      </c>
      <c r="G2179" s="80">
        <v>87.43</v>
      </c>
      <c r="H2179" s="80">
        <v>612.01</v>
      </c>
      <c r="I2179" s="80" t="s">
        <v>28</v>
      </c>
      <c r="J2179" s="80" t="s">
        <v>28</v>
      </c>
      <c r="K2179" s="80">
        <v>87.43</v>
      </c>
      <c r="L2179" s="73">
        <f t="shared" si="507"/>
        <v>87.43</v>
      </c>
      <c r="M2179" s="73">
        <f t="shared" si="508"/>
        <v>105.54</v>
      </c>
      <c r="N2179" s="72" t="str">
        <f t="shared" si="509"/>
        <v>0878</v>
      </c>
      <c r="O2179" s="74">
        <f t="shared" si="510"/>
        <v>0</v>
      </c>
      <c r="P2179" s="72">
        <f t="shared" si="511"/>
        <v>0</v>
      </c>
      <c r="Q2179" s="74">
        <f t="shared" si="512"/>
        <v>7</v>
      </c>
      <c r="R2179" s="72" t="str">
        <f t="shared" si="513"/>
        <v/>
      </c>
      <c r="S2179" s="72" t="str">
        <f t="shared" si="514"/>
        <v/>
      </c>
      <c r="AT2179" s="20">
        <f t="shared" si="515"/>
        <v>-7868.7000000000007</v>
      </c>
    </row>
    <row r="2180" spans="1:46" ht="22.5">
      <c r="A2180" s="54">
        <v>7160</v>
      </c>
      <c r="B2180" s="54" t="s">
        <v>1799</v>
      </c>
      <c r="C2180" s="58" t="s">
        <v>3030</v>
      </c>
      <c r="D2180" s="79">
        <v>7</v>
      </c>
      <c r="E2180" s="79">
        <v>7</v>
      </c>
      <c r="F2180" s="80">
        <v>637.63</v>
      </c>
      <c r="G2180" s="80">
        <v>91.09</v>
      </c>
      <c r="H2180" s="80">
        <v>637.63</v>
      </c>
      <c r="I2180" s="80" t="s">
        <v>28</v>
      </c>
      <c r="J2180" s="80" t="s">
        <v>28</v>
      </c>
      <c r="K2180" s="80">
        <v>91.09</v>
      </c>
      <c r="L2180" s="73">
        <f t="shared" ref="L2180:L2243" si="516">IFERROR(VLOOKUP(B2180,$B$1326:$K$2467,6,0),"")</f>
        <v>91.09</v>
      </c>
      <c r="M2180" s="73">
        <f t="shared" ref="M2180:M2243" si="517">IFERROR(VLOOKUP($B2180,$B$2468:$K$3603,6,0),"")</f>
        <v>105.54</v>
      </c>
      <c r="N2180" s="72" t="str">
        <f t="shared" ref="N2180:N2243" si="518">LEFT(B2180,4)</f>
        <v>0878</v>
      </c>
      <c r="O2180" s="74">
        <f t="shared" ref="O2180:O2243" si="519">E2180-D2180</f>
        <v>0</v>
      </c>
      <c r="P2180" s="72">
        <f t="shared" ref="P2180:P2243" si="520">IF(O2180=20,1,0)</f>
        <v>0</v>
      </c>
      <c r="Q2180" s="74">
        <f t="shared" ref="Q2180:Q2243" si="521">D2180</f>
        <v>7</v>
      </c>
      <c r="R2180" s="72" t="str">
        <f t="shared" ref="R2180:R2243" si="522">IF(P2180=1,Q2180+7,"")</f>
        <v/>
      </c>
      <c r="S2180" s="72" t="str">
        <f t="shared" ref="S2180:S2243" si="523">IF(P2180=1,Q2180+14,"")</f>
        <v/>
      </c>
      <c r="AT2180" s="20">
        <f t="shared" si="515"/>
        <v>-8198.1</v>
      </c>
    </row>
    <row r="2181" spans="1:46" ht="22.5">
      <c r="A2181" s="54">
        <v>7160</v>
      </c>
      <c r="B2181" s="54" t="s">
        <v>1797</v>
      </c>
      <c r="C2181" s="58" t="s">
        <v>3030</v>
      </c>
      <c r="D2181" s="79">
        <v>7</v>
      </c>
      <c r="E2181" s="79">
        <v>7</v>
      </c>
      <c r="F2181" s="80">
        <v>637.63</v>
      </c>
      <c r="G2181" s="80">
        <v>91.09</v>
      </c>
      <c r="H2181" s="80">
        <v>637.63</v>
      </c>
      <c r="I2181" s="80" t="s">
        <v>28</v>
      </c>
      <c r="J2181" s="80" t="s">
        <v>28</v>
      </c>
      <c r="K2181" s="80">
        <v>91.09</v>
      </c>
      <c r="L2181" s="73">
        <f t="shared" si="516"/>
        <v>91.09</v>
      </c>
      <c r="M2181" s="73">
        <f t="shared" si="517"/>
        <v>105.54</v>
      </c>
      <c r="N2181" s="72" t="str">
        <f t="shared" si="518"/>
        <v>0878</v>
      </c>
      <c r="O2181" s="74">
        <f t="shared" si="519"/>
        <v>0</v>
      </c>
      <c r="P2181" s="72">
        <f t="shared" si="520"/>
        <v>0</v>
      </c>
      <c r="Q2181" s="74">
        <f t="shared" si="521"/>
        <v>7</v>
      </c>
      <c r="R2181" s="72" t="str">
        <f t="shared" si="522"/>
        <v/>
      </c>
      <c r="S2181" s="72" t="str">
        <f t="shared" si="523"/>
        <v/>
      </c>
      <c r="AT2181" s="20">
        <f t="shared" si="515"/>
        <v>-8198.1</v>
      </c>
    </row>
    <row r="2182" spans="1:46" ht="22.5">
      <c r="A2182" s="54">
        <v>7160</v>
      </c>
      <c r="B2182" s="54" t="s">
        <v>1807</v>
      </c>
      <c r="C2182" s="58" t="s">
        <v>3030</v>
      </c>
      <c r="D2182" s="79">
        <v>7</v>
      </c>
      <c r="E2182" s="79">
        <v>7</v>
      </c>
      <c r="F2182" s="80">
        <v>637.63</v>
      </c>
      <c r="G2182" s="80">
        <v>91.09</v>
      </c>
      <c r="H2182" s="80">
        <v>637.63</v>
      </c>
      <c r="I2182" s="80" t="s">
        <v>28</v>
      </c>
      <c r="J2182" s="80" t="s">
        <v>28</v>
      </c>
      <c r="K2182" s="80">
        <v>91.09</v>
      </c>
      <c r="L2182" s="73">
        <f t="shared" si="516"/>
        <v>91.09</v>
      </c>
      <c r="M2182" s="73">
        <f t="shared" si="517"/>
        <v>105.54</v>
      </c>
      <c r="N2182" s="72" t="str">
        <f t="shared" si="518"/>
        <v>0878</v>
      </c>
      <c r="O2182" s="74">
        <f t="shared" si="519"/>
        <v>0</v>
      </c>
      <c r="P2182" s="72">
        <f t="shared" si="520"/>
        <v>0</v>
      </c>
      <c r="Q2182" s="74">
        <f t="shared" si="521"/>
        <v>7</v>
      </c>
      <c r="R2182" s="72" t="str">
        <f t="shared" si="522"/>
        <v/>
      </c>
      <c r="S2182" s="72" t="str">
        <f t="shared" si="523"/>
        <v/>
      </c>
      <c r="AT2182" s="20">
        <f t="shared" si="515"/>
        <v>-8198.1</v>
      </c>
    </row>
    <row r="2183" spans="1:46" ht="22.5">
      <c r="A2183" s="54">
        <v>7160</v>
      </c>
      <c r="B2183" s="54" t="s">
        <v>1805</v>
      </c>
      <c r="C2183" s="58" t="s">
        <v>3030</v>
      </c>
      <c r="D2183" s="79">
        <v>7</v>
      </c>
      <c r="E2183" s="79">
        <v>7</v>
      </c>
      <c r="F2183" s="80">
        <v>637.63</v>
      </c>
      <c r="G2183" s="80">
        <v>91.09</v>
      </c>
      <c r="H2183" s="80">
        <v>637.63</v>
      </c>
      <c r="I2183" s="80" t="s">
        <v>28</v>
      </c>
      <c r="J2183" s="80" t="s">
        <v>28</v>
      </c>
      <c r="K2183" s="80">
        <v>91.09</v>
      </c>
      <c r="L2183" s="73">
        <f t="shared" si="516"/>
        <v>91.09</v>
      </c>
      <c r="M2183" s="73">
        <f t="shared" si="517"/>
        <v>105.54</v>
      </c>
      <c r="N2183" s="72" t="str">
        <f t="shared" si="518"/>
        <v>0878</v>
      </c>
      <c r="O2183" s="74">
        <f t="shared" si="519"/>
        <v>0</v>
      </c>
      <c r="P2183" s="72">
        <f t="shared" si="520"/>
        <v>0</v>
      </c>
      <c r="Q2183" s="74">
        <f t="shared" si="521"/>
        <v>7</v>
      </c>
      <c r="R2183" s="72" t="str">
        <f t="shared" si="522"/>
        <v/>
      </c>
      <c r="S2183" s="72" t="str">
        <f t="shared" si="523"/>
        <v/>
      </c>
      <c r="AT2183" s="20">
        <f t="shared" si="515"/>
        <v>-8198.1</v>
      </c>
    </row>
    <row r="2184" spans="1:46" ht="22.5">
      <c r="A2184" s="54">
        <v>7160</v>
      </c>
      <c r="B2184" s="54" t="s">
        <v>1801</v>
      </c>
      <c r="C2184" s="58" t="s">
        <v>3030</v>
      </c>
      <c r="D2184" s="79">
        <v>7</v>
      </c>
      <c r="E2184" s="79">
        <v>7</v>
      </c>
      <c r="F2184" s="80">
        <v>637.63</v>
      </c>
      <c r="G2184" s="80">
        <v>91.09</v>
      </c>
      <c r="H2184" s="80">
        <v>637.63</v>
      </c>
      <c r="I2184" s="80" t="s">
        <v>28</v>
      </c>
      <c r="J2184" s="80" t="s">
        <v>28</v>
      </c>
      <c r="K2184" s="80">
        <v>91.09</v>
      </c>
      <c r="L2184" s="73">
        <f t="shared" si="516"/>
        <v>91.09</v>
      </c>
      <c r="M2184" s="73">
        <f t="shared" si="517"/>
        <v>105.54</v>
      </c>
      <c r="N2184" s="72" t="str">
        <f t="shared" si="518"/>
        <v>0878</v>
      </c>
      <c r="O2184" s="74">
        <f t="shared" si="519"/>
        <v>0</v>
      </c>
      <c r="P2184" s="72">
        <f t="shared" si="520"/>
        <v>0</v>
      </c>
      <c r="Q2184" s="74">
        <f t="shared" si="521"/>
        <v>7</v>
      </c>
      <c r="R2184" s="72" t="str">
        <f t="shared" si="522"/>
        <v/>
      </c>
      <c r="S2184" s="72" t="str">
        <f t="shared" si="523"/>
        <v/>
      </c>
      <c r="AT2184" s="20">
        <f t="shared" si="515"/>
        <v>-8198.1</v>
      </c>
    </row>
    <row r="2185" spans="1:46" ht="22.5">
      <c r="A2185" s="54">
        <v>7160</v>
      </c>
      <c r="B2185" s="54" t="s">
        <v>1803</v>
      </c>
      <c r="C2185" s="58" t="s">
        <v>3030</v>
      </c>
      <c r="D2185" s="79">
        <v>7</v>
      </c>
      <c r="E2185" s="79">
        <v>7</v>
      </c>
      <c r="F2185" s="80">
        <v>637.63</v>
      </c>
      <c r="G2185" s="80">
        <v>91.09</v>
      </c>
      <c r="H2185" s="80">
        <v>637.63</v>
      </c>
      <c r="I2185" s="80" t="s">
        <v>28</v>
      </c>
      <c r="J2185" s="80" t="s">
        <v>28</v>
      </c>
      <c r="K2185" s="80">
        <v>91.09</v>
      </c>
      <c r="L2185" s="73">
        <f t="shared" si="516"/>
        <v>91.09</v>
      </c>
      <c r="M2185" s="73">
        <f t="shared" si="517"/>
        <v>105.54</v>
      </c>
      <c r="N2185" s="72" t="str">
        <f t="shared" si="518"/>
        <v>0878</v>
      </c>
      <c r="O2185" s="74">
        <f t="shared" si="519"/>
        <v>0</v>
      </c>
      <c r="P2185" s="72">
        <f t="shared" si="520"/>
        <v>0</v>
      </c>
      <c r="Q2185" s="74">
        <f t="shared" si="521"/>
        <v>7</v>
      </c>
      <c r="R2185" s="72" t="str">
        <f t="shared" si="522"/>
        <v/>
      </c>
      <c r="S2185" s="72" t="str">
        <f t="shared" si="523"/>
        <v/>
      </c>
      <c r="AT2185" s="20">
        <f t="shared" si="515"/>
        <v>-8198.1</v>
      </c>
    </row>
    <row r="2186" spans="1:46" ht="22.5">
      <c r="A2186" s="54">
        <v>7161</v>
      </c>
      <c r="B2186" s="54" t="s">
        <v>1819</v>
      </c>
      <c r="C2186" s="58" t="s">
        <v>3031</v>
      </c>
      <c r="D2186" s="79">
        <v>7</v>
      </c>
      <c r="E2186" s="79">
        <v>7</v>
      </c>
      <c r="F2186" s="80">
        <v>711.33</v>
      </c>
      <c r="G2186" s="80">
        <v>101.62</v>
      </c>
      <c r="H2186" s="80">
        <v>711.33</v>
      </c>
      <c r="I2186" s="80" t="s">
        <v>28</v>
      </c>
      <c r="J2186" s="80" t="s">
        <v>28</v>
      </c>
      <c r="K2186" s="80">
        <v>101.62</v>
      </c>
      <c r="L2186" s="73">
        <f t="shared" si="516"/>
        <v>101.62</v>
      </c>
      <c r="M2186" s="73">
        <f t="shared" si="517"/>
        <v>105.54</v>
      </c>
      <c r="N2186" s="72" t="str">
        <f t="shared" si="518"/>
        <v>0878</v>
      </c>
      <c r="O2186" s="74">
        <f t="shared" si="519"/>
        <v>0</v>
      </c>
      <c r="P2186" s="72">
        <f t="shared" si="520"/>
        <v>0</v>
      </c>
      <c r="Q2186" s="74">
        <f t="shared" si="521"/>
        <v>7</v>
      </c>
      <c r="R2186" s="72" t="str">
        <f t="shared" si="522"/>
        <v/>
      </c>
      <c r="S2186" s="72" t="str">
        <f t="shared" si="523"/>
        <v/>
      </c>
      <c r="AT2186" s="20">
        <f t="shared" si="515"/>
        <v>-9145.8000000000011</v>
      </c>
    </row>
    <row r="2187" spans="1:46" ht="22.5">
      <c r="A2187" s="54">
        <v>7161</v>
      </c>
      <c r="B2187" s="54" t="s">
        <v>1811</v>
      </c>
      <c r="C2187" s="58" t="s">
        <v>3031</v>
      </c>
      <c r="D2187" s="79">
        <v>7</v>
      </c>
      <c r="E2187" s="79">
        <v>7</v>
      </c>
      <c r="F2187" s="80">
        <v>711.33</v>
      </c>
      <c r="G2187" s="80">
        <v>101.62</v>
      </c>
      <c r="H2187" s="80">
        <v>711.33</v>
      </c>
      <c r="I2187" s="80" t="s">
        <v>28</v>
      </c>
      <c r="J2187" s="80" t="s">
        <v>28</v>
      </c>
      <c r="K2187" s="80">
        <v>101.62</v>
      </c>
      <c r="L2187" s="73">
        <f t="shared" si="516"/>
        <v>101.62</v>
      </c>
      <c r="M2187" s="73">
        <f t="shared" si="517"/>
        <v>105.54</v>
      </c>
      <c r="N2187" s="72" t="str">
        <f t="shared" si="518"/>
        <v>0878</v>
      </c>
      <c r="O2187" s="74">
        <f t="shared" si="519"/>
        <v>0</v>
      </c>
      <c r="P2187" s="72">
        <f t="shared" si="520"/>
        <v>0</v>
      </c>
      <c r="Q2187" s="74">
        <f t="shared" si="521"/>
        <v>7</v>
      </c>
      <c r="R2187" s="72" t="str">
        <f t="shared" si="522"/>
        <v/>
      </c>
      <c r="S2187" s="72" t="str">
        <f t="shared" si="523"/>
        <v/>
      </c>
      <c r="AT2187" s="20">
        <f t="shared" ref="AT2187:AT2250" si="524">AS2187+(AI2187-90)*L2187</f>
        <v>-9145.8000000000011</v>
      </c>
    </row>
    <row r="2188" spans="1:46" ht="22.5">
      <c r="A2188" s="54">
        <v>7161</v>
      </c>
      <c r="B2188" s="54" t="s">
        <v>1813</v>
      </c>
      <c r="C2188" s="58" t="s">
        <v>3031</v>
      </c>
      <c r="D2188" s="79">
        <v>7</v>
      </c>
      <c r="E2188" s="79">
        <v>7</v>
      </c>
      <c r="F2188" s="80">
        <v>711.33</v>
      </c>
      <c r="G2188" s="80">
        <v>101.62</v>
      </c>
      <c r="H2188" s="80">
        <v>711.33</v>
      </c>
      <c r="I2188" s="80" t="s">
        <v>28</v>
      </c>
      <c r="J2188" s="80" t="s">
        <v>28</v>
      </c>
      <c r="K2188" s="80">
        <v>101.62</v>
      </c>
      <c r="L2188" s="73">
        <f t="shared" si="516"/>
        <v>101.62</v>
      </c>
      <c r="M2188" s="73">
        <f t="shared" si="517"/>
        <v>105.54</v>
      </c>
      <c r="N2188" s="72" t="str">
        <f t="shared" si="518"/>
        <v>0878</v>
      </c>
      <c r="O2188" s="74">
        <f t="shared" si="519"/>
        <v>0</v>
      </c>
      <c r="P2188" s="72">
        <f t="shared" si="520"/>
        <v>0</v>
      </c>
      <c r="Q2188" s="74">
        <f t="shared" si="521"/>
        <v>7</v>
      </c>
      <c r="R2188" s="72" t="str">
        <f t="shared" si="522"/>
        <v/>
      </c>
      <c r="S2188" s="72" t="str">
        <f t="shared" si="523"/>
        <v/>
      </c>
      <c r="AT2188" s="20">
        <f t="shared" si="524"/>
        <v>-9145.8000000000011</v>
      </c>
    </row>
    <row r="2189" spans="1:46" ht="22.5">
      <c r="A2189" s="54">
        <v>7161</v>
      </c>
      <c r="B2189" s="54" t="s">
        <v>1815</v>
      </c>
      <c r="C2189" s="58" t="s">
        <v>3031</v>
      </c>
      <c r="D2189" s="79">
        <v>7</v>
      </c>
      <c r="E2189" s="79">
        <v>7</v>
      </c>
      <c r="F2189" s="80">
        <v>711.33</v>
      </c>
      <c r="G2189" s="80">
        <v>101.62</v>
      </c>
      <c r="H2189" s="80">
        <v>711.33</v>
      </c>
      <c r="I2189" s="80" t="s">
        <v>28</v>
      </c>
      <c r="J2189" s="80" t="s">
        <v>28</v>
      </c>
      <c r="K2189" s="80">
        <v>101.62</v>
      </c>
      <c r="L2189" s="73">
        <f t="shared" si="516"/>
        <v>101.62</v>
      </c>
      <c r="M2189" s="73">
        <f t="shared" si="517"/>
        <v>105.54</v>
      </c>
      <c r="N2189" s="72" t="str">
        <f t="shared" si="518"/>
        <v>0878</v>
      </c>
      <c r="O2189" s="74">
        <f t="shared" si="519"/>
        <v>0</v>
      </c>
      <c r="P2189" s="72">
        <f t="shared" si="520"/>
        <v>0</v>
      </c>
      <c r="Q2189" s="74">
        <f t="shared" si="521"/>
        <v>7</v>
      </c>
      <c r="R2189" s="72" t="str">
        <f t="shared" si="522"/>
        <v/>
      </c>
      <c r="S2189" s="72" t="str">
        <f t="shared" si="523"/>
        <v/>
      </c>
      <c r="AT2189" s="20">
        <f t="shared" si="524"/>
        <v>-9145.8000000000011</v>
      </c>
    </row>
    <row r="2190" spans="1:46" ht="22.5">
      <c r="A2190" s="54">
        <v>7161</v>
      </c>
      <c r="B2190" s="54" t="s">
        <v>1809</v>
      </c>
      <c r="C2190" s="58" t="s">
        <v>3031</v>
      </c>
      <c r="D2190" s="79">
        <v>7</v>
      </c>
      <c r="E2190" s="79">
        <v>7</v>
      </c>
      <c r="F2190" s="80">
        <v>711.33</v>
      </c>
      <c r="G2190" s="80">
        <v>101.62</v>
      </c>
      <c r="H2190" s="80">
        <v>711.33</v>
      </c>
      <c r="I2190" s="80" t="s">
        <v>28</v>
      </c>
      <c r="J2190" s="80" t="s">
        <v>28</v>
      </c>
      <c r="K2190" s="80">
        <v>101.62</v>
      </c>
      <c r="L2190" s="73">
        <f t="shared" si="516"/>
        <v>101.62</v>
      </c>
      <c r="M2190" s="73">
        <f t="shared" si="517"/>
        <v>105.54</v>
      </c>
      <c r="N2190" s="72" t="str">
        <f t="shared" si="518"/>
        <v>0878</v>
      </c>
      <c r="O2190" s="74">
        <f t="shared" si="519"/>
        <v>0</v>
      </c>
      <c r="P2190" s="72">
        <f t="shared" si="520"/>
        <v>0</v>
      </c>
      <c r="Q2190" s="74">
        <f t="shared" si="521"/>
        <v>7</v>
      </c>
      <c r="R2190" s="72" t="str">
        <f t="shared" si="522"/>
        <v/>
      </c>
      <c r="S2190" s="72" t="str">
        <f t="shared" si="523"/>
        <v/>
      </c>
      <c r="AT2190" s="20">
        <f t="shared" si="524"/>
        <v>-9145.8000000000011</v>
      </c>
    </row>
    <row r="2191" spans="1:46" ht="22.5">
      <c r="A2191" s="54">
        <v>7161</v>
      </c>
      <c r="B2191" s="54" t="s">
        <v>1817</v>
      </c>
      <c r="C2191" s="58" t="s">
        <v>3031</v>
      </c>
      <c r="D2191" s="79">
        <v>7</v>
      </c>
      <c r="E2191" s="79">
        <v>7</v>
      </c>
      <c r="F2191" s="80">
        <v>711.33</v>
      </c>
      <c r="G2191" s="80">
        <v>101.62</v>
      </c>
      <c r="H2191" s="80">
        <v>711.33</v>
      </c>
      <c r="I2191" s="80" t="s">
        <v>28</v>
      </c>
      <c r="J2191" s="80" t="s">
        <v>28</v>
      </c>
      <c r="K2191" s="80">
        <v>101.62</v>
      </c>
      <c r="L2191" s="73">
        <f t="shared" si="516"/>
        <v>101.62</v>
      </c>
      <c r="M2191" s="73">
        <f t="shared" si="517"/>
        <v>105.54</v>
      </c>
      <c r="N2191" s="72" t="str">
        <f t="shared" si="518"/>
        <v>0878</v>
      </c>
      <c r="O2191" s="74">
        <f t="shared" si="519"/>
        <v>0</v>
      </c>
      <c r="P2191" s="72">
        <f t="shared" si="520"/>
        <v>0</v>
      </c>
      <c r="Q2191" s="74">
        <f t="shared" si="521"/>
        <v>7</v>
      </c>
      <c r="R2191" s="72" t="str">
        <f t="shared" si="522"/>
        <v/>
      </c>
      <c r="S2191" s="72" t="str">
        <f t="shared" si="523"/>
        <v/>
      </c>
      <c r="AT2191" s="20">
        <f t="shared" si="524"/>
        <v>-9145.8000000000011</v>
      </c>
    </row>
    <row r="2192" spans="1:46" ht="22.5">
      <c r="A2192" s="54">
        <v>7162</v>
      </c>
      <c r="B2192" s="54" t="s">
        <v>1831</v>
      </c>
      <c r="C2192" s="58" t="s">
        <v>3032</v>
      </c>
      <c r="D2192" s="79">
        <v>7</v>
      </c>
      <c r="E2192" s="79">
        <v>7</v>
      </c>
      <c r="F2192" s="80">
        <v>696.63</v>
      </c>
      <c r="G2192" s="80">
        <v>99.52</v>
      </c>
      <c r="H2192" s="80">
        <v>696.63</v>
      </c>
      <c r="I2192" s="80" t="s">
        <v>28</v>
      </c>
      <c r="J2192" s="80" t="s">
        <v>28</v>
      </c>
      <c r="K2192" s="80">
        <v>99.52</v>
      </c>
      <c r="L2192" s="73">
        <f t="shared" si="516"/>
        <v>99.52</v>
      </c>
      <c r="M2192" s="73">
        <f t="shared" si="517"/>
        <v>105.54</v>
      </c>
      <c r="N2192" s="72" t="str">
        <f t="shared" si="518"/>
        <v>0878</v>
      </c>
      <c r="O2192" s="74">
        <f t="shared" si="519"/>
        <v>0</v>
      </c>
      <c r="P2192" s="72">
        <f t="shared" si="520"/>
        <v>0</v>
      </c>
      <c r="Q2192" s="74">
        <f t="shared" si="521"/>
        <v>7</v>
      </c>
      <c r="R2192" s="72" t="str">
        <f t="shared" si="522"/>
        <v/>
      </c>
      <c r="S2192" s="72" t="str">
        <f t="shared" si="523"/>
        <v/>
      </c>
      <c r="AT2192" s="20">
        <f t="shared" si="524"/>
        <v>-8956.7999999999993</v>
      </c>
    </row>
    <row r="2193" spans="1:46" ht="22.5">
      <c r="A2193" s="54">
        <v>7162</v>
      </c>
      <c r="B2193" s="54" t="s">
        <v>1821</v>
      </c>
      <c r="C2193" s="58" t="s">
        <v>3032</v>
      </c>
      <c r="D2193" s="79">
        <v>7</v>
      </c>
      <c r="E2193" s="79">
        <v>7</v>
      </c>
      <c r="F2193" s="80">
        <v>696.63</v>
      </c>
      <c r="G2193" s="80">
        <v>99.52</v>
      </c>
      <c r="H2193" s="80">
        <v>696.63</v>
      </c>
      <c r="I2193" s="80" t="s">
        <v>28</v>
      </c>
      <c r="J2193" s="80" t="s">
        <v>28</v>
      </c>
      <c r="K2193" s="80">
        <v>99.52</v>
      </c>
      <c r="L2193" s="73">
        <f t="shared" si="516"/>
        <v>99.52</v>
      </c>
      <c r="M2193" s="73">
        <f t="shared" si="517"/>
        <v>105.54</v>
      </c>
      <c r="N2193" s="72" t="str">
        <f t="shared" si="518"/>
        <v>0878</v>
      </c>
      <c r="O2193" s="74">
        <f t="shared" si="519"/>
        <v>0</v>
      </c>
      <c r="P2193" s="72">
        <f t="shared" si="520"/>
        <v>0</v>
      </c>
      <c r="Q2193" s="74">
        <f t="shared" si="521"/>
        <v>7</v>
      </c>
      <c r="R2193" s="72" t="str">
        <f t="shared" si="522"/>
        <v/>
      </c>
      <c r="S2193" s="72" t="str">
        <f t="shared" si="523"/>
        <v/>
      </c>
      <c r="AT2193" s="20">
        <f t="shared" si="524"/>
        <v>-8956.7999999999993</v>
      </c>
    </row>
    <row r="2194" spans="1:46" ht="22.5">
      <c r="A2194" s="54">
        <v>7162</v>
      </c>
      <c r="B2194" s="54" t="s">
        <v>1823</v>
      </c>
      <c r="C2194" s="58" t="s">
        <v>3032</v>
      </c>
      <c r="D2194" s="79">
        <v>7</v>
      </c>
      <c r="E2194" s="79">
        <v>7</v>
      </c>
      <c r="F2194" s="80">
        <v>696.63</v>
      </c>
      <c r="G2194" s="80">
        <v>99.52</v>
      </c>
      <c r="H2194" s="80">
        <v>696.63</v>
      </c>
      <c r="I2194" s="80" t="s">
        <v>28</v>
      </c>
      <c r="J2194" s="80" t="s">
        <v>28</v>
      </c>
      <c r="K2194" s="80">
        <v>99.52</v>
      </c>
      <c r="L2194" s="73">
        <f t="shared" si="516"/>
        <v>99.52</v>
      </c>
      <c r="M2194" s="73">
        <f t="shared" si="517"/>
        <v>105.54</v>
      </c>
      <c r="N2194" s="72" t="str">
        <f t="shared" si="518"/>
        <v>0878</v>
      </c>
      <c r="O2194" s="74">
        <f t="shared" si="519"/>
        <v>0</v>
      </c>
      <c r="P2194" s="72">
        <f t="shared" si="520"/>
        <v>0</v>
      </c>
      <c r="Q2194" s="74">
        <f t="shared" si="521"/>
        <v>7</v>
      </c>
      <c r="R2194" s="72" t="str">
        <f t="shared" si="522"/>
        <v/>
      </c>
      <c r="S2194" s="72" t="str">
        <f t="shared" si="523"/>
        <v/>
      </c>
      <c r="AT2194" s="20">
        <f t="shared" si="524"/>
        <v>-8956.7999999999993</v>
      </c>
    </row>
    <row r="2195" spans="1:46" ht="22.5">
      <c r="A2195" s="54">
        <v>7162</v>
      </c>
      <c r="B2195" s="54" t="s">
        <v>1825</v>
      </c>
      <c r="C2195" s="58" t="s">
        <v>3032</v>
      </c>
      <c r="D2195" s="79">
        <v>7</v>
      </c>
      <c r="E2195" s="79">
        <v>7</v>
      </c>
      <c r="F2195" s="80">
        <v>696.63</v>
      </c>
      <c r="G2195" s="80">
        <v>99.52</v>
      </c>
      <c r="H2195" s="80">
        <v>696.63</v>
      </c>
      <c r="I2195" s="80" t="s">
        <v>28</v>
      </c>
      <c r="J2195" s="80" t="s">
        <v>28</v>
      </c>
      <c r="K2195" s="80">
        <v>99.52</v>
      </c>
      <c r="L2195" s="73">
        <f t="shared" si="516"/>
        <v>99.52</v>
      </c>
      <c r="M2195" s="73">
        <f t="shared" si="517"/>
        <v>105.54</v>
      </c>
      <c r="N2195" s="72" t="str">
        <f t="shared" si="518"/>
        <v>0878</v>
      </c>
      <c r="O2195" s="74">
        <f t="shared" si="519"/>
        <v>0</v>
      </c>
      <c r="P2195" s="72">
        <f t="shared" si="520"/>
        <v>0</v>
      </c>
      <c r="Q2195" s="74">
        <f t="shared" si="521"/>
        <v>7</v>
      </c>
      <c r="R2195" s="72" t="str">
        <f t="shared" si="522"/>
        <v/>
      </c>
      <c r="S2195" s="72" t="str">
        <f t="shared" si="523"/>
        <v/>
      </c>
      <c r="AT2195" s="20">
        <f t="shared" si="524"/>
        <v>-8956.7999999999993</v>
      </c>
    </row>
    <row r="2196" spans="1:46" ht="22.5">
      <c r="A2196" s="54">
        <v>7162</v>
      </c>
      <c r="B2196" s="54" t="s">
        <v>1827</v>
      </c>
      <c r="C2196" s="58" t="s">
        <v>3032</v>
      </c>
      <c r="D2196" s="79">
        <v>7</v>
      </c>
      <c r="E2196" s="79">
        <v>7</v>
      </c>
      <c r="F2196" s="80">
        <v>696.63</v>
      </c>
      <c r="G2196" s="80">
        <v>99.52</v>
      </c>
      <c r="H2196" s="80">
        <v>696.63</v>
      </c>
      <c r="I2196" s="80" t="s">
        <v>28</v>
      </c>
      <c r="J2196" s="80" t="s">
        <v>28</v>
      </c>
      <c r="K2196" s="80">
        <v>99.52</v>
      </c>
      <c r="L2196" s="73">
        <f t="shared" si="516"/>
        <v>99.52</v>
      </c>
      <c r="M2196" s="73">
        <f t="shared" si="517"/>
        <v>105.54</v>
      </c>
      <c r="N2196" s="72" t="str">
        <f t="shared" si="518"/>
        <v>0878</v>
      </c>
      <c r="O2196" s="74">
        <f t="shared" si="519"/>
        <v>0</v>
      </c>
      <c r="P2196" s="72">
        <f t="shared" si="520"/>
        <v>0</v>
      </c>
      <c r="Q2196" s="74">
        <f t="shared" si="521"/>
        <v>7</v>
      </c>
      <c r="R2196" s="72" t="str">
        <f t="shared" si="522"/>
        <v/>
      </c>
      <c r="S2196" s="72" t="str">
        <f t="shared" si="523"/>
        <v/>
      </c>
      <c r="AT2196" s="20">
        <f t="shared" si="524"/>
        <v>-8956.7999999999993</v>
      </c>
    </row>
    <row r="2197" spans="1:46" ht="22.5">
      <c r="A2197" s="54">
        <v>7162</v>
      </c>
      <c r="B2197" s="54" t="s">
        <v>1829</v>
      </c>
      <c r="C2197" s="58" t="s">
        <v>3032</v>
      </c>
      <c r="D2197" s="79">
        <v>7</v>
      </c>
      <c r="E2197" s="79">
        <v>7</v>
      </c>
      <c r="F2197" s="80">
        <v>696.63</v>
      </c>
      <c r="G2197" s="80">
        <v>99.52</v>
      </c>
      <c r="H2197" s="80">
        <v>696.63</v>
      </c>
      <c r="I2197" s="80" t="s">
        <v>28</v>
      </c>
      <c r="J2197" s="80" t="s">
        <v>28</v>
      </c>
      <c r="K2197" s="80">
        <v>99.52</v>
      </c>
      <c r="L2197" s="73">
        <f t="shared" si="516"/>
        <v>99.52</v>
      </c>
      <c r="M2197" s="73">
        <f t="shared" si="517"/>
        <v>105.54</v>
      </c>
      <c r="N2197" s="72" t="str">
        <f t="shared" si="518"/>
        <v>0878</v>
      </c>
      <c r="O2197" s="74">
        <f t="shared" si="519"/>
        <v>0</v>
      </c>
      <c r="P2197" s="72">
        <f t="shared" si="520"/>
        <v>0</v>
      </c>
      <c r="Q2197" s="74">
        <f t="shared" si="521"/>
        <v>7</v>
      </c>
      <c r="R2197" s="72" t="str">
        <f t="shared" si="522"/>
        <v/>
      </c>
      <c r="S2197" s="72" t="str">
        <f t="shared" si="523"/>
        <v/>
      </c>
      <c r="AT2197" s="20">
        <f t="shared" si="524"/>
        <v>-8956.7999999999993</v>
      </c>
    </row>
    <row r="2198" spans="1:46" ht="22.5">
      <c r="A2198" s="54">
        <v>7163</v>
      </c>
      <c r="B2198" s="54" t="s">
        <v>1841</v>
      </c>
      <c r="C2198" s="58" t="s">
        <v>3033</v>
      </c>
      <c r="D2198" s="79">
        <v>7</v>
      </c>
      <c r="E2198" s="79">
        <v>7</v>
      </c>
      <c r="F2198" s="80">
        <v>1118.96</v>
      </c>
      <c r="G2198" s="80">
        <v>159.85</v>
      </c>
      <c r="H2198" s="80">
        <v>1118.96</v>
      </c>
      <c r="I2198" s="80" t="s">
        <v>28</v>
      </c>
      <c r="J2198" s="80" t="s">
        <v>28</v>
      </c>
      <c r="K2198" s="80">
        <v>159.85</v>
      </c>
      <c r="L2198" s="73">
        <f t="shared" si="516"/>
        <v>159.85</v>
      </c>
      <c r="M2198" s="73">
        <f t="shared" si="517"/>
        <v>198.48</v>
      </c>
      <c r="N2198" s="72" t="str">
        <f t="shared" si="518"/>
        <v>0903</v>
      </c>
      <c r="O2198" s="74">
        <f t="shared" si="519"/>
        <v>0</v>
      </c>
      <c r="P2198" s="72">
        <f t="shared" si="520"/>
        <v>0</v>
      </c>
      <c r="Q2198" s="74">
        <f t="shared" si="521"/>
        <v>7</v>
      </c>
      <c r="R2198" s="72" t="str">
        <f t="shared" si="522"/>
        <v/>
      </c>
      <c r="S2198" s="72" t="str">
        <f t="shared" si="523"/>
        <v/>
      </c>
      <c r="AT2198" s="20">
        <f t="shared" si="524"/>
        <v>-14386.5</v>
      </c>
    </row>
    <row r="2199" spans="1:46" ht="22.5">
      <c r="A2199" s="54">
        <v>7163</v>
      </c>
      <c r="B2199" s="54" t="s">
        <v>1843</v>
      </c>
      <c r="C2199" s="58" t="s">
        <v>3033</v>
      </c>
      <c r="D2199" s="79">
        <v>7</v>
      </c>
      <c r="E2199" s="79">
        <v>7</v>
      </c>
      <c r="F2199" s="80">
        <v>1118.96</v>
      </c>
      <c r="G2199" s="80">
        <v>159.85</v>
      </c>
      <c r="H2199" s="80">
        <v>1118.96</v>
      </c>
      <c r="I2199" s="80" t="s">
        <v>28</v>
      </c>
      <c r="J2199" s="80" t="s">
        <v>28</v>
      </c>
      <c r="K2199" s="80">
        <v>159.85</v>
      </c>
      <c r="L2199" s="73">
        <f t="shared" si="516"/>
        <v>159.85</v>
      </c>
      <c r="M2199" s="73">
        <f t="shared" si="517"/>
        <v>198.48</v>
      </c>
      <c r="N2199" s="72" t="str">
        <f t="shared" si="518"/>
        <v>0903</v>
      </c>
      <c r="O2199" s="74">
        <f t="shared" si="519"/>
        <v>0</v>
      </c>
      <c r="P2199" s="72">
        <f t="shared" si="520"/>
        <v>0</v>
      </c>
      <c r="Q2199" s="74">
        <f t="shared" si="521"/>
        <v>7</v>
      </c>
      <c r="R2199" s="72" t="str">
        <f t="shared" si="522"/>
        <v/>
      </c>
      <c r="S2199" s="72" t="str">
        <f t="shared" si="523"/>
        <v/>
      </c>
      <c r="AT2199" s="20">
        <f t="shared" si="524"/>
        <v>-14386.5</v>
      </c>
    </row>
    <row r="2200" spans="1:46" ht="22.5">
      <c r="A2200" s="54">
        <v>7163</v>
      </c>
      <c r="B2200" s="54" t="s">
        <v>1837</v>
      </c>
      <c r="C2200" s="58" t="s">
        <v>3033</v>
      </c>
      <c r="D2200" s="79">
        <v>7</v>
      </c>
      <c r="E2200" s="79">
        <v>7</v>
      </c>
      <c r="F2200" s="80">
        <v>1118.96</v>
      </c>
      <c r="G2200" s="80">
        <v>159.85</v>
      </c>
      <c r="H2200" s="80">
        <v>1118.96</v>
      </c>
      <c r="I2200" s="80" t="s">
        <v>28</v>
      </c>
      <c r="J2200" s="80" t="s">
        <v>28</v>
      </c>
      <c r="K2200" s="80">
        <v>159.85</v>
      </c>
      <c r="L2200" s="73">
        <f t="shared" si="516"/>
        <v>159.85</v>
      </c>
      <c r="M2200" s="73">
        <f t="shared" si="517"/>
        <v>198.48</v>
      </c>
      <c r="N2200" s="72" t="str">
        <f t="shared" si="518"/>
        <v>0903</v>
      </c>
      <c r="O2200" s="74">
        <f t="shared" si="519"/>
        <v>0</v>
      </c>
      <c r="P2200" s="72">
        <f t="shared" si="520"/>
        <v>0</v>
      </c>
      <c r="Q2200" s="74">
        <f t="shared" si="521"/>
        <v>7</v>
      </c>
      <c r="R2200" s="72" t="str">
        <f t="shared" si="522"/>
        <v/>
      </c>
      <c r="S2200" s="72" t="str">
        <f t="shared" si="523"/>
        <v/>
      </c>
      <c r="AT2200" s="20">
        <f t="shared" si="524"/>
        <v>-14386.5</v>
      </c>
    </row>
    <row r="2201" spans="1:46" ht="22.5">
      <c r="A2201" s="54">
        <v>7163</v>
      </c>
      <c r="B2201" s="54" t="s">
        <v>1839</v>
      </c>
      <c r="C2201" s="58" t="s">
        <v>3033</v>
      </c>
      <c r="D2201" s="79">
        <v>7</v>
      </c>
      <c r="E2201" s="79">
        <v>7</v>
      </c>
      <c r="F2201" s="80">
        <v>1118.96</v>
      </c>
      <c r="G2201" s="80">
        <v>159.85</v>
      </c>
      <c r="H2201" s="80">
        <v>1118.96</v>
      </c>
      <c r="I2201" s="80" t="s">
        <v>28</v>
      </c>
      <c r="J2201" s="80" t="s">
        <v>28</v>
      </c>
      <c r="K2201" s="80">
        <v>159.85</v>
      </c>
      <c r="L2201" s="73">
        <f t="shared" si="516"/>
        <v>159.85</v>
      </c>
      <c r="M2201" s="73">
        <f t="shared" si="517"/>
        <v>198.48</v>
      </c>
      <c r="N2201" s="72" t="str">
        <f t="shared" si="518"/>
        <v>0903</v>
      </c>
      <c r="O2201" s="74">
        <f t="shared" si="519"/>
        <v>0</v>
      </c>
      <c r="P2201" s="72">
        <f t="shared" si="520"/>
        <v>0</v>
      </c>
      <c r="Q2201" s="74">
        <f t="shared" si="521"/>
        <v>7</v>
      </c>
      <c r="R2201" s="72" t="str">
        <f t="shared" si="522"/>
        <v/>
      </c>
      <c r="S2201" s="72" t="str">
        <f t="shared" si="523"/>
        <v/>
      </c>
      <c r="AT2201" s="20">
        <f t="shared" si="524"/>
        <v>-14386.5</v>
      </c>
    </row>
    <row r="2202" spans="1:46" ht="22.5">
      <c r="A2202" s="54">
        <v>7164</v>
      </c>
      <c r="B2202" s="54" t="s">
        <v>1851</v>
      </c>
      <c r="C2202" s="58" t="s">
        <v>3034</v>
      </c>
      <c r="D2202" s="79">
        <v>7</v>
      </c>
      <c r="E2202" s="79">
        <v>7</v>
      </c>
      <c r="F2202" s="80">
        <v>1232.01</v>
      </c>
      <c r="G2202" s="80">
        <v>176</v>
      </c>
      <c r="H2202" s="80">
        <v>1232.01</v>
      </c>
      <c r="I2202" s="80" t="s">
        <v>28</v>
      </c>
      <c r="J2202" s="80" t="s">
        <v>28</v>
      </c>
      <c r="K2202" s="80">
        <v>176</v>
      </c>
      <c r="L2202" s="73">
        <f t="shared" si="516"/>
        <v>176</v>
      </c>
      <c r="M2202" s="73">
        <f t="shared" si="517"/>
        <v>198.48</v>
      </c>
      <c r="N2202" s="72" t="str">
        <f t="shared" si="518"/>
        <v>0903</v>
      </c>
      <c r="O2202" s="74">
        <f t="shared" si="519"/>
        <v>0</v>
      </c>
      <c r="P2202" s="72">
        <f t="shared" si="520"/>
        <v>0</v>
      </c>
      <c r="Q2202" s="74">
        <f t="shared" si="521"/>
        <v>7</v>
      </c>
      <c r="R2202" s="72" t="str">
        <f t="shared" si="522"/>
        <v/>
      </c>
      <c r="S2202" s="72" t="str">
        <f t="shared" si="523"/>
        <v/>
      </c>
      <c r="AT2202" s="20">
        <f t="shared" si="524"/>
        <v>-15840</v>
      </c>
    </row>
    <row r="2203" spans="1:46" ht="22.5">
      <c r="A2203" s="54">
        <v>7164</v>
      </c>
      <c r="B2203" s="54" t="s">
        <v>1845</v>
      </c>
      <c r="C2203" s="58" t="s">
        <v>3034</v>
      </c>
      <c r="D2203" s="79">
        <v>7</v>
      </c>
      <c r="E2203" s="79">
        <v>7</v>
      </c>
      <c r="F2203" s="80">
        <v>1232.01</v>
      </c>
      <c r="G2203" s="80">
        <v>176</v>
      </c>
      <c r="H2203" s="80">
        <v>1232.01</v>
      </c>
      <c r="I2203" s="80" t="s">
        <v>28</v>
      </c>
      <c r="J2203" s="80" t="s">
        <v>28</v>
      </c>
      <c r="K2203" s="80">
        <v>176</v>
      </c>
      <c r="L2203" s="73">
        <f t="shared" si="516"/>
        <v>176</v>
      </c>
      <c r="M2203" s="73">
        <f t="shared" si="517"/>
        <v>198.48</v>
      </c>
      <c r="N2203" s="72" t="str">
        <f t="shared" si="518"/>
        <v>0903</v>
      </c>
      <c r="O2203" s="74">
        <f t="shared" si="519"/>
        <v>0</v>
      </c>
      <c r="P2203" s="72">
        <f t="shared" si="520"/>
        <v>0</v>
      </c>
      <c r="Q2203" s="74">
        <f t="shared" si="521"/>
        <v>7</v>
      </c>
      <c r="R2203" s="72" t="str">
        <f t="shared" si="522"/>
        <v/>
      </c>
      <c r="S2203" s="72" t="str">
        <f t="shared" si="523"/>
        <v/>
      </c>
      <c r="AT2203" s="20">
        <f t="shared" si="524"/>
        <v>-15840</v>
      </c>
    </row>
    <row r="2204" spans="1:46" ht="22.5">
      <c r="A2204" s="54">
        <v>7164</v>
      </c>
      <c r="B2204" s="54" t="s">
        <v>1847</v>
      </c>
      <c r="C2204" s="58" t="s">
        <v>3034</v>
      </c>
      <c r="D2204" s="79">
        <v>7</v>
      </c>
      <c r="E2204" s="79">
        <v>7</v>
      </c>
      <c r="F2204" s="80">
        <v>1232.01</v>
      </c>
      <c r="G2204" s="80">
        <v>176</v>
      </c>
      <c r="H2204" s="80">
        <v>1232.01</v>
      </c>
      <c r="I2204" s="80" t="s">
        <v>28</v>
      </c>
      <c r="J2204" s="80" t="s">
        <v>28</v>
      </c>
      <c r="K2204" s="80">
        <v>176</v>
      </c>
      <c r="L2204" s="73">
        <f t="shared" si="516"/>
        <v>176</v>
      </c>
      <c r="M2204" s="73">
        <f t="shared" si="517"/>
        <v>198.48</v>
      </c>
      <c r="N2204" s="72" t="str">
        <f t="shared" si="518"/>
        <v>0903</v>
      </c>
      <c r="O2204" s="74">
        <f t="shared" si="519"/>
        <v>0</v>
      </c>
      <c r="P2204" s="72">
        <f t="shared" si="520"/>
        <v>0</v>
      </c>
      <c r="Q2204" s="74">
        <f t="shared" si="521"/>
        <v>7</v>
      </c>
      <c r="R2204" s="72" t="str">
        <f t="shared" si="522"/>
        <v/>
      </c>
      <c r="S2204" s="72" t="str">
        <f t="shared" si="523"/>
        <v/>
      </c>
      <c r="AT2204" s="20">
        <f t="shared" si="524"/>
        <v>-15840</v>
      </c>
    </row>
    <row r="2205" spans="1:46" ht="22.5">
      <c r="A2205" s="54">
        <v>7164</v>
      </c>
      <c r="B2205" s="54" t="s">
        <v>1849</v>
      </c>
      <c r="C2205" s="58" t="s">
        <v>3034</v>
      </c>
      <c r="D2205" s="79">
        <v>7</v>
      </c>
      <c r="E2205" s="79">
        <v>7</v>
      </c>
      <c r="F2205" s="80">
        <v>1232.01</v>
      </c>
      <c r="G2205" s="80">
        <v>176</v>
      </c>
      <c r="H2205" s="80">
        <v>1232.01</v>
      </c>
      <c r="I2205" s="80" t="s">
        <v>28</v>
      </c>
      <c r="J2205" s="80" t="s">
        <v>28</v>
      </c>
      <c r="K2205" s="80">
        <v>176</v>
      </c>
      <c r="L2205" s="73">
        <f t="shared" si="516"/>
        <v>176</v>
      </c>
      <c r="M2205" s="73">
        <f t="shared" si="517"/>
        <v>198.48</v>
      </c>
      <c r="N2205" s="72" t="str">
        <f t="shared" si="518"/>
        <v>0903</v>
      </c>
      <c r="O2205" s="74">
        <f t="shared" si="519"/>
        <v>0</v>
      </c>
      <c r="P2205" s="72">
        <f t="shared" si="520"/>
        <v>0</v>
      </c>
      <c r="Q2205" s="74">
        <f t="shared" si="521"/>
        <v>7</v>
      </c>
      <c r="R2205" s="72" t="str">
        <f t="shared" si="522"/>
        <v/>
      </c>
      <c r="S2205" s="72" t="str">
        <f t="shared" si="523"/>
        <v/>
      </c>
      <c r="AT2205" s="20">
        <f t="shared" si="524"/>
        <v>-15840</v>
      </c>
    </row>
    <row r="2206" spans="1:46" ht="22.5">
      <c r="A2206" s="54">
        <v>7165</v>
      </c>
      <c r="B2206" s="54" t="s">
        <v>1855</v>
      </c>
      <c r="C2206" s="58" t="s">
        <v>3035</v>
      </c>
      <c r="D2206" s="79">
        <v>7</v>
      </c>
      <c r="E2206" s="79">
        <v>7</v>
      </c>
      <c r="F2206" s="80">
        <v>845.28</v>
      </c>
      <c r="G2206" s="80">
        <v>120.75</v>
      </c>
      <c r="H2206" s="80">
        <v>845.28</v>
      </c>
      <c r="I2206" s="80" t="s">
        <v>28</v>
      </c>
      <c r="J2206" s="80" t="s">
        <v>28</v>
      </c>
      <c r="K2206" s="80">
        <v>120.75</v>
      </c>
      <c r="L2206" s="73">
        <f t="shared" si="516"/>
        <v>120.75</v>
      </c>
      <c r="M2206" s="73">
        <f t="shared" si="517"/>
        <v>117.11</v>
      </c>
      <c r="N2206" s="72" t="str">
        <f t="shared" si="518"/>
        <v>0906</v>
      </c>
      <c r="O2206" s="74">
        <f t="shared" si="519"/>
        <v>0</v>
      </c>
      <c r="P2206" s="72">
        <f t="shared" si="520"/>
        <v>0</v>
      </c>
      <c r="Q2206" s="74">
        <f t="shared" si="521"/>
        <v>7</v>
      </c>
      <c r="R2206" s="72" t="str">
        <f t="shared" si="522"/>
        <v/>
      </c>
      <c r="S2206" s="72" t="str">
        <f t="shared" si="523"/>
        <v/>
      </c>
      <c r="AT2206" s="20">
        <f t="shared" si="524"/>
        <v>-10867.5</v>
      </c>
    </row>
    <row r="2207" spans="1:46" ht="22.5">
      <c r="A2207" s="54">
        <v>7165</v>
      </c>
      <c r="B2207" s="54" t="s">
        <v>1857</v>
      </c>
      <c r="C2207" s="58" t="s">
        <v>3035</v>
      </c>
      <c r="D2207" s="79">
        <v>7</v>
      </c>
      <c r="E2207" s="79">
        <v>7</v>
      </c>
      <c r="F2207" s="80">
        <v>845.28</v>
      </c>
      <c r="G2207" s="80">
        <v>120.75</v>
      </c>
      <c r="H2207" s="80">
        <v>845.28</v>
      </c>
      <c r="I2207" s="80" t="s">
        <v>28</v>
      </c>
      <c r="J2207" s="80" t="s">
        <v>28</v>
      </c>
      <c r="K2207" s="80">
        <v>120.75</v>
      </c>
      <c r="L2207" s="73">
        <f t="shared" si="516"/>
        <v>120.75</v>
      </c>
      <c r="M2207" s="73">
        <f t="shared" si="517"/>
        <v>117.11</v>
      </c>
      <c r="N2207" s="72" t="str">
        <f t="shared" si="518"/>
        <v>0906</v>
      </c>
      <c r="O2207" s="74">
        <f t="shared" si="519"/>
        <v>0</v>
      </c>
      <c r="P2207" s="72">
        <f t="shared" si="520"/>
        <v>0</v>
      </c>
      <c r="Q2207" s="74">
        <f t="shared" si="521"/>
        <v>7</v>
      </c>
      <c r="R2207" s="72" t="str">
        <f t="shared" si="522"/>
        <v/>
      </c>
      <c r="S2207" s="72" t="str">
        <f t="shared" si="523"/>
        <v/>
      </c>
      <c r="AT2207" s="20">
        <f t="shared" si="524"/>
        <v>-10867.5</v>
      </c>
    </row>
    <row r="2208" spans="1:46" ht="22.5">
      <c r="A2208" s="54">
        <v>7165</v>
      </c>
      <c r="B2208" s="54" t="s">
        <v>1861</v>
      </c>
      <c r="C2208" s="58" t="s">
        <v>3035</v>
      </c>
      <c r="D2208" s="79">
        <v>7</v>
      </c>
      <c r="E2208" s="79">
        <v>7</v>
      </c>
      <c r="F2208" s="80">
        <v>845.28</v>
      </c>
      <c r="G2208" s="80">
        <v>120.75</v>
      </c>
      <c r="H2208" s="80">
        <v>845.28</v>
      </c>
      <c r="I2208" s="80" t="s">
        <v>28</v>
      </c>
      <c r="J2208" s="80" t="s">
        <v>28</v>
      </c>
      <c r="K2208" s="80">
        <v>120.75</v>
      </c>
      <c r="L2208" s="73">
        <f t="shared" si="516"/>
        <v>120.75</v>
      </c>
      <c r="M2208" s="73">
        <f t="shared" si="517"/>
        <v>117.11</v>
      </c>
      <c r="N2208" s="72" t="str">
        <f t="shared" si="518"/>
        <v>0906</v>
      </c>
      <c r="O2208" s="74">
        <f t="shared" si="519"/>
        <v>0</v>
      </c>
      <c r="P2208" s="72">
        <f t="shared" si="520"/>
        <v>0</v>
      </c>
      <c r="Q2208" s="74">
        <f t="shared" si="521"/>
        <v>7</v>
      </c>
      <c r="R2208" s="72" t="str">
        <f t="shared" si="522"/>
        <v/>
      </c>
      <c r="S2208" s="72" t="str">
        <f t="shared" si="523"/>
        <v/>
      </c>
      <c r="AT2208" s="20">
        <f t="shared" si="524"/>
        <v>-10867.5</v>
      </c>
    </row>
    <row r="2209" spans="1:46" ht="22.5">
      <c r="A2209" s="54">
        <v>7165</v>
      </c>
      <c r="B2209" s="54" t="s">
        <v>1859</v>
      </c>
      <c r="C2209" s="58" t="s">
        <v>3035</v>
      </c>
      <c r="D2209" s="79">
        <v>7</v>
      </c>
      <c r="E2209" s="79">
        <v>7</v>
      </c>
      <c r="F2209" s="80">
        <v>845.28</v>
      </c>
      <c r="G2209" s="80">
        <v>120.75</v>
      </c>
      <c r="H2209" s="80">
        <v>845.28</v>
      </c>
      <c r="I2209" s="80" t="s">
        <v>28</v>
      </c>
      <c r="J2209" s="80" t="s">
        <v>28</v>
      </c>
      <c r="K2209" s="80">
        <v>120.75</v>
      </c>
      <c r="L2209" s="73">
        <f t="shared" si="516"/>
        <v>120.75</v>
      </c>
      <c r="M2209" s="73">
        <f t="shared" si="517"/>
        <v>117.11</v>
      </c>
      <c r="N2209" s="72" t="str">
        <f t="shared" si="518"/>
        <v>0906</v>
      </c>
      <c r="O2209" s="74">
        <f t="shared" si="519"/>
        <v>0</v>
      </c>
      <c r="P2209" s="72">
        <f t="shared" si="520"/>
        <v>0</v>
      </c>
      <c r="Q2209" s="74">
        <f t="shared" si="521"/>
        <v>7</v>
      </c>
      <c r="R2209" s="72" t="str">
        <f t="shared" si="522"/>
        <v/>
      </c>
      <c r="S2209" s="72" t="str">
        <f t="shared" si="523"/>
        <v/>
      </c>
      <c r="AT2209" s="20">
        <f t="shared" si="524"/>
        <v>-10867.5</v>
      </c>
    </row>
    <row r="2210" spans="1:46" ht="22.5">
      <c r="A2210" s="54">
        <v>7166</v>
      </c>
      <c r="B2210" s="54" t="s">
        <v>1863</v>
      </c>
      <c r="C2210" s="58" t="s">
        <v>3036</v>
      </c>
      <c r="D2210" s="79">
        <v>7</v>
      </c>
      <c r="E2210" s="79">
        <v>7</v>
      </c>
      <c r="F2210" s="80">
        <v>760.18</v>
      </c>
      <c r="G2210" s="80">
        <v>108.6</v>
      </c>
      <c r="H2210" s="80">
        <v>760.18</v>
      </c>
      <c r="I2210" s="80" t="s">
        <v>28</v>
      </c>
      <c r="J2210" s="80" t="s">
        <v>28</v>
      </c>
      <c r="K2210" s="80">
        <v>108.6</v>
      </c>
      <c r="L2210" s="73">
        <f t="shared" si="516"/>
        <v>108.6</v>
      </c>
      <c r="M2210" s="73">
        <f t="shared" si="517"/>
        <v>117.11</v>
      </c>
      <c r="N2210" s="72" t="str">
        <f t="shared" si="518"/>
        <v>0906</v>
      </c>
      <c r="O2210" s="74">
        <f t="shared" si="519"/>
        <v>0</v>
      </c>
      <c r="P2210" s="72">
        <f t="shared" si="520"/>
        <v>0</v>
      </c>
      <c r="Q2210" s="74">
        <f t="shared" si="521"/>
        <v>7</v>
      </c>
      <c r="R2210" s="72" t="str">
        <f t="shared" si="522"/>
        <v/>
      </c>
      <c r="S2210" s="72" t="str">
        <f t="shared" si="523"/>
        <v/>
      </c>
      <c r="AT2210" s="20">
        <f t="shared" si="524"/>
        <v>-9774</v>
      </c>
    </row>
    <row r="2211" spans="1:46" ht="22.5">
      <c r="A2211" s="54">
        <v>7166</v>
      </c>
      <c r="B2211" s="54" t="s">
        <v>1865</v>
      </c>
      <c r="C2211" s="58" t="s">
        <v>3036</v>
      </c>
      <c r="D2211" s="79">
        <v>7</v>
      </c>
      <c r="E2211" s="79">
        <v>7</v>
      </c>
      <c r="F2211" s="80">
        <v>760.18</v>
      </c>
      <c r="G2211" s="80">
        <v>108.6</v>
      </c>
      <c r="H2211" s="80">
        <v>760.18</v>
      </c>
      <c r="I2211" s="80" t="s">
        <v>28</v>
      </c>
      <c r="J2211" s="80" t="s">
        <v>28</v>
      </c>
      <c r="K2211" s="80">
        <v>108.6</v>
      </c>
      <c r="L2211" s="73">
        <f t="shared" si="516"/>
        <v>108.6</v>
      </c>
      <c r="M2211" s="73">
        <f t="shared" si="517"/>
        <v>117.11</v>
      </c>
      <c r="N2211" s="72" t="str">
        <f t="shared" si="518"/>
        <v>0906</v>
      </c>
      <c r="O2211" s="74">
        <f t="shared" si="519"/>
        <v>0</v>
      </c>
      <c r="P2211" s="72">
        <f t="shared" si="520"/>
        <v>0</v>
      </c>
      <c r="Q2211" s="74">
        <f t="shared" si="521"/>
        <v>7</v>
      </c>
      <c r="R2211" s="72" t="str">
        <f t="shared" si="522"/>
        <v/>
      </c>
      <c r="S2211" s="72" t="str">
        <f t="shared" si="523"/>
        <v/>
      </c>
      <c r="AT2211" s="20">
        <f t="shared" si="524"/>
        <v>-9774</v>
      </c>
    </row>
    <row r="2212" spans="1:46" ht="22.5">
      <c r="A2212" s="54">
        <v>7166</v>
      </c>
      <c r="B2212" s="54" t="s">
        <v>1867</v>
      </c>
      <c r="C2212" s="58" t="s">
        <v>3036</v>
      </c>
      <c r="D2212" s="79">
        <v>7</v>
      </c>
      <c r="E2212" s="79">
        <v>7</v>
      </c>
      <c r="F2212" s="80">
        <v>760.18</v>
      </c>
      <c r="G2212" s="80">
        <v>108.6</v>
      </c>
      <c r="H2212" s="80">
        <v>760.18</v>
      </c>
      <c r="I2212" s="80" t="s">
        <v>28</v>
      </c>
      <c r="J2212" s="80" t="s">
        <v>28</v>
      </c>
      <c r="K2212" s="80">
        <v>108.6</v>
      </c>
      <c r="L2212" s="73">
        <f t="shared" si="516"/>
        <v>108.6</v>
      </c>
      <c r="M2212" s="73">
        <f t="shared" si="517"/>
        <v>117.11</v>
      </c>
      <c r="N2212" s="72" t="str">
        <f t="shared" si="518"/>
        <v>0906</v>
      </c>
      <c r="O2212" s="74">
        <f t="shared" si="519"/>
        <v>0</v>
      </c>
      <c r="P2212" s="72">
        <f t="shared" si="520"/>
        <v>0</v>
      </c>
      <c r="Q2212" s="74">
        <f t="shared" si="521"/>
        <v>7</v>
      </c>
      <c r="R2212" s="72" t="str">
        <f t="shared" si="522"/>
        <v/>
      </c>
      <c r="S2212" s="72" t="str">
        <f t="shared" si="523"/>
        <v/>
      </c>
      <c r="AT2212" s="20">
        <f t="shared" si="524"/>
        <v>-9774</v>
      </c>
    </row>
    <row r="2213" spans="1:46" ht="22.5">
      <c r="A2213" s="54">
        <v>7166</v>
      </c>
      <c r="B2213" s="54" t="s">
        <v>1869</v>
      </c>
      <c r="C2213" s="58" t="s">
        <v>3036</v>
      </c>
      <c r="D2213" s="79">
        <v>7</v>
      </c>
      <c r="E2213" s="79">
        <v>7</v>
      </c>
      <c r="F2213" s="80">
        <v>760.18</v>
      </c>
      <c r="G2213" s="80">
        <v>108.6</v>
      </c>
      <c r="H2213" s="80">
        <v>760.18</v>
      </c>
      <c r="I2213" s="80" t="s">
        <v>28</v>
      </c>
      <c r="J2213" s="80" t="s">
        <v>28</v>
      </c>
      <c r="K2213" s="80">
        <v>108.6</v>
      </c>
      <c r="L2213" s="73">
        <f t="shared" si="516"/>
        <v>108.6</v>
      </c>
      <c r="M2213" s="73">
        <f t="shared" si="517"/>
        <v>117.11</v>
      </c>
      <c r="N2213" s="72" t="str">
        <f t="shared" si="518"/>
        <v>0906</v>
      </c>
      <c r="O2213" s="74">
        <f t="shared" si="519"/>
        <v>0</v>
      </c>
      <c r="P2213" s="72">
        <f t="shared" si="520"/>
        <v>0</v>
      </c>
      <c r="Q2213" s="74">
        <f t="shared" si="521"/>
        <v>7</v>
      </c>
      <c r="R2213" s="72" t="str">
        <f t="shared" si="522"/>
        <v/>
      </c>
      <c r="S2213" s="72" t="str">
        <f t="shared" si="523"/>
        <v/>
      </c>
      <c r="AT2213" s="20">
        <f t="shared" si="524"/>
        <v>-9774</v>
      </c>
    </row>
    <row r="2214" spans="1:46" ht="33.75">
      <c r="A2214" s="54">
        <v>7167</v>
      </c>
      <c r="B2214" s="54" t="s">
        <v>1873</v>
      </c>
      <c r="C2214" s="58" t="s">
        <v>3037</v>
      </c>
      <c r="D2214" s="79">
        <v>7</v>
      </c>
      <c r="E2214" s="79">
        <v>7</v>
      </c>
      <c r="F2214" s="80">
        <v>659.33</v>
      </c>
      <c r="G2214" s="80">
        <v>94.19</v>
      </c>
      <c r="H2214" s="80">
        <v>659.33</v>
      </c>
      <c r="I2214" s="80" t="s">
        <v>28</v>
      </c>
      <c r="J2214" s="80" t="s">
        <v>28</v>
      </c>
      <c r="K2214" s="80">
        <v>94.19</v>
      </c>
      <c r="L2214" s="73">
        <f t="shared" si="516"/>
        <v>94.19</v>
      </c>
      <c r="M2214" s="73">
        <f t="shared" si="517"/>
        <v>115</v>
      </c>
      <c r="N2214" s="72" t="str">
        <f t="shared" si="518"/>
        <v>0909</v>
      </c>
      <c r="O2214" s="74">
        <f t="shared" si="519"/>
        <v>0</v>
      </c>
      <c r="P2214" s="72">
        <f t="shared" si="520"/>
        <v>0</v>
      </c>
      <c r="Q2214" s="74">
        <f t="shared" si="521"/>
        <v>7</v>
      </c>
      <c r="R2214" s="72" t="str">
        <f t="shared" si="522"/>
        <v/>
      </c>
      <c r="S2214" s="72" t="str">
        <f t="shared" si="523"/>
        <v/>
      </c>
      <c r="AT2214" s="20">
        <f t="shared" si="524"/>
        <v>-8477.1</v>
      </c>
    </row>
    <row r="2215" spans="1:46" ht="33.75">
      <c r="A2215" s="54">
        <v>7167</v>
      </c>
      <c r="B2215" s="54" t="s">
        <v>1879</v>
      </c>
      <c r="C2215" s="58" t="s">
        <v>3037</v>
      </c>
      <c r="D2215" s="79">
        <v>7</v>
      </c>
      <c r="E2215" s="79">
        <v>7</v>
      </c>
      <c r="F2215" s="80">
        <v>659.33</v>
      </c>
      <c r="G2215" s="80">
        <v>94.19</v>
      </c>
      <c r="H2215" s="80">
        <v>659.33</v>
      </c>
      <c r="I2215" s="80" t="s">
        <v>28</v>
      </c>
      <c r="J2215" s="80" t="s">
        <v>28</v>
      </c>
      <c r="K2215" s="80">
        <v>94.19</v>
      </c>
      <c r="L2215" s="73">
        <f t="shared" si="516"/>
        <v>94.19</v>
      </c>
      <c r="M2215" s="73">
        <f t="shared" si="517"/>
        <v>115</v>
      </c>
      <c r="N2215" s="72" t="str">
        <f t="shared" si="518"/>
        <v>0909</v>
      </c>
      <c r="O2215" s="74">
        <f t="shared" si="519"/>
        <v>0</v>
      </c>
      <c r="P2215" s="72">
        <f t="shared" si="520"/>
        <v>0</v>
      </c>
      <c r="Q2215" s="74">
        <f t="shared" si="521"/>
        <v>7</v>
      </c>
      <c r="R2215" s="72" t="str">
        <f t="shared" si="522"/>
        <v/>
      </c>
      <c r="S2215" s="72" t="str">
        <f t="shared" si="523"/>
        <v/>
      </c>
      <c r="AT2215" s="20">
        <f t="shared" si="524"/>
        <v>-8477.1</v>
      </c>
    </row>
    <row r="2216" spans="1:46" ht="33.75">
      <c r="A2216" s="54">
        <v>7167</v>
      </c>
      <c r="B2216" s="54" t="s">
        <v>1877</v>
      </c>
      <c r="C2216" s="58" t="s">
        <v>3037</v>
      </c>
      <c r="D2216" s="79">
        <v>7</v>
      </c>
      <c r="E2216" s="79">
        <v>7</v>
      </c>
      <c r="F2216" s="80">
        <v>659.33</v>
      </c>
      <c r="G2216" s="80">
        <v>94.19</v>
      </c>
      <c r="H2216" s="80">
        <v>659.33</v>
      </c>
      <c r="I2216" s="80" t="s">
        <v>28</v>
      </c>
      <c r="J2216" s="80" t="s">
        <v>28</v>
      </c>
      <c r="K2216" s="80">
        <v>94.19</v>
      </c>
      <c r="L2216" s="73">
        <f t="shared" si="516"/>
        <v>94.19</v>
      </c>
      <c r="M2216" s="73">
        <f t="shared" si="517"/>
        <v>115</v>
      </c>
      <c r="N2216" s="72" t="str">
        <f t="shared" si="518"/>
        <v>0909</v>
      </c>
      <c r="O2216" s="74">
        <f t="shared" si="519"/>
        <v>0</v>
      </c>
      <c r="P2216" s="72">
        <f t="shared" si="520"/>
        <v>0</v>
      </c>
      <c r="Q2216" s="74">
        <f t="shared" si="521"/>
        <v>7</v>
      </c>
      <c r="R2216" s="72" t="str">
        <f t="shared" si="522"/>
        <v/>
      </c>
      <c r="S2216" s="72" t="str">
        <f t="shared" si="523"/>
        <v/>
      </c>
      <c r="AT2216" s="20">
        <f t="shared" si="524"/>
        <v>-8477.1</v>
      </c>
    </row>
    <row r="2217" spans="1:46" ht="33.75">
      <c r="A2217" s="54">
        <v>7167</v>
      </c>
      <c r="B2217" s="54" t="s">
        <v>1875</v>
      </c>
      <c r="C2217" s="58" t="s">
        <v>3037</v>
      </c>
      <c r="D2217" s="79">
        <v>7</v>
      </c>
      <c r="E2217" s="79">
        <v>7</v>
      </c>
      <c r="F2217" s="80">
        <v>659.33</v>
      </c>
      <c r="G2217" s="80">
        <v>94.19</v>
      </c>
      <c r="H2217" s="80">
        <v>659.33</v>
      </c>
      <c r="I2217" s="80" t="s">
        <v>28</v>
      </c>
      <c r="J2217" s="80" t="s">
        <v>28</v>
      </c>
      <c r="K2217" s="80">
        <v>94.19</v>
      </c>
      <c r="L2217" s="73">
        <f t="shared" si="516"/>
        <v>94.19</v>
      </c>
      <c r="M2217" s="73">
        <f t="shared" si="517"/>
        <v>115</v>
      </c>
      <c r="N2217" s="72" t="str">
        <f t="shared" si="518"/>
        <v>0909</v>
      </c>
      <c r="O2217" s="74">
        <f t="shared" si="519"/>
        <v>0</v>
      </c>
      <c r="P2217" s="72">
        <f t="shared" si="520"/>
        <v>0</v>
      </c>
      <c r="Q2217" s="74">
        <f t="shared" si="521"/>
        <v>7</v>
      </c>
      <c r="R2217" s="72" t="str">
        <f t="shared" si="522"/>
        <v/>
      </c>
      <c r="S2217" s="72" t="str">
        <f t="shared" si="523"/>
        <v/>
      </c>
      <c r="AT2217" s="20">
        <f t="shared" si="524"/>
        <v>-8477.1</v>
      </c>
    </row>
    <row r="2218" spans="1:46" ht="33.75">
      <c r="A2218" s="54">
        <v>7168</v>
      </c>
      <c r="B2218" s="54" t="s">
        <v>1887</v>
      </c>
      <c r="C2218" s="58" t="s">
        <v>3038</v>
      </c>
      <c r="D2218" s="79">
        <v>7</v>
      </c>
      <c r="E2218" s="79">
        <v>7</v>
      </c>
      <c r="F2218" s="80">
        <v>694.12</v>
      </c>
      <c r="G2218" s="80">
        <v>99.16</v>
      </c>
      <c r="H2218" s="80">
        <v>694.12</v>
      </c>
      <c r="I2218" s="80" t="s">
        <v>28</v>
      </c>
      <c r="J2218" s="80" t="s">
        <v>28</v>
      </c>
      <c r="K2218" s="80">
        <v>99.16</v>
      </c>
      <c r="L2218" s="73">
        <f t="shared" si="516"/>
        <v>99.16</v>
      </c>
      <c r="M2218" s="73">
        <f t="shared" si="517"/>
        <v>115</v>
      </c>
      <c r="N2218" s="72" t="str">
        <f t="shared" si="518"/>
        <v>0909</v>
      </c>
      <c r="O2218" s="74">
        <f t="shared" si="519"/>
        <v>0</v>
      </c>
      <c r="P2218" s="72">
        <f t="shared" si="520"/>
        <v>0</v>
      </c>
      <c r="Q2218" s="74">
        <f t="shared" si="521"/>
        <v>7</v>
      </c>
      <c r="R2218" s="72" t="str">
        <f t="shared" si="522"/>
        <v/>
      </c>
      <c r="S2218" s="72" t="str">
        <f t="shared" si="523"/>
        <v/>
      </c>
      <c r="AT2218" s="20">
        <f t="shared" si="524"/>
        <v>-8924.4</v>
      </c>
    </row>
    <row r="2219" spans="1:46" ht="33.75">
      <c r="A2219" s="54">
        <v>7168</v>
      </c>
      <c r="B2219" s="54" t="s">
        <v>1881</v>
      </c>
      <c r="C2219" s="58" t="s">
        <v>3038</v>
      </c>
      <c r="D2219" s="79">
        <v>7</v>
      </c>
      <c r="E2219" s="79">
        <v>7</v>
      </c>
      <c r="F2219" s="80">
        <v>694.12</v>
      </c>
      <c r="G2219" s="80">
        <v>99.16</v>
      </c>
      <c r="H2219" s="80">
        <v>694.12</v>
      </c>
      <c r="I2219" s="80" t="s">
        <v>28</v>
      </c>
      <c r="J2219" s="80" t="s">
        <v>28</v>
      </c>
      <c r="K2219" s="80">
        <v>99.16</v>
      </c>
      <c r="L2219" s="73">
        <f t="shared" si="516"/>
        <v>99.16</v>
      </c>
      <c r="M2219" s="73">
        <f t="shared" si="517"/>
        <v>115</v>
      </c>
      <c r="N2219" s="72" t="str">
        <f t="shared" si="518"/>
        <v>0909</v>
      </c>
      <c r="O2219" s="74">
        <f t="shared" si="519"/>
        <v>0</v>
      </c>
      <c r="P2219" s="72">
        <f t="shared" si="520"/>
        <v>0</v>
      </c>
      <c r="Q2219" s="74">
        <f t="shared" si="521"/>
        <v>7</v>
      </c>
      <c r="R2219" s="72" t="str">
        <f t="shared" si="522"/>
        <v/>
      </c>
      <c r="S2219" s="72" t="str">
        <f t="shared" si="523"/>
        <v/>
      </c>
      <c r="AT2219" s="20">
        <f t="shared" si="524"/>
        <v>-8924.4</v>
      </c>
    </row>
    <row r="2220" spans="1:46" ht="33.75">
      <c r="A2220" s="54">
        <v>7168</v>
      </c>
      <c r="B2220" s="54" t="s">
        <v>1883</v>
      </c>
      <c r="C2220" s="58" t="s">
        <v>3038</v>
      </c>
      <c r="D2220" s="79">
        <v>7</v>
      </c>
      <c r="E2220" s="79">
        <v>7</v>
      </c>
      <c r="F2220" s="80">
        <v>694.12</v>
      </c>
      <c r="G2220" s="80">
        <v>99.16</v>
      </c>
      <c r="H2220" s="80">
        <v>694.12</v>
      </c>
      <c r="I2220" s="80" t="s">
        <v>28</v>
      </c>
      <c r="J2220" s="80" t="s">
        <v>28</v>
      </c>
      <c r="K2220" s="80">
        <v>99.16</v>
      </c>
      <c r="L2220" s="73">
        <f t="shared" si="516"/>
        <v>99.16</v>
      </c>
      <c r="M2220" s="73">
        <f t="shared" si="517"/>
        <v>115</v>
      </c>
      <c r="N2220" s="72" t="str">
        <f t="shared" si="518"/>
        <v>0909</v>
      </c>
      <c r="O2220" s="74">
        <f t="shared" si="519"/>
        <v>0</v>
      </c>
      <c r="P2220" s="72">
        <f t="shared" si="520"/>
        <v>0</v>
      </c>
      <c r="Q2220" s="74">
        <f t="shared" si="521"/>
        <v>7</v>
      </c>
      <c r="R2220" s="72" t="str">
        <f t="shared" si="522"/>
        <v/>
      </c>
      <c r="S2220" s="72" t="str">
        <f t="shared" si="523"/>
        <v/>
      </c>
      <c r="AT2220" s="20">
        <f t="shared" si="524"/>
        <v>-8924.4</v>
      </c>
    </row>
    <row r="2221" spans="1:46" ht="33.75">
      <c r="A2221" s="54">
        <v>7168</v>
      </c>
      <c r="B2221" s="54" t="s">
        <v>1885</v>
      </c>
      <c r="C2221" s="58" t="s">
        <v>3038</v>
      </c>
      <c r="D2221" s="79">
        <v>7</v>
      </c>
      <c r="E2221" s="79">
        <v>7</v>
      </c>
      <c r="F2221" s="80">
        <v>694.12</v>
      </c>
      <c r="G2221" s="80">
        <v>99.16</v>
      </c>
      <c r="H2221" s="80">
        <v>694.12</v>
      </c>
      <c r="I2221" s="80" t="s">
        <v>28</v>
      </c>
      <c r="J2221" s="80" t="s">
        <v>28</v>
      </c>
      <c r="K2221" s="80">
        <v>99.16</v>
      </c>
      <c r="L2221" s="73">
        <f t="shared" si="516"/>
        <v>99.16</v>
      </c>
      <c r="M2221" s="73">
        <f t="shared" si="517"/>
        <v>115</v>
      </c>
      <c r="N2221" s="72" t="str">
        <f t="shared" si="518"/>
        <v>0909</v>
      </c>
      <c r="O2221" s="74">
        <f t="shared" si="519"/>
        <v>0</v>
      </c>
      <c r="P2221" s="72">
        <f t="shared" si="520"/>
        <v>0</v>
      </c>
      <c r="Q2221" s="74">
        <f t="shared" si="521"/>
        <v>7</v>
      </c>
      <c r="R2221" s="72" t="str">
        <f t="shared" si="522"/>
        <v/>
      </c>
      <c r="S2221" s="72" t="str">
        <f t="shared" si="523"/>
        <v/>
      </c>
      <c r="AT2221" s="20">
        <f t="shared" si="524"/>
        <v>-8924.4</v>
      </c>
    </row>
    <row r="2222" spans="1:46" ht="33.75">
      <c r="A2222" s="54">
        <v>7169</v>
      </c>
      <c r="B2222" s="54" t="s">
        <v>1897</v>
      </c>
      <c r="C2222" s="58" t="s">
        <v>3039</v>
      </c>
      <c r="D2222" s="79">
        <v>7</v>
      </c>
      <c r="E2222" s="79">
        <v>7</v>
      </c>
      <c r="F2222" s="80">
        <v>757.2</v>
      </c>
      <c r="G2222" s="80">
        <v>108.17</v>
      </c>
      <c r="H2222" s="80">
        <v>757.2</v>
      </c>
      <c r="I2222" s="80" t="s">
        <v>28</v>
      </c>
      <c r="J2222" s="80" t="s">
        <v>28</v>
      </c>
      <c r="K2222" s="80">
        <v>108.17</v>
      </c>
      <c r="L2222" s="73">
        <f t="shared" si="516"/>
        <v>108.17</v>
      </c>
      <c r="M2222" s="73">
        <f t="shared" si="517"/>
        <v>112.73</v>
      </c>
      <c r="N2222" s="72" t="str">
        <f t="shared" si="518"/>
        <v>0912</v>
      </c>
      <c r="O2222" s="74">
        <f t="shared" si="519"/>
        <v>0</v>
      </c>
      <c r="P2222" s="72">
        <f t="shared" si="520"/>
        <v>0</v>
      </c>
      <c r="Q2222" s="74">
        <f t="shared" si="521"/>
        <v>7</v>
      </c>
      <c r="R2222" s="72" t="str">
        <f t="shared" si="522"/>
        <v/>
      </c>
      <c r="S2222" s="72" t="str">
        <f t="shared" si="523"/>
        <v/>
      </c>
      <c r="AT2222" s="20">
        <f t="shared" si="524"/>
        <v>-9735.2999999999993</v>
      </c>
    </row>
    <row r="2223" spans="1:46" ht="33.75">
      <c r="A2223" s="54">
        <v>7169</v>
      </c>
      <c r="B2223" s="54" t="s">
        <v>1895</v>
      </c>
      <c r="C2223" s="58" t="s">
        <v>3039</v>
      </c>
      <c r="D2223" s="79">
        <v>7</v>
      </c>
      <c r="E2223" s="79">
        <v>7</v>
      </c>
      <c r="F2223" s="80">
        <v>757.2</v>
      </c>
      <c r="G2223" s="80">
        <v>108.17</v>
      </c>
      <c r="H2223" s="80">
        <v>757.2</v>
      </c>
      <c r="I2223" s="80" t="s">
        <v>28</v>
      </c>
      <c r="J2223" s="80" t="s">
        <v>28</v>
      </c>
      <c r="K2223" s="80">
        <v>108.17</v>
      </c>
      <c r="L2223" s="73">
        <f t="shared" si="516"/>
        <v>108.17</v>
      </c>
      <c r="M2223" s="73">
        <f t="shared" si="517"/>
        <v>112.73</v>
      </c>
      <c r="N2223" s="72" t="str">
        <f t="shared" si="518"/>
        <v>0912</v>
      </c>
      <c r="O2223" s="74">
        <f t="shared" si="519"/>
        <v>0</v>
      </c>
      <c r="P2223" s="72">
        <f t="shared" si="520"/>
        <v>0</v>
      </c>
      <c r="Q2223" s="74">
        <f t="shared" si="521"/>
        <v>7</v>
      </c>
      <c r="R2223" s="72" t="str">
        <f t="shared" si="522"/>
        <v/>
      </c>
      <c r="S2223" s="72" t="str">
        <f t="shared" si="523"/>
        <v/>
      </c>
      <c r="AT2223" s="20">
        <f t="shared" si="524"/>
        <v>-9735.2999999999993</v>
      </c>
    </row>
    <row r="2224" spans="1:46" ht="33.75">
      <c r="A2224" s="54">
        <v>7169</v>
      </c>
      <c r="B2224" s="54" t="s">
        <v>1893</v>
      </c>
      <c r="C2224" s="58" t="s">
        <v>3039</v>
      </c>
      <c r="D2224" s="79">
        <v>7</v>
      </c>
      <c r="E2224" s="79">
        <v>7</v>
      </c>
      <c r="F2224" s="80">
        <v>757.2</v>
      </c>
      <c r="G2224" s="80">
        <v>108.17</v>
      </c>
      <c r="H2224" s="80">
        <v>757.2</v>
      </c>
      <c r="I2224" s="80" t="s">
        <v>28</v>
      </c>
      <c r="J2224" s="80" t="s">
        <v>28</v>
      </c>
      <c r="K2224" s="80">
        <v>108.17</v>
      </c>
      <c r="L2224" s="73">
        <f t="shared" si="516"/>
        <v>108.17</v>
      </c>
      <c r="M2224" s="73">
        <f t="shared" si="517"/>
        <v>112.73</v>
      </c>
      <c r="N2224" s="72" t="str">
        <f t="shared" si="518"/>
        <v>0912</v>
      </c>
      <c r="O2224" s="74">
        <f t="shared" si="519"/>
        <v>0</v>
      </c>
      <c r="P2224" s="72">
        <f t="shared" si="520"/>
        <v>0</v>
      </c>
      <c r="Q2224" s="74">
        <f t="shared" si="521"/>
        <v>7</v>
      </c>
      <c r="R2224" s="72" t="str">
        <f t="shared" si="522"/>
        <v/>
      </c>
      <c r="S2224" s="72" t="str">
        <f t="shared" si="523"/>
        <v/>
      </c>
      <c r="AT2224" s="20">
        <f t="shared" si="524"/>
        <v>-9735.2999999999993</v>
      </c>
    </row>
    <row r="2225" spans="1:46" ht="33.75">
      <c r="A2225" s="54">
        <v>7169</v>
      </c>
      <c r="B2225" s="54" t="s">
        <v>1891</v>
      </c>
      <c r="C2225" s="58" t="s">
        <v>3039</v>
      </c>
      <c r="D2225" s="79">
        <v>7</v>
      </c>
      <c r="E2225" s="79">
        <v>7</v>
      </c>
      <c r="F2225" s="80">
        <v>757.2</v>
      </c>
      <c r="G2225" s="80">
        <v>108.17</v>
      </c>
      <c r="H2225" s="80">
        <v>757.2</v>
      </c>
      <c r="I2225" s="80" t="s">
        <v>28</v>
      </c>
      <c r="J2225" s="80" t="s">
        <v>28</v>
      </c>
      <c r="K2225" s="80">
        <v>108.17</v>
      </c>
      <c r="L2225" s="73">
        <f t="shared" si="516"/>
        <v>108.17</v>
      </c>
      <c r="M2225" s="73">
        <f t="shared" si="517"/>
        <v>112.73</v>
      </c>
      <c r="N2225" s="72" t="str">
        <f t="shared" si="518"/>
        <v>0912</v>
      </c>
      <c r="O2225" s="74">
        <f t="shared" si="519"/>
        <v>0</v>
      </c>
      <c r="P2225" s="72">
        <f t="shared" si="520"/>
        <v>0</v>
      </c>
      <c r="Q2225" s="74">
        <f t="shared" si="521"/>
        <v>7</v>
      </c>
      <c r="R2225" s="72" t="str">
        <f t="shared" si="522"/>
        <v/>
      </c>
      <c r="S2225" s="72" t="str">
        <f t="shared" si="523"/>
        <v/>
      </c>
      <c r="AT2225" s="20">
        <f t="shared" si="524"/>
        <v>-9735.2999999999993</v>
      </c>
    </row>
    <row r="2226" spans="1:46" ht="33.75">
      <c r="A2226" s="54">
        <v>7170</v>
      </c>
      <c r="B2226" s="54" t="s">
        <v>1905</v>
      </c>
      <c r="C2226" s="58" t="s">
        <v>3040</v>
      </c>
      <c r="D2226" s="79">
        <v>7</v>
      </c>
      <c r="E2226" s="79">
        <v>7</v>
      </c>
      <c r="F2226" s="80">
        <v>750.66</v>
      </c>
      <c r="G2226" s="80">
        <v>107.24</v>
      </c>
      <c r="H2226" s="80">
        <v>750.66</v>
      </c>
      <c r="I2226" s="80" t="s">
        <v>28</v>
      </c>
      <c r="J2226" s="80" t="s">
        <v>28</v>
      </c>
      <c r="K2226" s="80">
        <v>107.24</v>
      </c>
      <c r="L2226" s="73">
        <f t="shared" si="516"/>
        <v>107.24</v>
      </c>
      <c r="M2226" s="73">
        <f t="shared" si="517"/>
        <v>112.73</v>
      </c>
      <c r="N2226" s="72" t="str">
        <f t="shared" si="518"/>
        <v>0912</v>
      </c>
      <c r="O2226" s="74">
        <f t="shared" si="519"/>
        <v>0</v>
      </c>
      <c r="P2226" s="72">
        <f t="shared" si="520"/>
        <v>0</v>
      </c>
      <c r="Q2226" s="74">
        <f t="shared" si="521"/>
        <v>7</v>
      </c>
      <c r="R2226" s="72" t="str">
        <f t="shared" si="522"/>
        <v/>
      </c>
      <c r="S2226" s="72" t="str">
        <f t="shared" si="523"/>
        <v/>
      </c>
      <c r="AT2226" s="20">
        <f t="shared" si="524"/>
        <v>-9651.6</v>
      </c>
    </row>
    <row r="2227" spans="1:46" ht="33.75">
      <c r="A2227" s="54">
        <v>7170</v>
      </c>
      <c r="B2227" s="54" t="s">
        <v>1899</v>
      </c>
      <c r="C2227" s="58" t="s">
        <v>3040</v>
      </c>
      <c r="D2227" s="79">
        <v>7</v>
      </c>
      <c r="E2227" s="79">
        <v>7</v>
      </c>
      <c r="F2227" s="80">
        <v>750.66</v>
      </c>
      <c r="G2227" s="80">
        <v>107.24</v>
      </c>
      <c r="H2227" s="80">
        <v>750.66</v>
      </c>
      <c r="I2227" s="80" t="s">
        <v>28</v>
      </c>
      <c r="J2227" s="80" t="s">
        <v>28</v>
      </c>
      <c r="K2227" s="80">
        <v>107.24</v>
      </c>
      <c r="L2227" s="73">
        <f t="shared" si="516"/>
        <v>107.24</v>
      </c>
      <c r="M2227" s="73">
        <f t="shared" si="517"/>
        <v>112.73</v>
      </c>
      <c r="N2227" s="72" t="str">
        <f t="shared" si="518"/>
        <v>0912</v>
      </c>
      <c r="O2227" s="74">
        <f t="shared" si="519"/>
        <v>0</v>
      </c>
      <c r="P2227" s="72">
        <f t="shared" si="520"/>
        <v>0</v>
      </c>
      <c r="Q2227" s="74">
        <f t="shared" si="521"/>
        <v>7</v>
      </c>
      <c r="R2227" s="72" t="str">
        <f t="shared" si="522"/>
        <v/>
      </c>
      <c r="S2227" s="72" t="str">
        <f t="shared" si="523"/>
        <v/>
      </c>
      <c r="AT2227" s="20">
        <f t="shared" si="524"/>
        <v>-9651.6</v>
      </c>
    </row>
    <row r="2228" spans="1:46" ht="33.75">
      <c r="A2228" s="54">
        <v>7170</v>
      </c>
      <c r="B2228" s="54" t="s">
        <v>1901</v>
      </c>
      <c r="C2228" s="58" t="s">
        <v>3040</v>
      </c>
      <c r="D2228" s="79">
        <v>7</v>
      </c>
      <c r="E2228" s="79">
        <v>7</v>
      </c>
      <c r="F2228" s="80">
        <v>750.66</v>
      </c>
      <c r="G2228" s="80">
        <v>107.24</v>
      </c>
      <c r="H2228" s="80">
        <v>750.66</v>
      </c>
      <c r="I2228" s="80" t="s">
        <v>28</v>
      </c>
      <c r="J2228" s="80" t="s">
        <v>28</v>
      </c>
      <c r="K2228" s="80">
        <v>107.24</v>
      </c>
      <c r="L2228" s="73">
        <f t="shared" si="516"/>
        <v>107.24</v>
      </c>
      <c r="M2228" s="73">
        <f t="shared" si="517"/>
        <v>112.73</v>
      </c>
      <c r="N2228" s="72" t="str">
        <f t="shared" si="518"/>
        <v>0912</v>
      </c>
      <c r="O2228" s="74">
        <f t="shared" si="519"/>
        <v>0</v>
      </c>
      <c r="P2228" s="72">
        <f t="shared" si="520"/>
        <v>0</v>
      </c>
      <c r="Q2228" s="74">
        <f t="shared" si="521"/>
        <v>7</v>
      </c>
      <c r="R2228" s="72" t="str">
        <f t="shared" si="522"/>
        <v/>
      </c>
      <c r="S2228" s="72" t="str">
        <f t="shared" si="523"/>
        <v/>
      </c>
      <c r="AT2228" s="20">
        <f t="shared" si="524"/>
        <v>-9651.6</v>
      </c>
    </row>
    <row r="2229" spans="1:46" ht="33.75">
      <c r="A2229" s="54">
        <v>7170</v>
      </c>
      <c r="B2229" s="54" t="s">
        <v>1903</v>
      </c>
      <c r="C2229" s="58" t="s">
        <v>3040</v>
      </c>
      <c r="D2229" s="79">
        <v>7</v>
      </c>
      <c r="E2229" s="79">
        <v>7</v>
      </c>
      <c r="F2229" s="80">
        <v>750.66</v>
      </c>
      <c r="G2229" s="80">
        <v>107.24</v>
      </c>
      <c r="H2229" s="80">
        <v>750.66</v>
      </c>
      <c r="I2229" s="80" t="s">
        <v>28</v>
      </c>
      <c r="J2229" s="80" t="s">
        <v>28</v>
      </c>
      <c r="K2229" s="80">
        <v>107.24</v>
      </c>
      <c r="L2229" s="73">
        <f t="shared" si="516"/>
        <v>107.24</v>
      </c>
      <c r="M2229" s="73">
        <f t="shared" si="517"/>
        <v>112.73</v>
      </c>
      <c r="N2229" s="72" t="str">
        <f t="shared" si="518"/>
        <v>0912</v>
      </c>
      <c r="O2229" s="74">
        <f t="shared" si="519"/>
        <v>0</v>
      </c>
      <c r="P2229" s="72">
        <f t="shared" si="520"/>
        <v>0</v>
      </c>
      <c r="Q2229" s="74">
        <f t="shared" si="521"/>
        <v>7</v>
      </c>
      <c r="R2229" s="72" t="str">
        <f t="shared" si="522"/>
        <v/>
      </c>
      <c r="S2229" s="72" t="str">
        <f t="shared" si="523"/>
        <v/>
      </c>
      <c r="AT2229" s="20">
        <f t="shared" si="524"/>
        <v>-9651.6</v>
      </c>
    </row>
    <row r="2230" spans="1:46" ht="33.75">
      <c r="A2230" s="54">
        <v>7171</v>
      </c>
      <c r="B2230" s="54" t="s">
        <v>1919</v>
      </c>
      <c r="C2230" s="58" t="s">
        <v>3041</v>
      </c>
      <c r="D2230" s="79">
        <v>7</v>
      </c>
      <c r="E2230" s="79">
        <v>7</v>
      </c>
      <c r="F2230" s="80">
        <v>706.64</v>
      </c>
      <c r="G2230" s="80">
        <v>100.95</v>
      </c>
      <c r="H2230" s="80">
        <v>706.64</v>
      </c>
      <c r="I2230" s="80" t="s">
        <v>28</v>
      </c>
      <c r="J2230" s="80" t="s">
        <v>28</v>
      </c>
      <c r="K2230" s="80">
        <v>100.95</v>
      </c>
      <c r="L2230" s="73">
        <f t="shared" si="516"/>
        <v>100.95</v>
      </c>
      <c r="M2230" s="73">
        <f t="shared" si="517"/>
        <v>104.86</v>
      </c>
      <c r="N2230" s="72" t="str">
        <f t="shared" si="518"/>
        <v>0918</v>
      </c>
      <c r="O2230" s="74">
        <f t="shared" si="519"/>
        <v>0</v>
      </c>
      <c r="P2230" s="72">
        <f t="shared" si="520"/>
        <v>0</v>
      </c>
      <c r="Q2230" s="74">
        <f t="shared" si="521"/>
        <v>7</v>
      </c>
      <c r="R2230" s="72" t="str">
        <f t="shared" si="522"/>
        <v/>
      </c>
      <c r="S2230" s="72" t="str">
        <f t="shared" si="523"/>
        <v/>
      </c>
      <c r="AT2230" s="20">
        <f t="shared" si="524"/>
        <v>-9085.5</v>
      </c>
    </row>
    <row r="2231" spans="1:46" ht="33.75">
      <c r="A2231" s="54">
        <v>7171</v>
      </c>
      <c r="B2231" s="54" t="s">
        <v>1917</v>
      </c>
      <c r="C2231" s="58" t="s">
        <v>3041</v>
      </c>
      <c r="D2231" s="79">
        <v>7</v>
      </c>
      <c r="E2231" s="79">
        <v>7</v>
      </c>
      <c r="F2231" s="80">
        <v>706.64</v>
      </c>
      <c r="G2231" s="80">
        <v>100.95</v>
      </c>
      <c r="H2231" s="80">
        <v>706.64</v>
      </c>
      <c r="I2231" s="80" t="s">
        <v>28</v>
      </c>
      <c r="J2231" s="80" t="s">
        <v>28</v>
      </c>
      <c r="K2231" s="80">
        <v>100.95</v>
      </c>
      <c r="L2231" s="73">
        <f t="shared" si="516"/>
        <v>100.95</v>
      </c>
      <c r="M2231" s="73">
        <f t="shared" si="517"/>
        <v>104.86</v>
      </c>
      <c r="N2231" s="72" t="str">
        <f t="shared" si="518"/>
        <v>0918</v>
      </c>
      <c r="O2231" s="74">
        <f t="shared" si="519"/>
        <v>0</v>
      </c>
      <c r="P2231" s="72">
        <f t="shared" si="520"/>
        <v>0</v>
      </c>
      <c r="Q2231" s="74">
        <f t="shared" si="521"/>
        <v>7</v>
      </c>
      <c r="R2231" s="72" t="str">
        <f t="shared" si="522"/>
        <v/>
      </c>
      <c r="S2231" s="72" t="str">
        <f t="shared" si="523"/>
        <v/>
      </c>
      <c r="AT2231" s="20">
        <f t="shared" si="524"/>
        <v>-9085.5</v>
      </c>
    </row>
    <row r="2232" spans="1:46" ht="33.75">
      <c r="A2232" s="54">
        <v>7171</v>
      </c>
      <c r="B2232" s="54" t="s">
        <v>1911</v>
      </c>
      <c r="C2232" s="58" t="s">
        <v>3041</v>
      </c>
      <c r="D2232" s="79">
        <v>7</v>
      </c>
      <c r="E2232" s="79">
        <v>7</v>
      </c>
      <c r="F2232" s="80">
        <v>706.64</v>
      </c>
      <c r="G2232" s="80">
        <v>100.95</v>
      </c>
      <c r="H2232" s="80">
        <v>706.64</v>
      </c>
      <c r="I2232" s="80" t="s">
        <v>28</v>
      </c>
      <c r="J2232" s="80" t="s">
        <v>28</v>
      </c>
      <c r="K2232" s="80">
        <v>100.95</v>
      </c>
      <c r="L2232" s="73">
        <f t="shared" si="516"/>
        <v>100.95</v>
      </c>
      <c r="M2232" s="73">
        <f t="shared" si="517"/>
        <v>104.86</v>
      </c>
      <c r="N2232" s="72" t="str">
        <f t="shared" si="518"/>
        <v>0918</v>
      </c>
      <c r="O2232" s="74">
        <f t="shared" si="519"/>
        <v>0</v>
      </c>
      <c r="P2232" s="72">
        <f t="shared" si="520"/>
        <v>0</v>
      </c>
      <c r="Q2232" s="74">
        <f t="shared" si="521"/>
        <v>7</v>
      </c>
      <c r="R2232" s="72" t="str">
        <f t="shared" si="522"/>
        <v/>
      </c>
      <c r="S2232" s="72" t="str">
        <f t="shared" si="523"/>
        <v/>
      </c>
      <c r="AT2232" s="20">
        <f t="shared" si="524"/>
        <v>-9085.5</v>
      </c>
    </row>
    <row r="2233" spans="1:46" ht="33.75">
      <c r="A2233" s="54">
        <v>7171</v>
      </c>
      <c r="B2233" s="54" t="s">
        <v>1913</v>
      </c>
      <c r="C2233" s="58" t="s">
        <v>3041</v>
      </c>
      <c r="D2233" s="79">
        <v>7</v>
      </c>
      <c r="E2233" s="79">
        <v>7</v>
      </c>
      <c r="F2233" s="80">
        <v>706.64</v>
      </c>
      <c r="G2233" s="80">
        <v>100.95</v>
      </c>
      <c r="H2233" s="80">
        <v>706.64</v>
      </c>
      <c r="I2233" s="80" t="s">
        <v>28</v>
      </c>
      <c r="J2233" s="80" t="s">
        <v>28</v>
      </c>
      <c r="K2233" s="80">
        <v>100.95</v>
      </c>
      <c r="L2233" s="73">
        <f t="shared" si="516"/>
        <v>100.95</v>
      </c>
      <c r="M2233" s="73">
        <f t="shared" si="517"/>
        <v>104.86</v>
      </c>
      <c r="N2233" s="72" t="str">
        <f t="shared" si="518"/>
        <v>0918</v>
      </c>
      <c r="O2233" s="74">
        <f t="shared" si="519"/>
        <v>0</v>
      </c>
      <c r="P2233" s="72">
        <f t="shared" si="520"/>
        <v>0</v>
      </c>
      <c r="Q2233" s="74">
        <f t="shared" si="521"/>
        <v>7</v>
      </c>
      <c r="R2233" s="72" t="str">
        <f t="shared" si="522"/>
        <v/>
      </c>
      <c r="S2233" s="72" t="str">
        <f t="shared" si="523"/>
        <v/>
      </c>
      <c r="AT2233" s="20">
        <f t="shared" si="524"/>
        <v>-9085.5</v>
      </c>
    </row>
    <row r="2234" spans="1:46" ht="33.75">
      <c r="A2234" s="54">
        <v>7171</v>
      </c>
      <c r="B2234" s="54" t="s">
        <v>1915</v>
      </c>
      <c r="C2234" s="58" t="s">
        <v>3041</v>
      </c>
      <c r="D2234" s="79">
        <v>7</v>
      </c>
      <c r="E2234" s="79">
        <v>7</v>
      </c>
      <c r="F2234" s="80">
        <v>706.64</v>
      </c>
      <c r="G2234" s="80">
        <v>100.95</v>
      </c>
      <c r="H2234" s="80">
        <v>706.64</v>
      </c>
      <c r="I2234" s="80" t="s">
        <v>28</v>
      </c>
      <c r="J2234" s="80" t="s">
        <v>28</v>
      </c>
      <c r="K2234" s="80">
        <v>100.95</v>
      </c>
      <c r="L2234" s="73">
        <f t="shared" si="516"/>
        <v>100.95</v>
      </c>
      <c r="M2234" s="73">
        <f t="shared" si="517"/>
        <v>104.86</v>
      </c>
      <c r="N2234" s="72" t="str">
        <f t="shared" si="518"/>
        <v>0918</v>
      </c>
      <c r="O2234" s="74">
        <f t="shared" si="519"/>
        <v>0</v>
      </c>
      <c r="P2234" s="72">
        <f t="shared" si="520"/>
        <v>0</v>
      </c>
      <c r="Q2234" s="74">
        <f t="shared" si="521"/>
        <v>7</v>
      </c>
      <c r="R2234" s="72" t="str">
        <f t="shared" si="522"/>
        <v/>
      </c>
      <c r="S2234" s="72" t="str">
        <f t="shared" si="523"/>
        <v/>
      </c>
      <c r="AT2234" s="20">
        <f t="shared" si="524"/>
        <v>-9085.5</v>
      </c>
    </row>
    <row r="2235" spans="1:46" ht="33.75">
      <c r="A2235" s="54">
        <v>7171</v>
      </c>
      <c r="B2235" s="54" t="s">
        <v>1909</v>
      </c>
      <c r="C2235" s="58" t="s">
        <v>3041</v>
      </c>
      <c r="D2235" s="79">
        <v>7</v>
      </c>
      <c r="E2235" s="79">
        <v>7</v>
      </c>
      <c r="F2235" s="80">
        <v>706.64</v>
      </c>
      <c r="G2235" s="80">
        <v>100.95</v>
      </c>
      <c r="H2235" s="80">
        <v>706.64</v>
      </c>
      <c r="I2235" s="80" t="s">
        <v>28</v>
      </c>
      <c r="J2235" s="80" t="s">
        <v>28</v>
      </c>
      <c r="K2235" s="80">
        <v>100.95</v>
      </c>
      <c r="L2235" s="73">
        <f t="shared" si="516"/>
        <v>100.95</v>
      </c>
      <c r="M2235" s="73">
        <f t="shared" si="517"/>
        <v>104.86</v>
      </c>
      <c r="N2235" s="72" t="str">
        <f t="shared" si="518"/>
        <v>0918</v>
      </c>
      <c r="O2235" s="74">
        <f t="shared" si="519"/>
        <v>0</v>
      </c>
      <c r="P2235" s="72">
        <f t="shared" si="520"/>
        <v>0</v>
      </c>
      <c r="Q2235" s="74">
        <f t="shared" si="521"/>
        <v>7</v>
      </c>
      <c r="R2235" s="72" t="str">
        <f t="shared" si="522"/>
        <v/>
      </c>
      <c r="S2235" s="72" t="str">
        <f t="shared" si="523"/>
        <v/>
      </c>
      <c r="AT2235" s="20">
        <f t="shared" si="524"/>
        <v>-9085.5</v>
      </c>
    </row>
    <row r="2236" spans="1:46" ht="33.75">
      <c r="A2236" s="54">
        <v>7172</v>
      </c>
      <c r="B2236" s="54" t="s">
        <v>1921</v>
      </c>
      <c r="C2236" s="58" t="s">
        <v>3042</v>
      </c>
      <c r="D2236" s="79">
        <v>7</v>
      </c>
      <c r="E2236" s="79">
        <v>7</v>
      </c>
      <c r="F2236" s="80">
        <v>605.29</v>
      </c>
      <c r="G2236" s="80">
        <v>86.47</v>
      </c>
      <c r="H2236" s="80">
        <v>605.29</v>
      </c>
      <c r="I2236" s="80" t="s">
        <v>28</v>
      </c>
      <c r="J2236" s="80" t="s">
        <v>28</v>
      </c>
      <c r="K2236" s="80">
        <v>86.47</v>
      </c>
      <c r="L2236" s="73">
        <f t="shared" si="516"/>
        <v>86.47</v>
      </c>
      <c r="M2236" s="73">
        <f t="shared" si="517"/>
        <v>104.86</v>
      </c>
      <c r="N2236" s="72" t="str">
        <f t="shared" si="518"/>
        <v>0918</v>
      </c>
      <c r="O2236" s="74">
        <f t="shared" si="519"/>
        <v>0</v>
      </c>
      <c r="P2236" s="72">
        <f t="shared" si="520"/>
        <v>0</v>
      </c>
      <c r="Q2236" s="74">
        <f t="shared" si="521"/>
        <v>7</v>
      </c>
      <c r="R2236" s="72" t="str">
        <f t="shared" si="522"/>
        <v/>
      </c>
      <c r="S2236" s="72" t="str">
        <f t="shared" si="523"/>
        <v/>
      </c>
      <c r="AT2236" s="20">
        <f t="shared" si="524"/>
        <v>-7782.3</v>
      </c>
    </row>
    <row r="2237" spans="1:46" ht="33.75">
      <c r="A2237" s="54">
        <v>7172</v>
      </c>
      <c r="B2237" s="54" t="s">
        <v>1927</v>
      </c>
      <c r="C2237" s="58" t="s">
        <v>3042</v>
      </c>
      <c r="D2237" s="79">
        <v>7</v>
      </c>
      <c r="E2237" s="79">
        <v>7</v>
      </c>
      <c r="F2237" s="80">
        <v>605.29</v>
      </c>
      <c r="G2237" s="80">
        <v>86.47</v>
      </c>
      <c r="H2237" s="80">
        <v>605.29</v>
      </c>
      <c r="I2237" s="80" t="s">
        <v>28</v>
      </c>
      <c r="J2237" s="80" t="s">
        <v>28</v>
      </c>
      <c r="K2237" s="80">
        <v>86.47</v>
      </c>
      <c r="L2237" s="73">
        <f t="shared" si="516"/>
        <v>86.47</v>
      </c>
      <c r="M2237" s="73">
        <f t="shared" si="517"/>
        <v>104.86</v>
      </c>
      <c r="N2237" s="72" t="str">
        <f t="shared" si="518"/>
        <v>0918</v>
      </c>
      <c r="O2237" s="74">
        <f t="shared" si="519"/>
        <v>0</v>
      </c>
      <c r="P2237" s="72">
        <f t="shared" si="520"/>
        <v>0</v>
      </c>
      <c r="Q2237" s="74">
        <f t="shared" si="521"/>
        <v>7</v>
      </c>
      <c r="R2237" s="72" t="str">
        <f t="shared" si="522"/>
        <v/>
      </c>
      <c r="S2237" s="72" t="str">
        <f t="shared" si="523"/>
        <v/>
      </c>
      <c r="AT2237" s="20">
        <f t="shared" si="524"/>
        <v>-7782.3</v>
      </c>
    </row>
    <row r="2238" spans="1:46" ht="33.75">
      <c r="A2238" s="54">
        <v>7172</v>
      </c>
      <c r="B2238" s="54" t="s">
        <v>1929</v>
      </c>
      <c r="C2238" s="58" t="s">
        <v>3042</v>
      </c>
      <c r="D2238" s="79">
        <v>7</v>
      </c>
      <c r="E2238" s="79">
        <v>7</v>
      </c>
      <c r="F2238" s="80">
        <v>605.29</v>
      </c>
      <c r="G2238" s="80">
        <v>86.47</v>
      </c>
      <c r="H2238" s="80">
        <v>605.29</v>
      </c>
      <c r="I2238" s="80" t="s">
        <v>28</v>
      </c>
      <c r="J2238" s="80" t="s">
        <v>28</v>
      </c>
      <c r="K2238" s="80">
        <v>86.47</v>
      </c>
      <c r="L2238" s="73">
        <f t="shared" si="516"/>
        <v>86.47</v>
      </c>
      <c r="M2238" s="73">
        <f t="shared" si="517"/>
        <v>104.86</v>
      </c>
      <c r="N2238" s="72" t="str">
        <f t="shared" si="518"/>
        <v>0918</v>
      </c>
      <c r="O2238" s="74">
        <f t="shared" si="519"/>
        <v>0</v>
      </c>
      <c r="P2238" s="72">
        <f t="shared" si="520"/>
        <v>0</v>
      </c>
      <c r="Q2238" s="74">
        <f t="shared" si="521"/>
        <v>7</v>
      </c>
      <c r="R2238" s="72" t="str">
        <f t="shared" si="522"/>
        <v/>
      </c>
      <c r="S2238" s="72" t="str">
        <f t="shared" si="523"/>
        <v/>
      </c>
      <c r="AT2238" s="20">
        <f t="shared" si="524"/>
        <v>-7782.3</v>
      </c>
    </row>
    <row r="2239" spans="1:46" ht="33.75">
      <c r="A2239" s="54">
        <v>7172</v>
      </c>
      <c r="B2239" s="54" t="s">
        <v>1931</v>
      </c>
      <c r="C2239" s="58" t="s">
        <v>3042</v>
      </c>
      <c r="D2239" s="79">
        <v>7</v>
      </c>
      <c r="E2239" s="79">
        <v>7</v>
      </c>
      <c r="F2239" s="80">
        <v>605.29</v>
      </c>
      <c r="G2239" s="80">
        <v>86.47</v>
      </c>
      <c r="H2239" s="80">
        <v>605.29</v>
      </c>
      <c r="I2239" s="80" t="s">
        <v>28</v>
      </c>
      <c r="J2239" s="80" t="s">
        <v>28</v>
      </c>
      <c r="K2239" s="80">
        <v>86.47</v>
      </c>
      <c r="L2239" s="73">
        <f t="shared" si="516"/>
        <v>86.47</v>
      </c>
      <c r="M2239" s="73">
        <f t="shared" si="517"/>
        <v>104.86</v>
      </c>
      <c r="N2239" s="72" t="str">
        <f t="shared" si="518"/>
        <v>0918</v>
      </c>
      <c r="O2239" s="74">
        <f t="shared" si="519"/>
        <v>0</v>
      </c>
      <c r="P2239" s="72">
        <f t="shared" si="520"/>
        <v>0</v>
      </c>
      <c r="Q2239" s="74">
        <f t="shared" si="521"/>
        <v>7</v>
      </c>
      <c r="R2239" s="72" t="str">
        <f t="shared" si="522"/>
        <v/>
      </c>
      <c r="S2239" s="72" t="str">
        <f t="shared" si="523"/>
        <v/>
      </c>
      <c r="AT2239" s="20">
        <f t="shared" si="524"/>
        <v>-7782.3</v>
      </c>
    </row>
    <row r="2240" spans="1:46" ht="33.75">
      <c r="A2240" s="54">
        <v>7172</v>
      </c>
      <c r="B2240" s="54" t="s">
        <v>1925</v>
      </c>
      <c r="C2240" s="58" t="s">
        <v>3042</v>
      </c>
      <c r="D2240" s="79">
        <v>7</v>
      </c>
      <c r="E2240" s="79">
        <v>7</v>
      </c>
      <c r="F2240" s="80">
        <v>605.29</v>
      </c>
      <c r="G2240" s="80">
        <v>86.47</v>
      </c>
      <c r="H2240" s="80">
        <v>605.29</v>
      </c>
      <c r="I2240" s="80" t="s">
        <v>28</v>
      </c>
      <c r="J2240" s="80" t="s">
        <v>28</v>
      </c>
      <c r="K2240" s="80">
        <v>86.47</v>
      </c>
      <c r="L2240" s="73">
        <f t="shared" si="516"/>
        <v>86.47</v>
      </c>
      <c r="M2240" s="73">
        <f t="shared" si="517"/>
        <v>104.86</v>
      </c>
      <c r="N2240" s="72" t="str">
        <f t="shared" si="518"/>
        <v>0918</v>
      </c>
      <c r="O2240" s="74">
        <f t="shared" si="519"/>
        <v>0</v>
      </c>
      <c r="P2240" s="72">
        <f t="shared" si="520"/>
        <v>0</v>
      </c>
      <c r="Q2240" s="74">
        <f t="shared" si="521"/>
        <v>7</v>
      </c>
      <c r="R2240" s="72" t="str">
        <f t="shared" si="522"/>
        <v/>
      </c>
      <c r="S2240" s="72" t="str">
        <f t="shared" si="523"/>
        <v/>
      </c>
      <c r="AT2240" s="20">
        <f t="shared" si="524"/>
        <v>-7782.3</v>
      </c>
    </row>
    <row r="2241" spans="1:46" ht="33.75">
      <c r="A2241" s="54">
        <v>7172</v>
      </c>
      <c r="B2241" s="54" t="s">
        <v>1923</v>
      </c>
      <c r="C2241" s="58" t="s">
        <v>3042</v>
      </c>
      <c r="D2241" s="79">
        <v>7</v>
      </c>
      <c r="E2241" s="79">
        <v>7</v>
      </c>
      <c r="F2241" s="80">
        <v>605.29</v>
      </c>
      <c r="G2241" s="80">
        <v>86.47</v>
      </c>
      <c r="H2241" s="80">
        <v>605.29</v>
      </c>
      <c r="I2241" s="80" t="s">
        <v>28</v>
      </c>
      <c r="J2241" s="80" t="s">
        <v>28</v>
      </c>
      <c r="K2241" s="80">
        <v>86.47</v>
      </c>
      <c r="L2241" s="73">
        <f t="shared" si="516"/>
        <v>86.47</v>
      </c>
      <c r="M2241" s="73">
        <f t="shared" si="517"/>
        <v>104.86</v>
      </c>
      <c r="N2241" s="72" t="str">
        <f t="shared" si="518"/>
        <v>0918</v>
      </c>
      <c r="O2241" s="74">
        <f t="shared" si="519"/>
        <v>0</v>
      </c>
      <c r="P2241" s="72">
        <f t="shared" si="520"/>
        <v>0</v>
      </c>
      <c r="Q2241" s="74">
        <f t="shared" si="521"/>
        <v>7</v>
      </c>
      <c r="R2241" s="72" t="str">
        <f t="shared" si="522"/>
        <v/>
      </c>
      <c r="S2241" s="72" t="str">
        <f t="shared" si="523"/>
        <v/>
      </c>
      <c r="AT2241" s="20">
        <f t="shared" si="524"/>
        <v>-7782.3</v>
      </c>
    </row>
    <row r="2242" spans="1:46" ht="33.75">
      <c r="A2242" s="54">
        <v>7173</v>
      </c>
      <c r="B2242" s="54" t="s">
        <v>1939</v>
      </c>
      <c r="C2242" s="58" t="s">
        <v>3043</v>
      </c>
      <c r="D2242" s="79">
        <v>7</v>
      </c>
      <c r="E2242" s="79">
        <v>7</v>
      </c>
      <c r="F2242" s="80">
        <v>682.43</v>
      </c>
      <c r="G2242" s="80">
        <v>97.49</v>
      </c>
      <c r="H2242" s="80">
        <v>682.43</v>
      </c>
      <c r="I2242" s="80" t="s">
        <v>28</v>
      </c>
      <c r="J2242" s="80" t="s">
        <v>28</v>
      </c>
      <c r="K2242" s="80">
        <v>97.49</v>
      </c>
      <c r="L2242" s="73">
        <f t="shared" si="516"/>
        <v>97.49</v>
      </c>
      <c r="M2242" s="73">
        <f t="shared" si="517"/>
        <v>131.69</v>
      </c>
      <c r="N2242" s="72" t="str">
        <f t="shared" si="518"/>
        <v>0921</v>
      </c>
      <c r="O2242" s="74">
        <f t="shared" si="519"/>
        <v>0</v>
      </c>
      <c r="P2242" s="72">
        <f t="shared" si="520"/>
        <v>0</v>
      </c>
      <c r="Q2242" s="74">
        <f t="shared" si="521"/>
        <v>7</v>
      </c>
      <c r="R2242" s="72" t="str">
        <f t="shared" si="522"/>
        <v/>
      </c>
      <c r="S2242" s="72" t="str">
        <f t="shared" si="523"/>
        <v/>
      </c>
      <c r="AT2242" s="20">
        <f t="shared" si="524"/>
        <v>-8774.1</v>
      </c>
    </row>
    <row r="2243" spans="1:46" ht="33.75">
      <c r="A2243" s="54">
        <v>7173</v>
      </c>
      <c r="B2243" s="54" t="s">
        <v>1937</v>
      </c>
      <c r="C2243" s="58" t="s">
        <v>3043</v>
      </c>
      <c r="D2243" s="79">
        <v>7</v>
      </c>
      <c r="E2243" s="79">
        <v>7</v>
      </c>
      <c r="F2243" s="80">
        <v>682.43</v>
      </c>
      <c r="G2243" s="80">
        <v>97.49</v>
      </c>
      <c r="H2243" s="80">
        <v>682.43</v>
      </c>
      <c r="I2243" s="80" t="s">
        <v>28</v>
      </c>
      <c r="J2243" s="80" t="s">
        <v>28</v>
      </c>
      <c r="K2243" s="80">
        <v>97.49</v>
      </c>
      <c r="L2243" s="73">
        <f t="shared" si="516"/>
        <v>97.49</v>
      </c>
      <c r="M2243" s="73">
        <f t="shared" si="517"/>
        <v>131.69</v>
      </c>
      <c r="N2243" s="72" t="str">
        <f t="shared" si="518"/>
        <v>0921</v>
      </c>
      <c r="O2243" s="74">
        <f t="shared" si="519"/>
        <v>0</v>
      </c>
      <c r="P2243" s="72">
        <f t="shared" si="520"/>
        <v>0</v>
      </c>
      <c r="Q2243" s="74">
        <f t="shared" si="521"/>
        <v>7</v>
      </c>
      <c r="R2243" s="72" t="str">
        <f t="shared" si="522"/>
        <v/>
      </c>
      <c r="S2243" s="72" t="str">
        <f t="shared" si="523"/>
        <v/>
      </c>
      <c r="AT2243" s="20">
        <f t="shared" si="524"/>
        <v>-8774.1</v>
      </c>
    </row>
    <row r="2244" spans="1:46" ht="33.75">
      <c r="A2244" s="54">
        <v>7173</v>
      </c>
      <c r="B2244" s="54" t="s">
        <v>1935</v>
      </c>
      <c r="C2244" s="58" t="s">
        <v>3043</v>
      </c>
      <c r="D2244" s="79">
        <v>7</v>
      </c>
      <c r="E2244" s="79">
        <v>7</v>
      </c>
      <c r="F2244" s="80">
        <v>682.43</v>
      </c>
      <c r="G2244" s="80">
        <v>97.49</v>
      </c>
      <c r="H2244" s="80">
        <v>682.43</v>
      </c>
      <c r="I2244" s="80" t="s">
        <v>28</v>
      </c>
      <c r="J2244" s="80" t="s">
        <v>28</v>
      </c>
      <c r="K2244" s="80">
        <v>97.49</v>
      </c>
      <c r="L2244" s="73">
        <f t="shared" ref="L2244:L2307" si="525">IFERROR(VLOOKUP(B2244,$B$1326:$K$2467,6,0),"")</f>
        <v>97.49</v>
      </c>
      <c r="M2244" s="73">
        <f t="shared" ref="M2244:M2307" si="526">IFERROR(VLOOKUP($B2244,$B$2468:$K$3603,6,0),"")</f>
        <v>131.69</v>
      </c>
      <c r="N2244" s="72" t="str">
        <f t="shared" ref="N2244:N2307" si="527">LEFT(B2244,4)</f>
        <v>0921</v>
      </c>
      <c r="O2244" s="74">
        <f t="shared" ref="O2244:O2307" si="528">E2244-D2244</f>
        <v>0</v>
      </c>
      <c r="P2244" s="72">
        <f t="shared" ref="P2244:P2307" si="529">IF(O2244=20,1,0)</f>
        <v>0</v>
      </c>
      <c r="Q2244" s="74">
        <f t="shared" ref="Q2244:Q2307" si="530">D2244</f>
        <v>7</v>
      </c>
      <c r="R2244" s="72" t="str">
        <f t="shared" ref="R2244:R2307" si="531">IF(P2244=1,Q2244+7,"")</f>
        <v/>
      </c>
      <c r="S2244" s="72" t="str">
        <f t="shared" ref="S2244:S2307" si="532">IF(P2244=1,Q2244+14,"")</f>
        <v/>
      </c>
      <c r="AT2244" s="20">
        <f t="shared" si="524"/>
        <v>-8774.1</v>
      </c>
    </row>
    <row r="2245" spans="1:46" ht="33.75">
      <c r="A2245" s="54">
        <v>7173</v>
      </c>
      <c r="B2245" s="54" t="s">
        <v>1941</v>
      </c>
      <c r="C2245" s="58" t="s">
        <v>3043</v>
      </c>
      <c r="D2245" s="79">
        <v>7</v>
      </c>
      <c r="E2245" s="79">
        <v>7</v>
      </c>
      <c r="F2245" s="80">
        <v>682.43</v>
      </c>
      <c r="G2245" s="80">
        <v>97.49</v>
      </c>
      <c r="H2245" s="80">
        <v>682.43</v>
      </c>
      <c r="I2245" s="80" t="s">
        <v>28</v>
      </c>
      <c r="J2245" s="80" t="s">
        <v>28</v>
      </c>
      <c r="K2245" s="80">
        <v>97.49</v>
      </c>
      <c r="L2245" s="73">
        <f t="shared" si="525"/>
        <v>97.49</v>
      </c>
      <c r="M2245" s="73">
        <f t="shared" si="526"/>
        <v>131.69</v>
      </c>
      <c r="N2245" s="72" t="str">
        <f t="shared" si="527"/>
        <v>0921</v>
      </c>
      <c r="O2245" s="74">
        <f t="shared" si="528"/>
        <v>0</v>
      </c>
      <c r="P2245" s="72">
        <f t="shared" si="529"/>
        <v>0</v>
      </c>
      <c r="Q2245" s="74">
        <f t="shared" si="530"/>
        <v>7</v>
      </c>
      <c r="R2245" s="72" t="str">
        <f t="shared" si="531"/>
        <v/>
      </c>
      <c r="S2245" s="72" t="str">
        <f t="shared" si="532"/>
        <v/>
      </c>
      <c r="AT2245" s="20">
        <f t="shared" si="524"/>
        <v>-8774.1</v>
      </c>
    </row>
    <row r="2246" spans="1:46" ht="22.5">
      <c r="A2246" s="54">
        <v>7174</v>
      </c>
      <c r="B2246" s="54" t="s">
        <v>1947</v>
      </c>
      <c r="C2246" s="58" t="s">
        <v>3044</v>
      </c>
      <c r="D2246" s="79">
        <v>7</v>
      </c>
      <c r="E2246" s="79">
        <v>7</v>
      </c>
      <c r="F2246" s="80">
        <v>557.9</v>
      </c>
      <c r="G2246" s="80">
        <v>79.7</v>
      </c>
      <c r="H2246" s="80">
        <v>557.9</v>
      </c>
      <c r="I2246" s="80" t="s">
        <v>28</v>
      </c>
      <c r="J2246" s="80" t="s">
        <v>28</v>
      </c>
      <c r="K2246" s="80">
        <v>79.7</v>
      </c>
      <c r="L2246" s="73">
        <f t="shared" si="525"/>
        <v>79.7</v>
      </c>
      <c r="M2246" s="73">
        <f t="shared" si="526"/>
        <v>101.38</v>
      </c>
      <c r="N2246" s="72" t="str">
        <f t="shared" si="527"/>
        <v>1003</v>
      </c>
      <c r="O2246" s="74">
        <f t="shared" si="528"/>
        <v>0</v>
      </c>
      <c r="P2246" s="72">
        <f t="shared" si="529"/>
        <v>0</v>
      </c>
      <c r="Q2246" s="74">
        <f t="shared" si="530"/>
        <v>7</v>
      </c>
      <c r="R2246" s="72" t="str">
        <f t="shared" si="531"/>
        <v/>
      </c>
      <c r="S2246" s="72" t="str">
        <f t="shared" si="532"/>
        <v/>
      </c>
      <c r="AT2246" s="20">
        <f t="shared" si="524"/>
        <v>-7173</v>
      </c>
    </row>
    <row r="2247" spans="1:46" ht="22.5">
      <c r="A2247" s="54">
        <v>7174</v>
      </c>
      <c r="B2247" s="54" t="s">
        <v>1949</v>
      </c>
      <c r="C2247" s="58" t="s">
        <v>3044</v>
      </c>
      <c r="D2247" s="79">
        <v>7</v>
      </c>
      <c r="E2247" s="79">
        <v>7</v>
      </c>
      <c r="F2247" s="80">
        <v>557.9</v>
      </c>
      <c r="G2247" s="80">
        <v>79.7</v>
      </c>
      <c r="H2247" s="80">
        <v>557.9</v>
      </c>
      <c r="I2247" s="80" t="s">
        <v>28</v>
      </c>
      <c r="J2247" s="80" t="s">
        <v>28</v>
      </c>
      <c r="K2247" s="80">
        <v>79.7</v>
      </c>
      <c r="L2247" s="73">
        <f t="shared" si="525"/>
        <v>79.7</v>
      </c>
      <c r="M2247" s="73">
        <f t="shared" si="526"/>
        <v>101.38</v>
      </c>
      <c r="N2247" s="72" t="str">
        <f t="shared" si="527"/>
        <v>1003</v>
      </c>
      <c r="O2247" s="74">
        <f t="shared" si="528"/>
        <v>0</v>
      </c>
      <c r="P2247" s="72">
        <f t="shared" si="529"/>
        <v>0</v>
      </c>
      <c r="Q2247" s="74">
        <f t="shared" si="530"/>
        <v>7</v>
      </c>
      <c r="R2247" s="72" t="str">
        <f t="shared" si="531"/>
        <v/>
      </c>
      <c r="S2247" s="72" t="str">
        <f t="shared" si="532"/>
        <v/>
      </c>
      <c r="AT2247" s="20">
        <f t="shared" si="524"/>
        <v>-7173</v>
      </c>
    </row>
    <row r="2248" spans="1:46" ht="22.5">
      <c r="A2248" s="54">
        <v>7174</v>
      </c>
      <c r="B2248" s="54" t="s">
        <v>1951</v>
      </c>
      <c r="C2248" s="58" t="s">
        <v>3044</v>
      </c>
      <c r="D2248" s="79">
        <v>7</v>
      </c>
      <c r="E2248" s="79">
        <v>7</v>
      </c>
      <c r="F2248" s="80">
        <v>557.9</v>
      </c>
      <c r="G2248" s="80">
        <v>79.7</v>
      </c>
      <c r="H2248" s="80">
        <v>557.9</v>
      </c>
      <c r="I2248" s="80" t="s">
        <v>28</v>
      </c>
      <c r="J2248" s="80" t="s">
        <v>28</v>
      </c>
      <c r="K2248" s="80">
        <v>79.7</v>
      </c>
      <c r="L2248" s="73">
        <f t="shared" si="525"/>
        <v>79.7</v>
      </c>
      <c r="M2248" s="73">
        <f t="shared" si="526"/>
        <v>101.38</v>
      </c>
      <c r="N2248" s="72" t="str">
        <f t="shared" si="527"/>
        <v>1003</v>
      </c>
      <c r="O2248" s="74">
        <f t="shared" si="528"/>
        <v>0</v>
      </c>
      <c r="P2248" s="72">
        <f t="shared" si="529"/>
        <v>0</v>
      </c>
      <c r="Q2248" s="74">
        <f t="shared" si="530"/>
        <v>7</v>
      </c>
      <c r="R2248" s="72" t="str">
        <f t="shared" si="531"/>
        <v/>
      </c>
      <c r="S2248" s="72" t="str">
        <f t="shared" si="532"/>
        <v/>
      </c>
      <c r="AT2248" s="20">
        <f t="shared" si="524"/>
        <v>-7173</v>
      </c>
    </row>
    <row r="2249" spans="1:46" ht="22.5">
      <c r="A2249" s="54">
        <v>7174</v>
      </c>
      <c r="B2249" s="54" t="s">
        <v>1953</v>
      </c>
      <c r="C2249" s="58" t="s">
        <v>3044</v>
      </c>
      <c r="D2249" s="79">
        <v>7</v>
      </c>
      <c r="E2249" s="79">
        <v>7</v>
      </c>
      <c r="F2249" s="80">
        <v>557.9</v>
      </c>
      <c r="G2249" s="80">
        <v>79.7</v>
      </c>
      <c r="H2249" s="80">
        <v>557.9</v>
      </c>
      <c r="I2249" s="80" t="s">
        <v>28</v>
      </c>
      <c r="J2249" s="80" t="s">
        <v>28</v>
      </c>
      <c r="K2249" s="80">
        <v>79.7</v>
      </c>
      <c r="L2249" s="73">
        <f t="shared" si="525"/>
        <v>79.7</v>
      </c>
      <c r="M2249" s="73">
        <f t="shared" si="526"/>
        <v>101.38</v>
      </c>
      <c r="N2249" s="72" t="str">
        <f t="shared" si="527"/>
        <v>1003</v>
      </c>
      <c r="O2249" s="74">
        <f t="shared" si="528"/>
        <v>0</v>
      </c>
      <c r="P2249" s="72">
        <f t="shared" si="529"/>
        <v>0</v>
      </c>
      <c r="Q2249" s="74">
        <f t="shared" si="530"/>
        <v>7</v>
      </c>
      <c r="R2249" s="72" t="str">
        <f t="shared" si="531"/>
        <v/>
      </c>
      <c r="S2249" s="72" t="str">
        <f t="shared" si="532"/>
        <v/>
      </c>
      <c r="AT2249" s="20">
        <f t="shared" si="524"/>
        <v>-7173</v>
      </c>
    </row>
    <row r="2250" spans="1:46" ht="22.5">
      <c r="A2250" s="54">
        <v>7175</v>
      </c>
      <c r="B2250" s="54" t="s">
        <v>1955</v>
      </c>
      <c r="C2250" s="58" t="s">
        <v>3045</v>
      </c>
      <c r="D2250" s="79">
        <v>7</v>
      </c>
      <c r="E2250" s="79">
        <v>7</v>
      </c>
      <c r="F2250" s="80">
        <v>644.34</v>
      </c>
      <c r="G2250" s="80">
        <v>92.05</v>
      </c>
      <c r="H2250" s="80">
        <v>644.34</v>
      </c>
      <c r="I2250" s="80" t="s">
        <v>28</v>
      </c>
      <c r="J2250" s="80" t="s">
        <v>28</v>
      </c>
      <c r="K2250" s="80">
        <v>92.05</v>
      </c>
      <c r="L2250" s="73">
        <f t="shared" si="525"/>
        <v>92.05</v>
      </c>
      <c r="M2250" s="73">
        <f t="shared" si="526"/>
        <v>101.38</v>
      </c>
      <c r="N2250" s="72" t="str">
        <f t="shared" si="527"/>
        <v>1003</v>
      </c>
      <c r="O2250" s="74">
        <f t="shared" si="528"/>
        <v>0</v>
      </c>
      <c r="P2250" s="72">
        <f t="shared" si="529"/>
        <v>0</v>
      </c>
      <c r="Q2250" s="74">
        <f t="shared" si="530"/>
        <v>7</v>
      </c>
      <c r="R2250" s="72" t="str">
        <f t="shared" si="531"/>
        <v/>
      </c>
      <c r="S2250" s="72" t="str">
        <f t="shared" si="532"/>
        <v/>
      </c>
      <c r="AT2250" s="20">
        <f t="shared" si="524"/>
        <v>-8284.5</v>
      </c>
    </row>
    <row r="2251" spans="1:46" ht="22.5">
      <c r="A2251" s="54">
        <v>7175</v>
      </c>
      <c r="B2251" s="54" t="s">
        <v>1961</v>
      </c>
      <c r="C2251" s="58" t="s">
        <v>3045</v>
      </c>
      <c r="D2251" s="79">
        <v>7</v>
      </c>
      <c r="E2251" s="79">
        <v>7</v>
      </c>
      <c r="F2251" s="80">
        <v>644.34</v>
      </c>
      <c r="G2251" s="80">
        <v>92.05</v>
      </c>
      <c r="H2251" s="80">
        <v>644.34</v>
      </c>
      <c r="I2251" s="80" t="s">
        <v>28</v>
      </c>
      <c r="J2251" s="80" t="s">
        <v>28</v>
      </c>
      <c r="K2251" s="80">
        <v>92.05</v>
      </c>
      <c r="L2251" s="73">
        <f t="shared" si="525"/>
        <v>92.05</v>
      </c>
      <c r="M2251" s="73">
        <f t="shared" si="526"/>
        <v>101.38</v>
      </c>
      <c r="N2251" s="72" t="str">
        <f t="shared" si="527"/>
        <v>1003</v>
      </c>
      <c r="O2251" s="74">
        <f t="shared" si="528"/>
        <v>0</v>
      </c>
      <c r="P2251" s="72">
        <f t="shared" si="529"/>
        <v>0</v>
      </c>
      <c r="Q2251" s="74">
        <f t="shared" si="530"/>
        <v>7</v>
      </c>
      <c r="R2251" s="72" t="str">
        <f t="shared" si="531"/>
        <v/>
      </c>
      <c r="S2251" s="72" t="str">
        <f t="shared" si="532"/>
        <v/>
      </c>
      <c r="AT2251" s="20">
        <f t="shared" ref="AT2251:AT2314" si="533">AS2251+(AI2251-90)*L2251</f>
        <v>-8284.5</v>
      </c>
    </row>
    <row r="2252" spans="1:46" ht="22.5">
      <c r="A2252" s="54">
        <v>7175</v>
      </c>
      <c r="B2252" s="54" t="s">
        <v>1959</v>
      </c>
      <c r="C2252" s="58" t="s">
        <v>3045</v>
      </c>
      <c r="D2252" s="79">
        <v>7</v>
      </c>
      <c r="E2252" s="79">
        <v>7</v>
      </c>
      <c r="F2252" s="80">
        <v>644.34</v>
      </c>
      <c r="G2252" s="80">
        <v>92.05</v>
      </c>
      <c r="H2252" s="80">
        <v>644.34</v>
      </c>
      <c r="I2252" s="80" t="s">
        <v>28</v>
      </c>
      <c r="J2252" s="80" t="s">
        <v>28</v>
      </c>
      <c r="K2252" s="80">
        <v>92.05</v>
      </c>
      <c r="L2252" s="73">
        <f t="shared" si="525"/>
        <v>92.05</v>
      </c>
      <c r="M2252" s="73">
        <f t="shared" si="526"/>
        <v>101.38</v>
      </c>
      <c r="N2252" s="72" t="str">
        <f t="shared" si="527"/>
        <v>1003</v>
      </c>
      <c r="O2252" s="74">
        <f t="shared" si="528"/>
        <v>0</v>
      </c>
      <c r="P2252" s="72">
        <f t="shared" si="529"/>
        <v>0</v>
      </c>
      <c r="Q2252" s="74">
        <f t="shared" si="530"/>
        <v>7</v>
      </c>
      <c r="R2252" s="72" t="str">
        <f t="shared" si="531"/>
        <v/>
      </c>
      <c r="S2252" s="72" t="str">
        <f t="shared" si="532"/>
        <v/>
      </c>
      <c r="AT2252" s="20">
        <f t="shared" si="533"/>
        <v>-8284.5</v>
      </c>
    </row>
    <row r="2253" spans="1:46" ht="22.5">
      <c r="A2253" s="54">
        <v>7175</v>
      </c>
      <c r="B2253" s="54" t="s">
        <v>1957</v>
      </c>
      <c r="C2253" s="58" t="s">
        <v>3045</v>
      </c>
      <c r="D2253" s="79">
        <v>7</v>
      </c>
      <c r="E2253" s="79">
        <v>7</v>
      </c>
      <c r="F2253" s="80">
        <v>644.34</v>
      </c>
      <c r="G2253" s="80">
        <v>92.05</v>
      </c>
      <c r="H2253" s="80">
        <v>644.34</v>
      </c>
      <c r="I2253" s="80" t="s">
        <v>28</v>
      </c>
      <c r="J2253" s="80" t="s">
        <v>28</v>
      </c>
      <c r="K2253" s="80">
        <v>92.05</v>
      </c>
      <c r="L2253" s="73">
        <f t="shared" si="525"/>
        <v>92.05</v>
      </c>
      <c r="M2253" s="73">
        <f t="shared" si="526"/>
        <v>101.38</v>
      </c>
      <c r="N2253" s="72" t="str">
        <f t="shared" si="527"/>
        <v>1003</v>
      </c>
      <c r="O2253" s="74">
        <f t="shared" si="528"/>
        <v>0</v>
      </c>
      <c r="P2253" s="72">
        <f t="shared" si="529"/>
        <v>0</v>
      </c>
      <c r="Q2253" s="74">
        <f t="shared" si="530"/>
        <v>7</v>
      </c>
      <c r="R2253" s="72" t="str">
        <f t="shared" si="531"/>
        <v/>
      </c>
      <c r="S2253" s="72" t="str">
        <f t="shared" si="532"/>
        <v/>
      </c>
      <c r="AT2253" s="20">
        <f t="shared" si="533"/>
        <v>-8284.5</v>
      </c>
    </row>
    <row r="2254" spans="1:46" ht="22.5">
      <c r="A2254" s="54">
        <v>7176</v>
      </c>
      <c r="B2254" s="54" t="s">
        <v>1965</v>
      </c>
      <c r="C2254" s="58" t="s">
        <v>3046</v>
      </c>
      <c r="D2254" s="79">
        <v>7</v>
      </c>
      <c r="E2254" s="79">
        <v>7</v>
      </c>
      <c r="F2254" s="80">
        <v>632.79</v>
      </c>
      <c r="G2254" s="80">
        <v>90.4</v>
      </c>
      <c r="H2254" s="80">
        <v>632.79</v>
      </c>
      <c r="I2254" s="80" t="s">
        <v>28</v>
      </c>
      <c r="J2254" s="80" t="s">
        <v>28</v>
      </c>
      <c r="K2254" s="80">
        <v>90.4</v>
      </c>
      <c r="L2254" s="73">
        <f t="shared" si="525"/>
        <v>90.4</v>
      </c>
      <c r="M2254" s="73">
        <f t="shared" si="526"/>
        <v>101.38</v>
      </c>
      <c r="N2254" s="72" t="str">
        <f t="shared" si="527"/>
        <v>1003</v>
      </c>
      <c r="O2254" s="74">
        <f t="shared" si="528"/>
        <v>0</v>
      </c>
      <c r="P2254" s="72">
        <f t="shared" si="529"/>
        <v>0</v>
      </c>
      <c r="Q2254" s="74">
        <f t="shared" si="530"/>
        <v>7</v>
      </c>
      <c r="R2254" s="72" t="str">
        <f t="shared" si="531"/>
        <v/>
      </c>
      <c r="S2254" s="72" t="str">
        <f t="shared" si="532"/>
        <v/>
      </c>
      <c r="AT2254" s="20">
        <f t="shared" si="533"/>
        <v>-8136.0000000000009</v>
      </c>
    </row>
    <row r="2255" spans="1:46" ht="22.5">
      <c r="A2255" s="54">
        <v>7176</v>
      </c>
      <c r="B2255" s="54" t="s">
        <v>1963</v>
      </c>
      <c r="C2255" s="58" t="s">
        <v>3046</v>
      </c>
      <c r="D2255" s="79">
        <v>7</v>
      </c>
      <c r="E2255" s="79">
        <v>7</v>
      </c>
      <c r="F2255" s="80">
        <v>632.79</v>
      </c>
      <c r="G2255" s="80">
        <v>90.4</v>
      </c>
      <c r="H2255" s="80">
        <v>632.79</v>
      </c>
      <c r="I2255" s="80" t="s">
        <v>28</v>
      </c>
      <c r="J2255" s="80" t="s">
        <v>28</v>
      </c>
      <c r="K2255" s="80">
        <v>90.4</v>
      </c>
      <c r="L2255" s="73">
        <f t="shared" si="525"/>
        <v>90.4</v>
      </c>
      <c r="M2255" s="73">
        <f t="shared" si="526"/>
        <v>101.38</v>
      </c>
      <c r="N2255" s="72" t="str">
        <f t="shared" si="527"/>
        <v>1003</v>
      </c>
      <c r="O2255" s="74">
        <f t="shared" si="528"/>
        <v>0</v>
      </c>
      <c r="P2255" s="72">
        <f t="shared" si="529"/>
        <v>0</v>
      </c>
      <c r="Q2255" s="74">
        <f t="shared" si="530"/>
        <v>7</v>
      </c>
      <c r="R2255" s="72" t="str">
        <f t="shared" si="531"/>
        <v/>
      </c>
      <c r="S2255" s="72" t="str">
        <f t="shared" si="532"/>
        <v/>
      </c>
      <c r="AT2255" s="20">
        <f t="shared" si="533"/>
        <v>-8136.0000000000009</v>
      </c>
    </row>
    <row r="2256" spans="1:46" ht="22.5">
      <c r="A2256" s="54">
        <v>7176</v>
      </c>
      <c r="B2256" s="54" t="s">
        <v>1969</v>
      </c>
      <c r="C2256" s="58" t="s">
        <v>3046</v>
      </c>
      <c r="D2256" s="79">
        <v>7</v>
      </c>
      <c r="E2256" s="79">
        <v>7</v>
      </c>
      <c r="F2256" s="80">
        <v>632.79</v>
      </c>
      <c r="G2256" s="80">
        <v>90.4</v>
      </c>
      <c r="H2256" s="80">
        <v>632.79</v>
      </c>
      <c r="I2256" s="80" t="s">
        <v>28</v>
      </c>
      <c r="J2256" s="80" t="s">
        <v>28</v>
      </c>
      <c r="K2256" s="80">
        <v>90.4</v>
      </c>
      <c r="L2256" s="73">
        <f t="shared" si="525"/>
        <v>90.4</v>
      </c>
      <c r="M2256" s="73">
        <f t="shared" si="526"/>
        <v>101.38</v>
      </c>
      <c r="N2256" s="72" t="str">
        <f t="shared" si="527"/>
        <v>1003</v>
      </c>
      <c r="O2256" s="74">
        <f t="shared" si="528"/>
        <v>0</v>
      </c>
      <c r="P2256" s="72">
        <f t="shared" si="529"/>
        <v>0</v>
      </c>
      <c r="Q2256" s="74">
        <f t="shared" si="530"/>
        <v>7</v>
      </c>
      <c r="R2256" s="72" t="str">
        <f t="shared" si="531"/>
        <v/>
      </c>
      <c r="S2256" s="72" t="str">
        <f t="shared" si="532"/>
        <v/>
      </c>
      <c r="AT2256" s="20">
        <f t="shared" si="533"/>
        <v>-8136.0000000000009</v>
      </c>
    </row>
    <row r="2257" spans="1:46" ht="22.5">
      <c r="A2257" s="54">
        <v>7176</v>
      </c>
      <c r="B2257" s="54" t="s">
        <v>1967</v>
      </c>
      <c r="C2257" s="58" t="s">
        <v>3046</v>
      </c>
      <c r="D2257" s="79">
        <v>7</v>
      </c>
      <c r="E2257" s="79">
        <v>7</v>
      </c>
      <c r="F2257" s="80">
        <v>632.79</v>
      </c>
      <c r="G2257" s="80">
        <v>90.4</v>
      </c>
      <c r="H2257" s="80">
        <v>632.79</v>
      </c>
      <c r="I2257" s="80" t="s">
        <v>28</v>
      </c>
      <c r="J2257" s="80" t="s">
        <v>28</v>
      </c>
      <c r="K2257" s="80">
        <v>90.4</v>
      </c>
      <c r="L2257" s="73">
        <f t="shared" si="525"/>
        <v>90.4</v>
      </c>
      <c r="M2257" s="73">
        <f t="shared" si="526"/>
        <v>101.38</v>
      </c>
      <c r="N2257" s="72" t="str">
        <f t="shared" si="527"/>
        <v>1003</v>
      </c>
      <c r="O2257" s="74">
        <f t="shared" si="528"/>
        <v>0</v>
      </c>
      <c r="P2257" s="72">
        <f t="shared" si="529"/>
        <v>0</v>
      </c>
      <c r="Q2257" s="74">
        <f t="shared" si="530"/>
        <v>7</v>
      </c>
      <c r="R2257" s="72" t="str">
        <f t="shared" si="531"/>
        <v/>
      </c>
      <c r="S2257" s="72" t="str">
        <f t="shared" si="532"/>
        <v/>
      </c>
      <c r="AT2257" s="20">
        <f t="shared" si="533"/>
        <v>-8136.0000000000009</v>
      </c>
    </row>
    <row r="2258" spans="1:46" ht="22.5">
      <c r="A2258" s="54">
        <v>7177</v>
      </c>
      <c r="B2258" s="54" t="s">
        <v>1977</v>
      </c>
      <c r="C2258" s="58" t="s">
        <v>3047</v>
      </c>
      <c r="D2258" s="79">
        <v>7</v>
      </c>
      <c r="E2258" s="79">
        <v>7</v>
      </c>
      <c r="F2258" s="80">
        <v>609.48</v>
      </c>
      <c r="G2258" s="80">
        <v>87.07</v>
      </c>
      <c r="H2258" s="80">
        <v>609.48</v>
      </c>
      <c r="I2258" s="80" t="s">
        <v>28</v>
      </c>
      <c r="J2258" s="80" t="s">
        <v>28</v>
      </c>
      <c r="K2258" s="80">
        <v>87.07</v>
      </c>
      <c r="L2258" s="73">
        <f t="shared" si="525"/>
        <v>87.07</v>
      </c>
      <c r="M2258" s="73">
        <f t="shared" si="526"/>
        <v>101.38</v>
      </c>
      <c r="N2258" s="72" t="str">
        <f t="shared" si="527"/>
        <v>1003</v>
      </c>
      <c r="O2258" s="74">
        <f t="shared" si="528"/>
        <v>0</v>
      </c>
      <c r="P2258" s="72">
        <f t="shared" si="529"/>
        <v>0</v>
      </c>
      <c r="Q2258" s="74">
        <f t="shared" si="530"/>
        <v>7</v>
      </c>
      <c r="R2258" s="72" t="str">
        <f t="shared" si="531"/>
        <v/>
      </c>
      <c r="S2258" s="72" t="str">
        <f t="shared" si="532"/>
        <v/>
      </c>
      <c r="AT2258" s="20">
        <f t="shared" si="533"/>
        <v>-7836.2999999999993</v>
      </c>
    </row>
    <row r="2259" spans="1:46" ht="22.5">
      <c r="A2259" s="54">
        <v>7177</v>
      </c>
      <c r="B2259" s="54" t="s">
        <v>1971</v>
      </c>
      <c r="C2259" s="58" t="s">
        <v>3047</v>
      </c>
      <c r="D2259" s="79">
        <v>7</v>
      </c>
      <c r="E2259" s="79">
        <v>7</v>
      </c>
      <c r="F2259" s="80">
        <v>609.48</v>
      </c>
      <c r="G2259" s="80">
        <v>87.07</v>
      </c>
      <c r="H2259" s="80">
        <v>609.48</v>
      </c>
      <c r="I2259" s="80" t="s">
        <v>28</v>
      </c>
      <c r="J2259" s="80" t="s">
        <v>28</v>
      </c>
      <c r="K2259" s="80">
        <v>87.07</v>
      </c>
      <c r="L2259" s="73">
        <f t="shared" si="525"/>
        <v>87.07</v>
      </c>
      <c r="M2259" s="73">
        <f t="shared" si="526"/>
        <v>101.38</v>
      </c>
      <c r="N2259" s="72" t="str">
        <f t="shared" si="527"/>
        <v>1003</v>
      </c>
      <c r="O2259" s="74">
        <f t="shared" si="528"/>
        <v>0</v>
      </c>
      <c r="P2259" s="72">
        <f t="shared" si="529"/>
        <v>0</v>
      </c>
      <c r="Q2259" s="74">
        <f t="shared" si="530"/>
        <v>7</v>
      </c>
      <c r="R2259" s="72" t="str">
        <f t="shared" si="531"/>
        <v/>
      </c>
      <c r="S2259" s="72" t="str">
        <f t="shared" si="532"/>
        <v/>
      </c>
      <c r="AT2259" s="20">
        <f t="shared" si="533"/>
        <v>-7836.2999999999993</v>
      </c>
    </row>
    <row r="2260" spans="1:46" ht="22.5">
      <c r="A2260" s="54">
        <v>7177</v>
      </c>
      <c r="B2260" s="54" t="s">
        <v>1973</v>
      </c>
      <c r="C2260" s="58" t="s">
        <v>3047</v>
      </c>
      <c r="D2260" s="79">
        <v>7</v>
      </c>
      <c r="E2260" s="79">
        <v>7</v>
      </c>
      <c r="F2260" s="80">
        <v>609.48</v>
      </c>
      <c r="G2260" s="80">
        <v>87.07</v>
      </c>
      <c r="H2260" s="80">
        <v>609.48</v>
      </c>
      <c r="I2260" s="80" t="s">
        <v>28</v>
      </c>
      <c r="J2260" s="80" t="s">
        <v>28</v>
      </c>
      <c r="K2260" s="80">
        <v>87.07</v>
      </c>
      <c r="L2260" s="73">
        <f t="shared" si="525"/>
        <v>87.07</v>
      </c>
      <c r="M2260" s="73">
        <f t="shared" si="526"/>
        <v>101.38</v>
      </c>
      <c r="N2260" s="72" t="str">
        <f t="shared" si="527"/>
        <v>1003</v>
      </c>
      <c r="O2260" s="74">
        <f t="shared" si="528"/>
        <v>0</v>
      </c>
      <c r="P2260" s="72">
        <f t="shared" si="529"/>
        <v>0</v>
      </c>
      <c r="Q2260" s="74">
        <f t="shared" si="530"/>
        <v>7</v>
      </c>
      <c r="R2260" s="72" t="str">
        <f t="shared" si="531"/>
        <v/>
      </c>
      <c r="S2260" s="72" t="str">
        <f t="shared" si="532"/>
        <v/>
      </c>
      <c r="AT2260" s="20">
        <f t="shared" si="533"/>
        <v>-7836.2999999999993</v>
      </c>
    </row>
    <row r="2261" spans="1:46" ht="22.5">
      <c r="A2261" s="54">
        <v>7177</v>
      </c>
      <c r="B2261" s="54" t="s">
        <v>1975</v>
      </c>
      <c r="C2261" s="58" t="s">
        <v>3047</v>
      </c>
      <c r="D2261" s="79">
        <v>7</v>
      </c>
      <c r="E2261" s="79">
        <v>7</v>
      </c>
      <c r="F2261" s="80">
        <v>609.48</v>
      </c>
      <c r="G2261" s="80">
        <v>87.07</v>
      </c>
      <c r="H2261" s="80">
        <v>609.48</v>
      </c>
      <c r="I2261" s="80" t="s">
        <v>28</v>
      </c>
      <c r="J2261" s="80" t="s">
        <v>28</v>
      </c>
      <c r="K2261" s="80">
        <v>87.07</v>
      </c>
      <c r="L2261" s="73">
        <f t="shared" si="525"/>
        <v>87.07</v>
      </c>
      <c r="M2261" s="73">
        <f t="shared" si="526"/>
        <v>101.38</v>
      </c>
      <c r="N2261" s="72" t="str">
        <f t="shared" si="527"/>
        <v>1003</v>
      </c>
      <c r="O2261" s="74">
        <f t="shared" si="528"/>
        <v>0</v>
      </c>
      <c r="P2261" s="72">
        <f t="shared" si="529"/>
        <v>0</v>
      </c>
      <c r="Q2261" s="74">
        <f t="shared" si="530"/>
        <v>7</v>
      </c>
      <c r="R2261" s="72" t="str">
        <f t="shared" si="531"/>
        <v/>
      </c>
      <c r="S2261" s="72" t="str">
        <f t="shared" si="532"/>
        <v/>
      </c>
      <c r="AT2261" s="20">
        <f t="shared" si="533"/>
        <v>-7836.2999999999993</v>
      </c>
    </row>
    <row r="2262" spans="1:46" ht="22.5">
      <c r="A2262" s="54">
        <v>7178</v>
      </c>
      <c r="B2262" s="54" t="s">
        <v>1993</v>
      </c>
      <c r="C2262" s="58" t="s">
        <v>3048</v>
      </c>
      <c r="D2262" s="79">
        <v>7</v>
      </c>
      <c r="E2262" s="79">
        <v>7</v>
      </c>
      <c r="F2262" s="80">
        <v>972.18</v>
      </c>
      <c r="G2262" s="80">
        <v>138.88</v>
      </c>
      <c r="H2262" s="80">
        <v>972.18</v>
      </c>
      <c r="I2262" s="80" t="s">
        <v>28</v>
      </c>
      <c r="J2262" s="80" t="s">
        <v>28</v>
      </c>
      <c r="K2262" s="80">
        <v>138.88</v>
      </c>
      <c r="L2262" s="73">
        <f t="shared" si="525"/>
        <v>138.88</v>
      </c>
      <c r="M2262" s="73">
        <f t="shared" si="526"/>
        <v>86.87</v>
      </c>
      <c r="N2262" s="72" t="str">
        <f t="shared" si="527"/>
        <v>1006</v>
      </c>
      <c r="O2262" s="74">
        <f t="shared" si="528"/>
        <v>0</v>
      </c>
      <c r="P2262" s="72">
        <f t="shared" si="529"/>
        <v>0</v>
      </c>
      <c r="Q2262" s="74">
        <f t="shared" si="530"/>
        <v>7</v>
      </c>
      <c r="R2262" s="72" t="str">
        <f t="shared" si="531"/>
        <v/>
      </c>
      <c r="S2262" s="72" t="str">
        <f t="shared" si="532"/>
        <v/>
      </c>
      <c r="AT2262" s="20">
        <f t="shared" si="533"/>
        <v>-12499.199999999999</v>
      </c>
    </row>
    <row r="2263" spans="1:46" ht="22.5">
      <c r="A2263" s="54">
        <v>7178</v>
      </c>
      <c r="B2263" s="54" t="s">
        <v>1991</v>
      </c>
      <c r="C2263" s="58" t="s">
        <v>3048</v>
      </c>
      <c r="D2263" s="79">
        <v>7</v>
      </c>
      <c r="E2263" s="79">
        <v>7</v>
      </c>
      <c r="F2263" s="80">
        <v>972.18</v>
      </c>
      <c r="G2263" s="80">
        <v>138.88</v>
      </c>
      <c r="H2263" s="80">
        <v>972.18</v>
      </c>
      <c r="I2263" s="80" t="s">
        <v>28</v>
      </c>
      <c r="J2263" s="80" t="s">
        <v>28</v>
      </c>
      <c r="K2263" s="80">
        <v>138.88</v>
      </c>
      <c r="L2263" s="73">
        <f t="shared" si="525"/>
        <v>138.88</v>
      </c>
      <c r="M2263" s="73">
        <f t="shared" si="526"/>
        <v>86.87</v>
      </c>
      <c r="N2263" s="72" t="str">
        <f t="shared" si="527"/>
        <v>1006</v>
      </c>
      <c r="O2263" s="74">
        <f t="shared" si="528"/>
        <v>0</v>
      </c>
      <c r="P2263" s="72">
        <f t="shared" si="529"/>
        <v>0</v>
      </c>
      <c r="Q2263" s="74">
        <f t="shared" si="530"/>
        <v>7</v>
      </c>
      <c r="R2263" s="72" t="str">
        <f t="shared" si="531"/>
        <v/>
      </c>
      <c r="S2263" s="72" t="str">
        <f t="shared" si="532"/>
        <v/>
      </c>
      <c r="AT2263" s="20">
        <f t="shared" si="533"/>
        <v>-12499.199999999999</v>
      </c>
    </row>
    <row r="2264" spans="1:46" ht="22.5">
      <c r="A2264" s="54">
        <v>7178</v>
      </c>
      <c r="B2264" s="54" t="s">
        <v>1989</v>
      </c>
      <c r="C2264" s="58" t="s">
        <v>3048</v>
      </c>
      <c r="D2264" s="79">
        <v>7</v>
      </c>
      <c r="E2264" s="79">
        <v>7</v>
      </c>
      <c r="F2264" s="80">
        <v>972.18</v>
      </c>
      <c r="G2264" s="80">
        <v>138.88</v>
      </c>
      <c r="H2264" s="80">
        <v>972.18</v>
      </c>
      <c r="I2264" s="80" t="s">
        <v>28</v>
      </c>
      <c r="J2264" s="80" t="s">
        <v>28</v>
      </c>
      <c r="K2264" s="80">
        <v>138.88</v>
      </c>
      <c r="L2264" s="73">
        <f t="shared" si="525"/>
        <v>138.88</v>
      </c>
      <c r="M2264" s="73">
        <f t="shared" si="526"/>
        <v>86.87</v>
      </c>
      <c r="N2264" s="72" t="str">
        <f t="shared" si="527"/>
        <v>1006</v>
      </c>
      <c r="O2264" s="74">
        <f t="shared" si="528"/>
        <v>0</v>
      </c>
      <c r="P2264" s="72">
        <f t="shared" si="529"/>
        <v>0</v>
      </c>
      <c r="Q2264" s="74">
        <f t="shared" si="530"/>
        <v>7</v>
      </c>
      <c r="R2264" s="72" t="str">
        <f t="shared" si="531"/>
        <v/>
      </c>
      <c r="S2264" s="72" t="str">
        <f t="shared" si="532"/>
        <v/>
      </c>
      <c r="AT2264" s="20">
        <f t="shared" si="533"/>
        <v>-12499.199999999999</v>
      </c>
    </row>
    <row r="2265" spans="1:46" ht="22.5">
      <c r="A2265" s="54">
        <v>7178</v>
      </c>
      <c r="B2265" s="54" t="s">
        <v>1987</v>
      </c>
      <c r="C2265" s="58" t="s">
        <v>3048</v>
      </c>
      <c r="D2265" s="79">
        <v>7</v>
      </c>
      <c r="E2265" s="79">
        <v>7</v>
      </c>
      <c r="F2265" s="80">
        <v>972.18</v>
      </c>
      <c r="G2265" s="80">
        <v>138.88</v>
      </c>
      <c r="H2265" s="80">
        <v>972.18</v>
      </c>
      <c r="I2265" s="80" t="s">
        <v>28</v>
      </c>
      <c r="J2265" s="80" t="s">
        <v>28</v>
      </c>
      <c r="K2265" s="80">
        <v>138.88</v>
      </c>
      <c r="L2265" s="73">
        <f t="shared" si="525"/>
        <v>138.88</v>
      </c>
      <c r="M2265" s="73">
        <f t="shared" si="526"/>
        <v>86.87</v>
      </c>
      <c r="N2265" s="72" t="str">
        <f t="shared" si="527"/>
        <v>1006</v>
      </c>
      <c r="O2265" s="74">
        <f t="shared" si="528"/>
        <v>0</v>
      </c>
      <c r="P2265" s="72">
        <f t="shared" si="529"/>
        <v>0</v>
      </c>
      <c r="Q2265" s="74">
        <f t="shared" si="530"/>
        <v>7</v>
      </c>
      <c r="R2265" s="72" t="str">
        <f t="shared" si="531"/>
        <v/>
      </c>
      <c r="S2265" s="72" t="str">
        <f t="shared" si="532"/>
        <v/>
      </c>
      <c r="AT2265" s="20">
        <f t="shared" si="533"/>
        <v>-12499.199999999999</v>
      </c>
    </row>
    <row r="2266" spans="1:46" ht="22.5">
      <c r="A2266" s="54">
        <v>7179</v>
      </c>
      <c r="B2266" s="54" t="s">
        <v>1995</v>
      </c>
      <c r="C2266" s="58" t="s">
        <v>3049</v>
      </c>
      <c r="D2266" s="79">
        <v>7</v>
      </c>
      <c r="E2266" s="79">
        <v>7</v>
      </c>
      <c r="F2266" s="80">
        <v>621.39</v>
      </c>
      <c r="G2266" s="80">
        <v>88.77</v>
      </c>
      <c r="H2266" s="80">
        <v>621.39</v>
      </c>
      <c r="I2266" s="80" t="s">
        <v>28</v>
      </c>
      <c r="J2266" s="80" t="s">
        <v>28</v>
      </c>
      <c r="K2266" s="80">
        <v>88.77</v>
      </c>
      <c r="L2266" s="73">
        <f t="shared" si="525"/>
        <v>88.77</v>
      </c>
      <c r="M2266" s="73">
        <f t="shared" si="526"/>
        <v>86.87</v>
      </c>
      <c r="N2266" s="72" t="str">
        <f t="shared" si="527"/>
        <v>1006</v>
      </c>
      <c r="O2266" s="74">
        <f t="shared" si="528"/>
        <v>0</v>
      </c>
      <c r="P2266" s="72">
        <f t="shared" si="529"/>
        <v>0</v>
      </c>
      <c r="Q2266" s="74">
        <f t="shared" si="530"/>
        <v>7</v>
      </c>
      <c r="R2266" s="72" t="str">
        <f t="shared" si="531"/>
        <v/>
      </c>
      <c r="S2266" s="72" t="str">
        <f t="shared" si="532"/>
        <v/>
      </c>
      <c r="AT2266" s="20">
        <f t="shared" si="533"/>
        <v>-7989.2999999999993</v>
      </c>
    </row>
    <row r="2267" spans="1:46" ht="22.5">
      <c r="A2267" s="54">
        <v>7179</v>
      </c>
      <c r="B2267" s="54" t="s">
        <v>1997</v>
      </c>
      <c r="C2267" s="58" t="s">
        <v>3049</v>
      </c>
      <c r="D2267" s="79">
        <v>7</v>
      </c>
      <c r="E2267" s="79">
        <v>7</v>
      </c>
      <c r="F2267" s="80">
        <v>621.39</v>
      </c>
      <c r="G2267" s="80">
        <v>88.77</v>
      </c>
      <c r="H2267" s="80">
        <v>621.39</v>
      </c>
      <c r="I2267" s="80" t="s">
        <v>28</v>
      </c>
      <c r="J2267" s="80" t="s">
        <v>28</v>
      </c>
      <c r="K2267" s="80">
        <v>88.77</v>
      </c>
      <c r="L2267" s="73">
        <f t="shared" si="525"/>
        <v>88.77</v>
      </c>
      <c r="M2267" s="73">
        <f t="shared" si="526"/>
        <v>86.87</v>
      </c>
      <c r="N2267" s="72" t="str">
        <f t="shared" si="527"/>
        <v>1006</v>
      </c>
      <c r="O2267" s="74">
        <f t="shared" si="528"/>
        <v>0</v>
      </c>
      <c r="P2267" s="72">
        <f t="shared" si="529"/>
        <v>0</v>
      </c>
      <c r="Q2267" s="74">
        <f t="shared" si="530"/>
        <v>7</v>
      </c>
      <c r="R2267" s="72" t="str">
        <f t="shared" si="531"/>
        <v/>
      </c>
      <c r="S2267" s="72" t="str">
        <f t="shared" si="532"/>
        <v/>
      </c>
      <c r="AT2267" s="20">
        <f t="shared" si="533"/>
        <v>-7989.2999999999993</v>
      </c>
    </row>
    <row r="2268" spans="1:46" ht="22.5">
      <c r="A2268" s="54">
        <v>7179</v>
      </c>
      <c r="B2268" s="54" t="s">
        <v>1999</v>
      </c>
      <c r="C2268" s="58" t="s">
        <v>3049</v>
      </c>
      <c r="D2268" s="79">
        <v>7</v>
      </c>
      <c r="E2268" s="79">
        <v>7</v>
      </c>
      <c r="F2268" s="80">
        <v>621.39</v>
      </c>
      <c r="G2268" s="80">
        <v>88.77</v>
      </c>
      <c r="H2268" s="80">
        <v>621.39</v>
      </c>
      <c r="I2268" s="80" t="s">
        <v>28</v>
      </c>
      <c r="J2268" s="80" t="s">
        <v>28</v>
      </c>
      <c r="K2268" s="80">
        <v>88.77</v>
      </c>
      <c r="L2268" s="73">
        <f t="shared" si="525"/>
        <v>88.77</v>
      </c>
      <c r="M2268" s="73">
        <f t="shared" si="526"/>
        <v>86.87</v>
      </c>
      <c r="N2268" s="72" t="str">
        <f t="shared" si="527"/>
        <v>1006</v>
      </c>
      <c r="O2268" s="74">
        <f t="shared" si="528"/>
        <v>0</v>
      </c>
      <c r="P2268" s="72">
        <f t="shared" si="529"/>
        <v>0</v>
      </c>
      <c r="Q2268" s="74">
        <f t="shared" si="530"/>
        <v>7</v>
      </c>
      <c r="R2268" s="72" t="str">
        <f t="shared" si="531"/>
        <v/>
      </c>
      <c r="S2268" s="72" t="str">
        <f t="shared" si="532"/>
        <v/>
      </c>
      <c r="AT2268" s="20">
        <f t="shared" si="533"/>
        <v>-7989.2999999999993</v>
      </c>
    </row>
    <row r="2269" spans="1:46" ht="22.5">
      <c r="A2269" s="54">
        <v>7179</v>
      </c>
      <c r="B2269" s="54" t="s">
        <v>2001</v>
      </c>
      <c r="C2269" s="58" t="s">
        <v>3049</v>
      </c>
      <c r="D2269" s="79">
        <v>7</v>
      </c>
      <c r="E2269" s="79">
        <v>7</v>
      </c>
      <c r="F2269" s="80">
        <v>621.39</v>
      </c>
      <c r="G2269" s="80">
        <v>88.77</v>
      </c>
      <c r="H2269" s="80">
        <v>621.39</v>
      </c>
      <c r="I2269" s="80" t="s">
        <v>28</v>
      </c>
      <c r="J2269" s="80" t="s">
        <v>28</v>
      </c>
      <c r="K2269" s="80">
        <v>88.77</v>
      </c>
      <c r="L2269" s="73">
        <f t="shared" si="525"/>
        <v>88.77</v>
      </c>
      <c r="M2269" s="73">
        <f t="shared" si="526"/>
        <v>86.87</v>
      </c>
      <c r="N2269" s="72" t="str">
        <f t="shared" si="527"/>
        <v>1006</v>
      </c>
      <c r="O2269" s="74">
        <f t="shared" si="528"/>
        <v>0</v>
      </c>
      <c r="P2269" s="72">
        <f t="shared" si="529"/>
        <v>0</v>
      </c>
      <c r="Q2269" s="74">
        <f t="shared" si="530"/>
        <v>7</v>
      </c>
      <c r="R2269" s="72" t="str">
        <f t="shared" si="531"/>
        <v/>
      </c>
      <c r="S2269" s="72" t="str">
        <f t="shared" si="532"/>
        <v/>
      </c>
      <c r="AT2269" s="20">
        <f t="shared" si="533"/>
        <v>-7989.2999999999993</v>
      </c>
    </row>
    <row r="2270" spans="1:46" ht="22.5">
      <c r="A2270" s="54">
        <v>7180</v>
      </c>
      <c r="B2270" s="54" t="s">
        <v>2003</v>
      </c>
      <c r="C2270" s="58" t="s">
        <v>3050</v>
      </c>
      <c r="D2270" s="79">
        <v>7</v>
      </c>
      <c r="E2270" s="79">
        <v>7</v>
      </c>
      <c r="F2270" s="80">
        <v>665.28</v>
      </c>
      <c r="G2270" s="80">
        <v>95.04</v>
      </c>
      <c r="H2270" s="80">
        <v>665.28</v>
      </c>
      <c r="I2270" s="80" t="s">
        <v>28</v>
      </c>
      <c r="J2270" s="80" t="s">
        <v>28</v>
      </c>
      <c r="K2270" s="80">
        <v>95.04</v>
      </c>
      <c r="L2270" s="73">
        <f t="shared" si="525"/>
        <v>95.04</v>
      </c>
      <c r="M2270" s="73">
        <f t="shared" si="526"/>
        <v>86.87</v>
      </c>
      <c r="N2270" s="72" t="str">
        <f t="shared" si="527"/>
        <v>1006</v>
      </c>
      <c r="O2270" s="74">
        <f t="shared" si="528"/>
        <v>0</v>
      </c>
      <c r="P2270" s="72">
        <f t="shared" si="529"/>
        <v>0</v>
      </c>
      <c r="Q2270" s="74">
        <f t="shared" si="530"/>
        <v>7</v>
      </c>
      <c r="R2270" s="72" t="str">
        <f t="shared" si="531"/>
        <v/>
      </c>
      <c r="S2270" s="72" t="str">
        <f t="shared" si="532"/>
        <v/>
      </c>
      <c r="AT2270" s="20">
        <f t="shared" si="533"/>
        <v>-8553.6</v>
      </c>
    </row>
    <row r="2271" spans="1:46" ht="22.5">
      <c r="A2271" s="54">
        <v>7180</v>
      </c>
      <c r="B2271" s="54" t="s">
        <v>2005</v>
      </c>
      <c r="C2271" s="58" t="s">
        <v>3050</v>
      </c>
      <c r="D2271" s="79">
        <v>7</v>
      </c>
      <c r="E2271" s="79">
        <v>7</v>
      </c>
      <c r="F2271" s="80">
        <v>665.28</v>
      </c>
      <c r="G2271" s="80">
        <v>95.04</v>
      </c>
      <c r="H2271" s="80">
        <v>665.28</v>
      </c>
      <c r="I2271" s="80" t="s">
        <v>28</v>
      </c>
      <c r="J2271" s="80" t="s">
        <v>28</v>
      </c>
      <c r="K2271" s="80">
        <v>95.04</v>
      </c>
      <c r="L2271" s="73">
        <f t="shared" si="525"/>
        <v>95.04</v>
      </c>
      <c r="M2271" s="73">
        <f t="shared" si="526"/>
        <v>86.87</v>
      </c>
      <c r="N2271" s="72" t="str">
        <f t="shared" si="527"/>
        <v>1006</v>
      </c>
      <c r="O2271" s="74">
        <f t="shared" si="528"/>
        <v>0</v>
      </c>
      <c r="P2271" s="72">
        <f t="shared" si="529"/>
        <v>0</v>
      </c>
      <c r="Q2271" s="74">
        <f t="shared" si="530"/>
        <v>7</v>
      </c>
      <c r="R2271" s="72" t="str">
        <f t="shared" si="531"/>
        <v/>
      </c>
      <c r="S2271" s="72" t="str">
        <f t="shared" si="532"/>
        <v/>
      </c>
      <c r="AT2271" s="20">
        <f t="shared" si="533"/>
        <v>-8553.6</v>
      </c>
    </row>
    <row r="2272" spans="1:46" ht="22.5">
      <c r="A2272" s="54">
        <v>7180</v>
      </c>
      <c r="B2272" s="54" t="s">
        <v>2009</v>
      </c>
      <c r="C2272" s="58" t="s">
        <v>3050</v>
      </c>
      <c r="D2272" s="79">
        <v>7</v>
      </c>
      <c r="E2272" s="79">
        <v>7</v>
      </c>
      <c r="F2272" s="80">
        <v>665.28</v>
      </c>
      <c r="G2272" s="80">
        <v>95.04</v>
      </c>
      <c r="H2272" s="80">
        <v>665.28</v>
      </c>
      <c r="I2272" s="80" t="s">
        <v>28</v>
      </c>
      <c r="J2272" s="80" t="s">
        <v>28</v>
      </c>
      <c r="K2272" s="80">
        <v>95.04</v>
      </c>
      <c r="L2272" s="73">
        <f t="shared" si="525"/>
        <v>95.04</v>
      </c>
      <c r="M2272" s="73">
        <f t="shared" si="526"/>
        <v>86.87</v>
      </c>
      <c r="N2272" s="72" t="str">
        <f t="shared" si="527"/>
        <v>1006</v>
      </c>
      <c r="O2272" s="74">
        <f t="shared" si="528"/>
        <v>0</v>
      </c>
      <c r="P2272" s="72">
        <f t="shared" si="529"/>
        <v>0</v>
      </c>
      <c r="Q2272" s="74">
        <f t="shared" si="530"/>
        <v>7</v>
      </c>
      <c r="R2272" s="72" t="str">
        <f t="shared" si="531"/>
        <v/>
      </c>
      <c r="S2272" s="72" t="str">
        <f t="shared" si="532"/>
        <v/>
      </c>
      <c r="AT2272" s="20">
        <f t="shared" si="533"/>
        <v>-8553.6</v>
      </c>
    </row>
    <row r="2273" spans="1:46" ht="22.5">
      <c r="A2273" s="54">
        <v>7180</v>
      </c>
      <c r="B2273" s="54" t="s">
        <v>2007</v>
      </c>
      <c r="C2273" s="58" t="s">
        <v>3050</v>
      </c>
      <c r="D2273" s="79">
        <v>7</v>
      </c>
      <c r="E2273" s="79">
        <v>7</v>
      </c>
      <c r="F2273" s="80">
        <v>665.28</v>
      </c>
      <c r="G2273" s="80">
        <v>95.04</v>
      </c>
      <c r="H2273" s="80">
        <v>665.28</v>
      </c>
      <c r="I2273" s="80" t="s">
        <v>28</v>
      </c>
      <c r="J2273" s="80" t="s">
        <v>28</v>
      </c>
      <c r="K2273" s="80">
        <v>95.04</v>
      </c>
      <c r="L2273" s="73">
        <f t="shared" si="525"/>
        <v>95.04</v>
      </c>
      <c r="M2273" s="73">
        <f t="shared" si="526"/>
        <v>86.87</v>
      </c>
      <c r="N2273" s="72" t="str">
        <f t="shared" si="527"/>
        <v>1006</v>
      </c>
      <c r="O2273" s="74">
        <f t="shared" si="528"/>
        <v>0</v>
      </c>
      <c r="P2273" s="72">
        <f t="shared" si="529"/>
        <v>0</v>
      </c>
      <c r="Q2273" s="74">
        <f t="shared" si="530"/>
        <v>7</v>
      </c>
      <c r="R2273" s="72" t="str">
        <f t="shared" si="531"/>
        <v/>
      </c>
      <c r="S2273" s="72" t="str">
        <f t="shared" si="532"/>
        <v/>
      </c>
      <c r="AT2273" s="20">
        <f t="shared" si="533"/>
        <v>-8553.6</v>
      </c>
    </row>
    <row r="2274" spans="1:46" ht="22.5">
      <c r="A2274" s="54">
        <v>7181</v>
      </c>
      <c r="B2274" s="54" t="s">
        <v>2017</v>
      </c>
      <c r="C2274" s="58" t="s">
        <v>3051</v>
      </c>
      <c r="D2274" s="79">
        <v>7</v>
      </c>
      <c r="E2274" s="79">
        <v>7</v>
      </c>
      <c r="F2274" s="80">
        <v>593.12</v>
      </c>
      <c r="G2274" s="80">
        <v>84.73</v>
      </c>
      <c r="H2274" s="80">
        <v>593.12</v>
      </c>
      <c r="I2274" s="80" t="s">
        <v>28</v>
      </c>
      <c r="J2274" s="80" t="s">
        <v>28</v>
      </c>
      <c r="K2274" s="80">
        <v>84.73</v>
      </c>
      <c r="L2274" s="73">
        <f t="shared" si="525"/>
        <v>84.73</v>
      </c>
      <c r="M2274" s="73">
        <f t="shared" si="526"/>
        <v>86.87</v>
      </c>
      <c r="N2274" s="72" t="str">
        <f t="shared" si="527"/>
        <v>1006</v>
      </c>
      <c r="O2274" s="74">
        <f t="shared" si="528"/>
        <v>0</v>
      </c>
      <c r="P2274" s="72">
        <f t="shared" si="529"/>
        <v>0</v>
      </c>
      <c r="Q2274" s="74">
        <f t="shared" si="530"/>
        <v>7</v>
      </c>
      <c r="R2274" s="72" t="str">
        <f t="shared" si="531"/>
        <v/>
      </c>
      <c r="S2274" s="72" t="str">
        <f t="shared" si="532"/>
        <v/>
      </c>
      <c r="AT2274" s="20">
        <f t="shared" si="533"/>
        <v>-7625.7000000000007</v>
      </c>
    </row>
    <row r="2275" spans="1:46" ht="22.5">
      <c r="A2275" s="54">
        <v>7181</v>
      </c>
      <c r="B2275" s="54" t="s">
        <v>2011</v>
      </c>
      <c r="C2275" s="58" t="s">
        <v>3051</v>
      </c>
      <c r="D2275" s="79">
        <v>7</v>
      </c>
      <c r="E2275" s="79">
        <v>7</v>
      </c>
      <c r="F2275" s="80">
        <v>593.12</v>
      </c>
      <c r="G2275" s="80">
        <v>84.73</v>
      </c>
      <c r="H2275" s="80">
        <v>593.12</v>
      </c>
      <c r="I2275" s="80" t="s">
        <v>28</v>
      </c>
      <c r="J2275" s="80" t="s">
        <v>28</v>
      </c>
      <c r="K2275" s="80">
        <v>84.73</v>
      </c>
      <c r="L2275" s="73">
        <f t="shared" si="525"/>
        <v>84.73</v>
      </c>
      <c r="M2275" s="73">
        <f t="shared" si="526"/>
        <v>86.87</v>
      </c>
      <c r="N2275" s="72" t="str">
        <f t="shared" si="527"/>
        <v>1006</v>
      </c>
      <c r="O2275" s="74">
        <f t="shared" si="528"/>
        <v>0</v>
      </c>
      <c r="P2275" s="72">
        <f t="shared" si="529"/>
        <v>0</v>
      </c>
      <c r="Q2275" s="74">
        <f t="shared" si="530"/>
        <v>7</v>
      </c>
      <c r="R2275" s="72" t="str">
        <f t="shared" si="531"/>
        <v/>
      </c>
      <c r="S2275" s="72" t="str">
        <f t="shared" si="532"/>
        <v/>
      </c>
      <c r="AT2275" s="20">
        <f t="shared" si="533"/>
        <v>-7625.7000000000007</v>
      </c>
    </row>
    <row r="2276" spans="1:46" ht="22.5">
      <c r="A2276" s="54">
        <v>7181</v>
      </c>
      <c r="B2276" s="54" t="s">
        <v>2013</v>
      </c>
      <c r="C2276" s="58" t="s">
        <v>3051</v>
      </c>
      <c r="D2276" s="79">
        <v>7</v>
      </c>
      <c r="E2276" s="79">
        <v>7</v>
      </c>
      <c r="F2276" s="80">
        <v>593.12</v>
      </c>
      <c r="G2276" s="80">
        <v>84.73</v>
      </c>
      <c r="H2276" s="80">
        <v>593.12</v>
      </c>
      <c r="I2276" s="80" t="s">
        <v>28</v>
      </c>
      <c r="J2276" s="80" t="s">
        <v>28</v>
      </c>
      <c r="K2276" s="80">
        <v>84.73</v>
      </c>
      <c r="L2276" s="73">
        <f t="shared" si="525"/>
        <v>84.73</v>
      </c>
      <c r="M2276" s="73">
        <f t="shared" si="526"/>
        <v>86.87</v>
      </c>
      <c r="N2276" s="72" t="str">
        <f t="shared" si="527"/>
        <v>1006</v>
      </c>
      <c r="O2276" s="74">
        <f t="shared" si="528"/>
        <v>0</v>
      </c>
      <c r="P2276" s="72">
        <f t="shared" si="529"/>
        <v>0</v>
      </c>
      <c r="Q2276" s="74">
        <f t="shared" si="530"/>
        <v>7</v>
      </c>
      <c r="R2276" s="72" t="str">
        <f t="shared" si="531"/>
        <v/>
      </c>
      <c r="S2276" s="72" t="str">
        <f t="shared" si="532"/>
        <v/>
      </c>
      <c r="AT2276" s="20">
        <f t="shared" si="533"/>
        <v>-7625.7000000000007</v>
      </c>
    </row>
    <row r="2277" spans="1:46" ht="22.5">
      <c r="A2277" s="54">
        <v>7181</v>
      </c>
      <c r="B2277" s="54" t="s">
        <v>2015</v>
      </c>
      <c r="C2277" s="58" t="s">
        <v>3051</v>
      </c>
      <c r="D2277" s="79">
        <v>7</v>
      </c>
      <c r="E2277" s="79">
        <v>7</v>
      </c>
      <c r="F2277" s="80">
        <v>593.12</v>
      </c>
      <c r="G2277" s="80">
        <v>84.73</v>
      </c>
      <c r="H2277" s="80">
        <v>593.12</v>
      </c>
      <c r="I2277" s="80" t="s">
        <v>28</v>
      </c>
      <c r="J2277" s="80" t="s">
        <v>28</v>
      </c>
      <c r="K2277" s="80">
        <v>84.73</v>
      </c>
      <c r="L2277" s="73">
        <f t="shared" si="525"/>
        <v>84.73</v>
      </c>
      <c r="M2277" s="73">
        <f t="shared" si="526"/>
        <v>86.87</v>
      </c>
      <c r="N2277" s="72" t="str">
        <f t="shared" si="527"/>
        <v>1006</v>
      </c>
      <c r="O2277" s="74">
        <f t="shared" si="528"/>
        <v>0</v>
      </c>
      <c r="P2277" s="72">
        <f t="shared" si="529"/>
        <v>0</v>
      </c>
      <c r="Q2277" s="74">
        <f t="shared" si="530"/>
        <v>7</v>
      </c>
      <c r="R2277" s="72" t="str">
        <f t="shared" si="531"/>
        <v/>
      </c>
      <c r="S2277" s="72" t="str">
        <f t="shared" si="532"/>
        <v/>
      </c>
      <c r="AT2277" s="20">
        <f t="shared" si="533"/>
        <v>-7625.7000000000007</v>
      </c>
    </row>
    <row r="2278" spans="1:46" ht="33.75">
      <c r="A2278" s="54">
        <v>7182</v>
      </c>
      <c r="B2278" s="54" t="s">
        <v>2027</v>
      </c>
      <c r="C2278" s="58" t="s">
        <v>3052</v>
      </c>
      <c r="D2278" s="79">
        <v>7</v>
      </c>
      <c r="E2278" s="79">
        <v>7</v>
      </c>
      <c r="F2278" s="80">
        <v>906.95</v>
      </c>
      <c r="G2278" s="80">
        <v>129.56</v>
      </c>
      <c r="H2278" s="80">
        <v>906.95</v>
      </c>
      <c r="I2278" s="80" t="s">
        <v>28</v>
      </c>
      <c r="J2278" s="80" t="s">
        <v>28</v>
      </c>
      <c r="K2278" s="80">
        <v>129.56</v>
      </c>
      <c r="L2278" s="73">
        <f t="shared" si="525"/>
        <v>129.56</v>
      </c>
      <c r="M2278" s="73">
        <f t="shared" si="526"/>
        <v>125.2</v>
      </c>
      <c r="N2278" s="72" t="str">
        <f t="shared" si="527"/>
        <v>1007</v>
      </c>
      <c r="O2278" s="74">
        <f t="shared" si="528"/>
        <v>0</v>
      </c>
      <c r="P2278" s="72">
        <f t="shared" si="529"/>
        <v>0</v>
      </c>
      <c r="Q2278" s="74">
        <f t="shared" si="530"/>
        <v>7</v>
      </c>
      <c r="R2278" s="72" t="str">
        <f t="shared" si="531"/>
        <v/>
      </c>
      <c r="S2278" s="72" t="str">
        <f t="shared" si="532"/>
        <v/>
      </c>
      <c r="AT2278" s="20">
        <f t="shared" si="533"/>
        <v>-11660.4</v>
      </c>
    </row>
    <row r="2279" spans="1:46" ht="33.75">
      <c r="A2279" s="54">
        <v>7182</v>
      </c>
      <c r="B2279" s="54" t="s">
        <v>2025</v>
      </c>
      <c r="C2279" s="58" t="s">
        <v>3052</v>
      </c>
      <c r="D2279" s="79">
        <v>7</v>
      </c>
      <c r="E2279" s="79">
        <v>7</v>
      </c>
      <c r="F2279" s="80">
        <v>906.95</v>
      </c>
      <c r="G2279" s="80">
        <v>129.56</v>
      </c>
      <c r="H2279" s="80">
        <v>906.95</v>
      </c>
      <c r="I2279" s="80" t="s">
        <v>28</v>
      </c>
      <c r="J2279" s="80" t="s">
        <v>28</v>
      </c>
      <c r="K2279" s="80">
        <v>129.56</v>
      </c>
      <c r="L2279" s="73">
        <f t="shared" si="525"/>
        <v>129.56</v>
      </c>
      <c r="M2279" s="73">
        <f t="shared" si="526"/>
        <v>125.2</v>
      </c>
      <c r="N2279" s="72" t="str">
        <f t="shared" si="527"/>
        <v>1007</v>
      </c>
      <c r="O2279" s="74">
        <f t="shared" si="528"/>
        <v>0</v>
      </c>
      <c r="P2279" s="72">
        <f t="shared" si="529"/>
        <v>0</v>
      </c>
      <c r="Q2279" s="74">
        <f t="shared" si="530"/>
        <v>7</v>
      </c>
      <c r="R2279" s="72" t="str">
        <f t="shared" si="531"/>
        <v/>
      </c>
      <c r="S2279" s="72" t="str">
        <f t="shared" si="532"/>
        <v/>
      </c>
      <c r="AT2279" s="20">
        <f t="shared" si="533"/>
        <v>-11660.4</v>
      </c>
    </row>
    <row r="2280" spans="1:46" ht="33.75">
      <c r="A2280" s="54">
        <v>7182</v>
      </c>
      <c r="B2280" s="54" t="s">
        <v>2023</v>
      </c>
      <c r="C2280" s="58" t="s">
        <v>3052</v>
      </c>
      <c r="D2280" s="79">
        <v>7</v>
      </c>
      <c r="E2280" s="79">
        <v>7</v>
      </c>
      <c r="F2280" s="80">
        <v>906.95</v>
      </c>
      <c r="G2280" s="80">
        <v>129.56</v>
      </c>
      <c r="H2280" s="80">
        <v>906.95</v>
      </c>
      <c r="I2280" s="80" t="s">
        <v>28</v>
      </c>
      <c r="J2280" s="80" t="s">
        <v>28</v>
      </c>
      <c r="K2280" s="80">
        <v>129.56</v>
      </c>
      <c r="L2280" s="73">
        <f t="shared" si="525"/>
        <v>129.56</v>
      </c>
      <c r="M2280" s="73">
        <f t="shared" si="526"/>
        <v>125.2</v>
      </c>
      <c r="N2280" s="72" t="str">
        <f t="shared" si="527"/>
        <v>1007</v>
      </c>
      <c r="O2280" s="74">
        <f t="shared" si="528"/>
        <v>0</v>
      </c>
      <c r="P2280" s="72">
        <f t="shared" si="529"/>
        <v>0</v>
      </c>
      <c r="Q2280" s="74">
        <f t="shared" si="530"/>
        <v>7</v>
      </c>
      <c r="R2280" s="72" t="str">
        <f t="shared" si="531"/>
        <v/>
      </c>
      <c r="S2280" s="72" t="str">
        <f t="shared" si="532"/>
        <v/>
      </c>
      <c r="AT2280" s="20">
        <f t="shared" si="533"/>
        <v>-11660.4</v>
      </c>
    </row>
    <row r="2281" spans="1:46" ht="33.75">
      <c r="A2281" s="54">
        <v>7182</v>
      </c>
      <c r="B2281" s="54" t="s">
        <v>2021</v>
      </c>
      <c r="C2281" s="58" t="s">
        <v>3052</v>
      </c>
      <c r="D2281" s="79">
        <v>7</v>
      </c>
      <c r="E2281" s="79">
        <v>7</v>
      </c>
      <c r="F2281" s="80">
        <v>906.95</v>
      </c>
      <c r="G2281" s="80">
        <v>129.56</v>
      </c>
      <c r="H2281" s="80">
        <v>906.95</v>
      </c>
      <c r="I2281" s="80" t="s">
        <v>28</v>
      </c>
      <c r="J2281" s="80" t="s">
        <v>28</v>
      </c>
      <c r="K2281" s="80">
        <v>129.56</v>
      </c>
      <c r="L2281" s="73">
        <f t="shared" si="525"/>
        <v>129.56</v>
      </c>
      <c r="M2281" s="73">
        <f t="shared" si="526"/>
        <v>125.2</v>
      </c>
      <c r="N2281" s="72" t="str">
        <f t="shared" si="527"/>
        <v>1007</v>
      </c>
      <c r="O2281" s="74">
        <f t="shared" si="528"/>
        <v>0</v>
      </c>
      <c r="P2281" s="72">
        <f t="shared" si="529"/>
        <v>0</v>
      </c>
      <c r="Q2281" s="74">
        <f t="shared" si="530"/>
        <v>7</v>
      </c>
      <c r="R2281" s="72" t="str">
        <f t="shared" si="531"/>
        <v/>
      </c>
      <c r="S2281" s="72" t="str">
        <f t="shared" si="532"/>
        <v/>
      </c>
      <c r="AT2281" s="20">
        <f t="shared" si="533"/>
        <v>-11660.4</v>
      </c>
    </row>
    <row r="2282" spans="1:46" ht="33.75">
      <c r="A2282" s="54">
        <v>7183</v>
      </c>
      <c r="B2282" s="54" t="s">
        <v>2029</v>
      </c>
      <c r="C2282" s="58" t="s">
        <v>3053</v>
      </c>
      <c r="D2282" s="79">
        <v>7</v>
      </c>
      <c r="E2282" s="79">
        <v>7</v>
      </c>
      <c r="F2282" s="80">
        <v>684.1</v>
      </c>
      <c r="G2282" s="80">
        <v>97.73</v>
      </c>
      <c r="H2282" s="80">
        <v>684.1</v>
      </c>
      <c r="I2282" s="80" t="s">
        <v>28</v>
      </c>
      <c r="J2282" s="80" t="s">
        <v>28</v>
      </c>
      <c r="K2282" s="80">
        <v>97.73</v>
      </c>
      <c r="L2282" s="73">
        <f t="shared" si="525"/>
        <v>97.73</v>
      </c>
      <c r="M2282" s="73">
        <f t="shared" si="526"/>
        <v>125.2</v>
      </c>
      <c r="N2282" s="72" t="str">
        <f t="shared" si="527"/>
        <v>1007</v>
      </c>
      <c r="O2282" s="74">
        <f t="shared" si="528"/>
        <v>0</v>
      </c>
      <c r="P2282" s="72">
        <f t="shared" si="529"/>
        <v>0</v>
      </c>
      <c r="Q2282" s="74">
        <f t="shared" si="530"/>
        <v>7</v>
      </c>
      <c r="R2282" s="72" t="str">
        <f t="shared" si="531"/>
        <v/>
      </c>
      <c r="S2282" s="72" t="str">
        <f t="shared" si="532"/>
        <v/>
      </c>
      <c r="AT2282" s="20">
        <f t="shared" si="533"/>
        <v>-8795.7000000000007</v>
      </c>
    </row>
    <row r="2283" spans="1:46" ht="33.75">
      <c r="A2283" s="54">
        <v>7183</v>
      </c>
      <c r="B2283" s="54" t="s">
        <v>2031</v>
      </c>
      <c r="C2283" s="58" t="s">
        <v>3053</v>
      </c>
      <c r="D2283" s="79">
        <v>7</v>
      </c>
      <c r="E2283" s="79">
        <v>7</v>
      </c>
      <c r="F2283" s="80">
        <v>684.1</v>
      </c>
      <c r="G2283" s="80">
        <v>97.73</v>
      </c>
      <c r="H2283" s="80">
        <v>684.1</v>
      </c>
      <c r="I2283" s="80" t="s">
        <v>28</v>
      </c>
      <c r="J2283" s="80" t="s">
        <v>28</v>
      </c>
      <c r="K2283" s="80">
        <v>97.73</v>
      </c>
      <c r="L2283" s="73">
        <f t="shared" si="525"/>
        <v>97.73</v>
      </c>
      <c r="M2283" s="73">
        <f t="shared" si="526"/>
        <v>125.2</v>
      </c>
      <c r="N2283" s="72" t="str">
        <f t="shared" si="527"/>
        <v>1007</v>
      </c>
      <c r="O2283" s="74">
        <f t="shared" si="528"/>
        <v>0</v>
      </c>
      <c r="P2283" s="72">
        <f t="shared" si="529"/>
        <v>0</v>
      </c>
      <c r="Q2283" s="74">
        <f t="shared" si="530"/>
        <v>7</v>
      </c>
      <c r="R2283" s="72" t="str">
        <f t="shared" si="531"/>
        <v/>
      </c>
      <c r="S2283" s="72" t="str">
        <f t="shared" si="532"/>
        <v/>
      </c>
      <c r="AT2283" s="20">
        <f t="shared" si="533"/>
        <v>-8795.7000000000007</v>
      </c>
    </row>
    <row r="2284" spans="1:46" ht="33.75">
      <c r="A2284" s="54">
        <v>7183</v>
      </c>
      <c r="B2284" s="54" t="s">
        <v>2033</v>
      </c>
      <c r="C2284" s="58" t="s">
        <v>3053</v>
      </c>
      <c r="D2284" s="79">
        <v>7</v>
      </c>
      <c r="E2284" s="79">
        <v>7</v>
      </c>
      <c r="F2284" s="80">
        <v>684.1</v>
      </c>
      <c r="G2284" s="80">
        <v>97.73</v>
      </c>
      <c r="H2284" s="80">
        <v>684.1</v>
      </c>
      <c r="I2284" s="80" t="s">
        <v>28</v>
      </c>
      <c r="J2284" s="80" t="s">
        <v>28</v>
      </c>
      <c r="K2284" s="80">
        <v>97.73</v>
      </c>
      <c r="L2284" s="73">
        <f t="shared" si="525"/>
        <v>97.73</v>
      </c>
      <c r="M2284" s="73">
        <f t="shared" si="526"/>
        <v>125.2</v>
      </c>
      <c r="N2284" s="72" t="str">
        <f t="shared" si="527"/>
        <v>1007</v>
      </c>
      <c r="O2284" s="74">
        <f t="shared" si="528"/>
        <v>0</v>
      </c>
      <c r="P2284" s="72">
        <f t="shared" si="529"/>
        <v>0</v>
      </c>
      <c r="Q2284" s="74">
        <f t="shared" si="530"/>
        <v>7</v>
      </c>
      <c r="R2284" s="72" t="str">
        <f t="shared" si="531"/>
        <v/>
      </c>
      <c r="S2284" s="72" t="str">
        <f t="shared" si="532"/>
        <v/>
      </c>
      <c r="AT2284" s="20">
        <f t="shared" si="533"/>
        <v>-8795.7000000000007</v>
      </c>
    </row>
    <row r="2285" spans="1:46" ht="33.75">
      <c r="A2285" s="54">
        <v>7183</v>
      </c>
      <c r="B2285" s="54" t="s">
        <v>2035</v>
      </c>
      <c r="C2285" s="58" t="s">
        <v>3053</v>
      </c>
      <c r="D2285" s="79">
        <v>7</v>
      </c>
      <c r="E2285" s="79">
        <v>7</v>
      </c>
      <c r="F2285" s="80">
        <v>684.1</v>
      </c>
      <c r="G2285" s="80">
        <v>97.73</v>
      </c>
      <c r="H2285" s="80">
        <v>684.1</v>
      </c>
      <c r="I2285" s="80" t="s">
        <v>28</v>
      </c>
      <c r="J2285" s="80" t="s">
        <v>28</v>
      </c>
      <c r="K2285" s="80">
        <v>97.73</v>
      </c>
      <c r="L2285" s="73">
        <f t="shared" si="525"/>
        <v>97.73</v>
      </c>
      <c r="M2285" s="73">
        <f t="shared" si="526"/>
        <v>125.2</v>
      </c>
      <c r="N2285" s="72" t="str">
        <f t="shared" si="527"/>
        <v>1007</v>
      </c>
      <c r="O2285" s="74">
        <f t="shared" si="528"/>
        <v>0</v>
      </c>
      <c r="P2285" s="72">
        <f t="shared" si="529"/>
        <v>0</v>
      </c>
      <c r="Q2285" s="74">
        <f t="shared" si="530"/>
        <v>7</v>
      </c>
      <c r="R2285" s="72" t="str">
        <f t="shared" si="531"/>
        <v/>
      </c>
      <c r="S2285" s="72" t="str">
        <f t="shared" si="532"/>
        <v/>
      </c>
      <c r="AT2285" s="20">
        <f t="shared" si="533"/>
        <v>-8795.7000000000007</v>
      </c>
    </row>
    <row r="2286" spans="1:46" ht="33.75">
      <c r="A2286" s="54">
        <v>7184</v>
      </c>
      <c r="B2286" s="54" t="s">
        <v>2041</v>
      </c>
      <c r="C2286" s="58" t="s">
        <v>3054</v>
      </c>
      <c r="D2286" s="79">
        <v>7</v>
      </c>
      <c r="E2286" s="79">
        <v>7</v>
      </c>
      <c r="F2286" s="80">
        <v>598.27</v>
      </c>
      <c r="G2286" s="80">
        <v>85.47</v>
      </c>
      <c r="H2286" s="80">
        <v>598.27</v>
      </c>
      <c r="I2286" s="80" t="s">
        <v>28</v>
      </c>
      <c r="J2286" s="80" t="s">
        <v>28</v>
      </c>
      <c r="K2286" s="80">
        <v>85.47</v>
      </c>
      <c r="L2286" s="73">
        <f t="shared" si="525"/>
        <v>85.47</v>
      </c>
      <c r="M2286" s="73">
        <f t="shared" si="526"/>
        <v>125.2</v>
      </c>
      <c r="N2286" s="72" t="str">
        <f t="shared" si="527"/>
        <v>1007</v>
      </c>
      <c r="O2286" s="74">
        <f t="shared" si="528"/>
        <v>0</v>
      </c>
      <c r="P2286" s="72">
        <f t="shared" si="529"/>
        <v>0</v>
      </c>
      <c r="Q2286" s="74">
        <f t="shared" si="530"/>
        <v>7</v>
      </c>
      <c r="R2286" s="72" t="str">
        <f t="shared" si="531"/>
        <v/>
      </c>
      <c r="S2286" s="72" t="str">
        <f t="shared" si="532"/>
        <v/>
      </c>
      <c r="AT2286" s="20">
        <f t="shared" si="533"/>
        <v>-7692.3</v>
      </c>
    </row>
    <row r="2287" spans="1:46" ht="33.75">
      <c r="A2287" s="54">
        <v>7184</v>
      </c>
      <c r="B2287" s="54" t="s">
        <v>2037</v>
      </c>
      <c r="C2287" s="58" t="s">
        <v>3054</v>
      </c>
      <c r="D2287" s="79">
        <v>7</v>
      </c>
      <c r="E2287" s="79">
        <v>7</v>
      </c>
      <c r="F2287" s="80">
        <v>598.27</v>
      </c>
      <c r="G2287" s="80">
        <v>85.47</v>
      </c>
      <c r="H2287" s="80">
        <v>598.27</v>
      </c>
      <c r="I2287" s="80" t="s">
        <v>28</v>
      </c>
      <c r="J2287" s="80" t="s">
        <v>28</v>
      </c>
      <c r="K2287" s="80">
        <v>85.47</v>
      </c>
      <c r="L2287" s="73">
        <f t="shared" si="525"/>
        <v>85.47</v>
      </c>
      <c r="M2287" s="73">
        <f t="shared" si="526"/>
        <v>125.2</v>
      </c>
      <c r="N2287" s="72" t="str">
        <f t="shared" si="527"/>
        <v>1007</v>
      </c>
      <c r="O2287" s="74">
        <f t="shared" si="528"/>
        <v>0</v>
      </c>
      <c r="P2287" s="72">
        <f t="shared" si="529"/>
        <v>0</v>
      </c>
      <c r="Q2287" s="74">
        <f t="shared" si="530"/>
        <v>7</v>
      </c>
      <c r="R2287" s="72" t="str">
        <f t="shared" si="531"/>
        <v/>
      </c>
      <c r="S2287" s="72" t="str">
        <f t="shared" si="532"/>
        <v/>
      </c>
      <c r="AT2287" s="20">
        <f t="shared" si="533"/>
        <v>-7692.3</v>
      </c>
    </row>
    <row r="2288" spans="1:46" ht="33.75">
      <c r="A2288" s="54">
        <v>7184</v>
      </c>
      <c r="B2288" s="54" t="s">
        <v>2039</v>
      </c>
      <c r="C2288" s="58" t="s">
        <v>3054</v>
      </c>
      <c r="D2288" s="79">
        <v>7</v>
      </c>
      <c r="E2288" s="79">
        <v>7</v>
      </c>
      <c r="F2288" s="80">
        <v>598.27</v>
      </c>
      <c r="G2288" s="80">
        <v>85.47</v>
      </c>
      <c r="H2288" s="80">
        <v>598.27</v>
      </c>
      <c r="I2288" s="80" t="s">
        <v>28</v>
      </c>
      <c r="J2288" s="80" t="s">
        <v>28</v>
      </c>
      <c r="K2288" s="80">
        <v>85.47</v>
      </c>
      <c r="L2288" s="73">
        <f t="shared" si="525"/>
        <v>85.47</v>
      </c>
      <c r="M2288" s="73">
        <f t="shared" si="526"/>
        <v>125.2</v>
      </c>
      <c r="N2288" s="72" t="str">
        <f t="shared" si="527"/>
        <v>1007</v>
      </c>
      <c r="O2288" s="74">
        <f t="shared" si="528"/>
        <v>0</v>
      </c>
      <c r="P2288" s="72">
        <f t="shared" si="529"/>
        <v>0</v>
      </c>
      <c r="Q2288" s="74">
        <f t="shared" si="530"/>
        <v>7</v>
      </c>
      <c r="R2288" s="72" t="str">
        <f t="shared" si="531"/>
        <v/>
      </c>
      <c r="S2288" s="72" t="str">
        <f t="shared" si="532"/>
        <v/>
      </c>
      <c r="AT2288" s="20">
        <f t="shared" si="533"/>
        <v>-7692.3</v>
      </c>
    </row>
    <row r="2289" spans="1:46" ht="33.75">
      <c r="A2289" s="54">
        <v>7184</v>
      </c>
      <c r="B2289" s="54" t="s">
        <v>2043</v>
      </c>
      <c r="C2289" s="58" t="s">
        <v>3054</v>
      </c>
      <c r="D2289" s="79">
        <v>7</v>
      </c>
      <c r="E2289" s="79">
        <v>7</v>
      </c>
      <c r="F2289" s="80">
        <v>598.27</v>
      </c>
      <c r="G2289" s="80">
        <v>85.47</v>
      </c>
      <c r="H2289" s="80">
        <v>598.27</v>
      </c>
      <c r="I2289" s="80" t="s">
        <v>28</v>
      </c>
      <c r="J2289" s="80" t="s">
        <v>28</v>
      </c>
      <c r="K2289" s="80">
        <v>85.47</v>
      </c>
      <c r="L2289" s="73">
        <f t="shared" si="525"/>
        <v>85.47</v>
      </c>
      <c r="M2289" s="73">
        <f t="shared" si="526"/>
        <v>125.2</v>
      </c>
      <c r="N2289" s="72" t="str">
        <f t="shared" si="527"/>
        <v>1007</v>
      </c>
      <c r="O2289" s="74">
        <f t="shared" si="528"/>
        <v>0</v>
      </c>
      <c r="P2289" s="72">
        <f t="shared" si="529"/>
        <v>0</v>
      </c>
      <c r="Q2289" s="74">
        <f t="shared" si="530"/>
        <v>7</v>
      </c>
      <c r="R2289" s="72" t="str">
        <f t="shared" si="531"/>
        <v/>
      </c>
      <c r="S2289" s="72" t="str">
        <f t="shared" si="532"/>
        <v/>
      </c>
      <c r="AT2289" s="20">
        <f t="shared" si="533"/>
        <v>-7692.3</v>
      </c>
    </row>
    <row r="2290" spans="1:46" ht="45">
      <c r="A2290" s="54">
        <v>7185</v>
      </c>
      <c r="B2290" s="54" t="s">
        <v>2053</v>
      </c>
      <c r="C2290" s="58" t="s">
        <v>3055</v>
      </c>
      <c r="D2290" s="79">
        <v>7</v>
      </c>
      <c r="E2290" s="79">
        <v>7</v>
      </c>
      <c r="F2290" s="80">
        <v>606.79999999999995</v>
      </c>
      <c r="G2290" s="80">
        <v>86.69</v>
      </c>
      <c r="H2290" s="80">
        <v>606.79999999999995</v>
      </c>
      <c r="I2290" s="80" t="s">
        <v>28</v>
      </c>
      <c r="J2290" s="80" t="s">
        <v>28</v>
      </c>
      <c r="K2290" s="80">
        <v>86.69</v>
      </c>
      <c r="L2290" s="73">
        <f t="shared" si="525"/>
        <v>86.69</v>
      </c>
      <c r="M2290" s="73">
        <f t="shared" si="526"/>
        <v>101.14</v>
      </c>
      <c r="N2290" s="72" t="str">
        <f t="shared" si="527"/>
        <v>1012</v>
      </c>
      <c r="O2290" s="74">
        <f t="shared" si="528"/>
        <v>0</v>
      </c>
      <c r="P2290" s="72">
        <f t="shared" si="529"/>
        <v>0</v>
      </c>
      <c r="Q2290" s="74">
        <f t="shared" si="530"/>
        <v>7</v>
      </c>
      <c r="R2290" s="72" t="str">
        <f t="shared" si="531"/>
        <v/>
      </c>
      <c r="S2290" s="72" t="str">
        <f t="shared" si="532"/>
        <v/>
      </c>
      <c r="AT2290" s="20">
        <f t="shared" si="533"/>
        <v>-7802.0999999999995</v>
      </c>
    </row>
    <row r="2291" spans="1:46" ht="45">
      <c r="A2291" s="54">
        <v>7185</v>
      </c>
      <c r="B2291" s="54" t="s">
        <v>2049</v>
      </c>
      <c r="C2291" s="58" t="s">
        <v>3055</v>
      </c>
      <c r="D2291" s="79">
        <v>7</v>
      </c>
      <c r="E2291" s="79">
        <v>7</v>
      </c>
      <c r="F2291" s="80">
        <v>606.79999999999995</v>
      </c>
      <c r="G2291" s="80">
        <v>86.69</v>
      </c>
      <c r="H2291" s="80">
        <v>606.79999999999995</v>
      </c>
      <c r="I2291" s="80" t="s">
        <v>28</v>
      </c>
      <c r="J2291" s="80" t="s">
        <v>28</v>
      </c>
      <c r="K2291" s="80">
        <v>86.69</v>
      </c>
      <c r="L2291" s="73">
        <f t="shared" si="525"/>
        <v>86.69</v>
      </c>
      <c r="M2291" s="73">
        <f t="shared" si="526"/>
        <v>101.14</v>
      </c>
      <c r="N2291" s="72" t="str">
        <f t="shared" si="527"/>
        <v>1012</v>
      </c>
      <c r="O2291" s="74">
        <f t="shared" si="528"/>
        <v>0</v>
      </c>
      <c r="P2291" s="72">
        <f t="shared" si="529"/>
        <v>0</v>
      </c>
      <c r="Q2291" s="74">
        <f t="shared" si="530"/>
        <v>7</v>
      </c>
      <c r="R2291" s="72" t="str">
        <f t="shared" si="531"/>
        <v/>
      </c>
      <c r="S2291" s="72" t="str">
        <f t="shared" si="532"/>
        <v/>
      </c>
      <c r="AT2291" s="20">
        <f t="shared" si="533"/>
        <v>-7802.0999999999995</v>
      </c>
    </row>
    <row r="2292" spans="1:46" ht="45">
      <c r="A2292" s="54">
        <v>7185</v>
      </c>
      <c r="B2292" s="54" t="s">
        <v>2047</v>
      </c>
      <c r="C2292" s="58" t="s">
        <v>3055</v>
      </c>
      <c r="D2292" s="79">
        <v>7</v>
      </c>
      <c r="E2292" s="79">
        <v>7</v>
      </c>
      <c r="F2292" s="80">
        <v>606.79999999999995</v>
      </c>
      <c r="G2292" s="80">
        <v>86.69</v>
      </c>
      <c r="H2292" s="80">
        <v>606.79999999999995</v>
      </c>
      <c r="I2292" s="80" t="s">
        <v>28</v>
      </c>
      <c r="J2292" s="80" t="s">
        <v>28</v>
      </c>
      <c r="K2292" s="80">
        <v>86.69</v>
      </c>
      <c r="L2292" s="73">
        <f t="shared" si="525"/>
        <v>86.69</v>
      </c>
      <c r="M2292" s="73">
        <f t="shared" si="526"/>
        <v>101.14</v>
      </c>
      <c r="N2292" s="72" t="str">
        <f t="shared" si="527"/>
        <v>1012</v>
      </c>
      <c r="O2292" s="74">
        <f t="shared" si="528"/>
        <v>0</v>
      </c>
      <c r="P2292" s="72">
        <f t="shared" si="529"/>
        <v>0</v>
      </c>
      <c r="Q2292" s="74">
        <f t="shared" si="530"/>
        <v>7</v>
      </c>
      <c r="R2292" s="72" t="str">
        <f t="shared" si="531"/>
        <v/>
      </c>
      <c r="S2292" s="72" t="str">
        <f t="shared" si="532"/>
        <v/>
      </c>
      <c r="AT2292" s="20">
        <f t="shared" si="533"/>
        <v>-7802.0999999999995</v>
      </c>
    </row>
    <row r="2293" spans="1:46" ht="45">
      <c r="A2293" s="54">
        <v>7185</v>
      </c>
      <c r="B2293" s="54" t="s">
        <v>2051</v>
      </c>
      <c r="C2293" s="58" t="s">
        <v>3055</v>
      </c>
      <c r="D2293" s="79">
        <v>7</v>
      </c>
      <c r="E2293" s="79">
        <v>7</v>
      </c>
      <c r="F2293" s="80">
        <v>606.79999999999995</v>
      </c>
      <c r="G2293" s="80">
        <v>86.69</v>
      </c>
      <c r="H2293" s="80">
        <v>606.79999999999995</v>
      </c>
      <c r="I2293" s="80" t="s">
        <v>28</v>
      </c>
      <c r="J2293" s="80" t="s">
        <v>28</v>
      </c>
      <c r="K2293" s="80">
        <v>86.69</v>
      </c>
      <c r="L2293" s="73">
        <f t="shared" si="525"/>
        <v>86.69</v>
      </c>
      <c r="M2293" s="73">
        <f t="shared" si="526"/>
        <v>101.14</v>
      </c>
      <c r="N2293" s="72" t="str">
        <f t="shared" si="527"/>
        <v>1012</v>
      </c>
      <c r="O2293" s="74">
        <f t="shared" si="528"/>
        <v>0</v>
      </c>
      <c r="P2293" s="72">
        <f t="shared" si="529"/>
        <v>0</v>
      </c>
      <c r="Q2293" s="74">
        <f t="shared" si="530"/>
        <v>7</v>
      </c>
      <c r="R2293" s="72" t="str">
        <f t="shared" si="531"/>
        <v/>
      </c>
      <c r="S2293" s="72" t="str">
        <f t="shared" si="532"/>
        <v/>
      </c>
      <c r="AT2293" s="20">
        <f t="shared" si="533"/>
        <v>-7802.0999999999995</v>
      </c>
    </row>
    <row r="2294" spans="1:46" ht="45">
      <c r="A2294" s="54">
        <v>7186</v>
      </c>
      <c r="B2294" s="54" t="s">
        <v>2055</v>
      </c>
      <c r="C2294" s="58" t="s">
        <v>3056</v>
      </c>
      <c r="D2294" s="79">
        <v>7</v>
      </c>
      <c r="E2294" s="79">
        <v>7</v>
      </c>
      <c r="F2294" s="80">
        <v>535.25</v>
      </c>
      <c r="G2294" s="80">
        <v>76.459999999999994</v>
      </c>
      <c r="H2294" s="80">
        <v>535.25</v>
      </c>
      <c r="I2294" s="80" t="s">
        <v>28</v>
      </c>
      <c r="J2294" s="80" t="s">
        <v>28</v>
      </c>
      <c r="K2294" s="80">
        <v>76.459999999999994</v>
      </c>
      <c r="L2294" s="73">
        <f t="shared" si="525"/>
        <v>76.459999999999994</v>
      </c>
      <c r="M2294" s="73">
        <f t="shared" si="526"/>
        <v>101.14</v>
      </c>
      <c r="N2294" s="72" t="str">
        <f t="shared" si="527"/>
        <v>1012</v>
      </c>
      <c r="O2294" s="74">
        <f t="shared" si="528"/>
        <v>0</v>
      </c>
      <c r="P2294" s="72">
        <f t="shared" si="529"/>
        <v>0</v>
      </c>
      <c r="Q2294" s="74">
        <f t="shared" si="530"/>
        <v>7</v>
      </c>
      <c r="R2294" s="72" t="str">
        <f t="shared" si="531"/>
        <v/>
      </c>
      <c r="S2294" s="72" t="str">
        <f t="shared" si="532"/>
        <v/>
      </c>
      <c r="AT2294" s="20">
        <f t="shared" si="533"/>
        <v>-6881.4</v>
      </c>
    </row>
    <row r="2295" spans="1:46" ht="45">
      <c r="A2295" s="54">
        <v>7186</v>
      </c>
      <c r="B2295" s="54" t="s">
        <v>2057</v>
      </c>
      <c r="C2295" s="58" t="s">
        <v>3056</v>
      </c>
      <c r="D2295" s="79">
        <v>7</v>
      </c>
      <c r="E2295" s="79">
        <v>7</v>
      </c>
      <c r="F2295" s="80">
        <v>535.25</v>
      </c>
      <c r="G2295" s="80">
        <v>76.459999999999994</v>
      </c>
      <c r="H2295" s="80">
        <v>535.25</v>
      </c>
      <c r="I2295" s="80" t="s">
        <v>28</v>
      </c>
      <c r="J2295" s="80" t="s">
        <v>28</v>
      </c>
      <c r="K2295" s="80">
        <v>76.459999999999994</v>
      </c>
      <c r="L2295" s="73">
        <f t="shared" si="525"/>
        <v>76.459999999999994</v>
      </c>
      <c r="M2295" s="73">
        <f t="shared" si="526"/>
        <v>101.14</v>
      </c>
      <c r="N2295" s="72" t="str">
        <f t="shared" si="527"/>
        <v>1012</v>
      </c>
      <c r="O2295" s="74">
        <f t="shared" si="528"/>
        <v>0</v>
      </c>
      <c r="P2295" s="72">
        <f t="shared" si="529"/>
        <v>0</v>
      </c>
      <c r="Q2295" s="74">
        <f t="shared" si="530"/>
        <v>7</v>
      </c>
      <c r="R2295" s="72" t="str">
        <f t="shared" si="531"/>
        <v/>
      </c>
      <c r="S2295" s="72" t="str">
        <f t="shared" si="532"/>
        <v/>
      </c>
      <c r="AT2295" s="20">
        <f t="shared" si="533"/>
        <v>-6881.4</v>
      </c>
    </row>
    <row r="2296" spans="1:46" ht="45">
      <c r="A2296" s="54">
        <v>7186</v>
      </c>
      <c r="B2296" s="54" t="s">
        <v>2059</v>
      </c>
      <c r="C2296" s="58" t="s">
        <v>3056</v>
      </c>
      <c r="D2296" s="79">
        <v>7</v>
      </c>
      <c r="E2296" s="79">
        <v>7</v>
      </c>
      <c r="F2296" s="80">
        <v>535.25</v>
      </c>
      <c r="G2296" s="80">
        <v>76.459999999999994</v>
      </c>
      <c r="H2296" s="80">
        <v>535.25</v>
      </c>
      <c r="I2296" s="80" t="s">
        <v>28</v>
      </c>
      <c r="J2296" s="80" t="s">
        <v>28</v>
      </c>
      <c r="K2296" s="80">
        <v>76.459999999999994</v>
      </c>
      <c r="L2296" s="73">
        <f t="shared" si="525"/>
        <v>76.459999999999994</v>
      </c>
      <c r="M2296" s="73">
        <f t="shared" si="526"/>
        <v>101.14</v>
      </c>
      <c r="N2296" s="72" t="str">
        <f t="shared" si="527"/>
        <v>1012</v>
      </c>
      <c r="O2296" s="74">
        <f t="shared" si="528"/>
        <v>0</v>
      </c>
      <c r="P2296" s="72">
        <f t="shared" si="529"/>
        <v>0</v>
      </c>
      <c r="Q2296" s="74">
        <f t="shared" si="530"/>
        <v>7</v>
      </c>
      <c r="R2296" s="72" t="str">
        <f t="shared" si="531"/>
        <v/>
      </c>
      <c r="S2296" s="72" t="str">
        <f t="shared" si="532"/>
        <v/>
      </c>
      <c r="AT2296" s="20">
        <f t="shared" si="533"/>
        <v>-6881.4</v>
      </c>
    </row>
    <row r="2297" spans="1:46" ht="45">
      <c r="A2297" s="54">
        <v>7186</v>
      </c>
      <c r="B2297" s="54" t="s">
        <v>2061</v>
      </c>
      <c r="C2297" s="58" t="s">
        <v>3056</v>
      </c>
      <c r="D2297" s="79">
        <v>7</v>
      </c>
      <c r="E2297" s="79">
        <v>7</v>
      </c>
      <c r="F2297" s="80">
        <v>535.25</v>
      </c>
      <c r="G2297" s="80">
        <v>76.459999999999994</v>
      </c>
      <c r="H2297" s="80">
        <v>535.25</v>
      </c>
      <c r="I2297" s="80" t="s">
        <v>28</v>
      </c>
      <c r="J2297" s="80" t="s">
        <v>28</v>
      </c>
      <c r="K2297" s="80">
        <v>76.459999999999994</v>
      </c>
      <c r="L2297" s="73">
        <f t="shared" si="525"/>
        <v>76.459999999999994</v>
      </c>
      <c r="M2297" s="73">
        <f t="shared" si="526"/>
        <v>101.14</v>
      </c>
      <c r="N2297" s="72" t="str">
        <f t="shared" si="527"/>
        <v>1012</v>
      </c>
      <c r="O2297" s="74">
        <f t="shared" si="528"/>
        <v>0</v>
      </c>
      <c r="P2297" s="72">
        <f t="shared" si="529"/>
        <v>0</v>
      </c>
      <c r="Q2297" s="74">
        <f t="shared" si="530"/>
        <v>7</v>
      </c>
      <c r="R2297" s="72" t="str">
        <f t="shared" si="531"/>
        <v/>
      </c>
      <c r="S2297" s="72" t="str">
        <f t="shared" si="532"/>
        <v/>
      </c>
      <c r="AT2297" s="20">
        <f t="shared" si="533"/>
        <v>-6881.4</v>
      </c>
    </row>
    <row r="2298" spans="1:46" ht="33.75">
      <c r="A2298" s="54">
        <v>7187</v>
      </c>
      <c r="B2298" s="54" t="s">
        <v>2065</v>
      </c>
      <c r="C2298" s="58" t="s">
        <v>3057</v>
      </c>
      <c r="D2298" s="79">
        <v>7</v>
      </c>
      <c r="E2298" s="79">
        <v>7</v>
      </c>
      <c r="F2298" s="80">
        <v>739.77</v>
      </c>
      <c r="G2298" s="80">
        <v>105.68</v>
      </c>
      <c r="H2298" s="80">
        <v>739.77</v>
      </c>
      <c r="I2298" s="80" t="s">
        <v>28</v>
      </c>
      <c r="J2298" s="80" t="s">
        <v>28</v>
      </c>
      <c r="K2298" s="80">
        <v>105.68</v>
      </c>
      <c r="L2298" s="73">
        <f t="shared" si="525"/>
        <v>105.68</v>
      </c>
      <c r="M2298" s="73">
        <f t="shared" si="526"/>
        <v>121.19</v>
      </c>
      <c r="N2298" s="72" t="str">
        <f t="shared" si="527"/>
        <v>1103</v>
      </c>
      <c r="O2298" s="74">
        <f t="shared" si="528"/>
        <v>0</v>
      </c>
      <c r="P2298" s="72">
        <f t="shared" si="529"/>
        <v>0</v>
      </c>
      <c r="Q2298" s="74">
        <f t="shared" si="530"/>
        <v>7</v>
      </c>
      <c r="R2298" s="72" t="str">
        <f t="shared" si="531"/>
        <v/>
      </c>
      <c r="S2298" s="72" t="str">
        <f t="shared" si="532"/>
        <v/>
      </c>
      <c r="AT2298" s="20">
        <f t="shared" si="533"/>
        <v>-9511.2000000000007</v>
      </c>
    </row>
    <row r="2299" spans="1:46" ht="33.75">
      <c r="A2299" s="54">
        <v>7187</v>
      </c>
      <c r="B2299" s="54" t="s">
        <v>2067</v>
      </c>
      <c r="C2299" s="58" t="s">
        <v>3057</v>
      </c>
      <c r="D2299" s="79">
        <v>7</v>
      </c>
      <c r="E2299" s="79">
        <v>7</v>
      </c>
      <c r="F2299" s="80">
        <v>739.77</v>
      </c>
      <c r="G2299" s="80">
        <v>105.68</v>
      </c>
      <c r="H2299" s="80">
        <v>739.77</v>
      </c>
      <c r="I2299" s="80" t="s">
        <v>28</v>
      </c>
      <c r="J2299" s="80" t="s">
        <v>28</v>
      </c>
      <c r="K2299" s="80">
        <v>105.68</v>
      </c>
      <c r="L2299" s="73">
        <f t="shared" si="525"/>
        <v>105.68</v>
      </c>
      <c r="M2299" s="73">
        <f t="shared" si="526"/>
        <v>121.19</v>
      </c>
      <c r="N2299" s="72" t="str">
        <f t="shared" si="527"/>
        <v>1103</v>
      </c>
      <c r="O2299" s="74">
        <f t="shared" si="528"/>
        <v>0</v>
      </c>
      <c r="P2299" s="72">
        <f t="shared" si="529"/>
        <v>0</v>
      </c>
      <c r="Q2299" s="74">
        <f t="shared" si="530"/>
        <v>7</v>
      </c>
      <c r="R2299" s="72" t="str">
        <f t="shared" si="531"/>
        <v/>
      </c>
      <c r="S2299" s="72" t="str">
        <f t="shared" si="532"/>
        <v/>
      </c>
      <c r="AT2299" s="20">
        <f t="shared" si="533"/>
        <v>-9511.2000000000007</v>
      </c>
    </row>
    <row r="2300" spans="1:46" ht="33.75">
      <c r="A2300" s="54">
        <v>7187</v>
      </c>
      <c r="B2300" s="54" t="s">
        <v>2069</v>
      </c>
      <c r="C2300" s="58" t="s">
        <v>3057</v>
      </c>
      <c r="D2300" s="79">
        <v>7</v>
      </c>
      <c r="E2300" s="79">
        <v>7</v>
      </c>
      <c r="F2300" s="80">
        <v>739.77</v>
      </c>
      <c r="G2300" s="80">
        <v>105.68</v>
      </c>
      <c r="H2300" s="80">
        <v>739.77</v>
      </c>
      <c r="I2300" s="80" t="s">
        <v>28</v>
      </c>
      <c r="J2300" s="80" t="s">
        <v>28</v>
      </c>
      <c r="K2300" s="80">
        <v>105.68</v>
      </c>
      <c r="L2300" s="73">
        <f t="shared" si="525"/>
        <v>105.68</v>
      </c>
      <c r="M2300" s="73">
        <f t="shared" si="526"/>
        <v>121.19</v>
      </c>
      <c r="N2300" s="72" t="str">
        <f t="shared" si="527"/>
        <v>1103</v>
      </c>
      <c r="O2300" s="74">
        <f t="shared" si="528"/>
        <v>0</v>
      </c>
      <c r="P2300" s="72">
        <f t="shared" si="529"/>
        <v>0</v>
      </c>
      <c r="Q2300" s="74">
        <f t="shared" si="530"/>
        <v>7</v>
      </c>
      <c r="R2300" s="72" t="str">
        <f t="shared" si="531"/>
        <v/>
      </c>
      <c r="S2300" s="72" t="str">
        <f t="shared" si="532"/>
        <v/>
      </c>
      <c r="AT2300" s="20">
        <f t="shared" si="533"/>
        <v>-9511.2000000000007</v>
      </c>
    </row>
    <row r="2301" spans="1:46" ht="33.75">
      <c r="A2301" s="54">
        <v>7187</v>
      </c>
      <c r="B2301" s="54" t="s">
        <v>2071</v>
      </c>
      <c r="C2301" s="58" t="s">
        <v>3057</v>
      </c>
      <c r="D2301" s="79">
        <v>7</v>
      </c>
      <c r="E2301" s="79">
        <v>7</v>
      </c>
      <c r="F2301" s="80">
        <v>739.77</v>
      </c>
      <c r="G2301" s="80">
        <v>105.68</v>
      </c>
      <c r="H2301" s="80">
        <v>739.77</v>
      </c>
      <c r="I2301" s="80" t="s">
        <v>28</v>
      </c>
      <c r="J2301" s="80" t="s">
        <v>28</v>
      </c>
      <c r="K2301" s="80">
        <v>105.68</v>
      </c>
      <c r="L2301" s="73">
        <f t="shared" si="525"/>
        <v>105.68</v>
      </c>
      <c r="M2301" s="73">
        <f t="shared" si="526"/>
        <v>121.19</v>
      </c>
      <c r="N2301" s="72" t="str">
        <f t="shared" si="527"/>
        <v>1103</v>
      </c>
      <c r="O2301" s="74">
        <f t="shared" si="528"/>
        <v>0</v>
      </c>
      <c r="P2301" s="72">
        <f t="shared" si="529"/>
        <v>0</v>
      </c>
      <c r="Q2301" s="74">
        <f t="shared" si="530"/>
        <v>7</v>
      </c>
      <c r="R2301" s="72" t="str">
        <f t="shared" si="531"/>
        <v/>
      </c>
      <c r="S2301" s="72" t="str">
        <f t="shared" si="532"/>
        <v/>
      </c>
      <c r="AT2301" s="20">
        <f t="shared" si="533"/>
        <v>-9511.2000000000007</v>
      </c>
    </row>
    <row r="2302" spans="1:46" ht="33.75">
      <c r="A2302" s="54">
        <v>7187</v>
      </c>
      <c r="B2302" s="54" t="s">
        <v>2073</v>
      </c>
      <c r="C2302" s="58" t="s">
        <v>3057</v>
      </c>
      <c r="D2302" s="79">
        <v>7</v>
      </c>
      <c r="E2302" s="79">
        <v>7</v>
      </c>
      <c r="F2302" s="80">
        <v>739.77</v>
      </c>
      <c r="G2302" s="80">
        <v>105.68</v>
      </c>
      <c r="H2302" s="80">
        <v>739.77</v>
      </c>
      <c r="I2302" s="80" t="s">
        <v>28</v>
      </c>
      <c r="J2302" s="80" t="s">
        <v>28</v>
      </c>
      <c r="K2302" s="80">
        <v>105.68</v>
      </c>
      <c r="L2302" s="73">
        <f t="shared" si="525"/>
        <v>105.68</v>
      </c>
      <c r="M2302" s="73">
        <f t="shared" si="526"/>
        <v>121.19</v>
      </c>
      <c r="N2302" s="72" t="str">
        <f t="shared" si="527"/>
        <v>1103</v>
      </c>
      <c r="O2302" s="74">
        <f t="shared" si="528"/>
        <v>0</v>
      </c>
      <c r="P2302" s="72">
        <f t="shared" si="529"/>
        <v>0</v>
      </c>
      <c r="Q2302" s="74">
        <f t="shared" si="530"/>
        <v>7</v>
      </c>
      <c r="R2302" s="72" t="str">
        <f t="shared" si="531"/>
        <v/>
      </c>
      <c r="S2302" s="72" t="str">
        <f t="shared" si="532"/>
        <v/>
      </c>
      <c r="AT2302" s="20">
        <f t="shared" si="533"/>
        <v>-9511.2000000000007</v>
      </c>
    </row>
    <row r="2303" spans="1:46" ht="33.75">
      <c r="A2303" s="54">
        <v>7187</v>
      </c>
      <c r="B2303" s="54" t="s">
        <v>2075</v>
      </c>
      <c r="C2303" s="58" t="s">
        <v>3057</v>
      </c>
      <c r="D2303" s="79">
        <v>7</v>
      </c>
      <c r="E2303" s="79">
        <v>7</v>
      </c>
      <c r="F2303" s="80">
        <v>739.77</v>
      </c>
      <c r="G2303" s="80">
        <v>105.68</v>
      </c>
      <c r="H2303" s="80">
        <v>739.77</v>
      </c>
      <c r="I2303" s="80" t="s">
        <v>28</v>
      </c>
      <c r="J2303" s="80" t="s">
        <v>28</v>
      </c>
      <c r="K2303" s="80">
        <v>105.68</v>
      </c>
      <c r="L2303" s="73">
        <f t="shared" si="525"/>
        <v>105.68</v>
      </c>
      <c r="M2303" s="73">
        <f t="shared" si="526"/>
        <v>121.19</v>
      </c>
      <c r="N2303" s="72" t="str">
        <f t="shared" si="527"/>
        <v>1103</v>
      </c>
      <c r="O2303" s="74">
        <f t="shared" si="528"/>
        <v>0</v>
      </c>
      <c r="P2303" s="72">
        <f t="shared" si="529"/>
        <v>0</v>
      </c>
      <c r="Q2303" s="74">
        <f t="shared" si="530"/>
        <v>7</v>
      </c>
      <c r="R2303" s="72" t="str">
        <f t="shared" si="531"/>
        <v/>
      </c>
      <c r="S2303" s="72" t="str">
        <f t="shared" si="532"/>
        <v/>
      </c>
      <c r="AT2303" s="20">
        <f t="shared" si="533"/>
        <v>-9511.2000000000007</v>
      </c>
    </row>
    <row r="2304" spans="1:46" ht="33.75">
      <c r="A2304" s="54">
        <v>7188</v>
      </c>
      <c r="B2304" s="54" t="s">
        <v>2077</v>
      </c>
      <c r="C2304" s="58" t="s">
        <v>3058</v>
      </c>
      <c r="D2304" s="79">
        <v>7</v>
      </c>
      <c r="E2304" s="79">
        <v>7</v>
      </c>
      <c r="F2304" s="80">
        <v>705.03</v>
      </c>
      <c r="G2304" s="80">
        <v>100.72</v>
      </c>
      <c r="H2304" s="80">
        <v>705.03</v>
      </c>
      <c r="I2304" s="80" t="s">
        <v>28</v>
      </c>
      <c r="J2304" s="80" t="s">
        <v>28</v>
      </c>
      <c r="K2304" s="80">
        <v>100.72</v>
      </c>
      <c r="L2304" s="73">
        <f t="shared" si="525"/>
        <v>100.72</v>
      </c>
      <c r="M2304" s="73">
        <f t="shared" si="526"/>
        <v>121.19</v>
      </c>
      <c r="N2304" s="72" t="str">
        <f t="shared" si="527"/>
        <v>1103</v>
      </c>
      <c r="O2304" s="74">
        <f t="shared" si="528"/>
        <v>0</v>
      </c>
      <c r="P2304" s="72">
        <f t="shared" si="529"/>
        <v>0</v>
      </c>
      <c r="Q2304" s="74">
        <f t="shared" si="530"/>
        <v>7</v>
      </c>
      <c r="R2304" s="72" t="str">
        <f t="shared" si="531"/>
        <v/>
      </c>
      <c r="S2304" s="72" t="str">
        <f t="shared" si="532"/>
        <v/>
      </c>
      <c r="AT2304" s="20">
        <f t="shared" si="533"/>
        <v>-9064.7999999999993</v>
      </c>
    </row>
    <row r="2305" spans="1:46" ht="33.75">
      <c r="A2305" s="54">
        <v>7188</v>
      </c>
      <c r="B2305" s="54" t="s">
        <v>2083</v>
      </c>
      <c r="C2305" s="58" t="s">
        <v>3058</v>
      </c>
      <c r="D2305" s="79">
        <v>7</v>
      </c>
      <c r="E2305" s="79">
        <v>7</v>
      </c>
      <c r="F2305" s="80">
        <v>705.03</v>
      </c>
      <c r="G2305" s="80">
        <v>100.72</v>
      </c>
      <c r="H2305" s="80">
        <v>705.03</v>
      </c>
      <c r="I2305" s="80" t="s">
        <v>28</v>
      </c>
      <c r="J2305" s="80" t="s">
        <v>28</v>
      </c>
      <c r="K2305" s="80">
        <v>100.72</v>
      </c>
      <c r="L2305" s="73">
        <f t="shared" si="525"/>
        <v>100.72</v>
      </c>
      <c r="M2305" s="73">
        <f t="shared" si="526"/>
        <v>121.19</v>
      </c>
      <c r="N2305" s="72" t="str">
        <f t="shared" si="527"/>
        <v>1103</v>
      </c>
      <c r="O2305" s="74">
        <f t="shared" si="528"/>
        <v>0</v>
      </c>
      <c r="P2305" s="72">
        <f t="shared" si="529"/>
        <v>0</v>
      </c>
      <c r="Q2305" s="74">
        <f t="shared" si="530"/>
        <v>7</v>
      </c>
      <c r="R2305" s="72" t="str">
        <f t="shared" si="531"/>
        <v/>
      </c>
      <c r="S2305" s="72" t="str">
        <f t="shared" si="532"/>
        <v/>
      </c>
      <c r="AT2305" s="20">
        <f t="shared" si="533"/>
        <v>-9064.7999999999993</v>
      </c>
    </row>
    <row r="2306" spans="1:46" ht="33.75">
      <c r="A2306" s="54">
        <v>7188</v>
      </c>
      <c r="B2306" s="54" t="s">
        <v>2087</v>
      </c>
      <c r="C2306" s="58" t="s">
        <v>3058</v>
      </c>
      <c r="D2306" s="79">
        <v>7</v>
      </c>
      <c r="E2306" s="79">
        <v>7</v>
      </c>
      <c r="F2306" s="80">
        <v>705.03</v>
      </c>
      <c r="G2306" s="80">
        <v>100.72</v>
      </c>
      <c r="H2306" s="80">
        <v>705.03</v>
      </c>
      <c r="I2306" s="80" t="s">
        <v>28</v>
      </c>
      <c r="J2306" s="80" t="s">
        <v>28</v>
      </c>
      <c r="K2306" s="80">
        <v>100.72</v>
      </c>
      <c r="L2306" s="73">
        <f t="shared" si="525"/>
        <v>100.72</v>
      </c>
      <c r="M2306" s="73">
        <f t="shared" si="526"/>
        <v>121.19</v>
      </c>
      <c r="N2306" s="72" t="str">
        <f t="shared" si="527"/>
        <v>1103</v>
      </c>
      <c r="O2306" s="74">
        <f t="shared" si="528"/>
        <v>0</v>
      </c>
      <c r="P2306" s="72">
        <f t="shared" si="529"/>
        <v>0</v>
      </c>
      <c r="Q2306" s="74">
        <f t="shared" si="530"/>
        <v>7</v>
      </c>
      <c r="R2306" s="72" t="str">
        <f t="shared" si="531"/>
        <v/>
      </c>
      <c r="S2306" s="72" t="str">
        <f t="shared" si="532"/>
        <v/>
      </c>
      <c r="AT2306" s="20">
        <f t="shared" si="533"/>
        <v>-9064.7999999999993</v>
      </c>
    </row>
    <row r="2307" spans="1:46" ht="33.75">
      <c r="A2307" s="54">
        <v>7188</v>
      </c>
      <c r="B2307" s="54" t="s">
        <v>2085</v>
      </c>
      <c r="C2307" s="58" t="s">
        <v>3058</v>
      </c>
      <c r="D2307" s="79">
        <v>7</v>
      </c>
      <c r="E2307" s="79">
        <v>7</v>
      </c>
      <c r="F2307" s="80">
        <v>705.03</v>
      </c>
      <c r="G2307" s="80">
        <v>100.72</v>
      </c>
      <c r="H2307" s="80">
        <v>705.03</v>
      </c>
      <c r="I2307" s="80" t="s">
        <v>28</v>
      </c>
      <c r="J2307" s="80" t="s">
        <v>28</v>
      </c>
      <c r="K2307" s="80">
        <v>100.72</v>
      </c>
      <c r="L2307" s="73">
        <f t="shared" si="525"/>
        <v>100.72</v>
      </c>
      <c r="M2307" s="73">
        <f t="shared" si="526"/>
        <v>121.19</v>
      </c>
      <c r="N2307" s="72" t="str">
        <f t="shared" si="527"/>
        <v>1103</v>
      </c>
      <c r="O2307" s="74">
        <f t="shared" si="528"/>
        <v>0</v>
      </c>
      <c r="P2307" s="72">
        <f t="shared" si="529"/>
        <v>0</v>
      </c>
      <c r="Q2307" s="74">
        <f t="shared" si="530"/>
        <v>7</v>
      </c>
      <c r="R2307" s="72" t="str">
        <f t="shared" si="531"/>
        <v/>
      </c>
      <c r="S2307" s="72" t="str">
        <f t="shared" si="532"/>
        <v/>
      </c>
      <c r="AT2307" s="20">
        <f t="shared" si="533"/>
        <v>-9064.7999999999993</v>
      </c>
    </row>
    <row r="2308" spans="1:46" ht="33.75">
      <c r="A2308" s="54">
        <v>7188</v>
      </c>
      <c r="B2308" s="54" t="s">
        <v>2079</v>
      </c>
      <c r="C2308" s="58" t="s">
        <v>3058</v>
      </c>
      <c r="D2308" s="79">
        <v>7</v>
      </c>
      <c r="E2308" s="79">
        <v>7</v>
      </c>
      <c r="F2308" s="80">
        <v>705.03</v>
      </c>
      <c r="G2308" s="80">
        <v>100.72</v>
      </c>
      <c r="H2308" s="80">
        <v>705.03</v>
      </c>
      <c r="I2308" s="80" t="s">
        <v>28</v>
      </c>
      <c r="J2308" s="80" t="s">
        <v>28</v>
      </c>
      <c r="K2308" s="80">
        <v>100.72</v>
      </c>
      <c r="L2308" s="73">
        <f t="shared" ref="L2308:L2371" si="534">IFERROR(VLOOKUP(B2308,$B$1326:$K$2467,6,0),"")</f>
        <v>100.72</v>
      </c>
      <c r="M2308" s="73">
        <f t="shared" ref="M2308:M2371" si="535">IFERROR(VLOOKUP($B2308,$B$2468:$K$3603,6,0),"")</f>
        <v>121.19</v>
      </c>
      <c r="N2308" s="72" t="str">
        <f t="shared" ref="N2308:N2371" si="536">LEFT(B2308,4)</f>
        <v>1103</v>
      </c>
      <c r="O2308" s="74">
        <f t="shared" ref="O2308:O2371" si="537">E2308-D2308</f>
        <v>0</v>
      </c>
      <c r="P2308" s="72">
        <f t="shared" ref="P2308:P2371" si="538">IF(O2308=20,1,0)</f>
        <v>0</v>
      </c>
      <c r="Q2308" s="74">
        <f t="shared" ref="Q2308:Q2371" si="539">D2308</f>
        <v>7</v>
      </c>
      <c r="R2308" s="72" t="str">
        <f t="shared" ref="R2308:R2371" si="540">IF(P2308=1,Q2308+7,"")</f>
        <v/>
      </c>
      <c r="S2308" s="72" t="str">
        <f t="shared" ref="S2308:S2371" si="541">IF(P2308=1,Q2308+14,"")</f>
        <v/>
      </c>
      <c r="AT2308" s="20">
        <f t="shared" si="533"/>
        <v>-9064.7999999999993</v>
      </c>
    </row>
    <row r="2309" spans="1:46" ht="33.75">
      <c r="A2309" s="54">
        <v>7188</v>
      </c>
      <c r="B2309" s="54" t="s">
        <v>2081</v>
      </c>
      <c r="C2309" s="58" t="s">
        <v>3058</v>
      </c>
      <c r="D2309" s="79">
        <v>7</v>
      </c>
      <c r="E2309" s="79">
        <v>7</v>
      </c>
      <c r="F2309" s="80">
        <v>705.03</v>
      </c>
      <c r="G2309" s="80">
        <v>100.72</v>
      </c>
      <c r="H2309" s="80">
        <v>705.03</v>
      </c>
      <c r="I2309" s="80" t="s">
        <v>28</v>
      </c>
      <c r="J2309" s="80" t="s">
        <v>28</v>
      </c>
      <c r="K2309" s="80">
        <v>100.72</v>
      </c>
      <c r="L2309" s="73">
        <f t="shared" si="534"/>
        <v>100.72</v>
      </c>
      <c r="M2309" s="73">
        <f t="shared" si="535"/>
        <v>121.19</v>
      </c>
      <c r="N2309" s="72" t="str">
        <f t="shared" si="536"/>
        <v>1103</v>
      </c>
      <c r="O2309" s="74">
        <f t="shared" si="537"/>
        <v>0</v>
      </c>
      <c r="P2309" s="72">
        <f t="shared" si="538"/>
        <v>0</v>
      </c>
      <c r="Q2309" s="74">
        <f t="shared" si="539"/>
        <v>7</v>
      </c>
      <c r="R2309" s="72" t="str">
        <f t="shared" si="540"/>
        <v/>
      </c>
      <c r="S2309" s="72" t="str">
        <f t="shared" si="541"/>
        <v/>
      </c>
      <c r="AT2309" s="20">
        <f t="shared" si="533"/>
        <v>-9064.7999999999993</v>
      </c>
    </row>
    <row r="2310" spans="1:46" ht="33.75">
      <c r="A2310" s="54">
        <v>7189</v>
      </c>
      <c r="B2310" s="54" t="s">
        <v>2097</v>
      </c>
      <c r="C2310" s="58" t="s">
        <v>3059</v>
      </c>
      <c r="D2310" s="79">
        <v>7</v>
      </c>
      <c r="E2310" s="79">
        <v>7</v>
      </c>
      <c r="F2310" s="80">
        <v>536.64</v>
      </c>
      <c r="G2310" s="80">
        <v>76.66</v>
      </c>
      <c r="H2310" s="80">
        <v>536.64</v>
      </c>
      <c r="I2310" s="80" t="s">
        <v>28</v>
      </c>
      <c r="J2310" s="80" t="s">
        <v>28</v>
      </c>
      <c r="K2310" s="80">
        <v>76.66</v>
      </c>
      <c r="L2310" s="73">
        <f t="shared" si="534"/>
        <v>76.66</v>
      </c>
      <c r="M2310" s="73">
        <f t="shared" si="535"/>
        <v>79.75</v>
      </c>
      <c r="N2310" s="72" t="str">
        <f t="shared" si="536"/>
        <v>1112</v>
      </c>
      <c r="O2310" s="74">
        <f t="shared" si="537"/>
        <v>0</v>
      </c>
      <c r="P2310" s="72">
        <f t="shared" si="538"/>
        <v>0</v>
      </c>
      <c r="Q2310" s="74">
        <f t="shared" si="539"/>
        <v>7</v>
      </c>
      <c r="R2310" s="72" t="str">
        <f t="shared" si="540"/>
        <v/>
      </c>
      <c r="S2310" s="72" t="str">
        <f t="shared" si="541"/>
        <v/>
      </c>
      <c r="AT2310" s="20">
        <f t="shared" si="533"/>
        <v>-6899.4</v>
      </c>
    </row>
    <row r="2311" spans="1:46" ht="33.75">
      <c r="A2311" s="54">
        <v>7189</v>
      </c>
      <c r="B2311" s="54" t="s">
        <v>2091</v>
      </c>
      <c r="C2311" s="58" t="s">
        <v>3059</v>
      </c>
      <c r="D2311" s="79">
        <v>7</v>
      </c>
      <c r="E2311" s="79">
        <v>7</v>
      </c>
      <c r="F2311" s="80">
        <v>536.64</v>
      </c>
      <c r="G2311" s="80">
        <v>76.66</v>
      </c>
      <c r="H2311" s="80">
        <v>536.64</v>
      </c>
      <c r="I2311" s="80" t="s">
        <v>28</v>
      </c>
      <c r="J2311" s="80" t="s">
        <v>28</v>
      </c>
      <c r="K2311" s="80">
        <v>76.66</v>
      </c>
      <c r="L2311" s="73">
        <f t="shared" si="534"/>
        <v>76.66</v>
      </c>
      <c r="M2311" s="73">
        <f t="shared" si="535"/>
        <v>79.75</v>
      </c>
      <c r="N2311" s="72" t="str">
        <f t="shared" si="536"/>
        <v>1112</v>
      </c>
      <c r="O2311" s="74">
        <f t="shared" si="537"/>
        <v>0</v>
      </c>
      <c r="P2311" s="72">
        <f t="shared" si="538"/>
        <v>0</v>
      </c>
      <c r="Q2311" s="74">
        <f t="shared" si="539"/>
        <v>7</v>
      </c>
      <c r="R2311" s="72" t="str">
        <f t="shared" si="540"/>
        <v/>
      </c>
      <c r="S2311" s="72" t="str">
        <f t="shared" si="541"/>
        <v/>
      </c>
      <c r="AT2311" s="20">
        <f t="shared" si="533"/>
        <v>-6899.4</v>
      </c>
    </row>
    <row r="2312" spans="1:46" ht="33.75">
      <c r="A2312" s="54">
        <v>7189</v>
      </c>
      <c r="B2312" s="54" t="s">
        <v>2093</v>
      </c>
      <c r="C2312" s="58" t="s">
        <v>3059</v>
      </c>
      <c r="D2312" s="79">
        <v>7</v>
      </c>
      <c r="E2312" s="79">
        <v>7</v>
      </c>
      <c r="F2312" s="80">
        <v>536.64</v>
      </c>
      <c r="G2312" s="80">
        <v>76.66</v>
      </c>
      <c r="H2312" s="80">
        <v>536.64</v>
      </c>
      <c r="I2312" s="80" t="s">
        <v>28</v>
      </c>
      <c r="J2312" s="80" t="s">
        <v>28</v>
      </c>
      <c r="K2312" s="80">
        <v>76.66</v>
      </c>
      <c r="L2312" s="73">
        <f t="shared" si="534"/>
        <v>76.66</v>
      </c>
      <c r="M2312" s="73">
        <f t="shared" si="535"/>
        <v>79.75</v>
      </c>
      <c r="N2312" s="72" t="str">
        <f t="shared" si="536"/>
        <v>1112</v>
      </c>
      <c r="O2312" s="74">
        <f t="shared" si="537"/>
        <v>0</v>
      </c>
      <c r="P2312" s="72">
        <f t="shared" si="538"/>
        <v>0</v>
      </c>
      <c r="Q2312" s="74">
        <f t="shared" si="539"/>
        <v>7</v>
      </c>
      <c r="R2312" s="72" t="str">
        <f t="shared" si="540"/>
        <v/>
      </c>
      <c r="S2312" s="72" t="str">
        <f t="shared" si="541"/>
        <v/>
      </c>
      <c r="AT2312" s="20">
        <f t="shared" si="533"/>
        <v>-6899.4</v>
      </c>
    </row>
    <row r="2313" spans="1:46" ht="33.75">
      <c r="A2313" s="54">
        <v>7189</v>
      </c>
      <c r="B2313" s="54" t="s">
        <v>2095</v>
      </c>
      <c r="C2313" s="58" t="s">
        <v>3059</v>
      </c>
      <c r="D2313" s="79">
        <v>7</v>
      </c>
      <c r="E2313" s="79">
        <v>7</v>
      </c>
      <c r="F2313" s="80">
        <v>536.64</v>
      </c>
      <c r="G2313" s="80">
        <v>76.66</v>
      </c>
      <c r="H2313" s="80">
        <v>536.64</v>
      </c>
      <c r="I2313" s="80" t="s">
        <v>28</v>
      </c>
      <c r="J2313" s="80" t="s">
        <v>28</v>
      </c>
      <c r="K2313" s="80">
        <v>76.66</v>
      </c>
      <c r="L2313" s="73">
        <f t="shared" si="534"/>
        <v>76.66</v>
      </c>
      <c r="M2313" s="73">
        <f t="shared" si="535"/>
        <v>79.75</v>
      </c>
      <c r="N2313" s="72" t="str">
        <f t="shared" si="536"/>
        <v>1112</v>
      </c>
      <c r="O2313" s="74">
        <f t="shared" si="537"/>
        <v>0</v>
      </c>
      <c r="P2313" s="72">
        <f t="shared" si="538"/>
        <v>0</v>
      </c>
      <c r="Q2313" s="74">
        <f t="shared" si="539"/>
        <v>7</v>
      </c>
      <c r="R2313" s="72" t="str">
        <f t="shared" si="540"/>
        <v/>
      </c>
      <c r="S2313" s="72" t="str">
        <f t="shared" si="541"/>
        <v/>
      </c>
      <c r="AT2313" s="20">
        <f t="shared" si="533"/>
        <v>-6899.4</v>
      </c>
    </row>
    <row r="2314" spans="1:46" ht="33.75">
      <c r="A2314" s="54">
        <v>7190</v>
      </c>
      <c r="B2314" s="54" t="s">
        <v>2107</v>
      </c>
      <c r="C2314" s="58" t="s">
        <v>3060</v>
      </c>
      <c r="D2314" s="79">
        <v>7</v>
      </c>
      <c r="E2314" s="79">
        <v>7</v>
      </c>
      <c r="F2314" s="80">
        <v>565</v>
      </c>
      <c r="G2314" s="80">
        <v>80.709999999999994</v>
      </c>
      <c r="H2314" s="80">
        <v>565</v>
      </c>
      <c r="I2314" s="80" t="s">
        <v>28</v>
      </c>
      <c r="J2314" s="80" t="s">
        <v>28</v>
      </c>
      <c r="K2314" s="80">
        <v>80.709999999999994</v>
      </c>
      <c r="L2314" s="73">
        <f t="shared" si="534"/>
        <v>80.709999999999994</v>
      </c>
      <c r="M2314" s="73">
        <f t="shared" si="535"/>
        <v>89.53</v>
      </c>
      <c r="N2314" s="72" t="str">
        <f t="shared" si="536"/>
        <v>1115</v>
      </c>
      <c r="O2314" s="74">
        <f t="shared" si="537"/>
        <v>0</v>
      </c>
      <c r="P2314" s="72">
        <f t="shared" si="538"/>
        <v>0</v>
      </c>
      <c r="Q2314" s="74">
        <f t="shared" si="539"/>
        <v>7</v>
      </c>
      <c r="R2314" s="72" t="str">
        <f t="shared" si="540"/>
        <v/>
      </c>
      <c r="S2314" s="72" t="str">
        <f t="shared" si="541"/>
        <v/>
      </c>
      <c r="AT2314" s="20">
        <f t="shared" si="533"/>
        <v>-7263.9</v>
      </c>
    </row>
    <row r="2315" spans="1:46" ht="33.75">
      <c r="A2315" s="54">
        <v>7190</v>
      </c>
      <c r="B2315" s="54" t="s">
        <v>2105</v>
      </c>
      <c r="C2315" s="58" t="s">
        <v>3060</v>
      </c>
      <c r="D2315" s="79">
        <v>7</v>
      </c>
      <c r="E2315" s="79">
        <v>7</v>
      </c>
      <c r="F2315" s="80">
        <v>565</v>
      </c>
      <c r="G2315" s="80">
        <v>80.709999999999994</v>
      </c>
      <c r="H2315" s="80">
        <v>565</v>
      </c>
      <c r="I2315" s="80" t="s">
        <v>28</v>
      </c>
      <c r="J2315" s="80" t="s">
        <v>28</v>
      </c>
      <c r="K2315" s="80">
        <v>80.709999999999994</v>
      </c>
      <c r="L2315" s="73">
        <f t="shared" si="534"/>
        <v>80.709999999999994</v>
      </c>
      <c r="M2315" s="73">
        <f t="shared" si="535"/>
        <v>89.53</v>
      </c>
      <c r="N2315" s="72" t="str">
        <f t="shared" si="536"/>
        <v>1115</v>
      </c>
      <c r="O2315" s="74">
        <f t="shared" si="537"/>
        <v>0</v>
      </c>
      <c r="P2315" s="72">
        <f t="shared" si="538"/>
        <v>0</v>
      </c>
      <c r="Q2315" s="74">
        <f t="shared" si="539"/>
        <v>7</v>
      </c>
      <c r="R2315" s="72" t="str">
        <f t="shared" si="540"/>
        <v/>
      </c>
      <c r="S2315" s="72" t="str">
        <f t="shared" si="541"/>
        <v/>
      </c>
      <c r="AT2315" s="20">
        <f t="shared" ref="AT2315:AT2378" si="542">AS2315+(AI2315-90)*L2315</f>
        <v>-7263.9</v>
      </c>
    </row>
    <row r="2316" spans="1:46" ht="33.75">
      <c r="A2316" s="54">
        <v>7190</v>
      </c>
      <c r="B2316" s="54" t="s">
        <v>2101</v>
      </c>
      <c r="C2316" s="58" t="s">
        <v>3060</v>
      </c>
      <c r="D2316" s="79">
        <v>7</v>
      </c>
      <c r="E2316" s="79">
        <v>7</v>
      </c>
      <c r="F2316" s="80">
        <v>565</v>
      </c>
      <c r="G2316" s="80">
        <v>80.709999999999994</v>
      </c>
      <c r="H2316" s="80">
        <v>565</v>
      </c>
      <c r="I2316" s="80" t="s">
        <v>28</v>
      </c>
      <c r="J2316" s="80" t="s">
        <v>28</v>
      </c>
      <c r="K2316" s="80">
        <v>80.709999999999994</v>
      </c>
      <c r="L2316" s="73">
        <f t="shared" si="534"/>
        <v>80.709999999999994</v>
      </c>
      <c r="M2316" s="73">
        <f t="shared" si="535"/>
        <v>89.53</v>
      </c>
      <c r="N2316" s="72" t="str">
        <f t="shared" si="536"/>
        <v>1115</v>
      </c>
      <c r="O2316" s="74">
        <f t="shared" si="537"/>
        <v>0</v>
      </c>
      <c r="P2316" s="72">
        <f t="shared" si="538"/>
        <v>0</v>
      </c>
      <c r="Q2316" s="74">
        <f t="shared" si="539"/>
        <v>7</v>
      </c>
      <c r="R2316" s="72" t="str">
        <f t="shared" si="540"/>
        <v/>
      </c>
      <c r="S2316" s="72" t="str">
        <f t="shared" si="541"/>
        <v/>
      </c>
      <c r="AT2316" s="20">
        <f t="shared" si="542"/>
        <v>-7263.9</v>
      </c>
    </row>
    <row r="2317" spans="1:46" ht="33.75">
      <c r="A2317" s="54">
        <v>7190</v>
      </c>
      <c r="B2317" s="54" t="s">
        <v>2103</v>
      </c>
      <c r="C2317" s="58" t="s">
        <v>3060</v>
      </c>
      <c r="D2317" s="79">
        <v>7</v>
      </c>
      <c r="E2317" s="79">
        <v>7</v>
      </c>
      <c r="F2317" s="80">
        <v>565</v>
      </c>
      <c r="G2317" s="80">
        <v>80.709999999999994</v>
      </c>
      <c r="H2317" s="80">
        <v>565</v>
      </c>
      <c r="I2317" s="80" t="s">
        <v>28</v>
      </c>
      <c r="J2317" s="80" t="s">
        <v>28</v>
      </c>
      <c r="K2317" s="80">
        <v>80.709999999999994</v>
      </c>
      <c r="L2317" s="73">
        <f t="shared" si="534"/>
        <v>80.709999999999994</v>
      </c>
      <c r="M2317" s="73">
        <f t="shared" si="535"/>
        <v>89.53</v>
      </c>
      <c r="N2317" s="72" t="str">
        <f t="shared" si="536"/>
        <v>1115</v>
      </c>
      <c r="O2317" s="74">
        <f t="shared" si="537"/>
        <v>0</v>
      </c>
      <c r="P2317" s="72">
        <f t="shared" si="538"/>
        <v>0</v>
      </c>
      <c r="Q2317" s="74">
        <f t="shared" si="539"/>
        <v>7</v>
      </c>
      <c r="R2317" s="72" t="str">
        <f t="shared" si="540"/>
        <v/>
      </c>
      <c r="S2317" s="72" t="str">
        <f t="shared" si="541"/>
        <v/>
      </c>
      <c r="AT2317" s="20">
        <f t="shared" si="542"/>
        <v>-7263.9</v>
      </c>
    </row>
    <row r="2318" spans="1:46" ht="22.5">
      <c r="A2318" s="54">
        <v>7191</v>
      </c>
      <c r="B2318" s="54" t="s">
        <v>2111</v>
      </c>
      <c r="C2318" s="58" t="s">
        <v>3061</v>
      </c>
      <c r="D2318" s="79">
        <v>7</v>
      </c>
      <c r="E2318" s="79">
        <v>7</v>
      </c>
      <c r="F2318" s="80">
        <v>656.14</v>
      </c>
      <c r="G2318" s="80">
        <v>93.73</v>
      </c>
      <c r="H2318" s="80">
        <v>656.14</v>
      </c>
      <c r="I2318" s="80" t="s">
        <v>28</v>
      </c>
      <c r="J2318" s="80" t="s">
        <v>28</v>
      </c>
      <c r="K2318" s="80">
        <v>93.73</v>
      </c>
      <c r="L2318" s="73">
        <f t="shared" si="534"/>
        <v>93.73</v>
      </c>
      <c r="M2318" s="73">
        <f t="shared" si="535"/>
        <v>123.34</v>
      </c>
      <c r="N2318" s="72" t="str">
        <f t="shared" si="536"/>
        <v>1118</v>
      </c>
      <c r="O2318" s="74">
        <f t="shared" si="537"/>
        <v>0</v>
      </c>
      <c r="P2318" s="72">
        <f t="shared" si="538"/>
        <v>0</v>
      </c>
      <c r="Q2318" s="74">
        <f t="shared" si="539"/>
        <v>7</v>
      </c>
      <c r="R2318" s="72" t="str">
        <f t="shared" si="540"/>
        <v/>
      </c>
      <c r="S2318" s="72" t="str">
        <f t="shared" si="541"/>
        <v/>
      </c>
      <c r="AT2318" s="20">
        <f t="shared" si="542"/>
        <v>-8435.7000000000007</v>
      </c>
    </row>
    <row r="2319" spans="1:46" ht="22.5">
      <c r="A2319" s="54">
        <v>7191</v>
      </c>
      <c r="B2319" s="54" t="s">
        <v>2113</v>
      </c>
      <c r="C2319" s="58" t="s">
        <v>3061</v>
      </c>
      <c r="D2319" s="79">
        <v>7</v>
      </c>
      <c r="E2319" s="79">
        <v>7</v>
      </c>
      <c r="F2319" s="80">
        <v>656.14</v>
      </c>
      <c r="G2319" s="80">
        <v>93.73</v>
      </c>
      <c r="H2319" s="80">
        <v>656.14</v>
      </c>
      <c r="I2319" s="80" t="s">
        <v>28</v>
      </c>
      <c r="J2319" s="80" t="s">
        <v>28</v>
      </c>
      <c r="K2319" s="80">
        <v>93.73</v>
      </c>
      <c r="L2319" s="73">
        <f t="shared" si="534"/>
        <v>93.73</v>
      </c>
      <c r="M2319" s="73">
        <f t="shared" si="535"/>
        <v>123.34</v>
      </c>
      <c r="N2319" s="72" t="str">
        <f t="shared" si="536"/>
        <v>1118</v>
      </c>
      <c r="O2319" s="74">
        <f t="shared" si="537"/>
        <v>0</v>
      </c>
      <c r="P2319" s="72">
        <f t="shared" si="538"/>
        <v>0</v>
      </c>
      <c r="Q2319" s="74">
        <f t="shared" si="539"/>
        <v>7</v>
      </c>
      <c r="R2319" s="72" t="str">
        <f t="shared" si="540"/>
        <v/>
      </c>
      <c r="S2319" s="72" t="str">
        <f t="shared" si="541"/>
        <v/>
      </c>
      <c r="AT2319" s="20">
        <f t="shared" si="542"/>
        <v>-8435.7000000000007</v>
      </c>
    </row>
    <row r="2320" spans="1:46" ht="22.5">
      <c r="A2320" s="54">
        <v>7191</v>
      </c>
      <c r="B2320" s="54" t="s">
        <v>2115</v>
      </c>
      <c r="C2320" s="58" t="s">
        <v>3061</v>
      </c>
      <c r="D2320" s="79">
        <v>7</v>
      </c>
      <c r="E2320" s="79">
        <v>7</v>
      </c>
      <c r="F2320" s="80">
        <v>656.14</v>
      </c>
      <c r="G2320" s="80">
        <v>93.73</v>
      </c>
      <c r="H2320" s="80">
        <v>656.14</v>
      </c>
      <c r="I2320" s="80" t="s">
        <v>28</v>
      </c>
      <c r="J2320" s="80" t="s">
        <v>28</v>
      </c>
      <c r="K2320" s="80">
        <v>93.73</v>
      </c>
      <c r="L2320" s="73">
        <f t="shared" si="534"/>
        <v>93.73</v>
      </c>
      <c r="M2320" s="73">
        <f t="shared" si="535"/>
        <v>123.34</v>
      </c>
      <c r="N2320" s="72" t="str">
        <f t="shared" si="536"/>
        <v>1118</v>
      </c>
      <c r="O2320" s="74">
        <f t="shared" si="537"/>
        <v>0</v>
      </c>
      <c r="P2320" s="72">
        <f t="shared" si="538"/>
        <v>0</v>
      </c>
      <c r="Q2320" s="74">
        <f t="shared" si="539"/>
        <v>7</v>
      </c>
      <c r="R2320" s="72" t="str">
        <f t="shared" si="540"/>
        <v/>
      </c>
      <c r="S2320" s="72" t="str">
        <f t="shared" si="541"/>
        <v/>
      </c>
      <c r="AT2320" s="20">
        <f t="shared" si="542"/>
        <v>-8435.7000000000007</v>
      </c>
    </row>
    <row r="2321" spans="1:46" ht="22.5">
      <c r="A2321" s="54">
        <v>7191</v>
      </c>
      <c r="B2321" s="54" t="s">
        <v>2117</v>
      </c>
      <c r="C2321" s="58" t="s">
        <v>3061</v>
      </c>
      <c r="D2321" s="79">
        <v>7</v>
      </c>
      <c r="E2321" s="79">
        <v>7</v>
      </c>
      <c r="F2321" s="80">
        <v>656.14</v>
      </c>
      <c r="G2321" s="80">
        <v>93.73</v>
      </c>
      <c r="H2321" s="80">
        <v>656.14</v>
      </c>
      <c r="I2321" s="80" t="s">
        <v>28</v>
      </c>
      <c r="J2321" s="80" t="s">
        <v>28</v>
      </c>
      <c r="K2321" s="80">
        <v>93.73</v>
      </c>
      <c r="L2321" s="73">
        <f t="shared" si="534"/>
        <v>93.73</v>
      </c>
      <c r="M2321" s="73">
        <f t="shared" si="535"/>
        <v>123.34</v>
      </c>
      <c r="N2321" s="72" t="str">
        <f t="shared" si="536"/>
        <v>1118</v>
      </c>
      <c r="O2321" s="74">
        <f t="shared" si="537"/>
        <v>0</v>
      </c>
      <c r="P2321" s="72">
        <f t="shared" si="538"/>
        <v>0</v>
      </c>
      <c r="Q2321" s="74">
        <f t="shared" si="539"/>
        <v>7</v>
      </c>
      <c r="R2321" s="72" t="str">
        <f t="shared" si="540"/>
        <v/>
      </c>
      <c r="S2321" s="72" t="str">
        <f t="shared" si="541"/>
        <v/>
      </c>
      <c r="AT2321" s="20">
        <f t="shared" si="542"/>
        <v>-8435.7000000000007</v>
      </c>
    </row>
    <row r="2322" spans="1:46" ht="22.5">
      <c r="A2322" s="54">
        <v>7191</v>
      </c>
      <c r="B2322" s="54" t="s">
        <v>2119</v>
      </c>
      <c r="C2322" s="58" t="s">
        <v>3061</v>
      </c>
      <c r="D2322" s="79">
        <v>7</v>
      </c>
      <c r="E2322" s="79">
        <v>7</v>
      </c>
      <c r="F2322" s="80">
        <v>656.14</v>
      </c>
      <c r="G2322" s="80">
        <v>93.73</v>
      </c>
      <c r="H2322" s="80">
        <v>656.14</v>
      </c>
      <c r="I2322" s="80" t="s">
        <v>28</v>
      </c>
      <c r="J2322" s="80" t="s">
        <v>28</v>
      </c>
      <c r="K2322" s="80">
        <v>93.73</v>
      </c>
      <c r="L2322" s="73">
        <f t="shared" si="534"/>
        <v>93.73</v>
      </c>
      <c r="M2322" s="73">
        <f t="shared" si="535"/>
        <v>123.34</v>
      </c>
      <c r="N2322" s="72" t="str">
        <f t="shared" si="536"/>
        <v>1118</v>
      </c>
      <c r="O2322" s="74">
        <f t="shared" si="537"/>
        <v>0</v>
      </c>
      <c r="P2322" s="72">
        <f t="shared" si="538"/>
        <v>0</v>
      </c>
      <c r="Q2322" s="74">
        <f t="shared" si="539"/>
        <v>7</v>
      </c>
      <c r="R2322" s="72" t="str">
        <f t="shared" si="540"/>
        <v/>
      </c>
      <c r="S2322" s="72" t="str">
        <f t="shared" si="541"/>
        <v/>
      </c>
      <c r="AT2322" s="20">
        <f t="shared" si="542"/>
        <v>-8435.7000000000007</v>
      </c>
    </row>
    <row r="2323" spans="1:46" ht="22.5">
      <c r="A2323" s="54">
        <v>7191</v>
      </c>
      <c r="B2323" s="54" t="s">
        <v>2121</v>
      </c>
      <c r="C2323" s="58" t="s">
        <v>3061</v>
      </c>
      <c r="D2323" s="79">
        <v>7</v>
      </c>
      <c r="E2323" s="79">
        <v>7</v>
      </c>
      <c r="F2323" s="80">
        <v>656.14</v>
      </c>
      <c r="G2323" s="80">
        <v>93.73</v>
      </c>
      <c r="H2323" s="80">
        <v>656.14</v>
      </c>
      <c r="I2323" s="80" t="s">
        <v>28</v>
      </c>
      <c r="J2323" s="80" t="s">
        <v>28</v>
      </c>
      <c r="K2323" s="80">
        <v>93.73</v>
      </c>
      <c r="L2323" s="73">
        <f t="shared" si="534"/>
        <v>93.73</v>
      </c>
      <c r="M2323" s="73">
        <f t="shared" si="535"/>
        <v>123.34</v>
      </c>
      <c r="N2323" s="72" t="str">
        <f t="shared" si="536"/>
        <v>1118</v>
      </c>
      <c r="O2323" s="74">
        <f t="shared" si="537"/>
        <v>0</v>
      </c>
      <c r="P2323" s="72">
        <f t="shared" si="538"/>
        <v>0</v>
      </c>
      <c r="Q2323" s="74">
        <f t="shared" si="539"/>
        <v>7</v>
      </c>
      <c r="R2323" s="72" t="str">
        <f t="shared" si="540"/>
        <v/>
      </c>
      <c r="S2323" s="72" t="str">
        <f t="shared" si="541"/>
        <v/>
      </c>
      <c r="AT2323" s="20">
        <f t="shared" si="542"/>
        <v>-8435.7000000000007</v>
      </c>
    </row>
    <row r="2324" spans="1:46" ht="22.5">
      <c r="A2324" s="54">
        <v>7192</v>
      </c>
      <c r="B2324" s="54" t="s">
        <v>2125</v>
      </c>
      <c r="C2324" s="58" t="s">
        <v>3062</v>
      </c>
      <c r="D2324" s="79">
        <v>7</v>
      </c>
      <c r="E2324" s="79">
        <v>7</v>
      </c>
      <c r="F2324" s="80">
        <v>618.92999999999995</v>
      </c>
      <c r="G2324" s="80">
        <v>88.42</v>
      </c>
      <c r="H2324" s="80">
        <v>618.92999999999995</v>
      </c>
      <c r="I2324" s="80" t="s">
        <v>28</v>
      </c>
      <c r="J2324" s="80" t="s">
        <v>28</v>
      </c>
      <c r="K2324" s="80">
        <v>88.42</v>
      </c>
      <c r="L2324" s="73">
        <f t="shared" si="534"/>
        <v>88.42</v>
      </c>
      <c r="M2324" s="73">
        <f t="shared" si="535"/>
        <v>123.34</v>
      </c>
      <c r="N2324" s="72" t="str">
        <f t="shared" si="536"/>
        <v>1118</v>
      </c>
      <c r="O2324" s="74">
        <f t="shared" si="537"/>
        <v>0</v>
      </c>
      <c r="P2324" s="72">
        <f t="shared" si="538"/>
        <v>0</v>
      </c>
      <c r="Q2324" s="74">
        <f t="shared" si="539"/>
        <v>7</v>
      </c>
      <c r="R2324" s="72" t="str">
        <f t="shared" si="540"/>
        <v/>
      </c>
      <c r="S2324" s="72" t="str">
        <f t="shared" si="541"/>
        <v/>
      </c>
      <c r="AT2324" s="20">
        <f t="shared" si="542"/>
        <v>-7957.8</v>
      </c>
    </row>
    <row r="2325" spans="1:46" ht="22.5">
      <c r="A2325" s="54">
        <v>7192</v>
      </c>
      <c r="B2325" s="54" t="s">
        <v>2123</v>
      </c>
      <c r="C2325" s="58" t="s">
        <v>3062</v>
      </c>
      <c r="D2325" s="79">
        <v>7</v>
      </c>
      <c r="E2325" s="79">
        <v>7</v>
      </c>
      <c r="F2325" s="80">
        <v>618.92999999999995</v>
      </c>
      <c r="G2325" s="80">
        <v>88.42</v>
      </c>
      <c r="H2325" s="80">
        <v>618.92999999999995</v>
      </c>
      <c r="I2325" s="80" t="s">
        <v>28</v>
      </c>
      <c r="J2325" s="80" t="s">
        <v>28</v>
      </c>
      <c r="K2325" s="80">
        <v>88.42</v>
      </c>
      <c r="L2325" s="73">
        <f t="shared" si="534"/>
        <v>88.42</v>
      </c>
      <c r="M2325" s="73">
        <f t="shared" si="535"/>
        <v>123.34</v>
      </c>
      <c r="N2325" s="72" t="str">
        <f t="shared" si="536"/>
        <v>1118</v>
      </c>
      <c r="O2325" s="74">
        <f t="shared" si="537"/>
        <v>0</v>
      </c>
      <c r="P2325" s="72">
        <f t="shared" si="538"/>
        <v>0</v>
      </c>
      <c r="Q2325" s="74">
        <f t="shared" si="539"/>
        <v>7</v>
      </c>
      <c r="R2325" s="72" t="str">
        <f t="shared" si="540"/>
        <v/>
      </c>
      <c r="S2325" s="72" t="str">
        <f t="shared" si="541"/>
        <v/>
      </c>
      <c r="AT2325" s="20">
        <f t="shared" si="542"/>
        <v>-7957.8</v>
      </c>
    </row>
    <row r="2326" spans="1:46" ht="22.5">
      <c r="A2326" s="54">
        <v>7192</v>
      </c>
      <c r="B2326" s="54" t="s">
        <v>2133</v>
      </c>
      <c r="C2326" s="58" t="s">
        <v>3062</v>
      </c>
      <c r="D2326" s="79">
        <v>7</v>
      </c>
      <c r="E2326" s="79">
        <v>7</v>
      </c>
      <c r="F2326" s="80">
        <v>618.92999999999995</v>
      </c>
      <c r="G2326" s="80">
        <v>88.42</v>
      </c>
      <c r="H2326" s="80">
        <v>618.92999999999995</v>
      </c>
      <c r="I2326" s="80" t="s">
        <v>28</v>
      </c>
      <c r="J2326" s="80" t="s">
        <v>28</v>
      </c>
      <c r="K2326" s="80">
        <v>88.42</v>
      </c>
      <c r="L2326" s="73">
        <f t="shared" si="534"/>
        <v>88.42</v>
      </c>
      <c r="M2326" s="73">
        <f t="shared" si="535"/>
        <v>123.34</v>
      </c>
      <c r="N2326" s="72" t="str">
        <f t="shared" si="536"/>
        <v>1118</v>
      </c>
      <c r="O2326" s="74">
        <f t="shared" si="537"/>
        <v>0</v>
      </c>
      <c r="P2326" s="72">
        <f t="shared" si="538"/>
        <v>0</v>
      </c>
      <c r="Q2326" s="74">
        <f t="shared" si="539"/>
        <v>7</v>
      </c>
      <c r="R2326" s="72" t="str">
        <f t="shared" si="540"/>
        <v/>
      </c>
      <c r="S2326" s="72" t="str">
        <f t="shared" si="541"/>
        <v/>
      </c>
      <c r="AT2326" s="20">
        <f t="shared" si="542"/>
        <v>-7957.8</v>
      </c>
    </row>
    <row r="2327" spans="1:46" ht="22.5">
      <c r="A2327" s="54">
        <v>7192</v>
      </c>
      <c r="B2327" s="54" t="s">
        <v>2127</v>
      </c>
      <c r="C2327" s="58" t="s">
        <v>3062</v>
      </c>
      <c r="D2327" s="79">
        <v>7</v>
      </c>
      <c r="E2327" s="79">
        <v>7</v>
      </c>
      <c r="F2327" s="80">
        <v>618.92999999999995</v>
      </c>
      <c r="G2327" s="80">
        <v>88.42</v>
      </c>
      <c r="H2327" s="80">
        <v>618.92999999999995</v>
      </c>
      <c r="I2327" s="80" t="s">
        <v>28</v>
      </c>
      <c r="J2327" s="80" t="s">
        <v>28</v>
      </c>
      <c r="K2327" s="80">
        <v>88.42</v>
      </c>
      <c r="L2327" s="73">
        <f t="shared" si="534"/>
        <v>88.42</v>
      </c>
      <c r="M2327" s="73">
        <f t="shared" si="535"/>
        <v>123.34</v>
      </c>
      <c r="N2327" s="72" t="str">
        <f t="shared" si="536"/>
        <v>1118</v>
      </c>
      <c r="O2327" s="74">
        <f t="shared" si="537"/>
        <v>0</v>
      </c>
      <c r="P2327" s="72">
        <f t="shared" si="538"/>
        <v>0</v>
      </c>
      <c r="Q2327" s="74">
        <f t="shared" si="539"/>
        <v>7</v>
      </c>
      <c r="R2327" s="72" t="str">
        <f t="shared" si="540"/>
        <v/>
      </c>
      <c r="S2327" s="72" t="str">
        <f t="shared" si="541"/>
        <v/>
      </c>
      <c r="AT2327" s="20">
        <f t="shared" si="542"/>
        <v>-7957.8</v>
      </c>
    </row>
    <row r="2328" spans="1:46" ht="22.5">
      <c r="A2328" s="54">
        <v>7192</v>
      </c>
      <c r="B2328" s="54" t="s">
        <v>2129</v>
      </c>
      <c r="C2328" s="58" t="s">
        <v>3062</v>
      </c>
      <c r="D2328" s="79">
        <v>7</v>
      </c>
      <c r="E2328" s="79">
        <v>7</v>
      </c>
      <c r="F2328" s="80">
        <v>618.92999999999995</v>
      </c>
      <c r="G2328" s="80">
        <v>88.42</v>
      </c>
      <c r="H2328" s="80">
        <v>618.92999999999995</v>
      </c>
      <c r="I2328" s="80" t="s">
        <v>28</v>
      </c>
      <c r="J2328" s="80" t="s">
        <v>28</v>
      </c>
      <c r="K2328" s="80">
        <v>88.42</v>
      </c>
      <c r="L2328" s="73">
        <f t="shared" si="534"/>
        <v>88.42</v>
      </c>
      <c r="M2328" s="73">
        <f t="shared" si="535"/>
        <v>123.34</v>
      </c>
      <c r="N2328" s="72" t="str">
        <f t="shared" si="536"/>
        <v>1118</v>
      </c>
      <c r="O2328" s="74">
        <f t="shared" si="537"/>
        <v>0</v>
      </c>
      <c r="P2328" s="72">
        <f t="shared" si="538"/>
        <v>0</v>
      </c>
      <c r="Q2328" s="74">
        <f t="shared" si="539"/>
        <v>7</v>
      </c>
      <c r="R2328" s="72" t="str">
        <f t="shared" si="540"/>
        <v/>
      </c>
      <c r="S2328" s="72" t="str">
        <f t="shared" si="541"/>
        <v/>
      </c>
      <c r="AT2328" s="20">
        <f t="shared" si="542"/>
        <v>-7957.8</v>
      </c>
    </row>
    <row r="2329" spans="1:46" ht="22.5">
      <c r="A2329" s="54">
        <v>7192</v>
      </c>
      <c r="B2329" s="54" t="s">
        <v>2131</v>
      </c>
      <c r="C2329" s="58" t="s">
        <v>3062</v>
      </c>
      <c r="D2329" s="79">
        <v>7</v>
      </c>
      <c r="E2329" s="79">
        <v>7</v>
      </c>
      <c r="F2329" s="80">
        <v>618.92999999999995</v>
      </c>
      <c r="G2329" s="80">
        <v>88.42</v>
      </c>
      <c r="H2329" s="80">
        <v>618.92999999999995</v>
      </c>
      <c r="I2329" s="80" t="s">
        <v>28</v>
      </c>
      <c r="J2329" s="80" t="s">
        <v>28</v>
      </c>
      <c r="K2329" s="80">
        <v>88.42</v>
      </c>
      <c r="L2329" s="73">
        <f t="shared" si="534"/>
        <v>88.42</v>
      </c>
      <c r="M2329" s="73">
        <f t="shared" si="535"/>
        <v>123.34</v>
      </c>
      <c r="N2329" s="72" t="str">
        <f t="shared" si="536"/>
        <v>1118</v>
      </c>
      <c r="O2329" s="74">
        <f t="shared" si="537"/>
        <v>0</v>
      </c>
      <c r="P2329" s="72">
        <f t="shared" si="538"/>
        <v>0</v>
      </c>
      <c r="Q2329" s="74">
        <f t="shared" si="539"/>
        <v>7</v>
      </c>
      <c r="R2329" s="72" t="str">
        <f t="shared" si="540"/>
        <v/>
      </c>
      <c r="S2329" s="72" t="str">
        <f t="shared" si="541"/>
        <v/>
      </c>
      <c r="AT2329" s="20">
        <f t="shared" si="542"/>
        <v>-7957.8</v>
      </c>
    </row>
    <row r="2330" spans="1:46" ht="33.75">
      <c r="A2330" s="54">
        <v>7193</v>
      </c>
      <c r="B2330" s="54" t="s">
        <v>2145</v>
      </c>
      <c r="C2330" s="58" t="s">
        <v>3063</v>
      </c>
      <c r="D2330" s="79">
        <v>7</v>
      </c>
      <c r="E2330" s="79">
        <v>7</v>
      </c>
      <c r="F2330" s="80">
        <v>688.75</v>
      </c>
      <c r="G2330" s="80">
        <v>98.39</v>
      </c>
      <c r="H2330" s="80">
        <v>688.75</v>
      </c>
      <c r="I2330" s="80" t="s">
        <v>28</v>
      </c>
      <c r="J2330" s="80" t="s">
        <v>28</v>
      </c>
      <c r="K2330" s="80">
        <v>98.39</v>
      </c>
      <c r="L2330" s="73">
        <f t="shared" si="534"/>
        <v>98.39</v>
      </c>
      <c r="M2330" s="73">
        <f t="shared" si="535"/>
        <v>102.67</v>
      </c>
      <c r="N2330" s="72" t="str">
        <f t="shared" si="536"/>
        <v>1121</v>
      </c>
      <c r="O2330" s="74">
        <f t="shared" si="537"/>
        <v>0</v>
      </c>
      <c r="P2330" s="72">
        <f t="shared" si="538"/>
        <v>0</v>
      </c>
      <c r="Q2330" s="74">
        <f t="shared" si="539"/>
        <v>7</v>
      </c>
      <c r="R2330" s="72" t="str">
        <f t="shared" si="540"/>
        <v/>
      </c>
      <c r="S2330" s="72" t="str">
        <f t="shared" si="541"/>
        <v/>
      </c>
      <c r="AT2330" s="20">
        <f t="shared" si="542"/>
        <v>-8855.1</v>
      </c>
    </row>
    <row r="2331" spans="1:46" ht="33.75">
      <c r="A2331" s="54">
        <v>7193</v>
      </c>
      <c r="B2331" s="54" t="s">
        <v>2147</v>
      </c>
      <c r="C2331" s="58" t="s">
        <v>3063</v>
      </c>
      <c r="D2331" s="79">
        <v>7</v>
      </c>
      <c r="E2331" s="79">
        <v>7</v>
      </c>
      <c r="F2331" s="80">
        <v>688.75</v>
      </c>
      <c r="G2331" s="80">
        <v>98.39</v>
      </c>
      <c r="H2331" s="80">
        <v>688.75</v>
      </c>
      <c r="I2331" s="80" t="s">
        <v>28</v>
      </c>
      <c r="J2331" s="80" t="s">
        <v>28</v>
      </c>
      <c r="K2331" s="80">
        <v>98.39</v>
      </c>
      <c r="L2331" s="73">
        <f t="shared" si="534"/>
        <v>98.39</v>
      </c>
      <c r="M2331" s="73">
        <f t="shared" si="535"/>
        <v>102.67</v>
      </c>
      <c r="N2331" s="72" t="str">
        <f t="shared" si="536"/>
        <v>1121</v>
      </c>
      <c r="O2331" s="74">
        <f t="shared" si="537"/>
        <v>0</v>
      </c>
      <c r="P2331" s="72">
        <f t="shared" si="538"/>
        <v>0</v>
      </c>
      <c r="Q2331" s="74">
        <f t="shared" si="539"/>
        <v>7</v>
      </c>
      <c r="R2331" s="72" t="str">
        <f t="shared" si="540"/>
        <v/>
      </c>
      <c r="S2331" s="72" t="str">
        <f t="shared" si="541"/>
        <v/>
      </c>
      <c r="AT2331" s="20">
        <f t="shared" si="542"/>
        <v>-8855.1</v>
      </c>
    </row>
    <row r="2332" spans="1:46" ht="33.75">
      <c r="A2332" s="54">
        <v>7193</v>
      </c>
      <c r="B2332" s="54" t="s">
        <v>2139</v>
      </c>
      <c r="C2332" s="58" t="s">
        <v>3063</v>
      </c>
      <c r="D2332" s="79">
        <v>7</v>
      </c>
      <c r="E2332" s="79">
        <v>7</v>
      </c>
      <c r="F2332" s="80">
        <v>688.75</v>
      </c>
      <c r="G2332" s="80">
        <v>98.39</v>
      </c>
      <c r="H2332" s="80">
        <v>688.75</v>
      </c>
      <c r="I2332" s="80" t="s">
        <v>28</v>
      </c>
      <c r="J2332" s="80" t="s">
        <v>28</v>
      </c>
      <c r="K2332" s="80">
        <v>98.39</v>
      </c>
      <c r="L2332" s="73">
        <f t="shared" si="534"/>
        <v>98.39</v>
      </c>
      <c r="M2332" s="73">
        <f t="shared" si="535"/>
        <v>102.67</v>
      </c>
      <c r="N2332" s="72" t="str">
        <f t="shared" si="536"/>
        <v>1121</v>
      </c>
      <c r="O2332" s="74">
        <f t="shared" si="537"/>
        <v>0</v>
      </c>
      <c r="P2332" s="72">
        <f t="shared" si="538"/>
        <v>0</v>
      </c>
      <c r="Q2332" s="74">
        <f t="shared" si="539"/>
        <v>7</v>
      </c>
      <c r="R2332" s="72" t="str">
        <f t="shared" si="540"/>
        <v/>
      </c>
      <c r="S2332" s="72" t="str">
        <f t="shared" si="541"/>
        <v/>
      </c>
      <c r="AT2332" s="20">
        <f t="shared" si="542"/>
        <v>-8855.1</v>
      </c>
    </row>
    <row r="2333" spans="1:46" ht="33.75">
      <c r="A2333" s="54">
        <v>7193</v>
      </c>
      <c r="B2333" s="54" t="s">
        <v>2141</v>
      </c>
      <c r="C2333" s="58" t="s">
        <v>3063</v>
      </c>
      <c r="D2333" s="79">
        <v>7</v>
      </c>
      <c r="E2333" s="79">
        <v>7</v>
      </c>
      <c r="F2333" s="80">
        <v>688.75</v>
      </c>
      <c r="G2333" s="80">
        <v>98.39</v>
      </c>
      <c r="H2333" s="80">
        <v>688.75</v>
      </c>
      <c r="I2333" s="80" t="s">
        <v>28</v>
      </c>
      <c r="J2333" s="80" t="s">
        <v>28</v>
      </c>
      <c r="K2333" s="80">
        <v>98.39</v>
      </c>
      <c r="L2333" s="73">
        <f t="shared" si="534"/>
        <v>98.39</v>
      </c>
      <c r="M2333" s="73">
        <f t="shared" si="535"/>
        <v>102.67</v>
      </c>
      <c r="N2333" s="72" t="str">
        <f t="shared" si="536"/>
        <v>1121</v>
      </c>
      <c r="O2333" s="74">
        <f t="shared" si="537"/>
        <v>0</v>
      </c>
      <c r="P2333" s="72">
        <f t="shared" si="538"/>
        <v>0</v>
      </c>
      <c r="Q2333" s="74">
        <f t="shared" si="539"/>
        <v>7</v>
      </c>
      <c r="R2333" s="72" t="str">
        <f t="shared" si="540"/>
        <v/>
      </c>
      <c r="S2333" s="72" t="str">
        <f t="shared" si="541"/>
        <v/>
      </c>
      <c r="AT2333" s="20">
        <f t="shared" si="542"/>
        <v>-8855.1</v>
      </c>
    </row>
    <row r="2334" spans="1:46" ht="33.75">
      <c r="A2334" s="54">
        <v>7193</v>
      </c>
      <c r="B2334" s="54" t="s">
        <v>2143</v>
      </c>
      <c r="C2334" s="58" t="s">
        <v>3063</v>
      </c>
      <c r="D2334" s="79">
        <v>7</v>
      </c>
      <c r="E2334" s="79">
        <v>7</v>
      </c>
      <c r="F2334" s="80">
        <v>688.75</v>
      </c>
      <c r="G2334" s="80">
        <v>98.39</v>
      </c>
      <c r="H2334" s="80">
        <v>688.75</v>
      </c>
      <c r="I2334" s="80" t="s">
        <v>28</v>
      </c>
      <c r="J2334" s="80" t="s">
        <v>28</v>
      </c>
      <c r="K2334" s="80">
        <v>98.39</v>
      </c>
      <c r="L2334" s="73">
        <f t="shared" si="534"/>
        <v>98.39</v>
      </c>
      <c r="M2334" s="73">
        <f t="shared" si="535"/>
        <v>102.67</v>
      </c>
      <c r="N2334" s="72" t="str">
        <f t="shared" si="536"/>
        <v>1121</v>
      </c>
      <c r="O2334" s="74">
        <f t="shared" si="537"/>
        <v>0</v>
      </c>
      <c r="P2334" s="72">
        <f t="shared" si="538"/>
        <v>0</v>
      </c>
      <c r="Q2334" s="74">
        <f t="shared" si="539"/>
        <v>7</v>
      </c>
      <c r="R2334" s="72" t="str">
        <f t="shared" si="540"/>
        <v/>
      </c>
      <c r="S2334" s="72" t="str">
        <f t="shared" si="541"/>
        <v/>
      </c>
      <c r="AT2334" s="20">
        <f t="shared" si="542"/>
        <v>-8855.1</v>
      </c>
    </row>
    <row r="2335" spans="1:46" ht="33.75">
      <c r="A2335" s="54">
        <v>7193</v>
      </c>
      <c r="B2335" s="54" t="s">
        <v>2137</v>
      </c>
      <c r="C2335" s="58" t="s">
        <v>3063</v>
      </c>
      <c r="D2335" s="79">
        <v>7</v>
      </c>
      <c r="E2335" s="79">
        <v>7</v>
      </c>
      <c r="F2335" s="80">
        <v>688.75</v>
      </c>
      <c r="G2335" s="80">
        <v>98.39</v>
      </c>
      <c r="H2335" s="80">
        <v>688.75</v>
      </c>
      <c r="I2335" s="80" t="s">
        <v>28</v>
      </c>
      <c r="J2335" s="80" t="s">
        <v>28</v>
      </c>
      <c r="K2335" s="80">
        <v>98.39</v>
      </c>
      <c r="L2335" s="73">
        <f t="shared" si="534"/>
        <v>98.39</v>
      </c>
      <c r="M2335" s="73">
        <f t="shared" si="535"/>
        <v>102.67</v>
      </c>
      <c r="N2335" s="72" t="str">
        <f t="shared" si="536"/>
        <v>1121</v>
      </c>
      <c r="O2335" s="74">
        <f t="shared" si="537"/>
        <v>0</v>
      </c>
      <c r="P2335" s="72">
        <f t="shared" si="538"/>
        <v>0</v>
      </c>
      <c r="Q2335" s="74">
        <f t="shared" si="539"/>
        <v>7</v>
      </c>
      <c r="R2335" s="72" t="str">
        <f t="shared" si="540"/>
        <v/>
      </c>
      <c r="S2335" s="72" t="str">
        <f t="shared" si="541"/>
        <v/>
      </c>
      <c r="AT2335" s="20">
        <f t="shared" si="542"/>
        <v>-8855.1</v>
      </c>
    </row>
    <row r="2336" spans="1:46" ht="33.75">
      <c r="A2336" s="54">
        <v>7194</v>
      </c>
      <c r="B2336" s="54" t="s">
        <v>2149</v>
      </c>
      <c r="C2336" s="58" t="s">
        <v>3064</v>
      </c>
      <c r="D2336" s="79">
        <v>7</v>
      </c>
      <c r="E2336" s="79">
        <v>7</v>
      </c>
      <c r="F2336" s="80">
        <v>651.70000000000005</v>
      </c>
      <c r="G2336" s="80">
        <v>93.1</v>
      </c>
      <c r="H2336" s="80">
        <v>651.70000000000005</v>
      </c>
      <c r="I2336" s="80" t="s">
        <v>28</v>
      </c>
      <c r="J2336" s="80" t="s">
        <v>28</v>
      </c>
      <c r="K2336" s="80">
        <v>93.1</v>
      </c>
      <c r="L2336" s="73">
        <f t="shared" si="534"/>
        <v>93.1</v>
      </c>
      <c r="M2336" s="73">
        <f t="shared" si="535"/>
        <v>102.67</v>
      </c>
      <c r="N2336" s="72" t="str">
        <f t="shared" si="536"/>
        <v>1121</v>
      </c>
      <c r="O2336" s="74">
        <f t="shared" si="537"/>
        <v>0</v>
      </c>
      <c r="P2336" s="72">
        <f t="shared" si="538"/>
        <v>0</v>
      </c>
      <c r="Q2336" s="74">
        <f t="shared" si="539"/>
        <v>7</v>
      </c>
      <c r="R2336" s="72" t="str">
        <f t="shared" si="540"/>
        <v/>
      </c>
      <c r="S2336" s="72" t="str">
        <f t="shared" si="541"/>
        <v/>
      </c>
      <c r="AT2336" s="20">
        <f t="shared" si="542"/>
        <v>-8379</v>
      </c>
    </row>
    <row r="2337" spans="1:46" ht="33.75">
      <c r="A2337" s="54">
        <v>7194</v>
      </c>
      <c r="B2337" s="54" t="s">
        <v>2155</v>
      </c>
      <c r="C2337" s="58" t="s">
        <v>3064</v>
      </c>
      <c r="D2337" s="79">
        <v>7</v>
      </c>
      <c r="E2337" s="79">
        <v>7</v>
      </c>
      <c r="F2337" s="80">
        <v>651.70000000000005</v>
      </c>
      <c r="G2337" s="80">
        <v>93.1</v>
      </c>
      <c r="H2337" s="80">
        <v>651.70000000000005</v>
      </c>
      <c r="I2337" s="80" t="s">
        <v>28</v>
      </c>
      <c r="J2337" s="80" t="s">
        <v>28</v>
      </c>
      <c r="K2337" s="80">
        <v>93.1</v>
      </c>
      <c r="L2337" s="73">
        <f t="shared" si="534"/>
        <v>93.1</v>
      </c>
      <c r="M2337" s="73">
        <f t="shared" si="535"/>
        <v>102.67</v>
      </c>
      <c r="N2337" s="72" t="str">
        <f t="shared" si="536"/>
        <v>1121</v>
      </c>
      <c r="O2337" s="74">
        <f t="shared" si="537"/>
        <v>0</v>
      </c>
      <c r="P2337" s="72">
        <f t="shared" si="538"/>
        <v>0</v>
      </c>
      <c r="Q2337" s="74">
        <f t="shared" si="539"/>
        <v>7</v>
      </c>
      <c r="R2337" s="72" t="str">
        <f t="shared" si="540"/>
        <v/>
      </c>
      <c r="S2337" s="72" t="str">
        <f t="shared" si="541"/>
        <v/>
      </c>
      <c r="AT2337" s="20">
        <f t="shared" si="542"/>
        <v>-8379</v>
      </c>
    </row>
    <row r="2338" spans="1:46" ht="33.75">
      <c r="A2338" s="54">
        <v>7194</v>
      </c>
      <c r="B2338" s="54" t="s">
        <v>2157</v>
      </c>
      <c r="C2338" s="58" t="s">
        <v>3064</v>
      </c>
      <c r="D2338" s="79">
        <v>7</v>
      </c>
      <c r="E2338" s="79">
        <v>7</v>
      </c>
      <c r="F2338" s="80">
        <v>651.70000000000005</v>
      </c>
      <c r="G2338" s="80">
        <v>93.1</v>
      </c>
      <c r="H2338" s="80">
        <v>651.70000000000005</v>
      </c>
      <c r="I2338" s="80" t="s">
        <v>28</v>
      </c>
      <c r="J2338" s="80" t="s">
        <v>28</v>
      </c>
      <c r="K2338" s="80">
        <v>93.1</v>
      </c>
      <c r="L2338" s="73">
        <f t="shared" si="534"/>
        <v>93.1</v>
      </c>
      <c r="M2338" s="73">
        <f t="shared" si="535"/>
        <v>102.67</v>
      </c>
      <c r="N2338" s="72" t="str">
        <f t="shared" si="536"/>
        <v>1121</v>
      </c>
      <c r="O2338" s="74">
        <f t="shared" si="537"/>
        <v>0</v>
      </c>
      <c r="P2338" s="72">
        <f t="shared" si="538"/>
        <v>0</v>
      </c>
      <c r="Q2338" s="74">
        <f t="shared" si="539"/>
        <v>7</v>
      </c>
      <c r="R2338" s="72" t="str">
        <f t="shared" si="540"/>
        <v/>
      </c>
      <c r="S2338" s="72" t="str">
        <f t="shared" si="541"/>
        <v/>
      </c>
      <c r="AT2338" s="20">
        <f t="shared" si="542"/>
        <v>-8379</v>
      </c>
    </row>
    <row r="2339" spans="1:46" ht="33.75">
      <c r="A2339" s="54">
        <v>7194</v>
      </c>
      <c r="B2339" s="54" t="s">
        <v>2159</v>
      </c>
      <c r="C2339" s="58" t="s">
        <v>3064</v>
      </c>
      <c r="D2339" s="79">
        <v>7</v>
      </c>
      <c r="E2339" s="79">
        <v>7</v>
      </c>
      <c r="F2339" s="80">
        <v>651.70000000000005</v>
      </c>
      <c r="G2339" s="80">
        <v>93.1</v>
      </c>
      <c r="H2339" s="80">
        <v>651.70000000000005</v>
      </c>
      <c r="I2339" s="80" t="s">
        <v>28</v>
      </c>
      <c r="J2339" s="80" t="s">
        <v>28</v>
      </c>
      <c r="K2339" s="80">
        <v>93.1</v>
      </c>
      <c r="L2339" s="73">
        <f t="shared" si="534"/>
        <v>93.1</v>
      </c>
      <c r="M2339" s="73">
        <f t="shared" si="535"/>
        <v>102.67</v>
      </c>
      <c r="N2339" s="72" t="str">
        <f t="shared" si="536"/>
        <v>1121</v>
      </c>
      <c r="O2339" s="74">
        <f t="shared" si="537"/>
        <v>0</v>
      </c>
      <c r="P2339" s="72">
        <f t="shared" si="538"/>
        <v>0</v>
      </c>
      <c r="Q2339" s="74">
        <f t="shared" si="539"/>
        <v>7</v>
      </c>
      <c r="R2339" s="72" t="str">
        <f t="shared" si="540"/>
        <v/>
      </c>
      <c r="S2339" s="72" t="str">
        <f t="shared" si="541"/>
        <v/>
      </c>
      <c r="AT2339" s="20">
        <f t="shared" si="542"/>
        <v>-8379</v>
      </c>
    </row>
    <row r="2340" spans="1:46" ht="33.75">
      <c r="A2340" s="54">
        <v>7194</v>
      </c>
      <c r="B2340" s="54" t="s">
        <v>2153</v>
      </c>
      <c r="C2340" s="58" t="s">
        <v>3064</v>
      </c>
      <c r="D2340" s="79">
        <v>7</v>
      </c>
      <c r="E2340" s="79">
        <v>7</v>
      </c>
      <c r="F2340" s="80">
        <v>651.70000000000005</v>
      </c>
      <c r="G2340" s="80">
        <v>93.1</v>
      </c>
      <c r="H2340" s="80">
        <v>651.70000000000005</v>
      </c>
      <c r="I2340" s="80" t="s">
        <v>28</v>
      </c>
      <c r="J2340" s="80" t="s">
        <v>28</v>
      </c>
      <c r="K2340" s="80">
        <v>93.1</v>
      </c>
      <c r="L2340" s="73">
        <f t="shared" si="534"/>
        <v>93.1</v>
      </c>
      <c r="M2340" s="73">
        <f t="shared" si="535"/>
        <v>102.67</v>
      </c>
      <c r="N2340" s="72" t="str">
        <f t="shared" si="536"/>
        <v>1121</v>
      </c>
      <c r="O2340" s="74">
        <f t="shared" si="537"/>
        <v>0</v>
      </c>
      <c r="P2340" s="72">
        <f t="shared" si="538"/>
        <v>0</v>
      </c>
      <c r="Q2340" s="74">
        <f t="shared" si="539"/>
        <v>7</v>
      </c>
      <c r="R2340" s="72" t="str">
        <f t="shared" si="540"/>
        <v/>
      </c>
      <c r="S2340" s="72" t="str">
        <f t="shared" si="541"/>
        <v/>
      </c>
      <c r="AT2340" s="20">
        <f t="shared" si="542"/>
        <v>-8379</v>
      </c>
    </row>
    <row r="2341" spans="1:46" ht="33.75">
      <c r="A2341" s="54">
        <v>7194</v>
      </c>
      <c r="B2341" s="54" t="s">
        <v>2151</v>
      </c>
      <c r="C2341" s="58" t="s">
        <v>3064</v>
      </c>
      <c r="D2341" s="79">
        <v>7</v>
      </c>
      <c r="E2341" s="79">
        <v>7</v>
      </c>
      <c r="F2341" s="80">
        <v>651.70000000000005</v>
      </c>
      <c r="G2341" s="80">
        <v>93.1</v>
      </c>
      <c r="H2341" s="80">
        <v>651.70000000000005</v>
      </c>
      <c r="I2341" s="80" t="s">
        <v>28</v>
      </c>
      <c r="J2341" s="80" t="s">
        <v>28</v>
      </c>
      <c r="K2341" s="80">
        <v>93.1</v>
      </c>
      <c r="L2341" s="73">
        <f t="shared" si="534"/>
        <v>93.1</v>
      </c>
      <c r="M2341" s="73">
        <f t="shared" si="535"/>
        <v>102.67</v>
      </c>
      <c r="N2341" s="72" t="str">
        <f t="shared" si="536"/>
        <v>1121</v>
      </c>
      <c r="O2341" s="74">
        <f t="shared" si="537"/>
        <v>0</v>
      </c>
      <c r="P2341" s="72">
        <f t="shared" si="538"/>
        <v>0</v>
      </c>
      <c r="Q2341" s="74">
        <f t="shared" si="539"/>
        <v>7</v>
      </c>
      <c r="R2341" s="72" t="str">
        <f t="shared" si="540"/>
        <v/>
      </c>
      <c r="S2341" s="72" t="str">
        <f t="shared" si="541"/>
        <v/>
      </c>
      <c r="AT2341" s="20">
        <f t="shared" si="542"/>
        <v>-8379</v>
      </c>
    </row>
    <row r="2342" spans="1:46" ht="33.75">
      <c r="A2342" s="54">
        <v>7195</v>
      </c>
      <c r="B2342" s="54" t="s">
        <v>2163</v>
      </c>
      <c r="C2342" s="58" t="s">
        <v>3065</v>
      </c>
      <c r="D2342" s="79">
        <v>7</v>
      </c>
      <c r="E2342" s="79">
        <v>7</v>
      </c>
      <c r="F2342" s="80">
        <v>633.52</v>
      </c>
      <c r="G2342" s="80">
        <v>90.5</v>
      </c>
      <c r="H2342" s="80">
        <v>633.52</v>
      </c>
      <c r="I2342" s="80" t="s">
        <v>28</v>
      </c>
      <c r="J2342" s="80" t="s">
        <v>28</v>
      </c>
      <c r="K2342" s="80">
        <v>90.5</v>
      </c>
      <c r="L2342" s="73">
        <f t="shared" si="534"/>
        <v>90.5</v>
      </c>
      <c r="M2342" s="73">
        <f t="shared" si="535"/>
        <v>105.86</v>
      </c>
      <c r="N2342" s="72" t="str">
        <f t="shared" si="536"/>
        <v>1123</v>
      </c>
      <c r="O2342" s="74">
        <f t="shared" si="537"/>
        <v>0</v>
      </c>
      <c r="P2342" s="72">
        <f t="shared" si="538"/>
        <v>0</v>
      </c>
      <c r="Q2342" s="74">
        <f t="shared" si="539"/>
        <v>7</v>
      </c>
      <c r="R2342" s="72" t="str">
        <f t="shared" si="540"/>
        <v/>
      </c>
      <c r="S2342" s="72" t="str">
        <f t="shared" si="541"/>
        <v/>
      </c>
      <c r="AT2342" s="20">
        <f t="shared" si="542"/>
        <v>-8145</v>
      </c>
    </row>
    <row r="2343" spans="1:46" ht="33.75">
      <c r="A2343" s="54">
        <v>7195</v>
      </c>
      <c r="B2343" s="54" t="s">
        <v>2165</v>
      </c>
      <c r="C2343" s="58" t="s">
        <v>3065</v>
      </c>
      <c r="D2343" s="79">
        <v>7</v>
      </c>
      <c r="E2343" s="79">
        <v>7</v>
      </c>
      <c r="F2343" s="80">
        <v>633.52</v>
      </c>
      <c r="G2343" s="80">
        <v>90.5</v>
      </c>
      <c r="H2343" s="80">
        <v>633.52</v>
      </c>
      <c r="I2343" s="80" t="s">
        <v>28</v>
      </c>
      <c r="J2343" s="80" t="s">
        <v>28</v>
      </c>
      <c r="K2343" s="80">
        <v>90.5</v>
      </c>
      <c r="L2343" s="73">
        <f t="shared" si="534"/>
        <v>90.5</v>
      </c>
      <c r="M2343" s="73">
        <f t="shared" si="535"/>
        <v>105.86</v>
      </c>
      <c r="N2343" s="72" t="str">
        <f t="shared" si="536"/>
        <v>1123</v>
      </c>
      <c r="O2343" s="74">
        <f t="shared" si="537"/>
        <v>0</v>
      </c>
      <c r="P2343" s="72">
        <f t="shared" si="538"/>
        <v>0</v>
      </c>
      <c r="Q2343" s="74">
        <f t="shared" si="539"/>
        <v>7</v>
      </c>
      <c r="R2343" s="72" t="str">
        <f t="shared" si="540"/>
        <v/>
      </c>
      <c r="S2343" s="72" t="str">
        <f t="shared" si="541"/>
        <v/>
      </c>
      <c r="AT2343" s="20">
        <f t="shared" si="542"/>
        <v>-8145</v>
      </c>
    </row>
    <row r="2344" spans="1:46" ht="33.75">
      <c r="A2344" s="54">
        <v>7195</v>
      </c>
      <c r="B2344" s="54" t="s">
        <v>2167</v>
      </c>
      <c r="C2344" s="58" t="s">
        <v>3065</v>
      </c>
      <c r="D2344" s="79">
        <v>7</v>
      </c>
      <c r="E2344" s="79">
        <v>7</v>
      </c>
      <c r="F2344" s="80">
        <v>633.52</v>
      </c>
      <c r="G2344" s="80">
        <v>90.5</v>
      </c>
      <c r="H2344" s="80">
        <v>633.52</v>
      </c>
      <c r="I2344" s="80" t="s">
        <v>28</v>
      </c>
      <c r="J2344" s="80" t="s">
        <v>28</v>
      </c>
      <c r="K2344" s="80">
        <v>90.5</v>
      </c>
      <c r="L2344" s="73">
        <f t="shared" si="534"/>
        <v>90.5</v>
      </c>
      <c r="M2344" s="73">
        <f t="shared" si="535"/>
        <v>105.86</v>
      </c>
      <c r="N2344" s="72" t="str">
        <f t="shared" si="536"/>
        <v>1123</v>
      </c>
      <c r="O2344" s="74">
        <f t="shared" si="537"/>
        <v>0</v>
      </c>
      <c r="P2344" s="72">
        <f t="shared" si="538"/>
        <v>0</v>
      </c>
      <c r="Q2344" s="74">
        <f t="shared" si="539"/>
        <v>7</v>
      </c>
      <c r="R2344" s="72" t="str">
        <f t="shared" si="540"/>
        <v/>
      </c>
      <c r="S2344" s="72" t="str">
        <f t="shared" si="541"/>
        <v/>
      </c>
      <c r="AT2344" s="20">
        <f t="shared" si="542"/>
        <v>-8145</v>
      </c>
    </row>
    <row r="2345" spans="1:46" ht="33.75">
      <c r="A2345" s="54">
        <v>7195</v>
      </c>
      <c r="B2345" s="54" t="s">
        <v>2169</v>
      </c>
      <c r="C2345" s="58" t="s">
        <v>3065</v>
      </c>
      <c r="D2345" s="79">
        <v>7</v>
      </c>
      <c r="E2345" s="79">
        <v>7</v>
      </c>
      <c r="F2345" s="80">
        <v>633.52</v>
      </c>
      <c r="G2345" s="80">
        <v>90.5</v>
      </c>
      <c r="H2345" s="80">
        <v>633.52</v>
      </c>
      <c r="I2345" s="80" t="s">
        <v>28</v>
      </c>
      <c r="J2345" s="80" t="s">
        <v>28</v>
      </c>
      <c r="K2345" s="80">
        <v>90.5</v>
      </c>
      <c r="L2345" s="73">
        <f t="shared" si="534"/>
        <v>90.5</v>
      </c>
      <c r="M2345" s="73">
        <f t="shared" si="535"/>
        <v>105.86</v>
      </c>
      <c r="N2345" s="72" t="str">
        <f t="shared" si="536"/>
        <v>1123</v>
      </c>
      <c r="O2345" s="74">
        <f t="shared" si="537"/>
        <v>0</v>
      </c>
      <c r="P2345" s="72">
        <f t="shared" si="538"/>
        <v>0</v>
      </c>
      <c r="Q2345" s="74">
        <f t="shared" si="539"/>
        <v>7</v>
      </c>
      <c r="R2345" s="72" t="str">
        <f t="shared" si="540"/>
        <v/>
      </c>
      <c r="S2345" s="72" t="str">
        <f t="shared" si="541"/>
        <v/>
      </c>
      <c r="AT2345" s="20">
        <f t="shared" si="542"/>
        <v>-8145</v>
      </c>
    </row>
    <row r="2346" spans="1:46" ht="45">
      <c r="A2346" s="54">
        <v>7196</v>
      </c>
      <c r="B2346" s="54" t="s">
        <v>2177</v>
      </c>
      <c r="C2346" s="58" t="s">
        <v>3066</v>
      </c>
      <c r="D2346" s="79">
        <v>7</v>
      </c>
      <c r="E2346" s="79">
        <v>7</v>
      </c>
      <c r="F2346" s="80">
        <v>711.26</v>
      </c>
      <c r="G2346" s="80">
        <v>101.61</v>
      </c>
      <c r="H2346" s="80">
        <v>711.26</v>
      </c>
      <c r="I2346" s="80" t="s">
        <v>28</v>
      </c>
      <c r="J2346" s="80" t="s">
        <v>28</v>
      </c>
      <c r="K2346" s="80">
        <v>101.61</v>
      </c>
      <c r="L2346" s="73">
        <f t="shared" si="534"/>
        <v>101.61</v>
      </c>
      <c r="M2346" s="73">
        <f t="shared" si="535"/>
        <v>118.79</v>
      </c>
      <c r="N2346" s="72" t="str">
        <f t="shared" si="536"/>
        <v>1603</v>
      </c>
      <c r="O2346" s="74">
        <f t="shared" si="537"/>
        <v>0</v>
      </c>
      <c r="P2346" s="72">
        <f t="shared" si="538"/>
        <v>0</v>
      </c>
      <c r="Q2346" s="74">
        <f t="shared" si="539"/>
        <v>7</v>
      </c>
      <c r="R2346" s="72" t="str">
        <f t="shared" si="540"/>
        <v/>
      </c>
      <c r="S2346" s="72" t="str">
        <f t="shared" si="541"/>
        <v/>
      </c>
      <c r="AT2346" s="20">
        <f t="shared" si="542"/>
        <v>-9144.9</v>
      </c>
    </row>
    <row r="2347" spans="1:46" ht="45">
      <c r="A2347" s="54">
        <v>7196</v>
      </c>
      <c r="B2347" s="54" t="s">
        <v>2175</v>
      </c>
      <c r="C2347" s="58" t="s">
        <v>3066</v>
      </c>
      <c r="D2347" s="79">
        <v>7</v>
      </c>
      <c r="E2347" s="79">
        <v>7</v>
      </c>
      <c r="F2347" s="80">
        <v>711.26</v>
      </c>
      <c r="G2347" s="80">
        <v>101.61</v>
      </c>
      <c r="H2347" s="80">
        <v>711.26</v>
      </c>
      <c r="I2347" s="80" t="s">
        <v>28</v>
      </c>
      <c r="J2347" s="80" t="s">
        <v>28</v>
      </c>
      <c r="K2347" s="80">
        <v>101.61</v>
      </c>
      <c r="L2347" s="73">
        <f t="shared" si="534"/>
        <v>101.61</v>
      </c>
      <c r="M2347" s="73">
        <f t="shared" si="535"/>
        <v>118.79</v>
      </c>
      <c r="N2347" s="72" t="str">
        <f t="shared" si="536"/>
        <v>1603</v>
      </c>
      <c r="O2347" s="74">
        <f t="shared" si="537"/>
        <v>0</v>
      </c>
      <c r="P2347" s="72">
        <f t="shared" si="538"/>
        <v>0</v>
      </c>
      <c r="Q2347" s="74">
        <f t="shared" si="539"/>
        <v>7</v>
      </c>
      <c r="R2347" s="72" t="str">
        <f t="shared" si="540"/>
        <v/>
      </c>
      <c r="S2347" s="72" t="str">
        <f t="shared" si="541"/>
        <v/>
      </c>
      <c r="AT2347" s="20">
        <f t="shared" si="542"/>
        <v>-9144.9</v>
      </c>
    </row>
    <row r="2348" spans="1:46" ht="45">
      <c r="A2348" s="54">
        <v>7196</v>
      </c>
      <c r="B2348" s="54" t="s">
        <v>2183</v>
      </c>
      <c r="C2348" s="58" t="s">
        <v>3066</v>
      </c>
      <c r="D2348" s="79">
        <v>7</v>
      </c>
      <c r="E2348" s="79">
        <v>7</v>
      </c>
      <c r="F2348" s="80">
        <v>711.26</v>
      </c>
      <c r="G2348" s="80">
        <v>101.61</v>
      </c>
      <c r="H2348" s="80">
        <v>711.26</v>
      </c>
      <c r="I2348" s="80" t="s">
        <v>28</v>
      </c>
      <c r="J2348" s="80" t="s">
        <v>28</v>
      </c>
      <c r="K2348" s="80">
        <v>101.61</v>
      </c>
      <c r="L2348" s="73">
        <f t="shared" si="534"/>
        <v>101.61</v>
      </c>
      <c r="M2348" s="73">
        <f t="shared" si="535"/>
        <v>118.79</v>
      </c>
      <c r="N2348" s="72" t="str">
        <f t="shared" si="536"/>
        <v>1603</v>
      </c>
      <c r="O2348" s="74">
        <f t="shared" si="537"/>
        <v>0</v>
      </c>
      <c r="P2348" s="72">
        <f t="shared" si="538"/>
        <v>0</v>
      </c>
      <c r="Q2348" s="74">
        <f t="shared" si="539"/>
        <v>7</v>
      </c>
      <c r="R2348" s="72" t="str">
        <f t="shared" si="540"/>
        <v/>
      </c>
      <c r="S2348" s="72" t="str">
        <f t="shared" si="541"/>
        <v/>
      </c>
      <c r="AT2348" s="20">
        <f t="shared" si="542"/>
        <v>-9144.9</v>
      </c>
    </row>
    <row r="2349" spans="1:46" ht="45">
      <c r="A2349" s="54">
        <v>7196</v>
      </c>
      <c r="B2349" s="54" t="s">
        <v>2173</v>
      </c>
      <c r="C2349" s="58" t="s">
        <v>3066</v>
      </c>
      <c r="D2349" s="79">
        <v>7</v>
      </c>
      <c r="E2349" s="79">
        <v>7</v>
      </c>
      <c r="F2349" s="80">
        <v>711.26</v>
      </c>
      <c r="G2349" s="80">
        <v>101.61</v>
      </c>
      <c r="H2349" s="80">
        <v>711.26</v>
      </c>
      <c r="I2349" s="80" t="s">
        <v>28</v>
      </c>
      <c r="J2349" s="80" t="s">
        <v>28</v>
      </c>
      <c r="K2349" s="80">
        <v>101.61</v>
      </c>
      <c r="L2349" s="73">
        <f t="shared" si="534"/>
        <v>101.61</v>
      </c>
      <c r="M2349" s="73">
        <f t="shared" si="535"/>
        <v>118.79</v>
      </c>
      <c r="N2349" s="72" t="str">
        <f t="shared" si="536"/>
        <v>1603</v>
      </c>
      <c r="O2349" s="74">
        <f t="shared" si="537"/>
        <v>0</v>
      </c>
      <c r="P2349" s="72">
        <f t="shared" si="538"/>
        <v>0</v>
      </c>
      <c r="Q2349" s="74">
        <f t="shared" si="539"/>
        <v>7</v>
      </c>
      <c r="R2349" s="72" t="str">
        <f t="shared" si="540"/>
        <v/>
      </c>
      <c r="S2349" s="72" t="str">
        <f t="shared" si="541"/>
        <v/>
      </c>
      <c r="AT2349" s="20">
        <f t="shared" si="542"/>
        <v>-9144.9</v>
      </c>
    </row>
    <row r="2350" spans="1:46" ht="45">
      <c r="A2350" s="54">
        <v>7196</v>
      </c>
      <c r="B2350" s="54" t="s">
        <v>2179</v>
      </c>
      <c r="C2350" s="58" t="s">
        <v>3066</v>
      </c>
      <c r="D2350" s="79">
        <v>7</v>
      </c>
      <c r="E2350" s="79">
        <v>7</v>
      </c>
      <c r="F2350" s="80">
        <v>711.26</v>
      </c>
      <c r="G2350" s="80">
        <v>101.61</v>
      </c>
      <c r="H2350" s="80">
        <v>711.26</v>
      </c>
      <c r="I2350" s="80" t="s">
        <v>28</v>
      </c>
      <c r="J2350" s="80" t="s">
        <v>28</v>
      </c>
      <c r="K2350" s="80">
        <v>101.61</v>
      </c>
      <c r="L2350" s="73">
        <f t="shared" si="534"/>
        <v>101.61</v>
      </c>
      <c r="M2350" s="73">
        <f t="shared" si="535"/>
        <v>118.79</v>
      </c>
      <c r="N2350" s="72" t="str">
        <f t="shared" si="536"/>
        <v>1603</v>
      </c>
      <c r="O2350" s="74">
        <f t="shared" si="537"/>
        <v>0</v>
      </c>
      <c r="P2350" s="72">
        <f t="shared" si="538"/>
        <v>0</v>
      </c>
      <c r="Q2350" s="74">
        <f t="shared" si="539"/>
        <v>7</v>
      </c>
      <c r="R2350" s="72" t="str">
        <f t="shared" si="540"/>
        <v/>
      </c>
      <c r="S2350" s="72" t="str">
        <f t="shared" si="541"/>
        <v/>
      </c>
      <c r="AT2350" s="20">
        <f t="shared" si="542"/>
        <v>-9144.9</v>
      </c>
    </row>
    <row r="2351" spans="1:46" ht="45">
      <c r="A2351" s="54">
        <v>7196</v>
      </c>
      <c r="B2351" s="54" t="s">
        <v>2181</v>
      </c>
      <c r="C2351" s="58" t="s">
        <v>3066</v>
      </c>
      <c r="D2351" s="79">
        <v>7</v>
      </c>
      <c r="E2351" s="79">
        <v>7</v>
      </c>
      <c r="F2351" s="80">
        <v>711.26</v>
      </c>
      <c r="G2351" s="80">
        <v>101.61</v>
      </c>
      <c r="H2351" s="80">
        <v>711.26</v>
      </c>
      <c r="I2351" s="80" t="s">
        <v>28</v>
      </c>
      <c r="J2351" s="80" t="s">
        <v>28</v>
      </c>
      <c r="K2351" s="80">
        <v>101.61</v>
      </c>
      <c r="L2351" s="73">
        <f t="shared" si="534"/>
        <v>101.61</v>
      </c>
      <c r="M2351" s="73">
        <f t="shared" si="535"/>
        <v>118.79</v>
      </c>
      <c r="N2351" s="72" t="str">
        <f t="shared" si="536"/>
        <v>1603</v>
      </c>
      <c r="O2351" s="74">
        <f t="shared" si="537"/>
        <v>0</v>
      </c>
      <c r="P2351" s="72">
        <f t="shared" si="538"/>
        <v>0</v>
      </c>
      <c r="Q2351" s="74">
        <f t="shared" si="539"/>
        <v>7</v>
      </c>
      <c r="R2351" s="72" t="str">
        <f t="shared" si="540"/>
        <v/>
      </c>
      <c r="S2351" s="72" t="str">
        <f t="shared" si="541"/>
        <v/>
      </c>
      <c r="AT2351" s="20">
        <f t="shared" si="542"/>
        <v>-9144.9</v>
      </c>
    </row>
    <row r="2352" spans="1:46" ht="45">
      <c r="A2352" s="54">
        <v>7197</v>
      </c>
      <c r="B2352" s="54" t="s">
        <v>2189</v>
      </c>
      <c r="C2352" s="58" t="s">
        <v>3067</v>
      </c>
      <c r="D2352" s="79">
        <v>7</v>
      </c>
      <c r="E2352" s="79">
        <v>7</v>
      </c>
      <c r="F2352" s="80">
        <v>708.17</v>
      </c>
      <c r="G2352" s="80">
        <v>101.17</v>
      </c>
      <c r="H2352" s="80">
        <v>708.17</v>
      </c>
      <c r="I2352" s="80" t="s">
        <v>28</v>
      </c>
      <c r="J2352" s="80" t="s">
        <v>28</v>
      </c>
      <c r="K2352" s="80">
        <v>101.17</v>
      </c>
      <c r="L2352" s="73">
        <f t="shared" si="534"/>
        <v>101.17</v>
      </c>
      <c r="M2352" s="73">
        <f t="shared" si="535"/>
        <v>118.79</v>
      </c>
      <c r="N2352" s="72" t="str">
        <f t="shared" si="536"/>
        <v>1603</v>
      </c>
      <c r="O2352" s="74">
        <f t="shared" si="537"/>
        <v>0</v>
      </c>
      <c r="P2352" s="72">
        <f t="shared" si="538"/>
        <v>0</v>
      </c>
      <c r="Q2352" s="74">
        <f t="shared" si="539"/>
        <v>7</v>
      </c>
      <c r="R2352" s="72" t="str">
        <f t="shared" si="540"/>
        <v/>
      </c>
      <c r="S2352" s="72" t="str">
        <f t="shared" si="541"/>
        <v/>
      </c>
      <c r="AT2352" s="20">
        <f t="shared" si="542"/>
        <v>-9105.2999999999993</v>
      </c>
    </row>
    <row r="2353" spans="1:46" ht="45">
      <c r="A2353" s="54">
        <v>7197</v>
      </c>
      <c r="B2353" s="54" t="s">
        <v>2191</v>
      </c>
      <c r="C2353" s="58" t="s">
        <v>3067</v>
      </c>
      <c r="D2353" s="79">
        <v>7</v>
      </c>
      <c r="E2353" s="79">
        <v>7</v>
      </c>
      <c r="F2353" s="80">
        <v>708.17</v>
      </c>
      <c r="G2353" s="80">
        <v>101.17</v>
      </c>
      <c r="H2353" s="80">
        <v>708.17</v>
      </c>
      <c r="I2353" s="80" t="s">
        <v>28</v>
      </c>
      <c r="J2353" s="80" t="s">
        <v>28</v>
      </c>
      <c r="K2353" s="80">
        <v>101.17</v>
      </c>
      <c r="L2353" s="73">
        <f t="shared" si="534"/>
        <v>101.17</v>
      </c>
      <c r="M2353" s="73">
        <f t="shared" si="535"/>
        <v>118.79</v>
      </c>
      <c r="N2353" s="72" t="str">
        <f t="shared" si="536"/>
        <v>1603</v>
      </c>
      <c r="O2353" s="74">
        <f t="shared" si="537"/>
        <v>0</v>
      </c>
      <c r="P2353" s="72">
        <f t="shared" si="538"/>
        <v>0</v>
      </c>
      <c r="Q2353" s="74">
        <f t="shared" si="539"/>
        <v>7</v>
      </c>
      <c r="R2353" s="72" t="str">
        <f t="shared" si="540"/>
        <v/>
      </c>
      <c r="S2353" s="72" t="str">
        <f t="shared" si="541"/>
        <v/>
      </c>
      <c r="AT2353" s="20">
        <f t="shared" si="542"/>
        <v>-9105.2999999999993</v>
      </c>
    </row>
    <row r="2354" spans="1:46" ht="45">
      <c r="A2354" s="54">
        <v>7197</v>
      </c>
      <c r="B2354" s="54" t="s">
        <v>2193</v>
      </c>
      <c r="C2354" s="58" t="s">
        <v>3067</v>
      </c>
      <c r="D2354" s="79">
        <v>7</v>
      </c>
      <c r="E2354" s="79">
        <v>7</v>
      </c>
      <c r="F2354" s="80">
        <v>708.17</v>
      </c>
      <c r="G2354" s="80">
        <v>101.17</v>
      </c>
      <c r="H2354" s="80">
        <v>708.17</v>
      </c>
      <c r="I2354" s="80" t="s">
        <v>28</v>
      </c>
      <c r="J2354" s="80" t="s">
        <v>28</v>
      </c>
      <c r="K2354" s="80">
        <v>101.17</v>
      </c>
      <c r="L2354" s="73">
        <f t="shared" si="534"/>
        <v>101.17</v>
      </c>
      <c r="M2354" s="73">
        <f t="shared" si="535"/>
        <v>118.79</v>
      </c>
      <c r="N2354" s="72" t="str">
        <f t="shared" si="536"/>
        <v>1603</v>
      </c>
      <c r="O2354" s="74">
        <f t="shared" si="537"/>
        <v>0</v>
      </c>
      <c r="P2354" s="72">
        <f t="shared" si="538"/>
        <v>0</v>
      </c>
      <c r="Q2354" s="74">
        <f t="shared" si="539"/>
        <v>7</v>
      </c>
      <c r="R2354" s="72" t="str">
        <f t="shared" si="540"/>
        <v/>
      </c>
      <c r="S2354" s="72" t="str">
        <f t="shared" si="541"/>
        <v/>
      </c>
      <c r="AT2354" s="20">
        <f t="shared" si="542"/>
        <v>-9105.2999999999993</v>
      </c>
    </row>
    <row r="2355" spans="1:46" ht="45">
      <c r="A2355" s="54">
        <v>7197</v>
      </c>
      <c r="B2355" s="54" t="s">
        <v>2187</v>
      </c>
      <c r="C2355" s="58" t="s">
        <v>3067</v>
      </c>
      <c r="D2355" s="79">
        <v>7</v>
      </c>
      <c r="E2355" s="79">
        <v>7</v>
      </c>
      <c r="F2355" s="80">
        <v>708.17</v>
      </c>
      <c r="G2355" s="80">
        <v>101.17</v>
      </c>
      <c r="H2355" s="80">
        <v>708.17</v>
      </c>
      <c r="I2355" s="80" t="s">
        <v>28</v>
      </c>
      <c r="J2355" s="80" t="s">
        <v>28</v>
      </c>
      <c r="K2355" s="80">
        <v>101.17</v>
      </c>
      <c r="L2355" s="73">
        <f t="shared" si="534"/>
        <v>101.17</v>
      </c>
      <c r="M2355" s="73">
        <f t="shared" si="535"/>
        <v>118.79</v>
      </c>
      <c r="N2355" s="72" t="str">
        <f t="shared" si="536"/>
        <v>1603</v>
      </c>
      <c r="O2355" s="74">
        <f t="shared" si="537"/>
        <v>0</v>
      </c>
      <c r="P2355" s="72">
        <f t="shared" si="538"/>
        <v>0</v>
      </c>
      <c r="Q2355" s="74">
        <f t="shared" si="539"/>
        <v>7</v>
      </c>
      <c r="R2355" s="72" t="str">
        <f t="shared" si="540"/>
        <v/>
      </c>
      <c r="S2355" s="72" t="str">
        <f t="shared" si="541"/>
        <v/>
      </c>
      <c r="AT2355" s="20">
        <f t="shared" si="542"/>
        <v>-9105.2999999999993</v>
      </c>
    </row>
    <row r="2356" spans="1:46" ht="45">
      <c r="A2356" s="54">
        <v>7197</v>
      </c>
      <c r="B2356" s="54" t="s">
        <v>2185</v>
      </c>
      <c r="C2356" s="58" t="s">
        <v>3067</v>
      </c>
      <c r="D2356" s="79">
        <v>7</v>
      </c>
      <c r="E2356" s="79">
        <v>7</v>
      </c>
      <c r="F2356" s="80">
        <v>708.17</v>
      </c>
      <c r="G2356" s="80">
        <v>101.17</v>
      </c>
      <c r="H2356" s="80">
        <v>708.17</v>
      </c>
      <c r="I2356" s="80" t="s">
        <v>28</v>
      </c>
      <c r="J2356" s="80" t="s">
        <v>28</v>
      </c>
      <c r="K2356" s="80">
        <v>101.17</v>
      </c>
      <c r="L2356" s="73">
        <f t="shared" si="534"/>
        <v>101.17</v>
      </c>
      <c r="M2356" s="73">
        <f t="shared" si="535"/>
        <v>118.79</v>
      </c>
      <c r="N2356" s="72" t="str">
        <f t="shared" si="536"/>
        <v>1603</v>
      </c>
      <c r="O2356" s="74">
        <f t="shared" si="537"/>
        <v>0</v>
      </c>
      <c r="P2356" s="72">
        <f t="shared" si="538"/>
        <v>0</v>
      </c>
      <c r="Q2356" s="74">
        <f t="shared" si="539"/>
        <v>7</v>
      </c>
      <c r="R2356" s="72" t="str">
        <f t="shared" si="540"/>
        <v/>
      </c>
      <c r="S2356" s="72" t="str">
        <f t="shared" si="541"/>
        <v/>
      </c>
      <c r="AT2356" s="20">
        <f t="shared" si="542"/>
        <v>-9105.2999999999993</v>
      </c>
    </row>
    <row r="2357" spans="1:46" ht="45">
      <c r="A2357" s="54">
        <v>7197</v>
      </c>
      <c r="B2357" s="54" t="s">
        <v>2195</v>
      </c>
      <c r="C2357" s="58" t="s">
        <v>3067</v>
      </c>
      <c r="D2357" s="79">
        <v>7</v>
      </c>
      <c r="E2357" s="79">
        <v>7</v>
      </c>
      <c r="F2357" s="80">
        <v>708.17</v>
      </c>
      <c r="G2357" s="80">
        <v>101.17</v>
      </c>
      <c r="H2357" s="80">
        <v>708.17</v>
      </c>
      <c r="I2357" s="80" t="s">
        <v>28</v>
      </c>
      <c r="J2357" s="80" t="s">
        <v>28</v>
      </c>
      <c r="K2357" s="80">
        <v>101.17</v>
      </c>
      <c r="L2357" s="73">
        <f t="shared" si="534"/>
        <v>101.17</v>
      </c>
      <c r="M2357" s="73">
        <f t="shared" si="535"/>
        <v>118.79</v>
      </c>
      <c r="N2357" s="72" t="str">
        <f t="shared" si="536"/>
        <v>1603</v>
      </c>
      <c r="O2357" s="74">
        <f t="shared" si="537"/>
        <v>0</v>
      </c>
      <c r="P2357" s="72">
        <f t="shared" si="538"/>
        <v>0</v>
      </c>
      <c r="Q2357" s="74">
        <f t="shared" si="539"/>
        <v>7</v>
      </c>
      <c r="R2357" s="72" t="str">
        <f t="shared" si="540"/>
        <v/>
      </c>
      <c r="S2357" s="72" t="str">
        <f t="shared" si="541"/>
        <v/>
      </c>
      <c r="AT2357" s="20">
        <f t="shared" si="542"/>
        <v>-9105.2999999999993</v>
      </c>
    </row>
    <row r="2358" spans="1:46" ht="45">
      <c r="A2358" s="54">
        <v>7198</v>
      </c>
      <c r="B2358" s="54" t="s">
        <v>2209</v>
      </c>
      <c r="C2358" s="58" t="s">
        <v>3068</v>
      </c>
      <c r="D2358" s="79">
        <v>7</v>
      </c>
      <c r="E2358" s="79">
        <v>7</v>
      </c>
      <c r="F2358" s="80">
        <v>611.04999999999995</v>
      </c>
      <c r="G2358" s="80">
        <v>87.29</v>
      </c>
      <c r="H2358" s="80">
        <v>611.04999999999995</v>
      </c>
      <c r="I2358" s="80" t="s">
        <v>28</v>
      </c>
      <c r="J2358" s="80" t="s">
        <v>28</v>
      </c>
      <c r="K2358" s="80">
        <v>87.29</v>
      </c>
      <c r="L2358" s="73">
        <f t="shared" si="534"/>
        <v>87.29</v>
      </c>
      <c r="M2358" s="73">
        <f t="shared" si="535"/>
        <v>104.61</v>
      </c>
      <c r="N2358" s="72" t="str">
        <f t="shared" si="536"/>
        <v>1606</v>
      </c>
      <c r="O2358" s="74">
        <f t="shared" si="537"/>
        <v>0</v>
      </c>
      <c r="P2358" s="72">
        <f t="shared" si="538"/>
        <v>0</v>
      </c>
      <c r="Q2358" s="74">
        <f t="shared" si="539"/>
        <v>7</v>
      </c>
      <c r="R2358" s="72" t="str">
        <f t="shared" si="540"/>
        <v/>
      </c>
      <c r="S2358" s="72" t="str">
        <f t="shared" si="541"/>
        <v/>
      </c>
      <c r="AT2358" s="20">
        <f t="shared" si="542"/>
        <v>-7856.1</v>
      </c>
    </row>
    <row r="2359" spans="1:46" ht="45">
      <c r="A2359" s="54">
        <v>7198</v>
      </c>
      <c r="B2359" s="54" t="s">
        <v>2207</v>
      </c>
      <c r="C2359" s="58" t="s">
        <v>3068</v>
      </c>
      <c r="D2359" s="79">
        <v>7</v>
      </c>
      <c r="E2359" s="79">
        <v>7</v>
      </c>
      <c r="F2359" s="80">
        <v>611.04999999999995</v>
      </c>
      <c r="G2359" s="80">
        <v>87.29</v>
      </c>
      <c r="H2359" s="80">
        <v>611.04999999999995</v>
      </c>
      <c r="I2359" s="80" t="s">
        <v>28</v>
      </c>
      <c r="J2359" s="80" t="s">
        <v>28</v>
      </c>
      <c r="K2359" s="80">
        <v>87.29</v>
      </c>
      <c r="L2359" s="73">
        <f t="shared" si="534"/>
        <v>87.29</v>
      </c>
      <c r="M2359" s="73">
        <f t="shared" si="535"/>
        <v>104.61</v>
      </c>
      <c r="N2359" s="72" t="str">
        <f t="shared" si="536"/>
        <v>1606</v>
      </c>
      <c r="O2359" s="74">
        <f t="shared" si="537"/>
        <v>0</v>
      </c>
      <c r="P2359" s="72">
        <f t="shared" si="538"/>
        <v>0</v>
      </c>
      <c r="Q2359" s="74">
        <f t="shared" si="539"/>
        <v>7</v>
      </c>
      <c r="R2359" s="72" t="str">
        <f t="shared" si="540"/>
        <v/>
      </c>
      <c r="S2359" s="72" t="str">
        <f t="shared" si="541"/>
        <v/>
      </c>
      <c r="AT2359" s="20">
        <f t="shared" si="542"/>
        <v>-7856.1</v>
      </c>
    </row>
    <row r="2360" spans="1:46" ht="45">
      <c r="A2360" s="54">
        <v>7198</v>
      </c>
      <c r="B2360" s="54" t="s">
        <v>2205</v>
      </c>
      <c r="C2360" s="58" t="s">
        <v>3068</v>
      </c>
      <c r="D2360" s="79">
        <v>7</v>
      </c>
      <c r="E2360" s="79">
        <v>7</v>
      </c>
      <c r="F2360" s="80">
        <v>611.04999999999995</v>
      </c>
      <c r="G2360" s="80">
        <v>87.29</v>
      </c>
      <c r="H2360" s="80">
        <v>611.04999999999995</v>
      </c>
      <c r="I2360" s="80" t="s">
        <v>28</v>
      </c>
      <c r="J2360" s="80" t="s">
        <v>28</v>
      </c>
      <c r="K2360" s="80">
        <v>87.29</v>
      </c>
      <c r="L2360" s="73">
        <f t="shared" si="534"/>
        <v>87.29</v>
      </c>
      <c r="M2360" s="73">
        <f t="shared" si="535"/>
        <v>104.61</v>
      </c>
      <c r="N2360" s="72" t="str">
        <f t="shared" si="536"/>
        <v>1606</v>
      </c>
      <c r="O2360" s="74">
        <f t="shared" si="537"/>
        <v>0</v>
      </c>
      <c r="P2360" s="72">
        <f t="shared" si="538"/>
        <v>0</v>
      </c>
      <c r="Q2360" s="74">
        <f t="shared" si="539"/>
        <v>7</v>
      </c>
      <c r="R2360" s="72" t="str">
        <f t="shared" si="540"/>
        <v/>
      </c>
      <c r="S2360" s="72" t="str">
        <f t="shared" si="541"/>
        <v/>
      </c>
      <c r="AT2360" s="20">
        <f t="shared" si="542"/>
        <v>-7856.1</v>
      </c>
    </row>
    <row r="2361" spans="1:46" ht="45">
      <c r="A2361" s="54">
        <v>7198</v>
      </c>
      <c r="B2361" s="54" t="s">
        <v>2201</v>
      </c>
      <c r="C2361" s="58" t="s">
        <v>3068</v>
      </c>
      <c r="D2361" s="79">
        <v>7</v>
      </c>
      <c r="E2361" s="79">
        <v>7</v>
      </c>
      <c r="F2361" s="80">
        <v>611.04999999999995</v>
      </c>
      <c r="G2361" s="80">
        <v>87.29</v>
      </c>
      <c r="H2361" s="80">
        <v>611.04999999999995</v>
      </c>
      <c r="I2361" s="80" t="s">
        <v>28</v>
      </c>
      <c r="J2361" s="80" t="s">
        <v>28</v>
      </c>
      <c r="K2361" s="80">
        <v>87.29</v>
      </c>
      <c r="L2361" s="73">
        <f t="shared" si="534"/>
        <v>87.29</v>
      </c>
      <c r="M2361" s="73">
        <f t="shared" si="535"/>
        <v>104.61</v>
      </c>
      <c r="N2361" s="72" t="str">
        <f t="shared" si="536"/>
        <v>1606</v>
      </c>
      <c r="O2361" s="74">
        <f t="shared" si="537"/>
        <v>0</v>
      </c>
      <c r="P2361" s="72">
        <f t="shared" si="538"/>
        <v>0</v>
      </c>
      <c r="Q2361" s="74">
        <f t="shared" si="539"/>
        <v>7</v>
      </c>
      <c r="R2361" s="72" t="str">
        <f t="shared" si="540"/>
        <v/>
      </c>
      <c r="S2361" s="72" t="str">
        <f t="shared" si="541"/>
        <v/>
      </c>
      <c r="AT2361" s="20">
        <f t="shared" si="542"/>
        <v>-7856.1</v>
      </c>
    </row>
    <row r="2362" spans="1:46" ht="45">
      <c r="A2362" s="54">
        <v>7198</v>
      </c>
      <c r="B2362" s="54" t="s">
        <v>2199</v>
      </c>
      <c r="C2362" s="58" t="s">
        <v>3068</v>
      </c>
      <c r="D2362" s="79">
        <v>7</v>
      </c>
      <c r="E2362" s="79">
        <v>7</v>
      </c>
      <c r="F2362" s="80">
        <v>611.04999999999995</v>
      </c>
      <c r="G2362" s="80">
        <v>87.29</v>
      </c>
      <c r="H2362" s="80">
        <v>611.04999999999995</v>
      </c>
      <c r="I2362" s="80" t="s">
        <v>28</v>
      </c>
      <c r="J2362" s="80" t="s">
        <v>28</v>
      </c>
      <c r="K2362" s="80">
        <v>87.29</v>
      </c>
      <c r="L2362" s="73">
        <f t="shared" si="534"/>
        <v>87.29</v>
      </c>
      <c r="M2362" s="73">
        <f t="shared" si="535"/>
        <v>104.61</v>
      </c>
      <c r="N2362" s="72" t="str">
        <f t="shared" si="536"/>
        <v>1606</v>
      </c>
      <c r="O2362" s="74">
        <f t="shared" si="537"/>
        <v>0</v>
      </c>
      <c r="P2362" s="72">
        <f t="shared" si="538"/>
        <v>0</v>
      </c>
      <c r="Q2362" s="74">
        <f t="shared" si="539"/>
        <v>7</v>
      </c>
      <c r="R2362" s="72" t="str">
        <f t="shared" si="540"/>
        <v/>
      </c>
      <c r="S2362" s="72" t="str">
        <f t="shared" si="541"/>
        <v/>
      </c>
      <c r="AT2362" s="20">
        <f t="shared" si="542"/>
        <v>-7856.1</v>
      </c>
    </row>
    <row r="2363" spans="1:46" ht="45">
      <c r="A2363" s="54">
        <v>7198</v>
      </c>
      <c r="B2363" s="54" t="s">
        <v>2203</v>
      </c>
      <c r="C2363" s="58" t="s">
        <v>3068</v>
      </c>
      <c r="D2363" s="79">
        <v>7</v>
      </c>
      <c r="E2363" s="79">
        <v>7</v>
      </c>
      <c r="F2363" s="80">
        <v>611.04999999999995</v>
      </c>
      <c r="G2363" s="80">
        <v>87.29</v>
      </c>
      <c r="H2363" s="80">
        <v>611.04999999999995</v>
      </c>
      <c r="I2363" s="80" t="s">
        <v>28</v>
      </c>
      <c r="J2363" s="80" t="s">
        <v>28</v>
      </c>
      <c r="K2363" s="80">
        <v>87.29</v>
      </c>
      <c r="L2363" s="73">
        <f t="shared" si="534"/>
        <v>87.29</v>
      </c>
      <c r="M2363" s="73">
        <f t="shared" si="535"/>
        <v>104.61</v>
      </c>
      <c r="N2363" s="72" t="str">
        <f t="shared" si="536"/>
        <v>1606</v>
      </c>
      <c r="O2363" s="74">
        <f t="shared" si="537"/>
        <v>0</v>
      </c>
      <c r="P2363" s="72">
        <f t="shared" si="538"/>
        <v>0</v>
      </c>
      <c r="Q2363" s="74">
        <f t="shared" si="539"/>
        <v>7</v>
      </c>
      <c r="R2363" s="72" t="str">
        <f t="shared" si="540"/>
        <v/>
      </c>
      <c r="S2363" s="72" t="str">
        <f t="shared" si="541"/>
        <v/>
      </c>
      <c r="AT2363" s="20">
        <f t="shared" si="542"/>
        <v>-7856.1</v>
      </c>
    </row>
    <row r="2364" spans="1:46" ht="45">
      <c r="A2364" s="54">
        <v>7199</v>
      </c>
      <c r="B2364" s="54" t="s">
        <v>2217</v>
      </c>
      <c r="C2364" s="58" t="s">
        <v>3069</v>
      </c>
      <c r="D2364" s="79">
        <v>7</v>
      </c>
      <c r="E2364" s="79">
        <v>7</v>
      </c>
      <c r="F2364" s="80">
        <v>658.6</v>
      </c>
      <c r="G2364" s="80">
        <v>94.09</v>
      </c>
      <c r="H2364" s="80">
        <v>658.6</v>
      </c>
      <c r="I2364" s="80" t="s">
        <v>28</v>
      </c>
      <c r="J2364" s="80" t="s">
        <v>28</v>
      </c>
      <c r="K2364" s="80">
        <v>94.09</v>
      </c>
      <c r="L2364" s="73">
        <f t="shared" si="534"/>
        <v>94.09</v>
      </c>
      <c r="M2364" s="73">
        <f t="shared" si="535"/>
        <v>104.61</v>
      </c>
      <c r="N2364" s="72" t="str">
        <f t="shared" si="536"/>
        <v>1606</v>
      </c>
      <c r="O2364" s="74">
        <f t="shared" si="537"/>
        <v>0</v>
      </c>
      <c r="P2364" s="72">
        <f t="shared" si="538"/>
        <v>0</v>
      </c>
      <c r="Q2364" s="74">
        <f t="shared" si="539"/>
        <v>7</v>
      </c>
      <c r="R2364" s="72" t="str">
        <f t="shared" si="540"/>
        <v/>
      </c>
      <c r="S2364" s="72" t="str">
        <f t="shared" si="541"/>
        <v/>
      </c>
      <c r="AT2364" s="20">
        <f t="shared" si="542"/>
        <v>-8468.1</v>
      </c>
    </row>
    <row r="2365" spans="1:46" ht="45">
      <c r="A2365" s="54">
        <v>7199</v>
      </c>
      <c r="B2365" s="54" t="s">
        <v>2219</v>
      </c>
      <c r="C2365" s="58" t="s">
        <v>3069</v>
      </c>
      <c r="D2365" s="79">
        <v>7</v>
      </c>
      <c r="E2365" s="79">
        <v>7</v>
      </c>
      <c r="F2365" s="80">
        <v>658.6</v>
      </c>
      <c r="G2365" s="80">
        <v>94.09</v>
      </c>
      <c r="H2365" s="80">
        <v>658.6</v>
      </c>
      <c r="I2365" s="80" t="s">
        <v>28</v>
      </c>
      <c r="J2365" s="80" t="s">
        <v>28</v>
      </c>
      <c r="K2365" s="80">
        <v>94.09</v>
      </c>
      <c r="L2365" s="73">
        <f t="shared" si="534"/>
        <v>94.09</v>
      </c>
      <c r="M2365" s="73">
        <f t="shared" si="535"/>
        <v>104.61</v>
      </c>
      <c r="N2365" s="72" t="str">
        <f t="shared" si="536"/>
        <v>1606</v>
      </c>
      <c r="O2365" s="74">
        <f t="shared" si="537"/>
        <v>0</v>
      </c>
      <c r="P2365" s="72">
        <f t="shared" si="538"/>
        <v>0</v>
      </c>
      <c r="Q2365" s="74">
        <f t="shared" si="539"/>
        <v>7</v>
      </c>
      <c r="R2365" s="72" t="str">
        <f t="shared" si="540"/>
        <v/>
      </c>
      <c r="S2365" s="72" t="str">
        <f t="shared" si="541"/>
        <v/>
      </c>
      <c r="AT2365" s="20">
        <f t="shared" si="542"/>
        <v>-8468.1</v>
      </c>
    </row>
    <row r="2366" spans="1:46" ht="45">
      <c r="A2366" s="54">
        <v>7199</v>
      </c>
      <c r="B2366" s="54" t="s">
        <v>2221</v>
      </c>
      <c r="C2366" s="58" t="s">
        <v>3069</v>
      </c>
      <c r="D2366" s="79">
        <v>7</v>
      </c>
      <c r="E2366" s="79">
        <v>7</v>
      </c>
      <c r="F2366" s="80">
        <v>658.6</v>
      </c>
      <c r="G2366" s="80">
        <v>94.09</v>
      </c>
      <c r="H2366" s="80">
        <v>658.6</v>
      </c>
      <c r="I2366" s="80" t="s">
        <v>28</v>
      </c>
      <c r="J2366" s="80" t="s">
        <v>28</v>
      </c>
      <c r="K2366" s="80">
        <v>94.09</v>
      </c>
      <c r="L2366" s="73">
        <f t="shared" si="534"/>
        <v>94.09</v>
      </c>
      <c r="M2366" s="73">
        <f t="shared" si="535"/>
        <v>104.61</v>
      </c>
      <c r="N2366" s="72" t="str">
        <f t="shared" si="536"/>
        <v>1606</v>
      </c>
      <c r="O2366" s="74">
        <f t="shared" si="537"/>
        <v>0</v>
      </c>
      <c r="P2366" s="72">
        <f t="shared" si="538"/>
        <v>0</v>
      </c>
      <c r="Q2366" s="74">
        <f t="shared" si="539"/>
        <v>7</v>
      </c>
      <c r="R2366" s="72" t="str">
        <f t="shared" si="540"/>
        <v/>
      </c>
      <c r="S2366" s="72" t="str">
        <f t="shared" si="541"/>
        <v/>
      </c>
      <c r="AT2366" s="20">
        <f t="shared" si="542"/>
        <v>-8468.1</v>
      </c>
    </row>
    <row r="2367" spans="1:46" ht="45">
      <c r="A2367" s="54">
        <v>7199</v>
      </c>
      <c r="B2367" s="54" t="s">
        <v>2215</v>
      </c>
      <c r="C2367" s="58" t="s">
        <v>3069</v>
      </c>
      <c r="D2367" s="79">
        <v>7</v>
      </c>
      <c r="E2367" s="79">
        <v>7</v>
      </c>
      <c r="F2367" s="80">
        <v>658.6</v>
      </c>
      <c r="G2367" s="80">
        <v>94.09</v>
      </c>
      <c r="H2367" s="80">
        <v>658.6</v>
      </c>
      <c r="I2367" s="80" t="s">
        <v>28</v>
      </c>
      <c r="J2367" s="80" t="s">
        <v>28</v>
      </c>
      <c r="K2367" s="80">
        <v>94.09</v>
      </c>
      <c r="L2367" s="73">
        <f t="shared" si="534"/>
        <v>94.09</v>
      </c>
      <c r="M2367" s="73">
        <f t="shared" si="535"/>
        <v>104.61</v>
      </c>
      <c r="N2367" s="72" t="str">
        <f t="shared" si="536"/>
        <v>1606</v>
      </c>
      <c r="O2367" s="74">
        <f t="shared" si="537"/>
        <v>0</v>
      </c>
      <c r="P2367" s="72">
        <f t="shared" si="538"/>
        <v>0</v>
      </c>
      <c r="Q2367" s="74">
        <f t="shared" si="539"/>
        <v>7</v>
      </c>
      <c r="R2367" s="72" t="str">
        <f t="shared" si="540"/>
        <v/>
      </c>
      <c r="S2367" s="72" t="str">
        <f t="shared" si="541"/>
        <v/>
      </c>
      <c r="AT2367" s="20">
        <f t="shared" si="542"/>
        <v>-8468.1</v>
      </c>
    </row>
    <row r="2368" spans="1:46" ht="45">
      <c r="A2368" s="54">
        <v>7199</v>
      </c>
      <c r="B2368" s="54" t="s">
        <v>2211</v>
      </c>
      <c r="C2368" s="58" t="s">
        <v>3069</v>
      </c>
      <c r="D2368" s="79">
        <v>7</v>
      </c>
      <c r="E2368" s="79">
        <v>7</v>
      </c>
      <c r="F2368" s="80">
        <v>658.6</v>
      </c>
      <c r="G2368" s="80">
        <v>94.09</v>
      </c>
      <c r="H2368" s="80">
        <v>658.6</v>
      </c>
      <c r="I2368" s="80" t="s">
        <v>28</v>
      </c>
      <c r="J2368" s="80" t="s">
        <v>28</v>
      </c>
      <c r="K2368" s="80">
        <v>94.09</v>
      </c>
      <c r="L2368" s="73">
        <f t="shared" si="534"/>
        <v>94.09</v>
      </c>
      <c r="M2368" s="73">
        <f t="shared" si="535"/>
        <v>104.61</v>
      </c>
      <c r="N2368" s="72" t="str">
        <f t="shared" si="536"/>
        <v>1606</v>
      </c>
      <c r="O2368" s="74">
        <f t="shared" si="537"/>
        <v>0</v>
      </c>
      <c r="P2368" s="72">
        <f t="shared" si="538"/>
        <v>0</v>
      </c>
      <c r="Q2368" s="74">
        <f t="shared" si="539"/>
        <v>7</v>
      </c>
      <c r="R2368" s="72" t="str">
        <f t="shared" si="540"/>
        <v/>
      </c>
      <c r="S2368" s="72" t="str">
        <f t="shared" si="541"/>
        <v/>
      </c>
      <c r="AT2368" s="20">
        <f t="shared" si="542"/>
        <v>-8468.1</v>
      </c>
    </row>
    <row r="2369" spans="1:46" ht="45">
      <c r="A2369" s="54">
        <v>7199</v>
      </c>
      <c r="B2369" s="54" t="s">
        <v>2213</v>
      </c>
      <c r="C2369" s="58" t="s">
        <v>3069</v>
      </c>
      <c r="D2369" s="79">
        <v>7</v>
      </c>
      <c r="E2369" s="79">
        <v>7</v>
      </c>
      <c r="F2369" s="80">
        <v>658.6</v>
      </c>
      <c r="G2369" s="80">
        <v>94.09</v>
      </c>
      <c r="H2369" s="80">
        <v>658.6</v>
      </c>
      <c r="I2369" s="80" t="s">
        <v>28</v>
      </c>
      <c r="J2369" s="80" t="s">
        <v>28</v>
      </c>
      <c r="K2369" s="80">
        <v>94.09</v>
      </c>
      <c r="L2369" s="73">
        <f t="shared" si="534"/>
        <v>94.09</v>
      </c>
      <c r="M2369" s="73">
        <f t="shared" si="535"/>
        <v>104.61</v>
      </c>
      <c r="N2369" s="72" t="str">
        <f t="shared" si="536"/>
        <v>1606</v>
      </c>
      <c r="O2369" s="74">
        <f t="shared" si="537"/>
        <v>0</v>
      </c>
      <c r="P2369" s="72">
        <f t="shared" si="538"/>
        <v>0</v>
      </c>
      <c r="Q2369" s="74">
        <f t="shared" si="539"/>
        <v>7</v>
      </c>
      <c r="R2369" s="72" t="str">
        <f t="shared" si="540"/>
        <v/>
      </c>
      <c r="S2369" s="72" t="str">
        <f t="shared" si="541"/>
        <v/>
      </c>
      <c r="AT2369" s="20">
        <f t="shared" si="542"/>
        <v>-8468.1</v>
      </c>
    </row>
    <row r="2370" spans="1:46" ht="22.5">
      <c r="A2370" s="54">
        <v>7200</v>
      </c>
      <c r="B2370" s="54" t="s">
        <v>2227</v>
      </c>
      <c r="C2370" s="58" t="s">
        <v>3070</v>
      </c>
      <c r="D2370" s="79">
        <v>7</v>
      </c>
      <c r="E2370" s="79">
        <v>7</v>
      </c>
      <c r="F2370" s="80">
        <v>1446.24</v>
      </c>
      <c r="G2370" s="80">
        <v>206.61</v>
      </c>
      <c r="H2370" s="80">
        <v>1446.24</v>
      </c>
      <c r="I2370" s="80" t="s">
        <v>28</v>
      </c>
      <c r="J2370" s="80" t="s">
        <v>28</v>
      </c>
      <c r="K2370" s="80">
        <v>206.61</v>
      </c>
      <c r="L2370" s="73">
        <f t="shared" si="534"/>
        <v>206.61</v>
      </c>
      <c r="M2370" s="73">
        <f t="shared" si="535"/>
        <v>289.12</v>
      </c>
      <c r="N2370" s="72" t="str">
        <f t="shared" si="536"/>
        <v>1803</v>
      </c>
      <c r="O2370" s="74">
        <f t="shared" si="537"/>
        <v>0</v>
      </c>
      <c r="P2370" s="72">
        <f t="shared" si="538"/>
        <v>0</v>
      </c>
      <c r="Q2370" s="74">
        <f t="shared" si="539"/>
        <v>7</v>
      </c>
      <c r="R2370" s="72" t="str">
        <f t="shared" si="540"/>
        <v/>
      </c>
      <c r="S2370" s="72" t="str">
        <f t="shared" si="541"/>
        <v/>
      </c>
      <c r="AT2370" s="20">
        <f t="shared" si="542"/>
        <v>-18594.900000000001</v>
      </c>
    </row>
    <row r="2371" spans="1:46" ht="22.5">
      <c r="A2371" s="54">
        <v>7200</v>
      </c>
      <c r="B2371" s="54" t="s">
        <v>2225</v>
      </c>
      <c r="C2371" s="58" t="s">
        <v>3070</v>
      </c>
      <c r="D2371" s="79">
        <v>7</v>
      </c>
      <c r="E2371" s="79">
        <v>7</v>
      </c>
      <c r="F2371" s="80">
        <v>1446.24</v>
      </c>
      <c r="G2371" s="80">
        <v>206.61</v>
      </c>
      <c r="H2371" s="80">
        <v>1446.24</v>
      </c>
      <c r="I2371" s="80" t="s">
        <v>28</v>
      </c>
      <c r="J2371" s="80" t="s">
        <v>28</v>
      </c>
      <c r="K2371" s="80">
        <v>206.61</v>
      </c>
      <c r="L2371" s="73">
        <f t="shared" si="534"/>
        <v>206.61</v>
      </c>
      <c r="M2371" s="73">
        <f t="shared" si="535"/>
        <v>289.12</v>
      </c>
      <c r="N2371" s="72" t="str">
        <f t="shared" si="536"/>
        <v>1803</v>
      </c>
      <c r="O2371" s="74">
        <f t="shared" si="537"/>
        <v>0</v>
      </c>
      <c r="P2371" s="72">
        <f t="shared" si="538"/>
        <v>0</v>
      </c>
      <c r="Q2371" s="74">
        <f t="shared" si="539"/>
        <v>7</v>
      </c>
      <c r="R2371" s="72" t="str">
        <f t="shared" si="540"/>
        <v/>
      </c>
      <c r="S2371" s="72" t="str">
        <f t="shared" si="541"/>
        <v/>
      </c>
      <c r="AT2371" s="20">
        <f t="shared" si="542"/>
        <v>-18594.900000000001</v>
      </c>
    </row>
    <row r="2372" spans="1:46" ht="33.75">
      <c r="A2372" s="54">
        <v>7201</v>
      </c>
      <c r="B2372" s="54" t="s">
        <v>2237</v>
      </c>
      <c r="C2372" s="58" t="s">
        <v>3071</v>
      </c>
      <c r="D2372" s="79">
        <v>7</v>
      </c>
      <c r="E2372" s="79">
        <v>7</v>
      </c>
      <c r="F2372" s="80">
        <v>623.58000000000004</v>
      </c>
      <c r="G2372" s="80">
        <v>89.08</v>
      </c>
      <c r="H2372" s="80">
        <v>623.58000000000004</v>
      </c>
      <c r="I2372" s="80" t="s">
        <v>28</v>
      </c>
      <c r="J2372" s="80" t="s">
        <v>28</v>
      </c>
      <c r="K2372" s="80">
        <v>89.08</v>
      </c>
      <c r="L2372" s="73">
        <f t="shared" ref="L2372:L2435" si="543">IFERROR(VLOOKUP(B2372,$B$1326:$K$2467,6,0),"")</f>
        <v>89.08</v>
      </c>
      <c r="M2372" s="73">
        <f t="shared" ref="M2372:M2435" si="544">IFERROR(VLOOKUP($B2372,$B$2468:$K$3603,6,0),"")</f>
        <v>104.47</v>
      </c>
      <c r="N2372" s="72" t="str">
        <f t="shared" ref="N2372:N2435" si="545">LEFT(B2372,4)</f>
        <v>1806</v>
      </c>
      <c r="O2372" s="74">
        <f t="shared" ref="O2372:O2435" si="546">E2372-D2372</f>
        <v>0</v>
      </c>
      <c r="P2372" s="72">
        <f t="shared" ref="P2372:P2435" si="547">IF(O2372=20,1,0)</f>
        <v>0</v>
      </c>
      <c r="Q2372" s="74">
        <f t="shared" ref="Q2372:Q2435" si="548">D2372</f>
        <v>7</v>
      </c>
      <c r="R2372" s="72" t="str">
        <f t="shared" ref="R2372:R2435" si="549">IF(P2372=1,Q2372+7,"")</f>
        <v/>
      </c>
      <c r="S2372" s="72" t="str">
        <f t="shared" ref="S2372:S2435" si="550">IF(P2372=1,Q2372+14,"")</f>
        <v/>
      </c>
      <c r="AT2372" s="20">
        <f t="shared" si="542"/>
        <v>-8017.2</v>
      </c>
    </row>
    <row r="2373" spans="1:46" ht="33.75">
      <c r="A2373" s="54">
        <v>7201</v>
      </c>
      <c r="B2373" s="54" t="s">
        <v>2235</v>
      </c>
      <c r="C2373" s="58" t="s">
        <v>3071</v>
      </c>
      <c r="D2373" s="79">
        <v>7</v>
      </c>
      <c r="E2373" s="79">
        <v>7</v>
      </c>
      <c r="F2373" s="80">
        <v>623.58000000000004</v>
      </c>
      <c r="G2373" s="80">
        <v>89.08</v>
      </c>
      <c r="H2373" s="80">
        <v>623.58000000000004</v>
      </c>
      <c r="I2373" s="80" t="s">
        <v>28</v>
      </c>
      <c r="J2373" s="80" t="s">
        <v>28</v>
      </c>
      <c r="K2373" s="80">
        <v>89.08</v>
      </c>
      <c r="L2373" s="73">
        <f t="shared" si="543"/>
        <v>89.08</v>
      </c>
      <c r="M2373" s="73">
        <f t="shared" si="544"/>
        <v>104.47</v>
      </c>
      <c r="N2373" s="72" t="str">
        <f t="shared" si="545"/>
        <v>1806</v>
      </c>
      <c r="O2373" s="74">
        <f t="shared" si="546"/>
        <v>0</v>
      </c>
      <c r="P2373" s="72">
        <f t="shared" si="547"/>
        <v>0</v>
      </c>
      <c r="Q2373" s="74">
        <f t="shared" si="548"/>
        <v>7</v>
      </c>
      <c r="R2373" s="72" t="str">
        <f t="shared" si="549"/>
        <v/>
      </c>
      <c r="S2373" s="72" t="str">
        <f t="shared" si="550"/>
        <v/>
      </c>
      <c r="AT2373" s="20">
        <f t="shared" si="542"/>
        <v>-8017.2</v>
      </c>
    </row>
    <row r="2374" spans="1:46" ht="33.75">
      <c r="A2374" s="54">
        <v>7201</v>
      </c>
      <c r="B2374" s="54" t="s">
        <v>2233</v>
      </c>
      <c r="C2374" s="58" t="s">
        <v>3071</v>
      </c>
      <c r="D2374" s="79">
        <v>7</v>
      </c>
      <c r="E2374" s="79">
        <v>7</v>
      </c>
      <c r="F2374" s="80">
        <v>623.58000000000004</v>
      </c>
      <c r="G2374" s="80">
        <v>89.08</v>
      </c>
      <c r="H2374" s="80">
        <v>623.58000000000004</v>
      </c>
      <c r="I2374" s="80" t="s">
        <v>28</v>
      </c>
      <c r="J2374" s="80" t="s">
        <v>28</v>
      </c>
      <c r="K2374" s="80">
        <v>89.08</v>
      </c>
      <c r="L2374" s="73">
        <f t="shared" si="543"/>
        <v>89.08</v>
      </c>
      <c r="M2374" s="73">
        <f t="shared" si="544"/>
        <v>104.47</v>
      </c>
      <c r="N2374" s="72" t="str">
        <f t="shared" si="545"/>
        <v>1806</v>
      </c>
      <c r="O2374" s="74">
        <f t="shared" si="546"/>
        <v>0</v>
      </c>
      <c r="P2374" s="72">
        <f t="shared" si="547"/>
        <v>0</v>
      </c>
      <c r="Q2374" s="74">
        <f t="shared" si="548"/>
        <v>7</v>
      </c>
      <c r="R2374" s="72" t="str">
        <f t="shared" si="549"/>
        <v/>
      </c>
      <c r="S2374" s="72" t="str">
        <f t="shared" si="550"/>
        <v/>
      </c>
      <c r="AT2374" s="20">
        <f t="shared" si="542"/>
        <v>-8017.2</v>
      </c>
    </row>
    <row r="2375" spans="1:46" ht="33.75">
      <c r="A2375" s="54">
        <v>7201</v>
      </c>
      <c r="B2375" s="54" t="s">
        <v>2231</v>
      </c>
      <c r="C2375" s="58" t="s">
        <v>3071</v>
      </c>
      <c r="D2375" s="79">
        <v>7</v>
      </c>
      <c r="E2375" s="79">
        <v>7</v>
      </c>
      <c r="F2375" s="80">
        <v>623.58000000000004</v>
      </c>
      <c r="G2375" s="80">
        <v>89.08</v>
      </c>
      <c r="H2375" s="80">
        <v>623.58000000000004</v>
      </c>
      <c r="I2375" s="80" t="s">
        <v>28</v>
      </c>
      <c r="J2375" s="80" t="s">
        <v>28</v>
      </c>
      <c r="K2375" s="80">
        <v>89.08</v>
      </c>
      <c r="L2375" s="73">
        <f t="shared" si="543"/>
        <v>89.08</v>
      </c>
      <c r="M2375" s="73">
        <f t="shared" si="544"/>
        <v>104.47</v>
      </c>
      <c r="N2375" s="72" t="str">
        <f t="shared" si="545"/>
        <v>1806</v>
      </c>
      <c r="O2375" s="74">
        <f t="shared" si="546"/>
        <v>0</v>
      </c>
      <c r="P2375" s="72">
        <f t="shared" si="547"/>
        <v>0</v>
      </c>
      <c r="Q2375" s="74">
        <f t="shared" si="548"/>
        <v>7</v>
      </c>
      <c r="R2375" s="72" t="str">
        <f t="shared" si="549"/>
        <v/>
      </c>
      <c r="S2375" s="72" t="str">
        <f t="shared" si="550"/>
        <v/>
      </c>
      <c r="AT2375" s="20">
        <f t="shared" si="542"/>
        <v>-8017.2</v>
      </c>
    </row>
    <row r="2376" spans="1:46" ht="33.75">
      <c r="A2376" s="54">
        <v>7202</v>
      </c>
      <c r="B2376" s="54" t="s">
        <v>2239</v>
      </c>
      <c r="C2376" s="58" t="s">
        <v>3072</v>
      </c>
      <c r="D2376" s="79">
        <v>7</v>
      </c>
      <c r="E2376" s="79">
        <v>7</v>
      </c>
      <c r="F2376" s="80">
        <v>582.01</v>
      </c>
      <c r="G2376" s="80">
        <v>83.14</v>
      </c>
      <c r="H2376" s="80">
        <v>582.01</v>
      </c>
      <c r="I2376" s="80" t="s">
        <v>28</v>
      </c>
      <c r="J2376" s="80" t="s">
        <v>28</v>
      </c>
      <c r="K2376" s="80">
        <v>83.14</v>
      </c>
      <c r="L2376" s="73">
        <f t="shared" si="543"/>
        <v>83.14</v>
      </c>
      <c r="M2376" s="73">
        <f t="shared" si="544"/>
        <v>104.47</v>
      </c>
      <c r="N2376" s="72" t="str">
        <f t="shared" si="545"/>
        <v>1806</v>
      </c>
      <c r="O2376" s="74">
        <f t="shared" si="546"/>
        <v>0</v>
      </c>
      <c r="P2376" s="72">
        <f t="shared" si="547"/>
        <v>0</v>
      </c>
      <c r="Q2376" s="74">
        <f t="shared" si="548"/>
        <v>7</v>
      </c>
      <c r="R2376" s="72" t="str">
        <f t="shared" si="549"/>
        <v/>
      </c>
      <c r="S2376" s="72" t="str">
        <f t="shared" si="550"/>
        <v/>
      </c>
      <c r="AT2376" s="20">
        <f t="shared" si="542"/>
        <v>-7482.6</v>
      </c>
    </row>
    <row r="2377" spans="1:46" ht="33.75">
      <c r="A2377" s="54">
        <v>7202</v>
      </c>
      <c r="B2377" s="54" t="s">
        <v>2241</v>
      </c>
      <c r="C2377" s="58" t="s">
        <v>3072</v>
      </c>
      <c r="D2377" s="79">
        <v>7</v>
      </c>
      <c r="E2377" s="79">
        <v>7</v>
      </c>
      <c r="F2377" s="80">
        <v>582.01</v>
      </c>
      <c r="G2377" s="80">
        <v>83.14</v>
      </c>
      <c r="H2377" s="80">
        <v>582.01</v>
      </c>
      <c r="I2377" s="80" t="s">
        <v>28</v>
      </c>
      <c r="J2377" s="80" t="s">
        <v>28</v>
      </c>
      <c r="K2377" s="80">
        <v>83.14</v>
      </c>
      <c r="L2377" s="73">
        <f t="shared" si="543"/>
        <v>83.14</v>
      </c>
      <c r="M2377" s="73">
        <f t="shared" si="544"/>
        <v>104.47</v>
      </c>
      <c r="N2377" s="72" t="str">
        <f t="shared" si="545"/>
        <v>1806</v>
      </c>
      <c r="O2377" s="74">
        <f t="shared" si="546"/>
        <v>0</v>
      </c>
      <c r="P2377" s="72">
        <f t="shared" si="547"/>
        <v>0</v>
      </c>
      <c r="Q2377" s="74">
        <f t="shared" si="548"/>
        <v>7</v>
      </c>
      <c r="R2377" s="72" t="str">
        <f t="shared" si="549"/>
        <v/>
      </c>
      <c r="S2377" s="72" t="str">
        <f t="shared" si="550"/>
        <v/>
      </c>
      <c r="AT2377" s="20">
        <f t="shared" si="542"/>
        <v>-7482.6</v>
      </c>
    </row>
    <row r="2378" spans="1:46" ht="33.75">
      <c r="A2378" s="54">
        <v>7202</v>
      </c>
      <c r="B2378" s="54" t="s">
        <v>2243</v>
      </c>
      <c r="C2378" s="58" t="s">
        <v>3072</v>
      </c>
      <c r="D2378" s="79">
        <v>7</v>
      </c>
      <c r="E2378" s="79">
        <v>7</v>
      </c>
      <c r="F2378" s="80">
        <v>582.01</v>
      </c>
      <c r="G2378" s="80">
        <v>83.14</v>
      </c>
      <c r="H2378" s="80">
        <v>582.01</v>
      </c>
      <c r="I2378" s="80" t="s">
        <v>28</v>
      </c>
      <c r="J2378" s="80" t="s">
        <v>28</v>
      </c>
      <c r="K2378" s="80">
        <v>83.14</v>
      </c>
      <c r="L2378" s="73">
        <f t="shared" si="543"/>
        <v>83.14</v>
      </c>
      <c r="M2378" s="73">
        <f t="shared" si="544"/>
        <v>104.47</v>
      </c>
      <c r="N2378" s="72" t="str">
        <f t="shared" si="545"/>
        <v>1806</v>
      </c>
      <c r="O2378" s="74">
        <f t="shared" si="546"/>
        <v>0</v>
      </c>
      <c r="P2378" s="72">
        <f t="shared" si="547"/>
        <v>0</v>
      </c>
      <c r="Q2378" s="74">
        <f t="shared" si="548"/>
        <v>7</v>
      </c>
      <c r="R2378" s="72" t="str">
        <f t="shared" si="549"/>
        <v/>
      </c>
      <c r="S2378" s="72" t="str">
        <f t="shared" si="550"/>
        <v/>
      </c>
      <c r="AT2378" s="20">
        <f t="shared" si="542"/>
        <v>-7482.6</v>
      </c>
    </row>
    <row r="2379" spans="1:46" ht="33.75">
      <c r="A2379" s="54">
        <v>7202</v>
      </c>
      <c r="B2379" s="54" t="s">
        <v>2245</v>
      </c>
      <c r="C2379" s="58" t="s">
        <v>3072</v>
      </c>
      <c r="D2379" s="79">
        <v>7</v>
      </c>
      <c r="E2379" s="79">
        <v>7</v>
      </c>
      <c r="F2379" s="80">
        <v>582.01</v>
      </c>
      <c r="G2379" s="80">
        <v>83.14</v>
      </c>
      <c r="H2379" s="80">
        <v>582.01</v>
      </c>
      <c r="I2379" s="80" t="s">
        <v>28</v>
      </c>
      <c r="J2379" s="80" t="s">
        <v>28</v>
      </c>
      <c r="K2379" s="80">
        <v>83.14</v>
      </c>
      <c r="L2379" s="73">
        <f t="shared" si="543"/>
        <v>83.14</v>
      </c>
      <c r="M2379" s="73">
        <f t="shared" si="544"/>
        <v>104.47</v>
      </c>
      <c r="N2379" s="72" t="str">
        <f t="shared" si="545"/>
        <v>1806</v>
      </c>
      <c r="O2379" s="74">
        <f t="shared" si="546"/>
        <v>0</v>
      </c>
      <c r="P2379" s="72">
        <f t="shared" si="547"/>
        <v>0</v>
      </c>
      <c r="Q2379" s="74">
        <f t="shared" si="548"/>
        <v>7</v>
      </c>
      <c r="R2379" s="72" t="str">
        <f t="shared" si="549"/>
        <v/>
      </c>
      <c r="S2379" s="72" t="str">
        <f t="shared" si="550"/>
        <v/>
      </c>
      <c r="AT2379" s="20">
        <f t="shared" ref="AT2379:AT2442" si="551">AS2379+(AI2379-90)*L2379</f>
        <v>-7482.6</v>
      </c>
    </row>
    <row r="2380" spans="1:46" ht="33.75">
      <c r="A2380" s="54">
        <v>7203</v>
      </c>
      <c r="B2380" s="54" t="s">
        <v>2255</v>
      </c>
      <c r="C2380" s="58" t="s">
        <v>3073</v>
      </c>
      <c r="D2380" s="79">
        <v>7</v>
      </c>
      <c r="E2380" s="79">
        <v>7</v>
      </c>
      <c r="F2380" s="80">
        <v>666.02</v>
      </c>
      <c r="G2380" s="80">
        <v>95.15</v>
      </c>
      <c r="H2380" s="80">
        <v>666.02</v>
      </c>
      <c r="I2380" s="80" t="s">
        <v>28</v>
      </c>
      <c r="J2380" s="80" t="s">
        <v>28</v>
      </c>
      <c r="K2380" s="80">
        <v>95.15</v>
      </c>
      <c r="L2380" s="73">
        <f t="shared" si="543"/>
        <v>95.15</v>
      </c>
      <c r="M2380" s="73">
        <f t="shared" si="544"/>
        <v>94.9</v>
      </c>
      <c r="N2380" s="72" t="str">
        <f t="shared" si="545"/>
        <v>1903</v>
      </c>
      <c r="O2380" s="74">
        <f t="shared" si="546"/>
        <v>0</v>
      </c>
      <c r="P2380" s="72">
        <f t="shared" si="547"/>
        <v>0</v>
      </c>
      <c r="Q2380" s="74">
        <f t="shared" si="548"/>
        <v>7</v>
      </c>
      <c r="R2380" s="72" t="str">
        <f t="shared" si="549"/>
        <v/>
      </c>
      <c r="S2380" s="72" t="str">
        <f t="shared" si="550"/>
        <v/>
      </c>
      <c r="AT2380" s="20">
        <f t="shared" si="551"/>
        <v>-8563.5</v>
      </c>
    </row>
    <row r="2381" spans="1:46" ht="33.75">
      <c r="A2381" s="54">
        <v>7203</v>
      </c>
      <c r="B2381" s="54" t="s">
        <v>2253</v>
      </c>
      <c r="C2381" s="58" t="s">
        <v>3073</v>
      </c>
      <c r="D2381" s="79">
        <v>7</v>
      </c>
      <c r="E2381" s="79">
        <v>7</v>
      </c>
      <c r="F2381" s="80">
        <v>666.02</v>
      </c>
      <c r="G2381" s="80">
        <v>95.15</v>
      </c>
      <c r="H2381" s="80">
        <v>666.02</v>
      </c>
      <c r="I2381" s="80" t="s">
        <v>28</v>
      </c>
      <c r="J2381" s="80" t="s">
        <v>28</v>
      </c>
      <c r="K2381" s="80">
        <v>95.15</v>
      </c>
      <c r="L2381" s="73">
        <f t="shared" si="543"/>
        <v>95.15</v>
      </c>
      <c r="M2381" s="73">
        <f t="shared" si="544"/>
        <v>94.9</v>
      </c>
      <c r="N2381" s="72" t="str">
        <f t="shared" si="545"/>
        <v>1903</v>
      </c>
      <c r="O2381" s="74">
        <f t="shared" si="546"/>
        <v>0</v>
      </c>
      <c r="P2381" s="72">
        <f t="shared" si="547"/>
        <v>0</v>
      </c>
      <c r="Q2381" s="74">
        <f t="shared" si="548"/>
        <v>7</v>
      </c>
      <c r="R2381" s="72" t="str">
        <f t="shared" si="549"/>
        <v/>
      </c>
      <c r="S2381" s="72" t="str">
        <f t="shared" si="550"/>
        <v/>
      </c>
      <c r="AT2381" s="20">
        <f t="shared" si="551"/>
        <v>-8563.5</v>
      </c>
    </row>
    <row r="2382" spans="1:46" ht="33.75">
      <c r="A2382" s="54">
        <v>7203</v>
      </c>
      <c r="B2382" s="54" t="s">
        <v>2259</v>
      </c>
      <c r="C2382" s="58" t="s">
        <v>3073</v>
      </c>
      <c r="D2382" s="79">
        <v>7</v>
      </c>
      <c r="E2382" s="79">
        <v>7</v>
      </c>
      <c r="F2382" s="80">
        <v>666.02</v>
      </c>
      <c r="G2382" s="80">
        <v>95.15</v>
      </c>
      <c r="H2382" s="80">
        <v>666.02</v>
      </c>
      <c r="I2382" s="80" t="s">
        <v>28</v>
      </c>
      <c r="J2382" s="80" t="s">
        <v>28</v>
      </c>
      <c r="K2382" s="80">
        <v>95.15</v>
      </c>
      <c r="L2382" s="73">
        <f t="shared" si="543"/>
        <v>95.15</v>
      </c>
      <c r="M2382" s="73">
        <f t="shared" si="544"/>
        <v>94.9</v>
      </c>
      <c r="N2382" s="72" t="str">
        <f t="shared" si="545"/>
        <v>1903</v>
      </c>
      <c r="O2382" s="74">
        <f t="shared" si="546"/>
        <v>0</v>
      </c>
      <c r="P2382" s="72">
        <f t="shared" si="547"/>
        <v>0</v>
      </c>
      <c r="Q2382" s="74">
        <f t="shared" si="548"/>
        <v>7</v>
      </c>
      <c r="R2382" s="72" t="str">
        <f t="shared" si="549"/>
        <v/>
      </c>
      <c r="S2382" s="72" t="str">
        <f t="shared" si="550"/>
        <v/>
      </c>
      <c r="AT2382" s="20">
        <f t="shared" si="551"/>
        <v>-8563.5</v>
      </c>
    </row>
    <row r="2383" spans="1:46" ht="33.75">
      <c r="A2383" s="54">
        <v>7203</v>
      </c>
      <c r="B2383" s="54" t="s">
        <v>2257</v>
      </c>
      <c r="C2383" s="58" t="s">
        <v>3073</v>
      </c>
      <c r="D2383" s="79">
        <v>7</v>
      </c>
      <c r="E2383" s="79">
        <v>7</v>
      </c>
      <c r="F2383" s="80">
        <v>666.02</v>
      </c>
      <c r="G2383" s="80">
        <v>95.15</v>
      </c>
      <c r="H2383" s="80">
        <v>666.02</v>
      </c>
      <c r="I2383" s="80" t="s">
        <v>28</v>
      </c>
      <c r="J2383" s="80" t="s">
        <v>28</v>
      </c>
      <c r="K2383" s="80">
        <v>95.15</v>
      </c>
      <c r="L2383" s="73">
        <f t="shared" si="543"/>
        <v>95.15</v>
      </c>
      <c r="M2383" s="73">
        <f t="shared" si="544"/>
        <v>94.9</v>
      </c>
      <c r="N2383" s="72" t="str">
        <f t="shared" si="545"/>
        <v>1903</v>
      </c>
      <c r="O2383" s="74">
        <f t="shared" si="546"/>
        <v>0</v>
      </c>
      <c r="P2383" s="72">
        <f t="shared" si="547"/>
        <v>0</v>
      </c>
      <c r="Q2383" s="74">
        <f t="shared" si="548"/>
        <v>7</v>
      </c>
      <c r="R2383" s="72" t="str">
        <f t="shared" si="549"/>
        <v/>
      </c>
      <c r="S2383" s="72" t="str">
        <f t="shared" si="550"/>
        <v/>
      </c>
      <c r="AT2383" s="20">
        <f t="shared" si="551"/>
        <v>-8563.5</v>
      </c>
    </row>
    <row r="2384" spans="1:46" ht="33.75">
      <c r="A2384" s="54">
        <v>7204</v>
      </c>
      <c r="B2384" s="54" t="s">
        <v>2261</v>
      </c>
      <c r="C2384" s="58" t="s">
        <v>3074</v>
      </c>
      <c r="D2384" s="79">
        <v>7</v>
      </c>
      <c r="E2384" s="79">
        <v>7</v>
      </c>
      <c r="F2384" s="80">
        <v>535.5</v>
      </c>
      <c r="G2384" s="80">
        <v>76.5</v>
      </c>
      <c r="H2384" s="80">
        <v>535.5</v>
      </c>
      <c r="I2384" s="80" t="s">
        <v>28</v>
      </c>
      <c r="J2384" s="80" t="s">
        <v>28</v>
      </c>
      <c r="K2384" s="80">
        <v>76.5</v>
      </c>
      <c r="L2384" s="73">
        <f t="shared" si="543"/>
        <v>76.5</v>
      </c>
      <c r="M2384" s="73">
        <f t="shared" si="544"/>
        <v>94.9</v>
      </c>
      <c r="N2384" s="72" t="str">
        <f t="shared" si="545"/>
        <v>1903</v>
      </c>
      <c r="O2384" s="74">
        <f t="shared" si="546"/>
        <v>0</v>
      </c>
      <c r="P2384" s="72">
        <f t="shared" si="547"/>
        <v>0</v>
      </c>
      <c r="Q2384" s="74">
        <f t="shared" si="548"/>
        <v>7</v>
      </c>
      <c r="R2384" s="72" t="str">
        <f t="shared" si="549"/>
        <v/>
      </c>
      <c r="S2384" s="72" t="str">
        <f t="shared" si="550"/>
        <v/>
      </c>
      <c r="AT2384" s="20">
        <f t="shared" si="551"/>
        <v>-6885</v>
      </c>
    </row>
    <row r="2385" spans="1:46" ht="33.75">
      <c r="A2385" s="54">
        <v>7204</v>
      </c>
      <c r="B2385" s="54" t="s">
        <v>2263</v>
      </c>
      <c r="C2385" s="58" t="s">
        <v>3074</v>
      </c>
      <c r="D2385" s="79">
        <v>7</v>
      </c>
      <c r="E2385" s="79">
        <v>7</v>
      </c>
      <c r="F2385" s="80">
        <v>535.5</v>
      </c>
      <c r="G2385" s="80">
        <v>76.5</v>
      </c>
      <c r="H2385" s="80">
        <v>535.5</v>
      </c>
      <c r="I2385" s="80" t="s">
        <v>28</v>
      </c>
      <c r="J2385" s="80" t="s">
        <v>28</v>
      </c>
      <c r="K2385" s="80">
        <v>76.5</v>
      </c>
      <c r="L2385" s="73">
        <f t="shared" si="543"/>
        <v>76.5</v>
      </c>
      <c r="M2385" s="73">
        <f t="shared" si="544"/>
        <v>94.9</v>
      </c>
      <c r="N2385" s="72" t="str">
        <f t="shared" si="545"/>
        <v>1903</v>
      </c>
      <c r="O2385" s="74">
        <f t="shared" si="546"/>
        <v>0</v>
      </c>
      <c r="P2385" s="72">
        <f t="shared" si="547"/>
        <v>0</v>
      </c>
      <c r="Q2385" s="74">
        <f t="shared" si="548"/>
        <v>7</v>
      </c>
      <c r="R2385" s="72" t="str">
        <f t="shared" si="549"/>
        <v/>
      </c>
      <c r="S2385" s="72" t="str">
        <f t="shared" si="550"/>
        <v/>
      </c>
      <c r="AT2385" s="20">
        <f t="shared" si="551"/>
        <v>-6885</v>
      </c>
    </row>
    <row r="2386" spans="1:46" ht="33.75">
      <c r="A2386" s="54">
        <v>7204</v>
      </c>
      <c r="B2386" s="54" t="s">
        <v>2265</v>
      </c>
      <c r="C2386" s="58" t="s">
        <v>3074</v>
      </c>
      <c r="D2386" s="79">
        <v>7</v>
      </c>
      <c r="E2386" s="79">
        <v>7</v>
      </c>
      <c r="F2386" s="80">
        <v>535.5</v>
      </c>
      <c r="G2386" s="80">
        <v>76.5</v>
      </c>
      <c r="H2386" s="80">
        <v>535.5</v>
      </c>
      <c r="I2386" s="80" t="s">
        <v>28</v>
      </c>
      <c r="J2386" s="80" t="s">
        <v>28</v>
      </c>
      <c r="K2386" s="80">
        <v>76.5</v>
      </c>
      <c r="L2386" s="73">
        <f t="shared" si="543"/>
        <v>76.5</v>
      </c>
      <c r="M2386" s="73">
        <f t="shared" si="544"/>
        <v>94.9</v>
      </c>
      <c r="N2386" s="72" t="str">
        <f t="shared" si="545"/>
        <v>1903</v>
      </c>
      <c r="O2386" s="74">
        <f t="shared" si="546"/>
        <v>0</v>
      </c>
      <c r="P2386" s="72">
        <f t="shared" si="547"/>
        <v>0</v>
      </c>
      <c r="Q2386" s="74">
        <f t="shared" si="548"/>
        <v>7</v>
      </c>
      <c r="R2386" s="72" t="str">
        <f t="shared" si="549"/>
        <v/>
      </c>
      <c r="S2386" s="72" t="str">
        <f t="shared" si="550"/>
        <v/>
      </c>
      <c r="AT2386" s="20">
        <f t="shared" si="551"/>
        <v>-6885</v>
      </c>
    </row>
    <row r="2387" spans="1:46" ht="33.75">
      <c r="A2387" s="54">
        <v>7204</v>
      </c>
      <c r="B2387" s="54" t="s">
        <v>2267</v>
      </c>
      <c r="C2387" s="58" t="s">
        <v>3074</v>
      </c>
      <c r="D2387" s="79">
        <v>7</v>
      </c>
      <c r="E2387" s="79">
        <v>7</v>
      </c>
      <c r="F2387" s="80">
        <v>535.5</v>
      </c>
      <c r="G2387" s="80">
        <v>76.5</v>
      </c>
      <c r="H2387" s="80">
        <v>535.5</v>
      </c>
      <c r="I2387" s="80" t="s">
        <v>28</v>
      </c>
      <c r="J2387" s="80" t="s">
        <v>28</v>
      </c>
      <c r="K2387" s="80">
        <v>76.5</v>
      </c>
      <c r="L2387" s="73">
        <f t="shared" si="543"/>
        <v>76.5</v>
      </c>
      <c r="M2387" s="73">
        <f t="shared" si="544"/>
        <v>94.9</v>
      </c>
      <c r="N2387" s="72" t="str">
        <f t="shared" si="545"/>
        <v>1903</v>
      </c>
      <c r="O2387" s="74">
        <f t="shared" si="546"/>
        <v>0</v>
      </c>
      <c r="P2387" s="72">
        <f t="shared" si="547"/>
        <v>0</v>
      </c>
      <c r="Q2387" s="74">
        <f t="shared" si="548"/>
        <v>7</v>
      </c>
      <c r="R2387" s="72" t="str">
        <f t="shared" si="549"/>
        <v/>
      </c>
      <c r="S2387" s="72" t="str">
        <f t="shared" si="550"/>
        <v/>
      </c>
      <c r="AT2387" s="20">
        <f t="shared" si="551"/>
        <v>-6885</v>
      </c>
    </row>
    <row r="2388" spans="1:46" ht="33.75">
      <c r="A2388" s="54">
        <v>7205</v>
      </c>
      <c r="B2388" s="54" t="s">
        <v>2271</v>
      </c>
      <c r="C2388" s="58" t="s">
        <v>3075</v>
      </c>
      <c r="D2388" s="79">
        <v>7</v>
      </c>
      <c r="E2388" s="79">
        <v>7</v>
      </c>
      <c r="F2388" s="80">
        <v>658.46</v>
      </c>
      <c r="G2388" s="80">
        <v>94.07</v>
      </c>
      <c r="H2388" s="80">
        <v>658.46</v>
      </c>
      <c r="I2388" s="80" t="s">
        <v>28</v>
      </c>
      <c r="J2388" s="80" t="s">
        <v>28</v>
      </c>
      <c r="K2388" s="80">
        <v>94.07</v>
      </c>
      <c r="L2388" s="73">
        <f t="shared" si="543"/>
        <v>94.07</v>
      </c>
      <c r="M2388" s="73">
        <f t="shared" si="544"/>
        <v>111.69</v>
      </c>
      <c r="N2388" s="72" t="str">
        <f t="shared" si="545"/>
        <v>1906</v>
      </c>
      <c r="O2388" s="74">
        <f t="shared" si="546"/>
        <v>0</v>
      </c>
      <c r="P2388" s="72">
        <f t="shared" si="547"/>
        <v>0</v>
      </c>
      <c r="Q2388" s="74">
        <f t="shared" si="548"/>
        <v>7</v>
      </c>
      <c r="R2388" s="72" t="str">
        <f t="shared" si="549"/>
        <v/>
      </c>
      <c r="S2388" s="72" t="str">
        <f t="shared" si="550"/>
        <v/>
      </c>
      <c r="AT2388" s="20">
        <f t="shared" si="551"/>
        <v>-8466.2999999999993</v>
      </c>
    </row>
    <row r="2389" spans="1:46" ht="33.75">
      <c r="A2389" s="54">
        <v>7205</v>
      </c>
      <c r="B2389" s="54" t="s">
        <v>2277</v>
      </c>
      <c r="C2389" s="58" t="s">
        <v>3075</v>
      </c>
      <c r="D2389" s="79">
        <v>7</v>
      </c>
      <c r="E2389" s="79">
        <v>7</v>
      </c>
      <c r="F2389" s="80">
        <v>658.46</v>
      </c>
      <c r="G2389" s="80">
        <v>94.07</v>
      </c>
      <c r="H2389" s="80">
        <v>658.46</v>
      </c>
      <c r="I2389" s="80" t="s">
        <v>28</v>
      </c>
      <c r="J2389" s="80" t="s">
        <v>28</v>
      </c>
      <c r="K2389" s="80">
        <v>94.07</v>
      </c>
      <c r="L2389" s="73">
        <f t="shared" si="543"/>
        <v>94.07</v>
      </c>
      <c r="M2389" s="73">
        <f t="shared" si="544"/>
        <v>111.69</v>
      </c>
      <c r="N2389" s="72" t="str">
        <f t="shared" si="545"/>
        <v>1906</v>
      </c>
      <c r="O2389" s="74">
        <f t="shared" si="546"/>
        <v>0</v>
      </c>
      <c r="P2389" s="72">
        <f t="shared" si="547"/>
        <v>0</v>
      </c>
      <c r="Q2389" s="74">
        <f t="shared" si="548"/>
        <v>7</v>
      </c>
      <c r="R2389" s="72" t="str">
        <f t="shared" si="549"/>
        <v/>
      </c>
      <c r="S2389" s="72" t="str">
        <f t="shared" si="550"/>
        <v/>
      </c>
      <c r="AT2389" s="20">
        <f t="shared" si="551"/>
        <v>-8466.2999999999993</v>
      </c>
    </row>
    <row r="2390" spans="1:46" ht="33.75">
      <c r="A2390" s="54">
        <v>7205</v>
      </c>
      <c r="B2390" s="54" t="s">
        <v>2273</v>
      </c>
      <c r="C2390" s="58" t="s">
        <v>3075</v>
      </c>
      <c r="D2390" s="79">
        <v>7</v>
      </c>
      <c r="E2390" s="79">
        <v>7</v>
      </c>
      <c r="F2390" s="80">
        <v>658.46</v>
      </c>
      <c r="G2390" s="80">
        <v>94.07</v>
      </c>
      <c r="H2390" s="80">
        <v>658.46</v>
      </c>
      <c r="I2390" s="80" t="s">
        <v>28</v>
      </c>
      <c r="J2390" s="80" t="s">
        <v>28</v>
      </c>
      <c r="K2390" s="80">
        <v>94.07</v>
      </c>
      <c r="L2390" s="73">
        <f t="shared" si="543"/>
        <v>94.07</v>
      </c>
      <c r="M2390" s="73">
        <f t="shared" si="544"/>
        <v>111.69</v>
      </c>
      <c r="N2390" s="72" t="str">
        <f t="shared" si="545"/>
        <v>1906</v>
      </c>
      <c r="O2390" s="74">
        <f t="shared" si="546"/>
        <v>0</v>
      </c>
      <c r="P2390" s="72">
        <f t="shared" si="547"/>
        <v>0</v>
      </c>
      <c r="Q2390" s="74">
        <f t="shared" si="548"/>
        <v>7</v>
      </c>
      <c r="R2390" s="72" t="str">
        <f t="shared" si="549"/>
        <v/>
      </c>
      <c r="S2390" s="72" t="str">
        <f t="shared" si="550"/>
        <v/>
      </c>
      <c r="AT2390" s="20">
        <f t="shared" si="551"/>
        <v>-8466.2999999999993</v>
      </c>
    </row>
    <row r="2391" spans="1:46" ht="33.75">
      <c r="A2391" s="54">
        <v>7205</v>
      </c>
      <c r="B2391" s="54" t="s">
        <v>2275</v>
      </c>
      <c r="C2391" s="58" t="s">
        <v>3075</v>
      </c>
      <c r="D2391" s="79">
        <v>7</v>
      </c>
      <c r="E2391" s="79">
        <v>7</v>
      </c>
      <c r="F2391" s="80">
        <v>658.46</v>
      </c>
      <c r="G2391" s="80">
        <v>94.07</v>
      </c>
      <c r="H2391" s="80">
        <v>658.46</v>
      </c>
      <c r="I2391" s="80" t="s">
        <v>28</v>
      </c>
      <c r="J2391" s="80" t="s">
        <v>28</v>
      </c>
      <c r="K2391" s="80">
        <v>94.07</v>
      </c>
      <c r="L2391" s="73">
        <f t="shared" si="543"/>
        <v>94.07</v>
      </c>
      <c r="M2391" s="73">
        <f t="shared" si="544"/>
        <v>111.69</v>
      </c>
      <c r="N2391" s="72" t="str">
        <f t="shared" si="545"/>
        <v>1906</v>
      </c>
      <c r="O2391" s="74">
        <f t="shared" si="546"/>
        <v>0</v>
      </c>
      <c r="P2391" s="72">
        <f t="shared" si="547"/>
        <v>0</v>
      </c>
      <c r="Q2391" s="74">
        <f t="shared" si="548"/>
        <v>7</v>
      </c>
      <c r="R2391" s="72" t="str">
        <f t="shared" si="549"/>
        <v/>
      </c>
      <c r="S2391" s="72" t="str">
        <f t="shared" si="550"/>
        <v/>
      </c>
      <c r="AT2391" s="20">
        <f t="shared" si="551"/>
        <v>-8466.2999999999993</v>
      </c>
    </row>
    <row r="2392" spans="1:46" ht="33.75">
      <c r="A2392" s="54">
        <v>7206</v>
      </c>
      <c r="B2392" s="54" t="s">
        <v>2283</v>
      </c>
      <c r="C2392" s="58" t="s">
        <v>3076</v>
      </c>
      <c r="D2392" s="79">
        <v>7</v>
      </c>
      <c r="E2392" s="79">
        <v>7</v>
      </c>
      <c r="F2392" s="80">
        <v>652.46</v>
      </c>
      <c r="G2392" s="80">
        <v>93.21</v>
      </c>
      <c r="H2392" s="80">
        <v>652.46</v>
      </c>
      <c r="I2392" s="80" t="s">
        <v>28</v>
      </c>
      <c r="J2392" s="80" t="s">
        <v>28</v>
      </c>
      <c r="K2392" s="80">
        <v>93.21</v>
      </c>
      <c r="L2392" s="73">
        <f t="shared" si="543"/>
        <v>93.21</v>
      </c>
      <c r="M2392" s="73">
        <f t="shared" si="544"/>
        <v>111.69</v>
      </c>
      <c r="N2392" s="72" t="str">
        <f t="shared" si="545"/>
        <v>1906</v>
      </c>
      <c r="O2392" s="74">
        <f t="shared" si="546"/>
        <v>0</v>
      </c>
      <c r="P2392" s="72">
        <f t="shared" si="547"/>
        <v>0</v>
      </c>
      <c r="Q2392" s="74">
        <f t="shared" si="548"/>
        <v>7</v>
      </c>
      <c r="R2392" s="72" t="str">
        <f t="shared" si="549"/>
        <v/>
      </c>
      <c r="S2392" s="72" t="str">
        <f t="shared" si="550"/>
        <v/>
      </c>
      <c r="AT2392" s="20">
        <f t="shared" si="551"/>
        <v>-8388.9</v>
      </c>
    </row>
    <row r="2393" spans="1:46" ht="33.75">
      <c r="A2393" s="54">
        <v>7206</v>
      </c>
      <c r="B2393" s="54" t="s">
        <v>2289</v>
      </c>
      <c r="C2393" s="58" t="s">
        <v>3076</v>
      </c>
      <c r="D2393" s="79">
        <v>7</v>
      </c>
      <c r="E2393" s="79">
        <v>7</v>
      </c>
      <c r="F2393" s="80">
        <v>652.46</v>
      </c>
      <c r="G2393" s="80">
        <v>93.21</v>
      </c>
      <c r="H2393" s="80">
        <v>652.46</v>
      </c>
      <c r="I2393" s="80" t="s">
        <v>28</v>
      </c>
      <c r="J2393" s="80" t="s">
        <v>28</v>
      </c>
      <c r="K2393" s="80">
        <v>93.21</v>
      </c>
      <c r="L2393" s="73">
        <f t="shared" si="543"/>
        <v>93.21</v>
      </c>
      <c r="M2393" s="73">
        <f t="shared" si="544"/>
        <v>111.69</v>
      </c>
      <c r="N2393" s="72" t="str">
        <f t="shared" si="545"/>
        <v>1906</v>
      </c>
      <c r="O2393" s="74">
        <f t="shared" si="546"/>
        <v>0</v>
      </c>
      <c r="P2393" s="72">
        <f t="shared" si="547"/>
        <v>0</v>
      </c>
      <c r="Q2393" s="74">
        <f t="shared" si="548"/>
        <v>7</v>
      </c>
      <c r="R2393" s="72" t="str">
        <f t="shared" si="549"/>
        <v/>
      </c>
      <c r="S2393" s="72" t="str">
        <f t="shared" si="550"/>
        <v/>
      </c>
      <c r="AT2393" s="20">
        <f t="shared" si="551"/>
        <v>-8388.9</v>
      </c>
    </row>
    <row r="2394" spans="1:46" ht="33.75">
      <c r="A2394" s="54">
        <v>7206</v>
      </c>
      <c r="B2394" s="54" t="s">
        <v>2285</v>
      </c>
      <c r="C2394" s="58" t="s">
        <v>3076</v>
      </c>
      <c r="D2394" s="79">
        <v>7</v>
      </c>
      <c r="E2394" s="79">
        <v>7</v>
      </c>
      <c r="F2394" s="80">
        <v>652.46</v>
      </c>
      <c r="G2394" s="80">
        <v>93.21</v>
      </c>
      <c r="H2394" s="80">
        <v>652.46</v>
      </c>
      <c r="I2394" s="80" t="s">
        <v>28</v>
      </c>
      <c r="J2394" s="80" t="s">
        <v>28</v>
      </c>
      <c r="K2394" s="80">
        <v>93.21</v>
      </c>
      <c r="L2394" s="73">
        <f t="shared" si="543"/>
        <v>93.21</v>
      </c>
      <c r="M2394" s="73">
        <f t="shared" si="544"/>
        <v>111.69</v>
      </c>
      <c r="N2394" s="72" t="str">
        <f t="shared" si="545"/>
        <v>1906</v>
      </c>
      <c r="O2394" s="74">
        <f t="shared" si="546"/>
        <v>0</v>
      </c>
      <c r="P2394" s="72">
        <f t="shared" si="547"/>
        <v>0</v>
      </c>
      <c r="Q2394" s="74">
        <f t="shared" si="548"/>
        <v>7</v>
      </c>
      <c r="R2394" s="72" t="str">
        <f t="shared" si="549"/>
        <v/>
      </c>
      <c r="S2394" s="72" t="str">
        <f t="shared" si="550"/>
        <v/>
      </c>
      <c r="AT2394" s="20">
        <f t="shared" si="551"/>
        <v>-8388.9</v>
      </c>
    </row>
    <row r="2395" spans="1:46" ht="33.75">
      <c r="A2395" s="54">
        <v>7206</v>
      </c>
      <c r="B2395" s="54" t="s">
        <v>2281</v>
      </c>
      <c r="C2395" s="58" t="s">
        <v>3076</v>
      </c>
      <c r="D2395" s="79">
        <v>7</v>
      </c>
      <c r="E2395" s="79">
        <v>7</v>
      </c>
      <c r="F2395" s="80">
        <v>652.46</v>
      </c>
      <c r="G2395" s="80">
        <v>93.21</v>
      </c>
      <c r="H2395" s="80">
        <v>652.46</v>
      </c>
      <c r="I2395" s="80" t="s">
        <v>28</v>
      </c>
      <c r="J2395" s="80" t="s">
        <v>28</v>
      </c>
      <c r="K2395" s="80">
        <v>93.21</v>
      </c>
      <c r="L2395" s="73">
        <f t="shared" si="543"/>
        <v>93.21</v>
      </c>
      <c r="M2395" s="73">
        <f t="shared" si="544"/>
        <v>111.69</v>
      </c>
      <c r="N2395" s="72" t="str">
        <f t="shared" si="545"/>
        <v>1906</v>
      </c>
      <c r="O2395" s="74">
        <f t="shared" si="546"/>
        <v>0</v>
      </c>
      <c r="P2395" s="72">
        <f t="shared" si="547"/>
        <v>0</v>
      </c>
      <c r="Q2395" s="74">
        <f t="shared" si="548"/>
        <v>7</v>
      </c>
      <c r="R2395" s="72" t="str">
        <f t="shared" si="549"/>
        <v/>
      </c>
      <c r="S2395" s="72" t="str">
        <f t="shared" si="550"/>
        <v/>
      </c>
      <c r="AT2395" s="20">
        <f t="shared" si="551"/>
        <v>-8388.9</v>
      </c>
    </row>
    <row r="2396" spans="1:46" ht="33.75">
      <c r="A2396" s="54">
        <v>7206</v>
      </c>
      <c r="B2396" s="54" t="s">
        <v>2279</v>
      </c>
      <c r="C2396" s="58" t="s">
        <v>3076</v>
      </c>
      <c r="D2396" s="79">
        <v>7</v>
      </c>
      <c r="E2396" s="79">
        <v>7</v>
      </c>
      <c r="F2396" s="80">
        <v>652.46</v>
      </c>
      <c r="G2396" s="80">
        <v>93.21</v>
      </c>
      <c r="H2396" s="80">
        <v>652.46</v>
      </c>
      <c r="I2396" s="80" t="s">
        <v>28</v>
      </c>
      <c r="J2396" s="80" t="s">
        <v>28</v>
      </c>
      <c r="K2396" s="80">
        <v>93.21</v>
      </c>
      <c r="L2396" s="73">
        <f t="shared" si="543"/>
        <v>93.21</v>
      </c>
      <c r="M2396" s="73">
        <f t="shared" si="544"/>
        <v>111.69</v>
      </c>
      <c r="N2396" s="72" t="str">
        <f t="shared" si="545"/>
        <v>1906</v>
      </c>
      <c r="O2396" s="74">
        <f t="shared" si="546"/>
        <v>0</v>
      </c>
      <c r="P2396" s="72">
        <f t="shared" si="547"/>
        <v>0</v>
      </c>
      <c r="Q2396" s="74">
        <f t="shared" si="548"/>
        <v>7</v>
      </c>
      <c r="R2396" s="72" t="str">
        <f t="shared" si="549"/>
        <v/>
      </c>
      <c r="S2396" s="72" t="str">
        <f t="shared" si="550"/>
        <v/>
      </c>
      <c r="AT2396" s="20">
        <f t="shared" si="551"/>
        <v>-8388.9</v>
      </c>
    </row>
    <row r="2397" spans="1:46" ht="33.75">
      <c r="A2397" s="54">
        <v>7206</v>
      </c>
      <c r="B2397" s="54" t="s">
        <v>2287</v>
      </c>
      <c r="C2397" s="58" t="s">
        <v>3076</v>
      </c>
      <c r="D2397" s="79">
        <v>7</v>
      </c>
      <c r="E2397" s="79">
        <v>7</v>
      </c>
      <c r="F2397" s="80">
        <v>652.46</v>
      </c>
      <c r="G2397" s="80">
        <v>93.21</v>
      </c>
      <c r="H2397" s="80">
        <v>652.46</v>
      </c>
      <c r="I2397" s="80" t="s">
        <v>28</v>
      </c>
      <c r="J2397" s="80" t="s">
        <v>28</v>
      </c>
      <c r="K2397" s="80">
        <v>93.21</v>
      </c>
      <c r="L2397" s="73">
        <f t="shared" si="543"/>
        <v>93.21</v>
      </c>
      <c r="M2397" s="73">
        <f t="shared" si="544"/>
        <v>111.69</v>
      </c>
      <c r="N2397" s="72" t="str">
        <f t="shared" si="545"/>
        <v>1906</v>
      </c>
      <c r="O2397" s="74">
        <f t="shared" si="546"/>
        <v>0</v>
      </c>
      <c r="P2397" s="72">
        <f t="shared" si="547"/>
        <v>0</v>
      </c>
      <c r="Q2397" s="74">
        <f t="shared" si="548"/>
        <v>7</v>
      </c>
      <c r="R2397" s="72" t="str">
        <f t="shared" si="549"/>
        <v/>
      </c>
      <c r="S2397" s="72" t="str">
        <f t="shared" si="550"/>
        <v/>
      </c>
      <c r="AT2397" s="20">
        <f t="shared" si="551"/>
        <v>-8388.9</v>
      </c>
    </row>
    <row r="2398" spans="1:46" ht="33.75">
      <c r="A2398" s="54">
        <v>7207</v>
      </c>
      <c r="B2398" s="54" t="s">
        <v>2301</v>
      </c>
      <c r="C2398" s="58" t="s">
        <v>3077</v>
      </c>
      <c r="D2398" s="79">
        <v>7</v>
      </c>
      <c r="E2398" s="79">
        <v>7</v>
      </c>
      <c r="F2398" s="80">
        <v>655.77</v>
      </c>
      <c r="G2398" s="80">
        <v>93.68</v>
      </c>
      <c r="H2398" s="80">
        <v>655.77</v>
      </c>
      <c r="I2398" s="80" t="s">
        <v>28</v>
      </c>
      <c r="J2398" s="80" t="s">
        <v>28</v>
      </c>
      <c r="K2398" s="80">
        <v>93.68</v>
      </c>
      <c r="L2398" s="73">
        <f t="shared" si="543"/>
        <v>93.68</v>
      </c>
      <c r="M2398" s="73">
        <f t="shared" si="544"/>
        <v>111.69</v>
      </c>
      <c r="N2398" s="72" t="str">
        <f t="shared" si="545"/>
        <v>1906</v>
      </c>
      <c r="O2398" s="74">
        <f t="shared" si="546"/>
        <v>0</v>
      </c>
      <c r="P2398" s="72">
        <f t="shared" si="547"/>
        <v>0</v>
      </c>
      <c r="Q2398" s="74">
        <f t="shared" si="548"/>
        <v>7</v>
      </c>
      <c r="R2398" s="72" t="str">
        <f t="shared" si="549"/>
        <v/>
      </c>
      <c r="S2398" s="72" t="str">
        <f t="shared" si="550"/>
        <v/>
      </c>
      <c r="AT2398" s="20">
        <f t="shared" si="551"/>
        <v>-8431.2000000000007</v>
      </c>
    </row>
    <row r="2399" spans="1:46" ht="33.75">
      <c r="A2399" s="54">
        <v>7207</v>
      </c>
      <c r="B2399" s="54" t="s">
        <v>2291</v>
      </c>
      <c r="C2399" s="58" t="s">
        <v>3077</v>
      </c>
      <c r="D2399" s="79">
        <v>7</v>
      </c>
      <c r="E2399" s="79">
        <v>7</v>
      </c>
      <c r="F2399" s="80">
        <v>655.77</v>
      </c>
      <c r="G2399" s="80">
        <v>93.68</v>
      </c>
      <c r="H2399" s="80">
        <v>655.77</v>
      </c>
      <c r="I2399" s="80" t="s">
        <v>28</v>
      </c>
      <c r="J2399" s="80" t="s">
        <v>28</v>
      </c>
      <c r="K2399" s="80">
        <v>93.68</v>
      </c>
      <c r="L2399" s="73">
        <f t="shared" si="543"/>
        <v>93.68</v>
      </c>
      <c r="M2399" s="73">
        <f t="shared" si="544"/>
        <v>111.69</v>
      </c>
      <c r="N2399" s="72" t="str">
        <f t="shared" si="545"/>
        <v>1906</v>
      </c>
      <c r="O2399" s="74">
        <f t="shared" si="546"/>
        <v>0</v>
      </c>
      <c r="P2399" s="72">
        <f t="shared" si="547"/>
        <v>0</v>
      </c>
      <c r="Q2399" s="74">
        <f t="shared" si="548"/>
        <v>7</v>
      </c>
      <c r="R2399" s="72" t="str">
        <f t="shared" si="549"/>
        <v/>
      </c>
      <c r="S2399" s="72" t="str">
        <f t="shared" si="550"/>
        <v/>
      </c>
      <c r="AT2399" s="20">
        <f t="shared" si="551"/>
        <v>-8431.2000000000007</v>
      </c>
    </row>
    <row r="2400" spans="1:46" ht="33.75">
      <c r="A2400" s="54">
        <v>7207</v>
      </c>
      <c r="B2400" s="54" t="s">
        <v>2293</v>
      </c>
      <c r="C2400" s="58" t="s">
        <v>3077</v>
      </c>
      <c r="D2400" s="79">
        <v>7</v>
      </c>
      <c r="E2400" s="79">
        <v>7</v>
      </c>
      <c r="F2400" s="80">
        <v>655.77</v>
      </c>
      <c r="G2400" s="80">
        <v>93.68</v>
      </c>
      <c r="H2400" s="80">
        <v>655.77</v>
      </c>
      <c r="I2400" s="80" t="s">
        <v>28</v>
      </c>
      <c r="J2400" s="80" t="s">
        <v>28</v>
      </c>
      <c r="K2400" s="80">
        <v>93.68</v>
      </c>
      <c r="L2400" s="73">
        <f t="shared" si="543"/>
        <v>93.68</v>
      </c>
      <c r="M2400" s="73">
        <f t="shared" si="544"/>
        <v>111.69</v>
      </c>
      <c r="N2400" s="72" t="str">
        <f t="shared" si="545"/>
        <v>1906</v>
      </c>
      <c r="O2400" s="74">
        <f t="shared" si="546"/>
        <v>0</v>
      </c>
      <c r="P2400" s="72">
        <f t="shared" si="547"/>
        <v>0</v>
      </c>
      <c r="Q2400" s="74">
        <f t="shared" si="548"/>
        <v>7</v>
      </c>
      <c r="R2400" s="72" t="str">
        <f t="shared" si="549"/>
        <v/>
      </c>
      <c r="S2400" s="72" t="str">
        <f t="shared" si="550"/>
        <v/>
      </c>
      <c r="AT2400" s="20">
        <f t="shared" si="551"/>
        <v>-8431.2000000000007</v>
      </c>
    </row>
    <row r="2401" spans="1:46" ht="33.75">
      <c r="A2401" s="54">
        <v>7207</v>
      </c>
      <c r="B2401" s="54" t="s">
        <v>2295</v>
      </c>
      <c r="C2401" s="58" t="s">
        <v>3077</v>
      </c>
      <c r="D2401" s="79">
        <v>7</v>
      </c>
      <c r="E2401" s="79">
        <v>7</v>
      </c>
      <c r="F2401" s="80">
        <v>655.77</v>
      </c>
      <c r="G2401" s="80">
        <v>93.68</v>
      </c>
      <c r="H2401" s="80">
        <v>655.77</v>
      </c>
      <c r="I2401" s="80" t="s">
        <v>28</v>
      </c>
      <c r="J2401" s="80" t="s">
        <v>28</v>
      </c>
      <c r="K2401" s="80">
        <v>93.68</v>
      </c>
      <c r="L2401" s="73">
        <f t="shared" si="543"/>
        <v>93.68</v>
      </c>
      <c r="M2401" s="73">
        <f t="shared" si="544"/>
        <v>111.69</v>
      </c>
      <c r="N2401" s="72" t="str">
        <f t="shared" si="545"/>
        <v>1906</v>
      </c>
      <c r="O2401" s="74">
        <f t="shared" si="546"/>
        <v>0</v>
      </c>
      <c r="P2401" s="72">
        <f t="shared" si="547"/>
        <v>0</v>
      </c>
      <c r="Q2401" s="74">
        <f t="shared" si="548"/>
        <v>7</v>
      </c>
      <c r="R2401" s="72" t="str">
        <f t="shared" si="549"/>
        <v/>
      </c>
      <c r="S2401" s="72" t="str">
        <f t="shared" si="550"/>
        <v/>
      </c>
      <c r="AT2401" s="20">
        <f t="shared" si="551"/>
        <v>-8431.2000000000007</v>
      </c>
    </row>
    <row r="2402" spans="1:46" ht="33.75">
      <c r="A2402" s="54">
        <v>7207</v>
      </c>
      <c r="B2402" s="54" t="s">
        <v>2297</v>
      </c>
      <c r="C2402" s="58" t="s">
        <v>3077</v>
      </c>
      <c r="D2402" s="79">
        <v>7</v>
      </c>
      <c r="E2402" s="79">
        <v>7</v>
      </c>
      <c r="F2402" s="80">
        <v>655.77</v>
      </c>
      <c r="G2402" s="80">
        <v>93.68</v>
      </c>
      <c r="H2402" s="80">
        <v>655.77</v>
      </c>
      <c r="I2402" s="80" t="s">
        <v>28</v>
      </c>
      <c r="J2402" s="80" t="s">
        <v>28</v>
      </c>
      <c r="K2402" s="80">
        <v>93.68</v>
      </c>
      <c r="L2402" s="73">
        <f t="shared" si="543"/>
        <v>93.68</v>
      </c>
      <c r="M2402" s="73">
        <f t="shared" si="544"/>
        <v>111.69</v>
      </c>
      <c r="N2402" s="72" t="str">
        <f t="shared" si="545"/>
        <v>1906</v>
      </c>
      <c r="O2402" s="74">
        <f t="shared" si="546"/>
        <v>0</v>
      </c>
      <c r="P2402" s="72">
        <f t="shared" si="547"/>
        <v>0</v>
      </c>
      <c r="Q2402" s="74">
        <f t="shared" si="548"/>
        <v>7</v>
      </c>
      <c r="R2402" s="72" t="str">
        <f t="shared" si="549"/>
        <v/>
      </c>
      <c r="S2402" s="72" t="str">
        <f t="shared" si="550"/>
        <v/>
      </c>
      <c r="AT2402" s="20">
        <f t="shared" si="551"/>
        <v>-8431.2000000000007</v>
      </c>
    </row>
    <row r="2403" spans="1:46" ht="33.75">
      <c r="A2403" s="54">
        <v>7207</v>
      </c>
      <c r="B2403" s="54" t="s">
        <v>2299</v>
      </c>
      <c r="C2403" s="58" t="s">
        <v>3077</v>
      </c>
      <c r="D2403" s="79">
        <v>7</v>
      </c>
      <c r="E2403" s="79">
        <v>7</v>
      </c>
      <c r="F2403" s="80">
        <v>655.77</v>
      </c>
      <c r="G2403" s="80">
        <v>93.68</v>
      </c>
      <c r="H2403" s="80">
        <v>655.77</v>
      </c>
      <c r="I2403" s="80" t="s">
        <v>28</v>
      </c>
      <c r="J2403" s="80" t="s">
        <v>28</v>
      </c>
      <c r="K2403" s="80">
        <v>93.68</v>
      </c>
      <c r="L2403" s="73">
        <f t="shared" si="543"/>
        <v>93.68</v>
      </c>
      <c r="M2403" s="73">
        <f t="shared" si="544"/>
        <v>111.69</v>
      </c>
      <c r="N2403" s="72" t="str">
        <f t="shared" si="545"/>
        <v>1906</v>
      </c>
      <c r="O2403" s="74">
        <f t="shared" si="546"/>
        <v>0</v>
      </c>
      <c r="P2403" s="72">
        <f t="shared" si="547"/>
        <v>0</v>
      </c>
      <c r="Q2403" s="74">
        <f t="shared" si="548"/>
        <v>7</v>
      </c>
      <c r="R2403" s="72" t="str">
        <f t="shared" si="549"/>
        <v/>
      </c>
      <c r="S2403" s="72" t="str">
        <f t="shared" si="550"/>
        <v/>
      </c>
      <c r="AT2403" s="20">
        <f t="shared" si="551"/>
        <v>-8431.2000000000007</v>
      </c>
    </row>
    <row r="2404" spans="1:46" ht="33.75">
      <c r="A2404" s="54">
        <v>7208</v>
      </c>
      <c r="B2404" s="54" t="s">
        <v>2313</v>
      </c>
      <c r="C2404" s="58" t="s">
        <v>3078</v>
      </c>
      <c r="D2404" s="79">
        <v>7</v>
      </c>
      <c r="E2404" s="79">
        <v>7</v>
      </c>
      <c r="F2404" s="80">
        <v>973.84</v>
      </c>
      <c r="G2404" s="80">
        <v>139.12</v>
      </c>
      <c r="H2404" s="80">
        <v>973.84</v>
      </c>
      <c r="I2404" s="80" t="s">
        <v>28</v>
      </c>
      <c r="J2404" s="80" t="s">
        <v>28</v>
      </c>
      <c r="K2404" s="80">
        <v>139.12</v>
      </c>
      <c r="L2404" s="73">
        <f t="shared" si="543"/>
        <v>139.12</v>
      </c>
      <c r="M2404" s="73">
        <f t="shared" si="544"/>
        <v>102.98</v>
      </c>
      <c r="N2404" s="72" t="str">
        <f t="shared" si="545"/>
        <v>1909</v>
      </c>
      <c r="O2404" s="74">
        <f t="shared" si="546"/>
        <v>0</v>
      </c>
      <c r="P2404" s="72">
        <f t="shared" si="547"/>
        <v>0</v>
      </c>
      <c r="Q2404" s="74">
        <f t="shared" si="548"/>
        <v>7</v>
      </c>
      <c r="R2404" s="72" t="str">
        <f t="shared" si="549"/>
        <v/>
      </c>
      <c r="S2404" s="72" t="str">
        <f t="shared" si="550"/>
        <v/>
      </c>
      <c r="AT2404" s="20">
        <f t="shared" si="551"/>
        <v>-12520.800000000001</v>
      </c>
    </row>
    <row r="2405" spans="1:46" ht="33.75">
      <c r="A2405" s="54">
        <v>7208</v>
      </c>
      <c r="B2405" s="54" t="s">
        <v>2309</v>
      </c>
      <c r="C2405" s="58" t="s">
        <v>3078</v>
      </c>
      <c r="D2405" s="79">
        <v>7</v>
      </c>
      <c r="E2405" s="79">
        <v>7</v>
      </c>
      <c r="F2405" s="80">
        <v>973.84</v>
      </c>
      <c r="G2405" s="80">
        <v>139.12</v>
      </c>
      <c r="H2405" s="80">
        <v>973.84</v>
      </c>
      <c r="I2405" s="80" t="s">
        <v>28</v>
      </c>
      <c r="J2405" s="80" t="s">
        <v>28</v>
      </c>
      <c r="K2405" s="80">
        <v>139.12</v>
      </c>
      <c r="L2405" s="73">
        <f t="shared" si="543"/>
        <v>139.12</v>
      </c>
      <c r="M2405" s="73">
        <f t="shared" si="544"/>
        <v>102.98</v>
      </c>
      <c r="N2405" s="72" t="str">
        <f t="shared" si="545"/>
        <v>1909</v>
      </c>
      <c r="O2405" s="74">
        <f t="shared" si="546"/>
        <v>0</v>
      </c>
      <c r="P2405" s="72">
        <f t="shared" si="547"/>
        <v>0</v>
      </c>
      <c r="Q2405" s="74">
        <f t="shared" si="548"/>
        <v>7</v>
      </c>
      <c r="R2405" s="72" t="str">
        <f t="shared" si="549"/>
        <v/>
      </c>
      <c r="S2405" s="72" t="str">
        <f t="shared" si="550"/>
        <v/>
      </c>
      <c r="AT2405" s="20">
        <f t="shared" si="551"/>
        <v>-12520.800000000001</v>
      </c>
    </row>
    <row r="2406" spans="1:46" ht="33.75">
      <c r="A2406" s="54">
        <v>7208</v>
      </c>
      <c r="B2406" s="54" t="s">
        <v>2311</v>
      </c>
      <c r="C2406" s="58" t="s">
        <v>3078</v>
      </c>
      <c r="D2406" s="79">
        <v>7</v>
      </c>
      <c r="E2406" s="79">
        <v>7</v>
      </c>
      <c r="F2406" s="80">
        <v>973.84</v>
      </c>
      <c r="G2406" s="80">
        <v>139.12</v>
      </c>
      <c r="H2406" s="80">
        <v>973.84</v>
      </c>
      <c r="I2406" s="80" t="s">
        <v>28</v>
      </c>
      <c r="J2406" s="80" t="s">
        <v>28</v>
      </c>
      <c r="K2406" s="80">
        <v>139.12</v>
      </c>
      <c r="L2406" s="73">
        <f t="shared" si="543"/>
        <v>139.12</v>
      </c>
      <c r="M2406" s="73">
        <f t="shared" si="544"/>
        <v>102.98</v>
      </c>
      <c r="N2406" s="72" t="str">
        <f t="shared" si="545"/>
        <v>1909</v>
      </c>
      <c r="O2406" s="74">
        <f t="shared" si="546"/>
        <v>0</v>
      </c>
      <c r="P2406" s="72">
        <f t="shared" si="547"/>
        <v>0</v>
      </c>
      <c r="Q2406" s="74">
        <f t="shared" si="548"/>
        <v>7</v>
      </c>
      <c r="R2406" s="72" t="str">
        <f t="shared" si="549"/>
        <v/>
      </c>
      <c r="S2406" s="72" t="str">
        <f t="shared" si="550"/>
        <v/>
      </c>
      <c r="AT2406" s="20">
        <f t="shared" si="551"/>
        <v>-12520.800000000001</v>
      </c>
    </row>
    <row r="2407" spans="1:46" ht="33.75">
      <c r="A2407" s="54">
        <v>7208</v>
      </c>
      <c r="B2407" s="54" t="s">
        <v>2307</v>
      </c>
      <c r="C2407" s="58" t="s">
        <v>3078</v>
      </c>
      <c r="D2407" s="79">
        <v>7</v>
      </c>
      <c r="E2407" s="79">
        <v>7</v>
      </c>
      <c r="F2407" s="80">
        <v>973.84</v>
      </c>
      <c r="G2407" s="80">
        <v>139.12</v>
      </c>
      <c r="H2407" s="80">
        <v>973.84</v>
      </c>
      <c r="I2407" s="80" t="s">
        <v>28</v>
      </c>
      <c r="J2407" s="80" t="s">
        <v>28</v>
      </c>
      <c r="K2407" s="80">
        <v>139.12</v>
      </c>
      <c r="L2407" s="73">
        <f t="shared" si="543"/>
        <v>139.12</v>
      </c>
      <c r="M2407" s="73">
        <f t="shared" si="544"/>
        <v>102.98</v>
      </c>
      <c r="N2407" s="72" t="str">
        <f t="shared" si="545"/>
        <v>1909</v>
      </c>
      <c r="O2407" s="74">
        <f t="shared" si="546"/>
        <v>0</v>
      </c>
      <c r="P2407" s="72">
        <f t="shared" si="547"/>
        <v>0</v>
      </c>
      <c r="Q2407" s="74">
        <f t="shared" si="548"/>
        <v>7</v>
      </c>
      <c r="R2407" s="72" t="str">
        <f t="shared" si="549"/>
        <v/>
      </c>
      <c r="S2407" s="72" t="str">
        <f t="shared" si="550"/>
        <v/>
      </c>
      <c r="AT2407" s="20">
        <f t="shared" si="551"/>
        <v>-12520.800000000001</v>
      </c>
    </row>
    <row r="2408" spans="1:46" ht="33.75">
      <c r="A2408" s="54">
        <v>7209</v>
      </c>
      <c r="B2408" s="54" t="s">
        <v>2315</v>
      </c>
      <c r="C2408" s="58" t="s">
        <v>3079</v>
      </c>
      <c r="D2408" s="79">
        <v>7</v>
      </c>
      <c r="E2408" s="79">
        <v>7</v>
      </c>
      <c r="F2408" s="80">
        <v>631.01</v>
      </c>
      <c r="G2408" s="80">
        <v>90.14</v>
      </c>
      <c r="H2408" s="80">
        <v>631.01</v>
      </c>
      <c r="I2408" s="80" t="s">
        <v>28</v>
      </c>
      <c r="J2408" s="80" t="s">
        <v>28</v>
      </c>
      <c r="K2408" s="80">
        <v>90.14</v>
      </c>
      <c r="L2408" s="73">
        <f t="shared" si="543"/>
        <v>90.14</v>
      </c>
      <c r="M2408" s="73">
        <f t="shared" si="544"/>
        <v>102.98</v>
      </c>
      <c r="N2408" s="72" t="str">
        <f t="shared" si="545"/>
        <v>1909</v>
      </c>
      <c r="O2408" s="74">
        <f t="shared" si="546"/>
        <v>0</v>
      </c>
      <c r="P2408" s="72">
        <f t="shared" si="547"/>
        <v>0</v>
      </c>
      <c r="Q2408" s="74">
        <f t="shared" si="548"/>
        <v>7</v>
      </c>
      <c r="R2408" s="72" t="str">
        <f t="shared" si="549"/>
        <v/>
      </c>
      <c r="S2408" s="72" t="str">
        <f t="shared" si="550"/>
        <v/>
      </c>
      <c r="AT2408" s="20">
        <f t="shared" si="551"/>
        <v>-8112.6</v>
      </c>
    </row>
    <row r="2409" spans="1:46" ht="33.75">
      <c r="A2409" s="54">
        <v>7209</v>
      </c>
      <c r="B2409" s="54" t="s">
        <v>2317</v>
      </c>
      <c r="C2409" s="58" t="s">
        <v>3079</v>
      </c>
      <c r="D2409" s="79">
        <v>7</v>
      </c>
      <c r="E2409" s="79">
        <v>7</v>
      </c>
      <c r="F2409" s="80">
        <v>631.01</v>
      </c>
      <c r="G2409" s="80">
        <v>90.14</v>
      </c>
      <c r="H2409" s="80">
        <v>631.01</v>
      </c>
      <c r="I2409" s="80" t="s">
        <v>28</v>
      </c>
      <c r="J2409" s="80" t="s">
        <v>28</v>
      </c>
      <c r="K2409" s="80">
        <v>90.14</v>
      </c>
      <c r="L2409" s="73">
        <f t="shared" si="543"/>
        <v>90.14</v>
      </c>
      <c r="M2409" s="73">
        <f t="shared" si="544"/>
        <v>102.98</v>
      </c>
      <c r="N2409" s="72" t="str">
        <f t="shared" si="545"/>
        <v>1909</v>
      </c>
      <c r="O2409" s="74">
        <f t="shared" si="546"/>
        <v>0</v>
      </c>
      <c r="P2409" s="72">
        <f t="shared" si="547"/>
        <v>0</v>
      </c>
      <c r="Q2409" s="74">
        <f t="shared" si="548"/>
        <v>7</v>
      </c>
      <c r="R2409" s="72" t="str">
        <f t="shared" si="549"/>
        <v/>
      </c>
      <c r="S2409" s="72" t="str">
        <f t="shared" si="550"/>
        <v/>
      </c>
      <c r="AT2409" s="20">
        <f t="shared" si="551"/>
        <v>-8112.6</v>
      </c>
    </row>
    <row r="2410" spans="1:46" ht="33.75">
      <c r="A2410" s="54">
        <v>7209</v>
      </c>
      <c r="B2410" s="54" t="s">
        <v>2319</v>
      </c>
      <c r="C2410" s="58" t="s">
        <v>3079</v>
      </c>
      <c r="D2410" s="79">
        <v>7</v>
      </c>
      <c r="E2410" s="79">
        <v>7</v>
      </c>
      <c r="F2410" s="80">
        <v>631.01</v>
      </c>
      <c r="G2410" s="80">
        <v>90.14</v>
      </c>
      <c r="H2410" s="80">
        <v>631.01</v>
      </c>
      <c r="I2410" s="80" t="s">
        <v>28</v>
      </c>
      <c r="J2410" s="80" t="s">
        <v>28</v>
      </c>
      <c r="K2410" s="80">
        <v>90.14</v>
      </c>
      <c r="L2410" s="73">
        <f t="shared" si="543"/>
        <v>90.14</v>
      </c>
      <c r="M2410" s="73">
        <f t="shared" si="544"/>
        <v>102.98</v>
      </c>
      <c r="N2410" s="72" t="str">
        <f t="shared" si="545"/>
        <v>1909</v>
      </c>
      <c r="O2410" s="74">
        <f t="shared" si="546"/>
        <v>0</v>
      </c>
      <c r="P2410" s="72">
        <f t="shared" si="547"/>
        <v>0</v>
      </c>
      <c r="Q2410" s="74">
        <f t="shared" si="548"/>
        <v>7</v>
      </c>
      <c r="R2410" s="72" t="str">
        <f t="shared" si="549"/>
        <v/>
      </c>
      <c r="S2410" s="72" t="str">
        <f t="shared" si="550"/>
        <v/>
      </c>
      <c r="AT2410" s="20">
        <f t="shared" si="551"/>
        <v>-8112.6</v>
      </c>
    </row>
    <row r="2411" spans="1:46" ht="33.75">
      <c r="A2411" s="54">
        <v>7209</v>
      </c>
      <c r="B2411" s="54" t="s">
        <v>2321</v>
      </c>
      <c r="C2411" s="58" t="s">
        <v>3079</v>
      </c>
      <c r="D2411" s="79">
        <v>7</v>
      </c>
      <c r="E2411" s="79">
        <v>7</v>
      </c>
      <c r="F2411" s="80">
        <v>631.01</v>
      </c>
      <c r="G2411" s="80">
        <v>90.14</v>
      </c>
      <c r="H2411" s="80">
        <v>631.01</v>
      </c>
      <c r="I2411" s="80" t="s">
        <v>28</v>
      </c>
      <c r="J2411" s="80" t="s">
        <v>28</v>
      </c>
      <c r="K2411" s="80">
        <v>90.14</v>
      </c>
      <c r="L2411" s="73">
        <f t="shared" si="543"/>
        <v>90.14</v>
      </c>
      <c r="M2411" s="73">
        <f t="shared" si="544"/>
        <v>102.98</v>
      </c>
      <c r="N2411" s="72" t="str">
        <f t="shared" si="545"/>
        <v>1909</v>
      </c>
      <c r="O2411" s="74">
        <f t="shared" si="546"/>
        <v>0</v>
      </c>
      <c r="P2411" s="72">
        <f t="shared" si="547"/>
        <v>0</v>
      </c>
      <c r="Q2411" s="74">
        <f t="shared" si="548"/>
        <v>7</v>
      </c>
      <c r="R2411" s="72" t="str">
        <f t="shared" si="549"/>
        <v/>
      </c>
      <c r="S2411" s="72" t="str">
        <f t="shared" si="550"/>
        <v/>
      </c>
      <c r="AT2411" s="20">
        <f t="shared" si="551"/>
        <v>-8112.6</v>
      </c>
    </row>
    <row r="2412" spans="1:46" ht="33.75">
      <c r="A2412" s="54">
        <v>7210</v>
      </c>
      <c r="B2412" s="54" t="s">
        <v>2329</v>
      </c>
      <c r="C2412" s="58" t="s">
        <v>3080</v>
      </c>
      <c r="D2412" s="79">
        <v>7</v>
      </c>
      <c r="E2412" s="79">
        <v>7</v>
      </c>
      <c r="F2412" s="80">
        <v>684.75</v>
      </c>
      <c r="G2412" s="80">
        <v>97.82</v>
      </c>
      <c r="H2412" s="80">
        <v>684.75</v>
      </c>
      <c r="I2412" s="80" t="s">
        <v>28</v>
      </c>
      <c r="J2412" s="80" t="s">
        <v>28</v>
      </c>
      <c r="K2412" s="80">
        <v>97.82</v>
      </c>
      <c r="L2412" s="73">
        <f t="shared" si="543"/>
        <v>97.82</v>
      </c>
      <c r="M2412" s="73">
        <f t="shared" si="544"/>
        <v>102.98</v>
      </c>
      <c r="N2412" s="72" t="str">
        <f t="shared" si="545"/>
        <v>1909</v>
      </c>
      <c r="O2412" s="74">
        <f t="shared" si="546"/>
        <v>0</v>
      </c>
      <c r="P2412" s="72">
        <f t="shared" si="547"/>
        <v>0</v>
      </c>
      <c r="Q2412" s="74">
        <f t="shared" si="548"/>
        <v>7</v>
      </c>
      <c r="R2412" s="72" t="str">
        <f t="shared" si="549"/>
        <v/>
      </c>
      <c r="S2412" s="72" t="str">
        <f t="shared" si="550"/>
        <v/>
      </c>
      <c r="AT2412" s="20">
        <f t="shared" si="551"/>
        <v>-8803.7999999999993</v>
      </c>
    </row>
    <row r="2413" spans="1:46" ht="33.75">
      <c r="A2413" s="54">
        <v>7210</v>
      </c>
      <c r="B2413" s="54" t="s">
        <v>2327</v>
      </c>
      <c r="C2413" s="58" t="s">
        <v>3080</v>
      </c>
      <c r="D2413" s="79">
        <v>7</v>
      </c>
      <c r="E2413" s="79">
        <v>7</v>
      </c>
      <c r="F2413" s="80">
        <v>684.75</v>
      </c>
      <c r="G2413" s="80">
        <v>97.82</v>
      </c>
      <c r="H2413" s="80">
        <v>684.75</v>
      </c>
      <c r="I2413" s="80" t="s">
        <v>28</v>
      </c>
      <c r="J2413" s="80" t="s">
        <v>28</v>
      </c>
      <c r="K2413" s="80">
        <v>97.82</v>
      </c>
      <c r="L2413" s="73">
        <f t="shared" si="543"/>
        <v>97.82</v>
      </c>
      <c r="M2413" s="73">
        <f t="shared" si="544"/>
        <v>102.98</v>
      </c>
      <c r="N2413" s="72" t="str">
        <f t="shared" si="545"/>
        <v>1909</v>
      </c>
      <c r="O2413" s="74">
        <f t="shared" si="546"/>
        <v>0</v>
      </c>
      <c r="P2413" s="72">
        <f t="shared" si="547"/>
        <v>0</v>
      </c>
      <c r="Q2413" s="74">
        <f t="shared" si="548"/>
        <v>7</v>
      </c>
      <c r="R2413" s="72" t="str">
        <f t="shared" si="549"/>
        <v/>
      </c>
      <c r="S2413" s="72" t="str">
        <f t="shared" si="550"/>
        <v/>
      </c>
      <c r="AT2413" s="20">
        <f t="shared" si="551"/>
        <v>-8803.7999999999993</v>
      </c>
    </row>
    <row r="2414" spans="1:46" ht="33.75">
      <c r="A2414" s="54">
        <v>7210</v>
      </c>
      <c r="B2414" s="54" t="s">
        <v>2323</v>
      </c>
      <c r="C2414" s="58" t="s">
        <v>3080</v>
      </c>
      <c r="D2414" s="79">
        <v>7</v>
      </c>
      <c r="E2414" s="79">
        <v>7</v>
      </c>
      <c r="F2414" s="80">
        <v>684.75</v>
      </c>
      <c r="G2414" s="80">
        <v>97.82</v>
      </c>
      <c r="H2414" s="80">
        <v>684.75</v>
      </c>
      <c r="I2414" s="80" t="s">
        <v>28</v>
      </c>
      <c r="J2414" s="80" t="s">
        <v>28</v>
      </c>
      <c r="K2414" s="80">
        <v>97.82</v>
      </c>
      <c r="L2414" s="73">
        <f t="shared" si="543"/>
        <v>97.82</v>
      </c>
      <c r="M2414" s="73">
        <f t="shared" si="544"/>
        <v>102.98</v>
      </c>
      <c r="N2414" s="72" t="str">
        <f t="shared" si="545"/>
        <v>1909</v>
      </c>
      <c r="O2414" s="74">
        <f t="shared" si="546"/>
        <v>0</v>
      </c>
      <c r="P2414" s="72">
        <f t="shared" si="547"/>
        <v>0</v>
      </c>
      <c r="Q2414" s="74">
        <f t="shared" si="548"/>
        <v>7</v>
      </c>
      <c r="R2414" s="72" t="str">
        <f t="shared" si="549"/>
        <v/>
      </c>
      <c r="S2414" s="72" t="str">
        <f t="shared" si="550"/>
        <v/>
      </c>
      <c r="AT2414" s="20">
        <f t="shared" si="551"/>
        <v>-8803.7999999999993</v>
      </c>
    </row>
    <row r="2415" spans="1:46" ht="33.75">
      <c r="A2415" s="54">
        <v>7210</v>
      </c>
      <c r="B2415" s="54" t="s">
        <v>2325</v>
      </c>
      <c r="C2415" s="58" t="s">
        <v>3080</v>
      </c>
      <c r="D2415" s="79">
        <v>7</v>
      </c>
      <c r="E2415" s="79">
        <v>7</v>
      </c>
      <c r="F2415" s="80">
        <v>684.75</v>
      </c>
      <c r="G2415" s="80">
        <v>97.82</v>
      </c>
      <c r="H2415" s="80">
        <v>684.75</v>
      </c>
      <c r="I2415" s="80" t="s">
        <v>28</v>
      </c>
      <c r="J2415" s="80" t="s">
        <v>28</v>
      </c>
      <c r="K2415" s="80">
        <v>97.82</v>
      </c>
      <c r="L2415" s="73">
        <f t="shared" si="543"/>
        <v>97.82</v>
      </c>
      <c r="M2415" s="73">
        <f t="shared" si="544"/>
        <v>102.98</v>
      </c>
      <c r="N2415" s="72" t="str">
        <f t="shared" si="545"/>
        <v>1909</v>
      </c>
      <c r="O2415" s="74">
        <f t="shared" si="546"/>
        <v>0</v>
      </c>
      <c r="P2415" s="72">
        <f t="shared" si="547"/>
        <v>0</v>
      </c>
      <c r="Q2415" s="74">
        <f t="shared" si="548"/>
        <v>7</v>
      </c>
      <c r="R2415" s="72" t="str">
        <f t="shared" si="549"/>
        <v/>
      </c>
      <c r="S2415" s="72" t="str">
        <f t="shared" si="550"/>
        <v/>
      </c>
      <c r="AT2415" s="20">
        <f t="shared" si="551"/>
        <v>-8803.7999999999993</v>
      </c>
    </row>
    <row r="2416" spans="1:46" ht="33.75">
      <c r="A2416" s="54">
        <v>7210</v>
      </c>
      <c r="B2416" s="54" t="s">
        <v>2333</v>
      </c>
      <c r="C2416" s="58" t="s">
        <v>3080</v>
      </c>
      <c r="D2416" s="79">
        <v>7</v>
      </c>
      <c r="E2416" s="79">
        <v>7</v>
      </c>
      <c r="F2416" s="80">
        <v>684.75</v>
      </c>
      <c r="G2416" s="80">
        <v>97.82</v>
      </c>
      <c r="H2416" s="80">
        <v>684.75</v>
      </c>
      <c r="I2416" s="80" t="s">
        <v>28</v>
      </c>
      <c r="J2416" s="80" t="s">
        <v>28</v>
      </c>
      <c r="K2416" s="80">
        <v>97.82</v>
      </c>
      <c r="L2416" s="73">
        <f t="shared" si="543"/>
        <v>97.82</v>
      </c>
      <c r="M2416" s="73">
        <f t="shared" si="544"/>
        <v>102.98</v>
      </c>
      <c r="N2416" s="72" t="str">
        <f t="shared" si="545"/>
        <v>1909</v>
      </c>
      <c r="O2416" s="74">
        <f t="shared" si="546"/>
        <v>0</v>
      </c>
      <c r="P2416" s="72">
        <f t="shared" si="547"/>
        <v>0</v>
      </c>
      <c r="Q2416" s="74">
        <f t="shared" si="548"/>
        <v>7</v>
      </c>
      <c r="R2416" s="72" t="str">
        <f t="shared" si="549"/>
        <v/>
      </c>
      <c r="S2416" s="72" t="str">
        <f t="shared" si="550"/>
        <v/>
      </c>
      <c r="AT2416" s="20">
        <f t="shared" si="551"/>
        <v>-8803.7999999999993</v>
      </c>
    </row>
    <row r="2417" spans="1:46" ht="33.75">
      <c r="A2417" s="54">
        <v>7210</v>
      </c>
      <c r="B2417" s="54" t="s">
        <v>2331</v>
      </c>
      <c r="C2417" s="58" t="s">
        <v>3080</v>
      </c>
      <c r="D2417" s="79">
        <v>7</v>
      </c>
      <c r="E2417" s="79">
        <v>7</v>
      </c>
      <c r="F2417" s="80">
        <v>684.75</v>
      </c>
      <c r="G2417" s="80">
        <v>97.82</v>
      </c>
      <c r="H2417" s="80">
        <v>684.75</v>
      </c>
      <c r="I2417" s="80" t="s">
        <v>28</v>
      </c>
      <c r="J2417" s="80" t="s">
        <v>28</v>
      </c>
      <c r="K2417" s="80">
        <v>97.82</v>
      </c>
      <c r="L2417" s="73">
        <f t="shared" si="543"/>
        <v>97.82</v>
      </c>
      <c r="M2417" s="73">
        <f t="shared" si="544"/>
        <v>102.98</v>
      </c>
      <c r="N2417" s="72" t="str">
        <f t="shared" si="545"/>
        <v>1909</v>
      </c>
      <c r="O2417" s="74">
        <f t="shared" si="546"/>
        <v>0</v>
      </c>
      <c r="P2417" s="72">
        <f t="shared" si="547"/>
        <v>0</v>
      </c>
      <c r="Q2417" s="74">
        <f t="shared" si="548"/>
        <v>7</v>
      </c>
      <c r="R2417" s="72" t="str">
        <f t="shared" si="549"/>
        <v/>
      </c>
      <c r="S2417" s="72" t="str">
        <f t="shared" si="550"/>
        <v/>
      </c>
      <c r="AT2417" s="20">
        <f t="shared" si="551"/>
        <v>-8803.7999999999993</v>
      </c>
    </row>
    <row r="2418" spans="1:46" ht="33.75">
      <c r="A2418" s="54">
        <v>7211</v>
      </c>
      <c r="B2418" s="54" t="s">
        <v>2343</v>
      </c>
      <c r="C2418" s="58" t="s">
        <v>3081</v>
      </c>
      <c r="D2418" s="79">
        <v>7</v>
      </c>
      <c r="E2418" s="79">
        <v>7</v>
      </c>
      <c r="F2418" s="80">
        <v>633.11</v>
      </c>
      <c r="G2418" s="80">
        <v>90.44</v>
      </c>
      <c r="H2418" s="80">
        <v>633.11</v>
      </c>
      <c r="I2418" s="80" t="s">
        <v>28</v>
      </c>
      <c r="J2418" s="80" t="s">
        <v>28</v>
      </c>
      <c r="K2418" s="80">
        <v>90.44</v>
      </c>
      <c r="L2418" s="73">
        <f t="shared" si="543"/>
        <v>90.44</v>
      </c>
      <c r="M2418" s="73">
        <f t="shared" si="544"/>
        <v>102.98</v>
      </c>
      <c r="N2418" s="72" t="str">
        <f t="shared" si="545"/>
        <v>1909</v>
      </c>
      <c r="O2418" s="74">
        <f t="shared" si="546"/>
        <v>0</v>
      </c>
      <c r="P2418" s="72">
        <f t="shared" si="547"/>
        <v>0</v>
      </c>
      <c r="Q2418" s="74">
        <f t="shared" si="548"/>
        <v>7</v>
      </c>
      <c r="R2418" s="72" t="str">
        <f t="shared" si="549"/>
        <v/>
      </c>
      <c r="S2418" s="72" t="str">
        <f t="shared" si="550"/>
        <v/>
      </c>
      <c r="AT2418" s="20">
        <f t="shared" si="551"/>
        <v>-8139.5999999999995</v>
      </c>
    </row>
    <row r="2419" spans="1:46" ht="33.75">
      <c r="A2419" s="54">
        <v>7211</v>
      </c>
      <c r="B2419" s="54" t="s">
        <v>2345</v>
      </c>
      <c r="C2419" s="58" t="s">
        <v>3081</v>
      </c>
      <c r="D2419" s="79">
        <v>7</v>
      </c>
      <c r="E2419" s="79">
        <v>7</v>
      </c>
      <c r="F2419" s="80">
        <v>633.11</v>
      </c>
      <c r="G2419" s="80">
        <v>90.44</v>
      </c>
      <c r="H2419" s="80">
        <v>633.11</v>
      </c>
      <c r="I2419" s="80" t="s">
        <v>28</v>
      </c>
      <c r="J2419" s="80" t="s">
        <v>28</v>
      </c>
      <c r="K2419" s="80">
        <v>90.44</v>
      </c>
      <c r="L2419" s="73">
        <f t="shared" si="543"/>
        <v>90.44</v>
      </c>
      <c r="M2419" s="73">
        <f t="shared" si="544"/>
        <v>102.98</v>
      </c>
      <c r="N2419" s="72" t="str">
        <f t="shared" si="545"/>
        <v>1909</v>
      </c>
      <c r="O2419" s="74">
        <f t="shared" si="546"/>
        <v>0</v>
      </c>
      <c r="P2419" s="72">
        <f t="shared" si="547"/>
        <v>0</v>
      </c>
      <c r="Q2419" s="74">
        <f t="shared" si="548"/>
        <v>7</v>
      </c>
      <c r="R2419" s="72" t="str">
        <f t="shared" si="549"/>
        <v/>
      </c>
      <c r="S2419" s="72" t="str">
        <f t="shared" si="550"/>
        <v/>
      </c>
      <c r="AT2419" s="20">
        <f t="shared" si="551"/>
        <v>-8139.5999999999995</v>
      </c>
    </row>
    <row r="2420" spans="1:46" ht="33.75">
      <c r="A2420" s="54">
        <v>7211</v>
      </c>
      <c r="B2420" s="54" t="s">
        <v>2335</v>
      </c>
      <c r="C2420" s="58" t="s">
        <v>3081</v>
      </c>
      <c r="D2420" s="79">
        <v>7</v>
      </c>
      <c r="E2420" s="79">
        <v>7</v>
      </c>
      <c r="F2420" s="80">
        <v>633.11</v>
      </c>
      <c r="G2420" s="80">
        <v>90.44</v>
      </c>
      <c r="H2420" s="80">
        <v>633.11</v>
      </c>
      <c r="I2420" s="80" t="s">
        <v>28</v>
      </c>
      <c r="J2420" s="80" t="s">
        <v>28</v>
      </c>
      <c r="K2420" s="80">
        <v>90.44</v>
      </c>
      <c r="L2420" s="73">
        <f t="shared" si="543"/>
        <v>90.44</v>
      </c>
      <c r="M2420" s="73">
        <f t="shared" si="544"/>
        <v>102.98</v>
      </c>
      <c r="N2420" s="72" t="str">
        <f t="shared" si="545"/>
        <v>1909</v>
      </c>
      <c r="O2420" s="74">
        <f t="shared" si="546"/>
        <v>0</v>
      </c>
      <c r="P2420" s="72">
        <f t="shared" si="547"/>
        <v>0</v>
      </c>
      <c r="Q2420" s="74">
        <f t="shared" si="548"/>
        <v>7</v>
      </c>
      <c r="R2420" s="72" t="str">
        <f t="shared" si="549"/>
        <v/>
      </c>
      <c r="S2420" s="72" t="str">
        <f t="shared" si="550"/>
        <v/>
      </c>
      <c r="AT2420" s="20">
        <f t="shared" si="551"/>
        <v>-8139.5999999999995</v>
      </c>
    </row>
    <row r="2421" spans="1:46" ht="33.75">
      <c r="A2421" s="54">
        <v>7211</v>
      </c>
      <c r="B2421" s="54" t="s">
        <v>2339</v>
      </c>
      <c r="C2421" s="58" t="s">
        <v>3081</v>
      </c>
      <c r="D2421" s="79">
        <v>7</v>
      </c>
      <c r="E2421" s="79">
        <v>7</v>
      </c>
      <c r="F2421" s="80">
        <v>633.11</v>
      </c>
      <c r="G2421" s="80">
        <v>90.44</v>
      </c>
      <c r="H2421" s="80">
        <v>633.11</v>
      </c>
      <c r="I2421" s="80" t="s">
        <v>28</v>
      </c>
      <c r="J2421" s="80" t="s">
        <v>28</v>
      </c>
      <c r="K2421" s="80">
        <v>90.44</v>
      </c>
      <c r="L2421" s="73">
        <f t="shared" si="543"/>
        <v>90.44</v>
      </c>
      <c r="M2421" s="73">
        <f t="shared" si="544"/>
        <v>102.98</v>
      </c>
      <c r="N2421" s="72" t="str">
        <f t="shared" si="545"/>
        <v>1909</v>
      </c>
      <c r="O2421" s="74">
        <f t="shared" si="546"/>
        <v>0</v>
      </c>
      <c r="P2421" s="72">
        <f t="shared" si="547"/>
        <v>0</v>
      </c>
      <c r="Q2421" s="74">
        <f t="shared" si="548"/>
        <v>7</v>
      </c>
      <c r="R2421" s="72" t="str">
        <f t="shared" si="549"/>
        <v/>
      </c>
      <c r="S2421" s="72" t="str">
        <f t="shared" si="550"/>
        <v/>
      </c>
      <c r="AT2421" s="20">
        <f t="shared" si="551"/>
        <v>-8139.5999999999995</v>
      </c>
    </row>
    <row r="2422" spans="1:46" ht="33.75">
      <c r="A2422" s="54">
        <v>7211</v>
      </c>
      <c r="B2422" s="54" t="s">
        <v>2337</v>
      </c>
      <c r="C2422" s="58" t="s">
        <v>3081</v>
      </c>
      <c r="D2422" s="79">
        <v>7</v>
      </c>
      <c r="E2422" s="79">
        <v>7</v>
      </c>
      <c r="F2422" s="80">
        <v>633.11</v>
      </c>
      <c r="G2422" s="80">
        <v>90.44</v>
      </c>
      <c r="H2422" s="80">
        <v>633.11</v>
      </c>
      <c r="I2422" s="80" t="s">
        <v>28</v>
      </c>
      <c r="J2422" s="80" t="s">
        <v>28</v>
      </c>
      <c r="K2422" s="80">
        <v>90.44</v>
      </c>
      <c r="L2422" s="73">
        <f t="shared" si="543"/>
        <v>90.44</v>
      </c>
      <c r="M2422" s="73">
        <f t="shared" si="544"/>
        <v>102.98</v>
      </c>
      <c r="N2422" s="72" t="str">
        <f t="shared" si="545"/>
        <v>1909</v>
      </c>
      <c r="O2422" s="74">
        <f t="shared" si="546"/>
        <v>0</v>
      </c>
      <c r="P2422" s="72">
        <f t="shared" si="547"/>
        <v>0</v>
      </c>
      <c r="Q2422" s="74">
        <f t="shared" si="548"/>
        <v>7</v>
      </c>
      <c r="R2422" s="72" t="str">
        <f t="shared" si="549"/>
        <v/>
      </c>
      <c r="S2422" s="72" t="str">
        <f t="shared" si="550"/>
        <v/>
      </c>
      <c r="AT2422" s="20">
        <f t="shared" si="551"/>
        <v>-8139.5999999999995</v>
      </c>
    </row>
    <row r="2423" spans="1:46" ht="33.75">
      <c r="A2423" s="54">
        <v>7211</v>
      </c>
      <c r="B2423" s="54" t="s">
        <v>2341</v>
      </c>
      <c r="C2423" s="58" t="s">
        <v>3081</v>
      </c>
      <c r="D2423" s="79">
        <v>7</v>
      </c>
      <c r="E2423" s="79">
        <v>7</v>
      </c>
      <c r="F2423" s="80">
        <v>633.11</v>
      </c>
      <c r="G2423" s="80">
        <v>90.44</v>
      </c>
      <c r="H2423" s="80">
        <v>633.11</v>
      </c>
      <c r="I2423" s="80" t="s">
        <v>28</v>
      </c>
      <c r="J2423" s="80" t="s">
        <v>28</v>
      </c>
      <c r="K2423" s="80">
        <v>90.44</v>
      </c>
      <c r="L2423" s="73">
        <f t="shared" si="543"/>
        <v>90.44</v>
      </c>
      <c r="M2423" s="73">
        <f t="shared" si="544"/>
        <v>102.98</v>
      </c>
      <c r="N2423" s="72" t="str">
        <f t="shared" si="545"/>
        <v>1909</v>
      </c>
      <c r="O2423" s="74">
        <f t="shared" si="546"/>
        <v>0</v>
      </c>
      <c r="P2423" s="72">
        <f t="shared" si="547"/>
        <v>0</v>
      </c>
      <c r="Q2423" s="74">
        <f t="shared" si="548"/>
        <v>7</v>
      </c>
      <c r="R2423" s="72" t="str">
        <f t="shared" si="549"/>
        <v/>
      </c>
      <c r="S2423" s="72" t="str">
        <f t="shared" si="550"/>
        <v/>
      </c>
      <c r="AT2423" s="20">
        <f t="shared" si="551"/>
        <v>-8139.5999999999995</v>
      </c>
    </row>
    <row r="2424" spans="1:46" ht="22.5">
      <c r="A2424" s="54">
        <v>7212</v>
      </c>
      <c r="B2424" s="54" t="s">
        <v>2353</v>
      </c>
      <c r="C2424" s="58" t="s">
        <v>3082</v>
      </c>
      <c r="D2424" s="79">
        <v>7</v>
      </c>
      <c r="E2424" s="79">
        <v>7</v>
      </c>
      <c r="F2424" s="80">
        <v>869.85</v>
      </c>
      <c r="G2424" s="80">
        <v>124.26</v>
      </c>
      <c r="H2424" s="80">
        <v>869.85</v>
      </c>
      <c r="I2424" s="80" t="s">
        <v>28</v>
      </c>
      <c r="J2424" s="80" t="s">
        <v>28</v>
      </c>
      <c r="K2424" s="80">
        <v>124.26</v>
      </c>
      <c r="L2424" s="73">
        <f t="shared" si="543"/>
        <v>124.26</v>
      </c>
      <c r="M2424" s="73" t="str">
        <f t="shared" si="544"/>
        <v/>
      </c>
      <c r="N2424" s="72" t="str">
        <f t="shared" si="545"/>
        <v>2303</v>
      </c>
      <c r="O2424" s="74">
        <f t="shared" si="546"/>
        <v>0</v>
      </c>
      <c r="P2424" s="72">
        <f t="shared" si="547"/>
        <v>0</v>
      </c>
      <c r="Q2424" s="74">
        <f t="shared" si="548"/>
        <v>7</v>
      </c>
      <c r="R2424" s="72" t="str">
        <f t="shared" si="549"/>
        <v/>
      </c>
      <c r="S2424" s="72" t="str">
        <f t="shared" si="550"/>
        <v/>
      </c>
      <c r="AT2424" s="20">
        <f t="shared" si="551"/>
        <v>-11183.4</v>
      </c>
    </row>
    <row r="2425" spans="1:46" ht="22.5">
      <c r="A2425" s="54">
        <v>7212</v>
      </c>
      <c r="B2425" s="54" t="s">
        <v>2349</v>
      </c>
      <c r="C2425" s="58" t="s">
        <v>3082</v>
      </c>
      <c r="D2425" s="79">
        <v>7</v>
      </c>
      <c r="E2425" s="79">
        <v>7</v>
      </c>
      <c r="F2425" s="80">
        <v>869.85</v>
      </c>
      <c r="G2425" s="80">
        <v>124.26</v>
      </c>
      <c r="H2425" s="80">
        <v>869.85</v>
      </c>
      <c r="I2425" s="80" t="s">
        <v>28</v>
      </c>
      <c r="J2425" s="80" t="s">
        <v>28</v>
      </c>
      <c r="K2425" s="80">
        <v>124.26</v>
      </c>
      <c r="L2425" s="73">
        <f t="shared" si="543"/>
        <v>124.26</v>
      </c>
      <c r="M2425" s="73" t="str">
        <f t="shared" si="544"/>
        <v/>
      </c>
      <c r="N2425" s="72" t="str">
        <f t="shared" si="545"/>
        <v>2303</v>
      </c>
      <c r="O2425" s="74">
        <f t="shared" si="546"/>
        <v>0</v>
      </c>
      <c r="P2425" s="72">
        <f t="shared" si="547"/>
        <v>0</v>
      </c>
      <c r="Q2425" s="74">
        <f t="shared" si="548"/>
        <v>7</v>
      </c>
      <c r="R2425" s="72" t="str">
        <f t="shared" si="549"/>
        <v/>
      </c>
      <c r="S2425" s="72" t="str">
        <f t="shared" si="550"/>
        <v/>
      </c>
      <c r="AT2425" s="20">
        <f t="shared" si="551"/>
        <v>-11183.4</v>
      </c>
    </row>
    <row r="2426" spans="1:46" ht="22.5">
      <c r="A2426" s="54">
        <v>7212</v>
      </c>
      <c r="B2426" s="54" t="s">
        <v>2351</v>
      </c>
      <c r="C2426" s="58" t="s">
        <v>3082</v>
      </c>
      <c r="D2426" s="79">
        <v>7</v>
      </c>
      <c r="E2426" s="79">
        <v>7</v>
      </c>
      <c r="F2426" s="80">
        <v>869.85</v>
      </c>
      <c r="G2426" s="80">
        <v>124.26</v>
      </c>
      <c r="H2426" s="80">
        <v>869.85</v>
      </c>
      <c r="I2426" s="80" t="s">
        <v>28</v>
      </c>
      <c r="J2426" s="80" t="s">
        <v>28</v>
      </c>
      <c r="K2426" s="80">
        <v>124.26</v>
      </c>
      <c r="L2426" s="73">
        <f t="shared" si="543"/>
        <v>124.26</v>
      </c>
      <c r="M2426" s="73" t="str">
        <f t="shared" si="544"/>
        <v/>
      </c>
      <c r="N2426" s="72" t="str">
        <f t="shared" si="545"/>
        <v>2303</v>
      </c>
      <c r="O2426" s="74">
        <f t="shared" si="546"/>
        <v>0</v>
      </c>
      <c r="P2426" s="72">
        <f t="shared" si="547"/>
        <v>0</v>
      </c>
      <c r="Q2426" s="74">
        <f t="shared" si="548"/>
        <v>7</v>
      </c>
      <c r="R2426" s="72" t="str">
        <f t="shared" si="549"/>
        <v/>
      </c>
      <c r="S2426" s="72" t="str">
        <f t="shared" si="550"/>
        <v/>
      </c>
      <c r="AT2426" s="20">
        <f t="shared" si="551"/>
        <v>-11183.4</v>
      </c>
    </row>
    <row r="2427" spans="1:46" ht="22.5">
      <c r="A2427" s="54">
        <v>7213</v>
      </c>
      <c r="B2427" s="54" t="s">
        <v>2355</v>
      </c>
      <c r="C2427" s="58" t="s">
        <v>3083</v>
      </c>
      <c r="D2427" s="79">
        <v>7</v>
      </c>
      <c r="E2427" s="79">
        <v>7</v>
      </c>
      <c r="F2427" s="80">
        <v>768.71</v>
      </c>
      <c r="G2427" s="80">
        <v>109.82</v>
      </c>
      <c r="H2427" s="80">
        <v>768.71</v>
      </c>
      <c r="I2427" s="80" t="s">
        <v>28</v>
      </c>
      <c r="J2427" s="80" t="s">
        <v>28</v>
      </c>
      <c r="K2427" s="80">
        <v>109.82</v>
      </c>
      <c r="L2427" s="73">
        <f t="shared" si="543"/>
        <v>109.82</v>
      </c>
      <c r="M2427" s="73" t="str">
        <f t="shared" si="544"/>
        <v/>
      </c>
      <c r="N2427" s="72" t="str">
        <f t="shared" si="545"/>
        <v>2303</v>
      </c>
      <c r="O2427" s="74">
        <f t="shared" si="546"/>
        <v>0</v>
      </c>
      <c r="P2427" s="72">
        <f t="shared" si="547"/>
        <v>0</v>
      </c>
      <c r="Q2427" s="74">
        <f t="shared" si="548"/>
        <v>7</v>
      </c>
      <c r="R2427" s="72" t="str">
        <f t="shared" si="549"/>
        <v/>
      </c>
      <c r="S2427" s="72" t="str">
        <f t="shared" si="550"/>
        <v/>
      </c>
      <c r="AT2427" s="20">
        <f t="shared" si="551"/>
        <v>-9883.7999999999993</v>
      </c>
    </row>
    <row r="2428" spans="1:46" ht="22.5">
      <c r="A2428" s="54">
        <v>7213</v>
      </c>
      <c r="B2428" s="54" t="s">
        <v>2357</v>
      </c>
      <c r="C2428" s="58" t="s">
        <v>3083</v>
      </c>
      <c r="D2428" s="79">
        <v>7</v>
      </c>
      <c r="E2428" s="79">
        <v>7</v>
      </c>
      <c r="F2428" s="80">
        <v>768.71</v>
      </c>
      <c r="G2428" s="80">
        <v>109.82</v>
      </c>
      <c r="H2428" s="80">
        <v>768.71</v>
      </c>
      <c r="I2428" s="80" t="s">
        <v>28</v>
      </c>
      <c r="J2428" s="80" t="s">
        <v>28</v>
      </c>
      <c r="K2428" s="80">
        <v>109.82</v>
      </c>
      <c r="L2428" s="73">
        <f t="shared" si="543"/>
        <v>109.82</v>
      </c>
      <c r="M2428" s="73" t="str">
        <f t="shared" si="544"/>
        <v/>
      </c>
      <c r="N2428" s="72" t="str">
        <f t="shared" si="545"/>
        <v>2303</v>
      </c>
      <c r="O2428" s="74">
        <f t="shared" si="546"/>
        <v>0</v>
      </c>
      <c r="P2428" s="72">
        <f t="shared" si="547"/>
        <v>0</v>
      </c>
      <c r="Q2428" s="74">
        <f t="shared" si="548"/>
        <v>7</v>
      </c>
      <c r="R2428" s="72" t="str">
        <f t="shared" si="549"/>
        <v/>
      </c>
      <c r="S2428" s="72" t="str">
        <f t="shared" si="550"/>
        <v/>
      </c>
      <c r="AT2428" s="20">
        <f t="shared" si="551"/>
        <v>-9883.7999999999993</v>
      </c>
    </row>
    <row r="2429" spans="1:46" ht="22.5">
      <c r="A2429" s="54">
        <v>7213</v>
      </c>
      <c r="B2429" s="54" t="s">
        <v>2359</v>
      </c>
      <c r="C2429" s="58" t="s">
        <v>3083</v>
      </c>
      <c r="D2429" s="79">
        <v>7</v>
      </c>
      <c r="E2429" s="79">
        <v>7</v>
      </c>
      <c r="F2429" s="80">
        <v>768.71</v>
      </c>
      <c r="G2429" s="80">
        <v>109.82</v>
      </c>
      <c r="H2429" s="80">
        <v>768.71</v>
      </c>
      <c r="I2429" s="80" t="s">
        <v>28</v>
      </c>
      <c r="J2429" s="80" t="s">
        <v>28</v>
      </c>
      <c r="K2429" s="80">
        <v>109.82</v>
      </c>
      <c r="L2429" s="73">
        <f t="shared" si="543"/>
        <v>109.82</v>
      </c>
      <c r="M2429" s="73" t="str">
        <f t="shared" si="544"/>
        <v/>
      </c>
      <c r="N2429" s="72" t="str">
        <f t="shared" si="545"/>
        <v>2303</v>
      </c>
      <c r="O2429" s="74">
        <f t="shared" si="546"/>
        <v>0</v>
      </c>
      <c r="P2429" s="72">
        <f t="shared" si="547"/>
        <v>0</v>
      </c>
      <c r="Q2429" s="74">
        <f t="shared" si="548"/>
        <v>7</v>
      </c>
      <c r="R2429" s="72" t="str">
        <f t="shared" si="549"/>
        <v/>
      </c>
      <c r="S2429" s="72" t="str">
        <f t="shared" si="550"/>
        <v/>
      </c>
      <c r="AT2429" s="20">
        <f t="shared" si="551"/>
        <v>-9883.7999999999993</v>
      </c>
    </row>
    <row r="2430" spans="1:46" ht="33.75">
      <c r="A2430" s="54">
        <v>7214</v>
      </c>
      <c r="B2430" s="54" t="s">
        <v>2367</v>
      </c>
      <c r="C2430" s="58" t="s">
        <v>3084</v>
      </c>
      <c r="D2430" s="79">
        <v>7</v>
      </c>
      <c r="E2430" s="79">
        <v>7</v>
      </c>
      <c r="F2430" s="80">
        <v>609.19000000000005</v>
      </c>
      <c r="G2430" s="80">
        <v>87.03</v>
      </c>
      <c r="H2430" s="80">
        <v>609.19000000000005</v>
      </c>
      <c r="I2430" s="80" t="s">
        <v>28</v>
      </c>
      <c r="J2430" s="80" t="s">
        <v>28</v>
      </c>
      <c r="K2430" s="80">
        <v>87.03</v>
      </c>
      <c r="L2430" s="73">
        <f t="shared" si="543"/>
        <v>87.03</v>
      </c>
      <c r="M2430" s="73">
        <f t="shared" si="544"/>
        <v>103.94</v>
      </c>
      <c r="N2430" s="72" t="str">
        <f t="shared" si="545"/>
        <v>2309</v>
      </c>
      <c r="O2430" s="74">
        <f t="shared" si="546"/>
        <v>0</v>
      </c>
      <c r="P2430" s="72">
        <f t="shared" si="547"/>
        <v>0</v>
      </c>
      <c r="Q2430" s="74">
        <f t="shared" si="548"/>
        <v>7</v>
      </c>
      <c r="R2430" s="72" t="str">
        <f t="shared" si="549"/>
        <v/>
      </c>
      <c r="S2430" s="72" t="str">
        <f t="shared" si="550"/>
        <v/>
      </c>
      <c r="AT2430" s="20">
        <f t="shared" si="551"/>
        <v>-7832.7</v>
      </c>
    </row>
    <row r="2431" spans="1:46" ht="33.75">
      <c r="A2431" s="54">
        <v>7214</v>
      </c>
      <c r="B2431" s="54" t="s">
        <v>2363</v>
      </c>
      <c r="C2431" s="58" t="s">
        <v>3084</v>
      </c>
      <c r="D2431" s="79">
        <v>7</v>
      </c>
      <c r="E2431" s="79">
        <v>7</v>
      </c>
      <c r="F2431" s="80">
        <v>609.19000000000005</v>
      </c>
      <c r="G2431" s="80">
        <v>87.03</v>
      </c>
      <c r="H2431" s="80">
        <v>609.19000000000005</v>
      </c>
      <c r="I2431" s="80" t="s">
        <v>28</v>
      </c>
      <c r="J2431" s="80" t="s">
        <v>28</v>
      </c>
      <c r="K2431" s="80">
        <v>87.03</v>
      </c>
      <c r="L2431" s="73">
        <f t="shared" si="543"/>
        <v>87.03</v>
      </c>
      <c r="M2431" s="73">
        <f t="shared" si="544"/>
        <v>103.94</v>
      </c>
      <c r="N2431" s="72" t="str">
        <f t="shared" si="545"/>
        <v>2309</v>
      </c>
      <c r="O2431" s="74">
        <f t="shared" si="546"/>
        <v>0</v>
      </c>
      <c r="P2431" s="72">
        <f t="shared" si="547"/>
        <v>0</v>
      </c>
      <c r="Q2431" s="74">
        <f t="shared" si="548"/>
        <v>7</v>
      </c>
      <c r="R2431" s="72" t="str">
        <f t="shared" si="549"/>
        <v/>
      </c>
      <c r="S2431" s="72" t="str">
        <f t="shared" si="550"/>
        <v/>
      </c>
      <c r="AT2431" s="20">
        <f t="shared" si="551"/>
        <v>-7832.7</v>
      </c>
    </row>
    <row r="2432" spans="1:46" ht="33.75">
      <c r="A2432" s="54">
        <v>7214</v>
      </c>
      <c r="B2432" s="54" t="s">
        <v>2365</v>
      </c>
      <c r="C2432" s="58" t="s">
        <v>3084</v>
      </c>
      <c r="D2432" s="79">
        <v>7</v>
      </c>
      <c r="E2432" s="79">
        <v>7</v>
      </c>
      <c r="F2432" s="80">
        <v>609.19000000000005</v>
      </c>
      <c r="G2432" s="80">
        <v>87.03</v>
      </c>
      <c r="H2432" s="80">
        <v>609.19000000000005</v>
      </c>
      <c r="I2432" s="80" t="s">
        <v>28</v>
      </c>
      <c r="J2432" s="80" t="s">
        <v>28</v>
      </c>
      <c r="K2432" s="80">
        <v>87.03</v>
      </c>
      <c r="L2432" s="73">
        <f t="shared" si="543"/>
        <v>87.03</v>
      </c>
      <c r="M2432" s="73">
        <f t="shared" si="544"/>
        <v>103.94</v>
      </c>
      <c r="N2432" s="72" t="str">
        <f t="shared" si="545"/>
        <v>2309</v>
      </c>
      <c r="O2432" s="74">
        <f t="shared" si="546"/>
        <v>0</v>
      </c>
      <c r="P2432" s="72">
        <f t="shared" si="547"/>
        <v>0</v>
      </c>
      <c r="Q2432" s="74">
        <f t="shared" si="548"/>
        <v>7</v>
      </c>
      <c r="R2432" s="72" t="str">
        <f t="shared" si="549"/>
        <v/>
      </c>
      <c r="S2432" s="72" t="str">
        <f t="shared" si="550"/>
        <v/>
      </c>
      <c r="AT2432" s="20">
        <f t="shared" si="551"/>
        <v>-7832.7</v>
      </c>
    </row>
    <row r="2433" spans="1:46" ht="33.75">
      <c r="A2433" s="54">
        <v>7214</v>
      </c>
      <c r="B2433" s="54" t="s">
        <v>2371</v>
      </c>
      <c r="C2433" s="58" t="s">
        <v>3084</v>
      </c>
      <c r="D2433" s="79">
        <v>7</v>
      </c>
      <c r="E2433" s="79">
        <v>7</v>
      </c>
      <c r="F2433" s="80">
        <v>609.19000000000005</v>
      </c>
      <c r="G2433" s="80">
        <v>87.03</v>
      </c>
      <c r="H2433" s="80">
        <v>609.19000000000005</v>
      </c>
      <c r="I2433" s="80" t="s">
        <v>28</v>
      </c>
      <c r="J2433" s="80" t="s">
        <v>28</v>
      </c>
      <c r="K2433" s="80">
        <v>87.03</v>
      </c>
      <c r="L2433" s="73">
        <f t="shared" si="543"/>
        <v>87.03</v>
      </c>
      <c r="M2433" s="73">
        <f t="shared" si="544"/>
        <v>103.94</v>
      </c>
      <c r="N2433" s="72" t="str">
        <f t="shared" si="545"/>
        <v>2309</v>
      </c>
      <c r="O2433" s="74">
        <f t="shared" si="546"/>
        <v>0</v>
      </c>
      <c r="P2433" s="72">
        <f t="shared" si="547"/>
        <v>0</v>
      </c>
      <c r="Q2433" s="74">
        <f t="shared" si="548"/>
        <v>7</v>
      </c>
      <c r="R2433" s="72" t="str">
        <f t="shared" si="549"/>
        <v/>
      </c>
      <c r="S2433" s="72" t="str">
        <f t="shared" si="550"/>
        <v/>
      </c>
      <c r="AT2433" s="20">
        <f t="shared" si="551"/>
        <v>-7832.7</v>
      </c>
    </row>
    <row r="2434" spans="1:46" ht="33.75">
      <c r="A2434" s="54">
        <v>7214</v>
      </c>
      <c r="B2434" s="54" t="s">
        <v>2373</v>
      </c>
      <c r="C2434" s="58" t="s">
        <v>3084</v>
      </c>
      <c r="D2434" s="79">
        <v>7</v>
      </c>
      <c r="E2434" s="79">
        <v>7</v>
      </c>
      <c r="F2434" s="80">
        <v>609.19000000000005</v>
      </c>
      <c r="G2434" s="80">
        <v>87.03</v>
      </c>
      <c r="H2434" s="80">
        <v>609.19000000000005</v>
      </c>
      <c r="I2434" s="80" t="s">
        <v>28</v>
      </c>
      <c r="J2434" s="80" t="s">
        <v>28</v>
      </c>
      <c r="K2434" s="80">
        <v>87.03</v>
      </c>
      <c r="L2434" s="73">
        <f t="shared" si="543"/>
        <v>87.03</v>
      </c>
      <c r="M2434" s="73">
        <f t="shared" si="544"/>
        <v>103.94</v>
      </c>
      <c r="N2434" s="72" t="str">
        <f t="shared" si="545"/>
        <v>2309</v>
      </c>
      <c r="O2434" s="74">
        <f t="shared" si="546"/>
        <v>0</v>
      </c>
      <c r="P2434" s="72">
        <f t="shared" si="547"/>
        <v>0</v>
      </c>
      <c r="Q2434" s="74">
        <f t="shared" si="548"/>
        <v>7</v>
      </c>
      <c r="R2434" s="72" t="str">
        <f t="shared" si="549"/>
        <v/>
      </c>
      <c r="S2434" s="72" t="str">
        <f t="shared" si="550"/>
        <v/>
      </c>
      <c r="AT2434" s="20">
        <f t="shared" si="551"/>
        <v>-7832.7</v>
      </c>
    </row>
    <row r="2435" spans="1:46" ht="33.75">
      <c r="A2435" s="54">
        <v>7214</v>
      </c>
      <c r="B2435" s="54" t="s">
        <v>2369</v>
      </c>
      <c r="C2435" s="58" t="s">
        <v>3084</v>
      </c>
      <c r="D2435" s="79">
        <v>7</v>
      </c>
      <c r="E2435" s="79">
        <v>7</v>
      </c>
      <c r="F2435" s="80">
        <v>609.19000000000005</v>
      </c>
      <c r="G2435" s="80">
        <v>87.03</v>
      </c>
      <c r="H2435" s="80">
        <v>609.19000000000005</v>
      </c>
      <c r="I2435" s="80" t="s">
        <v>28</v>
      </c>
      <c r="J2435" s="80" t="s">
        <v>28</v>
      </c>
      <c r="K2435" s="80">
        <v>87.03</v>
      </c>
      <c r="L2435" s="73">
        <f t="shared" si="543"/>
        <v>87.03</v>
      </c>
      <c r="M2435" s="73">
        <f t="shared" si="544"/>
        <v>103.94</v>
      </c>
      <c r="N2435" s="72" t="str">
        <f t="shared" si="545"/>
        <v>2309</v>
      </c>
      <c r="O2435" s="74">
        <f t="shared" si="546"/>
        <v>0</v>
      </c>
      <c r="P2435" s="72">
        <f t="shared" si="547"/>
        <v>0</v>
      </c>
      <c r="Q2435" s="74">
        <f t="shared" si="548"/>
        <v>7</v>
      </c>
      <c r="R2435" s="72" t="str">
        <f t="shared" si="549"/>
        <v/>
      </c>
      <c r="S2435" s="72" t="str">
        <f t="shared" si="550"/>
        <v/>
      </c>
      <c r="AT2435" s="20">
        <f t="shared" si="551"/>
        <v>-7832.7</v>
      </c>
    </row>
    <row r="2436" spans="1:46" ht="33.75">
      <c r="A2436" s="54">
        <v>7215</v>
      </c>
      <c r="B2436" s="54" t="s">
        <v>2385</v>
      </c>
      <c r="C2436" s="58" t="s">
        <v>3085</v>
      </c>
      <c r="D2436" s="79">
        <v>7</v>
      </c>
      <c r="E2436" s="79">
        <v>7</v>
      </c>
      <c r="F2436" s="80">
        <v>570.07000000000005</v>
      </c>
      <c r="G2436" s="80">
        <v>81.44</v>
      </c>
      <c r="H2436" s="80">
        <v>570.07000000000005</v>
      </c>
      <c r="I2436" s="80" t="s">
        <v>28</v>
      </c>
      <c r="J2436" s="80" t="s">
        <v>28</v>
      </c>
      <c r="K2436" s="80">
        <v>81.44</v>
      </c>
      <c r="L2436" s="73">
        <f t="shared" ref="L2436:L2499" si="552">IFERROR(VLOOKUP(B2436,$B$1326:$K$2467,6,0),"")</f>
        <v>81.44</v>
      </c>
      <c r="M2436" s="73">
        <f t="shared" ref="M2436:M2499" si="553">IFERROR(VLOOKUP($B2436,$B$2468:$K$3603,6,0),"")</f>
        <v>103.94</v>
      </c>
      <c r="N2436" s="72" t="str">
        <f t="shared" ref="N2436:N2499" si="554">LEFT(B2436,4)</f>
        <v>2309</v>
      </c>
      <c r="O2436" s="74">
        <f t="shared" ref="O2436:O2499" si="555">E2436-D2436</f>
        <v>0</v>
      </c>
      <c r="P2436" s="72">
        <f t="shared" ref="P2436:P2499" si="556">IF(O2436=20,1,0)</f>
        <v>0</v>
      </c>
      <c r="Q2436" s="74">
        <f t="shared" ref="Q2436:Q2499" si="557">D2436</f>
        <v>7</v>
      </c>
      <c r="R2436" s="72" t="str">
        <f t="shared" ref="R2436:R2499" si="558">IF(P2436=1,Q2436+7,"")</f>
        <v/>
      </c>
      <c r="S2436" s="72" t="str">
        <f t="shared" ref="S2436:S2499" si="559">IF(P2436=1,Q2436+14,"")</f>
        <v/>
      </c>
      <c r="AT2436" s="20">
        <f t="shared" si="551"/>
        <v>-7329.5999999999995</v>
      </c>
    </row>
    <row r="2437" spans="1:46" ht="33.75">
      <c r="A2437" s="54">
        <v>7215</v>
      </c>
      <c r="B2437" s="54" t="s">
        <v>2379</v>
      </c>
      <c r="C2437" s="58" t="s">
        <v>3085</v>
      </c>
      <c r="D2437" s="79">
        <v>7</v>
      </c>
      <c r="E2437" s="79">
        <v>7</v>
      </c>
      <c r="F2437" s="80">
        <v>570.07000000000005</v>
      </c>
      <c r="G2437" s="80">
        <v>81.44</v>
      </c>
      <c r="H2437" s="80">
        <v>570.07000000000005</v>
      </c>
      <c r="I2437" s="80" t="s">
        <v>28</v>
      </c>
      <c r="J2437" s="80" t="s">
        <v>28</v>
      </c>
      <c r="K2437" s="80">
        <v>81.44</v>
      </c>
      <c r="L2437" s="73">
        <f t="shared" si="552"/>
        <v>81.44</v>
      </c>
      <c r="M2437" s="73">
        <f t="shared" si="553"/>
        <v>103.94</v>
      </c>
      <c r="N2437" s="72" t="str">
        <f t="shared" si="554"/>
        <v>2309</v>
      </c>
      <c r="O2437" s="74">
        <f t="shared" si="555"/>
        <v>0</v>
      </c>
      <c r="P2437" s="72">
        <f t="shared" si="556"/>
        <v>0</v>
      </c>
      <c r="Q2437" s="74">
        <f t="shared" si="557"/>
        <v>7</v>
      </c>
      <c r="R2437" s="72" t="str">
        <f t="shared" si="558"/>
        <v/>
      </c>
      <c r="S2437" s="72" t="str">
        <f t="shared" si="559"/>
        <v/>
      </c>
      <c r="AT2437" s="20">
        <f t="shared" si="551"/>
        <v>-7329.5999999999995</v>
      </c>
    </row>
    <row r="2438" spans="1:46" ht="33.75">
      <c r="A2438" s="54">
        <v>7215</v>
      </c>
      <c r="B2438" s="54" t="s">
        <v>2381</v>
      </c>
      <c r="C2438" s="58" t="s">
        <v>3085</v>
      </c>
      <c r="D2438" s="79">
        <v>7</v>
      </c>
      <c r="E2438" s="79">
        <v>7</v>
      </c>
      <c r="F2438" s="80">
        <v>570.07000000000005</v>
      </c>
      <c r="G2438" s="80">
        <v>81.44</v>
      </c>
      <c r="H2438" s="80">
        <v>570.07000000000005</v>
      </c>
      <c r="I2438" s="80" t="s">
        <v>28</v>
      </c>
      <c r="J2438" s="80" t="s">
        <v>28</v>
      </c>
      <c r="K2438" s="80">
        <v>81.44</v>
      </c>
      <c r="L2438" s="73">
        <f t="shared" si="552"/>
        <v>81.44</v>
      </c>
      <c r="M2438" s="73">
        <f t="shared" si="553"/>
        <v>103.94</v>
      </c>
      <c r="N2438" s="72" t="str">
        <f t="shared" si="554"/>
        <v>2309</v>
      </c>
      <c r="O2438" s="74">
        <f t="shared" si="555"/>
        <v>0</v>
      </c>
      <c r="P2438" s="72">
        <f t="shared" si="556"/>
        <v>0</v>
      </c>
      <c r="Q2438" s="74">
        <f t="shared" si="557"/>
        <v>7</v>
      </c>
      <c r="R2438" s="72" t="str">
        <f t="shared" si="558"/>
        <v/>
      </c>
      <c r="S2438" s="72" t="str">
        <f t="shared" si="559"/>
        <v/>
      </c>
      <c r="AT2438" s="20">
        <f t="shared" si="551"/>
        <v>-7329.5999999999995</v>
      </c>
    </row>
    <row r="2439" spans="1:46" ht="33.75">
      <c r="A2439" s="54">
        <v>7215</v>
      </c>
      <c r="B2439" s="54" t="s">
        <v>2377</v>
      </c>
      <c r="C2439" s="58" t="s">
        <v>3085</v>
      </c>
      <c r="D2439" s="79">
        <v>7</v>
      </c>
      <c r="E2439" s="79">
        <v>7</v>
      </c>
      <c r="F2439" s="80">
        <v>570.07000000000005</v>
      </c>
      <c r="G2439" s="80">
        <v>81.44</v>
      </c>
      <c r="H2439" s="80">
        <v>570.07000000000005</v>
      </c>
      <c r="I2439" s="80" t="s">
        <v>28</v>
      </c>
      <c r="J2439" s="80" t="s">
        <v>28</v>
      </c>
      <c r="K2439" s="80">
        <v>81.44</v>
      </c>
      <c r="L2439" s="73">
        <f t="shared" si="552"/>
        <v>81.44</v>
      </c>
      <c r="M2439" s="73">
        <f t="shared" si="553"/>
        <v>103.94</v>
      </c>
      <c r="N2439" s="72" t="str">
        <f t="shared" si="554"/>
        <v>2309</v>
      </c>
      <c r="O2439" s="74">
        <f t="shared" si="555"/>
        <v>0</v>
      </c>
      <c r="P2439" s="72">
        <f t="shared" si="556"/>
        <v>0</v>
      </c>
      <c r="Q2439" s="74">
        <f t="shared" si="557"/>
        <v>7</v>
      </c>
      <c r="R2439" s="72" t="str">
        <f t="shared" si="558"/>
        <v/>
      </c>
      <c r="S2439" s="72" t="str">
        <f t="shared" si="559"/>
        <v/>
      </c>
      <c r="AT2439" s="20">
        <f t="shared" si="551"/>
        <v>-7329.5999999999995</v>
      </c>
    </row>
    <row r="2440" spans="1:46" ht="33.75">
      <c r="A2440" s="54">
        <v>7215</v>
      </c>
      <c r="B2440" s="54" t="s">
        <v>2383</v>
      </c>
      <c r="C2440" s="58" t="s">
        <v>3085</v>
      </c>
      <c r="D2440" s="79">
        <v>7</v>
      </c>
      <c r="E2440" s="79">
        <v>7</v>
      </c>
      <c r="F2440" s="80">
        <v>570.07000000000005</v>
      </c>
      <c r="G2440" s="80">
        <v>81.44</v>
      </c>
      <c r="H2440" s="80">
        <v>570.07000000000005</v>
      </c>
      <c r="I2440" s="80" t="s">
        <v>28</v>
      </c>
      <c r="J2440" s="80" t="s">
        <v>28</v>
      </c>
      <c r="K2440" s="80">
        <v>81.44</v>
      </c>
      <c r="L2440" s="73">
        <f t="shared" si="552"/>
        <v>81.44</v>
      </c>
      <c r="M2440" s="73">
        <f t="shared" si="553"/>
        <v>103.94</v>
      </c>
      <c r="N2440" s="72" t="str">
        <f t="shared" si="554"/>
        <v>2309</v>
      </c>
      <c r="O2440" s="74">
        <f t="shared" si="555"/>
        <v>0</v>
      </c>
      <c r="P2440" s="72">
        <f t="shared" si="556"/>
        <v>0</v>
      </c>
      <c r="Q2440" s="74">
        <f t="shared" si="557"/>
        <v>7</v>
      </c>
      <c r="R2440" s="72" t="str">
        <f t="shared" si="558"/>
        <v/>
      </c>
      <c r="S2440" s="72" t="str">
        <f t="shared" si="559"/>
        <v/>
      </c>
      <c r="AT2440" s="20">
        <f t="shared" si="551"/>
        <v>-7329.5999999999995</v>
      </c>
    </row>
    <row r="2441" spans="1:46" ht="33.75">
      <c r="A2441" s="54">
        <v>7215</v>
      </c>
      <c r="B2441" s="54" t="s">
        <v>2375</v>
      </c>
      <c r="C2441" s="58" t="s">
        <v>3085</v>
      </c>
      <c r="D2441" s="79">
        <v>7</v>
      </c>
      <c r="E2441" s="79">
        <v>7</v>
      </c>
      <c r="F2441" s="80">
        <v>570.07000000000005</v>
      </c>
      <c r="G2441" s="80">
        <v>81.44</v>
      </c>
      <c r="H2441" s="80">
        <v>570.07000000000005</v>
      </c>
      <c r="I2441" s="80" t="s">
        <v>28</v>
      </c>
      <c r="J2441" s="80" t="s">
        <v>28</v>
      </c>
      <c r="K2441" s="80">
        <v>81.44</v>
      </c>
      <c r="L2441" s="73">
        <f t="shared" si="552"/>
        <v>81.44</v>
      </c>
      <c r="M2441" s="73">
        <f t="shared" si="553"/>
        <v>103.94</v>
      </c>
      <c r="N2441" s="72" t="str">
        <f t="shared" si="554"/>
        <v>2309</v>
      </c>
      <c r="O2441" s="74">
        <f t="shared" si="555"/>
        <v>0</v>
      </c>
      <c r="P2441" s="72">
        <f t="shared" si="556"/>
        <v>0</v>
      </c>
      <c r="Q2441" s="74">
        <f t="shared" si="557"/>
        <v>7</v>
      </c>
      <c r="R2441" s="72" t="str">
        <f t="shared" si="558"/>
        <v/>
      </c>
      <c r="S2441" s="72" t="str">
        <f t="shared" si="559"/>
        <v/>
      </c>
      <c r="AT2441" s="20">
        <f t="shared" si="551"/>
        <v>-7329.5999999999995</v>
      </c>
    </row>
    <row r="2442" spans="1:46" ht="33.75">
      <c r="A2442" s="54">
        <v>7216</v>
      </c>
      <c r="B2442" s="54" t="s">
        <v>2389</v>
      </c>
      <c r="C2442" s="58" t="s">
        <v>3086</v>
      </c>
      <c r="D2442" s="79">
        <v>7</v>
      </c>
      <c r="E2442" s="79">
        <v>7</v>
      </c>
      <c r="F2442" s="80">
        <v>616.52</v>
      </c>
      <c r="G2442" s="80">
        <v>88.07</v>
      </c>
      <c r="H2442" s="80">
        <v>616.52</v>
      </c>
      <c r="I2442" s="80" t="s">
        <v>28</v>
      </c>
      <c r="J2442" s="80" t="s">
        <v>28</v>
      </c>
      <c r="K2442" s="80">
        <v>88.07</v>
      </c>
      <c r="L2442" s="73">
        <f t="shared" si="552"/>
        <v>88.07</v>
      </c>
      <c r="M2442" s="73">
        <f t="shared" si="553"/>
        <v>120.2</v>
      </c>
      <c r="N2442" s="72" t="str">
        <f t="shared" si="554"/>
        <v>2315</v>
      </c>
      <c r="O2442" s="74">
        <f t="shared" si="555"/>
        <v>0</v>
      </c>
      <c r="P2442" s="72">
        <f t="shared" si="556"/>
        <v>0</v>
      </c>
      <c r="Q2442" s="74">
        <f t="shared" si="557"/>
        <v>7</v>
      </c>
      <c r="R2442" s="72" t="str">
        <f t="shared" si="558"/>
        <v/>
      </c>
      <c r="S2442" s="72" t="str">
        <f t="shared" si="559"/>
        <v/>
      </c>
      <c r="AT2442" s="20">
        <f t="shared" si="551"/>
        <v>-7926.2999999999993</v>
      </c>
    </row>
    <row r="2443" spans="1:46" ht="33.75">
      <c r="A2443" s="54">
        <v>7216</v>
      </c>
      <c r="B2443" s="54" t="s">
        <v>2399</v>
      </c>
      <c r="C2443" s="58" t="s">
        <v>3086</v>
      </c>
      <c r="D2443" s="79">
        <v>7</v>
      </c>
      <c r="E2443" s="79">
        <v>7</v>
      </c>
      <c r="F2443" s="80">
        <v>616.52</v>
      </c>
      <c r="G2443" s="80">
        <v>88.07</v>
      </c>
      <c r="H2443" s="80">
        <v>616.52</v>
      </c>
      <c r="I2443" s="80" t="s">
        <v>28</v>
      </c>
      <c r="J2443" s="80" t="s">
        <v>28</v>
      </c>
      <c r="K2443" s="80">
        <v>88.07</v>
      </c>
      <c r="L2443" s="73">
        <f t="shared" si="552"/>
        <v>88.07</v>
      </c>
      <c r="M2443" s="73">
        <f t="shared" si="553"/>
        <v>120.2</v>
      </c>
      <c r="N2443" s="72" t="str">
        <f t="shared" si="554"/>
        <v>2315</v>
      </c>
      <c r="O2443" s="74">
        <f t="shared" si="555"/>
        <v>0</v>
      </c>
      <c r="P2443" s="72">
        <f t="shared" si="556"/>
        <v>0</v>
      </c>
      <c r="Q2443" s="74">
        <f t="shared" si="557"/>
        <v>7</v>
      </c>
      <c r="R2443" s="72" t="str">
        <f t="shared" si="558"/>
        <v/>
      </c>
      <c r="S2443" s="72" t="str">
        <f t="shared" si="559"/>
        <v/>
      </c>
      <c r="AT2443" s="20">
        <f t="shared" ref="AT2443:AT2506" si="560">AS2443+(AI2443-90)*L2443</f>
        <v>-7926.2999999999993</v>
      </c>
    </row>
    <row r="2444" spans="1:46" ht="33.75">
      <c r="A2444" s="54">
        <v>7216</v>
      </c>
      <c r="B2444" s="54" t="s">
        <v>2391</v>
      </c>
      <c r="C2444" s="58" t="s">
        <v>3086</v>
      </c>
      <c r="D2444" s="79">
        <v>7</v>
      </c>
      <c r="E2444" s="79">
        <v>7</v>
      </c>
      <c r="F2444" s="80">
        <v>616.52</v>
      </c>
      <c r="G2444" s="80">
        <v>88.07</v>
      </c>
      <c r="H2444" s="80">
        <v>616.52</v>
      </c>
      <c r="I2444" s="80" t="s">
        <v>28</v>
      </c>
      <c r="J2444" s="80" t="s">
        <v>28</v>
      </c>
      <c r="K2444" s="80">
        <v>88.07</v>
      </c>
      <c r="L2444" s="73">
        <f t="shared" si="552"/>
        <v>88.07</v>
      </c>
      <c r="M2444" s="73">
        <f t="shared" si="553"/>
        <v>120.2</v>
      </c>
      <c r="N2444" s="72" t="str">
        <f t="shared" si="554"/>
        <v>2315</v>
      </c>
      <c r="O2444" s="74">
        <f t="shared" si="555"/>
        <v>0</v>
      </c>
      <c r="P2444" s="72">
        <f t="shared" si="556"/>
        <v>0</v>
      </c>
      <c r="Q2444" s="74">
        <f t="shared" si="557"/>
        <v>7</v>
      </c>
      <c r="R2444" s="72" t="str">
        <f t="shared" si="558"/>
        <v/>
      </c>
      <c r="S2444" s="72" t="str">
        <f t="shared" si="559"/>
        <v/>
      </c>
      <c r="AT2444" s="20">
        <f t="shared" si="560"/>
        <v>-7926.2999999999993</v>
      </c>
    </row>
    <row r="2445" spans="1:46" ht="33.75">
      <c r="A2445" s="54">
        <v>7216</v>
      </c>
      <c r="B2445" s="54" t="s">
        <v>2393</v>
      </c>
      <c r="C2445" s="58" t="s">
        <v>3086</v>
      </c>
      <c r="D2445" s="79">
        <v>7</v>
      </c>
      <c r="E2445" s="79">
        <v>7</v>
      </c>
      <c r="F2445" s="80">
        <v>616.52</v>
      </c>
      <c r="G2445" s="80">
        <v>88.07</v>
      </c>
      <c r="H2445" s="80">
        <v>616.52</v>
      </c>
      <c r="I2445" s="80" t="s">
        <v>28</v>
      </c>
      <c r="J2445" s="80" t="s">
        <v>28</v>
      </c>
      <c r="K2445" s="80">
        <v>88.07</v>
      </c>
      <c r="L2445" s="73">
        <f t="shared" si="552"/>
        <v>88.07</v>
      </c>
      <c r="M2445" s="73">
        <f t="shared" si="553"/>
        <v>120.2</v>
      </c>
      <c r="N2445" s="72" t="str">
        <f t="shared" si="554"/>
        <v>2315</v>
      </c>
      <c r="O2445" s="74">
        <f t="shared" si="555"/>
        <v>0</v>
      </c>
      <c r="P2445" s="72">
        <f t="shared" si="556"/>
        <v>0</v>
      </c>
      <c r="Q2445" s="74">
        <f t="shared" si="557"/>
        <v>7</v>
      </c>
      <c r="R2445" s="72" t="str">
        <f t="shared" si="558"/>
        <v/>
      </c>
      <c r="S2445" s="72" t="str">
        <f t="shared" si="559"/>
        <v/>
      </c>
      <c r="AT2445" s="20">
        <f t="shared" si="560"/>
        <v>-7926.2999999999993</v>
      </c>
    </row>
    <row r="2446" spans="1:46" ht="33.75">
      <c r="A2446" s="54">
        <v>7216</v>
      </c>
      <c r="B2446" s="54" t="s">
        <v>2395</v>
      </c>
      <c r="C2446" s="58" t="s">
        <v>3086</v>
      </c>
      <c r="D2446" s="79">
        <v>7</v>
      </c>
      <c r="E2446" s="79">
        <v>7</v>
      </c>
      <c r="F2446" s="80">
        <v>616.52</v>
      </c>
      <c r="G2446" s="80">
        <v>88.07</v>
      </c>
      <c r="H2446" s="80">
        <v>616.52</v>
      </c>
      <c r="I2446" s="80" t="s">
        <v>28</v>
      </c>
      <c r="J2446" s="80" t="s">
        <v>28</v>
      </c>
      <c r="K2446" s="80">
        <v>88.07</v>
      </c>
      <c r="L2446" s="73">
        <f t="shared" si="552"/>
        <v>88.07</v>
      </c>
      <c r="M2446" s="73">
        <f t="shared" si="553"/>
        <v>120.2</v>
      </c>
      <c r="N2446" s="72" t="str">
        <f t="shared" si="554"/>
        <v>2315</v>
      </c>
      <c r="O2446" s="74">
        <f t="shared" si="555"/>
        <v>0</v>
      </c>
      <c r="P2446" s="72">
        <f t="shared" si="556"/>
        <v>0</v>
      </c>
      <c r="Q2446" s="74">
        <f t="shared" si="557"/>
        <v>7</v>
      </c>
      <c r="R2446" s="72" t="str">
        <f t="shared" si="558"/>
        <v/>
      </c>
      <c r="S2446" s="72" t="str">
        <f t="shared" si="559"/>
        <v/>
      </c>
      <c r="AT2446" s="20">
        <f t="shared" si="560"/>
        <v>-7926.2999999999993</v>
      </c>
    </row>
    <row r="2447" spans="1:46" ht="33.75">
      <c r="A2447" s="54">
        <v>7216</v>
      </c>
      <c r="B2447" s="54" t="s">
        <v>2397</v>
      </c>
      <c r="C2447" s="58" t="s">
        <v>3086</v>
      </c>
      <c r="D2447" s="79">
        <v>7</v>
      </c>
      <c r="E2447" s="79">
        <v>7</v>
      </c>
      <c r="F2447" s="80">
        <v>616.52</v>
      </c>
      <c r="G2447" s="80">
        <v>88.07</v>
      </c>
      <c r="H2447" s="80">
        <v>616.52</v>
      </c>
      <c r="I2447" s="80" t="s">
        <v>28</v>
      </c>
      <c r="J2447" s="80" t="s">
        <v>28</v>
      </c>
      <c r="K2447" s="80">
        <v>88.07</v>
      </c>
      <c r="L2447" s="73">
        <f t="shared" si="552"/>
        <v>88.07</v>
      </c>
      <c r="M2447" s="73">
        <f t="shared" si="553"/>
        <v>120.2</v>
      </c>
      <c r="N2447" s="72" t="str">
        <f t="shared" si="554"/>
        <v>2315</v>
      </c>
      <c r="O2447" s="74">
        <f t="shared" si="555"/>
        <v>0</v>
      </c>
      <c r="P2447" s="72">
        <f t="shared" si="556"/>
        <v>0</v>
      </c>
      <c r="Q2447" s="74">
        <f t="shared" si="557"/>
        <v>7</v>
      </c>
      <c r="R2447" s="72" t="str">
        <f t="shared" si="558"/>
        <v/>
      </c>
      <c r="S2447" s="72" t="str">
        <f t="shared" si="559"/>
        <v/>
      </c>
      <c r="AT2447" s="20">
        <f t="shared" si="560"/>
        <v>-7926.2999999999993</v>
      </c>
    </row>
    <row r="2448" spans="1:46" ht="33.75">
      <c r="A2448" s="54">
        <v>7217</v>
      </c>
      <c r="B2448" s="54" t="s">
        <v>2411</v>
      </c>
      <c r="C2448" s="58" t="s">
        <v>3087</v>
      </c>
      <c r="D2448" s="79">
        <v>7</v>
      </c>
      <c r="E2448" s="79">
        <v>7</v>
      </c>
      <c r="F2448" s="80">
        <v>551.02</v>
      </c>
      <c r="G2448" s="80">
        <v>78.72</v>
      </c>
      <c r="H2448" s="80">
        <v>551.02</v>
      </c>
      <c r="I2448" s="80" t="s">
        <v>28</v>
      </c>
      <c r="J2448" s="80" t="s">
        <v>28</v>
      </c>
      <c r="K2448" s="80">
        <v>78.72</v>
      </c>
      <c r="L2448" s="73">
        <f t="shared" si="552"/>
        <v>78.72</v>
      </c>
      <c r="M2448" s="73">
        <f t="shared" si="553"/>
        <v>120.2</v>
      </c>
      <c r="N2448" s="72" t="str">
        <f t="shared" si="554"/>
        <v>2315</v>
      </c>
      <c r="O2448" s="74">
        <f t="shared" si="555"/>
        <v>0</v>
      </c>
      <c r="P2448" s="72">
        <f t="shared" si="556"/>
        <v>0</v>
      </c>
      <c r="Q2448" s="74">
        <f t="shared" si="557"/>
        <v>7</v>
      </c>
      <c r="R2448" s="72" t="str">
        <f t="shared" si="558"/>
        <v/>
      </c>
      <c r="S2448" s="72" t="str">
        <f t="shared" si="559"/>
        <v/>
      </c>
      <c r="AT2448" s="20">
        <f t="shared" si="560"/>
        <v>-7084.8</v>
      </c>
    </row>
    <row r="2449" spans="1:46" ht="33.75">
      <c r="A2449" s="54">
        <v>7217</v>
      </c>
      <c r="B2449" s="54" t="s">
        <v>2405</v>
      </c>
      <c r="C2449" s="58" t="s">
        <v>3087</v>
      </c>
      <c r="D2449" s="79">
        <v>7</v>
      </c>
      <c r="E2449" s="79">
        <v>7</v>
      </c>
      <c r="F2449" s="80">
        <v>551.02</v>
      </c>
      <c r="G2449" s="80">
        <v>78.72</v>
      </c>
      <c r="H2449" s="80">
        <v>551.02</v>
      </c>
      <c r="I2449" s="80" t="s">
        <v>28</v>
      </c>
      <c r="J2449" s="80" t="s">
        <v>28</v>
      </c>
      <c r="K2449" s="80">
        <v>78.72</v>
      </c>
      <c r="L2449" s="73">
        <f t="shared" si="552"/>
        <v>78.72</v>
      </c>
      <c r="M2449" s="73">
        <f t="shared" si="553"/>
        <v>120.2</v>
      </c>
      <c r="N2449" s="72" t="str">
        <f t="shared" si="554"/>
        <v>2315</v>
      </c>
      <c r="O2449" s="74">
        <f t="shared" si="555"/>
        <v>0</v>
      </c>
      <c r="P2449" s="72">
        <f t="shared" si="556"/>
        <v>0</v>
      </c>
      <c r="Q2449" s="74">
        <f t="shared" si="557"/>
        <v>7</v>
      </c>
      <c r="R2449" s="72" t="str">
        <f t="shared" si="558"/>
        <v/>
      </c>
      <c r="S2449" s="72" t="str">
        <f t="shared" si="559"/>
        <v/>
      </c>
      <c r="AT2449" s="20">
        <f t="shared" si="560"/>
        <v>-7084.8</v>
      </c>
    </row>
    <row r="2450" spans="1:46" ht="33.75">
      <c r="A2450" s="54">
        <v>7217</v>
      </c>
      <c r="B2450" s="54" t="s">
        <v>2409</v>
      </c>
      <c r="C2450" s="58" t="s">
        <v>3087</v>
      </c>
      <c r="D2450" s="79">
        <v>7</v>
      </c>
      <c r="E2450" s="79">
        <v>7</v>
      </c>
      <c r="F2450" s="80">
        <v>551.02</v>
      </c>
      <c r="G2450" s="80">
        <v>78.72</v>
      </c>
      <c r="H2450" s="80">
        <v>551.02</v>
      </c>
      <c r="I2450" s="80" t="s">
        <v>28</v>
      </c>
      <c r="J2450" s="80" t="s">
        <v>28</v>
      </c>
      <c r="K2450" s="80">
        <v>78.72</v>
      </c>
      <c r="L2450" s="73">
        <f t="shared" si="552"/>
        <v>78.72</v>
      </c>
      <c r="M2450" s="73">
        <f t="shared" si="553"/>
        <v>120.2</v>
      </c>
      <c r="N2450" s="72" t="str">
        <f t="shared" si="554"/>
        <v>2315</v>
      </c>
      <c r="O2450" s="74">
        <f t="shared" si="555"/>
        <v>0</v>
      </c>
      <c r="P2450" s="72">
        <f t="shared" si="556"/>
        <v>0</v>
      </c>
      <c r="Q2450" s="74">
        <f t="shared" si="557"/>
        <v>7</v>
      </c>
      <c r="R2450" s="72" t="str">
        <f t="shared" si="558"/>
        <v/>
      </c>
      <c r="S2450" s="72" t="str">
        <f t="shared" si="559"/>
        <v/>
      </c>
      <c r="AT2450" s="20">
        <f t="shared" si="560"/>
        <v>-7084.8</v>
      </c>
    </row>
    <row r="2451" spans="1:46" ht="33.75">
      <c r="A2451" s="54">
        <v>7217</v>
      </c>
      <c r="B2451" s="54" t="s">
        <v>2401</v>
      </c>
      <c r="C2451" s="58" t="s">
        <v>3087</v>
      </c>
      <c r="D2451" s="79">
        <v>7</v>
      </c>
      <c r="E2451" s="79">
        <v>7</v>
      </c>
      <c r="F2451" s="80">
        <v>551.02</v>
      </c>
      <c r="G2451" s="80">
        <v>78.72</v>
      </c>
      <c r="H2451" s="80">
        <v>551.02</v>
      </c>
      <c r="I2451" s="80" t="s">
        <v>28</v>
      </c>
      <c r="J2451" s="80" t="s">
        <v>28</v>
      </c>
      <c r="K2451" s="80">
        <v>78.72</v>
      </c>
      <c r="L2451" s="73">
        <f t="shared" si="552"/>
        <v>78.72</v>
      </c>
      <c r="M2451" s="73">
        <f t="shared" si="553"/>
        <v>120.2</v>
      </c>
      <c r="N2451" s="72" t="str">
        <f t="shared" si="554"/>
        <v>2315</v>
      </c>
      <c r="O2451" s="74">
        <f t="shared" si="555"/>
        <v>0</v>
      </c>
      <c r="P2451" s="72">
        <f t="shared" si="556"/>
        <v>0</v>
      </c>
      <c r="Q2451" s="74">
        <f t="shared" si="557"/>
        <v>7</v>
      </c>
      <c r="R2451" s="72" t="str">
        <f t="shared" si="558"/>
        <v/>
      </c>
      <c r="S2451" s="72" t="str">
        <f t="shared" si="559"/>
        <v/>
      </c>
      <c r="AT2451" s="20">
        <f t="shared" si="560"/>
        <v>-7084.8</v>
      </c>
    </row>
    <row r="2452" spans="1:46" ht="33.75">
      <c r="A2452" s="54">
        <v>7217</v>
      </c>
      <c r="B2452" s="54" t="s">
        <v>2403</v>
      </c>
      <c r="C2452" s="58" t="s">
        <v>3087</v>
      </c>
      <c r="D2452" s="79">
        <v>7</v>
      </c>
      <c r="E2452" s="79">
        <v>7</v>
      </c>
      <c r="F2452" s="80">
        <v>551.02</v>
      </c>
      <c r="G2452" s="80">
        <v>78.72</v>
      </c>
      <c r="H2452" s="80">
        <v>551.02</v>
      </c>
      <c r="I2452" s="80" t="s">
        <v>28</v>
      </c>
      <c r="J2452" s="80" t="s">
        <v>28</v>
      </c>
      <c r="K2452" s="80">
        <v>78.72</v>
      </c>
      <c r="L2452" s="73">
        <f t="shared" si="552"/>
        <v>78.72</v>
      </c>
      <c r="M2452" s="73">
        <f t="shared" si="553"/>
        <v>120.2</v>
      </c>
      <c r="N2452" s="72" t="str">
        <f t="shared" si="554"/>
        <v>2315</v>
      </c>
      <c r="O2452" s="74">
        <f t="shared" si="555"/>
        <v>0</v>
      </c>
      <c r="P2452" s="72">
        <f t="shared" si="556"/>
        <v>0</v>
      </c>
      <c r="Q2452" s="74">
        <f t="shared" si="557"/>
        <v>7</v>
      </c>
      <c r="R2452" s="72" t="str">
        <f t="shared" si="558"/>
        <v/>
      </c>
      <c r="S2452" s="72" t="str">
        <f t="shared" si="559"/>
        <v/>
      </c>
      <c r="AT2452" s="20">
        <f t="shared" si="560"/>
        <v>-7084.8</v>
      </c>
    </row>
    <row r="2453" spans="1:46" ht="33.75">
      <c r="A2453" s="54">
        <v>7217</v>
      </c>
      <c r="B2453" s="54" t="s">
        <v>2407</v>
      </c>
      <c r="C2453" s="58" t="s">
        <v>3087</v>
      </c>
      <c r="D2453" s="79">
        <v>7</v>
      </c>
      <c r="E2453" s="79">
        <v>7</v>
      </c>
      <c r="F2453" s="80">
        <v>551.02</v>
      </c>
      <c r="G2453" s="80">
        <v>78.72</v>
      </c>
      <c r="H2453" s="80">
        <v>551.02</v>
      </c>
      <c r="I2453" s="80" t="s">
        <v>28</v>
      </c>
      <c r="J2453" s="80" t="s">
        <v>28</v>
      </c>
      <c r="K2453" s="80">
        <v>78.72</v>
      </c>
      <c r="L2453" s="73">
        <f t="shared" si="552"/>
        <v>78.72</v>
      </c>
      <c r="M2453" s="73">
        <f t="shared" si="553"/>
        <v>120.2</v>
      </c>
      <c r="N2453" s="72" t="str">
        <f t="shared" si="554"/>
        <v>2315</v>
      </c>
      <c r="O2453" s="74">
        <f t="shared" si="555"/>
        <v>0</v>
      </c>
      <c r="P2453" s="72">
        <f t="shared" si="556"/>
        <v>0</v>
      </c>
      <c r="Q2453" s="74">
        <f t="shared" si="557"/>
        <v>7</v>
      </c>
      <c r="R2453" s="72" t="str">
        <f t="shared" si="558"/>
        <v/>
      </c>
      <c r="S2453" s="72" t="str">
        <f t="shared" si="559"/>
        <v/>
      </c>
      <c r="AT2453" s="20">
        <f t="shared" si="560"/>
        <v>-7084.8</v>
      </c>
    </row>
    <row r="2454" spans="1:46" ht="33.75">
      <c r="A2454" s="54">
        <v>7218</v>
      </c>
      <c r="B2454" s="54" t="s">
        <v>2415</v>
      </c>
      <c r="C2454" s="58" t="s">
        <v>3088</v>
      </c>
      <c r="D2454" s="79">
        <v>7</v>
      </c>
      <c r="E2454" s="79">
        <v>7</v>
      </c>
      <c r="F2454" s="80">
        <v>659.67</v>
      </c>
      <c r="G2454" s="80">
        <v>94.24</v>
      </c>
      <c r="H2454" s="80">
        <v>659.67</v>
      </c>
      <c r="I2454" s="80" t="s">
        <v>28</v>
      </c>
      <c r="J2454" s="80" t="s">
        <v>28</v>
      </c>
      <c r="K2454" s="80">
        <v>94.24</v>
      </c>
      <c r="L2454" s="73">
        <f t="shared" si="552"/>
        <v>94.24</v>
      </c>
      <c r="M2454" s="73">
        <f t="shared" si="553"/>
        <v>97.38</v>
      </c>
      <c r="N2454" s="72" t="str">
        <f t="shared" si="554"/>
        <v>2318</v>
      </c>
      <c r="O2454" s="74">
        <f t="shared" si="555"/>
        <v>0</v>
      </c>
      <c r="P2454" s="72">
        <f t="shared" si="556"/>
        <v>0</v>
      </c>
      <c r="Q2454" s="74">
        <f t="shared" si="557"/>
        <v>7</v>
      </c>
      <c r="R2454" s="72" t="str">
        <f t="shared" si="558"/>
        <v/>
      </c>
      <c r="S2454" s="72" t="str">
        <f t="shared" si="559"/>
        <v/>
      </c>
      <c r="AT2454" s="20">
        <f t="shared" si="560"/>
        <v>-8481.6</v>
      </c>
    </row>
    <row r="2455" spans="1:46" ht="33.75">
      <c r="A2455" s="54">
        <v>7218</v>
      </c>
      <c r="B2455" s="54" t="s">
        <v>2423</v>
      </c>
      <c r="C2455" s="58" t="s">
        <v>3088</v>
      </c>
      <c r="D2455" s="79">
        <v>7</v>
      </c>
      <c r="E2455" s="79">
        <v>7</v>
      </c>
      <c r="F2455" s="80">
        <v>659.67</v>
      </c>
      <c r="G2455" s="80">
        <v>94.24</v>
      </c>
      <c r="H2455" s="80">
        <v>659.67</v>
      </c>
      <c r="I2455" s="80" t="s">
        <v>28</v>
      </c>
      <c r="J2455" s="80" t="s">
        <v>28</v>
      </c>
      <c r="K2455" s="80">
        <v>94.24</v>
      </c>
      <c r="L2455" s="73">
        <f t="shared" si="552"/>
        <v>94.24</v>
      </c>
      <c r="M2455" s="73">
        <f t="shared" si="553"/>
        <v>97.38</v>
      </c>
      <c r="N2455" s="72" t="str">
        <f t="shared" si="554"/>
        <v>2318</v>
      </c>
      <c r="O2455" s="74">
        <f t="shared" si="555"/>
        <v>0</v>
      </c>
      <c r="P2455" s="72">
        <f t="shared" si="556"/>
        <v>0</v>
      </c>
      <c r="Q2455" s="74">
        <f t="shared" si="557"/>
        <v>7</v>
      </c>
      <c r="R2455" s="72" t="str">
        <f t="shared" si="558"/>
        <v/>
      </c>
      <c r="S2455" s="72" t="str">
        <f t="shared" si="559"/>
        <v/>
      </c>
      <c r="AT2455" s="20">
        <f t="shared" si="560"/>
        <v>-8481.6</v>
      </c>
    </row>
    <row r="2456" spans="1:46" ht="33.75">
      <c r="A2456" s="54">
        <v>7218</v>
      </c>
      <c r="B2456" s="54" t="s">
        <v>2425</v>
      </c>
      <c r="C2456" s="58" t="s">
        <v>3088</v>
      </c>
      <c r="D2456" s="79">
        <v>7</v>
      </c>
      <c r="E2456" s="79">
        <v>7</v>
      </c>
      <c r="F2456" s="80">
        <v>659.67</v>
      </c>
      <c r="G2456" s="80">
        <v>94.24</v>
      </c>
      <c r="H2456" s="80">
        <v>659.67</v>
      </c>
      <c r="I2456" s="80" t="s">
        <v>28</v>
      </c>
      <c r="J2456" s="80" t="s">
        <v>28</v>
      </c>
      <c r="K2456" s="80">
        <v>94.24</v>
      </c>
      <c r="L2456" s="73">
        <f t="shared" si="552"/>
        <v>94.24</v>
      </c>
      <c r="M2456" s="73">
        <f t="shared" si="553"/>
        <v>97.38</v>
      </c>
      <c r="N2456" s="72" t="str">
        <f t="shared" si="554"/>
        <v>2318</v>
      </c>
      <c r="O2456" s="74">
        <f t="shared" si="555"/>
        <v>0</v>
      </c>
      <c r="P2456" s="72">
        <f t="shared" si="556"/>
        <v>0</v>
      </c>
      <c r="Q2456" s="74">
        <f t="shared" si="557"/>
        <v>7</v>
      </c>
      <c r="R2456" s="72" t="str">
        <f t="shared" si="558"/>
        <v/>
      </c>
      <c r="S2456" s="72" t="str">
        <f t="shared" si="559"/>
        <v/>
      </c>
      <c r="AT2456" s="20">
        <f t="shared" si="560"/>
        <v>-8481.6</v>
      </c>
    </row>
    <row r="2457" spans="1:46" ht="33.75">
      <c r="A2457" s="54">
        <v>7218</v>
      </c>
      <c r="B2457" s="54" t="s">
        <v>2421</v>
      </c>
      <c r="C2457" s="58" t="s">
        <v>3088</v>
      </c>
      <c r="D2457" s="79">
        <v>7</v>
      </c>
      <c r="E2457" s="79">
        <v>7</v>
      </c>
      <c r="F2457" s="80">
        <v>659.67</v>
      </c>
      <c r="G2457" s="80">
        <v>94.24</v>
      </c>
      <c r="H2457" s="80">
        <v>659.67</v>
      </c>
      <c r="I2457" s="80" t="s">
        <v>28</v>
      </c>
      <c r="J2457" s="80" t="s">
        <v>28</v>
      </c>
      <c r="K2457" s="80">
        <v>94.24</v>
      </c>
      <c r="L2457" s="73">
        <f t="shared" si="552"/>
        <v>94.24</v>
      </c>
      <c r="M2457" s="73">
        <f t="shared" si="553"/>
        <v>97.38</v>
      </c>
      <c r="N2457" s="72" t="str">
        <f t="shared" si="554"/>
        <v>2318</v>
      </c>
      <c r="O2457" s="74">
        <f t="shared" si="555"/>
        <v>0</v>
      </c>
      <c r="P2457" s="72">
        <f t="shared" si="556"/>
        <v>0</v>
      </c>
      <c r="Q2457" s="74">
        <f t="shared" si="557"/>
        <v>7</v>
      </c>
      <c r="R2457" s="72" t="str">
        <f t="shared" si="558"/>
        <v/>
      </c>
      <c r="S2457" s="72" t="str">
        <f t="shared" si="559"/>
        <v/>
      </c>
      <c r="AT2457" s="20">
        <f t="shared" si="560"/>
        <v>-8481.6</v>
      </c>
    </row>
    <row r="2458" spans="1:46" ht="33.75">
      <c r="A2458" s="54">
        <v>7218</v>
      </c>
      <c r="B2458" s="54" t="s">
        <v>2417</v>
      </c>
      <c r="C2458" s="58" t="s">
        <v>3088</v>
      </c>
      <c r="D2458" s="79">
        <v>7</v>
      </c>
      <c r="E2458" s="79">
        <v>7</v>
      </c>
      <c r="F2458" s="80">
        <v>659.67</v>
      </c>
      <c r="G2458" s="80">
        <v>94.24</v>
      </c>
      <c r="H2458" s="80">
        <v>659.67</v>
      </c>
      <c r="I2458" s="80" t="s">
        <v>28</v>
      </c>
      <c r="J2458" s="80" t="s">
        <v>28</v>
      </c>
      <c r="K2458" s="80">
        <v>94.24</v>
      </c>
      <c r="L2458" s="73">
        <f t="shared" si="552"/>
        <v>94.24</v>
      </c>
      <c r="M2458" s="73">
        <f t="shared" si="553"/>
        <v>97.38</v>
      </c>
      <c r="N2458" s="72" t="str">
        <f t="shared" si="554"/>
        <v>2318</v>
      </c>
      <c r="O2458" s="74">
        <f t="shared" si="555"/>
        <v>0</v>
      </c>
      <c r="P2458" s="72">
        <f t="shared" si="556"/>
        <v>0</v>
      </c>
      <c r="Q2458" s="74">
        <f t="shared" si="557"/>
        <v>7</v>
      </c>
      <c r="R2458" s="72" t="str">
        <f t="shared" si="558"/>
        <v/>
      </c>
      <c r="S2458" s="72" t="str">
        <f t="shared" si="559"/>
        <v/>
      </c>
      <c r="AT2458" s="20">
        <f t="shared" si="560"/>
        <v>-8481.6</v>
      </c>
    </row>
    <row r="2459" spans="1:46" ht="33.75">
      <c r="A2459" s="54">
        <v>7218</v>
      </c>
      <c r="B2459" s="54" t="s">
        <v>2419</v>
      </c>
      <c r="C2459" s="58" t="s">
        <v>3088</v>
      </c>
      <c r="D2459" s="79">
        <v>7</v>
      </c>
      <c r="E2459" s="79">
        <v>7</v>
      </c>
      <c r="F2459" s="80">
        <v>659.67</v>
      </c>
      <c r="G2459" s="80">
        <v>94.24</v>
      </c>
      <c r="H2459" s="80">
        <v>659.67</v>
      </c>
      <c r="I2459" s="80" t="s">
        <v>28</v>
      </c>
      <c r="J2459" s="80" t="s">
        <v>28</v>
      </c>
      <c r="K2459" s="80">
        <v>94.24</v>
      </c>
      <c r="L2459" s="73">
        <f t="shared" si="552"/>
        <v>94.24</v>
      </c>
      <c r="M2459" s="73">
        <f t="shared" si="553"/>
        <v>97.38</v>
      </c>
      <c r="N2459" s="72" t="str">
        <f t="shared" si="554"/>
        <v>2318</v>
      </c>
      <c r="O2459" s="74">
        <f t="shared" si="555"/>
        <v>0</v>
      </c>
      <c r="P2459" s="72">
        <f t="shared" si="556"/>
        <v>0</v>
      </c>
      <c r="Q2459" s="74">
        <f t="shared" si="557"/>
        <v>7</v>
      </c>
      <c r="R2459" s="72" t="str">
        <f t="shared" si="558"/>
        <v/>
      </c>
      <c r="S2459" s="72" t="str">
        <f t="shared" si="559"/>
        <v/>
      </c>
      <c r="AT2459" s="20">
        <f t="shared" si="560"/>
        <v>-8481.6</v>
      </c>
    </row>
    <row r="2460" spans="1:46" ht="33.75">
      <c r="A2460" s="54">
        <v>7219</v>
      </c>
      <c r="B2460" s="54" t="s">
        <v>2431</v>
      </c>
      <c r="C2460" s="58" t="s">
        <v>3089</v>
      </c>
      <c r="D2460" s="79">
        <v>7</v>
      </c>
      <c r="E2460" s="79">
        <v>7</v>
      </c>
      <c r="F2460" s="80">
        <v>577.11</v>
      </c>
      <c r="G2460" s="80">
        <v>82.44</v>
      </c>
      <c r="H2460" s="80">
        <v>577.11</v>
      </c>
      <c r="I2460" s="80" t="s">
        <v>28</v>
      </c>
      <c r="J2460" s="80" t="s">
        <v>28</v>
      </c>
      <c r="K2460" s="80">
        <v>82.44</v>
      </c>
      <c r="L2460" s="73">
        <f t="shared" si="552"/>
        <v>82.44</v>
      </c>
      <c r="M2460" s="73">
        <f t="shared" si="553"/>
        <v>97.38</v>
      </c>
      <c r="N2460" s="72" t="str">
        <f t="shared" si="554"/>
        <v>2318</v>
      </c>
      <c r="O2460" s="74">
        <f t="shared" si="555"/>
        <v>0</v>
      </c>
      <c r="P2460" s="72">
        <f t="shared" si="556"/>
        <v>0</v>
      </c>
      <c r="Q2460" s="74">
        <f t="shared" si="557"/>
        <v>7</v>
      </c>
      <c r="R2460" s="72" t="str">
        <f t="shared" si="558"/>
        <v/>
      </c>
      <c r="S2460" s="72" t="str">
        <f t="shared" si="559"/>
        <v/>
      </c>
      <c r="AT2460" s="20">
        <f t="shared" si="560"/>
        <v>-7419.5999999999995</v>
      </c>
    </row>
    <row r="2461" spans="1:46" ht="33.75">
      <c r="A2461" s="54">
        <v>7219</v>
      </c>
      <c r="B2461" s="54" t="s">
        <v>2437</v>
      </c>
      <c r="C2461" s="58" t="s">
        <v>3089</v>
      </c>
      <c r="D2461" s="79">
        <v>7</v>
      </c>
      <c r="E2461" s="79">
        <v>7</v>
      </c>
      <c r="F2461" s="80">
        <v>577.11</v>
      </c>
      <c r="G2461" s="80">
        <v>82.44</v>
      </c>
      <c r="H2461" s="80">
        <v>577.11</v>
      </c>
      <c r="I2461" s="80" t="s">
        <v>28</v>
      </c>
      <c r="J2461" s="80" t="s">
        <v>28</v>
      </c>
      <c r="K2461" s="80">
        <v>82.44</v>
      </c>
      <c r="L2461" s="73">
        <f t="shared" si="552"/>
        <v>82.44</v>
      </c>
      <c r="M2461" s="73">
        <f t="shared" si="553"/>
        <v>97.38</v>
      </c>
      <c r="N2461" s="72" t="str">
        <f t="shared" si="554"/>
        <v>2318</v>
      </c>
      <c r="O2461" s="74">
        <f t="shared" si="555"/>
        <v>0</v>
      </c>
      <c r="P2461" s="72">
        <f t="shared" si="556"/>
        <v>0</v>
      </c>
      <c r="Q2461" s="74">
        <f t="shared" si="557"/>
        <v>7</v>
      </c>
      <c r="R2461" s="72" t="str">
        <f t="shared" si="558"/>
        <v/>
      </c>
      <c r="S2461" s="72" t="str">
        <f t="shared" si="559"/>
        <v/>
      </c>
      <c r="AT2461" s="20">
        <f t="shared" si="560"/>
        <v>-7419.5999999999995</v>
      </c>
    </row>
    <row r="2462" spans="1:46" ht="33.75">
      <c r="A2462" s="54">
        <v>7219</v>
      </c>
      <c r="B2462" s="54" t="s">
        <v>2433</v>
      </c>
      <c r="C2462" s="58" t="s">
        <v>3089</v>
      </c>
      <c r="D2462" s="79">
        <v>7</v>
      </c>
      <c r="E2462" s="79">
        <v>7</v>
      </c>
      <c r="F2462" s="80">
        <v>577.11</v>
      </c>
      <c r="G2462" s="80">
        <v>82.44</v>
      </c>
      <c r="H2462" s="80">
        <v>577.11</v>
      </c>
      <c r="I2462" s="80" t="s">
        <v>28</v>
      </c>
      <c r="J2462" s="80" t="s">
        <v>28</v>
      </c>
      <c r="K2462" s="80">
        <v>82.44</v>
      </c>
      <c r="L2462" s="73">
        <f t="shared" si="552"/>
        <v>82.44</v>
      </c>
      <c r="M2462" s="73">
        <f t="shared" si="553"/>
        <v>97.38</v>
      </c>
      <c r="N2462" s="72" t="str">
        <f t="shared" si="554"/>
        <v>2318</v>
      </c>
      <c r="O2462" s="74">
        <f t="shared" si="555"/>
        <v>0</v>
      </c>
      <c r="P2462" s="72">
        <f t="shared" si="556"/>
        <v>0</v>
      </c>
      <c r="Q2462" s="74">
        <f t="shared" si="557"/>
        <v>7</v>
      </c>
      <c r="R2462" s="72" t="str">
        <f t="shared" si="558"/>
        <v/>
      </c>
      <c r="S2462" s="72" t="str">
        <f t="shared" si="559"/>
        <v/>
      </c>
      <c r="AT2462" s="20">
        <f t="shared" si="560"/>
        <v>-7419.5999999999995</v>
      </c>
    </row>
    <row r="2463" spans="1:46" ht="33.75">
      <c r="A2463" s="54">
        <v>7219</v>
      </c>
      <c r="B2463" s="54" t="s">
        <v>2429</v>
      </c>
      <c r="C2463" s="58" t="s">
        <v>3089</v>
      </c>
      <c r="D2463" s="79">
        <v>7</v>
      </c>
      <c r="E2463" s="79">
        <v>7</v>
      </c>
      <c r="F2463" s="80">
        <v>577.11</v>
      </c>
      <c r="G2463" s="80">
        <v>82.44</v>
      </c>
      <c r="H2463" s="80">
        <v>577.11</v>
      </c>
      <c r="I2463" s="80" t="s">
        <v>28</v>
      </c>
      <c r="J2463" s="80" t="s">
        <v>28</v>
      </c>
      <c r="K2463" s="80">
        <v>82.44</v>
      </c>
      <c r="L2463" s="73">
        <f t="shared" si="552"/>
        <v>82.44</v>
      </c>
      <c r="M2463" s="73">
        <f t="shared" si="553"/>
        <v>97.38</v>
      </c>
      <c r="N2463" s="72" t="str">
        <f t="shared" si="554"/>
        <v>2318</v>
      </c>
      <c r="O2463" s="74">
        <f t="shared" si="555"/>
        <v>0</v>
      </c>
      <c r="P2463" s="72">
        <f t="shared" si="556"/>
        <v>0</v>
      </c>
      <c r="Q2463" s="74">
        <f t="shared" si="557"/>
        <v>7</v>
      </c>
      <c r="R2463" s="72" t="str">
        <f t="shared" si="558"/>
        <v/>
      </c>
      <c r="S2463" s="72" t="str">
        <f t="shared" si="559"/>
        <v/>
      </c>
      <c r="AT2463" s="20">
        <f t="shared" si="560"/>
        <v>-7419.5999999999995</v>
      </c>
    </row>
    <row r="2464" spans="1:46" ht="33.75">
      <c r="A2464" s="54">
        <v>7219</v>
      </c>
      <c r="B2464" s="54" t="s">
        <v>2427</v>
      </c>
      <c r="C2464" s="58" t="s">
        <v>3089</v>
      </c>
      <c r="D2464" s="79">
        <v>7</v>
      </c>
      <c r="E2464" s="79">
        <v>7</v>
      </c>
      <c r="F2464" s="80">
        <v>577.11</v>
      </c>
      <c r="G2464" s="80">
        <v>82.44</v>
      </c>
      <c r="H2464" s="80">
        <v>577.11</v>
      </c>
      <c r="I2464" s="80" t="s">
        <v>28</v>
      </c>
      <c r="J2464" s="80" t="s">
        <v>28</v>
      </c>
      <c r="K2464" s="80">
        <v>82.44</v>
      </c>
      <c r="L2464" s="73">
        <f t="shared" si="552"/>
        <v>82.44</v>
      </c>
      <c r="M2464" s="73">
        <f t="shared" si="553"/>
        <v>97.38</v>
      </c>
      <c r="N2464" s="72" t="str">
        <f t="shared" si="554"/>
        <v>2318</v>
      </c>
      <c r="O2464" s="74">
        <f t="shared" si="555"/>
        <v>0</v>
      </c>
      <c r="P2464" s="72">
        <f t="shared" si="556"/>
        <v>0</v>
      </c>
      <c r="Q2464" s="74">
        <f t="shared" si="557"/>
        <v>7</v>
      </c>
      <c r="R2464" s="72" t="str">
        <f t="shared" si="558"/>
        <v/>
      </c>
      <c r="S2464" s="72" t="str">
        <f t="shared" si="559"/>
        <v/>
      </c>
      <c r="AT2464" s="20">
        <f t="shared" si="560"/>
        <v>-7419.5999999999995</v>
      </c>
    </row>
    <row r="2465" spans="1:46" ht="33.75">
      <c r="A2465" s="54">
        <v>7219</v>
      </c>
      <c r="B2465" s="54" t="s">
        <v>2435</v>
      </c>
      <c r="C2465" s="58" t="s">
        <v>3089</v>
      </c>
      <c r="D2465" s="79">
        <v>7</v>
      </c>
      <c r="E2465" s="79">
        <v>7</v>
      </c>
      <c r="F2465" s="80">
        <v>577.11</v>
      </c>
      <c r="G2465" s="80">
        <v>82.44</v>
      </c>
      <c r="H2465" s="80">
        <v>577.11</v>
      </c>
      <c r="I2465" s="80" t="s">
        <v>28</v>
      </c>
      <c r="J2465" s="80" t="s">
        <v>28</v>
      </c>
      <c r="K2465" s="80">
        <v>82.44</v>
      </c>
      <c r="L2465" s="73">
        <f t="shared" si="552"/>
        <v>82.44</v>
      </c>
      <c r="M2465" s="73">
        <f t="shared" si="553"/>
        <v>97.38</v>
      </c>
      <c r="N2465" s="72" t="str">
        <f t="shared" si="554"/>
        <v>2318</v>
      </c>
      <c r="O2465" s="74">
        <f t="shared" si="555"/>
        <v>0</v>
      </c>
      <c r="P2465" s="72">
        <f t="shared" si="556"/>
        <v>0</v>
      </c>
      <c r="Q2465" s="74">
        <f t="shared" si="557"/>
        <v>7</v>
      </c>
      <c r="R2465" s="72" t="str">
        <f t="shared" si="558"/>
        <v/>
      </c>
      <c r="S2465" s="72" t="str">
        <f t="shared" si="559"/>
        <v/>
      </c>
      <c r="AT2465" s="20">
        <f t="shared" si="560"/>
        <v>-7419.5999999999995</v>
      </c>
    </row>
    <row r="2466" spans="1:46" ht="33.75">
      <c r="A2466" s="54">
        <v>7220</v>
      </c>
      <c r="B2466" s="54" t="s">
        <v>2441</v>
      </c>
      <c r="C2466" s="58" t="s">
        <v>3090</v>
      </c>
      <c r="D2466" s="79">
        <v>7</v>
      </c>
      <c r="E2466" s="79">
        <v>7</v>
      </c>
      <c r="F2466" s="80">
        <v>1016.52</v>
      </c>
      <c r="G2466" s="80">
        <v>145.22</v>
      </c>
      <c r="H2466" s="80">
        <v>1016.52</v>
      </c>
      <c r="I2466" s="80" t="s">
        <v>28</v>
      </c>
      <c r="J2466" s="80" t="s">
        <v>28</v>
      </c>
      <c r="K2466" s="80">
        <v>145.22</v>
      </c>
      <c r="L2466" s="73">
        <f t="shared" si="552"/>
        <v>145.22</v>
      </c>
      <c r="M2466" s="73">
        <f t="shared" si="553"/>
        <v>154.43</v>
      </c>
      <c r="N2466" s="72" t="str">
        <f t="shared" si="554"/>
        <v>2703</v>
      </c>
      <c r="O2466" s="74">
        <f t="shared" si="555"/>
        <v>0</v>
      </c>
      <c r="P2466" s="72">
        <f t="shared" si="556"/>
        <v>0</v>
      </c>
      <c r="Q2466" s="74">
        <f t="shared" si="557"/>
        <v>7</v>
      </c>
      <c r="R2466" s="72" t="str">
        <f t="shared" si="558"/>
        <v/>
      </c>
      <c r="S2466" s="72" t="str">
        <f t="shared" si="559"/>
        <v/>
      </c>
      <c r="AT2466" s="20">
        <f t="shared" si="560"/>
        <v>-13069.8</v>
      </c>
    </row>
    <row r="2467" spans="1:46" ht="33.75">
      <c r="A2467" s="54">
        <v>7220</v>
      </c>
      <c r="B2467" s="54" t="s">
        <v>2443</v>
      </c>
      <c r="C2467" s="58" t="s">
        <v>3090</v>
      </c>
      <c r="D2467" s="79">
        <v>7</v>
      </c>
      <c r="E2467" s="79">
        <v>7</v>
      </c>
      <c r="F2467" s="80">
        <v>1016.52</v>
      </c>
      <c r="G2467" s="80">
        <v>145.22</v>
      </c>
      <c r="H2467" s="80">
        <v>1016.52</v>
      </c>
      <c r="I2467" s="80" t="s">
        <v>28</v>
      </c>
      <c r="J2467" s="80" t="s">
        <v>28</v>
      </c>
      <c r="K2467" s="80">
        <v>145.22</v>
      </c>
      <c r="L2467" s="73">
        <f t="shared" si="552"/>
        <v>145.22</v>
      </c>
      <c r="M2467" s="73">
        <f t="shared" si="553"/>
        <v>154.43</v>
      </c>
      <c r="N2467" s="72" t="str">
        <f t="shared" si="554"/>
        <v>2703</v>
      </c>
      <c r="O2467" s="74">
        <f t="shared" si="555"/>
        <v>0</v>
      </c>
      <c r="P2467" s="72">
        <f t="shared" si="556"/>
        <v>0</v>
      </c>
      <c r="Q2467" s="74">
        <f t="shared" si="557"/>
        <v>7</v>
      </c>
      <c r="R2467" s="72" t="str">
        <f t="shared" si="558"/>
        <v/>
      </c>
      <c r="S2467" s="72" t="str">
        <f t="shared" si="559"/>
        <v/>
      </c>
      <c r="AT2467" s="20">
        <f t="shared" si="560"/>
        <v>-13069.8</v>
      </c>
    </row>
    <row r="2468" spans="1:46" ht="33.75">
      <c r="A2468" s="54">
        <v>8001</v>
      </c>
      <c r="B2468" s="54" t="s">
        <v>61</v>
      </c>
      <c r="C2468" s="58" t="s">
        <v>2445</v>
      </c>
      <c r="D2468" s="79">
        <v>7</v>
      </c>
      <c r="E2468" s="79">
        <v>7</v>
      </c>
      <c r="F2468" s="80">
        <v>926.4</v>
      </c>
      <c r="G2468" s="80">
        <v>132.34</v>
      </c>
      <c r="H2468" s="80">
        <v>926.4</v>
      </c>
      <c r="I2468" s="80" t="s">
        <v>28</v>
      </c>
      <c r="J2468" s="80" t="s">
        <v>28</v>
      </c>
      <c r="K2468" s="80">
        <v>132.34</v>
      </c>
      <c r="L2468" s="73">
        <f t="shared" si="552"/>
        <v>119.8</v>
      </c>
      <c r="M2468" s="73">
        <f t="shared" si="553"/>
        <v>132.34</v>
      </c>
      <c r="N2468" s="72" t="str">
        <f t="shared" si="554"/>
        <v>0106</v>
      </c>
      <c r="O2468" s="74">
        <f t="shared" si="555"/>
        <v>0</v>
      </c>
      <c r="P2468" s="72">
        <f t="shared" si="556"/>
        <v>0</v>
      </c>
      <c r="Q2468" s="74">
        <f t="shared" si="557"/>
        <v>7</v>
      </c>
      <c r="R2468" s="72" t="str">
        <f t="shared" si="558"/>
        <v/>
      </c>
      <c r="S2468" s="72" t="str">
        <f t="shared" si="559"/>
        <v/>
      </c>
      <c r="AT2468" s="20">
        <f t="shared" si="560"/>
        <v>-10782</v>
      </c>
    </row>
    <row r="2469" spans="1:46" ht="33.75">
      <c r="A2469" s="54">
        <v>8001</v>
      </c>
      <c r="B2469" s="54" t="s">
        <v>45</v>
      </c>
      <c r="C2469" s="58" t="s">
        <v>2445</v>
      </c>
      <c r="D2469" s="79">
        <v>7</v>
      </c>
      <c r="E2469" s="79">
        <v>7</v>
      </c>
      <c r="F2469" s="80">
        <v>926.4</v>
      </c>
      <c r="G2469" s="80">
        <v>132.34</v>
      </c>
      <c r="H2469" s="80">
        <v>926.4</v>
      </c>
      <c r="I2469" s="80" t="s">
        <v>28</v>
      </c>
      <c r="J2469" s="80" t="s">
        <v>28</v>
      </c>
      <c r="K2469" s="80">
        <v>132.34</v>
      </c>
      <c r="L2469" s="73">
        <f t="shared" si="552"/>
        <v>119.87</v>
      </c>
      <c r="M2469" s="73">
        <f t="shared" si="553"/>
        <v>132.34</v>
      </c>
      <c r="N2469" s="72" t="str">
        <f t="shared" si="554"/>
        <v>0106</v>
      </c>
      <c r="O2469" s="74">
        <f t="shared" si="555"/>
        <v>0</v>
      </c>
      <c r="P2469" s="72">
        <f t="shared" si="556"/>
        <v>0</v>
      </c>
      <c r="Q2469" s="74">
        <f t="shared" si="557"/>
        <v>7</v>
      </c>
      <c r="R2469" s="72" t="str">
        <f t="shared" si="558"/>
        <v/>
      </c>
      <c r="S2469" s="72" t="str">
        <f t="shared" si="559"/>
        <v/>
      </c>
      <c r="AT2469" s="20">
        <f t="shared" si="560"/>
        <v>-10788.300000000001</v>
      </c>
    </row>
    <row r="2470" spans="1:46" ht="33.75">
      <c r="A2470" s="54">
        <v>8001</v>
      </c>
      <c r="B2470" s="54" t="s">
        <v>36</v>
      </c>
      <c r="C2470" s="58" t="s">
        <v>2445</v>
      </c>
      <c r="D2470" s="79">
        <v>7</v>
      </c>
      <c r="E2470" s="79">
        <v>7</v>
      </c>
      <c r="F2470" s="80">
        <v>926.4</v>
      </c>
      <c r="G2470" s="80">
        <v>132.34</v>
      </c>
      <c r="H2470" s="80">
        <v>926.4</v>
      </c>
      <c r="I2470" s="80" t="s">
        <v>28</v>
      </c>
      <c r="J2470" s="80" t="s">
        <v>28</v>
      </c>
      <c r="K2470" s="80">
        <v>132.34</v>
      </c>
      <c r="L2470" s="73">
        <f t="shared" si="552"/>
        <v>151</v>
      </c>
      <c r="M2470" s="73">
        <f t="shared" si="553"/>
        <v>132.34</v>
      </c>
      <c r="N2470" s="72" t="str">
        <f t="shared" si="554"/>
        <v>0106</v>
      </c>
      <c r="O2470" s="74">
        <f t="shared" si="555"/>
        <v>0</v>
      </c>
      <c r="P2470" s="72">
        <f t="shared" si="556"/>
        <v>0</v>
      </c>
      <c r="Q2470" s="74">
        <f t="shared" si="557"/>
        <v>7</v>
      </c>
      <c r="R2470" s="72" t="str">
        <f t="shared" si="558"/>
        <v/>
      </c>
      <c r="S2470" s="72" t="str">
        <f t="shared" si="559"/>
        <v/>
      </c>
      <c r="AT2470" s="20">
        <f t="shared" si="560"/>
        <v>-13590</v>
      </c>
    </row>
    <row r="2471" spans="1:46" ht="33.75">
      <c r="A2471" s="54">
        <v>8001</v>
      </c>
      <c r="B2471" s="54" t="s">
        <v>59</v>
      </c>
      <c r="C2471" s="58" t="s">
        <v>2445</v>
      </c>
      <c r="D2471" s="79">
        <v>7</v>
      </c>
      <c r="E2471" s="79">
        <v>7</v>
      </c>
      <c r="F2471" s="80">
        <v>926.4</v>
      </c>
      <c r="G2471" s="80">
        <v>132.34</v>
      </c>
      <c r="H2471" s="80">
        <v>926.4</v>
      </c>
      <c r="I2471" s="80" t="s">
        <v>28</v>
      </c>
      <c r="J2471" s="80" t="s">
        <v>28</v>
      </c>
      <c r="K2471" s="80">
        <v>132.34</v>
      </c>
      <c r="L2471" s="73">
        <f t="shared" si="552"/>
        <v>119.8</v>
      </c>
      <c r="M2471" s="73">
        <f t="shared" si="553"/>
        <v>132.34</v>
      </c>
      <c r="N2471" s="72" t="str">
        <f t="shared" si="554"/>
        <v>0106</v>
      </c>
      <c r="O2471" s="74">
        <f t="shared" si="555"/>
        <v>0</v>
      </c>
      <c r="P2471" s="72">
        <f t="shared" si="556"/>
        <v>0</v>
      </c>
      <c r="Q2471" s="74">
        <f t="shared" si="557"/>
        <v>7</v>
      </c>
      <c r="R2471" s="72" t="str">
        <f t="shared" si="558"/>
        <v/>
      </c>
      <c r="S2471" s="72" t="str">
        <f t="shared" si="559"/>
        <v/>
      </c>
      <c r="AT2471" s="20">
        <f t="shared" si="560"/>
        <v>-10782</v>
      </c>
    </row>
    <row r="2472" spans="1:46" ht="33.75">
      <c r="A2472" s="54">
        <v>8001</v>
      </c>
      <c r="B2472" s="54" t="s">
        <v>43</v>
      </c>
      <c r="C2472" s="58" t="s">
        <v>2445</v>
      </c>
      <c r="D2472" s="79">
        <v>7</v>
      </c>
      <c r="E2472" s="79">
        <v>7</v>
      </c>
      <c r="F2472" s="80">
        <v>926.4</v>
      </c>
      <c r="G2472" s="80">
        <v>132.34</v>
      </c>
      <c r="H2472" s="80">
        <v>926.4</v>
      </c>
      <c r="I2472" s="80" t="s">
        <v>28</v>
      </c>
      <c r="J2472" s="80" t="s">
        <v>28</v>
      </c>
      <c r="K2472" s="80">
        <v>132.34</v>
      </c>
      <c r="L2472" s="73">
        <f t="shared" si="552"/>
        <v>151</v>
      </c>
      <c r="M2472" s="73">
        <f t="shared" si="553"/>
        <v>132.34</v>
      </c>
      <c r="N2472" s="72" t="str">
        <f t="shared" si="554"/>
        <v>0106</v>
      </c>
      <c r="O2472" s="74">
        <f t="shared" si="555"/>
        <v>0</v>
      </c>
      <c r="P2472" s="72">
        <f t="shared" si="556"/>
        <v>0</v>
      </c>
      <c r="Q2472" s="74">
        <f t="shared" si="557"/>
        <v>7</v>
      </c>
      <c r="R2472" s="72" t="str">
        <f t="shared" si="558"/>
        <v/>
      </c>
      <c r="S2472" s="72" t="str">
        <f t="shared" si="559"/>
        <v/>
      </c>
      <c r="AT2472" s="20">
        <f t="shared" si="560"/>
        <v>-13590</v>
      </c>
    </row>
    <row r="2473" spans="1:46" ht="33.75">
      <c r="A2473" s="54">
        <v>8001</v>
      </c>
      <c r="B2473" s="54" t="s">
        <v>57</v>
      </c>
      <c r="C2473" s="58" t="s">
        <v>2445</v>
      </c>
      <c r="D2473" s="79">
        <v>7</v>
      </c>
      <c r="E2473" s="79">
        <v>7</v>
      </c>
      <c r="F2473" s="80">
        <v>926.4</v>
      </c>
      <c r="G2473" s="80">
        <v>132.34</v>
      </c>
      <c r="H2473" s="80">
        <v>926.4</v>
      </c>
      <c r="I2473" s="80" t="s">
        <v>28</v>
      </c>
      <c r="J2473" s="80" t="s">
        <v>28</v>
      </c>
      <c r="K2473" s="80">
        <v>132.34</v>
      </c>
      <c r="L2473" s="73">
        <f t="shared" si="552"/>
        <v>119.8</v>
      </c>
      <c r="M2473" s="73">
        <f t="shared" si="553"/>
        <v>132.34</v>
      </c>
      <c r="N2473" s="72" t="str">
        <f t="shared" si="554"/>
        <v>0106</v>
      </c>
      <c r="O2473" s="74">
        <f t="shared" si="555"/>
        <v>0</v>
      </c>
      <c r="P2473" s="72">
        <f t="shared" si="556"/>
        <v>0</v>
      </c>
      <c r="Q2473" s="74">
        <f t="shared" si="557"/>
        <v>7</v>
      </c>
      <c r="R2473" s="72" t="str">
        <f t="shared" si="558"/>
        <v/>
      </c>
      <c r="S2473" s="72" t="str">
        <f t="shared" si="559"/>
        <v/>
      </c>
      <c r="AT2473" s="20">
        <f t="shared" si="560"/>
        <v>-10782</v>
      </c>
    </row>
    <row r="2474" spans="1:46" ht="33.75">
      <c r="A2474" s="54">
        <v>8001</v>
      </c>
      <c r="B2474" s="54" t="s">
        <v>55</v>
      </c>
      <c r="C2474" s="58" t="s">
        <v>2445</v>
      </c>
      <c r="D2474" s="79">
        <v>7</v>
      </c>
      <c r="E2474" s="79">
        <v>7</v>
      </c>
      <c r="F2474" s="80">
        <v>926.4</v>
      </c>
      <c r="G2474" s="80">
        <v>132.34</v>
      </c>
      <c r="H2474" s="80">
        <v>926.4</v>
      </c>
      <c r="I2474" s="80" t="s">
        <v>28</v>
      </c>
      <c r="J2474" s="80" t="s">
        <v>28</v>
      </c>
      <c r="K2474" s="80">
        <v>132.34</v>
      </c>
      <c r="L2474" s="73">
        <f t="shared" si="552"/>
        <v>119.87</v>
      </c>
      <c r="M2474" s="73">
        <f t="shared" si="553"/>
        <v>132.34</v>
      </c>
      <c r="N2474" s="72" t="str">
        <f t="shared" si="554"/>
        <v>0106</v>
      </c>
      <c r="O2474" s="74">
        <f t="shared" si="555"/>
        <v>0</v>
      </c>
      <c r="P2474" s="72">
        <f t="shared" si="556"/>
        <v>0</v>
      </c>
      <c r="Q2474" s="74">
        <f t="shared" si="557"/>
        <v>7</v>
      </c>
      <c r="R2474" s="72" t="str">
        <f t="shared" si="558"/>
        <v/>
      </c>
      <c r="S2474" s="72" t="str">
        <f t="shared" si="559"/>
        <v/>
      </c>
      <c r="AT2474" s="20">
        <f t="shared" si="560"/>
        <v>-10788.300000000001</v>
      </c>
    </row>
    <row r="2475" spans="1:46" ht="33.75">
      <c r="A2475" s="54">
        <v>8001</v>
      </c>
      <c r="B2475" s="54" t="s">
        <v>53</v>
      </c>
      <c r="C2475" s="58" t="s">
        <v>2445</v>
      </c>
      <c r="D2475" s="79">
        <v>7</v>
      </c>
      <c r="E2475" s="79">
        <v>7</v>
      </c>
      <c r="F2475" s="80">
        <v>926.4</v>
      </c>
      <c r="G2475" s="80">
        <v>132.34</v>
      </c>
      <c r="H2475" s="80">
        <v>926.4</v>
      </c>
      <c r="I2475" s="80" t="s">
        <v>28</v>
      </c>
      <c r="J2475" s="80" t="s">
        <v>28</v>
      </c>
      <c r="K2475" s="80">
        <v>132.34</v>
      </c>
      <c r="L2475" s="73">
        <f t="shared" si="552"/>
        <v>119.87</v>
      </c>
      <c r="M2475" s="73">
        <f t="shared" si="553"/>
        <v>132.34</v>
      </c>
      <c r="N2475" s="72" t="str">
        <f t="shared" si="554"/>
        <v>0106</v>
      </c>
      <c r="O2475" s="74">
        <f t="shared" si="555"/>
        <v>0</v>
      </c>
      <c r="P2475" s="72">
        <f t="shared" si="556"/>
        <v>0</v>
      </c>
      <c r="Q2475" s="74">
        <f t="shared" si="557"/>
        <v>7</v>
      </c>
      <c r="R2475" s="72" t="str">
        <f t="shared" si="558"/>
        <v/>
      </c>
      <c r="S2475" s="72" t="str">
        <f t="shared" si="559"/>
        <v/>
      </c>
      <c r="AT2475" s="20">
        <f t="shared" si="560"/>
        <v>-10788.300000000001</v>
      </c>
    </row>
    <row r="2476" spans="1:46" ht="33.75">
      <c r="A2476" s="54">
        <v>8001</v>
      </c>
      <c r="B2476" s="54" t="s">
        <v>41</v>
      </c>
      <c r="C2476" s="58" t="s">
        <v>2445</v>
      </c>
      <c r="D2476" s="79">
        <v>7</v>
      </c>
      <c r="E2476" s="79">
        <v>7</v>
      </c>
      <c r="F2476" s="80">
        <v>926.4</v>
      </c>
      <c r="G2476" s="80">
        <v>132.34</v>
      </c>
      <c r="H2476" s="80">
        <v>926.4</v>
      </c>
      <c r="I2476" s="80" t="s">
        <v>28</v>
      </c>
      <c r="J2476" s="80" t="s">
        <v>28</v>
      </c>
      <c r="K2476" s="80">
        <v>132.34</v>
      </c>
      <c r="L2476" s="73">
        <f t="shared" si="552"/>
        <v>151</v>
      </c>
      <c r="M2476" s="73">
        <f t="shared" si="553"/>
        <v>132.34</v>
      </c>
      <c r="N2476" s="72" t="str">
        <f t="shared" si="554"/>
        <v>0106</v>
      </c>
      <c r="O2476" s="74">
        <f t="shared" si="555"/>
        <v>0</v>
      </c>
      <c r="P2476" s="72">
        <f t="shared" si="556"/>
        <v>0</v>
      </c>
      <c r="Q2476" s="74">
        <f t="shared" si="557"/>
        <v>7</v>
      </c>
      <c r="R2476" s="72" t="str">
        <f t="shared" si="558"/>
        <v/>
      </c>
      <c r="S2476" s="72" t="str">
        <f t="shared" si="559"/>
        <v/>
      </c>
      <c r="AT2476" s="20">
        <f t="shared" si="560"/>
        <v>-13590</v>
      </c>
    </row>
    <row r="2477" spans="1:46" ht="33.75">
      <c r="A2477" s="54">
        <v>8001</v>
      </c>
      <c r="B2477" s="54" t="s">
        <v>51</v>
      </c>
      <c r="C2477" s="58" t="s">
        <v>2445</v>
      </c>
      <c r="D2477" s="79">
        <v>7</v>
      </c>
      <c r="E2477" s="79">
        <v>7</v>
      </c>
      <c r="F2477" s="80">
        <v>926.4</v>
      </c>
      <c r="G2477" s="80">
        <v>132.34</v>
      </c>
      <c r="H2477" s="80">
        <v>926.4</v>
      </c>
      <c r="I2477" s="80" t="s">
        <v>28</v>
      </c>
      <c r="J2477" s="80" t="s">
        <v>28</v>
      </c>
      <c r="K2477" s="80">
        <v>132.34</v>
      </c>
      <c r="L2477" s="73">
        <f t="shared" si="552"/>
        <v>119.87</v>
      </c>
      <c r="M2477" s="73">
        <f t="shared" si="553"/>
        <v>132.34</v>
      </c>
      <c r="N2477" s="72" t="str">
        <f t="shared" si="554"/>
        <v>0106</v>
      </c>
      <c r="O2477" s="74">
        <f t="shared" si="555"/>
        <v>0</v>
      </c>
      <c r="P2477" s="72">
        <f t="shared" si="556"/>
        <v>0</v>
      </c>
      <c r="Q2477" s="74">
        <f t="shared" si="557"/>
        <v>7</v>
      </c>
      <c r="R2477" s="72" t="str">
        <f t="shared" si="558"/>
        <v/>
      </c>
      <c r="S2477" s="72" t="str">
        <f t="shared" si="559"/>
        <v/>
      </c>
      <c r="AT2477" s="20">
        <f t="shared" si="560"/>
        <v>-10788.300000000001</v>
      </c>
    </row>
    <row r="2478" spans="1:46" ht="33.75">
      <c r="A2478" s="54">
        <v>8001</v>
      </c>
      <c r="B2478" s="54" t="s">
        <v>49</v>
      </c>
      <c r="C2478" s="58" t="s">
        <v>2445</v>
      </c>
      <c r="D2478" s="79">
        <v>7</v>
      </c>
      <c r="E2478" s="79">
        <v>7</v>
      </c>
      <c r="F2478" s="80">
        <v>926.4</v>
      </c>
      <c r="G2478" s="80">
        <v>132.34</v>
      </c>
      <c r="H2478" s="80">
        <v>926.4</v>
      </c>
      <c r="I2478" s="80" t="s">
        <v>28</v>
      </c>
      <c r="J2478" s="80" t="s">
        <v>28</v>
      </c>
      <c r="K2478" s="80">
        <v>132.34</v>
      </c>
      <c r="L2478" s="73">
        <f t="shared" si="552"/>
        <v>119.87</v>
      </c>
      <c r="M2478" s="73">
        <f t="shared" si="553"/>
        <v>132.34</v>
      </c>
      <c r="N2478" s="72" t="str">
        <f t="shared" si="554"/>
        <v>0106</v>
      </c>
      <c r="O2478" s="74">
        <f t="shared" si="555"/>
        <v>0</v>
      </c>
      <c r="P2478" s="72">
        <f t="shared" si="556"/>
        <v>0</v>
      </c>
      <c r="Q2478" s="74">
        <f t="shared" si="557"/>
        <v>7</v>
      </c>
      <c r="R2478" s="72" t="str">
        <f t="shared" si="558"/>
        <v/>
      </c>
      <c r="S2478" s="72" t="str">
        <f t="shared" si="559"/>
        <v/>
      </c>
      <c r="AT2478" s="20">
        <f t="shared" si="560"/>
        <v>-10788.300000000001</v>
      </c>
    </row>
    <row r="2479" spans="1:46" ht="33.75">
      <c r="A2479" s="54">
        <v>8001</v>
      </c>
      <c r="B2479" s="54" t="s">
        <v>67</v>
      </c>
      <c r="C2479" s="58" t="s">
        <v>2445</v>
      </c>
      <c r="D2479" s="79">
        <v>7</v>
      </c>
      <c r="E2479" s="79">
        <v>7</v>
      </c>
      <c r="F2479" s="80">
        <v>926.4</v>
      </c>
      <c r="G2479" s="80">
        <v>132.34</v>
      </c>
      <c r="H2479" s="80">
        <v>926.4</v>
      </c>
      <c r="I2479" s="80" t="s">
        <v>28</v>
      </c>
      <c r="J2479" s="80" t="s">
        <v>28</v>
      </c>
      <c r="K2479" s="80">
        <v>132.34</v>
      </c>
      <c r="L2479" s="73">
        <f t="shared" si="552"/>
        <v>119.8</v>
      </c>
      <c r="M2479" s="73">
        <f t="shared" si="553"/>
        <v>132.34</v>
      </c>
      <c r="N2479" s="72" t="str">
        <f t="shared" si="554"/>
        <v>0106</v>
      </c>
      <c r="O2479" s="74">
        <f t="shared" si="555"/>
        <v>0</v>
      </c>
      <c r="P2479" s="72">
        <f t="shared" si="556"/>
        <v>0</v>
      </c>
      <c r="Q2479" s="74">
        <f t="shared" si="557"/>
        <v>7</v>
      </c>
      <c r="R2479" s="72" t="str">
        <f t="shared" si="558"/>
        <v/>
      </c>
      <c r="S2479" s="72" t="str">
        <f t="shared" si="559"/>
        <v/>
      </c>
      <c r="AT2479" s="20">
        <f t="shared" si="560"/>
        <v>-10782</v>
      </c>
    </row>
    <row r="2480" spans="1:46" ht="33.75">
      <c r="A2480" s="54">
        <v>8001</v>
      </c>
      <c r="B2480" s="54" t="s">
        <v>65</v>
      </c>
      <c r="C2480" s="58" t="s">
        <v>2445</v>
      </c>
      <c r="D2480" s="79">
        <v>7</v>
      </c>
      <c r="E2480" s="79">
        <v>7</v>
      </c>
      <c r="F2480" s="80">
        <v>926.4</v>
      </c>
      <c r="G2480" s="80">
        <v>132.34</v>
      </c>
      <c r="H2480" s="80">
        <v>926.4</v>
      </c>
      <c r="I2480" s="80" t="s">
        <v>28</v>
      </c>
      <c r="J2480" s="80" t="s">
        <v>28</v>
      </c>
      <c r="K2480" s="80">
        <v>132.34</v>
      </c>
      <c r="L2480" s="73">
        <f t="shared" si="552"/>
        <v>119.8</v>
      </c>
      <c r="M2480" s="73">
        <f t="shared" si="553"/>
        <v>132.34</v>
      </c>
      <c r="N2480" s="72" t="str">
        <f t="shared" si="554"/>
        <v>0106</v>
      </c>
      <c r="O2480" s="74">
        <f t="shared" si="555"/>
        <v>0</v>
      </c>
      <c r="P2480" s="72">
        <f t="shared" si="556"/>
        <v>0</v>
      </c>
      <c r="Q2480" s="74">
        <f t="shared" si="557"/>
        <v>7</v>
      </c>
      <c r="R2480" s="72" t="str">
        <f t="shared" si="558"/>
        <v/>
      </c>
      <c r="S2480" s="72" t="str">
        <f t="shared" si="559"/>
        <v/>
      </c>
      <c r="AT2480" s="20">
        <f t="shared" si="560"/>
        <v>-10782</v>
      </c>
    </row>
    <row r="2481" spans="1:46" ht="33.75">
      <c r="A2481" s="54">
        <v>8001</v>
      </c>
      <c r="B2481" s="54" t="s">
        <v>47</v>
      </c>
      <c r="C2481" s="58" t="s">
        <v>2445</v>
      </c>
      <c r="D2481" s="79">
        <v>7</v>
      </c>
      <c r="E2481" s="79">
        <v>7</v>
      </c>
      <c r="F2481" s="80">
        <v>926.4</v>
      </c>
      <c r="G2481" s="80">
        <v>132.34</v>
      </c>
      <c r="H2481" s="80">
        <v>926.4</v>
      </c>
      <c r="I2481" s="80" t="s">
        <v>28</v>
      </c>
      <c r="J2481" s="80" t="s">
        <v>28</v>
      </c>
      <c r="K2481" s="80">
        <v>132.34</v>
      </c>
      <c r="L2481" s="73">
        <f t="shared" si="552"/>
        <v>119.87</v>
      </c>
      <c r="M2481" s="73">
        <f t="shared" si="553"/>
        <v>132.34</v>
      </c>
      <c r="N2481" s="72" t="str">
        <f t="shared" si="554"/>
        <v>0106</v>
      </c>
      <c r="O2481" s="74">
        <f t="shared" si="555"/>
        <v>0</v>
      </c>
      <c r="P2481" s="72">
        <f t="shared" si="556"/>
        <v>0</v>
      </c>
      <c r="Q2481" s="74">
        <f t="shared" si="557"/>
        <v>7</v>
      </c>
      <c r="R2481" s="72" t="str">
        <f t="shared" si="558"/>
        <v/>
      </c>
      <c r="S2481" s="72" t="str">
        <f t="shared" si="559"/>
        <v/>
      </c>
      <c r="AT2481" s="20">
        <f t="shared" si="560"/>
        <v>-10788.300000000001</v>
      </c>
    </row>
    <row r="2482" spans="1:46" ht="33.75">
      <c r="A2482" s="54">
        <v>8001</v>
      </c>
      <c r="B2482" s="54" t="s">
        <v>39</v>
      </c>
      <c r="C2482" s="58" t="s">
        <v>2445</v>
      </c>
      <c r="D2482" s="79">
        <v>7</v>
      </c>
      <c r="E2482" s="79">
        <v>7</v>
      </c>
      <c r="F2482" s="80">
        <v>926.4</v>
      </c>
      <c r="G2482" s="80">
        <v>132.34</v>
      </c>
      <c r="H2482" s="80">
        <v>926.4</v>
      </c>
      <c r="I2482" s="80" t="s">
        <v>28</v>
      </c>
      <c r="J2482" s="80" t="s">
        <v>28</v>
      </c>
      <c r="K2482" s="80">
        <v>132.34</v>
      </c>
      <c r="L2482" s="73">
        <f t="shared" si="552"/>
        <v>151</v>
      </c>
      <c r="M2482" s="73">
        <f t="shared" si="553"/>
        <v>132.34</v>
      </c>
      <c r="N2482" s="72" t="str">
        <f t="shared" si="554"/>
        <v>0106</v>
      </c>
      <c r="O2482" s="74">
        <f t="shared" si="555"/>
        <v>0</v>
      </c>
      <c r="P2482" s="72">
        <f t="shared" si="556"/>
        <v>0</v>
      </c>
      <c r="Q2482" s="74">
        <f t="shared" si="557"/>
        <v>7</v>
      </c>
      <c r="R2482" s="72" t="str">
        <f t="shared" si="558"/>
        <v/>
      </c>
      <c r="S2482" s="72" t="str">
        <f t="shared" si="559"/>
        <v/>
      </c>
      <c r="AT2482" s="20">
        <f t="shared" si="560"/>
        <v>-13590</v>
      </c>
    </row>
    <row r="2483" spans="1:46" ht="33.75">
      <c r="A2483" s="54">
        <v>8001</v>
      </c>
      <c r="B2483" s="54" t="s">
        <v>34</v>
      </c>
      <c r="C2483" s="58" t="s">
        <v>2445</v>
      </c>
      <c r="D2483" s="79">
        <v>7</v>
      </c>
      <c r="E2483" s="79">
        <v>7</v>
      </c>
      <c r="F2483" s="80">
        <v>926.4</v>
      </c>
      <c r="G2483" s="80">
        <v>132.34</v>
      </c>
      <c r="H2483" s="80">
        <v>926.4</v>
      </c>
      <c r="I2483" s="80" t="s">
        <v>28</v>
      </c>
      <c r="J2483" s="80" t="s">
        <v>28</v>
      </c>
      <c r="K2483" s="80">
        <v>132.34</v>
      </c>
      <c r="L2483" s="73">
        <f t="shared" si="552"/>
        <v>151</v>
      </c>
      <c r="M2483" s="73">
        <f t="shared" si="553"/>
        <v>132.34</v>
      </c>
      <c r="N2483" s="72" t="str">
        <f t="shared" si="554"/>
        <v>0106</v>
      </c>
      <c r="O2483" s="74">
        <f t="shared" si="555"/>
        <v>0</v>
      </c>
      <c r="P2483" s="72">
        <f t="shared" si="556"/>
        <v>0</v>
      </c>
      <c r="Q2483" s="74">
        <f t="shared" si="557"/>
        <v>7</v>
      </c>
      <c r="R2483" s="72" t="str">
        <f t="shared" si="558"/>
        <v/>
      </c>
      <c r="S2483" s="72" t="str">
        <f t="shared" si="559"/>
        <v/>
      </c>
      <c r="AT2483" s="20">
        <f t="shared" si="560"/>
        <v>-13590</v>
      </c>
    </row>
    <row r="2484" spans="1:46" ht="33.75">
      <c r="A2484" s="54">
        <v>8001</v>
      </c>
      <c r="B2484" s="54" t="s">
        <v>32</v>
      </c>
      <c r="C2484" s="58" t="s">
        <v>2445</v>
      </c>
      <c r="D2484" s="79">
        <v>7</v>
      </c>
      <c r="E2484" s="79">
        <v>7</v>
      </c>
      <c r="F2484" s="80">
        <v>926.4</v>
      </c>
      <c r="G2484" s="80">
        <v>132.34</v>
      </c>
      <c r="H2484" s="80">
        <v>926.4</v>
      </c>
      <c r="I2484" s="80" t="s">
        <v>28</v>
      </c>
      <c r="J2484" s="80" t="s">
        <v>28</v>
      </c>
      <c r="K2484" s="80">
        <v>132.34</v>
      </c>
      <c r="L2484" s="73">
        <f t="shared" si="552"/>
        <v>151</v>
      </c>
      <c r="M2484" s="73">
        <f t="shared" si="553"/>
        <v>132.34</v>
      </c>
      <c r="N2484" s="72" t="str">
        <f t="shared" si="554"/>
        <v>0106</v>
      </c>
      <c r="O2484" s="74">
        <f t="shared" si="555"/>
        <v>0</v>
      </c>
      <c r="P2484" s="72">
        <f t="shared" si="556"/>
        <v>0</v>
      </c>
      <c r="Q2484" s="74">
        <f t="shared" si="557"/>
        <v>7</v>
      </c>
      <c r="R2484" s="72" t="str">
        <f t="shared" si="558"/>
        <v/>
      </c>
      <c r="S2484" s="72" t="str">
        <f t="shared" si="559"/>
        <v/>
      </c>
      <c r="AT2484" s="20">
        <f t="shared" si="560"/>
        <v>-13590</v>
      </c>
    </row>
    <row r="2485" spans="1:46" ht="33.75">
      <c r="A2485" s="54">
        <v>8001</v>
      </c>
      <c r="B2485" s="54" t="s">
        <v>63</v>
      </c>
      <c r="C2485" s="58" t="s">
        <v>2445</v>
      </c>
      <c r="D2485" s="79">
        <v>7</v>
      </c>
      <c r="E2485" s="79">
        <v>7</v>
      </c>
      <c r="F2485" s="80">
        <v>926.4</v>
      </c>
      <c r="G2485" s="80">
        <v>132.34</v>
      </c>
      <c r="H2485" s="80">
        <v>926.4</v>
      </c>
      <c r="I2485" s="80" t="s">
        <v>28</v>
      </c>
      <c r="J2485" s="80" t="s">
        <v>28</v>
      </c>
      <c r="K2485" s="80">
        <v>132.34</v>
      </c>
      <c r="L2485" s="73">
        <f t="shared" si="552"/>
        <v>119.8</v>
      </c>
      <c r="M2485" s="73">
        <f t="shared" si="553"/>
        <v>132.34</v>
      </c>
      <c r="N2485" s="72" t="str">
        <f t="shared" si="554"/>
        <v>0106</v>
      </c>
      <c r="O2485" s="74">
        <f t="shared" si="555"/>
        <v>0</v>
      </c>
      <c r="P2485" s="72">
        <f t="shared" si="556"/>
        <v>0</v>
      </c>
      <c r="Q2485" s="74">
        <f t="shared" si="557"/>
        <v>7</v>
      </c>
      <c r="R2485" s="72" t="str">
        <f t="shared" si="558"/>
        <v/>
      </c>
      <c r="S2485" s="72" t="str">
        <f t="shared" si="559"/>
        <v/>
      </c>
      <c r="AT2485" s="20">
        <f t="shared" si="560"/>
        <v>-10782</v>
      </c>
    </row>
    <row r="2486" spans="1:46" ht="33.75">
      <c r="A2486" s="54">
        <v>8002</v>
      </c>
      <c r="B2486" s="54" t="s">
        <v>101</v>
      </c>
      <c r="C2486" s="58" t="s">
        <v>2446</v>
      </c>
      <c r="D2486" s="79">
        <v>7</v>
      </c>
      <c r="E2486" s="79">
        <v>7</v>
      </c>
      <c r="F2486" s="80">
        <v>1084.5</v>
      </c>
      <c r="G2486" s="80">
        <v>154.93</v>
      </c>
      <c r="H2486" s="80">
        <v>1084.5</v>
      </c>
      <c r="I2486" s="80" t="s">
        <v>28</v>
      </c>
      <c r="J2486" s="80" t="s">
        <v>28</v>
      </c>
      <c r="K2486" s="80">
        <v>154.93</v>
      </c>
      <c r="L2486" s="73">
        <f t="shared" si="552"/>
        <v>120</v>
      </c>
      <c r="M2486" s="73">
        <f t="shared" si="553"/>
        <v>154.93</v>
      </c>
      <c r="N2486" s="72" t="str">
        <f t="shared" si="554"/>
        <v>0109</v>
      </c>
      <c r="O2486" s="74">
        <f t="shared" si="555"/>
        <v>0</v>
      </c>
      <c r="P2486" s="72">
        <f t="shared" si="556"/>
        <v>0</v>
      </c>
      <c r="Q2486" s="74">
        <f t="shared" si="557"/>
        <v>7</v>
      </c>
      <c r="R2486" s="72" t="str">
        <f t="shared" si="558"/>
        <v/>
      </c>
      <c r="S2486" s="72" t="str">
        <f t="shared" si="559"/>
        <v/>
      </c>
      <c r="AT2486" s="20">
        <f t="shared" si="560"/>
        <v>-10800</v>
      </c>
    </row>
    <row r="2487" spans="1:46" ht="33.75">
      <c r="A2487" s="54">
        <v>8002</v>
      </c>
      <c r="B2487" s="54" t="s">
        <v>99</v>
      </c>
      <c r="C2487" s="58" t="s">
        <v>2446</v>
      </c>
      <c r="D2487" s="79">
        <v>7</v>
      </c>
      <c r="E2487" s="79">
        <v>7</v>
      </c>
      <c r="F2487" s="80">
        <v>1084.5</v>
      </c>
      <c r="G2487" s="80">
        <v>154.93</v>
      </c>
      <c r="H2487" s="80">
        <v>1084.5</v>
      </c>
      <c r="I2487" s="80" t="s">
        <v>28</v>
      </c>
      <c r="J2487" s="80" t="s">
        <v>28</v>
      </c>
      <c r="K2487" s="80">
        <v>154.93</v>
      </c>
      <c r="L2487" s="73">
        <f t="shared" si="552"/>
        <v>120</v>
      </c>
      <c r="M2487" s="73">
        <f t="shared" si="553"/>
        <v>154.93</v>
      </c>
      <c r="N2487" s="72" t="str">
        <f t="shared" si="554"/>
        <v>0109</v>
      </c>
      <c r="O2487" s="74">
        <f t="shared" si="555"/>
        <v>0</v>
      </c>
      <c r="P2487" s="72">
        <f t="shared" si="556"/>
        <v>0</v>
      </c>
      <c r="Q2487" s="74">
        <f t="shared" si="557"/>
        <v>7</v>
      </c>
      <c r="R2487" s="72" t="str">
        <f t="shared" si="558"/>
        <v/>
      </c>
      <c r="S2487" s="72" t="str">
        <f t="shared" si="559"/>
        <v/>
      </c>
      <c r="AT2487" s="20">
        <f t="shared" si="560"/>
        <v>-10800</v>
      </c>
    </row>
    <row r="2488" spans="1:46" ht="33.75">
      <c r="A2488" s="54">
        <v>8002</v>
      </c>
      <c r="B2488" s="54" t="s">
        <v>97</v>
      </c>
      <c r="C2488" s="58" t="s">
        <v>2446</v>
      </c>
      <c r="D2488" s="79">
        <v>7</v>
      </c>
      <c r="E2488" s="79">
        <v>7</v>
      </c>
      <c r="F2488" s="80">
        <v>1084.5</v>
      </c>
      <c r="G2488" s="80">
        <v>154.93</v>
      </c>
      <c r="H2488" s="80">
        <v>1084.5</v>
      </c>
      <c r="I2488" s="80" t="s">
        <v>28</v>
      </c>
      <c r="J2488" s="80" t="s">
        <v>28</v>
      </c>
      <c r="K2488" s="80">
        <v>154.93</v>
      </c>
      <c r="L2488" s="73">
        <f t="shared" si="552"/>
        <v>120</v>
      </c>
      <c r="M2488" s="73">
        <f t="shared" si="553"/>
        <v>154.93</v>
      </c>
      <c r="N2488" s="72" t="str">
        <f t="shared" si="554"/>
        <v>0109</v>
      </c>
      <c r="O2488" s="74">
        <f t="shared" si="555"/>
        <v>0</v>
      </c>
      <c r="P2488" s="72">
        <f t="shared" si="556"/>
        <v>0</v>
      </c>
      <c r="Q2488" s="74">
        <f t="shared" si="557"/>
        <v>7</v>
      </c>
      <c r="R2488" s="72" t="str">
        <f t="shared" si="558"/>
        <v/>
      </c>
      <c r="S2488" s="72" t="str">
        <f t="shared" si="559"/>
        <v/>
      </c>
      <c r="AT2488" s="20">
        <f t="shared" si="560"/>
        <v>-10800</v>
      </c>
    </row>
    <row r="2489" spans="1:46" ht="33.75">
      <c r="A2489" s="54">
        <v>8002</v>
      </c>
      <c r="B2489" s="54" t="s">
        <v>95</v>
      </c>
      <c r="C2489" s="58" t="s">
        <v>2446</v>
      </c>
      <c r="D2489" s="79">
        <v>7</v>
      </c>
      <c r="E2489" s="79">
        <v>7</v>
      </c>
      <c r="F2489" s="80">
        <v>1084.5</v>
      </c>
      <c r="G2489" s="80">
        <v>154.93</v>
      </c>
      <c r="H2489" s="80">
        <v>1084.5</v>
      </c>
      <c r="I2489" s="80" t="s">
        <v>28</v>
      </c>
      <c r="J2489" s="80" t="s">
        <v>28</v>
      </c>
      <c r="K2489" s="80">
        <v>154.93</v>
      </c>
      <c r="L2489" s="73">
        <f t="shared" si="552"/>
        <v>140.49</v>
      </c>
      <c r="M2489" s="73">
        <f t="shared" si="553"/>
        <v>154.93</v>
      </c>
      <c r="N2489" s="72" t="str">
        <f t="shared" si="554"/>
        <v>0109</v>
      </c>
      <c r="O2489" s="74">
        <f t="shared" si="555"/>
        <v>0</v>
      </c>
      <c r="P2489" s="72">
        <f t="shared" si="556"/>
        <v>0</v>
      </c>
      <c r="Q2489" s="74">
        <f t="shared" si="557"/>
        <v>7</v>
      </c>
      <c r="R2489" s="72" t="str">
        <f t="shared" si="558"/>
        <v/>
      </c>
      <c r="S2489" s="72" t="str">
        <f t="shared" si="559"/>
        <v/>
      </c>
      <c r="AT2489" s="20">
        <f t="shared" si="560"/>
        <v>-12644.1</v>
      </c>
    </row>
    <row r="2490" spans="1:46" ht="33.75">
      <c r="A2490" s="54">
        <v>8002</v>
      </c>
      <c r="B2490" s="54" t="s">
        <v>93</v>
      </c>
      <c r="C2490" s="58" t="s">
        <v>2446</v>
      </c>
      <c r="D2490" s="79">
        <v>7</v>
      </c>
      <c r="E2490" s="79">
        <v>7</v>
      </c>
      <c r="F2490" s="80">
        <v>1084.5</v>
      </c>
      <c r="G2490" s="80">
        <v>154.93</v>
      </c>
      <c r="H2490" s="80">
        <v>1084.5</v>
      </c>
      <c r="I2490" s="80" t="s">
        <v>28</v>
      </c>
      <c r="J2490" s="80" t="s">
        <v>28</v>
      </c>
      <c r="K2490" s="80">
        <v>154.93</v>
      </c>
      <c r="L2490" s="73">
        <f t="shared" si="552"/>
        <v>140.49</v>
      </c>
      <c r="M2490" s="73">
        <f t="shared" si="553"/>
        <v>154.93</v>
      </c>
      <c r="N2490" s="72" t="str">
        <f t="shared" si="554"/>
        <v>0109</v>
      </c>
      <c r="O2490" s="74">
        <f t="shared" si="555"/>
        <v>0</v>
      </c>
      <c r="P2490" s="72">
        <f t="shared" si="556"/>
        <v>0</v>
      </c>
      <c r="Q2490" s="74">
        <f t="shared" si="557"/>
        <v>7</v>
      </c>
      <c r="R2490" s="72" t="str">
        <f t="shared" si="558"/>
        <v/>
      </c>
      <c r="S2490" s="72" t="str">
        <f t="shared" si="559"/>
        <v/>
      </c>
      <c r="AT2490" s="20">
        <f t="shared" si="560"/>
        <v>-12644.1</v>
      </c>
    </row>
    <row r="2491" spans="1:46" ht="33.75">
      <c r="A2491" s="54">
        <v>8002</v>
      </c>
      <c r="B2491" s="54" t="s">
        <v>91</v>
      </c>
      <c r="C2491" s="58" t="s">
        <v>2446</v>
      </c>
      <c r="D2491" s="79">
        <v>7</v>
      </c>
      <c r="E2491" s="79">
        <v>7</v>
      </c>
      <c r="F2491" s="80">
        <v>1084.5</v>
      </c>
      <c r="G2491" s="80">
        <v>154.93</v>
      </c>
      <c r="H2491" s="80">
        <v>1084.5</v>
      </c>
      <c r="I2491" s="80" t="s">
        <v>28</v>
      </c>
      <c r="J2491" s="80" t="s">
        <v>28</v>
      </c>
      <c r="K2491" s="80">
        <v>154.93</v>
      </c>
      <c r="L2491" s="73">
        <f t="shared" si="552"/>
        <v>140.49</v>
      </c>
      <c r="M2491" s="73">
        <f t="shared" si="553"/>
        <v>154.93</v>
      </c>
      <c r="N2491" s="72" t="str">
        <f t="shared" si="554"/>
        <v>0109</v>
      </c>
      <c r="O2491" s="74">
        <f t="shared" si="555"/>
        <v>0</v>
      </c>
      <c r="P2491" s="72">
        <f t="shared" si="556"/>
        <v>0</v>
      </c>
      <c r="Q2491" s="74">
        <f t="shared" si="557"/>
        <v>7</v>
      </c>
      <c r="R2491" s="72" t="str">
        <f t="shared" si="558"/>
        <v/>
      </c>
      <c r="S2491" s="72" t="str">
        <f t="shared" si="559"/>
        <v/>
      </c>
      <c r="AT2491" s="20">
        <f t="shared" si="560"/>
        <v>-12644.1</v>
      </c>
    </row>
    <row r="2492" spans="1:46" ht="33.75">
      <c r="A2492" s="54">
        <v>8002</v>
      </c>
      <c r="B2492" s="54" t="s">
        <v>89</v>
      </c>
      <c r="C2492" s="58" t="s">
        <v>2446</v>
      </c>
      <c r="D2492" s="79">
        <v>7</v>
      </c>
      <c r="E2492" s="79">
        <v>7</v>
      </c>
      <c r="F2492" s="80">
        <v>1084.5</v>
      </c>
      <c r="G2492" s="80">
        <v>154.93</v>
      </c>
      <c r="H2492" s="80">
        <v>1084.5</v>
      </c>
      <c r="I2492" s="80" t="s">
        <v>28</v>
      </c>
      <c r="J2492" s="80" t="s">
        <v>28</v>
      </c>
      <c r="K2492" s="80">
        <v>154.93</v>
      </c>
      <c r="L2492" s="73">
        <f t="shared" si="552"/>
        <v>140.49</v>
      </c>
      <c r="M2492" s="73">
        <f t="shared" si="553"/>
        <v>154.93</v>
      </c>
      <c r="N2492" s="72" t="str">
        <f t="shared" si="554"/>
        <v>0109</v>
      </c>
      <c r="O2492" s="74">
        <f t="shared" si="555"/>
        <v>0</v>
      </c>
      <c r="P2492" s="72">
        <f t="shared" si="556"/>
        <v>0</v>
      </c>
      <c r="Q2492" s="74">
        <f t="shared" si="557"/>
        <v>7</v>
      </c>
      <c r="R2492" s="72" t="str">
        <f t="shared" si="558"/>
        <v/>
      </c>
      <c r="S2492" s="72" t="str">
        <f t="shared" si="559"/>
        <v/>
      </c>
      <c r="AT2492" s="20">
        <f t="shared" si="560"/>
        <v>-12644.1</v>
      </c>
    </row>
    <row r="2493" spans="1:46" ht="33.75">
      <c r="A2493" s="54">
        <v>8002</v>
      </c>
      <c r="B2493" s="54" t="s">
        <v>87</v>
      </c>
      <c r="C2493" s="58" t="s">
        <v>2446</v>
      </c>
      <c r="D2493" s="79">
        <v>7</v>
      </c>
      <c r="E2493" s="79">
        <v>7</v>
      </c>
      <c r="F2493" s="80">
        <v>1084.5</v>
      </c>
      <c r="G2493" s="80">
        <v>154.93</v>
      </c>
      <c r="H2493" s="80">
        <v>1084.5</v>
      </c>
      <c r="I2493" s="80" t="s">
        <v>28</v>
      </c>
      <c r="J2493" s="80" t="s">
        <v>28</v>
      </c>
      <c r="K2493" s="80">
        <v>154.93</v>
      </c>
      <c r="L2493" s="73">
        <f t="shared" si="552"/>
        <v>140.49</v>
      </c>
      <c r="M2493" s="73">
        <f t="shared" si="553"/>
        <v>154.93</v>
      </c>
      <c r="N2493" s="72" t="str">
        <f t="shared" si="554"/>
        <v>0109</v>
      </c>
      <c r="O2493" s="74">
        <f t="shared" si="555"/>
        <v>0</v>
      </c>
      <c r="P2493" s="72">
        <f t="shared" si="556"/>
        <v>0</v>
      </c>
      <c r="Q2493" s="74">
        <f t="shared" si="557"/>
        <v>7</v>
      </c>
      <c r="R2493" s="72" t="str">
        <f t="shared" si="558"/>
        <v/>
      </c>
      <c r="S2493" s="72" t="str">
        <f t="shared" si="559"/>
        <v/>
      </c>
      <c r="AT2493" s="20">
        <f t="shared" si="560"/>
        <v>-12644.1</v>
      </c>
    </row>
    <row r="2494" spans="1:46" ht="33.75">
      <c r="A2494" s="54">
        <v>8002</v>
      </c>
      <c r="B2494" s="54" t="s">
        <v>85</v>
      </c>
      <c r="C2494" s="58" t="s">
        <v>2446</v>
      </c>
      <c r="D2494" s="79">
        <v>7</v>
      </c>
      <c r="E2494" s="79">
        <v>7</v>
      </c>
      <c r="F2494" s="80">
        <v>1084.5</v>
      </c>
      <c r="G2494" s="80">
        <v>154.93</v>
      </c>
      <c r="H2494" s="80">
        <v>1084.5</v>
      </c>
      <c r="I2494" s="80" t="s">
        <v>28</v>
      </c>
      <c r="J2494" s="80" t="s">
        <v>28</v>
      </c>
      <c r="K2494" s="80">
        <v>154.93</v>
      </c>
      <c r="L2494" s="73">
        <f t="shared" si="552"/>
        <v>140.49</v>
      </c>
      <c r="M2494" s="73">
        <f t="shared" si="553"/>
        <v>154.93</v>
      </c>
      <c r="N2494" s="72" t="str">
        <f t="shared" si="554"/>
        <v>0109</v>
      </c>
      <c r="O2494" s="74">
        <f t="shared" si="555"/>
        <v>0</v>
      </c>
      <c r="P2494" s="72">
        <f t="shared" si="556"/>
        <v>0</v>
      </c>
      <c r="Q2494" s="74">
        <f t="shared" si="557"/>
        <v>7</v>
      </c>
      <c r="R2494" s="72" t="str">
        <f t="shared" si="558"/>
        <v/>
      </c>
      <c r="S2494" s="72" t="str">
        <f t="shared" si="559"/>
        <v/>
      </c>
      <c r="AT2494" s="20">
        <f t="shared" si="560"/>
        <v>-12644.1</v>
      </c>
    </row>
    <row r="2495" spans="1:46" ht="33.75">
      <c r="A2495" s="54">
        <v>8002</v>
      </c>
      <c r="B2495" s="54" t="s">
        <v>83</v>
      </c>
      <c r="C2495" s="58" t="s">
        <v>2446</v>
      </c>
      <c r="D2495" s="79">
        <v>7</v>
      </c>
      <c r="E2495" s="79">
        <v>7</v>
      </c>
      <c r="F2495" s="80">
        <v>1084.5</v>
      </c>
      <c r="G2495" s="80">
        <v>154.93</v>
      </c>
      <c r="H2495" s="80">
        <v>1084.5</v>
      </c>
      <c r="I2495" s="80" t="s">
        <v>28</v>
      </c>
      <c r="J2495" s="80" t="s">
        <v>28</v>
      </c>
      <c r="K2495" s="80">
        <v>154.93</v>
      </c>
      <c r="L2495" s="73">
        <f t="shared" si="552"/>
        <v>187.63</v>
      </c>
      <c r="M2495" s="73">
        <f t="shared" si="553"/>
        <v>154.93</v>
      </c>
      <c r="N2495" s="72" t="str">
        <f t="shared" si="554"/>
        <v>0109</v>
      </c>
      <c r="O2495" s="74">
        <f t="shared" si="555"/>
        <v>0</v>
      </c>
      <c r="P2495" s="72">
        <f t="shared" si="556"/>
        <v>0</v>
      </c>
      <c r="Q2495" s="74">
        <f t="shared" si="557"/>
        <v>7</v>
      </c>
      <c r="R2495" s="72" t="str">
        <f t="shared" si="558"/>
        <v/>
      </c>
      <c r="S2495" s="72" t="str">
        <f t="shared" si="559"/>
        <v/>
      </c>
      <c r="AT2495" s="20">
        <f t="shared" si="560"/>
        <v>-16886.7</v>
      </c>
    </row>
    <row r="2496" spans="1:46" ht="33.75">
      <c r="A2496" s="54">
        <v>8002</v>
      </c>
      <c r="B2496" s="54" t="s">
        <v>81</v>
      </c>
      <c r="C2496" s="58" t="s">
        <v>2446</v>
      </c>
      <c r="D2496" s="79">
        <v>7</v>
      </c>
      <c r="E2496" s="79">
        <v>7</v>
      </c>
      <c r="F2496" s="80">
        <v>1084.5</v>
      </c>
      <c r="G2496" s="80">
        <v>154.93</v>
      </c>
      <c r="H2496" s="80">
        <v>1084.5</v>
      </c>
      <c r="I2496" s="80" t="s">
        <v>28</v>
      </c>
      <c r="J2496" s="80" t="s">
        <v>28</v>
      </c>
      <c r="K2496" s="80">
        <v>154.93</v>
      </c>
      <c r="L2496" s="73">
        <f t="shared" si="552"/>
        <v>187.63</v>
      </c>
      <c r="M2496" s="73">
        <f t="shared" si="553"/>
        <v>154.93</v>
      </c>
      <c r="N2496" s="72" t="str">
        <f t="shared" si="554"/>
        <v>0109</v>
      </c>
      <c r="O2496" s="74">
        <f t="shared" si="555"/>
        <v>0</v>
      </c>
      <c r="P2496" s="72">
        <f t="shared" si="556"/>
        <v>0</v>
      </c>
      <c r="Q2496" s="74">
        <f t="shared" si="557"/>
        <v>7</v>
      </c>
      <c r="R2496" s="72" t="str">
        <f t="shared" si="558"/>
        <v/>
      </c>
      <c r="S2496" s="72" t="str">
        <f t="shared" si="559"/>
        <v/>
      </c>
      <c r="AT2496" s="20">
        <f t="shared" si="560"/>
        <v>-16886.7</v>
      </c>
    </row>
    <row r="2497" spans="1:46" ht="33.75">
      <c r="A2497" s="54">
        <v>8002</v>
      </c>
      <c r="B2497" s="54" t="s">
        <v>79</v>
      </c>
      <c r="C2497" s="58" t="s">
        <v>2446</v>
      </c>
      <c r="D2497" s="79">
        <v>7</v>
      </c>
      <c r="E2497" s="79">
        <v>7</v>
      </c>
      <c r="F2497" s="80">
        <v>1084.5</v>
      </c>
      <c r="G2497" s="80">
        <v>154.93</v>
      </c>
      <c r="H2497" s="80">
        <v>1084.5</v>
      </c>
      <c r="I2497" s="80" t="s">
        <v>28</v>
      </c>
      <c r="J2497" s="80" t="s">
        <v>28</v>
      </c>
      <c r="K2497" s="80">
        <v>154.93</v>
      </c>
      <c r="L2497" s="73">
        <f t="shared" si="552"/>
        <v>187.63</v>
      </c>
      <c r="M2497" s="73">
        <f t="shared" si="553"/>
        <v>154.93</v>
      </c>
      <c r="N2497" s="72" t="str">
        <f t="shared" si="554"/>
        <v>0109</v>
      </c>
      <c r="O2497" s="74">
        <f t="shared" si="555"/>
        <v>0</v>
      </c>
      <c r="P2497" s="72">
        <f t="shared" si="556"/>
        <v>0</v>
      </c>
      <c r="Q2497" s="74">
        <f t="shared" si="557"/>
        <v>7</v>
      </c>
      <c r="R2497" s="72" t="str">
        <f t="shared" si="558"/>
        <v/>
      </c>
      <c r="S2497" s="72" t="str">
        <f t="shared" si="559"/>
        <v/>
      </c>
      <c r="AT2497" s="20">
        <f t="shared" si="560"/>
        <v>-16886.7</v>
      </c>
    </row>
    <row r="2498" spans="1:46" ht="33.75">
      <c r="A2498" s="54">
        <v>8002</v>
      </c>
      <c r="B2498" s="54" t="s">
        <v>119</v>
      </c>
      <c r="C2498" s="58" t="s">
        <v>2446</v>
      </c>
      <c r="D2498" s="79">
        <v>7</v>
      </c>
      <c r="E2498" s="79">
        <v>7</v>
      </c>
      <c r="F2498" s="80">
        <v>1084.5</v>
      </c>
      <c r="G2498" s="80">
        <v>154.93</v>
      </c>
      <c r="H2498" s="80">
        <v>1084.5</v>
      </c>
      <c r="I2498" s="80" t="s">
        <v>28</v>
      </c>
      <c r="J2498" s="80" t="s">
        <v>28</v>
      </c>
      <c r="K2498" s="80">
        <v>154.93</v>
      </c>
      <c r="L2498" s="73">
        <f t="shared" si="552"/>
        <v>94.88</v>
      </c>
      <c r="M2498" s="73">
        <f t="shared" si="553"/>
        <v>154.93</v>
      </c>
      <c r="N2498" s="72" t="str">
        <f t="shared" si="554"/>
        <v>0109</v>
      </c>
      <c r="O2498" s="74">
        <f t="shared" si="555"/>
        <v>0</v>
      </c>
      <c r="P2498" s="72">
        <f t="shared" si="556"/>
        <v>0</v>
      </c>
      <c r="Q2498" s="74">
        <f t="shared" si="557"/>
        <v>7</v>
      </c>
      <c r="R2498" s="72" t="str">
        <f t="shared" si="558"/>
        <v/>
      </c>
      <c r="S2498" s="72" t="str">
        <f t="shared" si="559"/>
        <v/>
      </c>
      <c r="AT2498" s="20">
        <f t="shared" si="560"/>
        <v>-8539.1999999999989</v>
      </c>
    </row>
    <row r="2499" spans="1:46" ht="33.75">
      <c r="A2499" s="54">
        <v>8002</v>
      </c>
      <c r="B2499" s="54" t="s">
        <v>77</v>
      </c>
      <c r="C2499" s="58" t="s">
        <v>2446</v>
      </c>
      <c r="D2499" s="79">
        <v>7</v>
      </c>
      <c r="E2499" s="79">
        <v>7</v>
      </c>
      <c r="F2499" s="80">
        <v>1084.5</v>
      </c>
      <c r="G2499" s="80">
        <v>154.93</v>
      </c>
      <c r="H2499" s="80">
        <v>1084.5</v>
      </c>
      <c r="I2499" s="80" t="s">
        <v>28</v>
      </c>
      <c r="J2499" s="80" t="s">
        <v>28</v>
      </c>
      <c r="K2499" s="80">
        <v>154.93</v>
      </c>
      <c r="L2499" s="73">
        <f t="shared" si="552"/>
        <v>187.63</v>
      </c>
      <c r="M2499" s="73">
        <f t="shared" si="553"/>
        <v>154.93</v>
      </c>
      <c r="N2499" s="72" t="str">
        <f t="shared" si="554"/>
        <v>0109</v>
      </c>
      <c r="O2499" s="74">
        <f t="shared" si="555"/>
        <v>0</v>
      </c>
      <c r="P2499" s="72">
        <f t="shared" si="556"/>
        <v>0</v>
      </c>
      <c r="Q2499" s="74">
        <f t="shared" si="557"/>
        <v>7</v>
      </c>
      <c r="R2499" s="72" t="str">
        <f t="shared" si="558"/>
        <v/>
      </c>
      <c r="S2499" s="72" t="str">
        <f t="shared" si="559"/>
        <v/>
      </c>
      <c r="AT2499" s="20">
        <f t="shared" si="560"/>
        <v>-16886.7</v>
      </c>
    </row>
    <row r="2500" spans="1:46" ht="33.75">
      <c r="A2500" s="54">
        <v>8002</v>
      </c>
      <c r="B2500" s="54" t="s">
        <v>117</v>
      </c>
      <c r="C2500" s="58" t="s">
        <v>2446</v>
      </c>
      <c r="D2500" s="79">
        <v>7</v>
      </c>
      <c r="E2500" s="79">
        <v>7</v>
      </c>
      <c r="F2500" s="80">
        <v>1084.5</v>
      </c>
      <c r="G2500" s="80">
        <v>154.93</v>
      </c>
      <c r="H2500" s="80">
        <v>1084.5</v>
      </c>
      <c r="I2500" s="80" t="s">
        <v>28</v>
      </c>
      <c r="J2500" s="80" t="s">
        <v>28</v>
      </c>
      <c r="K2500" s="80">
        <v>154.93</v>
      </c>
      <c r="L2500" s="73">
        <f t="shared" ref="L2500:L2563" si="561">IFERROR(VLOOKUP(B2500,$B$1326:$K$2467,6,0),"")</f>
        <v>94.88</v>
      </c>
      <c r="M2500" s="73">
        <f t="shared" ref="M2500:M2563" si="562">IFERROR(VLOOKUP($B2500,$B$2468:$K$3603,6,0),"")</f>
        <v>154.93</v>
      </c>
      <c r="N2500" s="72" t="str">
        <f t="shared" ref="N2500:N2563" si="563">LEFT(B2500,4)</f>
        <v>0109</v>
      </c>
      <c r="O2500" s="74">
        <f t="shared" ref="O2500:O2563" si="564">E2500-D2500</f>
        <v>0</v>
      </c>
      <c r="P2500" s="72">
        <f t="shared" ref="P2500:P2563" si="565">IF(O2500=20,1,0)</f>
        <v>0</v>
      </c>
      <c r="Q2500" s="74">
        <f t="shared" ref="Q2500:Q2563" si="566">D2500</f>
        <v>7</v>
      </c>
      <c r="R2500" s="72" t="str">
        <f t="shared" ref="R2500:R2563" si="567">IF(P2500=1,Q2500+7,"")</f>
        <v/>
      </c>
      <c r="S2500" s="72" t="str">
        <f t="shared" ref="S2500:S2563" si="568">IF(P2500=1,Q2500+14,"")</f>
        <v/>
      </c>
      <c r="AT2500" s="20">
        <f t="shared" si="560"/>
        <v>-8539.1999999999989</v>
      </c>
    </row>
    <row r="2501" spans="1:46" ht="33.75">
      <c r="A2501" s="54">
        <v>8002</v>
      </c>
      <c r="B2501" s="54" t="s">
        <v>115</v>
      </c>
      <c r="C2501" s="58" t="s">
        <v>2446</v>
      </c>
      <c r="D2501" s="79">
        <v>7</v>
      </c>
      <c r="E2501" s="79">
        <v>7</v>
      </c>
      <c r="F2501" s="80">
        <v>1084.5</v>
      </c>
      <c r="G2501" s="80">
        <v>154.93</v>
      </c>
      <c r="H2501" s="80">
        <v>1084.5</v>
      </c>
      <c r="I2501" s="80" t="s">
        <v>28</v>
      </c>
      <c r="J2501" s="80" t="s">
        <v>28</v>
      </c>
      <c r="K2501" s="80">
        <v>154.93</v>
      </c>
      <c r="L2501" s="73">
        <f t="shared" si="561"/>
        <v>94.88</v>
      </c>
      <c r="M2501" s="73">
        <f t="shared" si="562"/>
        <v>154.93</v>
      </c>
      <c r="N2501" s="72" t="str">
        <f t="shared" si="563"/>
        <v>0109</v>
      </c>
      <c r="O2501" s="74">
        <f t="shared" si="564"/>
        <v>0</v>
      </c>
      <c r="P2501" s="72">
        <f t="shared" si="565"/>
        <v>0</v>
      </c>
      <c r="Q2501" s="74">
        <f t="shared" si="566"/>
        <v>7</v>
      </c>
      <c r="R2501" s="72" t="str">
        <f t="shared" si="567"/>
        <v/>
      </c>
      <c r="S2501" s="72" t="str">
        <f t="shared" si="568"/>
        <v/>
      </c>
      <c r="AT2501" s="20">
        <f t="shared" si="560"/>
        <v>-8539.1999999999989</v>
      </c>
    </row>
    <row r="2502" spans="1:46" ht="33.75">
      <c r="A2502" s="54">
        <v>8002</v>
      </c>
      <c r="B2502" s="54" t="s">
        <v>113</v>
      </c>
      <c r="C2502" s="58" t="s">
        <v>2446</v>
      </c>
      <c r="D2502" s="79">
        <v>7</v>
      </c>
      <c r="E2502" s="79">
        <v>7</v>
      </c>
      <c r="F2502" s="80">
        <v>1084.5</v>
      </c>
      <c r="G2502" s="80">
        <v>154.93</v>
      </c>
      <c r="H2502" s="80">
        <v>1084.5</v>
      </c>
      <c r="I2502" s="80" t="s">
        <v>28</v>
      </c>
      <c r="J2502" s="80" t="s">
        <v>28</v>
      </c>
      <c r="K2502" s="80">
        <v>154.93</v>
      </c>
      <c r="L2502" s="73">
        <f t="shared" si="561"/>
        <v>94.88</v>
      </c>
      <c r="M2502" s="73">
        <f t="shared" si="562"/>
        <v>154.93</v>
      </c>
      <c r="N2502" s="72" t="str">
        <f t="shared" si="563"/>
        <v>0109</v>
      </c>
      <c r="O2502" s="74">
        <f t="shared" si="564"/>
        <v>0</v>
      </c>
      <c r="P2502" s="72">
        <f t="shared" si="565"/>
        <v>0</v>
      </c>
      <c r="Q2502" s="74">
        <f t="shared" si="566"/>
        <v>7</v>
      </c>
      <c r="R2502" s="72" t="str">
        <f t="shared" si="567"/>
        <v/>
      </c>
      <c r="S2502" s="72" t="str">
        <f t="shared" si="568"/>
        <v/>
      </c>
      <c r="AT2502" s="20">
        <f t="shared" si="560"/>
        <v>-8539.1999999999989</v>
      </c>
    </row>
    <row r="2503" spans="1:46" ht="33.75">
      <c r="A2503" s="54">
        <v>8002</v>
      </c>
      <c r="B2503" s="54" t="s">
        <v>111</v>
      </c>
      <c r="C2503" s="58" t="s">
        <v>2446</v>
      </c>
      <c r="D2503" s="79">
        <v>7</v>
      </c>
      <c r="E2503" s="79">
        <v>7</v>
      </c>
      <c r="F2503" s="80">
        <v>1084.5</v>
      </c>
      <c r="G2503" s="80">
        <v>154.93</v>
      </c>
      <c r="H2503" s="80">
        <v>1084.5</v>
      </c>
      <c r="I2503" s="80" t="s">
        <v>28</v>
      </c>
      <c r="J2503" s="80" t="s">
        <v>28</v>
      </c>
      <c r="K2503" s="80">
        <v>154.93</v>
      </c>
      <c r="L2503" s="73">
        <f t="shared" si="561"/>
        <v>94.88</v>
      </c>
      <c r="M2503" s="73">
        <f t="shared" si="562"/>
        <v>154.93</v>
      </c>
      <c r="N2503" s="72" t="str">
        <f t="shared" si="563"/>
        <v>0109</v>
      </c>
      <c r="O2503" s="74">
        <f t="shared" si="564"/>
        <v>0</v>
      </c>
      <c r="P2503" s="72">
        <f t="shared" si="565"/>
        <v>0</v>
      </c>
      <c r="Q2503" s="74">
        <f t="shared" si="566"/>
        <v>7</v>
      </c>
      <c r="R2503" s="72" t="str">
        <f t="shared" si="567"/>
        <v/>
      </c>
      <c r="S2503" s="72" t="str">
        <f t="shared" si="568"/>
        <v/>
      </c>
      <c r="AT2503" s="20">
        <f t="shared" si="560"/>
        <v>-8539.1999999999989</v>
      </c>
    </row>
    <row r="2504" spans="1:46" ht="33.75">
      <c r="A2504" s="54">
        <v>8002</v>
      </c>
      <c r="B2504" s="54" t="s">
        <v>109</v>
      </c>
      <c r="C2504" s="58" t="s">
        <v>2446</v>
      </c>
      <c r="D2504" s="79">
        <v>7</v>
      </c>
      <c r="E2504" s="79">
        <v>7</v>
      </c>
      <c r="F2504" s="80">
        <v>1084.5</v>
      </c>
      <c r="G2504" s="80">
        <v>154.93</v>
      </c>
      <c r="H2504" s="80">
        <v>1084.5</v>
      </c>
      <c r="I2504" s="80" t="s">
        <v>28</v>
      </c>
      <c r="J2504" s="80" t="s">
        <v>28</v>
      </c>
      <c r="K2504" s="80">
        <v>154.93</v>
      </c>
      <c r="L2504" s="73">
        <f t="shared" si="561"/>
        <v>94.88</v>
      </c>
      <c r="M2504" s="73">
        <f t="shared" si="562"/>
        <v>154.93</v>
      </c>
      <c r="N2504" s="72" t="str">
        <f t="shared" si="563"/>
        <v>0109</v>
      </c>
      <c r="O2504" s="74">
        <f t="shared" si="564"/>
        <v>0</v>
      </c>
      <c r="P2504" s="72">
        <f t="shared" si="565"/>
        <v>0</v>
      </c>
      <c r="Q2504" s="74">
        <f t="shared" si="566"/>
        <v>7</v>
      </c>
      <c r="R2504" s="72" t="str">
        <f t="shared" si="567"/>
        <v/>
      </c>
      <c r="S2504" s="72" t="str">
        <f t="shared" si="568"/>
        <v/>
      </c>
      <c r="AT2504" s="20">
        <f t="shared" si="560"/>
        <v>-8539.1999999999989</v>
      </c>
    </row>
    <row r="2505" spans="1:46" ht="33.75">
      <c r="A2505" s="54">
        <v>8002</v>
      </c>
      <c r="B2505" s="54" t="s">
        <v>107</v>
      </c>
      <c r="C2505" s="58" t="s">
        <v>2446</v>
      </c>
      <c r="D2505" s="79">
        <v>7</v>
      </c>
      <c r="E2505" s="79">
        <v>7</v>
      </c>
      <c r="F2505" s="80">
        <v>1084.5</v>
      </c>
      <c r="G2505" s="80">
        <v>154.93</v>
      </c>
      <c r="H2505" s="80">
        <v>1084.5</v>
      </c>
      <c r="I2505" s="80" t="s">
        <v>28</v>
      </c>
      <c r="J2505" s="80" t="s">
        <v>28</v>
      </c>
      <c r="K2505" s="80">
        <v>154.93</v>
      </c>
      <c r="L2505" s="73">
        <f t="shared" si="561"/>
        <v>120</v>
      </c>
      <c r="M2505" s="73">
        <f t="shared" si="562"/>
        <v>154.93</v>
      </c>
      <c r="N2505" s="72" t="str">
        <f t="shared" si="563"/>
        <v>0109</v>
      </c>
      <c r="O2505" s="74">
        <f t="shared" si="564"/>
        <v>0</v>
      </c>
      <c r="P2505" s="72">
        <f t="shared" si="565"/>
        <v>0</v>
      </c>
      <c r="Q2505" s="74">
        <f t="shared" si="566"/>
        <v>7</v>
      </c>
      <c r="R2505" s="72" t="str">
        <f t="shared" si="567"/>
        <v/>
      </c>
      <c r="S2505" s="72" t="str">
        <f t="shared" si="568"/>
        <v/>
      </c>
      <c r="AT2505" s="20">
        <f t="shared" si="560"/>
        <v>-10800</v>
      </c>
    </row>
    <row r="2506" spans="1:46" ht="33.75">
      <c r="A2506" s="54">
        <v>8002</v>
      </c>
      <c r="B2506" s="54" t="s">
        <v>105</v>
      </c>
      <c r="C2506" s="58" t="s">
        <v>2446</v>
      </c>
      <c r="D2506" s="79">
        <v>7</v>
      </c>
      <c r="E2506" s="79">
        <v>7</v>
      </c>
      <c r="F2506" s="80">
        <v>1084.5</v>
      </c>
      <c r="G2506" s="80">
        <v>154.93</v>
      </c>
      <c r="H2506" s="80">
        <v>1084.5</v>
      </c>
      <c r="I2506" s="80" t="s">
        <v>28</v>
      </c>
      <c r="J2506" s="80" t="s">
        <v>28</v>
      </c>
      <c r="K2506" s="80">
        <v>154.93</v>
      </c>
      <c r="L2506" s="73">
        <f t="shared" si="561"/>
        <v>120</v>
      </c>
      <c r="M2506" s="73">
        <f t="shared" si="562"/>
        <v>154.93</v>
      </c>
      <c r="N2506" s="72" t="str">
        <f t="shared" si="563"/>
        <v>0109</v>
      </c>
      <c r="O2506" s="74">
        <f t="shared" si="564"/>
        <v>0</v>
      </c>
      <c r="P2506" s="72">
        <f t="shared" si="565"/>
        <v>0</v>
      </c>
      <c r="Q2506" s="74">
        <f t="shared" si="566"/>
        <v>7</v>
      </c>
      <c r="R2506" s="72" t="str">
        <f t="shared" si="567"/>
        <v/>
      </c>
      <c r="S2506" s="72" t="str">
        <f t="shared" si="568"/>
        <v/>
      </c>
      <c r="AT2506" s="20">
        <f t="shared" si="560"/>
        <v>-10800</v>
      </c>
    </row>
    <row r="2507" spans="1:46" ht="33.75">
      <c r="A2507" s="54">
        <v>8002</v>
      </c>
      <c r="B2507" s="54" t="s">
        <v>103</v>
      </c>
      <c r="C2507" s="58" t="s">
        <v>2446</v>
      </c>
      <c r="D2507" s="79">
        <v>7</v>
      </c>
      <c r="E2507" s="79">
        <v>7</v>
      </c>
      <c r="F2507" s="80">
        <v>1084.5</v>
      </c>
      <c r="G2507" s="80">
        <v>154.93</v>
      </c>
      <c r="H2507" s="80">
        <v>1084.5</v>
      </c>
      <c r="I2507" s="80" t="s">
        <v>28</v>
      </c>
      <c r="J2507" s="80" t="s">
        <v>28</v>
      </c>
      <c r="K2507" s="80">
        <v>154.93</v>
      </c>
      <c r="L2507" s="73">
        <f t="shared" si="561"/>
        <v>120</v>
      </c>
      <c r="M2507" s="73">
        <f t="shared" si="562"/>
        <v>154.93</v>
      </c>
      <c r="N2507" s="72" t="str">
        <f t="shared" si="563"/>
        <v>0109</v>
      </c>
      <c r="O2507" s="74">
        <f t="shared" si="564"/>
        <v>0</v>
      </c>
      <c r="P2507" s="72">
        <f t="shared" si="565"/>
        <v>0</v>
      </c>
      <c r="Q2507" s="74">
        <f t="shared" si="566"/>
        <v>7</v>
      </c>
      <c r="R2507" s="72" t="str">
        <f t="shared" si="567"/>
        <v/>
      </c>
      <c r="S2507" s="72" t="str">
        <f t="shared" si="568"/>
        <v/>
      </c>
      <c r="AT2507" s="20">
        <f t="shared" ref="AT2507:AT2570" si="569">AS2507+(AI2507-90)*L2507</f>
        <v>-10800</v>
      </c>
    </row>
    <row r="2508" spans="1:46" ht="33.75">
      <c r="A2508" s="54">
        <v>8003</v>
      </c>
      <c r="B2508" s="54" t="s">
        <v>167</v>
      </c>
      <c r="C2508" s="58" t="s">
        <v>2447</v>
      </c>
      <c r="D2508" s="79">
        <v>7</v>
      </c>
      <c r="E2508" s="79">
        <v>7</v>
      </c>
      <c r="F2508" s="80">
        <v>887.3</v>
      </c>
      <c r="G2508" s="80">
        <v>126.76</v>
      </c>
      <c r="H2508" s="80">
        <v>887.3</v>
      </c>
      <c r="I2508" s="80" t="s">
        <v>28</v>
      </c>
      <c r="J2508" s="80" t="s">
        <v>28</v>
      </c>
      <c r="K2508" s="80">
        <v>126.76</v>
      </c>
      <c r="L2508" s="73">
        <f t="shared" si="561"/>
        <v>87.07</v>
      </c>
      <c r="M2508" s="73">
        <f t="shared" si="562"/>
        <v>126.76</v>
      </c>
      <c r="N2508" s="72" t="str">
        <f t="shared" si="563"/>
        <v>0115</v>
      </c>
      <c r="O2508" s="74">
        <f t="shared" si="564"/>
        <v>0</v>
      </c>
      <c r="P2508" s="72">
        <f t="shared" si="565"/>
        <v>0</v>
      </c>
      <c r="Q2508" s="74">
        <f t="shared" si="566"/>
        <v>7</v>
      </c>
      <c r="R2508" s="72" t="str">
        <f t="shared" si="567"/>
        <v/>
      </c>
      <c r="S2508" s="72" t="str">
        <f t="shared" si="568"/>
        <v/>
      </c>
      <c r="AT2508" s="20">
        <f t="shared" si="569"/>
        <v>-7836.2999999999993</v>
      </c>
    </row>
    <row r="2509" spans="1:46" ht="33.75">
      <c r="A2509" s="54">
        <v>8003</v>
      </c>
      <c r="B2509" s="54" t="s">
        <v>165</v>
      </c>
      <c r="C2509" s="58" t="s">
        <v>2447</v>
      </c>
      <c r="D2509" s="79">
        <v>7</v>
      </c>
      <c r="E2509" s="79">
        <v>7</v>
      </c>
      <c r="F2509" s="80">
        <v>887.3</v>
      </c>
      <c r="G2509" s="80">
        <v>126.76</v>
      </c>
      <c r="H2509" s="80">
        <v>887.3</v>
      </c>
      <c r="I2509" s="80" t="s">
        <v>28</v>
      </c>
      <c r="J2509" s="80" t="s">
        <v>28</v>
      </c>
      <c r="K2509" s="80">
        <v>126.76</v>
      </c>
      <c r="L2509" s="73">
        <f t="shared" si="561"/>
        <v>87.07</v>
      </c>
      <c r="M2509" s="73">
        <f t="shared" si="562"/>
        <v>126.76</v>
      </c>
      <c r="N2509" s="72" t="str">
        <f t="shared" si="563"/>
        <v>0115</v>
      </c>
      <c r="O2509" s="74">
        <f t="shared" si="564"/>
        <v>0</v>
      </c>
      <c r="P2509" s="72">
        <f t="shared" si="565"/>
        <v>0</v>
      </c>
      <c r="Q2509" s="74">
        <f t="shared" si="566"/>
        <v>7</v>
      </c>
      <c r="R2509" s="72" t="str">
        <f t="shared" si="567"/>
        <v/>
      </c>
      <c r="S2509" s="72" t="str">
        <f t="shared" si="568"/>
        <v/>
      </c>
      <c r="AT2509" s="20">
        <f t="shared" si="569"/>
        <v>-7836.2999999999993</v>
      </c>
    </row>
    <row r="2510" spans="1:46" ht="33.75">
      <c r="A2510" s="54">
        <v>8003</v>
      </c>
      <c r="B2510" s="54" t="s">
        <v>163</v>
      </c>
      <c r="C2510" s="58" t="s">
        <v>2447</v>
      </c>
      <c r="D2510" s="79">
        <v>7</v>
      </c>
      <c r="E2510" s="79">
        <v>7</v>
      </c>
      <c r="F2510" s="80">
        <v>887.3</v>
      </c>
      <c r="G2510" s="80">
        <v>126.76</v>
      </c>
      <c r="H2510" s="80">
        <v>887.3</v>
      </c>
      <c r="I2510" s="80" t="s">
        <v>28</v>
      </c>
      <c r="J2510" s="80" t="s">
        <v>28</v>
      </c>
      <c r="K2510" s="80">
        <v>126.76</v>
      </c>
      <c r="L2510" s="73">
        <f t="shared" si="561"/>
        <v>87.07</v>
      </c>
      <c r="M2510" s="73">
        <f t="shared" si="562"/>
        <v>126.76</v>
      </c>
      <c r="N2510" s="72" t="str">
        <f t="shared" si="563"/>
        <v>0115</v>
      </c>
      <c r="O2510" s="74">
        <f t="shared" si="564"/>
        <v>0</v>
      </c>
      <c r="P2510" s="72">
        <f t="shared" si="565"/>
        <v>0</v>
      </c>
      <c r="Q2510" s="74">
        <f t="shared" si="566"/>
        <v>7</v>
      </c>
      <c r="R2510" s="72" t="str">
        <f t="shared" si="567"/>
        <v/>
      </c>
      <c r="S2510" s="72" t="str">
        <f t="shared" si="568"/>
        <v/>
      </c>
      <c r="AT2510" s="20">
        <f t="shared" si="569"/>
        <v>-7836.2999999999993</v>
      </c>
    </row>
    <row r="2511" spans="1:46" ht="33.75">
      <c r="A2511" s="54">
        <v>8003</v>
      </c>
      <c r="B2511" s="54" t="s">
        <v>161</v>
      </c>
      <c r="C2511" s="58" t="s">
        <v>2447</v>
      </c>
      <c r="D2511" s="79">
        <v>7</v>
      </c>
      <c r="E2511" s="79">
        <v>7</v>
      </c>
      <c r="F2511" s="80">
        <v>887.3</v>
      </c>
      <c r="G2511" s="80">
        <v>126.76</v>
      </c>
      <c r="H2511" s="80">
        <v>887.3</v>
      </c>
      <c r="I2511" s="80" t="s">
        <v>28</v>
      </c>
      <c r="J2511" s="80" t="s">
        <v>28</v>
      </c>
      <c r="K2511" s="80">
        <v>126.76</v>
      </c>
      <c r="L2511" s="73">
        <f t="shared" si="561"/>
        <v>87.07</v>
      </c>
      <c r="M2511" s="73">
        <f t="shared" si="562"/>
        <v>126.76</v>
      </c>
      <c r="N2511" s="72" t="str">
        <f t="shared" si="563"/>
        <v>0115</v>
      </c>
      <c r="O2511" s="74">
        <f t="shared" si="564"/>
        <v>0</v>
      </c>
      <c r="P2511" s="72">
        <f t="shared" si="565"/>
        <v>0</v>
      </c>
      <c r="Q2511" s="74">
        <f t="shared" si="566"/>
        <v>7</v>
      </c>
      <c r="R2511" s="72" t="str">
        <f t="shared" si="567"/>
        <v/>
      </c>
      <c r="S2511" s="72" t="str">
        <f t="shared" si="568"/>
        <v/>
      </c>
      <c r="AT2511" s="20">
        <f t="shared" si="569"/>
        <v>-7836.2999999999993</v>
      </c>
    </row>
    <row r="2512" spans="1:46" ht="33.75">
      <c r="A2512" s="54">
        <v>8003</v>
      </c>
      <c r="B2512" s="54" t="s">
        <v>159</v>
      </c>
      <c r="C2512" s="58" t="s">
        <v>2447</v>
      </c>
      <c r="D2512" s="79">
        <v>7</v>
      </c>
      <c r="E2512" s="79">
        <v>7</v>
      </c>
      <c r="F2512" s="80">
        <v>887.3</v>
      </c>
      <c r="G2512" s="80">
        <v>126.76</v>
      </c>
      <c r="H2512" s="80">
        <v>887.3</v>
      </c>
      <c r="I2512" s="80" t="s">
        <v>28</v>
      </c>
      <c r="J2512" s="80" t="s">
        <v>28</v>
      </c>
      <c r="K2512" s="80">
        <v>126.76</v>
      </c>
      <c r="L2512" s="73">
        <f t="shared" si="561"/>
        <v>87.07</v>
      </c>
      <c r="M2512" s="73">
        <f t="shared" si="562"/>
        <v>126.76</v>
      </c>
      <c r="N2512" s="72" t="str">
        <f t="shared" si="563"/>
        <v>0115</v>
      </c>
      <c r="O2512" s="74">
        <f t="shared" si="564"/>
        <v>0</v>
      </c>
      <c r="P2512" s="72">
        <f t="shared" si="565"/>
        <v>0</v>
      </c>
      <c r="Q2512" s="74">
        <f t="shared" si="566"/>
        <v>7</v>
      </c>
      <c r="R2512" s="72" t="str">
        <f t="shared" si="567"/>
        <v/>
      </c>
      <c r="S2512" s="72" t="str">
        <f t="shared" si="568"/>
        <v/>
      </c>
      <c r="AT2512" s="20">
        <f t="shared" si="569"/>
        <v>-7836.2999999999993</v>
      </c>
    </row>
    <row r="2513" spans="1:46" ht="33.75">
      <c r="A2513" s="54">
        <v>8003</v>
      </c>
      <c r="B2513" s="54" t="s">
        <v>157</v>
      </c>
      <c r="C2513" s="58" t="s">
        <v>2447</v>
      </c>
      <c r="D2513" s="79">
        <v>7</v>
      </c>
      <c r="E2513" s="79">
        <v>7</v>
      </c>
      <c r="F2513" s="80">
        <v>887.3</v>
      </c>
      <c r="G2513" s="80">
        <v>126.76</v>
      </c>
      <c r="H2513" s="80">
        <v>887.3</v>
      </c>
      <c r="I2513" s="80" t="s">
        <v>28</v>
      </c>
      <c r="J2513" s="80" t="s">
        <v>28</v>
      </c>
      <c r="K2513" s="80">
        <v>126.76</v>
      </c>
      <c r="L2513" s="73">
        <f t="shared" si="561"/>
        <v>87.07</v>
      </c>
      <c r="M2513" s="73">
        <f t="shared" si="562"/>
        <v>126.76</v>
      </c>
      <c r="N2513" s="72" t="str">
        <f t="shared" si="563"/>
        <v>0115</v>
      </c>
      <c r="O2513" s="74">
        <f t="shared" si="564"/>
        <v>0</v>
      </c>
      <c r="P2513" s="72">
        <f t="shared" si="565"/>
        <v>0</v>
      </c>
      <c r="Q2513" s="74">
        <f t="shared" si="566"/>
        <v>7</v>
      </c>
      <c r="R2513" s="72" t="str">
        <f t="shared" si="567"/>
        <v/>
      </c>
      <c r="S2513" s="72" t="str">
        <f t="shared" si="568"/>
        <v/>
      </c>
      <c r="AT2513" s="20">
        <f t="shared" si="569"/>
        <v>-7836.2999999999993</v>
      </c>
    </row>
    <row r="2514" spans="1:46" ht="33.75">
      <c r="A2514" s="54">
        <v>8003</v>
      </c>
      <c r="B2514" s="54" t="s">
        <v>155</v>
      </c>
      <c r="C2514" s="58" t="s">
        <v>2447</v>
      </c>
      <c r="D2514" s="79">
        <v>7</v>
      </c>
      <c r="E2514" s="79">
        <v>7</v>
      </c>
      <c r="F2514" s="80">
        <v>887.3</v>
      </c>
      <c r="G2514" s="80">
        <v>126.76</v>
      </c>
      <c r="H2514" s="80">
        <v>887.3</v>
      </c>
      <c r="I2514" s="80" t="s">
        <v>28</v>
      </c>
      <c r="J2514" s="80" t="s">
        <v>28</v>
      </c>
      <c r="K2514" s="80">
        <v>126.76</v>
      </c>
      <c r="L2514" s="73">
        <f t="shared" si="561"/>
        <v>119.19</v>
      </c>
      <c r="M2514" s="73">
        <f t="shared" si="562"/>
        <v>126.76</v>
      </c>
      <c r="N2514" s="72" t="str">
        <f t="shared" si="563"/>
        <v>0115</v>
      </c>
      <c r="O2514" s="74">
        <f t="shared" si="564"/>
        <v>0</v>
      </c>
      <c r="P2514" s="72">
        <f t="shared" si="565"/>
        <v>0</v>
      </c>
      <c r="Q2514" s="74">
        <f t="shared" si="566"/>
        <v>7</v>
      </c>
      <c r="R2514" s="72" t="str">
        <f t="shared" si="567"/>
        <v/>
      </c>
      <c r="S2514" s="72" t="str">
        <f t="shared" si="568"/>
        <v/>
      </c>
      <c r="AT2514" s="20">
        <f t="shared" si="569"/>
        <v>-10727.1</v>
      </c>
    </row>
    <row r="2515" spans="1:46" ht="33.75">
      <c r="A2515" s="54">
        <v>8003</v>
      </c>
      <c r="B2515" s="54" t="s">
        <v>153</v>
      </c>
      <c r="C2515" s="58" t="s">
        <v>2447</v>
      </c>
      <c r="D2515" s="79">
        <v>7</v>
      </c>
      <c r="E2515" s="79">
        <v>7</v>
      </c>
      <c r="F2515" s="80">
        <v>887.3</v>
      </c>
      <c r="G2515" s="80">
        <v>126.76</v>
      </c>
      <c r="H2515" s="80">
        <v>887.3</v>
      </c>
      <c r="I2515" s="80" t="s">
        <v>28</v>
      </c>
      <c r="J2515" s="80" t="s">
        <v>28</v>
      </c>
      <c r="K2515" s="80">
        <v>126.76</v>
      </c>
      <c r="L2515" s="73">
        <f t="shared" si="561"/>
        <v>119.19</v>
      </c>
      <c r="M2515" s="73">
        <f t="shared" si="562"/>
        <v>126.76</v>
      </c>
      <c r="N2515" s="72" t="str">
        <f t="shared" si="563"/>
        <v>0115</v>
      </c>
      <c r="O2515" s="74">
        <f t="shared" si="564"/>
        <v>0</v>
      </c>
      <c r="P2515" s="72">
        <f t="shared" si="565"/>
        <v>0</v>
      </c>
      <c r="Q2515" s="74">
        <f t="shared" si="566"/>
        <v>7</v>
      </c>
      <c r="R2515" s="72" t="str">
        <f t="shared" si="567"/>
        <v/>
      </c>
      <c r="S2515" s="72" t="str">
        <f t="shared" si="568"/>
        <v/>
      </c>
      <c r="AT2515" s="20">
        <f t="shared" si="569"/>
        <v>-10727.1</v>
      </c>
    </row>
    <row r="2516" spans="1:46" ht="33.75">
      <c r="A2516" s="54">
        <v>8003</v>
      </c>
      <c r="B2516" s="54" t="s">
        <v>151</v>
      </c>
      <c r="C2516" s="58" t="s">
        <v>2447</v>
      </c>
      <c r="D2516" s="79">
        <v>7</v>
      </c>
      <c r="E2516" s="79">
        <v>7</v>
      </c>
      <c r="F2516" s="80">
        <v>887.3</v>
      </c>
      <c r="G2516" s="80">
        <v>126.76</v>
      </c>
      <c r="H2516" s="80">
        <v>887.3</v>
      </c>
      <c r="I2516" s="80" t="s">
        <v>28</v>
      </c>
      <c r="J2516" s="80" t="s">
        <v>28</v>
      </c>
      <c r="K2516" s="80">
        <v>126.76</v>
      </c>
      <c r="L2516" s="73">
        <f t="shared" si="561"/>
        <v>119.19</v>
      </c>
      <c r="M2516" s="73">
        <f t="shared" si="562"/>
        <v>126.76</v>
      </c>
      <c r="N2516" s="72" t="str">
        <f t="shared" si="563"/>
        <v>0115</v>
      </c>
      <c r="O2516" s="74">
        <f t="shared" si="564"/>
        <v>0</v>
      </c>
      <c r="P2516" s="72">
        <f t="shared" si="565"/>
        <v>0</v>
      </c>
      <c r="Q2516" s="74">
        <f t="shared" si="566"/>
        <v>7</v>
      </c>
      <c r="R2516" s="72" t="str">
        <f t="shared" si="567"/>
        <v/>
      </c>
      <c r="S2516" s="72" t="str">
        <f t="shared" si="568"/>
        <v/>
      </c>
      <c r="AT2516" s="20">
        <f t="shared" si="569"/>
        <v>-10727.1</v>
      </c>
    </row>
    <row r="2517" spans="1:46" ht="33.75">
      <c r="A2517" s="54">
        <v>8003</v>
      </c>
      <c r="B2517" s="54" t="s">
        <v>149</v>
      </c>
      <c r="C2517" s="58" t="s">
        <v>2447</v>
      </c>
      <c r="D2517" s="79">
        <v>7</v>
      </c>
      <c r="E2517" s="79">
        <v>7</v>
      </c>
      <c r="F2517" s="80">
        <v>887.3</v>
      </c>
      <c r="G2517" s="80">
        <v>126.76</v>
      </c>
      <c r="H2517" s="80">
        <v>887.3</v>
      </c>
      <c r="I2517" s="80" t="s">
        <v>28</v>
      </c>
      <c r="J2517" s="80" t="s">
        <v>28</v>
      </c>
      <c r="K2517" s="80">
        <v>126.76</v>
      </c>
      <c r="L2517" s="73">
        <f t="shared" si="561"/>
        <v>119.19</v>
      </c>
      <c r="M2517" s="73">
        <f t="shared" si="562"/>
        <v>126.76</v>
      </c>
      <c r="N2517" s="72" t="str">
        <f t="shared" si="563"/>
        <v>0115</v>
      </c>
      <c r="O2517" s="74">
        <f t="shared" si="564"/>
        <v>0</v>
      </c>
      <c r="P2517" s="72">
        <f t="shared" si="565"/>
        <v>0</v>
      </c>
      <c r="Q2517" s="74">
        <f t="shared" si="566"/>
        <v>7</v>
      </c>
      <c r="R2517" s="72" t="str">
        <f t="shared" si="567"/>
        <v/>
      </c>
      <c r="S2517" s="72" t="str">
        <f t="shared" si="568"/>
        <v/>
      </c>
      <c r="AT2517" s="20">
        <f t="shared" si="569"/>
        <v>-10727.1</v>
      </c>
    </row>
    <row r="2518" spans="1:46" ht="33.75">
      <c r="A2518" s="54">
        <v>8003</v>
      </c>
      <c r="B2518" s="54" t="s">
        <v>147</v>
      </c>
      <c r="C2518" s="58" t="s">
        <v>2447</v>
      </c>
      <c r="D2518" s="79">
        <v>7</v>
      </c>
      <c r="E2518" s="79">
        <v>7</v>
      </c>
      <c r="F2518" s="80">
        <v>887.3</v>
      </c>
      <c r="G2518" s="80">
        <v>126.76</v>
      </c>
      <c r="H2518" s="80">
        <v>887.3</v>
      </c>
      <c r="I2518" s="80" t="s">
        <v>28</v>
      </c>
      <c r="J2518" s="80" t="s">
        <v>28</v>
      </c>
      <c r="K2518" s="80">
        <v>126.76</v>
      </c>
      <c r="L2518" s="73">
        <f t="shared" si="561"/>
        <v>119.19</v>
      </c>
      <c r="M2518" s="73">
        <f t="shared" si="562"/>
        <v>126.76</v>
      </c>
      <c r="N2518" s="72" t="str">
        <f t="shared" si="563"/>
        <v>0115</v>
      </c>
      <c r="O2518" s="74">
        <f t="shared" si="564"/>
        <v>0</v>
      </c>
      <c r="P2518" s="72">
        <f t="shared" si="565"/>
        <v>0</v>
      </c>
      <c r="Q2518" s="74">
        <f t="shared" si="566"/>
        <v>7</v>
      </c>
      <c r="R2518" s="72" t="str">
        <f t="shared" si="567"/>
        <v/>
      </c>
      <c r="S2518" s="72" t="str">
        <f t="shared" si="568"/>
        <v/>
      </c>
      <c r="AT2518" s="20">
        <f t="shared" si="569"/>
        <v>-10727.1</v>
      </c>
    </row>
    <row r="2519" spans="1:46" ht="33.75">
      <c r="A2519" s="54">
        <v>8003</v>
      </c>
      <c r="B2519" s="54" t="s">
        <v>145</v>
      </c>
      <c r="C2519" s="58" t="s">
        <v>2447</v>
      </c>
      <c r="D2519" s="79">
        <v>7</v>
      </c>
      <c r="E2519" s="79">
        <v>7</v>
      </c>
      <c r="F2519" s="80">
        <v>887.3</v>
      </c>
      <c r="G2519" s="80">
        <v>126.76</v>
      </c>
      <c r="H2519" s="80">
        <v>887.3</v>
      </c>
      <c r="I2519" s="80" t="s">
        <v>28</v>
      </c>
      <c r="J2519" s="80" t="s">
        <v>28</v>
      </c>
      <c r="K2519" s="80">
        <v>126.76</v>
      </c>
      <c r="L2519" s="73">
        <f t="shared" si="561"/>
        <v>119.19</v>
      </c>
      <c r="M2519" s="73">
        <f t="shared" si="562"/>
        <v>126.76</v>
      </c>
      <c r="N2519" s="72" t="str">
        <f t="shared" si="563"/>
        <v>0115</v>
      </c>
      <c r="O2519" s="74">
        <f t="shared" si="564"/>
        <v>0</v>
      </c>
      <c r="P2519" s="72">
        <f t="shared" si="565"/>
        <v>0</v>
      </c>
      <c r="Q2519" s="74">
        <f t="shared" si="566"/>
        <v>7</v>
      </c>
      <c r="R2519" s="72" t="str">
        <f t="shared" si="567"/>
        <v/>
      </c>
      <c r="S2519" s="72" t="str">
        <f t="shared" si="568"/>
        <v/>
      </c>
      <c r="AT2519" s="20">
        <f t="shared" si="569"/>
        <v>-10727.1</v>
      </c>
    </row>
    <row r="2520" spans="1:46" ht="33.75">
      <c r="A2520" s="54">
        <v>8003</v>
      </c>
      <c r="B2520" s="54" t="s">
        <v>143</v>
      </c>
      <c r="C2520" s="58" t="s">
        <v>2447</v>
      </c>
      <c r="D2520" s="79">
        <v>7</v>
      </c>
      <c r="E2520" s="79">
        <v>7</v>
      </c>
      <c r="F2520" s="80">
        <v>887.3</v>
      </c>
      <c r="G2520" s="80">
        <v>126.76</v>
      </c>
      <c r="H2520" s="80">
        <v>887.3</v>
      </c>
      <c r="I2520" s="80" t="s">
        <v>28</v>
      </c>
      <c r="J2520" s="80" t="s">
        <v>28</v>
      </c>
      <c r="K2520" s="80">
        <v>126.76</v>
      </c>
      <c r="L2520" s="73">
        <f t="shared" si="561"/>
        <v>131.61000000000001</v>
      </c>
      <c r="M2520" s="73">
        <f t="shared" si="562"/>
        <v>126.76</v>
      </c>
      <c r="N2520" s="72" t="str">
        <f t="shared" si="563"/>
        <v>0115</v>
      </c>
      <c r="O2520" s="74">
        <f t="shared" si="564"/>
        <v>0</v>
      </c>
      <c r="P2520" s="72">
        <f t="shared" si="565"/>
        <v>0</v>
      </c>
      <c r="Q2520" s="74">
        <f t="shared" si="566"/>
        <v>7</v>
      </c>
      <c r="R2520" s="72" t="str">
        <f t="shared" si="567"/>
        <v/>
      </c>
      <c r="S2520" s="72" t="str">
        <f t="shared" si="568"/>
        <v/>
      </c>
      <c r="AT2520" s="20">
        <f t="shared" si="569"/>
        <v>-11844.900000000001</v>
      </c>
    </row>
    <row r="2521" spans="1:46" ht="33.75">
      <c r="A2521" s="54">
        <v>8003</v>
      </c>
      <c r="B2521" s="54" t="s">
        <v>141</v>
      </c>
      <c r="C2521" s="58" t="s">
        <v>2447</v>
      </c>
      <c r="D2521" s="79">
        <v>7</v>
      </c>
      <c r="E2521" s="79">
        <v>7</v>
      </c>
      <c r="F2521" s="80">
        <v>887.3</v>
      </c>
      <c r="G2521" s="80">
        <v>126.76</v>
      </c>
      <c r="H2521" s="80">
        <v>887.3</v>
      </c>
      <c r="I2521" s="80" t="s">
        <v>28</v>
      </c>
      <c r="J2521" s="80" t="s">
        <v>28</v>
      </c>
      <c r="K2521" s="80">
        <v>126.76</v>
      </c>
      <c r="L2521" s="73">
        <f t="shared" si="561"/>
        <v>131.61000000000001</v>
      </c>
      <c r="M2521" s="73">
        <f t="shared" si="562"/>
        <v>126.76</v>
      </c>
      <c r="N2521" s="72" t="str">
        <f t="shared" si="563"/>
        <v>0115</v>
      </c>
      <c r="O2521" s="74">
        <f t="shared" si="564"/>
        <v>0</v>
      </c>
      <c r="P2521" s="72">
        <f t="shared" si="565"/>
        <v>0</v>
      </c>
      <c r="Q2521" s="74">
        <f t="shared" si="566"/>
        <v>7</v>
      </c>
      <c r="R2521" s="72" t="str">
        <f t="shared" si="567"/>
        <v/>
      </c>
      <c r="S2521" s="72" t="str">
        <f t="shared" si="568"/>
        <v/>
      </c>
      <c r="AT2521" s="20">
        <f t="shared" si="569"/>
        <v>-11844.900000000001</v>
      </c>
    </row>
    <row r="2522" spans="1:46" ht="33.75">
      <c r="A2522" s="54">
        <v>8003</v>
      </c>
      <c r="B2522" s="54" t="s">
        <v>139</v>
      </c>
      <c r="C2522" s="58" t="s">
        <v>2447</v>
      </c>
      <c r="D2522" s="79">
        <v>7</v>
      </c>
      <c r="E2522" s="79">
        <v>7</v>
      </c>
      <c r="F2522" s="80">
        <v>887.3</v>
      </c>
      <c r="G2522" s="80">
        <v>126.76</v>
      </c>
      <c r="H2522" s="80">
        <v>887.3</v>
      </c>
      <c r="I2522" s="80" t="s">
        <v>28</v>
      </c>
      <c r="J2522" s="80" t="s">
        <v>28</v>
      </c>
      <c r="K2522" s="80">
        <v>126.76</v>
      </c>
      <c r="L2522" s="73">
        <f t="shared" si="561"/>
        <v>131.61000000000001</v>
      </c>
      <c r="M2522" s="73">
        <f t="shared" si="562"/>
        <v>126.76</v>
      </c>
      <c r="N2522" s="72" t="str">
        <f t="shared" si="563"/>
        <v>0115</v>
      </c>
      <c r="O2522" s="74">
        <f t="shared" si="564"/>
        <v>0</v>
      </c>
      <c r="P2522" s="72">
        <f t="shared" si="565"/>
        <v>0</v>
      </c>
      <c r="Q2522" s="74">
        <f t="shared" si="566"/>
        <v>7</v>
      </c>
      <c r="R2522" s="72" t="str">
        <f t="shared" si="567"/>
        <v/>
      </c>
      <c r="S2522" s="72" t="str">
        <f t="shared" si="568"/>
        <v/>
      </c>
      <c r="AT2522" s="20">
        <f t="shared" si="569"/>
        <v>-11844.900000000001</v>
      </c>
    </row>
    <row r="2523" spans="1:46" ht="33.75">
      <c r="A2523" s="54">
        <v>8003</v>
      </c>
      <c r="B2523" s="54" t="s">
        <v>137</v>
      </c>
      <c r="C2523" s="58" t="s">
        <v>2447</v>
      </c>
      <c r="D2523" s="79">
        <v>7</v>
      </c>
      <c r="E2523" s="79">
        <v>7</v>
      </c>
      <c r="F2523" s="80">
        <v>887.3</v>
      </c>
      <c r="G2523" s="80">
        <v>126.76</v>
      </c>
      <c r="H2523" s="80">
        <v>887.3</v>
      </c>
      <c r="I2523" s="80" t="s">
        <v>28</v>
      </c>
      <c r="J2523" s="80" t="s">
        <v>28</v>
      </c>
      <c r="K2523" s="80">
        <v>126.76</v>
      </c>
      <c r="L2523" s="73">
        <f t="shared" si="561"/>
        <v>131.61000000000001</v>
      </c>
      <c r="M2523" s="73">
        <f t="shared" si="562"/>
        <v>126.76</v>
      </c>
      <c r="N2523" s="72" t="str">
        <f t="shared" si="563"/>
        <v>0115</v>
      </c>
      <c r="O2523" s="74">
        <f t="shared" si="564"/>
        <v>0</v>
      </c>
      <c r="P2523" s="72">
        <f t="shared" si="565"/>
        <v>0</v>
      </c>
      <c r="Q2523" s="74">
        <f t="shared" si="566"/>
        <v>7</v>
      </c>
      <c r="R2523" s="72" t="str">
        <f t="shared" si="567"/>
        <v/>
      </c>
      <c r="S2523" s="72" t="str">
        <f t="shared" si="568"/>
        <v/>
      </c>
      <c r="AT2523" s="20">
        <f t="shared" si="569"/>
        <v>-11844.900000000001</v>
      </c>
    </row>
    <row r="2524" spans="1:46" ht="33.75">
      <c r="A2524" s="54">
        <v>8003</v>
      </c>
      <c r="B2524" s="54" t="s">
        <v>135</v>
      </c>
      <c r="C2524" s="58" t="s">
        <v>2447</v>
      </c>
      <c r="D2524" s="79">
        <v>7</v>
      </c>
      <c r="E2524" s="79">
        <v>7</v>
      </c>
      <c r="F2524" s="80">
        <v>887.3</v>
      </c>
      <c r="G2524" s="80">
        <v>126.76</v>
      </c>
      <c r="H2524" s="80">
        <v>887.3</v>
      </c>
      <c r="I2524" s="80" t="s">
        <v>28</v>
      </c>
      <c r="J2524" s="80" t="s">
        <v>28</v>
      </c>
      <c r="K2524" s="80">
        <v>126.76</v>
      </c>
      <c r="L2524" s="73">
        <f t="shared" si="561"/>
        <v>131.61000000000001</v>
      </c>
      <c r="M2524" s="73">
        <f t="shared" si="562"/>
        <v>126.76</v>
      </c>
      <c r="N2524" s="72" t="str">
        <f t="shared" si="563"/>
        <v>0115</v>
      </c>
      <c r="O2524" s="74">
        <f t="shared" si="564"/>
        <v>0</v>
      </c>
      <c r="P2524" s="72">
        <f t="shared" si="565"/>
        <v>0</v>
      </c>
      <c r="Q2524" s="74">
        <f t="shared" si="566"/>
        <v>7</v>
      </c>
      <c r="R2524" s="72" t="str">
        <f t="shared" si="567"/>
        <v/>
      </c>
      <c r="S2524" s="72" t="str">
        <f t="shared" si="568"/>
        <v/>
      </c>
      <c r="AT2524" s="20">
        <f t="shared" si="569"/>
        <v>-11844.900000000001</v>
      </c>
    </row>
    <row r="2525" spans="1:46" ht="33.75">
      <c r="A2525" s="54">
        <v>8003</v>
      </c>
      <c r="B2525" s="54" t="s">
        <v>133</v>
      </c>
      <c r="C2525" s="58" t="s">
        <v>2447</v>
      </c>
      <c r="D2525" s="79">
        <v>7</v>
      </c>
      <c r="E2525" s="79">
        <v>7</v>
      </c>
      <c r="F2525" s="80">
        <v>887.3</v>
      </c>
      <c r="G2525" s="80">
        <v>126.76</v>
      </c>
      <c r="H2525" s="80">
        <v>887.3</v>
      </c>
      <c r="I2525" s="80" t="s">
        <v>28</v>
      </c>
      <c r="J2525" s="80" t="s">
        <v>28</v>
      </c>
      <c r="K2525" s="80">
        <v>126.76</v>
      </c>
      <c r="L2525" s="73">
        <f t="shared" si="561"/>
        <v>131.61000000000001</v>
      </c>
      <c r="M2525" s="73">
        <f t="shared" si="562"/>
        <v>126.76</v>
      </c>
      <c r="N2525" s="72" t="str">
        <f t="shared" si="563"/>
        <v>0115</v>
      </c>
      <c r="O2525" s="74">
        <f t="shared" si="564"/>
        <v>0</v>
      </c>
      <c r="P2525" s="72">
        <f t="shared" si="565"/>
        <v>0</v>
      </c>
      <c r="Q2525" s="74">
        <f t="shared" si="566"/>
        <v>7</v>
      </c>
      <c r="R2525" s="72" t="str">
        <f t="shared" si="567"/>
        <v/>
      </c>
      <c r="S2525" s="72" t="str">
        <f t="shared" si="568"/>
        <v/>
      </c>
      <c r="AT2525" s="20">
        <f t="shared" si="569"/>
        <v>-11844.900000000001</v>
      </c>
    </row>
    <row r="2526" spans="1:46" ht="33.75">
      <c r="A2526" s="54">
        <v>8003</v>
      </c>
      <c r="B2526" s="54" t="s">
        <v>131</v>
      </c>
      <c r="C2526" s="58" t="s">
        <v>2447</v>
      </c>
      <c r="D2526" s="79">
        <v>7</v>
      </c>
      <c r="E2526" s="79">
        <v>7</v>
      </c>
      <c r="F2526" s="80">
        <v>887.3</v>
      </c>
      <c r="G2526" s="80">
        <v>126.76</v>
      </c>
      <c r="H2526" s="80">
        <v>887.3</v>
      </c>
      <c r="I2526" s="80" t="s">
        <v>28</v>
      </c>
      <c r="J2526" s="80" t="s">
        <v>28</v>
      </c>
      <c r="K2526" s="80">
        <v>126.76</v>
      </c>
      <c r="L2526" s="73">
        <f t="shared" si="561"/>
        <v>179.68</v>
      </c>
      <c r="M2526" s="73">
        <f t="shared" si="562"/>
        <v>126.76</v>
      </c>
      <c r="N2526" s="72" t="str">
        <f t="shared" si="563"/>
        <v>0115</v>
      </c>
      <c r="O2526" s="74">
        <f t="shared" si="564"/>
        <v>0</v>
      </c>
      <c r="P2526" s="72">
        <f t="shared" si="565"/>
        <v>0</v>
      </c>
      <c r="Q2526" s="74">
        <f t="shared" si="566"/>
        <v>7</v>
      </c>
      <c r="R2526" s="72" t="str">
        <f t="shared" si="567"/>
        <v/>
      </c>
      <c r="S2526" s="72" t="str">
        <f t="shared" si="568"/>
        <v/>
      </c>
      <c r="AT2526" s="20">
        <f t="shared" si="569"/>
        <v>-16171.2</v>
      </c>
    </row>
    <row r="2527" spans="1:46" ht="33.75">
      <c r="A2527" s="54">
        <v>8003</v>
      </c>
      <c r="B2527" s="54" t="s">
        <v>129</v>
      </c>
      <c r="C2527" s="58" t="s">
        <v>2447</v>
      </c>
      <c r="D2527" s="79">
        <v>7</v>
      </c>
      <c r="E2527" s="79">
        <v>7</v>
      </c>
      <c r="F2527" s="80">
        <v>887.3</v>
      </c>
      <c r="G2527" s="80">
        <v>126.76</v>
      </c>
      <c r="H2527" s="80">
        <v>887.3</v>
      </c>
      <c r="I2527" s="80" t="s">
        <v>28</v>
      </c>
      <c r="J2527" s="80" t="s">
        <v>28</v>
      </c>
      <c r="K2527" s="80">
        <v>126.76</v>
      </c>
      <c r="L2527" s="73">
        <f t="shared" si="561"/>
        <v>179.68</v>
      </c>
      <c r="M2527" s="73">
        <f t="shared" si="562"/>
        <v>126.76</v>
      </c>
      <c r="N2527" s="72" t="str">
        <f t="shared" si="563"/>
        <v>0115</v>
      </c>
      <c r="O2527" s="74">
        <f t="shared" si="564"/>
        <v>0</v>
      </c>
      <c r="P2527" s="72">
        <f t="shared" si="565"/>
        <v>0</v>
      </c>
      <c r="Q2527" s="74">
        <f t="shared" si="566"/>
        <v>7</v>
      </c>
      <c r="R2527" s="72" t="str">
        <f t="shared" si="567"/>
        <v/>
      </c>
      <c r="S2527" s="72" t="str">
        <f t="shared" si="568"/>
        <v/>
      </c>
      <c r="AT2527" s="20">
        <f t="shared" si="569"/>
        <v>-16171.2</v>
      </c>
    </row>
    <row r="2528" spans="1:46" ht="22.5">
      <c r="A2528" s="54">
        <v>8004</v>
      </c>
      <c r="B2528" s="54" t="s">
        <v>177</v>
      </c>
      <c r="C2528" s="58" t="s">
        <v>2448</v>
      </c>
      <c r="D2528" s="79">
        <v>7</v>
      </c>
      <c r="E2528" s="79">
        <v>7</v>
      </c>
      <c r="F2528" s="80">
        <v>1699.78</v>
      </c>
      <c r="G2528" s="80">
        <v>242.83</v>
      </c>
      <c r="H2528" s="80">
        <v>1699.78</v>
      </c>
      <c r="I2528" s="80" t="s">
        <v>28</v>
      </c>
      <c r="J2528" s="80" t="s">
        <v>28</v>
      </c>
      <c r="K2528" s="80">
        <v>242.83</v>
      </c>
      <c r="L2528" s="73">
        <f t="shared" si="561"/>
        <v>349.06</v>
      </c>
      <c r="M2528" s="73">
        <f t="shared" si="562"/>
        <v>242.83</v>
      </c>
      <c r="N2528" s="72" t="str">
        <f t="shared" si="563"/>
        <v>0118</v>
      </c>
      <c r="O2528" s="74">
        <f t="shared" si="564"/>
        <v>0</v>
      </c>
      <c r="P2528" s="72">
        <f t="shared" si="565"/>
        <v>0</v>
      </c>
      <c r="Q2528" s="74">
        <f t="shared" si="566"/>
        <v>7</v>
      </c>
      <c r="R2528" s="72" t="str">
        <f t="shared" si="567"/>
        <v/>
      </c>
      <c r="S2528" s="72" t="str">
        <f t="shared" si="568"/>
        <v/>
      </c>
      <c r="AT2528" s="20">
        <f t="shared" si="569"/>
        <v>-31415.4</v>
      </c>
    </row>
    <row r="2529" spans="1:46" ht="22.5">
      <c r="A2529" s="54">
        <v>8004</v>
      </c>
      <c r="B2529" s="54" t="s">
        <v>175</v>
      </c>
      <c r="C2529" s="58" t="s">
        <v>2448</v>
      </c>
      <c r="D2529" s="79">
        <v>7</v>
      </c>
      <c r="E2529" s="79">
        <v>7</v>
      </c>
      <c r="F2529" s="80">
        <v>1699.78</v>
      </c>
      <c r="G2529" s="80">
        <v>242.83</v>
      </c>
      <c r="H2529" s="80">
        <v>1699.78</v>
      </c>
      <c r="I2529" s="80" t="s">
        <v>28</v>
      </c>
      <c r="J2529" s="80" t="s">
        <v>28</v>
      </c>
      <c r="K2529" s="80">
        <v>242.83</v>
      </c>
      <c r="L2529" s="73">
        <f t="shared" si="561"/>
        <v>349.06</v>
      </c>
      <c r="M2529" s="73">
        <f t="shared" si="562"/>
        <v>242.83</v>
      </c>
      <c r="N2529" s="72" t="str">
        <f t="shared" si="563"/>
        <v>0118</v>
      </c>
      <c r="O2529" s="74">
        <f t="shared" si="564"/>
        <v>0</v>
      </c>
      <c r="P2529" s="72">
        <f t="shared" si="565"/>
        <v>0</v>
      </c>
      <c r="Q2529" s="74">
        <f t="shared" si="566"/>
        <v>7</v>
      </c>
      <c r="R2529" s="72" t="str">
        <f t="shared" si="567"/>
        <v/>
      </c>
      <c r="S2529" s="72" t="str">
        <f t="shared" si="568"/>
        <v/>
      </c>
      <c r="AT2529" s="20">
        <f t="shared" si="569"/>
        <v>-31415.4</v>
      </c>
    </row>
    <row r="2530" spans="1:46" ht="22.5">
      <c r="A2530" s="54">
        <v>8004</v>
      </c>
      <c r="B2530" s="54" t="s">
        <v>173</v>
      </c>
      <c r="C2530" s="58" t="s">
        <v>2448</v>
      </c>
      <c r="D2530" s="79">
        <v>7</v>
      </c>
      <c r="E2530" s="79">
        <v>7</v>
      </c>
      <c r="F2530" s="80">
        <v>1699.78</v>
      </c>
      <c r="G2530" s="80">
        <v>242.83</v>
      </c>
      <c r="H2530" s="80">
        <v>1699.78</v>
      </c>
      <c r="I2530" s="80" t="s">
        <v>28</v>
      </c>
      <c r="J2530" s="80" t="s">
        <v>28</v>
      </c>
      <c r="K2530" s="80">
        <v>242.83</v>
      </c>
      <c r="L2530" s="73">
        <f t="shared" si="561"/>
        <v>349.06</v>
      </c>
      <c r="M2530" s="73">
        <f t="shared" si="562"/>
        <v>242.83</v>
      </c>
      <c r="N2530" s="72" t="str">
        <f t="shared" si="563"/>
        <v>0118</v>
      </c>
      <c r="O2530" s="74">
        <f t="shared" si="564"/>
        <v>0</v>
      </c>
      <c r="P2530" s="72">
        <f t="shared" si="565"/>
        <v>0</v>
      </c>
      <c r="Q2530" s="74">
        <f t="shared" si="566"/>
        <v>7</v>
      </c>
      <c r="R2530" s="72" t="str">
        <f t="shared" si="567"/>
        <v/>
      </c>
      <c r="S2530" s="72" t="str">
        <f t="shared" si="568"/>
        <v/>
      </c>
      <c r="AT2530" s="20">
        <f t="shared" si="569"/>
        <v>-31415.4</v>
      </c>
    </row>
    <row r="2531" spans="1:46" ht="22.5">
      <c r="A2531" s="54">
        <v>8004</v>
      </c>
      <c r="B2531" s="54" t="s">
        <v>187</v>
      </c>
      <c r="C2531" s="58" t="s">
        <v>2448</v>
      </c>
      <c r="D2531" s="79">
        <v>7</v>
      </c>
      <c r="E2531" s="79">
        <v>7</v>
      </c>
      <c r="F2531" s="80">
        <v>1699.78</v>
      </c>
      <c r="G2531" s="80">
        <v>242.83</v>
      </c>
      <c r="H2531" s="80">
        <v>1699.78</v>
      </c>
      <c r="I2531" s="80" t="s">
        <v>28</v>
      </c>
      <c r="J2531" s="80" t="s">
        <v>28</v>
      </c>
      <c r="K2531" s="80">
        <v>242.83</v>
      </c>
      <c r="L2531" s="73">
        <f t="shared" si="561"/>
        <v>160.71</v>
      </c>
      <c r="M2531" s="73">
        <f t="shared" si="562"/>
        <v>242.83</v>
      </c>
      <c r="N2531" s="72" t="str">
        <f t="shared" si="563"/>
        <v>0118</v>
      </c>
      <c r="O2531" s="74">
        <f t="shared" si="564"/>
        <v>0</v>
      </c>
      <c r="P2531" s="72">
        <f t="shared" si="565"/>
        <v>0</v>
      </c>
      <c r="Q2531" s="74">
        <f t="shared" si="566"/>
        <v>7</v>
      </c>
      <c r="R2531" s="72" t="str">
        <f t="shared" si="567"/>
        <v/>
      </c>
      <c r="S2531" s="72" t="str">
        <f t="shared" si="568"/>
        <v/>
      </c>
      <c r="AT2531" s="20">
        <f t="shared" si="569"/>
        <v>-14463.900000000001</v>
      </c>
    </row>
    <row r="2532" spans="1:46" ht="22.5">
      <c r="A2532" s="54">
        <v>8004</v>
      </c>
      <c r="B2532" s="54" t="s">
        <v>185</v>
      </c>
      <c r="C2532" s="58" t="s">
        <v>2448</v>
      </c>
      <c r="D2532" s="79">
        <v>7</v>
      </c>
      <c r="E2532" s="79">
        <v>7</v>
      </c>
      <c r="F2532" s="80">
        <v>1699.78</v>
      </c>
      <c r="G2532" s="80">
        <v>242.83</v>
      </c>
      <c r="H2532" s="80">
        <v>1699.78</v>
      </c>
      <c r="I2532" s="80" t="s">
        <v>28</v>
      </c>
      <c r="J2532" s="80" t="s">
        <v>28</v>
      </c>
      <c r="K2532" s="80">
        <v>242.83</v>
      </c>
      <c r="L2532" s="73">
        <f t="shared" si="561"/>
        <v>160.71</v>
      </c>
      <c r="M2532" s="73">
        <f t="shared" si="562"/>
        <v>242.83</v>
      </c>
      <c r="N2532" s="72" t="str">
        <f t="shared" si="563"/>
        <v>0118</v>
      </c>
      <c r="O2532" s="74">
        <f t="shared" si="564"/>
        <v>0</v>
      </c>
      <c r="P2532" s="72">
        <f t="shared" si="565"/>
        <v>0</v>
      </c>
      <c r="Q2532" s="74">
        <f t="shared" si="566"/>
        <v>7</v>
      </c>
      <c r="R2532" s="72" t="str">
        <f t="shared" si="567"/>
        <v/>
      </c>
      <c r="S2532" s="72" t="str">
        <f t="shared" si="568"/>
        <v/>
      </c>
      <c r="AT2532" s="20">
        <f t="shared" si="569"/>
        <v>-14463.900000000001</v>
      </c>
    </row>
    <row r="2533" spans="1:46" ht="22.5">
      <c r="A2533" s="54">
        <v>8004</v>
      </c>
      <c r="B2533" s="54" t="s">
        <v>183</v>
      </c>
      <c r="C2533" s="58" t="s">
        <v>2448</v>
      </c>
      <c r="D2533" s="79">
        <v>7</v>
      </c>
      <c r="E2533" s="79">
        <v>7</v>
      </c>
      <c r="F2533" s="80">
        <v>1699.78</v>
      </c>
      <c r="G2533" s="80">
        <v>242.83</v>
      </c>
      <c r="H2533" s="80">
        <v>1699.78</v>
      </c>
      <c r="I2533" s="80" t="s">
        <v>28</v>
      </c>
      <c r="J2533" s="80" t="s">
        <v>28</v>
      </c>
      <c r="K2533" s="80">
        <v>242.83</v>
      </c>
      <c r="L2533" s="73">
        <f t="shared" si="561"/>
        <v>160.71</v>
      </c>
      <c r="M2533" s="73">
        <f t="shared" si="562"/>
        <v>242.83</v>
      </c>
      <c r="N2533" s="72" t="str">
        <f t="shared" si="563"/>
        <v>0118</v>
      </c>
      <c r="O2533" s="74">
        <f t="shared" si="564"/>
        <v>0</v>
      </c>
      <c r="P2533" s="72">
        <f t="shared" si="565"/>
        <v>0</v>
      </c>
      <c r="Q2533" s="74">
        <f t="shared" si="566"/>
        <v>7</v>
      </c>
      <c r="R2533" s="72" t="str">
        <f t="shared" si="567"/>
        <v/>
      </c>
      <c r="S2533" s="72" t="str">
        <f t="shared" si="568"/>
        <v/>
      </c>
      <c r="AT2533" s="20">
        <f t="shared" si="569"/>
        <v>-14463.900000000001</v>
      </c>
    </row>
    <row r="2534" spans="1:46" ht="22.5">
      <c r="A2534" s="54">
        <v>8004</v>
      </c>
      <c r="B2534" s="54" t="s">
        <v>181</v>
      </c>
      <c r="C2534" s="58" t="s">
        <v>2448</v>
      </c>
      <c r="D2534" s="79">
        <v>7</v>
      </c>
      <c r="E2534" s="79">
        <v>7</v>
      </c>
      <c r="F2534" s="80">
        <v>1699.78</v>
      </c>
      <c r="G2534" s="80">
        <v>242.83</v>
      </c>
      <c r="H2534" s="80">
        <v>1699.78</v>
      </c>
      <c r="I2534" s="80" t="s">
        <v>28</v>
      </c>
      <c r="J2534" s="80" t="s">
        <v>28</v>
      </c>
      <c r="K2534" s="80">
        <v>242.83</v>
      </c>
      <c r="L2534" s="73">
        <f t="shared" si="561"/>
        <v>160.71</v>
      </c>
      <c r="M2534" s="73">
        <f t="shared" si="562"/>
        <v>242.83</v>
      </c>
      <c r="N2534" s="72" t="str">
        <f t="shared" si="563"/>
        <v>0118</v>
      </c>
      <c r="O2534" s="74">
        <f t="shared" si="564"/>
        <v>0</v>
      </c>
      <c r="P2534" s="72">
        <f t="shared" si="565"/>
        <v>0</v>
      </c>
      <c r="Q2534" s="74">
        <f t="shared" si="566"/>
        <v>7</v>
      </c>
      <c r="R2534" s="72" t="str">
        <f t="shared" si="567"/>
        <v/>
      </c>
      <c r="S2534" s="72" t="str">
        <f t="shared" si="568"/>
        <v/>
      </c>
      <c r="AT2534" s="20">
        <f t="shared" si="569"/>
        <v>-14463.900000000001</v>
      </c>
    </row>
    <row r="2535" spans="1:46" ht="22.5">
      <c r="A2535" s="54">
        <v>8004</v>
      </c>
      <c r="B2535" s="54" t="s">
        <v>179</v>
      </c>
      <c r="C2535" s="58" t="s">
        <v>2448</v>
      </c>
      <c r="D2535" s="79">
        <v>7</v>
      </c>
      <c r="E2535" s="79">
        <v>7</v>
      </c>
      <c r="F2535" s="80">
        <v>1699.78</v>
      </c>
      <c r="G2535" s="80">
        <v>242.83</v>
      </c>
      <c r="H2535" s="80">
        <v>1699.78</v>
      </c>
      <c r="I2535" s="80" t="s">
        <v>28</v>
      </c>
      <c r="J2535" s="80" t="s">
        <v>28</v>
      </c>
      <c r="K2535" s="80">
        <v>242.83</v>
      </c>
      <c r="L2535" s="73">
        <f t="shared" si="561"/>
        <v>349.06</v>
      </c>
      <c r="M2535" s="73">
        <f t="shared" si="562"/>
        <v>242.83</v>
      </c>
      <c r="N2535" s="72" t="str">
        <f t="shared" si="563"/>
        <v>0118</v>
      </c>
      <c r="O2535" s="74">
        <f t="shared" si="564"/>
        <v>0</v>
      </c>
      <c r="P2535" s="72">
        <f t="shared" si="565"/>
        <v>0</v>
      </c>
      <c r="Q2535" s="74">
        <f t="shared" si="566"/>
        <v>7</v>
      </c>
      <c r="R2535" s="72" t="str">
        <f t="shared" si="567"/>
        <v/>
      </c>
      <c r="S2535" s="72" t="str">
        <f t="shared" si="568"/>
        <v/>
      </c>
      <c r="AT2535" s="20">
        <f t="shared" si="569"/>
        <v>-31415.4</v>
      </c>
    </row>
    <row r="2536" spans="1:46" ht="22.5">
      <c r="A2536" s="54">
        <v>8005</v>
      </c>
      <c r="B2536" s="54" t="s">
        <v>229</v>
      </c>
      <c r="C2536" s="58" t="s">
        <v>2449</v>
      </c>
      <c r="D2536" s="79">
        <v>7</v>
      </c>
      <c r="E2536" s="79">
        <v>7</v>
      </c>
      <c r="F2536" s="80">
        <v>1114.27</v>
      </c>
      <c r="G2536" s="80">
        <v>159.18</v>
      </c>
      <c r="H2536" s="80">
        <v>1114.27</v>
      </c>
      <c r="I2536" s="80" t="s">
        <v>28</v>
      </c>
      <c r="J2536" s="80" t="s">
        <v>28</v>
      </c>
      <c r="K2536" s="80">
        <v>159.18</v>
      </c>
      <c r="L2536" s="73">
        <f t="shared" si="561"/>
        <v>136.59</v>
      </c>
      <c r="M2536" s="73">
        <f t="shared" si="562"/>
        <v>159.18</v>
      </c>
      <c r="N2536" s="72" t="str">
        <f t="shared" si="563"/>
        <v>0121</v>
      </c>
      <c r="O2536" s="74">
        <f t="shared" si="564"/>
        <v>0</v>
      </c>
      <c r="P2536" s="72">
        <f t="shared" si="565"/>
        <v>0</v>
      </c>
      <c r="Q2536" s="74">
        <f t="shared" si="566"/>
        <v>7</v>
      </c>
      <c r="R2536" s="72" t="str">
        <f t="shared" si="567"/>
        <v/>
      </c>
      <c r="S2536" s="72" t="str">
        <f t="shared" si="568"/>
        <v/>
      </c>
      <c r="AT2536" s="20">
        <f t="shared" si="569"/>
        <v>-12293.1</v>
      </c>
    </row>
    <row r="2537" spans="1:46" ht="22.5">
      <c r="A2537" s="54">
        <v>8005</v>
      </c>
      <c r="B2537" s="54" t="s">
        <v>227</v>
      </c>
      <c r="C2537" s="58" t="s">
        <v>2449</v>
      </c>
      <c r="D2537" s="79">
        <v>7</v>
      </c>
      <c r="E2537" s="79">
        <v>7</v>
      </c>
      <c r="F2537" s="80">
        <v>1114.27</v>
      </c>
      <c r="G2537" s="80">
        <v>159.18</v>
      </c>
      <c r="H2537" s="80">
        <v>1114.27</v>
      </c>
      <c r="I2537" s="80" t="s">
        <v>28</v>
      </c>
      <c r="J2537" s="80" t="s">
        <v>28</v>
      </c>
      <c r="K2537" s="80">
        <v>159.18</v>
      </c>
      <c r="L2537" s="73">
        <f t="shared" si="561"/>
        <v>136.59</v>
      </c>
      <c r="M2537" s="73">
        <f t="shared" si="562"/>
        <v>159.18</v>
      </c>
      <c r="N2537" s="72" t="str">
        <f t="shared" si="563"/>
        <v>0121</v>
      </c>
      <c r="O2537" s="74">
        <f t="shared" si="564"/>
        <v>0</v>
      </c>
      <c r="P2537" s="72">
        <f t="shared" si="565"/>
        <v>0</v>
      </c>
      <c r="Q2537" s="74">
        <f t="shared" si="566"/>
        <v>7</v>
      </c>
      <c r="R2537" s="72" t="str">
        <f t="shared" si="567"/>
        <v/>
      </c>
      <c r="S2537" s="72" t="str">
        <f t="shared" si="568"/>
        <v/>
      </c>
      <c r="AT2537" s="20">
        <f t="shared" si="569"/>
        <v>-12293.1</v>
      </c>
    </row>
    <row r="2538" spans="1:46" ht="22.5">
      <c r="A2538" s="54">
        <v>8005</v>
      </c>
      <c r="B2538" s="54" t="s">
        <v>225</v>
      </c>
      <c r="C2538" s="58" t="s">
        <v>2449</v>
      </c>
      <c r="D2538" s="79">
        <v>7</v>
      </c>
      <c r="E2538" s="79">
        <v>7</v>
      </c>
      <c r="F2538" s="80">
        <v>1114.27</v>
      </c>
      <c r="G2538" s="80">
        <v>159.18</v>
      </c>
      <c r="H2538" s="80">
        <v>1114.27</v>
      </c>
      <c r="I2538" s="80" t="s">
        <v>28</v>
      </c>
      <c r="J2538" s="80" t="s">
        <v>28</v>
      </c>
      <c r="K2538" s="80">
        <v>159.18</v>
      </c>
      <c r="L2538" s="73">
        <f t="shared" si="561"/>
        <v>136.59</v>
      </c>
      <c r="M2538" s="73">
        <f t="shared" si="562"/>
        <v>159.18</v>
      </c>
      <c r="N2538" s="72" t="str">
        <f t="shared" si="563"/>
        <v>0121</v>
      </c>
      <c r="O2538" s="74">
        <f t="shared" si="564"/>
        <v>0</v>
      </c>
      <c r="P2538" s="72">
        <f t="shared" si="565"/>
        <v>0</v>
      </c>
      <c r="Q2538" s="74">
        <f t="shared" si="566"/>
        <v>7</v>
      </c>
      <c r="R2538" s="72" t="str">
        <f t="shared" si="567"/>
        <v/>
      </c>
      <c r="S2538" s="72" t="str">
        <f t="shared" si="568"/>
        <v/>
      </c>
      <c r="AT2538" s="20">
        <f t="shared" si="569"/>
        <v>-12293.1</v>
      </c>
    </row>
    <row r="2539" spans="1:46" ht="22.5">
      <c r="A2539" s="54">
        <v>8005</v>
      </c>
      <c r="B2539" s="54" t="s">
        <v>223</v>
      </c>
      <c r="C2539" s="58" t="s">
        <v>2449</v>
      </c>
      <c r="D2539" s="79">
        <v>7</v>
      </c>
      <c r="E2539" s="79">
        <v>7</v>
      </c>
      <c r="F2539" s="80">
        <v>1114.27</v>
      </c>
      <c r="G2539" s="80">
        <v>159.18</v>
      </c>
      <c r="H2539" s="80">
        <v>1114.27</v>
      </c>
      <c r="I2539" s="80" t="s">
        <v>28</v>
      </c>
      <c r="J2539" s="80" t="s">
        <v>28</v>
      </c>
      <c r="K2539" s="80">
        <v>159.18</v>
      </c>
      <c r="L2539" s="73">
        <f t="shared" si="561"/>
        <v>136.59</v>
      </c>
      <c r="M2539" s="73">
        <f t="shared" si="562"/>
        <v>159.18</v>
      </c>
      <c r="N2539" s="72" t="str">
        <f t="shared" si="563"/>
        <v>0121</v>
      </c>
      <c r="O2539" s="74">
        <f t="shared" si="564"/>
        <v>0</v>
      </c>
      <c r="P2539" s="72">
        <f t="shared" si="565"/>
        <v>0</v>
      </c>
      <c r="Q2539" s="74">
        <f t="shared" si="566"/>
        <v>7</v>
      </c>
      <c r="R2539" s="72" t="str">
        <f t="shared" si="567"/>
        <v/>
      </c>
      <c r="S2539" s="72" t="str">
        <f t="shared" si="568"/>
        <v/>
      </c>
      <c r="AT2539" s="20">
        <f t="shared" si="569"/>
        <v>-12293.1</v>
      </c>
    </row>
    <row r="2540" spans="1:46" ht="22.5">
      <c r="A2540" s="54">
        <v>8005</v>
      </c>
      <c r="B2540" s="54" t="s">
        <v>221</v>
      </c>
      <c r="C2540" s="58" t="s">
        <v>2449</v>
      </c>
      <c r="D2540" s="79">
        <v>7</v>
      </c>
      <c r="E2540" s="79">
        <v>7</v>
      </c>
      <c r="F2540" s="80">
        <v>1114.27</v>
      </c>
      <c r="G2540" s="80">
        <v>159.18</v>
      </c>
      <c r="H2540" s="80">
        <v>1114.27</v>
      </c>
      <c r="I2540" s="80" t="s">
        <v>28</v>
      </c>
      <c r="J2540" s="80" t="s">
        <v>28</v>
      </c>
      <c r="K2540" s="80">
        <v>159.18</v>
      </c>
      <c r="L2540" s="73">
        <f t="shared" si="561"/>
        <v>136.59</v>
      </c>
      <c r="M2540" s="73">
        <f t="shared" si="562"/>
        <v>159.18</v>
      </c>
      <c r="N2540" s="72" t="str">
        <f t="shared" si="563"/>
        <v>0121</v>
      </c>
      <c r="O2540" s="74">
        <f t="shared" si="564"/>
        <v>0</v>
      </c>
      <c r="P2540" s="72">
        <f t="shared" si="565"/>
        <v>0</v>
      </c>
      <c r="Q2540" s="74">
        <f t="shared" si="566"/>
        <v>7</v>
      </c>
      <c r="R2540" s="72" t="str">
        <f t="shared" si="567"/>
        <v/>
      </c>
      <c r="S2540" s="72" t="str">
        <f t="shared" si="568"/>
        <v/>
      </c>
      <c r="AT2540" s="20">
        <f t="shared" si="569"/>
        <v>-12293.1</v>
      </c>
    </row>
    <row r="2541" spans="1:46" ht="22.5">
      <c r="A2541" s="54">
        <v>8005</v>
      </c>
      <c r="B2541" s="54" t="s">
        <v>219</v>
      </c>
      <c r="C2541" s="58" t="s">
        <v>2449</v>
      </c>
      <c r="D2541" s="79">
        <v>7</v>
      </c>
      <c r="E2541" s="79">
        <v>7</v>
      </c>
      <c r="F2541" s="80">
        <v>1114.27</v>
      </c>
      <c r="G2541" s="80">
        <v>159.18</v>
      </c>
      <c r="H2541" s="80">
        <v>1114.27</v>
      </c>
      <c r="I2541" s="80" t="s">
        <v>28</v>
      </c>
      <c r="J2541" s="80" t="s">
        <v>28</v>
      </c>
      <c r="K2541" s="80">
        <v>159.18</v>
      </c>
      <c r="L2541" s="73">
        <f t="shared" si="561"/>
        <v>136.59</v>
      </c>
      <c r="M2541" s="73">
        <f t="shared" si="562"/>
        <v>159.18</v>
      </c>
      <c r="N2541" s="72" t="str">
        <f t="shared" si="563"/>
        <v>0121</v>
      </c>
      <c r="O2541" s="74">
        <f t="shared" si="564"/>
        <v>0</v>
      </c>
      <c r="P2541" s="72">
        <f t="shared" si="565"/>
        <v>0</v>
      </c>
      <c r="Q2541" s="74">
        <f t="shared" si="566"/>
        <v>7</v>
      </c>
      <c r="R2541" s="72" t="str">
        <f t="shared" si="567"/>
        <v/>
      </c>
      <c r="S2541" s="72" t="str">
        <f t="shared" si="568"/>
        <v/>
      </c>
      <c r="AT2541" s="20">
        <f t="shared" si="569"/>
        <v>-12293.1</v>
      </c>
    </row>
    <row r="2542" spans="1:46" ht="22.5">
      <c r="A2542" s="54">
        <v>8005</v>
      </c>
      <c r="B2542" s="54" t="s">
        <v>217</v>
      </c>
      <c r="C2542" s="58" t="s">
        <v>2449</v>
      </c>
      <c r="D2542" s="79">
        <v>7</v>
      </c>
      <c r="E2542" s="79">
        <v>7</v>
      </c>
      <c r="F2542" s="80">
        <v>1114.27</v>
      </c>
      <c r="G2542" s="80">
        <v>159.18</v>
      </c>
      <c r="H2542" s="80">
        <v>1114.27</v>
      </c>
      <c r="I2542" s="80" t="s">
        <v>28</v>
      </c>
      <c r="J2542" s="80" t="s">
        <v>28</v>
      </c>
      <c r="K2542" s="80">
        <v>159.18</v>
      </c>
      <c r="L2542" s="73">
        <f t="shared" si="561"/>
        <v>145.32</v>
      </c>
      <c r="M2542" s="73">
        <f t="shared" si="562"/>
        <v>159.18</v>
      </c>
      <c r="N2542" s="72" t="str">
        <f t="shared" si="563"/>
        <v>0121</v>
      </c>
      <c r="O2542" s="74">
        <f t="shared" si="564"/>
        <v>0</v>
      </c>
      <c r="P2542" s="72">
        <f t="shared" si="565"/>
        <v>0</v>
      </c>
      <c r="Q2542" s="74">
        <f t="shared" si="566"/>
        <v>7</v>
      </c>
      <c r="R2542" s="72" t="str">
        <f t="shared" si="567"/>
        <v/>
      </c>
      <c r="S2542" s="72" t="str">
        <f t="shared" si="568"/>
        <v/>
      </c>
      <c r="AT2542" s="20">
        <f t="shared" si="569"/>
        <v>-13078.8</v>
      </c>
    </row>
    <row r="2543" spans="1:46" ht="22.5">
      <c r="A2543" s="54">
        <v>8005</v>
      </c>
      <c r="B2543" s="54" t="s">
        <v>215</v>
      </c>
      <c r="C2543" s="58" t="s">
        <v>2449</v>
      </c>
      <c r="D2543" s="79">
        <v>7</v>
      </c>
      <c r="E2543" s="79">
        <v>7</v>
      </c>
      <c r="F2543" s="80">
        <v>1114.27</v>
      </c>
      <c r="G2543" s="80">
        <v>159.18</v>
      </c>
      <c r="H2543" s="80">
        <v>1114.27</v>
      </c>
      <c r="I2543" s="80" t="s">
        <v>28</v>
      </c>
      <c r="J2543" s="80" t="s">
        <v>28</v>
      </c>
      <c r="K2543" s="80">
        <v>159.18</v>
      </c>
      <c r="L2543" s="73">
        <f t="shared" si="561"/>
        <v>145.32</v>
      </c>
      <c r="M2543" s="73">
        <f t="shared" si="562"/>
        <v>159.18</v>
      </c>
      <c r="N2543" s="72" t="str">
        <f t="shared" si="563"/>
        <v>0121</v>
      </c>
      <c r="O2543" s="74">
        <f t="shared" si="564"/>
        <v>0</v>
      </c>
      <c r="P2543" s="72">
        <f t="shared" si="565"/>
        <v>0</v>
      </c>
      <c r="Q2543" s="74">
        <f t="shared" si="566"/>
        <v>7</v>
      </c>
      <c r="R2543" s="72" t="str">
        <f t="shared" si="567"/>
        <v/>
      </c>
      <c r="S2543" s="72" t="str">
        <f t="shared" si="568"/>
        <v/>
      </c>
      <c r="AT2543" s="20">
        <f t="shared" si="569"/>
        <v>-13078.8</v>
      </c>
    </row>
    <row r="2544" spans="1:46" ht="22.5">
      <c r="A2544" s="54">
        <v>8005</v>
      </c>
      <c r="B2544" s="54" t="s">
        <v>213</v>
      </c>
      <c r="C2544" s="58" t="s">
        <v>2449</v>
      </c>
      <c r="D2544" s="79">
        <v>7</v>
      </c>
      <c r="E2544" s="79">
        <v>7</v>
      </c>
      <c r="F2544" s="80">
        <v>1114.27</v>
      </c>
      <c r="G2544" s="80">
        <v>159.18</v>
      </c>
      <c r="H2544" s="80">
        <v>1114.27</v>
      </c>
      <c r="I2544" s="80" t="s">
        <v>28</v>
      </c>
      <c r="J2544" s="80" t="s">
        <v>28</v>
      </c>
      <c r="K2544" s="80">
        <v>159.18</v>
      </c>
      <c r="L2544" s="73">
        <f t="shared" si="561"/>
        <v>145.32</v>
      </c>
      <c r="M2544" s="73">
        <f t="shared" si="562"/>
        <v>159.18</v>
      </c>
      <c r="N2544" s="72" t="str">
        <f t="shared" si="563"/>
        <v>0121</v>
      </c>
      <c r="O2544" s="74">
        <f t="shared" si="564"/>
        <v>0</v>
      </c>
      <c r="P2544" s="72">
        <f t="shared" si="565"/>
        <v>0</v>
      </c>
      <c r="Q2544" s="74">
        <f t="shared" si="566"/>
        <v>7</v>
      </c>
      <c r="R2544" s="72" t="str">
        <f t="shared" si="567"/>
        <v/>
      </c>
      <c r="S2544" s="72" t="str">
        <f t="shared" si="568"/>
        <v/>
      </c>
      <c r="AT2544" s="20">
        <f t="shared" si="569"/>
        <v>-13078.8</v>
      </c>
    </row>
    <row r="2545" spans="1:46" ht="22.5">
      <c r="A2545" s="54">
        <v>8005</v>
      </c>
      <c r="B2545" s="54" t="s">
        <v>211</v>
      </c>
      <c r="C2545" s="58" t="s">
        <v>2449</v>
      </c>
      <c r="D2545" s="79">
        <v>7</v>
      </c>
      <c r="E2545" s="79">
        <v>7</v>
      </c>
      <c r="F2545" s="80">
        <v>1114.27</v>
      </c>
      <c r="G2545" s="80">
        <v>159.18</v>
      </c>
      <c r="H2545" s="80">
        <v>1114.27</v>
      </c>
      <c r="I2545" s="80" t="s">
        <v>28</v>
      </c>
      <c r="J2545" s="80" t="s">
        <v>28</v>
      </c>
      <c r="K2545" s="80">
        <v>159.18</v>
      </c>
      <c r="L2545" s="73">
        <f t="shared" si="561"/>
        <v>145.32</v>
      </c>
      <c r="M2545" s="73">
        <f t="shared" si="562"/>
        <v>159.18</v>
      </c>
      <c r="N2545" s="72" t="str">
        <f t="shared" si="563"/>
        <v>0121</v>
      </c>
      <c r="O2545" s="74">
        <f t="shared" si="564"/>
        <v>0</v>
      </c>
      <c r="P2545" s="72">
        <f t="shared" si="565"/>
        <v>0</v>
      </c>
      <c r="Q2545" s="74">
        <f t="shared" si="566"/>
        <v>7</v>
      </c>
      <c r="R2545" s="72" t="str">
        <f t="shared" si="567"/>
        <v/>
      </c>
      <c r="S2545" s="72" t="str">
        <f t="shared" si="568"/>
        <v/>
      </c>
      <c r="AT2545" s="20">
        <f t="shared" si="569"/>
        <v>-13078.8</v>
      </c>
    </row>
    <row r="2546" spans="1:46" ht="22.5">
      <c r="A2546" s="54">
        <v>8005</v>
      </c>
      <c r="B2546" s="54" t="s">
        <v>209</v>
      </c>
      <c r="C2546" s="58" t="s">
        <v>2449</v>
      </c>
      <c r="D2546" s="79">
        <v>7</v>
      </c>
      <c r="E2546" s="79">
        <v>7</v>
      </c>
      <c r="F2546" s="80">
        <v>1114.27</v>
      </c>
      <c r="G2546" s="80">
        <v>159.18</v>
      </c>
      <c r="H2546" s="80">
        <v>1114.27</v>
      </c>
      <c r="I2546" s="80" t="s">
        <v>28</v>
      </c>
      <c r="J2546" s="80" t="s">
        <v>28</v>
      </c>
      <c r="K2546" s="80">
        <v>159.18</v>
      </c>
      <c r="L2546" s="73">
        <f t="shared" si="561"/>
        <v>145.32</v>
      </c>
      <c r="M2546" s="73">
        <f t="shared" si="562"/>
        <v>159.18</v>
      </c>
      <c r="N2546" s="72" t="str">
        <f t="shared" si="563"/>
        <v>0121</v>
      </c>
      <c r="O2546" s="74">
        <f t="shared" si="564"/>
        <v>0</v>
      </c>
      <c r="P2546" s="72">
        <f t="shared" si="565"/>
        <v>0</v>
      </c>
      <c r="Q2546" s="74">
        <f t="shared" si="566"/>
        <v>7</v>
      </c>
      <c r="R2546" s="72" t="str">
        <f t="shared" si="567"/>
        <v/>
      </c>
      <c r="S2546" s="72" t="str">
        <f t="shared" si="568"/>
        <v/>
      </c>
      <c r="AT2546" s="20">
        <f t="shared" si="569"/>
        <v>-13078.8</v>
      </c>
    </row>
    <row r="2547" spans="1:46" ht="22.5">
      <c r="A2547" s="54">
        <v>8005</v>
      </c>
      <c r="B2547" s="54" t="s">
        <v>207</v>
      </c>
      <c r="C2547" s="58" t="s">
        <v>2449</v>
      </c>
      <c r="D2547" s="79">
        <v>7</v>
      </c>
      <c r="E2547" s="79">
        <v>7</v>
      </c>
      <c r="F2547" s="80">
        <v>1114.27</v>
      </c>
      <c r="G2547" s="80">
        <v>159.18</v>
      </c>
      <c r="H2547" s="80">
        <v>1114.27</v>
      </c>
      <c r="I2547" s="80" t="s">
        <v>28</v>
      </c>
      <c r="J2547" s="80" t="s">
        <v>28</v>
      </c>
      <c r="K2547" s="80">
        <v>159.18</v>
      </c>
      <c r="L2547" s="73">
        <f t="shared" si="561"/>
        <v>145.32</v>
      </c>
      <c r="M2547" s="73">
        <f t="shared" si="562"/>
        <v>159.18</v>
      </c>
      <c r="N2547" s="72" t="str">
        <f t="shared" si="563"/>
        <v>0121</v>
      </c>
      <c r="O2547" s="74">
        <f t="shared" si="564"/>
        <v>0</v>
      </c>
      <c r="P2547" s="72">
        <f t="shared" si="565"/>
        <v>0</v>
      </c>
      <c r="Q2547" s="74">
        <f t="shared" si="566"/>
        <v>7</v>
      </c>
      <c r="R2547" s="72" t="str">
        <f t="shared" si="567"/>
        <v/>
      </c>
      <c r="S2547" s="72" t="str">
        <f t="shared" si="568"/>
        <v/>
      </c>
      <c r="AT2547" s="20">
        <f t="shared" si="569"/>
        <v>-13078.8</v>
      </c>
    </row>
    <row r="2548" spans="1:46" ht="22.5">
      <c r="A2548" s="54">
        <v>8005</v>
      </c>
      <c r="B2548" s="54" t="s">
        <v>205</v>
      </c>
      <c r="C2548" s="58" t="s">
        <v>2449</v>
      </c>
      <c r="D2548" s="79">
        <v>7</v>
      </c>
      <c r="E2548" s="79">
        <v>7</v>
      </c>
      <c r="F2548" s="80">
        <v>1114.27</v>
      </c>
      <c r="G2548" s="80">
        <v>159.18</v>
      </c>
      <c r="H2548" s="80">
        <v>1114.27</v>
      </c>
      <c r="I2548" s="80" t="s">
        <v>28</v>
      </c>
      <c r="J2548" s="80" t="s">
        <v>28</v>
      </c>
      <c r="K2548" s="80">
        <v>159.18</v>
      </c>
      <c r="L2548" s="73">
        <f t="shared" si="561"/>
        <v>165.74</v>
      </c>
      <c r="M2548" s="73">
        <f t="shared" si="562"/>
        <v>159.18</v>
      </c>
      <c r="N2548" s="72" t="str">
        <f t="shared" si="563"/>
        <v>0121</v>
      </c>
      <c r="O2548" s="74">
        <f t="shared" si="564"/>
        <v>0</v>
      </c>
      <c r="P2548" s="72">
        <f t="shared" si="565"/>
        <v>0</v>
      </c>
      <c r="Q2548" s="74">
        <f t="shared" si="566"/>
        <v>7</v>
      </c>
      <c r="R2548" s="72" t="str">
        <f t="shared" si="567"/>
        <v/>
      </c>
      <c r="S2548" s="72" t="str">
        <f t="shared" si="568"/>
        <v/>
      </c>
      <c r="AT2548" s="20">
        <f t="shared" si="569"/>
        <v>-14916.6</v>
      </c>
    </row>
    <row r="2549" spans="1:46" ht="22.5">
      <c r="A2549" s="54">
        <v>8005</v>
      </c>
      <c r="B2549" s="54" t="s">
        <v>203</v>
      </c>
      <c r="C2549" s="58" t="s">
        <v>2449</v>
      </c>
      <c r="D2549" s="79">
        <v>7</v>
      </c>
      <c r="E2549" s="79">
        <v>7</v>
      </c>
      <c r="F2549" s="80">
        <v>1114.27</v>
      </c>
      <c r="G2549" s="80">
        <v>159.18</v>
      </c>
      <c r="H2549" s="80">
        <v>1114.27</v>
      </c>
      <c r="I2549" s="80" t="s">
        <v>28</v>
      </c>
      <c r="J2549" s="80" t="s">
        <v>28</v>
      </c>
      <c r="K2549" s="80">
        <v>159.18</v>
      </c>
      <c r="L2549" s="73">
        <f t="shared" si="561"/>
        <v>165.74</v>
      </c>
      <c r="M2549" s="73">
        <f t="shared" si="562"/>
        <v>159.18</v>
      </c>
      <c r="N2549" s="72" t="str">
        <f t="shared" si="563"/>
        <v>0121</v>
      </c>
      <c r="O2549" s="74">
        <f t="shared" si="564"/>
        <v>0</v>
      </c>
      <c r="P2549" s="72">
        <f t="shared" si="565"/>
        <v>0</v>
      </c>
      <c r="Q2549" s="74">
        <f t="shared" si="566"/>
        <v>7</v>
      </c>
      <c r="R2549" s="72" t="str">
        <f t="shared" si="567"/>
        <v/>
      </c>
      <c r="S2549" s="72" t="str">
        <f t="shared" si="568"/>
        <v/>
      </c>
      <c r="AT2549" s="20">
        <f t="shared" si="569"/>
        <v>-14916.6</v>
      </c>
    </row>
    <row r="2550" spans="1:46" ht="22.5">
      <c r="A2550" s="54">
        <v>8005</v>
      </c>
      <c r="B2550" s="54" t="s">
        <v>201</v>
      </c>
      <c r="C2550" s="58" t="s">
        <v>2449</v>
      </c>
      <c r="D2550" s="79">
        <v>7</v>
      </c>
      <c r="E2550" s="79">
        <v>7</v>
      </c>
      <c r="F2550" s="80">
        <v>1114.27</v>
      </c>
      <c r="G2550" s="80">
        <v>159.18</v>
      </c>
      <c r="H2550" s="80">
        <v>1114.27</v>
      </c>
      <c r="I2550" s="80" t="s">
        <v>28</v>
      </c>
      <c r="J2550" s="80" t="s">
        <v>28</v>
      </c>
      <c r="K2550" s="80">
        <v>159.18</v>
      </c>
      <c r="L2550" s="73">
        <f t="shared" si="561"/>
        <v>165.74</v>
      </c>
      <c r="M2550" s="73">
        <f t="shared" si="562"/>
        <v>159.18</v>
      </c>
      <c r="N2550" s="72" t="str">
        <f t="shared" si="563"/>
        <v>0121</v>
      </c>
      <c r="O2550" s="74">
        <f t="shared" si="564"/>
        <v>0</v>
      </c>
      <c r="P2550" s="72">
        <f t="shared" si="565"/>
        <v>0</v>
      </c>
      <c r="Q2550" s="74">
        <f t="shared" si="566"/>
        <v>7</v>
      </c>
      <c r="R2550" s="72" t="str">
        <f t="shared" si="567"/>
        <v/>
      </c>
      <c r="S2550" s="72" t="str">
        <f t="shared" si="568"/>
        <v/>
      </c>
      <c r="AT2550" s="20">
        <f t="shared" si="569"/>
        <v>-14916.6</v>
      </c>
    </row>
    <row r="2551" spans="1:46" ht="22.5">
      <c r="A2551" s="54">
        <v>8005</v>
      </c>
      <c r="B2551" s="54" t="s">
        <v>199</v>
      </c>
      <c r="C2551" s="58" t="s">
        <v>2449</v>
      </c>
      <c r="D2551" s="79">
        <v>7</v>
      </c>
      <c r="E2551" s="79">
        <v>7</v>
      </c>
      <c r="F2551" s="80">
        <v>1114.27</v>
      </c>
      <c r="G2551" s="80">
        <v>159.18</v>
      </c>
      <c r="H2551" s="80">
        <v>1114.27</v>
      </c>
      <c r="I2551" s="80" t="s">
        <v>28</v>
      </c>
      <c r="J2551" s="80" t="s">
        <v>28</v>
      </c>
      <c r="K2551" s="80">
        <v>159.18</v>
      </c>
      <c r="L2551" s="73">
        <f t="shared" si="561"/>
        <v>165.74</v>
      </c>
      <c r="M2551" s="73">
        <f t="shared" si="562"/>
        <v>159.18</v>
      </c>
      <c r="N2551" s="72" t="str">
        <f t="shared" si="563"/>
        <v>0121</v>
      </c>
      <c r="O2551" s="74">
        <f t="shared" si="564"/>
        <v>0</v>
      </c>
      <c r="P2551" s="72">
        <f t="shared" si="565"/>
        <v>0</v>
      </c>
      <c r="Q2551" s="74">
        <f t="shared" si="566"/>
        <v>7</v>
      </c>
      <c r="R2551" s="72" t="str">
        <f t="shared" si="567"/>
        <v/>
      </c>
      <c r="S2551" s="72" t="str">
        <f t="shared" si="568"/>
        <v/>
      </c>
      <c r="AT2551" s="20">
        <f t="shared" si="569"/>
        <v>-14916.6</v>
      </c>
    </row>
    <row r="2552" spans="1:46" ht="22.5">
      <c r="A2552" s="54">
        <v>8005</v>
      </c>
      <c r="B2552" s="54" t="s">
        <v>197</v>
      </c>
      <c r="C2552" s="58" t="s">
        <v>2449</v>
      </c>
      <c r="D2552" s="79">
        <v>7</v>
      </c>
      <c r="E2552" s="79">
        <v>7</v>
      </c>
      <c r="F2552" s="80">
        <v>1114.27</v>
      </c>
      <c r="G2552" s="80">
        <v>159.18</v>
      </c>
      <c r="H2552" s="80">
        <v>1114.27</v>
      </c>
      <c r="I2552" s="80" t="s">
        <v>28</v>
      </c>
      <c r="J2552" s="80" t="s">
        <v>28</v>
      </c>
      <c r="K2552" s="80">
        <v>159.18</v>
      </c>
      <c r="L2552" s="73">
        <f t="shared" si="561"/>
        <v>165.74</v>
      </c>
      <c r="M2552" s="73">
        <f t="shared" si="562"/>
        <v>159.18</v>
      </c>
      <c r="N2552" s="72" t="str">
        <f t="shared" si="563"/>
        <v>0121</v>
      </c>
      <c r="O2552" s="74">
        <f t="shared" si="564"/>
        <v>0</v>
      </c>
      <c r="P2552" s="72">
        <f t="shared" si="565"/>
        <v>0</v>
      </c>
      <c r="Q2552" s="74">
        <f t="shared" si="566"/>
        <v>7</v>
      </c>
      <c r="R2552" s="72" t="str">
        <f t="shared" si="567"/>
        <v/>
      </c>
      <c r="S2552" s="72" t="str">
        <f t="shared" si="568"/>
        <v/>
      </c>
      <c r="AT2552" s="20">
        <f t="shared" si="569"/>
        <v>-14916.6</v>
      </c>
    </row>
    <row r="2553" spans="1:46" ht="22.5">
      <c r="A2553" s="54">
        <v>8005</v>
      </c>
      <c r="B2553" s="54" t="s">
        <v>195</v>
      </c>
      <c r="C2553" s="58" t="s">
        <v>2449</v>
      </c>
      <c r="D2553" s="79">
        <v>7</v>
      </c>
      <c r="E2553" s="79">
        <v>7</v>
      </c>
      <c r="F2553" s="80">
        <v>1114.27</v>
      </c>
      <c r="G2553" s="80">
        <v>159.18</v>
      </c>
      <c r="H2553" s="80">
        <v>1114.27</v>
      </c>
      <c r="I2553" s="80" t="s">
        <v>28</v>
      </c>
      <c r="J2553" s="80" t="s">
        <v>28</v>
      </c>
      <c r="K2553" s="80">
        <v>159.18</v>
      </c>
      <c r="L2553" s="73">
        <f t="shared" si="561"/>
        <v>165.74</v>
      </c>
      <c r="M2553" s="73">
        <f t="shared" si="562"/>
        <v>159.18</v>
      </c>
      <c r="N2553" s="72" t="str">
        <f t="shared" si="563"/>
        <v>0121</v>
      </c>
      <c r="O2553" s="74">
        <f t="shared" si="564"/>
        <v>0</v>
      </c>
      <c r="P2553" s="72">
        <f t="shared" si="565"/>
        <v>0</v>
      </c>
      <c r="Q2553" s="74">
        <f t="shared" si="566"/>
        <v>7</v>
      </c>
      <c r="R2553" s="72" t="str">
        <f t="shared" si="567"/>
        <v/>
      </c>
      <c r="S2553" s="72" t="str">
        <f t="shared" si="568"/>
        <v/>
      </c>
      <c r="AT2553" s="20">
        <f t="shared" si="569"/>
        <v>-14916.6</v>
      </c>
    </row>
    <row r="2554" spans="1:46" ht="33.75">
      <c r="A2554" s="54">
        <v>8006</v>
      </c>
      <c r="B2554" s="54" t="s">
        <v>251</v>
      </c>
      <c r="C2554" s="58" t="s">
        <v>3091</v>
      </c>
      <c r="D2554" s="79">
        <v>7</v>
      </c>
      <c r="E2554" s="79">
        <v>7</v>
      </c>
      <c r="F2554" s="80">
        <v>878.71</v>
      </c>
      <c r="G2554" s="80">
        <v>125.53</v>
      </c>
      <c r="H2554" s="80">
        <v>878.71</v>
      </c>
      <c r="I2554" s="80" t="s">
        <v>28</v>
      </c>
      <c r="J2554" s="80" t="s">
        <v>28</v>
      </c>
      <c r="K2554" s="80">
        <v>125.53</v>
      </c>
      <c r="L2554" s="73">
        <f t="shared" si="561"/>
        <v>102.23</v>
      </c>
      <c r="M2554" s="73">
        <f t="shared" si="562"/>
        <v>125.53</v>
      </c>
      <c r="N2554" s="72" t="str">
        <f t="shared" si="563"/>
        <v>0124</v>
      </c>
      <c r="O2554" s="74">
        <f t="shared" si="564"/>
        <v>0</v>
      </c>
      <c r="P2554" s="72">
        <f t="shared" si="565"/>
        <v>0</v>
      </c>
      <c r="Q2554" s="74">
        <f t="shared" si="566"/>
        <v>7</v>
      </c>
      <c r="R2554" s="72" t="str">
        <f t="shared" si="567"/>
        <v/>
      </c>
      <c r="S2554" s="72" t="str">
        <f t="shared" si="568"/>
        <v/>
      </c>
      <c r="AT2554" s="20">
        <f t="shared" si="569"/>
        <v>-9200.7000000000007</v>
      </c>
    </row>
    <row r="2555" spans="1:46" ht="33.75">
      <c r="A2555" s="54">
        <v>8006</v>
      </c>
      <c r="B2555" s="54" t="s">
        <v>250</v>
      </c>
      <c r="C2555" s="58" t="s">
        <v>3091</v>
      </c>
      <c r="D2555" s="79">
        <v>7</v>
      </c>
      <c r="E2555" s="79">
        <v>7</v>
      </c>
      <c r="F2555" s="80">
        <v>878.71</v>
      </c>
      <c r="G2555" s="80">
        <v>125.53</v>
      </c>
      <c r="H2555" s="80">
        <v>878.71</v>
      </c>
      <c r="I2555" s="80" t="s">
        <v>28</v>
      </c>
      <c r="J2555" s="80" t="s">
        <v>28</v>
      </c>
      <c r="K2555" s="80">
        <v>125.53</v>
      </c>
      <c r="L2555" s="73">
        <f t="shared" si="561"/>
        <v>102.23</v>
      </c>
      <c r="M2555" s="73">
        <f t="shared" si="562"/>
        <v>125.53</v>
      </c>
      <c r="N2555" s="72" t="str">
        <f t="shared" si="563"/>
        <v>0124</v>
      </c>
      <c r="O2555" s="74">
        <f t="shared" si="564"/>
        <v>0</v>
      </c>
      <c r="P2555" s="72">
        <f t="shared" si="565"/>
        <v>0</v>
      </c>
      <c r="Q2555" s="74">
        <f t="shared" si="566"/>
        <v>7</v>
      </c>
      <c r="R2555" s="72" t="str">
        <f t="shared" si="567"/>
        <v/>
      </c>
      <c r="S2555" s="72" t="str">
        <f t="shared" si="568"/>
        <v/>
      </c>
      <c r="AT2555" s="20">
        <f t="shared" si="569"/>
        <v>-9200.7000000000007</v>
      </c>
    </row>
    <row r="2556" spans="1:46" ht="33.75">
      <c r="A2556" s="54">
        <v>8006</v>
      </c>
      <c r="B2556" s="54" t="s">
        <v>249</v>
      </c>
      <c r="C2556" s="58" t="s">
        <v>3091</v>
      </c>
      <c r="D2556" s="79">
        <v>7</v>
      </c>
      <c r="E2556" s="79">
        <v>7</v>
      </c>
      <c r="F2556" s="80">
        <v>878.71</v>
      </c>
      <c r="G2556" s="80">
        <v>125.53</v>
      </c>
      <c r="H2556" s="80">
        <v>878.71</v>
      </c>
      <c r="I2556" s="80" t="s">
        <v>28</v>
      </c>
      <c r="J2556" s="80" t="s">
        <v>28</v>
      </c>
      <c r="K2556" s="80">
        <v>125.53</v>
      </c>
      <c r="L2556" s="73">
        <f t="shared" si="561"/>
        <v>102.23</v>
      </c>
      <c r="M2556" s="73">
        <f t="shared" si="562"/>
        <v>125.53</v>
      </c>
      <c r="N2556" s="72" t="str">
        <f t="shared" si="563"/>
        <v>0124</v>
      </c>
      <c r="O2556" s="74">
        <f t="shared" si="564"/>
        <v>0</v>
      </c>
      <c r="P2556" s="72">
        <f t="shared" si="565"/>
        <v>0</v>
      </c>
      <c r="Q2556" s="74">
        <f t="shared" si="566"/>
        <v>7</v>
      </c>
      <c r="R2556" s="72" t="str">
        <f t="shared" si="567"/>
        <v/>
      </c>
      <c r="S2556" s="72" t="str">
        <f t="shared" si="568"/>
        <v/>
      </c>
      <c r="AT2556" s="20">
        <f t="shared" si="569"/>
        <v>-9200.7000000000007</v>
      </c>
    </row>
    <row r="2557" spans="1:46" ht="33.75">
      <c r="A2557" s="54">
        <v>8006</v>
      </c>
      <c r="B2557" s="54" t="s">
        <v>248</v>
      </c>
      <c r="C2557" s="58" t="s">
        <v>3091</v>
      </c>
      <c r="D2557" s="79">
        <v>7</v>
      </c>
      <c r="E2557" s="79">
        <v>7</v>
      </c>
      <c r="F2557" s="80">
        <v>878.71</v>
      </c>
      <c r="G2557" s="80">
        <v>125.53</v>
      </c>
      <c r="H2557" s="80">
        <v>878.71</v>
      </c>
      <c r="I2557" s="80" t="s">
        <v>28</v>
      </c>
      <c r="J2557" s="80" t="s">
        <v>28</v>
      </c>
      <c r="K2557" s="80">
        <v>125.53</v>
      </c>
      <c r="L2557" s="73">
        <f t="shared" si="561"/>
        <v>102.23</v>
      </c>
      <c r="M2557" s="73">
        <f t="shared" si="562"/>
        <v>125.53</v>
      </c>
      <c r="N2557" s="72" t="str">
        <f t="shared" si="563"/>
        <v>0124</v>
      </c>
      <c r="O2557" s="74">
        <f t="shared" si="564"/>
        <v>0</v>
      </c>
      <c r="P2557" s="72">
        <f t="shared" si="565"/>
        <v>0</v>
      </c>
      <c r="Q2557" s="74">
        <f t="shared" si="566"/>
        <v>7</v>
      </c>
      <c r="R2557" s="72" t="str">
        <f t="shared" si="567"/>
        <v/>
      </c>
      <c r="S2557" s="72" t="str">
        <f t="shared" si="568"/>
        <v/>
      </c>
      <c r="AT2557" s="20">
        <f t="shared" si="569"/>
        <v>-9200.7000000000007</v>
      </c>
    </row>
    <row r="2558" spans="1:46" ht="33.75">
      <c r="A2558" s="54">
        <v>8006</v>
      </c>
      <c r="B2558" s="54" t="s">
        <v>247</v>
      </c>
      <c r="C2558" s="58" t="s">
        <v>3091</v>
      </c>
      <c r="D2558" s="79">
        <v>7</v>
      </c>
      <c r="E2558" s="79">
        <v>7</v>
      </c>
      <c r="F2558" s="80">
        <v>878.71</v>
      </c>
      <c r="G2558" s="80">
        <v>125.53</v>
      </c>
      <c r="H2558" s="80">
        <v>878.71</v>
      </c>
      <c r="I2558" s="80" t="s">
        <v>28</v>
      </c>
      <c r="J2558" s="80" t="s">
        <v>28</v>
      </c>
      <c r="K2558" s="80">
        <v>125.53</v>
      </c>
      <c r="L2558" s="73">
        <f t="shared" si="561"/>
        <v>102.23</v>
      </c>
      <c r="M2558" s="73">
        <f t="shared" si="562"/>
        <v>125.53</v>
      </c>
      <c r="N2558" s="72" t="str">
        <f t="shared" si="563"/>
        <v>0124</v>
      </c>
      <c r="O2558" s="74">
        <f t="shared" si="564"/>
        <v>0</v>
      </c>
      <c r="P2558" s="72">
        <f t="shared" si="565"/>
        <v>0</v>
      </c>
      <c r="Q2558" s="74">
        <f t="shared" si="566"/>
        <v>7</v>
      </c>
      <c r="R2558" s="72" t="str">
        <f t="shared" si="567"/>
        <v/>
      </c>
      <c r="S2558" s="72" t="str">
        <f t="shared" si="568"/>
        <v/>
      </c>
      <c r="AT2558" s="20">
        <f t="shared" si="569"/>
        <v>-9200.7000000000007</v>
      </c>
    </row>
    <row r="2559" spans="1:46" ht="33.75">
      <c r="A2559" s="54">
        <v>8006</v>
      </c>
      <c r="B2559" s="54" t="s">
        <v>246</v>
      </c>
      <c r="C2559" s="58" t="s">
        <v>3091</v>
      </c>
      <c r="D2559" s="79">
        <v>7</v>
      </c>
      <c r="E2559" s="79">
        <v>7</v>
      </c>
      <c r="F2559" s="80">
        <v>878.71</v>
      </c>
      <c r="G2559" s="80">
        <v>125.53</v>
      </c>
      <c r="H2559" s="80">
        <v>878.71</v>
      </c>
      <c r="I2559" s="80" t="s">
        <v>28</v>
      </c>
      <c r="J2559" s="80" t="s">
        <v>28</v>
      </c>
      <c r="K2559" s="80">
        <v>125.53</v>
      </c>
      <c r="L2559" s="73">
        <f t="shared" si="561"/>
        <v>102.23</v>
      </c>
      <c r="M2559" s="73">
        <f t="shared" si="562"/>
        <v>125.53</v>
      </c>
      <c r="N2559" s="72" t="str">
        <f t="shared" si="563"/>
        <v>0124</v>
      </c>
      <c r="O2559" s="74">
        <f t="shared" si="564"/>
        <v>0</v>
      </c>
      <c r="P2559" s="72">
        <f t="shared" si="565"/>
        <v>0</v>
      </c>
      <c r="Q2559" s="74">
        <f t="shared" si="566"/>
        <v>7</v>
      </c>
      <c r="R2559" s="72" t="str">
        <f t="shared" si="567"/>
        <v/>
      </c>
      <c r="S2559" s="72" t="str">
        <f t="shared" si="568"/>
        <v/>
      </c>
      <c r="AT2559" s="20">
        <f t="shared" si="569"/>
        <v>-9200.7000000000007</v>
      </c>
    </row>
    <row r="2560" spans="1:46" ht="33.75">
      <c r="A2560" s="54">
        <v>8006</v>
      </c>
      <c r="B2560" s="54" t="s">
        <v>245</v>
      </c>
      <c r="C2560" s="58" t="s">
        <v>3091</v>
      </c>
      <c r="D2560" s="79">
        <v>7</v>
      </c>
      <c r="E2560" s="79">
        <v>7</v>
      </c>
      <c r="F2560" s="80">
        <v>878.71</v>
      </c>
      <c r="G2560" s="80">
        <v>125.53</v>
      </c>
      <c r="H2560" s="80">
        <v>878.71</v>
      </c>
      <c r="I2560" s="80" t="s">
        <v>28</v>
      </c>
      <c r="J2560" s="80" t="s">
        <v>28</v>
      </c>
      <c r="K2560" s="80">
        <v>125.53</v>
      </c>
      <c r="L2560" s="73">
        <f t="shared" si="561"/>
        <v>124.74</v>
      </c>
      <c r="M2560" s="73">
        <f t="shared" si="562"/>
        <v>125.53</v>
      </c>
      <c r="N2560" s="72" t="str">
        <f t="shared" si="563"/>
        <v>0124</v>
      </c>
      <c r="O2560" s="74">
        <f t="shared" si="564"/>
        <v>0</v>
      </c>
      <c r="P2560" s="72">
        <f t="shared" si="565"/>
        <v>0</v>
      </c>
      <c r="Q2560" s="74">
        <f t="shared" si="566"/>
        <v>7</v>
      </c>
      <c r="R2560" s="72" t="str">
        <f t="shared" si="567"/>
        <v/>
      </c>
      <c r="S2560" s="72" t="str">
        <f t="shared" si="568"/>
        <v/>
      </c>
      <c r="AT2560" s="20">
        <f t="shared" si="569"/>
        <v>-11226.6</v>
      </c>
    </row>
    <row r="2561" spans="1:46" ht="33.75">
      <c r="A2561" s="54">
        <v>8006</v>
      </c>
      <c r="B2561" s="54" t="s">
        <v>244</v>
      </c>
      <c r="C2561" s="58" t="s">
        <v>3091</v>
      </c>
      <c r="D2561" s="79">
        <v>7</v>
      </c>
      <c r="E2561" s="79">
        <v>7</v>
      </c>
      <c r="F2561" s="80">
        <v>878.71</v>
      </c>
      <c r="G2561" s="80">
        <v>125.53</v>
      </c>
      <c r="H2561" s="80">
        <v>878.71</v>
      </c>
      <c r="I2561" s="80" t="s">
        <v>28</v>
      </c>
      <c r="J2561" s="80" t="s">
        <v>28</v>
      </c>
      <c r="K2561" s="80">
        <v>125.53</v>
      </c>
      <c r="L2561" s="73">
        <f t="shared" si="561"/>
        <v>124.74</v>
      </c>
      <c r="M2561" s="73">
        <f t="shared" si="562"/>
        <v>125.53</v>
      </c>
      <c r="N2561" s="72" t="str">
        <f t="shared" si="563"/>
        <v>0124</v>
      </c>
      <c r="O2561" s="74">
        <f t="shared" si="564"/>
        <v>0</v>
      </c>
      <c r="P2561" s="72">
        <f t="shared" si="565"/>
        <v>0</v>
      </c>
      <c r="Q2561" s="74">
        <f t="shared" si="566"/>
        <v>7</v>
      </c>
      <c r="R2561" s="72" t="str">
        <f t="shared" si="567"/>
        <v/>
      </c>
      <c r="S2561" s="72" t="str">
        <f t="shared" si="568"/>
        <v/>
      </c>
      <c r="AT2561" s="20">
        <f t="shared" si="569"/>
        <v>-11226.6</v>
      </c>
    </row>
    <row r="2562" spans="1:46" ht="33.75">
      <c r="A2562" s="54">
        <v>8006</v>
      </c>
      <c r="B2562" s="54" t="s">
        <v>243</v>
      </c>
      <c r="C2562" s="58" t="s">
        <v>3091</v>
      </c>
      <c r="D2562" s="79">
        <v>7</v>
      </c>
      <c r="E2562" s="79">
        <v>7</v>
      </c>
      <c r="F2562" s="80">
        <v>878.71</v>
      </c>
      <c r="G2562" s="80">
        <v>125.53</v>
      </c>
      <c r="H2562" s="80">
        <v>878.71</v>
      </c>
      <c r="I2562" s="80" t="s">
        <v>28</v>
      </c>
      <c r="J2562" s="80" t="s">
        <v>28</v>
      </c>
      <c r="K2562" s="80">
        <v>125.53</v>
      </c>
      <c r="L2562" s="73">
        <f t="shared" si="561"/>
        <v>124.74</v>
      </c>
      <c r="M2562" s="73">
        <f t="shared" si="562"/>
        <v>125.53</v>
      </c>
      <c r="N2562" s="72" t="str">
        <f t="shared" si="563"/>
        <v>0124</v>
      </c>
      <c r="O2562" s="74">
        <f t="shared" si="564"/>
        <v>0</v>
      </c>
      <c r="P2562" s="72">
        <f t="shared" si="565"/>
        <v>0</v>
      </c>
      <c r="Q2562" s="74">
        <f t="shared" si="566"/>
        <v>7</v>
      </c>
      <c r="R2562" s="72" t="str">
        <f t="shared" si="567"/>
        <v/>
      </c>
      <c r="S2562" s="72" t="str">
        <f t="shared" si="568"/>
        <v/>
      </c>
      <c r="AT2562" s="20">
        <f t="shared" si="569"/>
        <v>-11226.6</v>
      </c>
    </row>
    <row r="2563" spans="1:46" ht="33.75">
      <c r="A2563" s="54">
        <v>8006</v>
      </c>
      <c r="B2563" s="54" t="s">
        <v>242</v>
      </c>
      <c r="C2563" s="58" t="s">
        <v>3091</v>
      </c>
      <c r="D2563" s="79">
        <v>7</v>
      </c>
      <c r="E2563" s="79">
        <v>7</v>
      </c>
      <c r="F2563" s="80">
        <v>878.71</v>
      </c>
      <c r="G2563" s="80">
        <v>125.53</v>
      </c>
      <c r="H2563" s="80">
        <v>878.71</v>
      </c>
      <c r="I2563" s="80" t="s">
        <v>28</v>
      </c>
      <c r="J2563" s="80" t="s">
        <v>28</v>
      </c>
      <c r="K2563" s="80">
        <v>125.53</v>
      </c>
      <c r="L2563" s="73">
        <f t="shared" si="561"/>
        <v>124.74</v>
      </c>
      <c r="M2563" s="73">
        <f t="shared" si="562"/>
        <v>125.53</v>
      </c>
      <c r="N2563" s="72" t="str">
        <f t="shared" si="563"/>
        <v>0124</v>
      </c>
      <c r="O2563" s="74">
        <f t="shared" si="564"/>
        <v>0</v>
      </c>
      <c r="P2563" s="72">
        <f t="shared" si="565"/>
        <v>0</v>
      </c>
      <c r="Q2563" s="74">
        <f t="shared" si="566"/>
        <v>7</v>
      </c>
      <c r="R2563" s="72" t="str">
        <f t="shared" si="567"/>
        <v/>
      </c>
      <c r="S2563" s="72" t="str">
        <f t="shared" si="568"/>
        <v/>
      </c>
      <c r="AT2563" s="20">
        <f t="shared" si="569"/>
        <v>-11226.6</v>
      </c>
    </row>
    <row r="2564" spans="1:46" ht="33.75">
      <c r="A2564" s="54">
        <v>8006</v>
      </c>
      <c r="B2564" s="54" t="s">
        <v>241</v>
      </c>
      <c r="C2564" s="58" t="s">
        <v>3091</v>
      </c>
      <c r="D2564" s="79">
        <v>7</v>
      </c>
      <c r="E2564" s="79">
        <v>7</v>
      </c>
      <c r="F2564" s="80">
        <v>878.71</v>
      </c>
      <c r="G2564" s="80">
        <v>125.53</v>
      </c>
      <c r="H2564" s="80">
        <v>878.71</v>
      </c>
      <c r="I2564" s="80" t="s">
        <v>28</v>
      </c>
      <c r="J2564" s="80" t="s">
        <v>28</v>
      </c>
      <c r="K2564" s="80">
        <v>125.53</v>
      </c>
      <c r="L2564" s="73">
        <f t="shared" ref="L2564:L2627" si="570">IFERROR(VLOOKUP(B2564,$B$1326:$K$2467,6,0),"")</f>
        <v>124.74</v>
      </c>
      <c r="M2564" s="73">
        <f t="shared" ref="M2564:M2627" si="571">IFERROR(VLOOKUP($B2564,$B$2468:$K$3603,6,0),"")</f>
        <v>125.53</v>
      </c>
      <c r="N2564" s="72" t="str">
        <f t="shared" ref="N2564:N2627" si="572">LEFT(B2564,4)</f>
        <v>0124</v>
      </c>
      <c r="O2564" s="74">
        <f t="shared" ref="O2564:O2627" si="573">E2564-D2564</f>
        <v>0</v>
      </c>
      <c r="P2564" s="72">
        <f t="shared" ref="P2564:P2627" si="574">IF(O2564=20,1,0)</f>
        <v>0</v>
      </c>
      <c r="Q2564" s="74">
        <f t="shared" ref="Q2564:Q2627" si="575">D2564</f>
        <v>7</v>
      </c>
      <c r="R2564" s="72" t="str">
        <f t="shared" ref="R2564:R2627" si="576">IF(P2564=1,Q2564+7,"")</f>
        <v/>
      </c>
      <c r="S2564" s="72" t="str">
        <f t="shared" ref="S2564:S2627" si="577">IF(P2564=1,Q2564+14,"")</f>
        <v/>
      </c>
      <c r="AT2564" s="20">
        <f t="shared" si="569"/>
        <v>-11226.6</v>
      </c>
    </row>
    <row r="2565" spans="1:46" ht="33.75">
      <c r="A2565" s="54">
        <v>8006</v>
      </c>
      <c r="B2565" s="54" t="s">
        <v>240</v>
      </c>
      <c r="C2565" s="58" t="s">
        <v>3091</v>
      </c>
      <c r="D2565" s="79">
        <v>7</v>
      </c>
      <c r="E2565" s="79">
        <v>7</v>
      </c>
      <c r="F2565" s="80">
        <v>878.71</v>
      </c>
      <c r="G2565" s="80">
        <v>125.53</v>
      </c>
      <c r="H2565" s="80">
        <v>878.71</v>
      </c>
      <c r="I2565" s="80" t="s">
        <v>28</v>
      </c>
      <c r="J2565" s="80" t="s">
        <v>28</v>
      </c>
      <c r="K2565" s="80">
        <v>125.53</v>
      </c>
      <c r="L2565" s="73">
        <f t="shared" si="570"/>
        <v>124.74</v>
      </c>
      <c r="M2565" s="73">
        <f t="shared" si="571"/>
        <v>125.53</v>
      </c>
      <c r="N2565" s="72" t="str">
        <f t="shared" si="572"/>
        <v>0124</v>
      </c>
      <c r="O2565" s="74">
        <f t="shared" si="573"/>
        <v>0</v>
      </c>
      <c r="P2565" s="72">
        <f t="shared" si="574"/>
        <v>0</v>
      </c>
      <c r="Q2565" s="74">
        <f t="shared" si="575"/>
        <v>7</v>
      </c>
      <c r="R2565" s="72" t="str">
        <f t="shared" si="576"/>
        <v/>
      </c>
      <c r="S2565" s="72" t="str">
        <f t="shared" si="577"/>
        <v/>
      </c>
      <c r="AT2565" s="20">
        <f t="shared" si="569"/>
        <v>-11226.6</v>
      </c>
    </row>
    <row r="2566" spans="1:46" ht="33.75">
      <c r="A2566" s="54">
        <v>8006</v>
      </c>
      <c r="B2566" s="54" t="s">
        <v>239</v>
      </c>
      <c r="C2566" s="58" t="s">
        <v>3091</v>
      </c>
      <c r="D2566" s="79">
        <v>7</v>
      </c>
      <c r="E2566" s="79">
        <v>7</v>
      </c>
      <c r="F2566" s="80">
        <v>878.71</v>
      </c>
      <c r="G2566" s="80">
        <v>125.53</v>
      </c>
      <c r="H2566" s="80">
        <v>878.71</v>
      </c>
      <c r="I2566" s="80" t="s">
        <v>28</v>
      </c>
      <c r="J2566" s="80" t="s">
        <v>28</v>
      </c>
      <c r="K2566" s="80">
        <v>125.53</v>
      </c>
      <c r="L2566" s="73">
        <f t="shared" si="570"/>
        <v>142.32</v>
      </c>
      <c r="M2566" s="73">
        <f t="shared" si="571"/>
        <v>125.53</v>
      </c>
      <c r="N2566" s="72" t="str">
        <f t="shared" si="572"/>
        <v>0124</v>
      </c>
      <c r="O2566" s="74">
        <f t="shared" si="573"/>
        <v>0</v>
      </c>
      <c r="P2566" s="72">
        <f t="shared" si="574"/>
        <v>0</v>
      </c>
      <c r="Q2566" s="74">
        <f t="shared" si="575"/>
        <v>7</v>
      </c>
      <c r="R2566" s="72" t="str">
        <f t="shared" si="576"/>
        <v/>
      </c>
      <c r="S2566" s="72" t="str">
        <f t="shared" si="577"/>
        <v/>
      </c>
      <c r="AT2566" s="20">
        <f t="shared" si="569"/>
        <v>-12808.8</v>
      </c>
    </row>
    <row r="2567" spans="1:46" ht="33.75">
      <c r="A2567" s="54">
        <v>8006</v>
      </c>
      <c r="B2567" s="54" t="s">
        <v>238</v>
      </c>
      <c r="C2567" s="58" t="s">
        <v>3091</v>
      </c>
      <c r="D2567" s="79">
        <v>7</v>
      </c>
      <c r="E2567" s="79">
        <v>7</v>
      </c>
      <c r="F2567" s="80">
        <v>878.71</v>
      </c>
      <c r="G2567" s="80">
        <v>125.53</v>
      </c>
      <c r="H2567" s="80">
        <v>878.71</v>
      </c>
      <c r="I2567" s="80" t="s">
        <v>28</v>
      </c>
      <c r="J2567" s="80" t="s">
        <v>28</v>
      </c>
      <c r="K2567" s="80">
        <v>125.53</v>
      </c>
      <c r="L2567" s="73">
        <f t="shared" si="570"/>
        <v>142.32</v>
      </c>
      <c r="M2567" s="73">
        <f t="shared" si="571"/>
        <v>125.53</v>
      </c>
      <c r="N2567" s="72" t="str">
        <f t="shared" si="572"/>
        <v>0124</v>
      </c>
      <c r="O2567" s="74">
        <f t="shared" si="573"/>
        <v>0</v>
      </c>
      <c r="P2567" s="72">
        <f t="shared" si="574"/>
        <v>0</v>
      </c>
      <c r="Q2567" s="74">
        <f t="shared" si="575"/>
        <v>7</v>
      </c>
      <c r="R2567" s="72" t="str">
        <f t="shared" si="576"/>
        <v/>
      </c>
      <c r="S2567" s="72" t="str">
        <f t="shared" si="577"/>
        <v/>
      </c>
      <c r="AT2567" s="20">
        <f t="shared" si="569"/>
        <v>-12808.8</v>
      </c>
    </row>
    <row r="2568" spans="1:46" ht="33.75">
      <c r="A2568" s="54">
        <v>8006</v>
      </c>
      <c r="B2568" s="54" t="s">
        <v>237</v>
      </c>
      <c r="C2568" s="58" t="s">
        <v>3091</v>
      </c>
      <c r="D2568" s="79">
        <v>7</v>
      </c>
      <c r="E2568" s="79">
        <v>7</v>
      </c>
      <c r="F2568" s="80">
        <v>878.71</v>
      </c>
      <c r="G2568" s="80">
        <v>125.53</v>
      </c>
      <c r="H2568" s="80">
        <v>878.71</v>
      </c>
      <c r="I2568" s="80" t="s">
        <v>28</v>
      </c>
      <c r="J2568" s="80" t="s">
        <v>28</v>
      </c>
      <c r="K2568" s="80">
        <v>125.53</v>
      </c>
      <c r="L2568" s="73">
        <f t="shared" si="570"/>
        <v>142.32</v>
      </c>
      <c r="M2568" s="73">
        <f t="shared" si="571"/>
        <v>125.53</v>
      </c>
      <c r="N2568" s="72" t="str">
        <f t="shared" si="572"/>
        <v>0124</v>
      </c>
      <c r="O2568" s="74">
        <f t="shared" si="573"/>
        <v>0</v>
      </c>
      <c r="P2568" s="72">
        <f t="shared" si="574"/>
        <v>0</v>
      </c>
      <c r="Q2568" s="74">
        <f t="shared" si="575"/>
        <v>7</v>
      </c>
      <c r="R2568" s="72" t="str">
        <f t="shared" si="576"/>
        <v/>
      </c>
      <c r="S2568" s="72" t="str">
        <f t="shared" si="577"/>
        <v/>
      </c>
      <c r="AT2568" s="20">
        <f t="shared" si="569"/>
        <v>-12808.8</v>
      </c>
    </row>
    <row r="2569" spans="1:46" ht="33.75">
      <c r="A2569" s="54">
        <v>8006</v>
      </c>
      <c r="B2569" s="54" t="s">
        <v>236</v>
      </c>
      <c r="C2569" s="58" t="s">
        <v>3091</v>
      </c>
      <c r="D2569" s="79">
        <v>7</v>
      </c>
      <c r="E2569" s="79">
        <v>7</v>
      </c>
      <c r="F2569" s="80">
        <v>878.71</v>
      </c>
      <c r="G2569" s="80">
        <v>125.53</v>
      </c>
      <c r="H2569" s="80">
        <v>878.71</v>
      </c>
      <c r="I2569" s="80" t="s">
        <v>28</v>
      </c>
      <c r="J2569" s="80" t="s">
        <v>28</v>
      </c>
      <c r="K2569" s="80">
        <v>125.53</v>
      </c>
      <c r="L2569" s="73">
        <f t="shared" si="570"/>
        <v>142.32</v>
      </c>
      <c r="M2569" s="73">
        <f t="shared" si="571"/>
        <v>125.53</v>
      </c>
      <c r="N2569" s="72" t="str">
        <f t="shared" si="572"/>
        <v>0124</v>
      </c>
      <c r="O2569" s="74">
        <f t="shared" si="573"/>
        <v>0</v>
      </c>
      <c r="P2569" s="72">
        <f t="shared" si="574"/>
        <v>0</v>
      </c>
      <c r="Q2569" s="74">
        <f t="shared" si="575"/>
        <v>7</v>
      </c>
      <c r="R2569" s="72" t="str">
        <f t="shared" si="576"/>
        <v/>
      </c>
      <c r="S2569" s="72" t="str">
        <f t="shared" si="577"/>
        <v/>
      </c>
      <c r="AT2569" s="20">
        <f t="shared" si="569"/>
        <v>-12808.8</v>
      </c>
    </row>
    <row r="2570" spans="1:46" ht="33.75">
      <c r="A2570" s="54">
        <v>8006</v>
      </c>
      <c r="B2570" s="54" t="s">
        <v>235</v>
      </c>
      <c r="C2570" s="58" t="s">
        <v>3091</v>
      </c>
      <c r="D2570" s="79">
        <v>7</v>
      </c>
      <c r="E2570" s="79">
        <v>7</v>
      </c>
      <c r="F2570" s="80">
        <v>878.71</v>
      </c>
      <c r="G2570" s="80">
        <v>125.53</v>
      </c>
      <c r="H2570" s="80">
        <v>878.71</v>
      </c>
      <c r="I2570" s="80" t="s">
        <v>28</v>
      </c>
      <c r="J2570" s="80" t="s">
        <v>28</v>
      </c>
      <c r="K2570" s="80">
        <v>125.53</v>
      </c>
      <c r="L2570" s="73">
        <f t="shared" si="570"/>
        <v>142.32</v>
      </c>
      <c r="M2570" s="73">
        <f t="shared" si="571"/>
        <v>125.53</v>
      </c>
      <c r="N2570" s="72" t="str">
        <f t="shared" si="572"/>
        <v>0124</v>
      </c>
      <c r="O2570" s="74">
        <f t="shared" si="573"/>
        <v>0</v>
      </c>
      <c r="P2570" s="72">
        <f t="shared" si="574"/>
        <v>0</v>
      </c>
      <c r="Q2570" s="74">
        <f t="shared" si="575"/>
        <v>7</v>
      </c>
      <c r="R2570" s="72" t="str">
        <f t="shared" si="576"/>
        <v/>
      </c>
      <c r="S2570" s="72" t="str">
        <f t="shared" si="577"/>
        <v/>
      </c>
      <c r="AT2570" s="20">
        <f t="shared" si="569"/>
        <v>-12808.8</v>
      </c>
    </row>
    <row r="2571" spans="1:46" ht="33.75">
      <c r="A2571" s="54">
        <v>8006</v>
      </c>
      <c r="B2571" s="54" t="s">
        <v>234</v>
      </c>
      <c r="C2571" s="58" t="s">
        <v>3091</v>
      </c>
      <c r="D2571" s="79">
        <v>7</v>
      </c>
      <c r="E2571" s="79">
        <v>7</v>
      </c>
      <c r="F2571" s="80">
        <v>878.71</v>
      </c>
      <c r="G2571" s="80">
        <v>125.53</v>
      </c>
      <c r="H2571" s="80">
        <v>878.71</v>
      </c>
      <c r="I2571" s="80" t="s">
        <v>28</v>
      </c>
      <c r="J2571" s="80" t="s">
        <v>28</v>
      </c>
      <c r="K2571" s="80">
        <v>125.53</v>
      </c>
      <c r="L2571" s="73">
        <f t="shared" si="570"/>
        <v>142.32</v>
      </c>
      <c r="M2571" s="73">
        <f t="shared" si="571"/>
        <v>125.53</v>
      </c>
      <c r="N2571" s="72" t="str">
        <f t="shared" si="572"/>
        <v>0124</v>
      </c>
      <c r="O2571" s="74">
        <f t="shared" si="573"/>
        <v>0</v>
      </c>
      <c r="P2571" s="72">
        <f t="shared" si="574"/>
        <v>0</v>
      </c>
      <c r="Q2571" s="74">
        <f t="shared" si="575"/>
        <v>7</v>
      </c>
      <c r="R2571" s="72" t="str">
        <f t="shared" si="576"/>
        <v/>
      </c>
      <c r="S2571" s="72" t="str">
        <f t="shared" si="577"/>
        <v/>
      </c>
      <c r="AT2571" s="20">
        <f t="shared" ref="AT2571:AT2634" si="578">AS2571+(AI2571-90)*L2571</f>
        <v>-12808.8</v>
      </c>
    </row>
    <row r="2572" spans="1:46" ht="33.75">
      <c r="A2572" s="54">
        <v>8007</v>
      </c>
      <c r="B2572" s="54" t="s">
        <v>280</v>
      </c>
      <c r="C2572" s="58" t="s">
        <v>2450</v>
      </c>
      <c r="D2572" s="79">
        <v>7</v>
      </c>
      <c r="E2572" s="79">
        <v>7</v>
      </c>
      <c r="F2572" s="80">
        <v>835.81</v>
      </c>
      <c r="G2572" s="80">
        <v>119.4</v>
      </c>
      <c r="H2572" s="80">
        <v>835.81</v>
      </c>
      <c r="I2572" s="80" t="s">
        <v>28</v>
      </c>
      <c r="J2572" s="80" t="s">
        <v>28</v>
      </c>
      <c r="K2572" s="80">
        <v>119.4</v>
      </c>
      <c r="L2572" s="73">
        <f t="shared" si="570"/>
        <v>87.77</v>
      </c>
      <c r="M2572" s="73">
        <f t="shared" si="571"/>
        <v>119.4</v>
      </c>
      <c r="N2572" s="72" t="str">
        <f t="shared" si="572"/>
        <v>0127</v>
      </c>
      <c r="O2572" s="74">
        <f t="shared" si="573"/>
        <v>0</v>
      </c>
      <c r="P2572" s="72">
        <f t="shared" si="574"/>
        <v>0</v>
      </c>
      <c r="Q2572" s="74">
        <f t="shared" si="575"/>
        <v>7</v>
      </c>
      <c r="R2572" s="72" t="str">
        <f t="shared" si="576"/>
        <v/>
      </c>
      <c r="S2572" s="72" t="str">
        <f t="shared" si="577"/>
        <v/>
      </c>
      <c r="AT2572" s="20">
        <f t="shared" si="578"/>
        <v>-7899.2999999999993</v>
      </c>
    </row>
    <row r="2573" spans="1:46" ht="33.75">
      <c r="A2573" s="54">
        <v>8007</v>
      </c>
      <c r="B2573" s="54" t="s">
        <v>278</v>
      </c>
      <c r="C2573" s="58" t="s">
        <v>2450</v>
      </c>
      <c r="D2573" s="79">
        <v>7</v>
      </c>
      <c r="E2573" s="79">
        <v>7</v>
      </c>
      <c r="F2573" s="80">
        <v>835.81</v>
      </c>
      <c r="G2573" s="80">
        <v>119.4</v>
      </c>
      <c r="H2573" s="80">
        <v>835.81</v>
      </c>
      <c r="I2573" s="80" t="s">
        <v>28</v>
      </c>
      <c r="J2573" s="80" t="s">
        <v>28</v>
      </c>
      <c r="K2573" s="80">
        <v>119.4</v>
      </c>
      <c r="L2573" s="73">
        <f t="shared" si="570"/>
        <v>87.77</v>
      </c>
      <c r="M2573" s="73">
        <f t="shared" si="571"/>
        <v>119.4</v>
      </c>
      <c r="N2573" s="72" t="str">
        <f t="shared" si="572"/>
        <v>0127</v>
      </c>
      <c r="O2573" s="74">
        <f t="shared" si="573"/>
        <v>0</v>
      </c>
      <c r="P2573" s="72">
        <f t="shared" si="574"/>
        <v>0</v>
      </c>
      <c r="Q2573" s="74">
        <f t="shared" si="575"/>
        <v>7</v>
      </c>
      <c r="R2573" s="72" t="str">
        <f t="shared" si="576"/>
        <v/>
      </c>
      <c r="S2573" s="72" t="str">
        <f t="shared" si="577"/>
        <v/>
      </c>
      <c r="AT2573" s="20">
        <f t="shared" si="578"/>
        <v>-7899.2999999999993</v>
      </c>
    </row>
    <row r="2574" spans="1:46" ht="33.75">
      <c r="A2574" s="54">
        <v>8007</v>
      </c>
      <c r="B2574" s="54" t="s">
        <v>276</v>
      </c>
      <c r="C2574" s="58" t="s">
        <v>2450</v>
      </c>
      <c r="D2574" s="79">
        <v>7</v>
      </c>
      <c r="E2574" s="79">
        <v>7</v>
      </c>
      <c r="F2574" s="80">
        <v>835.81</v>
      </c>
      <c r="G2574" s="80">
        <v>119.4</v>
      </c>
      <c r="H2574" s="80">
        <v>835.81</v>
      </c>
      <c r="I2574" s="80" t="s">
        <v>28</v>
      </c>
      <c r="J2574" s="80" t="s">
        <v>28</v>
      </c>
      <c r="K2574" s="80">
        <v>119.4</v>
      </c>
      <c r="L2574" s="73">
        <f t="shared" si="570"/>
        <v>87.77</v>
      </c>
      <c r="M2574" s="73">
        <f t="shared" si="571"/>
        <v>119.4</v>
      </c>
      <c r="N2574" s="72" t="str">
        <f t="shared" si="572"/>
        <v>0127</v>
      </c>
      <c r="O2574" s="74">
        <f t="shared" si="573"/>
        <v>0</v>
      </c>
      <c r="P2574" s="72">
        <f t="shared" si="574"/>
        <v>0</v>
      </c>
      <c r="Q2574" s="74">
        <f t="shared" si="575"/>
        <v>7</v>
      </c>
      <c r="R2574" s="72" t="str">
        <f t="shared" si="576"/>
        <v/>
      </c>
      <c r="S2574" s="72" t="str">
        <f t="shared" si="577"/>
        <v/>
      </c>
      <c r="AT2574" s="20">
        <f t="shared" si="578"/>
        <v>-7899.2999999999993</v>
      </c>
    </row>
    <row r="2575" spans="1:46" ht="33.75">
      <c r="A2575" s="54">
        <v>8007</v>
      </c>
      <c r="B2575" s="54" t="s">
        <v>274</v>
      </c>
      <c r="C2575" s="58" t="s">
        <v>2450</v>
      </c>
      <c r="D2575" s="79">
        <v>7</v>
      </c>
      <c r="E2575" s="79">
        <v>7</v>
      </c>
      <c r="F2575" s="80">
        <v>835.81</v>
      </c>
      <c r="G2575" s="80">
        <v>119.4</v>
      </c>
      <c r="H2575" s="80">
        <v>835.81</v>
      </c>
      <c r="I2575" s="80" t="s">
        <v>28</v>
      </c>
      <c r="J2575" s="80" t="s">
        <v>28</v>
      </c>
      <c r="K2575" s="80">
        <v>119.4</v>
      </c>
      <c r="L2575" s="73">
        <f t="shared" si="570"/>
        <v>87.77</v>
      </c>
      <c r="M2575" s="73">
        <f t="shared" si="571"/>
        <v>119.4</v>
      </c>
      <c r="N2575" s="72" t="str">
        <f t="shared" si="572"/>
        <v>0127</v>
      </c>
      <c r="O2575" s="74">
        <f t="shared" si="573"/>
        <v>0</v>
      </c>
      <c r="P2575" s="72">
        <f t="shared" si="574"/>
        <v>0</v>
      </c>
      <c r="Q2575" s="74">
        <f t="shared" si="575"/>
        <v>7</v>
      </c>
      <c r="R2575" s="72" t="str">
        <f t="shared" si="576"/>
        <v/>
      </c>
      <c r="S2575" s="72" t="str">
        <f t="shared" si="577"/>
        <v/>
      </c>
      <c r="AT2575" s="20">
        <f t="shared" si="578"/>
        <v>-7899.2999999999993</v>
      </c>
    </row>
    <row r="2576" spans="1:46" ht="33.75">
      <c r="A2576" s="54">
        <v>8007</v>
      </c>
      <c r="B2576" s="54" t="s">
        <v>272</v>
      </c>
      <c r="C2576" s="58" t="s">
        <v>2450</v>
      </c>
      <c r="D2576" s="79">
        <v>7</v>
      </c>
      <c r="E2576" s="79">
        <v>7</v>
      </c>
      <c r="F2576" s="80">
        <v>835.81</v>
      </c>
      <c r="G2576" s="80">
        <v>119.4</v>
      </c>
      <c r="H2576" s="80">
        <v>835.81</v>
      </c>
      <c r="I2576" s="80" t="s">
        <v>28</v>
      </c>
      <c r="J2576" s="80" t="s">
        <v>28</v>
      </c>
      <c r="K2576" s="80">
        <v>119.4</v>
      </c>
      <c r="L2576" s="73">
        <f t="shared" si="570"/>
        <v>94.28</v>
      </c>
      <c r="M2576" s="73">
        <f t="shared" si="571"/>
        <v>119.4</v>
      </c>
      <c r="N2576" s="72" t="str">
        <f t="shared" si="572"/>
        <v>0127</v>
      </c>
      <c r="O2576" s="74">
        <f t="shared" si="573"/>
        <v>0</v>
      </c>
      <c r="P2576" s="72">
        <f t="shared" si="574"/>
        <v>0</v>
      </c>
      <c r="Q2576" s="74">
        <f t="shared" si="575"/>
        <v>7</v>
      </c>
      <c r="R2576" s="72" t="str">
        <f t="shared" si="576"/>
        <v/>
      </c>
      <c r="S2576" s="72" t="str">
        <f t="shared" si="577"/>
        <v/>
      </c>
      <c r="AT2576" s="20">
        <f t="shared" si="578"/>
        <v>-8485.2000000000007</v>
      </c>
    </row>
    <row r="2577" spans="1:46" ht="33.75">
      <c r="A2577" s="54">
        <v>8007</v>
      </c>
      <c r="B2577" s="54" t="s">
        <v>270</v>
      </c>
      <c r="C2577" s="58" t="s">
        <v>2450</v>
      </c>
      <c r="D2577" s="79">
        <v>7</v>
      </c>
      <c r="E2577" s="79">
        <v>7</v>
      </c>
      <c r="F2577" s="80">
        <v>835.81</v>
      </c>
      <c r="G2577" s="80">
        <v>119.4</v>
      </c>
      <c r="H2577" s="80">
        <v>835.81</v>
      </c>
      <c r="I2577" s="80" t="s">
        <v>28</v>
      </c>
      <c r="J2577" s="80" t="s">
        <v>28</v>
      </c>
      <c r="K2577" s="80">
        <v>119.4</v>
      </c>
      <c r="L2577" s="73">
        <f t="shared" si="570"/>
        <v>94.28</v>
      </c>
      <c r="M2577" s="73">
        <f t="shared" si="571"/>
        <v>119.4</v>
      </c>
      <c r="N2577" s="72" t="str">
        <f t="shared" si="572"/>
        <v>0127</v>
      </c>
      <c r="O2577" s="74">
        <f t="shared" si="573"/>
        <v>0</v>
      </c>
      <c r="P2577" s="72">
        <f t="shared" si="574"/>
        <v>0</v>
      </c>
      <c r="Q2577" s="74">
        <f t="shared" si="575"/>
        <v>7</v>
      </c>
      <c r="R2577" s="72" t="str">
        <f t="shared" si="576"/>
        <v/>
      </c>
      <c r="S2577" s="72" t="str">
        <f t="shared" si="577"/>
        <v/>
      </c>
      <c r="AT2577" s="20">
        <f t="shared" si="578"/>
        <v>-8485.2000000000007</v>
      </c>
    </row>
    <row r="2578" spans="1:46" ht="33.75">
      <c r="A2578" s="54">
        <v>8007</v>
      </c>
      <c r="B2578" s="54" t="s">
        <v>268</v>
      </c>
      <c r="C2578" s="58" t="s">
        <v>2450</v>
      </c>
      <c r="D2578" s="79">
        <v>7</v>
      </c>
      <c r="E2578" s="79">
        <v>7</v>
      </c>
      <c r="F2578" s="80">
        <v>835.81</v>
      </c>
      <c r="G2578" s="80">
        <v>119.4</v>
      </c>
      <c r="H2578" s="80">
        <v>835.81</v>
      </c>
      <c r="I2578" s="80" t="s">
        <v>28</v>
      </c>
      <c r="J2578" s="80" t="s">
        <v>28</v>
      </c>
      <c r="K2578" s="80">
        <v>119.4</v>
      </c>
      <c r="L2578" s="73">
        <f t="shared" si="570"/>
        <v>94.28</v>
      </c>
      <c r="M2578" s="73">
        <f t="shared" si="571"/>
        <v>119.4</v>
      </c>
      <c r="N2578" s="72" t="str">
        <f t="shared" si="572"/>
        <v>0127</v>
      </c>
      <c r="O2578" s="74">
        <f t="shared" si="573"/>
        <v>0</v>
      </c>
      <c r="P2578" s="72">
        <f t="shared" si="574"/>
        <v>0</v>
      </c>
      <c r="Q2578" s="74">
        <f t="shared" si="575"/>
        <v>7</v>
      </c>
      <c r="R2578" s="72" t="str">
        <f t="shared" si="576"/>
        <v/>
      </c>
      <c r="S2578" s="72" t="str">
        <f t="shared" si="577"/>
        <v/>
      </c>
      <c r="AT2578" s="20">
        <f t="shared" si="578"/>
        <v>-8485.2000000000007</v>
      </c>
    </row>
    <row r="2579" spans="1:46" ht="33.75">
      <c r="A2579" s="54">
        <v>8007</v>
      </c>
      <c r="B2579" s="54" t="s">
        <v>266</v>
      </c>
      <c r="C2579" s="58" t="s">
        <v>2450</v>
      </c>
      <c r="D2579" s="79">
        <v>7</v>
      </c>
      <c r="E2579" s="79">
        <v>7</v>
      </c>
      <c r="F2579" s="80">
        <v>835.81</v>
      </c>
      <c r="G2579" s="80">
        <v>119.4</v>
      </c>
      <c r="H2579" s="80">
        <v>835.81</v>
      </c>
      <c r="I2579" s="80" t="s">
        <v>28</v>
      </c>
      <c r="J2579" s="80" t="s">
        <v>28</v>
      </c>
      <c r="K2579" s="80">
        <v>119.4</v>
      </c>
      <c r="L2579" s="73">
        <f t="shared" si="570"/>
        <v>94.28</v>
      </c>
      <c r="M2579" s="73">
        <f t="shared" si="571"/>
        <v>119.4</v>
      </c>
      <c r="N2579" s="72" t="str">
        <f t="shared" si="572"/>
        <v>0127</v>
      </c>
      <c r="O2579" s="74">
        <f t="shared" si="573"/>
        <v>0</v>
      </c>
      <c r="P2579" s="72">
        <f t="shared" si="574"/>
        <v>0</v>
      </c>
      <c r="Q2579" s="74">
        <f t="shared" si="575"/>
        <v>7</v>
      </c>
      <c r="R2579" s="72" t="str">
        <f t="shared" si="576"/>
        <v/>
      </c>
      <c r="S2579" s="72" t="str">
        <f t="shared" si="577"/>
        <v/>
      </c>
      <c r="AT2579" s="20">
        <f t="shared" si="578"/>
        <v>-8485.2000000000007</v>
      </c>
    </row>
    <row r="2580" spans="1:46" ht="33.75">
      <c r="A2580" s="54">
        <v>8007</v>
      </c>
      <c r="B2580" s="54" t="s">
        <v>264</v>
      </c>
      <c r="C2580" s="58" t="s">
        <v>2450</v>
      </c>
      <c r="D2580" s="79">
        <v>7</v>
      </c>
      <c r="E2580" s="79">
        <v>7</v>
      </c>
      <c r="F2580" s="80">
        <v>835.81</v>
      </c>
      <c r="G2580" s="80">
        <v>119.4</v>
      </c>
      <c r="H2580" s="80">
        <v>835.81</v>
      </c>
      <c r="I2580" s="80" t="s">
        <v>28</v>
      </c>
      <c r="J2580" s="80" t="s">
        <v>28</v>
      </c>
      <c r="K2580" s="80">
        <v>119.4</v>
      </c>
      <c r="L2580" s="73">
        <f t="shared" si="570"/>
        <v>100.62</v>
      </c>
      <c r="M2580" s="73">
        <f t="shared" si="571"/>
        <v>119.4</v>
      </c>
      <c r="N2580" s="72" t="str">
        <f t="shared" si="572"/>
        <v>0127</v>
      </c>
      <c r="O2580" s="74">
        <f t="shared" si="573"/>
        <v>0</v>
      </c>
      <c r="P2580" s="72">
        <f t="shared" si="574"/>
        <v>0</v>
      </c>
      <c r="Q2580" s="74">
        <f t="shared" si="575"/>
        <v>7</v>
      </c>
      <c r="R2580" s="72" t="str">
        <f t="shared" si="576"/>
        <v/>
      </c>
      <c r="S2580" s="72" t="str">
        <f t="shared" si="577"/>
        <v/>
      </c>
      <c r="AT2580" s="20">
        <f t="shared" si="578"/>
        <v>-9055.8000000000011</v>
      </c>
    </row>
    <row r="2581" spans="1:46" ht="33.75">
      <c r="A2581" s="54">
        <v>8007</v>
      </c>
      <c r="B2581" s="54" t="s">
        <v>262</v>
      </c>
      <c r="C2581" s="58" t="s">
        <v>2450</v>
      </c>
      <c r="D2581" s="79">
        <v>7</v>
      </c>
      <c r="E2581" s="79">
        <v>7</v>
      </c>
      <c r="F2581" s="80">
        <v>835.81</v>
      </c>
      <c r="G2581" s="80">
        <v>119.4</v>
      </c>
      <c r="H2581" s="80">
        <v>835.81</v>
      </c>
      <c r="I2581" s="80" t="s">
        <v>28</v>
      </c>
      <c r="J2581" s="80" t="s">
        <v>28</v>
      </c>
      <c r="K2581" s="80">
        <v>119.4</v>
      </c>
      <c r="L2581" s="73">
        <f t="shared" si="570"/>
        <v>100.62</v>
      </c>
      <c r="M2581" s="73">
        <f t="shared" si="571"/>
        <v>119.4</v>
      </c>
      <c r="N2581" s="72" t="str">
        <f t="shared" si="572"/>
        <v>0127</v>
      </c>
      <c r="O2581" s="74">
        <f t="shared" si="573"/>
        <v>0</v>
      </c>
      <c r="P2581" s="72">
        <f t="shared" si="574"/>
        <v>0</v>
      </c>
      <c r="Q2581" s="74">
        <f t="shared" si="575"/>
        <v>7</v>
      </c>
      <c r="R2581" s="72" t="str">
        <f t="shared" si="576"/>
        <v/>
      </c>
      <c r="S2581" s="72" t="str">
        <f t="shared" si="577"/>
        <v/>
      </c>
      <c r="AT2581" s="20">
        <f t="shared" si="578"/>
        <v>-9055.8000000000011</v>
      </c>
    </row>
    <row r="2582" spans="1:46" ht="33.75">
      <c r="A2582" s="54">
        <v>8007</v>
      </c>
      <c r="B2582" s="54" t="s">
        <v>260</v>
      </c>
      <c r="C2582" s="58" t="s">
        <v>2450</v>
      </c>
      <c r="D2582" s="79">
        <v>7</v>
      </c>
      <c r="E2582" s="79">
        <v>7</v>
      </c>
      <c r="F2582" s="80">
        <v>835.81</v>
      </c>
      <c r="G2582" s="80">
        <v>119.4</v>
      </c>
      <c r="H2582" s="80">
        <v>835.81</v>
      </c>
      <c r="I2582" s="80" t="s">
        <v>28</v>
      </c>
      <c r="J2582" s="80" t="s">
        <v>28</v>
      </c>
      <c r="K2582" s="80">
        <v>119.4</v>
      </c>
      <c r="L2582" s="73">
        <f t="shared" si="570"/>
        <v>100.62</v>
      </c>
      <c r="M2582" s="73">
        <f t="shared" si="571"/>
        <v>119.4</v>
      </c>
      <c r="N2582" s="72" t="str">
        <f t="shared" si="572"/>
        <v>0127</v>
      </c>
      <c r="O2582" s="74">
        <f t="shared" si="573"/>
        <v>0</v>
      </c>
      <c r="P2582" s="72">
        <f t="shared" si="574"/>
        <v>0</v>
      </c>
      <c r="Q2582" s="74">
        <f t="shared" si="575"/>
        <v>7</v>
      </c>
      <c r="R2582" s="72" t="str">
        <f t="shared" si="576"/>
        <v/>
      </c>
      <c r="S2582" s="72" t="str">
        <f t="shared" si="577"/>
        <v/>
      </c>
      <c r="AT2582" s="20">
        <f t="shared" si="578"/>
        <v>-9055.8000000000011</v>
      </c>
    </row>
    <row r="2583" spans="1:46" ht="33.75">
      <c r="A2583" s="54">
        <v>8007</v>
      </c>
      <c r="B2583" s="54" t="s">
        <v>258</v>
      </c>
      <c r="C2583" s="58" t="s">
        <v>2450</v>
      </c>
      <c r="D2583" s="79">
        <v>7</v>
      </c>
      <c r="E2583" s="79">
        <v>7</v>
      </c>
      <c r="F2583" s="80">
        <v>835.81</v>
      </c>
      <c r="G2583" s="80">
        <v>119.4</v>
      </c>
      <c r="H2583" s="80">
        <v>835.81</v>
      </c>
      <c r="I2583" s="80" t="s">
        <v>28</v>
      </c>
      <c r="J2583" s="80" t="s">
        <v>28</v>
      </c>
      <c r="K2583" s="80">
        <v>119.4</v>
      </c>
      <c r="L2583" s="73">
        <f t="shared" si="570"/>
        <v>100.62</v>
      </c>
      <c r="M2583" s="73">
        <f t="shared" si="571"/>
        <v>119.4</v>
      </c>
      <c r="N2583" s="72" t="str">
        <f t="shared" si="572"/>
        <v>0127</v>
      </c>
      <c r="O2583" s="74">
        <f t="shared" si="573"/>
        <v>0</v>
      </c>
      <c r="P2583" s="72">
        <f t="shared" si="574"/>
        <v>0</v>
      </c>
      <c r="Q2583" s="74">
        <f t="shared" si="575"/>
        <v>7</v>
      </c>
      <c r="R2583" s="72" t="str">
        <f t="shared" si="576"/>
        <v/>
      </c>
      <c r="S2583" s="72" t="str">
        <f t="shared" si="577"/>
        <v/>
      </c>
      <c r="AT2583" s="20">
        <f t="shared" si="578"/>
        <v>-9055.8000000000011</v>
      </c>
    </row>
    <row r="2584" spans="1:46" ht="56.25">
      <c r="A2584" s="54">
        <v>8008</v>
      </c>
      <c r="B2584" s="54" t="s">
        <v>295</v>
      </c>
      <c r="C2584" s="58" t="s">
        <v>3092</v>
      </c>
      <c r="D2584" s="79">
        <v>7</v>
      </c>
      <c r="E2584" s="79">
        <v>7</v>
      </c>
      <c r="F2584" s="80">
        <v>949.67</v>
      </c>
      <c r="G2584" s="80">
        <v>135.66999999999999</v>
      </c>
      <c r="H2584" s="80">
        <v>949.67</v>
      </c>
      <c r="I2584" s="80" t="s">
        <v>28</v>
      </c>
      <c r="J2584" s="80" t="s">
        <v>28</v>
      </c>
      <c r="K2584" s="80">
        <v>135.66999999999999</v>
      </c>
      <c r="L2584" s="73">
        <f t="shared" si="570"/>
        <v>108.29</v>
      </c>
      <c r="M2584" s="73">
        <f t="shared" si="571"/>
        <v>135.66999999999999</v>
      </c>
      <c r="N2584" s="72" t="str">
        <f t="shared" si="572"/>
        <v>0130</v>
      </c>
      <c r="O2584" s="74">
        <f t="shared" si="573"/>
        <v>0</v>
      </c>
      <c r="P2584" s="72">
        <f t="shared" si="574"/>
        <v>0</v>
      </c>
      <c r="Q2584" s="74">
        <f t="shared" si="575"/>
        <v>7</v>
      </c>
      <c r="R2584" s="72" t="str">
        <f t="shared" si="576"/>
        <v/>
      </c>
      <c r="S2584" s="72" t="str">
        <f t="shared" si="577"/>
        <v/>
      </c>
      <c r="AT2584" s="20">
        <f t="shared" si="578"/>
        <v>-9746.1</v>
      </c>
    </row>
    <row r="2585" spans="1:46" ht="56.25">
      <c r="A2585" s="54">
        <v>8008</v>
      </c>
      <c r="B2585" s="54" t="s">
        <v>294</v>
      </c>
      <c r="C2585" s="58" t="s">
        <v>3092</v>
      </c>
      <c r="D2585" s="79">
        <v>7</v>
      </c>
      <c r="E2585" s="79">
        <v>7</v>
      </c>
      <c r="F2585" s="80">
        <v>949.67</v>
      </c>
      <c r="G2585" s="80">
        <v>135.66999999999999</v>
      </c>
      <c r="H2585" s="80">
        <v>949.67</v>
      </c>
      <c r="I2585" s="80" t="s">
        <v>28</v>
      </c>
      <c r="J2585" s="80" t="s">
        <v>28</v>
      </c>
      <c r="K2585" s="80">
        <v>135.66999999999999</v>
      </c>
      <c r="L2585" s="73">
        <f t="shared" si="570"/>
        <v>108.29</v>
      </c>
      <c r="M2585" s="73">
        <f t="shared" si="571"/>
        <v>135.66999999999999</v>
      </c>
      <c r="N2585" s="72" t="str">
        <f t="shared" si="572"/>
        <v>0130</v>
      </c>
      <c r="O2585" s="74">
        <f t="shared" si="573"/>
        <v>0</v>
      </c>
      <c r="P2585" s="72">
        <f t="shared" si="574"/>
        <v>0</v>
      </c>
      <c r="Q2585" s="74">
        <f t="shared" si="575"/>
        <v>7</v>
      </c>
      <c r="R2585" s="72" t="str">
        <f t="shared" si="576"/>
        <v/>
      </c>
      <c r="S2585" s="72" t="str">
        <f t="shared" si="577"/>
        <v/>
      </c>
      <c r="AT2585" s="20">
        <f t="shared" si="578"/>
        <v>-9746.1</v>
      </c>
    </row>
    <row r="2586" spans="1:46" ht="56.25">
      <c r="A2586" s="54">
        <v>8008</v>
      </c>
      <c r="B2586" s="54" t="s">
        <v>293</v>
      </c>
      <c r="C2586" s="58" t="s">
        <v>3092</v>
      </c>
      <c r="D2586" s="79">
        <v>7</v>
      </c>
      <c r="E2586" s="79">
        <v>7</v>
      </c>
      <c r="F2586" s="80">
        <v>949.67</v>
      </c>
      <c r="G2586" s="80">
        <v>135.66999999999999</v>
      </c>
      <c r="H2586" s="80">
        <v>949.67</v>
      </c>
      <c r="I2586" s="80" t="s">
        <v>28</v>
      </c>
      <c r="J2586" s="80" t="s">
        <v>28</v>
      </c>
      <c r="K2586" s="80">
        <v>135.66999999999999</v>
      </c>
      <c r="L2586" s="73">
        <f t="shared" si="570"/>
        <v>108.29</v>
      </c>
      <c r="M2586" s="73">
        <f t="shared" si="571"/>
        <v>135.66999999999999</v>
      </c>
      <c r="N2586" s="72" t="str">
        <f t="shared" si="572"/>
        <v>0130</v>
      </c>
      <c r="O2586" s="74">
        <f t="shared" si="573"/>
        <v>0</v>
      </c>
      <c r="P2586" s="72">
        <f t="shared" si="574"/>
        <v>0</v>
      </c>
      <c r="Q2586" s="74">
        <f t="shared" si="575"/>
        <v>7</v>
      </c>
      <c r="R2586" s="72" t="str">
        <f t="shared" si="576"/>
        <v/>
      </c>
      <c r="S2586" s="72" t="str">
        <f t="shared" si="577"/>
        <v/>
      </c>
      <c r="AT2586" s="20">
        <f t="shared" si="578"/>
        <v>-9746.1</v>
      </c>
    </row>
    <row r="2587" spans="1:46" ht="56.25">
      <c r="A2587" s="54">
        <v>8008</v>
      </c>
      <c r="B2587" s="54" t="s">
        <v>292</v>
      </c>
      <c r="C2587" s="58" t="s">
        <v>3092</v>
      </c>
      <c r="D2587" s="79">
        <v>7</v>
      </c>
      <c r="E2587" s="79">
        <v>7</v>
      </c>
      <c r="F2587" s="80">
        <v>949.67</v>
      </c>
      <c r="G2587" s="80">
        <v>135.66999999999999</v>
      </c>
      <c r="H2587" s="80">
        <v>949.67</v>
      </c>
      <c r="I2587" s="80" t="s">
        <v>28</v>
      </c>
      <c r="J2587" s="80" t="s">
        <v>28</v>
      </c>
      <c r="K2587" s="80">
        <v>135.66999999999999</v>
      </c>
      <c r="L2587" s="73">
        <f t="shared" si="570"/>
        <v>108.29</v>
      </c>
      <c r="M2587" s="73">
        <f t="shared" si="571"/>
        <v>135.66999999999999</v>
      </c>
      <c r="N2587" s="72" t="str">
        <f t="shared" si="572"/>
        <v>0130</v>
      </c>
      <c r="O2587" s="74">
        <f t="shared" si="573"/>
        <v>0</v>
      </c>
      <c r="P2587" s="72">
        <f t="shared" si="574"/>
        <v>0</v>
      </c>
      <c r="Q2587" s="74">
        <f t="shared" si="575"/>
        <v>7</v>
      </c>
      <c r="R2587" s="72" t="str">
        <f t="shared" si="576"/>
        <v/>
      </c>
      <c r="S2587" s="72" t="str">
        <f t="shared" si="577"/>
        <v/>
      </c>
      <c r="AT2587" s="20">
        <f t="shared" si="578"/>
        <v>-9746.1</v>
      </c>
    </row>
    <row r="2588" spans="1:46" ht="56.25">
      <c r="A2588" s="54">
        <v>8008</v>
      </c>
      <c r="B2588" s="54" t="s">
        <v>291</v>
      </c>
      <c r="C2588" s="58" t="s">
        <v>3092</v>
      </c>
      <c r="D2588" s="79">
        <v>7</v>
      </c>
      <c r="E2588" s="79">
        <v>7</v>
      </c>
      <c r="F2588" s="80">
        <v>949.67</v>
      </c>
      <c r="G2588" s="80">
        <v>135.66999999999999</v>
      </c>
      <c r="H2588" s="80">
        <v>949.67</v>
      </c>
      <c r="I2588" s="80" t="s">
        <v>28</v>
      </c>
      <c r="J2588" s="80" t="s">
        <v>28</v>
      </c>
      <c r="K2588" s="80">
        <v>135.66999999999999</v>
      </c>
      <c r="L2588" s="73">
        <f t="shared" si="570"/>
        <v>108.29</v>
      </c>
      <c r="M2588" s="73">
        <f t="shared" si="571"/>
        <v>135.66999999999999</v>
      </c>
      <c r="N2588" s="72" t="str">
        <f t="shared" si="572"/>
        <v>0130</v>
      </c>
      <c r="O2588" s="74">
        <f t="shared" si="573"/>
        <v>0</v>
      </c>
      <c r="P2588" s="72">
        <f t="shared" si="574"/>
        <v>0</v>
      </c>
      <c r="Q2588" s="74">
        <f t="shared" si="575"/>
        <v>7</v>
      </c>
      <c r="R2588" s="72" t="str">
        <f t="shared" si="576"/>
        <v/>
      </c>
      <c r="S2588" s="72" t="str">
        <f t="shared" si="577"/>
        <v/>
      </c>
      <c r="AT2588" s="20">
        <f t="shared" si="578"/>
        <v>-9746.1</v>
      </c>
    </row>
    <row r="2589" spans="1:46" ht="56.25">
      <c r="A2589" s="54">
        <v>8008</v>
      </c>
      <c r="B2589" s="54" t="s">
        <v>290</v>
      </c>
      <c r="C2589" s="58" t="s">
        <v>3092</v>
      </c>
      <c r="D2589" s="79">
        <v>7</v>
      </c>
      <c r="E2589" s="79">
        <v>7</v>
      </c>
      <c r="F2589" s="80">
        <v>949.67</v>
      </c>
      <c r="G2589" s="80">
        <v>135.66999999999999</v>
      </c>
      <c r="H2589" s="80">
        <v>949.67</v>
      </c>
      <c r="I2589" s="80" t="s">
        <v>28</v>
      </c>
      <c r="J2589" s="80" t="s">
        <v>28</v>
      </c>
      <c r="K2589" s="80">
        <v>135.66999999999999</v>
      </c>
      <c r="L2589" s="73">
        <f t="shared" si="570"/>
        <v>133.85</v>
      </c>
      <c r="M2589" s="73">
        <f t="shared" si="571"/>
        <v>135.66999999999999</v>
      </c>
      <c r="N2589" s="72" t="str">
        <f t="shared" si="572"/>
        <v>0130</v>
      </c>
      <c r="O2589" s="74">
        <f t="shared" si="573"/>
        <v>0</v>
      </c>
      <c r="P2589" s="72">
        <f t="shared" si="574"/>
        <v>0</v>
      </c>
      <c r="Q2589" s="74">
        <f t="shared" si="575"/>
        <v>7</v>
      </c>
      <c r="R2589" s="72" t="str">
        <f t="shared" si="576"/>
        <v/>
      </c>
      <c r="S2589" s="72" t="str">
        <f t="shared" si="577"/>
        <v/>
      </c>
      <c r="AT2589" s="20">
        <f t="shared" si="578"/>
        <v>-12046.5</v>
      </c>
    </row>
    <row r="2590" spans="1:46" ht="56.25">
      <c r="A2590" s="54">
        <v>8008</v>
      </c>
      <c r="B2590" s="54" t="s">
        <v>289</v>
      </c>
      <c r="C2590" s="58" t="s">
        <v>3092</v>
      </c>
      <c r="D2590" s="79">
        <v>7</v>
      </c>
      <c r="E2590" s="79">
        <v>7</v>
      </c>
      <c r="F2590" s="80">
        <v>949.67</v>
      </c>
      <c r="G2590" s="80">
        <v>135.66999999999999</v>
      </c>
      <c r="H2590" s="80">
        <v>949.67</v>
      </c>
      <c r="I2590" s="80" t="s">
        <v>28</v>
      </c>
      <c r="J2590" s="80" t="s">
        <v>28</v>
      </c>
      <c r="K2590" s="80">
        <v>135.66999999999999</v>
      </c>
      <c r="L2590" s="73">
        <f t="shared" si="570"/>
        <v>133.85</v>
      </c>
      <c r="M2590" s="73">
        <f t="shared" si="571"/>
        <v>135.66999999999999</v>
      </c>
      <c r="N2590" s="72" t="str">
        <f t="shared" si="572"/>
        <v>0130</v>
      </c>
      <c r="O2590" s="74">
        <f t="shared" si="573"/>
        <v>0</v>
      </c>
      <c r="P2590" s="72">
        <f t="shared" si="574"/>
        <v>0</v>
      </c>
      <c r="Q2590" s="74">
        <f t="shared" si="575"/>
        <v>7</v>
      </c>
      <c r="R2590" s="72" t="str">
        <f t="shared" si="576"/>
        <v/>
      </c>
      <c r="S2590" s="72" t="str">
        <f t="shared" si="577"/>
        <v/>
      </c>
      <c r="AT2590" s="20">
        <f t="shared" si="578"/>
        <v>-12046.5</v>
      </c>
    </row>
    <row r="2591" spans="1:46" ht="56.25">
      <c r="A2591" s="54">
        <v>8008</v>
      </c>
      <c r="B2591" s="54" t="s">
        <v>288</v>
      </c>
      <c r="C2591" s="58" t="s">
        <v>3092</v>
      </c>
      <c r="D2591" s="79">
        <v>7</v>
      </c>
      <c r="E2591" s="79">
        <v>7</v>
      </c>
      <c r="F2591" s="80">
        <v>949.67</v>
      </c>
      <c r="G2591" s="80">
        <v>135.66999999999999</v>
      </c>
      <c r="H2591" s="80">
        <v>949.67</v>
      </c>
      <c r="I2591" s="80" t="s">
        <v>28</v>
      </c>
      <c r="J2591" s="80" t="s">
        <v>28</v>
      </c>
      <c r="K2591" s="80">
        <v>135.66999999999999</v>
      </c>
      <c r="L2591" s="73">
        <f t="shared" si="570"/>
        <v>133.85</v>
      </c>
      <c r="M2591" s="73">
        <f t="shared" si="571"/>
        <v>135.66999999999999</v>
      </c>
      <c r="N2591" s="72" t="str">
        <f t="shared" si="572"/>
        <v>0130</v>
      </c>
      <c r="O2591" s="74">
        <f t="shared" si="573"/>
        <v>0</v>
      </c>
      <c r="P2591" s="72">
        <f t="shared" si="574"/>
        <v>0</v>
      </c>
      <c r="Q2591" s="74">
        <f t="shared" si="575"/>
        <v>7</v>
      </c>
      <c r="R2591" s="72" t="str">
        <f t="shared" si="576"/>
        <v/>
      </c>
      <c r="S2591" s="72" t="str">
        <f t="shared" si="577"/>
        <v/>
      </c>
      <c r="AT2591" s="20">
        <f t="shared" si="578"/>
        <v>-12046.5</v>
      </c>
    </row>
    <row r="2592" spans="1:46" ht="56.25">
      <c r="A2592" s="54">
        <v>8008</v>
      </c>
      <c r="B2592" s="54" t="s">
        <v>287</v>
      </c>
      <c r="C2592" s="58" t="s">
        <v>3092</v>
      </c>
      <c r="D2592" s="79">
        <v>7</v>
      </c>
      <c r="E2592" s="79">
        <v>7</v>
      </c>
      <c r="F2592" s="80">
        <v>949.67</v>
      </c>
      <c r="G2592" s="80">
        <v>135.66999999999999</v>
      </c>
      <c r="H2592" s="80">
        <v>949.67</v>
      </c>
      <c r="I2592" s="80" t="s">
        <v>28</v>
      </c>
      <c r="J2592" s="80" t="s">
        <v>28</v>
      </c>
      <c r="K2592" s="80">
        <v>135.66999999999999</v>
      </c>
      <c r="L2592" s="73">
        <f t="shared" si="570"/>
        <v>133.85</v>
      </c>
      <c r="M2592" s="73">
        <f t="shared" si="571"/>
        <v>135.66999999999999</v>
      </c>
      <c r="N2592" s="72" t="str">
        <f t="shared" si="572"/>
        <v>0130</v>
      </c>
      <c r="O2592" s="74">
        <f t="shared" si="573"/>
        <v>0</v>
      </c>
      <c r="P2592" s="72">
        <f t="shared" si="574"/>
        <v>0</v>
      </c>
      <c r="Q2592" s="74">
        <f t="shared" si="575"/>
        <v>7</v>
      </c>
      <c r="R2592" s="72" t="str">
        <f t="shared" si="576"/>
        <v/>
      </c>
      <c r="S2592" s="72" t="str">
        <f t="shared" si="577"/>
        <v/>
      </c>
      <c r="AT2592" s="20">
        <f t="shared" si="578"/>
        <v>-12046.5</v>
      </c>
    </row>
    <row r="2593" spans="1:46" ht="56.25">
      <c r="A2593" s="54">
        <v>8008</v>
      </c>
      <c r="B2593" s="54" t="s">
        <v>286</v>
      </c>
      <c r="C2593" s="58" t="s">
        <v>3092</v>
      </c>
      <c r="D2593" s="79">
        <v>7</v>
      </c>
      <c r="E2593" s="79">
        <v>7</v>
      </c>
      <c r="F2593" s="80">
        <v>949.67</v>
      </c>
      <c r="G2593" s="80">
        <v>135.66999999999999</v>
      </c>
      <c r="H2593" s="80">
        <v>949.67</v>
      </c>
      <c r="I2593" s="80" t="s">
        <v>28</v>
      </c>
      <c r="J2593" s="80" t="s">
        <v>28</v>
      </c>
      <c r="K2593" s="80">
        <v>135.66999999999999</v>
      </c>
      <c r="L2593" s="73">
        <f t="shared" si="570"/>
        <v>133.85</v>
      </c>
      <c r="M2593" s="73">
        <f t="shared" si="571"/>
        <v>135.66999999999999</v>
      </c>
      <c r="N2593" s="72" t="str">
        <f t="shared" si="572"/>
        <v>0130</v>
      </c>
      <c r="O2593" s="74">
        <f t="shared" si="573"/>
        <v>0</v>
      </c>
      <c r="P2593" s="72">
        <f t="shared" si="574"/>
        <v>0</v>
      </c>
      <c r="Q2593" s="74">
        <f t="shared" si="575"/>
        <v>7</v>
      </c>
      <c r="R2593" s="72" t="str">
        <f t="shared" si="576"/>
        <v/>
      </c>
      <c r="S2593" s="72" t="str">
        <f t="shared" si="577"/>
        <v/>
      </c>
      <c r="AT2593" s="20">
        <f t="shared" si="578"/>
        <v>-12046.5</v>
      </c>
    </row>
    <row r="2594" spans="1:46" ht="56.25">
      <c r="A2594" s="54">
        <v>8008</v>
      </c>
      <c r="B2594" s="54" t="s">
        <v>285</v>
      </c>
      <c r="C2594" s="58" t="s">
        <v>3092</v>
      </c>
      <c r="D2594" s="79">
        <v>7</v>
      </c>
      <c r="E2594" s="79">
        <v>7</v>
      </c>
      <c r="F2594" s="80">
        <v>949.67</v>
      </c>
      <c r="G2594" s="80">
        <v>135.66999999999999</v>
      </c>
      <c r="H2594" s="80">
        <v>949.67</v>
      </c>
      <c r="I2594" s="80" t="s">
        <v>28</v>
      </c>
      <c r="J2594" s="80" t="s">
        <v>28</v>
      </c>
      <c r="K2594" s="80">
        <v>135.66999999999999</v>
      </c>
      <c r="L2594" s="73">
        <f t="shared" si="570"/>
        <v>133.85</v>
      </c>
      <c r="M2594" s="73">
        <f t="shared" si="571"/>
        <v>135.66999999999999</v>
      </c>
      <c r="N2594" s="72" t="str">
        <f t="shared" si="572"/>
        <v>0130</v>
      </c>
      <c r="O2594" s="74">
        <f t="shared" si="573"/>
        <v>0</v>
      </c>
      <c r="P2594" s="72">
        <f t="shared" si="574"/>
        <v>0</v>
      </c>
      <c r="Q2594" s="74">
        <f t="shared" si="575"/>
        <v>7</v>
      </c>
      <c r="R2594" s="72" t="str">
        <f t="shared" si="576"/>
        <v/>
      </c>
      <c r="S2594" s="72" t="str">
        <f t="shared" si="577"/>
        <v/>
      </c>
      <c r="AT2594" s="20">
        <f t="shared" si="578"/>
        <v>-12046.5</v>
      </c>
    </row>
    <row r="2595" spans="1:46" ht="56.25">
      <c r="A2595" s="54">
        <v>8008</v>
      </c>
      <c r="B2595" s="54" t="s">
        <v>302</v>
      </c>
      <c r="C2595" s="58" t="s">
        <v>3092</v>
      </c>
      <c r="D2595" s="79">
        <v>7</v>
      </c>
      <c r="E2595" s="79">
        <v>7</v>
      </c>
      <c r="F2595" s="80">
        <v>949.67</v>
      </c>
      <c r="G2595" s="80">
        <v>135.66999999999999</v>
      </c>
      <c r="H2595" s="80">
        <v>949.67</v>
      </c>
      <c r="I2595" s="80" t="s">
        <v>28</v>
      </c>
      <c r="J2595" s="80" t="s">
        <v>28</v>
      </c>
      <c r="K2595" s="80">
        <v>135.66999999999999</v>
      </c>
      <c r="L2595" s="73">
        <f t="shared" si="570"/>
        <v>92.33</v>
      </c>
      <c r="M2595" s="73">
        <f t="shared" si="571"/>
        <v>135.66999999999999</v>
      </c>
      <c r="N2595" s="72" t="str">
        <f t="shared" si="572"/>
        <v>0130</v>
      </c>
      <c r="O2595" s="74">
        <f t="shared" si="573"/>
        <v>0</v>
      </c>
      <c r="P2595" s="72">
        <f t="shared" si="574"/>
        <v>0</v>
      </c>
      <c r="Q2595" s="74">
        <f t="shared" si="575"/>
        <v>7</v>
      </c>
      <c r="R2595" s="72" t="str">
        <f t="shared" si="576"/>
        <v/>
      </c>
      <c r="S2595" s="72" t="str">
        <f t="shared" si="577"/>
        <v/>
      </c>
      <c r="AT2595" s="20">
        <f t="shared" si="578"/>
        <v>-8309.7000000000007</v>
      </c>
    </row>
    <row r="2596" spans="1:46" ht="56.25">
      <c r="A2596" s="54">
        <v>8008</v>
      </c>
      <c r="B2596" s="54" t="s">
        <v>301</v>
      </c>
      <c r="C2596" s="58" t="s">
        <v>3092</v>
      </c>
      <c r="D2596" s="79">
        <v>7</v>
      </c>
      <c r="E2596" s="79">
        <v>7</v>
      </c>
      <c r="F2596" s="80">
        <v>949.67</v>
      </c>
      <c r="G2596" s="80">
        <v>135.66999999999999</v>
      </c>
      <c r="H2596" s="80">
        <v>949.67</v>
      </c>
      <c r="I2596" s="80" t="s">
        <v>28</v>
      </c>
      <c r="J2596" s="80" t="s">
        <v>28</v>
      </c>
      <c r="K2596" s="80">
        <v>135.66999999999999</v>
      </c>
      <c r="L2596" s="73">
        <f t="shared" si="570"/>
        <v>92.33</v>
      </c>
      <c r="M2596" s="73">
        <f t="shared" si="571"/>
        <v>135.66999999999999</v>
      </c>
      <c r="N2596" s="72" t="str">
        <f t="shared" si="572"/>
        <v>0130</v>
      </c>
      <c r="O2596" s="74">
        <f t="shared" si="573"/>
        <v>0</v>
      </c>
      <c r="P2596" s="72">
        <f t="shared" si="574"/>
        <v>0</v>
      </c>
      <c r="Q2596" s="74">
        <f t="shared" si="575"/>
        <v>7</v>
      </c>
      <c r="R2596" s="72" t="str">
        <f t="shared" si="576"/>
        <v/>
      </c>
      <c r="S2596" s="72" t="str">
        <f t="shared" si="577"/>
        <v/>
      </c>
      <c r="AT2596" s="20">
        <f t="shared" si="578"/>
        <v>-8309.7000000000007</v>
      </c>
    </row>
    <row r="2597" spans="1:46" ht="56.25">
      <c r="A2597" s="54">
        <v>8008</v>
      </c>
      <c r="B2597" s="54" t="s">
        <v>300</v>
      </c>
      <c r="C2597" s="58" t="s">
        <v>3092</v>
      </c>
      <c r="D2597" s="79">
        <v>7</v>
      </c>
      <c r="E2597" s="79">
        <v>7</v>
      </c>
      <c r="F2597" s="80">
        <v>949.67</v>
      </c>
      <c r="G2597" s="80">
        <v>135.66999999999999</v>
      </c>
      <c r="H2597" s="80">
        <v>949.67</v>
      </c>
      <c r="I2597" s="80" t="s">
        <v>28</v>
      </c>
      <c r="J2597" s="80" t="s">
        <v>28</v>
      </c>
      <c r="K2597" s="80">
        <v>135.66999999999999</v>
      </c>
      <c r="L2597" s="73">
        <f t="shared" si="570"/>
        <v>92.33</v>
      </c>
      <c r="M2597" s="73">
        <f t="shared" si="571"/>
        <v>135.66999999999999</v>
      </c>
      <c r="N2597" s="72" t="str">
        <f t="shared" si="572"/>
        <v>0130</v>
      </c>
      <c r="O2597" s="74">
        <f t="shared" si="573"/>
        <v>0</v>
      </c>
      <c r="P2597" s="72">
        <f t="shared" si="574"/>
        <v>0</v>
      </c>
      <c r="Q2597" s="74">
        <f t="shared" si="575"/>
        <v>7</v>
      </c>
      <c r="R2597" s="72" t="str">
        <f t="shared" si="576"/>
        <v/>
      </c>
      <c r="S2597" s="72" t="str">
        <f t="shared" si="577"/>
        <v/>
      </c>
      <c r="AT2597" s="20">
        <f t="shared" si="578"/>
        <v>-8309.7000000000007</v>
      </c>
    </row>
    <row r="2598" spans="1:46" ht="56.25">
      <c r="A2598" s="54">
        <v>8008</v>
      </c>
      <c r="B2598" s="54" t="s">
        <v>299</v>
      </c>
      <c r="C2598" s="58" t="s">
        <v>3092</v>
      </c>
      <c r="D2598" s="79">
        <v>7</v>
      </c>
      <c r="E2598" s="79">
        <v>7</v>
      </c>
      <c r="F2598" s="80">
        <v>949.67</v>
      </c>
      <c r="G2598" s="80">
        <v>135.66999999999999</v>
      </c>
      <c r="H2598" s="80">
        <v>949.67</v>
      </c>
      <c r="I2598" s="80" t="s">
        <v>28</v>
      </c>
      <c r="J2598" s="80" t="s">
        <v>28</v>
      </c>
      <c r="K2598" s="80">
        <v>135.66999999999999</v>
      </c>
      <c r="L2598" s="73">
        <f t="shared" si="570"/>
        <v>92.33</v>
      </c>
      <c r="M2598" s="73">
        <f t="shared" si="571"/>
        <v>135.66999999999999</v>
      </c>
      <c r="N2598" s="72" t="str">
        <f t="shared" si="572"/>
        <v>0130</v>
      </c>
      <c r="O2598" s="74">
        <f t="shared" si="573"/>
        <v>0</v>
      </c>
      <c r="P2598" s="72">
        <f t="shared" si="574"/>
        <v>0</v>
      </c>
      <c r="Q2598" s="74">
        <f t="shared" si="575"/>
        <v>7</v>
      </c>
      <c r="R2598" s="72" t="str">
        <f t="shared" si="576"/>
        <v/>
      </c>
      <c r="S2598" s="72" t="str">
        <f t="shared" si="577"/>
        <v/>
      </c>
      <c r="AT2598" s="20">
        <f t="shared" si="578"/>
        <v>-8309.7000000000007</v>
      </c>
    </row>
    <row r="2599" spans="1:46" ht="56.25">
      <c r="A2599" s="54">
        <v>8008</v>
      </c>
      <c r="B2599" s="54" t="s">
        <v>298</v>
      </c>
      <c r="C2599" s="58" t="s">
        <v>3092</v>
      </c>
      <c r="D2599" s="79">
        <v>7</v>
      </c>
      <c r="E2599" s="79">
        <v>7</v>
      </c>
      <c r="F2599" s="80">
        <v>949.67</v>
      </c>
      <c r="G2599" s="80">
        <v>135.66999999999999</v>
      </c>
      <c r="H2599" s="80">
        <v>949.67</v>
      </c>
      <c r="I2599" s="80" t="s">
        <v>28</v>
      </c>
      <c r="J2599" s="80" t="s">
        <v>28</v>
      </c>
      <c r="K2599" s="80">
        <v>135.66999999999999</v>
      </c>
      <c r="L2599" s="73">
        <f t="shared" si="570"/>
        <v>92.33</v>
      </c>
      <c r="M2599" s="73">
        <f t="shared" si="571"/>
        <v>135.66999999999999</v>
      </c>
      <c r="N2599" s="72" t="str">
        <f t="shared" si="572"/>
        <v>0130</v>
      </c>
      <c r="O2599" s="74">
        <f t="shared" si="573"/>
        <v>0</v>
      </c>
      <c r="P2599" s="72">
        <f t="shared" si="574"/>
        <v>0</v>
      </c>
      <c r="Q2599" s="74">
        <f t="shared" si="575"/>
        <v>7</v>
      </c>
      <c r="R2599" s="72" t="str">
        <f t="shared" si="576"/>
        <v/>
      </c>
      <c r="S2599" s="72" t="str">
        <f t="shared" si="577"/>
        <v/>
      </c>
      <c r="AT2599" s="20">
        <f t="shared" si="578"/>
        <v>-8309.7000000000007</v>
      </c>
    </row>
    <row r="2600" spans="1:46" ht="56.25">
      <c r="A2600" s="54">
        <v>8008</v>
      </c>
      <c r="B2600" s="54" t="s">
        <v>297</v>
      </c>
      <c r="C2600" s="58" t="s">
        <v>3092</v>
      </c>
      <c r="D2600" s="79">
        <v>7</v>
      </c>
      <c r="E2600" s="79">
        <v>7</v>
      </c>
      <c r="F2600" s="80">
        <v>949.67</v>
      </c>
      <c r="G2600" s="80">
        <v>135.66999999999999</v>
      </c>
      <c r="H2600" s="80">
        <v>949.67</v>
      </c>
      <c r="I2600" s="80" t="s">
        <v>28</v>
      </c>
      <c r="J2600" s="80" t="s">
        <v>28</v>
      </c>
      <c r="K2600" s="80">
        <v>135.66999999999999</v>
      </c>
      <c r="L2600" s="73">
        <f t="shared" si="570"/>
        <v>92.33</v>
      </c>
      <c r="M2600" s="73">
        <f t="shared" si="571"/>
        <v>135.66999999999999</v>
      </c>
      <c r="N2600" s="72" t="str">
        <f t="shared" si="572"/>
        <v>0130</v>
      </c>
      <c r="O2600" s="74">
        <f t="shared" si="573"/>
        <v>0</v>
      </c>
      <c r="P2600" s="72">
        <f t="shared" si="574"/>
        <v>0</v>
      </c>
      <c r="Q2600" s="74">
        <f t="shared" si="575"/>
        <v>7</v>
      </c>
      <c r="R2600" s="72" t="str">
        <f t="shared" si="576"/>
        <v/>
      </c>
      <c r="S2600" s="72" t="str">
        <f t="shared" si="577"/>
        <v/>
      </c>
      <c r="AT2600" s="20">
        <f t="shared" si="578"/>
        <v>-8309.7000000000007</v>
      </c>
    </row>
    <row r="2601" spans="1:46" ht="56.25">
      <c r="A2601" s="54">
        <v>8008</v>
      </c>
      <c r="B2601" s="54" t="s">
        <v>296</v>
      </c>
      <c r="C2601" s="58" t="s">
        <v>3092</v>
      </c>
      <c r="D2601" s="79">
        <v>7</v>
      </c>
      <c r="E2601" s="79">
        <v>7</v>
      </c>
      <c r="F2601" s="80">
        <v>949.67</v>
      </c>
      <c r="G2601" s="80">
        <v>135.66999999999999</v>
      </c>
      <c r="H2601" s="80">
        <v>949.67</v>
      </c>
      <c r="I2601" s="80" t="s">
        <v>28</v>
      </c>
      <c r="J2601" s="80" t="s">
        <v>28</v>
      </c>
      <c r="K2601" s="80">
        <v>135.66999999999999</v>
      </c>
      <c r="L2601" s="73">
        <f t="shared" si="570"/>
        <v>108.29</v>
      </c>
      <c r="M2601" s="73">
        <f t="shared" si="571"/>
        <v>135.66999999999999</v>
      </c>
      <c r="N2601" s="72" t="str">
        <f t="shared" si="572"/>
        <v>0130</v>
      </c>
      <c r="O2601" s="74">
        <f t="shared" si="573"/>
        <v>0</v>
      </c>
      <c r="P2601" s="72">
        <f t="shared" si="574"/>
        <v>0</v>
      </c>
      <c r="Q2601" s="74">
        <f t="shared" si="575"/>
        <v>7</v>
      </c>
      <c r="R2601" s="72" t="str">
        <f t="shared" si="576"/>
        <v/>
      </c>
      <c r="S2601" s="72" t="str">
        <f t="shared" si="577"/>
        <v/>
      </c>
      <c r="AT2601" s="20">
        <f t="shared" si="578"/>
        <v>-9746.1</v>
      </c>
    </row>
    <row r="2602" spans="1:46" ht="33.75">
      <c r="A2602" s="54">
        <v>8009</v>
      </c>
      <c r="B2602" s="54" t="s">
        <v>311</v>
      </c>
      <c r="C2602" s="58" t="s">
        <v>2451</v>
      </c>
      <c r="D2602" s="79">
        <v>7</v>
      </c>
      <c r="E2602" s="79">
        <v>7</v>
      </c>
      <c r="F2602" s="80">
        <v>1149.06</v>
      </c>
      <c r="G2602" s="80">
        <v>164.15</v>
      </c>
      <c r="H2602" s="80">
        <v>1149.06</v>
      </c>
      <c r="I2602" s="80" t="s">
        <v>28</v>
      </c>
      <c r="J2602" s="80" t="s">
        <v>28</v>
      </c>
      <c r="K2602" s="80">
        <v>164.15</v>
      </c>
      <c r="L2602" s="73">
        <f t="shared" si="570"/>
        <v>168.17</v>
      </c>
      <c r="M2602" s="73">
        <f t="shared" si="571"/>
        <v>164.15</v>
      </c>
      <c r="N2602" s="72" t="str">
        <f t="shared" si="572"/>
        <v>0134</v>
      </c>
      <c r="O2602" s="74">
        <f t="shared" si="573"/>
        <v>0</v>
      </c>
      <c r="P2602" s="72">
        <f t="shared" si="574"/>
        <v>0</v>
      </c>
      <c r="Q2602" s="74">
        <f t="shared" si="575"/>
        <v>7</v>
      </c>
      <c r="R2602" s="72" t="str">
        <f t="shared" si="576"/>
        <v/>
      </c>
      <c r="S2602" s="72" t="str">
        <f t="shared" si="577"/>
        <v/>
      </c>
      <c r="AT2602" s="20">
        <f t="shared" si="578"/>
        <v>-15135.3</v>
      </c>
    </row>
    <row r="2603" spans="1:46" ht="33.75">
      <c r="A2603" s="54">
        <v>8009</v>
      </c>
      <c r="B2603" s="54" t="s">
        <v>309</v>
      </c>
      <c r="C2603" s="58" t="s">
        <v>2451</v>
      </c>
      <c r="D2603" s="79">
        <v>7</v>
      </c>
      <c r="E2603" s="79">
        <v>7</v>
      </c>
      <c r="F2603" s="80">
        <v>1149.06</v>
      </c>
      <c r="G2603" s="80">
        <v>164.15</v>
      </c>
      <c r="H2603" s="80">
        <v>1149.06</v>
      </c>
      <c r="I2603" s="80" t="s">
        <v>28</v>
      </c>
      <c r="J2603" s="80" t="s">
        <v>28</v>
      </c>
      <c r="K2603" s="80">
        <v>164.15</v>
      </c>
      <c r="L2603" s="73">
        <f t="shared" si="570"/>
        <v>168.17</v>
      </c>
      <c r="M2603" s="73">
        <f t="shared" si="571"/>
        <v>164.15</v>
      </c>
      <c r="N2603" s="72" t="str">
        <f t="shared" si="572"/>
        <v>0134</v>
      </c>
      <c r="O2603" s="74">
        <f t="shared" si="573"/>
        <v>0</v>
      </c>
      <c r="P2603" s="72">
        <f t="shared" si="574"/>
        <v>0</v>
      </c>
      <c r="Q2603" s="74">
        <f t="shared" si="575"/>
        <v>7</v>
      </c>
      <c r="R2603" s="72" t="str">
        <f t="shared" si="576"/>
        <v/>
      </c>
      <c r="S2603" s="72" t="str">
        <f t="shared" si="577"/>
        <v/>
      </c>
      <c r="AT2603" s="20">
        <f t="shared" si="578"/>
        <v>-15135.3</v>
      </c>
    </row>
    <row r="2604" spans="1:46" ht="33.75">
      <c r="A2604" s="54">
        <v>8009</v>
      </c>
      <c r="B2604" s="54" t="s">
        <v>307</v>
      </c>
      <c r="C2604" s="58" t="s">
        <v>2451</v>
      </c>
      <c r="D2604" s="79">
        <v>7</v>
      </c>
      <c r="E2604" s="79">
        <v>7</v>
      </c>
      <c r="F2604" s="80">
        <v>1149.06</v>
      </c>
      <c r="G2604" s="80">
        <v>164.15</v>
      </c>
      <c r="H2604" s="80">
        <v>1149.06</v>
      </c>
      <c r="I2604" s="80" t="s">
        <v>28</v>
      </c>
      <c r="J2604" s="80" t="s">
        <v>28</v>
      </c>
      <c r="K2604" s="80">
        <v>164.15</v>
      </c>
      <c r="L2604" s="73">
        <f t="shared" si="570"/>
        <v>168.17</v>
      </c>
      <c r="M2604" s="73">
        <f t="shared" si="571"/>
        <v>164.15</v>
      </c>
      <c r="N2604" s="72" t="str">
        <f t="shared" si="572"/>
        <v>0134</v>
      </c>
      <c r="O2604" s="74">
        <f t="shared" si="573"/>
        <v>0</v>
      </c>
      <c r="P2604" s="72">
        <f t="shared" si="574"/>
        <v>0</v>
      </c>
      <c r="Q2604" s="74">
        <f t="shared" si="575"/>
        <v>7</v>
      </c>
      <c r="R2604" s="72" t="str">
        <f t="shared" si="576"/>
        <v/>
      </c>
      <c r="S2604" s="72" t="str">
        <f t="shared" si="577"/>
        <v/>
      </c>
      <c r="AT2604" s="20">
        <f t="shared" si="578"/>
        <v>-15135.3</v>
      </c>
    </row>
    <row r="2605" spans="1:46" ht="33.75">
      <c r="A2605" s="54">
        <v>8009</v>
      </c>
      <c r="B2605" s="54" t="s">
        <v>305</v>
      </c>
      <c r="C2605" s="58" t="s">
        <v>2451</v>
      </c>
      <c r="D2605" s="79">
        <v>7</v>
      </c>
      <c r="E2605" s="79">
        <v>7</v>
      </c>
      <c r="F2605" s="80">
        <v>1149.06</v>
      </c>
      <c r="G2605" s="80">
        <v>164.15</v>
      </c>
      <c r="H2605" s="80">
        <v>1149.06</v>
      </c>
      <c r="I2605" s="80" t="s">
        <v>28</v>
      </c>
      <c r="J2605" s="80" t="s">
        <v>28</v>
      </c>
      <c r="K2605" s="80">
        <v>164.15</v>
      </c>
      <c r="L2605" s="73">
        <f t="shared" si="570"/>
        <v>168.17</v>
      </c>
      <c r="M2605" s="73">
        <f t="shared" si="571"/>
        <v>164.15</v>
      </c>
      <c r="N2605" s="72" t="str">
        <f t="shared" si="572"/>
        <v>0134</v>
      </c>
      <c r="O2605" s="74">
        <f t="shared" si="573"/>
        <v>0</v>
      </c>
      <c r="P2605" s="72">
        <f t="shared" si="574"/>
        <v>0</v>
      </c>
      <c r="Q2605" s="74">
        <f t="shared" si="575"/>
        <v>7</v>
      </c>
      <c r="R2605" s="72" t="str">
        <f t="shared" si="576"/>
        <v/>
      </c>
      <c r="S2605" s="72" t="str">
        <f t="shared" si="577"/>
        <v/>
      </c>
      <c r="AT2605" s="20">
        <f t="shared" si="578"/>
        <v>-15135.3</v>
      </c>
    </row>
    <row r="2606" spans="1:46" ht="33.75">
      <c r="A2606" s="54">
        <v>8010</v>
      </c>
      <c r="B2606" s="54" t="s">
        <v>321</v>
      </c>
      <c r="C2606" s="58" t="s">
        <v>3093</v>
      </c>
      <c r="D2606" s="79">
        <v>7</v>
      </c>
      <c r="E2606" s="79">
        <v>7</v>
      </c>
      <c r="F2606" s="80">
        <v>1055.31</v>
      </c>
      <c r="G2606" s="80">
        <v>150.76</v>
      </c>
      <c r="H2606" s="80">
        <v>1055.31</v>
      </c>
      <c r="I2606" s="80" t="s">
        <v>28</v>
      </c>
      <c r="J2606" s="80" t="s">
        <v>28</v>
      </c>
      <c r="K2606" s="80">
        <v>150.76</v>
      </c>
      <c r="L2606" s="73">
        <f t="shared" si="570"/>
        <v>135.44999999999999</v>
      </c>
      <c r="M2606" s="73">
        <f t="shared" si="571"/>
        <v>150.76</v>
      </c>
      <c r="N2606" s="72" t="str">
        <f t="shared" si="572"/>
        <v>0135</v>
      </c>
      <c r="O2606" s="74">
        <f t="shared" si="573"/>
        <v>0</v>
      </c>
      <c r="P2606" s="72">
        <f t="shared" si="574"/>
        <v>0</v>
      </c>
      <c r="Q2606" s="74">
        <f t="shared" si="575"/>
        <v>7</v>
      </c>
      <c r="R2606" s="72" t="str">
        <f t="shared" si="576"/>
        <v/>
      </c>
      <c r="S2606" s="72" t="str">
        <f t="shared" si="577"/>
        <v/>
      </c>
      <c r="AT2606" s="20">
        <f t="shared" si="578"/>
        <v>-12190.499999999998</v>
      </c>
    </row>
    <row r="2607" spans="1:46" ht="33.75">
      <c r="A2607" s="54">
        <v>8010</v>
      </c>
      <c r="B2607" s="54" t="s">
        <v>320</v>
      </c>
      <c r="C2607" s="58" t="s">
        <v>3093</v>
      </c>
      <c r="D2607" s="79">
        <v>7</v>
      </c>
      <c r="E2607" s="79">
        <v>7</v>
      </c>
      <c r="F2607" s="80">
        <v>1055.31</v>
      </c>
      <c r="G2607" s="80">
        <v>150.76</v>
      </c>
      <c r="H2607" s="80">
        <v>1055.31</v>
      </c>
      <c r="I2607" s="80" t="s">
        <v>28</v>
      </c>
      <c r="J2607" s="80" t="s">
        <v>28</v>
      </c>
      <c r="K2607" s="80">
        <v>150.76</v>
      </c>
      <c r="L2607" s="73">
        <f t="shared" si="570"/>
        <v>135.44999999999999</v>
      </c>
      <c r="M2607" s="73">
        <f t="shared" si="571"/>
        <v>150.76</v>
      </c>
      <c r="N2607" s="72" t="str">
        <f t="shared" si="572"/>
        <v>0135</v>
      </c>
      <c r="O2607" s="74">
        <f t="shared" si="573"/>
        <v>0</v>
      </c>
      <c r="P2607" s="72">
        <f t="shared" si="574"/>
        <v>0</v>
      </c>
      <c r="Q2607" s="74">
        <f t="shared" si="575"/>
        <v>7</v>
      </c>
      <c r="R2607" s="72" t="str">
        <f t="shared" si="576"/>
        <v/>
      </c>
      <c r="S2607" s="72" t="str">
        <f t="shared" si="577"/>
        <v/>
      </c>
      <c r="AT2607" s="20">
        <f t="shared" si="578"/>
        <v>-12190.499999999998</v>
      </c>
    </row>
    <row r="2608" spans="1:46" ht="33.75">
      <c r="A2608" s="54">
        <v>8010</v>
      </c>
      <c r="B2608" s="54" t="s">
        <v>319</v>
      </c>
      <c r="C2608" s="58" t="s">
        <v>3093</v>
      </c>
      <c r="D2608" s="79">
        <v>7</v>
      </c>
      <c r="E2608" s="79">
        <v>7</v>
      </c>
      <c r="F2608" s="80">
        <v>1055.31</v>
      </c>
      <c r="G2608" s="80">
        <v>150.76</v>
      </c>
      <c r="H2608" s="80">
        <v>1055.31</v>
      </c>
      <c r="I2608" s="80" t="s">
        <v>28</v>
      </c>
      <c r="J2608" s="80" t="s">
        <v>28</v>
      </c>
      <c r="K2608" s="80">
        <v>150.76</v>
      </c>
      <c r="L2608" s="73">
        <f t="shared" si="570"/>
        <v>135.44999999999999</v>
      </c>
      <c r="M2608" s="73">
        <f t="shared" si="571"/>
        <v>150.76</v>
      </c>
      <c r="N2608" s="72" t="str">
        <f t="shared" si="572"/>
        <v>0135</v>
      </c>
      <c r="O2608" s="74">
        <f t="shared" si="573"/>
        <v>0</v>
      </c>
      <c r="P2608" s="72">
        <f t="shared" si="574"/>
        <v>0</v>
      </c>
      <c r="Q2608" s="74">
        <f t="shared" si="575"/>
        <v>7</v>
      </c>
      <c r="R2608" s="72" t="str">
        <f t="shared" si="576"/>
        <v/>
      </c>
      <c r="S2608" s="72" t="str">
        <f t="shared" si="577"/>
        <v/>
      </c>
      <c r="AT2608" s="20">
        <f t="shared" si="578"/>
        <v>-12190.499999999998</v>
      </c>
    </row>
    <row r="2609" spans="1:46" ht="33.75">
      <c r="A2609" s="54">
        <v>8010</v>
      </c>
      <c r="B2609" s="54" t="s">
        <v>318</v>
      </c>
      <c r="C2609" s="58" t="s">
        <v>3093</v>
      </c>
      <c r="D2609" s="79">
        <v>7</v>
      </c>
      <c r="E2609" s="79">
        <v>7</v>
      </c>
      <c r="F2609" s="80">
        <v>1055.31</v>
      </c>
      <c r="G2609" s="80">
        <v>150.76</v>
      </c>
      <c r="H2609" s="80">
        <v>1055.31</v>
      </c>
      <c r="I2609" s="80" t="s">
        <v>28</v>
      </c>
      <c r="J2609" s="80" t="s">
        <v>28</v>
      </c>
      <c r="K2609" s="80">
        <v>150.76</v>
      </c>
      <c r="L2609" s="73">
        <f t="shared" si="570"/>
        <v>135.44999999999999</v>
      </c>
      <c r="M2609" s="73">
        <f t="shared" si="571"/>
        <v>150.76</v>
      </c>
      <c r="N2609" s="72" t="str">
        <f t="shared" si="572"/>
        <v>0135</v>
      </c>
      <c r="O2609" s="74">
        <f t="shared" si="573"/>
        <v>0</v>
      </c>
      <c r="P2609" s="72">
        <f t="shared" si="574"/>
        <v>0</v>
      </c>
      <c r="Q2609" s="74">
        <f t="shared" si="575"/>
        <v>7</v>
      </c>
      <c r="R2609" s="72" t="str">
        <f t="shared" si="576"/>
        <v/>
      </c>
      <c r="S2609" s="72" t="str">
        <f t="shared" si="577"/>
        <v/>
      </c>
      <c r="AT2609" s="20">
        <f t="shared" si="578"/>
        <v>-12190.499999999998</v>
      </c>
    </row>
    <row r="2610" spans="1:46" ht="33.75">
      <c r="A2610" s="54">
        <v>8010</v>
      </c>
      <c r="B2610" s="54" t="s">
        <v>317</v>
      </c>
      <c r="C2610" s="58" t="s">
        <v>3093</v>
      </c>
      <c r="D2610" s="79">
        <v>7</v>
      </c>
      <c r="E2610" s="79">
        <v>7</v>
      </c>
      <c r="F2610" s="80">
        <v>1055.31</v>
      </c>
      <c r="G2610" s="80">
        <v>150.76</v>
      </c>
      <c r="H2610" s="80">
        <v>1055.31</v>
      </c>
      <c r="I2610" s="80" t="s">
        <v>28</v>
      </c>
      <c r="J2610" s="80" t="s">
        <v>28</v>
      </c>
      <c r="K2610" s="80">
        <v>150.76</v>
      </c>
      <c r="L2610" s="73">
        <f t="shared" si="570"/>
        <v>162.03</v>
      </c>
      <c r="M2610" s="73">
        <f t="shared" si="571"/>
        <v>150.76</v>
      </c>
      <c r="N2610" s="72" t="str">
        <f t="shared" si="572"/>
        <v>0135</v>
      </c>
      <c r="O2610" s="74">
        <f t="shared" si="573"/>
        <v>0</v>
      </c>
      <c r="P2610" s="72">
        <f t="shared" si="574"/>
        <v>0</v>
      </c>
      <c r="Q2610" s="74">
        <f t="shared" si="575"/>
        <v>7</v>
      </c>
      <c r="R2610" s="72" t="str">
        <f t="shared" si="576"/>
        <v/>
      </c>
      <c r="S2610" s="72" t="str">
        <f t="shared" si="577"/>
        <v/>
      </c>
      <c r="AT2610" s="20">
        <f t="shared" si="578"/>
        <v>-14582.7</v>
      </c>
    </row>
    <row r="2611" spans="1:46" ht="33.75">
      <c r="A2611" s="54">
        <v>8010</v>
      </c>
      <c r="B2611" s="54" t="s">
        <v>316</v>
      </c>
      <c r="C2611" s="58" t="s">
        <v>3093</v>
      </c>
      <c r="D2611" s="79">
        <v>7</v>
      </c>
      <c r="E2611" s="79">
        <v>7</v>
      </c>
      <c r="F2611" s="80">
        <v>1055.31</v>
      </c>
      <c r="G2611" s="80">
        <v>150.76</v>
      </c>
      <c r="H2611" s="80">
        <v>1055.31</v>
      </c>
      <c r="I2611" s="80" t="s">
        <v>28</v>
      </c>
      <c r="J2611" s="80" t="s">
        <v>28</v>
      </c>
      <c r="K2611" s="80">
        <v>150.76</v>
      </c>
      <c r="L2611" s="73">
        <f t="shared" si="570"/>
        <v>162.03</v>
      </c>
      <c r="M2611" s="73">
        <f t="shared" si="571"/>
        <v>150.76</v>
      </c>
      <c r="N2611" s="72" t="str">
        <f t="shared" si="572"/>
        <v>0135</v>
      </c>
      <c r="O2611" s="74">
        <f t="shared" si="573"/>
        <v>0</v>
      </c>
      <c r="P2611" s="72">
        <f t="shared" si="574"/>
        <v>0</v>
      </c>
      <c r="Q2611" s="74">
        <f t="shared" si="575"/>
        <v>7</v>
      </c>
      <c r="R2611" s="72" t="str">
        <f t="shared" si="576"/>
        <v/>
      </c>
      <c r="S2611" s="72" t="str">
        <f t="shared" si="577"/>
        <v/>
      </c>
      <c r="AT2611" s="20">
        <f t="shared" si="578"/>
        <v>-14582.7</v>
      </c>
    </row>
    <row r="2612" spans="1:46" ht="33.75">
      <c r="A2612" s="54">
        <v>8010</v>
      </c>
      <c r="B2612" s="54" t="s">
        <v>315</v>
      </c>
      <c r="C2612" s="58" t="s">
        <v>3093</v>
      </c>
      <c r="D2612" s="79">
        <v>7</v>
      </c>
      <c r="E2612" s="79">
        <v>7</v>
      </c>
      <c r="F2612" s="80">
        <v>1055.31</v>
      </c>
      <c r="G2612" s="80">
        <v>150.76</v>
      </c>
      <c r="H2612" s="80">
        <v>1055.31</v>
      </c>
      <c r="I2612" s="80" t="s">
        <v>28</v>
      </c>
      <c r="J2612" s="80" t="s">
        <v>28</v>
      </c>
      <c r="K2612" s="80">
        <v>150.76</v>
      </c>
      <c r="L2612" s="73">
        <f t="shared" si="570"/>
        <v>162.03</v>
      </c>
      <c r="M2612" s="73">
        <f t="shared" si="571"/>
        <v>150.76</v>
      </c>
      <c r="N2612" s="72" t="str">
        <f t="shared" si="572"/>
        <v>0135</v>
      </c>
      <c r="O2612" s="74">
        <f t="shared" si="573"/>
        <v>0</v>
      </c>
      <c r="P2612" s="72">
        <f t="shared" si="574"/>
        <v>0</v>
      </c>
      <c r="Q2612" s="74">
        <f t="shared" si="575"/>
        <v>7</v>
      </c>
      <c r="R2612" s="72" t="str">
        <f t="shared" si="576"/>
        <v/>
      </c>
      <c r="S2612" s="72" t="str">
        <f t="shared" si="577"/>
        <v/>
      </c>
      <c r="AT2612" s="20">
        <f t="shared" si="578"/>
        <v>-14582.7</v>
      </c>
    </row>
    <row r="2613" spans="1:46" ht="33.75">
      <c r="A2613" s="54">
        <v>8010</v>
      </c>
      <c r="B2613" s="54" t="s">
        <v>314</v>
      </c>
      <c r="C2613" s="58" t="s">
        <v>3093</v>
      </c>
      <c r="D2613" s="79">
        <v>7</v>
      </c>
      <c r="E2613" s="79">
        <v>7</v>
      </c>
      <c r="F2613" s="80">
        <v>1055.31</v>
      </c>
      <c r="G2613" s="80">
        <v>150.76</v>
      </c>
      <c r="H2613" s="80">
        <v>1055.31</v>
      </c>
      <c r="I2613" s="80" t="s">
        <v>28</v>
      </c>
      <c r="J2613" s="80" t="s">
        <v>28</v>
      </c>
      <c r="K2613" s="80">
        <v>150.76</v>
      </c>
      <c r="L2613" s="73">
        <f t="shared" si="570"/>
        <v>162.03</v>
      </c>
      <c r="M2613" s="73">
        <f t="shared" si="571"/>
        <v>150.76</v>
      </c>
      <c r="N2613" s="72" t="str">
        <f t="shared" si="572"/>
        <v>0135</v>
      </c>
      <c r="O2613" s="74">
        <f t="shared" si="573"/>
        <v>0</v>
      </c>
      <c r="P2613" s="72">
        <f t="shared" si="574"/>
        <v>0</v>
      </c>
      <c r="Q2613" s="74">
        <f t="shared" si="575"/>
        <v>7</v>
      </c>
      <c r="R2613" s="72" t="str">
        <f t="shared" si="576"/>
        <v/>
      </c>
      <c r="S2613" s="72" t="str">
        <f t="shared" si="577"/>
        <v/>
      </c>
      <c r="AT2613" s="20">
        <f t="shared" si="578"/>
        <v>-14582.7</v>
      </c>
    </row>
    <row r="2614" spans="1:46" ht="33.75">
      <c r="A2614" s="54">
        <v>8011</v>
      </c>
      <c r="B2614" s="54" t="s">
        <v>334</v>
      </c>
      <c r="C2614" s="58" t="s">
        <v>2452</v>
      </c>
      <c r="D2614" s="79">
        <v>7</v>
      </c>
      <c r="E2614" s="79">
        <v>7</v>
      </c>
      <c r="F2614" s="80">
        <v>1303.1199999999999</v>
      </c>
      <c r="G2614" s="80">
        <v>186.16</v>
      </c>
      <c r="H2614" s="80">
        <v>1303.1199999999999</v>
      </c>
      <c r="I2614" s="80" t="s">
        <v>28</v>
      </c>
      <c r="J2614" s="80" t="s">
        <v>28</v>
      </c>
      <c r="K2614" s="80">
        <v>186.16</v>
      </c>
      <c r="L2614" s="73">
        <f t="shared" si="570"/>
        <v>159.02000000000001</v>
      </c>
      <c r="M2614" s="73">
        <f t="shared" si="571"/>
        <v>186.16</v>
      </c>
      <c r="N2614" s="72" t="str">
        <f t="shared" si="572"/>
        <v>0137</v>
      </c>
      <c r="O2614" s="74">
        <f t="shared" si="573"/>
        <v>0</v>
      </c>
      <c r="P2614" s="72">
        <f t="shared" si="574"/>
        <v>0</v>
      </c>
      <c r="Q2614" s="74">
        <f t="shared" si="575"/>
        <v>7</v>
      </c>
      <c r="R2614" s="72" t="str">
        <f t="shared" si="576"/>
        <v/>
      </c>
      <c r="S2614" s="72" t="str">
        <f t="shared" si="577"/>
        <v/>
      </c>
      <c r="AT2614" s="20">
        <f t="shared" si="578"/>
        <v>-14311.800000000001</v>
      </c>
    </row>
    <row r="2615" spans="1:46" ht="33.75">
      <c r="A2615" s="54">
        <v>8011</v>
      </c>
      <c r="B2615" s="54" t="s">
        <v>332</v>
      </c>
      <c r="C2615" s="58" t="s">
        <v>2452</v>
      </c>
      <c r="D2615" s="79">
        <v>7</v>
      </c>
      <c r="E2615" s="79">
        <v>7</v>
      </c>
      <c r="F2615" s="80">
        <v>1303.1199999999999</v>
      </c>
      <c r="G2615" s="80">
        <v>186.16</v>
      </c>
      <c r="H2615" s="80">
        <v>1303.1199999999999</v>
      </c>
      <c r="I2615" s="80" t="s">
        <v>28</v>
      </c>
      <c r="J2615" s="80" t="s">
        <v>28</v>
      </c>
      <c r="K2615" s="80">
        <v>186.16</v>
      </c>
      <c r="L2615" s="73">
        <f t="shared" si="570"/>
        <v>159.02000000000001</v>
      </c>
      <c r="M2615" s="73">
        <f t="shared" si="571"/>
        <v>186.16</v>
      </c>
      <c r="N2615" s="72" t="str">
        <f t="shared" si="572"/>
        <v>0137</v>
      </c>
      <c r="O2615" s="74">
        <f t="shared" si="573"/>
        <v>0</v>
      </c>
      <c r="P2615" s="72">
        <f t="shared" si="574"/>
        <v>0</v>
      </c>
      <c r="Q2615" s="74">
        <f t="shared" si="575"/>
        <v>7</v>
      </c>
      <c r="R2615" s="72" t="str">
        <f t="shared" si="576"/>
        <v/>
      </c>
      <c r="S2615" s="72" t="str">
        <f t="shared" si="577"/>
        <v/>
      </c>
      <c r="AT2615" s="20">
        <f t="shared" si="578"/>
        <v>-14311.800000000001</v>
      </c>
    </row>
    <row r="2616" spans="1:46" ht="33.75">
      <c r="A2616" s="54">
        <v>8011</v>
      </c>
      <c r="B2616" s="54" t="s">
        <v>330</v>
      </c>
      <c r="C2616" s="58" t="s">
        <v>2452</v>
      </c>
      <c r="D2616" s="79">
        <v>7</v>
      </c>
      <c r="E2616" s="79">
        <v>7</v>
      </c>
      <c r="F2616" s="80">
        <v>1303.1199999999999</v>
      </c>
      <c r="G2616" s="80">
        <v>186.16</v>
      </c>
      <c r="H2616" s="80">
        <v>1303.1199999999999</v>
      </c>
      <c r="I2616" s="80" t="s">
        <v>28</v>
      </c>
      <c r="J2616" s="80" t="s">
        <v>28</v>
      </c>
      <c r="K2616" s="80">
        <v>186.16</v>
      </c>
      <c r="L2616" s="73">
        <f t="shared" si="570"/>
        <v>159.02000000000001</v>
      </c>
      <c r="M2616" s="73">
        <f t="shared" si="571"/>
        <v>186.16</v>
      </c>
      <c r="N2616" s="72" t="str">
        <f t="shared" si="572"/>
        <v>0137</v>
      </c>
      <c r="O2616" s="74">
        <f t="shared" si="573"/>
        <v>0</v>
      </c>
      <c r="P2616" s="72">
        <f t="shared" si="574"/>
        <v>0</v>
      </c>
      <c r="Q2616" s="74">
        <f t="shared" si="575"/>
        <v>7</v>
      </c>
      <c r="R2616" s="72" t="str">
        <f t="shared" si="576"/>
        <v/>
      </c>
      <c r="S2616" s="72" t="str">
        <f t="shared" si="577"/>
        <v/>
      </c>
      <c r="AT2616" s="20">
        <f t="shared" si="578"/>
        <v>-14311.800000000001</v>
      </c>
    </row>
    <row r="2617" spans="1:46" ht="33.75">
      <c r="A2617" s="54">
        <v>8011</v>
      </c>
      <c r="B2617" s="54" t="s">
        <v>328</v>
      </c>
      <c r="C2617" s="58" t="s">
        <v>2452</v>
      </c>
      <c r="D2617" s="79">
        <v>7</v>
      </c>
      <c r="E2617" s="79">
        <v>7</v>
      </c>
      <c r="F2617" s="80">
        <v>1303.1199999999999</v>
      </c>
      <c r="G2617" s="80">
        <v>186.16</v>
      </c>
      <c r="H2617" s="80">
        <v>1303.1199999999999</v>
      </c>
      <c r="I2617" s="80" t="s">
        <v>28</v>
      </c>
      <c r="J2617" s="80" t="s">
        <v>28</v>
      </c>
      <c r="K2617" s="80">
        <v>186.16</v>
      </c>
      <c r="L2617" s="73">
        <f t="shared" si="570"/>
        <v>159.02000000000001</v>
      </c>
      <c r="M2617" s="73">
        <f t="shared" si="571"/>
        <v>186.16</v>
      </c>
      <c r="N2617" s="72" t="str">
        <f t="shared" si="572"/>
        <v>0137</v>
      </c>
      <c r="O2617" s="74">
        <f t="shared" si="573"/>
        <v>0</v>
      </c>
      <c r="P2617" s="72">
        <f t="shared" si="574"/>
        <v>0</v>
      </c>
      <c r="Q2617" s="74">
        <f t="shared" si="575"/>
        <v>7</v>
      </c>
      <c r="R2617" s="72" t="str">
        <f t="shared" si="576"/>
        <v/>
      </c>
      <c r="S2617" s="72" t="str">
        <f t="shared" si="577"/>
        <v/>
      </c>
      <c r="AT2617" s="20">
        <f t="shared" si="578"/>
        <v>-14311.800000000001</v>
      </c>
    </row>
    <row r="2618" spans="1:46" ht="33.75">
      <c r="A2618" s="54">
        <v>8011</v>
      </c>
      <c r="B2618" s="54" t="s">
        <v>326</v>
      </c>
      <c r="C2618" s="58" t="s">
        <v>2452</v>
      </c>
      <c r="D2618" s="79">
        <v>7</v>
      </c>
      <c r="E2618" s="79">
        <v>7</v>
      </c>
      <c r="F2618" s="80">
        <v>1303.1199999999999</v>
      </c>
      <c r="G2618" s="80">
        <v>186.16</v>
      </c>
      <c r="H2618" s="80">
        <v>1303.1199999999999</v>
      </c>
      <c r="I2618" s="80" t="s">
        <v>28</v>
      </c>
      <c r="J2618" s="80" t="s">
        <v>28</v>
      </c>
      <c r="K2618" s="80">
        <v>186.16</v>
      </c>
      <c r="L2618" s="73">
        <f t="shared" si="570"/>
        <v>159.02000000000001</v>
      </c>
      <c r="M2618" s="73">
        <f t="shared" si="571"/>
        <v>186.16</v>
      </c>
      <c r="N2618" s="72" t="str">
        <f t="shared" si="572"/>
        <v>0137</v>
      </c>
      <c r="O2618" s="74">
        <f t="shared" si="573"/>
        <v>0</v>
      </c>
      <c r="P2618" s="72">
        <f t="shared" si="574"/>
        <v>0</v>
      </c>
      <c r="Q2618" s="74">
        <f t="shared" si="575"/>
        <v>7</v>
      </c>
      <c r="R2618" s="72" t="str">
        <f t="shared" si="576"/>
        <v/>
      </c>
      <c r="S2618" s="72" t="str">
        <f t="shared" si="577"/>
        <v/>
      </c>
      <c r="AT2618" s="20">
        <f t="shared" si="578"/>
        <v>-14311.800000000001</v>
      </c>
    </row>
    <row r="2619" spans="1:46" ht="33.75">
      <c r="A2619" s="54">
        <v>8011</v>
      </c>
      <c r="B2619" s="54" t="s">
        <v>324</v>
      </c>
      <c r="C2619" s="58" t="s">
        <v>2452</v>
      </c>
      <c r="D2619" s="79">
        <v>7</v>
      </c>
      <c r="E2619" s="79">
        <v>7</v>
      </c>
      <c r="F2619" s="80">
        <v>1303.1199999999999</v>
      </c>
      <c r="G2619" s="80">
        <v>186.16</v>
      </c>
      <c r="H2619" s="80">
        <v>1303.1199999999999</v>
      </c>
      <c r="I2619" s="80" t="s">
        <v>28</v>
      </c>
      <c r="J2619" s="80" t="s">
        <v>28</v>
      </c>
      <c r="K2619" s="80">
        <v>186.16</v>
      </c>
      <c r="L2619" s="73">
        <f t="shared" si="570"/>
        <v>159.02000000000001</v>
      </c>
      <c r="M2619" s="73">
        <f t="shared" si="571"/>
        <v>186.16</v>
      </c>
      <c r="N2619" s="72" t="str">
        <f t="shared" si="572"/>
        <v>0137</v>
      </c>
      <c r="O2619" s="74">
        <f t="shared" si="573"/>
        <v>0</v>
      </c>
      <c r="P2619" s="72">
        <f t="shared" si="574"/>
        <v>0</v>
      </c>
      <c r="Q2619" s="74">
        <f t="shared" si="575"/>
        <v>7</v>
      </c>
      <c r="R2619" s="72" t="str">
        <f t="shared" si="576"/>
        <v/>
      </c>
      <c r="S2619" s="72" t="str">
        <f t="shared" si="577"/>
        <v/>
      </c>
      <c r="AT2619" s="20">
        <f t="shared" si="578"/>
        <v>-14311.800000000001</v>
      </c>
    </row>
    <row r="2620" spans="1:46" ht="33.75">
      <c r="A2620" s="54">
        <v>8012</v>
      </c>
      <c r="B2620" s="54" t="s">
        <v>360</v>
      </c>
      <c r="C2620" s="58" t="s">
        <v>2453</v>
      </c>
      <c r="D2620" s="79">
        <v>7</v>
      </c>
      <c r="E2620" s="79">
        <v>7</v>
      </c>
      <c r="F2620" s="80">
        <v>1100.3599999999999</v>
      </c>
      <c r="G2620" s="80">
        <v>157.19</v>
      </c>
      <c r="H2620" s="80">
        <v>1100.3599999999999</v>
      </c>
      <c r="I2620" s="80" t="s">
        <v>28</v>
      </c>
      <c r="J2620" s="80" t="s">
        <v>28</v>
      </c>
      <c r="K2620" s="80">
        <v>157.19</v>
      </c>
      <c r="L2620" s="73">
        <f t="shared" si="570"/>
        <v>143.38</v>
      </c>
      <c r="M2620" s="73">
        <f t="shared" si="571"/>
        <v>157.19</v>
      </c>
      <c r="N2620" s="72" t="str">
        <f t="shared" si="572"/>
        <v>0138</v>
      </c>
      <c r="O2620" s="74">
        <f t="shared" si="573"/>
        <v>0</v>
      </c>
      <c r="P2620" s="72">
        <f t="shared" si="574"/>
        <v>0</v>
      </c>
      <c r="Q2620" s="74">
        <f t="shared" si="575"/>
        <v>7</v>
      </c>
      <c r="R2620" s="72" t="str">
        <f t="shared" si="576"/>
        <v/>
      </c>
      <c r="S2620" s="72" t="str">
        <f t="shared" si="577"/>
        <v/>
      </c>
      <c r="AT2620" s="20">
        <f t="shared" si="578"/>
        <v>-12904.199999999999</v>
      </c>
    </row>
    <row r="2621" spans="1:46" ht="33.75">
      <c r="A2621" s="54">
        <v>8012</v>
      </c>
      <c r="B2621" s="54" t="s">
        <v>358</v>
      </c>
      <c r="C2621" s="58" t="s">
        <v>2453</v>
      </c>
      <c r="D2621" s="79">
        <v>7</v>
      </c>
      <c r="E2621" s="79">
        <v>7</v>
      </c>
      <c r="F2621" s="80">
        <v>1100.3599999999999</v>
      </c>
      <c r="G2621" s="80">
        <v>157.19</v>
      </c>
      <c r="H2621" s="80">
        <v>1100.3599999999999</v>
      </c>
      <c r="I2621" s="80" t="s">
        <v>28</v>
      </c>
      <c r="J2621" s="80" t="s">
        <v>28</v>
      </c>
      <c r="K2621" s="80">
        <v>157.19</v>
      </c>
      <c r="L2621" s="73">
        <f t="shared" si="570"/>
        <v>143.38</v>
      </c>
      <c r="M2621" s="73">
        <f t="shared" si="571"/>
        <v>157.19</v>
      </c>
      <c r="N2621" s="72" t="str">
        <f t="shared" si="572"/>
        <v>0138</v>
      </c>
      <c r="O2621" s="74">
        <f t="shared" si="573"/>
        <v>0</v>
      </c>
      <c r="P2621" s="72">
        <f t="shared" si="574"/>
        <v>0</v>
      </c>
      <c r="Q2621" s="74">
        <f t="shared" si="575"/>
        <v>7</v>
      </c>
      <c r="R2621" s="72" t="str">
        <f t="shared" si="576"/>
        <v/>
      </c>
      <c r="S2621" s="72" t="str">
        <f t="shared" si="577"/>
        <v/>
      </c>
      <c r="AT2621" s="20">
        <f t="shared" si="578"/>
        <v>-12904.199999999999</v>
      </c>
    </row>
    <row r="2622" spans="1:46" ht="33.75">
      <c r="A2622" s="54">
        <v>8012</v>
      </c>
      <c r="B2622" s="54" t="s">
        <v>356</v>
      </c>
      <c r="C2622" s="58" t="s">
        <v>2453</v>
      </c>
      <c r="D2622" s="79">
        <v>7</v>
      </c>
      <c r="E2622" s="79">
        <v>7</v>
      </c>
      <c r="F2622" s="80">
        <v>1100.3599999999999</v>
      </c>
      <c r="G2622" s="80">
        <v>157.19</v>
      </c>
      <c r="H2622" s="80">
        <v>1100.3599999999999</v>
      </c>
      <c r="I2622" s="80" t="s">
        <v>28</v>
      </c>
      <c r="J2622" s="80" t="s">
        <v>28</v>
      </c>
      <c r="K2622" s="80">
        <v>157.19</v>
      </c>
      <c r="L2622" s="73">
        <f t="shared" si="570"/>
        <v>143.38</v>
      </c>
      <c r="M2622" s="73">
        <f t="shared" si="571"/>
        <v>157.19</v>
      </c>
      <c r="N2622" s="72" t="str">
        <f t="shared" si="572"/>
        <v>0138</v>
      </c>
      <c r="O2622" s="74">
        <f t="shared" si="573"/>
        <v>0</v>
      </c>
      <c r="P2622" s="72">
        <f t="shared" si="574"/>
        <v>0</v>
      </c>
      <c r="Q2622" s="74">
        <f t="shared" si="575"/>
        <v>7</v>
      </c>
      <c r="R2622" s="72" t="str">
        <f t="shared" si="576"/>
        <v/>
      </c>
      <c r="S2622" s="72" t="str">
        <f t="shared" si="577"/>
        <v/>
      </c>
      <c r="AT2622" s="20">
        <f t="shared" si="578"/>
        <v>-12904.199999999999</v>
      </c>
    </row>
    <row r="2623" spans="1:46" ht="33.75">
      <c r="A2623" s="54">
        <v>8012</v>
      </c>
      <c r="B2623" s="54" t="s">
        <v>354</v>
      </c>
      <c r="C2623" s="58" t="s">
        <v>2453</v>
      </c>
      <c r="D2623" s="79">
        <v>7</v>
      </c>
      <c r="E2623" s="79">
        <v>7</v>
      </c>
      <c r="F2623" s="80">
        <v>1100.3599999999999</v>
      </c>
      <c r="G2623" s="80">
        <v>157.19</v>
      </c>
      <c r="H2623" s="80">
        <v>1100.3599999999999</v>
      </c>
      <c r="I2623" s="80" t="s">
        <v>28</v>
      </c>
      <c r="J2623" s="80" t="s">
        <v>28</v>
      </c>
      <c r="K2623" s="80">
        <v>157.19</v>
      </c>
      <c r="L2623" s="73">
        <f t="shared" si="570"/>
        <v>143.38</v>
      </c>
      <c r="M2623" s="73">
        <f t="shared" si="571"/>
        <v>157.19</v>
      </c>
      <c r="N2623" s="72" t="str">
        <f t="shared" si="572"/>
        <v>0138</v>
      </c>
      <c r="O2623" s="74">
        <f t="shared" si="573"/>
        <v>0</v>
      </c>
      <c r="P2623" s="72">
        <f t="shared" si="574"/>
        <v>0</v>
      </c>
      <c r="Q2623" s="74">
        <f t="shared" si="575"/>
        <v>7</v>
      </c>
      <c r="R2623" s="72" t="str">
        <f t="shared" si="576"/>
        <v/>
      </c>
      <c r="S2623" s="72" t="str">
        <f t="shared" si="577"/>
        <v/>
      </c>
      <c r="AT2623" s="20">
        <f t="shared" si="578"/>
        <v>-12904.199999999999</v>
      </c>
    </row>
    <row r="2624" spans="1:46" ht="33.75">
      <c r="A2624" s="54">
        <v>8012</v>
      </c>
      <c r="B2624" s="54" t="s">
        <v>352</v>
      </c>
      <c r="C2624" s="58" t="s">
        <v>2453</v>
      </c>
      <c r="D2624" s="79">
        <v>7</v>
      </c>
      <c r="E2624" s="79">
        <v>7</v>
      </c>
      <c r="F2624" s="80">
        <v>1100.3599999999999</v>
      </c>
      <c r="G2624" s="80">
        <v>157.19</v>
      </c>
      <c r="H2624" s="80">
        <v>1100.3599999999999</v>
      </c>
      <c r="I2624" s="80" t="s">
        <v>28</v>
      </c>
      <c r="J2624" s="80" t="s">
        <v>28</v>
      </c>
      <c r="K2624" s="80">
        <v>157.19</v>
      </c>
      <c r="L2624" s="73">
        <f t="shared" si="570"/>
        <v>143.38</v>
      </c>
      <c r="M2624" s="73">
        <f t="shared" si="571"/>
        <v>157.19</v>
      </c>
      <c r="N2624" s="72" t="str">
        <f t="shared" si="572"/>
        <v>0138</v>
      </c>
      <c r="O2624" s="74">
        <f t="shared" si="573"/>
        <v>0</v>
      </c>
      <c r="P2624" s="72">
        <f t="shared" si="574"/>
        <v>0</v>
      </c>
      <c r="Q2624" s="74">
        <f t="shared" si="575"/>
        <v>7</v>
      </c>
      <c r="R2624" s="72" t="str">
        <f t="shared" si="576"/>
        <v/>
      </c>
      <c r="S2624" s="72" t="str">
        <f t="shared" si="577"/>
        <v/>
      </c>
      <c r="AT2624" s="20">
        <f t="shared" si="578"/>
        <v>-12904.199999999999</v>
      </c>
    </row>
    <row r="2625" spans="1:46" ht="33.75">
      <c r="A2625" s="54">
        <v>8012</v>
      </c>
      <c r="B2625" s="54" t="s">
        <v>350</v>
      </c>
      <c r="C2625" s="58" t="s">
        <v>2453</v>
      </c>
      <c r="D2625" s="79">
        <v>7</v>
      </c>
      <c r="E2625" s="79">
        <v>7</v>
      </c>
      <c r="F2625" s="80">
        <v>1100.3599999999999</v>
      </c>
      <c r="G2625" s="80">
        <v>157.19</v>
      </c>
      <c r="H2625" s="80">
        <v>1100.3599999999999</v>
      </c>
      <c r="I2625" s="80" t="s">
        <v>28</v>
      </c>
      <c r="J2625" s="80" t="s">
        <v>28</v>
      </c>
      <c r="K2625" s="80">
        <v>157.19</v>
      </c>
      <c r="L2625" s="73">
        <f t="shared" si="570"/>
        <v>143.38</v>
      </c>
      <c r="M2625" s="73">
        <f t="shared" si="571"/>
        <v>157.19</v>
      </c>
      <c r="N2625" s="72" t="str">
        <f t="shared" si="572"/>
        <v>0138</v>
      </c>
      <c r="O2625" s="74">
        <f t="shared" si="573"/>
        <v>0</v>
      </c>
      <c r="P2625" s="72">
        <f t="shared" si="574"/>
        <v>0</v>
      </c>
      <c r="Q2625" s="74">
        <f t="shared" si="575"/>
        <v>7</v>
      </c>
      <c r="R2625" s="72" t="str">
        <f t="shared" si="576"/>
        <v/>
      </c>
      <c r="S2625" s="72" t="str">
        <f t="shared" si="577"/>
        <v/>
      </c>
      <c r="AT2625" s="20">
        <f t="shared" si="578"/>
        <v>-12904.199999999999</v>
      </c>
    </row>
    <row r="2626" spans="1:46" ht="33.75">
      <c r="A2626" s="54">
        <v>8012</v>
      </c>
      <c r="B2626" s="54" t="s">
        <v>348</v>
      </c>
      <c r="C2626" s="58" t="s">
        <v>2453</v>
      </c>
      <c r="D2626" s="79">
        <v>7</v>
      </c>
      <c r="E2626" s="79">
        <v>7</v>
      </c>
      <c r="F2626" s="80">
        <v>1100.3599999999999</v>
      </c>
      <c r="G2626" s="80">
        <v>157.19</v>
      </c>
      <c r="H2626" s="80">
        <v>1100.3599999999999</v>
      </c>
      <c r="I2626" s="80" t="s">
        <v>28</v>
      </c>
      <c r="J2626" s="80" t="s">
        <v>28</v>
      </c>
      <c r="K2626" s="80">
        <v>157.19</v>
      </c>
      <c r="L2626" s="73">
        <f t="shared" si="570"/>
        <v>152.66</v>
      </c>
      <c r="M2626" s="73">
        <f t="shared" si="571"/>
        <v>157.19</v>
      </c>
      <c r="N2626" s="72" t="str">
        <f t="shared" si="572"/>
        <v>0138</v>
      </c>
      <c r="O2626" s="74">
        <f t="shared" si="573"/>
        <v>0</v>
      </c>
      <c r="P2626" s="72">
        <f t="shared" si="574"/>
        <v>0</v>
      </c>
      <c r="Q2626" s="74">
        <f t="shared" si="575"/>
        <v>7</v>
      </c>
      <c r="R2626" s="72" t="str">
        <f t="shared" si="576"/>
        <v/>
      </c>
      <c r="S2626" s="72" t="str">
        <f t="shared" si="577"/>
        <v/>
      </c>
      <c r="AT2626" s="20">
        <f t="shared" si="578"/>
        <v>-13739.4</v>
      </c>
    </row>
    <row r="2627" spans="1:46" ht="33.75">
      <c r="A2627" s="54">
        <v>8012</v>
      </c>
      <c r="B2627" s="54" t="s">
        <v>346</v>
      </c>
      <c r="C2627" s="58" t="s">
        <v>2453</v>
      </c>
      <c r="D2627" s="79">
        <v>7</v>
      </c>
      <c r="E2627" s="79">
        <v>7</v>
      </c>
      <c r="F2627" s="80">
        <v>1100.3599999999999</v>
      </c>
      <c r="G2627" s="80">
        <v>157.19</v>
      </c>
      <c r="H2627" s="80">
        <v>1100.3599999999999</v>
      </c>
      <c r="I2627" s="80" t="s">
        <v>28</v>
      </c>
      <c r="J2627" s="80" t="s">
        <v>28</v>
      </c>
      <c r="K2627" s="80">
        <v>157.19</v>
      </c>
      <c r="L2627" s="73">
        <f t="shared" si="570"/>
        <v>152.66</v>
      </c>
      <c r="M2627" s="73">
        <f t="shared" si="571"/>
        <v>157.19</v>
      </c>
      <c r="N2627" s="72" t="str">
        <f t="shared" si="572"/>
        <v>0138</v>
      </c>
      <c r="O2627" s="74">
        <f t="shared" si="573"/>
        <v>0</v>
      </c>
      <c r="P2627" s="72">
        <f t="shared" si="574"/>
        <v>0</v>
      </c>
      <c r="Q2627" s="74">
        <f t="shared" si="575"/>
        <v>7</v>
      </c>
      <c r="R2627" s="72" t="str">
        <f t="shared" si="576"/>
        <v/>
      </c>
      <c r="S2627" s="72" t="str">
        <f t="shared" si="577"/>
        <v/>
      </c>
      <c r="AT2627" s="20">
        <f t="shared" si="578"/>
        <v>-13739.4</v>
      </c>
    </row>
    <row r="2628" spans="1:46" ht="33.75">
      <c r="A2628" s="54">
        <v>8012</v>
      </c>
      <c r="B2628" s="54" t="s">
        <v>344</v>
      </c>
      <c r="C2628" s="58" t="s">
        <v>2453</v>
      </c>
      <c r="D2628" s="79">
        <v>7</v>
      </c>
      <c r="E2628" s="79">
        <v>7</v>
      </c>
      <c r="F2628" s="80">
        <v>1100.3599999999999</v>
      </c>
      <c r="G2628" s="80">
        <v>157.19</v>
      </c>
      <c r="H2628" s="80">
        <v>1100.3599999999999</v>
      </c>
      <c r="I2628" s="80" t="s">
        <v>28</v>
      </c>
      <c r="J2628" s="80" t="s">
        <v>28</v>
      </c>
      <c r="K2628" s="80">
        <v>157.19</v>
      </c>
      <c r="L2628" s="73">
        <f t="shared" ref="L2628:L2691" si="579">IFERROR(VLOOKUP(B2628,$B$1326:$K$2467,6,0),"")</f>
        <v>152.66</v>
      </c>
      <c r="M2628" s="73">
        <f t="shared" ref="M2628:M2691" si="580">IFERROR(VLOOKUP($B2628,$B$2468:$K$3603,6,0),"")</f>
        <v>157.19</v>
      </c>
      <c r="N2628" s="72" t="str">
        <f t="shared" ref="N2628:N2691" si="581">LEFT(B2628,4)</f>
        <v>0138</v>
      </c>
      <c r="O2628" s="74">
        <f t="shared" ref="O2628:O2691" si="582">E2628-D2628</f>
        <v>0</v>
      </c>
      <c r="P2628" s="72">
        <f t="shared" ref="P2628:P2691" si="583">IF(O2628=20,1,0)</f>
        <v>0</v>
      </c>
      <c r="Q2628" s="74">
        <f t="shared" ref="Q2628:Q2691" si="584">D2628</f>
        <v>7</v>
      </c>
      <c r="R2628" s="72" t="str">
        <f t="shared" ref="R2628:R2691" si="585">IF(P2628=1,Q2628+7,"")</f>
        <v/>
      </c>
      <c r="S2628" s="72" t="str">
        <f t="shared" ref="S2628:S2691" si="586">IF(P2628=1,Q2628+14,"")</f>
        <v/>
      </c>
      <c r="AT2628" s="20">
        <f t="shared" si="578"/>
        <v>-13739.4</v>
      </c>
    </row>
    <row r="2629" spans="1:46" ht="33.75">
      <c r="A2629" s="54">
        <v>8012</v>
      </c>
      <c r="B2629" s="54" t="s">
        <v>342</v>
      </c>
      <c r="C2629" s="58" t="s">
        <v>2453</v>
      </c>
      <c r="D2629" s="79">
        <v>7</v>
      </c>
      <c r="E2629" s="79">
        <v>7</v>
      </c>
      <c r="F2629" s="80">
        <v>1100.3599999999999</v>
      </c>
      <c r="G2629" s="80">
        <v>157.19</v>
      </c>
      <c r="H2629" s="80">
        <v>1100.3599999999999</v>
      </c>
      <c r="I2629" s="80" t="s">
        <v>28</v>
      </c>
      <c r="J2629" s="80" t="s">
        <v>28</v>
      </c>
      <c r="K2629" s="80">
        <v>157.19</v>
      </c>
      <c r="L2629" s="73">
        <f t="shared" si="579"/>
        <v>152.66</v>
      </c>
      <c r="M2629" s="73">
        <f t="shared" si="580"/>
        <v>157.19</v>
      </c>
      <c r="N2629" s="72" t="str">
        <f t="shared" si="581"/>
        <v>0138</v>
      </c>
      <c r="O2629" s="74">
        <f t="shared" si="582"/>
        <v>0</v>
      </c>
      <c r="P2629" s="72">
        <f t="shared" si="583"/>
        <v>0</v>
      </c>
      <c r="Q2629" s="74">
        <f t="shared" si="584"/>
        <v>7</v>
      </c>
      <c r="R2629" s="72" t="str">
        <f t="shared" si="585"/>
        <v/>
      </c>
      <c r="S2629" s="72" t="str">
        <f t="shared" si="586"/>
        <v/>
      </c>
      <c r="AT2629" s="20">
        <f t="shared" si="578"/>
        <v>-13739.4</v>
      </c>
    </row>
    <row r="2630" spans="1:46" ht="33.75">
      <c r="A2630" s="54">
        <v>8012</v>
      </c>
      <c r="B2630" s="54" t="s">
        <v>340</v>
      </c>
      <c r="C2630" s="58" t="s">
        <v>2453</v>
      </c>
      <c r="D2630" s="79">
        <v>7</v>
      </c>
      <c r="E2630" s="79">
        <v>7</v>
      </c>
      <c r="F2630" s="80">
        <v>1100.3599999999999</v>
      </c>
      <c r="G2630" s="80">
        <v>157.19</v>
      </c>
      <c r="H2630" s="80">
        <v>1100.3599999999999</v>
      </c>
      <c r="I2630" s="80" t="s">
        <v>28</v>
      </c>
      <c r="J2630" s="80" t="s">
        <v>28</v>
      </c>
      <c r="K2630" s="80">
        <v>157.19</v>
      </c>
      <c r="L2630" s="73">
        <f t="shared" si="579"/>
        <v>152.66</v>
      </c>
      <c r="M2630" s="73">
        <f t="shared" si="580"/>
        <v>157.19</v>
      </c>
      <c r="N2630" s="72" t="str">
        <f t="shared" si="581"/>
        <v>0138</v>
      </c>
      <c r="O2630" s="74">
        <f t="shared" si="582"/>
        <v>0</v>
      </c>
      <c r="P2630" s="72">
        <f t="shared" si="583"/>
        <v>0</v>
      </c>
      <c r="Q2630" s="74">
        <f t="shared" si="584"/>
        <v>7</v>
      </c>
      <c r="R2630" s="72" t="str">
        <f t="shared" si="585"/>
        <v/>
      </c>
      <c r="S2630" s="72" t="str">
        <f t="shared" si="586"/>
        <v/>
      </c>
      <c r="AT2630" s="20">
        <f t="shared" si="578"/>
        <v>-13739.4</v>
      </c>
    </row>
    <row r="2631" spans="1:46" ht="33.75">
      <c r="A2631" s="54">
        <v>8012</v>
      </c>
      <c r="B2631" s="54" t="s">
        <v>338</v>
      </c>
      <c r="C2631" s="58" t="s">
        <v>2453</v>
      </c>
      <c r="D2631" s="79">
        <v>7</v>
      </c>
      <c r="E2631" s="79">
        <v>7</v>
      </c>
      <c r="F2631" s="80">
        <v>1100.3599999999999</v>
      </c>
      <c r="G2631" s="80">
        <v>157.19</v>
      </c>
      <c r="H2631" s="80">
        <v>1100.3599999999999</v>
      </c>
      <c r="I2631" s="80" t="s">
        <v>28</v>
      </c>
      <c r="J2631" s="80" t="s">
        <v>28</v>
      </c>
      <c r="K2631" s="80">
        <v>157.19</v>
      </c>
      <c r="L2631" s="73">
        <f t="shared" si="579"/>
        <v>152.66</v>
      </c>
      <c r="M2631" s="73">
        <f t="shared" si="580"/>
        <v>157.19</v>
      </c>
      <c r="N2631" s="72" t="str">
        <f t="shared" si="581"/>
        <v>0138</v>
      </c>
      <c r="O2631" s="74">
        <f t="shared" si="582"/>
        <v>0</v>
      </c>
      <c r="P2631" s="72">
        <f t="shared" si="583"/>
        <v>0</v>
      </c>
      <c r="Q2631" s="74">
        <f t="shared" si="584"/>
        <v>7</v>
      </c>
      <c r="R2631" s="72" t="str">
        <f t="shared" si="585"/>
        <v/>
      </c>
      <c r="S2631" s="72" t="str">
        <f t="shared" si="586"/>
        <v/>
      </c>
      <c r="AT2631" s="20">
        <f t="shared" si="578"/>
        <v>-13739.4</v>
      </c>
    </row>
    <row r="2632" spans="1:46" ht="33.75">
      <c r="A2632" s="54">
        <v>8013</v>
      </c>
      <c r="B2632" s="54" t="s">
        <v>374</v>
      </c>
      <c r="C2632" s="58" t="s">
        <v>2454</v>
      </c>
      <c r="D2632" s="79">
        <v>7</v>
      </c>
      <c r="E2632" s="79">
        <v>7</v>
      </c>
      <c r="F2632" s="80">
        <v>1123.5999999999999</v>
      </c>
      <c r="G2632" s="80">
        <v>160.51</v>
      </c>
      <c r="H2632" s="80">
        <v>1123.5999999999999</v>
      </c>
      <c r="I2632" s="80" t="s">
        <v>28</v>
      </c>
      <c r="J2632" s="80" t="s">
        <v>28</v>
      </c>
      <c r="K2632" s="80">
        <v>160.51</v>
      </c>
      <c r="L2632" s="73">
        <f t="shared" si="579"/>
        <v>122.53</v>
      </c>
      <c r="M2632" s="73">
        <f t="shared" si="580"/>
        <v>160.51</v>
      </c>
      <c r="N2632" s="72" t="str">
        <f t="shared" si="581"/>
        <v>0139</v>
      </c>
      <c r="O2632" s="74">
        <f t="shared" si="582"/>
        <v>0</v>
      </c>
      <c r="P2632" s="72">
        <f t="shared" si="583"/>
        <v>0</v>
      </c>
      <c r="Q2632" s="74">
        <f t="shared" si="584"/>
        <v>7</v>
      </c>
      <c r="R2632" s="72" t="str">
        <f t="shared" si="585"/>
        <v/>
      </c>
      <c r="S2632" s="72" t="str">
        <f t="shared" si="586"/>
        <v/>
      </c>
      <c r="AT2632" s="20">
        <f t="shared" si="578"/>
        <v>-11027.7</v>
      </c>
    </row>
    <row r="2633" spans="1:46" ht="33.75">
      <c r="A2633" s="54">
        <v>8013</v>
      </c>
      <c r="B2633" s="54" t="s">
        <v>372</v>
      </c>
      <c r="C2633" s="58" t="s">
        <v>2454</v>
      </c>
      <c r="D2633" s="79">
        <v>7</v>
      </c>
      <c r="E2633" s="79">
        <v>7</v>
      </c>
      <c r="F2633" s="80">
        <v>1123.5999999999999</v>
      </c>
      <c r="G2633" s="80">
        <v>160.51</v>
      </c>
      <c r="H2633" s="80">
        <v>1123.5999999999999</v>
      </c>
      <c r="I2633" s="80" t="s">
        <v>28</v>
      </c>
      <c r="J2633" s="80" t="s">
        <v>28</v>
      </c>
      <c r="K2633" s="80">
        <v>160.51</v>
      </c>
      <c r="L2633" s="73">
        <f t="shared" si="579"/>
        <v>122.53</v>
      </c>
      <c r="M2633" s="73">
        <f t="shared" si="580"/>
        <v>160.51</v>
      </c>
      <c r="N2633" s="72" t="str">
        <f t="shared" si="581"/>
        <v>0139</v>
      </c>
      <c r="O2633" s="74">
        <f t="shared" si="582"/>
        <v>0</v>
      </c>
      <c r="P2633" s="72">
        <f t="shared" si="583"/>
        <v>0</v>
      </c>
      <c r="Q2633" s="74">
        <f t="shared" si="584"/>
        <v>7</v>
      </c>
      <c r="R2633" s="72" t="str">
        <f t="shared" si="585"/>
        <v/>
      </c>
      <c r="S2633" s="72" t="str">
        <f t="shared" si="586"/>
        <v/>
      </c>
      <c r="AT2633" s="20">
        <f t="shared" si="578"/>
        <v>-11027.7</v>
      </c>
    </row>
    <row r="2634" spans="1:46" ht="33.75">
      <c r="A2634" s="54">
        <v>8013</v>
      </c>
      <c r="B2634" s="54" t="s">
        <v>370</v>
      </c>
      <c r="C2634" s="58" t="s">
        <v>2454</v>
      </c>
      <c r="D2634" s="79">
        <v>7</v>
      </c>
      <c r="E2634" s="79">
        <v>7</v>
      </c>
      <c r="F2634" s="80">
        <v>1123.5999999999999</v>
      </c>
      <c r="G2634" s="80">
        <v>160.51</v>
      </c>
      <c r="H2634" s="80">
        <v>1123.5999999999999</v>
      </c>
      <c r="I2634" s="80" t="s">
        <v>28</v>
      </c>
      <c r="J2634" s="80" t="s">
        <v>28</v>
      </c>
      <c r="K2634" s="80">
        <v>160.51</v>
      </c>
      <c r="L2634" s="73">
        <f t="shared" si="579"/>
        <v>122.53</v>
      </c>
      <c r="M2634" s="73">
        <f t="shared" si="580"/>
        <v>160.51</v>
      </c>
      <c r="N2634" s="72" t="str">
        <f t="shared" si="581"/>
        <v>0139</v>
      </c>
      <c r="O2634" s="74">
        <f t="shared" si="582"/>
        <v>0</v>
      </c>
      <c r="P2634" s="72">
        <f t="shared" si="583"/>
        <v>0</v>
      </c>
      <c r="Q2634" s="74">
        <f t="shared" si="584"/>
        <v>7</v>
      </c>
      <c r="R2634" s="72" t="str">
        <f t="shared" si="585"/>
        <v/>
      </c>
      <c r="S2634" s="72" t="str">
        <f t="shared" si="586"/>
        <v/>
      </c>
      <c r="AT2634" s="20">
        <f t="shared" si="578"/>
        <v>-11027.7</v>
      </c>
    </row>
    <row r="2635" spans="1:46" ht="33.75">
      <c r="A2635" s="54">
        <v>8013</v>
      </c>
      <c r="B2635" s="54" t="s">
        <v>368</v>
      </c>
      <c r="C2635" s="58" t="s">
        <v>2454</v>
      </c>
      <c r="D2635" s="79">
        <v>7</v>
      </c>
      <c r="E2635" s="79">
        <v>7</v>
      </c>
      <c r="F2635" s="80">
        <v>1123.5999999999999</v>
      </c>
      <c r="G2635" s="80">
        <v>160.51</v>
      </c>
      <c r="H2635" s="80">
        <v>1123.5999999999999</v>
      </c>
      <c r="I2635" s="80" t="s">
        <v>28</v>
      </c>
      <c r="J2635" s="80" t="s">
        <v>28</v>
      </c>
      <c r="K2635" s="80">
        <v>160.51</v>
      </c>
      <c r="L2635" s="73">
        <f t="shared" si="579"/>
        <v>122.53</v>
      </c>
      <c r="M2635" s="73">
        <f t="shared" si="580"/>
        <v>160.51</v>
      </c>
      <c r="N2635" s="72" t="str">
        <f t="shared" si="581"/>
        <v>0139</v>
      </c>
      <c r="O2635" s="74">
        <f t="shared" si="582"/>
        <v>0</v>
      </c>
      <c r="P2635" s="72">
        <f t="shared" si="583"/>
        <v>0</v>
      </c>
      <c r="Q2635" s="74">
        <f t="shared" si="584"/>
        <v>7</v>
      </c>
      <c r="R2635" s="72" t="str">
        <f t="shared" si="585"/>
        <v/>
      </c>
      <c r="S2635" s="72" t="str">
        <f t="shared" si="586"/>
        <v/>
      </c>
      <c r="AT2635" s="20">
        <f t="shared" ref="AT2635:AT2698" si="587">AS2635+(AI2635-90)*L2635</f>
        <v>-11027.7</v>
      </c>
    </row>
    <row r="2636" spans="1:46" ht="33.75">
      <c r="A2636" s="54">
        <v>8013</v>
      </c>
      <c r="B2636" s="54" t="s">
        <v>366</v>
      </c>
      <c r="C2636" s="58" t="s">
        <v>2454</v>
      </c>
      <c r="D2636" s="79">
        <v>7</v>
      </c>
      <c r="E2636" s="79">
        <v>7</v>
      </c>
      <c r="F2636" s="80">
        <v>1123.5999999999999</v>
      </c>
      <c r="G2636" s="80">
        <v>160.51</v>
      </c>
      <c r="H2636" s="80">
        <v>1123.5999999999999</v>
      </c>
      <c r="I2636" s="80" t="s">
        <v>28</v>
      </c>
      <c r="J2636" s="80" t="s">
        <v>28</v>
      </c>
      <c r="K2636" s="80">
        <v>160.51</v>
      </c>
      <c r="L2636" s="73">
        <f t="shared" si="579"/>
        <v>122.53</v>
      </c>
      <c r="M2636" s="73">
        <f t="shared" si="580"/>
        <v>160.51</v>
      </c>
      <c r="N2636" s="72" t="str">
        <f t="shared" si="581"/>
        <v>0139</v>
      </c>
      <c r="O2636" s="74">
        <f t="shared" si="582"/>
        <v>0</v>
      </c>
      <c r="P2636" s="72">
        <f t="shared" si="583"/>
        <v>0</v>
      </c>
      <c r="Q2636" s="74">
        <f t="shared" si="584"/>
        <v>7</v>
      </c>
      <c r="R2636" s="72" t="str">
        <f t="shared" si="585"/>
        <v/>
      </c>
      <c r="S2636" s="72" t="str">
        <f t="shared" si="586"/>
        <v/>
      </c>
      <c r="AT2636" s="20">
        <f t="shared" si="587"/>
        <v>-11027.7</v>
      </c>
    </row>
    <row r="2637" spans="1:46" ht="33.75">
      <c r="A2637" s="54">
        <v>8013</v>
      </c>
      <c r="B2637" s="54" t="s">
        <v>364</v>
      </c>
      <c r="C2637" s="58" t="s">
        <v>2454</v>
      </c>
      <c r="D2637" s="79">
        <v>7</v>
      </c>
      <c r="E2637" s="79">
        <v>7</v>
      </c>
      <c r="F2637" s="80">
        <v>1123.5999999999999</v>
      </c>
      <c r="G2637" s="80">
        <v>160.51</v>
      </c>
      <c r="H2637" s="80">
        <v>1123.5999999999999</v>
      </c>
      <c r="I2637" s="80" t="s">
        <v>28</v>
      </c>
      <c r="J2637" s="80" t="s">
        <v>28</v>
      </c>
      <c r="K2637" s="80">
        <v>160.51</v>
      </c>
      <c r="L2637" s="73">
        <f t="shared" si="579"/>
        <v>122.53</v>
      </c>
      <c r="M2637" s="73">
        <f t="shared" si="580"/>
        <v>160.51</v>
      </c>
      <c r="N2637" s="72" t="str">
        <f t="shared" si="581"/>
        <v>0139</v>
      </c>
      <c r="O2637" s="74">
        <f t="shared" si="582"/>
        <v>0</v>
      </c>
      <c r="P2637" s="72">
        <f t="shared" si="583"/>
        <v>0</v>
      </c>
      <c r="Q2637" s="74">
        <f t="shared" si="584"/>
        <v>7</v>
      </c>
      <c r="R2637" s="72" t="str">
        <f t="shared" si="585"/>
        <v/>
      </c>
      <c r="S2637" s="72" t="str">
        <f t="shared" si="586"/>
        <v/>
      </c>
      <c r="AT2637" s="20">
        <f t="shared" si="587"/>
        <v>-11027.7</v>
      </c>
    </row>
    <row r="2638" spans="1:46" ht="33.75">
      <c r="A2638" s="54">
        <v>8014</v>
      </c>
      <c r="B2638" s="54" t="s">
        <v>426</v>
      </c>
      <c r="C2638" s="58" t="s">
        <v>2455</v>
      </c>
      <c r="D2638" s="79">
        <v>7</v>
      </c>
      <c r="E2638" s="79">
        <v>7</v>
      </c>
      <c r="F2638" s="80">
        <v>1081.8399999999999</v>
      </c>
      <c r="G2638" s="80">
        <v>154.55000000000001</v>
      </c>
      <c r="H2638" s="80">
        <v>1081.8399999999999</v>
      </c>
      <c r="I2638" s="80" t="s">
        <v>28</v>
      </c>
      <c r="J2638" s="80" t="s">
        <v>28</v>
      </c>
      <c r="K2638" s="80">
        <v>154.55000000000001</v>
      </c>
      <c r="L2638" s="73">
        <f t="shared" si="579"/>
        <v>104.8</v>
      </c>
      <c r="M2638" s="73">
        <f t="shared" si="580"/>
        <v>154.55000000000001</v>
      </c>
      <c r="N2638" s="72" t="str">
        <f t="shared" si="581"/>
        <v>0145</v>
      </c>
      <c r="O2638" s="74">
        <f t="shared" si="582"/>
        <v>0</v>
      </c>
      <c r="P2638" s="72">
        <f t="shared" si="583"/>
        <v>0</v>
      </c>
      <c r="Q2638" s="74">
        <f t="shared" si="584"/>
        <v>7</v>
      </c>
      <c r="R2638" s="72" t="str">
        <f t="shared" si="585"/>
        <v/>
      </c>
      <c r="S2638" s="72" t="str">
        <f t="shared" si="586"/>
        <v/>
      </c>
      <c r="AT2638" s="20">
        <f t="shared" si="587"/>
        <v>-9432</v>
      </c>
    </row>
    <row r="2639" spans="1:46" ht="33.75">
      <c r="A2639" s="54">
        <v>8014</v>
      </c>
      <c r="B2639" s="54" t="s">
        <v>424</v>
      </c>
      <c r="C2639" s="58" t="s">
        <v>2455</v>
      </c>
      <c r="D2639" s="79">
        <v>7</v>
      </c>
      <c r="E2639" s="79">
        <v>7</v>
      </c>
      <c r="F2639" s="80">
        <v>1081.8399999999999</v>
      </c>
      <c r="G2639" s="80">
        <v>154.55000000000001</v>
      </c>
      <c r="H2639" s="80">
        <v>1081.8399999999999</v>
      </c>
      <c r="I2639" s="80" t="s">
        <v>28</v>
      </c>
      <c r="J2639" s="80" t="s">
        <v>28</v>
      </c>
      <c r="K2639" s="80">
        <v>154.55000000000001</v>
      </c>
      <c r="L2639" s="73">
        <f t="shared" si="579"/>
        <v>104.8</v>
      </c>
      <c r="M2639" s="73">
        <f t="shared" si="580"/>
        <v>154.55000000000001</v>
      </c>
      <c r="N2639" s="72" t="str">
        <f t="shared" si="581"/>
        <v>0145</v>
      </c>
      <c r="O2639" s="74">
        <f t="shared" si="582"/>
        <v>0</v>
      </c>
      <c r="P2639" s="72">
        <f t="shared" si="583"/>
        <v>0</v>
      </c>
      <c r="Q2639" s="74">
        <f t="shared" si="584"/>
        <v>7</v>
      </c>
      <c r="R2639" s="72" t="str">
        <f t="shared" si="585"/>
        <v/>
      </c>
      <c r="S2639" s="72" t="str">
        <f t="shared" si="586"/>
        <v/>
      </c>
      <c r="AT2639" s="20">
        <f t="shared" si="587"/>
        <v>-9432</v>
      </c>
    </row>
    <row r="2640" spans="1:46" ht="33.75">
      <c r="A2640" s="54">
        <v>8014</v>
      </c>
      <c r="B2640" s="54" t="s">
        <v>422</v>
      </c>
      <c r="C2640" s="58" t="s">
        <v>2455</v>
      </c>
      <c r="D2640" s="79">
        <v>7</v>
      </c>
      <c r="E2640" s="79">
        <v>7</v>
      </c>
      <c r="F2640" s="80">
        <v>1081.8399999999999</v>
      </c>
      <c r="G2640" s="80">
        <v>154.55000000000001</v>
      </c>
      <c r="H2640" s="80">
        <v>1081.8399999999999</v>
      </c>
      <c r="I2640" s="80" t="s">
        <v>28</v>
      </c>
      <c r="J2640" s="80" t="s">
        <v>28</v>
      </c>
      <c r="K2640" s="80">
        <v>154.55000000000001</v>
      </c>
      <c r="L2640" s="73">
        <f t="shared" si="579"/>
        <v>104.8</v>
      </c>
      <c r="M2640" s="73">
        <f t="shared" si="580"/>
        <v>154.55000000000001</v>
      </c>
      <c r="N2640" s="72" t="str">
        <f t="shared" si="581"/>
        <v>0145</v>
      </c>
      <c r="O2640" s="74">
        <f t="shared" si="582"/>
        <v>0</v>
      </c>
      <c r="P2640" s="72">
        <f t="shared" si="583"/>
        <v>0</v>
      </c>
      <c r="Q2640" s="74">
        <f t="shared" si="584"/>
        <v>7</v>
      </c>
      <c r="R2640" s="72" t="str">
        <f t="shared" si="585"/>
        <v/>
      </c>
      <c r="S2640" s="72" t="str">
        <f t="shared" si="586"/>
        <v/>
      </c>
      <c r="AT2640" s="20">
        <f t="shared" si="587"/>
        <v>-9432</v>
      </c>
    </row>
    <row r="2641" spans="1:46" ht="33.75">
      <c r="A2641" s="54">
        <v>8014</v>
      </c>
      <c r="B2641" s="54" t="s">
        <v>420</v>
      </c>
      <c r="C2641" s="58" t="s">
        <v>2455</v>
      </c>
      <c r="D2641" s="79">
        <v>7</v>
      </c>
      <c r="E2641" s="79">
        <v>7</v>
      </c>
      <c r="F2641" s="80">
        <v>1081.8399999999999</v>
      </c>
      <c r="G2641" s="80">
        <v>154.55000000000001</v>
      </c>
      <c r="H2641" s="80">
        <v>1081.8399999999999</v>
      </c>
      <c r="I2641" s="80" t="s">
        <v>28</v>
      </c>
      <c r="J2641" s="80" t="s">
        <v>28</v>
      </c>
      <c r="K2641" s="80">
        <v>154.55000000000001</v>
      </c>
      <c r="L2641" s="73">
        <f t="shared" si="579"/>
        <v>104.8</v>
      </c>
      <c r="M2641" s="73">
        <f t="shared" si="580"/>
        <v>154.55000000000001</v>
      </c>
      <c r="N2641" s="72" t="str">
        <f t="shared" si="581"/>
        <v>0145</v>
      </c>
      <c r="O2641" s="74">
        <f t="shared" si="582"/>
        <v>0</v>
      </c>
      <c r="P2641" s="72">
        <f t="shared" si="583"/>
        <v>0</v>
      </c>
      <c r="Q2641" s="74">
        <f t="shared" si="584"/>
        <v>7</v>
      </c>
      <c r="R2641" s="72" t="str">
        <f t="shared" si="585"/>
        <v/>
      </c>
      <c r="S2641" s="72" t="str">
        <f t="shared" si="586"/>
        <v/>
      </c>
      <c r="AT2641" s="20">
        <f t="shared" si="587"/>
        <v>-9432</v>
      </c>
    </row>
    <row r="2642" spans="1:46" ht="33.75">
      <c r="A2642" s="54">
        <v>8014</v>
      </c>
      <c r="B2642" s="54" t="s">
        <v>418</v>
      </c>
      <c r="C2642" s="58" t="s">
        <v>2455</v>
      </c>
      <c r="D2642" s="79">
        <v>7</v>
      </c>
      <c r="E2642" s="79">
        <v>7</v>
      </c>
      <c r="F2642" s="80">
        <v>1081.8399999999999</v>
      </c>
      <c r="G2642" s="80">
        <v>154.55000000000001</v>
      </c>
      <c r="H2642" s="80">
        <v>1081.8399999999999</v>
      </c>
      <c r="I2642" s="80" t="s">
        <v>28</v>
      </c>
      <c r="J2642" s="80" t="s">
        <v>28</v>
      </c>
      <c r="K2642" s="80">
        <v>154.55000000000001</v>
      </c>
      <c r="L2642" s="73">
        <f t="shared" si="579"/>
        <v>104.8</v>
      </c>
      <c r="M2642" s="73">
        <f t="shared" si="580"/>
        <v>154.55000000000001</v>
      </c>
      <c r="N2642" s="72" t="str">
        <f t="shared" si="581"/>
        <v>0145</v>
      </c>
      <c r="O2642" s="74">
        <f t="shared" si="582"/>
        <v>0</v>
      </c>
      <c r="P2642" s="72">
        <f t="shared" si="583"/>
        <v>0</v>
      </c>
      <c r="Q2642" s="74">
        <f t="shared" si="584"/>
        <v>7</v>
      </c>
      <c r="R2642" s="72" t="str">
        <f t="shared" si="585"/>
        <v/>
      </c>
      <c r="S2642" s="72" t="str">
        <f t="shared" si="586"/>
        <v/>
      </c>
      <c r="AT2642" s="20">
        <f t="shared" si="587"/>
        <v>-9432</v>
      </c>
    </row>
    <row r="2643" spans="1:46" ht="33.75">
      <c r="A2643" s="54">
        <v>8014</v>
      </c>
      <c r="B2643" s="54" t="s">
        <v>416</v>
      </c>
      <c r="C2643" s="58" t="s">
        <v>2455</v>
      </c>
      <c r="D2643" s="79">
        <v>7</v>
      </c>
      <c r="E2643" s="79">
        <v>7</v>
      </c>
      <c r="F2643" s="80">
        <v>1081.8399999999999</v>
      </c>
      <c r="G2643" s="80">
        <v>154.55000000000001</v>
      </c>
      <c r="H2643" s="80">
        <v>1081.8399999999999</v>
      </c>
      <c r="I2643" s="80" t="s">
        <v>28</v>
      </c>
      <c r="J2643" s="80" t="s">
        <v>28</v>
      </c>
      <c r="K2643" s="80">
        <v>154.55000000000001</v>
      </c>
      <c r="L2643" s="73">
        <f t="shared" si="579"/>
        <v>104.8</v>
      </c>
      <c r="M2643" s="73">
        <f t="shared" si="580"/>
        <v>154.55000000000001</v>
      </c>
      <c r="N2643" s="72" t="str">
        <f t="shared" si="581"/>
        <v>0145</v>
      </c>
      <c r="O2643" s="74">
        <f t="shared" si="582"/>
        <v>0</v>
      </c>
      <c r="P2643" s="72">
        <f t="shared" si="583"/>
        <v>0</v>
      </c>
      <c r="Q2643" s="74">
        <f t="shared" si="584"/>
        <v>7</v>
      </c>
      <c r="R2643" s="72" t="str">
        <f t="shared" si="585"/>
        <v/>
      </c>
      <c r="S2643" s="72" t="str">
        <f t="shared" si="586"/>
        <v/>
      </c>
      <c r="AT2643" s="20">
        <f t="shared" si="587"/>
        <v>-9432</v>
      </c>
    </row>
    <row r="2644" spans="1:46" ht="33.75">
      <c r="A2644" s="54">
        <v>8014</v>
      </c>
      <c r="B2644" s="54" t="s">
        <v>414</v>
      </c>
      <c r="C2644" s="58" t="s">
        <v>2455</v>
      </c>
      <c r="D2644" s="79">
        <v>7</v>
      </c>
      <c r="E2644" s="79">
        <v>7</v>
      </c>
      <c r="F2644" s="80">
        <v>1081.8399999999999</v>
      </c>
      <c r="G2644" s="80">
        <v>154.55000000000001</v>
      </c>
      <c r="H2644" s="80">
        <v>1081.8399999999999</v>
      </c>
      <c r="I2644" s="80" t="s">
        <v>28</v>
      </c>
      <c r="J2644" s="80" t="s">
        <v>28</v>
      </c>
      <c r="K2644" s="80">
        <v>154.55000000000001</v>
      </c>
      <c r="L2644" s="73">
        <f t="shared" si="579"/>
        <v>109.12</v>
      </c>
      <c r="M2644" s="73">
        <f t="shared" si="580"/>
        <v>154.55000000000001</v>
      </c>
      <c r="N2644" s="72" t="str">
        <f t="shared" si="581"/>
        <v>0145</v>
      </c>
      <c r="O2644" s="74">
        <f t="shared" si="582"/>
        <v>0</v>
      </c>
      <c r="P2644" s="72">
        <f t="shared" si="583"/>
        <v>0</v>
      </c>
      <c r="Q2644" s="74">
        <f t="shared" si="584"/>
        <v>7</v>
      </c>
      <c r="R2644" s="72" t="str">
        <f t="shared" si="585"/>
        <v/>
      </c>
      <c r="S2644" s="72" t="str">
        <f t="shared" si="586"/>
        <v/>
      </c>
      <c r="AT2644" s="20">
        <f t="shared" si="587"/>
        <v>-9820.8000000000011</v>
      </c>
    </row>
    <row r="2645" spans="1:46" ht="33.75">
      <c r="A2645" s="54">
        <v>8014</v>
      </c>
      <c r="B2645" s="54" t="s">
        <v>412</v>
      </c>
      <c r="C2645" s="58" t="s">
        <v>2455</v>
      </c>
      <c r="D2645" s="79">
        <v>7</v>
      </c>
      <c r="E2645" s="79">
        <v>7</v>
      </c>
      <c r="F2645" s="80">
        <v>1081.8399999999999</v>
      </c>
      <c r="G2645" s="80">
        <v>154.55000000000001</v>
      </c>
      <c r="H2645" s="80">
        <v>1081.8399999999999</v>
      </c>
      <c r="I2645" s="80" t="s">
        <v>28</v>
      </c>
      <c r="J2645" s="80" t="s">
        <v>28</v>
      </c>
      <c r="K2645" s="80">
        <v>154.55000000000001</v>
      </c>
      <c r="L2645" s="73">
        <f t="shared" si="579"/>
        <v>109.12</v>
      </c>
      <c r="M2645" s="73">
        <f t="shared" si="580"/>
        <v>154.55000000000001</v>
      </c>
      <c r="N2645" s="72" t="str">
        <f t="shared" si="581"/>
        <v>0145</v>
      </c>
      <c r="O2645" s="74">
        <f t="shared" si="582"/>
        <v>0</v>
      </c>
      <c r="P2645" s="72">
        <f t="shared" si="583"/>
        <v>0</v>
      </c>
      <c r="Q2645" s="74">
        <f t="shared" si="584"/>
        <v>7</v>
      </c>
      <c r="R2645" s="72" t="str">
        <f t="shared" si="585"/>
        <v/>
      </c>
      <c r="S2645" s="72" t="str">
        <f t="shared" si="586"/>
        <v/>
      </c>
      <c r="AT2645" s="20">
        <f t="shared" si="587"/>
        <v>-9820.8000000000011</v>
      </c>
    </row>
    <row r="2646" spans="1:46" ht="33.75">
      <c r="A2646" s="54">
        <v>8014</v>
      </c>
      <c r="B2646" s="54" t="s">
        <v>410</v>
      </c>
      <c r="C2646" s="58" t="s">
        <v>2455</v>
      </c>
      <c r="D2646" s="79">
        <v>7</v>
      </c>
      <c r="E2646" s="79">
        <v>7</v>
      </c>
      <c r="F2646" s="80">
        <v>1081.8399999999999</v>
      </c>
      <c r="G2646" s="80">
        <v>154.55000000000001</v>
      </c>
      <c r="H2646" s="80">
        <v>1081.8399999999999</v>
      </c>
      <c r="I2646" s="80" t="s">
        <v>28</v>
      </c>
      <c r="J2646" s="80" t="s">
        <v>28</v>
      </c>
      <c r="K2646" s="80">
        <v>154.55000000000001</v>
      </c>
      <c r="L2646" s="73">
        <f t="shared" si="579"/>
        <v>109.12</v>
      </c>
      <c r="M2646" s="73">
        <f t="shared" si="580"/>
        <v>154.55000000000001</v>
      </c>
      <c r="N2646" s="72" t="str">
        <f t="shared" si="581"/>
        <v>0145</v>
      </c>
      <c r="O2646" s="74">
        <f t="shared" si="582"/>
        <v>0</v>
      </c>
      <c r="P2646" s="72">
        <f t="shared" si="583"/>
        <v>0</v>
      </c>
      <c r="Q2646" s="74">
        <f t="shared" si="584"/>
        <v>7</v>
      </c>
      <c r="R2646" s="72" t="str">
        <f t="shared" si="585"/>
        <v/>
      </c>
      <c r="S2646" s="72" t="str">
        <f t="shared" si="586"/>
        <v/>
      </c>
      <c r="AT2646" s="20">
        <f t="shared" si="587"/>
        <v>-9820.8000000000011</v>
      </c>
    </row>
    <row r="2647" spans="1:46" ht="33.75">
      <c r="A2647" s="54">
        <v>8014</v>
      </c>
      <c r="B2647" s="54" t="s">
        <v>408</v>
      </c>
      <c r="C2647" s="58" t="s">
        <v>2455</v>
      </c>
      <c r="D2647" s="79">
        <v>7</v>
      </c>
      <c r="E2647" s="79">
        <v>7</v>
      </c>
      <c r="F2647" s="80">
        <v>1081.8399999999999</v>
      </c>
      <c r="G2647" s="80">
        <v>154.55000000000001</v>
      </c>
      <c r="H2647" s="80">
        <v>1081.8399999999999</v>
      </c>
      <c r="I2647" s="80" t="s">
        <v>28</v>
      </c>
      <c r="J2647" s="80" t="s">
        <v>28</v>
      </c>
      <c r="K2647" s="80">
        <v>154.55000000000001</v>
      </c>
      <c r="L2647" s="73">
        <f t="shared" si="579"/>
        <v>109.12</v>
      </c>
      <c r="M2647" s="73">
        <f t="shared" si="580"/>
        <v>154.55000000000001</v>
      </c>
      <c r="N2647" s="72" t="str">
        <f t="shared" si="581"/>
        <v>0145</v>
      </c>
      <c r="O2647" s="74">
        <f t="shared" si="582"/>
        <v>0</v>
      </c>
      <c r="P2647" s="72">
        <f t="shared" si="583"/>
        <v>0</v>
      </c>
      <c r="Q2647" s="74">
        <f t="shared" si="584"/>
        <v>7</v>
      </c>
      <c r="R2647" s="72" t="str">
        <f t="shared" si="585"/>
        <v/>
      </c>
      <c r="S2647" s="72" t="str">
        <f t="shared" si="586"/>
        <v/>
      </c>
      <c r="AT2647" s="20">
        <f t="shared" si="587"/>
        <v>-9820.8000000000011</v>
      </c>
    </row>
    <row r="2648" spans="1:46" ht="33.75">
      <c r="A2648" s="54">
        <v>8014</v>
      </c>
      <c r="B2648" s="54" t="s">
        <v>406</v>
      </c>
      <c r="C2648" s="58" t="s">
        <v>2455</v>
      </c>
      <c r="D2648" s="79">
        <v>7</v>
      </c>
      <c r="E2648" s="79">
        <v>7</v>
      </c>
      <c r="F2648" s="80">
        <v>1081.8399999999999</v>
      </c>
      <c r="G2648" s="80">
        <v>154.55000000000001</v>
      </c>
      <c r="H2648" s="80">
        <v>1081.8399999999999</v>
      </c>
      <c r="I2648" s="80" t="s">
        <v>28</v>
      </c>
      <c r="J2648" s="80" t="s">
        <v>28</v>
      </c>
      <c r="K2648" s="80">
        <v>154.55000000000001</v>
      </c>
      <c r="L2648" s="73">
        <f t="shared" si="579"/>
        <v>109.12</v>
      </c>
      <c r="M2648" s="73">
        <f t="shared" si="580"/>
        <v>154.55000000000001</v>
      </c>
      <c r="N2648" s="72" t="str">
        <f t="shared" si="581"/>
        <v>0145</v>
      </c>
      <c r="O2648" s="74">
        <f t="shared" si="582"/>
        <v>0</v>
      </c>
      <c r="P2648" s="72">
        <f t="shared" si="583"/>
        <v>0</v>
      </c>
      <c r="Q2648" s="74">
        <f t="shared" si="584"/>
        <v>7</v>
      </c>
      <c r="R2648" s="72" t="str">
        <f t="shared" si="585"/>
        <v/>
      </c>
      <c r="S2648" s="72" t="str">
        <f t="shared" si="586"/>
        <v/>
      </c>
      <c r="AT2648" s="20">
        <f t="shared" si="587"/>
        <v>-9820.8000000000011</v>
      </c>
    </row>
    <row r="2649" spans="1:46" ht="33.75">
      <c r="A2649" s="54">
        <v>8014</v>
      </c>
      <c r="B2649" s="54" t="s">
        <v>404</v>
      </c>
      <c r="C2649" s="58" t="s">
        <v>2455</v>
      </c>
      <c r="D2649" s="79">
        <v>7</v>
      </c>
      <c r="E2649" s="79">
        <v>7</v>
      </c>
      <c r="F2649" s="80">
        <v>1081.8399999999999</v>
      </c>
      <c r="G2649" s="80">
        <v>154.55000000000001</v>
      </c>
      <c r="H2649" s="80">
        <v>1081.8399999999999</v>
      </c>
      <c r="I2649" s="80" t="s">
        <v>28</v>
      </c>
      <c r="J2649" s="80" t="s">
        <v>28</v>
      </c>
      <c r="K2649" s="80">
        <v>154.55000000000001</v>
      </c>
      <c r="L2649" s="73">
        <f t="shared" si="579"/>
        <v>109.12</v>
      </c>
      <c r="M2649" s="73">
        <f t="shared" si="580"/>
        <v>154.55000000000001</v>
      </c>
      <c r="N2649" s="72" t="str">
        <f t="shared" si="581"/>
        <v>0145</v>
      </c>
      <c r="O2649" s="74">
        <f t="shared" si="582"/>
        <v>0</v>
      </c>
      <c r="P2649" s="72">
        <f t="shared" si="583"/>
        <v>0</v>
      </c>
      <c r="Q2649" s="74">
        <f t="shared" si="584"/>
        <v>7</v>
      </c>
      <c r="R2649" s="72" t="str">
        <f t="shared" si="585"/>
        <v/>
      </c>
      <c r="S2649" s="72" t="str">
        <f t="shared" si="586"/>
        <v/>
      </c>
      <c r="AT2649" s="20">
        <f t="shared" si="587"/>
        <v>-9820.8000000000011</v>
      </c>
    </row>
    <row r="2650" spans="1:46" ht="33.75">
      <c r="A2650" s="54">
        <v>8014</v>
      </c>
      <c r="B2650" s="54" t="s">
        <v>402</v>
      </c>
      <c r="C2650" s="58" t="s">
        <v>2455</v>
      </c>
      <c r="D2650" s="79">
        <v>7</v>
      </c>
      <c r="E2650" s="79">
        <v>7</v>
      </c>
      <c r="F2650" s="80">
        <v>1081.8399999999999</v>
      </c>
      <c r="G2650" s="80">
        <v>154.55000000000001</v>
      </c>
      <c r="H2650" s="80">
        <v>1081.8399999999999</v>
      </c>
      <c r="I2650" s="80" t="s">
        <v>28</v>
      </c>
      <c r="J2650" s="80" t="s">
        <v>28</v>
      </c>
      <c r="K2650" s="80">
        <v>154.55000000000001</v>
      </c>
      <c r="L2650" s="73">
        <f t="shared" si="579"/>
        <v>130.86000000000001</v>
      </c>
      <c r="M2650" s="73">
        <f t="shared" si="580"/>
        <v>154.55000000000001</v>
      </c>
      <c r="N2650" s="72" t="str">
        <f t="shared" si="581"/>
        <v>0145</v>
      </c>
      <c r="O2650" s="74">
        <f t="shared" si="582"/>
        <v>0</v>
      </c>
      <c r="P2650" s="72">
        <f t="shared" si="583"/>
        <v>0</v>
      </c>
      <c r="Q2650" s="74">
        <f t="shared" si="584"/>
        <v>7</v>
      </c>
      <c r="R2650" s="72" t="str">
        <f t="shared" si="585"/>
        <v/>
      </c>
      <c r="S2650" s="72" t="str">
        <f t="shared" si="586"/>
        <v/>
      </c>
      <c r="AT2650" s="20">
        <f t="shared" si="587"/>
        <v>-11777.400000000001</v>
      </c>
    </row>
    <row r="2651" spans="1:46" ht="33.75">
      <c r="A2651" s="54">
        <v>8014</v>
      </c>
      <c r="B2651" s="54" t="s">
        <v>400</v>
      </c>
      <c r="C2651" s="58" t="s">
        <v>2455</v>
      </c>
      <c r="D2651" s="79">
        <v>7</v>
      </c>
      <c r="E2651" s="79">
        <v>7</v>
      </c>
      <c r="F2651" s="80">
        <v>1081.8399999999999</v>
      </c>
      <c r="G2651" s="80">
        <v>154.55000000000001</v>
      </c>
      <c r="H2651" s="80">
        <v>1081.8399999999999</v>
      </c>
      <c r="I2651" s="80" t="s">
        <v>28</v>
      </c>
      <c r="J2651" s="80" t="s">
        <v>28</v>
      </c>
      <c r="K2651" s="80">
        <v>154.55000000000001</v>
      </c>
      <c r="L2651" s="73">
        <f t="shared" si="579"/>
        <v>130.86000000000001</v>
      </c>
      <c r="M2651" s="73">
        <f t="shared" si="580"/>
        <v>154.55000000000001</v>
      </c>
      <c r="N2651" s="72" t="str">
        <f t="shared" si="581"/>
        <v>0145</v>
      </c>
      <c r="O2651" s="74">
        <f t="shared" si="582"/>
        <v>0</v>
      </c>
      <c r="P2651" s="72">
        <f t="shared" si="583"/>
        <v>0</v>
      </c>
      <c r="Q2651" s="74">
        <f t="shared" si="584"/>
        <v>7</v>
      </c>
      <c r="R2651" s="72" t="str">
        <f t="shared" si="585"/>
        <v/>
      </c>
      <c r="S2651" s="72" t="str">
        <f t="shared" si="586"/>
        <v/>
      </c>
      <c r="AT2651" s="20">
        <f t="shared" si="587"/>
        <v>-11777.400000000001</v>
      </c>
    </row>
    <row r="2652" spans="1:46" ht="33.75">
      <c r="A2652" s="54">
        <v>8014</v>
      </c>
      <c r="B2652" s="54" t="s">
        <v>398</v>
      </c>
      <c r="C2652" s="58" t="s">
        <v>2455</v>
      </c>
      <c r="D2652" s="79">
        <v>7</v>
      </c>
      <c r="E2652" s="79">
        <v>7</v>
      </c>
      <c r="F2652" s="80">
        <v>1081.8399999999999</v>
      </c>
      <c r="G2652" s="80">
        <v>154.55000000000001</v>
      </c>
      <c r="H2652" s="80">
        <v>1081.8399999999999</v>
      </c>
      <c r="I2652" s="80" t="s">
        <v>28</v>
      </c>
      <c r="J2652" s="80" t="s">
        <v>28</v>
      </c>
      <c r="K2652" s="80">
        <v>154.55000000000001</v>
      </c>
      <c r="L2652" s="73">
        <f t="shared" si="579"/>
        <v>130.86000000000001</v>
      </c>
      <c r="M2652" s="73">
        <f t="shared" si="580"/>
        <v>154.55000000000001</v>
      </c>
      <c r="N2652" s="72" t="str">
        <f t="shared" si="581"/>
        <v>0145</v>
      </c>
      <c r="O2652" s="74">
        <f t="shared" si="582"/>
        <v>0</v>
      </c>
      <c r="P2652" s="72">
        <f t="shared" si="583"/>
        <v>0</v>
      </c>
      <c r="Q2652" s="74">
        <f t="shared" si="584"/>
        <v>7</v>
      </c>
      <c r="R2652" s="72" t="str">
        <f t="shared" si="585"/>
        <v/>
      </c>
      <c r="S2652" s="72" t="str">
        <f t="shared" si="586"/>
        <v/>
      </c>
      <c r="AT2652" s="20">
        <f t="shared" si="587"/>
        <v>-11777.400000000001</v>
      </c>
    </row>
    <row r="2653" spans="1:46" ht="33.75">
      <c r="A2653" s="54">
        <v>8014</v>
      </c>
      <c r="B2653" s="54" t="s">
        <v>396</v>
      </c>
      <c r="C2653" s="58" t="s">
        <v>2455</v>
      </c>
      <c r="D2653" s="79">
        <v>7</v>
      </c>
      <c r="E2653" s="79">
        <v>7</v>
      </c>
      <c r="F2653" s="80">
        <v>1081.8399999999999</v>
      </c>
      <c r="G2653" s="80">
        <v>154.55000000000001</v>
      </c>
      <c r="H2653" s="80">
        <v>1081.8399999999999</v>
      </c>
      <c r="I2653" s="80" t="s">
        <v>28</v>
      </c>
      <c r="J2653" s="80" t="s">
        <v>28</v>
      </c>
      <c r="K2653" s="80">
        <v>154.55000000000001</v>
      </c>
      <c r="L2653" s="73">
        <f t="shared" si="579"/>
        <v>130.86000000000001</v>
      </c>
      <c r="M2653" s="73">
        <f t="shared" si="580"/>
        <v>154.55000000000001</v>
      </c>
      <c r="N2653" s="72" t="str">
        <f t="shared" si="581"/>
        <v>0145</v>
      </c>
      <c r="O2653" s="74">
        <f t="shared" si="582"/>
        <v>0</v>
      </c>
      <c r="P2653" s="72">
        <f t="shared" si="583"/>
        <v>0</v>
      </c>
      <c r="Q2653" s="74">
        <f t="shared" si="584"/>
        <v>7</v>
      </c>
      <c r="R2653" s="72" t="str">
        <f t="shared" si="585"/>
        <v/>
      </c>
      <c r="S2653" s="72" t="str">
        <f t="shared" si="586"/>
        <v/>
      </c>
      <c r="AT2653" s="20">
        <f t="shared" si="587"/>
        <v>-11777.400000000001</v>
      </c>
    </row>
    <row r="2654" spans="1:46" ht="33.75">
      <c r="A2654" s="54">
        <v>8014</v>
      </c>
      <c r="B2654" s="54" t="s">
        <v>394</v>
      </c>
      <c r="C2654" s="58" t="s">
        <v>2455</v>
      </c>
      <c r="D2654" s="79">
        <v>7</v>
      </c>
      <c r="E2654" s="79">
        <v>7</v>
      </c>
      <c r="F2654" s="80">
        <v>1081.8399999999999</v>
      </c>
      <c r="G2654" s="80">
        <v>154.55000000000001</v>
      </c>
      <c r="H2654" s="80">
        <v>1081.8399999999999</v>
      </c>
      <c r="I2654" s="80" t="s">
        <v>28</v>
      </c>
      <c r="J2654" s="80" t="s">
        <v>28</v>
      </c>
      <c r="K2654" s="80">
        <v>154.55000000000001</v>
      </c>
      <c r="L2654" s="73">
        <f t="shared" si="579"/>
        <v>130.86000000000001</v>
      </c>
      <c r="M2654" s="73">
        <f t="shared" si="580"/>
        <v>154.55000000000001</v>
      </c>
      <c r="N2654" s="72" t="str">
        <f t="shared" si="581"/>
        <v>0145</v>
      </c>
      <c r="O2654" s="74">
        <f t="shared" si="582"/>
        <v>0</v>
      </c>
      <c r="P2654" s="72">
        <f t="shared" si="583"/>
        <v>0</v>
      </c>
      <c r="Q2654" s="74">
        <f t="shared" si="584"/>
        <v>7</v>
      </c>
      <c r="R2654" s="72" t="str">
        <f t="shared" si="585"/>
        <v/>
      </c>
      <c r="S2654" s="72" t="str">
        <f t="shared" si="586"/>
        <v/>
      </c>
      <c r="AT2654" s="20">
        <f t="shared" si="587"/>
        <v>-11777.400000000001</v>
      </c>
    </row>
    <row r="2655" spans="1:46" ht="33.75">
      <c r="A2655" s="54">
        <v>8014</v>
      </c>
      <c r="B2655" s="54" t="s">
        <v>392</v>
      </c>
      <c r="C2655" s="58" t="s">
        <v>2455</v>
      </c>
      <c r="D2655" s="79">
        <v>7</v>
      </c>
      <c r="E2655" s="79">
        <v>7</v>
      </c>
      <c r="F2655" s="80">
        <v>1081.8399999999999</v>
      </c>
      <c r="G2655" s="80">
        <v>154.55000000000001</v>
      </c>
      <c r="H2655" s="80">
        <v>1081.8399999999999</v>
      </c>
      <c r="I2655" s="80" t="s">
        <v>28</v>
      </c>
      <c r="J2655" s="80" t="s">
        <v>28</v>
      </c>
      <c r="K2655" s="80">
        <v>154.55000000000001</v>
      </c>
      <c r="L2655" s="73">
        <f t="shared" si="579"/>
        <v>130.86000000000001</v>
      </c>
      <c r="M2655" s="73">
        <f t="shared" si="580"/>
        <v>154.55000000000001</v>
      </c>
      <c r="N2655" s="72" t="str">
        <f t="shared" si="581"/>
        <v>0145</v>
      </c>
      <c r="O2655" s="74">
        <f t="shared" si="582"/>
        <v>0</v>
      </c>
      <c r="P2655" s="72">
        <f t="shared" si="583"/>
        <v>0</v>
      </c>
      <c r="Q2655" s="74">
        <f t="shared" si="584"/>
        <v>7</v>
      </c>
      <c r="R2655" s="72" t="str">
        <f t="shared" si="585"/>
        <v/>
      </c>
      <c r="S2655" s="72" t="str">
        <f t="shared" si="586"/>
        <v/>
      </c>
      <c r="AT2655" s="20">
        <f t="shared" si="587"/>
        <v>-11777.400000000001</v>
      </c>
    </row>
    <row r="2656" spans="1:46" ht="33.75">
      <c r="A2656" s="54">
        <v>8014</v>
      </c>
      <c r="B2656" s="54" t="s">
        <v>390</v>
      </c>
      <c r="C2656" s="58" t="s">
        <v>2455</v>
      </c>
      <c r="D2656" s="79">
        <v>7</v>
      </c>
      <c r="E2656" s="79">
        <v>7</v>
      </c>
      <c r="F2656" s="80">
        <v>1081.8399999999999</v>
      </c>
      <c r="G2656" s="80">
        <v>154.55000000000001</v>
      </c>
      <c r="H2656" s="80">
        <v>1081.8399999999999</v>
      </c>
      <c r="I2656" s="80" t="s">
        <v>28</v>
      </c>
      <c r="J2656" s="80" t="s">
        <v>28</v>
      </c>
      <c r="K2656" s="80">
        <v>154.55000000000001</v>
      </c>
      <c r="L2656" s="73">
        <f t="shared" si="579"/>
        <v>804.61</v>
      </c>
      <c r="M2656" s="73">
        <f t="shared" si="580"/>
        <v>154.55000000000001</v>
      </c>
      <c r="N2656" s="72" t="str">
        <f t="shared" si="581"/>
        <v>0145</v>
      </c>
      <c r="O2656" s="74">
        <f t="shared" si="582"/>
        <v>0</v>
      </c>
      <c r="P2656" s="72">
        <f t="shared" si="583"/>
        <v>0</v>
      </c>
      <c r="Q2656" s="74">
        <f t="shared" si="584"/>
        <v>7</v>
      </c>
      <c r="R2656" s="72" t="str">
        <f t="shared" si="585"/>
        <v/>
      </c>
      <c r="S2656" s="72" t="str">
        <f t="shared" si="586"/>
        <v/>
      </c>
      <c r="AT2656" s="20">
        <f t="shared" si="587"/>
        <v>-72414.899999999994</v>
      </c>
    </row>
    <row r="2657" spans="1:46" ht="33.75">
      <c r="A2657" s="54">
        <v>8014</v>
      </c>
      <c r="B2657" s="54" t="s">
        <v>388</v>
      </c>
      <c r="C2657" s="58" t="s">
        <v>2455</v>
      </c>
      <c r="D2657" s="79">
        <v>7</v>
      </c>
      <c r="E2657" s="79">
        <v>7</v>
      </c>
      <c r="F2657" s="80">
        <v>1081.8399999999999</v>
      </c>
      <c r="G2657" s="80">
        <v>154.55000000000001</v>
      </c>
      <c r="H2657" s="80">
        <v>1081.8399999999999</v>
      </c>
      <c r="I2657" s="80" t="s">
        <v>28</v>
      </c>
      <c r="J2657" s="80" t="s">
        <v>28</v>
      </c>
      <c r="K2657" s="80">
        <v>154.55000000000001</v>
      </c>
      <c r="L2657" s="73">
        <f t="shared" si="579"/>
        <v>804.61</v>
      </c>
      <c r="M2657" s="73">
        <f t="shared" si="580"/>
        <v>154.55000000000001</v>
      </c>
      <c r="N2657" s="72" t="str">
        <f t="shared" si="581"/>
        <v>0145</v>
      </c>
      <c r="O2657" s="74">
        <f t="shared" si="582"/>
        <v>0</v>
      </c>
      <c r="P2657" s="72">
        <f t="shared" si="583"/>
        <v>0</v>
      </c>
      <c r="Q2657" s="74">
        <f t="shared" si="584"/>
        <v>7</v>
      </c>
      <c r="R2657" s="72" t="str">
        <f t="shared" si="585"/>
        <v/>
      </c>
      <c r="S2657" s="72" t="str">
        <f t="shared" si="586"/>
        <v/>
      </c>
      <c r="AT2657" s="20">
        <f t="shared" si="587"/>
        <v>-72414.899999999994</v>
      </c>
    </row>
    <row r="2658" spans="1:46" ht="33.75">
      <c r="A2658" s="54">
        <v>8014</v>
      </c>
      <c r="B2658" s="54" t="s">
        <v>386</v>
      </c>
      <c r="C2658" s="58" t="s">
        <v>2455</v>
      </c>
      <c r="D2658" s="79">
        <v>7</v>
      </c>
      <c r="E2658" s="79">
        <v>7</v>
      </c>
      <c r="F2658" s="80">
        <v>1081.8399999999999</v>
      </c>
      <c r="G2658" s="80">
        <v>154.55000000000001</v>
      </c>
      <c r="H2658" s="80">
        <v>1081.8399999999999</v>
      </c>
      <c r="I2658" s="80" t="s">
        <v>28</v>
      </c>
      <c r="J2658" s="80" t="s">
        <v>28</v>
      </c>
      <c r="K2658" s="80">
        <v>154.55000000000001</v>
      </c>
      <c r="L2658" s="73">
        <f t="shared" si="579"/>
        <v>804.61</v>
      </c>
      <c r="M2658" s="73">
        <f t="shared" si="580"/>
        <v>154.55000000000001</v>
      </c>
      <c r="N2658" s="72" t="str">
        <f t="shared" si="581"/>
        <v>0145</v>
      </c>
      <c r="O2658" s="74">
        <f t="shared" si="582"/>
        <v>0</v>
      </c>
      <c r="P2658" s="72">
        <f t="shared" si="583"/>
        <v>0</v>
      </c>
      <c r="Q2658" s="74">
        <f t="shared" si="584"/>
        <v>7</v>
      </c>
      <c r="R2658" s="72" t="str">
        <f t="shared" si="585"/>
        <v/>
      </c>
      <c r="S2658" s="72" t="str">
        <f t="shared" si="586"/>
        <v/>
      </c>
      <c r="AT2658" s="20">
        <f t="shared" si="587"/>
        <v>-72414.899999999994</v>
      </c>
    </row>
    <row r="2659" spans="1:46" ht="33.75">
      <c r="A2659" s="54">
        <v>8014</v>
      </c>
      <c r="B2659" s="54" t="s">
        <v>384</v>
      </c>
      <c r="C2659" s="58" t="s">
        <v>2455</v>
      </c>
      <c r="D2659" s="79">
        <v>7</v>
      </c>
      <c r="E2659" s="79">
        <v>7</v>
      </c>
      <c r="F2659" s="80">
        <v>1081.8399999999999</v>
      </c>
      <c r="G2659" s="80">
        <v>154.55000000000001</v>
      </c>
      <c r="H2659" s="80">
        <v>1081.8399999999999</v>
      </c>
      <c r="I2659" s="80" t="s">
        <v>28</v>
      </c>
      <c r="J2659" s="80" t="s">
        <v>28</v>
      </c>
      <c r="K2659" s="80">
        <v>154.55000000000001</v>
      </c>
      <c r="L2659" s="73">
        <f t="shared" si="579"/>
        <v>804.61</v>
      </c>
      <c r="M2659" s="73">
        <f t="shared" si="580"/>
        <v>154.55000000000001</v>
      </c>
      <c r="N2659" s="72" t="str">
        <f t="shared" si="581"/>
        <v>0145</v>
      </c>
      <c r="O2659" s="74">
        <f t="shared" si="582"/>
        <v>0</v>
      </c>
      <c r="P2659" s="72">
        <f t="shared" si="583"/>
        <v>0</v>
      </c>
      <c r="Q2659" s="74">
        <f t="shared" si="584"/>
        <v>7</v>
      </c>
      <c r="R2659" s="72" t="str">
        <f t="shared" si="585"/>
        <v/>
      </c>
      <c r="S2659" s="72" t="str">
        <f t="shared" si="586"/>
        <v/>
      </c>
      <c r="AT2659" s="20">
        <f t="shared" si="587"/>
        <v>-72414.899999999994</v>
      </c>
    </row>
    <row r="2660" spans="1:46" ht="33.75">
      <c r="A2660" s="54">
        <v>8015</v>
      </c>
      <c r="B2660" s="54" t="s">
        <v>432</v>
      </c>
      <c r="C2660" s="58" t="s">
        <v>2456</v>
      </c>
      <c r="D2660" s="79">
        <v>7</v>
      </c>
      <c r="E2660" s="79">
        <v>7</v>
      </c>
      <c r="F2660" s="80">
        <v>1032.8499999999999</v>
      </c>
      <c r="G2660" s="80">
        <v>147.55000000000001</v>
      </c>
      <c r="H2660" s="80">
        <v>1032.8499999999999</v>
      </c>
      <c r="I2660" s="80" t="s">
        <v>28</v>
      </c>
      <c r="J2660" s="80" t="s">
        <v>28</v>
      </c>
      <c r="K2660" s="80">
        <v>147.55000000000001</v>
      </c>
      <c r="L2660" s="73">
        <f t="shared" si="579"/>
        <v>132.72999999999999</v>
      </c>
      <c r="M2660" s="73">
        <f t="shared" si="580"/>
        <v>147.55000000000001</v>
      </c>
      <c r="N2660" s="72" t="str">
        <f t="shared" si="581"/>
        <v>0146</v>
      </c>
      <c r="O2660" s="74">
        <f t="shared" si="582"/>
        <v>0</v>
      </c>
      <c r="P2660" s="72">
        <f t="shared" si="583"/>
        <v>0</v>
      </c>
      <c r="Q2660" s="74">
        <f t="shared" si="584"/>
        <v>7</v>
      </c>
      <c r="R2660" s="72" t="str">
        <f t="shared" si="585"/>
        <v/>
      </c>
      <c r="S2660" s="72" t="str">
        <f t="shared" si="586"/>
        <v/>
      </c>
      <c r="AT2660" s="20">
        <f t="shared" si="587"/>
        <v>-11945.699999999999</v>
      </c>
    </row>
    <row r="2661" spans="1:46" ht="33.75">
      <c r="A2661" s="54">
        <v>8015</v>
      </c>
      <c r="B2661" s="54" t="s">
        <v>430</v>
      </c>
      <c r="C2661" s="58" t="s">
        <v>2456</v>
      </c>
      <c r="D2661" s="79">
        <v>7</v>
      </c>
      <c r="E2661" s="79">
        <v>7</v>
      </c>
      <c r="F2661" s="80">
        <v>1032.8499999999999</v>
      </c>
      <c r="G2661" s="80">
        <v>147.55000000000001</v>
      </c>
      <c r="H2661" s="80">
        <v>1032.8499999999999</v>
      </c>
      <c r="I2661" s="80" t="s">
        <v>28</v>
      </c>
      <c r="J2661" s="80" t="s">
        <v>28</v>
      </c>
      <c r="K2661" s="80">
        <v>147.55000000000001</v>
      </c>
      <c r="L2661" s="73">
        <f t="shared" si="579"/>
        <v>132.72999999999999</v>
      </c>
      <c r="M2661" s="73">
        <f t="shared" si="580"/>
        <v>147.55000000000001</v>
      </c>
      <c r="N2661" s="72" t="str">
        <f t="shared" si="581"/>
        <v>0146</v>
      </c>
      <c r="O2661" s="74">
        <f t="shared" si="582"/>
        <v>0</v>
      </c>
      <c r="P2661" s="72">
        <f t="shared" si="583"/>
        <v>0</v>
      </c>
      <c r="Q2661" s="74">
        <f t="shared" si="584"/>
        <v>7</v>
      </c>
      <c r="R2661" s="72" t="str">
        <f t="shared" si="585"/>
        <v/>
      </c>
      <c r="S2661" s="72" t="str">
        <f t="shared" si="586"/>
        <v/>
      </c>
      <c r="AT2661" s="20">
        <f t="shared" si="587"/>
        <v>-11945.699999999999</v>
      </c>
    </row>
    <row r="2662" spans="1:46" ht="33.75">
      <c r="A2662" s="54">
        <v>8016</v>
      </c>
      <c r="B2662" s="54" t="s">
        <v>474</v>
      </c>
      <c r="C2662" s="58" t="s">
        <v>2457</v>
      </c>
      <c r="D2662" s="79">
        <v>7</v>
      </c>
      <c r="E2662" s="79">
        <v>7</v>
      </c>
      <c r="F2662" s="80">
        <v>1280.94</v>
      </c>
      <c r="G2662" s="80">
        <v>182.99</v>
      </c>
      <c r="H2662" s="80">
        <v>1280.94</v>
      </c>
      <c r="I2662" s="80" t="s">
        <v>28</v>
      </c>
      <c r="J2662" s="80" t="s">
        <v>28</v>
      </c>
      <c r="K2662" s="80">
        <v>182.99</v>
      </c>
      <c r="L2662" s="73">
        <f t="shared" si="579"/>
        <v>107.65</v>
      </c>
      <c r="M2662" s="73">
        <f t="shared" si="580"/>
        <v>182.99</v>
      </c>
      <c r="N2662" s="72" t="str">
        <f t="shared" si="581"/>
        <v>0147</v>
      </c>
      <c r="O2662" s="74">
        <f t="shared" si="582"/>
        <v>0</v>
      </c>
      <c r="P2662" s="72">
        <f t="shared" si="583"/>
        <v>0</v>
      </c>
      <c r="Q2662" s="74">
        <f t="shared" si="584"/>
        <v>7</v>
      </c>
      <c r="R2662" s="72" t="str">
        <f t="shared" si="585"/>
        <v/>
      </c>
      <c r="S2662" s="72" t="str">
        <f t="shared" si="586"/>
        <v/>
      </c>
      <c r="AT2662" s="20">
        <f t="shared" si="587"/>
        <v>-9688.5</v>
      </c>
    </row>
    <row r="2663" spans="1:46" ht="33.75">
      <c r="A2663" s="54">
        <v>8016</v>
      </c>
      <c r="B2663" s="54" t="s">
        <v>472</v>
      </c>
      <c r="C2663" s="58" t="s">
        <v>2457</v>
      </c>
      <c r="D2663" s="79">
        <v>7</v>
      </c>
      <c r="E2663" s="79">
        <v>7</v>
      </c>
      <c r="F2663" s="80">
        <v>1280.94</v>
      </c>
      <c r="G2663" s="80">
        <v>182.99</v>
      </c>
      <c r="H2663" s="80">
        <v>1280.94</v>
      </c>
      <c r="I2663" s="80" t="s">
        <v>28</v>
      </c>
      <c r="J2663" s="80" t="s">
        <v>28</v>
      </c>
      <c r="K2663" s="80">
        <v>182.99</v>
      </c>
      <c r="L2663" s="73">
        <f t="shared" si="579"/>
        <v>107.65</v>
      </c>
      <c r="M2663" s="73">
        <f t="shared" si="580"/>
        <v>182.99</v>
      </c>
      <c r="N2663" s="72" t="str">
        <f t="shared" si="581"/>
        <v>0147</v>
      </c>
      <c r="O2663" s="74">
        <f t="shared" si="582"/>
        <v>0</v>
      </c>
      <c r="P2663" s="72">
        <f t="shared" si="583"/>
        <v>0</v>
      </c>
      <c r="Q2663" s="74">
        <f t="shared" si="584"/>
        <v>7</v>
      </c>
      <c r="R2663" s="72" t="str">
        <f t="shared" si="585"/>
        <v/>
      </c>
      <c r="S2663" s="72" t="str">
        <f t="shared" si="586"/>
        <v/>
      </c>
      <c r="AT2663" s="20">
        <f t="shared" si="587"/>
        <v>-9688.5</v>
      </c>
    </row>
    <row r="2664" spans="1:46" ht="33.75">
      <c r="A2664" s="54">
        <v>8016</v>
      </c>
      <c r="B2664" s="54" t="s">
        <v>470</v>
      </c>
      <c r="C2664" s="58" t="s">
        <v>2457</v>
      </c>
      <c r="D2664" s="79">
        <v>7</v>
      </c>
      <c r="E2664" s="79">
        <v>7</v>
      </c>
      <c r="F2664" s="80">
        <v>1280.94</v>
      </c>
      <c r="G2664" s="80">
        <v>182.99</v>
      </c>
      <c r="H2664" s="80">
        <v>1280.94</v>
      </c>
      <c r="I2664" s="80" t="s">
        <v>28</v>
      </c>
      <c r="J2664" s="80" t="s">
        <v>28</v>
      </c>
      <c r="K2664" s="80">
        <v>182.99</v>
      </c>
      <c r="L2664" s="73">
        <f t="shared" si="579"/>
        <v>107.65</v>
      </c>
      <c r="M2664" s="73">
        <f t="shared" si="580"/>
        <v>182.99</v>
      </c>
      <c r="N2664" s="72" t="str">
        <f t="shared" si="581"/>
        <v>0147</v>
      </c>
      <c r="O2664" s="74">
        <f t="shared" si="582"/>
        <v>0</v>
      </c>
      <c r="P2664" s="72">
        <f t="shared" si="583"/>
        <v>0</v>
      </c>
      <c r="Q2664" s="74">
        <f t="shared" si="584"/>
        <v>7</v>
      </c>
      <c r="R2664" s="72" t="str">
        <f t="shared" si="585"/>
        <v/>
      </c>
      <c r="S2664" s="72" t="str">
        <f t="shared" si="586"/>
        <v/>
      </c>
      <c r="AT2664" s="20">
        <f t="shared" si="587"/>
        <v>-9688.5</v>
      </c>
    </row>
    <row r="2665" spans="1:46" ht="33.75">
      <c r="A2665" s="54">
        <v>8016</v>
      </c>
      <c r="B2665" s="54" t="s">
        <v>468</v>
      </c>
      <c r="C2665" s="58" t="s">
        <v>2457</v>
      </c>
      <c r="D2665" s="79">
        <v>7</v>
      </c>
      <c r="E2665" s="79">
        <v>7</v>
      </c>
      <c r="F2665" s="80">
        <v>1280.94</v>
      </c>
      <c r="G2665" s="80">
        <v>182.99</v>
      </c>
      <c r="H2665" s="80">
        <v>1280.94</v>
      </c>
      <c r="I2665" s="80" t="s">
        <v>28</v>
      </c>
      <c r="J2665" s="80" t="s">
        <v>28</v>
      </c>
      <c r="K2665" s="80">
        <v>182.99</v>
      </c>
      <c r="L2665" s="73">
        <f t="shared" si="579"/>
        <v>107.65</v>
      </c>
      <c r="M2665" s="73">
        <f t="shared" si="580"/>
        <v>182.99</v>
      </c>
      <c r="N2665" s="72" t="str">
        <f t="shared" si="581"/>
        <v>0147</v>
      </c>
      <c r="O2665" s="74">
        <f t="shared" si="582"/>
        <v>0</v>
      </c>
      <c r="P2665" s="72">
        <f t="shared" si="583"/>
        <v>0</v>
      </c>
      <c r="Q2665" s="74">
        <f t="shared" si="584"/>
        <v>7</v>
      </c>
      <c r="R2665" s="72" t="str">
        <f t="shared" si="585"/>
        <v/>
      </c>
      <c r="S2665" s="72" t="str">
        <f t="shared" si="586"/>
        <v/>
      </c>
      <c r="AT2665" s="20">
        <f t="shared" si="587"/>
        <v>-9688.5</v>
      </c>
    </row>
    <row r="2666" spans="1:46" ht="33.75">
      <c r="A2666" s="54">
        <v>8016</v>
      </c>
      <c r="B2666" s="54" t="s">
        <v>466</v>
      </c>
      <c r="C2666" s="58" t="s">
        <v>2457</v>
      </c>
      <c r="D2666" s="79">
        <v>7</v>
      </c>
      <c r="E2666" s="79">
        <v>7</v>
      </c>
      <c r="F2666" s="80">
        <v>1280.94</v>
      </c>
      <c r="G2666" s="80">
        <v>182.99</v>
      </c>
      <c r="H2666" s="80">
        <v>1280.94</v>
      </c>
      <c r="I2666" s="80" t="s">
        <v>28</v>
      </c>
      <c r="J2666" s="80" t="s">
        <v>28</v>
      </c>
      <c r="K2666" s="80">
        <v>182.99</v>
      </c>
      <c r="L2666" s="73">
        <f t="shared" si="579"/>
        <v>107.65</v>
      </c>
      <c r="M2666" s="73">
        <f t="shared" si="580"/>
        <v>182.99</v>
      </c>
      <c r="N2666" s="72" t="str">
        <f t="shared" si="581"/>
        <v>0147</v>
      </c>
      <c r="O2666" s="74">
        <f t="shared" si="582"/>
        <v>0</v>
      </c>
      <c r="P2666" s="72">
        <f t="shared" si="583"/>
        <v>0</v>
      </c>
      <c r="Q2666" s="74">
        <f t="shared" si="584"/>
        <v>7</v>
      </c>
      <c r="R2666" s="72" t="str">
        <f t="shared" si="585"/>
        <v/>
      </c>
      <c r="S2666" s="72" t="str">
        <f t="shared" si="586"/>
        <v/>
      </c>
      <c r="AT2666" s="20">
        <f t="shared" si="587"/>
        <v>-9688.5</v>
      </c>
    </row>
    <row r="2667" spans="1:46" ht="33.75">
      <c r="A2667" s="54">
        <v>8016</v>
      </c>
      <c r="B2667" s="54" t="s">
        <v>464</v>
      </c>
      <c r="C2667" s="58" t="s">
        <v>2457</v>
      </c>
      <c r="D2667" s="79">
        <v>7</v>
      </c>
      <c r="E2667" s="79">
        <v>7</v>
      </c>
      <c r="F2667" s="80">
        <v>1280.94</v>
      </c>
      <c r="G2667" s="80">
        <v>182.99</v>
      </c>
      <c r="H2667" s="80">
        <v>1280.94</v>
      </c>
      <c r="I2667" s="80" t="s">
        <v>28</v>
      </c>
      <c r="J2667" s="80" t="s">
        <v>28</v>
      </c>
      <c r="K2667" s="80">
        <v>182.99</v>
      </c>
      <c r="L2667" s="73">
        <f t="shared" si="579"/>
        <v>107.65</v>
      </c>
      <c r="M2667" s="73">
        <f t="shared" si="580"/>
        <v>182.99</v>
      </c>
      <c r="N2667" s="72" t="str">
        <f t="shared" si="581"/>
        <v>0147</v>
      </c>
      <c r="O2667" s="74">
        <f t="shared" si="582"/>
        <v>0</v>
      </c>
      <c r="P2667" s="72">
        <f t="shared" si="583"/>
        <v>0</v>
      </c>
      <c r="Q2667" s="74">
        <f t="shared" si="584"/>
        <v>7</v>
      </c>
      <c r="R2667" s="72" t="str">
        <f t="shared" si="585"/>
        <v/>
      </c>
      <c r="S2667" s="72" t="str">
        <f t="shared" si="586"/>
        <v/>
      </c>
      <c r="AT2667" s="20">
        <f t="shared" si="587"/>
        <v>-9688.5</v>
      </c>
    </row>
    <row r="2668" spans="1:46" ht="33.75">
      <c r="A2668" s="54">
        <v>8016</v>
      </c>
      <c r="B2668" s="54" t="s">
        <v>462</v>
      </c>
      <c r="C2668" s="58" t="s">
        <v>2457</v>
      </c>
      <c r="D2668" s="79">
        <v>7</v>
      </c>
      <c r="E2668" s="79">
        <v>7</v>
      </c>
      <c r="F2668" s="80">
        <v>1280.94</v>
      </c>
      <c r="G2668" s="80">
        <v>182.99</v>
      </c>
      <c r="H2668" s="80">
        <v>1280.94</v>
      </c>
      <c r="I2668" s="80" t="s">
        <v>28</v>
      </c>
      <c r="J2668" s="80" t="s">
        <v>28</v>
      </c>
      <c r="K2668" s="80">
        <v>182.99</v>
      </c>
      <c r="L2668" s="73">
        <f t="shared" si="579"/>
        <v>118.7</v>
      </c>
      <c r="M2668" s="73">
        <f t="shared" si="580"/>
        <v>182.99</v>
      </c>
      <c r="N2668" s="72" t="str">
        <f t="shared" si="581"/>
        <v>0147</v>
      </c>
      <c r="O2668" s="74">
        <f t="shared" si="582"/>
        <v>0</v>
      </c>
      <c r="P2668" s="72">
        <f t="shared" si="583"/>
        <v>0</v>
      </c>
      <c r="Q2668" s="74">
        <f t="shared" si="584"/>
        <v>7</v>
      </c>
      <c r="R2668" s="72" t="str">
        <f t="shared" si="585"/>
        <v/>
      </c>
      <c r="S2668" s="72" t="str">
        <f t="shared" si="586"/>
        <v/>
      </c>
      <c r="AT2668" s="20">
        <f t="shared" si="587"/>
        <v>-10683</v>
      </c>
    </row>
    <row r="2669" spans="1:46" ht="33.75">
      <c r="A2669" s="54">
        <v>8016</v>
      </c>
      <c r="B2669" s="54" t="s">
        <v>460</v>
      </c>
      <c r="C2669" s="58" t="s">
        <v>2457</v>
      </c>
      <c r="D2669" s="79">
        <v>7</v>
      </c>
      <c r="E2669" s="79">
        <v>7</v>
      </c>
      <c r="F2669" s="80">
        <v>1280.94</v>
      </c>
      <c r="G2669" s="80">
        <v>182.99</v>
      </c>
      <c r="H2669" s="80">
        <v>1280.94</v>
      </c>
      <c r="I2669" s="80" t="s">
        <v>28</v>
      </c>
      <c r="J2669" s="80" t="s">
        <v>28</v>
      </c>
      <c r="K2669" s="80">
        <v>182.99</v>
      </c>
      <c r="L2669" s="73">
        <f t="shared" si="579"/>
        <v>118.7</v>
      </c>
      <c r="M2669" s="73">
        <f t="shared" si="580"/>
        <v>182.99</v>
      </c>
      <c r="N2669" s="72" t="str">
        <f t="shared" si="581"/>
        <v>0147</v>
      </c>
      <c r="O2669" s="74">
        <f t="shared" si="582"/>
        <v>0</v>
      </c>
      <c r="P2669" s="72">
        <f t="shared" si="583"/>
        <v>0</v>
      </c>
      <c r="Q2669" s="74">
        <f t="shared" si="584"/>
        <v>7</v>
      </c>
      <c r="R2669" s="72" t="str">
        <f t="shared" si="585"/>
        <v/>
      </c>
      <c r="S2669" s="72" t="str">
        <f t="shared" si="586"/>
        <v/>
      </c>
      <c r="AT2669" s="20">
        <f t="shared" si="587"/>
        <v>-10683</v>
      </c>
    </row>
    <row r="2670" spans="1:46" ht="33.75">
      <c r="A2670" s="54">
        <v>8016</v>
      </c>
      <c r="B2670" s="54" t="s">
        <v>458</v>
      </c>
      <c r="C2670" s="58" t="s">
        <v>2457</v>
      </c>
      <c r="D2670" s="79">
        <v>7</v>
      </c>
      <c r="E2670" s="79">
        <v>7</v>
      </c>
      <c r="F2670" s="80">
        <v>1280.94</v>
      </c>
      <c r="G2670" s="80">
        <v>182.99</v>
      </c>
      <c r="H2670" s="80">
        <v>1280.94</v>
      </c>
      <c r="I2670" s="80" t="s">
        <v>28</v>
      </c>
      <c r="J2670" s="80" t="s">
        <v>28</v>
      </c>
      <c r="K2670" s="80">
        <v>182.99</v>
      </c>
      <c r="L2670" s="73">
        <f t="shared" si="579"/>
        <v>118.7</v>
      </c>
      <c r="M2670" s="73">
        <f t="shared" si="580"/>
        <v>182.99</v>
      </c>
      <c r="N2670" s="72" t="str">
        <f t="shared" si="581"/>
        <v>0147</v>
      </c>
      <c r="O2670" s="74">
        <f t="shared" si="582"/>
        <v>0</v>
      </c>
      <c r="P2670" s="72">
        <f t="shared" si="583"/>
        <v>0</v>
      </c>
      <c r="Q2670" s="74">
        <f t="shared" si="584"/>
        <v>7</v>
      </c>
      <c r="R2670" s="72" t="str">
        <f t="shared" si="585"/>
        <v/>
      </c>
      <c r="S2670" s="72" t="str">
        <f t="shared" si="586"/>
        <v/>
      </c>
      <c r="AT2670" s="20">
        <f t="shared" si="587"/>
        <v>-10683</v>
      </c>
    </row>
    <row r="2671" spans="1:46" ht="33.75">
      <c r="A2671" s="54">
        <v>8016</v>
      </c>
      <c r="B2671" s="54" t="s">
        <v>456</v>
      </c>
      <c r="C2671" s="58" t="s">
        <v>2457</v>
      </c>
      <c r="D2671" s="79">
        <v>7</v>
      </c>
      <c r="E2671" s="79">
        <v>7</v>
      </c>
      <c r="F2671" s="80">
        <v>1280.94</v>
      </c>
      <c r="G2671" s="80">
        <v>182.99</v>
      </c>
      <c r="H2671" s="80">
        <v>1280.94</v>
      </c>
      <c r="I2671" s="80" t="s">
        <v>28</v>
      </c>
      <c r="J2671" s="80" t="s">
        <v>28</v>
      </c>
      <c r="K2671" s="80">
        <v>182.99</v>
      </c>
      <c r="L2671" s="73">
        <f t="shared" si="579"/>
        <v>118.7</v>
      </c>
      <c r="M2671" s="73">
        <f t="shared" si="580"/>
        <v>182.99</v>
      </c>
      <c r="N2671" s="72" t="str">
        <f t="shared" si="581"/>
        <v>0147</v>
      </c>
      <c r="O2671" s="74">
        <f t="shared" si="582"/>
        <v>0</v>
      </c>
      <c r="P2671" s="72">
        <f t="shared" si="583"/>
        <v>0</v>
      </c>
      <c r="Q2671" s="74">
        <f t="shared" si="584"/>
        <v>7</v>
      </c>
      <c r="R2671" s="72" t="str">
        <f t="shared" si="585"/>
        <v/>
      </c>
      <c r="S2671" s="72" t="str">
        <f t="shared" si="586"/>
        <v/>
      </c>
      <c r="AT2671" s="20">
        <f t="shared" si="587"/>
        <v>-10683</v>
      </c>
    </row>
    <row r="2672" spans="1:46" ht="33.75">
      <c r="A2672" s="54">
        <v>8016</v>
      </c>
      <c r="B2672" s="54" t="s">
        <v>454</v>
      </c>
      <c r="C2672" s="58" t="s">
        <v>2457</v>
      </c>
      <c r="D2672" s="79">
        <v>7</v>
      </c>
      <c r="E2672" s="79">
        <v>7</v>
      </c>
      <c r="F2672" s="80">
        <v>1280.94</v>
      </c>
      <c r="G2672" s="80">
        <v>182.99</v>
      </c>
      <c r="H2672" s="80">
        <v>1280.94</v>
      </c>
      <c r="I2672" s="80" t="s">
        <v>28</v>
      </c>
      <c r="J2672" s="80" t="s">
        <v>28</v>
      </c>
      <c r="K2672" s="80">
        <v>182.99</v>
      </c>
      <c r="L2672" s="73">
        <f t="shared" si="579"/>
        <v>118.7</v>
      </c>
      <c r="M2672" s="73">
        <f t="shared" si="580"/>
        <v>182.99</v>
      </c>
      <c r="N2672" s="72" t="str">
        <f t="shared" si="581"/>
        <v>0147</v>
      </c>
      <c r="O2672" s="74">
        <f t="shared" si="582"/>
        <v>0</v>
      </c>
      <c r="P2672" s="72">
        <f t="shared" si="583"/>
        <v>0</v>
      </c>
      <c r="Q2672" s="74">
        <f t="shared" si="584"/>
        <v>7</v>
      </c>
      <c r="R2672" s="72" t="str">
        <f t="shared" si="585"/>
        <v/>
      </c>
      <c r="S2672" s="72" t="str">
        <f t="shared" si="586"/>
        <v/>
      </c>
      <c r="AT2672" s="20">
        <f t="shared" si="587"/>
        <v>-10683</v>
      </c>
    </row>
    <row r="2673" spans="1:46" ht="33.75">
      <c r="A2673" s="54">
        <v>8016</v>
      </c>
      <c r="B2673" s="54" t="s">
        <v>452</v>
      </c>
      <c r="C2673" s="58" t="s">
        <v>2457</v>
      </c>
      <c r="D2673" s="79">
        <v>7</v>
      </c>
      <c r="E2673" s="79">
        <v>7</v>
      </c>
      <c r="F2673" s="80">
        <v>1280.94</v>
      </c>
      <c r="G2673" s="80">
        <v>182.99</v>
      </c>
      <c r="H2673" s="80">
        <v>1280.94</v>
      </c>
      <c r="I2673" s="80" t="s">
        <v>28</v>
      </c>
      <c r="J2673" s="80" t="s">
        <v>28</v>
      </c>
      <c r="K2673" s="80">
        <v>182.99</v>
      </c>
      <c r="L2673" s="73">
        <f t="shared" si="579"/>
        <v>118.7</v>
      </c>
      <c r="M2673" s="73">
        <f t="shared" si="580"/>
        <v>182.99</v>
      </c>
      <c r="N2673" s="72" t="str">
        <f t="shared" si="581"/>
        <v>0147</v>
      </c>
      <c r="O2673" s="74">
        <f t="shared" si="582"/>
        <v>0</v>
      </c>
      <c r="P2673" s="72">
        <f t="shared" si="583"/>
        <v>0</v>
      </c>
      <c r="Q2673" s="74">
        <f t="shared" si="584"/>
        <v>7</v>
      </c>
      <c r="R2673" s="72" t="str">
        <f t="shared" si="585"/>
        <v/>
      </c>
      <c r="S2673" s="72" t="str">
        <f t="shared" si="586"/>
        <v/>
      </c>
      <c r="AT2673" s="20">
        <f t="shared" si="587"/>
        <v>-10683</v>
      </c>
    </row>
    <row r="2674" spans="1:46" ht="33.75">
      <c r="A2674" s="54">
        <v>8016</v>
      </c>
      <c r="B2674" s="54" t="s">
        <v>450</v>
      </c>
      <c r="C2674" s="58" t="s">
        <v>2457</v>
      </c>
      <c r="D2674" s="79">
        <v>7</v>
      </c>
      <c r="E2674" s="79">
        <v>7</v>
      </c>
      <c r="F2674" s="80">
        <v>1280.94</v>
      </c>
      <c r="G2674" s="80">
        <v>182.99</v>
      </c>
      <c r="H2674" s="80">
        <v>1280.94</v>
      </c>
      <c r="I2674" s="80" t="s">
        <v>28</v>
      </c>
      <c r="J2674" s="80" t="s">
        <v>28</v>
      </c>
      <c r="K2674" s="80">
        <v>182.99</v>
      </c>
      <c r="L2674" s="73">
        <f t="shared" si="579"/>
        <v>143.30000000000001</v>
      </c>
      <c r="M2674" s="73">
        <f t="shared" si="580"/>
        <v>182.99</v>
      </c>
      <c r="N2674" s="72" t="str">
        <f t="shared" si="581"/>
        <v>0147</v>
      </c>
      <c r="O2674" s="74">
        <f t="shared" si="582"/>
        <v>0</v>
      </c>
      <c r="P2674" s="72">
        <f t="shared" si="583"/>
        <v>0</v>
      </c>
      <c r="Q2674" s="74">
        <f t="shared" si="584"/>
        <v>7</v>
      </c>
      <c r="R2674" s="72" t="str">
        <f t="shared" si="585"/>
        <v/>
      </c>
      <c r="S2674" s="72" t="str">
        <f t="shared" si="586"/>
        <v/>
      </c>
      <c r="AT2674" s="20">
        <f t="shared" si="587"/>
        <v>-12897.000000000002</v>
      </c>
    </row>
    <row r="2675" spans="1:46" ht="33.75">
      <c r="A2675" s="54">
        <v>8016</v>
      </c>
      <c r="B2675" s="54" t="s">
        <v>448</v>
      </c>
      <c r="C2675" s="58" t="s">
        <v>2457</v>
      </c>
      <c r="D2675" s="79">
        <v>7</v>
      </c>
      <c r="E2675" s="79">
        <v>7</v>
      </c>
      <c r="F2675" s="80">
        <v>1280.94</v>
      </c>
      <c r="G2675" s="80">
        <v>182.99</v>
      </c>
      <c r="H2675" s="80">
        <v>1280.94</v>
      </c>
      <c r="I2675" s="80" t="s">
        <v>28</v>
      </c>
      <c r="J2675" s="80" t="s">
        <v>28</v>
      </c>
      <c r="K2675" s="80">
        <v>182.99</v>
      </c>
      <c r="L2675" s="73">
        <f t="shared" si="579"/>
        <v>143.30000000000001</v>
      </c>
      <c r="M2675" s="73">
        <f t="shared" si="580"/>
        <v>182.99</v>
      </c>
      <c r="N2675" s="72" t="str">
        <f t="shared" si="581"/>
        <v>0147</v>
      </c>
      <c r="O2675" s="74">
        <f t="shared" si="582"/>
        <v>0</v>
      </c>
      <c r="P2675" s="72">
        <f t="shared" si="583"/>
        <v>0</v>
      </c>
      <c r="Q2675" s="74">
        <f t="shared" si="584"/>
        <v>7</v>
      </c>
      <c r="R2675" s="72" t="str">
        <f t="shared" si="585"/>
        <v/>
      </c>
      <c r="S2675" s="72" t="str">
        <f t="shared" si="586"/>
        <v/>
      </c>
      <c r="AT2675" s="20">
        <f t="shared" si="587"/>
        <v>-12897.000000000002</v>
      </c>
    </row>
    <row r="2676" spans="1:46" ht="33.75">
      <c r="A2676" s="54">
        <v>8016</v>
      </c>
      <c r="B2676" s="54" t="s">
        <v>446</v>
      </c>
      <c r="C2676" s="58" t="s">
        <v>2457</v>
      </c>
      <c r="D2676" s="79">
        <v>7</v>
      </c>
      <c r="E2676" s="79">
        <v>7</v>
      </c>
      <c r="F2676" s="80">
        <v>1280.94</v>
      </c>
      <c r="G2676" s="80">
        <v>182.99</v>
      </c>
      <c r="H2676" s="80">
        <v>1280.94</v>
      </c>
      <c r="I2676" s="80" t="s">
        <v>28</v>
      </c>
      <c r="J2676" s="80" t="s">
        <v>28</v>
      </c>
      <c r="K2676" s="80">
        <v>182.99</v>
      </c>
      <c r="L2676" s="73">
        <f t="shared" si="579"/>
        <v>143.30000000000001</v>
      </c>
      <c r="M2676" s="73">
        <f t="shared" si="580"/>
        <v>182.99</v>
      </c>
      <c r="N2676" s="72" t="str">
        <f t="shared" si="581"/>
        <v>0147</v>
      </c>
      <c r="O2676" s="74">
        <f t="shared" si="582"/>
        <v>0</v>
      </c>
      <c r="P2676" s="72">
        <f t="shared" si="583"/>
        <v>0</v>
      </c>
      <c r="Q2676" s="74">
        <f t="shared" si="584"/>
        <v>7</v>
      </c>
      <c r="R2676" s="72" t="str">
        <f t="shared" si="585"/>
        <v/>
      </c>
      <c r="S2676" s="72" t="str">
        <f t="shared" si="586"/>
        <v/>
      </c>
      <c r="AT2676" s="20">
        <f t="shared" si="587"/>
        <v>-12897.000000000002</v>
      </c>
    </row>
    <row r="2677" spans="1:46" ht="33.75">
      <c r="A2677" s="54">
        <v>8016</v>
      </c>
      <c r="B2677" s="54" t="s">
        <v>444</v>
      </c>
      <c r="C2677" s="58" t="s">
        <v>2457</v>
      </c>
      <c r="D2677" s="79">
        <v>7</v>
      </c>
      <c r="E2677" s="79">
        <v>7</v>
      </c>
      <c r="F2677" s="80">
        <v>1280.94</v>
      </c>
      <c r="G2677" s="80">
        <v>182.99</v>
      </c>
      <c r="H2677" s="80">
        <v>1280.94</v>
      </c>
      <c r="I2677" s="80" t="s">
        <v>28</v>
      </c>
      <c r="J2677" s="80" t="s">
        <v>28</v>
      </c>
      <c r="K2677" s="80">
        <v>182.99</v>
      </c>
      <c r="L2677" s="73">
        <f t="shared" si="579"/>
        <v>143.30000000000001</v>
      </c>
      <c r="M2677" s="73">
        <f t="shared" si="580"/>
        <v>182.99</v>
      </c>
      <c r="N2677" s="72" t="str">
        <f t="shared" si="581"/>
        <v>0147</v>
      </c>
      <c r="O2677" s="74">
        <f t="shared" si="582"/>
        <v>0</v>
      </c>
      <c r="P2677" s="72">
        <f t="shared" si="583"/>
        <v>0</v>
      </c>
      <c r="Q2677" s="74">
        <f t="shared" si="584"/>
        <v>7</v>
      </c>
      <c r="R2677" s="72" t="str">
        <f t="shared" si="585"/>
        <v/>
      </c>
      <c r="S2677" s="72" t="str">
        <f t="shared" si="586"/>
        <v/>
      </c>
      <c r="AT2677" s="20">
        <f t="shared" si="587"/>
        <v>-12897.000000000002</v>
      </c>
    </row>
    <row r="2678" spans="1:46" ht="33.75">
      <c r="A2678" s="54">
        <v>8016</v>
      </c>
      <c r="B2678" s="54" t="s">
        <v>442</v>
      </c>
      <c r="C2678" s="58" t="s">
        <v>2457</v>
      </c>
      <c r="D2678" s="79">
        <v>7</v>
      </c>
      <c r="E2678" s="79">
        <v>7</v>
      </c>
      <c r="F2678" s="80">
        <v>1280.94</v>
      </c>
      <c r="G2678" s="80">
        <v>182.99</v>
      </c>
      <c r="H2678" s="80">
        <v>1280.94</v>
      </c>
      <c r="I2678" s="80" t="s">
        <v>28</v>
      </c>
      <c r="J2678" s="80" t="s">
        <v>28</v>
      </c>
      <c r="K2678" s="80">
        <v>182.99</v>
      </c>
      <c r="L2678" s="73">
        <f t="shared" si="579"/>
        <v>143.30000000000001</v>
      </c>
      <c r="M2678" s="73">
        <f t="shared" si="580"/>
        <v>182.99</v>
      </c>
      <c r="N2678" s="72" t="str">
        <f t="shared" si="581"/>
        <v>0147</v>
      </c>
      <c r="O2678" s="74">
        <f t="shared" si="582"/>
        <v>0</v>
      </c>
      <c r="P2678" s="72">
        <f t="shared" si="583"/>
        <v>0</v>
      </c>
      <c r="Q2678" s="74">
        <f t="shared" si="584"/>
        <v>7</v>
      </c>
      <c r="R2678" s="72" t="str">
        <f t="shared" si="585"/>
        <v/>
      </c>
      <c r="S2678" s="72" t="str">
        <f t="shared" si="586"/>
        <v/>
      </c>
      <c r="AT2678" s="20">
        <f t="shared" si="587"/>
        <v>-12897.000000000002</v>
      </c>
    </row>
    <row r="2679" spans="1:46" ht="33.75">
      <c r="A2679" s="54">
        <v>8016</v>
      </c>
      <c r="B2679" s="54" t="s">
        <v>440</v>
      </c>
      <c r="C2679" s="58" t="s">
        <v>2457</v>
      </c>
      <c r="D2679" s="79">
        <v>7</v>
      </c>
      <c r="E2679" s="79">
        <v>7</v>
      </c>
      <c r="F2679" s="80">
        <v>1280.94</v>
      </c>
      <c r="G2679" s="80">
        <v>182.99</v>
      </c>
      <c r="H2679" s="80">
        <v>1280.94</v>
      </c>
      <c r="I2679" s="80" t="s">
        <v>28</v>
      </c>
      <c r="J2679" s="80" t="s">
        <v>28</v>
      </c>
      <c r="K2679" s="80">
        <v>182.99</v>
      </c>
      <c r="L2679" s="73">
        <f t="shared" si="579"/>
        <v>143.30000000000001</v>
      </c>
      <c r="M2679" s="73">
        <f t="shared" si="580"/>
        <v>182.99</v>
      </c>
      <c r="N2679" s="72" t="str">
        <f t="shared" si="581"/>
        <v>0147</v>
      </c>
      <c r="O2679" s="74">
        <f t="shared" si="582"/>
        <v>0</v>
      </c>
      <c r="P2679" s="72">
        <f t="shared" si="583"/>
        <v>0</v>
      </c>
      <c r="Q2679" s="74">
        <f t="shared" si="584"/>
        <v>7</v>
      </c>
      <c r="R2679" s="72" t="str">
        <f t="shared" si="585"/>
        <v/>
      </c>
      <c r="S2679" s="72" t="str">
        <f t="shared" si="586"/>
        <v/>
      </c>
      <c r="AT2679" s="20">
        <f t="shared" si="587"/>
        <v>-12897.000000000002</v>
      </c>
    </row>
    <row r="2680" spans="1:46" ht="33.75">
      <c r="A2680" s="54">
        <v>8017</v>
      </c>
      <c r="B2680" s="54" t="s">
        <v>516</v>
      </c>
      <c r="C2680" s="58" t="s">
        <v>2458</v>
      </c>
      <c r="D2680" s="79">
        <v>7</v>
      </c>
      <c r="E2680" s="79">
        <v>7</v>
      </c>
      <c r="F2680" s="80">
        <v>1022.99</v>
      </c>
      <c r="G2680" s="80">
        <v>146.13999999999999</v>
      </c>
      <c r="H2680" s="80">
        <v>1022.99</v>
      </c>
      <c r="I2680" s="80" t="s">
        <v>28</v>
      </c>
      <c r="J2680" s="80" t="s">
        <v>28</v>
      </c>
      <c r="K2680" s="80">
        <v>146.13999999999999</v>
      </c>
      <c r="L2680" s="73">
        <f t="shared" si="579"/>
        <v>97.69</v>
      </c>
      <c r="M2680" s="73">
        <f t="shared" si="580"/>
        <v>146.13999999999999</v>
      </c>
      <c r="N2680" s="72" t="str">
        <f t="shared" si="581"/>
        <v>0148</v>
      </c>
      <c r="O2680" s="74">
        <f t="shared" si="582"/>
        <v>0</v>
      </c>
      <c r="P2680" s="72">
        <f t="shared" si="583"/>
        <v>0</v>
      </c>
      <c r="Q2680" s="74">
        <f t="shared" si="584"/>
        <v>7</v>
      </c>
      <c r="R2680" s="72" t="str">
        <f t="shared" si="585"/>
        <v/>
      </c>
      <c r="S2680" s="72" t="str">
        <f t="shared" si="586"/>
        <v/>
      </c>
      <c r="AT2680" s="20">
        <f t="shared" si="587"/>
        <v>-8792.1</v>
      </c>
    </row>
    <row r="2681" spans="1:46" ht="33.75">
      <c r="A2681" s="54">
        <v>8017</v>
      </c>
      <c r="B2681" s="54" t="s">
        <v>514</v>
      </c>
      <c r="C2681" s="58" t="s">
        <v>2458</v>
      </c>
      <c r="D2681" s="79">
        <v>7</v>
      </c>
      <c r="E2681" s="79">
        <v>7</v>
      </c>
      <c r="F2681" s="80">
        <v>1022.99</v>
      </c>
      <c r="G2681" s="80">
        <v>146.13999999999999</v>
      </c>
      <c r="H2681" s="80">
        <v>1022.99</v>
      </c>
      <c r="I2681" s="80" t="s">
        <v>28</v>
      </c>
      <c r="J2681" s="80" t="s">
        <v>28</v>
      </c>
      <c r="K2681" s="80">
        <v>146.13999999999999</v>
      </c>
      <c r="L2681" s="73">
        <f t="shared" si="579"/>
        <v>97.69</v>
      </c>
      <c r="M2681" s="73">
        <f t="shared" si="580"/>
        <v>146.13999999999999</v>
      </c>
      <c r="N2681" s="72" t="str">
        <f t="shared" si="581"/>
        <v>0148</v>
      </c>
      <c r="O2681" s="74">
        <f t="shared" si="582"/>
        <v>0</v>
      </c>
      <c r="P2681" s="72">
        <f t="shared" si="583"/>
        <v>0</v>
      </c>
      <c r="Q2681" s="74">
        <f t="shared" si="584"/>
        <v>7</v>
      </c>
      <c r="R2681" s="72" t="str">
        <f t="shared" si="585"/>
        <v/>
      </c>
      <c r="S2681" s="72" t="str">
        <f t="shared" si="586"/>
        <v/>
      </c>
      <c r="AT2681" s="20">
        <f t="shared" si="587"/>
        <v>-8792.1</v>
      </c>
    </row>
    <row r="2682" spans="1:46" ht="33.75">
      <c r="A2682" s="54">
        <v>8017</v>
      </c>
      <c r="B2682" s="54" t="s">
        <v>512</v>
      </c>
      <c r="C2682" s="58" t="s">
        <v>2458</v>
      </c>
      <c r="D2682" s="79">
        <v>7</v>
      </c>
      <c r="E2682" s="79">
        <v>7</v>
      </c>
      <c r="F2682" s="80">
        <v>1022.99</v>
      </c>
      <c r="G2682" s="80">
        <v>146.13999999999999</v>
      </c>
      <c r="H2682" s="80">
        <v>1022.99</v>
      </c>
      <c r="I2682" s="80" t="s">
        <v>28</v>
      </c>
      <c r="J2682" s="80" t="s">
        <v>28</v>
      </c>
      <c r="K2682" s="80">
        <v>146.13999999999999</v>
      </c>
      <c r="L2682" s="73">
        <f t="shared" si="579"/>
        <v>97.69</v>
      </c>
      <c r="M2682" s="73">
        <f t="shared" si="580"/>
        <v>146.13999999999999</v>
      </c>
      <c r="N2682" s="72" t="str">
        <f t="shared" si="581"/>
        <v>0148</v>
      </c>
      <c r="O2682" s="74">
        <f t="shared" si="582"/>
        <v>0</v>
      </c>
      <c r="P2682" s="72">
        <f t="shared" si="583"/>
        <v>0</v>
      </c>
      <c r="Q2682" s="74">
        <f t="shared" si="584"/>
        <v>7</v>
      </c>
      <c r="R2682" s="72" t="str">
        <f t="shared" si="585"/>
        <v/>
      </c>
      <c r="S2682" s="72" t="str">
        <f t="shared" si="586"/>
        <v/>
      </c>
      <c r="AT2682" s="20">
        <f t="shared" si="587"/>
        <v>-8792.1</v>
      </c>
    </row>
    <row r="2683" spans="1:46" ht="33.75">
      <c r="A2683" s="54">
        <v>8017</v>
      </c>
      <c r="B2683" s="54" t="s">
        <v>510</v>
      </c>
      <c r="C2683" s="58" t="s">
        <v>2458</v>
      </c>
      <c r="D2683" s="79">
        <v>7</v>
      </c>
      <c r="E2683" s="79">
        <v>7</v>
      </c>
      <c r="F2683" s="80">
        <v>1022.99</v>
      </c>
      <c r="G2683" s="80">
        <v>146.13999999999999</v>
      </c>
      <c r="H2683" s="80">
        <v>1022.99</v>
      </c>
      <c r="I2683" s="80" t="s">
        <v>28</v>
      </c>
      <c r="J2683" s="80" t="s">
        <v>28</v>
      </c>
      <c r="K2683" s="80">
        <v>146.13999999999999</v>
      </c>
      <c r="L2683" s="73">
        <f t="shared" si="579"/>
        <v>97.69</v>
      </c>
      <c r="M2683" s="73">
        <f t="shared" si="580"/>
        <v>146.13999999999999</v>
      </c>
      <c r="N2683" s="72" t="str">
        <f t="shared" si="581"/>
        <v>0148</v>
      </c>
      <c r="O2683" s="74">
        <f t="shared" si="582"/>
        <v>0</v>
      </c>
      <c r="P2683" s="72">
        <f t="shared" si="583"/>
        <v>0</v>
      </c>
      <c r="Q2683" s="74">
        <f t="shared" si="584"/>
        <v>7</v>
      </c>
      <c r="R2683" s="72" t="str">
        <f t="shared" si="585"/>
        <v/>
      </c>
      <c r="S2683" s="72" t="str">
        <f t="shared" si="586"/>
        <v/>
      </c>
      <c r="AT2683" s="20">
        <f t="shared" si="587"/>
        <v>-8792.1</v>
      </c>
    </row>
    <row r="2684" spans="1:46" ht="33.75">
      <c r="A2684" s="54">
        <v>8017</v>
      </c>
      <c r="B2684" s="54" t="s">
        <v>508</v>
      </c>
      <c r="C2684" s="58" t="s">
        <v>2458</v>
      </c>
      <c r="D2684" s="79">
        <v>7</v>
      </c>
      <c r="E2684" s="79">
        <v>7</v>
      </c>
      <c r="F2684" s="80">
        <v>1022.99</v>
      </c>
      <c r="G2684" s="80">
        <v>146.13999999999999</v>
      </c>
      <c r="H2684" s="80">
        <v>1022.99</v>
      </c>
      <c r="I2684" s="80" t="s">
        <v>28</v>
      </c>
      <c r="J2684" s="80" t="s">
        <v>28</v>
      </c>
      <c r="K2684" s="80">
        <v>146.13999999999999</v>
      </c>
      <c r="L2684" s="73">
        <f t="shared" si="579"/>
        <v>97.69</v>
      </c>
      <c r="M2684" s="73">
        <f t="shared" si="580"/>
        <v>146.13999999999999</v>
      </c>
      <c r="N2684" s="72" t="str">
        <f t="shared" si="581"/>
        <v>0148</v>
      </c>
      <c r="O2684" s="74">
        <f t="shared" si="582"/>
        <v>0</v>
      </c>
      <c r="P2684" s="72">
        <f t="shared" si="583"/>
        <v>0</v>
      </c>
      <c r="Q2684" s="74">
        <f t="shared" si="584"/>
        <v>7</v>
      </c>
      <c r="R2684" s="72" t="str">
        <f t="shared" si="585"/>
        <v/>
      </c>
      <c r="S2684" s="72" t="str">
        <f t="shared" si="586"/>
        <v/>
      </c>
      <c r="AT2684" s="20">
        <f t="shared" si="587"/>
        <v>-8792.1</v>
      </c>
    </row>
    <row r="2685" spans="1:46" ht="33.75">
      <c r="A2685" s="54">
        <v>8017</v>
      </c>
      <c r="B2685" s="54" t="s">
        <v>506</v>
      </c>
      <c r="C2685" s="58" t="s">
        <v>2458</v>
      </c>
      <c r="D2685" s="79">
        <v>7</v>
      </c>
      <c r="E2685" s="79">
        <v>7</v>
      </c>
      <c r="F2685" s="80">
        <v>1022.99</v>
      </c>
      <c r="G2685" s="80">
        <v>146.13999999999999</v>
      </c>
      <c r="H2685" s="80">
        <v>1022.99</v>
      </c>
      <c r="I2685" s="80" t="s">
        <v>28</v>
      </c>
      <c r="J2685" s="80" t="s">
        <v>28</v>
      </c>
      <c r="K2685" s="80">
        <v>146.13999999999999</v>
      </c>
      <c r="L2685" s="73">
        <f t="shared" si="579"/>
        <v>97.69</v>
      </c>
      <c r="M2685" s="73">
        <f t="shared" si="580"/>
        <v>146.13999999999999</v>
      </c>
      <c r="N2685" s="72" t="str">
        <f t="shared" si="581"/>
        <v>0148</v>
      </c>
      <c r="O2685" s="74">
        <f t="shared" si="582"/>
        <v>0</v>
      </c>
      <c r="P2685" s="72">
        <f t="shared" si="583"/>
        <v>0</v>
      </c>
      <c r="Q2685" s="74">
        <f t="shared" si="584"/>
        <v>7</v>
      </c>
      <c r="R2685" s="72" t="str">
        <f t="shared" si="585"/>
        <v/>
      </c>
      <c r="S2685" s="72" t="str">
        <f t="shared" si="586"/>
        <v/>
      </c>
      <c r="AT2685" s="20">
        <f t="shared" si="587"/>
        <v>-8792.1</v>
      </c>
    </row>
    <row r="2686" spans="1:46" ht="33.75">
      <c r="A2686" s="54">
        <v>8017</v>
      </c>
      <c r="B2686" s="54" t="s">
        <v>504</v>
      </c>
      <c r="C2686" s="58" t="s">
        <v>2458</v>
      </c>
      <c r="D2686" s="79">
        <v>7</v>
      </c>
      <c r="E2686" s="79">
        <v>7</v>
      </c>
      <c r="F2686" s="80">
        <v>1022.99</v>
      </c>
      <c r="G2686" s="80">
        <v>146.13999999999999</v>
      </c>
      <c r="H2686" s="80">
        <v>1022.99</v>
      </c>
      <c r="I2686" s="80" t="s">
        <v>28</v>
      </c>
      <c r="J2686" s="80" t="s">
        <v>28</v>
      </c>
      <c r="K2686" s="80">
        <v>146.13999999999999</v>
      </c>
      <c r="L2686" s="73">
        <f t="shared" si="579"/>
        <v>113.08</v>
      </c>
      <c r="M2686" s="73">
        <f t="shared" si="580"/>
        <v>146.13999999999999</v>
      </c>
      <c r="N2686" s="72" t="str">
        <f t="shared" si="581"/>
        <v>0148</v>
      </c>
      <c r="O2686" s="74">
        <f t="shared" si="582"/>
        <v>0</v>
      </c>
      <c r="P2686" s="72">
        <f t="shared" si="583"/>
        <v>0</v>
      </c>
      <c r="Q2686" s="74">
        <f t="shared" si="584"/>
        <v>7</v>
      </c>
      <c r="R2686" s="72" t="str">
        <f t="shared" si="585"/>
        <v/>
      </c>
      <c r="S2686" s="72" t="str">
        <f t="shared" si="586"/>
        <v/>
      </c>
      <c r="AT2686" s="20">
        <f t="shared" si="587"/>
        <v>-10177.200000000001</v>
      </c>
    </row>
    <row r="2687" spans="1:46" ht="33.75">
      <c r="A2687" s="54">
        <v>8017</v>
      </c>
      <c r="B2687" s="54" t="s">
        <v>502</v>
      </c>
      <c r="C2687" s="58" t="s">
        <v>2458</v>
      </c>
      <c r="D2687" s="79">
        <v>7</v>
      </c>
      <c r="E2687" s="79">
        <v>7</v>
      </c>
      <c r="F2687" s="80">
        <v>1022.99</v>
      </c>
      <c r="G2687" s="80">
        <v>146.13999999999999</v>
      </c>
      <c r="H2687" s="80">
        <v>1022.99</v>
      </c>
      <c r="I2687" s="80" t="s">
        <v>28</v>
      </c>
      <c r="J2687" s="80" t="s">
        <v>28</v>
      </c>
      <c r="K2687" s="80">
        <v>146.13999999999999</v>
      </c>
      <c r="L2687" s="73">
        <f t="shared" si="579"/>
        <v>113.08</v>
      </c>
      <c r="M2687" s="73">
        <f t="shared" si="580"/>
        <v>146.13999999999999</v>
      </c>
      <c r="N2687" s="72" t="str">
        <f t="shared" si="581"/>
        <v>0148</v>
      </c>
      <c r="O2687" s="74">
        <f t="shared" si="582"/>
        <v>0</v>
      </c>
      <c r="P2687" s="72">
        <f t="shared" si="583"/>
        <v>0</v>
      </c>
      <c r="Q2687" s="74">
        <f t="shared" si="584"/>
        <v>7</v>
      </c>
      <c r="R2687" s="72" t="str">
        <f t="shared" si="585"/>
        <v/>
      </c>
      <c r="S2687" s="72" t="str">
        <f t="shared" si="586"/>
        <v/>
      </c>
      <c r="AT2687" s="20">
        <f t="shared" si="587"/>
        <v>-10177.200000000001</v>
      </c>
    </row>
    <row r="2688" spans="1:46" ht="33.75">
      <c r="A2688" s="54">
        <v>8017</v>
      </c>
      <c r="B2688" s="54" t="s">
        <v>500</v>
      </c>
      <c r="C2688" s="58" t="s">
        <v>2458</v>
      </c>
      <c r="D2688" s="79">
        <v>7</v>
      </c>
      <c r="E2688" s="79">
        <v>7</v>
      </c>
      <c r="F2688" s="80">
        <v>1022.99</v>
      </c>
      <c r="G2688" s="80">
        <v>146.13999999999999</v>
      </c>
      <c r="H2688" s="80">
        <v>1022.99</v>
      </c>
      <c r="I2688" s="80" t="s">
        <v>28</v>
      </c>
      <c r="J2688" s="80" t="s">
        <v>28</v>
      </c>
      <c r="K2688" s="80">
        <v>146.13999999999999</v>
      </c>
      <c r="L2688" s="73">
        <f t="shared" si="579"/>
        <v>113.08</v>
      </c>
      <c r="M2688" s="73">
        <f t="shared" si="580"/>
        <v>146.13999999999999</v>
      </c>
      <c r="N2688" s="72" t="str">
        <f t="shared" si="581"/>
        <v>0148</v>
      </c>
      <c r="O2688" s="74">
        <f t="shared" si="582"/>
        <v>0</v>
      </c>
      <c r="P2688" s="72">
        <f t="shared" si="583"/>
        <v>0</v>
      </c>
      <c r="Q2688" s="74">
        <f t="shared" si="584"/>
        <v>7</v>
      </c>
      <c r="R2688" s="72" t="str">
        <f t="shared" si="585"/>
        <v/>
      </c>
      <c r="S2688" s="72" t="str">
        <f t="shared" si="586"/>
        <v/>
      </c>
      <c r="AT2688" s="20">
        <f t="shared" si="587"/>
        <v>-10177.200000000001</v>
      </c>
    </row>
    <row r="2689" spans="1:46" ht="33.75">
      <c r="A2689" s="54">
        <v>8017</v>
      </c>
      <c r="B2689" s="54" t="s">
        <v>498</v>
      </c>
      <c r="C2689" s="58" t="s">
        <v>2458</v>
      </c>
      <c r="D2689" s="79">
        <v>7</v>
      </c>
      <c r="E2689" s="79">
        <v>7</v>
      </c>
      <c r="F2689" s="80">
        <v>1022.99</v>
      </c>
      <c r="G2689" s="80">
        <v>146.13999999999999</v>
      </c>
      <c r="H2689" s="80">
        <v>1022.99</v>
      </c>
      <c r="I2689" s="80" t="s">
        <v>28</v>
      </c>
      <c r="J2689" s="80" t="s">
        <v>28</v>
      </c>
      <c r="K2689" s="80">
        <v>146.13999999999999</v>
      </c>
      <c r="L2689" s="73">
        <f t="shared" si="579"/>
        <v>113.08</v>
      </c>
      <c r="M2689" s="73">
        <f t="shared" si="580"/>
        <v>146.13999999999999</v>
      </c>
      <c r="N2689" s="72" t="str">
        <f t="shared" si="581"/>
        <v>0148</v>
      </c>
      <c r="O2689" s="74">
        <f t="shared" si="582"/>
        <v>0</v>
      </c>
      <c r="P2689" s="72">
        <f t="shared" si="583"/>
        <v>0</v>
      </c>
      <c r="Q2689" s="74">
        <f t="shared" si="584"/>
        <v>7</v>
      </c>
      <c r="R2689" s="72" t="str">
        <f t="shared" si="585"/>
        <v/>
      </c>
      <c r="S2689" s="72" t="str">
        <f t="shared" si="586"/>
        <v/>
      </c>
      <c r="AT2689" s="20">
        <f t="shared" si="587"/>
        <v>-10177.200000000001</v>
      </c>
    </row>
    <row r="2690" spans="1:46" ht="33.75">
      <c r="A2690" s="54">
        <v>8017</v>
      </c>
      <c r="B2690" s="54" t="s">
        <v>496</v>
      </c>
      <c r="C2690" s="58" t="s">
        <v>2458</v>
      </c>
      <c r="D2690" s="79">
        <v>7</v>
      </c>
      <c r="E2690" s="79">
        <v>7</v>
      </c>
      <c r="F2690" s="80">
        <v>1022.99</v>
      </c>
      <c r="G2690" s="80">
        <v>146.13999999999999</v>
      </c>
      <c r="H2690" s="80">
        <v>1022.99</v>
      </c>
      <c r="I2690" s="80" t="s">
        <v>28</v>
      </c>
      <c r="J2690" s="80" t="s">
        <v>28</v>
      </c>
      <c r="K2690" s="80">
        <v>146.13999999999999</v>
      </c>
      <c r="L2690" s="73">
        <f t="shared" si="579"/>
        <v>113.08</v>
      </c>
      <c r="M2690" s="73">
        <f t="shared" si="580"/>
        <v>146.13999999999999</v>
      </c>
      <c r="N2690" s="72" t="str">
        <f t="shared" si="581"/>
        <v>0148</v>
      </c>
      <c r="O2690" s="74">
        <f t="shared" si="582"/>
        <v>0</v>
      </c>
      <c r="P2690" s="72">
        <f t="shared" si="583"/>
        <v>0</v>
      </c>
      <c r="Q2690" s="74">
        <f t="shared" si="584"/>
        <v>7</v>
      </c>
      <c r="R2690" s="72" t="str">
        <f t="shared" si="585"/>
        <v/>
      </c>
      <c r="S2690" s="72" t="str">
        <f t="shared" si="586"/>
        <v/>
      </c>
      <c r="AT2690" s="20">
        <f t="shared" si="587"/>
        <v>-10177.200000000001</v>
      </c>
    </row>
    <row r="2691" spans="1:46" ht="33.75">
      <c r="A2691" s="54">
        <v>8017</v>
      </c>
      <c r="B2691" s="54" t="s">
        <v>494</v>
      </c>
      <c r="C2691" s="58" t="s">
        <v>2458</v>
      </c>
      <c r="D2691" s="79">
        <v>7</v>
      </c>
      <c r="E2691" s="79">
        <v>7</v>
      </c>
      <c r="F2691" s="80">
        <v>1022.99</v>
      </c>
      <c r="G2691" s="80">
        <v>146.13999999999999</v>
      </c>
      <c r="H2691" s="80">
        <v>1022.99</v>
      </c>
      <c r="I2691" s="80" t="s">
        <v>28</v>
      </c>
      <c r="J2691" s="80" t="s">
        <v>28</v>
      </c>
      <c r="K2691" s="80">
        <v>146.13999999999999</v>
      </c>
      <c r="L2691" s="73">
        <f t="shared" si="579"/>
        <v>113.08</v>
      </c>
      <c r="M2691" s="73">
        <f t="shared" si="580"/>
        <v>146.13999999999999</v>
      </c>
      <c r="N2691" s="72" t="str">
        <f t="shared" si="581"/>
        <v>0148</v>
      </c>
      <c r="O2691" s="74">
        <f t="shared" si="582"/>
        <v>0</v>
      </c>
      <c r="P2691" s="72">
        <f t="shared" si="583"/>
        <v>0</v>
      </c>
      <c r="Q2691" s="74">
        <f t="shared" si="584"/>
        <v>7</v>
      </c>
      <c r="R2691" s="72" t="str">
        <f t="shared" si="585"/>
        <v/>
      </c>
      <c r="S2691" s="72" t="str">
        <f t="shared" si="586"/>
        <v/>
      </c>
      <c r="AT2691" s="20">
        <f t="shared" si="587"/>
        <v>-10177.200000000001</v>
      </c>
    </row>
    <row r="2692" spans="1:46" ht="33.75">
      <c r="A2692" s="54">
        <v>8017</v>
      </c>
      <c r="B2692" s="54" t="s">
        <v>492</v>
      </c>
      <c r="C2692" s="58" t="s">
        <v>2458</v>
      </c>
      <c r="D2692" s="79">
        <v>7</v>
      </c>
      <c r="E2692" s="79">
        <v>7</v>
      </c>
      <c r="F2692" s="80">
        <v>1022.99</v>
      </c>
      <c r="G2692" s="80">
        <v>146.13999999999999</v>
      </c>
      <c r="H2692" s="80">
        <v>1022.99</v>
      </c>
      <c r="I2692" s="80" t="s">
        <v>28</v>
      </c>
      <c r="J2692" s="80" t="s">
        <v>28</v>
      </c>
      <c r="K2692" s="80">
        <v>146.13999999999999</v>
      </c>
      <c r="L2692" s="73">
        <f t="shared" ref="L2692:L2755" si="588">IFERROR(VLOOKUP(B2692,$B$1326:$K$2467,6,0),"")</f>
        <v>129.19</v>
      </c>
      <c r="M2692" s="73">
        <f t="shared" ref="M2692:M2755" si="589">IFERROR(VLOOKUP($B2692,$B$2468:$K$3603,6,0),"")</f>
        <v>146.13999999999999</v>
      </c>
      <c r="N2692" s="72" t="str">
        <f t="shared" ref="N2692:N2755" si="590">LEFT(B2692,4)</f>
        <v>0148</v>
      </c>
      <c r="O2692" s="74">
        <f t="shared" ref="O2692:O2755" si="591">E2692-D2692</f>
        <v>0</v>
      </c>
      <c r="P2692" s="72">
        <f t="shared" ref="P2692:P2755" si="592">IF(O2692=20,1,0)</f>
        <v>0</v>
      </c>
      <c r="Q2692" s="74">
        <f t="shared" ref="Q2692:Q2755" si="593">D2692</f>
        <v>7</v>
      </c>
      <c r="R2692" s="72" t="str">
        <f t="shared" ref="R2692:R2755" si="594">IF(P2692=1,Q2692+7,"")</f>
        <v/>
      </c>
      <c r="S2692" s="72" t="str">
        <f t="shared" ref="S2692:S2755" si="595">IF(P2692=1,Q2692+14,"")</f>
        <v/>
      </c>
      <c r="AT2692" s="20">
        <f t="shared" si="587"/>
        <v>-11627.1</v>
      </c>
    </row>
    <row r="2693" spans="1:46" ht="33.75">
      <c r="A2693" s="54">
        <v>8017</v>
      </c>
      <c r="B2693" s="54" t="s">
        <v>490</v>
      </c>
      <c r="C2693" s="58" t="s">
        <v>2458</v>
      </c>
      <c r="D2693" s="79">
        <v>7</v>
      </c>
      <c r="E2693" s="79">
        <v>7</v>
      </c>
      <c r="F2693" s="80">
        <v>1022.99</v>
      </c>
      <c r="G2693" s="80">
        <v>146.13999999999999</v>
      </c>
      <c r="H2693" s="80">
        <v>1022.99</v>
      </c>
      <c r="I2693" s="80" t="s">
        <v>28</v>
      </c>
      <c r="J2693" s="80" t="s">
        <v>28</v>
      </c>
      <c r="K2693" s="80">
        <v>146.13999999999999</v>
      </c>
      <c r="L2693" s="73">
        <f t="shared" si="588"/>
        <v>129.19</v>
      </c>
      <c r="M2693" s="73">
        <f t="shared" si="589"/>
        <v>146.13999999999999</v>
      </c>
      <c r="N2693" s="72" t="str">
        <f t="shared" si="590"/>
        <v>0148</v>
      </c>
      <c r="O2693" s="74">
        <f t="shared" si="591"/>
        <v>0</v>
      </c>
      <c r="P2693" s="72">
        <f t="shared" si="592"/>
        <v>0</v>
      </c>
      <c r="Q2693" s="74">
        <f t="shared" si="593"/>
        <v>7</v>
      </c>
      <c r="R2693" s="72" t="str">
        <f t="shared" si="594"/>
        <v/>
      </c>
      <c r="S2693" s="72" t="str">
        <f t="shared" si="595"/>
        <v/>
      </c>
      <c r="AT2693" s="20">
        <f t="shared" si="587"/>
        <v>-11627.1</v>
      </c>
    </row>
    <row r="2694" spans="1:46" ht="33.75">
      <c r="A2694" s="54">
        <v>8017</v>
      </c>
      <c r="B2694" s="54" t="s">
        <v>488</v>
      </c>
      <c r="C2694" s="58" t="s">
        <v>2458</v>
      </c>
      <c r="D2694" s="79">
        <v>7</v>
      </c>
      <c r="E2694" s="79">
        <v>7</v>
      </c>
      <c r="F2694" s="80">
        <v>1022.99</v>
      </c>
      <c r="G2694" s="80">
        <v>146.13999999999999</v>
      </c>
      <c r="H2694" s="80">
        <v>1022.99</v>
      </c>
      <c r="I2694" s="80" t="s">
        <v>28</v>
      </c>
      <c r="J2694" s="80" t="s">
        <v>28</v>
      </c>
      <c r="K2694" s="80">
        <v>146.13999999999999</v>
      </c>
      <c r="L2694" s="73">
        <f t="shared" si="588"/>
        <v>129.19</v>
      </c>
      <c r="M2694" s="73">
        <f t="shared" si="589"/>
        <v>146.13999999999999</v>
      </c>
      <c r="N2694" s="72" t="str">
        <f t="shared" si="590"/>
        <v>0148</v>
      </c>
      <c r="O2694" s="74">
        <f t="shared" si="591"/>
        <v>0</v>
      </c>
      <c r="P2694" s="72">
        <f t="shared" si="592"/>
        <v>0</v>
      </c>
      <c r="Q2694" s="74">
        <f t="shared" si="593"/>
        <v>7</v>
      </c>
      <c r="R2694" s="72" t="str">
        <f t="shared" si="594"/>
        <v/>
      </c>
      <c r="S2694" s="72" t="str">
        <f t="shared" si="595"/>
        <v/>
      </c>
      <c r="AT2694" s="20">
        <f t="shared" si="587"/>
        <v>-11627.1</v>
      </c>
    </row>
    <row r="2695" spans="1:46" ht="33.75">
      <c r="A2695" s="54">
        <v>8017</v>
      </c>
      <c r="B2695" s="54" t="s">
        <v>486</v>
      </c>
      <c r="C2695" s="58" t="s">
        <v>2458</v>
      </c>
      <c r="D2695" s="79">
        <v>7</v>
      </c>
      <c r="E2695" s="79">
        <v>7</v>
      </c>
      <c r="F2695" s="80">
        <v>1022.99</v>
      </c>
      <c r="G2695" s="80">
        <v>146.13999999999999</v>
      </c>
      <c r="H2695" s="80">
        <v>1022.99</v>
      </c>
      <c r="I2695" s="80" t="s">
        <v>28</v>
      </c>
      <c r="J2695" s="80" t="s">
        <v>28</v>
      </c>
      <c r="K2695" s="80">
        <v>146.13999999999999</v>
      </c>
      <c r="L2695" s="73">
        <f t="shared" si="588"/>
        <v>129.19</v>
      </c>
      <c r="M2695" s="73">
        <f t="shared" si="589"/>
        <v>146.13999999999999</v>
      </c>
      <c r="N2695" s="72" t="str">
        <f t="shared" si="590"/>
        <v>0148</v>
      </c>
      <c r="O2695" s="74">
        <f t="shared" si="591"/>
        <v>0</v>
      </c>
      <c r="P2695" s="72">
        <f t="shared" si="592"/>
        <v>0</v>
      </c>
      <c r="Q2695" s="74">
        <f t="shared" si="593"/>
        <v>7</v>
      </c>
      <c r="R2695" s="72" t="str">
        <f t="shared" si="594"/>
        <v/>
      </c>
      <c r="S2695" s="72" t="str">
        <f t="shared" si="595"/>
        <v/>
      </c>
      <c r="AT2695" s="20">
        <f t="shared" si="587"/>
        <v>-11627.1</v>
      </c>
    </row>
    <row r="2696" spans="1:46" ht="33.75">
      <c r="A2696" s="54">
        <v>8017</v>
      </c>
      <c r="B2696" s="54" t="s">
        <v>484</v>
      </c>
      <c r="C2696" s="58" t="s">
        <v>2458</v>
      </c>
      <c r="D2696" s="79">
        <v>7</v>
      </c>
      <c r="E2696" s="79">
        <v>7</v>
      </c>
      <c r="F2696" s="80">
        <v>1022.99</v>
      </c>
      <c r="G2696" s="80">
        <v>146.13999999999999</v>
      </c>
      <c r="H2696" s="80">
        <v>1022.99</v>
      </c>
      <c r="I2696" s="80" t="s">
        <v>28</v>
      </c>
      <c r="J2696" s="80" t="s">
        <v>28</v>
      </c>
      <c r="K2696" s="80">
        <v>146.13999999999999</v>
      </c>
      <c r="L2696" s="73">
        <f t="shared" si="588"/>
        <v>129.19</v>
      </c>
      <c r="M2696" s="73">
        <f t="shared" si="589"/>
        <v>146.13999999999999</v>
      </c>
      <c r="N2696" s="72" t="str">
        <f t="shared" si="590"/>
        <v>0148</v>
      </c>
      <c r="O2696" s="74">
        <f t="shared" si="591"/>
        <v>0</v>
      </c>
      <c r="P2696" s="72">
        <f t="shared" si="592"/>
        <v>0</v>
      </c>
      <c r="Q2696" s="74">
        <f t="shared" si="593"/>
        <v>7</v>
      </c>
      <c r="R2696" s="72" t="str">
        <f t="shared" si="594"/>
        <v/>
      </c>
      <c r="S2696" s="72" t="str">
        <f t="shared" si="595"/>
        <v/>
      </c>
      <c r="AT2696" s="20">
        <f t="shared" si="587"/>
        <v>-11627.1</v>
      </c>
    </row>
    <row r="2697" spans="1:46" ht="33.75">
      <c r="A2697" s="54">
        <v>8017</v>
      </c>
      <c r="B2697" s="54" t="s">
        <v>482</v>
      </c>
      <c r="C2697" s="58" t="s">
        <v>2458</v>
      </c>
      <c r="D2697" s="79">
        <v>7</v>
      </c>
      <c r="E2697" s="79">
        <v>7</v>
      </c>
      <c r="F2697" s="80">
        <v>1022.99</v>
      </c>
      <c r="G2697" s="80">
        <v>146.13999999999999</v>
      </c>
      <c r="H2697" s="80">
        <v>1022.99</v>
      </c>
      <c r="I2697" s="80" t="s">
        <v>28</v>
      </c>
      <c r="J2697" s="80" t="s">
        <v>28</v>
      </c>
      <c r="K2697" s="80">
        <v>146.13999999999999</v>
      </c>
      <c r="L2697" s="73">
        <f t="shared" si="588"/>
        <v>129.19</v>
      </c>
      <c r="M2697" s="73">
        <f t="shared" si="589"/>
        <v>146.13999999999999</v>
      </c>
      <c r="N2697" s="72" t="str">
        <f t="shared" si="590"/>
        <v>0148</v>
      </c>
      <c r="O2697" s="74">
        <f t="shared" si="591"/>
        <v>0</v>
      </c>
      <c r="P2697" s="72">
        <f t="shared" si="592"/>
        <v>0</v>
      </c>
      <c r="Q2697" s="74">
        <f t="shared" si="593"/>
        <v>7</v>
      </c>
      <c r="R2697" s="72" t="str">
        <f t="shared" si="594"/>
        <v/>
      </c>
      <c r="S2697" s="72" t="str">
        <f t="shared" si="595"/>
        <v/>
      </c>
      <c r="AT2697" s="20">
        <f t="shared" si="587"/>
        <v>-11627.1</v>
      </c>
    </row>
    <row r="2698" spans="1:46" ht="22.5">
      <c r="A2698" s="54">
        <v>8018</v>
      </c>
      <c r="B2698" s="54" t="s">
        <v>530</v>
      </c>
      <c r="C2698" s="58" t="s">
        <v>2459</v>
      </c>
      <c r="D2698" s="79">
        <v>7</v>
      </c>
      <c r="E2698" s="79">
        <v>7</v>
      </c>
      <c r="F2698" s="80">
        <v>633.48</v>
      </c>
      <c r="G2698" s="80">
        <v>90.5</v>
      </c>
      <c r="H2698" s="80">
        <v>633.48</v>
      </c>
      <c r="I2698" s="80" t="s">
        <v>28</v>
      </c>
      <c r="J2698" s="80" t="s">
        <v>28</v>
      </c>
      <c r="K2698" s="80">
        <v>90.5</v>
      </c>
      <c r="L2698" s="73">
        <f t="shared" si="588"/>
        <v>72.02</v>
      </c>
      <c r="M2698" s="73">
        <f t="shared" si="589"/>
        <v>90.5</v>
      </c>
      <c r="N2698" s="72" t="str">
        <f t="shared" si="590"/>
        <v>0203</v>
      </c>
      <c r="O2698" s="74">
        <f t="shared" si="591"/>
        <v>0</v>
      </c>
      <c r="P2698" s="72">
        <f t="shared" si="592"/>
        <v>0</v>
      </c>
      <c r="Q2698" s="74">
        <f t="shared" si="593"/>
        <v>7</v>
      </c>
      <c r="R2698" s="72" t="str">
        <f t="shared" si="594"/>
        <v/>
      </c>
      <c r="S2698" s="72" t="str">
        <f t="shared" si="595"/>
        <v/>
      </c>
      <c r="AT2698" s="20">
        <f t="shared" si="587"/>
        <v>-6481.7999999999993</v>
      </c>
    </row>
    <row r="2699" spans="1:46" ht="22.5">
      <c r="A2699" s="54">
        <v>8018</v>
      </c>
      <c r="B2699" s="54" t="s">
        <v>528</v>
      </c>
      <c r="C2699" s="58" t="s">
        <v>2459</v>
      </c>
      <c r="D2699" s="79">
        <v>7</v>
      </c>
      <c r="E2699" s="79">
        <v>7</v>
      </c>
      <c r="F2699" s="80">
        <v>633.48</v>
      </c>
      <c r="G2699" s="80">
        <v>90.5</v>
      </c>
      <c r="H2699" s="80">
        <v>633.48</v>
      </c>
      <c r="I2699" s="80" t="s">
        <v>28</v>
      </c>
      <c r="J2699" s="80" t="s">
        <v>28</v>
      </c>
      <c r="K2699" s="80">
        <v>90.5</v>
      </c>
      <c r="L2699" s="73">
        <f t="shared" si="588"/>
        <v>72.02</v>
      </c>
      <c r="M2699" s="73">
        <f t="shared" si="589"/>
        <v>90.5</v>
      </c>
      <c r="N2699" s="72" t="str">
        <f t="shared" si="590"/>
        <v>0203</v>
      </c>
      <c r="O2699" s="74">
        <f t="shared" si="591"/>
        <v>0</v>
      </c>
      <c r="P2699" s="72">
        <f t="shared" si="592"/>
        <v>0</v>
      </c>
      <c r="Q2699" s="74">
        <f t="shared" si="593"/>
        <v>7</v>
      </c>
      <c r="R2699" s="72" t="str">
        <f t="shared" si="594"/>
        <v/>
      </c>
      <c r="S2699" s="72" t="str">
        <f t="shared" si="595"/>
        <v/>
      </c>
      <c r="AT2699" s="20">
        <f t="shared" ref="AT2699:AT2762" si="596">AS2699+(AI2699-90)*L2699</f>
        <v>-6481.7999999999993</v>
      </c>
    </row>
    <row r="2700" spans="1:46" ht="22.5">
      <c r="A2700" s="54">
        <v>8018</v>
      </c>
      <c r="B2700" s="54" t="s">
        <v>526</v>
      </c>
      <c r="C2700" s="58" t="s">
        <v>2459</v>
      </c>
      <c r="D2700" s="79">
        <v>7</v>
      </c>
      <c r="E2700" s="79">
        <v>7</v>
      </c>
      <c r="F2700" s="80">
        <v>633.48</v>
      </c>
      <c r="G2700" s="80">
        <v>90.5</v>
      </c>
      <c r="H2700" s="80">
        <v>633.48</v>
      </c>
      <c r="I2700" s="80" t="s">
        <v>28</v>
      </c>
      <c r="J2700" s="80" t="s">
        <v>28</v>
      </c>
      <c r="K2700" s="80">
        <v>90.5</v>
      </c>
      <c r="L2700" s="73">
        <f t="shared" si="588"/>
        <v>72.02</v>
      </c>
      <c r="M2700" s="73">
        <f t="shared" si="589"/>
        <v>90.5</v>
      </c>
      <c r="N2700" s="72" t="str">
        <f t="shared" si="590"/>
        <v>0203</v>
      </c>
      <c r="O2700" s="74">
        <f t="shared" si="591"/>
        <v>0</v>
      </c>
      <c r="P2700" s="72">
        <f t="shared" si="592"/>
        <v>0</v>
      </c>
      <c r="Q2700" s="74">
        <f t="shared" si="593"/>
        <v>7</v>
      </c>
      <c r="R2700" s="72" t="str">
        <f t="shared" si="594"/>
        <v/>
      </c>
      <c r="S2700" s="72" t="str">
        <f t="shared" si="595"/>
        <v/>
      </c>
      <c r="AT2700" s="20">
        <f t="shared" si="596"/>
        <v>-6481.7999999999993</v>
      </c>
    </row>
    <row r="2701" spans="1:46" ht="22.5">
      <c r="A2701" s="54">
        <v>8018</v>
      </c>
      <c r="B2701" s="54" t="s">
        <v>524</v>
      </c>
      <c r="C2701" s="58" t="s">
        <v>2459</v>
      </c>
      <c r="D2701" s="79">
        <v>7</v>
      </c>
      <c r="E2701" s="79">
        <v>7</v>
      </c>
      <c r="F2701" s="80">
        <v>633.48</v>
      </c>
      <c r="G2701" s="80">
        <v>90.5</v>
      </c>
      <c r="H2701" s="80">
        <v>633.48</v>
      </c>
      <c r="I2701" s="80" t="s">
        <v>28</v>
      </c>
      <c r="J2701" s="80" t="s">
        <v>28</v>
      </c>
      <c r="K2701" s="80">
        <v>90.5</v>
      </c>
      <c r="L2701" s="73">
        <f t="shared" si="588"/>
        <v>72.02</v>
      </c>
      <c r="M2701" s="73">
        <f t="shared" si="589"/>
        <v>90.5</v>
      </c>
      <c r="N2701" s="72" t="str">
        <f t="shared" si="590"/>
        <v>0203</v>
      </c>
      <c r="O2701" s="74">
        <f t="shared" si="591"/>
        <v>0</v>
      </c>
      <c r="P2701" s="72">
        <f t="shared" si="592"/>
        <v>0</v>
      </c>
      <c r="Q2701" s="74">
        <f t="shared" si="593"/>
        <v>7</v>
      </c>
      <c r="R2701" s="72" t="str">
        <f t="shared" si="594"/>
        <v/>
      </c>
      <c r="S2701" s="72" t="str">
        <f t="shared" si="595"/>
        <v/>
      </c>
      <c r="AT2701" s="20">
        <f t="shared" si="596"/>
        <v>-6481.7999999999993</v>
      </c>
    </row>
    <row r="2702" spans="1:46" ht="22.5">
      <c r="A2702" s="54">
        <v>8018</v>
      </c>
      <c r="B2702" s="54" t="s">
        <v>522</v>
      </c>
      <c r="C2702" s="58" t="s">
        <v>2459</v>
      </c>
      <c r="D2702" s="79">
        <v>7</v>
      </c>
      <c r="E2702" s="79">
        <v>7</v>
      </c>
      <c r="F2702" s="80">
        <v>633.48</v>
      </c>
      <c r="G2702" s="80">
        <v>90.5</v>
      </c>
      <c r="H2702" s="80">
        <v>633.48</v>
      </c>
      <c r="I2702" s="80" t="s">
        <v>28</v>
      </c>
      <c r="J2702" s="80" t="s">
        <v>28</v>
      </c>
      <c r="K2702" s="80">
        <v>90.5</v>
      </c>
      <c r="L2702" s="73">
        <f t="shared" si="588"/>
        <v>72.02</v>
      </c>
      <c r="M2702" s="73">
        <f t="shared" si="589"/>
        <v>90.5</v>
      </c>
      <c r="N2702" s="72" t="str">
        <f t="shared" si="590"/>
        <v>0203</v>
      </c>
      <c r="O2702" s="74">
        <f t="shared" si="591"/>
        <v>0</v>
      </c>
      <c r="P2702" s="72">
        <f t="shared" si="592"/>
        <v>0</v>
      </c>
      <c r="Q2702" s="74">
        <f t="shared" si="593"/>
        <v>7</v>
      </c>
      <c r="R2702" s="72" t="str">
        <f t="shared" si="594"/>
        <v/>
      </c>
      <c r="S2702" s="72" t="str">
        <f t="shared" si="595"/>
        <v/>
      </c>
      <c r="AT2702" s="20">
        <f t="shared" si="596"/>
        <v>-6481.7999999999993</v>
      </c>
    </row>
    <row r="2703" spans="1:46" ht="22.5">
      <c r="A2703" s="54">
        <v>8018</v>
      </c>
      <c r="B2703" s="54" t="s">
        <v>520</v>
      </c>
      <c r="C2703" s="58" t="s">
        <v>2459</v>
      </c>
      <c r="D2703" s="79">
        <v>7</v>
      </c>
      <c r="E2703" s="79">
        <v>7</v>
      </c>
      <c r="F2703" s="80">
        <v>633.48</v>
      </c>
      <c r="G2703" s="80">
        <v>90.5</v>
      </c>
      <c r="H2703" s="80">
        <v>633.48</v>
      </c>
      <c r="I2703" s="80" t="s">
        <v>28</v>
      </c>
      <c r="J2703" s="80" t="s">
        <v>28</v>
      </c>
      <c r="K2703" s="80">
        <v>90.5</v>
      </c>
      <c r="L2703" s="73">
        <f t="shared" si="588"/>
        <v>72.02</v>
      </c>
      <c r="M2703" s="73">
        <f t="shared" si="589"/>
        <v>90.5</v>
      </c>
      <c r="N2703" s="72" t="str">
        <f t="shared" si="590"/>
        <v>0203</v>
      </c>
      <c r="O2703" s="74">
        <f t="shared" si="591"/>
        <v>0</v>
      </c>
      <c r="P2703" s="72">
        <f t="shared" si="592"/>
        <v>0</v>
      </c>
      <c r="Q2703" s="74">
        <f t="shared" si="593"/>
        <v>7</v>
      </c>
      <c r="R2703" s="72" t="str">
        <f t="shared" si="594"/>
        <v/>
      </c>
      <c r="S2703" s="72" t="str">
        <f t="shared" si="595"/>
        <v/>
      </c>
      <c r="AT2703" s="20">
        <f t="shared" si="596"/>
        <v>-6481.7999999999993</v>
      </c>
    </row>
    <row r="2704" spans="1:46" ht="33.75">
      <c r="A2704" s="54">
        <v>8019</v>
      </c>
      <c r="B2704" s="54" t="s">
        <v>548</v>
      </c>
      <c r="C2704" s="58" t="s">
        <v>2460</v>
      </c>
      <c r="D2704" s="79">
        <v>7</v>
      </c>
      <c r="E2704" s="79">
        <v>7</v>
      </c>
      <c r="F2704" s="80">
        <v>875.8</v>
      </c>
      <c r="G2704" s="80">
        <v>125.11</v>
      </c>
      <c r="H2704" s="80">
        <v>875.8</v>
      </c>
      <c r="I2704" s="80" t="s">
        <v>28</v>
      </c>
      <c r="J2704" s="80" t="s">
        <v>28</v>
      </c>
      <c r="K2704" s="80">
        <v>125.11</v>
      </c>
      <c r="L2704" s="73">
        <f t="shared" si="588"/>
        <v>109.99</v>
      </c>
      <c r="M2704" s="73">
        <f t="shared" si="589"/>
        <v>125.11</v>
      </c>
      <c r="N2704" s="72" t="str">
        <f t="shared" si="590"/>
        <v>0303</v>
      </c>
      <c r="O2704" s="74">
        <f t="shared" si="591"/>
        <v>0</v>
      </c>
      <c r="P2704" s="72">
        <f t="shared" si="592"/>
        <v>0</v>
      </c>
      <c r="Q2704" s="74">
        <f t="shared" si="593"/>
        <v>7</v>
      </c>
      <c r="R2704" s="72" t="str">
        <f t="shared" si="594"/>
        <v/>
      </c>
      <c r="S2704" s="72" t="str">
        <f t="shared" si="595"/>
        <v/>
      </c>
      <c r="AT2704" s="20">
        <f t="shared" si="596"/>
        <v>-9899.1</v>
      </c>
    </row>
    <row r="2705" spans="1:46" ht="33.75">
      <c r="A2705" s="54">
        <v>8019</v>
      </c>
      <c r="B2705" s="54" t="s">
        <v>546</v>
      </c>
      <c r="C2705" s="58" t="s">
        <v>2460</v>
      </c>
      <c r="D2705" s="79">
        <v>7</v>
      </c>
      <c r="E2705" s="79">
        <v>7</v>
      </c>
      <c r="F2705" s="80">
        <v>875.8</v>
      </c>
      <c r="G2705" s="80">
        <v>125.11</v>
      </c>
      <c r="H2705" s="80">
        <v>875.8</v>
      </c>
      <c r="I2705" s="80" t="s">
        <v>28</v>
      </c>
      <c r="J2705" s="80" t="s">
        <v>28</v>
      </c>
      <c r="K2705" s="80">
        <v>125.11</v>
      </c>
      <c r="L2705" s="73">
        <f t="shared" si="588"/>
        <v>109.99</v>
      </c>
      <c r="M2705" s="73">
        <f t="shared" si="589"/>
        <v>125.11</v>
      </c>
      <c r="N2705" s="72" t="str">
        <f t="shared" si="590"/>
        <v>0303</v>
      </c>
      <c r="O2705" s="74">
        <f t="shared" si="591"/>
        <v>0</v>
      </c>
      <c r="P2705" s="72">
        <f t="shared" si="592"/>
        <v>0</v>
      </c>
      <c r="Q2705" s="74">
        <f t="shared" si="593"/>
        <v>7</v>
      </c>
      <c r="R2705" s="72" t="str">
        <f t="shared" si="594"/>
        <v/>
      </c>
      <c r="S2705" s="72" t="str">
        <f t="shared" si="595"/>
        <v/>
      </c>
      <c r="AT2705" s="20">
        <f t="shared" si="596"/>
        <v>-9899.1</v>
      </c>
    </row>
    <row r="2706" spans="1:46" ht="33.75">
      <c r="A2706" s="54">
        <v>8019</v>
      </c>
      <c r="B2706" s="54" t="s">
        <v>544</v>
      </c>
      <c r="C2706" s="58" t="s">
        <v>2460</v>
      </c>
      <c r="D2706" s="79">
        <v>7</v>
      </c>
      <c r="E2706" s="79">
        <v>7</v>
      </c>
      <c r="F2706" s="80">
        <v>875.8</v>
      </c>
      <c r="G2706" s="80">
        <v>125.11</v>
      </c>
      <c r="H2706" s="80">
        <v>875.8</v>
      </c>
      <c r="I2706" s="80" t="s">
        <v>28</v>
      </c>
      <c r="J2706" s="80" t="s">
        <v>28</v>
      </c>
      <c r="K2706" s="80">
        <v>125.11</v>
      </c>
      <c r="L2706" s="73">
        <f t="shared" si="588"/>
        <v>109.99</v>
      </c>
      <c r="M2706" s="73">
        <f t="shared" si="589"/>
        <v>125.11</v>
      </c>
      <c r="N2706" s="72" t="str">
        <f t="shared" si="590"/>
        <v>0303</v>
      </c>
      <c r="O2706" s="74">
        <f t="shared" si="591"/>
        <v>0</v>
      </c>
      <c r="P2706" s="72">
        <f t="shared" si="592"/>
        <v>0</v>
      </c>
      <c r="Q2706" s="74">
        <f t="shared" si="593"/>
        <v>7</v>
      </c>
      <c r="R2706" s="72" t="str">
        <f t="shared" si="594"/>
        <v/>
      </c>
      <c r="S2706" s="72" t="str">
        <f t="shared" si="595"/>
        <v/>
      </c>
      <c r="AT2706" s="20">
        <f t="shared" si="596"/>
        <v>-9899.1</v>
      </c>
    </row>
    <row r="2707" spans="1:46" ht="33.75">
      <c r="A2707" s="54">
        <v>8019</v>
      </c>
      <c r="B2707" s="54" t="s">
        <v>542</v>
      </c>
      <c r="C2707" s="58" t="s">
        <v>2460</v>
      </c>
      <c r="D2707" s="79">
        <v>7</v>
      </c>
      <c r="E2707" s="79">
        <v>7</v>
      </c>
      <c r="F2707" s="80">
        <v>875.8</v>
      </c>
      <c r="G2707" s="80">
        <v>125.11</v>
      </c>
      <c r="H2707" s="80">
        <v>875.8</v>
      </c>
      <c r="I2707" s="80" t="s">
        <v>28</v>
      </c>
      <c r="J2707" s="80" t="s">
        <v>28</v>
      </c>
      <c r="K2707" s="80">
        <v>125.11</v>
      </c>
      <c r="L2707" s="73">
        <f t="shared" si="588"/>
        <v>109.99</v>
      </c>
      <c r="M2707" s="73">
        <f t="shared" si="589"/>
        <v>125.11</v>
      </c>
      <c r="N2707" s="72" t="str">
        <f t="shared" si="590"/>
        <v>0303</v>
      </c>
      <c r="O2707" s="74">
        <f t="shared" si="591"/>
        <v>0</v>
      </c>
      <c r="P2707" s="72">
        <f t="shared" si="592"/>
        <v>0</v>
      </c>
      <c r="Q2707" s="74">
        <f t="shared" si="593"/>
        <v>7</v>
      </c>
      <c r="R2707" s="72" t="str">
        <f t="shared" si="594"/>
        <v/>
      </c>
      <c r="S2707" s="72" t="str">
        <f t="shared" si="595"/>
        <v/>
      </c>
      <c r="AT2707" s="20">
        <f t="shared" si="596"/>
        <v>-9899.1</v>
      </c>
    </row>
    <row r="2708" spans="1:46" ht="33.75">
      <c r="A2708" s="54">
        <v>8019</v>
      </c>
      <c r="B2708" s="54" t="s">
        <v>540</v>
      </c>
      <c r="C2708" s="58" t="s">
        <v>2460</v>
      </c>
      <c r="D2708" s="79">
        <v>7</v>
      </c>
      <c r="E2708" s="79">
        <v>7</v>
      </c>
      <c r="F2708" s="80">
        <v>875.8</v>
      </c>
      <c r="G2708" s="80">
        <v>125.11</v>
      </c>
      <c r="H2708" s="80">
        <v>875.8</v>
      </c>
      <c r="I2708" s="80" t="s">
        <v>28</v>
      </c>
      <c r="J2708" s="80" t="s">
        <v>28</v>
      </c>
      <c r="K2708" s="80">
        <v>125.11</v>
      </c>
      <c r="L2708" s="73">
        <f t="shared" si="588"/>
        <v>107.01</v>
      </c>
      <c r="M2708" s="73">
        <f t="shared" si="589"/>
        <v>125.11</v>
      </c>
      <c r="N2708" s="72" t="str">
        <f t="shared" si="590"/>
        <v>0303</v>
      </c>
      <c r="O2708" s="74">
        <f t="shared" si="591"/>
        <v>0</v>
      </c>
      <c r="P2708" s="72">
        <f t="shared" si="592"/>
        <v>0</v>
      </c>
      <c r="Q2708" s="74">
        <f t="shared" si="593"/>
        <v>7</v>
      </c>
      <c r="R2708" s="72" t="str">
        <f t="shared" si="594"/>
        <v/>
      </c>
      <c r="S2708" s="72" t="str">
        <f t="shared" si="595"/>
        <v/>
      </c>
      <c r="AT2708" s="20">
        <f t="shared" si="596"/>
        <v>-9630.9</v>
      </c>
    </row>
    <row r="2709" spans="1:46" ht="33.75">
      <c r="A2709" s="54">
        <v>8019</v>
      </c>
      <c r="B2709" s="54" t="s">
        <v>538</v>
      </c>
      <c r="C2709" s="58" t="s">
        <v>2460</v>
      </c>
      <c r="D2709" s="79">
        <v>7</v>
      </c>
      <c r="E2709" s="79">
        <v>7</v>
      </c>
      <c r="F2709" s="80">
        <v>875.8</v>
      </c>
      <c r="G2709" s="80">
        <v>125.11</v>
      </c>
      <c r="H2709" s="80">
        <v>875.8</v>
      </c>
      <c r="I2709" s="80" t="s">
        <v>28</v>
      </c>
      <c r="J2709" s="80" t="s">
        <v>28</v>
      </c>
      <c r="K2709" s="80">
        <v>125.11</v>
      </c>
      <c r="L2709" s="73">
        <f t="shared" si="588"/>
        <v>107.01</v>
      </c>
      <c r="M2709" s="73">
        <f t="shared" si="589"/>
        <v>125.11</v>
      </c>
      <c r="N2709" s="72" t="str">
        <f t="shared" si="590"/>
        <v>0303</v>
      </c>
      <c r="O2709" s="74">
        <f t="shared" si="591"/>
        <v>0</v>
      </c>
      <c r="P2709" s="72">
        <f t="shared" si="592"/>
        <v>0</v>
      </c>
      <c r="Q2709" s="74">
        <f t="shared" si="593"/>
        <v>7</v>
      </c>
      <c r="R2709" s="72" t="str">
        <f t="shared" si="594"/>
        <v/>
      </c>
      <c r="S2709" s="72" t="str">
        <f t="shared" si="595"/>
        <v/>
      </c>
      <c r="AT2709" s="20">
        <f t="shared" si="596"/>
        <v>-9630.9</v>
      </c>
    </row>
    <row r="2710" spans="1:46" ht="33.75">
      <c r="A2710" s="54">
        <v>8019</v>
      </c>
      <c r="B2710" s="54" t="s">
        <v>536</v>
      </c>
      <c r="C2710" s="58" t="s">
        <v>2460</v>
      </c>
      <c r="D2710" s="79">
        <v>7</v>
      </c>
      <c r="E2710" s="79">
        <v>7</v>
      </c>
      <c r="F2710" s="80">
        <v>875.8</v>
      </c>
      <c r="G2710" s="80">
        <v>125.11</v>
      </c>
      <c r="H2710" s="80">
        <v>875.8</v>
      </c>
      <c r="I2710" s="80" t="s">
        <v>28</v>
      </c>
      <c r="J2710" s="80" t="s">
        <v>28</v>
      </c>
      <c r="K2710" s="80">
        <v>125.11</v>
      </c>
      <c r="L2710" s="73">
        <f t="shared" si="588"/>
        <v>107.01</v>
      </c>
      <c r="M2710" s="73">
        <f t="shared" si="589"/>
        <v>125.11</v>
      </c>
      <c r="N2710" s="72" t="str">
        <f t="shared" si="590"/>
        <v>0303</v>
      </c>
      <c r="O2710" s="74">
        <f t="shared" si="591"/>
        <v>0</v>
      </c>
      <c r="P2710" s="72">
        <f t="shared" si="592"/>
        <v>0</v>
      </c>
      <c r="Q2710" s="74">
        <f t="shared" si="593"/>
        <v>7</v>
      </c>
      <c r="R2710" s="72" t="str">
        <f t="shared" si="594"/>
        <v/>
      </c>
      <c r="S2710" s="72" t="str">
        <f t="shared" si="595"/>
        <v/>
      </c>
      <c r="AT2710" s="20">
        <f t="shared" si="596"/>
        <v>-9630.9</v>
      </c>
    </row>
    <row r="2711" spans="1:46" ht="33.75">
      <c r="A2711" s="54">
        <v>8019</v>
      </c>
      <c r="B2711" s="54" t="s">
        <v>534</v>
      </c>
      <c r="C2711" s="58" t="s">
        <v>2460</v>
      </c>
      <c r="D2711" s="79">
        <v>7</v>
      </c>
      <c r="E2711" s="79">
        <v>7</v>
      </c>
      <c r="F2711" s="80">
        <v>875.8</v>
      </c>
      <c r="G2711" s="80">
        <v>125.11</v>
      </c>
      <c r="H2711" s="80">
        <v>875.8</v>
      </c>
      <c r="I2711" s="80" t="s">
        <v>28</v>
      </c>
      <c r="J2711" s="80" t="s">
        <v>28</v>
      </c>
      <c r="K2711" s="80">
        <v>125.11</v>
      </c>
      <c r="L2711" s="73">
        <f t="shared" si="588"/>
        <v>107.01</v>
      </c>
      <c r="M2711" s="73">
        <f t="shared" si="589"/>
        <v>125.11</v>
      </c>
      <c r="N2711" s="72" t="str">
        <f t="shared" si="590"/>
        <v>0303</v>
      </c>
      <c r="O2711" s="74">
        <f t="shared" si="591"/>
        <v>0</v>
      </c>
      <c r="P2711" s="72">
        <f t="shared" si="592"/>
        <v>0</v>
      </c>
      <c r="Q2711" s="74">
        <f t="shared" si="593"/>
        <v>7</v>
      </c>
      <c r="R2711" s="72" t="str">
        <f t="shared" si="594"/>
        <v/>
      </c>
      <c r="S2711" s="72" t="str">
        <f t="shared" si="595"/>
        <v/>
      </c>
      <c r="AT2711" s="20">
        <f t="shared" si="596"/>
        <v>-9630.9</v>
      </c>
    </row>
    <row r="2712" spans="1:46" ht="45">
      <c r="A2712" s="54">
        <v>8020</v>
      </c>
      <c r="B2712" s="54" t="s">
        <v>566</v>
      </c>
      <c r="C2712" s="58" t="s">
        <v>2461</v>
      </c>
      <c r="D2712" s="79">
        <v>7</v>
      </c>
      <c r="E2712" s="79">
        <v>7</v>
      </c>
      <c r="F2712" s="80">
        <v>538.9</v>
      </c>
      <c r="G2712" s="80">
        <v>76.989999999999995</v>
      </c>
      <c r="H2712" s="80">
        <v>538.9</v>
      </c>
      <c r="I2712" s="80" t="s">
        <v>28</v>
      </c>
      <c r="J2712" s="80" t="s">
        <v>28</v>
      </c>
      <c r="K2712" s="80">
        <v>76.989999999999995</v>
      </c>
      <c r="L2712" s="73">
        <f t="shared" si="588"/>
        <v>72.09</v>
      </c>
      <c r="M2712" s="73">
        <f t="shared" si="589"/>
        <v>76.989999999999995</v>
      </c>
      <c r="N2712" s="72" t="str">
        <f t="shared" si="590"/>
        <v>0306</v>
      </c>
      <c r="O2712" s="74">
        <f t="shared" si="591"/>
        <v>0</v>
      </c>
      <c r="P2712" s="72">
        <f t="shared" si="592"/>
        <v>0</v>
      </c>
      <c r="Q2712" s="74">
        <f t="shared" si="593"/>
        <v>7</v>
      </c>
      <c r="R2712" s="72" t="str">
        <f t="shared" si="594"/>
        <v/>
      </c>
      <c r="S2712" s="72" t="str">
        <f t="shared" si="595"/>
        <v/>
      </c>
      <c r="AT2712" s="20">
        <f t="shared" si="596"/>
        <v>-6488.1</v>
      </c>
    </row>
    <row r="2713" spans="1:46" ht="45">
      <c r="A2713" s="54">
        <v>8020</v>
      </c>
      <c r="B2713" s="54" t="s">
        <v>564</v>
      </c>
      <c r="C2713" s="58" t="s">
        <v>2461</v>
      </c>
      <c r="D2713" s="79">
        <v>7</v>
      </c>
      <c r="E2713" s="79">
        <v>7</v>
      </c>
      <c r="F2713" s="80">
        <v>538.9</v>
      </c>
      <c r="G2713" s="80">
        <v>76.989999999999995</v>
      </c>
      <c r="H2713" s="80">
        <v>538.9</v>
      </c>
      <c r="I2713" s="80" t="s">
        <v>28</v>
      </c>
      <c r="J2713" s="80" t="s">
        <v>28</v>
      </c>
      <c r="K2713" s="80">
        <v>76.989999999999995</v>
      </c>
      <c r="L2713" s="73">
        <f t="shared" si="588"/>
        <v>72.09</v>
      </c>
      <c r="M2713" s="73">
        <f t="shared" si="589"/>
        <v>76.989999999999995</v>
      </c>
      <c r="N2713" s="72" t="str">
        <f t="shared" si="590"/>
        <v>0306</v>
      </c>
      <c r="O2713" s="74">
        <f t="shared" si="591"/>
        <v>0</v>
      </c>
      <c r="P2713" s="72">
        <f t="shared" si="592"/>
        <v>0</v>
      </c>
      <c r="Q2713" s="74">
        <f t="shared" si="593"/>
        <v>7</v>
      </c>
      <c r="R2713" s="72" t="str">
        <f t="shared" si="594"/>
        <v/>
      </c>
      <c r="S2713" s="72" t="str">
        <f t="shared" si="595"/>
        <v/>
      </c>
      <c r="AT2713" s="20">
        <f t="shared" si="596"/>
        <v>-6488.1</v>
      </c>
    </row>
    <row r="2714" spans="1:46" ht="45">
      <c r="A2714" s="54">
        <v>8020</v>
      </c>
      <c r="B2714" s="54" t="s">
        <v>562</v>
      </c>
      <c r="C2714" s="58" t="s">
        <v>2461</v>
      </c>
      <c r="D2714" s="79">
        <v>7</v>
      </c>
      <c r="E2714" s="79">
        <v>7</v>
      </c>
      <c r="F2714" s="80">
        <v>538.9</v>
      </c>
      <c r="G2714" s="80">
        <v>76.989999999999995</v>
      </c>
      <c r="H2714" s="80">
        <v>538.9</v>
      </c>
      <c r="I2714" s="80" t="s">
        <v>28</v>
      </c>
      <c r="J2714" s="80" t="s">
        <v>28</v>
      </c>
      <c r="K2714" s="80">
        <v>76.989999999999995</v>
      </c>
      <c r="L2714" s="73">
        <f t="shared" si="588"/>
        <v>72.09</v>
      </c>
      <c r="M2714" s="73">
        <f t="shared" si="589"/>
        <v>76.989999999999995</v>
      </c>
      <c r="N2714" s="72" t="str">
        <f t="shared" si="590"/>
        <v>0306</v>
      </c>
      <c r="O2714" s="74">
        <f t="shared" si="591"/>
        <v>0</v>
      </c>
      <c r="P2714" s="72">
        <f t="shared" si="592"/>
        <v>0</v>
      </c>
      <c r="Q2714" s="74">
        <f t="shared" si="593"/>
        <v>7</v>
      </c>
      <c r="R2714" s="72" t="str">
        <f t="shared" si="594"/>
        <v/>
      </c>
      <c r="S2714" s="72" t="str">
        <f t="shared" si="595"/>
        <v/>
      </c>
      <c r="AT2714" s="20">
        <f t="shared" si="596"/>
        <v>-6488.1</v>
      </c>
    </row>
    <row r="2715" spans="1:46" ht="45">
      <c r="A2715" s="54">
        <v>8020</v>
      </c>
      <c r="B2715" s="54" t="s">
        <v>560</v>
      </c>
      <c r="C2715" s="58" t="s">
        <v>2461</v>
      </c>
      <c r="D2715" s="79">
        <v>7</v>
      </c>
      <c r="E2715" s="79">
        <v>7</v>
      </c>
      <c r="F2715" s="80">
        <v>538.9</v>
      </c>
      <c r="G2715" s="80">
        <v>76.989999999999995</v>
      </c>
      <c r="H2715" s="80">
        <v>538.9</v>
      </c>
      <c r="I2715" s="80" t="s">
        <v>28</v>
      </c>
      <c r="J2715" s="80" t="s">
        <v>28</v>
      </c>
      <c r="K2715" s="80">
        <v>76.989999999999995</v>
      </c>
      <c r="L2715" s="73">
        <f t="shared" si="588"/>
        <v>72.09</v>
      </c>
      <c r="M2715" s="73">
        <f t="shared" si="589"/>
        <v>76.989999999999995</v>
      </c>
      <c r="N2715" s="72" t="str">
        <f t="shared" si="590"/>
        <v>0306</v>
      </c>
      <c r="O2715" s="74">
        <f t="shared" si="591"/>
        <v>0</v>
      </c>
      <c r="P2715" s="72">
        <f t="shared" si="592"/>
        <v>0</v>
      </c>
      <c r="Q2715" s="74">
        <f t="shared" si="593"/>
        <v>7</v>
      </c>
      <c r="R2715" s="72" t="str">
        <f t="shared" si="594"/>
        <v/>
      </c>
      <c r="S2715" s="72" t="str">
        <f t="shared" si="595"/>
        <v/>
      </c>
      <c r="AT2715" s="20">
        <f t="shared" si="596"/>
        <v>-6488.1</v>
      </c>
    </row>
    <row r="2716" spans="1:46" ht="45">
      <c r="A2716" s="54">
        <v>8020</v>
      </c>
      <c r="B2716" s="54" t="s">
        <v>558</v>
      </c>
      <c r="C2716" s="58" t="s">
        <v>2461</v>
      </c>
      <c r="D2716" s="79">
        <v>7</v>
      </c>
      <c r="E2716" s="79">
        <v>7</v>
      </c>
      <c r="F2716" s="80">
        <v>538.9</v>
      </c>
      <c r="G2716" s="80">
        <v>76.989999999999995</v>
      </c>
      <c r="H2716" s="80">
        <v>538.9</v>
      </c>
      <c r="I2716" s="80" t="s">
        <v>28</v>
      </c>
      <c r="J2716" s="80" t="s">
        <v>28</v>
      </c>
      <c r="K2716" s="80">
        <v>76.989999999999995</v>
      </c>
      <c r="L2716" s="73">
        <f t="shared" si="588"/>
        <v>84.93</v>
      </c>
      <c r="M2716" s="73">
        <f t="shared" si="589"/>
        <v>76.989999999999995</v>
      </c>
      <c r="N2716" s="72" t="str">
        <f t="shared" si="590"/>
        <v>0306</v>
      </c>
      <c r="O2716" s="74">
        <f t="shared" si="591"/>
        <v>0</v>
      </c>
      <c r="P2716" s="72">
        <f t="shared" si="592"/>
        <v>0</v>
      </c>
      <c r="Q2716" s="74">
        <f t="shared" si="593"/>
        <v>7</v>
      </c>
      <c r="R2716" s="72" t="str">
        <f t="shared" si="594"/>
        <v/>
      </c>
      <c r="S2716" s="72" t="str">
        <f t="shared" si="595"/>
        <v/>
      </c>
      <c r="AT2716" s="20">
        <f t="shared" si="596"/>
        <v>-7643.7000000000007</v>
      </c>
    </row>
    <row r="2717" spans="1:46" ht="45">
      <c r="A2717" s="54">
        <v>8020</v>
      </c>
      <c r="B2717" s="54" t="s">
        <v>556</v>
      </c>
      <c r="C2717" s="58" t="s">
        <v>2461</v>
      </c>
      <c r="D2717" s="79">
        <v>7</v>
      </c>
      <c r="E2717" s="79">
        <v>7</v>
      </c>
      <c r="F2717" s="80">
        <v>538.9</v>
      </c>
      <c r="G2717" s="80">
        <v>76.989999999999995</v>
      </c>
      <c r="H2717" s="80">
        <v>538.9</v>
      </c>
      <c r="I2717" s="80" t="s">
        <v>28</v>
      </c>
      <c r="J2717" s="80" t="s">
        <v>28</v>
      </c>
      <c r="K2717" s="80">
        <v>76.989999999999995</v>
      </c>
      <c r="L2717" s="73">
        <f t="shared" si="588"/>
        <v>84.93</v>
      </c>
      <c r="M2717" s="73">
        <f t="shared" si="589"/>
        <v>76.989999999999995</v>
      </c>
      <c r="N2717" s="72" t="str">
        <f t="shared" si="590"/>
        <v>0306</v>
      </c>
      <c r="O2717" s="74">
        <f t="shared" si="591"/>
        <v>0</v>
      </c>
      <c r="P2717" s="72">
        <f t="shared" si="592"/>
        <v>0</v>
      </c>
      <c r="Q2717" s="74">
        <f t="shared" si="593"/>
        <v>7</v>
      </c>
      <c r="R2717" s="72" t="str">
        <f t="shared" si="594"/>
        <v/>
      </c>
      <c r="S2717" s="72" t="str">
        <f t="shared" si="595"/>
        <v/>
      </c>
      <c r="AT2717" s="20">
        <f t="shared" si="596"/>
        <v>-7643.7000000000007</v>
      </c>
    </row>
    <row r="2718" spans="1:46" ht="45">
      <c r="A2718" s="54">
        <v>8020</v>
      </c>
      <c r="B2718" s="54" t="s">
        <v>554</v>
      </c>
      <c r="C2718" s="58" t="s">
        <v>2461</v>
      </c>
      <c r="D2718" s="79">
        <v>7</v>
      </c>
      <c r="E2718" s="79">
        <v>7</v>
      </c>
      <c r="F2718" s="80">
        <v>538.9</v>
      </c>
      <c r="G2718" s="80">
        <v>76.989999999999995</v>
      </c>
      <c r="H2718" s="80">
        <v>538.9</v>
      </c>
      <c r="I2718" s="80" t="s">
        <v>28</v>
      </c>
      <c r="J2718" s="80" t="s">
        <v>28</v>
      </c>
      <c r="K2718" s="80">
        <v>76.989999999999995</v>
      </c>
      <c r="L2718" s="73">
        <f t="shared" si="588"/>
        <v>84.93</v>
      </c>
      <c r="M2718" s="73">
        <f t="shared" si="589"/>
        <v>76.989999999999995</v>
      </c>
      <c r="N2718" s="72" t="str">
        <f t="shared" si="590"/>
        <v>0306</v>
      </c>
      <c r="O2718" s="74">
        <f t="shared" si="591"/>
        <v>0</v>
      </c>
      <c r="P2718" s="72">
        <f t="shared" si="592"/>
        <v>0</v>
      </c>
      <c r="Q2718" s="74">
        <f t="shared" si="593"/>
        <v>7</v>
      </c>
      <c r="R2718" s="72" t="str">
        <f t="shared" si="594"/>
        <v/>
      </c>
      <c r="S2718" s="72" t="str">
        <f t="shared" si="595"/>
        <v/>
      </c>
      <c r="AT2718" s="20">
        <f t="shared" si="596"/>
        <v>-7643.7000000000007</v>
      </c>
    </row>
    <row r="2719" spans="1:46" ht="45">
      <c r="A2719" s="54">
        <v>8020</v>
      </c>
      <c r="B2719" s="54" t="s">
        <v>552</v>
      </c>
      <c r="C2719" s="58" t="s">
        <v>2461</v>
      </c>
      <c r="D2719" s="79">
        <v>7</v>
      </c>
      <c r="E2719" s="79">
        <v>7</v>
      </c>
      <c r="F2719" s="80">
        <v>538.9</v>
      </c>
      <c r="G2719" s="80">
        <v>76.989999999999995</v>
      </c>
      <c r="H2719" s="80">
        <v>538.9</v>
      </c>
      <c r="I2719" s="80" t="s">
        <v>28</v>
      </c>
      <c r="J2719" s="80" t="s">
        <v>28</v>
      </c>
      <c r="K2719" s="80">
        <v>76.989999999999995</v>
      </c>
      <c r="L2719" s="73">
        <f t="shared" si="588"/>
        <v>84.93</v>
      </c>
      <c r="M2719" s="73">
        <f t="shared" si="589"/>
        <v>76.989999999999995</v>
      </c>
      <c r="N2719" s="72" t="str">
        <f t="shared" si="590"/>
        <v>0306</v>
      </c>
      <c r="O2719" s="74">
        <f t="shared" si="591"/>
        <v>0</v>
      </c>
      <c r="P2719" s="72">
        <f t="shared" si="592"/>
        <v>0</v>
      </c>
      <c r="Q2719" s="74">
        <f t="shared" si="593"/>
        <v>7</v>
      </c>
      <c r="R2719" s="72" t="str">
        <f t="shared" si="594"/>
        <v/>
      </c>
      <c r="S2719" s="72" t="str">
        <f t="shared" si="595"/>
        <v/>
      </c>
      <c r="AT2719" s="20">
        <f t="shared" si="596"/>
        <v>-7643.7000000000007</v>
      </c>
    </row>
    <row r="2720" spans="1:46" ht="33.75">
      <c r="A2720" s="54">
        <v>8021</v>
      </c>
      <c r="B2720" s="54" t="s">
        <v>574</v>
      </c>
      <c r="C2720" s="58" t="s">
        <v>2462</v>
      </c>
      <c r="D2720" s="79">
        <v>7</v>
      </c>
      <c r="E2720" s="79">
        <v>7</v>
      </c>
      <c r="F2720" s="80">
        <v>899.61</v>
      </c>
      <c r="G2720" s="80">
        <v>128.52000000000001</v>
      </c>
      <c r="H2720" s="80">
        <v>899.61</v>
      </c>
      <c r="I2720" s="80" t="s">
        <v>28</v>
      </c>
      <c r="J2720" s="80" t="s">
        <v>28</v>
      </c>
      <c r="K2720" s="80">
        <v>128.52000000000001</v>
      </c>
      <c r="L2720" s="73">
        <f t="shared" si="588"/>
        <v>111.28</v>
      </c>
      <c r="M2720" s="73">
        <f t="shared" si="589"/>
        <v>128.52000000000001</v>
      </c>
      <c r="N2720" s="72" t="str">
        <f t="shared" si="590"/>
        <v>0403</v>
      </c>
      <c r="O2720" s="74">
        <f t="shared" si="591"/>
        <v>0</v>
      </c>
      <c r="P2720" s="72">
        <f t="shared" si="592"/>
        <v>0</v>
      </c>
      <c r="Q2720" s="74">
        <f t="shared" si="593"/>
        <v>7</v>
      </c>
      <c r="R2720" s="72" t="str">
        <f t="shared" si="594"/>
        <v/>
      </c>
      <c r="S2720" s="72" t="str">
        <f t="shared" si="595"/>
        <v/>
      </c>
      <c r="AT2720" s="20">
        <f t="shared" si="596"/>
        <v>-10015.200000000001</v>
      </c>
    </row>
    <row r="2721" spans="1:46" ht="33.75">
      <c r="A2721" s="54">
        <v>8021</v>
      </c>
      <c r="B2721" s="54" t="s">
        <v>572</v>
      </c>
      <c r="C2721" s="58" t="s">
        <v>2462</v>
      </c>
      <c r="D2721" s="79">
        <v>7</v>
      </c>
      <c r="E2721" s="79">
        <v>7</v>
      </c>
      <c r="F2721" s="80">
        <v>899.61</v>
      </c>
      <c r="G2721" s="80">
        <v>128.52000000000001</v>
      </c>
      <c r="H2721" s="80">
        <v>899.61</v>
      </c>
      <c r="I2721" s="80" t="s">
        <v>28</v>
      </c>
      <c r="J2721" s="80" t="s">
        <v>28</v>
      </c>
      <c r="K2721" s="80">
        <v>128.52000000000001</v>
      </c>
      <c r="L2721" s="73">
        <f t="shared" si="588"/>
        <v>111.28</v>
      </c>
      <c r="M2721" s="73">
        <f t="shared" si="589"/>
        <v>128.52000000000001</v>
      </c>
      <c r="N2721" s="72" t="str">
        <f t="shared" si="590"/>
        <v>0403</v>
      </c>
      <c r="O2721" s="74">
        <f t="shared" si="591"/>
        <v>0</v>
      </c>
      <c r="P2721" s="72">
        <f t="shared" si="592"/>
        <v>0</v>
      </c>
      <c r="Q2721" s="74">
        <f t="shared" si="593"/>
        <v>7</v>
      </c>
      <c r="R2721" s="72" t="str">
        <f t="shared" si="594"/>
        <v/>
      </c>
      <c r="S2721" s="72" t="str">
        <f t="shared" si="595"/>
        <v/>
      </c>
      <c r="AT2721" s="20">
        <f t="shared" si="596"/>
        <v>-10015.200000000001</v>
      </c>
    </row>
    <row r="2722" spans="1:46" ht="33.75">
      <c r="A2722" s="54">
        <v>8021</v>
      </c>
      <c r="B2722" s="54" t="s">
        <v>570</v>
      </c>
      <c r="C2722" s="58" t="s">
        <v>2462</v>
      </c>
      <c r="D2722" s="79">
        <v>7</v>
      </c>
      <c r="E2722" s="79">
        <v>7</v>
      </c>
      <c r="F2722" s="80">
        <v>899.61</v>
      </c>
      <c r="G2722" s="80">
        <v>128.52000000000001</v>
      </c>
      <c r="H2722" s="80">
        <v>899.61</v>
      </c>
      <c r="I2722" s="80" t="s">
        <v>28</v>
      </c>
      <c r="J2722" s="80" t="s">
        <v>28</v>
      </c>
      <c r="K2722" s="80">
        <v>128.52000000000001</v>
      </c>
      <c r="L2722" s="73">
        <f t="shared" si="588"/>
        <v>111.28</v>
      </c>
      <c r="M2722" s="73">
        <f t="shared" si="589"/>
        <v>128.52000000000001</v>
      </c>
      <c r="N2722" s="72" t="str">
        <f t="shared" si="590"/>
        <v>0403</v>
      </c>
      <c r="O2722" s="74">
        <f t="shared" si="591"/>
        <v>0</v>
      </c>
      <c r="P2722" s="72">
        <f t="shared" si="592"/>
        <v>0</v>
      </c>
      <c r="Q2722" s="74">
        <f t="shared" si="593"/>
        <v>7</v>
      </c>
      <c r="R2722" s="72" t="str">
        <f t="shared" si="594"/>
        <v/>
      </c>
      <c r="S2722" s="72" t="str">
        <f t="shared" si="595"/>
        <v/>
      </c>
      <c r="AT2722" s="20">
        <f t="shared" si="596"/>
        <v>-10015.200000000001</v>
      </c>
    </row>
    <row r="2723" spans="1:46" ht="33.75">
      <c r="A2723" s="54">
        <v>8021</v>
      </c>
      <c r="B2723" s="54" t="s">
        <v>592</v>
      </c>
      <c r="C2723" s="58" t="s">
        <v>2462</v>
      </c>
      <c r="D2723" s="79">
        <v>7</v>
      </c>
      <c r="E2723" s="79">
        <v>7</v>
      </c>
      <c r="F2723" s="80">
        <v>899.61</v>
      </c>
      <c r="G2723" s="80">
        <v>128.52000000000001</v>
      </c>
      <c r="H2723" s="80">
        <v>899.61</v>
      </c>
      <c r="I2723" s="80" t="s">
        <v>28</v>
      </c>
      <c r="J2723" s="80" t="s">
        <v>28</v>
      </c>
      <c r="K2723" s="80">
        <v>128.52000000000001</v>
      </c>
      <c r="L2723" s="73">
        <f t="shared" si="588"/>
        <v>111.16</v>
      </c>
      <c r="M2723" s="73">
        <f t="shared" si="589"/>
        <v>128.52000000000001</v>
      </c>
      <c r="N2723" s="72" t="str">
        <f t="shared" si="590"/>
        <v>0403</v>
      </c>
      <c r="O2723" s="74">
        <f t="shared" si="591"/>
        <v>0</v>
      </c>
      <c r="P2723" s="72">
        <f t="shared" si="592"/>
        <v>0</v>
      </c>
      <c r="Q2723" s="74">
        <f t="shared" si="593"/>
        <v>7</v>
      </c>
      <c r="R2723" s="72" t="str">
        <f t="shared" si="594"/>
        <v/>
      </c>
      <c r="S2723" s="72" t="str">
        <f t="shared" si="595"/>
        <v/>
      </c>
      <c r="AT2723" s="20">
        <f t="shared" si="596"/>
        <v>-10004.4</v>
      </c>
    </row>
    <row r="2724" spans="1:46" ht="33.75">
      <c r="A2724" s="54">
        <v>8021</v>
      </c>
      <c r="B2724" s="54" t="s">
        <v>590</v>
      </c>
      <c r="C2724" s="58" t="s">
        <v>2462</v>
      </c>
      <c r="D2724" s="79">
        <v>7</v>
      </c>
      <c r="E2724" s="79">
        <v>7</v>
      </c>
      <c r="F2724" s="80">
        <v>899.61</v>
      </c>
      <c r="G2724" s="80">
        <v>128.52000000000001</v>
      </c>
      <c r="H2724" s="80">
        <v>899.61</v>
      </c>
      <c r="I2724" s="80" t="s">
        <v>28</v>
      </c>
      <c r="J2724" s="80" t="s">
        <v>28</v>
      </c>
      <c r="K2724" s="80">
        <v>128.52000000000001</v>
      </c>
      <c r="L2724" s="73">
        <f t="shared" si="588"/>
        <v>111.16</v>
      </c>
      <c r="M2724" s="73">
        <f t="shared" si="589"/>
        <v>128.52000000000001</v>
      </c>
      <c r="N2724" s="72" t="str">
        <f t="shared" si="590"/>
        <v>0403</v>
      </c>
      <c r="O2724" s="74">
        <f t="shared" si="591"/>
        <v>0</v>
      </c>
      <c r="P2724" s="72">
        <f t="shared" si="592"/>
        <v>0</v>
      </c>
      <c r="Q2724" s="74">
        <f t="shared" si="593"/>
        <v>7</v>
      </c>
      <c r="R2724" s="72" t="str">
        <f t="shared" si="594"/>
        <v/>
      </c>
      <c r="S2724" s="72" t="str">
        <f t="shared" si="595"/>
        <v/>
      </c>
      <c r="AT2724" s="20">
        <f t="shared" si="596"/>
        <v>-10004.4</v>
      </c>
    </row>
    <row r="2725" spans="1:46" ht="33.75">
      <c r="A2725" s="54">
        <v>8021</v>
      </c>
      <c r="B2725" s="54" t="s">
        <v>588</v>
      </c>
      <c r="C2725" s="58" t="s">
        <v>2462</v>
      </c>
      <c r="D2725" s="79">
        <v>7</v>
      </c>
      <c r="E2725" s="79">
        <v>7</v>
      </c>
      <c r="F2725" s="80">
        <v>899.61</v>
      </c>
      <c r="G2725" s="80">
        <v>128.52000000000001</v>
      </c>
      <c r="H2725" s="80">
        <v>899.61</v>
      </c>
      <c r="I2725" s="80" t="s">
        <v>28</v>
      </c>
      <c r="J2725" s="80" t="s">
        <v>28</v>
      </c>
      <c r="K2725" s="80">
        <v>128.52000000000001</v>
      </c>
      <c r="L2725" s="73">
        <f t="shared" si="588"/>
        <v>111.16</v>
      </c>
      <c r="M2725" s="73">
        <f t="shared" si="589"/>
        <v>128.52000000000001</v>
      </c>
      <c r="N2725" s="72" t="str">
        <f t="shared" si="590"/>
        <v>0403</v>
      </c>
      <c r="O2725" s="74">
        <f t="shared" si="591"/>
        <v>0</v>
      </c>
      <c r="P2725" s="72">
        <f t="shared" si="592"/>
        <v>0</v>
      </c>
      <c r="Q2725" s="74">
        <f t="shared" si="593"/>
        <v>7</v>
      </c>
      <c r="R2725" s="72" t="str">
        <f t="shared" si="594"/>
        <v/>
      </c>
      <c r="S2725" s="72" t="str">
        <f t="shared" si="595"/>
        <v/>
      </c>
      <c r="AT2725" s="20">
        <f t="shared" si="596"/>
        <v>-10004.4</v>
      </c>
    </row>
    <row r="2726" spans="1:46" ht="33.75">
      <c r="A2726" s="54">
        <v>8021</v>
      </c>
      <c r="B2726" s="54" t="s">
        <v>586</v>
      </c>
      <c r="C2726" s="58" t="s">
        <v>2462</v>
      </c>
      <c r="D2726" s="79">
        <v>7</v>
      </c>
      <c r="E2726" s="79">
        <v>7</v>
      </c>
      <c r="F2726" s="80">
        <v>899.61</v>
      </c>
      <c r="G2726" s="80">
        <v>128.52000000000001</v>
      </c>
      <c r="H2726" s="80">
        <v>899.61</v>
      </c>
      <c r="I2726" s="80" t="s">
        <v>28</v>
      </c>
      <c r="J2726" s="80" t="s">
        <v>28</v>
      </c>
      <c r="K2726" s="80">
        <v>128.52000000000001</v>
      </c>
      <c r="L2726" s="73">
        <f t="shared" si="588"/>
        <v>111.16</v>
      </c>
      <c r="M2726" s="73">
        <f t="shared" si="589"/>
        <v>128.52000000000001</v>
      </c>
      <c r="N2726" s="72" t="str">
        <f t="shared" si="590"/>
        <v>0403</v>
      </c>
      <c r="O2726" s="74">
        <f t="shared" si="591"/>
        <v>0</v>
      </c>
      <c r="P2726" s="72">
        <f t="shared" si="592"/>
        <v>0</v>
      </c>
      <c r="Q2726" s="74">
        <f t="shared" si="593"/>
        <v>7</v>
      </c>
      <c r="R2726" s="72" t="str">
        <f t="shared" si="594"/>
        <v/>
      </c>
      <c r="S2726" s="72" t="str">
        <f t="shared" si="595"/>
        <v/>
      </c>
      <c r="AT2726" s="20">
        <f t="shared" si="596"/>
        <v>-10004.4</v>
      </c>
    </row>
    <row r="2727" spans="1:46" ht="33.75">
      <c r="A2727" s="54">
        <v>8021</v>
      </c>
      <c r="B2727" s="54" t="s">
        <v>584</v>
      </c>
      <c r="C2727" s="58" t="s">
        <v>2462</v>
      </c>
      <c r="D2727" s="79">
        <v>7</v>
      </c>
      <c r="E2727" s="79">
        <v>7</v>
      </c>
      <c r="F2727" s="80">
        <v>899.61</v>
      </c>
      <c r="G2727" s="80">
        <v>128.52000000000001</v>
      </c>
      <c r="H2727" s="80">
        <v>899.61</v>
      </c>
      <c r="I2727" s="80" t="s">
        <v>28</v>
      </c>
      <c r="J2727" s="80" t="s">
        <v>28</v>
      </c>
      <c r="K2727" s="80">
        <v>128.52000000000001</v>
      </c>
      <c r="L2727" s="73">
        <f t="shared" si="588"/>
        <v>108.3</v>
      </c>
      <c r="M2727" s="73">
        <f t="shared" si="589"/>
        <v>128.52000000000001</v>
      </c>
      <c r="N2727" s="72" t="str">
        <f t="shared" si="590"/>
        <v>0403</v>
      </c>
      <c r="O2727" s="74">
        <f t="shared" si="591"/>
        <v>0</v>
      </c>
      <c r="P2727" s="72">
        <f t="shared" si="592"/>
        <v>0</v>
      </c>
      <c r="Q2727" s="74">
        <f t="shared" si="593"/>
        <v>7</v>
      </c>
      <c r="R2727" s="72" t="str">
        <f t="shared" si="594"/>
        <v/>
      </c>
      <c r="S2727" s="72" t="str">
        <f t="shared" si="595"/>
        <v/>
      </c>
      <c r="AT2727" s="20">
        <f t="shared" si="596"/>
        <v>-9747</v>
      </c>
    </row>
    <row r="2728" spans="1:46" ht="33.75">
      <c r="A2728" s="54">
        <v>8021</v>
      </c>
      <c r="B2728" s="54" t="s">
        <v>582</v>
      </c>
      <c r="C2728" s="58" t="s">
        <v>2462</v>
      </c>
      <c r="D2728" s="79">
        <v>7</v>
      </c>
      <c r="E2728" s="79">
        <v>7</v>
      </c>
      <c r="F2728" s="80">
        <v>899.61</v>
      </c>
      <c r="G2728" s="80">
        <v>128.52000000000001</v>
      </c>
      <c r="H2728" s="80">
        <v>899.61</v>
      </c>
      <c r="I2728" s="80" t="s">
        <v>28</v>
      </c>
      <c r="J2728" s="80" t="s">
        <v>28</v>
      </c>
      <c r="K2728" s="80">
        <v>128.52000000000001</v>
      </c>
      <c r="L2728" s="73">
        <f t="shared" si="588"/>
        <v>108.3</v>
      </c>
      <c r="M2728" s="73">
        <f t="shared" si="589"/>
        <v>128.52000000000001</v>
      </c>
      <c r="N2728" s="72" t="str">
        <f t="shared" si="590"/>
        <v>0403</v>
      </c>
      <c r="O2728" s="74">
        <f t="shared" si="591"/>
        <v>0</v>
      </c>
      <c r="P2728" s="72">
        <f t="shared" si="592"/>
        <v>0</v>
      </c>
      <c r="Q2728" s="74">
        <f t="shared" si="593"/>
        <v>7</v>
      </c>
      <c r="R2728" s="72" t="str">
        <f t="shared" si="594"/>
        <v/>
      </c>
      <c r="S2728" s="72" t="str">
        <f t="shared" si="595"/>
        <v/>
      </c>
      <c r="AT2728" s="20">
        <f t="shared" si="596"/>
        <v>-9747</v>
      </c>
    </row>
    <row r="2729" spans="1:46" ht="33.75">
      <c r="A2729" s="54">
        <v>8021</v>
      </c>
      <c r="B2729" s="54" t="s">
        <v>580</v>
      </c>
      <c r="C2729" s="58" t="s">
        <v>2462</v>
      </c>
      <c r="D2729" s="79">
        <v>7</v>
      </c>
      <c r="E2729" s="79">
        <v>7</v>
      </c>
      <c r="F2729" s="80">
        <v>899.61</v>
      </c>
      <c r="G2729" s="80">
        <v>128.52000000000001</v>
      </c>
      <c r="H2729" s="80">
        <v>899.61</v>
      </c>
      <c r="I2729" s="80" t="s">
        <v>28</v>
      </c>
      <c r="J2729" s="80" t="s">
        <v>28</v>
      </c>
      <c r="K2729" s="80">
        <v>128.52000000000001</v>
      </c>
      <c r="L2729" s="73">
        <f t="shared" si="588"/>
        <v>108.3</v>
      </c>
      <c r="M2729" s="73">
        <f t="shared" si="589"/>
        <v>128.52000000000001</v>
      </c>
      <c r="N2729" s="72" t="str">
        <f t="shared" si="590"/>
        <v>0403</v>
      </c>
      <c r="O2729" s="74">
        <f t="shared" si="591"/>
        <v>0</v>
      </c>
      <c r="P2729" s="72">
        <f t="shared" si="592"/>
        <v>0</v>
      </c>
      <c r="Q2729" s="74">
        <f t="shared" si="593"/>
        <v>7</v>
      </c>
      <c r="R2729" s="72" t="str">
        <f t="shared" si="594"/>
        <v/>
      </c>
      <c r="S2729" s="72" t="str">
        <f t="shared" si="595"/>
        <v/>
      </c>
      <c r="AT2729" s="20">
        <f t="shared" si="596"/>
        <v>-9747</v>
      </c>
    </row>
    <row r="2730" spans="1:46" ht="33.75">
      <c r="A2730" s="54">
        <v>8021</v>
      </c>
      <c r="B2730" s="54" t="s">
        <v>578</v>
      </c>
      <c r="C2730" s="58" t="s">
        <v>2462</v>
      </c>
      <c r="D2730" s="79">
        <v>7</v>
      </c>
      <c r="E2730" s="79">
        <v>7</v>
      </c>
      <c r="F2730" s="80">
        <v>899.61</v>
      </c>
      <c r="G2730" s="80">
        <v>128.52000000000001</v>
      </c>
      <c r="H2730" s="80">
        <v>899.61</v>
      </c>
      <c r="I2730" s="80" t="s">
        <v>28</v>
      </c>
      <c r="J2730" s="80" t="s">
        <v>28</v>
      </c>
      <c r="K2730" s="80">
        <v>128.52000000000001</v>
      </c>
      <c r="L2730" s="73">
        <f t="shared" si="588"/>
        <v>108.3</v>
      </c>
      <c r="M2730" s="73">
        <f t="shared" si="589"/>
        <v>128.52000000000001</v>
      </c>
      <c r="N2730" s="72" t="str">
        <f t="shared" si="590"/>
        <v>0403</v>
      </c>
      <c r="O2730" s="74">
        <f t="shared" si="591"/>
        <v>0</v>
      </c>
      <c r="P2730" s="72">
        <f t="shared" si="592"/>
        <v>0</v>
      </c>
      <c r="Q2730" s="74">
        <f t="shared" si="593"/>
        <v>7</v>
      </c>
      <c r="R2730" s="72" t="str">
        <f t="shared" si="594"/>
        <v/>
      </c>
      <c r="S2730" s="72" t="str">
        <f t="shared" si="595"/>
        <v/>
      </c>
      <c r="AT2730" s="20">
        <f t="shared" si="596"/>
        <v>-9747</v>
      </c>
    </row>
    <row r="2731" spans="1:46" ht="33.75">
      <c r="A2731" s="54">
        <v>8021</v>
      </c>
      <c r="B2731" s="54" t="s">
        <v>576</v>
      </c>
      <c r="C2731" s="58" t="s">
        <v>2462</v>
      </c>
      <c r="D2731" s="79">
        <v>7</v>
      </c>
      <c r="E2731" s="79">
        <v>7</v>
      </c>
      <c r="F2731" s="80">
        <v>899.61</v>
      </c>
      <c r="G2731" s="80">
        <v>128.52000000000001</v>
      </c>
      <c r="H2731" s="80">
        <v>899.61</v>
      </c>
      <c r="I2731" s="80" t="s">
        <v>28</v>
      </c>
      <c r="J2731" s="80" t="s">
        <v>28</v>
      </c>
      <c r="K2731" s="80">
        <v>128.52000000000001</v>
      </c>
      <c r="L2731" s="73">
        <f t="shared" si="588"/>
        <v>111.28</v>
      </c>
      <c r="M2731" s="73">
        <f t="shared" si="589"/>
        <v>128.52000000000001</v>
      </c>
      <c r="N2731" s="72" t="str">
        <f t="shared" si="590"/>
        <v>0403</v>
      </c>
      <c r="O2731" s="74">
        <f t="shared" si="591"/>
        <v>0</v>
      </c>
      <c r="P2731" s="72">
        <f t="shared" si="592"/>
        <v>0</v>
      </c>
      <c r="Q2731" s="74">
        <f t="shared" si="593"/>
        <v>7</v>
      </c>
      <c r="R2731" s="72" t="str">
        <f t="shared" si="594"/>
        <v/>
      </c>
      <c r="S2731" s="72" t="str">
        <f t="shared" si="595"/>
        <v/>
      </c>
      <c r="AT2731" s="20">
        <f t="shared" si="596"/>
        <v>-10015.200000000001</v>
      </c>
    </row>
    <row r="2732" spans="1:46" ht="45">
      <c r="A2732" s="54">
        <v>8022</v>
      </c>
      <c r="B2732" s="54" t="s">
        <v>640</v>
      </c>
      <c r="C2732" s="58" t="s">
        <v>2463</v>
      </c>
      <c r="D2732" s="79">
        <v>7</v>
      </c>
      <c r="E2732" s="79">
        <v>7</v>
      </c>
      <c r="F2732" s="80">
        <v>1085.2</v>
      </c>
      <c r="G2732" s="80">
        <v>155.03</v>
      </c>
      <c r="H2732" s="80">
        <v>1085.2</v>
      </c>
      <c r="I2732" s="80" t="s">
        <v>28</v>
      </c>
      <c r="J2732" s="80" t="s">
        <v>28</v>
      </c>
      <c r="K2732" s="80">
        <v>155.03</v>
      </c>
      <c r="L2732" s="73">
        <f t="shared" si="588"/>
        <v>87.66</v>
      </c>
      <c r="M2732" s="73">
        <f t="shared" si="589"/>
        <v>155.03</v>
      </c>
      <c r="N2732" s="72" t="str">
        <f t="shared" si="590"/>
        <v>0406</v>
      </c>
      <c r="O2732" s="74">
        <f t="shared" si="591"/>
        <v>0</v>
      </c>
      <c r="P2732" s="72">
        <f t="shared" si="592"/>
        <v>0</v>
      </c>
      <c r="Q2732" s="74">
        <f t="shared" si="593"/>
        <v>7</v>
      </c>
      <c r="R2732" s="72" t="str">
        <f t="shared" si="594"/>
        <v/>
      </c>
      <c r="S2732" s="72" t="str">
        <f t="shared" si="595"/>
        <v/>
      </c>
      <c r="AT2732" s="20">
        <f t="shared" si="596"/>
        <v>-7889.4</v>
      </c>
    </row>
    <row r="2733" spans="1:46" ht="45">
      <c r="A2733" s="54">
        <v>8022</v>
      </c>
      <c r="B2733" s="54" t="s">
        <v>638</v>
      </c>
      <c r="C2733" s="58" t="s">
        <v>2463</v>
      </c>
      <c r="D2733" s="79">
        <v>7</v>
      </c>
      <c r="E2733" s="79">
        <v>7</v>
      </c>
      <c r="F2733" s="80">
        <v>1085.2</v>
      </c>
      <c r="G2733" s="80">
        <v>155.03</v>
      </c>
      <c r="H2733" s="80">
        <v>1085.2</v>
      </c>
      <c r="I2733" s="80" t="s">
        <v>28</v>
      </c>
      <c r="J2733" s="80" t="s">
        <v>28</v>
      </c>
      <c r="K2733" s="80">
        <v>155.03</v>
      </c>
      <c r="L2733" s="73">
        <f t="shared" si="588"/>
        <v>87.66</v>
      </c>
      <c r="M2733" s="73">
        <f t="shared" si="589"/>
        <v>155.03</v>
      </c>
      <c r="N2733" s="72" t="str">
        <f t="shared" si="590"/>
        <v>0406</v>
      </c>
      <c r="O2733" s="74">
        <f t="shared" si="591"/>
        <v>0</v>
      </c>
      <c r="P2733" s="72">
        <f t="shared" si="592"/>
        <v>0</v>
      </c>
      <c r="Q2733" s="74">
        <f t="shared" si="593"/>
        <v>7</v>
      </c>
      <c r="R2733" s="72" t="str">
        <f t="shared" si="594"/>
        <v/>
      </c>
      <c r="S2733" s="72" t="str">
        <f t="shared" si="595"/>
        <v/>
      </c>
      <c r="AT2733" s="20">
        <f t="shared" si="596"/>
        <v>-7889.4</v>
      </c>
    </row>
    <row r="2734" spans="1:46" ht="45">
      <c r="A2734" s="54">
        <v>8022</v>
      </c>
      <c r="B2734" s="54" t="s">
        <v>636</v>
      </c>
      <c r="C2734" s="58" t="s">
        <v>2463</v>
      </c>
      <c r="D2734" s="79">
        <v>7</v>
      </c>
      <c r="E2734" s="79">
        <v>7</v>
      </c>
      <c r="F2734" s="80">
        <v>1085.2</v>
      </c>
      <c r="G2734" s="80">
        <v>155.03</v>
      </c>
      <c r="H2734" s="80">
        <v>1085.2</v>
      </c>
      <c r="I2734" s="80" t="s">
        <v>28</v>
      </c>
      <c r="J2734" s="80" t="s">
        <v>28</v>
      </c>
      <c r="K2734" s="80">
        <v>155.03</v>
      </c>
      <c r="L2734" s="73">
        <f t="shared" si="588"/>
        <v>87.66</v>
      </c>
      <c r="M2734" s="73">
        <f t="shared" si="589"/>
        <v>155.03</v>
      </c>
      <c r="N2734" s="72" t="str">
        <f t="shared" si="590"/>
        <v>0406</v>
      </c>
      <c r="O2734" s="74">
        <f t="shared" si="591"/>
        <v>0</v>
      </c>
      <c r="P2734" s="72">
        <f t="shared" si="592"/>
        <v>0</v>
      </c>
      <c r="Q2734" s="74">
        <f t="shared" si="593"/>
        <v>7</v>
      </c>
      <c r="R2734" s="72" t="str">
        <f t="shared" si="594"/>
        <v/>
      </c>
      <c r="S2734" s="72" t="str">
        <f t="shared" si="595"/>
        <v/>
      </c>
      <c r="AT2734" s="20">
        <f t="shared" si="596"/>
        <v>-7889.4</v>
      </c>
    </row>
    <row r="2735" spans="1:46" ht="45">
      <c r="A2735" s="54">
        <v>8022</v>
      </c>
      <c r="B2735" s="54" t="s">
        <v>634</v>
      </c>
      <c r="C2735" s="58" t="s">
        <v>2463</v>
      </c>
      <c r="D2735" s="79">
        <v>7</v>
      </c>
      <c r="E2735" s="79">
        <v>7</v>
      </c>
      <c r="F2735" s="80">
        <v>1085.2</v>
      </c>
      <c r="G2735" s="80">
        <v>155.03</v>
      </c>
      <c r="H2735" s="80">
        <v>1085.2</v>
      </c>
      <c r="I2735" s="80" t="s">
        <v>28</v>
      </c>
      <c r="J2735" s="80" t="s">
        <v>28</v>
      </c>
      <c r="K2735" s="80">
        <v>155.03</v>
      </c>
      <c r="L2735" s="73">
        <f t="shared" si="588"/>
        <v>87.66</v>
      </c>
      <c r="M2735" s="73">
        <f t="shared" si="589"/>
        <v>155.03</v>
      </c>
      <c r="N2735" s="72" t="str">
        <f t="shared" si="590"/>
        <v>0406</v>
      </c>
      <c r="O2735" s="74">
        <f t="shared" si="591"/>
        <v>0</v>
      </c>
      <c r="P2735" s="72">
        <f t="shared" si="592"/>
        <v>0</v>
      </c>
      <c r="Q2735" s="74">
        <f t="shared" si="593"/>
        <v>7</v>
      </c>
      <c r="R2735" s="72" t="str">
        <f t="shared" si="594"/>
        <v/>
      </c>
      <c r="S2735" s="72" t="str">
        <f t="shared" si="595"/>
        <v/>
      </c>
      <c r="AT2735" s="20">
        <f t="shared" si="596"/>
        <v>-7889.4</v>
      </c>
    </row>
    <row r="2736" spans="1:46" ht="45">
      <c r="A2736" s="54">
        <v>8022</v>
      </c>
      <c r="B2736" s="54" t="s">
        <v>632</v>
      </c>
      <c r="C2736" s="58" t="s">
        <v>2463</v>
      </c>
      <c r="D2736" s="79">
        <v>7</v>
      </c>
      <c r="E2736" s="79">
        <v>7</v>
      </c>
      <c r="F2736" s="80">
        <v>1085.2</v>
      </c>
      <c r="G2736" s="80">
        <v>155.03</v>
      </c>
      <c r="H2736" s="80">
        <v>1085.2</v>
      </c>
      <c r="I2736" s="80" t="s">
        <v>28</v>
      </c>
      <c r="J2736" s="80" t="s">
        <v>28</v>
      </c>
      <c r="K2736" s="80">
        <v>155.03</v>
      </c>
      <c r="L2736" s="73">
        <f t="shared" si="588"/>
        <v>87.66</v>
      </c>
      <c r="M2736" s="73">
        <f t="shared" si="589"/>
        <v>155.03</v>
      </c>
      <c r="N2736" s="72" t="str">
        <f t="shared" si="590"/>
        <v>0406</v>
      </c>
      <c r="O2736" s="74">
        <f t="shared" si="591"/>
        <v>0</v>
      </c>
      <c r="P2736" s="72">
        <f t="shared" si="592"/>
        <v>0</v>
      </c>
      <c r="Q2736" s="74">
        <f t="shared" si="593"/>
        <v>7</v>
      </c>
      <c r="R2736" s="72" t="str">
        <f t="shared" si="594"/>
        <v/>
      </c>
      <c r="S2736" s="72" t="str">
        <f t="shared" si="595"/>
        <v/>
      </c>
      <c r="AT2736" s="20">
        <f t="shared" si="596"/>
        <v>-7889.4</v>
      </c>
    </row>
    <row r="2737" spans="1:46" ht="45">
      <c r="A2737" s="54">
        <v>8022</v>
      </c>
      <c r="B2737" s="54" t="s">
        <v>630</v>
      </c>
      <c r="C2737" s="58" t="s">
        <v>2463</v>
      </c>
      <c r="D2737" s="79">
        <v>7</v>
      </c>
      <c r="E2737" s="79">
        <v>7</v>
      </c>
      <c r="F2737" s="80">
        <v>1085.2</v>
      </c>
      <c r="G2737" s="80">
        <v>155.03</v>
      </c>
      <c r="H2737" s="80">
        <v>1085.2</v>
      </c>
      <c r="I2737" s="80" t="s">
        <v>28</v>
      </c>
      <c r="J2737" s="80" t="s">
        <v>28</v>
      </c>
      <c r="K2737" s="80">
        <v>155.03</v>
      </c>
      <c r="L2737" s="73">
        <f t="shared" si="588"/>
        <v>87.66</v>
      </c>
      <c r="M2737" s="73">
        <f t="shared" si="589"/>
        <v>155.03</v>
      </c>
      <c r="N2737" s="72" t="str">
        <f t="shared" si="590"/>
        <v>0406</v>
      </c>
      <c r="O2737" s="74">
        <f t="shared" si="591"/>
        <v>0</v>
      </c>
      <c r="P2737" s="72">
        <f t="shared" si="592"/>
        <v>0</v>
      </c>
      <c r="Q2737" s="74">
        <f t="shared" si="593"/>
        <v>7</v>
      </c>
      <c r="R2737" s="72" t="str">
        <f t="shared" si="594"/>
        <v/>
      </c>
      <c r="S2737" s="72" t="str">
        <f t="shared" si="595"/>
        <v/>
      </c>
      <c r="AT2737" s="20">
        <f t="shared" si="596"/>
        <v>-7889.4</v>
      </c>
    </row>
    <row r="2738" spans="1:46" ht="45">
      <c r="A2738" s="54">
        <v>8022</v>
      </c>
      <c r="B2738" s="54" t="s">
        <v>628</v>
      </c>
      <c r="C2738" s="58" t="s">
        <v>2463</v>
      </c>
      <c r="D2738" s="79">
        <v>7</v>
      </c>
      <c r="E2738" s="79">
        <v>7</v>
      </c>
      <c r="F2738" s="80">
        <v>1085.2</v>
      </c>
      <c r="G2738" s="80">
        <v>155.03</v>
      </c>
      <c r="H2738" s="80">
        <v>1085.2</v>
      </c>
      <c r="I2738" s="80" t="s">
        <v>28</v>
      </c>
      <c r="J2738" s="80" t="s">
        <v>28</v>
      </c>
      <c r="K2738" s="80">
        <v>155.03</v>
      </c>
      <c r="L2738" s="73">
        <f t="shared" si="588"/>
        <v>105.93</v>
      </c>
      <c r="M2738" s="73">
        <f t="shared" si="589"/>
        <v>155.03</v>
      </c>
      <c r="N2738" s="72" t="str">
        <f t="shared" si="590"/>
        <v>0406</v>
      </c>
      <c r="O2738" s="74">
        <f t="shared" si="591"/>
        <v>0</v>
      </c>
      <c r="P2738" s="72">
        <f t="shared" si="592"/>
        <v>0</v>
      </c>
      <c r="Q2738" s="74">
        <f t="shared" si="593"/>
        <v>7</v>
      </c>
      <c r="R2738" s="72" t="str">
        <f t="shared" si="594"/>
        <v/>
      </c>
      <c r="S2738" s="72" t="str">
        <f t="shared" si="595"/>
        <v/>
      </c>
      <c r="AT2738" s="20">
        <f t="shared" si="596"/>
        <v>-9533.7000000000007</v>
      </c>
    </row>
    <row r="2739" spans="1:46" ht="45">
      <c r="A2739" s="54">
        <v>8022</v>
      </c>
      <c r="B2739" s="54" t="s">
        <v>626</v>
      </c>
      <c r="C2739" s="58" t="s">
        <v>2463</v>
      </c>
      <c r="D2739" s="79">
        <v>7</v>
      </c>
      <c r="E2739" s="79">
        <v>7</v>
      </c>
      <c r="F2739" s="80">
        <v>1085.2</v>
      </c>
      <c r="G2739" s="80">
        <v>155.03</v>
      </c>
      <c r="H2739" s="80">
        <v>1085.2</v>
      </c>
      <c r="I2739" s="80" t="s">
        <v>28</v>
      </c>
      <c r="J2739" s="80" t="s">
        <v>28</v>
      </c>
      <c r="K2739" s="80">
        <v>155.03</v>
      </c>
      <c r="L2739" s="73">
        <f t="shared" si="588"/>
        <v>105.93</v>
      </c>
      <c r="M2739" s="73">
        <f t="shared" si="589"/>
        <v>155.03</v>
      </c>
      <c r="N2739" s="72" t="str">
        <f t="shared" si="590"/>
        <v>0406</v>
      </c>
      <c r="O2739" s="74">
        <f t="shared" si="591"/>
        <v>0</v>
      </c>
      <c r="P2739" s="72">
        <f t="shared" si="592"/>
        <v>0</v>
      </c>
      <c r="Q2739" s="74">
        <f t="shared" si="593"/>
        <v>7</v>
      </c>
      <c r="R2739" s="72" t="str">
        <f t="shared" si="594"/>
        <v/>
      </c>
      <c r="S2739" s="72" t="str">
        <f t="shared" si="595"/>
        <v/>
      </c>
      <c r="AT2739" s="20">
        <f t="shared" si="596"/>
        <v>-9533.7000000000007</v>
      </c>
    </row>
    <row r="2740" spans="1:46" ht="45">
      <c r="A2740" s="54">
        <v>8022</v>
      </c>
      <c r="B2740" s="54" t="s">
        <v>624</v>
      </c>
      <c r="C2740" s="58" t="s">
        <v>2463</v>
      </c>
      <c r="D2740" s="79">
        <v>7</v>
      </c>
      <c r="E2740" s="79">
        <v>7</v>
      </c>
      <c r="F2740" s="80">
        <v>1085.2</v>
      </c>
      <c r="G2740" s="80">
        <v>155.03</v>
      </c>
      <c r="H2740" s="80">
        <v>1085.2</v>
      </c>
      <c r="I2740" s="80" t="s">
        <v>28</v>
      </c>
      <c r="J2740" s="80" t="s">
        <v>28</v>
      </c>
      <c r="K2740" s="80">
        <v>155.03</v>
      </c>
      <c r="L2740" s="73">
        <f t="shared" si="588"/>
        <v>105.93</v>
      </c>
      <c r="M2740" s="73">
        <f t="shared" si="589"/>
        <v>155.03</v>
      </c>
      <c r="N2740" s="72" t="str">
        <f t="shared" si="590"/>
        <v>0406</v>
      </c>
      <c r="O2740" s="74">
        <f t="shared" si="591"/>
        <v>0</v>
      </c>
      <c r="P2740" s="72">
        <f t="shared" si="592"/>
        <v>0</v>
      </c>
      <c r="Q2740" s="74">
        <f t="shared" si="593"/>
        <v>7</v>
      </c>
      <c r="R2740" s="72" t="str">
        <f t="shared" si="594"/>
        <v/>
      </c>
      <c r="S2740" s="72" t="str">
        <f t="shared" si="595"/>
        <v/>
      </c>
      <c r="AT2740" s="20">
        <f t="shared" si="596"/>
        <v>-9533.7000000000007</v>
      </c>
    </row>
    <row r="2741" spans="1:46" ht="45">
      <c r="A2741" s="54">
        <v>8022</v>
      </c>
      <c r="B2741" s="54" t="s">
        <v>622</v>
      </c>
      <c r="C2741" s="58" t="s">
        <v>2463</v>
      </c>
      <c r="D2741" s="79">
        <v>7</v>
      </c>
      <c r="E2741" s="79">
        <v>7</v>
      </c>
      <c r="F2741" s="80">
        <v>1085.2</v>
      </c>
      <c r="G2741" s="80">
        <v>155.03</v>
      </c>
      <c r="H2741" s="80">
        <v>1085.2</v>
      </c>
      <c r="I2741" s="80" t="s">
        <v>28</v>
      </c>
      <c r="J2741" s="80" t="s">
        <v>28</v>
      </c>
      <c r="K2741" s="80">
        <v>155.03</v>
      </c>
      <c r="L2741" s="73">
        <f t="shared" si="588"/>
        <v>105.93</v>
      </c>
      <c r="M2741" s="73">
        <f t="shared" si="589"/>
        <v>155.03</v>
      </c>
      <c r="N2741" s="72" t="str">
        <f t="shared" si="590"/>
        <v>0406</v>
      </c>
      <c r="O2741" s="74">
        <f t="shared" si="591"/>
        <v>0</v>
      </c>
      <c r="P2741" s="72">
        <f t="shared" si="592"/>
        <v>0</v>
      </c>
      <c r="Q2741" s="74">
        <f t="shared" si="593"/>
        <v>7</v>
      </c>
      <c r="R2741" s="72" t="str">
        <f t="shared" si="594"/>
        <v/>
      </c>
      <c r="S2741" s="72" t="str">
        <f t="shared" si="595"/>
        <v/>
      </c>
      <c r="AT2741" s="20">
        <f t="shared" si="596"/>
        <v>-9533.7000000000007</v>
      </c>
    </row>
    <row r="2742" spans="1:46" ht="45">
      <c r="A2742" s="54">
        <v>8022</v>
      </c>
      <c r="B2742" s="54" t="s">
        <v>620</v>
      </c>
      <c r="C2742" s="58" t="s">
        <v>2463</v>
      </c>
      <c r="D2742" s="79">
        <v>7</v>
      </c>
      <c r="E2742" s="79">
        <v>7</v>
      </c>
      <c r="F2742" s="80">
        <v>1085.2</v>
      </c>
      <c r="G2742" s="80">
        <v>155.03</v>
      </c>
      <c r="H2742" s="80">
        <v>1085.2</v>
      </c>
      <c r="I2742" s="80" t="s">
        <v>28</v>
      </c>
      <c r="J2742" s="80" t="s">
        <v>28</v>
      </c>
      <c r="K2742" s="80">
        <v>155.03</v>
      </c>
      <c r="L2742" s="73">
        <f t="shared" si="588"/>
        <v>105.93</v>
      </c>
      <c r="M2742" s="73">
        <f t="shared" si="589"/>
        <v>155.03</v>
      </c>
      <c r="N2742" s="72" t="str">
        <f t="shared" si="590"/>
        <v>0406</v>
      </c>
      <c r="O2742" s="74">
        <f t="shared" si="591"/>
        <v>0</v>
      </c>
      <c r="P2742" s="72">
        <f t="shared" si="592"/>
        <v>0</v>
      </c>
      <c r="Q2742" s="74">
        <f t="shared" si="593"/>
        <v>7</v>
      </c>
      <c r="R2742" s="72" t="str">
        <f t="shared" si="594"/>
        <v/>
      </c>
      <c r="S2742" s="72" t="str">
        <f t="shared" si="595"/>
        <v/>
      </c>
      <c r="AT2742" s="20">
        <f t="shared" si="596"/>
        <v>-9533.7000000000007</v>
      </c>
    </row>
    <row r="2743" spans="1:46" ht="45">
      <c r="A2743" s="54">
        <v>8022</v>
      </c>
      <c r="B2743" s="54" t="s">
        <v>618</v>
      </c>
      <c r="C2743" s="58" t="s">
        <v>2463</v>
      </c>
      <c r="D2743" s="79">
        <v>7</v>
      </c>
      <c r="E2743" s="79">
        <v>7</v>
      </c>
      <c r="F2743" s="80">
        <v>1085.2</v>
      </c>
      <c r="G2743" s="80">
        <v>155.03</v>
      </c>
      <c r="H2743" s="80">
        <v>1085.2</v>
      </c>
      <c r="I2743" s="80" t="s">
        <v>28</v>
      </c>
      <c r="J2743" s="80" t="s">
        <v>28</v>
      </c>
      <c r="K2743" s="80">
        <v>155.03</v>
      </c>
      <c r="L2743" s="73">
        <f t="shared" si="588"/>
        <v>105.93</v>
      </c>
      <c r="M2743" s="73">
        <f t="shared" si="589"/>
        <v>155.03</v>
      </c>
      <c r="N2743" s="72" t="str">
        <f t="shared" si="590"/>
        <v>0406</v>
      </c>
      <c r="O2743" s="74">
        <f t="shared" si="591"/>
        <v>0</v>
      </c>
      <c r="P2743" s="72">
        <f t="shared" si="592"/>
        <v>0</v>
      </c>
      <c r="Q2743" s="74">
        <f t="shared" si="593"/>
        <v>7</v>
      </c>
      <c r="R2743" s="72" t="str">
        <f t="shared" si="594"/>
        <v/>
      </c>
      <c r="S2743" s="72" t="str">
        <f t="shared" si="595"/>
        <v/>
      </c>
      <c r="AT2743" s="20">
        <f t="shared" si="596"/>
        <v>-9533.7000000000007</v>
      </c>
    </row>
    <row r="2744" spans="1:46" ht="45">
      <c r="A2744" s="54">
        <v>8022</v>
      </c>
      <c r="B2744" s="54" t="s">
        <v>616</v>
      </c>
      <c r="C2744" s="58" t="s">
        <v>2463</v>
      </c>
      <c r="D2744" s="79">
        <v>7</v>
      </c>
      <c r="E2744" s="79">
        <v>7</v>
      </c>
      <c r="F2744" s="80">
        <v>1085.2</v>
      </c>
      <c r="G2744" s="80">
        <v>155.03</v>
      </c>
      <c r="H2744" s="80">
        <v>1085.2</v>
      </c>
      <c r="I2744" s="80" t="s">
        <v>28</v>
      </c>
      <c r="J2744" s="80" t="s">
        <v>28</v>
      </c>
      <c r="K2744" s="80">
        <v>155.03</v>
      </c>
      <c r="L2744" s="73">
        <f t="shared" si="588"/>
        <v>109.2</v>
      </c>
      <c r="M2744" s="73">
        <f t="shared" si="589"/>
        <v>155.03</v>
      </c>
      <c r="N2744" s="72" t="str">
        <f t="shared" si="590"/>
        <v>0406</v>
      </c>
      <c r="O2744" s="74">
        <f t="shared" si="591"/>
        <v>0</v>
      </c>
      <c r="P2744" s="72">
        <f t="shared" si="592"/>
        <v>0</v>
      </c>
      <c r="Q2744" s="74">
        <f t="shared" si="593"/>
        <v>7</v>
      </c>
      <c r="R2744" s="72" t="str">
        <f t="shared" si="594"/>
        <v/>
      </c>
      <c r="S2744" s="72" t="str">
        <f t="shared" si="595"/>
        <v/>
      </c>
      <c r="AT2744" s="20">
        <f t="shared" si="596"/>
        <v>-9828</v>
      </c>
    </row>
    <row r="2745" spans="1:46" ht="45">
      <c r="A2745" s="54">
        <v>8022</v>
      </c>
      <c r="B2745" s="54" t="s">
        <v>614</v>
      </c>
      <c r="C2745" s="58" t="s">
        <v>2463</v>
      </c>
      <c r="D2745" s="79">
        <v>7</v>
      </c>
      <c r="E2745" s="79">
        <v>7</v>
      </c>
      <c r="F2745" s="80">
        <v>1085.2</v>
      </c>
      <c r="G2745" s="80">
        <v>155.03</v>
      </c>
      <c r="H2745" s="80">
        <v>1085.2</v>
      </c>
      <c r="I2745" s="80" t="s">
        <v>28</v>
      </c>
      <c r="J2745" s="80" t="s">
        <v>28</v>
      </c>
      <c r="K2745" s="80">
        <v>155.03</v>
      </c>
      <c r="L2745" s="73">
        <f t="shared" si="588"/>
        <v>109.2</v>
      </c>
      <c r="M2745" s="73">
        <f t="shared" si="589"/>
        <v>155.03</v>
      </c>
      <c r="N2745" s="72" t="str">
        <f t="shared" si="590"/>
        <v>0406</v>
      </c>
      <c r="O2745" s="74">
        <f t="shared" si="591"/>
        <v>0</v>
      </c>
      <c r="P2745" s="72">
        <f t="shared" si="592"/>
        <v>0</v>
      </c>
      <c r="Q2745" s="74">
        <f t="shared" si="593"/>
        <v>7</v>
      </c>
      <c r="R2745" s="72" t="str">
        <f t="shared" si="594"/>
        <v/>
      </c>
      <c r="S2745" s="72" t="str">
        <f t="shared" si="595"/>
        <v/>
      </c>
      <c r="AT2745" s="20">
        <f t="shared" si="596"/>
        <v>-9828</v>
      </c>
    </row>
    <row r="2746" spans="1:46" ht="45">
      <c r="A2746" s="54">
        <v>8022</v>
      </c>
      <c r="B2746" s="54" t="s">
        <v>612</v>
      </c>
      <c r="C2746" s="58" t="s">
        <v>2463</v>
      </c>
      <c r="D2746" s="79">
        <v>7</v>
      </c>
      <c r="E2746" s="79">
        <v>7</v>
      </c>
      <c r="F2746" s="80">
        <v>1085.2</v>
      </c>
      <c r="G2746" s="80">
        <v>155.03</v>
      </c>
      <c r="H2746" s="80">
        <v>1085.2</v>
      </c>
      <c r="I2746" s="80" t="s">
        <v>28</v>
      </c>
      <c r="J2746" s="80" t="s">
        <v>28</v>
      </c>
      <c r="K2746" s="80">
        <v>155.03</v>
      </c>
      <c r="L2746" s="73">
        <f t="shared" si="588"/>
        <v>109.2</v>
      </c>
      <c r="M2746" s="73">
        <f t="shared" si="589"/>
        <v>155.03</v>
      </c>
      <c r="N2746" s="72" t="str">
        <f t="shared" si="590"/>
        <v>0406</v>
      </c>
      <c r="O2746" s="74">
        <f t="shared" si="591"/>
        <v>0</v>
      </c>
      <c r="P2746" s="72">
        <f t="shared" si="592"/>
        <v>0</v>
      </c>
      <c r="Q2746" s="74">
        <f t="shared" si="593"/>
        <v>7</v>
      </c>
      <c r="R2746" s="72" t="str">
        <f t="shared" si="594"/>
        <v/>
      </c>
      <c r="S2746" s="72" t="str">
        <f t="shared" si="595"/>
        <v/>
      </c>
      <c r="AT2746" s="20">
        <f t="shared" si="596"/>
        <v>-9828</v>
      </c>
    </row>
    <row r="2747" spans="1:46" ht="45">
      <c r="A2747" s="54">
        <v>8022</v>
      </c>
      <c r="B2747" s="54" t="s">
        <v>610</v>
      </c>
      <c r="C2747" s="58" t="s">
        <v>2463</v>
      </c>
      <c r="D2747" s="79">
        <v>7</v>
      </c>
      <c r="E2747" s="79">
        <v>7</v>
      </c>
      <c r="F2747" s="80">
        <v>1085.2</v>
      </c>
      <c r="G2747" s="80">
        <v>155.03</v>
      </c>
      <c r="H2747" s="80">
        <v>1085.2</v>
      </c>
      <c r="I2747" s="80" t="s">
        <v>28</v>
      </c>
      <c r="J2747" s="80" t="s">
        <v>28</v>
      </c>
      <c r="K2747" s="80">
        <v>155.03</v>
      </c>
      <c r="L2747" s="73">
        <f t="shared" si="588"/>
        <v>109.2</v>
      </c>
      <c r="M2747" s="73">
        <f t="shared" si="589"/>
        <v>155.03</v>
      </c>
      <c r="N2747" s="72" t="str">
        <f t="shared" si="590"/>
        <v>0406</v>
      </c>
      <c r="O2747" s="74">
        <f t="shared" si="591"/>
        <v>0</v>
      </c>
      <c r="P2747" s="72">
        <f t="shared" si="592"/>
        <v>0</v>
      </c>
      <c r="Q2747" s="74">
        <f t="shared" si="593"/>
        <v>7</v>
      </c>
      <c r="R2747" s="72" t="str">
        <f t="shared" si="594"/>
        <v/>
      </c>
      <c r="S2747" s="72" t="str">
        <f t="shared" si="595"/>
        <v/>
      </c>
      <c r="AT2747" s="20">
        <f t="shared" si="596"/>
        <v>-9828</v>
      </c>
    </row>
    <row r="2748" spans="1:46" ht="45">
      <c r="A2748" s="54">
        <v>8022</v>
      </c>
      <c r="B2748" s="54" t="s">
        <v>608</v>
      </c>
      <c r="C2748" s="58" t="s">
        <v>2463</v>
      </c>
      <c r="D2748" s="79">
        <v>7</v>
      </c>
      <c r="E2748" s="79">
        <v>7</v>
      </c>
      <c r="F2748" s="80">
        <v>1085.2</v>
      </c>
      <c r="G2748" s="80">
        <v>155.03</v>
      </c>
      <c r="H2748" s="80">
        <v>1085.2</v>
      </c>
      <c r="I2748" s="80" t="s">
        <v>28</v>
      </c>
      <c r="J2748" s="80" t="s">
        <v>28</v>
      </c>
      <c r="K2748" s="80">
        <v>155.03</v>
      </c>
      <c r="L2748" s="73">
        <f t="shared" si="588"/>
        <v>109.2</v>
      </c>
      <c r="M2748" s="73">
        <f t="shared" si="589"/>
        <v>155.03</v>
      </c>
      <c r="N2748" s="72" t="str">
        <f t="shared" si="590"/>
        <v>0406</v>
      </c>
      <c r="O2748" s="74">
        <f t="shared" si="591"/>
        <v>0</v>
      </c>
      <c r="P2748" s="72">
        <f t="shared" si="592"/>
        <v>0</v>
      </c>
      <c r="Q2748" s="74">
        <f t="shared" si="593"/>
        <v>7</v>
      </c>
      <c r="R2748" s="72" t="str">
        <f t="shared" si="594"/>
        <v/>
      </c>
      <c r="S2748" s="72" t="str">
        <f t="shared" si="595"/>
        <v/>
      </c>
      <c r="AT2748" s="20">
        <f t="shared" si="596"/>
        <v>-9828</v>
      </c>
    </row>
    <row r="2749" spans="1:46" ht="45">
      <c r="A2749" s="54">
        <v>8022</v>
      </c>
      <c r="B2749" s="54" t="s">
        <v>606</v>
      </c>
      <c r="C2749" s="58" t="s">
        <v>2463</v>
      </c>
      <c r="D2749" s="79">
        <v>7</v>
      </c>
      <c r="E2749" s="79">
        <v>7</v>
      </c>
      <c r="F2749" s="80">
        <v>1085.2</v>
      </c>
      <c r="G2749" s="80">
        <v>155.03</v>
      </c>
      <c r="H2749" s="80">
        <v>1085.2</v>
      </c>
      <c r="I2749" s="80" t="s">
        <v>28</v>
      </c>
      <c r="J2749" s="80" t="s">
        <v>28</v>
      </c>
      <c r="K2749" s="80">
        <v>155.03</v>
      </c>
      <c r="L2749" s="73">
        <f t="shared" si="588"/>
        <v>109.2</v>
      </c>
      <c r="M2749" s="73">
        <f t="shared" si="589"/>
        <v>155.03</v>
      </c>
      <c r="N2749" s="72" t="str">
        <f t="shared" si="590"/>
        <v>0406</v>
      </c>
      <c r="O2749" s="74">
        <f t="shared" si="591"/>
        <v>0</v>
      </c>
      <c r="P2749" s="72">
        <f t="shared" si="592"/>
        <v>0</v>
      </c>
      <c r="Q2749" s="74">
        <f t="shared" si="593"/>
        <v>7</v>
      </c>
      <c r="R2749" s="72" t="str">
        <f t="shared" si="594"/>
        <v/>
      </c>
      <c r="S2749" s="72" t="str">
        <f t="shared" si="595"/>
        <v/>
      </c>
      <c r="AT2749" s="20">
        <f t="shared" si="596"/>
        <v>-9828</v>
      </c>
    </row>
    <row r="2750" spans="1:46" ht="45">
      <c r="A2750" s="54">
        <v>8022</v>
      </c>
      <c r="B2750" s="54" t="s">
        <v>604</v>
      </c>
      <c r="C2750" s="58" t="s">
        <v>2463</v>
      </c>
      <c r="D2750" s="79">
        <v>7</v>
      </c>
      <c r="E2750" s="79">
        <v>7</v>
      </c>
      <c r="F2750" s="80">
        <v>1085.2</v>
      </c>
      <c r="G2750" s="80">
        <v>155.03</v>
      </c>
      <c r="H2750" s="80">
        <v>1085.2</v>
      </c>
      <c r="I2750" s="80" t="s">
        <v>28</v>
      </c>
      <c r="J2750" s="80" t="s">
        <v>28</v>
      </c>
      <c r="K2750" s="80">
        <v>155.03</v>
      </c>
      <c r="L2750" s="73">
        <f t="shared" si="588"/>
        <v>903.19</v>
      </c>
      <c r="M2750" s="73">
        <f t="shared" si="589"/>
        <v>155.03</v>
      </c>
      <c r="N2750" s="72" t="str">
        <f t="shared" si="590"/>
        <v>0406</v>
      </c>
      <c r="O2750" s="74">
        <f t="shared" si="591"/>
        <v>0</v>
      </c>
      <c r="P2750" s="72">
        <f t="shared" si="592"/>
        <v>0</v>
      </c>
      <c r="Q2750" s="74">
        <f t="shared" si="593"/>
        <v>7</v>
      </c>
      <c r="R2750" s="72" t="str">
        <f t="shared" si="594"/>
        <v/>
      </c>
      <c r="S2750" s="72" t="str">
        <f t="shared" si="595"/>
        <v/>
      </c>
      <c r="AT2750" s="20">
        <f t="shared" si="596"/>
        <v>-81287.100000000006</v>
      </c>
    </row>
    <row r="2751" spans="1:46" ht="45">
      <c r="A2751" s="54">
        <v>8022</v>
      </c>
      <c r="B2751" s="54" t="s">
        <v>602</v>
      </c>
      <c r="C2751" s="58" t="s">
        <v>2463</v>
      </c>
      <c r="D2751" s="79">
        <v>7</v>
      </c>
      <c r="E2751" s="79">
        <v>7</v>
      </c>
      <c r="F2751" s="80">
        <v>1085.2</v>
      </c>
      <c r="G2751" s="80">
        <v>155.03</v>
      </c>
      <c r="H2751" s="80">
        <v>1085.2</v>
      </c>
      <c r="I2751" s="80" t="s">
        <v>28</v>
      </c>
      <c r="J2751" s="80" t="s">
        <v>28</v>
      </c>
      <c r="K2751" s="80">
        <v>155.03</v>
      </c>
      <c r="L2751" s="73">
        <f t="shared" si="588"/>
        <v>903.19</v>
      </c>
      <c r="M2751" s="73">
        <f t="shared" si="589"/>
        <v>155.03</v>
      </c>
      <c r="N2751" s="72" t="str">
        <f t="shared" si="590"/>
        <v>0406</v>
      </c>
      <c r="O2751" s="74">
        <f t="shared" si="591"/>
        <v>0</v>
      </c>
      <c r="P2751" s="72">
        <f t="shared" si="592"/>
        <v>0</v>
      </c>
      <c r="Q2751" s="74">
        <f t="shared" si="593"/>
        <v>7</v>
      </c>
      <c r="R2751" s="72" t="str">
        <f t="shared" si="594"/>
        <v/>
      </c>
      <c r="S2751" s="72" t="str">
        <f t="shared" si="595"/>
        <v/>
      </c>
      <c r="AT2751" s="20">
        <f t="shared" si="596"/>
        <v>-81287.100000000006</v>
      </c>
    </row>
    <row r="2752" spans="1:46" ht="22.5">
      <c r="A2752" s="54">
        <v>8023</v>
      </c>
      <c r="B2752" s="54" t="s">
        <v>660</v>
      </c>
      <c r="C2752" s="58" t="s">
        <v>2464</v>
      </c>
      <c r="D2752" s="79">
        <v>7</v>
      </c>
      <c r="E2752" s="79">
        <v>7</v>
      </c>
      <c r="F2752" s="80">
        <v>766.92</v>
      </c>
      <c r="G2752" s="80">
        <v>109.56</v>
      </c>
      <c r="H2752" s="80">
        <v>766.92</v>
      </c>
      <c r="I2752" s="80" t="s">
        <v>28</v>
      </c>
      <c r="J2752" s="80" t="s">
        <v>28</v>
      </c>
      <c r="K2752" s="80">
        <v>109.56</v>
      </c>
      <c r="L2752" s="73">
        <f t="shared" si="588"/>
        <v>98.72</v>
      </c>
      <c r="M2752" s="73">
        <f t="shared" si="589"/>
        <v>109.56</v>
      </c>
      <c r="N2752" s="72" t="str">
        <f t="shared" si="590"/>
        <v>0409</v>
      </c>
      <c r="O2752" s="74">
        <f t="shared" si="591"/>
        <v>0</v>
      </c>
      <c r="P2752" s="72">
        <f t="shared" si="592"/>
        <v>0</v>
      </c>
      <c r="Q2752" s="74">
        <f t="shared" si="593"/>
        <v>7</v>
      </c>
      <c r="R2752" s="72" t="str">
        <f t="shared" si="594"/>
        <v/>
      </c>
      <c r="S2752" s="72" t="str">
        <f t="shared" si="595"/>
        <v/>
      </c>
      <c r="AT2752" s="20">
        <f t="shared" si="596"/>
        <v>-8884.7999999999993</v>
      </c>
    </row>
    <row r="2753" spans="1:46" ht="22.5">
      <c r="A2753" s="54">
        <v>8023</v>
      </c>
      <c r="B2753" s="54" t="s">
        <v>658</v>
      </c>
      <c r="C2753" s="58" t="s">
        <v>2464</v>
      </c>
      <c r="D2753" s="79">
        <v>7</v>
      </c>
      <c r="E2753" s="79">
        <v>7</v>
      </c>
      <c r="F2753" s="80">
        <v>766.92</v>
      </c>
      <c r="G2753" s="80">
        <v>109.56</v>
      </c>
      <c r="H2753" s="80">
        <v>766.92</v>
      </c>
      <c r="I2753" s="80" t="s">
        <v>28</v>
      </c>
      <c r="J2753" s="80" t="s">
        <v>28</v>
      </c>
      <c r="K2753" s="80">
        <v>109.56</v>
      </c>
      <c r="L2753" s="73">
        <f t="shared" si="588"/>
        <v>98.72</v>
      </c>
      <c r="M2753" s="73">
        <f t="shared" si="589"/>
        <v>109.56</v>
      </c>
      <c r="N2753" s="72" t="str">
        <f t="shared" si="590"/>
        <v>0409</v>
      </c>
      <c r="O2753" s="74">
        <f t="shared" si="591"/>
        <v>0</v>
      </c>
      <c r="P2753" s="72">
        <f t="shared" si="592"/>
        <v>0</v>
      </c>
      <c r="Q2753" s="74">
        <f t="shared" si="593"/>
        <v>7</v>
      </c>
      <c r="R2753" s="72" t="str">
        <f t="shared" si="594"/>
        <v/>
      </c>
      <c r="S2753" s="72" t="str">
        <f t="shared" si="595"/>
        <v/>
      </c>
      <c r="AT2753" s="20">
        <f t="shared" si="596"/>
        <v>-8884.7999999999993</v>
      </c>
    </row>
    <row r="2754" spans="1:46" ht="22.5">
      <c r="A2754" s="54">
        <v>8023</v>
      </c>
      <c r="B2754" s="54" t="s">
        <v>656</v>
      </c>
      <c r="C2754" s="58" t="s">
        <v>2464</v>
      </c>
      <c r="D2754" s="79">
        <v>7</v>
      </c>
      <c r="E2754" s="79">
        <v>7</v>
      </c>
      <c r="F2754" s="80">
        <v>766.92</v>
      </c>
      <c r="G2754" s="80">
        <v>109.56</v>
      </c>
      <c r="H2754" s="80">
        <v>766.92</v>
      </c>
      <c r="I2754" s="80" t="s">
        <v>28</v>
      </c>
      <c r="J2754" s="80" t="s">
        <v>28</v>
      </c>
      <c r="K2754" s="80">
        <v>109.56</v>
      </c>
      <c r="L2754" s="73">
        <f t="shared" si="588"/>
        <v>98.72</v>
      </c>
      <c r="M2754" s="73">
        <f t="shared" si="589"/>
        <v>109.56</v>
      </c>
      <c r="N2754" s="72" t="str">
        <f t="shared" si="590"/>
        <v>0409</v>
      </c>
      <c r="O2754" s="74">
        <f t="shared" si="591"/>
        <v>0</v>
      </c>
      <c r="P2754" s="72">
        <f t="shared" si="592"/>
        <v>0</v>
      </c>
      <c r="Q2754" s="74">
        <f t="shared" si="593"/>
        <v>7</v>
      </c>
      <c r="R2754" s="72" t="str">
        <f t="shared" si="594"/>
        <v/>
      </c>
      <c r="S2754" s="72" t="str">
        <f t="shared" si="595"/>
        <v/>
      </c>
      <c r="AT2754" s="20">
        <f t="shared" si="596"/>
        <v>-8884.7999999999993</v>
      </c>
    </row>
    <row r="2755" spans="1:46" ht="22.5">
      <c r="A2755" s="54">
        <v>8023</v>
      </c>
      <c r="B2755" s="54" t="s">
        <v>654</v>
      </c>
      <c r="C2755" s="58" t="s">
        <v>2464</v>
      </c>
      <c r="D2755" s="79">
        <v>7</v>
      </c>
      <c r="E2755" s="79">
        <v>7</v>
      </c>
      <c r="F2755" s="80">
        <v>766.92</v>
      </c>
      <c r="G2755" s="80">
        <v>109.56</v>
      </c>
      <c r="H2755" s="80">
        <v>766.92</v>
      </c>
      <c r="I2755" s="80" t="s">
        <v>28</v>
      </c>
      <c r="J2755" s="80" t="s">
        <v>28</v>
      </c>
      <c r="K2755" s="80">
        <v>109.56</v>
      </c>
      <c r="L2755" s="73">
        <f t="shared" si="588"/>
        <v>98.72</v>
      </c>
      <c r="M2755" s="73">
        <f t="shared" si="589"/>
        <v>109.56</v>
      </c>
      <c r="N2755" s="72" t="str">
        <f t="shared" si="590"/>
        <v>0409</v>
      </c>
      <c r="O2755" s="74">
        <f t="shared" si="591"/>
        <v>0</v>
      </c>
      <c r="P2755" s="72">
        <f t="shared" si="592"/>
        <v>0</v>
      </c>
      <c r="Q2755" s="74">
        <f t="shared" si="593"/>
        <v>7</v>
      </c>
      <c r="R2755" s="72" t="str">
        <f t="shared" si="594"/>
        <v/>
      </c>
      <c r="S2755" s="72" t="str">
        <f t="shared" si="595"/>
        <v/>
      </c>
      <c r="AT2755" s="20">
        <f t="shared" si="596"/>
        <v>-8884.7999999999993</v>
      </c>
    </row>
    <row r="2756" spans="1:46" ht="22.5">
      <c r="A2756" s="54">
        <v>8023</v>
      </c>
      <c r="B2756" s="54" t="s">
        <v>652</v>
      </c>
      <c r="C2756" s="58" t="s">
        <v>2464</v>
      </c>
      <c r="D2756" s="79">
        <v>7</v>
      </c>
      <c r="E2756" s="79">
        <v>7</v>
      </c>
      <c r="F2756" s="80">
        <v>766.92</v>
      </c>
      <c r="G2756" s="80">
        <v>109.56</v>
      </c>
      <c r="H2756" s="80">
        <v>766.92</v>
      </c>
      <c r="I2756" s="80" t="s">
        <v>28</v>
      </c>
      <c r="J2756" s="80" t="s">
        <v>28</v>
      </c>
      <c r="K2756" s="80">
        <v>109.56</v>
      </c>
      <c r="L2756" s="73">
        <f t="shared" ref="L2756:L2819" si="597">IFERROR(VLOOKUP(B2756,$B$1326:$K$2467,6,0),"")</f>
        <v>108.44</v>
      </c>
      <c r="M2756" s="73">
        <f t="shared" ref="M2756:M2819" si="598">IFERROR(VLOOKUP($B2756,$B$2468:$K$3603,6,0),"")</f>
        <v>109.56</v>
      </c>
      <c r="N2756" s="72" t="str">
        <f t="shared" ref="N2756:N2819" si="599">LEFT(B2756,4)</f>
        <v>0409</v>
      </c>
      <c r="O2756" s="74">
        <f t="shared" ref="O2756:O2819" si="600">E2756-D2756</f>
        <v>0</v>
      </c>
      <c r="P2756" s="72">
        <f t="shared" ref="P2756:P2819" si="601">IF(O2756=20,1,0)</f>
        <v>0</v>
      </c>
      <c r="Q2756" s="74">
        <f t="shared" ref="Q2756:Q2819" si="602">D2756</f>
        <v>7</v>
      </c>
      <c r="R2756" s="72" t="str">
        <f t="shared" ref="R2756:R2819" si="603">IF(P2756=1,Q2756+7,"")</f>
        <v/>
      </c>
      <c r="S2756" s="72" t="str">
        <f t="shared" ref="S2756:S2819" si="604">IF(P2756=1,Q2756+14,"")</f>
        <v/>
      </c>
      <c r="AT2756" s="20">
        <f t="shared" si="596"/>
        <v>-9759.6</v>
      </c>
    </row>
    <row r="2757" spans="1:46" ht="22.5">
      <c r="A2757" s="54">
        <v>8023</v>
      </c>
      <c r="B2757" s="54" t="s">
        <v>650</v>
      </c>
      <c r="C2757" s="58" t="s">
        <v>2464</v>
      </c>
      <c r="D2757" s="79">
        <v>7</v>
      </c>
      <c r="E2757" s="79">
        <v>7</v>
      </c>
      <c r="F2757" s="80">
        <v>766.92</v>
      </c>
      <c r="G2757" s="80">
        <v>109.56</v>
      </c>
      <c r="H2757" s="80">
        <v>766.92</v>
      </c>
      <c r="I2757" s="80" t="s">
        <v>28</v>
      </c>
      <c r="J2757" s="80" t="s">
        <v>28</v>
      </c>
      <c r="K2757" s="80">
        <v>109.56</v>
      </c>
      <c r="L2757" s="73">
        <f t="shared" si="597"/>
        <v>108.44</v>
      </c>
      <c r="M2757" s="73">
        <f t="shared" si="598"/>
        <v>109.56</v>
      </c>
      <c r="N2757" s="72" t="str">
        <f t="shared" si="599"/>
        <v>0409</v>
      </c>
      <c r="O2757" s="74">
        <f t="shared" si="600"/>
        <v>0</v>
      </c>
      <c r="P2757" s="72">
        <f t="shared" si="601"/>
        <v>0</v>
      </c>
      <c r="Q2757" s="74">
        <f t="shared" si="602"/>
        <v>7</v>
      </c>
      <c r="R2757" s="72" t="str">
        <f t="shared" si="603"/>
        <v/>
      </c>
      <c r="S2757" s="72" t="str">
        <f t="shared" si="604"/>
        <v/>
      </c>
      <c r="AT2757" s="20">
        <f t="shared" si="596"/>
        <v>-9759.6</v>
      </c>
    </row>
    <row r="2758" spans="1:46" ht="22.5">
      <c r="A2758" s="54">
        <v>8023</v>
      </c>
      <c r="B2758" s="54" t="s">
        <v>648</v>
      </c>
      <c r="C2758" s="58" t="s">
        <v>2464</v>
      </c>
      <c r="D2758" s="79">
        <v>7</v>
      </c>
      <c r="E2758" s="79">
        <v>7</v>
      </c>
      <c r="F2758" s="80">
        <v>766.92</v>
      </c>
      <c r="G2758" s="80">
        <v>109.56</v>
      </c>
      <c r="H2758" s="80">
        <v>766.92</v>
      </c>
      <c r="I2758" s="80" t="s">
        <v>28</v>
      </c>
      <c r="J2758" s="80" t="s">
        <v>28</v>
      </c>
      <c r="K2758" s="80">
        <v>109.56</v>
      </c>
      <c r="L2758" s="73">
        <f t="shared" si="597"/>
        <v>108.44</v>
      </c>
      <c r="M2758" s="73">
        <f t="shared" si="598"/>
        <v>109.56</v>
      </c>
      <c r="N2758" s="72" t="str">
        <f t="shared" si="599"/>
        <v>0409</v>
      </c>
      <c r="O2758" s="74">
        <f t="shared" si="600"/>
        <v>0</v>
      </c>
      <c r="P2758" s="72">
        <f t="shared" si="601"/>
        <v>0</v>
      </c>
      <c r="Q2758" s="74">
        <f t="shared" si="602"/>
        <v>7</v>
      </c>
      <c r="R2758" s="72" t="str">
        <f t="shared" si="603"/>
        <v/>
      </c>
      <c r="S2758" s="72" t="str">
        <f t="shared" si="604"/>
        <v/>
      </c>
      <c r="AT2758" s="20">
        <f t="shared" si="596"/>
        <v>-9759.6</v>
      </c>
    </row>
    <row r="2759" spans="1:46" ht="22.5">
      <c r="A2759" s="54">
        <v>8023</v>
      </c>
      <c r="B2759" s="54" t="s">
        <v>646</v>
      </c>
      <c r="C2759" s="58" t="s">
        <v>2464</v>
      </c>
      <c r="D2759" s="79">
        <v>7</v>
      </c>
      <c r="E2759" s="79">
        <v>7</v>
      </c>
      <c r="F2759" s="80">
        <v>766.92</v>
      </c>
      <c r="G2759" s="80">
        <v>109.56</v>
      </c>
      <c r="H2759" s="80">
        <v>766.92</v>
      </c>
      <c r="I2759" s="80" t="s">
        <v>28</v>
      </c>
      <c r="J2759" s="80" t="s">
        <v>28</v>
      </c>
      <c r="K2759" s="80">
        <v>109.56</v>
      </c>
      <c r="L2759" s="73">
        <f t="shared" si="597"/>
        <v>108.44</v>
      </c>
      <c r="M2759" s="73">
        <f t="shared" si="598"/>
        <v>109.56</v>
      </c>
      <c r="N2759" s="72" t="str">
        <f t="shared" si="599"/>
        <v>0409</v>
      </c>
      <c r="O2759" s="74">
        <f t="shared" si="600"/>
        <v>0</v>
      </c>
      <c r="P2759" s="72">
        <f t="shared" si="601"/>
        <v>0</v>
      </c>
      <c r="Q2759" s="74">
        <f t="shared" si="602"/>
        <v>7</v>
      </c>
      <c r="R2759" s="72" t="str">
        <f t="shared" si="603"/>
        <v/>
      </c>
      <c r="S2759" s="72" t="str">
        <f t="shared" si="604"/>
        <v/>
      </c>
      <c r="AT2759" s="20">
        <f t="shared" si="596"/>
        <v>-9759.6</v>
      </c>
    </row>
    <row r="2760" spans="1:46" ht="33.75">
      <c r="A2760" s="54">
        <v>8024</v>
      </c>
      <c r="B2760" s="54" t="s">
        <v>666</v>
      </c>
      <c r="C2760" s="58" t="s">
        <v>2465</v>
      </c>
      <c r="D2760" s="79">
        <v>7</v>
      </c>
      <c r="E2760" s="79">
        <v>7</v>
      </c>
      <c r="F2760" s="80">
        <v>806.48</v>
      </c>
      <c r="G2760" s="80">
        <v>115.21</v>
      </c>
      <c r="H2760" s="80">
        <v>806.48</v>
      </c>
      <c r="I2760" s="80" t="s">
        <v>28</v>
      </c>
      <c r="J2760" s="80" t="s">
        <v>28</v>
      </c>
      <c r="K2760" s="80">
        <v>115.21</v>
      </c>
      <c r="L2760" s="73">
        <f t="shared" si="597"/>
        <v>110.57</v>
      </c>
      <c r="M2760" s="73">
        <f t="shared" si="598"/>
        <v>115.21</v>
      </c>
      <c r="N2760" s="72" t="str">
        <f t="shared" si="599"/>
        <v>0412</v>
      </c>
      <c r="O2760" s="74">
        <f t="shared" si="600"/>
        <v>0</v>
      </c>
      <c r="P2760" s="72">
        <f t="shared" si="601"/>
        <v>0</v>
      </c>
      <c r="Q2760" s="74">
        <f t="shared" si="602"/>
        <v>7</v>
      </c>
      <c r="R2760" s="72" t="str">
        <f t="shared" si="603"/>
        <v/>
      </c>
      <c r="S2760" s="72" t="str">
        <f t="shared" si="604"/>
        <v/>
      </c>
      <c r="AT2760" s="20">
        <f t="shared" si="596"/>
        <v>-9951.2999999999993</v>
      </c>
    </row>
    <row r="2761" spans="1:46" ht="33.75">
      <c r="A2761" s="54">
        <v>8024</v>
      </c>
      <c r="B2761" s="54" t="s">
        <v>664</v>
      </c>
      <c r="C2761" s="58" t="s">
        <v>2465</v>
      </c>
      <c r="D2761" s="79">
        <v>7</v>
      </c>
      <c r="E2761" s="79">
        <v>7</v>
      </c>
      <c r="F2761" s="80">
        <v>806.48</v>
      </c>
      <c r="G2761" s="80">
        <v>115.21</v>
      </c>
      <c r="H2761" s="80">
        <v>806.48</v>
      </c>
      <c r="I2761" s="80" t="s">
        <v>28</v>
      </c>
      <c r="J2761" s="80" t="s">
        <v>28</v>
      </c>
      <c r="K2761" s="80">
        <v>115.21</v>
      </c>
      <c r="L2761" s="73">
        <f t="shared" si="597"/>
        <v>110.57</v>
      </c>
      <c r="M2761" s="73">
        <f t="shared" si="598"/>
        <v>115.21</v>
      </c>
      <c r="N2761" s="72" t="str">
        <f t="shared" si="599"/>
        <v>0412</v>
      </c>
      <c r="O2761" s="74">
        <f t="shared" si="600"/>
        <v>0</v>
      </c>
      <c r="P2761" s="72">
        <f t="shared" si="601"/>
        <v>0</v>
      </c>
      <c r="Q2761" s="74">
        <f t="shared" si="602"/>
        <v>7</v>
      </c>
      <c r="R2761" s="72" t="str">
        <f t="shared" si="603"/>
        <v/>
      </c>
      <c r="S2761" s="72" t="str">
        <f t="shared" si="604"/>
        <v/>
      </c>
      <c r="AT2761" s="20">
        <f t="shared" si="596"/>
        <v>-9951.2999999999993</v>
      </c>
    </row>
    <row r="2762" spans="1:46" ht="33.75">
      <c r="A2762" s="54">
        <v>8025</v>
      </c>
      <c r="B2762" s="54" t="s">
        <v>692</v>
      </c>
      <c r="C2762" s="58" t="s">
        <v>2466</v>
      </c>
      <c r="D2762" s="79">
        <v>7</v>
      </c>
      <c r="E2762" s="79">
        <v>7</v>
      </c>
      <c r="F2762" s="80">
        <v>1000.29</v>
      </c>
      <c r="G2762" s="80">
        <v>142.9</v>
      </c>
      <c r="H2762" s="80">
        <v>1000.29</v>
      </c>
      <c r="I2762" s="80" t="s">
        <v>28</v>
      </c>
      <c r="J2762" s="80" t="s">
        <v>28</v>
      </c>
      <c r="K2762" s="80">
        <v>142.9</v>
      </c>
      <c r="L2762" s="73">
        <f t="shared" si="597"/>
        <v>99.19</v>
      </c>
      <c r="M2762" s="73">
        <f t="shared" si="598"/>
        <v>142.9</v>
      </c>
      <c r="N2762" s="72" t="str">
        <f t="shared" si="599"/>
        <v>0415</v>
      </c>
      <c r="O2762" s="74">
        <f t="shared" si="600"/>
        <v>0</v>
      </c>
      <c r="P2762" s="72">
        <f t="shared" si="601"/>
        <v>0</v>
      </c>
      <c r="Q2762" s="74">
        <f t="shared" si="602"/>
        <v>7</v>
      </c>
      <c r="R2762" s="72" t="str">
        <f t="shared" si="603"/>
        <v/>
      </c>
      <c r="S2762" s="72" t="str">
        <f t="shared" si="604"/>
        <v/>
      </c>
      <c r="AT2762" s="20">
        <f t="shared" si="596"/>
        <v>-8927.1</v>
      </c>
    </row>
    <row r="2763" spans="1:46" ht="33.75">
      <c r="A2763" s="54">
        <v>8025</v>
      </c>
      <c r="B2763" s="54" t="s">
        <v>690</v>
      </c>
      <c r="C2763" s="58" t="s">
        <v>2466</v>
      </c>
      <c r="D2763" s="79">
        <v>7</v>
      </c>
      <c r="E2763" s="79">
        <v>7</v>
      </c>
      <c r="F2763" s="80">
        <v>1000.29</v>
      </c>
      <c r="G2763" s="80">
        <v>142.9</v>
      </c>
      <c r="H2763" s="80">
        <v>1000.29</v>
      </c>
      <c r="I2763" s="80" t="s">
        <v>28</v>
      </c>
      <c r="J2763" s="80" t="s">
        <v>28</v>
      </c>
      <c r="K2763" s="80">
        <v>142.9</v>
      </c>
      <c r="L2763" s="73">
        <f t="shared" si="597"/>
        <v>99.19</v>
      </c>
      <c r="M2763" s="73">
        <f t="shared" si="598"/>
        <v>142.9</v>
      </c>
      <c r="N2763" s="72" t="str">
        <f t="shared" si="599"/>
        <v>0415</v>
      </c>
      <c r="O2763" s="74">
        <f t="shared" si="600"/>
        <v>0</v>
      </c>
      <c r="P2763" s="72">
        <f t="shared" si="601"/>
        <v>0</v>
      </c>
      <c r="Q2763" s="74">
        <f t="shared" si="602"/>
        <v>7</v>
      </c>
      <c r="R2763" s="72" t="str">
        <f t="shared" si="603"/>
        <v/>
      </c>
      <c r="S2763" s="72" t="str">
        <f t="shared" si="604"/>
        <v/>
      </c>
      <c r="AT2763" s="20">
        <f t="shared" ref="AT2763:AT2826" si="605">AS2763+(AI2763-90)*L2763</f>
        <v>-8927.1</v>
      </c>
    </row>
    <row r="2764" spans="1:46" ht="33.75">
      <c r="A2764" s="54">
        <v>8025</v>
      </c>
      <c r="B2764" s="54" t="s">
        <v>688</v>
      </c>
      <c r="C2764" s="58" t="s">
        <v>2466</v>
      </c>
      <c r="D2764" s="79">
        <v>7</v>
      </c>
      <c r="E2764" s="79">
        <v>7</v>
      </c>
      <c r="F2764" s="80">
        <v>1000.29</v>
      </c>
      <c r="G2764" s="80">
        <v>142.9</v>
      </c>
      <c r="H2764" s="80">
        <v>1000.29</v>
      </c>
      <c r="I2764" s="80" t="s">
        <v>28</v>
      </c>
      <c r="J2764" s="80" t="s">
        <v>28</v>
      </c>
      <c r="K2764" s="80">
        <v>142.9</v>
      </c>
      <c r="L2764" s="73">
        <f t="shared" si="597"/>
        <v>99.19</v>
      </c>
      <c r="M2764" s="73">
        <f t="shared" si="598"/>
        <v>142.9</v>
      </c>
      <c r="N2764" s="72" t="str">
        <f t="shared" si="599"/>
        <v>0415</v>
      </c>
      <c r="O2764" s="74">
        <f t="shared" si="600"/>
        <v>0</v>
      </c>
      <c r="P2764" s="72">
        <f t="shared" si="601"/>
        <v>0</v>
      </c>
      <c r="Q2764" s="74">
        <f t="shared" si="602"/>
        <v>7</v>
      </c>
      <c r="R2764" s="72" t="str">
        <f t="shared" si="603"/>
        <v/>
      </c>
      <c r="S2764" s="72" t="str">
        <f t="shared" si="604"/>
        <v/>
      </c>
      <c r="AT2764" s="20">
        <f t="shared" si="605"/>
        <v>-8927.1</v>
      </c>
    </row>
    <row r="2765" spans="1:46" ht="33.75">
      <c r="A2765" s="54">
        <v>8025</v>
      </c>
      <c r="B2765" s="54" t="s">
        <v>686</v>
      </c>
      <c r="C2765" s="58" t="s">
        <v>2466</v>
      </c>
      <c r="D2765" s="79">
        <v>7</v>
      </c>
      <c r="E2765" s="79">
        <v>7</v>
      </c>
      <c r="F2765" s="80">
        <v>1000.29</v>
      </c>
      <c r="G2765" s="80">
        <v>142.9</v>
      </c>
      <c r="H2765" s="80">
        <v>1000.29</v>
      </c>
      <c r="I2765" s="80" t="s">
        <v>28</v>
      </c>
      <c r="J2765" s="80" t="s">
        <v>28</v>
      </c>
      <c r="K2765" s="80">
        <v>142.9</v>
      </c>
      <c r="L2765" s="73">
        <f t="shared" si="597"/>
        <v>99.19</v>
      </c>
      <c r="M2765" s="73">
        <f t="shared" si="598"/>
        <v>142.9</v>
      </c>
      <c r="N2765" s="72" t="str">
        <f t="shared" si="599"/>
        <v>0415</v>
      </c>
      <c r="O2765" s="74">
        <f t="shared" si="600"/>
        <v>0</v>
      </c>
      <c r="P2765" s="72">
        <f t="shared" si="601"/>
        <v>0</v>
      </c>
      <c r="Q2765" s="74">
        <f t="shared" si="602"/>
        <v>7</v>
      </c>
      <c r="R2765" s="72" t="str">
        <f t="shared" si="603"/>
        <v/>
      </c>
      <c r="S2765" s="72" t="str">
        <f t="shared" si="604"/>
        <v/>
      </c>
      <c r="AT2765" s="20">
        <f t="shared" si="605"/>
        <v>-8927.1</v>
      </c>
    </row>
    <row r="2766" spans="1:46" ht="33.75">
      <c r="A2766" s="54">
        <v>8025</v>
      </c>
      <c r="B2766" s="54" t="s">
        <v>684</v>
      </c>
      <c r="C2766" s="58" t="s">
        <v>2466</v>
      </c>
      <c r="D2766" s="79">
        <v>7</v>
      </c>
      <c r="E2766" s="79">
        <v>7</v>
      </c>
      <c r="F2766" s="80">
        <v>1000.29</v>
      </c>
      <c r="G2766" s="80">
        <v>142.9</v>
      </c>
      <c r="H2766" s="80">
        <v>1000.29</v>
      </c>
      <c r="I2766" s="80" t="s">
        <v>28</v>
      </c>
      <c r="J2766" s="80" t="s">
        <v>28</v>
      </c>
      <c r="K2766" s="80">
        <v>142.9</v>
      </c>
      <c r="L2766" s="73">
        <f t="shared" si="597"/>
        <v>99.19</v>
      </c>
      <c r="M2766" s="73">
        <f t="shared" si="598"/>
        <v>142.9</v>
      </c>
      <c r="N2766" s="72" t="str">
        <f t="shared" si="599"/>
        <v>0415</v>
      </c>
      <c r="O2766" s="74">
        <f t="shared" si="600"/>
        <v>0</v>
      </c>
      <c r="P2766" s="72">
        <f t="shared" si="601"/>
        <v>0</v>
      </c>
      <c r="Q2766" s="74">
        <f t="shared" si="602"/>
        <v>7</v>
      </c>
      <c r="R2766" s="72" t="str">
        <f t="shared" si="603"/>
        <v/>
      </c>
      <c r="S2766" s="72" t="str">
        <f t="shared" si="604"/>
        <v/>
      </c>
      <c r="AT2766" s="20">
        <f t="shared" si="605"/>
        <v>-8927.1</v>
      </c>
    </row>
    <row r="2767" spans="1:46" ht="33.75">
      <c r="A2767" s="54">
        <v>8025</v>
      </c>
      <c r="B2767" s="54" t="s">
        <v>682</v>
      </c>
      <c r="C2767" s="58" t="s">
        <v>2466</v>
      </c>
      <c r="D2767" s="79">
        <v>7</v>
      </c>
      <c r="E2767" s="79">
        <v>7</v>
      </c>
      <c r="F2767" s="80">
        <v>1000.29</v>
      </c>
      <c r="G2767" s="80">
        <v>142.9</v>
      </c>
      <c r="H2767" s="80">
        <v>1000.29</v>
      </c>
      <c r="I2767" s="80" t="s">
        <v>28</v>
      </c>
      <c r="J2767" s="80" t="s">
        <v>28</v>
      </c>
      <c r="K2767" s="80">
        <v>142.9</v>
      </c>
      <c r="L2767" s="73">
        <f t="shared" si="597"/>
        <v>99.19</v>
      </c>
      <c r="M2767" s="73">
        <f t="shared" si="598"/>
        <v>142.9</v>
      </c>
      <c r="N2767" s="72" t="str">
        <f t="shared" si="599"/>
        <v>0415</v>
      </c>
      <c r="O2767" s="74">
        <f t="shared" si="600"/>
        <v>0</v>
      </c>
      <c r="P2767" s="72">
        <f t="shared" si="601"/>
        <v>0</v>
      </c>
      <c r="Q2767" s="74">
        <f t="shared" si="602"/>
        <v>7</v>
      </c>
      <c r="R2767" s="72" t="str">
        <f t="shared" si="603"/>
        <v/>
      </c>
      <c r="S2767" s="72" t="str">
        <f t="shared" si="604"/>
        <v/>
      </c>
      <c r="AT2767" s="20">
        <f t="shared" si="605"/>
        <v>-8927.1</v>
      </c>
    </row>
    <row r="2768" spans="1:46" ht="33.75">
      <c r="A2768" s="54">
        <v>8025</v>
      </c>
      <c r="B2768" s="54" t="s">
        <v>680</v>
      </c>
      <c r="C2768" s="58" t="s">
        <v>2466</v>
      </c>
      <c r="D2768" s="79">
        <v>7</v>
      </c>
      <c r="E2768" s="79">
        <v>7</v>
      </c>
      <c r="F2768" s="80">
        <v>1000.29</v>
      </c>
      <c r="G2768" s="80">
        <v>142.9</v>
      </c>
      <c r="H2768" s="80">
        <v>1000.29</v>
      </c>
      <c r="I2768" s="80" t="s">
        <v>28</v>
      </c>
      <c r="J2768" s="80" t="s">
        <v>28</v>
      </c>
      <c r="K2768" s="80">
        <v>142.9</v>
      </c>
      <c r="L2768" s="73">
        <f t="shared" si="597"/>
        <v>102.89</v>
      </c>
      <c r="M2768" s="73">
        <f t="shared" si="598"/>
        <v>142.9</v>
      </c>
      <c r="N2768" s="72" t="str">
        <f t="shared" si="599"/>
        <v>0415</v>
      </c>
      <c r="O2768" s="74">
        <f t="shared" si="600"/>
        <v>0</v>
      </c>
      <c r="P2768" s="72">
        <f t="shared" si="601"/>
        <v>0</v>
      </c>
      <c r="Q2768" s="74">
        <f t="shared" si="602"/>
        <v>7</v>
      </c>
      <c r="R2768" s="72" t="str">
        <f t="shared" si="603"/>
        <v/>
      </c>
      <c r="S2768" s="72" t="str">
        <f t="shared" si="604"/>
        <v/>
      </c>
      <c r="AT2768" s="20">
        <f t="shared" si="605"/>
        <v>-9260.1</v>
      </c>
    </row>
    <row r="2769" spans="1:46" ht="33.75">
      <c r="A2769" s="54">
        <v>8025</v>
      </c>
      <c r="B2769" s="54" t="s">
        <v>678</v>
      </c>
      <c r="C2769" s="58" t="s">
        <v>2466</v>
      </c>
      <c r="D2769" s="79">
        <v>7</v>
      </c>
      <c r="E2769" s="79">
        <v>7</v>
      </c>
      <c r="F2769" s="80">
        <v>1000.29</v>
      </c>
      <c r="G2769" s="80">
        <v>142.9</v>
      </c>
      <c r="H2769" s="80">
        <v>1000.29</v>
      </c>
      <c r="I2769" s="80" t="s">
        <v>28</v>
      </c>
      <c r="J2769" s="80" t="s">
        <v>28</v>
      </c>
      <c r="K2769" s="80">
        <v>142.9</v>
      </c>
      <c r="L2769" s="73">
        <f t="shared" si="597"/>
        <v>102.89</v>
      </c>
      <c r="M2769" s="73">
        <f t="shared" si="598"/>
        <v>142.9</v>
      </c>
      <c r="N2769" s="72" t="str">
        <f t="shared" si="599"/>
        <v>0415</v>
      </c>
      <c r="O2769" s="74">
        <f t="shared" si="600"/>
        <v>0</v>
      </c>
      <c r="P2769" s="72">
        <f t="shared" si="601"/>
        <v>0</v>
      </c>
      <c r="Q2769" s="74">
        <f t="shared" si="602"/>
        <v>7</v>
      </c>
      <c r="R2769" s="72" t="str">
        <f t="shared" si="603"/>
        <v/>
      </c>
      <c r="S2769" s="72" t="str">
        <f t="shared" si="604"/>
        <v/>
      </c>
      <c r="AT2769" s="20">
        <f t="shared" si="605"/>
        <v>-9260.1</v>
      </c>
    </row>
    <row r="2770" spans="1:46" ht="33.75">
      <c r="A2770" s="54">
        <v>8025</v>
      </c>
      <c r="B2770" s="54" t="s">
        <v>676</v>
      </c>
      <c r="C2770" s="58" t="s">
        <v>2466</v>
      </c>
      <c r="D2770" s="79">
        <v>7</v>
      </c>
      <c r="E2770" s="79">
        <v>7</v>
      </c>
      <c r="F2770" s="80">
        <v>1000.29</v>
      </c>
      <c r="G2770" s="80">
        <v>142.9</v>
      </c>
      <c r="H2770" s="80">
        <v>1000.29</v>
      </c>
      <c r="I2770" s="80" t="s">
        <v>28</v>
      </c>
      <c r="J2770" s="80" t="s">
        <v>28</v>
      </c>
      <c r="K2770" s="80">
        <v>142.9</v>
      </c>
      <c r="L2770" s="73">
        <f t="shared" si="597"/>
        <v>102.89</v>
      </c>
      <c r="M2770" s="73">
        <f t="shared" si="598"/>
        <v>142.9</v>
      </c>
      <c r="N2770" s="72" t="str">
        <f t="shared" si="599"/>
        <v>0415</v>
      </c>
      <c r="O2770" s="74">
        <f t="shared" si="600"/>
        <v>0</v>
      </c>
      <c r="P2770" s="72">
        <f t="shared" si="601"/>
        <v>0</v>
      </c>
      <c r="Q2770" s="74">
        <f t="shared" si="602"/>
        <v>7</v>
      </c>
      <c r="R2770" s="72" t="str">
        <f t="shared" si="603"/>
        <v/>
      </c>
      <c r="S2770" s="72" t="str">
        <f t="shared" si="604"/>
        <v/>
      </c>
      <c r="AT2770" s="20">
        <f t="shared" si="605"/>
        <v>-9260.1</v>
      </c>
    </row>
    <row r="2771" spans="1:46" ht="33.75">
      <c r="A2771" s="54">
        <v>8025</v>
      </c>
      <c r="B2771" s="54" t="s">
        <v>674</v>
      </c>
      <c r="C2771" s="58" t="s">
        <v>2466</v>
      </c>
      <c r="D2771" s="79">
        <v>7</v>
      </c>
      <c r="E2771" s="79">
        <v>7</v>
      </c>
      <c r="F2771" s="80">
        <v>1000.29</v>
      </c>
      <c r="G2771" s="80">
        <v>142.9</v>
      </c>
      <c r="H2771" s="80">
        <v>1000.29</v>
      </c>
      <c r="I2771" s="80" t="s">
        <v>28</v>
      </c>
      <c r="J2771" s="80" t="s">
        <v>28</v>
      </c>
      <c r="K2771" s="80">
        <v>142.9</v>
      </c>
      <c r="L2771" s="73">
        <f t="shared" si="597"/>
        <v>102.89</v>
      </c>
      <c r="M2771" s="73">
        <f t="shared" si="598"/>
        <v>142.9</v>
      </c>
      <c r="N2771" s="72" t="str">
        <f t="shared" si="599"/>
        <v>0415</v>
      </c>
      <c r="O2771" s="74">
        <f t="shared" si="600"/>
        <v>0</v>
      </c>
      <c r="P2771" s="72">
        <f t="shared" si="601"/>
        <v>0</v>
      </c>
      <c r="Q2771" s="74">
        <f t="shared" si="602"/>
        <v>7</v>
      </c>
      <c r="R2771" s="72" t="str">
        <f t="shared" si="603"/>
        <v/>
      </c>
      <c r="S2771" s="72" t="str">
        <f t="shared" si="604"/>
        <v/>
      </c>
      <c r="AT2771" s="20">
        <f t="shared" si="605"/>
        <v>-9260.1</v>
      </c>
    </row>
    <row r="2772" spans="1:46" ht="33.75">
      <c r="A2772" s="54">
        <v>8025</v>
      </c>
      <c r="B2772" s="54" t="s">
        <v>672</v>
      </c>
      <c r="C2772" s="58" t="s">
        <v>2466</v>
      </c>
      <c r="D2772" s="79">
        <v>7</v>
      </c>
      <c r="E2772" s="79">
        <v>7</v>
      </c>
      <c r="F2772" s="80">
        <v>1000.29</v>
      </c>
      <c r="G2772" s="80">
        <v>142.9</v>
      </c>
      <c r="H2772" s="80">
        <v>1000.29</v>
      </c>
      <c r="I2772" s="80" t="s">
        <v>28</v>
      </c>
      <c r="J2772" s="80" t="s">
        <v>28</v>
      </c>
      <c r="K2772" s="80">
        <v>142.9</v>
      </c>
      <c r="L2772" s="73">
        <f t="shared" si="597"/>
        <v>102.89</v>
      </c>
      <c r="M2772" s="73">
        <f t="shared" si="598"/>
        <v>142.9</v>
      </c>
      <c r="N2772" s="72" t="str">
        <f t="shared" si="599"/>
        <v>0415</v>
      </c>
      <c r="O2772" s="74">
        <f t="shared" si="600"/>
        <v>0</v>
      </c>
      <c r="P2772" s="72">
        <f t="shared" si="601"/>
        <v>0</v>
      </c>
      <c r="Q2772" s="74">
        <f t="shared" si="602"/>
        <v>7</v>
      </c>
      <c r="R2772" s="72" t="str">
        <f t="shared" si="603"/>
        <v/>
      </c>
      <c r="S2772" s="72" t="str">
        <f t="shared" si="604"/>
        <v/>
      </c>
      <c r="AT2772" s="20">
        <f t="shared" si="605"/>
        <v>-9260.1</v>
      </c>
    </row>
    <row r="2773" spans="1:46" ht="33.75">
      <c r="A2773" s="54">
        <v>8025</v>
      </c>
      <c r="B2773" s="54" t="s">
        <v>670</v>
      </c>
      <c r="C2773" s="58" t="s">
        <v>2466</v>
      </c>
      <c r="D2773" s="79">
        <v>7</v>
      </c>
      <c r="E2773" s="79">
        <v>7</v>
      </c>
      <c r="F2773" s="80">
        <v>1000.29</v>
      </c>
      <c r="G2773" s="80">
        <v>142.9</v>
      </c>
      <c r="H2773" s="80">
        <v>1000.29</v>
      </c>
      <c r="I2773" s="80" t="s">
        <v>28</v>
      </c>
      <c r="J2773" s="80" t="s">
        <v>28</v>
      </c>
      <c r="K2773" s="80">
        <v>142.9</v>
      </c>
      <c r="L2773" s="73">
        <f t="shared" si="597"/>
        <v>102.89</v>
      </c>
      <c r="M2773" s="73">
        <f t="shared" si="598"/>
        <v>142.9</v>
      </c>
      <c r="N2773" s="72" t="str">
        <f t="shared" si="599"/>
        <v>0415</v>
      </c>
      <c r="O2773" s="74">
        <f t="shared" si="600"/>
        <v>0</v>
      </c>
      <c r="P2773" s="72">
        <f t="shared" si="601"/>
        <v>0</v>
      </c>
      <c r="Q2773" s="74">
        <f t="shared" si="602"/>
        <v>7</v>
      </c>
      <c r="R2773" s="72" t="str">
        <f t="shared" si="603"/>
        <v/>
      </c>
      <c r="S2773" s="72" t="str">
        <f t="shared" si="604"/>
        <v/>
      </c>
      <c r="AT2773" s="20">
        <f t="shared" si="605"/>
        <v>-9260.1</v>
      </c>
    </row>
    <row r="2774" spans="1:46" ht="22.5">
      <c r="A2774" s="54">
        <v>8026</v>
      </c>
      <c r="B2774" s="54" t="s">
        <v>718</v>
      </c>
      <c r="C2774" s="58" t="s">
        <v>2467</v>
      </c>
      <c r="D2774" s="79">
        <v>7</v>
      </c>
      <c r="E2774" s="79">
        <v>7</v>
      </c>
      <c r="F2774" s="80">
        <v>659.41</v>
      </c>
      <c r="G2774" s="80">
        <v>94.2</v>
      </c>
      <c r="H2774" s="80">
        <v>659.41</v>
      </c>
      <c r="I2774" s="80" t="s">
        <v>28</v>
      </c>
      <c r="J2774" s="80" t="s">
        <v>28</v>
      </c>
      <c r="K2774" s="80">
        <v>94.2</v>
      </c>
      <c r="L2774" s="73">
        <f t="shared" si="597"/>
        <v>87.9</v>
      </c>
      <c r="M2774" s="73">
        <f t="shared" si="598"/>
        <v>94.2</v>
      </c>
      <c r="N2774" s="72" t="str">
        <f t="shared" si="599"/>
        <v>0418</v>
      </c>
      <c r="O2774" s="74">
        <f t="shared" si="600"/>
        <v>0</v>
      </c>
      <c r="P2774" s="72">
        <f t="shared" si="601"/>
        <v>0</v>
      </c>
      <c r="Q2774" s="74">
        <f t="shared" si="602"/>
        <v>7</v>
      </c>
      <c r="R2774" s="72" t="str">
        <f t="shared" si="603"/>
        <v/>
      </c>
      <c r="S2774" s="72" t="str">
        <f t="shared" si="604"/>
        <v/>
      </c>
      <c r="AT2774" s="20">
        <f t="shared" si="605"/>
        <v>-7911.0000000000009</v>
      </c>
    </row>
    <row r="2775" spans="1:46" ht="22.5">
      <c r="A2775" s="54">
        <v>8026</v>
      </c>
      <c r="B2775" s="54" t="s">
        <v>716</v>
      </c>
      <c r="C2775" s="58" t="s">
        <v>2467</v>
      </c>
      <c r="D2775" s="79">
        <v>7</v>
      </c>
      <c r="E2775" s="79">
        <v>7</v>
      </c>
      <c r="F2775" s="80">
        <v>659.41</v>
      </c>
      <c r="G2775" s="80">
        <v>94.2</v>
      </c>
      <c r="H2775" s="80">
        <v>659.41</v>
      </c>
      <c r="I2775" s="80" t="s">
        <v>28</v>
      </c>
      <c r="J2775" s="80" t="s">
        <v>28</v>
      </c>
      <c r="K2775" s="80">
        <v>94.2</v>
      </c>
      <c r="L2775" s="73">
        <f t="shared" si="597"/>
        <v>87.9</v>
      </c>
      <c r="M2775" s="73">
        <f t="shared" si="598"/>
        <v>94.2</v>
      </c>
      <c r="N2775" s="72" t="str">
        <f t="shared" si="599"/>
        <v>0418</v>
      </c>
      <c r="O2775" s="74">
        <f t="shared" si="600"/>
        <v>0</v>
      </c>
      <c r="P2775" s="72">
        <f t="shared" si="601"/>
        <v>0</v>
      </c>
      <c r="Q2775" s="74">
        <f t="shared" si="602"/>
        <v>7</v>
      </c>
      <c r="R2775" s="72" t="str">
        <f t="shared" si="603"/>
        <v/>
      </c>
      <c r="S2775" s="72" t="str">
        <f t="shared" si="604"/>
        <v/>
      </c>
      <c r="AT2775" s="20">
        <f t="shared" si="605"/>
        <v>-7911.0000000000009</v>
      </c>
    </row>
    <row r="2776" spans="1:46" ht="22.5">
      <c r="A2776" s="54">
        <v>8026</v>
      </c>
      <c r="B2776" s="54" t="s">
        <v>714</v>
      </c>
      <c r="C2776" s="58" t="s">
        <v>2467</v>
      </c>
      <c r="D2776" s="79">
        <v>7</v>
      </c>
      <c r="E2776" s="79">
        <v>7</v>
      </c>
      <c r="F2776" s="80">
        <v>659.41</v>
      </c>
      <c r="G2776" s="80">
        <v>94.2</v>
      </c>
      <c r="H2776" s="80">
        <v>659.41</v>
      </c>
      <c r="I2776" s="80" t="s">
        <v>28</v>
      </c>
      <c r="J2776" s="80" t="s">
        <v>28</v>
      </c>
      <c r="K2776" s="80">
        <v>94.2</v>
      </c>
      <c r="L2776" s="73">
        <f t="shared" si="597"/>
        <v>87.9</v>
      </c>
      <c r="M2776" s="73">
        <f t="shared" si="598"/>
        <v>94.2</v>
      </c>
      <c r="N2776" s="72" t="str">
        <f t="shared" si="599"/>
        <v>0418</v>
      </c>
      <c r="O2776" s="74">
        <f t="shared" si="600"/>
        <v>0</v>
      </c>
      <c r="P2776" s="72">
        <f t="shared" si="601"/>
        <v>0</v>
      </c>
      <c r="Q2776" s="74">
        <f t="shared" si="602"/>
        <v>7</v>
      </c>
      <c r="R2776" s="72" t="str">
        <f t="shared" si="603"/>
        <v/>
      </c>
      <c r="S2776" s="72" t="str">
        <f t="shared" si="604"/>
        <v/>
      </c>
      <c r="AT2776" s="20">
        <f t="shared" si="605"/>
        <v>-7911.0000000000009</v>
      </c>
    </row>
    <row r="2777" spans="1:46" ht="22.5">
      <c r="A2777" s="54">
        <v>8026</v>
      </c>
      <c r="B2777" s="54" t="s">
        <v>712</v>
      </c>
      <c r="C2777" s="58" t="s">
        <v>2467</v>
      </c>
      <c r="D2777" s="79">
        <v>7</v>
      </c>
      <c r="E2777" s="79">
        <v>7</v>
      </c>
      <c r="F2777" s="80">
        <v>659.41</v>
      </c>
      <c r="G2777" s="80">
        <v>94.2</v>
      </c>
      <c r="H2777" s="80">
        <v>659.41</v>
      </c>
      <c r="I2777" s="80" t="s">
        <v>28</v>
      </c>
      <c r="J2777" s="80" t="s">
        <v>28</v>
      </c>
      <c r="K2777" s="80">
        <v>94.2</v>
      </c>
      <c r="L2777" s="73">
        <f t="shared" si="597"/>
        <v>87.9</v>
      </c>
      <c r="M2777" s="73">
        <f t="shared" si="598"/>
        <v>94.2</v>
      </c>
      <c r="N2777" s="72" t="str">
        <f t="shared" si="599"/>
        <v>0418</v>
      </c>
      <c r="O2777" s="74">
        <f t="shared" si="600"/>
        <v>0</v>
      </c>
      <c r="P2777" s="72">
        <f t="shared" si="601"/>
        <v>0</v>
      </c>
      <c r="Q2777" s="74">
        <f t="shared" si="602"/>
        <v>7</v>
      </c>
      <c r="R2777" s="72" t="str">
        <f t="shared" si="603"/>
        <v/>
      </c>
      <c r="S2777" s="72" t="str">
        <f t="shared" si="604"/>
        <v/>
      </c>
      <c r="AT2777" s="20">
        <f t="shared" si="605"/>
        <v>-7911.0000000000009</v>
      </c>
    </row>
    <row r="2778" spans="1:46" ht="22.5">
      <c r="A2778" s="54">
        <v>8026</v>
      </c>
      <c r="B2778" s="54" t="s">
        <v>710</v>
      </c>
      <c r="C2778" s="58" t="s">
        <v>2467</v>
      </c>
      <c r="D2778" s="79">
        <v>7</v>
      </c>
      <c r="E2778" s="79">
        <v>7</v>
      </c>
      <c r="F2778" s="80">
        <v>659.41</v>
      </c>
      <c r="G2778" s="80">
        <v>94.2</v>
      </c>
      <c r="H2778" s="80">
        <v>659.41</v>
      </c>
      <c r="I2778" s="80" t="s">
        <v>28</v>
      </c>
      <c r="J2778" s="80" t="s">
        <v>28</v>
      </c>
      <c r="K2778" s="80">
        <v>94.2</v>
      </c>
      <c r="L2778" s="73">
        <f t="shared" si="597"/>
        <v>87.9</v>
      </c>
      <c r="M2778" s="73">
        <f t="shared" si="598"/>
        <v>94.2</v>
      </c>
      <c r="N2778" s="72" t="str">
        <f t="shared" si="599"/>
        <v>0418</v>
      </c>
      <c r="O2778" s="74">
        <f t="shared" si="600"/>
        <v>0</v>
      </c>
      <c r="P2778" s="72">
        <f t="shared" si="601"/>
        <v>0</v>
      </c>
      <c r="Q2778" s="74">
        <f t="shared" si="602"/>
        <v>7</v>
      </c>
      <c r="R2778" s="72" t="str">
        <f t="shared" si="603"/>
        <v/>
      </c>
      <c r="S2778" s="72" t="str">
        <f t="shared" si="604"/>
        <v/>
      </c>
      <c r="AT2778" s="20">
        <f t="shared" si="605"/>
        <v>-7911.0000000000009</v>
      </c>
    </row>
    <row r="2779" spans="1:46" ht="22.5">
      <c r="A2779" s="54">
        <v>8026</v>
      </c>
      <c r="B2779" s="54" t="s">
        <v>708</v>
      </c>
      <c r="C2779" s="58" t="s">
        <v>2467</v>
      </c>
      <c r="D2779" s="79">
        <v>7</v>
      </c>
      <c r="E2779" s="79">
        <v>7</v>
      </c>
      <c r="F2779" s="80">
        <v>659.41</v>
      </c>
      <c r="G2779" s="80">
        <v>94.2</v>
      </c>
      <c r="H2779" s="80">
        <v>659.41</v>
      </c>
      <c r="I2779" s="80" t="s">
        <v>28</v>
      </c>
      <c r="J2779" s="80" t="s">
        <v>28</v>
      </c>
      <c r="K2779" s="80">
        <v>94.2</v>
      </c>
      <c r="L2779" s="73">
        <f t="shared" si="597"/>
        <v>87.9</v>
      </c>
      <c r="M2779" s="73">
        <f t="shared" si="598"/>
        <v>94.2</v>
      </c>
      <c r="N2779" s="72" t="str">
        <f t="shared" si="599"/>
        <v>0418</v>
      </c>
      <c r="O2779" s="74">
        <f t="shared" si="600"/>
        <v>0</v>
      </c>
      <c r="P2779" s="72">
        <f t="shared" si="601"/>
        <v>0</v>
      </c>
      <c r="Q2779" s="74">
        <f t="shared" si="602"/>
        <v>7</v>
      </c>
      <c r="R2779" s="72" t="str">
        <f t="shared" si="603"/>
        <v/>
      </c>
      <c r="S2779" s="72" t="str">
        <f t="shared" si="604"/>
        <v/>
      </c>
      <c r="AT2779" s="20">
        <f t="shared" si="605"/>
        <v>-7911.0000000000009</v>
      </c>
    </row>
    <row r="2780" spans="1:46" ht="22.5">
      <c r="A2780" s="54">
        <v>8026</v>
      </c>
      <c r="B2780" s="54" t="s">
        <v>706</v>
      </c>
      <c r="C2780" s="58" t="s">
        <v>2467</v>
      </c>
      <c r="D2780" s="79">
        <v>7</v>
      </c>
      <c r="E2780" s="79">
        <v>7</v>
      </c>
      <c r="F2780" s="80">
        <v>659.41</v>
      </c>
      <c r="G2780" s="80">
        <v>94.2</v>
      </c>
      <c r="H2780" s="80">
        <v>659.41</v>
      </c>
      <c r="I2780" s="80" t="s">
        <v>28</v>
      </c>
      <c r="J2780" s="80" t="s">
        <v>28</v>
      </c>
      <c r="K2780" s="80">
        <v>94.2</v>
      </c>
      <c r="L2780" s="73">
        <f t="shared" si="597"/>
        <v>94.41</v>
      </c>
      <c r="M2780" s="73">
        <f t="shared" si="598"/>
        <v>94.2</v>
      </c>
      <c r="N2780" s="72" t="str">
        <f t="shared" si="599"/>
        <v>0418</v>
      </c>
      <c r="O2780" s="74">
        <f t="shared" si="600"/>
        <v>0</v>
      </c>
      <c r="P2780" s="72">
        <f t="shared" si="601"/>
        <v>0</v>
      </c>
      <c r="Q2780" s="74">
        <f t="shared" si="602"/>
        <v>7</v>
      </c>
      <c r="R2780" s="72" t="str">
        <f t="shared" si="603"/>
        <v/>
      </c>
      <c r="S2780" s="72" t="str">
        <f t="shared" si="604"/>
        <v/>
      </c>
      <c r="AT2780" s="20">
        <f t="shared" si="605"/>
        <v>-8496.9</v>
      </c>
    </row>
    <row r="2781" spans="1:46" ht="22.5">
      <c r="A2781" s="54">
        <v>8026</v>
      </c>
      <c r="B2781" s="54" t="s">
        <v>704</v>
      </c>
      <c r="C2781" s="58" t="s">
        <v>2467</v>
      </c>
      <c r="D2781" s="79">
        <v>7</v>
      </c>
      <c r="E2781" s="79">
        <v>7</v>
      </c>
      <c r="F2781" s="80">
        <v>659.41</v>
      </c>
      <c r="G2781" s="80">
        <v>94.2</v>
      </c>
      <c r="H2781" s="80">
        <v>659.41</v>
      </c>
      <c r="I2781" s="80" t="s">
        <v>28</v>
      </c>
      <c r="J2781" s="80" t="s">
        <v>28</v>
      </c>
      <c r="K2781" s="80">
        <v>94.2</v>
      </c>
      <c r="L2781" s="73">
        <f t="shared" si="597"/>
        <v>94.41</v>
      </c>
      <c r="M2781" s="73">
        <f t="shared" si="598"/>
        <v>94.2</v>
      </c>
      <c r="N2781" s="72" t="str">
        <f t="shared" si="599"/>
        <v>0418</v>
      </c>
      <c r="O2781" s="74">
        <f t="shared" si="600"/>
        <v>0</v>
      </c>
      <c r="P2781" s="72">
        <f t="shared" si="601"/>
        <v>0</v>
      </c>
      <c r="Q2781" s="74">
        <f t="shared" si="602"/>
        <v>7</v>
      </c>
      <c r="R2781" s="72" t="str">
        <f t="shared" si="603"/>
        <v/>
      </c>
      <c r="S2781" s="72" t="str">
        <f t="shared" si="604"/>
        <v/>
      </c>
      <c r="AT2781" s="20">
        <f t="shared" si="605"/>
        <v>-8496.9</v>
      </c>
    </row>
    <row r="2782" spans="1:46" ht="22.5">
      <c r="A2782" s="54">
        <v>8026</v>
      </c>
      <c r="B2782" s="54" t="s">
        <v>702</v>
      </c>
      <c r="C2782" s="58" t="s">
        <v>2467</v>
      </c>
      <c r="D2782" s="79">
        <v>7</v>
      </c>
      <c r="E2782" s="79">
        <v>7</v>
      </c>
      <c r="F2782" s="80">
        <v>659.41</v>
      </c>
      <c r="G2782" s="80">
        <v>94.2</v>
      </c>
      <c r="H2782" s="80">
        <v>659.41</v>
      </c>
      <c r="I2782" s="80" t="s">
        <v>28</v>
      </c>
      <c r="J2782" s="80" t="s">
        <v>28</v>
      </c>
      <c r="K2782" s="80">
        <v>94.2</v>
      </c>
      <c r="L2782" s="73">
        <f t="shared" si="597"/>
        <v>94.41</v>
      </c>
      <c r="M2782" s="73">
        <f t="shared" si="598"/>
        <v>94.2</v>
      </c>
      <c r="N2782" s="72" t="str">
        <f t="shared" si="599"/>
        <v>0418</v>
      </c>
      <c r="O2782" s="74">
        <f t="shared" si="600"/>
        <v>0</v>
      </c>
      <c r="P2782" s="72">
        <f t="shared" si="601"/>
        <v>0</v>
      </c>
      <c r="Q2782" s="74">
        <f t="shared" si="602"/>
        <v>7</v>
      </c>
      <c r="R2782" s="72" t="str">
        <f t="shared" si="603"/>
        <v/>
      </c>
      <c r="S2782" s="72" t="str">
        <f t="shared" si="604"/>
        <v/>
      </c>
      <c r="AT2782" s="20">
        <f t="shared" si="605"/>
        <v>-8496.9</v>
      </c>
    </row>
    <row r="2783" spans="1:46" ht="22.5">
      <c r="A2783" s="54">
        <v>8026</v>
      </c>
      <c r="B2783" s="54" t="s">
        <v>700</v>
      </c>
      <c r="C2783" s="58" t="s">
        <v>2467</v>
      </c>
      <c r="D2783" s="79">
        <v>7</v>
      </c>
      <c r="E2783" s="79">
        <v>7</v>
      </c>
      <c r="F2783" s="80">
        <v>659.41</v>
      </c>
      <c r="G2783" s="80">
        <v>94.2</v>
      </c>
      <c r="H2783" s="80">
        <v>659.41</v>
      </c>
      <c r="I2783" s="80" t="s">
        <v>28</v>
      </c>
      <c r="J2783" s="80" t="s">
        <v>28</v>
      </c>
      <c r="K2783" s="80">
        <v>94.2</v>
      </c>
      <c r="L2783" s="73">
        <f t="shared" si="597"/>
        <v>94.41</v>
      </c>
      <c r="M2783" s="73">
        <f t="shared" si="598"/>
        <v>94.2</v>
      </c>
      <c r="N2783" s="72" t="str">
        <f t="shared" si="599"/>
        <v>0418</v>
      </c>
      <c r="O2783" s="74">
        <f t="shared" si="600"/>
        <v>0</v>
      </c>
      <c r="P2783" s="72">
        <f t="shared" si="601"/>
        <v>0</v>
      </c>
      <c r="Q2783" s="74">
        <f t="shared" si="602"/>
        <v>7</v>
      </c>
      <c r="R2783" s="72" t="str">
        <f t="shared" si="603"/>
        <v/>
      </c>
      <c r="S2783" s="72" t="str">
        <f t="shared" si="604"/>
        <v/>
      </c>
      <c r="AT2783" s="20">
        <f t="shared" si="605"/>
        <v>-8496.9</v>
      </c>
    </row>
    <row r="2784" spans="1:46" ht="22.5">
      <c r="A2784" s="54">
        <v>8026</v>
      </c>
      <c r="B2784" s="54" t="s">
        <v>698</v>
      </c>
      <c r="C2784" s="58" t="s">
        <v>2467</v>
      </c>
      <c r="D2784" s="79">
        <v>7</v>
      </c>
      <c r="E2784" s="79">
        <v>7</v>
      </c>
      <c r="F2784" s="80">
        <v>659.41</v>
      </c>
      <c r="G2784" s="80">
        <v>94.2</v>
      </c>
      <c r="H2784" s="80">
        <v>659.41</v>
      </c>
      <c r="I2784" s="80" t="s">
        <v>28</v>
      </c>
      <c r="J2784" s="80" t="s">
        <v>28</v>
      </c>
      <c r="K2784" s="80">
        <v>94.2</v>
      </c>
      <c r="L2784" s="73">
        <f t="shared" si="597"/>
        <v>94.41</v>
      </c>
      <c r="M2784" s="73">
        <f t="shared" si="598"/>
        <v>94.2</v>
      </c>
      <c r="N2784" s="72" t="str">
        <f t="shared" si="599"/>
        <v>0418</v>
      </c>
      <c r="O2784" s="74">
        <f t="shared" si="600"/>
        <v>0</v>
      </c>
      <c r="P2784" s="72">
        <f t="shared" si="601"/>
        <v>0</v>
      </c>
      <c r="Q2784" s="74">
        <f t="shared" si="602"/>
        <v>7</v>
      </c>
      <c r="R2784" s="72" t="str">
        <f t="shared" si="603"/>
        <v/>
      </c>
      <c r="S2784" s="72" t="str">
        <f t="shared" si="604"/>
        <v/>
      </c>
      <c r="AT2784" s="20">
        <f t="shared" si="605"/>
        <v>-8496.9</v>
      </c>
    </row>
    <row r="2785" spans="1:46" ht="22.5">
      <c r="A2785" s="54">
        <v>8026</v>
      </c>
      <c r="B2785" s="54" t="s">
        <v>696</v>
      </c>
      <c r="C2785" s="58" t="s">
        <v>2467</v>
      </c>
      <c r="D2785" s="79">
        <v>7</v>
      </c>
      <c r="E2785" s="79">
        <v>7</v>
      </c>
      <c r="F2785" s="80">
        <v>659.41</v>
      </c>
      <c r="G2785" s="80">
        <v>94.2</v>
      </c>
      <c r="H2785" s="80">
        <v>659.41</v>
      </c>
      <c r="I2785" s="80" t="s">
        <v>28</v>
      </c>
      <c r="J2785" s="80" t="s">
        <v>28</v>
      </c>
      <c r="K2785" s="80">
        <v>94.2</v>
      </c>
      <c r="L2785" s="73">
        <f t="shared" si="597"/>
        <v>94.41</v>
      </c>
      <c r="M2785" s="73">
        <f t="shared" si="598"/>
        <v>94.2</v>
      </c>
      <c r="N2785" s="72" t="str">
        <f t="shared" si="599"/>
        <v>0418</v>
      </c>
      <c r="O2785" s="74">
        <f t="shared" si="600"/>
        <v>0</v>
      </c>
      <c r="P2785" s="72">
        <f t="shared" si="601"/>
        <v>0</v>
      </c>
      <c r="Q2785" s="74">
        <f t="shared" si="602"/>
        <v>7</v>
      </c>
      <c r="R2785" s="72" t="str">
        <f t="shared" si="603"/>
        <v/>
      </c>
      <c r="S2785" s="72" t="str">
        <f t="shared" si="604"/>
        <v/>
      </c>
      <c r="AT2785" s="20">
        <f t="shared" si="605"/>
        <v>-8496.9</v>
      </c>
    </row>
    <row r="2786" spans="1:46" ht="33.75">
      <c r="A2786" s="54">
        <v>8027</v>
      </c>
      <c r="B2786" s="54" t="s">
        <v>744</v>
      </c>
      <c r="C2786" s="58" t="s">
        <v>2468</v>
      </c>
      <c r="D2786" s="79">
        <v>7</v>
      </c>
      <c r="E2786" s="79">
        <v>7</v>
      </c>
      <c r="F2786" s="80">
        <v>952.35</v>
      </c>
      <c r="G2786" s="80">
        <v>136.05000000000001</v>
      </c>
      <c r="H2786" s="80">
        <v>952.35</v>
      </c>
      <c r="I2786" s="80" t="s">
        <v>28</v>
      </c>
      <c r="J2786" s="80" t="s">
        <v>28</v>
      </c>
      <c r="K2786" s="80">
        <v>136.05000000000001</v>
      </c>
      <c r="L2786" s="73">
        <f t="shared" si="597"/>
        <v>102.65</v>
      </c>
      <c r="M2786" s="73">
        <f t="shared" si="598"/>
        <v>136.05000000000001</v>
      </c>
      <c r="N2786" s="72" t="str">
        <f t="shared" si="599"/>
        <v>0424</v>
      </c>
      <c r="O2786" s="74">
        <f t="shared" si="600"/>
        <v>0</v>
      </c>
      <c r="P2786" s="72">
        <f t="shared" si="601"/>
        <v>0</v>
      </c>
      <c r="Q2786" s="74">
        <f t="shared" si="602"/>
        <v>7</v>
      </c>
      <c r="R2786" s="72" t="str">
        <f t="shared" si="603"/>
        <v/>
      </c>
      <c r="S2786" s="72" t="str">
        <f t="shared" si="604"/>
        <v/>
      </c>
      <c r="AT2786" s="20">
        <f t="shared" si="605"/>
        <v>-9238.5</v>
      </c>
    </row>
    <row r="2787" spans="1:46" ht="33.75">
      <c r="A2787" s="54">
        <v>8027</v>
      </c>
      <c r="B2787" s="54" t="s">
        <v>742</v>
      </c>
      <c r="C2787" s="58" t="s">
        <v>2468</v>
      </c>
      <c r="D2787" s="79">
        <v>7</v>
      </c>
      <c r="E2787" s="79">
        <v>7</v>
      </c>
      <c r="F2787" s="80">
        <v>952.35</v>
      </c>
      <c r="G2787" s="80">
        <v>136.05000000000001</v>
      </c>
      <c r="H2787" s="80">
        <v>952.35</v>
      </c>
      <c r="I2787" s="80" t="s">
        <v>28</v>
      </c>
      <c r="J2787" s="80" t="s">
        <v>28</v>
      </c>
      <c r="K2787" s="80">
        <v>136.05000000000001</v>
      </c>
      <c r="L2787" s="73">
        <f t="shared" si="597"/>
        <v>102.65</v>
      </c>
      <c r="M2787" s="73">
        <f t="shared" si="598"/>
        <v>136.05000000000001</v>
      </c>
      <c r="N2787" s="72" t="str">
        <f t="shared" si="599"/>
        <v>0424</v>
      </c>
      <c r="O2787" s="74">
        <f t="shared" si="600"/>
        <v>0</v>
      </c>
      <c r="P2787" s="72">
        <f t="shared" si="601"/>
        <v>0</v>
      </c>
      <c r="Q2787" s="74">
        <f t="shared" si="602"/>
        <v>7</v>
      </c>
      <c r="R2787" s="72" t="str">
        <f t="shared" si="603"/>
        <v/>
      </c>
      <c r="S2787" s="72" t="str">
        <f t="shared" si="604"/>
        <v/>
      </c>
      <c r="AT2787" s="20">
        <f t="shared" si="605"/>
        <v>-9238.5</v>
      </c>
    </row>
    <row r="2788" spans="1:46" ht="33.75">
      <c r="A2788" s="54">
        <v>8027</v>
      </c>
      <c r="B2788" s="54" t="s">
        <v>740</v>
      </c>
      <c r="C2788" s="58" t="s">
        <v>2468</v>
      </c>
      <c r="D2788" s="79">
        <v>7</v>
      </c>
      <c r="E2788" s="79">
        <v>7</v>
      </c>
      <c r="F2788" s="80">
        <v>952.35</v>
      </c>
      <c r="G2788" s="80">
        <v>136.05000000000001</v>
      </c>
      <c r="H2788" s="80">
        <v>952.35</v>
      </c>
      <c r="I2788" s="80" t="s">
        <v>28</v>
      </c>
      <c r="J2788" s="80" t="s">
        <v>28</v>
      </c>
      <c r="K2788" s="80">
        <v>136.05000000000001</v>
      </c>
      <c r="L2788" s="73">
        <f t="shared" si="597"/>
        <v>102.65</v>
      </c>
      <c r="M2788" s="73">
        <f t="shared" si="598"/>
        <v>136.05000000000001</v>
      </c>
      <c r="N2788" s="72" t="str">
        <f t="shared" si="599"/>
        <v>0424</v>
      </c>
      <c r="O2788" s="74">
        <f t="shared" si="600"/>
        <v>0</v>
      </c>
      <c r="P2788" s="72">
        <f t="shared" si="601"/>
        <v>0</v>
      </c>
      <c r="Q2788" s="74">
        <f t="shared" si="602"/>
        <v>7</v>
      </c>
      <c r="R2788" s="72" t="str">
        <f t="shared" si="603"/>
        <v/>
      </c>
      <c r="S2788" s="72" t="str">
        <f t="shared" si="604"/>
        <v/>
      </c>
      <c r="AT2788" s="20">
        <f t="shared" si="605"/>
        <v>-9238.5</v>
      </c>
    </row>
    <row r="2789" spans="1:46" ht="33.75">
      <c r="A2789" s="54">
        <v>8027</v>
      </c>
      <c r="B2789" s="54" t="s">
        <v>738</v>
      </c>
      <c r="C2789" s="58" t="s">
        <v>2468</v>
      </c>
      <c r="D2789" s="79">
        <v>7</v>
      </c>
      <c r="E2789" s="79">
        <v>7</v>
      </c>
      <c r="F2789" s="80">
        <v>952.35</v>
      </c>
      <c r="G2789" s="80">
        <v>136.05000000000001</v>
      </c>
      <c r="H2789" s="80">
        <v>952.35</v>
      </c>
      <c r="I2789" s="80" t="s">
        <v>28</v>
      </c>
      <c r="J2789" s="80" t="s">
        <v>28</v>
      </c>
      <c r="K2789" s="80">
        <v>136.05000000000001</v>
      </c>
      <c r="L2789" s="73">
        <f t="shared" si="597"/>
        <v>102.65</v>
      </c>
      <c r="M2789" s="73">
        <f t="shared" si="598"/>
        <v>136.05000000000001</v>
      </c>
      <c r="N2789" s="72" t="str">
        <f t="shared" si="599"/>
        <v>0424</v>
      </c>
      <c r="O2789" s="74">
        <f t="shared" si="600"/>
        <v>0</v>
      </c>
      <c r="P2789" s="72">
        <f t="shared" si="601"/>
        <v>0</v>
      </c>
      <c r="Q2789" s="74">
        <f t="shared" si="602"/>
        <v>7</v>
      </c>
      <c r="R2789" s="72" t="str">
        <f t="shared" si="603"/>
        <v/>
      </c>
      <c r="S2789" s="72" t="str">
        <f t="shared" si="604"/>
        <v/>
      </c>
      <c r="AT2789" s="20">
        <f t="shared" si="605"/>
        <v>-9238.5</v>
      </c>
    </row>
    <row r="2790" spans="1:46" ht="33.75">
      <c r="A2790" s="54">
        <v>8027</v>
      </c>
      <c r="B2790" s="54" t="s">
        <v>736</v>
      </c>
      <c r="C2790" s="58" t="s">
        <v>2468</v>
      </c>
      <c r="D2790" s="79">
        <v>7</v>
      </c>
      <c r="E2790" s="79">
        <v>7</v>
      </c>
      <c r="F2790" s="80">
        <v>952.35</v>
      </c>
      <c r="G2790" s="80">
        <v>136.05000000000001</v>
      </c>
      <c r="H2790" s="80">
        <v>952.35</v>
      </c>
      <c r="I2790" s="80" t="s">
        <v>28</v>
      </c>
      <c r="J2790" s="80" t="s">
        <v>28</v>
      </c>
      <c r="K2790" s="80">
        <v>136.05000000000001</v>
      </c>
      <c r="L2790" s="73">
        <f t="shared" si="597"/>
        <v>105.43</v>
      </c>
      <c r="M2790" s="73">
        <f t="shared" si="598"/>
        <v>136.05000000000001</v>
      </c>
      <c r="N2790" s="72" t="str">
        <f t="shared" si="599"/>
        <v>0424</v>
      </c>
      <c r="O2790" s="74">
        <f t="shared" si="600"/>
        <v>0</v>
      </c>
      <c r="P2790" s="72">
        <f t="shared" si="601"/>
        <v>0</v>
      </c>
      <c r="Q2790" s="74">
        <f t="shared" si="602"/>
        <v>7</v>
      </c>
      <c r="R2790" s="72" t="str">
        <f t="shared" si="603"/>
        <v/>
      </c>
      <c r="S2790" s="72" t="str">
        <f t="shared" si="604"/>
        <v/>
      </c>
      <c r="AT2790" s="20">
        <f t="shared" si="605"/>
        <v>-9488.7000000000007</v>
      </c>
    </row>
    <row r="2791" spans="1:46" ht="33.75">
      <c r="A2791" s="54">
        <v>8027</v>
      </c>
      <c r="B2791" s="54" t="s">
        <v>734</v>
      </c>
      <c r="C2791" s="58" t="s">
        <v>2468</v>
      </c>
      <c r="D2791" s="79">
        <v>7</v>
      </c>
      <c r="E2791" s="79">
        <v>7</v>
      </c>
      <c r="F2791" s="80">
        <v>952.35</v>
      </c>
      <c r="G2791" s="80">
        <v>136.05000000000001</v>
      </c>
      <c r="H2791" s="80">
        <v>952.35</v>
      </c>
      <c r="I2791" s="80" t="s">
        <v>28</v>
      </c>
      <c r="J2791" s="80" t="s">
        <v>28</v>
      </c>
      <c r="K2791" s="80">
        <v>136.05000000000001</v>
      </c>
      <c r="L2791" s="73">
        <f t="shared" si="597"/>
        <v>105.43</v>
      </c>
      <c r="M2791" s="73">
        <f t="shared" si="598"/>
        <v>136.05000000000001</v>
      </c>
      <c r="N2791" s="72" t="str">
        <f t="shared" si="599"/>
        <v>0424</v>
      </c>
      <c r="O2791" s="74">
        <f t="shared" si="600"/>
        <v>0</v>
      </c>
      <c r="P2791" s="72">
        <f t="shared" si="601"/>
        <v>0</v>
      </c>
      <c r="Q2791" s="74">
        <f t="shared" si="602"/>
        <v>7</v>
      </c>
      <c r="R2791" s="72" t="str">
        <f t="shared" si="603"/>
        <v/>
      </c>
      <c r="S2791" s="72" t="str">
        <f t="shared" si="604"/>
        <v/>
      </c>
      <c r="AT2791" s="20">
        <f t="shared" si="605"/>
        <v>-9488.7000000000007</v>
      </c>
    </row>
    <row r="2792" spans="1:46" ht="33.75">
      <c r="A2792" s="54">
        <v>8027</v>
      </c>
      <c r="B2792" s="54" t="s">
        <v>732</v>
      </c>
      <c r="C2792" s="58" t="s">
        <v>2468</v>
      </c>
      <c r="D2792" s="79">
        <v>7</v>
      </c>
      <c r="E2792" s="79">
        <v>7</v>
      </c>
      <c r="F2792" s="80">
        <v>952.35</v>
      </c>
      <c r="G2792" s="80">
        <v>136.05000000000001</v>
      </c>
      <c r="H2792" s="80">
        <v>952.35</v>
      </c>
      <c r="I2792" s="80" t="s">
        <v>28</v>
      </c>
      <c r="J2792" s="80" t="s">
        <v>28</v>
      </c>
      <c r="K2792" s="80">
        <v>136.05000000000001</v>
      </c>
      <c r="L2792" s="73">
        <f t="shared" si="597"/>
        <v>105.43</v>
      </c>
      <c r="M2792" s="73">
        <f t="shared" si="598"/>
        <v>136.05000000000001</v>
      </c>
      <c r="N2792" s="72" t="str">
        <f t="shared" si="599"/>
        <v>0424</v>
      </c>
      <c r="O2792" s="74">
        <f t="shared" si="600"/>
        <v>0</v>
      </c>
      <c r="P2792" s="72">
        <f t="shared" si="601"/>
        <v>0</v>
      </c>
      <c r="Q2792" s="74">
        <f t="shared" si="602"/>
        <v>7</v>
      </c>
      <c r="R2792" s="72" t="str">
        <f t="shared" si="603"/>
        <v/>
      </c>
      <c r="S2792" s="72" t="str">
        <f t="shared" si="604"/>
        <v/>
      </c>
      <c r="AT2792" s="20">
        <f t="shared" si="605"/>
        <v>-9488.7000000000007</v>
      </c>
    </row>
    <row r="2793" spans="1:46" ht="33.75">
      <c r="A2793" s="54">
        <v>8027</v>
      </c>
      <c r="B2793" s="54" t="s">
        <v>730</v>
      </c>
      <c r="C2793" s="58" t="s">
        <v>2468</v>
      </c>
      <c r="D2793" s="79">
        <v>7</v>
      </c>
      <c r="E2793" s="79">
        <v>7</v>
      </c>
      <c r="F2793" s="80">
        <v>952.35</v>
      </c>
      <c r="G2793" s="80">
        <v>136.05000000000001</v>
      </c>
      <c r="H2793" s="80">
        <v>952.35</v>
      </c>
      <c r="I2793" s="80" t="s">
        <v>28</v>
      </c>
      <c r="J2793" s="80" t="s">
        <v>28</v>
      </c>
      <c r="K2793" s="80">
        <v>136.05000000000001</v>
      </c>
      <c r="L2793" s="73">
        <f t="shared" si="597"/>
        <v>105.43</v>
      </c>
      <c r="M2793" s="73">
        <f t="shared" si="598"/>
        <v>136.05000000000001</v>
      </c>
      <c r="N2793" s="72" t="str">
        <f t="shared" si="599"/>
        <v>0424</v>
      </c>
      <c r="O2793" s="74">
        <f t="shared" si="600"/>
        <v>0</v>
      </c>
      <c r="P2793" s="72">
        <f t="shared" si="601"/>
        <v>0</v>
      </c>
      <c r="Q2793" s="74">
        <f t="shared" si="602"/>
        <v>7</v>
      </c>
      <c r="R2793" s="72" t="str">
        <f t="shared" si="603"/>
        <v/>
      </c>
      <c r="S2793" s="72" t="str">
        <f t="shared" si="604"/>
        <v/>
      </c>
      <c r="AT2793" s="20">
        <f t="shared" si="605"/>
        <v>-9488.7000000000007</v>
      </c>
    </row>
    <row r="2794" spans="1:46" ht="33.75">
      <c r="A2794" s="54">
        <v>8027</v>
      </c>
      <c r="B2794" s="54" t="s">
        <v>728</v>
      </c>
      <c r="C2794" s="58" t="s">
        <v>2468</v>
      </c>
      <c r="D2794" s="79">
        <v>7</v>
      </c>
      <c r="E2794" s="79">
        <v>7</v>
      </c>
      <c r="F2794" s="80">
        <v>952.35</v>
      </c>
      <c r="G2794" s="80">
        <v>136.05000000000001</v>
      </c>
      <c r="H2794" s="80">
        <v>952.35</v>
      </c>
      <c r="I2794" s="80" t="s">
        <v>28</v>
      </c>
      <c r="J2794" s="80" t="s">
        <v>28</v>
      </c>
      <c r="K2794" s="80">
        <v>136.05000000000001</v>
      </c>
      <c r="L2794" s="73">
        <f t="shared" si="597"/>
        <v>99.06</v>
      </c>
      <c r="M2794" s="73">
        <f t="shared" si="598"/>
        <v>136.05000000000001</v>
      </c>
      <c r="N2794" s="72" t="str">
        <f t="shared" si="599"/>
        <v>0424</v>
      </c>
      <c r="O2794" s="74">
        <f t="shared" si="600"/>
        <v>0</v>
      </c>
      <c r="P2794" s="72">
        <f t="shared" si="601"/>
        <v>0</v>
      </c>
      <c r="Q2794" s="74">
        <f t="shared" si="602"/>
        <v>7</v>
      </c>
      <c r="R2794" s="72" t="str">
        <f t="shared" si="603"/>
        <v/>
      </c>
      <c r="S2794" s="72" t="str">
        <f t="shared" si="604"/>
        <v/>
      </c>
      <c r="AT2794" s="20">
        <f t="shared" si="605"/>
        <v>-8915.4</v>
      </c>
    </row>
    <row r="2795" spans="1:46" ht="33.75">
      <c r="A2795" s="54">
        <v>8027</v>
      </c>
      <c r="B2795" s="54" t="s">
        <v>726</v>
      </c>
      <c r="C2795" s="58" t="s">
        <v>2468</v>
      </c>
      <c r="D2795" s="79">
        <v>7</v>
      </c>
      <c r="E2795" s="79">
        <v>7</v>
      </c>
      <c r="F2795" s="80">
        <v>952.35</v>
      </c>
      <c r="G2795" s="80">
        <v>136.05000000000001</v>
      </c>
      <c r="H2795" s="80">
        <v>952.35</v>
      </c>
      <c r="I2795" s="80" t="s">
        <v>28</v>
      </c>
      <c r="J2795" s="80" t="s">
        <v>28</v>
      </c>
      <c r="K2795" s="80">
        <v>136.05000000000001</v>
      </c>
      <c r="L2795" s="73">
        <f t="shared" si="597"/>
        <v>99.06</v>
      </c>
      <c r="M2795" s="73">
        <f t="shared" si="598"/>
        <v>136.05000000000001</v>
      </c>
      <c r="N2795" s="72" t="str">
        <f t="shared" si="599"/>
        <v>0424</v>
      </c>
      <c r="O2795" s="74">
        <f t="shared" si="600"/>
        <v>0</v>
      </c>
      <c r="P2795" s="72">
        <f t="shared" si="601"/>
        <v>0</v>
      </c>
      <c r="Q2795" s="74">
        <f t="shared" si="602"/>
        <v>7</v>
      </c>
      <c r="R2795" s="72" t="str">
        <f t="shared" si="603"/>
        <v/>
      </c>
      <c r="S2795" s="72" t="str">
        <f t="shared" si="604"/>
        <v/>
      </c>
      <c r="AT2795" s="20">
        <f t="shared" si="605"/>
        <v>-8915.4</v>
      </c>
    </row>
    <row r="2796" spans="1:46" ht="33.75">
      <c r="A2796" s="54">
        <v>8027</v>
      </c>
      <c r="B2796" s="54" t="s">
        <v>724</v>
      </c>
      <c r="C2796" s="58" t="s">
        <v>2468</v>
      </c>
      <c r="D2796" s="79">
        <v>7</v>
      </c>
      <c r="E2796" s="79">
        <v>7</v>
      </c>
      <c r="F2796" s="80">
        <v>952.35</v>
      </c>
      <c r="G2796" s="80">
        <v>136.05000000000001</v>
      </c>
      <c r="H2796" s="80">
        <v>952.35</v>
      </c>
      <c r="I2796" s="80" t="s">
        <v>28</v>
      </c>
      <c r="J2796" s="80" t="s">
        <v>28</v>
      </c>
      <c r="K2796" s="80">
        <v>136.05000000000001</v>
      </c>
      <c r="L2796" s="73">
        <f t="shared" si="597"/>
        <v>99.06</v>
      </c>
      <c r="M2796" s="73">
        <f t="shared" si="598"/>
        <v>136.05000000000001</v>
      </c>
      <c r="N2796" s="72" t="str">
        <f t="shared" si="599"/>
        <v>0424</v>
      </c>
      <c r="O2796" s="74">
        <f t="shared" si="600"/>
        <v>0</v>
      </c>
      <c r="P2796" s="72">
        <f t="shared" si="601"/>
        <v>0</v>
      </c>
      <c r="Q2796" s="74">
        <f t="shared" si="602"/>
        <v>7</v>
      </c>
      <c r="R2796" s="72" t="str">
        <f t="shared" si="603"/>
        <v/>
      </c>
      <c r="S2796" s="72" t="str">
        <f t="shared" si="604"/>
        <v/>
      </c>
      <c r="AT2796" s="20">
        <f t="shared" si="605"/>
        <v>-8915.4</v>
      </c>
    </row>
    <row r="2797" spans="1:46" ht="33.75">
      <c r="A2797" s="54">
        <v>8027</v>
      </c>
      <c r="B2797" s="54" t="s">
        <v>722</v>
      </c>
      <c r="C2797" s="58" t="s">
        <v>2468</v>
      </c>
      <c r="D2797" s="79">
        <v>7</v>
      </c>
      <c r="E2797" s="79">
        <v>7</v>
      </c>
      <c r="F2797" s="80">
        <v>952.35</v>
      </c>
      <c r="G2797" s="80">
        <v>136.05000000000001</v>
      </c>
      <c r="H2797" s="80">
        <v>952.35</v>
      </c>
      <c r="I2797" s="80" t="s">
        <v>28</v>
      </c>
      <c r="J2797" s="80" t="s">
        <v>28</v>
      </c>
      <c r="K2797" s="80">
        <v>136.05000000000001</v>
      </c>
      <c r="L2797" s="73">
        <f t="shared" si="597"/>
        <v>99.06</v>
      </c>
      <c r="M2797" s="73">
        <f t="shared" si="598"/>
        <v>136.05000000000001</v>
      </c>
      <c r="N2797" s="72" t="str">
        <f t="shared" si="599"/>
        <v>0424</v>
      </c>
      <c r="O2797" s="74">
        <f t="shared" si="600"/>
        <v>0</v>
      </c>
      <c r="P2797" s="72">
        <f t="shared" si="601"/>
        <v>0</v>
      </c>
      <c r="Q2797" s="74">
        <f t="shared" si="602"/>
        <v>7</v>
      </c>
      <c r="R2797" s="72" t="str">
        <f t="shared" si="603"/>
        <v/>
      </c>
      <c r="S2797" s="72" t="str">
        <f t="shared" si="604"/>
        <v/>
      </c>
      <c r="AT2797" s="20">
        <f t="shared" si="605"/>
        <v>-8915.4</v>
      </c>
    </row>
    <row r="2798" spans="1:46" ht="22.5">
      <c r="A2798" s="54">
        <v>8028</v>
      </c>
      <c r="B2798" s="54" t="s">
        <v>774</v>
      </c>
      <c r="C2798" s="58" t="s">
        <v>2469</v>
      </c>
      <c r="D2798" s="79">
        <v>7</v>
      </c>
      <c r="E2798" s="79">
        <v>7</v>
      </c>
      <c r="F2798" s="80">
        <v>1050.76</v>
      </c>
      <c r="G2798" s="80">
        <v>150.11000000000001</v>
      </c>
      <c r="H2798" s="80">
        <v>1050.76</v>
      </c>
      <c r="I2798" s="80" t="s">
        <v>28</v>
      </c>
      <c r="J2798" s="80" t="s">
        <v>28</v>
      </c>
      <c r="K2798" s="80">
        <v>150.11000000000001</v>
      </c>
      <c r="L2798" s="73">
        <f t="shared" si="597"/>
        <v>89.03</v>
      </c>
      <c r="M2798" s="73">
        <f t="shared" si="598"/>
        <v>150.11000000000001</v>
      </c>
      <c r="N2798" s="72" t="str">
        <f t="shared" si="599"/>
        <v>0503</v>
      </c>
      <c r="O2798" s="74">
        <f t="shared" si="600"/>
        <v>0</v>
      </c>
      <c r="P2798" s="72">
        <f t="shared" si="601"/>
        <v>0</v>
      </c>
      <c r="Q2798" s="74">
        <f t="shared" si="602"/>
        <v>7</v>
      </c>
      <c r="R2798" s="72" t="str">
        <f t="shared" si="603"/>
        <v/>
      </c>
      <c r="S2798" s="72" t="str">
        <f t="shared" si="604"/>
        <v/>
      </c>
      <c r="AT2798" s="20">
        <f t="shared" si="605"/>
        <v>-8012.7</v>
      </c>
    </row>
    <row r="2799" spans="1:46" ht="22.5">
      <c r="A2799" s="54">
        <v>8028</v>
      </c>
      <c r="B2799" s="54" t="s">
        <v>772</v>
      </c>
      <c r="C2799" s="58" t="s">
        <v>2469</v>
      </c>
      <c r="D2799" s="79">
        <v>7</v>
      </c>
      <c r="E2799" s="79">
        <v>7</v>
      </c>
      <c r="F2799" s="80">
        <v>1050.76</v>
      </c>
      <c r="G2799" s="80">
        <v>150.11000000000001</v>
      </c>
      <c r="H2799" s="80">
        <v>1050.76</v>
      </c>
      <c r="I2799" s="80" t="s">
        <v>28</v>
      </c>
      <c r="J2799" s="80" t="s">
        <v>28</v>
      </c>
      <c r="K2799" s="80">
        <v>150.11000000000001</v>
      </c>
      <c r="L2799" s="73">
        <f t="shared" si="597"/>
        <v>89.03</v>
      </c>
      <c r="M2799" s="73">
        <f t="shared" si="598"/>
        <v>150.11000000000001</v>
      </c>
      <c r="N2799" s="72" t="str">
        <f t="shared" si="599"/>
        <v>0503</v>
      </c>
      <c r="O2799" s="74">
        <f t="shared" si="600"/>
        <v>0</v>
      </c>
      <c r="P2799" s="72">
        <f t="shared" si="601"/>
        <v>0</v>
      </c>
      <c r="Q2799" s="74">
        <f t="shared" si="602"/>
        <v>7</v>
      </c>
      <c r="R2799" s="72" t="str">
        <f t="shared" si="603"/>
        <v/>
      </c>
      <c r="S2799" s="72" t="str">
        <f t="shared" si="604"/>
        <v/>
      </c>
      <c r="AT2799" s="20">
        <f t="shared" si="605"/>
        <v>-8012.7</v>
      </c>
    </row>
    <row r="2800" spans="1:46" ht="22.5">
      <c r="A2800" s="54">
        <v>8028</v>
      </c>
      <c r="B2800" s="54" t="s">
        <v>770</v>
      </c>
      <c r="C2800" s="58" t="s">
        <v>2469</v>
      </c>
      <c r="D2800" s="79">
        <v>7</v>
      </c>
      <c r="E2800" s="79">
        <v>7</v>
      </c>
      <c r="F2800" s="80">
        <v>1050.76</v>
      </c>
      <c r="G2800" s="80">
        <v>150.11000000000001</v>
      </c>
      <c r="H2800" s="80">
        <v>1050.76</v>
      </c>
      <c r="I2800" s="80" t="s">
        <v>28</v>
      </c>
      <c r="J2800" s="80" t="s">
        <v>28</v>
      </c>
      <c r="K2800" s="80">
        <v>150.11000000000001</v>
      </c>
      <c r="L2800" s="73">
        <f t="shared" si="597"/>
        <v>89.03</v>
      </c>
      <c r="M2800" s="73">
        <f t="shared" si="598"/>
        <v>150.11000000000001</v>
      </c>
      <c r="N2800" s="72" t="str">
        <f t="shared" si="599"/>
        <v>0503</v>
      </c>
      <c r="O2800" s="74">
        <f t="shared" si="600"/>
        <v>0</v>
      </c>
      <c r="P2800" s="72">
        <f t="shared" si="601"/>
        <v>0</v>
      </c>
      <c r="Q2800" s="74">
        <f t="shared" si="602"/>
        <v>7</v>
      </c>
      <c r="R2800" s="72" t="str">
        <f t="shared" si="603"/>
        <v/>
      </c>
      <c r="S2800" s="72" t="str">
        <f t="shared" si="604"/>
        <v/>
      </c>
      <c r="AT2800" s="20">
        <f t="shared" si="605"/>
        <v>-8012.7</v>
      </c>
    </row>
    <row r="2801" spans="1:46" ht="22.5">
      <c r="A2801" s="54">
        <v>8028</v>
      </c>
      <c r="B2801" s="54" t="s">
        <v>768</v>
      </c>
      <c r="C2801" s="58" t="s">
        <v>2469</v>
      </c>
      <c r="D2801" s="79">
        <v>7</v>
      </c>
      <c r="E2801" s="79">
        <v>7</v>
      </c>
      <c r="F2801" s="80">
        <v>1050.76</v>
      </c>
      <c r="G2801" s="80">
        <v>150.11000000000001</v>
      </c>
      <c r="H2801" s="80">
        <v>1050.76</v>
      </c>
      <c r="I2801" s="80" t="s">
        <v>28</v>
      </c>
      <c r="J2801" s="80" t="s">
        <v>28</v>
      </c>
      <c r="K2801" s="80">
        <v>150.11000000000001</v>
      </c>
      <c r="L2801" s="73">
        <f t="shared" si="597"/>
        <v>89.03</v>
      </c>
      <c r="M2801" s="73">
        <f t="shared" si="598"/>
        <v>150.11000000000001</v>
      </c>
      <c r="N2801" s="72" t="str">
        <f t="shared" si="599"/>
        <v>0503</v>
      </c>
      <c r="O2801" s="74">
        <f t="shared" si="600"/>
        <v>0</v>
      </c>
      <c r="P2801" s="72">
        <f t="shared" si="601"/>
        <v>0</v>
      </c>
      <c r="Q2801" s="74">
        <f t="shared" si="602"/>
        <v>7</v>
      </c>
      <c r="R2801" s="72" t="str">
        <f t="shared" si="603"/>
        <v/>
      </c>
      <c r="S2801" s="72" t="str">
        <f t="shared" si="604"/>
        <v/>
      </c>
      <c r="AT2801" s="20">
        <f t="shared" si="605"/>
        <v>-8012.7</v>
      </c>
    </row>
    <row r="2802" spans="1:46" ht="22.5">
      <c r="A2802" s="54">
        <v>8028</v>
      </c>
      <c r="B2802" s="54" t="s">
        <v>766</v>
      </c>
      <c r="C2802" s="58" t="s">
        <v>2469</v>
      </c>
      <c r="D2802" s="79">
        <v>7</v>
      </c>
      <c r="E2802" s="79">
        <v>7</v>
      </c>
      <c r="F2802" s="80">
        <v>1050.76</v>
      </c>
      <c r="G2802" s="80">
        <v>150.11000000000001</v>
      </c>
      <c r="H2802" s="80">
        <v>1050.76</v>
      </c>
      <c r="I2802" s="80" t="s">
        <v>28</v>
      </c>
      <c r="J2802" s="80" t="s">
        <v>28</v>
      </c>
      <c r="K2802" s="80">
        <v>150.11000000000001</v>
      </c>
      <c r="L2802" s="73">
        <f t="shared" si="597"/>
        <v>112.54</v>
      </c>
      <c r="M2802" s="73">
        <f t="shared" si="598"/>
        <v>150.11000000000001</v>
      </c>
      <c r="N2802" s="72" t="str">
        <f t="shared" si="599"/>
        <v>0503</v>
      </c>
      <c r="O2802" s="74">
        <f t="shared" si="600"/>
        <v>0</v>
      </c>
      <c r="P2802" s="72">
        <f t="shared" si="601"/>
        <v>0</v>
      </c>
      <c r="Q2802" s="74">
        <f t="shared" si="602"/>
        <v>7</v>
      </c>
      <c r="R2802" s="72" t="str">
        <f t="shared" si="603"/>
        <v/>
      </c>
      <c r="S2802" s="72" t="str">
        <f t="shared" si="604"/>
        <v/>
      </c>
      <c r="AT2802" s="20">
        <f t="shared" si="605"/>
        <v>-10128.6</v>
      </c>
    </row>
    <row r="2803" spans="1:46" ht="22.5">
      <c r="A2803" s="54">
        <v>8028</v>
      </c>
      <c r="B2803" s="54" t="s">
        <v>764</v>
      </c>
      <c r="C2803" s="58" t="s">
        <v>2469</v>
      </c>
      <c r="D2803" s="79">
        <v>7</v>
      </c>
      <c r="E2803" s="79">
        <v>7</v>
      </c>
      <c r="F2803" s="80">
        <v>1050.76</v>
      </c>
      <c r="G2803" s="80">
        <v>150.11000000000001</v>
      </c>
      <c r="H2803" s="80">
        <v>1050.76</v>
      </c>
      <c r="I2803" s="80" t="s">
        <v>28</v>
      </c>
      <c r="J2803" s="80" t="s">
        <v>28</v>
      </c>
      <c r="K2803" s="80">
        <v>150.11000000000001</v>
      </c>
      <c r="L2803" s="73">
        <f t="shared" si="597"/>
        <v>112.54</v>
      </c>
      <c r="M2803" s="73">
        <f t="shared" si="598"/>
        <v>150.11000000000001</v>
      </c>
      <c r="N2803" s="72" t="str">
        <f t="shared" si="599"/>
        <v>0503</v>
      </c>
      <c r="O2803" s="74">
        <f t="shared" si="600"/>
        <v>0</v>
      </c>
      <c r="P2803" s="72">
        <f t="shared" si="601"/>
        <v>0</v>
      </c>
      <c r="Q2803" s="74">
        <f t="shared" si="602"/>
        <v>7</v>
      </c>
      <c r="R2803" s="72" t="str">
        <f t="shared" si="603"/>
        <v/>
      </c>
      <c r="S2803" s="72" t="str">
        <f t="shared" si="604"/>
        <v/>
      </c>
      <c r="AT2803" s="20">
        <f t="shared" si="605"/>
        <v>-10128.6</v>
      </c>
    </row>
    <row r="2804" spans="1:46" ht="22.5">
      <c r="A2804" s="54">
        <v>8028</v>
      </c>
      <c r="B2804" s="54" t="s">
        <v>762</v>
      </c>
      <c r="C2804" s="58" t="s">
        <v>2469</v>
      </c>
      <c r="D2804" s="79">
        <v>7</v>
      </c>
      <c r="E2804" s="79">
        <v>7</v>
      </c>
      <c r="F2804" s="80">
        <v>1050.76</v>
      </c>
      <c r="G2804" s="80">
        <v>150.11000000000001</v>
      </c>
      <c r="H2804" s="80">
        <v>1050.76</v>
      </c>
      <c r="I2804" s="80" t="s">
        <v>28</v>
      </c>
      <c r="J2804" s="80" t="s">
        <v>28</v>
      </c>
      <c r="K2804" s="80">
        <v>150.11000000000001</v>
      </c>
      <c r="L2804" s="73">
        <f t="shared" si="597"/>
        <v>112.54</v>
      </c>
      <c r="M2804" s="73">
        <f t="shared" si="598"/>
        <v>150.11000000000001</v>
      </c>
      <c r="N2804" s="72" t="str">
        <f t="shared" si="599"/>
        <v>0503</v>
      </c>
      <c r="O2804" s="74">
        <f t="shared" si="600"/>
        <v>0</v>
      </c>
      <c r="P2804" s="72">
        <f t="shared" si="601"/>
        <v>0</v>
      </c>
      <c r="Q2804" s="74">
        <f t="shared" si="602"/>
        <v>7</v>
      </c>
      <c r="R2804" s="72" t="str">
        <f t="shared" si="603"/>
        <v/>
      </c>
      <c r="S2804" s="72" t="str">
        <f t="shared" si="604"/>
        <v/>
      </c>
      <c r="AT2804" s="20">
        <f t="shared" si="605"/>
        <v>-10128.6</v>
      </c>
    </row>
    <row r="2805" spans="1:46" ht="22.5">
      <c r="A2805" s="54">
        <v>8028</v>
      </c>
      <c r="B2805" s="54" t="s">
        <v>760</v>
      </c>
      <c r="C2805" s="58" t="s">
        <v>2469</v>
      </c>
      <c r="D2805" s="79">
        <v>7</v>
      </c>
      <c r="E2805" s="79">
        <v>7</v>
      </c>
      <c r="F2805" s="80">
        <v>1050.76</v>
      </c>
      <c r="G2805" s="80">
        <v>150.11000000000001</v>
      </c>
      <c r="H2805" s="80">
        <v>1050.76</v>
      </c>
      <c r="I2805" s="80" t="s">
        <v>28</v>
      </c>
      <c r="J2805" s="80" t="s">
        <v>28</v>
      </c>
      <c r="K2805" s="80">
        <v>150.11000000000001</v>
      </c>
      <c r="L2805" s="73">
        <f t="shared" si="597"/>
        <v>112.54</v>
      </c>
      <c r="M2805" s="73">
        <f t="shared" si="598"/>
        <v>150.11000000000001</v>
      </c>
      <c r="N2805" s="72" t="str">
        <f t="shared" si="599"/>
        <v>0503</v>
      </c>
      <c r="O2805" s="74">
        <f t="shared" si="600"/>
        <v>0</v>
      </c>
      <c r="P2805" s="72">
        <f t="shared" si="601"/>
        <v>0</v>
      </c>
      <c r="Q2805" s="74">
        <f t="shared" si="602"/>
        <v>7</v>
      </c>
      <c r="R2805" s="72" t="str">
        <f t="shared" si="603"/>
        <v/>
      </c>
      <c r="S2805" s="72" t="str">
        <f t="shared" si="604"/>
        <v/>
      </c>
      <c r="AT2805" s="20">
        <f t="shared" si="605"/>
        <v>-10128.6</v>
      </c>
    </row>
    <row r="2806" spans="1:46" ht="22.5">
      <c r="A2806" s="54">
        <v>8028</v>
      </c>
      <c r="B2806" s="54" t="s">
        <v>758</v>
      </c>
      <c r="C2806" s="58" t="s">
        <v>2469</v>
      </c>
      <c r="D2806" s="79">
        <v>7</v>
      </c>
      <c r="E2806" s="79">
        <v>7</v>
      </c>
      <c r="F2806" s="80">
        <v>1050.76</v>
      </c>
      <c r="G2806" s="80">
        <v>150.11000000000001</v>
      </c>
      <c r="H2806" s="80">
        <v>1050.76</v>
      </c>
      <c r="I2806" s="80" t="s">
        <v>28</v>
      </c>
      <c r="J2806" s="80" t="s">
        <v>28</v>
      </c>
      <c r="K2806" s="80">
        <v>150.11000000000001</v>
      </c>
      <c r="L2806" s="73">
        <f t="shared" si="597"/>
        <v>128.62</v>
      </c>
      <c r="M2806" s="73">
        <f t="shared" si="598"/>
        <v>150.11000000000001</v>
      </c>
      <c r="N2806" s="72" t="str">
        <f t="shared" si="599"/>
        <v>0503</v>
      </c>
      <c r="O2806" s="74">
        <f t="shared" si="600"/>
        <v>0</v>
      </c>
      <c r="P2806" s="72">
        <f t="shared" si="601"/>
        <v>0</v>
      </c>
      <c r="Q2806" s="74">
        <f t="shared" si="602"/>
        <v>7</v>
      </c>
      <c r="R2806" s="72" t="str">
        <f t="shared" si="603"/>
        <v/>
      </c>
      <c r="S2806" s="72" t="str">
        <f t="shared" si="604"/>
        <v/>
      </c>
      <c r="AT2806" s="20">
        <f t="shared" si="605"/>
        <v>-11575.800000000001</v>
      </c>
    </row>
    <row r="2807" spans="1:46" ht="22.5">
      <c r="A2807" s="54">
        <v>8028</v>
      </c>
      <c r="B2807" s="54" t="s">
        <v>756</v>
      </c>
      <c r="C2807" s="58" t="s">
        <v>2469</v>
      </c>
      <c r="D2807" s="79">
        <v>7</v>
      </c>
      <c r="E2807" s="79">
        <v>7</v>
      </c>
      <c r="F2807" s="80">
        <v>1050.76</v>
      </c>
      <c r="G2807" s="80">
        <v>150.11000000000001</v>
      </c>
      <c r="H2807" s="80">
        <v>1050.76</v>
      </c>
      <c r="I2807" s="80" t="s">
        <v>28</v>
      </c>
      <c r="J2807" s="80" t="s">
        <v>28</v>
      </c>
      <c r="K2807" s="80">
        <v>150.11000000000001</v>
      </c>
      <c r="L2807" s="73">
        <f t="shared" si="597"/>
        <v>128.62</v>
      </c>
      <c r="M2807" s="73">
        <f t="shared" si="598"/>
        <v>150.11000000000001</v>
      </c>
      <c r="N2807" s="72" t="str">
        <f t="shared" si="599"/>
        <v>0503</v>
      </c>
      <c r="O2807" s="74">
        <f t="shared" si="600"/>
        <v>0</v>
      </c>
      <c r="P2807" s="72">
        <f t="shared" si="601"/>
        <v>0</v>
      </c>
      <c r="Q2807" s="74">
        <f t="shared" si="602"/>
        <v>7</v>
      </c>
      <c r="R2807" s="72" t="str">
        <f t="shared" si="603"/>
        <v/>
      </c>
      <c r="S2807" s="72" t="str">
        <f t="shared" si="604"/>
        <v/>
      </c>
      <c r="AT2807" s="20">
        <f t="shared" si="605"/>
        <v>-11575.800000000001</v>
      </c>
    </row>
    <row r="2808" spans="1:46" ht="22.5">
      <c r="A2808" s="54">
        <v>8028</v>
      </c>
      <c r="B2808" s="54" t="s">
        <v>754</v>
      </c>
      <c r="C2808" s="58" t="s">
        <v>2469</v>
      </c>
      <c r="D2808" s="79">
        <v>7</v>
      </c>
      <c r="E2808" s="79">
        <v>7</v>
      </c>
      <c r="F2808" s="80">
        <v>1050.76</v>
      </c>
      <c r="G2808" s="80">
        <v>150.11000000000001</v>
      </c>
      <c r="H2808" s="80">
        <v>1050.76</v>
      </c>
      <c r="I2808" s="80" t="s">
        <v>28</v>
      </c>
      <c r="J2808" s="80" t="s">
        <v>28</v>
      </c>
      <c r="K2808" s="80">
        <v>150.11000000000001</v>
      </c>
      <c r="L2808" s="73">
        <f t="shared" si="597"/>
        <v>128.62</v>
      </c>
      <c r="M2808" s="73">
        <f t="shared" si="598"/>
        <v>150.11000000000001</v>
      </c>
      <c r="N2808" s="72" t="str">
        <f t="shared" si="599"/>
        <v>0503</v>
      </c>
      <c r="O2808" s="74">
        <f t="shared" si="600"/>
        <v>0</v>
      </c>
      <c r="P2808" s="72">
        <f t="shared" si="601"/>
        <v>0</v>
      </c>
      <c r="Q2808" s="74">
        <f t="shared" si="602"/>
        <v>7</v>
      </c>
      <c r="R2808" s="72" t="str">
        <f t="shared" si="603"/>
        <v/>
      </c>
      <c r="S2808" s="72" t="str">
        <f t="shared" si="604"/>
        <v/>
      </c>
      <c r="AT2808" s="20">
        <f t="shared" si="605"/>
        <v>-11575.800000000001</v>
      </c>
    </row>
    <row r="2809" spans="1:46" ht="22.5">
      <c r="A2809" s="54">
        <v>8028</v>
      </c>
      <c r="B2809" s="54" t="s">
        <v>752</v>
      </c>
      <c r="C2809" s="58" t="s">
        <v>2469</v>
      </c>
      <c r="D2809" s="79">
        <v>7</v>
      </c>
      <c r="E2809" s="79">
        <v>7</v>
      </c>
      <c r="F2809" s="80">
        <v>1050.76</v>
      </c>
      <c r="G2809" s="80">
        <v>150.11000000000001</v>
      </c>
      <c r="H2809" s="80">
        <v>1050.76</v>
      </c>
      <c r="I2809" s="80" t="s">
        <v>28</v>
      </c>
      <c r="J2809" s="80" t="s">
        <v>28</v>
      </c>
      <c r="K2809" s="80">
        <v>150.11000000000001</v>
      </c>
      <c r="L2809" s="73">
        <f t="shared" si="597"/>
        <v>128.62</v>
      </c>
      <c r="M2809" s="73">
        <f t="shared" si="598"/>
        <v>150.11000000000001</v>
      </c>
      <c r="N2809" s="72" t="str">
        <f t="shared" si="599"/>
        <v>0503</v>
      </c>
      <c r="O2809" s="74">
        <f t="shared" si="600"/>
        <v>0</v>
      </c>
      <c r="P2809" s="72">
        <f t="shared" si="601"/>
        <v>0</v>
      </c>
      <c r="Q2809" s="74">
        <f t="shared" si="602"/>
        <v>7</v>
      </c>
      <c r="R2809" s="72" t="str">
        <f t="shared" si="603"/>
        <v/>
      </c>
      <c r="S2809" s="72" t="str">
        <f t="shared" si="604"/>
        <v/>
      </c>
      <c r="AT2809" s="20">
        <f t="shared" si="605"/>
        <v>-11575.800000000001</v>
      </c>
    </row>
    <row r="2810" spans="1:46" ht="33.75">
      <c r="A2810" s="54">
        <v>8029</v>
      </c>
      <c r="B2810" s="54" t="s">
        <v>796</v>
      </c>
      <c r="C2810" s="58" t="s">
        <v>2470</v>
      </c>
      <c r="D2810" s="79">
        <v>7</v>
      </c>
      <c r="E2810" s="79">
        <v>7</v>
      </c>
      <c r="F2810" s="80">
        <v>1138.92</v>
      </c>
      <c r="G2810" s="80">
        <v>162.69999999999999</v>
      </c>
      <c r="H2810" s="80">
        <v>1138.92</v>
      </c>
      <c r="I2810" s="80" t="s">
        <v>28</v>
      </c>
      <c r="J2810" s="80" t="s">
        <v>28</v>
      </c>
      <c r="K2810" s="80">
        <v>162.69999999999999</v>
      </c>
      <c r="L2810" s="73">
        <f t="shared" si="597"/>
        <v>116.13</v>
      </c>
      <c r="M2810" s="73">
        <f t="shared" si="598"/>
        <v>162.69999999999999</v>
      </c>
      <c r="N2810" s="72" t="str">
        <f t="shared" si="599"/>
        <v>0506</v>
      </c>
      <c r="O2810" s="74">
        <f t="shared" si="600"/>
        <v>0</v>
      </c>
      <c r="P2810" s="72">
        <f t="shared" si="601"/>
        <v>0</v>
      </c>
      <c r="Q2810" s="74">
        <f t="shared" si="602"/>
        <v>7</v>
      </c>
      <c r="R2810" s="72" t="str">
        <f t="shared" si="603"/>
        <v/>
      </c>
      <c r="S2810" s="72" t="str">
        <f t="shared" si="604"/>
        <v/>
      </c>
      <c r="AT2810" s="20">
        <f t="shared" si="605"/>
        <v>-10451.699999999999</v>
      </c>
    </row>
    <row r="2811" spans="1:46" ht="33.75">
      <c r="A2811" s="54">
        <v>8029</v>
      </c>
      <c r="B2811" s="54" t="s">
        <v>794</v>
      </c>
      <c r="C2811" s="58" t="s">
        <v>2470</v>
      </c>
      <c r="D2811" s="79">
        <v>7</v>
      </c>
      <c r="E2811" s="79">
        <v>7</v>
      </c>
      <c r="F2811" s="80">
        <v>1138.92</v>
      </c>
      <c r="G2811" s="80">
        <v>162.69999999999999</v>
      </c>
      <c r="H2811" s="80">
        <v>1138.92</v>
      </c>
      <c r="I2811" s="80" t="s">
        <v>28</v>
      </c>
      <c r="J2811" s="80" t="s">
        <v>28</v>
      </c>
      <c r="K2811" s="80">
        <v>162.69999999999999</v>
      </c>
      <c r="L2811" s="73">
        <f t="shared" si="597"/>
        <v>116.13</v>
      </c>
      <c r="M2811" s="73">
        <f t="shared" si="598"/>
        <v>162.69999999999999</v>
      </c>
      <c r="N2811" s="72" t="str">
        <f t="shared" si="599"/>
        <v>0506</v>
      </c>
      <c r="O2811" s="74">
        <f t="shared" si="600"/>
        <v>0</v>
      </c>
      <c r="P2811" s="72">
        <f t="shared" si="601"/>
        <v>0</v>
      </c>
      <c r="Q2811" s="74">
        <f t="shared" si="602"/>
        <v>7</v>
      </c>
      <c r="R2811" s="72" t="str">
        <f t="shared" si="603"/>
        <v/>
      </c>
      <c r="S2811" s="72" t="str">
        <f t="shared" si="604"/>
        <v/>
      </c>
      <c r="AT2811" s="20">
        <f t="shared" si="605"/>
        <v>-10451.699999999999</v>
      </c>
    </row>
    <row r="2812" spans="1:46" ht="33.75">
      <c r="A2812" s="54">
        <v>8029</v>
      </c>
      <c r="B2812" s="54" t="s">
        <v>792</v>
      </c>
      <c r="C2812" s="58" t="s">
        <v>2470</v>
      </c>
      <c r="D2812" s="79">
        <v>7</v>
      </c>
      <c r="E2812" s="79">
        <v>7</v>
      </c>
      <c r="F2812" s="80">
        <v>1138.92</v>
      </c>
      <c r="G2812" s="80">
        <v>162.69999999999999</v>
      </c>
      <c r="H2812" s="80">
        <v>1138.92</v>
      </c>
      <c r="I2812" s="80" t="s">
        <v>28</v>
      </c>
      <c r="J2812" s="80" t="s">
        <v>28</v>
      </c>
      <c r="K2812" s="80">
        <v>162.69999999999999</v>
      </c>
      <c r="L2812" s="73">
        <f t="shared" si="597"/>
        <v>116.13</v>
      </c>
      <c r="M2812" s="73">
        <f t="shared" si="598"/>
        <v>162.69999999999999</v>
      </c>
      <c r="N2812" s="72" t="str">
        <f t="shared" si="599"/>
        <v>0506</v>
      </c>
      <c r="O2812" s="74">
        <f t="shared" si="600"/>
        <v>0</v>
      </c>
      <c r="P2812" s="72">
        <f t="shared" si="601"/>
        <v>0</v>
      </c>
      <c r="Q2812" s="74">
        <f t="shared" si="602"/>
        <v>7</v>
      </c>
      <c r="R2812" s="72" t="str">
        <f t="shared" si="603"/>
        <v/>
      </c>
      <c r="S2812" s="72" t="str">
        <f t="shared" si="604"/>
        <v/>
      </c>
      <c r="AT2812" s="20">
        <f t="shared" si="605"/>
        <v>-10451.699999999999</v>
      </c>
    </row>
    <row r="2813" spans="1:46" ht="33.75">
      <c r="A2813" s="54">
        <v>8029</v>
      </c>
      <c r="B2813" s="54" t="s">
        <v>790</v>
      </c>
      <c r="C2813" s="58" t="s">
        <v>2470</v>
      </c>
      <c r="D2813" s="79">
        <v>7</v>
      </c>
      <c r="E2813" s="79">
        <v>7</v>
      </c>
      <c r="F2813" s="80">
        <v>1138.92</v>
      </c>
      <c r="G2813" s="80">
        <v>162.69999999999999</v>
      </c>
      <c r="H2813" s="80">
        <v>1138.92</v>
      </c>
      <c r="I2813" s="80" t="s">
        <v>28</v>
      </c>
      <c r="J2813" s="80" t="s">
        <v>28</v>
      </c>
      <c r="K2813" s="80">
        <v>162.69999999999999</v>
      </c>
      <c r="L2813" s="73">
        <f t="shared" si="597"/>
        <v>116.13</v>
      </c>
      <c r="M2813" s="73">
        <f t="shared" si="598"/>
        <v>162.69999999999999</v>
      </c>
      <c r="N2813" s="72" t="str">
        <f t="shared" si="599"/>
        <v>0506</v>
      </c>
      <c r="O2813" s="74">
        <f t="shared" si="600"/>
        <v>0</v>
      </c>
      <c r="P2813" s="72">
        <f t="shared" si="601"/>
        <v>0</v>
      </c>
      <c r="Q2813" s="74">
        <f t="shared" si="602"/>
        <v>7</v>
      </c>
      <c r="R2813" s="72" t="str">
        <f t="shared" si="603"/>
        <v/>
      </c>
      <c r="S2813" s="72" t="str">
        <f t="shared" si="604"/>
        <v/>
      </c>
      <c r="AT2813" s="20">
        <f t="shared" si="605"/>
        <v>-10451.699999999999</v>
      </c>
    </row>
    <row r="2814" spans="1:46" ht="33.75">
      <c r="A2814" s="54">
        <v>8029</v>
      </c>
      <c r="B2814" s="54" t="s">
        <v>788</v>
      </c>
      <c r="C2814" s="58" t="s">
        <v>2470</v>
      </c>
      <c r="D2814" s="79">
        <v>7</v>
      </c>
      <c r="E2814" s="79">
        <v>7</v>
      </c>
      <c r="F2814" s="80">
        <v>1138.92</v>
      </c>
      <c r="G2814" s="80">
        <v>162.69999999999999</v>
      </c>
      <c r="H2814" s="80">
        <v>1138.92</v>
      </c>
      <c r="I2814" s="80" t="s">
        <v>28</v>
      </c>
      <c r="J2814" s="80" t="s">
        <v>28</v>
      </c>
      <c r="K2814" s="80">
        <v>162.69999999999999</v>
      </c>
      <c r="L2814" s="73">
        <f t="shared" si="597"/>
        <v>135.72</v>
      </c>
      <c r="M2814" s="73">
        <f t="shared" si="598"/>
        <v>162.69999999999999</v>
      </c>
      <c r="N2814" s="72" t="str">
        <f t="shared" si="599"/>
        <v>0506</v>
      </c>
      <c r="O2814" s="74">
        <f t="shared" si="600"/>
        <v>0</v>
      </c>
      <c r="P2814" s="72">
        <f t="shared" si="601"/>
        <v>0</v>
      </c>
      <c r="Q2814" s="74">
        <f t="shared" si="602"/>
        <v>7</v>
      </c>
      <c r="R2814" s="72" t="str">
        <f t="shared" si="603"/>
        <v/>
      </c>
      <c r="S2814" s="72" t="str">
        <f t="shared" si="604"/>
        <v/>
      </c>
      <c r="AT2814" s="20">
        <f t="shared" si="605"/>
        <v>-12214.8</v>
      </c>
    </row>
    <row r="2815" spans="1:46" ht="33.75">
      <c r="A2815" s="54">
        <v>8029</v>
      </c>
      <c r="B2815" s="54" t="s">
        <v>786</v>
      </c>
      <c r="C2815" s="58" t="s">
        <v>2470</v>
      </c>
      <c r="D2815" s="79">
        <v>7</v>
      </c>
      <c r="E2815" s="79">
        <v>7</v>
      </c>
      <c r="F2815" s="80">
        <v>1138.92</v>
      </c>
      <c r="G2815" s="80">
        <v>162.69999999999999</v>
      </c>
      <c r="H2815" s="80">
        <v>1138.92</v>
      </c>
      <c r="I2815" s="80" t="s">
        <v>28</v>
      </c>
      <c r="J2815" s="80" t="s">
        <v>28</v>
      </c>
      <c r="K2815" s="80">
        <v>162.69999999999999</v>
      </c>
      <c r="L2815" s="73">
        <f t="shared" si="597"/>
        <v>135.72</v>
      </c>
      <c r="M2815" s="73">
        <f t="shared" si="598"/>
        <v>162.69999999999999</v>
      </c>
      <c r="N2815" s="72" t="str">
        <f t="shared" si="599"/>
        <v>0506</v>
      </c>
      <c r="O2815" s="74">
        <f t="shared" si="600"/>
        <v>0</v>
      </c>
      <c r="P2815" s="72">
        <f t="shared" si="601"/>
        <v>0</v>
      </c>
      <c r="Q2815" s="74">
        <f t="shared" si="602"/>
        <v>7</v>
      </c>
      <c r="R2815" s="72" t="str">
        <f t="shared" si="603"/>
        <v/>
      </c>
      <c r="S2815" s="72" t="str">
        <f t="shared" si="604"/>
        <v/>
      </c>
      <c r="AT2815" s="20">
        <f t="shared" si="605"/>
        <v>-12214.8</v>
      </c>
    </row>
    <row r="2816" spans="1:46" ht="33.75">
      <c r="A2816" s="54">
        <v>8029</v>
      </c>
      <c r="B2816" s="54" t="s">
        <v>784</v>
      </c>
      <c r="C2816" s="58" t="s">
        <v>2470</v>
      </c>
      <c r="D2816" s="79">
        <v>7</v>
      </c>
      <c r="E2816" s="79">
        <v>7</v>
      </c>
      <c r="F2816" s="80">
        <v>1138.92</v>
      </c>
      <c r="G2816" s="80">
        <v>162.69999999999999</v>
      </c>
      <c r="H2816" s="80">
        <v>1138.92</v>
      </c>
      <c r="I2816" s="80" t="s">
        <v>28</v>
      </c>
      <c r="J2816" s="80" t="s">
        <v>28</v>
      </c>
      <c r="K2816" s="80">
        <v>162.69999999999999</v>
      </c>
      <c r="L2816" s="73">
        <f t="shared" si="597"/>
        <v>135.72</v>
      </c>
      <c r="M2816" s="73">
        <f t="shared" si="598"/>
        <v>162.69999999999999</v>
      </c>
      <c r="N2816" s="72" t="str">
        <f t="shared" si="599"/>
        <v>0506</v>
      </c>
      <c r="O2816" s="74">
        <f t="shared" si="600"/>
        <v>0</v>
      </c>
      <c r="P2816" s="72">
        <f t="shared" si="601"/>
        <v>0</v>
      </c>
      <c r="Q2816" s="74">
        <f t="shared" si="602"/>
        <v>7</v>
      </c>
      <c r="R2816" s="72" t="str">
        <f t="shared" si="603"/>
        <v/>
      </c>
      <c r="S2816" s="72" t="str">
        <f t="shared" si="604"/>
        <v/>
      </c>
      <c r="AT2816" s="20">
        <f t="shared" si="605"/>
        <v>-12214.8</v>
      </c>
    </row>
    <row r="2817" spans="1:46" ht="33.75">
      <c r="A2817" s="54">
        <v>8029</v>
      </c>
      <c r="B2817" s="54" t="s">
        <v>782</v>
      </c>
      <c r="C2817" s="58" t="s">
        <v>2470</v>
      </c>
      <c r="D2817" s="79">
        <v>7</v>
      </c>
      <c r="E2817" s="79">
        <v>7</v>
      </c>
      <c r="F2817" s="80">
        <v>1138.92</v>
      </c>
      <c r="G2817" s="80">
        <v>162.69999999999999</v>
      </c>
      <c r="H2817" s="80">
        <v>1138.92</v>
      </c>
      <c r="I2817" s="80" t="s">
        <v>28</v>
      </c>
      <c r="J2817" s="80" t="s">
        <v>28</v>
      </c>
      <c r="K2817" s="80">
        <v>162.69999999999999</v>
      </c>
      <c r="L2817" s="73">
        <f t="shared" si="597"/>
        <v>135.72</v>
      </c>
      <c r="M2817" s="73">
        <f t="shared" si="598"/>
        <v>162.69999999999999</v>
      </c>
      <c r="N2817" s="72" t="str">
        <f t="shared" si="599"/>
        <v>0506</v>
      </c>
      <c r="O2817" s="74">
        <f t="shared" si="600"/>
        <v>0</v>
      </c>
      <c r="P2817" s="72">
        <f t="shared" si="601"/>
        <v>0</v>
      </c>
      <c r="Q2817" s="74">
        <f t="shared" si="602"/>
        <v>7</v>
      </c>
      <c r="R2817" s="72" t="str">
        <f t="shared" si="603"/>
        <v/>
      </c>
      <c r="S2817" s="72" t="str">
        <f t="shared" si="604"/>
        <v/>
      </c>
      <c r="AT2817" s="20">
        <f t="shared" si="605"/>
        <v>-12214.8</v>
      </c>
    </row>
    <row r="2818" spans="1:46" ht="45">
      <c r="A2818" s="54">
        <v>8030</v>
      </c>
      <c r="B2818" s="54" t="s">
        <v>816</v>
      </c>
      <c r="C2818" s="58" t="s">
        <v>3094</v>
      </c>
      <c r="D2818" s="79">
        <v>7</v>
      </c>
      <c r="E2818" s="79">
        <v>7</v>
      </c>
      <c r="F2818" s="80">
        <v>721.14</v>
      </c>
      <c r="G2818" s="80">
        <v>103.02</v>
      </c>
      <c r="H2818" s="80">
        <v>721.14</v>
      </c>
      <c r="I2818" s="80" t="s">
        <v>28</v>
      </c>
      <c r="J2818" s="80" t="s">
        <v>28</v>
      </c>
      <c r="K2818" s="80">
        <v>103.02</v>
      </c>
      <c r="L2818" s="73">
        <f t="shared" si="597"/>
        <v>81.290000000000006</v>
      </c>
      <c r="M2818" s="73">
        <f t="shared" si="598"/>
        <v>103.02</v>
      </c>
      <c r="N2818" s="72" t="str">
        <f t="shared" si="599"/>
        <v>0509</v>
      </c>
      <c r="O2818" s="74">
        <f t="shared" si="600"/>
        <v>0</v>
      </c>
      <c r="P2818" s="72">
        <f t="shared" si="601"/>
        <v>0</v>
      </c>
      <c r="Q2818" s="74">
        <f t="shared" si="602"/>
        <v>7</v>
      </c>
      <c r="R2818" s="72" t="str">
        <f t="shared" si="603"/>
        <v/>
      </c>
      <c r="S2818" s="72" t="str">
        <f t="shared" si="604"/>
        <v/>
      </c>
      <c r="AT2818" s="20">
        <f t="shared" si="605"/>
        <v>-7316.1</v>
      </c>
    </row>
    <row r="2819" spans="1:46" ht="45">
      <c r="A2819" s="54">
        <v>8030</v>
      </c>
      <c r="B2819" s="54" t="s">
        <v>815</v>
      </c>
      <c r="C2819" s="58" t="s">
        <v>3094</v>
      </c>
      <c r="D2819" s="79">
        <v>7</v>
      </c>
      <c r="E2819" s="79">
        <v>7</v>
      </c>
      <c r="F2819" s="80">
        <v>721.14</v>
      </c>
      <c r="G2819" s="80">
        <v>103.02</v>
      </c>
      <c r="H2819" s="80">
        <v>721.14</v>
      </c>
      <c r="I2819" s="80" t="s">
        <v>28</v>
      </c>
      <c r="J2819" s="80" t="s">
        <v>28</v>
      </c>
      <c r="K2819" s="80">
        <v>103.02</v>
      </c>
      <c r="L2819" s="73">
        <f t="shared" si="597"/>
        <v>81.290000000000006</v>
      </c>
      <c r="M2819" s="73">
        <f t="shared" si="598"/>
        <v>103.02</v>
      </c>
      <c r="N2819" s="72" t="str">
        <f t="shared" si="599"/>
        <v>0509</v>
      </c>
      <c r="O2819" s="74">
        <f t="shared" si="600"/>
        <v>0</v>
      </c>
      <c r="P2819" s="72">
        <f t="shared" si="601"/>
        <v>0</v>
      </c>
      <c r="Q2819" s="74">
        <f t="shared" si="602"/>
        <v>7</v>
      </c>
      <c r="R2819" s="72" t="str">
        <f t="shared" si="603"/>
        <v/>
      </c>
      <c r="S2819" s="72" t="str">
        <f t="shared" si="604"/>
        <v/>
      </c>
      <c r="AT2819" s="20">
        <f t="shared" si="605"/>
        <v>-7316.1</v>
      </c>
    </row>
    <row r="2820" spans="1:46" ht="45">
      <c r="A2820" s="54">
        <v>8030</v>
      </c>
      <c r="B2820" s="54" t="s">
        <v>814</v>
      </c>
      <c r="C2820" s="58" t="s">
        <v>3094</v>
      </c>
      <c r="D2820" s="79">
        <v>7</v>
      </c>
      <c r="E2820" s="79">
        <v>7</v>
      </c>
      <c r="F2820" s="80">
        <v>721.14</v>
      </c>
      <c r="G2820" s="80">
        <v>103.02</v>
      </c>
      <c r="H2820" s="80">
        <v>721.14</v>
      </c>
      <c r="I2820" s="80" t="s">
        <v>28</v>
      </c>
      <c r="J2820" s="80" t="s">
        <v>28</v>
      </c>
      <c r="K2820" s="80">
        <v>103.02</v>
      </c>
      <c r="L2820" s="73">
        <f t="shared" ref="L2820:L2883" si="606">IFERROR(VLOOKUP(B2820,$B$1326:$K$2467,6,0),"")</f>
        <v>81.290000000000006</v>
      </c>
      <c r="M2820" s="73">
        <f t="shared" ref="M2820:M2883" si="607">IFERROR(VLOOKUP($B2820,$B$2468:$K$3603,6,0),"")</f>
        <v>103.02</v>
      </c>
      <c r="N2820" s="72" t="str">
        <f t="shared" ref="N2820:N2883" si="608">LEFT(B2820,4)</f>
        <v>0509</v>
      </c>
      <c r="O2820" s="74">
        <f t="shared" ref="O2820:O2883" si="609">E2820-D2820</f>
        <v>0</v>
      </c>
      <c r="P2820" s="72">
        <f t="shared" ref="P2820:P2883" si="610">IF(O2820=20,1,0)</f>
        <v>0</v>
      </c>
      <c r="Q2820" s="74">
        <f t="shared" ref="Q2820:Q2883" si="611">D2820</f>
        <v>7</v>
      </c>
      <c r="R2820" s="72" t="str">
        <f t="shared" ref="R2820:R2883" si="612">IF(P2820=1,Q2820+7,"")</f>
        <v/>
      </c>
      <c r="S2820" s="72" t="str">
        <f t="shared" ref="S2820:S2883" si="613">IF(P2820=1,Q2820+14,"")</f>
        <v/>
      </c>
      <c r="AT2820" s="20">
        <f t="shared" si="605"/>
        <v>-7316.1</v>
      </c>
    </row>
    <row r="2821" spans="1:46" ht="45">
      <c r="A2821" s="54">
        <v>8030</v>
      </c>
      <c r="B2821" s="54" t="s">
        <v>813</v>
      </c>
      <c r="C2821" s="58" t="s">
        <v>3094</v>
      </c>
      <c r="D2821" s="79">
        <v>7</v>
      </c>
      <c r="E2821" s="79">
        <v>7</v>
      </c>
      <c r="F2821" s="80">
        <v>721.14</v>
      </c>
      <c r="G2821" s="80">
        <v>103.02</v>
      </c>
      <c r="H2821" s="80">
        <v>721.14</v>
      </c>
      <c r="I2821" s="80" t="s">
        <v>28</v>
      </c>
      <c r="J2821" s="80" t="s">
        <v>28</v>
      </c>
      <c r="K2821" s="80">
        <v>103.02</v>
      </c>
      <c r="L2821" s="73">
        <f t="shared" si="606"/>
        <v>81.290000000000006</v>
      </c>
      <c r="M2821" s="73">
        <f t="shared" si="607"/>
        <v>103.02</v>
      </c>
      <c r="N2821" s="72" t="str">
        <f t="shared" si="608"/>
        <v>0509</v>
      </c>
      <c r="O2821" s="74">
        <f t="shared" si="609"/>
        <v>0</v>
      </c>
      <c r="P2821" s="72">
        <f t="shared" si="610"/>
        <v>0</v>
      </c>
      <c r="Q2821" s="74">
        <f t="shared" si="611"/>
        <v>7</v>
      </c>
      <c r="R2821" s="72" t="str">
        <f t="shared" si="612"/>
        <v/>
      </c>
      <c r="S2821" s="72" t="str">
        <f t="shared" si="613"/>
        <v/>
      </c>
      <c r="AT2821" s="20">
        <f t="shared" si="605"/>
        <v>-7316.1</v>
      </c>
    </row>
    <row r="2822" spans="1:46" ht="45">
      <c r="A2822" s="54">
        <v>8030</v>
      </c>
      <c r="B2822" s="54" t="s">
        <v>812</v>
      </c>
      <c r="C2822" s="58" t="s">
        <v>3094</v>
      </c>
      <c r="D2822" s="79">
        <v>7</v>
      </c>
      <c r="E2822" s="79">
        <v>7</v>
      </c>
      <c r="F2822" s="80">
        <v>721.14</v>
      </c>
      <c r="G2822" s="80">
        <v>103.02</v>
      </c>
      <c r="H2822" s="80">
        <v>721.14</v>
      </c>
      <c r="I2822" s="80" t="s">
        <v>28</v>
      </c>
      <c r="J2822" s="80" t="s">
        <v>28</v>
      </c>
      <c r="K2822" s="80">
        <v>103.02</v>
      </c>
      <c r="L2822" s="73">
        <f t="shared" si="606"/>
        <v>81.290000000000006</v>
      </c>
      <c r="M2822" s="73">
        <f t="shared" si="607"/>
        <v>103.02</v>
      </c>
      <c r="N2822" s="72" t="str">
        <f t="shared" si="608"/>
        <v>0509</v>
      </c>
      <c r="O2822" s="74">
        <f t="shared" si="609"/>
        <v>0</v>
      </c>
      <c r="P2822" s="72">
        <f t="shared" si="610"/>
        <v>0</v>
      </c>
      <c r="Q2822" s="74">
        <f t="shared" si="611"/>
        <v>7</v>
      </c>
      <c r="R2822" s="72" t="str">
        <f t="shared" si="612"/>
        <v/>
      </c>
      <c r="S2822" s="72" t="str">
        <f t="shared" si="613"/>
        <v/>
      </c>
      <c r="AT2822" s="20">
        <f t="shared" si="605"/>
        <v>-7316.1</v>
      </c>
    </row>
    <row r="2823" spans="1:46" ht="45">
      <c r="A2823" s="54">
        <v>8030</v>
      </c>
      <c r="B2823" s="54" t="s">
        <v>811</v>
      </c>
      <c r="C2823" s="58" t="s">
        <v>3094</v>
      </c>
      <c r="D2823" s="79">
        <v>7</v>
      </c>
      <c r="E2823" s="79">
        <v>7</v>
      </c>
      <c r="F2823" s="80">
        <v>721.14</v>
      </c>
      <c r="G2823" s="80">
        <v>103.02</v>
      </c>
      <c r="H2823" s="80">
        <v>721.14</v>
      </c>
      <c r="I2823" s="80" t="s">
        <v>28</v>
      </c>
      <c r="J2823" s="80" t="s">
        <v>28</v>
      </c>
      <c r="K2823" s="80">
        <v>103.02</v>
      </c>
      <c r="L2823" s="73">
        <f t="shared" si="606"/>
        <v>81.290000000000006</v>
      </c>
      <c r="M2823" s="73">
        <f t="shared" si="607"/>
        <v>103.02</v>
      </c>
      <c r="N2823" s="72" t="str">
        <f t="shared" si="608"/>
        <v>0509</v>
      </c>
      <c r="O2823" s="74">
        <f t="shared" si="609"/>
        <v>0</v>
      </c>
      <c r="P2823" s="72">
        <f t="shared" si="610"/>
        <v>0</v>
      </c>
      <c r="Q2823" s="74">
        <f t="shared" si="611"/>
        <v>7</v>
      </c>
      <c r="R2823" s="72" t="str">
        <f t="shared" si="612"/>
        <v/>
      </c>
      <c r="S2823" s="72" t="str">
        <f t="shared" si="613"/>
        <v/>
      </c>
      <c r="AT2823" s="20">
        <f t="shared" si="605"/>
        <v>-7316.1</v>
      </c>
    </row>
    <row r="2824" spans="1:46" ht="45">
      <c r="A2824" s="54">
        <v>8030</v>
      </c>
      <c r="B2824" s="54" t="s">
        <v>810</v>
      </c>
      <c r="C2824" s="58" t="s">
        <v>3094</v>
      </c>
      <c r="D2824" s="79">
        <v>7</v>
      </c>
      <c r="E2824" s="79">
        <v>7</v>
      </c>
      <c r="F2824" s="80">
        <v>721.14</v>
      </c>
      <c r="G2824" s="80">
        <v>103.02</v>
      </c>
      <c r="H2824" s="80">
        <v>721.14</v>
      </c>
      <c r="I2824" s="80" t="s">
        <v>28</v>
      </c>
      <c r="J2824" s="80" t="s">
        <v>28</v>
      </c>
      <c r="K2824" s="80">
        <v>103.02</v>
      </c>
      <c r="L2824" s="73">
        <f t="shared" si="606"/>
        <v>89.79</v>
      </c>
      <c r="M2824" s="73">
        <f t="shared" si="607"/>
        <v>103.02</v>
      </c>
      <c r="N2824" s="72" t="str">
        <f t="shared" si="608"/>
        <v>0509</v>
      </c>
      <c r="O2824" s="74">
        <f t="shared" si="609"/>
        <v>0</v>
      </c>
      <c r="P2824" s="72">
        <f t="shared" si="610"/>
        <v>0</v>
      </c>
      <c r="Q2824" s="74">
        <f t="shared" si="611"/>
        <v>7</v>
      </c>
      <c r="R2824" s="72" t="str">
        <f t="shared" si="612"/>
        <v/>
      </c>
      <c r="S2824" s="72" t="str">
        <f t="shared" si="613"/>
        <v/>
      </c>
      <c r="AT2824" s="20">
        <f t="shared" si="605"/>
        <v>-8081.1</v>
      </c>
    </row>
    <row r="2825" spans="1:46" ht="45">
      <c r="A2825" s="54">
        <v>8030</v>
      </c>
      <c r="B2825" s="54" t="s">
        <v>809</v>
      </c>
      <c r="C2825" s="58" t="s">
        <v>3094</v>
      </c>
      <c r="D2825" s="79">
        <v>7</v>
      </c>
      <c r="E2825" s="79">
        <v>7</v>
      </c>
      <c r="F2825" s="80">
        <v>721.14</v>
      </c>
      <c r="G2825" s="80">
        <v>103.02</v>
      </c>
      <c r="H2825" s="80">
        <v>721.14</v>
      </c>
      <c r="I2825" s="80" t="s">
        <v>28</v>
      </c>
      <c r="J2825" s="80" t="s">
        <v>28</v>
      </c>
      <c r="K2825" s="80">
        <v>103.02</v>
      </c>
      <c r="L2825" s="73">
        <f t="shared" si="606"/>
        <v>89.79</v>
      </c>
      <c r="M2825" s="73">
        <f t="shared" si="607"/>
        <v>103.02</v>
      </c>
      <c r="N2825" s="72" t="str">
        <f t="shared" si="608"/>
        <v>0509</v>
      </c>
      <c r="O2825" s="74">
        <f t="shared" si="609"/>
        <v>0</v>
      </c>
      <c r="P2825" s="72">
        <f t="shared" si="610"/>
        <v>0</v>
      </c>
      <c r="Q2825" s="74">
        <f t="shared" si="611"/>
        <v>7</v>
      </c>
      <c r="R2825" s="72" t="str">
        <f t="shared" si="612"/>
        <v/>
      </c>
      <c r="S2825" s="72" t="str">
        <f t="shared" si="613"/>
        <v/>
      </c>
      <c r="AT2825" s="20">
        <f t="shared" si="605"/>
        <v>-8081.1</v>
      </c>
    </row>
    <row r="2826" spans="1:46" ht="45">
      <c r="A2826" s="54">
        <v>8030</v>
      </c>
      <c r="B2826" s="54" t="s">
        <v>808</v>
      </c>
      <c r="C2826" s="58" t="s">
        <v>3094</v>
      </c>
      <c r="D2826" s="79">
        <v>7</v>
      </c>
      <c r="E2826" s="79">
        <v>7</v>
      </c>
      <c r="F2826" s="80">
        <v>721.14</v>
      </c>
      <c r="G2826" s="80">
        <v>103.02</v>
      </c>
      <c r="H2826" s="80">
        <v>721.14</v>
      </c>
      <c r="I2826" s="80" t="s">
        <v>28</v>
      </c>
      <c r="J2826" s="80" t="s">
        <v>28</v>
      </c>
      <c r="K2826" s="80">
        <v>103.02</v>
      </c>
      <c r="L2826" s="73">
        <f t="shared" si="606"/>
        <v>89.79</v>
      </c>
      <c r="M2826" s="73">
        <f t="shared" si="607"/>
        <v>103.02</v>
      </c>
      <c r="N2826" s="72" t="str">
        <f t="shared" si="608"/>
        <v>0509</v>
      </c>
      <c r="O2826" s="74">
        <f t="shared" si="609"/>
        <v>0</v>
      </c>
      <c r="P2826" s="72">
        <f t="shared" si="610"/>
        <v>0</v>
      </c>
      <c r="Q2826" s="74">
        <f t="shared" si="611"/>
        <v>7</v>
      </c>
      <c r="R2826" s="72" t="str">
        <f t="shared" si="612"/>
        <v/>
      </c>
      <c r="S2826" s="72" t="str">
        <f t="shared" si="613"/>
        <v/>
      </c>
      <c r="AT2826" s="20">
        <f t="shared" si="605"/>
        <v>-8081.1</v>
      </c>
    </row>
    <row r="2827" spans="1:46" ht="45">
      <c r="A2827" s="54">
        <v>8030</v>
      </c>
      <c r="B2827" s="54" t="s">
        <v>807</v>
      </c>
      <c r="C2827" s="58" t="s">
        <v>3094</v>
      </c>
      <c r="D2827" s="79">
        <v>7</v>
      </c>
      <c r="E2827" s="79">
        <v>7</v>
      </c>
      <c r="F2827" s="80">
        <v>721.14</v>
      </c>
      <c r="G2827" s="80">
        <v>103.02</v>
      </c>
      <c r="H2827" s="80">
        <v>721.14</v>
      </c>
      <c r="I2827" s="80" t="s">
        <v>28</v>
      </c>
      <c r="J2827" s="80" t="s">
        <v>28</v>
      </c>
      <c r="K2827" s="80">
        <v>103.02</v>
      </c>
      <c r="L2827" s="73">
        <f t="shared" si="606"/>
        <v>89.79</v>
      </c>
      <c r="M2827" s="73">
        <f t="shared" si="607"/>
        <v>103.02</v>
      </c>
      <c r="N2827" s="72" t="str">
        <f t="shared" si="608"/>
        <v>0509</v>
      </c>
      <c r="O2827" s="74">
        <f t="shared" si="609"/>
        <v>0</v>
      </c>
      <c r="P2827" s="72">
        <f t="shared" si="610"/>
        <v>0</v>
      </c>
      <c r="Q2827" s="74">
        <f t="shared" si="611"/>
        <v>7</v>
      </c>
      <c r="R2827" s="72" t="str">
        <f t="shared" si="612"/>
        <v/>
      </c>
      <c r="S2827" s="72" t="str">
        <f t="shared" si="613"/>
        <v/>
      </c>
      <c r="AT2827" s="20">
        <f t="shared" ref="AT2827:AT2890" si="614">AS2827+(AI2827-90)*L2827</f>
        <v>-8081.1</v>
      </c>
    </row>
    <row r="2828" spans="1:46" ht="45">
      <c r="A2828" s="54">
        <v>8030</v>
      </c>
      <c r="B2828" s="54" t="s">
        <v>806</v>
      </c>
      <c r="C2828" s="58" t="s">
        <v>3094</v>
      </c>
      <c r="D2828" s="79">
        <v>7</v>
      </c>
      <c r="E2828" s="79">
        <v>7</v>
      </c>
      <c r="F2828" s="80">
        <v>721.14</v>
      </c>
      <c r="G2828" s="80">
        <v>103.02</v>
      </c>
      <c r="H2828" s="80">
        <v>721.14</v>
      </c>
      <c r="I2828" s="80" t="s">
        <v>28</v>
      </c>
      <c r="J2828" s="80" t="s">
        <v>28</v>
      </c>
      <c r="K2828" s="80">
        <v>103.02</v>
      </c>
      <c r="L2828" s="73">
        <f t="shared" si="606"/>
        <v>89.79</v>
      </c>
      <c r="M2828" s="73">
        <f t="shared" si="607"/>
        <v>103.02</v>
      </c>
      <c r="N2828" s="72" t="str">
        <f t="shared" si="608"/>
        <v>0509</v>
      </c>
      <c r="O2828" s="74">
        <f t="shared" si="609"/>
        <v>0</v>
      </c>
      <c r="P2828" s="72">
        <f t="shared" si="610"/>
        <v>0</v>
      </c>
      <c r="Q2828" s="74">
        <f t="shared" si="611"/>
        <v>7</v>
      </c>
      <c r="R2828" s="72" t="str">
        <f t="shared" si="612"/>
        <v/>
      </c>
      <c r="S2828" s="72" t="str">
        <f t="shared" si="613"/>
        <v/>
      </c>
      <c r="AT2828" s="20">
        <f t="shared" si="614"/>
        <v>-8081.1</v>
      </c>
    </row>
    <row r="2829" spans="1:46" ht="45">
      <c r="A2829" s="54">
        <v>8030</v>
      </c>
      <c r="B2829" s="54" t="s">
        <v>805</v>
      </c>
      <c r="C2829" s="58" t="s">
        <v>3094</v>
      </c>
      <c r="D2829" s="79">
        <v>7</v>
      </c>
      <c r="E2829" s="79">
        <v>7</v>
      </c>
      <c r="F2829" s="80">
        <v>721.14</v>
      </c>
      <c r="G2829" s="80">
        <v>103.02</v>
      </c>
      <c r="H2829" s="80">
        <v>721.14</v>
      </c>
      <c r="I2829" s="80" t="s">
        <v>28</v>
      </c>
      <c r="J2829" s="80" t="s">
        <v>28</v>
      </c>
      <c r="K2829" s="80">
        <v>103.02</v>
      </c>
      <c r="L2829" s="73">
        <f t="shared" si="606"/>
        <v>89.79</v>
      </c>
      <c r="M2829" s="73">
        <f t="shared" si="607"/>
        <v>103.02</v>
      </c>
      <c r="N2829" s="72" t="str">
        <f t="shared" si="608"/>
        <v>0509</v>
      </c>
      <c r="O2829" s="74">
        <f t="shared" si="609"/>
        <v>0</v>
      </c>
      <c r="P2829" s="72">
        <f t="shared" si="610"/>
        <v>0</v>
      </c>
      <c r="Q2829" s="74">
        <f t="shared" si="611"/>
        <v>7</v>
      </c>
      <c r="R2829" s="72" t="str">
        <f t="shared" si="612"/>
        <v/>
      </c>
      <c r="S2829" s="72" t="str">
        <f t="shared" si="613"/>
        <v/>
      </c>
      <c r="AT2829" s="20">
        <f t="shared" si="614"/>
        <v>-8081.1</v>
      </c>
    </row>
    <row r="2830" spans="1:46" ht="45">
      <c r="A2830" s="54">
        <v>8030</v>
      </c>
      <c r="B2830" s="54" t="s">
        <v>804</v>
      </c>
      <c r="C2830" s="58" t="s">
        <v>3094</v>
      </c>
      <c r="D2830" s="79">
        <v>7</v>
      </c>
      <c r="E2830" s="79">
        <v>7</v>
      </c>
      <c r="F2830" s="80">
        <v>721.14</v>
      </c>
      <c r="G2830" s="80">
        <v>103.02</v>
      </c>
      <c r="H2830" s="80">
        <v>721.14</v>
      </c>
      <c r="I2830" s="80" t="s">
        <v>28</v>
      </c>
      <c r="J2830" s="80" t="s">
        <v>28</v>
      </c>
      <c r="K2830" s="80">
        <v>103.02</v>
      </c>
      <c r="L2830" s="73">
        <f t="shared" si="606"/>
        <v>95.7</v>
      </c>
      <c r="M2830" s="73">
        <f t="shared" si="607"/>
        <v>103.02</v>
      </c>
      <c r="N2830" s="72" t="str">
        <f t="shared" si="608"/>
        <v>0509</v>
      </c>
      <c r="O2830" s="74">
        <f t="shared" si="609"/>
        <v>0</v>
      </c>
      <c r="P2830" s="72">
        <f t="shared" si="610"/>
        <v>0</v>
      </c>
      <c r="Q2830" s="74">
        <f t="shared" si="611"/>
        <v>7</v>
      </c>
      <c r="R2830" s="72" t="str">
        <f t="shared" si="612"/>
        <v/>
      </c>
      <c r="S2830" s="72" t="str">
        <f t="shared" si="613"/>
        <v/>
      </c>
      <c r="AT2830" s="20">
        <f t="shared" si="614"/>
        <v>-8613</v>
      </c>
    </row>
    <row r="2831" spans="1:46" ht="45">
      <c r="A2831" s="54">
        <v>8030</v>
      </c>
      <c r="B2831" s="54" t="s">
        <v>803</v>
      </c>
      <c r="C2831" s="58" t="s">
        <v>3094</v>
      </c>
      <c r="D2831" s="79">
        <v>7</v>
      </c>
      <c r="E2831" s="79">
        <v>7</v>
      </c>
      <c r="F2831" s="80">
        <v>721.14</v>
      </c>
      <c r="G2831" s="80">
        <v>103.02</v>
      </c>
      <c r="H2831" s="80">
        <v>721.14</v>
      </c>
      <c r="I2831" s="80" t="s">
        <v>28</v>
      </c>
      <c r="J2831" s="80" t="s">
        <v>28</v>
      </c>
      <c r="K2831" s="80">
        <v>103.02</v>
      </c>
      <c r="L2831" s="73">
        <f t="shared" si="606"/>
        <v>95.7</v>
      </c>
      <c r="M2831" s="73">
        <f t="shared" si="607"/>
        <v>103.02</v>
      </c>
      <c r="N2831" s="72" t="str">
        <f t="shared" si="608"/>
        <v>0509</v>
      </c>
      <c r="O2831" s="74">
        <f t="shared" si="609"/>
        <v>0</v>
      </c>
      <c r="P2831" s="72">
        <f t="shared" si="610"/>
        <v>0</v>
      </c>
      <c r="Q2831" s="74">
        <f t="shared" si="611"/>
        <v>7</v>
      </c>
      <c r="R2831" s="72" t="str">
        <f t="shared" si="612"/>
        <v/>
      </c>
      <c r="S2831" s="72" t="str">
        <f t="shared" si="613"/>
        <v/>
      </c>
      <c r="AT2831" s="20">
        <f t="shared" si="614"/>
        <v>-8613</v>
      </c>
    </row>
    <row r="2832" spans="1:46" ht="45">
      <c r="A2832" s="54">
        <v>8030</v>
      </c>
      <c r="B2832" s="54" t="s">
        <v>802</v>
      </c>
      <c r="C2832" s="58" t="s">
        <v>3094</v>
      </c>
      <c r="D2832" s="79">
        <v>7</v>
      </c>
      <c r="E2832" s="79">
        <v>7</v>
      </c>
      <c r="F2832" s="80">
        <v>721.14</v>
      </c>
      <c r="G2832" s="80">
        <v>103.02</v>
      </c>
      <c r="H2832" s="80">
        <v>721.14</v>
      </c>
      <c r="I2832" s="80" t="s">
        <v>28</v>
      </c>
      <c r="J2832" s="80" t="s">
        <v>28</v>
      </c>
      <c r="K2832" s="80">
        <v>103.02</v>
      </c>
      <c r="L2832" s="73">
        <f t="shared" si="606"/>
        <v>95.7</v>
      </c>
      <c r="M2832" s="73">
        <f t="shared" si="607"/>
        <v>103.02</v>
      </c>
      <c r="N2832" s="72" t="str">
        <f t="shared" si="608"/>
        <v>0509</v>
      </c>
      <c r="O2832" s="74">
        <f t="shared" si="609"/>
        <v>0</v>
      </c>
      <c r="P2832" s="72">
        <f t="shared" si="610"/>
        <v>0</v>
      </c>
      <c r="Q2832" s="74">
        <f t="shared" si="611"/>
        <v>7</v>
      </c>
      <c r="R2832" s="72" t="str">
        <f t="shared" si="612"/>
        <v/>
      </c>
      <c r="S2832" s="72" t="str">
        <f t="shared" si="613"/>
        <v/>
      </c>
      <c r="AT2832" s="20">
        <f t="shared" si="614"/>
        <v>-8613</v>
      </c>
    </row>
    <row r="2833" spans="1:46" ht="45">
      <c r="A2833" s="54">
        <v>8030</v>
      </c>
      <c r="B2833" s="54" t="s">
        <v>801</v>
      </c>
      <c r="C2833" s="58" t="s">
        <v>3094</v>
      </c>
      <c r="D2833" s="79">
        <v>7</v>
      </c>
      <c r="E2833" s="79">
        <v>7</v>
      </c>
      <c r="F2833" s="80">
        <v>721.14</v>
      </c>
      <c r="G2833" s="80">
        <v>103.02</v>
      </c>
      <c r="H2833" s="80">
        <v>721.14</v>
      </c>
      <c r="I2833" s="80" t="s">
        <v>28</v>
      </c>
      <c r="J2833" s="80" t="s">
        <v>28</v>
      </c>
      <c r="K2833" s="80">
        <v>103.02</v>
      </c>
      <c r="L2833" s="73">
        <f t="shared" si="606"/>
        <v>95.7</v>
      </c>
      <c r="M2833" s="73">
        <f t="shared" si="607"/>
        <v>103.02</v>
      </c>
      <c r="N2833" s="72" t="str">
        <f t="shared" si="608"/>
        <v>0509</v>
      </c>
      <c r="O2833" s="74">
        <f t="shared" si="609"/>
        <v>0</v>
      </c>
      <c r="P2833" s="72">
        <f t="shared" si="610"/>
        <v>0</v>
      </c>
      <c r="Q2833" s="74">
        <f t="shared" si="611"/>
        <v>7</v>
      </c>
      <c r="R2833" s="72" t="str">
        <f t="shared" si="612"/>
        <v/>
      </c>
      <c r="S2833" s="72" t="str">
        <f t="shared" si="613"/>
        <v/>
      </c>
      <c r="AT2833" s="20">
        <f t="shared" si="614"/>
        <v>-8613</v>
      </c>
    </row>
    <row r="2834" spans="1:46" ht="33.75">
      <c r="A2834" s="54">
        <v>8031</v>
      </c>
      <c r="B2834" s="54" t="s">
        <v>857</v>
      </c>
      <c r="C2834" s="58" t="s">
        <v>2471</v>
      </c>
      <c r="D2834" s="79">
        <v>7</v>
      </c>
      <c r="E2834" s="79">
        <v>7</v>
      </c>
      <c r="F2834" s="80">
        <v>819.4</v>
      </c>
      <c r="G2834" s="80">
        <v>117.06</v>
      </c>
      <c r="H2834" s="80">
        <v>819.4</v>
      </c>
      <c r="I2834" s="80" t="s">
        <v>28</v>
      </c>
      <c r="J2834" s="80" t="s">
        <v>28</v>
      </c>
      <c r="K2834" s="80">
        <v>117.06</v>
      </c>
      <c r="L2834" s="73">
        <f t="shared" si="606"/>
        <v>90.97</v>
      </c>
      <c r="M2834" s="73">
        <f t="shared" si="607"/>
        <v>117.06</v>
      </c>
      <c r="N2834" s="72" t="str">
        <f t="shared" si="608"/>
        <v>0512</v>
      </c>
      <c r="O2834" s="74">
        <f t="shared" si="609"/>
        <v>0</v>
      </c>
      <c r="P2834" s="72">
        <f t="shared" si="610"/>
        <v>0</v>
      </c>
      <c r="Q2834" s="74">
        <f t="shared" si="611"/>
        <v>7</v>
      </c>
      <c r="R2834" s="72" t="str">
        <f t="shared" si="612"/>
        <v/>
      </c>
      <c r="S2834" s="72" t="str">
        <f t="shared" si="613"/>
        <v/>
      </c>
      <c r="AT2834" s="20">
        <f t="shared" si="614"/>
        <v>-8187.3</v>
      </c>
    </row>
    <row r="2835" spans="1:46" ht="33.75">
      <c r="A2835" s="54">
        <v>8031</v>
      </c>
      <c r="B2835" s="54" t="s">
        <v>855</v>
      </c>
      <c r="C2835" s="58" t="s">
        <v>2471</v>
      </c>
      <c r="D2835" s="79">
        <v>7</v>
      </c>
      <c r="E2835" s="79">
        <v>7</v>
      </c>
      <c r="F2835" s="80">
        <v>819.4</v>
      </c>
      <c r="G2835" s="80">
        <v>117.06</v>
      </c>
      <c r="H2835" s="80">
        <v>819.4</v>
      </c>
      <c r="I2835" s="80" t="s">
        <v>28</v>
      </c>
      <c r="J2835" s="80" t="s">
        <v>28</v>
      </c>
      <c r="K2835" s="80">
        <v>117.06</v>
      </c>
      <c r="L2835" s="73">
        <f t="shared" si="606"/>
        <v>90.97</v>
      </c>
      <c r="M2835" s="73">
        <f t="shared" si="607"/>
        <v>117.06</v>
      </c>
      <c r="N2835" s="72" t="str">
        <f t="shared" si="608"/>
        <v>0512</v>
      </c>
      <c r="O2835" s="74">
        <f t="shared" si="609"/>
        <v>0</v>
      </c>
      <c r="P2835" s="72">
        <f t="shared" si="610"/>
        <v>0</v>
      </c>
      <c r="Q2835" s="74">
        <f t="shared" si="611"/>
        <v>7</v>
      </c>
      <c r="R2835" s="72" t="str">
        <f t="shared" si="612"/>
        <v/>
      </c>
      <c r="S2835" s="72" t="str">
        <f t="shared" si="613"/>
        <v/>
      </c>
      <c r="AT2835" s="20">
        <f t="shared" si="614"/>
        <v>-8187.3</v>
      </c>
    </row>
    <row r="2836" spans="1:46" ht="33.75">
      <c r="A2836" s="54">
        <v>8031</v>
      </c>
      <c r="B2836" s="54" t="s">
        <v>853</v>
      </c>
      <c r="C2836" s="58" t="s">
        <v>2471</v>
      </c>
      <c r="D2836" s="79">
        <v>7</v>
      </c>
      <c r="E2836" s="79">
        <v>7</v>
      </c>
      <c r="F2836" s="80">
        <v>819.4</v>
      </c>
      <c r="G2836" s="80">
        <v>117.06</v>
      </c>
      <c r="H2836" s="80">
        <v>819.4</v>
      </c>
      <c r="I2836" s="80" t="s">
        <v>28</v>
      </c>
      <c r="J2836" s="80" t="s">
        <v>28</v>
      </c>
      <c r="K2836" s="80">
        <v>117.06</v>
      </c>
      <c r="L2836" s="73">
        <f t="shared" si="606"/>
        <v>90.97</v>
      </c>
      <c r="M2836" s="73">
        <f t="shared" si="607"/>
        <v>117.06</v>
      </c>
      <c r="N2836" s="72" t="str">
        <f t="shared" si="608"/>
        <v>0512</v>
      </c>
      <c r="O2836" s="74">
        <f t="shared" si="609"/>
        <v>0</v>
      </c>
      <c r="P2836" s="72">
        <f t="shared" si="610"/>
        <v>0</v>
      </c>
      <c r="Q2836" s="74">
        <f t="shared" si="611"/>
        <v>7</v>
      </c>
      <c r="R2836" s="72" t="str">
        <f t="shared" si="612"/>
        <v/>
      </c>
      <c r="S2836" s="72" t="str">
        <f t="shared" si="613"/>
        <v/>
      </c>
      <c r="AT2836" s="20">
        <f t="shared" si="614"/>
        <v>-8187.3</v>
      </c>
    </row>
    <row r="2837" spans="1:46" ht="33.75">
      <c r="A2837" s="54">
        <v>8031</v>
      </c>
      <c r="B2837" s="54" t="s">
        <v>851</v>
      </c>
      <c r="C2837" s="58" t="s">
        <v>2471</v>
      </c>
      <c r="D2837" s="79">
        <v>7</v>
      </c>
      <c r="E2837" s="79">
        <v>7</v>
      </c>
      <c r="F2837" s="80">
        <v>819.4</v>
      </c>
      <c r="G2837" s="80">
        <v>117.06</v>
      </c>
      <c r="H2837" s="80">
        <v>819.4</v>
      </c>
      <c r="I2837" s="80" t="s">
        <v>28</v>
      </c>
      <c r="J2837" s="80" t="s">
        <v>28</v>
      </c>
      <c r="K2837" s="80">
        <v>117.06</v>
      </c>
      <c r="L2837" s="73">
        <f t="shared" si="606"/>
        <v>90.97</v>
      </c>
      <c r="M2837" s="73">
        <f t="shared" si="607"/>
        <v>117.06</v>
      </c>
      <c r="N2837" s="72" t="str">
        <f t="shared" si="608"/>
        <v>0512</v>
      </c>
      <c r="O2837" s="74">
        <f t="shared" si="609"/>
        <v>0</v>
      </c>
      <c r="P2837" s="72">
        <f t="shared" si="610"/>
        <v>0</v>
      </c>
      <c r="Q2837" s="74">
        <f t="shared" si="611"/>
        <v>7</v>
      </c>
      <c r="R2837" s="72" t="str">
        <f t="shared" si="612"/>
        <v/>
      </c>
      <c r="S2837" s="72" t="str">
        <f t="shared" si="613"/>
        <v/>
      </c>
      <c r="AT2837" s="20">
        <f t="shared" si="614"/>
        <v>-8187.3</v>
      </c>
    </row>
    <row r="2838" spans="1:46" ht="33.75">
      <c r="A2838" s="54">
        <v>8031</v>
      </c>
      <c r="B2838" s="54" t="s">
        <v>849</v>
      </c>
      <c r="C2838" s="58" t="s">
        <v>2471</v>
      </c>
      <c r="D2838" s="79">
        <v>7</v>
      </c>
      <c r="E2838" s="79">
        <v>7</v>
      </c>
      <c r="F2838" s="80">
        <v>819.4</v>
      </c>
      <c r="G2838" s="80">
        <v>117.06</v>
      </c>
      <c r="H2838" s="80">
        <v>819.4</v>
      </c>
      <c r="I2838" s="80" t="s">
        <v>28</v>
      </c>
      <c r="J2838" s="80" t="s">
        <v>28</v>
      </c>
      <c r="K2838" s="80">
        <v>117.06</v>
      </c>
      <c r="L2838" s="73">
        <f t="shared" si="606"/>
        <v>90.97</v>
      </c>
      <c r="M2838" s="73">
        <f t="shared" si="607"/>
        <v>117.06</v>
      </c>
      <c r="N2838" s="72" t="str">
        <f t="shared" si="608"/>
        <v>0512</v>
      </c>
      <c r="O2838" s="74">
        <f t="shared" si="609"/>
        <v>0</v>
      </c>
      <c r="P2838" s="72">
        <f t="shared" si="610"/>
        <v>0</v>
      </c>
      <c r="Q2838" s="74">
        <f t="shared" si="611"/>
        <v>7</v>
      </c>
      <c r="R2838" s="72" t="str">
        <f t="shared" si="612"/>
        <v/>
      </c>
      <c r="S2838" s="72" t="str">
        <f t="shared" si="613"/>
        <v/>
      </c>
      <c r="AT2838" s="20">
        <f t="shared" si="614"/>
        <v>-8187.3</v>
      </c>
    </row>
    <row r="2839" spans="1:46" ht="33.75">
      <c r="A2839" s="54">
        <v>8031</v>
      </c>
      <c r="B2839" s="54" t="s">
        <v>847</v>
      </c>
      <c r="C2839" s="58" t="s">
        <v>2471</v>
      </c>
      <c r="D2839" s="79">
        <v>7</v>
      </c>
      <c r="E2839" s="79">
        <v>7</v>
      </c>
      <c r="F2839" s="80">
        <v>819.4</v>
      </c>
      <c r="G2839" s="80">
        <v>117.06</v>
      </c>
      <c r="H2839" s="80">
        <v>819.4</v>
      </c>
      <c r="I2839" s="80" t="s">
        <v>28</v>
      </c>
      <c r="J2839" s="80" t="s">
        <v>28</v>
      </c>
      <c r="K2839" s="80">
        <v>117.06</v>
      </c>
      <c r="L2839" s="73">
        <f t="shared" si="606"/>
        <v>90.97</v>
      </c>
      <c r="M2839" s="73">
        <f t="shared" si="607"/>
        <v>117.06</v>
      </c>
      <c r="N2839" s="72" t="str">
        <f t="shared" si="608"/>
        <v>0512</v>
      </c>
      <c r="O2839" s="74">
        <f t="shared" si="609"/>
        <v>0</v>
      </c>
      <c r="P2839" s="72">
        <f t="shared" si="610"/>
        <v>0</v>
      </c>
      <c r="Q2839" s="74">
        <f t="shared" si="611"/>
        <v>7</v>
      </c>
      <c r="R2839" s="72" t="str">
        <f t="shared" si="612"/>
        <v/>
      </c>
      <c r="S2839" s="72" t="str">
        <f t="shared" si="613"/>
        <v/>
      </c>
      <c r="AT2839" s="20">
        <f t="shared" si="614"/>
        <v>-8187.3</v>
      </c>
    </row>
    <row r="2840" spans="1:46" ht="33.75">
      <c r="A2840" s="54">
        <v>8031</v>
      </c>
      <c r="B2840" s="54" t="s">
        <v>845</v>
      </c>
      <c r="C2840" s="58" t="s">
        <v>2471</v>
      </c>
      <c r="D2840" s="79">
        <v>7</v>
      </c>
      <c r="E2840" s="79">
        <v>7</v>
      </c>
      <c r="F2840" s="80">
        <v>819.4</v>
      </c>
      <c r="G2840" s="80">
        <v>117.06</v>
      </c>
      <c r="H2840" s="80">
        <v>819.4</v>
      </c>
      <c r="I2840" s="80" t="s">
        <v>28</v>
      </c>
      <c r="J2840" s="80" t="s">
        <v>28</v>
      </c>
      <c r="K2840" s="80">
        <v>117.06</v>
      </c>
      <c r="L2840" s="73">
        <f t="shared" si="606"/>
        <v>95.33</v>
      </c>
      <c r="M2840" s="73">
        <f t="shared" si="607"/>
        <v>117.06</v>
      </c>
      <c r="N2840" s="72" t="str">
        <f t="shared" si="608"/>
        <v>0512</v>
      </c>
      <c r="O2840" s="74">
        <f t="shared" si="609"/>
        <v>0</v>
      </c>
      <c r="P2840" s="72">
        <f t="shared" si="610"/>
        <v>0</v>
      </c>
      <c r="Q2840" s="74">
        <f t="shared" si="611"/>
        <v>7</v>
      </c>
      <c r="R2840" s="72" t="str">
        <f t="shared" si="612"/>
        <v/>
      </c>
      <c r="S2840" s="72" t="str">
        <f t="shared" si="613"/>
        <v/>
      </c>
      <c r="AT2840" s="20">
        <f t="shared" si="614"/>
        <v>-8579.7000000000007</v>
      </c>
    </row>
    <row r="2841" spans="1:46" ht="33.75">
      <c r="A2841" s="54">
        <v>8031</v>
      </c>
      <c r="B2841" s="54" t="s">
        <v>843</v>
      </c>
      <c r="C2841" s="58" t="s">
        <v>2471</v>
      </c>
      <c r="D2841" s="79">
        <v>7</v>
      </c>
      <c r="E2841" s="79">
        <v>7</v>
      </c>
      <c r="F2841" s="80">
        <v>819.4</v>
      </c>
      <c r="G2841" s="80">
        <v>117.06</v>
      </c>
      <c r="H2841" s="80">
        <v>819.4</v>
      </c>
      <c r="I2841" s="80" t="s">
        <v>28</v>
      </c>
      <c r="J2841" s="80" t="s">
        <v>28</v>
      </c>
      <c r="K2841" s="80">
        <v>117.06</v>
      </c>
      <c r="L2841" s="73">
        <f t="shared" si="606"/>
        <v>95.33</v>
      </c>
      <c r="M2841" s="73">
        <f t="shared" si="607"/>
        <v>117.06</v>
      </c>
      <c r="N2841" s="72" t="str">
        <f t="shared" si="608"/>
        <v>0512</v>
      </c>
      <c r="O2841" s="74">
        <f t="shared" si="609"/>
        <v>0</v>
      </c>
      <c r="P2841" s="72">
        <f t="shared" si="610"/>
        <v>0</v>
      </c>
      <c r="Q2841" s="74">
        <f t="shared" si="611"/>
        <v>7</v>
      </c>
      <c r="R2841" s="72" t="str">
        <f t="shared" si="612"/>
        <v/>
      </c>
      <c r="S2841" s="72" t="str">
        <f t="shared" si="613"/>
        <v/>
      </c>
      <c r="AT2841" s="20">
        <f t="shared" si="614"/>
        <v>-8579.7000000000007</v>
      </c>
    </row>
    <row r="2842" spans="1:46" ht="33.75">
      <c r="A2842" s="54">
        <v>8031</v>
      </c>
      <c r="B2842" s="54" t="s">
        <v>841</v>
      </c>
      <c r="C2842" s="58" t="s">
        <v>2471</v>
      </c>
      <c r="D2842" s="79">
        <v>7</v>
      </c>
      <c r="E2842" s="79">
        <v>7</v>
      </c>
      <c r="F2842" s="80">
        <v>819.4</v>
      </c>
      <c r="G2842" s="80">
        <v>117.06</v>
      </c>
      <c r="H2842" s="80">
        <v>819.4</v>
      </c>
      <c r="I2842" s="80" t="s">
        <v>28</v>
      </c>
      <c r="J2842" s="80" t="s">
        <v>28</v>
      </c>
      <c r="K2842" s="80">
        <v>117.06</v>
      </c>
      <c r="L2842" s="73">
        <f t="shared" si="606"/>
        <v>95.33</v>
      </c>
      <c r="M2842" s="73">
        <f t="shared" si="607"/>
        <v>117.06</v>
      </c>
      <c r="N2842" s="72" t="str">
        <f t="shared" si="608"/>
        <v>0512</v>
      </c>
      <c r="O2842" s="74">
        <f t="shared" si="609"/>
        <v>0</v>
      </c>
      <c r="P2842" s="72">
        <f t="shared" si="610"/>
        <v>0</v>
      </c>
      <c r="Q2842" s="74">
        <f t="shared" si="611"/>
        <v>7</v>
      </c>
      <c r="R2842" s="72" t="str">
        <f t="shared" si="612"/>
        <v/>
      </c>
      <c r="S2842" s="72" t="str">
        <f t="shared" si="613"/>
        <v/>
      </c>
      <c r="AT2842" s="20">
        <f t="shared" si="614"/>
        <v>-8579.7000000000007</v>
      </c>
    </row>
    <row r="2843" spans="1:46" ht="33.75">
      <c r="A2843" s="54">
        <v>8031</v>
      </c>
      <c r="B2843" s="54" t="s">
        <v>839</v>
      </c>
      <c r="C2843" s="58" t="s">
        <v>2471</v>
      </c>
      <c r="D2843" s="79">
        <v>7</v>
      </c>
      <c r="E2843" s="79">
        <v>7</v>
      </c>
      <c r="F2843" s="80">
        <v>819.4</v>
      </c>
      <c r="G2843" s="80">
        <v>117.06</v>
      </c>
      <c r="H2843" s="80">
        <v>819.4</v>
      </c>
      <c r="I2843" s="80" t="s">
        <v>28</v>
      </c>
      <c r="J2843" s="80" t="s">
        <v>28</v>
      </c>
      <c r="K2843" s="80">
        <v>117.06</v>
      </c>
      <c r="L2843" s="73">
        <f t="shared" si="606"/>
        <v>95.33</v>
      </c>
      <c r="M2843" s="73">
        <f t="shared" si="607"/>
        <v>117.06</v>
      </c>
      <c r="N2843" s="72" t="str">
        <f t="shared" si="608"/>
        <v>0512</v>
      </c>
      <c r="O2843" s="74">
        <f t="shared" si="609"/>
        <v>0</v>
      </c>
      <c r="P2843" s="72">
        <f t="shared" si="610"/>
        <v>0</v>
      </c>
      <c r="Q2843" s="74">
        <f t="shared" si="611"/>
        <v>7</v>
      </c>
      <c r="R2843" s="72" t="str">
        <f t="shared" si="612"/>
        <v/>
      </c>
      <c r="S2843" s="72" t="str">
        <f t="shared" si="613"/>
        <v/>
      </c>
      <c r="AT2843" s="20">
        <f t="shared" si="614"/>
        <v>-8579.7000000000007</v>
      </c>
    </row>
    <row r="2844" spans="1:46" ht="33.75">
      <c r="A2844" s="54">
        <v>8031</v>
      </c>
      <c r="B2844" s="54" t="s">
        <v>837</v>
      </c>
      <c r="C2844" s="58" t="s">
        <v>2471</v>
      </c>
      <c r="D2844" s="79">
        <v>7</v>
      </c>
      <c r="E2844" s="79">
        <v>7</v>
      </c>
      <c r="F2844" s="80">
        <v>819.4</v>
      </c>
      <c r="G2844" s="80">
        <v>117.06</v>
      </c>
      <c r="H2844" s="80">
        <v>819.4</v>
      </c>
      <c r="I2844" s="80" t="s">
        <v>28</v>
      </c>
      <c r="J2844" s="80" t="s">
        <v>28</v>
      </c>
      <c r="K2844" s="80">
        <v>117.06</v>
      </c>
      <c r="L2844" s="73">
        <f t="shared" si="606"/>
        <v>95.33</v>
      </c>
      <c r="M2844" s="73">
        <f t="shared" si="607"/>
        <v>117.06</v>
      </c>
      <c r="N2844" s="72" t="str">
        <f t="shared" si="608"/>
        <v>0512</v>
      </c>
      <c r="O2844" s="74">
        <f t="shared" si="609"/>
        <v>0</v>
      </c>
      <c r="P2844" s="72">
        <f t="shared" si="610"/>
        <v>0</v>
      </c>
      <c r="Q2844" s="74">
        <f t="shared" si="611"/>
        <v>7</v>
      </c>
      <c r="R2844" s="72" t="str">
        <f t="shared" si="612"/>
        <v/>
      </c>
      <c r="S2844" s="72" t="str">
        <f t="shared" si="613"/>
        <v/>
      </c>
      <c r="AT2844" s="20">
        <f t="shared" si="614"/>
        <v>-8579.7000000000007</v>
      </c>
    </row>
    <row r="2845" spans="1:46" ht="33.75">
      <c r="A2845" s="54">
        <v>8031</v>
      </c>
      <c r="B2845" s="54" t="s">
        <v>835</v>
      </c>
      <c r="C2845" s="58" t="s">
        <v>2471</v>
      </c>
      <c r="D2845" s="79">
        <v>7</v>
      </c>
      <c r="E2845" s="79">
        <v>7</v>
      </c>
      <c r="F2845" s="80">
        <v>819.4</v>
      </c>
      <c r="G2845" s="80">
        <v>117.06</v>
      </c>
      <c r="H2845" s="80">
        <v>819.4</v>
      </c>
      <c r="I2845" s="80" t="s">
        <v>28</v>
      </c>
      <c r="J2845" s="80" t="s">
        <v>28</v>
      </c>
      <c r="K2845" s="80">
        <v>117.06</v>
      </c>
      <c r="L2845" s="73">
        <f t="shared" si="606"/>
        <v>95.33</v>
      </c>
      <c r="M2845" s="73">
        <f t="shared" si="607"/>
        <v>117.06</v>
      </c>
      <c r="N2845" s="72" t="str">
        <f t="shared" si="608"/>
        <v>0512</v>
      </c>
      <c r="O2845" s="74">
        <f t="shared" si="609"/>
        <v>0</v>
      </c>
      <c r="P2845" s="72">
        <f t="shared" si="610"/>
        <v>0</v>
      </c>
      <c r="Q2845" s="74">
        <f t="shared" si="611"/>
        <v>7</v>
      </c>
      <c r="R2845" s="72" t="str">
        <f t="shared" si="612"/>
        <v/>
      </c>
      <c r="S2845" s="72" t="str">
        <f t="shared" si="613"/>
        <v/>
      </c>
      <c r="AT2845" s="20">
        <f t="shared" si="614"/>
        <v>-8579.7000000000007</v>
      </c>
    </row>
    <row r="2846" spans="1:46" ht="33.75">
      <c r="A2846" s="54">
        <v>8031</v>
      </c>
      <c r="B2846" s="54" t="s">
        <v>833</v>
      </c>
      <c r="C2846" s="58" t="s">
        <v>2471</v>
      </c>
      <c r="D2846" s="79">
        <v>7</v>
      </c>
      <c r="E2846" s="79">
        <v>7</v>
      </c>
      <c r="F2846" s="80">
        <v>819.4</v>
      </c>
      <c r="G2846" s="80">
        <v>117.06</v>
      </c>
      <c r="H2846" s="80">
        <v>819.4</v>
      </c>
      <c r="I2846" s="80" t="s">
        <v>28</v>
      </c>
      <c r="J2846" s="80" t="s">
        <v>28</v>
      </c>
      <c r="K2846" s="80">
        <v>117.06</v>
      </c>
      <c r="L2846" s="73">
        <f t="shared" si="606"/>
        <v>106.75</v>
      </c>
      <c r="M2846" s="73">
        <f t="shared" si="607"/>
        <v>117.06</v>
      </c>
      <c r="N2846" s="72" t="str">
        <f t="shared" si="608"/>
        <v>0512</v>
      </c>
      <c r="O2846" s="74">
        <f t="shared" si="609"/>
        <v>0</v>
      </c>
      <c r="P2846" s="72">
        <f t="shared" si="610"/>
        <v>0</v>
      </c>
      <c r="Q2846" s="74">
        <f t="shared" si="611"/>
        <v>7</v>
      </c>
      <c r="R2846" s="72" t="str">
        <f t="shared" si="612"/>
        <v/>
      </c>
      <c r="S2846" s="72" t="str">
        <f t="shared" si="613"/>
        <v/>
      </c>
      <c r="AT2846" s="20">
        <f t="shared" si="614"/>
        <v>-9607.5</v>
      </c>
    </row>
    <row r="2847" spans="1:46" ht="33.75">
      <c r="A2847" s="54">
        <v>8031</v>
      </c>
      <c r="B2847" s="54" t="s">
        <v>831</v>
      </c>
      <c r="C2847" s="58" t="s">
        <v>2471</v>
      </c>
      <c r="D2847" s="79">
        <v>7</v>
      </c>
      <c r="E2847" s="79">
        <v>7</v>
      </c>
      <c r="F2847" s="80">
        <v>819.4</v>
      </c>
      <c r="G2847" s="80">
        <v>117.06</v>
      </c>
      <c r="H2847" s="80">
        <v>819.4</v>
      </c>
      <c r="I2847" s="80" t="s">
        <v>28</v>
      </c>
      <c r="J2847" s="80" t="s">
        <v>28</v>
      </c>
      <c r="K2847" s="80">
        <v>117.06</v>
      </c>
      <c r="L2847" s="73">
        <f t="shared" si="606"/>
        <v>106.75</v>
      </c>
      <c r="M2847" s="73">
        <f t="shared" si="607"/>
        <v>117.06</v>
      </c>
      <c r="N2847" s="72" t="str">
        <f t="shared" si="608"/>
        <v>0512</v>
      </c>
      <c r="O2847" s="74">
        <f t="shared" si="609"/>
        <v>0</v>
      </c>
      <c r="P2847" s="72">
        <f t="shared" si="610"/>
        <v>0</v>
      </c>
      <c r="Q2847" s="74">
        <f t="shared" si="611"/>
        <v>7</v>
      </c>
      <c r="R2847" s="72" t="str">
        <f t="shared" si="612"/>
        <v/>
      </c>
      <c r="S2847" s="72" t="str">
        <f t="shared" si="613"/>
        <v/>
      </c>
      <c r="AT2847" s="20">
        <f t="shared" si="614"/>
        <v>-9607.5</v>
      </c>
    </row>
    <row r="2848" spans="1:46" ht="33.75">
      <c r="A2848" s="54">
        <v>8031</v>
      </c>
      <c r="B2848" s="54" t="s">
        <v>829</v>
      </c>
      <c r="C2848" s="58" t="s">
        <v>2471</v>
      </c>
      <c r="D2848" s="79">
        <v>7</v>
      </c>
      <c r="E2848" s="79">
        <v>7</v>
      </c>
      <c r="F2848" s="80">
        <v>819.4</v>
      </c>
      <c r="G2848" s="80">
        <v>117.06</v>
      </c>
      <c r="H2848" s="80">
        <v>819.4</v>
      </c>
      <c r="I2848" s="80" t="s">
        <v>28</v>
      </c>
      <c r="J2848" s="80" t="s">
        <v>28</v>
      </c>
      <c r="K2848" s="80">
        <v>117.06</v>
      </c>
      <c r="L2848" s="73">
        <f t="shared" si="606"/>
        <v>106.75</v>
      </c>
      <c r="M2848" s="73">
        <f t="shared" si="607"/>
        <v>117.06</v>
      </c>
      <c r="N2848" s="72" t="str">
        <f t="shared" si="608"/>
        <v>0512</v>
      </c>
      <c r="O2848" s="74">
        <f t="shared" si="609"/>
        <v>0</v>
      </c>
      <c r="P2848" s="72">
        <f t="shared" si="610"/>
        <v>0</v>
      </c>
      <c r="Q2848" s="74">
        <f t="shared" si="611"/>
        <v>7</v>
      </c>
      <c r="R2848" s="72" t="str">
        <f t="shared" si="612"/>
        <v/>
      </c>
      <c r="S2848" s="72" t="str">
        <f t="shared" si="613"/>
        <v/>
      </c>
      <c r="AT2848" s="20">
        <f t="shared" si="614"/>
        <v>-9607.5</v>
      </c>
    </row>
    <row r="2849" spans="1:46" ht="33.75">
      <c r="A2849" s="54">
        <v>8031</v>
      </c>
      <c r="B2849" s="54" t="s">
        <v>827</v>
      </c>
      <c r="C2849" s="58" t="s">
        <v>2471</v>
      </c>
      <c r="D2849" s="79">
        <v>7</v>
      </c>
      <c r="E2849" s="79">
        <v>7</v>
      </c>
      <c r="F2849" s="80">
        <v>819.4</v>
      </c>
      <c r="G2849" s="80">
        <v>117.06</v>
      </c>
      <c r="H2849" s="80">
        <v>819.4</v>
      </c>
      <c r="I2849" s="80" t="s">
        <v>28</v>
      </c>
      <c r="J2849" s="80" t="s">
        <v>28</v>
      </c>
      <c r="K2849" s="80">
        <v>117.06</v>
      </c>
      <c r="L2849" s="73">
        <f t="shared" si="606"/>
        <v>106.75</v>
      </c>
      <c r="M2849" s="73">
        <f t="shared" si="607"/>
        <v>117.06</v>
      </c>
      <c r="N2849" s="72" t="str">
        <f t="shared" si="608"/>
        <v>0512</v>
      </c>
      <c r="O2849" s="74">
        <f t="shared" si="609"/>
        <v>0</v>
      </c>
      <c r="P2849" s="72">
        <f t="shared" si="610"/>
        <v>0</v>
      </c>
      <c r="Q2849" s="74">
        <f t="shared" si="611"/>
        <v>7</v>
      </c>
      <c r="R2849" s="72" t="str">
        <f t="shared" si="612"/>
        <v/>
      </c>
      <c r="S2849" s="72" t="str">
        <f t="shared" si="613"/>
        <v/>
      </c>
      <c r="AT2849" s="20">
        <f t="shared" si="614"/>
        <v>-9607.5</v>
      </c>
    </row>
    <row r="2850" spans="1:46" ht="33.75">
      <c r="A2850" s="54">
        <v>8031</v>
      </c>
      <c r="B2850" s="54" t="s">
        <v>825</v>
      </c>
      <c r="C2850" s="58" t="s">
        <v>2471</v>
      </c>
      <c r="D2850" s="79">
        <v>7</v>
      </c>
      <c r="E2850" s="79">
        <v>7</v>
      </c>
      <c r="F2850" s="80">
        <v>819.4</v>
      </c>
      <c r="G2850" s="80">
        <v>117.06</v>
      </c>
      <c r="H2850" s="80">
        <v>819.4</v>
      </c>
      <c r="I2850" s="80" t="s">
        <v>28</v>
      </c>
      <c r="J2850" s="80" t="s">
        <v>28</v>
      </c>
      <c r="K2850" s="80">
        <v>117.06</v>
      </c>
      <c r="L2850" s="73">
        <f t="shared" si="606"/>
        <v>106.75</v>
      </c>
      <c r="M2850" s="73">
        <f t="shared" si="607"/>
        <v>117.06</v>
      </c>
      <c r="N2850" s="72" t="str">
        <f t="shared" si="608"/>
        <v>0512</v>
      </c>
      <c r="O2850" s="74">
        <f t="shared" si="609"/>
        <v>0</v>
      </c>
      <c r="P2850" s="72">
        <f t="shared" si="610"/>
        <v>0</v>
      </c>
      <c r="Q2850" s="74">
        <f t="shared" si="611"/>
        <v>7</v>
      </c>
      <c r="R2850" s="72" t="str">
        <f t="shared" si="612"/>
        <v/>
      </c>
      <c r="S2850" s="72" t="str">
        <f t="shared" si="613"/>
        <v/>
      </c>
      <c r="AT2850" s="20">
        <f t="shared" si="614"/>
        <v>-9607.5</v>
      </c>
    </row>
    <row r="2851" spans="1:46" ht="33.75">
      <c r="A2851" s="54">
        <v>8031</v>
      </c>
      <c r="B2851" s="54" t="s">
        <v>823</v>
      </c>
      <c r="C2851" s="58" t="s">
        <v>2471</v>
      </c>
      <c r="D2851" s="79">
        <v>7</v>
      </c>
      <c r="E2851" s="79">
        <v>7</v>
      </c>
      <c r="F2851" s="80">
        <v>819.4</v>
      </c>
      <c r="G2851" s="80">
        <v>117.06</v>
      </c>
      <c r="H2851" s="80">
        <v>819.4</v>
      </c>
      <c r="I2851" s="80" t="s">
        <v>28</v>
      </c>
      <c r="J2851" s="80" t="s">
        <v>28</v>
      </c>
      <c r="K2851" s="80">
        <v>117.06</v>
      </c>
      <c r="L2851" s="73">
        <f t="shared" si="606"/>
        <v>106.75</v>
      </c>
      <c r="M2851" s="73">
        <f t="shared" si="607"/>
        <v>117.06</v>
      </c>
      <c r="N2851" s="72" t="str">
        <f t="shared" si="608"/>
        <v>0512</v>
      </c>
      <c r="O2851" s="74">
        <f t="shared" si="609"/>
        <v>0</v>
      </c>
      <c r="P2851" s="72">
        <f t="shared" si="610"/>
        <v>0</v>
      </c>
      <c r="Q2851" s="74">
        <f t="shared" si="611"/>
        <v>7</v>
      </c>
      <c r="R2851" s="72" t="str">
        <f t="shared" si="612"/>
        <v/>
      </c>
      <c r="S2851" s="72" t="str">
        <f t="shared" si="613"/>
        <v/>
      </c>
      <c r="AT2851" s="20">
        <f t="shared" si="614"/>
        <v>-9607.5</v>
      </c>
    </row>
    <row r="2852" spans="1:46" ht="33.75">
      <c r="A2852" s="54">
        <v>8032</v>
      </c>
      <c r="B2852" s="54" t="s">
        <v>871</v>
      </c>
      <c r="C2852" s="58" t="s">
        <v>3095</v>
      </c>
      <c r="D2852" s="79">
        <v>7</v>
      </c>
      <c r="E2852" s="79">
        <v>7</v>
      </c>
      <c r="F2852" s="80">
        <v>888.41</v>
      </c>
      <c r="G2852" s="80">
        <v>126.92</v>
      </c>
      <c r="H2852" s="80">
        <v>888.41</v>
      </c>
      <c r="I2852" s="80" t="s">
        <v>28</v>
      </c>
      <c r="J2852" s="80" t="s">
        <v>28</v>
      </c>
      <c r="K2852" s="80">
        <v>126.92</v>
      </c>
      <c r="L2852" s="73">
        <f t="shared" si="606"/>
        <v>87.63</v>
      </c>
      <c r="M2852" s="73">
        <f t="shared" si="607"/>
        <v>126.92</v>
      </c>
      <c r="N2852" s="72" t="str">
        <f t="shared" si="608"/>
        <v>0515</v>
      </c>
      <c r="O2852" s="74">
        <f t="shared" si="609"/>
        <v>0</v>
      </c>
      <c r="P2852" s="72">
        <f t="shared" si="610"/>
        <v>0</v>
      </c>
      <c r="Q2852" s="74">
        <f t="shared" si="611"/>
        <v>7</v>
      </c>
      <c r="R2852" s="72" t="str">
        <f t="shared" si="612"/>
        <v/>
      </c>
      <c r="S2852" s="72" t="str">
        <f t="shared" si="613"/>
        <v/>
      </c>
      <c r="AT2852" s="20">
        <f t="shared" si="614"/>
        <v>-7886.7</v>
      </c>
    </row>
    <row r="2853" spans="1:46" ht="33.75">
      <c r="A2853" s="54">
        <v>8032</v>
      </c>
      <c r="B2853" s="54" t="s">
        <v>870</v>
      </c>
      <c r="C2853" s="58" t="s">
        <v>3095</v>
      </c>
      <c r="D2853" s="79">
        <v>7</v>
      </c>
      <c r="E2853" s="79">
        <v>7</v>
      </c>
      <c r="F2853" s="80">
        <v>888.41</v>
      </c>
      <c r="G2853" s="80">
        <v>126.92</v>
      </c>
      <c r="H2853" s="80">
        <v>888.41</v>
      </c>
      <c r="I2853" s="80" t="s">
        <v>28</v>
      </c>
      <c r="J2853" s="80" t="s">
        <v>28</v>
      </c>
      <c r="K2853" s="80">
        <v>126.92</v>
      </c>
      <c r="L2853" s="73">
        <f t="shared" si="606"/>
        <v>87.63</v>
      </c>
      <c r="M2853" s="73">
        <f t="shared" si="607"/>
        <v>126.92</v>
      </c>
      <c r="N2853" s="72" t="str">
        <f t="shared" si="608"/>
        <v>0515</v>
      </c>
      <c r="O2853" s="74">
        <f t="shared" si="609"/>
        <v>0</v>
      </c>
      <c r="P2853" s="72">
        <f t="shared" si="610"/>
        <v>0</v>
      </c>
      <c r="Q2853" s="74">
        <f t="shared" si="611"/>
        <v>7</v>
      </c>
      <c r="R2853" s="72" t="str">
        <f t="shared" si="612"/>
        <v/>
      </c>
      <c r="S2853" s="72" t="str">
        <f t="shared" si="613"/>
        <v/>
      </c>
      <c r="AT2853" s="20">
        <f t="shared" si="614"/>
        <v>-7886.7</v>
      </c>
    </row>
    <row r="2854" spans="1:46" ht="33.75">
      <c r="A2854" s="54">
        <v>8032</v>
      </c>
      <c r="B2854" s="54" t="s">
        <v>869</v>
      </c>
      <c r="C2854" s="58" t="s">
        <v>3095</v>
      </c>
      <c r="D2854" s="79">
        <v>7</v>
      </c>
      <c r="E2854" s="79">
        <v>7</v>
      </c>
      <c r="F2854" s="80">
        <v>888.41</v>
      </c>
      <c r="G2854" s="80">
        <v>126.92</v>
      </c>
      <c r="H2854" s="80">
        <v>888.41</v>
      </c>
      <c r="I2854" s="80" t="s">
        <v>28</v>
      </c>
      <c r="J2854" s="80" t="s">
        <v>28</v>
      </c>
      <c r="K2854" s="80">
        <v>126.92</v>
      </c>
      <c r="L2854" s="73">
        <f t="shared" si="606"/>
        <v>87.63</v>
      </c>
      <c r="M2854" s="73">
        <f t="shared" si="607"/>
        <v>126.92</v>
      </c>
      <c r="N2854" s="72" t="str">
        <f t="shared" si="608"/>
        <v>0515</v>
      </c>
      <c r="O2854" s="74">
        <f t="shared" si="609"/>
        <v>0</v>
      </c>
      <c r="P2854" s="72">
        <f t="shared" si="610"/>
        <v>0</v>
      </c>
      <c r="Q2854" s="74">
        <f t="shared" si="611"/>
        <v>7</v>
      </c>
      <c r="R2854" s="72" t="str">
        <f t="shared" si="612"/>
        <v/>
      </c>
      <c r="S2854" s="72" t="str">
        <f t="shared" si="613"/>
        <v/>
      </c>
      <c r="AT2854" s="20">
        <f t="shared" si="614"/>
        <v>-7886.7</v>
      </c>
    </row>
    <row r="2855" spans="1:46" ht="33.75">
      <c r="A2855" s="54">
        <v>8032</v>
      </c>
      <c r="B2855" s="54" t="s">
        <v>868</v>
      </c>
      <c r="C2855" s="58" t="s">
        <v>3095</v>
      </c>
      <c r="D2855" s="79">
        <v>7</v>
      </c>
      <c r="E2855" s="79">
        <v>7</v>
      </c>
      <c r="F2855" s="80">
        <v>888.41</v>
      </c>
      <c r="G2855" s="80">
        <v>126.92</v>
      </c>
      <c r="H2855" s="80">
        <v>888.41</v>
      </c>
      <c r="I2855" s="80" t="s">
        <v>28</v>
      </c>
      <c r="J2855" s="80" t="s">
        <v>28</v>
      </c>
      <c r="K2855" s="80">
        <v>126.92</v>
      </c>
      <c r="L2855" s="73">
        <f t="shared" si="606"/>
        <v>87.63</v>
      </c>
      <c r="M2855" s="73">
        <f t="shared" si="607"/>
        <v>126.92</v>
      </c>
      <c r="N2855" s="72" t="str">
        <f t="shared" si="608"/>
        <v>0515</v>
      </c>
      <c r="O2855" s="74">
        <f t="shared" si="609"/>
        <v>0</v>
      </c>
      <c r="P2855" s="72">
        <f t="shared" si="610"/>
        <v>0</v>
      </c>
      <c r="Q2855" s="74">
        <f t="shared" si="611"/>
        <v>7</v>
      </c>
      <c r="R2855" s="72" t="str">
        <f t="shared" si="612"/>
        <v/>
      </c>
      <c r="S2855" s="72" t="str">
        <f t="shared" si="613"/>
        <v/>
      </c>
      <c r="AT2855" s="20">
        <f t="shared" si="614"/>
        <v>-7886.7</v>
      </c>
    </row>
    <row r="2856" spans="1:46" ht="33.75">
      <c r="A2856" s="54">
        <v>8032</v>
      </c>
      <c r="B2856" s="54" t="s">
        <v>867</v>
      </c>
      <c r="C2856" s="58" t="s">
        <v>3095</v>
      </c>
      <c r="D2856" s="79">
        <v>7</v>
      </c>
      <c r="E2856" s="79">
        <v>7</v>
      </c>
      <c r="F2856" s="80">
        <v>888.41</v>
      </c>
      <c r="G2856" s="80">
        <v>126.92</v>
      </c>
      <c r="H2856" s="80">
        <v>888.41</v>
      </c>
      <c r="I2856" s="80" t="s">
        <v>28</v>
      </c>
      <c r="J2856" s="80" t="s">
        <v>28</v>
      </c>
      <c r="K2856" s="80">
        <v>126.92</v>
      </c>
      <c r="L2856" s="73">
        <f t="shared" si="606"/>
        <v>94.85</v>
      </c>
      <c r="M2856" s="73">
        <f t="shared" si="607"/>
        <v>126.92</v>
      </c>
      <c r="N2856" s="72" t="str">
        <f t="shared" si="608"/>
        <v>0515</v>
      </c>
      <c r="O2856" s="74">
        <f t="shared" si="609"/>
        <v>0</v>
      </c>
      <c r="P2856" s="72">
        <f t="shared" si="610"/>
        <v>0</v>
      </c>
      <c r="Q2856" s="74">
        <f t="shared" si="611"/>
        <v>7</v>
      </c>
      <c r="R2856" s="72" t="str">
        <f t="shared" si="612"/>
        <v/>
      </c>
      <c r="S2856" s="72" t="str">
        <f t="shared" si="613"/>
        <v/>
      </c>
      <c r="AT2856" s="20">
        <f t="shared" si="614"/>
        <v>-8536.5</v>
      </c>
    </row>
    <row r="2857" spans="1:46" ht="33.75">
      <c r="A2857" s="54">
        <v>8032</v>
      </c>
      <c r="B2857" s="54" t="s">
        <v>866</v>
      </c>
      <c r="C2857" s="58" t="s">
        <v>3095</v>
      </c>
      <c r="D2857" s="79">
        <v>7</v>
      </c>
      <c r="E2857" s="79">
        <v>7</v>
      </c>
      <c r="F2857" s="80">
        <v>888.41</v>
      </c>
      <c r="G2857" s="80">
        <v>126.92</v>
      </c>
      <c r="H2857" s="80">
        <v>888.41</v>
      </c>
      <c r="I2857" s="80" t="s">
        <v>28</v>
      </c>
      <c r="J2857" s="80" t="s">
        <v>28</v>
      </c>
      <c r="K2857" s="80">
        <v>126.92</v>
      </c>
      <c r="L2857" s="73">
        <f t="shared" si="606"/>
        <v>94.85</v>
      </c>
      <c r="M2857" s="73">
        <f t="shared" si="607"/>
        <v>126.92</v>
      </c>
      <c r="N2857" s="72" t="str">
        <f t="shared" si="608"/>
        <v>0515</v>
      </c>
      <c r="O2857" s="74">
        <f t="shared" si="609"/>
        <v>0</v>
      </c>
      <c r="P2857" s="72">
        <f t="shared" si="610"/>
        <v>0</v>
      </c>
      <c r="Q2857" s="74">
        <f t="shared" si="611"/>
        <v>7</v>
      </c>
      <c r="R2857" s="72" t="str">
        <f t="shared" si="612"/>
        <v/>
      </c>
      <c r="S2857" s="72" t="str">
        <f t="shared" si="613"/>
        <v/>
      </c>
      <c r="AT2857" s="20">
        <f t="shared" si="614"/>
        <v>-8536.5</v>
      </c>
    </row>
    <row r="2858" spans="1:46" ht="33.75">
      <c r="A2858" s="54">
        <v>8032</v>
      </c>
      <c r="B2858" s="54" t="s">
        <v>865</v>
      </c>
      <c r="C2858" s="58" t="s">
        <v>3095</v>
      </c>
      <c r="D2858" s="79">
        <v>7</v>
      </c>
      <c r="E2858" s="79">
        <v>7</v>
      </c>
      <c r="F2858" s="80">
        <v>888.41</v>
      </c>
      <c r="G2858" s="80">
        <v>126.92</v>
      </c>
      <c r="H2858" s="80">
        <v>888.41</v>
      </c>
      <c r="I2858" s="80" t="s">
        <v>28</v>
      </c>
      <c r="J2858" s="80" t="s">
        <v>28</v>
      </c>
      <c r="K2858" s="80">
        <v>126.92</v>
      </c>
      <c r="L2858" s="73">
        <f t="shared" si="606"/>
        <v>94.85</v>
      </c>
      <c r="M2858" s="73">
        <f t="shared" si="607"/>
        <v>126.92</v>
      </c>
      <c r="N2858" s="72" t="str">
        <f t="shared" si="608"/>
        <v>0515</v>
      </c>
      <c r="O2858" s="74">
        <f t="shared" si="609"/>
        <v>0</v>
      </c>
      <c r="P2858" s="72">
        <f t="shared" si="610"/>
        <v>0</v>
      </c>
      <c r="Q2858" s="74">
        <f t="shared" si="611"/>
        <v>7</v>
      </c>
      <c r="R2858" s="72" t="str">
        <f t="shared" si="612"/>
        <v/>
      </c>
      <c r="S2858" s="72" t="str">
        <f t="shared" si="613"/>
        <v/>
      </c>
      <c r="AT2858" s="20">
        <f t="shared" si="614"/>
        <v>-8536.5</v>
      </c>
    </row>
    <row r="2859" spans="1:46" ht="33.75">
      <c r="A2859" s="54">
        <v>8032</v>
      </c>
      <c r="B2859" s="54" t="s">
        <v>864</v>
      </c>
      <c r="C2859" s="58" t="s">
        <v>3095</v>
      </c>
      <c r="D2859" s="79">
        <v>7</v>
      </c>
      <c r="E2859" s="79">
        <v>7</v>
      </c>
      <c r="F2859" s="80">
        <v>888.41</v>
      </c>
      <c r="G2859" s="80">
        <v>126.92</v>
      </c>
      <c r="H2859" s="80">
        <v>888.41</v>
      </c>
      <c r="I2859" s="80" t="s">
        <v>28</v>
      </c>
      <c r="J2859" s="80" t="s">
        <v>28</v>
      </c>
      <c r="K2859" s="80">
        <v>126.92</v>
      </c>
      <c r="L2859" s="73">
        <f t="shared" si="606"/>
        <v>94.85</v>
      </c>
      <c r="M2859" s="73">
        <f t="shared" si="607"/>
        <v>126.92</v>
      </c>
      <c r="N2859" s="72" t="str">
        <f t="shared" si="608"/>
        <v>0515</v>
      </c>
      <c r="O2859" s="74">
        <f t="shared" si="609"/>
        <v>0</v>
      </c>
      <c r="P2859" s="72">
        <f t="shared" si="610"/>
        <v>0</v>
      </c>
      <c r="Q2859" s="74">
        <f t="shared" si="611"/>
        <v>7</v>
      </c>
      <c r="R2859" s="72" t="str">
        <f t="shared" si="612"/>
        <v/>
      </c>
      <c r="S2859" s="72" t="str">
        <f t="shared" si="613"/>
        <v/>
      </c>
      <c r="AT2859" s="20">
        <f t="shared" si="614"/>
        <v>-8536.5</v>
      </c>
    </row>
    <row r="2860" spans="1:46" ht="33.75">
      <c r="A2860" s="54">
        <v>8032</v>
      </c>
      <c r="B2860" s="54" t="s">
        <v>863</v>
      </c>
      <c r="C2860" s="58" t="s">
        <v>3095</v>
      </c>
      <c r="D2860" s="79">
        <v>7</v>
      </c>
      <c r="E2860" s="79">
        <v>7</v>
      </c>
      <c r="F2860" s="80">
        <v>888.41</v>
      </c>
      <c r="G2860" s="80">
        <v>126.92</v>
      </c>
      <c r="H2860" s="80">
        <v>888.41</v>
      </c>
      <c r="I2860" s="80" t="s">
        <v>28</v>
      </c>
      <c r="J2860" s="80" t="s">
        <v>28</v>
      </c>
      <c r="K2860" s="80">
        <v>126.92</v>
      </c>
      <c r="L2860" s="73">
        <f t="shared" si="606"/>
        <v>109.17</v>
      </c>
      <c r="M2860" s="73">
        <f t="shared" si="607"/>
        <v>126.92</v>
      </c>
      <c r="N2860" s="72" t="str">
        <f t="shared" si="608"/>
        <v>0515</v>
      </c>
      <c r="O2860" s="74">
        <f t="shared" si="609"/>
        <v>0</v>
      </c>
      <c r="P2860" s="72">
        <f t="shared" si="610"/>
        <v>0</v>
      </c>
      <c r="Q2860" s="74">
        <f t="shared" si="611"/>
        <v>7</v>
      </c>
      <c r="R2860" s="72" t="str">
        <f t="shared" si="612"/>
        <v/>
      </c>
      <c r="S2860" s="72" t="str">
        <f t="shared" si="613"/>
        <v/>
      </c>
      <c r="AT2860" s="20">
        <f t="shared" si="614"/>
        <v>-9825.2999999999993</v>
      </c>
    </row>
    <row r="2861" spans="1:46" ht="33.75">
      <c r="A2861" s="54">
        <v>8032</v>
      </c>
      <c r="B2861" s="54" t="s">
        <v>862</v>
      </c>
      <c r="C2861" s="58" t="s">
        <v>3095</v>
      </c>
      <c r="D2861" s="79">
        <v>7</v>
      </c>
      <c r="E2861" s="79">
        <v>7</v>
      </c>
      <c r="F2861" s="80">
        <v>888.41</v>
      </c>
      <c r="G2861" s="80">
        <v>126.92</v>
      </c>
      <c r="H2861" s="80">
        <v>888.41</v>
      </c>
      <c r="I2861" s="80" t="s">
        <v>28</v>
      </c>
      <c r="J2861" s="80" t="s">
        <v>28</v>
      </c>
      <c r="K2861" s="80">
        <v>126.92</v>
      </c>
      <c r="L2861" s="73">
        <f t="shared" si="606"/>
        <v>109.17</v>
      </c>
      <c r="M2861" s="73">
        <f t="shared" si="607"/>
        <v>126.92</v>
      </c>
      <c r="N2861" s="72" t="str">
        <f t="shared" si="608"/>
        <v>0515</v>
      </c>
      <c r="O2861" s="74">
        <f t="shared" si="609"/>
        <v>0</v>
      </c>
      <c r="P2861" s="72">
        <f t="shared" si="610"/>
        <v>0</v>
      </c>
      <c r="Q2861" s="74">
        <f t="shared" si="611"/>
        <v>7</v>
      </c>
      <c r="R2861" s="72" t="str">
        <f t="shared" si="612"/>
        <v/>
      </c>
      <c r="S2861" s="72" t="str">
        <f t="shared" si="613"/>
        <v/>
      </c>
      <c r="AT2861" s="20">
        <f t="shared" si="614"/>
        <v>-9825.2999999999993</v>
      </c>
    </row>
    <row r="2862" spans="1:46" ht="33.75">
      <c r="A2862" s="54">
        <v>8032</v>
      </c>
      <c r="B2862" s="54" t="s">
        <v>861</v>
      </c>
      <c r="C2862" s="58" t="s">
        <v>3095</v>
      </c>
      <c r="D2862" s="79">
        <v>7</v>
      </c>
      <c r="E2862" s="79">
        <v>7</v>
      </c>
      <c r="F2862" s="80">
        <v>888.41</v>
      </c>
      <c r="G2862" s="80">
        <v>126.92</v>
      </c>
      <c r="H2862" s="80">
        <v>888.41</v>
      </c>
      <c r="I2862" s="80" t="s">
        <v>28</v>
      </c>
      <c r="J2862" s="80" t="s">
        <v>28</v>
      </c>
      <c r="K2862" s="80">
        <v>126.92</v>
      </c>
      <c r="L2862" s="73">
        <f t="shared" si="606"/>
        <v>109.17</v>
      </c>
      <c r="M2862" s="73">
        <f t="shared" si="607"/>
        <v>126.92</v>
      </c>
      <c r="N2862" s="72" t="str">
        <f t="shared" si="608"/>
        <v>0515</v>
      </c>
      <c r="O2862" s="74">
        <f t="shared" si="609"/>
        <v>0</v>
      </c>
      <c r="P2862" s="72">
        <f t="shared" si="610"/>
        <v>0</v>
      </c>
      <c r="Q2862" s="74">
        <f t="shared" si="611"/>
        <v>7</v>
      </c>
      <c r="R2862" s="72" t="str">
        <f t="shared" si="612"/>
        <v/>
      </c>
      <c r="S2862" s="72" t="str">
        <f t="shared" si="613"/>
        <v/>
      </c>
      <c r="AT2862" s="20">
        <f t="shared" si="614"/>
        <v>-9825.2999999999993</v>
      </c>
    </row>
    <row r="2863" spans="1:46" ht="33.75">
      <c r="A2863" s="54">
        <v>8032</v>
      </c>
      <c r="B2863" s="54" t="s">
        <v>860</v>
      </c>
      <c r="C2863" s="58" t="s">
        <v>3095</v>
      </c>
      <c r="D2863" s="79">
        <v>7</v>
      </c>
      <c r="E2863" s="79">
        <v>7</v>
      </c>
      <c r="F2863" s="80">
        <v>888.41</v>
      </c>
      <c r="G2863" s="80">
        <v>126.92</v>
      </c>
      <c r="H2863" s="80">
        <v>888.41</v>
      </c>
      <c r="I2863" s="80" t="s">
        <v>28</v>
      </c>
      <c r="J2863" s="80" t="s">
        <v>28</v>
      </c>
      <c r="K2863" s="80">
        <v>126.92</v>
      </c>
      <c r="L2863" s="73">
        <f t="shared" si="606"/>
        <v>109.17</v>
      </c>
      <c r="M2863" s="73">
        <f t="shared" si="607"/>
        <v>126.92</v>
      </c>
      <c r="N2863" s="72" t="str">
        <f t="shared" si="608"/>
        <v>0515</v>
      </c>
      <c r="O2863" s="74">
        <f t="shared" si="609"/>
        <v>0</v>
      </c>
      <c r="P2863" s="72">
        <f t="shared" si="610"/>
        <v>0</v>
      </c>
      <c r="Q2863" s="74">
        <f t="shared" si="611"/>
        <v>7</v>
      </c>
      <c r="R2863" s="72" t="str">
        <f t="shared" si="612"/>
        <v/>
      </c>
      <c r="S2863" s="72" t="str">
        <f t="shared" si="613"/>
        <v/>
      </c>
      <c r="AT2863" s="20">
        <f t="shared" si="614"/>
        <v>-9825.2999999999993</v>
      </c>
    </row>
    <row r="2864" spans="1:46" ht="33.75">
      <c r="A2864" s="54">
        <v>8033</v>
      </c>
      <c r="B2864" s="54" t="s">
        <v>908</v>
      </c>
      <c r="C2864" s="58" t="s">
        <v>2472</v>
      </c>
      <c r="D2864" s="79">
        <v>7</v>
      </c>
      <c r="E2864" s="79">
        <v>7</v>
      </c>
      <c r="F2864" s="80">
        <v>851.17</v>
      </c>
      <c r="G2864" s="80">
        <v>121.6</v>
      </c>
      <c r="H2864" s="80">
        <v>851.17</v>
      </c>
      <c r="I2864" s="80" t="s">
        <v>28</v>
      </c>
      <c r="J2864" s="80" t="s">
        <v>28</v>
      </c>
      <c r="K2864" s="80">
        <v>121.6</v>
      </c>
      <c r="L2864" s="73">
        <f t="shared" si="606"/>
        <v>90.88</v>
      </c>
      <c r="M2864" s="73">
        <f t="shared" si="607"/>
        <v>121.6</v>
      </c>
      <c r="N2864" s="72" t="str">
        <f t="shared" si="608"/>
        <v>0518</v>
      </c>
      <c r="O2864" s="74">
        <f t="shared" si="609"/>
        <v>0</v>
      </c>
      <c r="P2864" s="72">
        <f t="shared" si="610"/>
        <v>0</v>
      </c>
      <c r="Q2864" s="74">
        <f t="shared" si="611"/>
        <v>7</v>
      </c>
      <c r="R2864" s="72" t="str">
        <f t="shared" si="612"/>
        <v/>
      </c>
      <c r="S2864" s="72" t="str">
        <f t="shared" si="613"/>
        <v/>
      </c>
      <c r="AT2864" s="20">
        <f t="shared" si="614"/>
        <v>-8179.2</v>
      </c>
    </row>
    <row r="2865" spans="1:46" ht="33.75">
      <c r="A2865" s="54">
        <v>8033</v>
      </c>
      <c r="B2865" s="54" t="s">
        <v>906</v>
      </c>
      <c r="C2865" s="58" t="s">
        <v>2472</v>
      </c>
      <c r="D2865" s="79">
        <v>7</v>
      </c>
      <c r="E2865" s="79">
        <v>7</v>
      </c>
      <c r="F2865" s="80">
        <v>851.17</v>
      </c>
      <c r="G2865" s="80">
        <v>121.6</v>
      </c>
      <c r="H2865" s="80">
        <v>851.17</v>
      </c>
      <c r="I2865" s="80" t="s">
        <v>28</v>
      </c>
      <c r="J2865" s="80" t="s">
        <v>28</v>
      </c>
      <c r="K2865" s="80">
        <v>121.6</v>
      </c>
      <c r="L2865" s="73">
        <f t="shared" si="606"/>
        <v>90.88</v>
      </c>
      <c r="M2865" s="73">
        <f t="shared" si="607"/>
        <v>121.6</v>
      </c>
      <c r="N2865" s="72" t="str">
        <f t="shared" si="608"/>
        <v>0518</v>
      </c>
      <c r="O2865" s="74">
        <f t="shared" si="609"/>
        <v>0</v>
      </c>
      <c r="P2865" s="72">
        <f t="shared" si="610"/>
        <v>0</v>
      </c>
      <c r="Q2865" s="74">
        <f t="shared" si="611"/>
        <v>7</v>
      </c>
      <c r="R2865" s="72" t="str">
        <f t="shared" si="612"/>
        <v/>
      </c>
      <c r="S2865" s="72" t="str">
        <f t="shared" si="613"/>
        <v/>
      </c>
      <c r="AT2865" s="20">
        <f t="shared" si="614"/>
        <v>-8179.2</v>
      </c>
    </row>
    <row r="2866" spans="1:46" ht="33.75">
      <c r="A2866" s="54">
        <v>8033</v>
      </c>
      <c r="B2866" s="54" t="s">
        <v>904</v>
      </c>
      <c r="C2866" s="58" t="s">
        <v>2472</v>
      </c>
      <c r="D2866" s="79">
        <v>7</v>
      </c>
      <c r="E2866" s="79">
        <v>7</v>
      </c>
      <c r="F2866" s="80">
        <v>851.17</v>
      </c>
      <c r="G2866" s="80">
        <v>121.6</v>
      </c>
      <c r="H2866" s="80">
        <v>851.17</v>
      </c>
      <c r="I2866" s="80" t="s">
        <v>28</v>
      </c>
      <c r="J2866" s="80" t="s">
        <v>28</v>
      </c>
      <c r="K2866" s="80">
        <v>121.6</v>
      </c>
      <c r="L2866" s="73">
        <f t="shared" si="606"/>
        <v>90.88</v>
      </c>
      <c r="M2866" s="73">
        <f t="shared" si="607"/>
        <v>121.6</v>
      </c>
      <c r="N2866" s="72" t="str">
        <f t="shared" si="608"/>
        <v>0518</v>
      </c>
      <c r="O2866" s="74">
        <f t="shared" si="609"/>
        <v>0</v>
      </c>
      <c r="P2866" s="72">
        <f t="shared" si="610"/>
        <v>0</v>
      </c>
      <c r="Q2866" s="74">
        <f t="shared" si="611"/>
        <v>7</v>
      </c>
      <c r="R2866" s="72" t="str">
        <f t="shared" si="612"/>
        <v/>
      </c>
      <c r="S2866" s="72" t="str">
        <f t="shared" si="613"/>
        <v/>
      </c>
      <c r="AT2866" s="20">
        <f t="shared" si="614"/>
        <v>-8179.2</v>
      </c>
    </row>
    <row r="2867" spans="1:46" ht="33.75">
      <c r="A2867" s="54">
        <v>8033</v>
      </c>
      <c r="B2867" s="54" t="s">
        <v>902</v>
      </c>
      <c r="C2867" s="58" t="s">
        <v>2472</v>
      </c>
      <c r="D2867" s="79">
        <v>7</v>
      </c>
      <c r="E2867" s="79">
        <v>7</v>
      </c>
      <c r="F2867" s="80">
        <v>851.17</v>
      </c>
      <c r="G2867" s="80">
        <v>121.6</v>
      </c>
      <c r="H2867" s="80">
        <v>851.17</v>
      </c>
      <c r="I2867" s="80" t="s">
        <v>28</v>
      </c>
      <c r="J2867" s="80" t="s">
        <v>28</v>
      </c>
      <c r="K2867" s="80">
        <v>121.6</v>
      </c>
      <c r="L2867" s="73">
        <f t="shared" si="606"/>
        <v>90.88</v>
      </c>
      <c r="M2867" s="73">
        <f t="shared" si="607"/>
        <v>121.6</v>
      </c>
      <c r="N2867" s="72" t="str">
        <f t="shared" si="608"/>
        <v>0518</v>
      </c>
      <c r="O2867" s="74">
        <f t="shared" si="609"/>
        <v>0</v>
      </c>
      <c r="P2867" s="72">
        <f t="shared" si="610"/>
        <v>0</v>
      </c>
      <c r="Q2867" s="74">
        <f t="shared" si="611"/>
        <v>7</v>
      </c>
      <c r="R2867" s="72" t="str">
        <f t="shared" si="612"/>
        <v/>
      </c>
      <c r="S2867" s="72" t="str">
        <f t="shared" si="613"/>
        <v/>
      </c>
      <c r="AT2867" s="20">
        <f t="shared" si="614"/>
        <v>-8179.2</v>
      </c>
    </row>
    <row r="2868" spans="1:46" ht="33.75">
      <c r="A2868" s="54">
        <v>8033</v>
      </c>
      <c r="B2868" s="54" t="s">
        <v>900</v>
      </c>
      <c r="C2868" s="58" t="s">
        <v>2472</v>
      </c>
      <c r="D2868" s="79">
        <v>7</v>
      </c>
      <c r="E2868" s="79">
        <v>7</v>
      </c>
      <c r="F2868" s="80">
        <v>851.17</v>
      </c>
      <c r="G2868" s="80">
        <v>121.6</v>
      </c>
      <c r="H2868" s="80">
        <v>851.17</v>
      </c>
      <c r="I2868" s="80" t="s">
        <v>28</v>
      </c>
      <c r="J2868" s="80" t="s">
        <v>28</v>
      </c>
      <c r="K2868" s="80">
        <v>121.6</v>
      </c>
      <c r="L2868" s="73">
        <f t="shared" si="606"/>
        <v>90.88</v>
      </c>
      <c r="M2868" s="73">
        <f t="shared" si="607"/>
        <v>121.6</v>
      </c>
      <c r="N2868" s="72" t="str">
        <f t="shared" si="608"/>
        <v>0518</v>
      </c>
      <c r="O2868" s="74">
        <f t="shared" si="609"/>
        <v>0</v>
      </c>
      <c r="P2868" s="72">
        <f t="shared" si="610"/>
        <v>0</v>
      </c>
      <c r="Q2868" s="74">
        <f t="shared" si="611"/>
        <v>7</v>
      </c>
      <c r="R2868" s="72" t="str">
        <f t="shared" si="612"/>
        <v/>
      </c>
      <c r="S2868" s="72" t="str">
        <f t="shared" si="613"/>
        <v/>
      </c>
      <c r="AT2868" s="20">
        <f t="shared" si="614"/>
        <v>-8179.2</v>
      </c>
    </row>
    <row r="2869" spans="1:46" ht="33.75">
      <c r="A2869" s="54">
        <v>8033</v>
      </c>
      <c r="B2869" s="54" t="s">
        <v>898</v>
      </c>
      <c r="C2869" s="58" t="s">
        <v>2472</v>
      </c>
      <c r="D2869" s="79">
        <v>7</v>
      </c>
      <c r="E2869" s="79">
        <v>7</v>
      </c>
      <c r="F2869" s="80">
        <v>851.17</v>
      </c>
      <c r="G2869" s="80">
        <v>121.6</v>
      </c>
      <c r="H2869" s="80">
        <v>851.17</v>
      </c>
      <c r="I2869" s="80" t="s">
        <v>28</v>
      </c>
      <c r="J2869" s="80" t="s">
        <v>28</v>
      </c>
      <c r="K2869" s="80">
        <v>121.6</v>
      </c>
      <c r="L2869" s="73">
        <f t="shared" si="606"/>
        <v>90.88</v>
      </c>
      <c r="M2869" s="73">
        <f t="shared" si="607"/>
        <v>121.6</v>
      </c>
      <c r="N2869" s="72" t="str">
        <f t="shared" si="608"/>
        <v>0518</v>
      </c>
      <c r="O2869" s="74">
        <f t="shared" si="609"/>
        <v>0</v>
      </c>
      <c r="P2869" s="72">
        <f t="shared" si="610"/>
        <v>0</v>
      </c>
      <c r="Q2869" s="74">
        <f t="shared" si="611"/>
        <v>7</v>
      </c>
      <c r="R2869" s="72" t="str">
        <f t="shared" si="612"/>
        <v/>
      </c>
      <c r="S2869" s="72" t="str">
        <f t="shared" si="613"/>
        <v/>
      </c>
      <c r="AT2869" s="20">
        <f t="shared" si="614"/>
        <v>-8179.2</v>
      </c>
    </row>
    <row r="2870" spans="1:46" ht="33.75">
      <c r="A2870" s="54">
        <v>8033</v>
      </c>
      <c r="B2870" s="54" t="s">
        <v>896</v>
      </c>
      <c r="C2870" s="58" t="s">
        <v>2472</v>
      </c>
      <c r="D2870" s="79">
        <v>7</v>
      </c>
      <c r="E2870" s="79">
        <v>7</v>
      </c>
      <c r="F2870" s="80">
        <v>851.17</v>
      </c>
      <c r="G2870" s="80">
        <v>121.6</v>
      </c>
      <c r="H2870" s="80">
        <v>851.17</v>
      </c>
      <c r="I2870" s="80" t="s">
        <v>28</v>
      </c>
      <c r="J2870" s="80" t="s">
        <v>28</v>
      </c>
      <c r="K2870" s="80">
        <v>121.6</v>
      </c>
      <c r="L2870" s="73">
        <f t="shared" si="606"/>
        <v>106.85</v>
      </c>
      <c r="M2870" s="73">
        <f t="shared" si="607"/>
        <v>121.6</v>
      </c>
      <c r="N2870" s="72" t="str">
        <f t="shared" si="608"/>
        <v>0518</v>
      </c>
      <c r="O2870" s="74">
        <f t="shared" si="609"/>
        <v>0</v>
      </c>
      <c r="P2870" s="72">
        <f t="shared" si="610"/>
        <v>0</v>
      </c>
      <c r="Q2870" s="74">
        <f t="shared" si="611"/>
        <v>7</v>
      </c>
      <c r="R2870" s="72" t="str">
        <f t="shared" si="612"/>
        <v/>
      </c>
      <c r="S2870" s="72" t="str">
        <f t="shared" si="613"/>
        <v/>
      </c>
      <c r="AT2870" s="20">
        <f t="shared" si="614"/>
        <v>-9616.5</v>
      </c>
    </row>
    <row r="2871" spans="1:46" ht="33.75">
      <c r="A2871" s="54">
        <v>8033</v>
      </c>
      <c r="B2871" s="54" t="s">
        <v>894</v>
      </c>
      <c r="C2871" s="58" t="s">
        <v>2472</v>
      </c>
      <c r="D2871" s="79">
        <v>7</v>
      </c>
      <c r="E2871" s="79">
        <v>7</v>
      </c>
      <c r="F2871" s="80">
        <v>851.17</v>
      </c>
      <c r="G2871" s="80">
        <v>121.6</v>
      </c>
      <c r="H2871" s="80">
        <v>851.17</v>
      </c>
      <c r="I2871" s="80" t="s">
        <v>28</v>
      </c>
      <c r="J2871" s="80" t="s">
        <v>28</v>
      </c>
      <c r="K2871" s="80">
        <v>121.6</v>
      </c>
      <c r="L2871" s="73">
        <f t="shared" si="606"/>
        <v>106.85</v>
      </c>
      <c r="M2871" s="73">
        <f t="shared" si="607"/>
        <v>121.6</v>
      </c>
      <c r="N2871" s="72" t="str">
        <f t="shared" si="608"/>
        <v>0518</v>
      </c>
      <c r="O2871" s="74">
        <f t="shared" si="609"/>
        <v>0</v>
      </c>
      <c r="P2871" s="72">
        <f t="shared" si="610"/>
        <v>0</v>
      </c>
      <c r="Q2871" s="74">
        <f t="shared" si="611"/>
        <v>7</v>
      </c>
      <c r="R2871" s="72" t="str">
        <f t="shared" si="612"/>
        <v/>
      </c>
      <c r="S2871" s="72" t="str">
        <f t="shared" si="613"/>
        <v/>
      </c>
      <c r="AT2871" s="20">
        <f t="shared" si="614"/>
        <v>-9616.5</v>
      </c>
    </row>
    <row r="2872" spans="1:46" ht="33.75">
      <c r="A2872" s="54">
        <v>8033</v>
      </c>
      <c r="B2872" s="54" t="s">
        <v>892</v>
      </c>
      <c r="C2872" s="58" t="s">
        <v>2472</v>
      </c>
      <c r="D2872" s="79">
        <v>7</v>
      </c>
      <c r="E2872" s="79">
        <v>7</v>
      </c>
      <c r="F2872" s="80">
        <v>851.17</v>
      </c>
      <c r="G2872" s="80">
        <v>121.6</v>
      </c>
      <c r="H2872" s="80">
        <v>851.17</v>
      </c>
      <c r="I2872" s="80" t="s">
        <v>28</v>
      </c>
      <c r="J2872" s="80" t="s">
        <v>28</v>
      </c>
      <c r="K2872" s="80">
        <v>121.6</v>
      </c>
      <c r="L2872" s="73">
        <f t="shared" si="606"/>
        <v>106.85</v>
      </c>
      <c r="M2872" s="73">
        <f t="shared" si="607"/>
        <v>121.6</v>
      </c>
      <c r="N2872" s="72" t="str">
        <f t="shared" si="608"/>
        <v>0518</v>
      </c>
      <c r="O2872" s="74">
        <f t="shared" si="609"/>
        <v>0</v>
      </c>
      <c r="P2872" s="72">
        <f t="shared" si="610"/>
        <v>0</v>
      </c>
      <c r="Q2872" s="74">
        <f t="shared" si="611"/>
        <v>7</v>
      </c>
      <c r="R2872" s="72" t="str">
        <f t="shared" si="612"/>
        <v/>
      </c>
      <c r="S2872" s="72" t="str">
        <f t="shared" si="613"/>
        <v/>
      </c>
      <c r="AT2872" s="20">
        <f t="shared" si="614"/>
        <v>-9616.5</v>
      </c>
    </row>
    <row r="2873" spans="1:46" ht="33.75">
      <c r="A2873" s="54">
        <v>8033</v>
      </c>
      <c r="B2873" s="54" t="s">
        <v>890</v>
      </c>
      <c r="C2873" s="58" t="s">
        <v>2472</v>
      </c>
      <c r="D2873" s="79">
        <v>7</v>
      </c>
      <c r="E2873" s="79">
        <v>7</v>
      </c>
      <c r="F2873" s="80">
        <v>851.17</v>
      </c>
      <c r="G2873" s="80">
        <v>121.6</v>
      </c>
      <c r="H2873" s="80">
        <v>851.17</v>
      </c>
      <c r="I2873" s="80" t="s">
        <v>28</v>
      </c>
      <c r="J2873" s="80" t="s">
        <v>28</v>
      </c>
      <c r="K2873" s="80">
        <v>121.6</v>
      </c>
      <c r="L2873" s="73">
        <f t="shared" si="606"/>
        <v>106.85</v>
      </c>
      <c r="M2873" s="73">
        <f t="shared" si="607"/>
        <v>121.6</v>
      </c>
      <c r="N2873" s="72" t="str">
        <f t="shared" si="608"/>
        <v>0518</v>
      </c>
      <c r="O2873" s="74">
        <f t="shared" si="609"/>
        <v>0</v>
      </c>
      <c r="P2873" s="72">
        <f t="shared" si="610"/>
        <v>0</v>
      </c>
      <c r="Q2873" s="74">
        <f t="shared" si="611"/>
        <v>7</v>
      </c>
      <c r="R2873" s="72" t="str">
        <f t="shared" si="612"/>
        <v/>
      </c>
      <c r="S2873" s="72" t="str">
        <f t="shared" si="613"/>
        <v/>
      </c>
      <c r="AT2873" s="20">
        <f t="shared" si="614"/>
        <v>-9616.5</v>
      </c>
    </row>
    <row r="2874" spans="1:46" ht="33.75">
      <c r="A2874" s="54">
        <v>8033</v>
      </c>
      <c r="B2874" s="54" t="s">
        <v>888</v>
      </c>
      <c r="C2874" s="58" t="s">
        <v>2472</v>
      </c>
      <c r="D2874" s="79">
        <v>7</v>
      </c>
      <c r="E2874" s="79">
        <v>7</v>
      </c>
      <c r="F2874" s="80">
        <v>851.17</v>
      </c>
      <c r="G2874" s="80">
        <v>121.6</v>
      </c>
      <c r="H2874" s="80">
        <v>851.17</v>
      </c>
      <c r="I2874" s="80" t="s">
        <v>28</v>
      </c>
      <c r="J2874" s="80" t="s">
        <v>28</v>
      </c>
      <c r="K2874" s="80">
        <v>121.6</v>
      </c>
      <c r="L2874" s="73">
        <f t="shared" si="606"/>
        <v>106.85</v>
      </c>
      <c r="M2874" s="73">
        <f t="shared" si="607"/>
        <v>121.6</v>
      </c>
      <c r="N2874" s="72" t="str">
        <f t="shared" si="608"/>
        <v>0518</v>
      </c>
      <c r="O2874" s="74">
        <f t="shared" si="609"/>
        <v>0</v>
      </c>
      <c r="P2874" s="72">
        <f t="shared" si="610"/>
        <v>0</v>
      </c>
      <c r="Q2874" s="74">
        <f t="shared" si="611"/>
        <v>7</v>
      </c>
      <c r="R2874" s="72" t="str">
        <f t="shared" si="612"/>
        <v/>
      </c>
      <c r="S2874" s="72" t="str">
        <f t="shared" si="613"/>
        <v/>
      </c>
      <c r="AT2874" s="20">
        <f t="shared" si="614"/>
        <v>-9616.5</v>
      </c>
    </row>
    <row r="2875" spans="1:46" ht="33.75">
      <c r="A2875" s="54">
        <v>8033</v>
      </c>
      <c r="B2875" s="54" t="s">
        <v>886</v>
      </c>
      <c r="C2875" s="58" t="s">
        <v>2472</v>
      </c>
      <c r="D2875" s="79">
        <v>7</v>
      </c>
      <c r="E2875" s="79">
        <v>7</v>
      </c>
      <c r="F2875" s="80">
        <v>851.17</v>
      </c>
      <c r="G2875" s="80">
        <v>121.6</v>
      </c>
      <c r="H2875" s="80">
        <v>851.17</v>
      </c>
      <c r="I2875" s="80" t="s">
        <v>28</v>
      </c>
      <c r="J2875" s="80" t="s">
        <v>28</v>
      </c>
      <c r="K2875" s="80">
        <v>121.6</v>
      </c>
      <c r="L2875" s="73">
        <f t="shared" si="606"/>
        <v>106.85</v>
      </c>
      <c r="M2875" s="73">
        <f t="shared" si="607"/>
        <v>121.6</v>
      </c>
      <c r="N2875" s="72" t="str">
        <f t="shared" si="608"/>
        <v>0518</v>
      </c>
      <c r="O2875" s="74">
        <f t="shared" si="609"/>
        <v>0</v>
      </c>
      <c r="P2875" s="72">
        <f t="shared" si="610"/>
        <v>0</v>
      </c>
      <c r="Q2875" s="74">
        <f t="shared" si="611"/>
        <v>7</v>
      </c>
      <c r="R2875" s="72" t="str">
        <f t="shared" si="612"/>
        <v/>
      </c>
      <c r="S2875" s="72" t="str">
        <f t="shared" si="613"/>
        <v/>
      </c>
      <c r="AT2875" s="20">
        <f t="shared" si="614"/>
        <v>-9616.5</v>
      </c>
    </row>
    <row r="2876" spans="1:46" ht="33.75">
      <c r="A2876" s="54">
        <v>8033</v>
      </c>
      <c r="B2876" s="54" t="s">
        <v>884</v>
      </c>
      <c r="C2876" s="58" t="s">
        <v>2472</v>
      </c>
      <c r="D2876" s="79">
        <v>7</v>
      </c>
      <c r="E2876" s="79">
        <v>7</v>
      </c>
      <c r="F2876" s="80">
        <v>851.17</v>
      </c>
      <c r="G2876" s="80">
        <v>121.6</v>
      </c>
      <c r="H2876" s="80">
        <v>851.17</v>
      </c>
      <c r="I2876" s="80" t="s">
        <v>28</v>
      </c>
      <c r="J2876" s="80" t="s">
        <v>28</v>
      </c>
      <c r="K2876" s="80">
        <v>121.6</v>
      </c>
      <c r="L2876" s="73">
        <f t="shared" si="606"/>
        <v>110.37</v>
      </c>
      <c r="M2876" s="73">
        <f t="shared" si="607"/>
        <v>121.6</v>
      </c>
      <c r="N2876" s="72" t="str">
        <f t="shared" si="608"/>
        <v>0518</v>
      </c>
      <c r="O2876" s="74">
        <f t="shared" si="609"/>
        <v>0</v>
      </c>
      <c r="P2876" s="72">
        <f t="shared" si="610"/>
        <v>0</v>
      </c>
      <c r="Q2876" s="74">
        <f t="shared" si="611"/>
        <v>7</v>
      </c>
      <c r="R2876" s="72" t="str">
        <f t="shared" si="612"/>
        <v/>
      </c>
      <c r="S2876" s="72" t="str">
        <f t="shared" si="613"/>
        <v/>
      </c>
      <c r="AT2876" s="20">
        <f t="shared" si="614"/>
        <v>-9933.3000000000011</v>
      </c>
    </row>
    <row r="2877" spans="1:46" ht="33.75">
      <c r="A2877" s="54">
        <v>8033</v>
      </c>
      <c r="B2877" s="54" t="s">
        <v>882</v>
      </c>
      <c r="C2877" s="58" t="s">
        <v>2472</v>
      </c>
      <c r="D2877" s="79">
        <v>7</v>
      </c>
      <c r="E2877" s="79">
        <v>7</v>
      </c>
      <c r="F2877" s="80">
        <v>851.17</v>
      </c>
      <c r="G2877" s="80">
        <v>121.6</v>
      </c>
      <c r="H2877" s="80">
        <v>851.17</v>
      </c>
      <c r="I2877" s="80" t="s">
        <v>28</v>
      </c>
      <c r="J2877" s="80" t="s">
        <v>28</v>
      </c>
      <c r="K2877" s="80">
        <v>121.6</v>
      </c>
      <c r="L2877" s="73">
        <f t="shared" si="606"/>
        <v>110.37</v>
      </c>
      <c r="M2877" s="73">
        <f t="shared" si="607"/>
        <v>121.6</v>
      </c>
      <c r="N2877" s="72" t="str">
        <f t="shared" si="608"/>
        <v>0518</v>
      </c>
      <c r="O2877" s="74">
        <f t="shared" si="609"/>
        <v>0</v>
      </c>
      <c r="P2877" s="72">
        <f t="shared" si="610"/>
        <v>0</v>
      </c>
      <c r="Q2877" s="74">
        <f t="shared" si="611"/>
        <v>7</v>
      </c>
      <c r="R2877" s="72" t="str">
        <f t="shared" si="612"/>
        <v/>
      </c>
      <c r="S2877" s="72" t="str">
        <f t="shared" si="613"/>
        <v/>
      </c>
      <c r="AT2877" s="20">
        <f t="shared" si="614"/>
        <v>-9933.3000000000011</v>
      </c>
    </row>
    <row r="2878" spans="1:46" ht="33.75">
      <c r="A2878" s="54">
        <v>8033</v>
      </c>
      <c r="B2878" s="54" t="s">
        <v>880</v>
      </c>
      <c r="C2878" s="58" t="s">
        <v>2472</v>
      </c>
      <c r="D2878" s="79">
        <v>7</v>
      </c>
      <c r="E2878" s="79">
        <v>7</v>
      </c>
      <c r="F2878" s="80">
        <v>851.17</v>
      </c>
      <c r="G2878" s="80">
        <v>121.6</v>
      </c>
      <c r="H2878" s="80">
        <v>851.17</v>
      </c>
      <c r="I2878" s="80" t="s">
        <v>28</v>
      </c>
      <c r="J2878" s="80" t="s">
        <v>28</v>
      </c>
      <c r="K2878" s="80">
        <v>121.6</v>
      </c>
      <c r="L2878" s="73">
        <f t="shared" si="606"/>
        <v>110.37</v>
      </c>
      <c r="M2878" s="73">
        <f t="shared" si="607"/>
        <v>121.6</v>
      </c>
      <c r="N2878" s="72" t="str">
        <f t="shared" si="608"/>
        <v>0518</v>
      </c>
      <c r="O2878" s="74">
        <f t="shared" si="609"/>
        <v>0</v>
      </c>
      <c r="P2878" s="72">
        <f t="shared" si="610"/>
        <v>0</v>
      </c>
      <c r="Q2878" s="74">
        <f t="shared" si="611"/>
        <v>7</v>
      </c>
      <c r="R2878" s="72" t="str">
        <f t="shared" si="612"/>
        <v/>
      </c>
      <c r="S2878" s="72" t="str">
        <f t="shared" si="613"/>
        <v/>
      </c>
      <c r="AT2878" s="20">
        <f t="shared" si="614"/>
        <v>-9933.3000000000011</v>
      </c>
    </row>
    <row r="2879" spans="1:46" ht="33.75">
      <c r="A2879" s="54">
        <v>8033</v>
      </c>
      <c r="B2879" s="54" t="s">
        <v>878</v>
      </c>
      <c r="C2879" s="58" t="s">
        <v>2472</v>
      </c>
      <c r="D2879" s="79">
        <v>7</v>
      </c>
      <c r="E2879" s="79">
        <v>7</v>
      </c>
      <c r="F2879" s="80">
        <v>851.17</v>
      </c>
      <c r="G2879" s="80">
        <v>121.6</v>
      </c>
      <c r="H2879" s="80">
        <v>851.17</v>
      </c>
      <c r="I2879" s="80" t="s">
        <v>28</v>
      </c>
      <c r="J2879" s="80" t="s">
        <v>28</v>
      </c>
      <c r="K2879" s="80">
        <v>121.6</v>
      </c>
      <c r="L2879" s="73">
        <f t="shared" si="606"/>
        <v>110.37</v>
      </c>
      <c r="M2879" s="73">
        <f t="shared" si="607"/>
        <v>121.6</v>
      </c>
      <c r="N2879" s="72" t="str">
        <f t="shared" si="608"/>
        <v>0518</v>
      </c>
      <c r="O2879" s="74">
        <f t="shared" si="609"/>
        <v>0</v>
      </c>
      <c r="P2879" s="72">
        <f t="shared" si="610"/>
        <v>0</v>
      </c>
      <c r="Q2879" s="74">
        <f t="shared" si="611"/>
        <v>7</v>
      </c>
      <c r="R2879" s="72" t="str">
        <f t="shared" si="612"/>
        <v/>
      </c>
      <c r="S2879" s="72" t="str">
        <f t="shared" si="613"/>
        <v/>
      </c>
      <c r="AT2879" s="20">
        <f t="shared" si="614"/>
        <v>-9933.3000000000011</v>
      </c>
    </row>
    <row r="2880" spans="1:46" ht="33.75">
      <c r="A2880" s="54">
        <v>8034</v>
      </c>
      <c r="B2880" s="54" t="s">
        <v>934</v>
      </c>
      <c r="C2880" s="58" t="s">
        <v>2473</v>
      </c>
      <c r="D2880" s="79">
        <v>7</v>
      </c>
      <c r="E2880" s="79">
        <v>7</v>
      </c>
      <c r="F2880" s="80">
        <v>761.38</v>
      </c>
      <c r="G2880" s="80">
        <v>108.77</v>
      </c>
      <c r="H2880" s="80">
        <v>761.38</v>
      </c>
      <c r="I2880" s="80" t="s">
        <v>28</v>
      </c>
      <c r="J2880" s="80" t="s">
        <v>28</v>
      </c>
      <c r="K2880" s="80">
        <v>108.77</v>
      </c>
      <c r="L2880" s="73">
        <f t="shared" si="606"/>
        <v>93.76</v>
      </c>
      <c r="M2880" s="73">
        <f t="shared" si="607"/>
        <v>108.77</v>
      </c>
      <c r="N2880" s="72" t="str">
        <f t="shared" si="608"/>
        <v>0521</v>
      </c>
      <c r="O2880" s="74">
        <f t="shared" si="609"/>
        <v>0</v>
      </c>
      <c r="P2880" s="72">
        <f t="shared" si="610"/>
        <v>0</v>
      </c>
      <c r="Q2880" s="74">
        <f t="shared" si="611"/>
        <v>7</v>
      </c>
      <c r="R2880" s="72" t="str">
        <f t="shared" si="612"/>
        <v/>
      </c>
      <c r="S2880" s="72" t="str">
        <f t="shared" si="613"/>
        <v/>
      </c>
      <c r="AT2880" s="20">
        <f t="shared" si="614"/>
        <v>-8438.4</v>
      </c>
    </row>
    <row r="2881" spans="1:46" ht="33.75">
      <c r="A2881" s="54">
        <v>8034</v>
      </c>
      <c r="B2881" s="54" t="s">
        <v>932</v>
      </c>
      <c r="C2881" s="58" t="s">
        <v>2473</v>
      </c>
      <c r="D2881" s="79">
        <v>7</v>
      </c>
      <c r="E2881" s="79">
        <v>7</v>
      </c>
      <c r="F2881" s="80">
        <v>761.38</v>
      </c>
      <c r="G2881" s="80">
        <v>108.77</v>
      </c>
      <c r="H2881" s="80">
        <v>761.38</v>
      </c>
      <c r="I2881" s="80" t="s">
        <v>28</v>
      </c>
      <c r="J2881" s="80" t="s">
        <v>28</v>
      </c>
      <c r="K2881" s="80">
        <v>108.77</v>
      </c>
      <c r="L2881" s="73">
        <f t="shared" si="606"/>
        <v>93.76</v>
      </c>
      <c r="M2881" s="73">
        <f t="shared" si="607"/>
        <v>108.77</v>
      </c>
      <c r="N2881" s="72" t="str">
        <f t="shared" si="608"/>
        <v>0521</v>
      </c>
      <c r="O2881" s="74">
        <f t="shared" si="609"/>
        <v>0</v>
      </c>
      <c r="P2881" s="72">
        <f t="shared" si="610"/>
        <v>0</v>
      </c>
      <c r="Q2881" s="74">
        <f t="shared" si="611"/>
        <v>7</v>
      </c>
      <c r="R2881" s="72" t="str">
        <f t="shared" si="612"/>
        <v/>
      </c>
      <c r="S2881" s="72" t="str">
        <f t="shared" si="613"/>
        <v/>
      </c>
      <c r="AT2881" s="20">
        <f t="shared" si="614"/>
        <v>-8438.4</v>
      </c>
    </row>
    <row r="2882" spans="1:46" ht="33.75">
      <c r="A2882" s="54">
        <v>8034</v>
      </c>
      <c r="B2882" s="54" t="s">
        <v>930</v>
      </c>
      <c r="C2882" s="58" t="s">
        <v>2473</v>
      </c>
      <c r="D2882" s="79">
        <v>7</v>
      </c>
      <c r="E2882" s="79">
        <v>7</v>
      </c>
      <c r="F2882" s="80">
        <v>761.38</v>
      </c>
      <c r="G2882" s="80">
        <v>108.77</v>
      </c>
      <c r="H2882" s="80">
        <v>761.38</v>
      </c>
      <c r="I2882" s="80" t="s">
        <v>28</v>
      </c>
      <c r="J2882" s="80" t="s">
        <v>28</v>
      </c>
      <c r="K2882" s="80">
        <v>108.77</v>
      </c>
      <c r="L2882" s="73">
        <f t="shared" si="606"/>
        <v>93.76</v>
      </c>
      <c r="M2882" s="73">
        <f t="shared" si="607"/>
        <v>108.77</v>
      </c>
      <c r="N2882" s="72" t="str">
        <f t="shared" si="608"/>
        <v>0521</v>
      </c>
      <c r="O2882" s="74">
        <f t="shared" si="609"/>
        <v>0</v>
      </c>
      <c r="P2882" s="72">
        <f t="shared" si="610"/>
        <v>0</v>
      </c>
      <c r="Q2882" s="74">
        <f t="shared" si="611"/>
        <v>7</v>
      </c>
      <c r="R2882" s="72" t="str">
        <f t="shared" si="612"/>
        <v/>
      </c>
      <c r="S2882" s="72" t="str">
        <f t="shared" si="613"/>
        <v/>
      </c>
      <c r="AT2882" s="20">
        <f t="shared" si="614"/>
        <v>-8438.4</v>
      </c>
    </row>
    <row r="2883" spans="1:46" ht="33.75">
      <c r="A2883" s="54">
        <v>8034</v>
      </c>
      <c r="B2883" s="54" t="s">
        <v>928</v>
      </c>
      <c r="C2883" s="58" t="s">
        <v>2473</v>
      </c>
      <c r="D2883" s="79">
        <v>7</v>
      </c>
      <c r="E2883" s="79">
        <v>7</v>
      </c>
      <c r="F2883" s="80">
        <v>761.38</v>
      </c>
      <c r="G2883" s="80">
        <v>108.77</v>
      </c>
      <c r="H2883" s="80">
        <v>761.38</v>
      </c>
      <c r="I2883" s="80" t="s">
        <v>28</v>
      </c>
      <c r="J2883" s="80" t="s">
        <v>28</v>
      </c>
      <c r="K2883" s="80">
        <v>108.77</v>
      </c>
      <c r="L2883" s="73">
        <f t="shared" si="606"/>
        <v>93.76</v>
      </c>
      <c r="M2883" s="73">
        <f t="shared" si="607"/>
        <v>108.77</v>
      </c>
      <c r="N2883" s="72" t="str">
        <f t="shared" si="608"/>
        <v>0521</v>
      </c>
      <c r="O2883" s="74">
        <f t="shared" si="609"/>
        <v>0</v>
      </c>
      <c r="P2883" s="72">
        <f t="shared" si="610"/>
        <v>0</v>
      </c>
      <c r="Q2883" s="74">
        <f t="shared" si="611"/>
        <v>7</v>
      </c>
      <c r="R2883" s="72" t="str">
        <f t="shared" si="612"/>
        <v/>
      </c>
      <c r="S2883" s="72" t="str">
        <f t="shared" si="613"/>
        <v/>
      </c>
      <c r="AT2883" s="20">
        <f t="shared" si="614"/>
        <v>-8438.4</v>
      </c>
    </row>
    <row r="2884" spans="1:46" ht="33.75">
      <c r="A2884" s="54">
        <v>8034</v>
      </c>
      <c r="B2884" s="54" t="s">
        <v>926</v>
      </c>
      <c r="C2884" s="58" t="s">
        <v>2473</v>
      </c>
      <c r="D2884" s="79">
        <v>7</v>
      </c>
      <c r="E2884" s="79">
        <v>7</v>
      </c>
      <c r="F2884" s="80">
        <v>761.38</v>
      </c>
      <c r="G2884" s="80">
        <v>108.77</v>
      </c>
      <c r="H2884" s="80">
        <v>761.38</v>
      </c>
      <c r="I2884" s="80" t="s">
        <v>28</v>
      </c>
      <c r="J2884" s="80" t="s">
        <v>28</v>
      </c>
      <c r="K2884" s="80">
        <v>108.77</v>
      </c>
      <c r="L2884" s="73">
        <f t="shared" ref="L2884:L2947" si="615">IFERROR(VLOOKUP(B2884,$B$1326:$K$2467,6,0),"")</f>
        <v>93.76</v>
      </c>
      <c r="M2884" s="73">
        <f t="shared" ref="M2884:M2947" si="616">IFERROR(VLOOKUP($B2884,$B$2468:$K$3603,6,0),"")</f>
        <v>108.77</v>
      </c>
      <c r="N2884" s="72" t="str">
        <f t="shared" ref="N2884:N2947" si="617">LEFT(B2884,4)</f>
        <v>0521</v>
      </c>
      <c r="O2884" s="74">
        <f t="shared" ref="O2884:O2947" si="618">E2884-D2884</f>
        <v>0</v>
      </c>
      <c r="P2884" s="72">
        <f t="shared" ref="P2884:P2947" si="619">IF(O2884=20,1,0)</f>
        <v>0</v>
      </c>
      <c r="Q2884" s="74">
        <f t="shared" ref="Q2884:Q2947" si="620">D2884</f>
        <v>7</v>
      </c>
      <c r="R2884" s="72" t="str">
        <f t="shared" ref="R2884:R2947" si="621">IF(P2884=1,Q2884+7,"")</f>
        <v/>
      </c>
      <c r="S2884" s="72" t="str">
        <f t="shared" ref="S2884:S2947" si="622">IF(P2884=1,Q2884+14,"")</f>
        <v/>
      </c>
      <c r="AT2884" s="20">
        <f t="shared" si="614"/>
        <v>-8438.4</v>
      </c>
    </row>
    <row r="2885" spans="1:46" ht="33.75">
      <c r="A2885" s="54">
        <v>8034</v>
      </c>
      <c r="B2885" s="54" t="s">
        <v>924</v>
      </c>
      <c r="C2885" s="58" t="s">
        <v>2473</v>
      </c>
      <c r="D2885" s="79">
        <v>7</v>
      </c>
      <c r="E2885" s="79">
        <v>7</v>
      </c>
      <c r="F2885" s="80">
        <v>761.38</v>
      </c>
      <c r="G2885" s="80">
        <v>108.77</v>
      </c>
      <c r="H2885" s="80">
        <v>761.38</v>
      </c>
      <c r="I2885" s="80" t="s">
        <v>28</v>
      </c>
      <c r="J2885" s="80" t="s">
        <v>28</v>
      </c>
      <c r="K2885" s="80">
        <v>108.77</v>
      </c>
      <c r="L2885" s="73">
        <f t="shared" si="615"/>
        <v>93.76</v>
      </c>
      <c r="M2885" s="73">
        <f t="shared" si="616"/>
        <v>108.77</v>
      </c>
      <c r="N2885" s="72" t="str">
        <f t="shared" si="617"/>
        <v>0521</v>
      </c>
      <c r="O2885" s="74">
        <f t="shared" si="618"/>
        <v>0</v>
      </c>
      <c r="P2885" s="72">
        <f t="shared" si="619"/>
        <v>0</v>
      </c>
      <c r="Q2885" s="74">
        <f t="shared" si="620"/>
        <v>7</v>
      </c>
      <c r="R2885" s="72" t="str">
        <f t="shared" si="621"/>
        <v/>
      </c>
      <c r="S2885" s="72" t="str">
        <f t="shared" si="622"/>
        <v/>
      </c>
      <c r="AT2885" s="20">
        <f t="shared" si="614"/>
        <v>-8438.4</v>
      </c>
    </row>
    <row r="2886" spans="1:46" ht="33.75">
      <c r="A2886" s="54">
        <v>8034</v>
      </c>
      <c r="B2886" s="54" t="s">
        <v>922</v>
      </c>
      <c r="C2886" s="58" t="s">
        <v>2473</v>
      </c>
      <c r="D2886" s="79">
        <v>7</v>
      </c>
      <c r="E2886" s="79">
        <v>7</v>
      </c>
      <c r="F2886" s="80">
        <v>761.38</v>
      </c>
      <c r="G2886" s="80">
        <v>108.77</v>
      </c>
      <c r="H2886" s="80">
        <v>761.38</v>
      </c>
      <c r="I2886" s="80" t="s">
        <v>28</v>
      </c>
      <c r="J2886" s="80" t="s">
        <v>28</v>
      </c>
      <c r="K2886" s="80">
        <v>108.77</v>
      </c>
      <c r="L2886" s="73">
        <f t="shared" si="615"/>
        <v>99.58</v>
      </c>
      <c r="M2886" s="73">
        <f t="shared" si="616"/>
        <v>108.77</v>
      </c>
      <c r="N2886" s="72" t="str">
        <f t="shared" si="617"/>
        <v>0521</v>
      </c>
      <c r="O2886" s="74">
        <f t="shared" si="618"/>
        <v>0</v>
      </c>
      <c r="P2886" s="72">
        <f t="shared" si="619"/>
        <v>0</v>
      </c>
      <c r="Q2886" s="74">
        <f t="shared" si="620"/>
        <v>7</v>
      </c>
      <c r="R2886" s="72" t="str">
        <f t="shared" si="621"/>
        <v/>
      </c>
      <c r="S2886" s="72" t="str">
        <f t="shared" si="622"/>
        <v/>
      </c>
      <c r="AT2886" s="20">
        <f t="shared" si="614"/>
        <v>-8962.2000000000007</v>
      </c>
    </row>
    <row r="2887" spans="1:46" ht="33.75">
      <c r="A2887" s="54">
        <v>8034</v>
      </c>
      <c r="B2887" s="54" t="s">
        <v>920</v>
      </c>
      <c r="C2887" s="58" t="s">
        <v>2473</v>
      </c>
      <c r="D2887" s="79">
        <v>7</v>
      </c>
      <c r="E2887" s="79">
        <v>7</v>
      </c>
      <c r="F2887" s="80">
        <v>761.38</v>
      </c>
      <c r="G2887" s="80">
        <v>108.77</v>
      </c>
      <c r="H2887" s="80">
        <v>761.38</v>
      </c>
      <c r="I2887" s="80" t="s">
        <v>28</v>
      </c>
      <c r="J2887" s="80" t="s">
        <v>28</v>
      </c>
      <c r="K2887" s="80">
        <v>108.77</v>
      </c>
      <c r="L2887" s="73">
        <f t="shared" si="615"/>
        <v>99.58</v>
      </c>
      <c r="M2887" s="73">
        <f t="shared" si="616"/>
        <v>108.77</v>
      </c>
      <c r="N2887" s="72" t="str">
        <f t="shared" si="617"/>
        <v>0521</v>
      </c>
      <c r="O2887" s="74">
        <f t="shared" si="618"/>
        <v>0</v>
      </c>
      <c r="P2887" s="72">
        <f t="shared" si="619"/>
        <v>0</v>
      </c>
      <c r="Q2887" s="74">
        <f t="shared" si="620"/>
        <v>7</v>
      </c>
      <c r="R2887" s="72" t="str">
        <f t="shared" si="621"/>
        <v/>
      </c>
      <c r="S2887" s="72" t="str">
        <f t="shared" si="622"/>
        <v/>
      </c>
      <c r="AT2887" s="20">
        <f t="shared" si="614"/>
        <v>-8962.2000000000007</v>
      </c>
    </row>
    <row r="2888" spans="1:46" ht="33.75">
      <c r="A2888" s="54">
        <v>8034</v>
      </c>
      <c r="B2888" s="54" t="s">
        <v>918</v>
      </c>
      <c r="C2888" s="58" t="s">
        <v>2473</v>
      </c>
      <c r="D2888" s="79">
        <v>7</v>
      </c>
      <c r="E2888" s="79">
        <v>7</v>
      </c>
      <c r="F2888" s="80">
        <v>761.38</v>
      </c>
      <c r="G2888" s="80">
        <v>108.77</v>
      </c>
      <c r="H2888" s="80">
        <v>761.38</v>
      </c>
      <c r="I2888" s="80" t="s">
        <v>28</v>
      </c>
      <c r="J2888" s="80" t="s">
        <v>28</v>
      </c>
      <c r="K2888" s="80">
        <v>108.77</v>
      </c>
      <c r="L2888" s="73">
        <f t="shared" si="615"/>
        <v>99.58</v>
      </c>
      <c r="M2888" s="73">
        <f t="shared" si="616"/>
        <v>108.77</v>
      </c>
      <c r="N2888" s="72" t="str">
        <f t="shared" si="617"/>
        <v>0521</v>
      </c>
      <c r="O2888" s="74">
        <f t="shared" si="618"/>
        <v>0</v>
      </c>
      <c r="P2888" s="72">
        <f t="shared" si="619"/>
        <v>0</v>
      </c>
      <c r="Q2888" s="74">
        <f t="shared" si="620"/>
        <v>7</v>
      </c>
      <c r="R2888" s="72" t="str">
        <f t="shared" si="621"/>
        <v/>
      </c>
      <c r="S2888" s="72" t="str">
        <f t="shared" si="622"/>
        <v/>
      </c>
      <c r="AT2888" s="20">
        <f t="shared" si="614"/>
        <v>-8962.2000000000007</v>
      </c>
    </row>
    <row r="2889" spans="1:46" ht="33.75">
      <c r="A2889" s="54">
        <v>8034</v>
      </c>
      <c r="B2889" s="54" t="s">
        <v>916</v>
      </c>
      <c r="C2889" s="58" t="s">
        <v>2473</v>
      </c>
      <c r="D2889" s="79">
        <v>7</v>
      </c>
      <c r="E2889" s="79">
        <v>7</v>
      </c>
      <c r="F2889" s="80">
        <v>761.38</v>
      </c>
      <c r="G2889" s="80">
        <v>108.77</v>
      </c>
      <c r="H2889" s="80">
        <v>761.38</v>
      </c>
      <c r="I2889" s="80" t="s">
        <v>28</v>
      </c>
      <c r="J2889" s="80" t="s">
        <v>28</v>
      </c>
      <c r="K2889" s="80">
        <v>108.77</v>
      </c>
      <c r="L2889" s="73">
        <f t="shared" si="615"/>
        <v>99.58</v>
      </c>
      <c r="M2889" s="73">
        <f t="shared" si="616"/>
        <v>108.77</v>
      </c>
      <c r="N2889" s="72" t="str">
        <f t="shared" si="617"/>
        <v>0521</v>
      </c>
      <c r="O2889" s="74">
        <f t="shared" si="618"/>
        <v>0</v>
      </c>
      <c r="P2889" s="72">
        <f t="shared" si="619"/>
        <v>0</v>
      </c>
      <c r="Q2889" s="74">
        <f t="shared" si="620"/>
        <v>7</v>
      </c>
      <c r="R2889" s="72" t="str">
        <f t="shared" si="621"/>
        <v/>
      </c>
      <c r="S2889" s="72" t="str">
        <f t="shared" si="622"/>
        <v/>
      </c>
      <c r="AT2889" s="20">
        <f t="shared" si="614"/>
        <v>-8962.2000000000007</v>
      </c>
    </row>
    <row r="2890" spans="1:46" ht="33.75">
      <c r="A2890" s="54">
        <v>8034</v>
      </c>
      <c r="B2890" s="54" t="s">
        <v>914</v>
      </c>
      <c r="C2890" s="58" t="s">
        <v>2473</v>
      </c>
      <c r="D2890" s="79">
        <v>7</v>
      </c>
      <c r="E2890" s="79">
        <v>7</v>
      </c>
      <c r="F2890" s="80">
        <v>761.38</v>
      </c>
      <c r="G2890" s="80">
        <v>108.77</v>
      </c>
      <c r="H2890" s="80">
        <v>761.38</v>
      </c>
      <c r="I2890" s="80" t="s">
        <v>28</v>
      </c>
      <c r="J2890" s="80" t="s">
        <v>28</v>
      </c>
      <c r="K2890" s="80">
        <v>108.77</v>
      </c>
      <c r="L2890" s="73">
        <f t="shared" si="615"/>
        <v>99.58</v>
      </c>
      <c r="M2890" s="73">
        <f t="shared" si="616"/>
        <v>108.77</v>
      </c>
      <c r="N2890" s="72" t="str">
        <f t="shared" si="617"/>
        <v>0521</v>
      </c>
      <c r="O2890" s="74">
        <f t="shared" si="618"/>
        <v>0</v>
      </c>
      <c r="P2890" s="72">
        <f t="shared" si="619"/>
        <v>0</v>
      </c>
      <c r="Q2890" s="74">
        <f t="shared" si="620"/>
        <v>7</v>
      </c>
      <c r="R2890" s="72" t="str">
        <f t="shared" si="621"/>
        <v/>
      </c>
      <c r="S2890" s="72" t="str">
        <f t="shared" si="622"/>
        <v/>
      </c>
      <c r="AT2890" s="20">
        <f t="shared" si="614"/>
        <v>-8962.2000000000007</v>
      </c>
    </row>
    <row r="2891" spans="1:46" ht="33.75">
      <c r="A2891" s="54">
        <v>8034</v>
      </c>
      <c r="B2891" s="54" t="s">
        <v>912</v>
      </c>
      <c r="C2891" s="58" t="s">
        <v>2473</v>
      </c>
      <c r="D2891" s="79">
        <v>7</v>
      </c>
      <c r="E2891" s="79">
        <v>7</v>
      </c>
      <c r="F2891" s="80">
        <v>761.38</v>
      </c>
      <c r="G2891" s="80">
        <v>108.77</v>
      </c>
      <c r="H2891" s="80">
        <v>761.38</v>
      </c>
      <c r="I2891" s="80" t="s">
        <v>28</v>
      </c>
      <c r="J2891" s="80" t="s">
        <v>28</v>
      </c>
      <c r="K2891" s="80">
        <v>108.77</v>
      </c>
      <c r="L2891" s="73">
        <f t="shared" si="615"/>
        <v>99.58</v>
      </c>
      <c r="M2891" s="73">
        <f t="shared" si="616"/>
        <v>108.77</v>
      </c>
      <c r="N2891" s="72" t="str">
        <f t="shared" si="617"/>
        <v>0521</v>
      </c>
      <c r="O2891" s="74">
        <f t="shared" si="618"/>
        <v>0</v>
      </c>
      <c r="P2891" s="72">
        <f t="shared" si="619"/>
        <v>0</v>
      </c>
      <c r="Q2891" s="74">
        <f t="shared" si="620"/>
        <v>7</v>
      </c>
      <c r="R2891" s="72" t="str">
        <f t="shared" si="621"/>
        <v/>
      </c>
      <c r="S2891" s="72" t="str">
        <f t="shared" si="622"/>
        <v/>
      </c>
      <c r="AT2891" s="20">
        <f t="shared" ref="AT2891:AT2954" si="623">AS2891+(AI2891-90)*L2891</f>
        <v>-8962.2000000000007</v>
      </c>
    </row>
    <row r="2892" spans="1:46" ht="33.75">
      <c r="A2892" s="54">
        <v>8035</v>
      </c>
      <c r="B2892" s="54" t="s">
        <v>960</v>
      </c>
      <c r="C2892" s="58" t="s">
        <v>2474</v>
      </c>
      <c r="D2892" s="79">
        <v>7</v>
      </c>
      <c r="E2892" s="79">
        <v>7</v>
      </c>
      <c r="F2892" s="80">
        <v>862.57</v>
      </c>
      <c r="G2892" s="80">
        <v>123.22</v>
      </c>
      <c r="H2892" s="80">
        <v>862.57</v>
      </c>
      <c r="I2892" s="80" t="s">
        <v>28</v>
      </c>
      <c r="J2892" s="80" t="s">
        <v>28</v>
      </c>
      <c r="K2892" s="80">
        <v>123.22</v>
      </c>
      <c r="L2892" s="73">
        <f t="shared" si="615"/>
        <v>96.94</v>
      </c>
      <c r="M2892" s="73">
        <f t="shared" si="616"/>
        <v>123.22</v>
      </c>
      <c r="N2892" s="72" t="str">
        <f t="shared" si="617"/>
        <v>0603</v>
      </c>
      <c r="O2892" s="74">
        <f t="shared" si="618"/>
        <v>0</v>
      </c>
      <c r="P2892" s="72">
        <f t="shared" si="619"/>
        <v>0</v>
      </c>
      <c r="Q2892" s="74">
        <f t="shared" si="620"/>
        <v>7</v>
      </c>
      <c r="R2892" s="72" t="str">
        <f t="shared" si="621"/>
        <v/>
      </c>
      <c r="S2892" s="72" t="str">
        <f t="shared" si="622"/>
        <v/>
      </c>
      <c r="AT2892" s="20">
        <f t="shared" si="623"/>
        <v>-8724.6</v>
      </c>
    </row>
    <row r="2893" spans="1:46" ht="33.75">
      <c r="A2893" s="54">
        <v>8035</v>
      </c>
      <c r="B2893" s="54" t="s">
        <v>958</v>
      </c>
      <c r="C2893" s="58" t="s">
        <v>2474</v>
      </c>
      <c r="D2893" s="79">
        <v>7</v>
      </c>
      <c r="E2893" s="79">
        <v>7</v>
      </c>
      <c r="F2893" s="80">
        <v>862.57</v>
      </c>
      <c r="G2893" s="80">
        <v>123.22</v>
      </c>
      <c r="H2893" s="80">
        <v>862.57</v>
      </c>
      <c r="I2893" s="80" t="s">
        <v>28</v>
      </c>
      <c r="J2893" s="80" t="s">
        <v>28</v>
      </c>
      <c r="K2893" s="80">
        <v>123.22</v>
      </c>
      <c r="L2893" s="73">
        <f t="shared" si="615"/>
        <v>96.94</v>
      </c>
      <c r="M2893" s="73">
        <f t="shared" si="616"/>
        <v>123.22</v>
      </c>
      <c r="N2893" s="72" t="str">
        <f t="shared" si="617"/>
        <v>0603</v>
      </c>
      <c r="O2893" s="74">
        <f t="shared" si="618"/>
        <v>0</v>
      </c>
      <c r="P2893" s="72">
        <f t="shared" si="619"/>
        <v>0</v>
      </c>
      <c r="Q2893" s="74">
        <f t="shared" si="620"/>
        <v>7</v>
      </c>
      <c r="R2893" s="72" t="str">
        <f t="shared" si="621"/>
        <v/>
      </c>
      <c r="S2893" s="72" t="str">
        <f t="shared" si="622"/>
        <v/>
      </c>
      <c r="AT2893" s="20">
        <f t="shared" si="623"/>
        <v>-8724.6</v>
      </c>
    </row>
    <row r="2894" spans="1:46" ht="33.75">
      <c r="A2894" s="54">
        <v>8035</v>
      </c>
      <c r="B2894" s="54" t="s">
        <v>956</v>
      </c>
      <c r="C2894" s="58" t="s">
        <v>2474</v>
      </c>
      <c r="D2894" s="79">
        <v>7</v>
      </c>
      <c r="E2894" s="79">
        <v>7</v>
      </c>
      <c r="F2894" s="80">
        <v>862.57</v>
      </c>
      <c r="G2894" s="80">
        <v>123.22</v>
      </c>
      <c r="H2894" s="80">
        <v>862.57</v>
      </c>
      <c r="I2894" s="80" t="s">
        <v>28</v>
      </c>
      <c r="J2894" s="80" t="s">
        <v>28</v>
      </c>
      <c r="K2894" s="80">
        <v>123.22</v>
      </c>
      <c r="L2894" s="73">
        <f t="shared" si="615"/>
        <v>96.94</v>
      </c>
      <c r="M2894" s="73">
        <f t="shared" si="616"/>
        <v>123.22</v>
      </c>
      <c r="N2894" s="72" t="str">
        <f t="shared" si="617"/>
        <v>0603</v>
      </c>
      <c r="O2894" s="74">
        <f t="shared" si="618"/>
        <v>0</v>
      </c>
      <c r="P2894" s="72">
        <f t="shared" si="619"/>
        <v>0</v>
      </c>
      <c r="Q2894" s="74">
        <f t="shared" si="620"/>
        <v>7</v>
      </c>
      <c r="R2894" s="72" t="str">
        <f t="shared" si="621"/>
        <v/>
      </c>
      <c r="S2894" s="72" t="str">
        <f t="shared" si="622"/>
        <v/>
      </c>
      <c r="AT2894" s="20">
        <f t="shared" si="623"/>
        <v>-8724.6</v>
      </c>
    </row>
    <row r="2895" spans="1:46" ht="33.75">
      <c r="A2895" s="54">
        <v>8035</v>
      </c>
      <c r="B2895" s="54" t="s">
        <v>954</v>
      </c>
      <c r="C2895" s="58" t="s">
        <v>2474</v>
      </c>
      <c r="D2895" s="79">
        <v>7</v>
      </c>
      <c r="E2895" s="79">
        <v>7</v>
      </c>
      <c r="F2895" s="80">
        <v>862.57</v>
      </c>
      <c r="G2895" s="80">
        <v>123.22</v>
      </c>
      <c r="H2895" s="80">
        <v>862.57</v>
      </c>
      <c r="I2895" s="80" t="s">
        <v>28</v>
      </c>
      <c r="J2895" s="80" t="s">
        <v>28</v>
      </c>
      <c r="K2895" s="80">
        <v>123.22</v>
      </c>
      <c r="L2895" s="73">
        <f t="shared" si="615"/>
        <v>96.94</v>
      </c>
      <c r="M2895" s="73">
        <f t="shared" si="616"/>
        <v>123.22</v>
      </c>
      <c r="N2895" s="72" t="str">
        <f t="shared" si="617"/>
        <v>0603</v>
      </c>
      <c r="O2895" s="74">
        <f t="shared" si="618"/>
        <v>0</v>
      </c>
      <c r="P2895" s="72">
        <f t="shared" si="619"/>
        <v>0</v>
      </c>
      <c r="Q2895" s="74">
        <f t="shared" si="620"/>
        <v>7</v>
      </c>
      <c r="R2895" s="72" t="str">
        <f t="shared" si="621"/>
        <v/>
      </c>
      <c r="S2895" s="72" t="str">
        <f t="shared" si="622"/>
        <v/>
      </c>
      <c r="AT2895" s="20">
        <f t="shared" si="623"/>
        <v>-8724.6</v>
      </c>
    </row>
    <row r="2896" spans="1:46" ht="33.75">
      <c r="A2896" s="54">
        <v>8035</v>
      </c>
      <c r="B2896" s="54" t="s">
        <v>952</v>
      </c>
      <c r="C2896" s="58" t="s">
        <v>2474</v>
      </c>
      <c r="D2896" s="79">
        <v>7</v>
      </c>
      <c r="E2896" s="79">
        <v>7</v>
      </c>
      <c r="F2896" s="80">
        <v>862.57</v>
      </c>
      <c r="G2896" s="80">
        <v>123.22</v>
      </c>
      <c r="H2896" s="80">
        <v>862.57</v>
      </c>
      <c r="I2896" s="80" t="s">
        <v>28</v>
      </c>
      <c r="J2896" s="80" t="s">
        <v>28</v>
      </c>
      <c r="K2896" s="80">
        <v>123.22</v>
      </c>
      <c r="L2896" s="73">
        <f t="shared" si="615"/>
        <v>96.94</v>
      </c>
      <c r="M2896" s="73">
        <f t="shared" si="616"/>
        <v>123.22</v>
      </c>
      <c r="N2896" s="72" t="str">
        <f t="shared" si="617"/>
        <v>0603</v>
      </c>
      <c r="O2896" s="74">
        <f t="shared" si="618"/>
        <v>0</v>
      </c>
      <c r="P2896" s="72">
        <f t="shared" si="619"/>
        <v>0</v>
      </c>
      <c r="Q2896" s="74">
        <f t="shared" si="620"/>
        <v>7</v>
      </c>
      <c r="R2896" s="72" t="str">
        <f t="shared" si="621"/>
        <v/>
      </c>
      <c r="S2896" s="72" t="str">
        <f t="shared" si="622"/>
        <v/>
      </c>
      <c r="AT2896" s="20">
        <f t="shared" si="623"/>
        <v>-8724.6</v>
      </c>
    </row>
    <row r="2897" spans="1:46" ht="33.75">
      <c r="A2897" s="54">
        <v>8035</v>
      </c>
      <c r="B2897" s="54" t="s">
        <v>950</v>
      </c>
      <c r="C2897" s="58" t="s">
        <v>2474</v>
      </c>
      <c r="D2897" s="79">
        <v>7</v>
      </c>
      <c r="E2897" s="79">
        <v>7</v>
      </c>
      <c r="F2897" s="80">
        <v>862.57</v>
      </c>
      <c r="G2897" s="80">
        <v>123.22</v>
      </c>
      <c r="H2897" s="80">
        <v>862.57</v>
      </c>
      <c r="I2897" s="80" t="s">
        <v>28</v>
      </c>
      <c r="J2897" s="80" t="s">
        <v>28</v>
      </c>
      <c r="K2897" s="80">
        <v>123.22</v>
      </c>
      <c r="L2897" s="73">
        <f t="shared" si="615"/>
        <v>96.94</v>
      </c>
      <c r="M2897" s="73">
        <f t="shared" si="616"/>
        <v>123.22</v>
      </c>
      <c r="N2897" s="72" t="str">
        <f t="shared" si="617"/>
        <v>0603</v>
      </c>
      <c r="O2897" s="74">
        <f t="shared" si="618"/>
        <v>0</v>
      </c>
      <c r="P2897" s="72">
        <f t="shared" si="619"/>
        <v>0</v>
      </c>
      <c r="Q2897" s="74">
        <f t="shared" si="620"/>
        <v>7</v>
      </c>
      <c r="R2897" s="72" t="str">
        <f t="shared" si="621"/>
        <v/>
      </c>
      <c r="S2897" s="72" t="str">
        <f t="shared" si="622"/>
        <v/>
      </c>
      <c r="AT2897" s="20">
        <f t="shared" si="623"/>
        <v>-8724.6</v>
      </c>
    </row>
    <row r="2898" spans="1:46" ht="33.75">
      <c r="A2898" s="54">
        <v>8035</v>
      </c>
      <c r="B2898" s="54" t="s">
        <v>948</v>
      </c>
      <c r="C2898" s="58" t="s">
        <v>2474</v>
      </c>
      <c r="D2898" s="79">
        <v>7</v>
      </c>
      <c r="E2898" s="79">
        <v>7</v>
      </c>
      <c r="F2898" s="80">
        <v>862.57</v>
      </c>
      <c r="G2898" s="80">
        <v>123.22</v>
      </c>
      <c r="H2898" s="80">
        <v>862.57</v>
      </c>
      <c r="I2898" s="80" t="s">
        <v>28</v>
      </c>
      <c r="J2898" s="80" t="s">
        <v>28</v>
      </c>
      <c r="K2898" s="80">
        <v>123.22</v>
      </c>
      <c r="L2898" s="73">
        <f t="shared" si="615"/>
        <v>102.16</v>
      </c>
      <c r="M2898" s="73">
        <f t="shared" si="616"/>
        <v>123.22</v>
      </c>
      <c r="N2898" s="72" t="str">
        <f t="shared" si="617"/>
        <v>0603</v>
      </c>
      <c r="O2898" s="74">
        <f t="shared" si="618"/>
        <v>0</v>
      </c>
      <c r="P2898" s="72">
        <f t="shared" si="619"/>
        <v>0</v>
      </c>
      <c r="Q2898" s="74">
        <f t="shared" si="620"/>
        <v>7</v>
      </c>
      <c r="R2898" s="72" t="str">
        <f t="shared" si="621"/>
        <v/>
      </c>
      <c r="S2898" s="72" t="str">
        <f t="shared" si="622"/>
        <v/>
      </c>
      <c r="AT2898" s="20">
        <f t="shared" si="623"/>
        <v>-9194.4</v>
      </c>
    </row>
    <row r="2899" spans="1:46" ht="33.75">
      <c r="A2899" s="54">
        <v>8035</v>
      </c>
      <c r="B2899" s="54" t="s">
        <v>946</v>
      </c>
      <c r="C2899" s="58" t="s">
        <v>2474</v>
      </c>
      <c r="D2899" s="79">
        <v>7</v>
      </c>
      <c r="E2899" s="79">
        <v>7</v>
      </c>
      <c r="F2899" s="80">
        <v>862.57</v>
      </c>
      <c r="G2899" s="80">
        <v>123.22</v>
      </c>
      <c r="H2899" s="80">
        <v>862.57</v>
      </c>
      <c r="I2899" s="80" t="s">
        <v>28</v>
      </c>
      <c r="J2899" s="80" t="s">
        <v>28</v>
      </c>
      <c r="K2899" s="80">
        <v>123.22</v>
      </c>
      <c r="L2899" s="73">
        <f t="shared" si="615"/>
        <v>102.16</v>
      </c>
      <c r="M2899" s="73">
        <f t="shared" si="616"/>
        <v>123.22</v>
      </c>
      <c r="N2899" s="72" t="str">
        <f t="shared" si="617"/>
        <v>0603</v>
      </c>
      <c r="O2899" s="74">
        <f t="shared" si="618"/>
        <v>0</v>
      </c>
      <c r="P2899" s="72">
        <f t="shared" si="619"/>
        <v>0</v>
      </c>
      <c r="Q2899" s="74">
        <f t="shared" si="620"/>
        <v>7</v>
      </c>
      <c r="R2899" s="72" t="str">
        <f t="shared" si="621"/>
        <v/>
      </c>
      <c r="S2899" s="72" t="str">
        <f t="shared" si="622"/>
        <v/>
      </c>
      <c r="AT2899" s="20">
        <f t="shared" si="623"/>
        <v>-9194.4</v>
      </c>
    </row>
    <row r="2900" spans="1:46" ht="33.75">
      <c r="A2900" s="54">
        <v>8035</v>
      </c>
      <c r="B2900" s="54" t="s">
        <v>944</v>
      </c>
      <c r="C2900" s="58" t="s">
        <v>2474</v>
      </c>
      <c r="D2900" s="79">
        <v>7</v>
      </c>
      <c r="E2900" s="79">
        <v>7</v>
      </c>
      <c r="F2900" s="80">
        <v>862.57</v>
      </c>
      <c r="G2900" s="80">
        <v>123.22</v>
      </c>
      <c r="H2900" s="80">
        <v>862.57</v>
      </c>
      <c r="I2900" s="80" t="s">
        <v>28</v>
      </c>
      <c r="J2900" s="80" t="s">
        <v>28</v>
      </c>
      <c r="K2900" s="80">
        <v>123.22</v>
      </c>
      <c r="L2900" s="73">
        <f t="shared" si="615"/>
        <v>102.16</v>
      </c>
      <c r="M2900" s="73">
        <f t="shared" si="616"/>
        <v>123.22</v>
      </c>
      <c r="N2900" s="72" t="str">
        <f t="shared" si="617"/>
        <v>0603</v>
      </c>
      <c r="O2900" s="74">
        <f t="shared" si="618"/>
        <v>0</v>
      </c>
      <c r="P2900" s="72">
        <f t="shared" si="619"/>
        <v>0</v>
      </c>
      <c r="Q2900" s="74">
        <f t="shared" si="620"/>
        <v>7</v>
      </c>
      <c r="R2900" s="72" t="str">
        <f t="shared" si="621"/>
        <v/>
      </c>
      <c r="S2900" s="72" t="str">
        <f t="shared" si="622"/>
        <v/>
      </c>
      <c r="AT2900" s="20">
        <f t="shared" si="623"/>
        <v>-9194.4</v>
      </c>
    </row>
    <row r="2901" spans="1:46" ht="33.75">
      <c r="A2901" s="54">
        <v>8035</v>
      </c>
      <c r="B2901" s="54" t="s">
        <v>942</v>
      </c>
      <c r="C2901" s="58" t="s">
        <v>2474</v>
      </c>
      <c r="D2901" s="79">
        <v>7</v>
      </c>
      <c r="E2901" s="79">
        <v>7</v>
      </c>
      <c r="F2901" s="80">
        <v>862.57</v>
      </c>
      <c r="G2901" s="80">
        <v>123.22</v>
      </c>
      <c r="H2901" s="80">
        <v>862.57</v>
      </c>
      <c r="I2901" s="80" t="s">
        <v>28</v>
      </c>
      <c r="J2901" s="80" t="s">
        <v>28</v>
      </c>
      <c r="K2901" s="80">
        <v>123.22</v>
      </c>
      <c r="L2901" s="73">
        <f t="shared" si="615"/>
        <v>102.16</v>
      </c>
      <c r="M2901" s="73">
        <f t="shared" si="616"/>
        <v>123.22</v>
      </c>
      <c r="N2901" s="72" t="str">
        <f t="shared" si="617"/>
        <v>0603</v>
      </c>
      <c r="O2901" s="74">
        <f t="shared" si="618"/>
        <v>0</v>
      </c>
      <c r="P2901" s="72">
        <f t="shared" si="619"/>
        <v>0</v>
      </c>
      <c r="Q2901" s="74">
        <f t="shared" si="620"/>
        <v>7</v>
      </c>
      <c r="R2901" s="72" t="str">
        <f t="shared" si="621"/>
        <v/>
      </c>
      <c r="S2901" s="72" t="str">
        <f t="shared" si="622"/>
        <v/>
      </c>
      <c r="AT2901" s="20">
        <f t="shared" si="623"/>
        <v>-9194.4</v>
      </c>
    </row>
    <row r="2902" spans="1:46" ht="33.75">
      <c r="A2902" s="54">
        <v>8035</v>
      </c>
      <c r="B2902" s="54" t="s">
        <v>940</v>
      </c>
      <c r="C2902" s="58" t="s">
        <v>2474</v>
      </c>
      <c r="D2902" s="79">
        <v>7</v>
      </c>
      <c r="E2902" s="79">
        <v>7</v>
      </c>
      <c r="F2902" s="80">
        <v>862.57</v>
      </c>
      <c r="G2902" s="80">
        <v>123.22</v>
      </c>
      <c r="H2902" s="80">
        <v>862.57</v>
      </c>
      <c r="I2902" s="80" t="s">
        <v>28</v>
      </c>
      <c r="J2902" s="80" t="s">
        <v>28</v>
      </c>
      <c r="K2902" s="80">
        <v>123.22</v>
      </c>
      <c r="L2902" s="73">
        <f t="shared" si="615"/>
        <v>102.16</v>
      </c>
      <c r="M2902" s="73">
        <f t="shared" si="616"/>
        <v>123.22</v>
      </c>
      <c r="N2902" s="72" t="str">
        <f t="shared" si="617"/>
        <v>0603</v>
      </c>
      <c r="O2902" s="74">
        <f t="shared" si="618"/>
        <v>0</v>
      </c>
      <c r="P2902" s="72">
        <f t="shared" si="619"/>
        <v>0</v>
      </c>
      <c r="Q2902" s="74">
        <f t="shared" si="620"/>
        <v>7</v>
      </c>
      <c r="R2902" s="72" t="str">
        <f t="shared" si="621"/>
        <v/>
      </c>
      <c r="S2902" s="72" t="str">
        <f t="shared" si="622"/>
        <v/>
      </c>
      <c r="AT2902" s="20">
        <f t="shared" si="623"/>
        <v>-9194.4</v>
      </c>
    </row>
    <row r="2903" spans="1:46" ht="33.75">
      <c r="A2903" s="54">
        <v>8035</v>
      </c>
      <c r="B2903" s="54" t="s">
        <v>938</v>
      </c>
      <c r="C2903" s="58" t="s">
        <v>2474</v>
      </c>
      <c r="D2903" s="79">
        <v>7</v>
      </c>
      <c r="E2903" s="79">
        <v>7</v>
      </c>
      <c r="F2903" s="80">
        <v>862.57</v>
      </c>
      <c r="G2903" s="80">
        <v>123.22</v>
      </c>
      <c r="H2903" s="80">
        <v>862.57</v>
      </c>
      <c r="I2903" s="80" t="s">
        <v>28</v>
      </c>
      <c r="J2903" s="80" t="s">
        <v>28</v>
      </c>
      <c r="K2903" s="80">
        <v>123.22</v>
      </c>
      <c r="L2903" s="73">
        <f t="shared" si="615"/>
        <v>102.16</v>
      </c>
      <c r="M2903" s="73">
        <f t="shared" si="616"/>
        <v>123.22</v>
      </c>
      <c r="N2903" s="72" t="str">
        <f t="shared" si="617"/>
        <v>0603</v>
      </c>
      <c r="O2903" s="74">
        <f t="shared" si="618"/>
        <v>0</v>
      </c>
      <c r="P2903" s="72">
        <f t="shared" si="619"/>
        <v>0</v>
      </c>
      <c r="Q2903" s="74">
        <f t="shared" si="620"/>
        <v>7</v>
      </c>
      <c r="R2903" s="72" t="str">
        <f t="shared" si="621"/>
        <v/>
      </c>
      <c r="S2903" s="72" t="str">
        <f t="shared" si="622"/>
        <v/>
      </c>
      <c r="AT2903" s="20">
        <f t="shared" si="623"/>
        <v>-9194.4</v>
      </c>
    </row>
    <row r="2904" spans="1:46" ht="33.75">
      <c r="A2904" s="54">
        <v>8036</v>
      </c>
      <c r="B2904" s="54" t="s">
        <v>978</v>
      </c>
      <c r="C2904" s="58" t="s">
        <v>2475</v>
      </c>
      <c r="D2904" s="79">
        <v>7</v>
      </c>
      <c r="E2904" s="79">
        <v>7</v>
      </c>
      <c r="F2904" s="80">
        <v>678.26</v>
      </c>
      <c r="G2904" s="80">
        <v>96.89</v>
      </c>
      <c r="H2904" s="80">
        <v>678.26</v>
      </c>
      <c r="I2904" s="80" t="s">
        <v>28</v>
      </c>
      <c r="J2904" s="80" t="s">
        <v>28</v>
      </c>
      <c r="K2904" s="80">
        <v>96.89</v>
      </c>
      <c r="L2904" s="73">
        <f t="shared" si="615"/>
        <v>73.83</v>
      </c>
      <c r="M2904" s="73">
        <f t="shared" si="616"/>
        <v>96.89</v>
      </c>
      <c r="N2904" s="72" t="str">
        <f t="shared" si="617"/>
        <v>0612</v>
      </c>
      <c r="O2904" s="74">
        <f t="shared" si="618"/>
        <v>0</v>
      </c>
      <c r="P2904" s="72">
        <f t="shared" si="619"/>
        <v>0</v>
      </c>
      <c r="Q2904" s="74">
        <f t="shared" si="620"/>
        <v>7</v>
      </c>
      <c r="R2904" s="72" t="str">
        <f t="shared" si="621"/>
        <v/>
      </c>
      <c r="S2904" s="72" t="str">
        <f t="shared" si="622"/>
        <v/>
      </c>
      <c r="AT2904" s="20">
        <f t="shared" si="623"/>
        <v>-6644.7</v>
      </c>
    </row>
    <row r="2905" spans="1:46" ht="33.75">
      <c r="A2905" s="54">
        <v>8036</v>
      </c>
      <c r="B2905" s="54" t="s">
        <v>976</v>
      </c>
      <c r="C2905" s="58" t="s">
        <v>2475</v>
      </c>
      <c r="D2905" s="79">
        <v>7</v>
      </c>
      <c r="E2905" s="79">
        <v>7</v>
      </c>
      <c r="F2905" s="80">
        <v>678.26</v>
      </c>
      <c r="G2905" s="80">
        <v>96.89</v>
      </c>
      <c r="H2905" s="80">
        <v>678.26</v>
      </c>
      <c r="I2905" s="80" t="s">
        <v>28</v>
      </c>
      <c r="J2905" s="80" t="s">
        <v>28</v>
      </c>
      <c r="K2905" s="80">
        <v>96.89</v>
      </c>
      <c r="L2905" s="73">
        <f t="shared" si="615"/>
        <v>73.83</v>
      </c>
      <c r="M2905" s="73">
        <f t="shared" si="616"/>
        <v>96.89</v>
      </c>
      <c r="N2905" s="72" t="str">
        <f t="shared" si="617"/>
        <v>0612</v>
      </c>
      <c r="O2905" s="74">
        <f t="shared" si="618"/>
        <v>0</v>
      </c>
      <c r="P2905" s="72">
        <f t="shared" si="619"/>
        <v>0</v>
      </c>
      <c r="Q2905" s="74">
        <f t="shared" si="620"/>
        <v>7</v>
      </c>
      <c r="R2905" s="72" t="str">
        <f t="shared" si="621"/>
        <v/>
      </c>
      <c r="S2905" s="72" t="str">
        <f t="shared" si="622"/>
        <v/>
      </c>
      <c r="AT2905" s="20">
        <f t="shared" si="623"/>
        <v>-6644.7</v>
      </c>
    </row>
    <row r="2906" spans="1:46" ht="33.75">
      <c r="A2906" s="54">
        <v>8036</v>
      </c>
      <c r="B2906" s="54" t="s">
        <v>974</v>
      </c>
      <c r="C2906" s="58" t="s">
        <v>2475</v>
      </c>
      <c r="D2906" s="79">
        <v>7</v>
      </c>
      <c r="E2906" s="79">
        <v>7</v>
      </c>
      <c r="F2906" s="80">
        <v>678.26</v>
      </c>
      <c r="G2906" s="80">
        <v>96.89</v>
      </c>
      <c r="H2906" s="80">
        <v>678.26</v>
      </c>
      <c r="I2906" s="80" t="s">
        <v>28</v>
      </c>
      <c r="J2906" s="80" t="s">
        <v>28</v>
      </c>
      <c r="K2906" s="80">
        <v>96.89</v>
      </c>
      <c r="L2906" s="73">
        <f t="shared" si="615"/>
        <v>73.83</v>
      </c>
      <c r="M2906" s="73">
        <f t="shared" si="616"/>
        <v>96.89</v>
      </c>
      <c r="N2906" s="72" t="str">
        <f t="shared" si="617"/>
        <v>0612</v>
      </c>
      <c r="O2906" s="74">
        <f t="shared" si="618"/>
        <v>0</v>
      </c>
      <c r="P2906" s="72">
        <f t="shared" si="619"/>
        <v>0</v>
      </c>
      <c r="Q2906" s="74">
        <f t="shared" si="620"/>
        <v>7</v>
      </c>
      <c r="R2906" s="72" t="str">
        <f t="shared" si="621"/>
        <v/>
      </c>
      <c r="S2906" s="72" t="str">
        <f t="shared" si="622"/>
        <v/>
      </c>
      <c r="AT2906" s="20">
        <f t="shared" si="623"/>
        <v>-6644.7</v>
      </c>
    </row>
    <row r="2907" spans="1:46" ht="33.75">
      <c r="A2907" s="54">
        <v>8036</v>
      </c>
      <c r="B2907" s="54" t="s">
        <v>972</v>
      </c>
      <c r="C2907" s="58" t="s">
        <v>2475</v>
      </c>
      <c r="D2907" s="79">
        <v>7</v>
      </c>
      <c r="E2907" s="79">
        <v>7</v>
      </c>
      <c r="F2907" s="80">
        <v>678.26</v>
      </c>
      <c r="G2907" s="80">
        <v>96.89</v>
      </c>
      <c r="H2907" s="80">
        <v>678.26</v>
      </c>
      <c r="I2907" s="80" t="s">
        <v>28</v>
      </c>
      <c r="J2907" s="80" t="s">
        <v>28</v>
      </c>
      <c r="K2907" s="80">
        <v>96.89</v>
      </c>
      <c r="L2907" s="73">
        <f t="shared" si="615"/>
        <v>73.83</v>
      </c>
      <c r="M2907" s="73">
        <f t="shared" si="616"/>
        <v>96.89</v>
      </c>
      <c r="N2907" s="72" t="str">
        <f t="shared" si="617"/>
        <v>0612</v>
      </c>
      <c r="O2907" s="74">
        <f t="shared" si="618"/>
        <v>0</v>
      </c>
      <c r="P2907" s="72">
        <f t="shared" si="619"/>
        <v>0</v>
      </c>
      <c r="Q2907" s="74">
        <f t="shared" si="620"/>
        <v>7</v>
      </c>
      <c r="R2907" s="72" t="str">
        <f t="shared" si="621"/>
        <v/>
      </c>
      <c r="S2907" s="72" t="str">
        <f t="shared" si="622"/>
        <v/>
      </c>
      <c r="AT2907" s="20">
        <f t="shared" si="623"/>
        <v>-6644.7</v>
      </c>
    </row>
    <row r="2908" spans="1:46" ht="33.75">
      <c r="A2908" s="54">
        <v>8036</v>
      </c>
      <c r="B2908" s="54" t="s">
        <v>970</v>
      </c>
      <c r="C2908" s="58" t="s">
        <v>2475</v>
      </c>
      <c r="D2908" s="79">
        <v>7</v>
      </c>
      <c r="E2908" s="79">
        <v>7</v>
      </c>
      <c r="F2908" s="80">
        <v>678.26</v>
      </c>
      <c r="G2908" s="80">
        <v>96.89</v>
      </c>
      <c r="H2908" s="80">
        <v>678.26</v>
      </c>
      <c r="I2908" s="80" t="s">
        <v>28</v>
      </c>
      <c r="J2908" s="80" t="s">
        <v>28</v>
      </c>
      <c r="K2908" s="80">
        <v>96.89</v>
      </c>
      <c r="L2908" s="73">
        <f t="shared" si="615"/>
        <v>89.26</v>
      </c>
      <c r="M2908" s="73">
        <f t="shared" si="616"/>
        <v>96.89</v>
      </c>
      <c r="N2908" s="72" t="str">
        <f t="shared" si="617"/>
        <v>0612</v>
      </c>
      <c r="O2908" s="74">
        <f t="shared" si="618"/>
        <v>0</v>
      </c>
      <c r="P2908" s="72">
        <f t="shared" si="619"/>
        <v>0</v>
      </c>
      <c r="Q2908" s="74">
        <f t="shared" si="620"/>
        <v>7</v>
      </c>
      <c r="R2908" s="72" t="str">
        <f t="shared" si="621"/>
        <v/>
      </c>
      <c r="S2908" s="72" t="str">
        <f t="shared" si="622"/>
        <v/>
      </c>
      <c r="AT2908" s="20">
        <f t="shared" si="623"/>
        <v>-8033.4000000000005</v>
      </c>
    </row>
    <row r="2909" spans="1:46" ht="33.75">
      <c r="A2909" s="54">
        <v>8036</v>
      </c>
      <c r="B2909" s="54" t="s">
        <v>968</v>
      </c>
      <c r="C2909" s="58" t="s">
        <v>2475</v>
      </c>
      <c r="D2909" s="79">
        <v>7</v>
      </c>
      <c r="E2909" s="79">
        <v>7</v>
      </c>
      <c r="F2909" s="80">
        <v>678.26</v>
      </c>
      <c r="G2909" s="80">
        <v>96.89</v>
      </c>
      <c r="H2909" s="80">
        <v>678.26</v>
      </c>
      <c r="I2909" s="80" t="s">
        <v>28</v>
      </c>
      <c r="J2909" s="80" t="s">
        <v>28</v>
      </c>
      <c r="K2909" s="80">
        <v>96.89</v>
      </c>
      <c r="L2909" s="73">
        <f t="shared" si="615"/>
        <v>89.26</v>
      </c>
      <c r="M2909" s="73">
        <f t="shared" si="616"/>
        <v>96.89</v>
      </c>
      <c r="N2909" s="72" t="str">
        <f t="shared" si="617"/>
        <v>0612</v>
      </c>
      <c r="O2909" s="74">
        <f t="shared" si="618"/>
        <v>0</v>
      </c>
      <c r="P2909" s="72">
        <f t="shared" si="619"/>
        <v>0</v>
      </c>
      <c r="Q2909" s="74">
        <f t="shared" si="620"/>
        <v>7</v>
      </c>
      <c r="R2909" s="72" t="str">
        <f t="shared" si="621"/>
        <v/>
      </c>
      <c r="S2909" s="72" t="str">
        <f t="shared" si="622"/>
        <v/>
      </c>
      <c r="AT2909" s="20">
        <f t="shared" si="623"/>
        <v>-8033.4000000000005</v>
      </c>
    </row>
    <row r="2910" spans="1:46" ht="33.75">
      <c r="A2910" s="54">
        <v>8036</v>
      </c>
      <c r="B2910" s="54" t="s">
        <v>966</v>
      </c>
      <c r="C2910" s="58" t="s">
        <v>2475</v>
      </c>
      <c r="D2910" s="79">
        <v>7</v>
      </c>
      <c r="E2910" s="79">
        <v>7</v>
      </c>
      <c r="F2910" s="80">
        <v>678.26</v>
      </c>
      <c r="G2910" s="80">
        <v>96.89</v>
      </c>
      <c r="H2910" s="80">
        <v>678.26</v>
      </c>
      <c r="I2910" s="80" t="s">
        <v>28</v>
      </c>
      <c r="J2910" s="80" t="s">
        <v>28</v>
      </c>
      <c r="K2910" s="80">
        <v>96.89</v>
      </c>
      <c r="L2910" s="73">
        <f t="shared" si="615"/>
        <v>89.26</v>
      </c>
      <c r="M2910" s="73">
        <f t="shared" si="616"/>
        <v>96.89</v>
      </c>
      <c r="N2910" s="72" t="str">
        <f t="shared" si="617"/>
        <v>0612</v>
      </c>
      <c r="O2910" s="74">
        <f t="shared" si="618"/>
        <v>0</v>
      </c>
      <c r="P2910" s="72">
        <f t="shared" si="619"/>
        <v>0</v>
      </c>
      <c r="Q2910" s="74">
        <f t="shared" si="620"/>
        <v>7</v>
      </c>
      <c r="R2910" s="72" t="str">
        <f t="shared" si="621"/>
        <v/>
      </c>
      <c r="S2910" s="72" t="str">
        <f t="shared" si="622"/>
        <v/>
      </c>
      <c r="AT2910" s="20">
        <f t="shared" si="623"/>
        <v>-8033.4000000000005</v>
      </c>
    </row>
    <row r="2911" spans="1:46" ht="33.75">
      <c r="A2911" s="54">
        <v>8036</v>
      </c>
      <c r="B2911" s="54" t="s">
        <v>964</v>
      </c>
      <c r="C2911" s="58" t="s">
        <v>2475</v>
      </c>
      <c r="D2911" s="79">
        <v>7</v>
      </c>
      <c r="E2911" s="79">
        <v>7</v>
      </c>
      <c r="F2911" s="80">
        <v>678.26</v>
      </c>
      <c r="G2911" s="80">
        <v>96.89</v>
      </c>
      <c r="H2911" s="80">
        <v>678.26</v>
      </c>
      <c r="I2911" s="80" t="s">
        <v>28</v>
      </c>
      <c r="J2911" s="80" t="s">
        <v>28</v>
      </c>
      <c r="K2911" s="80">
        <v>96.89</v>
      </c>
      <c r="L2911" s="73">
        <f t="shared" si="615"/>
        <v>89.26</v>
      </c>
      <c r="M2911" s="73">
        <f t="shared" si="616"/>
        <v>96.89</v>
      </c>
      <c r="N2911" s="72" t="str">
        <f t="shared" si="617"/>
        <v>0612</v>
      </c>
      <c r="O2911" s="74">
        <f t="shared" si="618"/>
        <v>0</v>
      </c>
      <c r="P2911" s="72">
        <f t="shared" si="619"/>
        <v>0</v>
      </c>
      <c r="Q2911" s="74">
        <f t="shared" si="620"/>
        <v>7</v>
      </c>
      <c r="R2911" s="72" t="str">
        <f t="shared" si="621"/>
        <v/>
      </c>
      <c r="S2911" s="72" t="str">
        <f t="shared" si="622"/>
        <v/>
      </c>
      <c r="AT2911" s="20">
        <f t="shared" si="623"/>
        <v>-8033.4000000000005</v>
      </c>
    </row>
    <row r="2912" spans="1:46" ht="33.75">
      <c r="A2912" s="54">
        <v>8037</v>
      </c>
      <c r="B2912" s="54" t="s">
        <v>1004</v>
      </c>
      <c r="C2912" s="58" t="s">
        <v>2476</v>
      </c>
      <c r="D2912" s="79">
        <v>7</v>
      </c>
      <c r="E2912" s="79">
        <v>7</v>
      </c>
      <c r="F2912" s="80">
        <v>734.33</v>
      </c>
      <c r="G2912" s="80">
        <v>104.9</v>
      </c>
      <c r="H2912" s="80">
        <v>734.33</v>
      </c>
      <c r="I2912" s="80" t="s">
        <v>28</v>
      </c>
      <c r="J2912" s="80" t="s">
        <v>28</v>
      </c>
      <c r="K2912" s="80">
        <v>104.9</v>
      </c>
      <c r="L2912" s="73">
        <f t="shared" si="615"/>
        <v>84.65</v>
      </c>
      <c r="M2912" s="73">
        <f t="shared" si="616"/>
        <v>104.9</v>
      </c>
      <c r="N2912" s="72" t="str">
        <f t="shared" si="617"/>
        <v>0615</v>
      </c>
      <c r="O2912" s="74">
        <f t="shared" si="618"/>
        <v>0</v>
      </c>
      <c r="P2912" s="72">
        <f t="shared" si="619"/>
        <v>0</v>
      </c>
      <c r="Q2912" s="74">
        <f t="shared" si="620"/>
        <v>7</v>
      </c>
      <c r="R2912" s="72" t="str">
        <f t="shared" si="621"/>
        <v/>
      </c>
      <c r="S2912" s="72" t="str">
        <f t="shared" si="622"/>
        <v/>
      </c>
      <c r="AT2912" s="20">
        <f t="shared" si="623"/>
        <v>-7618.5000000000009</v>
      </c>
    </row>
    <row r="2913" spans="1:46" ht="33.75">
      <c r="A2913" s="54">
        <v>8037</v>
      </c>
      <c r="B2913" s="54" t="s">
        <v>1002</v>
      </c>
      <c r="C2913" s="58" t="s">
        <v>2476</v>
      </c>
      <c r="D2913" s="79">
        <v>7</v>
      </c>
      <c r="E2913" s="79">
        <v>7</v>
      </c>
      <c r="F2913" s="80">
        <v>734.33</v>
      </c>
      <c r="G2913" s="80">
        <v>104.9</v>
      </c>
      <c r="H2913" s="80">
        <v>734.33</v>
      </c>
      <c r="I2913" s="80" t="s">
        <v>28</v>
      </c>
      <c r="J2913" s="80" t="s">
        <v>28</v>
      </c>
      <c r="K2913" s="80">
        <v>104.9</v>
      </c>
      <c r="L2913" s="73">
        <f t="shared" si="615"/>
        <v>84.65</v>
      </c>
      <c r="M2913" s="73">
        <f t="shared" si="616"/>
        <v>104.9</v>
      </c>
      <c r="N2913" s="72" t="str">
        <f t="shared" si="617"/>
        <v>0615</v>
      </c>
      <c r="O2913" s="74">
        <f t="shared" si="618"/>
        <v>0</v>
      </c>
      <c r="P2913" s="72">
        <f t="shared" si="619"/>
        <v>0</v>
      </c>
      <c r="Q2913" s="74">
        <f t="shared" si="620"/>
        <v>7</v>
      </c>
      <c r="R2913" s="72" t="str">
        <f t="shared" si="621"/>
        <v/>
      </c>
      <c r="S2913" s="72" t="str">
        <f t="shared" si="622"/>
        <v/>
      </c>
      <c r="AT2913" s="20">
        <f t="shared" si="623"/>
        <v>-7618.5000000000009</v>
      </c>
    </row>
    <row r="2914" spans="1:46" ht="33.75">
      <c r="A2914" s="54">
        <v>8037</v>
      </c>
      <c r="B2914" s="54" t="s">
        <v>1000</v>
      </c>
      <c r="C2914" s="58" t="s">
        <v>2476</v>
      </c>
      <c r="D2914" s="79">
        <v>7</v>
      </c>
      <c r="E2914" s="79">
        <v>7</v>
      </c>
      <c r="F2914" s="80">
        <v>734.33</v>
      </c>
      <c r="G2914" s="80">
        <v>104.9</v>
      </c>
      <c r="H2914" s="80">
        <v>734.33</v>
      </c>
      <c r="I2914" s="80" t="s">
        <v>28</v>
      </c>
      <c r="J2914" s="80" t="s">
        <v>28</v>
      </c>
      <c r="K2914" s="80">
        <v>104.9</v>
      </c>
      <c r="L2914" s="73">
        <f t="shared" si="615"/>
        <v>84.65</v>
      </c>
      <c r="M2914" s="73">
        <f t="shared" si="616"/>
        <v>104.9</v>
      </c>
      <c r="N2914" s="72" t="str">
        <f t="shared" si="617"/>
        <v>0615</v>
      </c>
      <c r="O2914" s="74">
        <f t="shared" si="618"/>
        <v>0</v>
      </c>
      <c r="P2914" s="72">
        <f t="shared" si="619"/>
        <v>0</v>
      </c>
      <c r="Q2914" s="74">
        <f t="shared" si="620"/>
        <v>7</v>
      </c>
      <c r="R2914" s="72" t="str">
        <f t="shared" si="621"/>
        <v/>
      </c>
      <c r="S2914" s="72" t="str">
        <f t="shared" si="622"/>
        <v/>
      </c>
      <c r="AT2914" s="20">
        <f t="shared" si="623"/>
        <v>-7618.5000000000009</v>
      </c>
    </row>
    <row r="2915" spans="1:46" ht="33.75">
      <c r="A2915" s="54">
        <v>8037</v>
      </c>
      <c r="B2915" s="54" t="s">
        <v>998</v>
      </c>
      <c r="C2915" s="58" t="s">
        <v>2476</v>
      </c>
      <c r="D2915" s="79">
        <v>7</v>
      </c>
      <c r="E2915" s="79">
        <v>7</v>
      </c>
      <c r="F2915" s="80">
        <v>734.33</v>
      </c>
      <c r="G2915" s="80">
        <v>104.9</v>
      </c>
      <c r="H2915" s="80">
        <v>734.33</v>
      </c>
      <c r="I2915" s="80" t="s">
        <v>28</v>
      </c>
      <c r="J2915" s="80" t="s">
        <v>28</v>
      </c>
      <c r="K2915" s="80">
        <v>104.9</v>
      </c>
      <c r="L2915" s="73">
        <f t="shared" si="615"/>
        <v>84.65</v>
      </c>
      <c r="M2915" s="73">
        <f t="shared" si="616"/>
        <v>104.9</v>
      </c>
      <c r="N2915" s="72" t="str">
        <f t="shared" si="617"/>
        <v>0615</v>
      </c>
      <c r="O2915" s="74">
        <f t="shared" si="618"/>
        <v>0</v>
      </c>
      <c r="P2915" s="72">
        <f t="shared" si="619"/>
        <v>0</v>
      </c>
      <c r="Q2915" s="74">
        <f t="shared" si="620"/>
        <v>7</v>
      </c>
      <c r="R2915" s="72" t="str">
        <f t="shared" si="621"/>
        <v/>
      </c>
      <c r="S2915" s="72" t="str">
        <f t="shared" si="622"/>
        <v/>
      </c>
      <c r="AT2915" s="20">
        <f t="shared" si="623"/>
        <v>-7618.5000000000009</v>
      </c>
    </row>
    <row r="2916" spans="1:46" ht="33.75">
      <c r="A2916" s="54">
        <v>8037</v>
      </c>
      <c r="B2916" s="54" t="s">
        <v>996</v>
      </c>
      <c r="C2916" s="58" t="s">
        <v>2476</v>
      </c>
      <c r="D2916" s="79">
        <v>7</v>
      </c>
      <c r="E2916" s="79">
        <v>7</v>
      </c>
      <c r="F2916" s="80">
        <v>734.33</v>
      </c>
      <c r="G2916" s="80">
        <v>104.9</v>
      </c>
      <c r="H2916" s="80">
        <v>734.33</v>
      </c>
      <c r="I2916" s="80" t="s">
        <v>28</v>
      </c>
      <c r="J2916" s="80" t="s">
        <v>28</v>
      </c>
      <c r="K2916" s="80">
        <v>104.9</v>
      </c>
      <c r="L2916" s="73">
        <f t="shared" si="615"/>
        <v>84.65</v>
      </c>
      <c r="M2916" s="73">
        <f t="shared" si="616"/>
        <v>104.9</v>
      </c>
      <c r="N2916" s="72" t="str">
        <f t="shared" si="617"/>
        <v>0615</v>
      </c>
      <c r="O2916" s="74">
        <f t="shared" si="618"/>
        <v>0</v>
      </c>
      <c r="P2916" s="72">
        <f t="shared" si="619"/>
        <v>0</v>
      </c>
      <c r="Q2916" s="74">
        <f t="shared" si="620"/>
        <v>7</v>
      </c>
      <c r="R2916" s="72" t="str">
        <f t="shared" si="621"/>
        <v/>
      </c>
      <c r="S2916" s="72" t="str">
        <f t="shared" si="622"/>
        <v/>
      </c>
      <c r="AT2916" s="20">
        <f t="shared" si="623"/>
        <v>-7618.5000000000009</v>
      </c>
    </row>
    <row r="2917" spans="1:46" ht="33.75">
      <c r="A2917" s="54">
        <v>8037</v>
      </c>
      <c r="B2917" s="54" t="s">
        <v>994</v>
      </c>
      <c r="C2917" s="58" t="s">
        <v>2476</v>
      </c>
      <c r="D2917" s="79">
        <v>7</v>
      </c>
      <c r="E2917" s="79">
        <v>7</v>
      </c>
      <c r="F2917" s="80">
        <v>734.33</v>
      </c>
      <c r="G2917" s="80">
        <v>104.9</v>
      </c>
      <c r="H2917" s="80">
        <v>734.33</v>
      </c>
      <c r="I2917" s="80" t="s">
        <v>28</v>
      </c>
      <c r="J2917" s="80" t="s">
        <v>28</v>
      </c>
      <c r="K2917" s="80">
        <v>104.9</v>
      </c>
      <c r="L2917" s="73">
        <f t="shared" si="615"/>
        <v>84.65</v>
      </c>
      <c r="M2917" s="73">
        <f t="shared" si="616"/>
        <v>104.9</v>
      </c>
      <c r="N2917" s="72" t="str">
        <f t="shared" si="617"/>
        <v>0615</v>
      </c>
      <c r="O2917" s="74">
        <f t="shared" si="618"/>
        <v>0</v>
      </c>
      <c r="P2917" s="72">
        <f t="shared" si="619"/>
        <v>0</v>
      </c>
      <c r="Q2917" s="74">
        <f t="shared" si="620"/>
        <v>7</v>
      </c>
      <c r="R2917" s="72" t="str">
        <f t="shared" si="621"/>
        <v/>
      </c>
      <c r="S2917" s="72" t="str">
        <f t="shared" si="622"/>
        <v/>
      </c>
      <c r="AT2917" s="20">
        <f t="shared" si="623"/>
        <v>-7618.5000000000009</v>
      </c>
    </row>
    <row r="2918" spans="1:46" ht="33.75">
      <c r="A2918" s="54">
        <v>8037</v>
      </c>
      <c r="B2918" s="54" t="s">
        <v>992</v>
      </c>
      <c r="C2918" s="58" t="s">
        <v>2476</v>
      </c>
      <c r="D2918" s="79">
        <v>7</v>
      </c>
      <c r="E2918" s="79">
        <v>7</v>
      </c>
      <c r="F2918" s="80">
        <v>734.33</v>
      </c>
      <c r="G2918" s="80">
        <v>104.9</v>
      </c>
      <c r="H2918" s="80">
        <v>734.33</v>
      </c>
      <c r="I2918" s="80" t="s">
        <v>28</v>
      </c>
      <c r="J2918" s="80" t="s">
        <v>28</v>
      </c>
      <c r="K2918" s="80">
        <v>104.9</v>
      </c>
      <c r="L2918" s="73">
        <f t="shared" si="615"/>
        <v>91.56</v>
      </c>
      <c r="M2918" s="73">
        <f t="shared" si="616"/>
        <v>104.9</v>
      </c>
      <c r="N2918" s="72" t="str">
        <f t="shared" si="617"/>
        <v>0615</v>
      </c>
      <c r="O2918" s="74">
        <f t="shared" si="618"/>
        <v>0</v>
      </c>
      <c r="P2918" s="72">
        <f t="shared" si="619"/>
        <v>0</v>
      </c>
      <c r="Q2918" s="74">
        <f t="shared" si="620"/>
        <v>7</v>
      </c>
      <c r="R2918" s="72" t="str">
        <f t="shared" si="621"/>
        <v/>
      </c>
      <c r="S2918" s="72" t="str">
        <f t="shared" si="622"/>
        <v/>
      </c>
      <c r="AT2918" s="20">
        <f t="shared" si="623"/>
        <v>-8240.4</v>
      </c>
    </row>
    <row r="2919" spans="1:46" ht="33.75">
      <c r="A2919" s="54">
        <v>8037</v>
      </c>
      <c r="B2919" s="54" t="s">
        <v>990</v>
      </c>
      <c r="C2919" s="58" t="s">
        <v>2476</v>
      </c>
      <c r="D2919" s="79">
        <v>7</v>
      </c>
      <c r="E2919" s="79">
        <v>7</v>
      </c>
      <c r="F2919" s="80">
        <v>734.33</v>
      </c>
      <c r="G2919" s="80">
        <v>104.9</v>
      </c>
      <c r="H2919" s="80">
        <v>734.33</v>
      </c>
      <c r="I2919" s="80" t="s">
        <v>28</v>
      </c>
      <c r="J2919" s="80" t="s">
        <v>28</v>
      </c>
      <c r="K2919" s="80">
        <v>104.9</v>
      </c>
      <c r="L2919" s="73">
        <f t="shared" si="615"/>
        <v>91.56</v>
      </c>
      <c r="M2919" s="73">
        <f t="shared" si="616"/>
        <v>104.9</v>
      </c>
      <c r="N2919" s="72" t="str">
        <f t="shared" si="617"/>
        <v>0615</v>
      </c>
      <c r="O2919" s="74">
        <f t="shared" si="618"/>
        <v>0</v>
      </c>
      <c r="P2919" s="72">
        <f t="shared" si="619"/>
        <v>0</v>
      </c>
      <c r="Q2919" s="74">
        <f t="shared" si="620"/>
        <v>7</v>
      </c>
      <c r="R2919" s="72" t="str">
        <f t="shared" si="621"/>
        <v/>
      </c>
      <c r="S2919" s="72" t="str">
        <f t="shared" si="622"/>
        <v/>
      </c>
      <c r="AT2919" s="20">
        <f t="shared" si="623"/>
        <v>-8240.4</v>
      </c>
    </row>
    <row r="2920" spans="1:46" ht="33.75">
      <c r="A2920" s="54">
        <v>8037</v>
      </c>
      <c r="B2920" s="54" t="s">
        <v>988</v>
      </c>
      <c r="C2920" s="58" t="s">
        <v>2476</v>
      </c>
      <c r="D2920" s="79">
        <v>7</v>
      </c>
      <c r="E2920" s="79">
        <v>7</v>
      </c>
      <c r="F2920" s="80">
        <v>734.33</v>
      </c>
      <c r="G2920" s="80">
        <v>104.9</v>
      </c>
      <c r="H2920" s="80">
        <v>734.33</v>
      </c>
      <c r="I2920" s="80" t="s">
        <v>28</v>
      </c>
      <c r="J2920" s="80" t="s">
        <v>28</v>
      </c>
      <c r="K2920" s="80">
        <v>104.9</v>
      </c>
      <c r="L2920" s="73">
        <f t="shared" si="615"/>
        <v>91.56</v>
      </c>
      <c r="M2920" s="73">
        <f t="shared" si="616"/>
        <v>104.9</v>
      </c>
      <c r="N2920" s="72" t="str">
        <f t="shared" si="617"/>
        <v>0615</v>
      </c>
      <c r="O2920" s="74">
        <f t="shared" si="618"/>
        <v>0</v>
      </c>
      <c r="P2920" s="72">
        <f t="shared" si="619"/>
        <v>0</v>
      </c>
      <c r="Q2920" s="74">
        <f t="shared" si="620"/>
        <v>7</v>
      </c>
      <c r="R2920" s="72" t="str">
        <f t="shared" si="621"/>
        <v/>
      </c>
      <c r="S2920" s="72" t="str">
        <f t="shared" si="622"/>
        <v/>
      </c>
      <c r="AT2920" s="20">
        <f t="shared" si="623"/>
        <v>-8240.4</v>
      </c>
    </row>
    <row r="2921" spans="1:46" ht="33.75">
      <c r="A2921" s="54">
        <v>8037</v>
      </c>
      <c r="B2921" s="54" t="s">
        <v>986</v>
      </c>
      <c r="C2921" s="58" t="s">
        <v>2476</v>
      </c>
      <c r="D2921" s="79">
        <v>7</v>
      </c>
      <c r="E2921" s="79">
        <v>7</v>
      </c>
      <c r="F2921" s="80">
        <v>734.33</v>
      </c>
      <c r="G2921" s="80">
        <v>104.9</v>
      </c>
      <c r="H2921" s="80">
        <v>734.33</v>
      </c>
      <c r="I2921" s="80" t="s">
        <v>28</v>
      </c>
      <c r="J2921" s="80" t="s">
        <v>28</v>
      </c>
      <c r="K2921" s="80">
        <v>104.9</v>
      </c>
      <c r="L2921" s="73">
        <f t="shared" si="615"/>
        <v>91.56</v>
      </c>
      <c r="M2921" s="73">
        <f t="shared" si="616"/>
        <v>104.9</v>
      </c>
      <c r="N2921" s="72" t="str">
        <f t="shared" si="617"/>
        <v>0615</v>
      </c>
      <c r="O2921" s="74">
        <f t="shared" si="618"/>
        <v>0</v>
      </c>
      <c r="P2921" s="72">
        <f t="shared" si="619"/>
        <v>0</v>
      </c>
      <c r="Q2921" s="74">
        <f t="shared" si="620"/>
        <v>7</v>
      </c>
      <c r="R2921" s="72" t="str">
        <f t="shared" si="621"/>
        <v/>
      </c>
      <c r="S2921" s="72" t="str">
        <f t="shared" si="622"/>
        <v/>
      </c>
      <c r="AT2921" s="20">
        <f t="shared" si="623"/>
        <v>-8240.4</v>
      </c>
    </row>
    <row r="2922" spans="1:46" ht="33.75">
      <c r="A2922" s="54">
        <v>8037</v>
      </c>
      <c r="B2922" s="54" t="s">
        <v>984</v>
      </c>
      <c r="C2922" s="58" t="s">
        <v>2476</v>
      </c>
      <c r="D2922" s="79">
        <v>7</v>
      </c>
      <c r="E2922" s="79">
        <v>7</v>
      </c>
      <c r="F2922" s="80">
        <v>734.33</v>
      </c>
      <c r="G2922" s="80">
        <v>104.9</v>
      </c>
      <c r="H2922" s="80">
        <v>734.33</v>
      </c>
      <c r="I2922" s="80" t="s">
        <v>28</v>
      </c>
      <c r="J2922" s="80" t="s">
        <v>28</v>
      </c>
      <c r="K2922" s="80">
        <v>104.9</v>
      </c>
      <c r="L2922" s="73">
        <f t="shared" si="615"/>
        <v>91.56</v>
      </c>
      <c r="M2922" s="73">
        <f t="shared" si="616"/>
        <v>104.9</v>
      </c>
      <c r="N2922" s="72" t="str">
        <f t="shared" si="617"/>
        <v>0615</v>
      </c>
      <c r="O2922" s="74">
        <f t="shared" si="618"/>
        <v>0</v>
      </c>
      <c r="P2922" s="72">
        <f t="shared" si="619"/>
        <v>0</v>
      </c>
      <c r="Q2922" s="74">
        <f t="shared" si="620"/>
        <v>7</v>
      </c>
      <c r="R2922" s="72" t="str">
        <f t="shared" si="621"/>
        <v/>
      </c>
      <c r="S2922" s="72" t="str">
        <f t="shared" si="622"/>
        <v/>
      </c>
      <c r="AT2922" s="20">
        <f t="shared" si="623"/>
        <v>-8240.4</v>
      </c>
    </row>
    <row r="2923" spans="1:46" ht="33.75">
      <c r="A2923" s="54">
        <v>8037</v>
      </c>
      <c r="B2923" s="54" t="s">
        <v>982</v>
      </c>
      <c r="C2923" s="58" t="s">
        <v>2476</v>
      </c>
      <c r="D2923" s="79">
        <v>7</v>
      </c>
      <c r="E2923" s="79">
        <v>7</v>
      </c>
      <c r="F2923" s="80">
        <v>734.33</v>
      </c>
      <c r="G2923" s="80">
        <v>104.9</v>
      </c>
      <c r="H2923" s="80">
        <v>734.33</v>
      </c>
      <c r="I2923" s="80" t="s">
        <v>28</v>
      </c>
      <c r="J2923" s="80" t="s">
        <v>28</v>
      </c>
      <c r="K2923" s="80">
        <v>104.9</v>
      </c>
      <c r="L2923" s="73">
        <f t="shared" si="615"/>
        <v>91.56</v>
      </c>
      <c r="M2923" s="73">
        <f t="shared" si="616"/>
        <v>104.9</v>
      </c>
      <c r="N2923" s="72" t="str">
        <f t="shared" si="617"/>
        <v>0615</v>
      </c>
      <c r="O2923" s="74">
        <f t="shared" si="618"/>
        <v>0</v>
      </c>
      <c r="P2923" s="72">
        <f t="shared" si="619"/>
        <v>0</v>
      </c>
      <c r="Q2923" s="74">
        <f t="shared" si="620"/>
        <v>7</v>
      </c>
      <c r="R2923" s="72" t="str">
        <f t="shared" si="621"/>
        <v/>
      </c>
      <c r="S2923" s="72" t="str">
        <f t="shared" si="622"/>
        <v/>
      </c>
      <c r="AT2923" s="20">
        <f t="shared" si="623"/>
        <v>-8240.4</v>
      </c>
    </row>
    <row r="2924" spans="1:46" ht="33.75">
      <c r="A2924" s="54">
        <v>8038</v>
      </c>
      <c r="B2924" s="54" t="s">
        <v>1030</v>
      </c>
      <c r="C2924" s="58" t="s">
        <v>2477</v>
      </c>
      <c r="D2924" s="79">
        <v>7</v>
      </c>
      <c r="E2924" s="79">
        <v>7</v>
      </c>
      <c r="F2924" s="80">
        <v>893.47</v>
      </c>
      <c r="G2924" s="80">
        <v>127.64</v>
      </c>
      <c r="H2924" s="80">
        <v>893.47</v>
      </c>
      <c r="I2924" s="80" t="s">
        <v>28</v>
      </c>
      <c r="J2924" s="80" t="s">
        <v>28</v>
      </c>
      <c r="K2924" s="80">
        <v>127.64</v>
      </c>
      <c r="L2924" s="73">
        <f t="shared" si="615"/>
        <v>92.6</v>
      </c>
      <c r="M2924" s="73">
        <f t="shared" si="616"/>
        <v>127.64</v>
      </c>
      <c r="N2924" s="72" t="str">
        <f t="shared" si="617"/>
        <v>0617</v>
      </c>
      <c r="O2924" s="74">
        <f t="shared" si="618"/>
        <v>0</v>
      </c>
      <c r="P2924" s="72">
        <f t="shared" si="619"/>
        <v>0</v>
      </c>
      <c r="Q2924" s="74">
        <f t="shared" si="620"/>
        <v>7</v>
      </c>
      <c r="R2924" s="72" t="str">
        <f t="shared" si="621"/>
        <v/>
      </c>
      <c r="S2924" s="72" t="str">
        <f t="shared" si="622"/>
        <v/>
      </c>
      <c r="AT2924" s="20">
        <f t="shared" si="623"/>
        <v>-8334</v>
      </c>
    </row>
    <row r="2925" spans="1:46" ht="33.75">
      <c r="A2925" s="54">
        <v>8038</v>
      </c>
      <c r="B2925" s="54" t="s">
        <v>1028</v>
      </c>
      <c r="C2925" s="58" t="s">
        <v>2477</v>
      </c>
      <c r="D2925" s="79">
        <v>7</v>
      </c>
      <c r="E2925" s="79">
        <v>7</v>
      </c>
      <c r="F2925" s="80">
        <v>893.47</v>
      </c>
      <c r="G2925" s="80">
        <v>127.64</v>
      </c>
      <c r="H2925" s="80">
        <v>893.47</v>
      </c>
      <c r="I2925" s="80" t="s">
        <v>28</v>
      </c>
      <c r="J2925" s="80" t="s">
        <v>28</v>
      </c>
      <c r="K2925" s="80">
        <v>127.64</v>
      </c>
      <c r="L2925" s="73">
        <f t="shared" si="615"/>
        <v>92.6</v>
      </c>
      <c r="M2925" s="73">
        <f t="shared" si="616"/>
        <v>127.64</v>
      </c>
      <c r="N2925" s="72" t="str">
        <f t="shared" si="617"/>
        <v>0617</v>
      </c>
      <c r="O2925" s="74">
        <f t="shared" si="618"/>
        <v>0</v>
      </c>
      <c r="P2925" s="72">
        <f t="shared" si="619"/>
        <v>0</v>
      </c>
      <c r="Q2925" s="74">
        <f t="shared" si="620"/>
        <v>7</v>
      </c>
      <c r="R2925" s="72" t="str">
        <f t="shared" si="621"/>
        <v/>
      </c>
      <c r="S2925" s="72" t="str">
        <f t="shared" si="622"/>
        <v/>
      </c>
      <c r="AT2925" s="20">
        <f t="shared" si="623"/>
        <v>-8334</v>
      </c>
    </row>
    <row r="2926" spans="1:46" ht="33.75">
      <c r="A2926" s="54">
        <v>8038</v>
      </c>
      <c r="B2926" s="54" t="s">
        <v>1026</v>
      </c>
      <c r="C2926" s="58" t="s">
        <v>2477</v>
      </c>
      <c r="D2926" s="79">
        <v>7</v>
      </c>
      <c r="E2926" s="79">
        <v>7</v>
      </c>
      <c r="F2926" s="80">
        <v>893.47</v>
      </c>
      <c r="G2926" s="80">
        <v>127.64</v>
      </c>
      <c r="H2926" s="80">
        <v>893.47</v>
      </c>
      <c r="I2926" s="80" t="s">
        <v>28</v>
      </c>
      <c r="J2926" s="80" t="s">
        <v>28</v>
      </c>
      <c r="K2926" s="80">
        <v>127.64</v>
      </c>
      <c r="L2926" s="73">
        <f t="shared" si="615"/>
        <v>92.6</v>
      </c>
      <c r="M2926" s="73">
        <f t="shared" si="616"/>
        <v>127.64</v>
      </c>
      <c r="N2926" s="72" t="str">
        <f t="shared" si="617"/>
        <v>0617</v>
      </c>
      <c r="O2926" s="74">
        <f t="shared" si="618"/>
        <v>0</v>
      </c>
      <c r="P2926" s="72">
        <f t="shared" si="619"/>
        <v>0</v>
      </c>
      <c r="Q2926" s="74">
        <f t="shared" si="620"/>
        <v>7</v>
      </c>
      <c r="R2926" s="72" t="str">
        <f t="shared" si="621"/>
        <v/>
      </c>
      <c r="S2926" s="72" t="str">
        <f t="shared" si="622"/>
        <v/>
      </c>
      <c r="AT2926" s="20">
        <f t="shared" si="623"/>
        <v>-8334</v>
      </c>
    </row>
    <row r="2927" spans="1:46" ht="33.75">
      <c r="A2927" s="54">
        <v>8038</v>
      </c>
      <c r="B2927" s="54" t="s">
        <v>1024</v>
      </c>
      <c r="C2927" s="58" t="s">
        <v>2477</v>
      </c>
      <c r="D2927" s="79">
        <v>7</v>
      </c>
      <c r="E2927" s="79">
        <v>7</v>
      </c>
      <c r="F2927" s="80">
        <v>893.47</v>
      </c>
      <c r="G2927" s="80">
        <v>127.64</v>
      </c>
      <c r="H2927" s="80">
        <v>893.47</v>
      </c>
      <c r="I2927" s="80" t="s">
        <v>28</v>
      </c>
      <c r="J2927" s="80" t="s">
        <v>28</v>
      </c>
      <c r="K2927" s="80">
        <v>127.64</v>
      </c>
      <c r="L2927" s="73">
        <f t="shared" si="615"/>
        <v>92.6</v>
      </c>
      <c r="M2927" s="73">
        <f t="shared" si="616"/>
        <v>127.64</v>
      </c>
      <c r="N2927" s="72" t="str">
        <f t="shared" si="617"/>
        <v>0617</v>
      </c>
      <c r="O2927" s="74">
        <f t="shared" si="618"/>
        <v>0</v>
      </c>
      <c r="P2927" s="72">
        <f t="shared" si="619"/>
        <v>0</v>
      </c>
      <c r="Q2927" s="74">
        <f t="shared" si="620"/>
        <v>7</v>
      </c>
      <c r="R2927" s="72" t="str">
        <f t="shared" si="621"/>
        <v/>
      </c>
      <c r="S2927" s="72" t="str">
        <f t="shared" si="622"/>
        <v/>
      </c>
      <c r="AT2927" s="20">
        <f t="shared" si="623"/>
        <v>-8334</v>
      </c>
    </row>
    <row r="2928" spans="1:46" ht="33.75">
      <c r="A2928" s="54">
        <v>8038</v>
      </c>
      <c r="B2928" s="54" t="s">
        <v>1022</v>
      </c>
      <c r="C2928" s="58" t="s">
        <v>2477</v>
      </c>
      <c r="D2928" s="79">
        <v>7</v>
      </c>
      <c r="E2928" s="79">
        <v>7</v>
      </c>
      <c r="F2928" s="80">
        <v>893.47</v>
      </c>
      <c r="G2928" s="80">
        <v>127.64</v>
      </c>
      <c r="H2928" s="80">
        <v>893.47</v>
      </c>
      <c r="I2928" s="80" t="s">
        <v>28</v>
      </c>
      <c r="J2928" s="80" t="s">
        <v>28</v>
      </c>
      <c r="K2928" s="80">
        <v>127.64</v>
      </c>
      <c r="L2928" s="73">
        <f t="shared" si="615"/>
        <v>92.6</v>
      </c>
      <c r="M2928" s="73">
        <f t="shared" si="616"/>
        <v>127.64</v>
      </c>
      <c r="N2928" s="72" t="str">
        <f t="shared" si="617"/>
        <v>0617</v>
      </c>
      <c r="O2928" s="74">
        <f t="shared" si="618"/>
        <v>0</v>
      </c>
      <c r="P2928" s="72">
        <f t="shared" si="619"/>
        <v>0</v>
      </c>
      <c r="Q2928" s="74">
        <f t="shared" si="620"/>
        <v>7</v>
      </c>
      <c r="R2928" s="72" t="str">
        <f t="shared" si="621"/>
        <v/>
      </c>
      <c r="S2928" s="72" t="str">
        <f t="shared" si="622"/>
        <v/>
      </c>
      <c r="AT2928" s="20">
        <f t="shared" si="623"/>
        <v>-8334</v>
      </c>
    </row>
    <row r="2929" spans="1:46" ht="33.75">
      <c r="A2929" s="54">
        <v>8038</v>
      </c>
      <c r="B2929" s="54" t="s">
        <v>1020</v>
      </c>
      <c r="C2929" s="58" t="s">
        <v>2477</v>
      </c>
      <c r="D2929" s="79">
        <v>7</v>
      </c>
      <c r="E2929" s="79">
        <v>7</v>
      </c>
      <c r="F2929" s="80">
        <v>893.47</v>
      </c>
      <c r="G2929" s="80">
        <v>127.64</v>
      </c>
      <c r="H2929" s="80">
        <v>893.47</v>
      </c>
      <c r="I2929" s="80" t="s">
        <v>28</v>
      </c>
      <c r="J2929" s="80" t="s">
        <v>28</v>
      </c>
      <c r="K2929" s="80">
        <v>127.64</v>
      </c>
      <c r="L2929" s="73">
        <f t="shared" si="615"/>
        <v>92.6</v>
      </c>
      <c r="M2929" s="73">
        <f t="shared" si="616"/>
        <v>127.64</v>
      </c>
      <c r="N2929" s="72" t="str">
        <f t="shared" si="617"/>
        <v>0617</v>
      </c>
      <c r="O2929" s="74">
        <f t="shared" si="618"/>
        <v>0</v>
      </c>
      <c r="P2929" s="72">
        <f t="shared" si="619"/>
        <v>0</v>
      </c>
      <c r="Q2929" s="74">
        <f t="shared" si="620"/>
        <v>7</v>
      </c>
      <c r="R2929" s="72" t="str">
        <f t="shared" si="621"/>
        <v/>
      </c>
      <c r="S2929" s="72" t="str">
        <f t="shared" si="622"/>
        <v/>
      </c>
      <c r="AT2929" s="20">
        <f t="shared" si="623"/>
        <v>-8334</v>
      </c>
    </row>
    <row r="2930" spans="1:46" ht="33.75">
      <c r="A2930" s="54">
        <v>8038</v>
      </c>
      <c r="B2930" s="54" t="s">
        <v>1018</v>
      </c>
      <c r="C2930" s="58" t="s">
        <v>2477</v>
      </c>
      <c r="D2930" s="79">
        <v>7</v>
      </c>
      <c r="E2930" s="79">
        <v>7</v>
      </c>
      <c r="F2930" s="80">
        <v>893.47</v>
      </c>
      <c r="G2930" s="80">
        <v>127.64</v>
      </c>
      <c r="H2930" s="80">
        <v>893.47</v>
      </c>
      <c r="I2930" s="80" t="s">
        <v>28</v>
      </c>
      <c r="J2930" s="80" t="s">
        <v>28</v>
      </c>
      <c r="K2930" s="80">
        <v>127.64</v>
      </c>
      <c r="L2930" s="73">
        <f t="shared" si="615"/>
        <v>93.6</v>
      </c>
      <c r="M2930" s="73">
        <f t="shared" si="616"/>
        <v>127.64</v>
      </c>
      <c r="N2930" s="72" t="str">
        <f t="shared" si="617"/>
        <v>0617</v>
      </c>
      <c r="O2930" s="74">
        <f t="shared" si="618"/>
        <v>0</v>
      </c>
      <c r="P2930" s="72">
        <f t="shared" si="619"/>
        <v>0</v>
      </c>
      <c r="Q2930" s="74">
        <f t="shared" si="620"/>
        <v>7</v>
      </c>
      <c r="R2930" s="72" t="str">
        <f t="shared" si="621"/>
        <v/>
      </c>
      <c r="S2930" s="72" t="str">
        <f t="shared" si="622"/>
        <v/>
      </c>
      <c r="AT2930" s="20">
        <f t="shared" si="623"/>
        <v>-8424</v>
      </c>
    </row>
    <row r="2931" spans="1:46" ht="33.75">
      <c r="A2931" s="54">
        <v>8038</v>
      </c>
      <c r="B2931" s="54" t="s">
        <v>1016</v>
      </c>
      <c r="C2931" s="58" t="s">
        <v>2477</v>
      </c>
      <c r="D2931" s="79">
        <v>7</v>
      </c>
      <c r="E2931" s="79">
        <v>7</v>
      </c>
      <c r="F2931" s="80">
        <v>893.47</v>
      </c>
      <c r="G2931" s="80">
        <v>127.64</v>
      </c>
      <c r="H2931" s="80">
        <v>893.47</v>
      </c>
      <c r="I2931" s="80" t="s">
        <v>28</v>
      </c>
      <c r="J2931" s="80" t="s">
        <v>28</v>
      </c>
      <c r="K2931" s="80">
        <v>127.64</v>
      </c>
      <c r="L2931" s="73">
        <f t="shared" si="615"/>
        <v>93.6</v>
      </c>
      <c r="M2931" s="73">
        <f t="shared" si="616"/>
        <v>127.64</v>
      </c>
      <c r="N2931" s="72" t="str">
        <f t="shared" si="617"/>
        <v>0617</v>
      </c>
      <c r="O2931" s="74">
        <f t="shared" si="618"/>
        <v>0</v>
      </c>
      <c r="P2931" s="72">
        <f t="shared" si="619"/>
        <v>0</v>
      </c>
      <c r="Q2931" s="74">
        <f t="shared" si="620"/>
        <v>7</v>
      </c>
      <c r="R2931" s="72" t="str">
        <f t="shared" si="621"/>
        <v/>
      </c>
      <c r="S2931" s="72" t="str">
        <f t="shared" si="622"/>
        <v/>
      </c>
      <c r="AT2931" s="20">
        <f t="shared" si="623"/>
        <v>-8424</v>
      </c>
    </row>
    <row r="2932" spans="1:46" ht="33.75">
      <c r="A2932" s="54">
        <v>8038</v>
      </c>
      <c r="B2932" s="54" t="s">
        <v>1014</v>
      </c>
      <c r="C2932" s="58" t="s">
        <v>2477</v>
      </c>
      <c r="D2932" s="79">
        <v>7</v>
      </c>
      <c r="E2932" s="79">
        <v>7</v>
      </c>
      <c r="F2932" s="80">
        <v>893.47</v>
      </c>
      <c r="G2932" s="80">
        <v>127.64</v>
      </c>
      <c r="H2932" s="80">
        <v>893.47</v>
      </c>
      <c r="I2932" s="80" t="s">
        <v>28</v>
      </c>
      <c r="J2932" s="80" t="s">
        <v>28</v>
      </c>
      <c r="K2932" s="80">
        <v>127.64</v>
      </c>
      <c r="L2932" s="73">
        <f t="shared" si="615"/>
        <v>93.6</v>
      </c>
      <c r="M2932" s="73">
        <f t="shared" si="616"/>
        <v>127.64</v>
      </c>
      <c r="N2932" s="72" t="str">
        <f t="shared" si="617"/>
        <v>0617</v>
      </c>
      <c r="O2932" s="74">
        <f t="shared" si="618"/>
        <v>0</v>
      </c>
      <c r="P2932" s="72">
        <f t="shared" si="619"/>
        <v>0</v>
      </c>
      <c r="Q2932" s="74">
        <f t="shared" si="620"/>
        <v>7</v>
      </c>
      <c r="R2932" s="72" t="str">
        <f t="shared" si="621"/>
        <v/>
      </c>
      <c r="S2932" s="72" t="str">
        <f t="shared" si="622"/>
        <v/>
      </c>
      <c r="AT2932" s="20">
        <f t="shared" si="623"/>
        <v>-8424</v>
      </c>
    </row>
    <row r="2933" spans="1:46" ht="33.75">
      <c r="A2933" s="54">
        <v>8038</v>
      </c>
      <c r="B2933" s="54" t="s">
        <v>1012</v>
      </c>
      <c r="C2933" s="58" t="s">
        <v>2477</v>
      </c>
      <c r="D2933" s="79">
        <v>7</v>
      </c>
      <c r="E2933" s="79">
        <v>7</v>
      </c>
      <c r="F2933" s="80">
        <v>893.47</v>
      </c>
      <c r="G2933" s="80">
        <v>127.64</v>
      </c>
      <c r="H2933" s="80">
        <v>893.47</v>
      </c>
      <c r="I2933" s="80" t="s">
        <v>28</v>
      </c>
      <c r="J2933" s="80" t="s">
        <v>28</v>
      </c>
      <c r="K2933" s="80">
        <v>127.64</v>
      </c>
      <c r="L2933" s="73">
        <f t="shared" si="615"/>
        <v>93.6</v>
      </c>
      <c r="M2933" s="73">
        <f t="shared" si="616"/>
        <v>127.64</v>
      </c>
      <c r="N2933" s="72" t="str">
        <f t="shared" si="617"/>
        <v>0617</v>
      </c>
      <c r="O2933" s="74">
        <f t="shared" si="618"/>
        <v>0</v>
      </c>
      <c r="P2933" s="72">
        <f t="shared" si="619"/>
        <v>0</v>
      </c>
      <c r="Q2933" s="74">
        <f t="shared" si="620"/>
        <v>7</v>
      </c>
      <c r="R2933" s="72" t="str">
        <f t="shared" si="621"/>
        <v/>
      </c>
      <c r="S2933" s="72" t="str">
        <f t="shared" si="622"/>
        <v/>
      </c>
      <c r="AT2933" s="20">
        <f t="shared" si="623"/>
        <v>-8424</v>
      </c>
    </row>
    <row r="2934" spans="1:46" ht="33.75">
      <c r="A2934" s="54">
        <v>8038</v>
      </c>
      <c r="B2934" s="54" t="s">
        <v>1010</v>
      </c>
      <c r="C2934" s="58" t="s">
        <v>2477</v>
      </c>
      <c r="D2934" s="79">
        <v>7</v>
      </c>
      <c r="E2934" s="79">
        <v>7</v>
      </c>
      <c r="F2934" s="80">
        <v>893.47</v>
      </c>
      <c r="G2934" s="80">
        <v>127.64</v>
      </c>
      <c r="H2934" s="80">
        <v>893.47</v>
      </c>
      <c r="I2934" s="80" t="s">
        <v>28</v>
      </c>
      <c r="J2934" s="80" t="s">
        <v>28</v>
      </c>
      <c r="K2934" s="80">
        <v>127.64</v>
      </c>
      <c r="L2934" s="73">
        <f t="shared" si="615"/>
        <v>93.6</v>
      </c>
      <c r="M2934" s="73">
        <f t="shared" si="616"/>
        <v>127.64</v>
      </c>
      <c r="N2934" s="72" t="str">
        <f t="shared" si="617"/>
        <v>0617</v>
      </c>
      <c r="O2934" s="74">
        <f t="shared" si="618"/>
        <v>0</v>
      </c>
      <c r="P2934" s="72">
        <f t="shared" si="619"/>
        <v>0</v>
      </c>
      <c r="Q2934" s="74">
        <f t="shared" si="620"/>
        <v>7</v>
      </c>
      <c r="R2934" s="72" t="str">
        <f t="shared" si="621"/>
        <v/>
      </c>
      <c r="S2934" s="72" t="str">
        <f t="shared" si="622"/>
        <v/>
      </c>
      <c r="AT2934" s="20">
        <f t="shared" si="623"/>
        <v>-8424</v>
      </c>
    </row>
    <row r="2935" spans="1:46" ht="33.75">
      <c r="A2935" s="54">
        <v>8038</v>
      </c>
      <c r="B2935" s="54" t="s">
        <v>1008</v>
      </c>
      <c r="C2935" s="58" t="s">
        <v>2477</v>
      </c>
      <c r="D2935" s="79">
        <v>7</v>
      </c>
      <c r="E2935" s="79">
        <v>7</v>
      </c>
      <c r="F2935" s="80">
        <v>893.47</v>
      </c>
      <c r="G2935" s="80">
        <v>127.64</v>
      </c>
      <c r="H2935" s="80">
        <v>893.47</v>
      </c>
      <c r="I2935" s="80" t="s">
        <v>28</v>
      </c>
      <c r="J2935" s="80" t="s">
        <v>28</v>
      </c>
      <c r="K2935" s="80">
        <v>127.64</v>
      </c>
      <c r="L2935" s="73">
        <f t="shared" si="615"/>
        <v>93.6</v>
      </c>
      <c r="M2935" s="73">
        <f t="shared" si="616"/>
        <v>127.64</v>
      </c>
      <c r="N2935" s="72" t="str">
        <f t="shared" si="617"/>
        <v>0617</v>
      </c>
      <c r="O2935" s="74">
        <f t="shared" si="618"/>
        <v>0</v>
      </c>
      <c r="P2935" s="72">
        <f t="shared" si="619"/>
        <v>0</v>
      </c>
      <c r="Q2935" s="74">
        <f t="shared" si="620"/>
        <v>7</v>
      </c>
      <c r="R2935" s="72" t="str">
        <f t="shared" si="621"/>
        <v/>
      </c>
      <c r="S2935" s="72" t="str">
        <f t="shared" si="622"/>
        <v/>
      </c>
      <c r="AT2935" s="20">
        <f t="shared" si="623"/>
        <v>-8424</v>
      </c>
    </row>
    <row r="2936" spans="1:46" ht="33.75">
      <c r="A2936" s="54">
        <v>8039</v>
      </c>
      <c r="B2936" s="54" t="s">
        <v>1040</v>
      </c>
      <c r="C2936" s="58" t="s">
        <v>2478</v>
      </c>
      <c r="D2936" s="79">
        <v>7</v>
      </c>
      <c r="E2936" s="79">
        <v>7</v>
      </c>
      <c r="F2936" s="80">
        <v>605.16999999999996</v>
      </c>
      <c r="G2936" s="80">
        <v>86.45</v>
      </c>
      <c r="H2936" s="80">
        <v>605.16999999999996</v>
      </c>
      <c r="I2936" s="80" t="s">
        <v>28</v>
      </c>
      <c r="J2936" s="80" t="s">
        <v>28</v>
      </c>
      <c r="K2936" s="80">
        <v>86.45</v>
      </c>
      <c r="L2936" s="73">
        <f t="shared" si="615"/>
        <v>68.95</v>
      </c>
      <c r="M2936" s="73">
        <f t="shared" si="616"/>
        <v>86.45</v>
      </c>
      <c r="N2936" s="72" t="str">
        <f t="shared" si="617"/>
        <v>0618</v>
      </c>
      <c r="O2936" s="74">
        <f t="shared" si="618"/>
        <v>0</v>
      </c>
      <c r="P2936" s="72">
        <f t="shared" si="619"/>
        <v>0</v>
      </c>
      <c r="Q2936" s="74">
        <f t="shared" si="620"/>
        <v>7</v>
      </c>
      <c r="R2936" s="72" t="str">
        <f t="shared" si="621"/>
        <v/>
      </c>
      <c r="S2936" s="72" t="str">
        <f t="shared" si="622"/>
        <v/>
      </c>
      <c r="AT2936" s="20">
        <f t="shared" si="623"/>
        <v>-6205.5</v>
      </c>
    </row>
    <row r="2937" spans="1:46" ht="33.75">
      <c r="A2937" s="54">
        <v>8039</v>
      </c>
      <c r="B2937" s="54" t="s">
        <v>1038</v>
      </c>
      <c r="C2937" s="58" t="s">
        <v>2478</v>
      </c>
      <c r="D2937" s="79">
        <v>7</v>
      </c>
      <c r="E2937" s="79">
        <v>7</v>
      </c>
      <c r="F2937" s="80">
        <v>605.16999999999996</v>
      </c>
      <c r="G2937" s="80">
        <v>86.45</v>
      </c>
      <c r="H2937" s="80">
        <v>605.16999999999996</v>
      </c>
      <c r="I2937" s="80" t="s">
        <v>28</v>
      </c>
      <c r="J2937" s="80" t="s">
        <v>28</v>
      </c>
      <c r="K2937" s="80">
        <v>86.45</v>
      </c>
      <c r="L2937" s="73">
        <f t="shared" si="615"/>
        <v>68.95</v>
      </c>
      <c r="M2937" s="73">
        <f t="shared" si="616"/>
        <v>86.45</v>
      </c>
      <c r="N2937" s="72" t="str">
        <f t="shared" si="617"/>
        <v>0618</v>
      </c>
      <c r="O2937" s="74">
        <f t="shared" si="618"/>
        <v>0</v>
      </c>
      <c r="P2937" s="72">
        <f t="shared" si="619"/>
        <v>0</v>
      </c>
      <c r="Q2937" s="74">
        <f t="shared" si="620"/>
        <v>7</v>
      </c>
      <c r="R2937" s="72" t="str">
        <f t="shared" si="621"/>
        <v/>
      </c>
      <c r="S2937" s="72" t="str">
        <f t="shared" si="622"/>
        <v/>
      </c>
      <c r="AT2937" s="20">
        <f t="shared" si="623"/>
        <v>-6205.5</v>
      </c>
    </row>
    <row r="2938" spans="1:46" ht="33.75">
      <c r="A2938" s="54">
        <v>8039</v>
      </c>
      <c r="B2938" s="54" t="s">
        <v>1036</v>
      </c>
      <c r="C2938" s="58" t="s">
        <v>2478</v>
      </c>
      <c r="D2938" s="79">
        <v>7</v>
      </c>
      <c r="E2938" s="79">
        <v>7</v>
      </c>
      <c r="F2938" s="80">
        <v>605.16999999999996</v>
      </c>
      <c r="G2938" s="80">
        <v>86.45</v>
      </c>
      <c r="H2938" s="80">
        <v>605.16999999999996</v>
      </c>
      <c r="I2938" s="80" t="s">
        <v>28</v>
      </c>
      <c r="J2938" s="80" t="s">
        <v>28</v>
      </c>
      <c r="K2938" s="80">
        <v>86.45</v>
      </c>
      <c r="L2938" s="73">
        <f t="shared" si="615"/>
        <v>68.95</v>
      </c>
      <c r="M2938" s="73">
        <f t="shared" si="616"/>
        <v>86.45</v>
      </c>
      <c r="N2938" s="72" t="str">
        <f t="shared" si="617"/>
        <v>0618</v>
      </c>
      <c r="O2938" s="74">
        <f t="shared" si="618"/>
        <v>0</v>
      </c>
      <c r="P2938" s="72">
        <f t="shared" si="619"/>
        <v>0</v>
      </c>
      <c r="Q2938" s="74">
        <f t="shared" si="620"/>
        <v>7</v>
      </c>
      <c r="R2938" s="72" t="str">
        <f t="shared" si="621"/>
        <v/>
      </c>
      <c r="S2938" s="72" t="str">
        <f t="shared" si="622"/>
        <v/>
      </c>
      <c r="AT2938" s="20">
        <f t="shared" si="623"/>
        <v>-6205.5</v>
      </c>
    </row>
    <row r="2939" spans="1:46" ht="33.75">
      <c r="A2939" s="54">
        <v>8039</v>
      </c>
      <c r="B2939" s="54" t="s">
        <v>1034</v>
      </c>
      <c r="C2939" s="58" t="s">
        <v>2478</v>
      </c>
      <c r="D2939" s="79">
        <v>7</v>
      </c>
      <c r="E2939" s="79">
        <v>7</v>
      </c>
      <c r="F2939" s="80">
        <v>605.16999999999996</v>
      </c>
      <c r="G2939" s="80">
        <v>86.45</v>
      </c>
      <c r="H2939" s="80">
        <v>605.16999999999996</v>
      </c>
      <c r="I2939" s="80" t="s">
        <v>28</v>
      </c>
      <c r="J2939" s="80" t="s">
        <v>28</v>
      </c>
      <c r="K2939" s="80">
        <v>86.45</v>
      </c>
      <c r="L2939" s="73">
        <f t="shared" si="615"/>
        <v>68.95</v>
      </c>
      <c r="M2939" s="73">
        <f t="shared" si="616"/>
        <v>86.45</v>
      </c>
      <c r="N2939" s="72" t="str">
        <f t="shared" si="617"/>
        <v>0618</v>
      </c>
      <c r="O2939" s="74">
        <f t="shared" si="618"/>
        <v>0</v>
      </c>
      <c r="P2939" s="72">
        <f t="shared" si="619"/>
        <v>0</v>
      </c>
      <c r="Q2939" s="74">
        <f t="shared" si="620"/>
        <v>7</v>
      </c>
      <c r="R2939" s="72" t="str">
        <f t="shared" si="621"/>
        <v/>
      </c>
      <c r="S2939" s="72" t="str">
        <f t="shared" si="622"/>
        <v/>
      </c>
      <c r="AT2939" s="20">
        <f t="shared" si="623"/>
        <v>-6205.5</v>
      </c>
    </row>
    <row r="2940" spans="1:46" ht="33.75">
      <c r="A2940" s="54">
        <v>8040</v>
      </c>
      <c r="B2940" s="54" t="s">
        <v>1066</v>
      </c>
      <c r="C2940" s="58" t="s">
        <v>2479</v>
      </c>
      <c r="D2940" s="79">
        <v>7</v>
      </c>
      <c r="E2940" s="79">
        <v>7</v>
      </c>
      <c r="F2940" s="80">
        <v>902.97</v>
      </c>
      <c r="G2940" s="80">
        <v>129</v>
      </c>
      <c r="H2940" s="80">
        <v>902.97</v>
      </c>
      <c r="I2940" s="80" t="s">
        <v>28</v>
      </c>
      <c r="J2940" s="80" t="s">
        <v>28</v>
      </c>
      <c r="K2940" s="80">
        <v>129</v>
      </c>
      <c r="L2940" s="73">
        <f t="shared" si="615"/>
        <v>86.58</v>
      </c>
      <c r="M2940" s="73">
        <f t="shared" si="616"/>
        <v>129</v>
      </c>
      <c r="N2940" s="72" t="str">
        <f t="shared" si="617"/>
        <v>0621</v>
      </c>
      <c r="O2940" s="74">
        <f t="shared" si="618"/>
        <v>0</v>
      </c>
      <c r="P2940" s="72">
        <f t="shared" si="619"/>
        <v>0</v>
      </c>
      <c r="Q2940" s="74">
        <f t="shared" si="620"/>
        <v>7</v>
      </c>
      <c r="R2940" s="72" t="str">
        <f t="shared" si="621"/>
        <v/>
      </c>
      <c r="S2940" s="72" t="str">
        <f t="shared" si="622"/>
        <v/>
      </c>
      <c r="AT2940" s="20">
        <f t="shared" si="623"/>
        <v>-7792.2</v>
      </c>
    </row>
    <row r="2941" spans="1:46" ht="33.75">
      <c r="A2941" s="54">
        <v>8040</v>
      </c>
      <c r="B2941" s="54" t="s">
        <v>1064</v>
      </c>
      <c r="C2941" s="58" t="s">
        <v>2479</v>
      </c>
      <c r="D2941" s="79">
        <v>7</v>
      </c>
      <c r="E2941" s="79">
        <v>7</v>
      </c>
      <c r="F2941" s="80">
        <v>902.97</v>
      </c>
      <c r="G2941" s="80">
        <v>129</v>
      </c>
      <c r="H2941" s="80">
        <v>902.97</v>
      </c>
      <c r="I2941" s="80" t="s">
        <v>28</v>
      </c>
      <c r="J2941" s="80" t="s">
        <v>28</v>
      </c>
      <c r="K2941" s="80">
        <v>129</v>
      </c>
      <c r="L2941" s="73">
        <f t="shared" si="615"/>
        <v>86.58</v>
      </c>
      <c r="M2941" s="73">
        <f t="shared" si="616"/>
        <v>129</v>
      </c>
      <c r="N2941" s="72" t="str">
        <f t="shared" si="617"/>
        <v>0621</v>
      </c>
      <c r="O2941" s="74">
        <f t="shared" si="618"/>
        <v>0</v>
      </c>
      <c r="P2941" s="72">
        <f t="shared" si="619"/>
        <v>0</v>
      </c>
      <c r="Q2941" s="74">
        <f t="shared" si="620"/>
        <v>7</v>
      </c>
      <c r="R2941" s="72" t="str">
        <f t="shared" si="621"/>
        <v/>
      </c>
      <c r="S2941" s="72" t="str">
        <f t="shared" si="622"/>
        <v/>
      </c>
      <c r="AT2941" s="20">
        <f t="shared" si="623"/>
        <v>-7792.2</v>
      </c>
    </row>
    <row r="2942" spans="1:46" ht="33.75">
      <c r="A2942" s="54">
        <v>8040</v>
      </c>
      <c r="B2942" s="54" t="s">
        <v>1062</v>
      </c>
      <c r="C2942" s="58" t="s">
        <v>2479</v>
      </c>
      <c r="D2942" s="79">
        <v>7</v>
      </c>
      <c r="E2942" s="79">
        <v>7</v>
      </c>
      <c r="F2942" s="80">
        <v>902.97</v>
      </c>
      <c r="G2942" s="80">
        <v>129</v>
      </c>
      <c r="H2942" s="80">
        <v>902.97</v>
      </c>
      <c r="I2942" s="80" t="s">
        <v>28</v>
      </c>
      <c r="J2942" s="80" t="s">
        <v>28</v>
      </c>
      <c r="K2942" s="80">
        <v>129</v>
      </c>
      <c r="L2942" s="73">
        <f t="shared" si="615"/>
        <v>86.58</v>
      </c>
      <c r="M2942" s="73">
        <f t="shared" si="616"/>
        <v>129</v>
      </c>
      <c r="N2942" s="72" t="str">
        <f t="shared" si="617"/>
        <v>0621</v>
      </c>
      <c r="O2942" s="74">
        <f t="shared" si="618"/>
        <v>0</v>
      </c>
      <c r="P2942" s="72">
        <f t="shared" si="619"/>
        <v>0</v>
      </c>
      <c r="Q2942" s="74">
        <f t="shared" si="620"/>
        <v>7</v>
      </c>
      <c r="R2942" s="72" t="str">
        <f t="shared" si="621"/>
        <v/>
      </c>
      <c r="S2942" s="72" t="str">
        <f t="shared" si="622"/>
        <v/>
      </c>
      <c r="AT2942" s="20">
        <f t="shared" si="623"/>
        <v>-7792.2</v>
      </c>
    </row>
    <row r="2943" spans="1:46" ht="33.75">
      <c r="A2943" s="54">
        <v>8040</v>
      </c>
      <c r="B2943" s="54" t="s">
        <v>1060</v>
      </c>
      <c r="C2943" s="58" t="s">
        <v>2479</v>
      </c>
      <c r="D2943" s="79">
        <v>7</v>
      </c>
      <c r="E2943" s="79">
        <v>7</v>
      </c>
      <c r="F2943" s="80">
        <v>902.97</v>
      </c>
      <c r="G2943" s="80">
        <v>129</v>
      </c>
      <c r="H2943" s="80">
        <v>902.97</v>
      </c>
      <c r="I2943" s="80" t="s">
        <v>28</v>
      </c>
      <c r="J2943" s="80" t="s">
        <v>28</v>
      </c>
      <c r="K2943" s="80">
        <v>129</v>
      </c>
      <c r="L2943" s="73">
        <f t="shared" si="615"/>
        <v>86.58</v>
      </c>
      <c r="M2943" s="73">
        <f t="shared" si="616"/>
        <v>129</v>
      </c>
      <c r="N2943" s="72" t="str">
        <f t="shared" si="617"/>
        <v>0621</v>
      </c>
      <c r="O2943" s="74">
        <f t="shared" si="618"/>
        <v>0</v>
      </c>
      <c r="P2943" s="72">
        <f t="shared" si="619"/>
        <v>0</v>
      </c>
      <c r="Q2943" s="74">
        <f t="shared" si="620"/>
        <v>7</v>
      </c>
      <c r="R2943" s="72" t="str">
        <f t="shared" si="621"/>
        <v/>
      </c>
      <c r="S2943" s="72" t="str">
        <f t="shared" si="622"/>
        <v/>
      </c>
      <c r="AT2943" s="20">
        <f t="shared" si="623"/>
        <v>-7792.2</v>
      </c>
    </row>
    <row r="2944" spans="1:46" ht="33.75">
      <c r="A2944" s="54">
        <v>8040</v>
      </c>
      <c r="B2944" s="54" t="s">
        <v>1058</v>
      </c>
      <c r="C2944" s="58" t="s">
        <v>2479</v>
      </c>
      <c r="D2944" s="79">
        <v>7</v>
      </c>
      <c r="E2944" s="79">
        <v>7</v>
      </c>
      <c r="F2944" s="80">
        <v>902.97</v>
      </c>
      <c r="G2944" s="80">
        <v>129</v>
      </c>
      <c r="H2944" s="80">
        <v>902.97</v>
      </c>
      <c r="I2944" s="80" t="s">
        <v>28</v>
      </c>
      <c r="J2944" s="80" t="s">
        <v>28</v>
      </c>
      <c r="K2944" s="80">
        <v>129</v>
      </c>
      <c r="L2944" s="73">
        <f t="shared" si="615"/>
        <v>86.58</v>
      </c>
      <c r="M2944" s="73">
        <f t="shared" si="616"/>
        <v>129</v>
      </c>
      <c r="N2944" s="72" t="str">
        <f t="shared" si="617"/>
        <v>0621</v>
      </c>
      <c r="O2944" s="74">
        <f t="shared" si="618"/>
        <v>0</v>
      </c>
      <c r="P2944" s="72">
        <f t="shared" si="619"/>
        <v>0</v>
      </c>
      <c r="Q2944" s="74">
        <f t="shared" si="620"/>
        <v>7</v>
      </c>
      <c r="R2944" s="72" t="str">
        <f t="shared" si="621"/>
        <v/>
      </c>
      <c r="S2944" s="72" t="str">
        <f t="shared" si="622"/>
        <v/>
      </c>
      <c r="AT2944" s="20">
        <f t="shared" si="623"/>
        <v>-7792.2</v>
      </c>
    </row>
    <row r="2945" spans="1:46" ht="33.75">
      <c r="A2945" s="54">
        <v>8040</v>
      </c>
      <c r="B2945" s="54" t="s">
        <v>1056</v>
      </c>
      <c r="C2945" s="58" t="s">
        <v>2479</v>
      </c>
      <c r="D2945" s="79">
        <v>7</v>
      </c>
      <c r="E2945" s="79">
        <v>7</v>
      </c>
      <c r="F2945" s="80">
        <v>902.97</v>
      </c>
      <c r="G2945" s="80">
        <v>129</v>
      </c>
      <c r="H2945" s="80">
        <v>902.97</v>
      </c>
      <c r="I2945" s="80" t="s">
        <v>28</v>
      </c>
      <c r="J2945" s="80" t="s">
        <v>28</v>
      </c>
      <c r="K2945" s="80">
        <v>129</v>
      </c>
      <c r="L2945" s="73">
        <f t="shared" si="615"/>
        <v>86.58</v>
      </c>
      <c r="M2945" s="73">
        <f t="shared" si="616"/>
        <v>129</v>
      </c>
      <c r="N2945" s="72" t="str">
        <f t="shared" si="617"/>
        <v>0621</v>
      </c>
      <c r="O2945" s="74">
        <f t="shared" si="618"/>
        <v>0</v>
      </c>
      <c r="P2945" s="72">
        <f t="shared" si="619"/>
        <v>0</v>
      </c>
      <c r="Q2945" s="74">
        <f t="shared" si="620"/>
        <v>7</v>
      </c>
      <c r="R2945" s="72" t="str">
        <f t="shared" si="621"/>
        <v/>
      </c>
      <c r="S2945" s="72" t="str">
        <f t="shared" si="622"/>
        <v/>
      </c>
      <c r="AT2945" s="20">
        <f t="shared" si="623"/>
        <v>-7792.2</v>
      </c>
    </row>
    <row r="2946" spans="1:46" ht="33.75">
      <c r="A2946" s="54">
        <v>8040</v>
      </c>
      <c r="B2946" s="54" t="s">
        <v>1054</v>
      </c>
      <c r="C2946" s="58" t="s">
        <v>2479</v>
      </c>
      <c r="D2946" s="79">
        <v>7</v>
      </c>
      <c r="E2946" s="79">
        <v>7</v>
      </c>
      <c r="F2946" s="80">
        <v>902.97</v>
      </c>
      <c r="G2946" s="80">
        <v>129</v>
      </c>
      <c r="H2946" s="80">
        <v>902.97</v>
      </c>
      <c r="I2946" s="80" t="s">
        <v>28</v>
      </c>
      <c r="J2946" s="80" t="s">
        <v>28</v>
      </c>
      <c r="K2946" s="80">
        <v>129</v>
      </c>
      <c r="L2946" s="73">
        <f t="shared" si="615"/>
        <v>94.56</v>
      </c>
      <c r="M2946" s="73">
        <f t="shared" si="616"/>
        <v>129</v>
      </c>
      <c r="N2946" s="72" t="str">
        <f t="shared" si="617"/>
        <v>0621</v>
      </c>
      <c r="O2946" s="74">
        <f t="shared" si="618"/>
        <v>0</v>
      </c>
      <c r="P2946" s="72">
        <f t="shared" si="619"/>
        <v>0</v>
      </c>
      <c r="Q2946" s="74">
        <f t="shared" si="620"/>
        <v>7</v>
      </c>
      <c r="R2946" s="72" t="str">
        <f t="shared" si="621"/>
        <v/>
      </c>
      <c r="S2946" s="72" t="str">
        <f t="shared" si="622"/>
        <v/>
      </c>
      <c r="AT2946" s="20">
        <f t="shared" si="623"/>
        <v>-8510.4</v>
      </c>
    </row>
    <row r="2947" spans="1:46" ht="33.75">
      <c r="A2947" s="54">
        <v>8040</v>
      </c>
      <c r="B2947" s="54" t="s">
        <v>1052</v>
      </c>
      <c r="C2947" s="58" t="s">
        <v>2479</v>
      </c>
      <c r="D2947" s="79">
        <v>7</v>
      </c>
      <c r="E2947" s="79">
        <v>7</v>
      </c>
      <c r="F2947" s="80">
        <v>902.97</v>
      </c>
      <c r="G2947" s="80">
        <v>129</v>
      </c>
      <c r="H2947" s="80">
        <v>902.97</v>
      </c>
      <c r="I2947" s="80" t="s">
        <v>28</v>
      </c>
      <c r="J2947" s="80" t="s">
        <v>28</v>
      </c>
      <c r="K2947" s="80">
        <v>129</v>
      </c>
      <c r="L2947" s="73">
        <f t="shared" si="615"/>
        <v>94.56</v>
      </c>
      <c r="M2947" s="73">
        <f t="shared" si="616"/>
        <v>129</v>
      </c>
      <c r="N2947" s="72" t="str">
        <f t="shared" si="617"/>
        <v>0621</v>
      </c>
      <c r="O2947" s="74">
        <f t="shared" si="618"/>
        <v>0</v>
      </c>
      <c r="P2947" s="72">
        <f t="shared" si="619"/>
        <v>0</v>
      </c>
      <c r="Q2947" s="74">
        <f t="shared" si="620"/>
        <v>7</v>
      </c>
      <c r="R2947" s="72" t="str">
        <f t="shared" si="621"/>
        <v/>
      </c>
      <c r="S2947" s="72" t="str">
        <f t="shared" si="622"/>
        <v/>
      </c>
      <c r="AT2947" s="20">
        <f t="shared" si="623"/>
        <v>-8510.4</v>
      </c>
    </row>
    <row r="2948" spans="1:46" ht="33.75">
      <c r="A2948" s="54">
        <v>8040</v>
      </c>
      <c r="B2948" s="54" t="s">
        <v>1050</v>
      </c>
      <c r="C2948" s="58" t="s">
        <v>2479</v>
      </c>
      <c r="D2948" s="79">
        <v>7</v>
      </c>
      <c r="E2948" s="79">
        <v>7</v>
      </c>
      <c r="F2948" s="80">
        <v>902.97</v>
      </c>
      <c r="G2948" s="80">
        <v>129</v>
      </c>
      <c r="H2948" s="80">
        <v>902.97</v>
      </c>
      <c r="I2948" s="80" t="s">
        <v>28</v>
      </c>
      <c r="J2948" s="80" t="s">
        <v>28</v>
      </c>
      <c r="K2948" s="80">
        <v>129</v>
      </c>
      <c r="L2948" s="73">
        <f t="shared" ref="L2948:L3011" si="624">IFERROR(VLOOKUP(B2948,$B$1326:$K$2467,6,0),"")</f>
        <v>94.56</v>
      </c>
      <c r="M2948" s="73">
        <f t="shared" ref="M2948:M3011" si="625">IFERROR(VLOOKUP($B2948,$B$2468:$K$3603,6,0),"")</f>
        <v>129</v>
      </c>
      <c r="N2948" s="72" t="str">
        <f t="shared" ref="N2948:N3011" si="626">LEFT(B2948,4)</f>
        <v>0621</v>
      </c>
      <c r="O2948" s="74">
        <f t="shared" ref="O2948:O3011" si="627">E2948-D2948</f>
        <v>0</v>
      </c>
      <c r="P2948" s="72">
        <f t="shared" ref="P2948:P3011" si="628">IF(O2948=20,1,0)</f>
        <v>0</v>
      </c>
      <c r="Q2948" s="74">
        <f t="shared" ref="Q2948:Q3011" si="629">D2948</f>
        <v>7</v>
      </c>
      <c r="R2948" s="72" t="str">
        <f t="shared" ref="R2948:R3011" si="630">IF(P2948=1,Q2948+7,"")</f>
        <v/>
      </c>
      <c r="S2948" s="72" t="str">
        <f t="shared" ref="S2948:S3011" si="631">IF(P2948=1,Q2948+14,"")</f>
        <v/>
      </c>
      <c r="AT2948" s="20">
        <f t="shared" si="623"/>
        <v>-8510.4</v>
      </c>
    </row>
    <row r="2949" spans="1:46" ht="33.75">
      <c r="A2949" s="54">
        <v>8040</v>
      </c>
      <c r="B2949" s="54" t="s">
        <v>1048</v>
      </c>
      <c r="C2949" s="58" t="s">
        <v>2479</v>
      </c>
      <c r="D2949" s="79">
        <v>7</v>
      </c>
      <c r="E2949" s="79">
        <v>7</v>
      </c>
      <c r="F2949" s="80">
        <v>902.97</v>
      </c>
      <c r="G2949" s="80">
        <v>129</v>
      </c>
      <c r="H2949" s="80">
        <v>902.97</v>
      </c>
      <c r="I2949" s="80" t="s">
        <v>28</v>
      </c>
      <c r="J2949" s="80" t="s">
        <v>28</v>
      </c>
      <c r="K2949" s="80">
        <v>129</v>
      </c>
      <c r="L2949" s="73">
        <f t="shared" si="624"/>
        <v>94.56</v>
      </c>
      <c r="M2949" s="73">
        <f t="shared" si="625"/>
        <v>129</v>
      </c>
      <c r="N2949" s="72" t="str">
        <f t="shared" si="626"/>
        <v>0621</v>
      </c>
      <c r="O2949" s="74">
        <f t="shared" si="627"/>
        <v>0</v>
      </c>
      <c r="P2949" s="72">
        <f t="shared" si="628"/>
        <v>0</v>
      </c>
      <c r="Q2949" s="74">
        <f t="shared" si="629"/>
        <v>7</v>
      </c>
      <c r="R2949" s="72" t="str">
        <f t="shared" si="630"/>
        <v/>
      </c>
      <c r="S2949" s="72" t="str">
        <f t="shared" si="631"/>
        <v/>
      </c>
      <c r="AT2949" s="20">
        <f t="shared" si="623"/>
        <v>-8510.4</v>
      </c>
    </row>
    <row r="2950" spans="1:46" ht="33.75">
      <c r="A2950" s="54">
        <v>8040</v>
      </c>
      <c r="B2950" s="54" t="s">
        <v>1046</v>
      </c>
      <c r="C2950" s="58" t="s">
        <v>2479</v>
      </c>
      <c r="D2950" s="79">
        <v>7</v>
      </c>
      <c r="E2950" s="79">
        <v>7</v>
      </c>
      <c r="F2950" s="80">
        <v>902.97</v>
      </c>
      <c r="G2950" s="80">
        <v>129</v>
      </c>
      <c r="H2950" s="80">
        <v>902.97</v>
      </c>
      <c r="I2950" s="80" t="s">
        <v>28</v>
      </c>
      <c r="J2950" s="80" t="s">
        <v>28</v>
      </c>
      <c r="K2950" s="80">
        <v>129</v>
      </c>
      <c r="L2950" s="73">
        <f t="shared" si="624"/>
        <v>94.56</v>
      </c>
      <c r="M2950" s="73">
        <f t="shared" si="625"/>
        <v>129</v>
      </c>
      <c r="N2950" s="72" t="str">
        <f t="shared" si="626"/>
        <v>0621</v>
      </c>
      <c r="O2950" s="74">
        <f t="shared" si="627"/>
        <v>0</v>
      </c>
      <c r="P2950" s="72">
        <f t="shared" si="628"/>
        <v>0</v>
      </c>
      <c r="Q2950" s="74">
        <f t="shared" si="629"/>
        <v>7</v>
      </c>
      <c r="R2950" s="72" t="str">
        <f t="shared" si="630"/>
        <v/>
      </c>
      <c r="S2950" s="72" t="str">
        <f t="shared" si="631"/>
        <v/>
      </c>
      <c r="AT2950" s="20">
        <f t="shared" si="623"/>
        <v>-8510.4</v>
      </c>
    </row>
    <row r="2951" spans="1:46" ht="33.75">
      <c r="A2951" s="54">
        <v>8040</v>
      </c>
      <c r="B2951" s="54" t="s">
        <v>1044</v>
      </c>
      <c r="C2951" s="58" t="s">
        <v>2479</v>
      </c>
      <c r="D2951" s="79">
        <v>7</v>
      </c>
      <c r="E2951" s="79">
        <v>7</v>
      </c>
      <c r="F2951" s="80">
        <v>902.97</v>
      </c>
      <c r="G2951" s="80">
        <v>129</v>
      </c>
      <c r="H2951" s="80">
        <v>902.97</v>
      </c>
      <c r="I2951" s="80" t="s">
        <v>28</v>
      </c>
      <c r="J2951" s="80" t="s">
        <v>28</v>
      </c>
      <c r="K2951" s="80">
        <v>129</v>
      </c>
      <c r="L2951" s="73">
        <f t="shared" si="624"/>
        <v>94.56</v>
      </c>
      <c r="M2951" s="73">
        <f t="shared" si="625"/>
        <v>129</v>
      </c>
      <c r="N2951" s="72" t="str">
        <f t="shared" si="626"/>
        <v>0621</v>
      </c>
      <c r="O2951" s="74">
        <f t="shared" si="627"/>
        <v>0</v>
      </c>
      <c r="P2951" s="72">
        <f t="shared" si="628"/>
        <v>0</v>
      </c>
      <c r="Q2951" s="74">
        <f t="shared" si="629"/>
        <v>7</v>
      </c>
      <c r="R2951" s="72" t="str">
        <f t="shared" si="630"/>
        <v/>
      </c>
      <c r="S2951" s="72" t="str">
        <f t="shared" si="631"/>
        <v/>
      </c>
      <c r="AT2951" s="20">
        <f t="shared" si="623"/>
        <v>-8510.4</v>
      </c>
    </row>
    <row r="2952" spans="1:46" ht="22.5">
      <c r="A2952" s="54">
        <v>8041</v>
      </c>
      <c r="B2952" s="54" t="s">
        <v>1108</v>
      </c>
      <c r="C2952" s="58" t="s">
        <v>2480</v>
      </c>
      <c r="D2952" s="79">
        <v>7</v>
      </c>
      <c r="E2952" s="79">
        <v>7</v>
      </c>
      <c r="F2952" s="80">
        <v>1071.55</v>
      </c>
      <c r="G2952" s="80">
        <v>153.08000000000001</v>
      </c>
      <c r="H2952" s="80">
        <v>1071.55</v>
      </c>
      <c r="I2952" s="80" t="s">
        <v>28</v>
      </c>
      <c r="J2952" s="80" t="s">
        <v>28</v>
      </c>
      <c r="K2952" s="80">
        <v>153.08000000000001</v>
      </c>
      <c r="L2952" s="73">
        <f t="shared" si="624"/>
        <v>112.91</v>
      </c>
      <c r="M2952" s="73">
        <f t="shared" si="625"/>
        <v>153.08000000000001</v>
      </c>
      <c r="N2952" s="72" t="str">
        <f t="shared" si="626"/>
        <v>0803</v>
      </c>
      <c r="O2952" s="74">
        <f t="shared" si="627"/>
        <v>0</v>
      </c>
      <c r="P2952" s="72">
        <f t="shared" si="628"/>
        <v>0</v>
      </c>
      <c r="Q2952" s="74">
        <f t="shared" si="629"/>
        <v>7</v>
      </c>
      <c r="R2952" s="72" t="str">
        <f t="shared" si="630"/>
        <v/>
      </c>
      <c r="S2952" s="72" t="str">
        <f t="shared" si="631"/>
        <v/>
      </c>
      <c r="AT2952" s="20">
        <f t="shared" si="623"/>
        <v>-10161.9</v>
      </c>
    </row>
    <row r="2953" spans="1:46" ht="22.5">
      <c r="A2953" s="54">
        <v>8041</v>
      </c>
      <c r="B2953" s="54" t="s">
        <v>1106</v>
      </c>
      <c r="C2953" s="58" t="s">
        <v>2480</v>
      </c>
      <c r="D2953" s="79">
        <v>7</v>
      </c>
      <c r="E2953" s="79">
        <v>7</v>
      </c>
      <c r="F2953" s="80">
        <v>1071.55</v>
      </c>
      <c r="G2953" s="80">
        <v>153.08000000000001</v>
      </c>
      <c r="H2953" s="80">
        <v>1071.55</v>
      </c>
      <c r="I2953" s="80" t="s">
        <v>28</v>
      </c>
      <c r="J2953" s="80" t="s">
        <v>28</v>
      </c>
      <c r="K2953" s="80">
        <v>153.08000000000001</v>
      </c>
      <c r="L2953" s="73">
        <f t="shared" si="624"/>
        <v>112.91</v>
      </c>
      <c r="M2953" s="73">
        <f t="shared" si="625"/>
        <v>153.08000000000001</v>
      </c>
      <c r="N2953" s="72" t="str">
        <f t="shared" si="626"/>
        <v>0803</v>
      </c>
      <c r="O2953" s="74">
        <f t="shared" si="627"/>
        <v>0</v>
      </c>
      <c r="P2953" s="72">
        <f t="shared" si="628"/>
        <v>0</v>
      </c>
      <c r="Q2953" s="74">
        <f t="shared" si="629"/>
        <v>7</v>
      </c>
      <c r="R2953" s="72" t="str">
        <f t="shared" si="630"/>
        <v/>
      </c>
      <c r="S2953" s="72" t="str">
        <f t="shared" si="631"/>
        <v/>
      </c>
      <c r="AT2953" s="20">
        <f t="shared" si="623"/>
        <v>-10161.9</v>
      </c>
    </row>
    <row r="2954" spans="1:46" ht="22.5">
      <c r="A2954" s="54">
        <v>8041</v>
      </c>
      <c r="B2954" s="54" t="s">
        <v>1104</v>
      </c>
      <c r="C2954" s="58" t="s">
        <v>2480</v>
      </c>
      <c r="D2954" s="79">
        <v>7</v>
      </c>
      <c r="E2954" s="79">
        <v>7</v>
      </c>
      <c r="F2954" s="80">
        <v>1071.55</v>
      </c>
      <c r="G2954" s="80">
        <v>153.08000000000001</v>
      </c>
      <c r="H2954" s="80">
        <v>1071.55</v>
      </c>
      <c r="I2954" s="80" t="s">
        <v>28</v>
      </c>
      <c r="J2954" s="80" t="s">
        <v>28</v>
      </c>
      <c r="K2954" s="80">
        <v>153.08000000000001</v>
      </c>
      <c r="L2954" s="73">
        <f t="shared" si="624"/>
        <v>112.91</v>
      </c>
      <c r="M2954" s="73">
        <f t="shared" si="625"/>
        <v>153.08000000000001</v>
      </c>
      <c r="N2954" s="72" t="str">
        <f t="shared" si="626"/>
        <v>0803</v>
      </c>
      <c r="O2954" s="74">
        <f t="shared" si="627"/>
        <v>0</v>
      </c>
      <c r="P2954" s="72">
        <f t="shared" si="628"/>
        <v>0</v>
      </c>
      <c r="Q2954" s="74">
        <f t="shared" si="629"/>
        <v>7</v>
      </c>
      <c r="R2954" s="72" t="str">
        <f t="shared" si="630"/>
        <v/>
      </c>
      <c r="S2954" s="72" t="str">
        <f t="shared" si="631"/>
        <v/>
      </c>
      <c r="AT2954" s="20">
        <f t="shared" si="623"/>
        <v>-10161.9</v>
      </c>
    </row>
    <row r="2955" spans="1:46" ht="22.5">
      <c r="A2955" s="54">
        <v>8041</v>
      </c>
      <c r="B2955" s="54" t="s">
        <v>1102</v>
      </c>
      <c r="C2955" s="58" t="s">
        <v>2480</v>
      </c>
      <c r="D2955" s="79">
        <v>7</v>
      </c>
      <c r="E2955" s="79">
        <v>7</v>
      </c>
      <c r="F2955" s="80">
        <v>1071.55</v>
      </c>
      <c r="G2955" s="80">
        <v>153.08000000000001</v>
      </c>
      <c r="H2955" s="80">
        <v>1071.55</v>
      </c>
      <c r="I2955" s="80" t="s">
        <v>28</v>
      </c>
      <c r="J2955" s="80" t="s">
        <v>28</v>
      </c>
      <c r="K2955" s="80">
        <v>153.08000000000001</v>
      </c>
      <c r="L2955" s="73">
        <f t="shared" si="624"/>
        <v>112.91</v>
      </c>
      <c r="M2955" s="73">
        <f t="shared" si="625"/>
        <v>153.08000000000001</v>
      </c>
      <c r="N2955" s="72" t="str">
        <f t="shared" si="626"/>
        <v>0803</v>
      </c>
      <c r="O2955" s="74">
        <f t="shared" si="627"/>
        <v>0</v>
      </c>
      <c r="P2955" s="72">
        <f t="shared" si="628"/>
        <v>0</v>
      </c>
      <c r="Q2955" s="74">
        <f t="shared" si="629"/>
        <v>7</v>
      </c>
      <c r="R2955" s="72" t="str">
        <f t="shared" si="630"/>
        <v/>
      </c>
      <c r="S2955" s="72" t="str">
        <f t="shared" si="631"/>
        <v/>
      </c>
      <c r="AT2955" s="20">
        <f t="shared" ref="AT2955:AT3018" si="632">AS2955+(AI2955-90)*L2955</f>
        <v>-10161.9</v>
      </c>
    </row>
    <row r="2956" spans="1:46" ht="22.5">
      <c r="A2956" s="54">
        <v>8041</v>
      </c>
      <c r="B2956" s="54" t="s">
        <v>1100</v>
      </c>
      <c r="C2956" s="58" t="s">
        <v>2480</v>
      </c>
      <c r="D2956" s="79">
        <v>7</v>
      </c>
      <c r="E2956" s="79">
        <v>7</v>
      </c>
      <c r="F2956" s="80">
        <v>1071.55</v>
      </c>
      <c r="G2956" s="80">
        <v>153.08000000000001</v>
      </c>
      <c r="H2956" s="80">
        <v>1071.55</v>
      </c>
      <c r="I2956" s="80" t="s">
        <v>28</v>
      </c>
      <c r="J2956" s="80" t="s">
        <v>28</v>
      </c>
      <c r="K2956" s="80">
        <v>153.08000000000001</v>
      </c>
      <c r="L2956" s="73">
        <f t="shared" si="624"/>
        <v>112.91</v>
      </c>
      <c r="M2956" s="73">
        <f t="shared" si="625"/>
        <v>153.08000000000001</v>
      </c>
      <c r="N2956" s="72" t="str">
        <f t="shared" si="626"/>
        <v>0803</v>
      </c>
      <c r="O2956" s="74">
        <f t="shared" si="627"/>
        <v>0</v>
      </c>
      <c r="P2956" s="72">
        <f t="shared" si="628"/>
        <v>0</v>
      </c>
      <c r="Q2956" s="74">
        <f t="shared" si="629"/>
        <v>7</v>
      </c>
      <c r="R2956" s="72" t="str">
        <f t="shared" si="630"/>
        <v/>
      </c>
      <c r="S2956" s="72" t="str">
        <f t="shared" si="631"/>
        <v/>
      </c>
      <c r="AT2956" s="20">
        <f t="shared" si="632"/>
        <v>-10161.9</v>
      </c>
    </row>
    <row r="2957" spans="1:46" ht="22.5">
      <c r="A2957" s="54">
        <v>8041</v>
      </c>
      <c r="B2957" s="54" t="s">
        <v>1098</v>
      </c>
      <c r="C2957" s="58" t="s">
        <v>2480</v>
      </c>
      <c r="D2957" s="79">
        <v>7</v>
      </c>
      <c r="E2957" s="79">
        <v>7</v>
      </c>
      <c r="F2957" s="80">
        <v>1071.55</v>
      </c>
      <c r="G2957" s="80">
        <v>153.08000000000001</v>
      </c>
      <c r="H2957" s="80">
        <v>1071.55</v>
      </c>
      <c r="I2957" s="80" t="s">
        <v>28</v>
      </c>
      <c r="J2957" s="80" t="s">
        <v>28</v>
      </c>
      <c r="K2957" s="80">
        <v>153.08000000000001</v>
      </c>
      <c r="L2957" s="73">
        <f t="shared" si="624"/>
        <v>112.91</v>
      </c>
      <c r="M2957" s="73">
        <f t="shared" si="625"/>
        <v>153.08000000000001</v>
      </c>
      <c r="N2957" s="72" t="str">
        <f t="shared" si="626"/>
        <v>0803</v>
      </c>
      <c r="O2957" s="74">
        <f t="shared" si="627"/>
        <v>0</v>
      </c>
      <c r="P2957" s="72">
        <f t="shared" si="628"/>
        <v>0</v>
      </c>
      <c r="Q2957" s="74">
        <f t="shared" si="629"/>
        <v>7</v>
      </c>
      <c r="R2957" s="72" t="str">
        <f t="shared" si="630"/>
        <v/>
      </c>
      <c r="S2957" s="72" t="str">
        <f t="shared" si="631"/>
        <v/>
      </c>
      <c r="AT2957" s="20">
        <f t="shared" si="632"/>
        <v>-10161.9</v>
      </c>
    </row>
    <row r="2958" spans="1:46" ht="22.5">
      <c r="A2958" s="54">
        <v>8041</v>
      </c>
      <c r="B2958" s="54" t="s">
        <v>1096</v>
      </c>
      <c r="C2958" s="58" t="s">
        <v>2480</v>
      </c>
      <c r="D2958" s="79">
        <v>7</v>
      </c>
      <c r="E2958" s="79">
        <v>7</v>
      </c>
      <c r="F2958" s="80">
        <v>1071.55</v>
      </c>
      <c r="G2958" s="80">
        <v>153.08000000000001</v>
      </c>
      <c r="H2958" s="80">
        <v>1071.55</v>
      </c>
      <c r="I2958" s="80" t="s">
        <v>28</v>
      </c>
      <c r="J2958" s="80" t="s">
        <v>28</v>
      </c>
      <c r="K2958" s="80">
        <v>153.08000000000001</v>
      </c>
      <c r="L2958" s="73">
        <f t="shared" si="624"/>
        <v>111.86</v>
      </c>
      <c r="M2958" s="73">
        <f t="shared" si="625"/>
        <v>153.08000000000001</v>
      </c>
      <c r="N2958" s="72" t="str">
        <f t="shared" si="626"/>
        <v>0803</v>
      </c>
      <c r="O2958" s="74">
        <f t="shared" si="627"/>
        <v>0</v>
      </c>
      <c r="P2958" s="72">
        <f t="shared" si="628"/>
        <v>0</v>
      </c>
      <c r="Q2958" s="74">
        <f t="shared" si="629"/>
        <v>7</v>
      </c>
      <c r="R2958" s="72" t="str">
        <f t="shared" si="630"/>
        <v/>
      </c>
      <c r="S2958" s="72" t="str">
        <f t="shared" si="631"/>
        <v/>
      </c>
      <c r="AT2958" s="20">
        <f t="shared" si="632"/>
        <v>-10067.4</v>
      </c>
    </row>
    <row r="2959" spans="1:46" ht="22.5">
      <c r="A2959" s="54">
        <v>8041</v>
      </c>
      <c r="B2959" s="54" t="s">
        <v>1094</v>
      </c>
      <c r="C2959" s="58" t="s">
        <v>2480</v>
      </c>
      <c r="D2959" s="79">
        <v>7</v>
      </c>
      <c r="E2959" s="79">
        <v>7</v>
      </c>
      <c r="F2959" s="80">
        <v>1071.55</v>
      </c>
      <c r="G2959" s="80">
        <v>153.08000000000001</v>
      </c>
      <c r="H2959" s="80">
        <v>1071.55</v>
      </c>
      <c r="I2959" s="80" t="s">
        <v>28</v>
      </c>
      <c r="J2959" s="80" t="s">
        <v>28</v>
      </c>
      <c r="K2959" s="80">
        <v>153.08000000000001</v>
      </c>
      <c r="L2959" s="73">
        <f t="shared" si="624"/>
        <v>111.86</v>
      </c>
      <c r="M2959" s="73">
        <f t="shared" si="625"/>
        <v>153.08000000000001</v>
      </c>
      <c r="N2959" s="72" t="str">
        <f t="shared" si="626"/>
        <v>0803</v>
      </c>
      <c r="O2959" s="74">
        <f t="shared" si="627"/>
        <v>0</v>
      </c>
      <c r="P2959" s="72">
        <f t="shared" si="628"/>
        <v>0</v>
      </c>
      <c r="Q2959" s="74">
        <f t="shared" si="629"/>
        <v>7</v>
      </c>
      <c r="R2959" s="72" t="str">
        <f t="shared" si="630"/>
        <v/>
      </c>
      <c r="S2959" s="72" t="str">
        <f t="shared" si="631"/>
        <v/>
      </c>
      <c r="AT2959" s="20">
        <f t="shared" si="632"/>
        <v>-10067.4</v>
      </c>
    </row>
    <row r="2960" spans="1:46" ht="22.5">
      <c r="A2960" s="54">
        <v>8041</v>
      </c>
      <c r="B2960" s="54" t="s">
        <v>1092</v>
      </c>
      <c r="C2960" s="58" t="s">
        <v>2480</v>
      </c>
      <c r="D2960" s="79">
        <v>7</v>
      </c>
      <c r="E2960" s="79">
        <v>7</v>
      </c>
      <c r="F2960" s="80">
        <v>1071.55</v>
      </c>
      <c r="G2960" s="80">
        <v>153.08000000000001</v>
      </c>
      <c r="H2960" s="80">
        <v>1071.55</v>
      </c>
      <c r="I2960" s="80" t="s">
        <v>28</v>
      </c>
      <c r="J2960" s="80" t="s">
        <v>28</v>
      </c>
      <c r="K2960" s="80">
        <v>153.08000000000001</v>
      </c>
      <c r="L2960" s="73">
        <f t="shared" si="624"/>
        <v>111.86</v>
      </c>
      <c r="M2960" s="73">
        <f t="shared" si="625"/>
        <v>153.08000000000001</v>
      </c>
      <c r="N2960" s="72" t="str">
        <f t="shared" si="626"/>
        <v>0803</v>
      </c>
      <c r="O2960" s="74">
        <f t="shared" si="627"/>
        <v>0</v>
      </c>
      <c r="P2960" s="72">
        <f t="shared" si="628"/>
        <v>0</v>
      </c>
      <c r="Q2960" s="74">
        <f t="shared" si="629"/>
        <v>7</v>
      </c>
      <c r="R2960" s="72" t="str">
        <f t="shared" si="630"/>
        <v/>
      </c>
      <c r="S2960" s="72" t="str">
        <f t="shared" si="631"/>
        <v/>
      </c>
      <c r="AT2960" s="20">
        <f t="shared" si="632"/>
        <v>-10067.4</v>
      </c>
    </row>
    <row r="2961" spans="1:46" ht="22.5">
      <c r="A2961" s="54">
        <v>8041</v>
      </c>
      <c r="B2961" s="54" t="s">
        <v>1090</v>
      </c>
      <c r="C2961" s="58" t="s">
        <v>2480</v>
      </c>
      <c r="D2961" s="79">
        <v>7</v>
      </c>
      <c r="E2961" s="79">
        <v>7</v>
      </c>
      <c r="F2961" s="80">
        <v>1071.55</v>
      </c>
      <c r="G2961" s="80">
        <v>153.08000000000001</v>
      </c>
      <c r="H2961" s="80">
        <v>1071.55</v>
      </c>
      <c r="I2961" s="80" t="s">
        <v>28</v>
      </c>
      <c r="J2961" s="80" t="s">
        <v>28</v>
      </c>
      <c r="K2961" s="80">
        <v>153.08000000000001</v>
      </c>
      <c r="L2961" s="73">
        <f t="shared" si="624"/>
        <v>111.86</v>
      </c>
      <c r="M2961" s="73">
        <f t="shared" si="625"/>
        <v>153.08000000000001</v>
      </c>
      <c r="N2961" s="72" t="str">
        <f t="shared" si="626"/>
        <v>0803</v>
      </c>
      <c r="O2961" s="74">
        <f t="shared" si="627"/>
        <v>0</v>
      </c>
      <c r="P2961" s="72">
        <f t="shared" si="628"/>
        <v>0</v>
      </c>
      <c r="Q2961" s="74">
        <f t="shared" si="629"/>
        <v>7</v>
      </c>
      <c r="R2961" s="72" t="str">
        <f t="shared" si="630"/>
        <v/>
      </c>
      <c r="S2961" s="72" t="str">
        <f t="shared" si="631"/>
        <v/>
      </c>
      <c r="AT2961" s="20">
        <f t="shared" si="632"/>
        <v>-10067.4</v>
      </c>
    </row>
    <row r="2962" spans="1:46" ht="22.5">
      <c r="A2962" s="54">
        <v>8041</v>
      </c>
      <c r="B2962" s="54" t="s">
        <v>1088</v>
      </c>
      <c r="C2962" s="58" t="s">
        <v>2480</v>
      </c>
      <c r="D2962" s="79">
        <v>7</v>
      </c>
      <c r="E2962" s="79">
        <v>7</v>
      </c>
      <c r="F2962" s="80">
        <v>1071.55</v>
      </c>
      <c r="G2962" s="80">
        <v>153.08000000000001</v>
      </c>
      <c r="H2962" s="80">
        <v>1071.55</v>
      </c>
      <c r="I2962" s="80" t="s">
        <v>28</v>
      </c>
      <c r="J2962" s="80" t="s">
        <v>28</v>
      </c>
      <c r="K2962" s="80">
        <v>153.08000000000001</v>
      </c>
      <c r="L2962" s="73">
        <f t="shared" si="624"/>
        <v>111.86</v>
      </c>
      <c r="M2962" s="73">
        <f t="shared" si="625"/>
        <v>153.08000000000001</v>
      </c>
      <c r="N2962" s="72" t="str">
        <f t="shared" si="626"/>
        <v>0803</v>
      </c>
      <c r="O2962" s="74">
        <f t="shared" si="627"/>
        <v>0</v>
      </c>
      <c r="P2962" s="72">
        <f t="shared" si="628"/>
        <v>0</v>
      </c>
      <c r="Q2962" s="74">
        <f t="shared" si="629"/>
        <v>7</v>
      </c>
      <c r="R2962" s="72" t="str">
        <f t="shared" si="630"/>
        <v/>
      </c>
      <c r="S2962" s="72" t="str">
        <f t="shared" si="631"/>
        <v/>
      </c>
      <c r="AT2962" s="20">
        <f t="shared" si="632"/>
        <v>-10067.4</v>
      </c>
    </row>
    <row r="2963" spans="1:46" ht="22.5">
      <c r="A2963" s="54">
        <v>8041</v>
      </c>
      <c r="B2963" s="54" t="s">
        <v>1086</v>
      </c>
      <c r="C2963" s="58" t="s">
        <v>2480</v>
      </c>
      <c r="D2963" s="79">
        <v>7</v>
      </c>
      <c r="E2963" s="79">
        <v>7</v>
      </c>
      <c r="F2963" s="80">
        <v>1071.55</v>
      </c>
      <c r="G2963" s="80">
        <v>153.08000000000001</v>
      </c>
      <c r="H2963" s="80">
        <v>1071.55</v>
      </c>
      <c r="I2963" s="80" t="s">
        <v>28</v>
      </c>
      <c r="J2963" s="80" t="s">
        <v>28</v>
      </c>
      <c r="K2963" s="80">
        <v>153.08000000000001</v>
      </c>
      <c r="L2963" s="73">
        <f t="shared" si="624"/>
        <v>111.86</v>
      </c>
      <c r="M2963" s="73">
        <f t="shared" si="625"/>
        <v>153.08000000000001</v>
      </c>
      <c r="N2963" s="72" t="str">
        <f t="shared" si="626"/>
        <v>0803</v>
      </c>
      <c r="O2963" s="74">
        <f t="shared" si="627"/>
        <v>0</v>
      </c>
      <c r="P2963" s="72">
        <f t="shared" si="628"/>
        <v>0</v>
      </c>
      <c r="Q2963" s="74">
        <f t="shared" si="629"/>
        <v>7</v>
      </c>
      <c r="R2963" s="72" t="str">
        <f t="shared" si="630"/>
        <v/>
      </c>
      <c r="S2963" s="72" t="str">
        <f t="shared" si="631"/>
        <v/>
      </c>
      <c r="AT2963" s="20">
        <f t="shared" si="632"/>
        <v>-10067.4</v>
      </c>
    </row>
    <row r="2964" spans="1:46" ht="22.5">
      <c r="A2964" s="54">
        <v>8041</v>
      </c>
      <c r="B2964" s="54" t="s">
        <v>1084</v>
      </c>
      <c r="C2964" s="58" t="s">
        <v>2480</v>
      </c>
      <c r="D2964" s="79">
        <v>7</v>
      </c>
      <c r="E2964" s="79">
        <v>7</v>
      </c>
      <c r="F2964" s="80">
        <v>1071.55</v>
      </c>
      <c r="G2964" s="80">
        <v>153.08000000000001</v>
      </c>
      <c r="H2964" s="80">
        <v>1071.55</v>
      </c>
      <c r="I2964" s="80" t="s">
        <v>28</v>
      </c>
      <c r="J2964" s="80" t="s">
        <v>28</v>
      </c>
      <c r="K2964" s="80">
        <v>153.08000000000001</v>
      </c>
      <c r="L2964" s="73">
        <f t="shared" si="624"/>
        <v>133.53</v>
      </c>
      <c r="M2964" s="73">
        <f t="shared" si="625"/>
        <v>153.08000000000001</v>
      </c>
      <c r="N2964" s="72" t="str">
        <f t="shared" si="626"/>
        <v>0803</v>
      </c>
      <c r="O2964" s="74">
        <f t="shared" si="627"/>
        <v>0</v>
      </c>
      <c r="P2964" s="72">
        <f t="shared" si="628"/>
        <v>0</v>
      </c>
      <c r="Q2964" s="74">
        <f t="shared" si="629"/>
        <v>7</v>
      </c>
      <c r="R2964" s="72" t="str">
        <f t="shared" si="630"/>
        <v/>
      </c>
      <c r="S2964" s="72" t="str">
        <f t="shared" si="631"/>
        <v/>
      </c>
      <c r="AT2964" s="20">
        <f t="shared" si="632"/>
        <v>-12017.7</v>
      </c>
    </row>
    <row r="2965" spans="1:46" ht="22.5">
      <c r="A2965" s="54">
        <v>8041</v>
      </c>
      <c r="B2965" s="54" t="s">
        <v>1082</v>
      </c>
      <c r="C2965" s="58" t="s">
        <v>2480</v>
      </c>
      <c r="D2965" s="79">
        <v>7</v>
      </c>
      <c r="E2965" s="79">
        <v>7</v>
      </c>
      <c r="F2965" s="80">
        <v>1071.55</v>
      </c>
      <c r="G2965" s="80">
        <v>153.08000000000001</v>
      </c>
      <c r="H2965" s="80">
        <v>1071.55</v>
      </c>
      <c r="I2965" s="80" t="s">
        <v>28</v>
      </c>
      <c r="J2965" s="80" t="s">
        <v>28</v>
      </c>
      <c r="K2965" s="80">
        <v>153.08000000000001</v>
      </c>
      <c r="L2965" s="73">
        <f t="shared" si="624"/>
        <v>133.53</v>
      </c>
      <c r="M2965" s="73">
        <f t="shared" si="625"/>
        <v>153.08000000000001</v>
      </c>
      <c r="N2965" s="72" t="str">
        <f t="shared" si="626"/>
        <v>0803</v>
      </c>
      <c r="O2965" s="74">
        <f t="shared" si="627"/>
        <v>0</v>
      </c>
      <c r="P2965" s="72">
        <f t="shared" si="628"/>
        <v>0</v>
      </c>
      <c r="Q2965" s="74">
        <f t="shared" si="629"/>
        <v>7</v>
      </c>
      <c r="R2965" s="72" t="str">
        <f t="shared" si="630"/>
        <v/>
      </c>
      <c r="S2965" s="72" t="str">
        <f t="shared" si="631"/>
        <v/>
      </c>
      <c r="AT2965" s="20">
        <f t="shared" si="632"/>
        <v>-12017.7</v>
      </c>
    </row>
    <row r="2966" spans="1:46" ht="22.5">
      <c r="A2966" s="54">
        <v>8041</v>
      </c>
      <c r="B2966" s="54" t="s">
        <v>1080</v>
      </c>
      <c r="C2966" s="58" t="s">
        <v>2480</v>
      </c>
      <c r="D2966" s="79">
        <v>7</v>
      </c>
      <c r="E2966" s="79">
        <v>7</v>
      </c>
      <c r="F2966" s="80">
        <v>1071.55</v>
      </c>
      <c r="G2966" s="80">
        <v>153.08000000000001</v>
      </c>
      <c r="H2966" s="80">
        <v>1071.55</v>
      </c>
      <c r="I2966" s="80" t="s">
        <v>28</v>
      </c>
      <c r="J2966" s="80" t="s">
        <v>28</v>
      </c>
      <c r="K2966" s="80">
        <v>153.08000000000001</v>
      </c>
      <c r="L2966" s="73">
        <f t="shared" si="624"/>
        <v>133.53</v>
      </c>
      <c r="M2966" s="73">
        <f t="shared" si="625"/>
        <v>153.08000000000001</v>
      </c>
      <c r="N2966" s="72" t="str">
        <f t="shared" si="626"/>
        <v>0803</v>
      </c>
      <c r="O2966" s="74">
        <f t="shared" si="627"/>
        <v>0</v>
      </c>
      <c r="P2966" s="72">
        <f t="shared" si="628"/>
        <v>0</v>
      </c>
      <c r="Q2966" s="74">
        <f t="shared" si="629"/>
        <v>7</v>
      </c>
      <c r="R2966" s="72" t="str">
        <f t="shared" si="630"/>
        <v/>
      </c>
      <c r="S2966" s="72" t="str">
        <f t="shared" si="631"/>
        <v/>
      </c>
      <c r="AT2966" s="20">
        <f t="shared" si="632"/>
        <v>-12017.7</v>
      </c>
    </row>
    <row r="2967" spans="1:46" ht="22.5">
      <c r="A2967" s="54">
        <v>8041</v>
      </c>
      <c r="B2967" s="54" t="s">
        <v>1078</v>
      </c>
      <c r="C2967" s="58" t="s">
        <v>2480</v>
      </c>
      <c r="D2967" s="79">
        <v>7</v>
      </c>
      <c r="E2967" s="79">
        <v>7</v>
      </c>
      <c r="F2967" s="80">
        <v>1071.55</v>
      </c>
      <c r="G2967" s="80">
        <v>153.08000000000001</v>
      </c>
      <c r="H2967" s="80">
        <v>1071.55</v>
      </c>
      <c r="I2967" s="80" t="s">
        <v>28</v>
      </c>
      <c r="J2967" s="80" t="s">
        <v>28</v>
      </c>
      <c r="K2967" s="80">
        <v>153.08000000000001</v>
      </c>
      <c r="L2967" s="73">
        <f t="shared" si="624"/>
        <v>133.53</v>
      </c>
      <c r="M2967" s="73">
        <f t="shared" si="625"/>
        <v>153.08000000000001</v>
      </c>
      <c r="N2967" s="72" t="str">
        <f t="shared" si="626"/>
        <v>0803</v>
      </c>
      <c r="O2967" s="74">
        <f t="shared" si="627"/>
        <v>0</v>
      </c>
      <c r="P2967" s="72">
        <f t="shared" si="628"/>
        <v>0</v>
      </c>
      <c r="Q2967" s="74">
        <f t="shared" si="629"/>
        <v>7</v>
      </c>
      <c r="R2967" s="72" t="str">
        <f t="shared" si="630"/>
        <v/>
      </c>
      <c r="S2967" s="72" t="str">
        <f t="shared" si="631"/>
        <v/>
      </c>
      <c r="AT2967" s="20">
        <f t="shared" si="632"/>
        <v>-12017.7</v>
      </c>
    </row>
    <row r="2968" spans="1:46" ht="22.5">
      <c r="A2968" s="54">
        <v>8041</v>
      </c>
      <c r="B2968" s="54" t="s">
        <v>1076</v>
      </c>
      <c r="C2968" s="58" t="s">
        <v>2480</v>
      </c>
      <c r="D2968" s="79">
        <v>7</v>
      </c>
      <c r="E2968" s="79">
        <v>7</v>
      </c>
      <c r="F2968" s="80">
        <v>1071.55</v>
      </c>
      <c r="G2968" s="80">
        <v>153.08000000000001</v>
      </c>
      <c r="H2968" s="80">
        <v>1071.55</v>
      </c>
      <c r="I2968" s="80" t="s">
        <v>28</v>
      </c>
      <c r="J2968" s="80" t="s">
        <v>28</v>
      </c>
      <c r="K2968" s="80">
        <v>153.08000000000001</v>
      </c>
      <c r="L2968" s="73">
        <f t="shared" si="624"/>
        <v>133.53</v>
      </c>
      <c r="M2968" s="73">
        <f t="shared" si="625"/>
        <v>153.08000000000001</v>
      </c>
      <c r="N2968" s="72" t="str">
        <f t="shared" si="626"/>
        <v>0803</v>
      </c>
      <c r="O2968" s="74">
        <f t="shared" si="627"/>
        <v>0</v>
      </c>
      <c r="P2968" s="72">
        <f t="shared" si="628"/>
        <v>0</v>
      </c>
      <c r="Q2968" s="74">
        <f t="shared" si="629"/>
        <v>7</v>
      </c>
      <c r="R2968" s="72" t="str">
        <f t="shared" si="630"/>
        <v/>
      </c>
      <c r="S2968" s="72" t="str">
        <f t="shared" si="631"/>
        <v/>
      </c>
      <c r="AT2968" s="20">
        <f t="shared" si="632"/>
        <v>-12017.7</v>
      </c>
    </row>
    <row r="2969" spans="1:46" ht="22.5">
      <c r="A2969" s="54">
        <v>8041</v>
      </c>
      <c r="B2969" s="54" t="s">
        <v>1074</v>
      </c>
      <c r="C2969" s="58" t="s">
        <v>2480</v>
      </c>
      <c r="D2969" s="79">
        <v>7</v>
      </c>
      <c r="E2969" s="79">
        <v>7</v>
      </c>
      <c r="F2969" s="80">
        <v>1071.55</v>
      </c>
      <c r="G2969" s="80">
        <v>153.08000000000001</v>
      </c>
      <c r="H2969" s="80">
        <v>1071.55</v>
      </c>
      <c r="I2969" s="80" t="s">
        <v>28</v>
      </c>
      <c r="J2969" s="80" t="s">
        <v>28</v>
      </c>
      <c r="K2969" s="80">
        <v>153.08000000000001</v>
      </c>
      <c r="L2969" s="73">
        <f t="shared" si="624"/>
        <v>133.53</v>
      </c>
      <c r="M2969" s="73">
        <f t="shared" si="625"/>
        <v>153.08000000000001</v>
      </c>
      <c r="N2969" s="72" t="str">
        <f t="shared" si="626"/>
        <v>0803</v>
      </c>
      <c r="O2969" s="74">
        <f t="shared" si="627"/>
        <v>0</v>
      </c>
      <c r="P2969" s="72">
        <f t="shared" si="628"/>
        <v>0</v>
      </c>
      <c r="Q2969" s="74">
        <f t="shared" si="629"/>
        <v>7</v>
      </c>
      <c r="R2969" s="72" t="str">
        <f t="shared" si="630"/>
        <v/>
      </c>
      <c r="S2969" s="72" t="str">
        <f t="shared" si="631"/>
        <v/>
      </c>
      <c r="AT2969" s="20">
        <f t="shared" si="632"/>
        <v>-12017.7</v>
      </c>
    </row>
    <row r="2970" spans="1:46" ht="33.75">
      <c r="A2970" s="54">
        <v>8042</v>
      </c>
      <c r="B2970" s="54" t="s">
        <v>1128</v>
      </c>
      <c r="C2970" s="58" t="s">
        <v>2481</v>
      </c>
      <c r="D2970" s="79">
        <v>7</v>
      </c>
      <c r="E2970" s="79">
        <v>7</v>
      </c>
      <c r="F2970" s="80">
        <v>1248.22</v>
      </c>
      <c r="G2970" s="80">
        <v>178.32</v>
      </c>
      <c r="H2970" s="80">
        <v>1248.22</v>
      </c>
      <c r="I2970" s="80" t="s">
        <v>28</v>
      </c>
      <c r="J2970" s="80" t="s">
        <v>28</v>
      </c>
      <c r="K2970" s="80">
        <v>178.32</v>
      </c>
      <c r="L2970" s="73">
        <f t="shared" si="624"/>
        <v>107.92</v>
      </c>
      <c r="M2970" s="73">
        <f t="shared" si="625"/>
        <v>178.32</v>
      </c>
      <c r="N2970" s="72" t="str">
        <f t="shared" si="626"/>
        <v>0818</v>
      </c>
      <c r="O2970" s="74">
        <f t="shared" si="627"/>
        <v>0</v>
      </c>
      <c r="P2970" s="72">
        <f t="shared" si="628"/>
        <v>0</v>
      </c>
      <c r="Q2970" s="74">
        <f t="shared" si="629"/>
        <v>7</v>
      </c>
      <c r="R2970" s="72" t="str">
        <f t="shared" si="630"/>
        <v/>
      </c>
      <c r="S2970" s="72" t="str">
        <f t="shared" si="631"/>
        <v/>
      </c>
      <c r="AT2970" s="20">
        <f t="shared" si="632"/>
        <v>-9712.7999999999993</v>
      </c>
    </row>
    <row r="2971" spans="1:46" ht="33.75">
      <c r="A2971" s="54">
        <v>8042</v>
      </c>
      <c r="B2971" s="54" t="s">
        <v>1126</v>
      </c>
      <c r="C2971" s="58" t="s">
        <v>2481</v>
      </c>
      <c r="D2971" s="79">
        <v>7</v>
      </c>
      <c r="E2971" s="79">
        <v>7</v>
      </c>
      <c r="F2971" s="80">
        <v>1248.22</v>
      </c>
      <c r="G2971" s="80">
        <v>178.32</v>
      </c>
      <c r="H2971" s="80">
        <v>1248.22</v>
      </c>
      <c r="I2971" s="80" t="s">
        <v>28</v>
      </c>
      <c r="J2971" s="80" t="s">
        <v>28</v>
      </c>
      <c r="K2971" s="80">
        <v>178.32</v>
      </c>
      <c r="L2971" s="73">
        <f t="shared" si="624"/>
        <v>107.92</v>
      </c>
      <c r="M2971" s="73">
        <f t="shared" si="625"/>
        <v>178.32</v>
      </c>
      <c r="N2971" s="72" t="str">
        <f t="shared" si="626"/>
        <v>0818</v>
      </c>
      <c r="O2971" s="74">
        <f t="shared" si="627"/>
        <v>0</v>
      </c>
      <c r="P2971" s="72">
        <f t="shared" si="628"/>
        <v>0</v>
      </c>
      <c r="Q2971" s="74">
        <f t="shared" si="629"/>
        <v>7</v>
      </c>
      <c r="R2971" s="72" t="str">
        <f t="shared" si="630"/>
        <v/>
      </c>
      <c r="S2971" s="72" t="str">
        <f t="shared" si="631"/>
        <v/>
      </c>
      <c r="AT2971" s="20">
        <f t="shared" si="632"/>
        <v>-9712.7999999999993</v>
      </c>
    </row>
    <row r="2972" spans="1:46" ht="33.75">
      <c r="A2972" s="54">
        <v>8042</v>
      </c>
      <c r="B2972" s="54" t="s">
        <v>1124</v>
      </c>
      <c r="C2972" s="58" t="s">
        <v>2481</v>
      </c>
      <c r="D2972" s="79">
        <v>7</v>
      </c>
      <c r="E2972" s="79">
        <v>7</v>
      </c>
      <c r="F2972" s="80">
        <v>1248.22</v>
      </c>
      <c r="G2972" s="80">
        <v>178.32</v>
      </c>
      <c r="H2972" s="80">
        <v>1248.22</v>
      </c>
      <c r="I2972" s="80" t="s">
        <v>28</v>
      </c>
      <c r="J2972" s="80" t="s">
        <v>28</v>
      </c>
      <c r="K2972" s="80">
        <v>178.32</v>
      </c>
      <c r="L2972" s="73">
        <f t="shared" si="624"/>
        <v>107.92</v>
      </c>
      <c r="M2972" s="73">
        <f t="shared" si="625"/>
        <v>178.32</v>
      </c>
      <c r="N2972" s="72" t="str">
        <f t="shared" si="626"/>
        <v>0818</v>
      </c>
      <c r="O2972" s="74">
        <f t="shared" si="627"/>
        <v>0</v>
      </c>
      <c r="P2972" s="72">
        <f t="shared" si="628"/>
        <v>0</v>
      </c>
      <c r="Q2972" s="74">
        <f t="shared" si="629"/>
        <v>7</v>
      </c>
      <c r="R2972" s="72" t="str">
        <f t="shared" si="630"/>
        <v/>
      </c>
      <c r="S2972" s="72" t="str">
        <f t="shared" si="631"/>
        <v/>
      </c>
      <c r="AT2972" s="20">
        <f t="shared" si="632"/>
        <v>-9712.7999999999993</v>
      </c>
    </row>
    <row r="2973" spans="1:46" ht="33.75">
      <c r="A2973" s="54">
        <v>8042</v>
      </c>
      <c r="B2973" s="54" t="s">
        <v>1122</v>
      </c>
      <c r="C2973" s="58" t="s">
        <v>2481</v>
      </c>
      <c r="D2973" s="79">
        <v>7</v>
      </c>
      <c r="E2973" s="79">
        <v>7</v>
      </c>
      <c r="F2973" s="80">
        <v>1248.22</v>
      </c>
      <c r="G2973" s="80">
        <v>178.32</v>
      </c>
      <c r="H2973" s="80">
        <v>1248.22</v>
      </c>
      <c r="I2973" s="80" t="s">
        <v>28</v>
      </c>
      <c r="J2973" s="80" t="s">
        <v>28</v>
      </c>
      <c r="K2973" s="80">
        <v>178.32</v>
      </c>
      <c r="L2973" s="73">
        <f t="shared" si="624"/>
        <v>108.1</v>
      </c>
      <c r="M2973" s="73">
        <f t="shared" si="625"/>
        <v>178.32</v>
      </c>
      <c r="N2973" s="72" t="str">
        <f t="shared" si="626"/>
        <v>0818</v>
      </c>
      <c r="O2973" s="74">
        <f t="shared" si="627"/>
        <v>0</v>
      </c>
      <c r="P2973" s="72">
        <f t="shared" si="628"/>
        <v>0</v>
      </c>
      <c r="Q2973" s="74">
        <f t="shared" si="629"/>
        <v>7</v>
      </c>
      <c r="R2973" s="72" t="str">
        <f t="shared" si="630"/>
        <v/>
      </c>
      <c r="S2973" s="72" t="str">
        <f t="shared" si="631"/>
        <v/>
      </c>
      <c r="AT2973" s="20">
        <f t="shared" si="632"/>
        <v>-9729</v>
      </c>
    </row>
    <row r="2974" spans="1:46" ht="33.75">
      <c r="A2974" s="54">
        <v>8042</v>
      </c>
      <c r="B2974" s="54" t="s">
        <v>1120</v>
      </c>
      <c r="C2974" s="58" t="s">
        <v>2481</v>
      </c>
      <c r="D2974" s="79">
        <v>7</v>
      </c>
      <c r="E2974" s="79">
        <v>7</v>
      </c>
      <c r="F2974" s="80">
        <v>1248.22</v>
      </c>
      <c r="G2974" s="80">
        <v>178.32</v>
      </c>
      <c r="H2974" s="80">
        <v>1248.22</v>
      </c>
      <c r="I2974" s="80" t="s">
        <v>28</v>
      </c>
      <c r="J2974" s="80" t="s">
        <v>28</v>
      </c>
      <c r="K2974" s="80">
        <v>178.32</v>
      </c>
      <c r="L2974" s="73">
        <f t="shared" si="624"/>
        <v>108.1</v>
      </c>
      <c r="M2974" s="73">
        <f t="shared" si="625"/>
        <v>178.32</v>
      </c>
      <c r="N2974" s="72" t="str">
        <f t="shared" si="626"/>
        <v>0818</v>
      </c>
      <c r="O2974" s="74">
        <f t="shared" si="627"/>
        <v>0</v>
      </c>
      <c r="P2974" s="72">
        <f t="shared" si="628"/>
        <v>0</v>
      </c>
      <c r="Q2974" s="74">
        <f t="shared" si="629"/>
        <v>7</v>
      </c>
      <c r="R2974" s="72" t="str">
        <f t="shared" si="630"/>
        <v/>
      </c>
      <c r="S2974" s="72" t="str">
        <f t="shared" si="631"/>
        <v/>
      </c>
      <c r="AT2974" s="20">
        <f t="shared" si="632"/>
        <v>-9729</v>
      </c>
    </row>
    <row r="2975" spans="1:46" ht="33.75">
      <c r="A2975" s="54">
        <v>8042</v>
      </c>
      <c r="B2975" s="54" t="s">
        <v>1118</v>
      </c>
      <c r="C2975" s="58" t="s">
        <v>2481</v>
      </c>
      <c r="D2975" s="79">
        <v>7</v>
      </c>
      <c r="E2975" s="79">
        <v>7</v>
      </c>
      <c r="F2975" s="80">
        <v>1248.22</v>
      </c>
      <c r="G2975" s="80">
        <v>178.32</v>
      </c>
      <c r="H2975" s="80">
        <v>1248.22</v>
      </c>
      <c r="I2975" s="80" t="s">
        <v>28</v>
      </c>
      <c r="J2975" s="80" t="s">
        <v>28</v>
      </c>
      <c r="K2975" s="80">
        <v>178.32</v>
      </c>
      <c r="L2975" s="73">
        <f t="shared" si="624"/>
        <v>108.1</v>
      </c>
      <c r="M2975" s="73">
        <f t="shared" si="625"/>
        <v>178.32</v>
      </c>
      <c r="N2975" s="72" t="str">
        <f t="shared" si="626"/>
        <v>0818</v>
      </c>
      <c r="O2975" s="74">
        <f t="shared" si="627"/>
        <v>0</v>
      </c>
      <c r="P2975" s="72">
        <f t="shared" si="628"/>
        <v>0</v>
      </c>
      <c r="Q2975" s="74">
        <f t="shared" si="629"/>
        <v>7</v>
      </c>
      <c r="R2975" s="72" t="str">
        <f t="shared" si="630"/>
        <v/>
      </c>
      <c r="S2975" s="72" t="str">
        <f t="shared" si="631"/>
        <v/>
      </c>
      <c r="AT2975" s="20">
        <f t="shared" si="632"/>
        <v>-9729</v>
      </c>
    </row>
    <row r="2976" spans="1:46" ht="33.75">
      <c r="A2976" s="54">
        <v>8042</v>
      </c>
      <c r="B2976" s="54" t="s">
        <v>1116</v>
      </c>
      <c r="C2976" s="58" t="s">
        <v>2481</v>
      </c>
      <c r="D2976" s="79">
        <v>7</v>
      </c>
      <c r="E2976" s="79">
        <v>7</v>
      </c>
      <c r="F2976" s="80">
        <v>1248.22</v>
      </c>
      <c r="G2976" s="80">
        <v>178.32</v>
      </c>
      <c r="H2976" s="80">
        <v>1248.22</v>
      </c>
      <c r="I2976" s="80" t="s">
        <v>28</v>
      </c>
      <c r="J2976" s="80" t="s">
        <v>28</v>
      </c>
      <c r="K2976" s="80">
        <v>178.32</v>
      </c>
      <c r="L2976" s="73">
        <f t="shared" si="624"/>
        <v>108.1</v>
      </c>
      <c r="M2976" s="73">
        <f t="shared" si="625"/>
        <v>178.32</v>
      </c>
      <c r="N2976" s="72" t="str">
        <f t="shared" si="626"/>
        <v>0818</v>
      </c>
      <c r="O2976" s="74">
        <f t="shared" si="627"/>
        <v>0</v>
      </c>
      <c r="P2976" s="72">
        <f t="shared" si="628"/>
        <v>0</v>
      </c>
      <c r="Q2976" s="74">
        <f t="shared" si="629"/>
        <v>7</v>
      </c>
      <c r="R2976" s="72" t="str">
        <f t="shared" si="630"/>
        <v/>
      </c>
      <c r="S2976" s="72" t="str">
        <f t="shared" si="631"/>
        <v/>
      </c>
      <c r="AT2976" s="20">
        <f t="shared" si="632"/>
        <v>-9729</v>
      </c>
    </row>
    <row r="2977" spans="1:46" ht="33.75">
      <c r="A2977" s="54">
        <v>8042</v>
      </c>
      <c r="B2977" s="54" t="s">
        <v>1114</v>
      </c>
      <c r="C2977" s="58" t="s">
        <v>2481</v>
      </c>
      <c r="D2977" s="79">
        <v>7</v>
      </c>
      <c r="E2977" s="79">
        <v>7</v>
      </c>
      <c r="F2977" s="80">
        <v>1248.22</v>
      </c>
      <c r="G2977" s="80">
        <v>178.32</v>
      </c>
      <c r="H2977" s="80">
        <v>1248.22</v>
      </c>
      <c r="I2977" s="80" t="s">
        <v>28</v>
      </c>
      <c r="J2977" s="80" t="s">
        <v>28</v>
      </c>
      <c r="K2977" s="80">
        <v>178.32</v>
      </c>
      <c r="L2977" s="73">
        <f t="shared" si="624"/>
        <v>108.1</v>
      </c>
      <c r="M2977" s="73">
        <f t="shared" si="625"/>
        <v>178.32</v>
      </c>
      <c r="N2977" s="72" t="str">
        <f t="shared" si="626"/>
        <v>0818</v>
      </c>
      <c r="O2977" s="74">
        <f t="shared" si="627"/>
        <v>0</v>
      </c>
      <c r="P2977" s="72">
        <f t="shared" si="628"/>
        <v>0</v>
      </c>
      <c r="Q2977" s="74">
        <f t="shared" si="629"/>
        <v>7</v>
      </c>
      <c r="R2977" s="72" t="str">
        <f t="shared" si="630"/>
        <v/>
      </c>
      <c r="S2977" s="72" t="str">
        <f t="shared" si="631"/>
        <v/>
      </c>
      <c r="AT2977" s="20">
        <f t="shared" si="632"/>
        <v>-9729</v>
      </c>
    </row>
    <row r="2978" spans="1:46" ht="33.75">
      <c r="A2978" s="54">
        <v>8042</v>
      </c>
      <c r="B2978" s="54" t="s">
        <v>1112</v>
      </c>
      <c r="C2978" s="58" t="s">
        <v>2481</v>
      </c>
      <c r="D2978" s="79">
        <v>7</v>
      </c>
      <c r="E2978" s="79">
        <v>7</v>
      </c>
      <c r="F2978" s="80">
        <v>1248.22</v>
      </c>
      <c r="G2978" s="80">
        <v>178.32</v>
      </c>
      <c r="H2978" s="80">
        <v>1248.22</v>
      </c>
      <c r="I2978" s="80" t="s">
        <v>28</v>
      </c>
      <c r="J2978" s="80" t="s">
        <v>28</v>
      </c>
      <c r="K2978" s="80">
        <v>178.32</v>
      </c>
      <c r="L2978" s="73">
        <f t="shared" si="624"/>
        <v>108.1</v>
      </c>
      <c r="M2978" s="73">
        <f t="shared" si="625"/>
        <v>178.32</v>
      </c>
      <c r="N2978" s="72" t="str">
        <f t="shared" si="626"/>
        <v>0818</v>
      </c>
      <c r="O2978" s="74">
        <f t="shared" si="627"/>
        <v>0</v>
      </c>
      <c r="P2978" s="72">
        <f t="shared" si="628"/>
        <v>0</v>
      </c>
      <c r="Q2978" s="74">
        <f t="shared" si="629"/>
        <v>7</v>
      </c>
      <c r="R2978" s="72" t="str">
        <f t="shared" si="630"/>
        <v/>
      </c>
      <c r="S2978" s="72" t="str">
        <f t="shared" si="631"/>
        <v/>
      </c>
      <c r="AT2978" s="20">
        <f t="shared" si="632"/>
        <v>-9729</v>
      </c>
    </row>
    <row r="2979" spans="1:46" ht="33.75">
      <c r="A2979" s="54">
        <v>8042</v>
      </c>
      <c r="B2979" s="54" t="s">
        <v>1146</v>
      </c>
      <c r="C2979" s="58" t="s">
        <v>2481</v>
      </c>
      <c r="D2979" s="79">
        <v>7</v>
      </c>
      <c r="E2979" s="79">
        <v>7</v>
      </c>
      <c r="F2979" s="80">
        <v>1248.22</v>
      </c>
      <c r="G2979" s="80">
        <v>178.32</v>
      </c>
      <c r="H2979" s="80">
        <v>1248.22</v>
      </c>
      <c r="I2979" s="80" t="s">
        <v>28</v>
      </c>
      <c r="J2979" s="80" t="s">
        <v>28</v>
      </c>
      <c r="K2979" s="80">
        <v>178.32</v>
      </c>
      <c r="L2979" s="73">
        <f t="shared" si="624"/>
        <v>90.97</v>
      </c>
      <c r="M2979" s="73">
        <f t="shared" si="625"/>
        <v>178.32</v>
      </c>
      <c r="N2979" s="72" t="str">
        <f t="shared" si="626"/>
        <v>0818</v>
      </c>
      <c r="O2979" s="74">
        <f t="shared" si="627"/>
        <v>0</v>
      </c>
      <c r="P2979" s="72">
        <f t="shared" si="628"/>
        <v>0</v>
      </c>
      <c r="Q2979" s="74">
        <f t="shared" si="629"/>
        <v>7</v>
      </c>
      <c r="R2979" s="72" t="str">
        <f t="shared" si="630"/>
        <v/>
      </c>
      <c r="S2979" s="72" t="str">
        <f t="shared" si="631"/>
        <v/>
      </c>
      <c r="AT2979" s="20">
        <f t="shared" si="632"/>
        <v>-8187.3</v>
      </c>
    </row>
    <row r="2980" spans="1:46" ht="33.75">
      <c r="A2980" s="54">
        <v>8042</v>
      </c>
      <c r="B2980" s="54" t="s">
        <v>1144</v>
      </c>
      <c r="C2980" s="58" t="s">
        <v>2481</v>
      </c>
      <c r="D2980" s="79">
        <v>7</v>
      </c>
      <c r="E2980" s="79">
        <v>7</v>
      </c>
      <c r="F2980" s="80">
        <v>1248.22</v>
      </c>
      <c r="G2980" s="80">
        <v>178.32</v>
      </c>
      <c r="H2980" s="80">
        <v>1248.22</v>
      </c>
      <c r="I2980" s="80" t="s">
        <v>28</v>
      </c>
      <c r="J2980" s="80" t="s">
        <v>28</v>
      </c>
      <c r="K2980" s="80">
        <v>178.32</v>
      </c>
      <c r="L2980" s="73">
        <f t="shared" si="624"/>
        <v>90.97</v>
      </c>
      <c r="M2980" s="73">
        <f t="shared" si="625"/>
        <v>178.32</v>
      </c>
      <c r="N2980" s="72" t="str">
        <f t="shared" si="626"/>
        <v>0818</v>
      </c>
      <c r="O2980" s="74">
        <f t="shared" si="627"/>
        <v>0</v>
      </c>
      <c r="P2980" s="72">
        <f t="shared" si="628"/>
        <v>0</v>
      </c>
      <c r="Q2980" s="74">
        <f t="shared" si="629"/>
        <v>7</v>
      </c>
      <c r="R2980" s="72" t="str">
        <f t="shared" si="630"/>
        <v/>
      </c>
      <c r="S2980" s="72" t="str">
        <f t="shared" si="631"/>
        <v/>
      </c>
      <c r="AT2980" s="20">
        <f t="shared" si="632"/>
        <v>-8187.3</v>
      </c>
    </row>
    <row r="2981" spans="1:46" ht="33.75">
      <c r="A2981" s="54">
        <v>8042</v>
      </c>
      <c r="B2981" s="54" t="s">
        <v>1142</v>
      </c>
      <c r="C2981" s="58" t="s">
        <v>2481</v>
      </c>
      <c r="D2981" s="79">
        <v>7</v>
      </c>
      <c r="E2981" s="79">
        <v>7</v>
      </c>
      <c r="F2981" s="80">
        <v>1248.22</v>
      </c>
      <c r="G2981" s="80">
        <v>178.32</v>
      </c>
      <c r="H2981" s="80">
        <v>1248.22</v>
      </c>
      <c r="I2981" s="80" t="s">
        <v>28</v>
      </c>
      <c r="J2981" s="80" t="s">
        <v>28</v>
      </c>
      <c r="K2981" s="80">
        <v>178.32</v>
      </c>
      <c r="L2981" s="73">
        <f t="shared" si="624"/>
        <v>90.97</v>
      </c>
      <c r="M2981" s="73">
        <f t="shared" si="625"/>
        <v>178.32</v>
      </c>
      <c r="N2981" s="72" t="str">
        <f t="shared" si="626"/>
        <v>0818</v>
      </c>
      <c r="O2981" s="74">
        <f t="shared" si="627"/>
        <v>0</v>
      </c>
      <c r="P2981" s="72">
        <f t="shared" si="628"/>
        <v>0</v>
      </c>
      <c r="Q2981" s="74">
        <f t="shared" si="629"/>
        <v>7</v>
      </c>
      <c r="R2981" s="72" t="str">
        <f t="shared" si="630"/>
        <v/>
      </c>
      <c r="S2981" s="72" t="str">
        <f t="shared" si="631"/>
        <v/>
      </c>
      <c r="AT2981" s="20">
        <f t="shared" si="632"/>
        <v>-8187.3</v>
      </c>
    </row>
    <row r="2982" spans="1:46" ht="33.75">
      <c r="A2982" s="54">
        <v>8042</v>
      </c>
      <c r="B2982" s="54" t="s">
        <v>1140</v>
      </c>
      <c r="C2982" s="58" t="s">
        <v>2481</v>
      </c>
      <c r="D2982" s="79">
        <v>7</v>
      </c>
      <c r="E2982" s="79">
        <v>7</v>
      </c>
      <c r="F2982" s="80">
        <v>1248.22</v>
      </c>
      <c r="G2982" s="80">
        <v>178.32</v>
      </c>
      <c r="H2982" s="80">
        <v>1248.22</v>
      </c>
      <c r="I2982" s="80" t="s">
        <v>28</v>
      </c>
      <c r="J2982" s="80" t="s">
        <v>28</v>
      </c>
      <c r="K2982" s="80">
        <v>178.32</v>
      </c>
      <c r="L2982" s="73">
        <f t="shared" si="624"/>
        <v>90.97</v>
      </c>
      <c r="M2982" s="73">
        <f t="shared" si="625"/>
        <v>178.32</v>
      </c>
      <c r="N2982" s="72" t="str">
        <f t="shared" si="626"/>
        <v>0818</v>
      </c>
      <c r="O2982" s="74">
        <f t="shared" si="627"/>
        <v>0</v>
      </c>
      <c r="P2982" s="72">
        <f t="shared" si="628"/>
        <v>0</v>
      </c>
      <c r="Q2982" s="74">
        <f t="shared" si="629"/>
        <v>7</v>
      </c>
      <c r="R2982" s="72" t="str">
        <f t="shared" si="630"/>
        <v/>
      </c>
      <c r="S2982" s="72" t="str">
        <f t="shared" si="631"/>
        <v/>
      </c>
      <c r="AT2982" s="20">
        <f t="shared" si="632"/>
        <v>-8187.3</v>
      </c>
    </row>
    <row r="2983" spans="1:46" ht="33.75">
      <c r="A2983" s="54">
        <v>8042</v>
      </c>
      <c r="B2983" s="54" t="s">
        <v>1138</v>
      </c>
      <c r="C2983" s="58" t="s">
        <v>2481</v>
      </c>
      <c r="D2983" s="79">
        <v>7</v>
      </c>
      <c r="E2983" s="79">
        <v>7</v>
      </c>
      <c r="F2983" s="80">
        <v>1248.22</v>
      </c>
      <c r="G2983" s="80">
        <v>178.32</v>
      </c>
      <c r="H2983" s="80">
        <v>1248.22</v>
      </c>
      <c r="I2983" s="80" t="s">
        <v>28</v>
      </c>
      <c r="J2983" s="80" t="s">
        <v>28</v>
      </c>
      <c r="K2983" s="80">
        <v>178.32</v>
      </c>
      <c r="L2983" s="73">
        <f t="shared" si="624"/>
        <v>90.97</v>
      </c>
      <c r="M2983" s="73">
        <f t="shared" si="625"/>
        <v>178.32</v>
      </c>
      <c r="N2983" s="72" t="str">
        <f t="shared" si="626"/>
        <v>0818</v>
      </c>
      <c r="O2983" s="74">
        <f t="shared" si="627"/>
        <v>0</v>
      </c>
      <c r="P2983" s="72">
        <f t="shared" si="628"/>
        <v>0</v>
      </c>
      <c r="Q2983" s="74">
        <f t="shared" si="629"/>
        <v>7</v>
      </c>
      <c r="R2983" s="72" t="str">
        <f t="shared" si="630"/>
        <v/>
      </c>
      <c r="S2983" s="72" t="str">
        <f t="shared" si="631"/>
        <v/>
      </c>
      <c r="AT2983" s="20">
        <f t="shared" si="632"/>
        <v>-8187.3</v>
      </c>
    </row>
    <row r="2984" spans="1:46" ht="33.75">
      <c r="A2984" s="54">
        <v>8042</v>
      </c>
      <c r="B2984" s="54" t="s">
        <v>1136</v>
      </c>
      <c r="C2984" s="58" t="s">
        <v>2481</v>
      </c>
      <c r="D2984" s="79">
        <v>7</v>
      </c>
      <c r="E2984" s="79">
        <v>7</v>
      </c>
      <c r="F2984" s="80">
        <v>1248.22</v>
      </c>
      <c r="G2984" s="80">
        <v>178.32</v>
      </c>
      <c r="H2984" s="80">
        <v>1248.22</v>
      </c>
      <c r="I2984" s="80" t="s">
        <v>28</v>
      </c>
      <c r="J2984" s="80" t="s">
        <v>28</v>
      </c>
      <c r="K2984" s="80">
        <v>178.32</v>
      </c>
      <c r="L2984" s="73">
        <f t="shared" si="624"/>
        <v>90.97</v>
      </c>
      <c r="M2984" s="73">
        <f t="shared" si="625"/>
        <v>178.32</v>
      </c>
      <c r="N2984" s="72" t="str">
        <f t="shared" si="626"/>
        <v>0818</v>
      </c>
      <c r="O2984" s="74">
        <f t="shared" si="627"/>
        <v>0</v>
      </c>
      <c r="P2984" s="72">
        <f t="shared" si="628"/>
        <v>0</v>
      </c>
      <c r="Q2984" s="74">
        <f t="shared" si="629"/>
        <v>7</v>
      </c>
      <c r="R2984" s="72" t="str">
        <f t="shared" si="630"/>
        <v/>
      </c>
      <c r="S2984" s="72" t="str">
        <f t="shared" si="631"/>
        <v/>
      </c>
      <c r="AT2984" s="20">
        <f t="shared" si="632"/>
        <v>-8187.3</v>
      </c>
    </row>
    <row r="2985" spans="1:46" ht="33.75">
      <c r="A2985" s="54">
        <v>8042</v>
      </c>
      <c r="B2985" s="54" t="s">
        <v>1134</v>
      </c>
      <c r="C2985" s="58" t="s">
        <v>2481</v>
      </c>
      <c r="D2985" s="79">
        <v>7</v>
      </c>
      <c r="E2985" s="79">
        <v>7</v>
      </c>
      <c r="F2985" s="80">
        <v>1248.22</v>
      </c>
      <c r="G2985" s="80">
        <v>178.32</v>
      </c>
      <c r="H2985" s="80">
        <v>1248.22</v>
      </c>
      <c r="I2985" s="80" t="s">
        <v>28</v>
      </c>
      <c r="J2985" s="80" t="s">
        <v>28</v>
      </c>
      <c r="K2985" s="80">
        <v>178.32</v>
      </c>
      <c r="L2985" s="73">
        <f t="shared" si="624"/>
        <v>107.92</v>
      </c>
      <c r="M2985" s="73">
        <f t="shared" si="625"/>
        <v>178.32</v>
      </c>
      <c r="N2985" s="72" t="str">
        <f t="shared" si="626"/>
        <v>0818</v>
      </c>
      <c r="O2985" s="74">
        <f t="shared" si="627"/>
        <v>0</v>
      </c>
      <c r="P2985" s="72">
        <f t="shared" si="628"/>
        <v>0</v>
      </c>
      <c r="Q2985" s="74">
        <f t="shared" si="629"/>
        <v>7</v>
      </c>
      <c r="R2985" s="72" t="str">
        <f t="shared" si="630"/>
        <v/>
      </c>
      <c r="S2985" s="72" t="str">
        <f t="shared" si="631"/>
        <v/>
      </c>
      <c r="AT2985" s="20">
        <f t="shared" si="632"/>
        <v>-9712.7999999999993</v>
      </c>
    </row>
    <row r="2986" spans="1:46" ht="33.75">
      <c r="A2986" s="54">
        <v>8042</v>
      </c>
      <c r="B2986" s="54" t="s">
        <v>1132</v>
      </c>
      <c r="C2986" s="58" t="s">
        <v>2481</v>
      </c>
      <c r="D2986" s="79">
        <v>7</v>
      </c>
      <c r="E2986" s="79">
        <v>7</v>
      </c>
      <c r="F2986" s="80">
        <v>1248.22</v>
      </c>
      <c r="G2986" s="80">
        <v>178.32</v>
      </c>
      <c r="H2986" s="80">
        <v>1248.22</v>
      </c>
      <c r="I2986" s="80" t="s">
        <v>28</v>
      </c>
      <c r="J2986" s="80" t="s">
        <v>28</v>
      </c>
      <c r="K2986" s="80">
        <v>178.32</v>
      </c>
      <c r="L2986" s="73">
        <f t="shared" si="624"/>
        <v>107.92</v>
      </c>
      <c r="M2986" s="73">
        <f t="shared" si="625"/>
        <v>178.32</v>
      </c>
      <c r="N2986" s="72" t="str">
        <f t="shared" si="626"/>
        <v>0818</v>
      </c>
      <c r="O2986" s="74">
        <f t="shared" si="627"/>
        <v>0</v>
      </c>
      <c r="P2986" s="72">
        <f t="shared" si="628"/>
        <v>0</v>
      </c>
      <c r="Q2986" s="74">
        <f t="shared" si="629"/>
        <v>7</v>
      </c>
      <c r="R2986" s="72" t="str">
        <f t="shared" si="630"/>
        <v/>
      </c>
      <c r="S2986" s="72" t="str">
        <f t="shared" si="631"/>
        <v/>
      </c>
      <c r="AT2986" s="20">
        <f t="shared" si="632"/>
        <v>-9712.7999999999993</v>
      </c>
    </row>
    <row r="2987" spans="1:46" ht="33.75">
      <c r="A2987" s="54">
        <v>8042</v>
      </c>
      <c r="B2987" s="54" t="s">
        <v>1130</v>
      </c>
      <c r="C2987" s="58" t="s">
        <v>2481</v>
      </c>
      <c r="D2987" s="79">
        <v>7</v>
      </c>
      <c r="E2987" s="79">
        <v>7</v>
      </c>
      <c r="F2987" s="80">
        <v>1248.22</v>
      </c>
      <c r="G2987" s="80">
        <v>178.32</v>
      </c>
      <c r="H2987" s="80">
        <v>1248.22</v>
      </c>
      <c r="I2987" s="80" t="s">
        <v>28</v>
      </c>
      <c r="J2987" s="80" t="s">
        <v>28</v>
      </c>
      <c r="K2987" s="80">
        <v>178.32</v>
      </c>
      <c r="L2987" s="73">
        <f t="shared" si="624"/>
        <v>107.92</v>
      </c>
      <c r="M2987" s="73">
        <f t="shared" si="625"/>
        <v>178.32</v>
      </c>
      <c r="N2987" s="72" t="str">
        <f t="shared" si="626"/>
        <v>0818</v>
      </c>
      <c r="O2987" s="74">
        <f t="shared" si="627"/>
        <v>0</v>
      </c>
      <c r="P2987" s="72">
        <f t="shared" si="628"/>
        <v>0</v>
      </c>
      <c r="Q2987" s="74">
        <f t="shared" si="629"/>
        <v>7</v>
      </c>
      <c r="R2987" s="72" t="str">
        <f t="shared" si="630"/>
        <v/>
      </c>
      <c r="S2987" s="72" t="str">
        <f t="shared" si="631"/>
        <v/>
      </c>
      <c r="AT2987" s="20">
        <f t="shared" si="632"/>
        <v>-9712.7999999999993</v>
      </c>
    </row>
    <row r="2988" spans="1:46" ht="33.75">
      <c r="A2988" s="54">
        <v>8043</v>
      </c>
      <c r="B2988" s="54" t="s">
        <v>1164</v>
      </c>
      <c r="C2988" s="58" t="s">
        <v>2482</v>
      </c>
      <c r="D2988" s="79">
        <v>7</v>
      </c>
      <c r="E2988" s="79">
        <v>7</v>
      </c>
      <c r="F2988" s="80">
        <v>928.68</v>
      </c>
      <c r="G2988" s="80">
        <v>132.66999999999999</v>
      </c>
      <c r="H2988" s="80">
        <v>928.68</v>
      </c>
      <c r="I2988" s="80" t="s">
        <v>28</v>
      </c>
      <c r="J2988" s="80" t="s">
        <v>28</v>
      </c>
      <c r="K2988" s="80">
        <v>132.66999999999999</v>
      </c>
      <c r="L2988" s="73">
        <f t="shared" si="624"/>
        <v>123.2</v>
      </c>
      <c r="M2988" s="73">
        <f t="shared" si="625"/>
        <v>132.66999999999999</v>
      </c>
      <c r="N2988" s="72" t="str">
        <f t="shared" si="626"/>
        <v>0821</v>
      </c>
      <c r="O2988" s="74">
        <f t="shared" si="627"/>
        <v>0</v>
      </c>
      <c r="P2988" s="72">
        <f t="shared" si="628"/>
        <v>0</v>
      </c>
      <c r="Q2988" s="74">
        <f t="shared" si="629"/>
        <v>7</v>
      </c>
      <c r="R2988" s="72" t="str">
        <f t="shared" si="630"/>
        <v/>
      </c>
      <c r="S2988" s="72" t="str">
        <f t="shared" si="631"/>
        <v/>
      </c>
      <c r="AT2988" s="20">
        <f t="shared" si="632"/>
        <v>-11088</v>
      </c>
    </row>
    <row r="2989" spans="1:46" ht="33.75">
      <c r="A2989" s="54">
        <v>8043</v>
      </c>
      <c r="B2989" s="54" t="s">
        <v>1162</v>
      </c>
      <c r="C2989" s="58" t="s">
        <v>2482</v>
      </c>
      <c r="D2989" s="79">
        <v>7</v>
      </c>
      <c r="E2989" s="79">
        <v>7</v>
      </c>
      <c r="F2989" s="80">
        <v>928.68</v>
      </c>
      <c r="G2989" s="80">
        <v>132.66999999999999</v>
      </c>
      <c r="H2989" s="80">
        <v>928.68</v>
      </c>
      <c r="I2989" s="80" t="s">
        <v>28</v>
      </c>
      <c r="J2989" s="80" t="s">
        <v>28</v>
      </c>
      <c r="K2989" s="80">
        <v>132.66999999999999</v>
      </c>
      <c r="L2989" s="73">
        <f t="shared" si="624"/>
        <v>123.2</v>
      </c>
      <c r="M2989" s="73">
        <f t="shared" si="625"/>
        <v>132.66999999999999</v>
      </c>
      <c r="N2989" s="72" t="str">
        <f t="shared" si="626"/>
        <v>0821</v>
      </c>
      <c r="O2989" s="74">
        <f t="shared" si="627"/>
        <v>0</v>
      </c>
      <c r="P2989" s="72">
        <f t="shared" si="628"/>
        <v>0</v>
      </c>
      <c r="Q2989" s="74">
        <f t="shared" si="629"/>
        <v>7</v>
      </c>
      <c r="R2989" s="72" t="str">
        <f t="shared" si="630"/>
        <v/>
      </c>
      <c r="S2989" s="72" t="str">
        <f t="shared" si="631"/>
        <v/>
      </c>
      <c r="AT2989" s="20">
        <f t="shared" si="632"/>
        <v>-11088</v>
      </c>
    </row>
    <row r="2990" spans="1:46" ht="33.75">
      <c r="A2990" s="54">
        <v>8043</v>
      </c>
      <c r="B2990" s="54" t="s">
        <v>1160</v>
      </c>
      <c r="C2990" s="58" t="s">
        <v>2482</v>
      </c>
      <c r="D2990" s="79">
        <v>7</v>
      </c>
      <c r="E2990" s="79">
        <v>7</v>
      </c>
      <c r="F2990" s="80">
        <v>928.68</v>
      </c>
      <c r="G2990" s="80">
        <v>132.66999999999999</v>
      </c>
      <c r="H2990" s="80">
        <v>928.68</v>
      </c>
      <c r="I2990" s="80" t="s">
        <v>28</v>
      </c>
      <c r="J2990" s="80" t="s">
        <v>28</v>
      </c>
      <c r="K2990" s="80">
        <v>132.66999999999999</v>
      </c>
      <c r="L2990" s="73">
        <f t="shared" si="624"/>
        <v>123.2</v>
      </c>
      <c r="M2990" s="73">
        <f t="shared" si="625"/>
        <v>132.66999999999999</v>
      </c>
      <c r="N2990" s="72" t="str">
        <f t="shared" si="626"/>
        <v>0821</v>
      </c>
      <c r="O2990" s="74">
        <f t="shared" si="627"/>
        <v>0</v>
      </c>
      <c r="P2990" s="72">
        <f t="shared" si="628"/>
        <v>0</v>
      </c>
      <c r="Q2990" s="74">
        <f t="shared" si="629"/>
        <v>7</v>
      </c>
      <c r="R2990" s="72" t="str">
        <f t="shared" si="630"/>
        <v/>
      </c>
      <c r="S2990" s="72" t="str">
        <f t="shared" si="631"/>
        <v/>
      </c>
      <c r="AT2990" s="20">
        <f t="shared" si="632"/>
        <v>-11088</v>
      </c>
    </row>
    <row r="2991" spans="1:46" ht="33.75">
      <c r="A2991" s="54">
        <v>8043</v>
      </c>
      <c r="B2991" s="54" t="s">
        <v>1158</v>
      </c>
      <c r="C2991" s="58" t="s">
        <v>2482</v>
      </c>
      <c r="D2991" s="79">
        <v>7</v>
      </c>
      <c r="E2991" s="79">
        <v>7</v>
      </c>
      <c r="F2991" s="80">
        <v>928.68</v>
      </c>
      <c r="G2991" s="80">
        <v>132.66999999999999</v>
      </c>
      <c r="H2991" s="80">
        <v>928.68</v>
      </c>
      <c r="I2991" s="80" t="s">
        <v>28</v>
      </c>
      <c r="J2991" s="80" t="s">
        <v>28</v>
      </c>
      <c r="K2991" s="80">
        <v>132.66999999999999</v>
      </c>
      <c r="L2991" s="73">
        <f t="shared" si="624"/>
        <v>123.2</v>
      </c>
      <c r="M2991" s="73">
        <f t="shared" si="625"/>
        <v>132.66999999999999</v>
      </c>
      <c r="N2991" s="72" t="str">
        <f t="shared" si="626"/>
        <v>0821</v>
      </c>
      <c r="O2991" s="74">
        <f t="shared" si="627"/>
        <v>0</v>
      </c>
      <c r="P2991" s="72">
        <f t="shared" si="628"/>
        <v>0</v>
      </c>
      <c r="Q2991" s="74">
        <f t="shared" si="629"/>
        <v>7</v>
      </c>
      <c r="R2991" s="72" t="str">
        <f t="shared" si="630"/>
        <v/>
      </c>
      <c r="S2991" s="72" t="str">
        <f t="shared" si="631"/>
        <v/>
      </c>
      <c r="AT2991" s="20">
        <f t="shared" si="632"/>
        <v>-11088</v>
      </c>
    </row>
    <row r="2992" spans="1:46" ht="33.75">
      <c r="A2992" s="54">
        <v>8043</v>
      </c>
      <c r="B2992" s="54" t="s">
        <v>1156</v>
      </c>
      <c r="C2992" s="58" t="s">
        <v>2482</v>
      </c>
      <c r="D2992" s="79">
        <v>7</v>
      </c>
      <c r="E2992" s="79">
        <v>7</v>
      </c>
      <c r="F2992" s="80">
        <v>928.68</v>
      </c>
      <c r="G2992" s="80">
        <v>132.66999999999999</v>
      </c>
      <c r="H2992" s="80">
        <v>928.68</v>
      </c>
      <c r="I2992" s="80" t="s">
        <v>28</v>
      </c>
      <c r="J2992" s="80" t="s">
        <v>28</v>
      </c>
      <c r="K2992" s="80">
        <v>132.66999999999999</v>
      </c>
      <c r="L2992" s="73">
        <f t="shared" si="624"/>
        <v>125.16</v>
      </c>
      <c r="M2992" s="73">
        <f t="shared" si="625"/>
        <v>132.66999999999999</v>
      </c>
      <c r="N2992" s="72" t="str">
        <f t="shared" si="626"/>
        <v>0821</v>
      </c>
      <c r="O2992" s="74">
        <f t="shared" si="627"/>
        <v>0</v>
      </c>
      <c r="P2992" s="72">
        <f t="shared" si="628"/>
        <v>0</v>
      </c>
      <c r="Q2992" s="74">
        <f t="shared" si="629"/>
        <v>7</v>
      </c>
      <c r="R2992" s="72" t="str">
        <f t="shared" si="630"/>
        <v/>
      </c>
      <c r="S2992" s="72" t="str">
        <f t="shared" si="631"/>
        <v/>
      </c>
      <c r="AT2992" s="20">
        <f t="shared" si="632"/>
        <v>-11264.4</v>
      </c>
    </row>
    <row r="2993" spans="1:46" ht="33.75">
      <c r="A2993" s="54">
        <v>8043</v>
      </c>
      <c r="B2993" s="54" t="s">
        <v>1154</v>
      </c>
      <c r="C2993" s="58" t="s">
        <v>2482</v>
      </c>
      <c r="D2993" s="79">
        <v>7</v>
      </c>
      <c r="E2993" s="79">
        <v>7</v>
      </c>
      <c r="F2993" s="80">
        <v>928.68</v>
      </c>
      <c r="G2993" s="80">
        <v>132.66999999999999</v>
      </c>
      <c r="H2993" s="80">
        <v>928.68</v>
      </c>
      <c r="I2993" s="80" t="s">
        <v>28</v>
      </c>
      <c r="J2993" s="80" t="s">
        <v>28</v>
      </c>
      <c r="K2993" s="80">
        <v>132.66999999999999</v>
      </c>
      <c r="L2993" s="73">
        <f t="shared" si="624"/>
        <v>125.16</v>
      </c>
      <c r="M2993" s="73">
        <f t="shared" si="625"/>
        <v>132.66999999999999</v>
      </c>
      <c r="N2993" s="72" t="str">
        <f t="shared" si="626"/>
        <v>0821</v>
      </c>
      <c r="O2993" s="74">
        <f t="shared" si="627"/>
        <v>0</v>
      </c>
      <c r="P2993" s="72">
        <f t="shared" si="628"/>
        <v>0</v>
      </c>
      <c r="Q2993" s="74">
        <f t="shared" si="629"/>
        <v>7</v>
      </c>
      <c r="R2993" s="72" t="str">
        <f t="shared" si="630"/>
        <v/>
      </c>
      <c r="S2993" s="72" t="str">
        <f t="shared" si="631"/>
        <v/>
      </c>
      <c r="AT2993" s="20">
        <f t="shared" si="632"/>
        <v>-11264.4</v>
      </c>
    </row>
    <row r="2994" spans="1:46" ht="33.75">
      <c r="A2994" s="54">
        <v>8043</v>
      </c>
      <c r="B2994" s="54" t="s">
        <v>1152</v>
      </c>
      <c r="C2994" s="58" t="s">
        <v>2482</v>
      </c>
      <c r="D2994" s="79">
        <v>7</v>
      </c>
      <c r="E2994" s="79">
        <v>7</v>
      </c>
      <c r="F2994" s="80">
        <v>928.68</v>
      </c>
      <c r="G2994" s="80">
        <v>132.66999999999999</v>
      </c>
      <c r="H2994" s="80">
        <v>928.68</v>
      </c>
      <c r="I2994" s="80" t="s">
        <v>28</v>
      </c>
      <c r="J2994" s="80" t="s">
        <v>28</v>
      </c>
      <c r="K2994" s="80">
        <v>132.66999999999999</v>
      </c>
      <c r="L2994" s="73">
        <f t="shared" si="624"/>
        <v>125.16</v>
      </c>
      <c r="M2994" s="73">
        <f t="shared" si="625"/>
        <v>132.66999999999999</v>
      </c>
      <c r="N2994" s="72" t="str">
        <f t="shared" si="626"/>
        <v>0821</v>
      </c>
      <c r="O2994" s="74">
        <f t="shared" si="627"/>
        <v>0</v>
      </c>
      <c r="P2994" s="72">
        <f t="shared" si="628"/>
        <v>0</v>
      </c>
      <c r="Q2994" s="74">
        <f t="shared" si="629"/>
        <v>7</v>
      </c>
      <c r="R2994" s="72" t="str">
        <f t="shared" si="630"/>
        <v/>
      </c>
      <c r="S2994" s="72" t="str">
        <f t="shared" si="631"/>
        <v/>
      </c>
      <c r="AT2994" s="20">
        <f t="shared" si="632"/>
        <v>-11264.4</v>
      </c>
    </row>
    <row r="2995" spans="1:46" ht="33.75">
      <c r="A2995" s="54">
        <v>8043</v>
      </c>
      <c r="B2995" s="54" t="s">
        <v>1150</v>
      </c>
      <c r="C2995" s="58" t="s">
        <v>2482</v>
      </c>
      <c r="D2995" s="79">
        <v>7</v>
      </c>
      <c r="E2995" s="79">
        <v>7</v>
      </c>
      <c r="F2995" s="80">
        <v>928.68</v>
      </c>
      <c r="G2995" s="80">
        <v>132.66999999999999</v>
      </c>
      <c r="H2995" s="80">
        <v>928.68</v>
      </c>
      <c r="I2995" s="80" t="s">
        <v>28</v>
      </c>
      <c r="J2995" s="80" t="s">
        <v>28</v>
      </c>
      <c r="K2995" s="80">
        <v>132.66999999999999</v>
      </c>
      <c r="L2995" s="73">
        <f t="shared" si="624"/>
        <v>125.16</v>
      </c>
      <c r="M2995" s="73">
        <f t="shared" si="625"/>
        <v>132.66999999999999</v>
      </c>
      <c r="N2995" s="72" t="str">
        <f t="shared" si="626"/>
        <v>0821</v>
      </c>
      <c r="O2995" s="74">
        <f t="shared" si="627"/>
        <v>0</v>
      </c>
      <c r="P2995" s="72">
        <f t="shared" si="628"/>
        <v>0</v>
      </c>
      <c r="Q2995" s="74">
        <f t="shared" si="629"/>
        <v>7</v>
      </c>
      <c r="R2995" s="72" t="str">
        <f t="shared" si="630"/>
        <v/>
      </c>
      <c r="S2995" s="72" t="str">
        <f t="shared" si="631"/>
        <v/>
      </c>
      <c r="AT2995" s="20">
        <f t="shared" si="632"/>
        <v>-11264.4</v>
      </c>
    </row>
    <row r="2996" spans="1:46" ht="33.75">
      <c r="A2996" s="54">
        <v>8044</v>
      </c>
      <c r="B2996" s="54" t="s">
        <v>1206</v>
      </c>
      <c r="C2996" s="58" t="s">
        <v>2483</v>
      </c>
      <c r="D2996" s="79">
        <v>7</v>
      </c>
      <c r="E2996" s="79">
        <v>7</v>
      </c>
      <c r="F2996" s="80">
        <v>971.55</v>
      </c>
      <c r="G2996" s="80">
        <v>138.79</v>
      </c>
      <c r="H2996" s="80">
        <v>971.55</v>
      </c>
      <c r="I2996" s="80" t="s">
        <v>28</v>
      </c>
      <c r="J2996" s="80" t="s">
        <v>28</v>
      </c>
      <c r="K2996" s="80">
        <v>138.79</v>
      </c>
      <c r="L2996" s="73">
        <f t="shared" si="624"/>
        <v>89.59</v>
      </c>
      <c r="M2996" s="73">
        <f t="shared" si="625"/>
        <v>138.79</v>
      </c>
      <c r="N2996" s="72" t="str">
        <f t="shared" si="626"/>
        <v>0827</v>
      </c>
      <c r="O2996" s="74">
        <f t="shared" si="627"/>
        <v>0</v>
      </c>
      <c r="P2996" s="72">
        <f t="shared" si="628"/>
        <v>0</v>
      </c>
      <c r="Q2996" s="74">
        <f t="shared" si="629"/>
        <v>7</v>
      </c>
      <c r="R2996" s="72" t="str">
        <f t="shared" si="630"/>
        <v/>
      </c>
      <c r="S2996" s="72" t="str">
        <f t="shared" si="631"/>
        <v/>
      </c>
      <c r="AT2996" s="20">
        <f t="shared" si="632"/>
        <v>-8063.1</v>
      </c>
    </row>
    <row r="2997" spans="1:46" ht="33.75">
      <c r="A2997" s="54">
        <v>8044</v>
      </c>
      <c r="B2997" s="54" t="s">
        <v>1204</v>
      </c>
      <c r="C2997" s="58" t="s">
        <v>2483</v>
      </c>
      <c r="D2997" s="79">
        <v>7</v>
      </c>
      <c r="E2997" s="79">
        <v>7</v>
      </c>
      <c r="F2997" s="80">
        <v>971.55</v>
      </c>
      <c r="G2997" s="80">
        <v>138.79</v>
      </c>
      <c r="H2997" s="80">
        <v>971.55</v>
      </c>
      <c r="I2997" s="80" t="s">
        <v>28</v>
      </c>
      <c r="J2997" s="80" t="s">
        <v>28</v>
      </c>
      <c r="K2997" s="80">
        <v>138.79</v>
      </c>
      <c r="L2997" s="73">
        <f t="shared" si="624"/>
        <v>89.59</v>
      </c>
      <c r="M2997" s="73">
        <f t="shared" si="625"/>
        <v>138.79</v>
      </c>
      <c r="N2997" s="72" t="str">
        <f t="shared" si="626"/>
        <v>0827</v>
      </c>
      <c r="O2997" s="74">
        <f t="shared" si="627"/>
        <v>0</v>
      </c>
      <c r="P2997" s="72">
        <f t="shared" si="628"/>
        <v>0</v>
      </c>
      <c r="Q2997" s="74">
        <f t="shared" si="629"/>
        <v>7</v>
      </c>
      <c r="R2997" s="72" t="str">
        <f t="shared" si="630"/>
        <v/>
      </c>
      <c r="S2997" s="72" t="str">
        <f t="shared" si="631"/>
        <v/>
      </c>
      <c r="AT2997" s="20">
        <f t="shared" si="632"/>
        <v>-8063.1</v>
      </c>
    </row>
    <row r="2998" spans="1:46" ht="33.75">
      <c r="A2998" s="54">
        <v>8044</v>
      </c>
      <c r="B2998" s="54" t="s">
        <v>1202</v>
      </c>
      <c r="C2998" s="58" t="s">
        <v>2483</v>
      </c>
      <c r="D2998" s="79">
        <v>7</v>
      </c>
      <c r="E2998" s="79">
        <v>7</v>
      </c>
      <c r="F2998" s="80">
        <v>971.55</v>
      </c>
      <c r="G2998" s="80">
        <v>138.79</v>
      </c>
      <c r="H2998" s="80">
        <v>971.55</v>
      </c>
      <c r="I2998" s="80" t="s">
        <v>28</v>
      </c>
      <c r="J2998" s="80" t="s">
        <v>28</v>
      </c>
      <c r="K2998" s="80">
        <v>138.79</v>
      </c>
      <c r="L2998" s="73">
        <f t="shared" si="624"/>
        <v>89.59</v>
      </c>
      <c r="M2998" s="73">
        <f t="shared" si="625"/>
        <v>138.79</v>
      </c>
      <c r="N2998" s="72" t="str">
        <f t="shared" si="626"/>
        <v>0827</v>
      </c>
      <c r="O2998" s="74">
        <f t="shared" si="627"/>
        <v>0</v>
      </c>
      <c r="P2998" s="72">
        <f t="shared" si="628"/>
        <v>0</v>
      </c>
      <c r="Q2998" s="74">
        <f t="shared" si="629"/>
        <v>7</v>
      </c>
      <c r="R2998" s="72" t="str">
        <f t="shared" si="630"/>
        <v/>
      </c>
      <c r="S2998" s="72" t="str">
        <f t="shared" si="631"/>
        <v/>
      </c>
      <c r="AT2998" s="20">
        <f t="shared" si="632"/>
        <v>-8063.1</v>
      </c>
    </row>
    <row r="2999" spans="1:46" ht="33.75">
      <c r="A2999" s="54">
        <v>8044</v>
      </c>
      <c r="B2999" s="54" t="s">
        <v>1200</v>
      </c>
      <c r="C2999" s="58" t="s">
        <v>2483</v>
      </c>
      <c r="D2999" s="79">
        <v>7</v>
      </c>
      <c r="E2999" s="79">
        <v>7</v>
      </c>
      <c r="F2999" s="80">
        <v>971.55</v>
      </c>
      <c r="G2999" s="80">
        <v>138.79</v>
      </c>
      <c r="H2999" s="80">
        <v>971.55</v>
      </c>
      <c r="I2999" s="80" t="s">
        <v>28</v>
      </c>
      <c r="J2999" s="80" t="s">
        <v>28</v>
      </c>
      <c r="K2999" s="80">
        <v>138.79</v>
      </c>
      <c r="L2999" s="73">
        <f t="shared" si="624"/>
        <v>89.59</v>
      </c>
      <c r="M2999" s="73">
        <f t="shared" si="625"/>
        <v>138.79</v>
      </c>
      <c r="N2999" s="72" t="str">
        <f t="shared" si="626"/>
        <v>0827</v>
      </c>
      <c r="O2999" s="74">
        <f t="shared" si="627"/>
        <v>0</v>
      </c>
      <c r="P2999" s="72">
        <f t="shared" si="628"/>
        <v>0</v>
      </c>
      <c r="Q2999" s="74">
        <f t="shared" si="629"/>
        <v>7</v>
      </c>
      <c r="R2999" s="72" t="str">
        <f t="shared" si="630"/>
        <v/>
      </c>
      <c r="S2999" s="72" t="str">
        <f t="shared" si="631"/>
        <v/>
      </c>
      <c r="AT2999" s="20">
        <f t="shared" si="632"/>
        <v>-8063.1</v>
      </c>
    </row>
    <row r="3000" spans="1:46" ht="33.75">
      <c r="A3000" s="54">
        <v>8044</v>
      </c>
      <c r="B3000" s="54" t="s">
        <v>1198</v>
      </c>
      <c r="C3000" s="58" t="s">
        <v>2483</v>
      </c>
      <c r="D3000" s="79">
        <v>7</v>
      </c>
      <c r="E3000" s="79">
        <v>7</v>
      </c>
      <c r="F3000" s="80">
        <v>971.55</v>
      </c>
      <c r="G3000" s="80">
        <v>138.79</v>
      </c>
      <c r="H3000" s="80">
        <v>971.55</v>
      </c>
      <c r="I3000" s="80" t="s">
        <v>28</v>
      </c>
      <c r="J3000" s="80" t="s">
        <v>28</v>
      </c>
      <c r="K3000" s="80">
        <v>138.79</v>
      </c>
      <c r="L3000" s="73">
        <f t="shared" si="624"/>
        <v>89.59</v>
      </c>
      <c r="M3000" s="73">
        <f t="shared" si="625"/>
        <v>138.79</v>
      </c>
      <c r="N3000" s="72" t="str">
        <f t="shared" si="626"/>
        <v>0827</v>
      </c>
      <c r="O3000" s="74">
        <f t="shared" si="627"/>
        <v>0</v>
      </c>
      <c r="P3000" s="72">
        <f t="shared" si="628"/>
        <v>0</v>
      </c>
      <c r="Q3000" s="74">
        <f t="shared" si="629"/>
        <v>7</v>
      </c>
      <c r="R3000" s="72" t="str">
        <f t="shared" si="630"/>
        <v/>
      </c>
      <c r="S3000" s="72" t="str">
        <f t="shared" si="631"/>
        <v/>
      </c>
      <c r="AT3000" s="20">
        <f t="shared" si="632"/>
        <v>-8063.1</v>
      </c>
    </row>
    <row r="3001" spans="1:46" ht="33.75">
      <c r="A3001" s="54">
        <v>8044</v>
      </c>
      <c r="B3001" s="54" t="s">
        <v>1196</v>
      </c>
      <c r="C3001" s="58" t="s">
        <v>2483</v>
      </c>
      <c r="D3001" s="79">
        <v>7</v>
      </c>
      <c r="E3001" s="79">
        <v>7</v>
      </c>
      <c r="F3001" s="80">
        <v>971.55</v>
      </c>
      <c r="G3001" s="80">
        <v>138.79</v>
      </c>
      <c r="H3001" s="80">
        <v>971.55</v>
      </c>
      <c r="I3001" s="80" t="s">
        <v>28</v>
      </c>
      <c r="J3001" s="80" t="s">
        <v>28</v>
      </c>
      <c r="K3001" s="80">
        <v>138.79</v>
      </c>
      <c r="L3001" s="73">
        <f t="shared" si="624"/>
        <v>89.59</v>
      </c>
      <c r="M3001" s="73">
        <f t="shared" si="625"/>
        <v>138.79</v>
      </c>
      <c r="N3001" s="72" t="str">
        <f t="shared" si="626"/>
        <v>0827</v>
      </c>
      <c r="O3001" s="74">
        <f t="shared" si="627"/>
        <v>0</v>
      </c>
      <c r="P3001" s="72">
        <f t="shared" si="628"/>
        <v>0</v>
      </c>
      <c r="Q3001" s="74">
        <f t="shared" si="629"/>
        <v>7</v>
      </c>
      <c r="R3001" s="72" t="str">
        <f t="shared" si="630"/>
        <v/>
      </c>
      <c r="S3001" s="72" t="str">
        <f t="shared" si="631"/>
        <v/>
      </c>
      <c r="AT3001" s="20">
        <f t="shared" si="632"/>
        <v>-8063.1</v>
      </c>
    </row>
    <row r="3002" spans="1:46" ht="33.75">
      <c r="A3002" s="54">
        <v>8044</v>
      </c>
      <c r="B3002" s="54" t="s">
        <v>1194</v>
      </c>
      <c r="C3002" s="58" t="s">
        <v>2483</v>
      </c>
      <c r="D3002" s="79">
        <v>7</v>
      </c>
      <c r="E3002" s="79">
        <v>7</v>
      </c>
      <c r="F3002" s="80">
        <v>971.55</v>
      </c>
      <c r="G3002" s="80">
        <v>138.79</v>
      </c>
      <c r="H3002" s="80">
        <v>971.55</v>
      </c>
      <c r="I3002" s="80" t="s">
        <v>28</v>
      </c>
      <c r="J3002" s="80" t="s">
        <v>28</v>
      </c>
      <c r="K3002" s="80">
        <v>138.79</v>
      </c>
      <c r="L3002" s="73">
        <f t="shared" si="624"/>
        <v>103.15</v>
      </c>
      <c r="M3002" s="73">
        <f t="shared" si="625"/>
        <v>138.79</v>
      </c>
      <c r="N3002" s="72" t="str">
        <f t="shared" si="626"/>
        <v>0827</v>
      </c>
      <c r="O3002" s="74">
        <f t="shared" si="627"/>
        <v>0</v>
      </c>
      <c r="P3002" s="72">
        <f t="shared" si="628"/>
        <v>0</v>
      </c>
      <c r="Q3002" s="74">
        <f t="shared" si="629"/>
        <v>7</v>
      </c>
      <c r="R3002" s="72" t="str">
        <f t="shared" si="630"/>
        <v/>
      </c>
      <c r="S3002" s="72" t="str">
        <f t="shared" si="631"/>
        <v/>
      </c>
      <c r="AT3002" s="20">
        <f t="shared" si="632"/>
        <v>-9283.5</v>
      </c>
    </row>
    <row r="3003" spans="1:46" ht="33.75">
      <c r="A3003" s="54">
        <v>8044</v>
      </c>
      <c r="B3003" s="54" t="s">
        <v>1192</v>
      </c>
      <c r="C3003" s="58" t="s">
        <v>2483</v>
      </c>
      <c r="D3003" s="79">
        <v>7</v>
      </c>
      <c r="E3003" s="79">
        <v>7</v>
      </c>
      <c r="F3003" s="80">
        <v>971.55</v>
      </c>
      <c r="G3003" s="80">
        <v>138.79</v>
      </c>
      <c r="H3003" s="80">
        <v>971.55</v>
      </c>
      <c r="I3003" s="80" t="s">
        <v>28</v>
      </c>
      <c r="J3003" s="80" t="s">
        <v>28</v>
      </c>
      <c r="K3003" s="80">
        <v>138.79</v>
      </c>
      <c r="L3003" s="73">
        <f t="shared" si="624"/>
        <v>103.15</v>
      </c>
      <c r="M3003" s="73">
        <f t="shared" si="625"/>
        <v>138.79</v>
      </c>
      <c r="N3003" s="72" t="str">
        <f t="shared" si="626"/>
        <v>0827</v>
      </c>
      <c r="O3003" s="74">
        <f t="shared" si="627"/>
        <v>0</v>
      </c>
      <c r="P3003" s="72">
        <f t="shared" si="628"/>
        <v>0</v>
      </c>
      <c r="Q3003" s="74">
        <f t="shared" si="629"/>
        <v>7</v>
      </c>
      <c r="R3003" s="72" t="str">
        <f t="shared" si="630"/>
        <v/>
      </c>
      <c r="S3003" s="72" t="str">
        <f t="shared" si="631"/>
        <v/>
      </c>
      <c r="AT3003" s="20">
        <f t="shared" si="632"/>
        <v>-9283.5</v>
      </c>
    </row>
    <row r="3004" spans="1:46" ht="33.75">
      <c r="A3004" s="54">
        <v>8044</v>
      </c>
      <c r="B3004" s="54" t="s">
        <v>1190</v>
      </c>
      <c r="C3004" s="58" t="s">
        <v>2483</v>
      </c>
      <c r="D3004" s="79">
        <v>7</v>
      </c>
      <c r="E3004" s="79">
        <v>7</v>
      </c>
      <c r="F3004" s="80">
        <v>971.55</v>
      </c>
      <c r="G3004" s="80">
        <v>138.79</v>
      </c>
      <c r="H3004" s="80">
        <v>971.55</v>
      </c>
      <c r="I3004" s="80" t="s">
        <v>28</v>
      </c>
      <c r="J3004" s="80" t="s">
        <v>28</v>
      </c>
      <c r="K3004" s="80">
        <v>138.79</v>
      </c>
      <c r="L3004" s="73">
        <f t="shared" si="624"/>
        <v>103.15</v>
      </c>
      <c r="M3004" s="73">
        <f t="shared" si="625"/>
        <v>138.79</v>
      </c>
      <c r="N3004" s="72" t="str">
        <f t="shared" si="626"/>
        <v>0827</v>
      </c>
      <c r="O3004" s="74">
        <f t="shared" si="627"/>
        <v>0</v>
      </c>
      <c r="P3004" s="72">
        <f t="shared" si="628"/>
        <v>0</v>
      </c>
      <c r="Q3004" s="74">
        <f t="shared" si="629"/>
        <v>7</v>
      </c>
      <c r="R3004" s="72" t="str">
        <f t="shared" si="630"/>
        <v/>
      </c>
      <c r="S3004" s="72" t="str">
        <f t="shared" si="631"/>
        <v/>
      </c>
      <c r="AT3004" s="20">
        <f t="shared" si="632"/>
        <v>-9283.5</v>
      </c>
    </row>
    <row r="3005" spans="1:46" ht="33.75">
      <c r="A3005" s="54">
        <v>8044</v>
      </c>
      <c r="B3005" s="54" t="s">
        <v>1188</v>
      </c>
      <c r="C3005" s="58" t="s">
        <v>2483</v>
      </c>
      <c r="D3005" s="79">
        <v>7</v>
      </c>
      <c r="E3005" s="79">
        <v>7</v>
      </c>
      <c r="F3005" s="80">
        <v>971.55</v>
      </c>
      <c r="G3005" s="80">
        <v>138.79</v>
      </c>
      <c r="H3005" s="80">
        <v>971.55</v>
      </c>
      <c r="I3005" s="80" t="s">
        <v>28</v>
      </c>
      <c r="J3005" s="80" t="s">
        <v>28</v>
      </c>
      <c r="K3005" s="80">
        <v>138.79</v>
      </c>
      <c r="L3005" s="73">
        <f t="shared" si="624"/>
        <v>103.15</v>
      </c>
      <c r="M3005" s="73">
        <f t="shared" si="625"/>
        <v>138.79</v>
      </c>
      <c r="N3005" s="72" t="str">
        <f t="shared" si="626"/>
        <v>0827</v>
      </c>
      <c r="O3005" s="74">
        <f t="shared" si="627"/>
        <v>0</v>
      </c>
      <c r="P3005" s="72">
        <f t="shared" si="628"/>
        <v>0</v>
      </c>
      <c r="Q3005" s="74">
        <f t="shared" si="629"/>
        <v>7</v>
      </c>
      <c r="R3005" s="72" t="str">
        <f t="shared" si="630"/>
        <v/>
      </c>
      <c r="S3005" s="72" t="str">
        <f t="shared" si="631"/>
        <v/>
      </c>
      <c r="AT3005" s="20">
        <f t="shared" si="632"/>
        <v>-9283.5</v>
      </c>
    </row>
    <row r="3006" spans="1:46" ht="33.75">
      <c r="A3006" s="54">
        <v>8044</v>
      </c>
      <c r="B3006" s="54" t="s">
        <v>1186</v>
      </c>
      <c r="C3006" s="58" t="s">
        <v>2483</v>
      </c>
      <c r="D3006" s="79">
        <v>7</v>
      </c>
      <c r="E3006" s="79">
        <v>7</v>
      </c>
      <c r="F3006" s="80">
        <v>971.55</v>
      </c>
      <c r="G3006" s="80">
        <v>138.79</v>
      </c>
      <c r="H3006" s="80">
        <v>971.55</v>
      </c>
      <c r="I3006" s="80" t="s">
        <v>28</v>
      </c>
      <c r="J3006" s="80" t="s">
        <v>28</v>
      </c>
      <c r="K3006" s="80">
        <v>138.79</v>
      </c>
      <c r="L3006" s="73">
        <f t="shared" si="624"/>
        <v>103.15</v>
      </c>
      <c r="M3006" s="73">
        <f t="shared" si="625"/>
        <v>138.79</v>
      </c>
      <c r="N3006" s="72" t="str">
        <f t="shared" si="626"/>
        <v>0827</v>
      </c>
      <c r="O3006" s="74">
        <f t="shared" si="627"/>
        <v>0</v>
      </c>
      <c r="P3006" s="72">
        <f t="shared" si="628"/>
        <v>0</v>
      </c>
      <c r="Q3006" s="74">
        <f t="shared" si="629"/>
        <v>7</v>
      </c>
      <c r="R3006" s="72" t="str">
        <f t="shared" si="630"/>
        <v/>
      </c>
      <c r="S3006" s="72" t="str">
        <f t="shared" si="631"/>
        <v/>
      </c>
      <c r="AT3006" s="20">
        <f t="shared" si="632"/>
        <v>-9283.5</v>
      </c>
    </row>
    <row r="3007" spans="1:46" ht="33.75">
      <c r="A3007" s="54">
        <v>8044</v>
      </c>
      <c r="B3007" s="54" t="s">
        <v>1184</v>
      </c>
      <c r="C3007" s="58" t="s">
        <v>2483</v>
      </c>
      <c r="D3007" s="79">
        <v>7</v>
      </c>
      <c r="E3007" s="79">
        <v>7</v>
      </c>
      <c r="F3007" s="80">
        <v>971.55</v>
      </c>
      <c r="G3007" s="80">
        <v>138.79</v>
      </c>
      <c r="H3007" s="80">
        <v>971.55</v>
      </c>
      <c r="I3007" s="80" t="s">
        <v>28</v>
      </c>
      <c r="J3007" s="80" t="s">
        <v>28</v>
      </c>
      <c r="K3007" s="80">
        <v>138.79</v>
      </c>
      <c r="L3007" s="73">
        <f t="shared" si="624"/>
        <v>103.15</v>
      </c>
      <c r="M3007" s="73">
        <f t="shared" si="625"/>
        <v>138.79</v>
      </c>
      <c r="N3007" s="72" t="str">
        <f t="shared" si="626"/>
        <v>0827</v>
      </c>
      <c r="O3007" s="74">
        <f t="shared" si="627"/>
        <v>0</v>
      </c>
      <c r="P3007" s="72">
        <f t="shared" si="628"/>
        <v>0</v>
      </c>
      <c r="Q3007" s="74">
        <f t="shared" si="629"/>
        <v>7</v>
      </c>
      <c r="R3007" s="72" t="str">
        <f t="shared" si="630"/>
        <v/>
      </c>
      <c r="S3007" s="72" t="str">
        <f t="shared" si="631"/>
        <v/>
      </c>
      <c r="AT3007" s="20">
        <f t="shared" si="632"/>
        <v>-9283.5</v>
      </c>
    </row>
    <row r="3008" spans="1:46" ht="33.75">
      <c r="A3008" s="54">
        <v>8044</v>
      </c>
      <c r="B3008" s="54" t="s">
        <v>1182</v>
      </c>
      <c r="C3008" s="58" t="s">
        <v>2483</v>
      </c>
      <c r="D3008" s="79">
        <v>7</v>
      </c>
      <c r="E3008" s="79">
        <v>7</v>
      </c>
      <c r="F3008" s="80">
        <v>971.55</v>
      </c>
      <c r="G3008" s="80">
        <v>138.79</v>
      </c>
      <c r="H3008" s="80">
        <v>971.55</v>
      </c>
      <c r="I3008" s="80" t="s">
        <v>28</v>
      </c>
      <c r="J3008" s="80" t="s">
        <v>28</v>
      </c>
      <c r="K3008" s="80">
        <v>138.79</v>
      </c>
      <c r="L3008" s="73">
        <f t="shared" si="624"/>
        <v>103.32</v>
      </c>
      <c r="M3008" s="73">
        <f t="shared" si="625"/>
        <v>138.79</v>
      </c>
      <c r="N3008" s="72" t="str">
        <f t="shared" si="626"/>
        <v>0827</v>
      </c>
      <c r="O3008" s="74">
        <f t="shared" si="627"/>
        <v>0</v>
      </c>
      <c r="P3008" s="72">
        <f t="shared" si="628"/>
        <v>0</v>
      </c>
      <c r="Q3008" s="74">
        <f t="shared" si="629"/>
        <v>7</v>
      </c>
      <c r="R3008" s="72" t="str">
        <f t="shared" si="630"/>
        <v/>
      </c>
      <c r="S3008" s="72" t="str">
        <f t="shared" si="631"/>
        <v/>
      </c>
      <c r="AT3008" s="20">
        <f t="shared" si="632"/>
        <v>-9298.7999999999993</v>
      </c>
    </row>
    <row r="3009" spans="1:46" ht="33.75">
      <c r="A3009" s="54">
        <v>8044</v>
      </c>
      <c r="B3009" s="54" t="s">
        <v>1180</v>
      </c>
      <c r="C3009" s="58" t="s">
        <v>2483</v>
      </c>
      <c r="D3009" s="79">
        <v>7</v>
      </c>
      <c r="E3009" s="79">
        <v>7</v>
      </c>
      <c r="F3009" s="80">
        <v>971.55</v>
      </c>
      <c r="G3009" s="80">
        <v>138.79</v>
      </c>
      <c r="H3009" s="80">
        <v>971.55</v>
      </c>
      <c r="I3009" s="80" t="s">
        <v>28</v>
      </c>
      <c r="J3009" s="80" t="s">
        <v>28</v>
      </c>
      <c r="K3009" s="80">
        <v>138.79</v>
      </c>
      <c r="L3009" s="73">
        <f t="shared" si="624"/>
        <v>103.32</v>
      </c>
      <c r="M3009" s="73">
        <f t="shared" si="625"/>
        <v>138.79</v>
      </c>
      <c r="N3009" s="72" t="str">
        <f t="shared" si="626"/>
        <v>0827</v>
      </c>
      <c r="O3009" s="74">
        <f t="shared" si="627"/>
        <v>0</v>
      </c>
      <c r="P3009" s="72">
        <f t="shared" si="628"/>
        <v>0</v>
      </c>
      <c r="Q3009" s="74">
        <f t="shared" si="629"/>
        <v>7</v>
      </c>
      <c r="R3009" s="72" t="str">
        <f t="shared" si="630"/>
        <v/>
      </c>
      <c r="S3009" s="72" t="str">
        <f t="shared" si="631"/>
        <v/>
      </c>
      <c r="AT3009" s="20">
        <f t="shared" si="632"/>
        <v>-9298.7999999999993</v>
      </c>
    </row>
    <row r="3010" spans="1:46" ht="33.75">
      <c r="A3010" s="54">
        <v>8044</v>
      </c>
      <c r="B3010" s="54" t="s">
        <v>1178</v>
      </c>
      <c r="C3010" s="58" t="s">
        <v>2483</v>
      </c>
      <c r="D3010" s="79">
        <v>7</v>
      </c>
      <c r="E3010" s="79">
        <v>7</v>
      </c>
      <c r="F3010" s="80">
        <v>971.55</v>
      </c>
      <c r="G3010" s="80">
        <v>138.79</v>
      </c>
      <c r="H3010" s="80">
        <v>971.55</v>
      </c>
      <c r="I3010" s="80" t="s">
        <v>28</v>
      </c>
      <c r="J3010" s="80" t="s">
        <v>28</v>
      </c>
      <c r="K3010" s="80">
        <v>138.79</v>
      </c>
      <c r="L3010" s="73">
        <f t="shared" si="624"/>
        <v>103.32</v>
      </c>
      <c r="M3010" s="73">
        <f t="shared" si="625"/>
        <v>138.79</v>
      </c>
      <c r="N3010" s="72" t="str">
        <f t="shared" si="626"/>
        <v>0827</v>
      </c>
      <c r="O3010" s="74">
        <f t="shared" si="627"/>
        <v>0</v>
      </c>
      <c r="P3010" s="72">
        <f t="shared" si="628"/>
        <v>0</v>
      </c>
      <c r="Q3010" s="74">
        <f t="shared" si="629"/>
        <v>7</v>
      </c>
      <c r="R3010" s="72" t="str">
        <f t="shared" si="630"/>
        <v/>
      </c>
      <c r="S3010" s="72" t="str">
        <f t="shared" si="631"/>
        <v/>
      </c>
      <c r="AT3010" s="20">
        <f t="shared" si="632"/>
        <v>-9298.7999999999993</v>
      </c>
    </row>
    <row r="3011" spans="1:46" ht="33.75">
      <c r="A3011" s="54">
        <v>8044</v>
      </c>
      <c r="B3011" s="54" t="s">
        <v>1176</v>
      </c>
      <c r="C3011" s="58" t="s">
        <v>2483</v>
      </c>
      <c r="D3011" s="79">
        <v>7</v>
      </c>
      <c r="E3011" s="79">
        <v>7</v>
      </c>
      <c r="F3011" s="80">
        <v>971.55</v>
      </c>
      <c r="G3011" s="80">
        <v>138.79</v>
      </c>
      <c r="H3011" s="80">
        <v>971.55</v>
      </c>
      <c r="I3011" s="80" t="s">
        <v>28</v>
      </c>
      <c r="J3011" s="80" t="s">
        <v>28</v>
      </c>
      <c r="K3011" s="80">
        <v>138.79</v>
      </c>
      <c r="L3011" s="73">
        <f t="shared" si="624"/>
        <v>103.32</v>
      </c>
      <c r="M3011" s="73">
        <f t="shared" si="625"/>
        <v>138.79</v>
      </c>
      <c r="N3011" s="72" t="str">
        <f t="shared" si="626"/>
        <v>0827</v>
      </c>
      <c r="O3011" s="74">
        <f t="shared" si="627"/>
        <v>0</v>
      </c>
      <c r="P3011" s="72">
        <f t="shared" si="628"/>
        <v>0</v>
      </c>
      <c r="Q3011" s="74">
        <f t="shared" si="629"/>
        <v>7</v>
      </c>
      <c r="R3011" s="72" t="str">
        <f t="shared" si="630"/>
        <v/>
      </c>
      <c r="S3011" s="72" t="str">
        <f t="shared" si="631"/>
        <v/>
      </c>
      <c r="AT3011" s="20">
        <f t="shared" si="632"/>
        <v>-9298.7999999999993</v>
      </c>
    </row>
    <row r="3012" spans="1:46" ht="33.75">
      <c r="A3012" s="54">
        <v>8044</v>
      </c>
      <c r="B3012" s="54" t="s">
        <v>1174</v>
      </c>
      <c r="C3012" s="58" t="s">
        <v>2483</v>
      </c>
      <c r="D3012" s="79">
        <v>7</v>
      </c>
      <c r="E3012" s="79">
        <v>7</v>
      </c>
      <c r="F3012" s="80">
        <v>971.55</v>
      </c>
      <c r="G3012" s="80">
        <v>138.79</v>
      </c>
      <c r="H3012" s="80">
        <v>971.55</v>
      </c>
      <c r="I3012" s="80" t="s">
        <v>28</v>
      </c>
      <c r="J3012" s="80" t="s">
        <v>28</v>
      </c>
      <c r="K3012" s="80">
        <v>138.79</v>
      </c>
      <c r="L3012" s="73">
        <f t="shared" ref="L3012:L3075" si="633">IFERROR(VLOOKUP(B3012,$B$1326:$K$2467,6,0),"")</f>
        <v>103.32</v>
      </c>
      <c r="M3012" s="73">
        <f t="shared" ref="M3012:M3075" si="634">IFERROR(VLOOKUP($B3012,$B$2468:$K$3603,6,0),"")</f>
        <v>138.79</v>
      </c>
      <c r="N3012" s="72" t="str">
        <f t="shared" ref="N3012:N3075" si="635">LEFT(B3012,4)</f>
        <v>0827</v>
      </c>
      <c r="O3012" s="74">
        <f t="shared" ref="O3012:O3075" si="636">E3012-D3012</f>
        <v>0</v>
      </c>
      <c r="P3012" s="72">
        <f t="shared" ref="P3012:P3075" si="637">IF(O3012=20,1,0)</f>
        <v>0</v>
      </c>
      <c r="Q3012" s="74">
        <f t="shared" ref="Q3012:Q3075" si="638">D3012</f>
        <v>7</v>
      </c>
      <c r="R3012" s="72" t="str">
        <f t="shared" ref="R3012:R3075" si="639">IF(P3012=1,Q3012+7,"")</f>
        <v/>
      </c>
      <c r="S3012" s="72" t="str">
        <f t="shared" ref="S3012:S3075" si="640">IF(P3012=1,Q3012+14,"")</f>
        <v/>
      </c>
      <c r="AT3012" s="20">
        <f t="shared" si="632"/>
        <v>-9298.7999999999993</v>
      </c>
    </row>
    <row r="3013" spans="1:46" ht="33.75">
      <c r="A3013" s="54">
        <v>8044</v>
      </c>
      <c r="B3013" s="54" t="s">
        <v>1172</v>
      </c>
      <c r="C3013" s="58" t="s">
        <v>2483</v>
      </c>
      <c r="D3013" s="79">
        <v>7</v>
      </c>
      <c r="E3013" s="79">
        <v>7</v>
      </c>
      <c r="F3013" s="80">
        <v>971.55</v>
      </c>
      <c r="G3013" s="80">
        <v>138.79</v>
      </c>
      <c r="H3013" s="80">
        <v>971.55</v>
      </c>
      <c r="I3013" s="80" t="s">
        <v>28</v>
      </c>
      <c r="J3013" s="80" t="s">
        <v>28</v>
      </c>
      <c r="K3013" s="80">
        <v>138.79</v>
      </c>
      <c r="L3013" s="73">
        <f t="shared" si="633"/>
        <v>103.32</v>
      </c>
      <c r="M3013" s="73">
        <f t="shared" si="634"/>
        <v>138.79</v>
      </c>
      <c r="N3013" s="72" t="str">
        <f t="shared" si="635"/>
        <v>0827</v>
      </c>
      <c r="O3013" s="74">
        <f t="shared" si="636"/>
        <v>0</v>
      </c>
      <c r="P3013" s="72">
        <f t="shared" si="637"/>
        <v>0</v>
      </c>
      <c r="Q3013" s="74">
        <f t="shared" si="638"/>
        <v>7</v>
      </c>
      <c r="R3013" s="72" t="str">
        <f t="shared" si="639"/>
        <v/>
      </c>
      <c r="S3013" s="72" t="str">
        <f t="shared" si="640"/>
        <v/>
      </c>
      <c r="AT3013" s="20">
        <f t="shared" si="632"/>
        <v>-9298.7999999999993</v>
      </c>
    </row>
    <row r="3014" spans="1:46" ht="45">
      <c r="A3014" s="54">
        <v>8045</v>
      </c>
      <c r="B3014" s="54" t="s">
        <v>1226</v>
      </c>
      <c r="C3014" s="58" t="s">
        <v>3096</v>
      </c>
      <c r="D3014" s="79">
        <v>7</v>
      </c>
      <c r="E3014" s="79">
        <v>7</v>
      </c>
      <c r="F3014" s="80">
        <v>924.55</v>
      </c>
      <c r="G3014" s="80">
        <v>132.08000000000001</v>
      </c>
      <c r="H3014" s="80">
        <v>924.55</v>
      </c>
      <c r="I3014" s="80" t="s">
        <v>28</v>
      </c>
      <c r="J3014" s="80" t="s">
        <v>28</v>
      </c>
      <c r="K3014" s="80">
        <v>132.08000000000001</v>
      </c>
      <c r="L3014" s="73">
        <f t="shared" si="633"/>
        <v>97.9</v>
      </c>
      <c r="M3014" s="73">
        <f t="shared" si="634"/>
        <v>132.08000000000001</v>
      </c>
      <c r="N3014" s="72" t="str">
        <f t="shared" si="635"/>
        <v>0831</v>
      </c>
      <c r="O3014" s="74">
        <f t="shared" si="636"/>
        <v>0</v>
      </c>
      <c r="P3014" s="72">
        <f t="shared" si="637"/>
        <v>0</v>
      </c>
      <c r="Q3014" s="74">
        <f t="shared" si="638"/>
        <v>7</v>
      </c>
      <c r="R3014" s="72" t="str">
        <f t="shared" si="639"/>
        <v/>
      </c>
      <c r="S3014" s="72" t="str">
        <f t="shared" si="640"/>
        <v/>
      </c>
      <c r="AT3014" s="20">
        <f t="shared" si="632"/>
        <v>-8811</v>
      </c>
    </row>
    <row r="3015" spans="1:46" ht="45">
      <c r="A3015" s="54">
        <v>8045</v>
      </c>
      <c r="B3015" s="54" t="s">
        <v>1225</v>
      </c>
      <c r="C3015" s="58" t="s">
        <v>3096</v>
      </c>
      <c r="D3015" s="79">
        <v>7</v>
      </c>
      <c r="E3015" s="79">
        <v>7</v>
      </c>
      <c r="F3015" s="80">
        <v>924.55</v>
      </c>
      <c r="G3015" s="80">
        <v>132.08000000000001</v>
      </c>
      <c r="H3015" s="80">
        <v>924.55</v>
      </c>
      <c r="I3015" s="80" t="s">
        <v>28</v>
      </c>
      <c r="J3015" s="80" t="s">
        <v>28</v>
      </c>
      <c r="K3015" s="80">
        <v>132.08000000000001</v>
      </c>
      <c r="L3015" s="73">
        <f t="shared" si="633"/>
        <v>97.9</v>
      </c>
      <c r="M3015" s="73">
        <f t="shared" si="634"/>
        <v>132.08000000000001</v>
      </c>
      <c r="N3015" s="72" t="str">
        <f t="shared" si="635"/>
        <v>0831</v>
      </c>
      <c r="O3015" s="74">
        <f t="shared" si="636"/>
        <v>0</v>
      </c>
      <c r="P3015" s="72">
        <f t="shared" si="637"/>
        <v>0</v>
      </c>
      <c r="Q3015" s="74">
        <f t="shared" si="638"/>
        <v>7</v>
      </c>
      <c r="R3015" s="72" t="str">
        <f t="shared" si="639"/>
        <v/>
      </c>
      <c r="S3015" s="72" t="str">
        <f t="shared" si="640"/>
        <v/>
      </c>
      <c r="AT3015" s="20">
        <f t="shared" si="632"/>
        <v>-8811</v>
      </c>
    </row>
    <row r="3016" spans="1:46" ht="45">
      <c r="A3016" s="54">
        <v>8045</v>
      </c>
      <c r="B3016" s="54" t="s">
        <v>1224</v>
      </c>
      <c r="C3016" s="58" t="s">
        <v>3096</v>
      </c>
      <c r="D3016" s="79">
        <v>7</v>
      </c>
      <c r="E3016" s="79">
        <v>7</v>
      </c>
      <c r="F3016" s="80">
        <v>924.55</v>
      </c>
      <c r="G3016" s="80">
        <v>132.08000000000001</v>
      </c>
      <c r="H3016" s="80">
        <v>924.55</v>
      </c>
      <c r="I3016" s="80" t="s">
        <v>28</v>
      </c>
      <c r="J3016" s="80" t="s">
        <v>28</v>
      </c>
      <c r="K3016" s="80">
        <v>132.08000000000001</v>
      </c>
      <c r="L3016" s="73">
        <f t="shared" si="633"/>
        <v>97.9</v>
      </c>
      <c r="M3016" s="73">
        <f t="shared" si="634"/>
        <v>132.08000000000001</v>
      </c>
      <c r="N3016" s="72" t="str">
        <f t="shared" si="635"/>
        <v>0831</v>
      </c>
      <c r="O3016" s="74">
        <f t="shared" si="636"/>
        <v>0</v>
      </c>
      <c r="P3016" s="72">
        <f t="shared" si="637"/>
        <v>0</v>
      </c>
      <c r="Q3016" s="74">
        <f t="shared" si="638"/>
        <v>7</v>
      </c>
      <c r="R3016" s="72" t="str">
        <f t="shared" si="639"/>
        <v/>
      </c>
      <c r="S3016" s="72" t="str">
        <f t="shared" si="640"/>
        <v/>
      </c>
      <c r="AT3016" s="20">
        <f t="shared" si="632"/>
        <v>-8811</v>
      </c>
    </row>
    <row r="3017" spans="1:46" ht="45">
      <c r="A3017" s="54">
        <v>8045</v>
      </c>
      <c r="B3017" s="54" t="s">
        <v>1223</v>
      </c>
      <c r="C3017" s="58" t="s">
        <v>3096</v>
      </c>
      <c r="D3017" s="79">
        <v>7</v>
      </c>
      <c r="E3017" s="79">
        <v>7</v>
      </c>
      <c r="F3017" s="80">
        <v>924.55</v>
      </c>
      <c r="G3017" s="80">
        <v>132.08000000000001</v>
      </c>
      <c r="H3017" s="80">
        <v>924.55</v>
      </c>
      <c r="I3017" s="80" t="s">
        <v>28</v>
      </c>
      <c r="J3017" s="80" t="s">
        <v>28</v>
      </c>
      <c r="K3017" s="80">
        <v>132.08000000000001</v>
      </c>
      <c r="L3017" s="73">
        <f t="shared" si="633"/>
        <v>97.9</v>
      </c>
      <c r="M3017" s="73">
        <f t="shared" si="634"/>
        <v>132.08000000000001</v>
      </c>
      <c r="N3017" s="72" t="str">
        <f t="shared" si="635"/>
        <v>0831</v>
      </c>
      <c r="O3017" s="74">
        <f t="shared" si="636"/>
        <v>0</v>
      </c>
      <c r="P3017" s="72">
        <f t="shared" si="637"/>
        <v>0</v>
      </c>
      <c r="Q3017" s="74">
        <f t="shared" si="638"/>
        <v>7</v>
      </c>
      <c r="R3017" s="72" t="str">
        <f t="shared" si="639"/>
        <v/>
      </c>
      <c r="S3017" s="72" t="str">
        <f t="shared" si="640"/>
        <v/>
      </c>
      <c r="AT3017" s="20">
        <f t="shared" si="632"/>
        <v>-8811</v>
      </c>
    </row>
    <row r="3018" spans="1:46" ht="45">
      <c r="A3018" s="54">
        <v>8045</v>
      </c>
      <c r="B3018" s="54" t="s">
        <v>1222</v>
      </c>
      <c r="C3018" s="58" t="s">
        <v>3096</v>
      </c>
      <c r="D3018" s="79">
        <v>7</v>
      </c>
      <c r="E3018" s="79">
        <v>7</v>
      </c>
      <c r="F3018" s="80">
        <v>924.55</v>
      </c>
      <c r="G3018" s="80">
        <v>132.08000000000001</v>
      </c>
      <c r="H3018" s="80">
        <v>924.55</v>
      </c>
      <c r="I3018" s="80" t="s">
        <v>28</v>
      </c>
      <c r="J3018" s="80" t="s">
        <v>28</v>
      </c>
      <c r="K3018" s="80">
        <v>132.08000000000001</v>
      </c>
      <c r="L3018" s="73">
        <f t="shared" si="633"/>
        <v>97.9</v>
      </c>
      <c r="M3018" s="73">
        <f t="shared" si="634"/>
        <v>132.08000000000001</v>
      </c>
      <c r="N3018" s="72" t="str">
        <f t="shared" si="635"/>
        <v>0831</v>
      </c>
      <c r="O3018" s="74">
        <f t="shared" si="636"/>
        <v>0</v>
      </c>
      <c r="P3018" s="72">
        <f t="shared" si="637"/>
        <v>0</v>
      </c>
      <c r="Q3018" s="74">
        <f t="shared" si="638"/>
        <v>7</v>
      </c>
      <c r="R3018" s="72" t="str">
        <f t="shared" si="639"/>
        <v/>
      </c>
      <c r="S3018" s="72" t="str">
        <f t="shared" si="640"/>
        <v/>
      </c>
      <c r="AT3018" s="20">
        <f t="shared" si="632"/>
        <v>-8811</v>
      </c>
    </row>
    <row r="3019" spans="1:46" ht="45">
      <c r="A3019" s="54">
        <v>8045</v>
      </c>
      <c r="B3019" s="54" t="s">
        <v>1221</v>
      </c>
      <c r="C3019" s="58" t="s">
        <v>3096</v>
      </c>
      <c r="D3019" s="79">
        <v>7</v>
      </c>
      <c r="E3019" s="79">
        <v>7</v>
      </c>
      <c r="F3019" s="80">
        <v>924.55</v>
      </c>
      <c r="G3019" s="80">
        <v>132.08000000000001</v>
      </c>
      <c r="H3019" s="80">
        <v>924.55</v>
      </c>
      <c r="I3019" s="80" t="s">
        <v>28</v>
      </c>
      <c r="J3019" s="80" t="s">
        <v>28</v>
      </c>
      <c r="K3019" s="80">
        <v>132.08000000000001</v>
      </c>
      <c r="L3019" s="73">
        <f t="shared" si="633"/>
        <v>97.9</v>
      </c>
      <c r="M3019" s="73">
        <f t="shared" si="634"/>
        <v>132.08000000000001</v>
      </c>
      <c r="N3019" s="72" t="str">
        <f t="shared" si="635"/>
        <v>0831</v>
      </c>
      <c r="O3019" s="74">
        <f t="shared" si="636"/>
        <v>0</v>
      </c>
      <c r="P3019" s="72">
        <f t="shared" si="637"/>
        <v>0</v>
      </c>
      <c r="Q3019" s="74">
        <f t="shared" si="638"/>
        <v>7</v>
      </c>
      <c r="R3019" s="72" t="str">
        <f t="shared" si="639"/>
        <v/>
      </c>
      <c r="S3019" s="72" t="str">
        <f t="shared" si="640"/>
        <v/>
      </c>
      <c r="AT3019" s="20">
        <f t="shared" ref="AT3019:AT3082" si="641">AS3019+(AI3019-90)*L3019</f>
        <v>-8811</v>
      </c>
    </row>
    <row r="3020" spans="1:46" ht="45">
      <c r="A3020" s="54">
        <v>8045</v>
      </c>
      <c r="B3020" s="54" t="s">
        <v>1220</v>
      </c>
      <c r="C3020" s="58" t="s">
        <v>3096</v>
      </c>
      <c r="D3020" s="79">
        <v>7</v>
      </c>
      <c r="E3020" s="79">
        <v>7</v>
      </c>
      <c r="F3020" s="80">
        <v>924.55</v>
      </c>
      <c r="G3020" s="80">
        <v>132.08000000000001</v>
      </c>
      <c r="H3020" s="80">
        <v>924.55</v>
      </c>
      <c r="I3020" s="80" t="s">
        <v>28</v>
      </c>
      <c r="J3020" s="80" t="s">
        <v>28</v>
      </c>
      <c r="K3020" s="80">
        <v>132.08000000000001</v>
      </c>
      <c r="L3020" s="73">
        <f t="shared" si="633"/>
        <v>100.6</v>
      </c>
      <c r="M3020" s="73">
        <f t="shared" si="634"/>
        <v>132.08000000000001</v>
      </c>
      <c r="N3020" s="72" t="str">
        <f t="shared" si="635"/>
        <v>0831</v>
      </c>
      <c r="O3020" s="74">
        <f t="shared" si="636"/>
        <v>0</v>
      </c>
      <c r="P3020" s="72">
        <f t="shared" si="637"/>
        <v>0</v>
      </c>
      <c r="Q3020" s="74">
        <f t="shared" si="638"/>
        <v>7</v>
      </c>
      <c r="R3020" s="72" t="str">
        <f t="shared" si="639"/>
        <v/>
      </c>
      <c r="S3020" s="72" t="str">
        <f t="shared" si="640"/>
        <v/>
      </c>
      <c r="AT3020" s="20">
        <f t="shared" si="641"/>
        <v>-9054</v>
      </c>
    </row>
    <row r="3021" spans="1:46" ht="45">
      <c r="A3021" s="54">
        <v>8045</v>
      </c>
      <c r="B3021" s="54" t="s">
        <v>1219</v>
      </c>
      <c r="C3021" s="58" t="s">
        <v>3096</v>
      </c>
      <c r="D3021" s="79">
        <v>7</v>
      </c>
      <c r="E3021" s="79">
        <v>7</v>
      </c>
      <c r="F3021" s="80">
        <v>924.55</v>
      </c>
      <c r="G3021" s="80">
        <v>132.08000000000001</v>
      </c>
      <c r="H3021" s="80">
        <v>924.55</v>
      </c>
      <c r="I3021" s="80" t="s">
        <v>28</v>
      </c>
      <c r="J3021" s="80" t="s">
        <v>28</v>
      </c>
      <c r="K3021" s="80">
        <v>132.08000000000001</v>
      </c>
      <c r="L3021" s="73">
        <f t="shared" si="633"/>
        <v>100.6</v>
      </c>
      <c r="M3021" s="73">
        <f t="shared" si="634"/>
        <v>132.08000000000001</v>
      </c>
      <c r="N3021" s="72" t="str">
        <f t="shared" si="635"/>
        <v>0831</v>
      </c>
      <c r="O3021" s="74">
        <f t="shared" si="636"/>
        <v>0</v>
      </c>
      <c r="P3021" s="72">
        <f t="shared" si="637"/>
        <v>0</v>
      </c>
      <c r="Q3021" s="74">
        <f t="shared" si="638"/>
        <v>7</v>
      </c>
      <c r="R3021" s="72" t="str">
        <f t="shared" si="639"/>
        <v/>
      </c>
      <c r="S3021" s="72" t="str">
        <f t="shared" si="640"/>
        <v/>
      </c>
      <c r="AT3021" s="20">
        <f t="shared" si="641"/>
        <v>-9054</v>
      </c>
    </row>
    <row r="3022" spans="1:46" ht="45">
      <c r="A3022" s="54">
        <v>8045</v>
      </c>
      <c r="B3022" s="54" t="s">
        <v>1218</v>
      </c>
      <c r="C3022" s="58" t="s">
        <v>3096</v>
      </c>
      <c r="D3022" s="79">
        <v>7</v>
      </c>
      <c r="E3022" s="79">
        <v>7</v>
      </c>
      <c r="F3022" s="80">
        <v>924.55</v>
      </c>
      <c r="G3022" s="80">
        <v>132.08000000000001</v>
      </c>
      <c r="H3022" s="80">
        <v>924.55</v>
      </c>
      <c r="I3022" s="80" t="s">
        <v>28</v>
      </c>
      <c r="J3022" s="80" t="s">
        <v>28</v>
      </c>
      <c r="K3022" s="80">
        <v>132.08000000000001</v>
      </c>
      <c r="L3022" s="73">
        <f t="shared" si="633"/>
        <v>100.6</v>
      </c>
      <c r="M3022" s="73">
        <f t="shared" si="634"/>
        <v>132.08000000000001</v>
      </c>
      <c r="N3022" s="72" t="str">
        <f t="shared" si="635"/>
        <v>0831</v>
      </c>
      <c r="O3022" s="74">
        <f t="shared" si="636"/>
        <v>0</v>
      </c>
      <c r="P3022" s="72">
        <f t="shared" si="637"/>
        <v>0</v>
      </c>
      <c r="Q3022" s="74">
        <f t="shared" si="638"/>
        <v>7</v>
      </c>
      <c r="R3022" s="72" t="str">
        <f t="shared" si="639"/>
        <v/>
      </c>
      <c r="S3022" s="72" t="str">
        <f t="shared" si="640"/>
        <v/>
      </c>
      <c r="AT3022" s="20">
        <f t="shared" si="641"/>
        <v>-9054</v>
      </c>
    </row>
    <row r="3023" spans="1:46" ht="45">
      <c r="A3023" s="54">
        <v>8045</v>
      </c>
      <c r="B3023" s="54" t="s">
        <v>1217</v>
      </c>
      <c r="C3023" s="58" t="s">
        <v>3096</v>
      </c>
      <c r="D3023" s="79">
        <v>7</v>
      </c>
      <c r="E3023" s="79">
        <v>7</v>
      </c>
      <c r="F3023" s="80">
        <v>924.55</v>
      </c>
      <c r="G3023" s="80">
        <v>132.08000000000001</v>
      </c>
      <c r="H3023" s="80">
        <v>924.55</v>
      </c>
      <c r="I3023" s="80" t="s">
        <v>28</v>
      </c>
      <c r="J3023" s="80" t="s">
        <v>28</v>
      </c>
      <c r="K3023" s="80">
        <v>132.08000000000001</v>
      </c>
      <c r="L3023" s="73">
        <f t="shared" si="633"/>
        <v>100.6</v>
      </c>
      <c r="M3023" s="73">
        <f t="shared" si="634"/>
        <v>132.08000000000001</v>
      </c>
      <c r="N3023" s="72" t="str">
        <f t="shared" si="635"/>
        <v>0831</v>
      </c>
      <c r="O3023" s="74">
        <f t="shared" si="636"/>
        <v>0</v>
      </c>
      <c r="P3023" s="72">
        <f t="shared" si="637"/>
        <v>0</v>
      </c>
      <c r="Q3023" s="74">
        <f t="shared" si="638"/>
        <v>7</v>
      </c>
      <c r="R3023" s="72" t="str">
        <f t="shared" si="639"/>
        <v/>
      </c>
      <c r="S3023" s="72" t="str">
        <f t="shared" si="640"/>
        <v/>
      </c>
      <c r="AT3023" s="20">
        <f t="shared" si="641"/>
        <v>-9054</v>
      </c>
    </row>
    <row r="3024" spans="1:46" ht="45">
      <c r="A3024" s="54">
        <v>8045</v>
      </c>
      <c r="B3024" s="54" t="s">
        <v>1216</v>
      </c>
      <c r="C3024" s="58" t="s">
        <v>3096</v>
      </c>
      <c r="D3024" s="79">
        <v>7</v>
      </c>
      <c r="E3024" s="79">
        <v>7</v>
      </c>
      <c r="F3024" s="80">
        <v>924.55</v>
      </c>
      <c r="G3024" s="80">
        <v>132.08000000000001</v>
      </c>
      <c r="H3024" s="80">
        <v>924.55</v>
      </c>
      <c r="I3024" s="80" t="s">
        <v>28</v>
      </c>
      <c r="J3024" s="80" t="s">
        <v>28</v>
      </c>
      <c r="K3024" s="80">
        <v>132.08000000000001</v>
      </c>
      <c r="L3024" s="73">
        <f t="shared" si="633"/>
        <v>100.6</v>
      </c>
      <c r="M3024" s="73">
        <f t="shared" si="634"/>
        <v>132.08000000000001</v>
      </c>
      <c r="N3024" s="72" t="str">
        <f t="shared" si="635"/>
        <v>0831</v>
      </c>
      <c r="O3024" s="74">
        <f t="shared" si="636"/>
        <v>0</v>
      </c>
      <c r="P3024" s="72">
        <f t="shared" si="637"/>
        <v>0</v>
      </c>
      <c r="Q3024" s="74">
        <f t="shared" si="638"/>
        <v>7</v>
      </c>
      <c r="R3024" s="72" t="str">
        <f t="shared" si="639"/>
        <v/>
      </c>
      <c r="S3024" s="72" t="str">
        <f t="shared" si="640"/>
        <v/>
      </c>
      <c r="AT3024" s="20">
        <f t="shared" si="641"/>
        <v>-9054</v>
      </c>
    </row>
    <row r="3025" spans="1:46" ht="45">
      <c r="A3025" s="54">
        <v>8045</v>
      </c>
      <c r="B3025" s="54" t="s">
        <v>1215</v>
      </c>
      <c r="C3025" s="58" t="s">
        <v>3096</v>
      </c>
      <c r="D3025" s="79">
        <v>7</v>
      </c>
      <c r="E3025" s="79">
        <v>7</v>
      </c>
      <c r="F3025" s="80">
        <v>924.55</v>
      </c>
      <c r="G3025" s="80">
        <v>132.08000000000001</v>
      </c>
      <c r="H3025" s="80">
        <v>924.55</v>
      </c>
      <c r="I3025" s="80" t="s">
        <v>28</v>
      </c>
      <c r="J3025" s="80" t="s">
        <v>28</v>
      </c>
      <c r="K3025" s="80">
        <v>132.08000000000001</v>
      </c>
      <c r="L3025" s="73">
        <f t="shared" si="633"/>
        <v>100.6</v>
      </c>
      <c r="M3025" s="73">
        <f t="shared" si="634"/>
        <v>132.08000000000001</v>
      </c>
      <c r="N3025" s="72" t="str">
        <f t="shared" si="635"/>
        <v>0831</v>
      </c>
      <c r="O3025" s="74">
        <f t="shared" si="636"/>
        <v>0</v>
      </c>
      <c r="P3025" s="72">
        <f t="shared" si="637"/>
        <v>0</v>
      </c>
      <c r="Q3025" s="74">
        <f t="shared" si="638"/>
        <v>7</v>
      </c>
      <c r="R3025" s="72" t="str">
        <f t="shared" si="639"/>
        <v/>
      </c>
      <c r="S3025" s="72" t="str">
        <f t="shared" si="640"/>
        <v/>
      </c>
      <c r="AT3025" s="20">
        <f t="shared" si="641"/>
        <v>-9054</v>
      </c>
    </row>
    <row r="3026" spans="1:46" ht="45">
      <c r="A3026" s="54">
        <v>8045</v>
      </c>
      <c r="B3026" s="54" t="s">
        <v>1214</v>
      </c>
      <c r="C3026" s="58" t="s">
        <v>3096</v>
      </c>
      <c r="D3026" s="79">
        <v>7</v>
      </c>
      <c r="E3026" s="79">
        <v>7</v>
      </c>
      <c r="F3026" s="80">
        <v>924.55</v>
      </c>
      <c r="G3026" s="80">
        <v>132.08000000000001</v>
      </c>
      <c r="H3026" s="80">
        <v>924.55</v>
      </c>
      <c r="I3026" s="80" t="s">
        <v>28</v>
      </c>
      <c r="J3026" s="80" t="s">
        <v>28</v>
      </c>
      <c r="K3026" s="80">
        <v>132.08000000000001</v>
      </c>
      <c r="L3026" s="73">
        <f t="shared" si="633"/>
        <v>99.85</v>
      </c>
      <c r="M3026" s="73">
        <f t="shared" si="634"/>
        <v>132.08000000000001</v>
      </c>
      <c r="N3026" s="72" t="str">
        <f t="shared" si="635"/>
        <v>0831</v>
      </c>
      <c r="O3026" s="74">
        <f t="shared" si="636"/>
        <v>0</v>
      </c>
      <c r="P3026" s="72">
        <f t="shared" si="637"/>
        <v>0</v>
      </c>
      <c r="Q3026" s="74">
        <f t="shared" si="638"/>
        <v>7</v>
      </c>
      <c r="R3026" s="72" t="str">
        <f t="shared" si="639"/>
        <v/>
      </c>
      <c r="S3026" s="72" t="str">
        <f t="shared" si="640"/>
        <v/>
      </c>
      <c r="AT3026" s="20">
        <f t="shared" si="641"/>
        <v>-8986.5</v>
      </c>
    </row>
    <row r="3027" spans="1:46" ht="45">
      <c r="A3027" s="54">
        <v>8045</v>
      </c>
      <c r="B3027" s="54" t="s">
        <v>1213</v>
      </c>
      <c r="C3027" s="58" t="s">
        <v>3096</v>
      </c>
      <c r="D3027" s="79">
        <v>7</v>
      </c>
      <c r="E3027" s="79">
        <v>7</v>
      </c>
      <c r="F3027" s="80">
        <v>924.55</v>
      </c>
      <c r="G3027" s="80">
        <v>132.08000000000001</v>
      </c>
      <c r="H3027" s="80">
        <v>924.55</v>
      </c>
      <c r="I3027" s="80" t="s">
        <v>28</v>
      </c>
      <c r="J3027" s="80" t="s">
        <v>28</v>
      </c>
      <c r="K3027" s="80">
        <v>132.08000000000001</v>
      </c>
      <c r="L3027" s="73">
        <f t="shared" si="633"/>
        <v>99.85</v>
      </c>
      <c r="M3027" s="73">
        <f t="shared" si="634"/>
        <v>132.08000000000001</v>
      </c>
      <c r="N3027" s="72" t="str">
        <f t="shared" si="635"/>
        <v>0831</v>
      </c>
      <c r="O3027" s="74">
        <f t="shared" si="636"/>
        <v>0</v>
      </c>
      <c r="P3027" s="72">
        <f t="shared" si="637"/>
        <v>0</v>
      </c>
      <c r="Q3027" s="74">
        <f t="shared" si="638"/>
        <v>7</v>
      </c>
      <c r="R3027" s="72" t="str">
        <f t="shared" si="639"/>
        <v/>
      </c>
      <c r="S3027" s="72" t="str">
        <f t="shared" si="640"/>
        <v/>
      </c>
      <c r="AT3027" s="20">
        <f t="shared" si="641"/>
        <v>-8986.5</v>
      </c>
    </row>
    <row r="3028" spans="1:46" ht="45">
      <c r="A3028" s="54">
        <v>8045</v>
      </c>
      <c r="B3028" s="54" t="s">
        <v>1212</v>
      </c>
      <c r="C3028" s="58" t="s">
        <v>3096</v>
      </c>
      <c r="D3028" s="79">
        <v>7</v>
      </c>
      <c r="E3028" s="79">
        <v>7</v>
      </c>
      <c r="F3028" s="80">
        <v>924.55</v>
      </c>
      <c r="G3028" s="80">
        <v>132.08000000000001</v>
      </c>
      <c r="H3028" s="80">
        <v>924.55</v>
      </c>
      <c r="I3028" s="80" t="s">
        <v>28</v>
      </c>
      <c r="J3028" s="80" t="s">
        <v>28</v>
      </c>
      <c r="K3028" s="80">
        <v>132.08000000000001</v>
      </c>
      <c r="L3028" s="73">
        <f t="shared" si="633"/>
        <v>99.85</v>
      </c>
      <c r="M3028" s="73">
        <f t="shared" si="634"/>
        <v>132.08000000000001</v>
      </c>
      <c r="N3028" s="72" t="str">
        <f t="shared" si="635"/>
        <v>0831</v>
      </c>
      <c r="O3028" s="74">
        <f t="shared" si="636"/>
        <v>0</v>
      </c>
      <c r="P3028" s="72">
        <f t="shared" si="637"/>
        <v>0</v>
      </c>
      <c r="Q3028" s="74">
        <f t="shared" si="638"/>
        <v>7</v>
      </c>
      <c r="R3028" s="72" t="str">
        <f t="shared" si="639"/>
        <v/>
      </c>
      <c r="S3028" s="72" t="str">
        <f t="shared" si="640"/>
        <v/>
      </c>
      <c r="AT3028" s="20">
        <f t="shared" si="641"/>
        <v>-8986.5</v>
      </c>
    </row>
    <row r="3029" spans="1:46" ht="45">
      <c r="A3029" s="54">
        <v>8045</v>
      </c>
      <c r="B3029" s="54" t="s">
        <v>1211</v>
      </c>
      <c r="C3029" s="58" t="s">
        <v>3096</v>
      </c>
      <c r="D3029" s="79">
        <v>7</v>
      </c>
      <c r="E3029" s="79">
        <v>7</v>
      </c>
      <c r="F3029" s="80">
        <v>924.55</v>
      </c>
      <c r="G3029" s="80">
        <v>132.08000000000001</v>
      </c>
      <c r="H3029" s="80">
        <v>924.55</v>
      </c>
      <c r="I3029" s="80" t="s">
        <v>28</v>
      </c>
      <c r="J3029" s="80" t="s">
        <v>28</v>
      </c>
      <c r="K3029" s="80">
        <v>132.08000000000001</v>
      </c>
      <c r="L3029" s="73">
        <f t="shared" si="633"/>
        <v>99.85</v>
      </c>
      <c r="M3029" s="73">
        <f t="shared" si="634"/>
        <v>132.08000000000001</v>
      </c>
      <c r="N3029" s="72" t="str">
        <f t="shared" si="635"/>
        <v>0831</v>
      </c>
      <c r="O3029" s="74">
        <f t="shared" si="636"/>
        <v>0</v>
      </c>
      <c r="P3029" s="72">
        <f t="shared" si="637"/>
        <v>0</v>
      </c>
      <c r="Q3029" s="74">
        <f t="shared" si="638"/>
        <v>7</v>
      </c>
      <c r="R3029" s="72" t="str">
        <f t="shared" si="639"/>
        <v/>
      </c>
      <c r="S3029" s="72" t="str">
        <f t="shared" si="640"/>
        <v/>
      </c>
      <c r="AT3029" s="20">
        <f t="shared" si="641"/>
        <v>-8986.5</v>
      </c>
    </row>
    <row r="3030" spans="1:46" ht="45">
      <c r="A3030" s="54">
        <v>8045</v>
      </c>
      <c r="B3030" s="54" t="s">
        <v>1210</v>
      </c>
      <c r="C3030" s="58" t="s">
        <v>3096</v>
      </c>
      <c r="D3030" s="79">
        <v>7</v>
      </c>
      <c r="E3030" s="79">
        <v>7</v>
      </c>
      <c r="F3030" s="80">
        <v>924.55</v>
      </c>
      <c r="G3030" s="80">
        <v>132.08000000000001</v>
      </c>
      <c r="H3030" s="80">
        <v>924.55</v>
      </c>
      <c r="I3030" s="80" t="s">
        <v>28</v>
      </c>
      <c r="J3030" s="80" t="s">
        <v>28</v>
      </c>
      <c r="K3030" s="80">
        <v>132.08000000000001</v>
      </c>
      <c r="L3030" s="73">
        <f t="shared" si="633"/>
        <v>99.85</v>
      </c>
      <c r="M3030" s="73">
        <f t="shared" si="634"/>
        <v>132.08000000000001</v>
      </c>
      <c r="N3030" s="72" t="str">
        <f t="shared" si="635"/>
        <v>0831</v>
      </c>
      <c r="O3030" s="74">
        <f t="shared" si="636"/>
        <v>0</v>
      </c>
      <c r="P3030" s="72">
        <f t="shared" si="637"/>
        <v>0</v>
      </c>
      <c r="Q3030" s="74">
        <f t="shared" si="638"/>
        <v>7</v>
      </c>
      <c r="R3030" s="72" t="str">
        <f t="shared" si="639"/>
        <v/>
      </c>
      <c r="S3030" s="72" t="str">
        <f t="shared" si="640"/>
        <v/>
      </c>
      <c r="AT3030" s="20">
        <f t="shared" si="641"/>
        <v>-8986.5</v>
      </c>
    </row>
    <row r="3031" spans="1:46" ht="45">
      <c r="A3031" s="54">
        <v>8045</v>
      </c>
      <c r="B3031" s="54" t="s">
        <v>1209</v>
      </c>
      <c r="C3031" s="58" t="s">
        <v>3096</v>
      </c>
      <c r="D3031" s="79">
        <v>7</v>
      </c>
      <c r="E3031" s="79">
        <v>7</v>
      </c>
      <c r="F3031" s="80">
        <v>924.55</v>
      </c>
      <c r="G3031" s="80">
        <v>132.08000000000001</v>
      </c>
      <c r="H3031" s="80">
        <v>924.55</v>
      </c>
      <c r="I3031" s="80" t="s">
        <v>28</v>
      </c>
      <c r="J3031" s="80" t="s">
        <v>28</v>
      </c>
      <c r="K3031" s="80">
        <v>132.08000000000001</v>
      </c>
      <c r="L3031" s="73">
        <f t="shared" si="633"/>
        <v>99.85</v>
      </c>
      <c r="M3031" s="73">
        <f t="shared" si="634"/>
        <v>132.08000000000001</v>
      </c>
      <c r="N3031" s="72" t="str">
        <f t="shared" si="635"/>
        <v>0831</v>
      </c>
      <c r="O3031" s="74">
        <f t="shared" si="636"/>
        <v>0</v>
      </c>
      <c r="P3031" s="72">
        <f t="shared" si="637"/>
        <v>0</v>
      </c>
      <c r="Q3031" s="74">
        <f t="shared" si="638"/>
        <v>7</v>
      </c>
      <c r="R3031" s="72" t="str">
        <f t="shared" si="639"/>
        <v/>
      </c>
      <c r="S3031" s="72" t="str">
        <f t="shared" si="640"/>
        <v/>
      </c>
      <c r="AT3031" s="20">
        <f t="shared" si="641"/>
        <v>-8986.5</v>
      </c>
    </row>
    <row r="3032" spans="1:46" ht="33.75">
      <c r="A3032" s="54">
        <v>8046</v>
      </c>
      <c r="B3032" s="54" t="s">
        <v>1267</v>
      </c>
      <c r="C3032" s="58" t="s">
        <v>2484</v>
      </c>
      <c r="D3032" s="79">
        <v>7</v>
      </c>
      <c r="E3032" s="79">
        <v>7</v>
      </c>
      <c r="F3032" s="80">
        <v>942.28</v>
      </c>
      <c r="G3032" s="80">
        <v>134.61000000000001</v>
      </c>
      <c r="H3032" s="80">
        <v>942.28</v>
      </c>
      <c r="I3032" s="80" t="s">
        <v>28</v>
      </c>
      <c r="J3032" s="80" t="s">
        <v>28</v>
      </c>
      <c r="K3032" s="80">
        <v>134.61000000000001</v>
      </c>
      <c r="L3032" s="73">
        <f t="shared" si="633"/>
        <v>98.56</v>
      </c>
      <c r="M3032" s="73">
        <f t="shared" si="634"/>
        <v>134.61000000000001</v>
      </c>
      <c r="N3032" s="72" t="str">
        <f t="shared" si="635"/>
        <v>0833</v>
      </c>
      <c r="O3032" s="74">
        <f t="shared" si="636"/>
        <v>0</v>
      </c>
      <c r="P3032" s="72">
        <f t="shared" si="637"/>
        <v>0</v>
      </c>
      <c r="Q3032" s="74">
        <f t="shared" si="638"/>
        <v>7</v>
      </c>
      <c r="R3032" s="72" t="str">
        <f t="shared" si="639"/>
        <v/>
      </c>
      <c r="S3032" s="72" t="str">
        <f t="shared" si="640"/>
        <v/>
      </c>
      <c r="AT3032" s="20">
        <f t="shared" si="641"/>
        <v>-8870.4</v>
      </c>
    </row>
    <row r="3033" spans="1:46" ht="33.75">
      <c r="A3033" s="54">
        <v>8046</v>
      </c>
      <c r="B3033" s="54" t="s">
        <v>1265</v>
      </c>
      <c r="C3033" s="58" t="s">
        <v>2484</v>
      </c>
      <c r="D3033" s="79">
        <v>7</v>
      </c>
      <c r="E3033" s="79">
        <v>7</v>
      </c>
      <c r="F3033" s="80">
        <v>942.28</v>
      </c>
      <c r="G3033" s="80">
        <v>134.61000000000001</v>
      </c>
      <c r="H3033" s="80">
        <v>942.28</v>
      </c>
      <c r="I3033" s="80" t="s">
        <v>28</v>
      </c>
      <c r="J3033" s="80" t="s">
        <v>28</v>
      </c>
      <c r="K3033" s="80">
        <v>134.61000000000001</v>
      </c>
      <c r="L3033" s="73">
        <f t="shared" si="633"/>
        <v>98.56</v>
      </c>
      <c r="M3033" s="73">
        <f t="shared" si="634"/>
        <v>134.61000000000001</v>
      </c>
      <c r="N3033" s="72" t="str">
        <f t="shared" si="635"/>
        <v>0833</v>
      </c>
      <c r="O3033" s="74">
        <f t="shared" si="636"/>
        <v>0</v>
      </c>
      <c r="P3033" s="72">
        <f t="shared" si="637"/>
        <v>0</v>
      </c>
      <c r="Q3033" s="74">
        <f t="shared" si="638"/>
        <v>7</v>
      </c>
      <c r="R3033" s="72" t="str">
        <f t="shared" si="639"/>
        <v/>
      </c>
      <c r="S3033" s="72" t="str">
        <f t="shared" si="640"/>
        <v/>
      </c>
      <c r="AT3033" s="20">
        <f t="shared" si="641"/>
        <v>-8870.4</v>
      </c>
    </row>
    <row r="3034" spans="1:46" ht="33.75">
      <c r="A3034" s="54">
        <v>8046</v>
      </c>
      <c r="B3034" s="54" t="s">
        <v>1263</v>
      </c>
      <c r="C3034" s="58" t="s">
        <v>2484</v>
      </c>
      <c r="D3034" s="79">
        <v>7</v>
      </c>
      <c r="E3034" s="79">
        <v>7</v>
      </c>
      <c r="F3034" s="80">
        <v>942.28</v>
      </c>
      <c r="G3034" s="80">
        <v>134.61000000000001</v>
      </c>
      <c r="H3034" s="80">
        <v>942.28</v>
      </c>
      <c r="I3034" s="80" t="s">
        <v>28</v>
      </c>
      <c r="J3034" s="80" t="s">
        <v>28</v>
      </c>
      <c r="K3034" s="80">
        <v>134.61000000000001</v>
      </c>
      <c r="L3034" s="73">
        <f t="shared" si="633"/>
        <v>98.56</v>
      </c>
      <c r="M3034" s="73">
        <f t="shared" si="634"/>
        <v>134.61000000000001</v>
      </c>
      <c r="N3034" s="72" t="str">
        <f t="shared" si="635"/>
        <v>0833</v>
      </c>
      <c r="O3034" s="74">
        <f t="shared" si="636"/>
        <v>0</v>
      </c>
      <c r="P3034" s="72">
        <f t="shared" si="637"/>
        <v>0</v>
      </c>
      <c r="Q3034" s="74">
        <f t="shared" si="638"/>
        <v>7</v>
      </c>
      <c r="R3034" s="72" t="str">
        <f t="shared" si="639"/>
        <v/>
      </c>
      <c r="S3034" s="72" t="str">
        <f t="shared" si="640"/>
        <v/>
      </c>
      <c r="AT3034" s="20">
        <f t="shared" si="641"/>
        <v>-8870.4</v>
      </c>
    </row>
    <row r="3035" spans="1:46" ht="33.75">
      <c r="A3035" s="54">
        <v>8046</v>
      </c>
      <c r="B3035" s="54" t="s">
        <v>1261</v>
      </c>
      <c r="C3035" s="58" t="s">
        <v>2484</v>
      </c>
      <c r="D3035" s="79">
        <v>7</v>
      </c>
      <c r="E3035" s="79">
        <v>7</v>
      </c>
      <c r="F3035" s="80">
        <v>942.28</v>
      </c>
      <c r="G3035" s="80">
        <v>134.61000000000001</v>
      </c>
      <c r="H3035" s="80">
        <v>942.28</v>
      </c>
      <c r="I3035" s="80" t="s">
        <v>28</v>
      </c>
      <c r="J3035" s="80" t="s">
        <v>28</v>
      </c>
      <c r="K3035" s="80">
        <v>134.61000000000001</v>
      </c>
      <c r="L3035" s="73">
        <f t="shared" si="633"/>
        <v>98.56</v>
      </c>
      <c r="M3035" s="73">
        <f t="shared" si="634"/>
        <v>134.61000000000001</v>
      </c>
      <c r="N3035" s="72" t="str">
        <f t="shared" si="635"/>
        <v>0833</v>
      </c>
      <c r="O3035" s="74">
        <f t="shared" si="636"/>
        <v>0</v>
      </c>
      <c r="P3035" s="72">
        <f t="shared" si="637"/>
        <v>0</v>
      </c>
      <c r="Q3035" s="74">
        <f t="shared" si="638"/>
        <v>7</v>
      </c>
      <c r="R3035" s="72" t="str">
        <f t="shared" si="639"/>
        <v/>
      </c>
      <c r="S3035" s="72" t="str">
        <f t="shared" si="640"/>
        <v/>
      </c>
      <c r="AT3035" s="20">
        <f t="shared" si="641"/>
        <v>-8870.4</v>
      </c>
    </row>
    <row r="3036" spans="1:46" ht="33.75">
      <c r="A3036" s="54">
        <v>8046</v>
      </c>
      <c r="B3036" s="54" t="s">
        <v>1259</v>
      </c>
      <c r="C3036" s="58" t="s">
        <v>2484</v>
      </c>
      <c r="D3036" s="79">
        <v>7</v>
      </c>
      <c r="E3036" s="79">
        <v>7</v>
      </c>
      <c r="F3036" s="80">
        <v>942.28</v>
      </c>
      <c r="G3036" s="80">
        <v>134.61000000000001</v>
      </c>
      <c r="H3036" s="80">
        <v>942.28</v>
      </c>
      <c r="I3036" s="80" t="s">
        <v>28</v>
      </c>
      <c r="J3036" s="80" t="s">
        <v>28</v>
      </c>
      <c r="K3036" s="80">
        <v>134.61000000000001</v>
      </c>
      <c r="L3036" s="73">
        <f t="shared" si="633"/>
        <v>98.56</v>
      </c>
      <c r="M3036" s="73">
        <f t="shared" si="634"/>
        <v>134.61000000000001</v>
      </c>
      <c r="N3036" s="72" t="str">
        <f t="shared" si="635"/>
        <v>0833</v>
      </c>
      <c r="O3036" s="74">
        <f t="shared" si="636"/>
        <v>0</v>
      </c>
      <c r="P3036" s="72">
        <f t="shared" si="637"/>
        <v>0</v>
      </c>
      <c r="Q3036" s="74">
        <f t="shared" si="638"/>
        <v>7</v>
      </c>
      <c r="R3036" s="72" t="str">
        <f t="shared" si="639"/>
        <v/>
      </c>
      <c r="S3036" s="72" t="str">
        <f t="shared" si="640"/>
        <v/>
      </c>
      <c r="AT3036" s="20">
        <f t="shared" si="641"/>
        <v>-8870.4</v>
      </c>
    </row>
    <row r="3037" spans="1:46" ht="33.75">
      <c r="A3037" s="54">
        <v>8046</v>
      </c>
      <c r="B3037" s="54" t="s">
        <v>1257</v>
      </c>
      <c r="C3037" s="58" t="s">
        <v>2484</v>
      </c>
      <c r="D3037" s="79">
        <v>7</v>
      </c>
      <c r="E3037" s="79">
        <v>7</v>
      </c>
      <c r="F3037" s="80">
        <v>942.28</v>
      </c>
      <c r="G3037" s="80">
        <v>134.61000000000001</v>
      </c>
      <c r="H3037" s="80">
        <v>942.28</v>
      </c>
      <c r="I3037" s="80" t="s">
        <v>28</v>
      </c>
      <c r="J3037" s="80" t="s">
        <v>28</v>
      </c>
      <c r="K3037" s="80">
        <v>134.61000000000001</v>
      </c>
      <c r="L3037" s="73">
        <f t="shared" si="633"/>
        <v>98.56</v>
      </c>
      <c r="M3037" s="73">
        <f t="shared" si="634"/>
        <v>134.61000000000001</v>
      </c>
      <c r="N3037" s="72" t="str">
        <f t="shared" si="635"/>
        <v>0833</v>
      </c>
      <c r="O3037" s="74">
        <f t="shared" si="636"/>
        <v>0</v>
      </c>
      <c r="P3037" s="72">
        <f t="shared" si="637"/>
        <v>0</v>
      </c>
      <c r="Q3037" s="74">
        <f t="shared" si="638"/>
        <v>7</v>
      </c>
      <c r="R3037" s="72" t="str">
        <f t="shared" si="639"/>
        <v/>
      </c>
      <c r="S3037" s="72" t="str">
        <f t="shared" si="640"/>
        <v/>
      </c>
      <c r="AT3037" s="20">
        <f t="shared" si="641"/>
        <v>-8870.4</v>
      </c>
    </row>
    <row r="3038" spans="1:46" ht="33.75">
      <c r="A3038" s="54">
        <v>8046</v>
      </c>
      <c r="B3038" s="54" t="s">
        <v>1255</v>
      </c>
      <c r="C3038" s="58" t="s">
        <v>2484</v>
      </c>
      <c r="D3038" s="79">
        <v>7</v>
      </c>
      <c r="E3038" s="79">
        <v>7</v>
      </c>
      <c r="F3038" s="80">
        <v>942.28</v>
      </c>
      <c r="G3038" s="80">
        <v>134.61000000000001</v>
      </c>
      <c r="H3038" s="80">
        <v>942.28</v>
      </c>
      <c r="I3038" s="80" t="s">
        <v>28</v>
      </c>
      <c r="J3038" s="80" t="s">
        <v>28</v>
      </c>
      <c r="K3038" s="80">
        <v>134.61000000000001</v>
      </c>
      <c r="L3038" s="73">
        <f t="shared" si="633"/>
        <v>97.28</v>
      </c>
      <c r="M3038" s="73">
        <f t="shared" si="634"/>
        <v>134.61000000000001</v>
      </c>
      <c r="N3038" s="72" t="str">
        <f t="shared" si="635"/>
        <v>0833</v>
      </c>
      <c r="O3038" s="74">
        <f t="shared" si="636"/>
        <v>0</v>
      </c>
      <c r="P3038" s="72">
        <f t="shared" si="637"/>
        <v>0</v>
      </c>
      <c r="Q3038" s="74">
        <f t="shared" si="638"/>
        <v>7</v>
      </c>
      <c r="R3038" s="72" t="str">
        <f t="shared" si="639"/>
        <v/>
      </c>
      <c r="S3038" s="72" t="str">
        <f t="shared" si="640"/>
        <v/>
      </c>
      <c r="AT3038" s="20">
        <f t="shared" si="641"/>
        <v>-8755.2000000000007</v>
      </c>
    </row>
    <row r="3039" spans="1:46" ht="33.75">
      <c r="A3039" s="54">
        <v>8046</v>
      </c>
      <c r="B3039" s="54" t="s">
        <v>1253</v>
      </c>
      <c r="C3039" s="58" t="s">
        <v>2484</v>
      </c>
      <c r="D3039" s="79">
        <v>7</v>
      </c>
      <c r="E3039" s="79">
        <v>7</v>
      </c>
      <c r="F3039" s="80">
        <v>942.28</v>
      </c>
      <c r="G3039" s="80">
        <v>134.61000000000001</v>
      </c>
      <c r="H3039" s="80">
        <v>942.28</v>
      </c>
      <c r="I3039" s="80" t="s">
        <v>28</v>
      </c>
      <c r="J3039" s="80" t="s">
        <v>28</v>
      </c>
      <c r="K3039" s="80">
        <v>134.61000000000001</v>
      </c>
      <c r="L3039" s="73">
        <f t="shared" si="633"/>
        <v>97.28</v>
      </c>
      <c r="M3039" s="73">
        <f t="shared" si="634"/>
        <v>134.61000000000001</v>
      </c>
      <c r="N3039" s="72" t="str">
        <f t="shared" si="635"/>
        <v>0833</v>
      </c>
      <c r="O3039" s="74">
        <f t="shared" si="636"/>
        <v>0</v>
      </c>
      <c r="P3039" s="72">
        <f t="shared" si="637"/>
        <v>0</v>
      </c>
      <c r="Q3039" s="74">
        <f t="shared" si="638"/>
        <v>7</v>
      </c>
      <c r="R3039" s="72" t="str">
        <f t="shared" si="639"/>
        <v/>
      </c>
      <c r="S3039" s="72" t="str">
        <f t="shared" si="640"/>
        <v/>
      </c>
      <c r="AT3039" s="20">
        <f t="shared" si="641"/>
        <v>-8755.2000000000007</v>
      </c>
    </row>
    <row r="3040" spans="1:46" ht="33.75">
      <c r="A3040" s="54">
        <v>8046</v>
      </c>
      <c r="B3040" s="54" t="s">
        <v>1251</v>
      </c>
      <c r="C3040" s="58" t="s">
        <v>2484</v>
      </c>
      <c r="D3040" s="79">
        <v>7</v>
      </c>
      <c r="E3040" s="79">
        <v>7</v>
      </c>
      <c r="F3040" s="80">
        <v>942.28</v>
      </c>
      <c r="G3040" s="80">
        <v>134.61000000000001</v>
      </c>
      <c r="H3040" s="80">
        <v>942.28</v>
      </c>
      <c r="I3040" s="80" t="s">
        <v>28</v>
      </c>
      <c r="J3040" s="80" t="s">
        <v>28</v>
      </c>
      <c r="K3040" s="80">
        <v>134.61000000000001</v>
      </c>
      <c r="L3040" s="73">
        <f t="shared" si="633"/>
        <v>97.28</v>
      </c>
      <c r="M3040" s="73">
        <f t="shared" si="634"/>
        <v>134.61000000000001</v>
      </c>
      <c r="N3040" s="72" t="str">
        <f t="shared" si="635"/>
        <v>0833</v>
      </c>
      <c r="O3040" s="74">
        <f t="shared" si="636"/>
        <v>0</v>
      </c>
      <c r="P3040" s="72">
        <f t="shared" si="637"/>
        <v>0</v>
      </c>
      <c r="Q3040" s="74">
        <f t="shared" si="638"/>
        <v>7</v>
      </c>
      <c r="R3040" s="72" t="str">
        <f t="shared" si="639"/>
        <v/>
      </c>
      <c r="S3040" s="72" t="str">
        <f t="shared" si="640"/>
        <v/>
      </c>
      <c r="AT3040" s="20">
        <f t="shared" si="641"/>
        <v>-8755.2000000000007</v>
      </c>
    </row>
    <row r="3041" spans="1:46" ht="33.75">
      <c r="A3041" s="54">
        <v>8046</v>
      </c>
      <c r="B3041" s="54" t="s">
        <v>1249</v>
      </c>
      <c r="C3041" s="58" t="s">
        <v>2484</v>
      </c>
      <c r="D3041" s="79">
        <v>7</v>
      </c>
      <c r="E3041" s="79">
        <v>7</v>
      </c>
      <c r="F3041" s="80">
        <v>942.28</v>
      </c>
      <c r="G3041" s="80">
        <v>134.61000000000001</v>
      </c>
      <c r="H3041" s="80">
        <v>942.28</v>
      </c>
      <c r="I3041" s="80" t="s">
        <v>28</v>
      </c>
      <c r="J3041" s="80" t="s">
        <v>28</v>
      </c>
      <c r="K3041" s="80">
        <v>134.61000000000001</v>
      </c>
      <c r="L3041" s="73">
        <f t="shared" si="633"/>
        <v>97.28</v>
      </c>
      <c r="M3041" s="73">
        <f t="shared" si="634"/>
        <v>134.61000000000001</v>
      </c>
      <c r="N3041" s="72" t="str">
        <f t="shared" si="635"/>
        <v>0833</v>
      </c>
      <c r="O3041" s="74">
        <f t="shared" si="636"/>
        <v>0</v>
      </c>
      <c r="P3041" s="72">
        <f t="shared" si="637"/>
        <v>0</v>
      </c>
      <c r="Q3041" s="74">
        <f t="shared" si="638"/>
        <v>7</v>
      </c>
      <c r="R3041" s="72" t="str">
        <f t="shared" si="639"/>
        <v/>
      </c>
      <c r="S3041" s="72" t="str">
        <f t="shared" si="640"/>
        <v/>
      </c>
      <c r="AT3041" s="20">
        <f t="shared" si="641"/>
        <v>-8755.2000000000007</v>
      </c>
    </row>
    <row r="3042" spans="1:46" ht="33.75">
      <c r="A3042" s="54">
        <v>8046</v>
      </c>
      <c r="B3042" s="54" t="s">
        <v>1247</v>
      </c>
      <c r="C3042" s="58" t="s">
        <v>2484</v>
      </c>
      <c r="D3042" s="79">
        <v>7</v>
      </c>
      <c r="E3042" s="79">
        <v>7</v>
      </c>
      <c r="F3042" s="80">
        <v>942.28</v>
      </c>
      <c r="G3042" s="80">
        <v>134.61000000000001</v>
      </c>
      <c r="H3042" s="80">
        <v>942.28</v>
      </c>
      <c r="I3042" s="80" t="s">
        <v>28</v>
      </c>
      <c r="J3042" s="80" t="s">
        <v>28</v>
      </c>
      <c r="K3042" s="80">
        <v>134.61000000000001</v>
      </c>
      <c r="L3042" s="73">
        <f t="shared" si="633"/>
        <v>97.28</v>
      </c>
      <c r="M3042" s="73">
        <f t="shared" si="634"/>
        <v>134.61000000000001</v>
      </c>
      <c r="N3042" s="72" t="str">
        <f t="shared" si="635"/>
        <v>0833</v>
      </c>
      <c r="O3042" s="74">
        <f t="shared" si="636"/>
        <v>0</v>
      </c>
      <c r="P3042" s="72">
        <f t="shared" si="637"/>
        <v>0</v>
      </c>
      <c r="Q3042" s="74">
        <f t="shared" si="638"/>
        <v>7</v>
      </c>
      <c r="R3042" s="72" t="str">
        <f t="shared" si="639"/>
        <v/>
      </c>
      <c r="S3042" s="72" t="str">
        <f t="shared" si="640"/>
        <v/>
      </c>
      <c r="AT3042" s="20">
        <f t="shared" si="641"/>
        <v>-8755.2000000000007</v>
      </c>
    </row>
    <row r="3043" spans="1:46" ht="33.75">
      <c r="A3043" s="54">
        <v>8046</v>
      </c>
      <c r="B3043" s="54" t="s">
        <v>1245</v>
      </c>
      <c r="C3043" s="58" t="s">
        <v>2484</v>
      </c>
      <c r="D3043" s="79">
        <v>7</v>
      </c>
      <c r="E3043" s="79">
        <v>7</v>
      </c>
      <c r="F3043" s="80">
        <v>942.28</v>
      </c>
      <c r="G3043" s="80">
        <v>134.61000000000001</v>
      </c>
      <c r="H3043" s="80">
        <v>942.28</v>
      </c>
      <c r="I3043" s="80" t="s">
        <v>28</v>
      </c>
      <c r="J3043" s="80" t="s">
        <v>28</v>
      </c>
      <c r="K3043" s="80">
        <v>134.61000000000001</v>
      </c>
      <c r="L3043" s="73">
        <f t="shared" si="633"/>
        <v>97.28</v>
      </c>
      <c r="M3043" s="73">
        <f t="shared" si="634"/>
        <v>134.61000000000001</v>
      </c>
      <c r="N3043" s="72" t="str">
        <f t="shared" si="635"/>
        <v>0833</v>
      </c>
      <c r="O3043" s="74">
        <f t="shared" si="636"/>
        <v>0</v>
      </c>
      <c r="P3043" s="72">
        <f t="shared" si="637"/>
        <v>0</v>
      </c>
      <c r="Q3043" s="74">
        <f t="shared" si="638"/>
        <v>7</v>
      </c>
      <c r="R3043" s="72" t="str">
        <f t="shared" si="639"/>
        <v/>
      </c>
      <c r="S3043" s="72" t="str">
        <f t="shared" si="640"/>
        <v/>
      </c>
      <c r="AT3043" s="20">
        <f t="shared" si="641"/>
        <v>-8755.2000000000007</v>
      </c>
    </row>
    <row r="3044" spans="1:46" ht="33.75">
      <c r="A3044" s="54">
        <v>8046</v>
      </c>
      <c r="B3044" s="54" t="s">
        <v>1243</v>
      </c>
      <c r="C3044" s="58" t="s">
        <v>2484</v>
      </c>
      <c r="D3044" s="79">
        <v>7</v>
      </c>
      <c r="E3044" s="79">
        <v>7</v>
      </c>
      <c r="F3044" s="80">
        <v>942.28</v>
      </c>
      <c r="G3044" s="80">
        <v>134.61000000000001</v>
      </c>
      <c r="H3044" s="80">
        <v>942.28</v>
      </c>
      <c r="I3044" s="80" t="s">
        <v>28</v>
      </c>
      <c r="J3044" s="80" t="s">
        <v>28</v>
      </c>
      <c r="K3044" s="80">
        <v>134.61000000000001</v>
      </c>
      <c r="L3044" s="73">
        <f t="shared" si="633"/>
        <v>98.72</v>
      </c>
      <c r="M3044" s="73">
        <f t="shared" si="634"/>
        <v>134.61000000000001</v>
      </c>
      <c r="N3044" s="72" t="str">
        <f t="shared" si="635"/>
        <v>0833</v>
      </c>
      <c r="O3044" s="74">
        <f t="shared" si="636"/>
        <v>0</v>
      </c>
      <c r="P3044" s="72">
        <f t="shared" si="637"/>
        <v>0</v>
      </c>
      <c r="Q3044" s="74">
        <f t="shared" si="638"/>
        <v>7</v>
      </c>
      <c r="R3044" s="72" t="str">
        <f t="shared" si="639"/>
        <v/>
      </c>
      <c r="S3044" s="72" t="str">
        <f t="shared" si="640"/>
        <v/>
      </c>
      <c r="AT3044" s="20">
        <f t="shared" si="641"/>
        <v>-8884.7999999999993</v>
      </c>
    </row>
    <row r="3045" spans="1:46" ht="33.75">
      <c r="A3045" s="54">
        <v>8046</v>
      </c>
      <c r="B3045" s="54" t="s">
        <v>1241</v>
      </c>
      <c r="C3045" s="58" t="s">
        <v>2484</v>
      </c>
      <c r="D3045" s="79">
        <v>7</v>
      </c>
      <c r="E3045" s="79">
        <v>7</v>
      </c>
      <c r="F3045" s="80">
        <v>942.28</v>
      </c>
      <c r="G3045" s="80">
        <v>134.61000000000001</v>
      </c>
      <c r="H3045" s="80">
        <v>942.28</v>
      </c>
      <c r="I3045" s="80" t="s">
        <v>28</v>
      </c>
      <c r="J3045" s="80" t="s">
        <v>28</v>
      </c>
      <c r="K3045" s="80">
        <v>134.61000000000001</v>
      </c>
      <c r="L3045" s="73">
        <f t="shared" si="633"/>
        <v>98.72</v>
      </c>
      <c r="M3045" s="73">
        <f t="shared" si="634"/>
        <v>134.61000000000001</v>
      </c>
      <c r="N3045" s="72" t="str">
        <f t="shared" si="635"/>
        <v>0833</v>
      </c>
      <c r="O3045" s="74">
        <f t="shared" si="636"/>
        <v>0</v>
      </c>
      <c r="P3045" s="72">
        <f t="shared" si="637"/>
        <v>0</v>
      </c>
      <c r="Q3045" s="74">
        <f t="shared" si="638"/>
        <v>7</v>
      </c>
      <c r="R3045" s="72" t="str">
        <f t="shared" si="639"/>
        <v/>
      </c>
      <c r="S3045" s="72" t="str">
        <f t="shared" si="640"/>
        <v/>
      </c>
      <c r="AT3045" s="20">
        <f t="shared" si="641"/>
        <v>-8884.7999999999993</v>
      </c>
    </row>
    <row r="3046" spans="1:46" ht="33.75">
      <c r="A3046" s="54">
        <v>8046</v>
      </c>
      <c r="B3046" s="54" t="s">
        <v>1239</v>
      </c>
      <c r="C3046" s="58" t="s">
        <v>2484</v>
      </c>
      <c r="D3046" s="79">
        <v>7</v>
      </c>
      <c r="E3046" s="79">
        <v>7</v>
      </c>
      <c r="F3046" s="80">
        <v>942.28</v>
      </c>
      <c r="G3046" s="80">
        <v>134.61000000000001</v>
      </c>
      <c r="H3046" s="80">
        <v>942.28</v>
      </c>
      <c r="I3046" s="80" t="s">
        <v>28</v>
      </c>
      <c r="J3046" s="80" t="s">
        <v>28</v>
      </c>
      <c r="K3046" s="80">
        <v>134.61000000000001</v>
      </c>
      <c r="L3046" s="73">
        <f t="shared" si="633"/>
        <v>98.72</v>
      </c>
      <c r="M3046" s="73">
        <f t="shared" si="634"/>
        <v>134.61000000000001</v>
      </c>
      <c r="N3046" s="72" t="str">
        <f t="shared" si="635"/>
        <v>0833</v>
      </c>
      <c r="O3046" s="74">
        <f t="shared" si="636"/>
        <v>0</v>
      </c>
      <c r="P3046" s="72">
        <f t="shared" si="637"/>
        <v>0</v>
      </c>
      <c r="Q3046" s="74">
        <f t="shared" si="638"/>
        <v>7</v>
      </c>
      <c r="R3046" s="72" t="str">
        <f t="shared" si="639"/>
        <v/>
      </c>
      <c r="S3046" s="72" t="str">
        <f t="shared" si="640"/>
        <v/>
      </c>
      <c r="AT3046" s="20">
        <f t="shared" si="641"/>
        <v>-8884.7999999999993</v>
      </c>
    </row>
    <row r="3047" spans="1:46" ht="33.75">
      <c r="A3047" s="54">
        <v>8046</v>
      </c>
      <c r="B3047" s="54" t="s">
        <v>1237</v>
      </c>
      <c r="C3047" s="58" t="s">
        <v>2484</v>
      </c>
      <c r="D3047" s="79">
        <v>7</v>
      </c>
      <c r="E3047" s="79">
        <v>7</v>
      </c>
      <c r="F3047" s="80">
        <v>942.28</v>
      </c>
      <c r="G3047" s="80">
        <v>134.61000000000001</v>
      </c>
      <c r="H3047" s="80">
        <v>942.28</v>
      </c>
      <c r="I3047" s="80" t="s">
        <v>28</v>
      </c>
      <c r="J3047" s="80" t="s">
        <v>28</v>
      </c>
      <c r="K3047" s="80">
        <v>134.61000000000001</v>
      </c>
      <c r="L3047" s="73">
        <f t="shared" si="633"/>
        <v>98.72</v>
      </c>
      <c r="M3047" s="73">
        <f t="shared" si="634"/>
        <v>134.61000000000001</v>
      </c>
      <c r="N3047" s="72" t="str">
        <f t="shared" si="635"/>
        <v>0833</v>
      </c>
      <c r="O3047" s="74">
        <f t="shared" si="636"/>
        <v>0</v>
      </c>
      <c r="P3047" s="72">
        <f t="shared" si="637"/>
        <v>0</v>
      </c>
      <c r="Q3047" s="74">
        <f t="shared" si="638"/>
        <v>7</v>
      </c>
      <c r="R3047" s="72" t="str">
        <f t="shared" si="639"/>
        <v/>
      </c>
      <c r="S3047" s="72" t="str">
        <f t="shared" si="640"/>
        <v/>
      </c>
      <c r="AT3047" s="20">
        <f t="shared" si="641"/>
        <v>-8884.7999999999993</v>
      </c>
    </row>
    <row r="3048" spans="1:46" ht="33.75">
      <c r="A3048" s="54">
        <v>8046</v>
      </c>
      <c r="B3048" s="54" t="s">
        <v>1235</v>
      </c>
      <c r="C3048" s="58" t="s">
        <v>2484</v>
      </c>
      <c r="D3048" s="79">
        <v>7</v>
      </c>
      <c r="E3048" s="79">
        <v>7</v>
      </c>
      <c r="F3048" s="80">
        <v>942.28</v>
      </c>
      <c r="G3048" s="80">
        <v>134.61000000000001</v>
      </c>
      <c r="H3048" s="80">
        <v>942.28</v>
      </c>
      <c r="I3048" s="80" t="s">
        <v>28</v>
      </c>
      <c r="J3048" s="80" t="s">
        <v>28</v>
      </c>
      <c r="K3048" s="80">
        <v>134.61000000000001</v>
      </c>
      <c r="L3048" s="73">
        <f t="shared" si="633"/>
        <v>98.72</v>
      </c>
      <c r="M3048" s="73">
        <f t="shared" si="634"/>
        <v>134.61000000000001</v>
      </c>
      <c r="N3048" s="72" t="str">
        <f t="shared" si="635"/>
        <v>0833</v>
      </c>
      <c r="O3048" s="74">
        <f t="shared" si="636"/>
        <v>0</v>
      </c>
      <c r="P3048" s="72">
        <f t="shared" si="637"/>
        <v>0</v>
      </c>
      <c r="Q3048" s="74">
        <f t="shared" si="638"/>
        <v>7</v>
      </c>
      <c r="R3048" s="72" t="str">
        <f t="shared" si="639"/>
        <v/>
      </c>
      <c r="S3048" s="72" t="str">
        <f t="shared" si="640"/>
        <v/>
      </c>
      <c r="AT3048" s="20">
        <f t="shared" si="641"/>
        <v>-8884.7999999999993</v>
      </c>
    </row>
    <row r="3049" spans="1:46" ht="33.75">
      <c r="A3049" s="54">
        <v>8046</v>
      </c>
      <c r="B3049" s="54" t="s">
        <v>1233</v>
      </c>
      <c r="C3049" s="58" t="s">
        <v>2484</v>
      </c>
      <c r="D3049" s="79">
        <v>7</v>
      </c>
      <c r="E3049" s="79">
        <v>7</v>
      </c>
      <c r="F3049" s="80">
        <v>942.28</v>
      </c>
      <c r="G3049" s="80">
        <v>134.61000000000001</v>
      </c>
      <c r="H3049" s="80">
        <v>942.28</v>
      </c>
      <c r="I3049" s="80" t="s">
        <v>28</v>
      </c>
      <c r="J3049" s="80" t="s">
        <v>28</v>
      </c>
      <c r="K3049" s="80">
        <v>134.61000000000001</v>
      </c>
      <c r="L3049" s="73">
        <f t="shared" si="633"/>
        <v>98.72</v>
      </c>
      <c r="M3049" s="73">
        <f t="shared" si="634"/>
        <v>134.61000000000001</v>
      </c>
      <c r="N3049" s="72" t="str">
        <f t="shared" si="635"/>
        <v>0833</v>
      </c>
      <c r="O3049" s="74">
        <f t="shared" si="636"/>
        <v>0</v>
      </c>
      <c r="P3049" s="72">
        <f t="shared" si="637"/>
        <v>0</v>
      </c>
      <c r="Q3049" s="74">
        <f t="shared" si="638"/>
        <v>7</v>
      </c>
      <c r="R3049" s="72" t="str">
        <f t="shared" si="639"/>
        <v/>
      </c>
      <c r="S3049" s="72" t="str">
        <f t="shared" si="640"/>
        <v/>
      </c>
      <c r="AT3049" s="20">
        <f t="shared" si="641"/>
        <v>-8884.7999999999993</v>
      </c>
    </row>
    <row r="3050" spans="1:46" ht="33.75">
      <c r="A3050" s="54">
        <v>8047</v>
      </c>
      <c r="B3050" s="54" t="s">
        <v>1309</v>
      </c>
      <c r="C3050" s="58" t="s">
        <v>2485</v>
      </c>
      <c r="D3050" s="79">
        <v>7</v>
      </c>
      <c r="E3050" s="79">
        <v>7</v>
      </c>
      <c r="F3050" s="80">
        <v>671.01</v>
      </c>
      <c r="G3050" s="80">
        <v>95.86</v>
      </c>
      <c r="H3050" s="80">
        <v>671.01</v>
      </c>
      <c r="I3050" s="80" t="s">
        <v>28</v>
      </c>
      <c r="J3050" s="80" t="s">
        <v>28</v>
      </c>
      <c r="K3050" s="80">
        <v>95.86</v>
      </c>
      <c r="L3050" s="73">
        <f t="shared" si="633"/>
        <v>90.22</v>
      </c>
      <c r="M3050" s="73">
        <f t="shared" si="634"/>
        <v>95.86</v>
      </c>
      <c r="N3050" s="72" t="str">
        <f t="shared" si="635"/>
        <v>0836</v>
      </c>
      <c r="O3050" s="74">
        <f t="shared" si="636"/>
        <v>0</v>
      </c>
      <c r="P3050" s="72">
        <f t="shared" si="637"/>
        <v>0</v>
      </c>
      <c r="Q3050" s="74">
        <f t="shared" si="638"/>
        <v>7</v>
      </c>
      <c r="R3050" s="72" t="str">
        <f t="shared" si="639"/>
        <v/>
      </c>
      <c r="S3050" s="72" t="str">
        <f t="shared" si="640"/>
        <v/>
      </c>
      <c r="AT3050" s="20">
        <f t="shared" si="641"/>
        <v>-8119.8</v>
      </c>
    </row>
    <row r="3051" spans="1:46" ht="33.75">
      <c r="A3051" s="54">
        <v>8047</v>
      </c>
      <c r="B3051" s="54" t="s">
        <v>1307</v>
      </c>
      <c r="C3051" s="58" t="s">
        <v>2485</v>
      </c>
      <c r="D3051" s="79">
        <v>7</v>
      </c>
      <c r="E3051" s="79">
        <v>7</v>
      </c>
      <c r="F3051" s="80">
        <v>671.01</v>
      </c>
      <c r="G3051" s="80">
        <v>95.86</v>
      </c>
      <c r="H3051" s="80">
        <v>671.01</v>
      </c>
      <c r="I3051" s="80" t="s">
        <v>28</v>
      </c>
      <c r="J3051" s="80" t="s">
        <v>28</v>
      </c>
      <c r="K3051" s="80">
        <v>95.86</v>
      </c>
      <c r="L3051" s="73">
        <f t="shared" si="633"/>
        <v>90.22</v>
      </c>
      <c r="M3051" s="73">
        <f t="shared" si="634"/>
        <v>95.86</v>
      </c>
      <c r="N3051" s="72" t="str">
        <f t="shared" si="635"/>
        <v>0836</v>
      </c>
      <c r="O3051" s="74">
        <f t="shared" si="636"/>
        <v>0</v>
      </c>
      <c r="P3051" s="72">
        <f t="shared" si="637"/>
        <v>0</v>
      </c>
      <c r="Q3051" s="74">
        <f t="shared" si="638"/>
        <v>7</v>
      </c>
      <c r="R3051" s="72" t="str">
        <f t="shared" si="639"/>
        <v/>
      </c>
      <c r="S3051" s="72" t="str">
        <f t="shared" si="640"/>
        <v/>
      </c>
      <c r="AT3051" s="20">
        <f t="shared" si="641"/>
        <v>-8119.8</v>
      </c>
    </row>
    <row r="3052" spans="1:46" ht="33.75">
      <c r="A3052" s="54">
        <v>8047</v>
      </c>
      <c r="B3052" s="54" t="s">
        <v>1305</v>
      </c>
      <c r="C3052" s="58" t="s">
        <v>2485</v>
      </c>
      <c r="D3052" s="79">
        <v>7</v>
      </c>
      <c r="E3052" s="79">
        <v>7</v>
      </c>
      <c r="F3052" s="80">
        <v>671.01</v>
      </c>
      <c r="G3052" s="80">
        <v>95.86</v>
      </c>
      <c r="H3052" s="80">
        <v>671.01</v>
      </c>
      <c r="I3052" s="80" t="s">
        <v>28</v>
      </c>
      <c r="J3052" s="80" t="s">
        <v>28</v>
      </c>
      <c r="K3052" s="80">
        <v>95.86</v>
      </c>
      <c r="L3052" s="73">
        <f t="shared" si="633"/>
        <v>90.22</v>
      </c>
      <c r="M3052" s="73">
        <f t="shared" si="634"/>
        <v>95.86</v>
      </c>
      <c r="N3052" s="72" t="str">
        <f t="shared" si="635"/>
        <v>0836</v>
      </c>
      <c r="O3052" s="74">
        <f t="shared" si="636"/>
        <v>0</v>
      </c>
      <c r="P3052" s="72">
        <f t="shared" si="637"/>
        <v>0</v>
      </c>
      <c r="Q3052" s="74">
        <f t="shared" si="638"/>
        <v>7</v>
      </c>
      <c r="R3052" s="72" t="str">
        <f t="shared" si="639"/>
        <v/>
      </c>
      <c r="S3052" s="72" t="str">
        <f t="shared" si="640"/>
        <v/>
      </c>
      <c r="AT3052" s="20">
        <f t="shared" si="641"/>
        <v>-8119.8</v>
      </c>
    </row>
    <row r="3053" spans="1:46" ht="33.75">
      <c r="A3053" s="54">
        <v>8047</v>
      </c>
      <c r="B3053" s="54" t="s">
        <v>1303</v>
      </c>
      <c r="C3053" s="58" t="s">
        <v>2485</v>
      </c>
      <c r="D3053" s="79">
        <v>7</v>
      </c>
      <c r="E3053" s="79">
        <v>7</v>
      </c>
      <c r="F3053" s="80">
        <v>671.01</v>
      </c>
      <c r="G3053" s="80">
        <v>95.86</v>
      </c>
      <c r="H3053" s="80">
        <v>671.01</v>
      </c>
      <c r="I3053" s="80" t="s">
        <v>28</v>
      </c>
      <c r="J3053" s="80" t="s">
        <v>28</v>
      </c>
      <c r="K3053" s="80">
        <v>95.86</v>
      </c>
      <c r="L3053" s="73">
        <f t="shared" si="633"/>
        <v>90.22</v>
      </c>
      <c r="M3053" s="73">
        <f t="shared" si="634"/>
        <v>95.86</v>
      </c>
      <c r="N3053" s="72" t="str">
        <f t="shared" si="635"/>
        <v>0836</v>
      </c>
      <c r="O3053" s="74">
        <f t="shared" si="636"/>
        <v>0</v>
      </c>
      <c r="P3053" s="72">
        <f t="shared" si="637"/>
        <v>0</v>
      </c>
      <c r="Q3053" s="74">
        <f t="shared" si="638"/>
        <v>7</v>
      </c>
      <c r="R3053" s="72" t="str">
        <f t="shared" si="639"/>
        <v/>
      </c>
      <c r="S3053" s="72" t="str">
        <f t="shared" si="640"/>
        <v/>
      </c>
      <c r="AT3053" s="20">
        <f t="shared" si="641"/>
        <v>-8119.8</v>
      </c>
    </row>
    <row r="3054" spans="1:46" ht="33.75">
      <c r="A3054" s="54">
        <v>8047</v>
      </c>
      <c r="B3054" s="54" t="s">
        <v>1301</v>
      </c>
      <c r="C3054" s="58" t="s">
        <v>2485</v>
      </c>
      <c r="D3054" s="79">
        <v>7</v>
      </c>
      <c r="E3054" s="79">
        <v>7</v>
      </c>
      <c r="F3054" s="80">
        <v>671.01</v>
      </c>
      <c r="G3054" s="80">
        <v>95.86</v>
      </c>
      <c r="H3054" s="80">
        <v>671.01</v>
      </c>
      <c r="I3054" s="80" t="s">
        <v>28</v>
      </c>
      <c r="J3054" s="80" t="s">
        <v>28</v>
      </c>
      <c r="K3054" s="80">
        <v>95.86</v>
      </c>
      <c r="L3054" s="73">
        <f t="shared" si="633"/>
        <v>90.22</v>
      </c>
      <c r="M3054" s="73">
        <f t="shared" si="634"/>
        <v>95.86</v>
      </c>
      <c r="N3054" s="72" t="str">
        <f t="shared" si="635"/>
        <v>0836</v>
      </c>
      <c r="O3054" s="74">
        <f t="shared" si="636"/>
        <v>0</v>
      </c>
      <c r="P3054" s="72">
        <f t="shared" si="637"/>
        <v>0</v>
      </c>
      <c r="Q3054" s="74">
        <f t="shared" si="638"/>
        <v>7</v>
      </c>
      <c r="R3054" s="72" t="str">
        <f t="shared" si="639"/>
        <v/>
      </c>
      <c r="S3054" s="72" t="str">
        <f t="shared" si="640"/>
        <v/>
      </c>
      <c r="AT3054" s="20">
        <f t="shared" si="641"/>
        <v>-8119.8</v>
      </c>
    </row>
    <row r="3055" spans="1:46" ht="33.75">
      <c r="A3055" s="54">
        <v>8047</v>
      </c>
      <c r="B3055" s="54" t="s">
        <v>1299</v>
      </c>
      <c r="C3055" s="58" t="s">
        <v>2485</v>
      </c>
      <c r="D3055" s="79">
        <v>7</v>
      </c>
      <c r="E3055" s="79">
        <v>7</v>
      </c>
      <c r="F3055" s="80">
        <v>671.01</v>
      </c>
      <c r="G3055" s="80">
        <v>95.86</v>
      </c>
      <c r="H3055" s="80">
        <v>671.01</v>
      </c>
      <c r="I3055" s="80" t="s">
        <v>28</v>
      </c>
      <c r="J3055" s="80" t="s">
        <v>28</v>
      </c>
      <c r="K3055" s="80">
        <v>95.86</v>
      </c>
      <c r="L3055" s="73">
        <f t="shared" si="633"/>
        <v>90.22</v>
      </c>
      <c r="M3055" s="73">
        <f t="shared" si="634"/>
        <v>95.86</v>
      </c>
      <c r="N3055" s="72" t="str">
        <f t="shared" si="635"/>
        <v>0836</v>
      </c>
      <c r="O3055" s="74">
        <f t="shared" si="636"/>
        <v>0</v>
      </c>
      <c r="P3055" s="72">
        <f t="shared" si="637"/>
        <v>0</v>
      </c>
      <c r="Q3055" s="74">
        <f t="shared" si="638"/>
        <v>7</v>
      </c>
      <c r="R3055" s="72" t="str">
        <f t="shared" si="639"/>
        <v/>
      </c>
      <c r="S3055" s="72" t="str">
        <f t="shared" si="640"/>
        <v/>
      </c>
      <c r="AT3055" s="20">
        <f t="shared" si="641"/>
        <v>-8119.8</v>
      </c>
    </row>
    <row r="3056" spans="1:46" ht="33.75">
      <c r="A3056" s="54">
        <v>8047</v>
      </c>
      <c r="B3056" s="54" t="s">
        <v>1297</v>
      </c>
      <c r="C3056" s="58" t="s">
        <v>2485</v>
      </c>
      <c r="D3056" s="79">
        <v>7</v>
      </c>
      <c r="E3056" s="79">
        <v>7</v>
      </c>
      <c r="F3056" s="80">
        <v>671.01</v>
      </c>
      <c r="G3056" s="80">
        <v>95.86</v>
      </c>
      <c r="H3056" s="80">
        <v>671.01</v>
      </c>
      <c r="I3056" s="80" t="s">
        <v>28</v>
      </c>
      <c r="J3056" s="80" t="s">
        <v>28</v>
      </c>
      <c r="K3056" s="80">
        <v>95.86</v>
      </c>
      <c r="L3056" s="73">
        <f t="shared" si="633"/>
        <v>96.94</v>
      </c>
      <c r="M3056" s="73">
        <f t="shared" si="634"/>
        <v>95.86</v>
      </c>
      <c r="N3056" s="72" t="str">
        <f t="shared" si="635"/>
        <v>0836</v>
      </c>
      <c r="O3056" s="74">
        <f t="shared" si="636"/>
        <v>0</v>
      </c>
      <c r="P3056" s="72">
        <f t="shared" si="637"/>
        <v>0</v>
      </c>
      <c r="Q3056" s="74">
        <f t="shared" si="638"/>
        <v>7</v>
      </c>
      <c r="R3056" s="72" t="str">
        <f t="shared" si="639"/>
        <v/>
      </c>
      <c r="S3056" s="72" t="str">
        <f t="shared" si="640"/>
        <v/>
      </c>
      <c r="AT3056" s="20">
        <f t="shared" si="641"/>
        <v>-8724.6</v>
      </c>
    </row>
    <row r="3057" spans="1:46" ht="33.75">
      <c r="A3057" s="54">
        <v>8047</v>
      </c>
      <c r="B3057" s="54" t="s">
        <v>1295</v>
      </c>
      <c r="C3057" s="58" t="s">
        <v>2485</v>
      </c>
      <c r="D3057" s="79">
        <v>7</v>
      </c>
      <c r="E3057" s="79">
        <v>7</v>
      </c>
      <c r="F3057" s="80">
        <v>671.01</v>
      </c>
      <c r="G3057" s="80">
        <v>95.86</v>
      </c>
      <c r="H3057" s="80">
        <v>671.01</v>
      </c>
      <c r="I3057" s="80" t="s">
        <v>28</v>
      </c>
      <c r="J3057" s="80" t="s">
        <v>28</v>
      </c>
      <c r="K3057" s="80">
        <v>95.86</v>
      </c>
      <c r="L3057" s="73">
        <f t="shared" si="633"/>
        <v>96.94</v>
      </c>
      <c r="M3057" s="73">
        <f t="shared" si="634"/>
        <v>95.86</v>
      </c>
      <c r="N3057" s="72" t="str">
        <f t="shared" si="635"/>
        <v>0836</v>
      </c>
      <c r="O3057" s="74">
        <f t="shared" si="636"/>
        <v>0</v>
      </c>
      <c r="P3057" s="72">
        <f t="shared" si="637"/>
        <v>0</v>
      </c>
      <c r="Q3057" s="74">
        <f t="shared" si="638"/>
        <v>7</v>
      </c>
      <c r="R3057" s="72" t="str">
        <f t="shared" si="639"/>
        <v/>
      </c>
      <c r="S3057" s="72" t="str">
        <f t="shared" si="640"/>
        <v/>
      </c>
      <c r="AT3057" s="20">
        <f t="shared" si="641"/>
        <v>-8724.6</v>
      </c>
    </row>
    <row r="3058" spans="1:46" ht="33.75">
      <c r="A3058" s="54">
        <v>8047</v>
      </c>
      <c r="B3058" s="54" t="s">
        <v>1293</v>
      </c>
      <c r="C3058" s="58" t="s">
        <v>2485</v>
      </c>
      <c r="D3058" s="79">
        <v>7</v>
      </c>
      <c r="E3058" s="79">
        <v>7</v>
      </c>
      <c r="F3058" s="80">
        <v>671.01</v>
      </c>
      <c r="G3058" s="80">
        <v>95.86</v>
      </c>
      <c r="H3058" s="80">
        <v>671.01</v>
      </c>
      <c r="I3058" s="80" t="s">
        <v>28</v>
      </c>
      <c r="J3058" s="80" t="s">
        <v>28</v>
      </c>
      <c r="K3058" s="80">
        <v>95.86</v>
      </c>
      <c r="L3058" s="73">
        <f t="shared" si="633"/>
        <v>96.94</v>
      </c>
      <c r="M3058" s="73">
        <f t="shared" si="634"/>
        <v>95.86</v>
      </c>
      <c r="N3058" s="72" t="str">
        <f t="shared" si="635"/>
        <v>0836</v>
      </c>
      <c r="O3058" s="74">
        <f t="shared" si="636"/>
        <v>0</v>
      </c>
      <c r="P3058" s="72">
        <f t="shared" si="637"/>
        <v>0</v>
      </c>
      <c r="Q3058" s="74">
        <f t="shared" si="638"/>
        <v>7</v>
      </c>
      <c r="R3058" s="72" t="str">
        <f t="shared" si="639"/>
        <v/>
      </c>
      <c r="S3058" s="72" t="str">
        <f t="shared" si="640"/>
        <v/>
      </c>
      <c r="AT3058" s="20">
        <f t="shared" si="641"/>
        <v>-8724.6</v>
      </c>
    </row>
    <row r="3059" spans="1:46" ht="33.75">
      <c r="A3059" s="54">
        <v>8047</v>
      </c>
      <c r="B3059" s="54" t="s">
        <v>1291</v>
      </c>
      <c r="C3059" s="58" t="s">
        <v>2485</v>
      </c>
      <c r="D3059" s="79">
        <v>7</v>
      </c>
      <c r="E3059" s="79">
        <v>7</v>
      </c>
      <c r="F3059" s="80">
        <v>671.01</v>
      </c>
      <c r="G3059" s="80">
        <v>95.86</v>
      </c>
      <c r="H3059" s="80">
        <v>671.01</v>
      </c>
      <c r="I3059" s="80" t="s">
        <v>28</v>
      </c>
      <c r="J3059" s="80" t="s">
        <v>28</v>
      </c>
      <c r="K3059" s="80">
        <v>95.86</v>
      </c>
      <c r="L3059" s="73">
        <f t="shared" si="633"/>
        <v>96.94</v>
      </c>
      <c r="M3059" s="73">
        <f t="shared" si="634"/>
        <v>95.86</v>
      </c>
      <c r="N3059" s="72" t="str">
        <f t="shared" si="635"/>
        <v>0836</v>
      </c>
      <c r="O3059" s="74">
        <f t="shared" si="636"/>
        <v>0</v>
      </c>
      <c r="P3059" s="72">
        <f t="shared" si="637"/>
        <v>0</v>
      </c>
      <c r="Q3059" s="74">
        <f t="shared" si="638"/>
        <v>7</v>
      </c>
      <c r="R3059" s="72" t="str">
        <f t="shared" si="639"/>
        <v/>
      </c>
      <c r="S3059" s="72" t="str">
        <f t="shared" si="640"/>
        <v/>
      </c>
      <c r="AT3059" s="20">
        <f t="shared" si="641"/>
        <v>-8724.6</v>
      </c>
    </row>
    <row r="3060" spans="1:46" ht="33.75">
      <c r="A3060" s="54">
        <v>8047</v>
      </c>
      <c r="B3060" s="54" t="s">
        <v>1289</v>
      </c>
      <c r="C3060" s="58" t="s">
        <v>2485</v>
      </c>
      <c r="D3060" s="79">
        <v>7</v>
      </c>
      <c r="E3060" s="79">
        <v>7</v>
      </c>
      <c r="F3060" s="80">
        <v>671.01</v>
      </c>
      <c r="G3060" s="80">
        <v>95.86</v>
      </c>
      <c r="H3060" s="80">
        <v>671.01</v>
      </c>
      <c r="I3060" s="80" t="s">
        <v>28</v>
      </c>
      <c r="J3060" s="80" t="s">
        <v>28</v>
      </c>
      <c r="K3060" s="80">
        <v>95.86</v>
      </c>
      <c r="L3060" s="73">
        <f t="shared" si="633"/>
        <v>96.94</v>
      </c>
      <c r="M3060" s="73">
        <f t="shared" si="634"/>
        <v>95.86</v>
      </c>
      <c r="N3060" s="72" t="str">
        <f t="shared" si="635"/>
        <v>0836</v>
      </c>
      <c r="O3060" s="74">
        <f t="shared" si="636"/>
        <v>0</v>
      </c>
      <c r="P3060" s="72">
        <f t="shared" si="637"/>
        <v>0</v>
      </c>
      <c r="Q3060" s="74">
        <f t="shared" si="638"/>
        <v>7</v>
      </c>
      <c r="R3060" s="72" t="str">
        <f t="shared" si="639"/>
        <v/>
      </c>
      <c r="S3060" s="72" t="str">
        <f t="shared" si="640"/>
        <v/>
      </c>
      <c r="AT3060" s="20">
        <f t="shared" si="641"/>
        <v>-8724.6</v>
      </c>
    </row>
    <row r="3061" spans="1:46" ht="33.75">
      <c r="A3061" s="54">
        <v>8047</v>
      </c>
      <c r="B3061" s="54" t="s">
        <v>1287</v>
      </c>
      <c r="C3061" s="58" t="s">
        <v>2485</v>
      </c>
      <c r="D3061" s="79">
        <v>7</v>
      </c>
      <c r="E3061" s="79">
        <v>7</v>
      </c>
      <c r="F3061" s="80">
        <v>671.01</v>
      </c>
      <c r="G3061" s="80">
        <v>95.86</v>
      </c>
      <c r="H3061" s="80">
        <v>671.01</v>
      </c>
      <c r="I3061" s="80" t="s">
        <v>28</v>
      </c>
      <c r="J3061" s="80" t="s">
        <v>28</v>
      </c>
      <c r="K3061" s="80">
        <v>95.86</v>
      </c>
      <c r="L3061" s="73">
        <f t="shared" si="633"/>
        <v>96.94</v>
      </c>
      <c r="M3061" s="73">
        <f t="shared" si="634"/>
        <v>95.86</v>
      </c>
      <c r="N3061" s="72" t="str">
        <f t="shared" si="635"/>
        <v>0836</v>
      </c>
      <c r="O3061" s="74">
        <f t="shared" si="636"/>
        <v>0</v>
      </c>
      <c r="P3061" s="72">
        <f t="shared" si="637"/>
        <v>0</v>
      </c>
      <c r="Q3061" s="74">
        <f t="shared" si="638"/>
        <v>7</v>
      </c>
      <c r="R3061" s="72" t="str">
        <f t="shared" si="639"/>
        <v/>
      </c>
      <c r="S3061" s="72" t="str">
        <f t="shared" si="640"/>
        <v/>
      </c>
      <c r="AT3061" s="20">
        <f t="shared" si="641"/>
        <v>-8724.6</v>
      </c>
    </row>
    <row r="3062" spans="1:46" ht="33.75">
      <c r="A3062" s="54">
        <v>8047</v>
      </c>
      <c r="B3062" s="54" t="s">
        <v>1285</v>
      </c>
      <c r="C3062" s="58" t="s">
        <v>2485</v>
      </c>
      <c r="D3062" s="79">
        <v>7</v>
      </c>
      <c r="E3062" s="79">
        <v>7</v>
      </c>
      <c r="F3062" s="80">
        <v>671.01</v>
      </c>
      <c r="G3062" s="80">
        <v>95.86</v>
      </c>
      <c r="H3062" s="80">
        <v>671.01</v>
      </c>
      <c r="I3062" s="80" t="s">
        <v>28</v>
      </c>
      <c r="J3062" s="80" t="s">
        <v>28</v>
      </c>
      <c r="K3062" s="80">
        <v>95.86</v>
      </c>
      <c r="L3062" s="73">
        <f t="shared" si="633"/>
        <v>96.15</v>
      </c>
      <c r="M3062" s="73">
        <f t="shared" si="634"/>
        <v>95.86</v>
      </c>
      <c r="N3062" s="72" t="str">
        <f t="shared" si="635"/>
        <v>0836</v>
      </c>
      <c r="O3062" s="74">
        <f t="shared" si="636"/>
        <v>0</v>
      </c>
      <c r="P3062" s="72">
        <f t="shared" si="637"/>
        <v>0</v>
      </c>
      <c r="Q3062" s="74">
        <f t="shared" si="638"/>
        <v>7</v>
      </c>
      <c r="R3062" s="72" t="str">
        <f t="shared" si="639"/>
        <v/>
      </c>
      <c r="S3062" s="72" t="str">
        <f t="shared" si="640"/>
        <v/>
      </c>
      <c r="AT3062" s="20">
        <f t="shared" si="641"/>
        <v>-8653.5</v>
      </c>
    </row>
    <row r="3063" spans="1:46" ht="33.75">
      <c r="A3063" s="54">
        <v>8047</v>
      </c>
      <c r="B3063" s="54" t="s">
        <v>1283</v>
      </c>
      <c r="C3063" s="58" t="s">
        <v>2485</v>
      </c>
      <c r="D3063" s="79">
        <v>7</v>
      </c>
      <c r="E3063" s="79">
        <v>7</v>
      </c>
      <c r="F3063" s="80">
        <v>671.01</v>
      </c>
      <c r="G3063" s="80">
        <v>95.86</v>
      </c>
      <c r="H3063" s="80">
        <v>671.01</v>
      </c>
      <c r="I3063" s="80" t="s">
        <v>28</v>
      </c>
      <c r="J3063" s="80" t="s">
        <v>28</v>
      </c>
      <c r="K3063" s="80">
        <v>95.86</v>
      </c>
      <c r="L3063" s="73">
        <f t="shared" si="633"/>
        <v>96.15</v>
      </c>
      <c r="M3063" s="73">
        <f t="shared" si="634"/>
        <v>95.86</v>
      </c>
      <c r="N3063" s="72" t="str">
        <f t="shared" si="635"/>
        <v>0836</v>
      </c>
      <c r="O3063" s="74">
        <f t="shared" si="636"/>
        <v>0</v>
      </c>
      <c r="P3063" s="72">
        <f t="shared" si="637"/>
        <v>0</v>
      </c>
      <c r="Q3063" s="74">
        <f t="shared" si="638"/>
        <v>7</v>
      </c>
      <c r="R3063" s="72" t="str">
        <f t="shared" si="639"/>
        <v/>
      </c>
      <c r="S3063" s="72" t="str">
        <f t="shared" si="640"/>
        <v/>
      </c>
      <c r="AT3063" s="20">
        <f t="shared" si="641"/>
        <v>-8653.5</v>
      </c>
    </row>
    <row r="3064" spans="1:46" ht="33.75">
      <c r="A3064" s="54">
        <v>8047</v>
      </c>
      <c r="B3064" s="54" t="s">
        <v>1281</v>
      </c>
      <c r="C3064" s="58" t="s">
        <v>2485</v>
      </c>
      <c r="D3064" s="79">
        <v>7</v>
      </c>
      <c r="E3064" s="79">
        <v>7</v>
      </c>
      <c r="F3064" s="80">
        <v>671.01</v>
      </c>
      <c r="G3064" s="80">
        <v>95.86</v>
      </c>
      <c r="H3064" s="80">
        <v>671.01</v>
      </c>
      <c r="I3064" s="80" t="s">
        <v>28</v>
      </c>
      <c r="J3064" s="80" t="s">
        <v>28</v>
      </c>
      <c r="K3064" s="80">
        <v>95.86</v>
      </c>
      <c r="L3064" s="73">
        <f t="shared" si="633"/>
        <v>96.15</v>
      </c>
      <c r="M3064" s="73">
        <f t="shared" si="634"/>
        <v>95.86</v>
      </c>
      <c r="N3064" s="72" t="str">
        <f t="shared" si="635"/>
        <v>0836</v>
      </c>
      <c r="O3064" s="74">
        <f t="shared" si="636"/>
        <v>0</v>
      </c>
      <c r="P3064" s="72">
        <f t="shared" si="637"/>
        <v>0</v>
      </c>
      <c r="Q3064" s="74">
        <f t="shared" si="638"/>
        <v>7</v>
      </c>
      <c r="R3064" s="72" t="str">
        <f t="shared" si="639"/>
        <v/>
      </c>
      <c r="S3064" s="72" t="str">
        <f t="shared" si="640"/>
        <v/>
      </c>
      <c r="AT3064" s="20">
        <f t="shared" si="641"/>
        <v>-8653.5</v>
      </c>
    </row>
    <row r="3065" spans="1:46" ht="33.75">
      <c r="A3065" s="54">
        <v>8047</v>
      </c>
      <c r="B3065" s="54" t="s">
        <v>1279</v>
      </c>
      <c r="C3065" s="58" t="s">
        <v>2485</v>
      </c>
      <c r="D3065" s="79">
        <v>7</v>
      </c>
      <c r="E3065" s="79">
        <v>7</v>
      </c>
      <c r="F3065" s="80">
        <v>671.01</v>
      </c>
      <c r="G3065" s="80">
        <v>95.86</v>
      </c>
      <c r="H3065" s="80">
        <v>671.01</v>
      </c>
      <c r="I3065" s="80" t="s">
        <v>28</v>
      </c>
      <c r="J3065" s="80" t="s">
        <v>28</v>
      </c>
      <c r="K3065" s="80">
        <v>95.86</v>
      </c>
      <c r="L3065" s="73">
        <f t="shared" si="633"/>
        <v>96.15</v>
      </c>
      <c r="M3065" s="73">
        <f t="shared" si="634"/>
        <v>95.86</v>
      </c>
      <c r="N3065" s="72" t="str">
        <f t="shared" si="635"/>
        <v>0836</v>
      </c>
      <c r="O3065" s="74">
        <f t="shared" si="636"/>
        <v>0</v>
      </c>
      <c r="P3065" s="72">
        <f t="shared" si="637"/>
        <v>0</v>
      </c>
      <c r="Q3065" s="74">
        <f t="shared" si="638"/>
        <v>7</v>
      </c>
      <c r="R3065" s="72" t="str">
        <f t="shared" si="639"/>
        <v/>
      </c>
      <c r="S3065" s="72" t="str">
        <f t="shared" si="640"/>
        <v/>
      </c>
      <c r="AT3065" s="20">
        <f t="shared" si="641"/>
        <v>-8653.5</v>
      </c>
    </row>
    <row r="3066" spans="1:46" ht="33.75">
      <c r="A3066" s="54">
        <v>8047</v>
      </c>
      <c r="B3066" s="54" t="s">
        <v>1277</v>
      </c>
      <c r="C3066" s="58" t="s">
        <v>2485</v>
      </c>
      <c r="D3066" s="79">
        <v>7</v>
      </c>
      <c r="E3066" s="79">
        <v>7</v>
      </c>
      <c r="F3066" s="80">
        <v>671.01</v>
      </c>
      <c r="G3066" s="80">
        <v>95.86</v>
      </c>
      <c r="H3066" s="80">
        <v>671.01</v>
      </c>
      <c r="I3066" s="80" t="s">
        <v>28</v>
      </c>
      <c r="J3066" s="80" t="s">
        <v>28</v>
      </c>
      <c r="K3066" s="80">
        <v>95.86</v>
      </c>
      <c r="L3066" s="73">
        <f t="shared" si="633"/>
        <v>96.15</v>
      </c>
      <c r="M3066" s="73">
        <f t="shared" si="634"/>
        <v>95.86</v>
      </c>
      <c r="N3066" s="72" t="str">
        <f t="shared" si="635"/>
        <v>0836</v>
      </c>
      <c r="O3066" s="74">
        <f t="shared" si="636"/>
        <v>0</v>
      </c>
      <c r="P3066" s="72">
        <f t="shared" si="637"/>
        <v>0</v>
      </c>
      <c r="Q3066" s="74">
        <f t="shared" si="638"/>
        <v>7</v>
      </c>
      <c r="R3066" s="72" t="str">
        <f t="shared" si="639"/>
        <v/>
      </c>
      <c r="S3066" s="72" t="str">
        <f t="shared" si="640"/>
        <v/>
      </c>
      <c r="AT3066" s="20">
        <f t="shared" si="641"/>
        <v>-8653.5</v>
      </c>
    </row>
    <row r="3067" spans="1:46" ht="33.75">
      <c r="A3067" s="54">
        <v>8047</v>
      </c>
      <c r="B3067" s="54" t="s">
        <v>1275</v>
      </c>
      <c r="C3067" s="58" t="s">
        <v>2485</v>
      </c>
      <c r="D3067" s="79">
        <v>7</v>
      </c>
      <c r="E3067" s="79">
        <v>7</v>
      </c>
      <c r="F3067" s="80">
        <v>671.01</v>
      </c>
      <c r="G3067" s="80">
        <v>95.86</v>
      </c>
      <c r="H3067" s="80">
        <v>671.01</v>
      </c>
      <c r="I3067" s="80" t="s">
        <v>28</v>
      </c>
      <c r="J3067" s="80" t="s">
        <v>28</v>
      </c>
      <c r="K3067" s="80">
        <v>95.86</v>
      </c>
      <c r="L3067" s="73">
        <f t="shared" si="633"/>
        <v>96.15</v>
      </c>
      <c r="M3067" s="73">
        <f t="shared" si="634"/>
        <v>95.86</v>
      </c>
      <c r="N3067" s="72" t="str">
        <f t="shared" si="635"/>
        <v>0836</v>
      </c>
      <c r="O3067" s="74">
        <f t="shared" si="636"/>
        <v>0</v>
      </c>
      <c r="P3067" s="72">
        <f t="shared" si="637"/>
        <v>0</v>
      </c>
      <c r="Q3067" s="74">
        <f t="shared" si="638"/>
        <v>7</v>
      </c>
      <c r="R3067" s="72" t="str">
        <f t="shared" si="639"/>
        <v/>
      </c>
      <c r="S3067" s="72" t="str">
        <f t="shared" si="640"/>
        <v/>
      </c>
      <c r="AT3067" s="20">
        <f t="shared" si="641"/>
        <v>-8653.5</v>
      </c>
    </row>
    <row r="3068" spans="1:46" ht="33.75">
      <c r="A3068" s="54">
        <v>8048</v>
      </c>
      <c r="B3068" s="54" t="s">
        <v>1351</v>
      </c>
      <c r="C3068" s="58" t="s">
        <v>2486</v>
      </c>
      <c r="D3068" s="79">
        <v>7</v>
      </c>
      <c r="E3068" s="79">
        <v>7</v>
      </c>
      <c r="F3068" s="80">
        <v>722.44</v>
      </c>
      <c r="G3068" s="80">
        <v>103.21</v>
      </c>
      <c r="H3068" s="80">
        <v>722.44</v>
      </c>
      <c r="I3068" s="80" t="s">
        <v>28</v>
      </c>
      <c r="J3068" s="80" t="s">
        <v>28</v>
      </c>
      <c r="K3068" s="80">
        <v>103.21</v>
      </c>
      <c r="L3068" s="73">
        <f t="shared" si="633"/>
        <v>85.96</v>
      </c>
      <c r="M3068" s="73">
        <f t="shared" si="634"/>
        <v>103.21</v>
      </c>
      <c r="N3068" s="72" t="str">
        <f t="shared" si="635"/>
        <v>0837</v>
      </c>
      <c r="O3068" s="74">
        <f t="shared" si="636"/>
        <v>0</v>
      </c>
      <c r="P3068" s="72">
        <f t="shared" si="637"/>
        <v>0</v>
      </c>
      <c r="Q3068" s="74">
        <f t="shared" si="638"/>
        <v>7</v>
      </c>
      <c r="R3068" s="72" t="str">
        <f t="shared" si="639"/>
        <v/>
      </c>
      <c r="S3068" s="72" t="str">
        <f t="shared" si="640"/>
        <v/>
      </c>
      <c r="AT3068" s="20">
        <f t="shared" si="641"/>
        <v>-7736.4</v>
      </c>
    </row>
    <row r="3069" spans="1:46" ht="33.75">
      <c r="A3069" s="54">
        <v>8048</v>
      </c>
      <c r="B3069" s="54" t="s">
        <v>1349</v>
      </c>
      <c r="C3069" s="58" t="s">
        <v>2486</v>
      </c>
      <c r="D3069" s="79">
        <v>7</v>
      </c>
      <c r="E3069" s="79">
        <v>7</v>
      </c>
      <c r="F3069" s="80">
        <v>722.44</v>
      </c>
      <c r="G3069" s="80">
        <v>103.21</v>
      </c>
      <c r="H3069" s="80">
        <v>722.44</v>
      </c>
      <c r="I3069" s="80" t="s">
        <v>28</v>
      </c>
      <c r="J3069" s="80" t="s">
        <v>28</v>
      </c>
      <c r="K3069" s="80">
        <v>103.21</v>
      </c>
      <c r="L3069" s="73">
        <f t="shared" si="633"/>
        <v>85.96</v>
      </c>
      <c r="M3069" s="73">
        <f t="shared" si="634"/>
        <v>103.21</v>
      </c>
      <c r="N3069" s="72" t="str">
        <f t="shared" si="635"/>
        <v>0837</v>
      </c>
      <c r="O3069" s="74">
        <f t="shared" si="636"/>
        <v>0</v>
      </c>
      <c r="P3069" s="72">
        <f t="shared" si="637"/>
        <v>0</v>
      </c>
      <c r="Q3069" s="74">
        <f t="shared" si="638"/>
        <v>7</v>
      </c>
      <c r="R3069" s="72" t="str">
        <f t="shared" si="639"/>
        <v/>
      </c>
      <c r="S3069" s="72" t="str">
        <f t="shared" si="640"/>
        <v/>
      </c>
      <c r="AT3069" s="20">
        <f t="shared" si="641"/>
        <v>-7736.4</v>
      </c>
    </row>
    <row r="3070" spans="1:46" ht="33.75">
      <c r="A3070" s="54">
        <v>8048</v>
      </c>
      <c r="B3070" s="54" t="s">
        <v>1347</v>
      </c>
      <c r="C3070" s="58" t="s">
        <v>2486</v>
      </c>
      <c r="D3070" s="79">
        <v>7</v>
      </c>
      <c r="E3070" s="79">
        <v>7</v>
      </c>
      <c r="F3070" s="80">
        <v>722.44</v>
      </c>
      <c r="G3070" s="80">
        <v>103.21</v>
      </c>
      <c r="H3070" s="80">
        <v>722.44</v>
      </c>
      <c r="I3070" s="80" t="s">
        <v>28</v>
      </c>
      <c r="J3070" s="80" t="s">
        <v>28</v>
      </c>
      <c r="K3070" s="80">
        <v>103.21</v>
      </c>
      <c r="L3070" s="73">
        <f t="shared" si="633"/>
        <v>85.96</v>
      </c>
      <c r="M3070" s="73">
        <f t="shared" si="634"/>
        <v>103.21</v>
      </c>
      <c r="N3070" s="72" t="str">
        <f t="shared" si="635"/>
        <v>0837</v>
      </c>
      <c r="O3070" s="74">
        <f t="shared" si="636"/>
        <v>0</v>
      </c>
      <c r="P3070" s="72">
        <f t="shared" si="637"/>
        <v>0</v>
      </c>
      <c r="Q3070" s="74">
        <f t="shared" si="638"/>
        <v>7</v>
      </c>
      <c r="R3070" s="72" t="str">
        <f t="shared" si="639"/>
        <v/>
      </c>
      <c r="S3070" s="72" t="str">
        <f t="shared" si="640"/>
        <v/>
      </c>
      <c r="AT3070" s="20">
        <f t="shared" si="641"/>
        <v>-7736.4</v>
      </c>
    </row>
    <row r="3071" spans="1:46" ht="33.75">
      <c r="A3071" s="54">
        <v>8048</v>
      </c>
      <c r="B3071" s="54" t="s">
        <v>1345</v>
      </c>
      <c r="C3071" s="58" t="s">
        <v>2486</v>
      </c>
      <c r="D3071" s="79">
        <v>7</v>
      </c>
      <c r="E3071" s="79">
        <v>7</v>
      </c>
      <c r="F3071" s="80">
        <v>722.44</v>
      </c>
      <c r="G3071" s="80">
        <v>103.21</v>
      </c>
      <c r="H3071" s="80">
        <v>722.44</v>
      </c>
      <c r="I3071" s="80" t="s">
        <v>28</v>
      </c>
      <c r="J3071" s="80" t="s">
        <v>28</v>
      </c>
      <c r="K3071" s="80">
        <v>103.21</v>
      </c>
      <c r="L3071" s="73">
        <f t="shared" si="633"/>
        <v>85.96</v>
      </c>
      <c r="M3071" s="73">
        <f t="shared" si="634"/>
        <v>103.21</v>
      </c>
      <c r="N3071" s="72" t="str">
        <f t="shared" si="635"/>
        <v>0837</v>
      </c>
      <c r="O3071" s="74">
        <f t="shared" si="636"/>
        <v>0</v>
      </c>
      <c r="P3071" s="72">
        <f t="shared" si="637"/>
        <v>0</v>
      </c>
      <c r="Q3071" s="74">
        <f t="shared" si="638"/>
        <v>7</v>
      </c>
      <c r="R3071" s="72" t="str">
        <f t="shared" si="639"/>
        <v/>
      </c>
      <c r="S3071" s="72" t="str">
        <f t="shared" si="640"/>
        <v/>
      </c>
      <c r="AT3071" s="20">
        <f t="shared" si="641"/>
        <v>-7736.4</v>
      </c>
    </row>
    <row r="3072" spans="1:46" ht="33.75">
      <c r="A3072" s="54">
        <v>8048</v>
      </c>
      <c r="B3072" s="54" t="s">
        <v>1343</v>
      </c>
      <c r="C3072" s="58" t="s">
        <v>2486</v>
      </c>
      <c r="D3072" s="79">
        <v>7</v>
      </c>
      <c r="E3072" s="79">
        <v>7</v>
      </c>
      <c r="F3072" s="80">
        <v>722.44</v>
      </c>
      <c r="G3072" s="80">
        <v>103.21</v>
      </c>
      <c r="H3072" s="80">
        <v>722.44</v>
      </c>
      <c r="I3072" s="80" t="s">
        <v>28</v>
      </c>
      <c r="J3072" s="80" t="s">
        <v>28</v>
      </c>
      <c r="K3072" s="80">
        <v>103.21</v>
      </c>
      <c r="L3072" s="73">
        <f t="shared" si="633"/>
        <v>85.96</v>
      </c>
      <c r="M3072" s="73">
        <f t="shared" si="634"/>
        <v>103.21</v>
      </c>
      <c r="N3072" s="72" t="str">
        <f t="shared" si="635"/>
        <v>0837</v>
      </c>
      <c r="O3072" s="74">
        <f t="shared" si="636"/>
        <v>0</v>
      </c>
      <c r="P3072" s="72">
        <f t="shared" si="637"/>
        <v>0</v>
      </c>
      <c r="Q3072" s="74">
        <f t="shared" si="638"/>
        <v>7</v>
      </c>
      <c r="R3072" s="72" t="str">
        <f t="shared" si="639"/>
        <v/>
      </c>
      <c r="S3072" s="72" t="str">
        <f t="shared" si="640"/>
        <v/>
      </c>
      <c r="AT3072" s="20">
        <f t="shared" si="641"/>
        <v>-7736.4</v>
      </c>
    </row>
    <row r="3073" spans="1:46" ht="33.75">
      <c r="A3073" s="54">
        <v>8048</v>
      </c>
      <c r="B3073" s="54" t="s">
        <v>1341</v>
      </c>
      <c r="C3073" s="58" t="s">
        <v>2486</v>
      </c>
      <c r="D3073" s="79">
        <v>7</v>
      </c>
      <c r="E3073" s="79">
        <v>7</v>
      </c>
      <c r="F3073" s="80">
        <v>722.44</v>
      </c>
      <c r="G3073" s="80">
        <v>103.21</v>
      </c>
      <c r="H3073" s="80">
        <v>722.44</v>
      </c>
      <c r="I3073" s="80" t="s">
        <v>28</v>
      </c>
      <c r="J3073" s="80" t="s">
        <v>28</v>
      </c>
      <c r="K3073" s="80">
        <v>103.21</v>
      </c>
      <c r="L3073" s="73">
        <f t="shared" si="633"/>
        <v>85.96</v>
      </c>
      <c r="M3073" s="73">
        <f t="shared" si="634"/>
        <v>103.21</v>
      </c>
      <c r="N3073" s="72" t="str">
        <f t="shared" si="635"/>
        <v>0837</v>
      </c>
      <c r="O3073" s="74">
        <f t="shared" si="636"/>
        <v>0</v>
      </c>
      <c r="P3073" s="72">
        <f t="shared" si="637"/>
        <v>0</v>
      </c>
      <c r="Q3073" s="74">
        <f t="shared" si="638"/>
        <v>7</v>
      </c>
      <c r="R3073" s="72" t="str">
        <f t="shared" si="639"/>
        <v/>
      </c>
      <c r="S3073" s="72" t="str">
        <f t="shared" si="640"/>
        <v/>
      </c>
      <c r="AT3073" s="20">
        <f t="shared" si="641"/>
        <v>-7736.4</v>
      </c>
    </row>
    <row r="3074" spans="1:46" ht="33.75">
      <c r="A3074" s="54">
        <v>8048</v>
      </c>
      <c r="B3074" s="54" t="s">
        <v>1339</v>
      </c>
      <c r="C3074" s="58" t="s">
        <v>2486</v>
      </c>
      <c r="D3074" s="79">
        <v>7</v>
      </c>
      <c r="E3074" s="79">
        <v>7</v>
      </c>
      <c r="F3074" s="80">
        <v>722.44</v>
      </c>
      <c r="G3074" s="80">
        <v>103.21</v>
      </c>
      <c r="H3074" s="80">
        <v>722.44</v>
      </c>
      <c r="I3074" s="80" t="s">
        <v>28</v>
      </c>
      <c r="J3074" s="80" t="s">
        <v>28</v>
      </c>
      <c r="K3074" s="80">
        <v>103.21</v>
      </c>
      <c r="L3074" s="73">
        <f t="shared" si="633"/>
        <v>100.88</v>
      </c>
      <c r="M3074" s="73">
        <f t="shared" si="634"/>
        <v>103.21</v>
      </c>
      <c r="N3074" s="72" t="str">
        <f t="shared" si="635"/>
        <v>0837</v>
      </c>
      <c r="O3074" s="74">
        <f t="shared" si="636"/>
        <v>0</v>
      </c>
      <c r="P3074" s="72">
        <f t="shared" si="637"/>
        <v>0</v>
      </c>
      <c r="Q3074" s="74">
        <f t="shared" si="638"/>
        <v>7</v>
      </c>
      <c r="R3074" s="72" t="str">
        <f t="shared" si="639"/>
        <v/>
      </c>
      <c r="S3074" s="72" t="str">
        <f t="shared" si="640"/>
        <v/>
      </c>
      <c r="AT3074" s="20">
        <f t="shared" si="641"/>
        <v>-9079.1999999999989</v>
      </c>
    </row>
    <row r="3075" spans="1:46" ht="33.75">
      <c r="A3075" s="54">
        <v>8048</v>
      </c>
      <c r="B3075" s="54" t="s">
        <v>1337</v>
      </c>
      <c r="C3075" s="58" t="s">
        <v>2486</v>
      </c>
      <c r="D3075" s="79">
        <v>7</v>
      </c>
      <c r="E3075" s="79">
        <v>7</v>
      </c>
      <c r="F3075" s="80">
        <v>722.44</v>
      </c>
      <c r="G3075" s="80">
        <v>103.21</v>
      </c>
      <c r="H3075" s="80">
        <v>722.44</v>
      </c>
      <c r="I3075" s="80" t="s">
        <v>28</v>
      </c>
      <c r="J3075" s="80" t="s">
        <v>28</v>
      </c>
      <c r="K3075" s="80">
        <v>103.21</v>
      </c>
      <c r="L3075" s="73">
        <f t="shared" si="633"/>
        <v>100.88</v>
      </c>
      <c r="M3075" s="73">
        <f t="shared" si="634"/>
        <v>103.21</v>
      </c>
      <c r="N3075" s="72" t="str">
        <f t="shared" si="635"/>
        <v>0837</v>
      </c>
      <c r="O3075" s="74">
        <f t="shared" si="636"/>
        <v>0</v>
      </c>
      <c r="P3075" s="72">
        <f t="shared" si="637"/>
        <v>0</v>
      </c>
      <c r="Q3075" s="74">
        <f t="shared" si="638"/>
        <v>7</v>
      </c>
      <c r="R3075" s="72" t="str">
        <f t="shared" si="639"/>
        <v/>
      </c>
      <c r="S3075" s="72" t="str">
        <f t="shared" si="640"/>
        <v/>
      </c>
      <c r="AT3075" s="20">
        <f t="shared" si="641"/>
        <v>-9079.1999999999989</v>
      </c>
    </row>
    <row r="3076" spans="1:46" ht="33.75">
      <c r="A3076" s="54">
        <v>8048</v>
      </c>
      <c r="B3076" s="54" t="s">
        <v>1335</v>
      </c>
      <c r="C3076" s="58" t="s">
        <v>2486</v>
      </c>
      <c r="D3076" s="79">
        <v>7</v>
      </c>
      <c r="E3076" s="79">
        <v>7</v>
      </c>
      <c r="F3076" s="80">
        <v>722.44</v>
      </c>
      <c r="G3076" s="80">
        <v>103.21</v>
      </c>
      <c r="H3076" s="80">
        <v>722.44</v>
      </c>
      <c r="I3076" s="80" t="s">
        <v>28</v>
      </c>
      <c r="J3076" s="80" t="s">
        <v>28</v>
      </c>
      <c r="K3076" s="80">
        <v>103.21</v>
      </c>
      <c r="L3076" s="73">
        <f t="shared" ref="L3076:L3139" si="642">IFERROR(VLOOKUP(B3076,$B$1326:$K$2467,6,0),"")</f>
        <v>100.88</v>
      </c>
      <c r="M3076" s="73">
        <f t="shared" ref="M3076:M3139" si="643">IFERROR(VLOOKUP($B3076,$B$2468:$K$3603,6,0),"")</f>
        <v>103.21</v>
      </c>
      <c r="N3076" s="72" t="str">
        <f t="shared" ref="N3076:N3139" si="644">LEFT(B3076,4)</f>
        <v>0837</v>
      </c>
      <c r="O3076" s="74">
        <f t="shared" ref="O3076:O3139" si="645">E3076-D3076</f>
        <v>0</v>
      </c>
      <c r="P3076" s="72">
        <f t="shared" ref="P3076:P3139" si="646">IF(O3076=20,1,0)</f>
        <v>0</v>
      </c>
      <c r="Q3076" s="74">
        <f t="shared" ref="Q3076:Q3139" si="647">D3076</f>
        <v>7</v>
      </c>
      <c r="R3076" s="72" t="str">
        <f t="shared" ref="R3076:R3139" si="648">IF(P3076=1,Q3076+7,"")</f>
        <v/>
      </c>
      <c r="S3076" s="72" t="str">
        <f t="shared" ref="S3076:S3139" si="649">IF(P3076=1,Q3076+14,"")</f>
        <v/>
      </c>
      <c r="AT3076" s="20">
        <f t="shared" si="641"/>
        <v>-9079.1999999999989</v>
      </c>
    </row>
    <row r="3077" spans="1:46" ht="33.75">
      <c r="A3077" s="54">
        <v>8048</v>
      </c>
      <c r="B3077" s="54" t="s">
        <v>1333</v>
      </c>
      <c r="C3077" s="58" t="s">
        <v>2486</v>
      </c>
      <c r="D3077" s="79">
        <v>7</v>
      </c>
      <c r="E3077" s="79">
        <v>7</v>
      </c>
      <c r="F3077" s="80">
        <v>722.44</v>
      </c>
      <c r="G3077" s="80">
        <v>103.21</v>
      </c>
      <c r="H3077" s="80">
        <v>722.44</v>
      </c>
      <c r="I3077" s="80" t="s">
        <v>28</v>
      </c>
      <c r="J3077" s="80" t="s">
        <v>28</v>
      </c>
      <c r="K3077" s="80">
        <v>103.21</v>
      </c>
      <c r="L3077" s="73">
        <f t="shared" si="642"/>
        <v>100.88</v>
      </c>
      <c r="M3077" s="73">
        <f t="shared" si="643"/>
        <v>103.21</v>
      </c>
      <c r="N3077" s="72" t="str">
        <f t="shared" si="644"/>
        <v>0837</v>
      </c>
      <c r="O3077" s="74">
        <f t="shared" si="645"/>
        <v>0</v>
      </c>
      <c r="P3077" s="72">
        <f t="shared" si="646"/>
        <v>0</v>
      </c>
      <c r="Q3077" s="74">
        <f t="shared" si="647"/>
        <v>7</v>
      </c>
      <c r="R3077" s="72" t="str">
        <f t="shared" si="648"/>
        <v/>
      </c>
      <c r="S3077" s="72" t="str">
        <f t="shared" si="649"/>
        <v/>
      </c>
      <c r="AT3077" s="20">
        <f t="shared" si="641"/>
        <v>-9079.1999999999989</v>
      </c>
    </row>
    <row r="3078" spans="1:46" ht="33.75">
      <c r="A3078" s="54">
        <v>8048</v>
      </c>
      <c r="B3078" s="54" t="s">
        <v>1331</v>
      </c>
      <c r="C3078" s="58" t="s">
        <v>2486</v>
      </c>
      <c r="D3078" s="79">
        <v>7</v>
      </c>
      <c r="E3078" s="79">
        <v>7</v>
      </c>
      <c r="F3078" s="80">
        <v>722.44</v>
      </c>
      <c r="G3078" s="80">
        <v>103.21</v>
      </c>
      <c r="H3078" s="80">
        <v>722.44</v>
      </c>
      <c r="I3078" s="80" t="s">
        <v>28</v>
      </c>
      <c r="J3078" s="80" t="s">
        <v>28</v>
      </c>
      <c r="K3078" s="80">
        <v>103.21</v>
      </c>
      <c r="L3078" s="73">
        <f t="shared" si="642"/>
        <v>100.88</v>
      </c>
      <c r="M3078" s="73">
        <f t="shared" si="643"/>
        <v>103.21</v>
      </c>
      <c r="N3078" s="72" t="str">
        <f t="shared" si="644"/>
        <v>0837</v>
      </c>
      <c r="O3078" s="74">
        <f t="shared" si="645"/>
        <v>0</v>
      </c>
      <c r="P3078" s="72">
        <f t="shared" si="646"/>
        <v>0</v>
      </c>
      <c r="Q3078" s="74">
        <f t="shared" si="647"/>
        <v>7</v>
      </c>
      <c r="R3078" s="72" t="str">
        <f t="shared" si="648"/>
        <v/>
      </c>
      <c r="S3078" s="72" t="str">
        <f t="shared" si="649"/>
        <v/>
      </c>
      <c r="AT3078" s="20">
        <f t="shared" si="641"/>
        <v>-9079.1999999999989</v>
      </c>
    </row>
    <row r="3079" spans="1:46" ht="33.75">
      <c r="A3079" s="54">
        <v>8048</v>
      </c>
      <c r="B3079" s="54" t="s">
        <v>1329</v>
      </c>
      <c r="C3079" s="58" t="s">
        <v>2486</v>
      </c>
      <c r="D3079" s="79">
        <v>7</v>
      </c>
      <c r="E3079" s="79">
        <v>7</v>
      </c>
      <c r="F3079" s="80">
        <v>722.44</v>
      </c>
      <c r="G3079" s="80">
        <v>103.21</v>
      </c>
      <c r="H3079" s="80">
        <v>722.44</v>
      </c>
      <c r="I3079" s="80" t="s">
        <v>28</v>
      </c>
      <c r="J3079" s="80" t="s">
        <v>28</v>
      </c>
      <c r="K3079" s="80">
        <v>103.21</v>
      </c>
      <c r="L3079" s="73">
        <f t="shared" si="642"/>
        <v>100.88</v>
      </c>
      <c r="M3079" s="73">
        <f t="shared" si="643"/>
        <v>103.21</v>
      </c>
      <c r="N3079" s="72" t="str">
        <f t="shared" si="644"/>
        <v>0837</v>
      </c>
      <c r="O3079" s="74">
        <f t="shared" si="645"/>
        <v>0</v>
      </c>
      <c r="P3079" s="72">
        <f t="shared" si="646"/>
        <v>0</v>
      </c>
      <c r="Q3079" s="74">
        <f t="shared" si="647"/>
        <v>7</v>
      </c>
      <c r="R3079" s="72" t="str">
        <f t="shared" si="648"/>
        <v/>
      </c>
      <c r="S3079" s="72" t="str">
        <f t="shared" si="649"/>
        <v/>
      </c>
      <c r="AT3079" s="20">
        <f t="shared" si="641"/>
        <v>-9079.1999999999989</v>
      </c>
    </row>
    <row r="3080" spans="1:46" ht="33.75">
      <c r="A3080" s="54">
        <v>8048</v>
      </c>
      <c r="B3080" s="54" t="s">
        <v>1327</v>
      </c>
      <c r="C3080" s="58" t="s">
        <v>2486</v>
      </c>
      <c r="D3080" s="79">
        <v>7</v>
      </c>
      <c r="E3080" s="79">
        <v>7</v>
      </c>
      <c r="F3080" s="80">
        <v>722.44</v>
      </c>
      <c r="G3080" s="80">
        <v>103.21</v>
      </c>
      <c r="H3080" s="80">
        <v>722.44</v>
      </c>
      <c r="I3080" s="80" t="s">
        <v>28</v>
      </c>
      <c r="J3080" s="80" t="s">
        <v>28</v>
      </c>
      <c r="K3080" s="80">
        <v>103.21</v>
      </c>
      <c r="L3080" s="73">
        <f t="shared" si="642"/>
        <v>105.12</v>
      </c>
      <c r="M3080" s="73">
        <f t="shared" si="643"/>
        <v>103.21</v>
      </c>
      <c r="N3080" s="72" t="str">
        <f t="shared" si="644"/>
        <v>0837</v>
      </c>
      <c r="O3080" s="74">
        <f t="shared" si="645"/>
        <v>0</v>
      </c>
      <c r="P3080" s="72">
        <f t="shared" si="646"/>
        <v>0</v>
      </c>
      <c r="Q3080" s="74">
        <f t="shared" si="647"/>
        <v>7</v>
      </c>
      <c r="R3080" s="72" t="str">
        <f t="shared" si="648"/>
        <v/>
      </c>
      <c r="S3080" s="72" t="str">
        <f t="shared" si="649"/>
        <v/>
      </c>
      <c r="AT3080" s="20">
        <f t="shared" si="641"/>
        <v>-9460.8000000000011</v>
      </c>
    </row>
    <row r="3081" spans="1:46" ht="33.75">
      <c r="A3081" s="54">
        <v>8048</v>
      </c>
      <c r="B3081" s="54" t="s">
        <v>1325</v>
      </c>
      <c r="C3081" s="58" t="s">
        <v>2486</v>
      </c>
      <c r="D3081" s="79">
        <v>7</v>
      </c>
      <c r="E3081" s="79">
        <v>7</v>
      </c>
      <c r="F3081" s="80">
        <v>722.44</v>
      </c>
      <c r="G3081" s="80">
        <v>103.21</v>
      </c>
      <c r="H3081" s="80">
        <v>722.44</v>
      </c>
      <c r="I3081" s="80" t="s">
        <v>28</v>
      </c>
      <c r="J3081" s="80" t="s">
        <v>28</v>
      </c>
      <c r="K3081" s="80">
        <v>103.21</v>
      </c>
      <c r="L3081" s="73">
        <f t="shared" si="642"/>
        <v>105.12</v>
      </c>
      <c r="M3081" s="73">
        <f t="shared" si="643"/>
        <v>103.21</v>
      </c>
      <c r="N3081" s="72" t="str">
        <f t="shared" si="644"/>
        <v>0837</v>
      </c>
      <c r="O3081" s="74">
        <f t="shared" si="645"/>
        <v>0</v>
      </c>
      <c r="P3081" s="72">
        <f t="shared" si="646"/>
        <v>0</v>
      </c>
      <c r="Q3081" s="74">
        <f t="shared" si="647"/>
        <v>7</v>
      </c>
      <c r="R3081" s="72" t="str">
        <f t="shared" si="648"/>
        <v/>
      </c>
      <c r="S3081" s="72" t="str">
        <f t="shared" si="649"/>
        <v/>
      </c>
      <c r="AT3081" s="20">
        <f t="shared" si="641"/>
        <v>-9460.8000000000011</v>
      </c>
    </row>
    <row r="3082" spans="1:46" ht="33.75">
      <c r="A3082" s="54">
        <v>8048</v>
      </c>
      <c r="B3082" s="54" t="s">
        <v>1323</v>
      </c>
      <c r="C3082" s="58" t="s">
        <v>2486</v>
      </c>
      <c r="D3082" s="79">
        <v>7</v>
      </c>
      <c r="E3082" s="79">
        <v>7</v>
      </c>
      <c r="F3082" s="80">
        <v>722.44</v>
      </c>
      <c r="G3082" s="80">
        <v>103.21</v>
      </c>
      <c r="H3082" s="80">
        <v>722.44</v>
      </c>
      <c r="I3082" s="80" t="s">
        <v>28</v>
      </c>
      <c r="J3082" s="80" t="s">
        <v>28</v>
      </c>
      <c r="K3082" s="80">
        <v>103.21</v>
      </c>
      <c r="L3082" s="73">
        <f t="shared" si="642"/>
        <v>105.12</v>
      </c>
      <c r="M3082" s="73">
        <f t="shared" si="643"/>
        <v>103.21</v>
      </c>
      <c r="N3082" s="72" t="str">
        <f t="shared" si="644"/>
        <v>0837</v>
      </c>
      <c r="O3082" s="74">
        <f t="shared" si="645"/>
        <v>0</v>
      </c>
      <c r="P3082" s="72">
        <f t="shared" si="646"/>
        <v>0</v>
      </c>
      <c r="Q3082" s="74">
        <f t="shared" si="647"/>
        <v>7</v>
      </c>
      <c r="R3082" s="72" t="str">
        <f t="shared" si="648"/>
        <v/>
      </c>
      <c r="S3082" s="72" t="str">
        <f t="shared" si="649"/>
        <v/>
      </c>
      <c r="AT3082" s="20">
        <f t="shared" si="641"/>
        <v>-9460.8000000000011</v>
      </c>
    </row>
    <row r="3083" spans="1:46" ht="33.75">
      <c r="A3083" s="54">
        <v>8048</v>
      </c>
      <c r="B3083" s="54" t="s">
        <v>1321</v>
      </c>
      <c r="C3083" s="58" t="s">
        <v>2486</v>
      </c>
      <c r="D3083" s="79">
        <v>7</v>
      </c>
      <c r="E3083" s="79">
        <v>7</v>
      </c>
      <c r="F3083" s="80">
        <v>722.44</v>
      </c>
      <c r="G3083" s="80">
        <v>103.21</v>
      </c>
      <c r="H3083" s="80">
        <v>722.44</v>
      </c>
      <c r="I3083" s="80" t="s">
        <v>28</v>
      </c>
      <c r="J3083" s="80" t="s">
        <v>28</v>
      </c>
      <c r="K3083" s="80">
        <v>103.21</v>
      </c>
      <c r="L3083" s="73">
        <f t="shared" si="642"/>
        <v>105.12</v>
      </c>
      <c r="M3083" s="73">
        <f t="shared" si="643"/>
        <v>103.21</v>
      </c>
      <c r="N3083" s="72" t="str">
        <f t="shared" si="644"/>
        <v>0837</v>
      </c>
      <c r="O3083" s="74">
        <f t="shared" si="645"/>
        <v>0</v>
      </c>
      <c r="P3083" s="72">
        <f t="shared" si="646"/>
        <v>0</v>
      </c>
      <c r="Q3083" s="74">
        <f t="shared" si="647"/>
        <v>7</v>
      </c>
      <c r="R3083" s="72" t="str">
        <f t="shared" si="648"/>
        <v/>
      </c>
      <c r="S3083" s="72" t="str">
        <f t="shared" si="649"/>
        <v/>
      </c>
      <c r="AT3083" s="20">
        <f t="shared" ref="AT3083:AT3146" si="650">AS3083+(AI3083-90)*L3083</f>
        <v>-9460.8000000000011</v>
      </c>
    </row>
    <row r="3084" spans="1:46" ht="33.75">
      <c r="A3084" s="54">
        <v>8048</v>
      </c>
      <c r="B3084" s="54" t="s">
        <v>1319</v>
      </c>
      <c r="C3084" s="58" t="s">
        <v>2486</v>
      </c>
      <c r="D3084" s="79">
        <v>7</v>
      </c>
      <c r="E3084" s="79">
        <v>7</v>
      </c>
      <c r="F3084" s="80">
        <v>722.44</v>
      </c>
      <c r="G3084" s="80">
        <v>103.21</v>
      </c>
      <c r="H3084" s="80">
        <v>722.44</v>
      </c>
      <c r="I3084" s="80" t="s">
        <v>28</v>
      </c>
      <c r="J3084" s="80" t="s">
        <v>28</v>
      </c>
      <c r="K3084" s="80">
        <v>103.21</v>
      </c>
      <c r="L3084" s="73">
        <f t="shared" si="642"/>
        <v>105.12</v>
      </c>
      <c r="M3084" s="73">
        <f t="shared" si="643"/>
        <v>103.21</v>
      </c>
      <c r="N3084" s="72" t="str">
        <f t="shared" si="644"/>
        <v>0837</v>
      </c>
      <c r="O3084" s="74">
        <f t="shared" si="645"/>
        <v>0</v>
      </c>
      <c r="P3084" s="72">
        <f t="shared" si="646"/>
        <v>0</v>
      </c>
      <c r="Q3084" s="74">
        <f t="shared" si="647"/>
        <v>7</v>
      </c>
      <c r="R3084" s="72" t="str">
        <f t="shared" si="648"/>
        <v/>
      </c>
      <c r="S3084" s="72" t="str">
        <f t="shared" si="649"/>
        <v/>
      </c>
      <c r="AT3084" s="20">
        <f t="shared" si="650"/>
        <v>-9460.8000000000011</v>
      </c>
    </row>
    <row r="3085" spans="1:46" ht="33.75">
      <c r="A3085" s="54">
        <v>8048</v>
      </c>
      <c r="B3085" s="54" t="s">
        <v>1317</v>
      </c>
      <c r="C3085" s="58" t="s">
        <v>2486</v>
      </c>
      <c r="D3085" s="79">
        <v>7</v>
      </c>
      <c r="E3085" s="79">
        <v>7</v>
      </c>
      <c r="F3085" s="80">
        <v>722.44</v>
      </c>
      <c r="G3085" s="80">
        <v>103.21</v>
      </c>
      <c r="H3085" s="80">
        <v>722.44</v>
      </c>
      <c r="I3085" s="80" t="s">
        <v>28</v>
      </c>
      <c r="J3085" s="80" t="s">
        <v>28</v>
      </c>
      <c r="K3085" s="80">
        <v>103.21</v>
      </c>
      <c r="L3085" s="73">
        <f t="shared" si="642"/>
        <v>105.12</v>
      </c>
      <c r="M3085" s="73">
        <f t="shared" si="643"/>
        <v>103.21</v>
      </c>
      <c r="N3085" s="72" t="str">
        <f t="shared" si="644"/>
        <v>0837</v>
      </c>
      <c r="O3085" s="74">
        <f t="shared" si="645"/>
        <v>0</v>
      </c>
      <c r="P3085" s="72">
        <f t="shared" si="646"/>
        <v>0</v>
      </c>
      <c r="Q3085" s="74">
        <f t="shared" si="647"/>
        <v>7</v>
      </c>
      <c r="R3085" s="72" t="str">
        <f t="shared" si="648"/>
        <v/>
      </c>
      <c r="S3085" s="72" t="str">
        <f t="shared" si="649"/>
        <v/>
      </c>
      <c r="AT3085" s="20">
        <f t="shared" si="650"/>
        <v>-9460.8000000000011</v>
      </c>
    </row>
    <row r="3086" spans="1:46" ht="33.75">
      <c r="A3086" s="54">
        <v>8049</v>
      </c>
      <c r="B3086" s="54" t="s">
        <v>1367</v>
      </c>
      <c r="C3086" s="58" t="s">
        <v>3097</v>
      </c>
      <c r="D3086" s="79">
        <v>7</v>
      </c>
      <c r="E3086" s="79">
        <v>7</v>
      </c>
      <c r="F3086" s="80">
        <v>827.68</v>
      </c>
      <c r="G3086" s="80">
        <v>118.24</v>
      </c>
      <c r="H3086" s="80">
        <v>827.68</v>
      </c>
      <c r="I3086" s="80" t="s">
        <v>28</v>
      </c>
      <c r="J3086" s="80" t="s">
        <v>28</v>
      </c>
      <c r="K3086" s="80">
        <v>118.24</v>
      </c>
      <c r="L3086" s="73">
        <f t="shared" si="642"/>
        <v>81.05</v>
      </c>
      <c r="M3086" s="73">
        <f t="shared" si="643"/>
        <v>118.24</v>
      </c>
      <c r="N3086" s="72" t="str">
        <f t="shared" si="644"/>
        <v>0838</v>
      </c>
      <c r="O3086" s="74">
        <f t="shared" si="645"/>
        <v>0</v>
      </c>
      <c r="P3086" s="72">
        <f t="shared" si="646"/>
        <v>0</v>
      </c>
      <c r="Q3086" s="74">
        <f t="shared" si="647"/>
        <v>7</v>
      </c>
      <c r="R3086" s="72" t="str">
        <f t="shared" si="648"/>
        <v/>
      </c>
      <c r="S3086" s="72" t="str">
        <f t="shared" si="649"/>
        <v/>
      </c>
      <c r="AT3086" s="20">
        <f t="shared" si="650"/>
        <v>-7294.5</v>
      </c>
    </row>
    <row r="3087" spans="1:46" ht="33.75">
      <c r="A3087" s="54">
        <v>8049</v>
      </c>
      <c r="B3087" s="54" t="s">
        <v>1366</v>
      </c>
      <c r="C3087" s="58" t="s">
        <v>3097</v>
      </c>
      <c r="D3087" s="79">
        <v>7</v>
      </c>
      <c r="E3087" s="79">
        <v>7</v>
      </c>
      <c r="F3087" s="80">
        <v>827.68</v>
      </c>
      <c r="G3087" s="80">
        <v>118.24</v>
      </c>
      <c r="H3087" s="80">
        <v>827.68</v>
      </c>
      <c r="I3087" s="80" t="s">
        <v>28</v>
      </c>
      <c r="J3087" s="80" t="s">
        <v>28</v>
      </c>
      <c r="K3087" s="80">
        <v>118.24</v>
      </c>
      <c r="L3087" s="73">
        <f t="shared" si="642"/>
        <v>81.05</v>
      </c>
      <c r="M3087" s="73">
        <f t="shared" si="643"/>
        <v>118.24</v>
      </c>
      <c r="N3087" s="72" t="str">
        <f t="shared" si="644"/>
        <v>0838</v>
      </c>
      <c r="O3087" s="74">
        <f t="shared" si="645"/>
        <v>0</v>
      </c>
      <c r="P3087" s="72">
        <f t="shared" si="646"/>
        <v>0</v>
      </c>
      <c r="Q3087" s="74">
        <f t="shared" si="647"/>
        <v>7</v>
      </c>
      <c r="R3087" s="72" t="str">
        <f t="shared" si="648"/>
        <v/>
      </c>
      <c r="S3087" s="72" t="str">
        <f t="shared" si="649"/>
        <v/>
      </c>
      <c r="AT3087" s="20">
        <f t="shared" si="650"/>
        <v>-7294.5</v>
      </c>
    </row>
    <row r="3088" spans="1:46" ht="33.75">
      <c r="A3088" s="54">
        <v>8049</v>
      </c>
      <c r="B3088" s="54" t="s">
        <v>1365</v>
      </c>
      <c r="C3088" s="58" t="s">
        <v>3097</v>
      </c>
      <c r="D3088" s="79">
        <v>7</v>
      </c>
      <c r="E3088" s="79">
        <v>7</v>
      </c>
      <c r="F3088" s="80">
        <v>827.68</v>
      </c>
      <c r="G3088" s="80">
        <v>118.24</v>
      </c>
      <c r="H3088" s="80">
        <v>827.68</v>
      </c>
      <c r="I3088" s="80" t="s">
        <v>28</v>
      </c>
      <c r="J3088" s="80" t="s">
        <v>28</v>
      </c>
      <c r="K3088" s="80">
        <v>118.24</v>
      </c>
      <c r="L3088" s="73">
        <f t="shared" si="642"/>
        <v>81.05</v>
      </c>
      <c r="M3088" s="73">
        <f t="shared" si="643"/>
        <v>118.24</v>
      </c>
      <c r="N3088" s="72" t="str">
        <f t="shared" si="644"/>
        <v>0838</v>
      </c>
      <c r="O3088" s="74">
        <f t="shared" si="645"/>
        <v>0</v>
      </c>
      <c r="P3088" s="72">
        <f t="shared" si="646"/>
        <v>0</v>
      </c>
      <c r="Q3088" s="74">
        <f t="shared" si="647"/>
        <v>7</v>
      </c>
      <c r="R3088" s="72" t="str">
        <f t="shared" si="648"/>
        <v/>
      </c>
      <c r="S3088" s="72" t="str">
        <f t="shared" si="649"/>
        <v/>
      </c>
      <c r="AT3088" s="20">
        <f t="shared" si="650"/>
        <v>-7294.5</v>
      </c>
    </row>
    <row r="3089" spans="1:46" ht="33.75">
      <c r="A3089" s="54">
        <v>8049</v>
      </c>
      <c r="B3089" s="54" t="s">
        <v>1364</v>
      </c>
      <c r="C3089" s="58" t="s">
        <v>3097</v>
      </c>
      <c r="D3089" s="79">
        <v>7</v>
      </c>
      <c r="E3089" s="79">
        <v>7</v>
      </c>
      <c r="F3089" s="80">
        <v>827.68</v>
      </c>
      <c r="G3089" s="80">
        <v>118.24</v>
      </c>
      <c r="H3089" s="80">
        <v>827.68</v>
      </c>
      <c r="I3089" s="80" t="s">
        <v>28</v>
      </c>
      <c r="J3089" s="80" t="s">
        <v>28</v>
      </c>
      <c r="K3089" s="80">
        <v>118.24</v>
      </c>
      <c r="L3089" s="73">
        <f t="shared" si="642"/>
        <v>81.05</v>
      </c>
      <c r="M3089" s="73">
        <f t="shared" si="643"/>
        <v>118.24</v>
      </c>
      <c r="N3089" s="72" t="str">
        <f t="shared" si="644"/>
        <v>0838</v>
      </c>
      <c r="O3089" s="74">
        <f t="shared" si="645"/>
        <v>0</v>
      </c>
      <c r="P3089" s="72">
        <f t="shared" si="646"/>
        <v>0</v>
      </c>
      <c r="Q3089" s="74">
        <f t="shared" si="647"/>
        <v>7</v>
      </c>
      <c r="R3089" s="72" t="str">
        <f t="shared" si="648"/>
        <v/>
      </c>
      <c r="S3089" s="72" t="str">
        <f t="shared" si="649"/>
        <v/>
      </c>
      <c r="AT3089" s="20">
        <f t="shared" si="650"/>
        <v>-7294.5</v>
      </c>
    </row>
    <row r="3090" spans="1:46" ht="33.75">
      <c r="A3090" s="54">
        <v>8049</v>
      </c>
      <c r="B3090" s="54" t="s">
        <v>1363</v>
      </c>
      <c r="C3090" s="58" t="s">
        <v>3097</v>
      </c>
      <c r="D3090" s="79">
        <v>7</v>
      </c>
      <c r="E3090" s="79">
        <v>7</v>
      </c>
      <c r="F3090" s="80">
        <v>827.68</v>
      </c>
      <c r="G3090" s="80">
        <v>118.24</v>
      </c>
      <c r="H3090" s="80">
        <v>827.68</v>
      </c>
      <c r="I3090" s="80" t="s">
        <v>28</v>
      </c>
      <c r="J3090" s="80" t="s">
        <v>28</v>
      </c>
      <c r="K3090" s="80">
        <v>118.24</v>
      </c>
      <c r="L3090" s="73">
        <f t="shared" si="642"/>
        <v>96.23</v>
      </c>
      <c r="M3090" s="73">
        <f t="shared" si="643"/>
        <v>118.24</v>
      </c>
      <c r="N3090" s="72" t="str">
        <f t="shared" si="644"/>
        <v>0838</v>
      </c>
      <c r="O3090" s="74">
        <f t="shared" si="645"/>
        <v>0</v>
      </c>
      <c r="P3090" s="72">
        <f t="shared" si="646"/>
        <v>0</v>
      </c>
      <c r="Q3090" s="74">
        <f t="shared" si="647"/>
        <v>7</v>
      </c>
      <c r="R3090" s="72" t="str">
        <f t="shared" si="648"/>
        <v/>
      </c>
      <c r="S3090" s="72" t="str">
        <f t="shared" si="649"/>
        <v/>
      </c>
      <c r="AT3090" s="20">
        <f t="shared" si="650"/>
        <v>-8660.7000000000007</v>
      </c>
    </row>
    <row r="3091" spans="1:46" ht="33.75">
      <c r="A3091" s="54">
        <v>8049</v>
      </c>
      <c r="B3091" s="54" t="s">
        <v>1362</v>
      </c>
      <c r="C3091" s="58" t="s">
        <v>3097</v>
      </c>
      <c r="D3091" s="79">
        <v>7</v>
      </c>
      <c r="E3091" s="79">
        <v>7</v>
      </c>
      <c r="F3091" s="80">
        <v>827.68</v>
      </c>
      <c r="G3091" s="80">
        <v>118.24</v>
      </c>
      <c r="H3091" s="80">
        <v>827.68</v>
      </c>
      <c r="I3091" s="80" t="s">
        <v>28</v>
      </c>
      <c r="J3091" s="80" t="s">
        <v>28</v>
      </c>
      <c r="K3091" s="80">
        <v>118.24</v>
      </c>
      <c r="L3091" s="73">
        <f t="shared" si="642"/>
        <v>96.23</v>
      </c>
      <c r="M3091" s="73">
        <f t="shared" si="643"/>
        <v>118.24</v>
      </c>
      <c r="N3091" s="72" t="str">
        <f t="shared" si="644"/>
        <v>0838</v>
      </c>
      <c r="O3091" s="74">
        <f t="shared" si="645"/>
        <v>0</v>
      </c>
      <c r="P3091" s="72">
        <f t="shared" si="646"/>
        <v>0</v>
      </c>
      <c r="Q3091" s="74">
        <f t="shared" si="647"/>
        <v>7</v>
      </c>
      <c r="R3091" s="72" t="str">
        <f t="shared" si="648"/>
        <v/>
      </c>
      <c r="S3091" s="72" t="str">
        <f t="shared" si="649"/>
        <v/>
      </c>
      <c r="AT3091" s="20">
        <f t="shared" si="650"/>
        <v>-8660.7000000000007</v>
      </c>
    </row>
    <row r="3092" spans="1:46" ht="33.75">
      <c r="A3092" s="54">
        <v>8049</v>
      </c>
      <c r="B3092" s="54" t="s">
        <v>1361</v>
      </c>
      <c r="C3092" s="58" t="s">
        <v>3097</v>
      </c>
      <c r="D3092" s="79">
        <v>7</v>
      </c>
      <c r="E3092" s="79">
        <v>7</v>
      </c>
      <c r="F3092" s="80">
        <v>827.68</v>
      </c>
      <c r="G3092" s="80">
        <v>118.24</v>
      </c>
      <c r="H3092" s="80">
        <v>827.68</v>
      </c>
      <c r="I3092" s="80" t="s">
        <v>28</v>
      </c>
      <c r="J3092" s="80" t="s">
        <v>28</v>
      </c>
      <c r="K3092" s="80">
        <v>118.24</v>
      </c>
      <c r="L3092" s="73">
        <f t="shared" si="642"/>
        <v>96.23</v>
      </c>
      <c r="M3092" s="73">
        <f t="shared" si="643"/>
        <v>118.24</v>
      </c>
      <c r="N3092" s="72" t="str">
        <f t="shared" si="644"/>
        <v>0838</v>
      </c>
      <c r="O3092" s="74">
        <f t="shared" si="645"/>
        <v>0</v>
      </c>
      <c r="P3092" s="72">
        <f t="shared" si="646"/>
        <v>0</v>
      </c>
      <c r="Q3092" s="74">
        <f t="shared" si="647"/>
        <v>7</v>
      </c>
      <c r="R3092" s="72" t="str">
        <f t="shared" si="648"/>
        <v/>
      </c>
      <c r="S3092" s="72" t="str">
        <f t="shared" si="649"/>
        <v/>
      </c>
      <c r="AT3092" s="20">
        <f t="shared" si="650"/>
        <v>-8660.7000000000007</v>
      </c>
    </row>
    <row r="3093" spans="1:46" ht="33.75">
      <c r="A3093" s="54">
        <v>8049</v>
      </c>
      <c r="B3093" s="54" t="s">
        <v>1360</v>
      </c>
      <c r="C3093" s="58" t="s">
        <v>3097</v>
      </c>
      <c r="D3093" s="79">
        <v>7</v>
      </c>
      <c r="E3093" s="79">
        <v>7</v>
      </c>
      <c r="F3093" s="80">
        <v>827.68</v>
      </c>
      <c r="G3093" s="80">
        <v>118.24</v>
      </c>
      <c r="H3093" s="80">
        <v>827.68</v>
      </c>
      <c r="I3093" s="80" t="s">
        <v>28</v>
      </c>
      <c r="J3093" s="80" t="s">
        <v>28</v>
      </c>
      <c r="K3093" s="80">
        <v>118.24</v>
      </c>
      <c r="L3093" s="73">
        <f t="shared" si="642"/>
        <v>96.23</v>
      </c>
      <c r="M3093" s="73">
        <f t="shared" si="643"/>
        <v>118.24</v>
      </c>
      <c r="N3093" s="72" t="str">
        <f t="shared" si="644"/>
        <v>0838</v>
      </c>
      <c r="O3093" s="74">
        <f t="shared" si="645"/>
        <v>0</v>
      </c>
      <c r="P3093" s="72">
        <f t="shared" si="646"/>
        <v>0</v>
      </c>
      <c r="Q3093" s="74">
        <f t="shared" si="647"/>
        <v>7</v>
      </c>
      <c r="R3093" s="72" t="str">
        <f t="shared" si="648"/>
        <v/>
      </c>
      <c r="S3093" s="72" t="str">
        <f t="shared" si="649"/>
        <v/>
      </c>
      <c r="AT3093" s="20">
        <f t="shared" si="650"/>
        <v>-8660.7000000000007</v>
      </c>
    </row>
    <row r="3094" spans="1:46" ht="33.75">
      <c r="A3094" s="54">
        <v>8049</v>
      </c>
      <c r="B3094" s="54" t="s">
        <v>1359</v>
      </c>
      <c r="C3094" s="58" t="s">
        <v>3097</v>
      </c>
      <c r="D3094" s="79">
        <v>7</v>
      </c>
      <c r="E3094" s="79">
        <v>7</v>
      </c>
      <c r="F3094" s="80">
        <v>827.68</v>
      </c>
      <c r="G3094" s="80">
        <v>118.24</v>
      </c>
      <c r="H3094" s="80">
        <v>827.68</v>
      </c>
      <c r="I3094" s="80" t="s">
        <v>28</v>
      </c>
      <c r="J3094" s="80" t="s">
        <v>28</v>
      </c>
      <c r="K3094" s="80">
        <v>118.24</v>
      </c>
      <c r="L3094" s="73">
        <f t="shared" si="642"/>
        <v>100.94</v>
      </c>
      <c r="M3094" s="73">
        <f t="shared" si="643"/>
        <v>118.24</v>
      </c>
      <c r="N3094" s="72" t="str">
        <f t="shared" si="644"/>
        <v>0838</v>
      </c>
      <c r="O3094" s="74">
        <f t="shared" si="645"/>
        <v>0</v>
      </c>
      <c r="P3094" s="72">
        <f t="shared" si="646"/>
        <v>0</v>
      </c>
      <c r="Q3094" s="74">
        <f t="shared" si="647"/>
        <v>7</v>
      </c>
      <c r="R3094" s="72" t="str">
        <f t="shared" si="648"/>
        <v/>
      </c>
      <c r="S3094" s="72" t="str">
        <f t="shared" si="649"/>
        <v/>
      </c>
      <c r="AT3094" s="20">
        <f t="shared" si="650"/>
        <v>-9084.6</v>
      </c>
    </row>
    <row r="3095" spans="1:46" ht="33.75">
      <c r="A3095" s="54">
        <v>8049</v>
      </c>
      <c r="B3095" s="54" t="s">
        <v>1358</v>
      </c>
      <c r="C3095" s="58" t="s">
        <v>3097</v>
      </c>
      <c r="D3095" s="79">
        <v>7</v>
      </c>
      <c r="E3095" s="79">
        <v>7</v>
      </c>
      <c r="F3095" s="80">
        <v>827.68</v>
      </c>
      <c r="G3095" s="80">
        <v>118.24</v>
      </c>
      <c r="H3095" s="80">
        <v>827.68</v>
      </c>
      <c r="I3095" s="80" t="s">
        <v>28</v>
      </c>
      <c r="J3095" s="80" t="s">
        <v>28</v>
      </c>
      <c r="K3095" s="80">
        <v>118.24</v>
      </c>
      <c r="L3095" s="73">
        <f t="shared" si="642"/>
        <v>100.94</v>
      </c>
      <c r="M3095" s="73">
        <f t="shared" si="643"/>
        <v>118.24</v>
      </c>
      <c r="N3095" s="72" t="str">
        <f t="shared" si="644"/>
        <v>0838</v>
      </c>
      <c r="O3095" s="74">
        <f t="shared" si="645"/>
        <v>0</v>
      </c>
      <c r="P3095" s="72">
        <f t="shared" si="646"/>
        <v>0</v>
      </c>
      <c r="Q3095" s="74">
        <f t="shared" si="647"/>
        <v>7</v>
      </c>
      <c r="R3095" s="72" t="str">
        <f t="shared" si="648"/>
        <v/>
      </c>
      <c r="S3095" s="72" t="str">
        <f t="shared" si="649"/>
        <v/>
      </c>
      <c r="AT3095" s="20">
        <f t="shared" si="650"/>
        <v>-9084.6</v>
      </c>
    </row>
    <row r="3096" spans="1:46" ht="33.75">
      <c r="A3096" s="54">
        <v>8049</v>
      </c>
      <c r="B3096" s="54" t="s">
        <v>1357</v>
      </c>
      <c r="C3096" s="58" t="s">
        <v>3097</v>
      </c>
      <c r="D3096" s="79">
        <v>7</v>
      </c>
      <c r="E3096" s="79">
        <v>7</v>
      </c>
      <c r="F3096" s="80">
        <v>827.68</v>
      </c>
      <c r="G3096" s="80">
        <v>118.24</v>
      </c>
      <c r="H3096" s="80">
        <v>827.68</v>
      </c>
      <c r="I3096" s="80" t="s">
        <v>28</v>
      </c>
      <c r="J3096" s="80" t="s">
        <v>28</v>
      </c>
      <c r="K3096" s="80">
        <v>118.24</v>
      </c>
      <c r="L3096" s="73">
        <f t="shared" si="642"/>
        <v>100.94</v>
      </c>
      <c r="M3096" s="73">
        <f t="shared" si="643"/>
        <v>118.24</v>
      </c>
      <c r="N3096" s="72" t="str">
        <f t="shared" si="644"/>
        <v>0838</v>
      </c>
      <c r="O3096" s="74">
        <f t="shared" si="645"/>
        <v>0</v>
      </c>
      <c r="P3096" s="72">
        <f t="shared" si="646"/>
        <v>0</v>
      </c>
      <c r="Q3096" s="74">
        <f t="shared" si="647"/>
        <v>7</v>
      </c>
      <c r="R3096" s="72" t="str">
        <f t="shared" si="648"/>
        <v/>
      </c>
      <c r="S3096" s="72" t="str">
        <f t="shared" si="649"/>
        <v/>
      </c>
      <c r="AT3096" s="20">
        <f t="shared" si="650"/>
        <v>-9084.6</v>
      </c>
    </row>
    <row r="3097" spans="1:46" ht="33.75">
      <c r="A3097" s="54">
        <v>8049</v>
      </c>
      <c r="B3097" s="54" t="s">
        <v>1356</v>
      </c>
      <c r="C3097" s="58" t="s">
        <v>3097</v>
      </c>
      <c r="D3097" s="79">
        <v>7</v>
      </c>
      <c r="E3097" s="79">
        <v>7</v>
      </c>
      <c r="F3097" s="80">
        <v>827.68</v>
      </c>
      <c r="G3097" s="80">
        <v>118.24</v>
      </c>
      <c r="H3097" s="80">
        <v>827.68</v>
      </c>
      <c r="I3097" s="80" t="s">
        <v>28</v>
      </c>
      <c r="J3097" s="80" t="s">
        <v>28</v>
      </c>
      <c r="K3097" s="80">
        <v>118.24</v>
      </c>
      <c r="L3097" s="73">
        <f t="shared" si="642"/>
        <v>100.94</v>
      </c>
      <c r="M3097" s="73">
        <f t="shared" si="643"/>
        <v>118.24</v>
      </c>
      <c r="N3097" s="72" t="str">
        <f t="shared" si="644"/>
        <v>0838</v>
      </c>
      <c r="O3097" s="74">
        <f t="shared" si="645"/>
        <v>0</v>
      </c>
      <c r="P3097" s="72">
        <f t="shared" si="646"/>
        <v>0</v>
      </c>
      <c r="Q3097" s="74">
        <f t="shared" si="647"/>
        <v>7</v>
      </c>
      <c r="R3097" s="72" t="str">
        <f t="shared" si="648"/>
        <v/>
      </c>
      <c r="S3097" s="72" t="str">
        <f t="shared" si="649"/>
        <v/>
      </c>
      <c r="AT3097" s="20">
        <f t="shared" si="650"/>
        <v>-9084.6</v>
      </c>
    </row>
    <row r="3098" spans="1:46" ht="33.75">
      <c r="A3098" s="54">
        <v>8050</v>
      </c>
      <c r="B3098" s="54" t="s">
        <v>1396</v>
      </c>
      <c r="C3098" s="58" t="s">
        <v>2487</v>
      </c>
      <c r="D3098" s="79">
        <v>7</v>
      </c>
      <c r="E3098" s="79">
        <v>7</v>
      </c>
      <c r="F3098" s="80">
        <v>854.6</v>
      </c>
      <c r="G3098" s="80">
        <v>122.09</v>
      </c>
      <c r="H3098" s="80">
        <v>854.6</v>
      </c>
      <c r="I3098" s="80" t="s">
        <v>28</v>
      </c>
      <c r="J3098" s="80" t="s">
        <v>28</v>
      </c>
      <c r="K3098" s="80">
        <v>122.09</v>
      </c>
      <c r="L3098" s="73">
        <f t="shared" si="642"/>
        <v>99.45</v>
      </c>
      <c r="M3098" s="73">
        <f t="shared" si="643"/>
        <v>122.09</v>
      </c>
      <c r="N3098" s="72" t="str">
        <f t="shared" si="644"/>
        <v>0839</v>
      </c>
      <c r="O3098" s="74">
        <f t="shared" si="645"/>
        <v>0</v>
      </c>
      <c r="P3098" s="72">
        <f t="shared" si="646"/>
        <v>0</v>
      </c>
      <c r="Q3098" s="74">
        <f t="shared" si="647"/>
        <v>7</v>
      </c>
      <c r="R3098" s="72" t="str">
        <f t="shared" si="648"/>
        <v/>
      </c>
      <c r="S3098" s="72" t="str">
        <f t="shared" si="649"/>
        <v/>
      </c>
      <c r="AT3098" s="20">
        <f t="shared" si="650"/>
        <v>-8950.5</v>
      </c>
    </row>
    <row r="3099" spans="1:46" ht="33.75">
      <c r="A3099" s="54">
        <v>8050</v>
      </c>
      <c r="B3099" s="54" t="s">
        <v>1394</v>
      </c>
      <c r="C3099" s="58" t="s">
        <v>2487</v>
      </c>
      <c r="D3099" s="79">
        <v>7</v>
      </c>
      <c r="E3099" s="79">
        <v>7</v>
      </c>
      <c r="F3099" s="80">
        <v>854.6</v>
      </c>
      <c r="G3099" s="80">
        <v>122.09</v>
      </c>
      <c r="H3099" s="80">
        <v>854.6</v>
      </c>
      <c r="I3099" s="80" t="s">
        <v>28</v>
      </c>
      <c r="J3099" s="80" t="s">
        <v>28</v>
      </c>
      <c r="K3099" s="80">
        <v>122.09</v>
      </c>
      <c r="L3099" s="73">
        <f t="shared" si="642"/>
        <v>99.45</v>
      </c>
      <c r="M3099" s="73">
        <f t="shared" si="643"/>
        <v>122.09</v>
      </c>
      <c r="N3099" s="72" t="str">
        <f t="shared" si="644"/>
        <v>0839</v>
      </c>
      <c r="O3099" s="74">
        <f t="shared" si="645"/>
        <v>0</v>
      </c>
      <c r="P3099" s="72">
        <f t="shared" si="646"/>
        <v>0</v>
      </c>
      <c r="Q3099" s="74">
        <f t="shared" si="647"/>
        <v>7</v>
      </c>
      <c r="R3099" s="72" t="str">
        <f t="shared" si="648"/>
        <v/>
      </c>
      <c r="S3099" s="72" t="str">
        <f t="shared" si="649"/>
        <v/>
      </c>
      <c r="AT3099" s="20">
        <f t="shared" si="650"/>
        <v>-8950.5</v>
      </c>
    </row>
    <row r="3100" spans="1:46" ht="33.75">
      <c r="A3100" s="54">
        <v>8050</v>
      </c>
      <c r="B3100" s="54" t="s">
        <v>1392</v>
      </c>
      <c r="C3100" s="58" t="s">
        <v>2487</v>
      </c>
      <c r="D3100" s="79">
        <v>7</v>
      </c>
      <c r="E3100" s="79">
        <v>7</v>
      </c>
      <c r="F3100" s="80">
        <v>854.6</v>
      </c>
      <c r="G3100" s="80">
        <v>122.09</v>
      </c>
      <c r="H3100" s="80">
        <v>854.6</v>
      </c>
      <c r="I3100" s="80" t="s">
        <v>28</v>
      </c>
      <c r="J3100" s="80" t="s">
        <v>28</v>
      </c>
      <c r="K3100" s="80">
        <v>122.09</v>
      </c>
      <c r="L3100" s="73">
        <f t="shared" si="642"/>
        <v>99.45</v>
      </c>
      <c r="M3100" s="73">
        <f t="shared" si="643"/>
        <v>122.09</v>
      </c>
      <c r="N3100" s="72" t="str">
        <f t="shared" si="644"/>
        <v>0839</v>
      </c>
      <c r="O3100" s="74">
        <f t="shared" si="645"/>
        <v>0</v>
      </c>
      <c r="P3100" s="72">
        <f t="shared" si="646"/>
        <v>0</v>
      </c>
      <c r="Q3100" s="74">
        <f t="shared" si="647"/>
        <v>7</v>
      </c>
      <c r="R3100" s="72" t="str">
        <f t="shared" si="648"/>
        <v/>
      </c>
      <c r="S3100" s="72" t="str">
        <f t="shared" si="649"/>
        <v/>
      </c>
      <c r="AT3100" s="20">
        <f t="shared" si="650"/>
        <v>-8950.5</v>
      </c>
    </row>
    <row r="3101" spans="1:46" ht="33.75">
      <c r="A3101" s="54">
        <v>8050</v>
      </c>
      <c r="B3101" s="54" t="s">
        <v>1390</v>
      </c>
      <c r="C3101" s="58" t="s">
        <v>2487</v>
      </c>
      <c r="D3101" s="79">
        <v>7</v>
      </c>
      <c r="E3101" s="79">
        <v>7</v>
      </c>
      <c r="F3101" s="80">
        <v>854.6</v>
      </c>
      <c r="G3101" s="80">
        <v>122.09</v>
      </c>
      <c r="H3101" s="80">
        <v>854.6</v>
      </c>
      <c r="I3101" s="80" t="s">
        <v>28</v>
      </c>
      <c r="J3101" s="80" t="s">
        <v>28</v>
      </c>
      <c r="K3101" s="80">
        <v>122.09</v>
      </c>
      <c r="L3101" s="73">
        <f t="shared" si="642"/>
        <v>99.45</v>
      </c>
      <c r="M3101" s="73">
        <f t="shared" si="643"/>
        <v>122.09</v>
      </c>
      <c r="N3101" s="72" t="str">
        <f t="shared" si="644"/>
        <v>0839</v>
      </c>
      <c r="O3101" s="74">
        <f t="shared" si="645"/>
        <v>0</v>
      </c>
      <c r="P3101" s="72">
        <f t="shared" si="646"/>
        <v>0</v>
      </c>
      <c r="Q3101" s="74">
        <f t="shared" si="647"/>
        <v>7</v>
      </c>
      <c r="R3101" s="72" t="str">
        <f t="shared" si="648"/>
        <v/>
      </c>
      <c r="S3101" s="72" t="str">
        <f t="shared" si="649"/>
        <v/>
      </c>
      <c r="AT3101" s="20">
        <f t="shared" si="650"/>
        <v>-8950.5</v>
      </c>
    </row>
    <row r="3102" spans="1:46" ht="33.75">
      <c r="A3102" s="54">
        <v>8050</v>
      </c>
      <c r="B3102" s="54" t="s">
        <v>1388</v>
      </c>
      <c r="C3102" s="58" t="s">
        <v>2487</v>
      </c>
      <c r="D3102" s="79">
        <v>7</v>
      </c>
      <c r="E3102" s="79">
        <v>7</v>
      </c>
      <c r="F3102" s="80">
        <v>854.6</v>
      </c>
      <c r="G3102" s="80">
        <v>122.09</v>
      </c>
      <c r="H3102" s="80">
        <v>854.6</v>
      </c>
      <c r="I3102" s="80" t="s">
        <v>28</v>
      </c>
      <c r="J3102" s="80" t="s">
        <v>28</v>
      </c>
      <c r="K3102" s="80">
        <v>122.09</v>
      </c>
      <c r="L3102" s="73">
        <f t="shared" si="642"/>
        <v>99.45</v>
      </c>
      <c r="M3102" s="73">
        <f t="shared" si="643"/>
        <v>122.09</v>
      </c>
      <c r="N3102" s="72" t="str">
        <f t="shared" si="644"/>
        <v>0839</v>
      </c>
      <c r="O3102" s="74">
        <f t="shared" si="645"/>
        <v>0</v>
      </c>
      <c r="P3102" s="72">
        <f t="shared" si="646"/>
        <v>0</v>
      </c>
      <c r="Q3102" s="74">
        <f t="shared" si="647"/>
        <v>7</v>
      </c>
      <c r="R3102" s="72" t="str">
        <f t="shared" si="648"/>
        <v/>
      </c>
      <c r="S3102" s="72" t="str">
        <f t="shared" si="649"/>
        <v/>
      </c>
      <c r="AT3102" s="20">
        <f t="shared" si="650"/>
        <v>-8950.5</v>
      </c>
    </row>
    <row r="3103" spans="1:46" ht="33.75">
      <c r="A3103" s="54">
        <v>8050</v>
      </c>
      <c r="B3103" s="54" t="s">
        <v>1386</v>
      </c>
      <c r="C3103" s="58" t="s">
        <v>2487</v>
      </c>
      <c r="D3103" s="79">
        <v>7</v>
      </c>
      <c r="E3103" s="79">
        <v>7</v>
      </c>
      <c r="F3103" s="80">
        <v>854.6</v>
      </c>
      <c r="G3103" s="80">
        <v>122.09</v>
      </c>
      <c r="H3103" s="80">
        <v>854.6</v>
      </c>
      <c r="I3103" s="80" t="s">
        <v>28</v>
      </c>
      <c r="J3103" s="80" t="s">
        <v>28</v>
      </c>
      <c r="K3103" s="80">
        <v>122.09</v>
      </c>
      <c r="L3103" s="73">
        <f t="shared" si="642"/>
        <v>99.45</v>
      </c>
      <c r="M3103" s="73">
        <f t="shared" si="643"/>
        <v>122.09</v>
      </c>
      <c r="N3103" s="72" t="str">
        <f t="shared" si="644"/>
        <v>0839</v>
      </c>
      <c r="O3103" s="74">
        <f t="shared" si="645"/>
        <v>0</v>
      </c>
      <c r="P3103" s="72">
        <f t="shared" si="646"/>
        <v>0</v>
      </c>
      <c r="Q3103" s="74">
        <f t="shared" si="647"/>
        <v>7</v>
      </c>
      <c r="R3103" s="72" t="str">
        <f t="shared" si="648"/>
        <v/>
      </c>
      <c r="S3103" s="72" t="str">
        <f t="shared" si="649"/>
        <v/>
      </c>
      <c r="AT3103" s="20">
        <f t="shared" si="650"/>
        <v>-8950.5</v>
      </c>
    </row>
    <row r="3104" spans="1:46" ht="33.75">
      <c r="A3104" s="54">
        <v>8050</v>
      </c>
      <c r="B3104" s="54" t="s">
        <v>1384</v>
      </c>
      <c r="C3104" s="58" t="s">
        <v>2487</v>
      </c>
      <c r="D3104" s="79">
        <v>7</v>
      </c>
      <c r="E3104" s="79">
        <v>7</v>
      </c>
      <c r="F3104" s="80">
        <v>854.6</v>
      </c>
      <c r="G3104" s="80">
        <v>122.09</v>
      </c>
      <c r="H3104" s="80">
        <v>854.6</v>
      </c>
      <c r="I3104" s="80" t="s">
        <v>28</v>
      </c>
      <c r="J3104" s="80" t="s">
        <v>28</v>
      </c>
      <c r="K3104" s="80">
        <v>122.09</v>
      </c>
      <c r="L3104" s="73">
        <f t="shared" si="642"/>
        <v>120.27</v>
      </c>
      <c r="M3104" s="73">
        <f t="shared" si="643"/>
        <v>122.09</v>
      </c>
      <c r="N3104" s="72" t="str">
        <f t="shared" si="644"/>
        <v>0839</v>
      </c>
      <c r="O3104" s="74">
        <f t="shared" si="645"/>
        <v>0</v>
      </c>
      <c r="P3104" s="72">
        <f t="shared" si="646"/>
        <v>0</v>
      </c>
      <c r="Q3104" s="74">
        <f t="shared" si="647"/>
        <v>7</v>
      </c>
      <c r="R3104" s="72" t="str">
        <f t="shared" si="648"/>
        <v/>
      </c>
      <c r="S3104" s="72" t="str">
        <f t="shared" si="649"/>
        <v/>
      </c>
      <c r="AT3104" s="20">
        <f t="shared" si="650"/>
        <v>-10824.3</v>
      </c>
    </row>
    <row r="3105" spans="1:46" ht="33.75">
      <c r="A3105" s="54">
        <v>8050</v>
      </c>
      <c r="B3105" s="54" t="s">
        <v>1382</v>
      </c>
      <c r="C3105" s="58" t="s">
        <v>2487</v>
      </c>
      <c r="D3105" s="79">
        <v>7</v>
      </c>
      <c r="E3105" s="79">
        <v>7</v>
      </c>
      <c r="F3105" s="80">
        <v>854.6</v>
      </c>
      <c r="G3105" s="80">
        <v>122.09</v>
      </c>
      <c r="H3105" s="80">
        <v>854.6</v>
      </c>
      <c r="I3105" s="80" t="s">
        <v>28</v>
      </c>
      <c r="J3105" s="80" t="s">
        <v>28</v>
      </c>
      <c r="K3105" s="80">
        <v>122.09</v>
      </c>
      <c r="L3105" s="73">
        <f t="shared" si="642"/>
        <v>120.27</v>
      </c>
      <c r="M3105" s="73">
        <f t="shared" si="643"/>
        <v>122.09</v>
      </c>
      <c r="N3105" s="72" t="str">
        <f t="shared" si="644"/>
        <v>0839</v>
      </c>
      <c r="O3105" s="74">
        <f t="shared" si="645"/>
        <v>0</v>
      </c>
      <c r="P3105" s="72">
        <f t="shared" si="646"/>
        <v>0</v>
      </c>
      <c r="Q3105" s="74">
        <f t="shared" si="647"/>
        <v>7</v>
      </c>
      <c r="R3105" s="72" t="str">
        <f t="shared" si="648"/>
        <v/>
      </c>
      <c r="S3105" s="72" t="str">
        <f t="shared" si="649"/>
        <v/>
      </c>
      <c r="AT3105" s="20">
        <f t="shared" si="650"/>
        <v>-10824.3</v>
      </c>
    </row>
    <row r="3106" spans="1:46" ht="33.75">
      <c r="A3106" s="54">
        <v>8050</v>
      </c>
      <c r="B3106" s="54" t="s">
        <v>1380</v>
      </c>
      <c r="C3106" s="58" t="s">
        <v>2487</v>
      </c>
      <c r="D3106" s="79">
        <v>7</v>
      </c>
      <c r="E3106" s="79">
        <v>7</v>
      </c>
      <c r="F3106" s="80">
        <v>854.6</v>
      </c>
      <c r="G3106" s="80">
        <v>122.09</v>
      </c>
      <c r="H3106" s="80">
        <v>854.6</v>
      </c>
      <c r="I3106" s="80" t="s">
        <v>28</v>
      </c>
      <c r="J3106" s="80" t="s">
        <v>28</v>
      </c>
      <c r="K3106" s="80">
        <v>122.09</v>
      </c>
      <c r="L3106" s="73">
        <f t="shared" si="642"/>
        <v>120.27</v>
      </c>
      <c r="M3106" s="73">
        <f t="shared" si="643"/>
        <v>122.09</v>
      </c>
      <c r="N3106" s="72" t="str">
        <f t="shared" si="644"/>
        <v>0839</v>
      </c>
      <c r="O3106" s="74">
        <f t="shared" si="645"/>
        <v>0</v>
      </c>
      <c r="P3106" s="72">
        <f t="shared" si="646"/>
        <v>0</v>
      </c>
      <c r="Q3106" s="74">
        <f t="shared" si="647"/>
        <v>7</v>
      </c>
      <c r="R3106" s="72" t="str">
        <f t="shared" si="648"/>
        <v/>
      </c>
      <c r="S3106" s="72" t="str">
        <f t="shared" si="649"/>
        <v/>
      </c>
      <c r="AT3106" s="20">
        <f t="shared" si="650"/>
        <v>-10824.3</v>
      </c>
    </row>
    <row r="3107" spans="1:46" ht="33.75">
      <c r="A3107" s="54">
        <v>8050</v>
      </c>
      <c r="B3107" s="54" t="s">
        <v>1378</v>
      </c>
      <c r="C3107" s="58" t="s">
        <v>2487</v>
      </c>
      <c r="D3107" s="79">
        <v>7</v>
      </c>
      <c r="E3107" s="79">
        <v>7</v>
      </c>
      <c r="F3107" s="80">
        <v>854.6</v>
      </c>
      <c r="G3107" s="80">
        <v>122.09</v>
      </c>
      <c r="H3107" s="80">
        <v>854.6</v>
      </c>
      <c r="I3107" s="80" t="s">
        <v>28</v>
      </c>
      <c r="J3107" s="80" t="s">
        <v>28</v>
      </c>
      <c r="K3107" s="80">
        <v>122.09</v>
      </c>
      <c r="L3107" s="73">
        <f t="shared" si="642"/>
        <v>120.27</v>
      </c>
      <c r="M3107" s="73">
        <f t="shared" si="643"/>
        <v>122.09</v>
      </c>
      <c r="N3107" s="72" t="str">
        <f t="shared" si="644"/>
        <v>0839</v>
      </c>
      <c r="O3107" s="74">
        <f t="shared" si="645"/>
        <v>0</v>
      </c>
      <c r="P3107" s="72">
        <f t="shared" si="646"/>
        <v>0</v>
      </c>
      <c r="Q3107" s="74">
        <f t="shared" si="647"/>
        <v>7</v>
      </c>
      <c r="R3107" s="72" t="str">
        <f t="shared" si="648"/>
        <v/>
      </c>
      <c r="S3107" s="72" t="str">
        <f t="shared" si="649"/>
        <v/>
      </c>
      <c r="AT3107" s="20">
        <f t="shared" si="650"/>
        <v>-10824.3</v>
      </c>
    </row>
    <row r="3108" spans="1:46" ht="33.75">
      <c r="A3108" s="54">
        <v>8050</v>
      </c>
      <c r="B3108" s="54" t="s">
        <v>1376</v>
      </c>
      <c r="C3108" s="58" t="s">
        <v>2487</v>
      </c>
      <c r="D3108" s="79">
        <v>7</v>
      </c>
      <c r="E3108" s="79">
        <v>7</v>
      </c>
      <c r="F3108" s="80">
        <v>854.6</v>
      </c>
      <c r="G3108" s="80">
        <v>122.09</v>
      </c>
      <c r="H3108" s="80">
        <v>854.6</v>
      </c>
      <c r="I3108" s="80" t="s">
        <v>28</v>
      </c>
      <c r="J3108" s="80" t="s">
        <v>28</v>
      </c>
      <c r="K3108" s="80">
        <v>122.09</v>
      </c>
      <c r="L3108" s="73">
        <f t="shared" si="642"/>
        <v>120.27</v>
      </c>
      <c r="M3108" s="73">
        <f t="shared" si="643"/>
        <v>122.09</v>
      </c>
      <c r="N3108" s="72" t="str">
        <f t="shared" si="644"/>
        <v>0839</v>
      </c>
      <c r="O3108" s="74">
        <f t="shared" si="645"/>
        <v>0</v>
      </c>
      <c r="P3108" s="72">
        <f t="shared" si="646"/>
        <v>0</v>
      </c>
      <c r="Q3108" s="74">
        <f t="shared" si="647"/>
        <v>7</v>
      </c>
      <c r="R3108" s="72" t="str">
        <f t="shared" si="648"/>
        <v/>
      </c>
      <c r="S3108" s="72" t="str">
        <f t="shared" si="649"/>
        <v/>
      </c>
      <c r="AT3108" s="20">
        <f t="shared" si="650"/>
        <v>-10824.3</v>
      </c>
    </row>
    <row r="3109" spans="1:46" ht="33.75">
      <c r="A3109" s="54">
        <v>8050</v>
      </c>
      <c r="B3109" s="54" t="s">
        <v>1374</v>
      </c>
      <c r="C3109" s="58" t="s">
        <v>2487</v>
      </c>
      <c r="D3109" s="79">
        <v>7</v>
      </c>
      <c r="E3109" s="79">
        <v>7</v>
      </c>
      <c r="F3109" s="80">
        <v>854.6</v>
      </c>
      <c r="G3109" s="80">
        <v>122.09</v>
      </c>
      <c r="H3109" s="80">
        <v>854.6</v>
      </c>
      <c r="I3109" s="80" t="s">
        <v>28</v>
      </c>
      <c r="J3109" s="80" t="s">
        <v>28</v>
      </c>
      <c r="K3109" s="80">
        <v>122.09</v>
      </c>
      <c r="L3109" s="73">
        <f t="shared" si="642"/>
        <v>120.27</v>
      </c>
      <c r="M3109" s="73">
        <f t="shared" si="643"/>
        <v>122.09</v>
      </c>
      <c r="N3109" s="72" t="str">
        <f t="shared" si="644"/>
        <v>0839</v>
      </c>
      <c r="O3109" s="74">
        <f t="shared" si="645"/>
        <v>0</v>
      </c>
      <c r="P3109" s="72">
        <f t="shared" si="646"/>
        <v>0</v>
      </c>
      <c r="Q3109" s="74">
        <f t="shared" si="647"/>
        <v>7</v>
      </c>
      <c r="R3109" s="72" t="str">
        <f t="shared" si="648"/>
        <v/>
      </c>
      <c r="S3109" s="72" t="str">
        <f t="shared" si="649"/>
        <v/>
      </c>
      <c r="AT3109" s="20">
        <f t="shared" si="650"/>
        <v>-10824.3</v>
      </c>
    </row>
    <row r="3110" spans="1:46" ht="33.75">
      <c r="A3110" s="54">
        <v>8051</v>
      </c>
      <c r="B3110" s="54" t="s">
        <v>1438</v>
      </c>
      <c r="C3110" s="58" t="s">
        <v>2488</v>
      </c>
      <c r="D3110" s="79">
        <v>7</v>
      </c>
      <c r="E3110" s="79">
        <v>7</v>
      </c>
      <c r="F3110" s="80">
        <v>883.58</v>
      </c>
      <c r="G3110" s="80">
        <v>126.23</v>
      </c>
      <c r="H3110" s="80">
        <v>883.58</v>
      </c>
      <c r="I3110" s="80" t="s">
        <v>28</v>
      </c>
      <c r="J3110" s="80" t="s">
        <v>28</v>
      </c>
      <c r="K3110" s="80">
        <v>126.23</v>
      </c>
      <c r="L3110" s="73">
        <f t="shared" si="642"/>
        <v>93.27</v>
      </c>
      <c r="M3110" s="73">
        <f t="shared" si="643"/>
        <v>126.23</v>
      </c>
      <c r="N3110" s="72" t="str">
        <f t="shared" si="644"/>
        <v>0840</v>
      </c>
      <c r="O3110" s="74">
        <f t="shared" si="645"/>
        <v>0</v>
      </c>
      <c r="P3110" s="72">
        <f t="shared" si="646"/>
        <v>0</v>
      </c>
      <c r="Q3110" s="74">
        <f t="shared" si="647"/>
        <v>7</v>
      </c>
      <c r="R3110" s="72" t="str">
        <f t="shared" si="648"/>
        <v/>
      </c>
      <c r="S3110" s="72" t="str">
        <f t="shared" si="649"/>
        <v/>
      </c>
      <c r="AT3110" s="20">
        <f t="shared" si="650"/>
        <v>-8394.2999999999993</v>
      </c>
    </row>
    <row r="3111" spans="1:46" ht="33.75">
      <c r="A3111" s="54">
        <v>8051</v>
      </c>
      <c r="B3111" s="54" t="s">
        <v>1436</v>
      </c>
      <c r="C3111" s="58" t="s">
        <v>2488</v>
      </c>
      <c r="D3111" s="79">
        <v>7</v>
      </c>
      <c r="E3111" s="79">
        <v>7</v>
      </c>
      <c r="F3111" s="80">
        <v>883.58</v>
      </c>
      <c r="G3111" s="80">
        <v>126.23</v>
      </c>
      <c r="H3111" s="80">
        <v>883.58</v>
      </c>
      <c r="I3111" s="80" t="s">
        <v>28</v>
      </c>
      <c r="J3111" s="80" t="s">
        <v>28</v>
      </c>
      <c r="K3111" s="80">
        <v>126.23</v>
      </c>
      <c r="L3111" s="73">
        <f t="shared" si="642"/>
        <v>93.27</v>
      </c>
      <c r="M3111" s="73">
        <f t="shared" si="643"/>
        <v>126.23</v>
      </c>
      <c r="N3111" s="72" t="str">
        <f t="shared" si="644"/>
        <v>0840</v>
      </c>
      <c r="O3111" s="74">
        <f t="shared" si="645"/>
        <v>0</v>
      </c>
      <c r="P3111" s="72">
        <f t="shared" si="646"/>
        <v>0</v>
      </c>
      <c r="Q3111" s="74">
        <f t="shared" si="647"/>
        <v>7</v>
      </c>
      <c r="R3111" s="72" t="str">
        <f t="shared" si="648"/>
        <v/>
      </c>
      <c r="S3111" s="72" t="str">
        <f t="shared" si="649"/>
        <v/>
      </c>
      <c r="AT3111" s="20">
        <f t="shared" si="650"/>
        <v>-8394.2999999999993</v>
      </c>
    </row>
    <row r="3112" spans="1:46" ht="33.75">
      <c r="A3112" s="54">
        <v>8051</v>
      </c>
      <c r="B3112" s="54" t="s">
        <v>1434</v>
      </c>
      <c r="C3112" s="58" t="s">
        <v>2488</v>
      </c>
      <c r="D3112" s="79">
        <v>7</v>
      </c>
      <c r="E3112" s="79">
        <v>7</v>
      </c>
      <c r="F3112" s="80">
        <v>883.58</v>
      </c>
      <c r="G3112" s="80">
        <v>126.23</v>
      </c>
      <c r="H3112" s="80">
        <v>883.58</v>
      </c>
      <c r="I3112" s="80" t="s">
        <v>28</v>
      </c>
      <c r="J3112" s="80" t="s">
        <v>28</v>
      </c>
      <c r="K3112" s="80">
        <v>126.23</v>
      </c>
      <c r="L3112" s="73">
        <f t="shared" si="642"/>
        <v>93.27</v>
      </c>
      <c r="M3112" s="73">
        <f t="shared" si="643"/>
        <v>126.23</v>
      </c>
      <c r="N3112" s="72" t="str">
        <f t="shared" si="644"/>
        <v>0840</v>
      </c>
      <c r="O3112" s="74">
        <f t="shared" si="645"/>
        <v>0</v>
      </c>
      <c r="P3112" s="72">
        <f t="shared" si="646"/>
        <v>0</v>
      </c>
      <c r="Q3112" s="74">
        <f t="shared" si="647"/>
        <v>7</v>
      </c>
      <c r="R3112" s="72" t="str">
        <f t="shared" si="648"/>
        <v/>
      </c>
      <c r="S3112" s="72" t="str">
        <f t="shared" si="649"/>
        <v/>
      </c>
      <c r="AT3112" s="20">
        <f t="shared" si="650"/>
        <v>-8394.2999999999993</v>
      </c>
    </row>
    <row r="3113" spans="1:46" ht="33.75">
      <c r="A3113" s="54">
        <v>8051</v>
      </c>
      <c r="B3113" s="54" t="s">
        <v>1432</v>
      </c>
      <c r="C3113" s="58" t="s">
        <v>2488</v>
      </c>
      <c r="D3113" s="79">
        <v>7</v>
      </c>
      <c r="E3113" s="79">
        <v>7</v>
      </c>
      <c r="F3113" s="80">
        <v>883.58</v>
      </c>
      <c r="G3113" s="80">
        <v>126.23</v>
      </c>
      <c r="H3113" s="80">
        <v>883.58</v>
      </c>
      <c r="I3113" s="80" t="s">
        <v>28</v>
      </c>
      <c r="J3113" s="80" t="s">
        <v>28</v>
      </c>
      <c r="K3113" s="80">
        <v>126.23</v>
      </c>
      <c r="L3113" s="73">
        <f t="shared" si="642"/>
        <v>93.27</v>
      </c>
      <c r="M3113" s="73">
        <f t="shared" si="643"/>
        <v>126.23</v>
      </c>
      <c r="N3113" s="72" t="str">
        <f t="shared" si="644"/>
        <v>0840</v>
      </c>
      <c r="O3113" s="74">
        <f t="shared" si="645"/>
        <v>0</v>
      </c>
      <c r="P3113" s="72">
        <f t="shared" si="646"/>
        <v>0</v>
      </c>
      <c r="Q3113" s="74">
        <f t="shared" si="647"/>
        <v>7</v>
      </c>
      <c r="R3113" s="72" t="str">
        <f t="shared" si="648"/>
        <v/>
      </c>
      <c r="S3113" s="72" t="str">
        <f t="shared" si="649"/>
        <v/>
      </c>
      <c r="AT3113" s="20">
        <f t="shared" si="650"/>
        <v>-8394.2999999999993</v>
      </c>
    </row>
    <row r="3114" spans="1:46" ht="33.75">
      <c r="A3114" s="54">
        <v>8051</v>
      </c>
      <c r="B3114" s="54" t="s">
        <v>1430</v>
      </c>
      <c r="C3114" s="58" t="s">
        <v>2488</v>
      </c>
      <c r="D3114" s="79">
        <v>7</v>
      </c>
      <c r="E3114" s="79">
        <v>7</v>
      </c>
      <c r="F3114" s="80">
        <v>883.58</v>
      </c>
      <c r="G3114" s="80">
        <v>126.23</v>
      </c>
      <c r="H3114" s="80">
        <v>883.58</v>
      </c>
      <c r="I3114" s="80" t="s">
        <v>28</v>
      </c>
      <c r="J3114" s="80" t="s">
        <v>28</v>
      </c>
      <c r="K3114" s="80">
        <v>126.23</v>
      </c>
      <c r="L3114" s="73">
        <f t="shared" si="642"/>
        <v>93.27</v>
      </c>
      <c r="M3114" s="73">
        <f t="shared" si="643"/>
        <v>126.23</v>
      </c>
      <c r="N3114" s="72" t="str">
        <f t="shared" si="644"/>
        <v>0840</v>
      </c>
      <c r="O3114" s="74">
        <f t="shared" si="645"/>
        <v>0</v>
      </c>
      <c r="P3114" s="72">
        <f t="shared" si="646"/>
        <v>0</v>
      </c>
      <c r="Q3114" s="74">
        <f t="shared" si="647"/>
        <v>7</v>
      </c>
      <c r="R3114" s="72" t="str">
        <f t="shared" si="648"/>
        <v/>
      </c>
      <c r="S3114" s="72" t="str">
        <f t="shared" si="649"/>
        <v/>
      </c>
      <c r="AT3114" s="20">
        <f t="shared" si="650"/>
        <v>-8394.2999999999993</v>
      </c>
    </row>
    <row r="3115" spans="1:46" ht="33.75">
      <c r="A3115" s="54">
        <v>8051</v>
      </c>
      <c r="B3115" s="54" t="s">
        <v>1428</v>
      </c>
      <c r="C3115" s="58" t="s">
        <v>2488</v>
      </c>
      <c r="D3115" s="79">
        <v>7</v>
      </c>
      <c r="E3115" s="79">
        <v>7</v>
      </c>
      <c r="F3115" s="80">
        <v>883.58</v>
      </c>
      <c r="G3115" s="80">
        <v>126.23</v>
      </c>
      <c r="H3115" s="80">
        <v>883.58</v>
      </c>
      <c r="I3115" s="80" t="s">
        <v>28</v>
      </c>
      <c r="J3115" s="80" t="s">
        <v>28</v>
      </c>
      <c r="K3115" s="80">
        <v>126.23</v>
      </c>
      <c r="L3115" s="73">
        <f t="shared" si="642"/>
        <v>93.27</v>
      </c>
      <c r="M3115" s="73">
        <f t="shared" si="643"/>
        <v>126.23</v>
      </c>
      <c r="N3115" s="72" t="str">
        <f t="shared" si="644"/>
        <v>0840</v>
      </c>
      <c r="O3115" s="74">
        <f t="shared" si="645"/>
        <v>0</v>
      </c>
      <c r="P3115" s="72">
        <f t="shared" si="646"/>
        <v>0</v>
      </c>
      <c r="Q3115" s="74">
        <f t="shared" si="647"/>
        <v>7</v>
      </c>
      <c r="R3115" s="72" t="str">
        <f t="shared" si="648"/>
        <v/>
      </c>
      <c r="S3115" s="72" t="str">
        <f t="shared" si="649"/>
        <v/>
      </c>
      <c r="AT3115" s="20">
        <f t="shared" si="650"/>
        <v>-8394.2999999999993</v>
      </c>
    </row>
    <row r="3116" spans="1:46" ht="33.75">
      <c r="A3116" s="54">
        <v>8051</v>
      </c>
      <c r="B3116" s="54" t="s">
        <v>1426</v>
      </c>
      <c r="C3116" s="58" t="s">
        <v>2488</v>
      </c>
      <c r="D3116" s="79">
        <v>7</v>
      </c>
      <c r="E3116" s="79">
        <v>7</v>
      </c>
      <c r="F3116" s="80">
        <v>883.58</v>
      </c>
      <c r="G3116" s="80">
        <v>126.23</v>
      </c>
      <c r="H3116" s="80">
        <v>883.58</v>
      </c>
      <c r="I3116" s="80" t="s">
        <v>28</v>
      </c>
      <c r="J3116" s="80" t="s">
        <v>28</v>
      </c>
      <c r="K3116" s="80">
        <v>126.23</v>
      </c>
      <c r="L3116" s="73">
        <f t="shared" si="642"/>
        <v>98.3</v>
      </c>
      <c r="M3116" s="73">
        <f t="shared" si="643"/>
        <v>126.23</v>
      </c>
      <c r="N3116" s="72" t="str">
        <f t="shared" si="644"/>
        <v>0840</v>
      </c>
      <c r="O3116" s="74">
        <f t="shared" si="645"/>
        <v>0</v>
      </c>
      <c r="P3116" s="72">
        <f t="shared" si="646"/>
        <v>0</v>
      </c>
      <c r="Q3116" s="74">
        <f t="shared" si="647"/>
        <v>7</v>
      </c>
      <c r="R3116" s="72" t="str">
        <f t="shared" si="648"/>
        <v/>
      </c>
      <c r="S3116" s="72" t="str">
        <f t="shared" si="649"/>
        <v/>
      </c>
      <c r="AT3116" s="20">
        <f t="shared" si="650"/>
        <v>-8847</v>
      </c>
    </row>
    <row r="3117" spans="1:46" ht="33.75">
      <c r="A3117" s="54">
        <v>8051</v>
      </c>
      <c r="B3117" s="54" t="s">
        <v>1424</v>
      </c>
      <c r="C3117" s="58" t="s">
        <v>2488</v>
      </c>
      <c r="D3117" s="79">
        <v>7</v>
      </c>
      <c r="E3117" s="79">
        <v>7</v>
      </c>
      <c r="F3117" s="80">
        <v>883.58</v>
      </c>
      <c r="G3117" s="80">
        <v>126.23</v>
      </c>
      <c r="H3117" s="80">
        <v>883.58</v>
      </c>
      <c r="I3117" s="80" t="s">
        <v>28</v>
      </c>
      <c r="J3117" s="80" t="s">
        <v>28</v>
      </c>
      <c r="K3117" s="80">
        <v>126.23</v>
      </c>
      <c r="L3117" s="73">
        <f t="shared" si="642"/>
        <v>98.3</v>
      </c>
      <c r="M3117" s="73">
        <f t="shared" si="643"/>
        <v>126.23</v>
      </c>
      <c r="N3117" s="72" t="str">
        <f t="shared" si="644"/>
        <v>0840</v>
      </c>
      <c r="O3117" s="74">
        <f t="shared" si="645"/>
        <v>0</v>
      </c>
      <c r="P3117" s="72">
        <f t="shared" si="646"/>
        <v>0</v>
      </c>
      <c r="Q3117" s="74">
        <f t="shared" si="647"/>
        <v>7</v>
      </c>
      <c r="R3117" s="72" t="str">
        <f t="shared" si="648"/>
        <v/>
      </c>
      <c r="S3117" s="72" t="str">
        <f t="shared" si="649"/>
        <v/>
      </c>
      <c r="AT3117" s="20">
        <f t="shared" si="650"/>
        <v>-8847</v>
      </c>
    </row>
    <row r="3118" spans="1:46" ht="33.75">
      <c r="A3118" s="54">
        <v>8051</v>
      </c>
      <c r="B3118" s="54" t="s">
        <v>1422</v>
      </c>
      <c r="C3118" s="58" t="s">
        <v>2488</v>
      </c>
      <c r="D3118" s="79">
        <v>7</v>
      </c>
      <c r="E3118" s="79">
        <v>7</v>
      </c>
      <c r="F3118" s="80">
        <v>883.58</v>
      </c>
      <c r="G3118" s="80">
        <v>126.23</v>
      </c>
      <c r="H3118" s="80">
        <v>883.58</v>
      </c>
      <c r="I3118" s="80" t="s">
        <v>28</v>
      </c>
      <c r="J3118" s="80" t="s">
        <v>28</v>
      </c>
      <c r="K3118" s="80">
        <v>126.23</v>
      </c>
      <c r="L3118" s="73">
        <f t="shared" si="642"/>
        <v>98.3</v>
      </c>
      <c r="M3118" s="73">
        <f t="shared" si="643"/>
        <v>126.23</v>
      </c>
      <c r="N3118" s="72" t="str">
        <f t="shared" si="644"/>
        <v>0840</v>
      </c>
      <c r="O3118" s="74">
        <f t="shared" si="645"/>
        <v>0</v>
      </c>
      <c r="P3118" s="72">
        <f t="shared" si="646"/>
        <v>0</v>
      </c>
      <c r="Q3118" s="74">
        <f t="shared" si="647"/>
        <v>7</v>
      </c>
      <c r="R3118" s="72" t="str">
        <f t="shared" si="648"/>
        <v/>
      </c>
      <c r="S3118" s="72" t="str">
        <f t="shared" si="649"/>
        <v/>
      </c>
      <c r="AT3118" s="20">
        <f t="shared" si="650"/>
        <v>-8847</v>
      </c>
    </row>
    <row r="3119" spans="1:46" ht="33.75">
      <c r="A3119" s="54">
        <v>8051</v>
      </c>
      <c r="B3119" s="54" t="s">
        <v>1420</v>
      </c>
      <c r="C3119" s="58" t="s">
        <v>2488</v>
      </c>
      <c r="D3119" s="79">
        <v>7</v>
      </c>
      <c r="E3119" s="79">
        <v>7</v>
      </c>
      <c r="F3119" s="80">
        <v>883.58</v>
      </c>
      <c r="G3119" s="80">
        <v>126.23</v>
      </c>
      <c r="H3119" s="80">
        <v>883.58</v>
      </c>
      <c r="I3119" s="80" t="s">
        <v>28</v>
      </c>
      <c r="J3119" s="80" t="s">
        <v>28</v>
      </c>
      <c r="K3119" s="80">
        <v>126.23</v>
      </c>
      <c r="L3119" s="73">
        <f t="shared" si="642"/>
        <v>98.3</v>
      </c>
      <c r="M3119" s="73">
        <f t="shared" si="643"/>
        <v>126.23</v>
      </c>
      <c r="N3119" s="72" t="str">
        <f t="shared" si="644"/>
        <v>0840</v>
      </c>
      <c r="O3119" s="74">
        <f t="shared" si="645"/>
        <v>0</v>
      </c>
      <c r="P3119" s="72">
        <f t="shared" si="646"/>
        <v>0</v>
      </c>
      <c r="Q3119" s="74">
        <f t="shared" si="647"/>
        <v>7</v>
      </c>
      <c r="R3119" s="72" t="str">
        <f t="shared" si="648"/>
        <v/>
      </c>
      <c r="S3119" s="72" t="str">
        <f t="shared" si="649"/>
        <v/>
      </c>
      <c r="AT3119" s="20">
        <f t="shared" si="650"/>
        <v>-8847</v>
      </c>
    </row>
    <row r="3120" spans="1:46" ht="33.75">
      <c r="A3120" s="54">
        <v>8051</v>
      </c>
      <c r="B3120" s="54" t="s">
        <v>1418</v>
      </c>
      <c r="C3120" s="58" t="s">
        <v>2488</v>
      </c>
      <c r="D3120" s="79">
        <v>7</v>
      </c>
      <c r="E3120" s="79">
        <v>7</v>
      </c>
      <c r="F3120" s="80">
        <v>883.58</v>
      </c>
      <c r="G3120" s="80">
        <v>126.23</v>
      </c>
      <c r="H3120" s="80">
        <v>883.58</v>
      </c>
      <c r="I3120" s="80" t="s">
        <v>28</v>
      </c>
      <c r="J3120" s="80" t="s">
        <v>28</v>
      </c>
      <c r="K3120" s="80">
        <v>126.23</v>
      </c>
      <c r="L3120" s="73">
        <f t="shared" si="642"/>
        <v>98.3</v>
      </c>
      <c r="M3120" s="73">
        <f t="shared" si="643"/>
        <v>126.23</v>
      </c>
      <c r="N3120" s="72" t="str">
        <f t="shared" si="644"/>
        <v>0840</v>
      </c>
      <c r="O3120" s="74">
        <f t="shared" si="645"/>
        <v>0</v>
      </c>
      <c r="P3120" s="72">
        <f t="shared" si="646"/>
        <v>0</v>
      </c>
      <c r="Q3120" s="74">
        <f t="shared" si="647"/>
        <v>7</v>
      </c>
      <c r="R3120" s="72" t="str">
        <f t="shared" si="648"/>
        <v/>
      </c>
      <c r="S3120" s="72" t="str">
        <f t="shared" si="649"/>
        <v/>
      </c>
      <c r="AT3120" s="20">
        <f t="shared" si="650"/>
        <v>-8847</v>
      </c>
    </row>
    <row r="3121" spans="1:46" ht="33.75">
      <c r="A3121" s="54">
        <v>8051</v>
      </c>
      <c r="B3121" s="54" t="s">
        <v>1416</v>
      </c>
      <c r="C3121" s="58" t="s">
        <v>2488</v>
      </c>
      <c r="D3121" s="79">
        <v>7</v>
      </c>
      <c r="E3121" s="79">
        <v>7</v>
      </c>
      <c r="F3121" s="80">
        <v>883.58</v>
      </c>
      <c r="G3121" s="80">
        <v>126.23</v>
      </c>
      <c r="H3121" s="80">
        <v>883.58</v>
      </c>
      <c r="I3121" s="80" t="s">
        <v>28</v>
      </c>
      <c r="J3121" s="80" t="s">
        <v>28</v>
      </c>
      <c r="K3121" s="80">
        <v>126.23</v>
      </c>
      <c r="L3121" s="73">
        <f t="shared" si="642"/>
        <v>98.3</v>
      </c>
      <c r="M3121" s="73">
        <f t="shared" si="643"/>
        <v>126.23</v>
      </c>
      <c r="N3121" s="72" t="str">
        <f t="shared" si="644"/>
        <v>0840</v>
      </c>
      <c r="O3121" s="74">
        <f t="shared" si="645"/>
        <v>0</v>
      </c>
      <c r="P3121" s="72">
        <f t="shared" si="646"/>
        <v>0</v>
      </c>
      <c r="Q3121" s="74">
        <f t="shared" si="647"/>
        <v>7</v>
      </c>
      <c r="R3121" s="72" t="str">
        <f t="shared" si="648"/>
        <v/>
      </c>
      <c r="S3121" s="72" t="str">
        <f t="shared" si="649"/>
        <v/>
      </c>
      <c r="AT3121" s="20">
        <f t="shared" si="650"/>
        <v>-8847</v>
      </c>
    </row>
    <row r="3122" spans="1:46" ht="33.75">
      <c r="A3122" s="54">
        <v>8051</v>
      </c>
      <c r="B3122" s="54" t="s">
        <v>1414</v>
      </c>
      <c r="C3122" s="58" t="s">
        <v>2488</v>
      </c>
      <c r="D3122" s="79">
        <v>7</v>
      </c>
      <c r="E3122" s="79">
        <v>7</v>
      </c>
      <c r="F3122" s="80">
        <v>883.58</v>
      </c>
      <c r="G3122" s="80">
        <v>126.23</v>
      </c>
      <c r="H3122" s="80">
        <v>883.58</v>
      </c>
      <c r="I3122" s="80" t="s">
        <v>28</v>
      </c>
      <c r="J3122" s="80" t="s">
        <v>28</v>
      </c>
      <c r="K3122" s="80">
        <v>126.23</v>
      </c>
      <c r="L3122" s="73">
        <f t="shared" si="642"/>
        <v>103.48</v>
      </c>
      <c r="M3122" s="73">
        <f t="shared" si="643"/>
        <v>126.23</v>
      </c>
      <c r="N3122" s="72" t="str">
        <f t="shared" si="644"/>
        <v>0840</v>
      </c>
      <c r="O3122" s="74">
        <f t="shared" si="645"/>
        <v>0</v>
      </c>
      <c r="P3122" s="72">
        <f t="shared" si="646"/>
        <v>0</v>
      </c>
      <c r="Q3122" s="74">
        <f t="shared" si="647"/>
        <v>7</v>
      </c>
      <c r="R3122" s="72" t="str">
        <f t="shared" si="648"/>
        <v/>
      </c>
      <c r="S3122" s="72" t="str">
        <f t="shared" si="649"/>
        <v/>
      </c>
      <c r="AT3122" s="20">
        <f t="shared" si="650"/>
        <v>-9313.2000000000007</v>
      </c>
    </row>
    <row r="3123" spans="1:46" ht="33.75">
      <c r="A3123" s="54">
        <v>8051</v>
      </c>
      <c r="B3123" s="54" t="s">
        <v>1412</v>
      </c>
      <c r="C3123" s="58" t="s">
        <v>2488</v>
      </c>
      <c r="D3123" s="79">
        <v>7</v>
      </c>
      <c r="E3123" s="79">
        <v>7</v>
      </c>
      <c r="F3123" s="80">
        <v>883.58</v>
      </c>
      <c r="G3123" s="80">
        <v>126.23</v>
      </c>
      <c r="H3123" s="80">
        <v>883.58</v>
      </c>
      <c r="I3123" s="80" t="s">
        <v>28</v>
      </c>
      <c r="J3123" s="80" t="s">
        <v>28</v>
      </c>
      <c r="K3123" s="80">
        <v>126.23</v>
      </c>
      <c r="L3123" s="73">
        <f t="shared" si="642"/>
        <v>103.48</v>
      </c>
      <c r="M3123" s="73">
        <f t="shared" si="643"/>
        <v>126.23</v>
      </c>
      <c r="N3123" s="72" t="str">
        <f t="shared" si="644"/>
        <v>0840</v>
      </c>
      <c r="O3123" s="74">
        <f t="shared" si="645"/>
        <v>0</v>
      </c>
      <c r="P3123" s="72">
        <f t="shared" si="646"/>
        <v>0</v>
      </c>
      <c r="Q3123" s="74">
        <f t="shared" si="647"/>
        <v>7</v>
      </c>
      <c r="R3123" s="72" t="str">
        <f t="shared" si="648"/>
        <v/>
      </c>
      <c r="S3123" s="72" t="str">
        <f t="shared" si="649"/>
        <v/>
      </c>
      <c r="AT3123" s="20">
        <f t="shared" si="650"/>
        <v>-9313.2000000000007</v>
      </c>
    </row>
    <row r="3124" spans="1:46" ht="33.75">
      <c r="A3124" s="54">
        <v>8051</v>
      </c>
      <c r="B3124" s="54" t="s">
        <v>1410</v>
      </c>
      <c r="C3124" s="58" t="s">
        <v>2488</v>
      </c>
      <c r="D3124" s="79">
        <v>7</v>
      </c>
      <c r="E3124" s="79">
        <v>7</v>
      </c>
      <c r="F3124" s="80">
        <v>883.58</v>
      </c>
      <c r="G3124" s="80">
        <v>126.23</v>
      </c>
      <c r="H3124" s="80">
        <v>883.58</v>
      </c>
      <c r="I3124" s="80" t="s">
        <v>28</v>
      </c>
      <c r="J3124" s="80" t="s">
        <v>28</v>
      </c>
      <c r="K3124" s="80">
        <v>126.23</v>
      </c>
      <c r="L3124" s="73">
        <f t="shared" si="642"/>
        <v>103.48</v>
      </c>
      <c r="M3124" s="73">
        <f t="shared" si="643"/>
        <v>126.23</v>
      </c>
      <c r="N3124" s="72" t="str">
        <f t="shared" si="644"/>
        <v>0840</v>
      </c>
      <c r="O3124" s="74">
        <f t="shared" si="645"/>
        <v>0</v>
      </c>
      <c r="P3124" s="72">
        <f t="shared" si="646"/>
        <v>0</v>
      </c>
      <c r="Q3124" s="74">
        <f t="shared" si="647"/>
        <v>7</v>
      </c>
      <c r="R3124" s="72" t="str">
        <f t="shared" si="648"/>
        <v/>
      </c>
      <c r="S3124" s="72" t="str">
        <f t="shared" si="649"/>
        <v/>
      </c>
      <c r="AT3124" s="20">
        <f t="shared" si="650"/>
        <v>-9313.2000000000007</v>
      </c>
    </row>
    <row r="3125" spans="1:46" ht="33.75">
      <c r="A3125" s="54">
        <v>8051</v>
      </c>
      <c r="B3125" s="54" t="s">
        <v>1408</v>
      </c>
      <c r="C3125" s="58" t="s">
        <v>2488</v>
      </c>
      <c r="D3125" s="79">
        <v>7</v>
      </c>
      <c r="E3125" s="79">
        <v>7</v>
      </c>
      <c r="F3125" s="80">
        <v>883.58</v>
      </c>
      <c r="G3125" s="80">
        <v>126.23</v>
      </c>
      <c r="H3125" s="80">
        <v>883.58</v>
      </c>
      <c r="I3125" s="80" t="s">
        <v>28</v>
      </c>
      <c r="J3125" s="80" t="s">
        <v>28</v>
      </c>
      <c r="K3125" s="80">
        <v>126.23</v>
      </c>
      <c r="L3125" s="73">
        <f t="shared" si="642"/>
        <v>103.48</v>
      </c>
      <c r="M3125" s="73">
        <f t="shared" si="643"/>
        <v>126.23</v>
      </c>
      <c r="N3125" s="72" t="str">
        <f t="shared" si="644"/>
        <v>0840</v>
      </c>
      <c r="O3125" s="74">
        <f t="shared" si="645"/>
        <v>0</v>
      </c>
      <c r="P3125" s="72">
        <f t="shared" si="646"/>
        <v>0</v>
      </c>
      <c r="Q3125" s="74">
        <f t="shared" si="647"/>
        <v>7</v>
      </c>
      <c r="R3125" s="72" t="str">
        <f t="shared" si="648"/>
        <v/>
      </c>
      <c r="S3125" s="72" t="str">
        <f t="shared" si="649"/>
        <v/>
      </c>
      <c r="AT3125" s="20">
        <f t="shared" si="650"/>
        <v>-9313.2000000000007</v>
      </c>
    </row>
    <row r="3126" spans="1:46" ht="33.75">
      <c r="A3126" s="54">
        <v>8051</v>
      </c>
      <c r="B3126" s="54" t="s">
        <v>1406</v>
      </c>
      <c r="C3126" s="58" t="s">
        <v>2488</v>
      </c>
      <c r="D3126" s="79">
        <v>7</v>
      </c>
      <c r="E3126" s="79">
        <v>7</v>
      </c>
      <c r="F3126" s="80">
        <v>883.58</v>
      </c>
      <c r="G3126" s="80">
        <v>126.23</v>
      </c>
      <c r="H3126" s="80">
        <v>883.58</v>
      </c>
      <c r="I3126" s="80" t="s">
        <v>28</v>
      </c>
      <c r="J3126" s="80" t="s">
        <v>28</v>
      </c>
      <c r="K3126" s="80">
        <v>126.23</v>
      </c>
      <c r="L3126" s="73">
        <f t="shared" si="642"/>
        <v>103.48</v>
      </c>
      <c r="M3126" s="73">
        <f t="shared" si="643"/>
        <v>126.23</v>
      </c>
      <c r="N3126" s="72" t="str">
        <f t="shared" si="644"/>
        <v>0840</v>
      </c>
      <c r="O3126" s="74">
        <f t="shared" si="645"/>
        <v>0</v>
      </c>
      <c r="P3126" s="72">
        <f t="shared" si="646"/>
        <v>0</v>
      </c>
      <c r="Q3126" s="74">
        <f t="shared" si="647"/>
        <v>7</v>
      </c>
      <c r="R3126" s="72" t="str">
        <f t="shared" si="648"/>
        <v/>
      </c>
      <c r="S3126" s="72" t="str">
        <f t="shared" si="649"/>
        <v/>
      </c>
      <c r="AT3126" s="20">
        <f t="shared" si="650"/>
        <v>-9313.2000000000007</v>
      </c>
    </row>
    <row r="3127" spans="1:46" ht="33.75">
      <c r="A3127" s="54">
        <v>8051</v>
      </c>
      <c r="B3127" s="54" t="s">
        <v>1404</v>
      </c>
      <c r="C3127" s="58" t="s">
        <v>2488</v>
      </c>
      <c r="D3127" s="79">
        <v>7</v>
      </c>
      <c r="E3127" s="79">
        <v>7</v>
      </c>
      <c r="F3127" s="80">
        <v>883.58</v>
      </c>
      <c r="G3127" s="80">
        <v>126.23</v>
      </c>
      <c r="H3127" s="80">
        <v>883.58</v>
      </c>
      <c r="I3127" s="80" t="s">
        <v>28</v>
      </c>
      <c r="J3127" s="80" t="s">
        <v>28</v>
      </c>
      <c r="K3127" s="80">
        <v>126.23</v>
      </c>
      <c r="L3127" s="73">
        <f t="shared" si="642"/>
        <v>103.48</v>
      </c>
      <c r="M3127" s="73">
        <f t="shared" si="643"/>
        <v>126.23</v>
      </c>
      <c r="N3127" s="72" t="str">
        <f t="shared" si="644"/>
        <v>0840</v>
      </c>
      <c r="O3127" s="74">
        <f t="shared" si="645"/>
        <v>0</v>
      </c>
      <c r="P3127" s="72">
        <f t="shared" si="646"/>
        <v>0</v>
      </c>
      <c r="Q3127" s="74">
        <f t="shared" si="647"/>
        <v>7</v>
      </c>
      <c r="R3127" s="72" t="str">
        <f t="shared" si="648"/>
        <v/>
      </c>
      <c r="S3127" s="72" t="str">
        <f t="shared" si="649"/>
        <v/>
      </c>
      <c r="AT3127" s="20">
        <f t="shared" si="650"/>
        <v>-9313.2000000000007</v>
      </c>
    </row>
    <row r="3128" spans="1:46" ht="33.75">
      <c r="A3128" s="54">
        <v>8052</v>
      </c>
      <c r="B3128" s="54" t="s">
        <v>1480</v>
      </c>
      <c r="C3128" s="58" t="s">
        <v>2489</v>
      </c>
      <c r="D3128" s="79">
        <v>7</v>
      </c>
      <c r="E3128" s="79">
        <v>7</v>
      </c>
      <c r="F3128" s="80">
        <v>974.92</v>
      </c>
      <c r="G3128" s="80">
        <v>139.27000000000001</v>
      </c>
      <c r="H3128" s="80">
        <v>974.92</v>
      </c>
      <c r="I3128" s="80" t="s">
        <v>28</v>
      </c>
      <c r="J3128" s="80" t="s">
        <v>28</v>
      </c>
      <c r="K3128" s="80">
        <v>139.27000000000001</v>
      </c>
      <c r="L3128" s="73">
        <f t="shared" si="642"/>
        <v>98.9</v>
      </c>
      <c r="M3128" s="73">
        <f t="shared" si="643"/>
        <v>139.27000000000001</v>
      </c>
      <c r="N3128" s="72" t="str">
        <f t="shared" si="644"/>
        <v>0841</v>
      </c>
      <c r="O3128" s="74">
        <f t="shared" si="645"/>
        <v>0</v>
      </c>
      <c r="P3128" s="72">
        <f t="shared" si="646"/>
        <v>0</v>
      </c>
      <c r="Q3128" s="74">
        <f t="shared" si="647"/>
        <v>7</v>
      </c>
      <c r="R3128" s="72" t="str">
        <f t="shared" si="648"/>
        <v/>
      </c>
      <c r="S3128" s="72" t="str">
        <f t="shared" si="649"/>
        <v/>
      </c>
      <c r="AT3128" s="20">
        <f t="shared" si="650"/>
        <v>-8901</v>
      </c>
    </row>
    <row r="3129" spans="1:46" ht="33.75">
      <c r="A3129" s="54">
        <v>8052</v>
      </c>
      <c r="B3129" s="54" t="s">
        <v>1478</v>
      </c>
      <c r="C3129" s="58" t="s">
        <v>2489</v>
      </c>
      <c r="D3129" s="79">
        <v>7</v>
      </c>
      <c r="E3129" s="79">
        <v>7</v>
      </c>
      <c r="F3129" s="80">
        <v>974.92</v>
      </c>
      <c r="G3129" s="80">
        <v>139.27000000000001</v>
      </c>
      <c r="H3129" s="80">
        <v>974.92</v>
      </c>
      <c r="I3129" s="80" t="s">
        <v>28</v>
      </c>
      <c r="J3129" s="80" t="s">
        <v>28</v>
      </c>
      <c r="K3129" s="80">
        <v>139.27000000000001</v>
      </c>
      <c r="L3129" s="73">
        <f t="shared" si="642"/>
        <v>98.9</v>
      </c>
      <c r="M3129" s="73">
        <f t="shared" si="643"/>
        <v>139.27000000000001</v>
      </c>
      <c r="N3129" s="72" t="str">
        <f t="shared" si="644"/>
        <v>0841</v>
      </c>
      <c r="O3129" s="74">
        <f t="shared" si="645"/>
        <v>0</v>
      </c>
      <c r="P3129" s="72">
        <f t="shared" si="646"/>
        <v>0</v>
      </c>
      <c r="Q3129" s="74">
        <f t="shared" si="647"/>
        <v>7</v>
      </c>
      <c r="R3129" s="72" t="str">
        <f t="shared" si="648"/>
        <v/>
      </c>
      <c r="S3129" s="72" t="str">
        <f t="shared" si="649"/>
        <v/>
      </c>
      <c r="AT3129" s="20">
        <f t="shared" si="650"/>
        <v>-8901</v>
      </c>
    </row>
    <row r="3130" spans="1:46" ht="33.75">
      <c r="A3130" s="54">
        <v>8052</v>
      </c>
      <c r="B3130" s="54" t="s">
        <v>1476</v>
      </c>
      <c r="C3130" s="58" t="s">
        <v>2489</v>
      </c>
      <c r="D3130" s="79">
        <v>7</v>
      </c>
      <c r="E3130" s="79">
        <v>7</v>
      </c>
      <c r="F3130" s="80">
        <v>974.92</v>
      </c>
      <c r="G3130" s="80">
        <v>139.27000000000001</v>
      </c>
      <c r="H3130" s="80">
        <v>974.92</v>
      </c>
      <c r="I3130" s="80" t="s">
        <v>28</v>
      </c>
      <c r="J3130" s="80" t="s">
        <v>28</v>
      </c>
      <c r="K3130" s="80">
        <v>139.27000000000001</v>
      </c>
      <c r="L3130" s="73">
        <f t="shared" si="642"/>
        <v>98.9</v>
      </c>
      <c r="M3130" s="73">
        <f t="shared" si="643"/>
        <v>139.27000000000001</v>
      </c>
      <c r="N3130" s="72" t="str">
        <f t="shared" si="644"/>
        <v>0841</v>
      </c>
      <c r="O3130" s="74">
        <f t="shared" si="645"/>
        <v>0</v>
      </c>
      <c r="P3130" s="72">
        <f t="shared" si="646"/>
        <v>0</v>
      </c>
      <c r="Q3130" s="74">
        <f t="shared" si="647"/>
        <v>7</v>
      </c>
      <c r="R3130" s="72" t="str">
        <f t="shared" si="648"/>
        <v/>
      </c>
      <c r="S3130" s="72" t="str">
        <f t="shared" si="649"/>
        <v/>
      </c>
      <c r="AT3130" s="20">
        <f t="shared" si="650"/>
        <v>-8901</v>
      </c>
    </row>
    <row r="3131" spans="1:46" ht="33.75">
      <c r="A3131" s="54">
        <v>8052</v>
      </c>
      <c r="B3131" s="54" t="s">
        <v>1474</v>
      </c>
      <c r="C3131" s="58" t="s">
        <v>2489</v>
      </c>
      <c r="D3131" s="79">
        <v>7</v>
      </c>
      <c r="E3131" s="79">
        <v>7</v>
      </c>
      <c r="F3131" s="80">
        <v>974.92</v>
      </c>
      <c r="G3131" s="80">
        <v>139.27000000000001</v>
      </c>
      <c r="H3131" s="80">
        <v>974.92</v>
      </c>
      <c r="I3131" s="80" t="s">
        <v>28</v>
      </c>
      <c r="J3131" s="80" t="s">
        <v>28</v>
      </c>
      <c r="K3131" s="80">
        <v>139.27000000000001</v>
      </c>
      <c r="L3131" s="73">
        <f t="shared" si="642"/>
        <v>98.9</v>
      </c>
      <c r="M3131" s="73">
        <f t="shared" si="643"/>
        <v>139.27000000000001</v>
      </c>
      <c r="N3131" s="72" t="str">
        <f t="shared" si="644"/>
        <v>0841</v>
      </c>
      <c r="O3131" s="74">
        <f t="shared" si="645"/>
        <v>0</v>
      </c>
      <c r="P3131" s="72">
        <f t="shared" si="646"/>
        <v>0</v>
      </c>
      <c r="Q3131" s="74">
        <f t="shared" si="647"/>
        <v>7</v>
      </c>
      <c r="R3131" s="72" t="str">
        <f t="shared" si="648"/>
        <v/>
      </c>
      <c r="S3131" s="72" t="str">
        <f t="shared" si="649"/>
        <v/>
      </c>
      <c r="AT3131" s="20">
        <f t="shared" si="650"/>
        <v>-8901</v>
      </c>
    </row>
    <row r="3132" spans="1:46" ht="33.75">
      <c r="A3132" s="54">
        <v>8052</v>
      </c>
      <c r="B3132" s="54" t="s">
        <v>1472</v>
      </c>
      <c r="C3132" s="58" t="s">
        <v>2489</v>
      </c>
      <c r="D3132" s="79">
        <v>7</v>
      </c>
      <c r="E3132" s="79">
        <v>7</v>
      </c>
      <c r="F3132" s="80">
        <v>974.92</v>
      </c>
      <c r="G3132" s="80">
        <v>139.27000000000001</v>
      </c>
      <c r="H3132" s="80">
        <v>974.92</v>
      </c>
      <c r="I3132" s="80" t="s">
        <v>28</v>
      </c>
      <c r="J3132" s="80" t="s">
        <v>28</v>
      </c>
      <c r="K3132" s="80">
        <v>139.27000000000001</v>
      </c>
      <c r="L3132" s="73">
        <f t="shared" si="642"/>
        <v>98.9</v>
      </c>
      <c r="M3132" s="73">
        <f t="shared" si="643"/>
        <v>139.27000000000001</v>
      </c>
      <c r="N3132" s="72" t="str">
        <f t="shared" si="644"/>
        <v>0841</v>
      </c>
      <c r="O3132" s="74">
        <f t="shared" si="645"/>
        <v>0</v>
      </c>
      <c r="P3132" s="72">
        <f t="shared" si="646"/>
        <v>0</v>
      </c>
      <c r="Q3132" s="74">
        <f t="shared" si="647"/>
        <v>7</v>
      </c>
      <c r="R3132" s="72" t="str">
        <f t="shared" si="648"/>
        <v/>
      </c>
      <c r="S3132" s="72" t="str">
        <f t="shared" si="649"/>
        <v/>
      </c>
      <c r="AT3132" s="20">
        <f t="shared" si="650"/>
        <v>-8901</v>
      </c>
    </row>
    <row r="3133" spans="1:46" ht="33.75">
      <c r="A3133" s="54">
        <v>8052</v>
      </c>
      <c r="B3133" s="54" t="s">
        <v>1470</v>
      </c>
      <c r="C3133" s="58" t="s">
        <v>2489</v>
      </c>
      <c r="D3133" s="79">
        <v>7</v>
      </c>
      <c r="E3133" s="79">
        <v>7</v>
      </c>
      <c r="F3133" s="80">
        <v>974.92</v>
      </c>
      <c r="G3133" s="80">
        <v>139.27000000000001</v>
      </c>
      <c r="H3133" s="80">
        <v>974.92</v>
      </c>
      <c r="I3133" s="80" t="s">
        <v>28</v>
      </c>
      <c r="J3133" s="80" t="s">
        <v>28</v>
      </c>
      <c r="K3133" s="80">
        <v>139.27000000000001</v>
      </c>
      <c r="L3133" s="73">
        <f t="shared" si="642"/>
        <v>98.9</v>
      </c>
      <c r="M3133" s="73">
        <f t="shared" si="643"/>
        <v>139.27000000000001</v>
      </c>
      <c r="N3133" s="72" t="str">
        <f t="shared" si="644"/>
        <v>0841</v>
      </c>
      <c r="O3133" s="74">
        <f t="shared" si="645"/>
        <v>0</v>
      </c>
      <c r="P3133" s="72">
        <f t="shared" si="646"/>
        <v>0</v>
      </c>
      <c r="Q3133" s="74">
        <f t="shared" si="647"/>
        <v>7</v>
      </c>
      <c r="R3133" s="72" t="str">
        <f t="shared" si="648"/>
        <v/>
      </c>
      <c r="S3133" s="72" t="str">
        <f t="shared" si="649"/>
        <v/>
      </c>
      <c r="AT3133" s="20">
        <f t="shared" si="650"/>
        <v>-8901</v>
      </c>
    </row>
    <row r="3134" spans="1:46" ht="33.75">
      <c r="A3134" s="54">
        <v>8052</v>
      </c>
      <c r="B3134" s="54" t="s">
        <v>1468</v>
      </c>
      <c r="C3134" s="58" t="s">
        <v>2489</v>
      </c>
      <c r="D3134" s="79">
        <v>7</v>
      </c>
      <c r="E3134" s="79">
        <v>7</v>
      </c>
      <c r="F3134" s="80">
        <v>974.92</v>
      </c>
      <c r="G3134" s="80">
        <v>139.27000000000001</v>
      </c>
      <c r="H3134" s="80">
        <v>974.92</v>
      </c>
      <c r="I3134" s="80" t="s">
        <v>28</v>
      </c>
      <c r="J3134" s="80" t="s">
        <v>28</v>
      </c>
      <c r="K3134" s="80">
        <v>139.27000000000001</v>
      </c>
      <c r="L3134" s="73">
        <f t="shared" si="642"/>
        <v>101.78</v>
      </c>
      <c r="M3134" s="73">
        <f t="shared" si="643"/>
        <v>139.27000000000001</v>
      </c>
      <c r="N3134" s="72" t="str">
        <f t="shared" si="644"/>
        <v>0841</v>
      </c>
      <c r="O3134" s="74">
        <f t="shared" si="645"/>
        <v>0</v>
      </c>
      <c r="P3134" s="72">
        <f t="shared" si="646"/>
        <v>0</v>
      </c>
      <c r="Q3134" s="74">
        <f t="shared" si="647"/>
        <v>7</v>
      </c>
      <c r="R3134" s="72" t="str">
        <f t="shared" si="648"/>
        <v/>
      </c>
      <c r="S3134" s="72" t="str">
        <f t="shared" si="649"/>
        <v/>
      </c>
      <c r="AT3134" s="20">
        <f t="shared" si="650"/>
        <v>-9160.2000000000007</v>
      </c>
    </row>
    <row r="3135" spans="1:46" ht="33.75">
      <c r="A3135" s="54">
        <v>8052</v>
      </c>
      <c r="B3135" s="54" t="s">
        <v>1466</v>
      </c>
      <c r="C3135" s="58" t="s">
        <v>2489</v>
      </c>
      <c r="D3135" s="79">
        <v>7</v>
      </c>
      <c r="E3135" s="79">
        <v>7</v>
      </c>
      <c r="F3135" s="80">
        <v>974.92</v>
      </c>
      <c r="G3135" s="80">
        <v>139.27000000000001</v>
      </c>
      <c r="H3135" s="80">
        <v>974.92</v>
      </c>
      <c r="I3135" s="80" t="s">
        <v>28</v>
      </c>
      <c r="J3135" s="80" t="s">
        <v>28</v>
      </c>
      <c r="K3135" s="80">
        <v>139.27000000000001</v>
      </c>
      <c r="L3135" s="73">
        <f t="shared" si="642"/>
        <v>101.78</v>
      </c>
      <c r="M3135" s="73">
        <f t="shared" si="643"/>
        <v>139.27000000000001</v>
      </c>
      <c r="N3135" s="72" t="str">
        <f t="shared" si="644"/>
        <v>0841</v>
      </c>
      <c r="O3135" s="74">
        <f t="shared" si="645"/>
        <v>0</v>
      </c>
      <c r="P3135" s="72">
        <f t="shared" si="646"/>
        <v>0</v>
      </c>
      <c r="Q3135" s="74">
        <f t="shared" si="647"/>
        <v>7</v>
      </c>
      <c r="R3135" s="72" t="str">
        <f t="shared" si="648"/>
        <v/>
      </c>
      <c r="S3135" s="72" t="str">
        <f t="shared" si="649"/>
        <v/>
      </c>
      <c r="AT3135" s="20">
        <f t="shared" si="650"/>
        <v>-9160.2000000000007</v>
      </c>
    </row>
    <row r="3136" spans="1:46" ht="33.75">
      <c r="A3136" s="54">
        <v>8052</v>
      </c>
      <c r="B3136" s="54" t="s">
        <v>1464</v>
      </c>
      <c r="C3136" s="58" t="s">
        <v>2489</v>
      </c>
      <c r="D3136" s="79">
        <v>7</v>
      </c>
      <c r="E3136" s="79">
        <v>7</v>
      </c>
      <c r="F3136" s="80">
        <v>974.92</v>
      </c>
      <c r="G3136" s="80">
        <v>139.27000000000001</v>
      </c>
      <c r="H3136" s="80">
        <v>974.92</v>
      </c>
      <c r="I3136" s="80" t="s">
        <v>28</v>
      </c>
      <c r="J3136" s="80" t="s">
        <v>28</v>
      </c>
      <c r="K3136" s="80">
        <v>139.27000000000001</v>
      </c>
      <c r="L3136" s="73">
        <f t="shared" si="642"/>
        <v>101.78</v>
      </c>
      <c r="M3136" s="73">
        <f t="shared" si="643"/>
        <v>139.27000000000001</v>
      </c>
      <c r="N3136" s="72" t="str">
        <f t="shared" si="644"/>
        <v>0841</v>
      </c>
      <c r="O3136" s="74">
        <f t="shared" si="645"/>
        <v>0</v>
      </c>
      <c r="P3136" s="72">
        <f t="shared" si="646"/>
        <v>0</v>
      </c>
      <c r="Q3136" s="74">
        <f t="shared" si="647"/>
        <v>7</v>
      </c>
      <c r="R3136" s="72" t="str">
        <f t="shared" si="648"/>
        <v/>
      </c>
      <c r="S3136" s="72" t="str">
        <f t="shared" si="649"/>
        <v/>
      </c>
      <c r="AT3136" s="20">
        <f t="shared" si="650"/>
        <v>-9160.2000000000007</v>
      </c>
    </row>
    <row r="3137" spans="1:46" ht="33.75">
      <c r="A3137" s="54">
        <v>8052</v>
      </c>
      <c r="B3137" s="54" t="s">
        <v>1462</v>
      </c>
      <c r="C3137" s="58" t="s">
        <v>2489</v>
      </c>
      <c r="D3137" s="79">
        <v>7</v>
      </c>
      <c r="E3137" s="79">
        <v>7</v>
      </c>
      <c r="F3137" s="80">
        <v>974.92</v>
      </c>
      <c r="G3137" s="80">
        <v>139.27000000000001</v>
      </c>
      <c r="H3137" s="80">
        <v>974.92</v>
      </c>
      <c r="I3137" s="80" t="s">
        <v>28</v>
      </c>
      <c r="J3137" s="80" t="s">
        <v>28</v>
      </c>
      <c r="K3137" s="80">
        <v>139.27000000000001</v>
      </c>
      <c r="L3137" s="73">
        <f t="shared" si="642"/>
        <v>101.78</v>
      </c>
      <c r="M3137" s="73">
        <f t="shared" si="643"/>
        <v>139.27000000000001</v>
      </c>
      <c r="N3137" s="72" t="str">
        <f t="shared" si="644"/>
        <v>0841</v>
      </c>
      <c r="O3137" s="74">
        <f t="shared" si="645"/>
        <v>0</v>
      </c>
      <c r="P3137" s="72">
        <f t="shared" si="646"/>
        <v>0</v>
      </c>
      <c r="Q3137" s="74">
        <f t="shared" si="647"/>
        <v>7</v>
      </c>
      <c r="R3137" s="72" t="str">
        <f t="shared" si="648"/>
        <v/>
      </c>
      <c r="S3137" s="72" t="str">
        <f t="shared" si="649"/>
        <v/>
      </c>
      <c r="AT3137" s="20">
        <f t="shared" si="650"/>
        <v>-9160.2000000000007</v>
      </c>
    </row>
    <row r="3138" spans="1:46" ht="33.75">
      <c r="A3138" s="54">
        <v>8052</v>
      </c>
      <c r="B3138" s="54" t="s">
        <v>1460</v>
      </c>
      <c r="C3138" s="58" t="s">
        <v>2489</v>
      </c>
      <c r="D3138" s="79">
        <v>7</v>
      </c>
      <c r="E3138" s="79">
        <v>7</v>
      </c>
      <c r="F3138" s="80">
        <v>974.92</v>
      </c>
      <c r="G3138" s="80">
        <v>139.27000000000001</v>
      </c>
      <c r="H3138" s="80">
        <v>974.92</v>
      </c>
      <c r="I3138" s="80" t="s">
        <v>28</v>
      </c>
      <c r="J3138" s="80" t="s">
        <v>28</v>
      </c>
      <c r="K3138" s="80">
        <v>139.27000000000001</v>
      </c>
      <c r="L3138" s="73">
        <f t="shared" si="642"/>
        <v>101.78</v>
      </c>
      <c r="M3138" s="73">
        <f t="shared" si="643"/>
        <v>139.27000000000001</v>
      </c>
      <c r="N3138" s="72" t="str">
        <f t="shared" si="644"/>
        <v>0841</v>
      </c>
      <c r="O3138" s="74">
        <f t="shared" si="645"/>
        <v>0</v>
      </c>
      <c r="P3138" s="72">
        <f t="shared" si="646"/>
        <v>0</v>
      </c>
      <c r="Q3138" s="74">
        <f t="shared" si="647"/>
        <v>7</v>
      </c>
      <c r="R3138" s="72" t="str">
        <f t="shared" si="648"/>
        <v/>
      </c>
      <c r="S3138" s="72" t="str">
        <f t="shared" si="649"/>
        <v/>
      </c>
      <c r="AT3138" s="20">
        <f t="shared" si="650"/>
        <v>-9160.2000000000007</v>
      </c>
    </row>
    <row r="3139" spans="1:46" ht="33.75">
      <c r="A3139" s="54">
        <v>8052</v>
      </c>
      <c r="B3139" s="54" t="s">
        <v>1458</v>
      </c>
      <c r="C3139" s="58" t="s">
        <v>2489</v>
      </c>
      <c r="D3139" s="79">
        <v>7</v>
      </c>
      <c r="E3139" s="79">
        <v>7</v>
      </c>
      <c r="F3139" s="80">
        <v>974.92</v>
      </c>
      <c r="G3139" s="80">
        <v>139.27000000000001</v>
      </c>
      <c r="H3139" s="80">
        <v>974.92</v>
      </c>
      <c r="I3139" s="80" t="s">
        <v>28</v>
      </c>
      <c r="J3139" s="80" t="s">
        <v>28</v>
      </c>
      <c r="K3139" s="80">
        <v>139.27000000000001</v>
      </c>
      <c r="L3139" s="73">
        <f t="shared" si="642"/>
        <v>101.78</v>
      </c>
      <c r="M3139" s="73">
        <f t="shared" si="643"/>
        <v>139.27000000000001</v>
      </c>
      <c r="N3139" s="72" t="str">
        <f t="shared" si="644"/>
        <v>0841</v>
      </c>
      <c r="O3139" s="74">
        <f t="shared" si="645"/>
        <v>0</v>
      </c>
      <c r="P3139" s="72">
        <f t="shared" si="646"/>
        <v>0</v>
      </c>
      <c r="Q3139" s="74">
        <f t="shared" si="647"/>
        <v>7</v>
      </c>
      <c r="R3139" s="72" t="str">
        <f t="shared" si="648"/>
        <v/>
      </c>
      <c r="S3139" s="72" t="str">
        <f t="shared" si="649"/>
        <v/>
      </c>
      <c r="AT3139" s="20">
        <f t="shared" si="650"/>
        <v>-9160.2000000000007</v>
      </c>
    </row>
    <row r="3140" spans="1:46" ht="33.75">
      <c r="A3140" s="54">
        <v>8052</v>
      </c>
      <c r="B3140" s="54" t="s">
        <v>1456</v>
      </c>
      <c r="C3140" s="58" t="s">
        <v>2489</v>
      </c>
      <c r="D3140" s="79">
        <v>7</v>
      </c>
      <c r="E3140" s="79">
        <v>7</v>
      </c>
      <c r="F3140" s="80">
        <v>974.92</v>
      </c>
      <c r="G3140" s="80">
        <v>139.27000000000001</v>
      </c>
      <c r="H3140" s="80">
        <v>974.92</v>
      </c>
      <c r="I3140" s="80" t="s">
        <v>28</v>
      </c>
      <c r="J3140" s="80" t="s">
        <v>28</v>
      </c>
      <c r="K3140" s="80">
        <v>139.27000000000001</v>
      </c>
      <c r="L3140" s="73">
        <f t="shared" ref="L3140:L3203" si="651">IFERROR(VLOOKUP(B3140,$B$1326:$K$2467,6,0),"")</f>
        <v>102.8</v>
      </c>
      <c r="M3140" s="73">
        <f t="shared" ref="M3140:M3203" si="652">IFERROR(VLOOKUP($B3140,$B$2468:$K$3603,6,0),"")</f>
        <v>139.27000000000001</v>
      </c>
      <c r="N3140" s="72" t="str">
        <f t="shared" ref="N3140:N3203" si="653">LEFT(B3140,4)</f>
        <v>0841</v>
      </c>
      <c r="O3140" s="74">
        <f t="shared" ref="O3140:O3203" si="654">E3140-D3140</f>
        <v>0</v>
      </c>
      <c r="P3140" s="72">
        <f t="shared" ref="P3140:P3203" si="655">IF(O3140=20,1,0)</f>
        <v>0</v>
      </c>
      <c r="Q3140" s="74">
        <f t="shared" ref="Q3140:Q3203" si="656">D3140</f>
        <v>7</v>
      </c>
      <c r="R3140" s="72" t="str">
        <f t="shared" ref="R3140:R3203" si="657">IF(P3140=1,Q3140+7,"")</f>
        <v/>
      </c>
      <c r="S3140" s="72" t="str">
        <f t="shared" ref="S3140:S3203" si="658">IF(P3140=1,Q3140+14,"")</f>
        <v/>
      </c>
      <c r="AT3140" s="20">
        <f t="shared" si="650"/>
        <v>-9252</v>
      </c>
    </row>
    <row r="3141" spans="1:46" ht="33.75">
      <c r="A3141" s="54">
        <v>8052</v>
      </c>
      <c r="B3141" s="54" t="s">
        <v>1454</v>
      </c>
      <c r="C3141" s="58" t="s">
        <v>2489</v>
      </c>
      <c r="D3141" s="79">
        <v>7</v>
      </c>
      <c r="E3141" s="79">
        <v>7</v>
      </c>
      <c r="F3141" s="80">
        <v>974.92</v>
      </c>
      <c r="G3141" s="80">
        <v>139.27000000000001</v>
      </c>
      <c r="H3141" s="80">
        <v>974.92</v>
      </c>
      <c r="I3141" s="80" t="s">
        <v>28</v>
      </c>
      <c r="J3141" s="80" t="s">
        <v>28</v>
      </c>
      <c r="K3141" s="80">
        <v>139.27000000000001</v>
      </c>
      <c r="L3141" s="73">
        <f t="shared" si="651"/>
        <v>102.8</v>
      </c>
      <c r="M3141" s="73">
        <f t="shared" si="652"/>
        <v>139.27000000000001</v>
      </c>
      <c r="N3141" s="72" t="str">
        <f t="shared" si="653"/>
        <v>0841</v>
      </c>
      <c r="O3141" s="74">
        <f t="shared" si="654"/>
        <v>0</v>
      </c>
      <c r="P3141" s="72">
        <f t="shared" si="655"/>
        <v>0</v>
      </c>
      <c r="Q3141" s="74">
        <f t="shared" si="656"/>
        <v>7</v>
      </c>
      <c r="R3141" s="72" t="str">
        <f t="shared" si="657"/>
        <v/>
      </c>
      <c r="S3141" s="72" t="str">
        <f t="shared" si="658"/>
        <v/>
      </c>
      <c r="AT3141" s="20">
        <f t="shared" si="650"/>
        <v>-9252</v>
      </c>
    </row>
    <row r="3142" spans="1:46" ht="33.75">
      <c r="A3142" s="54">
        <v>8052</v>
      </c>
      <c r="B3142" s="54" t="s">
        <v>1452</v>
      </c>
      <c r="C3142" s="58" t="s">
        <v>2489</v>
      </c>
      <c r="D3142" s="79">
        <v>7</v>
      </c>
      <c r="E3142" s="79">
        <v>7</v>
      </c>
      <c r="F3142" s="80">
        <v>974.92</v>
      </c>
      <c r="G3142" s="80">
        <v>139.27000000000001</v>
      </c>
      <c r="H3142" s="80">
        <v>974.92</v>
      </c>
      <c r="I3142" s="80" t="s">
        <v>28</v>
      </c>
      <c r="J3142" s="80" t="s">
        <v>28</v>
      </c>
      <c r="K3142" s="80">
        <v>139.27000000000001</v>
      </c>
      <c r="L3142" s="73">
        <f t="shared" si="651"/>
        <v>102.8</v>
      </c>
      <c r="M3142" s="73">
        <f t="shared" si="652"/>
        <v>139.27000000000001</v>
      </c>
      <c r="N3142" s="72" t="str">
        <f t="shared" si="653"/>
        <v>0841</v>
      </c>
      <c r="O3142" s="74">
        <f t="shared" si="654"/>
        <v>0</v>
      </c>
      <c r="P3142" s="72">
        <f t="shared" si="655"/>
        <v>0</v>
      </c>
      <c r="Q3142" s="74">
        <f t="shared" si="656"/>
        <v>7</v>
      </c>
      <c r="R3142" s="72" t="str">
        <f t="shared" si="657"/>
        <v/>
      </c>
      <c r="S3142" s="72" t="str">
        <f t="shared" si="658"/>
        <v/>
      </c>
      <c r="AT3142" s="20">
        <f t="shared" si="650"/>
        <v>-9252</v>
      </c>
    </row>
    <row r="3143" spans="1:46" ht="33.75">
      <c r="A3143" s="54">
        <v>8052</v>
      </c>
      <c r="B3143" s="54" t="s">
        <v>1450</v>
      </c>
      <c r="C3143" s="58" t="s">
        <v>2489</v>
      </c>
      <c r="D3143" s="79">
        <v>7</v>
      </c>
      <c r="E3143" s="79">
        <v>7</v>
      </c>
      <c r="F3143" s="80">
        <v>974.92</v>
      </c>
      <c r="G3143" s="80">
        <v>139.27000000000001</v>
      </c>
      <c r="H3143" s="80">
        <v>974.92</v>
      </c>
      <c r="I3143" s="80" t="s">
        <v>28</v>
      </c>
      <c r="J3143" s="80" t="s">
        <v>28</v>
      </c>
      <c r="K3143" s="80">
        <v>139.27000000000001</v>
      </c>
      <c r="L3143" s="73">
        <f t="shared" si="651"/>
        <v>102.8</v>
      </c>
      <c r="M3143" s="73">
        <f t="shared" si="652"/>
        <v>139.27000000000001</v>
      </c>
      <c r="N3143" s="72" t="str">
        <f t="shared" si="653"/>
        <v>0841</v>
      </c>
      <c r="O3143" s="74">
        <f t="shared" si="654"/>
        <v>0</v>
      </c>
      <c r="P3143" s="72">
        <f t="shared" si="655"/>
        <v>0</v>
      </c>
      <c r="Q3143" s="74">
        <f t="shared" si="656"/>
        <v>7</v>
      </c>
      <c r="R3143" s="72" t="str">
        <f t="shared" si="657"/>
        <v/>
      </c>
      <c r="S3143" s="72" t="str">
        <f t="shared" si="658"/>
        <v/>
      </c>
      <c r="AT3143" s="20">
        <f t="shared" si="650"/>
        <v>-9252</v>
      </c>
    </row>
    <row r="3144" spans="1:46" ht="33.75">
      <c r="A3144" s="54">
        <v>8052</v>
      </c>
      <c r="B3144" s="54" t="s">
        <v>1448</v>
      </c>
      <c r="C3144" s="58" t="s">
        <v>2489</v>
      </c>
      <c r="D3144" s="79">
        <v>7</v>
      </c>
      <c r="E3144" s="79">
        <v>7</v>
      </c>
      <c r="F3144" s="80">
        <v>974.92</v>
      </c>
      <c r="G3144" s="80">
        <v>139.27000000000001</v>
      </c>
      <c r="H3144" s="80">
        <v>974.92</v>
      </c>
      <c r="I3144" s="80" t="s">
        <v>28</v>
      </c>
      <c r="J3144" s="80" t="s">
        <v>28</v>
      </c>
      <c r="K3144" s="80">
        <v>139.27000000000001</v>
      </c>
      <c r="L3144" s="73">
        <f t="shared" si="651"/>
        <v>102.8</v>
      </c>
      <c r="M3144" s="73">
        <f t="shared" si="652"/>
        <v>139.27000000000001</v>
      </c>
      <c r="N3144" s="72" t="str">
        <f t="shared" si="653"/>
        <v>0841</v>
      </c>
      <c r="O3144" s="74">
        <f t="shared" si="654"/>
        <v>0</v>
      </c>
      <c r="P3144" s="72">
        <f t="shared" si="655"/>
        <v>0</v>
      </c>
      <c r="Q3144" s="74">
        <f t="shared" si="656"/>
        <v>7</v>
      </c>
      <c r="R3144" s="72" t="str">
        <f t="shared" si="657"/>
        <v/>
      </c>
      <c r="S3144" s="72" t="str">
        <f t="shared" si="658"/>
        <v/>
      </c>
      <c r="AT3144" s="20">
        <f t="shared" si="650"/>
        <v>-9252</v>
      </c>
    </row>
    <row r="3145" spans="1:46" ht="33.75">
      <c r="A3145" s="54">
        <v>8052</v>
      </c>
      <c r="B3145" s="54" t="s">
        <v>1446</v>
      </c>
      <c r="C3145" s="58" t="s">
        <v>2489</v>
      </c>
      <c r="D3145" s="79">
        <v>7</v>
      </c>
      <c r="E3145" s="79">
        <v>7</v>
      </c>
      <c r="F3145" s="80">
        <v>974.92</v>
      </c>
      <c r="G3145" s="80">
        <v>139.27000000000001</v>
      </c>
      <c r="H3145" s="80">
        <v>974.92</v>
      </c>
      <c r="I3145" s="80" t="s">
        <v>28</v>
      </c>
      <c r="J3145" s="80" t="s">
        <v>28</v>
      </c>
      <c r="K3145" s="80">
        <v>139.27000000000001</v>
      </c>
      <c r="L3145" s="73">
        <f t="shared" si="651"/>
        <v>102.8</v>
      </c>
      <c r="M3145" s="73">
        <f t="shared" si="652"/>
        <v>139.27000000000001</v>
      </c>
      <c r="N3145" s="72" t="str">
        <f t="shared" si="653"/>
        <v>0841</v>
      </c>
      <c r="O3145" s="74">
        <f t="shared" si="654"/>
        <v>0</v>
      </c>
      <c r="P3145" s="72">
        <f t="shared" si="655"/>
        <v>0</v>
      </c>
      <c r="Q3145" s="74">
        <f t="shared" si="656"/>
        <v>7</v>
      </c>
      <c r="R3145" s="72" t="str">
        <f t="shared" si="657"/>
        <v/>
      </c>
      <c r="S3145" s="72" t="str">
        <f t="shared" si="658"/>
        <v/>
      </c>
      <c r="AT3145" s="20">
        <f t="shared" si="650"/>
        <v>-9252</v>
      </c>
    </row>
    <row r="3146" spans="1:46" ht="33.75">
      <c r="A3146" s="54">
        <v>8053</v>
      </c>
      <c r="B3146" s="54" t="s">
        <v>1492</v>
      </c>
      <c r="C3146" s="58" t="s">
        <v>3098</v>
      </c>
      <c r="D3146" s="79">
        <v>7</v>
      </c>
      <c r="E3146" s="79">
        <v>7</v>
      </c>
      <c r="F3146" s="80">
        <v>888.05</v>
      </c>
      <c r="G3146" s="80">
        <v>126.86</v>
      </c>
      <c r="H3146" s="80">
        <v>888.05</v>
      </c>
      <c r="I3146" s="80" t="s">
        <v>28</v>
      </c>
      <c r="J3146" s="80" t="s">
        <v>28</v>
      </c>
      <c r="K3146" s="80">
        <v>126.86</v>
      </c>
      <c r="L3146" s="73">
        <f t="shared" si="651"/>
        <v>103.6</v>
      </c>
      <c r="M3146" s="73">
        <f t="shared" si="652"/>
        <v>126.86</v>
      </c>
      <c r="N3146" s="72" t="str">
        <f t="shared" si="653"/>
        <v>0843</v>
      </c>
      <c r="O3146" s="74">
        <f t="shared" si="654"/>
        <v>0</v>
      </c>
      <c r="P3146" s="72">
        <f t="shared" si="655"/>
        <v>0</v>
      </c>
      <c r="Q3146" s="74">
        <f t="shared" si="656"/>
        <v>7</v>
      </c>
      <c r="R3146" s="72" t="str">
        <f t="shared" si="657"/>
        <v/>
      </c>
      <c r="S3146" s="72" t="str">
        <f t="shared" si="658"/>
        <v/>
      </c>
      <c r="AT3146" s="20">
        <f t="shared" si="650"/>
        <v>-9324</v>
      </c>
    </row>
    <row r="3147" spans="1:46" ht="33.75">
      <c r="A3147" s="54">
        <v>8053</v>
      </c>
      <c r="B3147" s="54" t="s">
        <v>1491</v>
      </c>
      <c r="C3147" s="58" t="s">
        <v>3098</v>
      </c>
      <c r="D3147" s="79">
        <v>7</v>
      </c>
      <c r="E3147" s="79">
        <v>7</v>
      </c>
      <c r="F3147" s="80">
        <v>888.05</v>
      </c>
      <c r="G3147" s="80">
        <v>126.86</v>
      </c>
      <c r="H3147" s="80">
        <v>888.05</v>
      </c>
      <c r="I3147" s="80" t="s">
        <v>28</v>
      </c>
      <c r="J3147" s="80" t="s">
        <v>28</v>
      </c>
      <c r="K3147" s="80">
        <v>126.86</v>
      </c>
      <c r="L3147" s="73">
        <f t="shared" si="651"/>
        <v>103.6</v>
      </c>
      <c r="M3147" s="73">
        <f t="shared" si="652"/>
        <v>126.86</v>
      </c>
      <c r="N3147" s="72" t="str">
        <f t="shared" si="653"/>
        <v>0843</v>
      </c>
      <c r="O3147" s="74">
        <f t="shared" si="654"/>
        <v>0</v>
      </c>
      <c r="P3147" s="72">
        <f t="shared" si="655"/>
        <v>0</v>
      </c>
      <c r="Q3147" s="74">
        <f t="shared" si="656"/>
        <v>7</v>
      </c>
      <c r="R3147" s="72" t="str">
        <f t="shared" si="657"/>
        <v/>
      </c>
      <c r="S3147" s="72" t="str">
        <f t="shared" si="658"/>
        <v/>
      </c>
      <c r="AT3147" s="20">
        <f t="shared" ref="AT3147:AT3210" si="659">AS3147+(AI3147-90)*L3147</f>
        <v>-9324</v>
      </c>
    </row>
    <row r="3148" spans="1:46" ht="33.75">
      <c r="A3148" s="54">
        <v>8053</v>
      </c>
      <c r="B3148" s="54" t="s">
        <v>1490</v>
      </c>
      <c r="C3148" s="58" t="s">
        <v>3098</v>
      </c>
      <c r="D3148" s="79">
        <v>7</v>
      </c>
      <c r="E3148" s="79">
        <v>7</v>
      </c>
      <c r="F3148" s="80">
        <v>888.05</v>
      </c>
      <c r="G3148" s="80">
        <v>126.86</v>
      </c>
      <c r="H3148" s="80">
        <v>888.05</v>
      </c>
      <c r="I3148" s="80" t="s">
        <v>28</v>
      </c>
      <c r="J3148" s="80" t="s">
        <v>28</v>
      </c>
      <c r="K3148" s="80">
        <v>126.86</v>
      </c>
      <c r="L3148" s="73">
        <f t="shared" si="651"/>
        <v>103.6</v>
      </c>
      <c r="M3148" s="73">
        <f t="shared" si="652"/>
        <v>126.86</v>
      </c>
      <c r="N3148" s="72" t="str">
        <f t="shared" si="653"/>
        <v>0843</v>
      </c>
      <c r="O3148" s="74">
        <f t="shared" si="654"/>
        <v>0</v>
      </c>
      <c r="P3148" s="72">
        <f t="shared" si="655"/>
        <v>0</v>
      </c>
      <c r="Q3148" s="74">
        <f t="shared" si="656"/>
        <v>7</v>
      </c>
      <c r="R3148" s="72" t="str">
        <f t="shared" si="657"/>
        <v/>
      </c>
      <c r="S3148" s="72" t="str">
        <f t="shared" si="658"/>
        <v/>
      </c>
      <c r="AT3148" s="20">
        <f t="shared" si="659"/>
        <v>-9324</v>
      </c>
    </row>
    <row r="3149" spans="1:46" ht="33.75">
      <c r="A3149" s="54">
        <v>8053</v>
      </c>
      <c r="B3149" s="54" t="s">
        <v>1489</v>
      </c>
      <c r="C3149" s="58" t="s">
        <v>3098</v>
      </c>
      <c r="D3149" s="79">
        <v>7</v>
      </c>
      <c r="E3149" s="79">
        <v>7</v>
      </c>
      <c r="F3149" s="80">
        <v>888.05</v>
      </c>
      <c r="G3149" s="80">
        <v>126.86</v>
      </c>
      <c r="H3149" s="80">
        <v>888.05</v>
      </c>
      <c r="I3149" s="80" t="s">
        <v>28</v>
      </c>
      <c r="J3149" s="80" t="s">
        <v>28</v>
      </c>
      <c r="K3149" s="80">
        <v>126.86</v>
      </c>
      <c r="L3149" s="73">
        <f t="shared" si="651"/>
        <v>103.6</v>
      </c>
      <c r="M3149" s="73">
        <f t="shared" si="652"/>
        <v>126.86</v>
      </c>
      <c r="N3149" s="72" t="str">
        <f t="shared" si="653"/>
        <v>0843</v>
      </c>
      <c r="O3149" s="74">
        <f t="shared" si="654"/>
        <v>0</v>
      </c>
      <c r="P3149" s="72">
        <f t="shared" si="655"/>
        <v>0</v>
      </c>
      <c r="Q3149" s="74">
        <f t="shared" si="656"/>
        <v>7</v>
      </c>
      <c r="R3149" s="72" t="str">
        <f t="shared" si="657"/>
        <v/>
      </c>
      <c r="S3149" s="72" t="str">
        <f t="shared" si="658"/>
        <v/>
      </c>
      <c r="AT3149" s="20">
        <f t="shared" si="659"/>
        <v>-9324</v>
      </c>
    </row>
    <row r="3150" spans="1:46" ht="33.75">
      <c r="A3150" s="54">
        <v>8053</v>
      </c>
      <c r="B3150" s="54" t="s">
        <v>1488</v>
      </c>
      <c r="C3150" s="58" t="s">
        <v>3098</v>
      </c>
      <c r="D3150" s="79">
        <v>7</v>
      </c>
      <c r="E3150" s="79">
        <v>7</v>
      </c>
      <c r="F3150" s="80">
        <v>888.05</v>
      </c>
      <c r="G3150" s="80">
        <v>126.86</v>
      </c>
      <c r="H3150" s="80">
        <v>888.05</v>
      </c>
      <c r="I3150" s="80" t="s">
        <v>28</v>
      </c>
      <c r="J3150" s="80" t="s">
        <v>28</v>
      </c>
      <c r="K3150" s="80">
        <v>126.86</v>
      </c>
      <c r="L3150" s="73">
        <f t="shared" si="651"/>
        <v>105.04</v>
      </c>
      <c r="M3150" s="73">
        <f t="shared" si="652"/>
        <v>126.86</v>
      </c>
      <c r="N3150" s="72" t="str">
        <f t="shared" si="653"/>
        <v>0843</v>
      </c>
      <c r="O3150" s="74">
        <f t="shared" si="654"/>
        <v>0</v>
      </c>
      <c r="P3150" s="72">
        <f t="shared" si="655"/>
        <v>0</v>
      </c>
      <c r="Q3150" s="74">
        <f t="shared" si="656"/>
        <v>7</v>
      </c>
      <c r="R3150" s="72" t="str">
        <f t="shared" si="657"/>
        <v/>
      </c>
      <c r="S3150" s="72" t="str">
        <f t="shared" si="658"/>
        <v/>
      </c>
      <c r="AT3150" s="20">
        <f t="shared" si="659"/>
        <v>-9453.6</v>
      </c>
    </row>
    <row r="3151" spans="1:46" ht="33.75">
      <c r="A3151" s="54">
        <v>8053</v>
      </c>
      <c r="B3151" s="54" t="s">
        <v>1487</v>
      </c>
      <c r="C3151" s="58" t="s">
        <v>3098</v>
      </c>
      <c r="D3151" s="79">
        <v>7</v>
      </c>
      <c r="E3151" s="79">
        <v>7</v>
      </c>
      <c r="F3151" s="80">
        <v>888.05</v>
      </c>
      <c r="G3151" s="80">
        <v>126.86</v>
      </c>
      <c r="H3151" s="80">
        <v>888.05</v>
      </c>
      <c r="I3151" s="80" t="s">
        <v>28</v>
      </c>
      <c r="J3151" s="80" t="s">
        <v>28</v>
      </c>
      <c r="K3151" s="80">
        <v>126.86</v>
      </c>
      <c r="L3151" s="73">
        <f t="shared" si="651"/>
        <v>105.04</v>
      </c>
      <c r="M3151" s="73">
        <f t="shared" si="652"/>
        <v>126.86</v>
      </c>
      <c r="N3151" s="72" t="str">
        <f t="shared" si="653"/>
        <v>0843</v>
      </c>
      <c r="O3151" s="74">
        <f t="shared" si="654"/>
        <v>0</v>
      </c>
      <c r="P3151" s="72">
        <f t="shared" si="655"/>
        <v>0</v>
      </c>
      <c r="Q3151" s="74">
        <f t="shared" si="656"/>
        <v>7</v>
      </c>
      <c r="R3151" s="72" t="str">
        <f t="shared" si="657"/>
        <v/>
      </c>
      <c r="S3151" s="72" t="str">
        <f t="shared" si="658"/>
        <v/>
      </c>
      <c r="AT3151" s="20">
        <f t="shared" si="659"/>
        <v>-9453.6</v>
      </c>
    </row>
    <row r="3152" spans="1:46" ht="33.75">
      <c r="A3152" s="54">
        <v>8053</v>
      </c>
      <c r="B3152" s="54" t="s">
        <v>1486</v>
      </c>
      <c r="C3152" s="58" t="s">
        <v>3098</v>
      </c>
      <c r="D3152" s="79">
        <v>7</v>
      </c>
      <c r="E3152" s="79">
        <v>7</v>
      </c>
      <c r="F3152" s="80">
        <v>888.05</v>
      </c>
      <c r="G3152" s="80">
        <v>126.86</v>
      </c>
      <c r="H3152" s="80">
        <v>888.05</v>
      </c>
      <c r="I3152" s="80" t="s">
        <v>28</v>
      </c>
      <c r="J3152" s="80" t="s">
        <v>28</v>
      </c>
      <c r="K3152" s="80">
        <v>126.86</v>
      </c>
      <c r="L3152" s="73">
        <f t="shared" si="651"/>
        <v>105.04</v>
      </c>
      <c r="M3152" s="73">
        <f t="shared" si="652"/>
        <v>126.86</v>
      </c>
      <c r="N3152" s="72" t="str">
        <f t="shared" si="653"/>
        <v>0843</v>
      </c>
      <c r="O3152" s="74">
        <f t="shared" si="654"/>
        <v>0</v>
      </c>
      <c r="P3152" s="72">
        <f t="shared" si="655"/>
        <v>0</v>
      </c>
      <c r="Q3152" s="74">
        <f t="shared" si="656"/>
        <v>7</v>
      </c>
      <c r="R3152" s="72" t="str">
        <f t="shared" si="657"/>
        <v/>
      </c>
      <c r="S3152" s="72" t="str">
        <f t="shared" si="658"/>
        <v/>
      </c>
      <c r="AT3152" s="20">
        <f t="shared" si="659"/>
        <v>-9453.6</v>
      </c>
    </row>
    <row r="3153" spans="1:46" ht="33.75">
      <c r="A3153" s="54">
        <v>8053</v>
      </c>
      <c r="B3153" s="54" t="s">
        <v>1485</v>
      </c>
      <c r="C3153" s="58" t="s">
        <v>3098</v>
      </c>
      <c r="D3153" s="79">
        <v>7</v>
      </c>
      <c r="E3153" s="79">
        <v>7</v>
      </c>
      <c r="F3153" s="80">
        <v>888.05</v>
      </c>
      <c r="G3153" s="80">
        <v>126.86</v>
      </c>
      <c r="H3153" s="80">
        <v>888.05</v>
      </c>
      <c r="I3153" s="80" t="s">
        <v>28</v>
      </c>
      <c r="J3153" s="80" t="s">
        <v>28</v>
      </c>
      <c r="K3153" s="80">
        <v>126.86</v>
      </c>
      <c r="L3153" s="73">
        <f t="shared" si="651"/>
        <v>105.04</v>
      </c>
      <c r="M3153" s="73">
        <f t="shared" si="652"/>
        <v>126.86</v>
      </c>
      <c r="N3153" s="72" t="str">
        <f t="shared" si="653"/>
        <v>0843</v>
      </c>
      <c r="O3153" s="74">
        <f t="shared" si="654"/>
        <v>0</v>
      </c>
      <c r="P3153" s="72">
        <f t="shared" si="655"/>
        <v>0</v>
      </c>
      <c r="Q3153" s="74">
        <f t="shared" si="656"/>
        <v>7</v>
      </c>
      <c r="R3153" s="72" t="str">
        <f t="shared" si="657"/>
        <v/>
      </c>
      <c r="S3153" s="72" t="str">
        <f t="shared" si="658"/>
        <v/>
      </c>
      <c r="AT3153" s="20">
        <f t="shared" si="659"/>
        <v>-9453.6</v>
      </c>
    </row>
    <row r="3154" spans="1:46" ht="33.75">
      <c r="A3154" s="54">
        <v>8054</v>
      </c>
      <c r="B3154" s="54" t="s">
        <v>1533</v>
      </c>
      <c r="C3154" s="58" t="s">
        <v>2490</v>
      </c>
      <c r="D3154" s="79">
        <v>7</v>
      </c>
      <c r="E3154" s="79">
        <v>7</v>
      </c>
      <c r="F3154" s="80">
        <v>802</v>
      </c>
      <c r="G3154" s="80">
        <v>114.57</v>
      </c>
      <c r="H3154" s="80">
        <v>802</v>
      </c>
      <c r="I3154" s="80" t="s">
        <v>28</v>
      </c>
      <c r="J3154" s="80" t="s">
        <v>28</v>
      </c>
      <c r="K3154" s="80">
        <v>114.57</v>
      </c>
      <c r="L3154" s="73">
        <f t="shared" si="651"/>
        <v>79.069999999999993</v>
      </c>
      <c r="M3154" s="73">
        <f t="shared" si="652"/>
        <v>114.57</v>
      </c>
      <c r="N3154" s="72" t="str">
        <f t="shared" si="653"/>
        <v>0869</v>
      </c>
      <c r="O3154" s="74">
        <f t="shared" si="654"/>
        <v>0</v>
      </c>
      <c r="P3154" s="72">
        <f t="shared" si="655"/>
        <v>0</v>
      </c>
      <c r="Q3154" s="74">
        <f t="shared" si="656"/>
        <v>7</v>
      </c>
      <c r="R3154" s="72" t="str">
        <f t="shared" si="657"/>
        <v/>
      </c>
      <c r="S3154" s="72" t="str">
        <f t="shared" si="658"/>
        <v/>
      </c>
      <c r="AT3154" s="20">
        <f t="shared" si="659"/>
        <v>-7116.2999999999993</v>
      </c>
    </row>
    <row r="3155" spans="1:46" ht="33.75">
      <c r="A3155" s="54">
        <v>8054</v>
      </c>
      <c r="B3155" s="54" t="s">
        <v>1531</v>
      </c>
      <c r="C3155" s="58" t="s">
        <v>2490</v>
      </c>
      <c r="D3155" s="79">
        <v>7</v>
      </c>
      <c r="E3155" s="79">
        <v>7</v>
      </c>
      <c r="F3155" s="80">
        <v>802</v>
      </c>
      <c r="G3155" s="80">
        <v>114.57</v>
      </c>
      <c r="H3155" s="80">
        <v>802</v>
      </c>
      <c r="I3155" s="80" t="s">
        <v>28</v>
      </c>
      <c r="J3155" s="80" t="s">
        <v>28</v>
      </c>
      <c r="K3155" s="80">
        <v>114.57</v>
      </c>
      <c r="L3155" s="73">
        <f t="shared" si="651"/>
        <v>79.069999999999993</v>
      </c>
      <c r="M3155" s="73">
        <f t="shared" si="652"/>
        <v>114.57</v>
      </c>
      <c r="N3155" s="72" t="str">
        <f t="shared" si="653"/>
        <v>0869</v>
      </c>
      <c r="O3155" s="74">
        <f t="shared" si="654"/>
        <v>0</v>
      </c>
      <c r="P3155" s="72">
        <f t="shared" si="655"/>
        <v>0</v>
      </c>
      <c r="Q3155" s="74">
        <f t="shared" si="656"/>
        <v>7</v>
      </c>
      <c r="R3155" s="72" t="str">
        <f t="shared" si="657"/>
        <v/>
      </c>
      <c r="S3155" s="72" t="str">
        <f t="shared" si="658"/>
        <v/>
      </c>
      <c r="AT3155" s="20">
        <f t="shared" si="659"/>
        <v>-7116.2999999999993</v>
      </c>
    </row>
    <row r="3156" spans="1:46" ht="33.75">
      <c r="A3156" s="54">
        <v>8054</v>
      </c>
      <c r="B3156" s="54" t="s">
        <v>1529</v>
      </c>
      <c r="C3156" s="58" t="s">
        <v>2490</v>
      </c>
      <c r="D3156" s="79">
        <v>7</v>
      </c>
      <c r="E3156" s="79">
        <v>7</v>
      </c>
      <c r="F3156" s="80">
        <v>802</v>
      </c>
      <c r="G3156" s="80">
        <v>114.57</v>
      </c>
      <c r="H3156" s="80">
        <v>802</v>
      </c>
      <c r="I3156" s="80" t="s">
        <v>28</v>
      </c>
      <c r="J3156" s="80" t="s">
        <v>28</v>
      </c>
      <c r="K3156" s="80">
        <v>114.57</v>
      </c>
      <c r="L3156" s="73">
        <f t="shared" si="651"/>
        <v>79.069999999999993</v>
      </c>
      <c r="M3156" s="73">
        <f t="shared" si="652"/>
        <v>114.57</v>
      </c>
      <c r="N3156" s="72" t="str">
        <f t="shared" si="653"/>
        <v>0869</v>
      </c>
      <c r="O3156" s="74">
        <f t="shared" si="654"/>
        <v>0</v>
      </c>
      <c r="P3156" s="72">
        <f t="shared" si="655"/>
        <v>0</v>
      </c>
      <c r="Q3156" s="74">
        <f t="shared" si="656"/>
        <v>7</v>
      </c>
      <c r="R3156" s="72" t="str">
        <f t="shared" si="657"/>
        <v/>
      </c>
      <c r="S3156" s="72" t="str">
        <f t="shared" si="658"/>
        <v/>
      </c>
      <c r="AT3156" s="20">
        <f t="shared" si="659"/>
        <v>-7116.2999999999993</v>
      </c>
    </row>
    <row r="3157" spans="1:46" ht="33.75">
      <c r="A3157" s="54">
        <v>8054</v>
      </c>
      <c r="B3157" s="54" t="s">
        <v>1527</v>
      </c>
      <c r="C3157" s="58" t="s">
        <v>2490</v>
      </c>
      <c r="D3157" s="79">
        <v>7</v>
      </c>
      <c r="E3157" s="79">
        <v>7</v>
      </c>
      <c r="F3157" s="80">
        <v>802</v>
      </c>
      <c r="G3157" s="80">
        <v>114.57</v>
      </c>
      <c r="H3157" s="80">
        <v>802</v>
      </c>
      <c r="I3157" s="80" t="s">
        <v>28</v>
      </c>
      <c r="J3157" s="80" t="s">
        <v>28</v>
      </c>
      <c r="K3157" s="80">
        <v>114.57</v>
      </c>
      <c r="L3157" s="73">
        <f t="shared" si="651"/>
        <v>79.069999999999993</v>
      </c>
      <c r="M3157" s="73">
        <f t="shared" si="652"/>
        <v>114.57</v>
      </c>
      <c r="N3157" s="72" t="str">
        <f t="shared" si="653"/>
        <v>0869</v>
      </c>
      <c r="O3157" s="74">
        <f t="shared" si="654"/>
        <v>0</v>
      </c>
      <c r="P3157" s="72">
        <f t="shared" si="655"/>
        <v>0</v>
      </c>
      <c r="Q3157" s="74">
        <f t="shared" si="656"/>
        <v>7</v>
      </c>
      <c r="R3157" s="72" t="str">
        <f t="shared" si="657"/>
        <v/>
      </c>
      <c r="S3157" s="72" t="str">
        <f t="shared" si="658"/>
        <v/>
      </c>
      <c r="AT3157" s="20">
        <f t="shared" si="659"/>
        <v>-7116.2999999999993</v>
      </c>
    </row>
    <row r="3158" spans="1:46" ht="33.75">
      <c r="A3158" s="54">
        <v>8054</v>
      </c>
      <c r="B3158" s="54" t="s">
        <v>1525</v>
      </c>
      <c r="C3158" s="58" t="s">
        <v>2490</v>
      </c>
      <c r="D3158" s="79">
        <v>7</v>
      </c>
      <c r="E3158" s="79">
        <v>7</v>
      </c>
      <c r="F3158" s="80">
        <v>802</v>
      </c>
      <c r="G3158" s="80">
        <v>114.57</v>
      </c>
      <c r="H3158" s="80">
        <v>802</v>
      </c>
      <c r="I3158" s="80" t="s">
        <v>28</v>
      </c>
      <c r="J3158" s="80" t="s">
        <v>28</v>
      </c>
      <c r="K3158" s="80">
        <v>114.57</v>
      </c>
      <c r="L3158" s="73">
        <f t="shared" si="651"/>
        <v>79.069999999999993</v>
      </c>
      <c r="M3158" s="73">
        <f t="shared" si="652"/>
        <v>114.57</v>
      </c>
      <c r="N3158" s="72" t="str">
        <f t="shared" si="653"/>
        <v>0869</v>
      </c>
      <c r="O3158" s="74">
        <f t="shared" si="654"/>
        <v>0</v>
      </c>
      <c r="P3158" s="72">
        <f t="shared" si="655"/>
        <v>0</v>
      </c>
      <c r="Q3158" s="74">
        <f t="shared" si="656"/>
        <v>7</v>
      </c>
      <c r="R3158" s="72" t="str">
        <f t="shared" si="657"/>
        <v/>
      </c>
      <c r="S3158" s="72" t="str">
        <f t="shared" si="658"/>
        <v/>
      </c>
      <c r="AT3158" s="20">
        <f t="shared" si="659"/>
        <v>-7116.2999999999993</v>
      </c>
    </row>
    <row r="3159" spans="1:46" ht="33.75">
      <c r="A3159" s="54">
        <v>8054</v>
      </c>
      <c r="B3159" s="54" t="s">
        <v>1523</v>
      </c>
      <c r="C3159" s="58" t="s">
        <v>2490</v>
      </c>
      <c r="D3159" s="79">
        <v>7</v>
      </c>
      <c r="E3159" s="79">
        <v>7</v>
      </c>
      <c r="F3159" s="80">
        <v>802</v>
      </c>
      <c r="G3159" s="80">
        <v>114.57</v>
      </c>
      <c r="H3159" s="80">
        <v>802</v>
      </c>
      <c r="I3159" s="80" t="s">
        <v>28</v>
      </c>
      <c r="J3159" s="80" t="s">
        <v>28</v>
      </c>
      <c r="K3159" s="80">
        <v>114.57</v>
      </c>
      <c r="L3159" s="73">
        <f t="shared" si="651"/>
        <v>79.069999999999993</v>
      </c>
      <c r="M3159" s="73">
        <f t="shared" si="652"/>
        <v>114.57</v>
      </c>
      <c r="N3159" s="72" t="str">
        <f t="shared" si="653"/>
        <v>0869</v>
      </c>
      <c r="O3159" s="74">
        <f t="shared" si="654"/>
        <v>0</v>
      </c>
      <c r="P3159" s="72">
        <f t="shared" si="655"/>
        <v>0</v>
      </c>
      <c r="Q3159" s="74">
        <f t="shared" si="656"/>
        <v>7</v>
      </c>
      <c r="R3159" s="72" t="str">
        <f t="shared" si="657"/>
        <v/>
      </c>
      <c r="S3159" s="72" t="str">
        <f t="shared" si="658"/>
        <v/>
      </c>
      <c r="AT3159" s="20">
        <f t="shared" si="659"/>
        <v>-7116.2999999999993</v>
      </c>
    </row>
    <row r="3160" spans="1:46" ht="33.75">
      <c r="A3160" s="54">
        <v>8054</v>
      </c>
      <c r="B3160" s="54" t="s">
        <v>1521</v>
      </c>
      <c r="C3160" s="58" t="s">
        <v>2490</v>
      </c>
      <c r="D3160" s="79">
        <v>7</v>
      </c>
      <c r="E3160" s="79">
        <v>7</v>
      </c>
      <c r="F3160" s="80">
        <v>802</v>
      </c>
      <c r="G3160" s="80">
        <v>114.57</v>
      </c>
      <c r="H3160" s="80">
        <v>802</v>
      </c>
      <c r="I3160" s="80" t="s">
        <v>28</v>
      </c>
      <c r="J3160" s="80" t="s">
        <v>28</v>
      </c>
      <c r="K3160" s="80">
        <v>114.57</v>
      </c>
      <c r="L3160" s="73">
        <f t="shared" si="651"/>
        <v>93.07</v>
      </c>
      <c r="M3160" s="73">
        <f t="shared" si="652"/>
        <v>114.57</v>
      </c>
      <c r="N3160" s="72" t="str">
        <f t="shared" si="653"/>
        <v>0869</v>
      </c>
      <c r="O3160" s="74">
        <f t="shared" si="654"/>
        <v>0</v>
      </c>
      <c r="P3160" s="72">
        <f t="shared" si="655"/>
        <v>0</v>
      </c>
      <c r="Q3160" s="74">
        <f t="shared" si="656"/>
        <v>7</v>
      </c>
      <c r="R3160" s="72" t="str">
        <f t="shared" si="657"/>
        <v/>
      </c>
      <c r="S3160" s="72" t="str">
        <f t="shared" si="658"/>
        <v/>
      </c>
      <c r="AT3160" s="20">
        <f t="shared" si="659"/>
        <v>-8376.2999999999993</v>
      </c>
    </row>
    <row r="3161" spans="1:46" ht="33.75">
      <c r="A3161" s="54">
        <v>8054</v>
      </c>
      <c r="B3161" s="54" t="s">
        <v>1519</v>
      </c>
      <c r="C3161" s="58" t="s">
        <v>2490</v>
      </c>
      <c r="D3161" s="79">
        <v>7</v>
      </c>
      <c r="E3161" s="79">
        <v>7</v>
      </c>
      <c r="F3161" s="80">
        <v>802</v>
      </c>
      <c r="G3161" s="80">
        <v>114.57</v>
      </c>
      <c r="H3161" s="80">
        <v>802</v>
      </c>
      <c r="I3161" s="80" t="s">
        <v>28</v>
      </c>
      <c r="J3161" s="80" t="s">
        <v>28</v>
      </c>
      <c r="K3161" s="80">
        <v>114.57</v>
      </c>
      <c r="L3161" s="73">
        <f t="shared" si="651"/>
        <v>93.07</v>
      </c>
      <c r="M3161" s="73">
        <f t="shared" si="652"/>
        <v>114.57</v>
      </c>
      <c r="N3161" s="72" t="str">
        <f t="shared" si="653"/>
        <v>0869</v>
      </c>
      <c r="O3161" s="74">
        <f t="shared" si="654"/>
        <v>0</v>
      </c>
      <c r="P3161" s="72">
        <f t="shared" si="655"/>
        <v>0</v>
      </c>
      <c r="Q3161" s="74">
        <f t="shared" si="656"/>
        <v>7</v>
      </c>
      <c r="R3161" s="72" t="str">
        <f t="shared" si="657"/>
        <v/>
      </c>
      <c r="S3161" s="72" t="str">
        <f t="shared" si="658"/>
        <v/>
      </c>
      <c r="AT3161" s="20">
        <f t="shared" si="659"/>
        <v>-8376.2999999999993</v>
      </c>
    </row>
    <row r="3162" spans="1:46" ht="33.75">
      <c r="A3162" s="54">
        <v>8054</v>
      </c>
      <c r="B3162" s="54" t="s">
        <v>1517</v>
      </c>
      <c r="C3162" s="58" t="s">
        <v>2490</v>
      </c>
      <c r="D3162" s="79">
        <v>7</v>
      </c>
      <c r="E3162" s="79">
        <v>7</v>
      </c>
      <c r="F3162" s="80">
        <v>802</v>
      </c>
      <c r="G3162" s="80">
        <v>114.57</v>
      </c>
      <c r="H3162" s="80">
        <v>802</v>
      </c>
      <c r="I3162" s="80" t="s">
        <v>28</v>
      </c>
      <c r="J3162" s="80" t="s">
        <v>28</v>
      </c>
      <c r="K3162" s="80">
        <v>114.57</v>
      </c>
      <c r="L3162" s="73">
        <f t="shared" si="651"/>
        <v>93.07</v>
      </c>
      <c r="M3162" s="73">
        <f t="shared" si="652"/>
        <v>114.57</v>
      </c>
      <c r="N3162" s="72" t="str">
        <f t="shared" si="653"/>
        <v>0869</v>
      </c>
      <c r="O3162" s="74">
        <f t="shared" si="654"/>
        <v>0</v>
      </c>
      <c r="P3162" s="72">
        <f t="shared" si="655"/>
        <v>0</v>
      </c>
      <c r="Q3162" s="74">
        <f t="shared" si="656"/>
        <v>7</v>
      </c>
      <c r="R3162" s="72" t="str">
        <f t="shared" si="657"/>
        <v/>
      </c>
      <c r="S3162" s="72" t="str">
        <f t="shared" si="658"/>
        <v/>
      </c>
      <c r="AT3162" s="20">
        <f t="shared" si="659"/>
        <v>-8376.2999999999993</v>
      </c>
    </row>
    <row r="3163" spans="1:46" ht="33.75">
      <c r="A3163" s="54">
        <v>8054</v>
      </c>
      <c r="B3163" s="54" t="s">
        <v>1515</v>
      </c>
      <c r="C3163" s="58" t="s">
        <v>2490</v>
      </c>
      <c r="D3163" s="79">
        <v>7</v>
      </c>
      <c r="E3163" s="79">
        <v>7</v>
      </c>
      <c r="F3163" s="80">
        <v>802</v>
      </c>
      <c r="G3163" s="80">
        <v>114.57</v>
      </c>
      <c r="H3163" s="80">
        <v>802</v>
      </c>
      <c r="I3163" s="80" t="s">
        <v>28</v>
      </c>
      <c r="J3163" s="80" t="s">
        <v>28</v>
      </c>
      <c r="K3163" s="80">
        <v>114.57</v>
      </c>
      <c r="L3163" s="73">
        <f t="shared" si="651"/>
        <v>93.07</v>
      </c>
      <c r="M3163" s="73">
        <f t="shared" si="652"/>
        <v>114.57</v>
      </c>
      <c r="N3163" s="72" t="str">
        <f t="shared" si="653"/>
        <v>0869</v>
      </c>
      <c r="O3163" s="74">
        <f t="shared" si="654"/>
        <v>0</v>
      </c>
      <c r="P3163" s="72">
        <f t="shared" si="655"/>
        <v>0</v>
      </c>
      <c r="Q3163" s="74">
        <f t="shared" si="656"/>
        <v>7</v>
      </c>
      <c r="R3163" s="72" t="str">
        <f t="shared" si="657"/>
        <v/>
      </c>
      <c r="S3163" s="72" t="str">
        <f t="shared" si="658"/>
        <v/>
      </c>
      <c r="AT3163" s="20">
        <f t="shared" si="659"/>
        <v>-8376.2999999999993</v>
      </c>
    </row>
    <row r="3164" spans="1:46" ht="33.75">
      <c r="A3164" s="54">
        <v>8054</v>
      </c>
      <c r="B3164" s="54" t="s">
        <v>1513</v>
      </c>
      <c r="C3164" s="58" t="s">
        <v>2490</v>
      </c>
      <c r="D3164" s="79">
        <v>7</v>
      </c>
      <c r="E3164" s="79">
        <v>7</v>
      </c>
      <c r="F3164" s="80">
        <v>802</v>
      </c>
      <c r="G3164" s="80">
        <v>114.57</v>
      </c>
      <c r="H3164" s="80">
        <v>802</v>
      </c>
      <c r="I3164" s="80" t="s">
        <v>28</v>
      </c>
      <c r="J3164" s="80" t="s">
        <v>28</v>
      </c>
      <c r="K3164" s="80">
        <v>114.57</v>
      </c>
      <c r="L3164" s="73">
        <f t="shared" si="651"/>
        <v>93.07</v>
      </c>
      <c r="M3164" s="73">
        <f t="shared" si="652"/>
        <v>114.57</v>
      </c>
      <c r="N3164" s="72" t="str">
        <f t="shared" si="653"/>
        <v>0869</v>
      </c>
      <c r="O3164" s="74">
        <f t="shared" si="654"/>
        <v>0</v>
      </c>
      <c r="P3164" s="72">
        <f t="shared" si="655"/>
        <v>0</v>
      </c>
      <c r="Q3164" s="74">
        <f t="shared" si="656"/>
        <v>7</v>
      </c>
      <c r="R3164" s="72" t="str">
        <f t="shared" si="657"/>
        <v/>
      </c>
      <c r="S3164" s="72" t="str">
        <f t="shared" si="658"/>
        <v/>
      </c>
      <c r="AT3164" s="20">
        <f t="shared" si="659"/>
        <v>-8376.2999999999993</v>
      </c>
    </row>
    <row r="3165" spans="1:46" ht="33.75">
      <c r="A3165" s="54">
        <v>8054</v>
      </c>
      <c r="B3165" s="54" t="s">
        <v>1511</v>
      </c>
      <c r="C3165" s="58" t="s">
        <v>2490</v>
      </c>
      <c r="D3165" s="79">
        <v>7</v>
      </c>
      <c r="E3165" s="79">
        <v>7</v>
      </c>
      <c r="F3165" s="80">
        <v>802</v>
      </c>
      <c r="G3165" s="80">
        <v>114.57</v>
      </c>
      <c r="H3165" s="80">
        <v>802</v>
      </c>
      <c r="I3165" s="80" t="s">
        <v>28</v>
      </c>
      <c r="J3165" s="80" t="s">
        <v>28</v>
      </c>
      <c r="K3165" s="80">
        <v>114.57</v>
      </c>
      <c r="L3165" s="73">
        <f t="shared" si="651"/>
        <v>93.07</v>
      </c>
      <c r="M3165" s="73">
        <f t="shared" si="652"/>
        <v>114.57</v>
      </c>
      <c r="N3165" s="72" t="str">
        <f t="shared" si="653"/>
        <v>0869</v>
      </c>
      <c r="O3165" s="74">
        <f t="shared" si="654"/>
        <v>0</v>
      </c>
      <c r="P3165" s="72">
        <f t="shared" si="655"/>
        <v>0</v>
      </c>
      <c r="Q3165" s="74">
        <f t="shared" si="656"/>
        <v>7</v>
      </c>
      <c r="R3165" s="72" t="str">
        <f t="shared" si="657"/>
        <v/>
      </c>
      <c r="S3165" s="72" t="str">
        <f t="shared" si="658"/>
        <v/>
      </c>
      <c r="AT3165" s="20">
        <f t="shared" si="659"/>
        <v>-8376.2999999999993</v>
      </c>
    </row>
    <row r="3166" spans="1:46" ht="33.75">
      <c r="A3166" s="54">
        <v>8054</v>
      </c>
      <c r="B3166" s="54" t="s">
        <v>1509</v>
      </c>
      <c r="C3166" s="58" t="s">
        <v>2490</v>
      </c>
      <c r="D3166" s="79">
        <v>7</v>
      </c>
      <c r="E3166" s="79">
        <v>7</v>
      </c>
      <c r="F3166" s="80">
        <v>802</v>
      </c>
      <c r="G3166" s="80">
        <v>114.57</v>
      </c>
      <c r="H3166" s="80">
        <v>802</v>
      </c>
      <c r="I3166" s="80" t="s">
        <v>28</v>
      </c>
      <c r="J3166" s="80" t="s">
        <v>28</v>
      </c>
      <c r="K3166" s="80">
        <v>114.57</v>
      </c>
      <c r="L3166" s="73">
        <f t="shared" si="651"/>
        <v>103.49</v>
      </c>
      <c r="M3166" s="73">
        <f t="shared" si="652"/>
        <v>114.57</v>
      </c>
      <c r="N3166" s="72" t="str">
        <f t="shared" si="653"/>
        <v>0869</v>
      </c>
      <c r="O3166" s="74">
        <f t="shared" si="654"/>
        <v>0</v>
      </c>
      <c r="P3166" s="72">
        <f t="shared" si="655"/>
        <v>0</v>
      </c>
      <c r="Q3166" s="74">
        <f t="shared" si="656"/>
        <v>7</v>
      </c>
      <c r="R3166" s="72" t="str">
        <f t="shared" si="657"/>
        <v/>
      </c>
      <c r="S3166" s="72" t="str">
        <f t="shared" si="658"/>
        <v/>
      </c>
      <c r="AT3166" s="20">
        <f t="shared" si="659"/>
        <v>-9314.1</v>
      </c>
    </row>
    <row r="3167" spans="1:46" ht="33.75">
      <c r="A3167" s="54">
        <v>8054</v>
      </c>
      <c r="B3167" s="54" t="s">
        <v>1507</v>
      </c>
      <c r="C3167" s="58" t="s">
        <v>2490</v>
      </c>
      <c r="D3167" s="79">
        <v>7</v>
      </c>
      <c r="E3167" s="79">
        <v>7</v>
      </c>
      <c r="F3167" s="80">
        <v>802</v>
      </c>
      <c r="G3167" s="80">
        <v>114.57</v>
      </c>
      <c r="H3167" s="80">
        <v>802</v>
      </c>
      <c r="I3167" s="80" t="s">
        <v>28</v>
      </c>
      <c r="J3167" s="80" t="s">
        <v>28</v>
      </c>
      <c r="K3167" s="80">
        <v>114.57</v>
      </c>
      <c r="L3167" s="73">
        <f t="shared" si="651"/>
        <v>103.49</v>
      </c>
      <c r="M3167" s="73">
        <f t="shared" si="652"/>
        <v>114.57</v>
      </c>
      <c r="N3167" s="72" t="str">
        <f t="shared" si="653"/>
        <v>0869</v>
      </c>
      <c r="O3167" s="74">
        <f t="shared" si="654"/>
        <v>0</v>
      </c>
      <c r="P3167" s="72">
        <f t="shared" si="655"/>
        <v>0</v>
      </c>
      <c r="Q3167" s="74">
        <f t="shared" si="656"/>
        <v>7</v>
      </c>
      <c r="R3167" s="72" t="str">
        <f t="shared" si="657"/>
        <v/>
      </c>
      <c r="S3167" s="72" t="str">
        <f t="shared" si="658"/>
        <v/>
      </c>
      <c r="AT3167" s="20">
        <f t="shared" si="659"/>
        <v>-9314.1</v>
      </c>
    </row>
    <row r="3168" spans="1:46" ht="33.75">
      <c r="A3168" s="54">
        <v>8054</v>
      </c>
      <c r="B3168" s="54" t="s">
        <v>1505</v>
      </c>
      <c r="C3168" s="58" t="s">
        <v>2490</v>
      </c>
      <c r="D3168" s="79">
        <v>7</v>
      </c>
      <c r="E3168" s="79">
        <v>7</v>
      </c>
      <c r="F3168" s="80">
        <v>802</v>
      </c>
      <c r="G3168" s="80">
        <v>114.57</v>
      </c>
      <c r="H3168" s="80">
        <v>802</v>
      </c>
      <c r="I3168" s="80" t="s">
        <v>28</v>
      </c>
      <c r="J3168" s="80" t="s">
        <v>28</v>
      </c>
      <c r="K3168" s="80">
        <v>114.57</v>
      </c>
      <c r="L3168" s="73">
        <f t="shared" si="651"/>
        <v>103.49</v>
      </c>
      <c r="M3168" s="73">
        <f t="shared" si="652"/>
        <v>114.57</v>
      </c>
      <c r="N3168" s="72" t="str">
        <f t="shared" si="653"/>
        <v>0869</v>
      </c>
      <c r="O3168" s="74">
        <f t="shared" si="654"/>
        <v>0</v>
      </c>
      <c r="P3168" s="72">
        <f t="shared" si="655"/>
        <v>0</v>
      </c>
      <c r="Q3168" s="74">
        <f t="shared" si="656"/>
        <v>7</v>
      </c>
      <c r="R3168" s="72" t="str">
        <f t="shared" si="657"/>
        <v/>
      </c>
      <c r="S3168" s="72" t="str">
        <f t="shared" si="658"/>
        <v/>
      </c>
      <c r="AT3168" s="20">
        <f t="shared" si="659"/>
        <v>-9314.1</v>
      </c>
    </row>
    <row r="3169" spans="1:46" ht="33.75">
      <c r="A3169" s="54">
        <v>8054</v>
      </c>
      <c r="B3169" s="54" t="s">
        <v>1503</v>
      </c>
      <c r="C3169" s="58" t="s">
        <v>2490</v>
      </c>
      <c r="D3169" s="79">
        <v>7</v>
      </c>
      <c r="E3169" s="79">
        <v>7</v>
      </c>
      <c r="F3169" s="80">
        <v>802</v>
      </c>
      <c r="G3169" s="80">
        <v>114.57</v>
      </c>
      <c r="H3169" s="80">
        <v>802</v>
      </c>
      <c r="I3169" s="80" t="s">
        <v>28</v>
      </c>
      <c r="J3169" s="80" t="s">
        <v>28</v>
      </c>
      <c r="K3169" s="80">
        <v>114.57</v>
      </c>
      <c r="L3169" s="73">
        <f t="shared" si="651"/>
        <v>103.49</v>
      </c>
      <c r="M3169" s="73">
        <f t="shared" si="652"/>
        <v>114.57</v>
      </c>
      <c r="N3169" s="72" t="str">
        <f t="shared" si="653"/>
        <v>0869</v>
      </c>
      <c r="O3169" s="74">
        <f t="shared" si="654"/>
        <v>0</v>
      </c>
      <c r="P3169" s="72">
        <f t="shared" si="655"/>
        <v>0</v>
      </c>
      <c r="Q3169" s="74">
        <f t="shared" si="656"/>
        <v>7</v>
      </c>
      <c r="R3169" s="72" t="str">
        <f t="shared" si="657"/>
        <v/>
      </c>
      <c r="S3169" s="72" t="str">
        <f t="shared" si="658"/>
        <v/>
      </c>
      <c r="AT3169" s="20">
        <f t="shared" si="659"/>
        <v>-9314.1</v>
      </c>
    </row>
    <row r="3170" spans="1:46" ht="33.75">
      <c r="A3170" s="54">
        <v>8054</v>
      </c>
      <c r="B3170" s="54" t="s">
        <v>1501</v>
      </c>
      <c r="C3170" s="58" t="s">
        <v>2490</v>
      </c>
      <c r="D3170" s="79">
        <v>7</v>
      </c>
      <c r="E3170" s="79">
        <v>7</v>
      </c>
      <c r="F3170" s="80">
        <v>802</v>
      </c>
      <c r="G3170" s="80">
        <v>114.57</v>
      </c>
      <c r="H3170" s="80">
        <v>802</v>
      </c>
      <c r="I3170" s="80" t="s">
        <v>28</v>
      </c>
      <c r="J3170" s="80" t="s">
        <v>28</v>
      </c>
      <c r="K3170" s="80">
        <v>114.57</v>
      </c>
      <c r="L3170" s="73">
        <f t="shared" si="651"/>
        <v>103.49</v>
      </c>
      <c r="M3170" s="73">
        <f t="shared" si="652"/>
        <v>114.57</v>
      </c>
      <c r="N3170" s="72" t="str">
        <f t="shared" si="653"/>
        <v>0869</v>
      </c>
      <c r="O3170" s="74">
        <f t="shared" si="654"/>
        <v>0</v>
      </c>
      <c r="P3170" s="72">
        <f t="shared" si="655"/>
        <v>0</v>
      </c>
      <c r="Q3170" s="74">
        <f t="shared" si="656"/>
        <v>7</v>
      </c>
      <c r="R3170" s="72" t="str">
        <f t="shared" si="657"/>
        <v/>
      </c>
      <c r="S3170" s="72" t="str">
        <f t="shared" si="658"/>
        <v/>
      </c>
      <c r="AT3170" s="20">
        <f t="shared" si="659"/>
        <v>-9314.1</v>
      </c>
    </row>
    <row r="3171" spans="1:46" ht="33.75">
      <c r="A3171" s="54">
        <v>8054</v>
      </c>
      <c r="B3171" s="54" t="s">
        <v>1499</v>
      </c>
      <c r="C3171" s="58" t="s">
        <v>2490</v>
      </c>
      <c r="D3171" s="79">
        <v>7</v>
      </c>
      <c r="E3171" s="79">
        <v>7</v>
      </c>
      <c r="F3171" s="80">
        <v>802</v>
      </c>
      <c r="G3171" s="80">
        <v>114.57</v>
      </c>
      <c r="H3171" s="80">
        <v>802</v>
      </c>
      <c r="I3171" s="80" t="s">
        <v>28</v>
      </c>
      <c r="J3171" s="80" t="s">
        <v>28</v>
      </c>
      <c r="K3171" s="80">
        <v>114.57</v>
      </c>
      <c r="L3171" s="73">
        <f t="shared" si="651"/>
        <v>103.49</v>
      </c>
      <c r="M3171" s="73">
        <f t="shared" si="652"/>
        <v>114.57</v>
      </c>
      <c r="N3171" s="72" t="str">
        <f t="shared" si="653"/>
        <v>0869</v>
      </c>
      <c r="O3171" s="74">
        <f t="shared" si="654"/>
        <v>0</v>
      </c>
      <c r="P3171" s="72">
        <f t="shared" si="655"/>
        <v>0</v>
      </c>
      <c r="Q3171" s="74">
        <f t="shared" si="656"/>
        <v>7</v>
      </c>
      <c r="R3171" s="72" t="str">
        <f t="shared" si="657"/>
        <v/>
      </c>
      <c r="S3171" s="72" t="str">
        <f t="shared" si="658"/>
        <v/>
      </c>
      <c r="AT3171" s="20">
        <f t="shared" si="659"/>
        <v>-9314.1</v>
      </c>
    </row>
    <row r="3172" spans="1:46" ht="22.5">
      <c r="A3172" s="54">
        <v>8055</v>
      </c>
      <c r="B3172" s="54" t="s">
        <v>1571</v>
      </c>
      <c r="C3172" s="58" t="s">
        <v>2491</v>
      </c>
      <c r="D3172" s="79">
        <v>7</v>
      </c>
      <c r="E3172" s="79">
        <v>7</v>
      </c>
      <c r="F3172" s="80">
        <v>804.28</v>
      </c>
      <c r="G3172" s="80">
        <v>114.9</v>
      </c>
      <c r="H3172" s="80">
        <v>804.28</v>
      </c>
      <c r="I3172" s="80" t="s">
        <v>28</v>
      </c>
      <c r="J3172" s="80" t="s">
        <v>28</v>
      </c>
      <c r="K3172" s="80">
        <v>114.9</v>
      </c>
      <c r="L3172" s="73">
        <f t="shared" si="651"/>
        <v>89.34</v>
      </c>
      <c r="M3172" s="73">
        <f t="shared" si="652"/>
        <v>114.9</v>
      </c>
      <c r="N3172" s="72" t="str">
        <f t="shared" si="653"/>
        <v>0870</v>
      </c>
      <c r="O3172" s="74">
        <f t="shared" si="654"/>
        <v>0</v>
      </c>
      <c r="P3172" s="72">
        <f t="shared" si="655"/>
        <v>0</v>
      </c>
      <c r="Q3172" s="74">
        <f t="shared" si="656"/>
        <v>7</v>
      </c>
      <c r="R3172" s="72" t="str">
        <f t="shared" si="657"/>
        <v/>
      </c>
      <c r="S3172" s="72" t="str">
        <f t="shared" si="658"/>
        <v/>
      </c>
      <c r="AT3172" s="20">
        <f t="shared" si="659"/>
        <v>-8040.6</v>
      </c>
    </row>
    <row r="3173" spans="1:46" ht="22.5">
      <c r="A3173" s="54">
        <v>8055</v>
      </c>
      <c r="B3173" s="54" t="s">
        <v>1569</v>
      </c>
      <c r="C3173" s="58" t="s">
        <v>2491</v>
      </c>
      <c r="D3173" s="79">
        <v>7</v>
      </c>
      <c r="E3173" s="79">
        <v>7</v>
      </c>
      <c r="F3173" s="80">
        <v>804.28</v>
      </c>
      <c r="G3173" s="80">
        <v>114.9</v>
      </c>
      <c r="H3173" s="80">
        <v>804.28</v>
      </c>
      <c r="I3173" s="80" t="s">
        <v>28</v>
      </c>
      <c r="J3173" s="80" t="s">
        <v>28</v>
      </c>
      <c r="K3173" s="80">
        <v>114.9</v>
      </c>
      <c r="L3173" s="73">
        <f t="shared" si="651"/>
        <v>89.34</v>
      </c>
      <c r="M3173" s="73">
        <f t="shared" si="652"/>
        <v>114.9</v>
      </c>
      <c r="N3173" s="72" t="str">
        <f t="shared" si="653"/>
        <v>0870</v>
      </c>
      <c r="O3173" s="74">
        <f t="shared" si="654"/>
        <v>0</v>
      </c>
      <c r="P3173" s="72">
        <f t="shared" si="655"/>
        <v>0</v>
      </c>
      <c r="Q3173" s="74">
        <f t="shared" si="656"/>
        <v>7</v>
      </c>
      <c r="R3173" s="72" t="str">
        <f t="shared" si="657"/>
        <v/>
      </c>
      <c r="S3173" s="72" t="str">
        <f t="shared" si="658"/>
        <v/>
      </c>
      <c r="AT3173" s="20">
        <f t="shared" si="659"/>
        <v>-8040.6</v>
      </c>
    </row>
    <row r="3174" spans="1:46" ht="22.5">
      <c r="A3174" s="54">
        <v>8055</v>
      </c>
      <c r="B3174" s="54" t="s">
        <v>1567</v>
      </c>
      <c r="C3174" s="58" t="s">
        <v>2491</v>
      </c>
      <c r="D3174" s="79">
        <v>7</v>
      </c>
      <c r="E3174" s="79">
        <v>7</v>
      </c>
      <c r="F3174" s="80">
        <v>804.28</v>
      </c>
      <c r="G3174" s="80">
        <v>114.9</v>
      </c>
      <c r="H3174" s="80">
        <v>804.28</v>
      </c>
      <c r="I3174" s="80" t="s">
        <v>28</v>
      </c>
      <c r="J3174" s="80" t="s">
        <v>28</v>
      </c>
      <c r="K3174" s="80">
        <v>114.9</v>
      </c>
      <c r="L3174" s="73">
        <f t="shared" si="651"/>
        <v>89.34</v>
      </c>
      <c r="M3174" s="73">
        <f t="shared" si="652"/>
        <v>114.9</v>
      </c>
      <c r="N3174" s="72" t="str">
        <f t="shared" si="653"/>
        <v>0870</v>
      </c>
      <c r="O3174" s="74">
        <f t="shared" si="654"/>
        <v>0</v>
      </c>
      <c r="P3174" s="72">
        <f t="shared" si="655"/>
        <v>0</v>
      </c>
      <c r="Q3174" s="74">
        <f t="shared" si="656"/>
        <v>7</v>
      </c>
      <c r="R3174" s="72" t="str">
        <f t="shared" si="657"/>
        <v/>
      </c>
      <c r="S3174" s="72" t="str">
        <f t="shared" si="658"/>
        <v/>
      </c>
      <c r="AT3174" s="20">
        <f t="shared" si="659"/>
        <v>-8040.6</v>
      </c>
    </row>
    <row r="3175" spans="1:46" ht="22.5">
      <c r="A3175" s="54">
        <v>8055</v>
      </c>
      <c r="B3175" s="54" t="s">
        <v>1565</v>
      </c>
      <c r="C3175" s="58" t="s">
        <v>2491</v>
      </c>
      <c r="D3175" s="79">
        <v>7</v>
      </c>
      <c r="E3175" s="79">
        <v>7</v>
      </c>
      <c r="F3175" s="80">
        <v>804.28</v>
      </c>
      <c r="G3175" s="80">
        <v>114.9</v>
      </c>
      <c r="H3175" s="80">
        <v>804.28</v>
      </c>
      <c r="I3175" s="80" t="s">
        <v>28</v>
      </c>
      <c r="J3175" s="80" t="s">
        <v>28</v>
      </c>
      <c r="K3175" s="80">
        <v>114.9</v>
      </c>
      <c r="L3175" s="73">
        <f t="shared" si="651"/>
        <v>89.34</v>
      </c>
      <c r="M3175" s="73">
        <f t="shared" si="652"/>
        <v>114.9</v>
      </c>
      <c r="N3175" s="72" t="str">
        <f t="shared" si="653"/>
        <v>0870</v>
      </c>
      <c r="O3175" s="74">
        <f t="shared" si="654"/>
        <v>0</v>
      </c>
      <c r="P3175" s="72">
        <f t="shared" si="655"/>
        <v>0</v>
      </c>
      <c r="Q3175" s="74">
        <f t="shared" si="656"/>
        <v>7</v>
      </c>
      <c r="R3175" s="72" t="str">
        <f t="shared" si="657"/>
        <v/>
      </c>
      <c r="S3175" s="72" t="str">
        <f t="shared" si="658"/>
        <v/>
      </c>
      <c r="AT3175" s="20">
        <f t="shared" si="659"/>
        <v>-8040.6</v>
      </c>
    </row>
    <row r="3176" spans="1:46" ht="22.5">
      <c r="A3176" s="54">
        <v>8055</v>
      </c>
      <c r="B3176" s="54" t="s">
        <v>1563</v>
      </c>
      <c r="C3176" s="58" t="s">
        <v>2491</v>
      </c>
      <c r="D3176" s="79">
        <v>7</v>
      </c>
      <c r="E3176" s="79">
        <v>7</v>
      </c>
      <c r="F3176" s="80">
        <v>804.28</v>
      </c>
      <c r="G3176" s="80">
        <v>114.9</v>
      </c>
      <c r="H3176" s="80">
        <v>804.28</v>
      </c>
      <c r="I3176" s="80" t="s">
        <v>28</v>
      </c>
      <c r="J3176" s="80" t="s">
        <v>28</v>
      </c>
      <c r="K3176" s="80">
        <v>114.9</v>
      </c>
      <c r="L3176" s="73">
        <f t="shared" si="651"/>
        <v>89.34</v>
      </c>
      <c r="M3176" s="73">
        <f t="shared" si="652"/>
        <v>114.9</v>
      </c>
      <c r="N3176" s="72" t="str">
        <f t="shared" si="653"/>
        <v>0870</v>
      </c>
      <c r="O3176" s="74">
        <f t="shared" si="654"/>
        <v>0</v>
      </c>
      <c r="P3176" s="72">
        <f t="shared" si="655"/>
        <v>0</v>
      </c>
      <c r="Q3176" s="74">
        <f t="shared" si="656"/>
        <v>7</v>
      </c>
      <c r="R3176" s="72" t="str">
        <f t="shared" si="657"/>
        <v/>
      </c>
      <c r="S3176" s="72" t="str">
        <f t="shared" si="658"/>
        <v/>
      </c>
      <c r="AT3176" s="20">
        <f t="shared" si="659"/>
        <v>-8040.6</v>
      </c>
    </row>
    <row r="3177" spans="1:46" ht="22.5">
      <c r="A3177" s="54">
        <v>8055</v>
      </c>
      <c r="B3177" s="54" t="s">
        <v>1561</v>
      </c>
      <c r="C3177" s="58" t="s">
        <v>2491</v>
      </c>
      <c r="D3177" s="79">
        <v>7</v>
      </c>
      <c r="E3177" s="79">
        <v>7</v>
      </c>
      <c r="F3177" s="80">
        <v>804.28</v>
      </c>
      <c r="G3177" s="80">
        <v>114.9</v>
      </c>
      <c r="H3177" s="80">
        <v>804.28</v>
      </c>
      <c r="I3177" s="80" t="s">
        <v>28</v>
      </c>
      <c r="J3177" s="80" t="s">
        <v>28</v>
      </c>
      <c r="K3177" s="80">
        <v>114.9</v>
      </c>
      <c r="L3177" s="73">
        <f t="shared" si="651"/>
        <v>89.34</v>
      </c>
      <c r="M3177" s="73">
        <f t="shared" si="652"/>
        <v>114.9</v>
      </c>
      <c r="N3177" s="72" t="str">
        <f t="shared" si="653"/>
        <v>0870</v>
      </c>
      <c r="O3177" s="74">
        <f t="shared" si="654"/>
        <v>0</v>
      </c>
      <c r="P3177" s="72">
        <f t="shared" si="655"/>
        <v>0</v>
      </c>
      <c r="Q3177" s="74">
        <f t="shared" si="656"/>
        <v>7</v>
      </c>
      <c r="R3177" s="72" t="str">
        <f t="shared" si="657"/>
        <v/>
      </c>
      <c r="S3177" s="72" t="str">
        <f t="shared" si="658"/>
        <v/>
      </c>
      <c r="AT3177" s="20">
        <f t="shared" si="659"/>
        <v>-8040.6</v>
      </c>
    </row>
    <row r="3178" spans="1:46" ht="22.5">
      <c r="A3178" s="54">
        <v>8055</v>
      </c>
      <c r="B3178" s="54" t="s">
        <v>1559</v>
      </c>
      <c r="C3178" s="58" t="s">
        <v>2491</v>
      </c>
      <c r="D3178" s="79">
        <v>7</v>
      </c>
      <c r="E3178" s="79">
        <v>7</v>
      </c>
      <c r="F3178" s="80">
        <v>804.28</v>
      </c>
      <c r="G3178" s="80">
        <v>114.9</v>
      </c>
      <c r="H3178" s="80">
        <v>804.28</v>
      </c>
      <c r="I3178" s="80" t="s">
        <v>28</v>
      </c>
      <c r="J3178" s="80" t="s">
        <v>28</v>
      </c>
      <c r="K3178" s="80">
        <v>114.9</v>
      </c>
      <c r="L3178" s="73">
        <f t="shared" si="651"/>
        <v>101.2</v>
      </c>
      <c r="M3178" s="73">
        <f t="shared" si="652"/>
        <v>114.9</v>
      </c>
      <c r="N3178" s="72" t="str">
        <f t="shared" si="653"/>
        <v>0870</v>
      </c>
      <c r="O3178" s="74">
        <f t="shared" si="654"/>
        <v>0</v>
      </c>
      <c r="P3178" s="72">
        <f t="shared" si="655"/>
        <v>0</v>
      </c>
      <c r="Q3178" s="74">
        <f t="shared" si="656"/>
        <v>7</v>
      </c>
      <c r="R3178" s="72" t="str">
        <f t="shared" si="657"/>
        <v/>
      </c>
      <c r="S3178" s="72" t="str">
        <f t="shared" si="658"/>
        <v/>
      </c>
      <c r="AT3178" s="20">
        <f t="shared" si="659"/>
        <v>-9108</v>
      </c>
    </row>
    <row r="3179" spans="1:46" ht="22.5">
      <c r="A3179" s="54">
        <v>8055</v>
      </c>
      <c r="B3179" s="54" t="s">
        <v>1557</v>
      </c>
      <c r="C3179" s="58" t="s">
        <v>2491</v>
      </c>
      <c r="D3179" s="79">
        <v>7</v>
      </c>
      <c r="E3179" s="79">
        <v>7</v>
      </c>
      <c r="F3179" s="80">
        <v>804.28</v>
      </c>
      <c r="G3179" s="80">
        <v>114.9</v>
      </c>
      <c r="H3179" s="80">
        <v>804.28</v>
      </c>
      <c r="I3179" s="80" t="s">
        <v>28</v>
      </c>
      <c r="J3179" s="80" t="s">
        <v>28</v>
      </c>
      <c r="K3179" s="80">
        <v>114.9</v>
      </c>
      <c r="L3179" s="73">
        <f t="shared" si="651"/>
        <v>101.2</v>
      </c>
      <c r="M3179" s="73">
        <f t="shared" si="652"/>
        <v>114.9</v>
      </c>
      <c r="N3179" s="72" t="str">
        <f t="shared" si="653"/>
        <v>0870</v>
      </c>
      <c r="O3179" s="74">
        <f t="shared" si="654"/>
        <v>0</v>
      </c>
      <c r="P3179" s="72">
        <f t="shared" si="655"/>
        <v>0</v>
      </c>
      <c r="Q3179" s="74">
        <f t="shared" si="656"/>
        <v>7</v>
      </c>
      <c r="R3179" s="72" t="str">
        <f t="shared" si="657"/>
        <v/>
      </c>
      <c r="S3179" s="72" t="str">
        <f t="shared" si="658"/>
        <v/>
      </c>
      <c r="AT3179" s="20">
        <f t="shared" si="659"/>
        <v>-9108</v>
      </c>
    </row>
    <row r="3180" spans="1:46" ht="22.5">
      <c r="A3180" s="54">
        <v>8055</v>
      </c>
      <c r="B3180" s="54" t="s">
        <v>1555</v>
      </c>
      <c r="C3180" s="58" t="s">
        <v>2491</v>
      </c>
      <c r="D3180" s="79">
        <v>7</v>
      </c>
      <c r="E3180" s="79">
        <v>7</v>
      </c>
      <c r="F3180" s="80">
        <v>804.28</v>
      </c>
      <c r="G3180" s="80">
        <v>114.9</v>
      </c>
      <c r="H3180" s="80">
        <v>804.28</v>
      </c>
      <c r="I3180" s="80" t="s">
        <v>28</v>
      </c>
      <c r="J3180" s="80" t="s">
        <v>28</v>
      </c>
      <c r="K3180" s="80">
        <v>114.9</v>
      </c>
      <c r="L3180" s="73">
        <f t="shared" si="651"/>
        <v>101.2</v>
      </c>
      <c r="M3180" s="73">
        <f t="shared" si="652"/>
        <v>114.9</v>
      </c>
      <c r="N3180" s="72" t="str">
        <f t="shared" si="653"/>
        <v>0870</v>
      </c>
      <c r="O3180" s="74">
        <f t="shared" si="654"/>
        <v>0</v>
      </c>
      <c r="P3180" s="72">
        <f t="shared" si="655"/>
        <v>0</v>
      </c>
      <c r="Q3180" s="74">
        <f t="shared" si="656"/>
        <v>7</v>
      </c>
      <c r="R3180" s="72" t="str">
        <f t="shared" si="657"/>
        <v/>
      </c>
      <c r="S3180" s="72" t="str">
        <f t="shared" si="658"/>
        <v/>
      </c>
      <c r="AT3180" s="20">
        <f t="shared" si="659"/>
        <v>-9108</v>
      </c>
    </row>
    <row r="3181" spans="1:46" ht="22.5">
      <c r="A3181" s="54">
        <v>8055</v>
      </c>
      <c r="B3181" s="54" t="s">
        <v>1553</v>
      </c>
      <c r="C3181" s="58" t="s">
        <v>2491</v>
      </c>
      <c r="D3181" s="79">
        <v>7</v>
      </c>
      <c r="E3181" s="79">
        <v>7</v>
      </c>
      <c r="F3181" s="80">
        <v>804.28</v>
      </c>
      <c r="G3181" s="80">
        <v>114.9</v>
      </c>
      <c r="H3181" s="80">
        <v>804.28</v>
      </c>
      <c r="I3181" s="80" t="s">
        <v>28</v>
      </c>
      <c r="J3181" s="80" t="s">
        <v>28</v>
      </c>
      <c r="K3181" s="80">
        <v>114.9</v>
      </c>
      <c r="L3181" s="73">
        <f t="shared" si="651"/>
        <v>101.2</v>
      </c>
      <c r="M3181" s="73">
        <f t="shared" si="652"/>
        <v>114.9</v>
      </c>
      <c r="N3181" s="72" t="str">
        <f t="shared" si="653"/>
        <v>0870</v>
      </c>
      <c r="O3181" s="74">
        <f t="shared" si="654"/>
        <v>0</v>
      </c>
      <c r="P3181" s="72">
        <f t="shared" si="655"/>
        <v>0</v>
      </c>
      <c r="Q3181" s="74">
        <f t="shared" si="656"/>
        <v>7</v>
      </c>
      <c r="R3181" s="72" t="str">
        <f t="shared" si="657"/>
        <v/>
      </c>
      <c r="S3181" s="72" t="str">
        <f t="shared" si="658"/>
        <v/>
      </c>
      <c r="AT3181" s="20">
        <f t="shared" si="659"/>
        <v>-9108</v>
      </c>
    </row>
    <row r="3182" spans="1:46" ht="22.5">
      <c r="A3182" s="54">
        <v>8055</v>
      </c>
      <c r="B3182" s="54" t="s">
        <v>1551</v>
      </c>
      <c r="C3182" s="58" t="s">
        <v>2491</v>
      </c>
      <c r="D3182" s="79">
        <v>7</v>
      </c>
      <c r="E3182" s="79">
        <v>7</v>
      </c>
      <c r="F3182" s="80">
        <v>804.28</v>
      </c>
      <c r="G3182" s="80">
        <v>114.9</v>
      </c>
      <c r="H3182" s="80">
        <v>804.28</v>
      </c>
      <c r="I3182" s="80" t="s">
        <v>28</v>
      </c>
      <c r="J3182" s="80" t="s">
        <v>28</v>
      </c>
      <c r="K3182" s="80">
        <v>114.9</v>
      </c>
      <c r="L3182" s="73">
        <f t="shared" si="651"/>
        <v>101.2</v>
      </c>
      <c r="M3182" s="73">
        <f t="shared" si="652"/>
        <v>114.9</v>
      </c>
      <c r="N3182" s="72" t="str">
        <f t="shared" si="653"/>
        <v>0870</v>
      </c>
      <c r="O3182" s="74">
        <f t="shared" si="654"/>
        <v>0</v>
      </c>
      <c r="P3182" s="72">
        <f t="shared" si="655"/>
        <v>0</v>
      </c>
      <c r="Q3182" s="74">
        <f t="shared" si="656"/>
        <v>7</v>
      </c>
      <c r="R3182" s="72" t="str">
        <f t="shared" si="657"/>
        <v/>
      </c>
      <c r="S3182" s="72" t="str">
        <f t="shared" si="658"/>
        <v/>
      </c>
      <c r="AT3182" s="20">
        <f t="shared" si="659"/>
        <v>-9108</v>
      </c>
    </row>
    <row r="3183" spans="1:46" ht="22.5">
      <c r="A3183" s="54">
        <v>8055</v>
      </c>
      <c r="B3183" s="54" t="s">
        <v>1549</v>
      </c>
      <c r="C3183" s="58" t="s">
        <v>2491</v>
      </c>
      <c r="D3183" s="79">
        <v>7</v>
      </c>
      <c r="E3183" s="79">
        <v>7</v>
      </c>
      <c r="F3183" s="80">
        <v>804.28</v>
      </c>
      <c r="G3183" s="80">
        <v>114.9</v>
      </c>
      <c r="H3183" s="80">
        <v>804.28</v>
      </c>
      <c r="I3183" s="80" t="s">
        <v>28</v>
      </c>
      <c r="J3183" s="80" t="s">
        <v>28</v>
      </c>
      <c r="K3183" s="80">
        <v>114.9</v>
      </c>
      <c r="L3183" s="73">
        <f t="shared" si="651"/>
        <v>101.2</v>
      </c>
      <c r="M3183" s="73">
        <f t="shared" si="652"/>
        <v>114.9</v>
      </c>
      <c r="N3183" s="72" t="str">
        <f t="shared" si="653"/>
        <v>0870</v>
      </c>
      <c r="O3183" s="74">
        <f t="shared" si="654"/>
        <v>0</v>
      </c>
      <c r="P3183" s="72">
        <f t="shared" si="655"/>
        <v>0</v>
      </c>
      <c r="Q3183" s="74">
        <f t="shared" si="656"/>
        <v>7</v>
      </c>
      <c r="R3183" s="72" t="str">
        <f t="shared" si="657"/>
        <v/>
      </c>
      <c r="S3183" s="72" t="str">
        <f t="shared" si="658"/>
        <v/>
      </c>
      <c r="AT3183" s="20">
        <f t="shared" si="659"/>
        <v>-9108</v>
      </c>
    </row>
    <row r="3184" spans="1:46" ht="22.5">
      <c r="A3184" s="54">
        <v>8055</v>
      </c>
      <c r="B3184" s="54" t="s">
        <v>1547</v>
      </c>
      <c r="C3184" s="58" t="s">
        <v>2491</v>
      </c>
      <c r="D3184" s="79">
        <v>7</v>
      </c>
      <c r="E3184" s="79">
        <v>7</v>
      </c>
      <c r="F3184" s="80">
        <v>804.28</v>
      </c>
      <c r="G3184" s="80">
        <v>114.9</v>
      </c>
      <c r="H3184" s="80">
        <v>804.28</v>
      </c>
      <c r="I3184" s="80" t="s">
        <v>28</v>
      </c>
      <c r="J3184" s="80" t="s">
        <v>28</v>
      </c>
      <c r="K3184" s="80">
        <v>114.9</v>
      </c>
      <c r="L3184" s="73">
        <f t="shared" si="651"/>
        <v>101.71</v>
      </c>
      <c r="M3184" s="73">
        <f t="shared" si="652"/>
        <v>114.9</v>
      </c>
      <c r="N3184" s="72" t="str">
        <f t="shared" si="653"/>
        <v>0870</v>
      </c>
      <c r="O3184" s="74">
        <f t="shared" si="654"/>
        <v>0</v>
      </c>
      <c r="P3184" s="72">
        <f t="shared" si="655"/>
        <v>0</v>
      </c>
      <c r="Q3184" s="74">
        <f t="shared" si="656"/>
        <v>7</v>
      </c>
      <c r="R3184" s="72" t="str">
        <f t="shared" si="657"/>
        <v/>
      </c>
      <c r="S3184" s="72" t="str">
        <f t="shared" si="658"/>
        <v/>
      </c>
      <c r="AT3184" s="20">
        <f t="shared" si="659"/>
        <v>-9153.9</v>
      </c>
    </row>
    <row r="3185" spans="1:46" ht="22.5">
      <c r="A3185" s="54">
        <v>8055</v>
      </c>
      <c r="B3185" s="54" t="s">
        <v>1545</v>
      </c>
      <c r="C3185" s="58" t="s">
        <v>2491</v>
      </c>
      <c r="D3185" s="79">
        <v>7</v>
      </c>
      <c r="E3185" s="79">
        <v>7</v>
      </c>
      <c r="F3185" s="80">
        <v>804.28</v>
      </c>
      <c r="G3185" s="80">
        <v>114.9</v>
      </c>
      <c r="H3185" s="80">
        <v>804.28</v>
      </c>
      <c r="I3185" s="80" t="s">
        <v>28</v>
      </c>
      <c r="J3185" s="80" t="s">
        <v>28</v>
      </c>
      <c r="K3185" s="80">
        <v>114.9</v>
      </c>
      <c r="L3185" s="73">
        <f t="shared" si="651"/>
        <v>101.71</v>
      </c>
      <c r="M3185" s="73">
        <f t="shared" si="652"/>
        <v>114.9</v>
      </c>
      <c r="N3185" s="72" t="str">
        <f t="shared" si="653"/>
        <v>0870</v>
      </c>
      <c r="O3185" s="74">
        <f t="shared" si="654"/>
        <v>0</v>
      </c>
      <c r="P3185" s="72">
        <f t="shared" si="655"/>
        <v>0</v>
      </c>
      <c r="Q3185" s="74">
        <f t="shared" si="656"/>
        <v>7</v>
      </c>
      <c r="R3185" s="72" t="str">
        <f t="shared" si="657"/>
        <v/>
      </c>
      <c r="S3185" s="72" t="str">
        <f t="shared" si="658"/>
        <v/>
      </c>
      <c r="AT3185" s="20">
        <f t="shared" si="659"/>
        <v>-9153.9</v>
      </c>
    </row>
    <row r="3186" spans="1:46" ht="22.5">
      <c r="A3186" s="54">
        <v>8055</v>
      </c>
      <c r="B3186" s="54" t="s">
        <v>1543</v>
      </c>
      <c r="C3186" s="58" t="s">
        <v>2491</v>
      </c>
      <c r="D3186" s="79">
        <v>7</v>
      </c>
      <c r="E3186" s="79">
        <v>7</v>
      </c>
      <c r="F3186" s="80">
        <v>804.28</v>
      </c>
      <c r="G3186" s="80">
        <v>114.9</v>
      </c>
      <c r="H3186" s="80">
        <v>804.28</v>
      </c>
      <c r="I3186" s="80" t="s">
        <v>28</v>
      </c>
      <c r="J3186" s="80" t="s">
        <v>28</v>
      </c>
      <c r="K3186" s="80">
        <v>114.9</v>
      </c>
      <c r="L3186" s="73">
        <f t="shared" si="651"/>
        <v>101.71</v>
      </c>
      <c r="M3186" s="73">
        <f t="shared" si="652"/>
        <v>114.9</v>
      </c>
      <c r="N3186" s="72" t="str">
        <f t="shared" si="653"/>
        <v>0870</v>
      </c>
      <c r="O3186" s="74">
        <f t="shared" si="654"/>
        <v>0</v>
      </c>
      <c r="P3186" s="72">
        <f t="shared" si="655"/>
        <v>0</v>
      </c>
      <c r="Q3186" s="74">
        <f t="shared" si="656"/>
        <v>7</v>
      </c>
      <c r="R3186" s="72" t="str">
        <f t="shared" si="657"/>
        <v/>
      </c>
      <c r="S3186" s="72" t="str">
        <f t="shared" si="658"/>
        <v/>
      </c>
      <c r="AT3186" s="20">
        <f t="shared" si="659"/>
        <v>-9153.9</v>
      </c>
    </row>
    <row r="3187" spans="1:46" ht="22.5">
      <c r="A3187" s="54">
        <v>8055</v>
      </c>
      <c r="B3187" s="54" t="s">
        <v>1541</v>
      </c>
      <c r="C3187" s="58" t="s">
        <v>2491</v>
      </c>
      <c r="D3187" s="79">
        <v>7</v>
      </c>
      <c r="E3187" s="79">
        <v>7</v>
      </c>
      <c r="F3187" s="80">
        <v>804.28</v>
      </c>
      <c r="G3187" s="80">
        <v>114.9</v>
      </c>
      <c r="H3187" s="80">
        <v>804.28</v>
      </c>
      <c r="I3187" s="80" t="s">
        <v>28</v>
      </c>
      <c r="J3187" s="80" t="s">
        <v>28</v>
      </c>
      <c r="K3187" s="80">
        <v>114.9</v>
      </c>
      <c r="L3187" s="73">
        <f t="shared" si="651"/>
        <v>101.71</v>
      </c>
      <c r="M3187" s="73">
        <f t="shared" si="652"/>
        <v>114.9</v>
      </c>
      <c r="N3187" s="72" t="str">
        <f t="shared" si="653"/>
        <v>0870</v>
      </c>
      <c r="O3187" s="74">
        <f t="shared" si="654"/>
        <v>0</v>
      </c>
      <c r="P3187" s="72">
        <f t="shared" si="655"/>
        <v>0</v>
      </c>
      <c r="Q3187" s="74">
        <f t="shared" si="656"/>
        <v>7</v>
      </c>
      <c r="R3187" s="72" t="str">
        <f t="shared" si="657"/>
        <v/>
      </c>
      <c r="S3187" s="72" t="str">
        <f t="shared" si="658"/>
        <v/>
      </c>
      <c r="AT3187" s="20">
        <f t="shared" si="659"/>
        <v>-9153.9</v>
      </c>
    </row>
    <row r="3188" spans="1:46" ht="22.5">
      <c r="A3188" s="54">
        <v>8055</v>
      </c>
      <c r="B3188" s="54" t="s">
        <v>1539</v>
      </c>
      <c r="C3188" s="58" t="s">
        <v>2491</v>
      </c>
      <c r="D3188" s="79">
        <v>7</v>
      </c>
      <c r="E3188" s="79">
        <v>7</v>
      </c>
      <c r="F3188" s="80">
        <v>804.28</v>
      </c>
      <c r="G3188" s="80">
        <v>114.9</v>
      </c>
      <c r="H3188" s="80">
        <v>804.28</v>
      </c>
      <c r="I3188" s="80" t="s">
        <v>28</v>
      </c>
      <c r="J3188" s="80" t="s">
        <v>28</v>
      </c>
      <c r="K3188" s="80">
        <v>114.9</v>
      </c>
      <c r="L3188" s="73">
        <f t="shared" si="651"/>
        <v>101.71</v>
      </c>
      <c r="M3188" s="73">
        <f t="shared" si="652"/>
        <v>114.9</v>
      </c>
      <c r="N3188" s="72" t="str">
        <f t="shared" si="653"/>
        <v>0870</v>
      </c>
      <c r="O3188" s="74">
        <f t="shared" si="654"/>
        <v>0</v>
      </c>
      <c r="P3188" s="72">
        <f t="shared" si="655"/>
        <v>0</v>
      </c>
      <c r="Q3188" s="74">
        <f t="shared" si="656"/>
        <v>7</v>
      </c>
      <c r="R3188" s="72" t="str">
        <f t="shared" si="657"/>
        <v/>
      </c>
      <c r="S3188" s="72" t="str">
        <f t="shared" si="658"/>
        <v/>
      </c>
      <c r="AT3188" s="20">
        <f t="shared" si="659"/>
        <v>-9153.9</v>
      </c>
    </row>
    <row r="3189" spans="1:46" ht="22.5">
      <c r="A3189" s="54">
        <v>8055</v>
      </c>
      <c r="B3189" s="54" t="s">
        <v>1537</v>
      </c>
      <c r="C3189" s="58" t="s">
        <v>2491</v>
      </c>
      <c r="D3189" s="79">
        <v>7</v>
      </c>
      <c r="E3189" s="79">
        <v>7</v>
      </c>
      <c r="F3189" s="80">
        <v>804.28</v>
      </c>
      <c r="G3189" s="80">
        <v>114.9</v>
      </c>
      <c r="H3189" s="80">
        <v>804.28</v>
      </c>
      <c r="I3189" s="80" t="s">
        <v>28</v>
      </c>
      <c r="J3189" s="80" t="s">
        <v>28</v>
      </c>
      <c r="K3189" s="80">
        <v>114.9</v>
      </c>
      <c r="L3189" s="73">
        <f t="shared" si="651"/>
        <v>101.71</v>
      </c>
      <c r="M3189" s="73">
        <f t="shared" si="652"/>
        <v>114.9</v>
      </c>
      <c r="N3189" s="72" t="str">
        <f t="shared" si="653"/>
        <v>0870</v>
      </c>
      <c r="O3189" s="74">
        <f t="shared" si="654"/>
        <v>0</v>
      </c>
      <c r="P3189" s="72">
        <f t="shared" si="655"/>
        <v>0</v>
      </c>
      <c r="Q3189" s="74">
        <f t="shared" si="656"/>
        <v>7</v>
      </c>
      <c r="R3189" s="72" t="str">
        <f t="shared" si="657"/>
        <v/>
      </c>
      <c r="S3189" s="72" t="str">
        <f t="shared" si="658"/>
        <v/>
      </c>
      <c r="AT3189" s="20">
        <f t="shared" si="659"/>
        <v>-9153.9</v>
      </c>
    </row>
    <row r="3190" spans="1:46" ht="22.5">
      <c r="A3190" s="54">
        <v>8056</v>
      </c>
      <c r="B3190" s="54" t="s">
        <v>1613</v>
      </c>
      <c r="C3190" s="58" t="s">
        <v>2492</v>
      </c>
      <c r="D3190" s="79">
        <v>7</v>
      </c>
      <c r="E3190" s="79">
        <v>7</v>
      </c>
      <c r="F3190" s="80">
        <v>813.29</v>
      </c>
      <c r="G3190" s="80">
        <v>116.18</v>
      </c>
      <c r="H3190" s="80">
        <v>813.29</v>
      </c>
      <c r="I3190" s="80" t="s">
        <v>28</v>
      </c>
      <c r="J3190" s="80" t="s">
        <v>28</v>
      </c>
      <c r="K3190" s="80">
        <v>116.18</v>
      </c>
      <c r="L3190" s="73">
        <f t="shared" si="651"/>
        <v>96.84</v>
      </c>
      <c r="M3190" s="73">
        <f t="shared" si="652"/>
        <v>116.18</v>
      </c>
      <c r="N3190" s="72" t="str">
        <f t="shared" si="653"/>
        <v>0871</v>
      </c>
      <c r="O3190" s="74">
        <f t="shared" si="654"/>
        <v>0</v>
      </c>
      <c r="P3190" s="72">
        <f t="shared" si="655"/>
        <v>0</v>
      </c>
      <c r="Q3190" s="74">
        <f t="shared" si="656"/>
        <v>7</v>
      </c>
      <c r="R3190" s="72" t="str">
        <f t="shared" si="657"/>
        <v/>
      </c>
      <c r="S3190" s="72" t="str">
        <f t="shared" si="658"/>
        <v/>
      </c>
      <c r="AT3190" s="20">
        <f t="shared" si="659"/>
        <v>-8715.6</v>
      </c>
    </row>
    <row r="3191" spans="1:46" ht="22.5">
      <c r="A3191" s="54">
        <v>8056</v>
      </c>
      <c r="B3191" s="54" t="s">
        <v>1611</v>
      </c>
      <c r="C3191" s="58" t="s">
        <v>2492</v>
      </c>
      <c r="D3191" s="79">
        <v>7</v>
      </c>
      <c r="E3191" s="79">
        <v>7</v>
      </c>
      <c r="F3191" s="80">
        <v>813.29</v>
      </c>
      <c r="G3191" s="80">
        <v>116.18</v>
      </c>
      <c r="H3191" s="80">
        <v>813.29</v>
      </c>
      <c r="I3191" s="80" t="s">
        <v>28</v>
      </c>
      <c r="J3191" s="80" t="s">
        <v>28</v>
      </c>
      <c r="K3191" s="80">
        <v>116.18</v>
      </c>
      <c r="L3191" s="73">
        <f t="shared" si="651"/>
        <v>96.84</v>
      </c>
      <c r="M3191" s="73">
        <f t="shared" si="652"/>
        <v>116.18</v>
      </c>
      <c r="N3191" s="72" t="str">
        <f t="shared" si="653"/>
        <v>0871</v>
      </c>
      <c r="O3191" s="74">
        <f t="shared" si="654"/>
        <v>0</v>
      </c>
      <c r="P3191" s="72">
        <f t="shared" si="655"/>
        <v>0</v>
      </c>
      <c r="Q3191" s="74">
        <f t="shared" si="656"/>
        <v>7</v>
      </c>
      <c r="R3191" s="72" t="str">
        <f t="shared" si="657"/>
        <v/>
      </c>
      <c r="S3191" s="72" t="str">
        <f t="shared" si="658"/>
        <v/>
      </c>
      <c r="AT3191" s="20">
        <f t="shared" si="659"/>
        <v>-8715.6</v>
      </c>
    </row>
    <row r="3192" spans="1:46" ht="22.5">
      <c r="A3192" s="54">
        <v>8056</v>
      </c>
      <c r="B3192" s="54" t="s">
        <v>1609</v>
      </c>
      <c r="C3192" s="58" t="s">
        <v>2492</v>
      </c>
      <c r="D3192" s="79">
        <v>7</v>
      </c>
      <c r="E3192" s="79">
        <v>7</v>
      </c>
      <c r="F3192" s="80">
        <v>813.29</v>
      </c>
      <c r="G3192" s="80">
        <v>116.18</v>
      </c>
      <c r="H3192" s="80">
        <v>813.29</v>
      </c>
      <c r="I3192" s="80" t="s">
        <v>28</v>
      </c>
      <c r="J3192" s="80" t="s">
        <v>28</v>
      </c>
      <c r="K3192" s="80">
        <v>116.18</v>
      </c>
      <c r="L3192" s="73">
        <f t="shared" si="651"/>
        <v>96.84</v>
      </c>
      <c r="M3192" s="73">
        <f t="shared" si="652"/>
        <v>116.18</v>
      </c>
      <c r="N3192" s="72" t="str">
        <f t="shared" si="653"/>
        <v>0871</v>
      </c>
      <c r="O3192" s="74">
        <f t="shared" si="654"/>
        <v>0</v>
      </c>
      <c r="P3192" s="72">
        <f t="shared" si="655"/>
        <v>0</v>
      </c>
      <c r="Q3192" s="74">
        <f t="shared" si="656"/>
        <v>7</v>
      </c>
      <c r="R3192" s="72" t="str">
        <f t="shared" si="657"/>
        <v/>
      </c>
      <c r="S3192" s="72" t="str">
        <f t="shared" si="658"/>
        <v/>
      </c>
      <c r="AT3192" s="20">
        <f t="shared" si="659"/>
        <v>-8715.6</v>
      </c>
    </row>
    <row r="3193" spans="1:46" ht="22.5">
      <c r="A3193" s="54">
        <v>8056</v>
      </c>
      <c r="B3193" s="54" t="s">
        <v>1607</v>
      </c>
      <c r="C3193" s="58" t="s">
        <v>2492</v>
      </c>
      <c r="D3193" s="79">
        <v>7</v>
      </c>
      <c r="E3193" s="79">
        <v>7</v>
      </c>
      <c r="F3193" s="80">
        <v>813.29</v>
      </c>
      <c r="G3193" s="80">
        <v>116.18</v>
      </c>
      <c r="H3193" s="80">
        <v>813.29</v>
      </c>
      <c r="I3193" s="80" t="s">
        <v>28</v>
      </c>
      <c r="J3193" s="80" t="s">
        <v>28</v>
      </c>
      <c r="K3193" s="80">
        <v>116.18</v>
      </c>
      <c r="L3193" s="73">
        <f t="shared" si="651"/>
        <v>96.84</v>
      </c>
      <c r="M3193" s="73">
        <f t="shared" si="652"/>
        <v>116.18</v>
      </c>
      <c r="N3193" s="72" t="str">
        <f t="shared" si="653"/>
        <v>0871</v>
      </c>
      <c r="O3193" s="74">
        <f t="shared" si="654"/>
        <v>0</v>
      </c>
      <c r="P3193" s="72">
        <f t="shared" si="655"/>
        <v>0</v>
      </c>
      <c r="Q3193" s="74">
        <f t="shared" si="656"/>
        <v>7</v>
      </c>
      <c r="R3193" s="72" t="str">
        <f t="shared" si="657"/>
        <v/>
      </c>
      <c r="S3193" s="72" t="str">
        <f t="shared" si="658"/>
        <v/>
      </c>
      <c r="AT3193" s="20">
        <f t="shared" si="659"/>
        <v>-8715.6</v>
      </c>
    </row>
    <row r="3194" spans="1:46" ht="22.5">
      <c r="A3194" s="54">
        <v>8056</v>
      </c>
      <c r="B3194" s="54" t="s">
        <v>1605</v>
      </c>
      <c r="C3194" s="58" t="s">
        <v>2492</v>
      </c>
      <c r="D3194" s="79">
        <v>7</v>
      </c>
      <c r="E3194" s="79">
        <v>7</v>
      </c>
      <c r="F3194" s="80">
        <v>813.29</v>
      </c>
      <c r="G3194" s="80">
        <v>116.18</v>
      </c>
      <c r="H3194" s="80">
        <v>813.29</v>
      </c>
      <c r="I3194" s="80" t="s">
        <v>28</v>
      </c>
      <c r="J3194" s="80" t="s">
        <v>28</v>
      </c>
      <c r="K3194" s="80">
        <v>116.18</v>
      </c>
      <c r="L3194" s="73">
        <f t="shared" si="651"/>
        <v>96.84</v>
      </c>
      <c r="M3194" s="73">
        <f t="shared" si="652"/>
        <v>116.18</v>
      </c>
      <c r="N3194" s="72" t="str">
        <f t="shared" si="653"/>
        <v>0871</v>
      </c>
      <c r="O3194" s="74">
        <f t="shared" si="654"/>
        <v>0</v>
      </c>
      <c r="P3194" s="72">
        <f t="shared" si="655"/>
        <v>0</v>
      </c>
      <c r="Q3194" s="74">
        <f t="shared" si="656"/>
        <v>7</v>
      </c>
      <c r="R3194" s="72" t="str">
        <f t="shared" si="657"/>
        <v/>
      </c>
      <c r="S3194" s="72" t="str">
        <f t="shared" si="658"/>
        <v/>
      </c>
      <c r="AT3194" s="20">
        <f t="shared" si="659"/>
        <v>-8715.6</v>
      </c>
    </row>
    <row r="3195" spans="1:46" ht="22.5">
      <c r="A3195" s="54">
        <v>8056</v>
      </c>
      <c r="B3195" s="54" t="s">
        <v>1603</v>
      </c>
      <c r="C3195" s="58" t="s">
        <v>2492</v>
      </c>
      <c r="D3195" s="79">
        <v>7</v>
      </c>
      <c r="E3195" s="79">
        <v>7</v>
      </c>
      <c r="F3195" s="80">
        <v>813.29</v>
      </c>
      <c r="G3195" s="80">
        <v>116.18</v>
      </c>
      <c r="H3195" s="80">
        <v>813.29</v>
      </c>
      <c r="I3195" s="80" t="s">
        <v>28</v>
      </c>
      <c r="J3195" s="80" t="s">
        <v>28</v>
      </c>
      <c r="K3195" s="80">
        <v>116.18</v>
      </c>
      <c r="L3195" s="73">
        <f t="shared" si="651"/>
        <v>96.84</v>
      </c>
      <c r="M3195" s="73">
        <f t="shared" si="652"/>
        <v>116.18</v>
      </c>
      <c r="N3195" s="72" t="str">
        <f t="shared" si="653"/>
        <v>0871</v>
      </c>
      <c r="O3195" s="74">
        <f t="shared" si="654"/>
        <v>0</v>
      </c>
      <c r="P3195" s="72">
        <f t="shared" si="655"/>
        <v>0</v>
      </c>
      <c r="Q3195" s="74">
        <f t="shared" si="656"/>
        <v>7</v>
      </c>
      <c r="R3195" s="72" t="str">
        <f t="shared" si="657"/>
        <v/>
      </c>
      <c r="S3195" s="72" t="str">
        <f t="shared" si="658"/>
        <v/>
      </c>
      <c r="AT3195" s="20">
        <f t="shared" si="659"/>
        <v>-8715.6</v>
      </c>
    </row>
    <row r="3196" spans="1:46" ht="22.5">
      <c r="A3196" s="54">
        <v>8056</v>
      </c>
      <c r="B3196" s="54" t="s">
        <v>1601</v>
      </c>
      <c r="C3196" s="58" t="s">
        <v>2492</v>
      </c>
      <c r="D3196" s="79">
        <v>7</v>
      </c>
      <c r="E3196" s="79">
        <v>7</v>
      </c>
      <c r="F3196" s="80">
        <v>813.29</v>
      </c>
      <c r="G3196" s="80">
        <v>116.18</v>
      </c>
      <c r="H3196" s="80">
        <v>813.29</v>
      </c>
      <c r="I3196" s="80" t="s">
        <v>28</v>
      </c>
      <c r="J3196" s="80" t="s">
        <v>28</v>
      </c>
      <c r="K3196" s="80">
        <v>116.18</v>
      </c>
      <c r="L3196" s="73">
        <f t="shared" si="651"/>
        <v>100.26</v>
      </c>
      <c r="M3196" s="73">
        <f t="shared" si="652"/>
        <v>116.18</v>
      </c>
      <c r="N3196" s="72" t="str">
        <f t="shared" si="653"/>
        <v>0871</v>
      </c>
      <c r="O3196" s="74">
        <f t="shared" si="654"/>
        <v>0</v>
      </c>
      <c r="P3196" s="72">
        <f t="shared" si="655"/>
        <v>0</v>
      </c>
      <c r="Q3196" s="74">
        <f t="shared" si="656"/>
        <v>7</v>
      </c>
      <c r="R3196" s="72" t="str">
        <f t="shared" si="657"/>
        <v/>
      </c>
      <c r="S3196" s="72" t="str">
        <f t="shared" si="658"/>
        <v/>
      </c>
      <c r="AT3196" s="20">
        <f t="shared" si="659"/>
        <v>-9023.4</v>
      </c>
    </row>
    <row r="3197" spans="1:46" ht="22.5">
      <c r="A3197" s="54">
        <v>8056</v>
      </c>
      <c r="B3197" s="54" t="s">
        <v>1599</v>
      </c>
      <c r="C3197" s="58" t="s">
        <v>2492</v>
      </c>
      <c r="D3197" s="79">
        <v>7</v>
      </c>
      <c r="E3197" s="79">
        <v>7</v>
      </c>
      <c r="F3197" s="80">
        <v>813.29</v>
      </c>
      <c r="G3197" s="80">
        <v>116.18</v>
      </c>
      <c r="H3197" s="80">
        <v>813.29</v>
      </c>
      <c r="I3197" s="80" t="s">
        <v>28</v>
      </c>
      <c r="J3197" s="80" t="s">
        <v>28</v>
      </c>
      <c r="K3197" s="80">
        <v>116.18</v>
      </c>
      <c r="L3197" s="73">
        <f t="shared" si="651"/>
        <v>100.26</v>
      </c>
      <c r="M3197" s="73">
        <f t="shared" si="652"/>
        <v>116.18</v>
      </c>
      <c r="N3197" s="72" t="str">
        <f t="shared" si="653"/>
        <v>0871</v>
      </c>
      <c r="O3197" s="74">
        <f t="shared" si="654"/>
        <v>0</v>
      </c>
      <c r="P3197" s="72">
        <f t="shared" si="655"/>
        <v>0</v>
      </c>
      <c r="Q3197" s="74">
        <f t="shared" si="656"/>
        <v>7</v>
      </c>
      <c r="R3197" s="72" t="str">
        <f t="shared" si="657"/>
        <v/>
      </c>
      <c r="S3197" s="72" t="str">
        <f t="shared" si="658"/>
        <v/>
      </c>
      <c r="AT3197" s="20">
        <f t="shared" si="659"/>
        <v>-9023.4</v>
      </c>
    </row>
    <row r="3198" spans="1:46" ht="22.5">
      <c r="A3198" s="54">
        <v>8056</v>
      </c>
      <c r="B3198" s="54" t="s">
        <v>1597</v>
      </c>
      <c r="C3198" s="58" t="s">
        <v>2492</v>
      </c>
      <c r="D3198" s="79">
        <v>7</v>
      </c>
      <c r="E3198" s="79">
        <v>7</v>
      </c>
      <c r="F3198" s="80">
        <v>813.29</v>
      </c>
      <c r="G3198" s="80">
        <v>116.18</v>
      </c>
      <c r="H3198" s="80">
        <v>813.29</v>
      </c>
      <c r="I3198" s="80" t="s">
        <v>28</v>
      </c>
      <c r="J3198" s="80" t="s">
        <v>28</v>
      </c>
      <c r="K3198" s="80">
        <v>116.18</v>
      </c>
      <c r="L3198" s="73">
        <f t="shared" si="651"/>
        <v>100.26</v>
      </c>
      <c r="M3198" s="73">
        <f t="shared" si="652"/>
        <v>116.18</v>
      </c>
      <c r="N3198" s="72" t="str">
        <f t="shared" si="653"/>
        <v>0871</v>
      </c>
      <c r="O3198" s="74">
        <f t="shared" si="654"/>
        <v>0</v>
      </c>
      <c r="P3198" s="72">
        <f t="shared" si="655"/>
        <v>0</v>
      </c>
      <c r="Q3198" s="74">
        <f t="shared" si="656"/>
        <v>7</v>
      </c>
      <c r="R3198" s="72" t="str">
        <f t="shared" si="657"/>
        <v/>
      </c>
      <c r="S3198" s="72" t="str">
        <f t="shared" si="658"/>
        <v/>
      </c>
      <c r="AT3198" s="20">
        <f t="shared" si="659"/>
        <v>-9023.4</v>
      </c>
    </row>
    <row r="3199" spans="1:46" ht="22.5">
      <c r="A3199" s="54">
        <v>8056</v>
      </c>
      <c r="B3199" s="54" t="s">
        <v>1595</v>
      </c>
      <c r="C3199" s="58" t="s">
        <v>2492</v>
      </c>
      <c r="D3199" s="79">
        <v>7</v>
      </c>
      <c r="E3199" s="79">
        <v>7</v>
      </c>
      <c r="F3199" s="80">
        <v>813.29</v>
      </c>
      <c r="G3199" s="80">
        <v>116.18</v>
      </c>
      <c r="H3199" s="80">
        <v>813.29</v>
      </c>
      <c r="I3199" s="80" t="s">
        <v>28</v>
      </c>
      <c r="J3199" s="80" t="s">
        <v>28</v>
      </c>
      <c r="K3199" s="80">
        <v>116.18</v>
      </c>
      <c r="L3199" s="73">
        <f t="shared" si="651"/>
        <v>100.26</v>
      </c>
      <c r="M3199" s="73">
        <f t="shared" si="652"/>
        <v>116.18</v>
      </c>
      <c r="N3199" s="72" t="str">
        <f t="shared" si="653"/>
        <v>0871</v>
      </c>
      <c r="O3199" s="74">
        <f t="shared" si="654"/>
        <v>0</v>
      </c>
      <c r="P3199" s="72">
        <f t="shared" si="655"/>
        <v>0</v>
      </c>
      <c r="Q3199" s="74">
        <f t="shared" si="656"/>
        <v>7</v>
      </c>
      <c r="R3199" s="72" t="str">
        <f t="shared" si="657"/>
        <v/>
      </c>
      <c r="S3199" s="72" t="str">
        <f t="shared" si="658"/>
        <v/>
      </c>
      <c r="AT3199" s="20">
        <f t="shared" si="659"/>
        <v>-9023.4</v>
      </c>
    </row>
    <row r="3200" spans="1:46" ht="22.5">
      <c r="A3200" s="54">
        <v>8056</v>
      </c>
      <c r="B3200" s="54" t="s">
        <v>1593</v>
      </c>
      <c r="C3200" s="58" t="s">
        <v>2492</v>
      </c>
      <c r="D3200" s="79">
        <v>7</v>
      </c>
      <c r="E3200" s="79">
        <v>7</v>
      </c>
      <c r="F3200" s="80">
        <v>813.29</v>
      </c>
      <c r="G3200" s="80">
        <v>116.18</v>
      </c>
      <c r="H3200" s="80">
        <v>813.29</v>
      </c>
      <c r="I3200" s="80" t="s">
        <v>28</v>
      </c>
      <c r="J3200" s="80" t="s">
        <v>28</v>
      </c>
      <c r="K3200" s="80">
        <v>116.18</v>
      </c>
      <c r="L3200" s="73">
        <f t="shared" si="651"/>
        <v>100.26</v>
      </c>
      <c r="M3200" s="73">
        <f t="shared" si="652"/>
        <v>116.18</v>
      </c>
      <c r="N3200" s="72" t="str">
        <f t="shared" si="653"/>
        <v>0871</v>
      </c>
      <c r="O3200" s="74">
        <f t="shared" si="654"/>
        <v>0</v>
      </c>
      <c r="P3200" s="72">
        <f t="shared" si="655"/>
        <v>0</v>
      </c>
      <c r="Q3200" s="74">
        <f t="shared" si="656"/>
        <v>7</v>
      </c>
      <c r="R3200" s="72" t="str">
        <f t="shared" si="657"/>
        <v/>
      </c>
      <c r="S3200" s="72" t="str">
        <f t="shared" si="658"/>
        <v/>
      </c>
      <c r="AT3200" s="20">
        <f t="shared" si="659"/>
        <v>-9023.4</v>
      </c>
    </row>
    <row r="3201" spans="1:46" ht="22.5">
      <c r="A3201" s="54">
        <v>8056</v>
      </c>
      <c r="B3201" s="54" t="s">
        <v>1591</v>
      </c>
      <c r="C3201" s="58" t="s">
        <v>2492</v>
      </c>
      <c r="D3201" s="79">
        <v>7</v>
      </c>
      <c r="E3201" s="79">
        <v>7</v>
      </c>
      <c r="F3201" s="80">
        <v>813.29</v>
      </c>
      <c r="G3201" s="80">
        <v>116.18</v>
      </c>
      <c r="H3201" s="80">
        <v>813.29</v>
      </c>
      <c r="I3201" s="80" t="s">
        <v>28</v>
      </c>
      <c r="J3201" s="80" t="s">
        <v>28</v>
      </c>
      <c r="K3201" s="80">
        <v>116.18</v>
      </c>
      <c r="L3201" s="73">
        <f t="shared" si="651"/>
        <v>100.26</v>
      </c>
      <c r="M3201" s="73">
        <f t="shared" si="652"/>
        <v>116.18</v>
      </c>
      <c r="N3201" s="72" t="str">
        <f t="shared" si="653"/>
        <v>0871</v>
      </c>
      <c r="O3201" s="74">
        <f t="shared" si="654"/>
        <v>0</v>
      </c>
      <c r="P3201" s="72">
        <f t="shared" si="655"/>
        <v>0</v>
      </c>
      <c r="Q3201" s="74">
        <f t="shared" si="656"/>
        <v>7</v>
      </c>
      <c r="R3201" s="72" t="str">
        <f t="shared" si="657"/>
        <v/>
      </c>
      <c r="S3201" s="72" t="str">
        <f t="shared" si="658"/>
        <v/>
      </c>
      <c r="AT3201" s="20">
        <f t="shared" si="659"/>
        <v>-9023.4</v>
      </c>
    </row>
    <row r="3202" spans="1:46" ht="22.5">
      <c r="A3202" s="54">
        <v>8056</v>
      </c>
      <c r="B3202" s="54" t="s">
        <v>1589</v>
      </c>
      <c r="C3202" s="58" t="s">
        <v>2492</v>
      </c>
      <c r="D3202" s="79">
        <v>7</v>
      </c>
      <c r="E3202" s="79">
        <v>7</v>
      </c>
      <c r="F3202" s="80">
        <v>813.29</v>
      </c>
      <c r="G3202" s="80">
        <v>116.18</v>
      </c>
      <c r="H3202" s="80">
        <v>813.29</v>
      </c>
      <c r="I3202" s="80" t="s">
        <v>28</v>
      </c>
      <c r="J3202" s="80" t="s">
        <v>28</v>
      </c>
      <c r="K3202" s="80">
        <v>116.18</v>
      </c>
      <c r="L3202" s="73">
        <f t="shared" si="651"/>
        <v>108.79</v>
      </c>
      <c r="M3202" s="73">
        <f t="shared" si="652"/>
        <v>116.18</v>
      </c>
      <c r="N3202" s="72" t="str">
        <f t="shared" si="653"/>
        <v>0871</v>
      </c>
      <c r="O3202" s="74">
        <f t="shared" si="654"/>
        <v>0</v>
      </c>
      <c r="P3202" s="72">
        <f t="shared" si="655"/>
        <v>0</v>
      </c>
      <c r="Q3202" s="74">
        <f t="shared" si="656"/>
        <v>7</v>
      </c>
      <c r="R3202" s="72" t="str">
        <f t="shared" si="657"/>
        <v/>
      </c>
      <c r="S3202" s="72" t="str">
        <f t="shared" si="658"/>
        <v/>
      </c>
      <c r="AT3202" s="20">
        <f t="shared" si="659"/>
        <v>-9791.1</v>
      </c>
    </row>
    <row r="3203" spans="1:46" ht="22.5">
      <c r="A3203" s="54">
        <v>8056</v>
      </c>
      <c r="B3203" s="54" t="s">
        <v>1587</v>
      </c>
      <c r="C3203" s="58" t="s">
        <v>2492</v>
      </c>
      <c r="D3203" s="79">
        <v>7</v>
      </c>
      <c r="E3203" s="79">
        <v>7</v>
      </c>
      <c r="F3203" s="80">
        <v>813.29</v>
      </c>
      <c r="G3203" s="80">
        <v>116.18</v>
      </c>
      <c r="H3203" s="80">
        <v>813.29</v>
      </c>
      <c r="I3203" s="80" t="s">
        <v>28</v>
      </c>
      <c r="J3203" s="80" t="s">
        <v>28</v>
      </c>
      <c r="K3203" s="80">
        <v>116.18</v>
      </c>
      <c r="L3203" s="73">
        <f t="shared" si="651"/>
        <v>108.79</v>
      </c>
      <c r="M3203" s="73">
        <f t="shared" si="652"/>
        <v>116.18</v>
      </c>
      <c r="N3203" s="72" t="str">
        <f t="shared" si="653"/>
        <v>0871</v>
      </c>
      <c r="O3203" s="74">
        <f t="shared" si="654"/>
        <v>0</v>
      </c>
      <c r="P3203" s="72">
        <f t="shared" si="655"/>
        <v>0</v>
      </c>
      <c r="Q3203" s="74">
        <f t="shared" si="656"/>
        <v>7</v>
      </c>
      <c r="R3203" s="72" t="str">
        <f t="shared" si="657"/>
        <v/>
      </c>
      <c r="S3203" s="72" t="str">
        <f t="shared" si="658"/>
        <v/>
      </c>
      <c r="AT3203" s="20">
        <f t="shared" si="659"/>
        <v>-9791.1</v>
      </c>
    </row>
    <row r="3204" spans="1:46" ht="22.5">
      <c r="A3204" s="54">
        <v>8056</v>
      </c>
      <c r="B3204" s="54" t="s">
        <v>1585</v>
      </c>
      <c r="C3204" s="58" t="s">
        <v>2492</v>
      </c>
      <c r="D3204" s="79">
        <v>7</v>
      </c>
      <c r="E3204" s="79">
        <v>7</v>
      </c>
      <c r="F3204" s="80">
        <v>813.29</v>
      </c>
      <c r="G3204" s="80">
        <v>116.18</v>
      </c>
      <c r="H3204" s="80">
        <v>813.29</v>
      </c>
      <c r="I3204" s="80" t="s">
        <v>28</v>
      </c>
      <c r="J3204" s="80" t="s">
        <v>28</v>
      </c>
      <c r="K3204" s="80">
        <v>116.18</v>
      </c>
      <c r="L3204" s="73">
        <f t="shared" ref="L3204:L3267" si="660">IFERROR(VLOOKUP(B3204,$B$1326:$K$2467,6,0),"")</f>
        <v>108.79</v>
      </c>
      <c r="M3204" s="73">
        <f t="shared" ref="M3204:M3267" si="661">IFERROR(VLOOKUP($B3204,$B$2468:$K$3603,6,0),"")</f>
        <v>116.18</v>
      </c>
      <c r="N3204" s="72" t="str">
        <f t="shared" ref="N3204:N3267" si="662">LEFT(B3204,4)</f>
        <v>0871</v>
      </c>
      <c r="O3204" s="74">
        <f t="shared" ref="O3204:O3267" si="663">E3204-D3204</f>
        <v>0</v>
      </c>
      <c r="P3204" s="72">
        <f t="shared" ref="P3204:P3267" si="664">IF(O3204=20,1,0)</f>
        <v>0</v>
      </c>
      <c r="Q3204" s="74">
        <f t="shared" ref="Q3204:Q3267" si="665">D3204</f>
        <v>7</v>
      </c>
      <c r="R3204" s="72" t="str">
        <f t="shared" ref="R3204:R3267" si="666">IF(P3204=1,Q3204+7,"")</f>
        <v/>
      </c>
      <c r="S3204" s="72" t="str">
        <f t="shared" ref="S3204:S3267" si="667">IF(P3204=1,Q3204+14,"")</f>
        <v/>
      </c>
      <c r="AT3204" s="20">
        <f t="shared" si="659"/>
        <v>-9791.1</v>
      </c>
    </row>
    <row r="3205" spans="1:46" ht="22.5">
      <c r="A3205" s="54">
        <v>8056</v>
      </c>
      <c r="B3205" s="54" t="s">
        <v>1583</v>
      </c>
      <c r="C3205" s="58" t="s">
        <v>2492</v>
      </c>
      <c r="D3205" s="79">
        <v>7</v>
      </c>
      <c r="E3205" s="79">
        <v>7</v>
      </c>
      <c r="F3205" s="80">
        <v>813.29</v>
      </c>
      <c r="G3205" s="80">
        <v>116.18</v>
      </c>
      <c r="H3205" s="80">
        <v>813.29</v>
      </c>
      <c r="I3205" s="80" t="s">
        <v>28</v>
      </c>
      <c r="J3205" s="80" t="s">
        <v>28</v>
      </c>
      <c r="K3205" s="80">
        <v>116.18</v>
      </c>
      <c r="L3205" s="73">
        <f t="shared" si="660"/>
        <v>108.79</v>
      </c>
      <c r="M3205" s="73">
        <f t="shared" si="661"/>
        <v>116.18</v>
      </c>
      <c r="N3205" s="72" t="str">
        <f t="shared" si="662"/>
        <v>0871</v>
      </c>
      <c r="O3205" s="74">
        <f t="shared" si="663"/>
        <v>0</v>
      </c>
      <c r="P3205" s="72">
        <f t="shared" si="664"/>
        <v>0</v>
      </c>
      <c r="Q3205" s="74">
        <f t="shared" si="665"/>
        <v>7</v>
      </c>
      <c r="R3205" s="72" t="str">
        <f t="shared" si="666"/>
        <v/>
      </c>
      <c r="S3205" s="72" t="str">
        <f t="shared" si="667"/>
        <v/>
      </c>
      <c r="AT3205" s="20">
        <f t="shared" si="659"/>
        <v>-9791.1</v>
      </c>
    </row>
    <row r="3206" spans="1:46" ht="22.5">
      <c r="A3206" s="54">
        <v>8056</v>
      </c>
      <c r="B3206" s="54" t="s">
        <v>1581</v>
      </c>
      <c r="C3206" s="58" t="s">
        <v>2492</v>
      </c>
      <c r="D3206" s="79">
        <v>7</v>
      </c>
      <c r="E3206" s="79">
        <v>7</v>
      </c>
      <c r="F3206" s="80">
        <v>813.29</v>
      </c>
      <c r="G3206" s="80">
        <v>116.18</v>
      </c>
      <c r="H3206" s="80">
        <v>813.29</v>
      </c>
      <c r="I3206" s="80" t="s">
        <v>28</v>
      </c>
      <c r="J3206" s="80" t="s">
        <v>28</v>
      </c>
      <c r="K3206" s="80">
        <v>116.18</v>
      </c>
      <c r="L3206" s="73">
        <f t="shared" si="660"/>
        <v>108.79</v>
      </c>
      <c r="M3206" s="73">
        <f t="shared" si="661"/>
        <v>116.18</v>
      </c>
      <c r="N3206" s="72" t="str">
        <f t="shared" si="662"/>
        <v>0871</v>
      </c>
      <c r="O3206" s="74">
        <f t="shared" si="663"/>
        <v>0</v>
      </c>
      <c r="P3206" s="72">
        <f t="shared" si="664"/>
        <v>0</v>
      </c>
      <c r="Q3206" s="74">
        <f t="shared" si="665"/>
        <v>7</v>
      </c>
      <c r="R3206" s="72" t="str">
        <f t="shared" si="666"/>
        <v/>
      </c>
      <c r="S3206" s="72" t="str">
        <f t="shared" si="667"/>
        <v/>
      </c>
      <c r="AT3206" s="20">
        <f t="shared" si="659"/>
        <v>-9791.1</v>
      </c>
    </row>
    <row r="3207" spans="1:46" ht="22.5">
      <c r="A3207" s="54">
        <v>8056</v>
      </c>
      <c r="B3207" s="54" t="s">
        <v>1579</v>
      </c>
      <c r="C3207" s="58" t="s">
        <v>2492</v>
      </c>
      <c r="D3207" s="79">
        <v>7</v>
      </c>
      <c r="E3207" s="79">
        <v>7</v>
      </c>
      <c r="F3207" s="80">
        <v>813.29</v>
      </c>
      <c r="G3207" s="80">
        <v>116.18</v>
      </c>
      <c r="H3207" s="80">
        <v>813.29</v>
      </c>
      <c r="I3207" s="80" t="s">
        <v>28</v>
      </c>
      <c r="J3207" s="80" t="s">
        <v>28</v>
      </c>
      <c r="K3207" s="80">
        <v>116.18</v>
      </c>
      <c r="L3207" s="73">
        <f t="shared" si="660"/>
        <v>108.79</v>
      </c>
      <c r="M3207" s="73">
        <f t="shared" si="661"/>
        <v>116.18</v>
      </c>
      <c r="N3207" s="72" t="str">
        <f t="shared" si="662"/>
        <v>0871</v>
      </c>
      <c r="O3207" s="74">
        <f t="shared" si="663"/>
        <v>0</v>
      </c>
      <c r="P3207" s="72">
        <f t="shared" si="664"/>
        <v>0</v>
      </c>
      <c r="Q3207" s="74">
        <f t="shared" si="665"/>
        <v>7</v>
      </c>
      <c r="R3207" s="72" t="str">
        <f t="shared" si="666"/>
        <v/>
      </c>
      <c r="S3207" s="72" t="str">
        <f t="shared" si="667"/>
        <v/>
      </c>
      <c r="AT3207" s="20">
        <f t="shared" si="659"/>
        <v>-9791.1</v>
      </c>
    </row>
    <row r="3208" spans="1:46" ht="45">
      <c r="A3208" s="54">
        <v>8057</v>
      </c>
      <c r="B3208" s="54" t="s">
        <v>1633</v>
      </c>
      <c r="C3208" s="58" t="s">
        <v>3099</v>
      </c>
      <c r="D3208" s="79">
        <v>7</v>
      </c>
      <c r="E3208" s="79">
        <v>7</v>
      </c>
      <c r="F3208" s="80">
        <v>904.79</v>
      </c>
      <c r="G3208" s="80">
        <v>129.26</v>
      </c>
      <c r="H3208" s="80">
        <v>904.79</v>
      </c>
      <c r="I3208" s="80" t="s">
        <v>28</v>
      </c>
      <c r="J3208" s="80" t="s">
        <v>28</v>
      </c>
      <c r="K3208" s="80">
        <v>129.26</v>
      </c>
      <c r="L3208" s="73">
        <f t="shared" si="660"/>
        <v>94.65</v>
      </c>
      <c r="M3208" s="73">
        <f t="shared" si="661"/>
        <v>129.26</v>
      </c>
      <c r="N3208" s="72" t="str">
        <f t="shared" si="662"/>
        <v>0872</v>
      </c>
      <c r="O3208" s="74">
        <f t="shared" si="663"/>
        <v>0</v>
      </c>
      <c r="P3208" s="72">
        <f t="shared" si="664"/>
        <v>0</v>
      </c>
      <c r="Q3208" s="74">
        <f t="shared" si="665"/>
        <v>7</v>
      </c>
      <c r="R3208" s="72" t="str">
        <f t="shared" si="666"/>
        <v/>
      </c>
      <c r="S3208" s="72" t="str">
        <f t="shared" si="667"/>
        <v/>
      </c>
      <c r="AT3208" s="20">
        <f t="shared" si="659"/>
        <v>-8518.5</v>
      </c>
    </row>
    <row r="3209" spans="1:46" ht="45">
      <c r="A3209" s="54">
        <v>8057</v>
      </c>
      <c r="B3209" s="54" t="s">
        <v>1632</v>
      </c>
      <c r="C3209" s="58" t="s">
        <v>3099</v>
      </c>
      <c r="D3209" s="79">
        <v>7</v>
      </c>
      <c r="E3209" s="79">
        <v>7</v>
      </c>
      <c r="F3209" s="80">
        <v>904.79</v>
      </c>
      <c r="G3209" s="80">
        <v>129.26</v>
      </c>
      <c r="H3209" s="80">
        <v>904.79</v>
      </c>
      <c r="I3209" s="80" t="s">
        <v>28</v>
      </c>
      <c r="J3209" s="80" t="s">
        <v>28</v>
      </c>
      <c r="K3209" s="80">
        <v>129.26</v>
      </c>
      <c r="L3209" s="73">
        <f t="shared" si="660"/>
        <v>94.65</v>
      </c>
      <c r="M3209" s="73">
        <f t="shared" si="661"/>
        <v>129.26</v>
      </c>
      <c r="N3209" s="72" t="str">
        <f t="shared" si="662"/>
        <v>0872</v>
      </c>
      <c r="O3209" s="74">
        <f t="shared" si="663"/>
        <v>0</v>
      </c>
      <c r="P3209" s="72">
        <f t="shared" si="664"/>
        <v>0</v>
      </c>
      <c r="Q3209" s="74">
        <f t="shared" si="665"/>
        <v>7</v>
      </c>
      <c r="R3209" s="72" t="str">
        <f t="shared" si="666"/>
        <v/>
      </c>
      <c r="S3209" s="72" t="str">
        <f t="shared" si="667"/>
        <v/>
      </c>
      <c r="AT3209" s="20">
        <f t="shared" si="659"/>
        <v>-8518.5</v>
      </c>
    </row>
    <row r="3210" spans="1:46" ht="45">
      <c r="A3210" s="54">
        <v>8057</v>
      </c>
      <c r="B3210" s="54" t="s">
        <v>1631</v>
      </c>
      <c r="C3210" s="58" t="s">
        <v>3099</v>
      </c>
      <c r="D3210" s="79">
        <v>7</v>
      </c>
      <c r="E3210" s="79">
        <v>7</v>
      </c>
      <c r="F3210" s="80">
        <v>904.79</v>
      </c>
      <c r="G3210" s="80">
        <v>129.26</v>
      </c>
      <c r="H3210" s="80">
        <v>904.79</v>
      </c>
      <c r="I3210" s="80" t="s">
        <v>28</v>
      </c>
      <c r="J3210" s="80" t="s">
        <v>28</v>
      </c>
      <c r="K3210" s="80">
        <v>129.26</v>
      </c>
      <c r="L3210" s="73">
        <f t="shared" si="660"/>
        <v>94.65</v>
      </c>
      <c r="M3210" s="73">
        <f t="shared" si="661"/>
        <v>129.26</v>
      </c>
      <c r="N3210" s="72" t="str">
        <f t="shared" si="662"/>
        <v>0872</v>
      </c>
      <c r="O3210" s="74">
        <f t="shared" si="663"/>
        <v>0</v>
      </c>
      <c r="P3210" s="72">
        <f t="shared" si="664"/>
        <v>0</v>
      </c>
      <c r="Q3210" s="74">
        <f t="shared" si="665"/>
        <v>7</v>
      </c>
      <c r="R3210" s="72" t="str">
        <f t="shared" si="666"/>
        <v/>
      </c>
      <c r="S3210" s="72" t="str">
        <f t="shared" si="667"/>
        <v/>
      </c>
      <c r="AT3210" s="20">
        <f t="shared" si="659"/>
        <v>-8518.5</v>
      </c>
    </row>
    <row r="3211" spans="1:46" ht="45">
      <c r="A3211" s="54">
        <v>8057</v>
      </c>
      <c r="B3211" s="54" t="s">
        <v>1630</v>
      </c>
      <c r="C3211" s="58" t="s">
        <v>3099</v>
      </c>
      <c r="D3211" s="79">
        <v>7</v>
      </c>
      <c r="E3211" s="79">
        <v>7</v>
      </c>
      <c r="F3211" s="80">
        <v>904.79</v>
      </c>
      <c r="G3211" s="80">
        <v>129.26</v>
      </c>
      <c r="H3211" s="80">
        <v>904.79</v>
      </c>
      <c r="I3211" s="80" t="s">
        <v>28</v>
      </c>
      <c r="J3211" s="80" t="s">
        <v>28</v>
      </c>
      <c r="K3211" s="80">
        <v>129.26</v>
      </c>
      <c r="L3211" s="73">
        <f t="shared" si="660"/>
        <v>94.65</v>
      </c>
      <c r="M3211" s="73">
        <f t="shared" si="661"/>
        <v>129.26</v>
      </c>
      <c r="N3211" s="72" t="str">
        <f t="shared" si="662"/>
        <v>0872</v>
      </c>
      <c r="O3211" s="74">
        <f t="shared" si="663"/>
        <v>0</v>
      </c>
      <c r="P3211" s="72">
        <f t="shared" si="664"/>
        <v>0</v>
      </c>
      <c r="Q3211" s="74">
        <f t="shared" si="665"/>
        <v>7</v>
      </c>
      <c r="R3211" s="72" t="str">
        <f t="shared" si="666"/>
        <v/>
      </c>
      <c r="S3211" s="72" t="str">
        <f t="shared" si="667"/>
        <v/>
      </c>
      <c r="AT3211" s="20">
        <f t="shared" ref="AT3211:AT3274" si="668">AS3211+(AI3211-90)*L3211</f>
        <v>-8518.5</v>
      </c>
    </row>
    <row r="3212" spans="1:46" ht="45">
      <c r="A3212" s="54">
        <v>8057</v>
      </c>
      <c r="B3212" s="54" t="s">
        <v>1629</v>
      </c>
      <c r="C3212" s="58" t="s">
        <v>3099</v>
      </c>
      <c r="D3212" s="79">
        <v>7</v>
      </c>
      <c r="E3212" s="79">
        <v>7</v>
      </c>
      <c r="F3212" s="80">
        <v>904.79</v>
      </c>
      <c r="G3212" s="80">
        <v>129.26</v>
      </c>
      <c r="H3212" s="80">
        <v>904.79</v>
      </c>
      <c r="I3212" s="80" t="s">
        <v>28</v>
      </c>
      <c r="J3212" s="80" t="s">
        <v>28</v>
      </c>
      <c r="K3212" s="80">
        <v>129.26</v>
      </c>
      <c r="L3212" s="73">
        <f t="shared" si="660"/>
        <v>94.65</v>
      </c>
      <c r="M3212" s="73">
        <f t="shared" si="661"/>
        <v>129.26</v>
      </c>
      <c r="N3212" s="72" t="str">
        <f t="shared" si="662"/>
        <v>0872</v>
      </c>
      <c r="O3212" s="74">
        <f t="shared" si="663"/>
        <v>0</v>
      </c>
      <c r="P3212" s="72">
        <f t="shared" si="664"/>
        <v>0</v>
      </c>
      <c r="Q3212" s="74">
        <f t="shared" si="665"/>
        <v>7</v>
      </c>
      <c r="R3212" s="72" t="str">
        <f t="shared" si="666"/>
        <v/>
      </c>
      <c r="S3212" s="72" t="str">
        <f t="shared" si="667"/>
        <v/>
      </c>
      <c r="AT3212" s="20">
        <f t="shared" si="668"/>
        <v>-8518.5</v>
      </c>
    </row>
    <row r="3213" spans="1:46" ht="45">
      <c r="A3213" s="54">
        <v>8057</v>
      </c>
      <c r="B3213" s="54" t="s">
        <v>1628</v>
      </c>
      <c r="C3213" s="58" t="s">
        <v>3099</v>
      </c>
      <c r="D3213" s="79">
        <v>7</v>
      </c>
      <c r="E3213" s="79">
        <v>7</v>
      </c>
      <c r="F3213" s="80">
        <v>904.79</v>
      </c>
      <c r="G3213" s="80">
        <v>129.26</v>
      </c>
      <c r="H3213" s="80">
        <v>904.79</v>
      </c>
      <c r="I3213" s="80" t="s">
        <v>28</v>
      </c>
      <c r="J3213" s="80" t="s">
        <v>28</v>
      </c>
      <c r="K3213" s="80">
        <v>129.26</v>
      </c>
      <c r="L3213" s="73">
        <f t="shared" si="660"/>
        <v>94.65</v>
      </c>
      <c r="M3213" s="73">
        <f t="shared" si="661"/>
        <v>129.26</v>
      </c>
      <c r="N3213" s="72" t="str">
        <f t="shared" si="662"/>
        <v>0872</v>
      </c>
      <c r="O3213" s="74">
        <f t="shared" si="663"/>
        <v>0</v>
      </c>
      <c r="P3213" s="72">
        <f t="shared" si="664"/>
        <v>0</v>
      </c>
      <c r="Q3213" s="74">
        <f t="shared" si="665"/>
        <v>7</v>
      </c>
      <c r="R3213" s="72" t="str">
        <f t="shared" si="666"/>
        <v/>
      </c>
      <c r="S3213" s="72" t="str">
        <f t="shared" si="667"/>
        <v/>
      </c>
      <c r="AT3213" s="20">
        <f t="shared" si="668"/>
        <v>-8518.5</v>
      </c>
    </row>
    <row r="3214" spans="1:46" ht="45">
      <c r="A3214" s="54">
        <v>8057</v>
      </c>
      <c r="B3214" s="54" t="s">
        <v>1627</v>
      </c>
      <c r="C3214" s="58" t="s">
        <v>3099</v>
      </c>
      <c r="D3214" s="79">
        <v>7</v>
      </c>
      <c r="E3214" s="79">
        <v>7</v>
      </c>
      <c r="F3214" s="80">
        <v>904.79</v>
      </c>
      <c r="G3214" s="80">
        <v>129.26</v>
      </c>
      <c r="H3214" s="80">
        <v>904.79</v>
      </c>
      <c r="I3214" s="80" t="s">
        <v>28</v>
      </c>
      <c r="J3214" s="80" t="s">
        <v>28</v>
      </c>
      <c r="K3214" s="80">
        <v>129.26</v>
      </c>
      <c r="L3214" s="73">
        <f t="shared" si="660"/>
        <v>99.2</v>
      </c>
      <c r="M3214" s="73">
        <f t="shared" si="661"/>
        <v>129.26</v>
      </c>
      <c r="N3214" s="72" t="str">
        <f t="shared" si="662"/>
        <v>0872</v>
      </c>
      <c r="O3214" s="74">
        <f t="shared" si="663"/>
        <v>0</v>
      </c>
      <c r="P3214" s="72">
        <f t="shared" si="664"/>
        <v>0</v>
      </c>
      <c r="Q3214" s="74">
        <f t="shared" si="665"/>
        <v>7</v>
      </c>
      <c r="R3214" s="72" t="str">
        <f t="shared" si="666"/>
        <v/>
      </c>
      <c r="S3214" s="72" t="str">
        <f t="shared" si="667"/>
        <v/>
      </c>
      <c r="AT3214" s="20">
        <f t="shared" si="668"/>
        <v>-8928</v>
      </c>
    </row>
    <row r="3215" spans="1:46" ht="45">
      <c r="A3215" s="54">
        <v>8057</v>
      </c>
      <c r="B3215" s="54" t="s">
        <v>1626</v>
      </c>
      <c r="C3215" s="58" t="s">
        <v>3099</v>
      </c>
      <c r="D3215" s="79">
        <v>7</v>
      </c>
      <c r="E3215" s="79">
        <v>7</v>
      </c>
      <c r="F3215" s="80">
        <v>904.79</v>
      </c>
      <c r="G3215" s="80">
        <v>129.26</v>
      </c>
      <c r="H3215" s="80">
        <v>904.79</v>
      </c>
      <c r="I3215" s="80" t="s">
        <v>28</v>
      </c>
      <c r="J3215" s="80" t="s">
        <v>28</v>
      </c>
      <c r="K3215" s="80">
        <v>129.26</v>
      </c>
      <c r="L3215" s="73">
        <f t="shared" si="660"/>
        <v>99.2</v>
      </c>
      <c r="M3215" s="73">
        <f t="shared" si="661"/>
        <v>129.26</v>
      </c>
      <c r="N3215" s="72" t="str">
        <f t="shared" si="662"/>
        <v>0872</v>
      </c>
      <c r="O3215" s="74">
        <f t="shared" si="663"/>
        <v>0</v>
      </c>
      <c r="P3215" s="72">
        <f t="shared" si="664"/>
        <v>0</v>
      </c>
      <c r="Q3215" s="74">
        <f t="shared" si="665"/>
        <v>7</v>
      </c>
      <c r="R3215" s="72" t="str">
        <f t="shared" si="666"/>
        <v/>
      </c>
      <c r="S3215" s="72" t="str">
        <f t="shared" si="667"/>
        <v/>
      </c>
      <c r="AT3215" s="20">
        <f t="shared" si="668"/>
        <v>-8928</v>
      </c>
    </row>
    <row r="3216" spans="1:46" ht="45">
      <c r="A3216" s="54">
        <v>8057</v>
      </c>
      <c r="B3216" s="54" t="s">
        <v>1625</v>
      </c>
      <c r="C3216" s="58" t="s">
        <v>3099</v>
      </c>
      <c r="D3216" s="79">
        <v>7</v>
      </c>
      <c r="E3216" s="79">
        <v>7</v>
      </c>
      <c r="F3216" s="80">
        <v>904.79</v>
      </c>
      <c r="G3216" s="80">
        <v>129.26</v>
      </c>
      <c r="H3216" s="80">
        <v>904.79</v>
      </c>
      <c r="I3216" s="80" t="s">
        <v>28</v>
      </c>
      <c r="J3216" s="80" t="s">
        <v>28</v>
      </c>
      <c r="K3216" s="80">
        <v>129.26</v>
      </c>
      <c r="L3216" s="73">
        <f t="shared" si="660"/>
        <v>99.2</v>
      </c>
      <c r="M3216" s="73">
        <f t="shared" si="661"/>
        <v>129.26</v>
      </c>
      <c r="N3216" s="72" t="str">
        <f t="shared" si="662"/>
        <v>0872</v>
      </c>
      <c r="O3216" s="74">
        <f t="shared" si="663"/>
        <v>0</v>
      </c>
      <c r="P3216" s="72">
        <f t="shared" si="664"/>
        <v>0</v>
      </c>
      <c r="Q3216" s="74">
        <f t="shared" si="665"/>
        <v>7</v>
      </c>
      <c r="R3216" s="72" t="str">
        <f t="shared" si="666"/>
        <v/>
      </c>
      <c r="S3216" s="72" t="str">
        <f t="shared" si="667"/>
        <v/>
      </c>
      <c r="AT3216" s="20">
        <f t="shared" si="668"/>
        <v>-8928</v>
      </c>
    </row>
    <row r="3217" spans="1:46" ht="45">
      <c r="A3217" s="54">
        <v>8057</v>
      </c>
      <c r="B3217" s="54" t="s">
        <v>1624</v>
      </c>
      <c r="C3217" s="58" t="s">
        <v>3099</v>
      </c>
      <c r="D3217" s="79">
        <v>7</v>
      </c>
      <c r="E3217" s="79">
        <v>7</v>
      </c>
      <c r="F3217" s="80">
        <v>904.79</v>
      </c>
      <c r="G3217" s="80">
        <v>129.26</v>
      </c>
      <c r="H3217" s="80">
        <v>904.79</v>
      </c>
      <c r="I3217" s="80" t="s">
        <v>28</v>
      </c>
      <c r="J3217" s="80" t="s">
        <v>28</v>
      </c>
      <c r="K3217" s="80">
        <v>129.26</v>
      </c>
      <c r="L3217" s="73">
        <f t="shared" si="660"/>
        <v>99.2</v>
      </c>
      <c r="M3217" s="73">
        <f t="shared" si="661"/>
        <v>129.26</v>
      </c>
      <c r="N3217" s="72" t="str">
        <f t="shared" si="662"/>
        <v>0872</v>
      </c>
      <c r="O3217" s="74">
        <f t="shared" si="663"/>
        <v>0</v>
      </c>
      <c r="P3217" s="72">
        <f t="shared" si="664"/>
        <v>0</v>
      </c>
      <c r="Q3217" s="74">
        <f t="shared" si="665"/>
        <v>7</v>
      </c>
      <c r="R3217" s="72" t="str">
        <f t="shared" si="666"/>
        <v/>
      </c>
      <c r="S3217" s="72" t="str">
        <f t="shared" si="667"/>
        <v/>
      </c>
      <c r="AT3217" s="20">
        <f t="shared" si="668"/>
        <v>-8928</v>
      </c>
    </row>
    <row r="3218" spans="1:46" ht="45">
      <c r="A3218" s="54">
        <v>8057</v>
      </c>
      <c r="B3218" s="54" t="s">
        <v>1623</v>
      </c>
      <c r="C3218" s="58" t="s">
        <v>3099</v>
      </c>
      <c r="D3218" s="79">
        <v>7</v>
      </c>
      <c r="E3218" s="79">
        <v>7</v>
      </c>
      <c r="F3218" s="80">
        <v>904.79</v>
      </c>
      <c r="G3218" s="80">
        <v>129.26</v>
      </c>
      <c r="H3218" s="80">
        <v>904.79</v>
      </c>
      <c r="I3218" s="80" t="s">
        <v>28</v>
      </c>
      <c r="J3218" s="80" t="s">
        <v>28</v>
      </c>
      <c r="K3218" s="80">
        <v>129.26</v>
      </c>
      <c r="L3218" s="73">
        <f t="shared" si="660"/>
        <v>99.2</v>
      </c>
      <c r="M3218" s="73">
        <f t="shared" si="661"/>
        <v>129.26</v>
      </c>
      <c r="N3218" s="72" t="str">
        <f t="shared" si="662"/>
        <v>0872</v>
      </c>
      <c r="O3218" s="74">
        <f t="shared" si="663"/>
        <v>0</v>
      </c>
      <c r="P3218" s="72">
        <f t="shared" si="664"/>
        <v>0</v>
      </c>
      <c r="Q3218" s="74">
        <f t="shared" si="665"/>
        <v>7</v>
      </c>
      <c r="R3218" s="72" t="str">
        <f t="shared" si="666"/>
        <v/>
      </c>
      <c r="S3218" s="72" t="str">
        <f t="shared" si="667"/>
        <v/>
      </c>
      <c r="AT3218" s="20">
        <f t="shared" si="668"/>
        <v>-8928</v>
      </c>
    </row>
    <row r="3219" spans="1:46" ht="45">
      <c r="A3219" s="54">
        <v>8057</v>
      </c>
      <c r="B3219" s="54" t="s">
        <v>1622</v>
      </c>
      <c r="C3219" s="58" t="s">
        <v>3099</v>
      </c>
      <c r="D3219" s="79">
        <v>7</v>
      </c>
      <c r="E3219" s="79">
        <v>7</v>
      </c>
      <c r="F3219" s="80">
        <v>904.79</v>
      </c>
      <c r="G3219" s="80">
        <v>129.26</v>
      </c>
      <c r="H3219" s="80">
        <v>904.79</v>
      </c>
      <c r="I3219" s="80" t="s">
        <v>28</v>
      </c>
      <c r="J3219" s="80" t="s">
        <v>28</v>
      </c>
      <c r="K3219" s="80">
        <v>129.26</v>
      </c>
      <c r="L3219" s="73">
        <f t="shared" si="660"/>
        <v>99.2</v>
      </c>
      <c r="M3219" s="73">
        <f t="shared" si="661"/>
        <v>129.26</v>
      </c>
      <c r="N3219" s="72" t="str">
        <f t="shared" si="662"/>
        <v>0872</v>
      </c>
      <c r="O3219" s="74">
        <f t="shared" si="663"/>
        <v>0</v>
      </c>
      <c r="P3219" s="72">
        <f t="shared" si="664"/>
        <v>0</v>
      </c>
      <c r="Q3219" s="74">
        <f t="shared" si="665"/>
        <v>7</v>
      </c>
      <c r="R3219" s="72" t="str">
        <f t="shared" si="666"/>
        <v/>
      </c>
      <c r="S3219" s="72" t="str">
        <f t="shared" si="667"/>
        <v/>
      </c>
      <c r="AT3219" s="20">
        <f t="shared" si="668"/>
        <v>-8928</v>
      </c>
    </row>
    <row r="3220" spans="1:46" ht="45">
      <c r="A3220" s="54">
        <v>8057</v>
      </c>
      <c r="B3220" s="54" t="s">
        <v>1621</v>
      </c>
      <c r="C3220" s="58" t="s">
        <v>3099</v>
      </c>
      <c r="D3220" s="79">
        <v>7</v>
      </c>
      <c r="E3220" s="79">
        <v>7</v>
      </c>
      <c r="F3220" s="80">
        <v>904.79</v>
      </c>
      <c r="G3220" s="80">
        <v>129.26</v>
      </c>
      <c r="H3220" s="80">
        <v>904.79</v>
      </c>
      <c r="I3220" s="80" t="s">
        <v>28</v>
      </c>
      <c r="J3220" s="80" t="s">
        <v>28</v>
      </c>
      <c r="K3220" s="80">
        <v>129.26</v>
      </c>
      <c r="L3220" s="73">
        <f t="shared" si="660"/>
        <v>101.77</v>
      </c>
      <c r="M3220" s="73">
        <f t="shared" si="661"/>
        <v>129.26</v>
      </c>
      <c r="N3220" s="72" t="str">
        <f t="shared" si="662"/>
        <v>0872</v>
      </c>
      <c r="O3220" s="74">
        <f t="shared" si="663"/>
        <v>0</v>
      </c>
      <c r="P3220" s="72">
        <f t="shared" si="664"/>
        <v>0</v>
      </c>
      <c r="Q3220" s="74">
        <f t="shared" si="665"/>
        <v>7</v>
      </c>
      <c r="R3220" s="72" t="str">
        <f t="shared" si="666"/>
        <v/>
      </c>
      <c r="S3220" s="72" t="str">
        <f t="shared" si="667"/>
        <v/>
      </c>
      <c r="AT3220" s="20">
        <f t="shared" si="668"/>
        <v>-9159.2999999999993</v>
      </c>
    </row>
    <row r="3221" spans="1:46" ht="45">
      <c r="A3221" s="54">
        <v>8057</v>
      </c>
      <c r="B3221" s="54" t="s">
        <v>1620</v>
      </c>
      <c r="C3221" s="58" t="s">
        <v>3099</v>
      </c>
      <c r="D3221" s="79">
        <v>7</v>
      </c>
      <c r="E3221" s="79">
        <v>7</v>
      </c>
      <c r="F3221" s="80">
        <v>904.79</v>
      </c>
      <c r="G3221" s="80">
        <v>129.26</v>
      </c>
      <c r="H3221" s="80">
        <v>904.79</v>
      </c>
      <c r="I3221" s="80" t="s">
        <v>28</v>
      </c>
      <c r="J3221" s="80" t="s">
        <v>28</v>
      </c>
      <c r="K3221" s="80">
        <v>129.26</v>
      </c>
      <c r="L3221" s="73">
        <f t="shared" si="660"/>
        <v>101.77</v>
      </c>
      <c r="M3221" s="73">
        <f t="shared" si="661"/>
        <v>129.26</v>
      </c>
      <c r="N3221" s="72" t="str">
        <f t="shared" si="662"/>
        <v>0872</v>
      </c>
      <c r="O3221" s="74">
        <f t="shared" si="663"/>
        <v>0</v>
      </c>
      <c r="P3221" s="72">
        <f t="shared" si="664"/>
        <v>0</v>
      </c>
      <c r="Q3221" s="74">
        <f t="shared" si="665"/>
        <v>7</v>
      </c>
      <c r="R3221" s="72" t="str">
        <f t="shared" si="666"/>
        <v/>
      </c>
      <c r="S3221" s="72" t="str">
        <f t="shared" si="667"/>
        <v/>
      </c>
      <c r="AT3221" s="20">
        <f t="shared" si="668"/>
        <v>-9159.2999999999993</v>
      </c>
    </row>
    <row r="3222" spans="1:46" ht="45">
      <c r="A3222" s="54">
        <v>8057</v>
      </c>
      <c r="B3222" s="54" t="s">
        <v>1619</v>
      </c>
      <c r="C3222" s="58" t="s">
        <v>3099</v>
      </c>
      <c r="D3222" s="79">
        <v>7</v>
      </c>
      <c r="E3222" s="79">
        <v>7</v>
      </c>
      <c r="F3222" s="80">
        <v>904.79</v>
      </c>
      <c r="G3222" s="80">
        <v>129.26</v>
      </c>
      <c r="H3222" s="80">
        <v>904.79</v>
      </c>
      <c r="I3222" s="80" t="s">
        <v>28</v>
      </c>
      <c r="J3222" s="80" t="s">
        <v>28</v>
      </c>
      <c r="K3222" s="80">
        <v>129.26</v>
      </c>
      <c r="L3222" s="73">
        <f t="shared" si="660"/>
        <v>101.77</v>
      </c>
      <c r="M3222" s="73">
        <f t="shared" si="661"/>
        <v>129.26</v>
      </c>
      <c r="N3222" s="72" t="str">
        <f t="shared" si="662"/>
        <v>0872</v>
      </c>
      <c r="O3222" s="74">
        <f t="shared" si="663"/>
        <v>0</v>
      </c>
      <c r="P3222" s="72">
        <f t="shared" si="664"/>
        <v>0</v>
      </c>
      <c r="Q3222" s="74">
        <f t="shared" si="665"/>
        <v>7</v>
      </c>
      <c r="R3222" s="72" t="str">
        <f t="shared" si="666"/>
        <v/>
      </c>
      <c r="S3222" s="72" t="str">
        <f t="shared" si="667"/>
        <v/>
      </c>
      <c r="AT3222" s="20">
        <f t="shared" si="668"/>
        <v>-9159.2999999999993</v>
      </c>
    </row>
    <row r="3223" spans="1:46" ht="45">
      <c r="A3223" s="54">
        <v>8057</v>
      </c>
      <c r="B3223" s="54" t="s">
        <v>1618</v>
      </c>
      <c r="C3223" s="58" t="s">
        <v>3099</v>
      </c>
      <c r="D3223" s="79">
        <v>7</v>
      </c>
      <c r="E3223" s="79">
        <v>7</v>
      </c>
      <c r="F3223" s="80">
        <v>904.79</v>
      </c>
      <c r="G3223" s="80">
        <v>129.26</v>
      </c>
      <c r="H3223" s="80">
        <v>904.79</v>
      </c>
      <c r="I3223" s="80" t="s">
        <v>28</v>
      </c>
      <c r="J3223" s="80" t="s">
        <v>28</v>
      </c>
      <c r="K3223" s="80">
        <v>129.26</v>
      </c>
      <c r="L3223" s="73">
        <f t="shared" si="660"/>
        <v>101.77</v>
      </c>
      <c r="M3223" s="73">
        <f t="shared" si="661"/>
        <v>129.26</v>
      </c>
      <c r="N3223" s="72" t="str">
        <f t="shared" si="662"/>
        <v>0872</v>
      </c>
      <c r="O3223" s="74">
        <f t="shared" si="663"/>
        <v>0</v>
      </c>
      <c r="P3223" s="72">
        <f t="shared" si="664"/>
        <v>0</v>
      </c>
      <c r="Q3223" s="74">
        <f t="shared" si="665"/>
        <v>7</v>
      </c>
      <c r="R3223" s="72" t="str">
        <f t="shared" si="666"/>
        <v/>
      </c>
      <c r="S3223" s="72" t="str">
        <f t="shared" si="667"/>
        <v/>
      </c>
      <c r="AT3223" s="20">
        <f t="shared" si="668"/>
        <v>-9159.2999999999993</v>
      </c>
    </row>
    <row r="3224" spans="1:46" ht="45">
      <c r="A3224" s="54">
        <v>8057</v>
      </c>
      <c r="B3224" s="54" t="s">
        <v>1617</v>
      </c>
      <c r="C3224" s="58" t="s">
        <v>3099</v>
      </c>
      <c r="D3224" s="79">
        <v>7</v>
      </c>
      <c r="E3224" s="79">
        <v>7</v>
      </c>
      <c r="F3224" s="80">
        <v>904.79</v>
      </c>
      <c r="G3224" s="80">
        <v>129.26</v>
      </c>
      <c r="H3224" s="80">
        <v>904.79</v>
      </c>
      <c r="I3224" s="80" t="s">
        <v>28</v>
      </c>
      <c r="J3224" s="80" t="s">
        <v>28</v>
      </c>
      <c r="K3224" s="80">
        <v>129.26</v>
      </c>
      <c r="L3224" s="73">
        <f t="shared" si="660"/>
        <v>101.77</v>
      </c>
      <c r="M3224" s="73">
        <f t="shared" si="661"/>
        <v>129.26</v>
      </c>
      <c r="N3224" s="72" t="str">
        <f t="shared" si="662"/>
        <v>0872</v>
      </c>
      <c r="O3224" s="74">
        <f t="shared" si="663"/>
        <v>0</v>
      </c>
      <c r="P3224" s="72">
        <f t="shared" si="664"/>
        <v>0</v>
      </c>
      <c r="Q3224" s="74">
        <f t="shared" si="665"/>
        <v>7</v>
      </c>
      <c r="R3224" s="72" t="str">
        <f t="shared" si="666"/>
        <v/>
      </c>
      <c r="S3224" s="72" t="str">
        <f t="shared" si="667"/>
        <v/>
      </c>
      <c r="AT3224" s="20">
        <f t="shared" si="668"/>
        <v>-9159.2999999999993</v>
      </c>
    </row>
    <row r="3225" spans="1:46" ht="45">
      <c r="A3225" s="54">
        <v>8057</v>
      </c>
      <c r="B3225" s="54" t="s">
        <v>1616</v>
      </c>
      <c r="C3225" s="58" t="s">
        <v>3099</v>
      </c>
      <c r="D3225" s="79">
        <v>7</v>
      </c>
      <c r="E3225" s="79">
        <v>7</v>
      </c>
      <c r="F3225" s="80">
        <v>904.79</v>
      </c>
      <c r="G3225" s="80">
        <v>129.26</v>
      </c>
      <c r="H3225" s="80">
        <v>904.79</v>
      </c>
      <c r="I3225" s="80" t="s">
        <v>28</v>
      </c>
      <c r="J3225" s="80" t="s">
        <v>28</v>
      </c>
      <c r="K3225" s="80">
        <v>129.26</v>
      </c>
      <c r="L3225" s="73">
        <f t="shared" si="660"/>
        <v>101.77</v>
      </c>
      <c r="M3225" s="73">
        <f t="shared" si="661"/>
        <v>129.26</v>
      </c>
      <c r="N3225" s="72" t="str">
        <f t="shared" si="662"/>
        <v>0872</v>
      </c>
      <c r="O3225" s="74">
        <f t="shared" si="663"/>
        <v>0</v>
      </c>
      <c r="P3225" s="72">
        <f t="shared" si="664"/>
        <v>0</v>
      </c>
      <c r="Q3225" s="74">
        <f t="shared" si="665"/>
        <v>7</v>
      </c>
      <c r="R3225" s="72" t="str">
        <f t="shared" si="666"/>
        <v/>
      </c>
      <c r="S3225" s="72" t="str">
        <f t="shared" si="667"/>
        <v/>
      </c>
      <c r="AT3225" s="20">
        <f t="shared" si="668"/>
        <v>-9159.2999999999993</v>
      </c>
    </row>
    <row r="3226" spans="1:46" ht="33.75">
      <c r="A3226" s="54">
        <v>8058</v>
      </c>
      <c r="B3226" s="54" t="s">
        <v>1658</v>
      </c>
      <c r="C3226" s="58" t="s">
        <v>2493</v>
      </c>
      <c r="D3226" s="79">
        <v>7</v>
      </c>
      <c r="E3226" s="79">
        <v>7</v>
      </c>
      <c r="F3226" s="80">
        <v>804.8</v>
      </c>
      <c r="G3226" s="80">
        <v>114.97</v>
      </c>
      <c r="H3226" s="80">
        <v>804.8</v>
      </c>
      <c r="I3226" s="80" t="s">
        <v>28</v>
      </c>
      <c r="J3226" s="80" t="s">
        <v>28</v>
      </c>
      <c r="K3226" s="80">
        <v>114.97</v>
      </c>
      <c r="L3226" s="73">
        <f t="shared" si="660"/>
        <v>90.32</v>
      </c>
      <c r="M3226" s="73">
        <f t="shared" si="661"/>
        <v>114.97</v>
      </c>
      <c r="N3226" s="72" t="str">
        <f t="shared" si="662"/>
        <v>0873</v>
      </c>
      <c r="O3226" s="74">
        <f t="shared" si="663"/>
        <v>0</v>
      </c>
      <c r="P3226" s="72">
        <f t="shared" si="664"/>
        <v>0</v>
      </c>
      <c r="Q3226" s="74">
        <f t="shared" si="665"/>
        <v>7</v>
      </c>
      <c r="R3226" s="72" t="str">
        <f t="shared" si="666"/>
        <v/>
      </c>
      <c r="S3226" s="72" t="str">
        <f t="shared" si="667"/>
        <v/>
      </c>
      <c r="AT3226" s="20">
        <f t="shared" si="668"/>
        <v>-8128.7999999999993</v>
      </c>
    </row>
    <row r="3227" spans="1:46" ht="33.75">
      <c r="A3227" s="54">
        <v>8058</v>
      </c>
      <c r="B3227" s="54" t="s">
        <v>1656</v>
      </c>
      <c r="C3227" s="58" t="s">
        <v>2493</v>
      </c>
      <c r="D3227" s="79">
        <v>7</v>
      </c>
      <c r="E3227" s="79">
        <v>7</v>
      </c>
      <c r="F3227" s="80">
        <v>804.8</v>
      </c>
      <c r="G3227" s="80">
        <v>114.97</v>
      </c>
      <c r="H3227" s="80">
        <v>804.8</v>
      </c>
      <c r="I3227" s="80" t="s">
        <v>28</v>
      </c>
      <c r="J3227" s="80" t="s">
        <v>28</v>
      </c>
      <c r="K3227" s="80">
        <v>114.97</v>
      </c>
      <c r="L3227" s="73">
        <f t="shared" si="660"/>
        <v>90.32</v>
      </c>
      <c r="M3227" s="73">
        <f t="shared" si="661"/>
        <v>114.97</v>
      </c>
      <c r="N3227" s="72" t="str">
        <f t="shared" si="662"/>
        <v>0873</v>
      </c>
      <c r="O3227" s="74">
        <f t="shared" si="663"/>
        <v>0</v>
      </c>
      <c r="P3227" s="72">
        <f t="shared" si="664"/>
        <v>0</v>
      </c>
      <c r="Q3227" s="74">
        <f t="shared" si="665"/>
        <v>7</v>
      </c>
      <c r="R3227" s="72" t="str">
        <f t="shared" si="666"/>
        <v/>
      </c>
      <c r="S3227" s="72" t="str">
        <f t="shared" si="667"/>
        <v/>
      </c>
      <c r="AT3227" s="20">
        <f t="shared" si="668"/>
        <v>-8128.7999999999993</v>
      </c>
    </row>
    <row r="3228" spans="1:46" ht="33.75">
      <c r="A3228" s="54">
        <v>8058</v>
      </c>
      <c r="B3228" s="54" t="s">
        <v>1654</v>
      </c>
      <c r="C3228" s="58" t="s">
        <v>2493</v>
      </c>
      <c r="D3228" s="79">
        <v>7</v>
      </c>
      <c r="E3228" s="79">
        <v>7</v>
      </c>
      <c r="F3228" s="80">
        <v>804.8</v>
      </c>
      <c r="G3228" s="80">
        <v>114.97</v>
      </c>
      <c r="H3228" s="80">
        <v>804.8</v>
      </c>
      <c r="I3228" s="80" t="s">
        <v>28</v>
      </c>
      <c r="J3228" s="80" t="s">
        <v>28</v>
      </c>
      <c r="K3228" s="80">
        <v>114.97</v>
      </c>
      <c r="L3228" s="73">
        <f t="shared" si="660"/>
        <v>90.32</v>
      </c>
      <c r="M3228" s="73">
        <f t="shared" si="661"/>
        <v>114.97</v>
      </c>
      <c r="N3228" s="72" t="str">
        <f t="shared" si="662"/>
        <v>0873</v>
      </c>
      <c r="O3228" s="74">
        <f t="shared" si="663"/>
        <v>0</v>
      </c>
      <c r="P3228" s="72">
        <f t="shared" si="664"/>
        <v>0</v>
      </c>
      <c r="Q3228" s="74">
        <f t="shared" si="665"/>
        <v>7</v>
      </c>
      <c r="R3228" s="72" t="str">
        <f t="shared" si="666"/>
        <v/>
      </c>
      <c r="S3228" s="72" t="str">
        <f t="shared" si="667"/>
        <v/>
      </c>
      <c r="AT3228" s="20">
        <f t="shared" si="668"/>
        <v>-8128.7999999999993</v>
      </c>
    </row>
    <row r="3229" spans="1:46" ht="33.75">
      <c r="A3229" s="54">
        <v>8058</v>
      </c>
      <c r="B3229" s="54" t="s">
        <v>1652</v>
      </c>
      <c r="C3229" s="58" t="s">
        <v>2493</v>
      </c>
      <c r="D3229" s="79">
        <v>7</v>
      </c>
      <c r="E3229" s="79">
        <v>7</v>
      </c>
      <c r="F3229" s="80">
        <v>804.8</v>
      </c>
      <c r="G3229" s="80">
        <v>114.97</v>
      </c>
      <c r="H3229" s="80">
        <v>804.8</v>
      </c>
      <c r="I3229" s="80" t="s">
        <v>28</v>
      </c>
      <c r="J3229" s="80" t="s">
        <v>28</v>
      </c>
      <c r="K3229" s="80">
        <v>114.97</v>
      </c>
      <c r="L3229" s="73">
        <f t="shared" si="660"/>
        <v>90.32</v>
      </c>
      <c r="M3229" s="73">
        <f t="shared" si="661"/>
        <v>114.97</v>
      </c>
      <c r="N3229" s="72" t="str">
        <f t="shared" si="662"/>
        <v>0873</v>
      </c>
      <c r="O3229" s="74">
        <f t="shared" si="663"/>
        <v>0</v>
      </c>
      <c r="P3229" s="72">
        <f t="shared" si="664"/>
        <v>0</v>
      </c>
      <c r="Q3229" s="74">
        <f t="shared" si="665"/>
        <v>7</v>
      </c>
      <c r="R3229" s="72" t="str">
        <f t="shared" si="666"/>
        <v/>
      </c>
      <c r="S3229" s="72" t="str">
        <f t="shared" si="667"/>
        <v/>
      </c>
      <c r="AT3229" s="20">
        <f t="shared" si="668"/>
        <v>-8128.7999999999993</v>
      </c>
    </row>
    <row r="3230" spans="1:46" ht="33.75">
      <c r="A3230" s="54">
        <v>8058</v>
      </c>
      <c r="B3230" s="54" t="s">
        <v>1650</v>
      </c>
      <c r="C3230" s="58" t="s">
        <v>2493</v>
      </c>
      <c r="D3230" s="79">
        <v>7</v>
      </c>
      <c r="E3230" s="79">
        <v>7</v>
      </c>
      <c r="F3230" s="80">
        <v>804.8</v>
      </c>
      <c r="G3230" s="80">
        <v>114.97</v>
      </c>
      <c r="H3230" s="80">
        <v>804.8</v>
      </c>
      <c r="I3230" s="80" t="s">
        <v>28</v>
      </c>
      <c r="J3230" s="80" t="s">
        <v>28</v>
      </c>
      <c r="K3230" s="80">
        <v>114.97</v>
      </c>
      <c r="L3230" s="73">
        <f t="shared" si="660"/>
        <v>92.12</v>
      </c>
      <c r="M3230" s="73">
        <f t="shared" si="661"/>
        <v>114.97</v>
      </c>
      <c r="N3230" s="72" t="str">
        <f t="shared" si="662"/>
        <v>0873</v>
      </c>
      <c r="O3230" s="74">
        <f t="shared" si="663"/>
        <v>0</v>
      </c>
      <c r="P3230" s="72">
        <f t="shared" si="664"/>
        <v>0</v>
      </c>
      <c r="Q3230" s="74">
        <f t="shared" si="665"/>
        <v>7</v>
      </c>
      <c r="R3230" s="72" t="str">
        <f t="shared" si="666"/>
        <v/>
      </c>
      <c r="S3230" s="72" t="str">
        <f t="shared" si="667"/>
        <v/>
      </c>
      <c r="AT3230" s="20">
        <f t="shared" si="668"/>
        <v>-8290.8000000000011</v>
      </c>
    </row>
    <row r="3231" spans="1:46" ht="33.75">
      <c r="A3231" s="54">
        <v>8058</v>
      </c>
      <c r="B3231" s="54" t="s">
        <v>1648</v>
      </c>
      <c r="C3231" s="58" t="s">
        <v>2493</v>
      </c>
      <c r="D3231" s="79">
        <v>7</v>
      </c>
      <c r="E3231" s="79">
        <v>7</v>
      </c>
      <c r="F3231" s="80">
        <v>804.8</v>
      </c>
      <c r="G3231" s="80">
        <v>114.97</v>
      </c>
      <c r="H3231" s="80">
        <v>804.8</v>
      </c>
      <c r="I3231" s="80" t="s">
        <v>28</v>
      </c>
      <c r="J3231" s="80" t="s">
        <v>28</v>
      </c>
      <c r="K3231" s="80">
        <v>114.97</v>
      </c>
      <c r="L3231" s="73">
        <f t="shared" si="660"/>
        <v>92.12</v>
      </c>
      <c r="M3231" s="73">
        <f t="shared" si="661"/>
        <v>114.97</v>
      </c>
      <c r="N3231" s="72" t="str">
        <f t="shared" si="662"/>
        <v>0873</v>
      </c>
      <c r="O3231" s="74">
        <f t="shared" si="663"/>
        <v>0</v>
      </c>
      <c r="P3231" s="72">
        <f t="shared" si="664"/>
        <v>0</v>
      </c>
      <c r="Q3231" s="74">
        <f t="shared" si="665"/>
        <v>7</v>
      </c>
      <c r="R3231" s="72" t="str">
        <f t="shared" si="666"/>
        <v/>
      </c>
      <c r="S3231" s="72" t="str">
        <f t="shared" si="667"/>
        <v/>
      </c>
      <c r="AT3231" s="20">
        <f t="shared" si="668"/>
        <v>-8290.8000000000011</v>
      </c>
    </row>
    <row r="3232" spans="1:46" ht="33.75">
      <c r="A3232" s="54">
        <v>8058</v>
      </c>
      <c r="B3232" s="54" t="s">
        <v>1646</v>
      </c>
      <c r="C3232" s="58" t="s">
        <v>2493</v>
      </c>
      <c r="D3232" s="79">
        <v>7</v>
      </c>
      <c r="E3232" s="79">
        <v>7</v>
      </c>
      <c r="F3232" s="80">
        <v>804.8</v>
      </c>
      <c r="G3232" s="80">
        <v>114.97</v>
      </c>
      <c r="H3232" s="80">
        <v>804.8</v>
      </c>
      <c r="I3232" s="80" t="s">
        <v>28</v>
      </c>
      <c r="J3232" s="80" t="s">
        <v>28</v>
      </c>
      <c r="K3232" s="80">
        <v>114.97</v>
      </c>
      <c r="L3232" s="73">
        <f t="shared" si="660"/>
        <v>92.12</v>
      </c>
      <c r="M3232" s="73">
        <f t="shared" si="661"/>
        <v>114.97</v>
      </c>
      <c r="N3232" s="72" t="str">
        <f t="shared" si="662"/>
        <v>0873</v>
      </c>
      <c r="O3232" s="74">
        <f t="shared" si="663"/>
        <v>0</v>
      </c>
      <c r="P3232" s="72">
        <f t="shared" si="664"/>
        <v>0</v>
      </c>
      <c r="Q3232" s="74">
        <f t="shared" si="665"/>
        <v>7</v>
      </c>
      <c r="R3232" s="72" t="str">
        <f t="shared" si="666"/>
        <v/>
      </c>
      <c r="S3232" s="72" t="str">
        <f t="shared" si="667"/>
        <v/>
      </c>
      <c r="AT3232" s="20">
        <f t="shared" si="668"/>
        <v>-8290.8000000000011</v>
      </c>
    </row>
    <row r="3233" spans="1:46" ht="33.75">
      <c r="A3233" s="54">
        <v>8058</v>
      </c>
      <c r="B3233" s="54" t="s">
        <v>1644</v>
      </c>
      <c r="C3233" s="58" t="s">
        <v>2493</v>
      </c>
      <c r="D3233" s="79">
        <v>7</v>
      </c>
      <c r="E3233" s="79">
        <v>7</v>
      </c>
      <c r="F3233" s="80">
        <v>804.8</v>
      </c>
      <c r="G3233" s="80">
        <v>114.97</v>
      </c>
      <c r="H3233" s="80">
        <v>804.8</v>
      </c>
      <c r="I3233" s="80" t="s">
        <v>28</v>
      </c>
      <c r="J3233" s="80" t="s">
        <v>28</v>
      </c>
      <c r="K3233" s="80">
        <v>114.97</v>
      </c>
      <c r="L3233" s="73">
        <f t="shared" si="660"/>
        <v>92.12</v>
      </c>
      <c r="M3233" s="73">
        <f t="shared" si="661"/>
        <v>114.97</v>
      </c>
      <c r="N3233" s="72" t="str">
        <f t="shared" si="662"/>
        <v>0873</v>
      </c>
      <c r="O3233" s="74">
        <f t="shared" si="663"/>
        <v>0</v>
      </c>
      <c r="P3233" s="72">
        <f t="shared" si="664"/>
        <v>0</v>
      </c>
      <c r="Q3233" s="74">
        <f t="shared" si="665"/>
        <v>7</v>
      </c>
      <c r="R3233" s="72" t="str">
        <f t="shared" si="666"/>
        <v/>
      </c>
      <c r="S3233" s="72" t="str">
        <f t="shared" si="667"/>
        <v/>
      </c>
      <c r="AT3233" s="20">
        <f t="shared" si="668"/>
        <v>-8290.8000000000011</v>
      </c>
    </row>
    <row r="3234" spans="1:46" ht="33.75">
      <c r="A3234" s="54">
        <v>8058</v>
      </c>
      <c r="B3234" s="54" t="s">
        <v>1642</v>
      </c>
      <c r="C3234" s="58" t="s">
        <v>2493</v>
      </c>
      <c r="D3234" s="79">
        <v>7</v>
      </c>
      <c r="E3234" s="79">
        <v>7</v>
      </c>
      <c r="F3234" s="80">
        <v>804.8</v>
      </c>
      <c r="G3234" s="80">
        <v>114.97</v>
      </c>
      <c r="H3234" s="80">
        <v>804.8</v>
      </c>
      <c r="I3234" s="80" t="s">
        <v>28</v>
      </c>
      <c r="J3234" s="80" t="s">
        <v>28</v>
      </c>
      <c r="K3234" s="80">
        <v>114.97</v>
      </c>
      <c r="L3234" s="73">
        <f t="shared" si="660"/>
        <v>103</v>
      </c>
      <c r="M3234" s="73">
        <f t="shared" si="661"/>
        <v>114.97</v>
      </c>
      <c r="N3234" s="72" t="str">
        <f t="shared" si="662"/>
        <v>0873</v>
      </c>
      <c r="O3234" s="74">
        <f t="shared" si="663"/>
        <v>0</v>
      </c>
      <c r="P3234" s="72">
        <f t="shared" si="664"/>
        <v>0</v>
      </c>
      <c r="Q3234" s="74">
        <f t="shared" si="665"/>
        <v>7</v>
      </c>
      <c r="R3234" s="72" t="str">
        <f t="shared" si="666"/>
        <v/>
      </c>
      <c r="S3234" s="72" t="str">
        <f t="shared" si="667"/>
        <v/>
      </c>
      <c r="AT3234" s="20">
        <f t="shared" si="668"/>
        <v>-9270</v>
      </c>
    </row>
    <row r="3235" spans="1:46" ht="33.75">
      <c r="A3235" s="54">
        <v>8058</v>
      </c>
      <c r="B3235" s="54" t="s">
        <v>1640</v>
      </c>
      <c r="C3235" s="58" t="s">
        <v>2493</v>
      </c>
      <c r="D3235" s="79">
        <v>7</v>
      </c>
      <c r="E3235" s="79">
        <v>7</v>
      </c>
      <c r="F3235" s="80">
        <v>804.8</v>
      </c>
      <c r="G3235" s="80">
        <v>114.97</v>
      </c>
      <c r="H3235" s="80">
        <v>804.8</v>
      </c>
      <c r="I3235" s="80" t="s">
        <v>28</v>
      </c>
      <c r="J3235" s="80" t="s">
        <v>28</v>
      </c>
      <c r="K3235" s="80">
        <v>114.97</v>
      </c>
      <c r="L3235" s="73">
        <f t="shared" si="660"/>
        <v>103</v>
      </c>
      <c r="M3235" s="73">
        <f t="shared" si="661"/>
        <v>114.97</v>
      </c>
      <c r="N3235" s="72" t="str">
        <f t="shared" si="662"/>
        <v>0873</v>
      </c>
      <c r="O3235" s="74">
        <f t="shared" si="663"/>
        <v>0</v>
      </c>
      <c r="P3235" s="72">
        <f t="shared" si="664"/>
        <v>0</v>
      </c>
      <c r="Q3235" s="74">
        <f t="shared" si="665"/>
        <v>7</v>
      </c>
      <c r="R3235" s="72" t="str">
        <f t="shared" si="666"/>
        <v/>
      </c>
      <c r="S3235" s="72" t="str">
        <f t="shared" si="667"/>
        <v/>
      </c>
      <c r="AT3235" s="20">
        <f t="shared" si="668"/>
        <v>-9270</v>
      </c>
    </row>
    <row r="3236" spans="1:46" ht="33.75">
      <c r="A3236" s="54">
        <v>8058</v>
      </c>
      <c r="B3236" s="54" t="s">
        <v>1638</v>
      </c>
      <c r="C3236" s="58" t="s">
        <v>2493</v>
      </c>
      <c r="D3236" s="79">
        <v>7</v>
      </c>
      <c r="E3236" s="79">
        <v>7</v>
      </c>
      <c r="F3236" s="80">
        <v>804.8</v>
      </c>
      <c r="G3236" s="80">
        <v>114.97</v>
      </c>
      <c r="H3236" s="80">
        <v>804.8</v>
      </c>
      <c r="I3236" s="80" t="s">
        <v>28</v>
      </c>
      <c r="J3236" s="80" t="s">
        <v>28</v>
      </c>
      <c r="K3236" s="80">
        <v>114.97</v>
      </c>
      <c r="L3236" s="73">
        <f t="shared" si="660"/>
        <v>103</v>
      </c>
      <c r="M3236" s="73">
        <f t="shared" si="661"/>
        <v>114.97</v>
      </c>
      <c r="N3236" s="72" t="str">
        <f t="shared" si="662"/>
        <v>0873</v>
      </c>
      <c r="O3236" s="74">
        <f t="shared" si="663"/>
        <v>0</v>
      </c>
      <c r="P3236" s="72">
        <f t="shared" si="664"/>
        <v>0</v>
      </c>
      <c r="Q3236" s="74">
        <f t="shared" si="665"/>
        <v>7</v>
      </c>
      <c r="R3236" s="72" t="str">
        <f t="shared" si="666"/>
        <v/>
      </c>
      <c r="S3236" s="72" t="str">
        <f t="shared" si="667"/>
        <v/>
      </c>
      <c r="AT3236" s="20">
        <f t="shared" si="668"/>
        <v>-9270</v>
      </c>
    </row>
    <row r="3237" spans="1:46" ht="33.75">
      <c r="A3237" s="54">
        <v>8058</v>
      </c>
      <c r="B3237" s="54" t="s">
        <v>1636</v>
      </c>
      <c r="C3237" s="58" t="s">
        <v>2493</v>
      </c>
      <c r="D3237" s="79">
        <v>7</v>
      </c>
      <c r="E3237" s="79">
        <v>7</v>
      </c>
      <c r="F3237" s="80">
        <v>804.8</v>
      </c>
      <c r="G3237" s="80">
        <v>114.97</v>
      </c>
      <c r="H3237" s="80">
        <v>804.8</v>
      </c>
      <c r="I3237" s="80" t="s">
        <v>28</v>
      </c>
      <c r="J3237" s="80" t="s">
        <v>28</v>
      </c>
      <c r="K3237" s="80">
        <v>114.97</v>
      </c>
      <c r="L3237" s="73">
        <f t="shared" si="660"/>
        <v>103</v>
      </c>
      <c r="M3237" s="73">
        <f t="shared" si="661"/>
        <v>114.97</v>
      </c>
      <c r="N3237" s="72" t="str">
        <f t="shared" si="662"/>
        <v>0873</v>
      </c>
      <c r="O3237" s="74">
        <f t="shared" si="663"/>
        <v>0</v>
      </c>
      <c r="P3237" s="72">
        <f t="shared" si="664"/>
        <v>0</v>
      </c>
      <c r="Q3237" s="74">
        <f t="shared" si="665"/>
        <v>7</v>
      </c>
      <c r="R3237" s="72" t="str">
        <f t="shared" si="666"/>
        <v/>
      </c>
      <c r="S3237" s="72" t="str">
        <f t="shared" si="667"/>
        <v/>
      </c>
      <c r="AT3237" s="20">
        <f t="shared" si="668"/>
        <v>-9270</v>
      </c>
    </row>
    <row r="3238" spans="1:46" ht="56.25">
      <c r="A3238" s="54">
        <v>8059</v>
      </c>
      <c r="B3238" s="54" t="s">
        <v>1678</v>
      </c>
      <c r="C3238" s="58" t="s">
        <v>3100</v>
      </c>
      <c r="D3238" s="79">
        <v>7</v>
      </c>
      <c r="E3238" s="79">
        <v>7</v>
      </c>
      <c r="F3238" s="80">
        <v>1017.72</v>
      </c>
      <c r="G3238" s="80">
        <v>145.38999999999999</v>
      </c>
      <c r="H3238" s="80">
        <v>1017.72</v>
      </c>
      <c r="I3238" s="80" t="s">
        <v>28</v>
      </c>
      <c r="J3238" s="80" t="s">
        <v>28</v>
      </c>
      <c r="K3238" s="80">
        <v>145.38999999999999</v>
      </c>
      <c r="L3238" s="73">
        <f t="shared" si="660"/>
        <v>86.75</v>
      </c>
      <c r="M3238" s="73">
        <f t="shared" si="661"/>
        <v>145.38999999999999</v>
      </c>
      <c r="N3238" s="72" t="str">
        <f t="shared" si="662"/>
        <v>0874</v>
      </c>
      <c r="O3238" s="74">
        <f t="shared" si="663"/>
        <v>0</v>
      </c>
      <c r="P3238" s="72">
        <f t="shared" si="664"/>
        <v>0</v>
      </c>
      <c r="Q3238" s="74">
        <f t="shared" si="665"/>
        <v>7</v>
      </c>
      <c r="R3238" s="72" t="str">
        <f t="shared" si="666"/>
        <v/>
      </c>
      <c r="S3238" s="72" t="str">
        <f t="shared" si="667"/>
        <v/>
      </c>
      <c r="AT3238" s="20">
        <f t="shared" si="668"/>
        <v>-7807.5</v>
      </c>
    </row>
    <row r="3239" spans="1:46" ht="56.25">
      <c r="A3239" s="54">
        <v>8059</v>
      </c>
      <c r="B3239" s="54" t="s">
        <v>1677</v>
      </c>
      <c r="C3239" s="58" t="s">
        <v>3100</v>
      </c>
      <c r="D3239" s="79">
        <v>7</v>
      </c>
      <c r="E3239" s="79">
        <v>7</v>
      </c>
      <c r="F3239" s="80">
        <v>1017.72</v>
      </c>
      <c r="G3239" s="80">
        <v>145.38999999999999</v>
      </c>
      <c r="H3239" s="80">
        <v>1017.72</v>
      </c>
      <c r="I3239" s="80" t="s">
        <v>28</v>
      </c>
      <c r="J3239" s="80" t="s">
        <v>28</v>
      </c>
      <c r="K3239" s="80">
        <v>145.38999999999999</v>
      </c>
      <c r="L3239" s="73">
        <f t="shared" si="660"/>
        <v>86.75</v>
      </c>
      <c r="M3239" s="73">
        <f t="shared" si="661"/>
        <v>145.38999999999999</v>
      </c>
      <c r="N3239" s="72" t="str">
        <f t="shared" si="662"/>
        <v>0874</v>
      </c>
      <c r="O3239" s="74">
        <f t="shared" si="663"/>
        <v>0</v>
      </c>
      <c r="P3239" s="72">
        <f t="shared" si="664"/>
        <v>0</v>
      </c>
      <c r="Q3239" s="74">
        <f t="shared" si="665"/>
        <v>7</v>
      </c>
      <c r="R3239" s="72" t="str">
        <f t="shared" si="666"/>
        <v/>
      </c>
      <c r="S3239" s="72" t="str">
        <f t="shared" si="667"/>
        <v/>
      </c>
      <c r="AT3239" s="20">
        <f t="shared" si="668"/>
        <v>-7807.5</v>
      </c>
    </row>
    <row r="3240" spans="1:46" ht="56.25">
      <c r="A3240" s="54">
        <v>8059</v>
      </c>
      <c r="B3240" s="54" t="s">
        <v>1676</v>
      </c>
      <c r="C3240" s="58" t="s">
        <v>3100</v>
      </c>
      <c r="D3240" s="79">
        <v>7</v>
      </c>
      <c r="E3240" s="79">
        <v>7</v>
      </c>
      <c r="F3240" s="80">
        <v>1017.72</v>
      </c>
      <c r="G3240" s="80">
        <v>145.38999999999999</v>
      </c>
      <c r="H3240" s="80">
        <v>1017.72</v>
      </c>
      <c r="I3240" s="80" t="s">
        <v>28</v>
      </c>
      <c r="J3240" s="80" t="s">
        <v>28</v>
      </c>
      <c r="K3240" s="80">
        <v>145.38999999999999</v>
      </c>
      <c r="L3240" s="73">
        <f t="shared" si="660"/>
        <v>86.75</v>
      </c>
      <c r="M3240" s="73">
        <f t="shared" si="661"/>
        <v>145.38999999999999</v>
      </c>
      <c r="N3240" s="72" t="str">
        <f t="shared" si="662"/>
        <v>0874</v>
      </c>
      <c r="O3240" s="74">
        <f t="shared" si="663"/>
        <v>0</v>
      </c>
      <c r="P3240" s="72">
        <f t="shared" si="664"/>
        <v>0</v>
      </c>
      <c r="Q3240" s="74">
        <f t="shared" si="665"/>
        <v>7</v>
      </c>
      <c r="R3240" s="72" t="str">
        <f t="shared" si="666"/>
        <v/>
      </c>
      <c r="S3240" s="72" t="str">
        <f t="shared" si="667"/>
        <v/>
      </c>
      <c r="AT3240" s="20">
        <f t="shared" si="668"/>
        <v>-7807.5</v>
      </c>
    </row>
    <row r="3241" spans="1:46" ht="56.25">
      <c r="A3241" s="54">
        <v>8059</v>
      </c>
      <c r="B3241" s="54" t="s">
        <v>1675</v>
      </c>
      <c r="C3241" s="58" t="s">
        <v>3100</v>
      </c>
      <c r="D3241" s="79">
        <v>7</v>
      </c>
      <c r="E3241" s="79">
        <v>7</v>
      </c>
      <c r="F3241" s="80">
        <v>1017.72</v>
      </c>
      <c r="G3241" s="80">
        <v>145.38999999999999</v>
      </c>
      <c r="H3241" s="80">
        <v>1017.72</v>
      </c>
      <c r="I3241" s="80" t="s">
        <v>28</v>
      </c>
      <c r="J3241" s="80" t="s">
        <v>28</v>
      </c>
      <c r="K3241" s="80">
        <v>145.38999999999999</v>
      </c>
      <c r="L3241" s="73">
        <f t="shared" si="660"/>
        <v>86.75</v>
      </c>
      <c r="M3241" s="73">
        <f t="shared" si="661"/>
        <v>145.38999999999999</v>
      </c>
      <c r="N3241" s="72" t="str">
        <f t="shared" si="662"/>
        <v>0874</v>
      </c>
      <c r="O3241" s="74">
        <f t="shared" si="663"/>
        <v>0</v>
      </c>
      <c r="P3241" s="72">
        <f t="shared" si="664"/>
        <v>0</v>
      </c>
      <c r="Q3241" s="74">
        <f t="shared" si="665"/>
        <v>7</v>
      </c>
      <c r="R3241" s="72" t="str">
        <f t="shared" si="666"/>
        <v/>
      </c>
      <c r="S3241" s="72" t="str">
        <f t="shared" si="667"/>
        <v/>
      </c>
      <c r="AT3241" s="20">
        <f t="shared" si="668"/>
        <v>-7807.5</v>
      </c>
    </row>
    <row r="3242" spans="1:46" ht="56.25">
      <c r="A3242" s="54">
        <v>8059</v>
      </c>
      <c r="B3242" s="54" t="s">
        <v>1674</v>
      </c>
      <c r="C3242" s="58" t="s">
        <v>3100</v>
      </c>
      <c r="D3242" s="79">
        <v>7</v>
      </c>
      <c r="E3242" s="79">
        <v>7</v>
      </c>
      <c r="F3242" s="80">
        <v>1017.72</v>
      </c>
      <c r="G3242" s="80">
        <v>145.38999999999999</v>
      </c>
      <c r="H3242" s="80">
        <v>1017.72</v>
      </c>
      <c r="I3242" s="80" t="s">
        <v>28</v>
      </c>
      <c r="J3242" s="80" t="s">
        <v>28</v>
      </c>
      <c r="K3242" s="80">
        <v>145.38999999999999</v>
      </c>
      <c r="L3242" s="73">
        <f t="shared" si="660"/>
        <v>86.75</v>
      </c>
      <c r="M3242" s="73">
        <f t="shared" si="661"/>
        <v>145.38999999999999</v>
      </c>
      <c r="N3242" s="72" t="str">
        <f t="shared" si="662"/>
        <v>0874</v>
      </c>
      <c r="O3242" s="74">
        <f t="shared" si="663"/>
        <v>0</v>
      </c>
      <c r="P3242" s="72">
        <f t="shared" si="664"/>
        <v>0</v>
      </c>
      <c r="Q3242" s="74">
        <f t="shared" si="665"/>
        <v>7</v>
      </c>
      <c r="R3242" s="72" t="str">
        <f t="shared" si="666"/>
        <v/>
      </c>
      <c r="S3242" s="72" t="str">
        <f t="shared" si="667"/>
        <v/>
      </c>
      <c r="AT3242" s="20">
        <f t="shared" si="668"/>
        <v>-7807.5</v>
      </c>
    </row>
    <row r="3243" spans="1:46" ht="56.25">
      <c r="A3243" s="54">
        <v>8059</v>
      </c>
      <c r="B3243" s="54" t="s">
        <v>1673</v>
      </c>
      <c r="C3243" s="58" t="s">
        <v>3100</v>
      </c>
      <c r="D3243" s="79">
        <v>7</v>
      </c>
      <c r="E3243" s="79">
        <v>7</v>
      </c>
      <c r="F3243" s="80">
        <v>1017.72</v>
      </c>
      <c r="G3243" s="80">
        <v>145.38999999999999</v>
      </c>
      <c r="H3243" s="80">
        <v>1017.72</v>
      </c>
      <c r="I3243" s="80" t="s">
        <v>28</v>
      </c>
      <c r="J3243" s="80" t="s">
        <v>28</v>
      </c>
      <c r="K3243" s="80">
        <v>145.38999999999999</v>
      </c>
      <c r="L3243" s="73">
        <f t="shared" si="660"/>
        <v>86.75</v>
      </c>
      <c r="M3243" s="73">
        <f t="shared" si="661"/>
        <v>145.38999999999999</v>
      </c>
      <c r="N3243" s="72" t="str">
        <f t="shared" si="662"/>
        <v>0874</v>
      </c>
      <c r="O3243" s="74">
        <f t="shared" si="663"/>
        <v>0</v>
      </c>
      <c r="P3243" s="72">
        <f t="shared" si="664"/>
        <v>0</v>
      </c>
      <c r="Q3243" s="74">
        <f t="shared" si="665"/>
        <v>7</v>
      </c>
      <c r="R3243" s="72" t="str">
        <f t="shared" si="666"/>
        <v/>
      </c>
      <c r="S3243" s="72" t="str">
        <f t="shared" si="667"/>
        <v/>
      </c>
      <c r="AT3243" s="20">
        <f t="shared" si="668"/>
        <v>-7807.5</v>
      </c>
    </row>
    <row r="3244" spans="1:46" ht="56.25">
      <c r="A3244" s="54">
        <v>8059</v>
      </c>
      <c r="B3244" s="54" t="s">
        <v>1672</v>
      </c>
      <c r="C3244" s="58" t="s">
        <v>3100</v>
      </c>
      <c r="D3244" s="79">
        <v>7</v>
      </c>
      <c r="E3244" s="79">
        <v>7</v>
      </c>
      <c r="F3244" s="80">
        <v>1017.72</v>
      </c>
      <c r="G3244" s="80">
        <v>145.38999999999999</v>
      </c>
      <c r="H3244" s="80">
        <v>1017.72</v>
      </c>
      <c r="I3244" s="80" t="s">
        <v>28</v>
      </c>
      <c r="J3244" s="80" t="s">
        <v>28</v>
      </c>
      <c r="K3244" s="80">
        <v>145.38999999999999</v>
      </c>
      <c r="L3244" s="73">
        <f t="shared" si="660"/>
        <v>96.43</v>
      </c>
      <c r="M3244" s="73">
        <f t="shared" si="661"/>
        <v>145.38999999999999</v>
      </c>
      <c r="N3244" s="72" t="str">
        <f t="shared" si="662"/>
        <v>0874</v>
      </c>
      <c r="O3244" s="74">
        <f t="shared" si="663"/>
        <v>0</v>
      </c>
      <c r="P3244" s="72">
        <f t="shared" si="664"/>
        <v>0</v>
      </c>
      <c r="Q3244" s="74">
        <f t="shared" si="665"/>
        <v>7</v>
      </c>
      <c r="R3244" s="72" t="str">
        <f t="shared" si="666"/>
        <v/>
      </c>
      <c r="S3244" s="72" t="str">
        <f t="shared" si="667"/>
        <v/>
      </c>
      <c r="AT3244" s="20">
        <f t="shared" si="668"/>
        <v>-8678.7000000000007</v>
      </c>
    </row>
    <row r="3245" spans="1:46" ht="56.25">
      <c r="A3245" s="54">
        <v>8059</v>
      </c>
      <c r="B3245" s="54" t="s">
        <v>1671</v>
      </c>
      <c r="C3245" s="58" t="s">
        <v>3100</v>
      </c>
      <c r="D3245" s="79">
        <v>7</v>
      </c>
      <c r="E3245" s="79">
        <v>7</v>
      </c>
      <c r="F3245" s="80">
        <v>1017.72</v>
      </c>
      <c r="G3245" s="80">
        <v>145.38999999999999</v>
      </c>
      <c r="H3245" s="80">
        <v>1017.72</v>
      </c>
      <c r="I3245" s="80" t="s">
        <v>28</v>
      </c>
      <c r="J3245" s="80" t="s">
        <v>28</v>
      </c>
      <c r="K3245" s="80">
        <v>145.38999999999999</v>
      </c>
      <c r="L3245" s="73">
        <f t="shared" si="660"/>
        <v>96.43</v>
      </c>
      <c r="M3245" s="73">
        <f t="shared" si="661"/>
        <v>145.38999999999999</v>
      </c>
      <c r="N3245" s="72" t="str">
        <f t="shared" si="662"/>
        <v>0874</v>
      </c>
      <c r="O3245" s="74">
        <f t="shared" si="663"/>
        <v>0</v>
      </c>
      <c r="P3245" s="72">
        <f t="shared" si="664"/>
        <v>0</v>
      </c>
      <c r="Q3245" s="74">
        <f t="shared" si="665"/>
        <v>7</v>
      </c>
      <c r="R3245" s="72" t="str">
        <f t="shared" si="666"/>
        <v/>
      </c>
      <c r="S3245" s="72" t="str">
        <f t="shared" si="667"/>
        <v/>
      </c>
      <c r="AT3245" s="20">
        <f t="shared" si="668"/>
        <v>-8678.7000000000007</v>
      </c>
    </row>
    <row r="3246" spans="1:46" ht="56.25">
      <c r="A3246" s="54">
        <v>8059</v>
      </c>
      <c r="B3246" s="54" t="s">
        <v>1670</v>
      </c>
      <c r="C3246" s="58" t="s">
        <v>3100</v>
      </c>
      <c r="D3246" s="79">
        <v>7</v>
      </c>
      <c r="E3246" s="79">
        <v>7</v>
      </c>
      <c r="F3246" s="80">
        <v>1017.72</v>
      </c>
      <c r="G3246" s="80">
        <v>145.38999999999999</v>
      </c>
      <c r="H3246" s="80">
        <v>1017.72</v>
      </c>
      <c r="I3246" s="80" t="s">
        <v>28</v>
      </c>
      <c r="J3246" s="80" t="s">
        <v>28</v>
      </c>
      <c r="K3246" s="80">
        <v>145.38999999999999</v>
      </c>
      <c r="L3246" s="73">
        <f t="shared" si="660"/>
        <v>96.43</v>
      </c>
      <c r="M3246" s="73">
        <f t="shared" si="661"/>
        <v>145.38999999999999</v>
      </c>
      <c r="N3246" s="72" t="str">
        <f t="shared" si="662"/>
        <v>0874</v>
      </c>
      <c r="O3246" s="74">
        <f t="shared" si="663"/>
        <v>0</v>
      </c>
      <c r="P3246" s="72">
        <f t="shared" si="664"/>
        <v>0</v>
      </c>
      <c r="Q3246" s="74">
        <f t="shared" si="665"/>
        <v>7</v>
      </c>
      <c r="R3246" s="72" t="str">
        <f t="shared" si="666"/>
        <v/>
      </c>
      <c r="S3246" s="72" t="str">
        <f t="shared" si="667"/>
        <v/>
      </c>
      <c r="AT3246" s="20">
        <f t="shared" si="668"/>
        <v>-8678.7000000000007</v>
      </c>
    </row>
    <row r="3247" spans="1:46" ht="56.25">
      <c r="A3247" s="54">
        <v>8059</v>
      </c>
      <c r="B3247" s="54" t="s">
        <v>1669</v>
      </c>
      <c r="C3247" s="58" t="s">
        <v>3100</v>
      </c>
      <c r="D3247" s="79">
        <v>7</v>
      </c>
      <c r="E3247" s="79">
        <v>7</v>
      </c>
      <c r="F3247" s="80">
        <v>1017.72</v>
      </c>
      <c r="G3247" s="80">
        <v>145.38999999999999</v>
      </c>
      <c r="H3247" s="80">
        <v>1017.72</v>
      </c>
      <c r="I3247" s="80" t="s">
        <v>28</v>
      </c>
      <c r="J3247" s="80" t="s">
        <v>28</v>
      </c>
      <c r="K3247" s="80">
        <v>145.38999999999999</v>
      </c>
      <c r="L3247" s="73">
        <f t="shared" si="660"/>
        <v>96.43</v>
      </c>
      <c r="M3247" s="73">
        <f t="shared" si="661"/>
        <v>145.38999999999999</v>
      </c>
      <c r="N3247" s="72" t="str">
        <f t="shared" si="662"/>
        <v>0874</v>
      </c>
      <c r="O3247" s="74">
        <f t="shared" si="663"/>
        <v>0</v>
      </c>
      <c r="P3247" s="72">
        <f t="shared" si="664"/>
        <v>0</v>
      </c>
      <c r="Q3247" s="74">
        <f t="shared" si="665"/>
        <v>7</v>
      </c>
      <c r="R3247" s="72" t="str">
        <f t="shared" si="666"/>
        <v/>
      </c>
      <c r="S3247" s="72" t="str">
        <f t="shared" si="667"/>
        <v/>
      </c>
      <c r="AT3247" s="20">
        <f t="shared" si="668"/>
        <v>-8678.7000000000007</v>
      </c>
    </row>
    <row r="3248" spans="1:46" ht="56.25">
      <c r="A3248" s="54">
        <v>8059</v>
      </c>
      <c r="B3248" s="54" t="s">
        <v>1668</v>
      </c>
      <c r="C3248" s="58" t="s">
        <v>3100</v>
      </c>
      <c r="D3248" s="79">
        <v>7</v>
      </c>
      <c r="E3248" s="79">
        <v>7</v>
      </c>
      <c r="F3248" s="80">
        <v>1017.72</v>
      </c>
      <c r="G3248" s="80">
        <v>145.38999999999999</v>
      </c>
      <c r="H3248" s="80">
        <v>1017.72</v>
      </c>
      <c r="I3248" s="80" t="s">
        <v>28</v>
      </c>
      <c r="J3248" s="80" t="s">
        <v>28</v>
      </c>
      <c r="K3248" s="80">
        <v>145.38999999999999</v>
      </c>
      <c r="L3248" s="73">
        <f t="shared" si="660"/>
        <v>96.43</v>
      </c>
      <c r="M3248" s="73">
        <f t="shared" si="661"/>
        <v>145.38999999999999</v>
      </c>
      <c r="N3248" s="72" t="str">
        <f t="shared" si="662"/>
        <v>0874</v>
      </c>
      <c r="O3248" s="74">
        <f t="shared" si="663"/>
        <v>0</v>
      </c>
      <c r="P3248" s="72">
        <f t="shared" si="664"/>
        <v>0</v>
      </c>
      <c r="Q3248" s="74">
        <f t="shared" si="665"/>
        <v>7</v>
      </c>
      <c r="R3248" s="72" t="str">
        <f t="shared" si="666"/>
        <v/>
      </c>
      <c r="S3248" s="72" t="str">
        <f t="shared" si="667"/>
        <v/>
      </c>
      <c r="AT3248" s="20">
        <f t="shared" si="668"/>
        <v>-8678.7000000000007</v>
      </c>
    </row>
    <row r="3249" spans="1:46" ht="56.25">
      <c r="A3249" s="54">
        <v>8059</v>
      </c>
      <c r="B3249" s="54" t="s">
        <v>1667</v>
      </c>
      <c r="C3249" s="58" t="s">
        <v>3100</v>
      </c>
      <c r="D3249" s="79">
        <v>7</v>
      </c>
      <c r="E3249" s="79">
        <v>7</v>
      </c>
      <c r="F3249" s="80">
        <v>1017.72</v>
      </c>
      <c r="G3249" s="80">
        <v>145.38999999999999</v>
      </c>
      <c r="H3249" s="80">
        <v>1017.72</v>
      </c>
      <c r="I3249" s="80" t="s">
        <v>28</v>
      </c>
      <c r="J3249" s="80" t="s">
        <v>28</v>
      </c>
      <c r="K3249" s="80">
        <v>145.38999999999999</v>
      </c>
      <c r="L3249" s="73">
        <f t="shared" si="660"/>
        <v>96.43</v>
      </c>
      <c r="M3249" s="73">
        <f t="shared" si="661"/>
        <v>145.38999999999999</v>
      </c>
      <c r="N3249" s="72" t="str">
        <f t="shared" si="662"/>
        <v>0874</v>
      </c>
      <c r="O3249" s="74">
        <f t="shared" si="663"/>
        <v>0</v>
      </c>
      <c r="P3249" s="72">
        <f t="shared" si="664"/>
        <v>0</v>
      </c>
      <c r="Q3249" s="74">
        <f t="shared" si="665"/>
        <v>7</v>
      </c>
      <c r="R3249" s="72" t="str">
        <f t="shared" si="666"/>
        <v/>
      </c>
      <c r="S3249" s="72" t="str">
        <f t="shared" si="667"/>
        <v/>
      </c>
      <c r="AT3249" s="20">
        <f t="shared" si="668"/>
        <v>-8678.7000000000007</v>
      </c>
    </row>
    <row r="3250" spans="1:46" ht="56.25">
      <c r="A3250" s="54">
        <v>8059</v>
      </c>
      <c r="B3250" s="54" t="s">
        <v>1666</v>
      </c>
      <c r="C3250" s="58" t="s">
        <v>3100</v>
      </c>
      <c r="D3250" s="79">
        <v>7</v>
      </c>
      <c r="E3250" s="79">
        <v>7</v>
      </c>
      <c r="F3250" s="80">
        <v>1017.72</v>
      </c>
      <c r="G3250" s="80">
        <v>145.38999999999999</v>
      </c>
      <c r="H3250" s="80">
        <v>1017.72</v>
      </c>
      <c r="I3250" s="80" t="s">
        <v>28</v>
      </c>
      <c r="J3250" s="80" t="s">
        <v>28</v>
      </c>
      <c r="K3250" s="80">
        <v>145.38999999999999</v>
      </c>
      <c r="L3250" s="73">
        <f t="shared" si="660"/>
        <v>100.84</v>
      </c>
      <c r="M3250" s="73">
        <f t="shared" si="661"/>
        <v>145.38999999999999</v>
      </c>
      <c r="N3250" s="72" t="str">
        <f t="shared" si="662"/>
        <v>0874</v>
      </c>
      <c r="O3250" s="74">
        <f t="shared" si="663"/>
        <v>0</v>
      </c>
      <c r="P3250" s="72">
        <f t="shared" si="664"/>
        <v>0</v>
      </c>
      <c r="Q3250" s="74">
        <f t="shared" si="665"/>
        <v>7</v>
      </c>
      <c r="R3250" s="72" t="str">
        <f t="shared" si="666"/>
        <v/>
      </c>
      <c r="S3250" s="72" t="str">
        <f t="shared" si="667"/>
        <v/>
      </c>
      <c r="AT3250" s="20">
        <f t="shared" si="668"/>
        <v>-9075.6</v>
      </c>
    </row>
    <row r="3251" spans="1:46" ht="56.25">
      <c r="A3251" s="54">
        <v>8059</v>
      </c>
      <c r="B3251" s="54" t="s">
        <v>1665</v>
      </c>
      <c r="C3251" s="58" t="s">
        <v>3100</v>
      </c>
      <c r="D3251" s="79">
        <v>7</v>
      </c>
      <c r="E3251" s="79">
        <v>7</v>
      </c>
      <c r="F3251" s="80">
        <v>1017.72</v>
      </c>
      <c r="G3251" s="80">
        <v>145.38999999999999</v>
      </c>
      <c r="H3251" s="80">
        <v>1017.72</v>
      </c>
      <c r="I3251" s="80" t="s">
        <v>28</v>
      </c>
      <c r="J3251" s="80" t="s">
        <v>28</v>
      </c>
      <c r="K3251" s="80">
        <v>145.38999999999999</v>
      </c>
      <c r="L3251" s="73">
        <f t="shared" si="660"/>
        <v>100.84</v>
      </c>
      <c r="M3251" s="73">
        <f t="shared" si="661"/>
        <v>145.38999999999999</v>
      </c>
      <c r="N3251" s="72" t="str">
        <f t="shared" si="662"/>
        <v>0874</v>
      </c>
      <c r="O3251" s="74">
        <f t="shared" si="663"/>
        <v>0</v>
      </c>
      <c r="P3251" s="72">
        <f t="shared" si="664"/>
        <v>0</v>
      </c>
      <c r="Q3251" s="74">
        <f t="shared" si="665"/>
        <v>7</v>
      </c>
      <c r="R3251" s="72" t="str">
        <f t="shared" si="666"/>
        <v/>
      </c>
      <c r="S3251" s="72" t="str">
        <f t="shared" si="667"/>
        <v/>
      </c>
      <c r="AT3251" s="20">
        <f t="shared" si="668"/>
        <v>-9075.6</v>
      </c>
    </row>
    <row r="3252" spans="1:46" ht="56.25">
      <c r="A3252" s="54">
        <v>8059</v>
      </c>
      <c r="B3252" s="54" t="s">
        <v>1664</v>
      </c>
      <c r="C3252" s="58" t="s">
        <v>3100</v>
      </c>
      <c r="D3252" s="79">
        <v>7</v>
      </c>
      <c r="E3252" s="79">
        <v>7</v>
      </c>
      <c r="F3252" s="80">
        <v>1017.72</v>
      </c>
      <c r="G3252" s="80">
        <v>145.38999999999999</v>
      </c>
      <c r="H3252" s="80">
        <v>1017.72</v>
      </c>
      <c r="I3252" s="80" t="s">
        <v>28</v>
      </c>
      <c r="J3252" s="80" t="s">
        <v>28</v>
      </c>
      <c r="K3252" s="80">
        <v>145.38999999999999</v>
      </c>
      <c r="L3252" s="73">
        <f t="shared" si="660"/>
        <v>100.84</v>
      </c>
      <c r="M3252" s="73">
        <f t="shared" si="661"/>
        <v>145.38999999999999</v>
      </c>
      <c r="N3252" s="72" t="str">
        <f t="shared" si="662"/>
        <v>0874</v>
      </c>
      <c r="O3252" s="74">
        <f t="shared" si="663"/>
        <v>0</v>
      </c>
      <c r="P3252" s="72">
        <f t="shared" si="664"/>
        <v>0</v>
      </c>
      <c r="Q3252" s="74">
        <f t="shared" si="665"/>
        <v>7</v>
      </c>
      <c r="R3252" s="72" t="str">
        <f t="shared" si="666"/>
        <v/>
      </c>
      <c r="S3252" s="72" t="str">
        <f t="shared" si="667"/>
        <v/>
      </c>
      <c r="AT3252" s="20">
        <f t="shared" si="668"/>
        <v>-9075.6</v>
      </c>
    </row>
    <row r="3253" spans="1:46" ht="56.25">
      <c r="A3253" s="54">
        <v>8059</v>
      </c>
      <c r="B3253" s="54" t="s">
        <v>1663</v>
      </c>
      <c r="C3253" s="58" t="s">
        <v>3100</v>
      </c>
      <c r="D3253" s="79">
        <v>7</v>
      </c>
      <c r="E3253" s="79">
        <v>7</v>
      </c>
      <c r="F3253" s="80">
        <v>1017.72</v>
      </c>
      <c r="G3253" s="80">
        <v>145.38999999999999</v>
      </c>
      <c r="H3253" s="80">
        <v>1017.72</v>
      </c>
      <c r="I3253" s="80" t="s">
        <v>28</v>
      </c>
      <c r="J3253" s="80" t="s">
        <v>28</v>
      </c>
      <c r="K3253" s="80">
        <v>145.38999999999999</v>
      </c>
      <c r="L3253" s="73">
        <f t="shared" si="660"/>
        <v>100.84</v>
      </c>
      <c r="M3253" s="73">
        <f t="shared" si="661"/>
        <v>145.38999999999999</v>
      </c>
      <c r="N3253" s="72" t="str">
        <f t="shared" si="662"/>
        <v>0874</v>
      </c>
      <c r="O3253" s="74">
        <f t="shared" si="663"/>
        <v>0</v>
      </c>
      <c r="P3253" s="72">
        <f t="shared" si="664"/>
        <v>0</v>
      </c>
      <c r="Q3253" s="74">
        <f t="shared" si="665"/>
        <v>7</v>
      </c>
      <c r="R3253" s="72" t="str">
        <f t="shared" si="666"/>
        <v/>
      </c>
      <c r="S3253" s="72" t="str">
        <f t="shared" si="667"/>
        <v/>
      </c>
      <c r="AT3253" s="20">
        <f t="shared" si="668"/>
        <v>-9075.6</v>
      </c>
    </row>
    <row r="3254" spans="1:46" ht="56.25">
      <c r="A3254" s="54">
        <v>8059</v>
      </c>
      <c r="B3254" s="54" t="s">
        <v>1662</v>
      </c>
      <c r="C3254" s="58" t="s">
        <v>3100</v>
      </c>
      <c r="D3254" s="79">
        <v>7</v>
      </c>
      <c r="E3254" s="79">
        <v>7</v>
      </c>
      <c r="F3254" s="80">
        <v>1017.72</v>
      </c>
      <c r="G3254" s="80">
        <v>145.38999999999999</v>
      </c>
      <c r="H3254" s="80">
        <v>1017.72</v>
      </c>
      <c r="I3254" s="80" t="s">
        <v>28</v>
      </c>
      <c r="J3254" s="80" t="s">
        <v>28</v>
      </c>
      <c r="K3254" s="80">
        <v>145.38999999999999</v>
      </c>
      <c r="L3254" s="73">
        <f t="shared" si="660"/>
        <v>100.84</v>
      </c>
      <c r="M3254" s="73">
        <f t="shared" si="661"/>
        <v>145.38999999999999</v>
      </c>
      <c r="N3254" s="72" t="str">
        <f t="shared" si="662"/>
        <v>0874</v>
      </c>
      <c r="O3254" s="74">
        <f t="shared" si="663"/>
        <v>0</v>
      </c>
      <c r="P3254" s="72">
        <f t="shared" si="664"/>
        <v>0</v>
      </c>
      <c r="Q3254" s="74">
        <f t="shared" si="665"/>
        <v>7</v>
      </c>
      <c r="R3254" s="72" t="str">
        <f t="shared" si="666"/>
        <v/>
      </c>
      <c r="S3254" s="72" t="str">
        <f t="shared" si="667"/>
        <v/>
      </c>
      <c r="AT3254" s="20">
        <f t="shared" si="668"/>
        <v>-9075.6</v>
      </c>
    </row>
    <row r="3255" spans="1:46" ht="56.25">
      <c r="A3255" s="54">
        <v>8059</v>
      </c>
      <c r="B3255" s="54" t="s">
        <v>1661</v>
      </c>
      <c r="C3255" s="58" t="s">
        <v>3100</v>
      </c>
      <c r="D3255" s="79">
        <v>7</v>
      </c>
      <c r="E3255" s="79">
        <v>7</v>
      </c>
      <c r="F3255" s="80">
        <v>1017.72</v>
      </c>
      <c r="G3255" s="80">
        <v>145.38999999999999</v>
      </c>
      <c r="H3255" s="80">
        <v>1017.72</v>
      </c>
      <c r="I3255" s="80" t="s">
        <v>28</v>
      </c>
      <c r="J3255" s="80" t="s">
        <v>28</v>
      </c>
      <c r="K3255" s="80">
        <v>145.38999999999999</v>
      </c>
      <c r="L3255" s="73">
        <f t="shared" si="660"/>
        <v>100.84</v>
      </c>
      <c r="M3255" s="73">
        <f t="shared" si="661"/>
        <v>145.38999999999999</v>
      </c>
      <c r="N3255" s="72" t="str">
        <f t="shared" si="662"/>
        <v>0874</v>
      </c>
      <c r="O3255" s="74">
        <f t="shared" si="663"/>
        <v>0</v>
      </c>
      <c r="P3255" s="72">
        <f t="shared" si="664"/>
        <v>0</v>
      </c>
      <c r="Q3255" s="74">
        <f t="shared" si="665"/>
        <v>7</v>
      </c>
      <c r="R3255" s="72" t="str">
        <f t="shared" si="666"/>
        <v/>
      </c>
      <c r="S3255" s="72" t="str">
        <f t="shared" si="667"/>
        <v/>
      </c>
      <c r="AT3255" s="20">
        <f t="shared" si="668"/>
        <v>-9075.6</v>
      </c>
    </row>
    <row r="3256" spans="1:46" ht="45">
      <c r="A3256" s="54">
        <v>8060</v>
      </c>
      <c r="B3256" s="54" t="s">
        <v>1699</v>
      </c>
      <c r="C3256" s="58" t="s">
        <v>3101</v>
      </c>
      <c r="D3256" s="79">
        <v>7</v>
      </c>
      <c r="E3256" s="79">
        <v>7</v>
      </c>
      <c r="F3256" s="80">
        <v>967.57</v>
      </c>
      <c r="G3256" s="80">
        <v>138.22</v>
      </c>
      <c r="H3256" s="80">
        <v>967.57</v>
      </c>
      <c r="I3256" s="80" t="s">
        <v>28</v>
      </c>
      <c r="J3256" s="80" t="s">
        <v>28</v>
      </c>
      <c r="K3256" s="80">
        <v>138.22</v>
      </c>
      <c r="L3256" s="73">
        <f t="shared" si="660"/>
        <v>90.92</v>
      </c>
      <c r="M3256" s="73">
        <f t="shared" si="661"/>
        <v>138.22</v>
      </c>
      <c r="N3256" s="72" t="str">
        <f t="shared" si="662"/>
        <v>0875</v>
      </c>
      <c r="O3256" s="74">
        <f t="shared" si="663"/>
        <v>0</v>
      </c>
      <c r="P3256" s="72">
        <f t="shared" si="664"/>
        <v>0</v>
      </c>
      <c r="Q3256" s="74">
        <f t="shared" si="665"/>
        <v>7</v>
      </c>
      <c r="R3256" s="72" t="str">
        <f t="shared" si="666"/>
        <v/>
      </c>
      <c r="S3256" s="72" t="str">
        <f t="shared" si="667"/>
        <v/>
      </c>
      <c r="AT3256" s="20">
        <f t="shared" si="668"/>
        <v>-8182.8</v>
      </c>
    </row>
    <row r="3257" spans="1:46" ht="45">
      <c r="A3257" s="54">
        <v>8060</v>
      </c>
      <c r="B3257" s="54" t="s">
        <v>1698</v>
      </c>
      <c r="C3257" s="58" t="s">
        <v>3101</v>
      </c>
      <c r="D3257" s="79">
        <v>7</v>
      </c>
      <c r="E3257" s="79">
        <v>7</v>
      </c>
      <c r="F3257" s="80">
        <v>967.57</v>
      </c>
      <c r="G3257" s="80">
        <v>138.22</v>
      </c>
      <c r="H3257" s="80">
        <v>967.57</v>
      </c>
      <c r="I3257" s="80" t="s">
        <v>28</v>
      </c>
      <c r="J3257" s="80" t="s">
        <v>28</v>
      </c>
      <c r="K3257" s="80">
        <v>138.22</v>
      </c>
      <c r="L3257" s="73">
        <f t="shared" si="660"/>
        <v>90.92</v>
      </c>
      <c r="M3257" s="73">
        <f t="shared" si="661"/>
        <v>138.22</v>
      </c>
      <c r="N3257" s="72" t="str">
        <f t="shared" si="662"/>
        <v>0875</v>
      </c>
      <c r="O3257" s="74">
        <f t="shared" si="663"/>
        <v>0</v>
      </c>
      <c r="P3257" s="72">
        <f t="shared" si="664"/>
        <v>0</v>
      </c>
      <c r="Q3257" s="74">
        <f t="shared" si="665"/>
        <v>7</v>
      </c>
      <c r="R3257" s="72" t="str">
        <f t="shared" si="666"/>
        <v/>
      </c>
      <c r="S3257" s="72" t="str">
        <f t="shared" si="667"/>
        <v/>
      </c>
      <c r="AT3257" s="20">
        <f t="shared" si="668"/>
        <v>-8182.8</v>
      </c>
    </row>
    <row r="3258" spans="1:46" ht="45">
      <c r="A3258" s="54">
        <v>8060</v>
      </c>
      <c r="B3258" s="54" t="s">
        <v>1697</v>
      </c>
      <c r="C3258" s="58" t="s">
        <v>3101</v>
      </c>
      <c r="D3258" s="79">
        <v>7</v>
      </c>
      <c r="E3258" s="79">
        <v>7</v>
      </c>
      <c r="F3258" s="80">
        <v>967.57</v>
      </c>
      <c r="G3258" s="80">
        <v>138.22</v>
      </c>
      <c r="H3258" s="80">
        <v>967.57</v>
      </c>
      <c r="I3258" s="80" t="s">
        <v>28</v>
      </c>
      <c r="J3258" s="80" t="s">
        <v>28</v>
      </c>
      <c r="K3258" s="80">
        <v>138.22</v>
      </c>
      <c r="L3258" s="73">
        <f t="shared" si="660"/>
        <v>90.92</v>
      </c>
      <c r="M3258" s="73">
        <f t="shared" si="661"/>
        <v>138.22</v>
      </c>
      <c r="N3258" s="72" t="str">
        <f t="shared" si="662"/>
        <v>0875</v>
      </c>
      <c r="O3258" s="74">
        <f t="shared" si="663"/>
        <v>0</v>
      </c>
      <c r="P3258" s="72">
        <f t="shared" si="664"/>
        <v>0</v>
      </c>
      <c r="Q3258" s="74">
        <f t="shared" si="665"/>
        <v>7</v>
      </c>
      <c r="R3258" s="72" t="str">
        <f t="shared" si="666"/>
        <v/>
      </c>
      <c r="S3258" s="72" t="str">
        <f t="shared" si="667"/>
        <v/>
      </c>
      <c r="AT3258" s="20">
        <f t="shared" si="668"/>
        <v>-8182.8</v>
      </c>
    </row>
    <row r="3259" spans="1:46" ht="45">
      <c r="A3259" s="54">
        <v>8060</v>
      </c>
      <c r="B3259" s="54" t="s">
        <v>1696</v>
      </c>
      <c r="C3259" s="58" t="s">
        <v>3101</v>
      </c>
      <c r="D3259" s="79">
        <v>7</v>
      </c>
      <c r="E3259" s="79">
        <v>7</v>
      </c>
      <c r="F3259" s="80">
        <v>967.57</v>
      </c>
      <c r="G3259" s="80">
        <v>138.22</v>
      </c>
      <c r="H3259" s="80">
        <v>967.57</v>
      </c>
      <c r="I3259" s="80" t="s">
        <v>28</v>
      </c>
      <c r="J3259" s="80" t="s">
        <v>28</v>
      </c>
      <c r="K3259" s="80">
        <v>138.22</v>
      </c>
      <c r="L3259" s="73">
        <f t="shared" si="660"/>
        <v>90.92</v>
      </c>
      <c r="M3259" s="73">
        <f t="shared" si="661"/>
        <v>138.22</v>
      </c>
      <c r="N3259" s="72" t="str">
        <f t="shared" si="662"/>
        <v>0875</v>
      </c>
      <c r="O3259" s="74">
        <f t="shared" si="663"/>
        <v>0</v>
      </c>
      <c r="P3259" s="72">
        <f t="shared" si="664"/>
        <v>0</v>
      </c>
      <c r="Q3259" s="74">
        <f t="shared" si="665"/>
        <v>7</v>
      </c>
      <c r="R3259" s="72" t="str">
        <f t="shared" si="666"/>
        <v/>
      </c>
      <c r="S3259" s="72" t="str">
        <f t="shared" si="667"/>
        <v/>
      </c>
      <c r="AT3259" s="20">
        <f t="shared" si="668"/>
        <v>-8182.8</v>
      </c>
    </row>
    <row r="3260" spans="1:46" ht="45">
      <c r="A3260" s="54">
        <v>8060</v>
      </c>
      <c r="B3260" s="54" t="s">
        <v>1695</v>
      </c>
      <c r="C3260" s="58" t="s">
        <v>3101</v>
      </c>
      <c r="D3260" s="79">
        <v>7</v>
      </c>
      <c r="E3260" s="79">
        <v>7</v>
      </c>
      <c r="F3260" s="80">
        <v>967.57</v>
      </c>
      <c r="G3260" s="80">
        <v>138.22</v>
      </c>
      <c r="H3260" s="80">
        <v>967.57</v>
      </c>
      <c r="I3260" s="80" t="s">
        <v>28</v>
      </c>
      <c r="J3260" s="80" t="s">
        <v>28</v>
      </c>
      <c r="K3260" s="80">
        <v>138.22</v>
      </c>
      <c r="L3260" s="73">
        <f t="shared" si="660"/>
        <v>90.92</v>
      </c>
      <c r="M3260" s="73">
        <f t="shared" si="661"/>
        <v>138.22</v>
      </c>
      <c r="N3260" s="72" t="str">
        <f t="shared" si="662"/>
        <v>0875</v>
      </c>
      <c r="O3260" s="74">
        <f t="shared" si="663"/>
        <v>0</v>
      </c>
      <c r="P3260" s="72">
        <f t="shared" si="664"/>
        <v>0</v>
      </c>
      <c r="Q3260" s="74">
        <f t="shared" si="665"/>
        <v>7</v>
      </c>
      <c r="R3260" s="72" t="str">
        <f t="shared" si="666"/>
        <v/>
      </c>
      <c r="S3260" s="72" t="str">
        <f t="shared" si="667"/>
        <v/>
      </c>
      <c r="AT3260" s="20">
        <f t="shared" si="668"/>
        <v>-8182.8</v>
      </c>
    </row>
    <row r="3261" spans="1:46" ht="45">
      <c r="A3261" s="54">
        <v>8060</v>
      </c>
      <c r="B3261" s="54" t="s">
        <v>1694</v>
      </c>
      <c r="C3261" s="58" t="s">
        <v>3101</v>
      </c>
      <c r="D3261" s="79">
        <v>7</v>
      </c>
      <c r="E3261" s="79">
        <v>7</v>
      </c>
      <c r="F3261" s="80">
        <v>967.57</v>
      </c>
      <c r="G3261" s="80">
        <v>138.22</v>
      </c>
      <c r="H3261" s="80">
        <v>967.57</v>
      </c>
      <c r="I3261" s="80" t="s">
        <v>28</v>
      </c>
      <c r="J3261" s="80" t="s">
        <v>28</v>
      </c>
      <c r="K3261" s="80">
        <v>138.22</v>
      </c>
      <c r="L3261" s="73">
        <f t="shared" si="660"/>
        <v>90.92</v>
      </c>
      <c r="M3261" s="73">
        <f t="shared" si="661"/>
        <v>138.22</v>
      </c>
      <c r="N3261" s="72" t="str">
        <f t="shared" si="662"/>
        <v>0875</v>
      </c>
      <c r="O3261" s="74">
        <f t="shared" si="663"/>
        <v>0</v>
      </c>
      <c r="P3261" s="72">
        <f t="shared" si="664"/>
        <v>0</v>
      </c>
      <c r="Q3261" s="74">
        <f t="shared" si="665"/>
        <v>7</v>
      </c>
      <c r="R3261" s="72" t="str">
        <f t="shared" si="666"/>
        <v/>
      </c>
      <c r="S3261" s="72" t="str">
        <f t="shared" si="667"/>
        <v/>
      </c>
      <c r="AT3261" s="20">
        <f t="shared" si="668"/>
        <v>-8182.8</v>
      </c>
    </row>
    <row r="3262" spans="1:46" ht="45">
      <c r="A3262" s="54">
        <v>8060</v>
      </c>
      <c r="B3262" s="54" t="s">
        <v>1693</v>
      </c>
      <c r="C3262" s="58" t="s">
        <v>3101</v>
      </c>
      <c r="D3262" s="79">
        <v>7</v>
      </c>
      <c r="E3262" s="79">
        <v>7</v>
      </c>
      <c r="F3262" s="80">
        <v>967.57</v>
      </c>
      <c r="G3262" s="80">
        <v>138.22</v>
      </c>
      <c r="H3262" s="80">
        <v>967.57</v>
      </c>
      <c r="I3262" s="80" t="s">
        <v>28</v>
      </c>
      <c r="J3262" s="80" t="s">
        <v>28</v>
      </c>
      <c r="K3262" s="80">
        <v>138.22</v>
      </c>
      <c r="L3262" s="73">
        <f t="shared" si="660"/>
        <v>99.07</v>
      </c>
      <c r="M3262" s="73">
        <f t="shared" si="661"/>
        <v>138.22</v>
      </c>
      <c r="N3262" s="72" t="str">
        <f t="shared" si="662"/>
        <v>0875</v>
      </c>
      <c r="O3262" s="74">
        <f t="shared" si="663"/>
        <v>0</v>
      </c>
      <c r="P3262" s="72">
        <f t="shared" si="664"/>
        <v>0</v>
      </c>
      <c r="Q3262" s="74">
        <f t="shared" si="665"/>
        <v>7</v>
      </c>
      <c r="R3262" s="72" t="str">
        <f t="shared" si="666"/>
        <v/>
      </c>
      <c r="S3262" s="72" t="str">
        <f t="shared" si="667"/>
        <v/>
      </c>
      <c r="AT3262" s="20">
        <f t="shared" si="668"/>
        <v>-8916.2999999999993</v>
      </c>
    </row>
    <row r="3263" spans="1:46" ht="45">
      <c r="A3263" s="54">
        <v>8060</v>
      </c>
      <c r="B3263" s="54" t="s">
        <v>1692</v>
      </c>
      <c r="C3263" s="58" t="s">
        <v>3101</v>
      </c>
      <c r="D3263" s="79">
        <v>7</v>
      </c>
      <c r="E3263" s="79">
        <v>7</v>
      </c>
      <c r="F3263" s="80">
        <v>967.57</v>
      </c>
      <c r="G3263" s="80">
        <v>138.22</v>
      </c>
      <c r="H3263" s="80">
        <v>967.57</v>
      </c>
      <c r="I3263" s="80" t="s">
        <v>28</v>
      </c>
      <c r="J3263" s="80" t="s">
        <v>28</v>
      </c>
      <c r="K3263" s="80">
        <v>138.22</v>
      </c>
      <c r="L3263" s="73">
        <f t="shared" si="660"/>
        <v>99.07</v>
      </c>
      <c r="M3263" s="73">
        <f t="shared" si="661"/>
        <v>138.22</v>
      </c>
      <c r="N3263" s="72" t="str">
        <f t="shared" si="662"/>
        <v>0875</v>
      </c>
      <c r="O3263" s="74">
        <f t="shared" si="663"/>
        <v>0</v>
      </c>
      <c r="P3263" s="72">
        <f t="shared" si="664"/>
        <v>0</v>
      </c>
      <c r="Q3263" s="74">
        <f t="shared" si="665"/>
        <v>7</v>
      </c>
      <c r="R3263" s="72" t="str">
        <f t="shared" si="666"/>
        <v/>
      </c>
      <c r="S3263" s="72" t="str">
        <f t="shared" si="667"/>
        <v/>
      </c>
      <c r="AT3263" s="20">
        <f t="shared" si="668"/>
        <v>-8916.2999999999993</v>
      </c>
    </row>
    <row r="3264" spans="1:46" ht="45">
      <c r="A3264" s="54">
        <v>8060</v>
      </c>
      <c r="B3264" s="54" t="s">
        <v>1691</v>
      </c>
      <c r="C3264" s="58" t="s">
        <v>3101</v>
      </c>
      <c r="D3264" s="79">
        <v>7</v>
      </c>
      <c r="E3264" s="79">
        <v>7</v>
      </c>
      <c r="F3264" s="80">
        <v>967.57</v>
      </c>
      <c r="G3264" s="80">
        <v>138.22</v>
      </c>
      <c r="H3264" s="80">
        <v>967.57</v>
      </c>
      <c r="I3264" s="80" t="s">
        <v>28</v>
      </c>
      <c r="J3264" s="80" t="s">
        <v>28</v>
      </c>
      <c r="K3264" s="80">
        <v>138.22</v>
      </c>
      <c r="L3264" s="73">
        <f t="shared" si="660"/>
        <v>99.07</v>
      </c>
      <c r="M3264" s="73">
        <f t="shared" si="661"/>
        <v>138.22</v>
      </c>
      <c r="N3264" s="72" t="str">
        <f t="shared" si="662"/>
        <v>0875</v>
      </c>
      <c r="O3264" s="74">
        <f t="shared" si="663"/>
        <v>0</v>
      </c>
      <c r="P3264" s="72">
        <f t="shared" si="664"/>
        <v>0</v>
      </c>
      <c r="Q3264" s="74">
        <f t="shared" si="665"/>
        <v>7</v>
      </c>
      <c r="R3264" s="72" t="str">
        <f t="shared" si="666"/>
        <v/>
      </c>
      <c r="S3264" s="72" t="str">
        <f t="shared" si="667"/>
        <v/>
      </c>
      <c r="AT3264" s="20">
        <f t="shared" si="668"/>
        <v>-8916.2999999999993</v>
      </c>
    </row>
    <row r="3265" spans="1:46" ht="45">
      <c r="A3265" s="54">
        <v>8060</v>
      </c>
      <c r="B3265" s="54" t="s">
        <v>1690</v>
      </c>
      <c r="C3265" s="58" t="s">
        <v>3101</v>
      </c>
      <c r="D3265" s="79">
        <v>7</v>
      </c>
      <c r="E3265" s="79">
        <v>7</v>
      </c>
      <c r="F3265" s="80">
        <v>967.57</v>
      </c>
      <c r="G3265" s="80">
        <v>138.22</v>
      </c>
      <c r="H3265" s="80">
        <v>967.57</v>
      </c>
      <c r="I3265" s="80" t="s">
        <v>28</v>
      </c>
      <c r="J3265" s="80" t="s">
        <v>28</v>
      </c>
      <c r="K3265" s="80">
        <v>138.22</v>
      </c>
      <c r="L3265" s="73">
        <f t="shared" si="660"/>
        <v>99.07</v>
      </c>
      <c r="M3265" s="73">
        <f t="shared" si="661"/>
        <v>138.22</v>
      </c>
      <c r="N3265" s="72" t="str">
        <f t="shared" si="662"/>
        <v>0875</v>
      </c>
      <c r="O3265" s="74">
        <f t="shared" si="663"/>
        <v>0</v>
      </c>
      <c r="P3265" s="72">
        <f t="shared" si="664"/>
        <v>0</v>
      </c>
      <c r="Q3265" s="74">
        <f t="shared" si="665"/>
        <v>7</v>
      </c>
      <c r="R3265" s="72" t="str">
        <f t="shared" si="666"/>
        <v/>
      </c>
      <c r="S3265" s="72" t="str">
        <f t="shared" si="667"/>
        <v/>
      </c>
      <c r="AT3265" s="20">
        <f t="shared" si="668"/>
        <v>-8916.2999999999993</v>
      </c>
    </row>
    <row r="3266" spans="1:46" ht="45">
      <c r="A3266" s="54">
        <v>8060</v>
      </c>
      <c r="B3266" s="54" t="s">
        <v>1689</v>
      </c>
      <c r="C3266" s="58" t="s">
        <v>3101</v>
      </c>
      <c r="D3266" s="79">
        <v>7</v>
      </c>
      <c r="E3266" s="79">
        <v>7</v>
      </c>
      <c r="F3266" s="80">
        <v>967.57</v>
      </c>
      <c r="G3266" s="80">
        <v>138.22</v>
      </c>
      <c r="H3266" s="80">
        <v>967.57</v>
      </c>
      <c r="I3266" s="80" t="s">
        <v>28</v>
      </c>
      <c r="J3266" s="80" t="s">
        <v>28</v>
      </c>
      <c r="K3266" s="80">
        <v>138.22</v>
      </c>
      <c r="L3266" s="73">
        <f t="shared" si="660"/>
        <v>99.07</v>
      </c>
      <c r="M3266" s="73">
        <f t="shared" si="661"/>
        <v>138.22</v>
      </c>
      <c r="N3266" s="72" t="str">
        <f t="shared" si="662"/>
        <v>0875</v>
      </c>
      <c r="O3266" s="74">
        <f t="shared" si="663"/>
        <v>0</v>
      </c>
      <c r="P3266" s="72">
        <f t="shared" si="664"/>
        <v>0</v>
      </c>
      <c r="Q3266" s="74">
        <f t="shared" si="665"/>
        <v>7</v>
      </c>
      <c r="R3266" s="72" t="str">
        <f t="shared" si="666"/>
        <v/>
      </c>
      <c r="S3266" s="72" t="str">
        <f t="shared" si="667"/>
        <v/>
      </c>
      <c r="AT3266" s="20">
        <f t="shared" si="668"/>
        <v>-8916.2999999999993</v>
      </c>
    </row>
    <row r="3267" spans="1:46" ht="45">
      <c r="A3267" s="54">
        <v>8060</v>
      </c>
      <c r="B3267" s="54" t="s">
        <v>1688</v>
      </c>
      <c r="C3267" s="58" t="s">
        <v>3101</v>
      </c>
      <c r="D3267" s="79">
        <v>7</v>
      </c>
      <c r="E3267" s="79">
        <v>7</v>
      </c>
      <c r="F3267" s="80">
        <v>967.57</v>
      </c>
      <c r="G3267" s="80">
        <v>138.22</v>
      </c>
      <c r="H3267" s="80">
        <v>967.57</v>
      </c>
      <c r="I3267" s="80" t="s">
        <v>28</v>
      </c>
      <c r="J3267" s="80" t="s">
        <v>28</v>
      </c>
      <c r="K3267" s="80">
        <v>138.22</v>
      </c>
      <c r="L3267" s="73">
        <f t="shared" si="660"/>
        <v>99.07</v>
      </c>
      <c r="M3267" s="73">
        <f t="shared" si="661"/>
        <v>138.22</v>
      </c>
      <c r="N3267" s="72" t="str">
        <f t="shared" si="662"/>
        <v>0875</v>
      </c>
      <c r="O3267" s="74">
        <f t="shared" si="663"/>
        <v>0</v>
      </c>
      <c r="P3267" s="72">
        <f t="shared" si="664"/>
        <v>0</v>
      </c>
      <c r="Q3267" s="74">
        <f t="shared" si="665"/>
        <v>7</v>
      </c>
      <c r="R3267" s="72" t="str">
        <f t="shared" si="666"/>
        <v/>
      </c>
      <c r="S3267" s="72" t="str">
        <f t="shared" si="667"/>
        <v/>
      </c>
      <c r="AT3267" s="20">
        <f t="shared" si="668"/>
        <v>-8916.2999999999993</v>
      </c>
    </row>
    <row r="3268" spans="1:46" ht="45">
      <c r="A3268" s="54">
        <v>8060</v>
      </c>
      <c r="B3268" s="54" t="s">
        <v>1687</v>
      </c>
      <c r="C3268" s="58" t="s">
        <v>3101</v>
      </c>
      <c r="D3268" s="79">
        <v>7</v>
      </c>
      <c r="E3268" s="79">
        <v>7</v>
      </c>
      <c r="F3268" s="80">
        <v>967.57</v>
      </c>
      <c r="G3268" s="80">
        <v>138.22</v>
      </c>
      <c r="H3268" s="80">
        <v>967.57</v>
      </c>
      <c r="I3268" s="80" t="s">
        <v>28</v>
      </c>
      <c r="J3268" s="80" t="s">
        <v>28</v>
      </c>
      <c r="K3268" s="80">
        <v>138.22</v>
      </c>
      <c r="L3268" s="73">
        <f t="shared" ref="L3268:L3331" si="669">IFERROR(VLOOKUP(B3268,$B$1326:$K$2467,6,0),"")</f>
        <v>106.76</v>
      </c>
      <c r="M3268" s="73">
        <f t="shared" ref="M3268:M3331" si="670">IFERROR(VLOOKUP($B3268,$B$2468:$K$3603,6,0),"")</f>
        <v>138.22</v>
      </c>
      <c r="N3268" s="72" t="str">
        <f t="shared" ref="N3268:N3331" si="671">LEFT(B3268,4)</f>
        <v>0875</v>
      </c>
      <c r="O3268" s="74">
        <f t="shared" ref="O3268:O3331" si="672">E3268-D3268</f>
        <v>0</v>
      </c>
      <c r="P3268" s="72">
        <f t="shared" ref="P3268:P3331" si="673">IF(O3268=20,1,0)</f>
        <v>0</v>
      </c>
      <c r="Q3268" s="74">
        <f t="shared" ref="Q3268:Q3331" si="674">D3268</f>
        <v>7</v>
      </c>
      <c r="R3268" s="72" t="str">
        <f t="shared" ref="R3268:R3331" si="675">IF(P3268=1,Q3268+7,"")</f>
        <v/>
      </c>
      <c r="S3268" s="72" t="str">
        <f t="shared" ref="S3268:S3331" si="676">IF(P3268=1,Q3268+14,"")</f>
        <v/>
      </c>
      <c r="AT3268" s="20">
        <f t="shared" si="668"/>
        <v>-9608.4</v>
      </c>
    </row>
    <row r="3269" spans="1:46" ht="45">
      <c r="A3269" s="54">
        <v>8060</v>
      </c>
      <c r="B3269" s="54" t="s">
        <v>1686</v>
      </c>
      <c r="C3269" s="58" t="s">
        <v>3101</v>
      </c>
      <c r="D3269" s="79">
        <v>7</v>
      </c>
      <c r="E3269" s="79">
        <v>7</v>
      </c>
      <c r="F3269" s="80">
        <v>967.57</v>
      </c>
      <c r="G3269" s="80">
        <v>138.22</v>
      </c>
      <c r="H3269" s="80">
        <v>967.57</v>
      </c>
      <c r="I3269" s="80" t="s">
        <v>28</v>
      </c>
      <c r="J3269" s="80" t="s">
        <v>28</v>
      </c>
      <c r="K3269" s="80">
        <v>138.22</v>
      </c>
      <c r="L3269" s="73">
        <f t="shared" si="669"/>
        <v>106.76</v>
      </c>
      <c r="M3269" s="73">
        <f t="shared" si="670"/>
        <v>138.22</v>
      </c>
      <c r="N3269" s="72" t="str">
        <f t="shared" si="671"/>
        <v>0875</v>
      </c>
      <c r="O3269" s="74">
        <f t="shared" si="672"/>
        <v>0</v>
      </c>
      <c r="P3269" s="72">
        <f t="shared" si="673"/>
        <v>0</v>
      </c>
      <c r="Q3269" s="74">
        <f t="shared" si="674"/>
        <v>7</v>
      </c>
      <c r="R3269" s="72" t="str">
        <f t="shared" si="675"/>
        <v/>
      </c>
      <c r="S3269" s="72" t="str">
        <f t="shared" si="676"/>
        <v/>
      </c>
      <c r="AT3269" s="20">
        <f t="shared" si="668"/>
        <v>-9608.4</v>
      </c>
    </row>
    <row r="3270" spans="1:46" ht="45">
      <c r="A3270" s="54">
        <v>8060</v>
      </c>
      <c r="B3270" s="54" t="s">
        <v>1685</v>
      </c>
      <c r="C3270" s="58" t="s">
        <v>3101</v>
      </c>
      <c r="D3270" s="79">
        <v>7</v>
      </c>
      <c r="E3270" s="79">
        <v>7</v>
      </c>
      <c r="F3270" s="80">
        <v>967.57</v>
      </c>
      <c r="G3270" s="80">
        <v>138.22</v>
      </c>
      <c r="H3270" s="80">
        <v>967.57</v>
      </c>
      <c r="I3270" s="80" t="s">
        <v>28</v>
      </c>
      <c r="J3270" s="80" t="s">
        <v>28</v>
      </c>
      <c r="K3270" s="80">
        <v>138.22</v>
      </c>
      <c r="L3270" s="73">
        <f t="shared" si="669"/>
        <v>106.76</v>
      </c>
      <c r="M3270" s="73">
        <f t="shared" si="670"/>
        <v>138.22</v>
      </c>
      <c r="N3270" s="72" t="str">
        <f t="shared" si="671"/>
        <v>0875</v>
      </c>
      <c r="O3270" s="74">
        <f t="shared" si="672"/>
        <v>0</v>
      </c>
      <c r="P3270" s="72">
        <f t="shared" si="673"/>
        <v>0</v>
      </c>
      <c r="Q3270" s="74">
        <f t="shared" si="674"/>
        <v>7</v>
      </c>
      <c r="R3270" s="72" t="str">
        <f t="shared" si="675"/>
        <v/>
      </c>
      <c r="S3270" s="72" t="str">
        <f t="shared" si="676"/>
        <v/>
      </c>
      <c r="AT3270" s="20">
        <f t="shared" si="668"/>
        <v>-9608.4</v>
      </c>
    </row>
    <row r="3271" spans="1:46" ht="45">
      <c r="A3271" s="54">
        <v>8060</v>
      </c>
      <c r="B3271" s="54" t="s">
        <v>1684</v>
      </c>
      <c r="C3271" s="58" t="s">
        <v>3101</v>
      </c>
      <c r="D3271" s="79">
        <v>7</v>
      </c>
      <c r="E3271" s="79">
        <v>7</v>
      </c>
      <c r="F3271" s="80">
        <v>967.57</v>
      </c>
      <c r="G3271" s="80">
        <v>138.22</v>
      </c>
      <c r="H3271" s="80">
        <v>967.57</v>
      </c>
      <c r="I3271" s="80" t="s">
        <v>28</v>
      </c>
      <c r="J3271" s="80" t="s">
        <v>28</v>
      </c>
      <c r="K3271" s="80">
        <v>138.22</v>
      </c>
      <c r="L3271" s="73">
        <f t="shared" si="669"/>
        <v>106.76</v>
      </c>
      <c r="M3271" s="73">
        <f t="shared" si="670"/>
        <v>138.22</v>
      </c>
      <c r="N3271" s="72" t="str">
        <f t="shared" si="671"/>
        <v>0875</v>
      </c>
      <c r="O3271" s="74">
        <f t="shared" si="672"/>
        <v>0</v>
      </c>
      <c r="P3271" s="72">
        <f t="shared" si="673"/>
        <v>0</v>
      </c>
      <c r="Q3271" s="74">
        <f t="shared" si="674"/>
        <v>7</v>
      </c>
      <c r="R3271" s="72" t="str">
        <f t="shared" si="675"/>
        <v/>
      </c>
      <c r="S3271" s="72" t="str">
        <f t="shared" si="676"/>
        <v/>
      </c>
      <c r="AT3271" s="20">
        <f t="shared" si="668"/>
        <v>-9608.4</v>
      </c>
    </row>
    <row r="3272" spans="1:46" ht="45">
      <c r="A3272" s="54">
        <v>8060</v>
      </c>
      <c r="B3272" s="54" t="s">
        <v>1683</v>
      </c>
      <c r="C3272" s="58" t="s">
        <v>3101</v>
      </c>
      <c r="D3272" s="79">
        <v>7</v>
      </c>
      <c r="E3272" s="79">
        <v>7</v>
      </c>
      <c r="F3272" s="80">
        <v>967.57</v>
      </c>
      <c r="G3272" s="80">
        <v>138.22</v>
      </c>
      <c r="H3272" s="80">
        <v>967.57</v>
      </c>
      <c r="I3272" s="80" t="s">
        <v>28</v>
      </c>
      <c r="J3272" s="80" t="s">
        <v>28</v>
      </c>
      <c r="K3272" s="80">
        <v>138.22</v>
      </c>
      <c r="L3272" s="73">
        <f t="shared" si="669"/>
        <v>106.76</v>
      </c>
      <c r="M3272" s="73">
        <f t="shared" si="670"/>
        <v>138.22</v>
      </c>
      <c r="N3272" s="72" t="str">
        <f t="shared" si="671"/>
        <v>0875</v>
      </c>
      <c r="O3272" s="74">
        <f t="shared" si="672"/>
        <v>0</v>
      </c>
      <c r="P3272" s="72">
        <f t="shared" si="673"/>
        <v>0</v>
      </c>
      <c r="Q3272" s="74">
        <f t="shared" si="674"/>
        <v>7</v>
      </c>
      <c r="R3272" s="72" t="str">
        <f t="shared" si="675"/>
        <v/>
      </c>
      <c r="S3272" s="72" t="str">
        <f t="shared" si="676"/>
        <v/>
      </c>
      <c r="AT3272" s="20">
        <f t="shared" si="668"/>
        <v>-9608.4</v>
      </c>
    </row>
    <row r="3273" spans="1:46" ht="45">
      <c r="A3273" s="54">
        <v>8060</v>
      </c>
      <c r="B3273" s="54" t="s">
        <v>1682</v>
      </c>
      <c r="C3273" s="58" t="s">
        <v>3101</v>
      </c>
      <c r="D3273" s="79">
        <v>7</v>
      </c>
      <c r="E3273" s="79">
        <v>7</v>
      </c>
      <c r="F3273" s="80">
        <v>967.57</v>
      </c>
      <c r="G3273" s="80">
        <v>138.22</v>
      </c>
      <c r="H3273" s="80">
        <v>967.57</v>
      </c>
      <c r="I3273" s="80" t="s">
        <v>28</v>
      </c>
      <c r="J3273" s="80" t="s">
        <v>28</v>
      </c>
      <c r="K3273" s="80">
        <v>138.22</v>
      </c>
      <c r="L3273" s="73">
        <f t="shared" si="669"/>
        <v>106.76</v>
      </c>
      <c r="M3273" s="73">
        <f t="shared" si="670"/>
        <v>138.22</v>
      </c>
      <c r="N3273" s="72" t="str">
        <f t="shared" si="671"/>
        <v>0875</v>
      </c>
      <c r="O3273" s="74">
        <f t="shared" si="672"/>
        <v>0</v>
      </c>
      <c r="P3273" s="72">
        <f t="shared" si="673"/>
        <v>0</v>
      </c>
      <c r="Q3273" s="74">
        <f t="shared" si="674"/>
        <v>7</v>
      </c>
      <c r="R3273" s="72" t="str">
        <f t="shared" si="675"/>
        <v/>
      </c>
      <c r="S3273" s="72" t="str">
        <f t="shared" si="676"/>
        <v/>
      </c>
      <c r="AT3273" s="20">
        <f t="shared" si="668"/>
        <v>-9608.4</v>
      </c>
    </row>
    <row r="3274" spans="1:46" ht="33.75">
      <c r="A3274" s="54">
        <v>8061</v>
      </c>
      <c r="B3274" s="54" t="s">
        <v>1754</v>
      </c>
      <c r="C3274" s="58" t="s">
        <v>2494</v>
      </c>
      <c r="D3274" s="79">
        <v>7</v>
      </c>
      <c r="E3274" s="79">
        <v>7</v>
      </c>
      <c r="F3274" s="80">
        <v>820.1</v>
      </c>
      <c r="G3274" s="80">
        <v>117.16</v>
      </c>
      <c r="H3274" s="80">
        <v>820.1</v>
      </c>
      <c r="I3274" s="80" t="s">
        <v>28</v>
      </c>
      <c r="J3274" s="80" t="s">
        <v>28</v>
      </c>
      <c r="K3274" s="80">
        <v>117.16</v>
      </c>
      <c r="L3274" s="73">
        <f t="shared" si="669"/>
        <v>88.01</v>
      </c>
      <c r="M3274" s="73">
        <f t="shared" si="670"/>
        <v>117.16</v>
      </c>
      <c r="N3274" s="72" t="str">
        <f t="shared" si="671"/>
        <v>0876</v>
      </c>
      <c r="O3274" s="74">
        <f t="shared" si="672"/>
        <v>0</v>
      </c>
      <c r="P3274" s="72">
        <f t="shared" si="673"/>
        <v>0</v>
      </c>
      <c r="Q3274" s="74">
        <f t="shared" si="674"/>
        <v>7</v>
      </c>
      <c r="R3274" s="72" t="str">
        <f t="shared" si="675"/>
        <v/>
      </c>
      <c r="S3274" s="72" t="str">
        <f t="shared" si="676"/>
        <v/>
      </c>
      <c r="AT3274" s="20">
        <f t="shared" si="668"/>
        <v>-7920.9000000000005</v>
      </c>
    </row>
    <row r="3275" spans="1:46" ht="33.75">
      <c r="A3275" s="54">
        <v>8061</v>
      </c>
      <c r="B3275" s="54" t="s">
        <v>1752</v>
      </c>
      <c r="C3275" s="58" t="s">
        <v>2494</v>
      </c>
      <c r="D3275" s="79">
        <v>7</v>
      </c>
      <c r="E3275" s="79">
        <v>7</v>
      </c>
      <c r="F3275" s="80">
        <v>820.1</v>
      </c>
      <c r="G3275" s="80">
        <v>117.16</v>
      </c>
      <c r="H3275" s="80">
        <v>820.1</v>
      </c>
      <c r="I3275" s="80" t="s">
        <v>28</v>
      </c>
      <c r="J3275" s="80" t="s">
        <v>28</v>
      </c>
      <c r="K3275" s="80">
        <v>117.16</v>
      </c>
      <c r="L3275" s="73">
        <f t="shared" si="669"/>
        <v>88.01</v>
      </c>
      <c r="M3275" s="73">
        <f t="shared" si="670"/>
        <v>117.16</v>
      </c>
      <c r="N3275" s="72" t="str">
        <f t="shared" si="671"/>
        <v>0876</v>
      </c>
      <c r="O3275" s="74">
        <f t="shared" si="672"/>
        <v>0</v>
      </c>
      <c r="P3275" s="72">
        <f t="shared" si="673"/>
        <v>0</v>
      </c>
      <c r="Q3275" s="74">
        <f t="shared" si="674"/>
        <v>7</v>
      </c>
      <c r="R3275" s="72" t="str">
        <f t="shared" si="675"/>
        <v/>
      </c>
      <c r="S3275" s="72" t="str">
        <f t="shared" si="676"/>
        <v/>
      </c>
      <c r="AT3275" s="20">
        <f t="shared" ref="AT3275:AT3338" si="677">AS3275+(AI3275-90)*L3275</f>
        <v>-7920.9000000000005</v>
      </c>
    </row>
    <row r="3276" spans="1:46" ht="33.75">
      <c r="A3276" s="54">
        <v>8061</v>
      </c>
      <c r="B3276" s="54" t="s">
        <v>1750</v>
      </c>
      <c r="C3276" s="58" t="s">
        <v>2494</v>
      </c>
      <c r="D3276" s="79">
        <v>7</v>
      </c>
      <c r="E3276" s="79">
        <v>7</v>
      </c>
      <c r="F3276" s="80">
        <v>820.1</v>
      </c>
      <c r="G3276" s="80">
        <v>117.16</v>
      </c>
      <c r="H3276" s="80">
        <v>820.1</v>
      </c>
      <c r="I3276" s="80" t="s">
        <v>28</v>
      </c>
      <c r="J3276" s="80" t="s">
        <v>28</v>
      </c>
      <c r="K3276" s="80">
        <v>117.16</v>
      </c>
      <c r="L3276" s="73">
        <f t="shared" si="669"/>
        <v>88.01</v>
      </c>
      <c r="M3276" s="73">
        <f t="shared" si="670"/>
        <v>117.16</v>
      </c>
      <c r="N3276" s="72" t="str">
        <f t="shared" si="671"/>
        <v>0876</v>
      </c>
      <c r="O3276" s="74">
        <f t="shared" si="672"/>
        <v>0</v>
      </c>
      <c r="P3276" s="72">
        <f t="shared" si="673"/>
        <v>0</v>
      </c>
      <c r="Q3276" s="74">
        <f t="shared" si="674"/>
        <v>7</v>
      </c>
      <c r="R3276" s="72" t="str">
        <f t="shared" si="675"/>
        <v/>
      </c>
      <c r="S3276" s="72" t="str">
        <f t="shared" si="676"/>
        <v/>
      </c>
      <c r="AT3276" s="20">
        <f t="shared" si="677"/>
        <v>-7920.9000000000005</v>
      </c>
    </row>
    <row r="3277" spans="1:46" ht="33.75">
      <c r="A3277" s="54">
        <v>8061</v>
      </c>
      <c r="B3277" s="54" t="s">
        <v>1748</v>
      </c>
      <c r="C3277" s="58" t="s">
        <v>2494</v>
      </c>
      <c r="D3277" s="79">
        <v>7</v>
      </c>
      <c r="E3277" s="79">
        <v>7</v>
      </c>
      <c r="F3277" s="80">
        <v>820.1</v>
      </c>
      <c r="G3277" s="80">
        <v>117.16</v>
      </c>
      <c r="H3277" s="80">
        <v>820.1</v>
      </c>
      <c r="I3277" s="80" t="s">
        <v>28</v>
      </c>
      <c r="J3277" s="80" t="s">
        <v>28</v>
      </c>
      <c r="K3277" s="80">
        <v>117.16</v>
      </c>
      <c r="L3277" s="73">
        <f t="shared" si="669"/>
        <v>88.01</v>
      </c>
      <c r="M3277" s="73">
        <f t="shared" si="670"/>
        <v>117.16</v>
      </c>
      <c r="N3277" s="72" t="str">
        <f t="shared" si="671"/>
        <v>0876</v>
      </c>
      <c r="O3277" s="74">
        <f t="shared" si="672"/>
        <v>0</v>
      </c>
      <c r="P3277" s="72">
        <f t="shared" si="673"/>
        <v>0</v>
      </c>
      <c r="Q3277" s="74">
        <f t="shared" si="674"/>
        <v>7</v>
      </c>
      <c r="R3277" s="72" t="str">
        <f t="shared" si="675"/>
        <v/>
      </c>
      <c r="S3277" s="72" t="str">
        <f t="shared" si="676"/>
        <v/>
      </c>
      <c r="AT3277" s="20">
        <f t="shared" si="677"/>
        <v>-7920.9000000000005</v>
      </c>
    </row>
    <row r="3278" spans="1:46" ht="33.75">
      <c r="A3278" s="54">
        <v>8061</v>
      </c>
      <c r="B3278" s="54" t="s">
        <v>1746</v>
      </c>
      <c r="C3278" s="58" t="s">
        <v>2494</v>
      </c>
      <c r="D3278" s="79">
        <v>7</v>
      </c>
      <c r="E3278" s="79">
        <v>7</v>
      </c>
      <c r="F3278" s="80">
        <v>820.1</v>
      </c>
      <c r="G3278" s="80">
        <v>117.16</v>
      </c>
      <c r="H3278" s="80">
        <v>820.1</v>
      </c>
      <c r="I3278" s="80" t="s">
        <v>28</v>
      </c>
      <c r="J3278" s="80" t="s">
        <v>28</v>
      </c>
      <c r="K3278" s="80">
        <v>117.16</v>
      </c>
      <c r="L3278" s="73">
        <f t="shared" si="669"/>
        <v>88.01</v>
      </c>
      <c r="M3278" s="73">
        <f t="shared" si="670"/>
        <v>117.16</v>
      </c>
      <c r="N3278" s="72" t="str">
        <f t="shared" si="671"/>
        <v>0876</v>
      </c>
      <c r="O3278" s="74">
        <f t="shared" si="672"/>
        <v>0</v>
      </c>
      <c r="P3278" s="72">
        <f t="shared" si="673"/>
        <v>0</v>
      </c>
      <c r="Q3278" s="74">
        <f t="shared" si="674"/>
        <v>7</v>
      </c>
      <c r="R3278" s="72" t="str">
        <f t="shared" si="675"/>
        <v/>
      </c>
      <c r="S3278" s="72" t="str">
        <f t="shared" si="676"/>
        <v/>
      </c>
      <c r="AT3278" s="20">
        <f t="shared" si="677"/>
        <v>-7920.9000000000005</v>
      </c>
    </row>
    <row r="3279" spans="1:46" ht="33.75">
      <c r="A3279" s="54">
        <v>8061</v>
      </c>
      <c r="B3279" s="54" t="s">
        <v>1744</v>
      </c>
      <c r="C3279" s="58" t="s">
        <v>2494</v>
      </c>
      <c r="D3279" s="79">
        <v>7</v>
      </c>
      <c r="E3279" s="79">
        <v>7</v>
      </c>
      <c r="F3279" s="80">
        <v>820.1</v>
      </c>
      <c r="G3279" s="80">
        <v>117.16</v>
      </c>
      <c r="H3279" s="80">
        <v>820.1</v>
      </c>
      <c r="I3279" s="80" t="s">
        <v>28</v>
      </c>
      <c r="J3279" s="80" t="s">
        <v>28</v>
      </c>
      <c r="K3279" s="80">
        <v>117.16</v>
      </c>
      <c r="L3279" s="73">
        <f t="shared" si="669"/>
        <v>88.01</v>
      </c>
      <c r="M3279" s="73">
        <f t="shared" si="670"/>
        <v>117.16</v>
      </c>
      <c r="N3279" s="72" t="str">
        <f t="shared" si="671"/>
        <v>0876</v>
      </c>
      <c r="O3279" s="74">
        <f t="shared" si="672"/>
        <v>0</v>
      </c>
      <c r="P3279" s="72">
        <f t="shared" si="673"/>
        <v>0</v>
      </c>
      <c r="Q3279" s="74">
        <f t="shared" si="674"/>
        <v>7</v>
      </c>
      <c r="R3279" s="72" t="str">
        <f t="shared" si="675"/>
        <v/>
      </c>
      <c r="S3279" s="72" t="str">
        <f t="shared" si="676"/>
        <v/>
      </c>
      <c r="AT3279" s="20">
        <f t="shared" si="677"/>
        <v>-7920.9000000000005</v>
      </c>
    </row>
    <row r="3280" spans="1:46" ht="33.75">
      <c r="A3280" s="54">
        <v>8061</v>
      </c>
      <c r="B3280" s="54" t="s">
        <v>1742</v>
      </c>
      <c r="C3280" s="58" t="s">
        <v>2494</v>
      </c>
      <c r="D3280" s="79">
        <v>7</v>
      </c>
      <c r="E3280" s="79">
        <v>7</v>
      </c>
      <c r="F3280" s="80">
        <v>820.1</v>
      </c>
      <c r="G3280" s="80">
        <v>117.16</v>
      </c>
      <c r="H3280" s="80">
        <v>820.1</v>
      </c>
      <c r="I3280" s="80" t="s">
        <v>28</v>
      </c>
      <c r="J3280" s="80" t="s">
        <v>28</v>
      </c>
      <c r="K3280" s="80">
        <v>117.16</v>
      </c>
      <c r="L3280" s="73">
        <f t="shared" si="669"/>
        <v>92.89</v>
      </c>
      <c r="M3280" s="73">
        <f t="shared" si="670"/>
        <v>117.16</v>
      </c>
      <c r="N3280" s="72" t="str">
        <f t="shared" si="671"/>
        <v>0876</v>
      </c>
      <c r="O3280" s="74">
        <f t="shared" si="672"/>
        <v>0</v>
      </c>
      <c r="P3280" s="72">
        <f t="shared" si="673"/>
        <v>0</v>
      </c>
      <c r="Q3280" s="74">
        <f t="shared" si="674"/>
        <v>7</v>
      </c>
      <c r="R3280" s="72" t="str">
        <f t="shared" si="675"/>
        <v/>
      </c>
      <c r="S3280" s="72" t="str">
        <f t="shared" si="676"/>
        <v/>
      </c>
      <c r="AT3280" s="20">
        <f t="shared" si="677"/>
        <v>-8360.1</v>
      </c>
    </row>
    <row r="3281" spans="1:46" ht="33.75">
      <c r="A3281" s="54">
        <v>8061</v>
      </c>
      <c r="B3281" s="54" t="s">
        <v>1740</v>
      </c>
      <c r="C3281" s="58" t="s">
        <v>2494</v>
      </c>
      <c r="D3281" s="79">
        <v>7</v>
      </c>
      <c r="E3281" s="79">
        <v>7</v>
      </c>
      <c r="F3281" s="80">
        <v>820.1</v>
      </c>
      <c r="G3281" s="80">
        <v>117.16</v>
      </c>
      <c r="H3281" s="80">
        <v>820.1</v>
      </c>
      <c r="I3281" s="80" t="s">
        <v>28</v>
      </c>
      <c r="J3281" s="80" t="s">
        <v>28</v>
      </c>
      <c r="K3281" s="80">
        <v>117.16</v>
      </c>
      <c r="L3281" s="73">
        <f t="shared" si="669"/>
        <v>92.89</v>
      </c>
      <c r="M3281" s="73">
        <f t="shared" si="670"/>
        <v>117.16</v>
      </c>
      <c r="N3281" s="72" t="str">
        <f t="shared" si="671"/>
        <v>0876</v>
      </c>
      <c r="O3281" s="74">
        <f t="shared" si="672"/>
        <v>0</v>
      </c>
      <c r="P3281" s="72">
        <f t="shared" si="673"/>
        <v>0</v>
      </c>
      <c r="Q3281" s="74">
        <f t="shared" si="674"/>
        <v>7</v>
      </c>
      <c r="R3281" s="72" t="str">
        <f t="shared" si="675"/>
        <v/>
      </c>
      <c r="S3281" s="72" t="str">
        <f t="shared" si="676"/>
        <v/>
      </c>
      <c r="AT3281" s="20">
        <f t="shared" si="677"/>
        <v>-8360.1</v>
      </c>
    </row>
    <row r="3282" spans="1:46" ht="33.75">
      <c r="A3282" s="54">
        <v>8061</v>
      </c>
      <c r="B3282" s="54" t="s">
        <v>1738</v>
      </c>
      <c r="C3282" s="58" t="s">
        <v>2494</v>
      </c>
      <c r="D3282" s="79">
        <v>7</v>
      </c>
      <c r="E3282" s="79">
        <v>7</v>
      </c>
      <c r="F3282" s="80">
        <v>820.1</v>
      </c>
      <c r="G3282" s="80">
        <v>117.16</v>
      </c>
      <c r="H3282" s="80">
        <v>820.1</v>
      </c>
      <c r="I3282" s="80" t="s">
        <v>28</v>
      </c>
      <c r="J3282" s="80" t="s">
        <v>28</v>
      </c>
      <c r="K3282" s="80">
        <v>117.16</v>
      </c>
      <c r="L3282" s="73">
        <f t="shared" si="669"/>
        <v>92.89</v>
      </c>
      <c r="M3282" s="73">
        <f t="shared" si="670"/>
        <v>117.16</v>
      </c>
      <c r="N3282" s="72" t="str">
        <f t="shared" si="671"/>
        <v>0876</v>
      </c>
      <c r="O3282" s="74">
        <f t="shared" si="672"/>
        <v>0</v>
      </c>
      <c r="P3282" s="72">
        <f t="shared" si="673"/>
        <v>0</v>
      </c>
      <c r="Q3282" s="74">
        <f t="shared" si="674"/>
        <v>7</v>
      </c>
      <c r="R3282" s="72" t="str">
        <f t="shared" si="675"/>
        <v/>
      </c>
      <c r="S3282" s="72" t="str">
        <f t="shared" si="676"/>
        <v/>
      </c>
      <c r="AT3282" s="20">
        <f t="shared" si="677"/>
        <v>-8360.1</v>
      </c>
    </row>
    <row r="3283" spans="1:46" ht="33.75">
      <c r="A3283" s="54">
        <v>8061</v>
      </c>
      <c r="B3283" s="54" t="s">
        <v>1736</v>
      </c>
      <c r="C3283" s="58" t="s">
        <v>2494</v>
      </c>
      <c r="D3283" s="79">
        <v>7</v>
      </c>
      <c r="E3283" s="79">
        <v>7</v>
      </c>
      <c r="F3283" s="80">
        <v>820.1</v>
      </c>
      <c r="G3283" s="80">
        <v>117.16</v>
      </c>
      <c r="H3283" s="80">
        <v>820.1</v>
      </c>
      <c r="I3283" s="80" t="s">
        <v>28</v>
      </c>
      <c r="J3283" s="80" t="s">
        <v>28</v>
      </c>
      <c r="K3283" s="80">
        <v>117.16</v>
      </c>
      <c r="L3283" s="73">
        <f t="shared" si="669"/>
        <v>92.89</v>
      </c>
      <c r="M3283" s="73">
        <f t="shared" si="670"/>
        <v>117.16</v>
      </c>
      <c r="N3283" s="72" t="str">
        <f t="shared" si="671"/>
        <v>0876</v>
      </c>
      <c r="O3283" s="74">
        <f t="shared" si="672"/>
        <v>0</v>
      </c>
      <c r="P3283" s="72">
        <f t="shared" si="673"/>
        <v>0</v>
      </c>
      <c r="Q3283" s="74">
        <f t="shared" si="674"/>
        <v>7</v>
      </c>
      <c r="R3283" s="72" t="str">
        <f t="shared" si="675"/>
        <v/>
      </c>
      <c r="S3283" s="72" t="str">
        <f t="shared" si="676"/>
        <v/>
      </c>
      <c r="AT3283" s="20">
        <f t="shared" si="677"/>
        <v>-8360.1</v>
      </c>
    </row>
    <row r="3284" spans="1:46" ht="33.75">
      <c r="A3284" s="54">
        <v>8061</v>
      </c>
      <c r="B3284" s="54" t="s">
        <v>1734</v>
      </c>
      <c r="C3284" s="58" t="s">
        <v>2494</v>
      </c>
      <c r="D3284" s="79">
        <v>7</v>
      </c>
      <c r="E3284" s="79">
        <v>7</v>
      </c>
      <c r="F3284" s="80">
        <v>820.1</v>
      </c>
      <c r="G3284" s="80">
        <v>117.16</v>
      </c>
      <c r="H3284" s="80">
        <v>820.1</v>
      </c>
      <c r="I3284" s="80" t="s">
        <v>28</v>
      </c>
      <c r="J3284" s="80" t="s">
        <v>28</v>
      </c>
      <c r="K3284" s="80">
        <v>117.16</v>
      </c>
      <c r="L3284" s="73">
        <f t="shared" si="669"/>
        <v>92.89</v>
      </c>
      <c r="M3284" s="73">
        <f t="shared" si="670"/>
        <v>117.16</v>
      </c>
      <c r="N3284" s="72" t="str">
        <f t="shared" si="671"/>
        <v>0876</v>
      </c>
      <c r="O3284" s="74">
        <f t="shared" si="672"/>
        <v>0</v>
      </c>
      <c r="P3284" s="72">
        <f t="shared" si="673"/>
        <v>0</v>
      </c>
      <c r="Q3284" s="74">
        <f t="shared" si="674"/>
        <v>7</v>
      </c>
      <c r="R3284" s="72" t="str">
        <f t="shared" si="675"/>
        <v/>
      </c>
      <c r="S3284" s="72" t="str">
        <f t="shared" si="676"/>
        <v/>
      </c>
      <c r="AT3284" s="20">
        <f t="shared" si="677"/>
        <v>-8360.1</v>
      </c>
    </row>
    <row r="3285" spans="1:46" ht="33.75">
      <c r="A3285" s="54">
        <v>8061</v>
      </c>
      <c r="B3285" s="54" t="s">
        <v>1732</v>
      </c>
      <c r="C3285" s="58" t="s">
        <v>2494</v>
      </c>
      <c r="D3285" s="79">
        <v>7</v>
      </c>
      <c r="E3285" s="79">
        <v>7</v>
      </c>
      <c r="F3285" s="80">
        <v>820.1</v>
      </c>
      <c r="G3285" s="80">
        <v>117.16</v>
      </c>
      <c r="H3285" s="80">
        <v>820.1</v>
      </c>
      <c r="I3285" s="80" t="s">
        <v>28</v>
      </c>
      <c r="J3285" s="80" t="s">
        <v>28</v>
      </c>
      <c r="K3285" s="80">
        <v>117.16</v>
      </c>
      <c r="L3285" s="73">
        <f t="shared" si="669"/>
        <v>92.89</v>
      </c>
      <c r="M3285" s="73">
        <f t="shared" si="670"/>
        <v>117.16</v>
      </c>
      <c r="N3285" s="72" t="str">
        <f t="shared" si="671"/>
        <v>0876</v>
      </c>
      <c r="O3285" s="74">
        <f t="shared" si="672"/>
        <v>0</v>
      </c>
      <c r="P3285" s="72">
        <f t="shared" si="673"/>
        <v>0</v>
      </c>
      <c r="Q3285" s="74">
        <f t="shared" si="674"/>
        <v>7</v>
      </c>
      <c r="R3285" s="72" t="str">
        <f t="shared" si="675"/>
        <v/>
      </c>
      <c r="S3285" s="72" t="str">
        <f t="shared" si="676"/>
        <v/>
      </c>
      <c r="AT3285" s="20">
        <f t="shared" si="677"/>
        <v>-8360.1</v>
      </c>
    </row>
    <row r="3286" spans="1:46" ht="33.75">
      <c r="A3286" s="54">
        <v>8061</v>
      </c>
      <c r="B3286" s="54" t="s">
        <v>1730</v>
      </c>
      <c r="C3286" s="58" t="s">
        <v>2494</v>
      </c>
      <c r="D3286" s="79">
        <v>7</v>
      </c>
      <c r="E3286" s="79">
        <v>7</v>
      </c>
      <c r="F3286" s="80">
        <v>820.1</v>
      </c>
      <c r="G3286" s="80">
        <v>117.16</v>
      </c>
      <c r="H3286" s="80">
        <v>820.1</v>
      </c>
      <c r="I3286" s="80" t="s">
        <v>28</v>
      </c>
      <c r="J3286" s="80" t="s">
        <v>28</v>
      </c>
      <c r="K3286" s="80">
        <v>117.16</v>
      </c>
      <c r="L3286" s="73">
        <f t="shared" si="669"/>
        <v>99.15</v>
      </c>
      <c r="M3286" s="73">
        <f t="shared" si="670"/>
        <v>117.16</v>
      </c>
      <c r="N3286" s="72" t="str">
        <f t="shared" si="671"/>
        <v>0876</v>
      </c>
      <c r="O3286" s="74">
        <f t="shared" si="672"/>
        <v>0</v>
      </c>
      <c r="P3286" s="72">
        <f t="shared" si="673"/>
        <v>0</v>
      </c>
      <c r="Q3286" s="74">
        <f t="shared" si="674"/>
        <v>7</v>
      </c>
      <c r="R3286" s="72" t="str">
        <f t="shared" si="675"/>
        <v/>
      </c>
      <c r="S3286" s="72" t="str">
        <f t="shared" si="676"/>
        <v/>
      </c>
      <c r="AT3286" s="20">
        <f t="shared" si="677"/>
        <v>-8923.5</v>
      </c>
    </row>
    <row r="3287" spans="1:46" ht="33.75">
      <c r="A3287" s="54">
        <v>8061</v>
      </c>
      <c r="B3287" s="54" t="s">
        <v>1728</v>
      </c>
      <c r="C3287" s="58" t="s">
        <v>2494</v>
      </c>
      <c r="D3287" s="79">
        <v>7</v>
      </c>
      <c r="E3287" s="79">
        <v>7</v>
      </c>
      <c r="F3287" s="80">
        <v>820.1</v>
      </c>
      <c r="G3287" s="80">
        <v>117.16</v>
      </c>
      <c r="H3287" s="80">
        <v>820.1</v>
      </c>
      <c r="I3287" s="80" t="s">
        <v>28</v>
      </c>
      <c r="J3287" s="80" t="s">
        <v>28</v>
      </c>
      <c r="K3287" s="80">
        <v>117.16</v>
      </c>
      <c r="L3287" s="73">
        <f t="shared" si="669"/>
        <v>99.15</v>
      </c>
      <c r="M3287" s="73">
        <f t="shared" si="670"/>
        <v>117.16</v>
      </c>
      <c r="N3287" s="72" t="str">
        <f t="shared" si="671"/>
        <v>0876</v>
      </c>
      <c r="O3287" s="74">
        <f t="shared" si="672"/>
        <v>0</v>
      </c>
      <c r="P3287" s="72">
        <f t="shared" si="673"/>
        <v>0</v>
      </c>
      <c r="Q3287" s="74">
        <f t="shared" si="674"/>
        <v>7</v>
      </c>
      <c r="R3287" s="72" t="str">
        <f t="shared" si="675"/>
        <v/>
      </c>
      <c r="S3287" s="72" t="str">
        <f t="shared" si="676"/>
        <v/>
      </c>
      <c r="AT3287" s="20">
        <f t="shared" si="677"/>
        <v>-8923.5</v>
      </c>
    </row>
    <row r="3288" spans="1:46" ht="33.75">
      <c r="A3288" s="54">
        <v>8061</v>
      </c>
      <c r="B3288" s="54" t="s">
        <v>1726</v>
      </c>
      <c r="C3288" s="58" t="s">
        <v>2494</v>
      </c>
      <c r="D3288" s="79">
        <v>7</v>
      </c>
      <c r="E3288" s="79">
        <v>7</v>
      </c>
      <c r="F3288" s="80">
        <v>820.1</v>
      </c>
      <c r="G3288" s="80">
        <v>117.16</v>
      </c>
      <c r="H3288" s="80">
        <v>820.1</v>
      </c>
      <c r="I3288" s="80" t="s">
        <v>28</v>
      </c>
      <c r="J3288" s="80" t="s">
        <v>28</v>
      </c>
      <c r="K3288" s="80">
        <v>117.16</v>
      </c>
      <c r="L3288" s="73">
        <f t="shared" si="669"/>
        <v>99.15</v>
      </c>
      <c r="M3288" s="73">
        <f t="shared" si="670"/>
        <v>117.16</v>
      </c>
      <c r="N3288" s="72" t="str">
        <f t="shared" si="671"/>
        <v>0876</v>
      </c>
      <c r="O3288" s="74">
        <f t="shared" si="672"/>
        <v>0</v>
      </c>
      <c r="P3288" s="72">
        <f t="shared" si="673"/>
        <v>0</v>
      </c>
      <c r="Q3288" s="74">
        <f t="shared" si="674"/>
        <v>7</v>
      </c>
      <c r="R3288" s="72" t="str">
        <f t="shared" si="675"/>
        <v/>
      </c>
      <c r="S3288" s="72" t="str">
        <f t="shared" si="676"/>
        <v/>
      </c>
      <c r="AT3288" s="20">
        <f t="shared" si="677"/>
        <v>-8923.5</v>
      </c>
    </row>
    <row r="3289" spans="1:46" ht="33.75">
      <c r="A3289" s="54">
        <v>8061</v>
      </c>
      <c r="B3289" s="54" t="s">
        <v>1724</v>
      </c>
      <c r="C3289" s="58" t="s">
        <v>2494</v>
      </c>
      <c r="D3289" s="79">
        <v>7</v>
      </c>
      <c r="E3289" s="79">
        <v>7</v>
      </c>
      <c r="F3289" s="80">
        <v>820.1</v>
      </c>
      <c r="G3289" s="80">
        <v>117.16</v>
      </c>
      <c r="H3289" s="80">
        <v>820.1</v>
      </c>
      <c r="I3289" s="80" t="s">
        <v>28</v>
      </c>
      <c r="J3289" s="80" t="s">
        <v>28</v>
      </c>
      <c r="K3289" s="80">
        <v>117.16</v>
      </c>
      <c r="L3289" s="73">
        <f t="shared" si="669"/>
        <v>99.15</v>
      </c>
      <c r="M3289" s="73">
        <f t="shared" si="670"/>
        <v>117.16</v>
      </c>
      <c r="N3289" s="72" t="str">
        <f t="shared" si="671"/>
        <v>0876</v>
      </c>
      <c r="O3289" s="74">
        <f t="shared" si="672"/>
        <v>0</v>
      </c>
      <c r="P3289" s="72">
        <f t="shared" si="673"/>
        <v>0</v>
      </c>
      <c r="Q3289" s="74">
        <f t="shared" si="674"/>
        <v>7</v>
      </c>
      <c r="R3289" s="72" t="str">
        <f t="shared" si="675"/>
        <v/>
      </c>
      <c r="S3289" s="72" t="str">
        <f t="shared" si="676"/>
        <v/>
      </c>
      <c r="AT3289" s="20">
        <f t="shared" si="677"/>
        <v>-8923.5</v>
      </c>
    </row>
    <row r="3290" spans="1:46" ht="33.75">
      <c r="A3290" s="54">
        <v>8061</v>
      </c>
      <c r="B3290" s="54" t="s">
        <v>1722</v>
      </c>
      <c r="C3290" s="58" t="s">
        <v>2494</v>
      </c>
      <c r="D3290" s="79">
        <v>7</v>
      </c>
      <c r="E3290" s="79">
        <v>7</v>
      </c>
      <c r="F3290" s="80">
        <v>820.1</v>
      </c>
      <c r="G3290" s="80">
        <v>117.16</v>
      </c>
      <c r="H3290" s="80">
        <v>820.1</v>
      </c>
      <c r="I3290" s="80" t="s">
        <v>28</v>
      </c>
      <c r="J3290" s="80" t="s">
        <v>28</v>
      </c>
      <c r="K3290" s="80">
        <v>117.16</v>
      </c>
      <c r="L3290" s="73">
        <f t="shared" si="669"/>
        <v>99.15</v>
      </c>
      <c r="M3290" s="73">
        <f t="shared" si="670"/>
        <v>117.16</v>
      </c>
      <c r="N3290" s="72" t="str">
        <f t="shared" si="671"/>
        <v>0876</v>
      </c>
      <c r="O3290" s="74">
        <f t="shared" si="672"/>
        <v>0</v>
      </c>
      <c r="P3290" s="72">
        <f t="shared" si="673"/>
        <v>0</v>
      </c>
      <c r="Q3290" s="74">
        <f t="shared" si="674"/>
        <v>7</v>
      </c>
      <c r="R3290" s="72" t="str">
        <f t="shared" si="675"/>
        <v/>
      </c>
      <c r="S3290" s="72" t="str">
        <f t="shared" si="676"/>
        <v/>
      </c>
      <c r="AT3290" s="20">
        <f t="shared" si="677"/>
        <v>-8923.5</v>
      </c>
    </row>
    <row r="3291" spans="1:46" ht="33.75">
      <c r="A3291" s="54">
        <v>8061</v>
      </c>
      <c r="B3291" s="54" t="s">
        <v>1720</v>
      </c>
      <c r="C3291" s="58" t="s">
        <v>2494</v>
      </c>
      <c r="D3291" s="79">
        <v>7</v>
      </c>
      <c r="E3291" s="79">
        <v>7</v>
      </c>
      <c r="F3291" s="80">
        <v>820.1</v>
      </c>
      <c r="G3291" s="80">
        <v>117.16</v>
      </c>
      <c r="H3291" s="80">
        <v>820.1</v>
      </c>
      <c r="I3291" s="80" t="s">
        <v>28</v>
      </c>
      <c r="J3291" s="80" t="s">
        <v>28</v>
      </c>
      <c r="K3291" s="80">
        <v>117.16</v>
      </c>
      <c r="L3291" s="73">
        <f t="shared" si="669"/>
        <v>99.15</v>
      </c>
      <c r="M3291" s="73">
        <f t="shared" si="670"/>
        <v>117.16</v>
      </c>
      <c r="N3291" s="72" t="str">
        <f t="shared" si="671"/>
        <v>0876</v>
      </c>
      <c r="O3291" s="74">
        <f t="shared" si="672"/>
        <v>0</v>
      </c>
      <c r="P3291" s="72">
        <f t="shared" si="673"/>
        <v>0</v>
      </c>
      <c r="Q3291" s="74">
        <f t="shared" si="674"/>
        <v>7</v>
      </c>
      <c r="R3291" s="72" t="str">
        <f t="shared" si="675"/>
        <v/>
      </c>
      <c r="S3291" s="72" t="str">
        <f t="shared" si="676"/>
        <v/>
      </c>
      <c r="AT3291" s="20">
        <f t="shared" si="677"/>
        <v>-8923.5</v>
      </c>
    </row>
    <row r="3292" spans="1:46" ht="33.75">
      <c r="A3292" s="54">
        <v>8061</v>
      </c>
      <c r="B3292" s="54" t="s">
        <v>1718</v>
      </c>
      <c r="C3292" s="58" t="s">
        <v>2494</v>
      </c>
      <c r="D3292" s="79">
        <v>7</v>
      </c>
      <c r="E3292" s="79">
        <v>7</v>
      </c>
      <c r="F3292" s="80">
        <v>820.1</v>
      </c>
      <c r="G3292" s="80">
        <v>117.16</v>
      </c>
      <c r="H3292" s="80">
        <v>820.1</v>
      </c>
      <c r="I3292" s="80" t="s">
        <v>28</v>
      </c>
      <c r="J3292" s="80" t="s">
        <v>28</v>
      </c>
      <c r="K3292" s="80">
        <v>117.16</v>
      </c>
      <c r="L3292" s="73">
        <f t="shared" si="669"/>
        <v>86.66</v>
      </c>
      <c r="M3292" s="73">
        <f t="shared" si="670"/>
        <v>117.16</v>
      </c>
      <c r="N3292" s="72" t="str">
        <f t="shared" si="671"/>
        <v>0876</v>
      </c>
      <c r="O3292" s="74">
        <f t="shared" si="672"/>
        <v>0</v>
      </c>
      <c r="P3292" s="72">
        <f t="shared" si="673"/>
        <v>0</v>
      </c>
      <c r="Q3292" s="74">
        <f t="shared" si="674"/>
        <v>7</v>
      </c>
      <c r="R3292" s="72" t="str">
        <f t="shared" si="675"/>
        <v/>
      </c>
      <c r="S3292" s="72" t="str">
        <f t="shared" si="676"/>
        <v/>
      </c>
      <c r="AT3292" s="20">
        <f t="shared" si="677"/>
        <v>-7799.4</v>
      </c>
    </row>
    <row r="3293" spans="1:46" ht="33.75">
      <c r="A3293" s="54">
        <v>8061</v>
      </c>
      <c r="B3293" s="54" t="s">
        <v>1716</v>
      </c>
      <c r="C3293" s="58" t="s">
        <v>2494</v>
      </c>
      <c r="D3293" s="79">
        <v>7</v>
      </c>
      <c r="E3293" s="79">
        <v>7</v>
      </c>
      <c r="F3293" s="80">
        <v>820.1</v>
      </c>
      <c r="G3293" s="80">
        <v>117.16</v>
      </c>
      <c r="H3293" s="80">
        <v>820.1</v>
      </c>
      <c r="I3293" s="80" t="s">
        <v>28</v>
      </c>
      <c r="J3293" s="80" t="s">
        <v>28</v>
      </c>
      <c r="K3293" s="80">
        <v>117.16</v>
      </c>
      <c r="L3293" s="73">
        <f t="shared" si="669"/>
        <v>86.66</v>
      </c>
      <c r="M3293" s="73">
        <f t="shared" si="670"/>
        <v>117.16</v>
      </c>
      <c r="N3293" s="72" t="str">
        <f t="shared" si="671"/>
        <v>0876</v>
      </c>
      <c r="O3293" s="74">
        <f t="shared" si="672"/>
        <v>0</v>
      </c>
      <c r="P3293" s="72">
        <f t="shared" si="673"/>
        <v>0</v>
      </c>
      <c r="Q3293" s="74">
        <f t="shared" si="674"/>
        <v>7</v>
      </c>
      <c r="R3293" s="72" t="str">
        <f t="shared" si="675"/>
        <v/>
      </c>
      <c r="S3293" s="72" t="str">
        <f t="shared" si="676"/>
        <v/>
      </c>
      <c r="AT3293" s="20">
        <f t="shared" si="677"/>
        <v>-7799.4</v>
      </c>
    </row>
    <row r="3294" spans="1:46" ht="33.75">
      <c r="A3294" s="54">
        <v>8061</v>
      </c>
      <c r="B3294" s="54" t="s">
        <v>1714</v>
      </c>
      <c r="C3294" s="58" t="s">
        <v>2494</v>
      </c>
      <c r="D3294" s="79">
        <v>7</v>
      </c>
      <c r="E3294" s="79">
        <v>7</v>
      </c>
      <c r="F3294" s="80">
        <v>820.1</v>
      </c>
      <c r="G3294" s="80">
        <v>117.16</v>
      </c>
      <c r="H3294" s="80">
        <v>820.1</v>
      </c>
      <c r="I3294" s="80" t="s">
        <v>28</v>
      </c>
      <c r="J3294" s="80" t="s">
        <v>28</v>
      </c>
      <c r="K3294" s="80">
        <v>117.16</v>
      </c>
      <c r="L3294" s="73">
        <f t="shared" si="669"/>
        <v>86.66</v>
      </c>
      <c r="M3294" s="73">
        <f t="shared" si="670"/>
        <v>117.16</v>
      </c>
      <c r="N3294" s="72" t="str">
        <f t="shared" si="671"/>
        <v>0876</v>
      </c>
      <c r="O3294" s="74">
        <f t="shared" si="672"/>
        <v>0</v>
      </c>
      <c r="P3294" s="72">
        <f t="shared" si="673"/>
        <v>0</v>
      </c>
      <c r="Q3294" s="74">
        <f t="shared" si="674"/>
        <v>7</v>
      </c>
      <c r="R3294" s="72" t="str">
        <f t="shared" si="675"/>
        <v/>
      </c>
      <c r="S3294" s="72" t="str">
        <f t="shared" si="676"/>
        <v/>
      </c>
      <c r="AT3294" s="20">
        <f t="shared" si="677"/>
        <v>-7799.4</v>
      </c>
    </row>
    <row r="3295" spans="1:46" ht="33.75">
      <c r="A3295" s="54">
        <v>8061</v>
      </c>
      <c r="B3295" s="54" t="s">
        <v>1712</v>
      </c>
      <c r="C3295" s="58" t="s">
        <v>2494</v>
      </c>
      <c r="D3295" s="79">
        <v>7</v>
      </c>
      <c r="E3295" s="79">
        <v>7</v>
      </c>
      <c r="F3295" s="80">
        <v>820.1</v>
      </c>
      <c r="G3295" s="80">
        <v>117.16</v>
      </c>
      <c r="H3295" s="80">
        <v>820.1</v>
      </c>
      <c r="I3295" s="80" t="s">
        <v>28</v>
      </c>
      <c r="J3295" s="80" t="s">
        <v>28</v>
      </c>
      <c r="K3295" s="80">
        <v>117.16</v>
      </c>
      <c r="L3295" s="73">
        <f t="shared" si="669"/>
        <v>86.66</v>
      </c>
      <c r="M3295" s="73">
        <f t="shared" si="670"/>
        <v>117.16</v>
      </c>
      <c r="N3295" s="72" t="str">
        <f t="shared" si="671"/>
        <v>0876</v>
      </c>
      <c r="O3295" s="74">
        <f t="shared" si="672"/>
        <v>0</v>
      </c>
      <c r="P3295" s="72">
        <f t="shared" si="673"/>
        <v>0</v>
      </c>
      <c r="Q3295" s="74">
        <f t="shared" si="674"/>
        <v>7</v>
      </c>
      <c r="R3295" s="72" t="str">
        <f t="shared" si="675"/>
        <v/>
      </c>
      <c r="S3295" s="72" t="str">
        <f t="shared" si="676"/>
        <v/>
      </c>
      <c r="AT3295" s="20">
        <f t="shared" si="677"/>
        <v>-7799.4</v>
      </c>
    </row>
    <row r="3296" spans="1:46" ht="33.75">
      <c r="A3296" s="54">
        <v>8061</v>
      </c>
      <c r="B3296" s="54" t="s">
        <v>1710</v>
      </c>
      <c r="C3296" s="58" t="s">
        <v>2494</v>
      </c>
      <c r="D3296" s="79">
        <v>7</v>
      </c>
      <c r="E3296" s="79">
        <v>7</v>
      </c>
      <c r="F3296" s="80">
        <v>820.1</v>
      </c>
      <c r="G3296" s="80">
        <v>117.16</v>
      </c>
      <c r="H3296" s="80">
        <v>820.1</v>
      </c>
      <c r="I3296" s="80" t="s">
        <v>28</v>
      </c>
      <c r="J3296" s="80" t="s">
        <v>28</v>
      </c>
      <c r="K3296" s="80">
        <v>117.16</v>
      </c>
      <c r="L3296" s="73">
        <f t="shared" si="669"/>
        <v>86.66</v>
      </c>
      <c r="M3296" s="73">
        <f t="shared" si="670"/>
        <v>117.16</v>
      </c>
      <c r="N3296" s="72" t="str">
        <f t="shared" si="671"/>
        <v>0876</v>
      </c>
      <c r="O3296" s="74">
        <f t="shared" si="672"/>
        <v>0</v>
      </c>
      <c r="P3296" s="72">
        <f t="shared" si="673"/>
        <v>0</v>
      </c>
      <c r="Q3296" s="74">
        <f t="shared" si="674"/>
        <v>7</v>
      </c>
      <c r="R3296" s="72" t="str">
        <f t="shared" si="675"/>
        <v/>
      </c>
      <c r="S3296" s="72" t="str">
        <f t="shared" si="676"/>
        <v/>
      </c>
      <c r="AT3296" s="20">
        <f t="shared" si="677"/>
        <v>-7799.4</v>
      </c>
    </row>
    <row r="3297" spans="1:46" ht="33.75">
      <c r="A3297" s="54">
        <v>8061</v>
      </c>
      <c r="B3297" s="54" t="s">
        <v>1708</v>
      </c>
      <c r="C3297" s="58" t="s">
        <v>2494</v>
      </c>
      <c r="D3297" s="79">
        <v>7</v>
      </c>
      <c r="E3297" s="79">
        <v>7</v>
      </c>
      <c r="F3297" s="80">
        <v>820.1</v>
      </c>
      <c r="G3297" s="80">
        <v>117.16</v>
      </c>
      <c r="H3297" s="80">
        <v>820.1</v>
      </c>
      <c r="I3297" s="80" t="s">
        <v>28</v>
      </c>
      <c r="J3297" s="80" t="s">
        <v>28</v>
      </c>
      <c r="K3297" s="80">
        <v>117.16</v>
      </c>
      <c r="L3297" s="73">
        <f t="shared" si="669"/>
        <v>86.66</v>
      </c>
      <c r="M3297" s="73">
        <f t="shared" si="670"/>
        <v>117.16</v>
      </c>
      <c r="N3297" s="72" t="str">
        <f t="shared" si="671"/>
        <v>0876</v>
      </c>
      <c r="O3297" s="74">
        <f t="shared" si="672"/>
        <v>0</v>
      </c>
      <c r="P3297" s="72">
        <f t="shared" si="673"/>
        <v>0</v>
      </c>
      <c r="Q3297" s="74">
        <f t="shared" si="674"/>
        <v>7</v>
      </c>
      <c r="R3297" s="72" t="str">
        <f t="shared" si="675"/>
        <v/>
      </c>
      <c r="S3297" s="72" t="str">
        <f t="shared" si="676"/>
        <v/>
      </c>
      <c r="AT3297" s="20">
        <f t="shared" si="677"/>
        <v>-7799.4</v>
      </c>
    </row>
    <row r="3298" spans="1:46" ht="45">
      <c r="A3298" s="54">
        <v>8062</v>
      </c>
      <c r="B3298" s="54" t="s">
        <v>1776</v>
      </c>
      <c r="C3298" s="58" t="s">
        <v>3102</v>
      </c>
      <c r="D3298" s="79">
        <v>7</v>
      </c>
      <c r="E3298" s="79">
        <v>7</v>
      </c>
      <c r="F3298" s="80">
        <v>795.28</v>
      </c>
      <c r="G3298" s="80">
        <v>113.61</v>
      </c>
      <c r="H3298" s="80">
        <v>795.28</v>
      </c>
      <c r="I3298" s="80" t="s">
        <v>28</v>
      </c>
      <c r="J3298" s="80" t="s">
        <v>28</v>
      </c>
      <c r="K3298" s="80">
        <v>113.61</v>
      </c>
      <c r="L3298" s="73">
        <f t="shared" si="669"/>
        <v>91.45</v>
      </c>
      <c r="M3298" s="73">
        <f t="shared" si="670"/>
        <v>113.61</v>
      </c>
      <c r="N3298" s="72" t="str">
        <f t="shared" si="671"/>
        <v>0877</v>
      </c>
      <c r="O3298" s="74">
        <f t="shared" si="672"/>
        <v>0</v>
      </c>
      <c r="P3298" s="72">
        <f t="shared" si="673"/>
        <v>0</v>
      </c>
      <c r="Q3298" s="74">
        <f t="shared" si="674"/>
        <v>7</v>
      </c>
      <c r="R3298" s="72" t="str">
        <f t="shared" si="675"/>
        <v/>
      </c>
      <c r="S3298" s="72" t="str">
        <f t="shared" si="676"/>
        <v/>
      </c>
      <c r="AT3298" s="20">
        <f t="shared" si="677"/>
        <v>-8230.5</v>
      </c>
    </row>
    <row r="3299" spans="1:46" ht="45">
      <c r="A3299" s="54">
        <v>8062</v>
      </c>
      <c r="B3299" s="54" t="s">
        <v>1775</v>
      </c>
      <c r="C3299" s="58" t="s">
        <v>3102</v>
      </c>
      <c r="D3299" s="79">
        <v>7</v>
      </c>
      <c r="E3299" s="79">
        <v>7</v>
      </c>
      <c r="F3299" s="80">
        <v>795.28</v>
      </c>
      <c r="G3299" s="80">
        <v>113.61</v>
      </c>
      <c r="H3299" s="80">
        <v>795.28</v>
      </c>
      <c r="I3299" s="80" t="s">
        <v>28</v>
      </c>
      <c r="J3299" s="80" t="s">
        <v>28</v>
      </c>
      <c r="K3299" s="80">
        <v>113.61</v>
      </c>
      <c r="L3299" s="73">
        <f t="shared" si="669"/>
        <v>91.45</v>
      </c>
      <c r="M3299" s="73">
        <f t="shared" si="670"/>
        <v>113.61</v>
      </c>
      <c r="N3299" s="72" t="str">
        <f t="shared" si="671"/>
        <v>0877</v>
      </c>
      <c r="O3299" s="74">
        <f t="shared" si="672"/>
        <v>0</v>
      </c>
      <c r="P3299" s="72">
        <f t="shared" si="673"/>
        <v>0</v>
      </c>
      <c r="Q3299" s="74">
        <f t="shared" si="674"/>
        <v>7</v>
      </c>
      <c r="R3299" s="72" t="str">
        <f t="shared" si="675"/>
        <v/>
      </c>
      <c r="S3299" s="72" t="str">
        <f t="shared" si="676"/>
        <v/>
      </c>
      <c r="AT3299" s="20">
        <f t="shared" si="677"/>
        <v>-8230.5</v>
      </c>
    </row>
    <row r="3300" spans="1:46" ht="45">
      <c r="A3300" s="54">
        <v>8062</v>
      </c>
      <c r="B3300" s="54" t="s">
        <v>1774</v>
      </c>
      <c r="C3300" s="58" t="s">
        <v>3102</v>
      </c>
      <c r="D3300" s="79">
        <v>7</v>
      </c>
      <c r="E3300" s="79">
        <v>7</v>
      </c>
      <c r="F3300" s="80">
        <v>795.28</v>
      </c>
      <c r="G3300" s="80">
        <v>113.61</v>
      </c>
      <c r="H3300" s="80">
        <v>795.28</v>
      </c>
      <c r="I3300" s="80" t="s">
        <v>28</v>
      </c>
      <c r="J3300" s="80" t="s">
        <v>28</v>
      </c>
      <c r="K3300" s="80">
        <v>113.61</v>
      </c>
      <c r="L3300" s="73">
        <f t="shared" si="669"/>
        <v>91.45</v>
      </c>
      <c r="M3300" s="73">
        <f t="shared" si="670"/>
        <v>113.61</v>
      </c>
      <c r="N3300" s="72" t="str">
        <f t="shared" si="671"/>
        <v>0877</v>
      </c>
      <c r="O3300" s="74">
        <f t="shared" si="672"/>
        <v>0</v>
      </c>
      <c r="P3300" s="72">
        <f t="shared" si="673"/>
        <v>0</v>
      </c>
      <c r="Q3300" s="74">
        <f t="shared" si="674"/>
        <v>7</v>
      </c>
      <c r="R3300" s="72" t="str">
        <f t="shared" si="675"/>
        <v/>
      </c>
      <c r="S3300" s="72" t="str">
        <f t="shared" si="676"/>
        <v/>
      </c>
      <c r="AT3300" s="20">
        <f t="shared" si="677"/>
        <v>-8230.5</v>
      </c>
    </row>
    <row r="3301" spans="1:46" ht="45">
      <c r="A3301" s="54">
        <v>8062</v>
      </c>
      <c r="B3301" s="54" t="s">
        <v>1773</v>
      </c>
      <c r="C3301" s="58" t="s">
        <v>3102</v>
      </c>
      <c r="D3301" s="79">
        <v>7</v>
      </c>
      <c r="E3301" s="79">
        <v>7</v>
      </c>
      <c r="F3301" s="80">
        <v>795.28</v>
      </c>
      <c r="G3301" s="80">
        <v>113.61</v>
      </c>
      <c r="H3301" s="80">
        <v>795.28</v>
      </c>
      <c r="I3301" s="80" t="s">
        <v>28</v>
      </c>
      <c r="J3301" s="80" t="s">
        <v>28</v>
      </c>
      <c r="K3301" s="80">
        <v>113.61</v>
      </c>
      <c r="L3301" s="73">
        <f t="shared" si="669"/>
        <v>91.45</v>
      </c>
      <c r="M3301" s="73">
        <f t="shared" si="670"/>
        <v>113.61</v>
      </c>
      <c r="N3301" s="72" t="str">
        <f t="shared" si="671"/>
        <v>0877</v>
      </c>
      <c r="O3301" s="74">
        <f t="shared" si="672"/>
        <v>0</v>
      </c>
      <c r="P3301" s="72">
        <f t="shared" si="673"/>
        <v>0</v>
      </c>
      <c r="Q3301" s="74">
        <f t="shared" si="674"/>
        <v>7</v>
      </c>
      <c r="R3301" s="72" t="str">
        <f t="shared" si="675"/>
        <v/>
      </c>
      <c r="S3301" s="72" t="str">
        <f t="shared" si="676"/>
        <v/>
      </c>
      <c r="AT3301" s="20">
        <f t="shared" si="677"/>
        <v>-8230.5</v>
      </c>
    </row>
    <row r="3302" spans="1:46" ht="45">
      <c r="A3302" s="54">
        <v>8062</v>
      </c>
      <c r="B3302" s="54" t="s">
        <v>1772</v>
      </c>
      <c r="C3302" s="58" t="s">
        <v>3102</v>
      </c>
      <c r="D3302" s="79">
        <v>7</v>
      </c>
      <c r="E3302" s="79">
        <v>7</v>
      </c>
      <c r="F3302" s="80">
        <v>795.28</v>
      </c>
      <c r="G3302" s="80">
        <v>113.61</v>
      </c>
      <c r="H3302" s="80">
        <v>795.28</v>
      </c>
      <c r="I3302" s="80" t="s">
        <v>28</v>
      </c>
      <c r="J3302" s="80" t="s">
        <v>28</v>
      </c>
      <c r="K3302" s="80">
        <v>113.61</v>
      </c>
      <c r="L3302" s="73">
        <f t="shared" si="669"/>
        <v>91.45</v>
      </c>
      <c r="M3302" s="73">
        <f t="shared" si="670"/>
        <v>113.61</v>
      </c>
      <c r="N3302" s="72" t="str">
        <f t="shared" si="671"/>
        <v>0877</v>
      </c>
      <c r="O3302" s="74">
        <f t="shared" si="672"/>
        <v>0</v>
      </c>
      <c r="P3302" s="72">
        <f t="shared" si="673"/>
        <v>0</v>
      </c>
      <c r="Q3302" s="74">
        <f t="shared" si="674"/>
        <v>7</v>
      </c>
      <c r="R3302" s="72" t="str">
        <f t="shared" si="675"/>
        <v/>
      </c>
      <c r="S3302" s="72" t="str">
        <f t="shared" si="676"/>
        <v/>
      </c>
      <c r="AT3302" s="20">
        <f t="shared" si="677"/>
        <v>-8230.5</v>
      </c>
    </row>
    <row r="3303" spans="1:46" ht="45">
      <c r="A3303" s="54">
        <v>8062</v>
      </c>
      <c r="B3303" s="54" t="s">
        <v>1771</v>
      </c>
      <c r="C3303" s="58" t="s">
        <v>3102</v>
      </c>
      <c r="D3303" s="79">
        <v>7</v>
      </c>
      <c r="E3303" s="79">
        <v>7</v>
      </c>
      <c r="F3303" s="80">
        <v>795.28</v>
      </c>
      <c r="G3303" s="80">
        <v>113.61</v>
      </c>
      <c r="H3303" s="80">
        <v>795.28</v>
      </c>
      <c r="I3303" s="80" t="s">
        <v>28</v>
      </c>
      <c r="J3303" s="80" t="s">
        <v>28</v>
      </c>
      <c r="K3303" s="80">
        <v>113.61</v>
      </c>
      <c r="L3303" s="73">
        <f t="shared" si="669"/>
        <v>91.45</v>
      </c>
      <c r="M3303" s="73">
        <f t="shared" si="670"/>
        <v>113.61</v>
      </c>
      <c r="N3303" s="72" t="str">
        <f t="shared" si="671"/>
        <v>0877</v>
      </c>
      <c r="O3303" s="74">
        <f t="shared" si="672"/>
        <v>0</v>
      </c>
      <c r="P3303" s="72">
        <f t="shared" si="673"/>
        <v>0</v>
      </c>
      <c r="Q3303" s="74">
        <f t="shared" si="674"/>
        <v>7</v>
      </c>
      <c r="R3303" s="72" t="str">
        <f t="shared" si="675"/>
        <v/>
      </c>
      <c r="S3303" s="72" t="str">
        <f t="shared" si="676"/>
        <v/>
      </c>
      <c r="AT3303" s="20">
        <f t="shared" si="677"/>
        <v>-8230.5</v>
      </c>
    </row>
    <row r="3304" spans="1:46" ht="45">
      <c r="A3304" s="54">
        <v>8062</v>
      </c>
      <c r="B3304" s="54" t="s">
        <v>1770</v>
      </c>
      <c r="C3304" s="58" t="s">
        <v>3102</v>
      </c>
      <c r="D3304" s="79">
        <v>7</v>
      </c>
      <c r="E3304" s="79">
        <v>7</v>
      </c>
      <c r="F3304" s="80">
        <v>795.28</v>
      </c>
      <c r="G3304" s="80">
        <v>113.61</v>
      </c>
      <c r="H3304" s="80">
        <v>795.28</v>
      </c>
      <c r="I3304" s="80" t="s">
        <v>28</v>
      </c>
      <c r="J3304" s="80" t="s">
        <v>28</v>
      </c>
      <c r="K3304" s="80">
        <v>113.61</v>
      </c>
      <c r="L3304" s="73">
        <f t="shared" si="669"/>
        <v>101.51</v>
      </c>
      <c r="M3304" s="73">
        <f t="shared" si="670"/>
        <v>113.61</v>
      </c>
      <c r="N3304" s="72" t="str">
        <f t="shared" si="671"/>
        <v>0877</v>
      </c>
      <c r="O3304" s="74">
        <f t="shared" si="672"/>
        <v>0</v>
      </c>
      <c r="P3304" s="72">
        <f t="shared" si="673"/>
        <v>0</v>
      </c>
      <c r="Q3304" s="74">
        <f t="shared" si="674"/>
        <v>7</v>
      </c>
      <c r="R3304" s="72" t="str">
        <f t="shared" si="675"/>
        <v/>
      </c>
      <c r="S3304" s="72" t="str">
        <f t="shared" si="676"/>
        <v/>
      </c>
      <c r="AT3304" s="20">
        <f t="shared" si="677"/>
        <v>-9135.9</v>
      </c>
    </row>
    <row r="3305" spans="1:46" ht="45">
      <c r="A3305" s="54">
        <v>8062</v>
      </c>
      <c r="B3305" s="54" t="s">
        <v>1769</v>
      </c>
      <c r="C3305" s="58" t="s">
        <v>3102</v>
      </c>
      <c r="D3305" s="79">
        <v>7</v>
      </c>
      <c r="E3305" s="79">
        <v>7</v>
      </c>
      <c r="F3305" s="80">
        <v>795.28</v>
      </c>
      <c r="G3305" s="80">
        <v>113.61</v>
      </c>
      <c r="H3305" s="80">
        <v>795.28</v>
      </c>
      <c r="I3305" s="80" t="s">
        <v>28</v>
      </c>
      <c r="J3305" s="80" t="s">
        <v>28</v>
      </c>
      <c r="K3305" s="80">
        <v>113.61</v>
      </c>
      <c r="L3305" s="73">
        <f t="shared" si="669"/>
        <v>101.51</v>
      </c>
      <c r="M3305" s="73">
        <f t="shared" si="670"/>
        <v>113.61</v>
      </c>
      <c r="N3305" s="72" t="str">
        <f t="shared" si="671"/>
        <v>0877</v>
      </c>
      <c r="O3305" s="74">
        <f t="shared" si="672"/>
        <v>0</v>
      </c>
      <c r="P3305" s="72">
        <f t="shared" si="673"/>
        <v>0</v>
      </c>
      <c r="Q3305" s="74">
        <f t="shared" si="674"/>
        <v>7</v>
      </c>
      <c r="R3305" s="72" t="str">
        <f t="shared" si="675"/>
        <v/>
      </c>
      <c r="S3305" s="72" t="str">
        <f t="shared" si="676"/>
        <v/>
      </c>
      <c r="AT3305" s="20">
        <f t="shared" si="677"/>
        <v>-9135.9</v>
      </c>
    </row>
    <row r="3306" spans="1:46" ht="45">
      <c r="A3306" s="54">
        <v>8062</v>
      </c>
      <c r="B3306" s="54" t="s">
        <v>1768</v>
      </c>
      <c r="C3306" s="58" t="s">
        <v>3102</v>
      </c>
      <c r="D3306" s="79">
        <v>7</v>
      </c>
      <c r="E3306" s="79">
        <v>7</v>
      </c>
      <c r="F3306" s="80">
        <v>795.28</v>
      </c>
      <c r="G3306" s="80">
        <v>113.61</v>
      </c>
      <c r="H3306" s="80">
        <v>795.28</v>
      </c>
      <c r="I3306" s="80" t="s">
        <v>28</v>
      </c>
      <c r="J3306" s="80" t="s">
        <v>28</v>
      </c>
      <c r="K3306" s="80">
        <v>113.61</v>
      </c>
      <c r="L3306" s="73">
        <f t="shared" si="669"/>
        <v>101.51</v>
      </c>
      <c r="M3306" s="73">
        <f t="shared" si="670"/>
        <v>113.61</v>
      </c>
      <c r="N3306" s="72" t="str">
        <f t="shared" si="671"/>
        <v>0877</v>
      </c>
      <c r="O3306" s="74">
        <f t="shared" si="672"/>
        <v>0</v>
      </c>
      <c r="P3306" s="72">
        <f t="shared" si="673"/>
        <v>0</v>
      </c>
      <c r="Q3306" s="74">
        <f t="shared" si="674"/>
        <v>7</v>
      </c>
      <c r="R3306" s="72" t="str">
        <f t="shared" si="675"/>
        <v/>
      </c>
      <c r="S3306" s="72" t="str">
        <f t="shared" si="676"/>
        <v/>
      </c>
      <c r="AT3306" s="20">
        <f t="shared" si="677"/>
        <v>-9135.9</v>
      </c>
    </row>
    <row r="3307" spans="1:46" ht="45">
      <c r="A3307" s="54">
        <v>8062</v>
      </c>
      <c r="B3307" s="54" t="s">
        <v>1767</v>
      </c>
      <c r="C3307" s="58" t="s">
        <v>3102</v>
      </c>
      <c r="D3307" s="79">
        <v>7</v>
      </c>
      <c r="E3307" s="79">
        <v>7</v>
      </c>
      <c r="F3307" s="80">
        <v>795.28</v>
      </c>
      <c r="G3307" s="80">
        <v>113.61</v>
      </c>
      <c r="H3307" s="80">
        <v>795.28</v>
      </c>
      <c r="I3307" s="80" t="s">
        <v>28</v>
      </c>
      <c r="J3307" s="80" t="s">
        <v>28</v>
      </c>
      <c r="K3307" s="80">
        <v>113.61</v>
      </c>
      <c r="L3307" s="73">
        <f t="shared" si="669"/>
        <v>101.51</v>
      </c>
      <c r="M3307" s="73">
        <f t="shared" si="670"/>
        <v>113.61</v>
      </c>
      <c r="N3307" s="72" t="str">
        <f t="shared" si="671"/>
        <v>0877</v>
      </c>
      <c r="O3307" s="74">
        <f t="shared" si="672"/>
        <v>0</v>
      </c>
      <c r="P3307" s="72">
        <f t="shared" si="673"/>
        <v>0</v>
      </c>
      <c r="Q3307" s="74">
        <f t="shared" si="674"/>
        <v>7</v>
      </c>
      <c r="R3307" s="72" t="str">
        <f t="shared" si="675"/>
        <v/>
      </c>
      <c r="S3307" s="72" t="str">
        <f t="shared" si="676"/>
        <v/>
      </c>
      <c r="AT3307" s="20">
        <f t="shared" si="677"/>
        <v>-9135.9</v>
      </c>
    </row>
    <row r="3308" spans="1:46" ht="45">
      <c r="A3308" s="54">
        <v>8062</v>
      </c>
      <c r="B3308" s="54" t="s">
        <v>1766</v>
      </c>
      <c r="C3308" s="58" t="s">
        <v>3102</v>
      </c>
      <c r="D3308" s="79">
        <v>7</v>
      </c>
      <c r="E3308" s="79">
        <v>7</v>
      </c>
      <c r="F3308" s="80">
        <v>795.28</v>
      </c>
      <c r="G3308" s="80">
        <v>113.61</v>
      </c>
      <c r="H3308" s="80">
        <v>795.28</v>
      </c>
      <c r="I3308" s="80" t="s">
        <v>28</v>
      </c>
      <c r="J3308" s="80" t="s">
        <v>28</v>
      </c>
      <c r="K3308" s="80">
        <v>113.61</v>
      </c>
      <c r="L3308" s="73">
        <f t="shared" si="669"/>
        <v>101.51</v>
      </c>
      <c r="M3308" s="73">
        <f t="shared" si="670"/>
        <v>113.61</v>
      </c>
      <c r="N3308" s="72" t="str">
        <f t="shared" si="671"/>
        <v>0877</v>
      </c>
      <c r="O3308" s="74">
        <f t="shared" si="672"/>
        <v>0</v>
      </c>
      <c r="P3308" s="72">
        <f t="shared" si="673"/>
        <v>0</v>
      </c>
      <c r="Q3308" s="74">
        <f t="shared" si="674"/>
        <v>7</v>
      </c>
      <c r="R3308" s="72" t="str">
        <f t="shared" si="675"/>
        <v/>
      </c>
      <c r="S3308" s="72" t="str">
        <f t="shared" si="676"/>
        <v/>
      </c>
      <c r="AT3308" s="20">
        <f t="shared" si="677"/>
        <v>-9135.9</v>
      </c>
    </row>
    <row r="3309" spans="1:46" ht="45">
      <c r="A3309" s="54">
        <v>8062</v>
      </c>
      <c r="B3309" s="54" t="s">
        <v>1765</v>
      </c>
      <c r="C3309" s="58" t="s">
        <v>3102</v>
      </c>
      <c r="D3309" s="79">
        <v>7</v>
      </c>
      <c r="E3309" s="79">
        <v>7</v>
      </c>
      <c r="F3309" s="80">
        <v>795.28</v>
      </c>
      <c r="G3309" s="80">
        <v>113.61</v>
      </c>
      <c r="H3309" s="80">
        <v>795.28</v>
      </c>
      <c r="I3309" s="80" t="s">
        <v>28</v>
      </c>
      <c r="J3309" s="80" t="s">
        <v>28</v>
      </c>
      <c r="K3309" s="80">
        <v>113.61</v>
      </c>
      <c r="L3309" s="73">
        <f t="shared" si="669"/>
        <v>101.51</v>
      </c>
      <c r="M3309" s="73">
        <f t="shared" si="670"/>
        <v>113.61</v>
      </c>
      <c r="N3309" s="72" t="str">
        <f t="shared" si="671"/>
        <v>0877</v>
      </c>
      <c r="O3309" s="74">
        <f t="shared" si="672"/>
        <v>0</v>
      </c>
      <c r="P3309" s="72">
        <f t="shared" si="673"/>
        <v>0</v>
      </c>
      <c r="Q3309" s="74">
        <f t="shared" si="674"/>
        <v>7</v>
      </c>
      <c r="R3309" s="72" t="str">
        <f t="shared" si="675"/>
        <v/>
      </c>
      <c r="S3309" s="72" t="str">
        <f t="shared" si="676"/>
        <v/>
      </c>
      <c r="AT3309" s="20">
        <f t="shared" si="677"/>
        <v>-9135.9</v>
      </c>
    </row>
    <row r="3310" spans="1:46" ht="45">
      <c r="A3310" s="54">
        <v>8062</v>
      </c>
      <c r="B3310" s="54" t="s">
        <v>1764</v>
      </c>
      <c r="C3310" s="58" t="s">
        <v>3102</v>
      </c>
      <c r="D3310" s="79">
        <v>7</v>
      </c>
      <c r="E3310" s="79">
        <v>7</v>
      </c>
      <c r="F3310" s="80">
        <v>795.28</v>
      </c>
      <c r="G3310" s="80">
        <v>113.61</v>
      </c>
      <c r="H3310" s="80">
        <v>795.28</v>
      </c>
      <c r="I3310" s="80" t="s">
        <v>28</v>
      </c>
      <c r="J3310" s="80" t="s">
        <v>28</v>
      </c>
      <c r="K3310" s="80">
        <v>113.61</v>
      </c>
      <c r="L3310" s="73">
        <f t="shared" si="669"/>
        <v>122.1</v>
      </c>
      <c r="M3310" s="73">
        <f t="shared" si="670"/>
        <v>113.61</v>
      </c>
      <c r="N3310" s="72" t="str">
        <f t="shared" si="671"/>
        <v>0877</v>
      </c>
      <c r="O3310" s="74">
        <f t="shared" si="672"/>
        <v>0</v>
      </c>
      <c r="P3310" s="72">
        <f t="shared" si="673"/>
        <v>0</v>
      </c>
      <c r="Q3310" s="74">
        <f t="shared" si="674"/>
        <v>7</v>
      </c>
      <c r="R3310" s="72" t="str">
        <f t="shared" si="675"/>
        <v/>
      </c>
      <c r="S3310" s="72" t="str">
        <f t="shared" si="676"/>
        <v/>
      </c>
      <c r="AT3310" s="20">
        <f t="shared" si="677"/>
        <v>-10989</v>
      </c>
    </row>
    <row r="3311" spans="1:46" ht="45">
      <c r="A3311" s="54">
        <v>8062</v>
      </c>
      <c r="B3311" s="54" t="s">
        <v>1763</v>
      </c>
      <c r="C3311" s="58" t="s">
        <v>3102</v>
      </c>
      <c r="D3311" s="79">
        <v>7</v>
      </c>
      <c r="E3311" s="79">
        <v>7</v>
      </c>
      <c r="F3311" s="80">
        <v>795.28</v>
      </c>
      <c r="G3311" s="80">
        <v>113.61</v>
      </c>
      <c r="H3311" s="80">
        <v>795.28</v>
      </c>
      <c r="I3311" s="80" t="s">
        <v>28</v>
      </c>
      <c r="J3311" s="80" t="s">
        <v>28</v>
      </c>
      <c r="K3311" s="80">
        <v>113.61</v>
      </c>
      <c r="L3311" s="73">
        <f t="shared" si="669"/>
        <v>122.1</v>
      </c>
      <c r="M3311" s="73">
        <f t="shared" si="670"/>
        <v>113.61</v>
      </c>
      <c r="N3311" s="72" t="str">
        <f t="shared" si="671"/>
        <v>0877</v>
      </c>
      <c r="O3311" s="74">
        <f t="shared" si="672"/>
        <v>0</v>
      </c>
      <c r="P3311" s="72">
        <f t="shared" si="673"/>
        <v>0</v>
      </c>
      <c r="Q3311" s="74">
        <f t="shared" si="674"/>
        <v>7</v>
      </c>
      <c r="R3311" s="72" t="str">
        <f t="shared" si="675"/>
        <v/>
      </c>
      <c r="S3311" s="72" t="str">
        <f t="shared" si="676"/>
        <v/>
      </c>
      <c r="AT3311" s="20">
        <f t="shared" si="677"/>
        <v>-10989</v>
      </c>
    </row>
    <row r="3312" spans="1:46" ht="45">
      <c r="A3312" s="54">
        <v>8062</v>
      </c>
      <c r="B3312" s="54" t="s">
        <v>1762</v>
      </c>
      <c r="C3312" s="58" t="s">
        <v>3102</v>
      </c>
      <c r="D3312" s="79">
        <v>7</v>
      </c>
      <c r="E3312" s="79">
        <v>7</v>
      </c>
      <c r="F3312" s="80">
        <v>795.28</v>
      </c>
      <c r="G3312" s="80">
        <v>113.61</v>
      </c>
      <c r="H3312" s="80">
        <v>795.28</v>
      </c>
      <c r="I3312" s="80" t="s">
        <v>28</v>
      </c>
      <c r="J3312" s="80" t="s">
        <v>28</v>
      </c>
      <c r="K3312" s="80">
        <v>113.61</v>
      </c>
      <c r="L3312" s="73">
        <f t="shared" si="669"/>
        <v>122.1</v>
      </c>
      <c r="M3312" s="73">
        <f t="shared" si="670"/>
        <v>113.61</v>
      </c>
      <c r="N3312" s="72" t="str">
        <f t="shared" si="671"/>
        <v>0877</v>
      </c>
      <c r="O3312" s="74">
        <f t="shared" si="672"/>
        <v>0</v>
      </c>
      <c r="P3312" s="72">
        <f t="shared" si="673"/>
        <v>0</v>
      </c>
      <c r="Q3312" s="74">
        <f t="shared" si="674"/>
        <v>7</v>
      </c>
      <c r="R3312" s="72" t="str">
        <f t="shared" si="675"/>
        <v/>
      </c>
      <c r="S3312" s="72" t="str">
        <f t="shared" si="676"/>
        <v/>
      </c>
      <c r="AT3312" s="20">
        <f t="shared" si="677"/>
        <v>-10989</v>
      </c>
    </row>
    <row r="3313" spans="1:46" ht="45">
      <c r="A3313" s="54">
        <v>8062</v>
      </c>
      <c r="B3313" s="54" t="s">
        <v>1761</v>
      </c>
      <c r="C3313" s="58" t="s">
        <v>3102</v>
      </c>
      <c r="D3313" s="79">
        <v>7</v>
      </c>
      <c r="E3313" s="79">
        <v>7</v>
      </c>
      <c r="F3313" s="80">
        <v>795.28</v>
      </c>
      <c r="G3313" s="80">
        <v>113.61</v>
      </c>
      <c r="H3313" s="80">
        <v>795.28</v>
      </c>
      <c r="I3313" s="80" t="s">
        <v>28</v>
      </c>
      <c r="J3313" s="80" t="s">
        <v>28</v>
      </c>
      <c r="K3313" s="80">
        <v>113.61</v>
      </c>
      <c r="L3313" s="73">
        <f t="shared" si="669"/>
        <v>122.1</v>
      </c>
      <c r="M3313" s="73">
        <f t="shared" si="670"/>
        <v>113.61</v>
      </c>
      <c r="N3313" s="72" t="str">
        <f t="shared" si="671"/>
        <v>0877</v>
      </c>
      <c r="O3313" s="74">
        <f t="shared" si="672"/>
        <v>0</v>
      </c>
      <c r="P3313" s="72">
        <f t="shared" si="673"/>
        <v>0</v>
      </c>
      <c r="Q3313" s="74">
        <f t="shared" si="674"/>
        <v>7</v>
      </c>
      <c r="R3313" s="72" t="str">
        <f t="shared" si="675"/>
        <v/>
      </c>
      <c r="S3313" s="72" t="str">
        <f t="shared" si="676"/>
        <v/>
      </c>
      <c r="AT3313" s="20">
        <f t="shared" si="677"/>
        <v>-10989</v>
      </c>
    </row>
    <row r="3314" spans="1:46" ht="45">
      <c r="A3314" s="54">
        <v>8062</v>
      </c>
      <c r="B3314" s="54" t="s">
        <v>1760</v>
      </c>
      <c r="C3314" s="58" t="s">
        <v>3102</v>
      </c>
      <c r="D3314" s="79">
        <v>7</v>
      </c>
      <c r="E3314" s="79">
        <v>7</v>
      </c>
      <c r="F3314" s="80">
        <v>795.28</v>
      </c>
      <c r="G3314" s="80">
        <v>113.61</v>
      </c>
      <c r="H3314" s="80">
        <v>795.28</v>
      </c>
      <c r="I3314" s="80" t="s">
        <v>28</v>
      </c>
      <c r="J3314" s="80" t="s">
        <v>28</v>
      </c>
      <c r="K3314" s="80">
        <v>113.61</v>
      </c>
      <c r="L3314" s="73">
        <f t="shared" si="669"/>
        <v>122.1</v>
      </c>
      <c r="M3314" s="73">
        <f t="shared" si="670"/>
        <v>113.61</v>
      </c>
      <c r="N3314" s="72" t="str">
        <f t="shared" si="671"/>
        <v>0877</v>
      </c>
      <c r="O3314" s="74">
        <f t="shared" si="672"/>
        <v>0</v>
      </c>
      <c r="P3314" s="72">
        <f t="shared" si="673"/>
        <v>0</v>
      </c>
      <c r="Q3314" s="74">
        <f t="shared" si="674"/>
        <v>7</v>
      </c>
      <c r="R3314" s="72" t="str">
        <f t="shared" si="675"/>
        <v/>
      </c>
      <c r="S3314" s="72" t="str">
        <f t="shared" si="676"/>
        <v/>
      </c>
      <c r="AT3314" s="20">
        <f t="shared" si="677"/>
        <v>-10989</v>
      </c>
    </row>
    <row r="3315" spans="1:46" ht="45">
      <c r="A3315" s="54">
        <v>8062</v>
      </c>
      <c r="B3315" s="54" t="s">
        <v>1759</v>
      </c>
      <c r="C3315" s="58" t="s">
        <v>3102</v>
      </c>
      <c r="D3315" s="79">
        <v>7</v>
      </c>
      <c r="E3315" s="79">
        <v>7</v>
      </c>
      <c r="F3315" s="80">
        <v>795.28</v>
      </c>
      <c r="G3315" s="80">
        <v>113.61</v>
      </c>
      <c r="H3315" s="80">
        <v>795.28</v>
      </c>
      <c r="I3315" s="80" t="s">
        <v>28</v>
      </c>
      <c r="J3315" s="80" t="s">
        <v>28</v>
      </c>
      <c r="K3315" s="80">
        <v>113.61</v>
      </c>
      <c r="L3315" s="73">
        <f t="shared" si="669"/>
        <v>122.1</v>
      </c>
      <c r="M3315" s="73">
        <f t="shared" si="670"/>
        <v>113.61</v>
      </c>
      <c r="N3315" s="72" t="str">
        <f t="shared" si="671"/>
        <v>0877</v>
      </c>
      <c r="O3315" s="74">
        <f t="shared" si="672"/>
        <v>0</v>
      </c>
      <c r="P3315" s="72">
        <f t="shared" si="673"/>
        <v>0</v>
      </c>
      <c r="Q3315" s="74">
        <f t="shared" si="674"/>
        <v>7</v>
      </c>
      <c r="R3315" s="72" t="str">
        <f t="shared" si="675"/>
        <v/>
      </c>
      <c r="S3315" s="72" t="str">
        <f t="shared" si="676"/>
        <v/>
      </c>
      <c r="AT3315" s="20">
        <f t="shared" si="677"/>
        <v>-10989</v>
      </c>
    </row>
    <row r="3316" spans="1:46" ht="22.5">
      <c r="A3316" s="54">
        <v>8063</v>
      </c>
      <c r="B3316" s="54" t="s">
        <v>1831</v>
      </c>
      <c r="C3316" s="58" t="s">
        <v>2495</v>
      </c>
      <c r="D3316" s="79">
        <v>7</v>
      </c>
      <c r="E3316" s="79">
        <v>7</v>
      </c>
      <c r="F3316" s="80">
        <v>738.79</v>
      </c>
      <c r="G3316" s="80">
        <v>105.54</v>
      </c>
      <c r="H3316" s="80">
        <v>738.79</v>
      </c>
      <c r="I3316" s="80" t="s">
        <v>28</v>
      </c>
      <c r="J3316" s="80" t="s">
        <v>28</v>
      </c>
      <c r="K3316" s="80">
        <v>105.54</v>
      </c>
      <c r="L3316" s="73">
        <f t="shared" si="669"/>
        <v>99.52</v>
      </c>
      <c r="M3316" s="73">
        <f t="shared" si="670"/>
        <v>105.54</v>
      </c>
      <c r="N3316" s="72" t="str">
        <f t="shared" si="671"/>
        <v>0878</v>
      </c>
      <c r="O3316" s="74">
        <f t="shared" si="672"/>
        <v>0</v>
      </c>
      <c r="P3316" s="72">
        <f t="shared" si="673"/>
        <v>0</v>
      </c>
      <c r="Q3316" s="74">
        <f t="shared" si="674"/>
        <v>7</v>
      </c>
      <c r="R3316" s="72" t="str">
        <f t="shared" si="675"/>
        <v/>
      </c>
      <c r="S3316" s="72" t="str">
        <f t="shared" si="676"/>
        <v/>
      </c>
      <c r="AT3316" s="20">
        <f t="shared" si="677"/>
        <v>-8956.7999999999993</v>
      </c>
    </row>
    <row r="3317" spans="1:46" ht="22.5">
      <c r="A3317" s="54">
        <v>8063</v>
      </c>
      <c r="B3317" s="54" t="s">
        <v>1829</v>
      </c>
      <c r="C3317" s="58" t="s">
        <v>2495</v>
      </c>
      <c r="D3317" s="79">
        <v>7</v>
      </c>
      <c r="E3317" s="79">
        <v>7</v>
      </c>
      <c r="F3317" s="80">
        <v>738.79</v>
      </c>
      <c r="G3317" s="80">
        <v>105.54</v>
      </c>
      <c r="H3317" s="80">
        <v>738.79</v>
      </c>
      <c r="I3317" s="80" t="s">
        <v>28</v>
      </c>
      <c r="J3317" s="80" t="s">
        <v>28</v>
      </c>
      <c r="K3317" s="80">
        <v>105.54</v>
      </c>
      <c r="L3317" s="73">
        <f t="shared" si="669"/>
        <v>99.52</v>
      </c>
      <c r="M3317" s="73">
        <f t="shared" si="670"/>
        <v>105.54</v>
      </c>
      <c r="N3317" s="72" t="str">
        <f t="shared" si="671"/>
        <v>0878</v>
      </c>
      <c r="O3317" s="74">
        <f t="shared" si="672"/>
        <v>0</v>
      </c>
      <c r="P3317" s="72">
        <f t="shared" si="673"/>
        <v>0</v>
      </c>
      <c r="Q3317" s="74">
        <f t="shared" si="674"/>
        <v>7</v>
      </c>
      <c r="R3317" s="72" t="str">
        <f t="shared" si="675"/>
        <v/>
      </c>
      <c r="S3317" s="72" t="str">
        <f t="shared" si="676"/>
        <v/>
      </c>
      <c r="AT3317" s="20">
        <f t="shared" si="677"/>
        <v>-8956.7999999999993</v>
      </c>
    </row>
    <row r="3318" spans="1:46" ht="22.5">
      <c r="A3318" s="54">
        <v>8063</v>
      </c>
      <c r="B3318" s="54" t="s">
        <v>1827</v>
      </c>
      <c r="C3318" s="58" t="s">
        <v>2495</v>
      </c>
      <c r="D3318" s="79">
        <v>7</v>
      </c>
      <c r="E3318" s="79">
        <v>7</v>
      </c>
      <c r="F3318" s="80">
        <v>738.79</v>
      </c>
      <c r="G3318" s="80">
        <v>105.54</v>
      </c>
      <c r="H3318" s="80">
        <v>738.79</v>
      </c>
      <c r="I3318" s="80" t="s">
        <v>28</v>
      </c>
      <c r="J3318" s="80" t="s">
        <v>28</v>
      </c>
      <c r="K3318" s="80">
        <v>105.54</v>
      </c>
      <c r="L3318" s="73">
        <f t="shared" si="669"/>
        <v>99.52</v>
      </c>
      <c r="M3318" s="73">
        <f t="shared" si="670"/>
        <v>105.54</v>
      </c>
      <c r="N3318" s="72" t="str">
        <f t="shared" si="671"/>
        <v>0878</v>
      </c>
      <c r="O3318" s="74">
        <f t="shared" si="672"/>
        <v>0</v>
      </c>
      <c r="P3318" s="72">
        <f t="shared" si="673"/>
        <v>0</v>
      </c>
      <c r="Q3318" s="74">
        <f t="shared" si="674"/>
        <v>7</v>
      </c>
      <c r="R3318" s="72" t="str">
        <f t="shared" si="675"/>
        <v/>
      </c>
      <c r="S3318" s="72" t="str">
        <f t="shared" si="676"/>
        <v/>
      </c>
      <c r="AT3318" s="20">
        <f t="shared" si="677"/>
        <v>-8956.7999999999993</v>
      </c>
    </row>
    <row r="3319" spans="1:46" ht="22.5">
      <c r="A3319" s="54">
        <v>8063</v>
      </c>
      <c r="B3319" s="54" t="s">
        <v>1825</v>
      </c>
      <c r="C3319" s="58" t="s">
        <v>2495</v>
      </c>
      <c r="D3319" s="79">
        <v>7</v>
      </c>
      <c r="E3319" s="79">
        <v>7</v>
      </c>
      <c r="F3319" s="80">
        <v>738.79</v>
      </c>
      <c r="G3319" s="80">
        <v>105.54</v>
      </c>
      <c r="H3319" s="80">
        <v>738.79</v>
      </c>
      <c r="I3319" s="80" t="s">
        <v>28</v>
      </c>
      <c r="J3319" s="80" t="s">
        <v>28</v>
      </c>
      <c r="K3319" s="80">
        <v>105.54</v>
      </c>
      <c r="L3319" s="73">
        <f t="shared" si="669"/>
        <v>99.52</v>
      </c>
      <c r="M3319" s="73">
        <f t="shared" si="670"/>
        <v>105.54</v>
      </c>
      <c r="N3319" s="72" t="str">
        <f t="shared" si="671"/>
        <v>0878</v>
      </c>
      <c r="O3319" s="74">
        <f t="shared" si="672"/>
        <v>0</v>
      </c>
      <c r="P3319" s="72">
        <f t="shared" si="673"/>
        <v>0</v>
      </c>
      <c r="Q3319" s="74">
        <f t="shared" si="674"/>
        <v>7</v>
      </c>
      <c r="R3319" s="72" t="str">
        <f t="shared" si="675"/>
        <v/>
      </c>
      <c r="S3319" s="72" t="str">
        <f t="shared" si="676"/>
        <v/>
      </c>
      <c r="AT3319" s="20">
        <f t="shared" si="677"/>
        <v>-8956.7999999999993</v>
      </c>
    </row>
    <row r="3320" spans="1:46" ht="22.5">
      <c r="A3320" s="54">
        <v>8063</v>
      </c>
      <c r="B3320" s="54" t="s">
        <v>1823</v>
      </c>
      <c r="C3320" s="58" t="s">
        <v>2495</v>
      </c>
      <c r="D3320" s="79">
        <v>7</v>
      </c>
      <c r="E3320" s="79">
        <v>7</v>
      </c>
      <c r="F3320" s="80">
        <v>738.79</v>
      </c>
      <c r="G3320" s="80">
        <v>105.54</v>
      </c>
      <c r="H3320" s="80">
        <v>738.79</v>
      </c>
      <c r="I3320" s="80" t="s">
        <v>28</v>
      </c>
      <c r="J3320" s="80" t="s">
        <v>28</v>
      </c>
      <c r="K3320" s="80">
        <v>105.54</v>
      </c>
      <c r="L3320" s="73">
        <f t="shared" si="669"/>
        <v>99.52</v>
      </c>
      <c r="M3320" s="73">
        <f t="shared" si="670"/>
        <v>105.54</v>
      </c>
      <c r="N3320" s="72" t="str">
        <f t="shared" si="671"/>
        <v>0878</v>
      </c>
      <c r="O3320" s="74">
        <f t="shared" si="672"/>
        <v>0</v>
      </c>
      <c r="P3320" s="72">
        <f t="shared" si="673"/>
        <v>0</v>
      </c>
      <c r="Q3320" s="74">
        <f t="shared" si="674"/>
        <v>7</v>
      </c>
      <c r="R3320" s="72" t="str">
        <f t="shared" si="675"/>
        <v/>
      </c>
      <c r="S3320" s="72" t="str">
        <f t="shared" si="676"/>
        <v/>
      </c>
      <c r="AT3320" s="20">
        <f t="shared" si="677"/>
        <v>-8956.7999999999993</v>
      </c>
    </row>
    <row r="3321" spans="1:46" ht="22.5">
      <c r="A3321" s="54">
        <v>8063</v>
      </c>
      <c r="B3321" s="54" t="s">
        <v>1821</v>
      </c>
      <c r="C3321" s="58" t="s">
        <v>2495</v>
      </c>
      <c r="D3321" s="79">
        <v>7</v>
      </c>
      <c r="E3321" s="79">
        <v>7</v>
      </c>
      <c r="F3321" s="80">
        <v>738.79</v>
      </c>
      <c r="G3321" s="80">
        <v>105.54</v>
      </c>
      <c r="H3321" s="80">
        <v>738.79</v>
      </c>
      <c r="I3321" s="80" t="s">
        <v>28</v>
      </c>
      <c r="J3321" s="80" t="s">
        <v>28</v>
      </c>
      <c r="K3321" s="80">
        <v>105.54</v>
      </c>
      <c r="L3321" s="73">
        <f t="shared" si="669"/>
        <v>99.52</v>
      </c>
      <c r="M3321" s="73">
        <f t="shared" si="670"/>
        <v>105.54</v>
      </c>
      <c r="N3321" s="72" t="str">
        <f t="shared" si="671"/>
        <v>0878</v>
      </c>
      <c r="O3321" s="74">
        <f t="shared" si="672"/>
        <v>0</v>
      </c>
      <c r="P3321" s="72">
        <f t="shared" si="673"/>
        <v>0</v>
      </c>
      <c r="Q3321" s="74">
        <f t="shared" si="674"/>
        <v>7</v>
      </c>
      <c r="R3321" s="72" t="str">
        <f t="shared" si="675"/>
        <v/>
      </c>
      <c r="S3321" s="72" t="str">
        <f t="shared" si="676"/>
        <v/>
      </c>
      <c r="AT3321" s="20">
        <f t="shared" si="677"/>
        <v>-8956.7999999999993</v>
      </c>
    </row>
    <row r="3322" spans="1:46" ht="22.5">
      <c r="A3322" s="54">
        <v>8063</v>
      </c>
      <c r="B3322" s="54" t="s">
        <v>1819</v>
      </c>
      <c r="C3322" s="58" t="s">
        <v>2495</v>
      </c>
      <c r="D3322" s="79">
        <v>7</v>
      </c>
      <c r="E3322" s="79">
        <v>7</v>
      </c>
      <c r="F3322" s="80">
        <v>738.79</v>
      </c>
      <c r="G3322" s="80">
        <v>105.54</v>
      </c>
      <c r="H3322" s="80">
        <v>738.79</v>
      </c>
      <c r="I3322" s="80" t="s">
        <v>28</v>
      </c>
      <c r="J3322" s="80" t="s">
        <v>28</v>
      </c>
      <c r="K3322" s="80">
        <v>105.54</v>
      </c>
      <c r="L3322" s="73">
        <f t="shared" si="669"/>
        <v>101.62</v>
      </c>
      <c r="M3322" s="73">
        <f t="shared" si="670"/>
        <v>105.54</v>
      </c>
      <c r="N3322" s="72" t="str">
        <f t="shared" si="671"/>
        <v>0878</v>
      </c>
      <c r="O3322" s="74">
        <f t="shared" si="672"/>
        <v>0</v>
      </c>
      <c r="P3322" s="72">
        <f t="shared" si="673"/>
        <v>0</v>
      </c>
      <c r="Q3322" s="74">
        <f t="shared" si="674"/>
        <v>7</v>
      </c>
      <c r="R3322" s="72" t="str">
        <f t="shared" si="675"/>
        <v/>
      </c>
      <c r="S3322" s="72" t="str">
        <f t="shared" si="676"/>
        <v/>
      </c>
      <c r="AT3322" s="20">
        <f t="shared" si="677"/>
        <v>-9145.8000000000011</v>
      </c>
    </row>
    <row r="3323" spans="1:46" ht="22.5">
      <c r="A3323" s="54">
        <v>8063</v>
      </c>
      <c r="B3323" s="54" t="s">
        <v>1817</v>
      </c>
      <c r="C3323" s="58" t="s">
        <v>2495</v>
      </c>
      <c r="D3323" s="79">
        <v>7</v>
      </c>
      <c r="E3323" s="79">
        <v>7</v>
      </c>
      <c r="F3323" s="80">
        <v>738.79</v>
      </c>
      <c r="G3323" s="80">
        <v>105.54</v>
      </c>
      <c r="H3323" s="80">
        <v>738.79</v>
      </c>
      <c r="I3323" s="80" t="s">
        <v>28</v>
      </c>
      <c r="J3323" s="80" t="s">
        <v>28</v>
      </c>
      <c r="K3323" s="80">
        <v>105.54</v>
      </c>
      <c r="L3323" s="73">
        <f t="shared" si="669"/>
        <v>101.62</v>
      </c>
      <c r="M3323" s="73">
        <f t="shared" si="670"/>
        <v>105.54</v>
      </c>
      <c r="N3323" s="72" t="str">
        <f t="shared" si="671"/>
        <v>0878</v>
      </c>
      <c r="O3323" s="74">
        <f t="shared" si="672"/>
        <v>0</v>
      </c>
      <c r="P3323" s="72">
        <f t="shared" si="673"/>
        <v>0</v>
      </c>
      <c r="Q3323" s="74">
        <f t="shared" si="674"/>
        <v>7</v>
      </c>
      <c r="R3323" s="72" t="str">
        <f t="shared" si="675"/>
        <v/>
      </c>
      <c r="S3323" s="72" t="str">
        <f t="shared" si="676"/>
        <v/>
      </c>
      <c r="AT3323" s="20">
        <f t="shared" si="677"/>
        <v>-9145.8000000000011</v>
      </c>
    </row>
    <row r="3324" spans="1:46" ht="22.5">
      <c r="A3324" s="54">
        <v>8063</v>
      </c>
      <c r="B3324" s="54" t="s">
        <v>1815</v>
      </c>
      <c r="C3324" s="58" t="s">
        <v>2495</v>
      </c>
      <c r="D3324" s="79">
        <v>7</v>
      </c>
      <c r="E3324" s="79">
        <v>7</v>
      </c>
      <c r="F3324" s="80">
        <v>738.79</v>
      </c>
      <c r="G3324" s="80">
        <v>105.54</v>
      </c>
      <c r="H3324" s="80">
        <v>738.79</v>
      </c>
      <c r="I3324" s="80" t="s">
        <v>28</v>
      </c>
      <c r="J3324" s="80" t="s">
        <v>28</v>
      </c>
      <c r="K3324" s="80">
        <v>105.54</v>
      </c>
      <c r="L3324" s="73">
        <f t="shared" si="669"/>
        <v>101.62</v>
      </c>
      <c r="M3324" s="73">
        <f t="shared" si="670"/>
        <v>105.54</v>
      </c>
      <c r="N3324" s="72" t="str">
        <f t="shared" si="671"/>
        <v>0878</v>
      </c>
      <c r="O3324" s="74">
        <f t="shared" si="672"/>
        <v>0</v>
      </c>
      <c r="P3324" s="72">
        <f t="shared" si="673"/>
        <v>0</v>
      </c>
      <c r="Q3324" s="74">
        <f t="shared" si="674"/>
        <v>7</v>
      </c>
      <c r="R3324" s="72" t="str">
        <f t="shared" si="675"/>
        <v/>
      </c>
      <c r="S3324" s="72" t="str">
        <f t="shared" si="676"/>
        <v/>
      </c>
      <c r="AT3324" s="20">
        <f t="shared" si="677"/>
        <v>-9145.8000000000011</v>
      </c>
    </row>
    <row r="3325" spans="1:46" ht="22.5">
      <c r="A3325" s="54">
        <v>8063</v>
      </c>
      <c r="B3325" s="54" t="s">
        <v>1813</v>
      </c>
      <c r="C3325" s="58" t="s">
        <v>2495</v>
      </c>
      <c r="D3325" s="79">
        <v>7</v>
      </c>
      <c r="E3325" s="79">
        <v>7</v>
      </c>
      <c r="F3325" s="80">
        <v>738.79</v>
      </c>
      <c r="G3325" s="80">
        <v>105.54</v>
      </c>
      <c r="H3325" s="80">
        <v>738.79</v>
      </c>
      <c r="I3325" s="80" t="s">
        <v>28</v>
      </c>
      <c r="J3325" s="80" t="s">
        <v>28</v>
      </c>
      <c r="K3325" s="80">
        <v>105.54</v>
      </c>
      <c r="L3325" s="73">
        <f t="shared" si="669"/>
        <v>101.62</v>
      </c>
      <c r="M3325" s="73">
        <f t="shared" si="670"/>
        <v>105.54</v>
      </c>
      <c r="N3325" s="72" t="str">
        <f t="shared" si="671"/>
        <v>0878</v>
      </c>
      <c r="O3325" s="74">
        <f t="shared" si="672"/>
        <v>0</v>
      </c>
      <c r="P3325" s="72">
        <f t="shared" si="673"/>
        <v>0</v>
      </c>
      <c r="Q3325" s="74">
        <f t="shared" si="674"/>
        <v>7</v>
      </c>
      <c r="R3325" s="72" t="str">
        <f t="shared" si="675"/>
        <v/>
      </c>
      <c r="S3325" s="72" t="str">
        <f t="shared" si="676"/>
        <v/>
      </c>
      <c r="AT3325" s="20">
        <f t="shared" si="677"/>
        <v>-9145.8000000000011</v>
      </c>
    </row>
    <row r="3326" spans="1:46" ht="22.5">
      <c r="A3326" s="54">
        <v>8063</v>
      </c>
      <c r="B3326" s="54" t="s">
        <v>1811</v>
      </c>
      <c r="C3326" s="58" t="s">
        <v>2495</v>
      </c>
      <c r="D3326" s="79">
        <v>7</v>
      </c>
      <c r="E3326" s="79">
        <v>7</v>
      </c>
      <c r="F3326" s="80">
        <v>738.79</v>
      </c>
      <c r="G3326" s="80">
        <v>105.54</v>
      </c>
      <c r="H3326" s="80">
        <v>738.79</v>
      </c>
      <c r="I3326" s="80" t="s">
        <v>28</v>
      </c>
      <c r="J3326" s="80" t="s">
        <v>28</v>
      </c>
      <c r="K3326" s="80">
        <v>105.54</v>
      </c>
      <c r="L3326" s="73">
        <f t="shared" si="669"/>
        <v>101.62</v>
      </c>
      <c r="M3326" s="73">
        <f t="shared" si="670"/>
        <v>105.54</v>
      </c>
      <c r="N3326" s="72" t="str">
        <f t="shared" si="671"/>
        <v>0878</v>
      </c>
      <c r="O3326" s="74">
        <f t="shared" si="672"/>
        <v>0</v>
      </c>
      <c r="P3326" s="72">
        <f t="shared" si="673"/>
        <v>0</v>
      </c>
      <c r="Q3326" s="74">
        <f t="shared" si="674"/>
        <v>7</v>
      </c>
      <c r="R3326" s="72" t="str">
        <f t="shared" si="675"/>
        <v/>
      </c>
      <c r="S3326" s="72" t="str">
        <f t="shared" si="676"/>
        <v/>
      </c>
      <c r="AT3326" s="20">
        <f t="shared" si="677"/>
        <v>-9145.8000000000011</v>
      </c>
    </row>
    <row r="3327" spans="1:46" ht="22.5">
      <c r="A3327" s="54">
        <v>8063</v>
      </c>
      <c r="B3327" s="54" t="s">
        <v>1809</v>
      </c>
      <c r="C3327" s="58" t="s">
        <v>2495</v>
      </c>
      <c r="D3327" s="79">
        <v>7</v>
      </c>
      <c r="E3327" s="79">
        <v>7</v>
      </c>
      <c r="F3327" s="80">
        <v>738.79</v>
      </c>
      <c r="G3327" s="80">
        <v>105.54</v>
      </c>
      <c r="H3327" s="80">
        <v>738.79</v>
      </c>
      <c r="I3327" s="80" t="s">
        <v>28</v>
      </c>
      <c r="J3327" s="80" t="s">
        <v>28</v>
      </c>
      <c r="K3327" s="80">
        <v>105.54</v>
      </c>
      <c r="L3327" s="73">
        <f t="shared" si="669"/>
        <v>101.62</v>
      </c>
      <c r="M3327" s="73">
        <f t="shared" si="670"/>
        <v>105.54</v>
      </c>
      <c r="N3327" s="72" t="str">
        <f t="shared" si="671"/>
        <v>0878</v>
      </c>
      <c r="O3327" s="74">
        <f t="shared" si="672"/>
        <v>0</v>
      </c>
      <c r="P3327" s="72">
        <f t="shared" si="673"/>
        <v>0</v>
      </c>
      <c r="Q3327" s="74">
        <f t="shared" si="674"/>
        <v>7</v>
      </c>
      <c r="R3327" s="72" t="str">
        <f t="shared" si="675"/>
        <v/>
      </c>
      <c r="S3327" s="72" t="str">
        <f t="shared" si="676"/>
        <v/>
      </c>
      <c r="AT3327" s="20">
        <f t="shared" si="677"/>
        <v>-9145.8000000000011</v>
      </c>
    </row>
    <row r="3328" spans="1:46" ht="22.5">
      <c r="A3328" s="54">
        <v>8063</v>
      </c>
      <c r="B3328" s="54" t="s">
        <v>1807</v>
      </c>
      <c r="C3328" s="58" t="s">
        <v>2495</v>
      </c>
      <c r="D3328" s="79">
        <v>7</v>
      </c>
      <c r="E3328" s="79">
        <v>7</v>
      </c>
      <c r="F3328" s="80">
        <v>738.79</v>
      </c>
      <c r="G3328" s="80">
        <v>105.54</v>
      </c>
      <c r="H3328" s="80">
        <v>738.79</v>
      </c>
      <c r="I3328" s="80" t="s">
        <v>28</v>
      </c>
      <c r="J3328" s="80" t="s">
        <v>28</v>
      </c>
      <c r="K3328" s="80">
        <v>105.54</v>
      </c>
      <c r="L3328" s="73">
        <f t="shared" si="669"/>
        <v>91.09</v>
      </c>
      <c r="M3328" s="73">
        <f t="shared" si="670"/>
        <v>105.54</v>
      </c>
      <c r="N3328" s="72" t="str">
        <f t="shared" si="671"/>
        <v>0878</v>
      </c>
      <c r="O3328" s="74">
        <f t="shared" si="672"/>
        <v>0</v>
      </c>
      <c r="P3328" s="72">
        <f t="shared" si="673"/>
        <v>0</v>
      </c>
      <c r="Q3328" s="74">
        <f t="shared" si="674"/>
        <v>7</v>
      </c>
      <c r="R3328" s="72" t="str">
        <f t="shared" si="675"/>
        <v/>
      </c>
      <c r="S3328" s="72" t="str">
        <f t="shared" si="676"/>
        <v/>
      </c>
      <c r="AT3328" s="20">
        <f t="shared" si="677"/>
        <v>-8198.1</v>
      </c>
    </row>
    <row r="3329" spans="1:46" ht="22.5">
      <c r="A3329" s="54">
        <v>8063</v>
      </c>
      <c r="B3329" s="54" t="s">
        <v>1805</v>
      </c>
      <c r="C3329" s="58" t="s">
        <v>2495</v>
      </c>
      <c r="D3329" s="79">
        <v>7</v>
      </c>
      <c r="E3329" s="79">
        <v>7</v>
      </c>
      <c r="F3329" s="80">
        <v>738.79</v>
      </c>
      <c r="G3329" s="80">
        <v>105.54</v>
      </c>
      <c r="H3329" s="80">
        <v>738.79</v>
      </c>
      <c r="I3329" s="80" t="s">
        <v>28</v>
      </c>
      <c r="J3329" s="80" t="s">
        <v>28</v>
      </c>
      <c r="K3329" s="80">
        <v>105.54</v>
      </c>
      <c r="L3329" s="73">
        <f t="shared" si="669"/>
        <v>91.09</v>
      </c>
      <c r="M3329" s="73">
        <f t="shared" si="670"/>
        <v>105.54</v>
      </c>
      <c r="N3329" s="72" t="str">
        <f t="shared" si="671"/>
        <v>0878</v>
      </c>
      <c r="O3329" s="74">
        <f t="shared" si="672"/>
        <v>0</v>
      </c>
      <c r="P3329" s="72">
        <f t="shared" si="673"/>
        <v>0</v>
      </c>
      <c r="Q3329" s="74">
        <f t="shared" si="674"/>
        <v>7</v>
      </c>
      <c r="R3329" s="72" t="str">
        <f t="shared" si="675"/>
        <v/>
      </c>
      <c r="S3329" s="72" t="str">
        <f t="shared" si="676"/>
        <v/>
      </c>
      <c r="AT3329" s="20">
        <f t="shared" si="677"/>
        <v>-8198.1</v>
      </c>
    </row>
    <row r="3330" spans="1:46" ht="22.5">
      <c r="A3330" s="54">
        <v>8063</v>
      </c>
      <c r="B3330" s="54" t="s">
        <v>1803</v>
      </c>
      <c r="C3330" s="58" t="s">
        <v>2495</v>
      </c>
      <c r="D3330" s="79">
        <v>7</v>
      </c>
      <c r="E3330" s="79">
        <v>7</v>
      </c>
      <c r="F3330" s="80">
        <v>738.79</v>
      </c>
      <c r="G3330" s="80">
        <v>105.54</v>
      </c>
      <c r="H3330" s="80">
        <v>738.79</v>
      </c>
      <c r="I3330" s="80" t="s">
        <v>28</v>
      </c>
      <c r="J3330" s="80" t="s">
        <v>28</v>
      </c>
      <c r="K3330" s="80">
        <v>105.54</v>
      </c>
      <c r="L3330" s="73">
        <f t="shared" si="669"/>
        <v>91.09</v>
      </c>
      <c r="M3330" s="73">
        <f t="shared" si="670"/>
        <v>105.54</v>
      </c>
      <c r="N3330" s="72" t="str">
        <f t="shared" si="671"/>
        <v>0878</v>
      </c>
      <c r="O3330" s="74">
        <f t="shared" si="672"/>
        <v>0</v>
      </c>
      <c r="P3330" s="72">
        <f t="shared" si="673"/>
        <v>0</v>
      </c>
      <c r="Q3330" s="74">
        <f t="shared" si="674"/>
        <v>7</v>
      </c>
      <c r="R3330" s="72" t="str">
        <f t="shared" si="675"/>
        <v/>
      </c>
      <c r="S3330" s="72" t="str">
        <f t="shared" si="676"/>
        <v/>
      </c>
      <c r="AT3330" s="20">
        <f t="shared" si="677"/>
        <v>-8198.1</v>
      </c>
    </row>
    <row r="3331" spans="1:46" ht="22.5">
      <c r="A3331" s="54">
        <v>8063</v>
      </c>
      <c r="B3331" s="54" t="s">
        <v>1801</v>
      </c>
      <c r="C3331" s="58" t="s">
        <v>2495</v>
      </c>
      <c r="D3331" s="79">
        <v>7</v>
      </c>
      <c r="E3331" s="79">
        <v>7</v>
      </c>
      <c r="F3331" s="80">
        <v>738.79</v>
      </c>
      <c r="G3331" s="80">
        <v>105.54</v>
      </c>
      <c r="H3331" s="80">
        <v>738.79</v>
      </c>
      <c r="I3331" s="80" t="s">
        <v>28</v>
      </c>
      <c r="J3331" s="80" t="s">
        <v>28</v>
      </c>
      <c r="K3331" s="80">
        <v>105.54</v>
      </c>
      <c r="L3331" s="73">
        <f t="shared" si="669"/>
        <v>91.09</v>
      </c>
      <c r="M3331" s="73">
        <f t="shared" si="670"/>
        <v>105.54</v>
      </c>
      <c r="N3331" s="72" t="str">
        <f t="shared" si="671"/>
        <v>0878</v>
      </c>
      <c r="O3331" s="74">
        <f t="shared" si="672"/>
        <v>0</v>
      </c>
      <c r="P3331" s="72">
        <f t="shared" si="673"/>
        <v>0</v>
      </c>
      <c r="Q3331" s="74">
        <f t="shared" si="674"/>
        <v>7</v>
      </c>
      <c r="R3331" s="72" t="str">
        <f t="shared" si="675"/>
        <v/>
      </c>
      <c r="S3331" s="72" t="str">
        <f t="shared" si="676"/>
        <v/>
      </c>
      <c r="AT3331" s="20">
        <f t="shared" si="677"/>
        <v>-8198.1</v>
      </c>
    </row>
    <row r="3332" spans="1:46" ht="22.5">
      <c r="A3332" s="54">
        <v>8063</v>
      </c>
      <c r="B3332" s="54" t="s">
        <v>1799</v>
      </c>
      <c r="C3332" s="58" t="s">
        <v>2495</v>
      </c>
      <c r="D3332" s="79">
        <v>7</v>
      </c>
      <c r="E3332" s="79">
        <v>7</v>
      </c>
      <c r="F3332" s="80">
        <v>738.79</v>
      </c>
      <c r="G3332" s="80">
        <v>105.54</v>
      </c>
      <c r="H3332" s="80">
        <v>738.79</v>
      </c>
      <c r="I3332" s="80" t="s">
        <v>28</v>
      </c>
      <c r="J3332" s="80" t="s">
        <v>28</v>
      </c>
      <c r="K3332" s="80">
        <v>105.54</v>
      </c>
      <c r="L3332" s="73">
        <f t="shared" ref="L3332:L3395" si="678">IFERROR(VLOOKUP(B3332,$B$1326:$K$2467,6,0),"")</f>
        <v>91.09</v>
      </c>
      <c r="M3332" s="73">
        <f t="shared" ref="M3332:M3395" si="679">IFERROR(VLOOKUP($B3332,$B$2468:$K$3603,6,0),"")</f>
        <v>105.54</v>
      </c>
      <c r="N3332" s="72" t="str">
        <f t="shared" ref="N3332:N3395" si="680">LEFT(B3332,4)</f>
        <v>0878</v>
      </c>
      <c r="O3332" s="74">
        <f t="shared" ref="O3332:O3395" si="681">E3332-D3332</f>
        <v>0</v>
      </c>
      <c r="P3332" s="72">
        <f t="shared" ref="P3332:P3395" si="682">IF(O3332=20,1,0)</f>
        <v>0</v>
      </c>
      <c r="Q3332" s="74">
        <f t="shared" ref="Q3332:Q3395" si="683">D3332</f>
        <v>7</v>
      </c>
      <c r="R3332" s="72" t="str">
        <f t="shared" ref="R3332:R3395" si="684">IF(P3332=1,Q3332+7,"")</f>
        <v/>
      </c>
      <c r="S3332" s="72" t="str">
        <f t="shared" ref="S3332:S3395" si="685">IF(P3332=1,Q3332+14,"")</f>
        <v/>
      </c>
      <c r="AT3332" s="20">
        <f t="shared" si="677"/>
        <v>-8198.1</v>
      </c>
    </row>
    <row r="3333" spans="1:46" ht="22.5">
      <c r="A3333" s="54">
        <v>8063</v>
      </c>
      <c r="B3333" s="54" t="s">
        <v>1797</v>
      </c>
      <c r="C3333" s="58" t="s">
        <v>2495</v>
      </c>
      <c r="D3333" s="79">
        <v>7</v>
      </c>
      <c r="E3333" s="79">
        <v>7</v>
      </c>
      <c r="F3333" s="80">
        <v>738.79</v>
      </c>
      <c r="G3333" s="80">
        <v>105.54</v>
      </c>
      <c r="H3333" s="80">
        <v>738.79</v>
      </c>
      <c r="I3333" s="80" t="s">
        <v>28</v>
      </c>
      <c r="J3333" s="80" t="s">
        <v>28</v>
      </c>
      <c r="K3333" s="80">
        <v>105.54</v>
      </c>
      <c r="L3333" s="73">
        <f t="shared" si="678"/>
        <v>91.09</v>
      </c>
      <c r="M3333" s="73">
        <f t="shared" si="679"/>
        <v>105.54</v>
      </c>
      <c r="N3333" s="72" t="str">
        <f t="shared" si="680"/>
        <v>0878</v>
      </c>
      <c r="O3333" s="74">
        <f t="shared" si="681"/>
        <v>0</v>
      </c>
      <c r="P3333" s="72">
        <f t="shared" si="682"/>
        <v>0</v>
      </c>
      <c r="Q3333" s="74">
        <f t="shared" si="683"/>
        <v>7</v>
      </c>
      <c r="R3333" s="72" t="str">
        <f t="shared" si="684"/>
        <v/>
      </c>
      <c r="S3333" s="72" t="str">
        <f t="shared" si="685"/>
        <v/>
      </c>
      <c r="AT3333" s="20">
        <f t="shared" si="677"/>
        <v>-8198.1</v>
      </c>
    </row>
    <row r="3334" spans="1:46" ht="22.5">
      <c r="A3334" s="54">
        <v>8063</v>
      </c>
      <c r="B3334" s="54" t="s">
        <v>1795</v>
      </c>
      <c r="C3334" s="58" t="s">
        <v>2495</v>
      </c>
      <c r="D3334" s="79">
        <v>7</v>
      </c>
      <c r="E3334" s="79">
        <v>7</v>
      </c>
      <c r="F3334" s="80">
        <v>738.79</v>
      </c>
      <c r="G3334" s="80">
        <v>105.54</v>
      </c>
      <c r="H3334" s="80">
        <v>738.79</v>
      </c>
      <c r="I3334" s="80" t="s">
        <v>28</v>
      </c>
      <c r="J3334" s="80" t="s">
        <v>28</v>
      </c>
      <c r="K3334" s="80">
        <v>105.54</v>
      </c>
      <c r="L3334" s="73">
        <f t="shared" si="678"/>
        <v>87.43</v>
      </c>
      <c r="M3334" s="73">
        <f t="shared" si="679"/>
        <v>105.54</v>
      </c>
      <c r="N3334" s="72" t="str">
        <f t="shared" si="680"/>
        <v>0878</v>
      </c>
      <c r="O3334" s="74">
        <f t="shared" si="681"/>
        <v>0</v>
      </c>
      <c r="P3334" s="72">
        <f t="shared" si="682"/>
        <v>0</v>
      </c>
      <c r="Q3334" s="74">
        <f t="shared" si="683"/>
        <v>7</v>
      </c>
      <c r="R3334" s="72" t="str">
        <f t="shared" si="684"/>
        <v/>
      </c>
      <c r="S3334" s="72" t="str">
        <f t="shared" si="685"/>
        <v/>
      </c>
      <c r="AT3334" s="20">
        <f t="shared" si="677"/>
        <v>-7868.7000000000007</v>
      </c>
    </row>
    <row r="3335" spans="1:46" ht="22.5">
      <c r="A3335" s="54">
        <v>8063</v>
      </c>
      <c r="B3335" s="54" t="s">
        <v>1793</v>
      </c>
      <c r="C3335" s="58" t="s">
        <v>2495</v>
      </c>
      <c r="D3335" s="79">
        <v>7</v>
      </c>
      <c r="E3335" s="79">
        <v>7</v>
      </c>
      <c r="F3335" s="80">
        <v>738.79</v>
      </c>
      <c r="G3335" s="80">
        <v>105.54</v>
      </c>
      <c r="H3335" s="80">
        <v>738.79</v>
      </c>
      <c r="I3335" s="80" t="s">
        <v>28</v>
      </c>
      <c r="J3335" s="80" t="s">
        <v>28</v>
      </c>
      <c r="K3335" s="80">
        <v>105.54</v>
      </c>
      <c r="L3335" s="73">
        <f t="shared" si="678"/>
        <v>87.43</v>
      </c>
      <c r="M3335" s="73">
        <f t="shared" si="679"/>
        <v>105.54</v>
      </c>
      <c r="N3335" s="72" t="str">
        <f t="shared" si="680"/>
        <v>0878</v>
      </c>
      <c r="O3335" s="74">
        <f t="shared" si="681"/>
        <v>0</v>
      </c>
      <c r="P3335" s="72">
        <f t="shared" si="682"/>
        <v>0</v>
      </c>
      <c r="Q3335" s="74">
        <f t="shared" si="683"/>
        <v>7</v>
      </c>
      <c r="R3335" s="72" t="str">
        <f t="shared" si="684"/>
        <v/>
      </c>
      <c r="S3335" s="72" t="str">
        <f t="shared" si="685"/>
        <v/>
      </c>
      <c r="AT3335" s="20">
        <f t="shared" si="677"/>
        <v>-7868.7000000000007</v>
      </c>
    </row>
    <row r="3336" spans="1:46" ht="22.5">
      <c r="A3336" s="54">
        <v>8063</v>
      </c>
      <c r="B3336" s="54" t="s">
        <v>1791</v>
      </c>
      <c r="C3336" s="58" t="s">
        <v>2495</v>
      </c>
      <c r="D3336" s="79">
        <v>7</v>
      </c>
      <c r="E3336" s="79">
        <v>7</v>
      </c>
      <c r="F3336" s="80">
        <v>738.79</v>
      </c>
      <c r="G3336" s="80">
        <v>105.54</v>
      </c>
      <c r="H3336" s="80">
        <v>738.79</v>
      </c>
      <c r="I3336" s="80" t="s">
        <v>28</v>
      </c>
      <c r="J3336" s="80" t="s">
        <v>28</v>
      </c>
      <c r="K3336" s="80">
        <v>105.54</v>
      </c>
      <c r="L3336" s="73">
        <f t="shared" si="678"/>
        <v>87.43</v>
      </c>
      <c r="M3336" s="73">
        <f t="shared" si="679"/>
        <v>105.54</v>
      </c>
      <c r="N3336" s="72" t="str">
        <f t="shared" si="680"/>
        <v>0878</v>
      </c>
      <c r="O3336" s="74">
        <f t="shared" si="681"/>
        <v>0</v>
      </c>
      <c r="P3336" s="72">
        <f t="shared" si="682"/>
        <v>0</v>
      </c>
      <c r="Q3336" s="74">
        <f t="shared" si="683"/>
        <v>7</v>
      </c>
      <c r="R3336" s="72" t="str">
        <f t="shared" si="684"/>
        <v/>
      </c>
      <c r="S3336" s="72" t="str">
        <f t="shared" si="685"/>
        <v/>
      </c>
      <c r="AT3336" s="20">
        <f t="shared" si="677"/>
        <v>-7868.7000000000007</v>
      </c>
    </row>
    <row r="3337" spans="1:46" ht="22.5">
      <c r="A3337" s="54">
        <v>8063</v>
      </c>
      <c r="B3337" s="54" t="s">
        <v>1789</v>
      </c>
      <c r="C3337" s="58" t="s">
        <v>2495</v>
      </c>
      <c r="D3337" s="79">
        <v>7</v>
      </c>
      <c r="E3337" s="79">
        <v>7</v>
      </c>
      <c r="F3337" s="80">
        <v>738.79</v>
      </c>
      <c r="G3337" s="80">
        <v>105.54</v>
      </c>
      <c r="H3337" s="80">
        <v>738.79</v>
      </c>
      <c r="I3337" s="80" t="s">
        <v>28</v>
      </c>
      <c r="J3337" s="80" t="s">
        <v>28</v>
      </c>
      <c r="K3337" s="80">
        <v>105.54</v>
      </c>
      <c r="L3337" s="73">
        <f t="shared" si="678"/>
        <v>87.43</v>
      </c>
      <c r="M3337" s="73">
        <f t="shared" si="679"/>
        <v>105.54</v>
      </c>
      <c r="N3337" s="72" t="str">
        <f t="shared" si="680"/>
        <v>0878</v>
      </c>
      <c r="O3337" s="74">
        <f t="shared" si="681"/>
        <v>0</v>
      </c>
      <c r="P3337" s="72">
        <f t="shared" si="682"/>
        <v>0</v>
      </c>
      <c r="Q3337" s="74">
        <f t="shared" si="683"/>
        <v>7</v>
      </c>
      <c r="R3337" s="72" t="str">
        <f t="shared" si="684"/>
        <v/>
      </c>
      <c r="S3337" s="72" t="str">
        <f t="shared" si="685"/>
        <v/>
      </c>
      <c r="AT3337" s="20">
        <f t="shared" si="677"/>
        <v>-7868.7000000000007</v>
      </c>
    </row>
    <row r="3338" spans="1:46" ht="22.5">
      <c r="A3338" s="54">
        <v>8063</v>
      </c>
      <c r="B3338" s="54" t="s">
        <v>1787</v>
      </c>
      <c r="C3338" s="58" t="s">
        <v>2495</v>
      </c>
      <c r="D3338" s="79">
        <v>7</v>
      </c>
      <c r="E3338" s="79">
        <v>7</v>
      </c>
      <c r="F3338" s="80">
        <v>738.79</v>
      </c>
      <c r="G3338" s="80">
        <v>105.54</v>
      </c>
      <c r="H3338" s="80">
        <v>738.79</v>
      </c>
      <c r="I3338" s="80" t="s">
        <v>28</v>
      </c>
      <c r="J3338" s="80" t="s">
        <v>28</v>
      </c>
      <c r="K3338" s="80">
        <v>105.54</v>
      </c>
      <c r="L3338" s="73">
        <f t="shared" si="678"/>
        <v>87.43</v>
      </c>
      <c r="M3338" s="73">
        <f t="shared" si="679"/>
        <v>105.54</v>
      </c>
      <c r="N3338" s="72" t="str">
        <f t="shared" si="680"/>
        <v>0878</v>
      </c>
      <c r="O3338" s="74">
        <f t="shared" si="681"/>
        <v>0</v>
      </c>
      <c r="P3338" s="72">
        <f t="shared" si="682"/>
        <v>0</v>
      </c>
      <c r="Q3338" s="74">
        <f t="shared" si="683"/>
        <v>7</v>
      </c>
      <c r="R3338" s="72" t="str">
        <f t="shared" si="684"/>
        <v/>
      </c>
      <c r="S3338" s="72" t="str">
        <f t="shared" si="685"/>
        <v/>
      </c>
      <c r="AT3338" s="20">
        <f t="shared" si="677"/>
        <v>-7868.7000000000007</v>
      </c>
    </row>
    <row r="3339" spans="1:46" ht="22.5">
      <c r="A3339" s="54">
        <v>8063</v>
      </c>
      <c r="B3339" s="54" t="s">
        <v>1785</v>
      </c>
      <c r="C3339" s="58" t="s">
        <v>2495</v>
      </c>
      <c r="D3339" s="79">
        <v>7</v>
      </c>
      <c r="E3339" s="79">
        <v>7</v>
      </c>
      <c r="F3339" s="80">
        <v>738.79</v>
      </c>
      <c r="G3339" s="80">
        <v>105.54</v>
      </c>
      <c r="H3339" s="80">
        <v>738.79</v>
      </c>
      <c r="I3339" s="80" t="s">
        <v>28</v>
      </c>
      <c r="J3339" s="80" t="s">
        <v>28</v>
      </c>
      <c r="K3339" s="80">
        <v>105.54</v>
      </c>
      <c r="L3339" s="73">
        <f t="shared" si="678"/>
        <v>87.43</v>
      </c>
      <c r="M3339" s="73">
        <f t="shared" si="679"/>
        <v>105.54</v>
      </c>
      <c r="N3339" s="72" t="str">
        <f t="shared" si="680"/>
        <v>0878</v>
      </c>
      <c r="O3339" s="74">
        <f t="shared" si="681"/>
        <v>0</v>
      </c>
      <c r="P3339" s="72">
        <f t="shared" si="682"/>
        <v>0</v>
      </c>
      <c r="Q3339" s="74">
        <f t="shared" si="683"/>
        <v>7</v>
      </c>
      <c r="R3339" s="72" t="str">
        <f t="shared" si="684"/>
        <v/>
      </c>
      <c r="S3339" s="72" t="str">
        <f t="shared" si="685"/>
        <v/>
      </c>
      <c r="AT3339" s="20">
        <f t="shared" ref="AT3339:AT3402" si="686">AS3339+(AI3339-90)*L3339</f>
        <v>-7868.7000000000007</v>
      </c>
    </row>
    <row r="3340" spans="1:46" ht="22.5">
      <c r="A3340" s="54">
        <v>8064</v>
      </c>
      <c r="B3340" s="54" t="s">
        <v>1851</v>
      </c>
      <c r="C3340" s="58" t="s">
        <v>2496</v>
      </c>
      <c r="D3340" s="79">
        <v>7</v>
      </c>
      <c r="E3340" s="79">
        <v>7</v>
      </c>
      <c r="F3340" s="80">
        <v>1389.37</v>
      </c>
      <c r="G3340" s="80">
        <v>198.48</v>
      </c>
      <c r="H3340" s="80">
        <v>1389.37</v>
      </c>
      <c r="I3340" s="80" t="s">
        <v>28</v>
      </c>
      <c r="J3340" s="80" t="s">
        <v>28</v>
      </c>
      <c r="K3340" s="80">
        <v>198.48</v>
      </c>
      <c r="L3340" s="73">
        <f t="shared" si="678"/>
        <v>176</v>
      </c>
      <c r="M3340" s="73">
        <f t="shared" si="679"/>
        <v>198.48</v>
      </c>
      <c r="N3340" s="72" t="str">
        <f t="shared" si="680"/>
        <v>0903</v>
      </c>
      <c r="O3340" s="74">
        <f t="shared" si="681"/>
        <v>0</v>
      </c>
      <c r="P3340" s="72">
        <f t="shared" si="682"/>
        <v>0</v>
      </c>
      <c r="Q3340" s="74">
        <f t="shared" si="683"/>
        <v>7</v>
      </c>
      <c r="R3340" s="72" t="str">
        <f t="shared" si="684"/>
        <v/>
      </c>
      <c r="S3340" s="72" t="str">
        <f t="shared" si="685"/>
        <v/>
      </c>
      <c r="AT3340" s="20">
        <f t="shared" si="686"/>
        <v>-15840</v>
      </c>
    </row>
    <row r="3341" spans="1:46" ht="22.5">
      <c r="A3341" s="54">
        <v>8064</v>
      </c>
      <c r="B3341" s="54" t="s">
        <v>1849</v>
      </c>
      <c r="C3341" s="58" t="s">
        <v>2496</v>
      </c>
      <c r="D3341" s="79">
        <v>7</v>
      </c>
      <c r="E3341" s="79">
        <v>7</v>
      </c>
      <c r="F3341" s="80">
        <v>1389.37</v>
      </c>
      <c r="G3341" s="80">
        <v>198.48</v>
      </c>
      <c r="H3341" s="80">
        <v>1389.37</v>
      </c>
      <c r="I3341" s="80" t="s">
        <v>28</v>
      </c>
      <c r="J3341" s="80" t="s">
        <v>28</v>
      </c>
      <c r="K3341" s="80">
        <v>198.48</v>
      </c>
      <c r="L3341" s="73">
        <f t="shared" si="678"/>
        <v>176</v>
      </c>
      <c r="M3341" s="73">
        <f t="shared" si="679"/>
        <v>198.48</v>
      </c>
      <c r="N3341" s="72" t="str">
        <f t="shared" si="680"/>
        <v>0903</v>
      </c>
      <c r="O3341" s="74">
        <f t="shared" si="681"/>
        <v>0</v>
      </c>
      <c r="P3341" s="72">
        <f t="shared" si="682"/>
        <v>0</v>
      </c>
      <c r="Q3341" s="74">
        <f t="shared" si="683"/>
        <v>7</v>
      </c>
      <c r="R3341" s="72" t="str">
        <f t="shared" si="684"/>
        <v/>
      </c>
      <c r="S3341" s="72" t="str">
        <f t="shared" si="685"/>
        <v/>
      </c>
      <c r="AT3341" s="20">
        <f t="shared" si="686"/>
        <v>-15840</v>
      </c>
    </row>
    <row r="3342" spans="1:46" ht="22.5">
      <c r="A3342" s="54">
        <v>8064</v>
      </c>
      <c r="B3342" s="54" t="s">
        <v>1847</v>
      </c>
      <c r="C3342" s="58" t="s">
        <v>2496</v>
      </c>
      <c r="D3342" s="79">
        <v>7</v>
      </c>
      <c r="E3342" s="79">
        <v>7</v>
      </c>
      <c r="F3342" s="80">
        <v>1389.37</v>
      </c>
      <c r="G3342" s="80">
        <v>198.48</v>
      </c>
      <c r="H3342" s="80">
        <v>1389.37</v>
      </c>
      <c r="I3342" s="80" t="s">
        <v>28</v>
      </c>
      <c r="J3342" s="80" t="s">
        <v>28</v>
      </c>
      <c r="K3342" s="80">
        <v>198.48</v>
      </c>
      <c r="L3342" s="73">
        <f t="shared" si="678"/>
        <v>176</v>
      </c>
      <c r="M3342" s="73">
        <f t="shared" si="679"/>
        <v>198.48</v>
      </c>
      <c r="N3342" s="72" t="str">
        <f t="shared" si="680"/>
        <v>0903</v>
      </c>
      <c r="O3342" s="74">
        <f t="shared" si="681"/>
        <v>0</v>
      </c>
      <c r="P3342" s="72">
        <f t="shared" si="682"/>
        <v>0</v>
      </c>
      <c r="Q3342" s="74">
        <f t="shared" si="683"/>
        <v>7</v>
      </c>
      <c r="R3342" s="72" t="str">
        <f t="shared" si="684"/>
        <v/>
      </c>
      <c r="S3342" s="72" t="str">
        <f t="shared" si="685"/>
        <v/>
      </c>
      <c r="AT3342" s="20">
        <f t="shared" si="686"/>
        <v>-15840</v>
      </c>
    </row>
    <row r="3343" spans="1:46" ht="22.5">
      <c r="A3343" s="54">
        <v>8064</v>
      </c>
      <c r="B3343" s="54" t="s">
        <v>1845</v>
      </c>
      <c r="C3343" s="58" t="s">
        <v>2496</v>
      </c>
      <c r="D3343" s="79">
        <v>7</v>
      </c>
      <c r="E3343" s="79">
        <v>7</v>
      </c>
      <c r="F3343" s="80">
        <v>1389.37</v>
      </c>
      <c r="G3343" s="80">
        <v>198.48</v>
      </c>
      <c r="H3343" s="80">
        <v>1389.37</v>
      </c>
      <c r="I3343" s="80" t="s">
        <v>28</v>
      </c>
      <c r="J3343" s="80" t="s">
        <v>28</v>
      </c>
      <c r="K3343" s="80">
        <v>198.48</v>
      </c>
      <c r="L3343" s="73">
        <f t="shared" si="678"/>
        <v>176</v>
      </c>
      <c r="M3343" s="73">
        <f t="shared" si="679"/>
        <v>198.48</v>
      </c>
      <c r="N3343" s="72" t="str">
        <f t="shared" si="680"/>
        <v>0903</v>
      </c>
      <c r="O3343" s="74">
        <f t="shared" si="681"/>
        <v>0</v>
      </c>
      <c r="P3343" s="72">
        <f t="shared" si="682"/>
        <v>0</v>
      </c>
      <c r="Q3343" s="74">
        <f t="shared" si="683"/>
        <v>7</v>
      </c>
      <c r="R3343" s="72" t="str">
        <f t="shared" si="684"/>
        <v/>
      </c>
      <c r="S3343" s="72" t="str">
        <f t="shared" si="685"/>
        <v/>
      </c>
      <c r="AT3343" s="20">
        <f t="shared" si="686"/>
        <v>-15840</v>
      </c>
    </row>
    <row r="3344" spans="1:46" ht="22.5">
      <c r="A3344" s="54">
        <v>8064</v>
      </c>
      <c r="B3344" s="54" t="s">
        <v>1843</v>
      </c>
      <c r="C3344" s="58" t="s">
        <v>2496</v>
      </c>
      <c r="D3344" s="79">
        <v>7</v>
      </c>
      <c r="E3344" s="79">
        <v>7</v>
      </c>
      <c r="F3344" s="80">
        <v>1389.37</v>
      </c>
      <c r="G3344" s="80">
        <v>198.48</v>
      </c>
      <c r="H3344" s="80">
        <v>1389.37</v>
      </c>
      <c r="I3344" s="80" t="s">
        <v>28</v>
      </c>
      <c r="J3344" s="80" t="s">
        <v>28</v>
      </c>
      <c r="K3344" s="80">
        <v>198.48</v>
      </c>
      <c r="L3344" s="73">
        <f t="shared" si="678"/>
        <v>159.85</v>
      </c>
      <c r="M3344" s="73">
        <f t="shared" si="679"/>
        <v>198.48</v>
      </c>
      <c r="N3344" s="72" t="str">
        <f t="shared" si="680"/>
        <v>0903</v>
      </c>
      <c r="O3344" s="74">
        <f t="shared" si="681"/>
        <v>0</v>
      </c>
      <c r="P3344" s="72">
        <f t="shared" si="682"/>
        <v>0</v>
      </c>
      <c r="Q3344" s="74">
        <f t="shared" si="683"/>
        <v>7</v>
      </c>
      <c r="R3344" s="72" t="str">
        <f t="shared" si="684"/>
        <v/>
      </c>
      <c r="S3344" s="72" t="str">
        <f t="shared" si="685"/>
        <v/>
      </c>
      <c r="AT3344" s="20">
        <f t="shared" si="686"/>
        <v>-14386.5</v>
      </c>
    </row>
    <row r="3345" spans="1:46" ht="22.5">
      <c r="A3345" s="54">
        <v>8064</v>
      </c>
      <c r="B3345" s="54" t="s">
        <v>1841</v>
      </c>
      <c r="C3345" s="58" t="s">
        <v>2496</v>
      </c>
      <c r="D3345" s="79">
        <v>7</v>
      </c>
      <c r="E3345" s="79">
        <v>7</v>
      </c>
      <c r="F3345" s="80">
        <v>1389.37</v>
      </c>
      <c r="G3345" s="80">
        <v>198.48</v>
      </c>
      <c r="H3345" s="80">
        <v>1389.37</v>
      </c>
      <c r="I3345" s="80" t="s">
        <v>28</v>
      </c>
      <c r="J3345" s="80" t="s">
        <v>28</v>
      </c>
      <c r="K3345" s="80">
        <v>198.48</v>
      </c>
      <c r="L3345" s="73">
        <f t="shared" si="678"/>
        <v>159.85</v>
      </c>
      <c r="M3345" s="73">
        <f t="shared" si="679"/>
        <v>198.48</v>
      </c>
      <c r="N3345" s="72" t="str">
        <f t="shared" si="680"/>
        <v>0903</v>
      </c>
      <c r="O3345" s="74">
        <f t="shared" si="681"/>
        <v>0</v>
      </c>
      <c r="P3345" s="72">
        <f t="shared" si="682"/>
        <v>0</v>
      </c>
      <c r="Q3345" s="74">
        <f t="shared" si="683"/>
        <v>7</v>
      </c>
      <c r="R3345" s="72" t="str">
        <f t="shared" si="684"/>
        <v/>
      </c>
      <c r="S3345" s="72" t="str">
        <f t="shared" si="685"/>
        <v/>
      </c>
      <c r="AT3345" s="20">
        <f t="shared" si="686"/>
        <v>-14386.5</v>
      </c>
    </row>
    <row r="3346" spans="1:46" ht="22.5">
      <c r="A3346" s="54">
        <v>8064</v>
      </c>
      <c r="B3346" s="54" t="s">
        <v>1839</v>
      </c>
      <c r="C3346" s="58" t="s">
        <v>2496</v>
      </c>
      <c r="D3346" s="79">
        <v>7</v>
      </c>
      <c r="E3346" s="79">
        <v>7</v>
      </c>
      <c r="F3346" s="80">
        <v>1389.37</v>
      </c>
      <c r="G3346" s="80">
        <v>198.48</v>
      </c>
      <c r="H3346" s="80">
        <v>1389.37</v>
      </c>
      <c r="I3346" s="80" t="s">
        <v>28</v>
      </c>
      <c r="J3346" s="80" t="s">
        <v>28</v>
      </c>
      <c r="K3346" s="80">
        <v>198.48</v>
      </c>
      <c r="L3346" s="73">
        <f t="shared" si="678"/>
        <v>159.85</v>
      </c>
      <c r="M3346" s="73">
        <f t="shared" si="679"/>
        <v>198.48</v>
      </c>
      <c r="N3346" s="72" t="str">
        <f t="shared" si="680"/>
        <v>0903</v>
      </c>
      <c r="O3346" s="74">
        <f t="shared" si="681"/>
        <v>0</v>
      </c>
      <c r="P3346" s="72">
        <f t="shared" si="682"/>
        <v>0</v>
      </c>
      <c r="Q3346" s="74">
        <f t="shared" si="683"/>
        <v>7</v>
      </c>
      <c r="R3346" s="72" t="str">
        <f t="shared" si="684"/>
        <v/>
      </c>
      <c r="S3346" s="72" t="str">
        <f t="shared" si="685"/>
        <v/>
      </c>
      <c r="AT3346" s="20">
        <f t="shared" si="686"/>
        <v>-14386.5</v>
      </c>
    </row>
    <row r="3347" spans="1:46" ht="22.5">
      <c r="A3347" s="54">
        <v>8064</v>
      </c>
      <c r="B3347" s="54" t="s">
        <v>1837</v>
      </c>
      <c r="C3347" s="58" t="s">
        <v>2496</v>
      </c>
      <c r="D3347" s="79">
        <v>7</v>
      </c>
      <c r="E3347" s="79">
        <v>7</v>
      </c>
      <c r="F3347" s="80">
        <v>1389.37</v>
      </c>
      <c r="G3347" s="80">
        <v>198.48</v>
      </c>
      <c r="H3347" s="80">
        <v>1389.37</v>
      </c>
      <c r="I3347" s="80" t="s">
        <v>28</v>
      </c>
      <c r="J3347" s="80" t="s">
        <v>28</v>
      </c>
      <c r="K3347" s="80">
        <v>198.48</v>
      </c>
      <c r="L3347" s="73">
        <f t="shared" si="678"/>
        <v>159.85</v>
      </c>
      <c r="M3347" s="73">
        <f t="shared" si="679"/>
        <v>198.48</v>
      </c>
      <c r="N3347" s="72" t="str">
        <f t="shared" si="680"/>
        <v>0903</v>
      </c>
      <c r="O3347" s="74">
        <f t="shared" si="681"/>
        <v>0</v>
      </c>
      <c r="P3347" s="72">
        <f t="shared" si="682"/>
        <v>0</v>
      </c>
      <c r="Q3347" s="74">
        <f t="shared" si="683"/>
        <v>7</v>
      </c>
      <c r="R3347" s="72" t="str">
        <f t="shared" si="684"/>
        <v/>
      </c>
      <c r="S3347" s="72" t="str">
        <f t="shared" si="685"/>
        <v/>
      </c>
      <c r="AT3347" s="20">
        <f t="shared" si="686"/>
        <v>-14386.5</v>
      </c>
    </row>
    <row r="3348" spans="1:46" ht="22.5">
      <c r="A3348" s="54">
        <v>8065</v>
      </c>
      <c r="B3348" s="54" t="s">
        <v>1869</v>
      </c>
      <c r="C3348" s="58" t="s">
        <v>2497</v>
      </c>
      <c r="D3348" s="79">
        <v>7</v>
      </c>
      <c r="E3348" s="79">
        <v>7</v>
      </c>
      <c r="F3348" s="80">
        <v>819.74</v>
      </c>
      <c r="G3348" s="80">
        <v>117.11</v>
      </c>
      <c r="H3348" s="80">
        <v>819.74</v>
      </c>
      <c r="I3348" s="80" t="s">
        <v>28</v>
      </c>
      <c r="J3348" s="80" t="s">
        <v>28</v>
      </c>
      <c r="K3348" s="80">
        <v>117.11</v>
      </c>
      <c r="L3348" s="73">
        <f t="shared" si="678"/>
        <v>108.6</v>
      </c>
      <c r="M3348" s="73">
        <f t="shared" si="679"/>
        <v>117.11</v>
      </c>
      <c r="N3348" s="72" t="str">
        <f t="shared" si="680"/>
        <v>0906</v>
      </c>
      <c r="O3348" s="74">
        <f t="shared" si="681"/>
        <v>0</v>
      </c>
      <c r="P3348" s="72">
        <f t="shared" si="682"/>
        <v>0</v>
      </c>
      <c r="Q3348" s="74">
        <f t="shared" si="683"/>
        <v>7</v>
      </c>
      <c r="R3348" s="72" t="str">
        <f t="shared" si="684"/>
        <v/>
      </c>
      <c r="S3348" s="72" t="str">
        <f t="shared" si="685"/>
        <v/>
      </c>
      <c r="AT3348" s="20">
        <f t="shared" si="686"/>
        <v>-9774</v>
      </c>
    </row>
    <row r="3349" spans="1:46" ht="22.5">
      <c r="A3349" s="54">
        <v>8065</v>
      </c>
      <c r="B3349" s="54" t="s">
        <v>1867</v>
      </c>
      <c r="C3349" s="58" t="s">
        <v>2497</v>
      </c>
      <c r="D3349" s="79">
        <v>7</v>
      </c>
      <c r="E3349" s="79">
        <v>7</v>
      </c>
      <c r="F3349" s="80">
        <v>819.74</v>
      </c>
      <c r="G3349" s="80">
        <v>117.11</v>
      </c>
      <c r="H3349" s="80">
        <v>819.74</v>
      </c>
      <c r="I3349" s="80" t="s">
        <v>28</v>
      </c>
      <c r="J3349" s="80" t="s">
        <v>28</v>
      </c>
      <c r="K3349" s="80">
        <v>117.11</v>
      </c>
      <c r="L3349" s="73">
        <f t="shared" si="678"/>
        <v>108.6</v>
      </c>
      <c r="M3349" s="73">
        <f t="shared" si="679"/>
        <v>117.11</v>
      </c>
      <c r="N3349" s="72" t="str">
        <f t="shared" si="680"/>
        <v>0906</v>
      </c>
      <c r="O3349" s="74">
        <f t="shared" si="681"/>
        <v>0</v>
      </c>
      <c r="P3349" s="72">
        <f t="shared" si="682"/>
        <v>0</v>
      </c>
      <c r="Q3349" s="74">
        <f t="shared" si="683"/>
        <v>7</v>
      </c>
      <c r="R3349" s="72" t="str">
        <f t="shared" si="684"/>
        <v/>
      </c>
      <c r="S3349" s="72" t="str">
        <f t="shared" si="685"/>
        <v/>
      </c>
      <c r="AT3349" s="20">
        <f t="shared" si="686"/>
        <v>-9774</v>
      </c>
    </row>
    <row r="3350" spans="1:46" ht="22.5">
      <c r="A3350" s="54">
        <v>8065</v>
      </c>
      <c r="B3350" s="54" t="s">
        <v>1865</v>
      </c>
      <c r="C3350" s="58" t="s">
        <v>2497</v>
      </c>
      <c r="D3350" s="79">
        <v>7</v>
      </c>
      <c r="E3350" s="79">
        <v>7</v>
      </c>
      <c r="F3350" s="80">
        <v>819.74</v>
      </c>
      <c r="G3350" s="80">
        <v>117.11</v>
      </c>
      <c r="H3350" s="80">
        <v>819.74</v>
      </c>
      <c r="I3350" s="80" t="s">
        <v>28</v>
      </c>
      <c r="J3350" s="80" t="s">
        <v>28</v>
      </c>
      <c r="K3350" s="80">
        <v>117.11</v>
      </c>
      <c r="L3350" s="73">
        <f t="shared" si="678"/>
        <v>108.6</v>
      </c>
      <c r="M3350" s="73">
        <f t="shared" si="679"/>
        <v>117.11</v>
      </c>
      <c r="N3350" s="72" t="str">
        <f t="shared" si="680"/>
        <v>0906</v>
      </c>
      <c r="O3350" s="74">
        <f t="shared" si="681"/>
        <v>0</v>
      </c>
      <c r="P3350" s="72">
        <f t="shared" si="682"/>
        <v>0</v>
      </c>
      <c r="Q3350" s="74">
        <f t="shared" si="683"/>
        <v>7</v>
      </c>
      <c r="R3350" s="72" t="str">
        <f t="shared" si="684"/>
        <v/>
      </c>
      <c r="S3350" s="72" t="str">
        <f t="shared" si="685"/>
        <v/>
      </c>
      <c r="AT3350" s="20">
        <f t="shared" si="686"/>
        <v>-9774</v>
      </c>
    </row>
    <row r="3351" spans="1:46" ht="22.5">
      <c r="A3351" s="54">
        <v>8065</v>
      </c>
      <c r="B3351" s="54" t="s">
        <v>1863</v>
      </c>
      <c r="C3351" s="58" t="s">
        <v>2497</v>
      </c>
      <c r="D3351" s="79">
        <v>7</v>
      </c>
      <c r="E3351" s="79">
        <v>7</v>
      </c>
      <c r="F3351" s="80">
        <v>819.74</v>
      </c>
      <c r="G3351" s="80">
        <v>117.11</v>
      </c>
      <c r="H3351" s="80">
        <v>819.74</v>
      </c>
      <c r="I3351" s="80" t="s">
        <v>28</v>
      </c>
      <c r="J3351" s="80" t="s">
        <v>28</v>
      </c>
      <c r="K3351" s="80">
        <v>117.11</v>
      </c>
      <c r="L3351" s="73">
        <f t="shared" si="678"/>
        <v>108.6</v>
      </c>
      <c r="M3351" s="73">
        <f t="shared" si="679"/>
        <v>117.11</v>
      </c>
      <c r="N3351" s="72" t="str">
        <f t="shared" si="680"/>
        <v>0906</v>
      </c>
      <c r="O3351" s="74">
        <f t="shared" si="681"/>
        <v>0</v>
      </c>
      <c r="P3351" s="72">
        <f t="shared" si="682"/>
        <v>0</v>
      </c>
      <c r="Q3351" s="74">
        <f t="shared" si="683"/>
        <v>7</v>
      </c>
      <c r="R3351" s="72" t="str">
        <f t="shared" si="684"/>
        <v/>
      </c>
      <c r="S3351" s="72" t="str">
        <f t="shared" si="685"/>
        <v/>
      </c>
      <c r="AT3351" s="20">
        <f t="shared" si="686"/>
        <v>-9774</v>
      </c>
    </row>
    <row r="3352" spans="1:46" ht="22.5">
      <c r="A3352" s="54">
        <v>8065</v>
      </c>
      <c r="B3352" s="54" t="s">
        <v>1861</v>
      </c>
      <c r="C3352" s="58" t="s">
        <v>2497</v>
      </c>
      <c r="D3352" s="79">
        <v>7</v>
      </c>
      <c r="E3352" s="79">
        <v>7</v>
      </c>
      <c r="F3352" s="80">
        <v>819.74</v>
      </c>
      <c r="G3352" s="80">
        <v>117.11</v>
      </c>
      <c r="H3352" s="80">
        <v>819.74</v>
      </c>
      <c r="I3352" s="80" t="s">
        <v>28</v>
      </c>
      <c r="J3352" s="80" t="s">
        <v>28</v>
      </c>
      <c r="K3352" s="80">
        <v>117.11</v>
      </c>
      <c r="L3352" s="73">
        <f t="shared" si="678"/>
        <v>120.75</v>
      </c>
      <c r="M3352" s="73">
        <f t="shared" si="679"/>
        <v>117.11</v>
      </c>
      <c r="N3352" s="72" t="str">
        <f t="shared" si="680"/>
        <v>0906</v>
      </c>
      <c r="O3352" s="74">
        <f t="shared" si="681"/>
        <v>0</v>
      </c>
      <c r="P3352" s="72">
        <f t="shared" si="682"/>
        <v>0</v>
      </c>
      <c r="Q3352" s="74">
        <f t="shared" si="683"/>
        <v>7</v>
      </c>
      <c r="R3352" s="72" t="str">
        <f t="shared" si="684"/>
        <v/>
      </c>
      <c r="S3352" s="72" t="str">
        <f t="shared" si="685"/>
        <v/>
      </c>
      <c r="AT3352" s="20">
        <f t="shared" si="686"/>
        <v>-10867.5</v>
      </c>
    </row>
    <row r="3353" spans="1:46" ht="22.5">
      <c r="A3353" s="54">
        <v>8065</v>
      </c>
      <c r="B3353" s="54" t="s">
        <v>1859</v>
      </c>
      <c r="C3353" s="58" t="s">
        <v>2497</v>
      </c>
      <c r="D3353" s="79">
        <v>7</v>
      </c>
      <c r="E3353" s="79">
        <v>7</v>
      </c>
      <c r="F3353" s="80">
        <v>819.74</v>
      </c>
      <c r="G3353" s="80">
        <v>117.11</v>
      </c>
      <c r="H3353" s="80">
        <v>819.74</v>
      </c>
      <c r="I3353" s="80" t="s">
        <v>28</v>
      </c>
      <c r="J3353" s="80" t="s">
        <v>28</v>
      </c>
      <c r="K3353" s="80">
        <v>117.11</v>
      </c>
      <c r="L3353" s="73">
        <f t="shared" si="678"/>
        <v>120.75</v>
      </c>
      <c r="M3353" s="73">
        <f t="shared" si="679"/>
        <v>117.11</v>
      </c>
      <c r="N3353" s="72" t="str">
        <f t="shared" si="680"/>
        <v>0906</v>
      </c>
      <c r="O3353" s="74">
        <f t="shared" si="681"/>
        <v>0</v>
      </c>
      <c r="P3353" s="72">
        <f t="shared" si="682"/>
        <v>0</v>
      </c>
      <c r="Q3353" s="74">
        <f t="shared" si="683"/>
        <v>7</v>
      </c>
      <c r="R3353" s="72" t="str">
        <f t="shared" si="684"/>
        <v/>
      </c>
      <c r="S3353" s="72" t="str">
        <f t="shared" si="685"/>
        <v/>
      </c>
      <c r="AT3353" s="20">
        <f t="shared" si="686"/>
        <v>-10867.5</v>
      </c>
    </row>
    <row r="3354" spans="1:46" ht="22.5">
      <c r="A3354" s="54">
        <v>8065</v>
      </c>
      <c r="B3354" s="54" t="s">
        <v>1857</v>
      </c>
      <c r="C3354" s="58" t="s">
        <v>2497</v>
      </c>
      <c r="D3354" s="79">
        <v>7</v>
      </c>
      <c r="E3354" s="79">
        <v>7</v>
      </c>
      <c r="F3354" s="80">
        <v>819.74</v>
      </c>
      <c r="G3354" s="80">
        <v>117.11</v>
      </c>
      <c r="H3354" s="80">
        <v>819.74</v>
      </c>
      <c r="I3354" s="80" t="s">
        <v>28</v>
      </c>
      <c r="J3354" s="80" t="s">
        <v>28</v>
      </c>
      <c r="K3354" s="80">
        <v>117.11</v>
      </c>
      <c r="L3354" s="73">
        <f t="shared" si="678"/>
        <v>120.75</v>
      </c>
      <c r="M3354" s="73">
        <f t="shared" si="679"/>
        <v>117.11</v>
      </c>
      <c r="N3354" s="72" t="str">
        <f t="shared" si="680"/>
        <v>0906</v>
      </c>
      <c r="O3354" s="74">
        <f t="shared" si="681"/>
        <v>0</v>
      </c>
      <c r="P3354" s="72">
        <f t="shared" si="682"/>
        <v>0</v>
      </c>
      <c r="Q3354" s="74">
        <f t="shared" si="683"/>
        <v>7</v>
      </c>
      <c r="R3354" s="72" t="str">
        <f t="shared" si="684"/>
        <v/>
      </c>
      <c r="S3354" s="72" t="str">
        <f t="shared" si="685"/>
        <v/>
      </c>
      <c r="AT3354" s="20">
        <f t="shared" si="686"/>
        <v>-10867.5</v>
      </c>
    </row>
    <row r="3355" spans="1:46" ht="22.5">
      <c r="A3355" s="54">
        <v>8065</v>
      </c>
      <c r="B3355" s="54" t="s">
        <v>1855</v>
      </c>
      <c r="C3355" s="58" t="s">
        <v>2497</v>
      </c>
      <c r="D3355" s="79">
        <v>7</v>
      </c>
      <c r="E3355" s="79">
        <v>7</v>
      </c>
      <c r="F3355" s="80">
        <v>819.74</v>
      </c>
      <c r="G3355" s="80">
        <v>117.11</v>
      </c>
      <c r="H3355" s="80">
        <v>819.74</v>
      </c>
      <c r="I3355" s="80" t="s">
        <v>28</v>
      </c>
      <c r="J3355" s="80" t="s">
        <v>28</v>
      </c>
      <c r="K3355" s="80">
        <v>117.11</v>
      </c>
      <c r="L3355" s="73">
        <f t="shared" si="678"/>
        <v>120.75</v>
      </c>
      <c r="M3355" s="73">
        <f t="shared" si="679"/>
        <v>117.11</v>
      </c>
      <c r="N3355" s="72" t="str">
        <f t="shared" si="680"/>
        <v>0906</v>
      </c>
      <c r="O3355" s="74">
        <f t="shared" si="681"/>
        <v>0</v>
      </c>
      <c r="P3355" s="72">
        <f t="shared" si="682"/>
        <v>0</v>
      </c>
      <c r="Q3355" s="74">
        <f t="shared" si="683"/>
        <v>7</v>
      </c>
      <c r="R3355" s="72" t="str">
        <f t="shared" si="684"/>
        <v/>
      </c>
      <c r="S3355" s="72" t="str">
        <f t="shared" si="685"/>
        <v/>
      </c>
      <c r="AT3355" s="20">
        <f t="shared" si="686"/>
        <v>-10867.5</v>
      </c>
    </row>
    <row r="3356" spans="1:46" ht="33.75">
      <c r="A3356" s="54">
        <v>8066</v>
      </c>
      <c r="B3356" s="54" t="s">
        <v>1887</v>
      </c>
      <c r="C3356" s="58" t="s">
        <v>2498</v>
      </c>
      <c r="D3356" s="79">
        <v>7</v>
      </c>
      <c r="E3356" s="79">
        <v>7</v>
      </c>
      <c r="F3356" s="80">
        <v>805.02</v>
      </c>
      <c r="G3356" s="80">
        <v>115</v>
      </c>
      <c r="H3356" s="80">
        <v>805.02</v>
      </c>
      <c r="I3356" s="80" t="s">
        <v>28</v>
      </c>
      <c r="J3356" s="80" t="s">
        <v>28</v>
      </c>
      <c r="K3356" s="80">
        <v>115</v>
      </c>
      <c r="L3356" s="73">
        <f t="shared" si="678"/>
        <v>99.16</v>
      </c>
      <c r="M3356" s="73">
        <f t="shared" si="679"/>
        <v>115</v>
      </c>
      <c r="N3356" s="72" t="str">
        <f t="shared" si="680"/>
        <v>0909</v>
      </c>
      <c r="O3356" s="74">
        <f t="shared" si="681"/>
        <v>0</v>
      </c>
      <c r="P3356" s="72">
        <f t="shared" si="682"/>
        <v>0</v>
      </c>
      <c r="Q3356" s="74">
        <f t="shared" si="683"/>
        <v>7</v>
      </c>
      <c r="R3356" s="72" t="str">
        <f t="shared" si="684"/>
        <v/>
      </c>
      <c r="S3356" s="72" t="str">
        <f t="shared" si="685"/>
        <v/>
      </c>
      <c r="AT3356" s="20">
        <f t="shared" si="686"/>
        <v>-8924.4</v>
      </c>
    </row>
    <row r="3357" spans="1:46" ht="33.75">
      <c r="A3357" s="54">
        <v>8066</v>
      </c>
      <c r="B3357" s="54" t="s">
        <v>1885</v>
      </c>
      <c r="C3357" s="58" t="s">
        <v>2498</v>
      </c>
      <c r="D3357" s="79">
        <v>7</v>
      </c>
      <c r="E3357" s="79">
        <v>7</v>
      </c>
      <c r="F3357" s="80">
        <v>805.02</v>
      </c>
      <c r="G3357" s="80">
        <v>115</v>
      </c>
      <c r="H3357" s="80">
        <v>805.02</v>
      </c>
      <c r="I3357" s="80" t="s">
        <v>28</v>
      </c>
      <c r="J3357" s="80" t="s">
        <v>28</v>
      </c>
      <c r="K3357" s="80">
        <v>115</v>
      </c>
      <c r="L3357" s="73">
        <f t="shared" si="678"/>
        <v>99.16</v>
      </c>
      <c r="M3357" s="73">
        <f t="shared" si="679"/>
        <v>115</v>
      </c>
      <c r="N3357" s="72" t="str">
        <f t="shared" si="680"/>
        <v>0909</v>
      </c>
      <c r="O3357" s="74">
        <f t="shared" si="681"/>
        <v>0</v>
      </c>
      <c r="P3357" s="72">
        <f t="shared" si="682"/>
        <v>0</v>
      </c>
      <c r="Q3357" s="74">
        <f t="shared" si="683"/>
        <v>7</v>
      </c>
      <c r="R3357" s="72" t="str">
        <f t="shared" si="684"/>
        <v/>
      </c>
      <c r="S3357" s="72" t="str">
        <f t="shared" si="685"/>
        <v/>
      </c>
      <c r="AT3357" s="20">
        <f t="shared" si="686"/>
        <v>-8924.4</v>
      </c>
    </row>
    <row r="3358" spans="1:46" ht="33.75">
      <c r="A3358" s="54">
        <v>8066</v>
      </c>
      <c r="B3358" s="54" t="s">
        <v>1883</v>
      </c>
      <c r="C3358" s="58" t="s">
        <v>2498</v>
      </c>
      <c r="D3358" s="79">
        <v>7</v>
      </c>
      <c r="E3358" s="79">
        <v>7</v>
      </c>
      <c r="F3358" s="80">
        <v>805.02</v>
      </c>
      <c r="G3358" s="80">
        <v>115</v>
      </c>
      <c r="H3358" s="80">
        <v>805.02</v>
      </c>
      <c r="I3358" s="80" t="s">
        <v>28</v>
      </c>
      <c r="J3358" s="80" t="s">
        <v>28</v>
      </c>
      <c r="K3358" s="80">
        <v>115</v>
      </c>
      <c r="L3358" s="73">
        <f t="shared" si="678"/>
        <v>99.16</v>
      </c>
      <c r="M3358" s="73">
        <f t="shared" si="679"/>
        <v>115</v>
      </c>
      <c r="N3358" s="72" t="str">
        <f t="shared" si="680"/>
        <v>0909</v>
      </c>
      <c r="O3358" s="74">
        <f t="shared" si="681"/>
        <v>0</v>
      </c>
      <c r="P3358" s="72">
        <f t="shared" si="682"/>
        <v>0</v>
      </c>
      <c r="Q3358" s="74">
        <f t="shared" si="683"/>
        <v>7</v>
      </c>
      <c r="R3358" s="72" t="str">
        <f t="shared" si="684"/>
        <v/>
      </c>
      <c r="S3358" s="72" t="str">
        <f t="shared" si="685"/>
        <v/>
      </c>
      <c r="AT3358" s="20">
        <f t="shared" si="686"/>
        <v>-8924.4</v>
      </c>
    </row>
    <row r="3359" spans="1:46" ht="33.75">
      <c r="A3359" s="54">
        <v>8066</v>
      </c>
      <c r="B3359" s="54" t="s">
        <v>1881</v>
      </c>
      <c r="C3359" s="58" t="s">
        <v>2498</v>
      </c>
      <c r="D3359" s="79">
        <v>7</v>
      </c>
      <c r="E3359" s="79">
        <v>7</v>
      </c>
      <c r="F3359" s="80">
        <v>805.02</v>
      </c>
      <c r="G3359" s="80">
        <v>115</v>
      </c>
      <c r="H3359" s="80">
        <v>805.02</v>
      </c>
      <c r="I3359" s="80" t="s">
        <v>28</v>
      </c>
      <c r="J3359" s="80" t="s">
        <v>28</v>
      </c>
      <c r="K3359" s="80">
        <v>115</v>
      </c>
      <c r="L3359" s="73">
        <f t="shared" si="678"/>
        <v>99.16</v>
      </c>
      <c r="M3359" s="73">
        <f t="shared" si="679"/>
        <v>115</v>
      </c>
      <c r="N3359" s="72" t="str">
        <f t="shared" si="680"/>
        <v>0909</v>
      </c>
      <c r="O3359" s="74">
        <f t="shared" si="681"/>
        <v>0</v>
      </c>
      <c r="P3359" s="72">
        <f t="shared" si="682"/>
        <v>0</v>
      </c>
      <c r="Q3359" s="74">
        <f t="shared" si="683"/>
        <v>7</v>
      </c>
      <c r="R3359" s="72" t="str">
        <f t="shared" si="684"/>
        <v/>
      </c>
      <c r="S3359" s="72" t="str">
        <f t="shared" si="685"/>
        <v/>
      </c>
      <c r="AT3359" s="20">
        <f t="shared" si="686"/>
        <v>-8924.4</v>
      </c>
    </row>
    <row r="3360" spans="1:46" ht="33.75">
      <c r="A3360" s="54">
        <v>8066</v>
      </c>
      <c r="B3360" s="54" t="s">
        <v>1879</v>
      </c>
      <c r="C3360" s="58" t="s">
        <v>2498</v>
      </c>
      <c r="D3360" s="79">
        <v>7</v>
      </c>
      <c r="E3360" s="79">
        <v>7</v>
      </c>
      <c r="F3360" s="80">
        <v>805.02</v>
      </c>
      <c r="G3360" s="80">
        <v>115</v>
      </c>
      <c r="H3360" s="80">
        <v>805.02</v>
      </c>
      <c r="I3360" s="80" t="s">
        <v>28</v>
      </c>
      <c r="J3360" s="80" t="s">
        <v>28</v>
      </c>
      <c r="K3360" s="80">
        <v>115</v>
      </c>
      <c r="L3360" s="73">
        <f t="shared" si="678"/>
        <v>94.19</v>
      </c>
      <c r="M3360" s="73">
        <f t="shared" si="679"/>
        <v>115</v>
      </c>
      <c r="N3360" s="72" t="str">
        <f t="shared" si="680"/>
        <v>0909</v>
      </c>
      <c r="O3360" s="74">
        <f t="shared" si="681"/>
        <v>0</v>
      </c>
      <c r="P3360" s="72">
        <f t="shared" si="682"/>
        <v>0</v>
      </c>
      <c r="Q3360" s="74">
        <f t="shared" si="683"/>
        <v>7</v>
      </c>
      <c r="R3360" s="72" t="str">
        <f t="shared" si="684"/>
        <v/>
      </c>
      <c r="S3360" s="72" t="str">
        <f t="shared" si="685"/>
        <v/>
      </c>
      <c r="AT3360" s="20">
        <f t="shared" si="686"/>
        <v>-8477.1</v>
      </c>
    </row>
    <row r="3361" spans="1:46" ht="33.75">
      <c r="A3361" s="54">
        <v>8066</v>
      </c>
      <c r="B3361" s="54" t="s">
        <v>1877</v>
      </c>
      <c r="C3361" s="58" t="s">
        <v>2498</v>
      </c>
      <c r="D3361" s="79">
        <v>7</v>
      </c>
      <c r="E3361" s="79">
        <v>7</v>
      </c>
      <c r="F3361" s="80">
        <v>805.02</v>
      </c>
      <c r="G3361" s="80">
        <v>115</v>
      </c>
      <c r="H3361" s="80">
        <v>805.02</v>
      </c>
      <c r="I3361" s="80" t="s">
        <v>28</v>
      </c>
      <c r="J3361" s="80" t="s">
        <v>28</v>
      </c>
      <c r="K3361" s="80">
        <v>115</v>
      </c>
      <c r="L3361" s="73">
        <f t="shared" si="678"/>
        <v>94.19</v>
      </c>
      <c r="M3361" s="73">
        <f t="shared" si="679"/>
        <v>115</v>
      </c>
      <c r="N3361" s="72" t="str">
        <f t="shared" si="680"/>
        <v>0909</v>
      </c>
      <c r="O3361" s="74">
        <f t="shared" si="681"/>
        <v>0</v>
      </c>
      <c r="P3361" s="72">
        <f t="shared" si="682"/>
        <v>0</v>
      </c>
      <c r="Q3361" s="74">
        <f t="shared" si="683"/>
        <v>7</v>
      </c>
      <c r="R3361" s="72" t="str">
        <f t="shared" si="684"/>
        <v/>
      </c>
      <c r="S3361" s="72" t="str">
        <f t="shared" si="685"/>
        <v/>
      </c>
      <c r="AT3361" s="20">
        <f t="shared" si="686"/>
        <v>-8477.1</v>
      </c>
    </row>
    <row r="3362" spans="1:46" ht="33.75">
      <c r="A3362" s="54">
        <v>8066</v>
      </c>
      <c r="B3362" s="54" t="s">
        <v>1875</v>
      </c>
      <c r="C3362" s="58" t="s">
        <v>2498</v>
      </c>
      <c r="D3362" s="79">
        <v>7</v>
      </c>
      <c r="E3362" s="79">
        <v>7</v>
      </c>
      <c r="F3362" s="80">
        <v>805.02</v>
      </c>
      <c r="G3362" s="80">
        <v>115</v>
      </c>
      <c r="H3362" s="80">
        <v>805.02</v>
      </c>
      <c r="I3362" s="80" t="s">
        <v>28</v>
      </c>
      <c r="J3362" s="80" t="s">
        <v>28</v>
      </c>
      <c r="K3362" s="80">
        <v>115</v>
      </c>
      <c r="L3362" s="73">
        <f t="shared" si="678"/>
        <v>94.19</v>
      </c>
      <c r="M3362" s="73">
        <f t="shared" si="679"/>
        <v>115</v>
      </c>
      <c r="N3362" s="72" t="str">
        <f t="shared" si="680"/>
        <v>0909</v>
      </c>
      <c r="O3362" s="74">
        <f t="shared" si="681"/>
        <v>0</v>
      </c>
      <c r="P3362" s="72">
        <f t="shared" si="682"/>
        <v>0</v>
      </c>
      <c r="Q3362" s="74">
        <f t="shared" si="683"/>
        <v>7</v>
      </c>
      <c r="R3362" s="72" t="str">
        <f t="shared" si="684"/>
        <v/>
      </c>
      <c r="S3362" s="72" t="str">
        <f t="shared" si="685"/>
        <v/>
      </c>
      <c r="AT3362" s="20">
        <f t="shared" si="686"/>
        <v>-8477.1</v>
      </c>
    </row>
    <row r="3363" spans="1:46" ht="33.75">
      <c r="A3363" s="54">
        <v>8066</v>
      </c>
      <c r="B3363" s="54" t="s">
        <v>1873</v>
      </c>
      <c r="C3363" s="58" t="s">
        <v>2498</v>
      </c>
      <c r="D3363" s="79">
        <v>7</v>
      </c>
      <c r="E3363" s="79">
        <v>7</v>
      </c>
      <c r="F3363" s="80">
        <v>805.02</v>
      </c>
      <c r="G3363" s="80">
        <v>115</v>
      </c>
      <c r="H3363" s="80">
        <v>805.02</v>
      </c>
      <c r="I3363" s="80" t="s">
        <v>28</v>
      </c>
      <c r="J3363" s="80" t="s">
        <v>28</v>
      </c>
      <c r="K3363" s="80">
        <v>115</v>
      </c>
      <c r="L3363" s="73">
        <f t="shared" si="678"/>
        <v>94.19</v>
      </c>
      <c r="M3363" s="73">
        <f t="shared" si="679"/>
        <v>115</v>
      </c>
      <c r="N3363" s="72" t="str">
        <f t="shared" si="680"/>
        <v>0909</v>
      </c>
      <c r="O3363" s="74">
        <f t="shared" si="681"/>
        <v>0</v>
      </c>
      <c r="P3363" s="72">
        <f t="shared" si="682"/>
        <v>0</v>
      </c>
      <c r="Q3363" s="74">
        <f t="shared" si="683"/>
        <v>7</v>
      </c>
      <c r="R3363" s="72" t="str">
        <f t="shared" si="684"/>
        <v/>
      </c>
      <c r="S3363" s="72" t="str">
        <f t="shared" si="685"/>
        <v/>
      </c>
      <c r="AT3363" s="20">
        <f t="shared" si="686"/>
        <v>-8477.1</v>
      </c>
    </row>
    <row r="3364" spans="1:46" ht="33.75">
      <c r="A3364" s="54">
        <v>8067</v>
      </c>
      <c r="B3364" s="54" t="s">
        <v>1905</v>
      </c>
      <c r="C3364" s="58" t="s">
        <v>2499</v>
      </c>
      <c r="D3364" s="79">
        <v>7</v>
      </c>
      <c r="E3364" s="79">
        <v>7</v>
      </c>
      <c r="F3364" s="80">
        <v>789.08</v>
      </c>
      <c r="G3364" s="80">
        <v>112.73</v>
      </c>
      <c r="H3364" s="80">
        <v>789.08</v>
      </c>
      <c r="I3364" s="80" t="s">
        <v>28</v>
      </c>
      <c r="J3364" s="80" t="s">
        <v>28</v>
      </c>
      <c r="K3364" s="80">
        <v>112.73</v>
      </c>
      <c r="L3364" s="73">
        <f t="shared" si="678"/>
        <v>107.24</v>
      </c>
      <c r="M3364" s="73">
        <f t="shared" si="679"/>
        <v>112.73</v>
      </c>
      <c r="N3364" s="72" t="str">
        <f t="shared" si="680"/>
        <v>0912</v>
      </c>
      <c r="O3364" s="74">
        <f t="shared" si="681"/>
        <v>0</v>
      </c>
      <c r="P3364" s="72">
        <f t="shared" si="682"/>
        <v>0</v>
      </c>
      <c r="Q3364" s="74">
        <f t="shared" si="683"/>
        <v>7</v>
      </c>
      <c r="R3364" s="72" t="str">
        <f t="shared" si="684"/>
        <v/>
      </c>
      <c r="S3364" s="72" t="str">
        <f t="shared" si="685"/>
        <v/>
      </c>
      <c r="AT3364" s="20">
        <f t="shared" si="686"/>
        <v>-9651.6</v>
      </c>
    </row>
    <row r="3365" spans="1:46" ht="33.75">
      <c r="A3365" s="54">
        <v>8067</v>
      </c>
      <c r="B3365" s="54" t="s">
        <v>1903</v>
      </c>
      <c r="C3365" s="58" t="s">
        <v>2499</v>
      </c>
      <c r="D3365" s="79">
        <v>7</v>
      </c>
      <c r="E3365" s="79">
        <v>7</v>
      </c>
      <c r="F3365" s="80">
        <v>789.08</v>
      </c>
      <c r="G3365" s="80">
        <v>112.73</v>
      </c>
      <c r="H3365" s="80">
        <v>789.08</v>
      </c>
      <c r="I3365" s="80" t="s">
        <v>28</v>
      </c>
      <c r="J3365" s="80" t="s">
        <v>28</v>
      </c>
      <c r="K3365" s="80">
        <v>112.73</v>
      </c>
      <c r="L3365" s="73">
        <f t="shared" si="678"/>
        <v>107.24</v>
      </c>
      <c r="M3365" s="73">
        <f t="shared" si="679"/>
        <v>112.73</v>
      </c>
      <c r="N3365" s="72" t="str">
        <f t="shared" si="680"/>
        <v>0912</v>
      </c>
      <c r="O3365" s="74">
        <f t="shared" si="681"/>
        <v>0</v>
      </c>
      <c r="P3365" s="72">
        <f t="shared" si="682"/>
        <v>0</v>
      </c>
      <c r="Q3365" s="74">
        <f t="shared" si="683"/>
        <v>7</v>
      </c>
      <c r="R3365" s="72" t="str">
        <f t="shared" si="684"/>
        <v/>
      </c>
      <c r="S3365" s="72" t="str">
        <f t="shared" si="685"/>
        <v/>
      </c>
      <c r="AT3365" s="20">
        <f t="shared" si="686"/>
        <v>-9651.6</v>
      </c>
    </row>
    <row r="3366" spans="1:46" ht="33.75">
      <c r="A3366" s="54">
        <v>8067</v>
      </c>
      <c r="B3366" s="54" t="s">
        <v>1901</v>
      </c>
      <c r="C3366" s="58" t="s">
        <v>2499</v>
      </c>
      <c r="D3366" s="79">
        <v>7</v>
      </c>
      <c r="E3366" s="79">
        <v>7</v>
      </c>
      <c r="F3366" s="80">
        <v>789.08</v>
      </c>
      <c r="G3366" s="80">
        <v>112.73</v>
      </c>
      <c r="H3366" s="80">
        <v>789.08</v>
      </c>
      <c r="I3366" s="80" t="s">
        <v>28</v>
      </c>
      <c r="J3366" s="80" t="s">
        <v>28</v>
      </c>
      <c r="K3366" s="80">
        <v>112.73</v>
      </c>
      <c r="L3366" s="73">
        <f t="shared" si="678"/>
        <v>107.24</v>
      </c>
      <c r="M3366" s="73">
        <f t="shared" si="679"/>
        <v>112.73</v>
      </c>
      <c r="N3366" s="72" t="str">
        <f t="shared" si="680"/>
        <v>0912</v>
      </c>
      <c r="O3366" s="74">
        <f t="shared" si="681"/>
        <v>0</v>
      </c>
      <c r="P3366" s="72">
        <f t="shared" si="682"/>
        <v>0</v>
      </c>
      <c r="Q3366" s="74">
        <f t="shared" si="683"/>
        <v>7</v>
      </c>
      <c r="R3366" s="72" t="str">
        <f t="shared" si="684"/>
        <v/>
      </c>
      <c r="S3366" s="72" t="str">
        <f t="shared" si="685"/>
        <v/>
      </c>
      <c r="AT3366" s="20">
        <f t="shared" si="686"/>
        <v>-9651.6</v>
      </c>
    </row>
    <row r="3367" spans="1:46" ht="33.75">
      <c r="A3367" s="54">
        <v>8067</v>
      </c>
      <c r="B3367" s="54" t="s">
        <v>1899</v>
      </c>
      <c r="C3367" s="58" t="s">
        <v>2499</v>
      </c>
      <c r="D3367" s="79">
        <v>7</v>
      </c>
      <c r="E3367" s="79">
        <v>7</v>
      </c>
      <c r="F3367" s="80">
        <v>789.08</v>
      </c>
      <c r="G3367" s="80">
        <v>112.73</v>
      </c>
      <c r="H3367" s="80">
        <v>789.08</v>
      </c>
      <c r="I3367" s="80" t="s">
        <v>28</v>
      </c>
      <c r="J3367" s="80" t="s">
        <v>28</v>
      </c>
      <c r="K3367" s="80">
        <v>112.73</v>
      </c>
      <c r="L3367" s="73">
        <f t="shared" si="678"/>
        <v>107.24</v>
      </c>
      <c r="M3367" s="73">
        <f t="shared" si="679"/>
        <v>112.73</v>
      </c>
      <c r="N3367" s="72" t="str">
        <f t="shared" si="680"/>
        <v>0912</v>
      </c>
      <c r="O3367" s="74">
        <f t="shared" si="681"/>
        <v>0</v>
      </c>
      <c r="P3367" s="72">
        <f t="shared" si="682"/>
        <v>0</v>
      </c>
      <c r="Q3367" s="74">
        <f t="shared" si="683"/>
        <v>7</v>
      </c>
      <c r="R3367" s="72" t="str">
        <f t="shared" si="684"/>
        <v/>
      </c>
      <c r="S3367" s="72" t="str">
        <f t="shared" si="685"/>
        <v/>
      </c>
      <c r="AT3367" s="20">
        <f t="shared" si="686"/>
        <v>-9651.6</v>
      </c>
    </row>
    <row r="3368" spans="1:46" ht="33.75">
      <c r="A3368" s="54">
        <v>8067</v>
      </c>
      <c r="B3368" s="54" t="s">
        <v>1897</v>
      </c>
      <c r="C3368" s="58" t="s">
        <v>2499</v>
      </c>
      <c r="D3368" s="79">
        <v>7</v>
      </c>
      <c r="E3368" s="79">
        <v>7</v>
      </c>
      <c r="F3368" s="80">
        <v>789.08</v>
      </c>
      <c r="G3368" s="80">
        <v>112.73</v>
      </c>
      <c r="H3368" s="80">
        <v>789.08</v>
      </c>
      <c r="I3368" s="80" t="s">
        <v>28</v>
      </c>
      <c r="J3368" s="80" t="s">
        <v>28</v>
      </c>
      <c r="K3368" s="80">
        <v>112.73</v>
      </c>
      <c r="L3368" s="73">
        <f t="shared" si="678"/>
        <v>108.17</v>
      </c>
      <c r="M3368" s="73">
        <f t="shared" si="679"/>
        <v>112.73</v>
      </c>
      <c r="N3368" s="72" t="str">
        <f t="shared" si="680"/>
        <v>0912</v>
      </c>
      <c r="O3368" s="74">
        <f t="shared" si="681"/>
        <v>0</v>
      </c>
      <c r="P3368" s="72">
        <f t="shared" si="682"/>
        <v>0</v>
      </c>
      <c r="Q3368" s="74">
        <f t="shared" si="683"/>
        <v>7</v>
      </c>
      <c r="R3368" s="72" t="str">
        <f t="shared" si="684"/>
        <v/>
      </c>
      <c r="S3368" s="72" t="str">
        <f t="shared" si="685"/>
        <v/>
      </c>
      <c r="AT3368" s="20">
        <f t="shared" si="686"/>
        <v>-9735.2999999999993</v>
      </c>
    </row>
    <row r="3369" spans="1:46" ht="33.75">
      <c r="A3369" s="54">
        <v>8067</v>
      </c>
      <c r="B3369" s="54" t="s">
        <v>1895</v>
      </c>
      <c r="C3369" s="58" t="s">
        <v>2499</v>
      </c>
      <c r="D3369" s="79">
        <v>7</v>
      </c>
      <c r="E3369" s="79">
        <v>7</v>
      </c>
      <c r="F3369" s="80">
        <v>789.08</v>
      </c>
      <c r="G3369" s="80">
        <v>112.73</v>
      </c>
      <c r="H3369" s="80">
        <v>789.08</v>
      </c>
      <c r="I3369" s="80" t="s">
        <v>28</v>
      </c>
      <c r="J3369" s="80" t="s">
        <v>28</v>
      </c>
      <c r="K3369" s="80">
        <v>112.73</v>
      </c>
      <c r="L3369" s="73">
        <f t="shared" si="678"/>
        <v>108.17</v>
      </c>
      <c r="M3369" s="73">
        <f t="shared" si="679"/>
        <v>112.73</v>
      </c>
      <c r="N3369" s="72" t="str">
        <f t="shared" si="680"/>
        <v>0912</v>
      </c>
      <c r="O3369" s="74">
        <f t="shared" si="681"/>
        <v>0</v>
      </c>
      <c r="P3369" s="72">
        <f t="shared" si="682"/>
        <v>0</v>
      </c>
      <c r="Q3369" s="74">
        <f t="shared" si="683"/>
        <v>7</v>
      </c>
      <c r="R3369" s="72" t="str">
        <f t="shared" si="684"/>
        <v/>
      </c>
      <c r="S3369" s="72" t="str">
        <f t="shared" si="685"/>
        <v/>
      </c>
      <c r="AT3369" s="20">
        <f t="shared" si="686"/>
        <v>-9735.2999999999993</v>
      </c>
    </row>
    <row r="3370" spans="1:46" ht="33.75">
      <c r="A3370" s="54">
        <v>8067</v>
      </c>
      <c r="B3370" s="54" t="s">
        <v>1893</v>
      </c>
      <c r="C3370" s="58" t="s">
        <v>2499</v>
      </c>
      <c r="D3370" s="79">
        <v>7</v>
      </c>
      <c r="E3370" s="79">
        <v>7</v>
      </c>
      <c r="F3370" s="80">
        <v>789.08</v>
      </c>
      <c r="G3370" s="80">
        <v>112.73</v>
      </c>
      <c r="H3370" s="80">
        <v>789.08</v>
      </c>
      <c r="I3370" s="80" t="s">
        <v>28</v>
      </c>
      <c r="J3370" s="80" t="s">
        <v>28</v>
      </c>
      <c r="K3370" s="80">
        <v>112.73</v>
      </c>
      <c r="L3370" s="73">
        <f t="shared" si="678"/>
        <v>108.17</v>
      </c>
      <c r="M3370" s="73">
        <f t="shared" si="679"/>
        <v>112.73</v>
      </c>
      <c r="N3370" s="72" t="str">
        <f t="shared" si="680"/>
        <v>0912</v>
      </c>
      <c r="O3370" s="74">
        <f t="shared" si="681"/>
        <v>0</v>
      </c>
      <c r="P3370" s="72">
        <f t="shared" si="682"/>
        <v>0</v>
      </c>
      <c r="Q3370" s="74">
        <f t="shared" si="683"/>
        <v>7</v>
      </c>
      <c r="R3370" s="72" t="str">
        <f t="shared" si="684"/>
        <v/>
      </c>
      <c r="S3370" s="72" t="str">
        <f t="shared" si="685"/>
        <v/>
      </c>
      <c r="AT3370" s="20">
        <f t="shared" si="686"/>
        <v>-9735.2999999999993</v>
      </c>
    </row>
    <row r="3371" spans="1:46" ht="33.75">
      <c r="A3371" s="54">
        <v>8067</v>
      </c>
      <c r="B3371" s="54" t="s">
        <v>1891</v>
      </c>
      <c r="C3371" s="58" t="s">
        <v>2499</v>
      </c>
      <c r="D3371" s="79">
        <v>7</v>
      </c>
      <c r="E3371" s="79">
        <v>7</v>
      </c>
      <c r="F3371" s="80">
        <v>789.08</v>
      </c>
      <c r="G3371" s="80">
        <v>112.73</v>
      </c>
      <c r="H3371" s="80">
        <v>789.08</v>
      </c>
      <c r="I3371" s="80" t="s">
        <v>28</v>
      </c>
      <c r="J3371" s="80" t="s">
        <v>28</v>
      </c>
      <c r="K3371" s="80">
        <v>112.73</v>
      </c>
      <c r="L3371" s="73">
        <f t="shared" si="678"/>
        <v>108.17</v>
      </c>
      <c r="M3371" s="73">
        <f t="shared" si="679"/>
        <v>112.73</v>
      </c>
      <c r="N3371" s="72" t="str">
        <f t="shared" si="680"/>
        <v>0912</v>
      </c>
      <c r="O3371" s="74">
        <f t="shared" si="681"/>
        <v>0</v>
      </c>
      <c r="P3371" s="72">
        <f t="shared" si="682"/>
        <v>0</v>
      </c>
      <c r="Q3371" s="74">
        <f t="shared" si="683"/>
        <v>7</v>
      </c>
      <c r="R3371" s="72" t="str">
        <f t="shared" si="684"/>
        <v/>
      </c>
      <c r="S3371" s="72" t="str">
        <f t="shared" si="685"/>
        <v/>
      </c>
      <c r="AT3371" s="20">
        <f t="shared" si="686"/>
        <v>-9735.2999999999993</v>
      </c>
    </row>
    <row r="3372" spans="1:46" ht="33.75">
      <c r="A3372" s="54">
        <v>8068</v>
      </c>
      <c r="B3372" s="54" t="s">
        <v>1931</v>
      </c>
      <c r="C3372" s="58" t="s">
        <v>2500</v>
      </c>
      <c r="D3372" s="79">
        <v>7</v>
      </c>
      <c r="E3372" s="79">
        <v>7</v>
      </c>
      <c r="F3372" s="80">
        <v>734.05</v>
      </c>
      <c r="G3372" s="80">
        <v>104.86</v>
      </c>
      <c r="H3372" s="80">
        <v>734.05</v>
      </c>
      <c r="I3372" s="80" t="s">
        <v>28</v>
      </c>
      <c r="J3372" s="80" t="s">
        <v>28</v>
      </c>
      <c r="K3372" s="80">
        <v>104.86</v>
      </c>
      <c r="L3372" s="73">
        <f t="shared" si="678"/>
        <v>86.47</v>
      </c>
      <c r="M3372" s="73">
        <f t="shared" si="679"/>
        <v>104.86</v>
      </c>
      <c r="N3372" s="72" t="str">
        <f t="shared" si="680"/>
        <v>0918</v>
      </c>
      <c r="O3372" s="74">
        <f t="shared" si="681"/>
        <v>0</v>
      </c>
      <c r="P3372" s="72">
        <f t="shared" si="682"/>
        <v>0</v>
      </c>
      <c r="Q3372" s="74">
        <f t="shared" si="683"/>
        <v>7</v>
      </c>
      <c r="R3372" s="72" t="str">
        <f t="shared" si="684"/>
        <v/>
      </c>
      <c r="S3372" s="72" t="str">
        <f t="shared" si="685"/>
        <v/>
      </c>
      <c r="AT3372" s="20">
        <f t="shared" si="686"/>
        <v>-7782.3</v>
      </c>
    </row>
    <row r="3373" spans="1:46" ht="33.75">
      <c r="A3373" s="54">
        <v>8068</v>
      </c>
      <c r="B3373" s="54" t="s">
        <v>1929</v>
      </c>
      <c r="C3373" s="58" t="s">
        <v>2500</v>
      </c>
      <c r="D3373" s="79">
        <v>7</v>
      </c>
      <c r="E3373" s="79">
        <v>7</v>
      </c>
      <c r="F3373" s="80">
        <v>734.05</v>
      </c>
      <c r="G3373" s="80">
        <v>104.86</v>
      </c>
      <c r="H3373" s="80">
        <v>734.05</v>
      </c>
      <c r="I3373" s="80" t="s">
        <v>28</v>
      </c>
      <c r="J3373" s="80" t="s">
        <v>28</v>
      </c>
      <c r="K3373" s="80">
        <v>104.86</v>
      </c>
      <c r="L3373" s="73">
        <f t="shared" si="678"/>
        <v>86.47</v>
      </c>
      <c r="M3373" s="73">
        <f t="shared" si="679"/>
        <v>104.86</v>
      </c>
      <c r="N3373" s="72" t="str">
        <f t="shared" si="680"/>
        <v>0918</v>
      </c>
      <c r="O3373" s="74">
        <f t="shared" si="681"/>
        <v>0</v>
      </c>
      <c r="P3373" s="72">
        <f t="shared" si="682"/>
        <v>0</v>
      </c>
      <c r="Q3373" s="74">
        <f t="shared" si="683"/>
        <v>7</v>
      </c>
      <c r="R3373" s="72" t="str">
        <f t="shared" si="684"/>
        <v/>
      </c>
      <c r="S3373" s="72" t="str">
        <f t="shared" si="685"/>
        <v/>
      </c>
      <c r="AT3373" s="20">
        <f t="shared" si="686"/>
        <v>-7782.3</v>
      </c>
    </row>
    <row r="3374" spans="1:46" ht="33.75">
      <c r="A3374" s="54">
        <v>8068</v>
      </c>
      <c r="B3374" s="54" t="s">
        <v>1927</v>
      </c>
      <c r="C3374" s="58" t="s">
        <v>2500</v>
      </c>
      <c r="D3374" s="79">
        <v>7</v>
      </c>
      <c r="E3374" s="79">
        <v>7</v>
      </c>
      <c r="F3374" s="80">
        <v>734.05</v>
      </c>
      <c r="G3374" s="80">
        <v>104.86</v>
      </c>
      <c r="H3374" s="80">
        <v>734.05</v>
      </c>
      <c r="I3374" s="80" t="s">
        <v>28</v>
      </c>
      <c r="J3374" s="80" t="s">
        <v>28</v>
      </c>
      <c r="K3374" s="80">
        <v>104.86</v>
      </c>
      <c r="L3374" s="73">
        <f t="shared" si="678"/>
        <v>86.47</v>
      </c>
      <c r="M3374" s="73">
        <f t="shared" si="679"/>
        <v>104.86</v>
      </c>
      <c r="N3374" s="72" t="str">
        <f t="shared" si="680"/>
        <v>0918</v>
      </c>
      <c r="O3374" s="74">
        <f t="shared" si="681"/>
        <v>0</v>
      </c>
      <c r="P3374" s="72">
        <f t="shared" si="682"/>
        <v>0</v>
      </c>
      <c r="Q3374" s="74">
        <f t="shared" si="683"/>
        <v>7</v>
      </c>
      <c r="R3374" s="72" t="str">
        <f t="shared" si="684"/>
        <v/>
      </c>
      <c r="S3374" s="72" t="str">
        <f t="shared" si="685"/>
        <v/>
      </c>
      <c r="AT3374" s="20">
        <f t="shared" si="686"/>
        <v>-7782.3</v>
      </c>
    </row>
    <row r="3375" spans="1:46" ht="33.75">
      <c r="A3375" s="54">
        <v>8068</v>
      </c>
      <c r="B3375" s="54" t="s">
        <v>1925</v>
      </c>
      <c r="C3375" s="58" t="s">
        <v>2500</v>
      </c>
      <c r="D3375" s="79">
        <v>7</v>
      </c>
      <c r="E3375" s="79">
        <v>7</v>
      </c>
      <c r="F3375" s="80">
        <v>734.05</v>
      </c>
      <c r="G3375" s="80">
        <v>104.86</v>
      </c>
      <c r="H3375" s="80">
        <v>734.05</v>
      </c>
      <c r="I3375" s="80" t="s">
        <v>28</v>
      </c>
      <c r="J3375" s="80" t="s">
        <v>28</v>
      </c>
      <c r="K3375" s="80">
        <v>104.86</v>
      </c>
      <c r="L3375" s="73">
        <f t="shared" si="678"/>
        <v>86.47</v>
      </c>
      <c r="M3375" s="73">
        <f t="shared" si="679"/>
        <v>104.86</v>
      </c>
      <c r="N3375" s="72" t="str">
        <f t="shared" si="680"/>
        <v>0918</v>
      </c>
      <c r="O3375" s="74">
        <f t="shared" si="681"/>
        <v>0</v>
      </c>
      <c r="P3375" s="72">
        <f t="shared" si="682"/>
        <v>0</v>
      </c>
      <c r="Q3375" s="74">
        <f t="shared" si="683"/>
        <v>7</v>
      </c>
      <c r="R3375" s="72" t="str">
        <f t="shared" si="684"/>
        <v/>
      </c>
      <c r="S3375" s="72" t="str">
        <f t="shared" si="685"/>
        <v/>
      </c>
      <c r="AT3375" s="20">
        <f t="shared" si="686"/>
        <v>-7782.3</v>
      </c>
    </row>
    <row r="3376" spans="1:46" ht="33.75">
      <c r="A3376" s="54">
        <v>8068</v>
      </c>
      <c r="B3376" s="54" t="s">
        <v>1923</v>
      </c>
      <c r="C3376" s="58" t="s">
        <v>2500</v>
      </c>
      <c r="D3376" s="79">
        <v>7</v>
      </c>
      <c r="E3376" s="79">
        <v>7</v>
      </c>
      <c r="F3376" s="80">
        <v>734.05</v>
      </c>
      <c r="G3376" s="80">
        <v>104.86</v>
      </c>
      <c r="H3376" s="80">
        <v>734.05</v>
      </c>
      <c r="I3376" s="80" t="s">
        <v>28</v>
      </c>
      <c r="J3376" s="80" t="s">
        <v>28</v>
      </c>
      <c r="K3376" s="80">
        <v>104.86</v>
      </c>
      <c r="L3376" s="73">
        <f t="shared" si="678"/>
        <v>86.47</v>
      </c>
      <c r="M3376" s="73">
        <f t="shared" si="679"/>
        <v>104.86</v>
      </c>
      <c r="N3376" s="72" t="str">
        <f t="shared" si="680"/>
        <v>0918</v>
      </c>
      <c r="O3376" s="74">
        <f t="shared" si="681"/>
        <v>0</v>
      </c>
      <c r="P3376" s="72">
        <f t="shared" si="682"/>
        <v>0</v>
      </c>
      <c r="Q3376" s="74">
        <f t="shared" si="683"/>
        <v>7</v>
      </c>
      <c r="R3376" s="72" t="str">
        <f t="shared" si="684"/>
        <v/>
      </c>
      <c r="S3376" s="72" t="str">
        <f t="shared" si="685"/>
        <v/>
      </c>
      <c r="AT3376" s="20">
        <f t="shared" si="686"/>
        <v>-7782.3</v>
      </c>
    </row>
    <row r="3377" spans="1:46" ht="33.75">
      <c r="A3377" s="54">
        <v>8068</v>
      </c>
      <c r="B3377" s="54" t="s">
        <v>1921</v>
      </c>
      <c r="C3377" s="58" t="s">
        <v>2500</v>
      </c>
      <c r="D3377" s="79">
        <v>7</v>
      </c>
      <c r="E3377" s="79">
        <v>7</v>
      </c>
      <c r="F3377" s="80">
        <v>734.05</v>
      </c>
      <c r="G3377" s="80">
        <v>104.86</v>
      </c>
      <c r="H3377" s="80">
        <v>734.05</v>
      </c>
      <c r="I3377" s="80" t="s">
        <v>28</v>
      </c>
      <c r="J3377" s="80" t="s">
        <v>28</v>
      </c>
      <c r="K3377" s="80">
        <v>104.86</v>
      </c>
      <c r="L3377" s="73">
        <f t="shared" si="678"/>
        <v>86.47</v>
      </c>
      <c r="M3377" s="73">
        <f t="shared" si="679"/>
        <v>104.86</v>
      </c>
      <c r="N3377" s="72" t="str">
        <f t="shared" si="680"/>
        <v>0918</v>
      </c>
      <c r="O3377" s="74">
        <f t="shared" si="681"/>
        <v>0</v>
      </c>
      <c r="P3377" s="72">
        <f t="shared" si="682"/>
        <v>0</v>
      </c>
      <c r="Q3377" s="74">
        <f t="shared" si="683"/>
        <v>7</v>
      </c>
      <c r="R3377" s="72" t="str">
        <f t="shared" si="684"/>
        <v/>
      </c>
      <c r="S3377" s="72" t="str">
        <f t="shared" si="685"/>
        <v/>
      </c>
      <c r="AT3377" s="20">
        <f t="shared" si="686"/>
        <v>-7782.3</v>
      </c>
    </row>
    <row r="3378" spans="1:46" ht="33.75">
      <c r="A3378" s="54">
        <v>8068</v>
      </c>
      <c r="B3378" s="54" t="s">
        <v>1919</v>
      </c>
      <c r="C3378" s="58" t="s">
        <v>2500</v>
      </c>
      <c r="D3378" s="79">
        <v>7</v>
      </c>
      <c r="E3378" s="79">
        <v>7</v>
      </c>
      <c r="F3378" s="80">
        <v>734.05</v>
      </c>
      <c r="G3378" s="80">
        <v>104.86</v>
      </c>
      <c r="H3378" s="80">
        <v>734.05</v>
      </c>
      <c r="I3378" s="80" t="s">
        <v>28</v>
      </c>
      <c r="J3378" s="80" t="s">
        <v>28</v>
      </c>
      <c r="K3378" s="80">
        <v>104.86</v>
      </c>
      <c r="L3378" s="73">
        <f t="shared" si="678"/>
        <v>100.95</v>
      </c>
      <c r="M3378" s="73">
        <f t="shared" si="679"/>
        <v>104.86</v>
      </c>
      <c r="N3378" s="72" t="str">
        <f t="shared" si="680"/>
        <v>0918</v>
      </c>
      <c r="O3378" s="74">
        <f t="shared" si="681"/>
        <v>0</v>
      </c>
      <c r="P3378" s="72">
        <f t="shared" si="682"/>
        <v>0</v>
      </c>
      <c r="Q3378" s="74">
        <f t="shared" si="683"/>
        <v>7</v>
      </c>
      <c r="R3378" s="72" t="str">
        <f t="shared" si="684"/>
        <v/>
      </c>
      <c r="S3378" s="72" t="str">
        <f t="shared" si="685"/>
        <v/>
      </c>
      <c r="AT3378" s="20">
        <f t="shared" si="686"/>
        <v>-9085.5</v>
      </c>
    </row>
    <row r="3379" spans="1:46" ht="33.75">
      <c r="A3379" s="54">
        <v>8068</v>
      </c>
      <c r="B3379" s="54" t="s">
        <v>1917</v>
      </c>
      <c r="C3379" s="58" t="s">
        <v>2500</v>
      </c>
      <c r="D3379" s="79">
        <v>7</v>
      </c>
      <c r="E3379" s="79">
        <v>7</v>
      </c>
      <c r="F3379" s="80">
        <v>734.05</v>
      </c>
      <c r="G3379" s="80">
        <v>104.86</v>
      </c>
      <c r="H3379" s="80">
        <v>734.05</v>
      </c>
      <c r="I3379" s="80" t="s">
        <v>28</v>
      </c>
      <c r="J3379" s="80" t="s">
        <v>28</v>
      </c>
      <c r="K3379" s="80">
        <v>104.86</v>
      </c>
      <c r="L3379" s="73">
        <f t="shared" si="678"/>
        <v>100.95</v>
      </c>
      <c r="M3379" s="73">
        <f t="shared" si="679"/>
        <v>104.86</v>
      </c>
      <c r="N3379" s="72" t="str">
        <f t="shared" si="680"/>
        <v>0918</v>
      </c>
      <c r="O3379" s="74">
        <f t="shared" si="681"/>
        <v>0</v>
      </c>
      <c r="P3379" s="72">
        <f t="shared" si="682"/>
        <v>0</v>
      </c>
      <c r="Q3379" s="74">
        <f t="shared" si="683"/>
        <v>7</v>
      </c>
      <c r="R3379" s="72" t="str">
        <f t="shared" si="684"/>
        <v/>
      </c>
      <c r="S3379" s="72" t="str">
        <f t="shared" si="685"/>
        <v/>
      </c>
      <c r="AT3379" s="20">
        <f t="shared" si="686"/>
        <v>-9085.5</v>
      </c>
    </row>
    <row r="3380" spans="1:46" ht="33.75">
      <c r="A3380" s="54">
        <v>8068</v>
      </c>
      <c r="B3380" s="54" t="s">
        <v>1915</v>
      </c>
      <c r="C3380" s="58" t="s">
        <v>2500</v>
      </c>
      <c r="D3380" s="79">
        <v>7</v>
      </c>
      <c r="E3380" s="79">
        <v>7</v>
      </c>
      <c r="F3380" s="80">
        <v>734.05</v>
      </c>
      <c r="G3380" s="80">
        <v>104.86</v>
      </c>
      <c r="H3380" s="80">
        <v>734.05</v>
      </c>
      <c r="I3380" s="80" t="s">
        <v>28</v>
      </c>
      <c r="J3380" s="80" t="s">
        <v>28</v>
      </c>
      <c r="K3380" s="80">
        <v>104.86</v>
      </c>
      <c r="L3380" s="73">
        <f t="shared" si="678"/>
        <v>100.95</v>
      </c>
      <c r="M3380" s="73">
        <f t="shared" si="679"/>
        <v>104.86</v>
      </c>
      <c r="N3380" s="72" t="str">
        <f t="shared" si="680"/>
        <v>0918</v>
      </c>
      <c r="O3380" s="74">
        <f t="shared" si="681"/>
        <v>0</v>
      </c>
      <c r="P3380" s="72">
        <f t="shared" si="682"/>
        <v>0</v>
      </c>
      <c r="Q3380" s="74">
        <f t="shared" si="683"/>
        <v>7</v>
      </c>
      <c r="R3380" s="72" t="str">
        <f t="shared" si="684"/>
        <v/>
      </c>
      <c r="S3380" s="72" t="str">
        <f t="shared" si="685"/>
        <v/>
      </c>
      <c r="AT3380" s="20">
        <f t="shared" si="686"/>
        <v>-9085.5</v>
      </c>
    </row>
    <row r="3381" spans="1:46" ht="33.75">
      <c r="A3381" s="54">
        <v>8068</v>
      </c>
      <c r="B3381" s="54" t="s">
        <v>1913</v>
      </c>
      <c r="C3381" s="58" t="s">
        <v>2500</v>
      </c>
      <c r="D3381" s="79">
        <v>7</v>
      </c>
      <c r="E3381" s="79">
        <v>7</v>
      </c>
      <c r="F3381" s="80">
        <v>734.05</v>
      </c>
      <c r="G3381" s="80">
        <v>104.86</v>
      </c>
      <c r="H3381" s="80">
        <v>734.05</v>
      </c>
      <c r="I3381" s="80" t="s">
        <v>28</v>
      </c>
      <c r="J3381" s="80" t="s">
        <v>28</v>
      </c>
      <c r="K3381" s="80">
        <v>104.86</v>
      </c>
      <c r="L3381" s="73">
        <f t="shared" si="678"/>
        <v>100.95</v>
      </c>
      <c r="M3381" s="73">
        <f t="shared" si="679"/>
        <v>104.86</v>
      </c>
      <c r="N3381" s="72" t="str">
        <f t="shared" si="680"/>
        <v>0918</v>
      </c>
      <c r="O3381" s="74">
        <f t="shared" si="681"/>
        <v>0</v>
      </c>
      <c r="P3381" s="72">
        <f t="shared" si="682"/>
        <v>0</v>
      </c>
      <c r="Q3381" s="74">
        <f t="shared" si="683"/>
        <v>7</v>
      </c>
      <c r="R3381" s="72" t="str">
        <f t="shared" si="684"/>
        <v/>
      </c>
      <c r="S3381" s="72" t="str">
        <f t="shared" si="685"/>
        <v/>
      </c>
      <c r="AT3381" s="20">
        <f t="shared" si="686"/>
        <v>-9085.5</v>
      </c>
    </row>
    <row r="3382" spans="1:46" ht="33.75">
      <c r="A3382" s="54">
        <v>8068</v>
      </c>
      <c r="B3382" s="54" t="s">
        <v>1911</v>
      </c>
      <c r="C3382" s="58" t="s">
        <v>2500</v>
      </c>
      <c r="D3382" s="79">
        <v>7</v>
      </c>
      <c r="E3382" s="79">
        <v>7</v>
      </c>
      <c r="F3382" s="80">
        <v>734.05</v>
      </c>
      <c r="G3382" s="80">
        <v>104.86</v>
      </c>
      <c r="H3382" s="80">
        <v>734.05</v>
      </c>
      <c r="I3382" s="80" t="s">
        <v>28</v>
      </c>
      <c r="J3382" s="80" t="s">
        <v>28</v>
      </c>
      <c r="K3382" s="80">
        <v>104.86</v>
      </c>
      <c r="L3382" s="73">
        <f t="shared" si="678"/>
        <v>100.95</v>
      </c>
      <c r="M3382" s="73">
        <f t="shared" si="679"/>
        <v>104.86</v>
      </c>
      <c r="N3382" s="72" t="str">
        <f t="shared" si="680"/>
        <v>0918</v>
      </c>
      <c r="O3382" s="74">
        <f t="shared" si="681"/>
        <v>0</v>
      </c>
      <c r="P3382" s="72">
        <f t="shared" si="682"/>
        <v>0</v>
      </c>
      <c r="Q3382" s="74">
        <f t="shared" si="683"/>
        <v>7</v>
      </c>
      <c r="R3382" s="72" t="str">
        <f t="shared" si="684"/>
        <v/>
      </c>
      <c r="S3382" s="72" t="str">
        <f t="shared" si="685"/>
        <v/>
      </c>
      <c r="AT3382" s="20">
        <f t="shared" si="686"/>
        <v>-9085.5</v>
      </c>
    </row>
    <row r="3383" spans="1:46" ht="33.75">
      <c r="A3383" s="54">
        <v>8068</v>
      </c>
      <c r="B3383" s="54" t="s">
        <v>1909</v>
      </c>
      <c r="C3383" s="58" t="s">
        <v>2500</v>
      </c>
      <c r="D3383" s="79">
        <v>7</v>
      </c>
      <c r="E3383" s="79">
        <v>7</v>
      </c>
      <c r="F3383" s="80">
        <v>734.05</v>
      </c>
      <c r="G3383" s="80">
        <v>104.86</v>
      </c>
      <c r="H3383" s="80">
        <v>734.05</v>
      </c>
      <c r="I3383" s="80" t="s">
        <v>28</v>
      </c>
      <c r="J3383" s="80" t="s">
        <v>28</v>
      </c>
      <c r="K3383" s="80">
        <v>104.86</v>
      </c>
      <c r="L3383" s="73">
        <f t="shared" si="678"/>
        <v>100.95</v>
      </c>
      <c r="M3383" s="73">
        <f t="shared" si="679"/>
        <v>104.86</v>
      </c>
      <c r="N3383" s="72" t="str">
        <f t="shared" si="680"/>
        <v>0918</v>
      </c>
      <c r="O3383" s="74">
        <f t="shared" si="681"/>
        <v>0</v>
      </c>
      <c r="P3383" s="72">
        <f t="shared" si="682"/>
        <v>0</v>
      </c>
      <c r="Q3383" s="74">
        <f t="shared" si="683"/>
        <v>7</v>
      </c>
      <c r="R3383" s="72" t="str">
        <f t="shared" si="684"/>
        <v/>
      </c>
      <c r="S3383" s="72" t="str">
        <f t="shared" si="685"/>
        <v/>
      </c>
      <c r="AT3383" s="20">
        <f t="shared" si="686"/>
        <v>-9085.5</v>
      </c>
    </row>
    <row r="3384" spans="1:46" ht="33.75">
      <c r="A3384" s="54">
        <v>8069</v>
      </c>
      <c r="B3384" s="54" t="s">
        <v>1941</v>
      </c>
      <c r="C3384" s="58" t="s">
        <v>2501</v>
      </c>
      <c r="D3384" s="79">
        <v>7</v>
      </c>
      <c r="E3384" s="79">
        <v>7</v>
      </c>
      <c r="F3384" s="80">
        <v>921.84</v>
      </c>
      <c r="G3384" s="80">
        <v>131.69</v>
      </c>
      <c r="H3384" s="80">
        <v>921.84</v>
      </c>
      <c r="I3384" s="80" t="s">
        <v>28</v>
      </c>
      <c r="J3384" s="80" t="s">
        <v>28</v>
      </c>
      <c r="K3384" s="80">
        <v>131.69</v>
      </c>
      <c r="L3384" s="73">
        <f t="shared" si="678"/>
        <v>97.49</v>
      </c>
      <c r="M3384" s="73">
        <f t="shared" si="679"/>
        <v>131.69</v>
      </c>
      <c r="N3384" s="72" t="str">
        <f t="shared" si="680"/>
        <v>0921</v>
      </c>
      <c r="O3384" s="74">
        <f t="shared" si="681"/>
        <v>0</v>
      </c>
      <c r="P3384" s="72">
        <f t="shared" si="682"/>
        <v>0</v>
      </c>
      <c r="Q3384" s="74">
        <f t="shared" si="683"/>
        <v>7</v>
      </c>
      <c r="R3384" s="72" t="str">
        <f t="shared" si="684"/>
        <v/>
      </c>
      <c r="S3384" s="72" t="str">
        <f t="shared" si="685"/>
        <v/>
      </c>
      <c r="AT3384" s="20">
        <f t="shared" si="686"/>
        <v>-8774.1</v>
      </c>
    </row>
    <row r="3385" spans="1:46" ht="33.75">
      <c r="A3385" s="54">
        <v>8069</v>
      </c>
      <c r="B3385" s="54" t="s">
        <v>1939</v>
      </c>
      <c r="C3385" s="58" t="s">
        <v>2501</v>
      </c>
      <c r="D3385" s="79">
        <v>7</v>
      </c>
      <c r="E3385" s="79">
        <v>7</v>
      </c>
      <c r="F3385" s="80">
        <v>921.84</v>
      </c>
      <c r="G3385" s="80">
        <v>131.69</v>
      </c>
      <c r="H3385" s="80">
        <v>921.84</v>
      </c>
      <c r="I3385" s="80" t="s">
        <v>28</v>
      </c>
      <c r="J3385" s="80" t="s">
        <v>28</v>
      </c>
      <c r="K3385" s="80">
        <v>131.69</v>
      </c>
      <c r="L3385" s="73">
        <f t="shared" si="678"/>
        <v>97.49</v>
      </c>
      <c r="M3385" s="73">
        <f t="shared" si="679"/>
        <v>131.69</v>
      </c>
      <c r="N3385" s="72" t="str">
        <f t="shared" si="680"/>
        <v>0921</v>
      </c>
      <c r="O3385" s="74">
        <f t="shared" si="681"/>
        <v>0</v>
      </c>
      <c r="P3385" s="72">
        <f t="shared" si="682"/>
        <v>0</v>
      </c>
      <c r="Q3385" s="74">
        <f t="shared" si="683"/>
        <v>7</v>
      </c>
      <c r="R3385" s="72" t="str">
        <f t="shared" si="684"/>
        <v/>
      </c>
      <c r="S3385" s="72" t="str">
        <f t="shared" si="685"/>
        <v/>
      </c>
      <c r="AT3385" s="20">
        <f t="shared" si="686"/>
        <v>-8774.1</v>
      </c>
    </row>
    <row r="3386" spans="1:46" ht="33.75">
      <c r="A3386" s="54">
        <v>8069</v>
      </c>
      <c r="B3386" s="54" t="s">
        <v>1937</v>
      </c>
      <c r="C3386" s="58" t="s">
        <v>2501</v>
      </c>
      <c r="D3386" s="79">
        <v>7</v>
      </c>
      <c r="E3386" s="79">
        <v>7</v>
      </c>
      <c r="F3386" s="80">
        <v>921.84</v>
      </c>
      <c r="G3386" s="80">
        <v>131.69</v>
      </c>
      <c r="H3386" s="80">
        <v>921.84</v>
      </c>
      <c r="I3386" s="80" t="s">
        <v>28</v>
      </c>
      <c r="J3386" s="80" t="s">
        <v>28</v>
      </c>
      <c r="K3386" s="80">
        <v>131.69</v>
      </c>
      <c r="L3386" s="73">
        <f t="shared" si="678"/>
        <v>97.49</v>
      </c>
      <c r="M3386" s="73">
        <f t="shared" si="679"/>
        <v>131.69</v>
      </c>
      <c r="N3386" s="72" t="str">
        <f t="shared" si="680"/>
        <v>0921</v>
      </c>
      <c r="O3386" s="74">
        <f t="shared" si="681"/>
        <v>0</v>
      </c>
      <c r="P3386" s="72">
        <f t="shared" si="682"/>
        <v>0</v>
      </c>
      <c r="Q3386" s="74">
        <f t="shared" si="683"/>
        <v>7</v>
      </c>
      <c r="R3386" s="72" t="str">
        <f t="shared" si="684"/>
        <v/>
      </c>
      <c r="S3386" s="72" t="str">
        <f t="shared" si="685"/>
        <v/>
      </c>
      <c r="AT3386" s="20">
        <f t="shared" si="686"/>
        <v>-8774.1</v>
      </c>
    </row>
    <row r="3387" spans="1:46" ht="33.75">
      <c r="A3387" s="54">
        <v>8069</v>
      </c>
      <c r="B3387" s="54" t="s">
        <v>1935</v>
      </c>
      <c r="C3387" s="58" t="s">
        <v>2501</v>
      </c>
      <c r="D3387" s="79">
        <v>7</v>
      </c>
      <c r="E3387" s="79">
        <v>7</v>
      </c>
      <c r="F3387" s="80">
        <v>921.84</v>
      </c>
      <c r="G3387" s="80">
        <v>131.69</v>
      </c>
      <c r="H3387" s="80">
        <v>921.84</v>
      </c>
      <c r="I3387" s="80" t="s">
        <v>28</v>
      </c>
      <c r="J3387" s="80" t="s">
        <v>28</v>
      </c>
      <c r="K3387" s="80">
        <v>131.69</v>
      </c>
      <c r="L3387" s="73">
        <f t="shared" si="678"/>
        <v>97.49</v>
      </c>
      <c r="M3387" s="73">
        <f t="shared" si="679"/>
        <v>131.69</v>
      </c>
      <c r="N3387" s="72" t="str">
        <f t="shared" si="680"/>
        <v>0921</v>
      </c>
      <c r="O3387" s="74">
        <f t="shared" si="681"/>
        <v>0</v>
      </c>
      <c r="P3387" s="72">
        <f t="shared" si="682"/>
        <v>0</v>
      </c>
      <c r="Q3387" s="74">
        <f t="shared" si="683"/>
        <v>7</v>
      </c>
      <c r="R3387" s="72" t="str">
        <f t="shared" si="684"/>
        <v/>
      </c>
      <c r="S3387" s="72" t="str">
        <f t="shared" si="685"/>
        <v/>
      </c>
      <c r="AT3387" s="20">
        <f t="shared" si="686"/>
        <v>-8774.1</v>
      </c>
    </row>
    <row r="3388" spans="1:46" ht="22.5">
      <c r="A3388" s="54">
        <v>8070</v>
      </c>
      <c r="B3388" s="54" t="s">
        <v>1977</v>
      </c>
      <c r="C3388" s="58" t="s">
        <v>2502</v>
      </c>
      <c r="D3388" s="79">
        <v>7</v>
      </c>
      <c r="E3388" s="79">
        <v>7</v>
      </c>
      <c r="F3388" s="80">
        <v>709.63</v>
      </c>
      <c r="G3388" s="80">
        <v>101.38</v>
      </c>
      <c r="H3388" s="80">
        <v>709.63</v>
      </c>
      <c r="I3388" s="80" t="s">
        <v>28</v>
      </c>
      <c r="J3388" s="80" t="s">
        <v>28</v>
      </c>
      <c r="K3388" s="80">
        <v>101.38</v>
      </c>
      <c r="L3388" s="73">
        <f t="shared" si="678"/>
        <v>87.07</v>
      </c>
      <c r="M3388" s="73">
        <f t="shared" si="679"/>
        <v>101.38</v>
      </c>
      <c r="N3388" s="72" t="str">
        <f t="shared" si="680"/>
        <v>1003</v>
      </c>
      <c r="O3388" s="74">
        <f t="shared" si="681"/>
        <v>0</v>
      </c>
      <c r="P3388" s="72">
        <f t="shared" si="682"/>
        <v>0</v>
      </c>
      <c r="Q3388" s="74">
        <f t="shared" si="683"/>
        <v>7</v>
      </c>
      <c r="R3388" s="72" t="str">
        <f t="shared" si="684"/>
        <v/>
      </c>
      <c r="S3388" s="72" t="str">
        <f t="shared" si="685"/>
        <v/>
      </c>
      <c r="AT3388" s="20">
        <f t="shared" si="686"/>
        <v>-7836.2999999999993</v>
      </c>
    </row>
    <row r="3389" spans="1:46" ht="22.5">
      <c r="A3389" s="54">
        <v>8070</v>
      </c>
      <c r="B3389" s="54" t="s">
        <v>1975</v>
      </c>
      <c r="C3389" s="58" t="s">
        <v>2502</v>
      </c>
      <c r="D3389" s="79">
        <v>7</v>
      </c>
      <c r="E3389" s="79">
        <v>7</v>
      </c>
      <c r="F3389" s="80">
        <v>709.63</v>
      </c>
      <c r="G3389" s="80">
        <v>101.38</v>
      </c>
      <c r="H3389" s="80">
        <v>709.63</v>
      </c>
      <c r="I3389" s="80" t="s">
        <v>28</v>
      </c>
      <c r="J3389" s="80" t="s">
        <v>28</v>
      </c>
      <c r="K3389" s="80">
        <v>101.38</v>
      </c>
      <c r="L3389" s="73">
        <f t="shared" si="678"/>
        <v>87.07</v>
      </c>
      <c r="M3389" s="73">
        <f t="shared" si="679"/>
        <v>101.38</v>
      </c>
      <c r="N3389" s="72" t="str">
        <f t="shared" si="680"/>
        <v>1003</v>
      </c>
      <c r="O3389" s="74">
        <f t="shared" si="681"/>
        <v>0</v>
      </c>
      <c r="P3389" s="72">
        <f t="shared" si="682"/>
        <v>0</v>
      </c>
      <c r="Q3389" s="74">
        <f t="shared" si="683"/>
        <v>7</v>
      </c>
      <c r="R3389" s="72" t="str">
        <f t="shared" si="684"/>
        <v/>
      </c>
      <c r="S3389" s="72" t="str">
        <f t="shared" si="685"/>
        <v/>
      </c>
      <c r="AT3389" s="20">
        <f t="shared" si="686"/>
        <v>-7836.2999999999993</v>
      </c>
    </row>
    <row r="3390" spans="1:46" ht="22.5">
      <c r="A3390" s="54">
        <v>8070</v>
      </c>
      <c r="B3390" s="54" t="s">
        <v>1973</v>
      </c>
      <c r="C3390" s="58" t="s">
        <v>2502</v>
      </c>
      <c r="D3390" s="79">
        <v>7</v>
      </c>
      <c r="E3390" s="79">
        <v>7</v>
      </c>
      <c r="F3390" s="80">
        <v>709.63</v>
      </c>
      <c r="G3390" s="80">
        <v>101.38</v>
      </c>
      <c r="H3390" s="80">
        <v>709.63</v>
      </c>
      <c r="I3390" s="80" t="s">
        <v>28</v>
      </c>
      <c r="J3390" s="80" t="s">
        <v>28</v>
      </c>
      <c r="K3390" s="80">
        <v>101.38</v>
      </c>
      <c r="L3390" s="73">
        <f t="shared" si="678"/>
        <v>87.07</v>
      </c>
      <c r="M3390" s="73">
        <f t="shared" si="679"/>
        <v>101.38</v>
      </c>
      <c r="N3390" s="72" t="str">
        <f t="shared" si="680"/>
        <v>1003</v>
      </c>
      <c r="O3390" s="74">
        <f t="shared" si="681"/>
        <v>0</v>
      </c>
      <c r="P3390" s="72">
        <f t="shared" si="682"/>
        <v>0</v>
      </c>
      <c r="Q3390" s="74">
        <f t="shared" si="683"/>
        <v>7</v>
      </c>
      <c r="R3390" s="72" t="str">
        <f t="shared" si="684"/>
        <v/>
      </c>
      <c r="S3390" s="72" t="str">
        <f t="shared" si="685"/>
        <v/>
      </c>
      <c r="AT3390" s="20">
        <f t="shared" si="686"/>
        <v>-7836.2999999999993</v>
      </c>
    </row>
    <row r="3391" spans="1:46" ht="22.5">
      <c r="A3391" s="54">
        <v>8070</v>
      </c>
      <c r="B3391" s="54" t="s">
        <v>1971</v>
      </c>
      <c r="C3391" s="58" t="s">
        <v>2502</v>
      </c>
      <c r="D3391" s="79">
        <v>7</v>
      </c>
      <c r="E3391" s="79">
        <v>7</v>
      </c>
      <c r="F3391" s="80">
        <v>709.63</v>
      </c>
      <c r="G3391" s="80">
        <v>101.38</v>
      </c>
      <c r="H3391" s="80">
        <v>709.63</v>
      </c>
      <c r="I3391" s="80" t="s">
        <v>28</v>
      </c>
      <c r="J3391" s="80" t="s">
        <v>28</v>
      </c>
      <c r="K3391" s="80">
        <v>101.38</v>
      </c>
      <c r="L3391" s="73">
        <f t="shared" si="678"/>
        <v>87.07</v>
      </c>
      <c r="M3391" s="73">
        <f t="shared" si="679"/>
        <v>101.38</v>
      </c>
      <c r="N3391" s="72" t="str">
        <f t="shared" si="680"/>
        <v>1003</v>
      </c>
      <c r="O3391" s="74">
        <f t="shared" si="681"/>
        <v>0</v>
      </c>
      <c r="P3391" s="72">
        <f t="shared" si="682"/>
        <v>0</v>
      </c>
      <c r="Q3391" s="74">
        <f t="shared" si="683"/>
        <v>7</v>
      </c>
      <c r="R3391" s="72" t="str">
        <f t="shared" si="684"/>
        <v/>
      </c>
      <c r="S3391" s="72" t="str">
        <f t="shared" si="685"/>
        <v/>
      </c>
      <c r="AT3391" s="20">
        <f t="shared" si="686"/>
        <v>-7836.2999999999993</v>
      </c>
    </row>
    <row r="3392" spans="1:46" ht="22.5">
      <c r="A3392" s="54">
        <v>8070</v>
      </c>
      <c r="B3392" s="54" t="s">
        <v>1969</v>
      </c>
      <c r="C3392" s="58" t="s">
        <v>2502</v>
      </c>
      <c r="D3392" s="79">
        <v>7</v>
      </c>
      <c r="E3392" s="79">
        <v>7</v>
      </c>
      <c r="F3392" s="80">
        <v>709.63</v>
      </c>
      <c r="G3392" s="80">
        <v>101.38</v>
      </c>
      <c r="H3392" s="80">
        <v>709.63</v>
      </c>
      <c r="I3392" s="80" t="s">
        <v>28</v>
      </c>
      <c r="J3392" s="80" t="s">
        <v>28</v>
      </c>
      <c r="K3392" s="80">
        <v>101.38</v>
      </c>
      <c r="L3392" s="73">
        <f t="shared" si="678"/>
        <v>90.4</v>
      </c>
      <c r="M3392" s="73">
        <f t="shared" si="679"/>
        <v>101.38</v>
      </c>
      <c r="N3392" s="72" t="str">
        <f t="shared" si="680"/>
        <v>1003</v>
      </c>
      <c r="O3392" s="74">
        <f t="shared" si="681"/>
        <v>0</v>
      </c>
      <c r="P3392" s="72">
        <f t="shared" si="682"/>
        <v>0</v>
      </c>
      <c r="Q3392" s="74">
        <f t="shared" si="683"/>
        <v>7</v>
      </c>
      <c r="R3392" s="72" t="str">
        <f t="shared" si="684"/>
        <v/>
      </c>
      <c r="S3392" s="72" t="str">
        <f t="shared" si="685"/>
        <v/>
      </c>
      <c r="AT3392" s="20">
        <f t="shared" si="686"/>
        <v>-8136.0000000000009</v>
      </c>
    </row>
    <row r="3393" spans="1:46" ht="22.5">
      <c r="A3393" s="54">
        <v>8070</v>
      </c>
      <c r="B3393" s="54" t="s">
        <v>1967</v>
      </c>
      <c r="C3393" s="58" t="s">
        <v>2502</v>
      </c>
      <c r="D3393" s="79">
        <v>7</v>
      </c>
      <c r="E3393" s="79">
        <v>7</v>
      </c>
      <c r="F3393" s="80">
        <v>709.63</v>
      </c>
      <c r="G3393" s="80">
        <v>101.38</v>
      </c>
      <c r="H3393" s="80">
        <v>709.63</v>
      </c>
      <c r="I3393" s="80" t="s">
        <v>28</v>
      </c>
      <c r="J3393" s="80" t="s">
        <v>28</v>
      </c>
      <c r="K3393" s="80">
        <v>101.38</v>
      </c>
      <c r="L3393" s="73">
        <f t="shared" si="678"/>
        <v>90.4</v>
      </c>
      <c r="M3393" s="73">
        <f t="shared" si="679"/>
        <v>101.38</v>
      </c>
      <c r="N3393" s="72" t="str">
        <f t="shared" si="680"/>
        <v>1003</v>
      </c>
      <c r="O3393" s="74">
        <f t="shared" si="681"/>
        <v>0</v>
      </c>
      <c r="P3393" s="72">
        <f t="shared" si="682"/>
        <v>0</v>
      </c>
      <c r="Q3393" s="74">
        <f t="shared" si="683"/>
        <v>7</v>
      </c>
      <c r="R3393" s="72" t="str">
        <f t="shared" si="684"/>
        <v/>
      </c>
      <c r="S3393" s="72" t="str">
        <f t="shared" si="685"/>
        <v/>
      </c>
      <c r="AT3393" s="20">
        <f t="shared" si="686"/>
        <v>-8136.0000000000009</v>
      </c>
    </row>
    <row r="3394" spans="1:46" ht="22.5">
      <c r="A3394" s="54">
        <v>8070</v>
      </c>
      <c r="B3394" s="54" t="s">
        <v>1965</v>
      </c>
      <c r="C3394" s="58" t="s">
        <v>2502</v>
      </c>
      <c r="D3394" s="79">
        <v>7</v>
      </c>
      <c r="E3394" s="79">
        <v>7</v>
      </c>
      <c r="F3394" s="80">
        <v>709.63</v>
      </c>
      <c r="G3394" s="80">
        <v>101.38</v>
      </c>
      <c r="H3394" s="80">
        <v>709.63</v>
      </c>
      <c r="I3394" s="80" t="s">
        <v>28</v>
      </c>
      <c r="J3394" s="80" t="s">
        <v>28</v>
      </c>
      <c r="K3394" s="80">
        <v>101.38</v>
      </c>
      <c r="L3394" s="73">
        <f t="shared" si="678"/>
        <v>90.4</v>
      </c>
      <c r="M3394" s="73">
        <f t="shared" si="679"/>
        <v>101.38</v>
      </c>
      <c r="N3394" s="72" t="str">
        <f t="shared" si="680"/>
        <v>1003</v>
      </c>
      <c r="O3394" s="74">
        <f t="shared" si="681"/>
        <v>0</v>
      </c>
      <c r="P3394" s="72">
        <f t="shared" si="682"/>
        <v>0</v>
      </c>
      <c r="Q3394" s="74">
        <f t="shared" si="683"/>
        <v>7</v>
      </c>
      <c r="R3394" s="72" t="str">
        <f t="shared" si="684"/>
        <v/>
      </c>
      <c r="S3394" s="72" t="str">
        <f t="shared" si="685"/>
        <v/>
      </c>
      <c r="AT3394" s="20">
        <f t="shared" si="686"/>
        <v>-8136.0000000000009</v>
      </c>
    </row>
    <row r="3395" spans="1:46" ht="22.5">
      <c r="A3395" s="54">
        <v>8070</v>
      </c>
      <c r="B3395" s="54" t="s">
        <v>1963</v>
      </c>
      <c r="C3395" s="58" t="s">
        <v>2502</v>
      </c>
      <c r="D3395" s="79">
        <v>7</v>
      </c>
      <c r="E3395" s="79">
        <v>7</v>
      </c>
      <c r="F3395" s="80">
        <v>709.63</v>
      </c>
      <c r="G3395" s="80">
        <v>101.38</v>
      </c>
      <c r="H3395" s="80">
        <v>709.63</v>
      </c>
      <c r="I3395" s="80" t="s">
        <v>28</v>
      </c>
      <c r="J3395" s="80" t="s">
        <v>28</v>
      </c>
      <c r="K3395" s="80">
        <v>101.38</v>
      </c>
      <c r="L3395" s="73">
        <f t="shared" si="678"/>
        <v>90.4</v>
      </c>
      <c r="M3395" s="73">
        <f t="shared" si="679"/>
        <v>101.38</v>
      </c>
      <c r="N3395" s="72" t="str">
        <f t="shared" si="680"/>
        <v>1003</v>
      </c>
      <c r="O3395" s="74">
        <f t="shared" si="681"/>
        <v>0</v>
      </c>
      <c r="P3395" s="72">
        <f t="shared" si="682"/>
        <v>0</v>
      </c>
      <c r="Q3395" s="74">
        <f t="shared" si="683"/>
        <v>7</v>
      </c>
      <c r="R3395" s="72" t="str">
        <f t="shared" si="684"/>
        <v/>
      </c>
      <c r="S3395" s="72" t="str">
        <f t="shared" si="685"/>
        <v/>
      </c>
      <c r="AT3395" s="20">
        <f t="shared" si="686"/>
        <v>-8136.0000000000009</v>
      </c>
    </row>
    <row r="3396" spans="1:46" ht="22.5">
      <c r="A3396" s="54">
        <v>8070</v>
      </c>
      <c r="B3396" s="54" t="s">
        <v>1961</v>
      </c>
      <c r="C3396" s="58" t="s">
        <v>2502</v>
      </c>
      <c r="D3396" s="79">
        <v>7</v>
      </c>
      <c r="E3396" s="79">
        <v>7</v>
      </c>
      <c r="F3396" s="80">
        <v>709.63</v>
      </c>
      <c r="G3396" s="80">
        <v>101.38</v>
      </c>
      <c r="H3396" s="80">
        <v>709.63</v>
      </c>
      <c r="I3396" s="80" t="s">
        <v>28</v>
      </c>
      <c r="J3396" s="80" t="s">
        <v>28</v>
      </c>
      <c r="K3396" s="80">
        <v>101.38</v>
      </c>
      <c r="L3396" s="73">
        <f t="shared" ref="L3396:L3459" si="687">IFERROR(VLOOKUP(B3396,$B$1326:$K$2467,6,0),"")</f>
        <v>92.05</v>
      </c>
      <c r="M3396" s="73">
        <f t="shared" ref="M3396:M3459" si="688">IFERROR(VLOOKUP($B3396,$B$2468:$K$3603,6,0),"")</f>
        <v>101.38</v>
      </c>
      <c r="N3396" s="72" t="str">
        <f t="shared" ref="N3396:N3459" si="689">LEFT(B3396,4)</f>
        <v>1003</v>
      </c>
      <c r="O3396" s="74">
        <f t="shared" ref="O3396:O3459" si="690">E3396-D3396</f>
        <v>0</v>
      </c>
      <c r="P3396" s="72">
        <f t="shared" ref="P3396:P3459" si="691">IF(O3396=20,1,0)</f>
        <v>0</v>
      </c>
      <c r="Q3396" s="74">
        <f t="shared" ref="Q3396:Q3459" si="692">D3396</f>
        <v>7</v>
      </c>
      <c r="R3396" s="72" t="str">
        <f t="shared" ref="R3396:R3459" si="693">IF(P3396=1,Q3396+7,"")</f>
        <v/>
      </c>
      <c r="S3396" s="72" t="str">
        <f t="shared" ref="S3396:S3459" si="694">IF(P3396=1,Q3396+14,"")</f>
        <v/>
      </c>
      <c r="AT3396" s="20">
        <f t="shared" si="686"/>
        <v>-8284.5</v>
      </c>
    </row>
    <row r="3397" spans="1:46" ht="22.5">
      <c r="A3397" s="54">
        <v>8070</v>
      </c>
      <c r="B3397" s="54" t="s">
        <v>1959</v>
      </c>
      <c r="C3397" s="58" t="s">
        <v>2502</v>
      </c>
      <c r="D3397" s="79">
        <v>7</v>
      </c>
      <c r="E3397" s="79">
        <v>7</v>
      </c>
      <c r="F3397" s="80">
        <v>709.63</v>
      </c>
      <c r="G3397" s="80">
        <v>101.38</v>
      </c>
      <c r="H3397" s="80">
        <v>709.63</v>
      </c>
      <c r="I3397" s="80" t="s">
        <v>28</v>
      </c>
      <c r="J3397" s="80" t="s">
        <v>28</v>
      </c>
      <c r="K3397" s="80">
        <v>101.38</v>
      </c>
      <c r="L3397" s="73">
        <f t="shared" si="687"/>
        <v>92.05</v>
      </c>
      <c r="M3397" s="73">
        <f t="shared" si="688"/>
        <v>101.38</v>
      </c>
      <c r="N3397" s="72" t="str">
        <f t="shared" si="689"/>
        <v>1003</v>
      </c>
      <c r="O3397" s="74">
        <f t="shared" si="690"/>
        <v>0</v>
      </c>
      <c r="P3397" s="72">
        <f t="shared" si="691"/>
        <v>0</v>
      </c>
      <c r="Q3397" s="74">
        <f t="shared" si="692"/>
        <v>7</v>
      </c>
      <c r="R3397" s="72" t="str">
        <f t="shared" si="693"/>
        <v/>
      </c>
      <c r="S3397" s="72" t="str">
        <f t="shared" si="694"/>
        <v/>
      </c>
      <c r="AT3397" s="20">
        <f t="shared" si="686"/>
        <v>-8284.5</v>
      </c>
    </row>
    <row r="3398" spans="1:46" ht="22.5">
      <c r="A3398" s="54">
        <v>8070</v>
      </c>
      <c r="B3398" s="54" t="s">
        <v>1957</v>
      </c>
      <c r="C3398" s="58" t="s">
        <v>2502</v>
      </c>
      <c r="D3398" s="79">
        <v>7</v>
      </c>
      <c r="E3398" s="79">
        <v>7</v>
      </c>
      <c r="F3398" s="80">
        <v>709.63</v>
      </c>
      <c r="G3398" s="80">
        <v>101.38</v>
      </c>
      <c r="H3398" s="80">
        <v>709.63</v>
      </c>
      <c r="I3398" s="80" t="s">
        <v>28</v>
      </c>
      <c r="J3398" s="80" t="s">
        <v>28</v>
      </c>
      <c r="K3398" s="80">
        <v>101.38</v>
      </c>
      <c r="L3398" s="73">
        <f t="shared" si="687"/>
        <v>92.05</v>
      </c>
      <c r="M3398" s="73">
        <f t="shared" si="688"/>
        <v>101.38</v>
      </c>
      <c r="N3398" s="72" t="str">
        <f t="shared" si="689"/>
        <v>1003</v>
      </c>
      <c r="O3398" s="74">
        <f t="shared" si="690"/>
        <v>0</v>
      </c>
      <c r="P3398" s="72">
        <f t="shared" si="691"/>
        <v>0</v>
      </c>
      <c r="Q3398" s="74">
        <f t="shared" si="692"/>
        <v>7</v>
      </c>
      <c r="R3398" s="72" t="str">
        <f t="shared" si="693"/>
        <v/>
      </c>
      <c r="S3398" s="72" t="str">
        <f t="shared" si="694"/>
        <v/>
      </c>
      <c r="AT3398" s="20">
        <f t="shared" si="686"/>
        <v>-8284.5</v>
      </c>
    </row>
    <row r="3399" spans="1:46" ht="22.5">
      <c r="A3399" s="54">
        <v>8070</v>
      </c>
      <c r="B3399" s="54" t="s">
        <v>1955</v>
      </c>
      <c r="C3399" s="58" t="s">
        <v>2502</v>
      </c>
      <c r="D3399" s="79">
        <v>7</v>
      </c>
      <c r="E3399" s="79">
        <v>7</v>
      </c>
      <c r="F3399" s="80">
        <v>709.63</v>
      </c>
      <c r="G3399" s="80">
        <v>101.38</v>
      </c>
      <c r="H3399" s="80">
        <v>709.63</v>
      </c>
      <c r="I3399" s="80" t="s">
        <v>28</v>
      </c>
      <c r="J3399" s="80" t="s">
        <v>28</v>
      </c>
      <c r="K3399" s="80">
        <v>101.38</v>
      </c>
      <c r="L3399" s="73">
        <f t="shared" si="687"/>
        <v>92.05</v>
      </c>
      <c r="M3399" s="73">
        <f t="shared" si="688"/>
        <v>101.38</v>
      </c>
      <c r="N3399" s="72" t="str">
        <f t="shared" si="689"/>
        <v>1003</v>
      </c>
      <c r="O3399" s="74">
        <f t="shared" si="690"/>
        <v>0</v>
      </c>
      <c r="P3399" s="72">
        <f t="shared" si="691"/>
        <v>0</v>
      </c>
      <c r="Q3399" s="74">
        <f t="shared" si="692"/>
        <v>7</v>
      </c>
      <c r="R3399" s="72" t="str">
        <f t="shared" si="693"/>
        <v/>
      </c>
      <c r="S3399" s="72" t="str">
        <f t="shared" si="694"/>
        <v/>
      </c>
      <c r="AT3399" s="20">
        <f t="shared" si="686"/>
        <v>-8284.5</v>
      </c>
    </row>
    <row r="3400" spans="1:46" ht="22.5">
      <c r="A3400" s="54">
        <v>8070</v>
      </c>
      <c r="B3400" s="54" t="s">
        <v>1953</v>
      </c>
      <c r="C3400" s="58" t="s">
        <v>2502</v>
      </c>
      <c r="D3400" s="79">
        <v>7</v>
      </c>
      <c r="E3400" s="79">
        <v>7</v>
      </c>
      <c r="F3400" s="80">
        <v>709.63</v>
      </c>
      <c r="G3400" s="80">
        <v>101.38</v>
      </c>
      <c r="H3400" s="80">
        <v>709.63</v>
      </c>
      <c r="I3400" s="80" t="s">
        <v>28</v>
      </c>
      <c r="J3400" s="80" t="s">
        <v>28</v>
      </c>
      <c r="K3400" s="80">
        <v>101.38</v>
      </c>
      <c r="L3400" s="73">
        <f t="shared" si="687"/>
        <v>79.7</v>
      </c>
      <c r="M3400" s="73">
        <f t="shared" si="688"/>
        <v>101.38</v>
      </c>
      <c r="N3400" s="72" t="str">
        <f t="shared" si="689"/>
        <v>1003</v>
      </c>
      <c r="O3400" s="74">
        <f t="shared" si="690"/>
        <v>0</v>
      </c>
      <c r="P3400" s="72">
        <f t="shared" si="691"/>
        <v>0</v>
      </c>
      <c r="Q3400" s="74">
        <f t="shared" si="692"/>
        <v>7</v>
      </c>
      <c r="R3400" s="72" t="str">
        <f t="shared" si="693"/>
        <v/>
      </c>
      <c r="S3400" s="72" t="str">
        <f t="shared" si="694"/>
        <v/>
      </c>
      <c r="AT3400" s="20">
        <f t="shared" si="686"/>
        <v>-7173</v>
      </c>
    </row>
    <row r="3401" spans="1:46" ht="22.5">
      <c r="A3401" s="54">
        <v>8070</v>
      </c>
      <c r="B3401" s="54" t="s">
        <v>1951</v>
      </c>
      <c r="C3401" s="58" t="s">
        <v>2502</v>
      </c>
      <c r="D3401" s="79">
        <v>7</v>
      </c>
      <c r="E3401" s="79">
        <v>7</v>
      </c>
      <c r="F3401" s="80">
        <v>709.63</v>
      </c>
      <c r="G3401" s="80">
        <v>101.38</v>
      </c>
      <c r="H3401" s="80">
        <v>709.63</v>
      </c>
      <c r="I3401" s="80" t="s">
        <v>28</v>
      </c>
      <c r="J3401" s="80" t="s">
        <v>28</v>
      </c>
      <c r="K3401" s="80">
        <v>101.38</v>
      </c>
      <c r="L3401" s="73">
        <f t="shared" si="687"/>
        <v>79.7</v>
      </c>
      <c r="M3401" s="73">
        <f t="shared" si="688"/>
        <v>101.38</v>
      </c>
      <c r="N3401" s="72" t="str">
        <f t="shared" si="689"/>
        <v>1003</v>
      </c>
      <c r="O3401" s="74">
        <f t="shared" si="690"/>
        <v>0</v>
      </c>
      <c r="P3401" s="72">
        <f t="shared" si="691"/>
        <v>0</v>
      </c>
      <c r="Q3401" s="74">
        <f t="shared" si="692"/>
        <v>7</v>
      </c>
      <c r="R3401" s="72" t="str">
        <f t="shared" si="693"/>
        <v/>
      </c>
      <c r="S3401" s="72" t="str">
        <f t="shared" si="694"/>
        <v/>
      </c>
      <c r="AT3401" s="20">
        <f t="shared" si="686"/>
        <v>-7173</v>
      </c>
    </row>
    <row r="3402" spans="1:46" ht="22.5">
      <c r="A3402" s="54">
        <v>8070</v>
      </c>
      <c r="B3402" s="54" t="s">
        <v>1949</v>
      </c>
      <c r="C3402" s="58" t="s">
        <v>2502</v>
      </c>
      <c r="D3402" s="79">
        <v>7</v>
      </c>
      <c r="E3402" s="79">
        <v>7</v>
      </c>
      <c r="F3402" s="80">
        <v>709.63</v>
      </c>
      <c r="G3402" s="80">
        <v>101.38</v>
      </c>
      <c r="H3402" s="80">
        <v>709.63</v>
      </c>
      <c r="I3402" s="80" t="s">
        <v>28</v>
      </c>
      <c r="J3402" s="80" t="s">
        <v>28</v>
      </c>
      <c r="K3402" s="80">
        <v>101.38</v>
      </c>
      <c r="L3402" s="73">
        <f t="shared" si="687"/>
        <v>79.7</v>
      </c>
      <c r="M3402" s="73">
        <f t="shared" si="688"/>
        <v>101.38</v>
      </c>
      <c r="N3402" s="72" t="str">
        <f t="shared" si="689"/>
        <v>1003</v>
      </c>
      <c r="O3402" s="74">
        <f t="shared" si="690"/>
        <v>0</v>
      </c>
      <c r="P3402" s="72">
        <f t="shared" si="691"/>
        <v>0</v>
      </c>
      <c r="Q3402" s="74">
        <f t="shared" si="692"/>
        <v>7</v>
      </c>
      <c r="R3402" s="72" t="str">
        <f t="shared" si="693"/>
        <v/>
      </c>
      <c r="S3402" s="72" t="str">
        <f t="shared" si="694"/>
        <v/>
      </c>
      <c r="AT3402" s="20">
        <f t="shared" si="686"/>
        <v>-7173</v>
      </c>
    </row>
    <row r="3403" spans="1:46" ht="22.5">
      <c r="A3403" s="54">
        <v>8070</v>
      </c>
      <c r="B3403" s="54" t="s">
        <v>1947</v>
      </c>
      <c r="C3403" s="58" t="s">
        <v>2502</v>
      </c>
      <c r="D3403" s="79">
        <v>7</v>
      </c>
      <c r="E3403" s="79">
        <v>7</v>
      </c>
      <c r="F3403" s="80">
        <v>709.63</v>
      </c>
      <c r="G3403" s="80">
        <v>101.38</v>
      </c>
      <c r="H3403" s="80">
        <v>709.63</v>
      </c>
      <c r="I3403" s="80" t="s">
        <v>28</v>
      </c>
      <c r="J3403" s="80" t="s">
        <v>28</v>
      </c>
      <c r="K3403" s="80">
        <v>101.38</v>
      </c>
      <c r="L3403" s="73">
        <f t="shared" si="687"/>
        <v>79.7</v>
      </c>
      <c r="M3403" s="73">
        <f t="shared" si="688"/>
        <v>101.38</v>
      </c>
      <c r="N3403" s="72" t="str">
        <f t="shared" si="689"/>
        <v>1003</v>
      </c>
      <c r="O3403" s="74">
        <f t="shared" si="690"/>
        <v>0</v>
      </c>
      <c r="P3403" s="72">
        <f t="shared" si="691"/>
        <v>0</v>
      </c>
      <c r="Q3403" s="74">
        <f t="shared" si="692"/>
        <v>7</v>
      </c>
      <c r="R3403" s="72" t="str">
        <f t="shared" si="693"/>
        <v/>
      </c>
      <c r="S3403" s="72" t="str">
        <f t="shared" si="694"/>
        <v/>
      </c>
      <c r="AT3403" s="20">
        <f t="shared" ref="AT3403:AT3466" si="695">AS3403+(AI3403-90)*L3403</f>
        <v>-7173</v>
      </c>
    </row>
    <row r="3404" spans="1:46" ht="22.5">
      <c r="A3404" s="54">
        <v>8071</v>
      </c>
      <c r="B3404" s="54" t="s">
        <v>2017</v>
      </c>
      <c r="C3404" s="58" t="s">
        <v>2503</v>
      </c>
      <c r="D3404" s="79">
        <v>7</v>
      </c>
      <c r="E3404" s="79">
        <v>7</v>
      </c>
      <c r="F3404" s="80">
        <v>608.11</v>
      </c>
      <c r="G3404" s="80">
        <v>86.87</v>
      </c>
      <c r="H3404" s="80">
        <v>608.11</v>
      </c>
      <c r="I3404" s="80" t="s">
        <v>28</v>
      </c>
      <c r="J3404" s="80" t="s">
        <v>28</v>
      </c>
      <c r="K3404" s="80">
        <v>86.87</v>
      </c>
      <c r="L3404" s="73">
        <f t="shared" si="687"/>
        <v>84.73</v>
      </c>
      <c r="M3404" s="73">
        <f t="shared" si="688"/>
        <v>86.87</v>
      </c>
      <c r="N3404" s="72" t="str">
        <f t="shared" si="689"/>
        <v>1006</v>
      </c>
      <c r="O3404" s="74">
        <f t="shared" si="690"/>
        <v>0</v>
      </c>
      <c r="P3404" s="72">
        <f t="shared" si="691"/>
        <v>0</v>
      </c>
      <c r="Q3404" s="74">
        <f t="shared" si="692"/>
        <v>7</v>
      </c>
      <c r="R3404" s="72" t="str">
        <f t="shared" si="693"/>
        <v/>
      </c>
      <c r="S3404" s="72" t="str">
        <f t="shared" si="694"/>
        <v/>
      </c>
      <c r="AT3404" s="20">
        <f t="shared" si="695"/>
        <v>-7625.7000000000007</v>
      </c>
    </row>
    <row r="3405" spans="1:46" ht="22.5">
      <c r="A3405" s="54">
        <v>8071</v>
      </c>
      <c r="B3405" s="54" t="s">
        <v>2015</v>
      </c>
      <c r="C3405" s="58" t="s">
        <v>2503</v>
      </c>
      <c r="D3405" s="79">
        <v>7</v>
      </c>
      <c r="E3405" s="79">
        <v>7</v>
      </c>
      <c r="F3405" s="80">
        <v>608.11</v>
      </c>
      <c r="G3405" s="80">
        <v>86.87</v>
      </c>
      <c r="H3405" s="80">
        <v>608.11</v>
      </c>
      <c r="I3405" s="80" t="s">
        <v>28</v>
      </c>
      <c r="J3405" s="80" t="s">
        <v>28</v>
      </c>
      <c r="K3405" s="80">
        <v>86.87</v>
      </c>
      <c r="L3405" s="73">
        <f t="shared" si="687"/>
        <v>84.73</v>
      </c>
      <c r="M3405" s="73">
        <f t="shared" si="688"/>
        <v>86.87</v>
      </c>
      <c r="N3405" s="72" t="str">
        <f t="shared" si="689"/>
        <v>1006</v>
      </c>
      <c r="O3405" s="74">
        <f t="shared" si="690"/>
        <v>0</v>
      </c>
      <c r="P3405" s="72">
        <f t="shared" si="691"/>
        <v>0</v>
      </c>
      <c r="Q3405" s="74">
        <f t="shared" si="692"/>
        <v>7</v>
      </c>
      <c r="R3405" s="72" t="str">
        <f t="shared" si="693"/>
        <v/>
      </c>
      <c r="S3405" s="72" t="str">
        <f t="shared" si="694"/>
        <v/>
      </c>
      <c r="AT3405" s="20">
        <f t="shared" si="695"/>
        <v>-7625.7000000000007</v>
      </c>
    </row>
    <row r="3406" spans="1:46" ht="22.5">
      <c r="A3406" s="54">
        <v>8071</v>
      </c>
      <c r="B3406" s="54" t="s">
        <v>2013</v>
      </c>
      <c r="C3406" s="58" t="s">
        <v>2503</v>
      </c>
      <c r="D3406" s="79">
        <v>7</v>
      </c>
      <c r="E3406" s="79">
        <v>7</v>
      </c>
      <c r="F3406" s="80">
        <v>608.11</v>
      </c>
      <c r="G3406" s="80">
        <v>86.87</v>
      </c>
      <c r="H3406" s="80">
        <v>608.11</v>
      </c>
      <c r="I3406" s="80" t="s">
        <v>28</v>
      </c>
      <c r="J3406" s="80" t="s">
        <v>28</v>
      </c>
      <c r="K3406" s="80">
        <v>86.87</v>
      </c>
      <c r="L3406" s="73">
        <f t="shared" si="687"/>
        <v>84.73</v>
      </c>
      <c r="M3406" s="73">
        <f t="shared" si="688"/>
        <v>86.87</v>
      </c>
      <c r="N3406" s="72" t="str">
        <f t="shared" si="689"/>
        <v>1006</v>
      </c>
      <c r="O3406" s="74">
        <f t="shared" si="690"/>
        <v>0</v>
      </c>
      <c r="P3406" s="72">
        <f t="shared" si="691"/>
        <v>0</v>
      </c>
      <c r="Q3406" s="74">
        <f t="shared" si="692"/>
        <v>7</v>
      </c>
      <c r="R3406" s="72" t="str">
        <f t="shared" si="693"/>
        <v/>
      </c>
      <c r="S3406" s="72" t="str">
        <f t="shared" si="694"/>
        <v/>
      </c>
      <c r="AT3406" s="20">
        <f t="shared" si="695"/>
        <v>-7625.7000000000007</v>
      </c>
    </row>
    <row r="3407" spans="1:46" ht="22.5">
      <c r="A3407" s="54">
        <v>8071</v>
      </c>
      <c r="B3407" s="54" t="s">
        <v>2011</v>
      </c>
      <c r="C3407" s="58" t="s">
        <v>2503</v>
      </c>
      <c r="D3407" s="79">
        <v>7</v>
      </c>
      <c r="E3407" s="79">
        <v>7</v>
      </c>
      <c r="F3407" s="80">
        <v>608.11</v>
      </c>
      <c r="G3407" s="80">
        <v>86.87</v>
      </c>
      <c r="H3407" s="80">
        <v>608.11</v>
      </c>
      <c r="I3407" s="80" t="s">
        <v>28</v>
      </c>
      <c r="J3407" s="80" t="s">
        <v>28</v>
      </c>
      <c r="K3407" s="80">
        <v>86.87</v>
      </c>
      <c r="L3407" s="73">
        <f t="shared" si="687"/>
        <v>84.73</v>
      </c>
      <c r="M3407" s="73">
        <f t="shared" si="688"/>
        <v>86.87</v>
      </c>
      <c r="N3407" s="72" t="str">
        <f t="shared" si="689"/>
        <v>1006</v>
      </c>
      <c r="O3407" s="74">
        <f t="shared" si="690"/>
        <v>0</v>
      </c>
      <c r="P3407" s="72">
        <f t="shared" si="691"/>
        <v>0</v>
      </c>
      <c r="Q3407" s="74">
        <f t="shared" si="692"/>
        <v>7</v>
      </c>
      <c r="R3407" s="72" t="str">
        <f t="shared" si="693"/>
        <v/>
      </c>
      <c r="S3407" s="72" t="str">
        <f t="shared" si="694"/>
        <v/>
      </c>
      <c r="AT3407" s="20">
        <f t="shared" si="695"/>
        <v>-7625.7000000000007</v>
      </c>
    </row>
    <row r="3408" spans="1:46" ht="22.5">
      <c r="A3408" s="54">
        <v>8071</v>
      </c>
      <c r="B3408" s="54" t="s">
        <v>2009</v>
      </c>
      <c r="C3408" s="58" t="s">
        <v>2503</v>
      </c>
      <c r="D3408" s="79">
        <v>7</v>
      </c>
      <c r="E3408" s="79">
        <v>7</v>
      </c>
      <c r="F3408" s="80">
        <v>608.11</v>
      </c>
      <c r="G3408" s="80">
        <v>86.87</v>
      </c>
      <c r="H3408" s="80">
        <v>608.11</v>
      </c>
      <c r="I3408" s="80" t="s">
        <v>28</v>
      </c>
      <c r="J3408" s="80" t="s">
        <v>28</v>
      </c>
      <c r="K3408" s="80">
        <v>86.87</v>
      </c>
      <c r="L3408" s="73">
        <f t="shared" si="687"/>
        <v>95.04</v>
      </c>
      <c r="M3408" s="73">
        <f t="shared" si="688"/>
        <v>86.87</v>
      </c>
      <c r="N3408" s="72" t="str">
        <f t="shared" si="689"/>
        <v>1006</v>
      </c>
      <c r="O3408" s="74">
        <f t="shared" si="690"/>
        <v>0</v>
      </c>
      <c r="P3408" s="72">
        <f t="shared" si="691"/>
        <v>0</v>
      </c>
      <c r="Q3408" s="74">
        <f t="shared" si="692"/>
        <v>7</v>
      </c>
      <c r="R3408" s="72" t="str">
        <f t="shared" si="693"/>
        <v/>
      </c>
      <c r="S3408" s="72" t="str">
        <f t="shared" si="694"/>
        <v/>
      </c>
      <c r="AT3408" s="20">
        <f t="shared" si="695"/>
        <v>-8553.6</v>
      </c>
    </row>
    <row r="3409" spans="1:46" ht="22.5">
      <c r="A3409" s="54">
        <v>8071</v>
      </c>
      <c r="B3409" s="54" t="s">
        <v>2007</v>
      </c>
      <c r="C3409" s="58" t="s">
        <v>2503</v>
      </c>
      <c r="D3409" s="79">
        <v>7</v>
      </c>
      <c r="E3409" s="79">
        <v>7</v>
      </c>
      <c r="F3409" s="80">
        <v>608.11</v>
      </c>
      <c r="G3409" s="80">
        <v>86.87</v>
      </c>
      <c r="H3409" s="80">
        <v>608.11</v>
      </c>
      <c r="I3409" s="80" t="s">
        <v>28</v>
      </c>
      <c r="J3409" s="80" t="s">
        <v>28</v>
      </c>
      <c r="K3409" s="80">
        <v>86.87</v>
      </c>
      <c r="L3409" s="73">
        <f t="shared" si="687"/>
        <v>95.04</v>
      </c>
      <c r="M3409" s="73">
        <f t="shared" si="688"/>
        <v>86.87</v>
      </c>
      <c r="N3409" s="72" t="str">
        <f t="shared" si="689"/>
        <v>1006</v>
      </c>
      <c r="O3409" s="74">
        <f t="shared" si="690"/>
        <v>0</v>
      </c>
      <c r="P3409" s="72">
        <f t="shared" si="691"/>
        <v>0</v>
      </c>
      <c r="Q3409" s="74">
        <f t="shared" si="692"/>
        <v>7</v>
      </c>
      <c r="R3409" s="72" t="str">
        <f t="shared" si="693"/>
        <v/>
      </c>
      <c r="S3409" s="72" t="str">
        <f t="shared" si="694"/>
        <v/>
      </c>
      <c r="AT3409" s="20">
        <f t="shared" si="695"/>
        <v>-8553.6</v>
      </c>
    </row>
    <row r="3410" spans="1:46" ht="22.5">
      <c r="A3410" s="54">
        <v>8071</v>
      </c>
      <c r="B3410" s="54" t="s">
        <v>2005</v>
      </c>
      <c r="C3410" s="58" t="s">
        <v>2503</v>
      </c>
      <c r="D3410" s="79">
        <v>7</v>
      </c>
      <c r="E3410" s="79">
        <v>7</v>
      </c>
      <c r="F3410" s="80">
        <v>608.11</v>
      </c>
      <c r="G3410" s="80">
        <v>86.87</v>
      </c>
      <c r="H3410" s="80">
        <v>608.11</v>
      </c>
      <c r="I3410" s="80" t="s">
        <v>28</v>
      </c>
      <c r="J3410" s="80" t="s">
        <v>28</v>
      </c>
      <c r="K3410" s="80">
        <v>86.87</v>
      </c>
      <c r="L3410" s="73">
        <f t="shared" si="687"/>
        <v>95.04</v>
      </c>
      <c r="M3410" s="73">
        <f t="shared" si="688"/>
        <v>86.87</v>
      </c>
      <c r="N3410" s="72" t="str">
        <f t="shared" si="689"/>
        <v>1006</v>
      </c>
      <c r="O3410" s="74">
        <f t="shared" si="690"/>
        <v>0</v>
      </c>
      <c r="P3410" s="72">
        <f t="shared" si="691"/>
        <v>0</v>
      </c>
      <c r="Q3410" s="74">
        <f t="shared" si="692"/>
        <v>7</v>
      </c>
      <c r="R3410" s="72" t="str">
        <f t="shared" si="693"/>
        <v/>
      </c>
      <c r="S3410" s="72" t="str">
        <f t="shared" si="694"/>
        <v/>
      </c>
      <c r="AT3410" s="20">
        <f t="shared" si="695"/>
        <v>-8553.6</v>
      </c>
    </row>
    <row r="3411" spans="1:46" ht="22.5">
      <c r="A3411" s="54">
        <v>8071</v>
      </c>
      <c r="B3411" s="54" t="s">
        <v>2003</v>
      </c>
      <c r="C3411" s="58" t="s">
        <v>2503</v>
      </c>
      <c r="D3411" s="79">
        <v>7</v>
      </c>
      <c r="E3411" s="79">
        <v>7</v>
      </c>
      <c r="F3411" s="80">
        <v>608.11</v>
      </c>
      <c r="G3411" s="80">
        <v>86.87</v>
      </c>
      <c r="H3411" s="80">
        <v>608.11</v>
      </c>
      <c r="I3411" s="80" t="s">
        <v>28</v>
      </c>
      <c r="J3411" s="80" t="s">
        <v>28</v>
      </c>
      <c r="K3411" s="80">
        <v>86.87</v>
      </c>
      <c r="L3411" s="73">
        <f t="shared" si="687"/>
        <v>95.04</v>
      </c>
      <c r="M3411" s="73">
        <f t="shared" si="688"/>
        <v>86.87</v>
      </c>
      <c r="N3411" s="72" t="str">
        <f t="shared" si="689"/>
        <v>1006</v>
      </c>
      <c r="O3411" s="74">
        <f t="shared" si="690"/>
        <v>0</v>
      </c>
      <c r="P3411" s="72">
        <f t="shared" si="691"/>
        <v>0</v>
      </c>
      <c r="Q3411" s="74">
        <f t="shared" si="692"/>
        <v>7</v>
      </c>
      <c r="R3411" s="72" t="str">
        <f t="shared" si="693"/>
        <v/>
      </c>
      <c r="S3411" s="72" t="str">
        <f t="shared" si="694"/>
        <v/>
      </c>
      <c r="AT3411" s="20">
        <f t="shared" si="695"/>
        <v>-8553.6</v>
      </c>
    </row>
    <row r="3412" spans="1:46" ht="22.5">
      <c r="A3412" s="54">
        <v>8071</v>
      </c>
      <c r="B3412" s="54" t="s">
        <v>2001</v>
      </c>
      <c r="C3412" s="58" t="s">
        <v>2503</v>
      </c>
      <c r="D3412" s="79">
        <v>7</v>
      </c>
      <c r="E3412" s="79">
        <v>7</v>
      </c>
      <c r="F3412" s="80">
        <v>608.11</v>
      </c>
      <c r="G3412" s="80">
        <v>86.87</v>
      </c>
      <c r="H3412" s="80">
        <v>608.11</v>
      </c>
      <c r="I3412" s="80" t="s">
        <v>28</v>
      </c>
      <c r="J3412" s="80" t="s">
        <v>28</v>
      </c>
      <c r="K3412" s="80">
        <v>86.87</v>
      </c>
      <c r="L3412" s="73">
        <f t="shared" si="687"/>
        <v>88.77</v>
      </c>
      <c r="M3412" s="73">
        <f t="shared" si="688"/>
        <v>86.87</v>
      </c>
      <c r="N3412" s="72" t="str">
        <f t="shared" si="689"/>
        <v>1006</v>
      </c>
      <c r="O3412" s="74">
        <f t="shared" si="690"/>
        <v>0</v>
      </c>
      <c r="P3412" s="72">
        <f t="shared" si="691"/>
        <v>0</v>
      </c>
      <c r="Q3412" s="74">
        <f t="shared" si="692"/>
        <v>7</v>
      </c>
      <c r="R3412" s="72" t="str">
        <f t="shared" si="693"/>
        <v/>
      </c>
      <c r="S3412" s="72" t="str">
        <f t="shared" si="694"/>
        <v/>
      </c>
      <c r="AT3412" s="20">
        <f t="shared" si="695"/>
        <v>-7989.2999999999993</v>
      </c>
    </row>
    <row r="3413" spans="1:46" ht="22.5">
      <c r="A3413" s="54">
        <v>8071</v>
      </c>
      <c r="B3413" s="54" t="s">
        <v>1999</v>
      </c>
      <c r="C3413" s="58" t="s">
        <v>2503</v>
      </c>
      <c r="D3413" s="79">
        <v>7</v>
      </c>
      <c r="E3413" s="79">
        <v>7</v>
      </c>
      <c r="F3413" s="80">
        <v>608.11</v>
      </c>
      <c r="G3413" s="80">
        <v>86.87</v>
      </c>
      <c r="H3413" s="80">
        <v>608.11</v>
      </c>
      <c r="I3413" s="80" t="s">
        <v>28</v>
      </c>
      <c r="J3413" s="80" t="s">
        <v>28</v>
      </c>
      <c r="K3413" s="80">
        <v>86.87</v>
      </c>
      <c r="L3413" s="73">
        <f t="shared" si="687"/>
        <v>88.77</v>
      </c>
      <c r="M3413" s="73">
        <f t="shared" si="688"/>
        <v>86.87</v>
      </c>
      <c r="N3413" s="72" t="str">
        <f t="shared" si="689"/>
        <v>1006</v>
      </c>
      <c r="O3413" s="74">
        <f t="shared" si="690"/>
        <v>0</v>
      </c>
      <c r="P3413" s="72">
        <f t="shared" si="691"/>
        <v>0</v>
      </c>
      <c r="Q3413" s="74">
        <f t="shared" si="692"/>
        <v>7</v>
      </c>
      <c r="R3413" s="72" t="str">
        <f t="shared" si="693"/>
        <v/>
      </c>
      <c r="S3413" s="72" t="str">
        <f t="shared" si="694"/>
        <v/>
      </c>
      <c r="AT3413" s="20">
        <f t="shared" si="695"/>
        <v>-7989.2999999999993</v>
      </c>
    </row>
    <row r="3414" spans="1:46" ht="22.5">
      <c r="A3414" s="54">
        <v>8071</v>
      </c>
      <c r="B3414" s="54" t="s">
        <v>1997</v>
      </c>
      <c r="C3414" s="58" t="s">
        <v>2503</v>
      </c>
      <c r="D3414" s="79">
        <v>7</v>
      </c>
      <c r="E3414" s="79">
        <v>7</v>
      </c>
      <c r="F3414" s="80">
        <v>608.11</v>
      </c>
      <c r="G3414" s="80">
        <v>86.87</v>
      </c>
      <c r="H3414" s="80">
        <v>608.11</v>
      </c>
      <c r="I3414" s="80" t="s">
        <v>28</v>
      </c>
      <c r="J3414" s="80" t="s">
        <v>28</v>
      </c>
      <c r="K3414" s="80">
        <v>86.87</v>
      </c>
      <c r="L3414" s="73">
        <f t="shared" si="687"/>
        <v>88.77</v>
      </c>
      <c r="M3414" s="73">
        <f t="shared" si="688"/>
        <v>86.87</v>
      </c>
      <c r="N3414" s="72" t="str">
        <f t="shared" si="689"/>
        <v>1006</v>
      </c>
      <c r="O3414" s="74">
        <f t="shared" si="690"/>
        <v>0</v>
      </c>
      <c r="P3414" s="72">
        <f t="shared" si="691"/>
        <v>0</v>
      </c>
      <c r="Q3414" s="74">
        <f t="shared" si="692"/>
        <v>7</v>
      </c>
      <c r="R3414" s="72" t="str">
        <f t="shared" si="693"/>
        <v/>
      </c>
      <c r="S3414" s="72" t="str">
        <f t="shared" si="694"/>
        <v/>
      </c>
      <c r="AT3414" s="20">
        <f t="shared" si="695"/>
        <v>-7989.2999999999993</v>
      </c>
    </row>
    <row r="3415" spans="1:46" ht="22.5">
      <c r="A3415" s="54">
        <v>8071</v>
      </c>
      <c r="B3415" s="54" t="s">
        <v>1995</v>
      </c>
      <c r="C3415" s="58" t="s">
        <v>2503</v>
      </c>
      <c r="D3415" s="79">
        <v>7</v>
      </c>
      <c r="E3415" s="79">
        <v>7</v>
      </c>
      <c r="F3415" s="80">
        <v>608.11</v>
      </c>
      <c r="G3415" s="80">
        <v>86.87</v>
      </c>
      <c r="H3415" s="80">
        <v>608.11</v>
      </c>
      <c r="I3415" s="80" t="s">
        <v>28</v>
      </c>
      <c r="J3415" s="80" t="s">
        <v>28</v>
      </c>
      <c r="K3415" s="80">
        <v>86.87</v>
      </c>
      <c r="L3415" s="73">
        <f t="shared" si="687"/>
        <v>88.77</v>
      </c>
      <c r="M3415" s="73">
        <f t="shared" si="688"/>
        <v>86.87</v>
      </c>
      <c r="N3415" s="72" t="str">
        <f t="shared" si="689"/>
        <v>1006</v>
      </c>
      <c r="O3415" s="74">
        <f t="shared" si="690"/>
        <v>0</v>
      </c>
      <c r="P3415" s="72">
        <f t="shared" si="691"/>
        <v>0</v>
      </c>
      <c r="Q3415" s="74">
        <f t="shared" si="692"/>
        <v>7</v>
      </c>
      <c r="R3415" s="72" t="str">
        <f t="shared" si="693"/>
        <v/>
      </c>
      <c r="S3415" s="72" t="str">
        <f t="shared" si="694"/>
        <v/>
      </c>
      <c r="AT3415" s="20">
        <f t="shared" si="695"/>
        <v>-7989.2999999999993</v>
      </c>
    </row>
    <row r="3416" spans="1:46" ht="22.5">
      <c r="A3416" s="54">
        <v>8071</v>
      </c>
      <c r="B3416" s="54" t="s">
        <v>1993</v>
      </c>
      <c r="C3416" s="58" t="s">
        <v>2503</v>
      </c>
      <c r="D3416" s="79">
        <v>7</v>
      </c>
      <c r="E3416" s="79">
        <v>7</v>
      </c>
      <c r="F3416" s="80">
        <v>608.11</v>
      </c>
      <c r="G3416" s="80">
        <v>86.87</v>
      </c>
      <c r="H3416" s="80">
        <v>608.11</v>
      </c>
      <c r="I3416" s="80" t="s">
        <v>28</v>
      </c>
      <c r="J3416" s="80" t="s">
        <v>28</v>
      </c>
      <c r="K3416" s="80">
        <v>86.87</v>
      </c>
      <c r="L3416" s="73">
        <f t="shared" si="687"/>
        <v>138.88</v>
      </c>
      <c r="M3416" s="73">
        <f t="shared" si="688"/>
        <v>86.87</v>
      </c>
      <c r="N3416" s="72" t="str">
        <f t="shared" si="689"/>
        <v>1006</v>
      </c>
      <c r="O3416" s="74">
        <f t="shared" si="690"/>
        <v>0</v>
      </c>
      <c r="P3416" s="72">
        <f t="shared" si="691"/>
        <v>0</v>
      </c>
      <c r="Q3416" s="74">
        <f t="shared" si="692"/>
        <v>7</v>
      </c>
      <c r="R3416" s="72" t="str">
        <f t="shared" si="693"/>
        <v/>
      </c>
      <c r="S3416" s="72" t="str">
        <f t="shared" si="694"/>
        <v/>
      </c>
      <c r="AT3416" s="20">
        <f t="shared" si="695"/>
        <v>-12499.199999999999</v>
      </c>
    </row>
    <row r="3417" spans="1:46" ht="22.5">
      <c r="A3417" s="54">
        <v>8071</v>
      </c>
      <c r="B3417" s="54" t="s">
        <v>1991</v>
      </c>
      <c r="C3417" s="58" t="s">
        <v>2503</v>
      </c>
      <c r="D3417" s="79">
        <v>7</v>
      </c>
      <c r="E3417" s="79">
        <v>7</v>
      </c>
      <c r="F3417" s="80">
        <v>608.11</v>
      </c>
      <c r="G3417" s="80">
        <v>86.87</v>
      </c>
      <c r="H3417" s="80">
        <v>608.11</v>
      </c>
      <c r="I3417" s="80" t="s">
        <v>28</v>
      </c>
      <c r="J3417" s="80" t="s">
        <v>28</v>
      </c>
      <c r="K3417" s="80">
        <v>86.87</v>
      </c>
      <c r="L3417" s="73">
        <f t="shared" si="687"/>
        <v>138.88</v>
      </c>
      <c r="M3417" s="73">
        <f t="shared" si="688"/>
        <v>86.87</v>
      </c>
      <c r="N3417" s="72" t="str">
        <f t="shared" si="689"/>
        <v>1006</v>
      </c>
      <c r="O3417" s="74">
        <f t="shared" si="690"/>
        <v>0</v>
      </c>
      <c r="P3417" s="72">
        <f t="shared" si="691"/>
        <v>0</v>
      </c>
      <c r="Q3417" s="74">
        <f t="shared" si="692"/>
        <v>7</v>
      </c>
      <c r="R3417" s="72" t="str">
        <f t="shared" si="693"/>
        <v/>
      </c>
      <c r="S3417" s="72" t="str">
        <f t="shared" si="694"/>
        <v/>
      </c>
      <c r="AT3417" s="20">
        <f t="shared" si="695"/>
        <v>-12499.199999999999</v>
      </c>
    </row>
    <row r="3418" spans="1:46" ht="22.5">
      <c r="A3418" s="54">
        <v>8071</v>
      </c>
      <c r="B3418" s="54" t="s">
        <v>1989</v>
      </c>
      <c r="C3418" s="58" t="s">
        <v>2503</v>
      </c>
      <c r="D3418" s="79">
        <v>7</v>
      </c>
      <c r="E3418" s="79">
        <v>7</v>
      </c>
      <c r="F3418" s="80">
        <v>608.11</v>
      </c>
      <c r="G3418" s="80">
        <v>86.87</v>
      </c>
      <c r="H3418" s="80">
        <v>608.11</v>
      </c>
      <c r="I3418" s="80" t="s">
        <v>28</v>
      </c>
      <c r="J3418" s="80" t="s">
        <v>28</v>
      </c>
      <c r="K3418" s="80">
        <v>86.87</v>
      </c>
      <c r="L3418" s="73">
        <f t="shared" si="687"/>
        <v>138.88</v>
      </c>
      <c r="M3418" s="73">
        <f t="shared" si="688"/>
        <v>86.87</v>
      </c>
      <c r="N3418" s="72" t="str">
        <f t="shared" si="689"/>
        <v>1006</v>
      </c>
      <c r="O3418" s="74">
        <f t="shared" si="690"/>
        <v>0</v>
      </c>
      <c r="P3418" s="72">
        <f t="shared" si="691"/>
        <v>0</v>
      </c>
      <c r="Q3418" s="74">
        <f t="shared" si="692"/>
        <v>7</v>
      </c>
      <c r="R3418" s="72" t="str">
        <f t="shared" si="693"/>
        <v/>
      </c>
      <c r="S3418" s="72" t="str">
        <f t="shared" si="694"/>
        <v/>
      </c>
      <c r="AT3418" s="20">
        <f t="shared" si="695"/>
        <v>-12499.199999999999</v>
      </c>
    </row>
    <row r="3419" spans="1:46" ht="22.5">
      <c r="A3419" s="54">
        <v>8071</v>
      </c>
      <c r="B3419" s="54" t="s">
        <v>1987</v>
      </c>
      <c r="C3419" s="58" t="s">
        <v>2503</v>
      </c>
      <c r="D3419" s="79">
        <v>7</v>
      </c>
      <c r="E3419" s="79">
        <v>7</v>
      </c>
      <c r="F3419" s="80">
        <v>608.11</v>
      </c>
      <c r="G3419" s="80">
        <v>86.87</v>
      </c>
      <c r="H3419" s="80">
        <v>608.11</v>
      </c>
      <c r="I3419" s="80" t="s">
        <v>28</v>
      </c>
      <c r="J3419" s="80" t="s">
        <v>28</v>
      </c>
      <c r="K3419" s="80">
        <v>86.87</v>
      </c>
      <c r="L3419" s="73">
        <f t="shared" si="687"/>
        <v>138.88</v>
      </c>
      <c r="M3419" s="73">
        <f t="shared" si="688"/>
        <v>86.87</v>
      </c>
      <c r="N3419" s="72" t="str">
        <f t="shared" si="689"/>
        <v>1006</v>
      </c>
      <c r="O3419" s="74">
        <f t="shared" si="690"/>
        <v>0</v>
      </c>
      <c r="P3419" s="72">
        <f t="shared" si="691"/>
        <v>0</v>
      </c>
      <c r="Q3419" s="74">
        <f t="shared" si="692"/>
        <v>7</v>
      </c>
      <c r="R3419" s="72" t="str">
        <f t="shared" si="693"/>
        <v/>
      </c>
      <c r="S3419" s="72" t="str">
        <f t="shared" si="694"/>
        <v/>
      </c>
      <c r="AT3419" s="20">
        <f t="shared" si="695"/>
        <v>-12499.199999999999</v>
      </c>
    </row>
    <row r="3420" spans="1:46" ht="33.75">
      <c r="A3420" s="54">
        <v>8072</v>
      </c>
      <c r="B3420" s="54" t="s">
        <v>2043</v>
      </c>
      <c r="C3420" s="58" t="s">
        <v>2504</v>
      </c>
      <c r="D3420" s="79">
        <v>7</v>
      </c>
      <c r="E3420" s="79">
        <v>7</v>
      </c>
      <c r="F3420" s="80">
        <v>876.4</v>
      </c>
      <c r="G3420" s="80">
        <v>125.2</v>
      </c>
      <c r="H3420" s="80">
        <v>876.4</v>
      </c>
      <c r="I3420" s="80" t="s">
        <v>28</v>
      </c>
      <c r="J3420" s="80" t="s">
        <v>28</v>
      </c>
      <c r="K3420" s="80">
        <v>125.2</v>
      </c>
      <c r="L3420" s="73">
        <f t="shared" si="687"/>
        <v>85.47</v>
      </c>
      <c r="M3420" s="73">
        <f t="shared" si="688"/>
        <v>125.2</v>
      </c>
      <c r="N3420" s="72" t="str">
        <f t="shared" si="689"/>
        <v>1007</v>
      </c>
      <c r="O3420" s="74">
        <f t="shared" si="690"/>
        <v>0</v>
      </c>
      <c r="P3420" s="72">
        <f t="shared" si="691"/>
        <v>0</v>
      </c>
      <c r="Q3420" s="74">
        <f t="shared" si="692"/>
        <v>7</v>
      </c>
      <c r="R3420" s="72" t="str">
        <f t="shared" si="693"/>
        <v/>
      </c>
      <c r="S3420" s="72" t="str">
        <f t="shared" si="694"/>
        <v/>
      </c>
      <c r="AT3420" s="20">
        <f t="shared" si="695"/>
        <v>-7692.3</v>
      </c>
    </row>
    <row r="3421" spans="1:46" ht="33.75">
      <c r="A3421" s="54">
        <v>8072</v>
      </c>
      <c r="B3421" s="54" t="s">
        <v>2041</v>
      </c>
      <c r="C3421" s="58" t="s">
        <v>2504</v>
      </c>
      <c r="D3421" s="79">
        <v>7</v>
      </c>
      <c r="E3421" s="79">
        <v>7</v>
      </c>
      <c r="F3421" s="80">
        <v>876.4</v>
      </c>
      <c r="G3421" s="80">
        <v>125.2</v>
      </c>
      <c r="H3421" s="80">
        <v>876.4</v>
      </c>
      <c r="I3421" s="80" t="s">
        <v>28</v>
      </c>
      <c r="J3421" s="80" t="s">
        <v>28</v>
      </c>
      <c r="K3421" s="80">
        <v>125.2</v>
      </c>
      <c r="L3421" s="73">
        <f t="shared" si="687"/>
        <v>85.47</v>
      </c>
      <c r="M3421" s="73">
        <f t="shared" si="688"/>
        <v>125.2</v>
      </c>
      <c r="N3421" s="72" t="str">
        <f t="shared" si="689"/>
        <v>1007</v>
      </c>
      <c r="O3421" s="74">
        <f t="shared" si="690"/>
        <v>0</v>
      </c>
      <c r="P3421" s="72">
        <f t="shared" si="691"/>
        <v>0</v>
      </c>
      <c r="Q3421" s="74">
        <f t="shared" si="692"/>
        <v>7</v>
      </c>
      <c r="R3421" s="72" t="str">
        <f t="shared" si="693"/>
        <v/>
      </c>
      <c r="S3421" s="72" t="str">
        <f t="shared" si="694"/>
        <v/>
      </c>
      <c r="AT3421" s="20">
        <f t="shared" si="695"/>
        <v>-7692.3</v>
      </c>
    </row>
    <row r="3422" spans="1:46" ht="33.75">
      <c r="A3422" s="54">
        <v>8072</v>
      </c>
      <c r="B3422" s="54" t="s">
        <v>2039</v>
      </c>
      <c r="C3422" s="58" t="s">
        <v>2504</v>
      </c>
      <c r="D3422" s="79">
        <v>7</v>
      </c>
      <c r="E3422" s="79">
        <v>7</v>
      </c>
      <c r="F3422" s="80">
        <v>876.4</v>
      </c>
      <c r="G3422" s="80">
        <v>125.2</v>
      </c>
      <c r="H3422" s="80">
        <v>876.4</v>
      </c>
      <c r="I3422" s="80" t="s">
        <v>28</v>
      </c>
      <c r="J3422" s="80" t="s">
        <v>28</v>
      </c>
      <c r="K3422" s="80">
        <v>125.2</v>
      </c>
      <c r="L3422" s="73">
        <f t="shared" si="687"/>
        <v>85.47</v>
      </c>
      <c r="M3422" s="73">
        <f t="shared" si="688"/>
        <v>125.2</v>
      </c>
      <c r="N3422" s="72" t="str">
        <f t="shared" si="689"/>
        <v>1007</v>
      </c>
      <c r="O3422" s="74">
        <f t="shared" si="690"/>
        <v>0</v>
      </c>
      <c r="P3422" s="72">
        <f t="shared" si="691"/>
        <v>0</v>
      </c>
      <c r="Q3422" s="74">
        <f t="shared" si="692"/>
        <v>7</v>
      </c>
      <c r="R3422" s="72" t="str">
        <f t="shared" si="693"/>
        <v/>
      </c>
      <c r="S3422" s="72" t="str">
        <f t="shared" si="694"/>
        <v/>
      </c>
      <c r="AT3422" s="20">
        <f t="shared" si="695"/>
        <v>-7692.3</v>
      </c>
    </row>
    <row r="3423" spans="1:46" ht="33.75">
      <c r="A3423" s="54">
        <v>8072</v>
      </c>
      <c r="B3423" s="54" t="s">
        <v>2037</v>
      </c>
      <c r="C3423" s="58" t="s">
        <v>2504</v>
      </c>
      <c r="D3423" s="79">
        <v>7</v>
      </c>
      <c r="E3423" s="79">
        <v>7</v>
      </c>
      <c r="F3423" s="80">
        <v>876.4</v>
      </c>
      <c r="G3423" s="80">
        <v>125.2</v>
      </c>
      <c r="H3423" s="80">
        <v>876.4</v>
      </c>
      <c r="I3423" s="80" t="s">
        <v>28</v>
      </c>
      <c r="J3423" s="80" t="s">
        <v>28</v>
      </c>
      <c r="K3423" s="80">
        <v>125.2</v>
      </c>
      <c r="L3423" s="73">
        <f t="shared" si="687"/>
        <v>85.47</v>
      </c>
      <c r="M3423" s="73">
        <f t="shared" si="688"/>
        <v>125.2</v>
      </c>
      <c r="N3423" s="72" t="str">
        <f t="shared" si="689"/>
        <v>1007</v>
      </c>
      <c r="O3423" s="74">
        <f t="shared" si="690"/>
        <v>0</v>
      </c>
      <c r="P3423" s="72">
        <f t="shared" si="691"/>
        <v>0</v>
      </c>
      <c r="Q3423" s="74">
        <f t="shared" si="692"/>
        <v>7</v>
      </c>
      <c r="R3423" s="72" t="str">
        <f t="shared" si="693"/>
        <v/>
      </c>
      <c r="S3423" s="72" t="str">
        <f t="shared" si="694"/>
        <v/>
      </c>
      <c r="AT3423" s="20">
        <f t="shared" si="695"/>
        <v>-7692.3</v>
      </c>
    </row>
    <row r="3424" spans="1:46" ht="33.75">
      <c r="A3424" s="54">
        <v>8072</v>
      </c>
      <c r="B3424" s="54" t="s">
        <v>2035</v>
      </c>
      <c r="C3424" s="58" t="s">
        <v>2504</v>
      </c>
      <c r="D3424" s="79">
        <v>7</v>
      </c>
      <c r="E3424" s="79">
        <v>7</v>
      </c>
      <c r="F3424" s="80">
        <v>876.4</v>
      </c>
      <c r="G3424" s="80">
        <v>125.2</v>
      </c>
      <c r="H3424" s="80">
        <v>876.4</v>
      </c>
      <c r="I3424" s="80" t="s">
        <v>28</v>
      </c>
      <c r="J3424" s="80" t="s">
        <v>28</v>
      </c>
      <c r="K3424" s="80">
        <v>125.2</v>
      </c>
      <c r="L3424" s="73">
        <f t="shared" si="687"/>
        <v>97.73</v>
      </c>
      <c r="M3424" s="73">
        <f t="shared" si="688"/>
        <v>125.2</v>
      </c>
      <c r="N3424" s="72" t="str">
        <f t="shared" si="689"/>
        <v>1007</v>
      </c>
      <c r="O3424" s="74">
        <f t="shared" si="690"/>
        <v>0</v>
      </c>
      <c r="P3424" s="72">
        <f t="shared" si="691"/>
        <v>0</v>
      </c>
      <c r="Q3424" s="74">
        <f t="shared" si="692"/>
        <v>7</v>
      </c>
      <c r="R3424" s="72" t="str">
        <f t="shared" si="693"/>
        <v/>
      </c>
      <c r="S3424" s="72" t="str">
        <f t="shared" si="694"/>
        <v/>
      </c>
      <c r="AT3424" s="20">
        <f t="shared" si="695"/>
        <v>-8795.7000000000007</v>
      </c>
    </row>
    <row r="3425" spans="1:46" ht="33.75">
      <c r="A3425" s="54">
        <v>8072</v>
      </c>
      <c r="B3425" s="54" t="s">
        <v>2033</v>
      </c>
      <c r="C3425" s="58" t="s">
        <v>2504</v>
      </c>
      <c r="D3425" s="79">
        <v>7</v>
      </c>
      <c r="E3425" s="79">
        <v>7</v>
      </c>
      <c r="F3425" s="80">
        <v>876.4</v>
      </c>
      <c r="G3425" s="80">
        <v>125.2</v>
      </c>
      <c r="H3425" s="80">
        <v>876.4</v>
      </c>
      <c r="I3425" s="80" t="s">
        <v>28</v>
      </c>
      <c r="J3425" s="80" t="s">
        <v>28</v>
      </c>
      <c r="K3425" s="80">
        <v>125.2</v>
      </c>
      <c r="L3425" s="73">
        <f t="shared" si="687"/>
        <v>97.73</v>
      </c>
      <c r="M3425" s="73">
        <f t="shared" si="688"/>
        <v>125.2</v>
      </c>
      <c r="N3425" s="72" t="str">
        <f t="shared" si="689"/>
        <v>1007</v>
      </c>
      <c r="O3425" s="74">
        <f t="shared" si="690"/>
        <v>0</v>
      </c>
      <c r="P3425" s="72">
        <f t="shared" si="691"/>
        <v>0</v>
      </c>
      <c r="Q3425" s="74">
        <f t="shared" si="692"/>
        <v>7</v>
      </c>
      <c r="R3425" s="72" t="str">
        <f t="shared" si="693"/>
        <v/>
      </c>
      <c r="S3425" s="72" t="str">
        <f t="shared" si="694"/>
        <v/>
      </c>
      <c r="AT3425" s="20">
        <f t="shared" si="695"/>
        <v>-8795.7000000000007</v>
      </c>
    </row>
    <row r="3426" spans="1:46" ht="33.75">
      <c r="A3426" s="54">
        <v>8072</v>
      </c>
      <c r="B3426" s="54" t="s">
        <v>2031</v>
      </c>
      <c r="C3426" s="58" t="s">
        <v>2504</v>
      </c>
      <c r="D3426" s="79">
        <v>7</v>
      </c>
      <c r="E3426" s="79">
        <v>7</v>
      </c>
      <c r="F3426" s="80">
        <v>876.4</v>
      </c>
      <c r="G3426" s="80">
        <v>125.2</v>
      </c>
      <c r="H3426" s="80">
        <v>876.4</v>
      </c>
      <c r="I3426" s="80" t="s">
        <v>28</v>
      </c>
      <c r="J3426" s="80" t="s">
        <v>28</v>
      </c>
      <c r="K3426" s="80">
        <v>125.2</v>
      </c>
      <c r="L3426" s="73">
        <f t="shared" si="687"/>
        <v>97.73</v>
      </c>
      <c r="M3426" s="73">
        <f t="shared" si="688"/>
        <v>125.2</v>
      </c>
      <c r="N3426" s="72" t="str">
        <f t="shared" si="689"/>
        <v>1007</v>
      </c>
      <c r="O3426" s="74">
        <f t="shared" si="690"/>
        <v>0</v>
      </c>
      <c r="P3426" s="72">
        <f t="shared" si="691"/>
        <v>0</v>
      </c>
      <c r="Q3426" s="74">
        <f t="shared" si="692"/>
        <v>7</v>
      </c>
      <c r="R3426" s="72" t="str">
        <f t="shared" si="693"/>
        <v/>
      </c>
      <c r="S3426" s="72" t="str">
        <f t="shared" si="694"/>
        <v/>
      </c>
      <c r="AT3426" s="20">
        <f t="shared" si="695"/>
        <v>-8795.7000000000007</v>
      </c>
    </row>
    <row r="3427" spans="1:46" ht="33.75">
      <c r="A3427" s="54">
        <v>8072</v>
      </c>
      <c r="B3427" s="54" t="s">
        <v>2029</v>
      </c>
      <c r="C3427" s="58" t="s">
        <v>2504</v>
      </c>
      <c r="D3427" s="79">
        <v>7</v>
      </c>
      <c r="E3427" s="79">
        <v>7</v>
      </c>
      <c r="F3427" s="80">
        <v>876.4</v>
      </c>
      <c r="G3427" s="80">
        <v>125.2</v>
      </c>
      <c r="H3427" s="80">
        <v>876.4</v>
      </c>
      <c r="I3427" s="80" t="s">
        <v>28</v>
      </c>
      <c r="J3427" s="80" t="s">
        <v>28</v>
      </c>
      <c r="K3427" s="80">
        <v>125.2</v>
      </c>
      <c r="L3427" s="73">
        <f t="shared" si="687"/>
        <v>97.73</v>
      </c>
      <c r="M3427" s="73">
        <f t="shared" si="688"/>
        <v>125.2</v>
      </c>
      <c r="N3427" s="72" t="str">
        <f t="shared" si="689"/>
        <v>1007</v>
      </c>
      <c r="O3427" s="74">
        <f t="shared" si="690"/>
        <v>0</v>
      </c>
      <c r="P3427" s="72">
        <f t="shared" si="691"/>
        <v>0</v>
      </c>
      <c r="Q3427" s="74">
        <f t="shared" si="692"/>
        <v>7</v>
      </c>
      <c r="R3427" s="72" t="str">
        <f t="shared" si="693"/>
        <v/>
      </c>
      <c r="S3427" s="72" t="str">
        <f t="shared" si="694"/>
        <v/>
      </c>
      <c r="AT3427" s="20">
        <f t="shared" si="695"/>
        <v>-8795.7000000000007</v>
      </c>
    </row>
    <row r="3428" spans="1:46" ht="33.75">
      <c r="A3428" s="54">
        <v>8072</v>
      </c>
      <c r="B3428" s="54" t="s">
        <v>2027</v>
      </c>
      <c r="C3428" s="58" t="s">
        <v>2504</v>
      </c>
      <c r="D3428" s="79">
        <v>7</v>
      </c>
      <c r="E3428" s="79">
        <v>7</v>
      </c>
      <c r="F3428" s="80">
        <v>876.4</v>
      </c>
      <c r="G3428" s="80">
        <v>125.2</v>
      </c>
      <c r="H3428" s="80">
        <v>876.4</v>
      </c>
      <c r="I3428" s="80" t="s">
        <v>28</v>
      </c>
      <c r="J3428" s="80" t="s">
        <v>28</v>
      </c>
      <c r="K3428" s="80">
        <v>125.2</v>
      </c>
      <c r="L3428" s="73">
        <f t="shared" si="687"/>
        <v>129.56</v>
      </c>
      <c r="M3428" s="73">
        <f t="shared" si="688"/>
        <v>125.2</v>
      </c>
      <c r="N3428" s="72" t="str">
        <f t="shared" si="689"/>
        <v>1007</v>
      </c>
      <c r="O3428" s="74">
        <f t="shared" si="690"/>
        <v>0</v>
      </c>
      <c r="P3428" s="72">
        <f t="shared" si="691"/>
        <v>0</v>
      </c>
      <c r="Q3428" s="74">
        <f t="shared" si="692"/>
        <v>7</v>
      </c>
      <c r="R3428" s="72" t="str">
        <f t="shared" si="693"/>
        <v/>
      </c>
      <c r="S3428" s="72" t="str">
        <f t="shared" si="694"/>
        <v/>
      </c>
      <c r="AT3428" s="20">
        <f t="shared" si="695"/>
        <v>-11660.4</v>
      </c>
    </row>
    <row r="3429" spans="1:46" ht="33.75">
      <c r="A3429" s="54">
        <v>8072</v>
      </c>
      <c r="B3429" s="54" t="s">
        <v>2025</v>
      </c>
      <c r="C3429" s="58" t="s">
        <v>2504</v>
      </c>
      <c r="D3429" s="79">
        <v>7</v>
      </c>
      <c r="E3429" s="79">
        <v>7</v>
      </c>
      <c r="F3429" s="80">
        <v>876.4</v>
      </c>
      <c r="G3429" s="80">
        <v>125.2</v>
      </c>
      <c r="H3429" s="80">
        <v>876.4</v>
      </c>
      <c r="I3429" s="80" t="s">
        <v>28</v>
      </c>
      <c r="J3429" s="80" t="s">
        <v>28</v>
      </c>
      <c r="K3429" s="80">
        <v>125.2</v>
      </c>
      <c r="L3429" s="73">
        <f t="shared" si="687"/>
        <v>129.56</v>
      </c>
      <c r="M3429" s="73">
        <f t="shared" si="688"/>
        <v>125.2</v>
      </c>
      <c r="N3429" s="72" t="str">
        <f t="shared" si="689"/>
        <v>1007</v>
      </c>
      <c r="O3429" s="74">
        <f t="shared" si="690"/>
        <v>0</v>
      </c>
      <c r="P3429" s="72">
        <f t="shared" si="691"/>
        <v>0</v>
      </c>
      <c r="Q3429" s="74">
        <f t="shared" si="692"/>
        <v>7</v>
      </c>
      <c r="R3429" s="72" t="str">
        <f t="shared" si="693"/>
        <v/>
      </c>
      <c r="S3429" s="72" t="str">
        <f t="shared" si="694"/>
        <v/>
      </c>
      <c r="AT3429" s="20">
        <f t="shared" si="695"/>
        <v>-11660.4</v>
      </c>
    </row>
    <row r="3430" spans="1:46" ht="33.75">
      <c r="A3430" s="54">
        <v>8072</v>
      </c>
      <c r="B3430" s="54" t="s">
        <v>2023</v>
      </c>
      <c r="C3430" s="58" t="s">
        <v>2504</v>
      </c>
      <c r="D3430" s="79">
        <v>7</v>
      </c>
      <c r="E3430" s="79">
        <v>7</v>
      </c>
      <c r="F3430" s="80">
        <v>876.4</v>
      </c>
      <c r="G3430" s="80">
        <v>125.2</v>
      </c>
      <c r="H3430" s="80">
        <v>876.4</v>
      </c>
      <c r="I3430" s="80" t="s">
        <v>28</v>
      </c>
      <c r="J3430" s="80" t="s">
        <v>28</v>
      </c>
      <c r="K3430" s="80">
        <v>125.2</v>
      </c>
      <c r="L3430" s="73">
        <f t="shared" si="687"/>
        <v>129.56</v>
      </c>
      <c r="M3430" s="73">
        <f t="shared" si="688"/>
        <v>125.2</v>
      </c>
      <c r="N3430" s="72" t="str">
        <f t="shared" si="689"/>
        <v>1007</v>
      </c>
      <c r="O3430" s="74">
        <f t="shared" si="690"/>
        <v>0</v>
      </c>
      <c r="P3430" s="72">
        <f t="shared" si="691"/>
        <v>0</v>
      </c>
      <c r="Q3430" s="74">
        <f t="shared" si="692"/>
        <v>7</v>
      </c>
      <c r="R3430" s="72" t="str">
        <f t="shared" si="693"/>
        <v/>
      </c>
      <c r="S3430" s="72" t="str">
        <f t="shared" si="694"/>
        <v/>
      </c>
      <c r="AT3430" s="20">
        <f t="shared" si="695"/>
        <v>-11660.4</v>
      </c>
    </row>
    <row r="3431" spans="1:46" ht="33.75">
      <c r="A3431" s="54">
        <v>8072</v>
      </c>
      <c r="B3431" s="54" t="s">
        <v>2021</v>
      </c>
      <c r="C3431" s="58" t="s">
        <v>2504</v>
      </c>
      <c r="D3431" s="79">
        <v>7</v>
      </c>
      <c r="E3431" s="79">
        <v>7</v>
      </c>
      <c r="F3431" s="80">
        <v>876.4</v>
      </c>
      <c r="G3431" s="80">
        <v>125.2</v>
      </c>
      <c r="H3431" s="80">
        <v>876.4</v>
      </c>
      <c r="I3431" s="80" t="s">
        <v>28</v>
      </c>
      <c r="J3431" s="80" t="s">
        <v>28</v>
      </c>
      <c r="K3431" s="80">
        <v>125.2</v>
      </c>
      <c r="L3431" s="73">
        <f t="shared" si="687"/>
        <v>129.56</v>
      </c>
      <c r="M3431" s="73">
        <f t="shared" si="688"/>
        <v>125.2</v>
      </c>
      <c r="N3431" s="72" t="str">
        <f t="shared" si="689"/>
        <v>1007</v>
      </c>
      <c r="O3431" s="74">
        <f t="shared" si="690"/>
        <v>0</v>
      </c>
      <c r="P3431" s="72">
        <f t="shared" si="691"/>
        <v>0</v>
      </c>
      <c r="Q3431" s="74">
        <f t="shared" si="692"/>
        <v>7</v>
      </c>
      <c r="R3431" s="72" t="str">
        <f t="shared" si="693"/>
        <v/>
      </c>
      <c r="S3431" s="72" t="str">
        <f t="shared" si="694"/>
        <v/>
      </c>
      <c r="AT3431" s="20">
        <f t="shared" si="695"/>
        <v>-11660.4</v>
      </c>
    </row>
    <row r="3432" spans="1:46" ht="45">
      <c r="A3432" s="54">
        <v>8073</v>
      </c>
      <c r="B3432" s="54" t="s">
        <v>2061</v>
      </c>
      <c r="C3432" s="58" t="s">
        <v>2505</v>
      </c>
      <c r="D3432" s="79">
        <v>7</v>
      </c>
      <c r="E3432" s="79">
        <v>7</v>
      </c>
      <c r="F3432" s="80">
        <v>707.97</v>
      </c>
      <c r="G3432" s="80">
        <v>101.14</v>
      </c>
      <c r="H3432" s="80">
        <v>707.97</v>
      </c>
      <c r="I3432" s="80" t="s">
        <v>28</v>
      </c>
      <c r="J3432" s="80" t="s">
        <v>28</v>
      </c>
      <c r="K3432" s="80">
        <v>101.14</v>
      </c>
      <c r="L3432" s="73">
        <f t="shared" si="687"/>
        <v>76.459999999999994</v>
      </c>
      <c r="M3432" s="73">
        <f t="shared" si="688"/>
        <v>101.14</v>
      </c>
      <c r="N3432" s="72" t="str">
        <f t="shared" si="689"/>
        <v>1012</v>
      </c>
      <c r="O3432" s="74">
        <f t="shared" si="690"/>
        <v>0</v>
      </c>
      <c r="P3432" s="72">
        <f t="shared" si="691"/>
        <v>0</v>
      </c>
      <c r="Q3432" s="74">
        <f t="shared" si="692"/>
        <v>7</v>
      </c>
      <c r="R3432" s="72" t="str">
        <f t="shared" si="693"/>
        <v/>
      </c>
      <c r="S3432" s="72" t="str">
        <f t="shared" si="694"/>
        <v/>
      </c>
      <c r="AT3432" s="20">
        <f t="shared" si="695"/>
        <v>-6881.4</v>
      </c>
    </row>
    <row r="3433" spans="1:46" ht="45">
      <c r="A3433" s="54">
        <v>8073</v>
      </c>
      <c r="B3433" s="54" t="s">
        <v>2059</v>
      </c>
      <c r="C3433" s="58" t="s">
        <v>2505</v>
      </c>
      <c r="D3433" s="79">
        <v>7</v>
      </c>
      <c r="E3433" s="79">
        <v>7</v>
      </c>
      <c r="F3433" s="80">
        <v>707.97</v>
      </c>
      <c r="G3433" s="80">
        <v>101.14</v>
      </c>
      <c r="H3433" s="80">
        <v>707.97</v>
      </c>
      <c r="I3433" s="80" t="s">
        <v>28</v>
      </c>
      <c r="J3433" s="80" t="s">
        <v>28</v>
      </c>
      <c r="K3433" s="80">
        <v>101.14</v>
      </c>
      <c r="L3433" s="73">
        <f t="shared" si="687"/>
        <v>76.459999999999994</v>
      </c>
      <c r="M3433" s="73">
        <f t="shared" si="688"/>
        <v>101.14</v>
      </c>
      <c r="N3433" s="72" t="str">
        <f t="shared" si="689"/>
        <v>1012</v>
      </c>
      <c r="O3433" s="74">
        <f t="shared" si="690"/>
        <v>0</v>
      </c>
      <c r="P3433" s="72">
        <f t="shared" si="691"/>
        <v>0</v>
      </c>
      <c r="Q3433" s="74">
        <f t="shared" si="692"/>
        <v>7</v>
      </c>
      <c r="R3433" s="72" t="str">
        <f t="shared" si="693"/>
        <v/>
      </c>
      <c r="S3433" s="72" t="str">
        <f t="shared" si="694"/>
        <v/>
      </c>
      <c r="AT3433" s="20">
        <f t="shared" si="695"/>
        <v>-6881.4</v>
      </c>
    </row>
    <row r="3434" spans="1:46" ht="45">
      <c r="A3434" s="54">
        <v>8073</v>
      </c>
      <c r="B3434" s="54" t="s">
        <v>2057</v>
      </c>
      <c r="C3434" s="58" t="s">
        <v>2505</v>
      </c>
      <c r="D3434" s="79">
        <v>7</v>
      </c>
      <c r="E3434" s="79">
        <v>7</v>
      </c>
      <c r="F3434" s="80">
        <v>707.97</v>
      </c>
      <c r="G3434" s="80">
        <v>101.14</v>
      </c>
      <c r="H3434" s="80">
        <v>707.97</v>
      </c>
      <c r="I3434" s="80" t="s">
        <v>28</v>
      </c>
      <c r="J3434" s="80" t="s">
        <v>28</v>
      </c>
      <c r="K3434" s="80">
        <v>101.14</v>
      </c>
      <c r="L3434" s="73">
        <f t="shared" si="687"/>
        <v>76.459999999999994</v>
      </c>
      <c r="M3434" s="73">
        <f t="shared" si="688"/>
        <v>101.14</v>
      </c>
      <c r="N3434" s="72" t="str">
        <f t="shared" si="689"/>
        <v>1012</v>
      </c>
      <c r="O3434" s="74">
        <f t="shared" si="690"/>
        <v>0</v>
      </c>
      <c r="P3434" s="72">
        <f t="shared" si="691"/>
        <v>0</v>
      </c>
      <c r="Q3434" s="74">
        <f t="shared" si="692"/>
        <v>7</v>
      </c>
      <c r="R3434" s="72" t="str">
        <f t="shared" si="693"/>
        <v/>
      </c>
      <c r="S3434" s="72" t="str">
        <f t="shared" si="694"/>
        <v/>
      </c>
      <c r="AT3434" s="20">
        <f t="shared" si="695"/>
        <v>-6881.4</v>
      </c>
    </row>
    <row r="3435" spans="1:46" ht="45">
      <c r="A3435" s="54">
        <v>8073</v>
      </c>
      <c r="B3435" s="54" t="s">
        <v>2055</v>
      </c>
      <c r="C3435" s="58" t="s">
        <v>2505</v>
      </c>
      <c r="D3435" s="79">
        <v>7</v>
      </c>
      <c r="E3435" s="79">
        <v>7</v>
      </c>
      <c r="F3435" s="80">
        <v>707.97</v>
      </c>
      <c r="G3435" s="80">
        <v>101.14</v>
      </c>
      <c r="H3435" s="80">
        <v>707.97</v>
      </c>
      <c r="I3435" s="80" t="s">
        <v>28</v>
      </c>
      <c r="J3435" s="80" t="s">
        <v>28</v>
      </c>
      <c r="K3435" s="80">
        <v>101.14</v>
      </c>
      <c r="L3435" s="73">
        <f t="shared" si="687"/>
        <v>76.459999999999994</v>
      </c>
      <c r="M3435" s="73">
        <f t="shared" si="688"/>
        <v>101.14</v>
      </c>
      <c r="N3435" s="72" t="str">
        <f t="shared" si="689"/>
        <v>1012</v>
      </c>
      <c r="O3435" s="74">
        <f t="shared" si="690"/>
        <v>0</v>
      </c>
      <c r="P3435" s="72">
        <f t="shared" si="691"/>
        <v>0</v>
      </c>
      <c r="Q3435" s="74">
        <f t="shared" si="692"/>
        <v>7</v>
      </c>
      <c r="R3435" s="72" t="str">
        <f t="shared" si="693"/>
        <v/>
      </c>
      <c r="S3435" s="72" t="str">
        <f t="shared" si="694"/>
        <v/>
      </c>
      <c r="AT3435" s="20">
        <f t="shared" si="695"/>
        <v>-6881.4</v>
      </c>
    </row>
    <row r="3436" spans="1:46" ht="45">
      <c r="A3436" s="54">
        <v>8073</v>
      </c>
      <c r="B3436" s="54" t="s">
        <v>2053</v>
      </c>
      <c r="C3436" s="58" t="s">
        <v>2505</v>
      </c>
      <c r="D3436" s="79">
        <v>7</v>
      </c>
      <c r="E3436" s="79">
        <v>7</v>
      </c>
      <c r="F3436" s="80">
        <v>707.97</v>
      </c>
      <c r="G3436" s="80">
        <v>101.14</v>
      </c>
      <c r="H3436" s="80">
        <v>707.97</v>
      </c>
      <c r="I3436" s="80" t="s">
        <v>28</v>
      </c>
      <c r="J3436" s="80" t="s">
        <v>28</v>
      </c>
      <c r="K3436" s="80">
        <v>101.14</v>
      </c>
      <c r="L3436" s="73">
        <f t="shared" si="687"/>
        <v>86.69</v>
      </c>
      <c r="M3436" s="73">
        <f t="shared" si="688"/>
        <v>101.14</v>
      </c>
      <c r="N3436" s="72" t="str">
        <f t="shared" si="689"/>
        <v>1012</v>
      </c>
      <c r="O3436" s="74">
        <f t="shared" si="690"/>
        <v>0</v>
      </c>
      <c r="P3436" s="72">
        <f t="shared" si="691"/>
        <v>0</v>
      </c>
      <c r="Q3436" s="74">
        <f t="shared" si="692"/>
        <v>7</v>
      </c>
      <c r="R3436" s="72" t="str">
        <f t="shared" si="693"/>
        <v/>
      </c>
      <c r="S3436" s="72" t="str">
        <f t="shared" si="694"/>
        <v/>
      </c>
      <c r="AT3436" s="20">
        <f t="shared" si="695"/>
        <v>-7802.0999999999995</v>
      </c>
    </row>
    <row r="3437" spans="1:46" ht="45">
      <c r="A3437" s="54">
        <v>8073</v>
      </c>
      <c r="B3437" s="54" t="s">
        <v>2051</v>
      </c>
      <c r="C3437" s="58" t="s">
        <v>2505</v>
      </c>
      <c r="D3437" s="79">
        <v>7</v>
      </c>
      <c r="E3437" s="79">
        <v>7</v>
      </c>
      <c r="F3437" s="80">
        <v>707.97</v>
      </c>
      <c r="G3437" s="80">
        <v>101.14</v>
      </c>
      <c r="H3437" s="80">
        <v>707.97</v>
      </c>
      <c r="I3437" s="80" t="s">
        <v>28</v>
      </c>
      <c r="J3437" s="80" t="s">
        <v>28</v>
      </c>
      <c r="K3437" s="80">
        <v>101.14</v>
      </c>
      <c r="L3437" s="73">
        <f t="shared" si="687"/>
        <v>86.69</v>
      </c>
      <c r="M3437" s="73">
        <f t="shared" si="688"/>
        <v>101.14</v>
      </c>
      <c r="N3437" s="72" t="str">
        <f t="shared" si="689"/>
        <v>1012</v>
      </c>
      <c r="O3437" s="74">
        <f t="shared" si="690"/>
        <v>0</v>
      </c>
      <c r="P3437" s="72">
        <f t="shared" si="691"/>
        <v>0</v>
      </c>
      <c r="Q3437" s="74">
        <f t="shared" si="692"/>
        <v>7</v>
      </c>
      <c r="R3437" s="72" t="str">
        <f t="shared" si="693"/>
        <v/>
      </c>
      <c r="S3437" s="72" t="str">
        <f t="shared" si="694"/>
        <v/>
      </c>
      <c r="AT3437" s="20">
        <f t="shared" si="695"/>
        <v>-7802.0999999999995</v>
      </c>
    </row>
    <row r="3438" spans="1:46" ht="45">
      <c r="A3438" s="54">
        <v>8073</v>
      </c>
      <c r="B3438" s="54" t="s">
        <v>2049</v>
      </c>
      <c r="C3438" s="58" t="s">
        <v>2505</v>
      </c>
      <c r="D3438" s="79">
        <v>7</v>
      </c>
      <c r="E3438" s="79">
        <v>7</v>
      </c>
      <c r="F3438" s="80">
        <v>707.97</v>
      </c>
      <c r="G3438" s="80">
        <v>101.14</v>
      </c>
      <c r="H3438" s="80">
        <v>707.97</v>
      </c>
      <c r="I3438" s="80" t="s">
        <v>28</v>
      </c>
      <c r="J3438" s="80" t="s">
        <v>28</v>
      </c>
      <c r="K3438" s="80">
        <v>101.14</v>
      </c>
      <c r="L3438" s="73">
        <f t="shared" si="687"/>
        <v>86.69</v>
      </c>
      <c r="M3438" s="73">
        <f t="shared" si="688"/>
        <v>101.14</v>
      </c>
      <c r="N3438" s="72" t="str">
        <f t="shared" si="689"/>
        <v>1012</v>
      </c>
      <c r="O3438" s="74">
        <f t="shared" si="690"/>
        <v>0</v>
      </c>
      <c r="P3438" s="72">
        <f t="shared" si="691"/>
        <v>0</v>
      </c>
      <c r="Q3438" s="74">
        <f t="shared" si="692"/>
        <v>7</v>
      </c>
      <c r="R3438" s="72" t="str">
        <f t="shared" si="693"/>
        <v/>
      </c>
      <c r="S3438" s="72" t="str">
        <f t="shared" si="694"/>
        <v/>
      </c>
      <c r="AT3438" s="20">
        <f t="shared" si="695"/>
        <v>-7802.0999999999995</v>
      </c>
    </row>
    <row r="3439" spans="1:46" ht="45">
      <c r="A3439" s="54">
        <v>8073</v>
      </c>
      <c r="B3439" s="54" t="s">
        <v>2047</v>
      </c>
      <c r="C3439" s="58" t="s">
        <v>2505</v>
      </c>
      <c r="D3439" s="79">
        <v>7</v>
      </c>
      <c r="E3439" s="79">
        <v>7</v>
      </c>
      <c r="F3439" s="80">
        <v>707.97</v>
      </c>
      <c r="G3439" s="80">
        <v>101.14</v>
      </c>
      <c r="H3439" s="80">
        <v>707.97</v>
      </c>
      <c r="I3439" s="80" t="s">
        <v>28</v>
      </c>
      <c r="J3439" s="80" t="s">
        <v>28</v>
      </c>
      <c r="K3439" s="80">
        <v>101.14</v>
      </c>
      <c r="L3439" s="73">
        <f t="shared" si="687"/>
        <v>86.69</v>
      </c>
      <c r="M3439" s="73">
        <f t="shared" si="688"/>
        <v>101.14</v>
      </c>
      <c r="N3439" s="72" t="str">
        <f t="shared" si="689"/>
        <v>1012</v>
      </c>
      <c r="O3439" s="74">
        <f t="shared" si="690"/>
        <v>0</v>
      </c>
      <c r="P3439" s="72">
        <f t="shared" si="691"/>
        <v>0</v>
      </c>
      <c r="Q3439" s="74">
        <f t="shared" si="692"/>
        <v>7</v>
      </c>
      <c r="R3439" s="72" t="str">
        <f t="shared" si="693"/>
        <v/>
      </c>
      <c r="S3439" s="72" t="str">
        <f t="shared" si="694"/>
        <v/>
      </c>
      <c r="AT3439" s="20">
        <f t="shared" si="695"/>
        <v>-7802.0999999999995</v>
      </c>
    </row>
    <row r="3440" spans="1:46" ht="33.75">
      <c r="A3440" s="54">
        <v>8074</v>
      </c>
      <c r="B3440" s="54" t="s">
        <v>2087</v>
      </c>
      <c r="C3440" s="58" t="s">
        <v>2506</v>
      </c>
      <c r="D3440" s="79">
        <v>7</v>
      </c>
      <c r="E3440" s="79">
        <v>7</v>
      </c>
      <c r="F3440" s="80">
        <v>848.32</v>
      </c>
      <c r="G3440" s="80">
        <v>121.19</v>
      </c>
      <c r="H3440" s="80">
        <v>848.32</v>
      </c>
      <c r="I3440" s="80" t="s">
        <v>28</v>
      </c>
      <c r="J3440" s="80" t="s">
        <v>28</v>
      </c>
      <c r="K3440" s="80">
        <v>121.19</v>
      </c>
      <c r="L3440" s="73">
        <f t="shared" si="687"/>
        <v>100.72</v>
      </c>
      <c r="M3440" s="73">
        <f t="shared" si="688"/>
        <v>121.19</v>
      </c>
      <c r="N3440" s="72" t="str">
        <f t="shared" si="689"/>
        <v>1103</v>
      </c>
      <c r="O3440" s="74">
        <f t="shared" si="690"/>
        <v>0</v>
      </c>
      <c r="P3440" s="72">
        <f t="shared" si="691"/>
        <v>0</v>
      </c>
      <c r="Q3440" s="74">
        <f t="shared" si="692"/>
        <v>7</v>
      </c>
      <c r="R3440" s="72" t="str">
        <f t="shared" si="693"/>
        <v/>
      </c>
      <c r="S3440" s="72" t="str">
        <f t="shared" si="694"/>
        <v/>
      </c>
      <c r="AT3440" s="20">
        <f t="shared" si="695"/>
        <v>-9064.7999999999993</v>
      </c>
    </row>
    <row r="3441" spans="1:46" ht="33.75">
      <c r="A3441" s="54">
        <v>8074</v>
      </c>
      <c r="B3441" s="54" t="s">
        <v>2085</v>
      </c>
      <c r="C3441" s="58" t="s">
        <v>2506</v>
      </c>
      <c r="D3441" s="79">
        <v>7</v>
      </c>
      <c r="E3441" s="79">
        <v>7</v>
      </c>
      <c r="F3441" s="80">
        <v>848.32</v>
      </c>
      <c r="G3441" s="80">
        <v>121.19</v>
      </c>
      <c r="H3441" s="80">
        <v>848.32</v>
      </c>
      <c r="I3441" s="80" t="s">
        <v>28</v>
      </c>
      <c r="J3441" s="80" t="s">
        <v>28</v>
      </c>
      <c r="K3441" s="80">
        <v>121.19</v>
      </c>
      <c r="L3441" s="73">
        <f t="shared" si="687"/>
        <v>100.72</v>
      </c>
      <c r="M3441" s="73">
        <f t="shared" si="688"/>
        <v>121.19</v>
      </c>
      <c r="N3441" s="72" t="str">
        <f t="shared" si="689"/>
        <v>1103</v>
      </c>
      <c r="O3441" s="74">
        <f t="shared" si="690"/>
        <v>0</v>
      </c>
      <c r="P3441" s="72">
        <f t="shared" si="691"/>
        <v>0</v>
      </c>
      <c r="Q3441" s="74">
        <f t="shared" si="692"/>
        <v>7</v>
      </c>
      <c r="R3441" s="72" t="str">
        <f t="shared" si="693"/>
        <v/>
      </c>
      <c r="S3441" s="72" t="str">
        <f t="shared" si="694"/>
        <v/>
      </c>
      <c r="AT3441" s="20">
        <f t="shared" si="695"/>
        <v>-9064.7999999999993</v>
      </c>
    </row>
    <row r="3442" spans="1:46" ht="33.75">
      <c r="A3442" s="54">
        <v>8074</v>
      </c>
      <c r="B3442" s="54" t="s">
        <v>2083</v>
      </c>
      <c r="C3442" s="58" t="s">
        <v>2506</v>
      </c>
      <c r="D3442" s="79">
        <v>7</v>
      </c>
      <c r="E3442" s="79">
        <v>7</v>
      </c>
      <c r="F3442" s="80">
        <v>848.32</v>
      </c>
      <c r="G3442" s="80">
        <v>121.19</v>
      </c>
      <c r="H3442" s="80">
        <v>848.32</v>
      </c>
      <c r="I3442" s="80" t="s">
        <v>28</v>
      </c>
      <c r="J3442" s="80" t="s">
        <v>28</v>
      </c>
      <c r="K3442" s="80">
        <v>121.19</v>
      </c>
      <c r="L3442" s="73">
        <f t="shared" si="687"/>
        <v>100.72</v>
      </c>
      <c r="M3442" s="73">
        <f t="shared" si="688"/>
        <v>121.19</v>
      </c>
      <c r="N3442" s="72" t="str">
        <f t="shared" si="689"/>
        <v>1103</v>
      </c>
      <c r="O3442" s="74">
        <f t="shared" si="690"/>
        <v>0</v>
      </c>
      <c r="P3442" s="72">
        <f t="shared" si="691"/>
        <v>0</v>
      </c>
      <c r="Q3442" s="74">
        <f t="shared" si="692"/>
        <v>7</v>
      </c>
      <c r="R3442" s="72" t="str">
        <f t="shared" si="693"/>
        <v/>
      </c>
      <c r="S3442" s="72" t="str">
        <f t="shared" si="694"/>
        <v/>
      </c>
      <c r="AT3442" s="20">
        <f t="shared" si="695"/>
        <v>-9064.7999999999993</v>
      </c>
    </row>
    <row r="3443" spans="1:46" ht="33.75">
      <c r="A3443" s="54">
        <v>8074</v>
      </c>
      <c r="B3443" s="54" t="s">
        <v>2081</v>
      </c>
      <c r="C3443" s="58" t="s">
        <v>2506</v>
      </c>
      <c r="D3443" s="79">
        <v>7</v>
      </c>
      <c r="E3443" s="79">
        <v>7</v>
      </c>
      <c r="F3443" s="80">
        <v>848.32</v>
      </c>
      <c r="G3443" s="80">
        <v>121.19</v>
      </c>
      <c r="H3443" s="80">
        <v>848.32</v>
      </c>
      <c r="I3443" s="80" t="s">
        <v>28</v>
      </c>
      <c r="J3443" s="80" t="s">
        <v>28</v>
      </c>
      <c r="K3443" s="80">
        <v>121.19</v>
      </c>
      <c r="L3443" s="73">
        <f t="shared" si="687"/>
        <v>100.72</v>
      </c>
      <c r="M3443" s="73">
        <f t="shared" si="688"/>
        <v>121.19</v>
      </c>
      <c r="N3443" s="72" t="str">
        <f t="shared" si="689"/>
        <v>1103</v>
      </c>
      <c r="O3443" s="74">
        <f t="shared" si="690"/>
        <v>0</v>
      </c>
      <c r="P3443" s="72">
        <f t="shared" si="691"/>
        <v>0</v>
      </c>
      <c r="Q3443" s="74">
        <f t="shared" si="692"/>
        <v>7</v>
      </c>
      <c r="R3443" s="72" t="str">
        <f t="shared" si="693"/>
        <v/>
      </c>
      <c r="S3443" s="72" t="str">
        <f t="shared" si="694"/>
        <v/>
      </c>
      <c r="AT3443" s="20">
        <f t="shared" si="695"/>
        <v>-9064.7999999999993</v>
      </c>
    </row>
    <row r="3444" spans="1:46" ht="33.75">
      <c r="A3444" s="54">
        <v>8074</v>
      </c>
      <c r="B3444" s="54" t="s">
        <v>2079</v>
      </c>
      <c r="C3444" s="58" t="s">
        <v>2506</v>
      </c>
      <c r="D3444" s="79">
        <v>7</v>
      </c>
      <c r="E3444" s="79">
        <v>7</v>
      </c>
      <c r="F3444" s="80">
        <v>848.32</v>
      </c>
      <c r="G3444" s="80">
        <v>121.19</v>
      </c>
      <c r="H3444" s="80">
        <v>848.32</v>
      </c>
      <c r="I3444" s="80" t="s">
        <v>28</v>
      </c>
      <c r="J3444" s="80" t="s">
        <v>28</v>
      </c>
      <c r="K3444" s="80">
        <v>121.19</v>
      </c>
      <c r="L3444" s="73">
        <f t="shared" si="687"/>
        <v>100.72</v>
      </c>
      <c r="M3444" s="73">
        <f t="shared" si="688"/>
        <v>121.19</v>
      </c>
      <c r="N3444" s="72" t="str">
        <f t="shared" si="689"/>
        <v>1103</v>
      </c>
      <c r="O3444" s="74">
        <f t="shared" si="690"/>
        <v>0</v>
      </c>
      <c r="P3444" s="72">
        <f t="shared" si="691"/>
        <v>0</v>
      </c>
      <c r="Q3444" s="74">
        <f t="shared" si="692"/>
        <v>7</v>
      </c>
      <c r="R3444" s="72" t="str">
        <f t="shared" si="693"/>
        <v/>
      </c>
      <c r="S3444" s="72" t="str">
        <f t="shared" si="694"/>
        <v/>
      </c>
      <c r="AT3444" s="20">
        <f t="shared" si="695"/>
        <v>-9064.7999999999993</v>
      </c>
    </row>
    <row r="3445" spans="1:46" ht="33.75">
      <c r="A3445" s="54">
        <v>8074</v>
      </c>
      <c r="B3445" s="54" t="s">
        <v>2077</v>
      </c>
      <c r="C3445" s="58" t="s">
        <v>2506</v>
      </c>
      <c r="D3445" s="79">
        <v>7</v>
      </c>
      <c r="E3445" s="79">
        <v>7</v>
      </c>
      <c r="F3445" s="80">
        <v>848.32</v>
      </c>
      <c r="G3445" s="80">
        <v>121.19</v>
      </c>
      <c r="H3445" s="80">
        <v>848.32</v>
      </c>
      <c r="I3445" s="80" t="s">
        <v>28</v>
      </c>
      <c r="J3445" s="80" t="s">
        <v>28</v>
      </c>
      <c r="K3445" s="80">
        <v>121.19</v>
      </c>
      <c r="L3445" s="73">
        <f t="shared" si="687"/>
        <v>100.72</v>
      </c>
      <c r="M3445" s="73">
        <f t="shared" si="688"/>
        <v>121.19</v>
      </c>
      <c r="N3445" s="72" t="str">
        <f t="shared" si="689"/>
        <v>1103</v>
      </c>
      <c r="O3445" s="74">
        <f t="shared" si="690"/>
        <v>0</v>
      </c>
      <c r="P3445" s="72">
        <f t="shared" si="691"/>
        <v>0</v>
      </c>
      <c r="Q3445" s="74">
        <f t="shared" si="692"/>
        <v>7</v>
      </c>
      <c r="R3445" s="72" t="str">
        <f t="shared" si="693"/>
        <v/>
      </c>
      <c r="S3445" s="72" t="str">
        <f t="shared" si="694"/>
        <v/>
      </c>
      <c r="AT3445" s="20">
        <f t="shared" si="695"/>
        <v>-9064.7999999999993</v>
      </c>
    </row>
    <row r="3446" spans="1:46" ht="33.75">
      <c r="A3446" s="54">
        <v>8074</v>
      </c>
      <c r="B3446" s="54" t="s">
        <v>2075</v>
      </c>
      <c r="C3446" s="58" t="s">
        <v>2506</v>
      </c>
      <c r="D3446" s="79">
        <v>7</v>
      </c>
      <c r="E3446" s="79">
        <v>7</v>
      </c>
      <c r="F3446" s="80">
        <v>848.32</v>
      </c>
      <c r="G3446" s="80">
        <v>121.19</v>
      </c>
      <c r="H3446" s="80">
        <v>848.32</v>
      </c>
      <c r="I3446" s="80" t="s">
        <v>28</v>
      </c>
      <c r="J3446" s="80" t="s">
        <v>28</v>
      </c>
      <c r="K3446" s="80">
        <v>121.19</v>
      </c>
      <c r="L3446" s="73">
        <f t="shared" si="687"/>
        <v>105.68</v>
      </c>
      <c r="M3446" s="73">
        <f t="shared" si="688"/>
        <v>121.19</v>
      </c>
      <c r="N3446" s="72" t="str">
        <f t="shared" si="689"/>
        <v>1103</v>
      </c>
      <c r="O3446" s="74">
        <f t="shared" si="690"/>
        <v>0</v>
      </c>
      <c r="P3446" s="72">
        <f t="shared" si="691"/>
        <v>0</v>
      </c>
      <c r="Q3446" s="74">
        <f t="shared" si="692"/>
        <v>7</v>
      </c>
      <c r="R3446" s="72" t="str">
        <f t="shared" si="693"/>
        <v/>
      </c>
      <c r="S3446" s="72" t="str">
        <f t="shared" si="694"/>
        <v/>
      </c>
      <c r="AT3446" s="20">
        <f t="shared" si="695"/>
        <v>-9511.2000000000007</v>
      </c>
    </row>
    <row r="3447" spans="1:46" ht="33.75">
      <c r="A3447" s="54">
        <v>8074</v>
      </c>
      <c r="B3447" s="54" t="s">
        <v>2073</v>
      </c>
      <c r="C3447" s="58" t="s">
        <v>2506</v>
      </c>
      <c r="D3447" s="79">
        <v>7</v>
      </c>
      <c r="E3447" s="79">
        <v>7</v>
      </c>
      <c r="F3447" s="80">
        <v>848.32</v>
      </c>
      <c r="G3447" s="80">
        <v>121.19</v>
      </c>
      <c r="H3447" s="80">
        <v>848.32</v>
      </c>
      <c r="I3447" s="80" t="s">
        <v>28</v>
      </c>
      <c r="J3447" s="80" t="s">
        <v>28</v>
      </c>
      <c r="K3447" s="80">
        <v>121.19</v>
      </c>
      <c r="L3447" s="73">
        <f t="shared" si="687"/>
        <v>105.68</v>
      </c>
      <c r="M3447" s="73">
        <f t="shared" si="688"/>
        <v>121.19</v>
      </c>
      <c r="N3447" s="72" t="str">
        <f t="shared" si="689"/>
        <v>1103</v>
      </c>
      <c r="O3447" s="74">
        <f t="shared" si="690"/>
        <v>0</v>
      </c>
      <c r="P3447" s="72">
        <f t="shared" si="691"/>
        <v>0</v>
      </c>
      <c r="Q3447" s="74">
        <f t="shared" si="692"/>
        <v>7</v>
      </c>
      <c r="R3447" s="72" t="str">
        <f t="shared" si="693"/>
        <v/>
      </c>
      <c r="S3447" s="72" t="str">
        <f t="shared" si="694"/>
        <v/>
      </c>
      <c r="AT3447" s="20">
        <f t="shared" si="695"/>
        <v>-9511.2000000000007</v>
      </c>
    </row>
    <row r="3448" spans="1:46" ht="33.75">
      <c r="A3448" s="54">
        <v>8074</v>
      </c>
      <c r="B3448" s="54" t="s">
        <v>2071</v>
      </c>
      <c r="C3448" s="58" t="s">
        <v>2506</v>
      </c>
      <c r="D3448" s="79">
        <v>7</v>
      </c>
      <c r="E3448" s="79">
        <v>7</v>
      </c>
      <c r="F3448" s="80">
        <v>848.32</v>
      </c>
      <c r="G3448" s="80">
        <v>121.19</v>
      </c>
      <c r="H3448" s="80">
        <v>848.32</v>
      </c>
      <c r="I3448" s="80" t="s">
        <v>28</v>
      </c>
      <c r="J3448" s="80" t="s">
        <v>28</v>
      </c>
      <c r="K3448" s="80">
        <v>121.19</v>
      </c>
      <c r="L3448" s="73">
        <f t="shared" si="687"/>
        <v>105.68</v>
      </c>
      <c r="M3448" s="73">
        <f t="shared" si="688"/>
        <v>121.19</v>
      </c>
      <c r="N3448" s="72" t="str">
        <f t="shared" si="689"/>
        <v>1103</v>
      </c>
      <c r="O3448" s="74">
        <f t="shared" si="690"/>
        <v>0</v>
      </c>
      <c r="P3448" s="72">
        <f t="shared" si="691"/>
        <v>0</v>
      </c>
      <c r="Q3448" s="74">
        <f t="shared" si="692"/>
        <v>7</v>
      </c>
      <c r="R3448" s="72" t="str">
        <f t="shared" si="693"/>
        <v/>
      </c>
      <c r="S3448" s="72" t="str">
        <f t="shared" si="694"/>
        <v/>
      </c>
      <c r="AT3448" s="20">
        <f t="shared" si="695"/>
        <v>-9511.2000000000007</v>
      </c>
    </row>
    <row r="3449" spans="1:46" ht="33.75">
      <c r="A3449" s="54">
        <v>8074</v>
      </c>
      <c r="B3449" s="54" t="s">
        <v>2069</v>
      </c>
      <c r="C3449" s="58" t="s">
        <v>2506</v>
      </c>
      <c r="D3449" s="79">
        <v>7</v>
      </c>
      <c r="E3449" s="79">
        <v>7</v>
      </c>
      <c r="F3449" s="80">
        <v>848.32</v>
      </c>
      <c r="G3449" s="80">
        <v>121.19</v>
      </c>
      <c r="H3449" s="80">
        <v>848.32</v>
      </c>
      <c r="I3449" s="80" t="s">
        <v>28</v>
      </c>
      <c r="J3449" s="80" t="s">
        <v>28</v>
      </c>
      <c r="K3449" s="80">
        <v>121.19</v>
      </c>
      <c r="L3449" s="73">
        <f t="shared" si="687"/>
        <v>105.68</v>
      </c>
      <c r="M3449" s="73">
        <f t="shared" si="688"/>
        <v>121.19</v>
      </c>
      <c r="N3449" s="72" t="str">
        <f t="shared" si="689"/>
        <v>1103</v>
      </c>
      <c r="O3449" s="74">
        <f t="shared" si="690"/>
        <v>0</v>
      </c>
      <c r="P3449" s="72">
        <f t="shared" si="691"/>
        <v>0</v>
      </c>
      <c r="Q3449" s="74">
        <f t="shared" si="692"/>
        <v>7</v>
      </c>
      <c r="R3449" s="72" t="str">
        <f t="shared" si="693"/>
        <v/>
      </c>
      <c r="S3449" s="72" t="str">
        <f t="shared" si="694"/>
        <v/>
      </c>
      <c r="AT3449" s="20">
        <f t="shared" si="695"/>
        <v>-9511.2000000000007</v>
      </c>
    </row>
    <row r="3450" spans="1:46" ht="33.75">
      <c r="A3450" s="54">
        <v>8074</v>
      </c>
      <c r="B3450" s="54" t="s">
        <v>2067</v>
      </c>
      <c r="C3450" s="58" t="s">
        <v>2506</v>
      </c>
      <c r="D3450" s="79">
        <v>7</v>
      </c>
      <c r="E3450" s="79">
        <v>7</v>
      </c>
      <c r="F3450" s="80">
        <v>848.32</v>
      </c>
      <c r="G3450" s="80">
        <v>121.19</v>
      </c>
      <c r="H3450" s="80">
        <v>848.32</v>
      </c>
      <c r="I3450" s="80" t="s">
        <v>28</v>
      </c>
      <c r="J3450" s="80" t="s">
        <v>28</v>
      </c>
      <c r="K3450" s="80">
        <v>121.19</v>
      </c>
      <c r="L3450" s="73">
        <f t="shared" si="687"/>
        <v>105.68</v>
      </c>
      <c r="M3450" s="73">
        <f t="shared" si="688"/>
        <v>121.19</v>
      </c>
      <c r="N3450" s="72" t="str">
        <f t="shared" si="689"/>
        <v>1103</v>
      </c>
      <c r="O3450" s="74">
        <f t="shared" si="690"/>
        <v>0</v>
      </c>
      <c r="P3450" s="72">
        <f t="shared" si="691"/>
        <v>0</v>
      </c>
      <c r="Q3450" s="74">
        <f t="shared" si="692"/>
        <v>7</v>
      </c>
      <c r="R3450" s="72" t="str">
        <f t="shared" si="693"/>
        <v/>
      </c>
      <c r="S3450" s="72" t="str">
        <f t="shared" si="694"/>
        <v/>
      </c>
      <c r="AT3450" s="20">
        <f t="shared" si="695"/>
        <v>-9511.2000000000007</v>
      </c>
    </row>
    <row r="3451" spans="1:46" ht="33.75">
      <c r="A3451" s="54">
        <v>8074</v>
      </c>
      <c r="B3451" s="54" t="s">
        <v>2065</v>
      </c>
      <c r="C3451" s="58" t="s">
        <v>2506</v>
      </c>
      <c r="D3451" s="79">
        <v>7</v>
      </c>
      <c r="E3451" s="79">
        <v>7</v>
      </c>
      <c r="F3451" s="80">
        <v>848.32</v>
      </c>
      <c r="G3451" s="80">
        <v>121.19</v>
      </c>
      <c r="H3451" s="80">
        <v>848.32</v>
      </c>
      <c r="I3451" s="80" t="s">
        <v>28</v>
      </c>
      <c r="J3451" s="80" t="s">
        <v>28</v>
      </c>
      <c r="K3451" s="80">
        <v>121.19</v>
      </c>
      <c r="L3451" s="73">
        <f t="shared" si="687"/>
        <v>105.68</v>
      </c>
      <c r="M3451" s="73">
        <f t="shared" si="688"/>
        <v>121.19</v>
      </c>
      <c r="N3451" s="72" t="str">
        <f t="shared" si="689"/>
        <v>1103</v>
      </c>
      <c r="O3451" s="74">
        <f t="shared" si="690"/>
        <v>0</v>
      </c>
      <c r="P3451" s="72">
        <f t="shared" si="691"/>
        <v>0</v>
      </c>
      <c r="Q3451" s="74">
        <f t="shared" si="692"/>
        <v>7</v>
      </c>
      <c r="R3451" s="72" t="str">
        <f t="shared" si="693"/>
        <v/>
      </c>
      <c r="S3451" s="72" t="str">
        <f t="shared" si="694"/>
        <v/>
      </c>
      <c r="AT3451" s="20">
        <f t="shared" si="695"/>
        <v>-9511.2000000000007</v>
      </c>
    </row>
    <row r="3452" spans="1:46" ht="33.75">
      <c r="A3452" s="54">
        <v>8075</v>
      </c>
      <c r="B3452" s="54" t="s">
        <v>2097</v>
      </c>
      <c r="C3452" s="58" t="s">
        <v>2507</v>
      </c>
      <c r="D3452" s="79">
        <v>7</v>
      </c>
      <c r="E3452" s="79">
        <v>7</v>
      </c>
      <c r="F3452" s="80">
        <v>558.24</v>
      </c>
      <c r="G3452" s="80">
        <v>79.75</v>
      </c>
      <c r="H3452" s="80">
        <v>558.24</v>
      </c>
      <c r="I3452" s="80" t="s">
        <v>28</v>
      </c>
      <c r="J3452" s="80" t="s">
        <v>28</v>
      </c>
      <c r="K3452" s="80">
        <v>79.75</v>
      </c>
      <c r="L3452" s="73">
        <f t="shared" si="687"/>
        <v>76.66</v>
      </c>
      <c r="M3452" s="73">
        <f t="shared" si="688"/>
        <v>79.75</v>
      </c>
      <c r="N3452" s="72" t="str">
        <f t="shared" si="689"/>
        <v>1112</v>
      </c>
      <c r="O3452" s="74">
        <f t="shared" si="690"/>
        <v>0</v>
      </c>
      <c r="P3452" s="72">
        <f t="shared" si="691"/>
        <v>0</v>
      </c>
      <c r="Q3452" s="74">
        <f t="shared" si="692"/>
        <v>7</v>
      </c>
      <c r="R3452" s="72" t="str">
        <f t="shared" si="693"/>
        <v/>
      </c>
      <c r="S3452" s="72" t="str">
        <f t="shared" si="694"/>
        <v/>
      </c>
      <c r="AT3452" s="20">
        <f t="shared" si="695"/>
        <v>-6899.4</v>
      </c>
    </row>
    <row r="3453" spans="1:46" ht="33.75">
      <c r="A3453" s="54">
        <v>8075</v>
      </c>
      <c r="B3453" s="54" t="s">
        <v>2095</v>
      </c>
      <c r="C3453" s="58" t="s">
        <v>2507</v>
      </c>
      <c r="D3453" s="79">
        <v>7</v>
      </c>
      <c r="E3453" s="79">
        <v>7</v>
      </c>
      <c r="F3453" s="80">
        <v>558.24</v>
      </c>
      <c r="G3453" s="80">
        <v>79.75</v>
      </c>
      <c r="H3453" s="80">
        <v>558.24</v>
      </c>
      <c r="I3453" s="80" t="s">
        <v>28</v>
      </c>
      <c r="J3453" s="80" t="s">
        <v>28</v>
      </c>
      <c r="K3453" s="80">
        <v>79.75</v>
      </c>
      <c r="L3453" s="73">
        <f t="shared" si="687"/>
        <v>76.66</v>
      </c>
      <c r="M3453" s="73">
        <f t="shared" si="688"/>
        <v>79.75</v>
      </c>
      <c r="N3453" s="72" t="str">
        <f t="shared" si="689"/>
        <v>1112</v>
      </c>
      <c r="O3453" s="74">
        <f t="shared" si="690"/>
        <v>0</v>
      </c>
      <c r="P3453" s="72">
        <f t="shared" si="691"/>
        <v>0</v>
      </c>
      <c r="Q3453" s="74">
        <f t="shared" si="692"/>
        <v>7</v>
      </c>
      <c r="R3453" s="72" t="str">
        <f t="shared" si="693"/>
        <v/>
      </c>
      <c r="S3453" s="72" t="str">
        <f t="shared" si="694"/>
        <v/>
      </c>
      <c r="AT3453" s="20">
        <f t="shared" si="695"/>
        <v>-6899.4</v>
      </c>
    </row>
    <row r="3454" spans="1:46" ht="33.75">
      <c r="A3454" s="54">
        <v>8075</v>
      </c>
      <c r="B3454" s="54" t="s">
        <v>2093</v>
      </c>
      <c r="C3454" s="58" t="s">
        <v>2507</v>
      </c>
      <c r="D3454" s="79">
        <v>7</v>
      </c>
      <c r="E3454" s="79">
        <v>7</v>
      </c>
      <c r="F3454" s="80">
        <v>558.24</v>
      </c>
      <c r="G3454" s="80">
        <v>79.75</v>
      </c>
      <c r="H3454" s="80">
        <v>558.24</v>
      </c>
      <c r="I3454" s="80" t="s">
        <v>28</v>
      </c>
      <c r="J3454" s="80" t="s">
        <v>28</v>
      </c>
      <c r="K3454" s="80">
        <v>79.75</v>
      </c>
      <c r="L3454" s="73">
        <f t="shared" si="687"/>
        <v>76.66</v>
      </c>
      <c r="M3454" s="73">
        <f t="shared" si="688"/>
        <v>79.75</v>
      </c>
      <c r="N3454" s="72" t="str">
        <f t="shared" si="689"/>
        <v>1112</v>
      </c>
      <c r="O3454" s="74">
        <f t="shared" si="690"/>
        <v>0</v>
      </c>
      <c r="P3454" s="72">
        <f t="shared" si="691"/>
        <v>0</v>
      </c>
      <c r="Q3454" s="74">
        <f t="shared" si="692"/>
        <v>7</v>
      </c>
      <c r="R3454" s="72" t="str">
        <f t="shared" si="693"/>
        <v/>
      </c>
      <c r="S3454" s="72" t="str">
        <f t="shared" si="694"/>
        <v/>
      </c>
      <c r="AT3454" s="20">
        <f t="shared" si="695"/>
        <v>-6899.4</v>
      </c>
    </row>
    <row r="3455" spans="1:46" ht="33.75">
      <c r="A3455" s="54">
        <v>8075</v>
      </c>
      <c r="B3455" s="54" t="s">
        <v>2091</v>
      </c>
      <c r="C3455" s="58" t="s">
        <v>2507</v>
      </c>
      <c r="D3455" s="79">
        <v>7</v>
      </c>
      <c r="E3455" s="79">
        <v>7</v>
      </c>
      <c r="F3455" s="80">
        <v>558.24</v>
      </c>
      <c r="G3455" s="80">
        <v>79.75</v>
      </c>
      <c r="H3455" s="80">
        <v>558.24</v>
      </c>
      <c r="I3455" s="80" t="s">
        <v>28</v>
      </c>
      <c r="J3455" s="80" t="s">
        <v>28</v>
      </c>
      <c r="K3455" s="80">
        <v>79.75</v>
      </c>
      <c r="L3455" s="73">
        <f t="shared" si="687"/>
        <v>76.66</v>
      </c>
      <c r="M3455" s="73">
        <f t="shared" si="688"/>
        <v>79.75</v>
      </c>
      <c r="N3455" s="72" t="str">
        <f t="shared" si="689"/>
        <v>1112</v>
      </c>
      <c r="O3455" s="74">
        <f t="shared" si="690"/>
        <v>0</v>
      </c>
      <c r="P3455" s="72">
        <f t="shared" si="691"/>
        <v>0</v>
      </c>
      <c r="Q3455" s="74">
        <f t="shared" si="692"/>
        <v>7</v>
      </c>
      <c r="R3455" s="72" t="str">
        <f t="shared" si="693"/>
        <v/>
      </c>
      <c r="S3455" s="72" t="str">
        <f t="shared" si="694"/>
        <v/>
      </c>
      <c r="AT3455" s="20">
        <f t="shared" si="695"/>
        <v>-6899.4</v>
      </c>
    </row>
    <row r="3456" spans="1:46" ht="33.75">
      <c r="A3456" s="54">
        <v>8076</v>
      </c>
      <c r="B3456" s="54" t="s">
        <v>2107</v>
      </c>
      <c r="C3456" s="58" t="s">
        <v>2508</v>
      </c>
      <c r="D3456" s="79">
        <v>7</v>
      </c>
      <c r="E3456" s="79">
        <v>7</v>
      </c>
      <c r="F3456" s="80">
        <v>626.71</v>
      </c>
      <c r="G3456" s="80">
        <v>89.53</v>
      </c>
      <c r="H3456" s="80">
        <v>626.71</v>
      </c>
      <c r="I3456" s="80" t="s">
        <v>28</v>
      </c>
      <c r="J3456" s="80" t="s">
        <v>28</v>
      </c>
      <c r="K3456" s="80">
        <v>89.53</v>
      </c>
      <c r="L3456" s="73">
        <f t="shared" si="687"/>
        <v>80.709999999999994</v>
      </c>
      <c r="M3456" s="73">
        <f t="shared" si="688"/>
        <v>89.53</v>
      </c>
      <c r="N3456" s="72" t="str">
        <f t="shared" si="689"/>
        <v>1115</v>
      </c>
      <c r="O3456" s="74">
        <f t="shared" si="690"/>
        <v>0</v>
      </c>
      <c r="P3456" s="72">
        <f t="shared" si="691"/>
        <v>0</v>
      </c>
      <c r="Q3456" s="74">
        <f t="shared" si="692"/>
        <v>7</v>
      </c>
      <c r="R3456" s="72" t="str">
        <f t="shared" si="693"/>
        <v/>
      </c>
      <c r="S3456" s="72" t="str">
        <f t="shared" si="694"/>
        <v/>
      </c>
      <c r="AT3456" s="20">
        <f t="shared" si="695"/>
        <v>-7263.9</v>
      </c>
    </row>
    <row r="3457" spans="1:46" ht="33.75">
      <c r="A3457" s="54">
        <v>8076</v>
      </c>
      <c r="B3457" s="54" t="s">
        <v>2105</v>
      </c>
      <c r="C3457" s="58" t="s">
        <v>2508</v>
      </c>
      <c r="D3457" s="79">
        <v>7</v>
      </c>
      <c r="E3457" s="79">
        <v>7</v>
      </c>
      <c r="F3457" s="80">
        <v>626.71</v>
      </c>
      <c r="G3457" s="80">
        <v>89.53</v>
      </c>
      <c r="H3457" s="80">
        <v>626.71</v>
      </c>
      <c r="I3457" s="80" t="s">
        <v>28</v>
      </c>
      <c r="J3457" s="80" t="s">
        <v>28</v>
      </c>
      <c r="K3457" s="80">
        <v>89.53</v>
      </c>
      <c r="L3457" s="73">
        <f t="shared" si="687"/>
        <v>80.709999999999994</v>
      </c>
      <c r="M3457" s="73">
        <f t="shared" si="688"/>
        <v>89.53</v>
      </c>
      <c r="N3457" s="72" t="str">
        <f t="shared" si="689"/>
        <v>1115</v>
      </c>
      <c r="O3457" s="74">
        <f t="shared" si="690"/>
        <v>0</v>
      </c>
      <c r="P3457" s="72">
        <f t="shared" si="691"/>
        <v>0</v>
      </c>
      <c r="Q3457" s="74">
        <f t="shared" si="692"/>
        <v>7</v>
      </c>
      <c r="R3457" s="72" t="str">
        <f t="shared" si="693"/>
        <v/>
      </c>
      <c r="S3457" s="72" t="str">
        <f t="shared" si="694"/>
        <v/>
      </c>
      <c r="AT3457" s="20">
        <f t="shared" si="695"/>
        <v>-7263.9</v>
      </c>
    </row>
    <row r="3458" spans="1:46" ht="33.75">
      <c r="A3458" s="54">
        <v>8076</v>
      </c>
      <c r="B3458" s="54" t="s">
        <v>2103</v>
      </c>
      <c r="C3458" s="58" t="s">
        <v>2508</v>
      </c>
      <c r="D3458" s="79">
        <v>7</v>
      </c>
      <c r="E3458" s="79">
        <v>7</v>
      </c>
      <c r="F3458" s="80">
        <v>626.71</v>
      </c>
      <c r="G3458" s="80">
        <v>89.53</v>
      </c>
      <c r="H3458" s="80">
        <v>626.71</v>
      </c>
      <c r="I3458" s="80" t="s">
        <v>28</v>
      </c>
      <c r="J3458" s="80" t="s">
        <v>28</v>
      </c>
      <c r="K3458" s="80">
        <v>89.53</v>
      </c>
      <c r="L3458" s="73">
        <f t="shared" si="687"/>
        <v>80.709999999999994</v>
      </c>
      <c r="M3458" s="73">
        <f t="shared" si="688"/>
        <v>89.53</v>
      </c>
      <c r="N3458" s="72" t="str">
        <f t="shared" si="689"/>
        <v>1115</v>
      </c>
      <c r="O3458" s="74">
        <f t="shared" si="690"/>
        <v>0</v>
      </c>
      <c r="P3458" s="72">
        <f t="shared" si="691"/>
        <v>0</v>
      </c>
      <c r="Q3458" s="74">
        <f t="shared" si="692"/>
        <v>7</v>
      </c>
      <c r="R3458" s="72" t="str">
        <f t="shared" si="693"/>
        <v/>
      </c>
      <c r="S3458" s="72" t="str">
        <f t="shared" si="694"/>
        <v/>
      </c>
      <c r="AT3458" s="20">
        <f t="shared" si="695"/>
        <v>-7263.9</v>
      </c>
    </row>
    <row r="3459" spans="1:46" ht="33.75">
      <c r="A3459" s="54">
        <v>8076</v>
      </c>
      <c r="B3459" s="54" t="s">
        <v>2101</v>
      </c>
      <c r="C3459" s="58" t="s">
        <v>2508</v>
      </c>
      <c r="D3459" s="79">
        <v>7</v>
      </c>
      <c r="E3459" s="79">
        <v>7</v>
      </c>
      <c r="F3459" s="80">
        <v>626.71</v>
      </c>
      <c r="G3459" s="80">
        <v>89.53</v>
      </c>
      <c r="H3459" s="80">
        <v>626.71</v>
      </c>
      <c r="I3459" s="80" t="s">
        <v>28</v>
      </c>
      <c r="J3459" s="80" t="s">
        <v>28</v>
      </c>
      <c r="K3459" s="80">
        <v>89.53</v>
      </c>
      <c r="L3459" s="73">
        <f t="shared" si="687"/>
        <v>80.709999999999994</v>
      </c>
      <c r="M3459" s="73">
        <f t="shared" si="688"/>
        <v>89.53</v>
      </c>
      <c r="N3459" s="72" t="str">
        <f t="shared" si="689"/>
        <v>1115</v>
      </c>
      <c r="O3459" s="74">
        <f t="shared" si="690"/>
        <v>0</v>
      </c>
      <c r="P3459" s="72">
        <f t="shared" si="691"/>
        <v>0</v>
      </c>
      <c r="Q3459" s="74">
        <f t="shared" si="692"/>
        <v>7</v>
      </c>
      <c r="R3459" s="72" t="str">
        <f t="shared" si="693"/>
        <v/>
      </c>
      <c r="S3459" s="72" t="str">
        <f t="shared" si="694"/>
        <v/>
      </c>
      <c r="AT3459" s="20">
        <f t="shared" si="695"/>
        <v>-7263.9</v>
      </c>
    </row>
    <row r="3460" spans="1:46" ht="22.5">
      <c r="A3460" s="54">
        <v>8077</v>
      </c>
      <c r="B3460" s="54" t="s">
        <v>2133</v>
      </c>
      <c r="C3460" s="58" t="s">
        <v>2509</v>
      </c>
      <c r="D3460" s="79">
        <v>7</v>
      </c>
      <c r="E3460" s="79">
        <v>7</v>
      </c>
      <c r="F3460" s="80">
        <v>863.37</v>
      </c>
      <c r="G3460" s="80">
        <v>123.34</v>
      </c>
      <c r="H3460" s="80">
        <v>863.37</v>
      </c>
      <c r="I3460" s="80" t="s">
        <v>28</v>
      </c>
      <c r="J3460" s="80" t="s">
        <v>28</v>
      </c>
      <c r="K3460" s="80">
        <v>123.34</v>
      </c>
      <c r="L3460" s="73">
        <f t="shared" ref="L3460:L3523" si="696">IFERROR(VLOOKUP(B3460,$B$1326:$K$2467,6,0),"")</f>
        <v>88.42</v>
      </c>
      <c r="M3460" s="73">
        <f t="shared" ref="M3460:M3523" si="697">IFERROR(VLOOKUP($B3460,$B$2468:$K$3603,6,0),"")</f>
        <v>123.34</v>
      </c>
      <c r="N3460" s="72" t="str">
        <f t="shared" ref="N3460:N3523" si="698">LEFT(B3460,4)</f>
        <v>1118</v>
      </c>
      <c r="O3460" s="74">
        <f t="shared" ref="O3460:O3523" si="699">E3460-D3460</f>
        <v>0</v>
      </c>
      <c r="P3460" s="72">
        <f t="shared" ref="P3460:P3523" si="700">IF(O3460=20,1,0)</f>
        <v>0</v>
      </c>
      <c r="Q3460" s="74">
        <f t="shared" ref="Q3460:Q3523" si="701">D3460</f>
        <v>7</v>
      </c>
      <c r="R3460" s="72" t="str">
        <f t="shared" ref="R3460:R3523" si="702">IF(P3460=1,Q3460+7,"")</f>
        <v/>
      </c>
      <c r="S3460" s="72" t="str">
        <f t="shared" ref="S3460:S3523" si="703">IF(P3460=1,Q3460+14,"")</f>
        <v/>
      </c>
      <c r="AT3460" s="20">
        <f t="shared" si="695"/>
        <v>-7957.8</v>
      </c>
    </row>
    <row r="3461" spans="1:46" ht="22.5">
      <c r="A3461" s="54">
        <v>8077</v>
      </c>
      <c r="B3461" s="54" t="s">
        <v>2131</v>
      </c>
      <c r="C3461" s="58" t="s">
        <v>2509</v>
      </c>
      <c r="D3461" s="79">
        <v>7</v>
      </c>
      <c r="E3461" s="79">
        <v>7</v>
      </c>
      <c r="F3461" s="80">
        <v>863.37</v>
      </c>
      <c r="G3461" s="80">
        <v>123.34</v>
      </c>
      <c r="H3461" s="80">
        <v>863.37</v>
      </c>
      <c r="I3461" s="80" t="s">
        <v>28</v>
      </c>
      <c r="J3461" s="80" t="s">
        <v>28</v>
      </c>
      <c r="K3461" s="80">
        <v>123.34</v>
      </c>
      <c r="L3461" s="73">
        <f t="shared" si="696"/>
        <v>88.42</v>
      </c>
      <c r="M3461" s="73">
        <f t="shared" si="697"/>
        <v>123.34</v>
      </c>
      <c r="N3461" s="72" t="str">
        <f t="shared" si="698"/>
        <v>1118</v>
      </c>
      <c r="O3461" s="74">
        <f t="shared" si="699"/>
        <v>0</v>
      </c>
      <c r="P3461" s="72">
        <f t="shared" si="700"/>
        <v>0</v>
      </c>
      <c r="Q3461" s="74">
        <f t="shared" si="701"/>
        <v>7</v>
      </c>
      <c r="R3461" s="72" t="str">
        <f t="shared" si="702"/>
        <v/>
      </c>
      <c r="S3461" s="72" t="str">
        <f t="shared" si="703"/>
        <v/>
      </c>
      <c r="AT3461" s="20">
        <f t="shared" si="695"/>
        <v>-7957.8</v>
      </c>
    </row>
    <row r="3462" spans="1:46" ht="22.5">
      <c r="A3462" s="54">
        <v>8077</v>
      </c>
      <c r="B3462" s="54" t="s">
        <v>2129</v>
      </c>
      <c r="C3462" s="58" t="s">
        <v>2509</v>
      </c>
      <c r="D3462" s="79">
        <v>7</v>
      </c>
      <c r="E3462" s="79">
        <v>7</v>
      </c>
      <c r="F3462" s="80">
        <v>863.37</v>
      </c>
      <c r="G3462" s="80">
        <v>123.34</v>
      </c>
      <c r="H3462" s="80">
        <v>863.37</v>
      </c>
      <c r="I3462" s="80" t="s">
        <v>28</v>
      </c>
      <c r="J3462" s="80" t="s">
        <v>28</v>
      </c>
      <c r="K3462" s="80">
        <v>123.34</v>
      </c>
      <c r="L3462" s="73">
        <f t="shared" si="696"/>
        <v>88.42</v>
      </c>
      <c r="M3462" s="73">
        <f t="shared" si="697"/>
        <v>123.34</v>
      </c>
      <c r="N3462" s="72" t="str">
        <f t="shared" si="698"/>
        <v>1118</v>
      </c>
      <c r="O3462" s="74">
        <f t="shared" si="699"/>
        <v>0</v>
      </c>
      <c r="P3462" s="72">
        <f t="shared" si="700"/>
        <v>0</v>
      </c>
      <c r="Q3462" s="74">
        <f t="shared" si="701"/>
        <v>7</v>
      </c>
      <c r="R3462" s="72" t="str">
        <f t="shared" si="702"/>
        <v/>
      </c>
      <c r="S3462" s="72" t="str">
        <f t="shared" si="703"/>
        <v/>
      </c>
      <c r="AT3462" s="20">
        <f t="shared" si="695"/>
        <v>-7957.8</v>
      </c>
    </row>
    <row r="3463" spans="1:46" ht="22.5">
      <c r="A3463" s="54">
        <v>8077</v>
      </c>
      <c r="B3463" s="54" t="s">
        <v>2127</v>
      </c>
      <c r="C3463" s="58" t="s">
        <v>2509</v>
      </c>
      <c r="D3463" s="79">
        <v>7</v>
      </c>
      <c r="E3463" s="79">
        <v>7</v>
      </c>
      <c r="F3463" s="80">
        <v>863.37</v>
      </c>
      <c r="G3463" s="80">
        <v>123.34</v>
      </c>
      <c r="H3463" s="80">
        <v>863.37</v>
      </c>
      <c r="I3463" s="80" t="s">
        <v>28</v>
      </c>
      <c r="J3463" s="80" t="s">
        <v>28</v>
      </c>
      <c r="K3463" s="80">
        <v>123.34</v>
      </c>
      <c r="L3463" s="73">
        <f t="shared" si="696"/>
        <v>88.42</v>
      </c>
      <c r="M3463" s="73">
        <f t="shared" si="697"/>
        <v>123.34</v>
      </c>
      <c r="N3463" s="72" t="str">
        <f t="shared" si="698"/>
        <v>1118</v>
      </c>
      <c r="O3463" s="74">
        <f t="shared" si="699"/>
        <v>0</v>
      </c>
      <c r="P3463" s="72">
        <f t="shared" si="700"/>
        <v>0</v>
      </c>
      <c r="Q3463" s="74">
        <f t="shared" si="701"/>
        <v>7</v>
      </c>
      <c r="R3463" s="72" t="str">
        <f t="shared" si="702"/>
        <v/>
      </c>
      <c r="S3463" s="72" t="str">
        <f t="shared" si="703"/>
        <v/>
      </c>
      <c r="AT3463" s="20">
        <f t="shared" si="695"/>
        <v>-7957.8</v>
      </c>
    </row>
    <row r="3464" spans="1:46" ht="22.5">
      <c r="A3464" s="54">
        <v>8077</v>
      </c>
      <c r="B3464" s="54" t="s">
        <v>2125</v>
      </c>
      <c r="C3464" s="58" t="s">
        <v>2509</v>
      </c>
      <c r="D3464" s="79">
        <v>7</v>
      </c>
      <c r="E3464" s="79">
        <v>7</v>
      </c>
      <c r="F3464" s="80">
        <v>863.37</v>
      </c>
      <c r="G3464" s="80">
        <v>123.34</v>
      </c>
      <c r="H3464" s="80">
        <v>863.37</v>
      </c>
      <c r="I3464" s="80" t="s">
        <v>28</v>
      </c>
      <c r="J3464" s="80" t="s">
        <v>28</v>
      </c>
      <c r="K3464" s="80">
        <v>123.34</v>
      </c>
      <c r="L3464" s="73">
        <f t="shared" si="696"/>
        <v>88.42</v>
      </c>
      <c r="M3464" s="73">
        <f t="shared" si="697"/>
        <v>123.34</v>
      </c>
      <c r="N3464" s="72" t="str">
        <f t="shared" si="698"/>
        <v>1118</v>
      </c>
      <c r="O3464" s="74">
        <f t="shared" si="699"/>
        <v>0</v>
      </c>
      <c r="P3464" s="72">
        <f t="shared" si="700"/>
        <v>0</v>
      </c>
      <c r="Q3464" s="74">
        <f t="shared" si="701"/>
        <v>7</v>
      </c>
      <c r="R3464" s="72" t="str">
        <f t="shared" si="702"/>
        <v/>
      </c>
      <c r="S3464" s="72" t="str">
        <f t="shared" si="703"/>
        <v/>
      </c>
      <c r="AT3464" s="20">
        <f t="shared" si="695"/>
        <v>-7957.8</v>
      </c>
    </row>
    <row r="3465" spans="1:46" ht="22.5">
      <c r="A3465" s="54">
        <v>8077</v>
      </c>
      <c r="B3465" s="54" t="s">
        <v>2123</v>
      </c>
      <c r="C3465" s="58" t="s">
        <v>2509</v>
      </c>
      <c r="D3465" s="79">
        <v>7</v>
      </c>
      <c r="E3465" s="79">
        <v>7</v>
      </c>
      <c r="F3465" s="80">
        <v>863.37</v>
      </c>
      <c r="G3465" s="80">
        <v>123.34</v>
      </c>
      <c r="H3465" s="80">
        <v>863.37</v>
      </c>
      <c r="I3465" s="80" t="s">
        <v>28</v>
      </c>
      <c r="J3465" s="80" t="s">
        <v>28</v>
      </c>
      <c r="K3465" s="80">
        <v>123.34</v>
      </c>
      <c r="L3465" s="73">
        <f t="shared" si="696"/>
        <v>88.42</v>
      </c>
      <c r="M3465" s="73">
        <f t="shared" si="697"/>
        <v>123.34</v>
      </c>
      <c r="N3465" s="72" t="str">
        <f t="shared" si="698"/>
        <v>1118</v>
      </c>
      <c r="O3465" s="74">
        <f t="shared" si="699"/>
        <v>0</v>
      </c>
      <c r="P3465" s="72">
        <f t="shared" si="700"/>
        <v>0</v>
      </c>
      <c r="Q3465" s="74">
        <f t="shared" si="701"/>
        <v>7</v>
      </c>
      <c r="R3465" s="72" t="str">
        <f t="shared" si="702"/>
        <v/>
      </c>
      <c r="S3465" s="72" t="str">
        <f t="shared" si="703"/>
        <v/>
      </c>
      <c r="AT3465" s="20">
        <f t="shared" si="695"/>
        <v>-7957.8</v>
      </c>
    </row>
    <row r="3466" spans="1:46" ht="22.5">
      <c r="A3466" s="54">
        <v>8077</v>
      </c>
      <c r="B3466" s="54" t="s">
        <v>2121</v>
      </c>
      <c r="C3466" s="58" t="s">
        <v>2509</v>
      </c>
      <c r="D3466" s="79">
        <v>7</v>
      </c>
      <c r="E3466" s="79">
        <v>7</v>
      </c>
      <c r="F3466" s="80">
        <v>863.37</v>
      </c>
      <c r="G3466" s="80">
        <v>123.34</v>
      </c>
      <c r="H3466" s="80">
        <v>863.37</v>
      </c>
      <c r="I3466" s="80" t="s">
        <v>28</v>
      </c>
      <c r="J3466" s="80" t="s">
        <v>28</v>
      </c>
      <c r="K3466" s="80">
        <v>123.34</v>
      </c>
      <c r="L3466" s="73">
        <f t="shared" si="696"/>
        <v>93.73</v>
      </c>
      <c r="M3466" s="73">
        <f t="shared" si="697"/>
        <v>123.34</v>
      </c>
      <c r="N3466" s="72" t="str">
        <f t="shared" si="698"/>
        <v>1118</v>
      </c>
      <c r="O3466" s="74">
        <f t="shared" si="699"/>
        <v>0</v>
      </c>
      <c r="P3466" s="72">
        <f t="shared" si="700"/>
        <v>0</v>
      </c>
      <c r="Q3466" s="74">
        <f t="shared" si="701"/>
        <v>7</v>
      </c>
      <c r="R3466" s="72" t="str">
        <f t="shared" si="702"/>
        <v/>
      </c>
      <c r="S3466" s="72" t="str">
        <f t="shared" si="703"/>
        <v/>
      </c>
      <c r="AT3466" s="20">
        <f t="shared" si="695"/>
        <v>-8435.7000000000007</v>
      </c>
    </row>
    <row r="3467" spans="1:46" ht="22.5">
      <c r="A3467" s="54">
        <v>8077</v>
      </c>
      <c r="B3467" s="54" t="s">
        <v>2119</v>
      </c>
      <c r="C3467" s="58" t="s">
        <v>2509</v>
      </c>
      <c r="D3467" s="79">
        <v>7</v>
      </c>
      <c r="E3467" s="79">
        <v>7</v>
      </c>
      <c r="F3467" s="80">
        <v>863.37</v>
      </c>
      <c r="G3467" s="80">
        <v>123.34</v>
      </c>
      <c r="H3467" s="80">
        <v>863.37</v>
      </c>
      <c r="I3467" s="80" t="s">
        <v>28</v>
      </c>
      <c r="J3467" s="80" t="s">
        <v>28</v>
      </c>
      <c r="K3467" s="80">
        <v>123.34</v>
      </c>
      <c r="L3467" s="73">
        <f t="shared" si="696"/>
        <v>93.73</v>
      </c>
      <c r="M3467" s="73">
        <f t="shared" si="697"/>
        <v>123.34</v>
      </c>
      <c r="N3467" s="72" t="str">
        <f t="shared" si="698"/>
        <v>1118</v>
      </c>
      <c r="O3467" s="74">
        <f t="shared" si="699"/>
        <v>0</v>
      </c>
      <c r="P3467" s="72">
        <f t="shared" si="700"/>
        <v>0</v>
      </c>
      <c r="Q3467" s="74">
        <f t="shared" si="701"/>
        <v>7</v>
      </c>
      <c r="R3467" s="72" t="str">
        <f t="shared" si="702"/>
        <v/>
      </c>
      <c r="S3467" s="72" t="str">
        <f t="shared" si="703"/>
        <v/>
      </c>
      <c r="AT3467" s="20">
        <f t="shared" ref="AT3467:AT3530" si="704">AS3467+(AI3467-90)*L3467</f>
        <v>-8435.7000000000007</v>
      </c>
    </row>
    <row r="3468" spans="1:46" ht="22.5">
      <c r="A3468" s="54">
        <v>8077</v>
      </c>
      <c r="B3468" s="54" t="s">
        <v>2117</v>
      </c>
      <c r="C3468" s="58" t="s">
        <v>2509</v>
      </c>
      <c r="D3468" s="79">
        <v>7</v>
      </c>
      <c r="E3468" s="79">
        <v>7</v>
      </c>
      <c r="F3468" s="80">
        <v>863.37</v>
      </c>
      <c r="G3468" s="80">
        <v>123.34</v>
      </c>
      <c r="H3468" s="80">
        <v>863.37</v>
      </c>
      <c r="I3468" s="80" t="s">
        <v>28</v>
      </c>
      <c r="J3468" s="80" t="s">
        <v>28</v>
      </c>
      <c r="K3468" s="80">
        <v>123.34</v>
      </c>
      <c r="L3468" s="73">
        <f t="shared" si="696"/>
        <v>93.73</v>
      </c>
      <c r="M3468" s="73">
        <f t="shared" si="697"/>
        <v>123.34</v>
      </c>
      <c r="N3468" s="72" t="str">
        <f t="shared" si="698"/>
        <v>1118</v>
      </c>
      <c r="O3468" s="74">
        <f t="shared" si="699"/>
        <v>0</v>
      </c>
      <c r="P3468" s="72">
        <f t="shared" si="700"/>
        <v>0</v>
      </c>
      <c r="Q3468" s="74">
        <f t="shared" si="701"/>
        <v>7</v>
      </c>
      <c r="R3468" s="72" t="str">
        <f t="shared" si="702"/>
        <v/>
      </c>
      <c r="S3468" s="72" t="str">
        <f t="shared" si="703"/>
        <v/>
      </c>
      <c r="AT3468" s="20">
        <f t="shared" si="704"/>
        <v>-8435.7000000000007</v>
      </c>
    </row>
    <row r="3469" spans="1:46" ht="22.5">
      <c r="A3469" s="54">
        <v>8077</v>
      </c>
      <c r="B3469" s="54" t="s">
        <v>2115</v>
      </c>
      <c r="C3469" s="58" t="s">
        <v>2509</v>
      </c>
      <c r="D3469" s="79">
        <v>7</v>
      </c>
      <c r="E3469" s="79">
        <v>7</v>
      </c>
      <c r="F3469" s="80">
        <v>863.37</v>
      </c>
      <c r="G3469" s="80">
        <v>123.34</v>
      </c>
      <c r="H3469" s="80">
        <v>863.37</v>
      </c>
      <c r="I3469" s="80" t="s">
        <v>28</v>
      </c>
      <c r="J3469" s="80" t="s">
        <v>28</v>
      </c>
      <c r="K3469" s="80">
        <v>123.34</v>
      </c>
      <c r="L3469" s="73">
        <f t="shared" si="696"/>
        <v>93.73</v>
      </c>
      <c r="M3469" s="73">
        <f t="shared" si="697"/>
        <v>123.34</v>
      </c>
      <c r="N3469" s="72" t="str">
        <f t="shared" si="698"/>
        <v>1118</v>
      </c>
      <c r="O3469" s="74">
        <f t="shared" si="699"/>
        <v>0</v>
      </c>
      <c r="P3469" s="72">
        <f t="shared" si="700"/>
        <v>0</v>
      </c>
      <c r="Q3469" s="74">
        <f t="shared" si="701"/>
        <v>7</v>
      </c>
      <c r="R3469" s="72" t="str">
        <f t="shared" si="702"/>
        <v/>
      </c>
      <c r="S3469" s="72" t="str">
        <f t="shared" si="703"/>
        <v/>
      </c>
      <c r="AT3469" s="20">
        <f t="shared" si="704"/>
        <v>-8435.7000000000007</v>
      </c>
    </row>
    <row r="3470" spans="1:46" ht="22.5">
      <c r="A3470" s="54">
        <v>8077</v>
      </c>
      <c r="B3470" s="54" t="s">
        <v>2113</v>
      </c>
      <c r="C3470" s="58" t="s">
        <v>2509</v>
      </c>
      <c r="D3470" s="79">
        <v>7</v>
      </c>
      <c r="E3470" s="79">
        <v>7</v>
      </c>
      <c r="F3470" s="80">
        <v>863.37</v>
      </c>
      <c r="G3470" s="80">
        <v>123.34</v>
      </c>
      <c r="H3470" s="80">
        <v>863.37</v>
      </c>
      <c r="I3470" s="80" t="s">
        <v>28</v>
      </c>
      <c r="J3470" s="80" t="s">
        <v>28</v>
      </c>
      <c r="K3470" s="80">
        <v>123.34</v>
      </c>
      <c r="L3470" s="73">
        <f t="shared" si="696"/>
        <v>93.73</v>
      </c>
      <c r="M3470" s="73">
        <f t="shared" si="697"/>
        <v>123.34</v>
      </c>
      <c r="N3470" s="72" t="str">
        <f t="shared" si="698"/>
        <v>1118</v>
      </c>
      <c r="O3470" s="74">
        <f t="shared" si="699"/>
        <v>0</v>
      </c>
      <c r="P3470" s="72">
        <f t="shared" si="700"/>
        <v>0</v>
      </c>
      <c r="Q3470" s="74">
        <f t="shared" si="701"/>
        <v>7</v>
      </c>
      <c r="R3470" s="72" t="str">
        <f t="shared" si="702"/>
        <v/>
      </c>
      <c r="S3470" s="72" t="str">
        <f t="shared" si="703"/>
        <v/>
      </c>
      <c r="AT3470" s="20">
        <f t="shared" si="704"/>
        <v>-8435.7000000000007</v>
      </c>
    </row>
    <row r="3471" spans="1:46" ht="22.5">
      <c r="A3471" s="54">
        <v>8077</v>
      </c>
      <c r="B3471" s="54" t="s">
        <v>2111</v>
      </c>
      <c r="C3471" s="58" t="s">
        <v>2509</v>
      </c>
      <c r="D3471" s="79">
        <v>7</v>
      </c>
      <c r="E3471" s="79">
        <v>7</v>
      </c>
      <c r="F3471" s="80">
        <v>863.37</v>
      </c>
      <c r="G3471" s="80">
        <v>123.34</v>
      </c>
      <c r="H3471" s="80">
        <v>863.37</v>
      </c>
      <c r="I3471" s="80" t="s">
        <v>28</v>
      </c>
      <c r="J3471" s="80" t="s">
        <v>28</v>
      </c>
      <c r="K3471" s="80">
        <v>123.34</v>
      </c>
      <c r="L3471" s="73">
        <f t="shared" si="696"/>
        <v>93.73</v>
      </c>
      <c r="M3471" s="73">
        <f t="shared" si="697"/>
        <v>123.34</v>
      </c>
      <c r="N3471" s="72" t="str">
        <f t="shared" si="698"/>
        <v>1118</v>
      </c>
      <c r="O3471" s="74">
        <f t="shared" si="699"/>
        <v>0</v>
      </c>
      <c r="P3471" s="72">
        <f t="shared" si="700"/>
        <v>0</v>
      </c>
      <c r="Q3471" s="74">
        <f t="shared" si="701"/>
        <v>7</v>
      </c>
      <c r="R3471" s="72" t="str">
        <f t="shared" si="702"/>
        <v/>
      </c>
      <c r="S3471" s="72" t="str">
        <f t="shared" si="703"/>
        <v/>
      </c>
      <c r="AT3471" s="20">
        <f t="shared" si="704"/>
        <v>-8435.7000000000007</v>
      </c>
    </row>
    <row r="3472" spans="1:46" ht="33.75">
      <c r="A3472" s="54">
        <v>8078</v>
      </c>
      <c r="B3472" s="54" t="s">
        <v>2159</v>
      </c>
      <c r="C3472" s="58" t="s">
        <v>2510</v>
      </c>
      <c r="D3472" s="79">
        <v>7</v>
      </c>
      <c r="E3472" s="79">
        <v>7</v>
      </c>
      <c r="F3472" s="80">
        <v>718.72</v>
      </c>
      <c r="G3472" s="80">
        <v>102.67</v>
      </c>
      <c r="H3472" s="80">
        <v>718.72</v>
      </c>
      <c r="I3472" s="80" t="s">
        <v>28</v>
      </c>
      <c r="J3472" s="80" t="s">
        <v>28</v>
      </c>
      <c r="K3472" s="80">
        <v>102.67</v>
      </c>
      <c r="L3472" s="73">
        <f t="shared" si="696"/>
        <v>93.1</v>
      </c>
      <c r="M3472" s="73">
        <f t="shared" si="697"/>
        <v>102.67</v>
      </c>
      <c r="N3472" s="72" t="str">
        <f t="shared" si="698"/>
        <v>1121</v>
      </c>
      <c r="O3472" s="74">
        <f t="shared" si="699"/>
        <v>0</v>
      </c>
      <c r="P3472" s="72">
        <f t="shared" si="700"/>
        <v>0</v>
      </c>
      <c r="Q3472" s="74">
        <f t="shared" si="701"/>
        <v>7</v>
      </c>
      <c r="R3472" s="72" t="str">
        <f t="shared" si="702"/>
        <v/>
      </c>
      <c r="S3472" s="72" t="str">
        <f t="shared" si="703"/>
        <v/>
      </c>
      <c r="AT3472" s="20">
        <f t="shared" si="704"/>
        <v>-8379</v>
      </c>
    </row>
    <row r="3473" spans="1:46" ht="33.75">
      <c r="A3473" s="54">
        <v>8078</v>
      </c>
      <c r="B3473" s="54" t="s">
        <v>2157</v>
      </c>
      <c r="C3473" s="58" t="s">
        <v>2510</v>
      </c>
      <c r="D3473" s="79">
        <v>7</v>
      </c>
      <c r="E3473" s="79">
        <v>7</v>
      </c>
      <c r="F3473" s="80">
        <v>718.72</v>
      </c>
      <c r="G3473" s="80">
        <v>102.67</v>
      </c>
      <c r="H3473" s="80">
        <v>718.72</v>
      </c>
      <c r="I3473" s="80" t="s">
        <v>28</v>
      </c>
      <c r="J3473" s="80" t="s">
        <v>28</v>
      </c>
      <c r="K3473" s="80">
        <v>102.67</v>
      </c>
      <c r="L3473" s="73">
        <f t="shared" si="696"/>
        <v>93.1</v>
      </c>
      <c r="M3473" s="73">
        <f t="shared" si="697"/>
        <v>102.67</v>
      </c>
      <c r="N3473" s="72" t="str">
        <f t="shared" si="698"/>
        <v>1121</v>
      </c>
      <c r="O3473" s="74">
        <f t="shared" si="699"/>
        <v>0</v>
      </c>
      <c r="P3473" s="72">
        <f t="shared" si="700"/>
        <v>0</v>
      </c>
      <c r="Q3473" s="74">
        <f t="shared" si="701"/>
        <v>7</v>
      </c>
      <c r="R3473" s="72" t="str">
        <f t="shared" si="702"/>
        <v/>
      </c>
      <c r="S3473" s="72" t="str">
        <f t="shared" si="703"/>
        <v/>
      </c>
      <c r="AT3473" s="20">
        <f t="shared" si="704"/>
        <v>-8379</v>
      </c>
    </row>
    <row r="3474" spans="1:46" ht="33.75">
      <c r="A3474" s="54">
        <v>8078</v>
      </c>
      <c r="B3474" s="54" t="s">
        <v>2155</v>
      </c>
      <c r="C3474" s="58" t="s">
        <v>2510</v>
      </c>
      <c r="D3474" s="79">
        <v>7</v>
      </c>
      <c r="E3474" s="79">
        <v>7</v>
      </c>
      <c r="F3474" s="80">
        <v>718.72</v>
      </c>
      <c r="G3474" s="80">
        <v>102.67</v>
      </c>
      <c r="H3474" s="80">
        <v>718.72</v>
      </c>
      <c r="I3474" s="80" t="s">
        <v>28</v>
      </c>
      <c r="J3474" s="80" t="s">
        <v>28</v>
      </c>
      <c r="K3474" s="80">
        <v>102.67</v>
      </c>
      <c r="L3474" s="73">
        <f t="shared" si="696"/>
        <v>93.1</v>
      </c>
      <c r="M3474" s="73">
        <f t="shared" si="697"/>
        <v>102.67</v>
      </c>
      <c r="N3474" s="72" t="str">
        <f t="shared" si="698"/>
        <v>1121</v>
      </c>
      <c r="O3474" s="74">
        <f t="shared" si="699"/>
        <v>0</v>
      </c>
      <c r="P3474" s="72">
        <f t="shared" si="700"/>
        <v>0</v>
      </c>
      <c r="Q3474" s="74">
        <f t="shared" si="701"/>
        <v>7</v>
      </c>
      <c r="R3474" s="72" t="str">
        <f t="shared" si="702"/>
        <v/>
      </c>
      <c r="S3474" s="72" t="str">
        <f t="shared" si="703"/>
        <v/>
      </c>
      <c r="AT3474" s="20">
        <f t="shared" si="704"/>
        <v>-8379</v>
      </c>
    </row>
    <row r="3475" spans="1:46" ht="33.75">
      <c r="A3475" s="54">
        <v>8078</v>
      </c>
      <c r="B3475" s="54" t="s">
        <v>2153</v>
      </c>
      <c r="C3475" s="58" t="s">
        <v>2510</v>
      </c>
      <c r="D3475" s="79">
        <v>7</v>
      </c>
      <c r="E3475" s="79">
        <v>7</v>
      </c>
      <c r="F3475" s="80">
        <v>718.72</v>
      </c>
      <c r="G3475" s="80">
        <v>102.67</v>
      </c>
      <c r="H3475" s="80">
        <v>718.72</v>
      </c>
      <c r="I3475" s="80" t="s">
        <v>28</v>
      </c>
      <c r="J3475" s="80" t="s">
        <v>28</v>
      </c>
      <c r="K3475" s="80">
        <v>102.67</v>
      </c>
      <c r="L3475" s="73">
        <f t="shared" si="696"/>
        <v>93.1</v>
      </c>
      <c r="M3475" s="73">
        <f t="shared" si="697"/>
        <v>102.67</v>
      </c>
      <c r="N3475" s="72" t="str">
        <f t="shared" si="698"/>
        <v>1121</v>
      </c>
      <c r="O3475" s="74">
        <f t="shared" si="699"/>
        <v>0</v>
      </c>
      <c r="P3475" s="72">
        <f t="shared" si="700"/>
        <v>0</v>
      </c>
      <c r="Q3475" s="74">
        <f t="shared" si="701"/>
        <v>7</v>
      </c>
      <c r="R3475" s="72" t="str">
        <f t="shared" si="702"/>
        <v/>
      </c>
      <c r="S3475" s="72" t="str">
        <f t="shared" si="703"/>
        <v/>
      </c>
      <c r="AT3475" s="20">
        <f t="shared" si="704"/>
        <v>-8379</v>
      </c>
    </row>
    <row r="3476" spans="1:46" ht="33.75">
      <c r="A3476" s="54">
        <v>8078</v>
      </c>
      <c r="B3476" s="54" t="s">
        <v>2151</v>
      </c>
      <c r="C3476" s="58" t="s">
        <v>2510</v>
      </c>
      <c r="D3476" s="79">
        <v>7</v>
      </c>
      <c r="E3476" s="79">
        <v>7</v>
      </c>
      <c r="F3476" s="80">
        <v>718.72</v>
      </c>
      <c r="G3476" s="80">
        <v>102.67</v>
      </c>
      <c r="H3476" s="80">
        <v>718.72</v>
      </c>
      <c r="I3476" s="80" t="s">
        <v>28</v>
      </c>
      <c r="J3476" s="80" t="s">
        <v>28</v>
      </c>
      <c r="K3476" s="80">
        <v>102.67</v>
      </c>
      <c r="L3476" s="73">
        <f t="shared" si="696"/>
        <v>93.1</v>
      </c>
      <c r="M3476" s="73">
        <f t="shared" si="697"/>
        <v>102.67</v>
      </c>
      <c r="N3476" s="72" t="str">
        <f t="shared" si="698"/>
        <v>1121</v>
      </c>
      <c r="O3476" s="74">
        <f t="shared" si="699"/>
        <v>0</v>
      </c>
      <c r="P3476" s="72">
        <f t="shared" si="700"/>
        <v>0</v>
      </c>
      <c r="Q3476" s="74">
        <f t="shared" si="701"/>
        <v>7</v>
      </c>
      <c r="R3476" s="72" t="str">
        <f t="shared" si="702"/>
        <v/>
      </c>
      <c r="S3476" s="72" t="str">
        <f t="shared" si="703"/>
        <v/>
      </c>
      <c r="AT3476" s="20">
        <f t="shared" si="704"/>
        <v>-8379</v>
      </c>
    </row>
    <row r="3477" spans="1:46" ht="33.75">
      <c r="A3477" s="54">
        <v>8078</v>
      </c>
      <c r="B3477" s="54" t="s">
        <v>2149</v>
      </c>
      <c r="C3477" s="58" t="s">
        <v>2510</v>
      </c>
      <c r="D3477" s="79">
        <v>7</v>
      </c>
      <c r="E3477" s="79">
        <v>7</v>
      </c>
      <c r="F3477" s="80">
        <v>718.72</v>
      </c>
      <c r="G3477" s="80">
        <v>102.67</v>
      </c>
      <c r="H3477" s="80">
        <v>718.72</v>
      </c>
      <c r="I3477" s="80" t="s">
        <v>28</v>
      </c>
      <c r="J3477" s="80" t="s">
        <v>28</v>
      </c>
      <c r="K3477" s="80">
        <v>102.67</v>
      </c>
      <c r="L3477" s="73">
        <f t="shared" si="696"/>
        <v>93.1</v>
      </c>
      <c r="M3477" s="73">
        <f t="shared" si="697"/>
        <v>102.67</v>
      </c>
      <c r="N3477" s="72" t="str">
        <f t="shared" si="698"/>
        <v>1121</v>
      </c>
      <c r="O3477" s="74">
        <f t="shared" si="699"/>
        <v>0</v>
      </c>
      <c r="P3477" s="72">
        <f t="shared" si="700"/>
        <v>0</v>
      </c>
      <c r="Q3477" s="74">
        <f t="shared" si="701"/>
        <v>7</v>
      </c>
      <c r="R3477" s="72" t="str">
        <f t="shared" si="702"/>
        <v/>
      </c>
      <c r="S3477" s="72" t="str">
        <f t="shared" si="703"/>
        <v/>
      </c>
      <c r="AT3477" s="20">
        <f t="shared" si="704"/>
        <v>-8379</v>
      </c>
    </row>
    <row r="3478" spans="1:46" ht="33.75">
      <c r="A3478" s="54">
        <v>8078</v>
      </c>
      <c r="B3478" s="54" t="s">
        <v>2147</v>
      </c>
      <c r="C3478" s="58" t="s">
        <v>2510</v>
      </c>
      <c r="D3478" s="79">
        <v>7</v>
      </c>
      <c r="E3478" s="79">
        <v>7</v>
      </c>
      <c r="F3478" s="80">
        <v>718.72</v>
      </c>
      <c r="G3478" s="80">
        <v>102.67</v>
      </c>
      <c r="H3478" s="80">
        <v>718.72</v>
      </c>
      <c r="I3478" s="80" t="s">
        <v>28</v>
      </c>
      <c r="J3478" s="80" t="s">
        <v>28</v>
      </c>
      <c r="K3478" s="80">
        <v>102.67</v>
      </c>
      <c r="L3478" s="73">
        <f t="shared" si="696"/>
        <v>98.39</v>
      </c>
      <c r="M3478" s="73">
        <f t="shared" si="697"/>
        <v>102.67</v>
      </c>
      <c r="N3478" s="72" t="str">
        <f t="shared" si="698"/>
        <v>1121</v>
      </c>
      <c r="O3478" s="74">
        <f t="shared" si="699"/>
        <v>0</v>
      </c>
      <c r="P3478" s="72">
        <f t="shared" si="700"/>
        <v>0</v>
      </c>
      <c r="Q3478" s="74">
        <f t="shared" si="701"/>
        <v>7</v>
      </c>
      <c r="R3478" s="72" t="str">
        <f t="shared" si="702"/>
        <v/>
      </c>
      <c r="S3478" s="72" t="str">
        <f t="shared" si="703"/>
        <v/>
      </c>
      <c r="AT3478" s="20">
        <f t="shared" si="704"/>
        <v>-8855.1</v>
      </c>
    </row>
    <row r="3479" spans="1:46" ht="33.75">
      <c r="A3479" s="54">
        <v>8078</v>
      </c>
      <c r="B3479" s="54" t="s">
        <v>2145</v>
      </c>
      <c r="C3479" s="58" t="s">
        <v>2510</v>
      </c>
      <c r="D3479" s="79">
        <v>7</v>
      </c>
      <c r="E3479" s="79">
        <v>7</v>
      </c>
      <c r="F3479" s="80">
        <v>718.72</v>
      </c>
      <c r="G3479" s="80">
        <v>102.67</v>
      </c>
      <c r="H3479" s="80">
        <v>718.72</v>
      </c>
      <c r="I3479" s="80" t="s">
        <v>28</v>
      </c>
      <c r="J3479" s="80" t="s">
        <v>28</v>
      </c>
      <c r="K3479" s="80">
        <v>102.67</v>
      </c>
      <c r="L3479" s="73">
        <f t="shared" si="696"/>
        <v>98.39</v>
      </c>
      <c r="M3479" s="73">
        <f t="shared" si="697"/>
        <v>102.67</v>
      </c>
      <c r="N3479" s="72" t="str">
        <f t="shared" si="698"/>
        <v>1121</v>
      </c>
      <c r="O3479" s="74">
        <f t="shared" si="699"/>
        <v>0</v>
      </c>
      <c r="P3479" s="72">
        <f t="shared" si="700"/>
        <v>0</v>
      </c>
      <c r="Q3479" s="74">
        <f t="shared" si="701"/>
        <v>7</v>
      </c>
      <c r="R3479" s="72" t="str">
        <f t="shared" si="702"/>
        <v/>
      </c>
      <c r="S3479" s="72" t="str">
        <f t="shared" si="703"/>
        <v/>
      </c>
      <c r="AT3479" s="20">
        <f t="shared" si="704"/>
        <v>-8855.1</v>
      </c>
    </row>
    <row r="3480" spans="1:46" ht="33.75">
      <c r="A3480" s="54">
        <v>8078</v>
      </c>
      <c r="B3480" s="54" t="s">
        <v>2143</v>
      </c>
      <c r="C3480" s="58" t="s">
        <v>2510</v>
      </c>
      <c r="D3480" s="79">
        <v>7</v>
      </c>
      <c r="E3480" s="79">
        <v>7</v>
      </c>
      <c r="F3480" s="80">
        <v>718.72</v>
      </c>
      <c r="G3480" s="80">
        <v>102.67</v>
      </c>
      <c r="H3480" s="80">
        <v>718.72</v>
      </c>
      <c r="I3480" s="80" t="s">
        <v>28</v>
      </c>
      <c r="J3480" s="80" t="s">
        <v>28</v>
      </c>
      <c r="K3480" s="80">
        <v>102.67</v>
      </c>
      <c r="L3480" s="73">
        <f t="shared" si="696"/>
        <v>98.39</v>
      </c>
      <c r="M3480" s="73">
        <f t="shared" si="697"/>
        <v>102.67</v>
      </c>
      <c r="N3480" s="72" t="str">
        <f t="shared" si="698"/>
        <v>1121</v>
      </c>
      <c r="O3480" s="74">
        <f t="shared" si="699"/>
        <v>0</v>
      </c>
      <c r="P3480" s="72">
        <f t="shared" si="700"/>
        <v>0</v>
      </c>
      <c r="Q3480" s="74">
        <f t="shared" si="701"/>
        <v>7</v>
      </c>
      <c r="R3480" s="72" t="str">
        <f t="shared" si="702"/>
        <v/>
      </c>
      <c r="S3480" s="72" t="str">
        <f t="shared" si="703"/>
        <v/>
      </c>
      <c r="AT3480" s="20">
        <f t="shared" si="704"/>
        <v>-8855.1</v>
      </c>
    </row>
    <row r="3481" spans="1:46" ht="33.75">
      <c r="A3481" s="54">
        <v>8078</v>
      </c>
      <c r="B3481" s="54" t="s">
        <v>2141</v>
      </c>
      <c r="C3481" s="58" t="s">
        <v>2510</v>
      </c>
      <c r="D3481" s="79">
        <v>7</v>
      </c>
      <c r="E3481" s="79">
        <v>7</v>
      </c>
      <c r="F3481" s="80">
        <v>718.72</v>
      </c>
      <c r="G3481" s="80">
        <v>102.67</v>
      </c>
      <c r="H3481" s="80">
        <v>718.72</v>
      </c>
      <c r="I3481" s="80" t="s">
        <v>28</v>
      </c>
      <c r="J3481" s="80" t="s">
        <v>28</v>
      </c>
      <c r="K3481" s="80">
        <v>102.67</v>
      </c>
      <c r="L3481" s="73">
        <f t="shared" si="696"/>
        <v>98.39</v>
      </c>
      <c r="M3481" s="73">
        <f t="shared" si="697"/>
        <v>102.67</v>
      </c>
      <c r="N3481" s="72" t="str">
        <f t="shared" si="698"/>
        <v>1121</v>
      </c>
      <c r="O3481" s="74">
        <f t="shared" si="699"/>
        <v>0</v>
      </c>
      <c r="P3481" s="72">
        <f t="shared" si="700"/>
        <v>0</v>
      </c>
      <c r="Q3481" s="74">
        <f t="shared" si="701"/>
        <v>7</v>
      </c>
      <c r="R3481" s="72" t="str">
        <f t="shared" si="702"/>
        <v/>
      </c>
      <c r="S3481" s="72" t="str">
        <f t="shared" si="703"/>
        <v/>
      </c>
      <c r="AT3481" s="20">
        <f t="shared" si="704"/>
        <v>-8855.1</v>
      </c>
    </row>
    <row r="3482" spans="1:46" ht="33.75">
      <c r="A3482" s="54">
        <v>8078</v>
      </c>
      <c r="B3482" s="54" t="s">
        <v>2139</v>
      </c>
      <c r="C3482" s="58" t="s">
        <v>2510</v>
      </c>
      <c r="D3482" s="79">
        <v>7</v>
      </c>
      <c r="E3482" s="79">
        <v>7</v>
      </c>
      <c r="F3482" s="80">
        <v>718.72</v>
      </c>
      <c r="G3482" s="80">
        <v>102.67</v>
      </c>
      <c r="H3482" s="80">
        <v>718.72</v>
      </c>
      <c r="I3482" s="80" t="s">
        <v>28</v>
      </c>
      <c r="J3482" s="80" t="s">
        <v>28</v>
      </c>
      <c r="K3482" s="80">
        <v>102.67</v>
      </c>
      <c r="L3482" s="73">
        <f t="shared" si="696"/>
        <v>98.39</v>
      </c>
      <c r="M3482" s="73">
        <f t="shared" si="697"/>
        <v>102.67</v>
      </c>
      <c r="N3482" s="72" t="str">
        <f t="shared" si="698"/>
        <v>1121</v>
      </c>
      <c r="O3482" s="74">
        <f t="shared" si="699"/>
        <v>0</v>
      </c>
      <c r="P3482" s="72">
        <f t="shared" si="700"/>
        <v>0</v>
      </c>
      <c r="Q3482" s="74">
        <f t="shared" si="701"/>
        <v>7</v>
      </c>
      <c r="R3482" s="72" t="str">
        <f t="shared" si="702"/>
        <v/>
      </c>
      <c r="S3482" s="72" t="str">
        <f t="shared" si="703"/>
        <v/>
      </c>
      <c r="AT3482" s="20">
        <f t="shared" si="704"/>
        <v>-8855.1</v>
      </c>
    </row>
    <row r="3483" spans="1:46" ht="33.75">
      <c r="A3483" s="54">
        <v>8078</v>
      </c>
      <c r="B3483" s="54" t="s">
        <v>2137</v>
      </c>
      <c r="C3483" s="58" t="s">
        <v>2510</v>
      </c>
      <c r="D3483" s="79">
        <v>7</v>
      </c>
      <c r="E3483" s="79">
        <v>7</v>
      </c>
      <c r="F3483" s="80">
        <v>718.72</v>
      </c>
      <c r="G3483" s="80">
        <v>102.67</v>
      </c>
      <c r="H3483" s="80">
        <v>718.72</v>
      </c>
      <c r="I3483" s="80" t="s">
        <v>28</v>
      </c>
      <c r="J3483" s="80" t="s">
        <v>28</v>
      </c>
      <c r="K3483" s="80">
        <v>102.67</v>
      </c>
      <c r="L3483" s="73">
        <f t="shared" si="696"/>
        <v>98.39</v>
      </c>
      <c r="M3483" s="73">
        <f t="shared" si="697"/>
        <v>102.67</v>
      </c>
      <c r="N3483" s="72" t="str">
        <f t="shared" si="698"/>
        <v>1121</v>
      </c>
      <c r="O3483" s="74">
        <f t="shared" si="699"/>
        <v>0</v>
      </c>
      <c r="P3483" s="72">
        <f t="shared" si="700"/>
        <v>0</v>
      </c>
      <c r="Q3483" s="74">
        <f t="shared" si="701"/>
        <v>7</v>
      </c>
      <c r="R3483" s="72" t="str">
        <f t="shared" si="702"/>
        <v/>
      </c>
      <c r="S3483" s="72" t="str">
        <f t="shared" si="703"/>
        <v/>
      </c>
      <c r="AT3483" s="20">
        <f t="shared" si="704"/>
        <v>-8855.1</v>
      </c>
    </row>
    <row r="3484" spans="1:46" ht="33.75">
      <c r="A3484" s="54">
        <v>8079</v>
      </c>
      <c r="B3484" s="54" t="s">
        <v>2169</v>
      </c>
      <c r="C3484" s="58" t="s">
        <v>2511</v>
      </c>
      <c r="D3484" s="79">
        <v>7</v>
      </c>
      <c r="E3484" s="79">
        <v>7</v>
      </c>
      <c r="F3484" s="80">
        <v>741.05</v>
      </c>
      <c r="G3484" s="80">
        <v>105.86</v>
      </c>
      <c r="H3484" s="80">
        <v>741.05</v>
      </c>
      <c r="I3484" s="80" t="s">
        <v>28</v>
      </c>
      <c r="J3484" s="80" t="s">
        <v>28</v>
      </c>
      <c r="K3484" s="80">
        <v>105.86</v>
      </c>
      <c r="L3484" s="73">
        <f t="shared" si="696"/>
        <v>90.5</v>
      </c>
      <c r="M3484" s="73">
        <f t="shared" si="697"/>
        <v>105.86</v>
      </c>
      <c r="N3484" s="72" t="str">
        <f t="shared" si="698"/>
        <v>1123</v>
      </c>
      <c r="O3484" s="74">
        <f t="shared" si="699"/>
        <v>0</v>
      </c>
      <c r="P3484" s="72">
        <f t="shared" si="700"/>
        <v>0</v>
      </c>
      <c r="Q3484" s="74">
        <f t="shared" si="701"/>
        <v>7</v>
      </c>
      <c r="R3484" s="72" t="str">
        <f t="shared" si="702"/>
        <v/>
      </c>
      <c r="S3484" s="72" t="str">
        <f t="shared" si="703"/>
        <v/>
      </c>
      <c r="AT3484" s="20">
        <f t="shared" si="704"/>
        <v>-8145</v>
      </c>
    </row>
    <row r="3485" spans="1:46" ht="33.75">
      <c r="A3485" s="54">
        <v>8079</v>
      </c>
      <c r="B3485" s="54" t="s">
        <v>2167</v>
      </c>
      <c r="C3485" s="58" t="s">
        <v>2511</v>
      </c>
      <c r="D3485" s="79">
        <v>7</v>
      </c>
      <c r="E3485" s="79">
        <v>7</v>
      </c>
      <c r="F3485" s="80">
        <v>741.05</v>
      </c>
      <c r="G3485" s="80">
        <v>105.86</v>
      </c>
      <c r="H3485" s="80">
        <v>741.05</v>
      </c>
      <c r="I3485" s="80" t="s">
        <v>28</v>
      </c>
      <c r="J3485" s="80" t="s">
        <v>28</v>
      </c>
      <c r="K3485" s="80">
        <v>105.86</v>
      </c>
      <c r="L3485" s="73">
        <f t="shared" si="696"/>
        <v>90.5</v>
      </c>
      <c r="M3485" s="73">
        <f t="shared" si="697"/>
        <v>105.86</v>
      </c>
      <c r="N3485" s="72" t="str">
        <f t="shared" si="698"/>
        <v>1123</v>
      </c>
      <c r="O3485" s="74">
        <f t="shared" si="699"/>
        <v>0</v>
      </c>
      <c r="P3485" s="72">
        <f t="shared" si="700"/>
        <v>0</v>
      </c>
      <c r="Q3485" s="74">
        <f t="shared" si="701"/>
        <v>7</v>
      </c>
      <c r="R3485" s="72" t="str">
        <f t="shared" si="702"/>
        <v/>
      </c>
      <c r="S3485" s="72" t="str">
        <f t="shared" si="703"/>
        <v/>
      </c>
      <c r="AT3485" s="20">
        <f t="shared" si="704"/>
        <v>-8145</v>
      </c>
    </row>
    <row r="3486" spans="1:46" ht="33.75">
      <c r="A3486" s="54">
        <v>8079</v>
      </c>
      <c r="B3486" s="54" t="s">
        <v>2165</v>
      </c>
      <c r="C3486" s="58" t="s">
        <v>2511</v>
      </c>
      <c r="D3486" s="79">
        <v>7</v>
      </c>
      <c r="E3486" s="79">
        <v>7</v>
      </c>
      <c r="F3486" s="80">
        <v>741.05</v>
      </c>
      <c r="G3486" s="80">
        <v>105.86</v>
      </c>
      <c r="H3486" s="80">
        <v>741.05</v>
      </c>
      <c r="I3486" s="80" t="s">
        <v>28</v>
      </c>
      <c r="J3486" s="80" t="s">
        <v>28</v>
      </c>
      <c r="K3486" s="80">
        <v>105.86</v>
      </c>
      <c r="L3486" s="73">
        <f t="shared" si="696"/>
        <v>90.5</v>
      </c>
      <c r="M3486" s="73">
        <f t="shared" si="697"/>
        <v>105.86</v>
      </c>
      <c r="N3486" s="72" t="str">
        <f t="shared" si="698"/>
        <v>1123</v>
      </c>
      <c r="O3486" s="74">
        <f t="shared" si="699"/>
        <v>0</v>
      </c>
      <c r="P3486" s="72">
        <f t="shared" si="700"/>
        <v>0</v>
      </c>
      <c r="Q3486" s="74">
        <f t="shared" si="701"/>
        <v>7</v>
      </c>
      <c r="R3486" s="72" t="str">
        <f t="shared" si="702"/>
        <v/>
      </c>
      <c r="S3486" s="72" t="str">
        <f t="shared" si="703"/>
        <v/>
      </c>
      <c r="AT3486" s="20">
        <f t="shared" si="704"/>
        <v>-8145</v>
      </c>
    </row>
    <row r="3487" spans="1:46" ht="33.75">
      <c r="A3487" s="54">
        <v>8079</v>
      </c>
      <c r="B3487" s="54" t="s">
        <v>2163</v>
      </c>
      <c r="C3487" s="58" t="s">
        <v>2511</v>
      </c>
      <c r="D3487" s="79">
        <v>7</v>
      </c>
      <c r="E3487" s="79">
        <v>7</v>
      </c>
      <c r="F3487" s="80">
        <v>741.05</v>
      </c>
      <c r="G3487" s="80">
        <v>105.86</v>
      </c>
      <c r="H3487" s="80">
        <v>741.05</v>
      </c>
      <c r="I3487" s="80" t="s">
        <v>28</v>
      </c>
      <c r="J3487" s="80" t="s">
        <v>28</v>
      </c>
      <c r="K3487" s="80">
        <v>105.86</v>
      </c>
      <c r="L3487" s="73">
        <f t="shared" si="696"/>
        <v>90.5</v>
      </c>
      <c r="M3487" s="73">
        <f t="shared" si="697"/>
        <v>105.86</v>
      </c>
      <c r="N3487" s="72" t="str">
        <f t="shared" si="698"/>
        <v>1123</v>
      </c>
      <c r="O3487" s="74">
        <f t="shared" si="699"/>
        <v>0</v>
      </c>
      <c r="P3487" s="72">
        <f t="shared" si="700"/>
        <v>0</v>
      </c>
      <c r="Q3487" s="74">
        <f t="shared" si="701"/>
        <v>7</v>
      </c>
      <c r="R3487" s="72" t="str">
        <f t="shared" si="702"/>
        <v/>
      </c>
      <c r="S3487" s="72" t="str">
        <f t="shared" si="703"/>
        <v/>
      </c>
      <c r="AT3487" s="20">
        <f t="shared" si="704"/>
        <v>-8145</v>
      </c>
    </row>
    <row r="3488" spans="1:46" ht="45">
      <c r="A3488" s="54">
        <v>8080</v>
      </c>
      <c r="B3488" s="54" t="s">
        <v>2177</v>
      </c>
      <c r="C3488" s="58" t="s">
        <v>2512</v>
      </c>
      <c r="D3488" s="79">
        <v>7</v>
      </c>
      <c r="E3488" s="79">
        <v>7</v>
      </c>
      <c r="F3488" s="80">
        <v>831.54</v>
      </c>
      <c r="G3488" s="80">
        <v>118.79</v>
      </c>
      <c r="H3488" s="80">
        <v>831.54</v>
      </c>
      <c r="I3488" s="80" t="s">
        <v>28</v>
      </c>
      <c r="J3488" s="80" t="s">
        <v>28</v>
      </c>
      <c r="K3488" s="80">
        <v>118.79</v>
      </c>
      <c r="L3488" s="73">
        <f t="shared" si="696"/>
        <v>101.61</v>
      </c>
      <c r="M3488" s="73">
        <f t="shared" si="697"/>
        <v>118.79</v>
      </c>
      <c r="N3488" s="72" t="str">
        <f t="shared" si="698"/>
        <v>1603</v>
      </c>
      <c r="O3488" s="74">
        <f t="shared" si="699"/>
        <v>0</v>
      </c>
      <c r="P3488" s="72">
        <f t="shared" si="700"/>
        <v>0</v>
      </c>
      <c r="Q3488" s="74">
        <f t="shared" si="701"/>
        <v>7</v>
      </c>
      <c r="R3488" s="72" t="str">
        <f t="shared" si="702"/>
        <v/>
      </c>
      <c r="S3488" s="72" t="str">
        <f t="shared" si="703"/>
        <v/>
      </c>
      <c r="AT3488" s="20">
        <f t="shared" si="704"/>
        <v>-9144.9</v>
      </c>
    </row>
    <row r="3489" spans="1:46" ht="45">
      <c r="A3489" s="54">
        <v>8080</v>
      </c>
      <c r="B3489" s="54" t="s">
        <v>2175</v>
      </c>
      <c r="C3489" s="58" t="s">
        <v>2512</v>
      </c>
      <c r="D3489" s="79">
        <v>7</v>
      </c>
      <c r="E3489" s="79">
        <v>7</v>
      </c>
      <c r="F3489" s="80">
        <v>831.54</v>
      </c>
      <c r="G3489" s="80">
        <v>118.79</v>
      </c>
      <c r="H3489" s="80">
        <v>831.54</v>
      </c>
      <c r="I3489" s="80" t="s">
        <v>28</v>
      </c>
      <c r="J3489" s="80" t="s">
        <v>28</v>
      </c>
      <c r="K3489" s="80">
        <v>118.79</v>
      </c>
      <c r="L3489" s="73">
        <f t="shared" si="696"/>
        <v>101.61</v>
      </c>
      <c r="M3489" s="73">
        <f t="shared" si="697"/>
        <v>118.79</v>
      </c>
      <c r="N3489" s="72" t="str">
        <f t="shared" si="698"/>
        <v>1603</v>
      </c>
      <c r="O3489" s="74">
        <f t="shared" si="699"/>
        <v>0</v>
      </c>
      <c r="P3489" s="72">
        <f t="shared" si="700"/>
        <v>0</v>
      </c>
      <c r="Q3489" s="74">
        <f t="shared" si="701"/>
        <v>7</v>
      </c>
      <c r="R3489" s="72" t="str">
        <f t="shared" si="702"/>
        <v/>
      </c>
      <c r="S3489" s="72" t="str">
        <f t="shared" si="703"/>
        <v/>
      </c>
      <c r="AT3489" s="20">
        <f t="shared" si="704"/>
        <v>-9144.9</v>
      </c>
    </row>
    <row r="3490" spans="1:46" ht="45">
      <c r="A3490" s="54">
        <v>8080</v>
      </c>
      <c r="B3490" s="54" t="s">
        <v>2173</v>
      </c>
      <c r="C3490" s="58" t="s">
        <v>2512</v>
      </c>
      <c r="D3490" s="79">
        <v>7</v>
      </c>
      <c r="E3490" s="79">
        <v>7</v>
      </c>
      <c r="F3490" s="80">
        <v>831.54</v>
      </c>
      <c r="G3490" s="80">
        <v>118.79</v>
      </c>
      <c r="H3490" s="80">
        <v>831.54</v>
      </c>
      <c r="I3490" s="80" t="s">
        <v>28</v>
      </c>
      <c r="J3490" s="80" t="s">
        <v>28</v>
      </c>
      <c r="K3490" s="80">
        <v>118.79</v>
      </c>
      <c r="L3490" s="73">
        <f t="shared" si="696"/>
        <v>101.61</v>
      </c>
      <c r="M3490" s="73">
        <f t="shared" si="697"/>
        <v>118.79</v>
      </c>
      <c r="N3490" s="72" t="str">
        <f t="shared" si="698"/>
        <v>1603</v>
      </c>
      <c r="O3490" s="74">
        <f t="shared" si="699"/>
        <v>0</v>
      </c>
      <c r="P3490" s="72">
        <f t="shared" si="700"/>
        <v>0</v>
      </c>
      <c r="Q3490" s="74">
        <f t="shared" si="701"/>
        <v>7</v>
      </c>
      <c r="R3490" s="72" t="str">
        <f t="shared" si="702"/>
        <v/>
      </c>
      <c r="S3490" s="72" t="str">
        <f t="shared" si="703"/>
        <v/>
      </c>
      <c r="AT3490" s="20">
        <f t="shared" si="704"/>
        <v>-9144.9</v>
      </c>
    </row>
    <row r="3491" spans="1:46" ht="45">
      <c r="A3491" s="54">
        <v>8080</v>
      </c>
      <c r="B3491" s="54" t="s">
        <v>2195</v>
      </c>
      <c r="C3491" s="58" t="s">
        <v>2512</v>
      </c>
      <c r="D3491" s="79">
        <v>7</v>
      </c>
      <c r="E3491" s="79">
        <v>7</v>
      </c>
      <c r="F3491" s="80">
        <v>831.54</v>
      </c>
      <c r="G3491" s="80">
        <v>118.79</v>
      </c>
      <c r="H3491" s="80">
        <v>831.54</v>
      </c>
      <c r="I3491" s="80" t="s">
        <v>28</v>
      </c>
      <c r="J3491" s="80" t="s">
        <v>28</v>
      </c>
      <c r="K3491" s="80">
        <v>118.79</v>
      </c>
      <c r="L3491" s="73">
        <f t="shared" si="696"/>
        <v>101.17</v>
      </c>
      <c r="M3491" s="73">
        <f t="shared" si="697"/>
        <v>118.79</v>
      </c>
      <c r="N3491" s="72" t="str">
        <f t="shared" si="698"/>
        <v>1603</v>
      </c>
      <c r="O3491" s="74">
        <f t="shared" si="699"/>
        <v>0</v>
      </c>
      <c r="P3491" s="72">
        <f t="shared" si="700"/>
        <v>0</v>
      </c>
      <c r="Q3491" s="74">
        <f t="shared" si="701"/>
        <v>7</v>
      </c>
      <c r="R3491" s="72" t="str">
        <f t="shared" si="702"/>
        <v/>
      </c>
      <c r="S3491" s="72" t="str">
        <f t="shared" si="703"/>
        <v/>
      </c>
      <c r="AT3491" s="20">
        <f t="shared" si="704"/>
        <v>-9105.2999999999993</v>
      </c>
    </row>
    <row r="3492" spans="1:46" ht="45">
      <c r="A3492" s="54">
        <v>8080</v>
      </c>
      <c r="B3492" s="54" t="s">
        <v>2193</v>
      </c>
      <c r="C3492" s="58" t="s">
        <v>2512</v>
      </c>
      <c r="D3492" s="79">
        <v>7</v>
      </c>
      <c r="E3492" s="79">
        <v>7</v>
      </c>
      <c r="F3492" s="80">
        <v>831.54</v>
      </c>
      <c r="G3492" s="80">
        <v>118.79</v>
      </c>
      <c r="H3492" s="80">
        <v>831.54</v>
      </c>
      <c r="I3492" s="80" t="s">
        <v>28</v>
      </c>
      <c r="J3492" s="80" t="s">
        <v>28</v>
      </c>
      <c r="K3492" s="80">
        <v>118.79</v>
      </c>
      <c r="L3492" s="73">
        <f t="shared" si="696"/>
        <v>101.17</v>
      </c>
      <c r="M3492" s="73">
        <f t="shared" si="697"/>
        <v>118.79</v>
      </c>
      <c r="N3492" s="72" t="str">
        <f t="shared" si="698"/>
        <v>1603</v>
      </c>
      <c r="O3492" s="74">
        <f t="shared" si="699"/>
        <v>0</v>
      </c>
      <c r="P3492" s="72">
        <f t="shared" si="700"/>
        <v>0</v>
      </c>
      <c r="Q3492" s="74">
        <f t="shared" si="701"/>
        <v>7</v>
      </c>
      <c r="R3492" s="72" t="str">
        <f t="shared" si="702"/>
        <v/>
      </c>
      <c r="S3492" s="72" t="str">
        <f t="shared" si="703"/>
        <v/>
      </c>
      <c r="AT3492" s="20">
        <f t="shared" si="704"/>
        <v>-9105.2999999999993</v>
      </c>
    </row>
    <row r="3493" spans="1:46" ht="45">
      <c r="A3493" s="54">
        <v>8080</v>
      </c>
      <c r="B3493" s="54" t="s">
        <v>2191</v>
      </c>
      <c r="C3493" s="58" t="s">
        <v>2512</v>
      </c>
      <c r="D3493" s="79">
        <v>7</v>
      </c>
      <c r="E3493" s="79">
        <v>7</v>
      </c>
      <c r="F3493" s="80">
        <v>831.54</v>
      </c>
      <c r="G3493" s="80">
        <v>118.79</v>
      </c>
      <c r="H3493" s="80">
        <v>831.54</v>
      </c>
      <c r="I3493" s="80" t="s">
        <v>28</v>
      </c>
      <c r="J3493" s="80" t="s">
        <v>28</v>
      </c>
      <c r="K3493" s="80">
        <v>118.79</v>
      </c>
      <c r="L3493" s="73">
        <f t="shared" si="696"/>
        <v>101.17</v>
      </c>
      <c r="M3493" s="73">
        <f t="shared" si="697"/>
        <v>118.79</v>
      </c>
      <c r="N3493" s="72" t="str">
        <f t="shared" si="698"/>
        <v>1603</v>
      </c>
      <c r="O3493" s="74">
        <f t="shared" si="699"/>
        <v>0</v>
      </c>
      <c r="P3493" s="72">
        <f t="shared" si="700"/>
        <v>0</v>
      </c>
      <c r="Q3493" s="74">
        <f t="shared" si="701"/>
        <v>7</v>
      </c>
      <c r="R3493" s="72" t="str">
        <f t="shared" si="702"/>
        <v/>
      </c>
      <c r="S3493" s="72" t="str">
        <f t="shared" si="703"/>
        <v/>
      </c>
      <c r="AT3493" s="20">
        <f t="shared" si="704"/>
        <v>-9105.2999999999993</v>
      </c>
    </row>
    <row r="3494" spans="1:46" ht="45">
      <c r="A3494" s="54">
        <v>8080</v>
      </c>
      <c r="B3494" s="54" t="s">
        <v>2189</v>
      </c>
      <c r="C3494" s="58" t="s">
        <v>2512</v>
      </c>
      <c r="D3494" s="79">
        <v>7</v>
      </c>
      <c r="E3494" s="79">
        <v>7</v>
      </c>
      <c r="F3494" s="80">
        <v>831.54</v>
      </c>
      <c r="G3494" s="80">
        <v>118.79</v>
      </c>
      <c r="H3494" s="80">
        <v>831.54</v>
      </c>
      <c r="I3494" s="80" t="s">
        <v>28</v>
      </c>
      <c r="J3494" s="80" t="s">
        <v>28</v>
      </c>
      <c r="K3494" s="80">
        <v>118.79</v>
      </c>
      <c r="L3494" s="73">
        <f t="shared" si="696"/>
        <v>101.17</v>
      </c>
      <c r="M3494" s="73">
        <f t="shared" si="697"/>
        <v>118.79</v>
      </c>
      <c r="N3494" s="72" t="str">
        <f t="shared" si="698"/>
        <v>1603</v>
      </c>
      <c r="O3494" s="74">
        <f t="shared" si="699"/>
        <v>0</v>
      </c>
      <c r="P3494" s="72">
        <f t="shared" si="700"/>
        <v>0</v>
      </c>
      <c r="Q3494" s="74">
        <f t="shared" si="701"/>
        <v>7</v>
      </c>
      <c r="R3494" s="72" t="str">
        <f t="shared" si="702"/>
        <v/>
      </c>
      <c r="S3494" s="72" t="str">
        <f t="shared" si="703"/>
        <v/>
      </c>
      <c r="AT3494" s="20">
        <f t="shared" si="704"/>
        <v>-9105.2999999999993</v>
      </c>
    </row>
    <row r="3495" spans="1:46" ht="45">
      <c r="A3495" s="54">
        <v>8080</v>
      </c>
      <c r="B3495" s="54" t="s">
        <v>2187</v>
      </c>
      <c r="C3495" s="58" t="s">
        <v>2512</v>
      </c>
      <c r="D3495" s="79">
        <v>7</v>
      </c>
      <c r="E3495" s="79">
        <v>7</v>
      </c>
      <c r="F3495" s="80">
        <v>831.54</v>
      </c>
      <c r="G3495" s="80">
        <v>118.79</v>
      </c>
      <c r="H3495" s="80">
        <v>831.54</v>
      </c>
      <c r="I3495" s="80" t="s">
        <v>28</v>
      </c>
      <c r="J3495" s="80" t="s">
        <v>28</v>
      </c>
      <c r="K3495" s="80">
        <v>118.79</v>
      </c>
      <c r="L3495" s="73">
        <f t="shared" si="696"/>
        <v>101.17</v>
      </c>
      <c r="M3495" s="73">
        <f t="shared" si="697"/>
        <v>118.79</v>
      </c>
      <c r="N3495" s="72" t="str">
        <f t="shared" si="698"/>
        <v>1603</v>
      </c>
      <c r="O3495" s="74">
        <f t="shared" si="699"/>
        <v>0</v>
      </c>
      <c r="P3495" s="72">
        <f t="shared" si="700"/>
        <v>0</v>
      </c>
      <c r="Q3495" s="74">
        <f t="shared" si="701"/>
        <v>7</v>
      </c>
      <c r="R3495" s="72" t="str">
        <f t="shared" si="702"/>
        <v/>
      </c>
      <c r="S3495" s="72" t="str">
        <f t="shared" si="703"/>
        <v/>
      </c>
      <c r="AT3495" s="20">
        <f t="shared" si="704"/>
        <v>-9105.2999999999993</v>
      </c>
    </row>
    <row r="3496" spans="1:46" ht="45">
      <c r="A3496" s="54">
        <v>8080</v>
      </c>
      <c r="B3496" s="54" t="s">
        <v>2185</v>
      </c>
      <c r="C3496" s="58" t="s">
        <v>2512</v>
      </c>
      <c r="D3496" s="79">
        <v>7</v>
      </c>
      <c r="E3496" s="79">
        <v>7</v>
      </c>
      <c r="F3496" s="80">
        <v>831.54</v>
      </c>
      <c r="G3496" s="80">
        <v>118.79</v>
      </c>
      <c r="H3496" s="80">
        <v>831.54</v>
      </c>
      <c r="I3496" s="80" t="s">
        <v>28</v>
      </c>
      <c r="J3496" s="80" t="s">
        <v>28</v>
      </c>
      <c r="K3496" s="80">
        <v>118.79</v>
      </c>
      <c r="L3496" s="73">
        <f t="shared" si="696"/>
        <v>101.17</v>
      </c>
      <c r="M3496" s="73">
        <f t="shared" si="697"/>
        <v>118.79</v>
      </c>
      <c r="N3496" s="72" t="str">
        <f t="shared" si="698"/>
        <v>1603</v>
      </c>
      <c r="O3496" s="74">
        <f t="shared" si="699"/>
        <v>0</v>
      </c>
      <c r="P3496" s="72">
        <f t="shared" si="700"/>
        <v>0</v>
      </c>
      <c r="Q3496" s="74">
        <f t="shared" si="701"/>
        <v>7</v>
      </c>
      <c r="R3496" s="72" t="str">
        <f t="shared" si="702"/>
        <v/>
      </c>
      <c r="S3496" s="72" t="str">
        <f t="shared" si="703"/>
        <v/>
      </c>
      <c r="AT3496" s="20">
        <f t="shared" si="704"/>
        <v>-9105.2999999999993</v>
      </c>
    </row>
    <row r="3497" spans="1:46" ht="45">
      <c r="A3497" s="54">
        <v>8080</v>
      </c>
      <c r="B3497" s="54" t="s">
        <v>2183</v>
      </c>
      <c r="C3497" s="58" t="s">
        <v>2512</v>
      </c>
      <c r="D3497" s="79">
        <v>7</v>
      </c>
      <c r="E3497" s="79">
        <v>7</v>
      </c>
      <c r="F3497" s="80">
        <v>831.54</v>
      </c>
      <c r="G3497" s="80">
        <v>118.79</v>
      </c>
      <c r="H3497" s="80">
        <v>831.54</v>
      </c>
      <c r="I3497" s="80" t="s">
        <v>28</v>
      </c>
      <c r="J3497" s="80" t="s">
        <v>28</v>
      </c>
      <c r="K3497" s="80">
        <v>118.79</v>
      </c>
      <c r="L3497" s="73">
        <f t="shared" si="696"/>
        <v>101.61</v>
      </c>
      <c r="M3497" s="73">
        <f t="shared" si="697"/>
        <v>118.79</v>
      </c>
      <c r="N3497" s="72" t="str">
        <f t="shared" si="698"/>
        <v>1603</v>
      </c>
      <c r="O3497" s="74">
        <f t="shared" si="699"/>
        <v>0</v>
      </c>
      <c r="P3497" s="72">
        <f t="shared" si="700"/>
        <v>0</v>
      </c>
      <c r="Q3497" s="74">
        <f t="shared" si="701"/>
        <v>7</v>
      </c>
      <c r="R3497" s="72" t="str">
        <f t="shared" si="702"/>
        <v/>
      </c>
      <c r="S3497" s="72" t="str">
        <f t="shared" si="703"/>
        <v/>
      </c>
      <c r="AT3497" s="20">
        <f t="shared" si="704"/>
        <v>-9144.9</v>
      </c>
    </row>
    <row r="3498" spans="1:46" ht="45">
      <c r="A3498" s="54">
        <v>8080</v>
      </c>
      <c r="B3498" s="54" t="s">
        <v>2181</v>
      </c>
      <c r="C3498" s="58" t="s">
        <v>2512</v>
      </c>
      <c r="D3498" s="79">
        <v>7</v>
      </c>
      <c r="E3498" s="79">
        <v>7</v>
      </c>
      <c r="F3498" s="80">
        <v>831.54</v>
      </c>
      <c r="G3498" s="80">
        <v>118.79</v>
      </c>
      <c r="H3498" s="80">
        <v>831.54</v>
      </c>
      <c r="I3498" s="80" t="s">
        <v>28</v>
      </c>
      <c r="J3498" s="80" t="s">
        <v>28</v>
      </c>
      <c r="K3498" s="80">
        <v>118.79</v>
      </c>
      <c r="L3498" s="73">
        <f t="shared" si="696"/>
        <v>101.61</v>
      </c>
      <c r="M3498" s="73">
        <f t="shared" si="697"/>
        <v>118.79</v>
      </c>
      <c r="N3498" s="72" t="str">
        <f t="shared" si="698"/>
        <v>1603</v>
      </c>
      <c r="O3498" s="74">
        <f t="shared" si="699"/>
        <v>0</v>
      </c>
      <c r="P3498" s="72">
        <f t="shared" si="700"/>
        <v>0</v>
      </c>
      <c r="Q3498" s="74">
        <f t="shared" si="701"/>
        <v>7</v>
      </c>
      <c r="R3498" s="72" t="str">
        <f t="shared" si="702"/>
        <v/>
      </c>
      <c r="S3498" s="72" t="str">
        <f t="shared" si="703"/>
        <v/>
      </c>
      <c r="AT3498" s="20">
        <f t="shared" si="704"/>
        <v>-9144.9</v>
      </c>
    </row>
    <row r="3499" spans="1:46" ht="45">
      <c r="A3499" s="54">
        <v>8080</v>
      </c>
      <c r="B3499" s="54" t="s">
        <v>2179</v>
      </c>
      <c r="C3499" s="58" t="s">
        <v>2512</v>
      </c>
      <c r="D3499" s="79">
        <v>7</v>
      </c>
      <c r="E3499" s="79">
        <v>7</v>
      </c>
      <c r="F3499" s="80">
        <v>831.54</v>
      </c>
      <c r="G3499" s="80">
        <v>118.79</v>
      </c>
      <c r="H3499" s="80">
        <v>831.54</v>
      </c>
      <c r="I3499" s="80" t="s">
        <v>28</v>
      </c>
      <c r="J3499" s="80" t="s">
        <v>28</v>
      </c>
      <c r="K3499" s="80">
        <v>118.79</v>
      </c>
      <c r="L3499" s="73">
        <f t="shared" si="696"/>
        <v>101.61</v>
      </c>
      <c r="M3499" s="73">
        <f t="shared" si="697"/>
        <v>118.79</v>
      </c>
      <c r="N3499" s="72" t="str">
        <f t="shared" si="698"/>
        <v>1603</v>
      </c>
      <c r="O3499" s="74">
        <f t="shared" si="699"/>
        <v>0</v>
      </c>
      <c r="P3499" s="72">
        <f t="shared" si="700"/>
        <v>0</v>
      </c>
      <c r="Q3499" s="74">
        <f t="shared" si="701"/>
        <v>7</v>
      </c>
      <c r="R3499" s="72" t="str">
        <f t="shared" si="702"/>
        <v/>
      </c>
      <c r="S3499" s="72" t="str">
        <f t="shared" si="703"/>
        <v/>
      </c>
      <c r="AT3499" s="20">
        <f t="shared" si="704"/>
        <v>-9144.9</v>
      </c>
    </row>
    <row r="3500" spans="1:46" ht="45">
      <c r="A3500" s="54">
        <v>8081</v>
      </c>
      <c r="B3500" s="54" t="s">
        <v>2221</v>
      </c>
      <c r="C3500" s="58" t="s">
        <v>2513</v>
      </c>
      <c r="D3500" s="79">
        <v>7</v>
      </c>
      <c r="E3500" s="79">
        <v>7</v>
      </c>
      <c r="F3500" s="80">
        <v>732.26</v>
      </c>
      <c r="G3500" s="80">
        <v>104.61</v>
      </c>
      <c r="H3500" s="80">
        <v>732.26</v>
      </c>
      <c r="I3500" s="80" t="s">
        <v>28</v>
      </c>
      <c r="J3500" s="80" t="s">
        <v>28</v>
      </c>
      <c r="K3500" s="80">
        <v>104.61</v>
      </c>
      <c r="L3500" s="73">
        <f t="shared" si="696"/>
        <v>94.09</v>
      </c>
      <c r="M3500" s="73">
        <f t="shared" si="697"/>
        <v>104.61</v>
      </c>
      <c r="N3500" s="72" t="str">
        <f t="shared" si="698"/>
        <v>1606</v>
      </c>
      <c r="O3500" s="74">
        <f t="shared" si="699"/>
        <v>0</v>
      </c>
      <c r="P3500" s="72">
        <f t="shared" si="700"/>
        <v>0</v>
      </c>
      <c r="Q3500" s="74">
        <f t="shared" si="701"/>
        <v>7</v>
      </c>
      <c r="R3500" s="72" t="str">
        <f t="shared" si="702"/>
        <v/>
      </c>
      <c r="S3500" s="72" t="str">
        <f t="shared" si="703"/>
        <v/>
      </c>
      <c r="AT3500" s="20">
        <f t="shared" si="704"/>
        <v>-8468.1</v>
      </c>
    </row>
    <row r="3501" spans="1:46" ht="45">
      <c r="A3501" s="54">
        <v>8081</v>
      </c>
      <c r="B3501" s="54" t="s">
        <v>2219</v>
      </c>
      <c r="C3501" s="58" t="s">
        <v>2513</v>
      </c>
      <c r="D3501" s="79">
        <v>7</v>
      </c>
      <c r="E3501" s="79">
        <v>7</v>
      </c>
      <c r="F3501" s="80">
        <v>732.26</v>
      </c>
      <c r="G3501" s="80">
        <v>104.61</v>
      </c>
      <c r="H3501" s="80">
        <v>732.26</v>
      </c>
      <c r="I3501" s="80" t="s">
        <v>28</v>
      </c>
      <c r="J3501" s="80" t="s">
        <v>28</v>
      </c>
      <c r="K3501" s="80">
        <v>104.61</v>
      </c>
      <c r="L3501" s="73">
        <f t="shared" si="696"/>
        <v>94.09</v>
      </c>
      <c r="M3501" s="73">
        <f t="shared" si="697"/>
        <v>104.61</v>
      </c>
      <c r="N3501" s="72" t="str">
        <f t="shared" si="698"/>
        <v>1606</v>
      </c>
      <c r="O3501" s="74">
        <f t="shared" si="699"/>
        <v>0</v>
      </c>
      <c r="P3501" s="72">
        <f t="shared" si="700"/>
        <v>0</v>
      </c>
      <c r="Q3501" s="74">
        <f t="shared" si="701"/>
        <v>7</v>
      </c>
      <c r="R3501" s="72" t="str">
        <f t="shared" si="702"/>
        <v/>
      </c>
      <c r="S3501" s="72" t="str">
        <f t="shared" si="703"/>
        <v/>
      </c>
      <c r="AT3501" s="20">
        <f t="shared" si="704"/>
        <v>-8468.1</v>
      </c>
    </row>
    <row r="3502" spans="1:46" ht="45">
      <c r="A3502" s="54">
        <v>8081</v>
      </c>
      <c r="B3502" s="54" t="s">
        <v>2217</v>
      </c>
      <c r="C3502" s="58" t="s">
        <v>2513</v>
      </c>
      <c r="D3502" s="79">
        <v>7</v>
      </c>
      <c r="E3502" s="79">
        <v>7</v>
      </c>
      <c r="F3502" s="80">
        <v>732.26</v>
      </c>
      <c r="G3502" s="80">
        <v>104.61</v>
      </c>
      <c r="H3502" s="80">
        <v>732.26</v>
      </c>
      <c r="I3502" s="80" t="s">
        <v>28</v>
      </c>
      <c r="J3502" s="80" t="s">
        <v>28</v>
      </c>
      <c r="K3502" s="80">
        <v>104.61</v>
      </c>
      <c r="L3502" s="73">
        <f t="shared" si="696"/>
        <v>94.09</v>
      </c>
      <c r="M3502" s="73">
        <f t="shared" si="697"/>
        <v>104.61</v>
      </c>
      <c r="N3502" s="72" t="str">
        <f t="shared" si="698"/>
        <v>1606</v>
      </c>
      <c r="O3502" s="74">
        <f t="shared" si="699"/>
        <v>0</v>
      </c>
      <c r="P3502" s="72">
        <f t="shared" si="700"/>
        <v>0</v>
      </c>
      <c r="Q3502" s="74">
        <f t="shared" si="701"/>
        <v>7</v>
      </c>
      <c r="R3502" s="72" t="str">
        <f t="shared" si="702"/>
        <v/>
      </c>
      <c r="S3502" s="72" t="str">
        <f t="shared" si="703"/>
        <v/>
      </c>
      <c r="AT3502" s="20">
        <f t="shared" si="704"/>
        <v>-8468.1</v>
      </c>
    </row>
    <row r="3503" spans="1:46" ht="45">
      <c r="A3503" s="54">
        <v>8081</v>
      </c>
      <c r="B3503" s="54" t="s">
        <v>2215</v>
      </c>
      <c r="C3503" s="58" t="s">
        <v>2513</v>
      </c>
      <c r="D3503" s="79">
        <v>7</v>
      </c>
      <c r="E3503" s="79">
        <v>7</v>
      </c>
      <c r="F3503" s="80">
        <v>732.26</v>
      </c>
      <c r="G3503" s="80">
        <v>104.61</v>
      </c>
      <c r="H3503" s="80">
        <v>732.26</v>
      </c>
      <c r="I3503" s="80" t="s">
        <v>28</v>
      </c>
      <c r="J3503" s="80" t="s">
        <v>28</v>
      </c>
      <c r="K3503" s="80">
        <v>104.61</v>
      </c>
      <c r="L3503" s="73">
        <f t="shared" si="696"/>
        <v>94.09</v>
      </c>
      <c r="M3503" s="73">
        <f t="shared" si="697"/>
        <v>104.61</v>
      </c>
      <c r="N3503" s="72" t="str">
        <f t="shared" si="698"/>
        <v>1606</v>
      </c>
      <c r="O3503" s="74">
        <f t="shared" si="699"/>
        <v>0</v>
      </c>
      <c r="P3503" s="72">
        <f t="shared" si="700"/>
        <v>0</v>
      </c>
      <c r="Q3503" s="74">
        <f t="shared" si="701"/>
        <v>7</v>
      </c>
      <c r="R3503" s="72" t="str">
        <f t="shared" si="702"/>
        <v/>
      </c>
      <c r="S3503" s="72" t="str">
        <f t="shared" si="703"/>
        <v/>
      </c>
      <c r="AT3503" s="20">
        <f t="shared" si="704"/>
        <v>-8468.1</v>
      </c>
    </row>
    <row r="3504" spans="1:46" ht="45">
      <c r="A3504" s="54">
        <v>8081</v>
      </c>
      <c r="B3504" s="54" t="s">
        <v>2213</v>
      </c>
      <c r="C3504" s="58" t="s">
        <v>2513</v>
      </c>
      <c r="D3504" s="79">
        <v>7</v>
      </c>
      <c r="E3504" s="79">
        <v>7</v>
      </c>
      <c r="F3504" s="80">
        <v>732.26</v>
      </c>
      <c r="G3504" s="80">
        <v>104.61</v>
      </c>
      <c r="H3504" s="80">
        <v>732.26</v>
      </c>
      <c r="I3504" s="80" t="s">
        <v>28</v>
      </c>
      <c r="J3504" s="80" t="s">
        <v>28</v>
      </c>
      <c r="K3504" s="80">
        <v>104.61</v>
      </c>
      <c r="L3504" s="73">
        <f t="shared" si="696"/>
        <v>94.09</v>
      </c>
      <c r="M3504" s="73">
        <f t="shared" si="697"/>
        <v>104.61</v>
      </c>
      <c r="N3504" s="72" t="str">
        <f t="shared" si="698"/>
        <v>1606</v>
      </c>
      <c r="O3504" s="74">
        <f t="shared" si="699"/>
        <v>0</v>
      </c>
      <c r="P3504" s="72">
        <f t="shared" si="700"/>
        <v>0</v>
      </c>
      <c r="Q3504" s="74">
        <f t="shared" si="701"/>
        <v>7</v>
      </c>
      <c r="R3504" s="72" t="str">
        <f t="shared" si="702"/>
        <v/>
      </c>
      <c r="S3504" s="72" t="str">
        <f t="shared" si="703"/>
        <v/>
      </c>
      <c r="AT3504" s="20">
        <f t="shared" si="704"/>
        <v>-8468.1</v>
      </c>
    </row>
    <row r="3505" spans="1:46" ht="45">
      <c r="A3505" s="54">
        <v>8081</v>
      </c>
      <c r="B3505" s="54" t="s">
        <v>2211</v>
      </c>
      <c r="C3505" s="58" t="s">
        <v>2513</v>
      </c>
      <c r="D3505" s="79">
        <v>7</v>
      </c>
      <c r="E3505" s="79">
        <v>7</v>
      </c>
      <c r="F3505" s="80">
        <v>732.26</v>
      </c>
      <c r="G3505" s="80">
        <v>104.61</v>
      </c>
      <c r="H3505" s="80">
        <v>732.26</v>
      </c>
      <c r="I3505" s="80" t="s">
        <v>28</v>
      </c>
      <c r="J3505" s="80" t="s">
        <v>28</v>
      </c>
      <c r="K3505" s="80">
        <v>104.61</v>
      </c>
      <c r="L3505" s="73">
        <f t="shared" si="696"/>
        <v>94.09</v>
      </c>
      <c r="M3505" s="73">
        <f t="shared" si="697"/>
        <v>104.61</v>
      </c>
      <c r="N3505" s="72" t="str">
        <f t="shared" si="698"/>
        <v>1606</v>
      </c>
      <c r="O3505" s="74">
        <f t="shared" si="699"/>
        <v>0</v>
      </c>
      <c r="P3505" s="72">
        <f t="shared" si="700"/>
        <v>0</v>
      </c>
      <c r="Q3505" s="74">
        <f t="shared" si="701"/>
        <v>7</v>
      </c>
      <c r="R3505" s="72" t="str">
        <f t="shared" si="702"/>
        <v/>
      </c>
      <c r="S3505" s="72" t="str">
        <f t="shared" si="703"/>
        <v/>
      </c>
      <c r="AT3505" s="20">
        <f t="shared" si="704"/>
        <v>-8468.1</v>
      </c>
    </row>
    <row r="3506" spans="1:46" ht="45">
      <c r="A3506" s="54">
        <v>8081</v>
      </c>
      <c r="B3506" s="54" t="s">
        <v>2209</v>
      </c>
      <c r="C3506" s="58" t="s">
        <v>2513</v>
      </c>
      <c r="D3506" s="79">
        <v>7</v>
      </c>
      <c r="E3506" s="79">
        <v>7</v>
      </c>
      <c r="F3506" s="80">
        <v>732.26</v>
      </c>
      <c r="G3506" s="80">
        <v>104.61</v>
      </c>
      <c r="H3506" s="80">
        <v>732.26</v>
      </c>
      <c r="I3506" s="80" t="s">
        <v>28</v>
      </c>
      <c r="J3506" s="80" t="s">
        <v>28</v>
      </c>
      <c r="K3506" s="80">
        <v>104.61</v>
      </c>
      <c r="L3506" s="73">
        <f t="shared" si="696"/>
        <v>87.29</v>
      </c>
      <c r="M3506" s="73">
        <f t="shared" si="697"/>
        <v>104.61</v>
      </c>
      <c r="N3506" s="72" t="str">
        <f t="shared" si="698"/>
        <v>1606</v>
      </c>
      <c r="O3506" s="74">
        <f t="shared" si="699"/>
        <v>0</v>
      </c>
      <c r="P3506" s="72">
        <f t="shared" si="700"/>
        <v>0</v>
      </c>
      <c r="Q3506" s="74">
        <f t="shared" si="701"/>
        <v>7</v>
      </c>
      <c r="R3506" s="72" t="str">
        <f t="shared" si="702"/>
        <v/>
      </c>
      <c r="S3506" s="72" t="str">
        <f t="shared" si="703"/>
        <v/>
      </c>
      <c r="AT3506" s="20">
        <f t="shared" si="704"/>
        <v>-7856.1</v>
      </c>
    </row>
    <row r="3507" spans="1:46" ht="45">
      <c r="A3507" s="54">
        <v>8081</v>
      </c>
      <c r="B3507" s="54" t="s">
        <v>2207</v>
      </c>
      <c r="C3507" s="58" t="s">
        <v>2513</v>
      </c>
      <c r="D3507" s="79">
        <v>7</v>
      </c>
      <c r="E3507" s="79">
        <v>7</v>
      </c>
      <c r="F3507" s="80">
        <v>732.26</v>
      </c>
      <c r="G3507" s="80">
        <v>104.61</v>
      </c>
      <c r="H3507" s="80">
        <v>732.26</v>
      </c>
      <c r="I3507" s="80" t="s">
        <v>28</v>
      </c>
      <c r="J3507" s="80" t="s">
        <v>28</v>
      </c>
      <c r="K3507" s="80">
        <v>104.61</v>
      </c>
      <c r="L3507" s="73">
        <f t="shared" si="696"/>
        <v>87.29</v>
      </c>
      <c r="M3507" s="73">
        <f t="shared" si="697"/>
        <v>104.61</v>
      </c>
      <c r="N3507" s="72" t="str">
        <f t="shared" si="698"/>
        <v>1606</v>
      </c>
      <c r="O3507" s="74">
        <f t="shared" si="699"/>
        <v>0</v>
      </c>
      <c r="P3507" s="72">
        <f t="shared" si="700"/>
        <v>0</v>
      </c>
      <c r="Q3507" s="74">
        <f t="shared" si="701"/>
        <v>7</v>
      </c>
      <c r="R3507" s="72" t="str">
        <f t="shared" si="702"/>
        <v/>
      </c>
      <c r="S3507" s="72" t="str">
        <f t="shared" si="703"/>
        <v/>
      </c>
      <c r="AT3507" s="20">
        <f t="shared" si="704"/>
        <v>-7856.1</v>
      </c>
    </row>
    <row r="3508" spans="1:46" ht="45">
      <c r="A3508" s="54">
        <v>8081</v>
      </c>
      <c r="B3508" s="54" t="s">
        <v>2205</v>
      </c>
      <c r="C3508" s="58" t="s">
        <v>2513</v>
      </c>
      <c r="D3508" s="79">
        <v>7</v>
      </c>
      <c r="E3508" s="79">
        <v>7</v>
      </c>
      <c r="F3508" s="80">
        <v>732.26</v>
      </c>
      <c r="G3508" s="80">
        <v>104.61</v>
      </c>
      <c r="H3508" s="80">
        <v>732.26</v>
      </c>
      <c r="I3508" s="80" t="s">
        <v>28</v>
      </c>
      <c r="J3508" s="80" t="s">
        <v>28</v>
      </c>
      <c r="K3508" s="80">
        <v>104.61</v>
      </c>
      <c r="L3508" s="73">
        <f t="shared" si="696"/>
        <v>87.29</v>
      </c>
      <c r="M3508" s="73">
        <f t="shared" si="697"/>
        <v>104.61</v>
      </c>
      <c r="N3508" s="72" t="str">
        <f t="shared" si="698"/>
        <v>1606</v>
      </c>
      <c r="O3508" s="74">
        <f t="shared" si="699"/>
        <v>0</v>
      </c>
      <c r="P3508" s="72">
        <f t="shared" si="700"/>
        <v>0</v>
      </c>
      <c r="Q3508" s="74">
        <f t="shared" si="701"/>
        <v>7</v>
      </c>
      <c r="R3508" s="72" t="str">
        <f t="shared" si="702"/>
        <v/>
      </c>
      <c r="S3508" s="72" t="str">
        <f t="shared" si="703"/>
        <v/>
      </c>
      <c r="AT3508" s="20">
        <f t="shared" si="704"/>
        <v>-7856.1</v>
      </c>
    </row>
    <row r="3509" spans="1:46" ht="45">
      <c r="A3509" s="54">
        <v>8081</v>
      </c>
      <c r="B3509" s="54" t="s">
        <v>2203</v>
      </c>
      <c r="C3509" s="58" t="s">
        <v>2513</v>
      </c>
      <c r="D3509" s="79">
        <v>7</v>
      </c>
      <c r="E3509" s="79">
        <v>7</v>
      </c>
      <c r="F3509" s="80">
        <v>732.26</v>
      </c>
      <c r="G3509" s="80">
        <v>104.61</v>
      </c>
      <c r="H3509" s="80">
        <v>732.26</v>
      </c>
      <c r="I3509" s="80" t="s">
        <v>28</v>
      </c>
      <c r="J3509" s="80" t="s">
        <v>28</v>
      </c>
      <c r="K3509" s="80">
        <v>104.61</v>
      </c>
      <c r="L3509" s="73">
        <f t="shared" si="696"/>
        <v>87.29</v>
      </c>
      <c r="M3509" s="73">
        <f t="shared" si="697"/>
        <v>104.61</v>
      </c>
      <c r="N3509" s="72" t="str">
        <f t="shared" si="698"/>
        <v>1606</v>
      </c>
      <c r="O3509" s="74">
        <f t="shared" si="699"/>
        <v>0</v>
      </c>
      <c r="P3509" s="72">
        <f t="shared" si="700"/>
        <v>0</v>
      </c>
      <c r="Q3509" s="74">
        <f t="shared" si="701"/>
        <v>7</v>
      </c>
      <c r="R3509" s="72" t="str">
        <f t="shared" si="702"/>
        <v/>
      </c>
      <c r="S3509" s="72" t="str">
        <f t="shared" si="703"/>
        <v/>
      </c>
      <c r="AT3509" s="20">
        <f t="shared" si="704"/>
        <v>-7856.1</v>
      </c>
    </row>
    <row r="3510" spans="1:46" ht="45">
      <c r="A3510" s="54">
        <v>8081</v>
      </c>
      <c r="B3510" s="54" t="s">
        <v>2201</v>
      </c>
      <c r="C3510" s="58" t="s">
        <v>2513</v>
      </c>
      <c r="D3510" s="79">
        <v>7</v>
      </c>
      <c r="E3510" s="79">
        <v>7</v>
      </c>
      <c r="F3510" s="80">
        <v>732.26</v>
      </c>
      <c r="G3510" s="80">
        <v>104.61</v>
      </c>
      <c r="H3510" s="80">
        <v>732.26</v>
      </c>
      <c r="I3510" s="80" t="s">
        <v>28</v>
      </c>
      <c r="J3510" s="80" t="s">
        <v>28</v>
      </c>
      <c r="K3510" s="80">
        <v>104.61</v>
      </c>
      <c r="L3510" s="73">
        <f t="shared" si="696"/>
        <v>87.29</v>
      </c>
      <c r="M3510" s="73">
        <f t="shared" si="697"/>
        <v>104.61</v>
      </c>
      <c r="N3510" s="72" t="str">
        <f t="shared" si="698"/>
        <v>1606</v>
      </c>
      <c r="O3510" s="74">
        <f t="shared" si="699"/>
        <v>0</v>
      </c>
      <c r="P3510" s="72">
        <f t="shared" si="700"/>
        <v>0</v>
      </c>
      <c r="Q3510" s="74">
        <f t="shared" si="701"/>
        <v>7</v>
      </c>
      <c r="R3510" s="72" t="str">
        <f t="shared" si="702"/>
        <v/>
      </c>
      <c r="S3510" s="72" t="str">
        <f t="shared" si="703"/>
        <v/>
      </c>
      <c r="AT3510" s="20">
        <f t="shared" si="704"/>
        <v>-7856.1</v>
      </c>
    </row>
    <row r="3511" spans="1:46" ht="45">
      <c r="A3511" s="54">
        <v>8081</v>
      </c>
      <c r="B3511" s="54" t="s">
        <v>2199</v>
      </c>
      <c r="C3511" s="58" t="s">
        <v>2513</v>
      </c>
      <c r="D3511" s="79">
        <v>7</v>
      </c>
      <c r="E3511" s="79">
        <v>7</v>
      </c>
      <c r="F3511" s="80">
        <v>732.26</v>
      </c>
      <c r="G3511" s="80">
        <v>104.61</v>
      </c>
      <c r="H3511" s="80">
        <v>732.26</v>
      </c>
      <c r="I3511" s="80" t="s">
        <v>28</v>
      </c>
      <c r="J3511" s="80" t="s">
        <v>28</v>
      </c>
      <c r="K3511" s="80">
        <v>104.61</v>
      </c>
      <c r="L3511" s="73">
        <f t="shared" si="696"/>
        <v>87.29</v>
      </c>
      <c r="M3511" s="73">
        <f t="shared" si="697"/>
        <v>104.61</v>
      </c>
      <c r="N3511" s="72" t="str">
        <f t="shared" si="698"/>
        <v>1606</v>
      </c>
      <c r="O3511" s="74">
        <f t="shared" si="699"/>
        <v>0</v>
      </c>
      <c r="P3511" s="72">
        <f t="shared" si="700"/>
        <v>0</v>
      </c>
      <c r="Q3511" s="74">
        <f t="shared" si="701"/>
        <v>7</v>
      </c>
      <c r="R3511" s="72" t="str">
        <f t="shared" si="702"/>
        <v/>
      </c>
      <c r="S3511" s="72" t="str">
        <f t="shared" si="703"/>
        <v/>
      </c>
      <c r="AT3511" s="20">
        <f t="shared" si="704"/>
        <v>-7856.1</v>
      </c>
    </row>
    <row r="3512" spans="1:46" ht="22.5">
      <c r="A3512" s="54">
        <v>8082</v>
      </c>
      <c r="B3512" s="54" t="s">
        <v>2227</v>
      </c>
      <c r="C3512" s="58" t="s">
        <v>2514</v>
      </c>
      <c r="D3512" s="79">
        <v>7</v>
      </c>
      <c r="E3512" s="79">
        <v>7</v>
      </c>
      <c r="F3512" s="80">
        <v>2023.81</v>
      </c>
      <c r="G3512" s="80">
        <v>289.12</v>
      </c>
      <c r="H3512" s="80">
        <v>2023.81</v>
      </c>
      <c r="I3512" s="80" t="s">
        <v>28</v>
      </c>
      <c r="J3512" s="80" t="s">
        <v>28</v>
      </c>
      <c r="K3512" s="80">
        <v>289.12</v>
      </c>
      <c r="L3512" s="73">
        <f t="shared" si="696"/>
        <v>206.61</v>
      </c>
      <c r="M3512" s="73">
        <f t="shared" si="697"/>
        <v>289.12</v>
      </c>
      <c r="N3512" s="72" t="str">
        <f t="shared" si="698"/>
        <v>1803</v>
      </c>
      <c r="O3512" s="74">
        <f t="shared" si="699"/>
        <v>0</v>
      </c>
      <c r="P3512" s="72">
        <f t="shared" si="700"/>
        <v>0</v>
      </c>
      <c r="Q3512" s="74">
        <f t="shared" si="701"/>
        <v>7</v>
      </c>
      <c r="R3512" s="72" t="str">
        <f t="shared" si="702"/>
        <v/>
      </c>
      <c r="S3512" s="72" t="str">
        <f t="shared" si="703"/>
        <v/>
      </c>
      <c r="AT3512" s="20">
        <f t="shared" si="704"/>
        <v>-18594.900000000001</v>
      </c>
    </row>
    <row r="3513" spans="1:46" ht="22.5">
      <c r="A3513" s="54">
        <v>8082</v>
      </c>
      <c r="B3513" s="54" t="s">
        <v>2225</v>
      </c>
      <c r="C3513" s="58" t="s">
        <v>2514</v>
      </c>
      <c r="D3513" s="79">
        <v>7</v>
      </c>
      <c r="E3513" s="79">
        <v>7</v>
      </c>
      <c r="F3513" s="80">
        <v>2023.81</v>
      </c>
      <c r="G3513" s="80">
        <v>289.12</v>
      </c>
      <c r="H3513" s="80">
        <v>2023.81</v>
      </c>
      <c r="I3513" s="80" t="s">
        <v>28</v>
      </c>
      <c r="J3513" s="80" t="s">
        <v>28</v>
      </c>
      <c r="K3513" s="80">
        <v>289.12</v>
      </c>
      <c r="L3513" s="73">
        <f t="shared" si="696"/>
        <v>206.61</v>
      </c>
      <c r="M3513" s="73">
        <f t="shared" si="697"/>
        <v>289.12</v>
      </c>
      <c r="N3513" s="72" t="str">
        <f t="shared" si="698"/>
        <v>1803</v>
      </c>
      <c r="O3513" s="74">
        <f t="shared" si="699"/>
        <v>0</v>
      </c>
      <c r="P3513" s="72">
        <f t="shared" si="700"/>
        <v>0</v>
      </c>
      <c r="Q3513" s="74">
        <f t="shared" si="701"/>
        <v>7</v>
      </c>
      <c r="R3513" s="72" t="str">
        <f t="shared" si="702"/>
        <v/>
      </c>
      <c r="S3513" s="72" t="str">
        <f t="shared" si="703"/>
        <v/>
      </c>
      <c r="AT3513" s="20">
        <f t="shared" si="704"/>
        <v>-18594.900000000001</v>
      </c>
    </row>
    <row r="3514" spans="1:46" ht="33.75">
      <c r="A3514" s="54">
        <v>8083</v>
      </c>
      <c r="B3514" s="54" t="s">
        <v>2245</v>
      </c>
      <c r="C3514" s="58" t="s">
        <v>2515</v>
      </c>
      <c r="D3514" s="79">
        <v>7</v>
      </c>
      <c r="E3514" s="79">
        <v>7</v>
      </c>
      <c r="F3514" s="80">
        <v>731.26</v>
      </c>
      <c r="G3514" s="80">
        <v>104.47</v>
      </c>
      <c r="H3514" s="80">
        <v>731.26</v>
      </c>
      <c r="I3514" s="80" t="s">
        <v>28</v>
      </c>
      <c r="J3514" s="80" t="s">
        <v>28</v>
      </c>
      <c r="K3514" s="80">
        <v>104.47</v>
      </c>
      <c r="L3514" s="73">
        <f t="shared" si="696"/>
        <v>83.14</v>
      </c>
      <c r="M3514" s="73">
        <f t="shared" si="697"/>
        <v>104.47</v>
      </c>
      <c r="N3514" s="72" t="str">
        <f t="shared" si="698"/>
        <v>1806</v>
      </c>
      <c r="O3514" s="74">
        <f t="shared" si="699"/>
        <v>0</v>
      </c>
      <c r="P3514" s="72">
        <f t="shared" si="700"/>
        <v>0</v>
      </c>
      <c r="Q3514" s="74">
        <f t="shared" si="701"/>
        <v>7</v>
      </c>
      <c r="R3514" s="72" t="str">
        <f t="shared" si="702"/>
        <v/>
      </c>
      <c r="S3514" s="72" t="str">
        <f t="shared" si="703"/>
        <v/>
      </c>
      <c r="AT3514" s="20">
        <f t="shared" si="704"/>
        <v>-7482.6</v>
      </c>
    </row>
    <row r="3515" spans="1:46" ht="33.75">
      <c r="A3515" s="54">
        <v>8083</v>
      </c>
      <c r="B3515" s="54" t="s">
        <v>2243</v>
      </c>
      <c r="C3515" s="58" t="s">
        <v>2515</v>
      </c>
      <c r="D3515" s="79">
        <v>7</v>
      </c>
      <c r="E3515" s="79">
        <v>7</v>
      </c>
      <c r="F3515" s="80">
        <v>731.26</v>
      </c>
      <c r="G3515" s="80">
        <v>104.47</v>
      </c>
      <c r="H3515" s="80">
        <v>731.26</v>
      </c>
      <c r="I3515" s="80" t="s">
        <v>28</v>
      </c>
      <c r="J3515" s="80" t="s">
        <v>28</v>
      </c>
      <c r="K3515" s="80">
        <v>104.47</v>
      </c>
      <c r="L3515" s="73">
        <f t="shared" si="696"/>
        <v>83.14</v>
      </c>
      <c r="M3515" s="73">
        <f t="shared" si="697"/>
        <v>104.47</v>
      </c>
      <c r="N3515" s="72" t="str">
        <f t="shared" si="698"/>
        <v>1806</v>
      </c>
      <c r="O3515" s="74">
        <f t="shared" si="699"/>
        <v>0</v>
      </c>
      <c r="P3515" s="72">
        <f t="shared" si="700"/>
        <v>0</v>
      </c>
      <c r="Q3515" s="74">
        <f t="shared" si="701"/>
        <v>7</v>
      </c>
      <c r="R3515" s="72" t="str">
        <f t="shared" si="702"/>
        <v/>
      </c>
      <c r="S3515" s="72" t="str">
        <f t="shared" si="703"/>
        <v/>
      </c>
      <c r="AT3515" s="20">
        <f t="shared" si="704"/>
        <v>-7482.6</v>
      </c>
    </row>
    <row r="3516" spans="1:46" ht="33.75">
      <c r="A3516" s="54">
        <v>8083</v>
      </c>
      <c r="B3516" s="54" t="s">
        <v>2241</v>
      </c>
      <c r="C3516" s="58" t="s">
        <v>2515</v>
      </c>
      <c r="D3516" s="79">
        <v>7</v>
      </c>
      <c r="E3516" s="79">
        <v>7</v>
      </c>
      <c r="F3516" s="80">
        <v>731.26</v>
      </c>
      <c r="G3516" s="80">
        <v>104.47</v>
      </c>
      <c r="H3516" s="80">
        <v>731.26</v>
      </c>
      <c r="I3516" s="80" t="s">
        <v>28</v>
      </c>
      <c r="J3516" s="80" t="s">
        <v>28</v>
      </c>
      <c r="K3516" s="80">
        <v>104.47</v>
      </c>
      <c r="L3516" s="73">
        <f t="shared" si="696"/>
        <v>83.14</v>
      </c>
      <c r="M3516" s="73">
        <f t="shared" si="697"/>
        <v>104.47</v>
      </c>
      <c r="N3516" s="72" t="str">
        <f t="shared" si="698"/>
        <v>1806</v>
      </c>
      <c r="O3516" s="74">
        <f t="shared" si="699"/>
        <v>0</v>
      </c>
      <c r="P3516" s="72">
        <f t="shared" si="700"/>
        <v>0</v>
      </c>
      <c r="Q3516" s="74">
        <f t="shared" si="701"/>
        <v>7</v>
      </c>
      <c r="R3516" s="72" t="str">
        <f t="shared" si="702"/>
        <v/>
      </c>
      <c r="S3516" s="72" t="str">
        <f t="shared" si="703"/>
        <v/>
      </c>
      <c r="AT3516" s="20">
        <f t="shared" si="704"/>
        <v>-7482.6</v>
      </c>
    </row>
    <row r="3517" spans="1:46" ht="33.75">
      <c r="A3517" s="54">
        <v>8083</v>
      </c>
      <c r="B3517" s="54" t="s">
        <v>2239</v>
      </c>
      <c r="C3517" s="58" t="s">
        <v>2515</v>
      </c>
      <c r="D3517" s="79">
        <v>7</v>
      </c>
      <c r="E3517" s="79">
        <v>7</v>
      </c>
      <c r="F3517" s="80">
        <v>731.26</v>
      </c>
      <c r="G3517" s="80">
        <v>104.47</v>
      </c>
      <c r="H3517" s="80">
        <v>731.26</v>
      </c>
      <c r="I3517" s="80" t="s">
        <v>28</v>
      </c>
      <c r="J3517" s="80" t="s">
        <v>28</v>
      </c>
      <c r="K3517" s="80">
        <v>104.47</v>
      </c>
      <c r="L3517" s="73">
        <f t="shared" si="696"/>
        <v>83.14</v>
      </c>
      <c r="M3517" s="73">
        <f t="shared" si="697"/>
        <v>104.47</v>
      </c>
      <c r="N3517" s="72" t="str">
        <f t="shared" si="698"/>
        <v>1806</v>
      </c>
      <c r="O3517" s="74">
        <f t="shared" si="699"/>
        <v>0</v>
      </c>
      <c r="P3517" s="72">
        <f t="shared" si="700"/>
        <v>0</v>
      </c>
      <c r="Q3517" s="74">
        <f t="shared" si="701"/>
        <v>7</v>
      </c>
      <c r="R3517" s="72" t="str">
        <f t="shared" si="702"/>
        <v/>
      </c>
      <c r="S3517" s="72" t="str">
        <f t="shared" si="703"/>
        <v/>
      </c>
      <c r="AT3517" s="20">
        <f t="shared" si="704"/>
        <v>-7482.6</v>
      </c>
    </row>
    <row r="3518" spans="1:46" ht="33.75">
      <c r="A3518" s="54">
        <v>8083</v>
      </c>
      <c r="B3518" s="54" t="s">
        <v>2237</v>
      </c>
      <c r="C3518" s="58" t="s">
        <v>2515</v>
      </c>
      <c r="D3518" s="79">
        <v>7</v>
      </c>
      <c r="E3518" s="79">
        <v>7</v>
      </c>
      <c r="F3518" s="80">
        <v>731.26</v>
      </c>
      <c r="G3518" s="80">
        <v>104.47</v>
      </c>
      <c r="H3518" s="80">
        <v>731.26</v>
      </c>
      <c r="I3518" s="80" t="s">
        <v>28</v>
      </c>
      <c r="J3518" s="80" t="s">
        <v>28</v>
      </c>
      <c r="K3518" s="80">
        <v>104.47</v>
      </c>
      <c r="L3518" s="73">
        <f t="shared" si="696"/>
        <v>89.08</v>
      </c>
      <c r="M3518" s="73">
        <f t="shared" si="697"/>
        <v>104.47</v>
      </c>
      <c r="N3518" s="72" t="str">
        <f t="shared" si="698"/>
        <v>1806</v>
      </c>
      <c r="O3518" s="74">
        <f t="shared" si="699"/>
        <v>0</v>
      </c>
      <c r="P3518" s="72">
        <f t="shared" si="700"/>
        <v>0</v>
      </c>
      <c r="Q3518" s="74">
        <f t="shared" si="701"/>
        <v>7</v>
      </c>
      <c r="R3518" s="72" t="str">
        <f t="shared" si="702"/>
        <v/>
      </c>
      <c r="S3518" s="72" t="str">
        <f t="shared" si="703"/>
        <v/>
      </c>
      <c r="AT3518" s="20">
        <f t="shared" si="704"/>
        <v>-8017.2</v>
      </c>
    </row>
    <row r="3519" spans="1:46" ht="33.75">
      <c r="A3519" s="54">
        <v>8083</v>
      </c>
      <c r="B3519" s="54" t="s">
        <v>2235</v>
      </c>
      <c r="C3519" s="58" t="s">
        <v>2515</v>
      </c>
      <c r="D3519" s="79">
        <v>7</v>
      </c>
      <c r="E3519" s="79">
        <v>7</v>
      </c>
      <c r="F3519" s="80">
        <v>731.26</v>
      </c>
      <c r="G3519" s="80">
        <v>104.47</v>
      </c>
      <c r="H3519" s="80">
        <v>731.26</v>
      </c>
      <c r="I3519" s="80" t="s">
        <v>28</v>
      </c>
      <c r="J3519" s="80" t="s">
        <v>28</v>
      </c>
      <c r="K3519" s="80">
        <v>104.47</v>
      </c>
      <c r="L3519" s="73">
        <f t="shared" si="696"/>
        <v>89.08</v>
      </c>
      <c r="M3519" s="73">
        <f t="shared" si="697"/>
        <v>104.47</v>
      </c>
      <c r="N3519" s="72" t="str">
        <f t="shared" si="698"/>
        <v>1806</v>
      </c>
      <c r="O3519" s="74">
        <f t="shared" si="699"/>
        <v>0</v>
      </c>
      <c r="P3519" s="72">
        <f t="shared" si="700"/>
        <v>0</v>
      </c>
      <c r="Q3519" s="74">
        <f t="shared" si="701"/>
        <v>7</v>
      </c>
      <c r="R3519" s="72" t="str">
        <f t="shared" si="702"/>
        <v/>
      </c>
      <c r="S3519" s="72" t="str">
        <f t="shared" si="703"/>
        <v/>
      </c>
      <c r="AT3519" s="20">
        <f t="shared" si="704"/>
        <v>-8017.2</v>
      </c>
    </row>
    <row r="3520" spans="1:46" ht="33.75">
      <c r="A3520" s="54">
        <v>8083</v>
      </c>
      <c r="B3520" s="54" t="s">
        <v>2233</v>
      </c>
      <c r="C3520" s="58" t="s">
        <v>2515</v>
      </c>
      <c r="D3520" s="79">
        <v>7</v>
      </c>
      <c r="E3520" s="79">
        <v>7</v>
      </c>
      <c r="F3520" s="80">
        <v>731.26</v>
      </c>
      <c r="G3520" s="80">
        <v>104.47</v>
      </c>
      <c r="H3520" s="80">
        <v>731.26</v>
      </c>
      <c r="I3520" s="80" t="s">
        <v>28</v>
      </c>
      <c r="J3520" s="80" t="s">
        <v>28</v>
      </c>
      <c r="K3520" s="80">
        <v>104.47</v>
      </c>
      <c r="L3520" s="73">
        <f t="shared" si="696"/>
        <v>89.08</v>
      </c>
      <c r="M3520" s="73">
        <f t="shared" si="697"/>
        <v>104.47</v>
      </c>
      <c r="N3520" s="72" t="str">
        <f t="shared" si="698"/>
        <v>1806</v>
      </c>
      <c r="O3520" s="74">
        <f t="shared" si="699"/>
        <v>0</v>
      </c>
      <c r="P3520" s="72">
        <f t="shared" si="700"/>
        <v>0</v>
      </c>
      <c r="Q3520" s="74">
        <f t="shared" si="701"/>
        <v>7</v>
      </c>
      <c r="R3520" s="72" t="str">
        <f t="shared" si="702"/>
        <v/>
      </c>
      <c r="S3520" s="72" t="str">
        <f t="shared" si="703"/>
        <v/>
      </c>
      <c r="AT3520" s="20">
        <f t="shared" si="704"/>
        <v>-8017.2</v>
      </c>
    </row>
    <row r="3521" spans="1:46" ht="33.75">
      <c r="A3521" s="54">
        <v>8083</v>
      </c>
      <c r="B3521" s="54" t="s">
        <v>2231</v>
      </c>
      <c r="C3521" s="58" t="s">
        <v>2515</v>
      </c>
      <c r="D3521" s="79">
        <v>7</v>
      </c>
      <c r="E3521" s="79">
        <v>7</v>
      </c>
      <c r="F3521" s="80">
        <v>731.26</v>
      </c>
      <c r="G3521" s="80">
        <v>104.47</v>
      </c>
      <c r="H3521" s="80">
        <v>731.26</v>
      </c>
      <c r="I3521" s="80" t="s">
        <v>28</v>
      </c>
      <c r="J3521" s="80" t="s">
        <v>28</v>
      </c>
      <c r="K3521" s="80">
        <v>104.47</v>
      </c>
      <c r="L3521" s="73">
        <f t="shared" si="696"/>
        <v>89.08</v>
      </c>
      <c r="M3521" s="73">
        <f t="shared" si="697"/>
        <v>104.47</v>
      </c>
      <c r="N3521" s="72" t="str">
        <f t="shared" si="698"/>
        <v>1806</v>
      </c>
      <c r="O3521" s="74">
        <f t="shared" si="699"/>
        <v>0</v>
      </c>
      <c r="P3521" s="72">
        <f t="shared" si="700"/>
        <v>0</v>
      </c>
      <c r="Q3521" s="74">
        <f t="shared" si="701"/>
        <v>7</v>
      </c>
      <c r="R3521" s="72" t="str">
        <f t="shared" si="702"/>
        <v/>
      </c>
      <c r="S3521" s="72" t="str">
        <f t="shared" si="703"/>
        <v/>
      </c>
      <c r="AT3521" s="20">
        <f t="shared" si="704"/>
        <v>-8017.2</v>
      </c>
    </row>
    <row r="3522" spans="1:46" ht="33.75">
      <c r="A3522" s="54">
        <v>8084</v>
      </c>
      <c r="B3522" s="54" t="s">
        <v>2267</v>
      </c>
      <c r="C3522" s="58" t="s">
        <v>2516</v>
      </c>
      <c r="D3522" s="79">
        <v>7</v>
      </c>
      <c r="E3522" s="79">
        <v>7</v>
      </c>
      <c r="F3522" s="80">
        <v>664.32</v>
      </c>
      <c r="G3522" s="80">
        <v>94.9</v>
      </c>
      <c r="H3522" s="80">
        <v>664.32</v>
      </c>
      <c r="I3522" s="80" t="s">
        <v>28</v>
      </c>
      <c r="J3522" s="80" t="s">
        <v>28</v>
      </c>
      <c r="K3522" s="80">
        <v>94.9</v>
      </c>
      <c r="L3522" s="73">
        <f t="shared" si="696"/>
        <v>76.5</v>
      </c>
      <c r="M3522" s="73">
        <f t="shared" si="697"/>
        <v>94.9</v>
      </c>
      <c r="N3522" s="72" t="str">
        <f t="shared" si="698"/>
        <v>1903</v>
      </c>
      <c r="O3522" s="74">
        <f t="shared" si="699"/>
        <v>0</v>
      </c>
      <c r="P3522" s="72">
        <f t="shared" si="700"/>
        <v>0</v>
      </c>
      <c r="Q3522" s="74">
        <f t="shared" si="701"/>
        <v>7</v>
      </c>
      <c r="R3522" s="72" t="str">
        <f t="shared" si="702"/>
        <v/>
      </c>
      <c r="S3522" s="72" t="str">
        <f t="shared" si="703"/>
        <v/>
      </c>
      <c r="AT3522" s="20">
        <f t="shared" si="704"/>
        <v>-6885</v>
      </c>
    </row>
    <row r="3523" spans="1:46" ht="33.75">
      <c r="A3523" s="54">
        <v>8084</v>
      </c>
      <c r="B3523" s="54" t="s">
        <v>2265</v>
      </c>
      <c r="C3523" s="58" t="s">
        <v>2516</v>
      </c>
      <c r="D3523" s="79">
        <v>7</v>
      </c>
      <c r="E3523" s="79">
        <v>7</v>
      </c>
      <c r="F3523" s="80">
        <v>664.32</v>
      </c>
      <c r="G3523" s="80">
        <v>94.9</v>
      </c>
      <c r="H3523" s="80">
        <v>664.32</v>
      </c>
      <c r="I3523" s="80" t="s">
        <v>28</v>
      </c>
      <c r="J3523" s="80" t="s">
        <v>28</v>
      </c>
      <c r="K3523" s="80">
        <v>94.9</v>
      </c>
      <c r="L3523" s="73">
        <f t="shared" si="696"/>
        <v>76.5</v>
      </c>
      <c r="M3523" s="73">
        <f t="shared" si="697"/>
        <v>94.9</v>
      </c>
      <c r="N3523" s="72" t="str">
        <f t="shared" si="698"/>
        <v>1903</v>
      </c>
      <c r="O3523" s="74">
        <f t="shared" si="699"/>
        <v>0</v>
      </c>
      <c r="P3523" s="72">
        <f t="shared" si="700"/>
        <v>0</v>
      </c>
      <c r="Q3523" s="74">
        <f t="shared" si="701"/>
        <v>7</v>
      </c>
      <c r="R3523" s="72" t="str">
        <f t="shared" si="702"/>
        <v/>
      </c>
      <c r="S3523" s="72" t="str">
        <f t="shared" si="703"/>
        <v/>
      </c>
      <c r="AT3523" s="20">
        <f t="shared" si="704"/>
        <v>-6885</v>
      </c>
    </row>
    <row r="3524" spans="1:46" ht="33.75">
      <c r="A3524" s="54">
        <v>8084</v>
      </c>
      <c r="B3524" s="54" t="s">
        <v>2263</v>
      </c>
      <c r="C3524" s="58" t="s">
        <v>2516</v>
      </c>
      <c r="D3524" s="79">
        <v>7</v>
      </c>
      <c r="E3524" s="79">
        <v>7</v>
      </c>
      <c r="F3524" s="80">
        <v>664.32</v>
      </c>
      <c r="G3524" s="80">
        <v>94.9</v>
      </c>
      <c r="H3524" s="80">
        <v>664.32</v>
      </c>
      <c r="I3524" s="80" t="s">
        <v>28</v>
      </c>
      <c r="J3524" s="80" t="s">
        <v>28</v>
      </c>
      <c r="K3524" s="80">
        <v>94.9</v>
      </c>
      <c r="L3524" s="73">
        <f t="shared" ref="L3524:L3587" si="705">IFERROR(VLOOKUP(B3524,$B$1326:$K$2467,6,0),"")</f>
        <v>76.5</v>
      </c>
      <c r="M3524" s="73">
        <f t="shared" ref="M3524:M3587" si="706">IFERROR(VLOOKUP($B3524,$B$2468:$K$3603,6,0),"")</f>
        <v>94.9</v>
      </c>
      <c r="N3524" s="72" t="str">
        <f t="shared" ref="N3524:N3587" si="707">LEFT(B3524,4)</f>
        <v>1903</v>
      </c>
      <c r="O3524" s="74">
        <f t="shared" ref="O3524:O3587" si="708">E3524-D3524</f>
        <v>0</v>
      </c>
      <c r="P3524" s="72">
        <f t="shared" ref="P3524:P3587" si="709">IF(O3524=20,1,0)</f>
        <v>0</v>
      </c>
      <c r="Q3524" s="74">
        <f t="shared" ref="Q3524:Q3587" si="710">D3524</f>
        <v>7</v>
      </c>
      <c r="R3524" s="72" t="str">
        <f t="shared" ref="R3524:R3587" si="711">IF(P3524=1,Q3524+7,"")</f>
        <v/>
      </c>
      <c r="S3524" s="72" t="str">
        <f t="shared" ref="S3524:S3587" si="712">IF(P3524=1,Q3524+14,"")</f>
        <v/>
      </c>
      <c r="AT3524" s="20">
        <f t="shared" si="704"/>
        <v>-6885</v>
      </c>
    </row>
    <row r="3525" spans="1:46" ht="33.75">
      <c r="A3525" s="54">
        <v>8084</v>
      </c>
      <c r="B3525" s="54" t="s">
        <v>2261</v>
      </c>
      <c r="C3525" s="58" t="s">
        <v>2516</v>
      </c>
      <c r="D3525" s="79">
        <v>7</v>
      </c>
      <c r="E3525" s="79">
        <v>7</v>
      </c>
      <c r="F3525" s="80">
        <v>664.32</v>
      </c>
      <c r="G3525" s="80">
        <v>94.9</v>
      </c>
      <c r="H3525" s="80">
        <v>664.32</v>
      </c>
      <c r="I3525" s="80" t="s">
        <v>28</v>
      </c>
      <c r="J3525" s="80" t="s">
        <v>28</v>
      </c>
      <c r="K3525" s="80">
        <v>94.9</v>
      </c>
      <c r="L3525" s="73">
        <f t="shared" si="705"/>
        <v>76.5</v>
      </c>
      <c r="M3525" s="73">
        <f t="shared" si="706"/>
        <v>94.9</v>
      </c>
      <c r="N3525" s="72" t="str">
        <f t="shared" si="707"/>
        <v>1903</v>
      </c>
      <c r="O3525" s="74">
        <f t="shared" si="708"/>
        <v>0</v>
      </c>
      <c r="P3525" s="72">
        <f t="shared" si="709"/>
        <v>0</v>
      </c>
      <c r="Q3525" s="74">
        <f t="shared" si="710"/>
        <v>7</v>
      </c>
      <c r="R3525" s="72" t="str">
        <f t="shared" si="711"/>
        <v/>
      </c>
      <c r="S3525" s="72" t="str">
        <f t="shared" si="712"/>
        <v/>
      </c>
      <c r="AT3525" s="20">
        <f t="shared" si="704"/>
        <v>-6885</v>
      </c>
    </row>
    <row r="3526" spans="1:46" ht="33.75">
      <c r="A3526" s="54">
        <v>8084</v>
      </c>
      <c r="B3526" s="54" t="s">
        <v>2259</v>
      </c>
      <c r="C3526" s="58" t="s">
        <v>2516</v>
      </c>
      <c r="D3526" s="79">
        <v>7</v>
      </c>
      <c r="E3526" s="79">
        <v>7</v>
      </c>
      <c r="F3526" s="80">
        <v>664.32</v>
      </c>
      <c r="G3526" s="80">
        <v>94.9</v>
      </c>
      <c r="H3526" s="80">
        <v>664.32</v>
      </c>
      <c r="I3526" s="80" t="s">
        <v>28</v>
      </c>
      <c r="J3526" s="80" t="s">
        <v>28</v>
      </c>
      <c r="K3526" s="80">
        <v>94.9</v>
      </c>
      <c r="L3526" s="73">
        <f t="shared" si="705"/>
        <v>95.15</v>
      </c>
      <c r="M3526" s="73">
        <f t="shared" si="706"/>
        <v>94.9</v>
      </c>
      <c r="N3526" s="72" t="str">
        <f t="shared" si="707"/>
        <v>1903</v>
      </c>
      <c r="O3526" s="74">
        <f t="shared" si="708"/>
        <v>0</v>
      </c>
      <c r="P3526" s="72">
        <f t="shared" si="709"/>
        <v>0</v>
      </c>
      <c r="Q3526" s="74">
        <f t="shared" si="710"/>
        <v>7</v>
      </c>
      <c r="R3526" s="72" t="str">
        <f t="shared" si="711"/>
        <v/>
      </c>
      <c r="S3526" s="72" t="str">
        <f t="shared" si="712"/>
        <v/>
      </c>
      <c r="AT3526" s="20">
        <f t="shared" si="704"/>
        <v>-8563.5</v>
      </c>
    </row>
    <row r="3527" spans="1:46" ht="33.75">
      <c r="A3527" s="54">
        <v>8084</v>
      </c>
      <c r="B3527" s="54" t="s">
        <v>2257</v>
      </c>
      <c r="C3527" s="58" t="s">
        <v>2516</v>
      </c>
      <c r="D3527" s="79">
        <v>7</v>
      </c>
      <c r="E3527" s="79">
        <v>7</v>
      </c>
      <c r="F3527" s="80">
        <v>664.32</v>
      </c>
      <c r="G3527" s="80">
        <v>94.9</v>
      </c>
      <c r="H3527" s="80">
        <v>664.32</v>
      </c>
      <c r="I3527" s="80" t="s">
        <v>28</v>
      </c>
      <c r="J3527" s="80" t="s">
        <v>28</v>
      </c>
      <c r="K3527" s="80">
        <v>94.9</v>
      </c>
      <c r="L3527" s="73">
        <f t="shared" si="705"/>
        <v>95.15</v>
      </c>
      <c r="M3527" s="73">
        <f t="shared" si="706"/>
        <v>94.9</v>
      </c>
      <c r="N3527" s="72" t="str">
        <f t="shared" si="707"/>
        <v>1903</v>
      </c>
      <c r="O3527" s="74">
        <f t="shared" si="708"/>
        <v>0</v>
      </c>
      <c r="P3527" s="72">
        <f t="shared" si="709"/>
        <v>0</v>
      </c>
      <c r="Q3527" s="74">
        <f t="shared" si="710"/>
        <v>7</v>
      </c>
      <c r="R3527" s="72" t="str">
        <f t="shared" si="711"/>
        <v/>
      </c>
      <c r="S3527" s="72" t="str">
        <f t="shared" si="712"/>
        <v/>
      </c>
      <c r="AT3527" s="20">
        <f t="shared" si="704"/>
        <v>-8563.5</v>
      </c>
    </row>
    <row r="3528" spans="1:46" ht="33.75">
      <c r="A3528" s="54">
        <v>8084</v>
      </c>
      <c r="B3528" s="54" t="s">
        <v>2255</v>
      </c>
      <c r="C3528" s="58" t="s">
        <v>2516</v>
      </c>
      <c r="D3528" s="79">
        <v>7</v>
      </c>
      <c r="E3528" s="79">
        <v>7</v>
      </c>
      <c r="F3528" s="80">
        <v>664.32</v>
      </c>
      <c r="G3528" s="80">
        <v>94.9</v>
      </c>
      <c r="H3528" s="80">
        <v>664.32</v>
      </c>
      <c r="I3528" s="80" t="s">
        <v>28</v>
      </c>
      <c r="J3528" s="80" t="s">
        <v>28</v>
      </c>
      <c r="K3528" s="80">
        <v>94.9</v>
      </c>
      <c r="L3528" s="73">
        <f t="shared" si="705"/>
        <v>95.15</v>
      </c>
      <c r="M3528" s="73">
        <f t="shared" si="706"/>
        <v>94.9</v>
      </c>
      <c r="N3528" s="72" t="str">
        <f t="shared" si="707"/>
        <v>1903</v>
      </c>
      <c r="O3528" s="74">
        <f t="shared" si="708"/>
        <v>0</v>
      </c>
      <c r="P3528" s="72">
        <f t="shared" si="709"/>
        <v>0</v>
      </c>
      <c r="Q3528" s="74">
        <f t="shared" si="710"/>
        <v>7</v>
      </c>
      <c r="R3528" s="72" t="str">
        <f t="shared" si="711"/>
        <v/>
      </c>
      <c r="S3528" s="72" t="str">
        <f t="shared" si="712"/>
        <v/>
      </c>
      <c r="AT3528" s="20">
        <f t="shared" si="704"/>
        <v>-8563.5</v>
      </c>
    </row>
    <row r="3529" spans="1:46" ht="33.75">
      <c r="A3529" s="54">
        <v>8084</v>
      </c>
      <c r="B3529" s="54" t="s">
        <v>2253</v>
      </c>
      <c r="C3529" s="58" t="s">
        <v>2516</v>
      </c>
      <c r="D3529" s="79">
        <v>7</v>
      </c>
      <c r="E3529" s="79">
        <v>7</v>
      </c>
      <c r="F3529" s="80">
        <v>664.32</v>
      </c>
      <c r="G3529" s="80">
        <v>94.9</v>
      </c>
      <c r="H3529" s="80">
        <v>664.32</v>
      </c>
      <c r="I3529" s="80" t="s">
        <v>28</v>
      </c>
      <c r="J3529" s="80" t="s">
        <v>28</v>
      </c>
      <c r="K3529" s="80">
        <v>94.9</v>
      </c>
      <c r="L3529" s="73">
        <f t="shared" si="705"/>
        <v>95.15</v>
      </c>
      <c r="M3529" s="73">
        <f t="shared" si="706"/>
        <v>94.9</v>
      </c>
      <c r="N3529" s="72" t="str">
        <f t="shared" si="707"/>
        <v>1903</v>
      </c>
      <c r="O3529" s="74">
        <f t="shared" si="708"/>
        <v>0</v>
      </c>
      <c r="P3529" s="72">
        <f t="shared" si="709"/>
        <v>0</v>
      </c>
      <c r="Q3529" s="74">
        <f t="shared" si="710"/>
        <v>7</v>
      </c>
      <c r="R3529" s="72" t="str">
        <f t="shared" si="711"/>
        <v/>
      </c>
      <c r="S3529" s="72" t="str">
        <f t="shared" si="712"/>
        <v/>
      </c>
      <c r="AT3529" s="20">
        <f t="shared" si="704"/>
        <v>-8563.5</v>
      </c>
    </row>
    <row r="3530" spans="1:46" ht="33.75">
      <c r="A3530" s="54">
        <v>8085</v>
      </c>
      <c r="B3530" s="54" t="s">
        <v>2301</v>
      </c>
      <c r="C3530" s="58" t="s">
        <v>2517</v>
      </c>
      <c r="D3530" s="79">
        <v>7</v>
      </c>
      <c r="E3530" s="79">
        <v>7</v>
      </c>
      <c r="F3530" s="80">
        <v>781.86</v>
      </c>
      <c r="G3530" s="80">
        <v>111.69</v>
      </c>
      <c r="H3530" s="80">
        <v>781.86</v>
      </c>
      <c r="I3530" s="80" t="s">
        <v>28</v>
      </c>
      <c r="J3530" s="80" t="s">
        <v>28</v>
      </c>
      <c r="K3530" s="80">
        <v>111.69</v>
      </c>
      <c r="L3530" s="73">
        <f t="shared" si="705"/>
        <v>93.68</v>
      </c>
      <c r="M3530" s="73">
        <f t="shared" si="706"/>
        <v>111.69</v>
      </c>
      <c r="N3530" s="72" t="str">
        <f t="shared" si="707"/>
        <v>1906</v>
      </c>
      <c r="O3530" s="74">
        <f t="shared" si="708"/>
        <v>0</v>
      </c>
      <c r="P3530" s="72">
        <f t="shared" si="709"/>
        <v>0</v>
      </c>
      <c r="Q3530" s="74">
        <f t="shared" si="710"/>
        <v>7</v>
      </c>
      <c r="R3530" s="72" t="str">
        <f t="shared" si="711"/>
        <v/>
      </c>
      <c r="S3530" s="72" t="str">
        <f t="shared" si="712"/>
        <v/>
      </c>
      <c r="AT3530" s="20">
        <f t="shared" si="704"/>
        <v>-8431.2000000000007</v>
      </c>
    </row>
    <row r="3531" spans="1:46" ht="33.75">
      <c r="A3531" s="54">
        <v>8085</v>
      </c>
      <c r="B3531" s="54" t="s">
        <v>2299</v>
      </c>
      <c r="C3531" s="58" t="s">
        <v>2517</v>
      </c>
      <c r="D3531" s="79">
        <v>7</v>
      </c>
      <c r="E3531" s="79">
        <v>7</v>
      </c>
      <c r="F3531" s="80">
        <v>781.86</v>
      </c>
      <c r="G3531" s="80">
        <v>111.69</v>
      </c>
      <c r="H3531" s="80">
        <v>781.86</v>
      </c>
      <c r="I3531" s="80" t="s">
        <v>28</v>
      </c>
      <c r="J3531" s="80" t="s">
        <v>28</v>
      </c>
      <c r="K3531" s="80">
        <v>111.69</v>
      </c>
      <c r="L3531" s="73">
        <f t="shared" si="705"/>
        <v>93.68</v>
      </c>
      <c r="M3531" s="73">
        <f t="shared" si="706"/>
        <v>111.69</v>
      </c>
      <c r="N3531" s="72" t="str">
        <f t="shared" si="707"/>
        <v>1906</v>
      </c>
      <c r="O3531" s="74">
        <f t="shared" si="708"/>
        <v>0</v>
      </c>
      <c r="P3531" s="72">
        <f t="shared" si="709"/>
        <v>0</v>
      </c>
      <c r="Q3531" s="74">
        <f t="shared" si="710"/>
        <v>7</v>
      </c>
      <c r="R3531" s="72" t="str">
        <f t="shared" si="711"/>
        <v/>
      </c>
      <c r="S3531" s="72" t="str">
        <f t="shared" si="712"/>
        <v/>
      </c>
      <c r="AT3531" s="20">
        <f t="shared" ref="AT3531:AT3594" si="713">AS3531+(AI3531-90)*L3531</f>
        <v>-8431.2000000000007</v>
      </c>
    </row>
    <row r="3532" spans="1:46" ht="33.75">
      <c r="A3532" s="54">
        <v>8085</v>
      </c>
      <c r="B3532" s="54" t="s">
        <v>2297</v>
      </c>
      <c r="C3532" s="58" t="s">
        <v>2517</v>
      </c>
      <c r="D3532" s="79">
        <v>7</v>
      </c>
      <c r="E3532" s="79">
        <v>7</v>
      </c>
      <c r="F3532" s="80">
        <v>781.86</v>
      </c>
      <c r="G3532" s="80">
        <v>111.69</v>
      </c>
      <c r="H3532" s="80">
        <v>781.86</v>
      </c>
      <c r="I3532" s="80" t="s">
        <v>28</v>
      </c>
      <c r="J3532" s="80" t="s">
        <v>28</v>
      </c>
      <c r="K3532" s="80">
        <v>111.69</v>
      </c>
      <c r="L3532" s="73">
        <f t="shared" si="705"/>
        <v>93.68</v>
      </c>
      <c r="M3532" s="73">
        <f t="shared" si="706"/>
        <v>111.69</v>
      </c>
      <c r="N3532" s="72" t="str">
        <f t="shared" si="707"/>
        <v>1906</v>
      </c>
      <c r="O3532" s="74">
        <f t="shared" si="708"/>
        <v>0</v>
      </c>
      <c r="P3532" s="72">
        <f t="shared" si="709"/>
        <v>0</v>
      </c>
      <c r="Q3532" s="74">
        <f t="shared" si="710"/>
        <v>7</v>
      </c>
      <c r="R3532" s="72" t="str">
        <f t="shared" si="711"/>
        <v/>
      </c>
      <c r="S3532" s="72" t="str">
        <f t="shared" si="712"/>
        <v/>
      </c>
      <c r="AT3532" s="20">
        <f t="shared" si="713"/>
        <v>-8431.2000000000007</v>
      </c>
    </row>
    <row r="3533" spans="1:46" ht="33.75">
      <c r="A3533" s="54">
        <v>8085</v>
      </c>
      <c r="B3533" s="54" t="s">
        <v>2295</v>
      </c>
      <c r="C3533" s="58" t="s">
        <v>2517</v>
      </c>
      <c r="D3533" s="79">
        <v>7</v>
      </c>
      <c r="E3533" s="79">
        <v>7</v>
      </c>
      <c r="F3533" s="80">
        <v>781.86</v>
      </c>
      <c r="G3533" s="80">
        <v>111.69</v>
      </c>
      <c r="H3533" s="80">
        <v>781.86</v>
      </c>
      <c r="I3533" s="80" t="s">
        <v>28</v>
      </c>
      <c r="J3533" s="80" t="s">
        <v>28</v>
      </c>
      <c r="K3533" s="80">
        <v>111.69</v>
      </c>
      <c r="L3533" s="73">
        <f t="shared" si="705"/>
        <v>93.68</v>
      </c>
      <c r="M3533" s="73">
        <f t="shared" si="706"/>
        <v>111.69</v>
      </c>
      <c r="N3533" s="72" t="str">
        <f t="shared" si="707"/>
        <v>1906</v>
      </c>
      <c r="O3533" s="74">
        <f t="shared" si="708"/>
        <v>0</v>
      </c>
      <c r="P3533" s="72">
        <f t="shared" si="709"/>
        <v>0</v>
      </c>
      <c r="Q3533" s="74">
        <f t="shared" si="710"/>
        <v>7</v>
      </c>
      <c r="R3533" s="72" t="str">
        <f t="shared" si="711"/>
        <v/>
      </c>
      <c r="S3533" s="72" t="str">
        <f t="shared" si="712"/>
        <v/>
      </c>
      <c r="AT3533" s="20">
        <f t="shared" si="713"/>
        <v>-8431.2000000000007</v>
      </c>
    </row>
    <row r="3534" spans="1:46" ht="33.75">
      <c r="A3534" s="54">
        <v>8085</v>
      </c>
      <c r="B3534" s="54" t="s">
        <v>2293</v>
      </c>
      <c r="C3534" s="58" t="s">
        <v>2517</v>
      </c>
      <c r="D3534" s="79">
        <v>7</v>
      </c>
      <c r="E3534" s="79">
        <v>7</v>
      </c>
      <c r="F3534" s="80">
        <v>781.86</v>
      </c>
      <c r="G3534" s="80">
        <v>111.69</v>
      </c>
      <c r="H3534" s="80">
        <v>781.86</v>
      </c>
      <c r="I3534" s="80" t="s">
        <v>28</v>
      </c>
      <c r="J3534" s="80" t="s">
        <v>28</v>
      </c>
      <c r="K3534" s="80">
        <v>111.69</v>
      </c>
      <c r="L3534" s="73">
        <f t="shared" si="705"/>
        <v>93.68</v>
      </c>
      <c r="M3534" s="73">
        <f t="shared" si="706"/>
        <v>111.69</v>
      </c>
      <c r="N3534" s="72" t="str">
        <f t="shared" si="707"/>
        <v>1906</v>
      </c>
      <c r="O3534" s="74">
        <f t="shared" si="708"/>
        <v>0</v>
      </c>
      <c r="P3534" s="72">
        <f t="shared" si="709"/>
        <v>0</v>
      </c>
      <c r="Q3534" s="74">
        <f t="shared" si="710"/>
        <v>7</v>
      </c>
      <c r="R3534" s="72" t="str">
        <f t="shared" si="711"/>
        <v/>
      </c>
      <c r="S3534" s="72" t="str">
        <f t="shared" si="712"/>
        <v/>
      </c>
      <c r="AT3534" s="20">
        <f t="shared" si="713"/>
        <v>-8431.2000000000007</v>
      </c>
    </row>
    <row r="3535" spans="1:46" ht="33.75">
      <c r="A3535" s="54">
        <v>8085</v>
      </c>
      <c r="B3535" s="54" t="s">
        <v>2291</v>
      </c>
      <c r="C3535" s="58" t="s">
        <v>2517</v>
      </c>
      <c r="D3535" s="79">
        <v>7</v>
      </c>
      <c r="E3535" s="79">
        <v>7</v>
      </c>
      <c r="F3535" s="80">
        <v>781.86</v>
      </c>
      <c r="G3535" s="80">
        <v>111.69</v>
      </c>
      <c r="H3535" s="80">
        <v>781.86</v>
      </c>
      <c r="I3535" s="80" t="s">
        <v>28</v>
      </c>
      <c r="J3535" s="80" t="s">
        <v>28</v>
      </c>
      <c r="K3535" s="80">
        <v>111.69</v>
      </c>
      <c r="L3535" s="73">
        <f t="shared" si="705"/>
        <v>93.68</v>
      </c>
      <c r="M3535" s="73">
        <f t="shared" si="706"/>
        <v>111.69</v>
      </c>
      <c r="N3535" s="72" t="str">
        <f t="shared" si="707"/>
        <v>1906</v>
      </c>
      <c r="O3535" s="74">
        <f t="shared" si="708"/>
        <v>0</v>
      </c>
      <c r="P3535" s="72">
        <f t="shared" si="709"/>
        <v>0</v>
      </c>
      <c r="Q3535" s="74">
        <f t="shared" si="710"/>
        <v>7</v>
      </c>
      <c r="R3535" s="72" t="str">
        <f t="shared" si="711"/>
        <v/>
      </c>
      <c r="S3535" s="72" t="str">
        <f t="shared" si="712"/>
        <v/>
      </c>
      <c r="AT3535" s="20">
        <f t="shared" si="713"/>
        <v>-8431.2000000000007</v>
      </c>
    </row>
    <row r="3536" spans="1:46" ht="33.75">
      <c r="A3536" s="54">
        <v>8085</v>
      </c>
      <c r="B3536" s="54" t="s">
        <v>2289</v>
      </c>
      <c r="C3536" s="58" t="s">
        <v>2517</v>
      </c>
      <c r="D3536" s="79">
        <v>7</v>
      </c>
      <c r="E3536" s="79">
        <v>7</v>
      </c>
      <c r="F3536" s="80">
        <v>781.86</v>
      </c>
      <c r="G3536" s="80">
        <v>111.69</v>
      </c>
      <c r="H3536" s="80">
        <v>781.86</v>
      </c>
      <c r="I3536" s="80" t="s">
        <v>28</v>
      </c>
      <c r="J3536" s="80" t="s">
        <v>28</v>
      </c>
      <c r="K3536" s="80">
        <v>111.69</v>
      </c>
      <c r="L3536" s="73">
        <f t="shared" si="705"/>
        <v>93.21</v>
      </c>
      <c r="M3536" s="73">
        <f t="shared" si="706"/>
        <v>111.69</v>
      </c>
      <c r="N3536" s="72" t="str">
        <f t="shared" si="707"/>
        <v>1906</v>
      </c>
      <c r="O3536" s="74">
        <f t="shared" si="708"/>
        <v>0</v>
      </c>
      <c r="P3536" s="72">
        <f t="shared" si="709"/>
        <v>0</v>
      </c>
      <c r="Q3536" s="74">
        <f t="shared" si="710"/>
        <v>7</v>
      </c>
      <c r="R3536" s="72" t="str">
        <f t="shared" si="711"/>
        <v/>
      </c>
      <c r="S3536" s="72" t="str">
        <f t="shared" si="712"/>
        <v/>
      </c>
      <c r="AT3536" s="20">
        <f t="shared" si="713"/>
        <v>-8388.9</v>
      </c>
    </row>
    <row r="3537" spans="1:46" ht="33.75">
      <c r="A3537" s="54">
        <v>8085</v>
      </c>
      <c r="B3537" s="54" t="s">
        <v>2287</v>
      </c>
      <c r="C3537" s="58" t="s">
        <v>2517</v>
      </c>
      <c r="D3537" s="79">
        <v>7</v>
      </c>
      <c r="E3537" s="79">
        <v>7</v>
      </c>
      <c r="F3537" s="80">
        <v>781.86</v>
      </c>
      <c r="G3537" s="80">
        <v>111.69</v>
      </c>
      <c r="H3537" s="80">
        <v>781.86</v>
      </c>
      <c r="I3537" s="80" t="s">
        <v>28</v>
      </c>
      <c r="J3537" s="80" t="s">
        <v>28</v>
      </c>
      <c r="K3537" s="80">
        <v>111.69</v>
      </c>
      <c r="L3537" s="73">
        <f t="shared" si="705"/>
        <v>93.21</v>
      </c>
      <c r="M3537" s="73">
        <f t="shared" si="706"/>
        <v>111.69</v>
      </c>
      <c r="N3537" s="72" t="str">
        <f t="shared" si="707"/>
        <v>1906</v>
      </c>
      <c r="O3537" s="74">
        <f t="shared" si="708"/>
        <v>0</v>
      </c>
      <c r="P3537" s="72">
        <f t="shared" si="709"/>
        <v>0</v>
      </c>
      <c r="Q3537" s="74">
        <f t="shared" si="710"/>
        <v>7</v>
      </c>
      <c r="R3537" s="72" t="str">
        <f t="shared" si="711"/>
        <v/>
      </c>
      <c r="S3537" s="72" t="str">
        <f t="shared" si="712"/>
        <v/>
      </c>
      <c r="AT3537" s="20">
        <f t="shared" si="713"/>
        <v>-8388.9</v>
      </c>
    </row>
    <row r="3538" spans="1:46" ht="33.75">
      <c r="A3538" s="54">
        <v>8085</v>
      </c>
      <c r="B3538" s="54" t="s">
        <v>2285</v>
      </c>
      <c r="C3538" s="58" t="s">
        <v>2517</v>
      </c>
      <c r="D3538" s="79">
        <v>7</v>
      </c>
      <c r="E3538" s="79">
        <v>7</v>
      </c>
      <c r="F3538" s="80">
        <v>781.86</v>
      </c>
      <c r="G3538" s="80">
        <v>111.69</v>
      </c>
      <c r="H3538" s="80">
        <v>781.86</v>
      </c>
      <c r="I3538" s="80" t="s">
        <v>28</v>
      </c>
      <c r="J3538" s="80" t="s">
        <v>28</v>
      </c>
      <c r="K3538" s="80">
        <v>111.69</v>
      </c>
      <c r="L3538" s="73">
        <f t="shared" si="705"/>
        <v>93.21</v>
      </c>
      <c r="M3538" s="73">
        <f t="shared" si="706"/>
        <v>111.69</v>
      </c>
      <c r="N3538" s="72" t="str">
        <f t="shared" si="707"/>
        <v>1906</v>
      </c>
      <c r="O3538" s="74">
        <f t="shared" si="708"/>
        <v>0</v>
      </c>
      <c r="P3538" s="72">
        <f t="shared" si="709"/>
        <v>0</v>
      </c>
      <c r="Q3538" s="74">
        <f t="shared" si="710"/>
        <v>7</v>
      </c>
      <c r="R3538" s="72" t="str">
        <f t="shared" si="711"/>
        <v/>
      </c>
      <c r="S3538" s="72" t="str">
        <f t="shared" si="712"/>
        <v/>
      </c>
      <c r="AT3538" s="20">
        <f t="shared" si="713"/>
        <v>-8388.9</v>
      </c>
    </row>
    <row r="3539" spans="1:46" ht="33.75">
      <c r="A3539" s="54">
        <v>8085</v>
      </c>
      <c r="B3539" s="54" t="s">
        <v>2283</v>
      </c>
      <c r="C3539" s="58" t="s">
        <v>2517</v>
      </c>
      <c r="D3539" s="79">
        <v>7</v>
      </c>
      <c r="E3539" s="79">
        <v>7</v>
      </c>
      <c r="F3539" s="80">
        <v>781.86</v>
      </c>
      <c r="G3539" s="80">
        <v>111.69</v>
      </c>
      <c r="H3539" s="80">
        <v>781.86</v>
      </c>
      <c r="I3539" s="80" t="s">
        <v>28</v>
      </c>
      <c r="J3539" s="80" t="s">
        <v>28</v>
      </c>
      <c r="K3539" s="80">
        <v>111.69</v>
      </c>
      <c r="L3539" s="73">
        <f t="shared" si="705"/>
        <v>93.21</v>
      </c>
      <c r="M3539" s="73">
        <f t="shared" si="706"/>
        <v>111.69</v>
      </c>
      <c r="N3539" s="72" t="str">
        <f t="shared" si="707"/>
        <v>1906</v>
      </c>
      <c r="O3539" s="74">
        <f t="shared" si="708"/>
        <v>0</v>
      </c>
      <c r="P3539" s="72">
        <f t="shared" si="709"/>
        <v>0</v>
      </c>
      <c r="Q3539" s="74">
        <f t="shared" si="710"/>
        <v>7</v>
      </c>
      <c r="R3539" s="72" t="str">
        <f t="shared" si="711"/>
        <v/>
      </c>
      <c r="S3539" s="72" t="str">
        <f t="shared" si="712"/>
        <v/>
      </c>
      <c r="AT3539" s="20">
        <f t="shared" si="713"/>
        <v>-8388.9</v>
      </c>
    </row>
    <row r="3540" spans="1:46" ht="33.75">
      <c r="A3540" s="54">
        <v>8085</v>
      </c>
      <c r="B3540" s="54" t="s">
        <v>2281</v>
      </c>
      <c r="C3540" s="58" t="s">
        <v>2517</v>
      </c>
      <c r="D3540" s="79">
        <v>7</v>
      </c>
      <c r="E3540" s="79">
        <v>7</v>
      </c>
      <c r="F3540" s="80">
        <v>781.86</v>
      </c>
      <c r="G3540" s="80">
        <v>111.69</v>
      </c>
      <c r="H3540" s="80">
        <v>781.86</v>
      </c>
      <c r="I3540" s="80" t="s">
        <v>28</v>
      </c>
      <c r="J3540" s="80" t="s">
        <v>28</v>
      </c>
      <c r="K3540" s="80">
        <v>111.69</v>
      </c>
      <c r="L3540" s="73">
        <f t="shared" si="705"/>
        <v>93.21</v>
      </c>
      <c r="M3540" s="73">
        <f t="shared" si="706"/>
        <v>111.69</v>
      </c>
      <c r="N3540" s="72" t="str">
        <f t="shared" si="707"/>
        <v>1906</v>
      </c>
      <c r="O3540" s="74">
        <f t="shared" si="708"/>
        <v>0</v>
      </c>
      <c r="P3540" s="72">
        <f t="shared" si="709"/>
        <v>0</v>
      </c>
      <c r="Q3540" s="74">
        <f t="shared" si="710"/>
        <v>7</v>
      </c>
      <c r="R3540" s="72" t="str">
        <f t="shared" si="711"/>
        <v/>
      </c>
      <c r="S3540" s="72" t="str">
        <f t="shared" si="712"/>
        <v/>
      </c>
      <c r="AT3540" s="20">
        <f t="shared" si="713"/>
        <v>-8388.9</v>
      </c>
    </row>
    <row r="3541" spans="1:46" ht="33.75">
      <c r="A3541" s="54">
        <v>8085</v>
      </c>
      <c r="B3541" s="54" t="s">
        <v>2279</v>
      </c>
      <c r="C3541" s="58" t="s">
        <v>2517</v>
      </c>
      <c r="D3541" s="79">
        <v>7</v>
      </c>
      <c r="E3541" s="79">
        <v>7</v>
      </c>
      <c r="F3541" s="80">
        <v>781.86</v>
      </c>
      <c r="G3541" s="80">
        <v>111.69</v>
      </c>
      <c r="H3541" s="80">
        <v>781.86</v>
      </c>
      <c r="I3541" s="80" t="s">
        <v>28</v>
      </c>
      <c r="J3541" s="80" t="s">
        <v>28</v>
      </c>
      <c r="K3541" s="80">
        <v>111.69</v>
      </c>
      <c r="L3541" s="73">
        <f t="shared" si="705"/>
        <v>93.21</v>
      </c>
      <c r="M3541" s="73">
        <f t="shared" si="706"/>
        <v>111.69</v>
      </c>
      <c r="N3541" s="72" t="str">
        <f t="shared" si="707"/>
        <v>1906</v>
      </c>
      <c r="O3541" s="74">
        <f t="shared" si="708"/>
        <v>0</v>
      </c>
      <c r="P3541" s="72">
        <f t="shared" si="709"/>
        <v>0</v>
      </c>
      <c r="Q3541" s="74">
        <f t="shared" si="710"/>
        <v>7</v>
      </c>
      <c r="R3541" s="72" t="str">
        <f t="shared" si="711"/>
        <v/>
      </c>
      <c r="S3541" s="72" t="str">
        <f t="shared" si="712"/>
        <v/>
      </c>
      <c r="AT3541" s="20">
        <f t="shared" si="713"/>
        <v>-8388.9</v>
      </c>
    </row>
    <row r="3542" spans="1:46" ht="33.75">
      <c r="A3542" s="54">
        <v>8085</v>
      </c>
      <c r="B3542" s="54" t="s">
        <v>2277</v>
      </c>
      <c r="C3542" s="58" t="s">
        <v>2517</v>
      </c>
      <c r="D3542" s="79">
        <v>7</v>
      </c>
      <c r="E3542" s="79">
        <v>7</v>
      </c>
      <c r="F3542" s="80">
        <v>781.86</v>
      </c>
      <c r="G3542" s="80">
        <v>111.69</v>
      </c>
      <c r="H3542" s="80">
        <v>781.86</v>
      </c>
      <c r="I3542" s="80" t="s">
        <v>28</v>
      </c>
      <c r="J3542" s="80" t="s">
        <v>28</v>
      </c>
      <c r="K3542" s="80">
        <v>111.69</v>
      </c>
      <c r="L3542" s="73">
        <f t="shared" si="705"/>
        <v>94.07</v>
      </c>
      <c r="M3542" s="73">
        <f t="shared" si="706"/>
        <v>111.69</v>
      </c>
      <c r="N3542" s="72" t="str">
        <f t="shared" si="707"/>
        <v>1906</v>
      </c>
      <c r="O3542" s="74">
        <f t="shared" si="708"/>
        <v>0</v>
      </c>
      <c r="P3542" s="72">
        <f t="shared" si="709"/>
        <v>0</v>
      </c>
      <c r="Q3542" s="74">
        <f t="shared" si="710"/>
        <v>7</v>
      </c>
      <c r="R3542" s="72" t="str">
        <f t="shared" si="711"/>
        <v/>
      </c>
      <c r="S3542" s="72" t="str">
        <f t="shared" si="712"/>
        <v/>
      </c>
      <c r="AT3542" s="20">
        <f t="shared" si="713"/>
        <v>-8466.2999999999993</v>
      </c>
    </row>
    <row r="3543" spans="1:46" ht="33.75">
      <c r="A3543" s="54">
        <v>8085</v>
      </c>
      <c r="B3543" s="54" t="s">
        <v>2275</v>
      </c>
      <c r="C3543" s="58" t="s">
        <v>2517</v>
      </c>
      <c r="D3543" s="79">
        <v>7</v>
      </c>
      <c r="E3543" s="79">
        <v>7</v>
      </c>
      <c r="F3543" s="80">
        <v>781.86</v>
      </c>
      <c r="G3543" s="80">
        <v>111.69</v>
      </c>
      <c r="H3543" s="80">
        <v>781.86</v>
      </c>
      <c r="I3543" s="80" t="s">
        <v>28</v>
      </c>
      <c r="J3543" s="80" t="s">
        <v>28</v>
      </c>
      <c r="K3543" s="80">
        <v>111.69</v>
      </c>
      <c r="L3543" s="73">
        <f t="shared" si="705"/>
        <v>94.07</v>
      </c>
      <c r="M3543" s="73">
        <f t="shared" si="706"/>
        <v>111.69</v>
      </c>
      <c r="N3543" s="72" t="str">
        <f t="shared" si="707"/>
        <v>1906</v>
      </c>
      <c r="O3543" s="74">
        <f t="shared" si="708"/>
        <v>0</v>
      </c>
      <c r="P3543" s="72">
        <f t="shared" si="709"/>
        <v>0</v>
      </c>
      <c r="Q3543" s="74">
        <f t="shared" si="710"/>
        <v>7</v>
      </c>
      <c r="R3543" s="72" t="str">
        <f t="shared" si="711"/>
        <v/>
      </c>
      <c r="S3543" s="72" t="str">
        <f t="shared" si="712"/>
        <v/>
      </c>
      <c r="AT3543" s="20">
        <f t="shared" si="713"/>
        <v>-8466.2999999999993</v>
      </c>
    </row>
    <row r="3544" spans="1:46" ht="33.75">
      <c r="A3544" s="54">
        <v>8085</v>
      </c>
      <c r="B3544" s="54" t="s">
        <v>2273</v>
      </c>
      <c r="C3544" s="58" t="s">
        <v>2517</v>
      </c>
      <c r="D3544" s="79">
        <v>7</v>
      </c>
      <c r="E3544" s="79">
        <v>7</v>
      </c>
      <c r="F3544" s="80">
        <v>781.86</v>
      </c>
      <c r="G3544" s="80">
        <v>111.69</v>
      </c>
      <c r="H3544" s="80">
        <v>781.86</v>
      </c>
      <c r="I3544" s="80" t="s">
        <v>28</v>
      </c>
      <c r="J3544" s="80" t="s">
        <v>28</v>
      </c>
      <c r="K3544" s="80">
        <v>111.69</v>
      </c>
      <c r="L3544" s="73">
        <f t="shared" si="705"/>
        <v>94.07</v>
      </c>
      <c r="M3544" s="73">
        <f t="shared" si="706"/>
        <v>111.69</v>
      </c>
      <c r="N3544" s="72" t="str">
        <f t="shared" si="707"/>
        <v>1906</v>
      </c>
      <c r="O3544" s="74">
        <f t="shared" si="708"/>
        <v>0</v>
      </c>
      <c r="P3544" s="72">
        <f t="shared" si="709"/>
        <v>0</v>
      </c>
      <c r="Q3544" s="74">
        <f t="shared" si="710"/>
        <v>7</v>
      </c>
      <c r="R3544" s="72" t="str">
        <f t="shared" si="711"/>
        <v/>
      </c>
      <c r="S3544" s="72" t="str">
        <f t="shared" si="712"/>
        <v/>
      </c>
      <c r="AT3544" s="20">
        <f t="shared" si="713"/>
        <v>-8466.2999999999993</v>
      </c>
    </row>
    <row r="3545" spans="1:46" ht="33.75">
      <c r="A3545" s="54">
        <v>8085</v>
      </c>
      <c r="B3545" s="54" t="s">
        <v>2271</v>
      </c>
      <c r="C3545" s="58" t="s">
        <v>2517</v>
      </c>
      <c r="D3545" s="79">
        <v>7</v>
      </c>
      <c r="E3545" s="79">
        <v>7</v>
      </c>
      <c r="F3545" s="80">
        <v>781.86</v>
      </c>
      <c r="G3545" s="80">
        <v>111.69</v>
      </c>
      <c r="H3545" s="80">
        <v>781.86</v>
      </c>
      <c r="I3545" s="80" t="s">
        <v>28</v>
      </c>
      <c r="J3545" s="80" t="s">
        <v>28</v>
      </c>
      <c r="K3545" s="80">
        <v>111.69</v>
      </c>
      <c r="L3545" s="73">
        <f t="shared" si="705"/>
        <v>94.07</v>
      </c>
      <c r="M3545" s="73">
        <f t="shared" si="706"/>
        <v>111.69</v>
      </c>
      <c r="N3545" s="72" t="str">
        <f t="shared" si="707"/>
        <v>1906</v>
      </c>
      <c r="O3545" s="74">
        <f t="shared" si="708"/>
        <v>0</v>
      </c>
      <c r="P3545" s="72">
        <f t="shared" si="709"/>
        <v>0</v>
      </c>
      <c r="Q3545" s="74">
        <f t="shared" si="710"/>
        <v>7</v>
      </c>
      <c r="R3545" s="72" t="str">
        <f t="shared" si="711"/>
        <v/>
      </c>
      <c r="S3545" s="72" t="str">
        <f t="shared" si="712"/>
        <v/>
      </c>
      <c r="AT3545" s="20">
        <f t="shared" si="713"/>
        <v>-8466.2999999999993</v>
      </c>
    </row>
    <row r="3546" spans="1:46" ht="33.75">
      <c r="A3546" s="54">
        <v>8086</v>
      </c>
      <c r="B3546" s="54" t="s">
        <v>2345</v>
      </c>
      <c r="C3546" s="58" t="s">
        <v>2518</v>
      </c>
      <c r="D3546" s="79">
        <v>7</v>
      </c>
      <c r="E3546" s="79">
        <v>7</v>
      </c>
      <c r="F3546" s="80">
        <v>720.86</v>
      </c>
      <c r="G3546" s="80">
        <v>102.98</v>
      </c>
      <c r="H3546" s="80">
        <v>720.86</v>
      </c>
      <c r="I3546" s="80" t="s">
        <v>28</v>
      </c>
      <c r="J3546" s="80" t="s">
        <v>28</v>
      </c>
      <c r="K3546" s="80">
        <v>102.98</v>
      </c>
      <c r="L3546" s="73">
        <f t="shared" si="705"/>
        <v>90.44</v>
      </c>
      <c r="M3546" s="73">
        <f t="shared" si="706"/>
        <v>102.98</v>
      </c>
      <c r="N3546" s="72" t="str">
        <f t="shared" si="707"/>
        <v>1909</v>
      </c>
      <c r="O3546" s="74">
        <f t="shared" si="708"/>
        <v>0</v>
      </c>
      <c r="P3546" s="72">
        <f t="shared" si="709"/>
        <v>0</v>
      </c>
      <c r="Q3546" s="74">
        <f t="shared" si="710"/>
        <v>7</v>
      </c>
      <c r="R3546" s="72" t="str">
        <f t="shared" si="711"/>
        <v/>
      </c>
      <c r="S3546" s="72" t="str">
        <f t="shared" si="712"/>
        <v/>
      </c>
      <c r="AT3546" s="20">
        <f t="shared" si="713"/>
        <v>-8139.5999999999995</v>
      </c>
    </row>
    <row r="3547" spans="1:46" ht="33.75">
      <c r="A3547" s="54">
        <v>8086</v>
      </c>
      <c r="B3547" s="54" t="s">
        <v>2343</v>
      </c>
      <c r="C3547" s="58" t="s">
        <v>2518</v>
      </c>
      <c r="D3547" s="79">
        <v>7</v>
      </c>
      <c r="E3547" s="79">
        <v>7</v>
      </c>
      <c r="F3547" s="80">
        <v>720.86</v>
      </c>
      <c r="G3547" s="80">
        <v>102.98</v>
      </c>
      <c r="H3547" s="80">
        <v>720.86</v>
      </c>
      <c r="I3547" s="80" t="s">
        <v>28</v>
      </c>
      <c r="J3547" s="80" t="s">
        <v>28</v>
      </c>
      <c r="K3547" s="80">
        <v>102.98</v>
      </c>
      <c r="L3547" s="73">
        <f t="shared" si="705"/>
        <v>90.44</v>
      </c>
      <c r="M3547" s="73">
        <f t="shared" si="706"/>
        <v>102.98</v>
      </c>
      <c r="N3547" s="72" t="str">
        <f t="shared" si="707"/>
        <v>1909</v>
      </c>
      <c r="O3547" s="74">
        <f t="shared" si="708"/>
        <v>0</v>
      </c>
      <c r="P3547" s="72">
        <f t="shared" si="709"/>
        <v>0</v>
      </c>
      <c r="Q3547" s="74">
        <f t="shared" si="710"/>
        <v>7</v>
      </c>
      <c r="R3547" s="72" t="str">
        <f t="shared" si="711"/>
        <v/>
      </c>
      <c r="S3547" s="72" t="str">
        <f t="shared" si="712"/>
        <v/>
      </c>
      <c r="AT3547" s="20">
        <f t="shared" si="713"/>
        <v>-8139.5999999999995</v>
      </c>
    </row>
    <row r="3548" spans="1:46" ht="33.75">
      <c r="A3548" s="54">
        <v>8086</v>
      </c>
      <c r="B3548" s="54" t="s">
        <v>2341</v>
      </c>
      <c r="C3548" s="58" t="s">
        <v>2518</v>
      </c>
      <c r="D3548" s="79">
        <v>7</v>
      </c>
      <c r="E3548" s="79">
        <v>7</v>
      </c>
      <c r="F3548" s="80">
        <v>720.86</v>
      </c>
      <c r="G3548" s="80">
        <v>102.98</v>
      </c>
      <c r="H3548" s="80">
        <v>720.86</v>
      </c>
      <c r="I3548" s="80" t="s">
        <v>28</v>
      </c>
      <c r="J3548" s="80" t="s">
        <v>28</v>
      </c>
      <c r="K3548" s="80">
        <v>102.98</v>
      </c>
      <c r="L3548" s="73">
        <f t="shared" si="705"/>
        <v>90.44</v>
      </c>
      <c r="M3548" s="73">
        <f t="shared" si="706"/>
        <v>102.98</v>
      </c>
      <c r="N3548" s="72" t="str">
        <f t="shared" si="707"/>
        <v>1909</v>
      </c>
      <c r="O3548" s="74">
        <f t="shared" si="708"/>
        <v>0</v>
      </c>
      <c r="P3548" s="72">
        <f t="shared" si="709"/>
        <v>0</v>
      </c>
      <c r="Q3548" s="74">
        <f t="shared" si="710"/>
        <v>7</v>
      </c>
      <c r="R3548" s="72" t="str">
        <f t="shared" si="711"/>
        <v/>
      </c>
      <c r="S3548" s="72" t="str">
        <f t="shared" si="712"/>
        <v/>
      </c>
      <c r="AT3548" s="20">
        <f t="shared" si="713"/>
        <v>-8139.5999999999995</v>
      </c>
    </row>
    <row r="3549" spans="1:46" ht="33.75">
      <c r="A3549" s="54">
        <v>8086</v>
      </c>
      <c r="B3549" s="54" t="s">
        <v>2339</v>
      </c>
      <c r="C3549" s="58" t="s">
        <v>2518</v>
      </c>
      <c r="D3549" s="79">
        <v>7</v>
      </c>
      <c r="E3549" s="79">
        <v>7</v>
      </c>
      <c r="F3549" s="80">
        <v>720.86</v>
      </c>
      <c r="G3549" s="80">
        <v>102.98</v>
      </c>
      <c r="H3549" s="80">
        <v>720.86</v>
      </c>
      <c r="I3549" s="80" t="s">
        <v>28</v>
      </c>
      <c r="J3549" s="80" t="s">
        <v>28</v>
      </c>
      <c r="K3549" s="80">
        <v>102.98</v>
      </c>
      <c r="L3549" s="73">
        <f t="shared" si="705"/>
        <v>90.44</v>
      </c>
      <c r="M3549" s="73">
        <f t="shared" si="706"/>
        <v>102.98</v>
      </c>
      <c r="N3549" s="72" t="str">
        <f t="shared" si="707"/>
        <v>1909</v>
      </c>
      <c r="O3549" s="74">
        <f t="shared" si="708"/>
        <v>0</v>
      </c>
      <c r="P3549" s="72">
        <f t="shared" si="709"/>
        <v>0</v>
      </c>
      <c r="Q3549" s="74">
        <f t="shared" si="710"/>
        <v>7</v>
      </c>
      <c r="R3549" s="72" t="str">
        <f t="shared" si="711"/>
        <v/>
      </c>
      <c r="S3549" s="72" t="str">
        <f t="shared" si="712"/>
        <v/>
      </c>
      <c r="AT3549" s="20">
        <f t="shared" si="713"/>
        <v>-8139.5999999999995</v>
      </c>
    </row>
    <row r="3550" spans="1:46" ht="33.75">
      <c r="A3550" s="54">
        <v>8086</v>
      </c>
      <c r="B3550" s="54" t="s">
        <v>2337</v>
      </c>
      <c r="C3550" s="58" t="s">
        <v>2518</v>
      </c>
      <c r="D3550" s="79">
        <v>7</v>
      </c>
      <c r="E3550" s="79">
        <v>7</v>
      </c>
      <c r="F3550" s="80">
        <v>720.86</v>
      </c>
      <c r="G3550" s="80">
        <v>102.98</v>
      </c>
      <c r="H3550" s="80">
        <v>720.86</v>
      </c>
      <c r="I3550" s="80" t="s">
        <v>28</v>
      </c>
      <c r="J3550" s="80" t="s">
        <v>28</v>
      </c>
      <c r="K3550" s="80">
        <v>102.98</v>
      </c>
      <c r="L3550" s="73">
        <f t="shared" si="705"/>
        <v>90.44</v>
      </c>
      <c r="M3550" s="73">
        <f t="shared" si="706"/>
        <v>102.98</v>
      </c>
      <c r="N3550" s="72" t="str">
        <f t="shared" si="707"/>
        <v>1909</v>
      </c>
      <c r="O3550" s="74">
        <f t="shared" si="708"/>
        <v>0</v>
      </c>
      <c r="P3550" s="72">
        <f t="shared" si="709"/>
        <v>0</v>
      </c>
      <c r="Q3550" s="74">
        <f t="shared" si="710"/>
        <v>7</v>
      </c>
      <c r="R3550" s="72" t="str">
        <f t="shared" si="711"/>
        <v/>
      </c>
      <c r="S3550" s="72" t="str">
        <f t="shared" si="712"/>
        <v/>
      </c>
      <c r="AT3550" s="20">
        <f t="shared" si="713"/>
        <v>-8139.5999999999995</v>
      </c>
    </row>
    <row r="3551" spans="1:46" ht="33.75">
      <c r="A3551" s="54">
        <v>8086</v>
      </c>
      <c r="B3551" s="54" t="s">
        <v>2335</v>
      </c>
      <c r="C3551" s="58" t="s">
        <v>2518</v>
      </c>
      <c r="D3551" s="79">
        <v>7</v>
      </c>
      <c r="E3551" s="79">
        <v>7</v>
      </c>
      <c r="F3551" s="80">
        <v>720.86</v>
      </c>
      <c r="G3551" s="80">
        <v>102.98</v>
      </c>
      <c r="H3551" s="80">
        <v>720.86</v>
      </c>
      <c r="I3551" s="80" t="s">
        <v>28</v>
      </c>
      <c r="J3551" s="80" t="s">
        <v>28</v>
      </c>
      <c r="K3551" s="80">
        <v>102.98</v>
      </c>
      <c r="L3551" s="73">
        <f t="shared" si="705"/>
        <v>90.44</v>
      </c>
      <c r="M3551" s="73">
        <f t="shared" si="706"/>
        <v>102.98</v>
      </c>
      <c r="N3551" s="72" t="str">
        <f t="shared" si="707"/>
        <v>1909</v>
      </c>
      <c r="O3551" s="74">
        <f t="shared" si="708"/>
        <v>0</v>
      </c>
      <c r="P3551" s="72">
        <f t="shared" si="709"/>
        <v>0</v>
      </c>
      <c r="Q3551" s="74">
        <f t="shared" si="710"/>
        <v>7</v>
      </c>
      <c r="R3551" s="72" t="str">
        <f t="shared" si="711"/>
        <v/>
      </c>
      <c r="S3551" s="72" t="str">
        <f t="shared" si="712"/>
        <v/>
      </c>
      <c r="AT3551" s="20">
        <f t="shared" si="713"/>
        <v>-8139.5999999999995</v>
      </c>
    </row>
    <row r="3552" spans="1:46" ht="33.75">
      <c r="A3552" s="54">
        <v>8086</v>
      </c>
      <c r="B3552" s="54" t="s">
        <v>2333</v>
      </c>
      <c r="C3552" s="58" t="s">
        <v>2518</v>
      </c>
      <c r="D3552" s="79">
        <v>7</v>
      </c>
      <c r="E3552" s="79">
        <v>7</v>
      </c>
      <c r="F3552" s="80">
        <v>720.86</v>
      </c>
      <c r="G3552" s="80">
        <v>102.98</v>
      </c>
      <c r="H3552" s="80">
        <v>720.86</v>
      </c>
      <c r="I3552" s="80" t="s">
        <v>28</v>
      </c>
      <c r="J3552" s="80" t="s">
        <v>28</v>
      </c>
      <c r="K3552" s="80">
        <v>102.98</v>
      </c>
      <c r="L3552" s="73">
        <f t="shared" si="705"/>
        <v>97.82</v>
      </c>
      <c r="M3552" s="73">
        <f t="shared" si="706"/>
        <v>102.98</v>
      </c>
      <c r="N3552" s="72" t="str">
        <f t="shared" si="707"/>
        <v>1909</v>
      </c>
      <c r="O3552" s="74">
        <f t="shared" si="708"/>
        <v>0</v>
      </c>
      <c r="P3552" s="72">
        <f t="shared" si="709"/>
        <v>0</v>
      </c>
      <c r="Q3552" s="74">
        <f t="shared" si="710"/>
        <v>7</v>
      </c>
      <c r="R3552" s="72" t="str">
        <f t="shared" si="711"/>
        <v/>
      </c>
      <c r="S3552" s="72" t="str">
        <f t="shared" si="712"/>
        <v/>
      </c>
      <c r="AT3552" s="20">
        <f t="shared" si="713"/>
        <v>-8803.7999999999993</v>
      </c>
    </row>
    <row r="3553" spans="1:46" ht="33.75">
      <c r="A3553" s="54">
        <v>8086</v>
      </c>
      <c r="B3553" s="54" t="s">
        <v>2331</v>
      </c>
      <c r="C3553" s="58" t="s">
        <v>2518</v>
      </c>
      <c r="D3553" s="79">
        <v>7</v>
      </c>
      <c r="E3553" s="79">
        <v>7</v>
      </c>
      <c r="F3553" s="80">
        <v>720.86</v>
      </c>
      <c r="G3553" s="80">
        <v>102.98</v>
      </c>
      <c r="H3553" s="80">
        <v>720.86</v>
      </c>
      <c r="I3553" s="80" t="s">
        <v>28</v>
      </c>
      <c r="J3553" s="80" t="s">
        <v>28</v>
      </c>
      <c r="K3553" s="80">
        <v>102.98</v>
      </c>
      <c r="L3553" s="73">
        <f t="shared" si="705"/>
        <v>97.82</v>
      </c>
      <c r="M3553" s="73">
        <f t="shared" si="706"/>
        <v>102.98</v>
      </c>
      <c r="N3553" s="72" t="str">
        <f t="shared" si="707"/>
        <v>1909</v>
      </c>
      <c r="O3553" s="74">
        <f t="shared" si="708"/>
        <v>0</v>
      </c>
      <c r="P3553" s="72">
        <f t="shared" si="709"/>
        <v>0</v>
      </c>
      <c r="Q3553" s="74">
        <f t="shared" si="710"/>
        <v>7</v>
      </c>
      <c r="R3553" s="72" t="str">
        <f t="shared" si="711"/>
        <v/>
      </c>
      <c r="S3553" s="72" t="str">
        <f t="shared" si="712"/>
        <v/>
      </c>
      <c r="AT3553" s="20">
        <f t="shared" si="713"/>
        <v>-8803.7999999999993</v>
      </c>
    </row>
    <row r="3554" spans="1:46" ht="33.75">
      <c r="A3554" s="54">
        <v>8086</v>
      </c>
      <c r="B3554" s="54" t="s">
        <v>2329</v>
      </c>
      <c r="C3554" s="58" t="s">
        <v>2518</v>
      </c>
      <c r="D3554" s="79">
        <v>7</v>
      </c>
      <c r="E3554" s="79">
        <v>7</v>
      </c>
      <c r="F3554" s="80">
        <v>720.86</v>
      </c>
      <c r="G3554" s="80">
        <v>102.98</v>
      </c>
      <c r="H3554" s="80">
        <v>720.86</v>
      </c>
      <c r="I3554" s="80" t="s">
        <v>28</v>
      </c>
      <c r="J3554" s="80" t="s">
        <v>28</v>
      </c>
      <c r="K3554" s="80">
        <v>102.98</v>
      </c>
      <c r="L3554" s="73">
        <f t="shared" si="705"/>
        <v>97.82</v>
      </c>
      <c r="M3554" s="73">
        <f t="shared" si="706"/>
        <v>102.98</v>
      </c>
      <c r="N3554" s="72" t="str">
        <f t="shared" si="707"/>
        <v>1909</v>
      </c>
      <c r="O3554" s="74">
        <f t="shared" si="708"/>
        <v>0</v>
      </c>
      <c r="P3554" s="72">
        <f t="shared" si="709"/>
        <v>0</v>
      </c>
      <c r="Q3554" s="74">
        <f t="shared" si="710"/>
        <v>7</v>
      </c>
      <c r="R3554" s="72" t="str">
        <f t="shared" si="711"/>
        <v/>
      </c>
      <c r="S3554" s="72" t="str">
        <f t="shared" si="712"/>
        <v/>
      </c>
      <c r="AT3554" s="20">
        <f t="shared" si="713"/>
        <v>-8803.7999999999993</v>
      </c>
    </row>
    <row r="3555" spans="1:46" ht="33.75">
      <c r="A3555" s="54">
        <v>8086</v>
      </c>
      <c r="B3555" s="54" t="s">
        <v>2327</v>
      </c>
      <c r="C3555" s="58" t="s">
        <v>2518</v>
      </c>
      <c r="D3555" s="79">
        <v>7</v>
      </c>
      <c r="E3555" s="79">
        <v>7</v>
      </c>
      <c r="F3555" s="80">
        <v>720.86</v>
      </c>
      <c r="G3555" s="80">
        <v>102.98</v>
      </c>
      <c r="H3555" s="80">
        <v>720.86</v>
      </c>
      <c r="I3555" s="80" t="s">
        <v>28</v>
      </c>
      <c r="J3555" s="80" t="s">
        <v>28</v>
      </c>
      <c r="K3555" s="80">
        <v>102.98</v>
      </c>
      <c r="L3555" s="73">
        <f t="shared" si="705"/>
        <v>97.82</v>
      </c>
      <c r="M3555" s="73">
        <f t="shared" si="706"/>
        <v>102.98</v>
      </c>
      <c r="N3555" s="72" t="str">
        <f t="shared" si="707"/>
        <v>1909</v>
      </c>
      <c r="O3555" s="74">
        <f t="shared" si="708"/>
        <v>0</v>
      </c>
      <c r="P3555" s="72">
        <f t="shared" si="709"/>
        <v>0</v>
      </c>
      <c r="Q3555" s="74">
        <f t="shared" si="710"/>
        <v>7</v>
      </c>
      <c r="R3555" s="72" t="str">
        <f t="shared" si="711"/>
        <v/>
      </c>
      <c r="S3555" s="72" t="str">
        <f t="shared" si="712"/>
        <v/>
      </c>
      <c r="AT3555" s="20">
        <f t="shared" si="713"/>
        <v>-8803.7999999999993</v>
      </c>
    </row>
    <row r="3556" spans="1:46" ht="33.75">
      <c r="A3556" s="54">
        <v>8086</v>
      </c>
      <c r="B3556" s="54" t="s">
        <v>2325</v>
      </c>
      <c r="C3556" s="58" t="s">
        <v>2518</v>
      </c>
      <c r="D3556" s="79">
        <v>7</v>
      </c>
      <c r="E3556" s="79">
        <v>7</v>
      </c>
      <c r="F3556" s="80">
        <v>720.86</v>
      </c>
      <c r="G3556" s="80">
        <v>102.98</v>
      </c>
      <c r="H3556" s="80">
        <v>720.86</v>
      </c>
      <c r="I3556" s="80" t="s">
        <v>28</v>
      </c>
      <c r="J3556" s="80" t="s">
        <v>28</v>
      </c>
      <c r="K3556" s="80">
        <v>102.98</v>
      </c>
      <c r="L3556" s="73">
        <f t="shared" si="705"/>
        <v>97.82</v>
      </c>
      <c r="M3556" s="73">
        <f t="shared" si="706"/>
        <v>102.98</v>
      </c>
      <c r="N3556" s="72" t="str">
        <f t="shared" si="707"/>
        <v>1909</v>
      </c>
      <c r="O3556" s="74">
        <f t="shared" si="708"/>
        <v>0</v>
      </c>
      <c r="P3556" s="72">
        <f t="shared" si="709"/>
        <v>0</v>
      </c>
      <c r="Q3556" s="74">
        <f t="shared" si="710"/>
        <v>7</v>
      </c>
      <c r="R3556" s="72" t="str">
        <f t="shared" si="711"/>
        <v/>
      </c>
      <c r="S3556" s="72" t="str">
        <f t="shared" si="712"/>
        <v/>
      </c>
      <c r="AT3556" s="20">
        <f t="shared" si="713"/>
        <v>-8803.7999999999993</v>
      </c>
    </row>
    <row r="3557" spans="1:46" ht="33.75">
      <c r="A3557" s="54">
        <v>8086</v>
      </c>
      <c r="B3557" s="54" t="s">
        <v>2323</v>
      </c>
      <c r="C3557" s="58" t="s">
        <v>2518</v>
      </c>
      <c r="D3557" s="79">
        <v>7</v>
      </c>
      <c r="E3557" s="79">
        <v>7</v>
      </c>
      <c r="F3557" s="80">
        <v>720.86</v>
      </c>
      <c r="G3557" s="80">
        <v>102.98</v>
      </c>
      <c r="H3557" s="80">
        <v>720.86</v>
      </c>
      <c r="I3557" s="80" t="s">
        <v>28</v>
      </c>
      <c r="J3557" s="80" t="s">
        <v>28</v>
      </c>
      <c r="K3557" s="80">
        <v>102.98</v>
      </c>
      <c r="L3557" s="73">
        <f t="shared" si="705"/>
        <v>97.82</v>
      </c>
      <c r="M3557" s="73">
        <f t="shared" si="706"/>
        <v>102.98</v>
      </c>
      <c r="N3557" s="72" t="str">
        <f t="shared" si="707"/>
        <v>1909</v>
      </c>
      <c r="O3557" s="74">
        <f t="shared" si="708"/>
        <v>0</v>
      </c>
      <c r="P3557" s="72">
        <f t="shared" si="709"/>
        <v>0</v>
      </c>
      <c r="Q3557" s="74">
        <f t="shared" si="710"/>
        <v>7</v>
      </c>
      <c r="R3557" s="72" t="str">
        <f t="shared" si="711"/>
        <v/>
      </c>
      <c r="S3557" s="72" t="str">
        <f t="shared" si="712"/>
        <v/>
      </c>
      <c r="AT3557" s="20">
        <f t="shared" si="713"/>
        <v>-8803.7999999999993</v>
      </c>
    </row>
    <row r="3558" spans="1:46" ht="33.75">
      <c r="A3558" s="54">
        <v>8086</v>
      </c>
      <c r="B3558" s="54" t="s">
        <v>2321</v>
      </c>
      <c r="C3558" s="58" t="s">
        <v>2518</v>
      </c>
      <c r="D3558" s="79">
        <v>7</v>
      </c>
      <c r="E3558" s="79">
        <v>7</v>
      </c>
      <c r="F3558" s="80">
        <v>720.86</v>
      </c>
      <c r="G3558" s="80">
        <v>102.98</v>
      </c>
      <c r="H3558" s="80">
        <v>720.86</v>
      </c>
      <c r="I3558" s="80" t="s">
        <v>28</v>
      </c>
      <c r="J3558" s="80" t="s">
        <v>28</v>
      </c>
      <c r="K3558" s="80">
        <v>102.98</v>
      </c>
      <c r="L3558" s="73">
        <f t="shared" si="705"/>
        <v>90.14</v>
      </c>
      <c r="M3558" s="73">
        <f t="shared" si="706"/>
        <v>102.98</v>
      </c>
      <c r="N3558" s="72" t="str">
        <f t="shared" si="707"/>
        <v>1909</v>
      </c>
      <c r="O3558" s="74">
        <f t="shared" si="708"/>
        <v>0</v>
      </c>
      <c r="P3558" s="72">
        <f t="shared" si="709"/>
        <v>0</v>
      </c>
      <c r="Q3558" s="74">
        <f t="shared" si="710"/>
        <v>7</v>
      </c>
      <c r="R3558" s="72" t="str">
        <f t="shared" si="711"/>
        <v/>
      </c>
      <c r="S3558" s="72" t="str">
        <f t="shared" si="712"/>
        <v/>
      </c>
      <c r="AT3558" s="20">
        <f t="shared" si="713"/>
        <v>-8112.6</v>
      </c>
    </row>
    <row r="3559" spans="1:46" ht="33.75">
      <c r="A3559" s="54">
        <v>8086</v>
      </c>
      <c r="B3559" s="54" t="s">
        <v>2319</v>
      </c>
      <c r="C3559" s="58" t="s">
        <v>2518</v>
      </c>
      <c r="D3559" s="79">
        <v>7</v>
      </c>
      <c r="E3559" s="79">
        <v>7</v>
      </c>
      <c r="F3559" s="80">
        <v>720.86</v>
      </c>
      <c r="G3559" s="80">
        <v>102.98</v>
      </c>
      <c r="H3559" s="80">
        <v>720.86</v>
      </c>
      <c r="I3559" s="80" t="s">
        <v>28</v>
      </c>
      <c r="J3559" s="80" t="s">
        <v>28</v>
      </c>
      <c r="K3559" s="80">
        <v>102.98</v>
      </c>
      <c r="L3559" s="73">
        <f t="shared" si="705"/>
        <v>90.14</v>
      </c>
      <c r="M3559" s="73">
        <f t="shared" si="706"/>
        <v>102.98</v>
      </c>
      <c r="N3559" s="72" t="str">
        <f t="shared" si="707"/>
        <v>1909</v>
      </c>
      <c r="O3559" s="74">
        <f t="shared" si="708"/>
        <v>0</v>
      </c>
      <c r="P3559" s="72">
        <f t="shared" si="709"/>
        <v>0</v>
      </c>
      <c r="Q3559" s="74">
        <f t="shared" si="710"/>
        <v>7</v>
      </c>
      <c r="R3559" s="72" t="str">
        <f t="shared" si="711"/>
        <v/>
      </c>
      <c r="S3559" s="72" t="str">
        <f t="shared" si="712"/>
        <v/>
      </c>
      <c r="AT3559" s="20">
        <f t="shared" si="713"/>
        <v>-8112.6</v>
      </c>
    </row>
    <row r="3560" spans="1:46" ht="33.75">
      <c r="A3560" s="54">
        <v>8086</v>
      </c>
      <c r="B3560" s="54" t="s">
        <v>2317</v>
      </c>
      <c r="C3560" s="58" t="s">
        <v>2518</v>
      </c>
      <c r="D3560" s="79">
        <v>7</v>
      </c>
      <c r="E3560" s="79">
        <v>7</v>
      </c>
      <c r="F3560" s="80">
        <v>720.86</v>
      </c>
      <c r="G3560" s="80">
        <v>102.98</v>
      </c>
      <c r="H3560" s="80">
        <v>720.86</v>
      </c>
      <c r="I3560" s="80" t="s">
        <v>28</v>
      </c>
      <c r="J3560" s="80" t="s">
        <v>28</v>
      </c>
      <c r="K3560" s="80">
        <v>102.98</v>
      </c>
      <c r="L3560" s="73">
        <f t="shared" si="705"/>
        <v>90.14</v>
      </c>
      <c r="M3560" s="73">
        <f t="shared" si="706"/>
        <v>102.98</v>
      </c>
      <c r="N3560" s="72" t="str">
        <f t="shared" si="707"/>
        <v>1909</v>
      </c>
      <c r="O3560" s="74">
        <f t="shared" si="708"/>
        <v>0</v>
      </c>
      <c r="P3560" s="72">
        <f t="shared" si="709"/>
        <v>0</v>
      </c>
      <c r="Q3560" s="74">
        <f t="shared" si="710"/>
        <v>7</v>
      </c>
      <c r="R3560" s="72" t="str">
        <f t="shared" si="711"/>
        <v/>
      </c>
      <c r="S3560" s="72" t="str">
        <f t="shared" si="712"/>
        <v/>
      </c>
      <c r="AT3560" s="20">
        <f t="shared" si="713"/>
        <v>-8112.6</v>
      </c>
    </row>
    <row r="3561" spans="1:46" ht="33.75">
      <c r="A3561" s="54">
        <v>8086</v>
      </c>
      <c r="B3561" s="54" t="s">
        <v>2315</v>
      </c>
      <c r="C3561" s="58" t="s">
        <v>2518</v>
      </c>
      <c r="D3561" s="79">
        <v>7</v>
      </c>
      <c r="E3561" s="79">
        <v>7</v>
      </c>
      <c r="F3561" s="80">
        <v>720.86</v>
      </c>
      <c r="G3561" s="80">
        <v>102.98</v>
      </c>
      <c r="H3561" s="80">
        <v>720.86</v>
      </c>
      <c r="I3561" s="80" t="s">
        <v>28</v>
      </c>
      <c r="J3561" s="80" t="s">
        <v>28</v>
      </c>
      <c r="K3561" s="80">
        <v>102.98</v>
      </c>
      <c r="L3561" s="73">
        <f t="shared" si="705"/>
        <v>90.14</v>
      </c>
      <c r="M3561" s="73">
        <f t="shared" si="706"/>
        <v>102.98</v>
      </c>
      <c r="N3561" s="72" t="str">
        <f t="shared" si="707"/>
        <v>1909</v>
      </c>
      <c r="O3561" s="74">
        <f t="shared" si="708"/>
        <v>0</v>
      </c>
      <c r="P3561" s="72">
        <f t="shared" si="709"/>
        <v>0</v>
      </c>
      <c r="Q3561" s="74">
        <f t="shared" si="710"/>
        <v>7</v>
      </c>
      <c r="R3561" s="72" t="str">
        <f t="shared" si="711"/>
        <v/>
      </c>
      <c r="S3561" s="72" t="str">
        <f t="shared" si="712"/>
        <v/>
      </c>
      <c r="AT3561" s="20">
        <f t="shared" si="713"/>
        <v>-8112.6</v>
      </c>
    </row>
    <row r="3562" spans="1:46" ht="33.75">
      <c r="A3562" s="54">
        <v>8086</v>
      </c>
      <c r="B3562" s="54" t="s">
        <v>2313</v>
      </c>
      <c r="C3562" s="58" t="s">
        <v>2518</v>
      </c>
      <c r="D3562" s="79">
        <v>7</v>
      </c>
      <c r="E3562" s="79">
        <v>7</v>
      </c>
      <c r="F3562" s="80">
        <v>720.86</v>
      </c>
      <c r="G3562" s="80">
        <v>102.98</v>
      </c>
      <c r="H3562" s="80">
        <v>720.86</v>
      </c>
      <c r="I3562" s="80" t="s">
        <v>28</v>
      </c>
      <c r="J3562" s="80" t="s">
        <v>28</v>
      </c>
      <c r="K3562" s="80">
        <v>102.98</v>
      </c>
      <c r="L3562" s="73">
        <f t="shared" si="705"/>
        <v>139.12</v>
      </c>
      <c r="M3562" s="73">
        <f t="shared" si="706"/>
        <v>102.98</v>
      </c>
      <c r="N3562" s="72" t="str">
        <f t="shared" si="707"/>
        <v>1909</v>
      </c>
      <c r="O3562" s="74">
        <f t="shared" si="708"/>
        <v>0</v>
      </c>
      <c r="P3562" s="72">
        <f t="shared" si="709"/>
        <v>0</v>
      </c>
      <c r="Q3562" s="74">
        <f t="shared" si="710"/>
        <v>7</v>
      </c>
      <c r="R3562" s="72" t="str">
        <f t="shared" si="711"/>
        <v/>
      </c>
      <c r="S3562" s="72" t="str">
        <f t="shared" si="712"/>
        <v/>
      </c>
      <c r="AT3562" s="20">
        <f t="shared" si="713"/>
        <v>-12520.800000000001</v>
      </c>
    </row>
    <row r="3563" spans="1:46" ht="33.75">
      <c r="A3563" s="54">
        <v>8086</v>
      </c>
      <c r="B3563" s="54" t="s">
        <v>2311</v>
      </c>
      <c r="C3563" s="58" t="s">
        <v>2518</v>
      </c>
      <c r="D3563" s="79">
        <v>7</v>
      </c>
      <c r="E3563" s="79">
        <v>7</v>
      </c>
      <c r="F3563" s="80">
        <v>720.86</v>
      </c>
      <c r="G3563" s="80">
        <v>102.98</v>
      </c>
      <c r="H3563" s="80">
        <v>720.86</v>
      </c>
      <c r="I3563" s="80" t="s">
        <v>28</v>
      </c>
      <c r="J3563" s="80" t="s">
        <v>28</v>
      </c>
      <c r="K3563" s="80">
        <v>102.98</v>
      </c>
      <c r="L3563" s="73">
        <f t="shared" si="705"/>
        <v>139.12</v>
      </c>
      <c r="M3563" s="73">
        <f t="shared" si="706"/>
        <v>102.98</v>
      </c>
      <c r="N3563" s="72" t="str">
        <f t="shared" si="707"/>
        <v>1909</v>
      </c>
      <c r="O3563" s="74">
        <f t="shared" si="708"/>
        <v>0</v>
      </c>
      <c r="P3563" s="72">
        <f t="shared" si="709"/>
        <v>0</v>
      </c>
      <c r="Q3563" s="74">
        <f t="shared" si="710"/>
        <v>7</v>
      </c>
      <c r="R3563" s="72" t="str">
        <f t="shared" si="711"/>
        <v/>
      </c>
      <c r="S3563" s="72" t="str">
        <f t="shared" si="712"/>
        <v/>
      </c>
      <c r="AT3563" s="20">
        <f t="shared" si="713"/>
        <v>-12520.800000000001</v>
      </c>
    </row>
    <row r="3564" spans="1:46" ht="33.75">
      <c r="A3564" s="54">
        <v>8086</v>
      </c>
      <c r="B3564" s="54" t="s">
        <v>2309</v>
      </c>
      <c r="C3564" s="58" t="s">
        <v>2518</v>
      </c>
      <c r="D3564" s="79">
        <v>7</v>
      </c>
      <c r="E3564" s="79">
        <v>7</v>
      </c>
      <c r="F3564" s="80">
        <v>720.86</v>
      </c>
      <c r="G3564" s="80">
        <v>102.98</v>
      </c>
      <c r="H3564" s="80">
        <v>720.86</v>
      </c>
      <c r="I3564" s="80" t="s">
        <v>28</v>
      </c>
      <c r="J3564" s="80" t="s">
        <v>28</v>
      </c>
      <c r="K3564" s="80">
        <v>102.98</v>
      </c>
      <c r="L3564" s="73">
        <f t="shared" si="705"/>
        <v>139.12</v>
      </c>
      <c r="M3564" s="73">
        <f t="shared" si="706"/>
        <v>102.98</v>
      </c>
      <c r="N3564" s="72" t="str">
        <f t="shared" si="707"/>
        <v>1909</v>
      </c>
      <c r="O3564" s="74">
        <f t="shared" si="708"/>
        <v>0</v>
      </c>
      <c r="P3564" s="72">
        <f t="shared" si="709"/>
        <v>0</v>
      </c>
      <c r="Q3564" s="74">
        <f t="shared" si="710"/>
        <v>7</v>
      </c>
      <c r="R3564" s="72" t="str">
        <f t="shared" si="711"/>
        <v/>
      </c>
      <c r="S3564" s="72" t="str">
        <f t="shared" si="712"/>
        <v/>
      </c>
      <c r="AT3564" s="20">
        <f t="shared" si="713"/>
        <v>-12520.800000000001</v>
      </c>
    </row>
    <row r="3565" spans="1:46" ht="33.75">
      <c r="A3565" s="54">
        <v>8086</v>
      </c>
      <c r="B3565" s="54" t="s">
        <v>2307</v>
      </c>
      <c r="C3565" s="58" t="s">
        <v>2518</v>
      </c>
      <c r="D3565" s="79">
        <v>7</v>
      </c>
      <c r="E3565" s="79">
        <v>7</v>
      </c>
      <c r="F3565" s="80">
        <v>720.86</v>
      </c>
      <c r="G3565" s="80">
        <v>102.98</v>
      </c>
      <c r="H3565" s="80">
        <v>720.86</v>
      </c>
      <c r="I3565" s="80" t="s">
        <v>28</v>
      </c>
      <c r="J3565" s="80" t="s">
        <v>28</v>
      </c>
      <c r="K3565" s="80">
        <v>102.98</v>
      </c>
      <c r="L3565" s="73">
        <f t="shared" si="705"/>
        <v>139.12</v>
      </c>
      <c r="M3565" s="73">
        <f t="shared" si="706"/>
        <v>102.98</v>
      </c>
      <c r="N3565" s="72" t="str">
        <f t="shared" si="707"/>
        <v>1909</v>
      </c>
      <c r="O3565" s="74">
        <f t="shared" si="708"/>
        <v>0</v>
      </c>
      <c r="P3565" s="72">
        <f t="shared" si="709"/>
        <v>0</v>
      </c>
      <c r="Q3565" s="74">
        <f t="shared" si="710"/>
        <v>7</v>
      </c>
      <c r="R3565" s="72" t="str">
        <f t="shared" si="711"/>
        <v/>
      </c>
      <c r="S3565" s="72" t="str">
        <f t="shared" si="712"/>
        <v/>
      </c>
      <c r="AT3565" s="20">
        <f t="shared" si="713"/>
        <v>-12520.800000000001</v>
      </c>
    </row>
    <row r="3566" spans="1:46" ht="33.75">
      <c r="A3566" s="54">
        <v>8087</v>
      </c>
      <c r="B3566" s="54" t="s">
        <v>2385</v>
      </c>
      <c r="C3566" s="58" t="s">
        <v>2519</v>
      </c>
      <c r="D3566" s="79">
        <v>7</v>
      </c>
      <c r="E3566" s="79">
        <v>7</v>
      </c>
      <c r="F3566" s="80">
        <v>727.59</v>
      </c>
      <c r="G3566" s="80">
        <v>103.94</v>
      </c>
      <c r="H3566" s="80">
        <v>727.59</v>
      </c>
      <c r="I3566" s="80" t="s">
        <v>28</v>
      </c>
      <c r="J3566" s="80" t="s">
        <v>28</v>
      </c>
      <c r="K3566" s="80">
        <v>103.94</v>
      </c>
      <c r="L3566" s="73">
        <f t="shared" si="705"/>
        <v>81.44</v>
      </c>
      <c r="M3566" s="73">
        <f t="shared" si="706"/>
        <v>103.94</v>
      </c>
      <c r="N3566" s="72" t="str">
        <f t="shared" si="707"/>
        <v>2309</v>
      </c>
      <c r="O3566" s="74">
        <f t="shared" si="708"/>
        <v>0</v>
      </c>
      <c r="P3566" s="72">
        <f t="shared" si="709"/>
        <v>0</v>
      </c>
      <c r="Q3566" s="74">
        <f t="shared" si="710"/>
        <v>7</v>
      </c>
      <c r="R3566" s="72" t="str">
        <f t="shared" si="711"/>
        <v/>
      </c>
      <c r="S3566" s="72" t="str">
        <f t="shared" si="712"/>
        <v/>
      </c>
      <c r="AT3566" s="20">
        <f t="shared" si="713"/>
        <v>-7329.5999999999995</v>
      </c>
    </row>
    <row r="3567" spans="1:46" ht="33.75">
      <c r="A3567" s="54">
        <v>8087</v>
      </c>
      <c r="B3567" s="54" t="s">
        <v>2383</v>
      </c>
      <c r="C3567" s="58" t="s">
        <v>2519</v>
      </c>
      <c r="D3567" s="79">
        <v>7</v>
      </c>
      <c r="E3567" s="79">
        <v>7</v>
      </c>
      <c r="F3567" s="80">
        <v>727.59</v>
      </c>
      <c r="G3567" s="80">
        <v>103.94</v>
      </c>
      <c r="H3567" s="80">
        <v>727.59</v>
      </c>
      <c r="I3567" s="80" t="s">
        <v>28</v>
      </c>
      <c r="J3567" s="80" t="s">
        <v>28</v>
      </c>
      <c r="K3567" s="80">
        <v>103.94</v>
      </c>
      <c r="L3567" s="73">
        <f t="shared" si="705"/>
        <v>81.44</v>
      </c>
      <c r="M3567" s="73">
        <f t="shared" si="706"/>
        <v>103.94</v>
      </c>
      <c r="N3567" s="72" t="str">
        <f t="shared" si="707"/>
        <v>2309</v>
      </c>
      <c r="O3567" s="74">
        <f t="shared" si="708"/>
        <v>0</v>
      </c>
      <c r="P3567" s="72">
        <f t="shared" si="709"/>
        <v>0</v>
      </c>
      <c r="Q3567" s="74">
        <f t="shared" si="710"/>
        <v>7</v>
      </c>
      <c r="R3567" s="72" t="str">
        <f t="shared" si="711"/>
        <v/>
      </c>
      <c r="S3567" s="72" t="str">
        <f t="shared" si="712"/>
        <v/>
      </c>
      <c r="AT3567" s="20">
        <f t="shared" si="713"/>
        <v>-7329.5999999999995</v>
      </c>
    </row>
    <row r="3568" spans="1:46" ht="33.75">
      <c r="A3568" s="54">
        <v>8087</v>
      </c>
      <c r="B3568" s="54" t="s">
        <v>2381</v>
      </c>
      <c r="C3568" s="58" t="s">
        <v>2519</v>
      </c>
      <c r="D3568" s="79">
        <v>7</v>
      </c>
      <c r="E3568" s="79">
        <v>7</v>
      </c>
      <c r="F3568" s="80">
        <v>727.59</v>
      </c>
      <c r="G3568" s="80">
        <v>103.94</v>
      </c>
      <c r="H3568" s="80">
        <v>727.59</v>
      </c>
      <c r="I3568" s="80" t="s">
        <v>28</v>
      </c>
      <c r="J3568" s="80" t="s">
        <v>28</v>
      </c>
      <c r="K3568" s="80">
        <v>103.94</v>
      </c>
      <c r="L3568" s="73">
        <f t="shared" si="705"/>
        <v>81.44</v>
      </c>
      <c r="M3568" s="73">
        <f t="shared" si="706"/>
        <v>103.94</v>
      </c>
      <c r="N3568" s="72" t="str">
        <f t="shared" si="707"/>
        <v>2309</v>
      </c>
      <c r="O3568" s="74">
        <f t="shared" si="708"/>
        <v>0</v>
      </c>
      <c r="P3568" s="72">
        <f t="shared" si="709"/>
        <v>0</v>
      </c>
      <c r="Q3568" s="74">
        <f t="shared" si="710"/>
        <v>7</v>
      </c>
      <c r="R3568" s="72" t="str">
        <f t="shared" si="711"/>
        <v/>
      </c>
      <c r="S3568" s="72" t="str">
        <f t="shared" si="712"/>
        <v/>
      </c>
      <c r="AT3568" s="20">
        <f t="shared" si="713"/>
        <v>-7329.5999999999995</v>
      </c>
    </row>
    <row r="3569" spans="1:46" ht="33.75">
      <c r="A3569" s="54">
        <v>8087</v>
      </c>
      <c r="B3569" s="54" t="s">
        <v>2379</v>
      </c>
      <c r="C3569" s="58" t="s">
        <v>2519</v>
      </c>
      <c r="D3569" s="79">
        <v>7</v>
      </c>
      <c r="E3569" s="79">
        <v>7</v>
      </c>
      <c r="F3569" s="80">
        <v>727.59</v>
      </c>
      <c r="G3569" s="80">
        <v>103.94</v>
      </c>
      <c r="H3569" s="80">
        <v>727.59</v>
      </c>
      <c r="I3569" s="80" t="s">
        <v>28</v>
      </c>
      <c r="J3569" s="80" t="s">
        <v>28</v>
      </c>
      <c r="K3569" s="80">
        <v>103.94</v>
      </c>
      <c r="L3569" s="73">
        <f t="shared" si="705"/>
        <v>81.44</v>
      </c>
      <c r="M3569" s="73">
        <f t="shared" si="706"/>
        <v>103.94</v>
      </c>
      <c r="N3569" s="72" t="str">
        <f t="shared" si="707"/>
        <v>2309</v>
      </c>
      <c r="O3569" s="74">
        <f t="shared" si="708"/>
        <v>0</v>
      </c>
      <c r="P3569" s="72">
        <f t="shared" si="709"/>
        <v>0</v>
      </c>
      <c r="Q3569" s="74">
        <f t="shared" si="710"/>
        <v>7</v>
      </c>
      <c r="R3569" s="72" t="str">
        <f t="shared" si="711"/>
        <v/>
      </c>
      <c r="S3569" s="72" t="str">
        <f t="shared" si="712"/>
        <v/>
      </c>
      <c r="AT3569" s="20">
        <f t="shared" si="713"/>
        <v>-7329.5999999999995</v>
      </c>
    </row>
    <row r="3570" spans="1:46" ht="33.75">
      <c r="A3570" s="54">
        <v>8087</v>
      </c>
      <c r="B3570" s="54" t="s">
        <v>2377</v>
      </c>
      <c r="C3570" s="58" t="s">
        <v>2519</v>
      </c>
      <c r="D3570" s="79">
        <v>7</v>
      </c>
      <c r="E3570" s="79">
        <v>7</v>
      </c>
      <c r="F3570" s="80">
        <v>727.59</v>
      </c>
      <c r="G3570" s="80">
        <v>103.94</v>
      </c>
      <c r="H3570" s="80">
        <v>727.59</v>
      </c>
      <c r="I3570" s="80" t="s">
        <v>28</v>
      </c>
      <c r="J3570" s="80" t="s">
        <v>28</v>
      </c>
      <c r="K3570" s="80">
        <v>103.94</v>
      </c>
      <c r="L3570" s="73">
        <f t="shared" si="705"/>
        <v>81.44</v>
      </c>
      <c r="M3570" s="73">
        <f t="shared" si="706"/>
        <v>103.94</v>
      </c>
      <c r="N3570" s="72" t="str">
        <f t="shared" si="707"/>
        <v>2309</v>
      </c>
      <c r="O3570" s="74">
        <f t="shared" si="708"/>
        <v>0</v>
      </c>
      <c r="P3570" s="72">
        <f t="shared" si="709"/>
        <v>0</v>
      </c>
      <c r="Q3570" s="74">
        <f t="shared" si="710"/>
        <v>7</v>
      </c>
      <c r="R3570" s="72" t="str">
        <f t="shared" si="711"/>
        <v/>
      </c>
      <c r="S3570" s="72" t="str">
        <f t="shared" si="712"/>
        <v/>
      </c>
      <c r="AT3570" s="20">
        <f t="shared" si="713"/>
        <v>-7329.5999999999995</v>
      </c>
    </row>
    <row r="3571" spans="1:46" ht="33.75">
      <c r="A3571" s="54">
        <v>8087</v>
      </c>
      <c r="B3571" s="54" t="s">
        <v>2375</v>
      </c>
      <c r="C3571" s="58" t="s">
        <v>2519</v>
      </c>
      <c r="D3571" s="79">
        <v>7</v>
      </c>
      <c r="E3571" s="79">
        <v>7</v>
      </c>
      <c r="F3571" s="80">
        <v>727.59</v>
      </c>
      <c r="G3571" s="80">
        <v>103.94</v>
      </c>
      <c r="H3571" s="80">
        <v>727.59</v>
      </c>
      <c r="I3571" s="80" t="s">
        <v>28</v>
      </c>
      <c r="J3571" s="80" t="s">
        <v>28</v>
      </c>
      <c r="K3571" s="80">
        <v>103.94</v>
      </c>
      <c r="L3571" s="73">
        <f t="shared" si="705"/>
        <v>81.44</v>
      </c>
      <c r="M3571" s="73">
        <f t="shared" si="706"/>
        <v>103.94</v>
      </c>
      <c r="N3571" s="72" t="str">
        <f t="shared" si="707"/>
        <v>2309</v>
      </c>
      <c r="O3571" s="74">
        <f t="shared" si="708"/>
        <v>0</v>
      </c>
      <c r="P3571" s="72">
        <f t="shared" si="709"/>
        <v>0</v>
      </c>
      <c r="Q3571" s="74">
        <f t="shared" si="710"/>
        <v>7</v>
      </c>
      <c r="R3571" s="72" t="str">
        <f t="shared" si="711"/>
        <v/>
      </c>
      <c r="S3571" s="72" t="str">
        <f t="shared" si="712"/>
        <v/>
      </c>
      <c r="AT3571" s="20">
        <f t="shared" si="713"/>
        <v>-7329.5999999999995</v>
      </c>
    </row>
    <row r="3572" spans="1:46" ht="33.75">
      <c r="A3572" s="54">
        <v>8087</v>
      </c>
      <c r="B3572" s="54" t="s">
        <v>2373</v>
      </c>
      <c r="C3572" s="58" t="s">
        <v>2519</v>
      </c>
      <c r="D3572" s="79">
        <v>7</v>
      </c>
      <c r="E3572" s="79">
        <v>7</v>
      </c>
      <c r="F3572" s="80">
        <v>727.59</v>
      </c>
      <c r="G3572" s="80">
        <v>103.94</v>
      </c>
      <c r="H3572" s="80">
        <v>727.59</v>
      </c>
      <c r="I3572" s="80" t="s">
        <v>28</v>
      </c>
      <c r="J3572" s="80" t="s">
        <v>28</v>
      </c>
      <c r="K3572" s="80">
        <v>103.94</v>
      </c>
      <c r="L3572" s="73">
        <f t="shared" si="705"/>
        <v>87.03</v>
      </c>
      <c r="M3572" s="73">
        <f t="shared" si="706"/>
        <v>103.94</v>
      </c>
      <c r="N3572" s="72" t="str">
        <f t="shared" si="707"/>
        <v>2309</v>
      </c>
      <c r="O3572" s="74">
        <f t="shared" si="708"/>
        <v>0</v>
      </c>
      <c r="P3572" s="72">
        <f t="shared" si="709"/>
        <v>0</v>
      </c>
      <c r="Q3572" s="74">
        <f t="shared" si="710"/>
        <v>7</v>
      </c>
      <c r="R3572" s="72" t="str">
        <f t="shared" si="711"/>
        <v/>
      </c>
      <c r="S3572" s="72" t="str">
        <f t="shared" si="712"/>
        <v/>
      </c>
      <c r="AT3572" s="20">
        <f t="shared" si="713"/>
        <v>-7832.7</v>
      </c>
    </row>
    <row r="3573" spans="1:46" ht="33.75">
      <c r="A3573" s="54">
        <v>8087</v>
      </c>
      <c r="B3573" s="54" t="s">
        <v>2371</v>
      </c>
      <c r="C3573" s="58" t="s">
        <v>2519</v>
      </c>
      <c r="D3573" s="79">
        <v>7</v>
      </c>
      <c r="E3573" s="79">
        <v>7</v>
      </c>
      <c r="F3573" s="80">
        <v>727.59</v>
      </c>
      <c r="G3573" s="80">
        <v>103.94</v>
      </c>
      <c r="H3573" s="80">
        <v>727.59</v>
      </c>
      <c r="I3573" s="80" t="s">
        <v>28</v>
      </c>
      <c r="J3573" s="80" t="s">
        <v>28</v>
      </c>
      <c r="K3573" s="80">
        <v>103.94</v>
      </c>
      <c r="L3573" s="73">
        <f t="shared" si="705"/>
        <v>87.03</v>
      </c>
      <c r="M3573" s="73">
        <f t="shared" si="706"/>
        <v>103.94</v>
      </c>
      <c r="N3573" s="72" t="str">
        <f t="shared" si="707"/>
        <v>2309</v>
      </c>
      <c r="O3573" s="74">
        <f t="shared" si="708"/>
        <v>0</v>
      </c>
      <c r="P3573" s="72">
        <f t="shared" si="709"/>
        <v>0</v>
      </c>
      <c r="Q3573" s="74">
        <f t="shared" si="710"/>
        <v>7</v>
      </c>
      <c r="R3573" s="72" t="str">
        <f t="shared" si="711"/>
        <v/>
      </c>
      <c r="S3573" s="72" t="str">
        <f t="shared" si="712"/>
        <v/>
      </c>
      <c r="AT3573" s="20">
        <f t="shared" si="713"/>
        <v>-7832.7</v>
      </c>
    </row>
    <row r="3574" spans="1:46" ht="33.75">
      <c r="A3574" s="54">
        <v>8087</v>
      </c>
      <c r="B3574" s="54" t="s">
        <v>2369</v>
      </c>
      <c r="C3574" s="58" t="s">
        <v>2519</v>
      </c>
      <c r="D3574" s="79">
        <v>7</v>
      </c>
      <c r="E3574" s="79">
        <v>7</v>
      </c>
      <c r="F3574" s="80">
        <v>727.59</v>
      </c>
      <c r="G3574" s="80">
        <v>103.94</v>
      </c>
      <c r="H3574" s="80">
        <v>727.59</v>
      </c>
      <c r="I3574" s="80" t="s">
        <v>28</v>
      </c>
      <c r="J3574" s="80" t="s">
        <v>28</v>
      </c>
      <c r="K3574" s="80">
        <v>103.94</v>
      </c>
      <c r="L3574" s="73">
        <f t="shared" si="705"/>
        <v>87.03</v>
      </c>
      <c r="M3574" s="73">
        <f t="shared" si="706"/>
        <v>103.94</v>
      </c>
      <c r="N3574" s="72" t="str">
        <f t="shared" si="707"/>
        <v>2309</v>
      </c>
      <c r="O3574" s="74">
        <f t="shared" si="708"/>
        <v>0</v>
      </c>
      <c r="P3574" s="72">
        <f t="shared" si="709"/>
        <v>0</v>
      </c>
      <c r="Q3574" s="74">
        <f t="shared" si="710"/>
        <v>7</v>
      </c>
      <c r="R3574" s="72" t="str">
        <f t="shared" si="711"/>
        <v/>
      </c>
      <c r="S3574" s="72" t="str">
        <f t="shared" si="712"/>
        <v/>
      </c>
      <c r="AT3574" s="20">
        <f t="shared" si="713"/>
        <v>-7832.7</v>
      </c>
    </row>
    <row r="3575" spans="1:46" ht="33.75">
      <c r="A3575" s="54">
        <v>8087</v>
      </c>
      <c r="B3575" s="54" t="s">
        <v>2367</v>
      </c>
      <c r="C3575" s="58" t="s">
        <v>2519</v>
      </c>
      <c r="D3575" s="79">
        <v>7</v>
      </c>
      <c r="E3575" s="79">
        <v>7</v>
      </c>
      <c r="F3575" s="80">
        <v>727.59</v>
      </c>
      <c r="G3575" s="80">
        <v>103.94</v>
      </c>
      <c r="H3575" s="80">
        <v>727.59</v>
      </c>
      <c r="I3575" s="80" t="s">
        <v>28</v>
      </c>
      <c r="J3575" s="80" t="s">
        <v>28</v>
      </c>
      <c r="K3575" s="80">
        <v>103.94</v>
      </c>
      <c r="L3575" s="73">
        <f t="shared" si="705"/>
        <v>87.03</v>
      </c>
      <c r="M3575" s="73">
        <f t="shared" si="706"/>
        <v>103.94</v>
      </c>
      <c r="N3575" s="72" t="str">
        <f t="shared" si="707"/>
        <v>2309</v>
      </c>
      <c r="O3575" s="74">
        <f t="shared" si="708"/>
        <v>0</v>
      </c>
      <c r="P3575" s="72">
        <f t="shared" si="709"/>
        <v>0</v>
      </c>
      <c r="Q3575" s="74">
        <f t="shared" si="710"/>
        <v>7</v>
      </c>
      <c r="R3575" s="72" t="str">
        <f t="shared" si="711"/>
        <v/>
      </c>
      <c r="S3575" s="72" t="str">
        <f t="shared" si="712"/>
        <v/>
      </c>
      <c r="AT3575" s="20">
        <f t="shared" si="713"/>
        <v>-7832.7</v>
      </c>
    </row>
    <row r="3576" spans="1:46" ht="33.75">
      <c r="A3576" s="54">
        <v>8087</v>
      </c>
      <c r="B3576" s="54" t="s">
        <v>2365</v>
      </c>
      <c r="C3576" s="58" t="s">
        <v>2519</v>
      </c>
      <c r="D3576" s="79">
        <v>7</v>
      </c>
      <c r="E3576" s="79">
        <v>7</v>
      </c>
      <c r="F3576" s="80">
        <v>727.59</v>
      </c>
      <c r="G3576" s="80">
        <v>103.94</v>
      </c>
      <c r="H3576" s="80">
        <v>727.59</v>
      </c>
      <c r="I3576" s="80" t="s">
        <v>28</v>
      </c>
      <c r="J3576" s="80" t="s">
        <v>28</v>
      </c>
      <c r="K3576" s="80">
        <v>103.94</v>
      </c>
      <c r="L3576" s="73">
        <f t="shared" si="705"/>
        <v>87.03</v>
      </c>
      <c r="M3576" s="73">
        <f t="shared" si="706"/>
        <v>103.94</v>
      </c>
      <c r="N3576" s="72" t="str">
        <f t="shared" si="707"/>
        <v>2309</v>
      </c>
      <c r="O3576" s="74">
        <f t="shared" si="708"/>
        <v>0</v>
      </c>
      <c r="P3576" s="72">
        <f t="shared" si="709"/>
        <v>0</v>
      </c>
      <c r="Q3576" s="74">
        <f t="shared" si="710"/>
        <v>7</v>
      </c>
      <c r="R3576" s="72" t="str">
        <f t="shared" si="711"/>
        <v/>
      </c>
      <c r="S3576" s="72" t="str">
        <f t="shared" si="712"/>
        <v/>
      </c>
      <c r="AT3576" s="20">
        <f t="shared" si="713"/>
        <v>-7832.7</v>
      </c>
    </row>
    <row r="3577" spans="1:46" ht="33.75">
      <c r="A3577" s="54">
        <v>8087</v>
      </c>
      <c r="B3577" s="54" t="s">
        <v>2363</v>
      </c>
      <c r="C3577" s="58" t="s">
        <v>2519</v>
      </c>
      <c r="D3577" s="79">
        <v>7</v>
      </c>
      <c r="E3577" s="79">
        <v>7</v>
      </c>
      <c r="F3577" s="80">
        <v>727.59</v>
      </c>
      <c r="G3577" s="80">
        <v>103.94</v>
      </c>
      <c r="H3577" s="80">
        <v>727.59</v>
      </c>
      <c r="I3577" s="80" t="s">
        <v>28</v>
      </c>
      <c r="J3577" s="80" t="s">
        <v>28</v>
      </c>
      <c r="K3577" s="80">
        <v>103.94</v>
      </c>
      <c r="L3577" s="73">
        <f t="shared" si="705"/>
        <v>87.03</v>
      </c>
      <c r="M3577" s="73">
        <f t="shared" si="706"/>
        <v>103.94</v>
      </c>
      <c r="N3577" s="72" t="str">
        <f t="shared" si="707"/>
        <v>2309</v>
      </c>
      <c r="O3577" s="74">
        <f t="shared" si="708"/>
        <v>0</v>
      </c>
      <c r="P3577" s="72">
        <f t="shared" si="709"/>
        <v>0</v>
      </c>
      <c r="Q3577" s="74">
        <f t="shared" si="710"/>
        <v>7</v>
      </c>
      <c r="R3577" s="72" t="str">
        <f t="shared" si="711"/>
        <v/>
      </c>
      <c r="S3577" s="72" t="str">
        <f t="shared" si="712"/>
        <v/>
      </c>
      <c r="AT3577" s="20">
        <f t="shared" si="713"/>
        <v>-7832.7</v>
      </c>
    </row>
    <row r="3578" spans="1:46" ht="33.75">
      <c r="A3578" s="54">
        <v>8088</v>
      </c>
      <c r="B3578" s="54" t="s">
        <v>2411</v>
      </c>
      <c r="C3578" s="58" t="s">
        <v>2520</v>
      </c>
      <c r="D3578" s="79">
        <v>7</v>
      </c>
      <c r="E3578" s="79">
        <v>7</v>
      </c>
      <c r="F3578" s="80">
        <v>841.38</v>
      </c>
      <c r="G3578" s="80">
        <v>120.2</v>
      </c>
      <c r="H3578" s="80">
        <v>841.38</v>
      </c>
      <c r="I3578" s="80" t="s">
        <v>28</v>
      </c>
      <c r="J3578" s="80" t="s">
        <v>28</v>
      </c>
      <c r="K3578" s="80">
        <v>120.2</v>
      </c>
      <c r="L3578" s="73">
        <f t="shared" si="705"/>
        <v>78.72</v>
      </c>
      <c r="M3578" s="73">
        <f t="shared" si="706"/>
        <v>120.2</v>
      </c>
      <c r="N3578" s="72" t="str">
        <f t="shared" si="707"/>
        <v>2315</v>
      </c>
      <c r="O3578" s="74">
        <f t="shared" si="708"/>
        <v>0</v>
      </c>
      <c r="P3578" s="72">
        <f t="shared" si="709"/>
        <v>0</v>
      </c>
      <c r="Q3578" s="74">
        <f t="shared" si="710"/>
        <v>7</v>
      </c>
      <c r="R3578" s="72" t="str">
        <f t="shared" si="711"/>
        <v/>
      </c>
      <c r="S3578" s="72" t="str">
        <f t="shared" si="712"/>
        <v/>
      </c>
      <c r="AT3578" s="20">
        <f t="shared" si="713"/>
        <v>-7084.8</v>
      </c>
    </row>
    <row r="3579" spans="1:46" ht="33.75">
      <c r="A3579" s="54">
        <v>8088</v>
      </c>
      <c r="B3579" s="54" t="s">
        <v>2409</v>
      </c>
      <c r="C3579" s="58" t="s">
        <v>2520</v>
      </c>
      <c r="D3579" s="79">
        <v>7</v>
      </c>
      <c r="E3579" s="79">
        <v>7</v>
      </c>
      <c r="F3579" s="80">
        <v>841.38</v>
      </c>
      <c r="G3579" s="80">
        <v>120.2</v>
      </c>
      <c r="H3579" s="80">
        <v>841.38</v>
      </c>
      <c r="I3579" s="80" t="s">
        <v>28</v>
      </c>
      <c r="J3579" s="80" t="s">
        <v>28</v>
      </c>
      <c r="K3579" s="80">
        <v>120.2</v>
      </c>
      <c r="L3579" s="73">
        <f t="shared" si="705"/>
        <v>78.72</v>
      </c>
      <c r="M3579" s="73">
        <f t="shared" si="706"/>
        <v>120.2</v>
      </c>
      <c r="N3579" s="72" t="str">
        <f t="shared" si="707"/>
        <v>2315</v>
      </c>
      <c r="O3579" s="74">
        <f t="shared" si="708"/>
        <v>0</v>
      </c>
      <c r="P3579" s="72">
        <f t="shared" si="709"/>
        <v>0</v>
      </c>
      <c r="Q3579" s="74">
        <f t="shared" si="710"/>
        <v>7</v>
      </c>
      <c r="R3579" s="72" t="str">
        <f t="shared" si="711"/>
        <v/>
      </c>
      <c r="S3579" s="72" t="str">
        <f t="shared" si="712"/>
        <v/>
      </c>
      <c r="AT3579" s="20">
        <f t="shared" si="713"/>
        <v>-7084.8</v>
      </c>
    </row>
    <row r="3580" spans="1:46" ht="33.75">
      <c r="A3580" s="54">
        <v>8088</v>
      </c>
      <c r="B3580" s="54" t="s">
        <v>2407</v>
      </c>
      <c r="C3580" s="58" t="s">
        <v>2520</v>
      </c>
      <c r="D3580" s="79">
        <v>7</v>
      </c>
      <c r="E3580" s="79">
        <v>7</v>
      </c>
      <c r="F3580" s="80">
        <v>841.38</v>
      </c>
      <c r="G3580" s="80">
        <v>120.2</v>
      </c>
      <c r="H3580" s="80">
        <v>841.38</v>
      </c>
      <c r="I3580" s="80" t="s">
        <v>28</v>
      </c>
      <c r="J3580" s="80" t="s">
        <v>28</v>
      </c>
      <c r="K3580" s="80">
        <v>120.2</v>
      </c>
      <c r="L3580" s="73">
        <f t="shared" si="705"/>
        <v>78.72</v>
      </c>
      <c r="M3580" s="73">
        <f t="shared" si="706"/>
        <v>120.2</v>
      </c>
      <c r="N3580" s="72" t="str">
        <f t="shared" si="707"/>
        <v>2315</v>
      </c>
      <c r="O3580" s="74">
        <f t="shared" si="708"/>
        <v>0</v>
      </c>
      <c r="P3580" s="72">
        <f t="shared" si="709"/>
        <v>0</v>
      </c>
      <c r="Q3580" s="74">
        <f t="shared" si="710"/>
        <v>7</v>
      </c>
      <c r="R3580" s="72" t="str">
        <f t="shared" si="711"/>
        <v/>
      </c>
      <c r="S3580" s="72" t="str">
        <f t="shared" si="712"/>
        <v/>
      </c>
      <c r="AT3580" s="20">
        <f t="shared" si="713"/>
        <v>-7084.8</v>
      </c>
    </row>
    <row r="3581" spans="1:46" ht="33.75">
      <c r="A3581" s="54">
        <v>8088</v>
      </c>
      <c r="B3581" s="54" t="s">
        <v>2405</v>
      </c>
      <c r="C3581" s="58" t="s">
        <v>2520</v>
      </c>
      <c r="D3581" s="79">
        <v>7</v>
      </c>
      <c r="E3581" s="79">
        <v>7</v>
      </c>
      <c r="F3581" s="80">
        <v>841.38</v>
      </c>
      <c r="G3581" s="80">
        <v>120.2</v>
      </c>
      <c r="H3581" s="80">
        <v>841.38</v>
      </c>
      <c r="I3581" s="80" t="s">
        <v>28</v>
      </c>
      <c r="J3581" s="80" t="s">
        <v>28</v>
      </c>
      <c r="K3581" s="80">
        <v>120.2</v>
      </c>
      <c r="L3581" s="73">
        <f t="shared" si="705"/>
        <v>78.72</v>
      </c>
      <c r="M3581" s="73">
        <f t="shared" si="706"/>
        <v>120.2</v>
      </c>
      <c r="N3581" s="72" t="str">
        <f t="shared" si="707"/>
        <v>2315</v>
      </c>
      <c r="O3581" s="74">
        <f t="shared" si="708"/>
        <v>0</v>
      </c>
      <c r="P3581" s="72">
        <f t="shared" si="709"/>
        <v>0</v>
      </c>
      <c r="Q3581" s="74">
        <f t="shared" si="710"/>
        <v>7</v>
      </c>
      <c r="R3581" s="72" t="str">
        <f t="shared" si="711"/>
        <v/>
      </c>
      <c r="S3581" s="72" t="str">
        <f t="shared" si="712"/>
        <v/>
      </c>
      <c r="AT3581" s="20">
        <f t="shared" si="713"/>
        <v>-7084.8</v>
      </c>
    </row>
    <row r="3582" spans="1:46" ht="33.75">
      <c r="A3582" s="54">
        <v>8088</v>
      </c>
      <c r="B3582" s="54" t="s">
        <v>2403</v>
      </c>
      <c r="C3582" s="58" t="s">
        <v>2520</v>
      </c>
      <c r="D3582" s="79">
        <v>7</v>
      </c>
      <c r="E3582" s="79">
        <v>7</v>
      </c>
      <c r="F3582" s="80">
        <v>841.38</v>
      </c>
      <c r="G3582" s="80">
        <v>120.2</v>
      </c>
      <c r="H3582" s="80">
        <v>841.38</v>
      </c>
      <c r="I3582" s="80" t="s">
        <v>28</v>
      </c>
      <c r="J3582" s="80" t="s">
        <v>28</v>
      </c>
      <c r="K3582" s="80">
        <v>120.2</v>
      </c>
      <c r="L3582" s="73">
        <f t="shared" si="705"/>
        <v>78.72</v>
      </c>
      <c r="M3582" s="73">
        <f t="shared" si="706"/>
        <v>120.2</v>
      </c>
      <c r="N3582" s="72" t="str">
        <f t="shared" si="707"/>
        <v>2315</v>
      </c>
      <c r="O3582" s="74">
        <f t="shared" si="708"/>
        <v>0</v>
      </c>
      <c r="P3582" s="72">
        <f t="shared" si="709"/>
        <v>0</v>
      </c>
      <c r="Q3582" s="74">
        <f t="shared" si="710"/>
        <v>7</v>
      </c>
      <c r="R3582" s="72" t="str">
        <f t="shared" si="711"/>
        <v/>
      </c>
      <c r="S3582" s="72" t="str">
        <f t="shared" si="712"/>
        <v/>
      </c>
      <c r="AT3582" s="20">
        <f t="shared" si="713"/>
        <v>-7084.8</v>
      </c>
    </row>
    <row r="3583" spans="1:46" ht="33.75">
      <c r="A3583" s="54">
        <v>8088</v>
      </c>
      <c r="B3583" s="54" t="s">
        <v>2401</v>
      </c>
      <c r="C3583" s="58" t="s">
        <v>2520</v>
      </c>
      <c r="D3583" s="79">
        <v>7</v>
      </c>
      <c r="E3583" s="79">
        <v>7</v>
      </c>
      <c r="F3583" s="80">
        <v>841.38</v>
      </c>
      <c r="G3583" s="80">
        <v>120.2</v>
      </c>
      <c r="H3583" s="80">
        <v>841.38</v>
      </c>
      <c r="I3583" s="80" t="s">
        <v>28</v>
      </c>
      <c r="J3583" s="80" t="s">
        <v>28</v>
      </c>
      <c r="K3583" s="80">
        <v>120.2</v>
      </c>
      <c r="L3583" s="73">
        <f t="shared" si="705"/>
        <v>78.72</v>
      </c>
      <c r="M3583" s="73">
        <f t="shared" si="706"/>
        <v>120.2</v>
      </c>
      <c r="N3583" s="72" t="str">
        <f t="shared" si="707"/>
        <v>2315</v>
      </c>
      <c r="O3583" s="74">
        <f t="shared" si="708"/>
        <v>0</v>
      </c>
      <c r="P3583" s="72">
        <f t="shared" si="709"/>
        <v>0</v>
      </c>
      <c r="Q3583" s="74">
        <f t="shared" si="710"/>
        <v>7</v>
      </c>
      <c r="R3583" s="72" t="str">
        <f t="shared" si="711"/>
        <v/>
      </c>
      <c r="S3583" s="72" t="str">
        <f t="shared" si="712"/>
        <v/>
      </c>
      <c r="AT3583" s="20">
        <f t="shared" si="713"/>
        <v>-7084.8</v>
      </c>
    </row>
    <row r="3584" spans="1:46" ht="33.75">
      <c r="A3584" s="54">
        <v>8088</v>
      </c>
      <c r="B3584" s="54" t="s">
        <v>2399</v>
      </c>
      <c r="C3584" s="58" t="s">
        <v>2520</v>
      </c>
      <c r="D3584" s="79">
        <v>7</v>
      </c>
      <c r="E3584" s="79">
        <v>7</v>
      </c>
      <c r="F3584" s="80">
        <v>841.38</v>
      </c>
      <c r="G3584" s="80">
        <v>120.2</v>
      </c>
      <c r="H3584" s="80">
        <v>841.38</v>
      </c>
      <c r="I3584" s="80" t="s">
        <v>28</v>
      </c>
      <c r="J3584" s="80" t="s">
        <v>28</v>
      </c>
      <c r="K3584" s="80">
        <v>120.2</v>
      </c>
      <c r="L3584" s="73">
        <f t="shared" si="705"/>
        <v>88.07</v>
      </c>
      <c r="M3584" s="73">
        <f t="shared" si="706"/>
        <v>120.2</v>
      </c>
      <c r="N3584" s="72" t="str">
        <f t="shared" si="707"/>
        <v>2315</v>
      </c>
      <c r="O3584" s="74">
        <f t="shared" si="708"/>
        <v>0</v>
      </c>
      <c r="P3584" s="72">
        <f t="shared" si="709"/>
        <v>0</v>
      </c>
      <c r="Q3584" s="74">
        <f t="shared" si="710"/>
        <v>7</v>
      </c>
      <c r="R3584" s="72" t="str">
        <f t="shared" si="711"/>
        <v/>
      </c>
      <c r="S3584" s="72" t="str">
        <f t="shared" si="712"/>
        <v/>
      </c>
      <c r="AT3584" s="20">
        <f t="shared" si="713"/>
        <v>-7926.2999999999993</v>
      </c>
    </row>
    <row r="3585" spans="1:46" ht="33.75">
      <c r="A3585" s="54">
        <v>8088</v>
      </c>
      <c r="B3585" s="54" t="s">
        <v>2397</v>
      </c>
      <c r="C3585" s="58" t="s">
        <v>2520</v>
      </c>
      <c r="D3585" s="79">
        <v>7</v>
      </c>
      <c r="E3585" s="79">
        <v>7</v>
      </c>
      <c r="F3585" s="80">
        <v>841.38</v>
      </c>
      <c r="G3585" s="80">
        <v>120.2</v>
      </c>
      <c r="H3585" s="80">
        <v>841.38</v>
      </c>
      <c r="I3585" s="80" t="s">
        <v>28</v>
      </c>
      <c r="J3585" s="80" t="s">
        <v>28</v>
      </c>
      <c r="K3585" s="80">
        <v>120.2</v>
      </c>
      <c r="L3585" s="73">
        <f t="shared" si="705"/>
        <v>88.07</v>
      </c>
      <c r="M3585" s="73">
        <f t="shared" si="706"/>
        <v>120.2</v>
      </c>
      <c r="N3585" s="72" t="str">
        <f t="shared" si="707"/>
        <v>2315</v>
      </c>
      <c r="O3585" s="74">
        <f t="shared" si="708"/>
        <v>0</v>
      </c>
      <c r="P3585" s="72">
        <f t="shared" si="709"/>
        <v>0</v>
      </c>
      <c r="Q3585" s="74">
        <f t="shared" si="710"/>
        <v>7</v>
      </c>
      <c r="R3585" s="72" t="str">
        <f t="shared" si="711"/>
        <v/>
      </c>
      <c r="S3585" s="72" t="str">
        <f t="shared" si="712"/>
        <v/>
      </c>
      <c r="AT3585" s="20">
        <f t="shared" si="713"/>
        <v>-7926.2999999999993</v>
      </c>
    </row>
    <row r="3586" spans="1:46" ht="33.75">
      <c r="A3586" s="54">
        <v>8088</v>
      </c>
      <c r="B3586" s="54" t="s">
        <v>2395</v>
      </c>
      <c r="C3586" s="58" t="s">
        <v>2520</v>
      </c>
      <c r="D3586" s="79">
        <v>7</v>
      </c>
      <c r="E3586" s="79">
        <v>7</v>
      </c>
      <c r="F3586" s="80">
        <v>841.38</v>
      </c>
      <c r="G3586" s="80">
        <v>120.2</v>
      </c>
      <c r="H3586" s="80">
        <v>841.38</v>
      </c>
      <c r="I3586" s="80" t="s">
        <v>28</v>
      </c>
      <c r="J3586" s="80" t="s">
        <v>28</v>
      </c>
      <c r="K3586" s="80">
        <v>120.2</v>
      </c>
      <c r="L3586" s="73">
        <f t="shared" si="705"/>
        <v>88.07</v>
      </c>
      <c r="M3586" s="73">
        <f t="shared" si="706"/>
        <v>120.2</v>
      </c>
      <c r="N3586" s="72" t="str">
        <f t="shared" si="707"/>
        <v>2315</v>
      </c>
      <c r="O3586" s="74">
        <f t="shared" si="708"/>
        <v>0</v>
      </c>
      <c r="P3586" s="72">
        <f t="shared" si="709"/>
        <v>0</v>
      </c>
      <c r="Q3586" s="74">
        <f t="shared" si="710"/>
        <v>7</v>
      </c>
      <c r="R3586" s="72" t="str">
        <f t="shared" si="711"/>
        <v/>
      </c>
      <c r="S3586" s="72" t="str">
        <f t="shared" si="712"/>
        <v/>
      </c>
      <c r="AT3586" s="20">
        <f t="shared" si="713"/>
        <v>-7926.2999999999993</v>
      </c>
    </row>
    <row r="3587" spans="1:46" ht="33.75">
      <c r="A3587" s="54">
        <v>8088</v>
      </c>
      <c r="B3587" s="54" t="s">
        <v>2393</v>
      </c>
      <c r="C3587" s="58" t="s">
        <v>2520</v>
      </c>
      <c r="D3587" s="79">
        <v>7</v>
      </c>
      <c r="E3587" s="79">
        <v>7</v>
      </c>
      <c r="F3587" s="80">
        <v>841.38</v>
      </c>
      <c r="G3587" s="80">
        <v>120.2</v>
      </c>
      <c r="H3587" s="80">
        <v>841.38</v>
      </c>
      <c r="I3587" s="80" t="s">
        <v>28</v>
      </c>
      <c r="J3587" s="80" t="s">
        <v>28</v>
      </c>
      <c r="K3587" s="80">
        <v>120.2</v>
      </c>
      <c r="L3587" s="73">
        <f t="shared" si="705"/>
        <v>88.07</v>
      </c>
      <c r="M3587" s="73">
        <f t="shared" si="706"/>
        <v>120.2</v>
      </c>
      <c r="N3587" s="72" t="str">
        <f t="shared" si="707"/>
        <v>2315</v>
      </c>
      <c r="O3587" s="74">
        <f t="shared" si="708"/>
        <v>0</v>
      </c>
      <c r="P3587" s="72">
        <f t="shared" si="709"/>
        <v>0</v>
      </c>
      <c r="Q3587" s="74">
        <f t="shared" si="710"/>
        <v>7</v>
      </c>
      <c r="R3587" s="72" t="str">
        <f t="shared" si="711"/>
        <v/>
      </c>
      <c r="S3587" s="72" t="str">
        <f t="shared" si="712"/>
        <v/>
      </c>
      <c r="AT3587" s="20">
        <f t="shared" si="713"/>
        <v>-7926.2999999999993</v>
      </c>
    </row>
    <row r="3588" spans="1:46" ht="33.75">
      <c r="A3588" s="54">
        <v>8088</v>
      </c>
      <c r="B3588" s="54" t="s">
        <v>2391</v>
      </c>
      <c r="C3588" s="58" t="s">
        <v>2520</v>
      </c>
      <c r="D3588" s="79">
        <v>7</v>
      </c>
      <c r="E3588" s="79">
        <v>7</v>
      </c>
      <c r="F3588" s="80">
        <v>841.38</v>
      </c>
      <c r="G3588" s="80">
        <v>120.2</v>
      </c>
      <c r="H3588" s="80">
        <v>841.38</v>
      </c>
      <c r="I3588" s="80" t="s">
        <v>28</v>
      </c>
      <c r="J3588" s="80" t="s">
        <v>28</v>
      </c>
      <c r="K3588" s="80">
        <v>120.2</v>
      </c>
      <c r="L3588" s="73">
        <f t="shared" ref="L3588:L3603" si="714">IFERROR(VLOOKUP(B3588,$B$1326:$K$2467,6,0),"")</f>
        <v>88.07</v>
      </c>
      <c r="M3588" s="73">
        <f t="shared" ref="M3588:M3603" si="715">IFERROR(VLOOKUP($B3588,$B$2468:$K$3603,6,0),"")</f>
        <v>120.2</v>
      </c>
      <c r="N3588" s="72" t="str">
        <f t="shared" ref="N3588:N3603" si="716">LEFT(B3588,4)</f>
        <v>2315</v>
      </c>
      <c r="O3588" s="74">
        <f t="shared" ref="O3588:O3603" si="717">E3588-D3588</f>
        <v>0</v>
      </c>
      <c r="P3588" s="72">
        <f t="shared" ref="P3588:P3603" si="718">IF(O3588=20,1,0)</f>
        <v>0</v>
      </c>
      <c r="Q3588" s="74">
        <f t="shared" ref="Q3588:Q3603" si="719">D3588</f>
        <v>7</v>
      </c>
      <c r="R3588" s="72" t="str">
        <f t="shared" ref="R3588:R3603" si="720">IF(P3588=1,Q3588+7,"")</f>
        <v/>
      </c>
      <c r="S3588" s="72" t="str">
        <f t="shared" ref="S3588:S3603" si="721">IF(P3588=1,Q3588+14,"")</f>
        <v/>
      </c>
      <c r="AT3588" s="20">
        <f t="shared" si="713"/>
        <v>-7926.2999999999993</v>
      </c>
    </row>
    <row r="3589" spans="1:46" ht="33.75">
      <c r="A3589" s="54">
        <v>8088</v>
      </c>
      <c r="B3589" s="54" t="s">
        <v>2389</v>
      </c>
      <c r="C3589" s="58" t="s">
        <v>2520</v>
      </c>
      <c r="D3589" s="79">
        <v>7</v>
      </c>
      <c r="E3589" s="79">
        <v>7</v>
      </c>
      <c r="F3589" s="80">
        <v>841.38</v>
      </c>
      <c r="G3589" s="80">
        <v>120.2</v>
      </c>
      <c r="H3589" s="80">
        <v>841.38</v>
      </c>
      <c r="I3589" s="80" t="s">
        <v>28</v>
      </c>
      <c r="J3589" s="80" t="s">
        <v>28</v>
      </c>
      <c r="K3589" s="80">
        <v>120.2</v>
      </c>
      <c r="L3589" s="73">
        <f t="shared" si="714"/>
        <v>88.07</v>
      </c>
      <c r="M3589" s="73">
        <f t="shared" si="715"/>
        <v>120.2</v>
      </c>
      <c r="N3589" s="72" t="str">
        <f t="shared" si="716"/>
        <v>2315</v>
      </c>
      <c r="O3589" s="74">
        <f t="shared" si="717"/>
        <v>0</v>
      </c>
      <c r="P3589" s="72">
        <f t="shared" si="718"/>
        <v>0</v>
      </c>
      <c r="Q3589" s="74">
        <f t="shared" si="719"/>
        <v>7</v>
      </c>
      <c r="R3589" s="72" t="str">
        <f t="shared" si="720"/>
        <v/>
      </c>
      <c r="S3589" s="72" t="str">
        <f t="shared" si="721"/>
        <v/>
      </c>
      <c r="AT3589" s="20">
        <f t="shared" si="713"/>
        <v>-7926.2999999999993</v>
      </c>
    </row>
    <row r="3590" spans="1:46" ht="33.75">
      <c r="A3590" s="54">
        <v>8089</v>
      </c>
      <c r="B3590" s="54" t="s">
        <v>2437</v>
      </c>
      <c r="C3590" s="58" t="s">
        <v>2521</v>
      </c>
      <c r="D3590" s="79">
        <v>7</v>
      </c>
      <c r="E3590" s="79">
        <v>7</v>
      </c>
      <c r="F3590" s="80">
        <v>681.64</v>
      </c>
      <c r="G3590" s="80">
        <v>97.38</v>
      </c>
      <c r="H3590" s="80">
        <v>681.64</v>
      </c>
      <c r="I3590" s="80" t="s">
        <v>28</v>
      </c>
      <c r="J3590" s="80" t="s">
        <v>28</v>
      </c>
      <c r="K3590" s="80">
        <v>97.38</v>
      </c>
      <c r="L3590" s="73">
        <f t="shared" si="714"/>
        <v>82.44</v>
      </c>
      <c r="M3590" s="73">
        <f t="shared" si="715"/>
        <v>97.38</v>
      </c>
      <c r="N3590" s="72" t="str">
        <f t="shared" si="716"/>
        <v>2318</v>
      </c>
      <c r="O3590" s="74">
        <f t="shared" si="717"/>
        <v>0</v>
      </c>
      <c r="P3590" s="72">
        <f t="shared" si="718"/>
        <v>0</v>
      </c>
      <c r="Q3590" s="74">
        <f t="shared" si="719"/>
        <v>7</v>
      </c>
      <c r="R3590" s="72" t="str">
        <f t="shared" si="720"/>
        <v/>
      </c>
      <c r="S3590" s="72" t="str">
        <f t="shared" si="721"/>
        <v/>
      </c>
      <c r="AT3590" s="20">
        <f t="shared" si="713"/>
        <v>-7419.5999999999995</v>
      </c>
    </row>
    <row r="3591" spans="1:46" ht="33.75">
      <c r="A3591" s="54">
        <v>8089</v>
      </c>
      <c r="B3591" s="54" t="s">
        <v>2435</v>
      </c>
      <c r="C3591" s="58" t="s">
        <v>2521</v>
      </c>
      <c r="D3591" s="79">
        <v>7</v>
      </c>
      <c r="E3591" s="79">
        <v>7</v>
      </c>
      <c r="F3591" s="80">
        <v>681.64</v>
      </c>
      <c r="G3591" s="80">
        <v>97.38</v>
      </c>
      <c r="H3591" s="80">
        <v>681.64</v>
      </c>
      <c r="I3591" s="80" t="s">
        <v>28</v>
      </c>
      <c r="J3591" s="80" t="s">
        <v>28</v>
      </c>
      <c r="K3591" s="80">
        <v>97.38</v>
      </c>
      <c r="L3591" s="73">
        <f t="shared" si="714"/>
        <v>82.44</v>
      </c>
      <c r="M3591" s="73">
        <f t="shared" si="715"/>
        <v>97.38</v>
      </c>
      <c r="N3591" s="72" t="str">
        <f t="shared" si="716"/>
        <v>2318</v>
      </c>
      <c r="O3591" s="74">
        <f t="shared" si="717"/>
        <v>0</v>
      </c>
      <c r="P3591" s="72">
        <f t="shared" si="718"/>
        <v>0</v>
      </c>
      <c r="Q3591" s="74">
        <f t="shared" si="719"/>
        <v>7</v>
      </c>
      <c r="R3591" s="72" t="str">
        <f t="shared" si="720"/>
        <v/>
      </c>
      <c r="S3591" s="72" t="str">
        <f t="shared" si="721"/>
        <v/>
      </c>
      <c r="AT3591" s="20">
        <f t="shared" si="713"/>
        <v>-7419.5999999999995</v>
      </c>
    </row>
    <row r="3592" spans="1:46" ht="33.75">
      <c r="A3592" s="54">
        <v>8089</v>
      </c>
      <c r="B3592" s="54" t="s">
        <v>2433</v>
      </c>
      <c r="C3592" s="58" t="s">
        <v>2521</v>
      </c>
      <c r="D3592" s="79">
        <v>7</v>
      </c>
      <c r="E3592" s="79">
        <v>7</v>
      </c>
      <c r="F3592" s="80">
        <v>681.64</v>
      </c>
      <c r="G3592" s="80">
        <v>97.38</v>
      </c>
      <c r="H3592" s="80">
        <v>681.64</v>
      </c>
      <c r="I3592" s="80" t="s">
        <v>28</v>
      </c>
      <c r="J3592" s="80" t="s">
        <v>28</v>
      </c>
      <c r="K3592" s="80">
        <v>97.38</v>
      </c>
      <c r="L3592" s="73">
        <f t="shared" si="714"/>
        <v>82.44</v>
      </c>
      <c r="M3592" s="73">
        <f t="shared" si="715"/>
        <v>97.38</v>
      </c>
      <c r="N3592" s="72" t="str">
        <f t="shared" si="716"/>
        <v>2318</v>
      </c>
      <c r="O3592" s="74">
        <f t="shared" si="717"/>
        <v>0</v>
      </c>
      <c r="P3592" s="72">
        <f t="shared" si="718"/>
        <v>0</v>
      </c>
      <c r="Q3592" s="74">
        <f t="shared" si="719"/>
        <v>7</v>
      </c>
      <c r="R3592" s="72" t="str">
        <f t="shared" si="720"/>
        <v/>
      </c>
      <c r="S3592" s="72" t="str">
        <f t="shared" si="721"/>
        <v/>
      </c>
      <c r="AT3592" s="20">
        <f t="shared" si="713"/>
        <v>-7419.5999999999995</v>
      </c>
    </row>
    <row r="3593" spans="1:46" ht="33.75">
      <c r="A3593" s="54">
        <v>8089</v>
      </c>
      <c r="B3593" s="54" t="s">
        <v>2431</v>
      </c>
      <c r="C3593" s="58" t="s">
        <v>2521</v>
      </c>
      <c r="D3593" s="79">
        <v>7</v>
      </c>
      <c r="E3593" s="79">
        <v>7</v>
      </c>
      <c r="F3593" s="80">
        <v>681.64</v>
      </c>
      <c r="G3593" s="80">
        <v>97.38</v>
      </c>
      <c r="H3593" s="80">
        <v>681.64</v>
      </c>
      <c r="I3593" s="80" t="s">
        <v>28</v>
      </c>
      <c r="J3593" s="80" t="s">
        <v>28</v>
      </c>
      <c r="K3593" s="80">
        <v>97.38</v>
      </c>
      <c r="L3593" s="73">
        <f t="shared" si="714"/>
        <v>82.44</v>
      </c>
      <c r="M3593" s="73">
        <f t="shared" si="715"/>
        <v>97.38</v>
      </c>
      <c r="N3593" s="72" t="str">
        <f t="shared" si="716"/>
        <v>2318</v>
      </c>
      <c r="O3593" s="74">
        <f t="shared" si="717"/>
        <v>0</v>
      </c>
      <c r="P3593" s="72">
        <f t="shared" si="718"/>
        <v>0</v>
      </c>
      <c r="Q3593" s="74">
        <f t="shared" si="719"/>
        <v>7</v>
      </c>
      <c r="R3593" s="72" t="str">
        <f t="shared" si="720"/>
        <v/>
      </c>
      <c r="S3593" s="72" t="str">
        <f t="shared" si="721"/>
        <v/>
      </c>
      <c r="AT3593" s="20">
        <f t="shared" si="713"/>
        <v>-7419.5999999999995</v>
      </c>
    </row>
    <row r="3594" spans="1:46" ht="33.75">
      <c r="A3594" s="54">
        <v>8089</v>
      </c>
      <c r="B3594" s="54" t="s">
        <v>2429</v>
      </c>
      <c r="C3594" s="58" t="s">
        <v>2521</v>
      </c>
      <c r="D3594" s="79">
        <v>7</v>
      </c>
      <c r="E3594" s="79">
        <v>7</v>
      </c>
      <c r="F3594" s="80">
        <v>681.64</v>
      </c>
      <c r="G3594" s="80">
        <v>97.38</v>
      </c>
      <c r="H3594" s="80">
        <v>681.64</v>
      </c>
      <c r="I3594" s="80" t="s">
        <v>28</v>
      </c>
      <c r="J3594" s="80" t="s">
        <v>28</v>
      </c>
      <c r="K3594" s="80">
        <v>97.38</v>
      </c>
      <c r="L3594" s="73">
        <f t="shared" si="714"/>
        <v>82.44</v>
      </c>
      <c r="M3594" s="73">
        <f t="shared" si="715"/>
        <v>97.38</v>
      </c>
      <c r="N3594" s="72" t="str">
        <f t="shared" si="716"/>
        <v>2318</v>
      </c>
      <c r="O3594" s="74">
        <f t="shared" si="717"/>
        <v>0</v>
      </c>
      <c r="P3594" s="72">
        <f t="shared" si="718"/>
        <v>0</v>
      </c>
      <c r="Q3594" s="74">
        <f t="shared" si="719"/>
        <v>7</v>
      </c>
      <c r="R3594" s="72" t="str">
        <f t="shared" si="720"/>
        <v/>
      </c>
      <c r="S3594" s="72" t="str">
        <f t="shared" si="721"/>
        <v/>
      </c>
      <c r="AT3594" s="20">
        <f t="shared" si="713"/>
        <v>-7419.5999999999995</v>
      </c>
    </row>
    <row r="3595" spans="1:46" ht="33.75">
      <c r="A3595" s="54">
        <v>8089</v>
      </c>
      <c r="B3595" s="54" t="s">
        <v>2427</v>
      </c>
      <c r="C3595" s="58" t="s">
        <v>2521</v>
      </c>
      <c r="D3595" s="79">
        <v>7</v>
      </c>
      <c r="E3595" s="79">
        <v>7</v>
      </c>
      <c r="F3595" s="80">
        <v>681.64</v>
      </c>
      <c r="G3595" s="80">
        <v>97.38</v>
      </c>
      <c r="H3595" s="80">
        <v>681.64</v>
      </c>
      <c r="I3595" s="80" t="s">
        <v>28</v>
      </c>
      <c r="J3595" s="80" t="s">
        <v>28</v>
      </c>
      <c r="K3595" s="80">
        <v>97.38</v>
      </c>
      <c r="L3595" s="73">
        <f t="shared" si="714"/>
        <v>82.44</v>
      </c>
      <c r="M3595" s="73">
        <f t="shared" si="715"/>
        <v>97.38</v>
      </c>
      <c r="N3595" s="72" t="str">
        <f t="shared" si="716"/>
        <v>2318</v>
      </c>
      <c r="O3595" s="74">
        <f t="shared" si="717"/>
        <v>0</v>
      </c>
      <c r="P3595" s="72">
        <f t="shared" si="718"/>
        <v>0</v>
      </c>
      <c r="Q3595" s="74">
        <f t="shared" si="719"/>
        <v>7</v>
      </c>
      <c r="R3595" s="72" t="str">
        <f t="shared" si="720"/>
        <v/>
      </c>
      <c r="S3595" s="72" t="str">
        <f t="shared" si="721"/>
        <v/>
      </c>
      <c r="AT3595" s="20">
        <f t="shared" ref="AT3595:AT3603" si="722">AS3595+(AI3595-90)*L3595</f>
        <v>-7419.5999999999995</v>
      </c>
    </row>
    <row r="3596" spans="1:46" ht="33.75">
      <c r="A3596" s="54">
        <v>8089</v>
      </c>
      <c r="B3596" s="54" t="s">
        <v>2425</v>
      </c>
      <c r="C3596" s="58" t="s">
        <v>2521</v>
      </c>
      <c r="D3596" s="79">
        <v>7</v>
      </c>
      <c r="E3596" s="79">
        <v>7</v>
      </c>
      <c r="F3596" s="80">
        <v>681.64</v>
      </c>
      <c r="G3596" s="80">
        <v>97.38</v>
      </c>
      <c r="H3596" s="80">
        <v>681.64</v>
      </c>
      <c r="I3596" s="80" t="s">
        <v>28</v>
      </c>
      <c r="J3596" s="80" t="s">
        <v>28</v>
      </c>
      <c r="K3596" s="80">
        <v>97.38</v>
      </c>
      <c r="L3596" s="73">
        <f t="shared" si="714"/>
        <v>94.24</v>
      </c>
      <c r="M3596" s="73">
        <f t="shared" si="715"/>
        <v>97.38</v>
      </c>
      <c r="N3596" s="72" t="str">
        <f t="shared" si="716"/>
        <v>2318</v>
      </c>
      <c r="O3596" s="74">
        <f t="shared" si="717"/>
        <v>0</v>
      </c>
      <c r="P3596" s="72">
        <f t="shared" si="718"/>
        <v>0</v>
      </c>
      <c r="Q3596" s="74">
        <f t="shared" si="719"/>
        <v>7</v>
      </c>
      <c r="R3596" s="72" t="str">
        <f t="shared" si="720"/>
        <v/>
      </c>
      <c r="S3596" s="72" t="str">
        <f t="shared" si="721"/>
        <v/>
      </c>
      <c r="AT3596" s="20">
        <f t="shared" si="722"/>
        <v>-8481.6</v>
      </c>
    </row>
    <row r="3597" spans="1:46" ht="33.75">
      <c r="A3597" s="54">
        <v>8089</v>
      </c>
      <c r="B3597" s="54" t="s">
        <v>2423</v>
      </c>
      <c r="C3597" s="58" t="s">
        <v>2521</v>
      </c>
      <c r="D3597" s="79">
        <v>7</v>
      </c>
      <c r="E3597" s="79">
        <v>7</v>
      </c>
      <c r="F3597" s="80">
        <v>681.64</v>
      </c>
      <c r="G3597" s="80">
        <v>97.38</v>
      </c>
      <c r="H3597" s="80">
        <v>681.64</v>
      </c>
      <c r="I3597" s="80" t="s">
        <v>28</v>
      </c>
      <c r="J3597" s="80" t="s">
        <v>28</v>
      </c>
      <c r="K3597" s="80">
        <v>97.38</v>
      </c>
      <c r="L3597" s="73">
        <f t="shared" si="714"/>
        <v>94.24</v>
      </c>
      <c r="M3597" s="73">
        <f t="shared" si="715"/>
        <v>97.38</v>
      </c>
      <c r="N3597" s="72" t="str">
        <f t="shared" si="716"/>
        <v>2318</v>
      </c>
      <c r="O3597" s="74">
        <f t="shared" si="717"/>
        <v>0</v>
      </c>
      <c r="P3597" s="72">
        <f t="shared" si="718"/>
        <v>0</v>
      </c>
      <c r="Q3597" s="74">
        <f t="shared" si="719"/>
        <v>7</v>
      </c>
      <c r="R3597" s="72" t="str">
        <f t="shared" si="720"/>
        <v/>
      </c>
      <c r="S3597" s="72" t="str">
        <f t="shared" si="721"/>
        <v/>
      </c>
      <c r="AT3597" s="20">
        <f t="shared" si="722"/>
        <v>-8481.6</v>
      </c>
    </row>
    <row r="3598" spans="1:46" ht="33.75">
      <c r="A3598" s="54">
        <v>8089</v>
      </c>
      <c r="B3598" s="54" t="s">
        <v>2421</v>
      </c>
      <c r="C3598" s="58" t="s">
        <v>2521</v>
      </c>
      <c r="D3598" s="79">
        <v>7</v>
      </c>
      <c r="E3598" s="79">
        <v>7</v>
      </c>
      <c r="F3598" s="80">
        <v>681.64</v>
      </c>
      <c r="G3598" s="80">
        <v>97.38</v>
      </c>
      <c r="H3598" s="80">
        <v>681.64</v>
      </c>
      <c r="I3598" s="80" t="s">
        <v>28</v>
      </c>
      <c r="J3598" s="80" t="s">
        <v>28</v>
      </c>
      <c r="K3598" s="80">
        <v>97.38</v>
      </c>
      <c r="L3598" s="73">
        <f t="shared" si="714"/>
        <v>94.24</v>
      </c>
      <c r="M3598" s="73">
        <f t="shared" si="715"/>
        <v>97.38</v>
      </c>
      <c r="N3598" s="72" t="str">
        <f t="shared" si="716"/>
        <v>2318</v>
      </c>
      <c r="O3598" s="74">
        <f t="shared" si="717"/>
        <v>0</v>
      </c>
      <c r="P3598" s="72">
        <f t="shared" si="718"/>
        <v>0</v>
      </c>
      <c r="Q3598" s="74">
        <f t="shared" si="719"/>
        <v>7</v>
      </c>
      <c r="R3598" s="72" t="str">
        <f t="shared" si="720"/>
        <v/>
      </c>
      <c r="S3598" s="72" t="str">
        <f t="shared" si="721"/>
        <v/>
      </c>
      <c r="AT3598" s="20">
        <f t="shared" si="722"/>
        <v>-8481.6</v>
      </c>
    </row>
    <row r="3599" spans="1:46" ht="33.75">
      <c r="A3599" s="54">
        <v>8089</v>
      </c>
      <c r="B3599" s="54" t="s">
        <v>2419</v>
      </c>
      <c r="C3599" s="58" t="s">
        <v>2521</v>
      </c>
      <c r="D3599" s="79">
        <v>7</v>
      </c>
      <c r="E3599" s="79">
        <v>7</v>
      </c>
      <c r="F3599" s="80">
        <v>681.64</v>
      </c>
      <c r="G3599" s="80">
        <v>97.38</v>
      </c>
      <c r="H3599" s="80">
        <v>681.64</v>
      </c>
      <c r="I3599" s="80" t="s">
        <v>28</v>
      </c>
      <c r="J3599" s="80" t="s">
        <v>28</v>
      </c>
      <c r="K3599" s="80">
        <v>97.38</v>
      </c>
      <c r="L3599" s="73">
        <f t="shared" si="714"/>
        <v>94.24</v>
      </c>
      <c r="M3599" s="73">
        <f t="shared" si="715"/>
        <v>97.38</v>
      </c>
      <c r="N3599" s="72" t="str">
        <f t="shared" si="716"/>
        <v>2318</v>
      </c>
      <c r="O3599" s="74">
        <f t="shared" si="717"/>
        <v>0</v>
      </c>
      <c r="P3599" s="72">
        <f t="shared" si="718"/>
        <v>0</v>
      </c>
      <c r="Q3599" s="74">
        <f t="shared" si="719"/>
        <v>7</v>
      </c>
      <c r="R3599" s="72" t="str">
        <f t="shared" si="720"/>
        <v/>
      </c>
      <c r="S3599" s="72" t="str">
        <f t="shared" si="721"/>
        <v/>
      </c>
      <c r="AT3599" s="20">
        <f t="shared" si="722"/>
        <v>-8481.6</v>
      </c>
    </row>
    <row r="3600" spans="1:46" ht="33.75">
      <c r="A3600" s="54">
        <v>8089</v>
      </c>
      <c r="B3600" s="54" t="s">
        <v>2417</v>
      </c>
      <c r="C3600" s="58" t="s">
        <v>2521</v>
      </c>
      <c r="D3600" s="79">
        <v>7</v>
      </c>
      <c r="E3600" s="79">
        <v>7</v>
      </c>
      <c r="F3600" s="80">
        <v>681.64</v>
      </c>
      <c r="G3600" s="80">
        <v>97.38</v>
      </c>
      <c r="H3600" s="80">
        <v>681.64</v>
      </c>
      <c r="I3600" s="80" t="s">
        <v>28</v>
      </c>
      <c r="J3600" s="80" t="s">
        <v>28</v>
      </c>
      <c r="K3600" s="80">
        <v>97.38</v>
      </c>
      <c r="L3600" s="73">
        <f t="shared" si="714"/>
        <v>94.24</v>
      </c>
      <c r="M3600" s="73">
        <f t="shared" si="715"/>
        <v>97.38</v>
      </c>
      <c r="N3600" s="72" t="str">
        <f t="shared" si="716"/>
        <v>2318</v>
      </c>
      <c r="O3600" s="74">
        <f t="shared" si="717"/>
        <v>0</v>
      </c>
      <c r="P3600" s="72">
        <f t="shared" si="718"/>
        <v>0</v>
      </c>
      <c r="Q3600" s="74">
        <f t="shared" si="719"/>
        <v>7</v>
      </c>
      <c r="R3600" s="72" t="str">
        <f t="shared" si="720"/>
        <v/>
      </c>
      <c r="S3600" s="72" t="str">
        <f t="shared" si="721"/>
        <v/>
      </c>
      <c r="AT3600" s="20">
        <f t="shared" si="722"/>
        <v>-8481.6</v>
      </c>
    </row>
    <row r="3601" spans="1:46" ht="33.75">
      <c r="A3601" s="54">
        <v>8089</v>
      </c>
      <c r="B3601" s="54" t="s">
        <v>2415</v>
      </c>
      <c r="C3601" s="58" t="s">
        <v>2521</v>
      </c>
      <c r="D3601" s="79">
        <v>7</v>
      </c>
      <c r="E3601" s="79">
        <v>7</v>
      </c>
      <c r="F3601" s="80">
        <v>681.64</v>
      </c>
      <c r="G3601" s="80">
        <v>97.38</v>
      </c>
      <c r="H3601" s="80">
        <v>681.64</v>
      </c>
      <c r="I3601" s="80" t="s">
        <v>28</v>
      </c>
      <c r="J3601" s="80" t="s">
        <v>28</v>
      </c>
      <c r="K3601" s="80">
        <v>97.38</v>
      </c>
      <c r="L3601" s="73">
        <f t="shared" si="714"/>
        <v>94.24</v>
      </c>
      <c r="M3601" s="73">
        <f t="shared" si="715"/>
        <v>97.38</v>
      </c>
      <c r="N3601" s="72" t="str">
        <f t="shared" si="716"/>
        <v>2318</v>
      </c>
      <c r="O3601" s="74">
        <f t="shared" si="717"/>
        <v>0</v>
      </c>
      <c r="P3601" s="72">
        <f t="shared" si="718"/>
        <v>0</v>
      </c>
      <c r="Q3601" s="74">
        <f t="shared" si="719"/>
        <v>7</v>
      </c>
      <c r="R3601" s="72" t="str">
        <f t="shared" si="720"/>
        <v/>
      </c>
      <c r="S3601" s="72" t="str">
        <f t="shared" si="721"/>
        <v/>
      </c>
      <c r="AT3601" s="20">
        <f t="shared" si="722"/>
        <v>-8481.6</v>
      </c>
    </row>
    <row r="3602" spans="1:46" ht="33.75">
      <c r="A3602" s="54">
        <v>8090</v>
      </c>
      <c r="B3602" s="54" t="s">
        <v>2443</v>
      </c>
      <c r="C3602" s="58" t="s">
        <v>2522</v>
      </c>
      <c r="D3602" s="79">
        <v>7</v>
      </c>
      <c r="E3602" s="79">
        <v>7</v>
      </c>
      <c r="F3602" s="80">
        <v>1081.01</v>
      </c>
      <c r="G3602" s="80">
        <v>154.43</v>
      </c>
      <c r="H3602" s="80">
        <v>1081.01</v>
      </c>
      <c r="I3602" s="80" t="s">
        <v>28</v>
      </c>
      <c r="J3602" s="80" t="s">
        <v>28</v>
      </c>
      <c r="K3602" s="80">
        <v>154.43</v>
      </c>
      <c r="L3602" s="73">
        <f t="shared" si="714"/>
        <v>145.22</v>
      </c>
      <c r="M3602" s="73">
        <f t="shared" si="715"/>
        <v>154.43</v>
      </c>
      <c r="N3602" s="72" t="str">
        <f t="shared" si="716"/>
        <v>2703</v>
      </c>
      <c r="O3602" s="74">
        <f t="shared" si="717"/>
        <v>0</v>
      </c>
      <c r="P3602" s="72">
        <f t="shared" si="718"/>
        <v>0</v>
      </c>
      <c r="Q3602" s="74">
        <f t="shared" si="719"/>
        <v>7</v>
      </c>
      <c r="R3602" s="72" t="str">
        <f t="shared" si="720"/>
        <v/>
      </c>
      <c r="S3602" s="72" t="str">
        <f t="shared" si="721"/>
        <v/>
      </c>
      <c r="AT3602" s="20">
        <f t="shared" si="722"/>
        <v>-13069.8</v>
      </c>
    </row>
    <row r="3603" spans="1:46" ht="33.75">
      <c r="A3603" s="54">
        <v>8090</v>
      </c>
      <c r="B3603" s="54" t="s">
        <v>2441</v>
      </c>
      <c r="C3603" s="58" t="s">
        <v>2522</v>
      </c>
      <c r="D3603" s="79">
        <v>7</v>
      </c>
      <c r="E3603" s="79">
        <v>7</v>
      </c>
      <c r="F3603" s="80">
        <v>1081.01</v>
      </c>
      <c r="G3603" s="80">
        <v>154.43</v>
      </c>
      <c r="H3603" s="80">
        <v>1081.01</v>
      </c>
      <c r="I3603" s="80" t="s">
        <v>28</v>
      </c>
      <c r="J3603" s="80" t="s">
        <v>28</v>
      </c>
      <c r="K3603" s="80">
        <v>154.43</v>
      </c>
      <c r="L3603" s="73">
        <f t="shared" si="714"/>
        <v>145.22</v>
      </c>
      <c r="M3603" s="73">
        <f t="shared" si="715"/>
        <v>154.43</v>
      </c>
      <c r="N3603" s="72" t="str">
        <f t="shared" si="716"/>
        <v>2703</v>
      </c>
      <c r="O3603" s="74">
        <f t="shared" si="717"/>
        <v>0</v>
      </c>
      <c r="P3603" s="72">
        <f t="shared" si="718"/>
        <v>0</v>
      </c>
      <c r="Q3603" s="74">
        <f t="shared" si="719"/>
        <v>7</v>
      </c>
      <c r="R3603" s="72" t="str">
        <f t="shared" si="720"/>
        <v/>
      </c>
      <c r="S3603" s="72" t="str">
        <f t="shared" si="721"/>
        <v/>
      </c>
      <c r="AT3603" s="20">
        <f t="shared" si="722"/>
        <v>-13069.8</v>
      </c>
    </row>
  </sheetData>
  <autoFilter ref="A2:AU3603" xr:uid="{00000000-0001-0000-0300-000000000000}"/>
  <pageMargins left="0.05" right="0.05" top="0.5" bottom="0.5" header="0" footer="0"/>
  <pageSetup paperSize="9" orientation="portrait" horizontalDpi="300" verticalDpi="300" r:id="rId1"/>
  <headerFooter>
    <oddHeader>Le Système SAS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C3603"/>
  <sheetViews>
    <sheetView topLeftCell="M1" zoomScale="70" zoomScaleNormal="70" workbookViewId="0">
      <pane ySplit="2" topLeftCell="A3" activePane="bottomLeft" state="frozen"/>
      <selection pane="bottomLeft" activeCell="AU1" sqref="AU1"/>
    </sheetView>
  </sheetViews>
  <sheetFormatPr baseColWidth="10" defaultRowHeight="12.75"/>
  <cols>
    <col min="1" max="1" width="9.28515625" style="53" customWidth="1"/>
    <col min="2" max="2" width="12" style="59" customWidth="1"/>
    <col min="3" max="3" width="30.5703125" style="53" customWidth="1"/>
    <col min="4" max="4" width="11.7109375" style="75" bestFit="1" customWidth="1"/>
    <col min="5" max="5" width="12" style="75" bestFit="1" customWidth="1"/>
    <col min="6" max="6" width="8.7109375" style="76" bestFit="1" customWidth="1"/>
    <col min="7" max="7" width="13.28515625" style="76" bestFit="1" customWidth="1"/>
    <col min="8" max="10" width="15" style="76" bestFit="1" customWidth="1"/>
    <col min="11" max="11" width="13.28515625" style="76" bestFit="1" customWidth="1"/>
    <col min="12" max="12" width="19.5703125" style="72" customWidth="1"/>
    <col min="13" max="13" width="22.28515625" style="72" customWidth="1"/>
    <col min="14" max="16" width="16.5703125" style="72" customWidth="1"/>
    <col min="17" max="19" width="10.85546875" style="72"/>
    <col min="20" max="20" width="10.42578125" style="72" customWidth="1"/>
    <col min="21" max="29" width="14.7109375" style="72" hidden="1" customWidth="1"/>
    <col min="30" max="30" width="4.28515625" style="72" customWidth="1"/>
    <col min="31" max="31" width="4.28515625" customWidth="1"/>
    <col min="32" max="32" width="9.7109375" style="19" hidden="1" customWidth="1"/>
    <col min="33" max="33" width="16" style="19" hidden="1" customWidth="1"/>
    <col min="34" max="34" width="6.7109375" customWidth="1"/>
    <col min="39" max="39" width="14.28515625" customWidth="1"/>
    <col min="52" max="52" width="11.85546875" bestFit="1" customWidth="1"/>
    <col min="54" max="54" width="11.85546875" bestFit="1" customWidth="1"/>
  </cols>
  <sheetData>
    <row r="1" spans="1:55" ht="13.15" customHeight="1">
      <c r="A1" s="42" t="s">
        <v>2658</v>
      </c>
      <c r="AF1" s="152" t="s">
        <v>2623</v>
      </c>
      <c r="AG1" s="153"/>
      <c r="AI1" s="23"/>
      <c r="AJ1" s="23"/>
      <c r="AK1" s="23"/>
      <c r="AO1" t="s">
        <v>2632</v>
      </c>
      <c r="AP1" t="s">
        <v>2632</v>
      </c>
      <c r="AQ1" t="s">
        <v>2632</v>
      </c>
      <c r="AR1" t="s">
        <v>2632</v>
      </c>
      <c r="AS1" t="s">
        <v>2632</v>
      </c>
      <c r="AT1" t="s">
        <v>2632</v>
      </c>
      <c r="AU1" t="s">
        <v>2633</v>
      </c>
    </row>
    <row r="2" spans="1:55" ht="52.9" customHeight="1">
      <c r="A2" s="49" t="s">
        <v>3</v>
      </c>
      <c r="B2" s="50" t="s">
        <v>1</v>
      </c>
      <c r="C2" s="49" t="s">
        <v>2650</v>
      </c>
      <c r="D2" s="77" t="s">
        <v>2651</v>
      </c>
      <c r="E2" s="77" t="s">
        <v>2652</v>
      </c>
      <c r="F2" s="78" t="s">
        <v>2653</v>
      </c>
      <c r="G2" s="78" t="s">
        <v>2654</v>
      </c>
      <c r="H2" s="78" t="s">
        <v>2659</v>
      </c>
      <c r="I2" s="78" t="s">
        <v>2660</v>
      </c>
      <c r="J2" s="78" t="s">
        <v>2661</v>
      </c>
      <c r="K2" s="78" t="s">
        <v>2655</v>
      </c>
      <c r="L2" s="89" t="s">
        <v>3128</v>
      </c>
      <c r="M2" s="89" t="s">
        <v>3129</v>
      </c>
      <c r="N2" s="89" t="s">
        <v>4</v>
      </c>
      <c r="O2" s="89" t="s">
        <v>3130</v>
      </c>
      <c r="P2" s="89" t="s">
        <v>3131</v>
      </c>
      <c r="Q2" s="89" t="s">
        <v>8</v>
      </c>
      <c r="R2" s="89" t="s">
        <v>9</v>
      </c>
      <c r="S2" s="89" t="s">
        <v>10</v>
      </c>
      <c r="AF2" s="17" t="s">
        <v>25</v>
      </c>
      <c r="AG2" s="17" t="s">
        <v>26</v>
      </c>
      <c r="AI2" s="25" t="s">
        <v>2624</v>
      </c>
      <c r="AJ2" s="25" t="s">
        <v>2634</v>
      </c>
      <c r="AK2" s="25" t="s">
        <v>2635</v>
      </c>
      <c r="AM2" t="s">
        <v>2625</v>
      </c>
      <c r="AN2" t="s">
        <v>2631</v>
      </c>
      <c r="AO2" t="s">
        <v>2626</v>
      </c>
      <c r="AP2" t="s">
        <v>2627</v>
      </c>
      <c r="AQ2" t="s">
        <v>2628</v>
      </c>
      <c r="AR2" t="s">
        <v>2629</v>
      </c>
      <c r="AS2" t="s">
        <v>2630</v>
      </c>
      <c r="AT2" t="s">
        <v>3132</v>
      </c>
      <c r="AU2" t="s">
        <v>2633</v>
      </c>
    </row>
    <row r="3" spans="1:55">
      <c r="A3" s="54">
        <v>4</v>
      </c>
      <c r="B3" s="54" t="s">
        <v>30</v>
      </c>
      <c r="C3" s="55" t="s">
        <v>31</v>
      </c>
      <c r="D3" s="79">
        <v>1</v>
      </c>
      <c r="E3" s="79">
        <v>1</v>
      </c>
      <c r="F3" s="80" t="s">
        <v>28</v>
      </c>
      <c r="G3" s="80" t="s">
        <v>28</v>
      </c>
      <c r="H3" s="80">
        <v>106.46</v>
      </c>
      <c r="I3" s="80" t="s">
        <v>28</v>
      </c>
      <c r="J3" s="80" t="s">
        <v>28</v>
      </c>
      <c r="K3" s="80" t="s">
        <v>28</v>
      </c>
      <c r="L3" s="73" t="str">
        <f>IFERROR(VLOOKUP($B3,$B$1326:$K$2467,6,0),"")</f>
        <v/>
      </c>
      <c r="M3" s="73" t="str">
        <f>IFERROR(VLOOKUP($B3,$B$2468:$K$3603,6,0),"")</f>
        <v/>
      </c>
      <c r="N3" s="72" t="str">
        <f>LEFT(B3,4)</f>
        <v>0106</v>
      </c>
      <c r="O3" s="74">
        <f>E3-D3</f>
        <v>0</v>
      </c>
      <c r="P3" s="72">
        <f>IF(O3=20,1,0)</f>
        <v>0</v>
      </c>
      <c r="Q3" s="74">
        <f>D3</f>
        <v>1</v>
      </c>
      <c r="R3" s="72" t="str">
        <f>IF(P3=1,Q3+7,"")</f>
        <v/>
      </c>
      <c r="S3" s="72" t="str">
        <f>IF(P3=1,Q3+14,"")</f>
        <v/>
      </c>
      <c r="AF3" s="18">
        <v>162.744233785554</v>
      </c>
      <c r="AG3" s="18" t="s">
        <v>28</v>
      </c>
      <c r="AI3" s="23">
        <f>'simulateur graphe PJ OQN'!$B$4</f>
        <v>1</v>
      </c>
      <c r="AJ3" s="24">
        <f>IF(AN3="HDJ",AU3,IF(AM3="ZONE90",AT3,IF(AM3="ZONEBASSE",AO3,IF(AM3="ZONEFORF1",AP3,IF(AM3="ZONEFORF2",AQ3,IF(AM3="ZONEFORF3",AR3,AS3))))))</f>
        <v>106.46</v>
      </c>
      <c r="AK3" s="24">
        <f>AJ3/AI3</f>
        <v>106.46</v>
      </c>
      <c r="AM3" t="str">
        <f>IF(AI3&gt;90,"ZONE90",IF(P3=1,IF(AI3&lt;D3,"ZONEBASSE",IF(AI3&lt;R3,"ZONEFORF1",IF(AI3&lt;S3,"ZONEFORF2",IF(AI3&lt;E3,"ZONEFORF3","ZONEHAUTE")))),IF(AI3&lt;D3,"ZONEBASSE",IF(AI3&lt;E3,"ZONEFORF1","ZONEHAUTE"))))</f>
        <v>ZONEHAUTE</v>
      </c>
      <c r="AN3" t="str">
        <f>IF(RIGHT(B3,1)="0","HDJ","HC")</f>
        <v>HDJ</v>
      </c>
      <c r="AO3" s="20" t="e">
        <f>IF(AI3&lt;8,M3*AI3,F3-(D3-AI3)*G3)</f>
        <v>#VALUE!</v>
      </c>
      <c r="AP3" s="20">
        <f>H3</f>
        <v>106.46</v>
      </c>
      <c r="AQ3" s="20" t="str">
        <f>I3</f>
        <v>.</v>
      </c>
      <c r="AR3" s="20" t="str">
        <f>J3</f>
        <v>.</v>
      </c>
      <c r="AS3" s="20" t="e">
        <f>IF(P3=1,J3+(AI3-E3)*K3,H3+(AI3-E3)*K3)</f>
        <v>#VALUE!</v>
      </c>
      <c r="AT3" s="20" t="e">
        <f t="shared" ref="AT3:AT66" si="0">IF(P3=1,J3+(90-E3)*K3,H3+(90-E3)*K3)+(AI3-90)*L3</f>
        <v>#VALUE!</v>
      </c>
      <c r="AU3" s="20">
        <f>AI3*H3</f>
        <v>106.46</v>
      </c>
    </row>
    <row r="4" spans="1:55" ht="33.75">
      <c r="A4" s="54">
        <v>5</v>
      </c>
      <c r="B4" s="54" t="s">
        <v>32</v>
      </c>
      <c r="C4" s="58" t="s">
        <v>33</v>
      </c>
      <c r="D4" s="79">
        <v>29</v>
      </c>
      <c r="E4" s="79">
        <v>35</v>
      </c>
      <c r="F4" s="80">
        <v>4474.58</v>
      </c>
      <c r="G4" s="80">
        <v>154.30000000000001</v>
      </c>
      <c r="H4" s="80">
        <v>4474.58</v>
      </c>
      <c r="I4" s="80" t="s">
        <v>28</v>
      </c>
      <c r="J4" s="80" t="s">
        <v>28</v>
      </c>
      <c r="K4" s="80">
        <v>141.15</v>
      </c>
      <c r="L4" s="73">
        <f t="shared" ref="L4:L67" si="1">IFERROR(VLOOKUP(B4,$B$1326:$K$2467,6,0),"")</f>
        <v>151</v>
      </c>
      <c r="M4" s="73">
        <f t="shared" ref="M4:M67" si="2">IFERROR(VLOOKUP($B4,$B$2468:$K$3603,6,0),"")</f>
        <v>132.34</v>
      </c>
      <c r="N4" s="72" t="str">
        <f t="shared" ref="N4:N67" si="3">LEFT(B4,4)</f>
        <v>0106</v>
      </c>
      <c r="O4" s="74">
        <f t="shared" ref="O4:O67" si="4">E4-D4</f>
        <v>6</v>
      </c>
      <c r="P4" s="72">
        <f t="shared" ref="P4:P67" si="5">IF(O4=20,1,0)</f>
        <v>0</v>
      </c>
      <c r="Q4" s="74">
        <f t="shared" ref="Q4:Q67" si="6">D4</f>
        <v>29</v>
      </c>
      <c r="R4" s="72" t="str">
        <f t="shared" ref="R4:R67" si="7">IF(P4=1,Q4+7,"")</f>
        <v/>
      </c>
      <c r="S4" s="72" t="str">
        <f t="shared" ref="S4:S67" si="8">IF(P4=1,Q4+14,"")</f>
        <v/>
      </c>
      <c r="T4" s="81"/>
      <c r="U4" s="81"/>
      <c r="V4" s="81"/>
      <c r="W4" s="81"/>
      <c r="X4" s="81"/>
      <c r="Y4" s="81"/>
      <c r="Z4" s="81"/>
      <c r="AA4" s="81"/>
      <c r="AB4" s="81"/>
      <c r="AC4" s="81"/>
      <c r="AF4" s="18">
        <v>13595.3351889156</v>
      </c>
      <c r="AG4" s="18">
        <v>121.565217391304</v>
      </c>
      <c r="AI4" s="23">
        <f>'simulateur graphe PJ OQN'!$B$4</f>
        <v>1</v>
      </c>
      <c r="AJ4" s="24">
        <f t="shared" ref="AJ4:AJ67" si="9">IF(AN4="HDJ",AU4,IF(AM4="ZONE90",AT4,IF(AM4="ZONEBASSE",AO4,IF(AM4="ZONEFORF1",AP4,IF(AM4="ZONEFORF2",AQ4,IF(AM4="ZONEFORF3",AR4,AS4))))))</f>
        <v>132.34</v>
      </c>
      <c r="AK4" s="24">
        <f t="shared" ref="AK4:AK67" si="10">AJ4/AI4</f>
        <v>132.34</v>
      </c>
      <c r="AM4" t="str">
        <f t="shared" ref="AM4:AM67" si="11">IF(AI4&gt;90,"ZONE90",IF(P4=1,IF(AI4&lt;D4,"ZONEBASSE",IF(AI4&lt;R4,"ZONEFORF1",IF(AI4&lt;S4,"ZONEFORF2",IF(AI4&lt;E4,"ZONEFORF3","ZONEHAUTE")))),IF(AI4&lt;D4,"ZONEBASSE",IF(AI4&lt;E4,"ZONEFORF1","ZONEHAUTE"))))</f>
        <v>ZONEBASSE</v>
      </c>
      <c r="AN4" t="str">
        <f t="shared" ref="AN4:AN67" si="12">IF(RIGHT(B4,1)="0","HDJ","HC")</f>
        <v>HC</v>
      </c>
      <c r="AO4" s="20">
        <f t="shared" ref="AO4:AO67" si="13">IF(AI4&lt;8,M4*AI4,F4-(D4-AI4)*G4)</f>
        <v>132.34</v>
      </c>
      <c r="AP4" s="20">
        <f t="shared" ref="AP4:AR67" si="14">H4</f>
        <v>4474.58</v>
      </c>
      <c r="AQ4" s="20" t="str">
        <f t="shared" si="14"/>
        <v>.</v>
      </c>
      <c r="AR4" s="20" t="str">
        <f t="shared" si="14"/>
        <v>.</v>
      </c>
      <c r="AS4" s="20">
        <f t="shared" ref="AS4:AS67" si="15">IF(P4=1,J4+(AI4-E4)*K4,H4+(AI4-E4)*K4)</f>
        <v>-324.52000000000044</v>
      </c>
      <c r="AT4" s="20">
        <f>IF(P4=1,J4+(90-E4)*K4,H4+(90-E4)*K4)+(AI4-90)*L4</f>
        <v>-1201.17</v>
      </c>
      <c r="AU4" s="20">
        <f t="shared" ref="AU4:AU67" si="16">AI4*H4</f>
        <v>4474.58</v>
      </c>
      <c r="AW4" s="20"/>
      <c r="AZ4" s="120"/>
      <c r="BB4" s="120"/>
      <c r="BC4" s="120"/>
    </row>
    <row r="5" spans="1:55" ht="33.75">
      <c r="A5" s="54">
        <v>6</v>
      </c>
      <c r="B5" s="54" t="s">
        <v>34</v>
      </c>
      <c r="C5" s="58" t="s">
        <v>35</v>
      </c>
      <c r="D5" s="79">
        <v>43</v>
      </c>
      <c r="E5" s="79">
        <v>49</v>
      </c>
      <c r="F5" s="80">
        <v>6585.05</v>
      </c>
      <c r="G5" s="80">
        <v>150.75</v>
      </c>
      <c r="H5" s="80">
        <v>6585.05</v>
      </c>
      <c r="I5" s="80" t="s">
        <v>28</v>
      </c>
      <c r="J5" s="80" t="s">
        <v>28</v>
      </c>
      <c r="K5" s="80">
        <v>145.87</v>
      </c>
      <c r="L5" s="73">
        <f t="shared" si="1"/>
        <v>151</v>
      </c>
      <c r="M5" s="73">
        <f t="shared" si="2"/>
        <v>132.34</v>
      </c>
      <c r="N5" s="72" t="str">
        <f t="shared" si="3"/>
        <v>0106</v>
      </c>
      <c r="O5" s="74">
        <f t="shared" si="4"/>
        <v>6</v>
      </c>
      <c r="P5" s="72">
        <f t="shared" si="5"/>
        <v>0</v>
      </c>
      <c r="Q5" s="74">
        <f t="shared" si="6"/>
        <v>43</v>
      </c>
      <c r="R5" s="72" t="str">
        <f t="shared" si="7"/>
        <v/>
      </c>
      <c r="S5" s="72" t="str">
        <f t="shared" si="8"/>
        <v/>
      </c>
      <c r="U5" s="81"/>
      <c r="V5" s="81"/>
      <c r="W5" s="81"/>
      <c r="X5" s="81"/>
      <c r="Y5" s="81"/>
      <c r="Z5" s="81"/>
      <c r="AA5" s="81"/>
      <c r="AB5" s="81"/>
      <c r="AC5" s="81"/>
      <c r="AF5" s="18">
        <v>34849.746309630304</v>
      </c>
      <c r="AG5" s="18">
        <v>325.86956521739103</v>
      </c>
      <c r="AI5" s="23">
        <f>'simulateur graphe PJ OQN'!$B$4</f>
        <v>1</v>
      </c>
      <c r="AJ5" s="24">
        <f t="shared" si="9"/>
        <v>132.34</v>
      </c>
      <c r="AK5" s="24">
        <f t="shared" si="10"/>
        <v>132.34</v>
      </c>
      <c r="AM5" t="str">
        <f t="shared" si="11"/>
        <v>ZONEBASSE</v>
      </c>
      <c r="AN5" t="str">
        <f t="shared" si="12"/>
        <v>HC</v>
      </c>
      <c r="AO5" s="20">
        <f t="shared" si="13"/>
        <v>132.34</v>
      </c>
      <c r="AP5" s="20">
        <f t="shared" si="14"/>
        <v>6585.05</v>
      </c>
      <c r="AQ5" s="20" t="str">
        <f t="shared" si="14"/>
        <v>.</v>
      </c>
      <c r="AR5" s="20" t="str">
        <f t="shared" si="14"/>
        <v>.</v>
      </c>
      <c r="AS5" s="20">
        <f t="shared" si="15"/>
        <v>-416.71000000000004</v>
      </c>
      <c r="AT5" s="20">
        <f t="shared" si="0"/>
        <v>-873.27999999999884</v>
      </c>
      <c r="AU5" s="20">
        <f t="shared" si="16"/>
        <v>6585.05</v>
      </c>
    </row>
    <row r="6" spans="1:55" ht="33.75">
      <c r="A6" s="54">
        <v>7</v>
      </c>
      <c r="B6" s="54" t="s">
        <v>36</v>
      </c>
      <c r="C6" s="58" t="s">
        <v>37</v>
      </c>
      <c r="D6" s="79">
        <v>43</v>
      </c>
      <c r="E6" s="79">
        <v>49</v>
      </c>
      <c r="F6" s="80">
        <v>6290.91</v>
      </c>
      <c r="G6" s="80">
        <v>146.30000000000001</v>
      </c>
      <c r="H6" s="80">
        <v>6290.91</v>
      </c>
      <c r="I6" s="80" t="s">
        <v>28</v>
      </c>
      <c r="J6" s="80" t="s">
        <v>28</v>
      </c>
      <c r="K6" s="80">
        <v>137.61000000000001</v>
      </c>
      <c r="L6" s="73">
        <f t="shared" si="1"/>
        <v>151</v>
      </c>
      <c r="M6" s="73">
        <f t="shared" si="2"/>
        <v>132.34</v>
      </c>
      <c r="N6" s="72" t="str">
        <f t="shared" si="3"/>
        <v>0106</v>
      </c>
      <c r="O6" s="74">
        <f t="shared" si="4"/>
        <v>6</v>
      </c>
      <c r="P6" s="72">
        <f t="shared" si="5"/>
        <v>0</v>
      </c>
      <c r="Q6" s="74">
        <f t="shared" si="6"/>
        <v>43</v>
      </c>
      <c r="R6" s="72" t="str">
        <f t="shared" si="7"/>
        <v/>
      </c>
      <c r="S6" s="72" t="str">
        <f t="shared" si="8"/>
        <v/>
      </c>
      <c r="U6" s="81"/>
      <c r="V6" s="81"/>
      <c r="W6" s="81"/>
      <c r="X6" s="81"/>
      <c r="Y6" s="81"/>
      <c r="Z6" s="81"/>
      <c r="AA6" s="81"/>
      <c r="AB6" s="81"/>
      <c r="AC6" s="81"/>
      <c r="AF6" s="18">
        <v>397.523988957641</v>
      </c>
      <c r="AG6" s="18" t="s">
        <v>28</v>
      </c>
      <c r="AI6" s="23">
        <f>'simulateur graphe PJ OQN'!$B$4</f>
        <v>1</v>
      </c>
      <c r="AJ6" s="24">
        <f t="shared" si="9"/>
        <v>132.34</v>
      </c>
      <c r="AK6" s="24">
        <f t="shared" si="10"/>
        <v>132.34</v>
      </c>
      <c r="AM6" t="str">
        <f t="shared" si="11"/>
        <v>ZONEBASSE</v>
      </c>
      <c r="AN6" t="str">
        <f t="shared" si="12"/>
        <v>HC</v>
      </c>
      <c r="AO6" s="20">
        <f t="shared" si="13"/>
        <v>132.34</v>
      </c>
      <c r="AP6" s="20">
        <f t="shared" si="14"/>
        <v>6290.91</v>
      </c>
      <c r="AQ6" s="20" t="str">
        <f t="shared" si="14"/>
        <v>.</v>
      </c>
      <c r="AR6" s="20" t="str">
        <f t="shared" si="14"/>
        <v>.</v>
      </c>
      <c r="AS6" s="20">
        <f t="shared" si="15"/>
        <v>-314.3700000000008</v>
      </c>
      <c r="AT6" s="20">
        <f t="shared" si="0"/>
        <v>-1506.08</v>
      </c>
      <c r="AU6" s="20">
        <f t="shared" si="16"/>
        <v>6290.91</v>
      </c>
    </row>
    <row r="7" spans="1:55" ht="33.75">
      <c r="A7" s="54">
        <v>8</v>
      </c>
      <c r="B7" s="54" t="s">
        <v>39</v>
      </c>
      <c r="C7" s="58" t="s">
        <v>40</v>
      </c>
      <c r="D7" s="79">
        <v>50</v>
      </c>
      <c r="E7" s="79">
        <v>56</v>
      </c>
      <c r="F7" s="80">
        <v>7973.73</v>
      </c>
      <c r="G7" s="80">
        <v>159.47</v>
      </c>
      <c r="H7" s="80">
        <v>7973.73</v>
      </c>
      <c r="I7" s="80" t="s">
        <v>28</v>
      </c>
      <c r="J7" s="80" t="s">
        <v>28</v>
      </c>
      <c r="K7" s="80">
        <v>148.76</v>
      </c>
      <c r="L7" s="73">
        <f t="shared" si="1"/>
        <v>151</v>
      </c>
      <c r="M7" s="73">
        <f t="shared" si="2"/>
        <v>132.34</v>
      </c>
      <c r="N7" s="72" t="str">
        <f t="shared" si="3"/>
        <v>0106</v>
      </c>
      <c r="O7" s="74">
        <f t="shared" si="4"/>
        <v>6</v>
      </c>
      <c r="P7" s="72">
        <f t="shared" si="5"/>
        <v>0</v>
      </c>
      <c r="Q7" s="74">
        <f t="shared" si="6"/>
        <v>50</v>
      </c>
      <c r="R7" s="72" t="str">
        <f t="shared" si="7"/>
        <v/>
      </c>
      <c r="S7" s="72" t="str">
        <f t="shared" si="8"/>
        <v/>
      </c>
      <c r="AF7" s="18">
        <v>5857.0529231529899</v>
      </c>
      <c r="AG7" s="18">
        <v>34.677419354838698</v>
      </c>
      <c r="AI7" s="23">
        <f>'simulateur graphe PJ OQN'!$B$4</f>
        <v>1</v>
      </c>
      <c r="AJ7" s="24">
        <f t="shared" si="9"/>
        <v>132.34</v>
      </c>
      <c r="AK7" s="24">
        <f t="shared" si="10"/>
        <v>132.34</v>
      </c>
      <c r="AM7" t="str">
        <f t="shared" si="11"/>
        <v>ZONEBASSE</v>
      </c>
      <c r="AN7" t="str">
        <f t="shared" si="12"/>
        <v>HC</v>
      </c>
      <c r="AO7" s="20">
        <f t="shared" si="13"/>
        <v>132.34</v>
      </c>
      <c r="AP7" s="20">
        <f t="shared" si="14"/>
        <v>7973.73</v>
      </c>
      <c r="AQ7" s="20" t="str">
        <f t="shared" si="14"/>
        <v>.</v>
      </c>
      <c r="AR7" s="20" t="str">
        <f t="shared" si="14"/>
        <v>.</v>
      </c>
      <c r="AS7" s="20">
        <f t="shared" si="15"/>
        <v>-208.06999999999971</v>
      </c>
      <c r="AT7" s="20">
        <f t="shared" si="0"/>
        <v>-407.43000000000029</v>
      </c>
      <c r="AU7" s="20">
        <f t="shared" si="16"/>
        <v>7973.73</v>
      </c>
    </row>
    <row r="8" spans="1:55" ht="33.75">
      <c r="A8" s="54">
        <v>9</v>
      </c>
      <c r="B8" s="54" t="s">
        <v>41</v>
      </c>
      <c r="C8" s="58" t="s">
        <v>42</v>
      </c>
      <c r="D8" s="79">
        <v>43</v>
      </c>
      <c r="E8" s="79">
        <v>49</v>
      </c>
      <c r="F8" s="80">
        <v>6954.89</v>
      </c>
      <c r="G8" s="80">
        <v>161.74</v>
      </c>
      <c r="H8" s="80">
        <v>6954.89</v>
      </c>
      <c r="I8" s="80" t="s">
        <v>28</v>
      </c>
      <c r="J8" s="80" t="s">
        <v>28</v>
      </c>
      <c r="K8" s="80">
        <v>151.74</v>
      </c>
      <c r="L8" s="73">
        <f t="shared" si="1"/>
        <v>151</v>
      </c>
      <c r="M8" s="73">
        <f t="shared" si="2"/>
        <v>132.34</v>
      </c>
      <c r="N8" s="72" t="str">
        <f t="shared" si="3"/>
        <v>0106</v>
      </c>
      <c r="O8" s="74">
        <f t="shared" si="4"/>
        <v>6</v>
      </c>
      <c r="P8" s="72">
        <f t="shared" si="5"/>
        <v>0</v>
      </c>
      <c r="Q8" s="74">
        <f t="shared" si="6"/>
        <v>43</v>
      </c>
      <c r="R8" s="72" t="str">
        <f t="shared" si="7"/>
        <v/>
      </c>
      <c r="S8" s="72" t="str">
        <f t="shared" si="8"/>
        <v/>
      </c>
      <c r="AF8" s="18">
        <v>8651.1192740095703</v>
      </c>
      <c r="AG8" s="18">
        <v>41.109090909090902</v>
      </c>
      <c r="AI8" s="23">
        <f>'simulateur graphe PJ OQN'!$B$4</f>
        <v>1</v>
      </c>
      <c r="AJ8" s="24">
        <f t="shared" si="9"/>
        <v>132.34</v>
      </c>
      <c r="AK8" s="24">
        <f t="shared" si="10"/>
        <v>132.34</v>
      </c>
      <c r="AM8" t="str">
        <f t="shared" si="11"/>
        <v>ZONEBASSE</v>
      </c>
      <c r="AN8" t="str">
        <f t="shared" si="12"/>
        <v>HC</v>
      </c>
      <c r="AO8" s="20">
        <f t="shared" si="13"/>
        <v>132.34</v>
      </c>
      <c r="AP8" s="20">
        <f t="shared" si="14"/>
        <v>6954.89</v>
      </c>
      <c r="AQ8" s="20" t="str">
        <f t="shared" si="14"/>
        <v>.</v>
      </c>
      <c r="AR8" s="20" t="str">
        <f t="shared" si="14"/>
        <v>.</v>
      </c>
      <c r="AS8" s="20">
        <f t="shared" si="15"/>
        <v>-328.63000000000011</v>
      </c>
      <c r="AT8" s="20">
        <f t="shared" si="0"/>
        <v>-262.77000000000044</v>
      </c>
      <c r="AU8" s="20">
        <f t="shared" si="16"/>
        <v>6954.89</v>
      </c>
    </row>
    <row r="9" spans="1:55" ht="33.75">
      <c r="A9" s="54">
        <v>10</v>
      </c>
      <c r="B9" s="54" t="s">
        <v>43</v>
      </c>
      <c r="C9" s="58" t="s">
        <v>44</v>
      </c>
      <c r="D9" s="79">
        <v>64</v>
      </c>
      <c r="E9" s="79">
        <v>70</v>
      </c>
      <c r="F9" s="80">
        <v>11004.22</v>
      </c>
      <c r="G9" s="80">
        <v>171.94</v>
      </c>
      <c r="H9" s="80">
        <v>11004.22</v>
      </c>
      <c r="I9" s="80" t="s">
        <v>28</v>
      </c>
      <c r="J9" s="80" t="s">
        <v>28</v>
      </c>
      <c r="K9" s="80">
        <v>163.27000000000001</v>
      </c>
      <c r="L9" s="73">
        <f t="shared" si="1"/>
        <v>151</v>
      </c>
      <c r="M9" s="73">
        <f t="shared" si="2"/>
        <v>132.34</v>
      </c>
      <c r="N9" s="72" t="str">
        <f t="shared" si="3"/>
        <v>0106</v>
      </c>
      <c r="O9" s="74">
        <f t="shared" si="4"/>
        <v>6</v>
      </c>
      <c r="P9" s="72">
        <f t="shared" si="5"/>
        <v>0</v>
      </c>
      <c r="Q9" s="74">
        <f t="shared" si="6"/>
        <v>64</v>
      </c>
      <c r="R9" s="72" t="str">
        <f t="shared" si="7"/>
        <v/>
      </c>
      <c r="S9" s="72" t="str">
        <f t="shared" si="8"/>
        <v/>
      </c>
      <c r="AF9" s="18">
        <v>8834.8498504463096</v>
      </c>
      <c r="AG9" s="18">
        <v>41</v>
      </c>
      <c r="AI9" s="23">
        <f>'simulateur graphe PJ OQN'!$B$4</f>
        <v>1</v>
      </c>
      <c r="AJ9" s="24">
        <f t="shared" si="9"/>
        <v>132.34</v>
      </c>
      <c r="AK9" s="24">
        <f t="shared" si="10"/>
        <v>132.34</v>
      </c>
      <c r="AM9" t="str">
        <f t="shared" si="11"/>
        <v>ZONEBASSE</v>
      </c>
      <c r="AN9" t="str">
        <f t="shared" si="12"/>
        <v>HC</v>
      </c>
      <c r="AO9" s="20">
        <f t="shared" si="13"/>
        <v>132.34</v>
      </c>
      <c r="AP9" s="20">
        <f t="shared" si="14"/>
        <v>11004.22</v>
      </c>
      <c r="AQ9" s="20" t="str">
        <f t="shared" si="14"/>
        <v>.</v>
      </c>
      <c r="AR9" s="20" t="str">
        <f t="shared" si="14"/>
        <v>.</v>
      </c>
      <c r="AS9" s="20">
        <f t="shared" si="15"/>
        <v>-261.41000000000167</v>
      </c>
      <c r="AT9" s="20">
        <f t="shared" si="0"/>
        <v>830.61999999999898</v>
      </c>
      <c r="AU9" s="20">
        <f t="shared" si="16"/>
        <v>11004.22</v>
      </c>
    </row>
    <row r="10" spans="1:55" ht="33.75">
      <c r="A10" s="54">
        <v>11</v>
      </c>
      <c r="B10" s="54" t="s">
        <v>45</v>
      </c>
      <c r="C10" s="58" t="s">
        <v>46</v>
      </c>
      <c r="D10" s="79">
        <v>29</v>
      </c>
      <c r="E10" s="79">
        <v>35</v>
      </c>
      <c r="F10" s="80">
        <v>3524.74</v>
      </c>
      <c r="G10" s="80">
        <v>121.54</v>
      </c>
      <c r="H10" s="80">
        <v>3524.74</v>
      </c>
      <c r="I10" s="80" t="s">
        <v>28</v>
      </c>
      <c r="J10" s="80" t="s">
        <v>28</v>
      </c>
      <c r="K10" s="80">
        <v>107.14</v>
      </c>
      <c r="L10" s="73">
        <f t="shared" si="1"/>
        <v>119.87</v>
      </c>
      <c r="M10" s="73">
        <f t="shared" si="2"/>
        <v>132.34</v>
      </c>
      <c r="N10" s="72" t="str">
        <f t="shared" si="3"/>
        <v>0106</v>
      </c>
      <c r="O10" s="74">
        <f t="shared" si="4"/>
        <v>6</v>
      </c>
      <c r="P10" s="72">
        <f t="shared" si="5"/>
        <v>0</v>
      </c>
      <c r="Q10" s="74">
        <f t="shared" si="6"/>
        <v>29</v>
      </c>
      <c r="R10" s="72" t="str">
        <f t="shared" si="7"/>
        <v/>
      </c>
      <c r="S10" s="72" t="str">
        <f t="shared" si="8"/>
        <v/>
      </c>
      <c r="AF10" s="21">
        <v>11711.8681792932</v>
      </c>
      <c r="AG10" s="21">
        <v>53.793814432989699</v>
      </c>
      <c r="AI10" s="23">
        <f>'simulateur graphe PJ OQN'!$B$4</f>
        <v>1</v>
      </c>
      <c r="AJ10" s="24">
        <f t="shared" si="9"/>
        <v>132.34</v>
      </c>
      <c r="AK10" s="24">
        <f t="shared" si="10"/>
        <v>132.34</v>
      </c>
      <c r="AM10" t="str">
        <f t="shared" si="11"/>
        <v>ZONEBASSE</v>
      </c>
      <c r="AN10" t="str">
        <f t="shared" si="12"/>
        <v>HC</v>
      </c>
      <c r="AO10" s="20">
        <f t="shared" si="13"/>
        <v>132.34</v>
      </c>
      <c r="AP10" s="20">
        <f t="shared" si="14"/>
        <v>3524.74</v>
      </c>
      <c r="AQ10" s="20" t="str">
        <f t="shared" si="14"/>
        <v>.</v>
      </c>
      <c r="AR10" s="20" t="str">
        <f t="shared" si="14"/>
        <v>.</v>
      </c>
      <c r="AS10" s="20">
        <f t="shared" si="15"/>
        <v>-118.02000000000044</v>
      </c>
      <c r="AT10" s="20">
        <f t="shared" si="0"/>
        <v>-1250.9900000000016</v>
      </c>
      <c r="AU10" s="20">
        <f t="shared" si="16"/>
        <v>3524.74</v>
      </c>
    </row>
    <row r="11" spans="1:55" ht="33.75">
      <c r="A11" s="54">
        <v>12</v>
      </c>
      <c r="B11" s="54" t="s">
        <v>47</v>
      </c>
      <c r="C11" s="58" t="s">
        <v>48</v>
      </c>
      <c r="D11" s="79">
        <v>36</v>
      </c>
      <c r="E11" s="79">
        <v>42</v>
      </c>
      <c r="F11" s="80">
        <v>4727.8500000000004</v>
      </c>
      <c r="G11" s="80">
        <v>131.33000000000001</v>
      </c>
      <c r="H11" s="80">
        <v>4727.8500000000004</v>
      </c>
      <c r="I11" s="80" t="s">
        <v>28</v>
      </c>
      <c r="J11" s="80" t="s">
        <v>28</v>
      </c>
      <c r="K11" s="80">
        <v>121.23</v>
      </c>
      <c r="L11" s="73">
        <f t="shared" si="1"/>
        <v>119.87</v>
      </c>
      <c r="M11" s="73">
        <f t="shared" si="2"/>
        <v>132.34</v>
      </c>
      <c r="N11" s="72" t="str">
        <f t="shared" si="3"/>
        <v>0106</v>
      </c>
      <c r="O11" s="74">
        <f t="shared" si="4"/>
        <v>6</v>
      </c>
      <c r="P11" s="72">
        <f t="shared" si="5"/>
        <v>0</v>
      </c>
      <c r="Q11" s="74">
        <f t="shared" si="6"/>
        <v>36</v>
      </c>
      <c r="R11" s="72" t="str">
        <f t="shared" si="7"/>
        <v/>
      </c>
      <c r="S11" s="72" t="str">
        <f t="shared" si="8"/>
        <v/>
      </c>
      <c r="AF11" s="18">
        <v>13625.342259011801</v>
      </c>
      <c r="AG11" s="18">
        <v>57.3333333333333</v>
      </c>
      <c r="AI11" s="23">
        <f>'simulateur graphe PJ OQN'!$B$4</f>
        <v>1</v>
      </c>
      <c r="AJ11" s="24">
        <f t="shared" si="9"/>
        <v>132.34</v>
      </c>
      <c r="AK11" s="24">
        <f t="shared" si="10"/>
        <v>132.34</v>
      </c>
      <c r="AM11" t="str">
        <f t="shared" si="11"/>
        <v>ZONEBASSE</v>
      </c>
      <c r="AN11" t="str">
        <f t="shared" si="12"/>
        <v>HC</v>
      </c>
      <c r="AO11" s="20">
        <f t="shared" si="13"/>
        <v>132.34</v>
      </c>
      <c r="AP11" s="20">
        <f t="shared" si="14"/>
        <v>4727.8500000000004</v>
      </c>
      <c r="AQ11" s="20" t="str">
        <f t="shared" si="14"/>
        <v>.</v>
      </c>
      <c r="AR11" s="20" t="str">
        <f t="shared" si="14"/>
        <v>.</v>
      </c>
      <c r="AS11" s="20">
        <f t="shared" si="15"/>
        <v>-242.57999999999993</v>
      </c>
      <c r="AT11" s="20">
        <f t="shared" si="0"/>
        <v>-121.54000000000087</v>
      </c>
      <c r="AU11" s="20">
        <f t="shared" si="16"/>
        <v>4727.8500000000004</v>
      </c>
    </row>
    <row r="12" spans="1:55" ht="33.75">
      <c r="A12" s="54">
        <v>13</v>
      </c>
      <c r="B12" s="54" t="s">
        <v>49</v>
      </c>
      <c r="C12" s="58" t="s">
        <v>50</v>
      </c>
      <c r="D12" s="79">
        <v>36</v>
      </c>
      <c r="E12" s="79">
        <v>42</v>
      </c>
      <c r="F12" s="80">
        <v>4970.8900000000003</v>
      </c>
      <c r="G12" s="80">
        <v>138.08000000000001</v>
      </c>
      <c r="H12" s="80">
        <v>4970.8900000000003</v>
      </c>
      <c r="I12" s="80" t="s">
        <v>28</v>
      </c>
      <c r="J12" s="80" t="s">
        <v>28</v>
      </c>
      <c r="K12" s="80">
        <v>126.07</v>
      </c>
      <c r="L12" s="73">
        <f t="shared" si="1"/>
        <v>119.87</v>
      </c>
      <c r="M12" s="73">
        <f t="shared" si="2"/>
        <v>132.34</v>
      </c>
      <c r="N12" s="72" t="str">
        <f t="shared" si="3"/>
        <v>0106</v>
      </c>
      <c r="O12" s="74">
        <f t="shared" si="4"/>
        <v>6</v>
      </c>
      <c r="P12" s="72">
        <f t="shared" si="5"/>
        <v>0</v>
      </c>
      <c r="Q12" s="74">
        <f t="shared" si="6"/>
        <v>36</v>
      </c>
      <c r="R12" s="72" t="str">
        <f t="shared" si="7"/>
        <v/>
      </c>
      <c r="S12" s="72" t="str">
        <f t="shared" si="8"/>
        <v/>
      </c>
      <c r="AF12" s="18">
        <v>17681.773579240002</v>
      </c>
      <c r="AG12" s="18">
        <v>74.247422680412399</v>
      </c>
      <c r="AI12" s="23">
        <f>'simulateur graphe PJ OQN'!$B$4</f>
        <v>1</v>
      </c>
      <c r="AJ12" s="24">
        <f t="shared" si="9"/>
        <v>132.34</v>
      </c>
      <c r="AK12" s="24">
        <f t="shared" si="10"/>
        <v>132.34</v>
      </c>
      <c r="AM12" t="str">
        <f t="shared" si="11"/>
        <v>ZONEBASSE</v>
      </c>
      <c r="AN12" t="str">
        <f t="shared" si="12"/>
        <v>HC</v>
      </c>
      <c r="AO12" s="20">
        <f t="shared" si="13"/>
        <v>132.34</v>
      </c>
      <c r="AP12" s="20">
        <f t="shared" si="14"/>
        <v>4970.8900000000003</v>
      </c>
      <c r="AQ12" s="20" t="str">
        <f t="shared" si="14"/>
        <v>.</v>
      </c>
      <c r="AR12" s="20" t="str">
        <f t="shared" si="14"/>
        <v>.</v>
      </c>
      <c r="AS12" s="20">
        <f t="shared" si="15"/>
        <v>-197.97999999999956</v>
      </c>
      <c r="AT12" s="20">
        <f t="shared" si="0"/>
        <v>353.81999999999971</v>
      </c>
      <c r="AU12" s="20">
        <f t="shared" si="16"/>
        <v>4970.8900000000003</v>
      </c>
    </row>
    <row r="13" spans="1:55" ht="33.75">
      <c r="A13" s="54">
        <v>14</v>
      </c>
      <c r="B13" s="54" t="s">
        <v>51</v>
      </c>
      <c r="C13" s="58" t="s">
        <v>52</v>
      </c>
      <c r="D13" s="79">
        <v>43</v>
      </c>
      <c r="E13" s="79">
        <v>49</v>
      </c>
      <c r="F13" s="80">
        <v>5385.18</v>
      </c>
      <c r="G13" s="80">
        <v>59.18</v>
      </c>
      <c r="H13" s="80">
        <v>5385.18</v>
      </c>
      <c r="I13" s="80" t="s">
        <v>28</v>
      </c>
      <c r="J13" s="80" t="s">
        <v>28</v>
      </c>
      <c r="K13" s="80">
        <v>126.07</v>
      </c>
      <c r="L13" s="73">
        <f t="shared" si="1"/>
        <v>119.87</v>
      </c>
      <c r="M13" s="73">
        <f t="shared" si="2"/>
        <v>132.34</v>
      </c>
      <c r="N13" s="72" t="str">
        <f t="shared" si="3"/>
        <v>0106</v>
      </c>
      <c r="O13" s="74">
        <f t="shared" si="4"/>
        <v>6</v>
      </c>
      <c r="P13" s="72">
        <f t="shared" si="5"/>
        <v>0</v>
      </c>
      <c r="Q13" s="74">
        <f t="shared" si="6"/>
        <v>43</v>
      </c>
      <c r="R13" s="72" t="str">
        <f t="shared" si="7"/>
        <v/>
      </c>
      <c r="S13" s="72" t="str">
        <f t="shared" si="8"/>
        <v/>
      </c>
      <c r="AF13" s="18">
        <v>4440.1393249208404</v>
      </c>
      <c r="AG13" s="18">
        <v>26.258928571428601</v>
      </c>
      <c r="AI13" s="23">
        <f>'simulateur graphe PJ OQN'!$B$4</f>
        <v>1</v>
      </c>
      <c r="AJ13" s="24">
        <f t="shared" si="9"/>
        <v>132.34</v>
      </c>
      <c r="AK13" s="24">
        <f t="shared" si="10"/>
        <v>132.34</v>
      </c>
      <c r="AM13" t="str">
        <f t="shared" si="11"/>
        <v>ZONEBASSE</v>
      </c>
      <c r="AN13" t="str">
        <f t="shared" si="12"/>
        <v>HC</v>
      </c>
      <c r="AO13" s="20">
        <f t="shared" si="13"/>
        <v>132.34</v>
      </c>
      <c r="AP13" s="20">
        <f t="shared" si="14"/>
        <v>5385.18</v>
      </c>
      <c r="AQ13" s="20" t="str">
        <f t="shared" si="14"/>
        <v>.</v>
      </c>
      <c r="AR13" s="20" t="str">
        <f t="shared" si="14"/>
        <v>.</v>
      </c>
      <c r="AS13" s="20">
        <f t="shared" si="15"/>
        <v>-666.17999999999938</v>
      </c>
      <c r="AT13" s="20">
        <f t="shared" si="0"/>
        <v>-114.38000000000102</v>
      </c>
      <c r="AU13" s="20">
        <f t="shared" si="16"/>
        <v>5385.18</v>
      </c>
    </row>
    <row r="14" spans="1:55" ht="33.75">
      <c r="A14" s="54">
        <v>15</v>
      </c>
      <c r="B14" s="54" t="s">
        <v>53</v>
      </c>
      <c r="C14" s="58" t="s">
        <v>54</v>
      </c>
      <c r="D14" s="79">
        <v>43</v>
      </c>
      <c r="E14" s="79">
        <v>49</v>
      </c>
      <c r="F14" s="80">
        <v>5453.69</v>
      </c>
      <c r="G14" s="80">
        <v>126.83</v>
      </c>
      <c r="H14" s="80">
        <v>5453.69</v>
      </c>
      <c r="I14" s="80" t="s">
        <v>28</v>
      </c>
      <c r="J14" s="80" t="s">
        <v>28</v>
      </c>
      <c r="K14" s="80">
        <v>115.63</v>
      </c>
      <c r="L14" s="73">
        <f t="shared" si="1"/>
        <v>119.87</v>
      </c>
      <c r="M14" s="73">
        <f t="shared" si="2"/>
        <v>132.34</v>
      </c>
      <c r="N14" s="72" t="str">
        <f t="shared" si="3"/>
        <v>0106</v>
      </c>
      <c r="O14" s="74">
        <f t="shared" si="4"/>
        <v>6</v>
      </c>
      <c r="P14" s="72">
        <f t="shared" si="5"/>
        <v>0</v>
      </c>
      <c r="Q14" s="74">
        <f t="shared" si="6"/>
        <v>43</v>
      </c>
      <c r="R14" s="72" t="str">
        <f t="shared" si="7"/>
        <v/>
      </c>
      <c r="S14" s="72" t="str">
        <f t="shared" si="8"/>
        <v/>
      </c>
      <c r="AF14" s="18">
        <v>8275.9793407903708</v>
      </c>
      <c r="AG14" s="18">
        <v>44.803030303030297</v>
      </c>
      <c r="AI14" s="23">
        <f>'simulateur graphe PJ OQN'!$B$4</f>
        <v>1</v>
      </c>
      <c r="AJ14" s="24">
        <f t="shared" si="9"/>
        <v>132.34</v>
      </c>
      <c r="AK14" s="24">
        <f t="shared" si="10"/>
        <v>132.34</v>
      </c>
      <c r="AM14" t="str">
        <f t="shared" si="11"/>
        <v>ZONEBASSE</v>
      </c>
      <c r="AN14" t="str">
        <f t="shared" si="12"/>
        <v>HC</v>
      </c>
      <c r="AO14" s="20">
        <f t="shared" si="13"/>
        <v>132.34</v>
      </c>
      <c r="AP14" s="20">
        <f t="shared" si="14"/>
        <v>5453.69</v>
      </c>
      <c r="AQ14" s="20" t="str">
        <f t="shared" si="14"/>
        <v>.</v>
      </c>
      <c r="AR14" s="20" t="str">
        <f t="shared" si="14"/>
        <v>.</v>
      </c>
      <c r="AS14" s="20">
        <f t="shared" si="15"/>
        <v>-96.550000000000182</v>
      </c>
      <c r="AT14" s="20">
        <f t="shared" si="0"/>
        <v>-473.90999999999985</v>
      </c>
      <c r="AU14" s="20">
        <f t="shared" si="16"/>
        <v>5453.69</v>
      </c>
    </row>
    <row r="15" spans="1:55" ht="33.75">
      <c r="A15" s="54">
        <v>16</v>
      </c>
      <c r="B15" s="54" t="s">
        <v>55</v>
      </c>
      <c r="C15" s="58" t="s">
        <v>56</v>
      </c>
      <c r="D15" s="79">
        <v>57</v>
      </c>
      <c r="E15" s="79">
        <v>63</v>
      </c>
      <c r="F15" s="80">
        <v>7528.84</v>
      </c>
      <c r="G15" s="80">
        <v>132.08000000000001</v>
      </c>
      <c r="H15" s="80">
        <v>7528.84</v>
      </c>
      <c r="I15" s="80" t="s">
        <v>28</v>
      </c>
      <c r="J15" s="80" t="s">
        <v>28</v>
      </c>
      <c r="K15" s="80">
        <v>125.1</v>
      </c>
      <c r="L15" s="73">
        <f t="shared" si="1"/>
        <v>119.87</v>
      </c>
      <c r="M15" s="73">
        <f t="shared" si="2"/>
        <v>132.34</v>
      </c>
      <c r="N15" s="72" t="str">
        <f t="shared" si="3"/>
        <v>0106</v>
      </c>
      <c r="O15" s="74">
        <f t="shared" si="4"/>
        <v>6</v>
      </c>
      <c r="P15" s="72">
        <f t="shared" si="5"/>
        <v>0</v>
      </c>
      <c r="Q15" s="74">
        <f t="shared" si="6"/>
        <v>57</v>
      </c>
      <c r="R15" s="72" t="str">
        <f t="shared" si="7"/>
        <v/>
      </c>
      <c r="S15" s="72" t="str">
        <f t="shared" si="8"/>
        <v/>
      </c>
      <c r="AF15" s="18">
        <v>6317.5157313494801</v>
      </c>
      <c r="AG15" s="18">
        <v>34.109589041095902</v>
      </c>
      <c r="AI15" s="23">
        <f>'simulateur graphe PJ OQN'!$B$4</f>
        <v>1</v>
      </c>
      <c r="AJ15" s="24">
        <f t="shared" si="9"/>
        <v>132.34</v>
      </c>
      <c r="AK15" s="24">
        <f t="shared" si="10"/>
        <v>132.34</v>
      </c>
      <c r="AM15" t="str">
        <f t="shared" si="11"/>
        <v>ZONEBASSE</v>
      </c>
      <c r="AN15" t="str">
        <f t="shared" si="12"/>
        <v>HC</v>
      </c>
      <c r="AO15" s="20">
        <f t="shared" si="13"/>
        <v>132.34</v>
      </c>
      <c r="AP15" s="20">
        <f t="shared" si="14"/>
        <v>7528.84</v>
      </c>
      <c r="AQ15" s="20" t="str">
        <f t="shared" si="14"/>
        <v>.</v>
      </c>
      <c r="AR15" s="20" t="str">
        <f t="shared" si="14"/>
        <v>.</v>
      </c>
      <c r="AS15" s="20">
        <f t="shared" si="15"/>
        <v>-227.35999999999967</v>
      </c>
      <c r="AT15" s="20">
        <f t="shared" si="0"/>
        <v>238.11000000000058</v>
      </c>
      <c r="AU15" s="20">
        <f t="shared" si="16"/>
        <v>7528.84</v>
      </c>
    </row>
    <row r="16" spans="1:55" ht="33.75">
      <c r="A16" s="54">
        <v>17</v>
      </c>
      <c r="B16" s="54" t="s">
        <v>57</v>
      </c>
      <c r="C16" s="58" t="s">
        <v>58</v>
      </c>
      <c r="D16" s="79">
        <v>22</v>
      </c>
      <c r="E16" s="79">
        <v>28</v>
      </c>
      <c r="F16" s="80">
        <v>2855.57</v>
      </c>
      <c r="G16" s="80">
        <v>129.80000000000001</v>
      </c>
      <c r="H16" s="80">
        <v>2855.57</v>
      </c>
      <c r="I16" s="80" t="s">
        <v>28</v>
      </c>
      <c r="J16" s="80" t="s">
        <v>28</v>
      </c>
      <c r="K16" s="80">
        <v>105.76</v>
      </c>
      <c r="L16" s="73">
        <f t="shared" si="1"/>
        <v>119.8</v>
      </c>
      <c r="M16" s="73">
        <f t="shared" si="2"/>
        <v>132.34</v>
      </c>
      <c r="N16" s="72" t="str">
        <f t="shared" si="3"/>
        <v>0106</v>
      </c>
      <c r="O16" s="74">
        <f t="shared" si="4"/>
        <v>6</v>
      </c>
      <c r="P16" s="72">
        <f t="shared" si="5"/>
        <v>0</v>
      </c>
      <c r="Q16" s="74">
        <f t="shared" si="6"/>
        <v>22</v>
      </c>
      <c r="R16" s="72" t="str">
        <f t="shared" si="7"/>
        <v/>
      </c>
      <c r="S16" s="72" t="str">
        <f t="shared" si="8"/>
        <v/>
      </c>
      <c r="AF16" s="18">
        <v>9814.6434025376602</v>
      </c>
      <c r="AG16" s="18">
        <v>48.766233766233803</v>
      </c>
      <c r="AI16" s="23">
        <f>'simulateur graphe PJ OQN'!$B$4</f>
        <v>1</v>
      </c>
      <c r="AJ16" s="24">
        <f t="shared" si="9"/>
        <v>132.34</v>
      </c>
      <c r="AK16" s="24">
        <f t="shared" si="10"/>
        <v>132.34</v>
      </c>
      <c r="AM16" t="str">
        <f t="shared" si="11"/>
        <v>ZONEBASSE</v>
      </c>
      <c r="AN16" t="str">
        <f t="shared" si="12"/>
        <v>HC</v>
      </c>
      <c r="AO16" s="20">
        <f t="shared" si="13"/>
        <v>132.34</v>
      </c>
      <c r="AP16" s="20">
        <f t="shared" si="14"/>
        <v>2855.57</v>
      </c>
      <c r="AQ16" s="20" t="str">
        <f t="shared" si="14"/>
        <v>.</v>
      </c>
      <c r="AR16" s="20" t="str">
        <f t="shared" si="14"/>
        <v>.</v>
      </c>
      <c r="AS16" s="20">
        <f t="shared" si="15"/>
        <v>5.0000000000181899E-2</v>
      </c>
      <c r="AT16" s="20">
        <f t="shared" si="0"/>
        <v>-1249.5099999999984</v>
      </c>
      <c r="AU16" s="20">
        <f t="shared" si="16"/>
        <v>2855.57</v>
      </c>
    </row>
    <row r="17" spans="1:47" ht="33.75">
      <c r="A17" s="54">
        <v>18</v>
      </c>
      <c r="B17" s="54" t="s">
        <v>59</v>
      </c>
      <c r="C17" s="58" t="s">
        <v>60</v>
      </c>
      <c r="D17" s="79">
        <v>36</v>
      </c>
      <c r="E17" s="79">
        <v>42</v>
      </c>
      <c r="F17" s="80">
        <v>4359.78</v>
      </c>
      <c r="G17" s="80">
        <v>107.44</v>
      </c>
      <c r="H17" s="80">
        <v>4359.78</v>
      </c>
      <c r="I17" s="80" t="s">
        <v>28</v>
      </c>
      <c r="J17" s="80" t="s">
        <v>28</v>
      </c>
      <c r="K17" s="80">
        <v>114.73</v>
      </c>
      <c r="L17" s="73">
        <f t="shared" si="1"/>
        <v>119.8</v>
      </c>
      <c r="M17" s="73">
        <f t="shared" si="2"/>
        <v>132.34</v>
      </c>
      <c r="N17" s="72" t="str">
        <f t="shared" si="3"/>
        <v>0106</v>
      </c>
      <c r="O17" s="74">
        <f t="shared" si="4"/>
        <v>6</v>
      </c>
      <c r="P17" s="72">
        <f t="shared" si="5"/>
        <v>0</v>
      </c>
      <c r="Q17" s="74">
        <f t="shared" si="6"/>
        <v>36</v>
      </c>
      <c r="R17" s="72" t="str">
        <f t="shared" si="7"/>
        <v/>
      </c>
      <c r="S17" s="72" t="str">
        <f t="shared" si="8"/>
        <v/>
      </c>
      <c r="AF17" s="18">
        <v>8701.5044904603201</v>
      </c>
      <c r="AG17" s="18">
        <v>43</v>
      </c>
      <c r="AI17" s="23">
        <f>'simulateur graphe PJ OQN'!$B$4</f>
        <v>1</v>
      </c>
      <c r="AJ17" s="24">
        <f t="shared" si="9"/>
        <v>132.34</v>
      </c>
      <c r="AK17" s="24">
        <f t="shared" si="10"/>
        <v>132.34</v>
      </c>
      <c r="AM17" t="str">
        <f t="shared" si="11"/>
        <v>ZONEBASSE</v>
      </c>
      <c r="AN17" t="str">
        <f t="shared" si="12"/>
        <v>HC</v>
      </c>
      <c r="AO17" s="20">
        <f t="shared" si="13"/>
        <v>132.34</v>
      </c>
      <c r="AP17" s="20">
        <f t="shared" si="14"/>
        <v>4359.78</v>
      </c>
      <c r="AQ17" s="20" t="str">
        <f t="shared" si="14"/>
        <v>.</v>
      </c>
      <c r="AR17" s="20" t="str">
        <f t="shared" si="14"/>
        <v>.</v>
      </c>
      <c r="AS17" s="20">
        <f t="shared" si="15"/>
        <v>-344.15000000000055</v>
      </c>
      <c r="AT17" s="20">
        <f t="shared" si="0"/>
        <v>-795.3799999999992</v>
      </c>
      <c r="AU17" s="20">
        <f t="shared" si="16"/>
        <v>4359.78</v>
      </c>
    </row>
    <row r="18" spans="1:47" ht="33.75">
      <c r="A18" s="54">
        <v>19</v>
      </c>
      <c r="B18" s="54" t="s">
        <v>61</v>
      </c>
      <c r="C18" s="58" t="s">
        <v>62</v>
      </c>
      <c r="D18" s="79">
        <v>29</v>
      </c>
      <c r="E18" s="79">
        <v>35</v>
      </c>
      <c r="F18" s="80">
        <v>3389.49</v>
      </c>
      <c r="G18" s="80">
        <v>116.88</v>
      </c>
      <c r="H18" s="80">
        <v>3389.49</v>
      </c>
      <c r="I18" s="80" t="s">
        <v>28</v>
      </c>
      <c r="J18" s="80" t="s">
        <v>28</v>
      </c>
      <c r="K18" s="80">
        <v>111.13</v>
      </c>
      <c r="L18" s="73">
        <f t="shared" si="1"/>
        <v>119.8</v>
      </c>
      <c r="M18" s="73">
        <f t="shared" si="2"/>
        <v>132.34</v>
      </c>
      <c r="N18" s="72" t="str">
        <f t="shared" si="3"/>
        <v>0106</v>
      </c>
      <c r="O18" s="74">
        <f t="shared" si="4"/>
        <v>6</v>
      </c>
      <c r="P18" s="72">
        <f t="shared" si="5"/>
        <v>0</v>
      </c>
      <c r="Q18" s="74">
        <f t="shared" si="6"/>
        <v>29</v>
      </c>
      <c r="R18" s="72" t="str">
        <f t="shared" si="7"/>
        <v/>
      </c>
      <c r="S18" s="72" t="str">
        <f t="shared" si="8"/>
        <v/>
      </c>
      <c r="AF18" s="18">
        <v>12478.875005636601</v>
      </c>
      <c r="AG18" s="18">
        <v>57.103286384976499</v>
      </c>
      <c r="AI18" s="23">
        <f>'simulateur graphe PJ OQN'!$B$4</f>
        <v>1</v>
      </c>
      <c r="AJ18" s="24">
        <f t="shared" si="9"/>
        <v>132.34</v>
      </c>
      <c r="AK18" s="24">
        <f t="shared" si="10"/>
        <v>132.34</v>
      </c>
      <c r="AM18" t="str">
        <f t="shared" si="11"/>
        <v>ZONEBASSE</v>
      </c>
      <c r="AN18" t="str">
        <f t="shared" si="12"/>
        <v>HC</v>
      </c>
      <c r="AO18" s="20">
        <f t="shared" si="13"/>
        <v>132.34</v>
      </c>
      <c r="AP18" s="20">
        <f t="shared" si="14"/>
        <v>3389.49</v>
      </c>
      <c r="AQ18" s="20" t="str">
        <f t="shared" si="14"/>
        <v>.</v>
      </c>
      <c r="AR18" s="20" t="str">
        <f t="shared" si="14"/>
        <v>.</v>
      </c>
      <c r="AS18" s="20">
        <f t="shared" si="15"/>
        <v>-388.93000000000029</v>
      </c>
      <c r="AT18" s="20">
        <f t="shared" si="0"/>
        <v>-1160.5599999999995</v>
      </c>
      <c r="AU18" s="20">
        <f t="shared" si="16"/>
        <v>3389.49</v>
      </c>
    </row>
    <row r="19" spans="1:47" ht="33.75">
      <c r="A19" s="54">
        <v>20</v>
      </c>
      <c r="B19" s="54" t="s">
        <v>63</v>
      </c>
      <c r="C19" s="58" t="s">
        <v>64</v>
      </c>
      <c r="D19" s="79">
        <v>43</v>
      </c>
      <c r="E19" s="79">
        <v>49</v>
      </c>
      <c r="F19" s="80">
        <v>5801</v>
      </c>
      <c r="G19" s="80">
        <v>134.91</v>
      </c>
      <c r="H19" s="80">
        <v>5801</v>
      </c>
      <c r="I19" s="80" t="s">
        <v>28</v>
      </c>
      <c r="J19" s="80" t="s">
        <v>28</v>
      </c>
      <c r="K19" s="80">
        <v>120.85</v>
      </c>
      <c r="L19" s="73">
        <f t="shared" si="1"/>
        <v>119.8</v>
      </c>
      <c r="M19" s="73">
        <f t="shared" si="2"/>
        <v>132.34</v>
      </c>
      <c r="N19" s="72" t="str">
        <f t="shared" si="3"/>
        <v>0106</v>
      </c>
      <c r="O19" s="74">
        <f t="shared" si="4"/>
        <v>6</v>
      </c>
      <c r="P19" s="72">
        <f t="shared" si="5"/>
        <v>0</v>
      </c>
      <c r="Q19" s="74">
        <f t="shared" si="6"/>
        <v>43</v>
      </c>
      <c r="R19" s="72" t="str">
        <f t="shared" si="7"/>
        <v/>
      </c>
      <c r="S19" s="72" t="str">
        <f t="shared" si="8"/>
        <v/>
      </c>
      <c r="AF19" s="18">
        <v>4942.5194536995496</v>
      </c>
      <c r="AG19" s="18">
        <v>23.812865497076</v>
      </c>
      <c r="AI19" s="23">
        <f>'simulateur graphe PJ OQN'!$B$4</f>
        <v>1</v>
      </c>
      <c r="AJ19" s="24">
        <f t="shared" si="9"/>
        <v>132.34</v>
      </c>
      <c r="AK19" s="24">
        <f t="shared" si="10"/>
        <v>132.34</v>
      </c>
      <c r="AM19" t="str">
        <f t="shared" si="11"/>
        <v>ZONEBASSE</v>
      </c>
      <c r="AN19" t="str">
        <f t="shared" si="12"/>
        <v>HC</v>
      </c>
      <c r="AO19" s="20">
        <f t="shared" si="13"/>
        <v>132.34</v>
      </c>
      <c r="AP19" s="20">
        <f t="shared" si="14"/>
        <v>5801</v>
      </c>
      <c r="AQ19" s="20" t="str">
        <f t="shared" si="14"/>
        <v>.</v>
      </c>
      <c r="AR19" s="20" t="str">
        <f t="shared" si="14"/>
        <v>.</v>
      </c>
      <c r="AS19" s="20">
        <f t="shared" si="15"/>
        <v>0.2000000000007276</v>
      </c>
      <c r="AT19" s="20">
        <f t="shared" si="0"/>
        <v>93.649999999999636</v>
      </c>
      <c r="AU19" s="20">
        <f t="shared" si="16"/>
        <v>5801</v>
      </c>
    </row>
    <row r="20" spans="1:47" ht="33.75">
      <c r="A20" s="54">
        <v>21</v>
      </c>
      <c r="B20" s="54" t="s">
        <v>65</v>
      </c>
      <c r="C20" s="58" t="s">
        <v>66</v>
      </c>
      <c r="D20" s="79">
        <v>36</v>
      </c>
      <c r="E20" s="79">
        <v>42</v>
      </c>
      <c r="F20" s="80">
        <v>4819.25</v>
      </c>
      <c r="G20" s="80">
        <v>133.87</v>
      </c>
      <c r="H20" s="80">
        <v>4819.25</v>
      </c>
      <c r="I20" s="80" t="s">
        <v>28</v>
      </c>
      <c r="J20" s="80" t="s">
        <v>28</v>
      </c>
      <c r="K20" s="80">
        <v>121.24</v>
      </c>
      <c r="L20" s="73">
        <f t="shared" si="1"/>
        <v>119.8</v>
      </c>
      <c r="M20" s="73">
        <f t="shared" si="2"/>
        <v>132.34</v>
      </c>
      <c r="N20" s="72" t="str">
        <f t="shared" si="3"/>
        <v>0106</v>
      </c>
      <c r="O20" s="74">
        <f t="shared" si="4"/>
        <v>6</v>
      </c>
      <c r="P20" s="72">
        <f t="shared" si="5"/>
        <v>0</v>
      </c>
      <c r="Q20" s="74">
        <f t="shared" si="6"/>
        <v>36</v>
      </c>
      <c r="R20" s="72" t="str">
        <f t="shared" si="7"/>
        <v/>
      </c>
      <c r="S20" s="72" t="str">
        <f t="shared" si="8"/>
        <v/>
      </c>
      <c r="AF20" s="18">
        <v>8482.6468720614903</v>
      </c>
      <c r="AG20" s="18">
        <v>33.328358208955201</v>
      </c>
      <c r="AI20" s="23">
        <f>'simulateur graphe PJ OQN'!$B$4</f>
        <v>1</v>
      </c>
      <c r="AJ20" s="24">
        <f t="shared" si="9"/>
        <v>132.34</v>
      </c>
      <c r="AK20" s="24">
        <f t="shared" si="10"/>
        <v>132.34</v>
      </c>
      <c r="AM20" t="str">
        <f t="shared" si="11"/>
        <v>ZONEBASSE</v>
      </c>
      <c r="AN20" t="str">
        <f t="shared" si="12"/>
        <v>HC</v>
      </c>
      <c r="AO20" s="20">
        <f t="shared" si="13"/>
        <v>132.34</v>
      </c>
      <c r="AP20" s="20">
        <f t="shared" si="14"/>
        <v>4819.25</v>
      </c>
      <c r="AQ20" s="20" t="str">
        <f t="shared" si="14"/>
        <v>.</v>
      </c>
      <c r="AR20" s="20" t="str">
        <f t="shared" si="14"/>
        <v>.</v>
      </c>
      <c r="AS20" s="20">
        <f t="shared" si="15"/>
        <v>-151.59000000000015</v>
      </c>
      <c r="AT20" s="20">
        <f t="shared" si="0"/>
        <v>-23.429999999998472</v>
      </c>
      <c r="AU20" s="20">
        <f t="shared" si="16"/>
        <v>4819.25</v>
      </c>
    </row>
    <row r="21" spans="1:47" ht="33.75">
      <c r="A21" s="54">
        <v>22</v>
      </c>
      <c r="B21" s="54" t="s">
        <v>67</v>
      </c>
      <c r="C21" s="58" t="s">
        <v>68</v>
      </c>
      <c r="D21" s="79">
        <v>57</v>
      </c>
      <c r="E21" s="79">
        <v>63</v>
      </c>
      <c r="F21" s="80">
        <v>7379.33</v>
      </c>
      <c r="G21" s="80">
        <v>121.91</v>
      </c>
      <c r="H21" s="80">
        <v>7379.33</v>
      </c>
      <c r="I21" s="80" t="s">
        <v>28</v>
      </c>
      <c r="J21" s="80" t="s">
        <v>28</v>
      </c>
      <c r="K21" s="80">
        <v>122.99</v>
      </c>
      <c r="L21" s="73">
        <f t="shared" si="1"/>
        <v>119.8</v>
      </c>
      <c r="M21" s="73">
        <f t="shared" si="2"/>
        <v>132.34</v>
      </c>
      <c r="N21" s="72" t="str">
        <f t="shared" si="3"/>
        <v>0106</v>
      </c>
      <c r="O21" s="74">
        <f t="shared" si="4"/>
        <v>6</v>
      </c>
      <c r="P21" s="72">
        <f t="shared" si="5"/>
        <v>0</v>
      </c>
      <c r="Q21" s="74">
        <f t="shared" si="6"/>
        <v>57</v>
      </c>
      <c r="R21" s="72" t="str">
        <f t="shared" si="7"/>
        <v/>
      </c>
      <c r="S21" s="72" t="str">
        <f t="shared" si="8"/>
        <v/>
      </c>
      <c r="AF21" s="18">
        <v>6497.4686294355197</v>
      </c>
      <c r="AG21" s="18">
        <v>32.733333333333299</v>
      </c>
      <c r="AI21" s="23">
        <f>'simulateur graphe PJ OQN'!$B$4</f>
        <v>1</v>
      </c>
      <c r="AJ21" s="24">
        <f t="shared" si="9"/>
        <v>132.34</v>
      </c>
      <c r="AK21" s="24">
        <f t="shared" si="10"/>
        <v>132.34</v>
      </c>
      <c r="AM21" t="str">
        <f t="shared" si="11"/>
        <v>ZONEBASSE</v>
      </c>
      <c r="AN21" t="str">
        <f t="shared" si="12"/>
        <v>HC</v>
      </c>
      <c r="AO21" s="20">
        <f t="shared" si="13"/>
        <v>132.34</v>
      </c>
      <c r="AP21" s="20">
        <f t="shared" si="14"/>
        <v>7379.33</v>
      </c>
      <c r="AQ21" s="20" t="str">
        <f t="shared" si="14"/>
        <v>.</v>
      </c>
      <c r="AR21" s="20" t="str">
        <f t="shared" si="14"/>
        <v>.</v>
      </c>
      <c r="AS21" s="20">
        <f t="shared" si="15"/>
        <v>-246.05000000000018</v>
      </c>
      <c r="AT21" s="20">
        <f t="shared" si="0"/>
        <v>37.860000000000582</v>
      </c>
      <c r="AU21" s="20">
        <f t="shared" si="16"/>
        <v>7379.33</v>
      </c>
    </row>
    <row r="22" spans="1:47" ht="22.5">
      <c r="A22" s="54">
        <v>23</v>
      </c>
      <c r="B22" s="54" t="s">
        <v>69</v>
      </c>
      <c r="C22" s="58" t="s">
        <v>70</v>
      </c>
      <c r="D22" s="79">
        <v>1</v>
      </c>
      <c r="E22" s="79">
        <v>1</v>
      </c>
      <c r="F22" s="80" t="s">
        <v>28</v>
      </c>
      <c r="G22" s="80" t="s">
        <v>28</v>
      </c>
      <c r="H22" s="80">
        <v>124.31</v>
      </c>
      <c r="I22" s="80" t="s">
        <v>28</v>
      </c>
      <c r="J22" s="80" t="s">
        <v>28</v>
      </c>
      <c r="K22" s="80" t="s">
        <v>28</v>
      </c>
      <c r="L22" s="73" t="str">
        <f t="shared" si="1"/>
        <v/>
      </c>
      <c r="M22" s="73" t="str">
        <f t="shared" si="2"/>
        <v/>
      </c>
      <c r="N22" s="72" t="str">
        <f t="shared" si="3"/>
        <v>0109</v>
      </c>
      <c r="O22" s="74">
        <f t="shared" si="4"/>
        <v>0</v>
      </c>
      <c r="P22" s="72">
        <f t="shared" si="5"/>
        <v>0</v>
      </c>
      <c r="Q22" s="74">
        <f t="shared" si="6"/>
        <v>1</v>
      </c>
      <c r="R22" s="72" t="str">
        <f t="shared" si="7"/>
        <v/>
      </c>
      <c r="S22" s="72" t="str">
        <f t="shared" si="8"/>
        <v/>
      </c>
      <c r="AF22" s="18">
        <v>9875.5145411761296</v>
      </c>
      <c r="AG22" s="18">
        <v>29.756756756756801</v>
      </c>
      <c r="AI22" s="23">
        <f>'simulateur graphe PJ OQN'!$B$4</f>
        <v>1</v>
      </c>
      <c r="AJ22" s="24">
        <f t="shared" si="9"/>
        <v>124.31</v>
      </c>
      <c r="AK22" s="24">
        <f t="shared" si="10"/>
        <v>124.31</v>
      </c>
      <c r="AM22" t="str">
        <f t="shared" si="11"/>
        <v>ZONEHAUTE</v>
      </c>
      <c r="AN22" t="str">
        <f t="shared" si="12"/>
        <v>HDJ</v>
      </c>
      <c r="AO22" s="20" t="e">
        <f t="shared" si="13"/>
        <v>#VALUE!</v>
      </c>
      <c r="AP22" s="20">
        <f t="shared" si="14"/>
        <v>124.31</v>
      </c>
      <c r="AQ22" s="20" t="str">
        <f t="shared" si="14"/>
        <v>.</v>
      </c>
      <c r="AR22" s="20" t="str">
        <f t="shared" si="14"/>
        <v>.</v>
      </c>
      <c r="AS22" s="20" t="e">
        <f t="shared" si="15"/>
        <v>#VALUE!</v>
      </c>
      <c r="AT22" s="20" t="e">
        <f t="shared" si="0"/>
        <v>#VALUE!</v>
      </c>
      <c r="AU22" s="20">
        <f t="shared" si="16"/>
        <v>124.31</v>
      </c>
    </row>
    <row r="23" spans="1:47" ht="22.5">
      <c r="A23" s="54">
        <v>24</v>
      </c>
      <c r="B23" s="54" t="s">
        <v>71</v>
      </c>
      <c r="C23" s="58" t="s">
        <v>72</v>
      </c>
      <c r="D23" s="79">
        <v>1</v>
      </c>
      <c r="E23" s="79">
        <v>1</v>
      </c>
      <c r="F23" s="80" t="s">
        <v>28</v>
      </c>
      <c r="G23" s="80" t="s">
        <v>28</v>
      </c>
      <c r="H23" s="80">
        <v>121.97</v>
      </c>
      <c r="I23" s="80" t="s">
        <v>28</v>
      </c>
      <c r="J23" s="80" t="s">
        <v>28</v>
      </c>
      <c r="K23" s="80" t="s">
        <v>28</v>
      </c>
      <c r="L23" s="73" t="str">
        <f t="shared" si="1"/>
        <v/>
      </c>
      <c r="M23" s="73" t="str">
        <f t="shared" si="2"/>
        <v/>
      </c>
      <c r="N23" s="72" t="str">
        <f t="shared" si="3"/>
        <v>0109</v>
      </c>
      <c r="O23" s="74">
        <f t="shared" si="4"/>
        <v>0</v>
      </c>
      <c r="P23" s="72">
        <f t="shared" si="5"/>
        <v>0</v>
      </c>
      <c r="Q23" s="74">
        <f t="shared" si="6"/>
        <v>1</v>
      </c>
      <c r="R23" s="72" t="str">
        <f t="shared" si="7"/>
        <v/>
      </c>
      <c r="S23" s="72" t="str">
        <f t="shared" si="8"/>
        <v/>
      </c>
      <c r="AF23" s="18">
        <v>9245.0964166027206</v>
      </c>
      <c r="AG23" s="18">
        <v>40.647619047619102</v>
      </c>
      <c r="AI23" s="23">
        <f>'simulateur graphe PJ OQN'!$B$4</f>
        <v>1</v>
      </c>
      <c r="AJ23" s="24">
        <f t="shared" si="9"/>
        <v>121.97</v>
      </c>
      <c r="AK23" s="24">
        <f t="shared" si="10"/>
        <v>121.97</v>
      </c>
      <c r="AM23" t="str">
        <f t="shared" si="11"/>
        <v>ZONEHAUTE</v>
      </c>
      <c r="AN23" t="str">
        <f t="shared" si="12"/>
        <v>HDJ</v>
      </c>
      <c r="AO23" s="20" t="e">
        <f t="shared" si="13"/>
        <v>#VALUE!</v>
      </c>
      <c r="AP23" s="20">
        <f t="shared" si="14"/>
        <v>121.97</v>
      </c>
      <c r="AQ23" s="20" t="str">
        <f t="shared" si="14"/>
        <v>.</v>
      </c>
      <c r="AR23" s="20" t="str">
        <f t="shared" si="14"/>
        <v>.</v>
      </c>
      <c r="AS23" s="20" t="e">
        <f t="shared" si="15"/>
        <v>#VALUE!</v>
      </c>
      <c r="AT23" s="20" t="e">
        <f t="shared" si="0"/>
        <v>#VALUE!</v>
      </c>
      <c r="AU23" s="20">
        <f t="shared" si="16"/>
        <v>121.97</v>
      </c>
    </row>
    <row r="24" spans="1:47" ht="22.5">
      <c r="A24" s="54">
        <v>25</v>
      </c>
      <c r="B24" s="54" t="s">
        <v>73</v>
      </c>
      <c r="C24" s="58" t="s">
        <v>74</v>
      </c>
      <c r="D24" s="79">
        <v>1</v>
      </c>
      <c r="E24" s="79">
        <v>1</v>
      </c>
      <c r="F24" s="80" t="s">
        <v>28</v>
      </c>
      <c r="G24" s="80" t="s">
        <v>28</v>
      </c>
      <c r="H24" s="80">
        <v>107.94</v>
      </c>
      <c r="I24" s="80" t="s">
        <v>28</v>
      </c>
      <c r="J24" s="80" t="s">
        <v>28</v>
      </c>
      <c r="K24" s="80" t="s">
        <v>28</v>
      </c>
      <c r="L24" s="73" t="str">
        <f t="shared" si="1"/>
        <v/>
      </c>
      <c r="M24" s="73" t="str">
        <f t="shared" si="2"/>
        <v/>
      </c>
      <c r="N24" s="72" t="str">
        <f t="shared" si="3"/>
        <v>0109</v>
      </c>
      <c r="O24" s="74">
        <f t="shared" si="4"/>
        <v>0</v>
      </c>
      <c r="P24" s="72">
        <f t="shared" si="5"/>
        <v>0</v>
      </c>
      <c r="Q24" s="74">
        <f t="shared" si="6"/>
        <v>1</v>
      </c>
      <c r="R24" s="72" t="str">
        <f t="shared" si="7"/>
        <v/>
      </c>
      <c r="S24" s="72" t="str">
        <f t="shared" si="8"/>
        <v/>
      </c>
      <c r="AF24" s="18">
        <v>13110.794247055799</v>
      </c>
      <c r="AG24" s="18">
        <v>58.961038961039002</v>
      </c>
      <c r="AI24" s="23">
        <f>'simulateur graphe PJ OQN'!$B$4</f>
        <v>1</v>
      </c>
      <c r="AJ24" s="24">
        <f t="shared" si="9"/>
        <v>107.94</v>
      </c>
      <c r="AK24" s="24">
        <f t="shared" si="10"/>
        <v>107.94</v>
      </c>
      <c r="AM24" t="str">
        <f t="shared" si="11"/>
        <v>ZONEHAUTE</v>
      </c>
      <c r="AN24" t="str">
        <f t="shared" si="12"/>
        <v>HDJ</v>
      </c>
      <c r="AO24" s="20" t="e">
        <f t="shared" si="13"/>
        <v>#VALUE!</v>
      </c>
      <c r="AP24" s="20">
        <f t="shared" si="14"/>
        <v>107.94</v>
      </c>
      <c r="AQ24" s="20" t="str">
        <f t="shared" si="14"/>
        <v>.</v>
      </c>
      <c r="AR24" s="20" t="str">
        <f t="shared" si="14"/>
        <v>.</v>
      </c>
      <c r="AS24" s="20" t="e">
        <f t="shared" si="15"/>
        <v>#VALUE!</v>
      </c>
      <c r="AT24" s="20" t="e">
        <f t="shared" si="0"/>
        <v>#VALUE!</v>
      </c>
      <c r="AU24" s="20">
        <f t="shared" si="16"/>
        <v>107.94</v>
      </c>
    </row>
    <row r="25" spans="1:47" ht="22.5">
      <c r="A25" s="54">
        <v>26</v>
      </c>
      <c r="B25" s="54" t="s">
        <v>75</v>
      </c>
      <c r="C25" s="58" t="s">
        <v>76</v>
      </c>
      <c r="D25" s="79">
        <v>1</v>
      </c>
      <c r="E25" s="79">
        <v>1</v>
      </c>
      <c r="F25" s="80" t="s">
        <v>28</v>
      </c>
      <c r="G25" s="80" t="s">
        <v>28</v>
      </c>
      <c r="H25" s="80">
        <v>94.66</v>
      </c>
      <c r="I25" s="80" t="s">
        <v>28</v>
      </c>
      <c r="J25" s="80" t="s">
        <v>28</v>
      </c>
      <c r="K25" s="80" t="s">
        <v>28</v>
      </c>
      <c r="L25" s="73" t="str">
        <f t="shared" si="1"/>
        <v/>
      </c>
      <c r="M25" s="73" t="str">
        <f t="shared" si="2"/>
        <v/>
      </c>
      <c r="N25" s="72" t="str">
        <f t="shared" si="3"/>
        <v>0109</v>
      </c>
      <c r="O25" s="74">
        <f t="shared" si="4"/>
        <v>0</v>
      </c>
      <c r="P25" s="72">
        <f t="shared" si="5"/>
        <v>0</v>
      </c>
      <c r="Q25" s="74">
        <f t="shared" si="6"/>
        <v>1</v>
      </c>
      <c r="R25" s="72" t="str">
        <f t="shared" si="7"/>
        <v/>
      </c>
      <c r="S25" s="72" t="str">
        <f t="shared" si="8"/>
        <v/>
      </c>
      <c r="AF25" s="18">
        <v>554.26977757138798</v>
      </c>
      <c r="AG25" s="18" t="s">
        <v>28</v>
      </c>
      <c r="AI25" s="23">
        <f>'simulateur graphe PJ OQN'!$B$4</f>
        <v>1</v>
      </c>
      <c r="AJ25" s="24">
        <f t="shared" si="9"/>
        <v>94.66</v>
      </c>
      <c r="AK25" s="24">
        <f t="shared" si="10"/>
        <v>94.66</v>
      </c>
      <c r="AM25" t="str">
        <f t="shared" si="11"/>
        <v>ZONEHAUTE</v>
      </c>
      <c r="AN25" t="str">
        <f t="shared" si="12"/>
        <v>HDJ</v>
      </c>
      <c r="AO25" s="20" t="e">
        <f t="shared" si="13"/>
        <v>#VALUE!</v>
      </c>
      <c r="AP25" s="20">
        <f t="shared" si="14"/>
        <v>94.66</v>
      </c>
      <c r="AQ25" s="20" t="str">
        <f t="shared" si="14"/>
        <v>.</v>
      </c>
      <c r="AR25" s="20" t="str">
        <f t="shared" si="14"/>
        <v>.</v>
      </c>
      <c r="AS25" s="20" t="e">
        <f t="shared" si="15"/>
        <v>#VALUE!</v>
      </c>
      <c r="AT25" s="20" t="e">
        <f t="shared" si="0"/>
        <v>#VALUE!</v>
      </c>
      <c r="AU25" s="20">
        <f t="shared" si="16"/>
        <v>94.66</v>
      </c>
    </row>
    <row r="26" spans="1:47" ht="33.75">
      <c r="A26" s="54">
        <v>27</v>
      </c>
      <c r="B26" s="54" t="s">
        <v>77</v>
      </c>
      <c r="C26" s="58" t="s">
        <v>78</v>
      </c>
      <c r="D26" s="79">
        <v>90</v>
      </c>
      <c r="E26" s="79">
        <v>90</v>
      </c>
      <c r="F26" s="80">
        <v>7649.32</v>
      </c>
      <c r="G26" s="80">
        <v>84.99</v>
      </c>
      <c r="H26" s="80">
        <v>7649.32</v>
      </c>
      <c r="I26" s="80" t="s">
        <v>28</v>
      </c>
      <c r="J26" s="80" t="s">
        <v>28</v>
      </c>
      <c r="K26" s="80">
        <v>84.99</v>
      </c>
      <c r="L26" s="73">
        <f t="shared" si="1"/>
        <v>187.63</v>
      </c>
      <c r="M26" s="73">
        <f t="shared" si="2"/>
        <v>154.93</v>
      </c>
      <c r="N26" s="72" t="str">
        <f t="shared" si="3"/>
        <v>0109</v>
      </c>
      <c r="O26" s="74">
        <f t="shared" si="4"/>
        <v>0</v>
      </c>
      <c r="P26" s="72">
        <f t="shared" si="5"/>
        <v>0</v>
      </c>
      <c r="Q26" s="74">
        <f t="shared" si="6"/>
        <v>90</v>
      </c>
      <c r="R26" s="72" t="str">
        <f t="shared" si="7"/>
        <v/>
      </c>
      <c r="S26" s="72" t="str">
        <f t="shared" si="8"/>
        <v/>
      </c>
      <c r="AF26" s="18">
        <v>481.08507794477202</v>
      </c>
      <c r="AG26" s="18" t="s">
        <v>28</v>
      </c>
      <c r="AI26" s="23">
        <f>'simulateur graphe PJ OQN'!$B$4</f>
        <v>1</v>
      </c>
      <c r="AJ26" s="24">
        <f t="shared" si="9"/>
        <v>154.93</v>
      </c>
      <c r="AK26" s="24">
        <f t="shared" si="10"/>
        <v>154.93</v>
      </c>
      <c r="AM26" t="str">
        <f t="shared" si="11"/>
        <v>ZONEBASSE</v>
      </c>
      <c r="AN26" t="str">
        <f t="shared" si="12"/>
        <v>HC</v>
      </c>
      <c r="AO26" s="20">
        <f t="shared" si="13"/>
        <v>154.93</v>
      </c>
      <c r="AP26" s="20">
        <f t="shared" si="14"/>
        <v>7649.32</v>
      </c>
      <c r="AQ26" s="20" t="str">
        <f t="shared" si="14"/>
        <v>.</v>
      </c>
      <c r="AR26" s="20" t="str">
        <f t="shared" si="14"/>
        <v>.</v>
      </c>
      <c r="AS26" s="20">
        <f t="shared" si="15"/>
        <v>85.210000000000036</v>
      </c>
      <c r="AT26" s="20">
        <f t="shared" si="0"/>
        <v>-9049.75</v>
      </c>
      <c r="AU26" s="20">
        <f t="shared" si="16"/>
        <v>7649.32</v>
      </c>
    </row>
    <row r="27" spans="1:47" ht="33.75">
      <c r="A27" s="54">
        <v>28</v>
      </c>
      <c r="B27" s="54" t="s">
        <v>79</v>
      </c>
      <c r="C27" s="58" t="s">
        <v>80</v>
      </c>
      <c r="D27" s="79">
        <v>90</v>
      </c>
      <c r="E27" s="79">
        <v>90</v>
      </c>
      <c r="F27" s="80">
        <v>24742.46</v>
      </c>
      <c r="G27" s="80">
        <v>274.92</v>
      </c>
      <c r="H27" s="80">
        <v>24742.46</v>
      </c>
      <c r="I27" s="80" t="s">
        <v>28</v>
      </c>
      <c r="J27" s="80" t="s">
        <v>28</v>
      </c>
      <c r="K27" s="80">
        <v>274.92</v>
      </c>
      <c r="L27" s="73">
        <f t="shared" si="1"/>
        <v>187.63</v>
      </c>
      <c r="M27" s="73">
        <f t="shared" si="2"/>
        <v>154.93</v>
      </c>
      <c r="N27" s="72" t="str">
        <f t="shared" si="3"/>
        <v>0109</v>
      </c>
      <c r="O27" s="74">
        <f t="shared" si="4"/>
        <v>0</v>
      </c>
      <c r="P27" s="72">
        <f t="shared" si="5"/>
        <v>0</v>
      </c>
      <c r="Q27" s="74">
        <f t="shared" si="6"/>
        <v>90</v>
      </c>
      <c r="R27" s="72" t="str">
        <f t="shared" si="7"/>
        <v/>
      </c>
      <c r="S27" s="72" t="str">
        <f t="shared" si="8"/>
        <v/>
      </c>
      <c r="AF27" s="18">
        <v>399.32224290115198</v>
      </c>
      <c r="AG27" s="18" t="s">
        <v>28</v>
      </c>
      <c r="AI27" s="23">
        <f>'simulateur graphe PJ OQN'!$B$4</f>
        <v>1</v>
      </c>
      <c r="AJ27" s="24">
        <f t="shared" si="9"/>
        <v>154.93</v>
      </c>
      <c r="AK27" s="24">
        <f t="shared" si="10"/>
        <v>154.93</v>
      </c>
      <c r="AM27" t="str">
        <f t="shared" si="11"/>
        <v>ZONEBASSE</v>
      </c>
      <c r="AN27" t="str">
        <f t="shared" si="12"/>
        <v>HC</v>
      </c>
      <c r="AO27" s="20">
        <f t="shared" si="13"/>
        <v>154.93</v>
      </c>
      <c r="AP27" s="20">
        <f t="shared" si="14"/>
        <v>24742.46</v>
      </c>
      <c r="AQ27" s="20" t="str">
        <f t="shared" si="14"/>
        <v>.</v>
      </c>
      <c r="AR27" s="20" t="str">
        <f t="shared" si="14"/>
        <v>.</v>
      </c>
      <c r="AS27" s="20">
        <f t="shared" si="15"/>
        <v>274.57999999999811</v>
      </c>
      <c r="AT27" s="20">
        <f t="shared" si="0"/>
        <v>8043.3899999999994</v>
      </c>
      <c r="AU27" s="20">
        <f t="shared" si="16"/>
        <v>24742.46</v>
      </c>
    </row>
    <row r="28" spans="1:47" ht="45">
      <c r="A28" s="54">
        <v>29</v>
      </c>
      <c r="B28" s="54" t="s">
        <v>81</v>
      </c>
      <c r="C28" s="58" t="s">
        <v>82</v>
      </c>
      <c r="D28" s="79">
        <v>90</v>
      </c>
      <c r="E28" s="79">
        <v>90</v>
      </c>
      <c r="F28" s="80">
        <v>22675.1</v>
      </c>
      <c r="G28" s="80">
        <v>251.95</v>
      </c>
      <c r="H28" s="80">
        <v>22675.1</v>
      </c>
      <c r="I28" s="80" t="s">
        <v>28</v>
      </c>
      <c r="J28" s="80" t="s">
        <v>28</v>
      </c>
      <c r="K28" s="80">
        <v>251.95</v>
      </c>
      <c r="L28" s="73">
        <f t="shared" si="1"/>
        <v>187.63</v>
      </c>
      <c r="M28" s="73">
        <f t="shared" si="2"/>
        <v>154.93</v>
      </c>
      <c r="N28" s="72" t="str">
        <f t="shared" si="3"/>
        <v>0109</v>
      </c>
      <c r="O28" s="74">
        <f t="shared" si="4"/>
        <v>0</v>
      </c>
      <c r="P28" s="72">
        <f t="shared" si="5"/>
        <v>0</v>
      </c>
      <c r="Q28" s="74">
        <f t="shared" si="6"/>
        <v>90</v>
      </c>
      <c r="R28" s="72" t="str">
        <f t="shared" si="7"/>
        <v/>
      </c>
      <c r="S28" s="72" t="str">
        <f t="shared" si="8"/>
        <v/>
      </c>
      <c r="AF28" s="18">
        <v>249.81104854473901</v>
      </c>
      <c r="AG28" s="18" t="s">
        <v>28</v>
      </c>
      <c r="AI28" s="23">
        <f>'simulateur graphe PJ OQN'!$B$4</f>
        <v>1</v>
      </c>
      <c r="AJ28" s="24">
        <f t="shared" si="9"/>
        <v>154.93</v>
      </c>
      <c r="AK28" s="24">
        <f t="shared" si="10"/>
        <v>154.93</v>
      </c>
      <c r="AM28" t="str">
        <f t="shared" si="11"/>
        <v>ZONEBASSE</v>
      </c>
      <c r="AN28" t="str">
        <f t="shared" si="12"/>
        <v>HC</v>
      </c>
      <c r="AO28" s="20">
        <f t="shared" si="13"/>
        <v>154.93</v>
      </c>
      <c r="AP28" s="20">
        <f t="shared" si="14"/>
        <v>22675.1</v>
      </c>
      <c r="AQ28" s="20" t="str">
        <f t="shared" si="14"/>
        <v>.</v>
      </c>
      <c r="AR28" s="20" t="str">
        <f t="shared" si="14"/>
        <v>.</v>
      </c>
      <c r="AS28" s="20">
        <f t="shared" si="15"/>
        <v>251.54999999999927</v>
      </c>
      <c r="AT28" s="20">
        <f t="shared" si="0"/>
        <v>5976.0299999999988</v>
      </c>
      <c r="AU28" s="20">
        <f t="shared" si="16"/>
        <v>22675.1</v>
      </c>
    </row>
    <row r="29" spans="1:47" ht="45">
      <c r="A29" s="54">
        <v>30</v>
      </c>
      <c r="B29" s="54" t="s">
        <v>83</v>
      </c>
      <c r="C29" s="58" t="s">
        <v>84</v>
      </c>
      <c r="D29" s="79">
        <v>90</v>
      </c>
      <c r="E29" s="79">
        <v>90</v>
      </c>
      <c r="F29" s="80">
        <v>17358.41</v>
      </c>
      <c r="G29" s="80">
        <v>192.87</v>
      </c>
      <c r="H29" s="80">
        <v>17358.41</v>
      </c>
      <c r="I29" s="80" t="s">
        <v>28</v>
      </c>
      <c r="J29" s="80" t="s">
        <v>28</v>
      </c>
      <c r="K29" s="80">
        <v>192.87</v>
      </c>
      <c r="L29" s="73">
        <f t="shared" si="1"/>
        <v>187.63</v>
      </c>
      <c r="M29" s="73">
        <f t="shared" si="2"/>
        <v>154.93</v>
      </c>
      <c r="N29" s="72" t="str">
        <f t="shared" si="3"/>
        <v>0109</v>
      </c>
      <c r="O29" s="74">
        <f t="shared" si="4"/>
        <v>0</v>
      </c>
      <c r="P29" s="72">
        <f t="shared" si="5"/>
        <v>0</v>
      </c>
      <c r="Q29" s="74">
        <f t="shared" si="6"/>
        <v>90</v>
      </c>
      <c r="R29" s="72" t="str">
        <f t="shared" si="7"/>
        <v/>
      </c>
      <c r="S29" s="72" t="str">
        <f t="shared" si="8"/>
        <v/>
      </c>
      <c r="AF29" s="18">
        <v>6608.6903670167603</v>
      </c>
      <c r="AG29" s="18">
        <v>53.75</v>
      </c>
      <c r="AI29" s="23">
        <f>'simulateur graphe PJ OQN'!$B$4</f>
        <v>1</v>
      </c>
      <c r="AJ29" s="24">
        <f t="shared" si="9"/>
        <v>154.93</v>
      </c>
      <c r="AK29" s="24">
        <f t="shared" si="10"/>
        <v>154.93</v>
      </c>
      <c r="AM29" t="str">
        <f t="shared" si="11"/>
        <v>ZONEBASSE</v>
      </c>
      <c r="AN29" t="str">
        <f t="shared" si="12"/>
        <v>HC</v>
      </c>
      <c r="AO29" s="20">
        <f t="shared" si="13"/>
        <v>154.93</v>
      </c>
      <c r="AP29" s="20">
        <f t="shared" si="14"/>
        <v>17358.41</v>
      </c>
      <c r="AQ29" s="20" t="str">
        <f t="shared" si="14"/>
        <v>.</v>
      </c>
      <c r="AR29" s="20" t="str">
        <f t="shared" si="14"/>
        <v>.</v>
      </c>
      <c r="AS29" s="20">
        <f t="shared" si="15"/>
        <v>192.97999999999956</v>
      </c>
      <c r="AT29" s="20">
        <f t="shared" si="0"/>
        <v>659.34000000000015</v>
      </c>
      <c r="AU29" s="20">
        <f t="shared" si="16"/>
        <v>17358.41</v>
      </c>
    </row>
    <row r="30" spans="1:47" ht="33.75">
      <c r="A30" s="54">
        <v>31</v>
      </c>
      <c r="B30" s="54" t="s">
        <v>85</v>
      </c>
      <c r="C30" s="58" t="s">
        <v>86</v>
      </c>
      <c r="D30" s="79">
        <v>22</v>
      </c>
      <c r="E30" s="79">
        <v>42</v>
      </c>
      <c r="F30" s="80">
        <v>3033.94</v>
      </c>
      <c r="G30" s="80">
        <v>137.91</v>
      </c>
      <c r="H30" s="80">
        <v>3033.94</v>
      </c>
      <c r="I30" s="80">
        <v>3901.61</v>
      </c>
      <c r="J30" s="80">
        <v>4651.76</v>
      </c>
      <c r="K30" s="80">
        <v>105.59</v>
      </c>
      <c r="L30" s="73">
        <f t="shared" si="1"/>
        <v>140.49</v>
      </c>
      <c r="M30" s="73">
        <f t="shared" si="2"/>
        <v>154.93</v>
      </c>
      <c r="N30" s="72" t="str">
        <f t="shared" si="3"/>
        <v>0109</v>
      </c>
      <c r="O30" s="74">
        <f t="shared" si="4"/>
        <v>20</v>
      </c>
      <c r="P30" s="72">
        <f t="shared" si="5"/>
        <v>1</v>
      </c>
      <c r="Q30" s="74">
        <f t="shared" si="6"/>
        <v>22</v>
      </c>
      <c r="R30" s="72">
        <f t="shared" si="7"/>
        <v>29</v>
      </c>
      <c r="S30" s="72">
        <f t="shared" si="8"/>
        <v>36</v>
      </c>
      <c r="AF30" s="18">
        <v>8654.5252482527794</v>
      </c>
      <c r="AG30" s="18">
        <v>48</v>
      </c>
      <c r="AI30" s="23">
        <f>'simulateur graphe PJ OQN'!$B$4</f>
        <v>1</v>
      </c>
      <c r="AJ30" s="24">
        <f t="shared" si="9"/>
        <v>154.93</v>
      </c>
      <c r="AK30" s="24">
        <f t="shared" si="10"/>
        <v>154.93</v>
      </c>
      <c r="AM30" t="str">
        <f t="shared" si="11"/>
        <v>ZONEBASSE</v>
      </c>
      <c r="AN30" t="str">
        <f t="shared" si="12"/>
        <v>HC</v>
      </c>
      <c r="AO30" s="20">
        <f t="shared" si="13"/>
        <v>154.93</v>
      </c>
      <c r="AP30" s="20">
        <f t="shared" si="14"/>
        <v>3033.94</v>
      </c>
      <c r="AQ30" s="20">
        <f t="shared" si="14"/>
        <v>3901.61</v>
      </c>
      <c r="AR30" s="20">
        <f t="shared" si="14"/>
        <v>4651.76</v>
      </c>
      <c r="AS30" s="20">
        <f t="shared" si="15"/>
        <v>322.56999999999971</v>
      </c>
      <c r="AT30" s="20">
        <f t="shared" si="0"/>
        <v>-2783.5300000000007</v>
      </c>
      <c r="AU30" s="20">
        <f t="shared" si="16"/>
        <v>3033.94</v>
      </c>
    </row>
    <row r="31" spans="1:47" ht="33.75">
      <c r="A31" s="54">
        <v>32</v>
      </c>
      <c r="B31" s="54" t="s">
        <v>87</v>
      </c>
      <c r="C31" s="58" t="s">
        <v>88</v>
      </c>
      <c r="D31" s="79">
        <v>50</v>
      </c>
      <c r="E31" s="79">
        <v>56</v>
      </c>
      <c r="F31" s="80">
        <v>6017.96</v>
      </c>
      <c r="G31" s="80">
        <v>97.59</v>
      </c>
      <c r="H31" s="80">
        <v>6017.96</v>
      </c>
      <c r="I31" s="80" t="s">
        <v>28</v>
      </c>
      <c r="J31" s="80" t="s">
        <v>28</v>
      </c>
      <c r="K31" s="80">
        <v>113.01</v>
      </c>
      <c r="L31" s="73">
        <f t="shared" si="1"/>
        <v>140.49</v>
      </c>
      <c r="M31" s="73">
        <f t="shared" si="2"/>
        <v>154.93</v>
      </c>
      <c r="N31" s="72" t="str">
        <f t="shared" si="3"/>
        <v>0109</v>
      </c>
      <c r="O31" s="74">
        <f t="shared" si="4"/>
        <v>6</v>
      </c>
      <c r="P31" s="72">
        <f t="shared" si="5"/>
        <v>0</v>
      </c>
      <c r="Q31" s="74">
        <f t="shared" si="6"/>
        <v>50</v>
      </c>
      <c r="R31" s="72" t="str">
        <f t="shared" si="7"/>
        <v/>
      </c>
      <c r="S31" s="72" t="str">
        <f t="shared" si="8"/>
        <v/>
      </c>
      <c r="AF31" s="18" t="s">
        <v>28</v>
      </c>
      <c r="AG31" s="18" t="s">
        <v>28</v>
      </c>
      <c r="AI31" s="23">
        <f>'simulateur graphe PJ OQN'!$B$4</f>
        <v>1</v>
      </c>
      <c r="AJ31" s="24">
        <f t="shared" si="9"/>
        <v>154.93</v>
      </c>
      <c r="AK31" s="24">
        <f t="shared" si="10"/>
        <v>154.93</v>
      </c>
      <c r="AM31" t="str">
        <f t="shared" si="11"/>
        <v>ZONEBASSE</v>
      </c>
      <c r="AN31" t="str">
        <f t="shared" si="12"/>
        <v>HC</v>
      </c>
      <c r="AO31" s="20">
        <f t="shared" si="13"/>
        <v>154.93</v>
      </c>
      <c r="AP31" s="20">
        <f t="shared" si="14"/>
        <v>6017.96</v>
      </c>
      <c r="AQ31" s="20" t="str">
        <f t="shared" si="14"/>
        <v>.</v>
      </c>
      <c r="AR31" s="20" t="str">
        <f t="shared" si="14"/>
        <v>.</v>
      </c>
      <c r="AS31" s="20">
        <f t="shared" si="15"/>
        <v>-197.59000000000015</v>
      </c>
      <c r="AT31" s="20">
        <f t="shared" si="0"/>
        <v>-2643.3100000000013</v>
      </c>
      <c r="AU31" s="20">
        <f t="shared" si="16"/>
        <v>6017.96</v>
      </c>
    </row>
    <row r="32" spans="1:47" ht="45">
      <c r="A32" s="54">
        <v>33</v>
      </c>
      <c r="B32" s="54" t="s">
        <v>89</v>
      </c>
      <c r="C32" s="58" t="s">
        <v>90</v>
      </c>
      <c r="D32" s="79">
        <v>50</v>
      </c>
      <c r="E32" s="79">
        <v>56</v>
      </c>
      <c r="F32" s="80">
        <v>6112.73</v>
      </c>
      <c r="G32" s="80">
        <v>122.25</v>
      </c>
      <c r="H32" s="80">
        <v>6112.73</v>
      </c>
      <c r="I32" s="80" t="s">
        <v>28</v>
      </c>
      <c r="J32" s="80" t="s">
        <v>28</v>
      </c>
      <c r="K32" s="80">
        <v>111.14</v>
      </c>
      <c r="L32" s="73">
        <f t="shared" si="1"/>
        <v>140.49</v>
      </c>
      <c r="M32" s="73">
        <f t="shared" si="2"/>
        <v>154.93</v>
      </c>
      <c r="N32" s="72" t="str">
        <f t="shared" si="3"/>
        <v>0109</v>
      </c>
      <c r="O32" s="74">
        <f t="shared" si="4"/>
        <v>6</v>
      </c>
      <c r="P32" s="72">
        <f t="shared" si="5"/>
        <v>0</v>
      </c>
      <c r="Q32" s="74">
        <f t="shared" si="6"/>
        <v>50</v>
      </c>
      <c r="R32" s="72" t="str">
        <f t="shared" si="7"/>
        <v/>
      </c>
      <c r="S32" s="72" t="str">
        <f t="shared" si="8"/>
        <v/>
      </c>
      <c r="AF32" s="18">
        <v>18882.6025661524</v>
      </c>
      <c r="AG32" s="18">
        <v>297.66666666666703</v>
      </c>
      <c r="AI32" s="23">
        <f>'simulateur graphe PJ OQN'!$B$4</f>
        <v>1</v>
      </c>
      <c r="AJ32" s="24">
        <f t="shared" si="9"/>
        <v>154.93</v>
      </c>
      <c r="AK32" s="24">
        <f t="shared" si="10"/>
        <v>154.93</v>
      </c>
      <c r="AM32" t="str">
        <f t="shared" si="11"/>
        <v>ZONEBASSE</v>
      </c>
      <c r="AN32" t="str">
        <f t="shared" si="12"/>
        <v>HC</v>
      </c>
      <c r="AO32" s="20">
        <f t="shared" si="13"/>
        <v>154.93</v>
      </c>
      <c r="AP32" s="20">
        <f t="shared" si="14"/>
        <v>6112.73</v>
      </c>
      <c r="AQ32" s="20" t="str">
        <f t="shared" si="14"/>
        <v>.</v>
      </c>
      <c r="AR32" s="20" t="str">
        <f t="shared" si="14"/>
        <v>.</v>
      </c>
      <c r="AS32" s="20">
        <f t="shared" si="15"/>
        <v>2.9999999999745341E-2</v>
      </c>
      <c r="AT32" s="20">
        <f t="shared" si="0"/>
        <v>-2612.1200000000008</v>
      </c>
      <c r="AU32" s="20">
        <f t="shared" si="16"/>
        <v>6112.73</v>
      </c>
    </row>
    <row r="33" spans="1:47" ht="45">
      <c r="A33" s="54">
        <v>34</v>
      </c>
      <c r="B33" s="54" t="s">
        <v>91</v>
      </c>
      <c r="C33" s="58" t="s">
        <v>92</v>
      </c>
      <c r="D33" s="79">
        <v>78</v>
      </c>
      <c r="E33" s="79">
        <v>84</v>
      </c>
      <c r="F33" s="80">
        <v>9695.06</v>
      </c>
      <c r="G33" s="80">
        <v>124.3</v>
      </c>
      <c r="H33" s="80">
        <v>9695.06</v>
      </c>
      <c r="I33" s="80" t="s">
        <v>28</v>
      </c>
      <c r="J33" s="80" t="s">
        <v>28</v>
      </c>
      <c r="K33" s="80">
        <v>119.38</v>
      </c>
      <c r="L33" s="73">
        <f t="shared" si="1"/>
        <v>140.49</v>
      </c>
      <c r="M33" s="73">
        <f t="shared" si="2"/>
        <v>154.93</v>
      </c>
      <c r="N33" s="72" t="str">
        <f t="shared" si="3"/>
        <v>0109</v>
      </c>
      <c r="O33" s="74">
        <f t="shared" si="4"/>
        <v>6</v>
      </c>
      <c r="P33" s="72">
        <f t="shared" si="5"/>
        <v>0</v>
      </c>
      <c r="Q33" s="74">
        <f t="shared" si="6"/>
        <v>78</v>
      </c>
      <c r="R33" s="72" t="str">
        <f t="shared" si="7"/>
        <v/>
      </c>
      <c r="S33" s="72" t="str">
        <f t="shared" si="8"/>
        <v/>
      </c>
      <c r="AF33" s="18">
        <v>8315.12452017338</v>
      </c>
      <c r="AG33" s="18">
        <v>43.546875</v>
      </c>
      <c r="AI33" s="23">
        <f>'simulateur graphe PJ OQN'!$B$4</f>
        <v>1</v>
      </c>
      <c r="AJ33" s="24">
        <f t="shared" si="9"/>
        <v>154.93</v>
      </c>
      <c r="AK33" s="24">
        <f t="shared" si="10"/>
        <v>154.93</v>
      </c>
      <c r="AM33" t="str">
        <f t="shared" si="11"/>
        <v>ZONEBASSE</v>
      </c>
      <c r="AN33" t="str">
        <f t="shared" si="12"/>
        <v>HC</v>
      </c>
      <c r="AO33" s="20">
        <f t="shared" si="13"/>
        <v>154.93</v>
      </c>
      <c r="AP33" s="20">
        <f t="shared" si="14"/>
        <v>9695.06</v>
      </c>
      <c r="AQ33" s="20" t="str">
        <f t="shared" si="14"/>
        <v>.</v>
      </c>
      <c r="AR33" s="20" t="str">
        <f t="shared" si="14"/>
        <v>.</v>
      </c>
      <c r="AS33" s="20">
        <f t="shared" si="15"/>
        <v>-213.47999999999956</v>
      </c>
      <c r="AT33" s="20">
        <f t="shared" si="0"/>
        <v>-2092.2700000000004</v>
      </c>
      <c r="AU33" s="20">
        <f t="shared" si="16"/>
        <v>9695.06</v>
      </c>
    </row>
    <row r="34" spans="1:47" ht="45">
      <c r="A34" s="54">
        <v>35</v>
      </c>
      <c r="B34" s="54" t="s">
        <v>93</v>
      </c>
      <c r="C34" s="58" t="s">
        <v>94</v>
      </c>
      <c r="D34" s="79">
        <v>64</v>
      </c>
      <c r="E34" s="79">
        <v>70</v>
      </c>
      <c r="F34" s="80">
        <v>10998.8</v>
      </c>
      <c r="G34" s="80">
        <v>171.86</v>
      </c>
      <c r="H34" s="80">
        <v>10998.8</v>
      </c>
      <c r="I34" s="80" t="s">
        <v>28</v>
      </c>
      <c r="J34" s="80" t="s">
        <v>28</v>
      </c>
      <c r="K34" s="80">
        <v>161.75</v>
      </c>
      <c r="L34" s="73">
        <f t="shared" si="1"/>
        <v>140.49</v>
      </c>
      <c r="M34" s="73">
        <f t="shared" si="2"/>
        <v>154.93</v>
      </c>
      <c r="N34" s="72" t="str">
        <f t="shared" si="3"/>
        <v>0109</v>
      </c>
      <c r="O34" s="74">
        <f t="shared" si="4"/>
        <v>6</v>
      </c>
      <c r="P34" s="72">
        <f t="shared" si="5"/>
        <v>0</v>
      </c>
      <c r="Q34" s="74">
        <f t="shared" si="6"/>
        <v>64</v>
      </c>
      <c r="R34" s="72" t="str">
        <f t="shared" si="7"/>
        <v/>
      </c>
      <c r="S34" s="72" t="str">
        <f t="shared" si="8"/>
        <v/>
      </c>
      <c r="AF34" s="18">
        <v>9674.3037258623499</v>
      </c>
      <c r="AG34" s="18">
        <v>46.844444444444399</v>
      </c>
      <c r="AI34" s="23">
        <f>'simulateur graphe PJ OQN'!$B$4</f>
        <v>1</v>
      </c>
      <c r="AJ34" s="24">
        <f t="shared" si="9"/>
        <v>154.93</v>
      </c>
      <c r="AK34" s="24">
        <f t="shared" si="10"/>
        <v>154.93</v>
      </c>
      <c r="AM34" t="str">
        <f t="shared" si="11"/>
        <v>ZONEBASSE</v>
      </c>
      <c r="AN34" t="str">
        <f t="shared" si="12"/>
        <v>HC</v>
      </c>
      <c r="AO34" s="20">
        <f t="shared" si="13"/>
        <v>154.93</v>
      </c>
      <c r="AP34" s="20">
        <f t="shared" si="14"/>
        <v>10998.8</v>
      </c>
      <c r="AQ34" s="20" t="str">
        <f t="shared" si="14"/>
        <v>.</v>
      </c>
      <c r="AR34" s="20" t="str">
        <f t="shared" si="14"/>
        <v>.</v>
      </c>
      <c r="AS34" s="20">
        <f t="shared" si="15"/>
        <v>-161.95000000000073</v>
      </c>
      <c r="AT34" s="20">
        <f t="shared" si="0"/>
        <v>1730.1899999999987</v>
      </c>
      <c r="AU34" s="20">
        <f t="shared" si="16"/>
        <v>10998.8</v>
      </c>
    </row>
    <row r="35" spans="1:47" ht="45">
      <c r="A35" s="54">
        <v>36</v>
      </c>
      <c r="B35" s="54" t="s">
        <v>95</v>
      </c>
      <c r="C35" s="58" t="s">
        <v>96</v>
      </c>
      <c r="D35" s="79">
        <v>78</v>
      </c>
      <c r="E35" s="79">
        <v>84</v>
      </c>
      <c r="F35" s="80">
        <v>11221.46</v>
      </c>
      <c r="G35" s="80">
        <v>15.9</v>
      </c>
      <c r="H35" s="80">
        <v>11221.46</v>
      </c>
      <c r="I35" s="80" t="s">
        <v>28</v>
      </c>
      <c r="J35" s="80" t="s">
        <v>28</v>
      </c>
      <c r="K35" s="80">
        <v>161.75</v>
      </c>
      <c r="L35" s="73">
        <f t="shared" si="1"/>
        <v>140.49</v>
      </c>
      <c r="M35" s="73">
        <f t="shared" si="2"/>
        <v>154.93</v>
      </c>
      <c r="N35" s="72" t="str">
        <f t="shared" si="3"/>
        <v>0109</v>
      </c>
      <c r="O35" s="74">
        <f t="shared" si="4"/>
        <v>6</v>
      </c>
      <c r="P35" s="72">
        <f t="shared" si="5"/>
        <v>0</v>
      </c>
      <c r="Q35" s="74">
        <f t="shared" si="6"/>
        <v>78</v>
      </c>
      <c r="R35" s="72" t="str">
        <f t="shared" si="7"/>
        <v/>
      </c>
      <c r="S35" s="72" t="str">
        <f t="shared" si="8"/>
        <v/>
      </c>
      <c r="AF35" s="18">
        <v>10452.663992719799</v>
      </c>
      <c r="AG35" s="18">
        <v>52.316326530612301</v>
      </c>
      <c r="AI35" s="23">
        <f>'simulateur graphe PJ OQN'!$B$4</f>
        <v>1</v>
      </c>
      <c r="AJ35" s="24">
        <f t="shared" si="9"/>
        <v>154.93</v>
      </c>
      <c r="AK35" s="24">
        <f t="shared" si="10"/>
        <v>154.93</v>
      </c>
      <c r="AM35" t="str">
        <f t="shared" si="11"/>
        <v>ZONEBASSE</v>
      </c>
      <c r="AN35" t="str">
        <f t="shared" si="12"/>
        <v>HC</v>
      </c>
      <c r="AO35" s="20">
        <f t="shared" si="13"/>
        <v>154.93</v>
      </c>
      <c r="AP35" s="20">
        <f t="shared" si="14"/>
        <v>11221.46</v>
      </c>
      <c r="AQ35" s="20" t="str">
        <f t="shared" si="14"/>
        <v>.</v>
      </c>
      <c r="AR35" s="20" t="str">
        <f t="shared" si="14"/>
        <v>.</v>
      </c>
      <c r="AS35" s="20">
        <f t="shared" si="15"/>
        <v>-2203.7900000000009</v>
      </c>
      <c r="AT35" s="20">
        <f t="shared" si="0"/>
        <v>-311.65000000000146</v>
      </c>
      <c r="AU35" s="20">
        <f t="shared" si="16"/>
        <v>11221.46</v>
      </c>
    </row>
    <row r="36" spans="1:47" ht="33.75">
      <c r="A36" s="54">
        <v>37</v>
      </c>
      <c r="B36" s="54" t="s">
        <v>97</v>
      </c>
      <c r="C36" s="58" t="s">
        <v>98</v>
      </c>
      <c r="D36" s="79">
        <v>15</v>
      </c>
      <c r="E36" s="79">
        <v>35</v>
      </c>
      <c r="F36" s="80">
        <v>1912.83</v>
      </c>
      <c r="G36" s="80">
        <v>127.52</v>
      </c>
      <c r="H36" s="80">
        <v>1912.83</v>
      </c>
      <c r="I36" s="80">
        <v>2567.35</v>
      </c>
      <c r="J36" s="80">
        <v>3221.7</v>
      </c>
      <c r="K36" s="80">
        <v>88.67</v>
      </c>
      <c r="L36" s="73">
        <f t="shared" si="1"/>
        <v>120</v>
      </c>
      <c r="M36" s="73">
        <f t="shared" si="2"/>
        <v>154.93</v>
      </c>
      <c r="N36" s="72" t="str">
        <f t="shared" si="3"/>
        <v>0109</v>
      </c>
      <c r="O36" s="74">
        <f t="shared" si="4"/>
        <v>20</v>
      </c>
      <c r="P36" s="72">
        <f t="shared" si="5"/>
        <v>1</v>
      </c>
      <c r="Q36" s="74">
        <f t="shared" si="6"/>
        <v>15</v>
      </c>
      <c r="R36" s="72">
        <f t="shared" si="7"/>
        <v>22</v>
      </c>
      <c r="S36" s="72">
        <f t="shared" si="8"/>
        <v>29</v>
      </c>
      <c r="AF36" s="18">
        <v>16976.053977809799</v>
      </c>
      <c r="AG36" s="18">
        <v>76.246376811594203</v>
      </c>
      <c r="AI36" s="23">
        <f>'simulateur graphe PJ OQN'!$B$4</f>
        <v>1</v>
      </c>
      <c r="AJ36" s="24">
        <f t="shared" si="9"/>
        <v>154.93</v>
      </c>
      <c r="AK36" s="24">
        <f t="shared" si="10"/>
        <v>154.93</v>
      </c>
      <c r="AM36" t="str">
        <f t="shared" si="11"/>
        <v>ZONEBASSE</v>
      </c>
      <c r="AN36" t="str">
        <f t="shared" si="12"/>
        <v>HC</v>
      </c>
      <c r="AO36" s="20">
        <f t="shared" si="13"/>
        <v>154.93</v>
      </c>
      <c r="AP36" s="20">
        <f t="shared" si="14"/>
        <v>1912.83</v>
      </c>
      <c r="AQ36" s="20">
        <f t="shared" si="14"/>
        <v>2567.35</v>
      </c>
      <c r="AR36" s="20">
        <f t="shared" si="14"/>
        <v>3221.7</v>
      </c>
      <c r="AS36" s="20">
        <f t="shared" si="15"/>
        <v>206.91999999999962</v>
      </c>
      <c r="AT36" s="20">
        <f t="shared" si="0"/>
        <v>-2581.4499999999998</v>
      </c>
      <c r="AU36" s="20">
        <f t="shared" si="16"/>
        <v>1912.83</v>
      </c>
    </row>
    <row r="37" spans="1:47" ht="33.75">
      <c r="A37" s="54">
        <v>38</v>
      </c>
      <c r="B37" s="54" t="s">
        <v>99</v>
      </c>
      <c r="C37" s="58" t="s">
        <v>100</v>
      </c>
      <c r="D37" s="79">
        <v>15</v>
      </c>
      <c r="E37" s="79">
        <v>35</v>
      </c>
      <c r="F37" s="80">
        <v>1919.89</v>
      </c>
      <c r="G37" s="80">
        <v>127.99</v>
      </c>
      <c r="H37" s="80">
        <v>1919.89</v>
      </c>
      <c r="I37" s="80">
        <v>2576.83</v>
      </c>
      <c r="J37" s="80">
        <v>3233.6</v>
      </c>
      <c r="K37" s="80">
        <v>92.39</v>
      </c>
      <c r="L37" s="73">
        <f t="shared" si="1"/>
        <v>120</v>
      </c>
      <c r="M37" s="73">
        <f t="shared" si="2"/>
        <v>154.93</v>
      </c>
      <c r="N37" s="72" t="str">
        <f t="shared" si="3"/>
        <v>0109</v>
      </c>
      <c r="O37" s="74">
        <f t="shared" si="4"/>
        <v>20</v>
      </c>
      <c r="P37" s="72">
        <f t="shared" si="5"/>
        <v>1</v>
      </c>
      <c r="Q37" s="74">
        <f t="shared" si="6"/>
        <v>15</v>
      </c>
      <c r="R37" s="72">
        <f t="shared" si="7"/>
        <v>22</v>
      </c>
      <c r="S37" s="72">
        <f t="shared" si="8"/>
        <v>29</v>
      </c>
      <c r="AF37" s="18">
        <v>21521.6735685323</v>
      </c>
      <c r="AG37" s="18">
        <v>89.6727272727273</v>
      </c>
      <c r="AI37" s="23">
        <f>'simulateur graphe PJ OQN'!$B$4</f>
        <v>1</v>
      </c>
      <c r="AJ37" s="24">
        <f t="shared" si="9"/>
        <v>154.93</v>
      </c>
      <c r="AK37" s="24">
        <f t="shared" si="10"/>
        <v>154.93</v>
      </c>
      <c r="AM37" t="str">
        <f t="shared" si="11"/>
        <v>ZONEBASSE</v>
      </c>
      <c r="AN37" t="str">
        <f t="shared" si="12"/>
        <v>HC</v>
      </c>
      <c r="AO37" s="20">
        <f t="shared" si="13"/>
        <v>154.93</v>
      </c>
      <c r="AP37" s="20">
        <f t="shared" si="14"/>
        <v>1919.89</v>
      </c>
      <c r="AQ37" s="20">
        <f t="shared" si="14"/>
        <v>2576.83</v>
      </c>
      <c r="AR37" s="20">
        <f t="shared" si="14"/>
        <v>3233.6</v>
      </c>
      <c r="AS37" s="20">
        <f t="shared" si="15"/>
        <v>92.339999999999691</v>
      </c>
      <c r="AT37" s="20">
        <f t="shared" si="0"/>
        <v>-2364.9500000000007</v>
      </c>
      <c r="AU37" s="20">
        <f t="shared" si="16"/>
        <v>1919.89</v>
      </c>
    </row>
    <row r="38" spans="1:47" ht="45">
      <c r="A38" s="54">
        <v>39</v>
      </c>
      <c r="B38" s="54" t="s">
        <v>101</v>
      </c>
      <c r="C38" s="58" t="s">
        <v>102</v>
      </c>
      <c r="D38" s="79">
        <v>15</v>
      </c>
      <c r="E38" s="79">
        <v>35</v>
      </c>
      <c r="F38" s="80">
        <v>2006.51</v>
      </c>
      <c r="G38" s="80">
        <v>133.77000000000001</v>
      </c>
      <c r="H38" s="80">
        <v>2006.51</v>
      </c>
      <c r="I38" s="80">
        <v>2796.53</v>
      </c>
      <c r="J38" s="80">
        <v>3601.47</v>
      </c>
      <c r="K38" s="80">
        <v>90.36</v>
      </c>
      <c r="L38" s="73">
        <f t="shared" si="1"/>
        <v>120</v>
      </c>
      <c r="M38" s="73">
        <f t="shared" si="2"/>
        <v>154.93</v>
      </c>
      <c r="N38" s="72" t="str">
        <f t="shared" si="3"/>
        <v>0109</v>
      </c>
      <c r="O38" s="74">
        <f t="shared" si="4"/>
        <v>20</v>
      </c>
      <c r="P38" s="72">
        <f t="shared" si="5"/>
        <v>1</v>
      </c>
      <c r="Q38" s="74">
        <f t="shared" si="6"/>
        <v>15</v>
      </c>
      <c r="R38" s="72">
        <f t="shared" si="7"/>
        <v>22</v>
      </c>
      <c r="S38" s="72">
        <f t="shared" si="8"/>
        <v>29</v>
      </c>
      <c r="AF38" s="18">
        <v>29155.8560533604</v>
      </c>
      <c r="AG38" s="18">
        <v>121.04950495049501</v>
      </c>
      <c r="AI38" s="23">
        <f>'simulateur graphe PJ OQN'!$B$4</f>
        <v>1</v>
      </c>
      <c r="AJ38" s="24">
        <f t="shared" si="9"/>
        <v>154.93</v>
      </c>
      <c r="AK38" s="24">
        <f t="shared" si="10"/>
        <v>154.93</v>
      </c>
      <c r="AM38" t="str">
        <f t="shared" si="11"/>
        <v>ZONEBASSE</v>
      </c>
      <c r="AN38" t="str">
        <f t="shared" si="12"/>
        <v>HC</v>
      </c>
      <c r="AO38" s="20">
        <f t="shared" si="13"/>
        <v>154.93</v>
      </c>
      <c r="AP38" s="20">
        <f t="shared" si="14"/>
        <v>2006.51</v>
      </c>
      <c r="AQ38" s="20">
        <f t="shared" si="14"/>
        <v>2796.53</v>
      </c>
      <c r="AR38" s="20">
        <f t="shared" si="14"/>
        <v>3601.47</v>
      </c>
      <c r="AS38" s="20">
        <f t="shared" si="15"/>
        <v>529.23</v>
      </c>
      <c r="AT38" s="20">
        <f t="shared" si="0"/>
        <v>-2108.7299999999996</v>
      </c>
      <c r="AU38" s="20">
        <f t="shared" si="16"/>
        <v>2006.51</v>
      </c>
    </row>
    <row r="39" spans="1:47" ht="45">
      <c r="A39" s="54">
        <v>40</v>
      </c>
      <c r="B39" s="54" t="s">
        <v>103</v>
      </c>
      <c r="C39" s="58" t="s">
        <v>104</v>
      </c>
      <c r="D39" s="79">
        <v>57</v>
      </c>
      <c r="E39" s="79">
        <v>63</v>
      </c>
      <c r="F39" s="80">
        <v>6372.86</v>
      </c>
      <c r="G39" s="80">
        <v>98.98</v>
      </c>
      <c r="H39" s="80">
        <v>6372.86</v>
      </c>
      <c r="I39" s="80" t="s">
        <v>28</v>
      </c>
      <c r="J39" s="80" t="s">
        <v>28</v>
      </c>
      <c r="K39" s="80">
        <v>106.04</v>
      </c>
      <c r="L39" s="73">
        <f t="shared" si="1"/>
        <v>120</v>
      </c>
      <c r="M39" s="73">
        <f t="shared" si="2"/>
        <v>154.93</v>
      </c>
      <c r="N39" s="72" t="str">
        <f t="shared" si="3"/>
        <v>0109</v>
      </c>
      <c r="O39" s="74">
        <f t="shared" si="4"/>
        <v>6</v>
      </c>
      <c r="P39" s="72">
        <f t="shared" si="5"/>
        <v>0</v>
      </c>
      <c r="Q39" s="74">
        <f t="shared" si="6"/>
        <v>57</v>
      </c>
      <c r="R39" s="72" t="str">
        <f t="shared" si="7"/>
        <v/>
      </c>
      <c r="S39" s="72" t="str">
        <f t="shared" si="8"/>
        <v/>
      </c>
      <c r="AF39" s="18">
        <v>5098.0299987919998</v>
      </c>
      <c r="AG39" s="18">
        <v>32.089005235602102</v>
      </c>
      <c r="AI39" s="23">
        <f>'simulateur graphe PJ OQN'!$B$4</f>
        <v>1</v>
      </c>
      <c r="AJ39" s="24">
        <f t="shared" si="9"/>
        <v>154.93</v>
      </c>
      <c r="AK39" s="24">
        <f t="shared" si="10"/>
        <v>154.93</v>
      </c>
      <c r="AM39" t="str">
        <f t="shared" si="11"/>
        <v>ZONEBASSE</v>
      </c>
      <c r="AN39" t="str">
        <f t="shared" si="12"/>
        <v>HC</v>
      </c>
      <c r="AO39" s="20">
        <f t="shared" si="13"/>
        <v>154.93</v>
      </c>
      <c r="AP39" s="20">
        <f t="shared" si="14"/>
        <v>6372.86</v>
      </c>
      <c r="AQ39" s="20" t="str">
        <f t="shared" si="14"/>
        <v>.</v>
      </c>
      <c r="AR39" s="20" t="str">
        <f t="shared" si="14"/>
        <v>.</v>
      </c>
      <c r="AS39" s="20">
        <f t="shared" si="15"/>
        <v>-201.6200000000008</v>
      </c>
      <c r="AT39" s="20">
        <f t="shared" si="0"/>
        <v>-1444.0599999999995</v>
      </c>
      <c r="AU39" s="20">
        <f t="shared" si="16"/>
        <v>6372.86</v>
      </c>
    </row>
    <row r="40" spans="1:47" ht="33.75">
      <c r="A40" s="54">
        <v>41</v>
      </c>
      <c r="B40" s="54" t="s">
        <v>105</v>
      </c>
      <c r="C40" s="58" t="s">
        <v>106</v>
      </c>
      <c r="D40" s="79">
        <v>57</v>
      </c>
      <c r="E40" s="79">
        <v>63</v>
      </c>
      <c r="F40" s="80">
        <v>10125.49</v>
      </c>
      <c r="G40" s="80">
        <v>177.64</v>
      </c>
      <c r="H40" s="80">
        <v>10125.49</v>
      </c>
      <c r="I40" s="80" t="s">
        <v>28</v>
      </c>
      <c r="J40" s="80" t="s">
        <v>28</v>
      </c>
      <c r="K40" s="80">
        <v>168.76</v>
      </c>
      <c r="L40" s="73">
        <f t="shared" si="1"/>
        <v>120</v>
      </c>
      <c r="M40" s="73">
        <f t="shared" si="2"/>
        <v>154.93</v>
      </c>
      <c r="N40" s="72" t="str">
        <f t="shared" si="3"/>
        <v>0109</v>
      </c>
      <c r="O40" s="74">
        <f t="shared" si="4"/>
        <v>6</v>
      </c>
      <c r="P40" s="72">
        <f t="shared" si="5"/>
        <v>0</v>
      </c>
      <c r="Q40" s="74">
        <f t="shared" si="6"/>
        <v>57</v>
      </c>
      <c r="R40" s="72" t="str">
        <f t="shared" si="7"/>
        <v/>
      </c>
      <c r="S40" s="72" t="str">
        <f t="shared" si="8"/>
        <v/>
      </c>
      <c r="AF40" s="18">
        <v>6902.0762033883102</v>
      </c>
      <c r="AG40" s="18">
        <v>39.954545454545503</v>
      </c>
      <c r="AI40" s="23">
        <f>'simulateur graphe PJ OQN'!$B$4</f>
        <v>1</v>
      </c>
      <c r="AJ40" s="24">
        <f t="shared" si="9"/>
        <v>154.93</v>
      </c>
      <c r="AK40" s="24">
        <f t="shared" si="10"/>
        <v>154.93</v>
      </c>
      <c r="AM40" t="str">
        <f t="shared" si="11"/>
        <v>ZONEBASSE</v>
      </c>
      <c r="AN40" t="str">
        <f t="shared" si="12"/>
        <v>HC</v>
      </c>
      <c r="AO40" s="20">
        <f t="shared" si="13"/>
        <v>154.93</v>
      </c>
      <c r="AP40" s="20">
        <f t="shared" si="14"/>
        <v>10125.49</v>
      </c>
      <c r="AQ40" s="20" t="str">
        <f t="shared" si="14"/>
        <v>.</v>
      </c>
      <c r="AR40" s="20" t="str">
        <f t="shared" si="14"/>
        <v>.</v>
      </c>
      <c r="AS40" s="20">
        <f t="shared" si="15"/>
        <v>-337.6299999999992</v>
      </c>
      <c r="AT40" s="20">
        <f t="shared" si="0"/>
        <v>4002.0099999999984</v>
      </c>
      <c r="AU40" s="20">
        <f t="shared" si="16"/>
        <v>10125.49</v>
      </c>
    </row>
    <row r="41" spans="1:47" ht="33.75">
      <c r="A41" s="54">
        <v>42</v>
      </c>
      <c r="B41" s="54" t="s">
        <v>107</v>
      </c>
      <c r="C41" s="58" t="s">
        <v>108</v>
      </c>
      <c r="D41" s="79">
        <v>57</v>
      </c>
      <c r="E41" s="79">
        <v>63</v>
      </c>
      <c r="F41" s="80">
        <v>10966.68</v>
      </c>
      <c r="G41" s="80">
        <v>192.4</v>
      </c>
      <c r="H41" s="80">
        <v>10966.68</v>
      </c>
      <c r="I41" s="80" t="s">
        <v>28</v>
      </c>
      <c r="J41" s="80" t="s">
        <v>28</v>
      </c>
      <c r="K41" s="80">
        <v>168.76</v>
      </c>
      <c r="L41" s="73">
        <f t="shared" si="1"/>
        <v>120</v>
      </c>
      <c r="M41" s="73">
        <f t="shared" si="2"/>
        <v>154.93</v>
      </c>
      <c r="N41" s="72" t="str">
        <f t="shared" si="3"/>
        <v>0109</v>
      </c>
      <c r="O41" s="74">
        <f t="shared" si="4"/>
        <v>6</v>
      </c>
      <c r="P41" s="72">
        <f t="shared" si="5"/>
        <v>0</v>
      </c>
      <c r="Q41" s="74">
        <f t="shared" si="6"/>
        <v>57</v>
      </c>
      <c r="R41" s="72" t="str">
        <f t="shared" si="7"/>
        <v/>
      </c>
      <c r="S41" s="72" t="str">
        <f t="shared" si="8"/>
        <v/>
      </c>
      <c r="AF41" s="18">
        <v>7062.1218304551603</v>
      </c>
      <c r="AG41" s="18">
        <v>42.421428571428599</v>
      </c>
      <c r="AI41" s="23">
        <f>'simulateur graphe PJ OQN'!$B$4</f>
        <v>1</v>
      </c>
      <c r="AJ41" s="24">
        <f t="shared" si="9"/>
        <v>154.93</v>
      </c>
      <c r="AK41" s="24">
        <f t="shared" si="10"/>
        <v>154.93</v>
      </c>
      <c r="AM41" t="str">
        <f t="shared" si="11"/>
        <v>ZONEBASSE</v>
      </c>
      <c r="AN41" t="str">
        <f t="shared" si="12"/>
        <v>HC</v>
      </c>
      <c r="AO41" s="20">
        <f t="shared" si="13"/>
        <v>154.93</v>
      </c>
      <c r="AP41" s="20">
        <f t="shared" si="14"/>
        <v>10966.68</v>
      </c>
      <c r="AQ41" s="20" t="str">
        <f t="shared" si="14"/>
        <v>.</v>
      </c>
      <c r="AR41" s="20" t="str">
        <f t="shared" si="14"/>
        <v>.</v>
      </c>
      <c r="AS41" s="20">
        <f t="shared" si="15"/>
        <v>503.56000000000131</v>
      </c>
      <c r="AT41" s="20">
        <f t="shared" si="0"/>
        <v>4843.2000000000007</v>
      </c>
      <c r="AU41" s="20">
        <f t="shared" si="16"/>
        <v>10966.68</v>
      </c>
    </row>
    <row r="42" spans="1:47" ht="33.75">
      <c r="A42" s="54">
        <v>43</v>
      </c>
      <c r="B42" s="54" t="s">
        <v>109</v>
      </c>
      <c r="C42" s="58" t="s">
        <v>110</v>
      </c>
      <c r="D42" s="79">
        <v>15</v>
      </c>
      <c r="E42" s="79">
        <v>21</v>
      </c>
      <c r="F42" s="80">
        <v>1599.68</v>
      </c>
      <c r="G42" s="80">
        <v>106.65</v>
      </c>
      <c r="H42" s="80">
        <v>1599.68</v>
      </c>
      <c r="I42" s="80" t="s">
        <v>28</v>
      </c>
      <c r="J42" s="80" t="s">
        <v>28</v>
      </c>
      <c r="K42" s="80">
        <v>86.94</v>
      </c>
      <c r="L42" s="73">
        <f t="shared" si="1"/>
        <v>94.88</v>
      </c>
      <c r="M42" s="73">
        <f t="shared" si="2"/>
        <v>154.93</v>
      </c>
      <c r="N42" s="72" t="str">
        <f t="shared" si="3"/>
        <v>0109</v>
      </c>
      <c r="O42" s="74">
        <f t="shared" si="4"/>
        <v>6</v>
      </c>
      <c r="P42" s="72">
        <f t="shared" si="5"/>
        <v>0</v>
      </c>
      <c r="Q42" s="74">
        <f t="shared" si="6"/>
        <v>15</v>
      </c>
      <c r="R42" s="72" t="str">
        <f t="shared" si="7"/>
        <v/>
      </c>
      <c r="S42" s="72" t="str">
        <f t="shared" si="8"/>
        <v/>
      </c>
      <c r="AF42" s="18">
        <v>11053.9391043954</v>
      </c>
      <c r="AG42" s="18">
        <v>57.558139534883701</v>
      </c>
      <c r="AI42" s="23">
        <f>'simulateur graphe PJ OQN'!$B$4</f>
        <v>1</v>
      </c>
      <c r="AJ42" s="24">
        <f t="shared" si="9"/>
        <v>154.93</v>
      </c>
      <c r="AK42" s="24">
        <f t="shared" si="10"/>
        <v>154.93</v>
      </c>
      <c r="AM42" t="str">
        <f t="shared" si="11"/>
        <v>ZONEBASSE</v>
      </c>
      <c r="AN42" t="str">
        <f t="shared" si="12"/>
        <v>HC</v>
      </c>
      <c r="AO42" s="20">
        <f t="shared" si="13"/>
        <v>154.93</v>
      </c>
      <c r="AP42" s="20">
        <f t="shared" si="14"/>
        <v>1599.68</v>
      </c>
      <c r="AQ42" s="20" t="str">
        <f t="shared" si="14"/>
        <v>.</v>
      </c>
      <c r="AR42" s="20" t="str">
        <f t="shared" si="14"/>
        <v>.</v>
      </c>
      <c r="AS42" s="20">
        <f t="shared" si="15"/>
        <v>-139.11999999999989</v>
      </c>
      <c r="AT42" s="20">
        <f t="shared" si="0"/>
        <v>-845.77999999999975</v>
      </c>
      <c r="AU42" s="20">
        <f t="shared" si="16"/>
        <v>1599.68</v>
      </c>
    </row>
    <row r="43" spans="1:47" ht="33.75">
      <c r="A43" s="54">
        <v>44</v>
      </c>
      <c r="B43" s="54" t="s">
        <v>111</v>
      </c>
      <c r="C43" s="58" t="s">
        <v>112</v>
      </c>
      <c r="D43" s="79">
        <v>29</v>
      </c>
      <c r="E43" s="79">
        <v>35</v>
      </c>
      <c r="F43" s="80">
        <v>2630.85</v>
      </c>
      <c r="G43" s="80">
        <v>73.66</v>
      </c>
      <c r="H43" s="80">
        <v>2630.85</v>
      </c>
      <c r="I43" s="80" t="s">
        <v>28</v>
      </c>
      <c r="J43" s="80" t="s">
        <v>28</v>
      </c>
      <c r="K43" s="80">
        <v>86.94</v>
      </c>
      <c r="L43" s="73">
        <f t="shared" si="1"/>
        <v>94.88</v>
      </c>
      <c r="M43" s="73">
        <f t="shared" si="2"/>
        <v>154.93</v>
      </c>
      <c r="N43" s="72" t="str">
        <f t="shared" si="3"/>
        <v>0109</v>
      </c>
      <c r="O43" s="74">
        <f t="shared" si="4"/>
        <v>6</v>
      </c>
      <c r="P43" s="72">
        <f t="shared" si="5"/>
        <v>0</v>
      </c>
      <c r="Q43" s="74">
        <f t="shared" si="6"/>
        <v>29</v>
      </c>
      <c r="R43" s="72" t="str">
        <f t="shared" si="7"/>
        <v/>
      </c>
      <c r="S43" s="72" t="str">
        <f t="shared" si="8"/>
        <v/>
      </c>
      <c r="AF43" s="18">
        <v>14652.555385883299</v>
      </c>
      <c r="AG43" s="18">
        <v>64.571428571428598</v>
      </c>
      <c r="AI43" s="23">
        <f>'simulateur graphe PJ OQN'!$B$4</f>
        <v>1</v>
      </c>
      <c r="AJ43" s="24">
        <f t="shared" si="9"/>
        <v>154.93</v>
      </c>
      <c r="AK43" s="24">
        <f t="shared" si="10"/>
        <v>154.93</v>
      </c>
      <c r="AM43" t="str">
        <f t="shared" si="11"/>
        <v>ZONEBASSE</v>
      </c>
      <c r="AN43" t="str">
        <f t="shared" si="12"/>
        <v>HC</v>
      </c>
      <c r="AO43" s="20">
        <f t="shared" si="13"/>
        <v>154.93</v>
      </c>
      <c r="AP43" s="20">
        <f t="shared" si="14"/>
        <v>2630.85</v>
      </c>
      <c r="AQ43" s="20" t="str">
        <f t="shared" si="14"/>
        <v>.</v>
      </c>
      <c r="AR43" s="20" t="str">
        <f t="shared" si="14"/>
        <v>.</v>
      </c>
      <c r="AS43" s="20">
        <f t="shared" si="15"/>
        <v>-325.11000000000013</v>
      </c>
      <c r="AT43" s="20">
        <f t="shared" si="0"/>
        <v>-1031.7700000000004</v>
      </c>
      <c r="AU43" s="20">
        <f t="shared" si="16"/>
        <v>2630.85</v>
      </c>
    </row>
    <row r="44" spans="1:47" ht="33.75">
      <c r="A44" s="54">
        <v>45</v>
      </c>
      <c r="B44" s="54" t="s">
        <v>113</v>
      </c>
      <c r="C44" s="58" t="s">
        <v>114</v>
      </c>
      <c r="D44" s="79">
        <v>22</v>
      </c>
      <c r="E44" s="79">
        <v>28</v>
      </c>
      <c r="F44" s="80">
        <v>1924.7</v>
      </c>
      <c r="G44" s="80">
        <v>87.49</v>
      </c>
      <c r="H44" s="80">
        <v>1924.7</v>
      </c>
      <c r="I44" s="80" t="s">
        <v>28</v>
      </c>
      <c r="J44" s="80" t="s">
        <v>28</v>
      </c>
      <c r="K44" s="80">
        <v>79.37</v>
      </c>
      <c r="L44" s="73">
        <f t="shared" si="1"/>
        <v>94.88</v>
      </c>
      <c r="M44" s="73">
        <f t="shared" si="2"/>
        <v>154.93</v>
      </c>
      <c r="N44" s="72" t="str">
        <f t="shared" si="3"/>
        <v>0109</v>
      </c>
      <c r="O44" s="74">
        <f t="shared" si="4"/>
        <v>6</v>
      </c>
      <c r="P44" s="72">
        <f t="shared" si="5"/>
        <v>0</v>
      </c>
      <c r="Q44" s="74">
        <f t="shared" si="6"/>
        <v>22</v>
      </c>
      <c r="R44" s="72" t="str">
        <f t="shared" si="7"/>
        <v/>
      </c>
      <c r="S44" s="72" t="str">
        <f t="shared" si="8"/>
        <v/>
      </c>
      <c r="AF44" s="18">
        <v>27703.3073546095</v>
      </c>
      <c r="AG44" s="18">
        <v>132.63333333333301</v>
      </c>
      <c r="AI44" s="23">
        <f>'simulateur graphe PJ OQN'!$B$4</f>
        <v>1</v>
      </c>
      <c r="AJ44" s="24">
        <f t="shared" si="9"/>
        <v>154.93</v>
      </c>
      <c r="AK44" s="24">
        <f t="shared" si="10"/>
        <v>154.93</v>
      </c>
      <c r="AM44" t="str">
        <f t="shared" si="11"/>
        <v>ZONEBASSE</v>
      </c>
      <c r="AN44" t="str">
        <f t="shared" si="12"/>
        <v>HC</v>
      </c>
      <c r="AO44" s="20">
        <f t="shared" si="13"/>
        <v>154.93</v>
      </c>
      <c r="AP44" s="20">
        <f t="shared" si="14"/>
        <v>1924.7</v>
      </c>
      <c r="AQ44" s="20" t="str">
        <f t="shared" si="14"/>
        <v>.</v>
      </c>
      <c r="AR44" s="20" t="str">
        <f t="shared" si="14"/>
        <v>.</v>
      </c>
      <c r="AS44" s="20">
        <f t="shared" si="15"/>
        <v>-218.29000000000019</v>
      </c>
      <c r="AT44" s="20">
        <f t="shared" si="0"/>
        <v>-1598.6799999999994</v>
      </c>
      <c r="AU44" s="20">
        <f t="shared" si="16"/>
        <v>1924.7</v>
      </c>
    </row>
    <row r="45" spans="1:47" ht="33.75">
      <c r="A45" s="54">
        <v>46</v>
      </c>
      <c r="B45" s="54" t="s">
        <v>115</v>
      </c>
      <c r="C45" s="58" t="s">
        <v>116</v>
      </c>
      <c r="D45" s="79">
        <v>36</v>
      </c>
      <c r="E45" s="79">
        <v>42</v>
      </c>
      <c r="F45" s="80">
        <v>3515.06</v>
      </c>
      <c r="G45" s="80">
        <v>97.64</v>
      </c>
      <c r="H45" s="80">
        <v>3515.06</v>
      </c>
      <c r="I45" s="80" t="s">
        <v>28</v>
      </c>
      <c r="J45" s="80" t="s">
        <v>28</v>
      </c>
      <c r="K45" s="80">
        <v>83.69</v>
      </c>
      <c r="L45" s="73">
        <f t="shared" si="1"/>
        <v>94.88</v>
      </c>
      <c r="M45" s="73">
        <f t="shared" si="2"/>
        <v>154.93</v>
      </c>
      <c r="N45" s="72" t="str">
        <f t="shared" si="3"/>
        <v>0109</v>
      </c>
      <c r="O45" s="74">
        <f t="shared" si="4"/>
        <v>6</v>
      </c>
      <c r="P45" s="72">
        <f t="shared" si="5"/>
        <v>0</v>
      </c>
      <c r="Q45" s="74">
        <f t="shared" si="6"/>
        <v>36</v>
      </c>
      <c r="R45" s="72" t="str">
        <f t="shared" si="7"/>
        <v/>
      </c>
      <c r="S45" s="72" t="str">
        <f t="shared" si="8"/>
        <v/>
      </c>
      <c r="AF45" s="18">
        <v>3038.6345104279098</v>
      </c>
      <c r="AG45" s="18">
        <v>19.627450980392201</v>
      </c>
      <c r="AI45" s="23">
        <f>'simulateur graphe PJ OQN'!$B$4</f>
        <v>1</v>
      </c>
      <c r="AJ45" s="24">
        <f t="shared" si="9"/>
        <v>154.93</v>
      </c>
      <c r="AK45" s="24">
        <f t="shared" si="10"/>
        <v>154.93</v>
      </c>
      <c r="AM45" t="str">
        <f t="shared" si="11"/>
        <v>ZONEBASSE</v>
      </c>
      <c r="AN45" t="str">
        <f t="shared" si="12"/>
        <v>HC</v>
      </c>
      <c r="AO45" s="20">
        <f t="shared" si="13"/>
        <v>154.93</v>
      </c>
      <c r="AP45" s="20">
        <f t="shared" si="14"/>
        <v>3515.06</v>
      </c>
      <c r="AQ45" s="20" t="str">
        <f t="shared" si="14"/>
        <v>.</v>
      </c>
      <c r="AR45" s="20" t="str">
        <f t="shared" si="14"/>
        <v>.</v>
      </c>
      <c r="AS45" s="20">
        <f t="shared" si="15"/>
        <v>83.769999999999982</v>
      </c>
      <c r="AT45" s="20">
        <f t="shared" si="0"/>
        <v>-912.13999999999942</v>
      </c>
      <c r="AU45" s="20">
        <f t="shared" si="16"/>
        <v>3515.06</v>
      </c>
    </row>
    <row r="46" spans="1:47" ht="33.75">
      <c r="A46" s="54">
        <v>47</v>
      </c>
      <c r="B46" s="54" t="s">
        <v>117</v>
      </c>
      <c r="C46" s="58" t="s">
        <v>118</v>
      </c>
      <c r="D46" s="79">
        <v>29</v>
      </c>
      <c r="E46" s="79">
        <v>35</v>
      </c>
      <c r="F46" s="80">
        <v>2771.05</v>
      </c>
      <c r="G46" s="80">
        <v>95.55</v>
      </c>
      <c r="H46" s="80">
        <v>2771.05</v>
      </c>
      <c r="I46" s="80" t="s">
        <v>28</v>
      </c>
      <c r="J46" s="80" t="s">
        <v>28</v>
      </c>
      <c r="K46" s="80">
        <v>83.13</v>
      </c>
      <c r="L46" s="73">
        <f t="shared" si="1"/>
        <v>94.88</v>
      </c>
      <c r="M46" s="73">
        <f t="shared" si="2"/>
        <v>154.93</v>
      </c>
      <c r="N46" s="72" t="str">
        <f t="shared" si="3"/>
        <v>0109</v>
      </c>
      <c r="O46" s="74">
        <f t="shared" si="4"/>
        <v>6</v>
      </c>
      <c r="P46" s="72">
        <f t="shared" si="5"/>
        <v>0</v>
      </c>
      <c r="Q46" s="74">
        <f t="shared" si="6"/>
        <v>29</v>
      </c>
      <c r="R46" s="72" t="str">
        <f t="shared" si="7"/>
        <v/>
      </c>
      <c r="S46" s="72" t="str">
        <f t="shared" si="8"/>
        <v/>
      </c>
      <c r="AF46" s="18">
        <v>4181.8673583663003</v>
      </c>
      <c r="AG46" s="18">
        <v>13.2692307692308</v>
      </c>
      <c r="AI46" s="23">
        <f>'simulateur graphe PJ OQN'!$B$4</f>
        <v>1</v>
      </c>
      <c r="AJ46" s="24">
        <f t="shared" si="9"/>
        <v>154.93</v>
      </c>
      <c r="AK46" s="24">
        <f t="shared" si="10"/>
        <v>154.93</v>
      </c>
      <c r="AM46" t="str">
        <f t="shared" si="11"/>
        <v>ZONEBASSE</v>
      </c>
      <c r="AN46" t="str">
        <f t="shared" si="12"/>
        <v>HC</v>
      </c>
      <c r="AO46" s="20">
        <f t="shared" si="13"/>
        <v>154.93</v>
      </c>
      <c r="AP46" s="20">
        <f t="shared" si="14"/>
        <v>2771.05</v>
      </c>
      <c r="AQ46" s="20" t="str">
        <f t="shared" si="14"/>
        <v>.</v>
      </c>
      <c r="AR46" s="20" t="str">
        <f t="shared" si="14"/>
        <v>.</v>
      </c>
      <c r="AS46" s="20">
        <f t="shared" si="15"/>
        <v>-55.369999999999891</v>
      </c>
      <c r="AT46" s="20">
        <f t="shared" si="0"/>
        <v>-1101.1199999999999</v>
      </c>
      <c r="AU46" s="20">
        <f t="shared" si="16"/>
        <v>2771.05</v>
      </c>
    </row>
    <row r="47" spans="1:47" ht="33.75">
      <c r="A47" s="54">
        <v>48</v>
      </c>
      <c r="B47" s="54" t="s">
        <v>119</v>
      </c>
      <c r="C47" s="58" t="s">
        <v>120</v>
      </c>
      <c r="D47" s="79">
        <v>57</v>
      </c>
      <c r="E47" s="79">
        <v>63</v>
      </c>
      <c r="F47" s="80">
        <v>6523.41</v>
      </c>
      <c r="G47" s="80">
        <v>114.45</v>
      </c>
      <c r="H47" s="80">
        <v>6523.41</v>
      </c>
      <c r="I47" s="80" t="s">
        <v>28</v>
      </c>
      <c r="J47" s="80" t="s">
        <v>28</v>
      </c>
      <c r="K47" s="80">
        <v>108.21</v>
      </c>
      <c r="L47" s="73">
        <f t="shared" si="1"/>
        <v>94.88</v>
      </c>
      <c r="M47" s="73">
        <f t="shared" si="2"/>
        <v>154.93</v>
      </c>
      <c r="N47" s="72" t="str">
        <f t="shared" si="3"/>
        <v>0109</v>
      </c>
      <c r="O47" s="74">
        <f t="shared" si="4"/>
        <v>6</v>
      </c>
      <c r="P47" s="72">
        <f t="shared" si="5"/>
        <v>0</v>
      </c>
      <c r="Q47" s="74">
        <f t="shared" si="6"/>
        <v>57</v>
      </c>
      <c r="R47" s="72" t="str">
        <f t="shared" si="7"/>
        <v/>
      </c>
      <c r="S47" s="72" t="str">
        <f t="shared" si="8"/>
        <v/>
      </c>
      <c r="AF47" s="18">
        <v>3568.1669433410998</v>
      </c>
      <c r="AG47" s="18">
        <v>22.380281690140801</v>
      </c>
      <c r="AI47" s="23">
        <f>'simulateur graphe PJ OQN'!$B$4</f>
        <v>1</v>
      </c>
      <c r="AJ47" s="24">
        <f t="shared" si="9"/>
        <v>154.93</v>
      </c>
      <c r="AK47" s="24">
        <f t="shared" si="10"/>
        <v>154.93</v>
      </c>
      <c r="AM47" t="str">
        <f t="shared" si="11"/>
        <v>ZONEBASSE</v>
      </c>
      <c r="AN47" t="str">
        <f t="shared" si="12"/>
        <v>HC</v>
      </c>
      <c r="AO47" s="20">
        <f t="shared" si="13"/>
        <v>154.93</v>
      </c>
      <c r="AP47" s="20">
        <f t="shared" si="14"/>
        <v>6523.41</v>
      </c>
      <c r="AQ47" s="20" t="str">
        <f t="shared" si="14"/>
        <v>.</v>
      </c>
      <c r="AR47" s="20" t="str">
        <f t="shared" si="14"/>
        <v>.</v>
      </c>
      <c r="AS47" s="20">
        <f t="shared" si="15"/>
        <v>-185.60999999999967</v>
      </c>
      <c r="AT47" s="20">
        <f t="shared" si="0"/>
        <v>1000.7600000000002</v>
      </c>
      <c r="AU47" s="20">
        <f t="shared" si="16"/>
        <v>6523.41</v>
      </c>
    </row>
    <row r="48" spans="1:47" ht="22.5">
      <c r="A48" s="54">
        <v>49</v>
      </c>
      <c r="B48" s="54" t="s">
        <v>121</v>
      </c>
      <c r="C48" s="58" t="s">
        <v>122</v>
      </c>
      <c r="D48" s="79">
        <v>1</v>
      </c>
      <c r="E48" s="79">
        <v>1</v>
      </c>
      <c r="F48" s="80" t="s">
        <v>28</v>
      </c>
      <c r="G48" s="80" t="s">
        <v>28</v>
      </c>
      <c r="H48" s="80">
        <v>134.04</v>
      </c>
      <c r="I48" s="80" t="s">
        <v>28</v>
      </c>
      <c r="J48" s="80" t="s">
        <v>28</v>
      </c>
      <c r="K48" s="80" t="s">
        <v>28</v>
      </c>
      <c r="L48" s="73" t="str">
        <f t="shared" si="1"/>
        <v/>
      </c>
      <c r="M48" s="73" t="str">
        <f t="shared" si="2"/>
        <v/>
      </c>
      <c r="N48" s="72" t="str">
        <f t="shared" si="3"/>
        <v>0115</v>
      </c>
      <c r="O48" s="74">
        <f t="shared" si="4"/>
        <v>0</v>
      </c>
      <c r="P48" s="72">
        <f t="shared" si="5"/>
        <v>0</v>
      </c>
      <c r="Q48" s="74">
        <f t="shared" si="6"/>
        <v>1</v>
      </c>
      <c r="R48" s="72" t="str">
        <f t="shared" si="7"/>
        <v/>
      </c>
      <c r="S48" s="72" t="str">
        <f t="shared" si="8"/>
        <v/>
      </c>
      <c r="AF48" s="18">
        <v>6338.4418447644402</v>
      </c>
      <c r="AG48" s="18">
        <v>39.523809523809497</v>
      </c>
      <c r="AI48" s="23">
        <f>'simulateur graphe PJ OQN'!$B$4</f>
        <v>1</v>
      </c>
      <c r="AJ48" s="24">
        <f t="shared" si="9"/>
        <v>134.04</v>
      </c>
      <c r="AK48" s="24">
        <f t="shared" si="10"/>
        <v>134.04</v>
      </c>
      <c r="AM48" t="str">
        <f t="shared" si="11"/>
        <v>ZONEHAUTE</v>
      </c>
      <c r="AN48" t="str">
        <f t="shared" si="12"/>
        <v>HDJ</v>
      </c>
      <c r="AO48" s="20" t="e">
        <f t="shared" si="13"/>
        <v>#VALUE!</v>
      </c>
      <c r="AP48" s="20">
        <f t="shared" si="14"/>
        <v>134.04</v>
      </c>
      <c r="AQ48" s="20" t="str">
        <f t="shared" si="14"/>
        <v>.</v>
      </c>
      <c r="AR48" s="20" t="str">
        <f t="shared" si="14"/>
        <v>.</v>
      </c>
      <c r="AS48" s="20" t="e">
        <f t="shared" si="15"/>
        <v>#VALUE!</v>
      </c>
      <c r="AT48" s="20" t="e">
        <f t="shared" si="0"/>
        <v>#VALUE!</v>
      </c>
      <c r="AU48" s="20">
        <f t="shared" si="16"/>
        <v>134.04</v>
      </c>
    </row>
    <row r="49" spans="1:47" ht="22.5">
      <c r="A49" s="54">
        <v>50</v>
      </c>
      <c r="B49" s="54" t="s">
        <v>123</v>
      </c>
      <c r="C49" s="58" t="s">
        <v>124</v>
      </c>
      <c r="D49" s="79">
        <v>1</v>
      </c>
      <c r="E49" s="79">
        <v>1</v>
      </c>
      <c r="F49" s="80" t="s">
        <v>28</v>
      </c>
      <c r="G49" s="80" t="s">
        <v>28</v>
      </c>
      <c r="H49" s="80">
        <v>124.93</v>
      </c>
      <c r="I49" s="80" t="s">
        <v>28</v>
      </c>
      <c r="J49" s="80" t="s">
        <v>28</v>
      </c>
      <c r="K49" s="80" t="s">
        <v>28</v>
      </c>
      <c r="L49" s="73" t="str">
        <f t="shared" si="1"/>
        <v/>
      </c>
      <c r="M49" s="73" t="str">
        <f t="shared" si="2"/>
        <v/>
      </c>
      <c r="N49" s="72" t="str">
        <f t="shared" si="3"/>
        <v>0115</v>
      </c>
      <c r="O49" s="74">
        <f t="shared" si="4"/>
        <v>0</v>
      </c>
      <c r="P49" s="72">
        <f t="shared" si="5"/>
        <v>0</v>
      </c>
      <c r="Q49" s="74">
        <f t="shared" si="6"/>
        <v>1</v>
      </c>
      <c r="R49" s="72" t="str">
        <f t="shared" si="7"/>
        <v/>
      </c>
      <c r="S49" s="72" t="str">
        <f t="shared" si="8"/>
        <v/>
      </c>
      <c r="AF49" s="18">
        <v>5166.3866231354796</v>
      </c>
      <c r="AG49" s="18">
        <v>29.911764705882401</v>
      </c>
      <c r="AI49" s="23">
        <f>'simulateur graphe PJ OQN'!$B$4</f>
        <v>1</v>
      </c>
      <c r="AJ49" s="24">
        <f t="shared" si="9"/>
        <v>124.93</v>
      </c>
      <c r="AK49" s="24">
        <f t="shared" si="10"/>
        <v>124.93</v>
      </c>
      <c r="AM49" t="str">
        <f t="shared" si="11"/>
        <v>ZONEHAUTE</v>
      </c>
      <c r="AN49" t="str">
        <f t="shared" si="12"/>
        <v>HDJ</v>
      </c>
      <c r="AO49" s="20" t="e">
        <f t="shared" si="13"/>
        <v>#VALUE!</v>
      </c>
      <c r="AP49" s="20">
        <f t="shared" si="14"/>
        <v>124.93</v>
      </c>
      <c r="AQ49" s="20" t="str">
        <f t="shared" si="14"/>
        <v>.</v>
      </c>
      <c r="AR49" s="20" t="str">
        <f t="shared" si="14"/>
        <v>.</v>
      </c>
      <c r="AS49" s="20" t="e">
        <f t="shared" si="15"/>
        <v>#VALUE!</v>
      </c>
      <c r="AT49" s="20" t="e">
        <f t="shared" si="0"/>
        <v>#VALUE!</v>
      </c>
      <c r="AU49" s="20">
        <f t="shared" si="16"/>
        <v>124.93</v>
      </c>
    </row>
    <row r="50" spans="1:47" ht="22.5">
      <c r="A50" s="54">
        <v>51</v>
      </c>
      <c r="B50" s="54" t="s">
        <v>125</v>
      </c>
      <c r="C50" s="58" t="s">
        <v>126</v>
      </c>
      <c r="D50" s="79">
        <v>1</v>
      </c>
      <c r="E50" s="79">
        <v>1</v>
      </c>
      <c r="F50" s="80" t="s">
        <v>28</v>
      </c>
      <c r="G50" s="80" t="s">
        <v>28</v>
      </c>
      <c r="H50" s="80">
        <v>107.89</v>
      </c>
      <c r="I50" s="80" t="s">
        <v>28</v>
      </c>
      <c r="J50" s="80" t="s">
        <v>28</v>
      </c>
      <c r="K50" s="80" t="s">
        <v>28</v>
      </c>
      <c r="L50" s="73" t="str">
        <f t="shared" si="1"/>
        <v/>
      </c>
      <c r="M50" s="73" t="str">
        <f t="shared" si="2"/>
        <v/>
      </c>
      <c r="N50" s="72" t="str">
        <f t="shared" si="3"/>
        <v>0115</v>
      </c>
      <c r="O50" s="74">
        <f t="shared" si="4"/>
        <v>0</v>
      </c>
      <c r="P50" s="72">
        <f t="shared" si="5"/>
        <v>0</v>
      </c>
      <c r="Q50" s="74">
        <f t="shared" si="6"/>
        <v>1</v>
      </c>
      <c r="R50" s="72" t="str">
        <f t="shared" si="7"/>
        <v/>
      </c>
      <c r="S50" s="72" t="str">
        <f t="shared" si="8"/>
        <v/>
      </c>
      <c r="AF50" s="18">
        <v>9489.1470991749302</v>
      </c>
      <c r="AG50" s="18">
        <v>54.990196078431403</v>
      </c>
      <c r="AI50" s="23">
        <f>'simulateur graphe PJ OQN'!$B$4</f>
        <v>1</v>
      </c>
      <c r="AJ50" s="24">
        <f t="shared" si="9"/>
        <v>107.89</v>
      </c>
      <c r="AK50" s="24">
        <f t="shared" si="10"/>
        <v>107.89</v>
      </c>
      <c r="AM50" t="str">
        <f t="shared" si="11"/>
        <v>ZONEHAUTE</v>
      </c>
      <c r="AN50" t="str">
        <f t="shared" si="12"/>
        <v>HDJ</v>
      </c>
      <c r="AO50" s="20" t="e">
        <f t="shared" si="13"/>
        <v>#VALUE!</v>
      </c>
      <c r="AP50" s="20">
        <f t="shared" si="14"/>
        <v>107.89</v>
      </c>
      <c r="AQ50" s="20" t="str">
        <f t="shared" si="14"/>
        <v>.</v>
      </c>
      <c r="AR50" s="20" t="str">
        <f t="shared" si="14"/>
        <v>.</v>
      </c>
      <c r="AS50" s="20" t="e">
        <f t="shared" si="15"/>
        <v>#VALUE!</v>
      </c>
      <c r="AT50" s="20" t="e">
        <f t="shared" si="0"/>
        <v>#VALUE!</v>
      </c>
      <c r="AU50" s="20">
        <f t="shared" si="16"/>
        <v>107.89</v>
      </c>
    </row>
    <row r="51" spans="1:47" ht="22.5">
      <c r="A51" s="54">
        <v>52</v>
      </c>
      <c r="B51" s="54" t="s">
        <v>127</v>
      </c>
      <c r="C51" s="58" t="s">
        <v>128</v>
      </c>
      <c r="D51" s="79">
        <v>1</v>
      </c>
      <c r="E51" s="79">
        <v>1</v>
      </c>
      <c r="F51" s="80" t="s">
        <v>28</v>
      </c>
      <c r="G51" s="80" t="s">
        <v>28</v>
      </c>
      <c r="H51" s="80">
        <v>106.38</v>
      </c>
      <c r="I51" s="80" t="s">
        <v>28</v>
      </c>
      <c r="J51" s="80" t="s">
        <v>28</v>
      </c>
      <c r="K51" s="80" t="s">
        <v>28</v>
      </c>
      <c r="L51" s="73" t="str">
        <f t="shared" si="1"/>
        <v/>
      </c>
      <c r="M51" s="73" t="str">
        <f t="shared" si="2"/>
        <v/>
      </c>
      <c r="N51" s="72" t="str">
        <f t="shared" si="3"/>
        <v>0115</v>
      </c>
      <c r="O51" s="74">
        <f t="shared" si="4"/>
        <v>0</v>
      </c>
      <c r="P51" s="72">
        <f t="shared" si="5"/>
        <v>0</v>
      </c>
      <c r="Q51" s="74">
        <f t="shared" si="6"/>
        <v>1</v>
      </c>
      <c r="R51" s="72" t="str">
        <f t="shared" si="7"/>
        <v/>
      </c>
      <c r="S51" s="72" t="str">
        <f t="shared" si="8"/>
        <v/>
      </c>
      <c r="AF51" s="18">
        <v>288.002499311527</v>
      </c>
      <c r="AG51" s="18" t="s">
        <v>28</v>
      </c>
      <c r="AI51" s="23">
        <f>'simulateur graphe PJ OQN'!$B$4</f>
        <v>1</v>
      </c>
      <c r="AJ51" s="24">
        <f t="shared" si="9"/>
        <v>106.38</v>
      </c>
      <c r="AK51" s="24">
        <f t="shared" si="10"/>
        <v>106.38</v>
      </c>
      <c r="AM51" t="str">
        <f t="shared" si="11"/>
        <v>ZONEHAUTE</v>
      </c>
      <c r="AN51" t="str">
        <f t="shared" si="12"/>
        <v>HDJ</v>
      </c>
      <c r="AO51" s="20" t="e">
        <f t="shared" si="13"/>
        <v>#VALUE!</v>
      </c>
      <c r="AP51" s="20">
        <f t="shared" si="14"/>
        <v>106.38</v>
      </c>
      <c r="AQ51" s="20" t="str">
        <f t="shared" si="14"/>
        <v>.</v>
      </c>
      <c r="AR51" s="20" t="str">
        <f t="shared" si="14"/>
        <v>.</v>
      </c>
      <c r="AS51" s="20" t="e">
        <f t="shared" si="15"/>
        <v>#VALUE!</v>
      </c>
      <c r="AT51" s="20" t="e">
        <f t="shared" si="0"/>
        <v>#VALUE!</v>
      </c>
      <c r="AU51" s="20">
        <f t="shared" si="16"/>
        <v>106.38</v>
      </c>
    </row>
    <row r="52" spans="1:47" ht="33.75">
      <c r="A52" s="54">
        <v>53</v>
      </c>
      <c r="B52" s="54" t="s">
        <v>129</v>
      </c>
      <c r="C52" s="58" t="s">
        <v>130</v>
      </c>
      <c r="D52" s="79">
        <v>90</v>
      </c>
      <c r="E52" s="79">
        <v>90</v>
      </c>
      <c r="F52" s="80">
        <v>14797.56</v>
      </c>
      <c r="G52" s="80">
        <v>164.42</v>
      </c>
      <c r="H52" s="80">
        <v>14797.56</v>
      </c>
      <c r="I52" s="80" t="s">
        <v>28</v>
      </c>
      <c r="J52" s="80" t="s">
        <v>28</v>
      </c>
      <c r="K52" s="80">
        <v>164.42</v>
      </c>
      <c r="L52" s="73">
        <f t="shared" si="1"/>
        <v>179.68</v>
      </c>
      <c r="M52" s="73">
        <f t="shared" si="2"/>
        <v>126.76</v>
      </c>
      <c r="N52" s="72" t="str">
        <f t="shared" si="3"/>
        <v>0115</v>
      </c>
      <c r="O52" s="74">
        <f t="shared" si="4"/>
        <v>0</v>
      </c>
      <c r="P52" s="72">
        <f t="shared" si="5"/>
        <v>0</v>
      </c>
      <c r="Q52" s="74">
        <f t="shared" si="6"/>
        <v>90</v>
      </c>
      <c r="R52" s="72" t="str">
        <f t="shared" si="7"/>
        <v/>
      </c>
      <c r="S52" s="72" t="str">
        <f t="shared" si="8"/>
        <v/>
      </c>
      <c r="AF52" s="18">
        <v>460.35094767374</v>
      </c>
      <c r="AG52" s="18" t="s">
        <v>28</v>
      </c>
      <c r="AI52" s="23">
        <f>'simulateur graphe PJ OQN'!$B$4</f>
        <v>1</v>
      </c>
      <c r="AJ52" s="24">
        <f t="shared" si="9"/>
        <v>126.76</v>
      </c>
      <c r="AK52" s="24">
        <f t="shared" si="10"/>
        <v>126.76</v>
      </c>
      <c r="AM52" t="str">
        <f t="shared" si="11"/>
        <v>ZONEBASSE</v>
      </c>
      <c r="AN52" t="str">
        <f t="shared" si="12"/>
        <v>HC</v>
      </c>
      <c r="AO52" s="20">
        <f t="shared" si="13"/>
        <v>126.76</v>
      </c>
      <c r="AP52" s="20">
        <f t="shared" si="14"/>
        <v>14797.56</v>
      </c>
      <c r="AQ52" s="20" t="str">
        <f t="shared" si="14"/>
        <v>.</v>
      </c>
      <c r="AR52" s="20" t="str">
        <f t="shared" si="14"/>
        <v>.</v>
      </c>
      <c r="AS52" s="20">
        <f t="shared" si="15"/>
        <v>164.18000000000029</v>
      </c>
      <c r="AT52" s="20">
        <f t="shared" si="0"/>
        <v>-1193.9600000000009</v>
      </c>
      <c r="AU52" s="20">
        <f t="shared" si="16"/>
        <v>14797.56</v>
      </c>
    </row>
    <row r="53" spans="1:47" ht="33.75">
      <c r="A53" s="54">
        <v>54</v>
      </c>
      <c r="B53" s="54" t="s">
        <v>131</v>
      </c>
      <c r="C53" s="58" t="s">
        <v>132</v>
      </c>
      <c r="D53" s="79">
        <v>90</v>
      </c>
      <c r="E53" s="79">
        <v>90</v>
      </c>
      <c r="F53" s="80">
        <v>17184.849999999999</v>
      </c>
      <c r="G53" s="80">
        <v>190.94</v>
      </c>
      <c r="H53" s="80">
        <v>17184.849999999999</v>
      </c>
      <c r="I53" s="80" t="s">
        <v>28</v>
      </c>
      <c r="J53" s="80" t="s">
        <v>28</v>
      </c>
      <c r="K53" s="80">
        <v>190.94</v>
      </c>
      <c r="L53" s="73">
        <f t="shared" si="1"/>
        <v>179.68</v>
      </c>
      <c r="M53" s="73">
        <f t="shared" si="2"/>
        <v>126.76</v>
      </c>
      <c r="N53" s="72" t="str">
        <f t="shared" si="3"/>
        <v>0115</v>
      </c>
      <c r="O53" s="74">
        <f t="shared" si="4"/>
        <v>0</v>
      </c>
      <c r="P53" s="72">
        <f t="shared" si="5"/>
        <v>0</v>
      </c>
      <c r="Q53" s="74">
        <f t="shared" si="6"/>
        <v>90</v>
      </c>
      <c r="R53" s="72" t="str">
        <f t="shared" si="7"/>
        <v/>
      </c>
      <c r="S53" s="72" t="str">
        <f t="shared" si="8"/>
        <v/>
      </c>
      <c r="AF53" s="18">
        <v>363.93021966904098</v>
      </c>
      <c r="AG53" s="18" t="s">
        <v>28</v>
      </c>
      <c r="AI53" s="23">
        <f>'simulateur graphe PJ OQN'!$B$4</f>
        <v>1</v>
      </c>
      <c r="AJ53" s="24">
        <f t="shared" si="9"/>
        <v>126.76</v>
      </c>
      <c r="AK53" s="24">
        <f t="shared" si="10"/>
        <v>126.76</v>
      </c>
      <c r="AM53" t="str">
        <f t="shared" si="11"/>
        <v>ZONEBASSE</v>
      </c>
      <c r="AN53" t="str">
        <f t="shared" si="12"/>
        <v>HC</v>
      </c>
      <c r="AO53" s="20">
        <f t="shared" si="13"/>
        <v>126.76</v>
      </c>
      <c r="AP53" s="20">
        <f t="shared" si="14"/>
        <v>17184.849999999999</v>
      </c>
      <c r="AQ53" s="20" t="str">
        <f t="shared" si="14"/>
        <v>.</v>
      </c>
      <c r="AR53" s="20" t="str">
        <f t="shared" si="14"/>
        <v>.</v>
      </c>
      <c r="AS53" s="20">
        <f t="shared" si="15"/>
        <v>191.18999999999869</v>
      </c>
      <c r="AT53" s="20">
        <f t="shared" si="0"/>
        <v>1193.3299999999981</v>
      </c>
      <c r="AU53" s="20">
        <f t="shared" si="16"/>
        <v>17184.849999999999</v>
      </c>
    </row>
    <row r="54" spans="1:47" ht="33.75">
      <c r="A54" s="54">
        <v>55</v>
      </c>
      <c r="B54" s="54" t="s">
        <v>133</v>
      </c>
      <c r="C54" s="58" t="s">
        <v>134</v>
      </c>
      <c r="D54" s="79">
        <v>29</v>
      </c>
      <c r="E54" s="79">
        <v>35</v>
      </c>
      <c r="F54" s="80">
        <v>3616.53</v>
      </c>
      <c r="G54" s="80">
        <v>124.71</v>
      </c>
      <c r="H54" s="80">
        <v>3616.53</v>
      </c>
      <c r="I54" s="80" t="s">
        <v>28</v>
      </c>
      <c r="J54" s="80" t="s">
        <v>28</v>
      </c>
      <c r="K54" s="80">
        <v>117.57</v>
      </c>
      <c r="L54" s="73">
        <f t="shared" si="1"/>
        <v>131.61000000000001</v>
      </c>
      <c r="M54" s="73">
        <f t="shared" si="2"/>
        <v>126.76</v>
      </c>
      <c r="N54" s="72" t="str">
        <f t="shared" si="3"/>
        <v>0115</v>
      </c>
      <c r="O54" s="74">
        <f t="shared" si="4"/>
        <v>6</v>
      </c>
      <c r="P54" s="72">
        <f t="shared" si="5"/>
        <v>0</v>
      </c>
      <c r="Q54" s="74">
        <f t="shared" si="6"/>
        <v>29</v>
      </c>
      <c r="R54" s="72" t="str">
        <f t="shared" si="7"/>
        <v/>
      </c>
      <c r="S54" s="72" t="str">
        <f t="shared" si="8"/>
        <v/>
      </c>
      <c r="AF54" s="18">
        <v>257.42703131602798</v>
      </c>
      <c r="AG54" s="18" t="s">
        <v>28</v>
      </c>
      <c r="AI54" s="23">
        <f>'simulateur graphe PJ OQN'!$B$4</f>
        <v>1</v>
      </c>
      <c r="AJ54" s="24">
        <f t="shared" si="9"/>
        <v>126.76</v>
      </c>
      <c r="AK54" s="24">
        <f t="shared" si="10"/>
        <v>126.76</v>
      </c>
      <c r="AM54" t="str">
        <f t="shared" si="11"/>
        <v>ZONEBASSE</v>
      </c>
      <c r="AN54" t="str">
        <f t="shared" si="12"/>
        <v>HC</v>
      </c>
      <c r="AO54" s="20">
        <f t="shared" si="13"/>
        <v>126.76</v>
      </c>
      <c r="AP54" s="20">
        <f t="shared" si="14"/>
        <v>3616.53</v>
      </c>
      <c r="AQ54" s="20" t="str">
        <f t="shared" si="14"/>
        <v>.</v>
      </c>
      <c r="AR54" s="20" t="str">
        <f t="shared" si="14"/>
        <v>.</v>
      </c>
      <c r="AS54" s="20">
        <f t="shared" si="15"/>
        <v>-380.84999999999945</v>
      </c>
      <c r="AT54" s="20">
        <f t="shared" si="0"/>
        <v>-1630.4100000000017</v>
      </c>
      <c r="AU54" s="20">
        <f t="shared" si="16"/>
        <v>3616.53</v>
      </c>
    </row>
    <row r="55" spans="1:47" ht="33.75">
      <c r="A55" s="54">
        <v>56</v>
      </c>
      <c r="B55" s="54" t="s">
        <v>135</v>
      </c>
      <c r="C55" s="58" t="s">
        <v>136</v>
      </c>
      <c r="D55" s="79">
        <v>43</v>
      </c>
      <c r="E55" s="79">
        <v>49</v>
      </c>
      <c r="F55" s="80">
        <v>5574.78</v>
      </c>
      <c r="G55" s="80">
        <v>129.65</v>
      </c>
      <c r="H55" s="80">
        <v>5574.78</v>
      </c>
      <c r="I55" s="80" t="s">
        <v>28</v>
      </c>
      <c r="J55" s="80" t="s">
        <v>28</v>
      </c>
      <c r="K55" s="80">
        <v>118.61</v>
      </c>
      <c r="L55" s="73">
        <f t="shared" si="1"/>
        <v>131.61000000000001</v>
      </c>
      <c r="M55" s="73">
        <f t="shared" si="2"/>
        <v>126.76</v>
      </c>
      <c r="N55" s="72" t="str">
        <f t="shared" si="3"/>
        <v>0115</v>
      </c>
      <c r="O55" s="74">
        <f t="shared" si="4"/>
        <v>6</v>
      </c>
      <c r="P55" s="72">
        <f t="shared" si="5"/>
        <v>0</v>
      </c>
      <c r="Q55" s="74">
        <f t="shared" si="6"/>
        <v>43</v>
      </c>
      <c r="R55" s="72" t="str">
        <f t="shared" si="7"/>
        <v/>
      </c>
      <c r="S55" s="72" t="str">
        <f t="shared" si="8"/>
        <v/>
      </c>
      <c r="AF55" s="18">
        <v>7115.5548506302002</v>
      </c>
      <c r="AG55" s="18">
        <v>12</v>
      </c>
      <c r="AI55" s="23">
        <f>'simulateur graphe PJ OQN'!$B$4</f>
        <v>1</v>
      </c>
      <c r="AJ55" s="24">
        <f t="shared" si="9"/>
        <v>126.76</v>
      </c>
      <c r="AK55" s="24">
        <f t="shared" si="10"/>
        <v>126.76</v>
      </c>
      <c r="AM55" t="str">
        <f t="shared" si="11"/>
        <v>ZONEBASSE</v>
      </c>
      <c r="AN55" t="str">
        <f t="shared" si="12"/>
        <v>HC</v>
      </c>
      <c r="AO55" s="20">
        <f t="shared" si="13"/>
        <v>126.76</v>
      </c>
      <c r="AP55" s="20">
        <f t="shared" si="14"/>
        <v>5574.78</v>
      </c>
      <c r="AQ55" s="20" t="str">
        <f t="shared" si="14"/>
        <v>.</v>
      </c>
      <c r="AR55" s="20" t="str">
        <f t="shared" si="14"/>
        <v>.</v>
      </c>
      <c r="AS55" s="20">
        <f t="shared" si="15"/>
        <v>-118.5</v>
      </c>
      <c r="AT55" s="20">
        <f t="shared" si="0"/>
        <v>-1275.5</v>
      </c>
      <c r="AU55" s="20">
        <f t="shared" si="16"/>
        <v>5574.78</v>
      </c>
    </row>
    <row r="56" spans="1:47" ht="33.75">
      <c r="A56" s="54">
        <v>57</v>
      </c>
      <c r="B56" s="54" t="s">
        <v>137</v>
      </c>
      <c r="C56" s="58" t="s">
        <v>138</v>
      </c>
      <c r="D56" s="79">
        <v>43</v>
      </c>
      <c r="E56" s="79">
        <v>49</v>
      </c>
      <c r="F56" s="80">
        <v>5302.35</v>
      </c>
      <c r="G56" s="80">
        <v>123.31</v>
      </c>
      <c r="H56" s="80">
        <v>5302.35</v>
      </c>
      <c r="I56" s="80" t="s">
        <v>28</v>
      </c>
      <c r="J56" s="80" t="s">
        <v>28</v>
      </c>
      <c r="K56" s="80">
        <v>113.85</v>
      </c>
      <c r="L56" s="73">
        <f t="shared" si="1"/>
        <v>131.61000000000001</v>
      </c>
      <c r="M56" s="73">
        <f t="shared" si="2"/>
        <v>126.76</v>
      </c>
      <c r="N56" s="72" t="str">
        <f t="shared" si="3"/>
        <v>0115</v>
      </c>
      <c r="O56" s="74">
        <f t="shared" si="4"/>
        <v>6</v>
      </c>
      <c r="P56" s="72">
        <f t="shared" si="5"/>
        <v>0</v>
      </c>
      <c r="Q56" s="74">
        <f t="shared" si="6"/>
        <v>43</v>
      </c>
      <c r="R56" s="72" t="str">
        <f t="shared" si="7"/>
        <v/>
      </c>
      <c r="S56" s="72" t="str">
        <f t="shared" si="8"/>
        <v/>
      </c>
      <c r="AF56" s="18">
        <v>7594.4013078824701</v>
      </c>
      <c r="AG56" s="18">
        <v>364</v>
      </c>
      <c r="AI56" s="23">
        <f>'simulateur graphe PJ OQN'!$B$4</f>
        <v>1</v>
      </c>
      <c r="AJ56" s="24">
        <f t="shared" si="9"/>
        <v>126.76</v>
      </c>
      <c r="AK56" s="24">
        <f t="shared" si="10"/>
        <v>126.76</v>
      </c>
      <c r="AM56" t="str">
        <f t="shared" si="11"/>
        <v>ZONEBASSE</v>
      </c>
      <c r="AN56" t="str">
        <f t="shared" si="12"/>
        <v>HC</v>
      </c>
      <c r="AO56" s="20">
        <f t="shared" si="13"/>
        <v>126.76</v>
      </c>
      <c r="AP56" s="20">
        <f t="shared" si="14"/>
        <v>5302.35</v>
      </c>
      <c r="AQ56" s="20" t="str">
        <f t="shared" si="14"/>
        <v>.</v>
      </c>
      <c r="AR56" s="20" t="str">
        <f t="shared" si="14"/>
        <v>.</v>
      </c>
      <c r="AS56" s="20">
        <f t="shared" si="15"/>
        <v>-162.44999999999891</v>
      </c>
      <c r="AT56" s="20">
        <f t="shared" si="0"/>
        <v>-1743.0900000000001</v>
      </c>
      <c r="AU56" s="20">
        <f t="shared" si="16"/>
        <v>5302.35</v>
      </c>
    </row>
    <row r="57" spans="1:47" ht="33.75">
      <c r="A57" s="54">
        <v>58</v>
      </c>
      <c r="B57" s="54" t="s">
        <v>139</v>
      </c>
      <c r="C57" s="58" t="s">
        <v>140</v>
      </c>
      <c r="D57" s="79">
        <v>57</v>
      </c>
      <c r="E57" s="79">
        <v>63</v>
      </c>
      <c r="F57" s="80">
        <v>7085.05</v>
      </c>
      <c r="G57" s="80">
        <v>124.3</v>
      </c>
      <c r="H57" s="80">
        <v>7085.05</v>
      </c>
      <c r="I57" s="80" t="s">
        <v>28</v>
      </c>
      <c r="J57" s="80" t="s">
        <v>28</v>
      </c>
      <c r="K57" s="80">
        <v>116.97</v>
      </c>
      <c r="L57" s="73">
        <f t="shared" si="1"/>
        <v>131.61000000000001</v>
      </c>
      <c r="M57" s="73">
        <f t="shared" si="2"/>
        <v>126.76</v>
      </c>
      <c r="N57" s="72" t="str">
        <f t="shared" si="3"/>
        <v>0115</v>
      </c>
      <c r="O57" s="74">
        <f t="shared" si="4"/>
        <v>6</v>
      </c>
      <c r="P57" s="72">
        <f t="shared" si="5"/>
        <v>0</v>
      </c>
      <c r="Q57" s="74">
        <f t="shared" si="6"/>
        <v>57</v>
      </c>
      <c r="R57" s="72" t="str">
        <f t="shared" si="7"/>
        <v/>
      </c>
      <c r="S57" s="72" t="str">
        <f t="shared" si="8"/>
        <v/>
      </c>
      <c r="AF57" s="18">
        <v>7126.0909239061903</v>
      </c>
      <c r="AG57" s="18">
        <v>37.008849557522097</v>
      </c>
      <c r="AI57" s="23">
        <f>'simulateur graphe PJ OQN'!$B$4</f>
        <v>1</v>
      </c>
      <c r="AJ57" s="24">
        <f t="shared" si="9"/>
        <v>126.76</v>
      </c>
      <c r="AK57" s="24">
        <f t="shared" si="10"/>
        <v>126.76</v>
      </c>
      <c r="AM57" t="str">
        <f t="shared" si="11"/>
        <v>ZONEBASSE</v>
      </c>
      <c r="AN57" t="str">
        <f t="shared" si="12"/>
        <v>HC</v>
      </c>
      <c r="AO57" s="20">
        <f t="shared" si="13"/>
        <v>126.76</v>
      </c>
      <c r="AP57" s="20">
        <f t="shared" si="14"/>
        <v>7085.05</v>
      </c>
      <c r="AQ57" s="20" t="str">
        <f t="shared" si="14"/>
        <v>.</v>
      </c>
      <c r="AR57" s="20" t="str">
        <f t="shared" si="14"/>
        <v>.</v>
      </c>
      <c r="AS57" s="20">
        <f t="shared" si="15"/>
        <v>-167.09000000000015</v>
      </c>
      <c r="AT57" s="20">
        <f t="shared" si="0"/>
        <v>-1470.0500000000011</v>
      </c>
      <c r="AU57" s="20">
        <f t="shared" si="16"/>
        <v>7085.05</v>
      </c>
    </row>
    <row r="58" spans="1:47" ht="33.75">
      <c r="A58" s="54">
        <v>59</v>
      </c>
      <c r="B58" s="54" t="s">
        <v>141</v>
      </c>
      <c r="C58" s="58" t="s">
        <v>142</v>
      </c>
      <c r="D58" s="79">
        <v>57</v>
      </c>
      <c r="E58" s="79">
        <v>63</v>
      </c>
      <c r="F58" s="80">
        <v>7403.24</v>
      </c>
      <c r="G58" s="80">
        <v>129.88</v>
      </c>
      <c r="H58" s="80">
        <v>7403.24</v>
      </c>
      <c r="I58" s="80" t="s">
        <v>28</v>
      </c>
      <c r="J58" s="80" t="s">
        <v>28</v>
      </c>
      <c r="K58" s="80">
        <v>124.42</v>
      </c>
      <c r="L58" s="73">
        <f t="shared" si="1"/>
        <v>131.61000000000001</v>
      </c>
      <c r="M58" s="73">
        <f t="shared" si="2"/>
        <v>126.76</v>
      </c>
      <c r="N58" s="72" t="str">
        <f t="shared" si="3"/>
        <v>0115</v>
      </c>
      <c r="O58" s="74">
        <f t="shared" si="4"/>
        <v>6</v>
      </c>
      <c r="P58" s="72">
        <f t="shared" si="5"/>
        <v>0</v>
      </c>
      <c r="Q58" s="74">
        <f t="shared" si="6"/>
        <v>57</v>
      </c>
      <c r="R58" s="72" t="str">
        <f t="shared" si="7"/>
        <v/>
      </c>
      <c r="S58" s="72" t="str">
        <f t="shared" si="8"/>
        <v/>
      </c>
      <c r="AF58" s="18">
        <v>9303.6797928194101</v>
      </c>
      <c r="AG58" s="18">
        <v>43.75</v>
      </c>
      <c r="AI58" s="23">
        <f>'simulateur graphe PJ OQN'!$B$4</f>
        <v>1</v>
      </c>
      <c r="AJ58" s="24">
        <f t="shared" si="9"/>
        <v>126.76</v>
      </c>
      <c r="AK58" s="24">
        <f t="shared" si="10"/>
        <v>126.76</v>
      </c>
      <c r="AM58" t="str">
        <f t="shared" si="11"/>
        <v>ZONEBASSE</v>
      </c>
      <c r="AN58" t="str">
        <f t="shared" si="12"/>
        <v>HC</v>
      </c>
      <c r="AO58" s="20">
        <f t="shared" si="13"/>
        <v>126.76</v>
      </c>
      <c r="AP58" s="20">
        <f t="shared" si="14"/>
        <v>7403.24</v>
      </c>
      <c r="AQ58" s="20" t="str">
        <f t="shared" si="14"/>
        <v>.</v>
      </c>
      <c r="AR58" s="20" t="str">
        <f t="shared" si="14"/>
        <v>.</v>
      </c>
      <c r="AS58" s="20">
        <f t="shared" si="15"/>
        <v>-310.80000000000018</v>
      </c>
      <c r="AT58" s="20">
        <f t="shared" si="0"/>
        <v>-950.71000000000095</v>
      </c>
      <c r="AU58" s="20">
        <f t="shared" si="16"/>
        <v>7403.24</v>
      </c>
    </row>
    <row r="59" spans="1:47" ht="33.75">
      <c r="A59" s="54">
        <v>60</v>
      </c>
      <c r="B59" s="54" t="s">
        <v>143</v>
      </c>
      <c r="C59" s="58" t="s">
        <v>144</v>
      </c>
      <c r="D59" s="79">
        <v>78</v>
      </c>
      <c r="E59" s="79">
        <v>84</v>
      </c>
      <c r="F59" s="80">
        <v>11533.96</v>
      </c>
      <c r="G59" s="80">
        <v>147.87</v>
      </c>
      <c r="H59" s="80">
        <v>11533.96</v>
      </c>
      <c r="I59" s="80" t="s">
        <v>28</v>
      </c>
      <c r="J59" s="80" t="s">
        <v>28</v>
      </c>
      <c r="K59" s="80">
        <v>141.74</v>
      </c>
      <c r="L59" s="73">
        <f t="shared" si="1"/>
        <v>131.61000000000001</v>
      </c>
      <c r="M59" s="73">
        <f t="shared" si="2"/>
        <v>126.76</v>
      </c>
      <c r="N59" s="72" t="str">
        <f t="shared" si="3"/>
        <v>0115</v>
      </c>
      <c r="O59" s="74">
        <f t="shared" si="4"/>
        <v>6</v>
      </c>
      <c r="P59" s="72">
        <f t="shared" si="5"/>
        <v>0</v>
      </c>
      <c r="Q59" s="74">
        <f t="shared" si="6"/>
        <v>78</v>
      </c>
      <c r="R59" s="72" t="str">
        <f t="shared" si="7"/>
        <v/>
      </c>
      <c r="S59" s="72" t="str">
        <f t="shared" si="8"/>
        <v/>
      </c>
      <c r="AF59" s="18">
        <v>9056.9608156551294</v>
      </c>
      <c r="AG59" s="18">
        <v>45.6666666666667</v>
      </c>
      <c r="AI59" s="23">
        <f>'simulateur graphe PJ OQN'!$B$4</f>
        <v>1</v>
      </c>
      <c r="AJ59" s="24">
        <f t="shared" si="9"/>
        <v>126.76</v>
      </c>
      <c r="AK59" s="24">
        <f t="shared" si="10"/>
        <v>126.76</v>
      </c>
      <c r="AM59" t="str">
        <f t="shared" si="11"/>
        <v>ZONEBASSE</v>
      </c>
      <c r="AN59" t="str">
        <f t="shared" si="12"/>
        <v>HC</v>
      </c>
      <c r="AO59" s="20">
        <f t="shared" si="13"/>
        <v>126.76</v>
      </c>
      <c r="AP59" s="20">
        <f t="shared" si="14"/>
        <v>11533.96</v>
      </c>
      <c r="AQ59" s="20" t="str">
        <f t="shared" si="14"/>
        <v>.</v>
      </c>
      <c r="AR59" s="20" t="str">
        <f t="shared" si="14"/>
        <v>.</v>
      </c>
      <c r="AS59" s="20">
        <f t="shared" si="15"/>
        <v>-230.46000000000095</v>
      </c>
      <c r="AT59" s="20">
        <f t="shared" si="0"/>
        <v>671.10999999999876</v>
      </c>
      <c r="AU59" s="20">
        <f t="shared" si="16"/>
        <v>11533.96</v>
      </c>
    </row>
    <row r="60" spans="1:47" ht="33.75">
      <c r="A60" s="54">
        <v>61</v>
      </c>
      <c r="B60" s="54" t="s">
        <v>145</v>
      </c>
      <c r="C60" s="58" t="s">
        <v>146</v>
      </c>
      <c r="D60" s="79">
        <v>22</v>
      </c>
      <c r="E60" s="79">
        <v>28</v>
      </c>
      <c r="F60" s="80">
        <v>2407.6799999999998</v>
      </c>
      <c r="G60" s="80">
        <v>109.44</v>
      </c>
      <c r="H60" s="80">
        <v>2407.6799999999998</v>
      </c>
      <c r="I60" s="80" t="s">
        <v>28</v>
      </c>
      <c r="J60" s="80" t="s">
        <v>28</v>
      </c>
      <c r="K60" s="80">
        <v>91.57</v>
      </c>
      <c r="L60" s="73">
        <f t="shared" si="1"/>
        <v>119.19</v>
      </c>
      <c r="M60" s="73">
        <f t="shared" si="2"/>
        <v>126.76</v>
      </c>
      <c r="N60" s="72" t="str">
        <f t="shared" si="3"/>
        <v>0115</v>
      </c>
      <c r="O60" s="74">
        <f t="shared" si="4"/>
        <v>6</v>
      </c>
      <c r="P60" s="72">
        <f t="shared" si="5"/>
        <v>0</v>
      </c>
      <c r="Q60" s="74">
        <f t="shared" si="6"/>
        <v>22</v>
      </c>
      <c r="R60" s="72" t="str">
        <f t="shared" si="7"/>
        <v/>
      </c>
      <c r="S60" s="72" t="str">
        <f t="shared" si="8"/>
        <v/>
      </c>
      <c r="AF60" s="18">
        <v>9749.4697125885305</v>
      </c>
      <c r="AG60" s="18">
        <v>48.594594594594597</v>
      </c>
      <c r="AI60" s="23">
        <f>'simulateur graphe PJ OQN'!$B$4</f>
        <v>1</v>
      </c>
      <c r="AJ60" s="24">
        <f t="shared" si="9"/>
        <v>126.76</v>
      </c>
      <c r="AK60" s="24">
        <f t="shared" si="10"/>
        <v>126.76</v>
      </c>
      <c r="AM60" t="str">
        <f t="shared" si="11"/>
        <v>ZONEBASSE</v>
      </c>
      <c r="AN60" t="str">
        <f t="shared" si="12"/>
        <v>HC</v>
      </c>
      <c r="AO60" s="20">
        <f t="shared" si="13"/>
        <v>126.76</v>
      </c>
      <c r="AP60" s="20">
        <f t="shared" si="14"/>
        <v>2407.6799999999998</v>
      </c>
      <c r="AQ60" s="20" t="str">
        <f t="shared" si="14"/>
        <v>.</v>
      </c>
      <c r="AR60" s="20" t="str">
        <f t="shared" si="14"/>
        <v>.</v>
      </c>
      <c r="AS60" s="20">
        <f t="shared" si="15"/>
        <v>-64.710000000000036</v>
      </c>
      <c r="AT60" s="20">
        <f t="shared" si="0"/>
        <v>-2522.8900000000012</v>
      </c>
      <c r="AU60" s="20">
        <f t="shared" si="16"/>
        <v>2407.6799999999998</v>
      </c>
    </row>
    <row r="61" spans="1:47" ht="33.75">
      <c r="A61" s="54">
        <v>62</v>
      </c>
      <c r="B61" s="54" t="s">
        <v>147</v>
      </c>
      <c r="C61" s="58" t="s">
        <v>148</v>
      </c>
      <c r="D61" s="79">
        <v>29</v>
      </c>
      <c r="E61" s="79">
        <v>35</v>
      </c>
      <c r="F61" s="80">
        <v>2832.63</v>
      </c>
      <c r="G61" s="80">
        <v>60.71</v>
      </c>
      <c r="H61" s="80">
        <v>2832.63</v>
      </c>
      <c r="I61" s="80" t="s">
        <v>28</v>
      </c>
      <c r="J61" s="80" t="s">
        <v>28</v>
      </c>
      <c r="K61" s="80">
        <v>91.57</v>
      </c>
      <c r="L61" s="73">
        <f t="shared" si="1"/>
        <v>119.19</v>
      </c>
      <c r="M61" s="73">
        <f t="shared" si="2"/>
        <v>126.76</v>
      </c>
      <c r="N61" s="72" t="str">
        <f t="shared" si="3"/>
        <v>0115</v>
      </c>
      <c r="O61" s="74">
        <f t="shared" si="4"/>
        <v>6</v>
      </c>
      <c r="P61" s="72">
        <f t="shared" si="5"/>
        <v>0</v>
      </c>
      <c r="Q61" s="74">
        <f t="shared" si="6"/>
        <v>29</v>
      </c>
      <c r="R61" s="72" t="str">
        <f t="shared" si="7"/>
        <v/>
      </c>
      <c r="S61" s="72" t="str">
        <f t="shared" si="8"/>
        <v/>
      </c>
      <c r="AF61" s="18">
        <v>14322.459822237601</v>
      </c>
      <c r="AG61" s="18">
        <v>67.59375</v>
      </c>
      <c r="AI61" s="23">
        <f>'simulateur graphe PJ OQN'!$B$4</f>
        <v>1</v>
      </c>
      <c r="AJ61" s="24">
        <f t="shared" si="9"/>
        <v>126.76</v>
      </c>
      <c r="AK61" s="24">
        <f t="shared" si="10"/>
        <v>126.76</v>
      </c>
      <c r="AM61" t="str">
        <f t="shared" si="11"/>
        <v>ZONEBASSE</v>
      </c>
      <c r="AN61" t="str">
        <f t="shared" si="12"/>
        <v>HC</v>
      </c>
      <c r="AO61" s="20">
        <f t="shared" si="13"/>
        <v>126.76</v>
      </c>
      <c r="AP61" s="20">
        <f t="shared" si="14"/>
        <v>2832.63</v>
      </c>
      <c r="AQ61" s="20" t="str">
        <f t="shared" si="14"/>
        <v>.</v>
      </c>
      <c r="AR61" s="20" t="str">
        <f t="shared" si="14"/>
        <v>.</v>
      </c>
      <c r="AS61" s="20">
        <f t="shared" si="15"/>
        <v>-280.74999999999955</v>
      </c>
      <c r="AT61" s="20">
        <f t="shared" si="0"/>
        <v>-2738.9300000000003</v>
      </c>
      <c r="AU61" s="20">
        <f t="shared" si="16"/>
        <v>2832.63</v>
      </c>
    </row>
    <row r="62" spans="1:47" ht="33.75">
      <c r="A62" s="54">
        <v>63</v>
      </c>
      <c r="B62" s="54" t="s">
        <v>149</v>
      </c>
      <c r="C62" s="58" t="s">
        <v>150</v>
      </c>
      <c r="D62" s="79">
        <v>36</v>
      </c>
      <c r="E62" s="79">
        <v>42</v>
      </c>
      <c r="F62" s="80">
        <v>3437.57</v>
      </c>
      <c r="G62" s="80">
        <v>95.49</v>
      </c>
      <c r="H62" s="80">
        <v>3437.57</v>
      </c>
      <c r="I62" s="80" t="s">
        <v>28</v>
      </c>
      <c r="J62" s="80" t="s">
        <v>28</v>
      </c>
      <c r="K62" s="80">
        <v>88.14</v>
      </c>
      <c r="L62" s="73">
        <f t="shared" si="1"/>
        <v>119.19</v>
      </c>
      <c r="M62" s="73">
        <f t="shared" si="2"/>
        <v>126.76</v>
      </c>
      <c r="N62" s="72" t="str">
        <f t="shared" si="3"/>
        <v>0115</v>
      </c>
      <c r="O62" s="74">
        <f t="shared" si="4"/>
        <v>6</v>
      </c>
      <c r="P62" s="72">
        <f t="shared" si="5"/>
        <v>0</v>
      </c>
      <c r="Q62" s="74">
        <f t="shared" si="6"/>
        <v>36</v>
      </c>
      <c r="R62" s="72" t="str">
        <f t="shared" si="7"/>
        <v/>
      </c>
      <c r="S62" s="72" t="str">
        <f t="shared" si="8"/>
        <v/>
      </c>
      <c r="AF62" s="18">
        <v>19113.499809237601</v>
      </c>
      <c r="AG62" s="18">
        <v>83.6243654822335</v>
      </c>
      <c r="AI62" s="23">
        <f>'simulateur graphe PJ OQN'!$B$4</f>
        <v>1</v>
      </c>
      <c r="AJ62" s="24">
        <f t="shared" si="9"/>
        <v>126.76</v>
      </c>
      <c r="AK62" s="24">
        <f t="shared" si="10"/>
        <v>126.76</v>
      </c>
      <c r="AM62" t="str">
        <f t="shared" si="11"/>
        <v>ZONEBASSE</v>
      </c>
      <c r="AN62" t="str">
        <f t="shared" si="12"/>
        <v>HC</v>
      </c>
      <c r="AO62" s="20">
        <f t="shared" si="13"/>
        <v>126.76</v>
      </c>
      <c r="AP62" s="20">
        <f t="shared" si="14"/>
        <v>3437.57</v>
      </c>
      <c r="AQ62" s="20" t="str">
        <f t="shared" si="14"/>
        <v>.</v>
      </c>
      <c r="AR62" s="20" t="str">
        <f t="shared" si="14"/>
        <v>.</v>
      </c>
      <c r="AS62" s="20">
        <f t="shared" si="15"/>
        <v>-176.17000000000007</v>
      </c>
      <c r="AT62" s="20">
        <f t="shared" si="0"/>
        <v>-2939.619999999999</v>
      </c>
      <c r="AU62" s="20">
        <f t="shared" si="16"/>
        <v>3437.57</v>
      </c>
    </row>
    <row r="63" spans="1:47" ht="33.75">
      <c r="A63" s="54">
        <v>64</v>
      </c>
      <c r="B63" s="54" t="s">
        <v>151</v>
      </c>
      <c r="C63" s="58" t="s">
        <v>152</v>
      </c>
      <c r="D63" s="79">
        <v>36</v>
      </c>
      <c r="E63" s="79">
        <v>42</v>
      </c>
      <c r="F63" s="80">
        <v>3997.02</v>
      </c>
      <c r="G63" s="80">
        <v>111.03</v>
      </c>
      <c r="H63" s="80">
        <v>3997.02</v>
      </c>
      <c r="I63" s="80" t="s">
        <v>28</v>
      </c>
      <c r="J63" s="80" t="s">
        <v>28</v>
      </c>
      <c r="K63" s="80">
        <v>102.71</v>
      </c>
      <c r="L63" s="73">
        <f t="shared" si="1"/>
        <v>119.19</v>
      </c>
      <c r="M63" s="73">
        <f t="shared" si="2"/>
        <v>126.76</v>
      </c>
      <c r="N63" s="72" t="str">
        <f t="shared" si="3"/>
        <v>0115</v>
      </c>
      <c r="O63" s="74">
        <f t="shared" si="4"/>
        <v>6</v>
      </c>
      <c r="P63" s="72">
        <f t="shared" si="5"/>
        <v>0</v>
      </c>
      <c r="Q63" s="74">
        <f t="shared" si="6"/>
        <v>36</v>
      </c>
      <c r="R63" s="72" t="str">
        <f t="shared" si="7"/>
        <v/>
      </c>
      <c r="S63" s="72" t="str">
        <f t="shared" si="8"/>
        <v/>
      </c>
      <c r="AF63" s="18">
        <v>4411.3246841869004</v>
      </c>
      <c r="AG63" s="18">
        <v>30.011111111111099</v>
      </c>
      <c r="AI63" s="23">
        <f>'simulateur graphe PJ OQN'!$B$4</f>
        <v>1</v>
      </c>
      <c r="AJ63" s="24">
        <f t="shared" si="9"/>
        <v>126.76</v>
      </c>
      <c r="AK63" s="24">
        <f t="shared" si="10"/>
        <v>126.76</v>
      </c>
      <c r="AM63" t="str">
        <f t="shared" si="11"/>
        <v>ZONEBASSE</v>
      </c>
      <c r="AN63" t="str">
        <f t="shared" si="12"/>
        <v>HC</v>
      </c>
      <c r="AO63" s="20">
        <f t="shared" si="13"/>
        <v>126.76</v>
      </c>
      <c r="AP63" s="20">
        <f t="shared" si="14"/>
        <v>3997.02</v>
      </c>
      <c r="AQ63" s="20" t="str">
        <f t="shared" si="14"/>
        <v>.</v>
      </c>
      <c r="AR63" s="20" t="str">
        <f t="shared" si="14"/>
        <v>.</v>
      </c>
      <c r="AS63" s="20">
        <f t="shared" si="15"/>
        <v>-214.08999999999969</v>
      </c>
      <c r="AT63" s="20">
        <f t="shared" si="0"/>
        <v>-1680.8099999999995</v>
      </c>
      <c r="AU63" s="20">
        <f t="shared" si="16"/>
        <v>3997.02</v>
      </c>
    </row>
    <row r="64" spans="1:47" ht="33.75">
      <c r="A64" s="54">
        <v>65</v>
      </c>
      <c r="B64" s="54" t="s">
        <v>153</v>
      </c>
      <c r="C64" s="58" t="s">
        <v>154</v>
      </c>
      <c r="D64" s="79">
        <v>43</v>
      </c>
      <c r="E64" s="79">
        <v>49</v>
      </c>
      <c r="F64" s="80">
        <v>4959.71</v>
      </c>
      <c r="G64" s="80">
        <v>115.34</v>
      </c>
      <c r="H64" s="80">
        <v>4959.71</v>
      </c>
      <c r="I64" s="80" t="s">
        <v>28</v>
      </c>
      <c r="J64" s="80" t="s">
        <v>28</v>
      </c>
      <c r="K64" s="80">
        <v>107.61</v>
      </c>
      <c r="L64" s="73">
        <f t="shared" si="1"/>
        <v>119.19</v>
      </c>
      <c r="M64" s="73">
        <f t="shared" si="2"/>
        <v>126.76</v>
      </c>
      <c r="N64" s="72" t="str">
        <f t="shared" si="3"/>
        <v>0115</v>
      </c>
      <c r="O64" s="74">
        <f t="shared" si="4"/>
        <v>6</v>
      </c>
      <c r="P64" s="72">
        <f t="shared" si="5"/>
        <v>0</v>
      </c>
      <c r="Q64" s="74">
        <f t="shared" si="6"/>
        <v>43</v>
      </c>
      <c r="R64" s="72" t="str">
        <f t="shared" si="7"/>
        <v/>
      </c>
      <c r="S64" s="72" t="str">
        <f t="shared" si="8"/>
        <v/>
      </c>
      <c r="AF64" s="18">
        <v>6089.8242250047497</v>
      </c>
      <c r="AG64" s="18">
        <v>35.511627906976699</v>
      </c>
      <c r="AI64" s="23">
        <f>'simulateur graphe PJ OQN'!$B$4</f>
        <v>1</v>
      </c>
      <c r="AJ64" s="24">
        <f t="shared" si="9"/>
        <v>126.76</v>
      </c>
      <c r="AK64" s="24">
        <f t="shared" si="10"/>
        <v>126.76</v>
      </c>
      <c r="AM64" t="str">
        <f t="shared" si="11"/>
        <v>ZONEBASSE</v>
      </c>
      <c r="AN64" t="str">
        <f t="shared" si="12"/>
        <v>HC</v>
      </c>
      <c r="AO64" s="20">
        <f t="shared" si="13"/>
        <v>126.76</v>
      </c>
      <c r="AP64" s="20">
        <f t="shared" si="14"/>
        <v>4959.71</v>
      </c>
      <c r="AQ64" s="20" t="str">
        <f t="shared" si="14"/>
        <v>.</v>
      </c>
      <c r="AR64" s="20" t="str">
        <f t="shared" si="14"/>
        <v>.</v>
      </c>
      <c r="AS64" s="20">
        <f t="shared" si="15"/>
        <v>-205.56999999999971</v>
      </c>
      <c r="AT64" s="20">
        <f t="shared" si="0"/>
        <v>-1236.1899999999987</v>
      </c>
      <c r="AU64" s="20">
        <f t="shared" si="16"/>
        <v>4959.71</v>
      </c>
    </row>
    <row r="65" spans="1:47" ht="33.75">
      <c r="A65" s="54">
        <v>66</v>
      </c>
      <c r="B65" s="54" t="s">
        <v>155</v>
      </c>
      <c r="C65" s="58" t="s">
        <v>156</v>
      </c>
      <c r="D65" s="79">
        <v>71</v>
      </c>
      <c r="E65" s="79">
        <v>77</v>
      </c>
      <c r="F65" s="80">
        <v>10737.17</v>
      </c>
      <c r="G65" s="80">
        <v>151.22999999999999</v>
      </c>
      <c r="H65" s="80">
        <v>10737.17</v>
      </c>
      <c r="I65" s="80" t="s">
        <v>28</v>
      </c>
      <c r="J65" s="80" t="s">
        <v>28</v>
      </c>
      <c r="K65" s="80">
        <v>144.71</v>
      </c>
      <c r="L65" s="73">
        <f t="shared" si="1"/>
        <v>119.19</v>
      </c>
      <c r="M65" s="73">
        <f t="shared" si="2"/>
        <v>126.76</v>
      </c>
      <c r="N65" s="72" t="str">
        <f t="shared" si="3"/>
        <v>0115</v>
      </c>
      <c r="O65" s="74">
        <f t="shared" si="4"/>
        <v>6</v>
      </c>
      <c r="P65" s="72">
        <f t="shared" si="5"/>
        <v>0</v>
      </c>
      <c r="Q65" s="74">
        <f t="shared" si="6"/>
        <v>71</v>
      </c>
      <c r="R65" s="72" t="str">
        <f t="shared" si="7"/>
        <v/>
      </c>
      <c r="S65" s="72" t="str">
        <f t="shared" si="8"/>
        <v/>
      </c>
      <c r="AF65" s="18">
        <v>6501.1694183674299</v>
      </c>
      <c r="AG65" s="18">
        <v>37.153846153846203</v>
      </c>
      <c r="AI65" s="23">
        <f>'simulateur graphe PJ OQN'!$B$4</f>
        <v>1</v>
      </c>
      <c r="AJ65" s="24">
        <f t="shared" si="9"/>
        <v>126.76</v>
      </c>
      <c r="AK65" s="24">
        <f t="shared" si="10"/>
        <v>126.76</v>
      </c>
      <c r="AM65" t="str">
        <f t="shared" si="11"/>
        <v>ZONEBASSE</v>
      </c>
      <c r="AN65" t="str">
        <f t="shared" si="12"/>
        <v>HC</v>
      </c>
      <c r="AO65" s="20">
        <f t="shared" si="13"/>
        <v>126.76</v>
      </c>
      <c r="AP65" s="20">
        <f t="shared" si="14"/>
        <v>10737.17</v>
      </c>
      <c r="AQ65" s="20" t="str">
        <f t="shared" si="14"/>
        <v>.</v>
      </c>
      <c r="AR65" s="20" t="str">
        <f t="shared" si="14"/>
        <v>.</v>
      </c>
      <c r="AS65" s="20">
        <f t="shared" si="15"/>
        <v>-260.79000000000087</v>
      </c>
      <c r="AT65" s="20">
        <f t="shared" si="0"/>
        <v>2010.4899999999998</v>
      </c>
      <c r="AU65" s="20">
        <f t="shared" si="16"/>
        <v>10737.17</v>
      </c>
    </row>
    <row r="66" spans="1:47" ht="33.75">
      <c r="A66" s="54">
        <v>67</v>
      </c>
      <c r="B66" s="54" t="s">
        <v>157</v>
      </c>
      <c r="C66" s="58" t="s">
        <v>158</v>
      </c>
      <c r="D66" s="79">
        <v>22</v>
      </c>
      <c r="E66" s="79">
        <v>28</v>
      </c>
      <c r="F66" s="80">
        <v>2198.5100000000002</v>
      </c>
      <c r="G66" s="80">
        <v>99.93</v>
      </c>
      <c r="H66" s="80">
        <v>2198.5100000000002</v>
      </c>
      <c r="I66" s="80" t="s">
        <v>28</v>
      </c>
      <c r="J66" s="80" t="s">
        <v>28</v>
      </c>
      <c r="K66" s="80">
        <v>89.28</v>
      </c>
      <c r="L66" s="73">
        <f t="shared" si="1"/>
        <v>87.07</v>
      </c>
      <c r="M66" s="73">
        <f t="shared" si="2"/>
        <v>126.76</v>
      </c>
      <c r="N66" s="72" t="str">
        <f t="shared" si="3"/>
        <v>0115</v>
      </c>
      <c r="O66" s="74">
        <f t="shared" si="4"/>
        <v>6</v>
      </c>
      <c r="P66" s="72">
        <f t="shared" si="5"/>
        <v>0</v>
      </c>
      <c r="Q66" s="74">
        <f t="shared" si="6"/>
        <v>22</v>
      </c>
      <c r="R66" s="72" t="str">
        <f t="shared" si="7"/>
        <v/>
      </c>
      <c r="S66" s="72" t="str">
        <f t="shared" si="8"/>
        <v/>
      </c>
      <c r="AF66" s="18">
        <v>10428.1139865558</v>
      </c>
      <c r="AG66" s="18">
        <v>58.420289855072497</v>
      </c>
      <c r="AI66" s="23">
        <f>'simulateur graphe PJ OQN'!$B$4</f>
        <v>1</v>
      </c>
      <c r="AJ66" s="24">
        <f t="shared" si="9"/>
        <v>126.76</v>
      </c>
      <c r="AK66" s="24">
        <f t="shared" si="10"/>
        <v>126.76</v>
      </c>
      <c r="AM66" t="str">
        <f t="shared" si="11"/>
        <v>ZONEBASSE</v>
      </c>
      <c r="AN66" t="str">
        <f t="shared" si="12"/>
        <v>HC</v>
      </c>
      <c r="AO66" s="20">
        <f t="shared" si="13"/>
        <v>126.76</v>
      </c>
      <c r="AP66" s="20">
        <f t="shared" si="14"/>
        <v>2198.5100000000002</v>
      </c>
      <c r="AQ66" s="20" t="str">
        <f t="shared" si="14"/>
        <v>.</v>
      </c>
      <c r="AR66" s="20" t="str">
        <f t="shared" si="14"/>
        <v>.</v>
      </c>
      <c r="AS66" s="20">
        <f t="shared" si="15"/>
        <v>-212.04999999999973</v>
      </c>
      <c r="AT66" s="20">
        <f t="shared" si="0"/>
        <v>-15.359999999999673</v>
      </c>
      <c r="AU66" s="20">
        <f t="shared" si="16"/>
        <v>2198.5100000000002</v>
      </c>
    </row>
    <row r="67" spans="1:47" ht="33.75">
      <c r="A67" s="54">
        <v>68</v>
      </c>
      <c r="B67" s="54" t="s">
        <v>159</v>
      </c>
      <c r="C67" s="58" t="s">
        <v>160</v>
      </c>
      <c r="D67" s="79">
        <v>22</v>
      </c>
      <c r="E67" s="79">
        <v>28</v>
      </c>
      <c r="F67" s="80">
        <v>2207.17</v>
      </c>
      <c r="G67" s="80">
        <v>100.33</v>
      </c>
      <c r="H67" s="80">
        <v>2207.17</v>
      </c>
      <c r="I67" s="80" t="s">
        <v>28</v>
      </c>
      <c r="J67" s="80" t="s">
        <v>28</v>
      </c>
      <c r="K67" s="80">
        <v>89.28</v>
      </c>
      <c r="L67" s="73">
        <f t="shared" si="1"/>
        <v>87.07</v>
      </c>
      <c r="M67" s="73">
        <f t="shared" si="2"/>
        <v>126.76</v>
      </c>
      <c r="N67" s="72" t="str">
        <f t="shared" si="3"/>
        <v>0115</v>
      </c>
      <c r="O67" s="74">
        <f t="shared" si="4"/>
        <v>6</v>
      </c>
      <c r="P67" s="72">
        <f t="shared" si="5"/>
        <v>0</v>
      </c>
      <c r="Q67" s="74">
        <f t="shared" si="6"/>
        <v>22</v>
      </c>
      <c r="R67" s="72" t="str">
        <f t="shared" si="7"/>
        <v/>
      </c>
      <c r="S67" s="72" t="str">
        <f t="shared" si="8"/>
        <v/>
      </c>
      <c r="AF67" s="18">
        <v>8298.2191176444394</v>
      </c>
      <c r="AG67" s="18">
        <v>46.198113207547202</v>
      </c>
      <c r="AI67" s="23">
        <f>'simulateur graphe PJ OQN'!$B$4</f>
        <v>1</v>
      </c>
      <c r="AJ67" s="24">
        <f t="shared" si="9"/>
        <v>126.76</v>
      </c>
      <c r="AK67" s="24">
        <f t="shared" si="10"/>
        <v>126.76</v>
      </c>
      <c r="AM67" t="str">
        <f t="shared" si="11"/>
        <v>ZONEBASSE</v>
      </c>
      <c r="AN67" t="str">
        <f t="shared" si="12"/>
        <v>HC</v>
      </c>
      <c r="AO67" s="20">
        <f t="shared" si="13"/>
        <v>126.76</v>
      </c>
      <c r="AP67" s="20">
        <f t="shared" si="14"/>
        <v>2207.17</v>
      </c>
      <c r="AQ67" s="20" t="str">
        <f t="shared" si="14"/>
        <v>.</v>
      </c>
      <c r="AR67" s="20" t="str">
        <f t="shared" si="14"/>
        <v>.</v>
      </c>
      <c r="AS67" s="20">
        <f t="shared" si="15"/>
        <v>-203.38999999999987</v>
      </c>
      <c r="AT67" s="20">
        <f t="shared" ref="AT67:AT130" si="17">IF(P67=1,J67+(90-E67)*K67,H67+(90-E67)*K67)+(AI67-90)*L67</f>
        <v>-6.6999999999998181</v>
      </c>
      <c r="AU67" s="20">
        <f t="shared" si="16"/>
        <v>2207.17</v>
      </c>
    </row>
    <row r="68" spans="1:47" ht="33.75">
      <c r="A68" s="54">
        <v>69</v>
      </c>
      <c r="B68" s="54" t="s">
        <v>161</v>
      </c>
      <c r="C68" s="58" t="s">
        <v>162</v>
      </c>
      <c r="D68" s="79">
        <v>29</v>
      </c>
      <c r="E68" s="79">
        <v>35</v>
      </c>
      <c r="F68" s="80">
        <v>2489.4899999999998</v>
      </c>
      <c r="G68" s="80">
        <v>85.84</v>
      </c>
      <c r="H68" s="80">
        <v>2489.4899999999998</v>
      </c>
      <c r="I68" s="80" t="s">
        <v>28</v>
      </c>
      <c r="J68" s="80" t="s">
        <v>28</v>
      </c>
      <c r="K68" s="80">
        <v>79.03</v>
      </c>
      <c r="L68" s="73">
        <f t="shared" ref="L68:L131" si="18">IFERROR(VLOOKUP(B68,$B$1326:$K$2467,6,0),"")</f>
        <v>87.07</v>
      </c>
      <c r="M68" s="73">
        <f t="shared" ref="M68:M131" si="19">IFERROR(VLOOKUP($B68,$B$2468:$K$3603,6,0),"")</f>
        <v>126.76</v>
      </c>
      <c r="N68" s="72" t="str">
        <f t="shared" ref="N68:N131" si="20">LEFT(B68,4)</f>
        <v>0115</v>
      </c>
      <c r="O68" s="74">
        <f t="shared" ref="O68:O131" si="21">E68-D68</f>
        <v>6</v>
      </c>
      <c r="P68" s="72">
        <f t="shared" ref="P68:P131" si="22">IF(O68=20,1,0)</f>
        <v>0</v>
      </c>
      <c r="Q68" s="74">
        <f t="shared" ref="Q68:Q131" si="23">D68</f>
        <v>29</v>
      </c>
      <c r="R68" s="72" t="str">
        <f t="shared" ref="R68:R131" si="24">IF(P68=1,Q68+7,"")</f>
        <v/>
      </c>
      <c r="S68" s="72" t="str">
        <f t="shared" ref="S68:S131" si="25">IF(P68=1,Q68+14,"")</f>
        <v/>
      </c>
      <c r="AF68" s="18">
        <v>13563.712020913699</v>
      </c>
      <c r="AG68" s="18">
        <v>58.352517985611499</v>
      </c>
      <c r="AI68" s="23">
        <f>'simulateur graphe PJ OQN'!$B$4</f>
        <v>1</v>
      </c>
      <c r="AJ68" s="24">
        <f t="shared" ref="AJ68:AJ131" si="26">IF(AN68="HDJ",AU68,IF(AM68="ZONE90",AT68,IF(AM68="ZONEBASSE",AO68,IF(AM68="ZONEFORF1",AP68,IF(AM68="ZONEFORF2",AQ68,IF(AM68="ZONEFORF3",AR68,AS68))))))</f>
        <v>126.76</v>
      </c>
      <c r="AK68" s="24">
        <f t="shared" ref="AK68:AK131" si="27">AJ68/AI68</f>
        <v>126.76</v>
      </c>
      <c r="AM68" t="str">
        <f t="shared" ref="AM68:AM131" si="28">IF(AI68&gt;90,"ZONE90",IF(P68=1,IF(AI68&lt;D68,"ZONEBASSE",IF(AI68&lt;R68,"ZONEFORF1",IF(AI68&lt;S68,"ZONEFORF2",IF(AI68&lt;E68,"ZONEFORF3","ZONEHAUTE")))),IF(AI68&lt;D68,"ZONEBASSE",IF(AI68&lt;E68,"ZONEFORF1","ZONEHAUTE"))))</f>
        <v>ZONEBASSE</v>
      </c>
      <c r="AN68" t="str">
        <f t="shared" ref="AN68:AN131" si="29">IF(RIGHT(B68,1)="0","HDJ","HC")</f>
        <v>HC</v>
      </c>
      <c r="AO68" s="20">
        <f t="shared" ref="AO68:AO131" si="30">IF(AI68&lt;8,M68*AI68,F68-(D68-AI68)*G68)</f>
        <v>126.76</v>
      </c>
      <c r="AP68" s="20">
        <f t="shared" ref="AP68:AR131" si="31">H68</f>
        <v>2489.4899999999998</v>
      </c>
      <c r="AQ68" s="20" t="str">
        <f t="shared" si="31"/>
        <v>.</v>
      </c>
      <c r="AR68" s="20" t="str">
        <f t="shared" si="31"/>
        <v>.</v>
      </c>
      <c r="AS68" s="20">
        <f t="shared" ref="AS68:AS131" si="32">IF(P68=1,J68+(AI68-E68)*K68,H68+(AI68-E68)*K68)</f>
        <v>-197.5300000000002</v>
      </c>
      <c r="AT68" s="20">
        <f t="shared" si="17"/>
        <v>-913.09000000000015</v>
      </c>
      <c r="AU68" s="20">
        <f t="shared" ref="AU68:AU131" si="33">AI68*H68</f>
        <v>2489.4899999999998</v>
      </c>
    </row>
    <row r="69" spans="1:47" ht="33.75">
      <c r="A69" s="54">
        <v>70</v>
      </c>
      <c r="B69" s="54" t="s">
        <v>163</v>
      </c>
      <c r="C69" s="58" t="s">
        <v>164</v>
      </c>
      <c r="D69" s="79">
        <v>29</v>
      </c>
      <c r="E69" s="79">
        <v>35</v>
      </c>
      <c r="F69" s="80">
        <v>3582.36</v>
      </c>
      <c r="G69" s="80">
        <v>123.53</v>
      </c>
      <c r="H69" s="80">
        <v>3582.36</v>
      </c>
      <c r="I69" s="80" t="s">
        <v>28</v>
      </c>
      <c r="J69" s="80" t="s">
        <v>28</v>
      </c>
      <c r="K69" s="80">
        <v>115.56</v>
      </c>
      <c r="L69" s="73">
        <f t="shared" si="18"/>
        <v>87.07</v>
      </c>
      <c r="M69" s="73">
        <f t="shared" si="19"/>
        <v>126.76</v>
      </c>
      <c r="N69" s="72" t="str">
        <f t="shared" si="20"/>
        <v>0115</v>
      </c>
      <c r="O69" s="74">
        <f t="shared" si="21"/>
        <v>6</v>
      </c>
      <c r="P69" s="72">
        <f t="shared" si="22"/>
        <v>0</v>
      </c>
      <c r="Q69" s="74">
        <f t="shared" si="23"/>
        <v>29</v>
      </c>
      <c r="R69" s="72" t="str">
        <f t="shared" si="24"/>
        <v/>
      </c>
      <c r="S69" s="72" t="str">
        <f t="shared" si="25"/>
        <v/>
      </c>
      <c r="AF69" s="18">
        <v>2511.2894912964798</v>
      </c>
      <c r="AG69" s="18">
        <v>17.2627118644068</v>
      </c>
      <c r="AI69" s="23">
        <f>'simulateur graphe PJ OQN'!$B$4</f>
        <v>1</v>
      </c>
      <c r="AJ69" s="24">
        <f t="shared" si="26"/>
        <v>126.76</v>
      </c>
      <c r="AK69" s="24">
        <f t="shared" si="27"/>
        <v>126.76</v>
      </c>
      <c r="AM69" t="str">
        <f t="shared" si="28"/>
        <v>ZONEBASSE</v>
      </c>
      <c r="AN69" t="str">
        <f t="shared" si="29"/>
        <v>HC</v>
      </c>
      <c r="AO69" s="20">
        <f t="shared" si="30"/>
        <v>126.76</v>
      </c>
      <c r="AP69" s="20">
        <f t="shared" si="31"/>
        <v>3582.36</v>
      </c>
      <c r="AQ69" s="20" t="str">
        <f t="shared" si="31"/>
        <v>.</v>
      </c>
      <c r="AR69" s="20" t="str">
        <f t="shared" si="31"/>
        <v>.</v>
      </c>
      <c r="AS69" s="20">
        <f t="shared" si="32"/>
        <v>-346.67999999999984</v>
      </c>
      <c r="AT69" s="20">
        <f t="shared" si="17"/>
        <v>2188.9300000000003</v>
      </c>
      <c r="AU69" s="20">
        <f t="shared" si="33"/>
        <v>3582.36</v>
      </c>
    </row>
    <row r="70" spans="1:47" ht="33.75">
      <c r="A70" s="54">
        <v>71</v>
      </c>
      <c r="B70" s="54" t="s">
        <v>165</v>
      </c>
      <c r="C70" s="58" t="s">
        <v>166</v>
      </c>
      <c r="D70" s="79">
        <v>36</v>
      </c>
      <c r="E70" s="79">
        <v>42</v>
      </c>
      <c r="F70" s="80">
        <v>3813.35</v>
      </c>
      <c r="G70" s="80">
        <v>105.93</v>
      </c>
      <c r="H70" s="80">
        <v>3813.35</v>
      </c>
      <c r="I70" s="80" t="s">
        <v>28</v>
      </c>
      <c r="J70" s="80" t="s">
        <v>28</v>
      </c>
      <c r="K70" s="80">
        <v>95.33</v>
      </c>
      <c r="L70" s="73">
        <f t="shared" si="18"/>
        <v>87.07</v>
      </c>
      <c r="M70" s="73">
        <f t="shared" si="19"/>
        <v>126.76</v>
      </c>
      <c r="N70" s="72" t="str">
        <f t="shared" si="20"/>
        <v>0115</v>
      </c>
      <c r="O70" s="74">
        <f t="shared" si="21"/>
        <v>6</v>
      </c>
      <c r="P70" s="72">
        <f t="shared" si="22"/>
        <v>0</v>
      </c>
      <c r="Q70" s="74">
        <f t="shared" si="23"/>
        <v>36</v>
      </c>
      <c r="R70" s="72" t="str">
        <f t="shared" si="24"/>
        <v/>
      </c>
      <c r="S70" s="72" t="str">
        <f t="shared" si="25"/>
        <v/>
      </c>
      <c r="AF70" s="18">
        <v>3891.7569503486302</v>
      </c>
      <c r="AG70" s="18">
        <v>23.043478260869598</v>
      </c>
      <c r="AI70" s="23">
        <f>'simulateur graphe PJ OQN'!$B$4</f>
        <v>1</v>
      </c>
      <c r="AJ70" s="24">
        <f t="shared" si="26"/>
        <v>126.76</v>
      </c>
      <c r="AK70" s="24">
        <f t="shared" si="27"/>
        <v>126.76</v>
      </c>
      <c r="AM70" t="str">
        <f t="shared" si="28"/>
        <v>ZONEBASSE</v>
      </c>
      <c r="AN70" t="str">
        <f t="shared" si="29"/>
        <v>HC</v>
      </c>
      <c r="AO70" s="20">
        <f t="shared" si="30"/>
        <v>126.76</v>
      </c>
      <c r="AP70" s="20">
        <f t="shared" si="31"/>
        <v>3813.35</v>
      </c>
      <c r="AQ70" s="20" t="str">
        <f t="shared" si="31"/>
        <v>.</v>
      </c>
      <c r="AR70" s="20" t="str">
        <f t="shared" si="31"/>
        <v>.</v>
      </c>
      <c r="AS70" s="20">
        <f t="shared" si="32"/>
        <v>-95.179999999999836</v>
      </c>
      <c r="AT70" s="20">
        <f t="shared" si="17"/>
        <v>639.96000000000095</v>
      </c>
      <c r="AU70" s="20">
        <f t="shared" si="33"/>
        <v>3813.35</v>
      </c>
    </row>
    <row r="71" spans="1:47" ht="33.75">
      <c r="A71" s="54">
        <v>72</v>
      </c>
      <c r="B71" s="54" t="s">
        <v>167</v>
      </c>
      <c r="C71" s="58" t="s">
        <v>168</v>
      </c>
      <c r="D71" s="79">
        <v>50</v>
      </c>
      <c r="E71" s="79">
        <v>56</v>
      </c>
      <c r="F71" s="80">
        <v>5338.42</v>
      </c>
      <c r="G71" s="80">
        <v>106.77</v>
      </c>
      <c r="H71" s="80">
        <v>5338.42</v>
      </c>
      <c r="I71" s="80" t="s">
        <v>28</v>
      </c>
      <c r="J71" s="80" t="s">
        <v>28</v>
      </c>
      <c r="K71" s="80">
        <v>102.27</v>
      </c>
      <c r="L71" s="73">
        <f t="shared" si="18"/>
        <v>87.07</v>
      </c>
      <c r="M71" s="73">
        <f t="shared" si="19"/>
        <v>126.76</v>
      </c>
      <c r="N71" s="72" t="str">
        <f t="shared" si="20"/>
        <v>0115</v>
      </c>
      <c r="O71" s="74">
        <f t="shared" si="21"/>
        <v>6</v>
      </c>
      <c r="P71" s="72">
        <f t="shared" si="22"/>
        <v>0</v>
      </c>
      <c r="Q71" s="74">
        <f t="shared" si="23"/>
        <v>50</v>
      </c>
      <c r="R71" s="72" t="str">
        <f t="shared" si="24"/>
        <v/>
      </c>
      <c r="S71" s="72" t="str">
        <f t="shared" si="25"/>
        <v/>
      </c>
      <c r="AF71" s="18">
        <v>3384.3767970146</v>
      </c>
      <c r="AG71" s="18">
        <v>28.491803278688501</v>
      </c>
      <c r="AI71" s="23">
        <f>'simulateur graphe PJ OQN'!$B$4</f>
        <v>1</v>
      </c>
      <c r="AJ71" s="24">
        <f t="shared" si="26"/>
        <v>126.76</v>
      </c>
      <c r="AK71" s="24">
        <f t="shared" si="27"/>
        <v>126.76</v>
      </c>
      <c r="AM71" t="str">
        <f t="shared" si="28"/>
        <v>ZONEBASSE</v>
      </c>
      <c r="AN71" t="str">
        <f t="shared" si="29"/>
        <v>HC</v>
      </c>
      <c r="AO71" s="20">
        <f t="shared" si="30"/>
        <v>126.76</v>
      </c>
      <c r="AP71" s="20">
        <f t="shared" si="31"/>
        <v>5338.42</v>
      </c>
      <c r="AQ71" s="20" t="str">
        <f t="shared" si="31"/>
        <v>.</v>
      </c>
      <c r="AR71" s="20" t="str">
        <f t="shared" si="31"/>
        <v>.</v>
      </c>
      <c r="AS71" s="20">
        <f t="shared" si="32"/>
        <v>-286.42999999999938</v>
      </c>
      <c r="AT71" s="20">
        <f t="shared" si="17"/>
        <v>1066.3700000000008</v>
      </c>
      <c r="AU71" s="20">
        <f t="shared" si="33"/>
        <v>5338.42</v>
      </c>
    </row>
    <row r="72" spans="1:47">
      <c r="A72" s="54">
        <v>73</v>
      </c>
      <c r="B72" s="54" t="s">
        <v>169</v>
      </c>
      <c r="C72" s="55" t="s">
        <v>170</v>
      </c>
      <c r="D72" s="79">
        <v>1</v>
      </c>
      <c r="E72" s="79">
        <v>1</v>
      </c>
      <c r="F72" s="80" t="s">
        <v>28</v>
      </c>
      <c r="G72" s="80" t="s">
        <v>28</v>
      </c>
      <c r="H72" s="80">
        <v>139.59</v>
      </c>
      <c r="I72" s="80" t="s">
        <v>28</v>
      </c>
      <c r="J72" s="80" t="s">
        <v>28</v>
      </c>
      <c r="K72" s="80" t="s">
        <v>28</v>
      </c>
      <c r="L72" s="73" t="str">
        <f t="shared" si="18"/>
        <v/>
      </c>
      <c r="M72" s="73" t="str">
        <f t="shared" si="19"/>
        <v/>
      </c>
      <c r="N72" s="72" t="str">
        <f t="shared" si="20"/>
        <v>0118</v>
      </c>
      <c r="O72" s="74">
        <f t="shared" si="21"/>
        <v>0</v>
      </c>
      <c r="P72" s="72">
        <f t="shared" si="22"/>
        <v>0</v>
      </c>
      <c r="Q72" s="74">
        <f t="shared" si="23"/>
        <v>1</v>
      </c>
      <c r="R72" s="72" t="str">
        <f t="shared" si="24"/>
        <v/>
      </c>
      <c r="S72" s="72" t="str">
        <f t="shared" si="25"/>
        <v/>
      </c>
      <c r="AF72" s="18">
        <v>5423.4763269422001</v>
      </c>
      <c r="AG72" s="18">
        <v>27.28</v>
      </c>
      <c r="AI72" s="23">
        <f>'simulateur graphe PJ OQN'!$B$4</f>
        <v>1</v>
      </c>
      <c r="AJ72" s="24">
        <f t="shared" si="26"/>
        <v>139.59</v>
      </c>
      <c r="AK72" s="24">
        <f t="shared" si="27"/>
        <v>139.59</v>
      </c>
      <c r="AM72" t="str">
        <f t="shared" si="28"/>
        <v>ZONEHAUTE</v>
      </c>
      <c r="AN72" t="str">
        <f t="shared" si="29"/>
        <v>HDJ</v>
      </c>
      <c r="AO72" s="20" t="e">
        <f t="shared" si="30"/>
        <v>#VALUE!</v>
      </c>
      <c r="AP72" s="20">
        <f t="shared" si="31"/>
        <v>139.59</v>
      </c>
      <c r="AQ72" s="20" t="str">
        <f t="shared" si="31"/>
        <v>.</v>
      </c>
      <c r="AR72" s="20" t="str">
        <f t="shared" si="31"/>
        <v>.</v>
      </c>
      <c r="AS72" s="20" t="e">
        <f t="shared" si="32"/>
        <v>#VALUE!</v>
      </c>
      <c r="AT72" s="20" t="e">
        <f t="shared" si="17"/>
        <v>#VALUE!</v>
      </c>
      <c r="AU72" s="20">
        <f t="shared" si="33"/>
        <v>139.59</v>
      </c>
    </row>
    <row r="73" spans="1:47">
      <c r="A73" s="54">
        <v>74</v>
      </c>
      <c r="B73" s="54" t="s">
        <v>171</v>
      </c>
      <c r="C73" s="55" t="s">
        <v>172</v>
      </c>
      <c r="D73" s="79">
        <v>1</v>
      </c>
      <c r="E73" s="79">
        <v>1</v>
      </c>
      <c r="F73" s="80" t="s">
        <v>28</v>
      </c>
      <c r="G73" s="80" t="s">
        <v>28</v>
      </c>
      <c r="H73" s="80">
        <v>106.89</v>
      </c>
      <c r="I73" s="80" t="s">
        <v>28</v>
      </c>
      <c r="J73" s="80" t="s">
        <v>28</v>
      </c>
      <c r="K73" s="80" t="s">
        <v>28</v>
      </c>
      <c r="L73" s="73" t="str">
        <f t="shared" si="18"/>
        <v/>
      </c>
      <c r="M73" s="73" t="str">
        <f t="shared" si="19"/>
        <v/>
      </c>
      <c r="N73" s="72" t="str">
        <f t="shared" si="20"/>
        <v>0118</v>
      </c>
      <c r="O73" s="74">
        <f t="shared" si="21"/>
        <v>0</v>
      </c>
      <c r="P73" s="72">
        <f t="shared" si="22"/>
        <v>0</v>
      </c>
      <c r="Q73" s="74">
        <f t="shared" si="23"/>
        <v>1</v>
      </c>
      <c r="R73" s="72" t="str">
        <f t="shared" si="24"/>
        <v/>
      </c>
      <c r="S73" s="72" t="str">
        <f t="shared" si="25"/>
        <v/>
      </c>
      <c r="AF73" s="18">
        <v>4257.4641027327098</v>
      </c>
      <c r="AG73" s="18">
        <v>25.350427350427399</v>
      </c>
      <c r="AI73" s="23">
        <f>'simulateur graphe PJ OQN'!$B$4</f>
        <v>1</v>
      </c>
      <c r="AJ73" s="24">
        <f t="shared" si="26"/>
        <v>106.89</v>
      </c>
      <c r="AK73" s="24">
        <f t="shared" si="27"/>
        <v>106.89</v>
      </c>
      <c r="AM73" t="str">
        <f t="shared" si="28"/>
        <v>ZONEHAUTE</v>
      </c>
      <c r="AN73" t="str">
        <f t="shared" si="29"/>
        <v>HDJ</v>
      </c>
      <c r="AO73" s="20" t="e">
        <f t="shared" si="30"/>
        <v>#VALUE!</v>
      </c>
      <c r="AP73" s="20">
        <f t="shared" si="31"/>
        <v>106.89</v>
      </c>
      <c r="AQ73" s="20" t="str">
        <f t="shared" si="31"/>
        <v>.</v>
      </c>
      <c r="AR73" s="20" t="str">
        <f t="shared" si="31"/>
        <v>.</v>
      </c>
      <c r="AS73" s="20" t="e">
        <f t="shared" si="32"/>
        <v>#VALUE!</v>
      </c>
      <c r="AT73" s="20" t="e">
        <f t="shared" si="17"/>
        <v>#VALUE!</v>
      </c>
      <c r="AU73" s="20">
        <f t="shared" si="33"/>
        <v>106.89</v>
      </c>
    </row>
    <row r="74" spans="1:47" ht="22.5">
      <c r="A74" s="54">
        <v>75</v>
      </c>
      <c r="B74" s="54" t="s">
        <v>173</v>
      </c>
      <c r="C74" s="58" t="s">
        <v>174</v>
      </c>
      <c r="D74" s="79">
        <v>90</v>
      </c>
      <c r="E74" s="79">
        <v>90</v>
      </c>
      <c r="F74" s="80">
        <v>11370.8</v>
      </c>
      <c r="G74" s="80">
        <v>126.34</v>
      </c>
      <c r="H74" s="80">
        <v>11370.8</v>
      </c>
      <c r="I74" s="80" t="s">
        <v>28</v>
      </c>
      <c r="J74" s="80" t="s">
        <v>28</v>
      </c>
      <c r="K74" s="80">
        <v>126.34</v>
      </c>
      <c r="L74" s="73">
        <f t="shared" si="18"/>
        <v>349.06</v>
      </c>
      <c r="M74" s="73">
        <f t="shared" si="19"/>
        <v>242.83</v>
      </c>
      <c r="N74" s="72" t="str">
        <f t="shared" si="20"/>
        <v>0118</v>
      </c>
      <c r="O74" s="74">
        <f t="shared" si="21"/>
        <v>0</v>
      </c>
      <c r="P74" s="72">
        <f t="shared" si="22"/>
        <v>0</v>
      </c>
      <c r="Q74" s="74">
        <f t="shared" si="23"/>
        <v>90</v>
      </c>
      <c r="R74" s="72" t="str">
        <f t="shared" si="24"/>
        <v/>
      </c>
      <c r="S74" s="72" t="str">
        <f t="shared" si="25"/>
        <v/>
      </c>
      <c r="AF74" s="18">
        <v>6564.8465723774298</v>
      </c>
      <c r="AG74" s="18">
        <v>34.546666666666702</v>
      </c>
      <c r="AI74" s="23">
        <f>'simulateur graphe PJ OQN'!$B$4</f>
        <v>1</v>
      </c>
      <c r="AJ74" s="24">
        <f t="shared" si="26"/>
        <v>242.83</v>
      </c>
      <c r="AK74" s="24">
        <f t="shared" si="27"/>
        <v>242.83</v>
      </c>
      <c r="AM74" t="str">
        <f t="shared" si="28"/>
        <v>ZONEBASSE</v>
      </c>
      <c r="AN74" t="str">
        <f t="shared" si="29"/>
        <v>HC</v>
      </c>
      <c r="AO74" s="20">
        <f t="shared" si="30"/>
        <v>242.83</v>
      </c>
      <c r="AP74" s="20">
        <f t="shared" si="31"/>
        <v>11370.8</v>
      </c>
      <c r="AQ74" s="20" t="str">
        <f t="shared" si="31"/>
        <v>.</v>
      </c>
      <c r="AR74" s="20" t="str">
        <f t="shared" si="31"/>
        <v>.</v>
      </c>
      <c r="AS74" s="20">
        <f t="shared" si="32"/>
        <v>126.53999999999905</v>
      </c>
      <c r="AT74" s="20">
        <f t="shared" si="17"/>
        <v>-19695.54</v>
      </c>
      <c r="AU74" s="20">
        <f t="shared" si="33"/>
        <v>11370.8</v>
      </c>
    </row>
    <row r="75" spans="1:47" ht="22.5">
      <c r="A75" s="54">
        <v>76</v>
      </c>
      <c r="B75" s="54" t="s">
        <v>175</v>
      </c>
      <c r="C75" s="58" t="s">
        <v>176</v>
      </c>
      <c r="D75" s="79">
        <v>90</v>
      </c>
      <c r="E75" s="79">
        <v>90</v>
      </c>
      <c r="F75" s="80">
        <v>10723.24</v>
      </c>
      <c r="G75" s="80">
        <v>119.15</v>
      </c>
      <c r="H75" s="80">
        <v>10723.24</v>
      </c>
      <c r="I75" s="80" t="s">
        <v>28</v>
      </c>
      <c r="J75" s="80" t="s">
        <v>28</v>
      </c>
      <c r="K75" s="80">
        <v>119.15</v>
      </c>
      <c r="L75" s="73">
        <f t="shared" si="18"/>
        <v>349.06</v>
      </c>
      <c r="M75" s="73">
        <f t="shared" si="19"/>
        <v>242.83</v>
      </c>
      <c r="N75" s="72" t="str">
        <f t="shared" si="20"/>
        <v>0118</v>
      </c>
      <c r="O75" s="74">
        <f t="shared" si="21"/>
        <v>0</v>
      </c>
      <c r="P75" s="72">
        <f t="shared" si="22"/>
        <v>0</v>
      </c>
      <c r="Q75" s="74">
        <f t="shared" si="23"/>
        <v>90</v>
      </c>
      <c r="R75" s="72" t="str">
        <f t="shared" si="24"/>
        <v/>
      </c>
      <c r="S75" s="72" t="str">
        <f t="shared" si="25"/>
        <v/>
      </c>
      <c r="AF75" s="18">
        <v>308.829449361711</v>
      </c>
      <c r="AG75" s="18" t="s">
        <v>28</v>
      </c>
      <c r="AI75" s="23">
        <f>'simulateur graphe PJ OQN'!$B$4</f>
        <v>1</v>
      </c>
      <c r="AJ75" s="24">
        <f t="shared" si="26"/>
        <v>242.83</v>
      </c>
      <c r="AK75" s="24">
        <f t="shared" si="27"/>
        <v>242.83</v>
      </c>
      <c r="AM75" t="str">
        <f t="shared" si="28"/>
        <v>ZONEBASSE</v>
      </c>
      <c r="AN75" t="str">
        <f t="shared" si="29"/>
        <v>HC</v>
      </c>
      <c r="AO75" s="20">
        <f t="shared" si="30"/>
        <v>242.83</v>
      </c>
      <c r="AP75" s="20">
        <f t="shared" si="31"/>
        <v>10723.24</v>
      </c>
      <c r="AQ75" s="20" t="str">
        <f t="shared" si="31"/>
        <v>.</v>
      </c>
      <c r="AR75" s="20" t="str">
        <f t="shared" si="31"/>
        <v>.</v>
      </c>
      <c r="AS75" s="20">
        <f t="shared" si="32"/>
        <v>118.88999999999942</v>
      </c>
      <c r="AT75" s="20">
        <f t="shared" si="17"/>
        <v>-20343.099999999999</v>
      </c>
      <c r="AU75" s="20">
        <f t="shared" si="33"/>
        <v>10723.24</v>
      </c>
    </row>
    <row r="76" spans="1:47" ht="33.75">
      <c r="A76" s="54">
        <v>77</v>
      </c>
      <c r="B76" s="54" t="s">
        <v>177</v>
      </c>
      <c r="C76" s="58" t="s">
        <v>178</v>
      </c>
      <c r="D76" s="79">
        <v>90</v>
      </c>
      <c r="E76" s="79">
        <v>90</v>
      </c>
      <c r="F76" s="80">
        <v>38902.67</v>
      </c>
      <c r="G76" s="80">
        <v>432.25</v>
      </c>
      <c r="H76" s="80">
        <v>38902.67</v>
      </c>
      <c r="I76" s="80" t="s">
        <v>28</v>
      </c>
      <c r="J76" s="80" t="s">
        <v>28</v>
      </c>
      <c r="K76" s="80">
        <v>432.25</v>
      </c>
      <c r="L76" s="73">
        <f t="shared" si="18"/>
        <v>349.06</v>
      </c>
      <c r="M76" s="73">
        <f t="shared" si="19"/>
        <v>242.83</v>
      </c>
      <c r="N76" s="72" t="str">
        <f t="shared" si="20"/>
        <v>0118</v>
      </c>
      <c r="O76" s="74">
        <f t="shared" si="21"/>
        <v>0</v>
      </c>
      <c r="P76" s="72">
        <f t="shared" si="22"/>
        <v>0</v>
      </c>
      <c r="Q76" s="74">
        <f t="shared" si="23"/>
        <v>90</v>
      </c>
      <c r="R76" s="72" t="str">
        <f t="shared" si="24"/>
        <v/>
      </c>
      <c r="S76" s="72" t="str">
        <f t="shared" si="25"/>
        <v/>
      </c>
      <c r="AF76" s="18">
        <v>370.37599432607402</v>
      </c>
      <c r="AG76" s="18" t="s">
        <v>28</v>
      </c>
      <c r="AI76" s="23">
        <f>'simulateur graphe PJ OQN'!$B$4</f>
        <v>1</v>
      </c>
      <c r="AJ76" s="24">
        <f t="shared" si="26"/>
        <v>242.83</v>
      </c>
      <c r="AK76" s="24">
        <f t="shared" si="27"/>
        <v>242.83</v>
      </c>
      <c r="AM76" t="str">
        <f t="shared" si="28"/>
        <v>ZONEBASSE</v>
      </c>
      <c r="AN76" t="str">
        <f t="shared" si="29"/>
        <v>HC</v>
      </c>
      <c r="AO76" s="20">
        <f t="shared" si="30"/>
        <v>242.83</v>
      </c>
      <c r="AP76" s="20">
        <f t="shared" si="31"/>
        <v>38902.67</v>
      </c>
      <c r="AQ76" s="20" t="str">
        <f t="shared" si="31"/>
        <v>.</v>
      </c>
      <c r="AR76" s="20" t="str">
        <f t="shared" si="31"/>
        <v>.</v>
      </c>
      <c r="AS76" s="20">
        <f t="shared" si="32"/>
        <v>432.41999999999825</v>
      </c>
      <c r="AT76" s="20">
        <f t="shared" si="17"/>
        <v>7836.3299999999981</v>
      </c>
      <c r="AU76" s="20">
        <f t="shared" si="33"/>
        <v>38902.67</v>
      </c>
    </row>
    <row r="77" spans="1:47" ht="33.75">
      <c r="A77" s="54">
        <v>78</v>
      </c>
      <c r="B77" s="54" t="s">
        <v>179</v>
      </c>
      <c r="C77" s="58" t="s">
        <v>180</v>
      </c>
      <c r="D77" s="79">
        <v>90</v>
      </c>
      <c r="E77" s="79">
        <v>90</v>
      </c>
      <c r="F77" s="80">
        <v>30940.28</v>
      </c>
      <c r="G77" s="80">
        <v>343.78</v>
      </c>
      <c r="H77" s="80">
        <v>30940.28</v>
      </c>
      <c r="I77" s="80" t="s">
        <v>28</v>
      </c>
      <c r="J77" s="80" t="s">
        <v>28</v>
      </c>
      <c r="K77" s="80">
        <v>343.78</v>
      </c>
      <c r="L77" s="73">
        <f t="shared" si="18"/>
        <v>349.06</v>
      </c>
      <c r="M77" s="73">
        <f t="shared" si="19"/>
        <v>242.83</v>
      </c>
      <c r="N77" s="72" t="str">
        <f t="shared" si="20"/>
        <v>0118</v>
      </c>
      <c r="O77" s="74">
        <f t="shared" si="21"/>
        <v>0</v>
      </c>
      <c r="P77" s="72">
        <f t="shared" si="22"/>
        <v>0</v>
      </c>
      <c r="Q77" s="74">
        <f t="shared" si="23"/>
        <v>90</v>
      </c>
      <c r="R77" s="72" t="str">
        <f t="shared" si="24"/>
        <v/>
      </c>
      <c r="S77" s="72" t="str">
        <f t="shared" si="25"/>
        <v/>
      </c>
      <c r="AF77" s="18">
        <v>5633.4314814802901</v>
      </c>
      <c r="AG77" s="18">
        <v>50.75</v>
      </c>
      <c r="AI77" s="23">
        <f>'simulateur graphe PJ OQN'!$B$4</f>
        <v>1</v>
      </c>
      <c r="AJ77" s="24">
        <f t="shared" si="26"/>
        <v>242.83</v>
      </c>
      <c r="AK77" s="24">
        <f t="shared" si="27"/>
        <v>242.83</v>
      </c>
      <c r="AM77" t="str">
        <f t="shared" si="28"/>
        <v>ZONEBASSE</v>
      </c>
      <c r="AN77" t="str">
        <f t="shared" si="29"/>
        <v>HC</v>
      </c>
      <c r="AO77" s="20">
        <f t="shared" si="30"/>
        <v>242.83</v>
      </c>
      <c r="AP77" s="20">
        <f t="shared" si="31"/>
        <v>30940.28</v>
      </c>
      <c r="AQ77" s="20" t="str">
        <f t="shared" si="31"/>
        <v>.</v>
      </c>
      <c r="AR77" s="20" t="str">
        <f t="shared" si="31"/>
        <v>.</v>
      </c>
      <c r="AS77" s="20">
        <f t="shared" si="32"/>
        <v>343.86000000000058</v>
      </c>
      <c r="AT77" s="20">
        <f t="shared" si="17"/>
        <v>-126.06000000000131</v>
      </c>
      <c r="AU77" s="20">
        <f t="shared" si="33"/>
        <v>30940.28</v>
      </c>
    </row>
    <row r="78" spans="1:47" ht="22.5">
      <c r="A78" s="54">
        <v>79</v>
      </c>
      <c r="B78" s="54" t="s">
        <v>181</v>
      </c>
      <c r="C78" s="58" t="s">
        <v>182</v>
      </c>
      <c r="D78" s="79">
        <v>29</v>
      </c>
      <c r="E78" s="79">
        <v>35</v>
      </c>
      <c r="F78" s="80">
        <v>4647.8900000000003</v>
      </c>
      <c r="G78" s="80">
        <v>160.27000000000001</v>
      </c>
      <c r="H78" s="80">
        <v>4647.8900000000003</v>
      </c>
      <c r="I78" s="80" t="s">
        <v>28</v>
      </c>
      <c r="J78" s="80" t="s">
        <v>28</v>
      </c>
      <c r="K78" s="80">
        <v>146.38999999999999</v>
      </c>
      <c r="L78" s="73">
        <f t="shared" si="18"/>
        <v>160.71</v>
      </c>
      <c r="M78" s="73">
        <f t="shared" si="19"/>
        <v>242.83</v>
      </c>
      <c r="N78" s="72" t="str">
        <f t="shared" si="20"/>
        <v>0118</v>
      </c>
      <c r="O78" s="74">
        <f t="shared" si="21"/>
        <v>6</v>
      </c>
      <c r="P78" s="72">
        <f t="shared" si="22"/>
        <v>0</v>
      </c>
      <c r="Q78" s="74">
        <f t="shared" si="23"/>
        <v>29</v>
      </c>
      <c r="R78" s="72" t="str">
        <f t="shared" si="24"/>
        <v/>
      </c>
      <c r="S78" s="72" t="str">
        <f t="shared" si="25"/>
        <v/>
      </c>
      <c r="AF78" s="18" t="s">
        <v>28</v>
      </c>
      <c r="AG78" s="18" t="s">
        <v>28</v>
      </c>
      <c r="AI78" s="23">
        <f>'simulateur graphe PJ OQN'!$B$4</f>
        <v>1</v>
      </c>
      <c r="AJ78" s="24">
        <f t="shared" si="26"/>
        <v>242.83</v>
      </c>
      <c r="AK78" s="24">
        <f t="shared" si="27"/>
        <v>242.83</v>
      </c>
      <c r="AM78" t="str">
        <f t="shared" si="28"/>
        <v>ZONEBASSE</v>
      </c>
      <c r="AN78" t="str">
        <f t="shared" si="29"/>
        <v>HC</v>
      </c>
      <c r="AO78" s="20">
        <f t="shared" si="30"/>
        <v>242.83</v>
      </c>
      <c r="AP78" s="20">
        <f t="shared" si="31"/>
        <v>4647.8900000000003</v>
      </c>
      <c r="AQ78" s="20" t="str">
        <f t="shared" si="31"/>
        <v>.</v>
      </c>
      <c r="AR78" s="20" t="str">
        <f t="shared" si="31"/>
        <v>.</v>
      </c>
      <c r="AS78" s="20">
        <f t="shared" si="32"/>
        <v>-329.36999999999898</v>
      </c>
      <c r="AT78" s="20">
        <f t="shared" si="17"/>
        <v>-1603.8500000000004</v>
      </c>
      <c r="AU78" s="20">
        <f t="shared" si="33"/>
        <v>4647.8900000000003</v>
      </c>
    </row>
    <row r="79" spans="1:47" ht="22.5">
      <c r="A79" s="54">
        <v>80</v>
      </c>
      <c r="B79" s="54" t="s">
        <v>183</v>
      </c>
      <c r="C79" s="58" t="s">
        <v>184</v>
      </c>
      <c r="D79" s="79">
        <v>57</v>
      </c>
      <c r="E79" s="79">
        <v>63</v>
      </c>
      <c r="F79" s="80">
        <v>9555.41</v>
      </c>
      <c r="G79" s="80">
        <v>167.64</v>
      </c>
      <c r="H79" s="80">
        <v>9555.41</v>
      </c>
      <c r="I79" s="80" t="s">
        <v>28</v>
      </c>
      <c r="J79" s="80" t="s">
        <v>28</v>
      </c>
      <c r="K79" s="80">
        <v>163.81</v>
      </c>
      <c r="L79" s="73">
        <f t="shared" si="18"/>
        <v>160.71</v>
      </c>
      <c r="M79" s="73">
        <f t="shared" si="19"/>
        <v>242.83</v>
      </c>
      <c r="N79" s="72" t="str">
        <f t="shared" si="20"/>
        <v>0118</v>
      </c>
      <c r="O79" s="74">
        <f t="shared" si="21"/>
        <v>6</v>
      </c>
      <c r="P79" s="72">
        <f t="shared" si="22"/>
        <v>0</v>
      </c>
      <c r="Q79" s="74">
        <f t="shared" si="23"/>
        <v>57</v>
      </c>
      <c r="R79" s="72" t="str">
        <f t="shared" si="24"/>
        <v/>
      </c>
      <c r="S79" s="72" t="str">
        <f t="shared" si="25"/>
        <v/>
      </c>
      <c r="AF79" s="18">
        <v>7754.7759450494304</v>
      </c>
      <c r="AG79" s="18">
        <v>8</v>
      </c>
      <c r="AI79" s="23">
        <f>'simulateur graphe PJ OQN'!$B$4</f>
        <v>1</v>
      </c>
      <c r="AJ79" s="24">
        <f t="shared" si="26"/>
        <v>242.83</v>
      </c>
      <c r="AK79" s="24">
        <f t="shared" si="27"/>
        <v>242.83</v>
      </c>
      <c r="AM79" t="str">
        <f t="shared" si="28"/>
        <v>ZONEBASSE</v>
      </c>
      <c r="AN79" t="str">
        <f t="shared" si="29"/>
        <v>HC</v>
      </c>
      <c r="AO79" s="20">
        <f t="shared" si="30"/>
        <v>242.83</v>
      </c>
      <c r="AP79" s="20">
        <f t="shared" si="31"/>
        <v>9555.41</v>
      </c>
      <c r="AQ79" s="20" t="str">
        <f t="shared" si="31"/>
        <v>.</v>
      </c>
      <c r="AR79" s="20" t="str">
        <f t="shared" si="31"/>
        <v>.</v>
      </c>
      <c r="AS79" s="20">
        <f t="shared" si="32"/>
        <v>-600.80999999999949</v>
      </c>
      <c r="AT79" s="20">
        <f t="shared" si="17"/>
        <v>-324.91000000000167</v>
      </c>
      <c r="AU79" s="20">
        <f t="shared" si="33"/>
        <v>9555.41</v>
      </c>
    </row>
    <row r="80" spans="1:47" ht="33.75">
      <c r="A80" s="54">
        <v>81</v>
      </c>
      <c r="B80" s="54" t="s">
        <v>185</v>
      </c>
      <c r="C80" s="58" t="s">
        <v>186</v>
      </c>
      <c r="D80" s="79">
        <v>29</v>
      </c>
      <c r="E80" s="79">
        <v>35</v>
      </c>
      <c r="F80" s="80">
        <v>5579.28</v>
      </c>
      <c r="G80" s="80">
        <v>192.39</v>
      </c>
      <c r="H80" s="80">
        <v>5579.28</v>
      </c>
      <c r="I80" s="80" t="s">
        <v>28</v>
      </c>
      <c r="J80" s="80" t="s">
        <v>28</v>
      </c>
      <c r="K80" s="80">
        <v>159.41</v>
      </c>
      <c r="L80" s="73">
        <f t="shared" si="18"/>
        <v>160.71</v>
      </c>
      <c r="M80" s="73">
        <f t="shared" si="19"/>
        <v>242.83</v>
      </c>
      <c r="N80" s="72" t="str">
        <f t="shared" si="20"/>
        <v>0118</v>
      </c>
      <c r="O80" s="74">
        <f t="shared" si="21"/>
        <v>6</v>
      </c>
      <c r="P80" s="72">
        <f t="shared" si="22"/>
        <v>0</v>
      </c>
      <c r="Q80" s="74">
        <f t="shared" si="23"/>
        <v>29</v>
      </c>
      <c r="R80" s="72" t="str">
        <f t="shared" si="24"/>
        <v/>
      </c>
      <c r="S80" s="72" t="str">
        <f t="shared" si="25"/>
        <v/>
      </c>
      <c r="AF80" s="18">
        <v>14306.556366201699</v>
      </c>
      <c r="AG80" s="18">
        <v>12.6268656716418</v>
      </c>
      <c r="AI80" s="23">
        <f>'simulateur graphe PJ OQN'!$B$4</f>
        <v>1</v>
      </c>
      <c r="AJ80" s="24">
        <f t="shared" si="26"/>
        <v>242.83</v>
      </c>
      <c r="AK80" s="24">
        <f t="shared" si="27"/>
        <v>242.83</v>
      </c>
      <c r="AM80" t="str">
        <f t="shared" si="28"/>
        <v>ZONEBASSE</v>
      </c>
      <c r="AN80" t="str">
        <f t="shared" si="29"/>
        <v>HC</v>
      </c>
      <c r="AO80" s="20">
        <f t="shared" si="30"/>
        <v>242.83</v>
      </c>
      <c r="AP80" s="20">
        <f t="shared" si="31"/>
        <v>5579.28</v>
      </c>
      <c r="AQ80" s="20" t="str">
        <f t="shared" si="31"/>
        <v>.</v>
      </c>
      <c r="AR80" s="20" t="str">
        <f t="shared" si="31"/>
        <v>.</v>
      </c>
      <c r="AS80" s="20">
        <f t="shared" si="32"/>
        <v>159.34000000000015</v>
      </c>
      <c r="AT80" s="20">
        <f t="shared" si="17"/>
        <v>43.639999999997599</v>
      </c>
      <c r="AU80" s="20">
        <f t="shared" si="33"/>
        <v>5579.28</v>
      </c>
    </row>
    <row r="81" spans="1:47" ht="33.75">
      <c r="A81" s="54">
        <v>82</v>
      </c>
      <c r="B81" s="54" t="s">
        <v>187</v>
      </c>
      <c r="C81" s="58" t="s">
        <v>188</v>
      </c>
      <c r="D81" s="79">
        <v>64</v>
      </c>
      <c r="E81" s="79">
        <v>70</v>
      </c>
      <c r="F81" s="80">
        <v>23165.7</v>
      </c>
      <c r="G81" s="80">
        <v>361.96</v>
      </c>
      <c r="H81" s="80">
        <v>23165.7</v>
      </c>
      <c r="I81" s="80" t="s">
        <v>28</v>
      </c>
      <c r="J81" s="80" t="s">
        <v>28</v>
      </c>
      <c r="K81" s="80">
        <v>345.76</v>
      </c>
      <c r="L81" s="73">
        <f t="shared" si="18"/>
        <v>160.71</v>
      </c>
      <c r="M81" s="73">
        <f t="shared" si="19"/>
        <v>242.83</v>
      </c>
      <c r="N81" s="72" t="str">
        <f t="shared" si="20"/>
        <v>0118</v>
      </c>
      <c r="O81" s="74">
        <f t="shared" si="21"/>
        <v>6</v>
      </c>
      <c r="P81" s="72">
        <f t="shared" si="22"/>
        <v>0</v>
      </c>
      <c r="Q81" s="74">
        <f t="shared" si="23"/>
        <v>64</v>
      </c>
      <c r="R81" s="72" t="str">
        <f t="shared" si="24"/>
        <v/>
      </c>
      <c r="S81" s="72" t="str">
        <f t="shared" si="25"/>
        <v/>
      </c>
      <c r="AF81" s="18">
        <v>5167.3289373019397</v>
      </c>
      <c r="AG81" s="18">
        <v>27.540983606557401</v>
      </c>
      <c r="AI81" s="23">
        <f>'simulateur graphe PJ OQN'!$B$4</f>
        <v>1</v>
      </c>
      <c r="AJ81" s="24">
        <f t="shared" si="26"/>
        <v>242.83</v>
      </c>
      <c r="AK81" s="24">
        <f t="shared" si="27"/>
        <v>242.83</v>
      </c>
      <c r="AM81" t="str">
        <f t="shared" si="28"/>
        <v>ZONEBASSE</v>
      </c>
      <c r="AN81" t="str">
        <f t="shared" si="29"/>
        <v>HC</v>
      </c>
      <c r="AO81" s="20">
        <f t="shared" si="30"/>
        <v>242.83</v>
      </c>
      <c r="AP81" s="20">
        <f t="shared" si="31"/>
        <v>23165.7</v>
      </c>
      <c r="AQ81" s="20" t="str">
        <f t="shared" si="31"/>
        <v>.</v>
      </c>
      <c r="AR81" s="20" t="str">
        <f t="shared" si="31"/>
        <v>.</v>
      </c>
      <c r="AS81" s="20">
        <f t="shared" si="32"/>
        <v>-691.73999999999796</v>
      </c>
      <c r="AT81" s="20">
        <f t="shared" si="17"/>
        <v>15777.710000000001</v>
      </c>
      <c r="AU81" s="20">
        <f t="shared" si="33"/>
        <v>23165.7</v>
      </c>
    </row>
    <row r="82" spans="1:47">
      <c r="A82" s="54">
        <v>83</v>
      </c>
      <c r="B82" s="54" t="s">
        <v>189</v>
      </c>
      <c r="C82" s="55" t="s">
        <v>190</v>
      </c>
      <c r="D82" s="79">
        <v>1</v>
      </c>
      <c r="E82" s="79">
        <v>1</v>
      </c>
      <c r="F82" s="80" t="s">
        <v>28</v>
      </c>
      <c r="G82" s="80" t="s">
        <v>28</v>
      </c>
      <c r="H82" s="80">
        <v>122.93</v>
      </c>
      <c r="I82" s="80" t="s">
        <v>28</v>
      </c>
      <c r="J82" s="80" t="s">
        <v>28</v>
      </c>
      <c r="K82" s="80" t="s">
        <v>28</v>
      </c>
      <c r="L82" s="73" t="str">
        <f t="shared" si="18"/>
        <v/>
      </c>
      <c r="M82" s="73" t="str">
        <f t="shared" si="19"/>
        <v/>
      </c>
      <c r="N82" s="72" t="str">
        <f t="shared" si="20"/>
        <v>0121</v>
      </c>
      <c r="O82" s="74">
        <f t="shared" si="21"/>
        <v>0</v>
      </c>
      <c r="P82" s="72">
        <f t="shared" si="22"/>
        <v>0</v>
      </c>
      <c r="Q82" s="74">
        <f t="shared" si="23"/>
        <v>1</v>
      </c>
      <c r="R82" s="72" t="str">
        <f t="shared" si="24"/>
        <v/>
      </c>
      <c r="S82" s="72" t="str">
        <f t="shared" si="25"/>
        <v/>
      </c>
      <c r="AF82" s="18">
        <v>7420.9370605797803</v>
      </c>
      <c r="AG82" s="18">
        <v>37.177777777777798</v>
      </c>
      <c r="AI82" s="23">
        <f>'simulateur graphe PJ OQN'!$B$4</f>
        <v>1</v>
      </c>
      <c r="AJ82" s="24">
        <f t="shared" si="26"/>
        <v>122.93</v>
      </c>
      <c r="AK82" s="24">
        <f t="shared" si="27"/>
        <v>122.93</v>
      </c>
      <c r="AM82" t="str">
        <f t="shared" si="28"/>
        <v>ZONEHAUTE</v>
      </c>
      <c r="AN82" t="str">
        <f t="shared" si="29"/>
        <v>HDJ</v>
      </c>
      <c r="AO82" s="20" t="e">
        <f t="shared" si="30"/>
        <v>#VALUE!</v>
      </c>
      <c r="AP82" s="20">
        <f t="shared" si="31"/>
        <v>122.93</v>
      </c>
      <c r="AQ82" s="20" t="str">
        <f t="shared" si="31"/>
        <v>.</v>
      </c>
      <c r="AR82" s="20" t="str">
        <f t="shared" si="31"/>
        <v>.</v>
      </c>
      <c r="AS82" s="20" t="e">
        <f t="shared" si="32"/>
        <v>#VALUE!</v>
      </c>
      <c r="AT82" s="20" t="e">
        <f t="shared" si="17"/>
        <v>#VALUE!</v>
      </c>
      <c r="AU82" s="20">
        <f t="shared" si="33"/>
        <v>122.93</v>
      </c>
    </row>
    <row r="83" spans="1:47">
      <c r="A83" s="54">
        <v>84</v>
      </c>
      <c r="B83" s="54" t="s">
        <v>191</v>
      </c>
      <c r="C83" s="55" t="s">
        <v>192</v>
      </c>
      <c r="D83" s="79">
        <v>1</v>
      </c>
      <c r="E83" s="79">
        <v>1</v>
      </c>
      <c r="F83" s="80" t="s">
        <v>28</v>
      </c>
      <c r="G83" s="80" t="s">
        <v>28</v>
      </c>
      <c r="H83" s="80">
        <v>103.31</v>
      </c>
      <c r="I83" s="80" t="s">
        <v>28</v>
      </c>
      <c r="J83" s="80" t="s">
        <v>28</v>
      </c>
      <c r="K83" s="80" t="s">
        <v>28</v>
      </c>
      <c r="L83" s="73" t="str">
        <f t="shared" si="18"/>
        <v/>
      </c>
      <c r="M83" s="73" t="str">
        <f t="shared" si="19"/>
        <v/>
      </c>
      <c r="N83" s="72" t="str">
        <f t="shared" si="20"/>
        <v>0121</v>
      </c>
      <c r="O83" s="74">
        <f t="shared" si="21"/>
        <v>0</v>
      </c>
      <c r="P83" s="72">
        <f t="shared" si="22"/>
        <v>0</v>
      </c>
      <c r="Q83" s="74">
        <f t="shared" si="23"/>
        <v>1</v>
      </c>
      <c r="R83" s="72" t="str">
        <f t="shared" si="24"/>
        <v/>
      </c>
      <c r="S83" s="72" t="str">
        <f t="shared" si="25"/>
        <v/>
      </c>
      <c r="AF83" s="18">
        <v>7877.9541255295699</v>
      </c>
      <c r="AG83" s="18">
        <v>38.714285714285701</v>
      </c>
      <c r="AI83" s="23">
        <f>'simulateur graphe PJ OQN'!$B$4</f>
        <v>1</v>
      </c>
      <c r="AJ83" s="24">
        <f t="shared" si="26"/>
        <v>103.31</v>
      </c>
      <c r="AK83" s="24">
        <f t="shared" si="27"/>
        <v>103.31</v>
      </c>
      <c r="AM83" t="str">
        <f t="shared" si="28"/>
        <v>ZONEHAUTE</v>
      </c>
      <c r="AN83" t="str">
        <f t="shared" si="29"/>
        <v>HDJ</v>
      </c>
      <c r="AO83" s="20" t="e">
        <f t="shared" si="30"/>
        <v>#VALUE!</v>
      </c>
      <c r="AP83" s="20">
        <f t="shared" si="31"/>
        <v>103.31</v>
      </c>
      <c r="AQ83" s="20" t="str">
        <f t="shared" si="31"/>
        <v>.</v>
      </c>
      <c r="AR83" s="20" t="str">
        <f t="shared" si="31"/>
        <v>.</v>
      </c>
      <c r="AS83" s="20" t="e">
        <f t="shared" si="32"/>
        <v>#VALUE!</v>
      </c>
      <c r="AT83" s="20" t="e">
        <f t="shared" si="17"/>
        <v>#VALUE!</v>
      </c>
      <c r="AU83" s="20">
        <f t="shared" si="33"/>
        <v>103.31</v>
      </c>
    </row>
    <row r="84" spans="1:47">
      <c r="A84" s="54">
        <v>85</v>
      </c>
      <c r="B84" s="54" t="s">
        <v>193</v>
      </c>
      <c r="C84" s="55" t="s">
        <v>194</v>
      </c>
      <c r="D84" s="79">
        <v>1</v>
      </c>
      <c r="E84" s="79">
        <v>1</v>
      </c>
      <c r="F84" s="80" t="s">
        <v>28</v>
      </c>
      <c r="G84" s="80" t="s">
        <v>28</v>
      </c>
      <c r="H84" s="80">
        <v>87.74</v>
      </c>
      <c r="I84" s="80" t="s">
        <v>28</v>
      </c>
      <c r="J84" s="80" t="s">
        <v>28</v>
      </c>
      <c r="K84" s="80" t="s">
        <v>28</v>
      </c>
      <c r="L84" s="73" t="str">
        <f t="shared" si="18"/>
        <v/>
      </c>
      <c r="M84" s="73" t="str">
        <f t="shared" si="19"/>
        <v/>
      </c>
      <c r="N84" s="72" t="str">
        <f t="shared" si="20"/>
        <v>0121</v>
      </c>
      <c r="O84" s="74">
        <f t="shared" si="21"/>
        <v>0</v>
      </c>
      <c r="P84" s="72">
        <f t="shared" si="22"/>
        <v>0</v>
      </c>
      <c r="Q84" s="74">
        <f t="shared" si="23"/>
        <v>1</v>
      </c>
      <c r="R84" s="72" t="str">
        <f t="shared" si="24"/>
        <v/>
      </c>
      <c r="S84" s="72" t="str">
        <f t="shared" si="25"/>
        <v/>
      </c>
      <c r="AF84" s="18">
        <v>13544.6586691672</v>
      </c>
      <c r="AG84" s="18">
        <v>61.714285714285701</v>
      </c>
      <c r="AI84" s="23">
        <f>'simulateur graphe PJ OQN'!$B$4</f>
        <v>1</v>
      </c>
      <c r="AJ84" s="24">
        <f t="shared" si="26"/>
        <v>87.74</v>
      </c>
      <c r="AK84" s="24">
        <f t="shared" si="27"/>
        <v>87.74</v>
      </c>
      <c r="AM84" t="str">
        <f t="shared" si="28"/>
        <v>ZONEHAUTE</v>
      </c>
      <c r="AN84" t="str">
        <f t="shared" si="29"/>
        <v>HDJ</v>
      </c>
      <c r="AO84" s="20" t="e">
        <f t="shared" si="30"/>
        <v>#VALUE!</v>
      </c>
      <c r="AP84" s="20">
        <f t="shared" si="31"/>
        <v>87.74</v>
      </c>
      <c r="AQ84" s="20" t="str">
        <f t="shared" si="31"/>
        <v>.</v>
      </c>
      <c r="AR84" s="20" t="str">
        <f t="shared" si="31"/>
        <v>.</v>
      </c>
      <c r="AS84" s="20" t="e">
        <f t="shared" si="32"/>
        <v>#VALUE!</v>
      </c>
      <c r="AT84" s="20" t="e">
        <f t="shared" si="17"/>
        <v>#VALUE!</v>
      </c>
      <c r="AU84" s="20">
        <f t="shared" si="33"/>
        <v>87.74</v>
      </c>
    </row>
    <row r="85" spans="1:47" ht="22.5">
      <c r="A85" s="54">
        <v>86</v>
      </c>
      <c r="B85" s="54" t="s">
        <v>195</v>
      </c>
      <c r="C85" s="58" t="s">
        <v>196</v>
      </c>
      <c r="D85" s="79">
        <v>29</v>
      </c>
      <c r="E85" s="79">
        <v>35</v>
      </c>
      <c r="F85" s="80">
        <v>5199.45</v>
      </c>
      <c r="G85" s="80">
        <v>179.29</v>
      </c>
      <c r="H85" s="80">
        <v>5199.45</v>
      </c>
      <c r="I85" s="80" t="s">
        <v>28</v>
      </c>
      <c r="J85" s="80" t="s">
        <v>28</v>
      </c>
      <c r="K85" s="80">
        <v>164.02</v>
      </c>
      <c r="L85" s="73">
        <f t="shared" si="18"/>
        <v>165.74</v>
      </c>
      <c r="M85" s="73">
        <f t="shared" si="19"/>
        <v>159.18</v>
      </c>
      <c r="N85" s="72" t="str">
        <f t="shared" si="20"/>
        <v>0121</v>
      </c>
      <c r="O85" s="74">
        <f t="shared" si="21"/>
        <v>6</v>
      </c>
      <c r="P85" s="72">
        <f t="shared" si="22"/>
        <v>0</v>
      </c>
      <c r="Q85" s="74">
        <f t="shared" si="23"/>
        <v>29</v>
      </c>
      <c r="R85" s="72" t="str">
        <f t="shared" si="24"/>
        <v/>
      </c>
      <c r="S85" s="72" t="str">
        <f t="shared" si="25"/>
        <v/>
      </c>
      <c r="AF85" s="18">
        <v>446.48700632348198</v>
      </c>
      <c r="AG85" s="18" t="s">
        <v>28</v>
      </c>
      <c r="AI85" s="23">
        <f>'simulateur graphe PJ OQN'!$B$4</f>
        <v>1</v>
      </c>
      <c r="AJ85" s="24">
        <f t="shared" si="26"/>
        <v>159.18</v>
      </c>
      <c r="AK85" s="24">
        <f t="shared" si="27"/>
        <v>159.18</v>
      </c>
      <c r="AM85" t="str">
        <f t="shared" si="28"/>
        <v>ZONEBASSE</v>
      </c>
      <c r="AN85" t="str">
        <f t="shared" si="29"/>
        <v>HC</v>
      </c>
      <c r="AO85" s="20">
        <f t="shared" si="30"/>
        <v>159.18</v>
      </c>
      <c r="AP85" s="20">
        <f t="shared" si="31"/>
        <v>5199.45</v>
      </c>
      <c r="AQ85" s="20" t="str">
        <f t="shared" si="31"/>
        <v>.</v>
      </c>
      <c r="AR85" s="20" t="str">
        <f t="shared" si="31"/>
        <v>.</v>
      </c>
      <c r="AS85" s="20">
        <f t="shared" si="32"/>
        <v>-377.23000000000047</v>
      </c>
      <c r="AT85" s="20">
        <f t="shared" si="17"/>
        <v>-530.31000000000131</v>
      </c>
      <c r="AU85" s="20">
        <f t="shared" si="33"/>
        <v>5199.45</v>
      </c>
    </row>
    <row r="86" spans="1:47" ht="22.5">
      <c r="A86" s="54">
        <v>87</v>
      </c>
      <c r="B86" s="54" t="s">
        <v>197</v>
      </c>
      <c r="C86" s="58" t="s">
        <v>198</v>
      </c>
      <c r="D86" s="79">
        <v>36</v>
      </c>
      <c r="E86" s="79">
        <v>42</v>
      </c>
      <c r="F86" s="80">
        <v>5783.99</v>
      </c>
      <c r="G86" s="80">
        <v>83.51</v>
      </c>
      <c r="H86" s="80">
        <v>5783.99</v>
      </c>
      <c r="I86" s="80" t="s">
        <v>28</v>
      </c>
      <c r="J86" s="80" t="s">
        <v>28</v>
      </c>
      <c r="K86" s="80">
        <v>164.02</v>
      </c>
      <c r="L86" s="73">
        <f t="shared" si="18"/>
        <v>165.74</v>
      </c>
      <c r="M86" s="73">
        <f t="shared" si="19"/>
        <v>159.18</v>
      </c>
      <c r="N86" s="72" t="str">
        <f t="shared" si="20"/>
        <v>0121</v>
      </c>
      <c r="O86" s="74">
        <f t="shared" si="21"/>
        <v>6</v>
      </c>
      <c r="P86" s="72">
        <f t="shared" si="22"/>
        <v>0</v>
      </c>
      <c r="Q86" s="74">
        <f t="shared" si="23"/>
        <v>36</v>
      </c>
      <c r="R86" s="72" t="str">
        <f t="shared" si="24"/>
        <v/>
      </c>
      <c r="S86" s="72" t="str">
        <f t="shared" si="25"/>
        <v/>
      </c>
      <c r="AF86" s="18">
        <v>380.65752259328599</v>
      </c>
      <c r="AG86" s="18" t="s">
        <v>28</v>
      </c>
      <c r="AI86" s="23">
        <f>'simulateur graphe PJ OQN'!$B$4</f>
        <v>1</v>
      </c>
      <c r="AJ86" s="24">
        <f t="shared" si="26"/>
        <v>159.18</v>
      </c>
      <c r="AK86" s="24">
        <f t="shared" si="27"/>
        <v>159.18</v>
      </c>
      <c r="AM86" t="str">
        <f t="shared" si="28"/>
        <v>ZONEBASSE</v>
      </c>
      <c r="AN86" t="str">
        <f t="shared" si="29"/>
        <v>HC</v>
      </c>
      <c r="AO86" s="20">
        <f t="shared" si="30"/>
        <v>159.18</v>
      </c>
      <c r="AP86" s="20">
        <f t="shared" si="31"/>
        <v>5783.99</v>
      </c>
      <c r="AQ86" s="20" t="str">
        <f t="shared" si="31"/>
        <v>.</v>
      </c>
      <c r="AR86" s="20" t="str">
        <f t="shared" si="31"/>
        <v>.</v>
      </c>
      <c r="AS86" s="20">
        <f t="shared" si="32"/>
        <v>-940.83000000000084</v>
      </c>
      <c r="AT86" s="20">
        <f t="shared" si="17"/>
        <v>-1093.9099999999999</v>
      </c>
      <c r="AU86" s="20">
        <f t="shared" si="33"/>
        <v>5783.99</v>
      </c>
    </row>
    <row r="87" spans="1:47" ht="33.75">
      <c r="A87" s="54">
        <v>88</v>
      </c>
      <c r="B87" s="54" t="s">
        <v>199</v>
      </c>
      <c r="C87" s="58" t="s">
        <v>200</v>
      </c>
      <c r="D87" s="79">
        <v>36</v>
      </c>
      <c r="E87" s="79">
        <v>42</v>
      </c>
      <c r="F87" s="80">
        <v>6445.63</v>
      </c>
      <c r="G87" s="80">
        <v>179.05</v>
      </c>
      <c r="H87" s="80">
        <v>6445.63</v>
      </c>
      <c r="I87" s="80" t="s">
        <v>28</v>
      </c>
      <c r="J87" s="80" t="s">
        <v>28</v>
      </c>
      <c r="K87" s="80">
        <v>166.34</v>
      </c>
      <c r="L87" s="73">
        <f t="shared" si="18"/>
        <v>165.74</v>
      </c>
      <c r="M87" s="73">
        <f t="shared" si="19"/>
        <v>159.18</v>
      </c>
      <c r="N87" s="72" t="str">
        <f t="shared" si="20"/>
        <v>0121</v>
      </c>
      <c r="O87" s="74">
        <f t="shared" si="21"/>
        <v>6</v>
      </c>
      <c r="P87" s="72">
        <f t="shared" si="22"/>
        <v>0</v>
      </c>
      <c r="Q87" s="74">
        <f t="shared" si="23"/>
        <v>36</v>
      </c>
      <c r="R87" s="72" t="str">
        <f t="shared" si="24"/>
        <v/>
      </c>
      <c r="S87" s="72" t="str">
        <f t="shared" si="25"/>
        <v/>
      </c>
      <c r="AF87" s="18">
        <v>273.13804142750803</v>
      </c>
      <c r="AG87" s="18" t="s">
        <v>28</v>
      </c>
      <c r="AI87" s="23">
        <f>'simulateur graphe PJ OQN'!$B$4</f>
        <v>1</v>
      </c>
      <c r="AJ87" s="24">
        <f t="shared" si="26"/>
        <v>159.18</v>
      </c>
      <c r="AK87" s="24">
        <f t="shared" si="27"/>
        <v>159.18</v>
      </c>
      <c r="AM87" t="str">
        <f t="shared" si="28"/>
        <v>ZONEBASSE</v>
      </c>
      <c r="AN87" t="str">
        <f t="shared" si="29"/>
        <v>HC</v>
      </c>
      <c r="AO87" s="20">
        <f t="shared" si="30"/>
        <v>159.18</v>
      </c>
      <c r="AP87" s="20">
        <f t="shared" si="31"/>
        <v>6445.63</v>
      </c>
      <c r="AQ87" s="20" t="str">
        <f t="shared" si="31"/>
        <v>.</v>
      </c>
      <c r="AR87" s="20" t="str">
        <f t="shared" si="31"/>
        <v>.</v>
      </c>
      <c r="AS87" s="20">
        <f t="shared" si="32"/>
        <v>-374.3100000000004</v>
      </c>
      <c r="AT87" s="20">
        <f t="shared" si="17"/>
        <v>-320.90999999999985</v>
      </c>
      <c r="AU87" s="20">
        <f t="shared" si="33"/>
        <v>6445.63</v>
      </c>
    </row>
    <row r="88" spans="1:47" ht="33.75">
      <c r="A88" s="54">
        <v>89</v>
      </c>
      <c r="B88" s="54" t="s">
        <v>201</v>
      </c>
      <c r="C88" s="58" t="s">
        <v>202</v>
      </c>
      <c r="D88" s="79">
        <v>50</v>
      </c>
      <c r="E88" s="79">
        <v>56</v>
      </c>
      <c r="F88" s="80">
        <v>7397.75</v>
      </c>
      <c r="G88" s="80">
        <v>68.010000000000005</v>
      </c>
      <c r="H88" s="80">
        <v>7397.75</v>
      </c>
      <c r="I88" s="80" t="s">
        <v>28</v>
      </c>
      <c r="J88" s="80" t="s">
        <v>28</v>
      </c>
      <c r="K88" s="80">
        <v>166.34</v>
      </c>
      <c r="L88" s="73">
        <f t="shared" si="18"/>
        <v>165.74</v>
      </c>
      <c r="M88" s="73">
        <f t="shared" si="19"/>
        <v>159.18</v>
      </c>
      <c r="N88" s="72" t="str">
        <f t="shared" si="20"/>
        <v>0121</v>
      </c>
      <c r="O88" s="74">
        <f t="shared" si="21"/>
        <v>6</v>
      </c>
      <c r="P88" s="72">
        <f t="shared" si="22"/>
        <v>0</v>
      </c>
      <c r="Q88" s="74">
        <f t="shared" si="23"/>
        <v>50</v>
      </c>
      <c r="R88" s="72" t="str">
        <f t="shared" si="24"/>
        <v/>
      </c>
      <c r="S88" s="72" t="str">
        <f t="shared" si="25"/>
        <v/>
      </c>
      <c r="AF88" s="18">
        <v>7459.3053775258804</v>
      </c>
      <c r="AG88" s="18">
        <v>37.446153846153898</v>
      </c>
      <c r="AI88" s="23">
        <f>'simulateur graphe PJ OQN'!$B$4</f>
        <v>1</v>
      </c>
      <c r="AJ88" s="24">
        <f t="shared" si="26"/>
        <v>159.18</v>
      </c>
      <c r="AK88" s="24">
        <f t="shared" si="27"/>
        <v>159.18</v>
      </c>
      <c r="AM88" t="str">
        <f t="shared" si="28"/>
        <v>ZONEBASSE</v>
      </c>
      <c r="AN88" t="str">
        <f t="shared" si="29"/>
        <v>HC</v>
      </c>
      <c r="AO88" s="20">
        <f t="shared" si="30"/>
        <v>159.18</v>
      </c>
      <c r="AP88" s="20">
        <f t="shared" si="31"/>
        <v>7397.75</v>
      </c>
      <c r="AQ88" s="20" t="str">
        <f t="shared" si="31"/>
        <v>.</v>
      </c>
      <c r="AR88" s="20" t="str">
        <f t="shared" si="31"/>
        <v>.</v>
      </c>
      <c r="AS88" s="20">
        <f t="shared" si="32"/>
        <v>-1750.9500000000007</v>
      </c>
      <c r="AT88" s="20">
        <f t="shared" si="17"/>
        <v>-1697.5499999999993</v>
      </c>
      <c r="AU88" s="20">
        <f t="shared" si="33"/>
        <v>7397.75</v>
      </c>
    </row>
    <row r="89" spans="1:47" ht="33.75">
      <c r="A89" s="54">
        <v>90</v>
      </c>
      <c r="B89" s="54" t="s">
        <v>203</v>
      </c>
      <c r="C89" s="58" t="s">
        <v>204</v>
      </c>
      <c r="D89" s="79">
        <v>57</v>
      </c>
      <c r="E89" s="79">
        <v>63</v>
      </c>
      <c r="F89" s="80">
        <v>9970.42</v>
      </c>
      <c r="G89" s="80">
        <v>174.92</v>
      </c>
      <c r="H89" s="80">
        <v>9970.42</v>
      </c>
      <c r="I89" s="80" t="s">
        <v>28</v>
      </c>
      <c r="J89" s="80" t="s">
        <v>28</v>
      </c>
      <c r="K89" s="80">
        <v>164.8</v>
      </c>
      <c r="L89" s="73">
        <f t="shared" si="18"/>
        <v>165.74</v>
      </c>
      <c r="M89" s="73">
        <f t="shared" si="19"/>
        <v>159.18</v>
      </c>
      <c r="N89" s="72" t="str">
        <f t="shared" si="20"/>
        <v>0121</v>
      </c>
      <c r="O89" s="74">
        <f t="shared" si="21"/>
        <v>6</v>
      </c>
      <c r="P89" s="72">
        <f t="shared" si="22"/>
        <v>0</v>
      </c>
      <c r="Q89" s="74">
        <f t="shared" si="23"/>
        <v>57</v>
      </c>
      <c r="R89" s="72" t="str">
        <f t="shared" si="24"/>
        <v/>
      </c>
      <c r="S89" s="72" t="str">
        <f t="shared" si="25"/>
        <v/>
      </c>
      <c r="AF89" s="18">
        <v>8276.3112838862307</v>
      </c>
      <c r="AG89" s="18">
        <v>40.126582278481003</v>
      </c>
      <c r="AI89" s="23">
        <f>'simulateur graphe PJ OQN'!$B$4</f>
        <v>1</v>
      </c>
      <c r="AJ89" s="24">
        <f t="shared" si="26"/>
        <v>159.18</v>
      </c>
      <c r="AK89" s="24">
        <f t="shared" si="27"/>
        <v>159.18</v>
      </c>
      <c r="AM89" t="str">
        <f t="shared" si="28"/>
        <v>ZONEBASSE</v>
      </c>
      <c r="AN89" t="str">
        <f t="shared" si="29"/>
        <v>HC</v>
      </c>
      <c r="AO89" s="20">
        <f t="shared" si="30"/>
        <v>159.18</v>
      </c>
      <c r="AP89" s="20">
        <f t="shared" si="31"/>
        <v>9970.42</v>
      </c>
      <c r="AQ89" s="20" t="str">
        <f t="shared" si="31"/>
        <v>.</v>
      </c>
      <c r="AR89" s="20" t="str">
        <f t="shared" si="31"/>
        <v>.</v>
      </c>
      <c r="AS89" s="20">
        <f t="shared" si="32"/>
        <v>-247.18000000000029</v>
      </c>
      <c r="AT89" s="20">
        <f t="shared" si="17"/>
        <v>-330.84000000000015</v>
      </c>
      <c r="AU89" s="20">
        <f t="shared" si="33"/>
        <v>9970.42</v>
      </c>
    </row>
    <row r="90" spans="1:47" ht="33.75">
      <c r="A90" s="54">
        <v>91</v>
      </c>
      <c r="B90" s="54" t="s">
        <v>205</v>
      </c>
      <c r="C90" s="58" t="s">
        <v>206</v>
      </c>
      <c r="D90" s="79">
        <v>78</v>
      </c>
      <c r="E90" s="79">
        <v>84</v>
      </c>
      <c r="F90" s="80">
        <v>13915.79</v>
      </c>
      <c r="G90" s="80">
        <v>178.41</v>
      </c>
      <c r="H90" s="80">
        <v>13915.79</v>
      </c>
      <c r="I90" s="80" t="s">
        <v>28</v>
      </c>
      <c r="J90" s="80" t="s">
        <v>28</v>
      </c>
      <c r="K90" s="80">
        <v>171.42</v>
      </c>
      <c r="L90" s="73">
        <f t="shared" si="18"/>
        <v>165.74</v>
      </c>
      <c r="M90" s="73">
        <f t="shared" si="19"/>
        <v>159.18</v>
      </c>
      <c r="N90" s="72" t="str">
        <f t="shared" si="20"/>
        <v>0121</v>
      </c>
      <c r="O90" s="74">
        <f t="shared" si="21"/>
        <v>6</v>
      </c>
      <c r="P90" s="72">
        <f t="shared" si="22"/>
        <v>0</v>
      </c>
      <c r="Q90" s="74">
        <f t="shared" si="23"/>
        <v>78</v>
      </c>
      <c r="R90" s="72" t="str">
        <f t="shared" si="24"/>
        <v/>
      </c>
      <c r="S90" s="72" t="str">
        <f t="shared" si="25"/>
        <v/>
      </c>
      <c r="AF90" s="18">
        <v>9940.4596474963801</v>
      </c>
      <c r="AG90" s="18">
        <v>48.288888888888899</v>
      </c>
      <c r="AI90" s="23">
        <f>'simulateur graphe PJ OQN'!$B$4</f>
        <v>1</v>
      </c>
      <c r="AJ90" s="24">
        <f t="shared" si="26"/>
        <v>159.18</v>
      </c>
      <c r="AK90" s="24">
        <f t="shared" si="27"/>
        <v>159.18</v>
      </c>
      <c r="AM90" t="str">
        <f t="shared" si="28"/>
        <v>ZONEBASSE</v>
      </c>
      <c r="AN90" t="str">
        <f t="shared" si="29"/>
        <v>HC</v>
      </c>
      <c r="AO90" s="20">
        <f t="shared" si="30"/>
        <v>159.18</v>
      </c>
      <c r="AP90" s="20">
        <f t="shared" si="31"/>
        <v>13915.79</v>
      </c>
      <c r="AQ90" s="20" t="str">
        <f t="shared" si="31"/>
        <v>.</v>
      </c>
      <c r="AR90" s="20" t="str">
        <f t="shared" si="31"/>
        <v>.</v>
      </c>
      <c r="AS90" s="20">
        <f t="shared" si="32"/>
        <v>-312.06999999999789</v>
      </c>
      <c r="AT90" s="20">
        <f t="shared" si="17"/>
        <v>193.45000000000073</v>
      </c>
      <c r="AU90" s="20">
        <f t="shared" si="33"/>
        <v>13915.79</v>
      </c>
    </row>
    <row r="91" spans="1:47" ht="22.5">
      <c r="A91" s="54">
        <v>92</v>
      </c>
      <c r="B91" s="54" t="s">
        <v>207</v>
      </c>
      <c r="C91" s="58" t="s">
        <v>208</v>
      </c>
      <c r="D91" s="79">
        <v>29</v>
      </c>
      <c r="E91" s="79">
        <v>35</v>
      </c>
      <c r="F91" s="80">
        <v>4479.13</v>
      </c>
      <c r="G91" s="80">
        <v>154.44999999999999</v>
      </c>
      <c r="H91" s="80">
        <v>4479.13</v>
      </c>
      <c r="I91" s="80" t="s">
        <v>28</v>
      </c>
      <c r="J91" s="80" t="s">
        <v>28</v>
      </c>
      <c r="K91" s="80">
        <v>140.52000000000001</v>
      </c>
      <c r="L91" s="73">
        <f t="shared" si="18"/>
        <v>145.32</v>
      </c>
      <c r="M91" s="73">
        <f t="shared" si="19"/>
        <v>159.18</v>
      </c>
      <c r="N91" s="72" t="str">
        <f t="shared" si="20"/>
        <v>0121</v>
      </c>
      <c r="O91" s="74">
        <f t="shared" si="21"/>
        <v>6</v>
      </c>
      <c r="P91" s="72">
        <f t="shared" si="22"/>
        <v>0</v>
      </c>
      <c r="Q91" s="74">
        <f t="shared" si="23"/>
        <v>29</v>
      </c>
      <c r="R91" s="72" t="str">
        <f t="shared" si="24"/>
        <v/>
      </c>
      <c r="S91" s="72" t="str">
        <f t="shared" si="25"/>
        <v/>
      </c>
      <c r="AF91" s="18">
        <v>13060.055999456399</v>
      </c>
      <c r="AG91" s="18">
        <v>45.3061224489796</v>
      </c>
      <c r="AI91" s="23">
        <f>'simulateur graphe PJ OQN'!$B$4</f>
        <v>1</v>
      </c>
      <c r="AJ91" s="24">
        <f t="shared" si="26"/>
        <v>159.18</v>
      </c>
      <c r="AK91" s="24">
        <f t="shared" si="27"/>
        <v>159.18</v>
      </c>
      <c r="AM91" t="str">
        <f t="shared" si="28"/>
        <v>ZONEBASSE</v>
      </c>
      <c r="AN91" t="str">
        <f t="shared" si="29"/>
        <v>HC</v>
      </c>
      <c r="AO91" s="20">
        <f t="shared" si="30"/>
        <v>159.18</v>
      </c>
      <c r="AP91" s="20">
        <f t="shared" si="31"/>
        <v>4479.13</v>
      </c>
      <c r="AQ91" s="20" t="str">
        <f t="shared" si="31"/>
        <v>.</v>
      </c>
      <c r="AR91" s="20" t="str">
        <f t="shared" si="31"/>
        <v>.</v>
      </c>
      <c r="AS91" s="20">
        <f t="shared" si="32"/>
        <v>-298.55000000000018</v>
      </c>
      <c r="AT91" s="20">
        <f t="shared" si="17"/>
        <v>-725.75</v>
      </c>
      <c r="AU91" s="20">
        <f t="shared" si="33"/>
        <v>4479.13</v>
      </c>
    </row>
    <row r="92" spans="1:47" ht="22.5">
      <c r="A92" s="54">
        <v>93</v>
      </c>
      <c r="B92" s="54" t="s">
        <v>209</v>
      </c>
      <c r="C92" s="58" t="s">
        <v>210</v>
      </c>
      <c r="D92" s="79">
        <v>43</v>
      </c>
      <c r="E92" s="79">
        <v>49</v>
      </c>
      <c r="F92" s="80">
        <v>6279.06</v>
      </c>
      <c r="G92" s="80">
        <v>128.57</v>
      </c>
      <c r="H92" s="80">
        <v>6279.06</v>
      </c>
      <c r="I92" s="80" t="s">
        <v>28</v>
      </c>
      <c r="J92" s="80" t="s">
        <v>28</v>
      </c>
      <c r="K92" s="80">
        <v>140.52000000000001</v>
      </c>
      <c r="L92" s="73">
        <f t="shared" si="18"/>
        <v>145.32</v>
      </c>
      <c r="M92" s="73">
        <f t="shared" si="19"/>
        <v>159.18</v>
      </c>
      <c r="N92" s="72" t="str">
        <f t="shared" si="20"/>
        <v>0121</v>
      </c>
      <c r="O92" s="74">
        <f t="shared" si="21"/>
        <v>6</v>
      </c>
      <c r="P92" s="72">
        <f t="shared" si="22"/>
        <v>0</v>
      </c>
      <c r="Q92" s="74">
        <f t="shared" si="23"/>
        <v>43</v>
      </c>
      <c r="R92" s="72" t="str">
        <f t="shared" si="24"/>
        <v/>
      </c>
      <c r="S92" s="72" t="str">
        <f t="shared" si="25"/>
        <v/>
      </c>
      <c r="AF92" s="18">
        <v>19858.1236573434</v>
      </c>
      <c r="AG92" s="18">
        <v>83.512820512820497</v>
      </c>
      <c r="AI92" s="23">
        <f>'simulateur graphe PJ OQN'!$B$4</f>
        <v>1</v>
      </c>
      <c r="AJ92" s="24">
        <f t="shared" si="26"/>
        <v>159.18</v>
      </c>
      <c r="AK92" s="24">
        <f t="shared" si="27"/>
        <v>159.18</v>
      </c>
      <c r="AM92" t="str">
        <f t="shared" si="28"/>
        <v>ZONEBASSE</v>
      </c>
      <c r="AN92" t="str">
        <f t="shared" si="29"/>
        <v>HC</v>
      </c>
      <c r="AO92" s="20">
        <f t="shared" si="30"/>
        <v>159.18</v>
      </c>
      <c r="AP92" s="20">
        <f t="shared" si="31"/>
        <v>6279.06</v>
      </c>
      <c r="AQ92" s="20" t="str">
        <f t="shared" si="31"/>
        <v>.</v>
      </c>
      <c r="AR92" s="20" t="str">
        <f t="shared" si="31"/>
        <v>.</v>
      </c>
      <c r="AS92" s="20">
        <f t="shared" si="32"/>
        <v>-465.90000000000055</v>
      </c>
      <c r="AT92" s="20">
        <f t="shared" si="17"/>
        <v>-893.09999999999854</v>
      </c>
      <c r="AU92" s="20">
        <f t="shared" si="33"/>
        <v>6279.06</v>
      </c>
    </row>
    <row r="93" spans="1:47" ht="33.75">
      <c r="A93" s="54">
        <v>94</v>
      </c>
      <c r="B93" s="54" t="s">
        <v>211</v>
      </c>
      <c r="C93" s="58" t="s">
        <v>212</v>
      </c>
      <c r="D93" s="79">
        <v>36</v>
      </c>
      <c r="E93" s="79">
        <v>42</v>
      </c>
      <c r="F93" s="80">
        <v>4752.05</v>
      </c>
      <c r="G93" s="80">
        <v>132</v>
      </c>
      <c r="H93" s="80">
        <v>4752.05</v>
      </c>
      <c r="I93" s="80" t="s">
        <v>28</v>
      </c>
      <c r="J93" s="80" t="s">
        <v>28</v>
      </c>
      <c r="K93" s="80">
        <v>119.93</v>
      </c>
      <c r="L93" s="73">
        <f t="shared" si="18"/>
        <v>145.32</v>
      </c>
      <c r="M93" s="73">
        <f t="shared" si="19"/>
        <v>159.18</v>
      </c>
      <c r="N93" s="72" t="str">
        <f t="shared" si="20"/>
        <v>0121</v>
      </c>
      <c r="O93" s="74">
        <f t="shared" si="21"/>
        <v>6</v>
      </c>
      <c r="P93" s="72">
        <f t="shared" si="22"/>
        <v>0</v>
      </c>
      <c r="Q93" s="74">
        <f t="shared" si="23"/>
        <v>36</v>
      </c>
      <c r="R93" s="72" t="str">
        <f t="shared" si="24"/>
        <v/>
      </c>
      <c r="S93" s="72" t="str">
        <f t="shared" si="25"/>
        <v/>
      </c>
      <c r="AF93" s="18">
        <v>26090.1624478054</v>
      </c>
      <c r="AG93" s="18">
        <v>75.231481481481495</v>
      </c>
      <c r="AI93" s="23">
        <f>'simulateur graphe PJ OQN'!$B$4</f>
        <v>1</v>
      </c>
      <c r="AJ93" s="24">
        <f t="shared" si="26"/>
        <v>159.18</v>
      </c>
      <c r="AK93" s="24">
        <f t="shared" si="27"/>
        <v>159.18</v>
      </c>
      <c r="AM93" t="str">
        <f t="shared" si="28"/>
        <v>ZONEBASSE</v>
      </c>
      <c r="AN93" t="str">
        <f t="shared" si="29"/>
        <v>HC</v>
      </c>
      <c r="AO93" s="20">
        <f t="shared" si="30"/>
        <v>159.18</v>
      </c>
      <c r="AP93" s="20">
        <f t="shared" si="31"/>
        <v>4752.05</v>
      </c>
      <c r="AQ93" s="20" t="str">
        <f t="shared" si="31"/>
        <v>.</v>
      </c>
      <c r="AR93" s="20" t="str">
        <f t="shared" si="31"/>
        <v>.</v>
      </c>
      <c r="AS93" s="20">
        <f t="shared" si="32"/>
        <v>-165.07999999999993</v>
      </c>
      <c r="AT93" s="20">
        <f t="shared" si="17"/>
        <v>-2424.7899999999991</v>
      </c>
      <c r="AU93" s="20">
        <f t="shared" si="33"/>
        <v>4752.05</v>
      </c>
    </row>
    <row r="94" spans="1:47" ht="33.75">
      <c r="A94" s="54">
        <v>95</v>
      </c>
      <c r="B94" s="54" t="s">
        <v>213</v>
      </c>
      <c r="C94" s="58" t="s">
        <v>214</v>
      </c>
      <c r="D94" s="79">
        <v>50</v>
      </c>
      <c r="E94" s="79">
        <v>56</v>
      </c>
      <c r="F94" s="80">
        <v>7910.83</v>
      </c>
      <c r="G94" s="80">
        <v>158.22</v>
      </c>
      <c r="H94" s="80">
        <v>7910.83</v>
      </c>
      <c r="I94" s="80" t="s">
        <v>28</v>
      </c>
      <c r="J94" s="80" t="s">
        <v>28</v>
      </c>
      <c r="K94" s="80">
        <v>151.4</v>
      </c>
      <c r="L94" s="73">
        <f t="shared" si="18"/>
        <v>145.32</v>
      </c>
      <c r="M94" s="73">
        <f t="shared" si="19"/>
        <v>159.18</v>
      </c>
      <c r="N94" s="72" t="str">
        <f t="shared" si="20"/>
        <v>0121</v>
      </c>
      <c r="O94" s="74">
        <f t="shared" si="21"/>
        <v>6</v>
      </c>
      <c r="P94" s="72">
        <f t="shared" si="22"/>
        <v>0</v>
      </c>
      <c r="Q94" s="74">
        <f t="shared" si="23"/>
        <v>50</v>
      </c>
      <c r="R94" s="72" t="str">
        <f t="shared" si="24"/>
        <v/>
      </c>
      <c r="S94" s="72" t="str">
        <f t="shared" si="25"/>
        <v/>
      </c>
      <c r="AF94" s="18">
        <v>5724.9035128213</v>
      </c>
      <c r="AG94" s="18">
        <v>31.1358024691358</v>
      </c>
      <c r="AI94" s="23">
        <f>'simulateur graphe PJ OQN'!$B$4</f>
        <v>1</v>
      </c>
      <c r="AJ94" s="24">
        <f t="shared" si="26"/>
        <v>159.18</v>
      </c>
      <c r="AK94" s="24">
        <f t="shared" si="27"/>
        <v>159.18</v>
      </c>
      <c r="AM94" t="str">
        <f t="shared" si="28"/>
        <v>ZONEBASSE</v>
      </c>
      <c r="AN94" t="str">
        <f t="shared" si="29"/>
        <v>HC</v>
      </c>
      <c r="AO94" s="20">
        <f t="shared" si="30"/>
        <v>159.18</v>
      </c>
      <c r="AP94" s="20">
        <f t="shared" si="31"/>
        <v>7910.83</v>
      </c>
      <c r="AQ94" s="20" t="str">
        <f t="shared" si="31"/>
        <v>.</v>
      </c>
      <c r="AR94" s="20" t="str">
        <f t="shared" si="31"/>
        <v>.</v>
      </c>
      <c r="AS94" s="20">
        <f t="shared" si="32"/>
        <v>-416.17000000000007</v>
      </c>
      <c r="AT94" s="20">
        <f t="shared" si="17"/>
        <v>124.95000000000073</v>
      </c>
      <c r="AU94" s="20">
        <f t="shared" si="33"/>
        <v>7910.83</v>
      </c>
    </row>
    <row r="95" spans="1:47" ht="33.75">
      <c r="A95" s="54">
        <v>96</v>
      </c>
      <c r="B95" s="54" t="s">
        <v>215</v>
      </c>
      <c r="C95" s="58" t="s">
        <v>216</v>
      </c>
      <c r="D95" s="79">
        <v>43</v>
      </c>
      <c r="E95" s="79">
        <v>49</v>
      </c>
      <c r="F95" s="80">
        <v>6962.28</v>
      </c>
      <c r="G95" s="80">
        <v>161.91</v>
      </c>
      <c r="H95" s="80">
        <v>6962.28</v>
      </c>
      <c r="I95" s="80" t="s">
        <v>28</v>
      </c>
      <c r="J95" s="80" t="s">
        <v>28</v>
      </c>
      <c r="K95" s="80">
        <v>154.72</v>
      </c>
      <c r="L95" s="73">
        <f t="shared" si="18"/>
        <v>145.32</v>
      </c>
      <c r="M95" s="73">
        <f t="shared" si="19"/>
        <v>159.18</v>
      </c>
      <c r="N95" s="72" t="str">
        <f t="shared" si="20"/>
        <v>0121</v>
      </c>
      <c r="O95" s="74">
        <f t="shared" si="21"/>
        <v>6</v>
      </c>
      <c r="P95" s="72">
        <f t="shared" si="22"/>
        <v>0</v>
      </c>
      <c r="Q95" s="74">
        <f t="shared" si="23"/>
        <v>43</v>
      </c>
      <c r="R95" s="72" t="str">
        <f t="shared" si="24"/>
        <v/>
      </c>
      <c r="S95" s="72" t="str">
        <f t="shared" si="25"/>
        <v/>
      </c>
      <c r="AF95" s="18">
        <v>7444.8463786845896</v>
      </c>
      <c r="AG95" s="18">
        <v>37.085714285714303</v>
      </c>
      <c r="AI95" s="23">
        <f>'simulateur graphe PJ OQN'!$B$4</f>
        <v>1</v>
      </c>
      <c r="AJ95" s="24">
        <f t="shared" si="26"/>
        <v>159.18</v>
      </c>
      <c r="AK95" s="24">
        <f t="shared" si="27"/>
        <v>159.18</v>
      </c>
      <c r="AM95" t="str">
        <f t="shared" si="28"/>
        <v>ZONEBASSE</v>
      </c>
      <c r="AN95" t="str">
        <f t="shared" si="29"/>
        <v>HC</v>
      </c>
      <c r="AO95" s="20">
        <f t="shared" si="30"/>
        <v>159.18</v>
      </c>
      <c r="AP95" s="20">
        <f t="shared" si="31"/>
        <v>6962.28</v>
      </c>
      <c r="AQ95" s="20" t="str">
        <f t="shared" si="31"/>
        <v>.</v>
      </c>
      <c r="AR95" s="20" t="str">
        <f t="shared" si="31"/>
        <v>.</v>
      </c>
      <c r="AS95" s="20">
        <f t="shared" si="32"/>
        <v>-464.27999999999975</v>
      </c>
      <c r="AT95" s="20">
        <f t="shared" si="17"/>
        <v>372.31999999999971</v>
      </c>
      <c r="AU95" s="20">
        <f t="shared" si="33"/>
        <v>6962.28</v>
      </c>
    </row>
    <row r="96" spans="1:47" ht="33.75">
      <c r="A96" s="54">
        <v>97</v>
      </c>
      <c r="B96" s="54" t="s">
        <v>217</v>
      </c>
      <c r="C96" s="58" t="s">
        <v>218</v>
      </c>
      <c r="D96" s="79">
        <v>71</v>
      </c>
      <c r="E96" s="79">
        <v>77</v>
      </c>
      <c r="F96" s="80">
        <v>11818.59</v>
      </c>
      <c r="G96" s="80">
        <v>166.46</v>
      </c>
      <c r="H96" s="80">
        <v>11818.59</v>
      </c>
      <c r="I96" s="80" t="s">
        <v>28</v>
      </c>
      <c r="J96" s="80" t="s">
        <v>28</v>
      </c>
      <c r="K96" s="80">
        <v>155.76</v>
      </c>
      <c r="L96" s="73">
        <f t="shared" si="18"/>
        <v>145.32</v>
      </c>
      <c r="M96" s="73">
        <f t="shared" si="19"/>
        <v>159.18</v>
      </c>
      <c r="N96" s="72" t="str">
        <f t="shared" si="20"/>
        <v>0121</v>
      </c>
      <c r="O96" s="74">
        <f t="shared" si="21"/>
        <v>6</v>
      </c>
      <c r="P96" s="72">
        <f t="shared" si="22"/>
        <v>0</v>
      </c>
      <c r="Q96" s="74">
        <f t="shared" si="23"/>
        <v>71</v>
      </c>
      <c r="R96" s="72" t="str">
        <f t="shared" si="24"/>
        <v/>
      </c>
      <c r="S96" s="72" t="str">
        <f t="shared" si="25"/>
        <v/>
      </c>
      <c r="AF96" s="18">
        <v>7851.5912131097302</v>
      </c>
      <c r="AG96" s="18">
        <v>39.915254237288103</v>
      </c>
      <c r="AI96" s="23">
        <f>'simulateur graphe PJ OQN'!$B$4</f>
        <v>1</v>
      </c>
      <c r="AJ96" s="24">
        <f t="shared" si="26"/>
        <v>159.18</v>
      </c>
      <c r="AK96" s="24">
        <f t="shared" si="27"/>
        <v>159.18</v>
      </c>
      <c r="AM96" t="str">
        <f t="shared" si="28"/>
        <v>ZONEBASSE</v>
      </c>
      <c r="AN96" t="str">
        <f t="shared" si="29"/>
        <v>HC</v>
      </c>
      <c r="AO96" s="20">
        <f t="shared" si="30"/>
        <v>159.18</v>
      </c>
      <c r="AP96" s="20">
        <f t="shared" si="31"/>
        <v>11818.59</v>
      </c>
      <c r="AQ96" s="20" t="str">
        <f t="shared" si="31"/>
        <v>.</v>
      </c>
      <c r="AR96" s="20" t="str">
        <f t="shared" si="31"/>
        <v>.</v>
      </c>
      <c r="AS96" s="20">
        <f t="shared" si="32"/>
        <v>-19.169999999998254</v>
      </c>
      <c r="AT96" s="20">
        <f t="shared" si="17"/>
        <v>909.98999999999978</v>
      </c>
      <c r="AU96" s="20">
        <f t="shared" si="33"/>
        <v>11818.59</v>
      </c>
    </row>
    <row r="97" spans="1:47" ht="22.5">
      <c r="A97" s="54">
        <v>98</v>
      </c>
      <c r="B97" s="54" t="s">
        <v>219</v>
      </c>
      <c r="C97" s="58" t="s">
        <v>220</v>
      </c>
      <c r="D97" s="79">
        <v>29</v>
      </c>
      <c r="E97" s="79">
        <v>35</v>
      </c>
      <c r="F97" s="80">
        <v>3883.81</v>
      </c>
      <c r="G97" s="80">
        <v>133.91999999999999</v>
      </c>
      <c r="H97" s="80">
        <v>3883.81</v>
      </c>
      <c r="I97" s="80" t="s">
        <v>28</v>
      </c>
      <c r="J97" s="80" t="s">
        <v>28</v>
      </c>
      <c r="K97" s="80">
        <v>119.71</v>
      </c>
      <c r="L97" s="73">
        <f t="shared" si="18"/>
        <v>136.59</v>
      </c>
      <c r="M97" s="73">
        <f t="shared" si="19"/>
        <v>159.18</v>
      </c>
      <c r="N97" s="72" t="str">
        <f t="shared" si="20"/>
        <v>0121</v>
      </c>
      <c r="O97" s="74">
        <f t="shared" si="21"/>
        <v>6</v>
      </c>
      <c r="P97" s="72">
        <f t="shared" si="22"/>
        <v>0</v>
      </c>
      <c r="Q97" s="74">
        <f t="shared" si="23"/>
        <v>29</v>
      </c>
      <c r="R97" s="72" t="str">
        <f t="shared" si="24"/>
        <v/>
      </c>
      <c r="S97" s="72" t="str">
        <f t="shared" si="25"/>
        <v/>
      </c>
      <c r="AF97" s="18">
        <v>10521.6380971901</v>
      </c>
      <c r="AG97" s="18">
        <v>51.805970149253703</v>
      </c>
      <c r="AI97" s="23">
        <f>'simulateur graphe PJ OQN'!$B$4</f>
        <v>1</v>
      </c>
      <c r="AJ97" s="24">
        <f t="shared" si="26"/>
        <v>159.18</v>
      </c>
      <c r="AK97" s="24">
        <f t="shared" si="27"/>
        <v>159.18</v>
      </c>
      <c r="AM97" t="str">
        <f t="shared" si="28"/>
        <v>ZONEBASSE</v>
      </c>
      <c r="AN97" t="str">
        <f t="shared" si="29"/>
        <v>HC</v>
      </c>
      <c r="AO97" s="20">
        <f t="shared" si="30"/>
        <v>159.18</v>
      </c>
      <c r="AP97" s="20">
        <f t="shared" si="31"/>
        <v>3883.81</v>
      </c>
      <c r="AQ97" s="20" t="str">
        <f t="shared" si="31"/>
        <v>.</v>
      </c>
      <c r="AR97" s="20" t="str">
        <f t="shared" si="31"/>
        <v>.</v>
      </c>
      <c r="AS97" s="20">
        <f t="shared" si="32"/>
        <v>-186.32999999999993</v>
      </c>
      <c r="AT97" s="20">
        <f t="shared" si="17"/>
        <v>-1688.6500000000015</v>
      </c>
      <c r="AU97" s="20">
        <f t="shared" si="33"/>
        <v>3883.81</v>
      </c>
    </row>
    <row r="98" spans="1:47" ht="22.5">
      <c r="A98" s="54">
        <v>99</v>
      </c>
      <c r="B98" s="54" t="s">
        <v>221</v>
      </c>
      <c r="C98" s="58" t="s">
        <v>222</v>
      </c>
      <c r="D98" s="79">
        <v>43</v>
      </c>
      <c r="E98" s="79">
        <v>49</v>
      </c>
      <c r="F98" s="80">
        <v>6036.98</v>
      </c>
      <c r="G98" s="80">
        <v>140.38999999999999</v>
      </c>
      <c r="H98" s="80">
        <v>6036.98</v>
      </c>
      <c r="I98" s="80" t="s">
        <v>28</v>
      </c>
      <c r="J98" s="80" t="s">
        <v>28</v>
      </c>
      <c r="K98" s="80">
        <v>134.16</v>
      </c>
      <c r="L98" s="73">
        <f t="shared" si="18"/>
        <v>136.59</v>
      </c>
      <c r="M98" s="73">
        <f t="shared" si="19"/>
        <v>159.18</v>
      </c>
      <c r="N98" s="72" t="str">
        <f t="shared" si="20"/>
        <v>0121</v>
      </c>
      <c r="O98" s="74">
        <f t="shared" si="21"/>
        <v>6</v>
      </c>
      <c r="P98" s="72">
        <f t="shared" si="22"/>
        <v>0</v>
      </c>
      <c r="Q98" s="74">
        <f t="shared" si="23"/>
        <v>43</v>
      </c>
      <c r="R98" s="72" t="str">
        <f t="shared" si="24"/>
        <v/>
      </c>
      <c r="S98" s="72" t="str">
        <f t="shared" si="25"/>
        <v/>
      </c>
      <c r="AF98" s="18">
        <v>11372.856466172499</v>
      </c>
      <c r="AG98" s="18">
        <v>50.151515151515198</v>
      </c>
      <c r="AI98" s="23">
        <f>'simulateur graphe PJ OQN'!$B$4</f>
        <v>1</v>
      </c>
      <c r="AJ98" s="24">
        <f t="shared" si="26"/>
        <v>159.18</v>
      </c>
      <c r="AK98" s="24">
        <f t="shared" si="27"/>
        <v>159.18</v>
      </c>
      <c r="AM98" t="str">
        <f t="shared" si="28"/>
        <v>ZONEBASSE</v>
      </c>
      <c r="AN98" t="str">
        <f t="shared" si="29"/>
        <v>HC</v>
      </c>
      <c r="AO98" s="20">
        <f t="shared" si="30"/>
        <v>159.18</v>
      </c>
      <c r="AP98" s="20">
        <f t="shared" si="31"/>
        <v>6036.98</v>
      </c>
      <c r="AQ98" s="20" t="str">
        <f t="shared" si="31"/>
        <v>.</v>
      </c>
      <c r="AR98" s="20" t="str">
        <f t="shared" si="31"/>
        <v>.</v>
      </c>
      <c r="AS98" s="20">
        <f t="shared" si="32"/>
        <v>-402.70000000000073</v>
      </c>
      <c r="AT98" s="20">
        <f t="shared" si="17"/>
        <v>-618.97000000000116</v>
      </c>
      <c r="AU98" s="20">
        <f t="shared" si="33"/>
        <v>6036.98</v>
      </c>
    </row>
    <row r="99" spans="1:47" ht="33.75">
      <c r="A99" s="54">
        <v>100</v>
      </c>
      <c r="B99" s="54" t="s">
        <v>223</v>
      </c>
      <c r="C99" s="58" t="s">
        <v>224</v>
      </c>
      <c r="D99" s="79">
        <v>29</v>
      </c>
      <c r="E99" s="79">
        <v>35</v>
      </c>
      <c r="F99" s="80">
        <v>5735.49</v>
      </c>
      <c r="G99" s="80">
        <v>197.78</v>
      </c>
      <c r="H99" s="80">
        <v>5735.49</v>
      </c>
      <c r="I99" s="80" t="s">
        <v>28</v>
      </c>
      <c r="J99" s="80" t="s">
        <v>28</v>
      </c>
      <c r="K99" s="80">
        <v>189.38</v>
      </c>
      <c r="L99" s="73">
        <f t="shared" si="18"/>
        <v>136.59</v>
      </c>
      <c r="M99" s="73">
        <f t="shared" si="19"/>
        <v>159.18</v>
      </c>
      <c r="N99" s="72" t="str">
        <f t="shared" si="20"/>
        <v>0121</v>
      </c>
      <c r="O99" s="74">
        <f t="shared" si="21"/>
        <v>6</v>
      </c>
      <c r="P99" s="72">
        <f t="shared" si="22"/>
        <v>0</v>
      </c>
      <c r="Q99" s="74">
        <f t="shared" si="23"/>
        <v>29</v>
      </c>
      <c r="R99" s="72" t="str">
        <f t="shared" si="24"/>
        <v/>
      </c>
      <c r="S99" s="72" t="str">
        <f t="shared" si="25"/>
        <v/>
      </c>
      <c r="AF99" s="18">
        <v>14354.525229526</v>
      </c>
      <c r="AG99" s="18">
        <v>61.934210526315802</v>
      </c>
      <c r="AI99" s="23">
        <f>'simulateur graphe PJ OQN'!$B$4</f>
        <v>1</v>
      </c>
      <c r="AJ99" s="24">
        <f t="shared" si="26"/>
        <v>159.18</v>
      </c>
      <c r="AK99" s="24">
        <f t="shared" si="27"/>
        <v>159.18</v>
      </c>
      <c r="AM99" t="str">
        <f t="shared" si="28"/>
        <v>ZONEBASSE</v>
      </c>
      <c r="AN99" t="str">
        <f t="shared" si="29"/>
        <v>HC</v>
      </c>
      <c r="AO99" s="20">
        <f t="shared" si="30"/>
        <v>159.18</v>
      </c>
      <c r="AP99" s="20">
        <f t="shared" si="31"/>
        <v>5735.49</v>
      </c>
      <c r="AQ99" s="20" t="str">
        <f t="shared" si="31"/>
        <v>.</v>
      </c>
      <c r="AR99" s="20" t="str">
        <f t="shared" si="31"/>
        <v>.</v>
      </c>
      <c r="AS99" s="20">
        <f t="shared" si="32"/>
        <v>-703.43000000000029</v>
      </c>
      <c r="AT99" s="20">
        <f t="shared" si="17"/>
        <v>3994.8799999999992</v>
      </c>
      <c r="AU99" s="20">
        <f t="shared" si="33"/>
        <v>5735.49</v>
      </c>
    </row>
    <row r="100" spans="1:47" ht="33.75">
      <c r="A100" s="54">
        <v>101</v>
      </c>
      <c r="B100" s="54" t="s">
        <v>225</v>
      </c>
      <c r="C100" s="58" t="s">
        <v>226</v>
      </c>
      <c r="D100" s="79">
        <v>50</v>
      </c>
      <c r="E100" s="79">
        <v>56</v>
      </c>
      <c r="F100" s="80">
        <v>6427.59</v>
      </c>
      <c r="G100" s="80">
        <v>32.96</v>
      </c>
      <c r="H100" s="80">
        <v>6427.59</v>
      </c>
      <c r="I100" s="80" t="s">
        <v>28</v>
      </c>
      <c r="J100" s="80" t="s">
        <v>28</v>
      </c>
      <c r="K100" s="80">
        <v>189.38</v>
      </c>
      <c r="L100" s="73">
        <f t="shared" si="18"/>
        <v>136.59</v>
      </c>
      <c r="M100" s="73">
        <f t="shared" si="19"/>
        <v>159.18</v>
      </c>
      <c r="N100" s="72" t="str">
        <f t="shared" si="20"/>
        <v>0121</v>
      </c>
      <c r="O100" s="74">
        <f t="shared" si="21"/>
        <v>6</v>
      </c>
      <c r="P100" s="72">
        <f t="shared" si="22"/>
        <v>0</v>
      </c>
      <c r="Q100" s="74">
        <f t="shared" si="23"/>
        <v>50</v>
      </c>
      <c r="R100" s="72" t="str">
        <f t="shared" si="24"/>
        <v/>
      </c>
      <c r="S100" s="72" t="str">
        <f t="shared" si="25"/>
        <v/>
      </c>
      <c r="AF100" s="18">
        <v>4756.4623341398101</v>
      </c>
      <c r="AG100" s="18">
        <v>28.133333333333301</v>
      </c>
      <c r="AI100" s="23">
        <f>'simulateur graphe PJ OQN'!$B$4</f>
        <v>1</v>
      </c>
      <c r="AJ100" s="24">
        <f t="shared" si="26"/>
        <v>159.18</v>
      </c>
      <c r="AK100" s="24">
        <f t="shared" si="27"/>
        <v>159.18</v>
      </c>
      <c r="AM100" t="str">
        <f t="shared" si="28"/>
        <v>ZONEBASSE</v>
      </c>
      <c r="AN100" t="str">
        <f t="shared" si="29"/>
        <v>HC</v>
      </c>
      <c r="AO100" s="20">
        <f t="shared" si="30"/>
        <v>159.18</v>
      </c>
      <c r="AP100" s="20">
        <f t="shared" si="31"/>
        <v>6427.59</v>
      </c>
      <c r="AQ100" s="20" t="str">
        <f t="shared" si="31"/>
        <v>.</v>
      </c>
      <c r="AR100" s="20" t="str">
        <f t="shared" si="31"/>
        <v>.</v>
      </c>
      <c r="AS100" s="20">
        <f t="shared" si="32"/>
        <v>-3988.3099999999995</v>
      </c>
      <c r="AT100" s="20">
        <f t="shared" si="17"/>
        <v>710</v>
      </c>
      <c r="AU100" s="20">
        <f t="shared" si="33"/>
        <v>6427.59</v>
      </c>
    </row>
    <row r="101" spans="1:47" ht="22.5">
      <c r="A101" s="54">
        <v>102</v>
      </c>
      <c r="B101" s="54" t="s">
        <v>227</v>
      </c>
      <c r="C101" s="58" t="s">
        <v>228</v>
      </c>
      <c r="D101" s="79">
        <v>43</v>
      </c>
      <c r="E101" s="79">
        <v>49</v>
      </c>
      <c r="F101" s="80">
        <v>5732.14</v>
      </c>
      <c r="G101" s="80">
        <v>133.31</v>
      </c>
      <c r="H101" s="80">
        <v>5732.14</v>
      </c>
      <c r="I101" s="80" t="s">
        <v>28</v>
      </c>
      <c r="J101" s="80" t="s">
        <v>28</v>
      </c>
      <c r="K101" s="80">
        <v>128.81</v>
      </c>
      <c r="L101" s="73">
        <f t="shared" si="18"/>
        <v>136.59</v>
      </c>
      <c r="M101" s="73">
        <f t="shared" si="19"/>
        <v>159.18</v>
      </c>
      <c r="N101" s="72" t="str">
        <f t="shared" si="20"/>
        <v>0121</v>
      </c>
      <c r="O101" s="74">
        <f t="shared" si="21"/>
        <v>6</v>
      </c>
      <c r="P101" s="72">
        <f t="shared" si="22"/>
        <v>0</v>
      </c>
      <c r="Q101" s="74">
        <f t="shared" si="23"/>
        <v>43</v>
      </c>
      <c r="R101" s="72" t="str">
        <f t="shared" si="24"/>
        <v/>
      </c>
      <c r="S101" s="72" t="str">
        <f t="shared" si="25"/>
        <v/>
      </c>
      <c r="AF101" s="18">
        <v>7783.8341995137198</v>
      </c>
      <c r="AG101" s="18">
        <v>44.121951219512198</v>
      </c>
      <c r="AI101" s="23">
        <f>'simulateur graphe PJ OQN'!$B$4</f>
        <v>1</v>
      </c>
      <c r="AJ101" s="24">
        <f t="shared" si="26"/>
        <v>159.18</v>
      </c>
      <c r="AK101" s="24">
        <f t="shared" si="27"/>
        <v>159.18</v>
      </c>
      <c r="AM101" t="str">
        <f t="shared" si="28"/>
        <v>ZONEBASSE</v>
      </c>
      <c r="AN101" t="str">
        <f t="shared" si="29"/>
        <v>HC</v>
      </c>
      <c r="AO101" s="20">
        <f t="shared" si="30"/>
        <v>159.18</v>
      </c>
      <c r="AP101" s="20">
        <f t="shared" si="31"/>
        <v>5732.14</v>
      </c>
      <c r="AQ101" s="20" t="str">
        <f t="shared" si="31"/>
        <v>.</v>
      </c>
      <c r="AR101" s="20" t="str">
        <f t="shared" si="31"/>
        <v>.</v>
      </c>
      <c r="AS101" s="20">
        <f t="shared" si="32"/>
        <v>-450.73999999999978</v>
      </c>
      <c r="AT101" s="20">
        <f t="shared" si="17"/>
        <v>-1143.1599999999999</v>
      </c>
      <c r="AU101" s="20">
        <f t="shared" si="33"/>
        <v>5732.14</v>
      </c>
    </row>
    <row r="102" spans="1:47" ht="22.5">
      <c r="A102" s="54">
        <v>103</v>
      </c>
      <c r="B102" s="54" t="s">
        <v>229</v>
      </c>
      <c r="C102" s="58" t="s">
        <v>230</v>
      </c>
      <c r="D102" s="79">
        <v>71</v>
      </c>
      <c r="E102" s="79">
        <v>77</v>
      </c>
      <c r="F102" s="80">
        <v>10297.32</v>
      </c>
      <c r="G102" s="80">
        <v>145.03</v>
      </c>
      <c r="H102" s="80">
        <v>10297.32</v>
      </c>
      <c r="I102" s="80" t="s">
        <v>28</v>
      </c>
      <c r="J102" s="80" t="s">
        <v>28</v>
      </c>
      <c r="K102" s="80">
        <v>137.30000000000001</v>
      </c>
      <c r="L102" s="73">
        <f t="shared" si="18"/>
        <v>136.59</v>
      </c>
      <c r="M102" s="73">
        <f t="shared" si="19"/>
        <v>159.18</v>
      </c>
      <c r="N102" s="72" t="str">
        <f t="shared" si="20"/>
        <v>0121</v>
      </c>
      <c r="O102" s="74">
        <f t="shared" si="21"/>
        <v>6</v>
      </c>
      <c r="P102" s="72">
        <f t="shared" si="22"/>
        <v>0</v>
      </c>
      <c r="Q102" s="74">
        <f t="shared" si="23"/>
        <v>71</v>
      </c>
      <c r="R102" s="72" t="str">
        <f t="shared" si="24"/>
        <v/>
      </c>
      <c r="S102" s="72" t="str">
        <f t="shared" si="25"/>
        <v/>
      </c>
      <c r="AF102" s="18">
        <v>6941.9663653733696</v>
      </c>
      <c r="AG102" s="18">
        <v>39.085106382978701</v>
      </c>
      <c r="AI102" s="23">
        <f>'simulateur graphe PJ OQN'!$B$4</f>
        <v>1</v>
      </c>
      <c r="AJ102" s="24">
        <f t="shared" si="26"/>
        <v>159.18</v>
      </c>
      <c r="AK102" s="24">
        <f t="shared" si="27"/>
        <v>159.18</v>
      </c>
      <c r="AM102" t="str">
        <f t="shared" si="28"/>
        <v>ZONEBASSE</v>
      </c>
      <c r="AN102" t="str">
        <f t="shared" si="29"/>
        <v>HC</v>
      </c>
      <c r="AO102" s="20">
        <f t="shared" si="30"/>
        <v>159.18</v>
      </c>
      <c r="AP102" s="20">
        <f t="shared" si="31"/>
        <v>10297.32</v>
      </c>
      <c r="AQ102" s="20" t="str">
        <f t="shared" si="31"/>
        <v>.</v>
      </c>
      <c r="AR102" s="20" t="str">
        <f t="shared" si="31"/>
        <v>.</v>
      </c>
      <c r="AS102" s="20">
        <f t="shared" si="32"/>
        <v>-137.48000000000138</v>
      </c>
      <c r="AT102" s="20">
        <f t="shared" si="17"/>
        <v>-74.290000000000873</v>
      </c>
      <c r="AU102" s="20">
        <f t="shared" si="33"/>
        <v>10297.32</v>
      </c>
    </row>
    <row r="103" spans="1:47" ht="33.75">
      <c r="A103" s="54">
        <v>104</v>
      </c>
      <c r="B103" s="54" t="s">
        <v>231</v>
      </c>
      <c r="C103" s="58" t="s">
        <v>2662</v>
      </c>
      <c r="D103" s="79">
        <v>1</v>
      </c>
      <c r="E103" s="79">
        <v>1</v>
      </c>
      <c r="F103" s="80" t="s">
        <v>28</v>
      </c>
      <c r="G103" s="80" t="s">
        <v>28</v>
      </c>
      <c r="H103" s="80">
        <v>119.82</v>
      </c>
      <c r="I103" s="80" t="s">
        <v>28</v>
      </c>
      <c r="J103" s="80" t="s">
        <v>28</v>
      </c>
      <c r="K103" s="80" t="s">
        <v>28</v>
      </c>
      <c r="L103" s="73" t="str">
        <f t="shared" si="18"/>
        <v/>
      </c>
      <c r="M103" s="73" t="str">
        <f t="shared" si="19"/>
        <v/>
      </c>
      <c r="N103" s="72" t="str">
        <f t="shared" si="20"/>
        <v>0124</v>
      </c>
      <c r="O103" s="74">
        <f t="shared" si="21"/>
        <v>0</v>
      </c>
      <c r="P103" s="72">
        <f t="shared" si="22"/>
        <v>0</v>
      </c>
      <c r="Q103" s="74">
        <f t="shared" si="23"/>
        <v>1</v>
      </c>
      <c r="R103" s="72" t="str">
        <f t="shared" si="24"/>
        <v/>
      </c>
      <c r="S103" s="72" t="str">
        <f t="shared" si="25"/>
        <v/>
      </c>
      <c r="AF103" s="18">
        <v>9047.8647860381207</v>
      </c>
      <c r="AG103" s="18">
        <v>48.963636363636397</v>
      </c>
      <c r="AI103" s="23">
        <f>'simulateur graphe PJ OQN'!$B$4</f>
        <v>1</v>
      </c>
      <c r="AJ103" s="24">
        <f t="shared" si="26"/>
        <v>119.82</v>
      </c>
      <c r="AK103" s="24">
        <f t="shared" si="27"/>
        <v>119.82</v>
      </c>
      <c r="AM103" t="str">
        <f t="shared" si="28"/>
        <v>ZONEHAUTE</v>
      </c>
      <c r="AN103" t="str">
        <f t="shared" si="29"/>
        <v>HDJ</v>
      </c>
      <c r="AO103" s="20" t="e">
        <f t="shared" si="30"/>
        <v>#VALUE!</v>
      </c>
      <c r="AP103" s="20">
        <f t="shared" si="31"/>
        <v>119.82</v>
      </c>
      <c r="AQ103" s="20" t="str">
        <f t="shared" si="31"/>
        <v>.</v>
      </c>
      <c r="AR103" s="20" t="str">
        <f t="shared" si="31"/>
        <v>.</v>
      </c>
      <c r="AS103" s="20" t="e">
        <f t="shared" si="32"/>
        <v>#VALUE!</v>
      </c>
      <c r="AT103" s="20" t="e">
        <f t="shared" si="17"/>
        <v>#VALUE!</v>
      </c>
      <c r="AU103" s="20">
        <f t="shared" si="33"/>
        <v>119.82</v>
      </c>
    </row>
    <row r="104" spans="1:47" ht="33.75">
      <c r="A104" s="54">
        <v>105</v>
      </c>
      <c r="B104" s="54" t="s">
        <v>232</v>
      </c>
      <c r="C104" s="58" t="s">
        <v>2663</v>
      </c>
      <c r="D104" s="79">
        <v>1</v>
      </c>
      <c r="E104" s="79">
        <v>1</v>
      </c>
      <c r="F104" s="80" t="s">
        <v>28</v>
      </c>
      <c r="G104" s="80" t="s">
        <v>28</v>
      </c>
      <c r="H104" s="80">
        <v>95.4</v>
      </c>
      <c r="I104" s="80" t="s">
        <v>28</v>
      </c>
      <c r="J104" s="80" t="s">
        <v>28</v>
      </c>
      <c r="K104" s="80" t="s">
        <v>28</v>
      </c>
      <c r="L104" s="73" t="str">
        <f t="shared" si="18"/>
        <v/>
      </c>
      <c r="M104" s="73" t="str">
        <f t="shared" si="19"/>
        <v/>
      </c>
      <c r="N104" s="72" t="str">
        <f t="shared" si="20"/>
        <v>0124</v>
      </c>
      <c r="O104" s="74">
        <f t="shared" si="21"/>
        <v>0</v>
      </c>
      <c r="P104" s="72">
        <f t="shared" si="22"/>
        <v>0</v>
      </c>
      <c r="Q104" s="74">
        <f t="shared" si="23"/>
        <v>1</v>
      </c>
      <c r="R104" s="72" t="str">
        <f t="shared" si="24"/>
        <v/>
      </c>
      <c r="S104" s="72" t="str">
        <f t="shared" si="25"/>
        <v/>
      </c>
      <c r="AF104" s="18">
        <v>10417.691791662</v>
      </c>
      <c r="AG104" s="18">
        <v>37.447761194029901</v>
      </c>
      <c r="AI104" s="23">
        <f>'simulateur graphe PJ OQN'!$B$4</f>
        <v>1</v>
      </c>
      <c r="AJ104" s="24">
        <f t="shared" si="26"/>
        <v>95.4</v>
      </c>
      <c r="AK104" s="24">
        <f t="shared" si="27"/>
        <v>95.4</v>
      </c>
      <c r="AM104" t="str">
        <f t="shared" si="28"/>
        <v>ZONEHAUTE</v>
      </c>
      <c r="AN104" t="str">
        <f t="shared" si="29"/>
        <v>HDJ</v>
      </c>
      <c r="AO104" s="20" t="e">
        <f t="shared" si="30"/>
        <v>#VALUE!</v>
      </c>
      <c r="AP104" s="20">
        <f t="shared" si="31"/>
        <v>95.4</v>
      </c>
      <c r="AQ104" s="20" t="str">
        <f t="shared" si="31"/>
        <v>.</v>
      </c>
      <c r="AR104" s="20" t="str">
        <f t="shared" si="31"/>
        <v>.</v>
      </c>
      <c r="AS104" s="20" t="e">
        <f t="shared" si="32"/>
        <v>#VALUE!</v>
      </c>
      <c r="AT104" s="20" t="e">
        <f t="shared" si="17"/>
        <v>#VALUE!</v>
      </c>
      <c r="AU104" s="20">
        <f t="shared" si="33"/>
        <v>95.4</v>
      </c>
    </row>
    <row r="105" spans="1:47" ht="33.75">
      <c r="A105" s="54">
        <v>106</v>
      </c>
      <c r="B105" s="54" t="s">
        <v>233</v>
      </c>
      <c r="C105" s="58" t="s">
        <v>2664</v>
      </c>
      <c r="D105" s="79">
        <v>1</v>
      </c>
      <c r="E105" s="79">
        <v>1</v>
      </c>
      <c r="F105" s="80" t="s">
        <v>28</v>
      </c>
      <c r="G105" s="80" t="s">
        <v>28</v>
      </c>
      <c r="H105" s="80">
        <v>78.569999999999993</v>
      </c>
      <c r="I105" s="80" t="s">
        <v>28</v>
      </c>
      <c r="J105" s="80" t="s">
        <v>28</v>
      </c>
      <c r="K105" s="80" t="s">
        <v>28</v>
      </c>
      <c r="L105" s="73" t="str">
        <f t="shared" si="18"/>
        <v/>
      </c>
      <c r="M105" s="73" t="str">
        <f t="shared" si="19"/>
        <v/>
      </c>
      <c r="N105" s="72" t="str">
        <f t="shared" si="20"/>
        <v>0124</v>
      </c>
      <c r="O105" s="74">
        <f t="shared" si="21"/>
        <v>0</v>
      </c>
      <c r="P105" s="72">
        <f t="shared" si="22"/>
        <v>0</v>
      </c>
      <c r="Q105" s="74">
        <f t="shared" si="23"/>
        <v>1</v>
      </c>
      <c r="R105" s="72" t="str">
        <f t="shared" si="24"/>
        <v/>
      </c>
      <c r="S105" s="72" t="str">
        <f t="shared" si="25"/>
        <v/>
      </c>
      <c r="AF105" s="18">
        <v>16834.351992776101</v>
      </c>
      <c r="AG105" s="18">
        <v>64.654761904761898</v>
      </c>
      <c r="AI105" s="23">
        <f>'simulateur graphe PJ OQN'!$B$4</f>
        <v>1</v>
      </c>
      <c r="AJ105" s="24">
        <f t="shared" si="26"/>
        <v>78.569999999999993</v>
      </c>
      <c r="AK105" s="24">
        <f t="shared" si="27"/>
        <v>78.569999999999993</v>
      </c>
      <c r="AM105" t="str">
        <f t="shared" si="28"/>
        <v>ZONEHAUTE</v>
      </c>
      <c r="AN105" t="str">
        <f t="shared" si="29"/>
        <v>HDJ</v>
      </c>
      <c r="AO105" s="20" t="e">
        <f t="shared" si="30"/>
        <v>#VALUE!</v>
      </c>
      <c r="AP105" s="20">
        <f t="shared" si="31"/>
        <v>78.569999999999993</v>
      </c>
      <c r="AQ105" s="20" t="str">
        <f t="shared" si="31"/>
        <v>.</v>
      </c>
      <c r="AR105" s="20" t="str">
        <f t="shared" si="31"/>
        <v>.</v>
      </c>
      <c r="AS105" s="20" t="e">
        <f t="shared" si="32"/>
        <v>#VALUE!</v>
      </c>
      <c r="AT105" s="20" t="e">
        <f t="shared" si="17"/>
        <v>#VALUE!</v>
      </c>
      <c r="AU105" s="20">
        <f t="shared" si="33"/>
        <v>78.569999999999993</v>
      </c>
    </row>
    <row r="106" spans="1:47" ht="33.75">
      <c r="A106" s="54">
        <v>107</v>
      </c>
      <c r="B106" s="54" t="s">
        <v>234</v>
      </c>
      <c r="C106" s="58" t="s">
        <v>2665</v>
      </c>
      <c r="D106" s="79">
        <v>15</v>
      </c>
      <c r="E106" s="79">
        <v>35</v>
      </c>
      <c r="F106" s="80">
        <v>2307.5</v>
      </c>
      <c r="G106" s="80">
        <v>153.83000000000001</v>
      </c>
      <c r="H106" s="80">
        <v>2307.5</v>
      </c>
      <c r="I106" s="80">
        <v>3077.09</v>
      </c>
      <c r="J106" s="80">
        <v>3864.77</v>
      </c>
      <c r="K106" s="80">
        <v>107.08</v>
      </c>
      <c r="L106" s="73">
        <f t="shared" si="18"/>
        <v>142.32</v>
      </c>
      <c r="M106" s="73">
        <f t="shared" si="19"/>
        <v>125.53</v>
      </c>
      <c r="N106" s="72" t="str">
        <f t="shared" si="20"/>
        <v>0124</v>
      </c>
      <c r="O106" s="74">
        <f t="shared" si="21"/>
        <v>20</v>
      </c>
      <c r="P106" s="72">
        <f t="shared" si="22"/>
        <v>1</v>
      </c>
      <c r="Q106" s="74">
        <f t="shared" si="23"/>
        <v>15</v>
      </c>
      <c r="R106" s="72">
        <f t="shared" si="24"/>
        <v>22</v>
      </c>
      <c r="S106" s="72">
        <f t="shared" si="25"/>
        <v>29</v>
      </c>
      <c r="AF106" s="18">
        <v>463.79584468767501</v>
      </c>
      <c r="AG106" s="18" t="s">
        <v>28</v>
      </c>
      <c r="AI106" s="23">
        <f>'simulateur graphe PJ OQN'!$B$4</f>
        <v>1</v>
      </c>
      <c r="AJ106" s="24">
        <f t="shared" si="26"/>
        <v>125.53</v>
      </c>
      <c r="AK106" s="24">
        <f t="shared" si="27"/>
        <v>125.53</v>
      </c>
      <c r="AM106" t="str">
        <f t="shared" si="28"/>
        <v>ZONEBASSE</v>
      </c>
      <c r="AN106" t="str">
        <f t="shared" si="29"/>
        <v>HC</v>
      </c>
      <c r="AO106" s="20">
        <f t="shared" si="30"/>
        <v>125.53</v>
      </c>
      <c r="AP106" s="20">
        <f t="shared" si="31"/>
        <v>2307.5</v>
      </c>
      <c r="AQ106" s="20">
        <f t="shared" si="31"/>
        <v>3077.09</v>
      </c>
      <c r="AR106" s="20">
        <f t="shared" si="31"/>
        <v>3864.77</v>
      </c>
      <c r="AS106" s="20">
        <f t="shared" si="32"/>
        <v>224.05000000000018</v>
      </c>
      <c r="AT106" s="20">
        <f t="shared" si="17"/>
        <v>-2912.3099999999995</v>
      </c>
      <c r="AU106" s="20">
        <f t="shared" si="33"/>
        <v>2307.5</v>
      </c>
    </row>
    <row r="107" spans="1:47" ht="33.75">
      <c r="A107" s="54">
        <v>108</v>
      </c>
      <c r="B107" s="54" t="s">
        <v>235</v>
      </c>
      <c r="C107" s="58" t="s">
        <v>2666</v>
      </c>
      <c r="D107" s="79">
        <v>29</v>
      </c>
      <c r="E107" s="79">
        <v>35</v>
      </c>
      <c r="F107" s="80">
        <v>4629.5</v>
      </c>
      <c r="G107" s="80">
        <v>159.63999999999999</v>
      </c>
      <c r="H107" s="80">
        <v>4629.5</v>
      </c>
      <c r="I107" s="80" t="s">
        <v>28</v>
      </c>
      <c r="J107" s="80" t="s">
        <v>28</v>
      </c>
      <c r="K107" s="80">
        <v>145.5</v>
      </c>
      <c r="L107" s="73">
        <f t="shared" si="18"/>
        <v>142.32</v>
      </c>
      <c r="M107" s="73">
        <f t="shared" si="19"/>
        <v>125.53</v>
      </c>
      <c r="N107" s="72" t="str">
        <f t="shared" si="20"/>
        <v>0124</v>
      </c>
      <c r="O107" s="74">
        <f t="shared" si="21"/>
        <v>6</v>
      </c>
      <c r="P107" s="72">
        <f t="shared" si="22"/>
        <v>0</v>
      </c>
      <c r="Q107" s="74">
        <f t="shared" si="23"/>
        <v>29</v>
      </c>
      <c r="R107" s="72" t="str">
        <f t="shared" si="24"/>
        <v/>
      </c>
      <c r="S107" s="72" t="str">
        <f t="shared" si="25"/>
        <v/>
      </c>
      <c r="AF107" s="18">
        <v>351.96826441059</v>
      </c>
      <c r="AG107" s="18" t="s">
        <v>28</v>
      </c>
      <c r="AI107" s="23">
        <f>'simulateur graphe PJ OQN'!$B$4</f>
        <v>1</v>
      </c>
      <c r="AJ107" s="24">
        <f t="shared" si="26"/>
        <v>125.53</v>
      </c>
      <c r="AK107" s="24">
        <f t="shared" si="27"/>
        <v>125.53</v>
      </c>
      <c r="AM107" t="str">
        <f t="shared" si="28"/>
        <v>ZONEBASSE</v>
      </c>
      <c r="AN107" t="str">
        <f t="shared" si="29"/>
        <v>HC</v>
      </c>
      <c r="AO107" s="20">
        <f t="shared" si="30"/>
        <v>125.53</v>
      </c>
      <c r="AP107" s="20">
        <f t="shared" si="31"/>
        <v>4629.5</v>
      </c>
      <c r="AQ107" s="20" t="str">
        <f t="shared" si="31"/>
        <v>.</v>
      </c>
      <c r="AR107" s="20" t="str">
        <f t="shared" si="31"/>
        <v>.</v>
      </c>
      <c r="AS107" s="20">
        <f t="shared" si="32"/>
        <v>-317.5</v>
      </c>
      <c r="AT107" s="20">
        <f t="shared" si="17"/>
        <v>-34.479999999999563</v>
      </c>
      <c r="AU107" s="20">
        <f t="shared" si="33"/>
        <v>4629.5</v>
      </c>
    </row>
    <row r="108" spans="1:47" ht="45">
      <c r="A108" s="54">
        <v>109</v>
      </c>
      <c r="B108" s="54" t="s">
        <v>236</v>
      </c>
      <c r="C108" s="58" t="s">
        <v>2667</v>
      </c>
      <c r="D108" s="79">
        <v>36</v>
      </c>
      <c r="E108" s="79">
        <v>42</v>
      </c>
      <c r="F108" s="80">
        <v>5189.54</v>
      </c>
      <c r="G108" s="80">
        <v>144.15</v>
      </c>
      <c r="H108" s="80">
        <v>5189.54</v>
      </c>
      <c r="I108" s="80" t="s">
        <v>28</v>
      </c>
      <c r="J108" s="80" t="s">
        <v>28</v>
      </c>
      <c r="K108" s="80">
        <v>131.62</v>
      </c>
      <c r="L108" s="73">
        <f t="shared" si="18"/>
        <v>142.32</v>
      </c>
      <c r="M108" s="73">
        <f t="shared" si="19"/>
        <v>125.53</v>
      </c>
      <c r="N108" s="72" t="str">
        <f t="shared" si="20"/>
        <v>0124</v>
      </c>
      <c r="O108" s="74">
        <f t="shared" si="21"/>
        <v>6</v>
      </c>
      <c r="P108" s="72">
        <f t="shared" si="22"/>
        <v>0</v>
      </c>
      <c r="Q108" s="74">
        <f t="shared" si="23"/>
        <v>36</v>
      </c>
      <c r="R108" s="72" t="str">
        <f t="shared" si="24"/>
        <v/>
      </c>
      <c r="S108" s="72" t="str">
        <f t="shared" si="25"/>
        <v/>
      </c>
      <c r="AF108" s="18">
        <v>242.12810958589901</v>
      </c>
      <c r="AG108" s="18" t="s">
        <v>28</v>
      </c>
      <c r="AI108" s="23">
        <f>'simulateur graphe PJ OQN'!$B$4</f>
        <v>1</v>
      </c>
      <c r="AJ108" s="24">
        <f t="shared" si="26"/>
        <v>125.53</v>
      </c>
      <c r="AK108" s="24">
        <f t="shared" si="27"/>
        <v>125.53</v>
      </c>
      <c r="AM108" t="str">
        <f t="shared" si="28"/>
        <v>ZONEBASSE</v>
      </c>
      <c r="AN108" t="str">
        <f t="shared" si="29"/>
        <v>HC</v>
      </c>
      <c r="AO108" s="20">
        <f t="shared" si="30"/>
        <v>125.53</v>
      </c>
      <c r="AP108" s="20">
        <f t="shared" si="31"/>
        <v>5189.54</v>
      </c>
      <c r="AQ108" s="20" t="str">
        <f t="shared" si="31"/>
        <v>.</v>
      </c>
      <c r="AR108" s="20" t="str">
        <f t="shared" si="31"/>
        <v>.</v>
      </c>
      <c r="AS108" s="20">
        <f t="shared" si="32"/>
        <v>-206.88000000000011</v>
      </c>
      <c r="AT108" s="20">
        <f t="shared" si="17"/>
        <v>-1159.1800000000003</v>
      </c>
      <c r="AU108" s="20">
        <f t="shared" si="33"/>
        <v>5189.54</v>
      </c>
    </row>
    <row r="109" spans="1:47" ht="45">
      <c r="A109" s="54">
        <v>110</v>
      </c>
      <c r="B109" s="54" t="s">
        <v>237</v>
      </c>
      <c r="C109" s="58" t="s">
        <v>2668</v>
      </c>
      <c r="D109" s="79">
        <v>36</v>
      </c>
      <c r="E109" s="79">
        <v>42</v>
      </c>
      <c r="F109" s="80">
        <v>5672.22</v>
      </c>
      <c r="G109" s="80">
        <v>157.56</v>
      </c>
      <c r="H109" s="80">
        <v>5672.22</v>
      </c>
      <c r="I109" s="80" t="s">
        <v>28</v>
      </c>
      <c r="J109" s="80" t="s">
        <v>28</v>
      </c>
      <c r="K109" s="80">
        <v>146.85</v>
      </c>
      <c r="L109" s="73">
        <f t="shared" si="18"/>
        <v>142.32</v>
      </c>
      <c r="M109" s="73">
        <f t="shared" si="19"/>
        <v>125.53</v>
      </c>
      <c r="N109" s="72" t="str">
        <f t="shared" si="20"/>
        <v>0124</v>
      </c>
      <c r="O109" s="74">
        <f t="shared" si="21"/>
        <v>6</v>
      </c>
      <c r="P109" s="72">
        <f t="shared" si="22"/>
        <v>0</v>
      </c>
      <c r="Q109" s="74">
        <f t="shared" si="23"/>
        <v>36</v>
      </c>
      <c r="R109" s="72" t="str">
        <f t="shared" si="24"/>
        <v/>
      </c>
      <c r="S109" s="72" t="str">
        <f t="shared" si="25"/>
        <v/>
      </c>
      <c r="AF109" s="18">
        <v>5314.3111406322496</v>
      </c>
      <c r="AG109" s="18">
        <v>29.652173913043502</v>
      </c>
      <c r="AI109" s="23">
        <f>'simulateur graphe PJ OQN'!$B$4</f>
        <v>1</v>
      </c>
      <c r="AJ109" s="24">
        <f t="shared" si="26"/>
        <v>125.53</v>
      </c>
      <c r="AK109" s="24">
        <f t="shared" si="27"/>
        <v>125.53</v>
      </c>
      <c r="AM109" t="str">
        <f t="shared" si="28"/>
        <v>ZONEBASSE</v>
      </c>
      <c r="AN109" t="str">
        <f t="shared" si="29"/>
        <v>HC</v>
      </c>
      <c r="AO109" s="20">
        <f t="shared" si="30"/>
        <v>125.53</v>
      </c>
      <c r="AP109" s="20">
        <f t="shared" si="31"/>
        <v>5672.22</v>
      </c>
      <c r="AQ109" s="20" t="str">
        <f t="shared" si="31"/>
        <v>.</v>
      </c>
      <c r="AR109" s="20" t="str">
        <f t="shared" si="31"/>
        <v>.</v>
      </c>
      <c r="AS109" s="20">
        <f t="shared" si="32"/>
        <v>-348.6299999999992</v>
      </c>
      <c r="AT109" s="20">
        <f t="shared" si="17"/>
        <v>54.540000000000873</v>
      </c>
      <c r="AU109" s="20">
        <f t="shared" si="33"/>
        <v>5672.22</v>
      </c>
    </row>
    <row r="110" spans="1:47" ht="45">
      <c r="A110" s="54">
        <v>111</v>
      </c>
      <c r="B110" s="54" t="s">
        <v>238</v>
      </c>
      <c r="C110" s="58" t="s">
        <v>2669</v>
      </c>
      <c r="D110" s="79">
        <v>43</v>
      </c>
      <c r="E110" s="79">
        <v>49</v>
      </c>
      <c r="F110" s="80">
        <v>7004.77</v>
      </c>
      <c r="G110" s="80">
        <v>162.9</v>
      </c>
      <c r="H110" s="80">
        <v>7004.77</v>
      </c>
      <c r="I110" s="80" t="s">
        <v>28</v>
      </c>
      <c r="J110" s="80" t="s">
        <v>28</v>
      </c>
      <c r="K110" s="80">
        <v>152.28</v>
      </c>
      <c r="L110" s="73">
        <f t="shared" si="18"/>
        <v>142.32</v>
      </c>
      <c r="M110" s="73">
        <f t="shared" si="19"/>
        <v>125.53</v>
      </c>
      <c r="N110" s="72" t="str">
        <f t="shared" si="20"/>
        <v>0124</v>
      </c>
      <c r="O110" s="74">
        <f t="shared" si="21"/>
        <v>6</v>
      </c>
      <c r="P110" s="72">
        <f t="shared" si="22"/>
        <v>0</v>
      </c>
      <c r="Q110" s="74">
        <f t="shared" si="23"/>
        <v>43</v>
      </c>
      <c r="R110" s="72" t="str">
        <f t="shared" si="24"/>
        <v/>
      </c>
      <c r="S110" s="72" t="str">
        <f t="shared" si="25"/>
        <v/>
      </c>
      <c r="AF110" s="18">
        <v>6321.5817538204101</v>
      </c>
      <c r="AG110" s="18">
        <v>32.947368421052602</v>
      </c>
      <c r="AI110" s="23">
        <f>'simulateur graphe PJ OQN'!$B$4</f>
        <v>1</v>
      </c>
      <c r="AJ110" s="24">
        <f t="shared" si="26"/>
        <v>125.53</v>
      </c>
      <c r="AK110" s="24">
        <f t="shared" si="27"/>
        <v>125.53</v>
      </c>
      <c r="AM110" t="str">
        <f t="shared" si="28"/>
        <v>ZONEBASSE</v>
      </c>
      <c r="AN110" t="str">
        <f t="shared" si="29"/>
        <v>HC</v>
      </c>
      <c r="AO110" s="20">
        <f t="shared" si="30"/>
        <v>125.53</v>
      </c>
      <c r="AP110" s="20">
        <f t="shared" si="31"/>
        <v>7004.77</v>
      </c>
      <c r="AQ110" s="20" t="str">
        <f t="shared" si="31"/>
        <v>.</v>
      </c>
      <c r="AR110" s="20" t="str">
        <f t="shared" si="31"/>
        <v>.</v>
      </c>
      <c r="AS110" s="20">
        <f t="shared" si="32"/>
        <v>-304.67000000000007</v>
      </c>
      <c r="AT110" s="20">
        <f t="shared" si="17"/>
        <v>581.77000000000044</v>
      </c>
      <c r="AU110" s="20">
        <f t="shared" si="33"/>
        <v>7004.77</v>
      </c>
    </row>
    <row r="111" spans="1:47" ht="45">
      <c r="A111" s="54">
        <v>112</v>
      </c>
      <c r="B111" s="54" t="s">
        <v>239</v>
      </c>
      <c r="C111" s="58" t="s">
        <v>2670</v>
      </c>
      <c r="D111" s="79">
        <v>71</v>
      </c>
      <c r="E111" s="79">
        <v>77</v>
      </c>
      <c r="F111" s="80">
        <v>10979.11</v>
      </c>
      <c r="G111" s="80">
        <v>141.94</v>
      </c>
      <c r="H111" s="80">
        <v>10979.11</v>
      </c>
      <c r="I111" s="80" t="s">
        <v>28</v>
      </c>
      <c r="J111" s="80" t="s">
        <v>28</v>
      </c>
      <c r="K111" s="80">
        <v>152.49</v>
      </c>
      <c r="L111" s="73">
        <f t="shared" si="18"/>
        <v>142.32</v>
      </c>
      <c r="M111" s="73">
        <f t="shared" si="19"/>
        <v>125.53</v>
      </c>
      <c r="N111" s="72" t="str">
        <f t="shared" si="20"/>
        <v>0124</v>
      </c>
      <c r="O111" s="74">
        <f t="shared" si="21"/>
        <v>6</v>
      </c>
      <c r="P111" s="72">
        <f t="shared" si="22"/>
        <v>0</v>
      </c>
      <c r="Q111" s="74">
        <f t="shared" si="23"/>
        <v>71</v>
      </c>
      <c r="R111" s="72" t="str">
        <f t="shared" si="24"/>
        <v/>
      </c>
      <c r="S111" s="72" t="str">
        <f t="shared" si="25"/>
        <v/>
      </c>
      <c r="AF111" s="18">
        <v>7222.3338814681001</v>
      </c>
      <c r="AG111" s="18">
        <v>35.421052631579002</v>
      </c>
      <c r="AI111" s="23">
        <f>'simulateur graphe PJ OQN'!$B$4</f>
        <v>1</v>
      </c>
      <c r="AJ111" s="24">
        <f t="shared" si="26"/>
        <v>125.53</v>
      </c>
      <c r="AK111" s="24">
        <f t="shared" si="27"/>
        <v>125.53</v>
      </c>
      <c r="AM111" t="str">
        <f t="shared" si="28"/>
        <v>ZONEBASSE</v>
      </c>
      <c r="AN111" t="str">
        <f t="shared" si="29"/>
        <v>HC</v>
      </c>
      <c r="AO111" s="20">
        <f t="shared" si="30"/>
        <v>125.53</v>
      </c>
      <c r="AP111" s="20">
        <f t="shared" si="31"/>
        <v>10979.11</v>
      </c>
      <c r="AQ111" s="20" t="str">
        <f t="shared" si="31"/>
        <v>.</v>
      </c>
      <c r="AR111" s="20" t="str">
        <f t="shared" si="31"/>
        <v>.</v>
      </c>
      <c r="AS111" s="20">
        <f t="shared" si="32"/>
        <v>-610.13000000000102</v>
      </c>
      <c r="AT111" s="20">
        <f t="shared" si="17"/>
        <v>295.00000000000182</v>
      </c>
      <c r="AU111" s="20">
        <f t="shared" si="33"/>
        <v>10979.11</v>
      </c>
    </row>
    <row r="112" spans="1:47" ht="33.75">
      <c r="A112" s="54">
        <v>113</v>
      </c>
      <c r="B112" s="54" t="s">
        <v>240</v>
      </c>
      <c r="C112" s="58" t="s">
        <v>2671</v>
      </c>
      <c r="D112" s="79">
        <v>22</v>
      </c>
      <c r="E112" s="79">
        <v>28</v>
      </c>
      <c r="F112" s="80">
        <v>3051.88</v>
      </c>
      <c r="G112" s="80">
        <v>138.72</v>
      </c>
      <c r="H112" s="80">
        <v>3051.88</v>
      </c>
      <c r="I112" s="80" t="s">
        <v>28</v>
      </c>
      <c r="J112" s="80" t="s">
        <v>28</v>
      </c>
      <c r="K112" s="80">
        <v>123.39</v>
      </c>
      <c r="L112" s="73">
        <f t="shared" si="18"/>
        <v>124.74</v>
      </c>
      <c r="M112" s="73">
        <f t="shared" si="19"/>
        <v>125.53</v>
      </c>
      <c r="N112" s="72" t="str">
        <f t="shared" si="20"/>
        <v>0124</v>
      </c>
      <c r="O112" s="74">
        <f t="shared" si="21"/>
        <v>6</v>
      </c>
      <c r="P112" s="72">
        <f t="shared" si="22"/>
        <v>0</v>
      </c>
      <c r="Q112" s="74">
        <f t="shared" si="23"/>
        <v>22</v>
      </c>
      <c r="R112" s="72" t="str">
        <f t="shared" si="24"/>
        <v/>
      </c>
      <c r="S112" s="72" t="str">
        <f t="shared" si="25"/>
        <v/>
      </c>
      <c r="AF112" s="18">
        <v>10767.665114232601</v>
      </c>
      <c r="AG112" s="18">
        <v>47.8965517241379</v>
      </c>
      <c r="AI112" s="23">
        <f>'simulateur graphe PJ OQN'!$B$4</f>
        <v>1</v>
      </c>
      <c r="AJ112" s="24">
        <f t="shared" si="26"/>
        <v>125.53</v>
      </c>
      <c r="AK112" s="24">
        <f t="shared" si="27"/>
        <v>125.53</v>
      </c>
      <c r="AM112" t="str">
        <f t="shared" si="28"/>
        <v>ZONEBASSE</v>
      </c>
      <c r="AN112" t="str">
        <f t="shared" si="29"/>
        <v>HC</v>
      </c>
      <c r="AO112" s="20">
        <f t="shared" si="30"/>
        <v>125.53</v>
      </c>
      <c r="AP112" s="20">
        <f t="shared" si="31"/>
        <v>3051.88</v>
      </c>
      <c r="AQ112" s="20" t="str">
        <f t="shared" si="31"/>
        <v>.</v>
      </c>
      <c r="AR112" s="20" t="str">
        <f t="shared" si="31"/>
        <v>.</v>
      </c>
      <c r="AS112" s="20">
        <f t="shared" si="32"/>
        <v>-279.65000000000009</v>
      </c>
      <c r="AT112" s="20">
        <f t="shared" si="17"/>
        <v>-399.79999999999745</v>
      </c>
      <c r="AU112" s="20">
        <f t="shared" si="33"/>
        <v>3051.88</v>
      </c>
    </row>
    <row r="113" spans="1:47" ht="33.75">
      <c r="A113" s="54">
        <v>114</v>
      </c>
      <c r="B113" s="54" t="s">
        <v>241</v>
      </c>
      <c r="C113" s="58" t="s">
        <v>2672</v>
      </c>
      <c r="D113" s="79">
        <v>29</v>
      </c>
      <c r="E113" s="79">
        <v>35</v>
      </c>
      <c r="F113" s="80">
        <v>4713.59</v>
      </c>
      <c r="G113" s="80">
        <v>162.54</v>
      </c>
      <c r="H113" s="80">
        <v>4713.59</v>
      </c>
      <c r="I113" s="80" t="s">
        <v>28</v>
      </c>
      <c r="J113" s="80" t="s">
        <v>28</v>
      </c>
      <c r="K113" s="80">
        <v>146.65</v>
      </c>
      <c r="L113" s="73">
        <f t="shared" si="18"/>
        <v>124.74</v>
      </c>
      <c r="M113" s="73">
        <f t="shared" si="19"/>
        <v>125.53</v>
      </c>
      <c r="N113" s="72" t="str">
        <f t="shared" si="20"/>
        <v>0124</v>
      </c>
      <c r="O113" s="74">
        <f t="shared" si="21"/>
        <v>6</v>
      </c>
      <c r="P113" s="72">
        <f t="shared" si="22"/>
        <v>0</v>
      </c>
      <c r="Q113" s="74">
        <f t="shared" si="23"/>
        <v>29</v>
      </c>
      <c r="R113" s="72" t="str">
        <f t="shared" si="24"/>
        <v/>
      </c>
      <c r="S113" s="72" t="str">
        <f t="shared" si="25"/>
        <v/>
      </c>
      <c r="AF113" s="18">
        <v>12382.2151096462</v>
      </c>
      <c r="AG113" s="18">
        <v>56.258064516128997</v>
      </c>
      <c r="AI113" s="23">
        <f>'simulateur graphe PJ OQN'!$B$4</f>
        <v>1</v>
      </c>
      <c r="AJ113" s="24">
        <f t="shared" si="26"/>
        <v>125.53</v>
      </c>
      <c r="AK113" s="24">
        <f t="shared" si="27"/>
        <v>125.53</v>
      </c>
      <c r="AM113" t="str">
        <f t="shared" si="28"/>
        <v>ZONEBASSE</v>
      </c>
      <c r="AN113" t="str">
        <f t="shared" si="29"/>
        <v>HC</v>
      </c>
      <c r="AO113" s="20">
        <f t="shared" si="30"/>
        <v>125.53</v>
      </c>
      <c r="AP113" s="20">
        <f t="shared" si="31"/>
        <v>4713.59</v>
      </c>
      <c r="AQ113" s="20" t="str">
        <f t="shared" si="31"/>
        <v>.</v>
      </c>
      <c r="AR113" s="20" t="str">
        <f t="shared" si="31"/>
        <v>.</v>
      </c>
      <c r="AS113" s="20">
        <f t="shared" si="32"/>
        <v>-272.51000000000022</v>
      </c>
      <c r="AT113" s="20">
        <f t="shared" si="17"/>
        <v>1677.4800000000014</v>
      </c>
      <c r="AU113" s="20">
        <f t="shared" si="33"/>
        <v>4713.59</v>
      </c>
    </row>
    <row r="114" spans="1:47" ht="45">
      <c r="A114" s="54">
        <v>115</v>
      </c>
      <c r="B114" s="54" t="s">
        <v>242</v>
      </c>
      <c r="C114" s="58" t="s">
        <v>2673</v>
      </c>
      <c r="D114" s="79">
        <v>29</v>
      </c>
      <c r="E114" s="79">
        <v>35</v>
      </c>
      <c r="F114" s="80">
        <v>3480.79</v>
      </c>
      <c r="G114" s="80">
        <v>120.03</v>
      </c>
      <c r="H114" s="80">
        <v>3480.79</v>
      </c>
      <c r="I114" s="80" t="s">
        <v>28</v>
      </c>
      <c r="J114" s="80" t="s">
        <v>28</v>
      </c>
      <c r="K114" s="80">
        <v>103.9</v>
      </c>
      <c r="L114" s="73">
        <f t="shared" si="18"/>
        <v>124.74</v>
      </c>
      <c r="M114" s="73">
        <f t="shared" si="19"/>
        <v>125.53</v>
      </c>
      <c r="N114" s="72" t="str">
        <f t="shared" si="20"/>
        <v>0124</v>
      </c>
      <c r="O114" s="74">
        <f t="shared" si="21"/>
        <v>6</v>
      </c>
      <c r="P114" s="72">
        <f t="shared" si="22"/>
        <v>0</v>
      </c>
      <c r="Q114" s="74">
        <f t="shared" si="23"/>
        <v>29</v>
      </c>
      <c r="R114" s="72" t="str">
        <f t="shared" si="24"/>
        <v/>
      </c>
      <c r="S114" s="72" t="str">
        <f t="shared" si="25"/>
        <v/>
      </c>
      <c r="AF114" s="18">
        <v>20143.341452849301</v>
      </c>
      <c r="AG114" s="18">
        <v>84.357142857142904</v>
      </c>
      <c r="AI114" s="23">
        <f>'simulateur graphe PJ OQN'!$B$4</f>
        <v>1</v>
      </c>
      <c r="AJ114" s="24">
        <f t="shared" si="26"/>
        <v>125.53</v>
      </c>
      <c r="AK114" s="24">
        <f t="shared" si="27"/>
        <v>125.53</v>
      </c>
      <c r="AM114" t="str">
        <f t="shared" si="28"/>
        <v>ZONEBASSE</v>
      </c>
      <c r="AN114" t="str">
        <f t="shared" si="29"/>
        <v>HC</v>
      </c>
      <c r="AO114" s="20">
        <f t="shared" si="30"/>
        <v>125.53</v>
      </c>
      <c r="AP114" s="20">
        <f t="shared" si="31"/>
        <v>3480.79</v>
      </c>
      <c r="AQ114" s="20" t="str">
        <f t="shared" si="31"/>
        <v>.</v>
      </c>
      <c r="AR114" s="20" t="str">
        <f t="shared" si="31"/>
        <v>.</v>
      </c>
      <c r="AS114" s="20">
        <f t="shared" si="32"/>
        <v>-51.8100000000004</v>
      </c>
      <c r="AT114" s="20">
        <f t="shared" si="17"/>
        <v>-1906.5699999999979</v>
      </c>
      <c r="AU114" s="20">
        <f t="shared" si="33"/>
        <v>3480.79</v>
      </c>
    </row>
    <row r="115" spans="1:47" ht="45">
      <c r="A115" s="54">
        <v>116</v>
      </c>
      <c r="B115" s="54" t="s">
        <v>243</v>
      </c>
      <c r="C115" s="58" t="s">
        <v>2674</v>
      </c>
      <c r="D115" s="79">
        <v>43</v>
      </c>
      <c r="E115" s="79">
        <v>49</v>
      </c>
      <c r="F115" s="80">
        <v>6132.39</v>
      </c>
      <c r="G115" s="80">
        <v>142.61000000000001</v>
      </c>
      <c r="H115" s="80">
        <v>6132.39</v>
      </c>
      <c r="I115" s="80" t="s">
        <v>28</v>
      </c>
      <c r="J115" s="80" t="s">
        <v>28</v>
      </c>
      <c r="K115" s="80">
        <v>136.28</v>
      </c>
      <c r="L115" s="73">
        <f t="shared" si="18"/>
        <v>124.74</v>
      </c>
      <c r="M115" s="73">
        <f t="shared" si="19"/>
        <v>125.53</v>
      </c>
      <c r="N115" s="72" t="str">
        <f t="shared" si="20"/>
        <v>0124</v>
      </c>
      <c r="O115" s="74">
        <f t="shared" si="21"/>
        <v>6</v>
      </c>
      <c r="P115" s="72">
        <f t="shared" si="22"/>
        <v>0</v>
      </c>
      <c r="Q115" s="74">
        <f t="shared" si="23"/>
        <v>43</v>
      </c>
      <c r="R115" s="72" t="str">
        <f t="shared" si="24"/>
        <v/>
      </c>
      <c r="S115" s="72" t="str">
        <f t="shared" si="25"/>
        <v/>
      </c>
      <c r="AF115" s="18">
        <v>3217.7253085816701</v>
      </c>
      <c r="AG115" s="18">
        <v>33.858823529411801</v>
      </c>
      <c r="AI115" s="23">
        <f>'simulateur graphe PJ OQN'!$B$4</f>
        <v>1</v>
      </c>
      <c r="AJ115" s="24">
        <f t="shared" si="26"/>
        <v>125.53</v>
      </c>
      <c r="AK115" s="24">
        <f t="shared" si="27"/>
        <v>125.53</v>
      </c>
      <c r="AM115" t="str">
        <f t="shared" si="28"/>
        <v>ZONEBASSE</v>
      </c>
      <c r="AN115" t="str">
        <f t="shared" si="29"/>
        <v>HC</v>
      </c>
      <c r="AO115" s="20">
        <f t="shared" si="30"/>
        <v>125.53</v>
      </c>
      <c r="AP115" s="20">
        <f t="shared" si="31"/>
        <v>6132.39</v>
      </c>
      <c r="AQ115" s="20" t="str">
        <f t="shared" si="31"/>
        <v>.</v>
      </c>
      <c r="AR115" s="20" t="str">
        <f t="shared" si="31"/>
        <v>.</v>
      </c>
      <c r="AS115" s="20">
        <f t="shared" si="32"/>
        <v>-409.05000000000018</v>
      </c>
      <c r="AT115" s="20">
        <f t="shared" si="17"/>
        <v>618.01000000000204</v>
      </c>
      <c r="AU115" s="20">
        <f t="shared" si="33"/>
        <v>6132.39</v>
      </c>
    </row>
    <row r="116" spans="1:47" ht="45">
      <c r="A116" s="54">
        <v>117</v>
      </c>
      <c r="B116" s="54" t="s">
        <v>244</v>
      </c>
      <c r="C116" s="58" t="s">
        <v>2675</v>
      </c>
      <c r="D116" s="79">
        <v>43</v>
      </c>
      <c r="E116" s="79">
        <v>49</v>
      </c>
      <c r="F116" s="80">
        <v>5365.39</v>
      </c>
      <c r="G116" s="80">
        <v>124.78</v>
      </c>
      <c r="H116" s="80">
        <v>5365.39</v>
      </c>
      <c r="I116" s="80" t="s">
        <v>28</v>
      </c>
      <c r="J116" s="80" t="s">
        <v>28</v>
      </c>
      <c r="K116" s="80">
        <v>116.64</v>
      </c>
      <c r="L116" s="73">
        <f t="shared" si="18"/>
        <v>124.74</v>
      </c>
      <c r="M116" s="73">
        <f t="shared" si="19"/>
        <v>125.53</v>
      </c>
      <c r="N116" s="72" t="str">
        <f t="shared" si="20"/>
        <v>0124</v>
      </c>
      <c r="O116" s="74">
        <f t="shared" si="21"/>
        <v>6</v>
      </c>
      <c r="P116" s="72">
        <f t="shared" si="22"/>
        <v>0</v>
      </c>
      <c r="Q116" s="74">
        <f t="shared" si="23"/>
        <v>43</v>
      </c>
      <c r="R116" s="72" t="str">
        <f t="shared" si="24"/>
        <v/>
      </c>
      <c r="S116" s="72" t="str">
        <f t="shared" si="25"/>
        <v/>
      </c>
      <c r="AF116" s="18">
        <v>7871.55521317485</v>
      </c>
      <c r="AG116" s="18">
        <v>40.848484848484901</v>
      </c>
      <c r="AI116" s="23">
        <f>'simulateur graphe PJ OQN'!$B$4</f>
        <v>1</v>
      </c>
      <c r="AJ116" s="24">
        <f t="shared" si="26"/>
        <v>125.53</v>
      </c>
      <c r="AK116" s="24">
        <f t="shared" si="27"/>
        <v>125.53</v>
      </c>
      <c r="AM116" t="str">
        <f t="shared" si="28"/>
        <v>ZONEBASSE</v>
      </c>
      <c r="AN116" t="str">
        <f t="shared" si="29"/>
        <v>HC</v>
      </c>
      <c r="AO116" s="20">
        <f t="shared" si="30"/>
        <v>125.53</v>
      </c>
      <c r="AP116" s="20">
        <f t="shared" si="31"/>
        <v>5365.39</v>
      </c>
      <c r="AQ116" s="20" t="str">
        <f t="shared" si="31"/>
        <v>.</v>
      </c>
      <c r="AR116" s="20" t="str">
        <f t="shared" si="31"/>
        <v>.</v>
      </c>
      <c r="AS116" s="20">
        <f t="shared" si="32"/>
        <v>-233.32999999999993</v>
      </c>
      <c r="AT116" s="20">
        <f t="shared" si="17"/>
        <v>-954.22999999999774</v>
      </c>
      <c r="AU116" s="20">
        <f t="shared" si="33"/>
        <v>5365.39</v>
      </c>
    </row>
    <row r="117" spans="1:47" ht="45">
      <c r="A117" s="54">
        <v>118</v>
      </c>
      <c r="B117" s="54" t="s">
        <v>245</v>
      </c>
      <c r="C117" s="58" t="s">
        <v>2676</v>
      </c>
      <c r="D117" s="79">
        <v>64</v>
      </c>
      <c r="E117" s="79">
        <v>70</v>
      </c>
      <c r="F117" s="80">
        <v>8603.43</v>
      </c>
      <c r="G117" s="80">
        <v>134.43</v>
      </c>
      <c r="H117" s="80">
        <v>8603.43</v>
      </c>
      <c r="I117" s="80" t="s">
        <v>28</v>
      </c>
      <c r="J117" s="80" t="s">
        <v>28</v>
      </c>
      <c r="K117" s="80">
        <v>130.35</v>
      </c>
      <c r="L117" s="73">
        <f t="shared" si="18"/>
        <v>124.74</v>
      </c>
      <c r="M117" s="73">
        <f t="shared" si="19"/>
        <v>125.53</v>
      </c>
      <c r="N117" s="72" t="str">
        <f t="shared" si="20"/>
        <v>0124</v>
      </c>
      <c r="O117" s="74">
        <f t="shared" si="21"/>
        <v>6</v>
      </c>
      <c r="P117" s="72">
        <f t="shared" si="22"/>
        <v>0</v>
      </c>
      <c r="Q117" s="74">
        <f t="shared" si="23"/>
        <v>64</v>
      </c>
      <c r="R117" s="72" t="str">
        <f t="shared" si="24"/>
        <v/>
      </c>
      <c r="S117" s="72" t="str">
        <f t="shared" si="25"/>
        <v/>
      </c>
      <c r="AF117" s="18">
        <v>4320.0539331349701</v>
      </c>
      <c r="AG117" s="18">
        <v>22.776699029126199</v>
      </c>
      <c r="AI117" s="23">
        <f>'simulateur graphe PJ OQN'!$B$4</f>
        <v>1</v>
      </c>
      <c r="AJ117" s="24">
        <f t="shared" si="26"/>
        <v>125.53</v>
      </c>
      <c r="AK117" s="24">
        <f t="shared" si="27"/>
        <v>125.53</v>
      </c>
      <c r="AM117" t="str">
        <f t="shared" si="28"/>
        <v>ZONEBASSE</v>
      </c>
      <c r="AN117" t="str">
        <f t="shared" si="29"/>
        <v>HC</v>
      </c>
      <c r="AO117" s="20">
        <f t="shared" si="30"/>
        <v>125.53</v>
      </c>
      <c r="AP117" s="20">
        <f t="shared" si="31"/>
        <v>8603.43</v>
      </c>
      <c r="AQ117" s="20" t="str">
        <f t="shared" si="31"/>
        <v>.</v>
      </c>
      <c r="AR117" s="20" t="str">
        <f t="shared" si="31"/>
        <v>.</v>
      </c>
      <c r="AS117" s="20">
        <f t="shared" si="32"/>
        <v>-390.71999999999935</v>
      </c>
      <c r="AT117" s="20">
        <f t="shared" si="17"/>
        <v>108.57000000000153</v>
      </c>
      <c r="AU117" s="20">
        <f t="shared" si="33"/>
        <v>8603.43</v>
      </c>
    </row>
    <row r="118" spans="1:47" ht="33.75">
      <c r="A118" s="54">
        <v>119</v>
      </c>
      <c r="B118" s="54" t="s">
        <v>246</v>
      </c>
      <c r="C118" s="58" t="s">
        <v>2677</v>
      </c>
      <c r="D118" s="79">
        <v>8</v>
      </c>
      <c r="E118" s="79">
        <v>28</v>
      </c>
      <c r="F118" s="80">
        <v>1027.79</v>
      </c>
      <c r="G118" s="80">
        <v>128.47</v>
      </c>
      <c r="H118" s="80">
        <v>1027.79</v>
      </c>
      <c r="I118" s="80">
        <v>1638.04</v>
      </c>
      <c r="J118" s="80">
        <v>2286.0700000000002</v>
      </c>
      <c r="K118" s="80">
        <v>77.73</v>
      </c>
      <c r="L118" s="73">
        <f t="shared" si="18"/>
        <v>102.23</v>
      </c>
      <c r="M118" s="73">
        <f t="shared" si="19"/>
        <v>125.53</v>
      </c>
      <c r="N118" s="72" t="str">
        <f t="shared" si="20"/>
        <v>0124</v>
      </c>
      <c r="O118" s="74">
        <f t="shared" si="21"/>
        <v>20</v>
      </c>
      <c r="P118" s="72">
        <f t="shared" si="22"/>
        <v>1</v>
      </c>
      <c r="Q118" s="74">
        <f t="shared" si="23"/>
        <v>8</v>
      </c>
      <c r="R118" s="72">
        <f t="shared" si="24"/>
        <v>15</v>
      </c>
      <c r="S118" s="72">
        <f t="shared" si="25"/>
        <v>22</v>
      </c>
      <c r="AF118" s="18">
        <v>9583.4915525542201</v>
      </c>
      <c r="AG118" s="18">
        <v>44.8979591836735</v>
      </c>
      <c r="AI118" s="23">
        <f>'simulateur graphe PJ OQN'!$B$4</f>
        <v>1</v>
      </c>
      <c r="AJ118" s="24">
        <f t="shared" si="26"/>
        <v>125.53</v>
      </c>
      <c r="AK118" s="24">
        <f t="shared" si="27"/>
        <v>125.53</v>
      </c>
      <c r="AM118" t="str">
        <f t="shared" si="28"/>
        <v>ZONEBASSE</v>
      </c>
      <c r="AN118" t="str">
        <f t="shared" si="29"/>
        <v>HC</v>
      </c>
      <c r="AO118" s="20">
        <f t="shared" si="30"/>
        <v>125.53</v>
      </c>
      <c r="AP118" s="20">
        <f t="shared" si="31"/>
        <v>1027.79</v>
      </c>
      <c r="AQ118" s="20">
        <f t="shared" si="31"/>
        <v>1638.04</v>
      </c>
      <c r="AR118" s="20">
        <f t="shared" si="31"/>
        <v>2286.0700000000002</v>
      </c>
      <c r="AS118" s="20">
        <f t="shared" si="32"/>
        <v>187.36000000000013</v>
      </c>
      <c r="AT118" s="20">
        <f t="shared" si="17"/>
        <v>-1993.1400000000012</v>
      </c>
      <c r="AU118" s="20">
        <f t="shared" si="33"/>
        <v>1027.79</v>
      </c>
    </row>
    <row r="119" spans="1:47" ht="33.75">
      <c r="A119" s="54">
        <v>120</v>
      </c>
      <c r="B119" s="54" t="s">
        <v>247</v>
      </c>
      <c r="C119" s="58" t="s">
        <v>2678</v>
      </c>
      <c r="D119" s="79">
        <v>29</v>
      </c>
      <c r="E119" s="79">
        <v>35</v>
      </c>
      <c r="F119" s="80">
        <v>3836.3</v>
      </c>
      <c r="G119" s="80">
        <v>132.29</v>
      </c>
      <c r="H119" s="80">
        <v>3836.3</v>
      </c>
      <c r="I119" s="80" t="s">
        <v>28</v>
      </c>
      <c r="J119" s="80" t="s">
        <v>28</v>
      </c>
      <c r="K119" s="80">
        <v>119.88</v>
      </c>
      <c r="L119" s="73">
        <f t="shared" si="18"/>
        <v>102.23</v>
      </c>
      <c r="M119" s="73">
        <f t="shared" si="19"/>
        <v>125.53</v>
      </c>
      <c r="N119" s="72" t="str">
        <f t="shared" si="20"/>
        <v>0124</v>
      </c>
      <c r="O119" s="74">
        <f t="shared" si="21"/>
        <v>6</v>
      </c>
      <c r="P119" s="72">
        <f t="shared" si="22"/>
        <v>0</v>
      </c>
      <c r="Q119" s="74">
        <f t="shared" si="23"/>
        <v>29</v>
      </c>
      <c r="R119" s="72" t="str">
        <f t="shared" si="24"/>
        <v/>
      </c>
      <c r="S119" s="72" t="str">
        <f t="shared" si="25"/>
        <v/>
      </c>
      <c r="AF119" s="18">
        <v>9140.5660129797998</v>
      </c>
      <c r="AG119" s="18">
        <v>43.90625</v>
      </c>
      <c r="AI119" s="23">
        <f>'simulateur graphe PJ OQN'!$B$4</f>
        <v>1</v>
      </c>
      <c r="AJ119" s="24">
        <f t="shared" si="26"/>
        <v>125.53</v>
      </c>
      <c r="AK119" s="24">
        <f t="shared" si="27"/>
        <v>125.53</v>
      </c>
      <c r="AM119" t="str">
        <f t="shared" si="28"/>
        <v>ZONEBASSE</v>
      </c>
      <c r="AN119" t="str">
        <f t="shared" si="29"/>
        <v>HC</v>
      </c>
      <c r="AO119" s="20">
        <f t="shared" si="30"/>
        <v>125.53</v>
      </c>
      <c r="AP119" s="20">
        <f t="shared" si="31"/>
        <v>3836.3</v>
      </c>
      <c r="AQ119" s="20" t="str">
        <f t="shared" si="31"/>
        <v>.</v>
      </c>
      <c r="AR119" s="20" t="str">
        <f t="shared" si="31"/>
        <v>.</v>
      </c>
      <c r="AS119" s="20">
        <f t="shared" si="32"/>
        <v>-239.61999999999989</v>
      </c>
      <c r="AT119" s="20">
        <f t="shared" si="17"/>
        <v>1331.2299999999996</v>
      </c>
      <c r="AU119" s="20">
        <f t="shared" si="33"/>
        <v>3836.3</v>
      </c>
    </row>
    <row r="120" spans="1:47" ht="33.75">
      <c r="A120" s="54">
        <v>121</v>
      </c>
      <c r="B120" s="54" t="s">
        <v>248</v>
      </c>
      <c r="C120" s="58" t="s">
        <v>2679</v>
      </c>
      <c r="D120" s="79">
        <v>29</v>
      </c>
      <c r="E120" s="79">
        <v>35</v>
      </c>
      <c r="F120" s="80">
        <v>3368.9</v>
      </c>
      <c r="G120" s="80">
        <v>116.17</v>
      </c>
      <c r="H120" s="80">
        <v>3368.9</v>
      </c>
      <c r="I120" s="80" t="s">
        <v>28</v>
      </c>
      <c r="J120" s="80" t="s">
        <v>28</v>
      </c>
      <c r="K120" s="80">
        <v>104.19</v>
      </c>
      <c r="L120" s="73">
        <f t="shared" si="18"/>
        <v>102.23</v>
      </c>
      <c r="M120" s="73">
        <f t="shared" si="19"/>
        <v>125.53</v>
      </c>
      <c r="N120" s="72" t="str">
        <f t="shared" si="20"/>
        <v>0124</v>
      </c>
      <c r="O120" s="74">
        <f t="shared" si="21"/>
        <v>6</v>
      </c>
      <c r="P120" s="72">
        <f t="shared" si="22"/>
        <v>0</v>
      </c>
      <c r="Q120" s="74">
        <f t="shared" si="23"/>
        <v>29</v>
      </c>
      <c r="R120" s="72" t="str">
        <f t="shared" si="24"/>
        <v/>
      </c>
      <c r="S120" s="72" t="str">
        <f t="shared" si="25"/>
        <v/>
      </c>
      <c r="AF120" s="18">
        <v>15359.778845180501</v>
      </c>
      <c r="AG120" s="18">
        <v>65.240740740740804</v>
      </c>
      <c r="AI120" s="23">
        <f>'simulateur graphe PJ OQN'!$B$4</f>
        <v>1</v>
      </c>
      <c r="AJ120" s="24">
        <f t="shared" si="26"/>
        <v>125.53</v>
      </c>
      <c r="AK120" s="24">
        <f t="shared" si="27"/>
        <v>125.53</v>
      </c>
      <c r="AM120" t="str">
        <f t="shared" si="28"/>
        <v>ZONEBASSE</v>
      </c>
      <c r="AN120" t="str">
        <f t="shared" si="29"/>
        <v>HC</v>
      </c>
      <c r="AO120" s="20">
        <f t="shared" si="30"/>
        <v>125.53</v>
      </c>
      <c r="AP120" s="20">
        <f t="shared" si="31"/>
        <v>3368.9</v>
      </c>
      <c r="AQ120" s="20" t="str">
        <f t="shared" si="31"/>
        <v>.</v>
      </c>
      <c r="AR120" s="20" t="str">
        <f t="shared" si="31"/>
        <v>.</v>
      </c>
      <c r="AS120" s="20">
        <f t="shared" si="32"/>
        <v>-173.55999999999995</v>
      </c>
      <c r="AT120" s="20">
        <f t="shared" si="17"/>
        <v>0.87999999999919964</v>
      </c>
      <c r="AU120" s="20">
        <f t="shared" si="33"/>
        <v>3368.9</v>
      </c>
    </row>
    <row r="121" spans="1:47" ht="33.75">
      <c r="A121" s="54">
        <v>122</v>
      </c>
      <c r="B121" s="54" t="s">
        <v>249</v>
      </c>
      <c r="C121" s="58" t="s">
        <v>2680</v>
      </c>
      <c r="D121" s="79">
        <v>43</v>
      </c>
      <c r="E121" s="79">
        <v>49</v>
      </c>
      <c r="F121" s="80">
        <v>4512.26</v>
      </c>
      <c r="G121" s="80">
        <v>81.67</v>
      </c>
      <c r="H121" s="80">
        <v>4512.26</v>
      </c>
      <c r="I121" s="80" t="s">
        <v>28</v>
      </c>
      <c r="J121" s="80" t="s">
        <v>28</v>
      </c>
      <c r="K121" s="80">
        <v>104.19</v>
      </c>
      <c r="L121" s="73">
        <f t="shared" si="18"/>
        <v>102.23</v>
      </c>
      <c r="M121" s="73">
        <f t="shared" si="19"/>
        <v>125.53</v>
      </c>
      <c r="N121" s="72" t="str">
        <f t="shared" si="20"/>
        <v>0124</v>
      </c>
      <c r="O121" s="74">
        <f t="shared" si="21"/>
        <v>6</v>
      </c>
      <c r="P121" s="72">
        <f t="shared" si="22"/>
        <v>0</v>
      </c>
      <c r="Q121" s="74">
        <f t="shared" si="23"/>
        <v>43</v>
      </c>
      <c r="R121" s="72" t="str">
        <f t="shared" si="24"/>
        <v/>
      </c>
      <c r="S121" s="72" t="str">
        <f t="shared" si="25"/>
        <v/>
      </c>
      <c r="AF121" s="18">
        <v>2818.6377728620701</v>
      </c>
      <c r="AG121" s="18">
        <v>20.4279279279279</v>
      </c>
      <c r="AI121" s="23">
        <f>'simulateur graphe PJ OQN'!$B$4</f>
        <v>1</v>
      </c>
      <c r="AJ121" s="24">
        <f t="shared" si="26"/>
        <v>125.53</v>
      </c>
      <c r="AK121" s="24">
        <f t="shared" si="27"/>
        <v>125.53</v>
      </c>
      <c r="AM121" t="str">
        <f t="shared" si="28"/>
        <v>ZONEBASSE</v>
      </c>
      <c r="AN121" t="str">
        <f t="shared" si="29"/>
        <v>HC</v>
      </c>
      <c r="AO121" s="20">
        <f t="shared" si="30"/>
        <v>125.53</v>
      </c>
      <c r="AP121" s="20">
        <f t="shared" si="31"/>
        <v>4512.26</v>
      </c>
      <c r="AQ121" s="20" t="str">
        <f t="shared" si="31"/>
        <v>.</v>
      </c>
      <c r="AR121" s="20" t="str">
        <f t="shared" si="31"/>
        <v>.</v>
      </c>
      <c r="AS121" s="20">
        <f t="shared" si="32"/>
        <v>-488.85999999999967</v>
      </c>
      <c r="AT121" s="20">
        <f t="shared" si="17"/>
        <v>-314.42000000000189</v>
      </c>
      <c r="AU121" s="20">
        <f t="shared" si="33"/>
        <v>4512.26</v>
      </c>
    </row>
    <row r="122" spans="1:47" ht="33.75">
      <c r="A122" s="54">
        <v>123</v>
      </c>
      <c r="B122" s="54" t="s">
        <v>250</v>
      </c>
      <c r="C122" s="58" t="s">
        <v>2681</v>
      </c>
      <c r="D122" s="79">
        <v>36</v>
      </c>
      <c r="E122" s="79">
        <v>42</v>
      </c>
      <c r="F122" s="80">
        <v>4018.43</v>
      </c>
      <c r="G122" s="80">
        <v>111.62</v>
      </c>
      <c r="H122" s="80">
        <v>4018.43</v>
      </c>
      <c r="I122" s="80" t="s">
        <v>28</v>
      </c>
      <c r="J122" s="80" t="s">
        <v>28</v>
      </c>
      <c r="K122" s="80">
        <v>103.04</v>
      </c>
      <c r="L122" s="73">
        <f t="shared" si="18"/>
        <v>102.23</v>
      </c>
      <c r="M122" s="73">
        <f t="shared" si="19"/>
        <v>125.53</v>
      </c>
      <c r="N122" s="72" t="str">
        <f t="shared" si="20"/>
        <v>0124</v>
      </c>
      <c r="O122" s="74">
        <f t="shared" si="21"/>
        <v>6</v>
      </c>
      <c r="P122" s="72">
        <f t="shared" si="22"/>
        <v>0</v>
      </c>
      <c r="Q122" s="74">
        <f t="shared" si="23"/>
        <v>36</v>
      </c>
      <c r="R122" s="72" t="str">
        <f t="shared" si="24"/>
        <v/>
      </c>
      <c r="S122" s="72" t="str">
        <f t="shared" si="25"/>
        <v/>
      </c>
      <c r="AF122" s="18">
        <v>6396.0178577801798</v>
      </c>
      <c r="AG122" s="18">
        <v>37.954545454545503</v>
      </c>
      <c r="AI122" s="23">
        <f>'simulateur graphe PJ OQN'!$B$4</f>
        <v>1</v>
      </c>
      <c r="AJ122" s="24">
        <f t="shared" si="26"/>
        <v>125.53</v>
      </c>
      <c r="AK122" s="24">
        <f t="shared" si="27"/>
        <v>125.53</v>
      </c>
      <c r="AM122" t="str">
        <f t="shared" si="28"/>
        <v>ZONEBASSE</v>
      </c>
      <c r="AN122" t="str">
        <f t="shared" si="29"/>
        <v>HC</v>
      </c>
      <c r="AO122" s="20">
        <f t="shared" si="30"/>
        <v>125.53</v>
      </c>
      <c r="AP122" s="20">
        <f t="shared" si="31"/>
        <v>4018.43</v>
      </c>
      <c r="AQ122" s="20" t="str">
        <f t="shared" si="31"/>
        <v>.</v>
      </c>
      <c r="AR122" s="20" t="str">
        <f t="shared" si="31"/>
        <v>.</v>
      </c>
      <c r="AS122" s="20">
        <f t="shared" si="32"/>
        <v>-206.21000000000049</v>
      </c>
      <c r="AT122" s="20">
        <f t="shared" si="17"/>
        <v>-134.1200000000008</v>
      </c>
      <c r="AU122" s="20">
        <f t="shared" si="33"/>
        <v>4018.43</v>
      </c>
    </row>
    <row r="123" spans="1:47" ht="33.75">
      <c r="A123" s="54">
        <v>124</v>
      </c>
      <c r="B123" s="54" t="s">
        <v>251</v>
      </c>
      <c r="C123" s="58" t="s">
        <v>2682</v>
      </c>
      <c r="D123" s="79">
        <v>57</v>
      </c>
      <c r="E123" s="79">
        <v>63</v>
      </c>
      <c r="F123" s="80">
        <v>6691.13</v>
      </c>
      <c r="G123" s="80">
        <v>117.39</v>
      </c>
      <c r="H123" s="80">
        <v>6691.13</v>
      </c>
      <c r="I123" s="80" t="s">
        <v>28</v>
      </c>
      <c r="J123" s="80" t="s">
        <v>28</v>
      </c>
      <c r="K123" s="80">
        <v>108.5</v>
      </c>
      <c r="L123" s="73">
        <f t="shared" si="18"/>
        <v>102.23</v>
      </c>
      <c r="M123" s="73">
        <f t="shared" si="19"/>
        <v>125.53</v>
      </c>
      <c r="N123" s="72" t="str">
        <f t="shared" si="20"/>
        <v>0124</v>
      </c>
      <c r="O123" s="74">
        <f t="shared" si="21"/>
        <v>6</v>
      </c>
      <c r="P123" s="72">
        <f t="shared" si="22"/>
        <v>0</v>
      </c>
      <c r="Q123" s="74">
        <f t="shared" si="23"/>
        <v>57</v>
      </c>
      <c r="R123" s="72" t="str">
        <f t="shared" si="24"/>
        <v/>
      </c>
      <c r="S123" s="72" t="str">
        <f t="shared" si="25"/>
        <v/>
      </c>
      <c r="AF123" s="18">
        <v>4903.4006249064396</v>
      </c>
      <c r="AG123" s="18">
        <v>29.0208333333333</v>
      </c>
      <c r="AI123" s="23">
        <f>'simulateur graphe PJ OQN'!$B$4</f>
        <v>1</v>
      </c>
      <c r="AJ123" s="24">
        <f t="shared" si="26"/>
        <v>125.53</v>
      </c>
      <c r="AK123" s="24">
        <f t="shared" si="27"/>
        <v>125.53</v>
      </c>
      <c r="AM123" t="str">
        <f t="shared" si="28"/>
        <v>ZONEBASSE</v>
      </c>
      <c r="AN123" t="str">
        <f t="shared" si="29"/>
        <v>HC</v>
      </c>
      <c r="AO123" s="20">
        <f t="shared" si="30"/>
        <v>125.53</v>
      </c>
      <c r="AP123" s="20">
        <f t="shared" si="31"/>
        <v>6691.13</v>
      </c>
      <c r="AQ123" s="20" t="str">
        <f t="shared" si="31"/>
        <v>.</v>
      </c>
      <c r="AR123" s="20" t="str">
        <f t="shared" si="31"/>
        <v>.</v>
      </c>
      <c r="AS123" s="20">
        <f t="shared" si="32"/>
        <v>-35.869999999999891</v>
      </c>
      <c r="AT123" s="20">
        <f t="shared" si="17"/>
        <v>522.15999999999985</v>
      </c>
      <c r="AU123" s="20">
        <f t="shared" si="33"/>
        <v>6691.13</v>
      </c>
    </row>
    <row r="124" spans="1:47" ht="33.75">
      <c r="A124" s="54">
        <v>125</v>
      </c>
      <c r="B124" s="54" t="s">
        <v>252</v>
      </c>
      <c r="C124" s="58" t="s">
        <v>253</v>
      </c>
      <c r="D124" s="79">
        <v>1</v>
      </c>
      <c r="E124" s="79">
        <v>1</v>
      </c>
      <c r="F124" s="80" t="s">
        <v>28</v>
      </c>
      <c r="G124" s="80" t="s">
        <v>28</v>
      </c>
      <c r="H124" s="80">
        <v>119.86</v>
      </c>
      <c r="I124" s="80" t="s">
        <v>28</v>
      </c>
      <c r="J124" s="80" t="s">
        <v>28</v>
      </c>
      <c r="K124" s="80" t="s">
        <v>28</v>
      </c>
      <c r="L124" s="73" t="str">
        <f t="shared" si="18"/>
        <v/>
      </c>
      <c r="M124" s="73" t="str">
        <f t="shared" si="19"/>
        <v/>
      </c>
      <c r="N124" s="72" t="str">
        <f t="shared" si="20"/>
        <v>0127</v>
      </c>
      <c r="O124" s="74">
        <f t="shared" si="21"/>
        <v>0</v>
      </c>
      <c r="P124" s="72">
        <f t="shared" si="22"/>
        <v>0</v>
      </c>
      <c r="Q124" s="74">
        <f t="shared" si="23"/>
        <v>1</v>
      </c>
      <c r="R124" s="72" t="str">
        <f t="shared" si="24"/>
        <v/>
      </c>
      <c r="S124" s="72" t="str">
        <f t="shared" si="25"/>
        <v/>
      </c>
      <c r="AF124" s="18">
        <v>6695.9345793835901</v>
      </c>
      <c r="AG124" s="18">
        <v>36.125</v>
      </c>
      <c r="AI124" s="23">
        <f>'simulateur graphe PJ OQN'!$B$4</f>
        <v>1</v>
      </c>
      <c r="AJ124" s="24">
        <f t="shared" si="26"/>
        <v>119.86</v>
      </c>
      <c r="AK124" s="24">
        <f t="shared" si="27"/>
        <v>119.86</v>
      </c>
      <c r="AM124" t="str">
        <f t="shared" si="28"/>
        <v>ZONEHAUTE</v>
      </c>
      <c r="AN124" t="str">
        <f t="shared" si="29"/>
        <v>HDJ</v>
      </c>
      <c r="AO124" s="20" t="e">
        <f t="shared" si="30"/>
        <v>#VALUE!</v>
      </c>
      <c r="AP124" s="20">
        <f t="shared" si="31"/>
        <v>119.86</v>
      </c>
      <c r="AQ124" s="20" t="str">
        <f t="shared" si="31"/>
        <v>.</v>
      </c>
      <c r="AR124" s="20" t="str">
        <f t="shared" si="31"/>
        <v>.</v>
      </c>
      <c r="AS124" s="20" t="e">
        <f t="shared" si="32"/>
        <v>#VALUE!</v>
      </c>
      <c r="AT124" s="20" t="e">
        <f t="shared" si="17"/>
        <v>#VALUE!</v>
      </c>
      <c r="AU124" s="20">
        <f t="shared" si="33"/>
        <v>119.86</v>
      </c>
    </row>
    <row r="125" spans="1:47" ht="22.5">
      <c r="A125" s="54">
        <v>126</v>
      </c>
      <c r="B125" s="54" t="s">
        <v>254</v>
      </c>
      <c r="C125" s="58" t="s">
        <v>255</v>
      </c>
      <c r="D125" s="79">
        <v>1</v>
      </c>
      <c r="E125" s="79">
        <v>1</v>
      </c>
      <c r="F125" s="80" t="s">
        <v>28</v>
      </c>
      <c r="G125" s="80" t="s">
        <v>28</v>
      </c>
      <c r="H125" s="80">
        <v>67.319999999999993</v>
      </c>
      <c r="I125" s="80" t="s">
        <v>28</v>
      </c>
      <c r="J125" s="80" t="s">
        <v>28</v>
      </c>
      <c r="K125" s="80" t="s">
        <v>28</v>
      </c>
      <c r="L125" s="73" t="str">
        <f t="shared" si="18"/>
        <v/>
      </c>
      <c r="M125" s="73" t="str">
        <f t="shared" si="19"/>
        <v/>
      </c>
      <c r="N125" s="72" t="str">
        <f t="shared" si="20"/>
        <v>0127</v>
      </c>
      <c r="O125" s="74">
        <f t="shared" si="21"/>
        <v>0</v>
      </c>
      <c r="P125" s="72">
        <f t="shared" si="22"/>
        <v>0</v>
      </c>
      <c r="Q125" s="74">
        <f t="shared" si="23"/>
        <v>1</v>
      </c>
      <c r="R125" s="72" t="str">
        <f t="shared" si="24"/>
        <v/>
      </c>
      <c r="S125" s="72" t="str">
        <f t="shared" si="25"/>
        <v/>
      </c>
      <c r="AF125" s="18">
        <v>7666.3232756177104</v>
      </c>
      <c r="AG125" s="18">
        <v>42.694915254237301</v>
      </c>
      <c r="AI125" s="23">
        <f>'simulateur graphe PJ OQN'!$B$4</f>
        <v>1</v>
      </c>
      <c r="AJ125" s="24">
        <f t="shared" si="26"/>
        <v>67.319999999999993</v>
      </c>
      <c r="AK125" s="24">
        <f t="shared" si="27"/>
        <v>67.319999999999993</v>
      </c>
      <c r="AM125" t="str">
        <f t="shared" si="28"/>
        <v>ZONEHAUTE</v>
      </c>
      <c r="AN125" t="str">
        <f t="shared" si="29"/>
        <v>HDJ</v>
      </c>
      <c r="AO125" s="20" t="e">
        <f t="shared" si="30"/>
        <v>#VALUE!</v>
      </c>
      <c r="AP125" s="20">
        <f t="shared" si="31"/>
        <v>67.319999999999993</v>
      </c>
      <c r="AQ125" s="20" t="str">
        <f t="shared" si="31"/>
        <v>.</v>
      </c>
      <c r="AR125" s="20" t="str">
        <f t="shared" si="31"/>
        <v>.</v>
      </c>
      <c r="AS125" s="20" t="e">
        <f t="shared" si="32"/>
        <v>#VALUE!</v>
      </c>
      <c r="AT125" s="20" t="e">
        <f t="shared" si="17"/>
        <v>#VALUE!</v>
      </c>
      <c r="AU125" s="20">
        <f t="shared" si="33"/>
        <v>67.319999999999993</v>
      </c>
    </row>
    <row r="126" spans="1:47" ht="22.5">
      <c r="A126" s="54">
        <v>127</v>
      </c>
      <c r="B126" s="54" t="s">
        <v>256</v>
      </c>
      <c r="C126" s="58" t="s">
        <v>257</v>
      </c>
      <c r="D126" s="79">
        <v>1</v>
      </c>
      <c r="E126" s="79">
        <v>1</v>
      </c>
      <c r="F126" s="80" t="s">
        <v>28</v>
      </c>
      <c r="G126" s="80" t="s">
        <v>28</v>
      </c>
      <c r="H126" s="80">
        <v>51.45</v>
      </c>
      <c r="I126" s="80" t="s">
        <v>28</v>
      </c>
      <c r="J126" s="80" t="s">
        <v>28</v>
      </c>
      <c r="K126" s="80" t="s">
        <v>28</v>
      </c>
      <c r="L126" s="73" t="str">
        <f t="shared" si="18"/>
        <v/>
      </c>
      <c r="M126" s="73" t="str">
        <f t="shared" si="19"/>
        <v/>
      </c>
      <c r="N126" s="72" t="str">
        <f t="shared" si="20"/>
        <v>0127</v>
      </c>
      <c r="O126" s="74">
        <f t="shared" si="21"/>
        <v>0</v>
      </c>
      <c r="P126" s="72">
        <f t="shared" si="22"/>
        <v>0</v>
      </c>
      <c r="Q126" s="74">
        <f t="shared" si="23"/>
        <v>1</v>
      </c>
      <c r="R126" s="72" t="str">
        <f t="shared" si="24"/>
        <v/>
      </c>
      <c r="S126" s="72" t="str">
        <f t="shared" si="25"/>
        <v/>
      </c>
      <c r="AF126" s="18">
        <v>13570.178785724</v>
      </c>
      <c r="AG126" s="18">
        <v>65.860465116279101</v>
      </c>
      <c r="AI126" s="23">
        <f>'simulateur graphe PJ OQN'!$B$4</f>
        <v>1</v>
      </c>
      <c r="AJ126" s="24">
        <f t="shared" si="26"/>
        <v>51.45</v>
      </c>
      <c r="AK126" s="24">
        <f t="shared" si="27"/>
        <v>51.45</v>
      </c>
      <c r="AM126" t="str">
        <f t="shared" si="28"/>
        <v>ZONEHAUTE</v>
      </c>
      <c r="AN126" t="str">
        <f t="shared" si="29"/>
        <v>HDJ</v>
      </c>
      <c r="AO126" s="20" t="e">
        <f t="shared" si="30"/>
        <v>#VALUE!</v>
      </c>
      <c r="AP126" s="20">
        <f t="shared" si="31"/>
        <v>51.45</v>
      </c>
      <c r="AQ126" s="20" t="str">
        <f t="shared" si="31"/>
        <v>.</v>
      </c>
      <c r="AR126" s="20" t="str">
        <f t="shared" si="31"/>
        <v>.</v>
      </c>
      <c r="AS126" s="20" t="e">
        <f t="shared" si="32"/>
        <v>#VALUE!</v>
      </c>
      <c r="AT126" s="20" t="e">
        <f t="shared" si="17"/>
        <v>#VALUE!</v>
      </c>
      <c r="AU126" s="20">
        <f t="shared" si="33"/>
        <v>51.45</v>
      </c>
    </row>
    <row r="127" spans="1:47" ht="33.75">
      <c r="A127" s="54">
        <v>128</v>
      </c>
      <c r="B127" s="54" t="s">
        <v>258</v>
      </c>
      <c r="C127" s="58" t="s">
        <v>259</v>
      </c>
      <c r="D127" s="79">
        <v>36</v>
      </c>
      <c r="E127" s="79">
        <v>42</v>
      </c>
      <c r="F127" s="80">
        <v>3175.47</v>
      </c>
      <c r="G127" s="80">
        <v>88.21</v>
      </c>
      <c r="H127" s="80">
        <v>3175.47</v>
      </c>
      <c r="I127" s="80" t="s">
        <v>28</v>
      </c>
      <c r="J127" s="80" t="s">
        <v>28</v>
      </c>
      <c r="K127" s="80">
        <v>83.56</v>
      </c>
      <c r="L127" s="73">
        <f t="shared" si="18"/>
        <v>100.62</v>
      </c>
      <c r="M127" s="73">
        <f t="shared" si="19"/>
        <v>119.4</v>
      </c>
      <c r="N127" s="72" t="str">
        <f t="shared" si="20"/>
        <v>0127</v>
      </c>
      <c r="O127" s="74">
        <f t="shared" si="21"/>
        <v>6</v>
      </c>
      <c r="P127" s="72">
        <f t="shared" si="22"/>
        <v>0</v>
      </c>
      <c r="Q127" s="74">
        <f t="shared" si="23"/>
        <v>36</v>
      </c>
      <c r="R127" s="72" t="str">
        <f t="shared" si="24"/>
        <v/>
      </c>
      <c r="S127" s="72" t="str">
        <f t="shared" si="25"/>
        <v/>
      </c>
      <c r="AF127" s="18">
        <v>459.53986285226603</v>
      </c>
      <c r="AG127" s="18" t="s">
        <v>28</v>
      </c>
      <c r="AI127" s="23">
        <f>'simulateur graphe PJ OQN'!$B$4</f>
        <v>1</v>
      </c>
      <c r="AJ127" s="24">
        <f t="shared" si="26"/>
        <v>119.4</v>
      </c>
      <c r="AK127" s="24">
        <f t="shared" si="27"/>
        <v>119.4</v>
      </c>
      <c r="AM127" t="str">
        <f t="shared" si="28"/>
        <v>ZONEBASSE</v>
      </c>
      <c r="AN127" t="str">
        <f t="shared" si="29"/>
        <v>HC</v>
      </c>
      <c r="AO127" s="20">
        <f t="shared" si="30"/>
        <v>119.4</v>
      </c>
      <c r="AP127" s="20">
        <f t="shared" si="31"/>
        <v>3175.47</v>
      </c>
      <c r="AQ127" s="20" t="str">
        <f t="shared" si="31"/>
        <v>.</v>
      </c>
      <c r="AR127" s="20" t="str">
        <f t="shared" si="31"/>
        <v>.</v>
      </c>
      <c r="AS127" s="20">
        <f t="shared" si="32"/>
        <v>-250.49000000000024</v>
      </c>
      <c r="AT127" s="20">
        <f t="shared" si="17"/>
        <v>-1768.83</v>
      </c>
      <c r="AU127" s="20">
        <f t="shared" si="33"/>
        <v>3175.47</v>
      </c>
    </row>
    <row r="128" spans="1:47" ht="33.75">
      <c r="A128" s="54">
        <v>129</v>
      </c>
      <c r="B128" s="54" t="s">
        <v>260</v>
      </c>
      <c r="C128" s="58" t="s">
        <v>261</v>
      </c>
      <c r="D128" s="79">
        <v>50</v>
      </c>
      <c r="E128" s="79">
        <v>56</v>
      </c>
      <c r="F128" s="80">
        <v>5270.39</v>
      </c>
      <c r="G128" s="80">
        <v>105.41</v>
      </c>
      <c r="H128" s="80">
        <v>5270.39</v>
      </c>
      <c r="I128" s="80" t="s">
        <v>28</v>
      </c>
      <c r="J128" s="80" t="s">
        <v>28</v>
      </c>
      <c r="K128" s="80">
        <v>102.01</v>
      </c>
      <c r="L128" s="73">
        <f t="shared" si="18"/>
        <v>100.62</v>
      </c>
      <c r="M128" s="73">
        <f t="shared" si="19"/>
        <v>119.4</v>
      </c>
      <c r="N128" s="72" t="str">
        <f t="shared" si="20"/>
        <v>0127</v>
      </c>
      <c r="O128" s="74">
        <f t="shared" si="21"/>
        <v>6</v>
      </c>
      <c r="P128" s="72">
        <f t="shared" si="22"/>
        <v>0</v>
      </c>
      <c r="Q128" s="74">
        <f t="shared" si="23"/>
        <v>50</v>
      </c>
      <c r="R128" s="72" t="str">
        <f t="shared" si="24"/>
        <v/>
      </c>
      <c r="S128" s="72" t="str">
        <f t="shared" si="25"/>
        <v/>
      </c>
      <c r="AF128" s="18">
        <v>235.89788818086899</v>
      </c>
      <c r="AG128" s="18" t="s">
        <v>28</v>
      </c>
      <c r="AI128" s="23">
        <f>'simulateur graphe PJ OQN'!$B$4</f>
        <v>1</v>
      </c>
      <c r="AJ128" s="24">
        <f t="shared" si="26"/>
        <v>119.4</v>
      </c>
      <c r="AK128" s="24">
        <f t="shared" si="27"/>
        <v>119.4</v>
      </c>
      <c r="AM128" t="str">
        <f t="shared" si="28"/>
        <v>ZONEBASSE</v>
      </c>
      <c r="AN128" t="str">
        <f t="shared" si="29"/>
        <v>HC</v>
      </c>
      <c r="AO128" s="20">
        <f t="shared" si="30"/>
        <v>119.4</v>
      </c>
      <c r="AP128" s="20">
        <f t="shared" si="31"/>
        <v>5270.39</v>
      </c>
      <c r="AQ128" s="20" t="str">
        <f t="shared" si="31"/>
        <v>.</v>
      </c>
      <c r="AR128" s="20" t="str">
        <f t="shared" si="31"/>
        <v>.</v>
      </c>
      <c r="AS128" s="20">
        <f t="shared" si="32"/>
        <v>-340.15999999999985</v>
      </c>
      <c r="AT128" s="20">
        <f t="shared" si="17"/>
        <v>-216.45000000000073</v>
      </c>
      <c r="AU128" s="20">
        <f t="shared" si="33"/>
        <v>5270.39</v>
      </c>
    </row>
    <row r="129" spans="1:47" ht="45">
      <c r="A129" s="54">
        <v>130</v>
      </c>
      <c r="B129" s="54" t="s">
        <v>262</v>
      </c>
      <c r="C129" s="58" t="s">
        <v>263</v>
      </c>
      <c r="D129" s="79">
        <v>43</v>
      </c>
      <c r="E129" s="79">
        <v>49</v>
      </c>
      <c r="F129" s="80">
        <v>5252.02</v>
      </c>
      <c r="G129" s="80">
        <v>122.14</v>
      </c>
      <c r="H129" s="80">
        <v>5252.02</v>
      </c>
      <c r="I129" s="80" t="s">
        <v>28</v>
      </c>
      <c r="J129" s="80" t="s">
        <v>28</v>
      </c>
      <c r="K129" s="80">
        <v>109.42</v>
      </c>
      <c r="L129" s="73">
        <f t="shared" si="18"/>
        <v>100.62</v>
      </c>
      <c r="M129" s="73">
        <f t="shared" si="19"/>
        <v>119.4</v>
      </c>
      <c r="N129" s="72" t="str">
        <f t="shared" si="20"/>
        <v>0127</v>
      </c>
      <c r="O129" s="74">
        <f t="shared" si="21"/>
        <v>6</v>
      </c>
      <c r="P129" s="72">
        <f t="shared" si="22"/>
        <v>0</v>
      </c>
      <c r="Q129" s="74">
        <f t="shared" si="23"/>
        <v>43</v>
      </c>
      <c r="R129" s="72" t="str">
        <f t="shared" si="24"/>
        <v/>
      </c>
      <c r="S129" s="72" t="str">
        <f t="shared" si="25"/>
        <v/>
      </c>
      <c r="AF129" s="18">
        <v>148.730708759257</v>
      </c>
      <c r="AG129" s="18" t="s">
        <v>28</v>
      </c>
      <c r="AI129" s="23">
        <f>'simulateur graphe PJ OQN'!$B$4</f>
        <v>1</v>
      </c>
      <c r="AJ129" s="24">
        <f t="shared" si="26"/>
        <v>119.4</v>
      </c>
      <c r="AK129" s="24">
        <f t="shared" si="27"/>
        <v>119.4</v>
      </c>
      <c r="AM129" t="str">
        <f t="shared" si="28"/>
        <v>ZONEBASSE</v>
      </c>
      <c r="AN129" t="str">
        <f t="shared" si="29"/>
        <v>HC</v>
      </c>
      <c r="AO129" s="20">
        <f t="shared" si="30"/>
        <v>119.4</v>
      </c>
      <c r="AP129" s="20">
        <f t="shared" si="31"/>
        <v>5252.02</v>
      </c>
      <c r="AQ129" s="20" t="str">
        <f t="shared" si="31"/>
        <v>.</v>
      </c>
      <c r="AR129" s="20" t="str">
        <f t="shared" si="31"/>
        <v>.</v>
      </c>
      <c r="AS129" s="20">
        <f t="shared" si="32"/>
        <v>-0.13999999999941792</v>
      </c>
      <c r="AT129" s="20">
        <f t="shared" si="17"/>
        <v>783.06000000000131</v>
      </c>
      <c r="AU129" s="20">
        <f t="shared" si="33"/>
        <v>5252.02</v>
      </c>
    </row>
    <row r="130" spans="1:47" ht="45">
      <c r="A130" s="54">
        <v>131</v>
      </c>
      <c r="B130" s="54" t="s">
        <v>264</v>
      </c>
      <c r="C130" s="58" t="s">
        <v>265</v>
      </c>
      <c r="D130" s="79">
        <v>71</v>
      </c>
      <c r="E130" s="79">
        <v>77</v>
      </c>
      <c r="F130" s="80">
        <v>7625.23</v>
      </c>
      <c r="G130" s="80">
        <v>84.76</v>
      </c>
      <c r="H130" s="80">
        <v>7625.23</v>
      </c>
      <c r="I130" s="80" t="s">
        <v>28</v>
      </c>
      <c r="J130" s="80" t="s">
        <v>28</v>
      </c>
      <c r="K130" s="80">
        <v>109.42</v>
      </c>
      <c r="L130" s="73">
        <f t="shared" si="18"/>
        <v>100.62</v>
      </c>
      <c r="M130" s="73">
        <f t="shared" si="19"/>
        <v>119.4</v>
      </c>
      <c r="N130" s="72" t="str">
        <f t="shared" si="20"/>
        <v>0127</v>
      </c>
      <c r="O130" s="74">
        <f t="shared" si="21"/>
        <v>6</v>
      </c>
      <c r="P130" s="72">
        <f t="shared" si="22"/>
        <v>0</v>
      </c>
      <c r="Q130" s="74">
        <f t="shared" si="23"/>
        <v>71</v>
      </c>
      <c r="R130" s="72" t="str">
        <f t="shared" si="24"/>
        <v/>
      </c>
      <c r="S130" s="72" t="str">
        <f t="shared" si="25"/>
        <v/>
      </c>
      <c r="AF130" s="18">
        <v>5640.8674373133999</v>
      </c>
      <c r="AG130" s="18">
        <v>36.478873239436602</v>
      </c>
      <c r="AI130" s="23">
        <f>'simulateur graphe PJ OQN'!$B$4</f>
        <v>1</v>
      </c>
      <c r="AJ130" s="24">
        <f t="shared" si="26"/>
        <v>119.4</v>
      </c>
      <c r="AK130" s="24">
        <f t="shared" si="27"/>
        <v>119.4</v>
      </c>
      <c r="AM130" t="str">
        <f t="shared" si="28"/>
        <v>ZONEBASSE</v>
      </c>
      <c r="AN130" t="str">
        <f t="shared" si="29"/>
        <v>HC</v>
      </c>
      <c r="AO130" s="20">
        <f t="shared" si="30"/>
        <v>119.4</v>
      </c>
      <c r="AP130" s="20">
        <f t="shared" si="31"/>
        <v>7625.23</v>
      </c>
      <c r="AQ130" s="20" t="str">
        <f t="shared" si="31"/>
        <v>.</v>
      </c>
      <c r="AR130" s="20" t="str">
        <f t="shared" si="31"/>
        <v>.</v>
      </c>
      <c r="AS130" s="20">
        <f t="shared" si="32"/>
        <v>-690.69000000000051</v>
      </c>
      <c r="AT130" s="20">
        <f t="shared" si="17"/>
        <v>92.509999999998399</v>
      </c>
      <c r="AU130" s="20">
        <f t="shared" si="33"/>
        <v>7625.23</v>
      </c>
    </row>
    <row r="131" spans="1:47" ht="33.75">
      <c r="A131" s="54">
        <v>132</v>
      </c>
      <c r="B131" s="54" t="s">
        <v>266</v>
      </c>
      <c r="C131" s="58" t="s">
        <v>267</v>
      </c>
      <c r="D131" s="79">
        <v>15</v>
      </c>
      <c r="E131" s="79">
        <v>35</v>
      </c>
      <c r="F131" s="80">
        <v>1825.05</v>
      </c>
      <c r="G131" s="80">
        <v>121.67</v>
      </c>
      <c r="H131" s="80">
        <v>1825.05</v>
      </c>
      <c r="I131" s="80">
        <v>2545.1</v>
      </c>
      <c r="J131" s="80">
        <v>3215.97</v>
      </c>
      <c r="K131" s="80">
        <v>85.36</v>
      </c>
      <c r="L131" s="73">
        <f t="shared" si="18"/>
        <v>94.28</v>
      </c>
      <c r="M131" s="73">
        <f t="shared" si="19"/>
        <v>119.4</v>
      </c>
      <c r="N131" s="72" t="str">
        <f t="shared" si="20"/>
        <v>0127</v>
      </c>
      <c r="O131" s="74">
        <f t="shared" si="21"/>
        <v>20</v>
      </c>
      <c r="P131" s="72">
        <f t="shared" si="22"/>
        <v>1</v>
      </c>
      <c r="Q131" s="74">
        <f t="shared" si="23"/>
        <v>15</v>
      </c>
      <c r="R131" s="72">
        <f t="shared" si="24"/>
        <v>22</v>
      </c>
      <c r="S131" s="72">
        <f t="shared" si="25"/>
        <v>29</v>
      </c>
      <c r="AF131" s="18">
        <v>9396.7366465821397</v>
      </c>
      <c r="AG131" s="18">
        <v>53.968421052631598</v>
      </c>
      <c r="AI131" s="23">
        <f>'simulateur graphe PJ OQN'!$B$4</f>
        <v>1</v>
      </c>
      <c r="AJ131" s="24">
        <f t="shared" si="26"/>
        <v>119.4</v>
      </c>
      <c r="AK131" s="24">
        <f t="shared" si="27"/>
        <v>119.4</v>
      </c>
      <c r="AM131" t="str">
        <f t="shared" si="28"/>
        <v>ZONEBASSE</v>
      </c>
      <c r="AN131" t="str">
        <f t="shared" si="29"/>
        <v>HC</v>
      </c>
      <c r="AO131" s="20">
        <f t="shared" si="30"/>
        <v>119.4</v>
      </c>
      <c r="AP131" s="20">
        <f t="shared" si="31"/>
        <v>1825.05</v>
      </c>
      <c r="AQ131" s="20">
        <f t="shared" si="31"/>
        <v>2545.1</v>
      </c>
      <c r="AR131" s="20">
        <f t="shared" si="31"/>
        <v>3215.97</v>
      </c>
      <c r="AS131" s="20">
        <f t="shared" si="32"/>
        <v>313.73</v>
      </c>
      <c r="AT131" s="20">
        <f t="shared" ref="AT131:AT194" si="34">IF(P131=1,J131+(90-E131)*K131,H131+(90-E131)*K131)+(AI131-90)*L131</f>
        <v>-480.14999999999964</v>
      </c>
      <c r="AU131" s="20">
        <f t="shared" si="33"/>
        <v>1825.05</v>
      </c>
    </row>
    <row r="132" spans="1:47" ht="33.75">
      <c r="A132" s="54">
        <v>133</v>
      </c>
      <c r="B132" s="54" t="s">
        <v>268</v>
      </c>
      <c r="C132" s="58" t="s">
        <v>269</v>
      </c>
      <c r="D132" s="79">
        <v>50</v>
      </c>
      <c r="E132" s="79">
        <v>56</v>
      </c>
      <c r="F132" s="80">
        <v>5249.26</v>
      </c>
      <c r="G132" s="80">
        <v>96.58</v>
      </c>
      <c r="H132" s="80">
        <v>5249.26</v>
      </c>
      <c r="I132" s="80" t="s">
        <v>28</v>
      </c>
      <c r="J132" s="80" t="s">
        <v>28</v>
      </c>
      <c r="K132" s="80">
        <v>97.4</v>
      </c>
      <c r="L132" s="73">
        <f t="shared" ref="L132:L195" si="35">IFERROR(VLOOKUP(B132,$B$1326:$K$2467,6,0),"")</f>
        <v>94.28</v>
      </c>
      <c r="M132" s="73">
        <f t="shared" ref="M132:M195" si="36">IFERROR(VLOOKUP($B132,$B$2468:$K$3603,6,0),"")</f>
        <v>119.4</v>
      </c>
      <c r="N132" s="72" t="str">
        <f t="shared" ref="N132:N195" si="37">LEFT(B132,4)</f>
        <v>0127</v>
      </c>
      <c r="O132" s="74">
        <f t="shared" ref="O132:O195" si="38">E132-D132</f>
        <v>6</v>
      </c>
      <c r="P132" s="72">
        <f t="shared" ref="P132:P195" si="39">IF(O132=20,1,0)</f>
        <v>0</v>
      </c>
      <c r="Q132" s="74">
        <f t="shared" ref="Q132:Q195" si="40">D132</f>
        <v>50</v>
      </c>
      <c r="R132" s="72" t="str">
        <f t="shared" ref="R132:R195" si="41">IF(P132=1,Q132+7,"")</f>
        <v/>
      </c>
      <c r="S132" s="72" t="str">
        <f t="shared" ref="S132:S195" si="42">IF(P132=1,Q132+14,"")</f>
        <v/>
      </c>
      <c r="AF132" s="18">
        <v>8286.1211035884407</v>
      </c>
      <c r="AG132" s="18">
        <v>44.747826086956501</v>
      </c>
      <c r="AI132" s="23">
        <f>'simulateur graphe PJ OQN'!$B$4</f>
        <v>1</v>
      </c>
      <c r="AJ132" s="24">
        <f t="shared" ref="AJ132:AJ195" si="43">IF(AN132="HDJ",AU132,IF(AM132="ZONE90",AT132,IF(AM132="ZONEBASSE",AO132,IF(AM132="ZONEFORF1",AP132,IF(AM132="ZONEFORF2",AQ132,IF(AM132="ZONEFORF3",AR132,AS132))))))</f>
        <v>119.4</v>
      </c>
      <c r="AK132" s="24">
        <f t="shared" ref="AK132:AK195" si="44">AJ132/AI132</f>
        <v>119.4</v>
      </c>
      <c r="AM132" t="str">
        <f t="shared" ref="AM132:AM195" si="45">IF(AI132&gt;90,"ZONE90",IF(P132=1,IF(AI132&lt;D132,"ZONEBASSE",IF(AI132&lt;R132,"ZONEFORF1",IF(AI132&lt;S132,"ZONEFORF2",IF(AI132&lt;E132,"ZONEFORF3","ZONEHAUTE")))),IF(AI132&lt;D132,"ZONEBASSE",IF(AI132&lt;E132,"ZONEFORF1","ZONEHAUTE"))))</f>
        <v>ZONEBASSE</v>
      </c>
      <c r="AN132" t="str">
        <f t="shared" ref="AN132:AN195" si="46">IF(RIGHT(B132,1)="0","HDJ","HC")</f>
        <v>HC</v>
      </c>
      <c r="AO132" s="20">
        <f t="shared" ref="AO132:AO195" si="47">IF(AI132&lt;8,M132*AI132,F132-(D132-AI132)*G132)</f>
        <v>119.4</v>
      </c>
      <c r="AP132" s="20">
        <f t="shared" ref="AP132:AR195" si="48">H132</f>
        <v>5249.26</v>
      </c>
      <c r="AQ132" s="20" t="str">
        <f t="shared" si="48"/>
        <v>.</v>
      </c>
      <c r="AR132" s="20" t="str">
        <f t="shared" si="48"/>
        <v>.</v>
      </c>
      <c r="AS132" s="20">
        <f t="shared" ref="AS132:AS195" si="49">IF(P132=1,J132+(AI132-E132)*K132,H132+(AI132-E132)*K132)</f>
        <v>-107.73999999999978</v>
      </c>
      <c r="AT132" s="20">
        <f t="shared" si="34"/>
        <v>169.94000000000051</v>
      </c>
      <c r="AU132" s="20">
        <f t="shared" ref="AU132:AU195" si="50">AI132*H132</f>
        <v>5249.26</v>
      </c>
    </row>
    <row r="133" spans="1:47" ht="45">
      <c r="A133" s="54">
        <v>134</v>
      </c>
      <c r="B133" s="54" t="s">
        <v>270</v>
      </c>
      <c r="C133" s="58" t="s">
        <v>271</v>
      </c>
      <c r="D133" s="79">
        <v>15</v>
      </c>
      <c r="E133" s="79">
        <v>35</v>
      </c>
      <c r="F133" s="80">
        <v>2048.94</v>
      </c>
      <c r="G133" s="80">
        <v>136.6</v>
      </c>
      <c r="H133" s="80">
        <v>2048.94</v>
      </c>
      <c r="I133" s="80">
        <v>2773.05</v>
      </c>
      <c r="J133" s="80">
        <v>3482.86</v>
      </c>
      <c r="K133" s="80">
        <v>88.12</v>
      </c>
      <c r="L133" s="73">
        <f t="shared" si="35"/>
        <v>94.28</v>
      </c>
      <c r="M133" s="73">
        <f t="shared" si="36"/>
        <v>119.4</v>
      </c>
      <c r="N133" s="72" t="str">
        <f t="shared" si="37"/>
        <v>0127</v>
      </c>
      <c r="O133" s="74">
        <f t="shared" si="38"/>
        <v>20</v>
      </c>
      <c r="P133" s="72">
        <f t="shared" si="39"/>
        <v>1</v>
      </c>
      <c r="Q133" s="74">
        <f t="shared" si="40"/>
        <v>15</v>
      </c>
      <c r="R133" s="72">
        <f t="shared" si="41"/>
        <v>22</v>
      </c>
      <c r="S133" s="72">
        <f t="shared" si="42"/>
        <v>29</v>
      </c>
      <c r="AF133" s="18">
        <v>11362.739981732</v>
      </c>
      <c r="AG133" s="18">
        <v>64.406392694063896</v>
      </c>
      <c r="AI133" s="23">
        <f>'simulateur graphe PJ OQN'!$B$4</f>
        <v>1</v>
      </c>
      <c r="AJ133" s="24">
        <f t="shared" si="43"/>
        <v>119.4</v>
      </c>
      <c r="AK133" s="24">
        <f t="shared" si="44"/>
        <v>119.4</v>
      </c>
      <c r="AM133" t="str">
        <f t="shared" si="45"/>
        <v>ZONEBASSE</v>
      </c>
      <c r="AN133" t="str">
        <f t="shared" si="46"/>
        <v>HC</v>
      </c>
      <c r="AO133" s="20">
        <f t="shared" si="47"/>
        <v>119.4</v>
      </c>
      <c r="AP133" s="20">
        <f t="shared" si="48"/>
        <v>2048.94</v>
      </c>
      <c r="AQ133" s="20">
        <f t="shared" si="48"/>
        <v>2773.05</v>
      </c>
      <c r="AR133" s="20">
        <f t="shared" si="48"/>
        <v>3482.86</v>
      </c>
      <c r="AS133" s="20">
        <f t="shared" si="49"/>
        <v>486.7800000000002</v>
      </c>
      <c r="AT133" s="20">
        <f t="shared" si="34"/>
        <v>-61.459999999999127</v>
      </c>
      <c r="AU133" s="20">
        <f t="shared" si="50"/>
        <v>2048.94</v>
      </c>
    </row>
    <row r="134" spans="1:47" ht="45">
      <c r="A134" s="54">
        <v>135</v>
      </c>
      <c r="B134" s="54" t="s">
        <v>272</v>
      </c>
      <c r="C134" s="58" t="s">
        <v>273</v>
      </c>
      <c r="D134" s="79">
        <v>71</v>
      </c>
      <c r="E134" s="79">
        <v>77</v>
      </c>
      <c r="F134" s="80">
        <v>7416.77</v>
      </c>
      <c r="G134" s="80">
        <v>93.66</v>
      </c>
      <c r="H134" s="80">
        <v>7416.77</v>
      </c>
      <c r="I134" s="80" t="s">
        <v>28</v>
      </c>
      <c r="J134" s="80" t="s">
        <v>28</v>
      </c>
      <c r="K134" s="80">
        <v>100.15</v>
      </c>
      <c r="L134" s="73">
        <f t="shared" si="35"/>
        <v>94.28</v>
      </c>
      <c r="M134" s="73">
        <f t="shared" si="36"/>
        <v>119.4</v>
      </c>
      <c r="N134" s="72" t="str">
        <f t="shared" si="37"/>
        <v>0127</v>
      </c>
      <c r="O134" s="74">
        <f t="shared" si="38"/>
        <v>6</v>
      </c>
      <c r="P134" s="72">
        <f t="shared" si="39"/>
        <v>0</v>
      </c>
      <c r="Q134" s="74">
        <f t="shared" si="40"/>
        <v>71</v>
      </c>
      <c r="R134" s="72" t="str">
        <f t="shared" si="41"/>
        <v/>
      </c>
      <c r="S134" s="72" t="str">
        <f t="shared" si="42"/>
        <v/>
      </c>
      <c r="AF134" s="18">
        <v>6354.0024859962996</v>
      </c>
      <c r="AG134" s="18">
        <v>40.796791443850303</v>
      </c>
      <c r="AI134" s="23">
        <f>'simulateur graphe PJ OQN'!$B$4</f>
        <v>1</v>
      </c>
      <c r="AJ134" s="24">
        <f t="shared" si="43"/>
        <v>119.4</v>
      </c>
      <c r="AK134" s="24">
        <f t="shared" si="44"/>
        <v>119.4</v>
      </c>
      <c r="AM134" t="str">
        <f t="shared" si="45"/>
        <v>ZONEBASSE</v>
      </c>
      <c r="AN134" t="str">
        <f t="shared" si="46"/>
        <v>HC</v>
      </c>
      <c r="AO134" s="20">
        <f t="shared" si="47"/>
        <v>119.4</v>
      </c>
      <c r="AP134" s="20">
        <f t="shared" si="48"/>
        <v>7416.77</v>
      </c>
      <c r="AQ134" s="20" t="str">
        <f t="shared" si="48"/>
        <v>.</v>
      </c>
      <c r="AR134" s="20" t="str">
        <f t="shared" si="48"/>
        <v>.</v>
      </c>
      <c r="AS134" s="20">
        <f t="shared" si="49"/>
        <v>-194.63000000000011</v>
      </c>
      <c r="AT134" s="20">
        <f t="shared" si="34"/>
        <v>327.80000000000109</v>
      </c>
      <c r="AU134" s="20">
        <f t="shared" si="50"/>
        <v>7416.77</v>
      </c>
    </row>
    <row r="135" spans="1:47" ht="33.75">
      <c r="A135" s="54">
        <v>136</v>
      </c>
      <c r="B135" s="54" t="s">
        <v>274</v>
      </c>
      <c r="C135" s="58" t="s">
        <v>275</v>
      </c>
      <c r="D135" s="79">
        <v>8</v>
      </c>
      <c r="E135" s="79">
        <v>28</v>
      </c>
      <c r="F135" s="80">
        <v>1017.32</v>
      </c>
      <c r="G135" s="80">
        <v>127.17</v>
      </c>
      <c r="H135" s="80">
        <v>1017.32</v>
      </c>
      <c r="I135" s="80">
        <v>1726.15</v>
      </c>
      <c r="J135" s="80">
        <v>2372.86</v>
      </c>
      <c r="K135" s="80">
        <v>71.55</v>
      </c>
      <c r="L135" s="73">
        <f t="shared" si="35"/>
        <v>87.77</v>
      </c>
      <c r="M135" s="73">
        <f t="shared" si="36"/>
        <v>119.4</v>
      </c>
      <c r="N135" s="72" t="str">
        <f t="shared" si="37"/>
        <v>0127</v>
      </c>
      <c r="O135" s="74">
        <f t="shared" si="38"/>
        <v>20</v>
      </c>
      <c r="P135" s="72">
        <f t="shared" si="39"/>
        <v>1</v>
      </c>
      <c r="Q135" s="74">
        <f t="shared" si="40"/>
        <v>8</v>
      </c>
      <c r="R135" s="72">
        <f t="shared" si="41"/>
        <v>15</v>
      </c>
      <c r="S135" s="72">
        <f t="shared" si="42"/>
        <v>22</v>
      </c>
      <c r="AF135" s="18">
        <v>8851.3061713497009</v>
      </c>
      <c r="AG135" s="18">
        <v>54.5197657393851</v>
      </c>
      <c r="AI135" s="23">
        <f>'simulateur graphe PJ OQN'!$B$4</f>
        <v>1</v>
      </c>
      <c r="AJ135" s="24">
        <f t="shared" si="43"/>
        <v>119.4</v>
      </c>
      <c r="AK135" s="24">
        <f t="shared" si="44"/>
        <v>119.4</v>
      </c>
      <c r="AM135" t="str">
        <f t="shared" si="45"/>
        <v>ZONEBASSE</v>
      </c>
      <c r="AN135" t="str">
        <f t="shared" si="46"/>
        <v>HC</v>
      </c>
      <c r="AO135" s="20">
        <f t="shared" si="47"/>
        <v>119.4</v>
      </c>
      <c r="AP135" s="20">
        <f t="shared" si="48"/>
        <v>1017.32</v>
      </c>
      <c r="AQ135" s="20">
        <f t="shared" si="48"/>
        <v>1726.15</v>
      </c>
      <c r="AR135" s="20">
        <f t="shared" si="48"/>
        <v>2372.86</v>
      </c>
      <c r="AS135" s="20">
        <f t="shared" si="49"/>
        <v>441.01000000000022</v>
      </c>
      <c r="AT135" s="20">
        <f t="shared" si="34"/>
        <v>-1002.5700000000006</v>
      </c>
      <c r="AU135" s="20">
        <f t="shared" si="50"/>
        <v>1017.32</v>
      </c>
    </row>
    <row r="136" spans="1:47" ht="33.75">
      <c r="A136" s="54">
        <v>137</v>
      </c>
      <c r="B136" s="54" t="s">
        <v>276</v>
      </c>
      <c r="C136" s="58" t="s">
        <v>277</v>
      </c>
      <c r="D136" s="79">
        <v>8</v>
      </c>
      <c r="E136" s="79">
        <v>28</v>
      </c>
      <c r="F136" s="80">
        <v>1189.1600000000001</v>
      </c>
      <c r="G136" s="80">
        <v>148.65</v>
      </c>
      <c r="H136" s="80">
        <v>1189.1600000000001</v>
      </c>
      <c r="I136" s="80">
        <v>2084.4499999999998</v>
      </c>
      <c r="J136" s="80">
        <v>2838.43</v>
      </c>
      <c r="K136" s="80">
        <v>77.72</v>
      </c>
      <c r="L136" s="73">
        <f t="shared" si="35"/>
        <v>87.77</v>
      </c>
      <c r="M136" s="73">
        <f t="shared" si="36"/>
        <v>119.4</v>
      </c>
      <c r="N136" s="72" t="str">
        <f t="shared" si="37"/>
        <v>0127</v>
      </c>
      <c r="O136" s="74">
        <f t="shared" si="38"/>
        <v>20</v>
      </c>
      <c r="P136" s="72">
        <f t="shared" si="39"/>
        <v>1</v>
      </c>
      <c r="Q136" s="74">
        <f t="shared" si="40"/>
        <v>8</v>
      </c>
      <c r="R136" s="72">
        <f t="shared" si="41"/>
        <v>15</v>
      </c>
      <c r="S136" s="72">
        <f t="shared" si="42"/>
        <v>22</v>
      </c>
      <c r="AF136" s="18">
        <v>7449.9350889998004</v>
      </c>
      <c r="AG136" s="18">
        <v>45.5878787878788</v>
      </c>
      <c r="AI136" s="23">
        <f>'simulateur graphe PJ OQN'!$B$4</f>
        <v>1</v>
      </c>
      <c r="AJ136" s="24">
        <f t="shared" si="43"/>
        <v>119.4</v>
      </c>
      <c r="AK136" s="24">
        <f t="shared" si="44"/>
        <v>119.4</v>
      </c>
      <c r="AM136" t="str">
        <f t="shared" si="45"/>
        <v>ZONEBASSE</v>
      </c>
      <c r="AN136" t="str">
        <f t="shared" si="46"/>
        <v>HC</v>
      </c>
      <c r="AO136" s="20">
        <f t="shared" si="47"/>
        <v>119.4</v>
      </c>
      <c r="AP136" s="20">
        <f t="shared" si="48"/>
        <v>1189.1600000000001</v>
      </c>
      <c r="AQ136" s="20">
        <f t="shared" si="48"/>
        <v>2084.4499999999998</v>
      </c>
      <c r="AR136" s="20">
        <f t="shared" si="48"/>
        <v>2838.43</v>
      </c>
      <c r="AS136" s="20">
        <f t="shared" si="49"/>
        <v>739.98999999999978</v>
      </c>
      <c r="AT136" s="20">
        <f t="shared" si="34"/>
        <v>-154.46000000000004</v>
      </c>
      <c r="AU136" s="20">
        <f t="shared" si="50"/>
        <v>1189.1600000000001</v>
      </c>
    </row>
    <row r="137" spans="1:47" ht="45">
      <c r="A137" s="54">
        <v>138</v>
      </c>
      <c r="B137" s="54" t="s">
        <v>278</v>
      </c>
      <c r="C137" s="58" t="s">
        <v>279</v>
      </c>
      <c r="D137" s="79">
        <v>8</v>
      </c>
      <c r="E137" s="79">
        <v>28</v>
      </c>
      <c r="F137" s="80">
        <v>1337.81</v>
      </c>
      <c r="G137" s="80">
        <v>167.23</v>
      </c>
      <c r="H137" s="80">
        <v>1337.81</v>
      </c>
      <c r="I137" s="80">
        <v>2192.9699999999998</v>
      </c>
      <c r="J137" s="80">
        <v>3021.46</v>
      </c>
      <c r="K137" s="80">
        <v>85.62</v>
      </c>
      <c r="L137" s="73">
        <f t="shared" si="35"/>
        <v>87.77</v>
      </c>
      <c r="M137" s="73">
        <f t="shared" si="36"/>
        <v>119.4</v>
      </c>
      <c r="N137" s="72" t="str">
        <f t="shared" si="37"/>
        <v>0127</v>
      </c>
      <c r="O137" s="74">
        <f t="shared" si="38"/>
        <v>20</v>
      </c>
      <c r="P137" s="72">
        <f t="shared" si="39"/>
        <v>1</v>
      </c>
      <c r="Q137" s="74">
        <f t="shared" si="40"/>
        <v>8</v>
      </c>
      <c r="R137" s="72">
        <f t="shared" si="41"/>
        <v>15</v>
      </c>
      <c r="S137" s="72">
        <f t="shared" si="42"/>
        <v>22</v>
      </c>
      <c r="AF137" s="18">
        <v>11136.8803896393</v>
      </c>
      <c r="AG137" s="18">
        <v>65.798368298368302</v>
      </c>
      <c r="AI137" s="23">
        <f>'simulateur graphe PJ OQN'!$B$4</f>
        <v>1</v>
      </c>
      <c r="AJ137" s="24">
        <f t="shared" si="43"/>
        <v>119.4</v>
      </c>
      <c r="AK137" s="24">
        <f t="shared" si="44"/>
        <v>119.4</v>
      </c>
      <c r="AM137" t="str">
        <f t="shared" si="45"/>
        <v>ZONEBASSE</v>
      </c>
      <c r="AN137" t="str">
        <f t="shared" si="46"/>
        <v>HC</v>
      </c>
      <c r="AO137" s="20">
        <f t="shared" si="47"/>
        <v>119.4</v>
      </c>
      <c r="AP137" s="20">
        <f t="shared" si="48"/>
        <v>1337.81</v>
      </c>
      <c r="AQ137" s="20">
        <f t="shared" si="48"/>
        <v>2192.9699999999998</v>
      </c>
      <c r="AR137" s="20">
        <f t="shared" si="48"/>
        <v>3021.46</v>
      </c>
      <c r="AS137" s="20">
        <f t="shared" si="49"/>
        <v>709.7199999999998</v>
      </c>
      <c r="AT137" s="20">
        <f t="shared" si="34"/>
        <v>518.37000000000171</v>
      </c>
      <c r="AU137" s="20">
        <f t="shared" si="50"/>
        <v>1337.81</v>
      </c>
    </row>
    <row r="138" spans="1:47" ht="45">
      <c r="A138" s="54">
        <v>139</v>
      </c>
      <c r="B138" s="54" t="s">
        <v>280</v>
      </c>
      <c r="C138" s="58" t="s">
        <v>281</v>
      </c>
      <c r="D138" s="79">
        <v>64</v>
      </c>
      <c r="E138" s="79">
        <v>70</v>
      </c>
      <c r="F138" s="80">
        <v>6804.57</v>
      </c>
      <c r="G138" s="80">
        <v>90.07</v>
      </c>
      <c r="H138" s="80">
        <v>6804.57</v>
      </c>
      <c r="I138" s="80" t="s">
        <v>28</v>
      </c>
      <c r="J138" s="80" t="s">
        <v>28</v>
      </c>
      <c r="K138" s="80">
        <v>102.02</v>
      </c>
      <c r="L138" s="73">
        <f t="shared" si="35"/>
        <v>87.77</v>
      </c>
      <c r="M138" s="73">
        <f t="shared" si="36"/>
        <v>119.4</v>
      </c>
      <c r="N138" s="72" t="str">
        <f t="shared" si="37"/>
        <v>0127</v>
      </c>
      <c r="O138" s="74">
        <f t="shared" si="38"/>
        <v>6</v>
      </c>
      <c r="P138" s="72">
        <f t="shared" si="39"/>
        <v>0</v>
      </c>
      <c r="Q138" s="74">
        <f t="shared" si="40"/>
        <v>64</v>
      </c>
      <c r="R138" s="72" t="str">
        <f t="shared" si="41"/>
        <v/>
      </c>
      <c r="S138" s="72" t="str">
        <f t="shared" si="42"/>
        <v/>
      </c>
      <c r="AF138" s="18">
        <v>4806.0376360436303</v>
      </c>
      <c r="AG138" s="18">
        <v>33.934407364787099</v>
      </c>
      <c r="AI138" s="23">
        <f>'simulateur graphe PJ OQN'!$B$4</f>
        <v>1</v>
      </c>
      <c r="AJ138" s="24">
        <f t="shared" si="43"/>
        <v>119.4</v>
      </c>
      <c r="AK138" s="24">
        <f t="shared" si="44"/>
        <v>119.4</v>
      </c>
      <c r="AM138" t="str">
        <f t="shared" si="45"/>
        <v>ZONEBASSE</v>
      </c>
      <c r="AN138" t="str">
        <f t="shared" si="46"/>
        <v>HC</v>
      </c>
      <c r="AO138" s="20">
        <f t="shared" si="47"/>
        <v>119.4</v>
      </c>
      <c r="AP138" s="20">
        <f t="shared" si="48"/>
        <v>6804.57</v>
      </c>
      <c r="AQ138" s="20" t="str">
        <f t="shared" si="48"/>
        <v>.</v>
      </c>
      <c r="AR138" s="20" t="str">
        <f t="shared" si="48"/>
        <v>.</v>
      </c>
      <c r="AS138" s="20">
        <f t="shared" si="49"/>
        <v>-234.8100000000004</v>
      </c>
      <c r="AT138" s="20">
        <f t="shared" si="34"/>
        <v>1033.4399999999996</v>
      </c>
      <c r="AU138" s="20">
        <f t="shared" si="50"/>
        <v>6804.57</v>
      </c>
    </row>
    <row r="139" spans="1:47" ht="45">
      <c r="A139" s="54">
        <v>140</v>
      </c>
      <c r="B139" s="54" t="s">
        <v>282</v>
      </c>
      <c r="C139" s="58" t="s">
        <v>2683</v>
      </c>
      <c r="D139" s="79">
        <v>1</v>
      </c>
      <c r="E139" s="79">
        <v>1</v>
      </c>
      <c r="F139" s="80" t="s">
        <v>28</v>
      </c>
      <c r="G139" s="80" t="s">
        <v>28</v>
      </c>
      <c r="H139" s="80">
        <v>132.26</v>
      </c>
      <c r="I139" s="80" t="s">
        <v>28</v>
      </c>
      <c r="J139" s="80" t="s">
        <v>28</v>
      </c>
      <c r="K139" s="80" t="s">
        <v>28</v>
      </c>
      <c r="L139" s="73" t="str">
        <f t="shared" si="35"/>
        <v/>
      </c>
      <c r="M139" s="73" t="str">
        <f t="shared" si="36"/>
        <v/>
      </c>
      <c r="N139" s="72" t="str">
        <f t="shared" si="37"/>
        <v>0130</v>
      </c>
      <c r="O139" s="74">
        <f t="shared" si="38"/>
        <v>0</v>
      </c>
      <c r="P139" s="72">
        <f t="shared" si="39"/>
        <v>0</v>
      </c>
      <c r="Q139" s="74">
        <f t="shared" si="40"/>
        <v>1</v>
      </c>
      <c r="R139" s="72" t="str">
        <f t="shared" si="41"/>
        <v/>
      </c>
      <c r="S139" s="72" t="str">
        <f t="shared" si="42"/>
        <v/>
      </c>
      <c r="AF139" s="18">
        <v>7019.4869173925399</v>
      </c>
      <c r="AG139" s="18">
        <v>40.0729684908789</v>
      </c>
      <c r="AI139" s="23">
        <f>'simulateur graphe PJ OQN'!$B$4</f>
        <v>1</v>
      </c>
      <c r="AJ139" s="24">
        <f t="shared" si="43"/>
        <v>132.26</v>
      </c>
      <c r="AK139" s="24">
        <f t="shared" si="44"/>
        <v>132.26</v>
      </c>
      <c r="AM139" t="str">
        <f t="shared" si="45"/>
        <v>ZONEHAUTE</v>
      </c>
      <c r="AN139" t="str">
        <f t="shared" si="46"/>
        <v>HDJ</v>
      </c>
      <c r="AO139" s="20" t="e">
        <f t="shared" si="47"/>
        <v>#VALUE!</v>
      </c>
      <c r="AP139" s="20">
        <f t="shared" si="48"/>
        <v>132.26</v>
      </c>
      <c r="AQ139" s="20" t="str">
        <f t="shared" si="48"/>
        <v>.</v>
      </c>
      <c r="AR139" s="20" t="str">
        <f t="shared" si="48"/>
        <v>.</v>
      </c>
      <c r="AS139" s="20" t="e">
        <f t="shared" si="49"/>
        <v>#VALUE!</v>
      </c>
      <c r="AT139" s="20" t="e">
        <f t="shared" si="34"/>
        <v>#VALUE!</v>
      </c>
      <c r="AU139" s="20">
        <f t="shared" si="50"/>
        <v>132.26</v>
      </c>
    </row>
    <row r="140" spans="1:47" ht="45">
      <c r="A140" s="54">
        <v>141</v>
      </c>
      <c r="B140" s="54" t="s">
        <v>283</v>
      </c>
      <c r="C140" s="58" t="s">
        <v>2684</v>
      </c>
      <c r="D140" s="79">
        <v>1</v>
      </c>
      <c r="E140" s="79">
        <v>1</v>
      </c>
      <c r="F140" s="80" t="s">
        <v>28</v>
      </c>
      <c r="G140" s="80" t="s">
        <v>28</v>
      </c>
      <c r="H140" s="80">
        <v>113.87</v>
      </c>
      <c r="I140" s="80" t="s">
        <v>28</v>
      </c>
      <c r="J140" s="80" t="s">
        <v>28</v>
      </c>
      <c r="K140" s="80" t="s">
        <v>28</v>
      </c>
      <c r="L140" s="73" t="str">
        <f t="shared" si="35"/>
        <v/>
      </c>
      <c r="M140" s="73" t="str">
        <f t="shared" si="36"/>
        <v/>
      </c>
      <c r="N140" s="72" t="str">
        <f t="shared" si="37"/>
        <v>0130</v>
      </c>
      <c r="O140" s="74">
        <f t="shared" si="38"/>
        <v>0</v>
      </c>
      <c r="P140" s="72">
        <f t="shared" si="39"/>
        <v>0</v>
      </c>
      <c r="Q140" s="74">
        <f t="shared" si="40"/>
        <v>1</v>
      </c>
      <c r="R140" s="72" t="str">
        <f t="shared" si="41"/>
        <v/>
      </c>
      <c r="S140" s="72" t="str">
        <f t="shared" si="42"/>
        <v/>
      </c>
      <c r="AF140" s="18">
        <v>5908.0373588394696</v>
      </c>
      <c r="AG140" s="18">
        <v>35.5339105339105</v>
      </c>
      <c r="AI140" s="23">
        <f>'simulateur graphe PJ OQN'!$B$4</f>
        <v>1</v>
      </c>
      <c r="AJ140" s="24">
        <f t="shared" si="43"/>
        <v>113.87</v>
      </c>
      <c r="AK140" s="24">
        <f t="shared" si="44"/>
        <v>113.87</v>
      </c>
      <c r="AM140" t="str">
        <f t="shared" si="45"/>
        <v>ZONEHAUTE</v>
      </c>
      <c r="AN140" t="str">
        <f t="shared" si="46"/>
        <v>HDJ</v>
      </c>
      <c r="AO140" s="20" t="e">
        <f t="shared" si="47"/>
        <v>#VALUE!</v>
      </c>
      <c r="AP140" s="20">
        <f t="shared" si="48"/>
        <v>113.87</v>
      </c>
      <c r="AQ140" s="20" t="str">
        <f t="shared" si="48"/>
        <v>.</v>
      </c>
      <c r="AR140" s="20" t="str">
        <f t="shared" si="48"/>
        <v>.</v>
      </c>
      <c r="AS140" s="20" t="e">
        <f t="shared" si="49"/>
        <v>#VALUE!</v>
      </c>
      <c r="AT140" s="20" t="e">
        <f t="shared" si="34"/>
        <v>#VALUE!</v>
      </c>
      <c r="AU140" s="20">
        <f t="shared" si="50"/>
        <v>113.87</v>
      </c>
    </row>
    <row r="141" spans="1:47" ht="45">
      <c r="A141" s="54">
        <v>142</v>
      </c>
      <c r="B141" s="54" t="s">
        <v>284</v>
      </c>
      <c r="C141" s="58" t="s">
        <v>2685</v>
      </c>
      <c r="D141" s="79">
        <v>1</v>
      </c>
      <c r="E141" s="79">
        <v>1</v>
      </c>
      <c r="F141" s="80" t="s">
        <v>28</v>
      </c>
      <c r="G141" s="80" t="s">
        <v>28</v>
      </c>
      <c r="H141" s="80">
        <v>118.59</v>
      </c>
      <c r="I141" s="80" t="s">
        <v>28</v>
      </c>
      <c r="J141" s="80" t="s">
        <v>28</v>
      </c>
      <c r="K141" s="80" t="s">
        <v>28</v>
      </c>
      <c r="L141" s="73" t="str">
        <f t="shared" si="35"/>
        <v/>
      </c>
      <c r="M141" s="73" t="str">
        <f t="shared" si="36"/>
        <v/>
      </c>
      <c r="N141" s="72" t="str">
        <f t="shared" si="37"/>
        <v>0130</v>
      </c>
      <c r="O141" s="74">
        <f t="shared" si="38"/>
        <v>0</v>
      </c>
      <c r="P141" s="72">
        <f t="shared" si="39"/>
        <v>0</v>
      </c>
      <c r="Q141" s="74">
        <f t="shared" si="40"/>
        <v>1</v>
      </c>
      <c r="R141" s="72" t="str">
        <f t="shared" si="41"/>
        <v/>
      </c>
      <c r="S141" s="72" t="str">
        <f t="shared" si="42"/>
        <v/>
      </c>
      <c r="AF141" s="18">
        <v>10526.6544062171</v>
      </c>
      <c r="AG141" s="18">
        <v>61.415183867141202</v>
      </c>
      <c r="AI141" s="23">
        <f>'simulateur graphe PJ OQN'!$B$4</f>
        <v>1</v>
      </c>
      <c r="AJ141" s="24">
        <f t="shared" si="43"/>
        <v>118.59</v>
      </c>
      <c r="AK141" s="24">
        <f t="shared" si="44"/>
        <v>118.59</v>
      </c>
      <c r="AM141" t="str">
        <f t="shared" si="45"/>
        <v>ZONEHAUTE</v>
      </c>
      <c r="AN141" t="str">
        <f t="shared" si="46"/>
        <v>HDJ</v>
      </c>
      <c r="AO141" s="20" t="e">
        <f t="shared" si="47"/>
        <v>#VALUE!</v>
      </c>
      <c r="AP141" s="20">
        <f t="shared" si="48"/>
        <v>118.59</v>
      </c>
      <c r="AQ141" s="20" t="str">
        <f t="shared" si="48"/>
        <v>.</v>
      </c>
      <c r="AR141" s="20" t="str">
        <f t="shared" si="48"/>
        <v>.</v>
      </c>
      <c r="AS141" s="20" t="e">
        <f t="shared" si="49"/>
        <v>#VALUE!</v>
      </c>
      <c r="AT141" s="20" t="e">
        <f t="shared" si="34"/>
        <v>#VALUE!</v>
      </c>
      <c r="AU141" s="20">
        <f t="shared" si="50"/>
        <v>118.59</v>
      </c>
    </row>
    <row r="142" spans="1:47" ht="45">
      <c r="A142" s="54">
        <v>143</v>
      </c>
      <c r="B142" s="54" t="s">
        <v>285</v>
      </c>
      <c r="C142" s="58" t="s">
        <v>2686</v>
      </c>
      <c r="D142" s="79">
        <v>15</v>
      </c>
      <c r="E142" s="79">
        <v>35</v>
      </c>
      <c r="F142" s="80">
        <v>2594.2800000000002</v>
      </c>
      <c r="G142" s="80">
        <v>172.95</v>
      </c>
      <c r="H142" s="80">
        <v>2594.2800000000002</v>
      </c>
      <c r="I142" s="80">
        <v>3552.38</v>
      </c>
      <c r="J142" s="80">
        <v>4321.67</v>
      </c>
      <c r="K142" s="80">
        <v>118.22</v>
      </c>
      <c r="L142" s="73">
        <f t="shared" si="35"/>
        <v>133.85</v>
      </c>
      <c r="M142" s="73">
        <f t="shared" si="36"/>
        <v>135.66999999999999</v>
      </c>
      <c r="N142" s="72" t="str">
        <f t="shared" si="37"/>
        <v>0130</v>
      </c>
      <c r="O142" s="74">
        <f t="shared" si="38"/>
        <v>20</v>
      </c>
      <c r="P142" s="72">
        <f t="shared" si="39"/>
        <v>1</v>
      </c>
      <c r="Q142" s="74">
        <f t="shared" si="40"/>
        <v>15</v>
      </c>
      <c r="R142" s="72">
        <f t="shared" si="41"/>
        <v>22</v>
      </c>
      <c r="S142" s="72">
        <f t="shared" si="42"/>
        <v>29</v>
      </c>
      <c r="AF142" s="18">
        <v>490.95404244176598</v>
      </c>
      <c r="AG142" s="18" t="s">
        <v>28</v>
      </c>
      <c r="AI142" s="23">
        <f>'simulateur graphe PJ OQN'!$B$4</f>
        <v>1</v>
      </c>
      <c r="AJ142" s="24">
        <f t="shared" si="43"/>
        <v>135.66999999999999</v>
      </c>
      <c r="AK142" s="24">
        <f t="shared" si="44"/>
        <v>135.66999999999999</v>
      </c>
      <c r="AM142" t="str">
        <f t="shared" si="45"/>
        <v>ZONEBASSE</v>
      </c>
      <c r="AN142" t="str">
        <f t="shared" si="46"/>
        <v>HC</v>
      </c>
      <c r="AO142" s="20">
        <f t="shared" si="47"/>
        <v>135.66999999999999</v>
      </c>
      <c r="AP142" s="20">
        <f t="shared" si="48"/>
        <v>2594.2800000000002</v>
      </c>
      <c r="AQ142" s="20">
        <f t="shared" si="48"/>
        <v>3552.38</v>
      </c>
      <c r="AR142" s="20">
        <f t="shared" si="48"/>
        <v>4321.67</v>
      </c>
      <c r="AS142" s="20">
        <f t="shared" si="49"/>
        <v>302.19000000000005</v>
      </c>
      <c r="AT142" s="20">
        <f t="shared" si="34"/>
        <v>-1088.8799999999992</v>
      </c>
      <c r="AU142" s="20">
        <f t="shared" si="50"/>
        <v>2594.2800000000002</v>
      </c>
    </row>
    <row r="143" spans="1:47" ht="45">
      <c r="A143" s="54">
        <v>144</v>
      </c>
      <c r="B143" s="54" t="s">
        <v>286</v>
      </c>
      <c r="C143" s="58" t="s">
        <v>2687</v>
      </c>
      <c r="D143" s="79">
        <v>22</v>
      </c>
      <c r="E143" s="79">
        <v>42</v>
      </c>
      <c r="F143" s="80">
        <v>3558.34</v>
      </c>
      <c r="G143" s="80">
        <v>137.72</v>
      </c>
      <c r="H143" s="80">
        <v>3558.34</v>
      </c>
      <c r="I143" s="80">
        <v>4328.92</v>
      </c>
      <c r="J143" s="80">
        <v>5406.5</v>
      </c>
      <c r="K143" s="80">
        <v>128.72999999999999</v>
      </c>
      <c r="L143" s="73">
        <f t="shared" si="35"/>
        <v>133.85</v>
      </c>
      <c r="M143" s="73">
        <f t="shared" si="36"/>
        <v>135.66999999999999</v>
      </c>
      <c r="N143" s="72" t="str">
        <f t="shared" si="37"/>
        <v>0130</v>
      </c>
      <c r="O143" s="74">
        <f t="shared" si="38"/>
        <v>20</v>
      </c>
      <c r="P143" s="72">
        <f t="shared" si="39"/>
        <v>1</v>
      </c>
      <c r="Q143" s="74">
        <f t="shared" si="40"/>
        <v>22</v>
      </c>
      <c r="R143" s="72">
        <f t="shared" si="41"/>
        <v>29</v>
      </c>
      <c r="S143" s="72">
        <f t="shared" si="42"/>
        <v>36</v>
      </c>
      <c r="AF143" s="18">
        <v>386.86081048878401</v>
      </c>
      <c r="AG143" s="18" t="s">
        <v>28</v>
      </c>
      <c r="AI143" s="23">
        <f>'simulateur graphe PJ OQN'!$B$4</f>
        <v>1</v>
      </c>
      <c r="AJ143" s="24">
        <f t="shared" si="43"/>
        <v>135.66999999999999</v>
      </c>
      <c r="AK143" s="24">
        <f t="shared" si="44"/>
        <v>135.66999999999999</v>
      </c>
      <c r="AM143" t="str">
        <f t="shared" si="45"/>
        <v>ZONEBASSE</v>
      </c>
      <c r="AN143" t="str">
        <f t="shared" si="46"/>
        <v>HC</v>
      </c>
      <c r="AO143" s="20">
        <f t="shared" si="47"/>
        <v>135.66999999999999</v>
      </c>
      <c r="AP143" s="20">
        <f t="shared" si="48"/>
        <v>3558.34</v>
      </c>
      <c r="AQ143" s="20">
        <f t="shared" si="48"/>
        <v>4328.92</v>
      </c>
      <c r="AR143" s="20">
        <f t="shared" si="48"/>
        <v>5406.5</v>
      </c>
      <c r="AS143" s="20">
        <f t="shared" si="49"/>
        <v>128.57000000000062</v>
      </c>
      <c r="AT143" s="20">
        <f t="shared" si="34"/>
        <v>-327.11000000000058</v>
      </c>
      <c r="AU143" s="20">
        <f t="shared" si="50"/>
        <v>3558.34</v>
      </c>
    </row>
    <row r="144" spans="1:47" ht="56.25">
      <c r="A144" s="54">
        <v>145</v>
      </c>
      <c r="B144" s="54" t="s">
        <v>287</v>
      </c>
      <c r="C144" s="58" t="s">
        <v>2688</v>
      </c>
      <c r="D144" s="79">
        <v>15</v>
      </c>
      <c r="E144" s="79">
        <v>35</v>
      </c>
      <c r="F144" s="80">
        <v>2441.42</v>
      </c>
      <c r="G144" s="80">
        <v>162.76</v>
      </c>
      <c r="H144" s="80">
        <v>2441.42</v>
      </c>
      <c r="I144" s="80">
        <v>3348.13</v>
      </c>
      <c r="J144" s="80">
        <v>4218.25</v>
      </c>
      <c r="K144" s="80">
        <v>114.8</v>
      </c>
      <c r="L144" s="73">
        <f t="shared" si="35"/>
        <v>133.85</v>
      </c>
      <c r="M144" s="73">
        <f t="shared" si="36"/>
        <v>135.66999999999999</v>
      </c>
      <c r="N144" s="72" t="str">
        <f t="shared" si="37"/>
        <v>0130</v>
      </c>
      <c r="O144" s="74">
        <f t="shared" si="38"/>
        <v>20</v>
      </c>
      <c r="P144" s="72">
        <f t="shared" si="39"/>
        <v>1</v>
      </c>
      <c r="Q144" s="74">
        <f t="shared" si="40"/>
        <v>15</v>
      </c>
      <c r="R144" s="72">
        <f t="shared" si="41"/>
        <v>22</v>
      </c>
      <c r="S144" s="72">
        <f t="shared" si="42"/>
        <v>29</v>
      </c>
      <c r="AF144" s="18">
        <v>305.29407420375202</v>
      </c>
      <c r="AG144" s="18" t="s">
        <v>28</v>
      </c>
      <c r="AI144" s="23">
        <f>'simulateur graphe PJ OQN'!$B$4</f>
        <v>1</v>
      </c>
      <c r="AJ144" s="24">
        <f t="shared" si="43"/>
        <v>135.66999999999999</v>
      </c>
      <c r="AK144" s="24">
        <f t="shared" si="44"/>
        <v>135.66999999999999</v>
      </c>
      <c r="AM144" t="str">
        <f t="shared" si="45"/>
        <v>ZONEBASSE</v>
      </c>
      <c r="AN144" t="str">
        <f t="shared" si="46"/>
        <v>HC</v>
      </c>
      <c r="AO144" s="20">
        <f t="shared" si="47"/>
        <v>135.66999999999999</v>
      </c>
      <c r="AP144" s="20">
        <f t="shared" si="48"/>
        <v>2441.42</v>
      </c>
      <c r="AQ144" s="20">
        <f t="shared" si="48"/>
        <v>3348.13</v>
      </c>
      <c r="AR144" s="20">
        <f t="shared" si="48"/>
        <v>4218.25</v>
      </c>
      <c r="AS144" s="20">
        <f t="shared" si="49"/>
        <v>315.05000000000018</v>
      </c>
      <c r="AT144" s="20">
        <f t="shared" si="34"/>
        <v>-1380.3999999999996</v>
      </c>
      <c r="AU144" s="20">
        <f t="shared" si="50"/>
        <v>2441.42</v>
      </c>
    </row>
    <row r="145" spans="1:47" ht="56.25">
      <c r="A145" s="54">
        <v>146</v>
      </c>
      <c r="B145" s="54" t="s">
        <v>288</v>
      </c>
      <c r="C145" s="58" t="s">
        <v>2689</v>
      </c>
      <c r="D145" s="79">
        <v>22</v>
      </c>
      <c r="E145" s="79">
        <v>42</v>
      </c>
      <c r="F145" s="80">
        <v>3839.31</v>
      </c>
      <c r="G145" s="80">
        <v>174.51</v>
      </c>
      <c r="H145" s="80">
        <v>3839.31</v>
      </c>
      <c r="I145" s="80">
        <v>4698.1000000000004</v>
      </c>
      <c r="J145" s="80">
        <v>5861.62</v>
      </c>
      <c r="K145" s="80">
        <v>128.4</v>
      </c>
      <c r="L145" s="73">
        <f t="shared" si="35"/>
        <v>133.85</v>
      </c>
      <c r="M145" s="73">
        <f t="shared" si="36"/>
        <v>135.66999999999999</v>
      </c>
      <c r="N145" s="72" t="str">
        <f t="shared" si="37"/>
        <v>0130</v>
      </c>
      <c r="O145" s="74">
        <f t="shared" si="38"/>
        <v>20</v>
      </c>
      <c r="P145" s="72">
        <f t="shared" si="39"/>
        <v>1</v>
      </c>
      <c r="Q145" s="74">
        <f t="shared" si="40"/>
        <v>22</v>
      </c>
      <c r="R145" s="72">
        <f t="shared" si="41"/>
        <v>29</v>
      </c>
      <c r="S145" s="72">
        <f t="shared" si="42"/>
        <v>36</v>
      </c>
      <c r="AF145" s="18">
        <v>7149.4490762666201</v>
      </c>
      <c r="AG145" s="18">
        <v>35.081632653061199</v>
      </c>
      <c r="AI145" s="23">
        <f>'simulateur graphe PJ OQN'!$B$4</f>
        <v>1</v>
      </c>
      <c r="AJ145" s="24">
        <f t="shared" si="43"/>
        <v>135.66999999999999</v>
      </c>
      <c r="AK145" s="24">
        <f t="shared" si="44"/>
        <v>135.66999999999999</v>
      </c>
      <c r="AM145" t="str">
        <f t="shared" si="45"/>
        <v>ZONEBASSE</v>
      </c>
      <c r="AN145" t="str">
        <f t="shared" si="46"/>
        <v>HC</v>
      </c>
      <c r="AO145" s="20">
        <f t="shared" si="47"/>
        <v>135.66999999999999</v>
      </c>
      <c r="AP145" s="20">
        <f t="shared" si="48"/>
        <v>3839.31</v>
      </c>
      <c r="AQ145" s="20">
        <f t="shared" si="48"/>
        <v>4698.1000000000004</v>
      </c>
      <c r="AR145" s="20">
        <f t="shared" si="48"/>
        <v>5861.62</v>
      </c>
      <c r="AS145" s="20">
        <f t="shared" si="49"/>
        <v>597.21999999999935</v>
      </c>
      <c r="AT145" s="20">
        <f t="shared" si="34"/>
        <v>112.17000000000007</v>
      </c>
      <c r="AU145" s="20">
        <f t="shared" si="50"/>
        <v>3839.31</v>
      </c>
    </row>
    <row r="146" spans="1:47" ht="56.25">
      <c r="A146" s="54">
        <v>147</v>
      </c>
      <c r="B146" s="54" t="s">
        <v>289</v>
      </c>
      <c r="C146" s="58" t="s">
        <v>2690</v>
      </c>
      <c r="D146" s="79">
        <v>43</v>
      </c>
      <c r="E146" s="79">
        <v>49</v>
      </c>
      <c r="F146" s="80">
        <v>5922.65</v>
      </c>
      <c r="G146" s="80">
        <v>137.74</v>
      </c>
      <c r="H146" s="80">
        <v>5922.65</v>
      </c>
      <c r="I146" s="80" t="s">
        <v>28</v>
      </c>
      <c r="J146" s="80" t="s">
        <v>28</v>
      </c>
      <c r="K146" s="80">
        <v>128.4</v>
      </c>
      <c r="L146" s="73">
        <f t="shared" si="35"/>
        <v>133.85</v>
      </c>
      <c r="M146" s="73">
        <f t="shared" si="36"/>
        <v>135.66999999999999</v>
      </c>
      <c r="N146" s="72" t="str">
        <f t="shared" si="37"/>
        <v>0130</v>
      </c>
      <c r="O146" s="74">
        <f t="shared" si="38"/>
        <v>6</v>
      </c>
      <c r="P146" s="72">
        <f t="shared" si="39"/>
        <v>0</v>
      </c>
      <c r="Q146" s="74">
        <f t="shared" si="40"/>
        <v>43</v>
      </c>
      <c r="R146" s="72" t="str">
        <f t="shared" si="41"/>
        <v/>
      </c>
      <c r="S146" s="72" t="str">
        <f t="shared" si="42"/>
        <v/>
      </c>
      <c r="AF146" s="18">
        <v>8010.9154376399401</v>
      </c>
      <c r="AG146" s="18">
        <v>37.775280898876403</v>
      </c>
      <c r="AI146" s="23">
        <f>'simulateur graphe PJ OQN'!$B$4</f>
        <v>1</v>
      </c>
      <c r="AJ146" s="24">
        <f t="shared" si="43"/>
        <v>135.66999999999999</v>
      </c>
      <c r="AK146" s="24">
        <f t="shared" si="44"/>
        <v>135.66999999999999</v>
      </c>
      <c r="AM146" t="str">
        <f t="shared" si="45"/>
        <v>ZONEBASSE</v>
      </c>
      <c r="AN146" t="str">
        <f t="shared" si="46"/>
        <v>HC</v>
      </c>
      <c r="AO146" s="20">
        <f t="shared" si="47"/>
        <v>135.66999999999999</v>
      </c>
      <c r="AP146" s="20">
        <f t="shared" si="48"/>
        <v>5922.65</v>
      </c>
      <c r="AQ146" s="20" t="str">
        <f t="shared" si="48"/>
        <v>.</v>
      </c>
      <c r="AR146" s="20" t="str">
        <f t="shared" si="48"/>
        <v>.</v>
      </c>
      <c r="AS146" s="20">
        <f t="shared" si="49"/>
        <v>-240.55000000000109</v>
      </c>
      <c r="AT146" s="20">
        <f t="shared" si="34"/>
        <v>-725.60000000000036</v>
      </c>
      <c r="AU146" s="20">
        <f t="shared" si="50"/>
        <v>5922.65</v>
      </c>
    </row>
    <row r="147" spans="1:47" ht="56.25">
      <c r="A147" s="54">
        <v>148</v>
      </c>
      <c r="B147" s="54" t="s">
        <v>290</v>
      </c>
      <c r="C147" s="58" t="s">
        <v>2691</v>
      </c>
      <c r="D147" s="79">
        <v>64</v>
      </c>
      <c r="E147" s="79">
        <v>70</v>
      </c>
      <c r="F147" s="80">
        <v>9812.85</v>
      </c>
      <c r="G147" s="80">
        <v>153.33000000000001</v>
      </c>
      <c r="H147" s="80">
        <v>9812.85</v>
      </c>
      <c r="I147" s="80" t="s">
        <v>28</v>
      </c>
      <c r="J147" s="80" t="s">
        <v>28</v>
      </c>
      <c r="K147" s="80">
        <v>147.07</v>
      </c>
      <c r="L147" s="73">
        <f t="shared" si="35"/>
        <v>133.85</v>
      </c>
      <c r="M147" s="73">
        <f t="shared" si="36"/>
        <v>135.66999999999999</v>
      </c>
      <c r="N147" s="72" t="str">
        <f t="shared" si="37"/>
        <v>0130</v>
      </c>
      <c r="O147" s="74">
        <f t="shared" si="38"/>
        <v>6</v>
      </c>
      <c r="P147" s="72">
        <f t="shared" si="39"/>
        <v>0</v>
      </c>
      <c r="Q147" s="74">
        <f t="shared" si="40"/>
        <v>64</v>
      </c>
      <c r="R147" s="72" t="str">
        <f t="shared" si="41"/>
        <v/>
      </c>
      <c r="S147" s="72" t="str">
        <f t="shared" si="42"/>
        <v/>
      </c>
      <c r="AF147" s="18">
        <v>7463.0813946475801</v>
      </c>
      <c r="AG147" s="18">
        <v>37.474452554744502</v>
      </c>
      <c r="AI147" s="23">
        <f>'simulateur graphe PJ OQN'!$B$4</f>
        <v>1</v>
      </c>
      <c r="AJ147" s="24">
        <f t="shared" si="43"/>
        <v>135.66999999999999</v>
      </c>
      <c r="AK147" s="24">
        <f t="shared" si="44"/>
        <v>135.66999999999999</v>
      </c>
      <c r="AM147" t="str">
        <f t="shared" si="45"/>
        <v>ZONEBASSE</v>
      </c>
      <c r="AN147" t="str">
        <f t="shared" si="46"/>
        <v>HC</v>
      </c>
      <c r="AO147" s="20">
        <f t="shared" si="47"/>
        <v>135.66999999999999</v>
      </c>
      <c r="AP147" s="20">
        <f t="shared" si="48"/>
        <v>9812.85</v>
      </c>
      <c r="AQ147" s="20" t="str">
        <f t="shared" si="48"/>
        <v>.</v>
      </c>
      <c r="AR147" s="20" t="str">
        <f t="shared" si="48"/>
        <v>.</v>
      </c>
      <c r="AS147" s="20">
        <f t="shared" si="49"/>
        <v>-334.97999999999956</v>
      </c>
      <c r="AT147" s="20">
        <f t="shared" si="34"/>
        <v>841.60000000000036</v>
      </c>
      <c r="AU147" s="20">
        <f t="shared" si="50"/>
        <v>9812.85</v>
      </c>
    </row>
    <row r="148" spans="1:47" ht="45">
      <c r="A148" s="54">
        <v>149</v>
      </c>
      <c r="B148" s="54" t="s">
        <v>291</v>
      </c>
      <c r="C148" s="58" t="s">
        <v>2692</v>
      </c>
      <c r="D148" s="79">
        <v>22</v>
      </c>
      <c r="E148" s="79">
        <v>28</v>
      </c>
      <c r="F148" s="80">
        <v>2466.4299999999998</v>
      </c>
      <c r="G148" s="80">
        <v>112.11</v>
      </c>
      <c r="H148" s="80">
        <v>2466.4299999999998</v>
      </c>
      <c r="I148" s="80" t="s">
        <v>28</v>
      </c>
      <c r="J148" s="80" t="s">
        <v>28</v>
      </c>
      <c r="K148" s="80">
        <v>98.13</v>
      </c>
      <c r="L148" s="73">
        <f t="shared" si="35"/>
        <v>108.29</v>
      </c>
      <c r="M148" s="73">
        <f t="shared" si="36"/>
        <v>135.66999999999999</v>
      </c>
      <c r="N148" s="72" t="str">
        <f t="shared" si="37"/>
        <v>0130</v>
      </c>
      <c r="O148" s="74">
        <f t="shared" si="38"/>
        <v>6</v>
      </c>
      <c r="P148" s="72">
        <f t="shared" si="39"/>
        <v>0</v>
      </c>
      <c r="Q148" s="74">
        <f t="shared" si="40"/>
        <v>22</v>
      </c>
      <c r="R148" s="72" t="str">
        <f t="shared" si="41"/>
        <v/>
      </c>
      <c r="S148" s="72" t="str">
        <f t="shared" si="42"/>
        <v/>
      </c>
      <c r="AF148" s="18">
        <v>10315.144240556099</v>
      </c>
      <c r="AG148" s="18">
        <v>49.515901060070703</v>
      </c>
      <c r="AI148" s="23">
        <f>'simulateur graphe PJ OQN'!$B$4</f>
        <v>1</v>
      </c>
      <c r="AJ148" s="24">
        <f t="shared" si="43"/>
        <v>135.66999999999999</v>
      </c>
      <c r="AK148" s="24">
        <f t="shared" si="44"/>
        <v>135.66999999999999</v>
      </c>
      <c r="AM148" t="str">
        <f t="shared" si="45"/>
        <v>ZONEBASSE</v>
      </c>
      <c r="AN148" t="str">
        <f t="shared" si="46"/>
        <v>HC</v>
      </c>
      <c r="AO148" s="20">
        <f t="shared" si="47"/>
        <v>135.66999999999999</v>
      </c>
      <c r="AP148" s="20">
        <f t="shared" si="48"/>
        <v>2466.4299999999998</v>
      </c>
      <c r="AQ148" s="20" t="str">
        <f t="shared" si="48"/>
        <v>.</v>
      </c>
      <c r="AR148" s="20" t="str">
        <f t="shared" si="48"/>
        <v>.</v>
      </c>
      <c r="AS148" s="20">
        <f t="shared" si="49"/>
        <v>-183.07999999999993</v>
      </c>
      <c r="AT148" s="20">
        <f t="shared" si="34"/>
        <v>-1087.3200000000015</v>
      </c>
      <c r="AU148" s="20">
        <f t="shared" si="50"/>
        <v>2466.4299999999998</v>
      </c>
    </row>
    <row r="149" spans="1:47" ht="45">
      <c r="A149" s="54">
        <v>150</v>
      </c>
      <c r="B149" s="54" t="s">
        <v>292</v>
      </c>
      <c r="C149" s="58" t="s">
        <v>2693</v>
      </c>
      <c r="D149" s="79">
        <v>36</v>
      </c>
      <c r="E149" s="79">
        <v>42</v>
      </c>
      <c r="F149" s="80">
        <v>4383.22</v>
      </c>
      <c r="G149" s="80">
        <v>121.76</v>
      </c>
      <c r="H149" s="80">
        <v>4383.22</v>
      </c>
      <c r="I149" s="80" t="s">
        <v>28</v>
      </c>
      <c r="J149" s="80" t="s">
        <v>28</v>
      </c>
      <c r="K149" s="80">
        <v>113.85</v>
      </c>
      <c r="L149" s="73">
        <f t="shared" si="35"/>
        <v>108.29</v>
      </c>
      <c r="M149" s="73">
        <f t="shared" si="36"/>
        <v>135.66999999999999</v>
      </c>
      <c r="N149" s="72" t="str">
        <f t="shared" si="37"/>
        <v>0130</v>
      </c>
      <c r="O149" s="74">
        <f t="shared" si="38"/>
        <v>6</v>
      </c>
      <c r="P149" s="72">
        <f t="shared" si="39"/>
        <v>0</v>
      </c>
      <c r="Q149" s="74">
        <f t="shared" si="40"/>
        <v>36</v>
      </c>
      <c r="R149" s="72" t="str">
        <f t="shared" si="41"/>
        <v/>
      </c>
      <c r="S149" s="72" t="str">
        <f t="shared" si="42"/>
        <v/>
      </c>
      <c r="AF149" s="18">
        <v>9606.6721698960391</v>
      </c>
      <c r="AG149" s="18">
        <v>45.6575682382134</v>
      </c>
      <c r="AI149" s="23">
        <f>'simulateur graphe PJ OQN'!$B$4</f>
        <v>1</v>
      </c>
      <c r="AJ149" s="24">
        <f t="shared" si="43"/>
        <v>135.66999999999999</v>
      </c>
      <c r="AK149" s="24">
        <f t="shared" si="44"/>
        <v>135.66999999999999</v>
      </c>
      <c r="AM149" t="str">
        <f t="shared" si="45"/>
        <v>ZONEBASSE</v>
      </c>
      <c r="AN149" t="str">
        <f t="shared" si="46"/>
        <v>HC</v>
      </c>
      <c r="AO149" s="20">
        <f t="shared" si="47"/>
        <v>135.66999999999999</v>
      </c>
      <c r="AP149" s="20">
        <f t="shared" si="48"/>
        <v>4383.22</v>
      </c>
      <c r="AQ149" s="20" t="str">
        <f t="shared" si="48"/>
        <v>.</v>
      </c>
      <c r="AR149" s="20" t="str">
        <f t="shared" si="48"/>
        <v>.</v>
      </c>
      <c r="AS149" s="20">
        <f t="shared" si="49"/>
        <v>-284.6299999999992</v>
      </c>
      <c r="AT149" s="20">
        <f t="shared" si="34"/>
        <v>210.20999999999913</v>
      </c>
      <c r="AU149" s="20">
        <f t="shared" si="50"/>
        <v>4383.22</v>
      </c>
    </row>
    <row r="150" spans="1:47" ht="56.25">
      <c r="A150" s="54">
        <v>151</v>
      </c>
      <c r="B150" s="54" t="s">
        <v>293</v>
      </c>
      <c r="C150" s="58" t="s">
        <v>2694</v>
      </c>
      <c r="D150" s="79">
        <v>22</v>
      </c>
      <c r="E150" s="79">
        <v>28</v>
      </c>
      <c r="F150" s="80">
        <v>2461.34</v>
      </c>
      <c r="G150" s="80">
        <v>111.88</v>
      </c>
      <c r="H150" s="80">
        <v>2461.34</v>
      </c>
      <c r="I150" s="80" t="s">
        <v>28</v>
      </c>
      <c r="J150" s="80" t="s">
        <v>28</v>
      </c>
      <c r="K150" s="80">
        <v>95.9</v>
      </c>
      <c r="L150" s="73">
        <f t="shared" si="35"/>
        <v>108.29</v>
      </c>
      <c r="M150" s="73">
        <f t="shared" si="36"/>
        <v>135.66999999999999</v>
      </c>
      <c r="N150" s="72" t="str">
        <f t="shared" si="37"/>
        <v>0130</v>
      </c>
      <c r="O150" s="74">
        <f t="shared" si="38"/>
        <v>6</v>
      </c>
      <c r="P150" s="72">
        <f t="shared" si="39"/>
        <v>0</v>
      </c>
      <c r="Q150" s="74">
        <f t="shared" si="40"/>
        <v>22</v>
      </c>
      <c r="R150" s="72" t="str">
        <f t="shared" si="41"/>
        <v/>
      </c>
      <c r="S150" s="72" t="str">
        <f t="shared" si="42"/>
        <v/>
      </c>
      <c r="AF150" s="18">
        <v>14399.1287600869</v>
      </c>
      <c r="AG150" s="18">
        <v>61.488536155202802</v>
      </c>
      <c r="AI150" s="23">
        <f>'simulateur graphe PJ OQN'!$B$4</f>
        <v>1</v>
      </c>
      <c r="AJ150" s="24">
        <f t="shared" si="43"/>
        <v>135.66999999999999</v>
      </c>
      <c r="AK150" s="24">
        <f t="shared" si="44"/>
        <v>135.66999999999999</v>
      </c>
      <c r="AM150" t="str">
        <f t="shared" si="45"/>
        <v>ZONEBASSE</v>
      </c>
      <c r="AN150" t="str">
        <f t="shared" si="46"/>
        <v>HC</v>
      </c>
      <c r="AO150" s="20">
        <f t="shared" si="47"/>
        <v>135.66999999999999</v>
      </c>
      <c r="AP150" s="20">
        <f t="shared" si="48"/>
        <v>2461.34</v>
      </c>
      <c r="AQ150" s="20" t="str">
        <f t="shared" si="48"/>
        <v>.</v>
      </c>
      <c r="AR150" s="20" t="str">
        <f t="shared" si="48"/>
        <v>.</v>
      </c>
      <c r="AS150" s="20">
        <f t="shared" si="49"/>
        <v>-127.96000000000004</v>
      </c>
      <c r="AT150" s="20">
        <f t="shared" si="34"/>
        <v>-1230.6700000000019</v>
      </c>
      <c r="AU150" s="20">
        <f t="shared" si="50"/>
        <v>2461.34</v>
      </c>
    </row>
    <row r="151" spans="1:47" ht="56.25">
      <c r="A151" s="54">
        <v>152</v>
      </c>
      <c r="B151" s="54" t="s">
        <v>294</v>
      </c>
      <c r="C151" s="58" t="s">
        <v>2695</v>
      </c>
      <c r="D151" s="79">
        <v>43</v>
      </c>
      <c r="E151" s="79">
        <v>49</v>
      </c>
      <c r="F151" s="80">
        <v>5074.82</v>
      </c>
      <c r="G151" s="80">
        <v>118.02</v>
      </c>
      <c r="H151" s="80">
        <v>5074.82</v>
      </c>
      <c r="I151" s="80" t="s">
        <v>28</v>
      </c>
      <c r="J151" s="80" t="s">
        <v>28</v>
      </c>
      <c r="K151" s="80">
        <v>111.61</v>
      </c>
      <c r="L151" s="73">
        <f t="shared" si="35"/>
        <v>108.29</v>
      </c>
      <c r="M151" s="73">
        <f t="shared" si="36"/>
        <v>135.66999999999999</v>
      </c>
      <c r="N151" s="72" t="str">
        <f t="shared" si="37"/>
        <v>0130</v>
      </c>
      <c r="O151" s="74">
        <f t="shared" si="38"/>
        <v>6</v>
      </c>
      <c r="P151" s="72">
        <f t="shared" si="39"/>
        <v>0</v>
      </c>
      <c r="Q151" s="74">
        <f t="shared" si="40"/>
        <v>43</v>
      </c>
      <c r="R151" s="72" t="str">
        <f t="shared" si="41"/>
        <v/>
      </c>
      <c r="S151" s="72" t="str">
        <f t="shared" si="42"/>
        <v/>
      </c>
      <c r="AF151" s="18">
        <v>5057.1575148711099</v>
      </c>
      <c r="AG151" s="18">
        <v>31.901408450704199</v>
      </c>
      <c r="AI151" s="23">
        <f>'simulateur graphe PJ OQN'!$B$4</f>
        <v>1</v>
      </c>
      <c r="AJ151" s="24">
        <f t="shared" si="43"/>
        <v>135.66999999999999</v>
      </c>
      <c r="AK151" s="24">
        <f t="shared" si="44"/>
        <v>135.66999999999999</v>
      </c>
      <c r="AM151" t="str">
        <f t="shared" si="45"/>
        <v>ZONEBASSE</v>
      </c>
      <c r="AN151" t="str">
        <f t="shared" si="46"/>
        <v>HC</v>
      </c>
      <c r="AO151" s="20">
        <f t="shared" si="47"/>
        <v>135.66999999999999</v>
      </c>
      <c r="AP151" s="20">
        <f t="shared" si="48"/>
        <v>5074.82</v>
      </c>
      <c r="AQ151" s="20" t="str">
        <f t="shared" si="48"/>
        <v>.</v>
      </c>
      <c r="AR151" s="20" t="str">
        <f t="shared" si="48"/>
        <v>.</v>
      </c>
      <c r="AS151" s="20">
        <f t="shared" si="49"/>
        <v>-282.46000000000004</v>
      </c>
      <c r="AT151" s="20">
        <f t="shared" si="34"/>
        <v>13.019999999998618</v>
      </c>
      <c r="AU151" s="20">
        <f t="shared" si="50"/>
        <v>5074.82</v>
      </c>
    </row>
    <row r="152" spans="1:47" ht="56.25">
      <c r="A152" s="54">
        <v>153</v>
      </c>
      <c r="B152" s="54" t="s">
        <v>295</v>
      </c>
      <c r="C152" s="58" t="s">
        <v>2696</v>
      </c>
      <c r="D152" s="79">
        <v>22</v>
      </c>
      <c r="E152" s="79">
        <v>28</v>
      </c>
      <c r="F152" s="80">
        <v>2954.36</v>
      </c>
      <c r="G152" s="80">
        <v>134.29</v>
      </c>
      <c r="H152" s="80">
        <v>2954.36</v>
      </c>
      <c r="I152" s="80" t="s">
        <v>28</v>
      </c>
      <c r="J152" s="80" t="s">
        <v>28</v>
      </c>
      <c r="K152" s="80">
        <v>114.63</v>
      </c>
      <c r="L152" s="73">
        <f t="shared" si="35"/>
        <v>108.29</v>
      </c>
      <c r="M152" s="73">
        <f t="shared" si="36"/>
        <v>135.66999999999999</v>
      </c>
      <c r="N152" s="72" t="str">
        <f t="shared" si="37"/>
        <v>0130</v>
      </c>
      <c r="O152" s="74">
        <f t="shared" si="38"/>
        <v>6</v>
      </c>
      <c r="P152" s="72">
        <f t="shared" si="39"/>
        <v>0</v>
      </c>
      <c r="Q152" s="74">
        <f t="shared" si="40"/>
        <v>22</v>
      </c>
      <c r="R152" s="72" t="str">
        <f t="shared" si="41"/>
        <v/>
      </c>
      <c r="S152" s="72" t="str">
        <f t="shared" si="42"/>
        <v/>
      </c>
      <c r="AF152" s="18">
        <v>8201.9684234976103</v>
      </c>
      <c r="AG152" s="18">
        <v>44.245614035087698</v>
      </c>
      <c r="AI152" s="23">
        <f>'simulateur graphe PJ OQN'!$B$4</f>
        <v>1</v>
      </c>
      <c r="AJ152" s="24">
        <f t="shared" si="43"/>
        <v>135.66999999999999</v>
      </c>
      <c r="AK152" s="24">
        <f t="shared" si="44"/>
        <v>135.66999999999999</v>
      </c>
      <c r="AM152" t="str">
        <f t="shared" si="45"/>
        <v>ZONEBASSE</v>
      </c>
      <c r="AN152" t="str">
        <f t="shared" si="46"/>
        <v>HC</v>
      </c>
      <c r="AO152" s="20">
        <f t="shared" si="47"/>
        <v>135.66999999999999</v>
      </c>
      <c r="AP152" s="20">
        <f t="shared" si="48"/>
        <v>2954.36</v>
      </c>
      <c r="AQ152" s="20" t="str">
        <f t="shared" si="48"/>
        <v>.</v>
      </c>
      <c r="AR152" s="20" t="str">
        <f t="shared" si="48"/>
        <v>.</v>
      </c>
      <c r="AS152" s="20">
        <f t="shared" si="49"/>
        <v>-140.64999999999964</v>
      </c>
      <c r="AT152" s="20">
        <f t="shared" si="34"/>
        <v>423.60999999999876</v>
      </c>
      <c r="AU152" s="20">
        <f t="shared" si="50"/>
        <v>2954.36</v>
      </c>
    </row>
    <row r="153" spans="1:47" ht="56.25">
      <c r="A153" s="54">
        <v>154</v>
      </c>
      <c r="B153" s="54" t="s">
        <v>296</v>
      </c>
      <c r="C153" s="58" t="s">
        <v>2697</v>
      </c>
      <c r="D153" s="79">
        <v>57</v>
      </c>
      <c r="E153" s="79">
        <v>63</v>
      </c>
      <c r="F153" s="80">
        <v>7040.92</v>
      </c>
      <c r="G153" s="80">
        <v>116.76</v>
      </c>
      <c r="H153" s="80">
        <v>7040.92</v>
      </c>
      <c r="I153" s="80" t="s">
        <v>28</v>
      </c>
      <c r="J153" s="80" t="s">
        <v>28</v>
      </c>
      <c r="K153" s="80">
        <v>116.35</v>
      </c>
      <c r="L153" s="73">
        <f t="shared" si="35"/>
        <v>108.29</v>
      </c>
      <c r="M153" s="73">
        <f t="shared" si="36"/>
        <v>135.66999999999999</v>
      </c>
      <c r="N153" s="72" t="str">
        <f t="shared" si="37"/>
        <v>0130</v>
      </c>
      <c r="O153" s="74">
        <f t="shared" si="38"/>
        <v>6</v>
      </c>
      <c r="P153" s="72">
        <f t="shared" si="39"/>
        <v>0</v>
      </c>
      <c r="Q153" s="74">
        <f t="shared" si="40"/>
        <v>57</v>
      </c>
      <c r="R153" s="72" t="str">
        <f t="shared" si="41"/>
        <v/>
      </c>
      <c r="S153" s="72" t="str">
        <f t="shared" si="42"/>
        <v/>
      </c>
      <c r="AF153" s="18">
        <v>5309.3544878699904</v>
      </c>
      <c r="AG153" s="18">
        <v>35.567757009345797</v>
      </c>
      <c r="AI153" s="23">
        <f>'simulateur graphe PJ OQN'!$B$4</f>
        <v>1</v>
      </c>
      <c r="AJ153" s="24">
        <f t="shared" si="43"/>
        <v>135.66999999999999</v>
      </c>
      <c r="AK153" s="24">
        <f t="shared" si="44"/>
        <v>135.66999999999999</v>
      </c>
      <c r="AM153" t="str">
        <f t="shared" si="45"/>
        <v>ZONEBASSE</v>
      </c>
      <c r="AN153" t="str">
        <f t="shared" si="46"/>
        <v>HC</v>
      </c>
      <c r="AO153" s="20">
        <f t="shared" si="47"/>
        <v>135.66999999999999</v>
      </c>
      <c r="AP153" s="20">
        <f t="shared" si="48"/>
        <v>7040.92</v>
      </c>
      <c r="AQ153" s="20" t="str">
        <f t="shared" si="48"/>
        <v>.</v>
      </c>
      <c r="AR153" s="20" t="str">
        <f t="shared" si="48"/>
        <v>.</v>
      </c>
      <c r="AS153" s="20">
        <f t="shared" si="49"/>
        <v>-172.77999999999975</v>
      </c>
      <c r="AT153" s="20">
        <f t="shared" si="34"/>
        <v>544.55999999999767</v>
      </c>
      <c r="AU153" s="20">
        <f t="shared" si="50"/>
        <v>7040.92</v>
      </c>
    </row>
    <row r="154" spans="1:47" ht="45">
      <c r="A154" s="54">
        <v>155</v>
      </c>
      <c r="B154" s="54" t="s">
        <v>297</v>
      </c>
      <c r="C154" s="58" t="s">
        <v>2698</v>
      </c>
      <c r="D154" s="79">
        <v>22</v>
      </c>
      <c r="E154" s="79">
        <v>28</v>
      </c>
      <c r="F154" s="80">
        <v>2165.2199999999998</v>
      </c>
      <c r="G154" s="80">
        <v>98.42</v>
      </c>
      <c r="H154" s="80">
        <v>2165.2199999999998</v>
      </c>
      <c r="I154" s="80" t="s">
        <v>28</v>
      </c>
      <c r="J154" s="80" t="s">
        <v>28</v>
      </c>
      <c r="K154" s="80">
        <v>82.82</v>
      </c>
      <c r="L154" s="73">
        <f t="shared" si="35"/>
        <v>92.33</v>
      </c>
      <c r="M154" s="73">
        <f t="shared" si="36"/>
        <v>135.66999999999999</v>
      </c>
      <c r="N154" s="72" t="str">
        <f t="shared" si="37"/>
        <v>0130</v>
      </c>
      <c r="O154" s="74">
        <f t="shared" si="38"/>
        <v>6</v>
      </c>
      <c r="P154" s="72">
        <f t="shared" si="39"/>
        <v>0</v>
      </c>
      <c r="Q154" s="74">
        <f t="shared" si="40"/>
        <v>22</v>
      </c>
      <c r="R154" s="72" t="str">
        <f t="shared" si="41"/>
        <v/>
      </c>
      <c r="S154" s="72" t="str">
        <f t="shared" si="42"/>
        <v/>
      </c>
      <c r="AF154" s="18">
        <v>8767.5407443515596</v>
      </c>
      <c r="AG154" s="18">
        <v>51.380487804878101</v>
      </c>
      <c r="AI154" s="23">
        <f>'simulateur graphe PJ OQN'!$B$4</f>
        <v>1</v>
      </c>
      <c r="AJ154" s="24">
        <f t="shared" si="43"/>
        <v>135.66999999999999</v>
      </c>
      <c r="AK154" s="24">
        <f t="shared" si="44"/>
        <v>135.66999999999999</v>
      </c>
      <c r="AM154" t="str">
        <f t="shared" si="45"/>
        <v>ZONEBASSE</v>
      </c>
      <c r="AN154" t="str">
        <f t="shared" si="46"/>
        <v>HC</v>
      </c>
      <c r="AO154" s="20">
        <f t="shared" si="47"/>
        <v>135.66999999999999</v>
      </c>
      <c r="AP154" s="20">
        <f t="shared" si="48"/>
        <v>2165.2199999999998</v>
      </c>
      <c r="AQ154" s="20" t="str">
        <f t="shared" si="48"/>
        <v>.</v>
      </c>
      <c r="AR154" s="20" t="str">
        <f t="shared" si="48"/>
        <v>.</v>
      </c>
      <c r="AS154" s="20">
        <f t="shared" si="49"/>
        <v>-70.920000000000073</v>
      </c>
      <c r="AT154" s="20">
        <f t="shared" si="34"/>
        <v>-917.30999999999949</v>
      </c>
      <c r="AU154" s="20">
        <f t="shared" si="50"/>
        <v>2165.2199999999998</v>
      </c>
    </row>
    <row r="155" spans="1:47" ht="45">
      <c r="A155" s="54">
        <v>156</v>
      </c>
      <c r="B155" s="54" t="s">
        <v>298</v>
      </c>
      <c r="C155" s="58" t="s">
        <v>2699</v>
      </c>
      <c r="D155" s="79">
        <v>57</v>
      </c>
      <c r="E155" s="79">
        <v>63</v>
      </c>
      <c r="F155" s="80">
        <v>4374.0600000000004</v>
      </c>
      <c r="G155" s="80">
        <v>63.11</v>
      </c>
      <c r="H155" s="80">
        <v>4374.0600000000004</v>
      </c>
      <c r="I155" s="80" t="s">
        <v>28</v>
      </c>
      <c r="J155" s="80" t="s">
        <v>28</v>
      </c>
      <c r="K155" s="80">
        <v>82.82</v>
      </c>
      <c r="L155" s="73">
        <f t="shared" si="35"/>
        <v>92.33</v>
      </c>
      <c r="M155" s="73">
        <f t="shared" si="36"/>
        <v>135.66999999999999</v>
      </c>
      <c r="N155" s="72" t="str">
        <f t="shared" si="37"/>
        <v>0130</v>
      </c>
      <c r="O155" s="74">
        <f t="shared" si="38"/>
        <v>6</v>
      </c>
      <c r="P155" s="72">
        <f t="shared" si="39"/>
        <v>0</v>
      </c>
      <c r="Q155" s="74">
        <f t="shared" si="40"/>
        <v>57</v>
      </c>
      <c r="R155" s="72" t="str">
        <f t="shared" si="41"/>
        <v/>
      </c>
      <c r="S155" s="72" t="str">
        <f t="shared" si="42"/>
        <v/>
      </c>
      <c r="AF155" s="18">
        <v>7588.1430223033203</v>
      </c>
      <c r="AG155" s="18">
        <v>43.405038759689901</v>
      </c>
      <c r="AI155" s="23">
        <f>'simulateur graphe PJ OQN'!$B$4</f>
        <v>1</v>
      </c>
      <c r="AJ155" s="24">
        <f t="shared" si="43"/>
        <v>135.66999999999999</v>
      </c>
      <c r="AK155" s="24">
        <f t="shared" si="44"/>
        <v>135.66999999999999</v>
      </c>
      <c r="AM155" t="str">
        <f t="shared" si="45"/>
        <v>ZONEBASSE</v>
      </c>
      <c r="AN155" t="str">
        <f t="shared" si="46"/>
        <v>HC</v>
      </c>
      <c r="AO155" s="20">
        <f t="shared" si="47"/>
        <v>135.66999999999999</v>
      </c>
      <c r="AP155" s="20">
        <f t="shared" si="48"/>
        <v>4374.0600000000004</v>
      </c>
      <c r="AQ155" s="20" t="str">
        <f t="shared" si="48"/>
        <v>.</v>
      </c>
      <c r="AR155" s="20" t="str">
        <f t="shared" si="48"/>
        <v>.</v>
      </c>
      <c r="AS155" s="20">
        <f t="shared" si="49"/>
        <v>-760.77999999999884</v>
      </c>
      <c r="AT155" s="20">
        <f t="shared" si="34"/>
        <v>-1607.1699999999983</v>
      </c>
      <c r="AU155" s="20">
        <f t="shared" si="50"/>
        <v>4374.0600000000004</v>
      </c>
    </row>
    <row r="156" spans="1:47" ht="56.25">
      <c r="A156" s="54">
        <v>157</v>
      </c>
      <c r="B156" s="54" t="s">
        <v>299</v>
      </c>
      <c r="C156" s="58" t="s">
        <v>2700</v>
      </c>
      <c r="D156" s="79">
        <v>22</v>
      </c>
      <c r="E156" s="79">
        <v>28</v>
      </c>
      <c r="F156" s="80">
        <v>2418.41</v>
      </c>
      <c r="G156" s="80">
        <v>109.93</v>
      </c>
      <c r="H156" s="80">
        <v>2418.41</v>
      </c>
      <c r="I156" s="80" t="s">
        <v>28</v>
      </c>
      <c r="J156" s="80" t="s">
        <v>28</v>
      </c>
      <c r="K156" s="80">
        <v>95.94</v>
      </c>
      <c r="L156" s="73">
        <f t="shared" si="35"/>
        <v>92.33</v>
      </c>
      <c r="M156" s="73">
        <f t="shared" si="36"/>
        <v>135.66999999999999</v>
      </c>
      <c r="N156" s="72" t="str">
        <f t="shared" si="37"/>
        <v>0130</v>
      </c>
      <c r="O156" s="74">
        <f t="shared" si="38"/>
        <v>6</v>
      </c>
      <c r="P156" s="72">
        <f t="shared" si="39"/>
        <v>0</v>
      </c>
      <c r="Q156" s="74">
        <f t="shared" si="40"/>
        <v>22</v>
      </c>
      <c r="R156" s="72" t="str">
        <f t="shared" si="41"/>
        <v/>
      </c>
      <c r="S156" s="72" t="str">
        <f t="shared" si="42"/>
        <v/>
      </c>
      <c r="AF156" s="18">
        <v>10885.3217408282</v>
      </c>
      <c r="AG156" s="18">
        <v>59.475378787878803</v>
      </c>
      <c r="AI156" s="23">
        <f>'simulateur graphe PJ OQN'!$B$4</f>
        <v>1</v>
      </c>
      <c r="AJ156" s="24">
        <f t="shared" si="43"/>
        <v>135.66999999999999</v>
      </c>
      <c r="AK156" s="24">
        <f t="shared" si="44"/>
        <v>135.66999999999999</v>
      </c>
      <c r="AM156" t="str">
        <f t="shared" si="45"/>
        <v>ZONEBASSE</v>
      </c>
      <c r="AN156" t="str">
        <f t="shared" si="46"/>
        <v>HC</v>
      </c>
      <c r="AO156" s="20">
        <f t="shared" si="47"/>
        <v>135.66999999999999</v>
      </c>
      <c r="AP156" s="20">
        <f t="shared" si="48"/>
        <v>2418.41</v>
      </c>
      <c r="AQ156" s="20" t="str">
        <f t="shared" si="48"/>
        <v>.</v>
      </c>
      <c r="AR156" s="20" t="str">
        <f t="shared" si="48"/>
        <v>.</v>
      </c>
      <c r="AS156" s="20">
        <f t="shared" si="49"/>
        <v>-171.97000000000025</v>
      </c>
      <c r="AT156" s="20">
        <f t="shared" si="34"/>
        <v>149.31999999999971</v>
      </c>
      <c r="AU156" s="20">
        <f t="shared" si="50"/>
        <v>2418.41</v>
      </c>
    </row>
    <row r="157" spans="1:47" ht="56.25">
      <c r="A157" s="54">
        <v>158</v>
      </c>
      <c r="B157" s="54" t="s">
        <v>300</v>
      </c>
      <c r="C157" s="58" t="s">
        <v>2701</v>
      </c>
      <c r="D157" s="79">
        <v>64</v>
      </c>
      <c r="E157" s="79">
        <v>70</v>
      </c>
      <c r="F157" s="80">
        <v>5285.05</v>
      </c>
      <c r="G157" s="80">
        <v>82.58</v>
      </c>
      <c r="H157" s="80">
        <v>5285.05</v>
      </c>
      <c r="I157" s="80" t="s">
        <v>28</v>
      </c>
      <c r="J157" s="80" t="s">
        <v>28</v>
      </c>
      <c r="K157" s="80">
        <v>79.22</v>
      </c>
      <c r="L157" s="73">
        <f t="shared" si="35"/>
        <v>92.33</v>
      </c>
      <c r="M157" s="73">
        <f t="shared" si="36"/>
        <v>135.66999999999999</v>
      </c>
      <c r="N157" s="72" t="str">
        <f t="shared" si="37"/>
        <v>0130</v>
      </c>
      <c r="O157" s="74">
        <f t="shared" si="38"/>
        <v>6</v>
      </c>
      <c r="P157" s="72">
        <f t="shared" si="39"/>
        <v>0</v>
      </c>
      <c r="Q157" s="74">
        <f t="shared" si="40"/>
        <v>64</v>
      </c>
      <c r="R157" s="72" t="str">
        <f t="shared" si="41"/>
        <v/>
      </c>
      <c r="S157" s="72" t="str">
        <f t="shared" si="42"/>
        <v/>
      </c>
      <c r="AF157" s="18">
        <v>3239.86311731151</v>
      </c>
      <c r="AG157" s="18">
        <v>17.9156626506024</v>
      </c>
      <c r="AI157" s="23">
        <f>'simulateur graphe PJ OQN'!$B$4</f>
        <v>1</v>
      </c>
      <c r="AJ157" s="24">
        <f t="shared" si="43"/>
        <v>135.66999999999999</v>
      </c>
      <c r="AK157" s="24">
        <f t="shared" si="44"/>
        <v>135.66999999999999</v>
      </c>
      <c r="AM157" t="str">
        <f t="shared" si="45"/>
        <v>ZONEBASSE</v>
      </c>
      <c r="AN157" t="str">
        <f t="shared" si="46"/>
        <v>HC</v>
      </c>
      <c r="AO157" s="20">
        <f t="shared" si="47"/>
        <v>135.66999999999999</v>
      </c>
      <c r="AP157" s="20">
        <f t="shared" si="48"/>
        <v>5285.05</v>
      </c>
      <c r="AQ157" s="20" t="str">
        <f t="shared" si="48"/>
        <v>.</v>
      </c>
      <c r="AR157" s="20" t="str">
        <f t="shared" si="48"/>
        <v>.</v>
      </c>
      <c r="AS157" s="20">
        <f t="shared" si="49"/>
        <v>-181.13000000000011</v>
      </c>
      <c r="AT157" s="20">
        <f t="shared" si="34"/>
        <v>-1347.9199999999983</v>
      </c>
      <c r="AU157" s="20">
        <f t="shared" si="50"/>
        <v>5285.05</v>
      </c>
    </row>
    <row r="158" spans="1:47" ht="56.25">
      <c r="A158" s="54">
        <v>159</v>
      </c>
      <c r="B158" s="54" t="s">
        <v>301</v>
      </c>
      <c r="C158" s="58" t="s">
        <v>2702</v>
      </c>
      <c r="D158" s="79">
        <v>22</v>
      </c>
      <c r="E158" s="79">
        <v>28</v>
      </c>
      <c r="F158" s="80">
        <v>2747.7</v>
      </c>
      <c r="G158" s="80">
        <v>124.9</v>
      </c>
      <c r="H158" s="80">
        <v>2747.7</v>
      </c>
      <c r="I158" s="80" t="s">
        <v>28</v>
      </c>
      <c r="J158" s="80" t="s">
        <v>28</v>
      </c>
      <c r="K158" s="80">
        <v>111.55</v>
      </c>
      <c r="L158" s="73">
        <f t="shared" si="35"/>
        <v>92.33</v>
      </c>
      <c r="M158" s="73">
        <f t="shared" si="36"/>
        <v>135.66999999999999</v>
      </c>
      <c r="N158" s="72" t="str">
        <f t="shared" si="37"/>
        <v>0130</v>
      </c>
      <c r="O158" s="74">
        <f t="shared" si="38"/>
        <v>6</v>
      </c>
      <c r="P158" s="72">
        <f t="shared" si="39"/>
        <v>0</v>
      </c>
      <c r="Q158" s="74">
        <f t="shared" si="40"/>
        <v>22</v>
      </c>
      <c r="R158" s="72" t="str">
        <f t="shared" si="41"/>
        <v/>
      </c>
      <c r="S158" s="72" t="str">
        <f t="shared" si="42"/>
        <v/>
      </c>
      <c r="AF158" s="18">
        <v>4435.9442308573998</v>
      </c>
      <c r="AG158" s="18">
        <v>24.411764705882401</v>
      </c>
      <c r="AI158" s="23">
        <f>'simulateur graphe PJ OQN'!$B$4</f>
        <v>1</v>
      </c>
      <c r="AJ158" s="24">
        <f t="shared" si="43"/>
        <v>135.66999999999999</v>
      </c>
      <c r="AK158" s="24">
        <f t="shared" si="44"/>
        <v>135.66999999999999</v>
      </c>
      <c r="AM158" t="str">
        <f t="shared" si="45"/>
        <v>ZONEBASSE</v>
      </c>
      <c r="AN158" t="str">
        <f t="shared" si="46"/>
        <v>HC</v>
      </c>
      <c r="AO158" s="20">
        <f t="shared" si="47"/>
        <v>135.66999999999999</v>
      </c>
      <c r="AP158" s="20">
        <f t="shared" si="48"/>
        <v>2747.7</v>
      </c>
      <c r="AQ158" s="20" t="str">
        <f t="shared" si="48"/>
        <v>.</v>
      </c>
      <c r="AR158" s="20" t="str">
        <f t="shared" si="48"/>
        <v>.</v>
      </c>
      <c r="AS158" s="20">
        <f t="shared" si="49"/>
        <v>-264.15000000000009</v>
      </c>
      <c r="AT158" s="20">
        <f t="shared" si="34"/>
        <v>1446.4300000000003</v>
      </c>
      <c r="AU158" s="20">
        <f t="shared" si="50"/>
        <v>2747.7</v>
      </c>
    </row>
    <row r="159" spans="1:47" ht="56.25">
      <c r="A159" s="54">
        <v>160</v>
      </c>
      <c r="B159" s="54" t="s">
        <v>302</v>
      </c>
      <c r="C159" s="58" t="s">
        <v>2703</v>
      </c>
      <c r="D159" s="79">
        <v>64</v>
      </c>
      <c r="E159" s="79">
        <v>70</v>
      </c>
      <c r="F159" s="80">
        <v>6547.31</v>
      </c>
      <c r="G159" s="80">
        <v>90.47</v>
      </c>
      <c r="H159" s="80">
        <v>6547.31</v>
      </c>
      <c r="I159" s="80" t="s">
        <v>28</v>
      </c>
      <c r="J159" s="80" t="s">
        <v>28</v>
      </c>
      <c r="K159" s="80">
        <v>111.55</v>
      </c>
      <c r="L159" s="73">
        <f t="shared" si="35"/>
        <v>92.33</v>
      </c>
      <c r="M159" s="73">
        <f t="shared" si="36"/>
        <v>135.66999999999999</v>
      </c>
      <c r="N159" s="72" t="str">
        <f t="shared" si="37"/>
        <v>0130</v>
      </c>
      <c r="O159" s="74">
        <f t="shared" si="38"/>
        <v>6</v>
      </c>
      <c r="P159" s="72">
        <f t="shared" si="39"/>
        <v>0</v>
      </c>
      <c r="Q159" s="74">
        <f t="shared" si="40"/>
        <v>64</v>
      </c>
      <c r="R159" s="72" t="str">
        <f t="shared" si="41"/>
        <v/>
      </c>
      <c r="S159" s="72" t="str">
        <f t="shared" si="42"/>
        <v/>
      </c>
      <c r="AF159" s="18">
        <v>4181.2125078183499</v>
      </c>
      <c r="AG159" s="18">
        <v>26.36</v>
      </c>
      <c r="AI159" s="23">
        <f>'simulateur graphe PJ OQN'!$B$4</f>
        <v>1</v>
      </c>
      <c r="AJ159" s="24">
        <f t="shared" si="43"/>
        <v>135.66999999999999</v>
      </c>
      <c r="AK159" s="24">
        <f t="shared" si="44"/>
        <v>135.66999999999999</v>
      </c>
      <c r="AM159" t="str">
        <f t="shared" si="45"/>
        <v>ZONEBASSE</v>
      </c>
      <c r="AN159" t="str">
        <f t="shared" si="46"/>
        <v>HC</v>
      </c>
      <c r="AO159" s="20">
        <f t="shared" si="47"/>
        <v>135.66999999999999</v>
      </c>
      <c r="AP159" s="20">
        <f t="shared" si="48"/>
        <v>6547.31</v>
      </c>
      <c r="AQ159" s="20" t="str">
        <f t="shared" si="48"/>
        <v>.</v>
      </c>
      <c r="AR159" s="20" t="str">
        <f t="shared" si="48"/>
        <v>.</v>
      </c>
      <c r="AS159" s="20">
        <f t="shared" si="49"/>
        <v>-1149.6399999999994</v>
      </c>
      <c r="AT159" s="20">
        <f t="shared" si="34"/>
        <v>560.94000000000233</v>
      </c>
      <c r="AU159" s="20">
        <f t="shared" si="50"/>
        <v>6547.31</v>
      </c>
    </row>
    <row r="160" spans="1:47" ht="22.5">
      <c r="A160" s="54">
        <v>161</v>
      </c>
      <c r="B160" s="54" t="s">
        <v>303</v>
      </c>
      <c r="C160" s="58" t="s">
        <v>304</v>
      </c>
      <c r="D160" s="79">
        <v>1</v>
      </c>
      <c r="E160" s="79">
        <v>1</v>
      </c>
      <c r="F160" s="80" t="s">
        <v>28</v>
      </c>
      <c r="G160" s="80" t="s">
        <v>28</v>
      </c>
      <c r="H160" s="80">
        <v>111.11</v>
      </c>
      <c r="I160" s="80" t="s">
        <v>28</v>
      </c>
      <c r="J160" s="80" t="s">
        <v>28</v>
      </c>
      <c r="K160" s="80" t="s">
        <v>28</v>
      </c>
      <c r="L160" s="73" t="str">
        <f t="shared" si="35"/>
        <v/>
      </c>
      <c r="M160" s="73" t="str">
        <f t="shared" si="36"/>
        <v/>
      </c>
      <c r="N160" s="72" t="str">
        <f t="shared" si="37"/>
        <v>0134</v>
      </c>
      <c r="O160" s="74">
        <f t="shared" si="38"/>
        <v>0</v>
      </c>
      <c r="P160" s="72">
        <f t="shared" si="39"/>
        <v>0</v>
      </c>
      <c r="Q160" s="74">
        <f t="shared" si="40"/>
        <v>1</v>
      </c>
      <c r="R160" s="72" t="str">
        <f t="shared" si="41"/>
        <v/>
      </c>
      <c r="S160" s="72" t="str">
        <f t="shared" si="42"/>
        <v/>
      </c>
      <c r="AF160" s="18">
        <v>6913.7903573080603</v>
      </c>
      <c r="AG160" s="18">
        <v>34.882352941176499</v>
      </c>
      <c r="AI160" s="23">
        <f>'simulateur graphe PJ OQN'!$B$4</f>
        <v>1</v>
      </c>
      <c r="AJ160" s="24">
        <f t="shared" si="43"/>
        <v>111.11</v>
      </c>
      <c r="AK160" s="24">
        <f t="shared" si="44"/>
        <v>111.11</v>
      </c>
      <c r="AM160" t="str">
        <f t="shared" si="45"/>
        <v>ZONEHAUTE</v>
      </c>
      <c r="AN160" t="str">
        <f t="shared" si="46"/>
        <v>HDJ</v>
      </c>
      <c r="AO160" s="20" t="e">
        <f t="shared" si="47"/>
        <v>#VALUE!</v>
      </c>
      <c r="AP160" s="20">
        <f t="shared" si="48"/>
        <v>111.11</v>
      </c>
      <c r="AQ160" s="20" t="str">
        <f t="shared" si="48"/>
        <v>.</v>
      </c>
      <c r="AR160" s="20" t="str">
        <f t="shared" si="48"/>
        <v>.</v>
      </c>
      <c r="AS160" s="20" t="e">
        <f t="shared" si="49"/>
        <v>#VALUE!</v>
      </c>
      <c r="AT160" s="20" t="e">
        <f t="shared" si="34"/>
        <v>#VALUE!</v>
      </c>
      <c r="AU160" s="20">
        <f t="shared" si="50"/>
        <v>111.11</v>
      </c>
    </row>
    <row r="161" spans="1:47" ht="33.75">
      <c r="A161" s="54">
        <v>162</v>
      </c>
      <c r="B161" s="54" t="s">
        <v>305</v>
      </c>
      <c r="C161" s="58" t="s">
        <v>306</v>
      </c>
      <c r="D161" s="79">
        <v>43</v>
      </c>
      <c r="E161" s="79">
        <v>49</v>
      </c>
      <c r="F161" s="80">
        <v>7081.43</v>
      </c>
      <c r="G161" s="80">
        <v>164.68</v>
      </c>
      <c r="H161" s="80">
        <v>7081.43</v>
      </c>
      <c r="I161" s="80" t="s">
        <v>28</v>
      </c>
      <c r="J161" s="80" t="s">
        <v>28</v>
      </c>
      <c r="K161" s="80">
        <v>150.66999999999999</v>
      </c>
      <c r="L161" s="73">
        <f t="shared" si="35"/>
        <v>168.17</v>
      </c>
      <c r="M161" s="73">
        <f t="shared" si="36"/>
        <v>164.15</v>
      </c>
      <c r="N161" s="72" t="str">
        <f t="shared" si="37"/>
        <v>0134</v>
      </c>
      <c r="O161" s="74">
        <f t="shared" si="38"/>
        <v>6</v>
      </c>
      <c r="P161" s="72">
        <f t="shared" si="39"/>
        <v>0</v>
      </c>
      <c r="Q161" s="74">
        <f t="shared" si="40"/>
        <v>43</v>
      </c>
      <c r="R161" s="72" t="str">
        <f t="shared" si="41"/>
        <v/>
      </c>
      <c r="S161" s="72" t="str">
        <f t="shared" si="42"/>
        <v/>
      </c>
      <c r="AF161" s="18">
        <v>7594.4901037746104</v>
      </c>
      <c r="AG161" s="18">
        <v>41.578947368421098</v>
      </c>
      <c r="AI161" s="23">
        <f>'simulateur graphe PJ OQN'!$B$4</f>
        <v>1</v>
      </c>
      <c r="AJ161" s="24">
        <f t="shared" si="43"/>
        <v>164.15</v>
      </c>
      <c r="AK161" s="24">
        <f t="shared" si="44"/>
        <v>164.15</v>
      </c>
      <c r="AM161" t="str">
        <f t="shared" si="45"/>
        <v>ZONEBASSE</v>
      </c>
      <c r="AN161" t="str">
        <f t="shared" si="46"/>
        <v>HC</v>
      </c>
      <c r="AO161" s="20">
        <f t="shared" si="47"/>
        <v>164.15</v>
      </c>
      <c r="AP161" s="20">
        <f t="shared" si="48"/>
        <v>7081.43</v>
      </c>
      <c r="AQ161" s="20" t="str">
        <f t="shared" si="48"/>
        <v>.</v>
      </c>
      <c r="AR161" s="20" t="str">
        <f t="shared" si="48"/>
        <v>.</v>
      </c>
      <c r="AS161" s="20">
        <f t="shared" si="49"/>
        <v>-150.72999999999956</v>
      </c>
      <c r="AT161" s="20">
        <f t="shared" si="34"/>
        <v>-1708.2299999999996</v>
      </c>
      <c r="AU161" s="20">
        <f t="shared" si="50"/>
        <v>7081.43</v>
      </c>
    </row>
    <row r="162" spans="1:47" ht="33.75">
      <c r="A162" s="54">
        <v>163</v>
      </c>
      <c r="B162" s="54" t="s">
        <v>307</v>
      </c>
      <c r="C162" s="58" t="s">
        <v>308</v>
      </c>
      <c r="D162" s="79">
        <v>71</v>
      </c>
      <c r="E162" s="79">
        <v>77</v>
      </c>
      <c r="F162" s="80">
        <v>10963.99</v>
      </c>
      <c r="G162" s="80">
        <v>138.66</v>
      </c>
      <c r="H162" s="80">
        <v>10963.99</v>
      </c>
      <c r="I162" s="80" t="s">
        <v>28</v>
      </c>
      <c r="J162" s="80" t="s">
        <v>28</v>
      </c>
      <c r="K162" s="80">
        <v>150.66999999999999</v>
      </c>
      <c r="L162" s="73">
        <f t="shared" si="35"/>
        <v>168.17</v>
      </c>
      <c r="M162" s="73">
        <f t="shared" si="36"/>
        <v>164.15</v>
      </c>
      <c r="N162" s="72" t="str">
        <f t="shared" si="37"/>
        <v>0134</v>
      </c>
      <c r="O162" s="74">
        <f t="shared" si="38"/>
        <v>6</v>
      </c>
      <c r="P162" s="72">
        <f t="shared" si="39"/>
        <v>0</v>
      </c>
      <c r="Q162" s="74">
        <f t="shared" si="40"/>
        <v>71</v>
      </c>
      <c r="R162" s="72" t="str">
        <f t="shared" si="41"/>
        <v/>
      </c>
      <c r="S162" s="72" t="str">
        <f t="shared" si="42"/>
        <v/>
      </c>
      <c r="AF162" s="18">
        <v>12553.1831898977</v>
      </c>
      <c r="AG162" s="18">
        <v>66.983783783783807</v>
      </c>
      <c r="AI162" s="23">
        <f>'simulateur graphe PJ OQN'!$B$4</f>
        <v>1</v>
      </c>
      <c r="AJ162" s="24">
        <f t="shared" si="43"/>
        <v>164.15</v>
      </c>
      <c r="AK162" s="24">
        <f t="shared" si="44"/>
        <v>164.15</v>
      </c>
      <c r="AM162" t="str">
        <f t="shared" si="45"/>
        <v>ZONEBASSE</v>
      </c>
      <c r="AN162" t="str">
        <f t="shared" si="46"/>
        <v>HC</v>
      </c>
      <c r="AO162" s="20">
        <f t="shared" si="47"/>
        <v>164.15</v>
      </c>
      <c r="AP162" s="20">
        <f t="shared" si="48"/>
        <v>10963.99</v>
      </c>
      <c r="AQ162" s="20" t="str">
        <f t="shared" si="48"/>
        <v>.</v>
      </c>
      <c r="AR162" s="20" t="str">
        <f t="shared" si="48"/>
        <v>.</v>
      </c>
      <c r="AS162" s="20">
        <f t="shared" si="49"/>
        <v>-486.92999999999847</v>
      </c>
      <c r="AT162" s="20">
        <f t="shared" si="34"/>
        <v>-2044.4300000000003</v>
      </c>
      <c r="AU162" s="20">
        <f t="shared" si="50"/>
        <v>10963.99</v>
      </c>
    </row>
    <row r="163" spans="1:47" ht="45">
      <c r="A163" s="54">
        <v>164</v>
      </c>
      <c r="B163" s="54" t="s">
        <v>309</v>
      </c>
      <c r="C163" s="58" t="s">
        <v>310</v>
      </c>
      <c r="D163" s="79">
        <v>57</v>
      </c>
      <c r="E163" s="79">
        <v>63</v>
      </c>
      <c r="F163" s="80">
        <v>10081.91</v>
      </c>
      <c r="G163" s="80">
        <v>176.88</v>
      </c>
      <c r="H163" s="80">
        <v>10081.91</v>
      </c>
      <c r="I163" s="80" t="s">
        <v>28</v>
      </c>
      <c r="J163" s="80" t="s">
        <v>28</v>
      </c>
      <c r="K163" s="80">
        <v>175.64</v>
      </c>
      <c r="L163" s="73">
        <f t="shared" si="35"/>
        <v>168.17</v>
      </c>
      <c r="M163" s="73">
        <f t="shared" si="36"/>
        <v>164.15</v>
      </c>
      <c r="N163" s="72" t="str">
        <f t="shared" si="37"/>
        <v>0134</v>
      </c>
      <c r="O163" s="74">
        <f t="shared" si="38"/>
        <v>6</v>
      </c>
      <c r="P163" s="72">
        <f t="shared" si="39"/>
        <v>0</v>
      </c>
      <c r="Q163" s="74">
        <f t="shared" si="40"/>
        <v>57</v>
      </c>
      <c r="R163" s="72" t="str">
        <f t="shared" si="41"/>
        <v/>
      </c>
      <c r="S163" s="72" t="str">
        <f t="shared" si="42"/>
        <v/>
      </c>
      <c r="AF163" s="18">
        <v>411.08600520323699</v>
      </c>
      <c r="AG163" s="18" t="s">
        <v>28</v>
      </c>
      <c r="AI163" s="23">
        <f>'simulateur graphe PJ OQN'!$B$4</f>
        <v>1</v>
      </c>
      <c r="AJ163" s="24">
        <f t="shared" si="43"/>
        <v>164.15</v>
      </c>
      <c r="AK163" s="24">
        <f t="shared" si="44"/>
        <v>164.15</v>
      </c>
      <c r="AM163" t="str">
        <f t="shared" si="45"/>
        <v>ZONEBASSE</v>
      </c>
      <c r="AN163" t="str">
        <f t="shared" si="46"/>
        <v>HC</v>
      </c>
      <c r="AO163" s="20">
        <f t="shared" si="47"/>
        <v>164.15</v>
      </c>
      <c r="AP163" s="20">
        <f t="shared" si="48"/>
        <v>10081.91</v>
      </c>
      <c r="AQ163" s="20" t="str">
        <f t="shared" si="48"/>
        <v>.</v>
      </c>
      <c r="AR163" s="20" t="str">
        <f t="shared" si="48"/>
        <v>.</v>
      </c>
      <c r="AS163" s="20">
        <f t="shared" si="49"/>
        <v>-807.76999999999862</v>
      </c>
      <c r="AT163" s="20">
        <f t="shared" si="34"/>
        <v>-142.94000000000051</v>
      </c>
      <c r="AU163" s="20">
        <f t="shared" si="50"/>
        <v>10081.91</v>
      </c>
    </row>
    <row r="164" spans="1:47" ht="45">
      <c r="A164" s="54">
        <v>165</v>
      </c>
      <c r="B164" s="54" t="s">
        <v>311</v>
      </c>
      <c r="C164" s="58" t="s">
        <v>312</v>
      </c>
      <c r="D164" s="79">
        <v>78</v>
      </c>
      <c r="E164" s="79">
        <v>84</v>
      </c>
      <c r="F164" s="80">
        <v>13632.75</v>
      </c>
      <c r="G164" s="80">
        <v>169.09</v>
      </c>
      <c r="H164" s="80">
        <v>13632.75</v>
      </c>
      <c r="I164" s="80" t="s">
        <v>28</v>
      </c>
      <c r="J164" s="80" t="s">
        <v>28</v>
      </c>
      <c r="K164" s="80">
        <v>175.64</v>
      </c>
      <c r="L164" s="73">
        <f t="shared" si="35"/>
        <v>168.17</v>
      </c>
      <c r="M164" s="73">
        <f t="shared" si="36"/>
        <v>164.15</v>
      </c>
      <c r="N164" s="72" t="str">
        <f t="shared" si="37"/>
        <v>0134</v>
      </c>
      <c r="O164" s="74">
        <f t="shared" si="38"/>
        <v>6</v>
      </c>
      <c r="P164" s="72">
        <f t="shared" si="39"/>
        <v>0</v>
      </c>
      <c r="Q164" s="74">
        <f t="shared" si="40"/>
        <v>78</v>
      </c>
      <c r="R164" s="72" t="str">
        <f t="shared" si="41"/>
        <v/>
      </c>
      <c r="S164" s="72" t="str">
        <f t="shared" si="42"/>
        <v/>
      </c>
      <c r="AF164" s="18">
        <v>9317.4129490068408</v>
      </c>
      <c r="AG164" s="18">
        <v>43.625</v>
      </c>
      <c r="AI164" s="23">
        <f>'simulateur graphe PJ OQN'!$B$4</f>
        <v>1</v>
      </c>
      <c r="AJ164" s="24">
        <f t="shared" si="43"/>
        <v>164.15</v>
      </c>
      <c r="AK164" s="24">
        <f t="shared" si="44"/>
        <v>164.15</v>
      </c>
      <c r="AM164" t="str">
        <f t="shared" si="45"/>
        <v>ZONEBASSE</v>
      </c>
      <c r="AN164" t="str">
        <f t="shared" si="46"/>
        <v>HC</v>
      </c>
      <c r="AO164" s="20">
        <f t="shared" si="47"/>
        <v>164.15</v>
      </c>
      <c r="AP164" s="20">
        <f t="shared" si="48"/>
        <v>13632.75</v>
      </c>
      <c r="AQ164" s="20" t="str">
        <f t="shared" si="48"/>
        <v>.</v>
      </c>
      <c r="AR164" s="20" t="str">
        <f t="shared" si="48"/>
        <v>.</v>
      </c>
      <c r="AS164" s="20">
        <f t="shared" si="49"/>
        <v>-945.36999999999898</v>
      </c>
      <c r="AT164" s="20">
        <f t="shared" si="34"/>
        <v>-280.53999999999905</v>
      </c>
      <c r="AU164" s="20">
        <f t="shared" si="50"/>
        <v>13632.75</v>
      </c>
    </row>
    <row r="165" spans="1:47" ht="22.5">
      <c r="A165" s="54">
        <v>166</v>
      </c>
      <c r="B165" s="54" t="s">
        <v>313</v>
      </c>
      <c r="C165" s="58" t="s">
        <v>2704</v>
      </c>
      <c r="D165" s="79">
        <v>1</v>
      </c>
      <c r="E165" s="79">
        <v>1</v>
      </c>
      <c r="F165" s="80" t="s">
        <v>28</v>
      </c>
      <c r="G165" s="80" t="s">
        <v>28</v>
      </c>
      <c r="H165" s="80">
        <v>121.74</v>
      </c>
      <c r="I165" s="80" t="s">
        <v>28</v>
      </c>
      <c r="J165" s="80" t="s">
        <v>28</v>
      </c>
      <c r="K165" s="80" t="s">
        <v>28</v>
      </c>
      <c r="L165" s="73" t="str">
        <f t="shared" si="35"/>
        <v/>
      </c>
      <c r="M165" s="73" t="str">
        <f t="shared" si="36"/>
        <v/>
      </c>
      <c r="N165" s="72" t="str">
        <f t="shared" si="37"/>
        <v>0135</v>
      </c>
      <c r="O165" s="74">
        <f t="shared" si="38"/>
        <v>0</v>
      </c>
      <c r="P165" s="72">
        <f t="shared" si="39"/>
        <v>0</v>
      </c>
      <c r="Q165" s="74">
        <f t="shared" si="40"/>
        <v>1</v>
      </c>
      <c r="R165" s="72" t="str">
        <f t="shared" si="41"/>
        <v/>
      </c>
      <c r="S165" s="72" t="str">
        <f t="shared" si="42"/>
        <v/>
      </c>
      <c r="AF165" s="18">
        <v>16854.391099041401</v>
      </c>
      <c r="AG165" s="18">
        <v>42.1</v>
      </c>
      <c r="AI165" s="23">
        <f>'simulateur graphe PJ OQN'!$B$4</f>
        <v>1</v>
      </c>
      <c r="AJ165" s="24">
        <f t="shared" si="43"/>
        <v>121.74</v>
      </c>
      <c r="AK165" s="24">
        <f t="shared" si="44"/>
        <v>121.74</v>
      </c>
      <c r="AM165" t="str">
        <f t="shared" si="45"/>
        <v>ZONEHAUTE</v>
      </c>
      <c r="AN165" t="str">
        <f t="shared" si="46"/>
        <v>HDJ</v>
      </c>
      <c r="AO165" s="20" t="e">
        <f t="shared" si="47"/>
        <v>#VALUE!</v>
      </c>
      <c r="AP165" s="20">
        <f t="shared" si="48"/>
        <v>121.74</v>
      </c>
      <c r="AQ165" s="20" t="str">
        <f t="shared" si="48"/>
        <v>.</v>
      </c>
      <c r="AR165" s="20" t="str">
        <f t="shared" si="48"/>
        <v>.</v>
      </c>
      <c r="AS165" s="20" t="e">
        <f t="shared" si="49"/>
        <v>#VALUE!</v>
      </c>
      <c r="AT165" s="20" t="e">
        <f t="shared" si="34"/>
        <v>#VALUE!</v>
      </c>
      <c r="AU165" s="20">
        <f t="shared" si="50"/>
        <v>121.74</v>
      </c>
    </row>
    <row r="166" spans="1:47" ht="33.75">
      <c r="A166" s="54">
        <v>167</v>
      </c>
      <c r="B166" s="54" t="s">
        <v>314</v>
      </c>
      <c r="C166" s="58" t="s">
        <v>2705</v>
      </c>
      <c r="D166" s="79">
        <v>43</v>
      </c>
      <c r="E166" s="79">
        <v>49</v>
      </c>
      <c r="F166" s="80">
        <v>5781.97</v>
      </c>
      <c r="G166" s="80">
        <v>134.46</v>
      </c>
      <c r="H166" s="80">
        <v>5781.97</v>
      </c>
      <c r="I166" s="80" t="s">
        <v>28</v>
      </c>
      <c r="J166" s="80" t="s">
        <v>28</v>
      </c>
      <c r="K166" s="80">
        <v>124.79</v>
      </c>
      <c r="L166" s="73">
        <f t="shared" si="35"/>
        <v>162.03</v>
      </c>
      <c r="M166" s="73">
        <f t="shared" si="36"/>
        <v>150.76</v>
      </c>
      <c r="N166" s="72" t="str">
        <f t="shared" si="37"/>
        <v>0135</v>
      </c>
      <c r="O166" s="74">
        <f t="shared" si="38"/>
        <v>6</v>
      </c>
      <c r="P166" s="72">
        <f t="shared" si="39"/>
        <v>0</v>
      </c>
      <c r="Q166" s="74">
        <f t="shared" si="40"/>
        <v>43</v>
      </c>
      <c r="R166" s="72" t="str">
        <f t="shared" si="41"/>
        <v/>
      </c>
      <c r="S166" s="72" t="str">
        <f t="shared" si="42"/>
        <v/>
      </c>
      <c r="AF166" s="18">
        <v>19643.087225983101</v>
      </c>
      <c r="AG166" s="18">
        <v>69.326530612244895</v>
      </c>
      <c r="AI166" s="23">
        <f>'simulateur graphe PJ OQN'!$B$4</f>
        <v>1</v>
      </c>
      <c r="AJ166" s="24">
        <f t="shared" si="43"/>
        <v>150.76</v>
      </c>
      <c r="AK166" s="24">
        <f t="shared" si="44"/>
        <v>150.76</v>
      </c>
      <c r="AM166" t="str">
        <f t="shared" si="45"/>
        <v>ZONEBASSE</v>
      </c>
      <c r="AN166" t="str">
        <f t="shared" si="46"/>
        <v>HC</v>
      </c>
      <c r="AO166" s="20">
        <f t="shared" si="47"/>
        <v>150.76</v>
      </c>
      <c r="AP166" s="20">
        <f t="shared" si="48"/>
        <v>5781.97</v>
      </c>
      <c r="AQ166" s="20" t="str">
        <f t="shared" si="48"/>
        <v>.</v>
      </c>
      <c r="AR166" s="20" t="str">
        <f t="shared" si="48"/>
        <v>.</v>
      </c>
      <c r="AS166" s="20">
        <f t="shared" si="49"/>
        <v>-207.94999999999982</v>
      </c>
      <c r="AT166" s="20">
        <f t="shared" si="34"/>
        <v>-3522.3099999999995</v>
      </c>
      <c r="AU166" s="20">
        <f t="shared" si="50"/>
        <v>5781.97</v>
      </c>
    </row>
    <row r="167" spans="1:47" ht="33.75">
      <c r="A167" s="54">
        <v>168</v>
      </c>
      <c r="B167" s="54" t="s">
        <v>315</v>
      </c>
      <c r="C167" s="58" t="s">
        <v>2706</v>
      </c>
      <c r="D167" s="79">
        <v>50</v>
      </c>
      <c r="E167" s="79">
        <v>56</v>
      </c>
      <c r="F167" s="80">
        <v>7913.05</v>
      </c>
      <c r="G167" s="80">
        <v>158.26</v>
      </c>
      <c r="H167" s="80">
        <v>7913.05</v>
      </c>
      <c r="I167" s="80" t="s">
        <v>28</v>
      </c>
      <c r="J167" s="80" t="s">
        <v>28</v>
      </c>
      <c r="K167" s="80">
        <v>150.01</v>
      </c>
      <c r="L167" s="73">
        <f t="shared" si="35"/>
        <v>162.03</v>
      </c>
      <c r="M167" s="73">
        <f t="shared" si="36"/>
        <v>150.76</v>
      </c>
      <c r="N167" s="72" t="str">
        <f t="shared" si="37"/>
        <v>0135</v>
      </c>
      <c r="O167" s="74">
        <f t="shared" si="38"/>
        <v>6</v>
      </c>
      <c r="P167" s="72">
        <f t="shared" si="39"/>
        <v>0</v>
      </c>
      <c r="Q167" s="74">
        <f t="shared" si="40"/>
        <v>50</v>
      </c>
      <c r="R167" s="72" t="str">
        <f t="shared" si="41"/>
        <v/>
      </c>
      <c r="S167" s="72" t="str">
        <f t="shared" si="42"/>
        <v/>
      </c>
      <c r="AF167" s="18">
        <v>36397.776286356202</v>
      </c>
      <c r="AG167" s="18">
        <v>130.186915887851</v>
      </c>
      <c r="AI167" s="23">
        <f>'simulateur graphe PJ OQN'!$B$4</f>
        <v>1</v>
      </c>
      <c r="AJ167" s="24">
        <f t="shared" si="43"/>
        <v>150.76</v>
      </c>
      <c r="AK167" s="24">
        <f t="shared" si="44"/>
        <v>150.76</v>
      </c>
      <c r="AM167" t="str">
        <f t="shared" si="45"/>
        <v>ZONEBASSE</v>
      </c>
      <c r="AN167" t="str">
        <f t="shared" si="46"/>
        <v>HC</v>
      </c>
      <c r="AO167" s="20">
        <f t="shared" si="47"/>
        <v>150.76</v>
      </c>
      <c r="AP167" s="20">
        <f t="shared" si="48"/>
        <v>7913.05</v>
      </c>
      <c r="AQ167" s="20" t="str">
        <f t="shared" si="48"/>
        <v>.</v>
      </c>
      <c r="AR167" s="20" t="str">
        <f t="shared" si="48"/>
        <v>.</v>
      </c>
      <c r="AS167" s="20">
        <f t="shared" si="49"/>
        <v>-337.49999999999909</v>
      </c>
      <c r="AT167" s="20">
        <f t="shared" si="34"/>
        <v>-1407.2800000000007</v>
      </c>
      <c r="AU167" s="20">
        <f t="shared" si="50"/>
        <v>7913.05</v>
      </c>
    </row>
    <row r="168" spans="1:47" ht="45">
      <c r="A168" s="54">
        <v>169</v>
      </c>
      <c r="B168" s="54" t="s">
        <v>316</v>
      </c>
      <c r="C168" s="58" t="s">
        <v>2707</v>
      </c>
      <c r="D168" s="79">
        <v>64</v>
      </c>
      <c r="E168" s="79">
        <v>70</v>
      </c>
      <c r="F168" s="80">
        <v>10938.99</v>
      </c>
      <c r="G168" s="80">
        <v>170.92</v>
      </c>
      <c r="H168" s="80">
        <v>10938.99</v>
      </c>
      <c r="I168" s="80" t="s">
        <v>28</v>
      </c>
      <c r="J168" s="80" t="s">
        <v>28</v>
      </c>
      <c r="K168" s="80">
        <v>164.25</v>
      </c>
      <c r="L168" s="73">
        <f t="shared" si="35"/>
        <v>162.03</v>
      </c>
      <c r="M168" s="73">
        <f t="shared" si="36"/>
        <v>150.76</v>
      </c>
      <c r="N168" s="72" t="str">
        <f t="shared" si="37"/>
        <v>0135</v>
      </c>
      <c r="O168" s="74">
        <f t="shared" si="38"/>
        <v>6</v>
      </c>
      <c r="P168" s="72">
        <f t="shared" si="39"/>
        <v>0</v>
      </c>
      <c r="Q168" s="74">
        <f t="shared" si="40"/>
        <v>64</v>
      </c>
      <c r="R168" s="72" t="str">
        <f t="shared" si="41"/>
        <v/>
      </c>
      <c r="S168" s="72" t="str">
        <f t="shared" si="42"/>
        <v/>
      </c>
      <c r="AF168" s="18">
        <v>419.38204830471602</v>
      </c>
      <c r="AG168" s="18" t="s">
        <v>28</v>
      </c>
      <c r="AI168" s="23">
        <f>'simulateur graphe PJ OQN'!$B$4</f>
        <v>1</v>
      </c>
      <c r="AJ168" s="24">
        <f t="shared" si="43"/>
        <v>150.76</v>
      </c>
      <c r="AK168" s="24">
        <f t="shared" si="44"/>
        <v>150.76</v>
      </c>
      <c r="AM168" t="str">
        <f t="shared" si="45"/>
        <v>ZONEBASSE</v>
      </c>
      <c r="AN168" t="str">
        <f t="shared" si="46"/>
        <v>HC</v>
      </c>
      <c r="AO168" s="20">
        <f t="shared" si="47"/>
        <v>150.76</v>
      </c>
      <c r="AP168" s="20">
        <f t="shared" si="48"/>
        <v>10938.99</v>
      </c>
      <c r="AQ168" s="20" t="str">
        <f t="shared" si="48"/>
        <v>.</v>
      </c>
      <c r="AR168" s="20" t="str">
        <f t="shared" si="48"/>
        <v>.</v>
      </c>
      <c r="AS168" s="20">
        <f t="shared" si="49"/>
        <v>-394.26000000000022</v>
      </c>
      <c r="AT168" s="20">
        <f t="shared" si="34"/>
        <v>-196.68000000000029</v>
      </c>
      <c r="AU168" s="20">
        <f t="shared" si="50"/>
        <v>10938.99</v>
      </c>
    </row>
    <row r="169" spans="1:47" ht="45">
      <c r="A169" s="54">
        <v>170</v>
      </c>
      <c r="B169" s="54" t="s">
        <v>317</v>
      </c>
      <c r="C169" s="58" t="s">
        <v>2708</v>
      </c>
      <c r="D169" s="79">
        <v>78</v>
      </c>
      <c r="E169" s="79">
        <v>84</v>
      </c>
      <c r="F169" s="80">
        <v>13675.58</v>
      </c>
      <c r="G169" s="80">
        <v>175.33</v>
      </c>
      <c r="H169" s="80">
        <v>13675.58</v>
      </c>
      <c r="I169" s="80" t="s">
        <v>28</v>
      </c>
      <c r="J169" s="80" t="s">
        <v>28</v>
      </c>
      <c r="K169" s="80">
        <v>168.83</v>
      </c>
      <c r="L169" s="73">
        <f t="shared" si="35"/>
        <v>162.03</v>
      </c>
      <c r="M169" s="73">
        <f t="shared" si="36"/>
        <v>150.76</v>
      </c>
      <c r="N169" s="72" t="str">
        <f t="shared" si="37"/>
        <v>0135</v>
      </c>
      <c r="O169" s="74">
        <f t="shared" si="38"/>
        <v>6</v>
      </c>
      <c r="P169" s="72">
        <f t="shared" si="39"/>
        <v>0</v>
      </c>
      <c r="Q169" s="74">
        <f t="shared" si="40"/>
        <v>78</v>
      </c>
      <c r="R169" s="72" t="str">
        <f t="shared" si="41"/>
        <v/>
      </c>
      <c r="S169" s="72" t="str">
        <f t="shared" si="42"/>
        <v/>
      </c>
      <c r="AF169" s="18">
        <v>9795.2659712194509</v>
      </c>
      <c r="AG169" s="18">
        <v>46.780821917808197</v>
      </c>
      <c r="AI169" s="23">
        <f>'simulateur graphe PJ OQN'!$B$4</f>
        <v>1</v>
      </c>
      <c r="AJ169" s="24">
        <f t="shared" si="43"/>
        <v>150.76</v>
      </c>
      <c r="AK169" s="24">
        <f t="shared" si="44"/>
        <v>150.76</v>
      </c>
      <c r="AM169" t="str">
        <f t="shared" si="45"/>
        <v>ZONEBASSE</v>
      </c>
      <c r="AN169" t="str">
        <f t="shared" si="46"/>
        <v>HC</v>
      </c>
      <c r="AO169" s="20">
        <f t="shared" si="47"/>
        <v>150.76</v>
      </c>
      <c r="AP169" s="20">
        <f t="shared" si="48"/>
        <v>13675.58</v>
      </c>
      <c r="AQ169" s="20" t="str">
        <f t="shared" si="48"/>
        <v>.</v>
      </c>
      <c r="AR169" s="20" t="str">
        <f t="shared" si="48"/>
        <v>.</v>
      </c>
      <c r="AS169" s="20">
        <f t="shared" si="49"/>
        <v>-337.31000000000131</v>
      </c>
      <c r="AT169" s="20">
        <f t="shared" si="34"/>
        <v>267.88999999999942</v>
      </c>
      <c r="AU169" s="20">
        <f t="shared" si="50"/>
        <v>13675.58</v>
      </c>
    </row>
    <row r="170" spans="1:47" ht="33.75">
      <c r="A170" s="54">
        <v>171</v>
      </c>
      <c r="B170" s="54" t="s">
        <v>318</v>
      </c>
      <c r="C170" s="58" t="s">
        <v>2709</v>
      </c>
      <c r="D170" s="79">
        <v>29</v>
      </c>
      <c r="E170" s="79">
        <v>35</v>
      </c>
      <c r="F170" s="80">
        <v>4383</v>
      </c>
      <c r="G170" s="80">
        <v>151.13999999999999</v>
      </c>
      <c r="H170" s="80">
        <v>4383</v>
      </c>
      <c r="I170" s="80" t="s">
        <v>28</v>
      </c>
      <c r="J170" s="80" t="s">
        <v>28</v>
      </c>
      <c r="K170" s="80">
        <v>132.82</v>
      </c>
      <c r="L170" s="73">
        <f t="shared" si="35"/>
        <v>135.44999999999999</v>
      </c>
      <c r="M170" s="73">
        <f t="shared" si="36"/>
        <v>150.76</v>
      </c>
      <c r="N170" s="72" t="str">
        <f t="shared" si="37"/>
        <v>0135</v>
      </c>
      <c r="O170" s="74">
        <f t="shared" si="38"/>
        <v>6</v>
      </c>
      <c r="P170" s="72">
        <f t="shared" si="39"/>
        <v>0</v>
      </c>
      <c r="Q170" s="74">
        <f t="shared" si="40"/>
        <v>29</v>
      </c>
      <c r="R170" s="72" t="str">
        <f t="shared" si="41"/>
        <v/>
      </c>
      <c r="S170" s="72" t="str">
        <f t="shared" si="42"/>
        <v/>
      </c>
      <c r="AF170" s="18">
        <v>11771.9074392775</v>
      </c>
      <c r="AG170" s="18">
        <v>55.457142857142898</v>
      </c>
      <c r="AI170" s="23">
        <f>'simulateur graphe PJ OQN'!$B$4</f>
        <v>1</v>
      </c>
      <c r="AJ170" s="24">
        <f t="shared" si="43"/>
        <v>150.76</v>
      </c>
      <c r="AK170" s="24">
        <f t="shared" si="44"/>
        <v>150.76</v>
      </c>
      <c r="AM170" t="str">
        <f t="shared" si="45"/>
        <v>ZONEBASSE</v>
      </c>
      <c r="AN170" t="str">
        <f t="shared" si="46"/>
        <v>HC</v>
      </c>
      <c r="AO170" s="20">
        <f t="shared" si="47"/>
        <v>150.76</v>
      </c>
      <c r="AP170" s="20">
        <f t="shared" si="48"/>
        <v>4383</v>
      </c>
      <c r="AQ170" s="20" t="str">
        <f t="shared" si="48"/>
        <v>.</v>
      </c>
      <c r="AR170" s="20" t="str">
        <f t="shared" si="48"/>
        <v>.</v>
      </c>
      <c r="AS170" s="20">
        <f t="shared" si="49"/>
        <v>-132.88000000000011</v>
      </c>
      <c r="AT170" s="20">
        <f t="shared" si="34"/>
        <v>-366.95000000000073</v>
      </c>
      <c r="AU170" s="20">
        <f t="shared" si="50"/>
        <v>4383</v>
      </c>
    </row>
    <row r="171" spans="1:47" ht="33.75">
      <c r="A171" s="54">
        <v>172</v>
      </c>
      <c r="B171" s="54" t="s">
        <v>319</v>
      </c>
      <c r="C171" s="58" t="s">
        <v>2710</v>
      </c>
      <c r="D171" s="79">
        <v>43</v>
      </c>
      <c r="E171" s="79">
        <v>49</v>
      </c>
      <c r="F171" s="80">
        <v>6937.3</v>
      </c>
      <c r="G171" s="80">
        <v>161.33000000000001</v>
      </c>
      <c r="H171" s="80">
        <v>6937.3</v>
      </c>
      <c r="I171" s="80" t="s">
        <v>28</v>
      </c>
      <c r="J171" s="80" t="s">
        <v>28</v>
      </c>
      <c r="K171" s="80">
        <v>152.47</v>
      </c>
      <c r="L171" s="73">
        <f t="shared" si="35"/>
        <v>135.44999999999999</v>
      </c>
      <c r="M171" s="73">
        <f t="shared" si="36"/>
        <v>150.76</v>
      </c>
      <c r="N171" s="72" t="str">
        <f t="shared" si="37"/>
        <v>0135</v>
      </c>
      <c r="O171" s="74">
        <f t="shared" si="38"/>
        <v>6</v>
      </c>
      <c r="P171" s="72">
        <f t="shared" si="39"/>
        <v>0</v>
      </c>
      <c r="Q171" s="74">
        <f t="shared" si="40"/>
        <v>43</v>
      </c>
      <c r="R171" s="72" t="str">
        <f t="shared" si="41"/>
        <v/>
      </c>
      <c r="S171" s="72" t="str">
        <f t="shared" si="42"/>
        <v/>
      </c>
      <c r="AF171" s="18">
        <v>21650.70002118</v>
      </c>
      <c r="AG171" s="18">
        <v>79.547619047619094</v>
      </c>
      <c r="AI171" s="23">
        <f>'simulateur graphe PJ OQN'!$B$4</f>
        <v>1</v>
      </c>
      <c r="AJ171" s="24">
        <f t="shared" si="43"/>
        <v>150.76</v>
      </c>
      <c r="AK171" s="24">
        <f t="shared" si="44"/>
        <v>150.76</v>
      </c>
      <c r="AM171" t="str">
        <f t="shared" si="45"/>
        <v>ZONEBASSE</v>
      </c>
      <c r="AN171" t="str">
        <f t="shared" si="46"/>
        <v>HC</v>
      </c>
      <c r="AO171" s="20">
        <f t="shared" si="47"/>
        <v>150.76</v>
      </c>
      <c r="AP171" s="20">
        <f t="shared" si="48"/>
        <v>6937.3</v>
      </c>
      <c r="AQ171" s="20" t="str">
        <f t="shared" si="48"/>
        <v>.</v>
      </c>
      <c r="AR171" s="20" t="str">
        <f t="shared" si="48"/>
        <v>.</v>
      </c>
      <c r="AS171" s="20">
        <f t="shared" si="49"/>
        <v>-381.25999999999931</v>
      </c>
      <c r="AT171" s="20">
        <f t="shared" si="34"/>
        <v>1133.5200000000004</v>
      </c>
      <c r="AU171" s="20">
        <f t="shared" si="50"/>
        <v>6937.3</v>
      </c>
    </row>
    <row r="172" spans="1:47" ht="45">
      <c r="A172" s="54">
        <v>173</v>
      </c>
      <c r="B172" s="54" t="s">
        <v>320</v>
      </c>
      <c r="C172" s="58" t="s">
        <v>2711</v>
      </c>
      <c r="D172" s="79">
        <v>50</v>
      </c>
      <c r="E172" s="79">
        <v>56</v>
      </c>
      <c r="F172" s="80">
        <v>6880.76</v>
      </c>
      <c r="G172" s="80">
        <v>137.62</v>
      </c>
      <c r="H172" s="80">
        <v>6880.76</v>
      </c>
      <c r="I172" s="80" t="s">
        <v>28</v>
      </c>
      <c r="J172" s="80" t="s">
        <v>28</v>
      </c>
      <c r="K172" s="80">
        <v>129.83000000000001</v>
      </c>
      <c r="L172" s="73">
        <f t="shared" si="35"/>
        <v>135.44999999999999</v>
      </c>
      <c r="M172" s="73">
        <f t="shared" si="36"/>
        <v>150.76</v>
      </c>
      <c r="N172" s="72" t="str">
        <f t="shared" si="37"/>
        <v>0135</v>
      </c>
      <c r="O172" s="74">
        <f t="shared" si="38"/>
        <v>6</v>
      </c>
      <c r="P172" s="72">
        <f t="shared" si="39"/>
        <v>0</v>
      </c>
      <c r="Q172" s="74">
        <f t="shared" si="40"/>
        <v>50</v>
      </c>
      <c r="R172" s="72" t="str">
        <f t="shared" si="41"/>
        <v/>
      </c>
      <c r="S172" s="72" t="str">
        <f t="shared" si="42"/>
        <v/>
      </c>
      <c r="AF172" s="18">
        <v>28943.959183274299</v>
      </c>
      <c r="AG172" s="18">
        <v>110.655172413793</v>
      </c>
      <c r="AI172" s="23">
        <f>'simulateur graphe PJ OQN'!$B$4</f>
        <v>1</v>
      </c>
      <c r="AJ172" s="24">
        <f t="shared" si="43"/>
        <v>150.76</v>
      </c>
      <c r="AK172" s="24">
        <f t="shared" si="44"/>
        <v>150.76</v>
      </c>
      <c r="AM172" t="str">
        <f t="shared" si="45"/>
        <v>ZONEBASSE</v>
      </c>
      <c r="AN172" t="str">
        <f t="shared" si="46"/>
        <v>HC</v>
      </c>
      <c r="AO172" s="20">
        <f t="shared" si="47"/>
        <v>150.76</v>
      </c>
      <c r="AP172" s="20">
        <f t="shared" si="48"/>
        <v>6880.76</v>
      </c>
      <c r="AQ172" s="20" t="str">
        <f t="shared" si="48"/>
        <v>.</v>
      </c>
      <c r="AR172" s="20" t="str">
        <f t="shared" si="48"/>
        <v>.</v>
      </c>
      <c r="AS172" s="20">
        <f t="shared" si="49"/>
        <v>-259.89000000000033</v>
      </c>
      <c r="AT172" s="20">
        <f t="shared" si="34"/>
        <v>-760.06999999999971</v>
      </c>
      <c r="AU172" s="20">
        <f t="shared" si="50"/>
        <v>6880.76</v>
      </c>
    </row>
    <row r="173" spans="1:47" ht="45">
      <c r="A173" s="54">
        <v>174</v>
      </c>
      <c r="B173" s="54" t="s">
        <v>321</v>
      </c>
      <c r="C173" s="58" t="s">
        <v>2712</v>
      </c>
      <c r="D173" s="79">
        <v>78</v>
      </c>
      <c r="E173" s="79">
        <v>84</v>
      </c>
      <c r="F173" s="80">
        <v>11812.01</v>
      </c>
      <c r="G173" s="80">
        <v>151.44</v>
      </c>
      <c r="H173" s="80">
        <v>11812.01</v>
      </c>
      <c r="I173" s="80" t="s">
        <v>28</v>
      </c>
      <c r="J173" s="80" t="s">
        <v>28</v>
      </c>
      <c r="K173" s="80">
        <v>147.04</v>
      </c>
      <c r="L173" s="73">
        <f t="shared" si="35"/>
        <v>135.44999999999999</v>
      </c>
      <c r="M173" s="73">
        <f t="shared" si="36"/>
        <v>150.76</v>
      </c>
      <c r="N173" s="72" t="str">
        <f t="shared" si="37"/>
        <v>0135</v>
      </c>
      <c r="O173" s="74">
        <f t="shared" si="38"/>
        <v>6</v>
      </c>
      <c r="P173" s="72">
        <f t="shared" si="39"/>
        <v>0</v>
      </c>
      <c r="Q173" s="74">
        <f t="shared" si="40"/>
        <v>78</v>
      </c>
      <c r="R173" s="72" t="str">
        <f t="shared" si="41"/>
        <v/>
      </c>
      <c r="S173" s="72" t="str">
        <f t="shared" si="42"/>
        <v/>
      </c>
      <c r="AF173" s="18">
        <v>4941.4235983140497</v>
      </c>
      <c r="AG173" s="18">
        <v>26.914893617021299</v>
      </c>
      <c r="AI173" s="23">
        <f>'simulateur graphe PJ OQN'!$B$4</f>
        <v>1</v>
      </c>
      <c r="AJ173" s="24">
        <f t="shared" si="43"/>
        <v>150.76</v>
      </c>
      <c r="AK173" s="24">
        <f t="shared" si="44"/>
        <v>150.76</v>
      </c>
      <c r="AM173" t="str">
        <f t="shared" si="45"/>
        <v>ZONEBASSE</v>
      </c>
      <c r="AN173" t="str">
        <f t="shared" si="46"/>
        <v>HC</v>
      </c>
      <c r="AO173" s="20">
        <f t="shared" si="47"/>
        <v>150.76</v>
      </c>
      <c r="AP173" s="20">
        <f t="shared" si="48"/>
        <v>11812.01</v>
      </c>
      <c r="AQ173" s="20" t="str">
        <f t="shared" si="48"/>
        <v>.</v>
      </c>
      <c r="AR173" s="20" t="str">
        <f t="shared" si="48"/>
        <v>.</v>
      </c>
      <c r="AS173" s="20">
        <f t="shared" si="49"/>
        <v>-392.30999999999949</v>
      </c>
      <c r="AT173" s="20">
        <f t="shared" si="34"/>
        <v>639.20000000000073</v>
      </c>
      <c r="AU173" s="20">
        <f t="shared" si="50"/>
        <v>11812.01</v>
      </c>
    </row>
    <row r="174" spans="1:47" ht="22.5">
      <c r="A174" s="54">
        <v>175</v>
      </c>
      <c r="B174" s="54" t="s">
        <v>322</v>
      </c>
      <c r="C174" s="58" t="s">
        <v>323</v>
      </c>
      <c r="D174" s="79">
        <v>1</v>
      </c>
      <c r="E174" s="79">
        <v>1</v>
      </c>
      <c r="F174" s="80" t="s">
        <v>28</v>
      </c>
      <c r="G174" s="80" t="s">
        <v>28</v>
      </c>
      <c r="H174" s="80">
        <v>103.07</v>
      </c>
      <c r="I174" s="80" t="s">
        <v>28</v>
      </c>
      <c r="J174" s="80" t="s">
        <v>28</v>
      </c>
      <c r="K174" s="80" t="s">
        <v>28</v>
      </c>
      <c r="L174" s="73" t="str">
        <f t="shared" si="35"/>
        <v/>
      </c>
      <c r="M174" s="73" t="str">
        <f t="shared" si="36"/>
        <v/>
      </c>
      <c r="N174" s="72" t="str">
        <f t="shared" si="37"/>
        <v>0137</v>
      </c>
      <c r="O174" s="74">
        <f t="shared" si="38"/>
        <v>0</v>
      </c>
      <c r="P174" s="72">
        <f t="shared" si="39"/>
        <v>0</v>
      </c>
      <c r="Q174" s="74">
        <f t="shared" si="40"/>
        <v>1</v>
      </c>
      <c r="R174" s="72" t="str">
        <f t="shared" si="41"/>
        <v/>
      </c>
      <c r="S174" s="72" t="str">
        <f t="shared" si="42"/>
        <v/>
      </c>
      <c r="AF174" s="18">
        <v>8309.70012052333</v>
      </c>
      <c r="AG174" s="18">
        <v>38.185185185185198</v>
      </c>
      <c r="AI174" s="23">
        <f>'simulateur graphe PJ OQN'!$B$4</f>
        <v>1</v>
      </c>
      <c r="AJ174" s="24">
        <f t="shared" si="43"/>
        <v>103.07</v>
      </c>
      <c r="AK174" s="24">
        <f t="shared" si="44"/>
        <v>103.07</v>
      </c>
      <c r="AM174" t="str">
        <f t="shared" si="45"/>
        <v>ZONEHAUTE</v>
      </c>
      <c r="AN174" t="str">
        <f t="shared" si="46"/>
        <v>HDJ</v>
      </c>
      <c r="AO174" s="20" t="e">
        <f t="shared" si="47"/>
        <v>#VALUE!</v>
      </c>
      <c r="AP174" s="20">
        <f t="shared" si="48"/>
        <v>103.07</v>
      </c>
      <c r="AQ174" s="20" t="str">
        <f t="shared" si="48"/>
        <v>.</v>
      </c>
      <c r="AR174" s="20" t="str">
        <f t="shared" si="48"/>
        <v>.</v>
      </c>
      <c r="AS174" s="20" t="e">
        <f t="shared" si="49"/>
        <v>#VALUE!</v>
      </c>
      <c r="AT174" s="20" t="e">
        <f t="shared" si="34"/>
        <v>#VALUE!</v>
      </c>
      <c r="AU174" s="20">
        <f t="shared" si="50"/>
        <v>103.07</v>
      </c>
    </row>
    <row r="175" spans="1:47" ht="33.75">
      <c r="A175" s="54">
        <v>176</v>
      </c>
      <c r="B175" s="54" t="s">
        <v>324</v>
      </c>
      <c r="C175" s="58" t="s">
        <v>325</v>
      </c>
      <c r="D175" s="79">
        <v>36</v>
      </c>
      <c r="E175" s="79">
        <v>42</v>
      </c>
      <c r="F175" s="80">
        <v>3946.77</v>
      </c>
      <c r="G175" s="80">
        <v>109.63</v>
      </c>
      <c r="H175" s="80">
        <v>3946.77</v>
      </c>
      <c r="I175" s="80" t="s">
        <v>28</v>
      </c>
      <c r="J175" s="80" t="s">
        <v>28</v>
      </c>
      <c r="K175" s="80">
        <v>106.67</v>
      </c>
      <c r="L175" s="73">
        <f t="shared" si="35"/>
        <v>159.02000000000001</v>
      </c>
      <c r="M175" s="73">
        <f t="shared" si="36"/>
        <v>186.16</v>
      </c>
      <c r="N175" s="72" t="str">
        <f t="shared" si="37"/>
        <v>0137</v>
      </c>
      <c r="O175" s="74">
        <f t="shared" si="38"/>
        <v>6</v>
      </c>
      <c r="P175" s="72">
        <f t="shared" si="39"/>
        <v>0</v>
      </c>
      <c r="Q175" s="74">
        <f t="shared" si="40"/>
        <v>36</v>
      </c>
      <c r="R175" s="72" t="str">
        <f t="shared" si="41"/>
        <v/>
      </c>
      <c r="S175" s="72" t="str">
        <f t="shared" si="42"/>
        <v/>
      </c>
      <c r="AF175" s="18">
        <v>11577.424968286699</v>
      </c>
      <c r="AG175" s="18">
        <v>49.817073170731703</v>
      </c>
      <c r="AI175" s="23">
        <f>'simulateur graphe PJ OQN'!$B$4</f>
        <v>1</v>
      </c>
      <c r="AJ175" s="24">
        <f t="shared" si="43"/>
        <v>186.16</v>
      </c>
      <c r="AK175" s="24">
        <f t="shared" si="44"/>
        <v>186.16</v>
      </c>
      <c r="AM175" t="str">
        <f t="shared" si="45"/>
        <v>ZONEBASSE</v>
      </c>
      <c r="AN175" t="str">
        <f t="shared" si="46"/>
        <v>HC</v>
      </c>
      <c r="AO175" s="20">
        <f t="shared" si="47"/>
        <v>186.16</v>
      </c>
      <c r="AP175" s="20">
        <f t="shared" si="48"/>
        <v>3946.77</v>
      </c>
      <c r="AQ175" s="20" t="str">
        <f t="shared" si="48"/>
        <v>.</v>
      </c>
      <c r="AR175" s="20" t="str">
        <f t="shared" si="48"/>
        <v>.</v>
      </c>
      <c r="AS175" s="20">
        <f t="shared" si="49"/>
        <v>-426.70000000000027</v>
      </c>
      <c r="AT175" s="20">
        <f t="shared" si="34"/>
        <v>-5085.8500000000004</v>
      </c>
      <c r="AU175" s="20">
        <f t="shared" si="50"/>
        <v>3946.77</v>
      </c>
    </row>
    <row r="176" spans="1:47" ht="33.75">
      <c r="A176" s="54">
        <v>177</v>
      </c>
      <c r="B176" s="54" t="s">
        <v>326</v>
      </c>
      <c r="C176" s="58" t="s">
        <v>327</v>
      </c>
      <c r="D176" s="79">
        <v>64</v>
      </c>
      <c r="E176" s="79">
        <v>70</v>
      </c>
      <c r="F176" s="80">
        <v>10758.37</v>
      </c>
      <c r="G176" s="80">
        <v>168.1</v>
      </c>
      <c r="H176" s="80">
        <v>10758.37</v>
      </c>
      <c r="I176" s="80" t="s">
        <v>28</v>
      </c>
      <c r="J176" s="80" t="s">
        <v>28</v>
      </c>
      <c r="K176" s="80">
        <v>160.57</v>
      </c>
      <c r="L176" s="73">
        <f t="shared" si="35"/>
        <v>159.02000000000001</v>
      </c>
      <c r="M176" s="73">
        <f t="shared" si="36"/>
        <v>186.16</v>
      </c>
      <c r="N176" s="72" t="str">
        <f t="shared" si="37"/>
        <v>0137</v>
      </c>
      <c r="O176" s="74">
        <f t="shared" si="38"/>
        <v>6</v>
      </c>
      <c r="P176" s="72">
        <f t="shared" si="39"/>
        <v>0</v>
      </c>
      <c r="Q176" s="74">
        <f t="shared" si="40"/>
        <v>64</v>
      </c>
      <c r="R176" s="72" t="str">
        <f t="shared" si="41"/>
        <v/>
      </c>
      <c r="S176" s="72" t="str">
        <f t="shared" si="42"/>
        <v/>
      </c>
      <c r="AF176" s="18">
        <v>16386.3015322545</v>
      </c>
      <c r="AG176" s="18">
        <v>65.946236559139805</v>
      </c>
      <c r="AI176" s="23">
        <f>'simulateur graphe PJ OQN'!$B$4</f>
        <v>1</v>
      </c>
      <c r="AJ176" s="24">
        <f t="shared" si="43"/>
        <v>186.16</v>
      </c>
      <c r="AK176" s="24">
        <f t="shared" si="44"/>
        <v>186.16</v>
      </c>
      <c r="AM176" t="str">
        <f t="shared" si="45"/>
        <v>ZONEBASSE</v>
      </c>
      <c r="AN176" t="str">
        <f t="shared" si="46"/>
        <v>HC</v>
      </c>
      <c r="AO176" s="20">
        <f t="shared" si="47"/>
        <v>186.16</v>
      </c>
      <c r="AP176" s="20">
        <f t="shared" si="48"/>
        <v>10758.37</v>
      </c>
      <c r="AQ176" s="20" t="str">
        <f t="shared" si="48"/>
        <v>.</v>
      </c>
      <c r="AR176" s="20" t="str">
        <f t="shared" si="48"/>
        <v>.</v>
      </c>
      <c r="AS176" s="20">
        <f t="shared" si="49"/>
        <v>-320.95999999999913</v>
      </c>
      <c r="AT176" s="20">
        <f t="shared" si="34"/>
        <v>-183.01000000000022</v>
      </c>
      <c r="AU176" s="20">
        <f t="shared" si="50"/>
        <v>10758.37</v>
      </c>
    </row>
    <row r="177" spans="1:47" ht="45">
      <c r="A177" s="54">
        <v>178</v>
      </c>
      <c r="B177" s="54" t="s">
        <v>328</v>
      </c>
      <c r="C177" s="58" t="s">
        <v>329</v>
      </c>
      <c r="D177" s="79">
        <v>50</v>
      </c>
      <c r="E177" s="79">
        <v>56</v>
      </c>
      <c r="F177" s="80">
        <v>4822.09</v>
      </c>
      <c r="G177" s="80">
        <v>96.44</v>
      </c>
      <c r="H177" s="80">
        <v>4822.09</v>
      </c>
      <c r="I177" s="80" t="s">
        <v>28</v>
      </c>
      <c r="J177" s="80" t="s">
        <v>28</v>
      </c>
      <c r="K177" s="80">
        <v>90.98</v>
      </c>
      <c r="L177" s="73">
        <f t="shared" si="35"/>
        <v>159.02000000000001</v>
      </c>
      <c r="M177" s="73">
        <f t="shared" si="36"/>
        <v>186.16</v>
      </c>
      <c r="N177" s="72" t="str">
        <f t="shared" si="37"/>
        <v>0137</v>
      </c>
      <c r="O177" s="74">
        <f t="shared" si="38"/>
        <v>6</v>
      </c>
      <c r="P177" s="72">
        <f t="shared" si="39"/>
        <v>0</v>
      </c>
      <c r="Q177" s="74">
        <f t="shared" si="40"/>
        <v>50</v>
      </c>
      <c r="R177" s="72" t="str">
        <f t="shared" si="41"/>
        <v/>
      </c>
      <c r="S177" s="72" t="str">
        <f t="shared" si="42"/>
        <v/>
      </c>
      <c r="AF177" s="18">
        <v>375.597227015366</v>
      </c>
      <c r="AG177" s="18" t="s">
        <v>28</v>
      </c>
      <c r="AI177" s="23">
        <f>'simulateur graphe PJ OQN'!$B$4</f>
        <v>1</v>
      </c>
      <c r="AJ177" s="24">
        <f t="shared" si="43"/>
        <v>186.16</v>
      </c>
      <c r="AK177" s="24">
        <f t="shared" si="44"/>
        <v>186.16</v>
      </c>
      <c r="AM177" t="str">
        <f t="shared" si="45"/>
        <v>ZONEBASSE</v>
      </c>
      <c r="AN177" t="str">
        <f t="shared" si="46"/>
        <v>HC</v>
      </c>
      <c r="AO177" s="20">
        <f t="shared" si="47"/>
        <v>186.16</v>
      </c>
      <c r="AP177" s="20">
        <f t="shared" si="48"/>
        <v>4822.09</v>
      </c>
      <c r="AQ177" s="20" t="str">
        <f t="shared" si="48"/>
        <v>.</v>
      </c>
      <c r="AR177" s="20" t="str">
        <f t="shared" si="48"/>
        <v>.</v>
      </c>
      <c r="AS177" s="20">
        <f t="shared" si="49"/>
        <v>-181.8100000000004</v>
      </c>
      <c r="AT177" s="20">
        <f t="shared" si="34"/>
        <v>-6237.3700000000008</v>
      </c>
      <c r="AU177" s="20">
        <f t="shared" si="50"/>
        <v>4822.09</v>
      </c>
    </row>
    <row r="178" spans="1:47" ht="45">
      <c r="A178" s="54">
        <v>179</v>
      </c>
      <c r="B178" s="54" t="s">
        <v>330</v>
      </c>
      <c r="C178" s="58" t="s">
        <v>331</v>
      </c>
      <c r="D178" s="79">
        <v>78</v>
      </c>
      <c r="E178" s="79">
        <v>84</v>
      </c>
      <c r="F178" s="80">
        <v>14526.26</v>
      </c>
      <c r="G178" s="80">
        <v>186.23</v>
      </c>
      <c r="H178" s="80">
        <v>14526.26</v>
      </c>
      <c r="I178" s="80" t="s">
        <v>28</v>
      </c>
      <c r="J178" s="80" t="s">
        <v>28</v>
      </c>
      <c r="K178" s="80">
        <v>179.34</v>
      </c>
      <c r="L178" s="73">
        <f t="shared" si="35"/>
        <v>159.02000000000001</v>
      </c>
      <c r="M178" s="73">
        <f t="shared" si="36"/>
        <v>186.16</v>
      </c>
      <c r="N178" s="72" t="str">
        <f t="shared" si="37"/>
        <v>0137</v>
      </c>
      <c r="O178" s="74">
        <f t="shared" si="38"/>
        <v>6</v>
      </c>
      <c r="P178" s="72">
        <f t="shared" si="39"/>
        <v>0</v>
      </c>
      <c r="Q178" s="74">
        <f t="shared" si="40"/>
        <v>78</v>
      </c>
      <c r="R178" s="72" t="str">
        <f t="shared" si="41"/>
        <v/>
      </c>
      <c r="S178" s="72" t="str">
        <f t="shared" si="42"/>
        <v/>
      </c>
      <c r="AF178" s="18">
        <v>5310.10753735458</v>
      </c>
      <c r="AG178" s="18">
        <v>23.6666666666667</v>
      </c>
      <c r="AI178" s="23">
        <f>'simulateur graphe PJ OQN'!$B$4</f>
        <v>1</v>
      </c>
      <c r="AJ178" s="24">
        <f t="shared" si="43"/>
        <v>186.16</v>
      </c>
      <c r="AK178" s="24">
        <f t="shared" si="44"/>
        <v>186.16</v>
      </c>
      <c r="AM178" t="str">
        <f t="shared" si="45"/>
        <v>ZONEBASSE</v>
      </c>
      <c r="AN178" t="str">
        <f t="shared" si="46"/>
        <v>HC</v>
      </c>
      <c r="AO178" s="20">
        <f t="shared" si="47"/>
        <v>186.16</v>
      </c>
      <c r="AP178" s="20">
        <f t="shared" si="48"/>
        <v>14526.26</v>
      </c>
      <c r="AQ178" s="20" t="str">
        <f t="shared" si="48"/>
        <v>.</v>
      </c>
      <c r="AR178" s="20" t="str">
        <f t="shared" si="48"/>
        <v>.</v>
      </c>
      <c r="AS178" s="20">
        <f t="shared" si="49"/>
        <v>-358.96000000000095</v>
      </c>
      <c r="AT178" s="20">
        <f t="shared" si="34"/>
        <v>1449.5199999999986</v>
      </c>
      <c r="AU178" s="20">
        <f t="shared" si="50"/>
        <v>14526.26</v>
      </c>
    </row>
    <row r="179" spans="1:47" ht="45">
      <c r="A179" s="54">
        <v>180</v>
      </c>
      <c r="B179" s="54" t="s">
        <v>332</v>
      </c>
      <c r="C179" s="58" t="s">
        <v>333</v>
      </c>
      <c r="D179" s="79">
        <v>64</v>
      </c>
      <c r="E179" s="79">
        <v>70</v>
      </c>
      <c r="F179" s="80">
        <v>10311.200000000001</v>
      </c>
      <c r="G179" s="80">
        <v>161.11000000000001</v>
      </c>
      <c r="H179" s="80">
        <v>10311.200000000001</v>
      </c>
      <c r="I179" s="80" t="s">
        <v>28</v>
      </c>
      <c r="J179" s="80" t="s">
        <v>28</v>
      </c>
      <c r="K179" s="80">
        <v>158.63</v>
      </c>
      <c r="L179" s="73">
        <f t="shared" si="35"/>
        <v>159.02000000000001</v>
      </c>
      <c r="M179" s="73">
        <f t="shared" si="36"/>
        <v>186.16</v>
      </c>
      <c r="N179" s="72" t="str">
        <f t="shared" si="37"/>
        <v>0137</v>
      </c>
      <c r="O179" s="74">
        <f t="shared" si="38"/>
        <v>6</v>
      </c>
      <c r="P179" s="72">
        <f t="shared" si="39"/>
        <v>0</v>
      </c>
      <c r="Q179" s="74">
        <f t="shared" si="40"/>
        <v>64</v>
      </c>
      <c r="R179" s="72" t="str">
        <f t="shared" si="41"/>
        <v/>
      </c>
      <c r="S179" s="72" t="str">
        <f t="shared" si="42"/>
        <v/>
      </c>
      <c r="AF179" s="18">
        <v>9539.0100703129701</v>
      </c>
      <c r="AG179" s="18">
        <v>44.846153846153904</v>
      </c>
      <c r="AI179" s="23">
        <f>'simulateur graphe PJ OQN'!$B$4</f>
        <v>1</v>
      </c>
      <c r="AJ179" s="24">
        <f t="shared" si="43"/>
        <v>186.16</v>
      </c>
      <c r="AK179" s="24">
        <f t="shared" si="44"/>
        <v>186.16</v>
      </c>
      <c r="AM179" t="str">
        <f t="shared" si="45"/>
        <v>ZONEBASSE</v>
      </c>
      <c r="AN179" t="str">
        <f t="shared" si="46"/>
        <v>HC</v>
      </c>
      <c r="AO179" s="20">
        <f t="shared" si="47"/>
        <v>186.16</v>
      </c>
      <c r="AP179" s="20">
        <f t="shared" si="48"/>
        <v>10311.200000000001</v>
      </c>
      <c r="AQ179" s="20" t="str">
        <f t="shared" si="48"/>
        <v>.</v>
      </c>
      <c r="AR179" s="20" t="str">
        <f t="shared" si="48"/>
        <v>.</v>
      </c>
      <c r="AS179" s="20">
        <f t="shared" si="49"/>
        <v>-634.26999999999862</v>
      </c>
      <c r="AT179" s="20">
        <f t="shared" si="34"/>
        <v>-668.97999999999956</v>
      </c>
      <c r="AU179" s="20">
        <f t="shared" si="50"/>
        <v>10311.200000000001</v>
      </c>
    </row>
    <row r="180" spans="1:47" ht="45">
      <c r="A180" s="54">
        <v>181</v>
      </c>
      <c r="B180" s="54" t="s">
        <v>334</v>
      </c>
      <c r="C180" s="58" t="s">
        <v>335</v>
      </c>
      <c r="D180" s="79">
        <v>78</v>
      </c>
      <c r="E180" s="79">
        <v>84</v>
      </c>
      <c r="F180" s="80">
        <v>13225.35</v>
      </c>
      <c r="G180" s="80">
        <v>169.56</v>
      </c>
      <c r="H180" s="80">
        <v>13225.35</v>
      </c>
      <c r="I180" s="80" t="s">
        <v>28</v>
      </c>
      <c r="J180" s="80" t="s">
        <v>28</v>
      </c>
      <c r="K180" s="80">
        <v>163.28</v>
      </c>
      <c r="L180" s="73">
        <f t="shared" si="35"/>
        <v>159.02000000000001</v>
      </c>
      <c r="M180" s="73">
        <f t="shared" si="36"/>
        <v>186.16</v>
      </c>
      <c r="N180" s="72" t="str">
        <f t="shared" si="37"/>
        <v>0137</v>
      </c>
      <c r="O180" s="74">
        <f t="shared" si="38"/>
        <v>6</v>
      </c>
      <c r="P180" s="72">
        <f t="shared" si="39"/>
        <v>0</v>
      </c>
      <c r="Q180" s="74">
        <f t="shared" si="40"/>
        <v>78</v>
      </c>
      <c r="R180" s="72" t="str">
        <f t="shared" si="41"/>
        <v/>
      </c>
      <c r="S180" s="72" t="str">
        <f t="shared" si="42"/>
        <v/>
      </c>
      <c r="AF180" s="18">
        <v>8587.3203040961307</v>
      </c>
      <c r="AG180" s="18">
        <v>41.210526315789501</v>
      </c>
      <c r="AI180" s="23">
        <f>'simulateur graphe PJ OQN'!$B$4</f>
        <v>1</v>
      </c>
      <c r="AJ180" s="24">
        <f t="shared" si="43"/>
        <v>186.16</v>
      </c>
      <c r="AK180" s="24">
        <f t="shared" si="44"/>
        <v>186.16</v>
      </c>
      <c r="AM180" t="str">
        <f t="shared" si="45"/>
        <v>ZONEBASSE</v>
      </c>
      <c r="AN180" t="str">
        <f t="shared" si="46"/>
        <v>HC</v>
      </c>
      <c r="AO180" s="20">
        <f t="shared" si="47"/>
        <v>186.16</v>
      </c>
      <c r="AP180" s="20">
        <f t="shared" si="48"/>
        <v>13225.35</v>
      </c>
      <c r="AQ180" s="20" t="str">
        <f t="shared" si="48"/>
        <v>.</v>
      </c>
      <c r="AR180" s="20" t="str">
        <f t="shared" si="48"/>
        <v>.</v>
      </c>
      <c r="AS180" s="20">
        <f t="shared" si="49"/>
        <v>-326.88999999999942</v>
      </c>
      <c r="AT180" s="20">
        <f t="shared" si="34"/>
        <v>52.25</v>
      </c>
      <c r="AU180" s="20">
        <f t="shared" si="50"/>
        <v>13225.35</v>
      </c>
    </row>
    <row r="181" spans="1:47" ht="22.5">
      <c r="A181" s="54">
        <v>182</v>
      </c>
      <c r="B181" s="54" t="s">
        <v>336</v>
      </c>
      <c r="C181" s="58" t="s">
        <v>337</v>
      </c>
      <c r="D181" s="79">
        <v>1</v>
      </c>
      <c r="E181" s="79">
        <v>1</v>
      </c>
      <c r="F181" s="80" t="s">
        <v>28</v>
      </c>
      <c r="G181" s="80" t="s">
        <v>28</v>
      </c>
      <c r="H181" s="80">
        <v>99.49</v>
      </c>
      <c r="I181" s="80" t="s">
        <v>28</v>
      </c>
      <c r="J181" s="80" t="s">
        <v>28</v>
      </c>
      <c r="K181" s="80" t="s">
        <v>28</v>
      </c>
      <c r="L181" s="73" t="str">
        <f t="shared" si="35"/>
        <v/>
      </c>
      <c r="M181" s="73" t="str">
        <f t="shared" si="36"/>
        <v/>
      </c>
      <c r="N181" s="72" t="str">
        <f t="shared" si="37"/>
        <v>0138</v>
      </c>
      <c r="O181" s="74">
        <f t="shared" si="38"/>
        <v>0</v>
      </c>
      <c r="P181" s="72">
        <f t="shared" si="39"/>
        <v>0</v>
      </c>
      <c r="Q181" s="74">
        <f t="shared" si="40"/>
        <v>1</v>
      </c>
      <c r="R181" s="72" t="str">
        <f t="shared" si="41"/>
        <v/>
      </c>
      <c r="S181" s="72" t="str">
        <f t="shared" si="42"/>
        <v/>
      </c>
      <c r="AF181" s="18">
        <v>13248.1105492937</v>
      </c>
      <c r="AG181" s="18">
        <v>55.1666666666667</v>
      </c>
      <c r="AI181" s="23">
        <f>'simulateur graphe PJ OQN'!$B$4</f>
        <v>1</v>
      </c>
      <c r="AJ181" s="24">
        <f t="shared" si="43"/>
        <v>99.49</v>
      </c>
      <c r="AK181" s="24">
        <f t="shared" si="44"/>
        <v>99.49</v>
      </c>
      <c r="AM181" t="str">
        <f t="shared" si="45"/>
        <v>ZONEHAUTE</v>
      </c>
      <c r="AN181" t="str">
        <f t="shared" si="46"/>
        <v>HDJ</v>
      </c>
      <c r="AO181" s="20" t="e">
        <f t="shared" si="47"/>
        <v>#VALUE!</v>
      </c>
      <c r="AP181" s="20">
        <f t="shared" si="48"/>
        <v>99.49</v>
      </c>
      <c r="AQ181" s="20" t="str">
        <f t="shared" si="48"/>
        <v>.</v>
      </c>
      <c r="AR181" s="20" t="str">
        <f t="shared" si="48"/>
        <v>.</v>
      </c>
      <c r="AS181" s="20" t="e">
        <f t="shared" si="49"/>
        <v>#VALUE!</v>
      </c>
      <c r="AT181" s="20" t="e">
        <f t="shared" si="34"/>
        <v>#VALUE!</v>
      </c>
      <c r="AU181" s="20">
        <f t="shared" si="50"/>
        <v>99.49</v>
      </c>
    </row>
    <row r="182" spans="1:47" ht="33.75">
      <c r="A182" s="54">
        <v>183</v>
      </c>
      <c r="B182" s="54" t="s">
        <v>338</v>
      </c>
      <c r="C182" s="58" t="s">
        <v>339</v>
      </c>
      <c r="D182" s="79">
        <v>29</v>
      </c>
      <c r="E182" s="79">
        <v>35</v>
      </c>
      <c r="F182" s="80">
        <v>4014.32</v>
      </c>
      <c r="G182" s="80">
        <v>138.41999999999999</v>
      </c>
      <c r="H182" s="80">
        <v>4014.32</v>
      </c>
      <c r="I182" s="80" t="s">
        <v>28</v>
      </c>
      <c r="J182" s="80" t="s">
        <v>28</v>
      </c>
      <c r="K182" s="80">
        <v>122.89</v>
      </c>
      <c r="L182" s="73">
        <f t="shared" si="35"/>
        <v>152.66</v>
      </c>
      <c r="M182" s="73">
        <f t="shared" si="36"/>
        <v>157.19</v>
      </c>
      <c r="N182" s="72" t="str">
        <f t="shared" si="37"/>
        <v>0138</v>
      </c>
      <c r="O182" s="74">
        <f t="shared" si="38"/>
        <v>6</v>
      </c>
      <c r="P182" s="72">
        <f t="shared" si="39"/>
        <v>0</v>
      </c>
      <c r="Q182" s="74">
        <f t="shared" si="40"/>
        <v>29</v>
      </c>
      <c r="R182" s="72" t="str">
        <f t="shared" si="41"/>
        <v/>
      </c>
      <c r="S182" s="72" t="str">
        <f t="shared" si="42"/>
        <v/>
      </c>
      <c r="AF182" s="18">
        <v>17002.702571959799</v>
      </c>
      <c r="AG182" s="18">
        <v>74.763157894736906</v>
      </c>
      <c r="AI182" s="23">
        <f>'simulateur graphe PJ OQN'!$B$4</f>
        <v>1</v>
      </c>
      <c r="AJ182" s="24">
        <f t="shared" si="43"/>
        <v>157.19</v>
      </c>
      <c r="AK182" s="24">
        <f t="shared" si="44"/>
        <v>157.19</v>
      </c>
      <c r="AM182" t="str">
        <f t="shared" si="45"/>
        <v>ZONEBASSE</v>
      </c>
      <c r="AN182" t="str">
        <f t="shared" si="46"/>
        <v>HC</v>
      </c>
      <c r="AO182" s="20">
        <f t="shared" si="47"/>
        <v>157.19</v>
      </c>
      <c r="AP182" s="20">
        <f t="shared" si="48"/>
        <v>4014.32</v>
      </c>
      <c r="AQ182" s="20" t="str">
        <f t="shared" si="48"/>
        <v>.</v>
      </c>
      <c r="AR182" s="20" t="str">
        <f t="shared" si="48"/>
        <v>.</v>
      </c>
      <c r="AS182" s="20">
        <f t="shared" si="49"/>
        <v>-163.94000000000005</v>
      </c>
      <c r="AT182" s="20">
        <f t="shared" si="34"/>
        <v>-2813.4699999999993</v>
      </c>
      <c r="AU182" s="20">
        <f t="shared" si="50"/>
        <v>4014.32</v>
      </c>
    </row>
    <row r="183" spans="1:47" ht="33.75">
      <c r="A183" s="54">
        <v>184</v>
      </c>
      <c r="B183" s="54" t="s">
        <v>340</v>
      </c>
      <c r="C183" s="58" t="s">
        <v>341</v>
      </c>
      <c r="D183" s="79">
        <v>71</v>
      </c>
      <c r="E183" s="79">
        <v>77</v>
      </c>
      <c r="F183" s="80">
        <v>11026.55</v>
      </c>
      <c r="G183" s="80">
        <v>155.30000000000001</v>
      </c>
      <c r="H183" s="80">
        <v>11026.55</v>
      </c>
      <c r="I183" s="80" t="s">
        <v>28</v>
      </c>
      <c r="J183" s="80" t="s">
        <v>28</v>
      </c>
      <c r="K183" s="80">
        <v>147.02000000000001</v>
      </c>
      <c r="L183" s="73">
        <f t="shared" si="35"/>
        <v>152.66</v>
      </c>
      <c r="M183" s="73">
        <f t="shared" si="36"/>
        <v>157.19</v>
      </c>
      <c r="N183" s="72" t="str">
        <f t="shared" si="37"/>
        <v>0138</v>
      </c>
      <c r="O183" s="74">
        <f t="shared" si="38"/>
        <v>6</v>
      </c>
      <c r="P183" s="72">
        <f t="shared" si="39"/>
        <v>0</v>
      </c>
      <c r="Q183" s="74">
        <f t="shared" si="40"/>
        <v>71</v>
      </c>
      <c r="R183" s="72" t="str">
        <f t="shared" si="41"/>
        <v/>
      </c>
      <c r="S183" s="72" t="str">
        <f t="shared" si="42"/>
        <v/>
      </c>
      <c r="AF183" s="18">
        <v>31792.2649658173</v>
      </c>
      <c r="AG183" s="18">
        <v>132.64044943820201</v>
      </c>
      <c r="AI183" s="23">
        <f>'simulateur graphe PJ OQN'!$B$4</f>
        <v>1</v>
      </c>
      <c r="AJ183" s="24">
        <f t="shared" si="43"/>
        <v>157.19</v>
      </c>
      <c r="AK183" s="24">
        <f t="shared" si="44"/>
        <v>157.19</v>
      </c>
      <c r="AM183" t="str">
        <f t="shared" si="45"/>
        <v>ZONEBASSE</v>
      </c>
      <c r="AN183" t="str">
        <f t="shared" si="46"/>
        <v>HC</v>
      </c>
      <c r="AO183" s="20">
        <f t="shared" si="47"/>
        <v>157.19</v>
      </c>
      <c r="AP183" s="20">
        <f t="shared" si="48"/>
        <v>11026.55</v>
      </c>
      <c r="AQ183" s="20" t="str">
        <f t="shared" si="48"/>
        <v>.</v>
      </c>
      <c r="AR183" s="20" t="str">
        <f t="shared" si="48"/>
        <v>.</v>
      </c>
      <c r="AS183" s="20">
        <f t="shared" si="49"/>
        <v>-146.97000000000116</v>
      </c>
      <c r="AT183" s="20">
        <f t="shared" si="34"/>
        <v>-648.93000000000029</v>
      </c>
      <c r="AU183" s="20">
        <f t="shared" si="50"/>
        <v>11026.55</v>
      </c>
    </row>
    <row r="184" spans="1:47" ht="45">
      <c r="A184" s="54">
        <v>185</v>
      </c>
      <c r="B184" s="54" t="s">
        <v>342</v>
      </c>
      <c r="C184" s="58" t="s">
        <v>343</v>
      </c>
      <c r="D184" s="79">
        <v>50</v>
      </c>
      <c r="E184" s="79">
        <v>56</v>
      </c>
      <c r="F184" s="80">
        <v>6707.51</v>
      </c>
      <c r="G184" s="80">
        <v>134.15</v>
      </c>
      <c r="H184" s="80">
        <v>6707.51</v>
      </c>
      <c r="I184" s="80" t="s">
        <v>28</v>
      </c>
      <c r="J184" s="80" t="s">
        <v>28</v>
      </c>
      <c r="K184" s="80">
        <v>132.38999999999999</v>
      </c>
      <c r="L184" s="73">
        <f t="shared" si="35"/>
        <v>152.66</v>
      </c>
      <c r="M184" s="73">
        <f t="shared" si="36"/>
        <v>157.19</v>
      </c>
      <c r="N184" s="72" t="str">
        <f t="shared" si="37"/>
        <v>0138</v>
      </c>
      <c r="O184" s="74">
        <f t="shared" si="38"/>
        <v>6</v>
      </c>
      <c r="P184" s="72">
        <f t="shared" si="39"/>
        <v>0</v>
      </c>
      <c r="Q184" s="74">
        <f t="shared" si="40"/>
        <v>50</v>
      </c>
      <c r="R184" s="72" t="str">
        <f t="shared" si="41"/>
        <v/>
      </c>
      <c r="S184" s="72" t="str">
        <f t="shared" si="42"/>
        <v/>
      </c>
      <c r="AF184" s="18">
        <v>341.90481173684299</v>
      </c>
      <c r="AG184" s="18" t="s">
        <v>28</v>
      </c>
      <c r="AI184" s="23">
        <f>'simulateur graphe PJ OQN'!$B$4</f>
        <v>1</v>
      </c>
      <c r="AJ184" s="24">
        <f t="shared" si="43"/>
        <v>157.19</v>
      </c>
      <c r="AK184" s="24">
        <f t="shared" si="44"/>
        <v>157.19</v>
      </c>
      <c r="AM184" t="str">
        <f t="shared" si="45"/>
        <v>ZONEBASSE</v>
      </c>
      <c r="AN184" t="str">
        <f t="shared" si="46"/>
        <v>HC</v>
      </c>
      <c r="AO184" s="20">
        <f t="shared" si="47"/>
        <v>157.19</v>
      </c>
      <c r="AP184" s="20">
        <f t="shared" si="48"/>
        <v>6707.51</v>
      </c>
      <c r="AQ184" s="20" t="str">
        <f t="shared" si="48"/>
        <v>.</v>
      </c>
      <c r="AR184" s="20" t="str">
        <f t="shared" si="48"/>
        <v>.</v>
      </c>
      <c r="AS184" s="20">
        <f t="shared" si="49"/>
        <v>-573.93999999999869</v>
      </c>
      <c r="AT184" s="20">
        <f t="shared" si="34"/>
        <v>-2377.9699999999993</v>
      </c>
      <c r="AU184" s="20">
        <f t="shared" si="50"/>
        <v>6707.51</v>
      </c>
    </row>
    <row r="185" spans="1:47" ht="45">
      <c r="A185" s="54">
        <v>186</v>
      </c>
      <c r="B185" s="54" t="s">
        <v>344</v>
      </c>
      <c r="C185" s="58" t="s">
        <v>345</v>
      </c>
      <c r="D185" s="79">
        <v>78</v>
      </c>
      <c r="E185" s="79">
        <v>84</v>
      </c>
      <c r="F185" s="80">
        <v>12230.53</v>
      </c>
      <c r="G185" s="80">
        <v>156.80000000000001</v>
      </c>
      <c r="H185" s="80">
        <v>12230.53</v>
      </c>
      <c r="I185" s="80" t="s">
        <v>28</v>
      </c>
      <c r="J185" s="80" t="s">
        <v>28</v>
      </c>
      <c r="K185" s="80">
        <v>151.93</v>
      </c>
      <c r="L185" s="73">
        <f t="shared" si="35"/>
        <v>152.66</v>
      </c>
      <c r="M185" s="73">
        <f t="shared" si="36"/>
        <v>157.19</v>
      </c>
      <c r="N185" s="72" t="str">
        <f t="shared" si="37"/>
        <v>0138</v>
      </c>
      <c r="O185" s="74">
        <f t="shared" si="38"/>
        <v>6</v>
      </c>
      <c r="P185" s="72">
        <f t="shared" si="39"/>
        <v>0</v>
      </c>
      <c r="Q185" s="74">
        <f t="shared" si="40"/>
        <v>78</v>
      </c>
      <c r="R185" s="72" t="str">
        <f t="shared" si="41"/>
        <v/>
      </c>
      <c r="S185" s="72" t="str">
        <f t="shared" si="42"/>
        <v/>
      </c>
      <c r="AF185" s="18">
        <v>7654.21786257862</v>
      </c>
      <c r="AG185" s="18">
        <v>39.353846153846199</v>
      </c>
      <c r="AI185" s="23">
        <f>'simulateur graphe PJ OQN'!$B$4</f>
        <v>1</v>
      </c>
      <c r="AJ185" s="24">
        <f t="shared" si="43"/>
        <v>157.19</v>
      </c>
      <c r="AK185" s="24">
        <f t="shared" si="44"/>
        <v>157.19</v>
      </c>
      <c r="AM185" t="str">
        <f t="shared" si="45"/>
        <v>ZONEBASSE</v>
      </c>
      <c r="AN185" t="str">
        <f t="shared" si="46"/>
        <v>HC</v>
      </c>
      <c r="AO185" s="20">
        <f t="shared" si="47"/>
        <v>157.19</v>
      </c>
      <c r="AP185" s="20">
        <f t="shared" si="48"/>
        <v>12230.53</v>
      </c>
      <c r="AQ185" s="20" t="str">
        <f t="shared" si="48"/>
        <v>.</v>
      </c>
      <c r="AR185" s="20" t="str">
        <f t="shared" si="48"/>
        <v>.</v>
      </c>
      <c r="AS185" s="20">
        <f t="shared" si="49"/>
        <v>-379.65999999999985</v>
      </c>
      <c r="AT185" s="20">
        <f t="shared" si="34"/>
        <v>-444.6299999999992</v>
      </c>
      <c r="AU185" s="20">
        <f t="shared" si="50"/>
        <v>12230.53</v>
      </c>
    </row>
    <row r="186" spans="1:47" ht="45">
      <c r="A186" s="54">
        <v>187</v>
      </c>
      <c r="B186" s="54" t="s">
        <v>346</v>
      </c>
      <c r="C186" s="58" t="s">
        <v>347</v>
      </c>
      <c r="D186" s="79">
        <v>71</v>
      </c>
      <c r="E186" s="79">
        <v>77</v>
      </c>
      <c r="F186" s="80">
        <v>10668.18</v>
      </c>
      <c r="G186" s="80">
        <v>150.26</v>
      </c>
      <c r="H186" s="80">
        <v>10668.18</v>
      </c>
      <c r="I186" s="80" t="s">
        <v>28</v>
      </c>
      <c r="J186" s="80" t="s">
        <v>28</v>
      </c>
      <c r="K186" s="80">
        <v>143.68</v>
      </c>
      <c r="L186" s="73">
        <f t="shared" si="35"/>
        <v>152.66</v>
      </c>
      <c r="M186" s="73">
        <f t="shared" si="36"/>
        <v>157.19</v>
      </c>
      <c r="N186" s="72" t="str">
        <f t="shared" si="37"/>
        <v>0138</v>
      </c>
      <c r="O186" s="74">
        <f t="shared" si="38"/>
        <v>6</v>
      </c>
      <c r="P186" s="72">
        <f t="shared" si="39"/>
        <v>0</v>
      </c>
      <c r="Q186" s="74">
        <f t="shared" si="40"/>
        <v>71</v>
      </c>
      <c r="R186" s="72" t="str">
        <f t="shared" si="41"/>
        <v/>
      </c>
      <c r="S186" s="72" t="str">
        <f t="shared" si="42"/>
        <v/>
      </c>
      <c r="AF186" s="18">
        <v>10464.0941822813</v>
      </c>
      <c r="AG186" s="18">
        <v>38.7368421052632</v>
      </c>
      <c r="AI186" s="23">
        <f>'simulateur graphe PJ OQN'!$B$4</f>
        <v>1</v>
      </c>
      <c r="AJ186" s="24">
        <f t="shared" si="43"/>
        <v>157.19</v>
      </c>
      <c r="AK186" s="24">
        <f t="shared" si="44"/>
        <v>157.19</v>
      </c>
      <c r="AM186" t="str">
        <f t="shared" si="45"/>
        <v>ZONEBASSE</v>
      </c>
      <c r="AN186" t="str">
        <f t="shared" si="46"/>
        <v>HC</v>
      </c>
      <c r="AO186" s="20">
        <f t="shared" si="47"/>
        <v>157.19</v>
      </c>
      <c r="AP186" s="20">
        <f t="shared" si="48"/>
        <v>10668.18</v>
      </c>
      <c r="AQ186" s="20" t="str">
        <f t="shared" si="48"/>
        <v>.</v>
      </c>
      <c r="AR186" s="20" t="str">
        <f t="shared" si="48"/>
        <v>.</v>
      </c>
      <c r="AS186" s="20">
        <f t="shared" si="49"/>
        <v>-251.5</v>
      </c>
      <c r="AT186" s="20">
        <f t="shared" si="34"/>
        <v>-1050.7199999999993</v>
      </c>
      <c r="AU186" s="20">
        <f t="shared" si="50"/>
        <v>10668.18</v>
      </c>
    </row>
    <row r="187" spans="1:47" ht="45">
      <c r="A187" s="54">
        <v>188</v>
      </c>
      <c r="B187" s="54" t="s">
        <v>348</v>
      </c>
      <c r="C187" s="58" t="s">
        <v>349</v>
      </c>
      <c r="D187" s="79">
        <v>78</v>
      </c>
      <c r="E187" s="79">
        <v>84</v>
      </c>
      <c r="F187" s="80">
        <v>13072.33</v>
      </c>
      <c r="G187" s="80">
        <v>167.59</v>
      </c>
      <c r="H187" s="80">
        <v>13072.33</v>
      </c>
      <c r="I187" s="80" t="s">
        <v>28</v>
      </c>
      <c r="J187" s="80" t="s">
        <v>28</v>
      </c>
      <c r="K187" s="80">
        <v>161.88999999999999</v>
      </c>
      <c r="L187" s="73">
        <f t="shared" si="35"/>
        <v>152.66</v>
      </c>
      <c r="M187" s="73">
        <f t="shared" si="36"/>
        <v>157.19</v>
      </c>
      <c r="N187" s="72" t="str">
        <f t="shared" si="37"/>
        <v>0138</v>
      </c>
      <c r="O187" s="74">
        <f t="shared" si="38"/>
        <v>6</v>
      </c>
      <c r="P187" s="72">
        <f t="shared" si="39"/>
        <v>0</v>
      </c>
      <c r="Q187" s="74">
        <f t="shared" si="40"/>
        <v>78</v>
      </c>
      <c r="R187" s="72" t="str">
        <f t="shared" si="41"/>
        <v/>
      </c>
      <c r="S187" s="72" t="str">
        <f t="shared" si="42"/>
        <v/>
      </c>
      <c r="AF187" s="18">
        <v>12074.963993749499</v>
      </c>
      <c r="AG187" s="18">
        <v>57.903225806451601</v>
      </c>
      <c r="AI187" s="23">
        <f>'simulateur graphe PJ OQN'!$B$4</f>
        <v>1</v>
      </c>
      <c r="AJ187" s="24">
        <f t="shared" si="43"/>
        <v>157.19</v>
      </c>
      <c r="AK187" s="24">
        <f t="shared" si="44"/>
        <v>157.19</v>
      </c>
      <c r="AM187" t="str">
        <f t="shared" si="45"/>
        <v>ZONEBASSE</v>
      </c>
      <c r="AN187" t="str">
        <f t="shared" si="46"/>
        <v>HC</v>
      </c>
      <c r="AO187" s="20">
        <f t="shared" si="47"/>
        <v>157.19</v>
      </c>
      <c r="AP187" s="20">
        <f t="shared" si="48"/>
        <v>13072.33</v>
      </c>
      <c r="AQ187" s="20" t="str">
        <f t="shared" si="48"/>
        <v>.</v>
      </c>
      <c r="AR187" s="20" t="str">
        <f t="shared" si="48"/>
        <v>.</v>
      </c>
      <c r="AS187" s="20">
        <f t="shared" si="49"/>
        <v>-364.53999999999905</v>
      </c>
      <c r="AT187" s="20">
        <f t="shared" si="34"/>
        <v>456.93000000000029</v>
      </c>
      <c r="AU187" s="20">
        <f t="shared" si="50"/>
        <v>13072.33</v>
      </c>
    </row>
    <row r="188" spans="1:47" ht="33.75">
      <c r="A188" s="54">
        <v>189</v>
      </c>
      <c r="B188" s="54" t="s">
        <v>350</v>
      </c>
      <c r="C188" s="58" t="s">
        <v>351</v>
      </c>
      <c r="D188" s="79">
        <v>29</v>
      </c>
      <c r="E188" s="79">
        <v>35</v>
      </c>
      <c r="F188" s="80">
        <v>3855.6</v>
      </c>
      <c r="G188" s="80">
        <v>132.94999999999999</v>
      </c>
      <c r="H188" s="80">
        <v>3855.6</v>
      </c>
      <c r="I188" s="80" t="s">
        <v>28</v>
      </c>
      <c r="J188" s="80" t="s">
        <v>28</v>
      </c>
      <c r="K188" s="80">
        <v>121.57</v>
      </c>
      <c r="L188" s="73">
        <f t="shared" si="35"/>
        <v>143.38</v>
      </c>
      <c r="M188" s="73">
        <f t="shared" si="36"/>
        <v>157.19</v>
      </c>
      <c r="N188" s="72" t="str">
        <f t="shared" si="37"/>
        <v>0138</v>
      </c>
      <c r="O188" s="74">
        <f t="shared" si="38"/>
        <v>6</v>
      </c>
      <c r="P188" s="72">
        <f t="shared" si="39"/>
        <v>0</v>
      </c>
      <c r="Q188" s="74">
        <f t="shared" si="40"/>
        <v>29</v>
      </c>
      <c r="R188" s="72" t="str">
        <f t="shared" si="41"/>
        <v/>
      </c>
      <c r="S188" s="72" t="str">
        <f t="shared" si="42"/>
        <v/>
      </c>
      <c r="AF188" s="18">
        <v>17431.298672150198</v>
      </c>
      <c r="AG188" s="18">
        <v>82.384615384615401</v>
      </c>
      <c r="AI188" s="23">
        <f>'simulateur graphe PJ OQN'!$B$4</f>
        <v>1</v>
      </c>
      <c r="AJ188" s="24">
        <f t="shared" si="43"/>
        <v>157.19</v>
      </c>
      <c r="AK188" s="24">
        <f t="shared" si="44"/>
        <v>157.19</v>
      </c>
      <c r="AM188" t="str">
        <f t="shared" si="45"/>
        <v>ZONEBASSE</v>
      </c>
      <c r="AN188" t="str">
        <f t="shared" si="46"/>
        <v>HC</v>
      </c>
      <c r="AO188" s="20">
        <f t="shared" si="47"/>
        <v>157.19</v>
      </c>
      <c r="AP188" s="20">
        <f t="shared" si="48"/>
        <v>3855.6</v>
      </c>
      <c r="AQ188" s="20" t="str">
        <f t="shared" si="48"/>
        <v>.</v>
      </c>
      <c r="AR188" s="20" t="str">
        <f t="shared" si="48"/>
        <v>.</v>
      </c>
      <c r="AS188" s="20">
        <f t="shared" si="49"/>
        <v>-277.7800000000002</v>
      </c>
      <c r="AT188" s="20">
        <f t="shared" si="34"/>
        <v>-2218.8700000000008</v>
      </c>
      <c r="AU188" s="20">
        <f t="shared" si="50"/>
        <v>3855.6</v>
      </c>
    </row>
    <row r="189" spans="1:47" ht="33.75">
      <c r="A189" s="54">
        <v>190</v>
      </c>
      <c r="B189" s="54" t="s">
        <v>352</v>
      </c>
      <c r="C189" s="58" t="s">
        <v>353</v>
      </c>
      <c r="D189" s="79">
        <v>36</v>
      </c>
      <c r="E189" s="79">
        <v>42</v>
      </c>
      <c r="F189" s="80">
        <v>5378.87</v>
      </c>
      <c r="G189" s="80">
        <v>149.41</v>
      </c>
      <c r="H189" s="80">
        <v>5378.87</v>
      </c>
      <c r="I189" s="80" t="s">
        <v>28</v>
      </c>
      <c r="J189" s="80" t="s">
        <v>28</v>
      </c>
      <c r="K189" s="80">
        <v>128.07</v>
      </c>
      <c r="L189" s="73">
        <f t="shared" si="35"/>
        <v>143.38</v>
      </c>
      <c r="M189" s="73">
        <f t="shared" si="36"/>
        <v>157.19</v>
      </c>
      <c r="N189" s="72" t="str">
        <f t="shared" si="37"/>
        <v>0138</v>
      </c>
      <c r="O189" s="74">
        <f t="shared" si="38"/>
        <v>6</v>
      </c>
      <c r="P189" s="72">
        <f t="shared" si="39"/>
        <v>0</v>
      </c>
      <c r="Q189" s="74">
        <f t="shared" si="40"/>
        <v>36</v>
      </c>
      <c r="R189" s="72" t="str">
        <f t="shared" si="41"/>
        <v/>
      </c>
      <c r="S189" s="72" t="str">
        <f t="shared" si="42"/>
        <v/>
      </c>
      <c r="AF189" s="18">
        <v>20347.344193171601</v>
      </c>
      <c r="AG189" s="18">
        <v>82.405405405405403</v>
      </c>
      <c r="AI189" s="23">
        <f>'simulateur graphe PJ OQN'!$B$4</f>
        <v>1</v>
      </c>
      <c r="AJ189" s="24">
        <f t="shared" si="43"/>
        <v>157.19</v>
      </c>
      <c r="AK189" s="24">
        <f t="shared" si="44"/>
        <v>157.19</v>
      </c>
      <c r="AM189" t="str">
        <f t="shared" si="45"/>
        <v>ZONEBASSE</v>
      </c>
      <c r="AN189" t="str">
        <f t="shared" si="46"/>
        <v>HC</v>
      </c>
      <c r="AO189" s="20">
        <f t="shared" si="47"/>
        <v>157.19</v>
      </c>
      <c r="AP189" s="20">
        <f t="shared" si="48"/>
        <v>5378.87</v>
      </c>
      <c r="AQ189" s="20" t="str">
        <f t="shared" si="48"/>
        <v>.</v>
      </c>
      <c r="AR189" s="20" t="str">
        <f t="shared" si="48"/>
        <v>.</v>
      </c>
      <c r="AS189" s="20">
        <f t="shared" si="49"/>
        <v>128</v>
      </c>
      <c r="AT189" s="20">
        <f t="shared" si="34"/>
        <v>-1234.5900000000001</v>
      </c>
      <c r="AU189" s="20">
        <f t="shared" si="50"/>
        <v>5378.87</v>
      </c>
    </row>
    <row r="190" spans="1:47" ht="45">
      <c r="A190" s="54">
        <v>191</v>
      </c>
      <c r="B190" s="54" t="s">
        <v>354</v>
      </c>
      <c r="C190" s="58" t="s">
        <v>355</v>
      </c>
      <c r="D190" s="79">
        <v>36</v>
      </c>
      <c r="E190" s="79">
        <v>42</v>
      </c>
      <c r="F190" s="80">
        <v>5086.0200000000004</v>
      </c>
      <c r="G190" s="80">
        <v>141.28</v>
      </c>
      <c r="H190" s="80">
        <v>5086.0200000000004</v>
      </c>
      <c r="I190" s="80" t="s">
        <v>28</v>
      </c>
      <c r="J190" s="80" t="s">
        <v>28</v>
      </c>
      <c r="K190" s="80">
        <v>128.49</v>
      </c>
      <c r="L190" s="73">
        <f t="shared" si="35"/>
        <v>143.38</v>
      </c>
      <c r="M190" s="73">
        <f t="shared" si="36"/>
        <v>157.19</v>
      </c>
      <c r="N190" s="72" t="str">
        <f t="shared" si="37"/>
        <v>0138</v>
      </c>
      <c r="O190" s="74">
        <f t="shared" si="38"/>
        <v>6</v>
      </c>
      <c r="P190" s="72">
        <f t="shared" si="39"/>
        <v>0</v>
      </c>
      <c r="Q190" s="74">
        <f t="shared" si="40"/>
        <v>36</v>
      </c>
      <c r="R190" s="72" t="str">
        <f t="shared" si="41"/>
        <v/>
      </c>
      <c r="S190" s="72" t="str">
        <f t="shared" si="42"/>
        <v/>
      </c>
      <c r="AF190" s="18">
        <v>28308.440065582799</v>
      </c>
      <c r="AG190" s="18">
        <v>108.755395683453</v>
      </c>
      <c r="AI190" s="23">
        <f>'simulateur graphe PJ OQN'!$B$4</f>
        <v>1</v>
      </c>
      <c r="AJ190" s="24">
        <f t="shared" si="43"/>
        <v>157.19</v>
      </c>
      <c r="AK190" s="24">
        <f t="shared" si="44"/>
        <v>157.19</v>
      </c>
      <c r="AM190" t="str">
        <f t="shared" si="45"/>
        <v>ZONEBASSE</v>
      </c>
      <c r="AN190" t="str">
        <f t="shared" si="46"/>
        <v>HC</v>
      </c>
      <c r="AO190" s="20">
        <f t="shared" si="47"/>
        <v>157.19</v>
      </c>
      <c r="AP190" s="20">
        <f t="shared" si="48"/>
        <v>5086.0200000000004</v>
      </c>
      <c r="AQ190" s="20" t="str">
        <f t="shared" si="48"/>
        <v>.</v>
      </c>
      <c r="AR190" s="20" t="str">
        <f t="shared" si="48"/>
        <v>.</v>
      </c>
      <c r="AS190" s="20">
        <f t="shared" si="49"/>
        <v>-182.06999999999971</v>
      </c>
      <c r="AT190" s="20">
        <f t="shared" si="34"/>
        <v>-1507.2799999999988</v>
      </c>
      <c r="AU190" s="20">
        <f t="shared" si="50"/>
        <v>5086.0200000000004</v>
      </c>
    </row>
    <row r="191" spans="1:47" ht="45">
      <c r="A191" s="54">
        <v>192</v>
      </c>
      <c r="B191" s="54" t="s">
        <v>356</v>
      </c>
      <c r="C191" s="58" t="s">
        <v>357</v>
      </c>
      <c r="D191" s="79">
        <v>50</v>
      </c>
      <c r="E191" s="79">
        <v>56</v>
      </c>
      <c r="F191" s="80">
        <v>7383.93</v>
      </c>
      <c r="G191" s="80">
        <v>147.68</v>
      </c>
      <c r="H191" s="80">
        <v>7383.93</v>
      </c>
      <c r="I191" s="80" t="s">
        <v>28</v>
      </c>
      <c r="J191" s="80" t="s">
        <v>28</v>
      </c>
      <c r="K191" s="80">
        <v>140.84</v>
      </c>
      <c r="L191" s="73">
        <f t="shared" si="35"/>
        <v>143.38</v>
      </c>
      <c r="M191" s="73">
        <f t="shared" si="36"/>
        <v>157.19</v>
      </c>
      <c r="N191" s="72" t="str">
        <f t="shared" si="37"/>
        <v>0138</v>
      </c>
      <c r="O191" s="74">
        <f t="shared" si="38"/>
        <v>6</v>
      </c>
      <c r="P191" s="72">
        <f t="shared" si="39"/>
        <v>0</v>
      </c>
      <c r="Q191" s="74">
        <f t="shared" si="40"/>
        <v>50</v>
      </c>
      <c r="R191" s="72" t="str">
        <f t="shared" si="41"/>
        <v/>
      </c>
      <c r="S191" s="72" t="str">
        <f t="shared" si="42"/>
        <v/>
      </c>
      <c r="AF191" s="18">
        <v>4489.6559905045096</v>
      </c>
      <c r="AG191" s="18">
        <v>22.3333333333333</v>
      </c>
      <c r="AI191" s="23">
        <f>'simulateur graphe PJ OQN'!$B$4</f>
        <v>1</v>
      </c>
      <c r="AJ191" s="24">
        <f t="shared" si="43"/>
        <v>157.19</v>
      </c>
      <c r="AK191" s="24">
        <f t="shared" si="44"/>
        <v>157.19</v>
      </c>
      <c r="AM191" t="str">
        <f t="shared" si="45"/>
        <v>ZONEBASSE</v>
      </c>
      <c r="AN191" t="str">
        <f t="shared" si="46"/>
        <v>HC</v>
      </c>
      <c r="AO191" s="20">
        <f t="shared" si="47"/>
        <v>157.19</v>
      </c>
      <c r="AP191" s="20">
        <f t="shared" si="48"/>
        <v>7383.93</v>
      </c>
      <c r="AQ191" s="20" t="str">
        <f t="shared" si="48"/>
        <v>.</v>
      </c>
      <c r="AR191" s="20" t="str">
        <f t="shared" si="48"/>
        <v>.</v>
      </c>
      <c r="AS191" s="20">
        <f t="shared" si="49"/>
        <v>-362.26999999999953</v>
      </c>
      <c r="AT191" s="20">
        <f t="shared" si="34"/>
        <v>-588.32999999999811</v>
      </c>
      <c r="AU191" s="20">
        <f t="shared" si="50"/>
        <v>7383.93</v>
      </c>
    </row>
    <row r="192" spans="1:47" ht="33.75">
      <c r="A192" s="54">
        <v>193</v>
      </c>
      <c r="B192" s="54" t="s">
        <v>358</v>
      </c>
      <c r="C192" s="58" t="s">
        <v>359</v>
      </c>
      <c r="D192" s="79">
        <v>50</v>
      </c>
      <c r="E192" s="79">
        <v>56</v>
      </c>
      <c r="F192" s="80">
        <v>7799.13</v>
      </c>
      <c r="G192" s="80">
        <v>155.97999999999999</v>
      </c>
      <c r="H192" s="80">
        <v>7799.13</v>
      </c>
      <c r="I192" s="80" t="s">
        <v>28</v>
      </c>
      <c r="J192" s="80" t="s">
        <v>28</v>
      </c>
      <c r="K192" s="80">
        <v>148.08000000000001</v>
      </c>
      <c r="L192" s="73">
        <f t="shared" si="35"/>
        <v>143.38</v>
      </c>
      <c r="M192" s="73">
        <f t="shared" si="36"/>
        <v>157.19</v>
      </c>
      <c r="N192" s="72" t="str">
        <f t="shared" si="37"/>
        <v>0138</v>
      </c>
      <c r="O192" s="74">
        <f t="shared" si="38"/>
        <v>6</v>
      </c>
      <c r="P192" s="72">
        <f t="shared" si="39"/>
        <v>0</v>
      </c>
      <c r="Q192" s="74">
        <f t="shared" si="40"/>
        <v>50</v>
      </c>
      <c r="R192" s="72" t="str">
        <f t="shared" si="41"/>
        <v/>
      </c>
      <c r="S192" s="72" t="str">
        <f t="shared" si="42"/>
        <v/>
      </c>
      <c r="AF192" s="18">
        <v>6486.62856723184</v>
      </c>
      <c r="AG192" s="18">
        <v>16.346153846153801</v>
      </c>
      <c r="AI192" s="23">
        <f>'simulateur graphe PJ OQN'!$B$4</f>
        <v>1</v>
      </c>
      <c r="AJ192" s="24">
        <f t="shared" si="43"/>
        <v>157.19</v>
      </c>
      <c r="AK192" s="24">
        <f t="shared" si="44"/>
        <v>157.19</v>
      </c>
      <c r="AM192" t="str">
        <f t="shared" si="45"/>
        <v>ZONEBASSE</v>
      </c>
      <c r="AN192" t="str">
        <f t="shared" si="46"/>
        <v>HC</v>
      </c>
      <c r="AO192" s="20">
        <f t="shared" si="47"/>
        <v>157.19</v>
      </c>
      <c r="AP192" s="20">
        <f t="shared" si="48"/>
        <v>7799.13</v>
      </c>
      <c r="AQ192" s="20" t="str">
        <f t="shared" si="48"/>
        <v>.</v>
      </c>
      <c r="AR192" s="20" t="str">
        <f t="shared" si="48"/>
        <v>.</v>
      </c>
      <c r="AS192" s="20">
        <f t="shared" si="49"/>
        <v>-345.27000000000044</v>
      </c>
      <c r="AT192" s="20">
        <f t="shared" si="34"/>
        <v>73.030000000000655</v>
      </c>
      <c r="AU192" s="20">
        <f t="shared" si="50"/>
        <v>7799.13</v>
      </c>
    </row>
    <row r="193" spans="1:47" ht="33.75">
      <c r="A193" s="54">
        <v>194</v>
      </c>
      <c r="B193" s="54" t="s">
        <v>360</v>
      </c>
      <c r="C193" s="58" t="s">
        <v>361</v>
      </c>
      <c r="D193" s="79">
        <v>71</v>
      </c>
      <c r="E193" s="79">
        <v>77</v>
      </c>
      <c r="F193" s="80">
        <v>11347.76</v>
      </c>
      <c r="G193" s="80">
        <v>159.83000000000001</v>
      </c>
      <c r="H193" s="80">
        <v>11347.76</v>
      </c>
      <c r="I193" s="80" t="s">
        <v>28</v>
      </c>
      <c r="J193" s="80" t="s">
        <v>28</v>
      </c>
      <c r="K193" s="80">
        <v>153.63999999999999</v>
      </c>
      <c r="L193" s="73">
        <f t="shared" si="35"/>
        <v>143.38</v>
      </c>
      <c r="M193" s="73">
        <f t="shared" si="36"/>
        <v>157.19</v>
      </c>
      <c r="N193" s="72" t="str">
        <f t="shared" si="37"/>
        <v>0138</v>
      </c>
      <c r="O193" s="74">
        <f t="shared" si="38"/>
        <v>6</v>
      </c>
      <c r="P193" s="72">
        <f t="shared" si="39"/>
        <v>0</v>
      </c>
      <c r="Q193" s="74">
        <f t="shared" si="40"/>
        <v>71</v>
      </c>
      <c r="R193" s="72" t="str">
        <f t="shared" si="41"/>
        <v/>
      </c>
      <c r="S193" s="72" t="str">
        <f t="shared" si="42"/>
        <v/>
      </c>
      <c r="AF193" s="18">
        <v>7620.5582125718201</v>
      </c>
      <c r="AG193" s="18">
        <v>36.639344262295097</v>
      </c>
      <c r="AI193" s="23">
        <f>'simulateur graphe PJ OQN'!$B$4</f>
        <v>1</v>
      </c>
      <c r="AJ193" s="24">
        <f t="shared" si="43"/>
        <v>157.19</v>
      </c>
      <c r="AK193" s="24">
        <f t="shared" si="44"/>
        <v>157.19</v>
      </c>
      <c r="AM193" t="str">
        <f t="shared" si="45"/>
        <v>ZONEBASSE</v>
      </c>
      <c r="AN193" t="str">
        <f t="shared" si="46"/>
        <v>HC</v>
      </c>
      <c r="AO193" s="20">
        <f t="shared" si="47"/>
        <v>157.19</v>
      </c>
      <c r="AP193" s="20">
        <f t="shared" si="48"/>
        <v>11347.76</v>
      </c>
      <c r="AQ193" s="20" t="str">
        <f t="shared" si="48"/>
        <v>.</v>
      </c>
      <c r="AR193" s="20" t="str">
        <f t="shared" si="48"/>
        <v>.</v>
      </c>
      <c r="AS193" s="20">
        <f t="shared" si="49"/>
        <v>-328.8799999999992</v>
      </c>
      <c r="AT193" s="20">
        <f t="shared" si="34"/>
        <v>584.26000000000022</v>
      </c>
      <c r="AU193" s="20">
        <f t="shared" si="50"/>
        <v>11347.76</v>
      </c>
    </row>
    <row r="194" spans="1:47">
      <c r="A194" s="54">
        <v>195</v>
      </c>
      <c r="B194" s="54" t="s">
        <v>362</v>
      </c>
      <c r="C194" s="55" t="s">
        <v>363</v>
      </c>
      <c r="D194" s="79">
        <v>1</v>
      </c>
      <c r="E194" s="79">
        <v>1</v>
      </c>
      <c r="F194" s="80" t="s">
        <v>28</v>
      </c>
      <c r="G194" s="80" t="s">
        <v>28</v>
      </c>
      <c r="H194" s="80">
        <v>103.03</v>
      </c>
      <c r="I194" s="80" t="s">
        <v>28</v>
      </c>
      <c r="J194" s="80" t="s">
        <v>28</v>
      </c>
      <c r="K194" s="80" t="s">
        <v>28</v>
      </c>
      <c r="L194" s="73" t="str">
        <f t="shared" si="35"/>
        <v/>
      </c>
      <c r="M194" s="73" t="str">
        <f t="shared" si="36"/>
        <v/>
      </c>
      <c r="N194" s="72" t="str">
        <f t="shared" si="37"/>
        <v>0139</v>
      </c>
      <c r="O194" s="74">
        <f t="shared" si="38"/>
        <v>0</v>
      </c>
      <c r="P194" s="72">
        <f t="shared" si="39"/>
        <v>0</v>
      </c>
      <c r="Q194" s="74">
        <f t="shared" si="40"/>
        <v>1</v>
      </c>
      <c r="R194" s="72" t="str">
        <f t="shared" si="41"/>
        <v/>
      </c>
      <c r="S194" s="72" t="str">
        <f t="shared" si="42"/>
        <v/>
      </c>
      <c r="AF194" s="18">
        <v>11010.137681922301</v>
      </c>
      <c r="AG194" s="18">
        <v>51.934426229508198</v>
      </c>
      <c r="AI194" s="23">
        <f>'simulateur graphe PJ OQN'!$B$4</f>
        <v>1</v>
      </c>
      <c r="AJ194" s="24">
        <f t="shared" si="43"/>
        <v>103.03</v>
      </c>
      <c r="AK194" s="24">
        <f t="shared" si="44"/>
        <v>103.03</v>
      </c>
      <c r="AM194" t="str">
        <f t="shared" si="45"/>
        <v>ZONEHAUTE</v>
      </c>
      <c r="AN194" t="str">
        <f t="shared" si="46"/>
        <v>HDJ</v>
      </c>
      <c r="AO194" s="20" t="e">
        <f t="shared" si="47"/>
        <v>#VALUE!</v>
      </c>
      <c r="AP194" s="20">
        <f t="shared" si="48"/>
        <v>103.03</v>
      </c>
      <c r="AQ194" s="20" t="str">
        <f t="shared" si="48"/>
        <v>.</v>
      </c>
      <c r="AR194" s="20" t="str">
        <f t="shared" si="48"/>
        <v>.</v>
      </c>
      <c r="AS194" s="20" t="e">
        <f t="shared" si="49"/>
        <v>#VALUE!</v>
      </c>
      <c r="AT194" s="20" t="e">
        <f t="shared" si="34"/>
        <v>#VALUE!</v>
      </c>
      <c r="AU194" s="20">
        <f t="shared" si="50"/>
        <v>103.03</v>
      </c>
    </row>
    <row r="195" spans="1:47" ht="33.75">
      <c r="A195" s="54">
        <v>196</v>
      </c>
      <c r="B195" s="54" t="s">
        <v>364</v>
      </c>
      <c r="C195" s="58" t="s">
        <v>365</v>
      </c>
      <c r="D195" s="79">
        <v>22</v>
      </c>
      <c r="E195" s="79">
        <v>28</v>
      </c>
      <c r="F195" s="80">
        <v>2903.45</v>
      </c>
      <c r="G195" s="80">
        <v>131.97999999999999</v>
      </c>
      <c r="H195" s="80">
        <v>2903.45</v>
      </c>
      <c r="I195" s="80" t="s">
        <v>28</v>
      </c>
      <c r="J195" s="80" t="s">
        <v>28</v>
      </c>
      <c r="K195" s="80">
        <v>115.87</v>
      </c>
      <c r="L195" s="73">
        <f t="shared" si="35"/>
        <v>122.53</v>
      </c>
      <c r="M195" s="73">
        <f t="shared" si="36"/>
        <v>160.51</v>
      </c>
      <c r="N195" s="72" t="str">
        <f t="shared" si="37"/>
        <v>0139</v>
      </c>
      <c r="O195" s="74">
        <f t="shared" si="38"/>
        <v>6</v>
      </c>
      <c r="P195" s="72">
        <f t="shared" si="39"/>
        <v>0</v>
      </c>
      <c r="Q195" s="74">
        <f t="shared" si="40"/>
        <v>22</v>
      </c>
      <c r="R195" s="72" t="str">
        <f t="shared" si="41"/>
        <v/>
      </c>
      <c r="S195" s="72" t="str">
        <f t="shared" si="42"/>
        <v/>
      </c>
      <c r="AF195" s="18">
        <v>12105.0903856324</v>
      </c>
      <c r="AG195" s="18">
        <v>53.411764705882398</v>
      </c>
      <c r="AI195" s="23">
        <f>'simulateur graphe PJ OQN'!$B$4</f>
        <v>1</v>
      </c>
      <c r="AJ195" s="24">
        <f t="shared" si="43"/>
        <v>160.51</v>
      </c>
      <c r="AK195" s="24">
        <f t="shared" si="44"/>
        <v>160.51</v>
      </c>
      <c r="AM195" t="str">
        <f t="shared" si="45"/>
        <v>ZONEBASSE</v>
      </c>
      <c r="AN195" t="str">
        <f t="shared" si="46"/>
        <v>HC</v>
      </c>
      <c r="AO195" s="20">
        <f t="shared" si="47"/>
        <v>160.51</v>
      </c>
      <c r="AP195" s="20">
        <f t="shared" si="48"/>
        <v>2903.45</v>
      </c>
      <c r="AQ195" s="20" t="str">
        <f t="shared" si="48"/>
        <v>.</v>
      </c>
      <c r="AR195" s="20" t="str">
        <f t="shared" si="48"/>
        <v>.</v>
      </c>
      <c r="AS195" s="20">
        <f t="shared" si="49"/>
        <v>-225.04000000000042</v>
      </c>
      <c r="AT195" s="20">
        <f t="shared" ref="AT195:AT249" si="51">IF(P195=1,J195+(90-E195)*K195,H195+(90-E195)*K195)+(AI195-90)*L195</f>
        <v>-817.78000000000065</v>
      </c>
      <c r="AU195" s="20">
        <f t="shared" si="50"/>
        <v>2903.45</v>
      </c>
    </row>
    <row r="196" spans="1:47" ht="33.75">
      <c r="A196" s="54">
        <v>197</v>
      </c>
      <c r="B196" s="54" t="s">
        <v>366</v>
      </c>
      <c r="C196" s="58" t="s">
        <v>367</v>
      </c>
      <c r="D196" s="79">
        <v>36</v>
      </c>
      <c r="E196" s="79">
        <v>42</v>
      </c>
      <c r="F196" s="80">
        <v>4656.09</v>
      </c>
      <c r="G196" s="80">
        <v>125.19</v>
      </c>
      <c r="H196" s="80">
        <v>4656.09</v>
      </c>
      <c r="I196" s="80" t="s">
        <v>28</v>
      </c>
      <c r="J196" s="80" t="s">
        <v>28</v>
      </c>
      <c r="K196" s="80">
        <v>120.94</v>
      </c>
      <c r="L196" s="73">
        <f t="shared" ref="L196:L259" si="52">IFERROR(VLOOKUP(B196,$B$1326:$K$2467,6,0),"")</f>
        <v>122.53</v>
      </c>
      <c r="M196" s="73">
        <f t="shared" ref="M196:M259" si="53">IFERROR(VLOOKUP($B196,$B$2468:$K$3603,6,0),"")</f>
        <v>160.51</v>
      </c>
      <c r="N196" s="72" t="str">
        <f t="shared" ref="N196:N259" si="54">LEFT(B196,4)</f>
        <v>0139</v>
      </c>
      <c r="O196" s="74">
        <f t="shared" ref="O196:O259" si="55">E196-D196</f>
        <v>6</v>
      </c>
      <c r="P196" s="72">
        <f t="shared" ref="P196:P259" si="56">IF(O196=20,1,0)</f>
        <v>0</v>
      </c>
      <c r="Q196" s="74">
        <f t="shared" ref="Q196:Q259" si="57">D196</f>
        <v>36</v>
      </c>
      <c r="R196" s="72" t="str">
        <f t="shared" ref="R196:R259" si="58">IF(P196=1,Q196+7,"")</f>
        <v/>
      </c>
      <c r="S196" s="72" t="str">
        <f t="shared" ref="S196:S259" si="59">IF(P196=1,Q196+14,"")</f>
        <v/>
      </c>
      <c r="AF196" s="18">
        <v>16868.331882230101</v>
      </c>
      <c r="AG196" s="18">
        <v>74.684563758389302</v>
      </c>
      <c r="AI196" s="23">
        <f>'simulateur graphe PJ OQN'!$B$4</f>
        <v>1</v>
      </c>
      <c r="AJ196" s="24">
        <f t="shared" ref="AJ196:AJ259" si="60">IF(AN196="HDJ",AU196,IF(AM196="ZONE90",AT196,IF(AM196="ZONEBASSE",AO196,IF(AM196="ZONEFORF1",AP196,IF(AM196="ZONEFORF2",AQ196,IF(AM196="ZONEFORF3",AR196,AS196))))))</f>
        <v>160.51</v>
      </c>
      <c r="AK196" s="24">
        <f t="shared" ref="AK196:AK259" si="61">AJ196/AI196</f>
        <v>160.51</v>
      </c>
      <c r="AM196" t="str">
        <f t="shared" ref="AM196:AM259" si="62">IF(AI196&gt;90,"ZONE90",IF(P196=1,IF(AI196&lt;D196,"ZONEBASSE",IF(AI196&lt;R196,"ZONEFORF1",IF(AI196&lt;S196,"ZONEFORF2",IF(AI196&lt;E196,"ZONEFORF3","ZONEHAUTE")))),IF(AI196&lt;D196,"ZONEBASSE",IF(AI196&lt;E196,"ZONEFORF1","ZONEHAUTE"))))</f>
        <v>ZONEBASSE</v>
      </c>
      <c r="AN196" t="str">
        <f t="shared" ref="AN196:AN259" si="63">IF(RIGHT(B196,1)="0","HDJ","HC")</f>
        <v>HC</v>
      </c>
      <c r="AO196" s="20">
        <f t="shared" ref="AO196:AO259" si="64">IF(AI196&lt;8,M196*AI196,F196-(D196-AI196)*G196)</f>
        <v>160.51</v>
      </c>
      <c r="AP196" s="20">
        <f t="shared" ref="AP196:AR259" si="65">H196</f>
        <v>4656.09</v>
      </c>
      <c r="AQ196" s="20" t="str">
        <f t="shared" si="65"/>
        <v>.</v>
      </c>
      <c r="AR196" s="20" t="str">
        <f t="shared" si="65"/>
        <v>.</v>
      </c>
      <c r="AS196" s="20">
        <f t="shared" ref="AS196:AS259" si="66">IF(P196=1,J196+(AI196-E196)*K196,H196+(AI196-E196)*K196)</f>
        <v>-302.44999999999982</v>
      </c>
      <c r="AT196" s="20">
        <f t="shared" si="51"/>
        <v>-443.96000000000095</v>
      </c>
      <c r="AU196" s="20">
        <f t="shared" ref="AU196:AU259" si="67">AI196*H196</f>
        <v>4656.09</v>
      </c>
    </row>
    <row r="197" spans="1:47" ht="33.75">
      <c r="A197" s="54">
        <v>198</v>
      </c>
      <c r="B197" s="54" t="s">
        <v>368</v>
      </c>
      <c r="C197" s="58" t="s">
        <v>369</v>
      </c>
      <c r="D197" s="79">
        <v>36</v>
      </c>
      <c r="E197" s="79">
        <v>42</v>
      </c>
      <c r="F197" s="80">
        <v>4360.01</v>
      </c>
      <c r="G197" s="80">
        <v>121.11</v>
      </c>
      <c r="H197" s="80">
        <v>4360.01</v>
      </c>
      <c r="I197" s="80" t="s">
        <v>28</v>
      </c>
      <c r="J197" s="80" t="s">
        <v>28</v>
      </c>
      <c r="K197" s="80">
        <v>111.8</v>
      </c>
      <c r="L197" s="73">
        <f t="shared" si="52"/>
        <v>122.53</v>
      </c>
      <c r="M197" s="73">
        <f t="shared" si="53"/>
        <v>160.51</v>
      </c>
      <c r="N197" s="72" t="str">
        <f t="shared" si="54"/>
        <v>0139</v>
      </c>
      <c r="O197" s="74">
        <f t="shared" si="55"/>
        <v>6</v>
      </c>
      <c r="P197" s="72">
        <f t="shared" si="56"/>
        <v>0</v>
      </c>
      <c r="Q197" s="74">
        <f t="shared" si="57"/>
        <v>36</v>
      </c>
      <c r="R197" s="72" t="str">
        <f t="shared" si="58"/>
        <v/>
      </c>
      <c r="S197" s="72" t="str">
        <f t="shared" si="59"/>
        <v/>
      </c>
      <c r="AF197" s="18">
        <v>385.61110664632997</v>
      </c>
      <c r="AG197" s="18" t="s">
        <v>28</v>
      </c>
      <c r="AI197" s="23">
        <f>'simulateur graphe PJ OQN'!$B$4</f>
        <v>1</v>
      </c>
      <c r="AJ197" s="24">
        <f t="shared" si="60"/>
        <v>160.51</v>
      </c>
      <c r="AK197" s="24">
        <f t="shared" si="61"/>
        <v>160.51</v>
      </c>
      <c r="AM197" t="str">
        <f t="shared" si="62"/>
        <v>ZONEBASSE</v>
      </c>
      <c r="AN197" t="str">
        <f t="shared" si="63"/>
        <v>HC</v>
      </c>
      <c r="AO197" s="20">
        <f t="shared" si="64"/>
        <v>160.51</v>
      </c>
      <c r="AP197" s="20">
        <f t="shared" si="65"/>
        <v>4360.01</v>
      </c>
      <c r="AQ197" s="20" t="str">
        <f t="shared" si="65"/>
        <v>.</v>
      </c>
      <c r="AR197" s="20" t="str">
        <f t="shared" si="65"/>
        <v>.</v>
      </c>
      <c r="AS197" s="20">
        <f t="shared" si="66"/>
        <v>-223.78999999999996</v>
      </c>
      <c r="AT197" s="20">
        <f t="shared" si="51"/>
        <v>-1178.7600000000002</v>
      </c>
      <c r="AU197" s="20">
        <f t="shared" si="67"/>
        <v>4360.01</v>
      </c>
    </row>
    <row r="198" spans="1:47" ht="33.75">
      <c r="A198" s="54">
        <v>199</v>
      </c>
      <c r="B198" s="54" t="s">
        <v>370</v>
      </c>
      <c r="C198" s="58" t="s">
        <v>371</v>
      </c>
      <c r="D198" s="79">
        <v>43</v>
      </c>
      <c r="E198" s="79">
        <v>49</v>
      </c>
      <c r="F198" s="80">
        <v>6210.97</v>
      </c>
      <c r="G198" s="80">
        <v>144.44</v>
      </c>
      <c r="H198" s="80">
        <v>6210.97</v>
      </c>
      <c r="I198" s="80" t="s">
        <v>28</v>
      </c>
      <c r="J198" s="80" t="s">
        <v>28</v>
      </c>
      <c r="K198" s="80">
        <v>138.36000000000001</v>
      </c>
      <c r="L198" s="73">
        <f t="shared" si="52"/>
        <v>122.53</v>
      </c>
      <c r="M198" s="73">
        <f t="shared" si="53"/>
        <v>160.51</v>
      </c>
      <c r="N198" s="72" t="str">
        <f t="shared" si="54"/>
        <v>0139</v>
      </c>
      <c r="O198" s="74">
        <f t="shared" si="55"/>
        <v>6</v>
      </c>
      <c r="P198" s="72">
        <f t="shared" si="56"/>
        <v>0</v>
      </c>
      <c r="Q198" s="74">
        <f t="shared" si="57"/>
        <v>43</v>
      </c>
      <c r="R198" s="72" t="str">
        <f t="shared" si="58"/>
        <v/>
      </c>
      <c r="S198" s="72" t="str">
        <f t="shared" si="59"/>
        <v/>
      </c>
      <c r="AF198" s="18">
        <v>5474.1242054238601</v>
      </c>
      <c r="AG198" s="18">
        <v>30.7259259259259</v>
      </c>
      <c r="AI198" s="23">
        <f>'simulateur graphe PJ OQN'!$B$4</f>
        <v>1</v>
      </c>
      <c r="AJ198" s="24">
        <f t="shared" si="60"/>
        <v>160.51</v>
      </c>
      <c r="AK198" s="24">
        <f t="shared" si="61"/>
        <v>160.51</v>
      </c>
      <c r="AM198" t="str">
        <f t="shared" si="62"/>
        <v>ZONEBASSE</v>
      </c>
      <c r="AN198" t="str">
        <f t="shared" si="63"/>
        <v>HC</v>
      </c>
      <c r="AO198" s="20">
        <f t="shared" si="64"/>
        <v>160.51</v>
      </c>
      <c r="AP198" s="20">
        <f t="shared" si="65"/>
        <v>6210.97</v>
      </c>
      <c r="AQ198" s="20" t="str">
        <f t="shared" si="65"/>
        <v>.</v>
      </c>
      <c r="AR198" s="20" t="str">
        <f t="shared" si="65"/>
        <v>.</v>
      </c>
      <c r="AS198" s="20">
        <f t="shared" si="66"/>
        <v>-430.3100000000004</v>
      </c>
      <c r="AT198" s="20">
        <f t="shared" si="51"/>
        <v>978.55999999999949</v>
      </c>
      <c r="AU198" s="20">
        <f t="shared" si="67"/>
        <v>6210.97</v>
      </c>
    </row>
    <row r="199" spans="1:47" ht="33.75">
      <c r="A199" s="54">
        <v>200</v>
      </c>
      <c r="B199" s="54" t="s">
        <v>372</v>
      </c>
      <c r="C199" s="58" t="s">
        <v>373</v>
      </c>
      <c r="D199" s="79">
        <v>50</v>
      </c>
      <c r="E199" s="79">
        <v>56</v>
      </c>
      <c r="F199" s="80">
        <v>5422.07</v>
      </c>
      <c r="G199" s="80">
        <v>108.44</v>
      </c>
      <c r="H199" s="80">
        <v>5422.07</v>
      </c>
      <c r="I199" s="80" t="s">
        <v>28</v>
      </c>
      <c r="J199" s="80" t="s">
        <v>28</v>
      </c>
      <c r="K199" s="80">
        <v>101.35</v>
      </c>
      <c r="L199" s="73">
        <f t="shared" si="52"/>
        <v>122.53</v>
      </c>
      <c r="M199" s="73">
        <f t="shared" si="53"/>
        <v>160.51</v>
      </c>
      <c r="N199" s="72" t="str">
        <f t="shared" si="54"/>
        <v>0139</v>
      </c>
      <c r="O199" s="74">
        <f t="shared" si="55"/>
        <v>6</v>
      </c>
      <c r="P199" s="72">
        <f t="shared" si="56"/>
        <v>0</v>
      </c>
      <c r="Q199" s="74">
        <f t="shared" si="57"/>
        <v>50</v>
      </c>
      <c r="R199" s="72" t="str">
        <f t="shared" si="58"/>
        <v/>
      </c>
      <c r="S199" s="72" t="str">
        <f t="shared" si="59"/>
        <v/>
      </c>
      <c r="AF199" s="18">
        <v>6079.1508184321001</v>
      </c>
      <c r="AG199" s="18">
        <v>30.981481481481499</v>
      </c>
      <c r="AI199" s="23">
        <f>'simulateur graphe PJ OQN'!$B$4</f>
        <v>1</v>
      </c>
      <c r="AJ199" s="24">
        <f t="shared" si="60"/>
        <v>160.51</v>
      </c>
      <c r="AK199" s="24">
        <f t="shared" si="61"/>
        <v>160.51</v>
      </c>
      <c r="AM199" t="str">
        <f t="shared" si="62"/>
        <v>ZONEBASSE</v>
      </c>
      <c r="AN199" t="str">
        <f t="shared" si="63"/>
        <v>HC</v>
      </c>
      <c r="AO199" s="20">
        <f t="shared" si="64"/>
        <v>160.51</v>
      </c>
      <c r="AP199" s="20">
        <f t="shared" si="65"/>
        <v>5422.07</v>
      </c>
      <c r="AQ199" s="20" t="str">
        <f t="shared" si="65"/>
        <v>.</v>
      </c>
      <c r="AR199" s="20" t="str">
        <f t="shared" si="65"/>
        <v>.</v>
      </c>
      <c r="AS199" s="20">
        <f t="shared" si="66"/>
        <v>-152.18000000000029</v>
      </c>
      <c r="AT199" s="20">
        <f t="shared" si="51"/>
        <v>-2037.2000000000007</v>
      </c>
      <c r="AU199" s="20">
        <f t="shared" si="67"/>
        <v>5422.07</v>
      </c>
    </row>
    <row r="200" spans="1:47" ht="33.75">
      <c r="A200" s="54">
        <v>201</v>
      </c>
      <c r="B200" s="54" t="s">
        <v>374</v>
      </c>
      <c r="C200" s="58" t="s">
        <v>375</v>
      </c>
      <c r="D200" s="79">
        <v>78</v>
      </c>
      <c r="E200" s="79">
        <v>84</v>
      </c>
      <c r="F200" s="80">
        <v>10850.48</v>
      </c>
      <c r="G200" s="80">
        <v>139.11000000000001</v>
      </c>
      <c r="H200" s="80">
        <v>10850.48</v>
      </c>
      <c r="I200" s="80" t="s">
        <v>28</v>
      </c>
      <c r="J200" s="80" t="s">
        <v>28</v>
      </c>
      <c r="K200" s="80">
        <v>130.72999999999999</v>
      </c>
      <c r="L200" s="73">
        <f t="shared" si="52"/>
        <v>122.53</v>
      </c>
      <c r="M200" s="73">
        <f t="shared" si="53"/>
        <v>160.51</v>
      </c>
      <c r="N200" s="72" t="str">
        <f t="shared" si="54"/>
        <v>0139</v>
      </c>
      <c r="O200" s="74">
        <f t="shared" si="55"/>
        <v>6</v>
      </c>
      <c r="P200" s="72">
        <f t="shared" si="56"/>
        <v>0</v>
      </c>
      <c r="Q200" s="74">
        <f t="shared" si="57"/>
        <v>78</v>
      </c>
      <c r="R200" s="72" t="str">
        <f t="shared" si="58"/>
        <v/>
      </c>
      <c r="S200" s="72" t="str">
        <f t="shared" si="59"/>
        <v/>
      </c>
      <c r="AF200" s="18">
        <v>6997.5905300904196</v>
      </c>
      <c r="AG200" s="18">
        <v>36.369565217391298</v>
      </c>
      <c r="AI200" s="23">
        <f>'simulateur graphe PJ OQN'!$B$4</f>
        <v>1</v>
      </c>
      <c r="AJ200" s="24">
        <f t="shared" si="60"/>
        <v>160.51</v>
      </c>
      <c r="AK200" s="24">
        <f t="shared" si="61"/>
        <v>160.51</v>
      </c>
      <c r="AM200" t="str">
        <f t="shared" si="62"/>
        <v>ZONEBASSE</v>
      </c>
      <c r="AN200" t="str">
        <f t="shared" si="63"/>
        <v>HC</v>
      </c>
      <c r="AO200" s="20">
        <f t="shared" si="64"/>
        <v>160.51</v>
      </c>
      <c r="AP200" s="20">
        <f t="shared" si="65"/>
        <v>10850.48</v>
      </c>
      <c r="AQ200" s="20" t="str">
        <f t="shared" si="65"/>
        <v>.</v>
      </c>
      <c r="AR200" s="20" t="str">
        <f t="shared" si="65"/>
        <v>.</v>
      </c>
      <c r="AS200" s="20">
        <f t="shared" si="66"/>
        <v>-0.10999999999876309</v>
      </c>
      <c r="AT200" s="20">
        <f t="shared" si="51"/>
        <v>729.68999999999869</v>
      </c>
      <c r="AU200" s="20">
        <f t="shared" si="67"/>
        <v>10850.48</v>
      </c>
    </row>
    <row r="201" spans="1:47" ht="22.5">
      <c r="A201" s="54">
        <v>202</v>
      </c>
      <c r="B201" s="54" t="s">
        <v>376</v>
      </c>
      <c r="C201" s="58" t="s">
        <v>377</v>
      </c>
      <c r="D201" s="79">
        <v>1</v>
      </c>
      <c r="E201" s="79">
        <v>1</v>
      </c>
      <c r="F201" s="80" t="s">
        <v>28</v>
      </c>
      <c r="G201" s="80" t="s">
        <v>28</v>
      </c>
      <c r="H201" s="80">
        <v>115.03</v>
      </c>
      <c r="I201" s="80" t="s">
        <v>28</v>
      </c>
      <c r="J201" s="80" t="s">
        <v>28</v>
      </c>
      <c r="K201" s="80" t="s">
        <v>28</v>
      </c>
      <c r="L201" s="73" t="str">
        <f t="shared" si="52"/>
        <v/>
      </c>
      <c r="M201" s="73" t="str">
        <f t="shared" si="53"/>
        <v/>
      </c>
      <c r="N201" s="72" t="str">
        <f t="shared" si="54"/>
        <v>0145</v>
      </c>
      <c r="O201" s="74">
        <f t="shared" si="55"/>
        <v>0</v>
      </c>
      <c r="P201" s="72">
        <f t="shared" si="56"/>
        <v>0</v>
      </c>
      <c r="Q201" s="74">
        <f t="shared" si="57"/>
        <v>1</v>
      </c>
      <c r="R201" s="72" t="str">
        <f t="shared" si="58"/>
        <v/>
      </c>
      <c r="S201" s="72" t="str">
        <f t="shared" si="59"/>
        <v/>
      </c>
      <c r="AF201" s="18">
        <v>7686.6407740532504</v>
      </c>
      <c r="AG201" s="18">
        <v>39.25</v>
      </c>
      <c r="AI201" s="23">
        <f>'simulateur graphe PJ OQN'!$B$4</f>
        <v>1</v>
      </c>
      <c r="AJ201" s="24">
        <f t="shared" si="60"/>
        <v>115.03</v>
      </c>
      <c r="AK201" s="24">
        <f t="shared" si="61"/>
        <v>115.03</v>
      </c>
      <c r="AM201" t="str">
        <f t="shared" si="62"/>
        <v>ZONEHAUTE</v>
      </c>
      <c r="AN201" t="str">
        <f t="shared" si="63"/>
        <v>HDJ</v>
      </c>
      <c r="AO201" s="20" t="e">
        <f t="shared" si="64"/>
        <v>#VALUE!</v>
      </c>
      <c r="AP201" s="20">
        <f t="shared" si="65"/>
        <v>115.03</v>
      </c>
      <c r="AQ201" s="20" t="str">
        <f t="shared" si="65"/>
        <v>.</v>
      </c>
      <c r="AR201" s="20" t="str">
        <f t="shared" si="65"/>
        <v>.</v>
      </c>
      <c r="AS201" s="20" t="e">
        <f t="shared" si="66"/>
        <v>#VALUE!</v>
      </c>
      <c r="AT201" s="20" t="e">
        <f t="shared" si="51"/>
        <v>#VALUE!</v>
      </c>
      <c r="AU201" s="20">
        <f t="shared" si="67"/>
        <v>115.03</v>
      </c>
    </row>
    <row r="202" spans="1:47" ht="22.5">
      <c r="A202" s="54">
        <v>203</v>
      </c>
      <c r="B202" s="54" t="s">
        <v>378</v>
      </c>
      <c r="C202" s="58" t="s">
        <v>379</v>
      </c>
      <c r="D202" s="79">
        <v>1</v>
      </c>
      <c r="E202" s="79">
        <v>1</v>
      </c>
      <c r="F202" s="80" t="s">
        <v>28</v>
      </c>
      <c r="G202" s="80" t="s">
        <v>28</v>
      </c>
      <c r="H202" s="80">
        <v>120.14</v>
      </c>
      <c r="I202" s="80" t="s">
        <v>28</v>
      </c>
      <c r="J202" s="80" t="s">
        <v>28</v>
      </c>
      <c r="K202" s="80" t="s">
        <v>28</v>
      </c>
      <c r="L202" s="73" t="str">
        <f t="shared" si="52"/>
        <v/>
      </c>
      <c r="M202" s="73" t="str">
        <f t="shared" si="53"/>
        <v/>
      </c>
      <c r="N202" s="72" t="str">
        <f t="shared" si="54"/>
        <v>0145</v>
      </c>
      <c r="O202" s="74">
        <f t="shared" si="55"/>
        <v>0</v>
      </c>
      <c r="P202" s="72">
        <f t="shared" si="56"/>
        <v>0</v>
      </c>
      <c r="Q202" s="74">
        <f t="shared" si="57"/>
        <v>1</v>
      </c>
      <c r="R202" s="72" t="str">
        <f t="shared" si="58"/>
        <v/>
      </c>
      <c r="S202" s="72" t="str">
        <f t="shared" si="59"/>
        <v/>
      </c>
      <c r="AF202" s="18">
        <v>10261.2668012371</v>
      </c>
      <c r="AG202" s="18">
        <v>47.036363636363603</v>
      </c>
      <c r="AI202" s="23">
        <f>'simulateur graphe PJ OQN'!$B$4</f>
        <v>1</v>
      </c>
      <c r="AJ202" s="24">
        <f t="shared" si="60"/>
        <v>120.14</v>
      </c>
      <c r="AK202" s="24">
        <f t="shared" si="61"/>
        <v>120.14</v>
      </c>
      <c r="AM202" t="str">
        <f t="shared" si="62"/>
        <v>ZONEHAUTE</v>
      </c>
      <c r="AN202" t="str">
        <f t="shared" si="63"/>
        <v>HDJ</v>
      </c>
      <c r="AO202" s="20" t="e">
        <f t="shared" si="64"/>
        <v>#VALUE!</v>
      </c>
      <c r="AP202" s="20">
        <f t="shared" si="65"/>
        <v>120.14</v>
      </c>
      <c r="AQ202" s="20" t="str">
        <f t="shared" si="65"/>
        <v>.</v>
      </c>
      <c r="AR202" s="20" t="str">
        <f t="shared" si="65"/>
        <v>.</v>
      </c>
      <c r="AS202" s="20" t="e">
        <f t="shared" si="66"/>
        <v>#VALUE!</v>
      </c>
      <c r="AT202" s="20" t="e">
        <f t="shared" si="51"/>
        <v>#VALUE!</v>
      </c>
      <c r="AU202" s="20">
        <f t="shared" si="67"/>
        <v>120.14</v>
      </c>
    </row>
    <row r="203" spans="1:47" ht="22.5">
      <c r="A203" s="54">
        <v>204</v>
      </c>
      <c r="B203" s="54" t="s">
        <v>380</v>
      </c>
      <c r="C203" s="58" t="s">
        <v>381</v>
      </c>
      <c r="D203" s="79">
        <v>1</v>
      </c>
      <c r="E203" s="79">
        <v>1</v>
      </c>
      <c r="F203" s="80" t="s">
        <v>28</v>
      </c>
      <c r="G203" s="80" t="s">
        <v>28</v>
      </c>
      <c r="H203" s="80">
        <v>102.71</v>
      </c>
      <c r="I203" s="80" t="s">
        <v>28</v>
      </c>
      <c r="J203" s="80" t="s">
        <v>28</v>
      </c>
      <c r="K203" s="80" t="s">
        <v>28</v>
      </c>
      <c r="L203" s="73" t="str">
        <f t="shared" si="52"/>
        <v/>
      </c>
      <c r="M203" s="73" t="str">
        <f t="shared" si="53"/>
        <v/>
      </c>
      <c r="N203" s="72" t="str">
        <f t="shared" si="54"/>
        <v>0145</v>
      </c>
      <c r="O203" s="74">
        <f t="shared" si="55"/>
        <v>0</v>
      </c>
      <c r="P203" s="72">
        <f t="shared" si="56"/>
        <v>0</v>
      </c>
      <c r="Q203" s="74">
        <f t="shared" si="57"/>
        <v>1</v>
      </c>
      <c r="R203" s="72" t="str">
        <f t="shared" si="58"/>
        <v/>
      </c>
      <c r="S203" s="72" t="str">
        <f t="shared" si="59"/>
        <v/>
      </c>
      <c r="AF203" s="18">
        <v>16886.644288891599</v>
      </c>
      <c r="AG203" s="18">
        <v>72.168831168831204</v>
      </c>
      <c r="AI203" s="23">
        <f>'simulateur graphe PJ OQN'!$B$4</f>
        <v>1</v>
      </c>
      <c r="AJ203" s="24">
        <f t="shared" si="60"/>
        <v>102.71</v>
      </c>
      <c r="AK203" s="24">
        <f t="shared" si="61"/>
        <v>102.71</v>
      </c>
      <c r="AM203" t="str">
        <f t="shared" si="62"/>
        <v>ZONEHAUTE</v>
      </c>
      <c r="AN203" t="str">
        <f t="shared" si="63"/>
        <v>HDJ</v>
      </c>
      <c r="AO203" s="20" t="e">
        <f t="shared" si="64"/>
        <v>#VALUE!</v>
      </c>
      <c r="AP203" s="20">
        <f t="shared" si="65"/>
        <v>102.71</v>
      </c>
      <c r="AQ203" s="20" t="str">
        <f t="shared" si="65"/>
        <v>.</v>
      </c>
      <c r="AR203" s="20" t="str">
        <f t="shared" si="65"/>
        <v>.</v>
      </c>
      <c r="AS203" s="20" t="e">
        <f t="shared" si="66"/>
        <v>#VALUE!</v>
      </c>
      <c r="AT203" s="20" t="e">
        <f t="shared" si="51"/>
        <v>#VALUE!</v>
      </c>
      <c r="AU203" s="20">
        <f t="shared" si="67"/>
        <v>102.71</v>
      </c>
    </row>
    <row r="204" spans="1:47" ht="22.5">
      <c r="A204" s="54">
        <v>205</v>
      </c>
      <c r="B204" s="54" t="s">
        <v>382</v>
      </c>
      <c r="C204" s="58" t="s">
        <v>383</v>
      </c>
      <c r="D204" s="79">
        <v>1</v>
      </c>
      <c r="E204" s="79">
        <v>1</v>
      </c>
      <c r="F204" s="80" t="s">
        <v>28</v>
      </c>
      <c r="G204" s="80" t="s">
        <v>28</v>
      </c>
      <c r="H204" s="80">
        <v>150.58000000000001</v>
      </c>
      <c r="I204" s="80" t="s">
        <v>28</v>
      </c>
      <c r="J204" s="80" t="s">
        <v>28</v>
      </c>
      <c r="K204" s="80" t="s">
        <v>28</v>
      </c>
      <c r="L204" s="73" t="str">
        <f t="shared" si="52"/>
        <v/>
      </c>
      <c r="M204" s="73" t="str">
        <f t="shared" si="53"/>
        <v/>
      </c>
      <c r="N204" s="72" t="str">
        <f t="shared" si="54"/>
        <v>0145</v>
      </c>
      <c r="O204" s="74">
        <f t="shared" si="55"/>
        <v>0</v>
      </c>
      <c r="P204" s="72">
        <f t="shared" si="56"/>
        <v>0</v>
      </c>
      <c r="Q204" s="74">
        <f t="shared" si="57"/>
        <v>1</v>
      </c>
      <c r="R204" s="72" t="str">
        <f t="shared" si="58"/>
        <v/>
      </c>
      <c r="S204" s="72" t="str">
        <f t="shared" si="59"/>
        <v/>
      </c>
      <c r="AF204" s="18">
        <v>308.17644339926397</v>
      </c>
      <c r="AG204" s="18" t="s">
        <v>28</v>
      </c>
      <c r="AI204" s="23">
        <f>'simulateur graphe PJ OQN'!$B$4</f>
        <v>1</v>
      </c>
      <c r="AJ204" s="24">
        <f t="shared" si="60"/>
        <v>150.58000000000001</v>
      </c>
      <c r="AK204" s="24">
        <f t="shared" si="61"/>
        <v>150.58000000000001</v>
      </c>
      <c r="AM204" t="str">
        <f t="shared" si="62"/>
        <v>ZONEHAUTE</v>
      </c>
      <c r="AN204" t="str">
        <f t="shared" si="63"/>
        <v>HDJ</v>
      </c>
      <c r="AO204" s="20" t="e">
        <f t="shared" si="64"/>
        <v>#VALUE!</v>
      </c>
      <c r="AP204" s="20">
        <f t="shared" si="65"/>
        <v>150.58000000000001</v>
      </c>
      <c r="AQ204" s="20" t="str">
        <f t="shared" si="65"/>
        <v>.</v>
      </c>
      <c r="AR204" s="20" t="str">
        <f t="shared" si="65"/>
        <v>.</v>
      </c>
      <c r="AS204" s="20" t="e">
        <f t="shared" si="66"/>
        <v>#VALUE!</v>
      </c>
      <c r="AT204" s="20" t="e">
        <f t="shared" si="51"/>
        <v>#VALUE!</v>
      </c>
      <c r="AU204" s="20">
        <f t="shared" si="67"/>
        <v>150.58000000000001</v>
      </c>
    </row>
    <row r="205" spans="1:47" ht="33.75">
      <c r="A205" s="54">
        <v>206</v>
      </c>
      <c r="B205" s="54" t="s">
        <v>384</v>
      </c>
      <c r="C205" s="58" t="s">
        <v>385</v>
      </c>
      <c r="D205" s="79">
        <v>90</v>
      </c>
      <c r="E205" s="79">
        <v>90</v>
      </c>
      <c r="F205" s="80">
        <v>13823.06</v>
      </c>
      <c r="G205" s="80">
        <v>153.59</v>
      </c>
      <c r="H205" s="80">
        <v>13823.06</v>
      </c>
      <c r="I205" s="80" t="s">
        <v>28</v>
      </c>
      <c r="J205" s="80" t="s">
        <v>28</v>
      </c>
      <c r="K205" s="80">
        <v>153.59</v>
      </c>
      <c r="L205" s="73">
        <f t="shared" si="52"/>
        <v>804.61</v>
      </c>
      <c r="M205" s="73">
        <f t="shared" si="53"/>
        <v>154.55000000000001</v>
      </c>
      <c r="N205" s="72" t="str">
        <f t="shared" si="54"/>
        <v>0145</v>
      </c>
      <c r="O205" s="74">
        <f t="shared" si="55"/>
        <v>0</v>
      </c>
      <c r="P205" s="72">
        <f t="shared" si="56"/>
        <v>0</v>
      </c>
      <c r="Q205" s="74">
        <f t="shared" si="57"/>
        <v>90</v>
      </c>
      <c r="R205" s="72" t="str">
        <f t="shared" si="58"/>
        <v/>
      </c>
      <c r="S205" s="72" t="str">
        <f t="shared" si="59"/>
        <v/>
      </c>
      <c r="AF205" s="18">
        <v>417.95608658899602</v>
      </c>
      <c r="AG205" s="18" t="s">
        <v>28</v>
      </c>
      <c r="AI205" s="23">
        <f>'simulateur graphe PJ OQN'!$B$4</f>
        <v>1</v>
      </c>
      <c r="AJ205" s="24">
        <f t="shared" si="60"/>
        <v>154.55000000000001</v>
      </c>
      <c r="AK205" s="24">
        <f t="shared" si="61"/>
        <v>154.55000000000001</v>
      </c>
      <c r="AM205" t="str">
        <f t="shared" si="62"/>
        <v>ZONEBASSE</v>
      </c>
      <c r="AN205" t="str">
        <f t="shared" si="63"/>
        <v>HC</v>
      </c>
      <c r="AO205" s="20">
        <f t="shared" si="64"/>
        <v>154.55000000000001</v>
      </c>
      <c r="AP205" s="20">
        <f t="shared" si="65"/>
        <v>13823.06</v>
      </c>
      <c r="AQ205" s="20" t="str">
        <f t="shared" si="65"/>
        <v>.</v>
      </c>
      <c r="AR205" s="20" t="str">
        <f t="shared" si="65"/>
        <v>.</v>
      </c>
      <c r="AS205" s="20">
        <f t="shared" si="66"/>
        <v>153.54999999999927</v>
      </c>
      <c r="AT205" s="20">
        <f t="shared" si="51"/>
        <v>-57787.23000000001</v>
      </c>
      <c r="AU205" s="20">
        <f t="shared" si="67"/>
        <v>13823.06</v>
      </c>
    </row>
    <row r="206" spans="1:47" ht="33.75">
      <c r="A206" s="54">
        <v>207</v>
      </c>
      <c r="B206" s="54" t="s">
        <v>386</v>
      </c>
      <c r="C206" s="58" t="s">
        <v>387</v>
      </c>
      <c r="D206" s="79">
        <v>90</v>
      </c>
      <c r="E206" s="79">
        <v>90</v>
      </c>
      <c r="F206" s="80">
        <v>42834.02</v>
      </c>
      <c r="G206" s="80">
        <v>475.93</v>
      </c>
      <c r="H206" s="80">
        <v>42834.02</v>
      </c>
      <c r="I206" s="80" t="s">
        <v>28</v>
      </c>
      <c r="J206" s="80" t="s">
        <v>28</v>
      </c>
      <c r="K206" s="80">
        <v>475.93</v>
      </c>
      <c r="L206" s="73">
        <f t="shared" si="52"/>
        <v>804.61</v>
      </c>
      <c r="M206" s="73">
        <f t="shared" si="53"/>
        <v>154.55000000000001</v>
      </c>
      <c r="N206" s="72" t="str">
        <f t="shared" si="54"/>
        <v>0145</v>
      </c>
      <c r="O206" s="74">
        <f t="shared" si="55"/>
        <v>0</v>
      </c>
      <c r="P206" s="72">
        <f t="shared" si="56"/>
        <v>0</v>
      </c>
      <c r="Q206" s="74">
        <f t="shared" si="57"/>
        <v>90</v>
      </c>
      <c r="R206" s="72" t="str">
        <f t="shared" si="58"/>
        <v/>
      </c>
      <c r="S206" s="72" t="str">
        <f t="shared" si="59"/>
        <v/>
      </c>
      <c r="AF206" s="18">
        <v>377.02693315785802</v>
      </c>
      <c r="AG206" s="18" t="s">
        <v>28</v>
      </c>
      <c r="AI206" s="23">
        <f>'simulateur graphe PJ OQN'!$B$4</f>
        <v>1</v>
      </c>
      <c r="AJ206" s="24">
        <f t="shared" si="60"/>
        <v>154.55000000000001</v>
      </c>
      <c r="AK206" s="24">
        <f t="shared" si="61"/>
        <v>154.55000000000001</v>
      </c>
      <c r="AM206" t="str">
        <f t="shared" si="62"/>
        <v>ZONEBASSE</v>
      </c>
      <c r="AN206" t="str">
        <f t="shared" si="63"/>
        <v>HC</v>
      </c>
      <c r="AO206" s="20">
        <f t="shared" si="64"/>
        <v>154.55000000000001</v>
      </c>
      <c r="AP206" s="20">
        <f t="shared" si="65"/>
        <v>42834.02</v>
      </c>
      <c r="AQ206" s="20" t="str">
        <f t="shared" si="65"/>
        <v>.</v>
      </c>
      <c r="AR206" s="20" t="str">
        <f t="shared" si="65"/>
        <v>.</v>
      </c>
      <c r="AS206" s="20">
        <f t="shared" si="66"/>
        <v>476.24999999999272</v>
      </c>
      <c r="AT206" s="20">
        <f t="shared" si="51"/>
        <v>-28776.270000000011</v>
      </c>
      <c r="AU206" s="20">
        <f t="shared" si="67"/>
        <v>42834.02</v>
      </c>
    </row>
    <row r="207" spans="1:47" ht="33.75">
      <c r="A207" s="54">
        <v>208</v>
      </c>
      <c r="B207" s="54" t="s">
        <v>388</v>
      </c>
      <c r="C207" s="58" t="s">
        <v>389</v>
      </c>
      <c r="D207" s="79">
        <v>90</v>
      </c>
      <c r="E207" s="79">
        <v>90</v>
      </c>
      <c r="F207" s="80">
        <v>33417</v>
      </c>
      <c r="G207" s="80">
        <v>371.3</v>
      </c>
      <c r="H207" s="80">
        <v>33417</v>
      </c>
      <c r="I207" s="80" t="s">
        <v>28</v>
      </c>
      <c r="J207" s="80" t="s">
        <v>28</v>
      </c>
      <c r="K207" s="80">
        <v>371.3</v>
      </c>
      <c r="L207" s="73">
        <f t="shared" si="52"/>
        <v>804.61</v>
      </c>
      <c r="M207" s="73">
        <f t="shared" si="53"/>
        <v>154.55000000000001</v>
      </c>
      <c r="N207" s="72" t="str">
        <f t="shared" si="54"/>
        <v>0145</v>
      </c>
      <c r="O207" s="74">
        <f t="shared" si="55"/>
        <v>0</v>
      </c>
      <c r="P207" s="72">
        <f t="shared" si="56"/>
        <v>0</v>
      </c>
      <c r="Q207" s="74">
        <f t="shared" si="57"/>
        <v>90</v>
      </c>
      <c r="R207" s="72" t="str">
        <f t="shared" si="58"/>
        <v/>
      </c>
      <c r="S207" s="72" t="str">
        <f t="shared" si="59"/>
        <v/>
      </c>
      <c r="AF207" s="18">
        <v>237.08746453058001</v>
      </c>
      <c r="AG207" s="18" t="s">
        <v>28</v>
      </c>
      <c r="AI207" s="23">
        <f>'simulateur graphe PJ OQN'!$B$4</f>
        <v>1</v>
      </c>
      <c r="AJ207" s="24">
        <f t="shared" si="60"/>
        <v>154.55000000000001</v>
      </c>
      <c r="AK207" s="24">
        <f t="shared" si="61"/>
        <v>154.55000000000001</v>
      </c>
      <c r="AM207" t="str">
        <f t="shared" si="62"/>
        <v>ZONEBASSE</v>
      </c>
      <c r="AN207" t="str">
        <f t="shared" si="63"/>
        <v>HC</v>
      </c>
      <c r="AO207" s="20">
        <f t="shared" si="64"/>
        <v>154.55000000000001</v>
      </c>
      <c r="AP207" s="20">
        <f t="shared" si="65"/>
        <v>33417</v>
      </c>
      <c r="AQ207" s="20" t="str">
        <f t="shared" si="65"/>
        <v>.</v>
      </c>
      <c r="AR207" s="20" t="str">
        <f t="shared" si="65"/>
        <v>.</v>
      </c>
      <c r="AS207" s="20">
        <f t="shared" si="66"/>
        <v>371.29999999999563</v>
      </c>
      <c r="AT207" s="20">
        <f t="shared" si="51"/>
        <v>-38193.290000000008</v>
      </c>
      <c r="AU207" s="20">
        <f t="shared" si="67"/>
        <v>33417</v>
      </c>
    </row>
    <row r="208" spans="1:47" ht="33.75">
      <c r="A208" s="54">
        <v>209</v>
      </c>
      <c r="B208" s="54" t="s">
        <v>390</v>
      </c>
      <c r="C208" s="58" t="s">
        <v>391</v>
      </c>
      <c r="D208" s="79">
        <v>90</v>
      </c>
      <c r="E208" s="79">
        <v>90</v>
      </c>
      <c r="F208" s="80">
        <v>73021.62</v>
      </c>
      <c r="G208" s="80">
        <v>811.35</v>
      </c>
      <c r="H208" s="80">
        <v>73021.62</v>
      </c>
      <c r="I208" s="80" t="s">
        <v>28</v>
      </c>
      <c r="J208" s="80" t="s">
        <v>28</v>
      </c>
      <c r="K208" s="80">
        <v>811.35</v>
      </c>
      <c r="L208" s="73">
        <f t="shared" si="52"/>
        <v>804.61</v>
      </c>
      <c r="M208" s="73">
        <f t="shared" si="53"/>
        <v>154.55000000000001</v>
      </c>
      <c r="N208" s="72" t="str">
        <f t="shared" si="54"/>
        <v>0145</v>
      </c>
      <c r="O208" s="74">
        <f t="shared" si="55"/>
        <v>0</v>
      </c>
      <c r="P208" s="72">
        <f t="shared" si="56"/>
        <v>0</v>
      </c>
      <c r="Q208" s="74">
        <f t="shared" si="57"/>
        <v>90</v>
      </c>
      <c r="R208" s="72" t="str">
        <f t="shared" si="58"/>
        <v/>
      </c>
      <c r="S208" s="72" t="str">
        <f t="shared" si="59"/>
        <v/>
      </c>
      <c r="AF208" s="18">
        <v>4420.6326166353601</v>
      </c>
      <c r="AG208" s="18">
        <v>15.625</v>
      </c>
      <c r="AI208" s="23">
        <f>'simulateur graphe PJ OQN'!$B$4</f>
        <v>1</v>
      </c>
      <c r="AJ208" s="24">
        <f t="shared" si="60"/>
        <v>154.55000000000001</v>
      </c>
      <c r="AK208" s="24">
        <f t="shared" si="61"/>
        <v>154.55000000000001</v>
      </c>
      <c r="AM208" t="str">
        <f t="shared" si="62"/>
        <v>ZONEBASSE</v>
      </c>
      <c r="AN208" t="str">
        <f t="shared" si="63"/>
        <v>HC</v>
      </c>
      <c r="AO208" s="20">
        <f t="shared" si="64"/>
        <v>154.55000000000001</v>
      </c>
      <c r="AP208" s="20">
        <f t="shared" si="65"/>
        <v>73021.62</v>
      </c>
      <c r="AQ208" s="20" t="str">
        <f t="shared" si="65"/>
        <v>.</v>
      </c>
      <c r="AR208" s="20" t="str">
        <f t="shared" si="65"/>
        <v>.</v>
      </c>
      <c r="AS208" s="20">
        <f t="shared" si="66"/>
        <v>811.46999999998661</v>
      </c>
      <c r="AT208" s="20">
        <f t="shared" si="51"/>
        <v>1411.3299999999872</v>
      </c>
      <c r="AU208" s="20">
        <f t="shared" si="67"/>
        <v>73021.62</v>
      </c>
    </row>
    <row r="209" spans="1:47" ht="33.75">
      <c r="A209" s="54">
        <v>210</v>
      </c>
      <c r="B209" s="54" t="s">
        <v>392</v>
      </c>
      <c r="C209" s="58" t="s">
        <v>393</v>
      </c>
      <c r="D209" s="79">
        <v>15</v>
      </c>
      <c r="E209" s="79">
        <v>35</v>
      </c>
      <c r="F209" s="80">
        <v>2514.9</v>
      </c>
      <c r="G209" s="80">
        <v>167.66</v>
      </c>
      <c r="H209" s="80">
        <v>2514.9</v>
      </c>
      <c r="I209" s="80">
        <v>3341.9</v>
      </c>
      <c r="J209" s="80">
        <v>4172.74</v>
      </c>
      <c r="K209" s="80">
        <v>113.98</v>
      </c>
      <c r="L209" s="73">
        <f t="shared" si="52"/>
        <v>130.86000000000001</v>
      </c>
      <c r="M209" s="73">
        <f t="shared" si="53"/>
        <v>154.55000000000001</v>
      </c>
      <c r="N209" s="72" t="str">
        <f t="shared" si="54"/>
        <v>0145</v>
      </c>
      <c r="O209" s="74">
        <f t="shared" si="55"/>
        <v>20</v>
      </c>
      <c r="P209" s="72">
        <f t="shared" si="56"/>
        <v>1</v>
      </c>
      <c r="Q209" s="74">
        <f t="shared" si="57"/>
        <v>15</v>
      </c>
      <c r="R209" s="72">
        <f t="shared" si="58"/>
        <v>22</v>
      </c>
      <c r="S209" s="72">
        <f t="shared" si="59"/>
        <v>29</v>
      </c>
      <c r="AF209" s="18">
        <v>7864.2536644968995</v>
      </c>
      <c r="AG209" s="18">
        <v>20.8333333333333</v>
      </c>
      <c r="AI209" s="23">
        <f>'simulateur graphe PJ OQN'!$B$4</f>
        <v>1</v>
      </c>
      <c r="AJ209" s="24">
        <f t="shared" si="60"/>
        <v>154.55000000000001</v>
      </c>
      <c r="AK209" s="24">
        <f t="shared" si="61"/>
        <v>154.55000000000001</v>
      </c>
      <c r="AM209" t="str">
        <f t="shared" si="62"/>
        <v>ZONEBASSE</v>
      </c>
      <c r="AN209" t="str">
        <f t="shared" si="63"/>
        <v>HC</v>
      </c>
      <c r="AO209" s="20">
        <f t="shared" si="64"/>
        <v>154.55000000000001</v>
      </c>
      <c r="AP209" s="20">
        <f t="shared" si="65"/>
        <v>2514.9</v>
      </c>
      <c r="AQ209" s="20">
        <f t="shared" si="65"/>
        <v>3341.9</v>
      </c>
      <c r="AR209" s="20">
        <f t="shared" si="65"/>
        <v>4172.74</v>
      </c>
      <c r="AS209" s="20">
        <f t="shared" si="66"/>
        <v>297.41999999999962</v>
      </c>
      <c r="AT209" s="20">
        <f t="shared" si="51"/>
        <v>-1204.9000000000015</v>
      </c>
      <c r="AU209" s="20">
        <f t="shared" si="67"/>
        <v>2514.9</v>
      </c>
    </row>
    <row r="210" spans="1:47" ht="33.75">
      <c r="A210" s="54">
        <v>211</v>
      </c>
      <c r="B210" s="54" t="s">
        <v>394</v>
      </c>
      <c r="C210" s="58" t="s">
        <v>395</v>
      </c>
      <c r="D210" s="79">
        <v>15</v>
      </c>
      <c r="E210" s="79">
        <v>35</v>
      </c>
      <c r="F210" s="80">
        <v>2854.8</v>
      </c>
      <c r="G210" s="80">
        <v>190.32</v>
      </c>
      <c r="H210" s="80">
        <v>2854.8</v>
      </c>
      <c r="I210" s="80">
        <v>3820.4</v>
      </c>
      <c r="J210" s="80">
        <v>4574.68</v>
      </c>
      <c r="K210" s="80">
        <v>113.9</v>
      </c>
      <c r="L210" s="73">
        <f t="shared" si="52"/>
        <v>130.86000000000001</v>
      </c>
      <c r="M210" s="73">
        <f t="shared" si="53"/>
        <v>154.55000000000001</v>
      </c>
      <c r="N210" s="72" t="str">
        <f t="shared" si="54"/>
        <v>0145</v>
      </c>
      <c r="O210" s="74">
        <f t="shared" si="55"/>
        <v>20</v>
      </c>
      <c r="P210" s="72">
        <f t="shared" si="56"/>
        <v>1</v>
      </c>
      <c r="Q210" s="74">
        <f t="shared" si="57"/>
        <v>15</v>
      </c>
      <c r="R210" s="72">
        <f t="shared" si="58"/>
        <v>22</v>
      </c>
      <c r="S210" s="72">
        <f t="shared" si="59"/>
        <v>29</v>
      </c>
      <c r="AF210" s="18">
        <v>5216.4357297555198</v>
      </c>
      <c r="AG210" s="18">
        <v>155</v>
      </c>
      <c r="AI210" s="23">
        <f>'simulateur graphe PJ OQN'!$B$4</f>
        <v>1</v>
      </c>
      <c r="AJ210" s="24">
        <f t="shared" si="60"/>
        <v>154.55000000000001</v>
      </c>
      <c r="AK210" s="24">
        <f t="shared" si="61"/>
        <v>154.55000000000001</v>
      </c>
      <c r="AM210" t="str">
        <f t="shared" si="62"/>
        <v>ZONEBASSE</v>
      </c>
      <c r="AN210" t="str">
        <f t="shared" si="63"/>
        <v>HC</v>
      </c>
      <c r="AO210" s="20">
        <f t="shared" si="64"/>
        <v>154.55000000000001</v>
      </c>
      <c r="AP210" s="20">
        <f t="shared" si="65"/>
        <v>2854.8</v>
      </c>
      <c r="AQ210" s="20">
        <f t="shared" si="65"/>
        <v>3820.4</v>
      </c>
      <c r="AR210" s="20">
        <f t="shared" si="65"/>
        <v>4574.68</v>
      </c>
      <c r="AS210" s="20">
        <f t="shared" si="66"/>
        <v>702.07999999999993</v>
      </c>
      <c r="AT210" s="20">
        <f t="shared" si="51"/>
        <v>-807.36000000000058</v>
      </c>
      <c r="AU210" s="20">
        <f t="shared" si="67"/>
        <v>2854.8</v>
      </c>
    </row>
    <row r="211" spans="1:47" ht="45">
      <c r="A211" s="54">
        <v>212</v>
      </c>
      <c r="B211" s="54" t="s">
        <v>396</v>
      </c>
      <c r="C211" s="58" t="s">
        <v>397</v>
      </c>
      <c r="D211" s="79">
        <v>15</v>
      </c>
      <c r="E211" s="79">
        <v>35</v>
      </c>
      <c r="F211" s="80">
        <v>2671.79</v>
      </c>
      <c r="G211" s="80">
        <v>178.12</v>
      </c>
      <c r="H211" s="80">
        <v>2671.79</v>
      </c>
      <c r="I211" s="80">
        <v>3553.43</v>
      </c>
      <c r="J211" s="80">
        <v>4496.25</v>
      </c>
      <c r="K211" s="80">
        <v>118.87</v>
      </c>
      <c r="L211" s="73">
        <f t="shared" si="52"/>
        <v>130.86000000000001</v>
      </c>
      <c r="M211" s="73">
        <f t="shared" si="53"/>
        <v>154.55000000000001</v>
      </c>
      <c r="N211" s="72" t="str">
        <f t="shared" si="54"/>
        <v>0145</v>
      </c>
      <c r="O211" s="74">
        <f t="shared" si="55"/>
        <v>20</v>
      </c>
      <c r="P211" s="72">
        <f t="shared" si="56"/>
        <v>1</v>
      </c>
      <c r="Q211" s="74">
        <f t="shared" si="57"/>
        <v>15</v>
      </c>
      <c r="R211" s="72">
        <f t="shared" si="58"/>
        <v>22</v>
      </c>
      <c r="S211" s="72">
        <f t="shared" si="59"/>
        <v>29</v>
      </c>
      <c r="AF211" s="18">
        <v>11817.144793693</v>
      </c>
      <c r="AG211" s="18">
        <v>72</v>
      </c>
      <c r="AI211" s="23">
        <f>'simulateur graphe PJ OQN'!$B$4</f>
        <v>1</v>
      </c>
      <c r="AJ211" s="24">
        <f t="shared" si="60"/>
        <v>154.55000000000001</v>
      </c>
      <c r="AK211" s="24">
        <f t="shared" si="61"/>
        <v>154.55000000000001</v>
      </c>
      <c r="AM211" t="str">
        <f t="shared" si="62"/>
        <v>ZONEBASSE</v>
      </c>
      <c r="AN211" t="str">
        <f t="shared" si="63"/>
        <v>HC</v>
      </c>
      <c r="AO211" s="20">
        <f t="shared" si="64"/>
        <v>154.55000000000001</v>
      </c>
      <c r="AP211" s="20">
        <f t="shared" si="65"/>
        <v>2671.79</v>
      </c>
      <c r="AQ211" s="20">
        <f t="shared" si="65"/>
        <v>3553.43</v>
      </c>
      <c r="AR211" s="20">
        <f t="shared" si="65"/>
        <v>4496.25</v>
      </c>
      <c r="AS211" s="20">
        <f t="shared" si="66"/>
        <v>454.67000000000007</v>
      </c>
      <c r="AT211" s="20">
        <f t="shared" si="51"/>
        <v>-612.44000000000051</v>
      </c>
      <c r="AU211" s="20">
        <f t="shared" si="67"/>
        <v>2671.79</v>
      </c>
    </row>
    <row r="212" spans="1:47" ht="45">
      <c r="A212" s="54">
        <v>213</v>
      </c>
      <c r="B212" s="54" t="s">
        <v>398</v>
      </c>
      <c r="C212" s="58" t="s">
        <v>399</v>
      </c>
      <c r="D212" s="79">
        <v>50</v>
      </c>
      <c r="E212" s="79">
        <v>56</v>
      </c>
      <c r="F212" s="80">
        <v>6908.43</v>
      </c>
      <c r="G212" s="80">
        <v>114.87</v>
      </c>
      <c r="H212" s="80">
        <v>6908.43</v>
      </c>
      <c r="I212" s="80" t="s">
        <v>28</v>
      </c>
      <c r="J212" s="80" t="s">
        <v>28</v>
      </c>
      <c r="K212" s="80">
        <v>131.75</v>
      </c>
      <c r="L212" s="73">
        <f t="shared" si="52"/>
        <v>130.86000000000001</v>
      </c>
      <c r="M212" s="73">
        <f t="shared" si="53"/>
        <v>154.55000000000001</v>
      </c>
      <c r="N212" s="72" t="str">
        <f t="shared" si="54"/>
        <v>0145</v>
      </c>
      <c r="O212" s="74">
        <f t="shared" si="55"/>
        <v>6</v>
      </c>
      <c r="P212" s="72">
        <f t="shared" si="56"/>
        <v>0</v>
      </c>
      <c r="Q212" s="74">
        <f t="shared" si="57"/>
        <v>50</v>
      </c>
      <c r="R212" s="72" t="str">
        <f t="shared" si="58"/>
        <v/>
      </c>
      <c r="S212" s="72" t="str">
        <f t="shared" si="59"/>
        <v/>
      </c>
      <c r="AF212" s="18">
        <v>6790.9643619197404</v>
      </c>
      <c r="AG212" s="18">
        <v>35.436018957346</v>
      </c>
      <c r="AI212" s="23">
        <f>'simulateur graphe PJ OQN'!$B$4</f>
        <v>1</v>
      </c>
      <c r="AJ212" s="24">
        <f t="shared" si="60"/>
        <v>154.55000000000001</v>
      </c>
      <c r="AK212" s="24">
        <f t="shared" si="61"/>
        <v>154.55000000000001</v>
      </c>
      <c r="AM212" t="str">
        <f t="shared" si="62"/>
        <v>ZONEBASSE</v>
      </c>
      <c r="AN212" t="str">
        <f t="shared" si="63"/>
        <v>HC</v>
      </c>
      <c r="AO212" s="20">
        <f t="shared" si="64"/>
        <v>154.55000000000001</v>
      </c>
      <c r="AP212" s="20">
        <f t="shared" si="65"/>
        <v>6908.43</v>
      </c>
      <c r="AQ212" s="20" t="str">
        <f t="shared" si="65"/>
        <v>.</v>
      </c>
      <c r="AR212" s="20" t="str">
        <f t="shared" si="65"/>
        <v>.</v>
      </c>
      <c r="AS212" s="20">
        <f t="shared" si="66"/>
        <v>-337.81999999999971</v>
      </c>
      <c r="AT212" s="20">
        <f t="shared" si="51"/>
        <v>-258.61000000000058</v>
      </c>
      <c r="AU212" s="20">
        <f t="shared" si="67"/>
        <v>6908.43</v>
      </c>
    </row>
    <row r="213" spans="1:47" ht="33.75">
      <c r="A213" s="54">
        <v>214</v>
      </c>
      <c r="B213" s="54" t="s">
        <v>400</v>
      </c>
      <c r="C213" s="58" t="s">
        <v>401</v>
      </c>
      <c r="D213" s="79">
        <v>50</v>
      </c>
      <c r="E213" s="79">
        <v>56</v>
      </c>
      <c r="F213" s="80">
        <v>7002.71</v>
      </c>
      <c r="G213" s="80">
        <v>140.05000000000001</v>
      </c>
      <c r="H213" s="80">
        <v>7002.71</v>
      </c>
      <c r="I213" s="80" t="s">
        <v>28</v>
      </c>
      <c r="J213" s="80" t="s">
        <v>28</v>
      </c>
      <c r="K213" s="80">
        <v>132.57</v>
      </c>
      <c r="L213" s="73">
        <f t="shared" si="52"/>
        <v>130.86000000000001</v>
      </c>
      <c r="M213" s="73">
        <f t="shared" si="53"/>
        <v>154.55000000000001</v>
      </c>
      <c r="N213" s="72" t="str">
        <f t="shared" si="54"/>
        <v>0145</v>
      </c>
      <c r="O213" s="74">
        <f t="shared" si="55"/>
        <v>6</v>
      </c>
      <c r="P213" s="72">
        <f t="shared" si="56"/>
        <v>0</v>
      </c>
      <c r="Q213" s="74">
        <f t="shared" si="57"/>
        <v>50</v>
      </c>
      <c r="R213" s="72" t="str">
        <f t="shared" si="58"/>
        <v/>
      </c>
      <c r="S213" s="72" t="str">
        <f t="shared" si="59"/>
        <v/>
      </c>
      <c r="AF213" s="18">
        <v>9700.4678522532195</v>
      </c>
      <c r="AG213" s="18">
        <v>45.397435897435898</v>
      </c>
      <c r="AI213" s="23">
        <f>'simulateur graphe PJ OQN'!$B$4</f>
        <v>1</v>
      </c>
      <c r="AJ213" s="24">
        <f t="shared" si="60"/>
        <v>154.55000000000001</v>
      </c>
      <c r="AK213" s="24">
        <f t="shared" si="61"/>
        <v>154.55000000000001</v>
      </c>
      <c r="AM213" t="str">
        <f t="shared" si="62"/>
        <v>ZONEBASSE</v>
      </c>
      <c r="AN213" t="str">
        <f t="shared" si="63"/>
        <v>HC</v>
      </c>
      <c r="AO213" s="20">
        <f t="shared" si="64"/>
        <v>154.55000000000001</v>
      </c>
      <c r="AP213" s="20">
        <f t="shared" si="65"/>
        <v>7002.71</v>
      </c>
      <c r="AQ213" s="20" t="str">
        <f t="shared" si="65"/>
        <v>.</v>
      </c>
      <c r="AR213" s="20" t="str">
        <f t="shared" si="65"/>
        <v>.</v>
      </c>
      <c r="AS213" s="20">
        <f t="shared" si="66"/>
        <v>-288.63999999999942</v>
      </c>
      <c r="AT213" s="20">
        <f t="shared" si="51"/>
        <v>-136.45000000000073</v>
      </c>
      <c r="AU213" s="20">
        <f t="shared" si="67"/>
        <v>7002.71</v>
      </c>
    </row>
    <row r="214" spans="1:47" ht="33.75">
      <c r="A214" s="54">
        <v>215</v>
      </c>
      <c r="B214" s="54" t="s">
        <v>402</v>
      </c>
      <c r="C214" s="58" t="s">
        <v>403</v>
      </c>
      <c r="D214" s="79">
        <v>78</v>
      </c>
      <c r="E214" s="79">
        <v>84</v>
      </c>
      <c r="F214" s="80">
        <v>11380.75</v>
      </c>
      <c r="G214" s="80">
        <v>145.91</v>
      </c>
      <c r="H214" s="80">
        <v>11380.75</v>
      </c>
      <c r="I214" s="80" t="s">
        <v>28</v>
      </c>
      <c r="J214" s="80" t="s">
        <v>28</v>
      </c>
      <c r="K214" s="80">
        <v>139.24</v>
      </c>
      <c r="L214" s="73">
        <f t="shared" si="52"/>
        <v>130.86000000000001</v>
      </c>
      <c r="M214" s="73">
        <f t="shared" si="53"/>
        <v>154.55000000000001</v>
      </c>
      <c r="N214" s="72" t="str">
        <f t="shared" si="54"/>
        <v>0145</v>
      </c>
      <c r="O214" s="74">
        <f t="shared" si="55"/>
        <v>6</v>
      </c>
      <c r="P214" s="72">
        <f t="shared" si="56"/>
        <v>0</v>
      </c>
      <c r="Q214" s="74">
        <f t="shared" si="57"/>
        <v>78</v>
      </c>
      <c r="R214" s="72" t="str">
        <f t="shared" si="58"/>
        <v/>
      </c>
      <c r="S214" s="72" t="str">
        <f t="shared" si="59"/>
        <v/>
      </c>
      <c r="AF214" s="18">
        <v>8622.8552701267909</v>
      </c>
      <c r="AG214" s="18">
        <v>43.864864864864899</v>
      </c>
      <c r="AI214" s="23">
        <f>'simulateur graphe PJ OQN'!$B$4</f>
        <v>1</v>
      </c>
      <c r="AJ214" s="24">
        <f t="shared" si="60"/>
        <v>154.55000000000001</v>
      </c>
      <c r="AK214" s="24">
        <f t="shared" si="61"/>
        <v>154.55000000000001</v>
      </c>
      <c r="AM214" t="str">
        <f t="shared" si="62"/>
        <v>ZONEBASSE</v>
      </c>
      <c r="AN214" t="str">
        <f t="shared" si="63"/>
        <v>HC</v>
      </c>
      <c r="AO214" s="20">
        <f t="shared" si="64"/>
        <v>154.55000000000001</v>
      </c>
      <c r="AP214" s="20">
        <f t="shared" si="65"/>
        <v>11380.75</v>
      </c>
      <c r="AQ214" s="20" t="str">
        <f t="shared" si="65"/>
        <v>.</v>
      </c>
      <c r="AR214" s="20" t="str">
        <f t="shared" si="65"/>
        <v>.</v>
      </c>
      <c r="AS214" s="20">
        <f t="shared" si="66"/>
        <v>-176.17000000000007</v>
      </c>
      <c r="AT214" s="20">
        <f t="shared" si="51"/>
        <v>569.64999999999964</v>
      </c>
      <c r="AU214" s="20">
        <f t="shared" si="67"/>
        <v>11380.75</v>
      </c>
    </row>
    <row r="215" spans="1:47" ht="33.75">
      <c r="A215" s="54">
        <v>216</v>
      </c>
      <c r="B215" s="54" t="s">
        <v>404</v>
      </c>
      <c r="C215" s="58" t="s">
        <v>405</v>
      </c>
      <c r="D215" s="79">
        <v>15</v>
      </c>
      <c r="E215" s="79">
        <v>35</v>
      </c>
      <c r="F215" s="80">
        <v>2087.19</v>
      </c>
      <c r="G215" s="80">
        <v>139.15</v>
      </c>
      <c r="H215" s="80">
        <v>2087.19</v>
      </c>
      <c r="I215" s="80">
        <v>2762.06</v>
      </c>
      <c r="J215" s="80">
        <v>3569.48</v>
      </c>
      <c r="K215" s="80">
        <v>98.49</v>
      </c>
      <c r="L215" s="73">
        <f t="shared" si="52"/>
        <v>109.12</v>
      </c>
      <c r="M215" s="73">
        <f t="shared" si="53"/>
        <v>154.55000000000001</v>
      </c>
      <c r="N215" s="72" t="str">
        <f t="shared" si="54"/>
        <v>0145</v>
      </c>
      <c r="O215" s="74">
        <f t="shared" si="55"/>
        <v>20</v>
      </c>
      <c r="P215" s="72">
        <f t="shared" si="56"/>
        <v>1</v>
      </c>
      <c r="Q215" s="74">
        <f t="shared" si="57"/>
        <v>15</v>
      </c>
      <c r="R215" s="72">
        <f t="shared" si="58"/>
        <v>22</v>
      </c>
      <c r="S215" s="72">
        <f t="shared" si="59"/>
        <v>29</v>
      </c>
      <c r="AF215" s="18">
        <v>10438.5407096539</v>
      </c>
      <c r="AG215" s="18">
        <v>49.164948453608297</v>
      </c>
      <c r="AI215" s="23">
        <f>'simulateur graphe PJ OQN'!$B$4</f>
        <v>1</v>
      </c>
      <c r="AJ215" s="24">
        <f t="shared" si="60"/>
        <v>154.55000000000001</v>
      </c>
      <c r="AK215" s="24">
        <f t="shared" si="61"/>
        <v>154.55000000000001</v>
      </c>
      <c r="AM215" t="str">
        <f t="shared" si="62"/>
        <v>ZONEBASSE</v>
      </c>
      <c r="AN215" t="str">
        <f t="shared" si="63"/>
        <v>HC</v>
      </c>
      <c r="AO215" s="20">
        <f t="shared" si="64"/>
        <v>154.55000000000001</v>
      </c>
      <c r="AP215" s="20">
        <f t="shared" si="65"/>
        <v>2087.19</v>
      </c>
      <c r="AQ215" s="20">
        <f t="shared" si="65"/>
        <v>2762.06</v>
      </c>
      <c r="AR215" s="20">
        <f t="shared" si="65"/>
        <v>3569.48</v>
      </c>
      <c r="AS215" s="20">
        <f t="shared" si="66"/>
        <v>220.82000000000016</v>
      </c>
      <c r="AT215" s="20">
        <f t="shared" si="51"/>
        <v>-725.25</v>
      </c>
      <c r="AU215" s="20">
        <f t="shared" si="67"/>
        <v>2087.19</v>
      </c>
    </row>
    <row r="216" spans="1:47" ht="33.75">
      <c r="A216" s="54">
        <v>217</v>
      </c>
      <c r="B216" s="54" t="s">
        <v>406</v>
      </c>
      <c r="C216" s="58" t="s">
        <v>407</v>
      </c>
      <c r="D216" s="79">
        <v>36</v>
      </c>
      <c r="E216" s="79">
        <v>42</v>
      </c>
      <c r="F216" s="80">
        <v>4769.28</v>
      </c>
      <c r="G216" s="80">
        <v>127.72</v>
      </c>
      <c r="H216" s="80">
        <v>4769.28</v>
      </c>
      <c r="I216" s="80" t="s">
        <v>28</v>
      </c>
      <c r="J216" s="80" t="s">
        <v>28</v>
      </c>
      <c r="K216" s="80">
        <v>117.76</v>
      </c>
      <c r="L216" s="73">
        <f t="shared" si="52"/>
        <v>109.12</v>
      </c>
      <c r="M216" s="73">
        <f t="shared" si="53"/>
        <v>154.55000000000001</v>
      </c>
      <c r="N216" s="72" t="str">
        <f t="shared" si="54"/>
        <v>0145</v>
      </c>
      <c r="O216" s="74">
        <f t="shared" si="55"/>
        <v>6</v>
      </c>
      <c r="P216" s="72">
        <f t="shared" si="56"/>
        <v>0</v>
      </c>
      <c r="Q216" s="74">
        <f t="shared" si="57"/>
        <v>36</v>
      </c>
      <c r="R216" s="72" t="str">
        <f t="shared" si="58"/>
        <v/>
      </c>
      <c r="S216" s="72" t="str">
        <f t="shared" si="59"/>
        <v/>
      </c>
      <c r="AF216" s="18">
        <v>12641.196331975199</v>
      </c>
      <c r="AG216" s="18">
        <v>56.107255520504701</v>
      </c>
      <c r="AI216" s="23">
        <f>'simulateur graphe PJ OQN'!$B$4</f>
        <v>1</v>
      </c>
      <c r="AJ216" s="24">
        <f t="shared" si="60"/>
        <v>154.55000000000001</v>
      </c>
      <c r="AK216" s="24">
        <f t="shared" si="61"/>
        <v>154.55000000000001</v>
      </c>
      <c r="AM216" t="str">
        <f t="shared" si="62"/>
        <v>ZONEBASSE</v>
      </c>
      <c r="AN216" t="str">
        <f t="shared" si="63"/>
        <v>HC</v>
      </c>
      <c r="AO216" s="20">
        <f t="shared" si="64"/>
        <v>154.55000000000001</v>
      </c>
      <c r="AP216" s="20">
        <f t="shared" si="65"/>
        <v>4769.28</v>
      </c>
      <c r="AQ216" s="20" t="str">
        <f t="shared" si="65"/>
        <v>.</v>
      </c>
      <c r="AR216" s="20" t="str">
        <f t="shared" si="65"/>
        <v>.</v>
      </c>
      <c r="AS216" s="20">
        <f t="shared" si="66"/>
        <v>-58.880000000000109</v>
      </c>
      <c r="AT216" s="20">
        <f t="shared" si="51"/>
        <v>710.07999999999993</v>
      </c>
      <c r="AU216" s="20">
        <f t="shared" si="67"/>
        <v>4769.28</v>
      </c>
    </row>
    <row r="217" spans="1:47" ht="33.75">
      <c r="A217" s="54">
        <v>218</v>
      </c>
      <c r="B217" s="54" t="s">
        <v>408</v>
      </c>
      <c r="C217" s="58" t="s">
        <v>409</v>
      </c>
      <c r="D217" s="79">
        <v>15</v>
      </c>
      <c r="E217" s="79">
        <v>35</v>
      </c>
      <c r="F217" s="80">
        <v>2144.65</v>
      </c>
      <c r="G217" s="80">
        <v>142.97999999999999</v>
      </c>
      <c r="H217" s="80">
        <v>2144.65</v>
      </c>
      <c r="I217" s="80">
        <v>2893.3</v>
      </c>
      <c r="J217" s="80">
        <v>3626.23</v>
      </c>
      <c r="K217" s="80">
        <v>98.3</v>
      </c>
      <c r="L217" s="73">
        <f t="shared" si="52"/>
        <v>109.12</v>
      </c>
      <c r="M217" s="73">
        <f t="shared" si="53"/>
        <v>154.55000000000001</v>
      </c>
      <c r="N217" s="72" t="str">
        <f t="shared" si="54"/>
        <v>0145</v>
      </c>
      <c r="O217" s="74">
        <f t="shared" si="55"/>
        <v>20</v>
      </c>
      <c r="P217" s="72">
        <f t="shared" si="56"/>
        <v>1</v>
      </c>
      <c r="Q217" s="74">
        <f t="shared" si="57"/>
        <v>15</v>
      </c>
      <c r="R217" s="72">
        <f t="shared" si="58"/>
        <v>22</v>
      </c>
      <c r="S217" s="72">
        <f t="shared" si="59"/>
        <v>29</v>
      </c>
      <c r="AF217" s="18">
        <v>18870.852553835899</v>
      </c>
      <c r="AG217" s="18">
        <v>83.567567567567593</v>
      </c>
      <c r="AI217" s="23">
        <f>'simulateur graphe PJ OQN'!$B$4</f>
        <v>1</v>
      </c>
      <c r="AJ217" s="24">
        <f t="shared" si="60"/>
        <v>154.55000000000001</v>
      </c>
      <c r="AK217" s="24">
        <f t="shared" si="61"/>
        <v>154.55000000000001</v>
      </c>
      <c r="AM217" t="str">
        <f t="shared" si="62"/>
        <v>ZONEBASSE</v>
      </c>
      <c r="AN217" t="str">
        <f t="shared" si="63"/>
        <v>HC</v>
      </c>
      <c r="AO217" s="20">
        <f t="shared" si="64"/>
        <v>154.55000000000001</v>
      </c>
      <c r="AP217" s="20">
        <f t="shared" si="65"/>
        <v>2144.65</v>
      </c>
      <c r="AQ217" s="20">
        <f t="shared" si="65"/>
        <v>2893.3</v>
      </c>
      <c r="AR217" s="20">
        <f t="shared" si="65"/>
        <v>3626.23</v>
      </c>
      <c r="AS217" s="20">
        <f t="shared" si="66"/>
        <v>284.0300000000002</v>
      </c>
      <c r="AT217" s="20">
        <f t="shared" si="51"/>
        <v>-678.95000000000073</v>
      </c>
      <c r="AU217" s="20">
        <f t="shared" si="67"/>
        <v>2144.65</v>
      </c>
    </row>
    <row r="218" spans="1:47" ht="33.75">
      <c r="A218" s="54">
        <v>219</v>
      </c>
      <c r="B218" s="54" t="s">
        <v>410</v>
      </c>
      <c r="C218" s="58" t="s">
        <v>411</v>
      </c>
      <c r="D218" s="79">
        <v>43</v>
      </c>
      <c r="E218" s="79">
        <v>49</v>
      </c>
      <c r="F218" s="80">
        <v>5958.77</v>
      </c>
      <c r="G218" s="80">
        <v>136.22</v>
      </c>
      <c r="H218" s="80">
        <v>5958.77</v>
      </c>
      <c r="I218" s="80" t="s">
        <v>28</v>
      </c>
      <c r="J218" s="80" t="s">
        <v>28</v>
      </c>
      <c r="K218" s="80">
        <v>129.54</v>
      </c>
      <c r="L218" s="73">
        <f t="shared" si="52"/>
        <v>109.12</v>
      </c>
      <c r="M218" s="73">
        <f t="shared" si="53"/>
        <v>154.55000000000001</v>
      </c>
      <c r="N218" s="72" t="str">
        <f t="shared" si="54"/>
        <v>0145</v>
      </c>
      <c r="O218" s="74">
        <f t="shared" si="55"/>
        <v>6</v>
      </c>
      <c r="P218" s="72">
        <f t="shared" si="56"/>
        <v>0</v>
      </c>
      <c r="Q218" s="74">
        <f t="shared" si="57"/>
        <v>43</v>
      </c>
      <c r="R218" s="72" t="str">
        <f t="shared" si="58"/>
        <v/>
      </c>
      <c r="S218" s="72" t="str">
        <f t="shared" si="59"/>
        <v/>
      </c>
      <c r="AF218" s="18">
        <v>5242.2038278919099</v>
      </c>
      <c r="AG218" s="18">
        <v>31.2610441767068</v>
      </c>
      <c r="AI218" s="23">
        <f>'simulateur graphe PJ OQN'!$B$4</f>
        <v>1</v>
      </c>
      <c r="AJ218" s="24">
        <f t="shared" si="60"/>
        <v>154.55000000000001</v>
      </c>
      <c r="AK218" s="24">
        <f t="shared" si="61"/>
        <v>154.55000000000001</v>
      </c>
      <c r="AM218" t="str">
        <f t="shared" si="62"/>
        <v>ZONEBASSE</v>
      </c>
      <c r="AN218" t="str">
        <f t="shared" si="63"/>
        <v>HC</v>
      </c>
      <c r="AO218" s="20">
        <f t="shared" si="64"/>
        <v>154.55000000000001</v>
      </c>
      <c r="AP218" s="20">
        <f t="shared" si="65"/>
        <v>5958.77</v>
      </c>
      <c r="AQ218" s="20" t="str">
        <f t="shared" si="65"/>
        <v>.</v>
      </c>
      <c r="AR218" s="20" t="str">
        <f t="shared" si="65"/>
        <v>.</v>
      </c>
      <c r="AS218" s="20">
        <f t="shared" si="66"/>
        <v>-259.14999999999964</v>
      </c>
      <c r="AT218" s="20">
        <f t="shared" si="51"/>
        <v>1558.2299999999996</v>
      </c>
      <c r="AU218" s="20">
        <f t="shared" si="67"/>
        <v>5958.77</v>
      </c>
    </row>
    <row r="219" spans="1:47" ht="33.75">
      <c r="A219" s="54">
        <v>220</v>
      </c>
      <c r="B219" s="54" t="s">
        <v>412</v>
      </c>
      <c r="C219" s="58" t="s">
        <v>413</v>
      </c>
      <c r="D219" s="79">
        <v>15</v>
      </c>
      <c r="E219" s="79">
        <v>35</v>
      </c>
      <c r="F219" s="80">
        <v>2214.63</v>
      </c>
      <c r="G219" s="80">
        <v>147.63999999999999</v>
      </c>
      <c r="H219" s="80">
        <v>2214.63</v>
      </c>
      <c r="I219" s="80">
        <v>2942.05</v>
      </c>
      <c r="J219" s="80">
        <v>3746.59</v>
      </c>
      <c r="K219" s="80">
        <v>95.17</v>
      </c>
      <c r="L219" s="73">
        <f t="shared" si="52"/>
        <v>109.12</v>
      </c>
      <c r="M219" s="73">
        <f t="shared" si="53"/>
        <v>154.55000000000001</v>
      </c>
      <c r="N219" s="72" t="str">
        <f t="shared" si="54"/>
        <v>0145</v>
      </c>
      <c r="O219" s="74">
        <f t="shared" si="55"/>
        <v>20</v>
      </c>
      <c r="P219" s="72">
        <f t="shared" si="56"/>
        <v>1</v>
      </c>
      <c r="Q219" s="74">
        <f t="shared" si="57"/>
        <v>15</v>
      </c>
      <c r="R219" s="72">
        <f t="shared" si="58"/>
        <v>22</v>
      </c>
      <c r="S219" s="72">
        <f t="shared" si="59"/>
        <v>29</v>
      </c>
      <c r="AF219" s="18">
        <v>6243.9899320091199</v>
      </c>
      <c r="AG219" s="18">
        <v>35.098591549295797</v>
      </c>
      <c r="AI219" s="23">
        <f>'simulateur graphe PJ OQN'!$B$4</f>
        <v>1</v>
      </c>
      <c r="AJ219" s="24">
        <f t="shared" si="60"/>
        <v>154.55000000000001</v>
      </c>
      <c r="AK219" s="24">
        <f t="shared" si="61"/>
        <v>154.55000000000001</v>
      </c>
      <c r="AM219" t="str">
        <f t="shared" si="62"/>
        <v>ZONEBASSE</v>
      </c>
      <c r="AN219" t="str">
        <f t="shared" si="63"/>
        <v>HC</v>
      </c>
      <c r="AO219" s="20">
        <f t="shared" si="64"/>
        <v>154.55000000000001</v>
      </c>
      <c r="AP219" s="20">
        <f t="shared" si="65"/>
        <v>2214.63</v>
      </c>
      <c r="AQ219" s="20">
        <f t="shared" si="65"/>
        <v>2942.05</v>
      </c>
      <c r="AR219" s="20">
        <f t="shared" si="65"/>
        <v>3746.59</v>
      </c>
      <c r="AS219" s="20">
        <f t="shared" si="66"/>
        <v>510.80999999999995</v>
      </c>
      <c r="AT219" s="20">
        <f t="shared" si="51"/>
        <v>-730.73999999999978</v>
      </c>
      <c r="AU219" s="20">
        <f t="shared" si="67"/>
        <v>2214.63</v>
      </c>
    </row>
    <row r="220" spans="1:47" ht="33.75">
      <c r="A220" s="54">
        <v>221</v>
      </c>
      <c r="B220" s="54" t="s">
        <v>414</v>
      </c>
      <c r="C220" s="58" t="s">
        <v>415</v>
      </c>
      <c r="D220" s="79">
        <v>64</v>
      </c>
      <c r="E220" s="79">
        <v>70</v>
      </c>
      <c r="F220" s="80">
        <v>8006.47</v>
      </c>
      <c r="G220" s="80">
        <v>118.2</v>
      </c>
      <c r="H220" s="80">
        <v>8006.47</v>
      </c>
      <c r="I220" s="80" t="s">
        <v>28</v>
      </c>
      <c r="J220" s="80" t="s">
        <v>28</v>
      </c>
      <c r="K220" s="80">
        <v>120.72</v>
      </c>
      <c r="L220" s="73">
        <f t="shared" si="52"/>
        <v>109.12</v>
      </c>
      <c r="M220" s="73">
        <f t="shared" si="53"/>
        <v>154.55000000000001</v>
      </c>
      <c r="N220" s="72" t="str">
        <f t="shared" si="54"/>
        <v>0145</v>
      </c>
      <c r="O220" s="74">
        <f t="shared" si="55"/>
        <v>6</v>
      </c>
      <c r="P220" s="72">
        <f t="shared" si="56"/>
        <v>0</v>
      </c>
      <c r="Q220" s="74">
        <f t="shared" si="57"/>
        <v>64</v>
      </c>
      <c r="R220" s="72" t="str">
        <f t="shared" si="58"/>
        <v/>
      </c>
      <c r="S220" s="72" t="str">
        <f t="shared" si="59"/>
        <v/>
      </c>
      <c r="AF220" s="18">
        <v>5606.8466398323699</v>
      </c>
      <c r="AG220" s="18">
        <v>35.745161290322599</v>
      </c>
      <c r="AI220" s="23">
        <f>'simulateur graphe PJ OQN'!$B$4</f>
        <v>1</v>
      </c>
      <c r="AJ220" s="24">
        <f t="shared" si="60"/>
        <v>154.55000000000001</v>
      </c>
      <c r="AK220" s="24">
        <f t="shared" si="61"/>
        <v>154.55000000000001</v>
      </c>
      <c r="AM220" t="str">
        <f t="shared" si="62"/>
        <v>ZONEBASSE</v>
      </c>
      <c r="AN220" t="str">
        <f t="shared" si="63"/>
        <v>HC</v>
      </c>
      <c r="AO220" s="20">
        <f t="shared" si="64"/>
        <v>154.55000000000001</v>
      </c>
      <c r="AP220" s="20">
        <f t="shared" si="65"/>
        <v>8006.47</v>
      </c>
      <c r="AQ220" s="20" t="str">
        <f t="shared" si="65"/>
        <v>.</v>
      </c>
      <c r="AR220" s="20" t="str">
        <f t="shared" si="65"/>
        <v>.</v>
      </c>
      <c r="AS220" s="20">
        <f t="shared" si="66"/>
        <v>-323.21000000000004</v>
      </c>
      <c r="AT220" s="20">
        <f t="shared" si="51"/>
        <v>709.19000000000051</v>
      </c>
      <c r="AU220" s="20">
        <f t="shared" si="67"/>
        <v>8006.47</v>
      </c>
    </row>
    <row r="221" spans="1:47" ht="33.75">
      <c r="A221" s="54">
        <v>222</v>
      </c>
      <c r="B221" s="54" t="s">
        <v>416</v>
      </c>
      <c r="C221" s="58" t="s">
        <v>417</v>
      </c>
      <c r="D221" s="79">
        <v>8</v>
      </c>
      <c r="E221" s="79">
        <v>28</v>
      </c>
      <c r="F221" s="80">
        <v>1001.54</v>
      </c>
      <c r="G221" s="80">
        <v>125.19</v>
      </c>
      <c r="H221" s="80">
        <v>1001.54</v>
      </c>
      <c r="I221" s="80">
        <v>1664.28</v>
      </c>
      <c r="J221" s="80">
        <v>2271.67</v>
      </c>
      <c r="K221" s="80">
        <v>73.92</v>
      </c>
      <c r="L221" s="73">
        <f t="shared" si="52"/>
        <v>104.8</v>
      </c>
      <c r="M221" s="73">
        <f t="shared" si="53"/>
        <v>154.55000000000001</v>
      </c>
      <c r="N221" s="72" t="str">
        <f t="shared" si="54"/>
        <v>0145</v>
      </c>
      <c r="O221" s="74">
        <f t="shared" si="55"/>
        <v>20</v>
      </c>
      <c r="P221" s="72">
        <f t="shared" si="56"/>
        <v>1</v>
      </c>
      <c r="Q221" s="74">
        <f t="shared" si="57"/>
        <v>8</v>
      </c>
      <c r="R221" s="72">
        <f t="shared" si="58"/>
        <v>15</v>
      </c>
      <c r="S221" s="72">
        <f t="shared" si="59"/>
        <v>22</v>
      </c>
      <c r="AF221" s="18">
        <v>8873.8530283838609</v>
      </c>
      <c r="AG221" s="18">
        <v>45.994444444444497</v>
      </c>
      <c r="AI221" s="23">
        <f>'simulateur graphe PJ OQN'!$B$4</f>
        <v>1</v>
      </c>
      <c r="AJ221" s="24">
        <f t="shared" si="60"/>
        <v>154.55000000000001</v>
      </c>
      <c r="AK221" s="24">
        <f t="shared" si="61"/>
        <v>154.55000000000001</v>
      </c>
      <c r="AM221" t="str">
        <f t="shared" si="62"/>
        <v>ZONEBASSE</v>
      </c>
      <c r="AN221" t="str">
        <f t="shared" si="63"/>
        <v>HC</v>
      </c>
      <c r="AO221" s="20">
        <f t="shared" si="64"/>
        <v>154.55000000000001</v>
      </c>
      <c r="AP221" s="20">
        <f t="shared" si="65"/>
        <v>1001.54</v>
      </c>
      <c r="AQ221" s="20">
        <f t="shared" si="65"/>
        <v>1664.28</v>
      </c>
      <c r="AR221" s="20">
        <f t="shared" si="65"/>
        <v>2271.67</v>
      </c>
      <c r="AS221" s="20">
        <f t="shared" si="66"/>
        <v>275.82999999999993</v>
      </c>
      <c r="AT221" s="20">
        <f t="shared" si="51"/>
        <v>-2472.4899999999989</v>
      </c>
      <c r="AU221" s="20">
        <f t="shared" si="67"/>
        <v>1001.54</v>
      </c>
    </row>
    <row r="222" spans="1:47" ht="33.75">
      <c r="A222" s="54">
        <v>223</v>
      </c>
      <c r="B222" s="54" t="s">
        <v>418</v>
      </c>
      <c r="C222" s="58" t="s">
        <v>419</v>
      </c>
      <c r="D222" s="79">
        <v>29</v>
      </c>
      <c r="E222" s="79">
        <v>35</v>
      </c>
      <c r="F222" s="80">
        <v>3531.68</v>
      </c>
      <c r="G222" s="80">
        <v>120.48</v>
      </c>
      <c r="H222" s="80">
        <v>3531.68</v>
      </c>
      <c r="I222" s="80" t="s">
        <v>28</v>
      </c>
      <c r="J222" s="80" t="s">
        <v>28</v>
      </c>
      <c r="K222" s="80">
        <v>110.37</v>
      </c>
      <c r="L222" s="73">
        <f t="shared" si="52"/>
        <v>104.8</v>
      </c>
      <c r="M222" s="73">
        <f t="shared" si="53"/>
        <v>154.55000000000001</v>
      </c>
      <c r="N222" s="72" t="str">
        <f t="shared" si="54"/>
        <v>0145</v>
      </c>
      <c r="O222" s="74">
        <f t="shared" si="55"/>
        <v>6</v>
      </c>
      <c r="P222" s="72">
        <f t="shared" si="56"/>
        <v>0</v>
      </c>
      <c r="Q222" s="74">
        <f t="shared" si="57"/>
        <v>29</v>
      </c>
      <c r="R222" s="72" t="str">
        <f t="shared" si="58"/>
        <v/>
      </c>
      <c r="S222" s="72" t="str">
        <f t="shared" si="59"/>
        <v/>
      </c>
      <c r="AF222" s="18">
        <v>7694.6018850664104</v>
      </c>
      <c r="AG222" s="18">
        <v>44.503597122302203</v>
      </c>
      <c r="AI222" s="23">
        <f>'simulateur graphe PJ OQN'!$B$4</f>
        <v>1</v>
      </c>
      <c r="AJ222" s="24">
        <f t="shared" si="60"/>
        <v>154.55000000000001</v>
      </c>
      <c r="AK222" s="24">
        <f t="shared" si="61"/>
        <v>154.55000000000001</v>
      </c>
      <c r="AM222" t="str">
        <f t="shared" si="62"/>
        <v>ZONEBASSE</v>
      </c>
      <c r="AN222" t="str">
        <f t="shared" si="63"/>
        <v>HC</v>
      </c>
      <c r="AO222" s="20">
        <f t="shared" si="64"/>
        <v>154.55000000000001</v>
      </c>
      <c r="AP222" s="20">
        <f t="shared" si="65"/>
        <v>3531.68</v>
      </c>
      <c r="AQ222" s="20" t="str">
        <f t="shared" si="65"/>
        <v>.</v>
      </c>
      <c r="AR222" s="20" t="str">
        <f t="shared" si="65"/>
        <v>.</v>
      </c>
      <c r="AS222" s="20">
        <f t="shared" si="66"/>
        <v>-220.90000000000009</v>
      </c>
      <c r="AT222" s="20">
        <f t="shared" si="51"/>
        <v>274.83000000000175</v>
      </c>
      <c r="AU222" s="20">
        <f t="shared" si="67"/>
        <v>3531.68</v>
      </c>
    </row>
    <row r="223" spans="1:47" ht="33.75">
      <c r="A223" s="54">
        <v>224</v>
      </c>
      <c r="B223" s="54" t="s">
        <v>420</v>
      </c>
      <c r="C223" s="58" t="s">
        <v>421</v>
      </c>
      <c r="D223" s="79">
        <v>8</v>
      </c>
      <c r="E223" s="79">
        <v>28</v>
      </c>
      <c r="F223" s="80">
        <v>1193.69</v>
      </c>
      <c r="G223" s="80">
        <v>149.21</v>
      </c>
      <c r="H223" s="80">
        <v>1193.69</v>
      </c>
      <c r="I223" s="80">
        <v>1998.65</v>
      </c>
      <c r="J223" s="80">
        <v>2707.08</v>
      </c>
      <c r="K223" s="80">
        <v>91.72</v>
      </c>
      <c r="L223" s="73">
        <f t="shared" si="52"/>
        <v>104.8</v>
      </c>
      <c r="M223" s="73">
        <f t="shared" si="53"/>
        <v>154.55000000000001</v>
      </c>
      <c r="N223" s="72" t="str">
        <f t="shared" si="54"/>
        <v>0145</v>
      </c>
      <c r="O223" s="74">
        <f t="shared" si="55"/>
        <v>20</v>
      </c>
      <c r="P223" s="72">
        <f t="shared" si="56"/>
        <v>1</v>
      </c>
      <c r="Q223" s="74">
        <f t="shared" si="57"/>
        <v>8</v>
      </c>
      <c r="R223" s="72">
        <f t="shared" si="58"/>
        <v>15</v>
      </c>
      <c r="S223" s="72">
        <f t="shared" si="59"/>
        <v>22</v>
      </c>
      <c r="AF223" s="18">
        <v>12531.2279686084</v>
      </c>
      <c r="AG223" s="18">
        <v>64.203661327231103</v>
      </c>
      <c r="AI223" s="23">
        <f>'simulateur graphe PJ OQN'!$B$4</f>
        <v>1</v>
      </c>
      <c r="AJ223" s="24">
        <f t="shared" si="60"/>
        <v>154.55000000000001</v>
      </c>
      <c r="AK223" s="24">
        <f t="shared" si="61"/>
        <v>154.55000000000001</v>
      </c>
      <c r="AM223" t="str">
        <f t="shared" si="62"/>
        <v>ZONEBASSE</v>
      </c>
      <c r="AN223" t="str">
        <f t="shared" si="63"/>
        <v>HC</v>
      </c>
      <c r="AO223" s="20">
        <f t="shared" si="64"/>
        <v>154.55000000000001</v>
      </c>
      <c r="AP223" s="20">
        <f t="shared" si="65"/>
        <v>1193.69</v>
      </c>
      <c r="AQ223" s="20">
        <f t="shared" si="65"/>
        <v>1998.65</v>
      </c>
      <c r="AR223" s="20">
        <f t="shared" si="65"/>
        <v>2707.08</v>
      </c>
      <c r="AS223" s="20">
        <f t="shared" si="66"/>
        <v>230.63999999999987</v>
      </c>
      <c r="AT223" s="20">
        <f t="shared" si="51"/>
        <v>-933.47999999999774</v>
      </c>
      <c r="AU223" s="20">
        <f t="shared" si="67"/>
        <v>1193.69</v>
      </c>
    </row>
    <row r="224" spans="1:47" ht="33.75">
      <c r="A224" s="54">
        <v>225</v>
      </c>
      <c r="B224" s="54" t="s">
        <v>422</v>
      </c>
      <c r="C224" s="58" t="s">
        <v>423</v>
      </c>
      <c r="D224" s="79">
        <v>29</v>
      </c>
      <c r="E224" s="79">
        <v>35</v>
      </c>
      <c r="F224" s="80">
        <v>2960.53</v>
      </c>
      <c r="G224" s="80">
        <v>36.21</v>
      </c>
      <c r="H224" s="80">
        <v>2960.53</v>
      </c>
      <c r="I224" s="80" t="s">
        <v>28</v>
      </c>
      <c r="J224" s="80" t="s">
        <v>28</v>
      </c>
      <c r="K224" s="80">
        <v>92.04</v>
      </c>
      <c r="L224" s="73">
        <f t="shared" si="52"/>
        <v>104.8</v>
      </c>
      <c r="M224" s="73">
        <f t="shared" si="53"/>
        <v>154.55000000000001</v>
      </c>
      <c r="N224" s="72" t="str">
        <f t="shared" si="54"/>
        <v>0145</v>
      </c>
      <c r="O224" s="74">
        <f t="shared" si="55"/>
        <v>6</v>
      </c>
      <c r="P224" s="72">
        <f t="shared" si="56"/>
        <v>0</v>
      </c>
      <c r="Q224" s="74">
        <f t="shared" si="57"/>
        <v>29</v>
      </c>
      <c r="R224" s="72" t="str">
        <f t="shared" si="58"/>
        <v/>
      </c>
      <c r="S224" s="72" t="str">
        <f t="shared" si="59"/>
        <v/>
      </c>
      <c r="AF224" s="18">
        <v>3016.8857232651699</v>
      </c>
      <c r="AG224" s="18">
        <v>20.326693227091599</v>
      </c>
      <c r="AI224" s="23">
        <f>'simulateur graphe PJ OQN'!$B$4</f>
        <v>1</v>
      </c>
      <c r="AJ224" s="24">
        <f t="shared" si="60"/>
        <v>154.55000000000001</v>
      </c>
      <c r="AK224" s="24">
        <f t="shared" si="61"/>
        <v>154.55000000000001</v>
      </c>
      <c r="AM224" t="str">
        <f t="shared" si="62"/>
        <v>ZONEBASSE</v>
      </c>
      <c r="AN224" t="str">
        <f t="shared" si="63"/>
        <v>HC</v>
      </c>
      <c r="AO224" s="20">
        <f t="shared" si="64"/>
        <v>154.55000000000001</v>
      </c>
      <c r="AP224" s="20">
        <f t="shared" si="65"/>
        <v>2960.53</v>
      </c>
      <c r="AQ224" s="20" t="str">
        <f t="shared" si="65"/>
        <v>.</v>
      </c>
      <c r="AR224" s="20" t="str">
        <f t="shared" si="65"/>
        <v>.</v>
      </c>
      <c r="AS224" s="20">
        <f t="shared" si="66"/>
        <v>-168.82999999999993</v>
      </c>
      <c r="AT224" s="20">
        <f t="shared" si="51"/>
        <v>-1304.4699999999975</v>
      </c>
      <c r="AU224" s="20">
        <f t="shared" si="67"/>
        <v>2960.53</v>
      </c>
    </row>
    <row r="225" spans="1:47" ht="33.75">
      <c r="A225" s="54">
        <v>226</v>
      </c>
      <c r="B225" s="54" t="s">
        <v>424</v>
      </c>
      <c r="C225" s="58" t="s">
        <v>425</v>
      </c>
      <c r="D225" s="79">
        <v>8</v>
      </c>
      <c r="E225" s="79">
        <v>28</v>
      </c>
      <c r="F225" s="80">
        <v>1149.3900000000001</v>
      </c>
      <c r="G225" s="80">
        <v>143.66999999999999</v>
      </c>
      <c r="H225" s="80">
        <v>1149.3900000000001</v>
      </c>
      <c r="I225" s="80">
        <v>1843.45</v>
      </c>
      <c r="J225" s="80">
        <v>2603.3200000000002</v>
      </c>
      <c r="K225" s="80">
        <v>81.489999999999995</v>
      </c>
      <c r="L225" s="73">
        <f t="shared" si="52"/>
        <v>104.8</v>
      </c>
      <c r="M225" s="73">
        <f t="shared" si="53"/>
        <v>154.55000000000001</v>
      </c>
      <c r="N225" s="72" t="str">
        <f t="shared" si="54"/>
        <v>0145</v>
      </c>
      <c r="O225" s="74">
        <f t="shared" si="55"/>
        <v>20</v>
      </c>
      <c r="P225" s="72">
        <f t="shared" si="56"/>
        <v>1</v>
      </c>
      <c r="Q225" s="74">
        <f t="shared" si="57"/>
        <v>8</v>
      </c>
      <c r="R225" s="72">
        <f t="shared" si="58"/>
        <v>15</v>
      </c>
      <c r="S225" s="72">
        <f t="shared" si="59"/>
        <v>22</v>
      </c>
      <c r="AF225" s="18">
        <v>4390.2787839203202</v>
      </c>
      <c r="AG225" s="18">
        <v>30.385964912280699</v>
      </c>
      <c r="AI225" s="23">
        <f>'simulateur graphe PJ OQN'!$B$4</f>
        <v>1</v>
      </c>
      <c r="AJ225" s="24">
        <f t="shared" si="60"/>
        <v>154.55000000000001</v>
      </c>
      <c r="AK225" s="24">
        <f t="shared" si="61"/>
        <v>154.55000000000001</v>
      </c>
      <c r="AM225" t="str">
        <f t="shared" si="62"/>
        <v>ZONEBASSE</v>
      </c>
      <c r="AN225" t="str">
        <f t="shared" si="63"/>
        <v>HC</v>
      </c>
      <c r="AO225" s="20">
        <f t="shared" si="64"/>
        <v>154.55000000000001</v>
      </c>
      <c r="AP225" s="20">
        <f t="shared" si="65"/>
        <v>1149.3900000000001</v>
      </c>
      <c r="AQ225" s="20">
        <f t="shared" si="65"/>
        <v>1843.45</v>
      </c>
      <c r="AR225" s="20">
        <f t="shared" si="65"/>
        <v>2603.3200000000002</v>
      </c>
      <c r="AS225" s="20">
        <f t="shared" si="66"/>
        <v>403.09000000000015</v>
      </c>
      <c r="AT225" s="20">
        <f t="shared" si="51"/>
        <v>-1671.4999999999982</v>
      </c>
      <c r="AU225" s="20">
        <f t="shared" si="67"/>
        <v>1149.3900000000001</v>
      </c>
    </row>
    <row r="226" spans="1:47" ht="33.75">
      <c r="A226" s="54">
        <v>227</v>
      </c>
      <c r="B226" s="54" t="s">
        <v>426</v>
      </c>
      <c r="C226" s="58" t="s">
        <v>427</v>
      </c>
      <c r="D226" s="79">
        <v>29</v>
      </c>
      <c r="E226" s="79">
        <v>35</v>
      </c>
      <c r="F226" s="80">
        <v>3998.15</v>
      </c>
      <c r="G226" s="80">
        <v>135.66</v>
      </c>
      <c r="H226" s="80">
        <v>3998.15</v>
      </c>
      <c r="I226" s="80" t="s">
        <v>28</v>
      </c>
      <c r="J226" s="80" t="s">
        <v>28</v>
      </c>
      <c r="K226" s="80">
        <v>127.76</v>
      </c>
      <c r="L226" s="73">
        <f t="shared" si="52"/>
        <v>104.8</v>
      </c>
      <c r="M226" s="73">
        <f t="shared" si="53"/>
        <v>154.55000000000001</v>
      </c>
      <c r="N226" s="72" t="str">
        <f t="shared" si="54"/>
        <v>0145</v>
      </c>
      <c r="O226" s="74">
        <f t="shared" si="55"/>
        <v>6</v>
      </c>
      <c r="P226" s="72">
        <f t="shared" si="56"/>
        <v>0</v>
      </c>
      <c r="Q226" s="74">
        <f t="shared" si="57"/>
        <v>29</v>
      </c>
      <c r="R226" s="72" t="str">
        <f t="shared" si="58"/>
        <v/>
      </c>
      <c r="S226" s="72" t="str">
        <f t="shared" si="59"/>
        <v/>
      </c>
      <c r="AF226" s="18">
        <v>4150.4765782071499</v>
      </c>
      <c r="AG226" s="18">
        <v>23.863157894736801</v>
      </c>
      <c r="AI226" s="23">
        <f>'simulateur graphe PJ OQN'!$B$4</f>
        <v>1</v>
      </c>
      <c r="AJ226" s="24">
        <f t="shared" si="60"/>
        <v>154.55000000000001</v>
      </c>
      <c r="AK226" s="24">
        <f t="shared" si="61"/>
        <v>154.55000000000001</v>
      </c>
      <c r="AM226" t="str">
        <f t="shared" si="62"/>
        <v>ZONEBASSE</v>
      </c>
      <c r="AN226" t="str">
        <f t="shared" si="63"/>
        <v>HC</v>
      </c>
      <c r="AO226" s="20">
        <f t="shared" si="64"/>
        <v>154.55000000000001</v>
      </c>
      <c r="AP226" s="20">
        <f t="shared" si="65"/>
        <v>3998.15</v>
      </c>
      <c r="AQ226" s="20" t="str">
        <f t="shared" si="65"/>
        <v>.</v>
      </c>
      <c r="AR226" s="20" t="str">
        <f t="shared" si="65"/>
        <v>.</v>
      </c>
      <c r="AS226" s="20">
        <f t="shared" si="66"/>
        <v>-345.69000000000005</v>
      </c>
      <c r="AT226" s="20">
        <f t="shared" si="51"/>
        <v>1697.7500000000018</v>
      </c>
      <c r="AU226" s="20">
        <f t="shared" si="67"/>
        <v>3998.15</v>
      </c>
    </row>
    <row r="227" spans="1:47">
      <c r="A227" s="54">
        <v>228</v>
      </c>
      <c r="B227" s="54" t="s">
        <v>428</v>
      </c>
      <c r="C227" s="55" t="s">
        <v>429</v>
      </c>
      <c r="D227" s="79">
        <v>1</v>
      </c>
      <c r="E227" s="79">
        <v>1</v>
      </c>
      <c r="F227" s="80" t="s">
        <v>28</v>
      </c>
      <c r="G227" s="80" t="s">
        <v>28</v>
      </c>
      <c r="H227" s="80">
        <v>121.09</v>
      </c>
      <c r="I227" s="80" t="s">
        <v>28</v>
      </c>
      <c r="J227" s="80" t="s">
        <v>28</v>
      </c>
      <c r="K227" s="80" t="s">
        <v>28</v>
      </c>
      <c r="L227" s="73" t="str">
        <f t="shared" si="52"/>
        <v/>
      </c>
      <c r="M227" s="73" t="str">
        <f t="shared" si="53"/>
        <v/>
      </c>
      <c r="N227" s="72" t="str">
        <f t="shared" si="54"/>
        <v>0146</v>
      </c>
      <c r="O227" s="74">
        <f t="shared" si="55"/>
        <v>0</v>
      </c>
      <c r="P227" s="72">
        <f t="shared" si="56"/>
        <v>0</v>
      </c>
      <c r="Q227" s="74">
        <f t="shared" si="57"/>
        <v>1</v>
      </c>
      <c r="R227" s="72" t="str">
        <f t="shared" si="58"/>
        <v/>
      </c>
      <c r="S227" s="72" t="str">
        <f t="shared" si="59"/>
        <v/>
      </c>
      <c r="AF227" s="18">
        <v>5635.0876555844397</v>
      </c>
      <c r="AG227" s="18">
        <v>28.604938271604901</v>
      </c>
      <c r="AI227" s="23">
        <f>'simulateur graphe PJ OQN'!$B$4</f>
        <v>1</v>
      </c>
      <c r="AJ227" s="24">
        <f t="shared" si="60"/>
        <v>121.09</v>
      </c>
      <c r="AK227" s="24">
        <f t="shared" si="61"/>
        <v>121.09</v>
      </c>
      <c r="AM227" t="str">
        <f t="shared" si="62"/>
        <v>ZONEHAUTE</v>
      </c>
      <c r="AN227" t="str">
        <f t="shared" si="63"/>
        <v>HDJ</v>
      </c>
      <c r="AO227" s="20" t="e">
        <f t="shared" si="64"/>
        <v>#VALUE!</v>
      </c>
      <c r="AP227" s="20">
        <f t="shared" si="65"/>
        <v>121.09</v>
      </c>
      <c r="AQ227" s="20" t="str">
        <f t="shared" si="65"/>
        <v>.</v>
      </c>
      <c r="AR227" s="20" t="str">
        <f t="shared" si="65"/>
        <v>.</v>
      </c>
      <c r="AS227" s="20" t="e">
        <f t="shared" si="66"/>
        <v>#VALUE!</v>
      </c>
      <c r="AT227" s="20" t="e">
        <f t="shared" si="51"/>
        <v>#VALUE!</v>
      </c>
      <c r="AU227" s="20">
        <f t="shared" si="67"/>
        <v>121.09</v>
      </c>
    </row>
    <row r="228" spans="1:47" ht="33.75">
      <c r="A228" s="54">
        <v>229</v>
      </c>
      <c r="B228" s="54" t="s">
        <v>430</v>
      </c>
      <c r="C228" s="58" t="s">
        <v>431</v>
      </c>
      <c r="D228" s="79">
        <v>50</v>
      </c>
      <c r="E228" s="79">
        <v>56</v>
      </c>
      <c r="F228" s="80">
        <v>7247.19</v>
      </c>
      <c r="G228" s="80">
        <v>144.94</v>
      </c>
      <c r="H228" s="80">
        <v>7247.19</v>
      </c>
      <c r="I228" s="80" t="s">
        <v>28</v>
      </c>
      <c r="J228" s="80" t="s">
        <v>28</v>
      </c>
      <c r="K228" s="80">
        <v>135.46</v>
      </c>
      <c r="L228" s="73">
        <f t="shared" si="52"/>
        <v>132.72999999999999</v>
      </c>
      <c r="M228" s="73">
        <f t="shared" si="53"/>
        <v>147.55000000000001</v>
      </c>
      <c r="N228" s="72" t="str">
        <f t="shared" si="54"/>
        <v>0146</v>
      </c>
      <c r="O228" s="74">
        <f t="shared" si="55"/>
        <v>6</v>
      </c>
      <c r="P228" s="72">
        <f t="shared" si="56"/>
        <v>0</v>
      </c>
      <c r="Q228" s="74">
        <f t="shared" si="57"/>
        <v>50</v>
      </c>
      <c r="R228" s="72" t="str">
        <f t="shared" si="58"/>
        <v/>
      </c>
      <c r="S228" s="72" t="str">
        <f t="shared" si="59"/>
        <v/>
      </c>
      <c r="AF228" s="18">
        <v>6015.6450944913904</v>
      </c>
      <c r="AG228" s="18">
        <v>32.090410958904101</v>
      </c>
      <c r="AI228" s="23">
        <f>'simulateur graphe PJ OQN'!$B$4</f>
        <v>1</v>
      </c>
      <c r="AJ228" s="24">
        <f t="shared" si="60"/>
        <v>147.55000000000001</v>
      </c>
      <c r="AK228" s="24">
        <f t="shared" si="61"/>
        <v>147.55000000000001</v>
      </c>
      <c r="AM228" t="str">
        <f t="shared" si="62"/>
        <v>ZONEBASSE</v>
      </c>
      <c r="AN228" t="str">
        <f t="shared" si="63"/>
        <v>HC</v>
      </c>
      <c r="AO228" s="20">
        <f t="shared" si="64"/>
        <v>147.55000000000001</v>
      </c>
      <c r="AP228" s="20">
        <f t="shared" si="65"/>
        <v>7247.19</v>
      </c>
      <c r="AQ228" s="20" t="str">
        <f t="shared" si="65"/>
        <v>.</v>
      </c>
      <c r="AR228" s="20" t="str">
        <f t="shared" si="65"/>
        <v>.</v>
      </c>
      <c r="AS228" s="20">
        <f t="shared" si="66"/>
        <v>-203.11000000000058</v>
      </c>
      <c r="AT228" s="20">
        <f t="shared" si="51"/>
        <v>39.860000000000582</v>
      </c>
      <c r="AU228" s="20">
        <f t="shared" si="67"/>
        <v>7247.19</v>
      </c>
    </row>
    <row r="229" spans="1:47" ht="33.75">
      <c r="A229" s="54">
        <v>230</v>
      </c>
      <c r="B229" s="54" t="s">
        <v>432</v>
      </c>
      <c r="C229" s="58" t="s">
        <v>433</v>
      </c>
      <c r="D229" s="79">
        <v>78</v>
      </c>
      <c r="E229" s="79">
        <v>84</v>
      </c>
      <c r="F229" s="80">
        <v>11152.35</v>
      </c>
      <c r="G229" s="80">
        <v>139.47</v>
      </c>
      <c r="H229" s="80">
        <v>11152.35</v>
      </c>
      <c r="I229" s="80" t="s">
        <v>28</v>
      </c>
      <c r="J229" s="80" t="s">
        <v>28</v>
      </c>
      <c r="K229" s="80">
        <v>138.97</v>
      </c>
      <c r="L229" s="73">
        <f t="shared" si="52"/>
        <v>132.72999999999999</v>
      </c>
      <c r="M229" s="73">
        <f t="shared" si="53"/>
        <v>147.55000000000001</v>
      </c>
      <c r="N229" s="72" t="str">
        <f t="shared" si="54"/>
        <v>0146</v>
      </c>
      <c r="O229" s="74">
        <f t="shared" si="55"/>
        <v>6</v>
      </c>
      <c r="P229" s="72">
        <f t="shared" si="56"/>
        <v>0</v>
      </c>
      <c r="Q229" s="74">
        <f t="shared" si="57"/>
        <v>78</v>
      </c>
      <c r="R229" s="72" t="str">
        <f t="shared" si="58"/>
        <v/>
      </c>
      <c r="S229" s="72" t="str">
        <f t="shared" si="59"/>
        <v/>
      </c>
      <c r="AF229" s="18">
        <v>8458.9014006084508</v>
      </c>
      <c r="AG229" s="18">
        <v>41.563798219584598</v>
      </c>
      <c r="AI229" s="23">
        <f>'simulateur graphe PJ OQN'!$B$4</f>
        <v>1</v>
      </c>
      <c r="AJ229" s="24">
        <f t="shared" si="60"/>
        <v>147.55000000000001</v>
      </c>
      <c r="AK229" s="24">
        <f t="shared" si="61"/>
        <v>147.55000000000001</v>
      </c>
      <c r="AM229" t="str">
        <f t="shared" si="62"/>
        <v>ZONEBASSE</v>
      </c>
      <c r="AN229" t="str">
        <f t="shared" si="63"/>
        <v>HC</v>
      </c>
      <c r="AO229" s="20">
        <f t="shared" si="64"/>
        <v>147.55000000000001</v>
      </c>
      <c r="AP229" s="20">
        <f t="shared" si="65"/>
        <v>11152.35</v>
      </c>
      <c r="AQ229" s="20" t="str">
        <f t="shared" si="65"/>
        <v>.</v>
      </c>
      <c r="AR229" s="20" t="str">
        <f t="shared" si="65"/>
        <v>.</v>
      </c>
      <c r="AS229" s="20">
        <f t="shared" si="66"/>
        <v>-382.15999999999985</v>
      </c>
      <c r="AT229" s="20">
        <f t="shared" si="51"/>
        <v>173.20000000000073</v>
      </c>
      <c r="AU229" s="20">
        <f t="shared" si="67"/>
        <v>11152.35</v>
      </c>
    </row>
    <row r="230" spans="1:47" ht="33.75">
      <c r="A230" s="54">
        <v>231</v>
      </c>
      <c r="B230" s="54" t="s">
        <v>434</v>
      </c>
      <c r="C230" s="58" t="s">
        <v>435</v>
      </c>
      <c r="D230" s="79">
        <v>1</v>
      </c>
      <c r="E230" s="79">
        <v>1</v>
      </c>
      <c r="F230" s="80" t="s">
        <v>28</v>
      </c>
      <c r="G230" s="80" t="s">
        <v>28</v>
      </c>
      <c r="H230" s="80">
        <v>123.89</v>
      </c>
      <c r="I230" s="80" t="s">
        <v>28</v>
      </c>
      <c r="J230" s="80" t="s">
        <v>28</v>
      </c>
      <c r="K230" s="80" t="s">
        <v>28</v>
      </c>
      <c r="L230" s="73" t="str">
        <f t="shared" si="52"/>
        <v/>
      </c>
      <c r="M230" s="73" t="str">
        <f t="shared" si="53"/>
        <v/>
      </c>
      <c r="N230" s="72" t="str">
        <f t="shared" si="54"/>
        <v>0147</v>
      </c>
      <c r="O230" s="74">
        <f t="shared" si="55"/>
        <v>0</v>
      </c>
      <c r="P230" s="72">
        <f t="shared" si="56"/>
        <v>0</v>
      </c>
      <c r="Q230" s="74">
        <f t="shared" si="57"/>
        <v>1</v>
      </c>
      <c r="R230" s="72" t="str">
        <f t="shared" si="58"/>
        <v/>
      </c>
      <c r="S230" s="72" t="str">
        <f t="shared" si="59"/>
        <v/>
      </c>
      <c r="AF230" s="18">
        <v>433.050862426702</v>
      </c>
      <c r="AG230" s="18" t="s">
        <v>28</v>
      </c>
      <c r="AI230" s="23">
        <f>'simulateur graphe PJ OQN'!$B$4</f>
        <v>1</v>
      </c>
      <c r="AJ230" s="24">
        <f t="shared" si="60"/>
        <v>123.89</v>
      </c>
      <c r="AK230" s="24">
        <f t="shared" si="61"/>
        <v>123.89</v>
      </c>
      <c r="AM230" t="str">
        <f t="shared" si="62"/>
        <v>ZONEHAUTE</v>
      </c>
      <c r="AN230" t="str">
        <f t="shared" si="63"/>
        <v>HDJ</v>
      </c>
      <c r="AO230" s="20" t="e">
        <f t="shared" si="64"/>
        <v>#VALUE!</v>
      </c>
      <c r="AP230" s="20">
        <f t="shared" si="65"/>
        <v>123.89</v>
      </c>
      <c r="AQ230" s="20" t="str">
        <f t="shared" si="65"/>
        <v>.</v>
      </c>
      <c r="AR230" s="20" t="str">
        <f t="shared" si="65"/>
        <v>.</v>
      </c>
      <c r="AS230" s="20" t="e">
        <f t="shared" si="66"/>
        <v>#VALUE!</v>
      </c>
      <c r="AT230" s="20" t="e">
        <f t="shared" si="51"/>
        <v>#VALUE!</v>
      </c>
      <c r="AU230" s="20">
        <f t="shared" si="67"/>
        <v>123.89</v>
      </c>
    </row>
    <row r="231" spans="1:47" ht="22.5">
      <c r="A231" s="54">
        <v>232</v>
      </c>
      <c r="B231" s="54" t="s">
        <v>436</v>
      </c>
      <c r="C231" s="58" t="s">
        <v>437</v>
      </c>
      <c r="D231" s="79">
        <v>1</v>
      </c>
      <c r="E231" s="79">
        <v>1</v>
      </c>
      <c r="F231" s="80" t="s">
        <v>28</v>
      </c>
      <c r="G231" s="80" t="s">
        <v>28</v>
      </c>
      <c r="H231" s="80">
        <v>104.52</v>
      </c>
      <c r="I231" s="80" t="s">
        <v>28</v>
      </c>
      <c r="J231" s="80" t="s">
        <v>28</v>
      </c>
      <c r="K231" s="80" t="s">
        <v>28</v>
      </c>
      <c r="L231" s="73" t="str">
        <f t="shared" si="52"/>
        <v/>
      </c>
      <c r="M231" s="73" t="str">
        <f t="shared" si="53"/>
        <v/>
      </c>
      <c r="N231" s="72" t="str">
        <f t="shared" si="54"/>
        <v>0147</v>
      </c>
      <c r="O231" s="74">
        <f t="shared" si="55"/>
        <v>0</v>
      </c>
      <c r="P231" s="72">
        <f t="shared" si="56"/>
        <v>0</v>
      </c>
      <c r="Q231" s="74">
        <f t="shared" si="57"/>
        <v>1</v>
      </c>
      <c r="R231" s="72" t="str">
        <f t="shared" si="58"/>
        <v/>
      </c>
      <c r="S231" s="72" t="str">
        <f t="shared" si="59"/>
        <v/>
      </c>
      <c r="AF231" s="18">
        <v>13443.511738208301</v>
      </c>
      <c r="AG231" s="18">
        <v>50.837209302325597</v>
      </c>
      <c r="AI231" s="23">
        <f>'simulateur graphe PJ OQN'!$B$4</f>
        <v>1</v>
      </c>
      <c r="AJ231" s="24">
        <f t="shared" si="60"/>
        <v>104.52</v>
      </c>
      <c r="AK231" s="24">
        <f t="shared" si="61"/>
        <v>104.52</v>
      </c>
      <c r="AM231" t="str">
        <f t="shared" si="62"/>
        <v>ZONEHAUTE</v>
      </c>
      <c r="AN231" t="str">
        <f t="shared" si="63"/>
        <v>HDJ</v>
      </c>
      <c r="AO231" s="20" t="e">
        <f t="shared" si="64"/>
        <v>#VALUE!</v>
      </c>
      <c r="AP231" s="20">
        <f t="shared" si="65"/>
        <v>104.52</v>
      </c>
      <c r="AQ231" s="20" t="str">
        <f t="shared" si="65"/>
        <v>.</v>
      </c>
      <c r="AR231" s="20" t="str">
        <f t="shared" si="65"/>
        <v>.</v>
      </c>
      <c r="AS231" s="20" t="e">
        <f t="shared" si="66"/>
        <v>#VALUE!</v>
      </c>
      <c r="AT231" s="20" t="e">
        <f t="shared" si="51"/>
        <v>#VALUE!</v>
      </c>
      <c r="AU231" s="20">
        <f t="shared" si="67"/>
        <v>104.52</v>
      </c>
    </row>
    <row r="232" spans="1:47" ht="22.5">
      <c r="A232" s="54">
        <v>233</v>
      </c>
      <c r="B232" s="54" t="s">
        <v>438</v>
      </c>
      <c r="C232" s="58" t="s">
        <v>439</v>
      </c>
      <c r="D232" s="79">
        <v>1</v>
      </c>
      <c r="E232" s="79">
        <v>1</v>
      </c>
      <c r="F232" s="80" t="s">
        <v>28</v>
      </c>
      <c r="G232" s="80" t="s">
        <v>28</v>
      </c>
      <c r="H232" s="80">
        <v>119.16</v>
      </c>
      <c r="I232" s="80" t="s">
        <v>28</v>
      </c>
      <c r="J232" s="80" t="s">
        <v>28</v>
      </c>
      <c r="K232" s="80" t="s">
        <v>28</v>
      </c>
      <c r="L232" s="73" t="str">
        <f t="shared" si="52"/>
        <v/>
      </c>
      <c r="M232" s="73" t="str">
        <f t="shared" si="53"/>
        <v/>
      </c>
      <c r="N232" s="72" t="str">
        <f t="shared" si="54"/>
        <v>0147</v>
      </c>
      <c r="O232" s="74">
        <f t="shared" si="55"/>
        <v>0</v>
      </c>
      <c r="P232" s="72">
        <f t="shared" si="56"/>
        <v>0</v>
      </c>
      <c r="Q232" s="74">
        <f t="shared" si="57"/>
        <v>1</v>
      </c>
      <c r="R232" s="72" t="str">
        <f t="shared" si="58"/>
        <v/>
      </c>
      <c r="S232" s="72" t="str">
        <f t="shared" si="59"/>
        <v/>
      </c>
      <c r="AF232" s="18">
        <v>29424.062026359901</v>
      </c>
      <c r="AG232" s="18">
        <v>121.03149606299201</v>
      </c>
      <c r="AI232" s="23">
        <f>'simulateur graphe PJ OQN'!$B$4</f>
        <v>1</v>
      </c>
      <c r="AJ232" s="24">
        <f t="shared" si="60"/>
        <v>119.16</v>
      </c>
      <c r="AK232" s="24">
        <f t="shared" si="61"/>
        <v>119.16</v>
      </c>
      <c r="AM232" t="str">
        <f t="shared" si="62"/>
        <v>ZONEHAUTE</v>
      </c>
      <c r="AN232" t="str">
        <f t="shared" si="63"/>
        <v>HDJ</v>
      </c>
      <c r="AO232" s="20" t="e">
        <f t="shared" si="64"/>
        <v>#VALUE!</v>
      </c>
      <c r="AP232" s="20">
        <f t="shared" si="65"/>
        <v>119.16</v>
      </c>
      <c r="AQ232" s="20" t="str">
        <f t="shared" si="65"/>
        <v>.</v>
      </c>
      <c r="AR232" s="20" t="str">
        <f t="shared" si="65"/>
        <v>.</v>
      </c>
      <c r="AS232" s="20" t="e">
        <f t="shared" si="66"/>
        <v>#VALUE!</v>
      </c>
      <c r="AT232" s="20" t="e">
        <f t="shared" si="51"/>
        <v>#VALUE!</v>
      </c>
      <c r="AU232" s="20">
        <f t="shared" si="67"/>
        <v>119.16</v>
      </c>
    </row>
    <row r="233" spans="1:47" ht="33.75">
      <c r="A233" s="54">
        <v>234</v>
      </c>
      <c r="B233" s="54" t="s">
        <v>440</v>
      </c>
      <c r="C233" s="58" t="s">
        <v>441</v>
      </c>
      <c r="D233" s="79">
        <v>15</v>
      </c>
      <c r="E233" s="79">
        <v>35</v>
      </c>
      <c r="F233" s="80">
        <v>2308.17</v>
      </c>
      <c r="G233" s="80">
        <v>153.88</v>
      </c>
      <c r="H233" s="80">
        <v>2308.17</v>
      </c>
      <c r="I233" s="80">
        <v>3119.55</v>
      </c>
      <c r="J233" s="80">
        <v>3957.72</v>
      </c>
      <c r="K233" s="80">
        <v>105.51</v>
      </c>
      <c r="L233" s="73">
        <f t="shared" si="52"/>
        <v>143.30000000000001</v>
      </c>
      <c r="M233" s="73">
        <f t="shared" si="53"/>
        <v>182.99</v>
      </c>
      <c r="N233" s="72" t="str">
        <f t="shared" si="54"/>
        <v>0147</v>
      </c>
      <c r="O233" s="74">
        <f t="shared" si="55"/>
        <v>20</v>
      </c>
      <c r="P233" s="72">
        <f t="shared" si="56"/>
        <v>1</v>
      </c>
      <c r="Q233" s="74">
        <f t="shared" si="57"/>
        <v>15</v>
      </c>
      <c r="R233" s="72">
        <f t="shared" si="58"/>
        <v>22</v>
      </c>
      <c r="S233" s="72">
        <f t="shared" si="59"/>
        <v>29</v>
      </c>
      <c r="AF233" s="18">
        <v>466.23512974761002</v>
      </c>
      <c r="AG233" s="18" t="s">
        <v>28</v>
      </c>
      <c r="AI233" s="23">
        <f>'simulateur graphe PJ OQN'!$B$4</f>
        <v>1</v>
      </c>
      <c r="AJ233" s="24">
        <f t="shared" si="60"/>
        <v>182.99</v>
      </c>
      <c r="AK233" s="24">
        <f t="shared" si="61"/>
        <v>182.99</v>
      </c>
      <c r="AM233" t="str">
        <f t="shared" si="62"/>
        <v>ZONEBASSE</v>
      </c>
      <c r="AN233" t="str">
        <f t="shared" si="63"/>
        <v>HC</v>
      </c>
      <c r="AO233" s="20">
        <f t="shared" si="64"/>
        <v>182.99</v>
      </c>
      <c r="AP233" s="20">
        <f t="shared" si="65"/>
        <v>2308.17</v>
      </c>
      <c r="AQ233" s="20">
        <f t="shared" si="65"/>
        <v>3119.55</v>
      </c>
      <c r="AR233" s="20">
        <f t="shared" si="65"/>
        <v>3957.72</v>
      </c>
      <c r="AS233" s="20">
        <f t="shared" si="66"/>
        <v>370.37999999999965</v>
      </c>
      <c r="AT233" s="20">
        <f t="shared" si="51"/>
        <v>-2992.9300000000003</v>
      </c>
      <c r="AU233" s="20">
        <f t="shared" si="67"/>
        <v>2308.17</v>
      </c>
    </row>
    <row r="234" spans="1:47" ht="33.75">
      <c r="A234" s="54">
        <v>235</v>
      </c>
      <c r="B234" s="54" t="s">
        <v>442</v>
      </c>
      <c r="C234" s="58" t="s">
        <v>443</v>
      </c>
      <c r="D234" s="79">
        <v>43</v>
      </c>
      <c r="E234" s="79">
        <v>49</v>
      </c>
      <c r="F234" s="80">
        <v>5900.9</v>
      </c>
      <c r="G234" s="80">
        <v>128.31</v>
      </c>
      <c r="H234" s="80">
        <v>5900.9</v>
      </c>
      <c r="I234" s="80" t="s">
        <v>28</v>
      </c>
      <c r="J234" s="80" t="s">
        <v>28</v>
      </c>
      <c r="K234" s="80">
        <v>129.18</v>
      </c>
      <c r="L234" s="73">
        <f t="shared" si="52"/>
        <v>143.30000000000001</v>
      </c>
      <c r="M234" s="73">
        <f t="shared" si="53"/>
        <v>182.99</v>
      </c>
      <c r="N234" s="72" t="str">
        <f t="shared" si="54"/>
        <v>0147</v>
      </c>
      <c r="O234" s="74">
        <f t="shared" si="55"/>
        <v>6</v>
      </c>
      <c r="P234" s="72">
        <f t="shared" si="56"/>
        <v>0</v>
      </c>
      <c r="Q234" s="74">
        <f t="shared" si="57"/>
        <v>43</v>
      </c>
      <c r="R234" s="72" t="str">
        <f t="shared" si="58"/>
        <v/>
      </c>
      <c r="S234" s="72" t="str">
        <f t="shared" si="59"/>
        <v/>
      </c>
      <c r="AF234" s="18">
        <v>392.844260929396</v>
      </c>
      <c r="AG234" s="18" t="s">
        <v>28</v>
      </c>
      <c r="AI234" s="23">
        <f>'simulateur graphe PJ OQN'!$B$4</f>
        <v>1</v>
      </c>
      <c r="AJ234" s="24">
        <f t="shared" si="60"/>
        <v>182.99</v>
      </c>
      <c r="AK234" s="24">
        <f t="shared" si="61"/>
        <v>182.99</v>
      </c>
      <c r="AM234" t="str">
        <f t="shared" si="62"/>
        <v>ZONEBASSE</v>
      </c>
      <c r="AN234" t="str">
        <f t="shared" si="63"/>
        <v>HC</v>
      </c>
      <c r="AO234" s="20">
        <f t="shared" si="64"/>
        <v>182.99</v>
      </c>
      <c r="AP234" s="20">
        <f t="shared" si="65"/>
        <v>5900.9</v>
      </c>
      <c r="AQ234" s="20" t="str">
        <f t="shared" si="65"/>
        <v>.</v>
      </c>
      <c r="AR234" s="20" t="str">
        <f t="shared" si="65"/>
        <v>.</v>
      </c>
      <c r="AS234" s="20">
        <f t="shared" si="66"/>
        <v>-299.74000000000069</v>
      </c>
      <c r="AT234" s="20">
        <f t="shared" si="51"/>
        <v>-1556.4200000000019</v>
      </c>
      <c r="AU234" s="20">
        <f t="shared" si="67"/>
        <v>5900.9</v>
      </c>
    </row>
    <row r="235" spans="1:47" ht="45">
      <c r="A235" s="54">
        <v>236</v>
      </c>
      <c r="B235" s="54" t="s">
        <v>444</v>
      </c>
      <c r="C235" s="58" t="s">
        <v>445</v>
      </c>
      <c r="D235" s="79">
        <v>50</v>
      </c>
      <c r="E235" s="79">
        <v>56</v>
      </c>
      <c r="F235" s="80">
        <v>6998.58</v>
      </c>
      <c r="G235" s="80">
        <v>139.97</v>
      </c>
      <c r="H235" s="80">
        <v>6998.58</v>
      </c>
      <c r="I235" s="80" t="s">
        <v>28</v>
      </c>
      <c r="J235" s="80" t="s">
        <v>28</v>
      </c>
      <c r="K235" s="80">
        <v>131.32</v>
      </c>
      <c r="L235" s="73">
        <f t="shared" si="52"/>
        <v>143.30000000000001</v>
      </c>
      <c r="M235" s="73">
        <f t="shared" si="53"/>
        <v>182.99</v>
      </c>
      <c r="N235" s="72" t="str">
        <f t="shared" si="54"/>
        <v>0147</v>
      </c>
      <c r="O235" s="74">
        <f t="shared" si="55"/>
        <v>6</v>
      </c>
      <c r="P235" s="72">
        <f t="shared" si="56"/>
        <v>0</v>
      </c>
      <c r="Q235" s="74">
        <f t="shared" si="57"/>
        <v>50</v>
      </c>
      <c r="R235" s="72" t="str">
        <f t="shared" si="58"/>
        <v/>
      </c>
      <c r="S235" s="72" t="str">
        <f t="shared" si="59"/>
        <v/>
      </c>
      <c r="AF235" s="18">
        <v>241.75666073484899</v>
      </c>
      <c r="AG235" s="18" t="s">
        <v>28</v>
      </c>
      <c r="AI235" s="23">
        <f>'simulateur graphe PJ OQN'!$B$4</f>
        <v>1</v>
      </c>
      <c r="AJ235" s="24">
        <f t="shared" si="60"/>
        <v>182.99</v>
      </c>
      <c r="AK235" s="24">
        <f t="shared" si="61"/>
        <v>182.99</v>
      </c>
      <c r="AM235" t="str">
        <f t="shared" si="62"/>
        <v>ZONEBASSE</v>
      </c>
      <c r="AN235" t="str">
        <f t="shared" si="63"/>
        <v>HC</v>
      </c>
      <c r="AO235" s="20">
        <f t="shared" si="64"/>
        <v>182.99</v>
      </c>
      <c r="AP235" s="20">
        <f t="shared" si="65"/>
        <v>6998.58</v>
      </c>
      <c r="AQ235" s="20" t="str">
        <f t="shared" si="65"/>
        <v>.</v>
      </c>
      <c r="AR235" s="20" t="str">
        <f t="shared" si="65"/>
        <v>.</v>
      </c>
      <c r="AS235" s="20">
        <f t="shared" si="66"/>
        <v>-224.01999999999953</v>
      </c>
      <c r="AT235" s="20">
        <f t="shared" si="51"/>
        <v>-1290.2400000000016</v>
      </c>
      <c r="AU235" s="20">
        <f t="shared" si="67"/>
        <v>6998.58</v>
      </c>
    </row>
    <row r="236" spans="1:47" ht="56.25">
      <c r="A236" s="54">
        <v>237</v>
      </c>
      <c r="B236" s="54" t="s">
        <v>446</v>
      </c>
      <c r="C236" s="58" t="s">
        <v>447</v>
      </c>
      <c r="D236" s="79">
        <v>71</v>
      </c>
      <c r="E236" s="79">
        <v>77</v>
      </c>
      <c r="F236" s="80">
        <v>10065.69</v>
      </c>
      <c r="G236" s="80">
        <v>141.77000000000001</v>
      </c>
      <c r="H236" s="80">
        <v>10065.69</v>
      </c>
      <c r="I236" s="80" t="s">
        <v>28</v>
      </c>
      <c r="J236" s="80" t="s">
        <v>28</v>
      </c>
      <c r="K236" s="80">
        <v>135.38999999999999</v>
      </c>
      <c r="L236" s="73">
        <f t="shared" si="52"/>
        <v>143.30000000000001</v>
      </c>
      <c r="M236" s="73">
        <f t="shared" si="53"/>
        <v>182.99</v>
      </c>
      <c r="N236" s="72" t="str">
        <f t="shared" si="54"/>
        <v>0147</v>
      </c>
      <c r="O236" s="74">
        <f t="shared" si="55"/>
        <v>6</v>
      </c>
      <c r="P236" s="72">
        <f t="shared" si="56"/>
        <v>0</v>
      </c>
      <c r="Q236" s="74">
        <f t="shared" si="57"/>
        <v>71</v>
      </c>
      <c r="R236" s="72" t="str">
        <f t="shared" si="58"/>
        <v/>
      </c>
      <c r="S236" s="72" t="str">
        <f t="shared" si="59"/>
        <v/>
      </c>
      <c r="AF236" s="18">
        <v>7647.3775103756398</v>
      </c>
      <c r="AG236" s="18">
        <v>38.17277486911</v>
      </c>
      <c r="AI236" s="23">
        <f>'simulateur graphe PJ OQN'!$B$4</f>
        <v>1</v>
      </c>
      <c r="AJ236" s="24">
        <f t="shared" si="60"/>
        <v>182.99</v>
      </c>
      <c r="AK236" s="24">
        <f t="shared" si="61"/>
        <v>182.99</v>
      </c>
      <c r="AM236" t="str">
        <f t="shared" si="62"/>
        <v>ZONEBASSE</v>
      </c>
      <c r="AN236" t="str">
        <f t="shared" si="63"/>
        <v>HC</v>
      </c>
      <c r="AO236" s="20">
        <f t="shared" si="64"/>
        <v>182.99</v>
      </c>
      <c r="AP236" s="20">
        <f t="shared" si="65"/>
        <v>10065.69</v>
      </c>
      <c r="AQ236" s="20" t="str">
        <f t="shared" si="65"/>
        <v>.</v>
      </c>
      <c r="AR236" s="20" t="str">
        <f t="shared" si="65"/>
        <v>.</v>
      </c>
      <c r="AS236" s="20">
        <f t="shared" si="66"/>
        <v>-223.94999999999891</v>
      </c>
      <c r="AT236" s="20">
        <f t="shared" si="51"/>
        <v>-927.94000000000051</v>
      </c>
      <c r="AU236" s="20">
        <f t="shared" si="67"/>
        <v>10065.69</v>
      </c>
    </row>
    <row r="237" spans="1:47" ht="45">
      <c r="A237" s="54">
        <v>238</v>
      </c>
      <c r="B237" s="54" t="s">
        <v>448</v>
      </c>
      <c r="C237" s="58" t="s">
        <v>449</v>
      </c>
      <c r="D237" s="79">
        <v>71</v>
      </c>
      <c r="E237" s="79">
        <v>77</v>
      </c>
      <c r="F237" s="80">
        <v>11190.67</v>
      </c>
      <c r="G237" s="80">
        <v>157.62</v>
      </c>
      <c r="H237" s="80">
        <v>11190.67</v>
      </c>
      <c r="I237" s="80" t="s">
        <v>28</v>
      </c>
      <c r="J237" s="80" t="s">
        <v>28</v>
      </c>
      <c r="K237" s="80">
        <v>151.37</v>
      </c>
      <c r="L237" s="73">
        <f t="shared" si="52"/>
        <v>143.30000000000001</v>
      </c>
      <c r="M237" s="73">
        <f t="shared" si="53"/>
        <v>182.99</v>
      </c>
      <c r="N237" s="72" t="str">
        <f t="shared" si="54"/>
        <v>0147</v>
      </c>
      <c r="O237" s="74">
        <f t="shared" si="55"/>
        <v>6</v>
      </c>
      <c r="P237" s="72">
        <f t="shared" si="56"/>
        <v>0</v>
      </c>
      <c r="Q237" s="74">
        <f t="shared" si="57"/>
        <v>71</v>
      </c>
      <c r="R237" s="72" t="str">
        <f t="shared" si="58"/>
        <v/>
      </c>
      <c r="S237" s="72" t="str">
        <f t="shared" si="59"/>
        <v/>
      </c>
      <c r="AF237" s="18">
        <v>10329.353746930001</v>
      </c>
      <c r="AG237" s="18">
        <v>48.431506849315099</v>
      </c>
      <c r="AI237" s="23">
        <f>'simulateur graphe PJ OQN'!$B$4</f>
        <v>1</v>
      </c>
      <c r="AJ237" s="24">
        <f t="shared" si="60"/>
        <v>182.99</v>
      </c>
      <c r="AK237" s="24">
        <f t="shared" si="61"/>
        <v>182.99</v>
      </c>
      <c r="AM237" t="str">
        <f t="shared" si="62"/>
        <v>ZONEBASSE</v>
      </c>
      <c r="AN237" t="str">
        <f t="shared" si="63"/>
        <v>HC</v>
      </c>
      <c r="AO237" s="20">
        <f t="shared" si="64"/>
        <v>182.99</v>
      </c>
      <c r="AP237" s="20">
        <f t="shared" si="65"/>
        <v>11190.67</v>
      </c>
      <c r="AQ237" s="20" t="str">
        <f t="shared" si="65"/>
        <v>.</v>
      </c>
      <c r="AR237" s="20" t="str">
        <f t="shared" si="65"/>
        <v>.</v>
      </c>
      <c r="AS237" s="20">
        <f t="shared" si="66"/>
        <v>-313.45000000000073</v>
      </c>
      <c r="AT237" s="20">
        <f t="shared" si="51"/>
        <v>404.77999999999884</v>
      </c>
      <c r="AU237" s="20">
        <f t="shared" si="67"/>
        <v>11190.67</v>
      </c>
    </row>
    <row r="238" spans="1:47" ht="45">
      <c r="A238" s="54">
        <v>239</v>
      </c>
      <c r="B238" s="54" t="s">
        <v>450</v>
      </c>
      <c r="C238" s="58" t="s">
        <v>451</v>
      </c>
      <c r="D238" s="79">
        <v>78</v>
      </c>
      <c r="E238" s="79">
        <v>84</v>
      </c>
      <c r="F238" s="80">
        <v>11846.48</v>
      </c>
      <c r="G238" s="80">
        <v>93.69</v>
      </c>
      <c r="H238" s="80">
        <v>11846.48</v>
      </c>
      <c r="I238" s="80" t="s">
        <v>28</v>
      </c>
      <c r="J238" s="80" t="s">
        <v>28</v>
      </c>
      <c r="K238" s="80">
        <v>151.37</v>
      </c>
      <c r="L238" s="73">
        <f t="shared" si="52"/>
        <v>143.30000000000001</v>
      </c>
      <c r="M238" s="73">
        <f t="shared" si="53"/>
        <v>182.99</v>
      </c>
      <c r="N238" s="72" t="str">
        <f t="shared" si="54"/>
        <v>0147</v>
      </c>
      <c r="O238" s="74">
        <f t="shared" si="55"/>
        <v>6</v>
      </c>
      <c r="P238" s="72">
        <f t="shared" si="56"/>
        <v>0</v>
      </c>
      <c r="Q238" s="74">
        <f t="shared" si="57"/>
        <v>78</v>
      </c>
      <c r="R238" s="72" t="str">
        <f t="shared" si="58"/>
        <v/>
      </c>
      <c r="S238" s="72" t="str">
        <f t="shared" si="59"/>
        <v/>
      </c>
      <c r="AF238" s="18">
        <v>12384.6958618598</v>
      </c>
      <c r="AG238" s="18">
        <v>57.168609168609201</v>
      </c>
      <c r="AI238" s="23">
        <f>'simulateur graphe PJ OQN'!$B$4</f>
        <v>1</v>
      </c>
      <c r="AJ238" s="24">
        <f t="shared" si="60"/>
        <v>182.99</v>
      </c>
      <c r="AK238" s="24">
        <f t="shared" si="61"/>
        <v>182.99</v>
      </c>
      <c r="AM238" t="str">
        <f t="shared" si="62"/>
        <v>ZONEBASSE</v>
      </c>
      <c r="AN238" t="str">
        <f t="shared" si="63"/>
        <v>HC</v>
      </c>
      <c r="AO238" s="20">
        <f t="shared" si="64"/>
        <v>182.99</v>
      </c>
      <c r="AP238" s="20">
        <f t="shared" si="65"/>
        <v>11846.48</v>
      </c>
      <c r="AQ238" s="20" t="str">
        <f t="shared" si="65"/>
        <v>.</v>
      </c>
      <c r="AR238" s="20" t="str">
        <f t="shared" si="65"/>
        <v>.</v>
      </c>
      <c r="AS238" s="20">
        <f t="shared" si="66"/>
        <v>-717.23000000000138</v>
      </c>
      <c r="AT238" s="20">
        <f t="shared" si="51"/>
        <v>0.99999999999818101</v>
      </c>
      <c r="AU238" s="20">
        <f t="shared" si="67"/>
        <v>11846.48</v>
      </c>
    </row>
    <row r="239" spans="1:47" ht="33.75">
      <c r="A239" s="54">
        <v>240</v>
      </c>
      <c r="B239" s="54" t="s">
        <v>452</v>
      </c>
      <c r="C239" s="58" t="s">
        <v>453</v>
      </c>
      <c r="D239" s="79">
        <v>22</v>
      </c>
      <c r="E239" s="79">
        <v>28</v>
      </c>
      <c r="F239" s="80">
        <v>3009.02</v>
      </c>
      <c r="G239" s="80">
        <v>136.77000000000001</v>
      </c>
      <c r="H239" s="80">
        <v>3009.02</v>
      </c>
      <c r="I239" s="80" t="s">
        <v>28</v>
      </c>
      <c r="J239" s="80" t="s">
        <v>28</v>
      </c>
      <c r="K239" s="80">
        <v>117.47</v>
      </c>
      <c r="L239" s="73">
        <f t="shared" si="52"/>
        <v>118.7</v>
      </c>
      <c r="M239" s="73">
        <f t="shared" si="53"/>
        <v>182.99</v>
      </c>
      <c r="N239" s="72" t="str">
        <f t="shared" si="54"/>
        <v>0147</v>
      </c>
      <c r="O239" s="74">
        <f t="shared" si="55"/>
        <v>6</v>
      </c>
      <c r="P239" s="72">
        <f t="shared" si="56"/>
        <v>0</v>
      </c>
      <c r="Q239" s="74">
        <f t="shared" si="57"/>
        <v>22</v>
      </c>
      <c r="R239" s="72" t="str">
        <f t="shared" si="58"/>
        <v/>
      </c>
      <c r="S239" s="72" t="str">
        <f t="shared" si="59"/>
        <v/>
      </c>
      <c r="AF239" s="18">
        <v>16655.689511402001</v>
      </c>
      <c r="AG239" s="18">
        <v>75.085285848172504</v>
      </c>
      <c r="AI239" s="23">
        <f>'simulateur graphe PJ OQN'!$B$4</f>
        <v>1</v>
      </c>
      <c r="AJ239" s="24">
        <f t="shared" si="60"/>
        <v>182.99</v>
      </c>
      <c r="AK239" s="24">
        <f t="shared" si="61"/>
        <v>182.99</v>
      </c>
      <c r="AM239" t="str">
        <f t="shared" si="62"/>
        <v>ZONEBASSE</v>
      </c>
      <c r="AN239" t="str">
        <f t="shared" si="63"/>
        <v>HC</v>
      </c>
      <c r="AO239" s="20">
        <f t="shared" si="64"/>
        <v>182.99</v>
      </c>
      <c r="AP239" s="20">
        <f t="shared" si="65"/>
        <v>3009.02</v>
      </c>
      <c r="AQ239" s="20" t="str">
        <f t="shared" si="65"/>
        <v>.</v>
      </c>
      <c r="AR239" s="20" t="str">
        <f t="shared" si="65"/>
        <v>.</v>
      </c>
      <c r="AS239" s="20">
        <f t="shared" si="66"/>
        <v>-162.67000000000007</v>
      </c>
      <c r="AT239" s="20">
        <f t="shared" si="51"/>
        <v>-272.14000000000124</v>
      </c>
      <c r="AU239" s="20">
        <f t="shared" si="67"/>
        <v>3009.02</v>
      </c>
    </row>
    <row r="240" spans="1:47" ht="33.75">
      <c r="A240" s="54">
        <v>241</v>
      </c>
      <c r="B240" s="54" t="s">
        <v>454</v>
      </c>
      <c r="C240" s="58" t="s">
        <v>455</v>
      </c>
      <c r="D240" s="79">
        <v>22</v>
      </c>
      <c r="E240" s="79">
        <v>28</v>
      </c>
      <c r="F240" s="80">
        <v>3480.31</v>
      </c>
      <c r="G240" s="80">
        <v>158.19999999999999</v>
      </c>
      <c r="H240" s="80">
        <v>3480.31</v>
      </c>
      <c r="I240" s="80" t="s">
        <v>28</v>
      </c>
      <c r="J240" s="80" t="s">
        <v>28</v>
      </c>
      <c r="K240" s="80">
        <v>143.52000000000001</v>
      </c>
      <c r="L240" s="73">
        <f t="shared" si="52"/>
        <v>118.7</v>
      </c>
      <c r="M240" s="73">
        <f t="shared" si="53"/>
        <v>182.99</v>
      </c>
      <c r="N240" s="72" t="str">
        <f t="shared" si="54"/>
        <v>0147</v>
      </c>
      <c r="O240" s="74">
        <f t="shared" si="55"/>
        <v>6</v>
      </c>
      <c r="P240" s="72">
        <f t="shared" si="56"/>
        <v>0</v>
      </c>
      <c r="Q240" s="74">
        <f t="shared" si="57"/>
        <v>22</v>
      </c>
      <c r="R240" s="72" t="str">
        <f t="shared" si="58"/>
        <v/>
      </c>
      <c r="S240" s="72" t="str">
        <f t="shared" si="59"/>
        <v/>
      </c>
      <c r="AF240" s="18">
        <v>20474.8986560421</v>
      </c>
      <c r="AG240" s="18">
        <v>84.659003831417607</v>
      </c>
      <c r="AI240" s="23">
        <f>'simulateur graphe PJ OQN'!$B$4</f>
        <v>1</v>
      </c>
      <c r="AJ240" s="24">
        <f t="shared" si="60"/>
        <v>182.99</v>
      </c>
      <c r="AK240" s="24">
        <f t="shared" si="61"/>
        <v>182.99</v>
      </c>
      <c r="AM240" t="str">
        <f t="shared" si="62"/>
        <v>ZONEBASSE</v>
      </c>
      <c r="AN240" t="str">
        <f t="shared" si="63"/>
        <v>HC</v>
      </c>
      <c r="AO240" s="20">
        <f t="shared" si="64"/>
        <v>182.99</v>
      </c>
      <c r="AP240" s="20">
        <f t="shared" si="65"/>
        <v>3480.31</v>
      </c>
      <c r="AQ240" s="20" t="str">
        <f t="shared" si="65"/>
        <v>.</v>
      </c>
      <c r="AR240" s="20" t="str">
        <f t="shared" si="65"/>
        <v>.</v>
      </c>
      <c r="AS240" s="20">
        <f t="shared" si="66"/>
        <v>-394.73000000000047</v>
      </c>
      <c r="AT240" s="20">
        <f t="shared" si="51"/>
        <v>1814.2499999999982</v>
      </c>
      <c r="AU240" s="20">
        <f t="shared" si="67"/>
        <v>3480.31</v>
      </c>
    </row>
    <row r="241" spans="1:47" ht="45">
      <c r="A241" s="54">
        <v>242</v>
      </c>
      <c r="B241" s="54" t="s">
        <v>456</v>
      </c>
      <c r="C241" s="58" t="s">
        <v>457</v>
      </c>
      <c r="D241" s="79">
        <v>22</v>
      </c>
      <c r="E241" s="79">
        <v>28</v>
      </c>
      <c r="F241" s="80">
        <v>2800.56</v>
      </c>
      <c r="G241" s="80">
        <v>127.3</v>
      </c>
      <c r="H241" s="80">
        <v>2800.56</v>
      </c>
      <c r="I241" s="80" t="s">
        <v>28</v>
      </c>
      <c r="J241" s="80" t="s">
        <v>28</v>
      </c>
      <c r="K241" s="80">
        <v>107.71</v>
      </c>
      <c r="L241" s="73">
        <f t="shared" si="52"/>
        <v>118.7</v>
      </c>
      <c r="M241" s="73">
        <f t="shared" si="53"/>
        <v>182.99</v>
      </c>
      <c r="N241" s="72" t="str">
        <f t="shared" si="54"/>
        <v>0147</v>
      </c>
      <c r="O241" s="74">
        <f t="shared" si="55"/>
        <v>6</v>
      </c>
      <c r="P241" s="72">
        <f t="shared" si="56"/>
        <v>0</v>
      </c>
      <c r="Q241" s="74">
        <f t="shared" si="57"/>
        <v>22</v>
      </c>
      <c r="R241" s="72" t="str">
        <f t="shared" si="58"/>
        <v/>
      </c>
      <c r="S241" s="72" t="str">
        <f t="shared" si="59"/>
        <v/>
      </c>
      <c r="AF241" s="18">
        <v>27970.481198302001</v>
      </c>
      <c r="AG241" s="18">
        <v>116.971942446043</v>
      </c>
      <c r="AI241" s="23">
        <f>'simulateur graphe PJ OQN'!$B$4</f>
        <v>1</v>
      </c>
      <c r="AJ241" s="24">
        <f t="shared" si="60"/>
        <v>182.99</v>
      </c>
      <c r="AK241" s="24">
        <f t="shared" si="61"/>
        <v>182.99</v>
      </c>
      <c r="AM241" t="str">
        <f t="shared" si="62"/>
        <v>ZONEBASSE</v>
      </c>
      <c r="AN241" t="str">
        <f t="shared" si="63"/>
        <v>HC</v>
      </c>
      <c r="AO241" s="20">
        <f t="shared" si="64"/>
        <v>182.99</v>
      </c>
      <c r="AP241" s="20">
        <f t="shared" si="65"/>
        <v>2800.56</v>
      </c>
      <c r="AQ241" s="20" t="str">
        <f t="shared" si="65"/>
        <v>.</v>
      </c>
      <c r="AR241" s="20" t="str">
        <f t="shared" si="65"/>
        <v>.</v>
      </c>
      <c r="AS241" s="20">
        <f t="shared" si="66"/>
        <v>-107.60999999999967</v>
      </c>
      <c r="AT241" s="20">
        <f t="shared" si="51"/>
        <v>-1085.7200000000012</v>
      </c>
      <c r="AU241" s="20">
        <f t="shared" si="67"/>
        <v>2800.56</v>
      </c>
    </row>
    <row r="242" spans="1:47" ht="45">
      <c r="A242" s="54">
        <v>243</v>
      </c>
      <c r="B242" s="54" t="s">
        <v>458</v>
      </c>
      <c r="C242" s="58" t="s">
        <v>459</v>
      </c>
      <c r="D242" s="79">
        <v>43</v>
      </c>
      <c r="E242" s="79">
        <v>49</v>
      </c>
      <c r="F242" s="80">
        <v>5397.29</v>
      </c>
      <c r="G242" s="80">
        <v>123.65</v>
      </c>
      <c r="H242" s="80">
        <v>5397.29</v>
      </c>
      <c r="I242" s="80" t="s">
        <v>28</v>
      </c>
      <c r="J242" s="80" t="s">
        <v>28</v>
      </c>
      <c r="K242" s="80">
        <v>114.84</v>
      </c>
      <c r="L242" s="73">
        <f t="shared" si="52"/>
        <v>118.7</v>
      </c>
      <c r="M242" s="73">
        <f t="shared" si="53"/>
        <v>182.99</v>
      </c>
      <c r="N242" s="72" t="str">
        <f t="shared" si="54"/>
        <v>0147</v>
      </c>
      <c r="O242" s="74">
        <f t="shared" si="55"/>
        <v>6</v>
      </c>
      <c r="P242" s="72">
        <f t="shared" si="56"/>
        <v>0</v>
      </c>
      <c r="Q242" s="74">
        <f t="shared" si="57"/>
        <v>43</v>
      </c>
      <c r="R242" s="72" t="str">
        <f t="shared" si="58"/>
        <v/>
      </c>
      <c r="S242" s="72" t="str">
        <f t="shared" si="59"/>
        <v/>
      </c>
      <c r="AF242" s="18">
        <v>5222.4193085281804</v>
      </c>
      <c r="AG242" s="18">
        <v>29.354609929077998</v>
      </c>
      <c r="AI242" s="23">
        <f>'simulateur graphe PJ OQN'!$B$4</f>
        <v>1</v>
      </c>
      <c r="AJ242" s="24">
        <f t="shared" si="60"/>
        <v>182.99</v>
      </c>
      <c r="AK242" s="24">
        <f t="shared" si="61"/>
        <v>182.99</v>
      </c>
      <c r="AM242" t="str">
        <f t="shared" si="62"/>
        <v>ZONEBASSE</v>
      </c>
      <c r="AN242" t="str">
        <f t="shared" si="63"/>
        <v>HC</v>
      </c>
      <c r="AO242" s="20">
        <f t="shared" si="64"/>
        <v>182.99</v>
      </c>
      <c r="AP242" s="20">
        <f t="shared" si="65"/>
        <v>5397.29</v>
      </c>
      <c r="AQ242" s="20" t="str">
        <f t="shared" si="65"/>
        <v>.</v>
      </c>
      <c r="AR242" s="20" t="str">
        <f t="shared" si="65"/>
        <v>.</v>
      </c>
      <c r="AS242" s="20">
        <f t="shared" si="66"/>
        <v>-115.02999999999975</v>
      </c>
      <c r="AT242" s="20">
        <f t="shared" si="51"/>
        <v>-458.57000000000153</v>
      </c>
      <c r="AU242" s="20">
        <f t="shared" si="67"/>
        <v>5397.29</v>
      </c>
    </row>
    <row r="243" spans="1:47" ht="33.75">
      <c r="A243" s="54">
        <v>244</v>
      </c>
      <c r="B243" s="54" t="s">
        <v>460</v>
      </c>
      <c r="C243" s="58" t="s">
        <v>461</v>
      </c>
      <c r="D243" s="79">
        <v>43</v>
      </c>
      <c r="E243" s="79">
        <v>49</v>
      </c>
      <c r="F243" s="80">
        <v>5286.48</v>
      </c>
      <c r="G243" s="80">
        <v>122.94</v>
      </c>
      <c r="H243" s="80">
        <v>5286.48</v>
      </c>
      <c r="I243" s="80" t="s">
        <v>28</v>
      </c>
      <c r="J243" s="80" t="s">
        <v>28</v>
      </c>
      <c r="K243" s="80">
        <v>115.59</v>
      </c>
      <c r="L243" s="73">
        <f t="shared" si="52"/>
        <v>118.7</v>
      </c>
      <c r="M243" s="73">
        <f t="shared" si="53"/>
        <v>182.99</v>
      </c>
      <c r="N243" s="72" t="str">
        <f t="shared" si="54"/>
        <v>0147</v>
      </c>
      <c r="O243" s="74">
        <f t="shared" si="55"/>
        <v>6</v>
      </c>
      <c r="P243" s="72">
        <f t="shared" si="56"/>
        <v>0</v>
      </c>
      <c r="Q243" s="74">
        <f t="shared" si="57"/>
        <v>43</v>
      </c>
      <c r="R243" s="72" t="str">
        <f t="shared" si="58"/>
        <v/>
      </c>
      <c r="S243" s="72" t="str">
        <f t="shared" si="59"/>
        <v/>
      </c>
      <c r="AF243" s="18">
        <v>7170.79792784042</v>
      </c>
      <c r="AG243" s="18">
        <v>26.848484848484901</v>
      </c>
      <c r="AI243" s="23">
        <f>'simulateur graphe PJ OQN'!$B$4</f>
        <v>1</v>
      </c>
      <c r="AJ243" s="24">
        <f t="shared" si="60"/>
        <v>182.99</v>
      </c>
      <c r="AK243" s="24">
        <f t="shared" si="61"/>
        <v>182.99</v>
      </c>
      <c r="AM243" t="str">
        <f t="shared" si="62"/>
        <v>ZONEBASSE</v>
      </c>
      <c r="AN243" t="str">
        <f t="shared" si="63"/>
        <v>HC</v>
      </c>
      <c r="AO243" s="20">
        <f t="shared" si="64"/>
        <v>182.99</v>
      </c>
      <c r="AP243" s="20">
        <f t="shared" si="65"/>
        <v>5286.48</v>
      </c>
      <c r="AQ243" s="20" t="str">
        <f t="shared" si="65"/>
        <v>.</v>
      </c>
      <c r="AR243" s="20" t="str">
        <f t="shared" si="65"/>
        <v>.</v>
      </c>
      <c r="AS243" s="20">
        <f t="shared" si="66"/>
        <v>-261.84000000000015</v>
      </c>
      <c r="AT243" s="20">
        <f t="shared" si="51"/>
        <v>-538.63000000000102</v>
      </c>
      <c r="AU243" s="20">
        <f t="shared" si="67"/>
        <v>5286.48</v>
      </c>
    </row>
    <row r="244" spans="1:47" ht="33.75">
      <c r="A244" s="54">
        <v>245</v>
      </c>
      <c r="B244" s="54" t="s">
        <v>462</v>
      </c>
      <c r="C244" s="58" t="s">
        <v>463</v>
      </c>
      <c r="D244" s="79">
        <v>71</v>
      </c>
      <c r="E244" s="79">
        <v>77</v>
      </c>
      <c r="F244" s="80">
        <v>9649.9</v>
      </c>
      <c r="G244" s="80">
        <v>135.91</v>
      </c>
      <c r="H244" s="80">
        <v>9649.9</v>
      </c>
      <c r="I244" s="80" t="s">
        <v>28</v>
      </c>
      <c r="J244" s="80" t="s">
        <v>28</v>
      </c>
      <c r="K244" s="80">
        <v>129.69999999999999</v>
      </c>
      <c r="L244" s="73">
        <f t="shared" si="52"/>
        <v>118.7</v>
      </c>
      <c r="M244" s="73">
        <f t="shared" si="53"/>
        <v>182.99</v>
      </c>
      <c r="N244" s="72" t="str">
        <f t="shared" si="54"/>
        <v>0147</v>
      </c>
      <c r="O244" s="74">
        <f t="shared" si="55"/>
        <v>6</v>
      </c>
      <c r="P244" s="72">
        <f t="shared" si="56"/>
        <v>0</v>
      </c>
      <c r="Q244" s="74">
        <f t="shared" si="57"/>
        <v>71</v>
      </c>
      <c r="R244" s="72" t="str">
        <f t="shared" si="58"/>
        <v/>
      </c>
      <c r="S244" s="72" t="str">
        <f t="shared" si="59"/>
        <v/>
      </c>
      <c r="AF244" s="18">
        <v>5984.8769350612902</v>
      </c>
      <c r="AG244" s="18">
        <v>35.552795031055901</v>
      </c>
      <c r="AI244" s="23">
        <f>'simulateur graphe PJ OQN'!$B$4</f>
        <v>1</v>
      </c>
      <c r="AJ244" s="24">
        <f t="shared" si="60"/>
        <v>182.99</v>
      </c>
      <c r="AK244" s="24">
        <f t="shared" si="61"/>
        <v>182.99</v>
      </c>
      <c r="AM244" t="str">
        <f t="shared" si="62"/>
        <v>ZONEBASSE</v>
      </c>
      <c r="AN244" t="str">
        <f t="shared" si="63"/>
        <v>HC</v>
      </c>
      <c r="AO244" s="20">
        <f t="shared" si="64"/>
        <v>182.99</v>
      </c>
      <c r="AP244" s="20">
        <f t="shared" si="65"/>
        <v>9649.9</v>
      </c>
      <c r="AQ244" s="20" t="str">
        <f t="shared" si="65"/>
        <v>.</v>
      </c>
      <c r="AR244" s="20" t="str">
        <f t="shared" si="65"/>
        <v>.</v>
      </c>
      <c r="AS244" s="20">
        <f t="shared" si="66"/>
        <v>-207.29999999999927</v>
      </c>
      <c r="AT244" s="20">
        <f t="shared" si="51"/>
        <v>771.69999999999891</v>
      </c>
      <c r="AU244" s="20">
        <f t="shared" si="67"/>
        <v>9649.9</v>
      </c>
    </row>
    <row r="245" spans="1:47" ht="33.75">
      <c r="A245" s="54">
        <v>246</v>
      </c>
      <c r="B245" s="54" t="s">
        <v>464</v>
      </c>
      <c r="C245" s="58" t="s">
        <v>465</v>
      </c>
      <c r="D245" s="79">
        <v>15</v>
      </c>
      <c r="E245" s="79">
        <v>21</v>
      </c>
      <c r="F245" s="80">
        <v>2111.79</v>
      </c>
      <c r="G245" s="80">
        <v>140.79</v>
      </c>
      <c r="H245" s="80">
        <v>2111.79</v>
      </c>
      <c r="I245" s="80" t="s">
        <v>28</v>
      </c>
      <c r="J245" s="80" t="s">
        <v>28</v>
      </c>
      <c r="K245" s="80">
        <v>122.62</v>
      </c>
      <c r="L245" s="73">
        <f t="shared" si="52"/>
        <v>107.65</v>
      </c>
      <c r="M245" s="73">
        <f t="shared" si="53"/>
        <v>182.99</v>
      </c>
      <c r="N245" s="72" t="str">
        <f t="shared" si="54"/>
        <v>0147</v>
      </c>
      <c r="O245" s="74">
        <f t="shared" si="55"/>
        <v>6</v>
      </c>
      <c r="P245" s="72">
        <f t="shared" si="56"/>
        <v>0</v>
      </c>
      <c r="Q245" s="74">
        <f t="shared" si="57"/>
        <v>15</v>
      </c>
      <c r="R245" s="72" t="str">
        <f t="shared" si="58"/>
        <v/>
      </c>
      <c r="S245" s="72" t="str">
        <f t="shared" si="59"/>
        <v/>
      </c>
      <c r="AF245" s="18">
        <v>8336.2200904913007</v>
      </c>
      <c r="AG245" s="18">
        <v>44.577464788732399</v>
      </c>
      <c r="AI245" s="23">
        <f>'simulateur graphe PJ OQN'!$B$4</f>
        <v>1</v>
      </c>
      <c r="AJ245" s="24">
        <f t="shared" si="60"/>
        <v>182.99</v>
      </c>
      <c r="AK245" s="24">
        <f t="shared" si="61"/>
        <v>182.99</v>
      </c>
      <c r="AM245" t="str">
        <f t="shared" si="62"/>
        <v>ZONEBASSE</v>
      </c>
      <c r="AN245" t="str">
        <f t="shared" si="63"/>
        <v>HC</v>
      </c>
      <c r="AO245" s="20">
        <f t="shared" si="64"/>
        <v>182.99</v>
      </c>
      <c r="AP245" s="20">
        <f t="shared" si="65"/>
        <v>2111.79</v>
      </c>
      <c r="AQ245" s="20" t="str">
        <f t="shared" si="65"/>
        <v>.</v>
      </c>
      <c r="AR245" s="20" t="str">
        <f t="shared" si="65"/>
        <v>.</v>
      </c>
      <c r="AS245" s="20">
        <f t="shared" si="66"/>
        <v>-340.61000000000013</v>
      </c>
      <c r="AT245" s="20">
        <f t="shared" si="51"/>
        <v>991.71999999999935</v>
      </c>
      <c r="AU245" s="20">
        <f t="shared" si="67"/>
        <v>2111.79</v>
      </c>
    </row>
    <row r="246" spans="1:47" ht="33.75">
      <c r="A246" s="54">
        <v>247</v>
      </c>
      <c r="B246" s="54" t="s">
        <v>466</v>
      </c>
      <c r="C246" s="58" t="s">
        <v>467</v>
      </c>
      <c r="D246" s="79">
        <v>29</v>
      </c>
      <c r="E246" s="79">
        <v>35</v>
      </c>
      <c r="F246" s="80">
        <v>2772.14</v>
      </c>
      <c r="G246" s="80">
        <v>95.59</v>
      </c>
      <c r="H246" s="80">
        <v>2772.14</v>
      </c>
      <c r="I246" s="80" t="s">
        <v>28</v>
      </c>
      <c r="J246" s="80" t="s">
        <v>28</v>
      </c>
      <c r="K246" s="80">
        <v>95.59</v>
      </c>
      <c r="L246" s="73">
        <f t="shared" si="52"/>
        <v>107.65</v>
      </c>
      <c r="M246" s="73">
        <f t="shared" si="53"/>
        <v>182.99</v>
      </c>
      <c r="N246" s="72" t="str">
        <f t="shared" si="54"/>
        <v>0147</v>
      </c>
      <c r="O246" s="74">
        <f t="shared" si="55"/>
        <v>6</v>
      </c>
      <c r="P246" s="72">
        <f t="shared" si="56"/>
        <v>0</v>
      </c>
      <c r="Q246" s="74">
        <f t="shared" si="57"/>
        <v>29</v>
      </c>
      <c r="R246" s="72" t="str">
        <f t="shared" si="58"/>
        <v/>
      </c>
      <c r="S246" s="72" t="str">
        <f t="shared" si="59"/>
        <v/>
      </c>
      <c r="AF246" s="18">
        <v>9528.5776062877903</v>
      </c>
      <c r="AG246" s="18">
        <v>48.349056603773597</v>
      </c>
      <c r="AI246" s="23">
        <f>'simulateur graphe PJ OQN'!$B$4</f>
        <v>1</v>
      </c>
      <c r="AJ246" s="24">
        <f t="shared" si="60"/>
        <v>182.99</v>
      </c>
      <c r="AK246" s="24">
        <f t="shared" si="61"/>
        <v>182.99</v>
      </c>
      <c r="AM246" t="str">
        <f t="shared" si="62"/>
        <v>ZONEBASSE</v>
      </c>
      <c r="AN246" t="str">
        <f t="shared" si="63"/>
        <v>HC</v>
      </c>
      <c r="AO246" s="20">
        <f t="shared" si="64"/>
        <v>182.99</v>
      </c>
      <c r="AP246" s="20">
        <f t="shared" si="65"/>
        <v>2772.14</v>
      </c>
      <c r="AQ246" s="20" t="str">
        <f t="shared" si="65"/>
        <v>.</v>
      </c>
      <c r="AR246" s="20" t="str">
        <f t="shared" si="65"/>
        <v>.</v>
      </c>
      <c r="AS246" s="20">
        <f t="shared" si="66"/>
        <v>-477.92000000000007</v>
      </c>
      <c r="AT246" s="20">
        <f t="shared" si="51"/>
        <v>-1551.2600000000002</v>
      </c>
      <c r="AU246" s="20">
        <f t="shared" si="67"/>
        <v>2772.14</v>
      </c>
    </row>
    <row r="247" spans="1:47" ht="33.75">
      <c r="A247" s="54">
        <v>248</v>
      </c>
      <c r="B247" s="54" t="s">
        <v>468</v>
      </c>
      <c r="C247" s="58" t="s">
        <v>469</v>
      </c>
      <c r="D247" s="79">
        <v>15</v>
      </c>
      <c r="E247" s="79">
        <v>21</v>
      </c>
      <c r="F247" s="80">
        <v>1850.67</v>
      </c>
      <c r="G247" s="80">
        <v>123.38</v>
      </c>
      <c r="H247" s="80">
        <v>1850.67</v>
      </c>
      <c r="I247" s="80" t="s">
        <v>28</v>
      </c>
      <c r="J247" s="80" t="s">
        <v>28</v>
      </c>
      <c r="K247" s="80">
        <v>97.92</v>
      </c>
      <c r="L247" s="73">
        <f t="shared" si="52"/>
        <v>107.65</v>
      </c>
      <c r="M247" s="73">
        <f t="shared" si="53"/>
        <v>182.99</v>
      </c>
      <c r="N247" s="72" t="str">
        <f t="shared" si="54"/>
        <v>0147</v>
      </c>
      <c r="O247" s="74">
        <f t="shared" si="55"/>
        <v>6</v>
      </c>
      <c r="P247" s="72">
        <f t="shared" si="56"/>
        <v>0</v>
      </c>
      <c r="Q247" s="74">
        <f t="shared" si="57"/>
        <v>15</v>
      </c>
      <c r="R247" s="72" t="str">
        <f t="shared" si="58"/>
        <v/>
      </c>
      <c r="S247" s="72" t="str">
        <f t="shared" si="59"/>
        <v/>
      </c>
      <c r="AF247" s="18">
        <v>14710.2603864257</v>
      </c>
      <c r="AG247" s="18">
        <v>74.201117318435806</v>
      </c>
      <c r="AI247" s="23">
        <f>'simulateur graphe PJ OQN'!$B$4</f>
        <v>1</v>
      </c>
      <c r="AJ247" s="24">
        <f t="shared" si="60"/>
        <v>182.99</v>
      </c>
      <c r="AK247" s="24">
        <f t="shared" si="61"/>
        <v>182.99</v>
      </c>
      <c r="AM247" t="str">
        <f t="shared" si="62"/>
        <v>ZONEBASSE</v>
      </c>
      <c r="AN247" t="str">
        <f t="shared" si="63"/>
        <v>HC</v>
      </c>
      <c r="AO247" s="20">
        <f t="shared" si="64"/>
        <v>182.99</v>
      </c>
      <c r="AP247" s="20">
        <f t="shared" si="65"/>
        <v>1850.67</v>
      </c>
      <c r="AQ247" s="20" t="str">
        <f t="shared" si="65"/>
        <v>.</v>
      </c>
      <c r="AR247" s="20" t="str">
        <f t="shared" si="65"/>
        <v>.</v>
      </c>
      <c r="AS247" s="20">
        <f t="shared" si="66"/>
        <v>-107.73000000000002</v>
      </c>
      <c r="AT247" s="20">
        <f t="shared" si="51"/>
        <v>-973.69999999999891</v>
      </c>
      <c r="AU247" s="20">
        <f t="shared" si="67"/>
        <v>1850.67</v>
      </c>
    </row>
    <row r="248" spans="1:47" ht="33.75">
      <c r="A248" s="54">
        <v>249</v>
      </c>
      <c r="B248" s="54" t="s">
        <v>470</v>
      </c>
      <c r="C248" s="58" t="s">
        <v>471</v>
      </c>
      <c r="D248" s="79">
        <v>43</v>
      </c>
      <c r="E248" s="79">
        <v>49</v>
      </c>
      <c r="F248" s="80">
        <v>5251.98</v>
      </c>
      <c r="G248" s="80">
        <v>121.48</v>
      </c>
      <c r="H248" s="80">
        <v>5251.98</v>
      </c>
      <c r="I248" s="80" t="s">
        <v>28</v>
      </c>
      <c r="J248" s="80" t="s">
        <v>28</v>
      </c>
      <c r="K248" s="80">
        <v>110.57</v>
      </c>
      <c r="L248" s="73">
        <f t="shared" si="52"/>
        <v>107.65</v>
      </c>
      <c r="M248" s="73">
        <f t="shared" si="53"/>
        <v>182.99</v>
      </c>
      <c r="N248" s="72" t="str">
        <f t="shared" si="54"/>
        <v>0147</v>
      </c>
      <c r="O248" s="74">
        <f t="shared" si="55"/>
        <v>6</v>
      </c>
      <c r="P248" s="72">
        <f t="shared" si="56"/>
        <v>0</v>
      </c>
      <c r="Q248" s="74">
        <f t="shared" si="57"/>
        <v>43</v>
      </c>
      <c r="R248" s="72" t="str">
        <f t="shared" si="58"/>
        <v/>
      </c>
      <c r="S248" s="72" t="str">
        <f t="shared" si="59"/>
        <v/>
      </c>
      <c r="AF248" s="18">
        <v>1527.94926107029</v>
      </c>
      <c r="AG248" s="18">
        <v>13.581560283687899</v>
      </c>
      <c r="AI248" s="23">
        <f>'simulateur graphe PJ OQN'!$B$4</f>
        <v>1</v>
      </c>
      <c r="AJ248" s="24">
        <f t="shared" si="60"/>
        <v>182.99</v>
      </c>
      <c r="AK248" s="24">
        <f t="shared" si="61"/>
        <v>182.99</v>
      </c>
      <c r="AM248" t="str">
        <f t="shared" si="62"/>
        <v>ZONEBASSE</v>
      </c>
      <c r="AN248" t="str">
        <f t="shared" si="63"/>
        <v>HC</v>
      </c>
      <c r="AO248" s="20">
        <f t="shared" si="64"/>
        <v>182.99</v>
      </c>
      <c r="AP248" s="20">
        <f t="shared" si="65"/>
        <v>5251.98</v>
      </c>
      <c r="AQ248" s="20" t="str">
        <f t="shared" si="65"/>
        <v>.</v>
      </c>
      <c r="AR248" s="20" t="str">
        <f t="shared" si="65"/>
        <v>.</v>
      </c>
      <c r="AS248" s="20">
        <f t="shared" si="66"/>
        <v>-55.380000000000109</v>
      </c>
      <c r="AT248" s="20">
        <f t="shared" si="51"/>
        <v>204.49999999999818</v>
      </c>
      <c r="AU248" s="20">
        <f t="shared" si="67"/>
        <v>5251.98</v>
      </c>
    </row>
    <row r="249" spans="1:47" ht="33.75">
      <c r="A249" s="54">
        <v>250</v>
      </c>
      <c r="B249" s="54" t="s">
        <v>472</v>
      </c>
      <c r="C249" s="58" t="s">
        <v>473</v>
      </c>
      <c r="D249" s="79">
        <v>15</v>
      </c>
      <c r="E249" s="79">
        <v>21</v>
      </c>
      <c r="F249" s="80">
        <v>2123.98</v>
      </c>
      <c r="G249" s="80">
        <v>141.6</v>
      </c>
      <c r="H249" s="80">
        <v>2123.98</v>
      </c>
      <c r="I249" s="80" t="s">
        <v>28</v>
      </c>
      <c r="J249" s="80" t="s">
        <v>28</v>
      </c>
      <c r="K249" s="80">
        <v>118.9</v>
      </c>
      <c r="L249" s="73">
        <f t="shared" si="52"/>
        <v>107.65</v>
      </c>
      <c r="M249" s="73">
        <f t="shared" si="53"/>
        <v>182.99</v>
      </c>
      <c r="N249" s="72" t="str">
        <f t="shared" si="54"/>
        <v>0147</v>
      </c>
      <c r="O249" s="74">
        <f t="shared" si="55"/>
        <v>6</v>
      </c>
      <c r="P249" s="72">
        <f t="shared" si="56"/>
        <v>0</v>
      </c>
      <c r="Q249" s="74">
        <f t="shared" si="57"/>
        <v>15</v>
      </c>
      <c r="R249" s="72" t="str">
        <f t="shared" si="58"/>
        <v/>
      </c>
      <c r="S249" s="72" t="str">
        <f t="shared" si="59"/>
        <v/>
      </c>
      <c r="AF249" s="18">
        <v>1647.2429189573299</v>
      </c>
      <c r="AG249" s="18">
        <v>5.9827586206896601</v>
      </c>
      <c r="AI249" s="23">
        <f>'simulateur graphe PJ OQN'!$B$4</f>
        <v>1</v>
      </c>
      <c r="AJ249" s="24">
        <f t="shared" si="60"/>
        <v>182.99</v>
      </c>
      <c r="AK249" s="24">
        <f t="shared" si="61"/>
        <v>182.99</v>
      </c>
      <c r="AM249" t="str">
        <f t="shared" si="62"/>
        <v>ZONEBASSE</v>
      </c>
      <c r="AN249" t="str">
        <f t="shared" si="63"/>
        <v>HC</v>
      </c>
      <c r="AO249" s="20">
        <f t="shared" si="64"/>
        <v>182.99</v>
      </c>
      <c r="AP249" s="20">
        <f t="shared" si="65"/>
        <v>2123.98</v>
      </c>
      <c r="AQ249" s="20" t="str">
        <f t="shared" si="65"/>
        <v>.</v>
      </c>
      <c r="AR249" s="20" t="str">
        <f t="shared" si="65"/>
        <v>.</v>
      </c>
      <c r="AS249" s="20">
        <f t="shared" si="66"/>
        <v>-254.01999999999998</v>
      </c>
      <c r="AT249" s="20">
        <f t="shared" si="51"/>
        <v>747.22999999999956</v>
      </c>
      <c r="AU249" s="20">
        <f t="shared" si="67"/>
        <v>2123.98</v>
      </c>
    </row>
    <row r="250" spans="1:47" ht="33.75">
      <c r="A250" s="54">
        <v>251</v>
      </c>
      <c r="B250" s="54" t="s">
        <v>474</v>
      </c>
      <c r="C250" s="58" t="s">
        <v>475</v>
      </c>
      <c r="D250" s="79">
        <v>43</v>
      </c>
      <c r="E250" s="79">
        <v>49</v>
      </c>
      <c r="F250" s="80">
        <v>4859.8500000000004</v>
      </c>
      <c r="G250" s="80">
        <v>97.71</v>
      </c>
      <c r="H250" s="80">
        <v>4859.8500000000004</v>
      </c>
      <c r="I250" s="80" t="s">
        <v>28</v>
      </c>
      <c r="J250" s="80" t="s">
        <v>28</v>
      </c>
      <c r="K250" s="80">
        <v>118.9</v>
      </c>
      <c r="L250" s="73">
        <f>IFERROR(VLOOKUP(B250,$B$1326:$K$2467,6,0),"")</f>
        <v>107.65</v>
      </c>
      <c r="M250" s="73">
        <f t="shared" si="53"/>
        <v>182.99</v>
      </c>
      <c r="N250" s="72" t="str">
        <f t="shared" si="54"/>
        <v>0147</v>
      </c>
      <c r="O250" s="74">
        <f t="shared" si="55"/>
        <v>6</v>
      </c>
      <c r="P250" s="72">
        <f t="shared" si="56"/>
        <v>0</v>
      </c>
      <c r="Q250" s="74">
        <f t="shared" si="57"/>
        <v>43</v>
      </c>
      <c r="R250" s="72" t="str">
        <f t="shared" si="58"/>
        <v/>
      </c>
      <c r="S250" s="72" t="str">
        <f t="shared" si="59"/>
        <v/>
      </c>
      <c r="AF250" s="18">
        <v>3448.0745630340102</v>
      </c>
      <c r="AG250" s="18">
        <v>18.548387096774199</v>
      </c>
      <c r="AI250" s="23">
        <f>'simulateur graphe PJ OQN'!$B$4</f>
        <v>1</v>
      </c>
      <c r="AJ250" s="24">
        <f>IF(AN250="HDJ",AU250,IF(AM250="ZONE90",AT250,IF(AM250="ZONEBASSE",AO250,IF(AM250="ZONEFORF1",AP250,IF(AM250="ZONEFORF2",AQ250,IF(AM250="ZONEFORF3",AR250,AS250))))))</f>
        <v>182.99</v>
      </c>
      <c r="AK250" s="24">
        <f>AJ250/AI250</f>
        <v>182.99</v>
      </c>
      <c r="AM250" t="str">
        <f t="shared" si="62"/>
        <v>ZONEBASSE</v>
      </c>
      <c r="AN250" t="str">
        <f t="shared" si="63"/>
        <v>HC</v>
      </c>
      <c r="AO250" s="20">
        <f t="shared" si="64"/>
        <v>182.99</v>
      </c>
      <c r="AP250" s="20">
        <f t="shared" si="65"/>
        <v>4859.8500000000004</v>
      </c>
      <c r="AQ250" s="20" t="str">
        <f t="shared" si="65"/>
        <v>.</v>
      </c>
      <c r="AR250" s="20" t="str">
        <f t="shared" si="65"/>
        <v>.</v>
      </c>
      <c r="AS250" s="20">
        <f>IF(P250=1,J250+(AI250-E250)*K250,H250+(AI250-E250)*K250)</f>
        <v>-847.35000000000036</v>
      </c>
      <c r="AT250" s="20">
        <f>IF(P250=1,J250+(90-E250)*K250,H250+(90-E250)*K250)+(AI250-90)*L250</f>
        <v>153.89999999999964</v>
      </c>
      <c r="AU250" s="20">
        <f t="shared" si="67"/>
        <v>4859.8500000000004</v>
      </c>
    </row>
    <row r="251" spans="1:47" ht="22.5">
      <c r="A251" s="54">
        <v>252</v>
      </c>
      <c r="B251" s="54" t="s">
        <v>476</v>
      </c>
      <c r="C251" s="58" t="s">
        <v>477</v>
      </c>
      <c r="D251" s="79">
        <v>1</v>
      </c>
      <c r="E251" s="79">
        <v>1</v>
      </c>
      <c r="F251" s="80" t="s">
        <v>28</v>
      </c>
      <c r="G251" s="80" t="s">
        <v>28</v>
      </c>
      <c r="H251" s="80">
        <v>128.43</v>
      </c>
      <c r="I251" s="80" t="s">
        <v>28</v>
      </c>
      <c r="J251" s="80" t="s">
        <v>28</v>
      </c>
      <c r="K251" s="80" t="s">
        <v>28</v>
      </c>
      <c r="L251" s="73" t="str">
        <f t="shared" si="52"/>
        <v/>
      </c>
      <c r="M251" s="73" t="str">
        <f t="shared" si="53"/>
        <v/>
      </c>
      <c r="N251" s="72" t="str">
        <f t="shared" si="54"/>
        <v>0148</v>
      </c>
      <c r="O251" s="74">
        <f t="shared" si="55"/>
        <v>0</v>
      </c>
      <c r="P251" s="72">
        <f t="shared" si="56"/>
        <v>0</v>
      </c>
      <c r="Q251" s="74">
        <f t="shared" si="57"/>
        <v>1</v>
      </c>
      <c r="R251" s="72" t="str">
        <f t="shared" si="58"/>
        <v/>
      </c>
      <c r="S251" s="72" t="str">
        <f t="shared" si="59"/>
        <v/>
      </c>
      <c r="AF251" s="18">
        <v>3666.22491789685</v>
      </c>
      <c r="AG251" s="18">
        <v>14.509803921568601</v>
      </c>
      <c r="AI251" s="23">
        <f>'simulateur graphe PJ OQN'!$B$4</f>
        <v>1</v>
      </c>
      <c r="AJ251" s="24">
        <f t="shared" si="60"/>
        <v>128.43</v>
      </c>
      <c r="AK251" s="24">
        <f t="shared" si="61"/>
        <v>128.43</v>
      </c>
      <c r="AM251" t="str">
        <f t="shared" si="62"/>
        <v>ZONEHAUTE</v>
      </c>
      <c r="AN251" t="str">
        <f t="shared" si="63"/>
        <v>HDJ</v>
      </c>
      <c r="AO251" s="20" t="e">
        <f t="shared" si="64"/>
        <v>#VALUE!</v>
      </c>
      <c r="AP251" s="20">
        <f t="shared" si="65"/>
        <v>128.43</v>
      </c>
      <c r="AQ251" s="20" t="str">
        <f t="shared" si="65"/>
        <v>.</v>
      </c>
      <c r="AR251" s="20" t="str">
        <f t="shared" si="65"/>
        <v>.</v>
      </c>
      <c r="AS251" s="20" t="e">
        <f t="shared" si="66"/>
        <v>#VALUE!</v>
      </c>
      <c r="AT251" s="20" t="e">
        <f t="shared" ref="AT251:AT314" si="68">IF(P251=1,J251+(90-E251)*K251,H251+(90-E251)*K251)+(AI251-90)*L251</f>
        <v>#VALUE!</v>
      </c>
      <c r="AU251" s="20">
        <f t="shared" si="67"/>
        <v>128.43</v>
      </c>
    </row>
    <row r="252" spans="1:47" ht="22.5">
      <c r="A252" s="54">
        <v>253</v>
      </c>
      <c r="B252" s="54" t="s">
        <v>478</v>
      </c>
      <c r="C252" s="58" t="s">
        <v>479</v>
      </c>
      <c r="D252" s="79">
        <v>1</v>
      </c>
      <c r="E252" s="79">
        <v>1</v>
      </c>
      <c r="F252" s="80" t="s">
        <v>28</v>
      </c>
      <c r="G252" s="80" t="s">
        <v>28</v>
      </c>
      <c r="H252" s="80">
        <v>107.14</v>
      </c>
      <c r="I252" s="80" t="s">
        <v>28</v>
      </c>
      <c r="J252" s="80" t="s">
        <v>28</v>
      </c>
      <c r="K252" s="80" t="s">
        <v>28</v>
      </c>
      <c r="L252" s="73" t="str">
        <f t="shared" si="52"/>
        <v/>
      </c>
      <c r="M252" s="73" t="str">
        <f t="shared" si="53"/>
        <v/>
      </c>
      <c r="N252" s="72" t="str">
        <f t="shared" si="54"/>
        <v>0148</v>
      </c>
      <c r="O252" s="74">
        <f t="shared" si="55"/>
        <v>0</v>
      </c>
      <c r="P252" s="72">
        <f t="shared" si="56"/>
        <v>0</v>
      </c>
      <c r="Q252" s="74">
        <f t="shared" si="57"/>
        <v>1</v>
      </c>
      <c r="R252" s="72" t="str">
        <f t="shared" si="58"/>
        <v/>
      </c>
      <c r="S252" s="72" t="str">
        <f t="shared" si="59"/>
        <v/>
      </c>
      <c r="AF252" s="18">
        <v>4019.0236960043899</v>
      </c>
      <c r="AG252" s="18">
        <v>32.788135593220296</v>
      </c>
      <c r="AI252" s="23">
        <f>'simulateur graphe PJ OQN'!$B$4</f>
        <v>1</v>
      </c>
      <c r="AJ252" s="24">
        <f t="shared" si="60"/>
        <v>107.14</v>
      </c>
      <c r="AK252" s="24">
        <f t="shared" si="61"/>
        <v>107.14</v>
      </c>
      <c r="AM252" t="str">
        <f t="shared" si="62"/>
        <v>ZONEHAUTE</v>
      </c>
      <c r="AN252" t="str">
        <f t="shared" si="63"/>
        <v>HDJ</v>
      </c>
      <c r="AO252" s="20" t="e">
        <f t="shared" si="64"/>
        <v>#VALUE!</v>
      </c>
      <c r="AP252" s="20">
        <f t="shared" si="65"/>
        <v>107.14</v>
      </c>
      <c r="AQ252" s="20" t="str">
        <f t="shared" si="65"/>
        <v>.</v>
      </c>
      <c r="AR252" s="20" t="str">
        <f t="shared" si="65"/>
        <v>.</v>
      </c>
      <c r="AS252" s="20" t="e">
        <f t="shared" si="66"/>
        <v>#VALUE!</v>
      </c>
      <c r="AT252" s="20" t="e">
        <f t="shared" si="68"/>
        <v>#VALUE!</v>
      </c>
      <c r="AU252" s="20">
        <f t="shared" si="67"/>
        <v>107.14</v>
      </c>
    </row>
    <row r="253" spans="1:47" ht="22.5">
      <c r="A253" s="54">
        <v>254</v>
      </c>
      <c r="B253" s="54" t="s">
        <v>480</v>
      </c>
      <c r="C253" s="58" t="s">
        <v>481</v>
      </c>
      <c r="D253" s="79">
        <v>1</v>
      </c>
      <c r="E253" s="79">
        <v>1</v>
      </c>
      <c r="F253" s="80" t="s">
        <v>28</v>
      </c>
      <c r="G253" s="80" t="s">
        <v>28</v>
      </c>
      <c r="H253" s="80">
        <v>86.6</v>
      </c>
      <c r="I253" s="80" t="s">
        <v>28</v>
      </c>
      <c r="J253" s="80" t="s">
        <v>28</v>
      </c>
      <c r="K253" s="80" t="s">
        <v>28</v>
      </c>
      <c r="L253" s="73" t="str">
        <f t="shared" si="52"/>
        <v/>
      </c>
      <c r="M253" s="73" t="str">
        <f t="shared" si="53"/>
        <v/>
      </c>
      <c r="N253" s="72" t="str">
        <f t="shared" si="54"/>
        <v>0148</v>
      </c>
      <c r="O253" s="74">
        <f t="shared" si="55"/>
        <v>0</v>
      </c>
      <c r="P253" s="72">
        <f t="shared" si="56"/>
        <v>0</v>
      </c>
      <c r="Q253" s="74">
        <f t="shared" si="57"/>
        <v>1</v>
      </c>
      <c r="R253" s="72" t="str">
        <f t="shared" si="58"/>
        <v/>
      </c>
      <c r="S253" s="72" t="str">
        <f t="shared" si="59"/>
        <v/>
      </c>
      <c r="AF253" s="18">
        <v>8655.2604636487795</v>
      </c>
      <c r="AG253" s="18">
        <v>59.255555555555603</v>
      </c>
      <c r="AI253" s="23">
        <f>'simulateur graphe PJ OQN'!$B$4</f>
        <v>1</v>
      </c>
      <c r="AJ253" s="24">
        <f t="shared" si="60"/>
        <v>86.6</v>
      </c>
      <c r="AK253" s="24">
        <f t="shared" si="61"/>
        <v>86.6</v>
      </c>
      <c r="AM253" t="str">
        <f t="shared" si="62"/>
        <v>ZONEHAUTE</v>
      </c>
      <c r="AN253" t="str">
        <f t="shared" si="63"/>
        <v>HDJ</v>
      </c>
      <c r="AO253" s="20" t="e">
        <f t="shared" si="64"/>
        <v>#VALUE!</v>
      </c>
      <c r="AP253" s="20">
        <f t="shared" si="65"/>
        <v>86.6</v>
      </c>
      <c r="AQ253" s="20" t="str">
        <f t="shared" si="65"/>
        <v>.</v>
      </c>
      <c r="AR253" s="20" t="str">
        <f t="shared" si="65"/>
        <v>.</v>
      </c>
      <c r="AS253" s="20" t="e">
        <f t="shared" si="66"/>
        <v>#VALUE!</v>
      </c>
      <c r="AT253" s="20" t="e">
        <f t="shared" si="68"/>
        <v>#VALUE!</v>
      </c>
      <c r="AU253" s="20">
        <f t="shared" si="67"/>
        <v>86.6</v>
      </c>
    </row>
    <row r="254" spans="1:47" ht="33.75">
      <c r="A254" s="54">
        <v>255</v>
      </c>
      <c r="B254" s="54" t="s">
        <v>482</v>
      </c>
      <c r="C254" s="58" t="s">
        <v>483</v>
      </c>
      <c r="D254" s="79">
        <v>15</v>
      </c>
      <c r="E254" s="79">
        <v>35</v>
      </c>
      <c r="F254" s="80">
        <v>2292.15</v>
      </c>
      <c r="G254" s="80">
        <v>152.81</v>
      </c>
      <c r="H254" s="80">
        <v>2292.15</v>
      </c>
      <c r="I254" s="80">
        <v>3205.37</v>
      </c>
      <c r="J254" s="80">
        <v>4059.71</v>
      </c>
      <c r="K254" s="80">
        <v>109.55</v>
      </c>
      <c r="L254" s="73">
        <f t="shared" si="52"/>
        <v>129.19</v>
      </c>
      <c r="M254" s="73">
        <f t="shared" si="53"/>
        <v>146.13999999999999</v>
      </c>
      <c r="N254" s="72" t="str">
        <f t="shared" si="54"/>
        <v>0148</v>
      </c>
      <c r="O254" s="74">
        <f t="shared" si="55"/>
        <v>20</v>
      </c>
      <c r="P254" s="72">
        <f t="shared" si="56"/>
        <v>1</v>
      </c>
      <c r="Q254" s="74">
        <f t="shared" si="57"/>
        <v>15</v>
      </c>
      <c r="R254" s="72">
        <f t="shared" si="58"/>
        <v>22</v>
      </c>
      <c r="S254" s="72">
        <f t="shared" si="59"/>
        <v>29</v>
      </c>
      <c r="AF254" s="18">
        <v>454.62492790045502</v>
      </c>
      <c r="AG254" s="18" t="s">
        <v>28</v>
      </c>
      <c r="AI254" s="23">
        <f>'simulateur graphe PJ OQN'!$B$4</f>
        <v>1</v>
      </c>
      <c r="AJ254" s="24">
        <f t="shared" si="60"/>
        <v>146.13999999999999</v>
      </c>
      <c r="AK254" s="24">
        <f t="shared" si="61"/>
        <v>146.13999999999999</v>
      </c>
      <c r="AM254" t="str">
        <f t="shared" si="62"/>
        <v>ZONEBASSE</v>
      </c>
      <c r="AN254" t="str">
        <f t="shared" si="63"/>
        <v>HC</v>
      </c>
      <c r="AO254" s="20">
        <f t="shared" si="64"/>
        <v>146.13999999999999</v>
      </c>
      <c r="AP254" s="20">
        <f t="shared" si="65"/>
        <v>2292.15</v>
      </c>
      <c r="AQ254" s="20">
        <f t="shared" si="65"/>
        <v>3205.37</v>
      </c>
      <c r="AR254" s="20">
        <f t="shared" si="65"/>
        <v>4059.71</v>
      </c>
      <c r="AS254" s="20">
        <f t="shared" si="66"/>
        <v>335.01000000000022</v>
      </c>
      <c r="AT254" s="20">
        <f t="shared" si="68"/>
        <v>-1412.9500000000007</v>
      </c>
      <c r="AU254" s="20">
        <f t="shared" si="67"/>
        <v>2292.15</v>
      </c>
    </row>
    <row r="255" spans="1:47" ht="33.75">
      <c r="A255" s="54">
        <v>256</v>
      </c>
      <c r="B255" s="54" t="s">
        <v>484</v>
      </c>
      <c r="C255" s="58" t="s">
        <v>485</v>
      </c>
      <c r="D255" s="79">
        <v>15</v>
      </c>
      <c r="E255" s="79">
        <v>35</v>
      </c>
      <c r="F255" s="80">
        <v>2373.1799999999998</v>
      </c>
      <c r="G255" s="80">
        <v>158.21</v>
      </c>
      <c r="H255" s="80">
        <v>2373.1799999999998</v>
      </c>
      <c r="I255" s="80">
        <v>3331.39</v>
      </c>
      <c r="J255" s="80">
        <v>4342.51</v>
      </c>
      <c r="K255" s="80">
        <v>111.48</v>
      </c>
      <c r="L255" s="73">
        <f t="shared" si="52"/>
        <v>129.19</v>
      </c>
      <c r="M255" s="73">
        <f t="shared" si="53"/>
        <v>146.13999999999999</v>
      </c>
      <c r="N255" s="72" t="str">
        <f t="shared" si="54"/>
        <v>0148</v>
      </c>
      <c r="O255" s="74">
        <f t="shared" si="55"/>
        <v>20</v>
      </c>
      <c r="P255" s="72">
        <f t="shared" si="56"/>
        <v>1</v>
      </c>
      <c r="Q255" s="74">
        <f t="shared" si="57"/>
        <v>15</v>
      </c>
      <c r="R255" s="72">
        <f t="shared" si="58"/>
        <v>22</v>
      </c>
      <c r="S255" s="72">
        <f t="shared" si="59"/>
        <v>29</v>
      </c>
      <c r="AF255" s="18">
        <v>394.36914655249598</v>
      </c>
      <c r="AG255" s="18" t="s">
        <v>28</v>
      </c>
      <c r="AI255" s="23">
        <f>'simulateur graphe PJ OQN'!$B$4</f>
        <v>1</v>
      </c>
      <c r="AJ255" s="24">
        <f t="shared" si="60"/>
        <v>146.13999999999999</v>
      </c>
      <c r="AK255" s="24">
        <f t="shared" si="61"/>
        <v>146.13999999999999</v>
      </c>
      <c r="AM255" t="str">
        <f t="shared" si="62"/>
        <v>ZONEBASSE</v>
      </c>
      <c r="AN255" t="str">
        <f t="shared" si="63"/>
        <v>HC</v>
      </c>
      <c r="AO255" s="20">
        <f t="shared" si="64"/>
        <v>146.13999999999999</v>
      </c>
      <c r="AP255" s="20">
        <f t="shared" si="65"/>
        <v>2373.1799999999998</v>
      </c>
      <c r="AQ255" s="20">
        <f t="shared" si="65"/>
        <v>3331.39</v>
      </c>
      <c r="AR255" s="20">
        <f t="shared" si="65"/>
        <v>4342.51</v>
      </c>
      <c r="AS255" s="20">
        <f t="shared" si="66"/>
        <v>552.19000000000005</v>
      </c>
      <c r="AT255" s="20">
        <f t="shared" si="68"/>
        <v>-1024</v>
      </c>
      <c r="AU255" s="20">
        <f t="shared" si="67"/>
        <v>2373.1799999999998</v>
      </c>
    </row>
    <row r="256" spans="1:47" ht="45">
      <c r="A256" s="54">
        <v>257</v>
      </c>
      <c r="B256" s="54" t="s">
        <v>486</v>
      </c>
      <c r="C256" s="58" t="s">
        <v>487</v>
      </c>
      <c r="D256" s="79">
        <v>43</v>
      </c>
      <c r="E256" s="79">
        <v>49</v>
      </c>
      <c r="F256" s="80">
        <v>5511.01</v>
      </c>
      <c r="G256" s="80">
        <v>128.16</v>
      </c>
      <c r="H256" s="80">
        <v>5511.01</v>
      </c>
      <c r="I256" s="80" t="s">
        <v>28</v>
      </c>
      <c r="J256" s="80" t="s">
        <v>28</v>
      </c>
      <c r="K256" s="80">
        <v>119.8</v>
      </c>
      <c r="L256" s="73">
        <f t="shared" si="52"/>
        <v>129.19</v>
      </c>
      <c r="M256" s="73">
        <f t="shared" si="53"/>
        <v>146.13999999999999</v>
      </c>
      <c r="N256" s="72" t="str">
        <f t="shared" si="54"/>
        <v>0148</v>
      </c>
      <c r="O256" s="74">
        <f t="shared" si="55"/>
        <v>6</v>
      </c>
      <c r="P256" s="72">
        <f t="shared" si="56"/>
        <v>0</v>
      </c>
      <c r="Q256" s="74">
        <f t="shared" si="57"/>
        <v>43</v>
      </c>
      <c r="R256" s="72" t="str">
        <f t="shared" si="58"/>
        <v/>
      </c>
      <c r="S256" s="72" t="str">
        <f t="shared" si="59"/>
        <v/>
      </c>
      <c r="AF256" s="18">
        <v>253.74426442057199</v>
      </c>
      <c r="AG256" s="18" t="s">
        <v>28</v>
      </c>
      <c r="AI256" s="23">
        <f>'simulateur graphe PJ OQN'!$B$4</f>
        <v>1</v>
      </c>
      <c r="AJ256" s="24">
        <f t="shared" si="60"/>
        <v>146.13999999999999</v>
      </c>
      <c r="AK256" s="24">
        <f t="shared" si="61"/>
        <v>146.13999999999999</v>
      </c>
      <c r="AM256" t="str">
        <f t="shared" si="62"/>
        <v>ZONEBASSE</v>
      </c>
      <c r="AN256" t="str">
        <f t="shared" si="63"/>
        <v>HC</v>
      </c>
      <c r="AO256" s="20">
        <f t="shared" si="64"/>
        <v>146.13999999999999</v>
      </c>
      <c r="AP256" s="20">
        <f t="shared" si="65"/>
        <v>5511.01</v>
      </c>
      <c r="AQ256" s="20" t="str">
        <f t="shared" si="65"/>
        <v>.</v>
      </c>
      <c r="AR256" s="20" t="str">
        <f t="shared" si="65"/>
        <v>.</v>
      </c>
      <c r="AS256" s="20">
        <f t="shared" si="66"/>
        <v>-239.38999999999942</v>
      </c>
      <c r="AT256" s="20">
        <f t="shared" si="68"/>
        <v>-1075.0999999999985</v>
      </c>
      <c r="AU256" s="20">
        <f t="shared" si="67"/>
        <v>5511.01</v>
      </c>
    </row>
    <row r="257" spans="1:47" ht="45">
      <c r="A257" s="54">
        <v>258</v>
      </c>
      <c r="B257" s="54" t="s">
        <v>488</v>
      </c>
      <c r="C257" s="58" t="s">
        <v>489</v>
      </c>
      <c r="D257" s="79">
        <v>57</v>
      </c>
      <c r="E257" s="79">
        <v>63</v>
      </c>
      <c r="F257" s="80">
        <v>7241.11</v>
      </c>
      <c r="G257" s="80">
        <v>123.58</v>
      </c>
      <c r="H257" s="80">
        <v>7241.11</v>
      </c>
      <c r="I257" s="80" t="s">
        <v>28</v>
      </c>
      <c r="J257" s="80" t="s">
        <v>28</v>
      </c>
      <c r="K257" s="80">
        <v>120.8</v>
      </c>
      <c r="L257" s="73">
        <f t="shared" si="52"/>
        <v>129.19</v>
      </c>
      <c r="M257" s="73">
        <f t="shared" si="53"/>
        <v>146.13999999999999</v>
      </c>
      <c r="N257" s="72" t="str">
        <f t="shared" si="54"/>
        <v>0148</v>
      </c>
      <c r="O257" s="74">
        <f t="shared" si="55"/>
        <v>6</v>
      </c>
      <c r="P257" s="72">
        <f t="shared" si="56"/>
        <v>0</v>
      </c>
      <c r="Q257" s="74">
        <f t="shared" si="57"/>
        <v>57</v>
      </c>
      <c r="R257" s="72" t="str">
        <f t="shared" si="58"/>
        <v/>
      </c>
      <c r="S257" s="72" t="str">
        <f t="shared" si="59"/>
        <v/>
      </c>
      <c r="AF257" s="18">
        <v>7356.6043467423297</v>
      </c>
      <c r="AG257" s="18">
        <v>38.350719424460401</v>
      </c>
      <c r="AI257" s="23">
        <f>'simulateur graphe PJ OQN'!$B$4</f>
        <v>1</v>
      </c>
      <c r="AJ257" s="24">
        <f t="shared" si="60"/>
        <v>146.13999999999999</v>
      </c>
      <c r="AK257" s="24">
        <f t="shared" si="61"/>
        <v>146.13999999999999</v>
      </c>
      <c r="AM257" t="str">
        <f t="shared" si="62"/>
        <v>ZONEBASSE</v>
      </c>
      <c r="AN257" t="str">
        <f t="shared" si="63"/>
        <v>HC</v>
      </c>
      <c r="AO257" s="20">
        <f t="shared" si="64"/>
        <v>146.13999999999999</v>
      </c>
      <c r="AP257" s="20">
        <f t="shared" si="65"/>
        <v>7241.11</v>
      </c>
      <c r="AQ257" s="20" t="str">
        <f t="shared" si="65"/>
        <v>.</v>
      </c>
      <c r="AR257" s="20" t="str">
        <f t="shared" si="65"/>
        <v>.</v>
      </c>
      <c r="AS257" s="20">
        <f t="shared" si="66"/>
        <v>-248.48999999999978</v>
      </c>
      <c r="AT257" s="20">
        <f t="shared" si="68"/>
        <v>-995.20000000000073</v>
      </c>
      <c r="AU257" s="20">
        <f t="shared" si="67"/>
        <v>7241.11</v>
      </c>
    </row>
    <row r="258" spans="1:47" ht="45">
      <c r="A258" s="54">
        <v>259</v>
      </c>
      <c r="B258" s="54" t="s">
        <v>490</v>
      </c>
      <c r="C258" s="58" t="s">
        <v>491</v>
      </c>
      <c r="D258" s="79">
        <v>64</v>
      </c>
      <c r="E258" s="79">
        <v>70</v>
      </c>
      <c r="F258" s="80">
        <v>9459.67</v>
      </c>
      <c r="G258" s="80">
        <v>147.81</v>
      </c>
      <c r="H258" s="80">
        <v>9459.67</v>
      </c>
      <c r="I258" s="80" t="s">
        <v>28</v>
      </c>
      <c r="J258" s="80" t="s">
        <v>28</v>
      </c>
      <c r="K258" s="80">
        <v>143.06</v>
      </c>
      <c r="L258" s="73">
        <f t="shared" si="52"/>
        <v>129.19</v>
      </c>
      <c r="M258" s="73">
        <f t="shared" si="53"/>
        <v>146.13999999999999</v>
      </c>
      <c r="N258" s="72" t="str">
        <f t="shared" si="54"/>
        <v>0148</v>
      </c>
      <c r="O258" s="74">
        <f t="shared" si="55"/>
        <v>6</v>
      </c>
      <c r="P258" s="72">
        <f t="shared" si="56"/>
        <v>0</v>
      </c>
      <c r="Q258" s="74">
        <f t="shared" si="57"/>
        <v>64</v>
      </c>
      <c r="R258" s="72" t="str">
        <f t="shared" si="58"/>
        <v/>
      </c>
      <c r="S258" s="72" t="str">
        <f t="shared" si="59"/>
        <v/>
      </c>
      <c r="AF258" s="18">
        <v>9284.2569035618908</v>
      </c>
      <c r="AG258" s="18">
        <v>46.585034013605501</v>
      </c>
      <c r="AI258" s="23">
        <f>'simulateur graphe PJ OQN'!$B$4</f>
        <v>1</v>
      </c>
      <c r="AJ258" s="24">
        <f t="shared" si="60"/>
        <v>146.13999999999999</v>
      </c>
      <c r="AK258" s="24">
        <f t="shared" si="61"/>
        <v>146.13999999999999</v>
      </c>
      <c r="AM258" t="str">
        <f t="shared" si="62"/>
        <v>ZONEBASSE</v>
      </c>
      <c r="AN258" t="str">
        <f t="shared" si="63"/>
        <v>HC</v>
      </c>
      <c r="AO258" s="20">
        <f t="shared" si="64"/>
        <v>146.13999999999999</v>
      </c>
      <c r="AP258" s="20">
        <f t="shared" si="65"/>
        <v>9459.67</v>
      </c>
      <c r="AQ258" s="20" t="str">
        <f t="shared" si="65"/>
        <v>.</v>
      </c>
      <c r="AR258" s="20" t="str">
        <f t="shared" si="65"/>
        <v>.</v>
      </c>
      <c r="AS258" s="20">
        <f t="shared" si="66"/>
        <v>-411.46999999999935</v>
      </c>
      <c r="AT258" s="20">
        <f t="shared" si="68"/>
        <v>822.95999999999913</v>
      </c>
      <c r="AU258" s="20">
        <f t="shared" si="67"/>
        <v>9459.67</v>
      </c>
    </row>
    <row r="259" spans="1:47" ht="45">
      <c r="A259" s="54">
        <v>260</v>
      </c>
      <c r="B259" s="54" t="s">
        <v>492</v>
      </c>
      <c r="C259" s="58" t="s">
        <v>493</v>
      </c>
      <c r="D259" s="79">
        <v>78</v>
      </c>
      <c r="E259" s="79">
        <v>84</v>
      </c>
      <c r="F259" s="80">
        <v>11733.12</v>
      </c>
      <c r="G259" s="80">
        <v>150.41999999999999</v>
      </c>
      <c r="H259" s="80">
        <v>11733.12</v>
      </c>
      <c r="I259" s="80" t="s">
        <v>28</v>
      </c>
      <c r="J259" s="80" t="s">
        <v>28</v>
      </c>
      <c r="K259" s="80">
        <v>143.96</v>
      </c>
      <c r="L259" s="73">
        <f t="shared" si="52"/>
        <v>129.19</v>
      </c>
      <c r="M259" s="73">
        <f t="shared" si="53"/>
        <v>146.13999999999999</v>
      </c>
      <c r="N259" s="72" t="str">
        <f t="shared" si="54"/>
        <v>0148</v>
      </c>
      <c r="O259" s="74">
        <f t="shared" si="55"/>
        <v>6</v>
      </c>
      <c r="P259" s="72">
        <f t="shared" si="56"/>
        <v>0</v>
      </c>
      <c r="Q259" s="74">
        <f t="shared" si="57"/>
        <v>78</v>
      </c>
      <c r="R259" s="72" t="str">
        <f t="shared" si="58"/>
        <v/>
      </c>
      <c r="S259" s="72" t="str">
        <f t="shared" si="59"/>
        <v/>
      </c>
      <c r="AF259" s="18">
        <v>9896.7786576243798</v>
      </c>
      <c r="AG259" s="18">
        <v>50.224963715529803</v>
      </c>
      <c r="AI259" s="23">
        <f>'simulateur graphe PJ OQN'!$B$4</f>
        <v>1</v>
      </c>
      <c r="AJ259" s="24">
        <f t="shared" si="60"/>
        <v>146.13999999999999</v>
      </c>
      <c r="AK259" s="24">
        <f t="shared" si="61"/>
        <v>146.13999999999999</v>
      </c>
      <c r="AM259" t="str">
        <f t="shared" si="62"/>
        <v>ZONEBASSE</v>
      </c>
      <c r="AN259" t="str">
        <f t="shared" si="63"/>
        <v>HC</v>
      </c>
      <c r="AO259" s="20">
        <f t="shared" si="64"/>
        <v>146.13999999999999</v>
      </c>
      <c r="AP259" s="20">
        <f t="shared" si="65"/>
        <v>11733.12</v>
      </c>
      <c r="AQ259" s="20" t="str">
        <f t="shared" si="65"/>
        <v>.</v>
      </c>
      <c r="AR259" s="20" t="str">
        <f t="shared" si="65"/>
        <v>.</v>
      </c>
      <c r="AS259" s="20">
        <f t="shared" si="66"/>
        <v>-215.55999999999949</v>
      </c>
      <c r="AT259" s="20">
        <f t="shared" si="68"/>
        <v>1098.9700000000012</v>
      </c>
      <c r="AU259" s="20">
        <f t="shared" si="67"/>
        <v>11733.12</v>
      </c>
    </row>
    <row r="260" spans="1:47" ht="33.75">
      <c r="A260" s="54">
        <v>261</v>
      </c>
      <c r="B260" s="54" t="s">
        <v>494</v>
      </c>
      <c r="C260" s="58" t="s">
        <v>495</v>
      </c>
      <c r="D260" s="79">
        <v>8</v>
      </c>
      <c r="E260" s="79">
        <v>28</v>
      </c>
      <c r="F260" s="80">
        <v>1176.81</v>
      </c>
      <c r="G260" s="80">
        <v>147.1</v>
      </c>
      <c r="H260" s="80">
        <v>1176.81</v>
      </c>
      <c r="I260" s="80">
        <v>1921.11</v>
      </c>
      <c r="J260" s="80">
        <v>2590.89</v>
      </c>
      <c r="K260" s="80">
        <v>88.03</v>
      </c>
      <c r="L260" s="73">
        <f t="shared" ref="L260:L323" si="69">IFERROR(VLOOKUP(B260,$B$1326:$K$2467,6,0),"")</f>
        <v>113.08</v>
      </c>
      <c r="M260" s="73">
        <f t="shared" ref="M260:M323" si="70">IFERROR(VLOOKUP($B260,$B$2468:$K$3603,6,0),"")</f>
        <v>146.13999999999999</v>
      </c>
      <c r="N260" s="72" t="str">
        <f t="shared" ref="N260:N323" si="71">LEFT(B260,4)</f>
        <v>0148</v>
      </c>
      <c r="O260" s="74">
        <f t="shared" ref="O260:O323" si="72">E260-D260</f>
        <v>20</v>
      </c>
      <c r="P260" s="72">
        <f t="shared" ref="P260:P323" si="73">IF(O260=20,1,0)</f>
        <v>1</v>
      </c>
      <c r="Q260" s="74">
        <f t="shared" ref="Q260:Q323" si="74">D260</f>
        <v>8</v>
      </c>
      <c r="R260" s="72">
        <f t="shared" ref="R260:R323" si="75">IF(P260=1,Q260+7,"")</f>
        <v>15</v>
      </c>
      <c r="S260" s="72">
        <f t="shared" ref="S260:S323" si="76">IF(P260=1,Q260+14,"")</f>
        <v>22</v>
      </c>
      <c r="AF260" s="18">
        <v>12309.6816661457</v>
      </c>
      <c r="AG260" s="18">
        <v>62.131438721136803</v>
      </c>
      <c r="AI260" s="23">
        <f>'simulateur graphe PJ OQN'!$B$4</f>
        <v>1</v>
      </c>
      <c r="AJ260" s="24">
        <f t="shared" ref="AJ260:AJ323" si="77">IF(AN260="HDJ",AU260,IF(AM260="ZONE90",AT260,IF(AM260="ZONEBASSE",AO260,IF(AM260="ZONEFORF1",AP260,IF(AM260="ZONEFORF2",AQ260,IF(AM260="ZONEFORF3",AR260,AS260))))))</f>
        <v>146.13999999999999</v>
      </c>
      <c r="AK260" s="24">
        <f t="shared" ref="AK260:AK323" si="78">AJ260/AI260</f>
        <v>146.13999999999999</v>
      </c>
      <c r="AM260" t="str">
        <f t="shared" ref="AM260:AM323" si="79">IF(AI260&gt;90,"ZONE90",IF(P260=1,IF(AI260&lt;D260,"ZONEBASSE",IF(AI260&lt;R260,"ZONEFORF1",IF(AI260&lt;S260,"ZONEFORF2",IF(AI260&lt;E260,"ZONEFORF3","ZONEHAUTE")))),IF(AI260&lt;D260,"ZONEBASSE",IF(AI260&lt;E260,"ZONEFORF1","ZONEHAUTE"))))</f>
        <v>ZONEBASSE</v>
      </c>
      <c r="AN260" t="str">
        <f t="shared" ref="AN260:AN323" si="80">IF(RIGHT(B260,1)="0","HDJ","HC")</f>
        <v>HC</v>
      </c>
      <c r="AO260" s="20">
        <f t="shared" ref="AO260:AO323" si="81">IF(AI260&lt;8,M260*AI260,F260-(D260-AI260)*G260)</f>
        <v>146.13999999999999</v>
      </c>
      <c r="AP260" s="20">
        <f t="shared" ref="AP260:AR323" si="82">H260</f>
        <v>1176.81</v>
      </c>
      <c r="AQ260" s="20">
        <f t="shared" si="82"/>
        <v>1921.11</v>
      </c>
      <c r="AR260" s="20">
        <f t="shared" si="82"/>
        <v>2590.89</v>
      </c>
      <c r="AS260" s="20">
        <f t="shared" ref="AS260:AS323" si="83">IF(P260=1,J260+(AI260-E260)*K260,H260+(AI260-E260)*K260)</f>
        <v>214.07999999999993</v>
      </c>
      <c r="AT260" s="20">
        <f t="shared" si="68"/>
        <v>-2015.369999999999</v>
      </c>
      <c r="AU260" s="20">
        <f t="shared" ref="AU260:AU323" si="84">AI260*H260</f>
        <v>1176.81</v>
      </c>
    </row>
    <row r="261" spans="1:47" ht="33.75">
      <c r="A261" s="54">
        <v>262</v>
      </c>
      <c r="B261" s="54" t="s">
        <v>496</v>
      </c>
      <c r="C261" s="58" t="s">
        <v>497</v>
      </c>
      <c r="D261" s="79">
        <v>8</v>
      </c>
      <c r="E261" s="79">
        <v>28</v>
      </c>
      <c r="F261" s="80">
        <v>1319.64</v>
      </c>
      <c r="G261" s="80">
        <v>164.96</v>
      </c>
      <c r="H261" s="80">
        <v>1319.64</v>
      </c>
      <c r="I261" s="80">
        <v>2312.29</v>
      </c>
      <c r="J261" s="80">
        <v>3306.17</v>
      </c>
      <c r="K261" s="80">
        <v>107.36</v>
      </c>
      <c r="L261" s="73">
        <f t="shared" si="69"/>
        <v>113.08</v>
      </c>
      <c r="M261" s="73">
        <f t="shared" si="70"/>
        <v>146.13999999999999</v>
      </c>
      <c r="N261" s="72" t="str">
        <f t="shared" si="71"/>
        <v>0148</v>
      </c>
      <c r="O261" s="74">
        <f t="shared" si="72"/>
        <v>20</v>
      </c>
      <c r="P261" s="72">
        <f t="shared" si="73"/>
        <v>1</v>
      </c>
      <c r="Q261" s="74">
        <f t="shared" si="74"/>
        <v>8</v>
      </c>
      <c r="R261" s="72">
        <f t="shared" si="75"/>
        <v>15</v>
      </c>
      <c r="S261" s="72">
        <f t="shared" si="76"/>
        <v>22</v>
      </c>
      <c r="AF261" s="18">
        <v>15446.5061779998</v>
      </c>
      <c r="AG261" s="18">
        <v>66.811926605504595</v>
      </c>
      <c r="AI261" s="23">
        <f>'simulateur graphe PJ OQN'!$B$4</f>
        <v>1</v>
      </c>
      <c r="AJ261" s="24">
        <f t="shared" si="77"/>
        <v>146.13999999999999</v>
      </c>
      <c r="AK261" s="24">
        <f t="shared" si="78"/>
        <v>146.13999999999999</v>
      </c>
      <c r="AM261" t="str">
        <f t="shared" si="79"/>
        <v>ZONEBASSE</v>
      </c>
      <c r="AN261" t="str">
        <f t="shared" si="80"/>
        <v>HC</v>
      </c>
      <c r="AO261" s="20">
        <f t="shared" si="81"/>
        <v>146.13999999999999</v>
      </c>
      <c r="AP261" s="20">
        <f t="shared" si="82"/>
        <v>1319.64</v>
      </c>
      <c r="AQ261" s="20">
        <f t="shared" si="82"/>
        <v>2312.29</v>
      </c>
      <c r="AR261" s="20">
        <f t="shared" si="82"/>
        <v>3306.17</v>
      </c>
      <c r="AS261" s="20">
        <f t="shared" si="83"/>
        <v>407.45000000000027</v>
      </c>
      <c r="AT261" s="20">
        <f t="shared" si="68"/>
        <v>-101.6299999999992</v>
      </c>
      <c r="AU261" s="20">
        <f t="shared" si="84"/>
        <v>1319.64</v>
      </c>
    </row>
    <row r="262" spans="1:47" ht="33.75">
      <c r="A262" s="54">
        <v>263</v>
      </c>
      <c r="B262" s="54" t="s">
        <v>498</v>
      </c>
      <c r="C262" s="58" t="s">
        <v>499</v>
      </c>
      <c r="D262" s="79">
        <v>15</v>
      </c>
      <c r="E262" s="79">
        <v>35</v>
      </c>
      <c r="F262" s="80">
        <v>1830.33</v>
      </c>
      <c r="G262" s="80">
        <v>122.02</v>
      </c>
      <c r="H262" s="80">
        <v>1830.33</v>
      </c>
      <c r="I262" s="80">
        <v>2528.52</v>
      </c>
      <c r="J262" s="80">
        <v>3270.54</v>
      </c>
      <c r="K262" s="80">
        <v>88.32</v>
      </c>
      <c r="L262" s="73">
        <f t="shared" si="69"/>
        <v>113.08</v>
      </c>
      <c r="M262" s="73">
        <f t="shared" si="70"/>
        <v>146.13999999999999</v>
      </c>
      <c r="N262" s="72" t="str">
        <f t="shared" si="71"/>
        <v>0148</v>
      </c>
      <c r="O262" s="74">
        <f t="shared" si="72"/>
        <v>20</v>
      </c>
      <c r="P262" s="72">
        <f t="shared" si="73"/>
        <v>1</v>
      </c>
      <c r="Q262" s="74">
        <f t="shared" si="74"/>
        <v>15</v>
      </c>
      <c r="R262" s="72">
        <f t="shared" si="75"/>
        <v>22</v>
      </c>
      <c r="S262" s="72">
        <f t="shared" si="76"/>
        <v>29</v>
      </c>
      <c r="AF262" s="18">
        <v>23447.037204907101</v>
      </c>
      <c r="AG262" s="18">
        <v>101.961414790997</v>
      </c>
      <c r="AI262" s="23">
        <f>'simulateur graphe PJ OQN'!$B$4</f>
        <v>1</v>
      </c>
      <c r="AJ262" s="24">
        <f t="shared" si="77"/>
        <v>146.13999999999999</v>
      </c>
      <c r="AK262" s="24">
        <f t="shared" si="78"/>
        <v>146.13999999999999</v>
      </c>
      <c r="AM262" t="str">
        <f t="shared" si="79"/>
        <v>ZONEBASSE</v>
      </c>
      <c r="AN262" t="str">
        <f t="shared" si="80"/>
        <v>HC</v>
      </c>
      <c r="AO262" s="20">
        <f t="shared" si="81"/>
        <v>146.13999999999999</v>
      </c>
      <c r="AP262" s="20">
        <f t="shared" si="82"/>
        <v>1830.33</v>
      </c>
      <c r="AQ262" s="20">
        <f t="shared" si="82"/>
        <v>2528.52</v>
      </c>
      <c r="AR262" s="20">
        <f t="shared" si="82"/>
        <v>3270.54</v>
      </c>
      <c r="AS262" s="20">
        <f t="shared" si="83"/>
        <v>267.66000000000031</v>
      </c>
      <c r="AT262" s="20">
        <f t="shared" si="68"/>
        <v>-1935.9799999999996</v>
      </c>
      <c r="AU262" s="20">
        <f t="shared" si="84"/>
        <v>1830.33</v>
      </c>
    </row>
    <row r="263" spans="1:47" ht="33.75">
      <c r="A263" s="54">
        <v>264</v>
      </c>
      <c r="B263" s="54" t="s">
        <v>500</v>
      </c>
      <c r="C263" s="58" t="s">
        <v>501</v>
      </c>
      <c r="D263" s="79">
        <v>36</v>
      </c>
      <c r="E263" s="79">
        <v>42</v>
      </c>
      <c r="F263" s="80">
        <v>4031.02</v>
      </c>
      <c r="G263" s="80">
        <v>104.79</v>
      </c>
      <c r="H263" s="80">
        <v>4031.02</v>
      </c>
      <c r="I263" s="80" t="s">
        <v>28</v>
      </c>
      <c r="J263" s="80" t="s">
        <v>28</v>
      </c>
      <c r="K263" s="80">
        <v>101.66</v>
      </c>
      <c r="L263" s="73">
        <f t="shared" si="69"/>
        <v>113.08</v>
      </c>
      <c r="M263" s="73">
        <f t="shared" si="70"/>
        <v>146.13999999999999</v>
      </c>
      <c r="N263" s="72" t="str">
        <f t="shared" si="71"/>
        <v>0148</v>
      </c>
      <c r="O263" s="74">
        <f t="shared" si="72"/>
        <v>6</v>
      </c>
      <c r="P263" s="72">
        <f t="shared" si="73"/>
        <v>0</v>
      </c>
      <c r="Q263" s="74">
        <f t="shared" si="74"/>
        <v>36</v>
      </c>
      <c r="R263" s="72" t="str">
        <f t="shared" si="75"/>
        <v/>
      </c>
      <c r="S263" s="72" t="str">
        <f t="shared" si="76"/>
        <v/>
      </c>
      <c r="AF263" s="18">
        <v>4311.0602315327196</v>
      </c>
      <c r="AG263" s="18">
        <v>28.5292096219931</v>
      </c>
      <c r="AI263" s="23">
        <f>'simulateur graphe PJ OQN'!$B$4</f>
        <v>1</v>
      </c>
      <c r="AJ263" s="24">
        <f t="shared" si="77"/>
        <v>146.13999999999999</v>
      </c>
      <c r="AK263" s="24">
        <f t="shared" si="78"/>
        <v>146.13999999999999</v>
      </c>
      <c r="AM263" t="str">
        <f t="shared" si="79"/>
        <v>ZONEBASSE</v>
      </c>
      <c r="AN263" t="str">
        <f t="shared" si="80"/>
        <v>HC</v>
      </c>
      <c r="AO263" s="20">
        <f t="shared" si="81"/>
        <v>146.13999999999999</v>
      </c>
      <c r="AP263" s="20">
        <f t="shared" si="82"/>
        <v>4031.02</v>
      </c>
      <c r="AQ263" s="20" t="str">
        <f t="shared" si="82"/>
        <v>.</v>
      </c>
      <c r="AR263" s="20" t="str">
        <f t="shared" si="82"/>
        <v>.</v>
      </c>
      <c r="AS263" s="20">
        <f t="shared" si="83"/>
        <v>-137.03999999999951</v>
      </c>
      <c r="AT263" s="20">
        <f t="shared" si="68"/>
        <v>-1153.4199999999983</v>
      </c>
      <c r="AU263" s="20">
        <f t="shared" si="84"/>
        <v>4031.02</v>
      </c>
    </row>
    <row r="264" spans="1:47" ht="33.75">
      <c r="A264" s="54">
        <v>265</v>
      </c>
      <c r="B264" s="54" t="s">
        <v>502</v>
      </c>
      <c r="C264" s="58" t="s">
        <v>503</v>
      </c>
      <c r="D264" s="79">
        <v>43</v>
      </c>
      <c r="E264" s="79">
        <v>49</v>
      </c>
      <c r="F264" s="80">
        <v>5225.24</v>
      </c>
      <c r="G264" s="80">
        <v>121.52</v>
      </c>
      <c r="H264" s="80">
        <v>5225.24</v>
      </c>
      <c r="I264" s="80" t="s">
        <v>28</v>
      </c>
      <c r="J264" s="80" t="s">
        <v>28</v>
      </c>
      <c r="K264" s="80">
        <v>113.51</v>
      </c>
      <c r="L264" s="73">
        <f t="shared" si="69"/>
        <v>113.08</v>
      </c>
      <c r="M264" s="73">
        <f t="shared" si="70"/>
        <v>146.13999999999999</v>
      </c>
      <c r="N264" s="72" t="str">
        <f t="shared" si="71"/>
        <v>0148</v>
      </c>
      <c r="O264" s="74">
        <f t="shared" si="72"/>
        <v>6</v>
      </c>
      <c r="P264" s="72">
        <f t="shared" si="73"/>
        <v>0</v>
      </c>
      <c r="Q264" s="74">
        <f t="shared" si="74"/>
        <v>43</v>
      </c>
      <c r="R264" s="72" t="str">
        <f t="shared" si="75"/>
        <v/>
      </c>
      <c r="S264" s="72" t="str">
        <f t="shared" si="76"/>
        <v/>
      </c>
      <c r="AF264" s="18">
        <v>6754.1736687783005</v>
      </c>
      <c r="AG264" s="18">
        <v>38.3516483516484</v>
      </c>
      <c r="AI264" s="23">
        <f>'simulateur graphe PJ OQN'!$B$4</f>
        <v>1</v>
      </c>
      <c r="AJ264" s="24">
        <f t="shared" si="77"/>
        <v>146.13999999999999</v>
      </c>
      <c r="AK264" s="24">
        <f t="shared" si="78"/>
        <v>146.13999999999999</v>
      </c>
      <c r="AM264" t="str">
        <f t="shared" si="79"/>
        <v>ZONEBASSE</v>
      </c>
      <c r="AN264" t="str">
        <f t="shared" si="80"/>
        <v>HC</v>
      </c>
      <c r="AO264" s="20">
        <f t="shared" si="81"/>
        <v>146.13999999999999</v>
      </c>
      <c r="AP264" s="20">
        <f t="shared" si="82"/>
        <v>5225.24</v>
      </c>
      <c r="AQ264" s="20" t="str">
        <f t="shared" si="82"/>
        <v>.</v>
      </c>
      <c r="AR264" s="20" t="str">
        <f t="shared" si="82"/>
        <v>.</v>
      </c>
      <c r="AS264" s="20">
        <f t="shared" si="83"/>
        <v>-223.24000000000069</v>
      </c>
      <c r="AT264" s="20">
        <f t="shared" si="68"/>
        <v>-184.96999999999935</v>
      </c>
      <c r="AU264" s="20">
        <f t="shared" si="84"/>
        <v>5225.24</v>
      </c>
    </row>
    <row r="265" spans="1:47" ht="33.75">
      <c r="A265" s="54">
        <v>266</v>
      </c>
      <c r="B265" s="54" t="s">
        <v>504</v>
      </c>
      <c r="C265" s="58" t="s">
        <v>505</v>
      </c>
      <c r="D265" s="79">
        <v>64</v>
      </c>
      <c r="E265" s="79">
        <v>70</v>
      </c>
      <c r="F265" s="80">
        <v>8522.2999999999993</v>
      </c>
      <c r="G265" s="80">
        <v>133.16</v>
      </c>
      <c r="H265" s="80">
        <v>8522.2999999999993</v>
      </c>
      <c r="I265" s="80" t="s">
        <v>28</v>
      </c>
      <c r="J265" s="80" t="s">
        <v>28</v>
      </c>
      <c r="K265" s="80">
        <v>125.75</v>
      </c>
      <c r="L265" s="73">
        <f t="shared" si="69"/>
        <v>113.08</v>
      </c>
      <c r="M265" s="73">
        <f t="shared" si="70"/>
        <v>146.13999999999999</v>
      </c>
      <c r="N265" s="72" t="str">
        <f t="shared" si="71"/>
        <v>0148</v>
      </c>
      <c r="O265" s="74">
        <f t="shared" si="72"/>
        <v>6</v>
      </c>
      <c r="P265" s="72">
        <f t="shared" si="73"/>
        <v>0</v>
      </c>
      <c r="Q265" s="74">
        <f t="shared" si="74"/>
        <v>64</v>
      </c>
      <c r="R265" s="72" t="str">
        <f t="shared" si="75"/>
        <v/>
      </c>
      <c r="S265" s="72" t="str">
        <f t="shared" si="76"/>
        <v/>
      </c>
      <c r="AF265" s="18">
        <v>5362.3649552746001</v>
      </c>
      <c r="AG265" s="18">
        <v>33.932153392330399</v>
      </c>
      <c r="AI265" s="23">
        <f>'simulateur graphe PJ OQN'!$B$4</f>
        <v>1</v>
      </c>
      <c r="AJ265" s="24">
        <f t="shared" si="77"/>
        <v>146.13999999999999</v>
      </c>
      <c r="AK265" s="24">
        <f t="shared" si="78"/>
        <v>146.13999999999999</v>
      </c>
      <c r="AM265" t="str">
        <f t="shared" si="79"/>
        <v>ZONEBASSE</v>
      </c>
      <c r="AN265" t="str">
        <f t="shared" si="80"/>
        <v>HC</v>
      </c>
      <c r="AO265" s="20">
        <f t="shared" si="81"/>
        <v>146.13999999999999</v>
      </c>
      <c r="AP265" s="20">
        <f t="shared" si="82"/>
        <v>8522.2999999999993</v>
      </c>
      <c r="AQ265" s="20" t="str">
        <f t="shared" si="82"/>
        <v>.</v>
      </c>
      <c r="AR265" s="20" t="str">
        <f t="shared" si="82"/>
        <v>.</v>
      </c>
      <c r="AS265" s="20">
        <f t="shared" si="83"/>
        <v>-154.45000000000073</v>
      </c>
      <c r="AT265" s="20">
        <f t="shared" si="68"/>
        <v>973.18000000000029</v>
      </c>
      <c r="AU265" s="20">
        <f t="shared" si="84"/>
        <v>8522.2999999999993</v>
      </c>
    </row>
    <row r="266" spans="1:47" ht="33.75">
      <c r="A266" s="54">
        <v>267</v>
      </c>
      <c r="B266" s="54" t="s">
        <v>506</v>
      </c>
      <c r="C266" s="58" t="s">
        <v>507</v>
      </c>
      <c r="D266" s="79">
        <v>8</v>
      </c>
      <c r="E266" s="79">
        <v>28</v>
      </c>
      <c r="F266" s="80">
        <v>1118.02</v>
      </c>
      <c r="G266" s="80">
        <v>139.75</v>
      </c>
      <c r="H266" s="80">
        <v>1118.02</v>
      </c>
      <c r="I266" s="80">
        <v>1807.1</v>
      </c>
      <c r="J266" s="80">
        <v>2664.19</v>
      </c>
      <c r="K266" s="80">
        <v>93.75</v>
      </c>
      <c r="L266" s="73">
        <f t="shared" si="69"/>
        <v>97.69</v>
      </c>
      <c r="M266" s="73">
        <f t="shared" si="70"/>
        <v>146.13999999999999</v>
      </c>
      <c r="N266" s="72" t="str">
        <f t="shared" si="71"/>
        <v>0148</v>
      </c>
      <c r="O266" s="74">
        <f t="shared" si="72"/>
        <v>20</v>
      </c>
      <c r="P266" s="72">
        <f t="shared" si="73"/>
        <v>1</v>
      </c>
      <c r="Q266" s="74">
        <f t="shared" si="74"/>
        <v>8</v>
      </c>
      <c r="R266" s="72">
        <f t="shared" si="75"/>
        <v>15</v>
      </c>
      <c r="S266" s="72">
        <f t="shared" si="76"/>
        <v>22</v>
      </c>
      <c r="AF266" s="18">
        <v>8741.6684474645808</v>
      </c>
      <c r="AG266" s="18">
        <v>46.538860103627002</v>
      </c>
      <c r="AI266" s="23">
        <f>'simulateur graphe PJ OQN'!$B$4</f>
        <v>1</v>
      </c>
      <c r="AJ266" s="24">
        <f t="shared" si="77"/>
        <v>146.13999999999999</v>
      </c>
      <c r="AK266" s="24">
        <f t="shared" si="78"/>
        <v>146.13999999999999</v>
      </c>
      <c r="AM266" t="str">
        <f t="shared" si="79"/>
        <v>ZONEBASSE</v>
      </c>
      <c r="AN266" t="str">
        <f t="shared" si="80"/>
        <v>HC</v>
      </c>
      <c r="AO266" s="20">
        <f t="shared" si="81"/>
        <v>146.13999999999999</v>
      </c>
      <c r="AP266" s="20">
        <f t="shared" si="82"/>
        <v>1118.02</v>
      </c>
      <c r="AQ266" s="20">
        <f t="shared" si="82"/>
        <v>1807.1</v>
      </c>
      <c r="AR266" s="20">
        <f t="shared" si="82"/>
        <v>2664.19</v>
      </c>
      <c r="AS266" s="20">
        <f t="shared" si="83"/>
        <v>132.94000000000005</v>
      </c>
      <c r="AT266" s="20">
        <f t="shared" si="68"/>
        <v>-217.71999999999935</v>
      </c>
      <c r="AU266" s="20">
        <f t="shared" si="84"/>
        <v>1118.02</v>
      </c>
    </row>
    <row r="267" spans="1:47" ht="33.75">
      <c r="A267" s="54">
        <v>268</v>
      </c>
      <c r="B267" s="54" t="s">
        <v>508</v>
      </c>
      <c r="C267" s="58" t="s">
        <v>509</v>
      </c>
      <c r="D267" s="79">
        <v>22</v>
      </c>
      <c r="E267" s="79">
        <v>28</v>
      </c>
      <c r="F267" s="80">
        <v>2805.47</v>
      </c>
      <c r="G267" s="80">
        <v>120.53</v>
      </c>
      <c r="H267" s="80">
        <v>2805.47</v>
      </c>
      <c r="I267" s="80" t="s">
        <v>28</v>
      </c>
      <c r="J267" s="80" t="s">
        <v>28</v>
      </c>
      <c r="K267" s="80">
        <v>111.48</v>
      </c>
      <c r="L267" s="73">
        <f t="shared" si="69"/>
        <v>97.69</v>
      </c>
      <c r="M267" s="73">
        <f t="shared" si="70"/>
        <v>146.13999999999999</v>
      </c>
      <c r="N267" s="72" t="str">
        <f t="shared" si="71"/>
        <v>0148</v>
      </c>
      <c r="O267" s="74">
        <f t="shared" si="72"/>
        <v>6</v>
      </c>
      <c r="P267" s="72">
        <f t="shared" si="73"/>
        <v>0</v>
      </c>
      <c r="Q267" s="74">
        <f t="shared" si="74"/>
        <v>22</v>
      </c>
      <c r="R267" s="72" t="str">
        <f t="shared" si="75"/>
        <v/>
      </c>
      <c r="S267" s="72" t="str">
        <f t="shared" si="76"/>
        <v/>
      </c>
      <c r="AF267" s="18">
        <v>8497.0329486926603</v>
      </c>
      <c r="AG267" s="18">
        <v>46.024464831804302</v>
      </c>
      <c r="AI267" s="23">
        <f>'simulateur graphe PJ OQN'!$B$4</f>
        <v>1</v>
      </c>
      <c r="AJ267" s="24">
        <f t="shared" si="77"/>
        <v>146.13999999999999</v>
      </c>
      <c r="AK267" s="24">
        <f t="shared" si="78"/>
        <v>146.13999999999999</v>
      </c>
      <c r="AM267" t="str">
        <f t="shared" si="79"/>
        <v>ZONEBASSE</v>
      </c>
      <c r="AN267" t="str">
        <f t="shared" si="80"/>
        <v>HC</v>
      </c>
      <c r="AO267" s="20">
        <f t="shared" si="81"/>
        <v>146.13999999999999</v>
      </c>
      <c r="AP267" s="20">
        <f t="shared" si="82"/>
        <v>2805.47</v>
      </c>
      <c r="AQ267" s="20" t="str">
        <f t="shared" si="82"/>
        <v>.</v>
      </c>
      <c r="AR267" s="20" t="str">
        <f t="shared" si="82"/>
        <v>.</v>
      </c>
      <c r="AS267" s="20">
        <f t="shared" si="83"/>
        <v>-204.49000000000024</v>
      </c>
      <c r="AT267" s="20">
        <f t="shared" si="68"/>
        <v>1022.8199999999997</v>
      </c>
      <c r="AU267" s="20">
        <f t="shared" si="84"/>
        <v>2805.47</v>
      </c>
    </row>
    <row r="268" spans="1:47" ht="33.75">
      <c r="A268" s="54">
        <v>269</v>
      </c>
      <c r="B268" s="54" t="s">
        <v>510</v>
      </c>
      <c r="C268" s="58" t="s">
        <v>511</v>
      </c>
      <c r="D268" s="79">
        <v>8</v>
      </c>
      <c r="E268" s="79">
        <v>28</v>
      </c>
      <c r="F268" s="80">
        <v>1128.06</v>
      </c>
      <c r="G268" s="80">
        <v>141.01</v>
      </c>
      <c r="H268" s="80">
        <v>1128.06</v>
      </c>
      <c r="I268" s="80">
        <v>1754.41</v>
      </c>
      <c r="J268" s="80">
        <v>2497.73</v>
      </c>
      <c r="K268" s="80">
        <v>79.7</v>
      </c>
      <c r="L268" s="73">
        <f t="shared" si="69"/>
        <v>97.69</v>
      </c>
      <c r="M268" s="73">
        <f t="shared" si="70"/>
        <v>146.13999999999999</v>
      </c>
      <c r="N268" s="72" t="str">
        <f t="shared" si="71"/>
        <v>0148</v>
      </c>
      <c r="O268" s="74">
        <f t="shared" si="72"/>
        <v>20</v>
      </c>
      <c r="P268" s="72">
        <f t="shared" si="73"/>
        <v>1</v>
      </c>
      <c r="Q268" s="74">
        <f t="shared" si="74"/>
        <v>8</v>
      </c>
      <c r="R268" s="72">
        <f t="shared" si="75"/>
        <v>15</v>
      </c>
      <c r="S268" s="72">
        <f t="shared" si="76"/>
        <v>22</v>
      </c>
      <c r="AF268" s="18">
        <v>11619.9387586088</v>
      </c>
      <c r="AG268" s="18">
        <v>62.389920424403201</v>
      </c>
      <c r="AI268" s="23">
        <f>'simulateur graphe PJ OQN'!$B$4</f>
        <v>1</v>
      </c>
      <c r="AJ268" s="24">
        <f t="shared" si="77"/>
        <v>146.13999999999999</v>
      </c>
      <c r="AK268" s="24">
        <f t="shared" si="78"/>
        <v>146.13999999999999</v>
      </c>
      <c r="AM268" t="str">
        <f t="shared" si="79"/>
        <v>ZONEBASSE</v>
      </c>
      <c r="AN268" t="str">
        <f t="shared" si="80"/>
        <v>HC</v>
      </c>
      <c r="AO268" s="20">
        <f t="shared" si="81"/>
        <v>146.13999999999999</v>
      </c>
      <c r="AP268" s="20">
        <f t="shared" si="82"/>
        <v>1128.06</v>
      </c>
      <c r="AQ268" s="20">
        <f t="shared" si="82"/>
        <v>1754.41</v>
      </c>
      <c r="AR268" s="20">
        <f t="shared" si="82"/>
        <v>2497.73</v>
      </c>
      <c r="AS268" s="20">
        <f t="shared" si="83"/>
        <v>345.82999999999993</v>
      </c>
      <c r="AT268" s="20">
        <f t="shared" si="68"/>
        <v>-1255.2799999999988</v>
      </c>
      <c r="AU268" s="20">
        <f t="shared" si="84"/>
        <v>1128.06</v>
      </c>
    </row>
    <row r="269" spans="1:47" ht="33.75">
      <c r="A269" s="54">
        <v>270</v>
      </c>
      <c r="B269" s="54" t="s">
        <v>512</v>
      </c>
      <c r="C269" s="58" t="s">
        <v>513</v>
      </c>
      <c r="D269" s="79">
        <v>36</v>
      </c>
      <c r="E269" s="79">
        <v>42</v>
      </c>
      <c r="F269" s="80">
        <v>3523.69</v>
      </c>
      <c r="G269" s="80">
        <v>73.28</v>
      </c>
      <c r="H269" s="80">
        <v>3523.69</v>
      </c>
      <c r="I269" s="80" t="s">
        <v>28</v>
      </c>
      <c r="J269" s="80" t="s">
        <v>28</v>
      </c>
      <c r="K269" s="80">
        <v>90.35</v>
      </c>
      <c r="L269" s="73">
        <f t="shared" si="69"/>
        <v>97.69</v>
      </c>
      <c r="M269" s="73">
        <f t="shared" si="70"/>
        <v>146.13999999999999</v>
      </c>
      <c r="N269" s="72" t="str">
        <f t="shared" si="71"/>
        <v>0148</v>
      </c>
      <c r="O269" s="74">
        <f t="shared" si="72"/>
        <v>6</v>
      </c>
      <c r="P269" s="72">
        <f t="shared" si="73"/>
        <v>0</v>
      </c>
      <c r="Q269" s="74">
        <f t="shared" si="74"/>
        <v>36</v>
      </c>
      <c r="R269" s="72" t="str">
        <f t="shared" si="75"/>
        <v/>
      </c>
      <c r="S269" s="72" t="str">
        <f t="shared" si="76"/>
        <v/>
      </c>
      <c r="AF269" s="18">
        <v>2482.5030372401502</v>
      </c>
      <c r="AG269" s="18">
        <v>15.475862068965499</v>
      </c>
      <c r="AI269" s="23">
        <f>'simulateur graphe PJ OQN'!$B$4</f>
        <v>1</v>
      </c>
      <c r="AJ269" s="24">
        <f t="shared" si="77"/>
        <v>146.13999999999999</v>
      </c>
      <c r="AK269" s="24">
        <f t="shared" si="78"/>
        <v>146.13999999999999</v>
      </c>
      <c r="AM269" t="str">
        <f t="shared" si="79"/>
        <v>ZONEBASSE</v>
      </c>
      <c r="AN269" t="str">
        <f t="shared" si="80"/>
        <v>HC</v>
      </c>
      <c r="AO269" s="20">
        <f t="shared" si="81"/>
        <v>146.13999999999999</v>
      </c>
      <c r="AP269" s="20">
        <f t="shared" si="82"/>
        <v>3523.69</v>
      </c>
      <c r="AQ269" s="20" t="str">
        <f t="shared" si="82"/>
        <v>.</v>
      </c>
      <c r="AR269" s="20" t="str">
        <f t="shared" si="82"/>
        <v>.</v>
      </c>
      <c r="AS269" s="20">
        <f t="shared" si="83"/>
        <v>-180.65999999999985</v>
      </c>
      <c r="AT269" s="20">
        <f t="shared" si="68"/>
        <v>-833.92000000000007</v>
      </c>
      <c r="AU269" s="20">
        <f t="shared" si="84"/>
        <v>3523.69</v>
      </c>
    </row>
    <row r="270" spans="1:47" ht="33.75">
      <c r="A270" s="54">
        <v>271</v>
      </c>
      <c r="B270" s="54" t="s">
        <v>514</v>
      </c>
      <c r="C270" s="58" t="s">
        <v>515</v>
      </c>
      <c r="D270" s="79">
        <v>8</v>
      </c>
      <c r="E270" s="79">
        <v>28</v>
      </c>
      <c r="F270" s="80">
        <v>1450.75</v>
      </c>
      <c r="G270" s="80">
        <v>181.34</v>
      </c>
      <c r="H270" s="80">
        <v>1450.75</v>
      </c>
      <c r="I270" s="80">
        <v>2330.17</v>
      </c>
      <c r="J270" s="80">
        <v>3286.92</v>
      </c>
      <c r="K270" s="80">
        <v>90.66</v>
      </c>
      <c r="L270" s="73">
        <f t="shared" si="69"/>
        <v>97.69</v>
      </c>
      <c r="M270" s="73">
        <f t="shared" si="70"/>
        <v>146.13999999999999</v>
      </c>
      <c r="N270" s="72" t="str">
        <f t="shared" si="71"/>
        <v>0148</v>
      </c>
      <c r="O270" s="74">
        <f t="shared" si="72"/>
        <v>20</v>
      </c>
      <c r="P270" s="72">
        <f t="shared" si="73"/>
        <v>1</v>
      </c>
      <c r="Q270" s="74">
        <f t="shared" si="74"/>
        <v>8</v>
      </c>
      <c r="R270" s="72">
        <f t="shared" si="75"/>
        <v>15</v>
      </c>
      <c r="S270" s="72">
        <f t="shared" si="76"/>
        <v>22</v>
      </c>
      <c r="AF270" s="18">
        <v>5427.6963961791898</v>
      </c>
      <c r="AG270" s="18">
        <v>30.431034482758601</v>
      </c>
      <c r="AI270" s="23">
        <f>'simulateur graphe PJ OQN'!$B$4</f>
        <v>1</v>
      </c>
      <c r="AJ270" s="24">
        <f t="shared" si="77"/>
        <v>146.13999999999999</v>
      </c>
      <c r="AK270" s="24">
        <f t="shared" si="78"/>
        <v>146.13999999999999</v>
      </c>
      <c r="AM270" t="str">
        <f t="shared" si="79"/>
        <v>ZONEBASSE</v>
      </c>
      <c r="AN270" t="str">
        <f t="shared" si="80"/>
        <v>HC</v>
      </c>
      <c r="AO270" s="20">
        <f t="shared" si="81"/>
        <v>146.13999999999999</v>
      </c>
      <c r="AP270" s="20">
        <f t="shared" si="82"/>
        <v>1450.75</v>
      </c>
      <c r="AQ270" s="20">
        <f t="shared" si="82"/>
        <v>2330.17</v>
      </c>
      <c r="AR270" s="20">
        <f t="shared" si="82"/>
        <v>3286.92</v>
      </c>
      <c r="AS270" s="20">
        <f t="shared" si="83"/>
        <v>839.10000000000036</v>
      </c>
      <c r="AT270" s="20">
        <f t="shared" si="68"/>
        <v>213.43000000000029</v>
      </c>
      <c r="AU270" s="20">
        <f t="shared" si="84"/>
        <v>1450.75</v>
      </c>
    </row>
    <row r="271" spans="1:47" ht="33.75">
      <c r="A271" s="54">
        <v>272</v>
      </c>
      <c r="B271" s="54" t="s">
        <v>516</v>
      </c>
      <c r="C271" s="58" t="s">
        <v>517</v>
      </c>
      <c r="D271" s="79">
        <v>36</v>
      </c>
      <c r="E271" s="79">
        <v>42</v>
      </c>
      <c r="F271" s="80">
        <v>4284.1400000000003</v>
      </c>
      <c r="G271" s="80">
        <v>71.23</v>
      </c>
      <c r="H271" s="80">
        <v>4284.1400000000003</v>
      </c>
      <c r="I271" s="80" t="s">
        <v>28</v>
      </c>
      <c r="J271" s="80" t="s">
        <v>28</v>
      </c>
      <c r="K271" s="80">
        <v>109.32</v>
      </c>
      <c r="L271" s="73">
        <f t="shared" si="69"/>
        <v>97.69</v>
      </c>
      <c r="M271" s="73">
        <f t="shared" si="70"/>
        <v>146.13999999999999</v>
      </c>
      <c r="N271" s="72" t="str">
        <f t="shared" si="71"/>
        <v>0148</v>
      </c>
      <c r="O271" s="74">
        <f t="shared" si="72"/>
        <v>6</v>
      </c>
      <c r="P271" s="72">
        <f t="shared" si="73"/>
        <v>0</v>
      </c>
      <c r="Q271" s="74">
        <f t="shared" si="74"/>
        <v>36</v>
      </c>
      <c r="R271" s="72" t="str">
        <f t="shared" si="75"/>
        <v/>
      </c>
      <c r="S271" s="72" t="str">
        <f t="shared" si="76"/>
        <v/>
      </c>
      <c r="AF271" s="18">
        <v>3570.6054079373898</v>
      </c>
      <c r="AG271" s="18">
        <v>23.079497907949801</v>
      </c>
      <c r="AI271" s="23">
        <f>'simulateur graphe PJ OQN'!$B$4</f>
        <v>1</v>
      </c>
      <c r="AJ271" s="24">
        <f t="shared" si="77"/>
        <v>146.13999999999999</v>
      </c>
      <c r="AK271" s="24">
        <f t="shared" si="78"/>
        <v>146.13999999999999</v>
      </c>
      <c r="AM271" t="str">
        <f t="shared" si="79"/>
        <v>ZONEBASSE</v>
      </c>
      <c r="AN271" t="str">
        <f t="shared" si="80"/>
        <v>HC</v>
      </c>
      <c r="AO271" s="20">
        <f t="shared" si="81"/>
        <v>146.13999999999999</v>
      </c>
      <c r="AP271" s="20">
        <f t="shared" si="82"/>
        <v>4284.1400000000003</v>
      </c>
      <c r="AQ271" s="20" t="str">
        <f t="shared" si="82"/>
        <v>.</v>
      </c>
      <c r="AR271" s="20" t="str">
        <f t="shared" si="82"/>
        <v>.</v>
      </c>
      <c r="AS271" s="20">
        <f t="shared" si="83"/>
        <v>-197.97999999999956</v>
      </c>
      <c r="AT271" s="20">
        <f t="shared" si="68"/>
        <v>837.09000000000015</v>
      </c>
      <c r="AU271" s="20">
        <f t="shared" si="84"/>
        <v>4284.1400000000003</v>
      </c>
    </row>
    <row r="272" spans="1:47">
      <c r="A272" s="54">
        <v>273</v>
      </c>
      <c r="B272" s="54" t="s">
        <v>518</v>
      </c>
      <c r="C272" s="55" t="s">
        <v>519</v>
      </c>
      <c r="D272" s="79">
        <v>1</v>
      </c>
      <c r="E272" s="79">
        <v>1</v>
      </c>
      <c r="F272" s="80" t="s">
        <v>28</v>
      </c>
      <c r="G272" s="80" t="s">
        <v>28</v>
      </c>
      <c r="H272" s="80">
        <v>93.99</v>
      </c>
      <c r="I272" s="80" t="s">
        <v>28</v>
      </c>
      <c r="J272" s="80" t="s">
        <v>28</v>
      </c>
      <c r="K272" s="80" t="s">
        <v>28</v>
      </c>
      <c r="L272" s="73" t="str">
        <f t="shared" si="69"/>
        <v/>
      </c>
      <c r="M272" s="73" t="str">
        <f t="shared" si="70"/>
        <v/>
      </c>
      <c r="N272" s="72" t="str">
        <f t="shared" si="71"/>
        <v>0203</v>
      </c>
      <c r="O272" s="74">
        <f t="shared" si="72"/>
        <v>0</v>
      </c>
      <c r="P272" s="72">
        <f t="shared" si="73"/>
        <v>0</v>
      </c>
      <c r="Q272" s="74">
        <f t="shared" si="74"/>
        <v>1</v>
      </c>
      <c r="R272" s="72" t="str">
        <f t="shared" si="75"/>
        <v/>
      </c>
      <c r="S272" s="72" t="str">
        <f t="shared" si="76"/>
        <v/>
      </c>
      <c r="AF272" s="18">
        <v>7809.6812013182598</v>
      </c>
      <c r="AG272" s="18">
        <v>43.550561797752799</v>
      </c>
      <c r="AI272" s="23">
        <f>'simulateur graphe PJ OQN'!$B$4</f>
        <v>1</v>
      </c>
      <c r="AJ272" s="24">
        <f t="shared" si="77"/>
        <v>93.99</v>
      </c>
      <c r="AK272" s="24">
        <f t="shared" si="78"/>
        <v>93.99</v>
      </c>
      <c r="AM272" t="str">
        <f t="shared" si="79"/>
        <v>ZONEHAUTE</v>
      </c>
      <c r="AN272" t="str">
        <f t="shared" si="80"/>
        <v>HDJ</v>
      </c>
      <c r="AO272" s="20" t="e">
        <f t="shared" si="81"/>
        <v>#VALUE!</v>
      </c>
      <c r="AP272" s="20">
        <f t="shared" si="82"/>
        <v>93.99</v>
      </c>
      <c r="AQ272" s="20" t="str">
        <f t="shared" si="82"/>
        <v>.</v>
      </c>
      <c r="AR272" s="20" t="str">
        <f t="shared" si="82"/>
        <v>.</v>
      </c>
      <c r="AS272" s="20" t="e">
        <f t="shared" si="83"/>
        <v>#VALUE!</v>
      </c>
      <c r="AT272" s="20" t="e">
        <f t="shared" si="68"/>
        <v>#VALUE!</v>
      </c>
      <c r="AU272" s="20">
        <f t="shared" si="84"/>
        <v>93.99</v>
      </c>
    </row>
    <row r="273" spans="1:47" ht="22.5">
      <c r="A273" s="54">
        <v>274</v>
      </c>
      <c r="B273" s="54" t="s">
        <v>520</v>
      </c>
      <c r="C273" s="58" t="s">
        <v>521</v>
      </c>
      <c r="D273" s="79">
        <v>29</v>
      </c>
      <c r="E273" s="79">
        <v>35</v>
      </c>
      <c r="F273" s="80">
        <v>2232.23</v>
      </c>
      <c r="G273" s="80">
        <v>76.97</v>
      </c>
      <c r="H273" s="80">
        <v>2232.23</v>
      </c>
      <c r="I273" s="80" t="s">
        <v>28</v>
      </c>
      <c r="J273" s="80" t="s">
        <v>28</v>
      </c>
      <c r="K273" s="80">
        <v>69.760000000000005</v>
      </c>
      <c r="L273" s="73">
        <f t="shared" si="69"/>
        <v>72.02</v>
      </c>
      <c r="M273" s="73">
        <f t="shared" si="70"/>
        <v>90.5</v>
      </c>
      <c r="N273" s="72" t="str">
        <f t="shared" si="71"/>
        <v>0203</v>
      </c>
      <c r="O273" s="74">
        <f t="shared" si="72"/>
        <v>6</v>
      </c>
      <c r="P273" s="72">
        <f t="shared" si="73"/>
        <v>0</v>
      </c>
      <c r="Q273" s="74">
        <f t="shared" si="74"/>
        <v>29</v>
      </c>
      <c r="R273" s="72" t="str">
        <f t="shared" si="75"/>
        <v/>
      </c>
      <c r="S273" s="72" t="str">
        <f t="shared" si="76"/>
        <v/>
      </c>
      <c r="AF273" s="18">
        <v>6164.5741138214098</v>
      </c>
      <c r="AG273" s="18">
        <v>34.068548387096797</v>
      </c>
      <c r="AI273" s="23">
        <f>'simulateur graphe PJ OQN'!$B$4</f>
        <v>1</v>
      </c>
      <c r="AJ273" s="24">
        <f t="shared" si="77"/>
        <v>90.5</v>
      </c>
      <c r="AK273" s="24">
        <f t="shared" si="78"/>
        <v>90.5</v>
      </c>
      <c r="AM273" t="str">
        <f t="shared" si="79"/>
        <v>ZONEBASSE</v>
      </c>
      <c r="AN273" t="str">
        <f t="shared" si="80"/>
        <v>HC</v>
      </c>
      <c r="AO273" s="20">
        <f t="shared" si="81"/>
        <v>90.5</v>
      </c>
      <c r="AP273" s="20">
        <f t="shared" si="82"/>
        <v>2232.23</v>
      </c>
      <c r="AQ273" s="20" t="str">
        <f t="shared" si="82"/>
        <v>.</v>
      </c>
      <c r="AR273" s="20" t="str">
        <f t="shared" si="82"/>
        <v>.</v>
      </c>
      <c r="AS273" s="20">
        <f t="shared" si="83"/>
        <v>-139.61000000000013</v>
      </c>
      <c r="AT273" s="20">
        <f t="shared" si="68"/>
        <v>-340.74999999999909</v>
      </c>
      <c r="AU273" s="20">
        <f t="shared" si="84"/>
        <v>2232.23</v>
      </c>
    </row>
    <row r="274" spans="1:47" ht="22.5">
      <c r="A274" s="54">
        <v>275</v>
      </c>
      <c r="B274" s="54" t="s">
        <v>522</v>
      </c>
      <c r="C274" s="58" t="s">
        <v>523</v>
      </c>
      <c r="D274" s="79">
        <v>29</v>
      </c>
      <c r="E274" s="79">
        <v>35</v>
      </c>
      <c r="F274" s="80">
        <v>3478.43</v>
      </c>
      <c r="G274" s="80">
        <v>119.95</v>
      </c>
      <c r="H274" s="80">
        <v>3478.43</v>
      </c>
      <c r="I274" s="80" t="s">
        <v>28</v>
      </c>
      <c r="J274" s="80" t="s">
        <v>28</v>
      </c>
      <c r="K274" s="80">
        <v>114.05</v>
      </c>
      <c r="L274" s="73">
        <f t="shared" si="69"/>
        <v>72.02</v>
      </c>
      <c r="M274" s="73">
        <f t="shared" si="70"/>
        <v>90.5</v>
      </c>
      <c r="N274" s="72" t="str">
        <f t="shared" si="71"/>
        <v>0203</v>
      </c>
      <c r="O274" s="74">
        <f t="shared" si="72"/>
        <v>6</v>
      </c>
      <c r="P274" s="72">
        <f t="shared" si="73"/>
        <v>0</v>
      </c>
      <c r="Q274" s="74">
        <f t="shared" si="74"/>
        <v>29</v>
      </c>
      <c r="R274" s="72" t="str">
        <f t="shared" si="75"/>
        <v/>
      </c>
      <c r="S274" s="72" t="str">
        <f t="shared" si="76"/>
        <v/>
      </c>
      <c r="AF274" s="18">
        <v>10012.152185593701</v>
      </c>
      <c r="AG274" s="18">
        <v>50.153846153846203</v>
      </c>
      <c r="AI274" s="23">
        <f>'simulateur graphe PJ OQN'!$B$4</f>
        <v>1</v>
      </c>
      <c r="AJ274" s="24">
        <f t="shared" si="77"/>
        <v>90.5</v>
      </c>
      <c r="AK274" s="24">
        <f t="shared" si="78"/>
        <v>90.5</v>
      </c>
      <c r="AM274" t="str">
        <f t="shared" si="79"/>
        <v>ZONEBASSE</v>
      </c>
      <c r="AN274" t="str">
        <f t="shared" si="80"/>
        <v>HC</v>
      </c>
      <c r="AO274" s="20">
        <f t="shared" si="81"/>
        <v>90.5</v>
      </c>
      <c r="AP274" s="20">
        <f t="shared" si="82"/>
        <v>3478.43</v>
      </c>
      <c r="AQ274" s="20" t="str">
        <f t="shared" si="82"/>
        <v>.</v>
      </c>
      <c r="AR274" s="20" t="str">
        <f t="shared" si="82"/>
        <v>.</v>
      </c>
      <c r="AS274" s="20">
        <f t="shared" si="83"/>
        <v>-399.27</v>
      </c>
      <c r="AT274" s="20">
        <f t="shared" si="68"/>
        <v>3341.4000000000005</v>
      </c>
      <c r="AU274" s="20">
        <f t="shared" si="84"/>
        <v>3478.43</v>
      </c>
    </row>
    <row r="275" spans="1:47" ht="33.75">
      <c r="A275" s="54">
        <v>276</v>
      </c>
      <c r="B275" s="54" t="s">
        <v>524</v>
      </c>
      <c r="C275" s="58" t="s">
        <v>525</v>
      </c>
      <c r="D275" s="79">
        <v>29</v>
      </c>
      <c r="E275" s="79">
        <v>35</v>
      </c>
      <c r="F275" s="80">
        <v>2520.4699999999998</v>
      </c>
      <c r="G275" s="80">
        <v>86.91</v>
      </c>
      <c r="H275" s="80">
        <v>2520.4699999999998</v>
      </c>
      <c r="I275" s="80" t="s">
        <v>28</v>
      </c>
      <c r="J275" s="80" t="s">
        <v>28</v>
      </c>
      <c r="K275" s="80">
        <v>79.900000000000006</v>
      </c>
      <c r="L275" s="73">
        <f t="shared" si="69"/>
        <v>72.02</v>
      </c>
      <c r="M275" s="73">
        <f t="shared" si="70"/>
        <v>90.5</v>
      </c>
      <c r="N275" s="72" t="str">
        <f t="shared" si="71"/>
        <v>0203</v>
      </c>
      <c r="O275" s="74">
        <f t="shared" si="72"/>
        <v>6</v>
      </c>
      <c r="P275" s="72">
        <f t="shared" si="73"/>
        <v>0</v>
      </c>
      <c r="Q275" s="74">
        <f t="shared" si="74"/>
        <v>29</v>
      </c>
      <c r="R275" s="72" t="str">
        <f t="shared" si="75"/>
        <v/>
      </c>
      <c r="S275" s="72" t="str">
        <f t="shared" si="76"/>
        <v/>
      </c>
      <c r="AF275" s="18">
        <v>195.730852020969</v>
      </c>
      <c r="AG275" s="18" t="s">
        <v>28</v>
      </c>
      <c r="AI275" s="23">
        <f>'simulateur graphe PJ OQN'!$B$4</f>
        <v>1</v>
      </c>
      <c r="AJ275" s="24">
        <f t="shared" si="77"/>
        <v>90.5</v>
      </c>
      <c r="AK275" s="24">
        <f t="shared" si="78"/>
        <v>90.5</v>
      </c>
      <c r="AM275" t="str">
        <f t="shared" si="79"/>
        <v>ZONEBASSE</v>
      </c>
      <c r="AN275" t="str">
        <f t="shared" si="80"/>
        <v>HC</v>
      </c>
      <c r="AO275" s="20">
        <f t="shared" si="81"/>
        <v>90.5</v>
      </c>
      <c r="AP275" s="20">
        <f t="shared" si="82"/>
        <v>2520.4699999999998</v>
      </c>
      <c r="AQ275" s="20" t="str">
        <f t="shared" si="82"/>
        <v>.</v>
      </c>
      <c r="AR275" s="20" t="str">
        <f t="shared" si="82"/>
        <v>.</v>
      </c>
      <c r="AS275" s="20">
        <f t="shared" si="83"/>
        <v>-196.13000000000056</v>
      </c>
      <c r="AT275" s="20">
        <f t="shared" si="68"/>
        <v>505.1899999999996</v>
      </c>
      <c r="AU275" s="20">
        <f t="shared" si="84"/>
        <v>2520.4699999999998</v>
      </c>
    </row>
    <row r="276" spans="1:47" ht="33.75">
      <c r="A276" s="54">
        <v>277</v>
      </c>
      <c r="B276" s="54" t="s">
        <v>526</v>
      </c>
      <c r="C276" s="58" t="s">
        <v>527</v>
      </c>
      <c r="D276" s="79">
        <v>36</v>
      </c>
      <c r="E276" s="79">
        <v>42</v>
      </c>
      <c r="F276" s="80">
        <v>3082.23</v>
      </c>
      <c r="G276" s="80">
        <v>80.25</v>
      </c>
      <c r="H276" s="80">
        <v>3082.23</v>
      </c>
      <c r="I276" s="80" t="s">
        <v>28</v>
      </c>
      <c r="J276" s="80" t="s">
        <v>28</v>
      </c>
      <c r="K276" s="80">
        <v>79.900000000000006</v>
      </c>
      <c r="L276" s="73">
        <f t="shared" si="69"/>
        <v>72.02</v>
      </c>
      <c r="M276" s="73">
        <f t="shared" si="70"/>
        <v>90.5</v>
      </c>
      <c r="N276" s="72" t="str">
        <f t="shared" si="71"/>
        <v>0203</v>
      </c>
      <c r="O276" s="74">
        <f t="shared" si="72"/>
        <v>6</v>
      </c>
      <c r="P276" s="72">
        <f t="shared" si="73"/>
        <v>0</v>
      </c>
      <c r="Q276" s="74">
        <f t="shared" si="74"/>
        <v>36</v>
      </c>
      <c r="R276" s="72" t="str">
        <f t="shared" si="75"/>
        <v/>
      </c>
      <c r="S276" s="72" t="str">
        <f t="shared" si="76"/>
        <v/>
      </c>
      <c r="AF276" s="18">
        <v>2264.5134060632799</v>
      </c>
      <c r="AG276" s="18">
        <v>20.888000000000002</v>
      </c>
      <c r="AI276" s="23">
        <f>'simulateur graphe PJ OQN'!$B$4</f>
        <v>1</v>
      </c>
      <c r="AJ276" s="24">
        <f t="shared" si="77"/>
        <v>90.5</v>
      </c>
      <c r="AK276" s="24">
        <f t="shared" si="78"/>
        <v>90.5</v>
      </c>
      <c r="AM276" t="str">
        <f t="shared" si="79"/>
        <v>ZONEBASSE</v>
      </c>
      <c r="AN276" t="str">
        <f t="shared" si="80"/>
        <v>HC</v>
      </c>
      <c r="AO276" s="20">
        <f t="shared" si="81"/>
        <v>90.5</v>
      </c>
      <c r="AP276" s="20">
        <f t="shared" si="82"/>
        <v>3082.23</v>
      </c>
      <c r="AQ276" s="20" t="str">
        <f t="shared" si="82"/>
        <v>.</v>
      </c>
      <c r="AR276" s="20" t="str">
        <f t="shared" si="82"/>
        <v>.</v>
      </c>
      <c r="AS276" s="20">
        <f t="shared" si="83"/>
        <v>-193.67000000000007</v>
      </c>
      <c r="AT276" s="20">
        <f t="shared" si="68"/>
        <v>507.65000000000055</v>
      </c>
      <c r="AU276" s="20">
        <f t="shared" si="84"/>
        <v>3082.23</v>
      </c>
    </row>
    <row r="277" spans="1:47" ht="33.75">
      <c r="A277" s="54">
        <v>278</v>
      </c>
      <c r="B277" s="54" t="s">
        <v>528</v>
      </c>
      <c r="C277" s="58" t="s">
        <v>529</v>
      </c>
      <c r="D277" s="79">
        <v>43</v>
      </c>
      <c r="E277" s="79">
        <v>49</v>
      </c>
      <c r="F277" s="80">
        <v>3701.67</v>
      </c>
      <c r="G277" s="80">
        <v>86.09</v>
      </c>
      <c r="H277" s="80">
        <v>3701.67</v>
      </c>
      <c r="I277" s="80" t="s">
        <v>28</v>
      </c>
      <c r="J277" s="80" t="s">
        <v>28</v>
      </c>
      <c r="K277" s="80">
        <v>78.2</v>
      </c>
      <c r="L277" s="73">
        <f t="shared" si="69"/>
        <v>72.02</v>
      </c>
      <c r="M277" s="73">
        <f t="shared" si="70"/>
        <v>90.5</v>
      </c>
      <c r="N277" s="72" t="str">
        <f t="shared" si="71"/>
        <v>0203</v>
      </c>
      <c r="O277" s="74">
        <f t="shared" si="72"/>
        <v>6</v>
      </c>
      <c r="P277" s="72">
        <f t="shared" si="73"/>
        <v>0</v>
      </c>
      <c r="Q277" s="74">
        <f t="shared" si="74"/>
        <v>43</v>
      </c>
      <c r="R277" s="72" t="str">
        <f t="shared" si="75"/>
        <v/>
      </c>
      <c r="S277" s="72" t="str">
        <f t="shared" si="76"/>
        <v/>
      </c>
      <c r="AF277" s="18">
        <v>3391.5093825509098</v>
      </c>
      <c r="AG277" s="18">
        <v>24.761904761904798</v>
      </c>
      <c r="AI277" s="23">
        <f>'simulateur graphe PJ OQN'!$B$4</f>
        <v>1</v>
      </c>
      <c r="AJ277" s="24">
        <f t="shared" si="77"/>
        <v>90.5</v>
      </c>
      <c r="AK277" s="24">
        <f t="shared" si="78"/>
        <v>90.5</v>
      </c>
      <c r="AM277" t="str">
        <f t="shared" si="79"/>
        <v>ZONEBASSE</v>
      </c>
      <c r="AN277" t="str">
        <f t="shared" si="80"/>
        <v>HC</v>
      </c>
      <c r="AO277" s="20">
        <f t="shared" si="81"/>
        <v>90.5</v>
      </c>
      <c r="AP277" s="20">
        <f t="shared" si="82"/>
        <v>3701.67</v>
      </c>
      <c r="AQ277" s="20" t="str">
        <f t="shared" si="82"/>
        <v>.</v>
      </c>
      <c r="AR277" s="20" t="str">
        <f t="shared" si="82"/>
        <v>.</v>
      </c>
      <c r="AS277" s="20">
        <f t="shared" si="83"/>
        <v>-51.930000000000291</v>
      </c>
      <c r="AT277" s="20">
        <f t="shared" si="68"/>
        <v>498.09000000000106</v>
      </c>
      <c r="AU277" s="20">
        <f t="shared" si="84"/>
        <v>3701.67</v>
      </c>
    </row>
    <row r="278" spans="1:47" ht="33.75">
      <c r="A278" s="54">
        <v>279</v>
      </c>
      <c r="B278" s="54" t="s">
        <v>530</v>
      </c>
      <c r="C278" s="58" t="s">
        <v>531</v>
      </c>
      <c r="D278" s="79">
        <v>64</v>
      </c>
      <c r="E278" s="79">
        <v>70</v>
      </c>
      <c r="F278" s="80">
        <v>5796.33</v>
      </c>
      <c r="G278" s="80">
        <v>90.57</v>
      </c>
      <c r="H278" s="80">
        <v>5796.33</v>
      </c>
      <c r="I278" s="80" t="s">
        <v>28</v>
      </c>
      <c r="J278" s="80" t="s">
        <v>28</v>
      </c>
      <c r="K278" s="80">
        <v>82.8</v>
      </c>
      <c r="L278" s="73">
        <f t="shared" si="69"/>
        <v>72.02</v>
      </c>
      <c r="M278" s="73">
        <f t="shared" si="70"/>
        <v>90.5</v>
      </c>
      <c r="N278" s="72" t="str">
        <f t="shared" si="71"/>
        <v>0203</v>
      </c>
      <c r="O278" s="74">
        <f t="shared" si="72"/>
        <v>6</v>
      </c>
      <c r="P278" s="72">
        <f t="shared" si="73"/>
        <v>0</v>
      </c>
      <c r="Q278" s="74">
        <f t="shared" si="74"/>
        <v>64</v>
      </c>
      <c r="R278" s="72" t="str">
        <f t="shared" si="75"/>
        <v/>
      </c>
      <c r="S278" s="72" t="str">
        <f t="shared" si="76"/>
        <v/>
      </c>
      <c r="AF278" s="18">
        <v>3421.0420351028201</v>
      </c>
      <c r="AG278" s="18">
        <v>28.106870229007601</v>
      </c>
      <c r="AI278" s="23">
        <f>'simulateur graphe PJ OQN'!$B$4</f>
        <v>1</v>
      </c>
      <c r="AJ278" s="24">
        <f t="shared" si="77"/>
        <v>90.5</v>
      </c>
      <c r="AK278" s="24">
        <f t="shared" si="78"/>
        <v>90.5</v>
      </c>
      <c r="AM278" t="str">
        <f t="shared" si="79"/>
        <v>ZONEBASSE</v>
      </c>
      <c r="AN278" t="str">
        <f t="shared" si="80"/>
        <v>HC</v>
      </c>
      <c r="AO278" s="20">
        <f t="shared" si="81"/>
        <v>90.5</v>
      </c>
      <c r="AP278" s="20">
        <f t="shared" si="82"/>
        <v>5796.33</v>
      </c>
      <c r="AQ278" s="20" t="str">
        <f t="shared" si="82"/>
        <v>.</v>
      </c>
      <c r="AR278" s="20" t="str">
        <f t="shared" si="82"/>
        <v>.</v>
      </c>
      <c r="AS278" s="20">
        <f t="shared" si="83"/>
        <v>83.130000000000109</v>
      </c>
      <c r="AT278" s="20">
        <f t="shared" si="68"/>
        <v>1042.5500000000002</v>
      </c>
      <c r="AU278" s="20">
        <f t="shared" si="84"/>
        <v>5796.33</v>
      </c>
    </row>
    <row r="279" spans="1:47" ht="22.5">
      <c r="A279" s="54">
        <v>280</v>
      </c>
      <c r="B279" s="54" t="s">
        <v>532</v>
      </c>
      <c r="C279" s="58" t="s">
        <v>533</v>
      </c>
      <c r="D279" s="79">
        <v>1</v>
      </c>
      <c r="E279" s="79">
        <v>1</v>
      </c>
      <c r="F279" s="80" t="s">
        <v>28</v>
      </c>
      <c r="G279" s="80" t="s">
        <v>28</v>
      </c>
      <c r="H279" s="80">
        <v>66.44</v>
      </c>
      <c r="I279" s="80" t="s">
        <v>28</v>
      </c>
      <c r="J279" s="80" t="s">
        <v>28</v>
      </c>
      <c r="K279" s="80" t="s">
        <v>28</v>
      </c>
      <c r="L279" s="73" t="str">
        <f t="shared" si="69"/>
        <v/>
      </c>
      <c r="M279" s="73" t="str">
        <f t="shared" si="70"/>
        <v/>
      </c>
      <c r="N279" s="72" t="str">
        <f t="shared" si="71"/>
        <v>0303</v>
      </c>
      <c r="O279" s="74">
        <f t="shared" si="72"/>
        <v>0</v>
      </c>
      <c r="P279" s="72">
        <f t="shared" si="73"/>
        <v>0</v>
      </c>
      <c r="Q279" s="74">
        <f t="shared" si="74"/>
        <v>1</v>
      </c>
      <c r="R279" s="72" t="str">
        <f t="shared" si="75"/>
        <v/>
      </c>
      <c r="S279" s="72" t="str">
        <f t="shared" si="76"/>
        <v/>
      </c>
      <c r="AF279" s="18">
        <v>6540.9187406875699</v>
      </c>
      <c r="AG279" s="18">
        <v>52.322033898305101</v>
      </c>
      <c r="AI279" s="23">
        <f>'simulateur graphe PJ OQN'!$B$4</f>
        <v>1</v>
      </c>
      <c r="AJ279" s="24">
        <f t="shared" si="77"/>
        <v>66.44</v>
      </c>
      <c r="AK279" s="24">
        <f t="shared" si="78"/>
        <v>66.44</v>
      </c>
      <c r="AM279" t="str">
        <f t="shared" si="79"/>
        <v>ZONEHAUTE</v>
      </c>
      <c r="AN279" t="str">
        <f t="shared" si="80"/>
        <v>HDJ</v>
      </c>
      <c r="AO279" s="20" t="e">
        <f t="shared" si="81"/>
        <v>#VALUE!</v>
      </c>
      <c r="AP279" s="20">
        <f t="shared" si="82"/>
        <v>66.44</v>
      </c>
      <c r="AQ279" s="20" t="str">
        <f t="shared" si="82"/>
        <v>.</v>
      </c>
      <c r="AR279" s="20" t="str">
        <f t="shared" si="82"/>
        <v>.</v>
      </c>
      <c r="AS279" s="20" t="e">
        <f t="shared" si="83"/>
        <v>#VALUE!</v>
      </c>
      <c r="AT279" s="20" t="e">
        <f t="shared" si="68"/>
        <v>#VALUE!</v>
      </c>
      <c r="AU279" s="20">
        <f t="shared" si="84"/>
        <v>66.44</v>
      </c>
    </row>
    <row r="280" spans="1:47" ht="33.75">
      <c r="A280" s="54">
        <v>281</v>
      </c>
      <c r="B280" s="54" t="s">
        <v>534</v>
      </c>
      <c r="C280" s="58" t="s">
        <v>535</v>
      </c>
      <c r="D280" s="79">
        <v>29</v>
      </c>
      <c r="E280" s="79">
        <v>35</v>
      </c>
      <c r="F280" s="80">
        <v>3394</v>
      </c>
      <c r="G280" s="80">
        <v>117.03</v>
      </c>
      <c r="H280" s="80">
        <v>3394</v>
      </c>
      <c r="I280" s="80" t="s">
        <v>28</v>
      </c>
      <c r="J280" s="80" t="s">
        <v>28</v>
      </c>
      <c r="K280" s="80">
        <v>111.89</v>
      </c>
      <c r="L280" s="73">
        <f t="shared" si="69"/>
        <v>107.01</v>
      </c>
      <c r="M280" s="73">
        <f t="shared" si="70"/>
        <v>125.11</v>
      </c>
      <c r="N280" s="72" t="str">
        <f t="shared" si="71"/>
        <v>0303</v>
      </c>
      <c r="O280" s="74">
        <f t="shared" si="72"/>
        <v>6</v>
      </c>
      <c r="P280" s="72">
        <f t="shared" si="73"/>
        <v>0</v>
      </c>
      <c r="Q280" s="74">
        <f t="shared" si="74"/>
        <v>29</v>
      </c>
      <c r="R280" s="72" t="str">
        <f t="shared" si="75"/>
        <v/>
      </c>
      <c r="S280" s="72" t="str">
        <f t="shared" si="76"/>
        <v/>
      </c>
      <c r="AF280" s="18">
        <v>5772.79919259903</v>
      </c>
      <c r="AG280" s="18">
        <v>39.200000000000003</v>
      </c>
      <c r="AI280" s="23">
        <f>'simulateur graphe PJ OQN'!$B$4</f>
        <v>1</v>
      </c>
      <c r="AJ280" s="24">
        <f t="shared" si="77"/>
        <v>125.11</v>
      </c>
      <c r="AK280" s="24">
        <f t="shared" si="78"/>
        <v>125.11</v>
      </c>
      <c r="AM280" t="str">
        <f t="shared" si="79"/>
        <v>ZONEBASSE</v>
      </c>
      <c r="AN280" t="str">
        <f t="shared" si="80"/>
        <v>HC</v>
      </c>
      <c r="AO280" s="20">
        <f t="shared" si="81"/>
        <v>125.11</v>
      </c>
      <c r="AP280" s="20">
        <f t="shared" si="82"/>
        <v>3394</v>
      </c>
      <c r="AQ280" s="20" t="str">
        <f t="shared" si="82"/>
        <v>.</v>
      </c>
      <c r="AR280" s="20" t="str">
        <f t="shared" si="82"/>
        <v>.</v>
      </c>
      <c r="AS280" s="20">
        <f t="shared" si="83"/>
        <v>-410.26000000000022</v>
      </c>
      <c r="AT280" s="20">
        <f t="shared" si="68"/>
        <v>24.059999999999491</v>
      </c>
      <c r="AU280" s="20">
        <f t="shared" si="84"/>
        <v>3394</v>
      </c>
    </row>
    <row r="281" spans="1:47" ht="33.75">
      <c r="A281" s="54">
        <v>282</v>
      </c>
      <c r="B281" s="54" t="s">
        <v>536</v>
      </c>
      <c r="C281" s="58" t="s">
        <v>537</v>
      </c>
      <c r="D281" s="79">
        <v>43</v>
      </c>
      <c r="E281" s="79">
        <v>49</v>
      </c>
      <c r="F281" s="80">
        <v>4425.99</v>
      </c>
      <c r="G281" s="80">
        <v>73.709999999999994</v>
      </c>
      <c r="H281" s="80">
        <v>4425.99</v>
      </c>
      <c r="I281" s="80" t="s">
        <v>28</v>
      </c>
      <c r="J281" s="80" t="s">
        <v>28</v>
      </c>
      <c r="K281" s="80">
        <v>111.89</v>
      </c>
      <c r="L281" s="73">
        <f t="shared" si="69"/>
        <v>107.01</v>
      </c>
      <c r="M281" s="73">
        <f t="shared" si="70"/>
        <v>125.11</v>
      </c>
      <c r="N281" s="72" t="str">
        <f t="shared" si="71"/>
        <v>0303</v>
      </c>
      <c r="O281" s="74">
        <f t="shared" si="72"/>
        <v>6</v>
      </c>
      <c r="P281" s="72">
        <f t="shared" si="73"/>
        <v>0</v>
      </c>
      <c r="Q281" s="74">
        <f t="shared" si="74"/>
        <v>43</v>
      </c>
      <c r="R281" s="72" t="str">
        <f t="shared" si="75"/>
        <v/>
      </c>
      <c r="S281" s="72" t="str">
        <f t="shared" si="76"/>
        <v/>
      </c>
      <c r="AF281" s="18">
        <v>8437.71601614867</v>
      </c>
      <c r="AG281" s="18">
        <v>50.01</v>
      </c>
      <c r="AI281" s="23">
        <f>'simulateur graphe PJ OQN'!$B$4</f>
        <v>1</v>
      </c>
      <c r="AJ281" s="24">
        <f t="shared" si="77"/>
        <v>125.11</v>
      </c>
      <c r="AK281" s="24">
        <f t="shared" si="78"/>
        <v>125.11</v>
      </c>
      <c r="AM281" t="str">
        <f t="shared" si="79"/>
        <v>ZONEBASSE</v>
      </c>
      <c r="AN281" t="str">
        <f t="shared" si="80"/>
        <v>HC</v>
      </c>
      <c r="AO281" s="20">
        <f t="shared" si="81"/>
        <v>125.11</v>
      </c>
      <c r="AP281" s="20">
        <f t="shared" si="82"/>
        <v>4425.99</v>
      </c>
      <c r="AQ281" s="20" t="str">
        <f t="shared" si="82"/>
        <v>.</v>
      </c>
      <c r="AR281" s="20" t="str">
        <f t="shared" si="82"/>
        <v>.</v>
      </c>
      <c r="AS281" s="20">
        <f t="shared" si="83"/>
        <v>-944.73000000000047</v>
      </c>
      <c r="AT281" s="20">
        <f t="shared" si="68"/>
        <v>-510.41000000000167</v>
      </c>
      <c r="AU281" s="20">
        <f t="shared" si="84"/>
        <v>4425.99</v>
      </c>
    </row>
    <row r="282" spans="1:47" ht="45">
      <c r="A282" s="54">
        <v>283</v>
      </c>
      <c r="B282" s="54" t="s">
        <v>538</v>
      </c>
      <c r="C282" s="58" t="s">
        <v>539</v>
      </c>
      <c r="D282" s="79">
        <v>36</v>
      </c>
      <c r="E282" s="79">
        <v>42</v>
      </c>
      <c r="F282" s="80">
        <v>4010.44</v>
      </c>
      <c r="G282" s="80">
        <v>111.4</v>
      </c>
      <c r="H282" s="80">
        <v>4010.44</v>
      </c>
      <c r="I282" s="80" t="s">
        <v>28</v>
      </c>
      <c r="J282" s="80" t="s">
        <v>28</v>
      </c>
      <c r="K282" s="80">
        <v>101.53</v>
      </c>
      <c r="L282" s="73">
        <f t="shared" si="69"/>
        <v>107.01</v>
      </c>
      <c r="M282" s="73">
        <f t="shared" si="70"/>
        <v>125.11</v>
      </c>
      <c r="N282" s="72" t="str">
        <f t="shared" si="71"/>
        <v>0303</v>
      </c>
      <c r="O282" s="74">
        <f t="shared" si="72"/>
        <v>6</v>
      </c>
      <c r="P282" s="72">
        <f t="shared" si="73"/>
        <v>0</v>
      </c>
      <c r="Q282" s="74">
        <f t="shared" si="74"/>
        <v>36</v>
      </c>
      <c r="R282" s="72" t="str">
        <f t="shared" si="75"/>
        <v/>
      </c>
      <c r="S282" s="72" t="str">
        <f t="shared" si="76"/>
        <v/>
      </c>
      <c r="AF282" s="18">
        <v>284.77629892783699</v>
      </c>
      <c r="AG282" s="18" t="s">
        <v>28</v>
      </c>
      <c r="AI282" s="23">
        <f>'simulateur graphe PJ OQN'!$B$4</f>
        <v>1</v>
      </c>
      <c r="AJ282" s="24">
        <f t="shared" si="77"/>
        <v>125.11</v>
      </c>
      <c r="AK282" s="24">
        <f t="shared" si="78"/>
        <v>125.11</v>
      </c>
      <c r="AM282" t="str">
        <f t="shared" si="79"/>
        <v>ZONEBASSE</v>
      </c>
      <c r="AN282" t="str">
        <f t="shared" si="80"/>
        <v>HC</v>
      </c>
      <c r="AO282" s="20">
        <f t="shared" si="81"/>
        <v>125.11</v>
      </c>
      <c r="AP282" s="20">
        <f t="shared" si="82"/>
        <v>4010.44</v>
      </c>
      <c r="AQ282" s="20" t="str">
        <f t="shared" si="82"/>
        <v>.</v>
      </c>
      <c r="AR282" s="20" t="str">
        <f t="shared" si="82"/>
        <v>.</v>
      </c>
      <c r="AS282" s="20">
        <f t="shared" si="83"/>
        <v>-152.29000000000042</v>
      </c>
      <c r="AT282" s="20">
        <f t="shared" si="68"/>
        <v>-640.01000000000022</v>
      </c>
      <c r="AU282" s="20">
        <f t="shared" si="84"/>
        <v>4010.44</v>
      </c>
    </row>
    <row r="283" spans="1:47" ht="45">
      <c r="A283" s="54">
        <v>284</v>
      </c>
      <c r="B283" s="54" t="s">
        <v>540</v>
      </c>
      <c r="C283" s="58" t="s">
        <v>541</v>
      </c>
      <c r="D283" s="79">
        <v>50</v>
      </c>
      <c r="E283" s="79">
        <v>56</v>
      </c>
      <c r="F283" s="80">
        <v>6062.44</v>
      </c>
      <c r="G283" s="80">
        <v>121.25</v>
      </c>
      <c r="H283" s="80">
        <v>6062.44</v>
      </c>
      <c r="I283" s="80" t="s">
        <v>28</v>
      </c>
      <c r="J283" s="80" t="s">
        <v>28</v>
      </c>
      <c r="K283" s="80">
        <v>115.2</v>
      </c>
      <c r="L283" s="73">
        <f t="shared" si="69"/>
        <v>107.01</v>
      </c>
      <c r="M283" s="73">
        <f t="shared" si="70"/>
        <v>125.11</v>
      </c>
      <c r="N283" s="72" t="str">
        <f t="shared" si="71"/>
        <v>0303</v>
      </c>
      <c r="O283" s="74">
        <f t="shared" si="72"/>
        <v>6</v>
      </c>
      <c r="P283" s="72">
        <f t="shared" si="73"/>
        <v>0</v>
      </c>
      <c r="Q283" s="74">
        <f t="shared" si="74"/>
        <v>50</v>
      </c>
      <c r="R283" s="72" t="str">
        <f t="shared" si="75"/>
        <v/>
      </c>
      <c r="S283" s="72" t="str">
        <f t="shared" si="76"/>
        <v/>
      </c>
      <c r="AF283" s="18">
        <v>5275.0868394058898</v>
      </c>
      <c r="AG283" s="18">
        <v>36.627450980392197</v>
      </c>
      <c r="AI283" s="23">
        <f>'simulateur graphe PJ OQN'!$B$4</f>
        <v>1</v>
      </c>
      <c r="AJ283" s="24">
        <f t="shared" si="77"/>
        <v>125.11</v>
      </c>
      <c r="AK283" s="24">
        <f t="shared" si="78"/>
        <v>125.11</v>
      </c>
      <c r="AM283" t="str">
        <f t="shared" si="79"/>
        <v>ZONEBASSE</v>
      </c>
      <c r="AN283" t="str">
        <f t="shared" si="80"/>
        <v>HC</v>
      </c>
      <c r="AO283" s="20">
        <f t="shared" si="81"/>
        <v>125.11</v>
      </c>
      <c r="AP283" s="20">
        <f t="shared" si="82"/>
        <v>6062.44</v>
      </c>
      <c r="AQ283" s="20" t="str">
        <f t="shared" si="82"/>
        <v>.</v>
      </c>
      <c r="AR283" s="20" t="str">
        <f t="shared" si="82"/>
        <v>.</v>
      </c>
      <c r="AS283" s="20">
        <f t="shared" si="83"/>
        <v>-273.5600000000004</v>
      </c>
      <c r="AT283" s="20">
        <f t="shared" si="68"/>
        <v>455.34999999999854</v>
      </c>
      <c r="AU283" s="20">
        <f t="shared" si="84"/>
        <v>6062.44</v>
      </c>
    </row>
    <row r="284" spans="1:47" ht="33.75">
      <c r="A284" s="54">
        <v>285</v>
      </c>
      <c r="B284" s="54" t="s">
        <v>542</v>
      </c>
      <c r="C284" s="58" t="s">
        <v>543</v>
      </c>
      <c r="D284" s="79">
        <v>29</v>
      </c>
      <c r="E284" s="79">
        <v>35</v>
      </c>
      <c r="F284" s="80">
        <v>4046.01</v>
      </c>
      <c r="G284" s="80">
        <v>139.52000000000001</v>
      </c>
      <c r="H284" s="80">
        <v>4046.01</v>
      </c>
      <c r="I284" s="80" t="s">
        <v>28</v>
      </c>
      <c r="J284" s="80" t="s">
        <v>28</v>
      </c>
      <c r="K284" s="80">
        <v>126.44</v>
      </c>
      <c r="L284" s="73">
        <f t="shared" si="69"/>
        <v>109.99</v>
      </c>
      <c r="M284" s="73">
        <f t="shared" si="70"/>
        <v>125.11</v>
      </c>
      <c r="N284" s="72" t="str">
        <f t="shared" si="71"/>
        <v>0303</v>
      </c>
      <c r="O284" s="74">
        <f t="shared" si="72"/>
        <v>6</v>
      </c>
      <c r="P284" s="72">
        <f t="shared" si="73"/>
        <v>0</v>
      </c>
      <c r="Q284" s="74">
        <f t="shared" si="74"/>
        <v>29</v>
      </c>
      <c r="R284" s="72" t="str">
        <f t="shared" si="75"/>
        <v/>
      </c>
      <c r="S284" s="72" t="str">
        <f t="shared" si="76"/>
        <v/>
      </c>
      <c r="AF284" s="18">
        <v>7148.4644269627597</v>
      </c>
      <c r="AG284" s="18">
        <v>43.696202531645604</v>
      </c>
      <c r="AI284" s="23">
        <f>'simulateur graphe PJ OQN'!$B$4</f>
        <v>1</v>
      </c>
      <c r="AJ284" s="24">
        <f t="shared" si="77"/>
        <v>125.11</v>
      </c>
      <c r="AK284" s="24">
        <f t="shared" si="78"/>
        <v>125.11</v>
      </c>
      <c r="AM284" t="str">
        <f t="shared" si="79"/>
        <v>ZONEBASSE</v>
      </c>
      <c r="AN284" t="str">
        <f t="shared" si="80"/>
        <v>HC</v>
      </c>
      <c r="AO284" s="20">
        <f t="shared" si="81"/>
        <v>125.11</v>
      </c>
      <c r="AP284" s="20">
        <f t="shared" si="82"/>
        <v>4046.01</v>
      </c>
      <c r="AQ284" s="20" t="str">
        <f t="shared" si="82"/>
        <v>.</v>
      </c>
      <c r="AR284" s="20" t="str">
        <f t="shared" si="82"/>
        <v>.</v>
      </c>
      <c r="AS284" s="20">
        <f t="shared" si="83"/>
        <v>-252.94999999999982</v>
      </c>
      <c r="AT284" s="20">
        <f t="shared" si="68"/>
        <v>1211.1000000000004</v>
      </c>
      <c r="AU284" s="20">
        <f t="shared" si="84"/>
        <v>4046.01</v>
      </c>
    </row>
    <row r="285" spans="1:47" ht="33.75">
      <c r="A285" s="54">
        <v>286</v>
      </c>
      <c r="B285" s="54" t="s">
        <v>544</v>
      </c>
      <c r="C285" s="58" t="s">
        <v>545</v>
      </c>
      <c r="D285" s="79">
        <v>43</v>
      </c>
      <c r="E285" s="79">
        <v>49</v>
      </c>
      <c r="F285" s="80">
        <v>5602.9</v>
      </c>
      <c r="G285" s="80">
        <v>111.21</v>
      </c>
      <c r="H285" s="80">
        <v>5602.9</v>
      </c>
      <c r="I285" s="80" t="s">
        <v>28</v>
      </c>
      <c r="J285" s="80" t="s">
        <v>28</v>
      </c>
      <c r="K285" s="80">
        <v>126.44</v>
      </c>
      <c r="L285" s="73">
        <f t="shared" si="69"/>
        <v>109.99</v>
      </c>
      <c r="M285" s="73">
        <f t="shared" si="70"/>
        <v>125.11</v>
      </c>
      <c r="N285" s="72" t="str">
        <f t="shared" si="71"/>
        <v>0303</v>
      </c>
      <c r="O285" s="74">
        <f t="shared" si="72"/>
        <v>6</v>
      </c>
      <c r="P285" s="72">
        <f t="shared" si="73"/>
        <v>0</v>
      </c>
      <c r="Q285" s="74">
        <f t="shared" si="74"/>
        <v>43</v>
      </c>
      <c r="R285" s="72" t="str">
        <f t="shared" si="75"/>
        <v/>
      </c>
      <c r="S285" s="72" t="str">
        <f t="shared" si="76"/>
        <v/>
      </c>
      <c r="AF285" s="18">
        <v>7881.6531421260997</v>
      </c>
      <c r="AG285" s="18">
        <v>48.031914893617</v>
      </c>
      <c r="AI285" s="23">
        <f>'simulateur graphe PJ OQN'!$B$4</f>
        <v>1</v>
      </c>
      <c r="AJ285" s="24">
        <f t="shared" si="77"/>
        <v>125.11</v>
      </c>
      <c r="AK285" s="24">
        <f t="shared" si="78"/>
        <v>125.11</v>
      </c>
      <c r="AM285" t="str">
        <f t="shared" si="79"/>
        <v>ZONEBASSE</v>
      </c>
      <c r="AN285" t="str">
        <f t="shared" si="80"/>
        <v>HC</v>
      </c>
      <c r="AO285" s="20">
        <f t="shared" si="81"/>
        <v>125.11</v>
      </c>
      <c r="AP285" s="20">
        <f t="shared" si="82"/>
        <v>5602.9</v>
      </c>
      <c r="AQ285" s="20" t="str">
        <f t="shared" si="82"/>
        <v>.</v>
      </c>
      <c r="AR285" s="20" t="str">
        <f t="shared" si="82"/>
        <v>.</v>
      </c>
      <c r="AS285" s="20">
        <f t="shared" si="83"/>
        <v>-466.22000000000025</v>
      </c>
      <c r="AT285" s="20">
        <f t="shared" si="68"/>
        <v>997.82999999999993</v>
      </c>
      <c r="AU285" s="20">
        <f t="shared" si="84"/>
        <v>5602.9</v>
      </c>
    </row>
    <row r="286" spans="1:47" ht="45">
      <c r="A286" s="54">
        <v>287</v>
      </c>
      <c r="B286" s="54" t="s">
        <v>546</v>
      </c>
      <c r="C286" s="58" t="s">
        <v>547</v>
      </c>
      <c r="D286" s="79">
        <v>36</v>
      </c>
      <c r="E286" s="79">
        <v>42</v>
      </c>
      <c r="F286" s="80">
        <v>4405.75</v>
      </c>
      <c r="G286" s="80">
        <v>122.38</v>
      </c>
      <c r="H286" s="80">
        <v>4405.75</v>
      </c>
      <c r="I286" s="80" t="s">
        <v>28</v>
      </c>
      <c r="J286" s="80" t="s">
        <v>28</v>
      </c>
      <c r="K286" s="80">
        <v>112.49</v>
      </c>
      <c r="L286" s="73">
        <f t="shared" si="69"/>
        <v>109.99</v>
      </c>
      <c r="M286" s="73">
        <f t="shared" si="70"/>
        <v>125.11</v>
      </c>
      <c r="N286" s="72" t="str">
        <f t="shared" si="71"/>
        <v>0303</v>
      </c>
      <c r="O286" s="74">
        <f t="shared" si="72"/>
        <v>6</v>
      </c>
      <c r="P286" s="72">
        <f t="shared" si="73"/>
        <v>0</v>
      </c>
      <c r="Q286" s="74">
        <f t="shared" si="74"/>
        <v>36</v>
      </c>
      <c r="R286" s="72" t="str">
        <f t="shared" si="75"/>
        <v/>
      </c>
      <c r="S286" s="72" t="str">
        <f t="shared" si="76"/>
        <v/>
      </c>
      <c r="AF286" s="18">
        <v>10161.5964691278</v>
      </c>
      <c r="AG286" s="18">
        <v>59.575539568345299</v>
      </c>
      <c r="AI286" s="23">
        <f>'simulateur graphe PJ OQN'!$B$4</f>
        <v>1</v>
      </c>
      <c r="AJ286" s="24">
        <f t="shared" si="77"/>
        <v>125.11</v>
      </c>
      <c r="AK286" s="24">
        <f t="shared" si="78"/>
        <v>125.11</v>
      </c>
      <c r="AM286" t="str">
        <f t="shared" si="79"/>
        <v>ZONEBASSE</v>
      </c>
      <c r="AN286" t="str">
        <f t="shared" si="80"/>
        <v>HC</v>
      </c>
      <c r="AO286" s="20">
        <f t="shared" si="81"/>
        <v>125.11</v>
      </c>
      <c r="AP286" s="20">
        <f t="shared" si="82"/>
        <v>4405.75</v>
      </c>
      <c r="AQ286" s="20" t="str">
        <f t="shared" si="82"/>
        <v>.</v>
      </c>
      <c r="AR286" s="20" t="str">
        <f t="shared" si="82"/>
        <v>.</v>
      </c>
      <c r="AS286" s="20">
        <f t="shared" si="83"/>
        <v>-206.34000000000015</v>
      </c>
      <c r="AT286" s="20">
        <f t="shared" si="68"/>
        <v>16.160000000001673</v>
      </c>
      <c r="AU286" s="20">
        <f t="shared" si="84"/>
        <v>4405.75</v>
      </c>
    </row>
    <row r="287" spans="1:47" ht="45">
      <c r="A287" s="54">
        <v>288</v>
      </c>
      <c r="B287" s="54" t="s">
        <v>548</v>
      </c>
      <c r="C287" s="58" t="s">
        <v>549</v>
      </c>
      <c r="D287" s="79">
        <v>57</v>
      </c>
      <c r="E287" s="79">
        <v>63</v>
      </c>
      <c r="F287" s="80">
        <v>6535.2</v>
      </c>
      <c r="G287" s="80">
        <v>101.4</v>
      </c>
      <c r="H287" s="80">
        <v>6535.2</v>
      </c>
      <c r="I287" s="80" t="s">
        <v>28</v>
      </c>
      <c r="J287" s="80" t="s">
        <v>28</v>
      </c>
      <c r="K287" s="80">
        <v>112.49</v>
      </c>
      <c r="L287" s="73">
        <f t="shared" si="69"/>
        <v>109.99</v>
      </c>
      <c r="M287" s="73">
        <f t="shared" si="70"/>
        <v>125.11</v>
      </c>
      <c r="N287" s="72" t="str">
        <f t="shared" si="71"/>
        <v>0303</v>
      </c>
      <c r="O287" s="74">
        <f t="shared" si="72"/>
        <v>6</v>
      </c>
      <c r="P287" s="72">
        <f t="shared" si="73"/>
        <v>0</v>
      </c>
      <c r="Q287" s="74">
        <f t="shared" si="74"/>
        <v>57</v>
      </c>
      <c r="R287" s="72" t="str">
        <f t="shared" si="75"/>
        <v/>
      </c>
      <c r="S287" s="72" t="str">
        <f t="shared" si="76"/>
        <v/>
      </c>
      <c r="AF287" s="18">
        <v>3646.1034059764402</v>
      </c>
      <c r="AG287" s="18">
        <v>31.567010309278398</v>
      </c>
      <c r="AI287" s="23">
        <f>'simulateur graphe PJ OQN'!$B$4</f>
        <v>1</v>
      </c>
      <c r="AJ287" s="24">
        <f t="shared" si="77"/>
        <v>125.11</v>
      </c>
      <c r="AK287" s="24">
        <f t="shared" si="78"/>
        <v>125.11</v>
      </c>
      <c r="AM287" t="str">
        <f t="shared" si="79"/>
        <v>ZONEBASSE</v>
      </c>
      <c r="AN287" t="str">
        <f t="shared" si="80"/>
        <v>HC</v>
      </c>
      <c r="AO287" s="20">
        <f t="shared" si="81"/>
        <v>125.11</v>
      </c>
      <c r="AP287" s="20">
        <f t="shared" si="82"/>
        <v>6535.2</v>
      </c>
      <c r="AQ287" s="20" t="str">
        <f t="shared" si="82"/>
        <v>.</v>
      </c>
      <c r="AR287" s="20" t="str">
        <f t="shared" si="82"/>
        <v>.</v>
      </c>
      <c r="AS287" s="20">
        <f t="shared" si="83"/>
        <v>-439.18000000000029</v>
      </c>
      <c r="AT287" s="20">
        <f t="shared" si="68"/>
        <v>-216.67999999999847</v>
      </c>
      <c r="AU287" s="20">
        <f t="shared" si="84"/>
        <v>6535.2</v>
      </c>
    </row>
    <row r="288" spans="1:47" ht="33.75">
      <c r="A288" s="54">
        <v>289</v>
      </c>
      <c r="B288" s="54" t="s">
        <v>550</v>
      </c>
      <c r="C288" s="58" t="s">
        <v>551</v>
      </c>
      <c r="D288" s="79">
        <v>1</v>
      </c>
      <c r="E288" s="79">
        <v>1</v>
      </c>
      <c r="F288" s="80" t="s">
        <v>28</v>
      </c>
      <c r="G288" s="80" t="s">
        <v>28</v>
      </c>
      <c r="H288" s="80">
        <v>92.28</v>
      </c>
      <c r="I288" s="80" t="s">
        <v>28</v>
      </c>
      <c r="J288" s="80" t="s">
        <v>28</v>
      </c>
      <c r="K288" s="80" t="s">
        <v>28</v>
      </c>
      <c r="L288" s="73" t="str">
        <f t="shared" si="69"/>
        <v/>
      </c>
      <c r="M288" s="73" t="str">
        <f t="shared" si="70"/>
        <v/>
      </c>
      <c r="N288" s="72" t="str">
        <f t="shared" si="71"/>
        <v>0306</v>
      </c>
      <c r="O288" s="74">
        <f t="shared" si="72"/>
        <v>0</v>
      </c>
      <c r="P288" s="72">
        <f t="shared" si="73"/>
        <v>0</v>
      </c>
      <c r="Q288" s="74">
        <f t="shared" si="74"/>
        <v>1</v>
      </c>
      <c r="R288" s="72" t="str">
        <f t="shared" si="75"/>
        <v/>
      </c>
      <c r="S288" s="72" t="str">
        <f t="shared" si="76"/>
        <v/>
      </c>
      <c r="AF288" s="18">
        <v>4288.1075903686196</v>
      </c>
      <c r="AG288" s="18">
        <v>31.87</v>
      </c>
      <c r="AI288" s="23">
        <f>'simulateur graphe PJ OQN'!$B$4</f>
        <v>1</v>
      </c>
      <c r="AJ288" s="24">
        <f t="shared" si="77"/>
        <v>92.28</v>
      </c>
      <c r="AK288" s="24">
        <f t="shared" si="78"/>
        <v>92.28</v>
      </c>
      <c r="AM288" t="str">
        <f t="shared" si="79"/>
        <v>ZONEHAUTE</v>
      </c>
      <c r="AN288" t="str">
        <f t="shared" si="80"/>
        <v>HDJ</v>
      </c>
      <c r="AO288" s="20" t="e">
        <f t="shared" si="81"/>
        <v>#VALUE!</v>
      </c>
      <c r="AP288" s="20">
        <f t="shared" si="82"/>
        <v>92.28</v>
      </c>
      <c r="AQ288" s="20" t="str">
        <f t="shared" si="82"/>
        <v>.</v>
      </c>
      <c r="AR288" s="20" t="str">
        <f t="shared" si="82"/>
        <v>.</v>
      </c>
      <c r="AS288" s="20" t="e">
        <f t="shared" si="83"/>
        <v>#VALUE!</v>
      </c>
      <c r="AT288" s="20" t="e">
        <f t="shared" si="68"/>
        <v>#VALUE!</v>
      </c>
      <c r="AU288" s="20">
        <f t="shared" si="84"/>
        <v>92.28</v>
      </c>
    </row>
    <row r="289" spans="1:47" ht="45">
      <c r="A289" s="54">
        <v>290</v>
      </c>
      <c r="B289" s="54" t="s">
        <v>552</v>
      </c>
      <c r="C289" s="58" t="s">
        <v>553</v>
      </c>
      <c r="D289" s="79">
        <v>29</v>
      </c>
      <c r="E289" s="79">
        <v>35</v>
      </c>
      <c r="F289" s="80">
        <v>2589.81</v>
      </c>
      <c r="G289" s="80">
        <v>89.3</v>
      </c>
      <c r="H289" s="80">
        <v>2589.81</v>
      </c>
      <c r="I289" s="80" t="s">
        <v>28</v>
      </c>
      <c r="J289" s="80" t="s">
        <v>28</v>
      </c>
      <c r="K289" s="80">
        <v>81.44</v>
      </c>
      <c r="L289" s="73">
        <f t="shared" si="69"/>
        <v>84.93</v>
      </c>
      <c r="M289" s="73">
        <f t="shared" si="70"/>
        <v>76.989999999999995</v>
      </c>
      <c r="N289" s="72" t="str">
        <f t="shared" si="71"/>
        <v>0306</v>
      </c>
      <c r="O289" s="74">
        <f t="shared" si="72"/>
        <v>6</v>
      </c>
      <c r="P289" s="72">
        <f t="shared" si="73"/>
        <v>0</v>
      </c>
      <c r="Q289" s="74">
        <f t="shared" si="74"/>
        <v>29</v>
      </c>
      <c r="R289" s="72" t="str">
        <f t="shared" si="75"/>
        <v/>
      </c>
      <c r="S289" s="72" t="str">
        <f t="shared" si="76"/>
        <v/>
      </c>
      <c r="AF289" s="18">
        <v>5529.6693375935802</v>
      </c>
      <c r="AG289" s="18">
        <v>37.033707865168502</v>
      </c>
      <c r="AI289" s="23">
        <f>'simulateur graphe PJ OQN'!$B$4</f>
        <v>1</v>
      </c>
      <c r="AJ289" s="24">
        <f t="shared" si="77"/>
        <v>76.989999999999995</v>
      </c>
      <c r="AK289" s="24">
        <f t="shared" si="78"/>
        <v>76.989999999999995</v>
      </c>
      <c r="AM289" t="str">
        <f t="shared" si="79"/>
        <v>ZONEBASSE</v>
      </c>
      <c r="AN289" t="str">
        <f t="shared" si="80"/>
        <v>HC</v>
      </c>
      <c r="AO289" s="20">
        <f t="shared" si="81"/>
        <v>76.989999999999995</v>
      </c>
      <c r="AP289" s="20">
        <f t="shared" si="82"/>
        <v>2589.81</v>
      </c>
      <c r="AQ289" s="20" t="str">
        <f t="shared" si="82"/>
        <v>.</v>
      </c>
      <c r="AR289" s="20" t="str">
        <f t="shared" si="82"/>
        <v>.</v>
      </c>
      <c r="AS289" s="20">
        <f t="shared" si="83"/>
        <v>-179.15000000000009</v>
      </c>
      <c r="AT289" s="20">
        <f t="shared" si="68"/>
        <v>-489.76000000000022</v>
      </c>
      <c r="AU289" s="20">
        <f t="shared" si="84"/>
        <v>2589.81</v>
      </c>
    </row>
    <row r="290" spans="1:47" ht="45">
      <c r="A290" s="54">
        <v>291</v>
      </c>
      <c r="B290" s="54" t="s">
        <v>554</v>
      </c>
      <c r="C290" s="58" t="s">
        <v>555</v>
      </c>
      <c r="D290" s="79">
        <v>29</v>
      </c>
      <c r="E290" s="79">
        <v>35</v>
      </c>
      <c r="F290" s="80">
        <v>2685.03</v>
      </c>
      <c r="G290" s="80">
        <v>92.59</v>
      </c>
      <c r="H290" s="80">
        <v>2685.03</v>
      </c>
      <c r="I290" s="80" t="s">
        <v>28</v>
      </c>
      <c r="J290" s="80" t="s">
        <v>28</v>
      </c>
      <c r="K290" s="80">
        <v>80.540000000000006</v>
      </c>
      <c r="L290" s="73">
        <f t="shared" si="69"/>
        <v>84.93</v>
      </c>
      <c r="M290" s="73">
        <f t="shared" si="70"/>
        <v>76.989999999999995</v>
      </c>
      <c r="N290" s="72" t="str">
        <f t="shared" si="71"/>
        <v>0306</v>
      </c>
      <c r="O290" s="74">
        <f t="shared" si="72"/>
        <v>6</v>
      </c>
      <c r="P290" s="72">
        <f t="shared" si="73"/>
        <v>0</v>
      </c>
      <c r="Q290" s="74">
        <f t="shared" si="74"/>
        <v>29</v>
      </c>
      <c r="R290" s="72" t="str">
        <f t="shared" si="75"/>
        <v/>
      </c>
      <c r="S290" s="72" t="str">
        <f t="shared" si="76"/>
        <v/>
      </c>
      <c r="AF290" s="18">
        <v>9533.1203786687893</v>
      </c>
      <c r="AG290" s="18">
        <v>56.8</v>
      </c>
      <c r="AI290" s="23">
        <f>'simulateur graphe PJ OQN'!$B$4</f>
        <v>1</v>
      </c>
      <c r="AJ290" s="24">
        <f t="shared" si="77"/>
        <v>76.989999999999995</v>
      </c>
      <c r="AK290" s="24">
        <f t="shared" si="78"/>
        <v>76.989999999999995</v>
      </c>
      <c r="AM290" t="str">
        <f t="shared" si="79"/>
        <v>ZONEBASSE</v>
      </c>
      <c r="AN290" t="str">
        <f t="shared" si="80"/>
        <v>HC</v>
      </c>
      <c r="AO290" s="20">
        <f t="shared" si="81"/>
        <v>76.989999999999995</v>
      </c>
      <c r="AP290" s="20">
        <f t="shared" si="82"/>
        <v>2685.03</v>
      </c>
      <c r="AQ290" s="20" t="str">
        <f t="shared" si="82"/>
        <v>.</v>
      </c>
      <c r="AR290" s="20" t="str">
        <f t="shared" si="82"/>
        <v>.</v>
      </c>
      <c r="AS290" s="20">
        <f t="shared" si="83"/>
        <v>-53.329999999999927</v>
      </c>
      <c r="AT290" s="20">
        <f t="shared" si="68"/>
        <v>-444.03999999999905</v>
      </c>
      <c r="AU290" s="20">
        <f t="shared" si="84"/>
        <v>2685.03</v>
      </c>
    </row>
    <row r="291" spans="1:47" ht="56.25">
      <c r="A291" s="54">
        <v>292</v>
      </c>
      <c r="B291" s="54" t="s">
        <v>556</v>
      </c>
      <c r="C291" s="58" t="s">
        <v>557</v>
      </c>
      <c r="D291" s="79">
        <v>36</v>
      </c>
      <c r="E291" s="79">
        <v>42</v>
      </c>
      <c r="F291" s="80">
        <v>3346.47</v>
      </c>
      <c r="G291" s="80">
        <v>92.96</v>
      </c>
      <c r="H291" s="80">
        <v>3346.47</v>
      </c>
      <c r="I291" s="80" t="s">
        <v>28</v>
      </c>
      <c r="J291" s="80" t="s">
        <v>28</v>
      </c>
      <c r="K291" s="80">
        <v>86.44</v>
      </c>
      <c r="L291" s="73">
        <f t="shared" si="69"/>
        <v>84.93</v>
      </c>
      <c r="M291" s="73">
        <f t="shared" si="70"/>
        <v>76.989999999999995</v>
      </c>
      <c r="N291" s="72" t="str">
        <f t="shared" si="71"/>
        <v>0306</v>
      </c>
      <c r="O291" s="74">
        <f t="shared" si="72"/>
        <v>6</v>
      </c>
      <c r="P291" s="72">
        <f t="shared" si="73"/>
        <v>0</v>
      </c>
      <c r="Q291" s="74">
        <f t="shared" si="74"/>
        <v>36</v>
      </c>
      <c r="R291" s="72" t="str">
        <f t="shared" si="75"/>
        <v/>
      </c>
      <c r="S291" s="72" t="str">
        <f t="shared" si="76"/>
        <v/>
      </c>
      <c r="AF291" s="18">
        <v>202.59038776505599</v>
      </c>
      <c r="AG291" s="18" t="s">
        <v>28</v>
      </c>
      <c r="AI291" s="23">
        <f>'simulateur graphe PJ OQN'!$B$4</f>
        <v>1</v>
      </c>
      <c r="AJ291" s="24">
        <f t="shared" si="77"/>
        <v>76.989999999999995</v>
      </c>
      <c r="AK291" s="24">
        <f t="shared" si="78"/>
        <v>76.989999999999995</v>
      </c>
      <c r="AM291" t="str">
        <f t="shared" si="79"/>
        <v>ZONEBASSE</v>
      </c>
      <c r="AN291" t="str">
        <f t="shared" si="80"/>
        <v>HC</v>
      </c>
      <c r="AO291" s="20">
        <f t="shared" si="81"/>
        <v>76.989999999999995</v>
      </c>
      <c r="AP291" s="20">
        <f t="shared" si="82"/>
        <v>3346.47</v>
      </c>
      <c r="AQ291" s="20" t="str">
        <f t="shared" si="82"/>
        <v>.</v>
      </c>
      <c r="AR291" s="20" t="str">
        <f t="shared" si="82"/>
        <v>.</v>
      </c>
      <c r="AS291" s="20">
        <f t="shared" si="83"/>
        <v>-197.57000000000016</v>
      </c>
      <c r="AT291" s="20">
        <f t="shared" si="68"/>
        <v>-63.180000000000291</v>
      </c>
      <c r="AU291" s="20">
        <f t="shared" si="84"/>
        <v>3346.47</v>
      </c>
    </row>
    <row r="292" spans="1:47" ht="56.25">
      <c r="A292" s="54">
        <v>293</v>
      </c>
      <c r="B292" s="54" t="s">
        <v>558</v>
      </c>
      <c r="C292" s="58" t="s">
        <v>559</v>
      </c>
      <c r="D292" s="79">
        <v>50</v>
      </c>
      <c r="E292" s="79">
        <v>56</v>
      </c>
      <c r="F292" s="80">
        <v>4288.5</v>
      </c>
      <c r="G292" s="80">
        <v>67.290000000000006</v>
      </c>
      <c r="H292" s="80">
        <v>4288.5</v>
      </c>
      <c r="I292" s="80" t="s">
        <v>28</v>
      </c>
      <c r="J292" s="80" t="s">
        <v>28</v>
      </c>
      <c r="K292" s="80">
        <v>86.44</v>
      </c>
      <c r="L292" s="73">
        <f t="shared" si="69"/>
        <v>84.93</v>
      </c>
      <c r="M292" s="73">
        <f t="shared" si="70"/>
        <v>76.989999999999995</v>
      </c>
      <c r="N292" s="72" t="str">
        <f t="shared" si="71"/>
        <v>0306</v>
      </c>
      <c r="O292" s="74">
        <f t="shared" si="72"/>
        <v>6</v>
      </c>
      <c r="P292" s="72">
        <f t="shared" si="73"/>
        <v>0</v>
      </c>
      <c r="Q292" s="74">
        <f t="shared" si="74"/>
        <v>50</v>
      </c>
      <c r="R292" s="72" t="str">
        <f t="shared" si="75"/>
        <v/>
      </c>
      <c r="S292" s="72" t="str">
        <f t="shared" si="76"/>
        <v/>
      </c>
      <c r="AF292" s="18">
        <v>3990.92884995644</v>
      </c>
      <c r="AG292" s="18">
        <v>28.264150943396199</v>
      </c>
      <c r="AI292" s="23">
        <f>'simulateur graphe PJ OQN'!$B$4</f>
        <v>1</v>
      </c>
      <c r="AJ292" s="24">
        <f t="shared" si="77"/>
        <v>76.989999999999995</v>
      </c>
      <c r="AK292" s="24">
        <f t="shared" si="78"/>
        <v>76.989999999999995</v>
      </c>
      <c r="AM292" t="str">
        <f t="shared" si="79"/>
        <v>ZONEBASSE</v>
      </c>
      <c r="AN292" t="str">
        <f t="shared" si="80"/>
        <v>HC</v>
      </c>
      <c r="AO292" s="20">
        <f t="shared" si="81"/>
        <v>76.989999999999995</v>
      </c>
      <c r="AP292" s="20">
        <f t="shared" si="82"/>
        <v>4288.5</v>
      </c>
      <c r="AQ292" s="20" t="str">
        <f t="shared" si="82"/>
        <v>.</v>
      </c>
      <c r="AR292" s="20" t="str">
        <f t="shared" si="82"/>
        <v>.</v>
      </c>
      <c r="AS292" s="20">
        <f t="shared" si="83"/>
        <v>-465.69999999999982</v>
      </c>
      <c r="AT292" s="20">
        <f t="shared" si="68"/>
        <v>-331.3100000000004</v>
      </c>
      <c r="AU292" s="20">
        <f t="shared" si="84"/>
        <v>4288.5</v>
      </c>
    </row>
    <row r="293" spans="1:47" ht="45">
      <c r="A293" s="54">
        <v>294</v>
      </c>
      <c r="B293" s="54" t="s">
        <v>560</v>
      </c>
      <c r="C293" s="58" t="s">
        <v>561</v>
      </c>
      <c r="D293" s="79">
        <v>22</v>
      </c>
      <c r="E293" s="79">
        <v>28</v>
      </c>
      <c r="F293" s="80">
        <v>2171.7600000000002</v>
      </c>
      <c r="G293" s="80">
        <v>98.72</v>
      </c>
      <c r="H293" s="80">
        <v>2171.7600000000002</v>
      </c>
      <c r="I293" s="80" t="s">
        <v>28</v>
      </c>
      <c r="J293" s="80" t="s">
        <v>28</v>
      </c>
      <c r="K293" s="80">
        <v>82.26</v>
      </c>
      <c r="L293" s="73">
        <f t="shared" si="69"/>
        <v>72.09</v>
      </c>
      <c r="M293" s="73">
        <f t="shared" si="70"/>
        <v>76.989999999999995</v>
      </c>
      <c r="N293" s="72" t="str">
        <f t="shared" si="71"/>
        <v>0306</v>
      </c>
      <c r="O293" s="74">
        <f t="shared" si="72"/>
        <v>6</v>
      </c>
      <c r="P293" s="72">
        <f t="shared" si="73"/>
        <v>0</v>
      </c>
      <c r="Q293" s="74">
        <f t="shared" si="74"/>
        <v>22</v>
      </c>
      <c r="R293" s="72" t="str">
        <f t="shared" si="75"/>
        <v/>
      </c>
      <c r="S293" s="72" t="str">
        <f t="shared" si="76"/>
        <v/>
      </c>
      <c r="AF293" s="18">
        <v>4858.8433667007703</v>
      </c>
      <c r="AG293" s="18">
        <v>30.7368421052632</v>
      </c>
      <c r="AI293" s="23">
        <f>'simulateur graphe PJ OQN'!$B$4</f>
        <v>1</v>
      </c>
      <c r="AJ293" s="24">
        <f t="shared" si="77"/>
        <v>76.989999999999995</v>
      </c>
      <c r="AK293" s="24">
        <f t="shared" si="78"/>
        <v>76.989999999999995</v>
      </c>
      <c r="AM293" t="str">
        <f t="shared" si="79"/>
        <v>ZONEBASSE</v>
      </c>
      <c r="AN293" t="str">
        <f t="shared" si="80"/>
        <v>HC</v>
      </c>
      <c r="AO293" s="20">
        <f t="shared" si="81"/>
        <v>76.989999999999995</v>
      </c>
      <c r="AP293" s="20">
        <f t="shared" si="82"/>
        <v>2171.7600000000002</v>
      </c>
      <c r="AQ293" s="20" t="str">
        <f t="shared" si="82"/>
        <v>.</v>
      </c>
      <c r="AR293" s="20" t="str">
        <f t="shared" si="82"/>
        <v>.</v>
      </c>
      <c r="AS293" s="20">
        <f t="shared" si="83"/>
        <v>-49.259999999999764</v>
      </c>
      <c r="AT293" s="20">
        <f t="shared" si="68"/>
        <v>855.86999999999989</v>
      </c>
      <c r="AU293" s="20">
        <f t="shared" si="84"/>
        <v>2171.7600000000002</v>
      </c>
    </row>
    <row r="294" spans="1:47" ht="45">
      <c r="A294" s="54">
        <v>295</v>
      </c>
      <c r="B294" s="54" t="s">
        <v>562</v>
      </c>
      <c r="C294" s="58" t="s">
        <v>563</v>
      </c>
      <c r="D294" s="79">
        <v>43</v>
      </c>
      <c r="E294" s="79">
        <v>49</v>
      </c>
      <c r="F294" s="80">
        <v>4439.42</v>
      </c>
      <c r="G294" s="80">
        <v>103.24</v>
      </c>
      <c r="H294" s="80">
        <v>4439.42</v>
      </c>
      <c r="I294" s="80" t="s">
        <v>28</v>
      </c>
      <c r="J294" s="80" t="s">
        <v>28</v>
      </c>
      <c r="K294" s="80">
        <v>96.51</v>
      </c>
      <c r="L294" s="73">
        <f t="shared" si="69"/>
        <v>72.09</v>
      </c>
      <c r="M294" s="73">
        <f t="shared" si="70"/>
        <v>76.989999999999995</v>
      </c>
      <c r="N294" s="72" t="str">
        <f t="shared" si="71"/>
        <v>0306</v>
      </c>
      <c r="O294" s="74">
        <f t="shared" si="72"/>
        <v>6</v>
      </c>
      <c r="P294" s="72">
        <f t="shared" si="73"/>
        <v>0</v>
      </c>
      <c r="Q294" s="74">
        <f t="shared" si="74"/>
        <v>43</v>
      </c>
      <c r="R294" s="72" t="str">
        <f t="shared" si="75"/>
        <v/>
      </c>
      <c r="S294" s="72" t="str">
        <f t="shared" si="76"/>
        <v/>
      </c>
      <c r="AF294" s="18">
        <v>5658.7026005197704</v>
      </c>
      <c r="AG294" s="18">
        <v>36.282051282051299</v>
      </c>
      <c r="AI294" s="23">
        <f>'simulateur graphe PJ OQN'!$B$4</f>
        <v>1</v>
      </c>
      <c r="AJ294" s="24">
        <f t="shared" si="77"/>
        <v>76.989999999999995</v>
      </c>
      <c r="AK294" s="24">
        <f t="shared" si="78"/>
        <v>76.989999999999995</v>
      </c>
      <c r="AM294" t="str">
        <f t="shared" si="79"/>
        <v>ZONEBASSE</v>
      </c>
      <c r="AN294" t="str">
        <f t="shared" si="80"/>
        <v>HC</v>
      </c>
      <c r="AO294" s="20">
        <f t="shared" si="81"/>
        <v>76.989999999999995</v>
      </c>
      <c r="AP294" s="20">
        <f t="shared" si="82"/>
        <v>4439.42</v>
      </c>
      <c r="AQ294" s="20" t="str">
        <f t="shared" si="82"/>
        <v>.</v>
      </c>
      <c r="AR294" s="20" t="str">
        <f t="shared" si="82"/>
        <v>.</v>
      </c>
      <c r="AS294" s="20">
        <f t="shared" si="83"/>
        <v>-193.0600000000004</v>
      </c>
      <c r="AT294" s="20">
        <f t="shared" si="68"/>
        <v>1980.3199999999997</v>
      </c>
      <c r="AU294" s="20">
        <f t="shared" si="84"/>
        <v>4439.42</v>
      </c>
    </row>
    <row r="295" spans="1:47" ht="56.25">
      <c r="A295" s="54">
        <v>296</v>
      </c>
      <c r="B295" s="54" t="s">
        <v>564</v>
      </c>
      <c r="C295" s="58" t="s">
        <v>565</v>
      </c>
      <c r="D295" s="79">
        <v>36</v>
      </c>
      <c r="E295" s="79">
        <v>42</v>
      </c>
      <c r="F295" s="80">
        <v>3303.02</v>
      </c>
      <c r="G295" s="80">
        <v>91.75</v>
      </c>
      <c r="H295" s="80">
        <v>3303.02</v>
      </c>
      <c r="I295" s="80" t="s">
        <v>28</v>
      </c>
      <c r="J295" s="80" t="s">
        <v>28</v>
      </c>
      <c r="K295" s="80">
        <v>80.89</v>
      </c>
      <c r="L295" s="73">
        <f t="shared" si="69"/>
        <v>72.09</v>
      </c>
      <c r="M295" s="73">
        <f t="shared" si="70"/>
        <v>76.989999999999995</v>
      </c>
      <c r="N295" s="72" t="str">
        <f t="shared" si="71"/>
        <v>0306</v>
      </c>
      <c r="O295" s="74">
        <f t="shared" si="72"/>
        <v>6</v>
      </c>
      <c r="P295" s="72">
        <f t="shared" si="73"/>
        <v>0</v>
      </c>
      <c r="Q295" s="74">
        <f t="shared" si="74"/>
        <v>36</v>
      </c>
      <c r="R295" s="72" t="str">
        <f t="shared" si="75"/>
        <v/>
      </c>
      <c r="S295" s="72" t="str">
        <f t="shared" si="76"/>
        <v/>
      </c>
      <c r="AF295" s="18">
        <v>8138.7031063966797</v>
      </c>
      <c r="AG295" s="18">
        <v>49.857142857142897</v>
      </c>
      <c r="AI295" s="23">
        <f>'simulateur graphe PJ OQN'!$B$4</f>
        <v>1</v>
      </c>
      <c r="AJ295" s="24">
        <f t="shared" si="77"/>
        <v>76.989999999999995</v>
      </c>
      <c r="AK295" s="24">
        <f t="shared" si="78"/>
        <v>76.989999999999995</v>
      </c>
      <c r="AM295" t="str">
        <f t="shared" si="79"/>
        <v>ZONEBASSE</v>
      </c>
      <c r="AN295" t="str">
        <f t="shared" si="80"/>
        <v>HC</v>
      </c>
      <c r="AO295" s="20">
        <f t="shared" si="81"/>
        <v>76.989999999999995</v>
      </c>
      <c r="AP295" s="20">
        <f t="shared" si="82"/>
        <v>3303.02</v>
      </c>
      <c r="AQ295" s="20" t="str">
        <f t="shared" si="82"/>
        <v>.</v>
      </c>
      <c r="AR295" s="20" t="str">
        <f t="shared" si="82"/>
        <v>.</v>
      </c>
      <c r="AS295" s="20">
        <f t="shared" si="83"/>
        <v>-13.470000000000255</v>
      </c>
      <c r="AT295" s="20">
        <f t="shared" si="68"/>
        <v>769.72999999999956</v>
      </c>
      <c r="AU295" s="20">
        <f t="shared" si="84"/>
        <v>3303.02</v>
      </c>
    </row>
    <row r="296" spans="1:47" ht="56.25">
      <c r="A296" s="54">
        <v>297</v>
      </c>
      <c r="B296" s="54" t="s">
        <v>566</v>
      </c>
      <c r="C296" s="58" t="s">
        <v>567</v>
      </c>
      <c r="D296" s="79">
        <v>43</v>
      </c>
      <c r="E296" s="79">
        <v>49</v>
      </c>
      <c r="F296" s="80">
        <v>3472.53</v>
      </c>
      <c r="G296" s="80">
        <v>24.22</v>
      </c>
      <c r="H296" s="80">
        <v>3472.53</v>
      </c>
      <c r="I296" s="80" t="s">
        <v>28</v>
      </c>
      <c r="J296" s="80" t="s">
        <v>28</v>
      </c>
      <c r="K296" s="80">
        <v>80.89</v>
      </c>
      <c r="L296" s="73">
        <f t="shared" si="69"/>
        <v>72.09</v>
      </c>
      <c r="M296" s="73">
        <f t="shared" si="70"/>
        <v>76.989999999999995</v>
      </c>
      <c r="N296" s="72" t="str">
        <f t="shared" si="71"/>
        <v>0306</v>
      </c>
      <c r="O296" s="74">
        <f t="shared" si="72"/>
        <v>6</v>
      </c>
      <c r="P296" s="72">
        <f t="shared" si="73"/>
        <v>0</v>
      </c>
      <c r="Q296" s="74">
        <f t="shared" si="74"/>
        <v>43</v>
      </c>
      <c r="R296" s="72" t="str">
        <f t="shared" si="75"/>
        <v/>
      </c>
      <c r="S296" s="72" t="str">
        <f t="shared" si="76"/>
        <v/>
      </c>
      <c r="AF296" s="18">
        <v>2658.2606584906598</v>
      </c>
      <c r="AG296" s="18">
        <v>22.5842696629214</v>
      </c>
      <c r="AI296" s="23">
        <f>'simulateur graphe PJ OQN'!$B$4</f>
        <v>1</v>
      </c>
      <c r="AJ296" s="24">
        <f t="shared" si="77"/>
        <v>76.989999999999995</v>
      </c>
      <c r="AK296" s="24">
        <f t="shared" si="78"/>
        <v>76.989999999999995</v>
      </c>
      <c r="AM296" t="str">
        <f t="shared" si="79"/>
        <v>ZONEBASSE</v>
      </c>
      <c r="AN296" t="str">
        <f t="shared" si="80"/>
        <v>HC</v>
      </c>
      <c r="AO296" s="20">
        <f t="shared" si="81"/>
        <v>76.989999999999995</v>
      </c>
      <c r="AP296" s="20">
        <f t="shared" si="82"/>
        <v>3472.53</v>
      </c>
      <c r="AQ296" s="20" t="str">
        <f t="shared" si="82"/>
        <v>.</v>
      </c>
      <c r="AR296" s="20" t="str">
        <f t="shared" si="82"/>
        <v>.</v>
      </c>
      <c r="AS296" s="20">
        <f t="shared" si="83"/>
        <v>-410.19000000000005</v>
      </c>
      <c r="AT296" s="20">
        <f t="shared" si="68"/>
        <v>373.01000000000022</v>
      </c>
      <c r="AU296" s="20">
        <f t="shared" si="84"/>
        <v>3472.53</v>
      </c>
    </row>
    <row r="297" spans="1:47">
      <c r="A297" s="54">
        <v>298</v>
      </c>
      <c r="B297" s="54" t="s">
        <v>568</v>
      </c>
      <c r="C297" s="55" t="s">
        <v>569</v>
      </c>
      <c r="D297" s="79">
        <v>1</v>
      </c>
      <c r="E297" s="79">
        <v>1</v>
      </c>
      <c r="F297" s="80" t="s">
        <v>28</v>
      </c>
      <c r="G297" s="80" t="s">
        <v>28</v>
      </c>
      <c r="H297" s="80">
        <v>83.47</v>
      </c>
      <c r="I297" s="80" t="s">
        <v>28</v>
      </c>
      <c r="J297" s="80" t="s">
        <v>28</v>
      </c>
      <c r="K297" s="80" t="s">
        <v>28</v>
      </c>
      <c r="L297" s="73" t="str">
        <f t="shared" si="69"/>
        <v/>
      </c>
      <c r="M297" s="73" t="str">
        <f t="shared" si="70"/>
        <v/>
      </c>
      <c r="N297" s="72" t="str">
        <f t="shared" si="71"/>
        <v>0403</v>
      </c>
      <c r="O297" s="74">
        <f t="shared" si="72"/>
        <v>0</v>
      </c>
      <c r="P297" s="72">
        <f t="shared" si="73"/>
        <v>0</v>
      </c>
      <c r="Q297" s="74">
        <f t="shared" si="74"/>
        <v>1</v>
      </c>
      <c r="R297" s="72" t="str">
        <f t="shared" si="75"/>
        <v/>
      </c>
      <c r="S297" s="72" t="str">
        <f t="shared" si="76"/>
        <v/>
      </c>
      <c r="AF297" s="18">
        <v>6982.6430381724103</v>
      </c>
      <c r="AG297" s="18">
        <v>47.48</v>
      </c>
      <c r="AI297" s="23">
        <f>'simulateur graphe PJ OQN'!$B$4</f>
        <v>1</v>
      </c>
      <c r="AJ297" s="24">
        <f t="shared" si="77"/>
        <v>83.47</v>
      </c>
      <c r="AK297" s="24">
        <f t="shared" si="78"/>
        <v>83.47</v>
      </c>
      <c r="AM297" t="str">
        <f t="shared" si="79"/>
        <v>ZONEHAUTE</v>
      </c>
      <c r="AN297" t="str">
        <f t="shared" si="80"/>
        <v>HDJ</v>
      </c>
      <c r="AO297" s="20" t="e">
        <f t="shared" si="81"/>
        <v>#VALUE!</v>
      </c>
      <c r="AP297" s="20">
        <f t="shared" si="82"/>
        <v>83.47</v>
      </c>
      <c r="AQ297" s="20" t="str">
        <f t="shared" si="82"/>
        <v>.</v>
      </c>
      <c r="AR297" s="20" t="str">
        <f t="shared" si="82"/>
        <v>.</v>
      </c>
      <c r="AS297" s="20" t="e">
        <f t="shared" si="83"/>
        <v>#VALUE!</v>
      </c>
      <c r="AT297" s="20" t="e">
        <f t="shared" si="68"/>
        <v>#VALUE!</v>
      </c>
      <c r="AU297" s="20">
        <f t="shared" si="84"/>
        <v>83.47</v>
      </c>
    </row>
    <row r="298" spans="1:47" ht="33.75">
      <c r="A298" s="54">
        <v>299</v>
      </c>
      <c r="B298" s="54" t="s">
        <v>570</v>
      </c>
      <c r="C298" s="58" t="s">
        <v>571</v>
      </c>
      <c r="D298" s="79">
        <v>8</v>
      </c>
      <c r="E298" s="79">
        <v>28</v>
      </c>
      <c r="F298" s="80">
        <v>1525.98</v>
      </c>
      <c r="G298" s="80">
        <v>190.75</v>
      </c>
      <c r="H298" s="80">
        <v>1525.98</v>
      </c>
      <c r="I298" s="80">
        <v>2192.11</v>
      </c>
      <c r="J298" s="80">
        <v>2967.22</v>
      </c>
      <c r="K298" s="80">
        <v>102.84</v>
      </c>
      <c r="L298" s="73">
        <f t="shared" si="69"/>
        <v>111.28</v>
      </c>
      <c r="M298" s="73">
        <f t="shared" si="70"/>
        <v>128.52000000000001</v>
      </c>
      <c r="N298" s="72" t="str">
        <f t="shared" si="71"/>
        <v>0403</v>
      </c>
      <c r="O298" s="74">
        <f t="shared" si="72"/>
        <v>20</v>
      </c>
      <c r="P298" s="72">
        <f t="shared" si="73"/>
        <v>1</v>
      </c>
      <c r="Q298" s="74">
        <f t="shared" si="74"/>
        <v>8</v>
      </c>
      <c r="R298" s="72">
        <f t="shared" si="75"/>
        <v>15</v>
      </c>
      <c r="S298" s="72">
        <f t="shared" si="76"/>
        <v>22</v>
      </c>
      <c r="AF298" s="18">
        <v>5181.5744473680697</v>
      </c>
      <c r="AG298" s="18">
        <v>32.5833333333333</v>
      </c>
      <c r="AI298" s="23">
        <f>'simulateur graphe PJ OQN'!$B$4</f>
        <v>1</v>
      </c>
      <c r="AJ298" s="24">
        <f t="shared" si="77"/>
        <v>128.52000000000001</v>
      </c>
      <c r="AK298" s="24">
        <f t="shared" si="78"/>
        <v>128.52000000000001</v>
      </c>
      <c r="AM298" t="str">
        <f t="shared" si="79"/>
        <v>ZONEBASSE</v>
      </c>
      <c r="AN298" t="str">
        <f t="shared" si="80"/>
        <v>HC</v>
      </c>
      <c r="AO298" s="20">
        <f t="shared" si="81"/>
        <v>128.52000000000001</v>
      </c>
      <c r="AP298" s="20">
        <f t="shared" si="82"/>
        <v>1525.98</v>
      </c>
      <c r="AQ298" s="20">
        <f t="shared" si="82"/>
        <v>2192.11</v>
      </c>
      <c r="AR298" s="20">
        <f t="shared" si="82"/>
        <v>2967.22</v>
      </c>
      <c r="AS298" s="20">
        <f t="shared" si="83"/>
        <v>190.53999999999951</v>
      </c>
      <c r="AT298" s="20">
        <f t="shared" si="68"/>
        <v>-560.6200000000008</v>
      </c>
      <c r="AU298" s="20">
        <f t="shared" si="84"/>
        <v>1525.98</v>
      </c>
    </row>
    <row r="299" spans="1:47" ht="33.75">
      <c r="A299" s="54">
        <v>300</v>
      </c>
      <c r="B299" s="54" t="s">
        <v>572</v>
      </c>
      <c r="C299" s="58" t="s">
        <v>573</v>
      </c>
      <c r="D299" s="79">
        <v>15</v>
      </c>
      <c r="E299" s="79">
        <v>35</v>
      </c>
      <c r="F299" s="80">
        <v>2332.4</v>
      </c>
      <c r="G299" s="80">
        <v>115.2</v>
      </c>
      <c r="H299" s="80">
        <v>2332.4</v>
      </c>
      <c r="I299" s="80">
        <v>3224.78</v>
      </c>
      <c r="J299" s="80">
        <v>4133.0200000000004</v>
      </c>
      <c r="K299" s="80">
        <v>114.82</v>
      </c>
      <c r="L299" s="73">
        <f t="shared" si="69"/>
        <v>111.28</v>
      </c>
      <c r="M299" s="73">
        <f t="shared" si="70"/>
        <v>128.52000000000001</v>
      </c>
      <c r="N299" s="72" t="str">
        <f t="shared" si="71"/>
        <v>0403</v>
      </c>
      <c r="O299" s="74">
        <f t="shared" si="72"/>
        <v>20</v>
      </c>
      <c r="P299" s="72">
        <f t="shared" si="73"/>
        <v>1</v>
      </c>
      <c r="Q299" s="74">
        <f t="shared" si="74"/>
        <v>15</v>
      </c>
      <c r="R299" s="72">
        <f t="shared" si="75"/>
        <v>22</v>
      </c>
      <c r="S299" s="72">
        <f t="shared" si="76"/>
        <v>29</v>
      </c>
      <c r="AF299" s="18">
        <v>7524.2851052679898</v>
      </c>
      <c r="AG299" s="18">
        <v>45.714285714285701</v>
      </c>
      <c r="AI299" s="23">
        <f>'simulateur graphe PJ OQN'!$B$4</f>
        <v>1</v>
      </c>
      <c r="AJ299" s="24">
        <f t="shared" si="77"/>
        <v>128.52000000000001</v>
      </c>
      <c r="AK299" s="24">
        <f t="shared" si="78"/>
        <v>128.52000000000001</v>
      </c>
      <c r="AM299" t="str">
        <f t="shared" si="79"/>
        <v>ZONEBASSE</v>
      </c>
      <c r="AN299" t="str">
        <f t="shared" si="80"/>
        <v>HC</v>
      </c>
      <c r="AO299" s="20">
        <f t="shared" si="81"/>
        <v>128.52000000000001</v>
      </c>
      <c r="AP299" s="20">
        <f t="shared" si="82"/>
        <v>2332.4</v>
      </c>
      <c r="AQ299" s="20">
        <f t="shared" si="82"/>
        <v>3224.78</v>
      </c>
      <c r="AR299" s="20">
        <f t="shared" si="82"/>
        <v>4133.0200000000004</v>
      </c>
      <c r="AS299" s="20">
        <f t="shared" si="83"/>
        <v>229.14000000000078</v>
      </c>
      <c r="AT299" s="20">
        <f t="shared" si="68"/>
        <v>544.19999999999891</v>
      </c>
      <c r="AU299" s="20">
        <f t="shared" si="84"/>
        <v>2332.4</v>
      </c>
    </row>
    <row r="300" spans="1:47" ht="33.75">
      <c r="A300" s="54">
        <v>301</v>
      </c>
      <c r="B300" s="54" t="s">
        <v>574</v>
      </c>
      <c r="C300" s="58" t="s">
        <v>575</v>
      </c>
      <c r="D300" s="79">
        <v>29</v>
      </c>
      <c r="E300" s="79">
        <v>35</v>
      </c>
      <c r="F300" s="80">
        <v>3770.9</v>
      </c>
      <c r="G300" s="80">
        <v>130.03</v>
      </c>
      <c r="H300" s="80">
        <v>3770.9</v>
      </c>
      <c r="I300" s="80" t="s">
        <v>28</v>
      </c>
      <c r="J300" s="80" t="s">
        <v>28</v>
      </c>
      <c r="K300" s="80">
        <v>121.08</v>
      </c>
      <c r="L300" s="73">
        <f t="shared" si="69"/>
        <v>111.28</v>
      </c>
      <c r="M300" s="73">
        <f t="shared" si="70"/>
        <v>128.52000000000001</v>
      </c>
      <c r="N300" s="72" t="str">
        <f t="shared" si="71"/>
        <v>0403</v>
      </c>
      <c r="O300" s="74">
        <f t="shared" si="72"/>
        <v>6</v>
      </c>
      <c r="P300" s="72">
        <f t="shared" si="73"/>
        <v>0</v>
      </c>
      <c r="Q300" s="74">
        <f t="shared" si="74"/>
        <v>29</v>
      </c>
      <c r="R300" s="72" t="str">
        <f t="shared" si="75"/>
        <v/>
      </c>
      <c r="S300" s="72" t="str">
        <f t="shared" si="76"/>
        <v/>
      </c>
      <c r="AF300" s="18">
        <v>256.15493616100503</v>
      </c>
      <c r="AG300" s="18" t="s">
        <v>28</v>
      </c>
      <c r="AI300" s="23">
        <f>'simulateur graphe PJ OQN'!$B$4</f>
        <v>1</v>
      </c>
      <c r="AJ300" s="24">
        <f t="shared" si="77"/>
        <v>128.52000000000001</v>
      </c>
      <c r="AK300" s="24">
        <f t="shared" si="78"/>
        <v>128.52000000000001</v>
      </c>
      <c r="AM300" t="str">
        <f t="shared" si="79"/>
        <v>ZONEBASSE</v>
      </c>
      <c r="AN300" t="str">
        <f t="shared" si="80"/>
        <v>HC</v>
      </c>
      <c r="AO300" s="20">
        <f t="shared" si="81"/>
        <v>128.52000000000001</v>
      </c>
      <c r="AP300" s="20">
        <f t="shared" si="82"/>
        <v>3770.9</v>
      </c>
      <c r="AQ300" s="20" t="str">
        <f t="shared" si="82"/>
        <v>.</v>
      </c>
      <c r="AR300" s="20" t="str">
        <f t="shared" si="82"/>
        <v>.</v>
      </c>
      <c r="AS300" s="20">
        <f t="shared" si="83"/>
        <v>-345.82000000000016</v>
      </c>
      <c r="AT300" s="20">
        <f t="shared" si="68"/>
        <v>526.3799999999992</v>
      </c>
      <c r="AU300" s="20">
        <f t="shared" si="84"/>
        <v>3770.9</v>
      </c>
    </row>
    <row r="301" spans="1:47" ht="33.75">
      <c r="A301" s="54">
        <v>302</v>
      </c>
      <c r="B301" s="54" t="s">
        <v>576</v>
      </c>
      <c r="C301" s="58" t="s">
        <v>577</v>
      </c>
      <c r="D301" s="79">
        <v>43</v>
      </c>
      <c r="E301" s="79">
        <v>49</v>
      </c>
      <c r="F301" s="80">
        <v>5581.83</v>
      </c>
      <c r="G301" s="80">
        <v>129.35</v>
      </c>
      <c r="H301" s="80">
        <v>5581.83</v>
      </c>
      <c r="I301" s="80" t="s">
        <v>28</v>
      </c>
      <c r="J301" s="80" t="s">
        <v>28</v>
      </c>
      <c r="K301" s="80">
        <v>120.47</v>
      </c>
      <c r="L301" s="73">
        <f t="shared" si="69"/>
        <v>111.28</v>
      </c>
      <c r="M301" s="73">
        <f t="shared" si="70"/>
        <v>128.52000000000001</v>
      </c>
      <c r="N301" s="72" t="str">
        <f t="shared" si="71"/>
        <v>0403</v>
      </c>
      <c r="O301" s="74">
        <f t="shared" si="72"/>
        <v>6</v>
      </c>
      <c r="P301" s="72">
        <f t="shared" si="73"/>
        <v>0</v>
      </c>
      <c r="Q301" s="74">
        <f t="shared" si="74"/>
        <v>43</v>
      </c>
      <c r="R301" s="72" t="str">
        <f t="shared" si="75"/>
        <v/>
      </c>
      <c r="S301" s="72" t="str">
        <f t="shared" si="76"/>
        <v/>
      </c>
      <c r="AF301" s="18">
        <v>4118.72543895942</v>
      </c>
      <c r="AG301" s="18">
        <v>24.7460317460318</v>
      </c>
      <c r="AI301" s="23">
        <f>'simulateur graphe PJ OQN'!$B$4</f>
        <v>1</v>
      </c>
      <c r="AJ301" s="24">
        <f t="shared" si="77"/>
        <v>128.52000000000001</v>
      </c>
      <c r="AK301" s="24">
        <f t="shared" si="78"/>
        <v>128.52000000000001</v>
      </c>
      <c r="AM301" t="str">
        <f t="shared" si="79"/>
        <v>ZONEBASSE</v>
      </c>
      <c r="AN301" t="str">
        <f t="shared" si="80"/>
        <v>HC</v>
      </c>
      <c r="AO301" s="20">
        <f t="shared" si="81"/>
        <v>128.52000000000001</v>
      </c>
      <c r="AP301" s="20">
        <f t="shared" si="82"/>
        <v>5581.83</v>
      </c>
      <c r="AQ301" s="20" t="str">
        <f t="shared" si="82"/>
        <v>.</v>
      </c>
      <c r="AR301" s="20" t="str">
        <f t="shared" si="82"/>
        <v>.</v>
      </c>
      <c r="AS301" s="20">
        <f t="shared" si="83"/>
        <v>-200.72999999999956</v>
      </c>
      <c r="AT301" s="20">
        <f t="shared" si="68"/>
        <v>617.17999999999847</v>
      </c>
      <c r="AU301" s="20">
        <f t="shared" si="84"/>
        <v>5581.83</v>
      </c>
    </row>
    <row r="302" spans="1:47" ht="33.75">
      <c r="A302" s="54">
        <v>303</v>
      </c>
      <c r="B302" s="54" t="s">
        <v>578</v>
      </c>
      <c r="C302" s="58" t="s">
        <v>579</v>
      </c>
      <c r="D302" s="79">
        <v>8</v>
      </c>
      <c r="E302" s="79">
        <v>28</v>
      </c>
      <c r="F302" s="80">
        <v>1154.76</v>
      </c>
      <c r="G302" s="80">
        <v>144.34</v>
      </c>
      <c r="H302" s="80">
        <v>1154.76</v>
      </c>
      <c r="I302" s="80">
        <v>1821.57</v>
      </c>
      <c r="J302" s="80">
        <v>2526.83</v>
      </c>
      <c r="K302" s="80">
        <v>81.260000000000005</v>
      </c>
      <c r="L302" s="73">
        <f t="shared" si="69"/>
        <v>108.3</v>
      </c>
      <c r="M302" s="73">
        <f t="shared" si="70"/>
        <v>128.52000000000001</v>
      </c>
      <c r="N302" s="72" t="str">
        <f t="shared" si="71"/>
        <v>0403</v>
      </c>
      <c r="O302" s="74">
        <f t="shared" si="72"/>
        <v>20</v>
      </c>
      <c r="P302" s="72">
        <f t="shared" si="73"/>
        <v>1</v>
      </c>
      <c r="Q302" s="74">
        <f t="shared" si="74"/>
        <v>8</v>
      </c>
      <c r="R302" s="72">
        <f t="shared" si="75"/>
        <v>15</v>
      </c>
      <c r="S302" s="72">
        <f t="shared" si="76"/>
        <v>22</v>
      </c>
      <c r="AF302" s="18">
        <v>6224.9012408166</v>
      </c>
      <c r="AG302" s="18">
        <v>36.989010989011</v>
      </c>
      <c r="AI302" s="23">
        <f>'simulateur graphe PJ OQN'!$B$4</f>
        <v>1</v>
      </c>
      <c r="AJ302" s="24">
        <f t="shared" si="77"/>
        <v>128.52000000000001</v>
      </c>
      <c r="AK302" s="24">
        <f t="shared" si="78"/>
        <v>128.52000000000001</v>
      </c>
      <c r="AM302" t="str">
        <f t="shared" si="79"/>
        <v>ZONEBASSE</v>
      </c>
      <c r="AN302" t="str">
        <f t="shared" si="80"/>
        <v>HC</v>
      </c>
      <c r="AO302" s="20">
        <f t="shared" si="81"/>
        <v>128.52000000000001</v>
      </c>
      <c r="AP302" s="20">
        <f t="shared" si="82"/>
        <v>1154.76</v>
      </c>
      <c r="AQ302" s="20">
        <f t="shared" si="82"/>
        <v>1821.57</v>
      </c>
      <c r="AR302" s="20">
        <f t="shared" si="82"/>
        <v>2526.83</v>
      </c>
      <c r="AS302" s="20">
        <f t="shared" si="83"/>
        <v>332.80999999999995</v>
      </c>
      <c r="AT302" s="20">
        <f t="shared" si="68"/>
        <v>-2073.7499999999991</v>
      </c>
      <c r="AU302" s="20">
        <f t="shared" si="84"/>
        <v>1154.76</v>
      </c>
    </row>
    <row r="303" spans="1:47" ht="33.75">
      <c r="A303" s="54">
        <v>304</v>
      </c>
      <c r="B303" s="54" t="s">
        <v>580</v>
      </c>
      <c r="C303" s="58" t="s">
        <v>581</v>
      </c>
      <c r="D303" s="79">
        <v>8</v>
      </c>
      <c r="E303" s="79">
        <v>28</v>
      </c>
      <c r="F303" s="80">
        <v>1614.48</v>
      </c>
      <c r="G303" s="80">
        <v>201.81</v>
      </c>
      <c r="H303" s="80">
        <v>1614.48</v>
      </c>
      <c r="I303" s="80">
        <v>2472.17</v>
      </c>
      <c r="J303" s="80">
        <v>3672.93</v>
      </c>
      <c r="K303" s="80">
        <v>115.9</v>
      </c>
      <c r="L303" s="73">
        <f t="shared" si="69"/>
        <v>108.3</v>
      </c>
      <c r="M303" s="73">
        <f t="shared" si="70"/>
        <v>128.52000000000001</v>
      </c>
      <c r="N303" s="72" t="str">
        <f t="shared" si="71"/>
        <v>0403</v>
      </c>
      <c r="O303" s="74">
        <f t="shared" si="72"/>
        <v>20</v>
      </c>
      <c r="P303" s="72">
        <f t="shared" si="73"/>
        <v>1</v>
      </c>
      <c r="Q303" s="74">
        <f t="shared" si="74"/>
        <v>8</v>
      </c>
      <c r="R303" s="72">
        <f t="shared" si="75"/>
        <v>15</v>
      </c>
      <c r="S303" s="72">
        <f t="shared" si="76"/>
        <v>22</v>
      </c>
      <c r="AF303" s="18">
        <v>6196.4496814083504</v>
      </c>
      <c r="AG303" s="18">
        <v>34.681818181818201</v>
      </c>
      <c r="AI303" s="23">
        <f>'simulateur graphe PJ OQN'!$B$4</f>
        <v>1</v>
      </c>
      <c r="AJ303" s="24">
        <f t="shared" si="77"/>
        <v>128.52000000000001</v>
      </c>
      <c r="AK303" s="24">
        <f t="shared" si="78"/>
        <v>128.52000000000001</v>
      </c>
      <c r="AM303" t="str">
        <f t="shared" si="79"/>
        <v>ZONEBASSE</v>
      </c>
      <c r="AN303" t="str">
        <f t="shared" si="80"/>
        <v>HC</v>
      </c>
      <c r="AO303" s="20">
        <f t="shared" si="81"/>
        <v>128.52000000000001</v>
      </c>
      <c r="AP303" s="20">
        <f t="shared" si="82"/>
        <v>1614.48</v>
      </c>
      <c r="AQ303" s="20">
        <f t="shared" si="82"/>
        <v>2472.17</v>
      </c>
      <c r="AR303" s="20">
        <f t="shared" si="82"/>
        <v>3672.93</v>
      </c>
      <c r="AS303" s="20">
        <f t="shared" si="83"/>
        <v>543.62999999999965</v>
      </c>
      <c r="AT303" s="20">
        <f t="shared" si="68"/>
        <v>1220.0300000000007</v>
      </c>
      <c r="AU303" s="20">
        <f t="shared" si="84"/>
        <v>1614.48</v>
      </c>
    </row>
    <row r="304" spans="1:47" ht="33.75">
      <c r="A304" s="54">
        <v>305</v>
      </c>
      <c r="B304" s="54" t="s">
        <v>582</v>
      </c>
      <c r="C304" s="58" t="s">
        <v>583</v>
      </c>
      <c r="D304" s="79">
        <v>8</v>
      </c>
      <c r="E304" s="79">
        <v>28</v>
      </c>
      <c r="F304" s="80">
        <v>1461.08</v>
      </c>
      <c r="G304" s="80">
        <v>182.64</v>
      </c>
      <c r="H304" s="80">
        <v>1461.08</v>
      </c>
      <c r="I304" s="80">
        <v>2259</v>
      </c>
      <c r="J304" s="80">
        <v>3179.8</v>
      </c>
      <c r="K304" s="80">
        <v>96.09</v>
      </c>
      <c r="L304" s="73">
        <f t="shared" si="69"/>
        <v>108.3</v>
      </c>
      <c r="M304" s="73">
        <f t="shared" si="70"/>
        <v>128.52000000000001</v>
      </c>
      <c r="N304" s="72" t="str">
        <f t="shared" si="71"/>
        <v>0403</v>
      </c>
      <c r="O304" s="74">
        <f t="shared" si="72"/>
        <v>20</v>
      </c>
      <c r="P304" s="72">
        <f t="shared" si="73"/>
        <v>1</v>
      </c>
      <c r="Q304" s="74">
        <f t="shared" si="74"/>
        <v>8</v>
      </c>
      <c r="R304" s="72">
        <f t="shared" si="75"/>
        <v>15</v>
      </c>
      <c r="S304" s="72">
        <f t="shared" si="76"/>
        <v>22</v>
      </c>
      <c r="AF304" s="18">
        <v>10560.729927558499</v>
      </c>
      <c r="AG304" s="18">
        <v>53.056603773584897</v>
      </c>
      <c r="AI304" s="23">
        <f>'simulateur graphe PJ OQN'!$B$4</f>
        <v>1</v>
      </c>
      <c r="AJ304" s="24">
        <f t="shared" si="77"/>
        <v>128.52000000000001</v>
      </c>
      <c r="AK304" s="24">
        <f t="shared" si="78"/>
        <v>128.52000000000001</v>
      </c>
      <c r="AM304" t="str">
        <f t="shared" si="79"/>
        <v>ZONEBASSE</v>
      </c>
      <c r="AN304" t="str">
        <f t="shared" si="80"/>
        <v>HC</v>
      </c>
      <c r="AO304" s="20">
        <f t="shared" si="81"/>
        <v>128.52000000000001</v>
      </c>
      <c r="AP304" s="20">
        <f t="shared" si="82"/>
        <v>1461.08</v>
      </c>
      <c r="AQ304" s="20">
        <f t="shared" si="82"/>
        <v>2259</v>
      </c>
      <c r="AR304" s="20">
        <f t="shared" si="82"/>
        <v>3179.8</v>
      </c>
      <c r="AS304" s="20">
        <f t="shared" si="83"/>
        <v>585.36999999999989</v>
      </c>
      <c r="AT304" s="20">
        <f t="shared" si="68"/>
        <v>-501.31999999999789</v>
      </c>
      <c r="AU304" s="20">
        <f t="shared" si="84"/>
        <v>1461.08</v>
      </c>
    </row>
    <row r="305" spans="1:47" ht="33.75">
      <c r="A305" s="54">
        <v>306</v>
      </c>
      <c r="B305" s="54" t="s">
        <v>584</v>
      </c>
      <c r="C305" s="58" t="s">
        <v>585</v>
      </c>
      <c r="D305" s="79">
        <v>43</v>
      </c>
      <c r="E305" s="79">
        <v>49</v>
      </c>
      <c r="F305" s="80">
        <v>5492.4</v>
      </c>
      <c r="G305" s="80">
        <v>110.12</v>
      </c>
      <c r="H305" s="80">
        <v>5492.4</v>
      </c>
      <c r="I305" s="80" t="s">
        <v>28</v>
      </c>
      <c r="J305" s="80" t="s">
        <v>28</v>
      </c>
      <c r="K305" s="80">
        <v>120.71</v>
      </c>
      <c r="L305" s="73">
        <f t="shared" si="69"/>
        <v>108.3</v>
      </c>
      <c r="M305" s="73">
        <f t="shared" si="70"/>
        <v>128.52000000000001</v>
      </c>
      <c r="N305" s="72" t="str">
        <f t="shared" si="71"/>
        <v>0403</v>
      </c>
      <c r="O305" s="74">
        <f t="shared" si="72"/>
        <v>6</v>
      </c>
      <c r="P305" s="72">
        <f t="shared" si="73"/>
        <v>0</v>
      </c>
      <c r="Q305" s="74">
        <f t="shared" si="74"/>
        <v>43</v>
      </c>
      <c r="R305" s="72" t="str">
        <f t="shared" si="75"/>
        <v/>
      </c>
      <c r="S305" s="72" t="str">
        <f t="shared" si="76"/>
        <v/>
      </c>
      <c r="AF305" s="18">
        <v>3750.5495300419002</v>
      </c>
      <c r="AG305" s="18">
        <v>27.825082508250802</v>
      </c>
      <c r="AI305" s="23">
        <f>'simulateur graphe PJ OQN'!$B$4</f>
        <v>1</v>
      </c>
      <c r="AJ305" s="24">
        <f t="shared" si="77"/>
        <v>128.52000000000001</v>
      </c>
      <c r="AK305" s="24">
        <f t="shared" si="78"/>
        <v>128.52000000000001</v>
      </c>
      <c r="AM305" t="str">
        <f t="shared" si="79"/>
        <v>ZONEBASSE</v>
      </c>
      <c r="AN305" t="str">
        <f t="shared" si="80"/>
        <v>HC</v>
      </c>
      <c r="AO305" s="20">
        <f t="shared" si="81"/>
        <v>128.52000000000001</v>
      </c>
      <c r="AP305" s="20">
        <f t="shared" si="82"/>
        <v>5492.4</v>
      </c>
      <c r="AQ305" s="20" t="str">
        <f t="shared" si="82"/>
        <v>.</v>
      </c>
      <c r="AR305" s="20" t="str">
        <f t="shared" si="82"/>
        <v>.</v>
      </c>
      <c r="AS305" s="20">
        <f t="shared" si="83"/>
        <v>-301.68000000000029</v>
      </c>
      <c r="AT305" s="20">
        <f t="shared" si="68"/>
        <v>802.80999999999949</v>
      </c>
      <c r="AU305" s="20">
        <f t="shared" si="84"/>
        <v>5492.4</v>
      </c>
    </row>
    <row r="306" spans="1:47" ht="33.75">
      <c r="A306" s="54">
        <v>307</v>
      </c>
      <c r="B306" s="54" t="s">
        <v>586</v>
      </c>
      <c r="C306" s="58" t="s">
        <v>587</v>
      </c>
      <c r="D306" s="79">
        <v>8</v>
      </c>
      <c r="E306" s="79">
        <v>28</v>
      </c>
      <c r="F306" s="80">
        <v>1108.19</v>
      </c>
      <c r="G306" s="80">
        <v>138.52000000000001</v>
      </c>
      <c r="H306" s="80">
        <v>1108.19</v>
      </c>
      <c r="I306" s="80">
        <v>1739.81</v>
      </c>
      <c r="J306" s="80">
        <v>2416.7199999999998</v>
      </c>
      <c r="K306" s="80">
        <v>78.59</v>
      </c>
      <c r="L306" s="73">
        <f t="shared" si="69"/>
        <v>111.16</v>
      </c>
      <c r="M306" s="73">
        <f t="shared" si="70"/>
        <v>128.52000000000001</v>
      </c>
      <c r="N306" s="72" t="str">
        <f t="shared" si="71"/>
        <v>0403</v>
      </c>
      <c r="O306" s="74">
        <f t="shared" si="72"/>
        <v>20</v>
      </c>
      <c r="P306" s="72">
        <f t="shared" si="73"/>
        <v>1</v>
      </c>
      <c r="Q306" s="74">
        <f t="shared" si="74"/>
        <v>8</v>
      </c>
      <c r="R306" s="72">
        <f t="shared" si="75"/>
        <v>15</v>
      </c>
      <c r="S306" s="72">
        <f t="shared" si="76"/>
        <v>22</v>
      </c>
      <c r="AF306" s="18">
        <v>4641.5022419135403</v>
      </c>
      <c r="AG306" s="18">
        <v>32.474452554744502</v>
      </c>
      <c r="AI306" s="23">
        <f>'simulateur graphe PJ OQN'!$B$4</f>
        <v>1</v>
      </c>
      <c r="AJ306" s="24">
        <f t="shared" si="77"/>
        <v>128.52000000000001</v>
      </c>
      <c r="AK306" s="24">
        <f t="shared" si="78"/>
        <v>128.52000000000001</v>
      </c>
      <c r="AM306" t="str">
        <f t="shared" si="79"/>
        <v>ZONEBASSE</v>
      </c>
      <c r="AN306" t="str">
        <f t="shared" si="80"/>
        <v>HC</v>
      </c>
      <c r="AO306" s="20">
        <f t="shared" si="81"/>
        <v>128.52000000000001</v>
      </c>
      <c r="AP306" s="20">
        <f t="shared" si="82"/>
        <v>1108.19</v>
      </c>
      <c r="AQ306" s="20">
        <f t="shared" si="82"/>
        <v>1739.81</v>
      </c>
      <c r="AR306" s="20">
        <f t="shared" si="82"/>
        <v>2416.7199999999998</v>
      </c>
      <c r="AS306" s="20">
        <f t="shared" si="83"/>
        <v>294.78999999999951</v>
      </c>
      <c r="AT306" s="20">
        <f t="shared" si="68"/>
        <v>-2603.9400000000005</v>
      </c>
      <c r="AU306" s="20">
        <f t="shared" si="84"/>
        <v>1108.19</v>
      </c>
    </row>
    <row r="307" spans="1:47" ht="33.75">
      <c r="A307" s="54">
        <v>308</v>
      </c>
      <c r="B307" s="54" t="s">
        <v>588</v>
      </c>
      <c r="C307" s="58" t="s">
        <v>589</v>
      </c>
      <c r="D307" s="79">
        <v>8</v>
      </c>
      <c r="E307" s="79">
        <v>28</v>
      </c>
      <c r="F307" s="80">
        <v>1564.03</v>
      </c>
      <c r="G307" s="80">
        <v>195.5</v>
      </c>
      <c r="H307" s="80">
        <v>1564.03</v>
      </c>
      <c r="I307" s="80">
        <v>2651.89</v>
      </c>
      <c r="J307" s="80">
        <v>3761.28</v>
      </c>
      <c r="K307" s="80">
        <v>108.98</v>
      </c>
      <c r="L307" s="73">
        <f t="shared" si="69"/>
        <v>111.16</v>
      </c>
      <c r="M307" s="73">
        <f t="shared" si="70"/>
        <v>128.52000000000001</v>
      </c>
      <c r="N307" s="72" t="str">
        <f t="shared" si="71"/>
        <v>0403</v>
      </c>
      <c r="O307" s="74">
        <f t="shared" si="72"/>
        <v>20</v>
      </c>
      <c r="P307" s="72">
        <f t="shared" si="73"/>
        <v>1</v>
      </c>
      <c r="Q307" s="74">
        <f t="shared" si="74"/>
        <v>8</v>
      </c>
      <c r="R307" s="72">
        <f t="shared" si="75"/>
        <v>15</v>
      </c>
      <c r="S307" s="72">
        <f t="shared" si="76"/>
        <v>22</v>
      </c>
      <c r="AF307" s="18">
        <v>5509.2410439150999</v>
      </c>
      <c r="AG307" s="18">
        <v>33.265432098765402</v>
      </c>
      <c r="AI307" s="23">
        <f>'simulateur graphe PJ OQN'!$B$4</f>
        <v>1</v>
      </c>
      <c r="AJ307" s="24">
        <f t="shared" si="77"/>
        <v>128.52000000000001</v>
      </c>
      <c r="AK307" s="24">
        <f t="shared" si="78"/>
        <v>128.52000000000001</v>
      </c>
      <c r="AM307" t="str">
        <f t="shared" si="79"/>
        <v>ZONEBASSE</v>
      </c>
      <c r="AN307" t="str">
        <f t="shared" si="80"/>
        <v>HC</v>
      </c>
      <c r="AO307" s="20">
        <f t="shared" si="81"/>
        <v>128.52000000000001</v>
      </c>
      <c r="AP307" s="20">
        <f t="shared" si="82"/>
        <v>1564.03</v>
      </c>
      <c r="AQ307" s="20">
        <f t="shared" si="82"/>
        <v>2651.89</v>
      </c>
      <c r="AR307" s="20">
        <f t="shared" si="82"/>
        <v>3761.28</v>
      </c>
      <c r="AS307" s="20">
        <f t="shared" si="83"/>
        <v>818.82000000000016</v>
      </c>
      <c r="AT307" s="20">
        <f t="shared" si="68"/>
        <v>624.80000000000109</v>
      </c>
      <c r="AU307" s="20">
        <f t="shared" si="84"/>
        <v>1564.03</v>
      </c>
    </row>
    <row r="308" spans="1:47" ht="33.75">
      <c r="A308" s="54">
        <v>309</v>
      </c>
      <c r="B308" s="54" t="s">
        <v>590</v>
      </c>
      <c r="C308" s="58" t="s">
        <v>591</v>
      </c>
      <c r="D308" s="79">
        <v>8</v>
      </c>
      <c r="E308" s="79">
        <v>28</v>
      </c>
      <c r="F308" s="80">
        <v>1610.31</v>
      </c>
      <c r="G308" s="80">
        <v>201.29</v>
      </c>
      <c r="H308" s="80">
        <v>1610.31</v>
      </c>
      <c r="I308" s="80">
        <v>2545.7600000000002</v>
      </c>
      <c r="J308" s="80">
        <v>3501.08</v>
      </c>
      <c r="K308" s="80">
        <v>102.86</v>
      </c>
      <c r="L308" s="73">
        <f t="shared" si="69"/>
        <v>111.16</v>
      </c>
      <c r="M308" s="73">
        <f t="shared" si="70"/>
        <v>128.52000000000001</v>
      </c>
      <c r="N308" s="72" t="str">
        <f t="shared" si="71"/>
        <v>0403</v>
      </c>
      <c r="O308" s="74">
        <f t="shared" si="72"/>
        <v>20</v>
      </c>
      <c r="P308" s="72">
        <f t="shared" si="73"/>
        <v>1</v>
      </c>
      <c r="Q308" s="74">
        <f t="shared" si="74"/>
        <v>8</v>
      </c>
      <c r="R308" s="72">
        <f t="shared" si="75"/>
        <v>15</v>
      </c>
      <c r="S308" s="72">
        <f t="shared" si="76"/>
        <v>22</v>
      </c>
      <c r="AF308" s="18">
        <v>8992.7100351075205</v>
      </c>
      <c r="AG308" s="18">
        <v>49.939577039274901</v>
      </c>
      <c r="AI308" s="23">
        <f>'simulateur graphe PJ OQN'!$B$4</f>
        <v>1</v>
      </c>
      <c r="AJ308" s="24">
        <f t="shared" si="77"/>
        <v>128.52000000000001</v>
      </c>
      <c r="AK308" s="24">
        <f t="shared" si="78"/>
        <v>128.52000000000001</v>
      </c>
      <c r="AM308" t="str">
        <f t="shared" si="79"/>
        <v>ZONEBASSE</v>
      </c>
      <c r="AN308" t="str">
        <f t="shared" si="80"/>
        <v>HC</v>
      </c>
      <c r="AO308" s="20">
        <f t="shared" si="81"/>
        <v>128.52000000000001</v>
      </c>
      <c r="AP308" s="20">
        <f t="shared" si="82"/>
        <v>1610.31</v>
      </c>
      <c r="AQ308" s="20">
        <f t="shared" si="82"/>
        <v>2545.7600000000002</v>
      </c>
      <c r="AR308" s="20">
        <f t="shared" si="82"/>
        <v>3501.08</v>
      </c>
      <c r="AS308" s="20">
        <f t="shared" si="83"/>
        <v>723.86000000000013</v>
      </c>
      <c r="AT308" s="20">
        <f t="shared" si="68"/>
        <v>-14.840000000000146</v>
      </c>
      <c r="AU308" s="20">
        <f t="shared" si="84"/>
        <v>1610.31</v>
      </c>
    </row>
    <row r="309" spans="1:47" ht="33.75">
      <c r="A309" s="54">
        <v>310</v>
      </c>
      <c r="B309" s="54" t="s">
        <v>592</v>
      </c>
      <c r="C309" s="58" t="s">
        <v>593</v>
      </c>
      <c r="D309" s="79">
        <v>50</v>
      </c>
      <c r="E309" s="79">
        <v>56</v>
      </c>
      <c r="F309" s="80">
        <v>6389.47</v>
      </c>
      <c r="G309" s="80">
        <v>103.16</v>
      </c>
      <c r="H309" s="80">
        <v>6389.47</v>
      </c>
      <c r="I309" s="80" t="s">
        <v>28</v>
      </c>
      <c r="J309" s="80" t="s">
        <v>28</v>
      </c>
      <c r="K309" s="80">
        <v>123.04</v>
      </c>
      <c r="L309" s="73">
        <f t="shared" si="69"/>
        <v>111.16</v>
      </c>
      <c r="M309" s="73">
        <f t="shared" si="70"/>
        <v>128.52000000000001</v>
      </c>
      <c r="N309" s="72" t="str">
        <f t="shared" si="71"/>
        <v>0403</v>
      </c>
      <c r="O309" s="74">
        <f t="shared" si="72"/>
        <v>6</v>
      </c>
      <c r="P309" s="72">
        <f t="shared" si="73"/>
        <v>0</v>
      </c>
      <c r="Q309" s="74">
        <f t="shared" si="74"/>
        <v>50</v>
      </c>
      <c r="R309" s="72" t="str">
        <f t="shared" si="75"/>
        <v/>
      </c>
      <c r="S309" s="72" t="str">
        <f t="shared" si="76"/>
        <v/>
      </c>
      <c r="AF309" s="18">
        <v>3170.00894343966</v>
      </c>
      <c r="AG309" s="18">
        <v>23.693493150684901</v>
      </c>
      <c r="AI309" s="23">
        <f>'simulateur graphe PJ OQN'!$B$4</f>
        <v>1</v>
      </c>
      <c r="AJ309" s="24">
        <f t="shared" si="77"/>
        <v>128.52000000000001</v>
      </c>
      <c r="AK309" s="24">
        <f t="shared" si="78"/>
        <v>128.52000000000001</v>
      </c>
      <c r="AM309" t="str">
        <f t="shared" si="79"/>
        <v>ZONEBASSE</v>
      </c>
      <c r="AN309" t="str">
        <f t="shared" si="80"/>
        <v>HC</v>
      </c>
      <c r="AO309" s="20">
        <f t="shared" si="81"/>
        <v>128.52000000000001</v>
      </c>
      <c r="AP309" s="20">
        <f t="shared" si="82"/>
        <v>6389.47</v>
      </c>
      <c r="AQ309" s="20" t="str">
        <f t="shared" si="82"/>
        <v>.</v>
      </c>
      <c r="AR309" s="20" t="str">
        <f t="shared" si="82"/>
        <v>.</v>
      </c>
      <c r="AS309" s="20">
        <f t="shared" si="83"/>
        <v>-377.73000000000047</v>
      </c>
      <c r="AT309" s="20">
        <f t="shared" si="68"/>
        <v>679.59000000000196</v>
      </c>
      <c r="AU309" s="20">
        <f t="shared" si="84"/>
        <v>6389.47</v>
      </c>
    </row>
    <row r="310" spans="1:47" ht="33.75">
      <c r="A310" s="54">
        <v>311</v>
      </c>
      <c r="B310" s="54" t="s">
        <v>594</v>
      </c>
      <c r="C310" s="58" t="s">
        <v>595</v>
      </c>
      <c r="D310" s="79">
        <v>1</v>
      </c>
      <c r="E310" s="79">
        <v>1</v>
      </c>
      <c r="F310" s="80" t="s">
        <v>28</v>
      </c>
      <c r="G310" s="80" t="s">
        <v>28</v>
      </c>
      <c r="H310" s="80">
        <v>148.58000000000001</v>
      </c>
      <c r="I310" s="80" t="s">
        <v>28</v>
      </c>
      <c r="J310" s="80" t="s">
        <v>28</v>
      </c>
      <c r="K310" s="80" t="s">
        <v>28</v>
      </c>
      <c r="L310" s="73" t="str">
        <f t="shared" si="69"/>
        <v/>
      </c>
      <c r="M310" s="73" t="str">
        <f t="shared" si="70"/>
        <v/>
      </c>
      <c r="N310" s="72" t="str">
        <f t="shared" si="71"/>
        <v>0406</v>
      </c>
      <c r="O310" s="74">
        <f t="shared" si="72"/>
        <v>0</v>
      </c>
      <c r="P310" s="72">
        <f t="shared" si="73"/>
        <v>0</v>
      </c>
      <c r="Q310" s="74">
        <f t="shared" si="74"/>
        <v>1</v>
      </c>
      <c r="R310" s="72" t="str">
        <f t="shared" si="75"/>
        <v/>
      </c>
      <c r="S310" s="72" t="str">
        <f t="shared" si="76"/>
        <v/>
      </c>
      <c r="AF310" s="18">
        <v>4996.6780698504999</v>
      </c>
      <c r="AG310" s="18">
        <v>34.821192052980102</v>
      </c>
      <c r="AI310" s="23">
        <f>'simulateur graphe PJ OQN'!$B$4</f>
        <v>1</v>
      </c>
      <c r="AJ310" s="24">
        <f t="shared" si="77"/>
        <v>148.58000000000001</v>
      </c>
      <c r="AK310" s="24">
        <f t="shared" si="78"/>
        <v>148.58000000000001</v>
      </c>
      <c r="AM310" t="str">
        <f t="shared" si="79"/>
        <v>ZONEHAUTE</v>
      </c>
      <c r="AN310" t="str">
        <f t="shared" si="80"/>
        <v>HDJ</v>
      </c>
      <c r="AO310" s="20" t="e">
        <f t="shared" si="81"/>
        <v>#VALUE!</v>
      </c>
      <c r="AP310" s="20">
        <f t="shared" si="82"/>
        <v>148.58000000000001</v>
      </c>
      <c r="AQ310" s="20" t="str">
        <f t="shared" si="82"/>
        <v>.</v>
      </c>
      <c r="AR310" s="20" t="str">
        <f t="shared" si="82"/>
        <v>.</v>
      </c>
      <c r="AS310" s="20" t="e">
        <f t="shared" si="83"/>
        <v>#VALUE!</v>
      </c>
      <c r="AT310" s="20" t="e">
        <f t="shared" si="68"/>
        <v>#VALUE!</v>
      </c>
      <c r="AU310" s="20">
        <f t="shared" si="84"/>
        <v>148.58000000000001</v>
      </c>
    </row>
    <row r="311" spans="1:47" ht="33.75">
      <c r="A311" s="54">
        <v>312</v>
      </c>
      <c r="B311" s="54" t="s">
        <v>596</v>
      </c>
      <c r="C311" s="58" t="s">
        <v>597</v>
      </c>
      <c r="D311" s="79">
        <v>1</v>
      </c>
      <c r="E311" s="79">
        <v>1</v>
      </c>
      <c r="F311" s="80" t="s">
        <v>28</v>
      </c>
      <c r="G311" s="80" t="s">
        <v>28</v>
      </c>
      <c r="H311" s="80">
        <v>85.67</v>
      </c>
      <c r="I311" s="80" t="s">
        <v>28</v>
      </c>
      <c r="J311" s="80" t="s">
        <v>28</v>
      </c>
      <c r="K311" s="80" t="s">
        <v>28</v>
      </c>
      <c r="L311" s="73" t="str">
        <f t="shared" si="69"/>
        <v/>
      </c>
      <c r="M311" s="73" t="str">
        <f t="shared" si="70"/>
        <v/>
      </c>
      <c r="N311" s="72" t="str">
        <f t="shared" si="71"/>
        <v>0406</v>
      </c>
      <c r="O311" s="74">
        <f t="shared" si="72"/>
        <v>0</v>
      </c>
      <c r="P311" s="72">
        <f t="shared" si="73"/>
        <v>0</v>
      </c>
      <c r="Q311" s="74">
        <f t="shared" si="74"/>
        <v>1</v>
      </c>
      <c r="R311" s="72" t="str">
        <f t="shared" si="75"/>
        <v/>
      </c>
      <c r="S311" s="72" t="str">
        <f t="shared" si="76"/>
        <v/>
      </c>
      <c r="AF311" s="18">
        <v>5464.8652993797696</v>
      </c>
      <c r="AG311" s="18">
        <v>32.762376237623798</v>
      </c>
      <c r="AI311" s="23">
        <f>'simulateur graphe PJ OQN'!$B$4</f>
        <v>1</v>
      </c>
      <c r="AJ311" s="24">
        <f t="shared" si="77"/>
        <v>85.67</v>
      </c>
      <c r="AK311" s="24">
        <f t="shared" si="78"/>
        <v>85.67</v>
      </c>
      <c r="AM311" t="str">
        <f t="shared" si="79"/>
        <v>ZONEHAUTE</v>
      </c>
      <c r="AN311" t="str">
        <f t="shared" si="80"/>
        <v>HDJ</v>
      </c>
      <c r="AO311" s="20" t="e">
        <f t="shared" si="81"/>
        <v>#VALUE!</v>
      </c>
      <c r="AP311" s="20">
        <f t="shared" si="82"/>
        <v>85.67</v>
      </c>
      <c r="AQ311" s="20" t="str">
        <f t="shared" si="82"/>
        <v>.</v>
      </c>
      <c r="AR311" s="20" t="str">
        <f t="shared" si="82"/>
        <v>.</v>
      </c>
      <c r="AS311" s="20" t="e">
        <f t="shared" si="83"/>
        <v>#VALUE!</v>
      </c>
      <c r="AT311" s="20" t="e">
        <f t="shared" si="68"/>
        <v>#VALUE!</v>
      </c>
      <c r="AU311" s="20">
        <f t="shared" si="84"/>
        <v>85.67</v>
      </c>
    </row>
    <row r="312" spans="1:47" ht="33.75">
      <c r="A312" s="54">
        <v>313</v>
      </c>
      <c r="B312" s="54" t="s">
        <v>598</v>
      </c>
      <c r="C312" s="58" t="s">
        <v>599</v>
      </c>
      <c r="D312" s="79">
        <v>1</v>
      </c>
      <c r="E312" s="79">
        <v>1</v>
      </c>
      <c r="F312" s="80" t="s">
        <v>28</v>
      </c>
      <c r="G312" s="80" t="s">
        <v>28</v>
      </c>
      <c r="H312" s="80">
        <v>88.6</v>
      </c>
      <c r="I312" s="80" t="s">
        <v>28</v>
      </c>
      <c r="J312" s="80" t="s">
        <v>28</v>
      </c>
      <c r="K312" s="80" t="s">
        <v>28</v>
      </c>
      <c r="L312" s="73" t="str">
        <f t="shared" si="69"/>
        <v/>
      </c>
      <c r="M312" s="73" t="str">
        <f t="shared" si="70"/>
        <v/>
      </c>
      <c r="N312" s="72" t="str">
        <f t="shared" si="71"/>
        <v>0406</v>
      </c>
      <c r="O312" s="74">
        <f t="shared" si="72"/>
        <v>0</v>
      </c>
      <c r="P312" s="72">
        <f t="shared" si="73"/>
        <v>0</v>
      </c>
      <c r="Q312" s="74">
        <f t="shared" si="74"/>
        <v>1</v>
      </c>
      <c r="R312" s="72" t="str">
        <f t="shared" si="75"/>
        <v/>
      </c>
      <c r="S312" s="72" t="str">
        <f t="shared" si="76"/>
        <v/>
      </c>
      <c r="AF312" s="18">
        <v>8215.5007248724996</v>
      </c>
      <c r="AG312" s="18">
        <v>49.113636363636402</v>
      </c>
      <c r="AI312" s="23">
        <f>'simulateur graphe PJ OQN'!$B$4</f>
        <v>1</v>
      </c>
      <c r="AJ312" s="24">
        <f t="shared" si="77"/>
        <v>88.6</v>
      </c>
      <c r="AK312" s="24">
        <f t="shared" si="78"/>
        <v>88.6</v>
      </c>
      <c r="AM312" t="str">
        <f t="shared" si="79"/>
        <v>ZONEHAUTE</v>
      </c>
      <c r="AN312" t="str">
        <f t="shared" si="80"/>
        <v>HDJ</v>
      </c>
      <c r="AO312" s="20" t="e">
        <f t="shared" si="81"/>
        <v>#VALUE!</v>
      </c>
      <c r="AP312" s="20">
        <f t="shared" si="82"/>
        <v>88.6</v>
      </c>
      <c r="AQ312" s="20" t="str">
        <f t="shared" si="82"/>
        <v>.</v>
      </c>
      <c r="AR312" s="20" t="str">
        <f t="shared" si="82"/>
        <v>.</v>
      </c>
      <c r="AS312" s="20" t="e">
        <f t="shared" si="83"/>
        <v>#VALUE!</v>
      </c>
      <c r="AT312" s="20" t="e">
        <f t="shared" si="68"/>
        <v>#VALUE!</v>
      </c>
      <c r="AU312" s="20">
        <f t="shared" si="84"/>
        <v>88.6</v>
      </c>
    </row>
    <row r="313" spans="1:47" ht="33.75">
      <c r="A313" s="54">
        <v>314</v>
      </c>
      <c r="B313" s="54" t="s">
        <v>600</v>
      </c>
      <c r="C313" s="58" t="s">
        <v>601</v>
      </c>
      <c r="D313" s="79">
        <v>1</v>
      </c>
      <c r="E313" s="79">
        <v>1</v>
      </c>
      <c r="F313" s="80" t="s">
        <v>28</v>
      </c>
      <c r="G313" s="80" t="s">
        <v>28</v>
      </c>
      <c r="H313" s="80">
        <v>83.75</v>
      </c>
      <c r="I313" s="80" t="s">
        <v>28</v>
      </c>
      <c r="J313" s="80" t="s">
        <v>28</v>
      </c>
      <c r="K313" s="80" t="s">
        <v>28</v>
      </c>
      <c r="L313" s="73" t="str">
        <f t="shared" si="69"/>
        <v/>
      </c>
      <c r="M313" s="73" t="str">
        <f t="shared" si="70"/>
        <v/>
      </c>
      <c r="N313" s="72" t="str">
        <f t="shared" si="71"/>
        <v>0406</v>
      </c>
      <c r="O313" s="74">
        <f t="shared" si="72"/>
        <v>0</v>
      </c>
      <c r="P313" s="72">
        <f t="shared" si="73"/>
        <v>0</v>
      </c>
      <c r="Q313" s="74">
        <f t="shared" si="74"/>
        <v>1</v>
      </c>
      <c r="R313" s="72" t="str">
        <f t="shared" si="75"/>
        <v/>
      </c>
      <c r="S313" s="72" t="str">
        <f t="shared" si="76"/>
        <v/>
      </c>
      <c r="AF313" s="18">
        <v>234.46493648023699</v>
      </c>
      <c r="AG313" s="18" t="s">
        <v>28</v>
      </c>
      <c r="AI313" s="23">
        <f>'simulateur graphe PJ OQN'!$B$4</f>
        <v>1</v>
      </c>
      <c r="AJ313" s="24">
        <f t="shared" si="77"/>
        <v>83.75</v>
      </c>
      <c r="AK313" s="24">
        <f t="shared" si="78"/>
        <v>83.75</v>
      </c>
      <c r="AM313" t="str">
        <f t="shared" si="79"/>
        <v>ZONEHAUTE</v>
      </c>
      <c r="AN313" t="str">
        <f t="shared" si="80"/>
        <v>HDJ</v>
      </c>
      <c r="AO313" s="20" t="e">
        <f t="shared" si="81"/>
        <v>#VALUE!</v>
      </c>
      <c r="AP313" s="20">
        <f t="shared" si="82"/>
        <v>83.75</v>
      </c>
      <c r="AQ313" s="20" t="str">
        <f t="shared" si="82"/>
        <v>.</v>
      </c>
      <c r="AR313" s="20" t="str">
        <f t="shared" si="82"/>
        <v>.</v>
      </c>
      <c r="AS313" s="20" t="e">
        <f t="shared" si="83"/>
        <v>#VALUE!</v>
      </c>
      <c r="AT313" s="20" t="e">
        <f t="shared" si="68"/>
        <v>#VALUE!</v>
      </c>
      <c r="AU313" s="20">
        <f t="shared" si="84"/>
        <v>83.75</v>
      </c>
    </row>
    <row r="314" spans="1:47" ht="45">
      <c r="A314" s="54">
        <v>315</v>
      </c>
      <c r="B314" s="54" t="s">
        <v>602</v>
      </c>
      <c r="C314" s="58" t="s">
        <v>603</v>
      </c>
      <c r="D314" s="79">
        <v>90</v>
      </c>
      <c r="E314" s="79">
        <v>90</v>
      </c>
      <c r="F314" s="80">
        <v>25502.68</v>
      </c>
      <c r="G314" s="80">
        <v>283.36</v>
      </c>
      <c r="H314" s="80">
        <v>25502.68</v>
      </c>
      <c r="I314" s="80" t="s">
        <v>28</v>
      </c>
      <c r="J314" s="80" t="s">
        <v>28</v>
      </c>
      <c r="K314" s="80">
        <v>283.36</v>
      </c>
      <c r="L314" s="73">
        <f t="shared" si="69"/>
        <v>903.19</v>
      </c>
      <c r="M314" s="73">
        <f t="shared" si="70"/>
        <v>155.03</v>
      </c>
      <c r="N314" s="72" t="str">
        <f t="shared" si="71"/>
        <v>0406</v>
      </c>
      <c r="O314" s="74">
        <f t="shared" si="72"/>
        <v>0</v>
      </c>
      <c r="P314" s="72">
        <f t="shared" si="73"/>
        <v>0</v>
      </c>
      <c r="Q314" s="74">
        <f t="shared" si="74"/>
        <v>90</v>
      </c>
      <c r="R314" s="72" t="str">
        <f t="shared" si="75"/>
        <v/>
      </c>
      <c r="S314" s="72" t="str">
        <f t="shared" si="76"/>
        <v/>
      </c>
      <c r="AF314" s="18">
        <v>343.75221562522302</v>
      </c>
      <c r="AG314" s="18" t="s">
        <v>28</v>
      </c>
      <c r="AI314" s="23">
        <f>'simulateur graphe PJ OQN'!$B$4</f>
        <v>1</v>
      </c>
      <c r="AJ314" s="24">
        <f t="shared" si="77"/>
        <v>155.03</v>
      </c>
      <c r="AK314" s="24">
        <f t="shared" si="78"/>
        <v>155.03</v>
      </c>
      <c r="AM314" t="str">
        <f t="shared" si="79"/>
        <v>ZONEBASSE</v>
      </c>
      <c r="AN314" t="str">
        <f t="shared" si="80"/>
        <v>HC</v>
      </c>
      <c r="AO314" s="20">
        <f t="shared" si="81"/>
        <v>155.03</v>
      </c>
      <c r="AP314" s="20">
        <f t="shared" si="82"/>
        <v>25502.68</v>
      </c>
      <c r="AQ314" s="20" t="str">
        <f t="shared" si="82"/>
        <v>.</v>
      </c>
      <c r="AR314" s="20" t="str">
        <f t="shared" si="82"/>
        <v>.</v>
      </c>
      <c r="AS314" s="20">
        <f t="shared" si="83"/>
        <v>283.63999999999942</v>
      </c>
      <c r="AT314" s="20">
        <f t="shared" si="68"/>
        <v>-54881.23</v>
      </c>
      <c r="AU314" s="20">
        <f t="shared" si="84"/>
        <v>25502.68</v>
      </c>
    </row>
    <row r="315" spans="1:47" ht="45">
      <c r="A315" s="54">
        <v>316</v>
      </c>
      <c r="B315" s="54" t="s">
        <v>604</v>
      </c>
      <c r="C315" s="58" t="s">
        <v>605</v>
      </c>
      <c r="D315" s="79">
        <v>90</v>
      </c>
      <c r="E315" s="79">
        <v>90</v>
      </c>
      <c r="F315" s="80">
        <v>82021.320000000007</v>
      </c>
      <c r="G315" s="80">
        <v>911.35</v>
      </c>
      <c r="H315" s="80">
        <v>82021.320000000007</v>
      </c>
      <c r="I315" s="80" t="s">
        <v>28</v>
      </c>
      <c r="J315" s="80" t="s">
        <v>28</v>
      </c>
      <c r="K315" s="80">
        <v>911.35</v>
      </c>
      <c r="L315" s="73">
        <f t="shared" si="69"/>
        <v>903.19</v>
      </c>
      <c r="M315" s="73">
        <f t="shared" si="70"/>
        <v>155.03</v>
      </c>
      <c r="N315" s="72" t="str">
        <f t="shared" si="71"/>
        <v>0406</v>
      </c>
      <c r="O315" s="74">
        <f t="shared" si="72"/>
        <v>0</v>
      </c>
      <c r="P315" s="72">
        <f t="shared" si="73"/>
        <v>0</v>
      </c>
      <c r="Q315" s="74">
        <f t="shared" si="74"/>
        <v>90</v>
      </c>
      <c r="R315" s="72" t="str">
        <f t="shared" si="75"/>
        <v/>
      </c>
      <c r="S315" s="72" t="str">
        <f t="shared" si="76"/>
        <v/>
      </c>
      <c r="AF315" s="18">
        <v>261.50983291371199</v>
      </c>
      <c r="AG315" s="18" t="s">
        <v>28</v>
      </c>
      <c r="AI315" s="23">
        <f>'simulateur graphe PJ OQN'!$B$4</f>
        <v>1</v>
      </c>
      <c r="AJ315" s="24">
        <f t="shared" si="77"/>
        <v>155.03</v>
      </c>
      <c r="AK315" s="24">
        <f t="shared" si="78"/>
        <v>155.03</v>
      </c>
      <c r="AM315" t="str">
        <f t="shared" si="79"/>
        <v>ZONEBASSE</v>
      </c>
      <c r="AN315" t="str">
        <f t="shared" si="80"/>
        <v>HC</v>
      </c>
      <c r="AO315" s="20">
        <f t="shared" si="81"/>
        <v>155.03</v>
      </c>
      <c r="AP315" s="20">
        <f t="shared" si="82"/>
        <v>82021.320000000007</v>
      </c>
      <c r="AQ315" s="20" t="str">
        <f t="shared" si="82"/>
        <v>.</v>
      </c>
      <c r="AR315" s="20" t="str">
        <f t="shared" si="82"/>
        <v>.</v>
      </c>
      <c r="AS315" s="20">
        <f t="shared" si="83"/>
        <v>911.16999999999825</v>
      </c>
      <c r="AT315" s="20">
        <f t="shared" ref="AT315:AT378" si="85">IF(P315=1,J315+(90-E315)*K315,H315+(90-E315)*K315)+(AI315-90)*L315</f>
        <v>1637.4100000000035</v>
      </c>
      <c r="AU315" s="20">
        <f t="shared" si="84"/>
        <v>82021.320000000007</v>
      </c>
    </row>
    <row r="316" spans="1:47" ht="45">
      <c r="A316" s="54">
        <v>317</v>
      </c>
      <c r="B316" s="54" t="s">
        <v>606</v>
      </c>
      <c r="C316" s="58" t="s">
        <v>607</v>
      </c>
      <c r="D316" s="79">
        <v>15</v>
      </c>
      <c r="E316" s="79">
        <v>35</v>
      </c>
      <c r="F316" s="80">
        <v>2178.9899999999998</v>
      </c>
      <c r="G316" s="80">
        <v>145.27000000000001</v>
      </c>
      <c r="H316" s="80">
        <v>2178.9899999999998</v>
      </c>
      <c r="I316" s="80">
        <v>2979.42</v>
      </c>
      <c r="J316" s="80">
        <v>3524.99</v>
      </c>
      <c r="K316" s="80">
        <v>97.91</v>
      </c>
      <c r="L316" s="73">
        <f t="shared" si="69"/>
        <v>109.2</v>
      </c>
      <c r="M316" s="73">
        <f t="shared" si="70"/>
        <v>155.03</v>
      </c>
      <c r="N316" s="72" t="str">
        <f t="shared" si="71"/>
        <v>0406</v>
      </c>
      <c r="O316" s="74">
        <f t="shared" si="72"/>
        <v>20</v>
      </c>
      <c r="P316" s="72">
        <f t="shared" si="73"/>
        <v>1</v>
      </c>
      <c r="Q316" s="74">
        <f t="shared" si="74"/>
        <v>15</v>
      </c>
      <c r="R316" s="72">
        <f t="shared" si="75"/>
        <v>22</v>
      </c>
      <c r="S316" s="72">
        <f t="shared" si="76"/>
        <v>29</v>
      </c>
      <c r="AF316" s="18">
        <v>201.30110552036899</v>
      </c>
      <c r="AG316" s="18" t="s">
        <v>28</v>
      </c>
      <c r="AI316" s="23">
        <f>'simulateur graphe PJ OQN'!$B$4</f>
        <v>1</v>
      </c>
      <c r="AJ316" s="24">
        <f t="shared" si="77"/>
        <v>155.03</v>
      </c>
      <c r="AK316" s="24">
        <f t="shared" si="78"/>
        <v>155.03</v>
      </c>
      <c r="AM316" t="str">
        <f t="shared" si="79"/>
        <v>ZONEBASSE</v>
      </c>
      <c r="AN316" t="str">
        <f t="shared" si="80"/>
        <v>HC</v>
      </c>
      <c r="AO316" s="20">
        <f t="shared" si="81"/>
        <v>155.03</v>
      </c>
      <c r="AP316" s="20">
        <f t="shared" si="82"/>
        <v>2178.9899999999998</v>
      </c>
      <c r="AQ316" s="20">
        <f t="shared" si="82"/>
        <v>2979.42</v>
      </c>
      <c r="AR316" s="20">
        <f t="shared" si="82"/>
        <v>3524.99</v>
      </c>
      <c r="AS316" s="20">
        <f t="shared" si="83"/>
        <v>196.04999999999973</v>
      </c>
      <c r="AT316" s="20">
        <f t="shared" si="85"/>
        <v>-808.76000000000022</v>
      </c>
      <c r="AU316" s="20">
        <f t="shared" si="84"/>
        <v>2178.9899999999998</v>
      </c>
    </row>
    <row r="317" spans="1:47" ht="45">
      <c r="A317" s="54">
        <v>318</v>
      </c>
      <c r="B317" s="54" t="s">
        <v>608</v>
      </c>
      <c r="C317" s="58" t="s">
        <v>609</v>
      </c>
      <c r="D317" s="79">
        <v>22</v>
      </c>
      <c r="E317" s="79">
        <v>42</v>
      </c>
      <c r="F317" s="80">
        <v>3158.83</v>
      </c>
      <c r="G317" s="80">
        <v>139.97999999999999</v>
      </c>
      <c r="H317" s="80">
        <v>3158.83</v>
      </c>
      <c r="I317" s="80">
        <v>3742.3</v>
      </c>
      <c r="J317" s="80">
        <v>4637.8500000000004</v>
      </c>
      <c r="K317" s="80">
        <v>107.7</v>
      </c>
      <c r="L317" s="73">
        <f t="shared" si="69"/>
        <v>109.2</v>
      </c>
      <c r="M317" s="73">
        <f t="shared" si="70"/>
        <v>155.03</v>
      </c>
      <c r="N317" s="72" t="str">
        <f t="shared" si="71"/>
        <v>0406</v>
      </c>
      <c r="O317" s="74">
        <f t="shared" si="72"/>
        <v>20</v>
      </c>
      <c r="P317" s="72">
        <f t="shared" si="73"/>
        <v>1</v>
      </c>
      <c r="Q317" s="74">
        <f t="shared" si="74"/>
        <v>22</v>
      </c>
      <c r="R317" s="72">
        <f t="shared" si="75"/>
        <v>29</v>
      </c>
      <c r="S317" s="72">
        <f t="shared" si="76"/>
        <v>36</v>
      </c>
      <c r="AF317" s="18">
        <v>5257.7485688335601</v>
      </c>
      <c r="AG317" s="18">
        <v>25.909090909090899</v>
      </c>
      <c r="AI317" s="23">
        <f>'simulateur graphe PJ OQN'!$B$4</f>
        <v>1</v>
      </c>
      <c r="AJ317" s="24">
        <f t="shared" si="77"/>
        <v>155.03</v>
      </c>
      <c r="AK317" s="24">
        <f t="shared" si="78"/>
        <v>155.03</v>
      </c>
      <c r="AM317" t="str">
        <f t="shared" si="79"/>
        <v>ZONEBASSE</v>
      </c>
      <c r="AN317" t="str">
        <f t="shared" si="80"/>
        <v>HC</v>
      </c>
      <c r="AO317" s="20">
        <f t="shared" si="81"/>
        <v>155.03</v>
      </c>
      <c r="AP317" s="20">
        <f t="shared" si="82"/>
        <v>3158.83</v>
      </c>
      <c r="AQ317" s="20">
        <f t="shared" si="82"/>
        <v>3742.3</v>
      </c>
      <c r="AR317" s="20">
        <f t="shared" si="82"/>
        <v>4637.8500000000004</v>
      </c>
      <c r="AS317" s="20">
        <f t="shared" si="83"/>
        <v>222.15000000000055</v>
      </c>
      <c r="AT317" s="20">
        <f t="shared" si="85"/>
        <v>88.649999999999636</v>
      </c>
      <c r="AU317" s="20">
        <f t="shared" si="84"/>
        <v>3158.83</v>
      </c>
    </row>
    <row r="318" spans="1:47" ht="45">
      <c r="A318" s="54">
        <v>319</v>
      </c>
      <c r="B318" s="54" t="s">
        <v>610</v>
      </c>
      <c r="C318" s="58" t="s">
        <v>611</v>
      </c>
      <c r="D318" s="79">
        <v>15</v>
      </c>
      <c r="E318" s="79">
        <v>35</v>
      </c>
      <c r="F318" s="80">
        <v>2329.63</v>
      </c>
      <c r="G318" s="80">
        <v>155.31</v>
      </c>
      <c r="H318" s="80">
        <v>2329.63</v>
      </c>
      <c r="I318" s="80">
        <v>3212.52</v>
      </c>
      <c r="J318" s="80">
        <v>3986.01</v>
      </c>
      <c r="K318" s="80">
        <v>107.44</v>
      </c>
      <c r="L318" s="73">
        <f t="shared" si="69"/>
        <v>109.2</v>
      </c>
      <c r="M318" s="73">
        <f t="shared" si="70"/>
        <v>155.03</v>
      </c>
      <c r="N318" s="72" t="str">
        <f t="shared" si="71"/>
        <v>0406</v>
      </c>
      <c r="O318" s="74">
        <f t="shared" si="72"/>
        <v>20</v>
      </c>
      <c r="P318" s="72">
        <f t="shared" si="73"/>
        <v>1</v>
      </c>
      <c r="Q318" s="74">
        <f t="shared" si="74"/>
        <v>15</v>
      </c>
      <c r="R318" s="72">
        <f t="shared" si="75"/>
        <v>22</v>
      </c>
      <c r="S318" s="72">
        <f t="shared" si="76"/>
        <v>29</v>
      </c>
      <c r="AF318" s="18">
        <v>15801.1889972357</v>
      </c>
      <c r="AG318" s="18">
        <v>72.1111111111111</v>
      </c>
      <c r="AI318" s="23">
        <f>'simulateur graphe PJ OQN'!$B$4</f>
        <v>1</v>
      </c>
      <c r="AJ318" s="24">
        <f t="shared" si="77"/>
        <v>155.03</v>
      </c>
      <c r="AK318" s="24">
        <f t="shared" si="78"/>
        <v>155.03</v>
      </c>
      <c r="AM318" t="str">
        <f t="shared" si="79"/>
        <v>ZONEBASSE</v>
      </c>
      <c r="AN318" t="str">
        <f t="shared" si="80"/>
        <v>HC</v>
      </c>
      <c r="AO318" s="20">
        <f t="shared" si="81"/>
        <v>155.03</v>
      </c>
      <c r="AP318" s="20">
        <f t="shared" si="82"/>
        <v>2329.63</v>
      </c>
      <c r="AQ318" s="20">
        <f t="shared" si="82"/>
        <v>3212.52</v>
      </c>
      <c r="AR318" s="20">
        <f t="shared" si="82"/>
        <v>3986.01</v>
      </c>
      <c r="AS318" s="20">
        <f t="shared" si="83"/>
        <v>333.05000000000018</v>
      </c>
      <c r="AT318" s="20">
        <f t="shared" si="85"/>
        <v>176.40999999999804</v>
      </c>
      <c r="AU318" s="20">
        <f t="shared" si="84"/>
        <v>2329.63</v>
      </c>
    </row>
    <row r="319" spans="1:47" ht="45">
      <c r="A319" s="54">
        <v>320</v>
      </c>
      <c r="B319" s="54" t="s">
        <v>612</v>
      </c>
      <c r="C319" s="58" t="s">
        <v>613</v>
      </c>
      <c r="D319" s="79">
        <v>50</v>
      </c>
      <c r="E319" s="79">
        <v>56</v>
      </c>
      <c r="F319" s="80">
        <v>6777.87</v>
      </c>
      <c r="G319" s="80">
        <v>127.09</v>
      </c>
      <c r="H319" s="80">
        <v>6777.87</v>
      </c>
      <c r="I319" s="80" t="s">
        <v>28</v>
      </c>
      <c r="J319" s="80" t="s">
        <v>28</v>
      </c>
      <c r="K319" s="80">
        <v>127.7</v>
      </c>
      <c r="L319" s="73">
        <f t="shared" si="69"/>
        <v>109.2</v>
      </c>
      <c r="M319" s="73">
        <f t="shared" si="70"/>
        <v>155.03</v>
      </c>
      <c r="N319" s="72" t="str">
        <f t="shared" si="71"/>
        <v>0406</v>
      </c>
      <c r="O319" s="74">
        <f t="shared" si="72"/>
        <v>6</v>
      </c>
      <c r="P319" s="72">
        <f t="shared" si="73"/>
        <v>0</v>
      </c>
      <c r="Q319" s="74">
        <f t="shared" si="74"/>
        <v>50</v>
      </c>
      <c r="R319" s="72" t="str">
        <f t="shared" si="75"/>
        <v/>
      </c>
      <c r="S319" s="72" t="str">
        <f t="shared" si="76"/>
        <v/>
      </c>
      <c r="AF319" s="18">
        <v>5125.1931869872697</v>
      </c>
      <c r="AG319" s="18">
        <v>31.509748700173301</v>
      </c>
      <c r="AI319" s="23">
        <f>'simulateur graphe PJ OQN'!$B$4</f>
        <v>1</v>
      </c>
      <c r="AJ319" s="24">
        <f t="shared" si="77"/>
        <v>155.03</v>
      </c>
      <c r="AK319" s="24">
        <f t="shared" si="78"/>
        <v>155.03</v>
      </c>
      <c r="AM319" t="str">
        <f t="shared" si="79"/>
        <v>ZONEBASSE</v>
      </c>
      <c r="AN319" t="str">
        <f t="shared" si="80"/>
        <v>HC</v>
      </c>
      <c r="AO319" s="20">
        <f t="shared" si="81"/>
        <v>155.03</v>
      </c>
      <c r="AP319" s="20">
        <f t="shared" si="82"/>
        <v>6777.87</v>
      </c>
      <c r="AQ319" s="20" t="str">
        <f t="shared" si="82"/>
        <v>.</v>
      </c>
      <c r="AR319" s="20" t="str">
        <f t="shared" si="82"/>
        <v>.</v>
      </c>
      <c r="AS319" s="20">
        <f t="shared" si="83"/>
        <v>-245.63000000000011</v>
      </c>
      <c r="AT319" s="20">
        <f t="shared" si="85"/>
        <v>1400.869999999999</v>
      </c>
      <c r="AU319" s="20">
        <f t="shared" si="84"/>
        <v>6777.87</v>
      </c>
    </row>
    <row r="320" spans="1:47" ht="45">
      <c r="A320" s="54">
        <v>321</v>
      </c>
      <c r="B320" s="54" t="s">
        <v>614</v>
      </c>
      <c r="C320" s="58" t="s">
        <v>615</v>
      </c>
      <c r="D320" s="79">
        <v>50</v>
      </c>
      <c r="E320" s="79">
        <v>56</v>
      </c>
      <c r="F320" s="80">
        <v>6623.01</v>
      </c>
      <c r="G320" s="80">
        <v>132.46</v>
      </c>
      <c r="H320" s="80">
        <v>6623.01</v>
      </c>
      <c r="I320" s="80" t="s">
        <v>28</v>
      </c>
      <c r="J320" s="80" t="s">
        <v>28</v>
      </c>
      <c r="K320" s="80">
        <v>122.08</v>
      </c>
      <c r="L320" s="73">
        <f t="shared" si="69"/>
        <v>109.2</v>
      </c>
      <c r="M320" s="73">
        <f t="shared" si="70"/>
        <v>155.03</v>
      </c>
      <c r="N320" s="72" t="str">
        <f t="shared" si="71"/>
        <v>0406</v>
      </c>
      <c r="O320" s="74">
        <f t="shared" si="72"/>
        <v>6</v>
      </c>
      <c r="P320" s="72">
        <f t="shared" si="73"/>
        <v>0</v>
      </c>
      <c r="Q320" s="74">
        <f t="shared" si="74"/>
        <v>50</v>
      </c>
      <c r="R320" s="72" t="str">
        <f t="shared" si="75"/>
        <v/>
      </c>
      <c r="S320" s="72" t="str">
        <f t="shared" si="76"/>
        <v/>
      </c>
      <c r="AF320" s="18">
        <v>6708.5037541154197</v>
      </c>
      <c r="AG320" s="18">
        <v>40.190053285967998</v>
      </c>
      <c r="AI320" s="23">
        <f>'simulateur graphe PJ OQN'!$B$4</f>
        <v>1</v>
      </c>
      <c r="AJ320" s="24">
        <f t="shared" si="77"/>
        <v>155.03</v>
      </c>
      <c r="AK320" s="24">
        <f t="shared" si="78"/>
        <v>155.03</v>
      </c>
      <c r="AM320" t="str">
        <f t="shared" si="79"/>
        <v>ZONEBASSE</v>
      </c>
      <c r="AN320" t="str">
        <f t="shared" si="80"/>
        <v>HC</v>
      </c>
      <c r="AO320" s="20">
        <f t="shared" si="81"/>
        <v>155.03</v>
      </c>
      <c r="AP320" s="20">
        <f t="shared" si="82"/>
        <v>6623.01</v>
      </c>
      <c r="AQ320" s="20" t="str">
        <f t="shared" si="82"/>
        <v>.</v>
      </c>
      <c r="AR320" s="20" t="str">
        <f t="shared" si="82"/>
        <v>.</v>
      </c>
      <c r="AS320" s="20">
        <f t="shared" si="83"/>
        <v>-91.389999999999418</v>
      </c>
      <c r="AT320" s="20">
        <f t="shared" si="85"/>
        <v>1054.9299999999985</v>
      </c>
      <c r="AU320" s="20">
        <f t="shared" si="84"/>
        <v>6623.01</v>
      </c>
    </row>
    <row r="321" spans="1:47" ht="45">
      <c r="A321" s="54">
        <v>322</v>
      </c>
      <c r="B321" s="54" t="s">
        <v>616</v>
      </c>
      <c r="C321" s="58" t="s">
        <v>617</v>
      </c>
      <c r="D321" s="79">
        <v>57</v>
      </c>
      <c r="E321" s="79">
        <v>63</v>
      </c>
      <c r="F321" s="80">
        <v>7791.85</v>
      </c>
      <c r="G321" s="80">
        <v>136.69999999999999</v>
      </c>
      <c r="H321" s="80">
        <v>7791.85</v>
      </c>
      <c r="I321" s="80" t="s">
        <v>28</v>
      </c>
      <c r="J321" s="80" t="s">
        <v>28</v>
      </c>
      <c r="K321" s="80">
        <v>129.86000000000001</v>
      </c>
      <c r="L321" s="73">
        <f t="shared" si="69"/>
        <v>109.2</v>
      </c>
      <c r="M321" s="73">
        <f t="shared" si="70"/>
        <v>155.03</v>
      </c>
      <c r="N321" s="72" t="str">
        <f t="shared" si="71"/>
        <v>0406</v>
      </c>
      <c r="O321" s="74">
        <f t="shared" si="72"/>
        <v>6</v>
      </c>
      <c r="P321" s="72">
        <f t="shared" si="73"/>
        <v>0</v>
      </c>
      <c r="Q321" s="74">
        <f t="shared" si="74"/>
        <v>57</v>
      </c>
      <c r="R321" s="72" t="str">
        <f t="shared" si="75"/>
        <v/>
      </c>
      <c r="S321" s="72" t="str">
        <f t="shared" si="76"/>
        <v/>
      </c>
      <c r="AF321" s="18">
        <v>7746.666676504</v>
      </c>
      <c r="AG321" s="18">
        <v>43.904977375565601</v>
      </c>
      <c r="AI321" s="23">
        <f>'simulateur graphe PJ OQN'!$B$4</f>
        <v>1</v>
      </c>
      <c r="AJ321" s="24">
        <f t="shared" si="77"/>
        <v>155.03</v>
      </c>
      <c r="AK321" s="24">
        <f t="shared" si="78"/>
        <v>155.03</v>
      </c>
      <c r="AM321" t="str">
        <f t="shared" si="79"/>
        <v>ZONEBASSE</v>
      </c>
      <c r="AN321" t="str">
        <f t="shared" si="80"/>
        <v>HC</v>
      </c>
      <c r="AO321" s="20">
        <f t="shared" si="81"/>
        <v>155.03</v>
      </c>
      <c r="AP321" s="20">
        <f t="shared" si="82"/>
        <v>7791.85</v>
      </c>
      <c r="AQ321" s="20" t="str">
        <f t="shared" si="82"/>
        <v>.</v>
      </c>
      <c r="AR321" s="20" t="str">
        <f t="shared" si="82"/>
        <v>.</v>
      </c>
      <c r="AS321" s="20">
        <f t="shared" si="83"/>
        <v>-259.47000000000025</v>
      </c>
      <c r="AT321" s="20">
        <f t="shared" si="85"/>
        <v>1579.2699999999986</v>
      </c>
      <c r="AU321" s="20">
        <f t="shared" si="84"/>
        <v>7791.85</v>
      </c>
    </row>
    <row r="322" spans="1:47" ht="45">
      <c r="A322" s="54">
        <v>323</v>
      </c>
      <c r="B322" s="54" t="s">
        <v>618</v>
      </c>
      <c r="C322" s="58" t="s">
        <v>619</v>
      </c>
      <c r="D322" s="79">
        <v>15</v>
      </c>
      <c r="E322" s="79">
        <v>35</v>
      </c>
      <c r="F322" s="80">
        <v>1862.76</v>
      </c>
      <c r="G322" s="80">
        <v>124.18</v>
      </c>
      <c r="H322" s="80">
        <v>1862.76</v>
      </c>
      <c r="I322" s="80">
        <v>2531.52</v>
      </c>
      <c r="J322" s="80">
        <v>3204.25</v>
      </c>
      <c r="K322" s="80">
        <v>86.8</v>
      </c>
      <c r="L322" s="73">
        <f t="shared" si="69"/>
        <v>105.93</v>
      </c>
      <c r="M322" s="73">
        <f t="shared" si="70"/>
        <v>155.03</v>
      </c>
      <c r="N322" s="72" t="str">
        <f t="shared" si="71"/>
        <v>0406</v>
      </c>
      <c r="O322" s="74">
        <f t="shared" si="72"/>
        <v>20</v>
      </c>
      <c r="P322" s="72">
        <f t="shared" si="73"/>
        <v>1</v>
      </c>
      <c r="Q322" s="74">
        <f t="shared" si="74"/>
        <v>15</v>
      </c>
      <c r="R322" s="72">
        <f t="shared" si="75"/>
        <v>22</v>
      </c>
      <c r="S322" s="72">
        <f t="shared" si="76"/>
        <v>29</v>
      </c>
      <c r="AF322" s="18">
        <v>9610.1172626892003</v>
      </c>
      <c r="AG322" s="18">
        <v>50.262195121951201</v>
      </c>
      <c r="AI322" s="23">
        <f>'simulateur graphe PJ OQN'!$B$4</f>
        <v>1</v>
      </c>
      <c r="AJ322" s="24">
        <f t="shared" si="77"/>
        <v>155.03</v>
      </c>
      <c r="AK322" s="24">
        <f t="shared" si="78"/>
        <v>155.03</v>
      </c>
      <c r="AM322" t="str">
        <f t="shared" si="79"/>
        <v>ZONEBASSE</v>
      </c>
      <c r="AN322" t="str">
        <f t="shared" si="80"/>
        <v>HC</v>
      </c>
      <c r="AO322" s="20">
        <f t="shared" si="81"/>
        <v>155.03</v>
      </c>
      <c r="AP322" s="20">
        <f t="shared" si="82"/>
        <v>1862.76</v>
      </c>
      <c r="AQ322" s="20">
        <f t="shared" si="82"/>
        <v>2531.52</v>
      </c>
      <c r="AR322" s="20">
        <f t="shared" si="82"/>
        <v>3204.25</v>
      </c>
      <c r="AS322" s="20">
        <f t="shared" si="83"/>
        <v>253.05000000000018</v>
      </c>
      <c r="AT322" s="20">
        <f t="shared" si="85"/>
        <v>-1449.5200000000004</v>
      </c>
      <c r="AU322" s="20">
        <f t="shared" si="84"/>
        <v>1862.76</v>
      </c>
    </row>
    <row r="323" spans="1:47" ht="45">
      <c r="A323" s="54">
        <v>324</v>
      </c>
      <c r="B323" s="54" t="s">
        <v>620</v>
      </c>
      <c r="C323" s="58" t="s">
        <v>621</v>
      </c>
      <c r="D323" s="79">
        <v>15</v>
      </c>
      <c r="E323" s="79">
        <v>35</v>
      </c>
      <c r="F323" s="80">
        <v>1901.88</v>
      </c>
      <c r="G323" s="80">
        <v>126.79</v>
      </c>
      <c r="H323" s="80">
        <v>1901.88</v>
      </c>
      <c r="I323" s="80">
        <v>2663.13</v>
      </c>
      <c r="J323" s="80">
        <v>3300.97</v>
      </c>
      <c r="K323" s="80">
        <v>86.8</v>
      </c>
      <c r="L323" s="73">
        <f t="shared" si="69"/>
        <v>105.93</v>
      </c>
      <c r="M323" s="73">
        <f t="shared" si="70"/>
        <v>155.03</v>
      </c>
      <c r="N323" s="72" t="str">
        <f t="shared" si="71"/>
        <v>0406</v>
      </c>
      <c r="O323" s="74">
        <f t="shared" si="72"/>
        <v>20</v>
      </c>
      <c r="P323" s="72">
        <f t="shared" si="73"/>
        <v>1</v>
      </c>
      <c r="Q323" s="74">
        <f t="shared" si="74"/>
        <v>15</v>
      </c>
      <c r="R323" s="72">
        <f t="shared" si="75"/>
        <v>22</v>
      </c>
      <c r="S323" s="72">
        <f t="shared" si="76"/>
        <v>29</v>
      </c>
      <c r="AF323" s="18">
        <v>8486.2884613122296</v>
      </c>
      <c r="AG323" s="18">
        <v>44.028776978417298</v>
      </c>
      <c r="AI323" s="23">
        <f>'simulateur graphe PJ OQN'!$B$4</f>
        <v>1</v>
      </c>
      <c r="AJ323" s="24">
        <f t="shared" si="77"/>
        <v>155.03</v>
      </c>
      <c r="AK323" s="24">
        <f t="shared" si="78"/>
        <v>155.03</v>
      </c>
      <c r="AM323" t="str">
        <f t="shared" si="79"/>
        <v>ZONEBASSE</v>
      </c>
      <c r="AN323" t="str">
        <f t="shared" si="80"/>
        <v>HC</v>
      </c>
      <c r="AO323" s="20">
        <f t="shared" si="81"/>
        <v>155.03</v>
      </c>
      <c r="AP323" s="20">
        <f t="shared" si="82"/>
        <v>1901.88</v>
      </c>
      <c r="AQ323" s="20">
        <f t="shared" si="82"/>
        <v>2663.13</v>
      </c>
      <c r="AR323" s="20">
        <f t="shared" si="82"/>
        <v>3300.97</v>
      </c>
      <c r="AS323" s="20">
        <f t="shared" si="83"/>
        <v>349.77</v>
      </c>
      <c r="AT323" s="20">
        <f t="shared" si="85"/>
        <v>-1352.8000000000011</v>
      </c>
      <c r="AU323" s="20">
        <f t="shared" si="84"/>
        <v>1901.88</v>
      </c>
    </row>
    <row r="324" spans="1:47" ht="45">
      <c r="A324" s="54">
        <v>325</v>
      </c>
      <c r="B324" s="54" t="s">
        <v>622</v>
      </c>
      <c r="C324" s="58" t="s">
        <v>623</v>
      </c>
      <c r="D324" s="79">
        <v>15</v>
      </c>
      <c r="E324" s="79">
        <v>35</v>
      </c>
      <c r="F324" s="80">
        <v>2011.89</v>
      </c>
      <c r="G324" s="80">
        <v>134.13</v>
      </c>
      <c r="H324" s="80">
        <v>2011.89</v>
      </c>
      <c r="I324" s="80">
        <v>2815.83</v>
      </c>
      <c r="J324" s="80">
        <v>3578.91</v>
      </c>
      <c r="K324" s="80">
        <v>94.01</v>
      </c>
      <c r="L324" s="73">
        <f t="shared" ref="L324:L387" si="86">IFERROR(VLOOKUP(B324,$B$1326:$K$2467,6,0),"")</f>
        <v>105.93</v>
      </c>
      <c r="M324" s="73">
        <f t="shared" ref="M324:M387" si="87">IFERROR(VLOOKUP($B324,$B$2468:$K$3603,6,0),"")</f>
        <v>155.03</v>
      </c>
      <c r="N324" s="72" t="str">
        <f t="shared" ref="N324:N387" si="88">LEFT(B324,4)</f>
        <v>0406</v>
      </c>
      <c r="O324" s="74">
        <f t="shared" ref="O324:O387" si="89">E324-D324</f>
        <v>20</v>
      </c>
      <c r="P324" s="72">
        <f t="shared" ref="P324:P387" si="90">IF(O324=20,1,0)</f>
        <v>1</v>
      </c>
      <c r="Q324" s="74">
        <f t="shared" ref="Q324:Q387" si="91">D324</f>
        <v>15</v>
      </c>
      <c r="R324" s="72">
        <f t="shared" ref="R324:R387" si="92">IF(P324=1,Q324+7,"")</f>
        <v>22</v>
      </c>
      <c r="S324" s="72">
        <f t="shared" ref="S324:S387" si="93">IF(P324=1,Q324+14,"")</f>
        <v>29</v>
      </c>
      <c r="AF324" s="18">
        <v>11344.6193030621</v>
      </c>
      <c r="AG324" s="18">
        <v>57.716417910447802</v>
      </c>
      <c r="AI324" s="23">
        <f>'simulateur graphe PJ OQN'!$B$4</f>
        <v>1</v>
      </c>
      <c r="AJ324" s="24">
        <f t="shared" ref="AJ324:AJ387" si="94">IF(AN324="HDJ",AU324,IF(AM324="ZONE90",AT324,IF(AM324="ZONEBASSE",AO324,IF(AM324="ZONEFORF1",AP324,IF(AM324="ZONEFORF2",AQ324,IF(AM324="ZONEFORF3",AR324,AS324))))))</f>
        <v>155.03</v>
      </c>
      <c r="AK324" s="24">
        <f t="shared" ref="AK324:AK387" si="95">AJ324/AI324</f>
        <v>155.03</v>
      </c>
      <c r="AM324" t="str">
        <f t="shared" ref="AM324:AM387" si="96">IF(AI324&gt;90,"ZONE90",IF(P324=1,IF(AI324&lt;D324,"ZONEBASSE",IF(AI324&lt;R324,"ZONEFORF1",IF(AI324&lt;S324,"ZONEFORF2",IF(AI324&lt;E324,"ZONEFORF3","ZONEHAUTE")))),IF(AI324&lt;D324,"ZONEBASSE",IF(AI324&lt;E324,"ZONEFORF1","ZONEHAUTE"))))</f>
        <v>ZONEBASSE</v>
      </c>
      <c r="AN324" t="str">
        <f t="shared" ref="AN324:AN387" si="97">IF(RIGHT(B324,1)="0","HDJ","HC")</f>
        <v>HC</v>
      </c>
      <c r="AO324" s="20">
        <f t="shared" ref="AO324:AO387" si="98">IF(AI324&lt;8,M324*AI324,F324-(D324-AI324)*G324)</f>
        <v>155.03</v>
      </c>
      <c r="AP324" s="20">
        <f t="shared" ref="AP324:AR387" si="99">H324</f>
        <v>2011.89</v>
      </c>
      <c r="AQ324" s="20">
        <f t="shared" si="99"/>
        <v>2815.83</v>
      </c>
      <c r="AR324" s="20">
        <f t="shared" si="99"/>
        <v>3578.91</v>
      </c>
      <c r="AS324" s="20">
        <f t="shared" ref="AS324:AS387" si="100">IF(P324=1,J324+(AI324-E324)*K324,H324+(AI324-E324)*K324)</f>
        <v>382.56999999999971</v>
      </c>
      <c r="AT324" s="20">
        <f t="shared" si="85"/>
        <v>-678.31000000000131</v>
      </c>
      <c r="AU324" s="20">
        <f t="shared" ref="AU324:AU387" si="101">AI324*H324</f>
        <v>2011.89</v>
      </c>
    </row>
    <row r="325" spans="1:47" ht="45">
      <c r="A325" s="54">
        <v>326</v>
      </c>
      <c r="B325" s="54" t="s">
        <v>624</v>
      </c>
      <c r="C325" s="58" t="s">
        <v>625</v>
      </c>
      <c r="D325" s="79">
        <v>43</v>
      </c>
      <c r="E325" s="79">
        <v>49</v>
      </c>
      <c r="F325" s="80">
        <v>4546.45</v>
      </c>
      <c r="G325" s="80">
        <v>69.11</v>
      </c>
      <c r="H325" s="80">
        <v>4546.45</v>
      </c>
      <c r="I325" s="80" t="s">
        <v>28</v>
      </c>
      <c r="J325" s="80" t="s">
        <v>28</v>
      </c>
      <c r="K325" s="80">
        <v>97.98</v>
      </c>
      <c r="L325" s="73">
        <f t="shared" si="86"/>
        <v>105.93</v>
      </c>
      <c r="M325" s="73">
        <f t="shared" si="87"/>
        <v>155.03</v>
      </c>
      <c r="N325" s="72" t="str">
        <f t="shared" si="88"/>
        <v>0406</v>
      </c>
      <c r="O325" s="74">
        <f t="shared" si="89"/>
        <v>6</v>
      </c>
      <c r="P325" s="72">
        <f t="shared" si="90"/>
        <v>0</v>
      </c>
      <c r="Q325" s="74">
        <f t="shared" si="91"/>
        <v>43</v>
      </c>
      <c r="R325" s="72" t="str">
        <f t="shared" si="92"/>
        <v/>
      </c>
      <c r="S325" s="72" t="str">
        <f t="shared" si="93"/>
        <v/>
      </c>
      <c r="AF325" s="18">
        <v>4421.2246057110297</v>
      </c>
      <c r="AG325" s="18">
        <v>30.5193798449612</v>
      </c>
      <c r="AI325" s="23">
        <f>'simulateur graphe PJ OQN'!$B$4</f>
        <v>1</v>
      </c>
      <c r="AJ325" s="24">
        <f t="shared" si="94"/>
        <v>155.03</v>
      </c>
      <c r="AK325" s="24">
        <f t="shared" si="95"/>
        <v>155.03</v>
      </c>
      <c r="AM325" t="str">
        <f t="shared" si="96"/>
        <v>ZONEBASSE</v>
      </c>
      <c r="AN325" t="str">
        <f t="shared" si="97"/>
        <v>HC</v>
      </c>
      <c r="AO325" s="20">
        <f t="shared" si="98"/>
        <v>155.03</v>
      </c>
      <c r="AP325" s="20">
        <f t="shared" si="99"/>
        <v>4546.45</v>
      </c>
      <c r="AQ325" s="20" t="str">
        <f t="shared" si="99"/>
        <v>.</v>
      </c>
      <c r="AR325" s="20" t="str">
        <f t="shared" si="99"/>
        <v>.</v>
      </c>
      <c r="AS325" s="20">
        <f t="shared" si="100"/>
        <v>-156.59000000000015</v>
      </c>
      <c r="AT325" s="20">
        <f t="shared" si="85"/>
        <v>-864.13999999999942</v>
      </c>
      <c r="AU325" s="20">
        <f t="shared" si="101"/>
        <v>4546.45</v>
      </c>
    </row>
    <row r="326" spans="1:47" ht="45">
      <c r="A326" s="54">
        <v>327</v>
      </c>
      <c r="B326" s="54" t="s">
        <v>626</v>
      </c>
      <c r="C326" s="58" t="s">
        <v>627</v>
      </c>
      <c r="D326" s="79">
        <v>36</v>
      </c>
      <c r="E326" s="79">
        <v>42</v>
      </c>
      <c r="F326" s="80">
        <v>4640.93</v>
      </c>
      <c r="G326" s="80">
        <v>128.91</v>
      </c>
      <c r="H326" s="80">
        <v>4640.93</v>
      </c>
      <c r="I326" s="80" t="s">
        <v>28</v>
      </c>
      <c r="J326" s="80" t="s">
        <v>28</v>
      </c>
      <c r="K326" s="80">
        <v>117</v>
      </c>
      <c r="L326" s="73">
        <f t="shared" si="86"/>
        <v>105.93</v>
      </c>
      <c r="M326" s="73">
        <f t="shared" si="87"/>
        <v>155.03</v>
      </c>
      <c r="N326" s="72" t="str">
        <f t="shared" si="88"/>
        <v>0406</v>
      </c>
      <c r="O326" s="74">
        <f t="shared" si="89"/>
        <v>6</v>
      </c>
      <c r="P326" s="72">
        <f t="shared" si="90"/>
        <v>0</v>
      </c>
      <c r="Q326" s="74">
        <f t="shared" si="91"/>
        <v>36</v>
      </c>
      <c r="R326" s="72" t="str">
        <f t="shared" si="92"/>
        <v/>
      </c>
      <c r="S326" s="72" t="str">
        <f t="shared" si="93"/>
        <v/>
      </c>
      <c r="AF326" s="18">
        <v>5672.3647951709299</v>
      </c>
      <c r="AG326" s="18">
        <v>38.53125</v>
      </c>
      <c r="AI326" s="23">
        <f>'simulateur graphe PJ OQN'!$B$4</f>
        <v>1</v>
      </c>
      <c r="AJ326" s="24">
        <f t="shared" si="94"/>
        <v>155.03</v>
      </c>
      <c r="AK326" s="24">
        <f t="shared" si="95"/>
        <v>155.03</v>
      </c>
      <c r="AM326" t="str">
        <f t="shared" si="96"/>
        <v>ZONEBASSE</v>
      </c>
      <c r="AN326" t="str">
        <f t="shared" si="97"/>
        <v>HC</v>
      </c>
      <c r="AO326" s="20">
        <f t="shared" si="98"/>
        <v>155.03</v>
      </c>
      <c r="AP326" s="20">
        <f t="shared" si="99"/>
        <v>4640.93</v>
      </c>
      <c r="AQ326" s="20" t="str">
        <f t="shared" si="99"/>
        <v>.</v>
      </c>
      <c r="AR326" s="20" t="str">
        <f t="shared" si="99"/>
        <v>.</v>
      </c>
      <c r="AS326" s="20">
        <f t="shared" si="100"/>
        <v>-156.06999999999971</v>
      </c>
      <c r="AT326" s="20">
        <f t="shared" si="85"/>
        <v>829.15999999999985</v>
      </c>
      <c r="AU326" s="20">
        <f t="shared" si="101"/>
        <v>4640.93</v>
      </c>
    </row>
    <row r="327" spans="1:47" ht="45">
      <c r="A327" s="54">
        <v>328</v>
      </c>
      <c r="B327" s="54" t="s">
        <v>628</v>
      </c>
      <c r="C327" s="58" t="s">
        <v>629</v>
      </c>
      <c r="D327" s="79">
        <v>57</v>
      </c>
      <c r="E327" s="79">
        <v>63</v>
      </c>
      <c r="F327" s="80">
        <v>7197.48</v>
      </c>
      <c r="G327" s="80">
        <v>121.74</v>
      </c>
      <c r="H327" s="80">
        <v>7197.48</v>
      </c>
      <c r="I327" s="80" t="s">
        <v>28</v>
      </c>
      <c r="J327" s="80" t="s">
        <v>28</v>
      </c>
      <c r="K327" s="80">
        <v>119.76</v>
      </c>
      <c r="L327" s="73">
        <f t="shared" si="86"/>
        <v>105.93</v>
      </c>
      <c r="M327" s="73">
        <f t="shared" si="87"/>
        <v>155.03</v>
      </c>
      <c r="N327" s="72" t="str">
        <f t="shared" si="88"/>
        <v>0406</v>
      </c>
      <c r="O327" s="74">
        <f t="shared" si="89"/>
        <v>6</v>
      </c>
      <c r="P327" s="72">
        <f t="shared" si="90"/>
        <v>0</v>
      </c>
      <c r="Q327" s="74">
        <f t="shared" si="91"/>
        <v>57</v>
      </c>
      <c r="R327" s="72" t="str">
        <f t="shared" si="92"/>
        <v/>
      </c>
      <c r="S327" s="72" t="str">
        <f t="shared" si="93"/>
        <v/>
      </c>
      <c r="AF327" s="18">
        <v>5687.9216153375601</v>
      </c>
      <c r="AG327" s="18">
        <v>35.776824034334801</v>
      </c>
      <c r="AI327" s="23">
        <f>'simulateur graphe PJ OQN'!$B$4</f>
        <v>1</v>
      </c>
      <c r="AJ327" s="24">
        <f t="shared" si="94"/>
        <v>155.03</v>
      </c>
      <c r="AK327" s="24">
        <f t="shared" si="95"/>
        <v>155.03</v>
      </c>
      <c r="AM327" t="str">
        <f t="shared" si="96"/>
        <v>ZONEBASSE</v>
      </c>
      <c r="AN327" t="str">
        <f t="shared" si="97"/>
        <v>HC</v>
      </c>
      <c r="AO327" s="20">
        <f t="shared" si="98"/>
        <v>155.03</v>
      </c>
      <c r="AP327" s="20">
        <f t="shared" si="99"/>
        <v>7197.48</v>
      </c>
      <c r="AQ327" s="20" t="str">
        <f t="shared" si="99"/>
        <v>.</v>
      </c>
      <c r="AR327" s="20" t="str">
        <f t="shared" si="99"/>
        <v>.</v>
      </c>
      <c r="AS327" s="20">
        <f t="shared" si="100"/>
        <v>-227.64000000000033</v>
      </c>
      <c r="AT327" s="20">
        <f t="shared" si="85"/>
        <v>1003.2299999999996</v>
      </c>
      <c r="AU327" s="20">
        <f t="shared" si="101"/>
        <v>7197.48</v>
      </c>
    </row>
    <row r="328" spans="1:47" ht="45">
      <c r="A328" s="54">
        <v>329</v>
      </c>
      <c r="B328" s="54" t="s">
        <v>630</v>
      </c>
      <c r="C328" s="58" t="s">
        <v>631</v>
      </c>
      <c r="D328" s="79">
        <v>8</v>
      </c>
      <c r="E328" s="79">
        <v>28</v>
      </c>
      <c r="F328" s="80">
        <v>1060.44</v>
      </c>
      <c r="G328" s="80">
        <v>132.56</v>
      </c>
      <c r="H328" s="80">
        <v>1060.44</v>
      </c>
      <c r="I328" s="80">
        <v>1842.07</v>
      </c>
      <c r="J328" s="80">
        <v>2510.9699999999998</v>
      </c>
      <c r="K328" s="80">
        <v>79.14</v>
      </c>
      <c r="L328" s="73">
        <f t="shared" si="86"/>
        <v>87.66</v>
      </c>
      <c r="M328" s="73">
        <f t="shared" si="87"/>
        <v>155.03</v>
      </c>
      <c r="N328" s="72" t="str">
        <f t="shared" si="88"/>
        <v>0406</v>
      </c>
      <c r="O328" s="74">
        <f t="shared" si="89"/>
        <v>20</v>
      </c>
      <c r="P328" s="72">
        <f t="shared" si="90"/>
        <v>1</v>
      </c>
      <c r="Q328" s="74">
        <f t="shared" si="91"/>
        <v>8</v>
      </c>
      <c r="R328" s="72">
        <f t="shared" si="92"/>
        <v>15</v>
      </c>
      <c r="S328" s="72">
        <f t="shared" si="93"/>
        <v>22</v>
      </c>
      <c r="AF328" s="18">
        <v>8007.6035639005804</v>
      </c>
      <c r="AG328" s="18">
        <v>49.762376237623798</v>
      </c>
      <c r="AI328" s="23">
        <f>'simulateur graphe PJ OQN'!$B$4</f>
        <v>1</v>
      </c>
      <c r="AJ328" s="24">
        <f t="shared" si="94"/>
        <v>155.03</v>
      </c>
      <c r="AK328" s="24">
        <f t="shared" si="95"/>
        <v>155.03</v>
      </c>
      <c r="AM328" t="str">
        <f t="shared" si="96"/>
        <v>ZONEBASSE</v>
      </c>
      <c r="AN328" t="str">
        <f t="shared" si="97"/>
        <v>HC</v>
      </c>
      <c r="AO328" s="20">
        <f t="shared" si="98"/>
        <v>155.03</v>
      </c>
      <c r="AP328" s="20">
        <f t="shared" si="99"/>
        <v>1060.44</v>
      </c>
      <c r="AQ328" s="20">
        <f t="shared" si="99"/>
        <v>1842.07</v>
      </c>
      <c r="AR328" s="20">
        <f t="shared" si="99"/>
        <v>2510.9699999999998</v>
      </c>
      <c r="AS328" s="20">
        <f t="shared" si="100"/>
        <v>374.1899999999996</v>
      </c>
      <c r="AT328" s="20">
        <f t="shared" si="85"/>
        <v>-384.09000000000015</v>
      </c>
      <c r="AU328" s="20">
        <f t="shared" si="101"/>
        <v>1060.44</v>
      </c>
    </row>
    <row r="329" spans="1:47" ht="45">
      <c r="A329" s="54">
        <v>330</v>
      </c>
      <c r="B329" s="54" t="s">
        <v>632</v>
      </c>
      <c r="C329" s="58" t="s">
        <v>633</v>
      </c>
      <c r="D329" s="79">
        <v>43</v>
      </c>
      <c r="E329" s="79">
        <v>49</v>
      </c>
      <c r="F329" s="80">
        <v>4029.65</v>
      </c>
      <c r="G329" s="80">
        <v>72.319999999999993</v>
      </c>
      <c r="H329" s="80">
        <v>4029.65</v>
      </c>
      <c r="I329" s="80" t="s">
        <v>28</v>
      </c>
      <c r="J329" s="80" t="s">
        <v>28</v>
      </c>
      <c r="K329" s="80">
        <v>87.6</v>
      </c>
      <c r="L329" s="73">
        <f t="shared" si="86"/>
        <v>87.66</v>
      </c>
      <c r="M329" s="73">
        <f t="shared" si="87"/>
        <v>155.03</v>
      </c>
      <c r="N329" s="72" t="str">
        <f t="shared" si="88"/>
        <v>0406</v>
      </c>
      <c r="O329" s="74">
        <f t="shared" si="89"/>
        <v>6</v>
      </c>
      <c r="P329" s="72">
        <f t="shared" si="90"/>
        <v>0</v>
      </c>
      <c r="Q329" s="74">
        <f t="shared" si="91"/>
        <v>43</v>
      </c>
      <c r="R329" s="72" t="str">
        <f t="shared" si="92"/>
        <v/>
      </c>
      <c r="S329" s="72" t="str">
        <f t="shared" si="93"/>
        <v/>
      </c>
      <c r="AF329" s="18">
        <v>7297.8152960330599</v>
      </c>
      <c r="AG329" s="18">
        <v>41.2022792022792</v>
      </c>
      <c r="AI329" s="23">
        <f>'simulateur graphe PJ OQN'!$B$4</f>
        <v>1</v>
      </c>
      <c r="AJ329" s="24">
        <f t="shared" si="94"/>
        <v>155.03</v>
      </c>
      <c r="AK329" s="24">
        <f t="shared" si="95"/>
        <v>155.03</v>
      </c>
      <c r="AM329" t="str">
        <f t="shared" si="96"/>
        <v>ZONEBASSE</v>
      </c>
      <c r="AN329" t="str">
        <f t="shared" si="97"/>
        <v>HC</v>
      </c>
      <c r="AO329" s="20">
        <f t="shared" si="98"/>
        <v>155.03</v>
      </c>
      <c r="AP329" s="20">
        <f t="shared" si="99"/>
        <v>4029.65</v>
      </c>
      <c r="AQ329" s="20" t="str">
        <f t="shared" si="99"/>
        <v>.</v>
      </c>
      <c r="AR329" s="20" t="str">
        <f t="shared" si="99"/>
        <v>.</v>
      </c>
      <c r="AS329" s="20">
        <f t="shared" si="100"/>
        <v>-175.14999999999918</v>
      </c>
      <c r="AT329" s="20">
        <f t="shared" si="85"/>
        <v>-180.48999999999978</v>
      </c>
      <c r="AU329" s="20">
        <f t="shared" si="101"/>
        <v>4029.65</v>
      </c>
    </row>
    <row r="330" spans="1:47" ht="45">
      <c r="A330" s="54">
        <v>331</v>
      </c>
      <c r="B330" s="54" t="s">
        <v>634</v>
      </c>
      <c r="C330" s="58" t="s">
        <v>635</v>
      </c>
      <c r="D330" s="79">
        <v>43</v>
      </c>
      <c r="E330" s="79">
        <v>49</v>
      </c>
      <c r="F330" s="80">
        <v>4294.8500000000004</v>
      </c>
      <c r="G330" s="80">
        <v>99.88</v>
      </c>
      <c r="H330" s="80">
        <v>4294.8500000000004</v>
      </c>
      <c r="I330" s="80" t="s">
        <v>28</v>
      </c>
      <c r="J330" s="80" t="s">
        <v>28</v>
      </c>
      <c r="K330" s="80">
        <v>93.93</v>
      </c>
      <c r="L330" s="73">
        <f t="shared" si="86"/>
        <v>87.66</v>
      </c>
      <c r="M330" s="73">
        <f t="shared" si="87"/>
        <v>155.03</v>
      </c>
      <c r="N330" s="72" t="str">
        <f t="shared" si="88"/>
        <v>0406</v>
      </c>
      <c r="O330" s="74">
        <f t="shared" si="89"/>
        <v>6</v>
      </c>
      <c r="P330" s="72">
        <f t="shared" si="90"/>
        <v>0</v>
      </c>
      <c r="Q330" s="74">
        <f t="shared" si="91"/>
        <v>43</v>
      </c>
      <c r="R330" s="72" t="str">
        <f t="shared" si="92"/>
        <v/>
      </c>
      <c r="S330" s="72" t="str">
        <f t="shared" si="93"/>
        <v/>
      </c>
      <c r="AF330" s="18">
        <v>9591.7981445448204</v>
      </c>
      <c r="AG330" s="18">
        <v>51.330472103004297</v>
      </c>
      <c r="AI330" s="23">
        <f>'simulateur graphe PJ OQN'!$B$4</f>
        <v>1</v>
      </c>
      <c r="AJ330" s="24">
        <f t="shared" si="94"/>
        <v>155.03</v>
      </c>
      <c r="AK330" s="24">
        <f t="shared" si="95"/>
        <v>155.03</v>
      </c>
      <c r="AM330" t="str">
        <f t="shared" si="96"/>
        <v>ZONEBASSE</v>
      </c>
      <c r="AN330" t="str">
        <f t="shared" si="97"/>
        <v>HC</v>
      </c>
      <c r="AO330" s="20">
        <f t="shared" si="98"/>
        <v>155.03</v>
      </c>
      <c r="AP330" s="20">
        <f t="shared" si="99"/>
        <v>4294.8500000000004</v>
      </c>
      <c r="AQ330" s="20" t="str">
        <f t="shared" si="99"/>
        <v>.</v>
      </c>
      <c r="AR330" s="20" t="str">
        <f t="shared" si="99"/>
        <v>.</v>
      </c>
      <c r="AS330" s="20">
        <f t="shared" si="100"/>
        <v>-213.78999999999996</v>
      </c>
      <c r="AT330" s="20">
        <f t="shared" si="85"/>
        <v>344.24000000000069</v>
      </c>
      <c r="AU330" s="20">
        <f t="shared" si="101"/>
        <v>4294.8500000000004</v>
      </c>
    </row>
    <row r="331" spans="1:47" ht="45">
      <c r="A331" s="54">
        <v>332</v>
      </c>
      <c r="B331" s="54" t="s">
        <v>636</v>
      </c>
      <c r="C331" s="58" t="s">
        <v>637</v>
      </c>
      <c r="D331" s="79">
        <v>43</v>
      </c>
      <c r="E331" s="79">
        <v>49</v>
      </c>
      <c r="F331" s="80">
        <v>4458.6000000000004</v>
      </c>
      <c r="G331" s="80">
        <v>103.69</v>
      </c>
      <c r="H331" s="80">
        <v>4458.6000000000004</v>
      </c>
      <c r="I331" s="80" t="s">
        <v>28</v>
      </c>
      <c r="J331" s="80" t="s">
        <v>28</v>
      </c>
      <c r="K331" s="80">
        <v>93.93</v>
      </c>
      <c r="L331" s="73">
        <f t="shared" si="86"/>
        <v>87.66</v>
      </c>
      <c r="M331" s="73">
        <f t="shared" si="87"/>
        <v>155.03</v>
      </c>
      <c r="N331" s="72" t="str">
        <f t="shared" si="88"/>
        <v>0406</v>
      </c>
      <c r="O331" s="74">
        <f t="shared" si="89"/>
        <v>6</v>
      </c>
      <c r="P331" s="72">
        <f t="shared" si="90"/>
        <v>0</v>
      </c>
      <c r="Q331" s="74">
        <f t="shared" si="91"/>
        <v>43</v>
      </c>
      <c r="R331" s="72" t="str">
        <f t="shared" si="92"/>
        <v/>
      </c>
      <c r="S331" s="72" t="str">
        <f t="shared" si="93"/>
        <v/>
      </c>
      <c r="AF331" s="18">
        <v>3313.58309229104</v>
      </c>
      <c r="AG331" s="18">
        <v>24.682634730538901</v>
      </c>
      <c r="AI331" s="23">
        <f>'simulateur graphe PJ OQN'!$B$4</f>
        <v>1</v>
      </c>
      <c r="AJ331" s="24">
        <f t="shared" si="94"/>
        <v>155.03</v>
      </c>
      <c r="AK331" s="24">
        <f t="shared" si="95"/>
        <v>155.03</v>
      </c>
      <c r="AM331" t="str">
        <f t="shared" si="96"/>
        <v>ZONEBASSE</v>
      </c>
      <c r="AN331" t="str">
        <f t="shared" si="97"/>
        <v>HC</v>
      </c>
      <c r="AO331" s="20">
        <f t="shared" si="98"/>
        <v>155.03</v>
      </c>
      <c r="AP331" s="20">
        <f t="shared" si="99"/>
        <v>4458.6000000000004</v>
      </c>
      <c r="AQ331" s="20" t="str">
        <f t="shared" si="99"/>
        <v>.</v>
      </c>
      <c r="AR331" s="20" t="str">
        <f t="shared" si="99"/>
        <v>.</v>
      </c>
      <c r="AS331" s="20">
        <f t="shared" si="100"/>
        <v>-50.039999999999964</v>
      </c>
      <c r="AT331" s="20">
        <f t="shared" si="85"/>
        <v>507.98999999999978</v>
      </c>
      <c r="AU331" s="20">
        <f t="shared" si="101"/>
        <v>4458.6000000000004</v>
      </c>
    </row>
    <row r="332" spans="1:47" ht="45">
      <c r="A332" s="54">
        <v>333</v>
      </c>
      <c r="B332" s="54" t="s">
        <v>638</v>
      </c>
      <c r="C332" s="58" t="s">
        <v>639</v>
      </c>
      <c r="D332" s="79">
        <v>43</v>
      </c>
      <c r="E332" s="79">
        <v>49</v>
      </c>
      <c r="F332" s="80">
        <v>5184.3999999999996</v>
      </c>
      <c r="G332" s="80">
        <v>120.57</v>
      </c>
      <c r="H332" s="80">
        <v>5184.3999999999996</v>
      </c>
      <c r="I332" s="80" t="s">
        <v>28</v>
      </c>
      <c r="J332" s="80" t="s">
        <v>28</v>
      </c>
      <c r="K332" s="80">
        <v>108.76</v>
      </c>
      <c r="L332" s="73">
        <f t="shared" si="86"/>
        <v>87.66</v>
      </c>
      <c r="M332" s="73">
        <f t="shared" si="87"/>
        <v>155.03</v>
      </c>
      <c r="N332" s="72" t="str">
        <f t="shared" si="88"/>
        <v>0406</v>
      </c>
      <c r="O332" s="74">
        <f t="shared" si="89"/>
        <v>6</v>
      </c>
      <c r="P332" s="72">
        <f t="shared" si="90"/>
        <v>0</v>
      </c>
      <c r="Q332" s="74">
        <f t="shared" si="91"/>
        <v>43</v>
      </c>
      <c r="R332" s="72" t="str">
        <f t="shared" si="92"/>
        <v/>
      </c>
      <c r="S332" s="72" t="str">
        <f t="shared" si="93"/>
        <v/>
      </c>
      <c r="AF332" s="18">
        <v>5381.3710124856598</v>
      </c>
      <c r="AG332" s="18">
        <v>37.4270833333333</v>
      </c>
      <c r="AI332" s="23">
        <f>'simulateur graphe PJ OQN'!$B$4</f>
        <v>1</v>
      </c>
      <c r="AJ332" s="24">
        <f t="shared" si="94"/>
        <v>155.03</v>
      </c>
      <c r="AK332" s="24">
        <f t="shared" si="95"/>
        <v>155.03</v>
      </c>
      <c r="AM332" t="str">
        <f t="shared" si="96"/>
        <v>ZONEBASSE</v>
      </c>
      <c r="AN332" t="str">
        <f t="shared" si="97"/>
        <v>HC</v>
      </c>
      <c r="AO332" s="20">
        <f t="shared" si="98"/>
        <v>155.03</v>
      </c>
      <c r="AP332" s="20">
        <f t="shared" si="99"/>
        <v>5184.3999999999996</v>
      </c>
      <c r="AQ332" s="20" t="str">
        <f t="shared" si="99"/>
        <v>.</v>
      </c>
      <c r="AR332" s="20" t="str">
        <f t="shared" si="99"/>
        <v>.</v>
      </c>
      <c r="AS332" s="20">
        <f t="shared" si="100"/>
        <v>-36.080000000000837</v>
      </c>
      <c r="AT332" s="20">
        <f t="shared" si="85"/>
        <v>1841.8199999999997</v>
      </c>
      <c r="AU332" s="20">
        <f t="shared" si="101"/>
        <v>5184.3999999999996</v>
      </c>
    </row>
    <row r="333" spans="1:47" ht="45">
      <c r="A333" s="54">
        <v>334</v>
      </c>
      <c r="B333" s="54" t="s">
        <v>640</v>
      </c>
      <c r="C333" s="58" t="s">
        <v>641</v>
      </c>
      <c r="D333" s="79">
        <v>57</v>
      </c>
      <c r="E333" s="79">
        <v>63</v>
      </c>
      <c r="F333" s="80">
        <v>6092.13</v>
      </c>
      <c r="G333" s="80">
        <v>64.84</v>
      </c>
      <c r="H333" s="80">
        <v>6092.13</v>
      </c>
      <c r="I333" s="80" t="s">
        <v>28</v>
      </c>
      <c r="J333" s="80" t="s">
        <v>28</v>
      </c>
      <c r="K333" s="80">
        <v>108.76</v>
      </c>
      <c r="L333" s="73">
        <f t="shared" si="86"/>
        <v>87.66</v>
      </c>
      <c r="M333" s="73">
        <f t="shared" si="87"/>
        <v>155.03</v>
      </c>
      <c r="N333" s="72" t="str">
        <f t="shared" si="88"/>
        <v>0406</v>
      </c>
      <c r="O333" s="74">
        <f t="shared" si="89"/>
        <v>6</v>
      </c>
      <c r="P333" s="72">
        <f t="shared" si="90"/>
        <v>0</v>
      </c>
      <c r="Q333" s="74">
        <f t="shared" si="91"/>
        <v>57</v>
      </c>
      <c r="R333" s="72" t="str">
        <f t="shared" si="92"/>
        <v/>
      </c>
      <c r="S333" s="72" t="str">
        <f t="shared" si="93"/>
        <v/>
      </c>
      <c r="AF333" s="18">
        <v>4900.2316966444596</v>
      </c>
      <c r="AG333" s="18">
        <v>33.898026315789501</v>
      </c>
      <c r="AI333" s="23">
        <f>'simulateur graphe PJ OQN'!$B$4</f>
        <v>1</v>
      </c>
      <c r="AJ333" s="24">
        <f t="shared" si="94"/>
        <v>155.03</v>
      </c>
      <c r="AK333" s="24">
        <f t="shared" si="95"/>
        <v>155.03</v>
      </c>
      <c r="AM333" t="str">
        <f t="shared" si="96"/>
        <v>ZONEBASSE</v>
      </c>
      <c r="AN333" t="str">
        <f t="shared" si="97"/>
        <v>HC</v>
      </c>
      <c r="AO333" s="20">
        <f t="shared" si="98"/>
        <v>155.03</v>
      </c>
      <c r="AP333" s="20">
        <f t="shared" si="99"/>
        <v>6092.13</v>
      </c>
      <c r="AQ333" s="20" t="str">
        <f t="shared" si="99"/>
        <v>.</v>
      </c>
      <c r="AR333" s="20" t="str">
        <f t="shared" si="99"/>
        <v>.</v>
      </c>
      <c r="AS333" s="20">
        <f t="shared" si="100"/>
        <v>-650.98999999999978</v>
      </c>
      <c r="AT333" s="20">
        <f t="shared" si="85"/>
        <v>1226.9099999999999</v>
      </c>
      <c r="AU333" s="20">
        <f t="shared" si="101"/>
        <v>6092.13</v>
      </c>
    </row>
    <row r="334" spans="1:47">
      <c r="A334" s="54">
        <v>335</v>
      </c>
      <c r="B334" s="54" t="s">
        <v>642</v>
      </c>
      <c r="C334" s="55" t="s">
        <v>643</v>
      </c>
      <c r="D334" s="79">
        <v>1</v>
      </c>
      <c r="E334" s="79">
        <v>1</v>
      </c>
      <c r="F334" s="80" t="s">
        <v>28</v>
      </c>
      <c r="G334" s="80" t="s">
        <v>28</v>
      </c>
      <c r="H334" s="80">
        <v>95.11</v>
      </c>
      <c r="I334" s="80" t="s">
        <v>28</v>
      </c>
      <c r="J334" s="80" t="s">
        <v>28</v>
      </c>
      <c r="K334" s="80" t="s">
        <v>28</v>
      </c>
      <c r="L334" s="73" t="str">
        <f t="shared" si="86"/>
        <v/>
      </c>
      <c r="M334" s="73" t="str">
        <f t="shared" si="87"/>
        <v/>
      </c>
      <c r="N334" s="72" t="str">
        <f t="shared" si="88"/>
        <v>0409</v>
      </c>
      <c r="O334" s="74">
        <f t="shared" si="89"/>
        <v>0</v>
      </c>
      <c r="P334" s="72">
        <f t="shared" si="90"/>
        <v>0</v>
      </c>
      <c r="Q334" s="74">
        <f t="shared" si="91"/>
        <v>1</v>
      </c>
      <c r="R334" s="72" t="str">
        <f t="shared" si="92"/>
        <v/>
      </c>
      <c r="S334" s="72" t="str">
        <f t="shared" si="93"/>
        <v/>
      </c>
      <c r="AF334" s="18">
        <v>8587.0740429835005</v>
      </c>
      <c r="AG334" s="18">
        <v>50.241379310344797</v>
      </c>
      <c r="AI334" s="23">
        <f>'simulateur graphe PJ OQN'!$B$4</f>
        <v>1</v>
      </c>
      <c r="AJ334" s="24">
        <f t="shared" si="94"/>
        <v>95.11</v>
      </c>
      <c r="AK334" s="24">
        <f t="shared" si="95"/>
        <v>95.11</v>
      </c>
      <c r="AM334" t="str">
        <f t="shared" si="96"/>
        <v>ZONEHAUTE</v>
      </c>
      <c r="AN334" t="str">
        <f t="shared" si="97"/>
        <v>HDJ</v>
      </c>
      <c r="AO334" s="20" t="e">
        <f t="shared" si="98"/>
        <v>#VALUE!</v>
      </c>
      <c r="AP334" s="20">
        <f t="shared" si="99"/>
        <v>95.11</v>
      </c>
      <c r="AQ334" s="20" t="str">
        <f t="shared" si="99"/>
        <v>.</v>
      </c>
      <c r="AR334" s="20" t="str">
        <f t="shared" si="99"/>
        <v>.</v>
      </c>
      <c r="AS334" s="20" t="e">
        <f t="shared" si="100"/>
        <v>#VALUE!</v>
      </c>
      <c r="AT334" s="20" t="e">
        <f t="shared" si="85"/>
        <v>#VALUE!</v>
      </c>
      <c r="AU334" s="20">
        <f t="shared" si="101"/>
        <v>95.11</v>
      </c>
    </row>
    <row r="335" spans="1:47">
      <c r="A335" s="54">
        <v>336</v>
      </c>
      <c r="B335" s="54" t="s">
        <v>644</v>
      </c>
      <c r="C335" s="55" t="s">
        <v>645</v>
      </c>
      <c r="D335" s="79">
        <v>1</v>
      </c>
      <c r="E335" s="79">
        <v>1</v>
      </c>
      <c r="F335" s="80" t="s">
        <v>28</v>
      </c>
      <c r="G335" s="80" t="s">
        <v>28</v>
      </c>
      <c r="H335" s="80">
        <v>75.61</v>
      </c>
      <c r="I335" s="80" t="s">
        <v>28</v>
      </c>
      <c r="J335" s="80" t="s">
        <v>28</v>
      </c>
      <c r="K335" s="80" t="s">
        <v>28</v>
      </c>
      <c r="L335" s="73" t="str">
        <f t="shared" si="86"/>
        <v/>
      </c>
      <c r="M335" s="73" t="str">
        <f t="shared" si="87"/>
        <v/>
      </c>
      <c r="N335" s="72" t="str">
        <f t="shared" si="88"/>
        <v>0409</v>
      </c>
      <c r="O335" s="74">
        <f t="shared" si="89"/>
        <v>0</v>
      </c>
      <c r="P335" s="72">
        <f t="shared" si="90"/>
        <v>0</v>
      </c>
      <c r="Q335" s="74">
        <f t="shared" si="91"/>
        <v>1</v>
      </c>
      <c r="R335" s="72" t="str">
        <f t="shared" si="92"/>
        <v/>
      </c>
      <c r="S335" s="72" t="str">
        <f t="shared" si="93"/>
        <v/>
      </c>
      <c r="AF335" s="18">
        <v>6027.5534285509502</v>
      </c>
      <c r="AG335" s="18">
        <v>36.725490196078397</v>
      </c>
      <c r="AI335" s="23">
        <f>'simulateur graphe PJ OQN'!$B$4</f>
        <v>1</v>
      </c>
      <c r="AJ335" s="24">
        <f t="shared" si="94"/>
        <v>75.61</v>
      </c>
      <c r="AK335" s="24">
        <f t="shared" si="95"/>
        <v>75.61</v>
      </c>
      <c r="AM335" t="str">
        <f t="shared" si="96"/>
        <v>ZONEHAUTE</v>
      </c>
      <c r="AN335" t="str">
        <f t="shared" si="97"/>
        <v>HDJ</v>
      </c>
      <c r="AO335" s="20" t="e">
        <f t="shared" si="98"/>
        <v>#VALUE!</v>
      </c>
      <c r="AP335" s="20">
        <f t="shared" si="99"/>
        <v>75.61</v>
      </c>
      <c r="AQ335" s="20" t="str">
        <f t="shared" si="99"/>
        <v>.</v>
      </c>
      <c r="AR335" s="20" t="str">
        <f t="shared" si="99"/>
        <v>.</v>
      </c>
      <c r="AS335" s="20" t="e">
        <f t="shared" si="100"/>
        <v>#VALUE!</v>
      </c>
      <c r="AT335" s="20" t="e">
        <f t="shared" si="85"/>
        <v>#VALUE!</v>
      </c>
      <c r="AU335" s="20">
        <f t="shared" si="101"/>
        <v>75.61</v>
      </c>
    </row>
    <row r="336" spans="1:47" ht="22.5">
      <c r="A336" s="54">
        <v>337</v>
      </c>
      <c r="B336" s="54" t="s">
        <v>646</v>
      </c>
      <c r="C336" s="58" t="s">
        <v>647</v>
      </c>
      <c r="D336" s="79">
        <v>90</v>
      </c>
      <c r="E336" s="79">
        <v>90</v>
      </c>
      <c r="F336" s="80">
        <v>12391.52</v>
      </c>
      <c r="G336" s="80">
        <v>137.68</v>
      </c>
      <c r="H336" s="80">
        <v>12391.52</v>
      </c>
      <c r="I336" s="80" t="s">
        <v>28</v>
      </c>
      <c r="J336" s="80" t="s">
        <v>28</v>
      </c>
      <c r="K336" s="80">
        <v>137.68</v>
      </c>
      <c r="L336" s="73">
        <f t="shared" si="86"/>
        <v>108.44</v>
      </c>
      <c r="M336" s="73">
        <f t="shared" si="87"/>
        <v>109.56</v>
      </c>
      <c r="N336" s="72" t="str">
        <f t="shared" si="88"/>
        <v>0409</v>
      </c>
      <c r="O336" s="74">
        <f t="shared" si="89"/>
        <v>0</v>
      </c>
      <c r="P336" s="72">
        <f t="shared" si="90"/>
        <v>0</v>
      </c>
      <c r="Q336" s="74">
        <f t="shared" si="91"/>
        <v>90</v>
      </c>
      <c r="R336" s="72" t="str">
        <f t="shared" si="92"/>
        <v/>
      </c>
      <c r="S336" s="72" t="str">
        <f t="shared" si="93"/>
        <v/>
      </c>
      <c r="AF336" s="18">
        <v>9920.9174718366594</v>
      </c>
      <c r="AG336" s="18">
        <v>53.1157024793389</v>
      </c>
      <c r="AI336" s="23">
        <f>'simulateur graphe PJ OQN'!$B$4</f>
        <v>1</v>
      </c>
      <c r="AJ336" s="24">
        <f t="shared" si="94"/>
        <v>109.56</v>
      </c>
      <c r="AK336" s="24">
        <f t="shared" si="95"/>
        <v>109.56</v>
      </c>
      <c r="AM336" t="str">
        <f t="shared" si="96"/>
        <v>ZONEBASSE</v>
      </c>
      <c r="AN336" t="str">
        <f t="shared" si="97"/>
        <v>HC</v>
      </c>
      <c r="AO336" s="20">
        <f t="shared" si="98"/>
        <v>109.56</v>
      </c>
      <c r="AP336" s="20">
        <f t="shared" si="99"/>
        <v>12391.52</v>
      </c>
      <c r="AQ336" s="20" t="str">
        <f t="shared" si="99"/>
        <v>.</v>
      </c>
      <c r="AR336" s="20" t="str">
        <f t="shared" si="99"/>
        <v>.</v>
      </c>
      <c r="AS336" s="20">
        <f t="shared" si="100"/>
        <v>138</v>
      </c>
      <c r="AT336" s="20">
        <f t="shared" si="85"/>
        <v>2740.3600000000006</v>
      </c>
      <c r="AU336" s="20">
        <f t="shared" si="101"/>
        <v>12391.52</v>
      </c>
    </row>
    <row r="337" spans="1:47" ht="22.5">
      <c r="A337" s="54">
        <v>338</v>
      </c>
      <c r="B337" s="54" t="s">
        <v>648</v>
      </c>
      <c r="C337" s="58" t="s">
        <v>649</v>
      </c>
      <c r="D337" s="79">
        <v>90</v>
      </c>
      <c r="E337" s="79">
        <v>90</v>
      </c>
      <c r="F337" s="80">
        <v>9643.49</v>
      </c>
      <c r="G337" s="80">
        <v>107.15</v>
      </c>
      <c r="H337" s="80">
        <v>9643.49</v>
      </c>
      <c r="I337" s="80" t="s">
        <v>28</v>
      </c>
      <c r="J337" s="80" t="s">
        <v>28</v>
      </c>
      <c r="K337" s="80">
        <v>107.15</v>
      </c>
      <c r="L337" s="73">
        <f t="shared" si="86"/>
        <v>108.44</v>
      </c>
      <c r="M337" s="73">
        <f t="shared" si="87"/>
        <v>109.56</v>
      </c>
      <c r="N337" s="72" t="str">
        <f t="shared" si="88"/>
        <v>0409</v>
      </c>
      <c r="O337" s="74">
        <f t="shared" si="89"/>
        <v>0</v>
      </c>
      <c r="P337" s="72">
        <f t="shared" si="90"/>
        <v>0</v>
      </c>
      <c r="Q337" s="74">
        <f t="shared" si="91"/>
        <v>90</v>
      </c>
      <c r="R337" s="72" t="str">
        <f t="shared" si="92"/>
        <v/>
      </c>
      <c r="S337" s="72" t="str">
        <f t="shared" si="93"/>
        <v/>
      </c>
      <c r="AF337" s="18">
        <v>193.626488957736</v>
      </c>
      <c r="AG337" s="18" t="s">
        <v>28</v>
      </c>
      <c r="AI337" s="23">
        <f>'simulateur graphe PJ OQN'!$B$4</f>
        <v>1</v>
      </c>
      <c r="AJ337" s="24">
        <f t="shared" si="94"/>
        <v>109.56</v>
      </c>
      <c r="AK337" s="24">
        <f t="shared" si="95"/>
        <v>109.56</v>
      </c>
      <c r="AM337" t="str">
        <f t="shared" si="96"/>
        <v>ZONEBASSE</v>
      </c>
      <c r="AN337" t="str">
        <f t="shared" si="97"/>
        <v>HC</v>
      </c>
      <c r="AO337" s="20">
        <f t="shared" si="98"/>
        <v>109.56</v>
      </c>
      <c r="AP337" s="20">
        <f t="shared" si="99"/>
        <v>9643.49</v>
      </c>
      <c r="AQ337" s="20" t="str">
        <f t="shared" si="99"/>
        <v>.</v>
      </c>
      <c r="AR337" s="20" t="str">
        <f t="shared" si="99"/>
        <v>.</v>
      </c>
      <c r="AS337" s="20">
        <f t="shared" si="100"/>
        <v>107.13999999999942</v>
      </c>
      <c r="AT337" s="20">
        <f t="shared" si="85"/>
        <v>-7.6700000000000728</v>
      </c>
      <c r="AU337" s="20">
        <f t="shared" si="101"/>
        <v>9643.49</v>
      </c>
    </row>
    <row r="338" spans="1:47" ht="33.75">
      <c r="A338" s="54">
        <v>339</v>
      </c>
      <c r="B338" s="54" t="s">
        <v>650</v>
      </c>
      <c r="C338" s="58" t="s">
        <v>651</v>
      </c>
      <c r="D338" s="79">
        <v>90</v>
      </c>
      <c r="E338" s="79">
        <v>90</v>
      </c>
      <c r="F338" s="80">
        <v>14714.48</v>
      </c>
      <c r="G338" s="80">
        <v>163.49</v>
      </c>
      <c r="H338" s="80">
        <v>14714.48</v>
      </c>
      <c r="I338" s="80" t="s">
        <v>28</v>
      </c>
      <c r="J338" s="80" t="s">
        <v>28</v>
      </c>
      <c r="K338" s="80">
        <v>163.49</v>
      </c>
      <c r="L338" s="73">
        <f t="shared" si="86"/>
        <v>108.44</v>
      </c>
      <c r="M338" s="73">
        <f t="shared" si="87"/>
        <v>109.56</v>
      </c>
      <c r="N338" s="72" t="str">
        <f t="shared" si="88"/>
        <v>0409</v>
      </c>
      <c r="O338" s="74">
        <f t="shared" si="89"/>
        <v>0</v>
      </c>
      <c r="P338" s="72">
        <f t="shared" si="90"/>
        <v>0</v>
      </c>
      <c r="Q338" s="74">
        <f t="shared" si="91"/>
        <v>90</v>
      </c>
      <c r="R338" s="72" t="str">
        <f t="shared" si="92"/>
        <v/>
      </c>
      <c r="S338" s="72" t="str">
        <f t="shared" si="93"/>
        <v/>
      </c>
      <c r="AF338" s="18">
        <v>260.17177941278902</v>
      </c>
      <c r="AG338" s="18" t="s">
        <v>28</v>
      </c>
      <c r="AI338" s="23">
        <f>'simulateur graphe PJ OQN'!$B$4</f>
        <v>1</v>
      </c>
      <c r="AJ338" s="24">
        <f t="shared" si="94"/>
        <v>109.56</v>
      </c>
      <c r="AK338" s="24">
        <f t="shared" si="95"/>
        <v>109.56</v>
      </c>
      <c r="AM338" t="str">
        <f t="shared" si="96"/>
        <v>ZONEBASSE</v>
      </c>
      <c r="AN338" t="str">
        <f t="shared" si="97"/>
        <v>HC</v>
      </c>
      <c r="AO338" s="20">
        <f t="shared" si="98"/>
        <v>109.56</v>
      </c>
      <c r="AP338" s="20">
        <f t="shared" si="99"/>
        <v>14714.48</v>
      </c>
      <c r="AQ338" s="20" t="str">
        <f t="shared" si="99"/>
        <v>.</v>
      </c>
      <c r="AR338" s="20" t="str">
        <f t="shared" si="99"/>
        <v>.</v>
      </c>
      <c r="AS338" s="20">
        <f t="shared" si="100"/>
        <v>163.86999999999898</v>
      </c>
      <c r="AT338" s="20">
        <f t="shared" si="85"/>
        <v>5063.32</v>
      </c>
      <c r="AU338" s="20">
        <f t="shared" si="101"/>
        <v>14714.48</v>
      </c>
    </row>
    <row r="339" spans="1:47" ht="33.75">
      <c r="A339" s="54">
        <v>340</v>
      </c>
      <c r="B339" s="54" t="s">
        <v>652</v>
      </c>
      <c r="C339" s="58" t="s">
        <v>653</v>
      </c>
      <c r="D339" s="79">
        <v>90</v>
      </c>
      <c r="E339" s="79">
        <v>90</v>
      </c>
      <c r="F339" s="80">
        <v>9646.26</v>
      </c>
      <c r="G339" s="80">
        <v>107.18</v>
      </c>
      <c r="H339" s="80">
        <v>9646.26</v>
      </c>
      <c r="I339" s="80" t="s">
        <v>28</v>
      </c>
      <c r="J339" s="80" t="s">
        <v>28</v>
      </c>
      <c r="K339" s="80">
        <v>107.18</v>
      </c>
      <c r="L339" s="73">
        <f t="shared" si="86"/>
        <v>108.44</v>
      </c>
      <c r="M339" s="73">
        <f t="shared" si="87"/>
        <v>109.56</v>
      </c>
      <c r="N339" s="72" t="str">
        <f t="shared" si="88"/>
        <v>0409</v>
      </c>
      <c r="O339" s="74">
        <f t="shared" si="89"/>
        <v>0</v>
      </c>
      <c r="P339" s="72">
        <f t="shared" si="90"/>
        <v>0</v>
      </c>
      <c r="Q339" s="74">
        <f t="shared" si="91"/>
        <v>90</v>
      </c>
      <c r="R339" s="72" t="str">
        <f t="shared" si="92"/>
        <v/>
      </c>
      <c r="S339" s="72" t="str">
        <f t="shared" si="93"/>
        <v/>
      </c>
      <c r="AF339" s="18">
        <v>2835.3194079863401</v>
      </c>
      <c r="AG339" s="18">
        <v>33.493749999999999</v>
      </c>
      <c r="AI339" s="23">
        <f>'simulateur graphe PJ OQN'!$B$4</f>
        <v>1</v>
      </c>
      <c r="AJ339" s="24">
        <f t="shared" si="94"/>
        <v>109.56</v>
      </c>
      <c r="AK339" s="24">
        <f t="shared" si="95"/>
        <v>109.56</v>
      </c>
      <c r="AM339" t="str">
        <f t="shared" si="96"/>
        <v>ZONEBASSE</v>
      </c>
      <c r="AN339" t="str">
        <f t="shared" si="97"/>
        <v>HC</v>
      </c>
      <c r="AO339" s="20">
        <f t="shared" si="98"/>
        <v>109.56</v>
      </c>
      <c r="AP339" s="20">
        <f t="shared" si="99"/>
        <v>9646.26</v>
      </c>
      <c r="AQ339" s="20" t="str">
        <f t="shared" si="99"/>
        <v>.</v>
      </c>
      <c r="AR339" s="20" t="str">
        <f t="shared" si="99"/>
        <v>.</v>
      </c>
      <c r="AS339" s="20">
        <f t="shared" si="100"/>
        <v>107.23999999999978</v>
      </c>
      <c r="AT339" s="20">
        <f t="shared" si="85"/>
        <v>-4.8999999999996362</v>
      </c>
      <c r="AU339" s="20">
        <f t="shared" si="101"/>
        <v>9646.26</v>
      </c>
    </row>
    <row r="340" spans="1:47" ht="22.5">
      <c r="A340" s="54">
        <v>341</v>
      </c>
      <c r="B340" s="54" t="s">
        <v>654</v>
      </c>
      <c r="C340" s="58" t="s">
        <v>655</v>
      </c>
      <c r="D340" s="79">
        <v>22</v>
      </c>
      <c r="E340" s="79">
        <v>42</v>
      </c>
      <c r="F340" s="80">
        <v>2692.41</v>
      </c>
      <c r="G340" s="80">
        <v>122.38</v>
      </c>
      <c r="H340" s="80">
        <v>2692.41</v>
      </c>
      <c r="I340" s="80">
        <v>3208.22</v>
      </c>
      <c r="J340" s="80">
        <v>3980.27</v>
      </c>
      <c r="K340" s="80">
        <v>93.87</v>
      </c>
      <c r="L340" s="73">
        <f t="shared" si="86"/>
        <v>98.72</v>
      </c>
      <c r="M340" s="73">
        <f t="shared" si="87"/>
        <v>109.56</v>
      </c>
      <c r="N340" s="72" t="str">
        <f t="shared" si="88"/>
        <v>0409</v>
      </c>
      <c r="O340" s="74">
        <f t="shared" si="89"/>
        <v>20</v>
      </c>
      <c r="P340" s="72">
        <f t="shared" si="90"/>
        <v>1</v>
      </c>
      <c r="Q340" s="74">
        <f t="shared" si="91"/>
        <v>22</v>
      </c>
      <c r="R340" s="72">
        <f t="shared" si="92"/>
        <v>29</v>
      </c>
      <c r="S340" s="72">
        <f t="shared" si="93"/>
        <v>36</v>
      </c>
      <c r="AF340" s="18">
        <v>3323.0366056104699</v>
      </c>
      <c r="AG340" s="18">
        <v>39.294573643410899</v>
      </c>
      <c r="AI340" s="23">
        <f>'simulateur graphe PJ OQN'!$B$4</f>
        <v>1</v>
      </c>
      <c r="AJ340" s="24">
        <f t="shared" si="94"/>
        <v>109.56</v>
      </c>
      <c r="AK340" s="24">
        <f t="shared" si="95"/>
        <v>109.56</v>
      </c>
      <c r="AM340" t="str">
        <f t="shared" si="96"/>
        <v>ZONEBASSE</v>
      </c>
      <c r="AN340" t="str">
        <f t="shared" si="97"/>
        <v>HC</v>
      </c>
      <c r="AO340" s="20">
        <f t="shared" si="98"/>
        <v>109.56</v>
      </c>
      <c r="AP340" s="20">
        <f t="shared" si="99"/>
        <v>2692.41</v>
      </c>
      <c r="AQ340" s="20">
        <f t="shared" si="99"/>
        <v>3208.22</v>
      </c>
      <c r="AR340" s="20">
        <f t="shared" si="99"/>
        <v>3980.27</v>
      </c>
      <c r="AS340" s="20">
        <f t="shared" si="100"/>
        <v>131.59999999999991</v>
      </c>
      <c r="AT340" s="20">
        <f t="shared" si="85"/>
        <v>-300.04999999999927</v>
      </c>
      <c r="AU340" s="20">
        <f t="shared" si="101"/>
        <v>2692.41</v>
      </c>
    </row>
    <row r="341" spans="1:47" ht="22.5">
      <c r="A341" s="54">
        <v>342</v>
      </c>
      <c r="B341" s="54" t="s">
        <v>656</v>
      </c>
      <c r="C341" s="58" t="s">
        <v>657</v>
      </c>
      <c r="D341" s="79">
        <v>22</v>
      </c>
      <c r="E341" s="79">
        <v>42</v>
      </c>
      <c r="F341" s="80">
        <v>2951.47</v>
      </c>
      <c r="G341" s="80">
        <v>134.16</v>
      </c>
      <c r="H341" s="80">
        <v>2951.47</v>
      </c>
      <c r="I341" s="80">
        <v>3600.29</v>
      </c>
      <c r="J341" s="80">
        <v>4380.74</v>
      </c>
      <c r="K341" s="80">
        <v>102.77</v>
      </c>
      <c r="L341" s="73">
        <f t="shared" si="86"/>
        <v>98.72</v>
      </c>
      <c r="M341" s="73">
        <f t="shared" si="87"/>
        <v>109.56</v>
      </c>
      <c r="N341" s="72" t="str">
        <f t="shared" si="88"/>
        <v>0409</v>
      </c>
      <c r="O341" s="74">
        <f t="shared" si="89"/>
        <v>20</v>
      </c>
      <c r="P341" s="72">
        <f t="shared" si="90"/>
        <v>1</v>
      </c>
      <c r="Q341" s="74">
        <f t="shared" si="91"/>
        <v>22</v>
      </c>
      <c r="R341" s="72">
        <f t="shared" si="92"/>
        <v>29</v>
      </c>
      <c r="S341" s="72">
        <f t="shared" si="93"/>
        <v>36</v>
      </c>
      <c r="AF341" s="18">
        <v>7581.1791501594598</v>
      </c>
      <c r="AG341" s="18">
        <v>32.4513274336283</v>
      </c>
      <c r="AI341" s="23">
        <f>'simulateur graphe PJ OQN'!$B$4</f>
        <v>1</v>
      </c>
      <c r="AJ341" s="24">
        <f t="shared" si="94"/>
        <v>109.56</v>
      </c>
      <c r="AK341" s="24">
        <f t="shared" si="95"/>
        <v>109.56</v>
      </c>
      <c r="AM341" t="str">
        <f t="shared" si="96"/>
        <v>ZONEBASSE</v>
      </c>
      <c r="AN341" t="str">
        <f t="shared" si="97"/>
        <v>HC</v>
      </c>
      <c r="AO341" s="20">
        <f t="shared" si="98"/>
        <v>109.56</v>
      </c>
      <c r="AP341" s="20">
        <f t="shared" si="99"/>
        <v>2951.47</v>
      </c>
      <c r="AQ341" s="20">
        <f t="shared" si="99"/>
        <v>3600.29</v>
      </c>
      <c r="AR341" s="20">
        <f t="shared" si="99"/>
        <v>4380.74</v>
      </c>
      <c r="AS341" s="20">
        <f t="shared" si="100"/>
        <v>167.17000000000007</v>
      </c>
      <c r="AT341" s="20">
        <f t="shared" si="85"/>
        <v>527.6200000000008</v>
      </c>
      <c r="AU341" s="20">
        <f t="shared" si="101"/>
        <v>2951.47</v>
      </c>
    </row>
    <row r="342" spans="1:47" ht="22.5">
      <c r="A342" s="54">
        <v>343</v>
      </c>
      <c r="B342" s="54" t="s">
        <v>658</v>
      </c>
      <c r="C342" s="58" t="s">
        <v>659</v>
      </c>
      <c r="D342" s="79">
        <v>36</v>
      </c>
      <c r="E342" s="79">
        <v>42</v>
      </c>
      <c r="F342" s="80">
        <v>4175.51</v>
      </c>
      <c r="G342" s="80">
        <v>115.99</v>
      </c>
      <c r="H342" s="80">
        <v>4175.51</v>
      </c>
      <c r="I342" s="80" t="s">
        <v>28</v>
      </c>
      <c r="J342" s="80" t="s">
        <v>28</v>
      </c>
      <c r="K342" s="80">
        <v>106.67</v>
      </c>
      <c r="L342" s="73">
        <f t="shared" si="86"/>
        <v>98.72</v>
      </c>
      <c r="M342" s="73">
        <f t="shared" si="87"/>
        <v>109.56</v>
      </c>
      <c r="N342" s="72" t="str">
        <f t="shared" si="88"/>
        <v>0409</v>
      </c>
      <c r="O342" s="74">
        <f t="shared" si="89"/>
        <v>6</v>
      </c>
      <c r="P342" s="72">
        <f t="shared" si="90"/>
        <v>0</v>
      </c>
      <c r="Q342" s="74">
        <f t="shared" si="91"/>
        <v>36</v>
      </c>
      <c r="R342" s="72" t="str">
        <f t="shared" si="92"/>
        <v/>
      </c>
      <c r="S342" s="72" t="str">
        <f t="shared" si="93"/>
        <v/>
      </c>
      <c r="AF342" s="18">
        <v>8144.8170455919499</v>
      </c>
      <c r="AG342" s="18">
        <v>32.915584415584398</v>
      </c>
      <c r="AI342" s="23">
        <f>'simulateur graphe PJ OQN'!$B$4</f>
        <v>1</v>
      </c>
      <c r="AJ342" s="24">
        <f t="shared" si="94"/>
        <v>109.56</v>
      </c>
      <c r="AK342" s="24">
        <f t="shared" si="95"/>
        <v>109.56</v>
      </c>
      <c r="AM342" t="str">
        <f t="shared" si="96"/>
        <v>ZONEBASSE</v>
      </c>
      <c r="AN342" t="str">
        <f t="shared" si="97"/>
        <v>HC</v>
      </c>
      <c r="AO342" s="20">
        <f t="shared" si="98"/>
        <v>109.56</v>
      </c>
      <c r="AP342" s="20">
        <f t="shared" si="99"/>
        <v>4175.51</v>
      </c>
      <c r="AQ342" s="20" t="str">
        <f t="shared" si="99"/>
        <v>.</v>
      </c>
      <c r="AR342" s="20" t="str">
        <f t="shared" si="99"/>
        <v>.</v>
      </c>
      <c r="AS342" s="20">
        <f t="shared" si="100"/>
        <v>-197.96000000000004</v>
      </c>
      <c r="AT342" s="20">
        <f t="shared" si="85"/>
        <v>509.59000000000015</v>
      </c>
      <c r="AU342" s="20">
        <f t="shared" si="101"/>
        <v>4175.51</v>
      </c>
    </row>
    <row r="343" spans="1:47" ht="22.5">
      <c r="A343" s="54">
        <v>344</v>
      </c>
      <c r="B343" s="54" t="s">
        <v>660</v>
      </c>
      <c r="C343" s="58" t="s">
        <v>661</v>
      </c>
      <c r="D343" s="79">
        <v>57</v>
      </c>
      <c r="E343" s="79">
        <v>63</v>
      </c>
      <c r="F343" s="80">
        <v>6301.17</v>
      </c>
      <c r="G343" s="80">
        <v>101.22</v>
      </c>
      <c r="H343" s="80">
        <v>6301.17</v>
      </c>
      <c r="I343" s="80" t="s">
        <v>28</v>
      </c>
      <c r="J343" s="80" t="s">
        <v>28</v>
      </c>
      <c r="K343" s="80">
        <v>106.67</v>
      </c>
      <c r="L343" s="73">
        <f t="shared" si="86"/>
        <v>98.72</v>
      </c>
      <c r="M343" s="73">
        <f t="shared" si="87"/>
        <v>109.56</v>
      </c>
      <c r="N343" s="72" t="str">
        <f t="shared" si="88"/>
        <v>0409</v>
      </c>
      <c r="O343" s="74">
        <f t="shared" si="89"/>
        <v>6</v>
      </c>
      <c r="P343" s="72">
        <f t="shared" si="90"/>
        <v>0</v>
      </c>
      <c r="Q343" s="74">
        <f t="shared" si="91"/>
        <v>57</v>
      </c>
      <c r="R343" s="72" t="str">
        <f t="shared" si="92"/>
        <v/>
      </c>
      <c r="S343" s="72" t="str">
        <f t="shared" si="93"/>
        <v/>
      </c>
      <c r="AF343" s="18">
        <v>5068.3214994544896</v>
      </c>
      <c r="AG343" s="18">
        <v>32.343037974683597</v>
      </c>
      <c r="AI343" s="23">
        <f>'simulateur graphe PJ OQN'!$B$4</f>
        <v>1</v>
      </c>
      <c r="AJ343" s="24">
        <f t="shared" si="94"/>
        <v>109.56</v>
      </c>
      <c r="AK343" s="24">
        <f t="shared" si="95"/>
        <v>109.56</v>
      </c>
      <c r="AM343" t="str">
        <f t="shared" si="96"/>
        <v>ZONEBASSE</v>
      </c>
      <c r="AN343" t="str">
        <f t="shared" si="97"/>
        <v>HC</v>
      </c>
      <c r="AO343" s="20">
        <f t="shared" si="98"/>
        <v>109.56</v>
      </c>
      <c r="AP343" s="20">
        <f t="shared" si="99"/>
        <v>6301.17</v>
      </c>
      <c r="AQ343" s="20" t="str">
        <f t="shared" si="99"/>
        <v>.</v>
      </c>
      <c r="AR343" s="20" t="str">
        <f t="shared" si="99"/>
        <v>.</v>
      </c>
      <c r="AS343" s="20">
        <f t="shared" si="100"/>
        <v>-312.36999999999989</v>
      </c>
      <c r="AT343" s="20">
        <f t="shared" si="85"/>
        <v>395.18000000000029</v>
      </c>
      <c r="AU343" s="20">
        <f t="shared" si="101"/>
        <v>6301.17</v>
      </c>
    </row>
    <row r="344" spans="1:47">
      <c r="A344" s="54">
        <v>345</v>
      </c>
      <c r="B344" s="54" t="s">
        <v>662</v>
      </c>
      <c r="C344" s="55" t="s">
        <v>663</v>
      </c>
      <c r="D344" s="79">
        <v>1</v>
      </c>
      <c r="E344" s="79">
        <v>1</v>
      </c>
      <c r="F344" s="80" t="s">
        <v>28</v>
      </c>
      <c r="G344" s="80" t="s">
        <v>28</v>
      </c>
      <c r="H344" s="80">
        <v>69.28</v>
      </c>
      <c r="I344" s="80" t="s">
        <v>28</v>
      </c>
      <c r="J344" s="80" t="s">
        <v>28</v>
      </c>
      <c r="K344" s="80" t="s">
        <v>28</v>
      </c>
      <c r="L344" s="73" t="str">
        <f t="shared" si="86"/>
        <v/>
      </c>
      <c r="M344" s="73" t="str">
        <f t="shared" si="87"/>
        <v/>
      </c>
      <c r="N344" s="72" t="str">
        <f t="shared" si="88"/>
        <v>0412</v>
      </c>
      <c r="O344" s="74">
        <f t="shared" si="89"/>
        <v>0</v>
      </c>
      <c r="P344" s="72">
        <f t="shared" si="90"/>
        <v>0</v>
      </c>
      <c r="Q344" s="74">
        <f t="shared" si="91"/>
        <v>1</v>
      </c>
      <c r="R344" s="72" t="str">
        <f t="shared" si="92"/>
        <v/>
      </c>
      <c r="S344" s="72" t="str">
        <f t="shared" si="93"/>
        <v/>
      </c>
      <c r="AF344" s="18">
        <v>6390.3797410040697</v>
      </c>
      <c r="AG344" s="18">
        <v>38.3333333333333</v>
      </c>
      <c r="AI344" s="23">
        <f>'simulateur graphe PJ OQN'!$B$4</f>
        <v>1</v>
      </c>
      <c r="AJ344" s="24">
        <f t="shared" si="94"/>
        <v>69.28</v>
      </c>
      <c r="AK344" s="24">
        <f t="shared" si="95"/>
        <v>69.28</v>
      </c>
      <c r="AM344" t="str">
        <f t="shared" si="96"/>
        <v>ZONEHAUTE</v>
      </c>
      <c r="AN344" t="str">
        <f t="shared" si="97"/>
        <v>HDJ</v>
      </c>
      <c r="AO344" s="20" t="e">
        <f t="shared" si="98"/>
        <v>#VALUE!</v>
      </c>
      <c r="AP344" s="20">
        <f t="shared" si="99"/>
        <v>69.28</v>
      </c>
      <c r="AQ344" s="20" t="str">
        <f t="shared" si="99"/>
        <v>.</v>
      </c>
      <c r="AR344" s="20" t="str">
        <f t="shared" si="99"/>
        <v>.</v>
      </c>
      <c r="AS344" s="20" t="e">
        <f t="shared" si="100"/>
        <v>#VALUE!</v>
      </c>
      <c r="AT344" s="20" t="e">
        <f t="shared" si="85"/>
        <v>#VALUE!</v>
      </c>
      <c r="AU344" s="20">
        <f t="shared" si="101"/>
        <v>69.28</v>
      </c>
    </row>
    <row r="345" spans="1:47" ht="33.75">
      <c r="A345" s="54">
        <v>346</v>
      </c>
      <c r="B345" s="54" t="s">
        <v>664</v>
      </c>
      <c r="C345" s="58" t="s">
        <v>665</v>
      </c>
      <c r="D345" s="79">
        <v>36</v>
      </c>
      <c r="E345" s="79">
        <v>42</v>
      </c>
      <c r="F345" s="80">
        <v>4333.3100000000004</v>
      </c>
      <c r="G345" s="80">
        <v>120.37</v>
      </c>
      <c r="H345" s="80">
        <v>4333.3100000000004</v>
      </c>
      <c r="I345" s="80" t="s">
        <v>28</v>
      </c>
      <c r="J345" s="80" t="s">
        <v>28</v>
      </c>
      <c r="K345" s="80">
        <v>111.11</v>
      </c>
      <c r="L345" s="73">
        <f t="shared" si="86"/>
        <v>110.57</v>
      </c>
      <c r="M345" s="73">
        <f t="shared" si="87"/>
        <v>115.21</v>
      </c>
      <c r="N345" s="72" t="str">
        <f t="shared" si="88"/>
        <v>0412</v>
      </c>
      <c r="O345" s="74">
        <f t="shared" si="89"/>
        <v>6</v>
      </c>
      <c r="P345" s="72">
        <f t="shared" si="90"/>
        <v>0</v>
      </c>
      <c r="Q345" s="74">
        <f t="shared" si="91"/>
        <v>36</v>
      </c>
      <c r="R345" s="72" t="str">
        <f t="shared" si="92"/>
        <v/>
      </c>
      <c r="S345" s="72" t="str">
        <f t="shared" si="93"/>
        <v/>
      </c>
      <c r="AF345" s="18">
        <v>8221.7213234897699</v>
      </c>
      <c r="AG345" s="18">
        <v>43.016483516483497</v>
      </c>
      <c r="AI345" s="23">
        <f>'simulateur graphe PJ OQN'!$B$4</f>
        <v>1</v>
      </c>
      <c r="AJ345" s="24">
        <f t="shared" si="94"/>
        <v>115.21</v>
      </c>
      <c r="AK345" s="24">
        <f t="shared" si="95"/>
        <v>115.21</v>
      </c>
      <c r="AM345" t="str">
        <f t="shared" si="96"/>
        <v>ZONEBASSE</v>
      </c>
      <c r="AN345" t="str">
        <f t="shared" si="97"/>
        <v>HC</v>
      </c>
      <c r="AO345" s="20">
        <f t="shared" si="98"/>
        <v>115.21</v>
      </c>
      <c r="AP345" s="20">
        <f t="shared" si="99"/>
        <v>4333.3100000000004</v>
      </c>
      <c r="AQ345" s="20" t="str">
        <f t="shared" si="99"/>
        <v>.</v>
      </c>
      <c r="AR345" s="20" t="str">
        <f t="shared" si="99"/>
        <v>.</v>
      </c>
      <c r="AS345" s="20">
        <f t="shared" si="100"/>
        <v>-222.19999999999982</v>
      </c>
      <c r="AT345" s="20">
        <f t="shared" si="85"/>
        <v>-174.13999999999942</v>
      </c>
      <c r="AU345" s="20">
        <f t="shared" si="101"/>
        <v>4333.3100000000004</v>
      </c>
    </row>
    <row r="346" spans="1:47" ht="33.75">
      <c r="A346" s="54">
        <v>347</v>
      </c>
      <c r="B346" s="54" t="s">
        <v>666</v>
      </c>
      <c r="C346" s="58" t="s">
        <v>667</v>
      </c>
      <c r="D346" s="79">
        <v>36</v>
      </c>
      <c r="E346" s="79">
        <v>42</v>
      </c>
      <c r="F346" s="80">
        <v>4648.92</v>
      </c>
      <c r="G346" s="80">
        <v>129.13999999999999</v>
      </c>
      <c r="H346" s="80">
        <v>4648.92</v>
      </c>
      <c r="I346" s="80" t="s">
        <v>28</v>
      </c>
      <c r="J346" s="80" t="s">
        <v>28</v>
      </c>
      <c r="K346" s="80">
        <v>118.44</v>
      </c>
      <c r="L346" s="73">
        <f t="shared" si="86"/>
        <v>110.57</v>
      </c>
      <c r="M346" s="73">
        <f t="shared" si="87"/>
        <v>115.21</v>
      </c>
      <c r="N346" s="72" t="str">
        <f t="shared" si="88"/>
        <v>0412</v>
      </c>
      <c r="O346" s="74">
        <f t="shared" si="89"/>
        <v>6</v>
      </c>
      <c r="P346" s="72">
        <f t="shared" si="90"/>
        <v>0</v>
      </c>
      <c r="Q346" s="74">
        <f t="shared" si="91"/>
        <v>36</v>
      </c>
      <c r="R346" s="72" t="str">
        <f t="shared" si="92"/>
        <v/>
      </c>
      <c r="S346" s="72" t="str">
        <f t="shared" si="93"/>
        <v/>
      </c>
      <c r="AF346" s="18">
        <v>10217.733591371099</v>
      </c>
      <c r="AG346" s="18">
        <v>48.7826086956522</v>
      </c>
      <c r="AI346" s="23">
        <f>'simulateur graphe PJ OQN'!$B$4</f>
        <v>1</v>
      </c>
      <c r="AJ346" s="24">
        <f t="shared" si="94"/>
        <v>115.21</v>
      </c>
      <c r="AK346" s="24">
        <f t="shared" si="95"/>
        <v>115.21</v>
      </c>
      <c r="AM346" t="str">
        <f t="shared" si="96"/>
        <v>ZONEBASSE</v>
      </c>
      <c r="AN346" t="str">
        <f t="shared" si="97"/>
        <v>HC</v>
      </c>
      <c r="AO346" s="20">
        <f t="shared" si="98"/>
        <v>115.21</v>
      </c>
      <c r="AP346" s="20">
        <f t="shared" si="99"/>
        <v>4648.92</v>
      </c>
      <c r="AQ346" s="20" t="str">
        <f t="shared" si="99"/>
        <v>.</v>
      </c>
      <c r="AR346" s="20" t="str">
        <f t="shared" si="99"/>
        <v>.</v>
      </c>
      <c r="AS346" s="20">
        <f t="shared" si="100"/>
        <v>-207.11999999999989</v>
      </c>
      <c r="AT346" s="20">
        <f t="shared" si="85"/>
        <v>493.31000000000131</v>
      </c>
      <c r="AU346" s="20">
        <f t="shared" si="101"/>
        <v>4648.92</v>
      </c>
    </row>
    <row r="347" spans="1:47" ht="22.5">
      <c r="A347" s="54">
        <v>348</v>
      </c>
      <c r="B347" s="54" t="s">
        <v>668</v>
      </c>
      <c r="C347" s="58" t="s">
        <v>669</v>
      </c>
      <c r="D347" s="79">
        <v>1</v>
      </c>
      <c r="E347" s="79">
        <v>1</v>
      </c>
      <c r="F347" s="80" t="s">
        <v>28</v>
      </c>
      <c r="G347" s="80" t="s">
        <v>28</v>
      </c>
      <c r="H347" s="80">
        <v>75.67</v>
      </c>
      <c r="I347" s="80" t="s">
        <v>28</v>
      </c>
      <c r="J347" s="80" t="s">
        <v>28</v>
      </c>
      <c r="K347" s="80" t="s">
        <v>28</v>
      </c>
      <c r="L347" s="73" t="str">
        <f t="shared" si="86"/>
        <v/>
      </c>
      <c r="M347" s="73" t="str">
        <f t="shared" si="87"/>
        <v/>
      </c>
      <c r="N347" s="72" t="str">
        <f t="shared" si="88"/>
        <v>0415</v>
      </c>
      <c r="O347" s="74">
        <f t="shared" si="89"/>
        <v>0</v>
      </c>
      <c r="P347" s="72">
        <f t="shared" si="90"/>
        <v>0</v>
      </c>
      <c r="Q347" s="74">
        <f t="shared" si="91"/>
        <v>1</v>
      </c>
      <c r="R347" s="72" t="str">
        <f t="shared" si="92"/>
        <v/>
      </c>
      <c r="S347" s="72" t="str">
        <f t="shared" si="93"/>
        <v/>
      </c>
      <c r="AF347" s="18">
        <v>221.82610094731601</v>
      </c>
      <c r="AG347" s="18" t="s">
        <v>28</v>
      </c>
      <c r="AI347" s="23">
        <f>'simulateur graphe PJ OQN'!$B$4</f>
        <v>1</v>
      </c>
      <c r="AJ347" s="24">
        <f t="shared" si="94"/>
        <v>75.67</v>
      </c>
      <c r="AK347" s="24">
        <f t="shared" si="95"/>
        <v>75.67</v>
      </c>
      <c r="AM347" t="str">
        <f t="shared" si="96"/>
        <v>ZONEHAUTE</v>
      </c>
      <c r="AN347" t="str">
        <f t="shared" si="97"/>
        <v>HDJ</v>
      </c>
      <c r="AO347" s="20" t="e">
        <f t="shared" si="98"/>
        <v>#VALUE!</v>
      </c>
      <c r="AP347" s="20">
        <f t="shared" si="99"/>
        <v>75.67</v>
      </c>
      <c r="AQ347" s="20" t="str">
        <f t="shared" si="99"/>
        <v>.</v>
      </c>
      <c r="AR347" s="20" t="str">
        <f t="shared" si="99"/>
        <v>.</v>
      </c>
      <c r="AS347" s="20" t="e">
        <f t="shared" si="100"/>
        <v>#VALUE!</v>
      </c>
      <c r="AT347" s="20" t="e">
        <f t="shared" si="85"/>
        <v>#VALUE!</v>
      </c>
      <c r="AU347" s="20">
        <f t="shared" si="101"/>
        <v>75.67</v>
      </c>
    </row>
    <row r="348" spans="1:47" ht="33.75">
      <c r="A348" s="54">
        <v>349</v>
      </c>
      <c r="B348" s="54" t="s">
        <v>670</v>
      </c>
      <c r="C348" s="58" t="s">
        <v>671</v>
      </c>
      <c r="D348" s="79">
        <v>8</v>
      </c>
      <c r="E348" s="79">
        <v>28</v>
      </c>
      <c r="F348" s="80">
        <v>1138.72</v>
      </c>
      <c r="G348" s="80">
        <v>142.34</v>
      </c>
      <c r="H348" s="80">
        <v>1138.72</v>
      </c>
      <c r="I348" s="80">
        <v>1809.81</v>
      </c>
      <c r="J348" s="80">
        <v>2482.64</v>
      </c>
      <c r="K348" s="80">
        <v>83.85</v>
      </c>
      <c r="L348" s="73">
        <f t="shared" si="86"/>
        <v>102.89</v>
      </c>
      <c r="M348" s="73">
        <f t="shared" si="87"/>
        <v>142.9</v>
      </c>
      <c r="N348" s="72" t="str">
        <f t="shared" si="88"/>
        <v>0415</v>
      </c>
      <c r="O348" s="74">
        <f t="shared" si="89"/>
        <v>20</v>
      </c>
      <c r="P348" s="72">
        <f t="shared" si="90"/>
        <v>1</v>
      </c>
      <c r="Q348" s="74">
        <f t="shared" si="91"/>
        <v>8</v>
      </c>
      <c r="R348" s="72">
        <f t="shared" si="92"/>
        <v>15</v>
      </c>
      <c r="S348" s="72">
        <f t="shared" si="93"/>
        <v>22</v>
      </c>
      <c r="AF348" s="18">
        <v>6803.6472017755495</v>
      </c>
      <c r="AG348" s="18">
        <v>36.7931034482759</v>
      </c>
      <c r="AI348" s="23">
        <f>'simulateur graphe PJ OQN'!$B$4</f>
        <v>1</v>
      </c>
      <c r="AJ348" s="24">
        <f t="shared" si="94"/>
        <v>142.9</v>
      </c>
      <c r="AK348" s="24">
        <f t="shared" si="95"/>
        <v>142.9</v>
      </c>
      <c r="AM348" t="str">
        <f t="shared" si="96"/>
        <v>ZONEBASSE</v>
      </c>
      <c r="AN348" t="str">
        <f t="shared" si="97"/>
        <v>HC</v>
      </c>
      <c r="AO348" s="20">
        <f t="shared" si="98"/>
        <v>142.9</v>
      </c>
      <c r="AP348" s="20">
        <f t="shared" si="99"/>
        <v>1138.72</v>
      </c>
      <c r="AQ348" s="20">
        <f t="shared" si="99"/>
        <v>1809.81</v>
      </c>
      <c r="AR348" s="20">
        <f t="shared" si="99"/>
        <v>2482.64</v>
      </c>
      <c r="AS348" s="20">
        <f t="shared" si="100"/>
        <v>218.69000000000005</v>
      </c>
      <c r="AT348" s="20">
        <f t="shared" si="85"/>
        <v>-1475.8700000000008</v>
      </c>
      <c r="AU348" s="20">
        <f t="shared" si="101"/>
        <v>1138.72</v>
      </c>
    </row>
    <row r="349" spans="1:47" ht="33.75">
      <c r="A349" s="54">
        <v>350</v>
      </c>
      <c r="B349" s="54" t="s">
        <v>672</v>
      </c>
      <c r="C349" s="58" t="s">
        <v>673</v>
      </c>
      <c r="D349" s="79">
        <v>8</v>
      </c>
      <c r="E349" s="79">
        <v>28</v>
      </c>
      <c r="F349" s="80">
        <v>1276.24</v>
      </c>
      <c r="G349" s="80">
        <v>159.53</v>
      </c>
      <c r="H349" s="80">
        <v>1276.24</v>
      </c>
      <c r="I349" s="80">
        <v>1890.17</v>
      </c>
      <c r="J349" s="80">
        <v>2669.97</v>
      </c>
      <c r="K349" s="80">
        <v>87.63</v>
      </c>
      <c r="L349" s="73">
        <f t="shared" si="86"/>
        <v>102.89</v>
      </c>
      <c r="M349" s="73">
        <f t="shared" si="87"/>
        <v>142.9</v>
      </c>
      <c r="N349" s="72" t="str">
        <f t="shared" si="88"/>
        <v>0415</v>
      </c>
      <c r="O349" s="74">
        <f t="shared" si="89"/>
        <v>20</v>
      </c>
      <c r="P349" s="72">
        <f t="shared" si="90"/>
        <v>1</v>
      </c>
      <c r="Q349" s="74">
        <f t="shared" si="91"/>
        <v>8</v>
      </c>
      <c r="R349" s="72">
        <f t="shared" si="92"/>
        <v>15</v>
      </c>
      <c r="S349" s="72">
        <f t="shared" si="93"/>
        <v>22</v>
      </c>
      <c r="AF349" s="18">
        <v>12638.8486783062</v>
      </c>
      <c r="AG349" s="18">
        <v>71.820895522388099</v>
      </c>
      <c r="AI349" s="23">
        <f>'simulateur graphe PJ OQN'!$B$4</f>
        <v>1</v>
      </c>
      <c r="AJ349" s="24">
        <f t="shared" si="94"/>
        <v>142.9</v>
      </c>
      <c r="AK349" s="24">
        <f t="shared" si="95"/>
        <v>142.9</v>
      </c>
      <c r="AM349" t="str">
        <f t="shared" si="96"/>
        <v>ZONEBASSE</v>
      </c>
      <c r="AN349" t="str">
        <f t="shared" si="97"/>
        <v>HC</v>
      </c>
      <c r="AO349" s="20">
        <f t="shared" si="98"/>
        <v>142.9</v>
      </c>
      <c r="AP349" s="20">
        <f t="shared" si="99"/>
        <v>1276.24</v>
      </c>
      <c r="AQ349" s="20">
        <f t="shared" si="99"/>
        <v>1890.17</v>
      </c>
      <c r="AR349" s="20">
        <f t="shared" si="99"/>
        <v>2669.97</v>
      </c>
      <c r="AS349" s="20">
        <f t="shared" si="100"/>
        <v>303.96000000000004</v>
      </c>
      <c r="AT349" s="20">
        <f t="shared" si="85"/>
        <v>-1054.1800000000021</v>
      </c>
      <c r="AU349" s="20">
        <f t="shared" si="101"/>
        <v>1276.24</v>
      </c>
    </row>
    <row r="350" spans="1:47" ht="33.75">
      <c r="A350" s="54">
        <v>351</v>
      </c>
      <c r="B350" s="54" t="s">
        <v>674</v>
      </c>
      <c r="C350" s="58" t="s">
        <v>675</v>
      </c>
      <c r="D350" s="79">
        <v>15</v>
      </c>
      <c r="E350" s="79">
        <v>35</v>
      </c>
      <c r="F350" s="80">
        <v>2003.89</v>
      </c>
      <c r="G350" s="80">
        <v>133.59</v>
      </c>
      <c r="H350" s="80">
        <v>2003.89</v>
      </c>
      <c r="I350" s="80">
        <v>2697.33</v>
      </c>
      <c r="J350" s="80">
        <v>3412.7</v>
      </c>
      <c r="K350" s="80">
        <v>92.8</v>
      </c>
      <c r="L350" s="73">
        <f t="shared" si="86"/>
        <v>102.89</v>
      </c>
      <c r="M350" s="73">
        <f t="shared" si="87"/>
        <v>142.9</v>
      </c>
      <c r="N350" s="72" t="str">
        <f t="shared" si="88"/>
        <v>0415</v>
      </c>
      <c r="O350" s="74">
        <f t="shared" si="89"/>
        <v>20</v>
      </c>
      <c r="P350" s="72">
        <f t="shared" si="90"/>
        <v>1</v>
      </c>
      <c r="Q350" s="74">
        <f t="shared" si="91"/>
        <v>15</v>
      </c>
      <c r="R350" s="72">
        <f t="shared" si="92"/>
        <v>22</v>
      </c>
      <c r="S350" s="72">
        <f t="shared" si="93"/>
        <v>29</v>
      </c>
      <c r="AF350" s="18">
        <v>236.25621476257299</v>
      </c>
      <c r="AG350" s="18" t="s">
        <v>28</v>
      </c>
      <c r="AI350" s="23">
        <f>'simulateur graphe PJ OQN'!$B$4</f>
        <v>1</v>
      </c>
      <c r="AJ350" s="24">
        <f t="shared" si="94"/>
        <v>142.9</v>
      </c>
      <c r="AK350" s="24">
        <f t="shared" si="95"/>
        <v>142.9</v>
      </c>
      <c r="AM350" t="str">
        <f t="shared" si="96"/>
        <v>ZONEBASSE</v>
      </c>
      <c r="AN350" t="str">
        <f t="shared" si="97"/>
        <v>HC</v>
      </c>
      <c r="AO350" s="20">
        <f t="shared" si="98"/>
        <v>142.9</v>
      </c>
      <c r="AP350" s="20">
        <f t="shared" si="99"/>
        <v>2003.89</v>
      </c>
      <c r="AQ350" s="20">
        <f t="shared" si="99"/>
        <v>2697.33</v>
      </c>
      <c r="AR350" s="20">
        <f t="shared" si="99"/>
        <v>3412.7</v>
      </c>
      <c r="AS350" s="20">
        <f t="shared" si="100"/>
        <v>257.5</v>
      </c>
      <c r="AT350" s="20">
        <f t="shared" si="85"/>
        <v>-640.51000000000022</v>
      </c>
      <c r="AU350" s="20">
        <f t="shared" si="101"/>
        <v>2003.89</v>
      </c>
    </row>
    <row r="351" spans="1:47" ht="33.75">
      <c r="A351" s="54">
        <v>352</v>
      </c>
      <c r="B351" s="54" t="s">
        <v>676</v>
      </c>
      <c r="C351" s="58" t="s">
        <v>677</v>
      </c>
      <c r="D351" s="79">
        <v>15</v>
      </c>
      <c r="E351" s="79">
        <v>35</v>
      </c>
      <c r="F351" s="80">
        <v>2012.77</v>
      </c>
      <c r="G351" s="80">
        <v>134.18</v>
      </c>
      <c r="H351" s="80">
        <v>2012.77</v>
      </c>
      <c r="I351" s="80">
        <v>2709.29</v>
      </c>
      <c r="J351" s="80">
        <v>3427.83</v>
      </c>
      <c r="K351" s="80">
        <v>97.94</v>
      </c>
      <c r="L351" s="73">
        <f t="shared" si="86"/>
        <v>102.89</v>
      </c>
      <c r="M351" s="73">
        <f t="shared" si="87"/>
        <v>142.9</v>
      </c>
      <c r="N351" s="72" t="str">
        <f t="shared" si="88"/>
        <v>0415</v>
      </c>
      <c r="O351" s="74">
        <f t="shared" si="89"/>
        <v>20</v>
      </c>
      <c r="P351" s="72">
        <f t="shared" si="90"/>
        <v>1</v>
      </c>
      <c r="Q351" s="74">
        <f t="shared" si="91"/>
        <v>15</v>
      </c>
      <c r="R351" s="72">
        <f t="shared" si="92"/>
        <v>22</v>
      </c>
      <c r="S351" s="72">
        <f t="shared" si="93"/>
        <v>29</v>
      </c>
      <c r="AF351" s="18">
        <v>4071.6855712350298</v>
      </c>
      <c r="AG351" s="18">
        <v>27.8681818181818</v>
      </c>
      <c r="AI351" s="23">
        <f>'simulateur graphe PJ OQN'!$B$4</f>
        <v>1</v>
      </c>
      <c r="AJ351" s="24">
        <f t="shared" si="94"/>
        <v>142.9</v>
      </c>
      <c r="AK351" s="24">
        <f t="shared" si="95"/>
        <v>142.9</v>
      </c>
      <c r="AM351" t="str">
        <f t="shared" si="96"/>
        <v>ZONEBASSE</v>
      </c>
      <c r="AN351" t="str">
        <f t="shared" si="97"/>
        <v>HC</v>
      </c>
      <c r="AO351" s="20">
        <f t="shared" si="98"/>
        <v>142.9</v>
      </c>
      <c r="AP351" s="20">
        <f t="shared" si="99"/>
        <v>2012.77</v>
      </c>
      <c r="AQ351" s="20">
        <f t="shared" si="99"/>
        <v>2709.29</v>
      </c>
      <c r="AR351" s="20">
        <f t="shared" si="99"/>
        <v>3427.83</v>
      </c>
      <c r="AS351" s="20">
        <f t="shared" si="100"/>
        <v>97.869999999999891</v>
      </c>
      <c r="AT351" s="20">
        <f t="shared" si="85"/>
        <v>-342.68000000000211</v>
      </c>
      <c r="AU351" s="20">
        <f t="shared" si="101"/>
        <v>2012.77</v>
      </c>
    </row>
    <row r="352" spans="1:47" ht="45">
      <c r="A352" s="54">
        <v>353</v>
      </c>
      <c r="B352" s="54" t="s">
        <v>678</v>
      </c>
      <c r="C352" s="58" t="s">
        <v>679</v>
      </c>
      <c r="D352" s="79">
        <v>15</v>
      </c>
      <c r="E352" s="79">
        <v>35</v>
      </c>
      <c r="F352" s="80">
        <v>2139.0500000000002</v>
      </c>
      <c r="G352" s="80">
        <v>142.6</v>
      </c>
      <c r="H352" s="80">
        <v>2139.0500000000002</v>
      </c>
      <c r="I352" s="80">
        <v>2908.38</v>
      </c>
      <c r="J352" s="80">
        <v>3688.38</v>
      </c>
      <c r="K352" s="80">
        <v>95.33</v>
      </c>
      <c r="L352" s="73">
        <f t="shared" si="86"/>
        <v>102.89</v>
      </c>
      <c r="M352" s="73">
        <f t="shared" si="87"/>
        <v>142.9</v>
      </c>
      <c r="N352" s="72" t="str">
        <f t="shared" si="88"/>
        <v>0415</v>
      </c>
      <c r="O352" s="74">
        <f t="shared" si="89"/>
        <v>20</v>
      </c>
      <c r="P352" s="72">
        <f t="shared" si="90"/>
        <v>1</v>
      </c>
      <c r="Q352" s="74">
        <f t="shared" si="91"/>
        <v>15</v>
      </c>
      <c r="R352" s="72">
        <f t="shared" si="92"/>
        <v>22</v>
      </c>
      <c r="S352" s="72">
        <f t="shared" si="93"/>
        <v>29</v>
      </c>
      <c r="AF352" s="18">
        <v>5216.3109415295403</v>
      </c>
      <c r="AG352" s="18">
        <v>33.162790697674403</v>
      </c>
      <c r="AI352" s="23">
        <f>'simulateur graphe PJ OQN'!$B$4</f>
        <v>1</v>
      </c>
      <c r="AJ352" s="24">
        <f t="shared" si="94"/>
        <v>142.9</v>
      </c>
      <c r="AK352" s="24">
        <f t="shared" si="95"/>
        <v>142.9</v>
      </c>
      <c r="AM352" t="str">
        <f t="shared" si="96"/>
        <v>ZONEBASSE</v>
      </c>
      <c r="AN352" t="str">
        <f t="shared" si="97"/>
        <v>HC</v>
      </c>
      <c r="AO352" s="20">
        <f t="shared" si="98"/>
        <v>142.9</v>
      </c>
      <c r="AP352" s="20">
        <f t="shared" si="99"/>
        <v>2139.0500000000002</v>
      </c>
      <c r="AQ352" s="20">
        <f t="shared" si="99"/>
        <v>2908.38</v>
      </c>
      <c r="AR352" s="20">
        <f t="shared" si="99"/>
        <v>3688.38</v>
      </c>
      <c r="AS352" s="20">
        <f t="shared" si="100"/>
        <v>447.16000000000031</v>
      </c>
      <c r="AT352" s="20">
        <f t="shared" si="85"/>
        <v>-225.68000000000211</v>
      </c>
      <c r="AU352" s="20">
        <f t="shared" si="101"/>
        <v>2139.0500000000002</v>
      </c>
    </row>
    <row r="353" spans="1:47" ht="45">
      <c r="A353" s="54">
        <v>354</v>
      </c>
      <c r="B353" s="54" t="s">
        <v>680</v>
      </c>
      <c r="C353" s="58" t="s">
        <v>681</v>
      </c>
      <c r="D353" s="79">
        <v>43</v>
      </c>
      <c r="E353" s="79">
        <v>49</v>
      </c>
      <c r="F353" s="80">
        <v>5283.75</v>
      </c>
      <c r="G353" s="80">
        <v>112.31</v>
      </c>
      <c r="H353" s="80">
        <v>5283.75</v>
      </c>
      <c r="I353" s="80" t="s">
        <v>28</v>
      </c>
      <c r="J353" s="80" t="s">
        <v>28</v>
      </c>
      <c r="K353" s="80">
        <v>114.49</v>
      </c>
      <c r="L353" s="73">
        <f t="shared" si="86"/>
        <v>102.89</v>
      </c>
      <c r="M353" s="73">
        <f t="shared" si="87"/>
        <v>142.9</v>
      </c>
      <c r="N353" s="72" t="str">
        <f t="shared" si="88"/>
        <v>0415</v>
      </c>
      <c r="O353" s="74">
        <f t="shared" si="89"/>
        <v>6</v>
      </c>
      <c r="P353" s="72">
        <f t="shared" si="90"/>
        <v>0</v>
      </c>
      <c r="Q353" s="74">
        <f t="shared" si="91"/>
        <v>43</v>
      </c>
      <c r="R353" s="72" t="str">
        <f t="shared" si="92"/>
        <v/>
      </c>
      <c r="S353" s="72" t="str">
        <f t="shared" si="93"/>
        <v/>
      </c>
      <c r="AF353" s="18">
        <v>4950.38819366597</v>
      </c>
      <c r="AG353" s="18">
        <v>31.301854974704899</v>
      </c>
      <c r="AI353" s="23">
        <f>'simulateur graphe PJ OQN'!$B$4</f>
        <v>1</v>
      </c>
      <c r="AJ353" s="24">
        <f t="shared" si="94"/>
        <v>142.9</v>
      </c>
      <c r="AK353" s="24">
        <f t="shared" si="95"/>
        <v>142.9</v>
      </c>
      <c r="AM353" t="str">
        <f t="shared" si="96"/>
        <v>ZONEBASSE</v>
      </c>
      <c r="AN353" t="str">
        <f t="shared" si="97"/>
        <v>HC</v>
      </c>
      <c r="AO353" s="20">
        <f t="shared" si="98"/>
        <v>142.9</v>
      </c>
      <c r="AP353" s="20">
        <f t="shared" si="99"/>
        <v>5283.75</v>
      </c>
      <c r="AQ353" s="20" t="str">
        <f t="shared" si="99"/>
        <v>.</v>
      </c>
      <c r="AR353" s="20" t="str">
        <f t="shared" si="99"/>
        <v>.</v>
      </c>
      <c r="AS353" s="20">
        <f t="shared" si="100"/>
        <v>-211.76999999999953</v>
      </c>
      <c r="AT353" s="20">
        <f t="shared" si="85"/>
        <v>820.6299999999992</v>
      </c>
      <c r="AU353" s="20">
        <f t="shared" si="101"/>
        <v>5283.75</v>
      </c>
    </row>
    <row r="354" spans="1:47" ht="33.75">
      <c r="A354" s="54">
        <v>355</v>
      </c>
      <c r="B354" s="54" t="s">
        <v>682</v>
      </c>
      <c r="C354" s="58" t="s">
        <v>683</v>
      </c>
      <c r="D354" s="79">
        <v>8</v>
      </c>
      <c r="E354" s="79">
        <v>28</v>
      </c>
      <c r="F354" s="80">
        <v>984.68</v>
      </c>
      <c r="G354" s="80">
        <v>123.09</v>
      </c>
      <c r="H354" s="80">
        <v>984.68</v>
      </c>
      <c r="I354" s="80">
        <v>1591.17</v>
      </c>
      <c r="J354" s="80">
        <v>2259.9299999999998</v>
      </c>
      <c r="K354" s="80">
        <v>76.849999999999994</v>
      </c>
      <c r="L354" s="73">
        <f t="shared" si="86"/>
        <v>99.19</v>
      </c>
      <c r="M354" s="73">
        <f t="shared" si="87"/>
        <v>142.9</v>
      </c>
      <c r="N354" s="72" t="str">
        <f t="shared" si="88"/>
        <v>0415</v>
      </c>
      <c r="O354" s="74">
        <f t="shared" si="89"/>
        <v>20</v>
      </c>
      <c r="P354" s="72">
        <f t="shared" si="90"/>
        <v>1</v>
      </c>
      <c r="Q354" s="74">
        <f t="shared" si="91"/>
        <v>8</v>
      </c>
      <c r="R354" s="72">
        <f t="shared" si="92"/>
        <v>15</v>
      </c>
      <c r="S354" s="72">
        <f t="shared" si="93"/>
        <v>22</v>
      </c>
      <c r="AF354" s="18">
        <v>6717.2093320740696</v>
      </c>
      <c r="AG354" s="18">
        <v>39.167259786476897</v>
      </c>
      <c r="AI354" s="23">
        <f>'simulateur graphe PJ OQN'!$B$4</f>
        <v>1</v>
      </c>
      <c r="AJ354" s="24">
        <f t="shared" si="94"/>
        <v>142.9</v>
      </c>
      <c r="AK354" s="24">
        <f t="shared" si="95"/>
        <v>142.9</v>
      </c>
      <c r="AM354" t="str">
        <f t="shared" si="96"/>
        <v>ZONEBASSE</v>
      </c>
      <c r="AN354" t="str">
        <f t="shared" si="97"/>
        <v>HC</v>
      </c>
      <c r="AO354" s="20">
        <f t="shared" si="98"/>
        <v>142.9</v>
      </c>
      <c r="AP354" s="20">
        <f t="shared" si="99"/>
        <v>984.68</v>
      </c>
      <c r="AQ354" s="20">
        <f t="shared" si="99"/>
        <v>1591.17</v>
      </c>
      <c r="AR354" s="20">
        <f t="shared" si="99"/>
        <v>2259.9299999999998</v>
      </c>
      <c r="AS354" s="20">
        <f t="shared" si="100"/>
        <v>184.98000000000002</v>
      </c>
      <c r="AT354" s="20">
        <f t="shared" si="85"/>
        <v>-1803.2800000000007</v>
      </c>
      <c r="AU354" s="20">
        <f t="shared" si="101"/>
        <v>984.68</v>
      </c>
    </row>
    <row r="355" spans="1:47" ht="33.75">
      <c r="A355" s="54">
        <v>356</v>
      </c>
      <c r="B355" s="54" t="s">
        <v>684</v>
      </c>
      <c r="C355" s="58" t="s">
        <v>685</v>
      </c>
      <c r="D355" s="79">
        <v>8</v>
      </c>
      <c r="E355" s="79">
        <v>28</v>
      </c>
      <c r="F355" s="80">
        <v>1116.26</v>
      </c>
      <c r="G355" s="80">
        <v>139.53</v>
      </c>
      <c r="H355" s="80">
        <v>1116.26</v>
      </c>
      <c r="I355" s="80">
        <v>1949.87</v>
      </c>
      <c r="J355" s="80">
        <v>2614.14</v>
      </c>
      <c r="K355" s="80">
        <v>85.29</v>
      </c>
      <c r="L355" s="73">
        <f t="shared" si="86"/>
        <v>99.19</v>
      </c>
      <c r="M355" s="73">
        <f t="shared" si="87"/>
        <v>142.9</v>
      </c>
      <c r="N355" s="72" t="str">
        <f t="shared" si="88"/>
        <v>0415</v>
      </c>
      <c r="O355" s="74">
        <f t="shared" si="89"/>
        <v>20</v>
      </c>
      <c r="P355" s="72">
        <f t="shared" si="90"/>
        <v>1</v>
      </c>
      <c r="Q355" s="74">
        <f t="shared" si="91"/>
        <v>8</v>
      </c>
      <c r="R355" s="72">
        <f t="shared" si="92"/>
        <v>15</v>
      </c>
      <c r="S355" s="72">
        <f t="shared" si="93"/>
        <v>22</v>
      </c>
      <c r="AF355" s="18">
        <v>6663.3487064795199</v>
      </c>
      <c r="AG355" s="18">
        <v>37.934156378600797</v>
      </c>
      <c r="AI355" s="23">
        <f>'simulateur graphe PJ OQN'!$B$4</f>
        <v>1</v>
      </c>
      <c r="AJ355" s="24">
        <f t="shared" si="94"/>
        <v>142.9</v>
      </c>
      <c r="AK355" s="24">
        <f t="shared" si="95"/>
        <v>142.9</v>
      </c>
      <c r="AM355" t="str">
        <f t="shared" si="96"/>
        <v>ZONEBASSE</v>
      </c>
      <c r="AN355" t="str">
        <f t="shared" si="97"/>
        <v>HC</v>
      </c>
      <c r="AO355" s="20">
        <f t="shared" si="98"/>
        <v>142.9</v>
      </c>
      <c r="AP355" s="20">
        <f t="shared" si="99"/>
        <v>1116.26</v>
      </c>
      <c r="AQ355" s="20">
        <f t="shared" si="99"/>
        <v>1949.87</v>
      </c>
      <c r="AR355" s="20">
        <f t="shared" si="99"/>
        <v>2614.14</v>
      </c>
      <c r="AS355" s="20">
        <f t="shared" si="100"/>
        <v>311.30999999999949</v>
      </c>
      <c r="AT355" s="20">
        <f t="shared" si="85"/>
        <v>-925.78999999999905</v>
      </c>
      <c r="AU355" s="20">
        <f t="shared" si="101"/>
        <v>1116.26</v>
      </c>
    </row>
    <row r="356" spans="1:47" ht="33.75">
      <c r="A356" s="54">
        <v>357</v>
      </c>
      <c r="B356" s="54" t="s">
        <v>686</v>
      </c>
      <c r="C356" s="58" t="s">
        <v>687</v>
      </c>
      <c r="D356" s="79">
        <v>8</v>
      </c>
      <c r="E356" s="79">
        <v>28</v>
      </c>
      <c r="F356" s="80">
        <v>1096.42</v>
      </c>
      <c r="G356" s="80">
        <v>137.05000000000001</v>
      </c>
      <c r="H356" s="80">
        <v>1096.42</v>
      </c>
      <c r="I356" s="80">
        <v>1829.24</v>
      </c>
      <c r="J356" s="80">
        <v>2549.23</v>
      </c>
      <c r="K356" s="80">
        <v>82.94</v>
      </c>
      <c r="L356" s="73">
        <f t="shared" si="86"/>
        <v>99.19</v>
      </c>
      <c r="M356" s="73">
        <f t="shared" si="87"/>
        <v>142.9</v>
      </c>
      <c r="N356" s="72" t="str">
        <f t="shared" si="88"/>
        <v>0415</v>
      </c>
      <c r="O356" s="74">
        <f t="shared" si="89"/>
        <v>20</v>
      </c>
      <c r="P356" s="72">
        <f t="shared" si="90"/>
        <v>1</v>
      </c>
      <c r="Q356" s="74">
        <f t="shared" si="91"/>
        <v>8</v>
      </c>
      <c r="R356" s="72">
        <f t="shared" si="92"/>
        <v>15</v>
      </c>
      <c r="S356" s="72">
        <f t="shared" si="93"/>
        <v>22</v>
      </c>
      <c r="AF356" s="18">
        <v>10145.986012285101</v>
      </c>
      <c r="AG356" s="18">
        <v>54.170403587444</v>
      </c>
      <c r="AI356" s="23">
        <f>'simulateur graphe PJ OQN'!$B$4</f>
        <v>1</v>
      </c>
      <c r="AJ356" s="24">
        <f t="shared" si="94"/>
        <v>142.9</v>
      </c>
      <c r="AK356" s="24">
        <f t="shared" si="95"/>
        <v>142.9</v>
      </c>
      <c r="AM356" t="str">
        <f t="shared" si="96"/>
        <v>ZONEBASSE</v>
      </c>
      <c r="AN356" t="str">
        <f t="shared" si="97"/>
        <v>HC</v>
      </c>
      <c r="AO356" s="20">
        <f t="shared" si="98"/>
        <v>142.9</v>
      </c>
      <c r="AP356" s="20">
        <f t="shared" si="99"/>
        <v>1096.42</v>
      </c>
      <c r="AQ356" s="20">
        <f t="shared" si="99"/>
        <v>1829.24</v>
      </c>
      <c r="AR356" s="20">
        <f t="shared" si="99"/>
        <v>2549.23</v>
      </c>
      <c r="AS356" s="20">
        <f t="shared" si="100"/>
        <v>309.84999999999991</v>
      </c>
      <c r="AT356" s="20">
        <f t="shared" si="85"/>
        <v>-1136.3999999999996</v>
      </c>
      <c r="AU356" s="20">
        <f t="shared" si="101"/>
        <v>1096.42</v>
      </c>
    </row>
    <row r="357" spans="1:47" ht="33.75">
      <c r="A357" s="54">
        <v>358</v>
      </c>
      <c r="B357" s="54" t="s">
        <v>688</v>
      </c>
      <c r="C357" s="58" t="s">
        <v>689</v>
      </c>
      <c r="D357" s="79">
        <v>8</v>
      </c>
      <c r="E357" s="79">
        <v>28</v>
      </c>
      <c r="F357" s="80">
        <v>1288.45</v>
      </c>
      <c r="G357" s="80">
        <v>161.06</v>
      </c>
      <c r="H357" s="80">
        <v>1288.45</v>
      </c>
      <c r="I357" s="80">
        <v>2075.8200000000002</v>
      </c>
      <c r="J357" s="80">
        <v>2928.47</v>
      </c>
      <c r="K357" s="80">
        <v>88.76</v>
      </c>
      <c r="L357" s="73">
        <f t="shared" si="86"/>
        <v>99.19</v>
      </c>
      <c r="M357" s="73">
        <f t="shared" si="87"/>
        <v>142.9</v>
      </c>
      <c r="N357" s="72" t="str">
        <f t="shared" si="88"/>
        <v>0415</v>
      </c>
      <c r="O357" s="74">
        <f t="shared" si="89"/>
        <v>20</v>
      </c>
      <c r="P357" s="72">
        <f t="shared" si="90"/>
        <v>1</v>
      </c>
      <c r="Q357" s="74">
        <f t="shared" si="91"/>
        <v>8</v>
      </c>
      <c r="R357" s="72">
        <f t="shared" si="92"/>
        <v>15</v>
      </c>
      <c r="S357" s="72">
        <f t="shared" si="93"/>
        <v>22</v>
      </c>
      <c r="AF357" s="18">
        <v>2782.6632921814899</v>
      </c>
      <c r="AG357" s="18">
        <v>20.318734793187399</v>
      </c>
      <c r="AI357" s="23">
        <f>'simulateur graphe PJ OQN'!$B$4</f>
        <v>1</v>
      </c>
      <c r="AJ357" s="24">
        <f t="shared" si="94"/>
        <v>142.9</v>
      </c>
      <c r="AK357" s="24">
        <f t="shared" si="95"/>
        <v>142.9</v>
      </c>
      <c r="AM357" t="str">
        <f t="shared" si="96"/>
        <v>ZONEBASSE</v>
      </c>
      <c r="AN357" t="str">
        <f t="shared" si="97"/>
        <v>HC</v>
      </c>
      <c r="AO357" s="20">
        <f t="shared" si="98"/>
        <v>142.9</v>
      </c>
      <c r="AP357" s="20">
        <f t="shared" si="99"/>
        <v>1288.45</v>
      </c>
      <c r="AQ357" s="20">
        <f t="shared" si="99"/>
        <v>2075.8200000000002</v>
      </c>
      <c r="AR357" s="20">
        <f t="shared" si="99"/>
        <v>2928.47</v>
      </c>
      <c r="AS357" s="20">
        <f t="shared" si="100"/>
        <v>531.94999999999982</v>
      </c>
      <c r="AT357" s="20">
        <f t="shared" si="85"/>
        <v>-396.31999999999971</v>
      </c>
      <c r="AU357" s="20">
        <f t="shared" si="101"/>
        <v>1288.45</v>
      </c>
    </row>
    <row r="358" spans="1:47" ht="45">
      <c r="A358" s="54">
        <v>359</v>
      </c>
      <c r="B358" s="54" t="s">
        <v>690</v>
      </c>
      <c r="C358" s="58" t="s">
        <v>691</v>
      </c>
      <c r="D358" s="79">
        <v>8</v>
      </c>
      <c r="E358" s="79">
        <v>28</v>
      </c>
      <c r="F358" s="80">
        <v>1325.85</v>
      </c>
      <c r="G358" s="80">
        <v>165.73</v>
      </c>
      <c r="H358" s="80">
        <v>1325.85</v>
      </c>
      <c r="I358" s="80">
        <v>2199.84</v>
      </c>
      <c r="J358" s="80">
        <v>3050.88</v>
      </c>
      <c r="K358" s="80">
        <v>89.86</v>
      </c>
      <c r="L358" s="73">
        <f t="shared" si="86"/>
        <v>99.19</v>
      </c>
      <c r="M358" s="73">
        <f t="shared" si="87"/>
        <v>142.9</v>
      </c>
      <c r="N358" s="72" t="str">
        <f t="shared" si="88"/>
        <v>0415</v>
      </c>
      <c r="O358" s="74">
        <f t="shared" si="89"/>
        <v>20</v>
      </c>
      <c r="P358" s="72">
        <f t="shared" si="90"/>
        <v>1</v>
      </c>
      <c r="Q358" s="74">
        <f t="shared" si="91"/>
        <v>8</v>
      </c>
      <c r="R358" s="72">
        <f t="shared" si="92"/>
        <v>15</v>
      </c>
      <c r="S358" s="72">
        <f t="shared" si="93"/>
        <v>22</v>
      </c>
      <c r="AF358" s="18">
        <v>4577.1674424818202</v>
      </c>
      <c r="AG358" s="18">
        <v>30.731343283582099</v>
      </c>
      <c r="AI358" s="23">
        <f>'simulateur graphe PJ OQN'!$B$4</f>
        <v>1</v>
      </c>
      <c r="AJ358" s="24">
        <f t="shared" si="94"/>
        <v>142.9</v>
      </c>
      <c r="AK358" s="24">
        <f t="shared" si="95"/>
        <v>142.9</v>
      </c>
      <c r="AM358" t="str">
        <f t="shared" si="96"/>
        <v>ZONEBASSE</v>
      </c>
      <c r="AN358" t="str">
        <f t="shared" si="97"/>
        <v>HC</v>
      </c>
      <c r="AO358" s="20">
        <f t="shared" si="98"/>
        <v>142.9</v>
      </c>
      <c r="AP358" s="20">
        <f t="shared" si="99"/>
        <v>1325.85</v>
      </c>
      <c r="AQ358" s="20">
        <f t="shared" si="99"/>
        <v>2199.84</v>
      </c>
      <c r="AR358" s="20">
        <f t="shared" si="99"/>
        <v>3050.88</v>
      </c>
      <c r="AS358" s="20">
        <f t="shared" si="100"/>
        <v>624.66000000000031</v>
      </c>
      <c r="AT358" s="20">
        <f t="shared" si="85"/>
        <v>-205.70999999999913</v>
      </c>
      <c r="AU358" s="20">
        <f t="shared" si="101"/>
        <v>1325.85</v>
      </c>
    </row>
    <row r="359" spans="1:47" ht="45">
      <c r="A359" s="54">
        <v>360</v>
      </c>
      <c r="B359" s="54" t="s">
        <v>692</v>
      </c>
      <c r="C359" s="58" t="s">
        <v>693</v>
      </c>
      <c r="D359" s="79">
        <v>43</v>
      </c>
      <c r="E359" s="79">
        <v>49</v>
      </c>
      <c r="F359" s="80">
        <v>5190.3999999999996</v>
      </c>
      <c r="G359" s="80">
        <v>101.88</v>
      </c>
      <c r="H359" s="80">
        <v>5190.3999999999996</v>
      </c>
      <c r="I359" s="80" t="s">
        <v>28</v>
      </c>
      <c r="J359" s="80" t="s">
        <v>28</v>
      </c>
      <c r="K359" s="80">
        <v>112.97</v>
      </c>
      <c r="L359" s="73">
        <f t="shared" si="86"/>
        <v>99.19</v>
      </c>
      <c r="M359" s="73">
        <f t="shared" si="87"/>
        <v>142.9</v>
      </c>
      <c r="N359" s="72" t="str">
        <f t="shared" si="88"/>
        <v>0415</v>
      </c>
      <c r="O359" s="74">
        <f t="shared" si="89"/>
        <v>6</v>
      </c>
      <c r="P359" s="72">
        <f t="shared" si="90"/>
        <v>0</v>
      </c>
      <c r="Q359" s="74">
        <f t="shared" si="91"/>
        <v>43</v>
      </c>
      <c r="R359" s="72" t="str">
        <f t="shared" si="92"/>
        <v/>
      </c>
      <c r="S359" s="72" t="str">
        <f t="shared" si="93"/>
        <v/>
      </c>
      <c r="AF359" s="18">
        <v>3901.5161318738601</v>
      </c>
      <c r="AG359" s="18">
        <v>26.760683760683801</v>
      </c>
      <c r="AI359" s="23">
        <f>'simulateur graphe PJ OQN'!$B$4</f>
        <v>1</v>
      </c>
      <c r="AJ359" s="24">
        <f t="shared" si="94"/>
        <v>142.9</v>
      </c>
      <c r="AK359" s="24">
        <f t="shared" si="95"/>
        <v>142.9</v>
      </c>
      <c r="AM359" t="str">
        <f t="shared" si="96"/>
        <v>ZONEBASSE</v>
      </c>
      <c r="AN359" t="str">
        <f t="shared" si="97"/>
        <v>HC</v>
      </c>
      <c r="AO359" s="20">
        <f t="shared" si="98"/>
        <v>142.9</v>
      </c>
      <c r="AP359" s="20">
        <f t="shared" si="99"/>
        <v>5190.3999999999996</v>
      </c>
      <c r="AQ359" s="20" t="str">
        <f t="shared" si="99"/>
        <v>.</v>
      </c>
      <c r="AR359" s="20" t="str">
        <f t="shared" si="99"/>
        <v>.</v>
      </c>
      <c r="AS359" s="20">
        <f t="shared" si="100"/>
        <v>-232.15999999999985</v>
      </c>
      <c r="AT359" s="20">
        <f t="shared" si="85"/>
        <v>994.2599999999984</v>
      </c>
      <c r="AU359" s="20">
        <f t="shared" si="101"/>
        <v>5190.3999999999996</v>
      </c>
    </row>
    <row r="360" spans="1:47">
      <c r="A360" s="54">
        <v>361</v>
      </c>
      <c r="B360" s="54" t="s">
        <v>694</v>
      </c>
      <c r="C360" s="55" t="s">
        <v>695</v>
      </c>
      <c r="D360" s="79">
        <v>1</v>
      </c>
      <c r="E360" s="79">
        <v>1</v>
      </c>
      <c r="F360" s="80" t="s">
        <v>28</v>
      </c>
      <c r="G360" s="80" t="s">
        <v>28</v>
      </c>
      <c r="H360" s="80">
        <v>104.96</v>
      </c>
      <c r="I360" s="80" t="s">
        <v>28</v>
      </c>
      <c r="J360" s="80" t="s">
        <v>28</v>
      </c>
      <c r="K360" s="80" t="s">
        <v>28</v>
      </c>
      <c r="L360" s="73" t="str">
        <f t="shared" si="86"/>
        <v/>
      </c>
      <c r="M360" s="73" t="str">
        <f t="shared" si="87"/>
        <v/>
      </c>
      <c r="N360" s="72" t="str">
        <f t="shared" si="88"/>
        <v>0418</v>
      </c>
      <c r="O360" s="74">
        <f t="shared" si="89"/>
        <v>0</v>
      </c>
      <c r="P360" s="72">
        <f t="shared" si="90"/>
        <v>0</v>
      </c>
      <c r="Q360" s="74">
        <f t="shared" si="91"/>
        <v>1</v>
      </c>
      <c r="R360" s="72" t="str">
        <f t="shared" si="92"/>
        <v/>
      </c>
      <c r="S360" s="72" t="str">
        <f t="shared" si="93"/>
        <v/>
      </c>
      <c r="AF360" s="18">
        <v>5517.0563738249402</v>
      </c>
      <c r="AG360" s="18">
        <v>35.523255813953497</v>
      </c>
      <c r="AI360" s="23">
        <f>'simulateur graphe PJ OQN'!$B$4</f>
        <v>1</v>
      </c>
      <c r="AJ360" s="24">
        <f t="shared" si="94"/>
        <v>104.96</v>
      </c>
      <c r="AK360" s="24">
        <f t="shared" si="95"/>
        <v>104.96</v>
      </c>
      <c r="AM360" t="str">
        <f t="shared" si="96"/>
        <v>ZONEHAUTE</v>
      </c>
      <c r="AN360" t="str">
        <f t="shared" si="97"/>
        <v>HDJ</v>
      </c>
      <c r="AO360" s="20" t="e">
        <f t="shared" si="98"/>
        <v>#VALUE!</v>
      </c>
      <c r="AP360" s="20">
        <f t="shared" si="99"/>
        <v>104.96</v>
      </c>
      <c r="AQ360" s="20" t="str">
        <f t="shared" si="99"/>
        <v>.</v>
      </c>
      <c r="AR360" s="20" t="str">
        <f t="shared" si="99"/>
        <v>.</v>
      </c>
      <c r="AS360" s="20" t="e">
        <f t="shared" si="100"/>
        <v>#VALUE!</v>
      </c>
      <c r="AT360" s="20" t="e">
        <f t="shared" si="85"/>
        <v>#VALUE!</v>
      </c>
      <c r="AU360" s="20">
        <f t="shared" si="101"/>
        <v>104.96</v>
      </c>
    </row>
    <row r="361" spans="1:47" ht="22.5">
      <c r="A361" s="54">
        <v>362</v>
      </c>
      <c r="B361" s="54" t="s">
        <v>696</v>
      </c>
      <c r="C361" s="58" t="s">
        <v>697</v>
      </c>
      <c r="D361" s="79">
        <v>8</v>
      </c>
      <c r="E361" s="79">
        <v>28</v>
      </c>
      <c r="F361" s="80">
        <v>1162.7</v>
      </c>
      <c r="G361" s="80">
        <v>145.34</v>
      </c>
      <c r="H361" s="80">
        <v>1162.7</v>
      </c>
      <c r="I361" s="80">
        <v>1853.72</v>
      </c>
      <c r="J361" s="80">
        <v>2562.54</v>
      </c>
      <c r="K361" s="80">
        <v>87.5</v>
      </c>
      <c r="L361" s="73">
        <f t="shared" si="86"/>
        <v>94.41</v>
      </c>
      <c r="M361" s="73">
        <f t="shared" si="87"/>
        <v>94.2</v>
      </c>
      <c r="N361" s="72" t="str">
        <f t="shared" si="88"/>
        <v>0418</v>
      </c>
      <c r="O361" s="74">
        <f t="shared" si="89"/>
        <v>20</v>
      </c>
      <c r="P361" s="72">
        <f t="shared" si="90"/>
        <v>1</v>
      </c>
      <c r="Q361" s="74">
        <f t="shared" si="91"/>
        <v>8</v>
      </c>
      <c r="R361" s="72">
        <f t="shared" si="92"/>
        <v>15</v>
      </c>
      <c r="S361" s="72">
        <f t="shared" si="93"/>
        <v>22</v>
      </c>
      <c r="AF361" s="18">
        <v>5406.3746753519999</v>
      </c>
      <c r="AG361" s="18">
        <v>31.486973947895802</v>
      </c>
      <c r="AI361" s="23">
        <f>'simulateur graphe PJ OQN'!$B$4</f>
        <v>1</v>
      </c>
      <c r="AJ361" s="24">
        <f t="shared" si="94"/>
        <v>94.2</v>
      </c>
      <c r="AK361" s="24">
        <f t="shared" si="95"/>
        <v>94.2</v>
      </c>
      <c r="AM361" t="str">
        <f t="shared" si="96"/>
        <v>ZONEBASSE</v>
      </c>
      <c r="AN361" t="str">
        <f t="shared" si="97"/>
        <v>HC</v>
      </c>
      <c r="AO361" s="20">
        <f t="shared" si="98"/>
        <v>94.2</v>
      </c>
      <c r="AP361" s="20">
        <f t="shared" si="99"/>
        <v>1162.7</v>
      </c>
      <c r="AQ361" s="20">
        <f t="shared" si="99"/>
        <v>1853.72</v>
      </c>
      <c r="AR361" s="20">
        <f t="shared" si="99"/>
        <v>2562.54</v>
      </c>
      <c r="AS361" s="20">
        <f t="shared" si="100"/>
        <v>200.03999999999996</v>
      </c>
      <c r="AT361" s="20">
        <f t="shared" si="85"/>
        <v>-414.94999999999982</v>
      </c>
      <c r="AU361" s="20">
        <f t="shared" si="101"/>
        <v>1162.7</v>
      </c>
    </row>
    <row r="362" spans="1:47" ht="22.5">
      <c r="A362" s="54">
        <v>363</v>
      </c>
      <c r="B362" s="54" t="s">
        <v>698</v>
      </c>
      <c r="C362" s="58" t="s">
        <v>699</v>
      </c>
      <c r="D362" s="79">
        <v>29</v>
      </c>
      <c r="E362" s="79">
        <v>35</v>
      </c>
      <c r="F362" s="80">
        <v>3299.95</v>
      </c>
      <c r="G362" s="80">
        <v>101.77</v>
      </c>
      <c r="H362" s="80">
        <v>3299.95</v>
      </c>
      <c r="I362" s="80" t="s">
        <v>28</v>
      </c>
      <c r="J362" s="80" t="s">
        <v>28</v>
      </c>
      <c r="K362" s="80">
        <v>99</v>
      </c>
      <c r="L362" s="73">
        <f t="shared" si="86"/>
        <v>94.41</v>
      </c>
      <c r="M362" s="73">
        <f t="shared" si="87"/>
        <v>94.2</v>
      </c>
      <c r="N362" s="72" t="str">
        <f t="shared" si="88"/>
        <v>0418</v>
      </c>
      <c r="O362" s="74">
        <f t="shared" si="89"/>
        <v>6</v>
      </c>
      <c r="P362" s="72">
        <f t="shared" si="90"/>
        <v>0</v>
      </c>
      <c r="Q362" s="74">
        <f t="shared" si="91"/>
        <v>29</v>
      </c>
      <c r="R362" s="72" t="str">
        <f t="shared" si="92"/>
        <v/>
      </c>
      <c r="S362" s="72" t="str">
        <f t="shared" si="93"/>
        <v/>
      </c>
      <c r="AF362" s="18">
        <v>9007.3606265835006</v>
      </c>
      <c r="AG362" s="18">
        <v>50.914814814814797</v>
      </c>
      <c r="AI362" s="23">
        <f>'simulateur graphe PJ OQN'!$B$4</f>
        <v>1</v>
      </c>
      <c r="AJ362" s="24">
        <f t="shared" si="94"/>
        <v>94.2</v>
      </c>
      <c r="AK362" s="24">
        <f t="shared" si="95"/>
        <v>94.2</v>
      </c>
      <c r="AM362" t="str">
        <f t="shared" si="96"/>
        <v>ZONEBASSE</v>
      </c>
      <c r="AN362" t="str">
        <f t="shared" si="97"/>
        <v>HC</v>
      </c>
      <c r="AO362" s="20">
        <f t="shared" si="98"/>
        <v>94.2</v>
      </c>
      <c r="AP362" s="20">
        <f t="shared" si="99"/>
        <v>3299.95</v>
      </c>
      <c r="AQ362" s="20" t="str">
        <f t="shared" si="99"/>
        <v>.</v>
      </c>
      <c r="AR362" s="20" t="str">
        <f t="shared" si="99"/>
        <v>.</v>
      </c>
      <c r="AS362" s="20">
        <f t="shared" si="100"/>
        <v>-66.050000000000182</v>
      </c>
      <c r="AT362" s="20">
        <f t="shared" si="85"/>
        <v>342.46000000000095</v>
      </c>
      <c r="AU362" s="20">
        <f t="shared" si="101"/>
        <v>3299.95</v>
      </c>
    </row>
    <row r="363" spans="1:47" ht="33.75">
      <c r="A363" s="54">
        <v>364</v>
      </c>
      <c r="B363" s="54" t="s">
        <v>700</v>
      </c>
      <c r="C363" s="58" t="s">
        <v>701</v>
      </c>
      <c r="D363" s="79">
        <v>15</v>
      </c>
      <c r="E363" s="79">
        <v>35</v>
      </c>
      <c r="F363" s="80">
        <v>1858.86</v>
      </c>
      <c r="G363" s="80">
        <v>123.92</v>
      </c>
      <c r="H363" s="80">
        <v>1858.86</v>
      </c>
      <c r="I363" s="80">
        <v>2480.98</v>
      </c>
      <c r="J363" s="80">
        <v>3117.27</v>
      </c>
      <c r="K363" s="80">
        <v>85.13</v>
      </c>
      <c r="L363" s="73">
        <f t="shared" si="86"/>
        <v>94.41</v>
      </c>
      <c r="M363" s="73">
        <f t="shared" si="87"/>
        <v>94.2</v>
      </c>
      <c r="N363" s="72" t="str">
        <f t="shared" si="88"/>
        <v>0418</v>
      </c>
      <c r="O363" s="74">
        <f t="shared" si="89"/>
        <v>20</v>
      </c>
      <c r="P363" s="72">
        <f t="shared" si="90"/>
        <v>1</v>
      </c>
      <c r="Q363" s="74">
        <f t="shared" si="91"/>
        <v>15</v>
      </c>
      <c r="R363" s="72">
        <f t="shared" si="92"/>
        <v>22</v>
      </c>
      <c r="S363" s="72">
        <f t="shared" si="93"/>
        <v>29</v>
      </c>
      <c r="AF363" s="18">
        <v>318.51607403019398</v>
      </c>
      <c r="AG363" s="18" t="s">
        <v>28</v>
      </c>
      <c r="AI363" s="23">
        <f>'simulateur graphe PJ OQN'!$B$4</f>
        <v>1</v>
      </c>
      <c r="AJ363" s="24">
        <f t="shared" si="94"/>
        <v>94.2</v>
      </c>
      <c r="AK363" s="24">
        <f t="shared" si="95"/>
        <v>94.2</v>
      </c>
      <c r="AM363" t="str">
        <f t="shared" si="96"/>
        <v>ZONEBASSE</v>
      </c>
      <c r="AN363" t="str">
        <f t="shared" si="97"/>
        <v>HC</v>
      </c>
      <c r="AO363" s="20">
        <f t="shared" si="98"/>
        <v>94.2</v>
      </c>
      <c r="AP363" s="20">
        <f t="shared" si="99"/>
        <v>1858.86</v>
      </c>
      <c r="AQ363" s="20">
        <f t="shared" si="99"/>
        <v>2480.98</v>
      </c>
      <c r="AR363" s="20">
        <f t="shared" si="99"/>
        <v>3117.27</v>
      </c>
      <c r="AS363" s="20">
        <f t="shared" si="100"/>
        <v>222.84999999999991</v>
      </c>
      <c r="AT363" s="20">
        <f t="shared" si="85"/>
        <v>-603.06999999999971</v>
      </c>
      <c r="AU363" s="20">
        <f t="shared" si="101"/>
        <v>1858.86</v>
      </c>
    </row>
    <row r="364" spans="1:47" ht="33.75">
      <c r="A364" s="54">
        <v>365</v>
      </c>
      <c r="B364" s="54" t="s">
        <v>702</v>
      </c>
      <c r="C364" s="58" t="s">
        <v>703</v>
      </c>
      <c r="D364" s="79">
        <v>43</v>
      </c>
      <c r="E364" s="79">
        <v>49</v>
      </c>
      <c r="F364" s="80">
        <v>4185.25</v>
      </c>
      <c r="G364" s="80">
        <v>76.28</v>
      </c>
      <c r="H364" s="80">
        <v>4185.25</v>
      </c>
      <c r="I364" s="80" t="s">
        <v>28</v>
      </c>
      <c r="J364" s="80" t="s">
        <v>28</v>
      </c>
      <c r="K364" s="80">
        <v>91.23</v>
      </c>
      <c r="L364" s="73">
        <f t="shared" si="86"/>
        <v>94.41</v>
      </c>
      <c r="M364" s="73">
        <f t="shared" si="87"/>
        <v>94.2</v>
      </c>
      <c r="N364" s="72" t="str">
        <f t="shared" si="88"/>
        <v>0418</v>
      </c>
      <c r="O364" s="74">
        <f t="shared" si="89"/>
        <v>6</v>
      </c>
      <c r="P364" s="72">
        <f t="shared" si="90"/>
        <v>0</v>
      </c>
      <c r="Q364" s="74">
        <f t="shared" si="91"/>
        <v>43</v>
      </c>
      <c r="R364" s="72" t="str">
        <f t="shared" si="92"/>
        <v/>
      </c>
      <c r="S364" s="72" t="str">
        <f t="shared" si="93"/>
        <v/>
      </c>
      <c r="AF364" s="18">
        <v>4677.6011379515803</v>
      </c>
      <c r="AG364" s="18">
        <v>28.836065573770501</v>
      </c>
      <c r="AI364" s="23">
        <f>'simulateur graphe PJ OQN'!$B$4</f>
        <v>1</v>
      </c>
      <c r="AJ364" s="24">
        <f t="shared" si="94"/>
        <v>94.2</v>
      </c>
      <c r="AK364" s="24">
        <f t="shared" si="95"/>
        <v>94.2</v>
      </c>
      <c r="AM364" t="str">
        <f t="shared" si="96"/>
        <v>ZONEBASSE</v>
      </c>
      <c r="AN364" t="str">
        <f t="shared" si="97"/>
        <v>HC</v>
      </c>
      <c r="AO364" s="20">
        <f t="shared" si="98"/>
        <v>94.2</v>
      </c>
      <c r="AP364" s="20">
        <f t="shared" si="99"/>
        <v>4185.25</v>
      </c>
      <c r="AQ364" s="20" t="str">
        <f t="shared" si="99"/>
        <v>.</v>
      </c>
      <c r="AR364" s="20" t="str">
        <f t="shared" si="99"/>
        <v>.</v>
      </c>
      <c r="AS364" s="20">
        <f t="shared" si="100"/>
        <v>-193.78999999999996</v>
      </c>
      <c r="AT364" s="20">
        <f t="shared" si="85"/>
        <v>-476.80999999999949</v>
      </c>
      <c r="AU364" s="20">
        <f t="shared" si="101"/>
        <v>4185.25</v>
      </c>
    </row>
    <row r="365" spans="1:47" ht="33.75">
      <c r="A365" s="54">
        <v>366</v>
      </c>
      <c r="B365" s="54" t="s">
        <v>704</v>
      </c>
      <c r="C365" s="58" t="s">
        <v>705</v>
      </c>
      <c r="D365" s="79">
        <v>36</v>
      </c>
      <c r="E365" s="79">
        <v>42</v>
      </c>
      <c r="F365" s="80">
        <v>3800.7</v>
      </c>
      <c r="G365" s="80">
        <v>105.58</v>
      </c>
      <c r="H365" s="80">
        <v>3800.7</v>
      </c>
      <c r="I365" s="80" t="s">
        <v>28</v>
      </c>
      <c r="J365" s="80" t="s">
        <v>28</v>
      </c>
      <c r="K365" s="80">
        <v>97.45</v>
      </c>
      <c r="L365" s="73">
        <f t="shared" si="86"/>
        <v>94.41</v>
      </c>
      <c r="M365" s="73">
        <f t="shared" si="87"/>
        <v>94.2</v>
      </c>
      <c r="N365" s="72" t="str">
        <f t="shared" si="88"/>
        <v>0418</v>
      </c>
      <c r="O365" s="74">
        <f t="shared" si="89"/>
        <v>6</v>
      </c>
      <c r="P365" s="72">
        <f t="shared" si="90"/>
        <v>0</v>
      </c>
      <c r="Q365" s="74">
        <f t="shared" si="91"/>
        <v>36</v>
      </c>
      <c r="R365" s="72" t="str">
        <f t="shared" si="92"/>
        <v/>
      </c>
      <c r="S365" s="72" t="str">
        <f t="shared" si="93"/>
        <v/>
      </c>
      <c r="AF365" s="18">
        <v>4919.4223896008798</v>
      </c>
      <c r="AG365" s="18">
        <v>31.261904761904798</v>
      </c>
      <c r="AI365" s="23">
        <f>'simulateur graphe PJ OQN'!$B$4</f>
        <v>1</v>
      </c>
      <c r="AJ365" s="24">
        <f t="shared" si="94"/>
        <v>94.2</v>
      </c>
      <c r="AK365" s="24">
        <f t="shared" si="95"/>
        <v>94.2</v>
      </c>
      <c r="AM365" t="str">
        <f t="shared" si="96"/>
        <v>ZONEBASSE</v>
      </c>
      <c r="AN365" t="str">
        <f t="shared" si="97"/>
        <v>HC</v>
      </c>
      <c r="AO365" s="20">
        <f t="shared" si="98"/>
        <v>94.2</v>
      </c>
      <c r="AP365" s="20">
        <f t="shared" si="99"/>
        <v>3800.7</v>
      </c>
      <c r="AQ365" s="20" t="str">
        <f t="shared" si="99"/>
        <v>.</v>
      </c>
      <c r="AR365" s="20" t="str">
        <f t="shared" si="99"/>
        <v>.</v>
      </c>
      <c r="AS365" s="20">
        <f t="shared" si="100"/>
        <v>-194.75000000000045</v>
      </c>
      <c r="AT365" s="20">
        <f t="shared" si="85"/>
        <v>75.809999999999491</v>
      </c>
      <c r="AU365" s="20">
        <f t="shared" si="101"/>
        <v>3800.7</v>
      </c>
    </row>
    <row r="366" spans="1:47" ht="33.75">
      <c r="A366" s="54">
        <v>367</v>
      </c>
      <c r="B366" s="54" t="s">
        <v>706</v>
      </c>
      <c r="C366" s="58" t="s">
        <v>707</v>
      </c>
      <c r="D366" s="79">
        <v>57</v>
      </c>
      <c r="E366" s="79">
        <v>63</v>
      </c>
      <c r="F366" s="80">
        <v>5549</v>
      </c>
      <c r="G366" s="80">
        <v>83.25</v>
      </c>
      <c r="H366" s="80">
        <v>5549</v>
      </c>
      <c r="I366" s="80" t="s">
        <v>28</v>
      </c>
      <c r="J366" s="80" t="s">
        <v>28</v>
      </c>
      <c r="K366" s="80">
        <v>97.45</v>
      </c>
      <c r="L366" s="73">
        <f t="shared" si="86"/>
        <v>94.41</v>
      </c>
      <c r="M366" s="73">
        <f t="shared" si="87"/>
        <v>94.2</v>
      </c>
      <c r="N366" s="72" t="str">
        <f t="shared" si="88"/>
        <v>0418</v>
      </c>
      <c r="O366" s="74">
        <f t="shared" si="89"/>
        <v>6</v>
      </c>
      <c r="P366" s="72">
        <f t="shared" si="90"/>
        <v>0</v>
      </c>
      <c r="Q366" s="74">
        <f t="shared" si="91"/>
        <v>57</v>
      </c>
      <c r="R366" s="72" t="str">
        <f t="shared" si="92"/>
        <v/>
      </c>
      <c r="S366" s="72" t="str">
        <f t="shared" si="93"/>
        <v/>
      </c>
      <c r="AF366" s="18">
        <v>4969.5441935734798</v>
      </c>
      <c r="AG366" s="18">
        <v>31.1875</v>
      </c>
      <c r="AI366" s="23">
        <f>'simulateur graphe PJ OQN'!$B$4</f>
        <v>1</v>
      </c>
      <c r="AJ366" s="24">
        <f t="shared" si="94"/>
        <v>94.2</v>
      </c>
      <c r="AK366" s="24">
        <f t="shared" si="95"/>
        <v>94.2</v>
      </c>
      <c r="AM366" t="str">
        <f t="shared" si="96"/>
        <v>ZONEBASSE</v>
      </c>
      <c r="AN366" t="str">
        <f t="shared" si="97"/>
        <v>HC</v>
      </c>
      <c r="AO366" s="20">
        <f t="shared" si="98"/>
        <v>94.2</v>
      </c>
      <c r="AP366" s="20">
        <f t="shared" si="99"/>
        <v>5549</v>
      </c>
      <c r="AQ366" s="20" t="str">
        <f t="shared" si="99"/>
        <v>.</v>
      </c>
      <c r="AR366" s="20" t="str">
        <f t="shared" si="99"/>
        <v>.</v>
      </c>
      <c r="AS366" s="20">
        <f t="shared" si="100"/>
        <v>-492.90000000000055</v>
      </c>
      <c r="AT366" s="20">
        <f t="shared" si="85"/>
        <v>-222.34000000000015</v>
      </c>
      <c r="AU366" s="20">
        <f t="shared" si="101"/>
        <v>5549</v>
      </c>
    </row>
    <row r="367" spans="1:47" ht="22.5">
      <c r="A367" s="54">
        <v>368</v>
      </c>
      <c r="B367" s="54" t="s">
        <v>708</v>
      </c>
      <c r="C367" s="58" t="s">
        <v>709</v>
      </c>
      <c r="D367" s="79">
        <v>22</v>
      </c>
      <c r="E367" s="79">
        <v>28</v>
      </c>
      <c r="F367" s="80">
        <v>2295.0300000000002</v>
      </c>
      <c r="G367" s="80">
        <v>104.32</v>
      </c>
      <c r="H367" s="80">
        <v>2295.0300000000002</v>
      </c>
      <c r="I367" s="80" t="s">
        <v>28</v>
      </c>
      <c r="J367" s="80" t="s">
        <v>28</v>
      </c>
      <c r="K367" s="80">
        <v>87.99</v>
      </c>
      <c r="L367" s="73">
        <f t="shared" si="86"/>
        <v>87.9</v>
      </c>
      <c r="M367" s="73">
        <f t="shared" si="87"/>
        <v>94.2</v>
      </c>
      <c r="N367" s="72" t="str">
        <f t="shared" si="88"/>
        <v>0418</v>
      </c>
      <c r="O367" s="74">
        <f t="shared" si="89"/>
        <v>6</v>
      </c>
      <c r="P367" s="72">
        <f t="shared" si="90"/>
        <v>0</v>
      </c>
      <c r="Q367" s="74">
        <f t="shared" si="91"/>
        <v>22</v>
      </c>
      <c r="R367" s="72" t="str">
        <f t="shared" si="92"/>
        <v/>
      </c>
      <c r="S367" s="72" t="str">
        <f t="shared" si="93"/>
        <v/>
      </c>
      <c r="AF367" s="18">
        <v>5968.4229688751002</v>
      </c>
      <c r="AG367" s="18">
        <v>35.645161290322598</v>
      </c>
      <c r="AI367" s="23">
        <f>'simulateur graphe PJ OQN'!$B$4</f>
        <v>1</v>
      </c>
      <c r="AJ367" s="24">
        <f t="shared" si="94"/>
        <v>94.2</v>
      </c>
      <c r="AK367" s="24">
        <f t="shared" si="95"/>
        <v>94.2</v>
      </c>
      <c r="AM367" t="str">
        <f t="shared" si="96"/>
        <v>ZONEBASSE</v>
      </c>
      <c r="AN367" t="str">
        <f t="shared" si="97"/>
        <v>HC</v>
      </c>
      <c r="AO367" s="20">
        <f t="shared" si="98"/>
        <v>94.2</v>
      </c>
      <c r="AP367" s="20">
        <f t="shared" si="99"/>
        <v>2295.0300000000002</v>
      </c>
      <c r="AQ367" s="20" t="str">
        <f t="shared" si="99"/>
        <v>.</v>
      </c>
      <c r="AR367" s="20" t="str">
        <f t="shared" si="99"/>
        <v>.</v>
      </c>
      <c r="AS367" s="20">
        <f t="shared" si="100"/>
        <v>-80.699999999999818</v>
      </c>
      <c r="AT367" s="20">
        <f t="shared" si="85"/>
        <v>-72.690000000000509</v>
      </c>
      <c r="AU367" s="20">
        <f t="shared" si="101"/>
        <v>2295.0300000000002</v>
      </c>
    </row>
    <row r="368" spans="1:47" ht="22.5">
      <c r="A368" s="54">
        <v>369</v>
      </c>
      <c r="B368" s="54" t="s">
        <v>710</v>
      </c>
      <c r="C368" s="58" t="s">
        <v>711</v>
      </c>
      <c r="D368" s="79">
        <v>36</v>
      </c>
      <c r="E368" s="79">
        <v>42</v>
      </c>
      <c r="F368" s="80">
        <v>3485.28</v>
      </c>
      <c r="G368" s="80">
        <v>85.02</v>
      </c>
      <c r="H368" s="80">
        <v>3485.28</v>
      </c>
      <c r="I368" s="80" t="s">
        <v>28</v>
      </c>
      <c r="J368" s="80" t="s">
        <v>28</v>
      </c>
      <c r="K368" s="80">
        <v>89.37</v>
      </c>
      <c r="L368" s="73">
        <f t="shared" si="86"/>
        <v>87.9</v>
      </c>
      <c r="M368" s="73">
        <f t="shared" si="87"/>
        <v>94.2</v>
      </c>
      <c r="N368" s="72" t="str">
        <f t="shared" si="88"/>
        <v>0418</v>
      </c>
      <c r="O368" s="74">
        <f t="shared" si="89"/>
        <v>6</v>
      </c>
      <c r="P368" s="72">
        <f t="shared" si="90"/>
        <v>0</v>
      </c>
      <c r="Q368" s="74">
        <f t="shared" si="91"/>
        <v>36</v>
      </c>
      <c r="R368" s="72" t="str">
        <f t="shared" si="92"/>
        <v/>
      </c>
      <c r="S368" s="72" t="str">
        <f t="shared" si="93"/>
        <v/>
      </c>
      <c r="AF368" s="18">
        <v>7248.68955626757</v>
      </c>
      <c r="AG368" s="18">
        <v>42.25</v>
      </c>
      <c r="AI368" s="23">
        <f>'simulateur graphe PJ OQN'!$B$4</f>
        <v>1</v>
      </c>
      <c r="AJ368" s="24">
        <f t="shared" si="94"/>
        <v>94.2</v>
      </c>
      <c r="AK368" s="24">
        <f t="shared" si="95"/>
        <v>94.2</v>
      </c>
      <c r="AM368" t="str">
        <f t="shared" si="96"/>
        <v>ZONEBASSE</v>
      </c>
      <c r="AN368" t="str">
        <f t="shared" si="97"/>
        <v>HC</v>
      </c>
      <c r="AO368" s="20">
        <f t="shared" si="98"/>
        <v>94.2</v>
      </c>
      <c r="AP368" s="20">
        <f t="shared" si="99"/>
        <v>3485.28</v>
      </c>
      <c r="AQ368" s="20" t="str">
        <f t="shared" si="99"/>
        <v>.</v>
      </c>
      <c r="AR368" s="20" t="str">
        <f t="shared" si="99"/>
        <v>.</v>
      </c>
      <c r="AS368" s="20">
        <f t="shared" si="100"/>
        <v>-178.88999999999987</v>
      </c>
      <c r="AT368" s="20">
        <f t="shared" si="85"/>
        <v>-48.059999999999491</v>
      </c>
      <c r="AU368" s="20">
        <f t="shared" si="101"/>
        <v>3485.28</v>
      </c>
    </row>
    <row r="369" spans="1:47" ht="33.75">
      <c r="A369" s="54">
        <v>370</v>
      </c>
      <c r="B369" s="54" t="s">
        <v>712</v>
      </c>
      <c r="C369" s="58" t="s">
        <v>713</v>
      </c>
      <c r="D369" s="79">
        <v>29</v>
      </c>
      <c r="E369" s="79">
        <v>35</v>
      </c>
      <c r="F369" s="80">
        <v>2733.93</v>
      </c>
      <c r="G369" s="80">
        <v>94.27</v>
      </c>
      <c r="H369" s="80">
        <v>2733.93</v>
      </c>
      <c r="I369" s="80" t="s">
        <v>28</v>
      </c>
      <c r="J369" s="80" t="s">
        <v>28</v>
      </c>
      <c r="K369" s="80">
        <v>91.13</v>
      </c>
      <c r="L369" s="73">
        <f t="shared" si="86"/>
        <v>87.9</v>
      </c>
      <c r="M369" s="73">
        <f t="shared" si="87"/>
        <v>94.2</v>
      </c>
      <c r="N369" s="72" t="str">
        <f t="shared" si="88"/>
        <v>0418</v>
      </c>
      <c r="O369" s="74">
        <f t="shared" si="89"/>
        <v>6</v>
      </c>
      <c r="P369" s="72">
        <f t="shared" si="90"/>
        <v>0</v>
      </c>
      <c r="Q369" s="74">
        <f t="shared" si="91"/>
        <v>29</v>
      </c>
      <c r="R369" s="72" t="str">
        <f t="shared" si="92"/>
        <v/>
      </c>
      <c r="S369" s="72" t="str">
        <f t="shared" si="93"/>
        <v/>
      </c>
      <c r="AF369" s="18">
        <v>8941.8162496774894</v>
      </c>
      <c r="AG369" s="18">
        <v>51.473118279569903</v>
      </c>
      <c r="AI369" s="23">
        <f>'simulateur graphe PJ OQN'!$B$4</f>
        <v>1</v>
      </c>
      <c r="AJ369" s="24">
        <f t="shared" si="94"/>
        <v>94.2</v>
      </c>
      <c r="AK369" s="24">
        <f t="shared" si="95"/>
        <v>94.2</v>
      </c>
      <c r="AM369" t="str">
        <f t="shared" si="96"/>
        <v>ZONEBASSE</v>
      </c>
      <c r="AN369" t="str">
        <f t="shared" si="97"/>
        <v>HC</v>
      </c>
      <c r="AO369" s="20">
        <f t="shared" si="98"/>
        <v>94.2</v>
      </c>
      <c r="AP369" s="20">
        <f t="shared" si="99"/>
        <v>2733.93</v>
      </c>
      <c r="AQ369" s="20" t="str">
        <f t="shared" si="99"/>
        <v>.</v>
      </c>
      <c r="AR369" s="20" t="str">
        <f t="shared" si="99"/>
        <v>.</v>
      </c>
      <c r="AS369" s="20">
        <f t="shared" si="100"/>
        <v>-364.49000000000024</v>
      </c>
      <c r="AT369" s="20">
        <f t="shared" si="85"/>
        <v>-77.020000000000437</v>
      </c>
      <c r="AU369" s="20">
        <f t="shared" si="101"/>
        <v>2733.93</v>
      </c>
    </row>
    <row r="370" spans="1:47" ht="33.75">
      <c r="A370" s="54">
        <v>371</v>
      </c>
      <c r="B370" s="54" t="s">
        <v>714</v>
      </c>
      <c r="C370" s="58" t="s">
        <v>715</v>
      </c>
      <c r="D370" s="79">
        <v>43</v>
      </c>
      <c r="E370" s="79">
        <v>49</v>
      </c>
      <c r="F370" s="80">
        <v>4200.21</v>
      </c>
      <c r="G370" s="80">
        <v>97.68</v>
      </c>
      <c r="H370" s="80">
        <v>4200.21</v>
      </c>
      <c r="I370" s="80" t="s">
        <v>28</v>
      </c>
      <c r="J370" s="80" t="s">
        <v>28</v>
      </c>
      <c r="K370" s="80">
        <v>94.39</v>
      </c>
      <c r="L370" s="73">
        <f t="shared" si="86"/>
        <v>87.9</v>
      </c>
      <c r="M370" s="73">
        <f t="shared" si="87"/>
        <v>94.2</v>
      </c>
      <c r="N370" s="72" t="str">
        <f t="shared" si="88"/>
        <v>0418</v>
      </c>
      <c r="O370" s="74">
        <f t="shared" si="89"/>
        <v>6</v>
      </c>
      <c r="P370" s="72">
        <f t="shared" si="90"/>
        <v>0</v>
      </c>
      <c r="Q370" s="74">
        <f t="shared" si="91"/>
        <v>43</v>
      </c>
      <c r="R370" s="72" t="str">
        <f t="shared" si="92"/>
        <v/>
      </c>
      <c r="S370" s="72" t="str">
        <f t="shared" si="93"/>
        <v/>
      </c>
      <c r="AF370" s="18">
        <v>3321.1137845572898</v>
      </c>
      <c r="AG370" s="18">
        <v>24.859813084112201</v>
      </c>
      <c r="AI370" s="23">
        <f>'simulateur graphe PJ OQN'!$B$4</f>
        <v>1</v>
      </c>
      <c r="AJ370" s="24">
        <f t="shared" si="94"/>
        <v>94.2</v>
      </c>
      <c r="AK370" s="24">
        <f t="shared" si="95"/>
        <v>94.2</v>
      </c>
      <c r="AM370" t="str">
        <f t="shared" si="96"/>
        <v>ZONEBASSE</v>
      </c>
      <c r="AN370" t="str">
        <f t="shared" si="97"/>
        <v>HC</v>
      </c>
      <c r="AO370" s="20">
        <f t="shared" si="98"/>
        <v>94.2</v>
      </c>
      <c r="AP370" s="20">
        <f t="shared" si="99"/>
        <v>4200.21</v>
      </c>
      <c r="AQ370" s="20" t="str">
        <f t="shared" si="99"/>
        <v>.</v>
      </c>
      <c r="AR370" s="20" t="str">
        <f t="shared" si="99"/>
        <v>.</v>
      </c>
      <c r="AS370" s="20">
        <f t="shared" si="100"/>
        <v>-330.51000000000022</v>
      </c>
      <c r="AT370" s="20">
        <f t="shared" si="85"/>
        <v>247.10000000000036</v>
      </c>
      <c r="AU370" s="20">
        <f t="shared" si="101"/>
        <v>4200.21</v>
      </c>
    </row>
    <row r="371" spans="1:47" ht="33.75">
      <c r="A371" s="54">
        <v>372</v>
      </c>
      <c r="B371" s="54" t="s">
        <v>716</v>
      </c>
      <c r="C371" s="58" t="s">
        <v>717</v>
      </c>
      <c r="D371" s="79">
        <v>36</v>
      </c>
      <c r="E371" s="79">
        <v>42</v>
      </c>
      <c r="F371" s="80">
        <v>3628.43</v>
      </c>
      <c r="G371" s="80">
        <v>100.79</v>
      </c>
      <c r="H371" s="80">
        <v>3628.43</v>
      </c>
      <c r="I371" s="80" t="s">
        <v>28</v>
      </c>
      <c r="J371" s="80" t="s">
        <v>28</v>
      </c>
      <c r="K371" s="80">
        <v>90.33</v>
      </c>
      <c r="L371" s="73">
        <f t="shared" si="86"/>
        <v>87.9</v>
      </c>
      <c r="M371" s="73">
        <f t="shared" si="87"/>
        <v>94.2</v>
      </c>
      <c r="N371" s="72" t="str">
        <f t="shared" si="88"/>
        <v>0418</v>
      </c>
      <c r="O371" s="74">
        <f t="shared" si="89"/>
        <v>6</v>
      </c>
      <c r="P371" s="72">
        <f t="shared" si="90"/>
        <v>0</v>
      </c>
      <c r="Q371" s="74">
        <f t="shared" si="91"/>
        <v>36</v>
      </c>
      <c r="R371" s="72" t="str">
        <f t="shared" si="92"/>
        <v/>
      </c>
      <c r="S371" s="72" t="str">
        <f t="shared" si="93"/>
        <v/>
      </c>
      <c r="AF371" s="18">
        <v>6900.9437732913702</v>
      </c>
      <c r="AG371" s="18">
        <v>44.533333333333303</v>
      </c>
      <c r="AI371" s="23">
        <f>'simulateur graphe PJ OQN'!$B$4</f>
        <v>1</v>
      </c>
      <c r="AJ371" s="24">
        <f t="shared" si="94"/>
        <v>94.2</v>
      </c>
      <c r="AK371" s="24">
        <f t="shared" si="95"/>
        <v>94.2</v>
      </c>
      <c r="AM371" t="str">
        <f t="shared" si="96"/>
        <v>ZONEBASSE</v>
      </c>
      <c r="AN371" t="str">
        <f t="shared" si="97"/>
        <v>HC</v>
      </c>
      <c r="AO371" s="20">
        <f t="shared" si="98"/>
        <v>94.2</v>
      </c>
      <c r="AP371" s="20">
        <f t="shared" si="99"/>
        <v>3628.43</v>
      </c>
      <c r="AQ371" s="20" t="str">
        <f t="shared" si="99"/>
        <v>.</v>
      </c>
      <c r="AR371" s="20" t="str">
        <f t="shared" si="99"/>
        <v>.</v>
      </c>
      <c r="AS371" s="20">
        <f t="shared" si="100"/>
        <v>-75.099999999999909</v>
      </c>
      <c r="AT371" s="20">
        <f t="shared" si="85"/>
        <v>141.17000000000007</v>
      </c>
      <c r="AU371" s="20">
        <f t="shared" si="101"/>
        <v>3628.43</v>
      </c>
    </row>
    <row r="372" spans="1:47" ht="33.75">
      <c r="A372" s="54">
        <v>373</v>
      </c>
      <c r="B372" s="54" t="s">
        <v>718</v>
      </c>
      <c r="C372" s="58" t="s">
        <v>719</v>
      </c>
      <c r="D372" s="79">
        <v>64</v>
      </c>
      <c r="E372" s="79">
        <v>70</v>
      </c>
      <c r="F372" s="80">
        <v>5880.76</v>
      </c>
      <c r="G372" s="80">
        <v>80.44</v>
      </c>
      <c r="H372" s="80">
        <v>5880.76</v>
      </c>
      <c r="I372" s="80" t="s">
        <v>28</v>
      </c>
      <c r="J372" s="80" t="s">
        <v>28</v>
      </c>
      <c r="K372" s="80">
        <v>90.33</v>
      </c>
      <c r="L372" s="73">
        <f t="shared" si="86"/>
        <v>87.9</v>
      </c>
      <c r="M372" s="73">
        <f t="shared" si="87"/>
        <v>94.2</v>
      </c>
      <c r="N372" s="72" t="str">
        <f t="shared" si="88"/>
        <v>0418</v>
      </c>
      <c r="O372" s="74">
        <f t="shared" si="89"/>
        <v>6</v>
      </c>
      <c r="P372" s="72">
        <f t="shared" si="90"/>
        <v>0</v>
      </c>
      <c r="Q372" s="74">
        <f t="shared" si="91"/>
        <v>64</v>
      </c>
      <c r="R372" s="72" t="str">
        <f t="shared" si="92"/>
        <v/>
      </c>
      <c r="S372" s="72" t="str">
        <f t="shared" si="93"/>
        <v/>
      </c>
      <c r="AF372" s="18">
        <v>4757.0358910418499</v>
      </c>
      <c r="AG372" s="18">
        <v>30.552631578947398</v>
      </c>
      <c r="AI372" s="23">
        <f>'simulateur graphe PJ OQN'!$B$4</f>
        <v>1</v>
      </c>
      <c r="AJ372" s="24">
        <f t="shared" si="94"/>
        <v>94.2</v>
      </c>
      <c r="AK372" s="24">
        <f t="shared" si="95"/>
        <v>94.2</v>
      </c>
      <c r="AM372" t="str">
        <f t="shared" si="96"/>
        <v>ZONEBASSE</v>
      </c>
      <c r="AN372" t="str">
        <f t="shared" si="97"/>
        <v>HC</v>
      </c>
      <c r="AO372" s="20">
        <f t="shared" si="98"/>
        <v>94.2</v>
      </c>
      <c r="AP372" s="20">
        <f t="shared" si="99"/>
        <v>5880.76</v>
      </c>
      <c r="AQ372" s="20" t="str">
        <f t="shared" si="99"/>
        <v>.</v>
      </c>
      <c r="AR372" s="20" t="str">
        <f t="shared" si="99"/>
        <v>.</v>
      </c>
      <c r="AS372" s="20">
        <f t="shared" si="100"/>
        <v>-352.00999999999931</v>
      </c>
      <c r="AT372" s="20">
        <f t="shared" si="85"/>
        <v>-135.73999999999978</v>
      </c>
      <c r="AU372" s="20">
        <f t="shared" si="101"/>
        <v>5880.76</v>
      </c>
    </row>
    <row r="373" spans="1:47">
      <c r="A373" s="54">
        <v>374</v>
      </c>
      <c r="B373" s="54" t="s">
        <v>720</v>
      </c>
      <c r="C373" s="55" t="s">
        <v>721</v>
      </c>
      <c r="D373" s="79">
        <v>1</v>
      </c>
      <c r="E373" s="79">
        <v>1</v>
      </c>
      <c r="F373" s="80" t="s">
        <v>28</v>
      </c>
      <c r="G373" s="80" t="s">
        <v>28</v>
      </c>
      <c r="H373" s="80">
        <v>80.41</v>
      </c>
      <c r="I373" s="80" t="s">
        <v>28</v>
      </c>
      <c r="J373" s="80" t="s">
        <v>28</v>
      </c>
      <c r="K373" s="80" t="s">
        <v>28</v>
      </c>
      <c r="L373" s="73" t="str">
        <f t="shared" si="86"/>
        <v/>
      </c>
      <c r="M373" s="73" t="str">
        <f t="shared" si="87"/>
        <v/>
      </c>
      <c r="N373" s="72" t="str">
        <f t="shared" si="88"/>
        <v>0424</v>
      </c>
      <c r="O373" s="74">
        <f t="shared" si="89"/>
        <v>0</v>
      </c>
      <c r="P373" s="72">
        <f t="shared" si="90"/>
        <v>0</v>
      </c>
      <c r="Q373" s="74">
        <f t="shared" si="91"/>
        <v>1</v>
      </c>
      <c r="R373" s="72" t="str">
        <f t="shared" si="92"/>
        <v/>
      </c>
      <c r="S373" s="72" t="str">
        <f t="shared" si="93"/>
        <v/>
      </c>
      <c r="AF373" s="18">
        <v>6310.8459758110803</v>
      </c>
      <c r="AG373" s="18">
        <v>39.2222222222222</v>
      </c>
      <c r="AI373" s="23">
        <f>'simulateur graphe PJ OQN'!$B$4</f>
        <v>1</v>
      </c>
      <c r="AJ373" s="24">
        <f t="shared" si="94"/>
        <v>80.41</v>
      </c>
      <c r="AK373" s="24">
        <f t="shared" si="95"/>
        <v>80.41</v>
      </c>
      <c r="AM373" t="str">
        <f t="shared" si="96"/>
        <v>ZONEHAUTE</v>
      </c>
      <c r="AN373" t="str">
        <f t="shared" si="97"/>
        <v>HDJ</v>
      </c>
      <c r="AO373" s="20" t="e">
        <f t="shared" si="98"/>
        <v>#VALUE!</v>
      </c>
      <c r="AP373" s="20">
        <f t="shared" si="99"/>
        <v>80.41</v>
      </c>
      <c r="AQ373" s="20" t="str">
        <f t="shared" si="99"/>
        <v>.</v>
      </c>
      <c r="AR373" s="20" t="str">
        <f t="shared" si="99"/>
        <v>.</v>
      </c>
      <c r="AS373" s="20" t="e">
        <f t="shared" si="100"/>
        <v>#VALUE!</v>
      </c>
      <c r="AT373" s="20" t="e">
        <f t="shared" si="85"/>
        <v>#VALUE!</v>
      </c>
      <c r="AU373" s="20">
        <f t="shared" si="101"/>
        <v>80.41</v>
      </c>
    </row>
    <row r="374" spans="1:47" ht="33.75">
      <c r="A374" s="54">
        <v>375</v>
      </c>
      <c r="B374" s="54" t="s">
        <v>722</v>
      </c>
      <c r="C374" s="58" t="s">
        <v>723</v>
      </c>
      <c r="D374" s="79">
        <v>15</v>
      </c>
      <c r="E374" s="79">
        <v>35</v>
      </c>
      <c r="F374" s="80">
        <v>2041.15</v>
      </c>
      <c r="G374" s="80">
        <v>136.08000000000001</v>
      </c>
      <c r="H374" s="80">
        <v>2041.15</v>
      </c>
      <c r="I374" s="80">
        <v>2919.98</v>
      </c>
      <c r="J374" s="80">
        <v>3404.6</v>
      </c>
      <c r="K374" s="80">
        <v>96.32</v>
      </c>
      <c r="L374" s="73">
        <f t="shared" si="86"/>
        <v>99.06</v>
      </c>
      <c r="M374" s="73">
        <f t="shared" si="87"/>
        <v>136.05000000000001</v>
      </c>
      <c r="N374" s="72" t="str">
        <f t="shared" si="88"/>
        <v>0424</v>
      </c>
      <c r="O374" s="74">
        <f t="shared" si="89"/>
        <v>20</v>
      </c>
      <c r="P374" s="72">
        <f t="shared" si="90"/>
        <v>1</v>
      </c>
      <c r="Q374" s="74">
        <f t="shared" si="91"/>
        <v>15</v>
      </c>
      <c r="R374" s="72">
        <f t="shared" si="92"/>
        <v>22</v>
      </c>
      <c r="S374" s="72">
        <f t="shared" si="93"/>
        <v>29</v>
      </c>
      <c r="AF374" s="18">
        <v>6131.3784723284998</v>
      </c>
      <c r="AG374" s="18">
        <v>37.9791666666667</v>
      </c>
      <c r="AI374" s="23">
        <f>'simulateur graphe PJ OQN'!$B$4</f>
        <v>1</v>
      </c>
      <c r="AJ374" s="24">
        <f t="shared" si="94"/>
        <v>136.05000000000001</v>
      </c>
      <c r="AK374" s="24">
        <f t="shared" si="95"/>
        <v>136.05000000000001</v>
      </c>
      <c r="AM374" t="str">
        <f t="shared" si="96"/>
        <v>ZONEBASSE</v>
      </c>
      <c r="AN374" t="str">
        <f t="shared" si="97"/>
        <v>HC</v>
      </c>
      <c r="AO374" s="20">
        <f t="shared" si="98"/>
        <v>136.05000000000001</v>
      </c>
      <c r="AP374" s="20">
        <f t="shared" si="99"/>
        <v>2041.15</v>
      </c>
      <c r="AQ374" s="20">
        <f t="shared" si="99"/>
        <v>2919.98</v>
      </c>
      <c r="AR374" s="20">
        <f t="shared" si="99"/>
        <v>3404.6</v>
      </c>
      <c r="AS374" s="20">
        <f t="shared" si="100"/>
        <v>129.72000000000025</v>
      </c>
      <c r="AT374" s="20">
        <f t="shared" si="85"/>
        <v>-114.14000000000124</v>
      </c>
      <c r="AU374" s="20">
        <f t="shared" si="101"/>
        <v>2041.15</v>
      </c>
    </row>
    <row r="375" spans="1:47" ht="33.75">
      <c r="A375" s="54">
        <v>376</v>
      </c>
      <c r="B375" s="54" t="s">
        <v>724</v>
      </c>
      <c r="C375" s="58" t="s">
        <v>725</v>
      </c>
      <c r="D375" s="79">
        <v>22</v>
      </c>
      <c r="E375" s="79">
        <v>42</v>
      </c>
      <c r="F375" s="80">
        <v>2991.95</v>
      </c>
      <c r="G375" s="80">
        <v>135.83000000000001</v>
      </c>
      <c r="H375" s="80">
        <v>2991.95</v>
      </c>
      <c r="I375" s="80">
        <v>3572.14</v>
      </c>
      <c r="J375" s="80">
        <v>4341.88</v>
      </c>
      <c r="K375" s="80">
        <v>102.37</v>
      </c>
      <c r="L375" s="73">
        <f t="shared" si="86"/>
        <v>99.06</v>
      </c>
      <c r="M375" s="73">
        <f t="shared" si="87"/>
        <v>136.05000000000001</v>
      </c>
      <c r="N375" s="72" t="str">
        <f t="shared" si="88"/>
        <v>0424</v>
      </c>
      <c r="O375" s="74">
        <f t="shared" si="89"/>
        <v>20</v>
      </c>
      <c r="P375" s="72">
        <f t="shared" si="90"/>
        <v>1</v>
      </c>
      <c r="Q375" s="74">
        <f t="shared" si="91"/>
        <v>22</v>
      </c>
      <c r="R375" s="72">
        <f t="shared" si="92"/>
        <v>29</v>
      </c>
      <c r="S375" s="72">
        <f t="shared" si="93"/>
        <v>36</v>
      </c>
      <c r="AF375" s="18">
        <v>11651.623981492699</v>
      </c>
      <c r="AG375" s="18">
        <v>65.162790697674396</v>
      </c>
      <c r="AI375" s="23">
        <f>'simulateur graphe PJ OQN'!$B$4</f>
        <v>1</v>
      </c>
      <c r="AJ375" s="24">
        <f t="shared" si="94"/>
        <v>136.05000000000001</v>
      </c>
      <c r="AK375" s="24">
        <f t="shared" si="95"/>
        <v>136.05000000000001</v>
      </c>
      <c r="AM375" t="str">
        <f t="shared" si="96"/>
        <v>ZONEBASSE</v>
      </c>
      <c r="AN375" t="str">
        <f t="shared" si="97"/>
        <v>HC</v>
      </c>
      <c r="AO375" s="20">
        <f t="shared" si="98"/>
        <v>136.05000000000001</v>
      </c>
      <c r="AP375" s="20">
        <f t="shared" si="99"/>
        <v>2991.95</v>
      </c>
      <c r="AQ375" s="20">
        <f t="shared" si="99"/>
        <v>3572.14</v>
      </c>
      <c r="AR375" s="20">
        <f t="shared" si="99"/>
        <v>4341.88</v>
      </c>
      <c r="AS375" s="20">
        <f t="shared" si="100"/>
        <v>144.71000000000004</v>
      </c>
      <c r="AT375" s="20">
        <f t="shared" si="85"/>
        <v>439.29999999999927</v>
      </c>
      <c r="AU375" s="20">
        <f t="shared" si="101"/>
        <v>2991.95</v>
      </c>
    </row>
    <row r="376" spans="1:47" ht="45">
      <c r="A376" s="54">
        <v>377</v>
      </c>
      <c r="B376" s="54" t="s">
        <v>726</v>
      </c>
      <c r="C376" s="58" t="s">
        <v>727</v>
      </c>
      <c r="D376" s="79">
        <v>15</v>
      </c>
      <c r="E376" s="79">
        <v>35</v>
      </c>
      <c r="F376" s="80">
        <v>2284.86</v>
      </c>
      <c r="G376" s="80">
        <v>152.32</v>
      </c>
      <c r="H376" s="80">
        <v>2284.86</v>
      </c>
      <c r="I376" s="80">
        <v>2991.17</v>
      </c>
      <c r="J376" s="80">
        <v>3779.79</v>
      </c>
      <c r="K376" s="80">
        <v>102.56</v>
      </c>
      <c r="L376" s="73">
        <f t="shared" si="86"/>
        <v>99.06</v>
      </c>
      <c r="M376" s="73">
        <f t="shared" si="87"/>
        <v>136.05000000000001</v>
      </c>
      <c r="N376" s="72" t="str">
        <f t="shared" si="88"/>
        <v>0424</v>
      </c>
      <c r="O376" s="74">
        <f t="shared" si="89"/>
        <v>20</v>
      </c>
      <c r="P376" s="72">
        <f t="shared" si="90"/>
        <v>1</v>
      </c>
      <c r="Q376" s="74">
        <f t="shared" si="91"/>
        <v>15</v>
      </c>
      <c r="R376" s="72">
        <f t="shared" si="92"/>
        <v>22</v>
      </c>
      <c r="S376" s="72">
        <f t="shared" si="93"/>
        <v>29</v>
      </c>
      <c r="AF376" s="18">
        <v>258.61455235602301</v>
      </c>
      <c r="AG376" s="18" t="s">
        <v>28</v>
      </c>
      <c r="AI376" s="23">
        <f>'simulateur graphe PJ OQN'!$B$4</f>
        <v>1</v>
      </c>
      <c r="AJ376" s="24">
        <f t="shared" si="94"/>
        <v>136.05000000000001</v>
      </c>
      <c r="AK376" s="24">
        <f t="shared" si="95"/>
        <v>136.05000000000001</v>
      </c>
      <c r="AM376" t="str">
        <f t="shared" si="96"/>
        <v>ZONEBASSE</v>
      </c>
      <c r="AN376" t="str">
        <f t="shared" si="97"/>
        <v>HC</v>
      </c>
      <c r="AO376" s="20">
        <f t="shared" si="98"/>
        <v>136.05000000000001</v>
      </c>
      <c r="AP376" s="20">
        <f t="shared" si="99"/>
        <v>2284.86</v>
      </c>
      <c r="AQ376" s="20">
        <f t="shared" si="99"/>
        <v>2991.17</v>
      </c>
      <c r="AR376" s="20">
        <f t="shared" si="99"/>
        <v>3779.79</v>
      </c>
      <c r="AS376" s="20">
        <f t="shared" si="100"/>
        <v>292.75</v>
      </c>
      <c r="AT376" s="20">
        <f t="shared" si="85"/>
        <v>604.25</v>
      </c>
      <c r="AU376" s="20">
        <f t="shared" si="101"/>
        <v>2284.86</v>
      </c>
    </row>
    <row r="377" spans="1:47" ht="45">
      <c r="A377" s="54">
        <v>378</v>
      </c>
      <c r="B377" s="54" t="s">
        <v>728</v>
      </c>
      <c r="C377" s="58" t="s">
        <v>729</v>
      </c>
      <c r="D377" s="79">
        <v>50</v>
      </c>
      <c r="E377" s="79">
        <v>56</v>
      </c>
      <c r="F377" s="80">
        <v>6213.64</v>
      </c>
      <c r="G377" s="80">
        <v>112.25</v>
      </c>
      <c r="H377" s="80">
        <v>6213.64</v>
      </c>
      <c r="I377" s="80" t="s">
        <v>28</v>
      </c>
      <c r="J377" s="80" t="s">
        <v>28</v>
      </c>
      <c r="K377" s="80">
        <v>114.36</v>
      </c>
      <c r="L377" s="73">
        <f t="shared" si="86"/>
        <v>99.06</v>
      </c>
      <c r="M377" s="73">
        <f t="shared" si="87"/>
        <v>136.05000000000001</v>
      </c>
      <c r="N377" s="72" t="str">
        <f t="shared" si="88"/>
        <v>0424</v>
      </c>
      <c r="O377" s="74">
        <f t="shared" si="89"/>
        <v>6</v>
      </c>
      <c r="P377" s="72">
        <f t="shared" si="90"/>
        <v>0</v>
      </c>
      <c r="Q377" s="74">
        <f t="shared" si="91"/>
        <v>50</v>
      </c>
      <c r="R377" s="72" t="str">
        <f t="shared" si="92"/>
        <v/>
      </c>
      <c r="S377" s="72" t="str">
        <f t="shared" si="93"/>
        <v/>
      </c>
      <c r="AF377" s="18">
        <v>4638.3889241119596</v>
      </c>
      <c r="AG377" s="18">
        <v>29.076923076923102</v>
      </c>
      <c r="AI377" s="23">
        <f>'simulateur graphe PJ OQN'!$B$4</f>
        <v>1</v>
      </c>
      <c r="AJ377" s="24">
        <f t="shared" si="94"/>
        <v>136.05000000000001</v>
      </c>
      <c r="AK377" s="24">
        <f t="shared" si="95"/>
        <v>136.05000000000001</v>
      </c>
      <c r="AM377" t="str">
        <f t="shared" si="96"/>
        <v>ZONEBASSE</v>
      </c>
      <c r="AN377" t="str">
        <f t="shared" si="97"/>
        <v>HC</v>
      </c>
      <c r="AO377" s="20">
        <f t="shared" si="98"/>
        <v>136.05000000000001</v>
      </c>
      <c r="AP377" s="20">
        <f t="shared" si="99"/>
        <v>6213.64</v>
      </c>
      <c r="AQ377" s="20" t="str">
        <f t="shared" si="99"/>
        <v>.</v>
      </c>
      <c r="AR377" s="20" t="str">
        <f t="shared" si="99"/>
        <v>.</v>
      </c>
      <c r="AS377" s="20">
        <f t="shared" si="100"/>
        <v>-76.159999999999854</v>
      </c>
      <c r="AT377" s="20">
        <f t="shared" si="85"/>
        <v>1285.5400000000009</v>
      </c>
      <c r="AU377" s="20">
        <f t="shared" si="101"/>
        <v>6213.64</v>
      </c>
    </row>
    <row r="378" spans="1:47" ht="33.75">
      <c r="A378" s="54">
        <v>379</v>
      </c>
      <c r="B378" s="54" t="s">
        <v>730</v>
      </c>
      <c r="C378" s="58" t="s">
        <v>731</v>
      </c>
      <c r="D378" s="79">
        <v>22</v>
      </c>
      <c r="E378" s="79">
        <v>28</v>
      </c>
      <c r="F378" s="80">
        <v>2220.3200000000002</v>
      </c>
      <c r="G378" s="80">
        <v>100.92</v>
      </c>
      <c r="H378" s="80">
        <v>2220.3200000000002</v>
      </c>
      <c r="I378" s="80" t="s">
        <v>28</v>
      </c>
      <c r="J378" s="80" t="s">
        <v>28</v>
      </c>
      <c r="K378" s="80">
        <v>90.08</v>
      </c>
      <c r="L378" s="73">
        <f t="shared" si="86"/>
        <v>105.43</v>
      </c>
      <c r="M378" s="73">
        <f t="shared" si="87"/>
        <v>136.05000000000001</v>
      </c>
      <c r="N378" s="72" t="str">
        <f t="shared" si="88"/>
        <v>0424</v>
      </c>
      <c r="O378" s="74">
        <f t="shared" si="89"/>
        <v>6</v>
      </c>
      <c r="P378" s="72">
        <f t="shared" si="90"/>
        <v>0</v>
      </c>
      <c r="Q378" s="74">
        <f t="shared" si="91"/>
        <v>22</v>
      </c>
      <c r="R378" s="72" t="str">
        <f t="shared" si="92"/>
        <v/>
      </c>
      <c r="S378" s="72" t="str">
        <f t="shared" si="93"/>
        <v/>
      </c>
      <c r="AF378" s="18">
        <v>5623.5488676843797</v>
      </c>
      <c r="AG378" s="18">
        <v>32.6533333333333</v>
      </c>
      <c r="AI378" s="23">
        <f>'simulateur graphe PJ OQN'!$B$4</f>
        <v>1</v>
      </c>
      <c r="AJ378" s="24">
        <f t="shared" si="94"/>
        <v>136.05000000000001</v>
      </c>
      <c r="AK378" s="24">
        <f t="shared" si="95"/>
        <v>136.05000000000001</v>
      </c>
      <c r="AM378" t="str">
        <f t="shared" si="96"/>
        <v>ZONEBASSE</v>
      </c>
      <c r="AN378" t="str">
        <f t="shared" si="97"/>
        <v>HC</v>
      </c>
      <c r="AO378" s="20">
        <f t="shared" si="98"/>
        <v>136.05000000000001</v>
      </c>
      <c r="AP378" s="20">
        <f t="shared" si="99"/>
        <v>2220.3200000000002</v>
      </c>
      <c r="AQ378" s="20" t="str">
        <f t="shared" si="99"/>
        <v>.</v>
      </c>
      <c r="AR378" s="20" t="str">
        <f t="shared" si="99"/>
        <v>.</v>
      </c>
      <c r="AS378" s="20">
        <f t="shared" si="100"/>
        <v>-211.83999999999969</v>
      </c>
      <c r="AT378" s="20">
        <f t="shared" si="85"/>
        <v>-1577.9899999999998</v>
      </c>
      <c r="AU378" s="20">
        <f t="shared" si="101"/>
        <v>2220.3200000000002</v>
      </c>
    </row>
    <row r="379" spans="1:47" ht="33.75">
      <c r="A379" s="54">
        <v>380</v>
      </c>
      <c r="B379" s="54" t="s">
        <v>732</v>
      </c>
      <c r="C379" s="58" t="s">
        <v>733</v>
      </c>
      <c r="D379" s="79">
        <v>29</v>
      </c>
      <c r="E379" s="79">
        <v>35</v>
      </c>
      <c r="F379" s="80">
        <v>3202.87</v>
      </c>
      <c r="G379" s="80">
        <v>110.44</v>
      </c>
      <c r="H379" s="80">
        <v>3202.87</v>
      </c>
      <c r="I379" s="80" t="s">
        <v>28</v>
      </c>
      <c r="J379" s="80" t="s">
        <v>28</v>
      </c>
      <c r="K379" s="80">
        <v>99.06</v>
      </c>
      <c r="L379" s="73">
        <f t="shared" si="86"/>
        <v>105.43</v>
      </c>
      <c r="M379" s="73">
        <f t="shared" si="87"/>
        <v>136.05000000000001</v>
      </c>
      <c r="N379" s="72" t="str">
        <f t="shared" si="88"/>
        <v>0424</v>
      </c>
      <c r="O379" s="74">
        <f t="shared" si="89"/>
        <v>6</v>
      </c>
      <c r="P379" s="72">
        <f t="shared" si="90"/>
        <v>0</v>
      </c>
      <c r="Q379" s="74">
        <f t="shared" si="91"/>
        <v>29</v>
      </c>
      <c r="R379" s="72" t="str">
        <f t="shared" si="92"/>
        <v/>
      </c>
      <c r="S379" s="72" t="str">
        <f t="shared" si="93"/>
        <v/>
      </c>
      <c r="AF379" s="18">
        <v>6660.2196482234303</v>
      </c>
      <c r="AG379" s="18">
        <v>36.556521739130403</v>
      </c>
      <c r="AI379" s="23">
        <f>'simulateur graphe PJ OQN'!$B$4</f>
        <v>1</v>
      </c>
      <c r="AJ379" s="24">
        <f t="shared" si="94"/>
        <v>136.05000000000001</v>
      </c>
      <c r="AK379" s="24">
        <f t="shared" si="95"/>
        <v>136.05000000000001</v>
      </c>
      <c r="AM379" t="str">
        <f t="shared" si="96"/>
        <v>ZONEBASSE</v>
      </c>
      <c r="AN379" t="str">
        <f t="shared" si="97"/>
        <v>HC</v>
      </c>
      <c r="AO379" s="20">
        <f t="shared" si="98"/>
        <v>136.05000000000001</v>
      </c>
      <c r="AP379" s="20">
        <f t="shared" si="99"/>
        <v>3202.87</v>
      </c>
      <c r="AQ379" s="20" t="str">
        <f t="shared" si="99"/>
        <v>.</v>
      </c>
      <c r="AR379" s="20" t="str">
        <f t="shared" si="99"/>
        <v>.</v>
      </c>
      <c r="AS379" s="20">
        <f t="shared" si="100"/>
        <v>-165.17000000000007</v>
      </c>
      <c r="AT379" s="20">
        <f t="shared" ref="AT379:AT442" si="102">IF(P379=1,J379+(90-E379)*K379,H379+(90-E379)*K379)+(AI379-90)*L379</f>
        <v>-732.10000000000036</v>
      </c>
      <c r="AU379" s="20">
        <f t="shared" si="101"/>
        <v>3202.87</v>
      </c>
    </row>
    <row r="380" spans="1:47" ht="45">
      <c r="A380" s="54">
        <v>381</v>
      </c>
      <c r="B380" s="54" t="s">
        <v>734</v>
      </c>
      <c r="C380" s="58" t="s">
        <v>735</v>
      </c>
      <c r="D380" s="79">
        <v>22</v>
      </c>
      <c r="E380" s="79">
        <v>28</v>
      </c>
      <c r="F380" s="80">
        <v>2777.46</v>
      </c>
      <c r="G380" s="80">
        <v>126.25</v>
      </c>
      <c r="H380" s="80">
        <v>2777.46</v>
      </c>
      <c r="I380" s="80" t="s">
        <v>28</v>
      </c>
      <c r="J380" s="80" t="s">
        <v>28</v>
      </c>
      <c r="K380" s="80">
        <v>109.07</v>
      </c>
      <c r="L380" s="73">
        <f t="shared" si="86"/>
        <v>105.43</v>
      </c>
      <c r="M380" s="73">
        <f t="shared" si="87"/>
        <v>136.05000000000001</v>
      </c>
      <c r="N380" s="72" t="str">
        <f t="shared" si="88"/>
        <v>0424</v>
      </c>
      <c r="O380" s="74">
        <f t="shared" si="89"/>
        <v>6</v>
      </c>
      <c r="P380" s="72">
        <f t="shared" si="90"/>
        <v>0</v>
      </c>
      <c r="Q380" s="74">
        <f t="shared" si="91"/>
        <v>22</v>
      </c>
      <c r="R380" s="72" t="str">
        <f t="shared" si="92"/>
        <v/>
      </c>
      <c r="S380" s="72" t="str">
        <f t="shared" si="93"/>
        <v/>
      </c>
      <c r="AF380" s="18">
        <v>8770.0207660695705</v>
      </c>
      <c r="AG380" s="18">
        <v>46.066666666666698</v>
      </c>
      <c r="AI380" s="23">
        <f>'simulateur graphe PJ OQN'!$B$4</f>
        <v>1</v>
      </c>
      <c r="AJ380" s="24">
        <f t="shared" si="94"/>
        <v>136.05000000000001</v>
      </c>
      <c r="AK380" s="24">
        <f t="shared" si="95"/>
        <v>136.05000000000001</v>
      </c>
      <c r="AM380" t="str">
        <f t="shared" si="96"/>
        <v>ZONEBASSE</v>
      </c>
      <c r="AN380" t="str">
        <f t="shared" si="97"/>
        <v>HC</v>
      </c>
      <c r="AO380" s="20">
        <f t="shared" si="98"/>
        <v>136.05000000000001</v>
      </c>
      <c r="AP380" s="20">
        <f t="shared" si="99"/>
        <v>2777.46</v>
      </c>
      <c r="AQ380" s="20" t="str">
        <f t="shared" si="99"/>
        <v>.</v>
      </c>
      <c r="AR380" s="20" t="str">
        <f t="shared" si="99"/>
        <v>.</v>
      </c>
      <c r="AS380" s="20">
        <f t="shared" si="100"/>
        <v>-167.42999999999984</v>
      </c>
      <c r="AT380" s="20">
        <f t="shared" si="102"/>
        <v>156.52999999999884</v>
      </c>
      <c r="AU380" s="20">
        <f t="shared" si="101"/>
        <v>2777.46</v>
      </c>
    </row>
    <row r="381" spans="1:47" ht="45">
      <c r="A381" s="54">
        <v>382</v>
      </c>
      <c r="B381" s="54" t="s">
        <v>736</v>
      </c>
      <c r="C381" s="58" t="s">
        <v>737</v>
      </c>
      <c r="D381" s="79">
        <v>50</v>
      </c>
      <c r="E381" s="79">
        <v>56</v>
      </c>
      <c r="F381" s="80">
        <v>5973.51</v>
      </c>
      <c r="G381" s="80">
        <v>114.14</v>
      </c>
      <c r="H381" s="80">
        <v>5973.51</v>
      </c>
      <c r="I381" s="80" t="s">
        <v>28</v>
      </c>
      <c r="J381" s="80" t="s">
        <v>28</v>
      </c>
      <c r="K381" s="80">
        <v>112.71</v>
      </c>
      <c r="L381" s="73">
        <f t="shared" si="86"/>
        <v>105.43</v>
      </c>
      <c r="M381" s="73">
        <f t="shared" si="87"/>
        <v>136.05000000000001</v>
      </c>
      <c r="N381" s="72" t="str">
        <f t="shared" si="88"/>
        <v>0424</v>
      </c>
      <c r="O381" s="74">
        <f t="shared" si="89"/>
        <v>6</v>
      </c>
      <c r="P381" s="72">
        <f t="shared" si="90"/>
        <v>0</v>
      </c>
      <c r="Q381" s="74">
        <f t="shared" si="91"/>
        <v>50</v>
      </c>
      <c r="R381" s="72" t="str">
        <f t="shared" si="92"/>
        <v/>
      </c>
      <c r="S381" s="72" t="str">
        <f t="shared" si="93"/>
        <v/>
      </c>
      <c r="AF381" s="18">
        <v>3620.8790242904702</v>
      </c>
      <c r="AG381" s="18">
        <v>27.080645161290299</v>
      </c>
      <c r="AI381" s="23">
        <f>'simulateur graphe PJ OQN'!$B$4</f>
        <v>1</v>
      </c>
      <c r="AJ381" s="24">
        <f t="shared" si="94"/>
        <v>136.05000000000001</v>
      </c>
      <c r="AK381" s="24">
        <f t="shared" si="95"/>
        <v>136.05000000000001</v>
      </c>
      <c r="AM381" t="str">
        <f t="shared" si="96"/>
        <v>ZONEBASSE</v>
      </c>
      <c r="AN381" t="str">
        <f t="shared" si="97"/>
        <v>HC</v>
      </c>
      <c r="AO381" s="20">
        <f t="shared" si="98"/>
        <v>136.05000000000001</v>
      </c>
      <c r="AP381" s="20">
        <f t="shared" si="99"/>
        <v>5973.51</v>
      </c>
      <c r="AQ381" s="20" t="str">
        <f t="shared" si="99"/>
        <v>.</v>
      </c>
      <c r="AR381" s="20" t="str">
        <f t="shared" si="99"/>
        <v>.</v>
      </c>
      <c r="AS381" s="20">
        <f t="shared" si="100"/>
        <v>-225.53999999999905</v>
      </c>
      <c r="AT381" s="20">
        <f t="shared" si="102"/>
        <v>422.3799999999992</v>
      </c>
      <c r="AU381" s="20">
        <f t="shared" si="101"/>
        <v>5973.51</v>
      </c>
    </row>
    <row r="382" spans="1:47" ht="33.75">
      <c r="A382" s="54">
        <v>383</v>
      </c>
      <c r="B382" s="54" t="s">
        <v>738</v>
      </c>
      <c r="C382" s="58" t="s">
        <v>739</v>
      </c>
      <c r="D382" s="79">
        <v>22</v>
      </c>
      <c r="E382" s="79">
        <v>28</v>
      </c>
      <c r="F382" s="80">
        <v>2516.96</v>
      </c>
      <c r="G382" s="80">
        <v>114.41</v>
      </c>
      <c r="H382" s="80">
        <v>2516.96</v>
      </c>
      <c r="I382" s="80" t="s">
        <v>28</v>
      </c>
      <c r="J382" s="80" t="s">
        <v>28</v>
      </c>
      <c r="K382" s="80">
        <v>95.88</v>
      </c>
      <c r="L382" s="73">
        <f t="shared" si="86"/>
        <v>102.65</v>
      </c>
      <c r="M382" s="73">
        <f t="shared" si="87"/>
        <v>136.05000000000001</v>
      </c>
      <c r="N382" s="72" t="str">
        <f t="shared" si="88"/>
        <v>0424</v>
      </c>
      <c r="O382" s="74">
        <f t="shared" si="89"/>
        <v>6</v>
      </c>
      <c r="P382" s="72">
        <f t="shared" si="90"/>
        <v>0</v>
      </c>
      <c r="Q382" s="74">
        <f t="shared" si="91"/>
        <v>22</v>
      </c>
      <c r="R382" s="72" t="str">
        <f t="shared" si="92"/>
        <v/>
      </c>
      <c r="S382" s="72" t="str">
        <f t="shared" si="93"/>
        <v/>
      </c>
      <c r="AF382" s="18">
        <v>6545.3927085335099</v>
      </c>
      <c r="AG382" s="18">
        <v>44.371428571428602</v>
      </c>
      <c r="AI382" s="23">
        <f>'simulateur graphe PJ OQN'!$B$4</f>
        <v>1</v>
      </c>
      <c r="AJ382" s="24">
        <f t="shared" si="94"/>
        <v>136.05000000000001</v>
      </c>
      <c r="AK382" s="24">
        <f t="shared" si="95"/>
        <v>136.05000000000001</v>
      </c>
      <c r="AM382" t="str">
        <f t="shared" si="96"/>
        <v>ZONEBASSE</v>
      </c>
      <c r="AN382" t="str">
        <f t="shared" si="97"/>
        <v>HC</v>
      </c>
      <c r="AO382" s="20">
        <f t="shared" si="98"/>
        <v>136.05000000000001</v>
      </c>
      <c r="AP382" s="20">
        <f t="shared" si="99"/>
        <v>2516.96</v>
      </c>
      <c r="AQ382" s="20" t="str">
        <f t="shared" si="99"/>
        <v>.</v>
      </c>
      <c r="AR382" s="20" t="str">
        <f t="shared" si="99"/>
        <v>.</v>
      </c>
      <c r="AS382" s="20">
        <f t="shared" si="100"/>
        <v>-71.799999999999727</v>
      </c>
      <c r="AT382" s="20">
        <f t="shared" si="102"/>
        <v>-674.32999999999993</v>
      </c>
      <c r="AU382" s="20">
        <f t="shared" si="101"/>
        <v>2516.96</v>
      </c>
    </row>
    <row r="383" spans="1:47" ht="33.75">
      <c r="A383" s="54">
        <v>384</v>
      </c>
      <c r="B383" s="54" t="s">
        <v>740</v>
      </c>
      <c r="C383" s="58" t="s">
        <v>741</v>
      </c>
      <c r="D383" s="79">
        <v>36</v>
      </c>
      <c r="E383" s="79">
        <v>42</v>
      </c>
      <c r="F383" s="80">
        <v>3559.29</v>
      </c>
      <c r="G383" s="80">
        <v>74.45</v>
      </c>
      <c r="H383" s="80">
        <v>3559.29</v>
      </c>
      <c r="I383" s="80" t="s">
        <v>28</v>
      </c>
      <c r="J383" s="80" t="s">
        <v>28</v>
      </c>
      <c r="K383" s="80">
        <v>95.88</v>
      </c>
      <c r="L383" s="73">
        <f t="shared" si="86"/>
        <v>102.65</v>
      </c>
      <c r="M383" s="73">
        <f t="shared" si="87"/>
        <v>136.05000000000001</v>
      </c>
      <c r="N383" s="72" t="str">
        <f t="shared" si="88"/>
        <v>0424</v>
      </c>
      <c r="O383" s="74">
        <f t="shared" si="89"/>
        <v>6</v>
      </c>
      <c r="P383" s="72">
        <f t="shared" si="90"/>
        <v>0</v>
      </c>
      <c r="Q383" s="74">
        <f t="shared" si="91"/>
        <v>36</v>
      </c>
      <c r="R383" s="72" t="str">
        <f t="shared" si="92"/>
        <v/>
      </c>
      <c r="S383" s="72" t="str">
        <f t="shared" si="93"/>
        <v/>
      </c>
      <c r="AF383" s="18">
        <v>5782.5203026658501</v>
      </c>
      <c r="AG383" s="18">
        <v>35.745019920318697</v>
      </c>
      <c r="AI383" s="23">
        <f>'simulateur graphe PJ OQN'!$B$4</f>
        <v>1</v>
      </c>
      <c r="AJ383" s="24">
        <f t="shared" si="94"/>
        <v>136.05000000000001</v>
      </c>
      <c r="AK383" s="24">
        <f t="shared" si="95"/>
        <v>136.05000000000001</v>
      </c>
      <c r="AM383" t="str">
        <f t="shared" si="96"/>
        <v>ZONEBASSE</v>
      </c>
      <c r="AN383" t="str">
        <f t="shared" si="97"/>
        <v>HC</v>
      </c>
      <c r="AO383" s="20">
        <f t="shared" si="98"/>
        <v>136.05000000000001</v>
      </c>
      <c r="AP383" s="20">
        <f t="shared" si="99"/>
        <v>3559.29</v>
      </c>
      <c r="AQ383" s="20" t="str">
        <f t="shared" si="99"/>
        <v>.</v>
      </c>
      <c r="AR383" s="20" t="str">
        <f t="shared" si="99"/>
        <v>.</v>
      </c>
      <c r="AS383" s="20">
        <f t="shared" si="100"/>
        <v>-371.78999999999996</v>
      </c>
      <c r="AT383" s="20">
        <f t="shared" si="102"/>
        <v>-974.32000000000062</v>
      </c>
      <c r="AU383" s="20">
        <f t="shared" si="101"/>
        <v>3559.29</v>
      </c>
    </row>
    <row r="384" spans="1:47" ht="45">
      <c r="A384" s="54">
        <v>385</v>
      </c>
      <c r="B384" s="54" t="s">
        <v>742</v>
      </c>
      <c r="C384" s="58" t="s">
        <v>743</v>
      </c>
      <c r="D384" s="79">
        <v>22</v>
      </c>
      <c r="E384" s="79">
        <v>28</v>
      </c>
      <c r="F384" s="80">
        <v>2560.56</v>
      </c>
      <c r="G384" s="80">
        <v>116.39</v>
      </c>
      <c r="H384" s="80">
        <v>2560.56</v>
      </c>
      <c r="I384" s="80" t="s">
        <v>28</v>
      </c>
      <c r="J384" s="80" t="s">
        <v>28</v>
      </c>
      <c r="K384" s="80">
        <v>103.87</v>
      </c>
      <c r="L384" s="73">
        <f t="shared" si="86"/>
        <v>102.65</v>
      </c>
      <c r="M384" s="73">
        <f t="shared" si="87"/>
        <v>136.05000000000001</v>
      </c>
      <c r="N384" s="72" t="str">
        <f t="shared" si="88"/>
        <v>0424</v>
      </c>
      <c r="O384" s="74">
        <f t="shared" si="89"/>
        <v>6</v>
      </c>
      <c r="P384" s="72">
        <f t="shared" si="90"/>
        <v>0</v>
      </c>
      <c r="Q384" s="74">
        <f t="shared" si="91"/>
        <v>22</v>
      </c>
      <c r="R384" s="72" t="str">
        <f t="shared" si="92"/>
        <v/>
      </c>
      <c r="S384" s="72" t="str">
        <f t="shared" si="93"/>
        <v/>
      </c>
      <c r="AF384" s="18">
        <v>7934.8963874409701</v>
      </c>
      <c r="AG384" s="18">
        <v>45.956521739130402</v>
      </c>
      <c r="AI384" s="23">
        <f>'simulateur graphe PJ OQN'!$B$4</f>
        <v>1</v>
      </c>
      <c r="AJ384" s="24">
        <f t="shared" si="94"/>
        <v>136.05000000000001</v>
      </c>
      <c r="AK384" s="24">
        <f t="shared" si="95"/>
        <v>136.05000000000001</v>
      </c>
      <c r="AM384" t="str">
        <f t="shared" si="96"/>
        <v>ZONEBASSE</v>
      </c>
      <c r="AN384" t="str">
        <f t="shared" si="97"/>
        <v>HC</v>
      </c>
      <c r="AO384" s="20">
        <f t="shared" si="98"/>
        <v>136.05000000000001</v>
      </c>
      <c r="AP384" s="20">
        <f t="shared" si="99"/>
        <v>2560.56</v>
      </c>
      <c r="AQ384" s="20" t="str">
        <f t="shared" si="99"/>
        <v>.</v>
      </c>
      <c r="AR384" s="20" t="str">
        <f t="shared" si="99"/>
        <v>.</v>
      </c>
      <c r="AS384" s="20">
        <f t="shared" si="100"/>
        <v>-243.93000000000029</v>
      </c>
      <c r="AT384" s="20">
        <f t="shared" si="102"/>
        <v>-135.35000000000036</v>
      </c>
      <c r="AU384" s="20">
        <f t="shared" si="101"/>
        <v>2560.56</v>
      </c>
    </row>
    <row r="385" spans="1:47" ht="45">
      <c r="A385" s="54">
        <v>386</v>
      </c>
      <c r="B385" s="54" t="s">
        <v>744</v>
      </c>
      <c r="C385" s="58" t="s">
        <v>745</v>
      </c>
      <c r="D385" s="79">
        <v>50</v>
      </c>
      <c r="E385" s="79">
        <v>56</v>
      </c>
      <c r="F385" s="80">
        <v>5174.68</v>
      </c>
      <c r="G385" s="80">
        <v>93.36</v>
      </c>
      <c r="H385" s="80">
        <v>5174.68</v>
      </c>
      <c r="I385" s="80" t="s">
        <v>28</v>
      </c>
      <c r="J385" s="80" t="s">
        <v>28</v>
      </c>
      <c r="K385" s="80">
        <v>103.87</v>
      </c>
      <c r="L385" s="73">
        <f t="shared" si="86"/>
        <v>102.65</v>
      </c>
      <c r="M385" s="73">
        <f t="shared" si="87"/>
        <v>136.05000000000001</v>
      </c>
      <c r="N385" s="72" t="str">
        <f t="shared" si="88"/>
        <v>0424</v>
      </c>
      <c r="O385" s="74">
        <f t="shared" si="89"/>
        <v>6</v>
      </c>
      <c r="P385" s="72">
        <f t="shared" si="90"/>
        <v>0</v>
      </c>
      <c r="Q385" s="74">
        <f t="shared" si="91"/>
        <v>50</v>
      </c>
      <c r="R385" s="72" t="str">
        <f t="shared" si="92"/>
        <v/>
      </c>
      <c r="S385" s="72" t="str">
        <f t="shared" si="93"/>
        <v/>
      </c>
      <c r="AF385" s="18">
        <v>2651.2749430962599</v>
      </c>
      <c r="AG385" s="18">
        <v>13.3203883495146</v>
      </c>
      <c r="AI385" s="23">
        <f>'simulateur graphe PJ OQN'!$B$4</f>
        <v>1</v>
      </c>
      <c r="AJ385" s="24">
        <f t="shared" si="94"/>
        <v>136.05000000000001</v>
      </c>
      <c r="AK385" s="24">
        <f t="shared" si="95"/>
        <v>136.05000000000001</v>
      </c>
      <c r="AM385" t="str">
        <f t="shared" si="96"/>
        <v>ZONEBASSE</v>
      </c>
      <c r="AN385" t="str">
        <f t="shared" si="97"/>
        <v>HC</v>
      </c>
      <c r="AO385" s="20">
        <f t="shared" si="98"/>
        <v>136.05000000000001</v>
      </c>
      <c r="AP385" s="20">
        <f t="shared" si="99"/>
        <v>5174.68</v>
      </c>
      <c r="AQ385" s="20" t="str">
        <f t="shared" si="99"/>
        <v>.</v>
      </c>
      <c r="AR385" s="20" t="str">
        <f t="shared" si="99"/>
        <v>.</v>
      </c>
      <c r="AS385" s="20">
        <f t="shared" si="100"/>
        <v>-538.17000000000007</v>
      </c>
      <c r="AT385" s="20">
        <f t="shared" si="102"/>
        <v>-429.59000000000015</v>
      </c>
      <c r="AU385" s="20">
        <f t="shared" si="101"/>
        <v>5174.68</v>
      </c>
    </row>
    <row r="386" spans="1:47">
      <c r="A386" s="54">
        <v>387</v>
      </c>
      <c r="B386" s="54" t="s">
        <v>746</v>
      </c>
      <c r="C386" s="55" t="s">
        <v>747</v>
      </c>
      <c r="D386" s="79">
        <v>1</v>
      </c>
      <c r="E386" s="79">
        <v>1</v>
      </c>
      <c r="F386" s="80" t="s">
        <v>28</v>
      </c>
      <c r="G386" s="80" t="s">
        <v>28</v>
      </c>
      <c r="H386" s="80">
        <v>82.73</v>
      </c>
      <c r="I386" s="80" t="s">
        <v>28</v>
      </c>
      <c r="J386" s="80" t="s">
        <v>28</v>
      </c>
      <c r="K386" s="80" t="s">
        <v>28</v>
      </c>
      <c r="L386" s="73" t="str">
        <f t="shared" si="86"/>
        <v/>
      </c>
      <c r="M386" s="73" t="str">
        <f t="shared" si="87"/>
        <v/>
      </c>
      <c r="N386" s="72" t="str">
        <f t="shared" si="88"/>
        <v>0503</v>
      </c>
      <c r="O386" s="74">
        <f t="shared" si="89"/>
        <v>0</v>
      </c>
      <c r="P386" s="72">
        <f t="shared" si="90"/>
        <v>0</v>
      </c>
      <c r="Q386" s="74">
        <f t="shared" si="91"/>
        <v>1</v>
      </c>
      <c r="R386" s="72" t="str">
        <f t="shared" si="92"/>
        <v/>
      </c>
      <c r="S386" s="72" t="str">
        <f t="shared" si="93"/>
        <v/>
      </c>
      <c r="AF386" s="18">
        <v>8127.0402383689798</v>
      </c>
      <c r="AG386" s="18">
        <v>35.799999999999997</v>
      </c>
      <c r="AI386" s="23">
        <f>'simulateur graphe PJ OQN'!$B$4</f>
        <v>1</v>
      </c>
      <c r="AJ386" s="24">
        <f t="shared" si="94"/>
        <v>82.73</v>
      </c>
      <c r="AK386" s="24">
        <f t="shared" si="95"/>
        <v>82.73</v>
      </c>
      <c r="AM386" t="str">
        <f t="shared" si="96"/>
        <v>ZONEHAUTE</v>
      </c>
      <c r="AN386" t="str">
        <f t="shared" si="97"/>
        <v>HDJ</v>
      </c>
      <c r="AO386" s="20" t="e">
        <f t="shared" si="98"/>
        <v>#VALUE!</v>
      </c>
      <c r="AP386" s="20">
        <f t="shared" si="99"/>
        <v>82.73</v>
      </c>
      <c r="AQ386" s="20" t="str">
        <f t="shared" si="99"/>
        <v>.</v>
      </c>
      <c r="AR386" s="20" t="str">
        <f t="shared" si="99"/>
        <v>.</v>
      </c>
      <c r="AS386" s="20" t="e">
        <f t="shared" si="100"/>
        <v>#VALUE!</v>
      </c>
      <c r="AT386" s="20" t="e">
        <f t="shared" si="102"/>
        <v>#VALUE!</v>
      </c>
      <c r="AU386" s="20">
        <f t="shared" si="101"/>
        <v>82.73</v>
      </c>
    </row>
    <row r="387" spans="1:47">
      <c r="A387" s="54">
        <v>388</v>
      </c>
      <c r="B387" s="54" t="s">
        <v>748</v>
      </c>
      <c r="C387" s="55" t="s">
        <v>749</v>
      </c>
      <c r="D387" s="79">
        <v>1</v>
      </c>
      <c r="E387" s="79">
        <v>1</v>
      </c>
      <c r="F387" s="80" t="s">
        <v>28</v>
      </c>
      <c r="G387" s="80" t="s">
        <v>28</v>
      </c>
      <c r="H387" s="80">
        <v>58.47</v>
      </c>
      <c r="I387" s="80" t="s">
        <v>28</v>
      </c>
      <c r="J387" s="80" t="s">
        <v>28</v>
      </c>
      <c r="K387" s="80" t="s">
        <v>28</v>
      </c>
      <c r="L387" s="73" t="str">
        <f t="shared" si="86"/>
        <v/>
      </c>
      <c r="M387" s="73" t="str">
        <f t="shared" si="87"/>
        <v/>
      </c>
      <c r="N387" s="72" t="str">
        <f t="shared" si="88"/>
        <v>0503</v>
      </c>
      <c r="O387" s="74">
        <f t="shared" si="89"/>
        <v>0</v>
      </c>
      <c r="P387" s="72">
        <f t="shared" si="90"/>
        <v>0</v>
      </c>
      <c r="Q387" s="74">
        <f t="shared" si="91"/>
        <v>1</v>
      </c>
      <c r="R387" s="72" t="str">
        <f t="shared" si="92"/>
        <v/>
      </c>
      <c r="S387" s="72" t="str">
        <f t="shared" si="93"/>
        <v/>
      </c>
      <c r="AF387" s="18">
        <v>4945.7991561384897</v>
      </c>
      <c r="AG387" s="18">
        <v>31.085603112840499</v>
      </c>
      <c r="AI387" s="23">
        <f>'simulateur graphe PJ OQN'!$B$4</f>
        <v>1</v>
      </c>
      <c r="AJ387" s="24">
        <f t="shared" si="94"/>
        <v>58.47</v>
      </c>
      <c r="AK387" s="24">
        <f t="shared" si="95"/>
        <v>58.47</v>
      </c>
      <c r="AM387" t="str">
        <f t="shared" si="96"/>
        <v>ZONEHAUTE</v>
      </c>
      <c r="AN387" t="str">
        <f t="shared" si="97"/>
        <v>HDJ</v>
      </c>
      <c r="AO387" s="20" t="e">
        <f t="shared" si="98"/>
        <v>#VALUE!</v>
      </c>
      <c r="AP387" s="20">
        <f t="shared" si="99"/>
        <v>58.47</v>
      </c>
      <c r="AQ387" s="20" t="str">
        <f t="shared" si="99"/>
        <v>.</v>
      </c>
      <c r="AR387" s="20" t="str">
        <f t="shared" si="99"/>
        <v>.</v>
      </c>
      <c r="AS387" s="20" t="e">
        <f t="shared" si="100"/>
        <v>#VALUE!</v>
      </c>
      <c r="AT387" s="20" t="e">
        <f t="shared" si="102"/>
        <v>#VALUE!</v>
      </c>
      <c r="AU387" s="20">
        <f t="shared" si="101"/>
        <v>58.47</v>
      </c>
    </row>
    <row r="388" spans="1:47">
      <c r="A388" s="54">
        <v>389</v>
      </c>
      <c r="B388" s="54" t="s">
        <v>750</v>
      </c>
      <c r="C388" s="55" t="s">
        <v>751</v>
      </c>
      <c r="D388" s="79">
        <v>1</v>
      </c>
      <c r="E388" s="79">
        <v>1</v>
      </c>
      <c r="F388" s="80" t="s">
        <v>28</v>
      </c>
      <c r="G388" s="80" t="s">
        <v>28</v>
      </c>
      <c r="H388" s="80">
        <v>79.73</v>
      </c>
      <c r="I388" s="80" t="s">
        <v>28</v>
      </c>
      <c r="J388" s="80" t="s">
        <v>28</v>
      </c>
      <c r="K388" s="80" t="s">
        <v>28</v>
      </c>
      <c r="L388" s="73" t="str">
        <f t="shared" ref="L388:L451" si="103">IFERROR(VLOOKUP(B388,$B$1326:$K$2467,6,0),"")</f>
        <v/>
      </c>
      <c r="M388" s="73" t="str">
        <f t="shared" ref="M388:M451" si="104">IFERROR(VLOOKUP($B388,$B$2468:$K$3603,6,0),"")</f>
        <v/>
      </c>
      <c r="N388" s="72" t="str">
        <f t="shared" ref="N388:N451" si="105">LEFT(B388,4)</f>
        <v>0503</v>
      </c>
      <c r="O388" s="74">
        <f t="shared" ref="O388:O451" si="106">E388-D388</f>
        <v>0</v>
      </c>
      <c r="P388" s="72">
        <f t="shared" ref="P388:P451" si="107">IF(O388=20,1,0)</f>
        <v>0</v>
      </c>
      <c r="Q388" s="74">
        <f t="shared" ref="Q388:Q451" si="108">D388</f>
        <v>1</v>
      </c>
      <c r="R388" s="72" t="str">
        <f t="shared" ref="R388:R451" si="109">IF(P388=1,Q388+7,"")</f>
        <v/>
      </c>
      <c r="S388" s="72" t="str">
        <f t="shared" ref="S388:S451" si="110">IF(P388=1,Q388+14,"")</f>
        <v/>
      </c>
      <c r="AF388" s="18">
        <v>6549.2683719290599</v>
      </c>
      <c r="AG388" s="18">
        <v>38.342592592592602</v>
      </c>
      <c r="AI388" s="23">
        <f>'simulateur graphe PJ OQN'!$B$4</f>
        <v>1</v>
      </c>
      <c r="AJ388" s="24">
        <f t="shared" ref="AJ388:AJ451" si="111">IF(AN388="HDJ",AU388,IF(AM388="ZONE90",AT388,IF(AM388="ZONEBASSE",AO388,IF(AM388="ZONEFORF1",AP388,IF(AM388="ZONEFORF2",AQ388,IF(AM388="ZONEFORF3",AR388,AS388))))))</f>
        <v>79.73</v>
      </c>
      <c r="AK388" s="24">
        <f t="shared" ref="AK388:AK451" si="112">AJ388/AI388</f>
        <v>79.73</v>
      </c>
      <c r="AM388" t="str">
        <f t="shared" ref="AM388:AM451" si="113">IF(AI388&gt;90,"ZONE90",IF(P388=1,IF(AI388&lt;D388,"ZONEBASSE",IF(AI388&lt;R388,"ZONEFORF1",IF(AI388&lt;S388,"ZONEFORF2",IF(AI388&lt;E388,"ZONEFORF3","ZONEHAUTE")))),IF(AI388&lt;D388,"ZONEBASSE",IF(AI388&lt;E388,"ZONEFORF1","ZONEHAUTE"))))</f>
        <v>ZONEHAUTE</v>
      </c>
      <c r="AN388" t="str">
        <f t="shared" ref="AN388:AN451" si="114">IF(RIGHT(B388,1)="0","HDJ","HC")</f>
        <v>HDJ</v>
      </c>
      <c r="AO388" s="20" t="e">
        <f t="shared" ref="AO388:AO451" si="115">IF(AI388&lt;8,M388*AI388,F388-(D388-AI388)*G388)</f>
        <v>#VALUE!</v>
      </c>
      <c r="AP388" s="20">
        <f t="shared" ref="AP388:AR451" si="116">H388</f>
        <v>79.73</v>
      </c>
      <c r="AQ388" s="20" t="str">
        <f t="shared" si="116"/>
        <v>.</v>
      </c>
      <c r="AR388" s="20" t="str">
        <f t="shared" si="116"/>
        <v>.</v>
      </c>
      <c r="AS388" s="20" t="e">
        <f t="shared" ref="AS388:AS451" si="117">IF(P388=1,J388+(AI388-E388)*K388,H388+(AI388-E388)*K388)</f>
        <v>#VALUE!</v>
      </c>
      <c r="AT388" s="20" t="e">
        <f t="shared" si="102"/>
        <v>#VALUE!</v>
      </c>
      <c r="AU388" s="20">
        <f t="shared" ref="AU388:AU451" si="118">AI388*H388</f>
        <v>79.73</v>
      </c>
    </row>
    <row r="389" spans="1:47" ht="22.5">
      <c r="A389" s="54">
        <v>390</v>
      </c>
      <c r="B389" s="54" t="s">
        <v>752</v>
      </c>
      <c r="C389" s="58" t="s">
        <v>753</v>
      </c>
      <c r="D389" s="79">
        <v>8</v>
      </c>
      <c r="E389" s="79">
        <v>28</v>
      </c>
      <c r="F389" s="80">
        <v>1859.15</v>
      </c>
      <c r="G389" s="80">
        <v>232.39</v>
      </c>
      <c r="H389" s="80">
        <v>1859.15</v>
      </c>
      <c r="I389" s="80">
        <v>3150.56</v>
      </c>
      <c r="J389" s="80">
        <v>3951.12</v>
      </c>
      <c r="K389" s="80">
        <v>140.41</v>
      </c>
      <c r="L389" s="73">
        <f t="shared" si="103"/>
        <v>128.62</v>
      </c>
      <c r="M389" s="73">
        <f t="shared" si="104"/>
        <v>150.11000000000001</v>
      </c>
      <c r="N389" s="72" t="str">
        <f t="shared" si="105"/>
        <v>0503</v>
      </c>
      <c r="O389" s="74">
        <f t="shared" si="106"/>
        <v>20</v>
      </c>
      <c r="P389" s="72">
        <f t="shared" si="107"/>
        <v>1</v>
      </c>
      <c r="Q389" s="74">
        <f t="shared" si="108"/>
        <v>8</v>
      </c>
      <c r="R389" s="72">
        <f t="shared" si="109"/>
        <v>15</v>
      </c>
      <c r="S389" s="72">
        <f t="shared" si="110"/>
        <v>22</v>
      </c>
      <c r="AF389" s="18">
        <v>317.59416770892102</v>
      </c>
      <c r="AG389" s="18" t="s">
        <v>28</v>
      </c>
      <c r="AI389" s="23">
        <f>'simulateur graphe PJ OQN'!$B$4</f>
        <v>1</v>
      </c>
      <c r="AJ389" s="24">
        <f t="shared" si="111"/>
        <v>150.11000000000001</v>
      </c>
      <c r="AK389" s="24">
        <f t="shared" si="112"/>
        <v>150.11000000000001</v>
      </c>
      <c r="AM389" t="str">
        <f t="shared" si="113"/>
        <v>ZONEBASSE</v>
      </c>
      <c r="AN389" t="str">
        <f t="shared" si="114"/>
        <v>HC</v>
      </c>
      <c r="AO389" s="20">
        <f t="shared" si="115"/>
        <v>150.11000000000001</v>
      </c>
      <c r="AP389" s="20">
        <f t="shared" si="116"/>
        <v>1859.15</v>
      </c>
      <c r="AQ389" s="20">
        <f t="shared" si="116"/>
        <v>3150.56</v>
      </c>
      <c r="AR389" s="20">
        <f t="shared" si="116"/>
        <v>3951.12</v>
      </c>
      <c r="AS389" s="20">
        <f t="shared" si="117"/>
        <v>160.05000000000018</v>
      </c>
      <c r="AT389" s="20">
        <f t="shared" si="102"/>
        <v>1209.3600000000006</v>
      </c>
      <c r="AU389" s="20">
        <f t="shared" si="118"/>
        <v>1859.15</v>
      </c>
    </row>
    <row r="390" spans="1:47" ht="22.5">
      <c r="A390" s="54">
        <v>391</v>
      </c>
      <c r="B390" s="54" t="s">
        <v>754</v>
      </c>
      <c r="C390" s="58" t="s">
        <v>755</v>
      </c>
      <c r="D390" s="79">
        <v>8</v>
      </c>
      <c r="E390" s="79">
        <v>28</v>
      </c>
      <c r="F390" s="80">
        <v>1870.73</v>
      </c>
      <c r="G390" s="80">
        <v>233.84</v>
      </c>
      <c r="H390" s="80">
        <v>1870.73</v>
      </c>
      <c r="I390" s="80">
        <v>3170.18</v>
      </c>
      <c r="J390" s="80">
        <v>3975.72</v>
      </c>
      <c r="K390" s="80">
        <v>141.99</v>
      </c>
      <c r="L390" s="73">
        <f t="shared" si="103"/>
        <v>128.62</v>
      </c>
      <c r="M390" s="73">
        <f t="shared" si="104"/>
        <v>150.11000000000001</v>
      </c>
      <c r="N390" s="72" t="str">
        <f t="shared" si="105"/>
        <v>0503</v>
      </c>
      <c r="O390" s="74">
        <f t="shared" si="106"/>
        <v>20</v>
      </c>
      <c r="P390" s="72">
        <f t="shared" si="107"/>
        <v>1</v>
      </c>
      <c r="Q390" s="74">
        <f t="shared" si="108"/>
        <v>8</v>
      </c>
      <c r="R390" s="72">
        <f t="shared" si="109"/>
        <v>15</v>
      </c>
      <c r="S390" s="72">
        <f t="shared" si="110"/>
        <v>22</v>
      </c>
      <c r="AF390" s="18">
        <v>242.46572595835201</v>
      </c>
      <c r="AG390" s="18" t="s">
        <v>28</v>
      </c>
      <c r="AI390" s="23">
        <f>'simulateur graphe PJ OQN'!$B$4</f>
        <v>1</v>
      </c>
      <c r="AJ390" s="24">
        <f t="shared" si="111"/>
        <v>150.11000000000001</v>
      </c>
      <c r="AK390" s="24">
        <f t="shared" si="112"/>
        <v>150.11000000000001</v>
      </c>
      <c r="AM390" t="str">
        <f t="shared" si="113"/>
        <v>ZONEBASSE</v>
      </c>
      <c r="AN390" t="str">
        <f t="shared" si="114"/>
        <v>HC</v>
      </c>
      <c r="AO390" s="20">
        <f t="shared" si="115"/>
        <v>150.11000000000001</v>
      </c>
      <c r="AP390" s="20">
        <f t="shared" si="116"/>
        <v>1870.73</v>
      </c>
      <c r="AQ390" s="20">
        <f t="shared" si="116"/>
        <v>3170.18</v>
      </c>
      <c r="AR390" s="20">
        <f t="shared" si="116"/>
        <v>3975.72</v>
      </c>
      <c r="AS390" s="20">
        <f t="shared" si="117"/>
        <v>141.98999999999933</v>
      </c>
      <c r="AT390" s="20">
        <f t="shared" si="102"/>
        <v>1331.92</v>
      </c>
      <c r="AU390" s="20">
        <f t="shared" si="118"/>
        <v>1870.73</v>
      </c>
    </row>
    <row r="391" spans="1:47" ht="33.75">
      <c r="A391" s="54">
        <v>392</v>
      </c>
      <c r="B391" s="54" t="s">
        <v>756</v>
      </c>
      <c r="C391" s="58" t="s">
        <v>757</v>
      </c>
      <c r="D391" s="79">
        <v>8</v>
      </c>
      <c r="E391" s="79">
        <v>28</v>
      </c>
      <c r="F391" s="80">
        <v>1787.22</v>
      </c>
      <c r="G391" s="80">
        <v>223.4</v>
      </c>
      <c r="H391" s="80">
        <v>1787.22</v>
      </c>
      <c r="I391" s="80">
        <v>2950.55</v>
      </c>
      <c r="J391" s="80">
        <v>3783.93</v>
      </c>
      <c r="K391" s="80">
        <v>132.22999999999999</v>
      </c>
      <c r="L391" s="73">
        <f t="shared" si="103"/>
        <v>128.62</v>
      </c>
      <c r="M391" s="73">
        <f t="shared" si="104"/>
        <v>150.11000000000001</v>
      </c>
      <c r="N391" s="72" t="str">
        <f t="shared" si="105"/>
        <v>0503</v>
      </c>
      <c r="O391" s="74">
        <f t="shared" si="106"/>
        <v>20</v>
      </c>
      <c r="P391" s="72">
        <f t="shared" si="107"/>
        <v>1</v>
      </c>
      <c r="Q391" s="74">
        <f t="shared" si="108"/>
        <v>8</v>
      </c>
      <c r="R391" s="72">
        <f t="shared" si="109"/>
        <v>15</v>
      </c>
      <c r="S391" s="72">
        <f t="shared" si="110"/>
        <v>22</v>
      </c>
      <c r="AF391" s="18">
        <v>135.43078852240399</v>
      </c>
      <c r="AG391" s="18" t="s">
        <v>28</v>
      </c>
      <c r="AI391" s="23">
        <f>'simulateur graphe PJ OQN'!$B$4</f>
        <v>1</v>
      </c>
      <c r="AJ391" s="24">
        <f t="shared" si="111"/>
        <v>150.11000000000001</v>
      </c>
      <c r="AK391" s="24">
        <f t="shared" si="112"/>
        <v>150.11000000000001</v>
      </c>
      <c r="AM391" t="str">
        <f t="shared" si="113"/>
        <v>ZONEBASSE</v>
      </c>
      <c r="AN391" t="str">
        <f t="shared" si="114"/>
        <v>HC</v>
      </c>
      <c r="AO391" s="20">
        <f t="shared" si="115"/>
        <v>150.11000000000001</v>
      </c>
      <c r="AP391" s="20">
        <f t="shared" si="116"/>
        <v>1787.22</v>
      </c>
      <c r="AQ391" s="20">
        <f t="shared" si="116"/>
        <v>2950.55</v>
      </c>
      <c r="AR391" s="20">
        <f t="shared" si="116"/>
        <v>3783.93</v>
      </c>
      <c r="AS391" s="20">
        <f t="shared" si="117"/>
        <v>213.72000000000025</v>
      </c>
      <c r="AT391" s="20">
        <f t="shared" si="102"/>
        <v>535.01000000000022</v>
      </c>
      <c r="AU391" s="20">
        <f t="shared" si="118"/>
        <v>1787.22</v>
      </c>
    </row>
    <row r="392" spans="1:47" ht="33.75">
      <c r="A392" s="54">
        <v>393</v>
      </c>
      <c r="B392" s="54" t="s">
        <v>758</v>
      </c>
      <c r="C392" s="58" t="s">
        <v>759</v>
      </c>
      <c r="D392" s="79">
        <v>15</v>
      </c>
      <c r="E392" s="79">
        <v>35</v>
      </c>
      <c r="F392" s="80">
        <v>2964.47</v>
      </c>
      <c r="G392" s="80">
        <v>168.18</v>
      </c>
      <c r="H392" s="80">
        <v>2964.47</v>
      </c>
      <c r="I392" s="80">
        <v>3801.79</v>
      </c>
      <c r="J392" s="80">
        <v>4884.72</v>
      </c>
      <c r="K392" s="80">
        <v>139.56</v>
      </c>
      <c r="L392" s="73">
        <f t="shared" si="103"/>
        <v>128.62</v>
      </c>
      <c r="M392" s="73">
        <f t="shared" si="104"/>
        <v>150.11000000000001</v>
      </c>
      <c r="N392" s="72" t="str">
        <f t="shared" si="105"/>
        <v>0503</v>
      </c>
      <c r="O392" s="74">
        <f t="shared" si="106"/>
        <v>20</v>
      </c>
      <c r="P392" s="72">
        <f t="shared" si="107"/>
        <v>1</v>
      </c>
      <c r="Q392" s="74">
        <f t="shared" si="108"/>
        <v>15</v>
      </c>
      <c r="R392" s="72">
        <f t="shared" si="109"/>
        <v>22</v>
      </c>
      <c r="S392" s="72">
        <f t="shared" si="110"/>
        <v>29</v>
      </c>
      <c r="AF392" s="18">
        <v>5400.9615342735797</v>
      </c>
      <c r="AG392" s="18">
        <v>21.535695018881501</v>
      </c>
      <c r="AI392" s="23">
        <f>'simulateur graphe PJ OQN'!$B$4</f>
        <v>1</v>
      </c>
      <c r="AJ392" s="24">
        <f t="shared" si="111"/>
        <v>150.11000000000001</v>
      </c>
      <c r="AK392" s="24">
        <f t="shared" si="112"/>
        <v>150.11000000000001</v>
      </c>
      <c r="AM392" t="str">
        <f t="shared" si="113"/>
        <v>ZONEBASSE</v>
      </c>
      <c r="AN392" t="str">
        <f t="shared" si="114"/>
        <v>HC</v>
      </c>
      <c r="AO392" s="20">
        <f t="shared" si="115"/>
        <v>150.11000000000001</v>
      </c>
      <c r="AP392" s="20">
        <f t="shared" si="116"/>
        <v>2964.47</v>
      </c>
      <c r="AQ392" s="20">
        <f t="shared" si="116"/>
        <v>3801.79</v>
      </c>
      <c r="AR392" s="20">
        <f t="shared" si="116"/>
        <v>4884.72</v>
      </c>
      <c r="AS392" s="20">
        <f t="shared" si="117"/>
        <v>139.68000000000029</v>
      </c>
      <c r="AT392" s="20">
        <f t="shared" si="102"/>
        <v>1113.3400000000001</v>
      </c>
      <c r="AU392" s="20">
        <f t="shared" si="118"/>
        <v>2964.47</v>
      </c>
    </row>
    <row r="393" spans="1:47" ht="22.5">
      <c r="A393" s="54">
        <v>394</v>
      </c>
      <c r="B393" s="54" t="s">
        <v>760</v>
      </c>
      <c r="C393" s="58" t="s">
        <v>761</v>
      </c>
      <c r="D393" s="79">
        <v>8</v>
      </c>
      <c r="E393" s="79">
        <v>28</v>
      </c>
      <c r="F393" s="80">
        <v>1261.68</v>
      </c>
      <c r="G393" s="80">
        <v>157.71</v>
      </c>
      <c r="H393" s="80">
        <v>1261.68</v>
      </c>
      <c r="I393" s="80">
        <v>2085.2800000000002</v>
      </c>
      <c r="J393" s="80">
        <v>2738.25</v>
      </c>
      <c r="K393" s="80">
        <v>94.17</v>
      </c>
      <c r="L393" s="73">
        <f t="shared" si="103"/>
        <v>112.54</v>
      </c>
      <c r="M393" s="73">
        <f t="shared" si="104"/>
        <v>150.11000000000001</v>
      </c>
      <c r="N393" s="72" t="str">
        <f t="shared" si="105"/>
        <v>0503</v>
      </c>
      <c r="O393" s="74">
        <f t="shared" si="106"/>
        <v>20</v>
      </c>
      <c r="P393" s="72">
        <f t="shared" si="107"/>
        <v>1</v>
      </c>
      <c r="Q393" s="74">
        <f t="shared" si="108"/>
        <v>8</v>
      </c>
      <c r="R393" s="72">
        <f t="shared" si="109"/>
        <v>15</v>
      </c>
      <c r="S393" s="72">
        <f t="shared" si="110"/>
        <v>22</v>
      </c>
      <c r="AF393" s="18">
        <v>5947.6753293033398</v>
      </c>
      <c r="AG393" s="18">
        <v>23.201072386059</v>
      </c>
      <c r="AI393" s="23">
        <f>'simulateur graphe PJ OQN'!$B$4</f>
        <v>1</v>
      </c>
      <c r="AJ393" s="24">
        <f t="shared" si="111"/>
        <v>150.11000000000001</v>
      </c>
      <c r="AK393" s="24">
        <f t="shared" si="112"/>
        <v>150.11000000000001</v>
      </c>
      <c r="AM393" t="str">
        <f t="shared" si="113"/>
        <v>ZONEBASSE</v>
      </c>
      <c r="AN393" t="str">
        <f t="shared" si="114"/>
        <v>HC</v>
      </c>
      <c r="AO393" s="20">
        <f t="shared" si="115"/>
        <v>150.11000000000001</v>
      </c>
      <c r="AP393" s="20">
        <f t="shared" si="116"/>
        <v>1261.68</v>
      </c>
      <c r="AQ393" s="20">
        <f t="shared" si="116"/>
        <v>2085.2800000000002</v>
      </c>
      <c r="AR393" s="20">
        <f t="shared" si="116"/>
        <v>2738.25</v>
      </c>
      <c r="AS393" s="20">
        <f t="shared" si="117"/>
        <v>195.65999999999985</v>
      </c>
      <c r="AT393" s="20">
        <f t="shared" si="102"/>
        <v>-1439.2700000000004</v>
      </c>
      <c r="AU393" s="20">
        <f t="shared" si="118"/>
        <v>1261.68</v>
      </c>
    </row>
    <row r="394" spans="1:47" ht="22.5">
      <c r="A394" s="54">
        <v>395</v>
      </c>
      <c r="B394" s="54" t="s">
        <v>762</v>
      </c>
      <c r="C394" s="58" t="s">
        <v>763</v>
      </c>
      <c r="D394" s="79">
        <v>22</v>
      </c>
      <c r="E394" s="79">
        <v>28</v>
      </c>
      <c r="F394" s="80">
        <v>3175.69</v>
      </c>
      <c r="G394" s="80">
        <v>136.71</v>
      </c>
      <c r="H394" s="80">
        <v>3175.69</v>
      </c>
      <c r="I394" s="80" t="s">
        <v>28</v>
      </c>
      <c r="J394" s="80" t="s">
        <v>28</v>
      </c>
      <c r="K394" s="80">
        <v>125.15</v>
      </c>
      <c r="L394" s="73">
        <f t="shared" si="103"/>
        <v>112.54</v>
      </c>
      <c r="M394" s="73">
        <f t="shared" si="104"/>
        <v>150.11000000000001</v>
      </c>
      <c r="N394" s="72" t="str">
        <f t="shared" si="105"/>
        <v>0503</v>
      </c>
      <c r="O394" s="74">
        <f t="shared" si="106"/>
        <v>6</v>
      </c>
      <c r="P394" s="72">
        <f t="shared" si="107"/>
        <v>0</v>
      </c>
      <c r="Q394" s="74">
        <f t="shared" si="108"/>
        <v>22</v>
      </c>
      <c r="R394" s="72" t="str">
        <f t="shared" si="109"/>
        <v/>
      </c>
      <c r="S394" s="72" t="str">
        <f t="shared" si="110"/>
        <v/>
      </c>
      <c r="AF394" s="18">
        <v>5765.2595330183003</v>
      </c>
      <c r="AG394" s="18">
        <v>25.074812967581099</v>
      </c>
      <c r="AI394" s="23">
        <f>'simulateur graphe PJ OQN'!$B$4</f>
        <v>1</v>
      </c>
      <c r="AJ394" s="24">
        <f t="shared" si="111"/>
        <v>150.11000000000001</v>
      </c>
      <c r="AK394" s="24">
        <f t="shared" si="112"/>
        <v>150.11000000000001</v>
      </c>
      <c r="AM394" t="str">
        <f t="shared" si="113"/>
        <v>ZONEBASSE</v>
      </c>
      <c r="AN394" t="str">
        <f t="shared" si="114"/>
        <v>HC</v>
      </c>
      <c r="AO394" s="20">
        <f t="shared" si="115"/>
        <v>150.11000000000001</v>
      </c>
      <c r="AP394" s="20">
        <f t="shared" si="116"/>
        <v>3175.69</v>
      </c>
      <c r="AQ394" s="20" t="str">
        <f t="shared" si="116"/>
        <v>.</v>
      </c>
      <c r="AR394" s="20" t="str">
        <f t="shared" si="116"/>
        <v>.</v>
      </c>
      <c r="AS394" s="20">
        <f t="shared" si="117"/>
        <v>-203.36000000000013</v>
      </c>
      <c r="AT394" s="20">
        <f t="shared" si="102"/>
        <v>918.92999999999847</v>
      </c>
      <c r="AU394" s="20">
        <f t="shared" si="118"/>
        <v>3175.69</v>
      </c>
    </row>
    <row r="395" spans="1:47" ht="33.75">
      <c r="A395" s="54">
        <v>396</v>
      </c>
      <c r="B395" s="54" t="s">
        <v>764</v>
      </c>
      <c r="C395" s="58" t="s">
        <v>765</v>
      </c>
      <c r="D395" s="79">
        <v>8</v>
      </c>
      <c r="E395" s="79">
        <v>28</v>
      </c>
      <c r="F395" s="80">
        <v>1492.08</v>
      </c>
      <c r="G395" s="80">
        <v>186.51</v>
      </c>
      <c r="H395" s="80">
        <v>1492.08</v>
      </c>
      <c r="I395" s="80">
        <v>2445.7800000000002</v>
      </c>
      <c r="J395" s="80">
        <v>3206.84</v>
      </c>
      <c r="K395" s="80">
        <v>105.78</v>
      </c>
      <c r="L395" s="73">
        <f t="shared" si="103"/>
        <v>112.54</v>
      </c>
      <c r="M395" s="73">
        <f t="shared" si="104"/>
        <v>150.11000000000001</v>
      </c>
      <c r="N395" s="72" t="str">
        <f t="shared" si="105"/>
        <v>0503</v>
      </c>
      <c r="O395" s="74">
        <f t="shared" si="106"/>
        <v>20</v>
      </c>
      <c r="P395" s="72">
        <f t="shared" si="107"/>
        <v>1</v>
      </c>
      <c r="Q395" s="74">
        <f t="shared" si="108"/>
        <v>8</v>
      </c>
      <c r="R395" s="72">
        <f t="shared" si="109"/>
        <v>15</v>
      </c>
      <c r="S395" s="72">
        <f t="shared" si="110"/>
        <v>22</v>
      </c>
      <c r="AF395" s="18">
        <v>7922.9903334483397</v>
      </c>
      <c r="AG395" s="18">
        <v>31.274809160305299</v>
      </c>
      <c r="AI395" s="23">
        <f>'simulateur graphe PJ OQN'!$B$4</f>
        <v>1</v>
      </c>
      <c r="AJ395" s="24">
        <f t="shared" si="111"/>
        <v>150.11000000000001</v>
      </c>
      <c r="AK395" s="24">
        <f t="shared" si="112"/>
        <v>150.11000000000001</v>
      </c>
      <c r="AM395" t="str">
        <f t="shared" si="113"/>
        <v>ZONEBASSE</v>
      </c>
      <c r="AN395" t="str">
        <f t="shared" si="114"/>
        <v>HC</v>
      </c>
      <c r="AO395" s="20">
        <f t="shared" si="115"/>
        <v>150.11000000000001</v>
      </c>
      <c r="AP395" s="20">
        <f t="shared" si="116"/>
        <v>1492.08</v>
      </c>
      <c r="AQ395" s="20">
        <f t="shared" si="116"/>
        <v>2445.7800000000002</v>
      </c>
      <c r="AR395" s="20">
        <f t="shared" si="116"/>
        <v>3206.84</v>
      </c>
      <c r="AS395" s="20">
        <f t="shared" si="117"/>
        <v>350.7800000000002</v>
      </c>
      <c r="AT395" s="20">
        <f t="shared" si="102"/>
        <v>-250.86000000000058</v>
      </c>
      <c r="AU395" s="20">
        <f t="shared" si="118"/>
        <v>1492.08</v>
      </c>
    </row>
    <row r="396" spans="1:47" ht="33.75">
      <c r="A396" s="54">
        <v>397</v>
      </c>
      <c r="B396" s="54" t="s">
        <v>766</v>
      </c>
      <c r="C396" s="58" t="s">
        <v>767</v>
      </c>
      <c r="D396" s="79">
        <v>22</v>
      </c>
      <c r="E396" s="79">
        <v>28</v>
      </c>
      <c r="F396" s="80">
        <v>3224.86</v>
      </c>
      <c r="G396" s="80">
        <v>111.3</v>
      </c>
      <c r="H396" s="80">
        <v>3224.86</v>
      </c>
      <c r="I396" s="80" t="s">
        <v>28</v>
      </c>
      <c r="J396" s="80" t="s">
        <v>28</v>
      </c>
      <c r="K396" s="80">
        <v>123.06</v>
      </c>
      <c r="L396" s="73">
        <f t="shared" si="103"/>
        <v>112.54</v>
      </c>
      <c r="M396" s="73">
        <f t="shared" si="104"/>
        <v>150.11000000000001</v>
      </c>
      <c r="N396" s="72" t="str">
        <f t="shared" si="105"/>
        <v>0503</v>
      </c>
      <c r="O396" s="74">
        <f t="shared" si="106"/>
        <v>6</v>
      </c>
      <c r="P396" s="72">
        <f t="shared" si="107"/>
        <v>0</v>
      </c>
      <c r="Q396" s="74">
        <f t="shared" si="108"/>
        <v>22</v>
      </c>
      <c r="R396" s="72" t="str">
        <f t="shared" si="109"/>
        <v/>
      </c>
      <c r="S396" s="72" t="str">
        <f t="shared" si="110"/>
        <v/>
      </c>
      <c r="AF396" s="18">
        <v>3341.22993556866</v>
      </c>
      <c r="AG396" s="18">
        <v>20.8626198083067</v>
      </c>
      <c r="AI396" s="23">
        <f>'simulateur graphe PJ OQN'!$B$4</f>
        <v>1</v>
      </c>
      <c r="AJ396" s="24">
        <f t="shared" si="111"/>
        <v>150.11000000000001</v>
      </c>
      <c r="AK396" s="24">
        <f t="shared" si="112"/>
        <v>150.11000000000001</v>
      </c>
      <c r="AM396" t="str">
        <f t="shared" si="113"/>
        <v>ZONEBASSE</v>
      </c>
      <c r="AN396" t="str">
        <f t="shared" si="114"/>
        <v>HC</v>
      </c>
      <c r="AO396" s="20">
        <f t="shared" si="115"/>
        <v>150.11000000000001</v>
      </c>
      <c r="AP396" s="20">
        <f t="shared" si="116"/>
        <v>3224.86</v>
      </c>
      <c r="AQ396" s="20" t="str">
        <f t="shared" si="116"/>
        <v>.</v>
      </c>
      <c r="AR396" s="20" t="str">
        <f t="shared" si="116"/>
        <v>.</v>
      </c>
      <c r="AS396" s="20">
        <f t="shared" si="117"/>
        <v>-97.759999999999764</v>
      </c>
      <c r="AT396" s="20">
        <f t="shared" si="102"/>
        <v>838.51999999999862</v>
      </c>
      <c r="AU396" s="20">
        <f t="shared" si="118"/>
        <v>3224.86</v>
      </c>
    </row>
    <row r="397" spans="1:47" ht="22.5">
      <c r="A397" s="54">
        <v>398</v>
      </c>
      <c r="B397" s="54" t="s">
        <v>768</v>
      </c>
      <c r="C397" s="58" t="s">
        <v>769</v>
      </c>
      <c r="D397" s="79">
        <v>8</v>
      </c>
      <c r="E397" s="79">
        <v>28</v>
      </c>
      <c r="F397" s="80">
        <v>1350.83</v>
      </c>
      <c r="G397" s="80">
        <v>168.85</v>
      </c>
      <c r="H397" s="80">
        <v>1350.83</v>
      </c>
      <c r="I397" s="80">
        <v>2324.54</v>
      </c>
      <c r="J397" s="80">
        <v>3287.5</v>
      </c>
      <c r="K397" s="80">
        <v>115.7</v>
      </c>
      <c r="L397" s="73">
        <f t="shared" si="103"/>
        <v>89.03</v>
      </c>
      <c r="M397" s="73">
        <f t="shared" si="104"/>
        <v>150.11000000000001</v>
      </c>
      <c r="N397" s="72" t="str">
        <f t="shared" si="105"/>
        <v>0503</v>
      </c>
      <c r="O397" s="74">
        <f t="shared" si="106"/>
        <v>20</v>
      </c>
      <c r="P397" s="72">
        <f t="shared" si="107"/>
        <v>1</v>
      </c>
      <c r="Q397" s="74">
        <f t="shared" si="108"/>
        <v>8</v>
      </c>
      <c r="R397" s="72">
        <f t="shared" si="109"/>
        <v>15</v>
      </c>
      <c r="S397" s="72">
        <f t="shared" si="110"/>
        <v>22</v>
      </c>
      <c r="AF397" s="18">
        <v>4811.30070094249</v>
      </c>
      <c r="AG397" s="18">
        <v>28.539682539682499</v>
      </c>
      <c r="AI397" s="23">
        <f>'simulateur graphe PJ OQN'!$B$4</f>
        <v>1</v>
      </c>
      <c r="AJ397" s="24">
        <f t="shared" si="111"/>
        <v>150.11000000000001</v>
      </c>
      <c r="AK397" s="24">
        <f t="shared" si="112"/>
        <v>150.11000000000001</v>
      </c>
      <c r="AM397" t="str">
        <f t="shared" si="113"/>
        <v>ZONEBASSE</v>
      </c>
      <c r="AN397" t="str">
        <f t="shared" si="114"/>
        <v>HC</v>
      </c>
      <c r="AO397" s="20">
        <f t="shared" si="115"/>
        <v>150.11000000000001</v>
      </c>
      <c r="AP397" s="20">
        <f t="shared" si="116"/>
        <v>1350.83</v>
      </c>
      <c r="AQ397" s="20">
        <f t="shared" si="116"/>
        <v>2324.54</v>
      </c>
      <c r="AR397" s="20">
        <f t="shared" si="116"/>
        <v>3287.5</v>
      </c>
      <c r="AS397" s="20">
        <f t="shared" si="117"/>
        <v>163.59999999999991</v>
      </c>
      <c r="AT397" s="20">
        <f t="shared" si="102"/>
        <v>2537.2300000000014</v>
      </c>
      <c r="AU397" s="20">
        <f t="shared" si="118"/>
        <v>1350.83</v>
      </c>
    </row>
    <row r="398" spans="1:47" ht="22.5">
      <c r="A398" s="54">
        <v>399</v>
      </c>
      <c r="B398" s="54" t="s">
        <v>770</v>
      </c>
      <c r="C398" s="58" t="s">
        <v>771</v>
      </c>
      <c r="D398" s="79">
        <v>22</v>
      </c>
      <c r="E398" s="79">
        <v>28</v>
      </c>
      <c r="F398" s="80">
        <v>3693.1</v>
      </c>
      <c r="G398" s="80">
        <v>167.3</v>
      </c>
      <c r="H398" s="80">
        <v>3693.1</v>
      </c>
      <c r="I398" s="80" t="s">
        <v>28</v>
      </c>
      <c r="J398" s="80" t="s">
        <v>28</v>
      </c>
      <c r="K398" s="80">
        <v>140.24</v>
      </c>
      <c r="L398" s="73">
        <f t="shared" si="103"/>
        <v>89.03</v>
      </c>
      <c r="M398" s="73">
        <f t="shared" si="104"/>
        <v>150.11000000000001</v>
      </c>
      <c r="N398" s="72" t="str">
        <f t="shared" si="105"/>
        <v>0503</v>
      </c>
      <c r="O398" s="74">
        <f t="shared" si="106"/>
        <v>6</v>
      </c>
      <c r="P398" s="72">
        <f t="shared" si="107"/>
        <v>0</v>
      </c>
      <c r="Q398" s="74">
        <f t="shared" si="108"/>
        <v>22</v>
      </c>
      <c r="R398" s="72" t="str">
        <f t="shared" si="109"/>
        <v/>
      </c>
      <c r="S398" s="72" t="str">
        <f t="shared" si="110"/>
        <v/>
      </c>
      <c r="AF398" s="18">
        <v>5644.5376544420096</v>
      </c>
      <c r="AG398" s="18">
        <v>32.257950530035302</v>
      </c>
      <c r="AI398" s="23">
        <f>'simulateur graphe PJ OQN'!$B$4</f>
        <v>1</v>
      </c>
      <c r="AJ398" s="24">
        <f t="shared" si="111"/>
        <v>150.11000000000001</v>
      </c>
      <c r="AK398" s="24">
        <f t="shared" si="112"/>
        <v>150.11000000000001</v>
      </c>
      <c r="AM398" t="str">
        <f t="shared" si="113"/>
        <v>ZONEBASSE</v>
      </c>
      <c r="AN398" t="str">
        <f t="shared" si="114"/>
        <v>HC</v>
      </c>
      <c r="AO398" s="20">
        <f t="shared" si="115"/>
        <v>150.11000000000001</v>
      </c>
      <c r="AP398" s="20">
        <f t="shared" si="116"/>
        <v>3693.1</v>
      </c>
      <c r="AQ398" s="20" t="str">
        <f t="shared" si="116"/>
        <v>.</v>
      </c>
      <c r="AR398" s="20" t="str">
        <f t="shared" si="116"/>
        <v>.</v>
      </c>
      <c r="AS398" s="20">
        <f t="shared" si="117"/>
        <v>-93.380000000000564</v>
      </c>
      <c r="AT398" s="20">
        <f t="shared" si="102"/>
        <v>4464.3100000000013</v>
      </c>
      <c r="AU398" s="20">
        <f t="shared" si="118"/>
        <v>3693.1</v>
      </c>
    </row>
    <row r="399" spans="1:47" ht="33.75">
      <c r="A399" s="54">
        <v>400</v>
      </c>
      <c r="B399" s="54" t="s">
        <v>772</v>
      </c>
      <c r="C399" s="58" t="s">
        <v>773</v>
      </c>
      <c r="D399" s="79">
        <v>8</v>
      </c>
      <c r="E399" s="79">
        <v>28</v>
      </c>
      <c r="F399" s="80">
        <v>1199.1300000000001</v>
      </c>
      <c r="G399" s="80">
        <v>149.88999999999999</v>
      </c>
      <c r="H399" s="80">
        <v>1199.1300000000001</v>
      </c>
      <c r="I399" s="80">
        <v>2056.77</v>
      </c>
      <c r="J399" s="80">
        <v>2775.46</v>
      </c>
      <c r="K399" s="80">
        <v>93.08</v>
      </c>
      <c r="L399" s="73">
        <f t="shared" si="103"/>
        <v>89.03</v>
      </c>
      <c r="M399" s="73">
        <f t="shared" si="104"/>
        <v>150.11000000000001</v>
      </c>
      <c r="N399" s="72" t="str">
        <f t="shared" si="105"/>
        <v>0503</v>
      </c>
      <c r="O399" s="74">
        <f t="shared" si="106"/>
        <v>20</v>
      </c>
      <c r="P399" s="72">
        <f t="shared" si="107"/>
        <v>1</v>
      </c>
      <c r="Q399" s="74">
        <f t="shared" si="108"/>
        <v>8</v>
      </c>
      <c r="R399" s="72">
        <f t="shared" si="109"/>
        <v>15</v>
      </c>
      <c r="S399" s="72">
        <f t="shared" si="110"/>
        <v>22</v>
      </c>
      <c r="AF399" s="18">
        <v>7180.0043823901897</v>
      </c>
      <c r="AG399" s="18">
        <v>38.560344827586199</v>
      </c>
      <c r="AI399" s="23">
        <f>'simulateur graphe PJ OQN'!$B$4</f>
        <v>1</v>
      </c>
      <c r="AJ399" s="24">
        <f t="shared" si="111"/>
        <v>150.11000000000001</v>
      </c>
      <c r="AK399" s="24">
        <f t="shared" si="112"/>
        <v>150.11000000000001</v>
      </c>
      <c r="AM399" t="str">
        <f t="shared" si="113"/>
        <v>ZONEBASSE</v>
      </c>
      <c r="AN399" t="str">
        <f t="shared" si="114"/>
        <v>HC</v>
      </c>
      <c r="AO399" s="20">
        <f t="shared" si="115"/>
        <v>150.11000000000001</v>
      </c>
      <c r="AP399" s="20">
        <f t="shared" si="116"/>
        <v>1199.1300000000001</v>
      </c>
      <c r="AQ399" s="20">
        <f t="shared" si="116"/>
        <v>2056.77</v>
      </c>
      <c r="AR399" s="20">
        <f t="shared" si="116"/>
        <v>2775.46</v>
      </c>
      <c r="AS399" s="20">
        <f t="shared" si="117"/>
        <v>262.30000000000018</v>
      </c>
      <c r="AT399" s="20">
        <f t="shared" si="102"/>
        <v>622.75</v>
      </c>
      <c r="AU399" s="20">
        <f t="shared" si="118"/>
        <v>1199.1300000000001</v>
      </c>
    </row>
    <row r="400" spans="1:47" ht="33.75">
      <c r="A400" s="54">
        <v>401</v>
      </c>
      <c r="B400" s="54" t="s">
        <v>774</v>
      </c>
      <c r="C400" s="58" t="s">
        <v>775</v>
      </c>
      <c r="D400" s="79">
        <v>36</v>
      </c>
      <c r="E400" s="79">
        <v>42</v>
      </c>
      <c r="F400" s="80">
        <v>2804.29</v>
      </c>
      <c r="G400" s="80">
        <v>2.06</v>
      </c>
      <c r="H400" s="80">
        <v>2804.29</v>
      </c>
      <c r="I400" s="80" t="s">
        <v>28</v>
      </c>
      <c r="J400" s="80" t="s">
        <v>28</v>
      </c>
      <c r="K400" s="80">
        <v>93.08</v>
      </c>
      <c r="L400" s="73">
        <f t="shared" si="103"/>
        <v>89.03</v>
      </c>
      <c r="M400" s="73">
        <f t="shared" si="104"/>
        <v>150.11000000000001</v>
      </c>
      <c r="N400" s="72" t="str">
        <f t="shared" si="105"/>
        <v>0503</v>
      </c>
      <c r="O400" s="74">
        <f t="shared" si="106"/>
        <v>6</v>
      </c>
      <c r="P400" s="72">
        <f t="shared" si="107"/>
        <v>0</v>
      </c>
      <c r="Q400" s="74">
        <f t="shared" si="108"/>
        <v>36</v>
      </c>
      <c r="R400" s="72" t="str">
        <f t="shared" si="109"/>
        <v/>
      </c>
      <c r="S400" s="72" t="str">
        <f t="shared" si="110"/>
        <v/>
      </c>
      <c r="AF400" s="18">
        <v>2399.4764600295798</v>
      </c>
      <c r="AG400" s="18">
        <v>14.455830388692601</v>
      </c>
      <c r="AI400" s="23">
        <f>'simulateur graphe PJ OQN'!$B$4</f>
        <v>1</v>
      </c>
      <c r="AJ400" s="24">
        <f t="shared" si="111"/>
        <v>150.11000000000001</v>
      </c>
      <c r="AK400" s="24">
        <f t="shared" si="112"/>
        <v>150.11000000000001</v>
      </c>
      <c r="AM400" t="str">
        <f t="shared" si="113"/>
        <v>ZONEBASSE</v>
      </c>
      <c r="AN400" t="str">
        <f t="shared" si="114"/>
        <v>HC</v>
      </c>
      <c r="AO400" s="20">
        <f t="shared" si="115"/>
        <v>150.11000000000001</v>
      </c>
      <c r="AP400" s="20">
        <f t="shared" si="116"/>
        <v>2804.29</v>
      </c>
      <c r="AQ400" s="20" t="str">
        <f t="shared" si="116"/>
        <v>.</v>
      </c>
      <c r="AR400" s="20" t="str">
        <f t="shared" si="116"/>
        <v>.</v>
      </c>
      <c r="AS400" s="20">
        <f t="shared" si="117"/>
        <v>-1011.9899999999998</v>
      </c>
      <c r="AT400" s="20">
        <f t="shared" si="102"/>
        <v>-651.54</v>
      </c>
      <c r="AU400" s="20">
        <f t="shared" si="118"/>
        <v>2804.29</v>
      </c>
    </row>
    <row r="401" spans="1:47" ht="22.5">
      <c r="A401" s="54">
        <v>402</v>
      </c>
      <c r="B401" s="54" t="s">
        <v>776</v>
      </c>
      <c r="C401" s="58" t="s">
        <v>777</v>
      </c>
      <c r="D401" s="79">
        <v>1</v>
      </c>
      <c r="E401" s="79">
        <v>1</v>
      </c>
      <c r="F401" s="80" t="s">
        <v>28</v>
      </c>
      <c r="G401" s="80" t="s">
        <v>28</v>
      </c>
      <c r="H401" s="80">
        <v>90.68</v>
      </c>
      <c r="I401" s="80" t="s">
        <v>28</v>
      </c>
      <c r="J401" s="80" t="s">
        <v>28</v>
      </c>
      <c r="K401" s="80" t="s">
        <v>28</v>
      </c>
      <c r="L401" s="73" t="str">
        <f t="shared" si="103"/>
        <v/>
      </c>
      <c r="M401" s="73" t="str">
        <f t="shared" si="104"/>
        <v/>
      </c>
      <c r="N401" s="72" t="str">
        <f t="shared" si="105"/>
        <v>0506</v>
      </c>
      <c r="O401" s="74">
        <f t="shared" si="106"/>
        <v>0</v>
      </c>
      <c r="P401" s="72">
        <f t="shared" si="107"/>
        <v>0</v>
      </c>
      <c r="Q401" s="74">
        <f t="shared" si="108"/>
        <v>1</v>
      </c>
      <c r="R401" s="72" t="str">
        <f t="shared" si="109"/>
        <v/>
      </c>
      <c r="S401" s="72" t="str">
        <f t="shared" si="110"/>
        <v/>
      </c>
      <c r="AF401" s="18">
        <v>4460.3313020130299</v>
      </c>
      <c r="AG401" s="18">
        <v>24.375</v>
      </c>
      <c r="AI401" s="23">
        <f>'simulateur graphe PJ OQN'!$B$4</f>
        <v>1</v>
      </c>
      <c r="AJ401" s="24">
        <f t="shared" si="111"/>
        <v>90.68</v>
      </c>
      <c r="AK401" s="24">
        <f t="shared" si="112"/>
        <v>90.68</v>
      </c>
      <c r="AM401" t="str">
        <f t="shared" si="113"/>
        <v>ZONEHAUTE</v>
      </c>
      <c r="AN401" t="str">
        <f t="shared" si="114"/>
        <v>HDJ</v>
      </c>
      <c r="AO401" s="20" t="e">
        <f t="shared" si="115"/>
        <v>#VALUE!</v>
      </c>
      <c r="AP401" s="20">
        <f t="shared" si="116"/>
        <v>90.68</v>
      </c>
      <c r="AQ401" s="20" t="str">
        <f t="shared" si="116"/>
        <v>.</v>
      </c>
      <c r="AR401" s="20" t="str">
        <f t="shared" si="116"/>
        <v>.</v>
      </c>
      <c r="AS401" s="20" t="e">
        <f t="shared" si="117"/>
        <v>#VALUE!</v>
      </c>
      <c r="AT401" s="20" t="e">
        <f t="shared" si="102"/>
        <v>#VALUE!</v>
      </c>
      <c r="AU401" s="20">
        <f t="shared" si="118"/>
        <v>90.68</v>
      </c>
    </row>
    <row r="402" spans="1:47" ht="22.5">
      <c r="A402" s="54">
        <v>403</v>
      </c>
      <c r="B402" s="54" t="s">
        <v>778</v>
      </c>
      <c r="C402" s="58" t="s">
        <v>779</v>
      </c>
      <c r="D402" s="79">
        <v>1</v>
      </c>
      <c r="E402" s="79">
        <v>1</v>
      </c>
      <c r="F402" s="80" t="s">
        <v>28</v>
      </c>
      <c r="G402" s="80" t="s">
        <v>28</v>
      </c>
      <c r="H402" s="80">
        <v>63.82</v>
      </c>
      <c r="I402" s="80" t="s">
        <v>28</v>
      </c>
      <c r="J402" s="80" t="s">
        <v>28</v>
      </c>
      <c r="K402" s="80" t="s">
        <v>28</v>
      </c>
      <c r="L402" s="73" t="str">
        <f t="shared" si="103"/>
        <v/>
      </c>
      <c r="M402" s="73" t="str">
        <f t="shared" si="104"/>
        <v/>
      </c>
      <c r="N402" s="72" t="str">
        <f t="shared" si="105"/>
        <v>0506</v>
      </c>
      <c r="O402" s="74">
        <f t="shared" si="106"/>
        <v>0</v>
      </c>
      <c r="P402" s="72">
        <f t="shared" si="107"/>
        <v>0</v>
      </c>
      <c r="Q402" s="74">
        <f t="shared" si="108"/>
        <v>1</v>
      </c>
      <c r="R402" s="72" t="str">
        <f t="shared" si="109"/>
        <v/>
      </c>
      <c r="S402" s="72" t="str">
        <f t="shared" si="110"/>
        <v/>
      </c>
      <c r="AF402" s="18">
        <v>3605.2031131363701</v>
      </c>
      <c r="AG402" s="18">
        <v>23.930412371134</v>
      </c>
      <c r="AI402" s="23">
        <f>'simulateur graphe PJ OQN'!$B$4</f>
        <v>1</v>
      </c>
      <c r="AJ402" s="24">
        <f t="shared" si="111"/>
        <v>63.82</v>
      </c>
      <c r="AK402" s="24">
        <f t="shared" si="112"/>
        <v>63.82</v>
      </c>
      <c r="AM402" t="str">
        <f t="shared" si="113"/>
        <v>ZONEHAUTE</v>
      </c>
      <c r="AN402" t="str">
        <f t="shared" si="114"/>
        <v>HDJ</v>
      </c>
      <c r="AO402" s="20" t="e">
        <f t="shared" si="115"/>
        <v>#VALUE!</v>
      </c>
      <c r="AP402" s="20">
        <f t="shared" si="116"/>
        <v>63.82</v>
      </c>
      <c r="AQ402" s="20" t="str">
        <f t="shared" si="116"/>
        <v>.</v>
      </c>
      <c r="AR402" s="20" t="str">
        <f t="shared" si="116"/>
        <v>.</v>
      </c>
      <c r="AS402" s="20" t="e">
        <f t="shared" si="117"/>
        <v>#VALUE!</v>
      </c>
      <c r="AT402" s="20" t="e">
        <f t="shared" si="102"/>
        <v>#VALUE!</v>
      </c>
      <c r="AU402" s="20">
        <f t="shared" si="118"/>
        <v>63.82</v>
      </c>
    </row>
    <row r="403" spans="1:47" ht="22.5">
      <c r="A403" s="54">
        <v>404</v>
      </c>
      <c r="B403" s="54" t="s">
        <v>780</v>
      </c>
      <c r="C403" s="58" t="s">
        <v>781</v>
      </c>
      <c r="D403" s="79">
        <v>1</v>
      </c>
      <c r="E403" s="79">
        <v>1</v>
      </c>
      <c r="F403" s="80" t="s">
        <v>28</v>
      </c>
      <c r="G403" s="80" t="s">
        <v>28</v>
      </c>
      <c r="H403" s="80">
        <v>91.88</v>
      </c>
      <c r="I403" s="80" t="s">
        <v>28</v>
      </c>
      <c r="J403" s="80" t="s">
        <v>28</v>
      </c>
      <c r="K403" s="80" t="s">
        <v>28</v>
      </c>
      <c r="L403" s="73" t="str">
        <f t="shared" si="103"/>
        <v/>
      </c>
      <c r="M403" s="73" t="str">
        <f t="shared" si="104"/>
        <v/>
      </c>
      <c r="N403" s="72" t="str">
        <f t="shared" si="105"/>
        <v>0506</v>
      </c>
      <c r="O403" s="74">
        <f t="shared" si="106"/>
        <v>0</v>
      </c>
      <c r="P403" s="72">
        <f t="shared" si="107"/>
        <v>0</v>
      </c>
      <c r="Q403" s="74">
        <f t="shared" si="108"/>
        <v>1</v>
      </c>
      <c r="R403" s="72" t="str">
        <f t="shared" si="109"/>
        <v/>
      </c>
      <c r="S403" s="72" t="str">
        <f t="shared" si="110"/>
        <v/>
      </c>
      <c r="AF403" s="18">
        <v>6080.31031539173</v>
      </c>
      <c r="AG403" s="18">
        <v>36.581081081081102</v>
      </c>
      <c r="AI403" s="23">
        <f>'simulateur graphe PJ OQN'!$B$4</f>
        <v>1</v>
      </c>
      <c r="AJ403" s="24">
        <f t="shared" si="111"/>
        <v>91.88</v>
      </c>
      <c r="AK403" s="24">
        <f t="shared" si="112"/>
        <v>91.88</v>
      </c>
      <c r="AM403" t="str">
        <f t="shared" si="113"/>
        <v>ZONEHAUTE</v>
      </c>
      <c r="AN403" t="str">
        <f t="shared" si="114"/>
        <v>HDJ</v>
      </c>
      <c r="AO403" s="20" t="e">
        <f t="shared" si="115"/>
        <v>#VALUE!</v>
      </c>
      <c r="AP403" s="20">
        <f t="shared" si="116"/>
        <v>91.88</v>
      </c>
      <c r="AQ403" s="20" t="str">
        <f t="shared" si="116"/>
        <v>.</v>
      </c>
      <c r="AR403" s="20" t="str">
        <f t="shared" si="116"/>
        <v>.</v>
      </c>
      <c r="AS403" s="20" t="e">
        <f t="shared" si="117"/>
        <v>#VALUE!</v>
      </c>
      <c r="AT403" s="20" t="e">
        <f t="shared" si="102"/>
        <v>#VALUE!</v>
      </c>
      <c r="AU403" s="20">
        <f t="shared" si="118"/>
        <v>91.88</v>
      </c>
    </row>
    <row r="404" spans="1:47" ht="33.75">
      <c r="A404" s="54">
        <v>405</v>
      </c>
      <c r="B404" s="54" t="s">
        <v>782</v>
      </c>
      <c r="C404" s="58" t="s">
        <v>783</v>
      </c>
      <c r="D404" s="79">
        <v>8</v>
      </c>
      <c r="E404" s="79">
        <v>28</v>
      </c>
      <c r="F404" s="80">
        <v>1967.56</v>
      </c>
      <c r="G404" s="80">
        <v>245.94</v>
      </c>
      <c r="H404" s="80">
        <v>1967.56</v>
      </c>
      <c r="I404" s="80">
        <v>3365.49</v>
      </c>
      <c r="J404" s="80">
        <v>4241.72</v>
      </c>
      <c r="K404" s="80">
        <v>150.82</v>
      </c>
      <c r="L404" s="73">
        <f t="shared" si="103"/>
        <v>135.72</v>
      </c>
      <c r="M404" s="73">
        <f t="shared" si="104"/>
        <v>162.69999999999999</v>
      </c>
      <c r="N404" s="72" t="str">
        <f t="shared" si="105"/>
        <v>0506</v>
      </c>
      <c r="O404" s="74">
        <f t="shared" si="106"/>
        <v>20</v>
      </c>
      <c r="P404" s="72">
        <f t="shared" si="107"/>
        <v>1</v>
      </c>
      <c r="Q404" s="74">
        <f t="shared" si="108"/>
        <v>8</v>
      </c>
      <c r="R404" s="72">
        <f t="shared" si="109"/>
        <v>15</v>
      </c>
      <c r="S404" s="72">
        <f t="shared" si="110"/>
        <v>22</v>
      </c>
      <c r="AF404" s="18">
        <v>332.346561597495</v>
      </c>
      <c r="AG404" s="18" t="s">
        <v>28</v>
      </c>
      <c r="AI404" s="23">
        <f>'simulateur graphe PJ OQN'!$B$4</f>
        <v>1</v>
      </c>
      <c r="AJ404" s="24">
        <f t="shared" si="111"/>
        <v>162.69999999999999</v>
      </c>
      <c r="AK404" s="24">
        <f t="shared" si="112"/>
        <v>162.69999999999999</v>
      </c>
      <c r="AM404" t="str">
        <f t="shared" si="113"/>
        <v>ZONEBASSE</v>
      </c>
      <c r="AN404" t="str">
        <f t="shared" si="114"/>
        <v>HC</v>
      </c>
      <c r="AO404" s="20">
        <f t="shared" si="115"/>
        <v>162.69999999999999</v>
      </c>
      <c r="AP404" s="20">
        <f t="shared" si="116"/>
        <v>1967.56</v>
      </c>
      <c r="AQ404" s="20">
        <f t="shared" si="116"/>
        <v>3365.49</v>
      </c>
      <c r="AR404" s="20">
        <f t="shared" si="116"/>
        <v>4241.72</v>
      </c>
      <c r="AS404" s="20">
        <f t="shared" si="117"/>
        <v>169.58000000000038</v>
      </c>
      <c r="AT404" s="20">
        <f t="shared" si="102"/>
        <v>1513.4800000000014</v>
      </c>
      <c r="AU404" s="20">
        <f t="shared" si="118"/>
        <v>1967.56</v>
      </c>
    </row>
    <row r="405" spans="1:47" ht="33.75">
      <c r="A405" s="54">
        <v>406</v>
      </c>
      <c r="B405" s="54" t="s">
        <v>784</v>
      </c>
      <c r="C405" s="58" t="s">
        <v>785</v>
      </c>
      <c r="D405" s="79">
        <v>8</v>
      </c>
      <c r="E405" s="79">
        <v>28</v>
      </c>
      <c r="F405" s="80">
        <v>1989.91</v>
      </c>
      <c r="G405" s="80">
        <v>248.74</v>
      </c>
      <c r="H405" s="80">
        <v>1989.91</v>
      </c>
      <c r="I405" s="80">
        <v>3403.73</v>
      </c>
      <c r="J405" s="80">
        <v>4289.91</v>
      </c>
      <c r="K405" s="80">
        <v>153.21</v>
      </c>
      <c r="L405" s="73">
        <f t="shared" si="103"/>
        <v>135.72</v>
      </c>
      <c r="M405" s="73">
        <f t="shared" si="104"/>
        <v>162.69999999999999</v>
      </c>
      <c r="N405" s="72" t="str">
        <f t="shared" si="105"/>
        <v>0506</v>
      </c>
      <c r="O405" s="74">
        <f t="shared" si="106"/>
        <v>20</v>
      </c>
      <c r="P405" s="72">
        <f t="shared" si="107"/>
        <v>1</v>
      </c>
      <c r="Q405" s="74">
        <f t="shared" si="108"/>
        <v>8</v>
      </c>
      <c r="R405" s="72">
        <f t="shared" si="109"/>
        <v>15</v>
      </c>
      <c r="S405" s="72">
        <f t="shared" si="110"/>
        <v>22</v>
      </c>
      <c r="AF405" s="18">
        <v>252.43878236941899</v>
      </c>
      <c r="AG405" s="18" t="s">
        <v>28</v>
      </c>
      <c r="AI405" s="23">
        <f>'simulateur graphe PJ OQN'!$B$4</f>
        <v>1</v>
      </c>
      <c r="AJ405" s="24">
        <f t="shared" si="111"/>
        <v>162.69999999999999</v>
      </c>
      <c r="AK405" s="24">
        <f t="shared" si="112"/>
        <v>162.69999999999999</v>
      </c>
      <c r="AM405" t="str">
        <f t="shared" si="113"/>
        <v>ZONEBASSE</v>
      </c>
      <c r="AN405" t="str">
        <f t="shared" si="114"/>
        <v>HC</v>
      </c>
      <c r="AO405" s="20">
        <f t="shared" si="115"/>
        <v>162.69999999999999</v>
      </c>
      <c r="AP405" s="20">
        <f t="shared" si="116"/>
        <v>1989.91</v>
      </c>
      <c r="AQ405" s="20">
        <f t="shared" si="116"/>
        <v>3403.73</v>
      </c>
      <c r="AR405" s="20">
        <f t="shared" si="116"/>
        <v>4289.91</v>
      </c>
      <c r="AS405" s="20">
        <f t="shared" si="117"/>
        <v>153.23999999999978</v>
      </c>
      <c r="AT405" s="20">
        <f t="shared" si="102"/>
        <v>1709.8500000000004</v>
      </c>
      <c r="AU405" s="20">
        <f t="shared" si="118"/>
        <v>1989.91</v>
      </c>
    </row>
    <row r="406" spans="1:47" ht="33.75">
      <c r="A406" s="54">
        <v>407</v>
      </c>
      <c r="B406" s="54" t="s">
        <v>786</v>
      </c>
      <c r="C406" s="58" t="s">
        <v>787</v>
      </c>
      <c r="D406" s="79">
        <v>8</v>
      </c>
      <c r="E406" s="79">
        <v>28</v>
      </c>
      <c r="F406" s="80">
        <v>1871.62</v>
      </c>
      <c r="G406" s="80">
        <v>233.95</v>
      </c>
      <c r="H406" s="80">
        <v>1871.62</v>
      </c>
      <c r="I406" s="80">
        <v>3089.82</v>
      </c>
      <c r="J406" s="80">
        <v>3959.84</v>
      </c>
      <c r="K406" s="80">
        <v>139.47</v>
      </c>
      <c r="L406" s="73">
        <f t="shared" si="103"/>
        <v>135.72</v>
      </c>
      <c r="M406" s="73">
        <f t="shared" si="104"/>
        <v>162.69999999999999</v>
      </c>
      <c r="N406" s="72" t="str">
        <f t="shared" si="105"/>
        <v>0506</v>
      </c>
      <c r="O406" s="74">
        <f t="shared" si="106"/>
        <v>20</v>
      </c>
      <c r="P406" s="72">
        <f t="shared" si="107"/>
        <v>1</v>
      </c>
      <c r="Q406" s="74">
        <f t="shared" si="108"/>
        <v>8</v>
      </c>
      <c r="R406" s="72">
        <f t="shared" si="109"/>
        <v>15</v>
      </c>
      <c r="S406" s="72">
        <f t="shared" si="110"/>
        <v>22</v>
      </c>
      <c r="AF406" s="18">
        <v>130.06271066206301</v>
      </c>
      <c r="AG406" s="18" t="s">
        <v>28</v>
      </c>
      <c r="AI406" s="23">
        <f>'simulateur graphe PJ OQN'!$B$4</f>
        <v>1</v>
      </c>
      <c r="AJ406" s="24">
        <f t="shared" si="111"/>
        <v>162.69999999999999</v>
      </c>
      <c r="AK406" s="24">
        <f t="shared" si="112"/>
        <v>162.69999999999999</v>
      </c>
      <c r="AM406" t="str">
        <f t="shared" si="113"/>
        <v>ZONEBASSE</v>
      </c>
      <c r="AN406" t="str">
        <f t="shared" si="114"/>
        <v>HC</v>
      </c>
      <c r="AO406" s="20">
        <f t="shared" si="115"/>
        <v>162.69999999999999</v>
      </c>
      <c r="AP406" s="20">
        <f t="shared" si="116"/>
        <v>1871.62</v>
      </c>
      <c r="AQ406" s="20">
        <f t="shared" si="116"/>
        <v>3089.82</v>
      </c>
      <c r="AR406" s="20">
        <f t="shared" si="116"/>
        <v>3959.84</v>
      </c>
      <c r="AS406" s="20">
        <f t="shared" si="117"/>
        <v>194.15000000000009</v>
      </c>
      <c r="AT406" s="20">
        <f t="shared" si="102"/>
        <v>527.89999999999964</v>
      </c>
      <c r="AU406" s="20">
        <f t="shared" si="118"/>
        <v>1871.62</v>
      </c>
    </row>
    <row r="407" spans="1:47" ht="33.75">
      <c r="A407" s="54">
        <v>408</v>
      </c>
      <c r="B407" s="54" t="s">
        <v>788</v>
      </c>
      <c r="C407" s="58" t="s">
        <v>789</v>
      </c>
      <c r="D407" s="79">
        <v>15</v>
      </c>
      <c r="E407" s="79">
        <v>35</v>
      </c>
      <c r="F407" s="80">
        <v>3102.91</v>
      </c>
      <c r="G407" s="80">
        <v>175.9</v>
      </c>
      <c r="H407" s="80">
        <v>3102.91</v>
      </c>
      <c r="I407" s="80">
        <v>3976.62</v>
      </c>
      <c r="J407" s="80">
        <v>5069.2700000000004</v>
      </c>
      <c r="K407" s="80">
        <v>144.84</v>
      </c>
      <c r="L407" s="73">
        <f t="shared" si="103"/>
        <v>135.72</v>
      </c>
      <c r="M407" s="73">
        <f t="shared" si="104"/>
        <v>162.69999999999999</v>
      </c>
      <c r="N407" s="72" t="str">
        <f t="shared" si="105"/>
        <v>0506</v>
      </c>
      <c r="O407" s="74">
        <f t="shared" si="106"/>
        <v>20</v>
      </c>
      <c r="P407" s="72">
        <f t="shared" si="107"/>
        <v>1</v>
      </c>
      <c r="Q407" s="74">
        <f t="shared" si="108"/>
        <v>15</v>
      </c>
      <c r="R407" s="72">
        <f t="shared" si="109"/>
        <v>22</v>
      </c>
      <c r="S407" s="72">
        <f t="shared" si="110"/>
        <v>29</v>
      </c>
      <c r="AF407" s="18">
        <v>5240.5462068165298</v>
      </c>
      <c r="AG407" s="18">
        <v>20.809072781655001</v>
      </c>
      <c r="AI407" s="23">
        <f>'simulateur graphe PJ OQN'!$B$4</f>
        <v>1</v>
      </c>
      <c r="AJ407" s="24">
        <f t="shared" si="111"/>
        <v>162.69999999999999</v>
      </c>
      <c r="AK407" s="24">
        <f t="shared" si="112"/>
        <v>162.69999999999999</v>
      </c>
      <c r="AM407" t="str">
        <f t="shared" si="113"/>
        <v>ZONEBASSE</v>
      </c>
      <c r="AN407" t="str">
        <f t="shared" si="114"/>
        <v>HC</v>
      </c>
      <c r="AO407" s="20">
        <f t="shared" si="115"/>
        <v>162.69999999999999</v>
      </c>
      <c r="AP407" s="20">
        <f t="shared" si="116"/>
        <v>3102.91</v>
      </c>
      <c r="AQ407" s="20">
        <f t="shared" si="116"/>
        <v>3976.62</v>
      </c>
      <c r="AR407" s="20">
        <f t="shared" si="116"/>
        <v>5069.2700000000004</v>
      </c>
      <c r="AS407" s="20">
        <f t="shared" si="117"/>
        <v>144.71000000000004</v>
      </c>
      <c r="AT407" s="20">
        <f t="shared" si="102"/>
        <v>956.39000000000124</v>
      </c>
      <c r="AU407" s="20">
        <f t="shared" si="118"/>
        <v>3102.91</v>
      </c>
    </row>
    <row r="408" spans="1:47" ht="33.75">
      <c r="A408" s="54">
        <v>409</v>
      </c>
      <c r="B408" s="54" t="s">
        <v>790</v>
      </c>
      <c r="C408" s="58" t="s">
        <v>791</v>
      </c>
      <c r="D408" s="79">
        <v>8</v>
      </c>
      <c r="E408" s="79">
        <v>28</v>
      </c>
      <c r="F408" s="80">
        <v>1502.34</v>
      </c>
      <c r="G408" s="80">
        <v>187.79</v>
      </c>
      <c r="H408" s="80">
        <v>1502.34</v>
      </c>
      <c r="I408" s="80">
        <v>2682.8</v>
      </c>
      <c r="J408" s="80">
        <v>3518.35</v>
      </c>
      <c r="K408" s="80">
        <v>124.74</v>
      </c>
      <c r="L408" s="73">
        <f t="shared" si="103"/>
        <v>116.13</v>
      </c>
      <c r="M408" s="73">
        <f t="shared" si="104"/>
        <v>162.69999999999999</v>
      </c>
      <c r="N408" s="72" t="str">
        <f t="shared" si="105"/>
        <v>0506</v>
      </c>
      <c r="O408" s="74">
        <f t="shared" si="106"/>
        <v>20</v>
      </c>
      <c r="P408" s="72">
        <f t="shared" si="107"/>
        <v>1</v>
      </c>
      <c r="Q408" s="74">
        <f t="shared" si="108"/>
        <v>8</v>
      </c>
      <c r="R408" s="72">
        <f t="shared" si="109"/>
        <v>15</v>
      </c>
      <c r="S408" s="72">
        <f t="shared" si="110"/>
        <v>22</v>
      </c>
      <c r="AF408" s="18">
        <v>7355.0071350296002</v>
      </c>
      <c r="AG408" s="18">
        <v>23.643902439024401</v>
      </c>
      <c r="AI408" s="23">
        <f>'simulateur graphe PJ OQN'!$B$4</f>
        <v>1</v>
      </c>
      <c r="AJ408" s="24">
        <f t="shared" si="111"/>
        <v>162.69999999999999</v>
      </c>
      <c r="AK408" s="24">
        <f t="shared" si="112"/>
        <v>162.69999999999999</v>
      </c>
      <c r="AM408" t="str">
        <f t="shared" si="113"/>
        <v>ZONEBASSE</v>
      </c>
      <c r="AN408" t="str">
        <f t="shared" si="114"/>
        <v>HC</v>
      </c>
      <c r="AO408" s="20">
        <f t="shared" si="115"/>
        <v>162.69999999999999</v>
      </c>
      <c r="AP408" s="20">
        <f t="shared" si="116"/>
        <v>1502.34</v>
      </c>
      <c r="AQ408" s="20">
        <f t="shared" si="116"/>
        <v>2682.8</v>
      </c>
      <c r="AR408" s="20">
        <f t="shared" si="116"/>
        <v>3518.35</v>
      </c>
      <c r="AS408" s="20">
        <f t="shared" si="117"/>
        <v>150.36999999999989</v>
      </c>
      <c r="AT408" s="20">
        <f t="shared" si="102"/>
        <v>916.65999999999985</v>
      </c>
      <c r="AU408" s="20">
        <f t="shared" si="118"/>
        <v>1502.34</v>
      </c>
    </row>
    <row r="409" spans="1:47" ht="33.75">
      <c r="A409" s="54">
        <v>410</v>
      </c>
      <c r="B409" s="54" t="s">
        <v>792</v>
      </c>
      <c r="C409" s="58" t="s">
        <v>793</v>
      </c>
      <c r="D409" s="79">
        <v>22</v>
      </c>
      <c r="E409" s="79">
        <v>28</v>
      </c>
      <c r="F409" s="80">
        <v>3647.51</v>
      </c>
      <c r="G409" s="80">
        <v>137.82</v>
      </c>
      <c r="H409" s="80">
        <v>3647.51</v>
      </c>
      <c r="I409" s="80" t="s">
        <v>28</v>
      </c>
      <c r="J409" s="80" t="s">
        <v>28</v>
      </c>
      <c r="K409" s="80">
        <v>135.09</v>
      </c>
      <c r="L409" s="73">
        <f t="shared" si="103"/>
        <v>116.13</v>
      </c>
      <c r="M409" s="73">
        <f t="shared" si="104"/>
        <v>162.69999999999999</v>
      </c>
      <c r="N409" s="72" t="str">
        <f t="shared" si="105"/>
        <v>0506</v>
      </c>
      <c r="O409" s="74">
        <f t="shared" si="106"/>
        <v>6</v>
      </c>
      <c r="P409" s="72">
        <f t="shared" si="107"/>
        <v>0</v>
      </c>
      <c r="Q409" s="74">
        <f t="shared" si="108"/>
        <v>22</v>
      </c>
      <c r="R409" s="72" t="str">
        <f t="shared" si="109"/>
        <v/>
      </c>
      <c r="S409" s="72" t="str">
        <f t="shared" si="110"/>
        <v/>
      </c>
      <c r="AF409" s="18">
        <v>7490.79447386422</v>
      </c>
      <c r="AG409" s="18">
        <v>23.519855595667899</v>
      </c>
      <c r="AI409" s="23">
        <f>'simulateur graphe PJ OQN'!$B$4</f>
        <v>1</v>
      </c>
      <c r="AJ409" s="24">
        <f t="shared" si="111"/>
        <v>162.69999999999999</v>
      </c>
      <c r="AK409" s="24">
        <f t="shared" si="112"/>
        <v>162.69999999999999</v>
      </c>
      <c r="AM409" t="str">
        <f t="shared" si="113"/>
        <v>ZONEBASSE</v>
      </c>
      <c r="AN409" t="str">
        <f t="shared" si="114"/>
        <v>HC</v>
      </c>
      <c r="AO409" s="20">
        <f t="shared" si="115"/>
        <v>162.69999999999999</v>
      </c>
      <c r="AP409" s="20">
        <f t="shared" si="116"/>
        <v>3647.51</v>
      </c>
      <c r="AQ409" s="20" t="str">
        <f t="shared" si="116"/>
        <v>.</v>
      </c>
      <c r="AR409" s="20" t="str">
        <f t="shared" si="116"/>
        <v>.</v>
      </c>
      <c r="AS409" s="20">
        <f t="shared" si="117"/>
        <v>7.999999999992724E-2</v>
      </c>
      <c r="AT409" s="20">
        <f t="shared" si="102"/>
        <v>1687.5200000000004</v>
      </c>
      <c r="AU409" s="20">
        <f t="shared" si="118"/>
        <v>3647.51</v>
      </c>
    </row>
    <row r="410" spans="1:47" ht="33.75">
      <c r="A410" s="54">
        <v>411</v>
      </c>
      <c r="B410" s="54" t="s">
        <v>794</v>
      </c>
      <c r="C410" s="58" t="s">
        <v>795</v>
      </c>
      <c r="D410" s="79">
        <v>8</v>
      </c>
      <c r="E410" s="79">
        <v>28</v>
      </c>
      <c r="F410" s="80">
        <v>1541.95</v>
      </c>
      <c r="G410" s="80">
        <v>192.74</v>
      </c>
      <c r="H410" s="80">
        <v>1541.95</v>
      </c>
      <c r="I410" s="80">
        <v>2638.23</v>
      </c>
      <c r="J410" s="80">
        <v>3554.1</v>
      </c>
      <c r="K410" s="80">
        <v>123</v>
      </c>
      <c r="L410" s="73">
        <f t="shared" si="103"/>
        <v>116.13</v>
      </c>
      <c r="M410" s="73">
        <f t="shared" si="104"/>
        <v>162.69999999999999</v>
      </c>
      <c r="N410" s="72" t="str">
        <f t="shared" si="105"/>
        <v>0506</v>
      </c>
      <c r="O410" s="74">
        <f t="shared" si="106"/>
        <v>20</v>
      </c>
      <c r="P410" s="72">
        <f t="shared" si="107"/>
        <v>1</v>
      </c>
      <c r="Q410" s="74">
        <f t="shared" si="108"/>
        <v>8</v>
      </c>
      <c r="R410" s="72">
        <f t="shared" si="109"/>
        <v>15</v>
      </c>
      <c r="S410" s="72">
        <f t="shared" si="110"/>
        <v>22</v>
      </c>
      <c r="AF410" s="18">
        <v>9926.1845828371097</v>
      </c>
      <c r="AG410" s="18">
        <v>30.2708333333333</v>
      </c>
      <c r="AI410" s="23">
        <f>'simulateur graphe PJ OQN'!$B$4</f>
        <v>1</v>
      </c>
      <c r="AJ410" s="24">
        <f t="shared" si="111"/>
        <v>162.69999999999999</v>
      </c>
      <c r="AK410" s="24">
        <f t="shared" si="112"/>
        <v>162.69999999999999</v>
      </c>
      <c r="AM410" t="str">
        <f t="shared" si="113"/>
        <v>ZONEBASSE</v>
      </c>
      <c r="AN410" t="str">
        <f t="shared" si="114"/>
        <v>HC</v>
      </c>
      <c r="AO410" s="20">
        <f t="shared" si="115"/>
        <v>162.69999999999999</v>
      </c>
      <c r="AP410" s="20">
        <f t="shared" si="116"/>
        <v>1541.95</v>
      </c>
      <c r="AQ410" s="20">
        <f t="shared" si="116"/>
        <v>2638.23</v>
      </c>
      <c r="AR410" s="20">
        <f t="shared" si="116"/>
        <v>3554.1</v>
      </c>
      <c r="AS410" s="20">
        <f t="shared" si="117"/>
        <v>233.09999999999991</v>
      </c>
      <c r="AT410" s="20">
        <f t="shared" si="102"/>
        <v>844.53000000000065</v>
      </c>
      <c r="AU410" s="20">
        <f t="shared" si="118"/>
        <v>1541.95</v>
      </c>
    </row>
    <row r="411" spans="1:47" ht="33.75">
      <c r="A411" s="54">
        <v>412</v>
      </c>
      <c r="B411" s="54" t="s">
        <v>796</v>
      </c>
      <c r="C411" s="58" t="s">
        <v>797</v>
      </c>
      <c r="D411" s="79">
        <v>29</v>
      </c>
      <c r="E411" s="79">
        <v>35</v>
      </c>
      <c r="F411" s="80">
        <v>4580.93</v>
      </c>
      <c r="G411" s="80">
        <v>138.76</v>
      </c>
      <c r="H411" s="80">
        <v>4580.93</v>
      </c>
      <c r="I411" s="80" t="s">
        <v>28</v>
      </c>
      <c r="J411" s="80" t="s">
        <v>28</v>
      </c>
      <c r="K411" s="80">
        <v>147.77000000000001</v>
      </c>
      <c r="L411" s="73">
        <f t="shared" si="103"/>
        <v>116.13</v>
      </c>
      <c r="M411" s="73">
        <f t="shared" si="104"/>
        <v>162.69999999999999</v>
      </c>
      <c r="N411" s="72" t="str">
        <f t="shared" si="105"/>
        <v>0506</v>
      </c>
      <c r="O411" s="74">
        <f t="shared" si="106"/>
        <v>6</v>
      </c>
      <c r="P411" s="72">
        <f t="shared" si="107"/>
        <v>0</v>
      </c>
      <c r="Q411" s="74">
        <f t="shared" si="108"/>
        <v>29</v>
      </c>
      <c r="R411" s="72" t="str">
        <f t="shared" si="109"/>
        <v/>
      </c>
      <c r="S411" s="72" t="str">
        <f t="shared" si="110"/>
        <v/>
      </c>
      <c r="AF411" s="18">
        <v>2654.5498736736099</v>
      </c>
      <c r="AG411" s="18">
        <v>13.2046332046332</v>
      </c>
      <c r="AI411" s="23">
        <f>'simulateur graphe PJ OQN'!$B$4</f>
        <v>1</v>
      </c>
      <c r="AJ411" s="24">
        <f t="shared" si="111"/>
        <v>162.69999999999999</v>
      </c>
      <c r="AK411" s="24">
        <f t="shared" si="112"/>
        <v>162.69999999999999</v>
      </c>
      <c r="AM411" t="str">
        <f t="shared" si="113"/>
        <v>ZONEBASSE</v>
      </c>
      <c r="AN411" t="str">
        <f t="shared" si="114"/>
        <v>HC</v>
      </c>
      <c r="AO411" s="20">
        <f t="shared" si="115"/>
        <v>162.69999999999999</v>
      </c>
      <c r="AP411" s="20">
        <f t="shared" si="116"/>
        <v>4580.93</v>
      </c>
      <c r="AQ411" s="20" t="str">
        <f t="shared" si="116"/>
        <v>.</v>
      </c>
      <c r="AR411" s="20" t="str">
        <f t="shared" si="116"/>
        <v>.</v>
      </c>
      <c r="AS411" s="20">
        <f t="shared" si="117"/>
        <v>-443.25</v>
      </c>
      <c r="AT411" s="20">
        <f t="shared" si="102"/>
        <v>2372.7100000000009</v>
      </c>
      <c r="AU411" s="20">
        <f t="shared" si="118"/>
        <v>4580.93</v>
      </c>
    </row>
    <row r="412" spans="1:47" ht="33.75">
      <c r="A412" s="54">
        <v>413</v>
      </c>
      <c r="B412" s="54" t="s">
        <v>798</v>
      </c>
      <c r="C412" s="58" t="s">
        <v>2713</v>
      </c>
      <c r="D412" s="79">
        <v>1</v>
      </c>
      <c r="E412" s="79">
        <v>1</v>
      </c>
      <c r="F412" s="80" t="s">
        <v>28</v>
      </c>
      <c r="G412" s="80" t="s">
        <v>28</v>
      </c>
      <c r="H412" s="80">
        <v>81.12</v>
      </c>
      <c r="I412" s="80" t="s">
        <v>28</v>
      </c>
      <c r="J412" s="80" t="s">
        <v>28</v>
      </c>
      <c r="K412" s="80" t="s">
        <v>28</v>
      </c>
      <c r="L412" s="73" t="str">
        <f t="shared" si="103"/>
        <v/>
      </c>
      <c r="M412" s="73" t="str">
        <f t="shared" si="104"/>
        <v/>
      </c>
      <c r="N412" s="72" t="str">
        <f t="shared" si="105"/>
        <v>0509</v>
      </c>
      <c r="O412" s="74">
        <f t="shared" si="106"/>
        <v>0</v>
      </c>
      <c r="P412" s="72">
        <f t="shared" si="107"/>
        <v>0</v>
      </c>
      <c r="Q412" s="74">
        <f t="shared" si="108"/>
        <v>1</v>
      </c>
      <c r="R412" s="72" t="str">
        <f t="shared" si="109"/>
        <v/>
      </c>
      <c r="S412" s="72" t="str">
        <f t="shared" si="110"/>
        <v/>
      </c>
      <c r="AF412" s="18">
        <v>4676.5809184852596</v>
      </c>
      <c r="AG412" s="18">
        <v>20.4166666666667</v>
      </c>
      <c r="AI412" s="23">
        <f>'simulateur graphe PJ OQN'!$B$4</f>
        <v>1</v>
      </c>
      <c r="AJ412" s="24">
        <f t="shared" si="111"/>
        <v>81.12</v>
      </c>
      <c r="AK412" s="24">
        <f t="shared" si="112"/>
        <v>81.12</v>
      </c>
      <c r="AM412" t="str">
        <f t="shared" si="113"/>
        <v>ZONEHAUTE</v>
      </c>
      <c r="AN412" t="str">
        <f t="shared" si="114"/>
        <v>HDJ</v>
      </c>
      <c r="AO412" s="20" t="e">
        <f t="shared" si="115"/>
        <v>#VALUE!</v>
      </c>
      <c r="AP412" s="20">
        <f t="shared" si="116"/>
        <v>81.12</v>
      </c>
      <c r="AQ412" s="20" t="str">
        <f t="shared" si="116"/>
        <v>.</v>
      </c>
      <c r="AR412" s="20" t="str">
        <f t="shared" si="116"/>
        <v>.</v>
      </c>
      <c r="AS412" s="20" t="e">
        <f t="shared" si="117"/>
        <v>#VALUE!</v>
      </c>
      <c r="AT412" s="20" t="e">
        <f t="shared" si="102"/>
        <v>#VALUE!</v>
      </c>
      <c r="AU412" s="20">
        <f t="shared" si="118"/>
        <v>81.12</v>
      </c>
    </row>
    <row r="413" spans="1:47" ht="33.75">
      <c r="A413" s="54">
        <v>414</v>
      </c>
      <c r="B413" s="54" t="s">
        <v>799</v>
      </c>
      <c r="C413" s="58" t="s">
        <v>2714</v>
      </c>
      <c r="D413" s="79">
        <v>1</v>
      </c>
      <c r="E413" s="79">
        <v>1</v>
      </c>
      <c r="F413" s="80" t="s">
        <v>28</v>
      </c>
      <c r="G413" s="80" t="s">
        <v>28</v>
      </c>
      <c r="H413" s="80">
        <v>59.62</v>
      </c>
      <c r="I413" s="80" t="s">
        <v>28</v>
      </c>
      <c r="J413" s="80" t="s">
        <v>28</v>
      </c>
      <c r="K413" s="80" t="s">
        <v>28</v>
      </c>
      <c r="L413" s="73" t="str">
        <f t="shared" si="103"/>
        <v/>
      </c>
      <c r="M413" s="73" t="str">
        <f t="shared" si="104"/>
        <v/>
      </c>
      <c r="N413" s="72" t="str">
        <f t="shared" si="105"/>
        <v>0509</v>
      </c>
      <c r="O413" s="74">
        <f t="shared" si="106"/>
        <v>0</v>
      </c>
      <c r="P413" s="72">
        <f t="shared" si="107"/>
        <v>0</v>
      </c>
      <c r="Q413" s="74">
        <f t="shared" si="108"/>
        <v>1</v>
      </c>
      <c r="R413" s="72" t="str">
        <f t="shared" si="109"/>
        <v/>
      </c>
      <c r="S413" s="72" t="str">
        <f t="shared" si="110"/>
        <v/>
      </c>
      <c r="AF413" s="18">
        <v>3925.1827750376501</v>
      </c>
      <c r="AG413" s="18">
        <v>21.659090909090899</v>
      </c>
      <c r="AI413" s="23">
        <f>'simulateur graphe PJ OQN'!$B$4</f>
        <v>1</v>
      </c>
      <c r="AJ413" s="24">
        <f t="shared" si="111"/>
        <v>59.62</v>
      </c>
      <c r="AK413" s="24">
        <f t="shared" si="112"/>
        <v>59.62</v>
      </c>
      <c r="AM413" t="str">
        <f t="shared" si="113"/>
        <v>ZONEHAUTE</v>
      </c>
      <c r="AN413" t="str">
        <f t="shared" si="114"/>
        <v>HDJ</v>
      </c>
      <c r="AO413" s="20" t="e">
        <f t="shared" si="115"/>
        <v>#VALUE!</v>
      </c>
      <c r="AP413" s="20">
        <f t="shared" si="116"/>
        <v>59.62</v>
      </c>
      <c r="AQ413" s="20" t="str">
        <f t="shared" si="116"/>
        <v>.</v>
      </c>
      <c r="AR413" s="20" t="str">
        <f t="shared" si="116"/>
        <v>.</v>
      </c>
      <c r="AS413" s="20" t="e">
        <f t="shared" si="117"/>
        <v>#VALUE!</v>
      </c>
      <c r="AT413" s="20" t="e">
        <f t="shared" si="102"/>
        <v>#VALUE!</v>
      </c>
      <c r="AU413" s="20">
        <f t="shared" si="118"/>
        <v>59.62</v>
      </c>
    </row>
    <row r="414" spans="1:47" ht="33.75">
      <c r="A414" s="54">
        <v>415</v>
      </c>
      <c r="B414" s="54" t="s">
        <v>800</v>
      </c>
      <c r="C414" s="58" t="s">
        <v>2715</v>
      </c>
      <c r="D414" s="79">
        <v>1</v>
      </c>
      <c r="E414" s="79">
        <v>1</v>
      </c>
      <c r="F414" s="80" t="s">
        <v>28</v>
      </c>
      <c r="G414" s="80" t="s">
        <v>28</v>
      </c>
      <c r="H414" s="80">
        <v>76.95</v>
      </c>
      <c r="I414" s="80" t="s">
        <v>28</v>
      </c>
      <c r="J414" s="80" t="s">
        <v>28</v>
      </c>
      <c r="K414" s="80" t="s">
        <v>28</v>
      </c>
      <c r="L414" s="73" t="str">
        <f t="shared" si="103"/>
        <v/>
      </c>
      <c r="M414" s="73" t="str">
        <f t="shared" si="104"/>
        <v/>
      </c>
      <c r="N414" s="72" t="str">
        <f t="shared" si="105"/>
        <v>0509</v>
      </c>
      <c r="O414" s="74">
        <f t="shared" si="106"/>
        <v>0</v>
      </c>
      <c r="P414" s="72">
        <f t="shared" si="107"/>
        <v>0</v>
      </c>
      <c r="Q414" s="74">
        <f t="shared" si="108"/>
        <v>1</v>
      </c>
      <c r="R414" s="72" t="str">
        <f t="shared" si="109"/>
        <v/>
      </c>
      <c r="S414" s="72" t="str">
        <f t="shared" si="110"/>
        <v/>
      </c>
      <c r="AF414" s="18">
        <v>8689.4500992782705</v>
      </c>
      <c r="AG414" s="18">
        <v>47.717948717948701</v>
      </c>
      <c r="AI414" s="23">
        <f>'simulateur graphe PJ OQN'!$B$4</f>
        <v>1</v>
      </c>
      <c r="AJ414" s="24">
        <f t="shared" si="111"/>
        <v>76.95</v>
      </c>
      <c r="AK414" s="24">
        <f t="shared" si="112"/>
        <v>76.95</v>
      </c>
      <c r="AM414" t="str">
        <f t="shared" si="113"/>
        <v>ZONEHAUTE</v>
      </c>
      <c r="AN414" t="str">
        <f t="shared" si="114"/>
        <v>HDJ</v>
      </c>
      <c r="AO414" s="20" t="e">
        <f t="shared" si="115"/>
        <v>#VALUE!</v>
      </c>
      <c r="AP414" s="20">
        <f t="shared" si="116"/>
        <v>76.95</v>
      </c>
      <c r="AQ414" s="20" t="str">
        <f t="shared" si="116"/>
        <v>.</v>
      </c>
      <c r="AR414" s="20" t="str">
        <f t="shared" si="116"/>
        <v>.</v>
      </c>
      <c r="AS414" s="20" t="e">
        <f t="shared" si="117"/>
        <v>#VALUE!</v>
      </c>
      <c r="AT414" s="20" t="e">
        <f t="shared" si="102"/>
        <v>#VALUE!</v>
      </c>
      <c r="AU414" s="20">
        <f t="shared" si="118"/>
        <v>76.95</v>
      </c>
    </row>
    <row r="415" spans="1:47" ht="45">
      <c r="A415" s="54">
        <v>416</v>
      </c>
      <c r="B415" s="54" t="s">
        <v>801</v>
      </c>
      <c r="C415" s="58" t="s">
        <v>2716</v>
      </c>
      <c r="D415" s="79">
        <v>8</v>
      </c>
      <c r="E415" s="79">
        <v>28</v>
      </c>
      <c r="F415" s="80">
        <v>1463.86</v>
      </c>
      <c r="G415" s="80">
        <v>182.98</v>
      </c>
      <c r="H415" s="80">
        <v>1463.86</v>
      </c>
      <c r="I415" s="80">
        <v>2552.0500000000002</v>
      </c>
      <c r="J415" s="80">
        <v>3199.01</v>
      </c>
      <c r="K415" s="80">
        <v>113.5</v>
      </c>
      <c r="L415" s="73">
        <f t="shared" si="103"/>
        <v>95.7</v>
      </c>
      <c r="M415" s="73">
        <f t="shared" si="104"/>
        <v>103.02</v>
      </c>
      <c r="N415" s="72" t="str">
        <f t="shared" si="105"/>
        <v>0509</v>
      </c>
      <c r="O415" s="74">
        <f t="shared" si="106"/>
        <v>20</v>
      </c>
      <c r="P415" s="72">
        <f t="shared" si="107"/>
        <v>1</v>
      </c>
      <c r="Q415" s="74">
        <f t="shared" si="108"/>
        <v>8</v>
      </c>
      <c r="R415" s="72">
        <f t="shared" si="109"/>
        <v>15</v>
      </c>
      <c r="S415" s="72">
        <f t="shared" si="110"/>
        <v>22</v>
      </c>
      <c r="AF415" s="18">
        <v>311.80928574864703</v>
      </c>
      <c r="AG415" s="18" t="s">
        <v>28</v>
      </c>
      <c r="AI415" s="23">
        <f>'simulateur graphe PJ OQN'!$B$4</f>
        <v>1</v>
      </c>
      <c r="AJ415" s="24">
        <f t="shared" si="111"/>
        <v>103.02</v>
      </c>
      <c r="AK415" s="24">
        <f t="shared" si="112"/>
        <v>103.02</v>
      </c>
      <c r="AM415" t="str">
        <f t="shared" si="113"/>
        <v>ZONEBASSE</v>
      </c>
      <c r="AN415" t="str">
        <f t="shared" si="114"/>
        <v>HC</v>
      </c>
      <c r="AO415" s="20">
        <f t="shared" si="115"/>
        <v>103.02</v>
      </c>
      <c r="AP415" s="20">
        <f t="shared" si="116"/>
        <v>1463.86</v>
      </c>
      <c r="AQ415" s="20">
        <f t="shared" si="116"/>
        <v>2552.0500000000002</v>
      </c>
      <c r="AR415" s="20">
        <f t="shared" si="116"/>
        <v>3199.01</v>
      </c>
      <c r="AS415" s="20">
        <f t="shared" si="117"/>
        <v>134.51000000000022</v>
      </c>
      <c r="AT415" s="20">
        <f t="shared" si="102"/>
        <v>1718.7099999999991</v>
      </c>
      <c r="AU415" s="20">
        <f t="shared" si="118"/>
        <v>1463.86</v>
      </c>
    </row>
    <row r="416" spans="1:47" ht="45">
      <c r="A416" s="54">
        <v>417</v>
      </c>
      <c r="B416" s="54" t="s">
        <v>802</v>
      </c>
      <c r="C416" s="58" t="s">
        <v>2717</v>
      </c>
      <c r="D416" s="79">
        <v>15</v>
      </c>
      <c r="E416" s="79">
        <v>35</v>
      </c>
      <c r="F416" s="80">
        <v>2555.46</v>
      </c>
      <c r="G416" s="80">
        <v>155.94</v>
      </c>
      <c r="H416" s="80">
        <v>2555.46</v>
      </c>
      <c r="I416" s="80">
        <v>3203.3</v>
      </c>
      <c r="J416" s="80">
        <v>4061.1</v>
      </c>
      <c r="K416" s="80">
        <v>116.03</v>
      </c>
      <c r="L416" s="73">
        <f t="shared" si="103"/>
        <v>95.7</v>
      </c>
      <c r="M416" s="73">
        <f t="shared" si="104"/>
        <v>103.02</v>
      </c>
      <c r="N416" s="72" t="str">
        <f t="shared" si="105"/>
        <v>0509</v>
      </c>
      <c r="O416" s="74">
        <f t="shared" si="106"/>
        <v>20</v>
      </c>
      <c r="P416" s="72">
        <f t="shared" si="107"/>
        <v>1</v>
      </c>
      <c r="Q416" s="74">
        <f t="shared" si="108"/>
        <v>15</v>
      </c>
      <c r="R416" s="72">
        <f t="shared" si="109"/>
        <v>22</v>
      </c>
      <c r="S416" s="72">
        <f t="shared" si="110"/>
        <v>29</v>
      </c>
      <c r="AF416" s="18">
        <v>245.821834276347</v>
      </c>
      <c r="AG416" s="18" t="s">
        <v>28</v>
      </c>
      <c r="AI416" s="23">
        <f>'simulateur graphe PJ OQN'!$B$4</f>
        <v>1</v>
      </c>
      <c r="AJ416" s="24">
        <f t="shared" si="111"/>
        <v>103.02</v>
      </c>
      <c r="AK416" s="24">
        <f t="shared" si="112"/>
        <v>103.02</v>
      </c>
      <c r="AM416" t="str">
        <f t="shared" si="113"/>
        <v>ZONEBASSE</v>
      </c>
      <c r="AN416" t="str">
        <f t="shared" si="114"/>
        <v>HC</v>
      </c>
      <c r="AO416" s="20">
        <f t="shared" si="115"/>
        <v>103.02</v>
      </c>
      <c r="AP416" s="20">
        <f t="shared" si="116"/>
        <v>2555.46</v>
      </c>
      <c r="AQ416" s="20">
        <f t="shared" si="116"/>
        <v>3203.3</v>
      </c>
      <c r="AR416" s="20">
        <f t="shared" si="116"/>
        <v>4061.1</v>
      </c>
      <c r="AS416" s="20">
        <f t="shared" si="117"/>
        <v>116.07999999999993</v>
      </c>
      <c r="AT416" s="20">
        <f t="shared" si="102"/>
        <v>1925.4499999999989</v>
      </c>
      <c r="AU416" s="20">
        <f t="shared" si="118"/>
        <v>2555.46</v>
      </c>
    </row>
    <row r="417" spans="1:47" ht="45">
      <c r="A417" s="54">
        <v>418</v>
      </c>
      <c r="B417" s="54" t="s">
        <v>803</v>
      </c>
      <c r="C417" s="58" t="s">
        <v>2718</v>
      </c>
      <c r="D417" s="79">
        <v>15</v>
      </c>
      <c r="E417" s="79">
        <v>35</v>
      </c>
      <c r="F417" s="80">
        <v>1959.07</v>
      </c>
      <c r="G417" s="80">
        <v>130.6</v>
      </c>
      <c r="H417" s="80">
        <v>1959.07</v>
      </c>
      <c r="I417" s="80">
        <v>2580.21</v>
      </c>
      <c r="J417" s="80">
        <v>3294.79</v>
      </c>
      <c r="K417" s="80">
        <v>92.33</v>
      </c>
      <c r="L417" s="73">
        <f t="shared" si="103"/>
        <v>95.7</v>
      </c>
      <c r="M417" s="73">
        <f t="shared" si="104"/>
        <v>103.02</v>
      </c>
      <c r="N417" s="72" t="str">
        <f t="shared" si="105"/>
        <v>0509</v>
      </c>
      <c r="O417" s="74">
        <f t="shared" si="106"/>
        <v>20</v>
      </c>
      <c r="P417" s="72">
        <f t="shared" si="107"/>
        <v>1</v>
      </c>
      <c r="Q417" s="74">
        <f t="shared" si="108"/>
        <v>15</v>
      </c>
      <c r="R417" s="72">
        <f t="shared" si="109"/>
        <v>22</v>
      </c>
      <c r="S417" s="72">
        <f t="shared" si="110"/>
        <v>29</v>
      </c>
      <c r="AF417" s="18">
        <v>133.50966511988801</v>
      </c>
      <c r="AG417" s="18" t="s">
        <v>28</v>
      </c>
      <c r="AI417" s="23">
        <f>'simulateur graphe PJ OQN'!$B$4</f>
        <v>1</v>
      </c>
      <c r="AJ417" s="24">
        <f t="shared" si="111"/>
        <v>103.02</v>
      </c>
      <c r="AK417" s="24">
        <f t="shared" si="112"/>
        <v>103.02</v>
      </c>
      <c r="AM417" t="str">
        <f t="shared" si="113"/>
        <v>ZONEBASSE</v>
      </c>
      <c r="AN417" t="str">
        <f t="shared" si="114"/>
        <v>HC</v>
      </c>
      <c r="AO417" s="20">
        <f t="shared" si="115"/>
        <v>103.02</v>
      </c>
      <c r="AP417" s="20">
        <f t="shared" si="116"/>
        <v>1959.07</v>
      </c>
      <c r="AQ417" s="20">
        <f t="shared" si="116"/>
        <v>2580.21</v>
      </c>
      <c r="AR417" s="20">
        <f t="shared" si="116"/>
        <v>3294.79</v>
      </c>
      <c r="AS417" s="20">
        <f t="shared" si="117"/>
        <v>155.57000000000016</v>
      </c>
      <c r="AT417" s="20">
        <f t="shared" si="102"/>
        <v>-144.3600000000024</v>
      </c>
      <c r="AU417" s="20">
        <f t="shared" si="118"/>
        <v>1959.07</v>
      </c>
    </row>
    <row r="418" spans="1:47" ht="45">
      <c r="A418" s="54">
        <v>419</v>
      </c>
      <c r="B418" s="54" t="s">
        <v>804</v>
      </c>
      <c r="C418" s="58" t="s">
        <v>2719</v>
      </c>
      <c r="D418" s="79">
        <v>15</v>
      </c>
      <c r="E418" s="79">
        <v>35</v>
      </c>
      <c r="F418" s="80">
        <v>2066.63</v>
      </c>
      <c r="G418" s="80">
        <v>137.78</v>
      </c>
      <c r="H418" s="80">
        <v>2066.63</v>
      </c>
      <c r="I418" s="80">
        <v>2756.67</v>
      </c>
      <c r="J418" s="80">
        <v>3453.04</v>
      </c>
      <c r="K418" s="80">
        <v>91.41</v>
      </c>
      <c r="L418" s="73">
        <f t="shared" si="103"/>
        <v>95.7</v>
      </c>
      <c r="M418" s="73">
        <f t="shared" si="104"/>
        <v>103.02</v>
      </c>
      <c r="N418" s="72" t="str">
        <f t="shared" si="105"/>
        <v>0509</v>
      </c>
      <c r="O418" s="74">
        <f t="shared" si="106"/>
        <v>20</v>
      </c>
      <c r="P418" s="72">
        <f t="shared" si="107"/>
        <v>1</v>
      </c>
      <c r="Q418" s="74">
        <f t="shared" si="108"/>
        <v>15</v>
      </c>
      <c r="R418" s="72">
        <f t="shared" si="109"/>
        <v>22</v>
      </c>
      <c r="S418" s="72">
        <f t="shared" si="110"/>
        <v>29</v>
      </c>
      <c r="AF418" s="18">
        <v>3958.48366969771</v>
      </c>
      <c r="AG418" s="18">
        <v>21.643516270033999</v>
      </c>
      <c r="AI418" s="23">
        <f>'simulateur graphe PJ OQN'!$B$4</f>
        <v>1</v>
      </c>
      <c r="AJ418" s="24">
        <f t="shared" si="111"/>
        <v>103.02</v>
      </c>
      <c r="AK418" s="24">
        <f t="shared" si="112"/>
        <v>103.02</v>
      </c>
      <c r="AM418" t="str">
        <f t="shared" si="113"/>
        <v>ZONEBASSE</v>
      </c>
      <c r="AN418" t="str">
        <f t="shared" si="114"/>
        <v>HC</v>
      </c>
      <c r="AO418" s="20">
        <f t="shared" si="115"/>
        <v>103.02</v>
      </c>
      <c r="AP418" s="20">
        <f t="shared" si="116"/>
        <v>2066.63</v>
      </c>
      <c r="AQ418" s="20">
        <f t="shared" si="116"/>
        <v>2756.67</v>
      </c>
      <c r="AR418" s="20">
        <f t="shared" si="116"/>
        <v>3453.04</v>
      </c>
      <c r="AS418" s="20">
        <f t="shared" si="117"/>
        <v>345.09999999999991</v>
      </c>
      <c r="AT418" s="20">
        <f t="shared" si="102"/>
        <v>-36.710000000000946</v>
      </c>
      <c r="AU418" s="20">
        <f t="shared" si="118"/>
        <v>2066.63</v>
      </c>
    </row>
    <row r="419" spans="1:47" ht="45">
      <c r="A419" s="54">
        <v>420</v>
      </c>
      <c r="B419" s="54" t="s">
        <v>805</v>
      </c>
      <c r="C419" s="58" t="s">
        <v>2720</v>
      </c>
      <c r="D419" s="79">
        <v>8</v>
      </c>
      <c r="E419" s="79">
        <v>28</v>
      </c>
      <c r="F419" s="80">
        <v>1012.22</v>
      </c>
      <c r="G419" s="80">
        <v>126.53</v>
      </c>
      <c r="H419" s="80">
        <v>1012.22</v>
      </c>
      <c r="I419" s="80">
        <v>1736.77</v>
      </c>
      <c r="J419" s="80">
        <v>2311.27</v>
      </c>
      <c r="K419" s="80">
        <v>78.73</v>
      </c>
      <c r="L419" s="73">
        <f t="shared" si="103"/>
        <v>89.79</v>
      </c>
      <c r="M419" s="73">
        <f t="shared" si="104"/>
        <v>103.02</v>
      </c>
      <c r="N419" s="72" t="str">
        <f t="shared" si="105"/>
        <v>0509</v>
      </c>
      <c r="O419" s="74">
        <f t="shared" si="106"/>
        <v>20</v>
      </c>
      <c r="P419" s="72">
        <f t="shared" si="107"/>
        <v>1</v>
      </c>
      <c r="Q419" s="74">
        <f t="shared" si="108"/>
        <v>8</v>
      </c>
      <c r="R419" s="72">
        <f t="shared" si="109"/>
        <v>15</v>
      </c>
      <c r="S419" s="72">
        <f t="shared" si="110"/>
        <v>22</v>
      </c>
      <c r="AF419" s="18">
        <v>5352.6323726677501</v>
      </c>
      <c r="AG419" s="18">
        <v>30.575757575757599</v>
      </c>
      <c r="AI419" s="23">
        <f>'simulateur graphe PJ OQN'!$B$4</f>
        <v>1</v>
      </c>
      <c r="AJ419" s="24">
        <f t="shared" si="111"/>
        <v>103.02</v>
      </c>
      <c r="AK419" s="24">
        <f t="shared" si="112"/>
        <v>103.02</v>
      </c>
      <c r="AM419" t="str">
        <f t="shared" si="113"/>
        <v>ZONEBASSE</v>
      </c>
      <c r="AN419" t="str">
        <f t="shared" si="114"/>
        <v>HC</v>
      </c>
      <c r="AO419" s="20">
        <f t="shared" si="115"/>
        <v>103.02</v>
      </c>
      <c r="AP419" s="20">
        <f t="shared" si="116"/>
        <v>1012.22</v>
      </c>
      <c r="AQ419" s="20">
        <f t="shared" si="116"/>
        <v>1736.77</v>
      </c>
      <c r="AR419" s="20">
        <f t="shared" si="116"/>
        <v>2311.27</v>
      </c>
      <c r="AS419" s="20">
        <f t="shared" si="117"/>
        <v>185.55999999999995</v>
      </c>
      <c r="AT419" s="20">
        <f t="shared" si="102"/>
        <v>-798.77999999999975</v>
      </c>
      <c r="AU419" s="20">
        <f t="shared" si="118"/>
        <v>1012.22</v>
      </c>
    </row>
    <row r="420" spans="1:47" ht="45">
      <c r="A420" s="54">
        <v>421</v>
      </c>
      <c r="B420" s="54" t="s">
        <v>806</v>
      </c>
      <c r="C420" s="58" t="s">
        <v>2721</v>
      </c>
      <c r="D420" s="79">
        <v>29</v>
      </c>
      <c r="E420" s="79">
        <v>35</v>
      </c>
      <c r="F420" s="80">
        <v>3227.07</v>
      </c>
      <c r="G420" s="80">
        <v>105.47</v>
      </c>
      <c r="H420" s="80">
        <v>3227.07</v>
      </c>
      <c r="I420" s="80" t="s">
        <v>28</v>
      </c>
      <c r="J420" s="80" t="s">
        <v>28</v>
      </c>
      <c r="K420" s="80">
        <v>99.68</v>
      </c>
      <c r="L420" s="73">
        <f t="shared" si="103"/>
        <v>89.79</v>
      </c>
      <c r="M420" s="73">
        <f t="shared" si="104"/>
        <v>103.02</v>
      </c>
      <c r="N420" s="72" t="str">
        <f t="shared" si="105"/>
        <v>0509</v>
      </c>
      <c r="O420" s="74">
        <f t="shared" si="106"/>
        <v>6</v>
      </c>
      <c r="P420" s="72">
        <f t="shared" si="107"/>
        <v>0</v>
      </c>
      <c r="Q420" s="74">
        <f t="shared" si="108"/>
        <v>29</v>
      </c>
      <c r="R420" s="72" t="str">
        <f t="shared" si="109"/>
        <v/>
      </c>
      <c r="S420" s="72" t="str">
        <f t="shared" si="110"/>
        <v/>
      </c>
      <c r="AF420" s="18">
        <v>5303.8966388149702</v>
      </c>
      <c r="AG420" s="18">
        <v>26.886752136752101</v>
      </c>
      <c r="AI420" s="23">
        <f>'simulateur graphe PJ OQN'!$B$4</f>
        <v>1</v>
      </c>
      <c r="AJ420" s="24">
        <f t="shared" si="111"/>
        <v>103.02</v>
      </c>
      <c r="AK420" s="24">
        <f t="shared" si="112"/>
        <v>103.02</v>
      </c>
      <c r="AM420" t="str">
        <f t="shared" si="113"/>
        <v>ZONEBASSE</v>
      </c>
      <c r="AN420" t="str">
        <f t="shared" si="114"/>
        <v>HC</v>
      </c>
      <c r="AO420" s="20">
        <f t="shared" si="115"/>
        <v>103.02</v>
      </c>
      <c r="AP420" s="20">
        <f t="shared" si="116"/>
        <v>3227.07</v>
      </c>
      <c r="AQ420" s="20" t="str">
        <f t="shared" si="116"/>
        <v>.</v>
      </c>
      <c r="AR420" s="20" t="str">
        <f t="shared" si="116"/>
        <v>.</v>
      </c>
      <c r="AS420" s="20">
        <f t="shared" si="117"/>
        <v>-162.05000000000018</v>
      </c>
      <c r="AT420" s="20">
        <f t="shared" si="102"/>
        <v>718.16000000000076</v>
      </c>
      <c r="AU420" s="20">
        <f t="shared" si="118"/>
        <v>3227.07</v>
      </c>
    </row>
    <row r="421" spans="1:47" ht="45">
      <c r="A421" s="54">
        <v>422</v>
      </c>
      <c r="B421" s="54" t="s">
        <v>807</v>
      </c>
      <c r="C421" s="58" t="s">
        <v>2722</v>
      </c>
      <c r="D421" s="79">
        <v>8</v>
      </c>
      <c r="E421" s="79">
        <v>28</v>
      </c>
      <c r="F421" s="80">
        <v>1014.08</v>
      </c>
      <c r="G421" s="80">
        <v>126.76</v>
      </c>
      <c r="H421" s="80">
        <v>1014.08</v>
      </c>
      <c r="I421" s="80">
        <v>1566.95</v>
      </c>
      <c r="J421" s="80">
        <v>2245.75</v>
      </c>
      <c r="K421" s="80">
        <v>76.349999999999994</v>
      </c>
      <c r="L421" s="73">
        <f t="shared" si="103"/>
        <v>89.79</v>
      </c>
      <c r="M421" s="73">
        <f t="shared" si="104"/>
        <v>103.02</v>
      </c>
      <c r="N421" s="72" t="str">
        <f t="shared" si="105"/>
        <v>0509</v>
      </c>
      <c r="O421" s="74">
        <f t="shared" si="106"/>
        <v>20</v>
      </c>
      <c r="P421" s="72">
        <f t="shared" si="107"/>
        <v>1</v>
      </c>
      <c r="Q421" s="74">
        <f t="shared" si="108"/>
        <v>8</v>
      </c>
      <c r="R421" s="72">
        <f t="shared" si="109"/>
        <v>15</v>
      </c>
      <c r="S421" s="72">
        <f t="shared" si="110"/>
        <v>22</v>
      </c>
      <c r="AF421" s="18">
        <v>8334.6295780945202</v>
      </c>
      <c r="AG421" s="18">
        <v>42.887640449438202</v>
      </c>
      <c r="AI421" s="23">
        <f>'simulateur graphe PJ OQN'!$B$4</f>
        <v>1</v>
      </c>
      <c r="AJ421" s="24">
        <f t="shared" si="111"/>
        <v>103.02</v>
      </c>
      <c r="AK421" s="24">
        <f t="shared" si="112"/>
        <v>103.02</v>
      </c>
      <c r="AM421" t="str">
        <f t="shared" si="113"/>
        <v>ZONEBASSE</v>
      </c>
      <c r="AN421" t="str">
        <f t="shared" si="114"/>
        <v>HC</v>
      </c>
      <c r="AO421" s="20">
        <f t="shared" si="115"/>
        <v>103.02</v>
      </c>
      <c r="AP421" s="20">
        <f t="shared" si="116"/>
        <v>1014.08</v>
      </c>
      <c r="AQ421" s="20">
        <f t="shared" si="116"/>
        <v>1566.95</v>
      </c>
      <c r="AR421" s="20">
        <f t="shared" si="116"/>
        <v>2245.75</v>
      </c>
      <c r="AS421" s="20">
        <f t="shared" si="117"/>
        <v>184.30000000000018</v>
      </c>
      <c r="AT421" s="20">
        <f t="shared" si="102"/>
        <v>-1011.8600000000006</v>
      </c>
      <c r="AU421" s="20">
        <f t="shared" si="118"/>
        <v>1014.08</v>
      </c>
    </row>
    <row r="422" spans="1:47" ht="45">
      <c r="A422" s="54">
        <v>423</v>
      </c>
      <c r="B422" s="54" t="s">
        <v>808</v>
      </c>
      <c r="C422" s="58" t="s">
        <v>2723</v>
      </c>
      <c r="D422" s="79">
        <v>29</v>
      </c>
      <c r="E422" s="79">
        <v>35</v>
      </c>
      <c r="F422" s="80">
        <v>3036.38</v>
      </c>
      <c r="G422" s="80">
        <v>96.3</v>
      </c>
      <c r="H422" s="80">
        <v>3036.38</v>
      </c>
      <c r="I422" s="80" t="s">
        <v>28</v>
      </c>
      <c r="J422" s="80" t="s">
        <v>28</v>
      </c>
      <c r="K422" s="80">
        <v>96.39</v>
      </c>
      <c r="L422" s="73">
        <f t="shared" si="103"/>
        <v>89.79</v>
      </c>
      <c r="M422" s="73">
        <f t="shared" si="104"/>
        <v>103.02</v>
      </c>
      <c r="N422" s="72" t="str">
        <f t="shared" si="105"/>
        <v>0509</v>
      </c>
      <c r="O422" s="74">
        <f t="shared" si="106"/>
        <v>6</v>
      </c>
      <c r="P422" s="72">
        <f t="shared" si="107"/>
        <v>0</v>
      </c>
      <c r="Q422" s="74">
        <f t="shared" si="108"/>
        <v>29</v>
      </c>
      <c r="R422" s="72" t="str">
        <f t="shared" si="109"/>
        <v/>
      </c>
      <c r="S422" s="72" t="str">
        <f t="shared" si="110"/>
        <v/>
      </c>
      <c r="AF422" s="18">
        <v>3438.0986389661002</v>
      </c>
      <c r="AG422" s="18">
        <v>22.326219512195099</v>
      </c>
      <c r="AI422" s="23">
        <f>'simulateur graphe PJ OQN'!$B$4</f>
        <v>1</v>
      </c>
      <c r="AJ422" s="24">
        <f t="shared" si="111"/>
        <v>103.02</v>
      </c>
      <c r="AK422" s="24">
        <f t="shared" si="112"/>
        <v>103.02</v>
      </c>
      <c r="AM422" t="str">
        <f t="shared" si="113"/>
        <v>ZONEBASSE</v>
      </c>
      <c r="AN422" t="str">
        <f t="shared" si="114"/>
        <v>HC</v>
      </c>
      <c r="AO422" s="20">
        <f t="shared" si="115"/>
        <v>103.02</v>
      </c>
      <c r="AP422" s="20">
        <f t="shared" si="116"/>
        <v>3036.38</v>
      </c>
      <c r="AQ422" s="20" t="str">
        <f t="shared" si="116"/>
        <v>.</v>
      </c>
      <c r="AR422" s="20" t="str">
        <f t="shared" si="116"/>
        <v>.</v>
      </c>
      <c r="AS422" s="20">
        <f t="shared" si="117"/>
        <v>-240.88000000000011</v>
      </c>
      <c r="AT422" s="20">
        <f t="shared" si="102"/>
        <v>346.51999999999953</v>
      </c>
      <c r="AU422" s="20">
        <f t="shared" si="118"/>
        <v>3036.38</v>
      </c>
    </row>
    <row r="423" spans="1:47" ht="45">
      <c r="A423" s="54">
        <v>424</v>
      </c>
      <c r="B423" s="54" t="s">
        <v>809</v>
      </c>
      <c r="C423" s="58" t="s">
        <v>2724</v>
      </c>
      <c r="D423" s="79">
        <v>15</v>
      </c>
      <c r="E423" s="79">
        <v>35</v>
      </c>
      <c r="F423" s="80">
        <v>1696.3</v>
      </c>
      <c r="G423" s="80">
        <v>113.09</v>
      </c>
      <c r="H423" s="80">
        <v>1696.3</v>
      </c>
      <c r="I423" s="80">
        <v>2278</v>
      </c>
      <c r="J423" s="80">
        <v>2916.96</v>
      </c>
      <c r="K423" s="80">
        <v>78.72</v>
      </c>
      <c r="L423" s="73">
        <f t="shared" si="103"/>
        <v>89.79</v>
      </c>
      <c r="M423" s="73">
        <f t="shared" si="104"/>
        <v>103.02</v>
      </c>
      <c r="N423" s="72" t="str">
        <f t="shared" si="105"/>
        <v>0509</v>
      </c>
      <c r="O423" s="74">
        <f t="shared" si="106"/>
        <v>20</v>
      </c>
      <c r="P423" s="72">
        <f t="shared" si="107"/>
        <v>1</v>
      </c>
      <c r="Q423" s="74">
        <f t="shared" si="108"/>
        <v>15</v>
      </c>
      <c r="R423" s="72">
        <f t="shared" si="109"/>
        <v>22</v>
      </c>
      <c r="S423" s="72">
        <f t="shared" si="110"/>
        <v>29</v>
      </c>
      <c r="AF423" s="18">
        <v>4974.6013527032201</v>
      </c>
      <c r="AG423" s="18">
        <v>31.338235294117698</v>
      </c>
      <c r="AI423" s="23">
        <f>'simulateur graphe PJ OQN'!$B$4</f>
        <v>1</v>
      </c>
      <c r="AJ423" s="24">
        <f t="shared" si="111"/>
        <v>103.02</v>
      </c>
      <c r="AK423" s="24">
        <f t="shared" si="112"/>
        <v>103.02</v>
      </c>
      <c r="AM423" t="str">
        <f t="shared" si="113"/>
        <v>ZONEBASSE</v>
      </c>
      <c r="AN423" t="str">
        <f t="shared" si="114"/>
        <v>HC</v>
      </c>
      <c r="AO423" s="20">
        <f t="shared" si="115"/>
        <v>103.02</v>
      </c>
      <c r="AP423" s="20">
        <f t="shared" si="116"/>
        <v>1696.3</v>
      </c>
      <c r="AQ423" s="20">
        <f t="shared" si="116"/>
        <v>2278</v>
      </c>
      <c r="AR423" s="20">
        <f t="shared" si="116"/>
        <v>2916.96</v>
      </c>
      <c r="AS423" s="20">
        <f t="shared" si="117"/>
        <v>240.48000000000002</v>
      </c>
      <c r="AT423" s="20">
        <f t="shared" si="102"/>
        <v>-744.75</v>
      </c>
      <c r="AU423" s="20">
        <f t="shared" si="118"/>
        <v>1696.3</v>
      </c>
    </row>
    <row r="424" spans="1:47" ht="45">
      <c r="A424" s="54">
        <v>425</v>
      </c>
      <c r="B424" s="54" t="s">
        <v>810</v>
      </c>
      <c r="C424" s="58" t="s">
        <v>2725</v>
      </c>
      <c r="D424" s="79">
        <v>50</v>
      </c>
      <c r="E424" s="79">
        <v>56</v>
      </c>
      <c r="F424" s="80">
        <v>4770.18</v>
      </c>
      <c r="G424" s="80">
        <v>87.83</v>
      </c>
      <c r="H424" s="80">
        <v>4770.18</v>
      </c>
      <c r="I424" s="80" t="s">
        <v>28</v>
      </c>
      <c r="J424" s="80" t="s">
        <v>28</v>
      </c>
      <c r="K424" s="80">
        <v>90.78</v>
      </c>
      <c r="L424" s="73">
        <f t="shared" si="103"/>
        <v>89.79</v>
      </c>
      <c r="M424" s="73">
        <f t="shared" si="104"/>
        <v>103.02</v>
      </c>
      <c r="N424" s="72" t="str">
        <f t="shared" si="105"/>
        <v>0509</v>
      </c>
      <c r="O424" s="74">
        <f t="shared" si="106"/>
        <v>6</v>
      </c>
      <c r="P424" s="72">
        <f t="shared" si="107"/>
        <v>0</v>
      </c>
      <c r="Q424" s="74">
        <f t="shared" si="108"/>
        <v>50</v>
      </c>
      <c r="R424" s="72" t="str">
        <f t="shared" si="109"/>
        <v/>
      </c>
      <c r="S424" s="72" t="str">
        <f t="shared" si="110"/>
        <v/>
      </c>
      <c r="AF424" s="18">
        <v>4585.0105559211597</v>
      </c>
      <c r="AG424" s="18">
        <v>30.698412698412699</v>
      </c>
      <c r="AI424" s="23">
        <f>'simulateur graphe PJ OQN'!$B$4</f>
        <v>1</v>
      </c>
      <c r="AJ424" s="24">
        <f t="shared" si="111"/>
        <v>103.02</v>
      </c>
      <c r="AK424" s="24">
        <f t="shared" si="112"/>
        <v>103.02</v>
      </c>
      <c r="AM424" t="str">
        <f t="shared" si="113"/>
        <v>ZONEBASSE</v>
      </c>
      <c r="AN424" t="str">
        <f t="shared" si="114"/>
        <v>HC</v>
      </c>
      <c r="AO424" s="20">
        <f t="shared" si="115"/>
        <v>103.02</v>
      </c>
      <c r="AP424" s="20">
        <f t="shared" si="116"/>
        <v>4770.18</v>
      </c>
      <c r="AQ424" s="20" t="str">
        <f t="shared" si="116"/>
        <v>.</v>
      </c>
      <c r="AR424" s="20" t="str">
        <f t="shared" si="116"/>
        <v>.</v>
      </c>
      <c r="AS424" s="20">
        <f t="shared" si="117"/>
        <v>-222.71999999999935</v>
      </c>
      <c r="AT424" s="20">
        <f t="shared" si="102"/>
        <v>-134.60999999999967</v>
      </c>
      <c r="AU424" s="20">
        <f t="shared" si="118"/>
        <v>4770.18</v>
      </c>
    </row>
    <row r="425" spans="1:47" ht="45">
      <c r="A425" s="54">
        <v>426</v>
      </c>
      <c r="B425" s="54" t="s">
        <v>811</v>
      </c>
      <c r="C425" s="58" t="s">
        <v>2726</v>
      </c>
      <c r="D425" s="79">
        <v>22</v>
      </c>
      <c r="E425" s="79">
        <v>28</v>
      </c>
      <c r="F425" s="80">
        <v>1493.05</v>
      </c>
      <c r="G425" s="80">
        <v>67.87</v>
      </c>
      <c r="H425" s="80">
        <v>1493.05</v>
      </c>
      <c r="I425" s="80" t="s">
        <v>28</v>
      </c>
      <c r="J425" s="80" t="s">
        <v>28</v>
      </c>
      <c r="K425" s="80">
        <v>62.73</v>
      </c>
      <c r="L425" s="73">
        <f t="shared" si="103"/>
        <v>81.290000000000006</v>
      </c>
      <c r="M425" s="73">
        <f t="shared" si="104"/>
        <v>103.02</v>
      </c>
      <c r="N425" s="72" t="str">
        <f t="shared" si="105"/>
        <v>0509</v>
      </c>
      <c r="O425" s="74">
        <f t="shared" si="106"/>
        <v>6</v>
      </c>
      <c r="P425" s="72">
        <f t="shared" si="107"/>
        <v>0</v>
      </c>
      <c r="Q425" s="74">
        <f t="shared" si="108"/>
        <v>22</v>
      </c>
      <c r="R425" s="72" t="str">
        <f t="shared" si="109"/>
        <v/>
      </c>
      <c r="S425" s="72" t="str">
        <f t="shared" si="110"/>
        <v/>
      </c>
      <c r="AF425" s="18">
        <v>7229.1711633513996</v>
      </c>
      <c r="AG425" s="18">
        <v>40.395522388059703</v>
      </c>
      <c r="AI425" s="23">
        <f>'simulateur graphe PJ OQN'!$B$4</f>
        <v>1</v>
      </c>
      <c r="AJ425" s="24">
        <f t="shared" si="111"/>
        <v>103.02</v>
      </c>
      <c r="AK425" s="24">
        <f t="shared" si="112"/>
        <v>103.02</v>
      </c>
      <c r="AM425" t="str">
        <f t="shared" si="113"/>
        <v>ZONEBASSE</v>
      </c>
      <c r="AN425" t="str">
        <f t="shared" si="114"/>
        <v>HC</v>
      </c>
      <c r="AO425" s="20">
        <f t="shared" si="115"/>
        <v>103.02</v>
      </c>
      <c r="AP425" s="20">
        <f t="shared" si="116"/>
        <v>1493.05</v>
      </c>
      <c r="AQ425" s="20" t="str">
        <f t="shared" si="116"/>
        <v>.</v>
      </c>
      <c r="AR425" s="20" t="str">
        <f t="shared" si="116"/>
        <v>.</v>
      </c>
      <c r="AS425" s="20">
        <f t="shared" si="117"/>
        <v>-200.65999999999985</v>
      </c>
      <c r="AT425" s="20">
        <f t="shared" si="102"/>
        <v>-1852.5000000000009</v>
      </c>
      <c r="AU425" s="20">
        <f t="shared" si="118"/>
        <v>1493.05</v>
      </c>
    </row>
    <row r="426" spans="1:47" ht="45">
      <c r="A426" s="54">
        <v>427</v>
      </c>
      <c r="B426" s="54" t="s">
        <v>812</v>
      </c>
      <c r="C426" s="58" t="s">
        <v>2727</v>
      </c>
      <c r="D426" s="79">
        <v>22</v>
      </c>
      <c r="E426" s="79">
        <v>28</v>
      </c>
      <c r="F426" s="80">
        <v>1851.55</v>
      </c>
      <c r="G426" s="80">
        <v>84.16</v>
      </c>
      <c r="H426" s="80">
        <v>1851.55</v>
      </c>
      <c r="I426" s="80" t="s">
        <v>28</v>
      </c>
      <c r="J426" s="80" t="s">
        <v>28</v>
      </c>
      <c r="K426" s="80">
        <v>72.61</v>
      </c>
      <c r="L426" s="73">
        <f t="shared" si="103"/>
        <v>81.290000000000006</v>
      </c>
      <c r="M426" s="73">
        <f t="shared" si="104"/>
        <v>103.02</v>
      </c>
      <c r="N426" s="72" t="str">
        <f t="shared" si="105"/>
        <v>0509</v>
      </c>
      <c r="O426" s="74">
        <f t="shared" si="106"/>
        <v>6</v>
      </c>
      <c r="P426" s="72">
        <f t="shared" si="107"/>
        <v>0</v>
      </c>
      <c r="Q426" s="74">
        <f t="shared" si="108"/>
        <v>22</v>
      </c>
      <c r="R426" s="72" t="str">
        <f t="shared" si="109"/>
        <v/>
      </c>
      <c r="S426" s="72" t="str">
        <f t="shared" si="110"/>
        <v/>
      </c>
      <c r="AF426" s="18">
        <v>6121.9658804568098</v>
      </c>
      <c r="AG426" s="18">
        <v>37.185792349726803</v>
      </c>
      <c r="AI426" s="23">
        <f>'simulateur graphe PJ OQN'!$B$4</f>
        <v>1</v>
      </c>
      <c r="AJ426" s="24">
        <f t="shared" si="111"/>
        <v>103.02</v>
      </c>
      <c r="AK426" s="24">
        <f t="shared" si="112"/>
        <v>103.02</v>
      </c>
      <c r="AM426" t="str">
        <f t="shared" si="113"/>
        <v>ZONEBASSE</v>
      </c>
      <c r="AN426" t="str">
        <f t="shared" si="114"/>
        <v>HC</v>
      </c>
      <c r="AO426" s="20">
        <f t="shared" si="115"/>
        <v>103.02</v>
      </c>
      <c r="AP426" s="20">
        <f t="shared" si="116"/>
        <v>1851.55</v>
      </c>
      <c r="AQ426" s="20" t="str">
        <f t="shared" si="116"/>
        <v>.</v>
      </c>
      <c r="AR426" s="20" t="str">
        <f t="shared" si="116"/>
        <v>.</v>
      </c>
      <c r="AS426" s="20">
        <f t="shared" si="117"/>
        <v>-108.92000000000007</v>
      </c>
      <c r="AT426" s="20">
        <f t="shared" si="102"/>
        <v>-881.44000000000051</v>
      </c>
      <c r="AU426" s="20">
        <f t="shared" si="118"/>
        <v>1851.55</v>
      </c>
    </row>
    <row r="427" spans="1:47" ht="45">
      <c r="A427" s="54">
        <v>428</v>
      </c>
      <c r="B427" s="54" t="s">
        <v>813</v>
      </c>
      <c r="C427" s="58" t="s">
        <v>2728</v>
      </c>
      <c r="D427" s="79">
        <v>22</v>
      </c>
      <c r="E427" s="79">
        <v>28</v>
      </c>
      <c r="F427" s="80">
        <v>1831.89</v>
      </c>
      <c r="G427" s="80">
        <v>83.27</v>
      </c>
      <c r="H427" s="80">
        <v>1831.89</v>
      </c>
      <c r="I427" s="80" t="s">
        <v>28</v>
      </c>
      <c r="J427" s="80" t="s">
        <v>28</v>
      </c>
      <c r="K427" s="80">
        <v>71.2</v>
      </c>
      <c r="L427" s="73">
        <f t="shared" si="103"/>
        <v>81.290000000000006</v>
      </c>
      <c r="M427" s="73">
        <f t="shared" si="104"/>
        <v>103.02</v>
      </c>
      <c r="N427" s="72" t="str">
        <f t="shared" si="105"/>
        <v>0509</v>
      </c>
      <c r="O427" s="74">
        <f t="shared" si="106"/>
        <v>6</v>
      </c>
      <c r="P427" s="72">
        <f t="shared" si="107"/>
        <v>0</v>
      </c>
      <c r="Q427" s="74">
        <f t="shared" si="108"/>
        <v>22</v>
      </c>
      <c r="R427" s="72" t="str">
        <f t="shared" si="109"/>
        <v/>
      </c>
      <c r="S427" s="72" t="str">
        <f t="shared" si="110"/>
        <v/>
      </c>
      <c r="AF427" s="18">
        <v>9030.6377512396193</v>
      </c>
      <c r="AG427" s="18">
        <v>50.712328767123303</v>
      </c>
      <c r="AI427" s="23">
        <f>'simulateur graphe PJ OQN'!$B$4</f>
        <v>1</v>
      </c>
      <c r="AJ427" s="24">
        <f t="shared" si="111"/>
        <v>103.02</v>
      </c>
      <c r="AK427" s="24">
        <f t="shared" si="112"/>
        <v>103.02</v>
      </c>
      <c r="AM427" t="str">
        <f t="shared" si="113"/>
        <v>ZONEBASSE</v>
      </c>
      <c r="AN427" t="str">
        <f t="shared" si="114"/>
        <v>HC</v>
      </c>
      <c r="AO427" s="20">
        <f t="shared" si="115"/>
        <v>103.02</v>
      </c>
      <c r="AP427" s="20">
        <f t="shared" si="116"/>
        <v>1831.89</v>
      </c>
      <c r="AQ427" s="20" t="str">
        <f t="shared" si="116"/>
        <v>.</v>
      </c>
      <c r="AR427" s="20" t="str">
        <f t="shared" si="116"/>
        <v>.</v>
      </c>
      <c r="AS427" s="20">
        <f t="shared" si="117"/>
        <v>-90.509999999999991</v>
      </c>
      <c r="AT427" s="20">
        <f t="shared" si="102"/>
        <v>-988.51999999999953</v>
      </c>
      <c r="AU427" s="20">
        <f t="shared" si="118"/>
        <v>1831.89</v>
      </c>
    </row>
    <row r="428" spans="1:47" ht="45">
      <c r="A428" s="54">
        <v>429</v>
      </c>
      <c r="B428" s="54" t="s">
        <v>814</v>
      </c>
      <c r="C428" s="58" t="s">
        <v>2729</v>
      </c>
      <c r="D428" s="79">
        <v>29</v>
      </c>
      <c r="E428" s="79">
        <v>35</v>
      </c>
      <c r="F428" s="80">
        <v>2938.43</v>
      </c>
      <c r="G428" s="80">
        <v>101.33</v>
      </c>
      <c r="H428" s="80">
        <v>2938.43</v>
      </c>
      <c r="I428" s="80" t="s">
        <v>28</v>
      </c>
      <c r="J428" s="80" t="s">
        <v>28</v>
      </c>
      <c r="K428" s="80">
        <v>97.07</v>
      </c>
      <c r="L428" s="73">
        <f t="shared" si="103"/>
        <v>81.290000000000006</v>
      </c>
      <c r="M428" s="73">
        <f t="shared" si="104"/>
        <v>103.02</v>
      </c>
      <c r="N428" s="72" t="str">
        <f t="shared" si="105"/>
        <v>0509</v>
      </c>
      <c r="O428" s="74">
        <f t="shared" si="106"/>
        <v>6</v>
      </c>
      <c r="P428" s="72">
        <f t="shared" si="107"/>
        <v>0</v>
      </c>
      <c r="Q428" s="74">
        <f t="shared" si="108"/>
        <v>29</v>
      </c>
      <c r="R428" s="72" t="str">
        <f t="shared" si="109"/>
        <v/>
      </c>
      <c r="S428" s="72" t="str">
        <f t="shared" si="110"/>
        <v/>
      </c>
      <c r="AF428" s="18">
        <v>2627.0313147922998</v>
      </c>
      <c r="AG428" s="18">
        <v>13.7594936708861</v>
      </c>
      <c r="AI428" s="23">
        <f>'simulateur graphe PJ OQN'!$B$4</f>
        <v>1</v>
      </c>
      <c r="AJ428" s="24">
        <f t="shared" si="111"/>
        <v>103.02</v>
      </c>
      <c r="AK428" s="24">
        <f t="shared" si="112"/>
        <v>103.02</v>
      </c>
      <c r="AM428" t="str">
        <f t="shared" si="113"/>
        <v>ZONEBASSE</v>
      </c>
      <c r="AN428" t="str">
        <f t="shared" si="114"/>
        <v>HC</v>
      </c>
      <c r="AO428" s="20">
        <f t="shared" si="115"/>
        <v>103.02</v>
      </c>
      <c r="AP428" s="20">
        <f t="shared" si="116"/>
        <v>2938.43</v>
      </c>
      <c r="AQ428" s="20" t="str">
        <f t="shared" si="116"/>
        <v>.</v>
      </c>
      <c r="AR428" s="20" t="str">
        <f t="shared" si="116"/>
        <v>.</v>
      </c>
      <c r="AS428" s="20">
        <f t="shared" si="117"/>
        <v>-361.94999999999982</v>
      </c>
      <c r="AT428" s="20">
        <f t="shared" si="102"/>
        <v>1042.4699999999984</v>
      </c>
      <c r="AU428" s="20">
        <f t="shared" si="118"/>
        <v>2938.43</v>
      </c>
    </row>
    <row r="429" spans="1:47" ht="45">
      <c r="A429" s="54">
        <v>430</v>
      </c>
      <c r="B429" s="54" t="s">
        <v>815</v>
      </c>
      <c r="C429" s="58" t="s">
        <v>2730</v>
      </c>
      <c r="D429" s="79">
        <v>29</v>
      </c>
      <c r="E429" s="79">
        <v>35</v>
      </c>
      <c r="F429" s="80">
        <v>2911.04</v>
      </c>
      <c r="G429" s="80">
        <v>100.38</v>
      </c>
      <c r="H429" s="80">
        <v>2911.04</v>
      </c>
      <c r="I429" s="80" t="s">
        <v>28</v>
      </c>
      <c r="J429" s="80" t="s">
        <v>28</v>
      </c>
      <c r="K429" s="80">
        <v>91.54</v>
      </c>
      <c r="L429" s="73">
        <f t="shared" si="103"/>
        <v>81.290000000000006</v>
      </c>
      <c r="M429" s="73">
        <f t="shared" si="104"/>
        <v>103.02</v>
      </c>
      <c r="N429" s="72" t="str">
        <f t="shared" si="105"/>
        <v>0509</v>
      </c>
      <c r="O429" s="74">
        <f t="shared" si="106"/>
        <v>6</v>
      </c>
      <c r="P429" s="72">
        <f t="shared" si="107"/>
        <v>0</v>
      </c>
      <c r="Q429" s="74">
        <f t="shared" si="108"/>
        <v>29</v>
      </c>
      <c r="R429" s="72" t="str">
        <f t="shared" si="109"/>
        <v/>
      </c>
      <c r="S429" s="72" t="str">
        <f t="shared" si="110"/>
        <v/>
      </c>
      <c r="AF429" s="18">
        <v>11334.878712547599</v>
      </c>
      <c r="AG429" s="18">
        <v>52.8333333333333</v>
      </c>
      <c r="AI429" s="23">
        <f>'simulateur graphe PJ OQN'!$B$4</f>
        <v>1</v>
      </c>
      <c r="AJ429" s="24">
        <f t="shared" si="111"/>
        <v>103.02</v>
      </c>
      <c r="AK429" s="24">
        <f t="shared" si="112"/>
        <v>103.02</v>
      </c>
      <c r="AM429" t="str">
        <f t="shared" si="113"/>
        <v>ZONEBASSE</v>
      </c>
      <c r="AN429" t="str">
        <f t="shared" si="114"/>
        <v>HC</v>
      </c>
      <c r="AO429" s="20">
        <f t="shared" si="115"/>
        <v>103.02</v>
      </c>
      <c r="AP429" s="20">
        <f t="shared" si="116"/>
        <v>2911.04</v>
      </c>
      <c r="AQ429" s="20" t="str">
        <f t="shared" si="116"/>
        <v>.</v>
      </c>
      <c r="AR429" s="20" t="str">
        <f t="shared" si="116"/>
        <v>.</v>
      </c>
      <c r="AS429" s="20">
        <f t="shared" si="117"/>
        <v>-201.32000000000016</v>
      </c>
      <c r="AT429" s="20">
        <f t="shared" si="102"/>
        <v>710.93000000000029</v>
      </c>
      <c r="AU429" s="20">
        <f t="shared" si="118"/>
        <v>2911.04</v>
      </c>
    </row>
    <row r="430" spans="1:47" ht="45">
      <c r="A430" s="54">
        <v>431</v>
      </c>
      <c r="B430" s="54" t="s">
        <v>816</v>
      </c>
      <c r="C430" s="58" t="s">
        <v>2731</v>
      </c>
      <c r="D430" s="79">
        <v>57</v>
      </c>
      <c r="E430" s="79">
        <v>63</v>
      </c>
      <c r="F430" s="80">
        <v>5277.9</v>
      </c>
      <c r="G430" s="80">
        <v>84.53</v>
      </c>
      <c r="H430" s="80">
        <v>5277.9</v>
      </c>
      <c r="I430" s="80" t="s">
        <v>28</v>
      </c>
      <c r="J430" s="80" t="s">
        <v>28</v>
      </c>
      <c r="K430" s="80">
        <v>91.54</v>
      </c>
      <c r="L430" s="73">
        <f t="shared" si="103"/>
        <v>81.290000000000006</v>
      </c>
      <c r="M430" s="73">
        <f t="shared" si="104"/>
        <v>103.02</v>
      </c>
      <c r="N430" s="72" t="str">
        <f t="shared" si="105"/>
        <v>0509</v>
      </c>
      <c r="O430" s="74">
        <f t="shared" si="106"/>
        <v>6</v>
      </c>
      <c r="P430" s="72">
        <f t="shared" si="107"/>
        <v>0</v>
      </c>
      <c r="Q430" s="74">
        <f t="shared" si="108"/>
        <v>57</v>
      </c>
      <c r="R430" s="72" t="str">
        <f t="shared" si="109"/>
        <v/>
      </c>
      <c r="S430" s="72" t="str">
        <f t="shared" si="110"/>
        <v/>
      </c>
      <c r="AF430" s="18">
        <v>2883.36378988771</v>
      </c>
      <c r="AG430" s="18">
        <v>22.3385300668151</v>
      </c>
      <c r="AI430" s="23">
        <f>'simulateur graphe PJ OQN'!$B$4</f>
        <v>1</v>
      </c>
      <c r="AJ430" s="24">
        <f t="shared" si="111"/>
        <v>103.02</v>
      </c>
      <c r="AK430" s="24">
        <f t="shared" si="112"/>
        <v>103.02</v>
      </c>
      <c r="AM430" t="str">
        <f t="shared" si="113"/>
        <v>ZONEBASSE</v>
      </c>
      <c r="AN430" t="str">
        <f t="shared" si="114"/>
        <v>HC</v>
      </c>
      <c r="AO430" s="20">
        <f t="shared" si="115"/>
        <v>103.02</v>
      </c>
      <c r="AP430" s="20">
        <f t="shared" si="116"/>
        <v>5277.9</v>
      </c>
      <c r="AQ430" s="20" t="str">
        <f t="shared" si="116"/>
        <v>.</v>
      </c>
      <c r="AR430" s="20" t="str">
        <f t="shared" si="116"/>
        <v>.</v>
      </c>
      <c r="AS430" s="20">
        <f t="shared" si="117"/>
        <v>-397.58000000000084</v>
      </c>
      <c r="AT430" s="20">
        <f t="shared" si="102"/>
        <v>514.66999999999916</v>
      </c>
      <c r="AU430" s="20">
        <f t="shared" si="118"/>
        <v>5277.9</v>
      </c>
    </row>
    <row r="431" spans="1:47" ht="22.5">
      <c r="A431" s="54">
        <v>432</v>
      </c>
      <c r="B431" s="54" t="s">
        <v>817</v>
      </c>
      <c r="C431" s="58" t="s">
        <v>818</v>
      </c>
      <c r="D431" s="79">
        <v>1</v>
      </c>
      <c r="E431" s="79">
        <v>1</v>
      </c>
      <c r="F431" s="80" t="s">
        <v>28</v>
      </c>
      <c r="G431" s="80" t="s">
        <v>28</v>
      </c>
      <c r="H431" s="80">
        <v>99.32</v>
      </c>
      <c r="I431" s="80" t="s">
        <v>28</v>
      </c>
      <c r="J431" s="80" t="s">
        <v>28</v>
      </c>
      <c r="K431" s="80" t="s">
        <v>28</v>
      </c>
      <c r="L431" s="73" t="str">
        <f t="shared" si="103"/>
        <v/>
      </c>
      <c r="M431" s="73" t="str">
        <f t="shared" si="104"/>
        <v/>
      </c>
      <c r="N431" s="72" t="str">
        <f t="shared" si="105"/>
        <v>0512</v>
      </c>
      <c r="O431" s="74">
        <f t="shared" si="106"/>
        <v>0</v>
      </c>
      <c r="P431" s="72">
        <f t="shared" si="107"/>
        <v>0</v>
      </c>
      <c r="Q431" s="74">
        <f t="shared" si="108"/>
        <v>1</v>
      </c>
      <c r="R431" s="72" t="str">
        <f t="shared" si="109"/>
        <v/>
      </c>
      <c r="S431" s="72" t="str">
        <f t="shared" si="110"/>
        <v/>
      </c>
      <c r="AF431" s="18">
        <v>5768.9579024980903</v>
      </c>
      <c r="AG431" s="18">
        <v>34.711111111111101</v>
      </c>
      <c r="AI431" s="23">
        <f>'simulateur graphe PJ OQN'!$B$4</f>
        <v>1</v>
      </c>
      <c r="AJ431" s="24">
        <f t="shared" si="111"/>
        <v>99.32</v>
      </c>
      <c r="AK431" s="24">
        <f t="shared" si="112"/>
        <v>99.32</v>
      </c>
      <c r="AM431" t="str">
        <f t="shared" si="113"/>
        <v>ZONEHAUTE</v>
      </c>
      <c r="AN431" t="str">
        <f t="shared" si="114"/>
        <v>HDJ</v>
      </c>
      <c r="AO431" s="20" t="e">
        <f t="shared" si="115"/>
        <v>#VALUE!</v>
      </c>
      <c r="AP431" s="20">
        <f t="shared" si="116"/>
        <v>99.32</v>
      </c>
      <c r="AQ431" s="20" t="str">
        <f t="shared" si="116"/>
        <v>.</v>
      </c>
      <c r="AR431" s="20" t="str">
        <f t="shared" si="116"/>
        <v>.</v>
      </c>
      <c r="AS431" s="20" t="e">
        <f t="shared" si="117"/>
        <v>#VALUE!</v>
      </c>
      <c r="AT431" s="20" t="e">
        <f t="shared" si="102"/>
        <v>#VALUE!</v>
      </c>
      <c r="AU431" s="20">
        <f t="shared" si="118"/>
        <v>99.32</v>
      </c>
    </row>
    <row r="432" spans="1:47">
      <c r="A432" s="54">
        <v>433</v>
      </c>
      <c r="B432" s="54" t="s">
        <v>819</v>
      </c>
      <c r="C432" s="55" t="s">
        <v>820</v>
      </c>
      <c r="D432" s="79">
        <v>1</v>
      </c>
      <c r="E432" s="79">
        <v>1</v>
      </c>
      <c r="F432" s="80" t="s">
        <v>28</v>
      </c>
      <c r="G432" s="80" t="s">
        <v>28</v>
      </c>
      <c r="H432" s="80">
        <v>82.76</v>
      </c>
      <c r="I432" s="80" t="s">
        <v>28</v>
      </c>
      <c r="J432" s="80" t="s">
        <v>28</v>
      </c>
      <c r="K432" s="80" t="s">
        <v>28</v>
      </c>
      <c r="L432" s="73" t="str">
        <f t="shared" si="103"/>
        <v/>
      </c>
      <c r="M432" s="73" t="str">
        <f t="shared" si="104"/>
        <v/>
      </c>
      <c r="N432" s="72" t="str">
        <f t="shared" si="105"/>
        <v>0512</v>
      </c>
      <c r="O432" s="74">
        <f t="shared" si="106"/>
        <v>0</v>
      </c>
      <c r="P432" s="72">
        <f t="shared" si="107"/>
        <v>0</v>
      </c>
      <c r="Q432" s="74">
        <f t="shared" si="108"/>
        <v>1</v>
      </c>
      <c r="R432" s="72" t="str">
        <f t="shared" si="109"/>
        <v/>
      </c>
      <c r="S432" s="72" t="str">
        <f t="shared" si="110"/>
        <v/>
      </c>
      <c r="AF432" s="18">
        <v>5612.4170191953499</v>
      </c>
      <c r="AG432" s="18">
        <v>34.378787878787897</v>
      </c>
      <c r="AI432" s="23">
        <f>'simulateur graphe PJ OQN'!$B$4</f>
        <v>1</v>
      </c>
      <c r="AJ432" s="24">
        <f t="shared" si="111"/>
        <v>82.76</v>
      </c>
      <c r="AK432" s="24">
        <f t="shared" si="112"/>
        <v>82.76</v>
      </c>
      <c r="AM432" t="str">
        <f t="shared" si="113"/>
        <v>ZONEHAUTE</v>
      </c>
      <c r="AN432" t="str">
        <f t="shared" si="114"/>
        <v>HDJ</v>
      </c>
      <c r="AO432" s="20" t="e">
        <f t="shared" si="115"/>
        <v>#VALUE!</v>
      </c>
      <c r="AP432" s="20">
        <f t="shared" si="116"/>
        <v>82.76</v>
      </c>
      <c r="AQ432" s="20" t="str">
        <f t="shared" si="116"/>
        <v>.</v>
      </c>
      <c r="AR432" s="20" t="str">
        <f t="shared" si="116"/>
        <v>.</v>
      </c>
      <c r="AS432" s="20" t="e">
        <f t="shared" si="117"/>
        <v>#VALUE!</v>
      </c>
      <c r="AT432" s="20" t="e">
        <f t="shared" si="102"/>
        <v>#VALUE!</v>
      </c>
      <c r="AU432" s="20">
        <f t="shared" si="118"/>
        <v>82.76</v>
      </c>
    </row>
    <row r="433" spans="1:47">
      <c r="A433" s="54">
        <v>434</v>
      </c>
      <c r="B433" s="54" t="s">
        <v>821</v>
      </c>
      <c r="C433" s="55" t="s">
        <v>822</v>
      </c>
      <c r="D433" s="79">
        <v>1</v>
      </c>
      <c r="E433" s="79">
        <v>1</v>
      </c>
      <c r="F433" s="80" t="s">
        <v>28</v>
      </c>
      <c r="G433" s="80" t="s">
        <v>28</v>
      </c>
      <c r="H433" s="80">
        <v>52.84</v>
      </c>
      <c r="I433" s="80" t="s">
        <v>28</v>
      </c>
      <c r="J433" s="80" t="s">
        <v>28</v>
      </c>
      <c r="K433" s="80" t="s">
        <v>28</v>
      </c>
      <c r="L433" s="73" t="str">
        <f t="shared" si="103"/>
        <v/>
      </c>
      <c r="M433" s="73" t="str">
        <f t="shared" si="104"/>
        <v/>
      </c>
      <c r="N433" s="72" t="str">
        <f t="shared" si="105"/>
        <v>0512</v>
      </c>
      <c r="O433" s="74">
        <f t="shared" si="106"/>
        <v>0</v>
      </c>
      <c r="P433" s="72">
        <f t="shared" si="107"/>
        <v>0</v>
      </c>
      <c r="Q433" s="74">
        <f t="shared" si="108"/>
        <v>1</v>
      </c>
      <c r="R433" s="72" t="str">
        <f t="shared" si="109"/>
        <v/>
      </c>
      <c r="S433" s="72" t="str">
        <f t="shared" si="110"/>
        <v/>
      </c>
      <c r="AF433" s="18">
        <v>8880.9684469431504</v>
      </c>
      <c r="AG433" s="18">
        <v>53.269841269841301</v>
      </c>
      <c r="AI433" s="23">
        <f>'simulateur graphe PJ OQN'!$B$4</f>
        <v>1</v>
      </c>
      <c r="AJ433" s="24">
        <f t="shared" si="111"/>
        <v>52.84</v>
      </c>
      <c r="AK433" s="24">
        <f t="shared" si="112"/>
        <v>52.84</v>
      </c>
      <c r="AM433" t="str">
        <f t="shared" si="113"/>
        <v>ZONEHAUTE</v>
      </c>
      <c r="AN433" t="str">
        <f t="shared" si="114"/>
        <v>HDJ</v>
      </c>
      <c r="AO433" s="20" t="e">
        <f t="shared" si="115"/>
        <v>#VALUE!</v>
      </c>
      <c r="AP433" s="20">
        <f t="shared" si="116"/>
        <v>52.84</v>
      </c>
      <c r="AQ433" s="20" t="str">
        <f t="shared" si="116"/>
        <v>.</v>
      </c>
      <c r="AR433" s="20" t="str">
        <f t="shared" si="116"/>
        <v>.</v>
      </c>
      <c r="AS433" s="20" t="e">
        <f t="shared" si="117"/>
        <v>#VALUE!</v>
      </c>
      <c r="AT433" s="20" t="e">
        <f t="shared" si="102"/>
        <v>#VALUE!</v>
      </c>
      <c r="AU433" s="20">
        <f t="shared" si="118"/>
        <v>52.84</v>
      </c>
    </row>
    <row r="434" spans="1:47" ht="22.5">
      <c r="A434" s="54">
        <v>435</v>
      </c>
      <c r="B434" s="54" t="s">
        <v>823</v>
      </c>
      <c r="C434" s="58" t="s">
        <v>824</v>
      </c>
      <c r="D434" s="79">
        <v>15</v>
      </c>
      <c r="E434" s="79">
        <v>35</v>
      </c>
      <c r="F434" s="80">
        <v>2141.04</v>
      </c>
      <c r="G434" s="80">
        <v>142.74</v>
      </c>
      <c r="H434" s="80">
        <v>2141.04</v>
      </c>
      <c r="I434" s="80">
        <v>2739.92</v>
      </c>
      <c r="J434" s="80">
        <v>3475.64</v>
      </c>
      <c r="K434" s="80">
        <v>98.11</v>
      </c>
      <c r="L434" s="73">
        <f t="shared" si="103"/>
        <v>106.75</v>
      </c>
      <c r="M434" s="73">
        <f t="shared" si="104"/>
        <v>117.06</v>
      </c>
      <c r="N434" s="72" t="str">
        <f t="shared" si="105"/>
        <v>0512</v>
      </c>
      <c r="O434" s="74">
        <f t="shared" si="106"/>
        <v>20</v>
      </c>
      <c r="P434" s="72">
        <f t="shared" si="107"/>
        <v>1</v>
      </c>
      <c r="Q434" s="74">
        <f t="shared" si="108"/>
        <v>15</v>
      </c>
      <c r="R434" s="72">
        <f t="shared" si="109"/>
        <v>22</v>
      </c>
      <c r="S434" s="72">
        <f t="shared" si="110"/>
        <v>29</v>
      </c>
      <c r="AF434" s="18">
        <v>319.25209676804099</v>
      </c>
      <c r="AG434" s="18" t="s">
        <v>28</v>
      </c>
      <c r="AI434" s="23">
        <f>'simulateur graphe PJ OQN'!$B$4</f>
        <v>1</v>
      </c>
      <c r="AJ434" s="24">
        <f t="shared" si="111"/>
        <v>117.06</v>
      </c>
      <c r="AK434" s="24">
        <f t="shared" si="112"/>
        <v>117.06</v>
      </c>
      <c r="AM434" t="str">
        <f t="shared" si="113"/>
        <v>ZONEBASSE</v>
      </c>
      <c r="AN434" t="str">
        <f t="shared" si="114"/>
        <v>HC</v>
      </c>
      <c r="AO434" s="20">
        <f t="shared" si="115"/>
        <v>117.06</v>
      </c>
      <c r="AP434" s="20">
        <f t="shared" si="116"/>
        <v>2141.04</v>
      </c>
      <c r="AQ434" s="20">
        <f t="shared" si="116"/>
        <v>2739.92</v>
      </c>
      <c r="AR434" s="20">
        <f t="shared" si="116"/>
        <v>3475.64</v>
      </c>
      <c r="AS434" s="20">
        <f t="shared" si="117"/>
        <v>139.90000000000009</v>
      </c>
      <c r="AT434" s="20">
        <f t="shared" si="102"/>
        <v>-629.05999999999949</v>
      </c>
      <c r="AU434" s="20">
        <f t="shared" si="118"/>
        <v>2141.04</v>
      </c>
    </row>
    <row r="435" spans="1:47" ht="22.5">
      <c r="A435" s="54">
        <v>436</v>
      </c>
      <c r="B435" s="54" t="s">
        <v>825</v>
      </c>
      <c r="C435" s="58" t="s">
        <v>826</v>
      </c>
      <c r="D435" s="79">
        <v>15</v>
      </c>
      <c r="E435" s="79">
        <v>35</v>
      </c>
      <c r="F435" s="80">
        <v>2664.22</v>
      </c>
      <c r="G435" s="80">
        <v>177.61</v>
      </c>
      <c r="H435" s="80">
        <v>2664.22</v>
      </c>
      <c r="I435" s="80">
        <v>3458.54</v>
      </c>
      <c r="J435" s="80">
        <v>4495.46</v>
      </c>
      <c r="K435" s="80">
        <v>121.4</v>
      </c>
      <c r="L435" s="73">
        <f t="shared" si="103"/>
        <v>106.75</v>
      </c>
      <c r="M435" s="73">
        <f t="shared" si="104"/>
        <v>117.06</v>
      </c>
      <c r="N435" s="72" t="str">
        <f t="shared" si="105"/>
        <v>0512</v>
      </c>
      <c r="O435" s="74">
        <f t="shared" si="106"/>
        <v>20</v>
      </c>
      <c r="P435" s="72">
        <f t="shared" si="107"/>
        <v>1</v>
      </c>
      <c r="Q435" s="74">
        <f t="shared" si="108"/>
        <v>15</v>
      </c>
      <c r="R435" s="72">
        <f t="shared" si="109"/>
        <v>22</v>
      </c>
      <c r="S435" s="72">
        <f t="shared" si="110"/>
        <v>29</v>
      </c>
      <c r="AF435" s="18">
        <v>256.31056680082003</v>
      </c>
      <c r="AG435" s="18" t="s">
        <v>28</v>
      </c>
      <c r="AI435" s="23">
        <f>'simulateur graphe PJ OQN'!$B$4</f>
        <v>1</v>
      </c>
      <c r="AJ435" s="24">
        <f t="shared" si="111"/>
        <v>117.06</v>
      </c>
      <c r="AK435" s="24">
        <f t="shared" si="112"/>
        <v>117.06</v>
      </c>
      <c r="AM435" t="str">
        <f t="shared" si="113"/>
        <v>ZONEBASSE</v>
      </c>
      <c r="AN435" t="str">
        <f t="shared" si="114"/>
        <v>HC</v>
      </c>
      <c r="AO435" s="20">
        <f t="shared" si="115"/>
        <v>117.06</v>
      </c>
      <c r="AP435" s="20">
        <f t="shared" si="116"/>
        <v>2664.22</v>
      </c>
      <c r="AQ435" s="20">
        <f t="shared" si="116"/>
        <v>3458.54</v>
      </c>
      <c r="AR435" s="20">
        <f t="shared" si="116"/>
        <v>4495.46</v>
      </c>
      <c r="AS435" s="20">
        <f t="shared" si="117"/>
        <v>367.85999999999967</v>
      </c>
      <c r="AT435" s="20">
        <f t="shared" si="102"/>
        <v>1671.7099999999991</v>
      </c>
      <c r="AU435" s="20">
        <f t="shared" si="118"/>
        <v>2664.22</v>
      </c>
    </row>
    <row r="436" spans="1:47" ht="33.75">
      <c r="A436" s="54">
        <v>437</v>
      </c>
      <c r="B436" s="54" t="s">
        <v>827</v>
      </c>
      <c r="C436" s="58" t="s">
        <v>828</v>
      </c>
      <c r="D436" s="79">
        <v>15</v>
      </c>
      <c r="E436" s="79">
        <v>35</v>
      </c>
      <c r="F436" s="80">
        <v>2392.37</v>
      </c>
      <c r="G436" s="80">
        <v>159.49</v>
      </c>
      <c r="H436" s="80">
        <v>2392.37</v>
      </c>
      <c r="I436" s="80">
        <v>3155.8</v>
      </c>
      <c r="J436" s="80">
        <v>3909.19</v>
      </c>
      <c r="K436" s="80">
        <v>107.34</v>
      </c>
      <c r="L436" s="73">
        <f t="shared" si="103"/>
        <v>106.75</v>
      </c>
      <c r="M436" s="73">
        <f t="shared" si="104"/>
        <v>117.06</v>
      </c>
      <c r="N436" s="72" t="str">
        <f t="shared" si="105"/>
        <v>0512</v>
      </c>
      <c r="O436" s="74">
        <f t="shared" si="106"/>
        <v>20</v>
      </c>
      <c r="P436" s="72">
        <f t="shared" si="107"/>
        <v>1</v>
      </c>
      <c r="Q436" s="74">
        <f t="shared" si="108"/>
        <v>15</v>
      </c>
      <c r="R436" s="72">
        <f t="shared" si="109"/>
        <v>22</v>
      </c>
      <c r="S436" s="72">
        <f t="shared" si="110"/>
        <v>29</v>
      </c>
      <c r="AF436" s="18">
        <v>115.995687880384</v>
      </c>
      <c r="AG436" s="18" t="s">
        <v>28</v>
      </c>
      <c r="AI436" s="23">
        <f>'simulateur graphe PJ OQN'!$B$4</f>
        <v>1</v>
      </c>
      <c r="AJ436" s="24">
        <f t="shared" si="111"/>
        <v>117.06</v>
      </c>
      <c r="AK436" s="24">
        <f t="shared" si="112"/>
        <v>117.06</v>
      </c>
      <c r="AM436" t="str">
        <f t="shared" si="113"/>
        <v>ZONEBASSE</v>
      </c>
      <c r="AN436" t="str">
        <f t="shared" si="114"/>
        <v>HC</v>
      </c>
      <c r="AO436" s="20">
        <f t="shared" si="115"/>
        <v>117.06</v>
      </c>
      <c r="AP436" s="20">
        <f t="shared" si="116"/>
        <v>2392.37</v>
      </c>
      <c r="AQ436" s="20">
        <f t="shared" si="116"/>
        <v>3155.8</v>
      </c>
      <c r="AR436" s="20">
        <f t="shared" si="116"/>
        <v>3909.19</v>
      </c>
      <c r="AS436" s="20">
        <f t="shared" si="117"/>
        <v>259.63000000000011</v>
      </c>
      <c r="AT436" s="20">
        <f t="shared" si="102"/>
        <v>312.13999999999942</v>
      </c>
      <c r="AU436" s="20">
        <f t="shared" si="118"/>
        <v>2392.37</v>
      </c>
    </row>
    <row r="437" spans="1:47" ht="33.75">
      <c r="A437" s="54">
        <v>438</v>
      </c>
      <c r="B437" s="54" t="s">
        <v>829</v>
      </c>
      <c r="C437" s="58" t="s">
        <v>830</v>
      </c>
      <c r="D437" s="79">
        <v>15</v>
      </c>
      <c r="E437" s="79">
        <v>35</v>
      </c>
      <c r="F437" s="80">
        <v>2439.7399999999998</v>
      </c>
      <c r="G437" s="80">
        <v>162.65</v>
      </c>
      <c r="H437" s="80">
        <v>2439.7399999999998</v>
      </c>
      <c r="I437" s="80">
        <v>3339.91</v>
      </c>
      <c r="J437" s="80">
        <v>4163.34</v>
      </c>
      <c r="K437" s="80">
        <v>107.93</v>
      </c>
      <c r="L437" s="73">
        <f t="shared" si="103"/>
        <v>106.75</v>
      </c>
      <c r="M437" s="73">
        <f t="shared" si="104"/>
        <v>117.06</v>
      </c>
      <c r="N437" s="72" t="str">
        <f t="shared" si="105"/>
        <v>0512</v>
      </c>
      <c r="O437" s="74">
        <f t="shared" si="106"/>
        <v>20</v>
      </c>
      <c r="P437" s="72">
        <f t="shared" si="107"/>
        <v>1</v>
      </c>
      <c r="Q437" s="74">
        <f t="shared" si="108"/>
        <v>15</v>
      </c>
      <c r="R437" s="72">
        <f t="shared" si="109"/>
        <v>22</v>
      </c>
      <c r="S437" s="72">
        <f t="shared" si="110"/>
        <v>29</v>
      </c>
      <c r="AF437" s="18">
        <v>3439.4606697347299</v>
      </c>
      <c r="AG437" s="18">
        <v>24.465346534653499</v>
      </c>
      <c r="AI437" s="23">
        <f>'simulateur graphe PJ OQN'!$B$4</f>
        <v>1</v>
      </c>
      <c r="AJ437" s="24">
        <f t="shared" si="111"/>
        <v>117.06</v>
      </c>
      <c r="AK437" s="24">
        <f t="shared" si="112"/>
        <v>117.06</v>
      </c>
      <c r="AM437" t="str">
        <f t="shared" si="113"/>
        <v>ZONEBASSE</v>
      </c>
      <c r="AN437" t="str">
        <f t="shared" si="114"/>
        <v>HC</v>
      </c>
      <c r="AO437" s="20">
        <f t="shared" si="115"/>
        <v>117.06</v>
      </c>
      <c r="AP437" s="20">
        <f t="shared" si="116"/>
        <v>2439.7399999999998</v>
      </c>
      <c r="AQ437" s="20">
        <f t="shared" si="116"/>
        <v>3339.91</v>
      </c>
      <c r="AR437" s="20">
        <f t="shared" si="116"/>
        <v>4163.34</v>
      </c>
      <c r="AS437" s="20">
        <f t="shared" si="117"/>
        <v>493.7199999999998</v>
      </c>
      <c r="AT437" s="20">
        <f t="shared" si="102"/>
        <v>598.7400000000016</v>
      </c>
      <c r="AU437" s="20">
        <f t="shared" si="118"/>
        <v>2439.7399999999998</v>
      </c>
    </row>
    <row r="438" spans="1:47" ht="33.75">
      <c r="A438" s="54">
        <v>439</v>
      </c>
      <c r="B438" s="54" t="s">
        <v>831</v>
      </c>
      <c r="C438" s="58" t="s">
        <v>832</v>
      </c>
      <c r="D438" s="79">
        <v>15</v>
      </c>
      <c r="E438" s="79">
        <v>35</v>
      </c>
      <c r="F438" s="80">
        <v>2504.29</v>
      </c>
      <c r="G438" s="80">
        <v>166.95</v>
      </c>
      <c r="H438" s="80">
        <v>2504.29</v>
      </c>
      <c r="I438" s="80">
        <v>3207.9</v>
      </c>
      <c r="J438" s="80">
        <v>4062.52</v>
      </c>
      <c r="K438" s="80">
        <v>105.97</v>
      </c>
      <c r="L438" s="73">
        <f t="shared" si="103"/>
        <v>106.75</v>
      </c>
      <c r="M438" s="73">
        <f t="shared" si="104"/>
        <v>117.06</v>
      </c>
      <c r="N438" s="72" t="str">
        <f t="shared" si="105"/>
        <v>0512</v>
      </c>
      <c r="O438" s="74">
        <f t="shared" si="106"/>
        <v>20</v>
      </c>
      <c r="P438" s="72">
        <f t="shared" si="107"/>
        <v>1</v>
      </c>
      <c r="Q438" s="74">
        <f t="shared" si="108"/>
        <v>15</v>
      </c>
      <c r="R438" s="72">
        <f t="shared" si="109"/>
        <v>22</v>
      </c>
      <c r="S438" s="72">
        <f t="shared" si="110"/>
        <v>29</v>
      </c>
      <c r="AF438" s="18">
        <v>6070.8474301863298</v>
      </c>
      <c r="AG438" s="18">
        <v>35.688235294117703</v>
      </c>
      <c r="AI438" s="23">
        <f>'simulateur graphe PJ OQN'!$B$4</f>
        <v>1</v>
      </c>
      <c r="AJ438" s="24">
        <f t="shared" si="111"/>
        <v>117.06</v>
      </c>
      <c r="AK438" s="24">
        <f t="shared" si="112"/>
        <v>117.06</v>
      </c>
      <c r="AM438" t="str">
        <f t="shared" si="113"/>
        <v>ZONEBASSE</v>
      </c>
      <c r="AN438" t="str">
        <f t="shared" si="114"/>
        <v>HC</v>
      </c>
      <c r="AO438" s="20">
        <f t="shared" si="115"/>
        <v>117.06</v>
      </c>
      <c r="AP438" s="20">
        <f t="shared" si="116"/>
        <v>2504.29</v>
      </c>
      <c r="AQ438" s="20">
        <f t="shared" si="116"/>
        <v>3207.9</v>
      </c>
      <c r="AR438" s="20">
        <f t="shared" si="116"/>
        <v>4062.52</v>
      </c>
      <c r="AS438" s="20">
        <f t="shared" si="117"/>
        <v>459.53999999999996</v>
      </c>
      <c r="AT438" s="20">
        <f t="shared" si="102"/>
        <v>390.1200000000008</v>
      </c>
      <c r="AU438" s="20">
        <f t="shared" si="118"/>
        <v>2504.29</v>
      </c>
    </row>
    <row r="439" spans="1:47" ht="33.75">
      <c r="A439" s="54">
        <v>440</v>
      </c>
      <c r="B439" s="54" t="s">
        <v>833</v>
      </c>
      <c r="C439" s="58" t="s">
        <v>834</v>
      </c>
      <c r="D439" s="79">
        <v>57</v>
      </c>
      <c r="E439" s="79">
        <v>63</v>
      </c>
      <c r="F439" s="80">
        <v>6808.6</v>
      </c>
      <c r="G439" s="80">
        <v>98.07</v>
      </c>
      <c r="H439" s="80">
        <v>6808.6</v>
      </c>
      <c r="I439" s="80" t="s">
        <v>28</v>
      </c>
      <c r="J439" s="80" t="s">
        <v>28</v>
      </c>
      <c r="K439" s="80">
        <v>110.71</v>
      </c>
      <c r="L439" s="73">
        <f t="shared" si="103"/>
        <v>106.75</v>
      </c>
      <c r="M439" s="73">
        <f t="shared" si="104"/>
        <v>117.06</v>
      </c>
      <c r="N439" s="72" t="str">
        <f t="shared" si="105"/>
        <v>0512</v>
      </c>
      <c r="O439" s="74">
        <f t="shared" si="106"/>
        <v>6</v>
      </c>
      <c r="P439" s="72">
        <f t="shared" si="107"/>
        <v>0</v>
      </c>
      <c r="Q439" s="74">
        <f t="shared" si="108"/>
        <v>57</v>
      </c>
      <c r="R439" s="72" t="str">
        <f t="shared" si="109"/>
        <v/>
      </c>
      <c r="S439" s="72" t="str">
        <f t="shared" si="110"/>
        <v/>
      </c>
      <c r="AF439" s="18">
        <v>5610.9846791299296</v>
      </c>
      <c r="AG439" s="18">
        <v>30.727513227513199</v>
      </c>
      <c r="AI439" s="23">
        <f>'simulateur graphe PJ OQN'!$B$4</f>
        <v>1</v>
      </c>
      <c r="AJ439" s="24">
        <f t="shared" si="111"/>
        <v>117.06</v>
      </c>
      <c r="AK439" s="24">
        <f t="shared" si="112"/>
        <v>117.06</v>
      </c>
      <c r="AM439" t="str">
        <f t="shared" si="113"/>
        <v>ZONEBASSE</v>
      </c>
      <c r="AN439" t="str">
        <f t="shared" si="114"/>
        <v>HC</v>
      </c>
      <c r="AO439" s="20">
        <f t="shared" si="115"/>
        <v>117.06</v>
      </c>
      <c r="AP439" s="20">
        <f t="shared" si="116"/>
        <v>6808.6</v>
      </c>
      <c r="AQ439" s="20" t="str">
        <f t="shared" si="116"/>
        <v>.</v>
      </c>
      <c r="AR439" s="20" t="str">
        <f t="shared" si="116"/>
        <v>.</v>
      </c>
      <c r="AS439" s="20">
        <f t="shared" si="117"/>
        <v>-55.419999999999163</v>
      </c>
      <c r="AT439" s="20">
        <f t="shared" si="102"/>
        <v>297.02000000000044</v>
      </c>
      <c r="AU439" s="20">
        <f t="shared" si="118"/>
        <v>6808.6</v>
      </c>
    </row>
    <row r="440" spans="1:47" ht="22.5">
      <c r="A440" s="54">
        <v>441</v>
      </c>
      <c r="B440" s="54" t="s">
        <v>835</v>
      </c>
      <c r="C440" s="58" t="s">
        <v>836</v>
      </c>
      <c r="D440" s="79">
        <v>8</v>
      </c>
      <c r="E440" s="79">
        <v>28</v>
      </c>
      <c r="F440" s="80">
        <v>1013.28</v>
      </c>
      <c r="G440" s="80">
        <v>126.66</v>
      </c>
      <c r="H440" s="80">
        <v>1013.28</v>
      </c>
      <c r="I440" s="80">
        <v>1700.39</v>
      </c>
      <c r="J440" s="80">
        <v>2263.2600000000002</v>
      </c>
      <c r="K440" s="80">
        <v>76.83</v>
      </c>
      <c r="L440" s="73">
        <f t="shared" si="103"/>
        <v>95.33</v>
      </c>
      <c r="M440" s="73">
        <f t="shared" si="104"/>
        <v>117.06</v>
      </c>
      <c r="N440" s="72" t="str">
        <f t="shared" si="105"/>
        <v>0512</v>
      </c>
      <c r="O440" s="74">
        <f t="shared" si="106"/>
        <v>20</v>
      </c>
      <c r="P440" s="72">
        <f t="shared" si="107"/>
        <v>1</v>
      </c>
      <c r="Q440" s="74">
        <f t="shared" si="108"/>
        <v>8</v>
      </c>
      <c r="R440" s="72">
        <f t="shared" si="109"/>
        <v>15</v>
      </c>
      <c r="S440" s="72">
        <f t="shared" si="110"/>
        <v>22</v>
      </c>
      <c r="AF440" s="18">
        <v>8041.4396354342398</v>
      </c>
      <c r="AG440" s="18">
        <v>44.491071428571402</v>
      </c>
      <c r="AI440" s="23">
        <f>'simulateur graphe PJ OQN'!$B$4</f>
        <v>1</v>
      </c>
      <c r="AJ440" s="24">
        <f t="shared" si="111"/>
        <v>117.06</v>
      </c>
      <c r="AK440" s="24">
        <f t="shared" si="112"/>
        <v>117.06</v>
      </c>
      <c r="AM440" t="str">
        <f t="shared" si="113"/>
        <v>ZONEBASSE</v>
      </c>
      <c r="AN440" t="str">
        <f t="shared" si="114"/>
        <v>HC</v>
      </c>
      <c r="AO440" s="20">
        <f t="shared" si="115"/>
        <v>117.06</v>
      </c>
      <c r="AP440" s="20">
        <f t="shared" si="116"/>
        <v>1013.28</v>
      </c>
      <c r="AQ440" s="20">
        <f t="shared" si="116"/>
        <v>1700.39</v>
      </c>
      <c r="AR440" s="20">
        <f t="shared" si="116"/>
        <v>2263.2600000000002</v>
      </c>
      <c r="AS440" s="20">
        <f t="shared" si="117"/>
        <v>188.85000000000036</v>
      </c>
      <c r="AT440" s="20">
        <f t="shared" si="102"/>
        <v>-1457.6499999999987</v>
      </c>
      <c r="AU440" s="20">
        <f t="shared" si="118"/>
        <v>1013.28</v>
      </c>
    </row>
    <row r="441" spans="1:47" ht="22.5">
      <c r="A441" s="54">
        <v>442</v>
      </c>
      <c r="B441" s="54" t="s">
        <v>837</v>
      </c>
      <c r="C441" s="58" t="s">
        <v>838</v>
      </c>
      <c r="D441" s="79">
        <v>15</v>
      </c>
      <c r="E441" s="79">
        <v>35</v>
      </c>
      <c r="F441" s="80">
        <v>2086.02</v>
      </c>
      <c r="G441" s="80">
        <v>139.07</v>
      </c>
      <c r="H441" s="80">
        <v>2086.02</v>
      </c>
      <c r="I441" s="80">
        <v>2931.35</v>
      </c>
      <c r="J441" s="80">
        <v>3565.59</v>
      </c>
      <c r="K441" s="80">
        <v>94.88</v>
      </c>
      <c r="L441" s="73">
        <f t="shared" si="103"/>
        <v>95.33</v>
      </c>
      <c r="M441" s="73">
        <f t="shared" si="104"/>
        <v>117.06</v>
      </c>
      <c r="N441" s="72" t="str">
        <f t="shared" si="105"/>
        <v>0512</v>
      </c>
      <c r="O441" s="74">
        <f t="shared" si="106"/>
        <v>20</v>
      </c>
      <c r="P441" s="72">
        <f t="shared" si="107"/>
        <v>1</v>
      </c>
      <c r="Q441" s="74">
        <f t="shared" si="108"/>
        <v>15</v>
      </c>
      <c r="R441" s="72">
        <f t="shared" si="109"/>
        <v>22</v>
      </c>
      <c r="S441" s="72">
        <f t="shared" si="110"/>
        <v>29</v>
      </c>
      <c r="AF441" s="18">
        <v>6210.7155388258197</v>
      </c>
      <c r="AG441" s="18">
        <v>33.578703703703702</v>
      </c>
      <c r="AI441" s="23">
        <f>'simulateur graphe PJ OQN'!$B$4</f>
        <v>1</v>
      </c>
      <c r="AJ441" s="24">
        <f t="shared" si="111"/>
        <v>117.06</v>
      </c>
      <c r="AK441" s="24">
        <f t="shared" si="112"/>
        <v>117.06</v>
      </c>
      <c r="AM441" t="str">
        <f t="shared" si="113"/>
        <v>ZONEBASSE</v>
      </c>
      <c r="AN441" t="str">
        <f t="shared" si="114"/>
        <v>HC</v>
      </c>
      <c r="AO441" s="20">
        <f t="shared" si="115"/>
        <v>117.06</v>
      </c>
      <c r="AP441" s="20">
        <f t="shared" si="116"/>
        <v>2086.02</v>
      </c>
      <c r="AQ441" s="20">
        <f t="shared" si="116"/>
        <v>2931.35</v>
      </c>
      <c r="AR441" s="20">
        <f t="shared" si="116"/>
        <v>3565.59</v>
      </c>
      <c r="AS441" s="20">
        <f t="shared" si="117"/>
        <v>339.67000000000007</v>
      </c>
      <c r="AT441" s="20">
        <f t="shared" si="102"/>
        <v>299.6200000000008</v>
      </c>
      <c r="AU441" s="20">
        <f t="shared" si="118"/>
        <v>2086.02</v>
      </c>
    </row>
    <row r="442" spans="1:47" ht="33.75">
      <c r="A442" s="54">
        <v>443</v>
      </c>
      <c r="B442" s="54" t="s">
        <v>839</v>
      </c>
      <c r="C442" s="58" t="s">
        <v>840</v>
      </c>
      <c r="D442" s="79">
        <v>8</v>
      </c>
      <c r="E442" s="79">
        <v>28</v>
      </c>
      <c r="F442" s="80">
        <v>1253.68</v>
      </c>
      <c r="G442" s="80">
        <v>156.71</v>
      </c>
      <c r="H442" s="80">
        <v>1253.68</v>
      </c>
      <c r="I442" s="80">
        <v>1957.59</v>
      </c>
      <c r="J442" s="80">
        <v>2691.65</v>
      </c>
      <c r="K442" s="80">
        <v>89.58</v>
      </c>
      <c r="L442" s="73">
        <f t="shared" si="103"/>
        <v>95.33</v>
      </c>
      <c r="M442" s="73">
        <f t="shared" si="104"/>
        <v>117.06</v>
      </c>
      <c r="N442" s="72" t="str">
        <f t="shared" si="105"/>
        <v>0512</v>
      </c>
      <c r="O442" s="74">
        <f t="shared" si="106"/>
        <v>20</v>
      </c>
      <c r="P442" s="72">
        <f t="shared" si="107"/>
        <v>1</v>
      </c>
      <c r="Q442" s="74">
        <f t="shared" si="108"/>
        <v>8</v>
      </c>
      <c r="R442" s="72">
        <f t="shared" si="109"/>
        <v>15</v>
      </c>
      <c r="S442" s="72">
        <f t="shared" si="110"/>
        <v>22</v>
      </c>
      <c r="AF442" s="18">
        <v>10211.5923573358</v>
      </c>
      <c r="AG442" s="18">
        <v>53.514705882352999</v>
      </c>
      <c r="AI442" s="23">
        <f>'simulateur graphe PJ OQN'!$B$4</f>
        <v>1</v>
      </c>
      <c r="AJ442" s="24">
        <f t="shared" si="111"/>
        <v>117.06</v>
      </c>
      <c r="AK442" s="24">
        <f t="shared" si="112"/>
        <v>117.06</v>
      </c>
      <c r="AM442" t="str">
        <f t="shared" si="113"/>
        <v>ZONEBASSE</v>
      </c>
      <c r="AN442" t="str">
        <f t="shared" si="114"/>
        <v>HC</v>
      </c>
      <c r="AO442" s="20">
        <f t="shared" si="115"/>
        <v>117.06</v>
      </c>
      <c r="AP442" s="20">
        <f t="shared" si="116"/>
        <v>1253.68</v>
      </c>
      <c r="AQ442" s="20">
        <f t="shared" si="116"/>
        <v>1957.59</v>
      </c>
      <c r="AR442" s="20">
        <f t="shared" si="116"/>
        <v>2691.65</v>
      </c>
      <c r="AS442" s="20">
        <f t="shared" si="117"/>
        <v>272.99000000000024</v>
      </c>
      <c r="AT442" s="20">
        <f t="shared" si="102"/>
        <v>-238.7599999999984</v>
      </c>
      <c r="AU442" s="20">
        <f t="shared" si="118"/>
        <v>1253.68</v>
      </c>
    </row>
    <row r="443" spans="1:47" ht="33.75">
      <c r="A443" s="54">
        <v>444</v>
      </c>
      <c r="B443" s="54" t="s">
        <v>841</v>
      </c>
      <c r="C443" s="58" t="s">
        <v>842</v>
      </c>
      <c r="D443" s="79">
        <v>15</v>
      </c>
      <c r="E443" s="79">
        <v>35</v>
      </c>
      <c r="F443" s="80">
        <v>1959.09</v>
      </c>
      <c r="G443" s="80">
        <v>100.77</v>
      </c>
      <c r="H443" s="80">
        <v>1959.09</v>
      </c>
      <c r="I443" s="80">
        <v>2693.7</v>
      </c>
      <c r="J443" s="80">
        <v>3376.06</v>
      </c>
      <c r="K443" s="80">
        <v>96.46</v>
      </c>
      <c r="L443" s="73">
        <f t="shared" si="103"/>
        <v>95.33</v>
      </c>
      <c r="M443" s="73">
        <f t="shared" si="104"/>
        <v>117.06</v>
      </c>
      <c r="N443" s="72" t="str">
        <f t="shared" si="105"/>
        <v>0512</v>
      </c>
      <c r="O443" s="74">
        <f t="shared" si="106"/>
        <v>20</v>
      </c>
      <c r="P443" s="72">
        <f t="shared" si="107"/>
        <v>1</v>
      </c>
      <c r="Q443" s="74">
        <f t="shared" si="108"/>
        <v>15</v>
      </c>
      <c r="R443" s="72">
        <f t="shared" si="109"/>
        <v>22</v>
      </c>
      <c r="S443" s="72">
        <f t="shared" si="110"/>
        <v>29</v>
      </c>
      <c r="AF443" s="18">
        <v>3853.1118225539899</v>
      </c>
      <c r="AG443" s="18">
        <v>27.3791390728477</v>
      </c>
      <c r="AI443" s="23">
        <f>'simulateur graphe PJ OQN'!$B$4</f>
        <v>1</v>
      </c>
      <c r="AJ443" s="24">
        <f t="shared" si="111"/>
        <v>117.06</v>
      </c>
      <c r="AK443" s="24">
        <f t="shared" si="112"/>
        <v>117.06</v>
      </c>
      <c r="AM443" t="str">
        <f t="shared" si="113"/>
        <v>ZONEBASSE</v>
      </c>
      <c r="AN443" t="str">
        <f t="shared" si="114"/>
        <v>HC</v>
      </c>
      <c r="AO443" s="20">
        <f t="shared" si="115"/>
        <v>117.06</v>
      </c>
      <c r="AP443" s="20">
        <f t="shared" si="116"/>
        <v>1959.09</v>
      </c>
      <c r="AQ443" s="20">
        <f t="shared" si="116"/>
        <v>2693.7</v>
      </c>
      <c r="AR443" s="20">
        <f t="shared" si="116"/>
        <v>3376.06</v>
      </c>
      <c r="AS443" s="20">
        <f t="shared" si="117"/>
        <v>96.420000000000073</v>
      </c>
      <c r="AT443" s="20">
        <f t="shared" ref="AT443:AT506" si="119">IF(P443=1,J443+(90-E443)*K443,H443+(90-E443)*K443)+(AI443-90)*L443</f>
        <v>196.98999999999978</v>
      </c>
      <c r="AU443" s="20">
        <f t="shared" si="118"/>
        <v>1959.09</v>
      </c>
    </row>
    <row r="444" spans="1:47" ht="33.75">
      <c r="A444" s="54">
        <v>445</v>
      </c>
      <c r="B444" s="54" t="s">
        <v>843</v>
      </c>
      <c r="C444" s="58" t="s">
        <v>844</v>
      </c>
      <c r="D444" s="79">
        <v>15</v>
      </c>
      <c r="E444" s="79">
        <v>35</v>
      </c>
      <c r="F444" s="80">
        <v>1940.76</v>
      </c>
      <c r="G444" s="80">
        <v>129.38</v>
      </c>
      <c r="H444" s="80">
        <v>1940.76</v>
      </c>
      <c r="I444" s="80">
        <v>2732.96</v>
      </c>
      <c r="J444" s="80">
        <v>3407.78</v>
      </c>
      <c r="K444" s="80">
        <v>89.37</v>
      </c>
      <c r="L444" s="73">
        <f t="shared" si="103"/>
        <v>95.33</v>
      </c>
      <c r="M444" s="73">
        <f t="shared" si="104"/>
        <v>117.06</v>
      </c>
      <c r="N444" s="72" t="str">
        <f t="shared" si="105"/>
        <v>0512</v>
      </c>
      <c r="O444" s="74">
        <f t="shared" si="106"/>
        <v>20</v>
      </c>
      <c r="P444" s="72">
        <f t="shared" si="107"/>
        <v>1</v>
      </c>
      <c r="Q444" s="74">
        <f t="shared" si="108"/>
        <v>15</v>
      </c>
      <c r="R444" s="72">
        <f t="shared" si="109"/>
        <v>22</v>
      </c>
      <c r="S444" s="72">
        <f t="shared" si="110"/>
        <v>29</v>
      </c>
      <c r="AF444" s="18">
        <v>4709.4017100778901</v>
      </c>
      <c r="AG444" s="18">
        <v>34.015151515151501</v>
      </c>
      <c r="AI444" s="23">
        <f>'simulateur graphe PJ OQN'!$B$4</f>
        <v>1</v>
      </c>
      <c r="AJ444" s="24">
        <f t="shared" si="111"/>
        <v>117.06</v>
      </c>
      <c r="AK444" s="24">
        <f t="shared" si="112"/>
        <v>117.06</v>
      </c>
      <c r="AM444" t="str">
        <f t="shared" si="113"/>
        <v>ZONEBASSE</v>
      </c>
      <c r="AN444" t="str">
        <f t="shared" si="114"/>
        <v>HC</v>
      </c>
      <c r="AO444" s="20">
        <f t="shared" si="115"/>
        <v>117.06</v>
      </c>
      <c r="AP444" s="20">
        <f t="shared" si="116"/>
        <v>1940.76</v>
      </c>
      <c r="AQ444" s="20">
        <f t="shared" si="116"/>
        <v>2732.96</v>
      </c>
      <c r="AR444" s="20">
        <f t="shared" si="116"/>
        <v>3407.78</v>
      </c>
      <c r="AS444" s="20">
        <f t="shared" si="117"/>
        <v>369.20000000000027</v>
      </c>
      <c r="AT444" s="20">
        <f t="shared" si="119"/>
        <v>-161.23999999999796</v>
      </c>
      <c r="AU444" s="20">
        <f t="shared" si="118"/>
        <v>1940.76</v>
      </c>
    </row>
    <row r="445" spans="1:47" ht="33.75">
      <c r="A445" s="54">
        <v>446</v>
      </c>
      <c r="B445" s="54" t="s">
        <v>845</v>
      </c>
      <c r="C445" s="58" t="s">
        <v>846</v>
      </c>
      <c r="D445" s="79">
        <v>50</v>
      </c>
      <c r="E445" s="79">
        <v>56</v>
      </c>
      <c r="F445" s="80">
        <v>5471.64</v>
      </c>
      <c r="G445" s="80">
        <v>97.81</v>
      </c>
      <c r="H445" s="80">
        <v>5471.64</v>
      </c>
      <c r="I445" s="80" t="s">
        <v>28</v>
      </c>
      <c r="J445" s="80" t="s">
        <v>28</v>
      </c>
      <c r="K445" s="80">
        <v>102.53</v>
      </c>
      <c r="L445" s="73">
        <f t="shared" si="103"/>
        <v>95.33</v>
      </c>
      <c r="M445" s="73">
        <f t="shared" si="104"/>
        <v>117.06</v>
      </c>
      <c r="N445" s="72" t="str">
        <f t="shared" si="105"/>
        <v>0512</v>
      </c>
      <c r="O445" s="74">
        <f t="shared" si="106"/>
        <v>6</v>
      </c>
      <c r="P445" s="72">
        <f t="shared" si="107"/>
        <v>0</v>
      </c>
      <c r="Q445" s="74">
        <f t="shared" si="108"/>
        <v>50</v>
      </c>
      <c r="R445" s="72" t="str">
        <f t="shared" si="109"/>
        <v/>
      </c>
      <c r="S445" s="72" t="str">
        <f t="shared" si="110"/>
        <v/>
      </c>
      <c r="AF445" s="18">
        <v>4962.5754455959404</v>
      </c>
      <c r="AG445" s="18">
        <v>31.5429638854296</v>
      </c>
      <c r="AI445" s="23">
        <f>'simulateur graphe PJ OQN'!$B$4</f>
        <v>1</v>
      </c>
      <c r="AJ445" s="24">
        <f t="shared" si="111"/>
        <v>117.06</v>
      </c>
      <c r="AK445" s="24">
        <f t="shared" si="112"/>
        <v>117.06</v>
      </c>
      <c r="AM445" t="str">
        <f t="shared" si="113"/>
        <v>ZONEBASSE</v>
      </c>
      <c r="AN445" t="str">
        <f t="shared" si="114"/>
        <v>HC</v>
      </c>
      <c r="AO445" s="20">
        <f t="shared" si="115"/>
        <v>117.06</v>
      </c>
      <c r="AP445" s="20">
        <f t="shared" si="116"/>
        <v>5471.64</v>
      </c>
      <c r="AQ445" s="20" t="str">
        <f t="shared" si="116"/>
        <v>.</v>
      </c>
      <c r="AR445" s="20" t="str">
        <f t="shared" si="116"/>
        <v>.</v>
      </c>
      <c r="AS445" s="20">
        <f t="shared" si="117"/>
        <v>-167.50999999999931</v>
      </c>
      <c r="AT445" s="20">
        <f t="shared" si="119"/>
        <v>473.29000000000087</v>
      </c>
      <c r="AU445" s="20">
        <f t="shared" si="118"/>
        <v>5471.64</v>
      </c>
    </row>
    <row r="446" spans="1:47" ht="22.5">
      <c r="A446" s="54">
        <v>447</v>
      </c>
      <c r="B446" s="54" t="s">
        <v>847</v>
      </c>
      <c r="C446" s="58" t="s">
        <v>848</v>
      </c>
      <c r="D446" s="79">
        <v>8</v>
      </c>
      <c r="E446" s="79">
        <v>28</v>
      </c>
      <c r="F446" s="80">
        <v>916.69</v>
      </c>
      <c r="G446" s="80">
        <v>114.59</v>
      </c>
      <c r="H446" s="80">
        <v>916.69</v>
      </c>
      <c r="I446" s="80">
        <v>1559.76</v>
      </c>
      <c r="J446" s="80">
        <v>2100.73</v>
      </c>
      <c r="K446" s="80">
        <v>70.790000000000006</v>
      </c>
      <c r="L446" s="73">
        <f t="shared" si="103"/>
        <v>90.97</v>
      </c>
      <c r="M446" s="73">
        <f t="shared" si="104"/>
        <v>117.06</v>
      </c>
      <c r="N446" s="72" t="str">
        <f t="shared" si="105"/>
        <v>0512</v>
      </c>
      <c r="O446" s="74">
        <f t="shared" si="106"/>
        <v>20</v>
      </c>
      <c r="P446" s="72">
        <f t="shared" si="107"/>
        <v>1</v>
      </c>
      <c r="Q446" s="74">
        <f t="shared" si="108"/>
        <v>8</v>
      </c>
      <c r="R446" s="72">
        <f t="shared" si="109"/>
        <v>15</v>
      </c>
      <c r="S446" s="72">
        <f t="shared" si="110"/>
        <v>22</v>
      </c>
      <c r="AF446" s="18">
        <v>6468.2459269016799</v>
      </c>
      <c r="AG446" s="18">
        <v>36.384798099762499</v>
      </c>
      <c r="AI446" s="23">
        <f>'simulateur graphe PJ OQN'!$B$4</f>
        <v>1</v>
      </c>
      <c r="AJ446" s="24">
        <f t="shared" si="111"/>
        <v>117.06</v>
      </c>
      <c r="AK446" s="24">
        <f t="shared" si="112"/>
        <v>117.06</v>
      </c>
      <c r="AM446" t="str">
        <f t="shared" si="113"/>
        <v>ZONEBASSE</v>
      </c>
      <c r="AN446" t="str">
        <f t="shared" si="114"/>
        <v>HC</v>
      </c>
      <c r="AO446" s="20">
        <f t="shared" si="115"/>
        <v>117.06</v>
      </c>
      <c r="AP446" s="20">
        <f t="shared" si="116"/>
        <v>916.69</v>
      </c>
      <c r="AQ446" s="20">
        <f t="shared" si="116"/>
        <v>1559.76</v>
      </c>
      <c r="AR446" s="20">
        <f t="shared" si="116"/>
        <v>2100.73</v>
      </c>
      <c r="AS446" s="20">
        <f t="shared" si="117"/>
        <v>189.39999999999986</v>
      </c>
      <c r="AT446" s="20">
        <f t="shared" si="119"/>
        <v>-1606.619999999999</v>
      </c>
      <c r="AU446" s="20">
        <f t="shared" si="118"/>
        <v>916.69</v>
      </c>
    </row>
    <row r="447" spans="1:47" ht="22.5">
      <c r="A447" s="54">
        <v>448</v>
      </c>
      <c r="B447" s="54" t="s">
        <v>849</v>
      </c>
      <c r="C447" s="58" t="s">
        <v>850</v>
      </c>
      <c r="D447" s="79">
        <v>8</v>
      </c>
      <c r="E447" s="79">
        <v>28</v>
      </c>
      <c r="F447" s="80">
        <v>1120.04</v>
      </c>
      <c r="G447" s="80">
        <v>140.01</v>
      </c>
      <c r="H447" s="80">
        <v>1120.04</v>
      </c>
      <c r="I447" s="80">
        <v>2043.89</v>
      </c>
      <c r="J447" s="80">
        <v>2775.65</v>
      </c>
      <c r="K447" s="80">
        <v>90.92</v>
      </c>
      <c r="L447" s="73">
        <f t="shared" si="103"/>
        <v>90.97</v>
      </c>
      <c r="M447" s="73">
        <f t="shared" si="104"/>
        <v>117.06</v>
      </c>
      <c r="N447" s="72" t="str">
        <f t="shared" si="105"/>
        <v>0512</v>
      </c>
      <c r="O447" s="74">
        <f t="shared" si="106"/>
        <v>20</v>
      </c>
      <c r="P447" s="72">
        <f t="shared" si="107"/>
        <v>1</v>
      </c>
      <c r="Q447" s="74">
        <f t="shared" si="108"/>
        <v>8</v>
      </c>
      <c r="R447" s="72">
        <f t="shared" si="109"/>
        <v>15</v>
      </c>
      <c r="S447" s="72">
        <f t="shared" si="110"/>
        <v>22</v>
      </c>
      <c r="AF447" s="18">
        <v>5958.3121456788303</v>
      </c>
      <c r="AG447" s="18">
        <v>36</v>
      </c>
      <c r="AI447" s="23">
        <f>'simulateur graphe PJ OQN'!$B$4</f>
        <v>1</v>
      </c>
      <c r="AJ447" s="24">
        <f t="shared" si="111"/>
        <v>117.06</v>
      </c>
      <c r="AK447" s="24">
        <f t="shared" si="112"/>
        <v>117.06</v>
      </c>
      <c r="AM447" t="str">
        <f t="shared" si="113"/>
        <v>ZONEBASSE</v>
      </c>
      <c r="AN447" t="str">
        <f t="shared" si="114"/>
        <v>HC</v>
      </c>
      <c r="AO447" s="20">
        <f t="shared" si="115"/>
        <v>117.06</v>
      </c>
      <c r="AP447" s="20">
        <f t="shared" si="116"/>
        <v>1120.04</v>
      </c>
      <c r="AQ447" s="20">
        <f t="shared" si="116"/>
        <v>2043.89</v>
      </c>
      <c r="AR447" s="20">
        <f t="shared" si="116"/>
        <v>2775.65</v>
      </c>
      <c r="AS447" s="20">
        <f t="shared" si="117"/>
        <v>320.80999999999995</v>
      </c>
      <c r="AT447" s="20">
        <f t="shared" si="119"/>
        <v>316.36000000000058</v>
      </c>
      <c r="AU447" s="20">
        <f t="shared" si="118"/>
        <v>1120.04</v>
      </c>
    </row>
    <row r="448" spans="1:47" ht="33.75">
      <c r="A448" s="54">
        <v>449</v>
      </c>
      <c r="B448" s="54" t="s">
        <v>851</v>
      </c>
      <c r="C448" s="58" t="s">
        <v>852</v>
      </c>
      <c r="D448" s="79">
        <v>8</v>
      </c>
      <c r="E448" s="79">
        <v>28</v>
      </c>
      <c r="F448" s="80">
        <v>1107.57</v>
      </c>
      <c r="G448" s="80">
        <v>138.44999999999999</v>
      </c>
      <c r="H448" s="80">
        <v>1107.57</v>
      </c>
      <c r="I448" s="80">
        <v>1840.86</v>
      </c>
      <c r="J448" s="80">
        <v>2535.39</v>
      </c>
      <c r="K448" s="80">
        <v>82.47</v>
      </c>
      <c r="L448" s="73">
        <f t="shared" si="103"/>
        <v>90.97</v>
      </c>
      <c r="M448" s="73">
        <f t="shared" si="104"/>
        <v>117.06</v>
      </c>
      <c r="N448" s="72" t="str">
        <f t="shared" si="105"/>
        <v>0512</v>
      </c>
      <c r="O448" s="74">
        <f t="shared" si="106"/>
        <v>20</v>
      </c>
      <c r="P448" s="72">
        <f t="shared" si="107"/>
        <v>1</v>
      </c>
      <c r="Q448" s="74">
        <f t="shared" si="108"/>
        <v>8</v>
      </c>
      <c r="R448" s="72">
        <f t="shared" si="109"/>
        <v>15</v>
      </c>
      <c r="S448" s="72">
        <f t="shared" si="110"/>
        <v>22</v>
      </c>
      <c r="AF448" s="18">
        <v>8344.5887767250206</v>
      </c>
      <c r="AG448" s="18">
        <v>48.403343782654098</v>
      </c>
      <c r="AI448" s="23">
        <f>'simulateur graphe PJ OQN'!$B$4</f>
        <v>1</v>
      </c>
      <c r="AJ448" s="24">
        <f t="shared" si="111"/>
        <v>117.06</v>
      </c>
      <c r="AK448" s="24">
        <f t="shared" si="112"/>
        <v>117.06</v>
      </c>
      <c r="AM448" t="str">
        <f t="shared" si="113"/>
        <v>ZONEBASSE</v>
      </c>
      <c r="AN448" t="str">
        <f t="shared" si="114"/>
        <v>HC</v>
      </c>
      <c r="AO448" s="20">
        <f t="shared" si="115"/>
        <v>117.06</v>
      </c>
      <c r="AP448" s="20">
        <f t="shared" si="116"/>
        <v>1107.57</v>
      </c>
      <c r="AQ448" s="20">
        <f t="shared" si="116"/>
        <v>1840.86</v>
      </c>
      <c r="AR448" s="20">
        <f t="shared" si="116"/>
        <v>2535.39</v>
      </c>
      <c r="AS448" s="20">
        <f t="shared" si="117"/>
        <v>308.69999999999982</v>
      </c>
      <c r="AT448" s="20">
        <f t="shared" si="119"/>
        <v>-447.79999999999927</v>
      </c>
      <c r="AU448" s="20">
        <f t="shared" si="118"/>
        <v>1107.57</v>
      </c>
    </row>
    <row r="449" spans="1:47" ht="33.75">
      <c r="A449" s="54">
        <v>450</v>
      </c>
      <c r="B449" s="54" t="s">
        <v>853</v>
      </c>
      <c r="C449" s="58" t="s">
        <v>854</v>
      </c>
      <c r="D449" s="79">
        <v>36</v>
      </c>
      <c r="E449" s="79">
        <v>42</v>
      </c>
      <c r="F449" s="80">
        <v>3638.83</v>
      </c>
      <c r="G449" s="80">
        <v>78.819999999999993</v>
      </c>
      <c r="H449" s="80">
        <v>3638.83</v>
      </c>
      <c r="I449" s="80" t="s">
        <v>28</v>
      </c>
      <c r="J449" s="80" t="s">
        <v>28</v>
      </c>
      <c r="K449" s="80">
        <v>90.97</v>
      </c>
      <c r="L449" s="73">
        <f t="shared" si="103"/>
        <v>90.97</v>
      </c>
      <c r="M449" s="73">
        <f t="shared" si="104"/>
        <v>117.06</v>
      </c>
      <c r="N449" s="72" t="str">
        <f t="shared" si="105"/>
        <v>0512</v>
      </c>
      <c r="O449" s="74">
        <f t="shared" si="106"/>
        <v>6</v>
      </c>
      <c r="P449" s="72">
        <f t="shared" si="107"/>
        <v>0</v>
      </c>
      <c r="Q449" s="74">
        <f t="shared" si="108"/>
        <v>36</v>
      </c>
      <c r="R449" s="72" t="str">
        <f t="shared" si="109"/>
        <v/>
      </c>
      <c r="S449" s="72" t="str">
        <f t="shared" si="110"/>
        <v/>
      </c>
      <c r="AF449" s="18">
        <v>3183.03651992391</v>
      </c>
      <c r="AG449" s="18">
        <v>23.5005973715651</v>
      </c>
      <c r="AI449" s="23">
        <f>'simulateur graphe PJ OQN'!$B$4</f>
        <v>1</v>
      </c>
      <c r="AJ449" s="24">
        <f t="shared" si="111"/>
        <v>117.06</v>
      </c>
      <c r="AK449" s="24">
        <f t="shared" si="112"/>
        <v>117.06</v>
      </c>
      <c r="AM449" t="str">
        <f t="shared" si="113"/>
        <v>ZONEBASSE</v>
      </c>
      <c r="AN449" t="str">
        <f t="shared" si="114"/>
        <v>HC</v>
      </c>
      <c r="AO449" s="20">
        <f t="shared" si="115"/>
        <v>117.06</v>
      </c>
      <c r="AP449" s="20">
        <f t="shared" si="116"/>
        <v>3638.83</v>
      </c>
      <c r="AQ449" s="20" t="str">
        <f t="shared" si="116"/>
        <v>.</v>
      </c>
      <c r="AR449" s="20" t="str">
        <f t="shared" si="116"/>
        <v>.</v>
      </c>
      <c r="AS449" s="20">
        <f t="shared" si="117"/>
        <v>-90.940000000000055</v>
      </c>
      <c r="AT449" s="20">
        <f t="shared" si="119"/>
        <v>-90.940000000000509</v>
      </c>
      <c r="AU449" s="20">
        <f t="shared" si="118"/>
        <v>3638.83</v>
      </c>
    </row>
    <row r="450" spans="1:47" ht="33.75">
      <c r="A450" s="54">
        <v>451</v>
      </c>
      <c r="B450" s="54" t="s">
        <v>855</v>
      </c>
      <c r="C450" s="58" t="s">
        <v>856</v>
      </c>
      <c r="D450" s="79">
        <v>8</v>
      </c>
      <c r="E450" s="79">
        <v>28</v>
      </c>
      <c r="F450" s="80">
        <v>1330.57</v>
      </c>
      <c r="G450" s="80">
        <v>166.32</v>
      </c>
      <c r="H450" s="80">
        <v>1330.57</v>
      </c>
      <c r="I450" s="80">
        <v>2234.42</v>
      </c>
      <c r="J450" s="80">
        <v>3007.6</v>
      </c>
      <c r="K450" s="80">
        <v>88.6</v>
      </c>
      <c r="L450" s="73">
        <f t="shared" si="103"/>
        <v>90.97</v>
      </c>
      <c r="M450" s="73">
        <f t="shared" si="104"/>
        <v>117.06</v>
      </c>
      <c r="N450" s="72" t="str">
        <f t="shared" si="105"/>
        <v>0512</v>
      </c>
      <c r="O450" s="74">
        <f t="shared" si="106"/>
        <v>20</v>
      </c>
      <c r="P450" s="72">
        <f t="shared" si="107"/>
        <v>1</v>
      </c>
      <c r="Q450" s="74">
        <f t="shared" si="108"/>
        <v>8</v>
      </c>
      <c r="R450" s="72">
        <f t="shared" si="109"/>
        <v>15</v>
      </c>
      <c r="S450" s="72">
        <f t="shared" si="110"/>
        <v>22</v>
      </c>
      <c r="AF450" s="18">
        <v>5510.5647399953205</v>
      </c>
      <c r="AG450" s="18">
        <v>37.234782608695703</v>
      </c>
      <c r="AI450" s="23">
        <f>'simulateur graphe PJ OQN'!$B$4</f>
        <v>1</v>
      </c>
      <c r="AJ450" s="24">
        <f t="shared" si="111"/>
        <v>117.06</v>
      </c>
      <c r="AK450" s="24">
        <f t="shared" si="112"/>
        <v>117.06</v>
      </c>
      <c r="AM450" t="str">
        <f t="shared" si="113"/>
        <v>ZONEBASSE</v>
      </c>
      <c r="AN450" t="str">
        <f t="shared" si="114"/>
        <v>HC</v>
      </c>
      <c r="AO450" s="20">
        <f t="shared" si="115"/>
        <v>117.06</v>
      </c>
      <c r="AP450" s="20">
        <f t="shared" si="116"/>
        <v>1330.57</v>
      </c>
      <c r="AQ450" s="20">
        <f t="shared" si="116"/>
        <v>2234.42</v>
      </c>
      <c r="AR450" s="20">
        <f t="shared" si="116"/>
        <v>3007.6</v>
      </c>
      <c r="AS450" s="20">
        <f t="shared" si="117"/>
        <v>615.40000000000009</v>
      </c>
      <c r="AT450" s="20">
        <f t="shared" si="119"/>
        <v>404.46999999999935</v>
      </c>
      <c r="AU450" s="20">
        <f t="shared" si="118"/>
        <v>1330.57</v>
      </c>
    </row>
    <row r="451" spans="1:47" ht="33.75">
      <c r="A451" s="54">
        <v>452</v>
      </c>
      <c r="B451" s="54" t="s">
        <v>857</v>
      </c>
      <c r="C451" s="58" t="s">
        <v>858</v>
      </c>
      <c r="D451" s="79">
        <v>50</v>
      </c>
      <c r="E451" s="79">
        <v>56</v>
      </c>
      <c r="F451" s="80">
        <v>5468.2</v>
      </c>
      <c r="G451" s="80">
        <v>87.88</v>
      </c>
      <c r="H451" s="80">
        <v>5468.2</v>
      </c>
      <c r="I451" s="80" t="s">
        <v>28</v>
      </c>
      <c r="J451" s="80" t="s">
        <v>28</v>
      </c>
      <c r="K451" s="80">
        <v>101.84</v>
      </c>
      <c r="L451" s="73">
        <f t="shared" si="103"/>
        <v>90.97</v>
      </c>
      <c r="M451" s="73">
        <f t="shared" si="104"/>
        <v>117.06</v>
      </c>
      <c r="N451" s="72" t="str">
        <f t="shared" si="105"/>
        <v>0512</v>
      </c>
      <c r="O451" s="74">
        <f t="shared" si="106"/>
        <v>6</v>
      </c>
      <c r="P451" s="72">
        <f t="shared" si="107"/>
        <v>0</v>
      </c>
      <c r="Q451" s="74">
        <f t="shared" si="108"/>
        <v>50</v>
      </c>
      <c r="R451" s="72" t="str">
        <f t="shared" si="109"/>
        <v/>
      </c>
      <c r="S451" s="72" t="str">
        <f t="shared" si="110"/>
        <v/>
      </c>
      <c r="AF451" s="18">
        <v>4253.4692582654898</v>
      </c>
      <c r="AG451" s="18">
        <v>28.191240875912399</v>
      </c>
      <c r="AI451" s="23">
        <f>'simulateur graphe PJ OQN'!$B$4</f>
        <v>1</v>
      </c>
      <c r="AJ451" s="24">
        <f t="shared" si="111"/>
        <v>117.06</v>
      </c>
      <c r="AK451" s="24">
        <f t="shared" si="112"/>
        <v>117.06</v>
      </c>
      <c r="AM451" t="str">
        <f t="shared" si="113"/>
        <v>ZONEBASSE</v>
      </c>
      <c r="AN451" t="str">
        <f t="shared" si="114"/>
        <v>HC</v>
      </c>
      <c r="AO451" s="20">
        <f t="shared" si="115"/>
        <v>117.06</v>
      </c>
      <c r="AP451" s="20">
        <f t="shared" si="116"/>
        <v>5468.2</v>
      </c>
      <c r="AQ451" s="20" t="str">
        <f t="shared" si="116"/>
        <v>.</v>
      </c>
      <c r="AR451" s="20" t="str">
        <f t="shared" si="116"/>
        <v>.</v>
      </c>
      <c r="AS451" s="20">
        <f t="shared" si="117"/>
        <v>-133</v>
      </c>
      <c r="AT451" s="20">
        <f t="shared" si="119"/>
        <v>834.43000000000029</v>
      </c>
      <c r="AU451" s="20">
        <f t="shared" si="118"/>
        <v>5468.2</v>
      </c>
    </row>
    <row r="452" spans="1:47">
      <c r="A452" s="54">
        <v>453</v>
      </c>
      <c r="B452" s="54" t="s">
        <v>859</v>
      </c>
      <c r="C452" s="55" t="s">
        <v>2732</v>
      </c>
      <c r="D452" s="79">
        <v>1</v>
      </c>
      <c r="E452" s="79">
        <v>1</v>
      </c>
      <c r="F452" s="80" t="s">
        <v>28</v>
      </c>
      <c r="G452" s="80" t="s">
        <v>28</v>
      </c>
      <c r="H452" s="80">
        <v>90.41</v>
      </c>
      <c r="I452" s="80" t="s">
        <v>28</v>
      </c>
      <c r="J452" s="80" t="s">
        <v>28</v>
      </c>
      <c r="K452" s="80" t="s">
        <v>28</v>
      </c>
      <c r="L452" s="73" t="str">
        <f t="shared" ref="L452:L515" si="120">IFERROR(VLOOKUP(B452,$B$1326:$K$2467,6,0),"")</f>
        <v/>
      </c>
      <c r="M452" s="73" t="str">
        <f t="shared" ref="M452:M515" si="121">IFERROR(VLOOKUP($B452,$B$2468:$K$3603,6,0),"")</f>
        <v/>
      </c>
      <c r="N452" s="72" t="str">
        <f t="shared" ref="N452:N515" si="122">LEFT(B452,4)</f>
        <v>0515</v>
      </c>
      <c r="O452" s="74">
        <f t="shared" ref="O452:O515" si="123">E452-D452</f>
        <v>0</v>
      </c>
      <c r="P452" s="72">
        <f t="shared" ref="P452:P515" si="124">IF(O452=20,1,0)</f>
        <v>0</v>
      </c>
      <c r="Q452" s="74">
        <f t="shared" ref="Q452:Q515" si="125">D452</f>
        <v>1</v>
      </c>
      <c r="R452" s="72" t="str">
        <f t="shared" ref="R452:R515" si="126">IF(P452=1,Q452+7,"")</f>
        <v/>
      </c>
      <c r="S452" s="72" t="str">
        <f t="shared" ref="S452:S515" si="127">IF(P452=1,Q452+14,"")</f>
        <v/>
      </c>
      <c r="AF452" s="18">
        <v>6321.9797945951204</v>
      </c>
      <c r="AG452" s="18">
        <v>38.383259911894299</v>
      </c>
      <c r="AI452" s="23">
        <f>'simulateur graphe PJ OQN'!$B$4</f>
        <v>1</v>
      </c>
      <c r="AJ452" s="24">
        <f t="shared" ref="AJ452:AJ515" si="128">IF(AN452="HDJ",AU452,IF(AM452="ZONE90",AT452,IF(AM452="ZONEBASSE",AO452,IF(AM452="ZONEFORF1",AP452,IF(AM452="ZONEFORF2",AQ452,IF(AM452="ZONEFORF3",AR452,AS452))))))</f>
        <v>90.41</v>
      </c>
      <c r="AK452" s="24">
        <f t="shared" ref="AK452:AK515" si="129">AJ452/AI452</f>
        <v>90.41</v>
      </c>
      <c r="AM452" t="str">
        <f t="shared" ref="AM452:AM515" si="130">IF(AI452&gt;90,"ZONE90",IF(P452=1,IF(AI452&lt;D452,"ZONEBASSE",IF(AI452&lt;R452,"ZONEFORF1",IF(AI452&lt;S452,"ZONEFORF2",IF(AI452&lt;E452,"ZONEFORF3","ZONEHAUTE")))),IF(AI452&lt;D452,"ZONEBASSE",IF(AI452&lt;E452,"ZONEFORF1","ZONEHAUTE"))))</f>
        <v>ZONEHAUTE</v>
      </c>
      <c r="AN452" t="str">
        <f t="shared" ref="AN452:AN515" si="131">IF(RIGHT(B452,1)="0","HDJ","HC")</f>
        <v>HDJ</v>
      </c>
      <c r="AO452" s="20" t="e">
        <f t="shared" ref="AO452:AO515" si="132">IF(AI452&lt;8,M452*AI452,F452-(D452-AI452)*G452)</f>
        <v>#VALUE!</v>
      </c>
      <c r="AP452" s="20">
        <f t="shared" ref="AP452:AR515" si="133">H452</f>
        <v>90.41</v>
      </c>
      <c r="AQ452" s="20" t="str">
        <f t="shared" si="133"/>
        <v>.</v>
      </c>
      <c r="AR452" s="20" t="str">
        <f t="shared" si="133"/>
        <v>.</v>
      </c>
      <c r="AS452" s="20" t="e">
        <f t="shared" ref="AS452:AS515" si="134">IF(P452=1,J452+(AI452-E452)*K452,H452+(AI452-E452)*K452)</f>
        <v>#VALUE!</v>
      </c>
      <c r="AT452" s="20" t="e">
        <f t="shared" si="119"/>
        <v>#VALUE!</v>
      </c>
      <c r="AU452" s="20">
        <f t="shared" ref="AU452:AU515" si="135">AI452*H452</f>
        <v>90.41</v>
      </c>
    </row>
    <row r="453" spans="1:47" ht="33.75">
      <c r="A453" s="54">
        <v>454</v>
      </c>
      <c r="B453" s="54" t="s">
        <v>860</v>
      </c>
      <c r="C453" s="58" t="s">
        <v>2733</v>
      </c>
      <c r="D453" s="79">
        <v>8</v>
      </c>
      <c r="E453" s="79">
        <v>28</v>
      </c>
      <c r="F453" s="80">
        <v>1453.2</v>
      </c>
      <c r="G453" s="80">
        <v>181.65</v>
      </c>
      <c r="H453" s="80">
        <v>1453.2</v>
      </c>
      <c r="I453" s="80">
        <v>2421.5300000000002</v>
      </c>
      <c r="J453" s="80">
        <v>3078.82</v>
      </c>
      <c r="K453" s="80">
        <v>107.47</v>
      </c>
      <c r="L453" s="73">
        <f t="shared" si="120"/>
        <v>109.17</v>
      </c>
      <c r="M453" s="73">
        <f t="shared" si="121"/>
        <v>126.92</v>
      </c>
      <c r="N453" s="72" t="str">
        <f t="shared" si="122"/>
        <v>0515</v>
      </c>
      <c r="O453" s="74">
        <f t="shared" si="123"/>
        <v>20</v>
      </c>
      <c r="P453" s="72">
        <f t="shared" si="124"/>
        <v>1</v>
      </c>
      <c r="Q453" s="74">
        <f t="shared" si="125"/>
        <v>8</v>
      </c>
      <c r="R453" s="72">
        <f t="shared" si="126"/>
        <v>15</v>
      </c>
      <c r="S453" s="72">
        <f t="shared" si="127"/>
        <v>22</v>
      </c>
      <c r="AF453" s="18">
        <v>6292.2387628165898</v>
      </c>
      <c r="AG453" s="18">
        <v>36.628088426528002</v>
      </c>
      <c r="AI453" s="23">
        <f>'simulateur graphe PJ OQN'!$B$4</f>
        <v>1</v>
      </c>
      <c r="AJ453" s="24">
        <f t="shared" si="128"/>
        <v>126.92</v>
      </c>
      <c r="AK453" s="24">
        <f t="shared" si="129"/>
        <v>126.92</v>
      </c>
      <c r="AM453" t="str">
        <f t="shared" si="130"/>
        <v>ZONEBASSE</v>
      </c>
      <c r="AN453" t="str">
        <f t="shared" si="131"/>
        <v>HC</v>
      </c>
      <c r="AO453" s="20">
        <f t="shared" si="132"/>
        <v>126.92</v>
      </c>
      <c r="AP453" s="20">
        <f t="shared" si="133"/>
        <v>1453.2</v>
      </c>
      <c r="AQ453" s="20">
        <f t="shared" si="133"/>
        <v>2421.5300000000002</v>
      </c>
      <c r="AR453" s="20">
        <f t="shared" si="133"/>
        <v>3078.82</v>
      </c>
      <c r="AS453" s="20">
        <f t="shared" si="134"/>
        <v>177.13000000000011</v>
      </c>
      <c r="AT453" s="20">
        <f t="shared" si="119"/>
        <v>25.829999999999927</v>
      </c>
      <c r="AU453" s="20">
        <f t="shared" si="135"/>
        <v>1453.2</v>
      </c>
    </row>
    <row r="454" spans="1:47" ht="33.75">
      <c r="A454" s="54">
        <v>455</v>
      </c>
      <c r="B454" s="54" t="s">
        <v>861</v>
      </c>
      <c r="C454" s="58" t="s">
        <v>2734</v>
      </c>
      <c r="D454" s="79">
        <v>15</v>
      </c>
      <c r="E454" s="79">
        <v>35</v>
      </c>
      <c r="F454" s="80">
        <v>2474.91</v>
      </c>
      <c r="G454" s="80">
        <v>145.96</v>
      </c>
      <c r="H454" s="80">
        <v>2474.91</v>
      </c>
      <c r="I454" s="80">
        <v>3359.63</v>
      </c>
      <c r="J454" s="80">
        <v>4409.51</v>
      </c>
      <c r="K454" s="80">
        <v>122.18</v>
      </c>
      <c r="L454" s="73">
        <f t="shared" si="120"/>
        <v>109.17</v>
      </c>
      <c r="M454" s="73">
        <f t="shared" si="121"/>
        <v>126.92</v>
      </c>
      <c r="N454" s="72" t="str">
        <f t="shared" si="122"/>
        <v>0515</v>
      </c>
      <c r="O454" s="74">
        <f t="shared" si="123"/>
        <v>20</v>
      </c>
      <c r="P454" s="72">
        <f t="shared" si="124"/>
        <v>1</v>
      </c>
      <c r="Q454" s="74">
        <f t="shared" si="125"/>
        <v>15</v>
      </c>
      <c r="R454" s="72">
        <f t="shared" si="126"/>
        <v>22</v>
      </c>
      <c r="S454" s="72">
        <f t="shared" si="127"/>
        <v>29</v>
      </c>
      <c r="AF454" s="18">
        <v>9587.8613698884401</v>
      </c>
      <c r="AG454" s="18">
        <v>52.5741935483871</v>
      </c>
      <c r="AI454" s="23">
        <f>'simulateur graphe PJ OQN'!$B$4</f>
        <v>1</v>
      </c>
      <c r="AJ454" s="24">
        <f t="shared" si="128"/>
        <v>126.92</v>
      </c>
      <c r="AK454" s="24">
        <f t="shared" si="129"/>
        <v>126.92</v>
      </c>
      <c r="AM454" t="str">
        <f t="shared" si="130"/>
        <v>ZONEBASSE</v>
      </c>
      <c r="AN454" t="str">
        <f t="shared" si="131"/>
        <v>HC</v>
      </c>
      <c r="AO454" s="20">
        <f t="shared" si="132"/>
        <v>126.92</v>
      </c>
      <c r="AP454" s="20">
        <f t="shared" si="133"/>
        <v>2474.91</v>
      </c>
      <c r="AQ454" s="20">
        <f t="shared" si="133"/>
        <v>3359.63</v>
      </c>
      <c r="AR454" s="20">
        <f t="shared" si="133"/>
        <v>4409.51</v>
      </c>
      <c r="AS454" s="20">
        <f t="shared" si="134"/>
        <v>255.39000000000033</v>
      </c>
      <c r="AT454" s="20">
        <f t="shared" si="119"/>
        <v>1413.2799999999988</v>
      </c>
      <c r="AU454" s="20">
        <f t="shared" si="135"/>
        <v>2474.91</v>
      </c>
    </row>
    <row r="455" spans="1:47" ht="45">
      <c r="A455" s="54">
        <v>456</v>
      </c>
      <c r="B455" s="54" t="s">
        <v>862</v>
      </c>
      <c r="C455" s="58" t="s">
        <v>2735</v>
      </c>
      <c r="D455" s="79">
        <v>15</v>
      </c>
      <c r="E455" s="79">
        <v>35</v>
      </c>
      <c r="F455" s="80">
        <v>2243.98</v>
      </c>
      <c r="G455" s="80">
        <v>149.6</v>
      </c>
      <c r="H455" s="80">
        <v>2243.98</v>
      </c>
      <c r="I455" s="80">
        <v>2965.92</v>
      </c>
      <c r="J455" s="80">
        <v>3729.43</v>
      </c>
      <c r="K455" s="80">
        <v>102.26</v>
      </c>
      <c r="L455" s="73">
        <f t="shared" si="120"/>
        <v>109.17</v>
      </c>
      <c r="M455" s="73">
        <f t="shared" si="121"/>
        <v>126.92</v>
      </c>
      <c r="N455" s="72" t="str">
        <f t="shared" si="122"/>
        <v>0515</v>
      </c>
      <c r="O455" s="74">
        <f t="shared" si="123"/>
        <v>20</v>
      </c>
      <c r="P455" s="72">
        <f t="shared" si="124"/>
        <v>1</v>
      </c>
      <c r="Q455" s="74">
        <f t="shared" si="125"/>
        <v>15</v>
      </c>
      <c r="R455" s="72">
        <f t="shared" si="126"/>
        <v>22</v>
      </c>
      <c r="S455" s="72">
        <f t="shared" si="127"/>
        <v>29</v>
      </c>
      <c r="AF455" s="18">
        <v>361.77439794541198</v>
      </c>
      <c r="AG455" s="18" t="s">
        <v>28</v>
      </c>
      <c r="AI455" s="23">
        <f>'simulateur graphe PJ OQN'!$B$4</f>
        <v>1</v>
      </c>
      <c r="AJ455" s="24">
        <f t="shared" si="128"/>
        <v>126.92</v>
      </c>
      <c r="AK455" s="24">
        <f t="shared" si="129"/>
        <v>126.92</v>
      </c>
      <c r="AM455" t="str">
        <f t="shared" si="130"/>
        <v>ZONEBASSE</v>
      </c>
      <c r="AN455" t="str">
        <f t="shared" si="131"/>
        <v>HC</v>
      </c>
      <c r="AO455" s="20">
        <f t="shared" si="132"/>
        <v>126.92</v>
      </c>
      <c r="AP455" s="20">
        <f t="shared" si="133"/>
        <v>2243.98</v>
      </c>
      <c r="AQ455" s="20">
        <f t="shared" si="133"/>
        <v>2965.92</v>
      </c>
      <c r="AR455" s="20">
        <f t="shared" si="133"/>
        <v>3729.43</v>
      </c>
      <c r="AS455" s="20">
        <f t="shared" si="134"/>
        <v>252.58999999999969</v>
      </c>
      <c r="AT455" s="20">
        <f t="shared" si="119"/>
        <v>-362.40000000000146</v>
      </c>
      <c r="AU455" s="20">
        <f t="shared" si="135"/>
        <v>2243.98</v>
      </c>
    </row>
    <row r="456" spans="1:47" ht="45">
      <c r="A456" s="54">
        <v>457</v>
      </c>
      <c r="B456" s="54" t="s">
        <v>863</v>
      </c>
      <c r="C456" s="58" t="s">
        <v>2736</v>
      </c>
      <c r="D456" s="79">
        <v>43</v>
      </c>
      <c r="E456" s="79">
        <v>49</v>
      </c>
      <c r="F456" s="80">
        <v>5386.84</v>
      </c>
      <c r="G456" s="80">
        <v>112.24</v>
      </c>
      <c r="H456" s="80">
        <v>5386.84</v>
      </c>
      <c r="I456" s="80" t="s">
        <v>28</v>
      </c>
      <c r="J456" s="80" t="s">
        <v>28</v>
      </c>
      <c r="K456" s="80">
        <v>120.86</v>
      </c>
      <c r="L456" s="73">
        <f t="shared" si="120"/>
        <v>109.17</v>
      </c>
      <c r="M456" s="73">
        <f t="shared" si="121"/>
        <v>126.92</v>
      </c>
      <c r="N456" s="72" t="str">
        <f t="shared" si="122"/>
        <v>0515</v>
      </c>
      <c r="O456" s="74">
        <f t="shared" si="123"/>
        <v>6</v>
      </c>
      <c r="P456" s="72">
        <f t="shared" si="124"/>
        <v>0</v>
      </c>
      <c r="Q456" s="74">
        <f t="shared" si="125"/>
        <v>43</v>
      </c>
      <c r="R456" s="72" t="str">
        <f t="shared" si="126"/>
        <v/>
      </c>
      <c r="S456" s="72" t="str">
        <f t="shared" si="127"/>
        <v/>
      </c>
      <c r="AF456" s="18">
        <v>4426.7140724405699</v>
      </c>
      <c r="AG456" s="18">
        <v>23.763070077864299</v>
      </c>
      <c r="AI456" s="23">
        <f>'simulateur graphe PJ OQN'!$B$4</f>
        <v>1</v>
      </c>
      <c r="AJ456" s="24">
        <f t="shared" si="128"/>
        <v>126.92</v>
      </c>
      <c r="AK456" s="24">
        <f t="shared" si="129"/>
        <v>126.92</v>
      </c>
      <c r="AM456" t="str">
        <f t="shared" si="130"/>
        <v>ZONEBASSE</v>
      </c>
      <c r="AN456" t="str">
        <f t="shared" si="131"/>
        <v>HC</v>
      </c>
      <c r="AO456" s="20">
        <f t="shared" si="132"/>
        <v>126.92</v>
      </c>
      <c r="AP456" s="20">
        <f t="shared" si="133"/>
        <v>5386.84</v>
      </c>
      <c r="AQ456" s="20" t="str">
        <f t="shared" si="133"/>
        <v>.</v>
      </c>
      <c r="AR456" s="20" t="str">
        <f t="shared" si="133"/>
        <v>.</v>
      </c>
      <c r="AS456" s="20">
        <f t="shared" si="134"/>
        <v>-414.4399999999996</v>
      </c>
      <c r="AT456" s="20">
        <f t="shared" si="119"/>
        <v>625.96999999999935</v>
      </c>
      <c r="AU456" s="20">
        <f t="shared" si="135"/>
        <v>5386.84</v>
      </c>
    </row>
    <row r="457" spans="1:47" ht="33.75">
      <c r="A457" s="54">
        <v>458</v>
      </c>
      <c r="B457" s="54" t="s">
        <v>864</v>
      </c>
      <c r="C457" s="58" t="s">
        <v>2737</v>
      </c>
      <c r="D457" s="79">
        <v>8</v>
      </c>
      <c r="E457" s="79">
        <v>28</v>
      </c>
      <c r="F457" s="80">
        <v>1106.76</v>
      </c>
      <c r="G457" s="80">
        <v>138.35</v>
      </c>
      <c r="H457" s="80">
        <v>1106.76</v>
      </c>
      <c r="I457" s="80">
        <v>1770.79</v>
      </c>
      <c r="J457" s="80">
        <v>2456.3000000000002</v>
      </c>
      <c r="K457" s="80">
        <v>82.87</v>
      </c>
      <c r="L457" s="73">
        <f t="shared" si="120"/>
        <v>94.85</v>
      </c>
      <c r="M457" s="73">
        <f t="shared" si="121"/>
        <v>126.92</v>
      </c>
      <c r="N457" s="72" t="str">
        <f t="shared" si="122"/>
        <v>0515</v>
      </c>
      <c r="O457" s="74">
        <f t="shared" si="123"/>
        <v>20</v>
      </c>
      <c r="P457" s="72">
        <f t="shared" si="124"/>
        <v>1</v>
      </c>
      <c r="Q457" s="74">
        <f t="shared" si="125"/>
        <v>8</v>
      </c>
      <c r="R457" s="72">
        <f t="shared" si="126"/>
        <v>15</v>
      </c>
      <c r="S457" s="72">
        <f t="shared" si="127"/>
        <v>22</v>
      </c>
      <c r="AF457" s="18">
        <v>6350.4695680486202</v>
      </c>
      <c r="AG457" s="18">
        <v>31.021505376344098</v>
      </c>
      <c r="AI457" s="23">
        <f>'simulateur graphe PJ OQN'!$B$4</f>
        <v>1</v>
      </c>
      <c r="AJ457" s="24">
        <f t="shared" si="128"/>
        <v>126.92</v>
      </c>
      <c r="AK457" s="24">
        <f t="shared" si="129"/>
        <v>126.92</v>
      </c>
      <c r="AM457" t="str">
        <f t="shared" si="130"/>
        <v>ZONEBASSE</v>
      </c>
      <c r="AN457" t="str">
        <f t="shared" si="131"/>
        <v>HC</v>
      </c>
      <c r="AO457" s="20">
        <f t="shared" si="132"/>
        <v>126.92</v>
      </c>
      <c r="AP457" s="20">
        <f t="shared" si="133"/>
        <v>1106.76</v>
      </c>
      <c r="AQ457" s="20">
        <f t="shared" si="133"/>
        <v>1770.79</v>
      </c>
      <c r="AR457" s="20">
        <f t="shared" si="133"/>
        <v>2456.3000000000002</v>
      </c>
      <c r="AS457" s="20">
        <f t="shared" si="134"/>
        <v>218.80999999999995</v>
      </c>
      <c r="AT457" s="20">
        <f t="shared" si="119"/>
        <v>-847.40999999999894</v>
      </c>
      <c r="AU457" s="20">
        <f t="shared" si="135"/>
        <v>1106.76</v>
      </c>
    </row>
    <row r="458" spans="1:47" ht="33.75">
      <c r="A458" s="54">
        <v>459</v>
      </c>
      <c r="B458" s="54" t="s">
        <v>865</v>
      </c>
      <c r="C458" s="58" t="s">
        <v>2738</v>
      </c>
      <c r="D458" s="79">
        <v>8</v>
      </c>
      <c r="E458" s="79">
        <v>28</v>
      </c>
      <c r="F458" s="80">
        <v>1405.43</v>
      </c>
      <c r="G458" s="80">
        <v>175.68</v>
      </c>
      <c r="H458" s="80">
        <v>1405.43</v>
      </c>
      <c r="I458" s="80">
        <v>2065.96</v>
      </c>
      <c r="J458" s="80">
        <v>2905.53</v>
      </c>
      <c r="K458" s="80">
        <v>91.41</v>
      </c>
      <c r="L458" s="73">
        <f t="shared" si="120"/>
        <v>94.85</v>
      </c>
      <c r="M458" s="73">
        <f t="shared" si="121"/>
        <v>126.92</v>
      </c>
      <c r="N458" s="72" t="str">
        <f t="shared" si="122"/>
        <v>0515</v>
      </c>
      <c r="O458" s="74">
        <f t="shared" si="123"/>
        <v>20</v>
      </c>
      <c r="P458" s="72">
        <f t="shared" si="124"/>
        <v>1</v>
      </c>
      <c r="Q458" s="74">
        <f t="shared" si="125"/>
        <v>8</v>
      </c>
      <c r="R458" s="72">
        <f t="shared" si="126"/>
        <v>15</v>
      </c>
      <c r="S458" s="72">
        <f t="shared" si="127"/>
        <v>22</v>
      </c>
      <c r="AF458" s="18">
        <v>6201.0600525560103</v>
      </c>
      <c r="AG458" s="18">
        <v>30.946428571428601</v>
      </c>
      <c r="AI458" s="23">
        <f>'simulateur graphe PJ OQN'!$B$4</f>
        <v>1</v>
      </c>
      <c r="AJ458" s="24">
        <f t="shared" si="128"/>
        <v>126.92</v>
      </c>
      <c r="AK458" s="24">
        <f t="shared" si="129"/>
        <v>126.92</v>
      </c>
      <c r="AM458" t="str">
        <f t="shared" si="130"/>
        <v>ZONEBASSE</v>
      </c>
      <c r="AN458" t="str">
        <f t="shared" si="131"/>
        <v>HC</v>
      </c>
      <c r="AO458" s="20">
        <f t="shared" si="132"/>
        <v>126.92</v>
      </c>
      <c r="AP458" s="20">
        <f t="shared" si="133"/>
        <v>1405.43</v>
      </c>
      <c r="AQ458" s="20">
        <f t="shared" si="133"/>
        <v>2065.96</v>
      </c>
      <c r="AR458" s="20">
        <f t="shared" si="133"/>
        <v>2905.53</v>
      </c>
      <c r="AS458" s="20">
        <f t="shared" si="134"/>
        <v>437.46000000000049</v>
      </c>
      <c r="AT458" s="20">
        <f t="shared" si="119"/>
        <v>131.30000000000109</v>
      </c>
      <c r="AU458" s="20">
        <f t="shared" si="135"/>
        <v>1405.43</v>
      </c>
    </row>
    <row r="459" spans="1:47" ht="45">
      <c r="A459" s="54">
        <v>460</v>
      </c>
      <c r="B459" s="54" t="s">
        <v>866</v>
      </c>
      <c r="C459" s="58" t="s">
        <v>2739</v>
      </c>
      <c r="D459" s="79">
        <v>15</v>
      </c>
      <c r="E459" s="79">
        <v>35</v>
      </c>
      <c r="F459" s="80">
        <v>1869.55</v>
      </c>
      <c r="G459" s="80">
        <v>124.64</v>
      </c>
      <c r="H459" s="80">
        <v>1869.55</v>
      </c>
      <c r="I459" s="80">
        <v>2628.98</v>
      </c>
      <c r="J459" s="80">
        <v>3293.16</v>
      </c>
      <c r="K459" s="80">
        <v>88.3</v>
      </c>
      <c r="L459" s="73">
        <f t="shared" si="120"/>
        <v>94.85</v>
      </c>
      <c r="M459" s="73">
        <f t="shared" si="121"/>
        <v>126.92</v>
      </c>
      <c r="N459" s="72" t="str">
        <f t="shared" si="122"/>
        <v>0515</v>
      </c>
      <c r="O459" s="74">
        <f t="shared" si="123"/>
        <v>20</v>
      </c>
      <c r="P459" s="72">
        <f t="shared" si="124"/>
        <v>1</v>
      </c>
      <c r="Q459" s="74">
        <f t="shared" si="125"/>
        <v>15</v>
      </c>
      <c r="R459" s="72">
        <f t="shared" si="126"/>
        <v>22</v>
      </c>
      <c r="S459" s="72">
        <f t="shared" si="127"/>
        <v>29</v>
      </c>
      <c r="AF459" s="18">
        <v>9700.3353214774306</v>
      </c>
      <c r="AG459" s="18">
        <v>50.266666666666701</v>
      </c>
      <c r="AI459" s="23">
        <f>'simulateur graphe PJ OQN'!$B$4</f>
        <v>1</v>
      </c>
      <c r="AJ459" s="24">
        <f t="shared" si="128"/>
        <v>126.92</v>
      </c>
      <c r="AK459" s="24">
        <f t="shared" si="129"/>
        <v>126.92</v>
      </c>
      <c r="AM459" t="str">
        <f t="shared" si="130"/>
        <v>ZONEBASSE</v>
      </c>
      <c r="AN459" t="str">
        <f t="shared" si="131"/>
        <v>HC</v>
      </c>
      <c r="AO459" s="20">
        <f t="shared" si="132"/>
        <v>126.92</v>
      </c>
      <c r="AP459" s="20">
        <f t="shared" si="133"/>
        <v>1869.55</v>
      </c>
      <c r="AQ459" s="20">
        <f t="shared" si="133"/>
        <v>2628.98</v>
      </c>
      <c r="AR459" s="20">
        <f t="shared" si="133"/>
        <v>3293.16</v>
      </c>
      <c r="AS459" s="20">
        <f t="shared" si="134"/>
        <v>290.96000000000004</v>
      </c>
      <c r="AT459" s="20">
        <f t="shared" si="119"/>
        <v>-291.98999999999978</v>
      </c>
      <c r="AU459" s="20">
        <f t="shared" si="135"/>
        <v>1869.55</v>
      </c>
    </row>
    <row r="460" spans="1:47" ht="45">
      <c r="A460" s="54">
        <v>461</v>
      </c>
      <c r="B460" s="54" t="s">
        <v>867</v>
      </c>
      <c r="C460" s="58" t="s">
        <v>2740</v>
      </c>
      <c r="D460" s="79">
        <v>50</v>
      </c>
      <c r="E460" s="79">
        <v>56</v>
      </c>
      <c r="F460" s="80">
        <v>5470.15</v>
      </c>
      <c r="G460" s="80">
        <v>101.47</v>
      </c>
      <c r="H460" s="80">
        <v>5470.15</v>
      </c>
      <c r="I460" s="80" t="s">
        <v>28</v>
      </c>
      <c r="J460" s="80" t="s">
        <v>28</v>
      </c>
      <c r="K460" s="80">
        <v>102.44</v>
      </c>
      <c r="L460" s="73">
        <f t="shared" si="120"/>
        <v>94.85</v>
      </c>
      <c r="M460" s="73">
        <f t="shared" si="121"/>
        <v>126.92</v>
      </c>
      <c r="N460" s="72" t="str">
        <f t="shared" si="122"/>
        <v>0515</v>
      </c>
      <c r="O460" s="74">
        <f t="shared" si="123"/>
        <v>6</v>
      </c>
      <c r="P460" s="72">
        <f t="shared" si="124"/>
        <v>0</v>
      </c>
      <c r="Q460" s="74">
        <f t="shared" si="125"/>
        <v>50</v>
      </c>
      <c r="R460" s="72" t="str">
        <f t="shared" si="126"/>
        <v/>
      </c>
      <c r="S460" s="72" t="str">
        <f t="shared" si="127"/>
        <v/>
      </c>
      <c r="AF460" s="18">
        <v>4173.7983884855803</v>
      </c>
      <c r="AG460" s="18">
        <v>27.6433566433567</v>
      </c>
      <c r="AI460" s="23">
        <f>'simulateur graphe PJ OQN'!$B$4</f>
        <v>1</v>
      </c>
      <c r="AJ460" s="24">
        <f t="shared" si="128"/>
        <v>126.92</v>
      </c>
      <c r="AK460" s="24">
        <f t="shared" si="129"/>
        <v>126.92</v>
      </c>
      <c r="AM460" t="str">
        <f t="shared" si="130"/>
        <v>ZONEBASSE</v>
      </c>
      <c r="AN460" t="str">
        <f t="shared" si="131"/>
        <v>HC</v>
      </c>
      <c r="AO460" s="20">
        <f t="shared" si="132"/>
        <v>126.92</v>
      </c>
      <c r="AP460" s="20">
        <f t="shared" si="133"/>
        <v>5470.15</v>
      </c>
      <c r="AQ460" s="20" t="str">
        <f t="shared" si="133"/>
        <v>.</v>
      </c>
      <c r="AR460" s="20" t="str">
        <f t="shared" si="133"/>
        <v>.</v>
      </c>
      <c r="AS460" s="20">
        <f t="shared" si="134"/>
        <v>-164.05000000000018</v>
      </c>
      <c r="AT460" s="20">
        <f t="shared" si="119"/>
        <v>511.46000000000095</v>
      </c>
      <c r="AU460" s="20">
        <f t="shared" si="135"/>
        <v>5470.15</v>
      </c>
    </row>
    <row r="461" spans="1:47" ht="33.75">
      <c r="A461" s="54">
        <v>462</v>
      </c>
      <c r="B461" s="54" t="s">
        <v>868</v>
      </c>
      <c r="C461" s="58" t="s">
        <v>2741</v>
      </c>
      <c r="D461" s="79">
        <v>8</v>
      </c>
      <c r="E461" s="79">
        <v>28</v>
      </c>
      <c r="F461" s="80">
        <v>1006.58</v>
      </c>
      <c r="G461" s="80">
        <v>125.82</v>
      </c>
      <c r="H461" s="80">
        <v>1006.58</v>
      </c>
      <c r="I461" s="80">
        <v>1683.71</v>
      </c>
      <c r="J461" s="80">
        <v>2300.94</v>
      </c>
      <c r="K461" s="80">
        <v>76.36</v>
      </c>
      <c r="L461" s="73">
        <f t="shared" si="120"/>
        <v>87.63</v>
      </c>
      <c r="M461" s="73">
        <f t="shared" si="121"/>
        <v>126.92</v>
      </c>
      <c r="N461" s="72" t="str">
        <f t="shared" si="122"/>
        <v>0515</v>
      </c>
      <c r="O461" s="74">
        <f t="shared" si="123"/>
        <v>20</v>
      </c>
      <c r="P461" s="72">
        <f t="shared" si="124"/>
        <v>1</v>
      </c>
      <c r="Q461" s="74">
        <f t="shared" si="125"/>
        <v>8</v>
      </c>
      <c r="R461" s="72">
        <f t="shared" si="126"/>
        <v>15</v>
      </c>
      <c r="S461" s="72">
        <f t="shared" si="127"/>
        <v>22</v>
      </c>
      <c r="AF461" s="18">
        <v>5481.96088137468</v>
      </c>
      <c r="AG461" s="18">
        <v>33.341463414634198</v>
      </c>
      <c r="AI461" s="23">
        <f>'simulateur graphe PJ OQN'!$B$4</f>
        <v>1</v>
      </c>
      <c r="AJ461" s="24">
        <f t="shared" si="128"/>
        <v>126.92</v>
      </c>
      <c r="AK461" s="24">
        <f t="shared" si="129"/>
        <v>126.92</v>
      </c>
      <c r="AM461" t="str">
        <f t="shared" si="130"/>
        <v>ZONEBASSE</v>
      </c>
      <c r="AN461" t="str">
        <f t="shared" si="131"/>
        <v>HC</v>
      </c>
      <c r="AO461" s="20">
        <f t="shared" si="132"/>
        <v>126.92</v>
      </c>
      <c r="AP461" s="20">
        <f t="shared" si="133"/>
        <v>1006.58</v>
      </c>
      <c r="AQ461" s="20">
        <f t="shared" si="133"/>
        <v>1683.71</v>
      </c>
      <c r="AR461" s="20">
        <f t="shared" si="133"/>
        <v>2300.94</v>
      </c>
      <c r="AS461" s="20">
        <f t="shared" si="134"/>
        <v>239.22000000000025</v>
      </c>
      <c r="AT461" s="20">
        <f t="shared" si="119"/>
        <v>-763.80999999999949</v>
      </c>
      <c r="AU461" s="20">
        <f t="shared" si="135"/>
        <v>1006.58</v>
      </c>
    </row>
    <row r="462" spans="1:47" ht="33.75">
      <c r="A462" s="54">
        <v>463</v>
      </c>
      <c r="B462" s="54" t="s">
        <v>869</v>
      </c>
      <c r="C462" s="58" t="s">
        <v>2742</v>
      </c>
      <c r="D462" s="79">
        <v>36</v>
      </c>
      <c r="E462" s="79">
        <v>42</v>
      </c>
      <c r="F462" s="80">
        <v>3853.41</v>
      </c>
      <c r="G462" s="80">
        <v>101.67</v>
      </c>
      <c r="H462" s="80">
        <v>3853.41</v>
      </c>
      <c r="I462" s="80" t="s">
        <v>28</v>
      </c>
      <c r="J462" s="80" t="s">
        <v>28</v>
      </c>
      <c r="K462" s="80">
        <v>96.34</v>
      </c>
      <c r="L462" s="73">
        <f t="shared" si="120"/>
        <v>87.63</v>
      </c>
      <c r="M462" s="73">
        <f t="shared" si="121"/>
        <v>126.92</v>
      </c>
      <c r="N462" s="72" t="str">
        <f t="shared" si="122"/>
        <v>0515</v>
      </c>
      <c r="O462" s="74">
        <f t="shared" si="123"/>
        <v>6</v>
      </c>
      <c r="P462" s="72">
        <f t="shared" si="124"/>
        <v>0</v>
      </c>
      <c r="Q462" s="74">
        <f t="shared" si="125"/>
        <v>36</v>
      </c>
      <c r="R462" s="72" t="str">
        <f t="shared" si="126"/>
        <v/>
      </c>
      <c r="S462" s="72" t="str">
        <f t="shared" si="127"/>
        <v/>
      </c>
      <c r="AF462" s="18">
        <v>5723.1393549678596</v>
      </c>
      <c r="AG462" s="18">
        <v>35.668859649122801</v>
      </c>
      <c r="AI462" s="23">
        <f>'simulateur graphe PJ OQN'!$B$4</f>
        <v>1</v>
      </c>
      <c r="AJ462" s="24">
        <f t="shared" si="128"/>
        <v>126.92</v>
      </c>
      <c r="AK462" s="24">
        <f t="shared" si="129"/>
        <v>126.92</v>
      </c>
      <c r="AM462" t="str">
        <f t="shared" si="130"/>
        <v>ZONEBASSE</v>
      </c>
      <c r="AN462" t="str">
        <f t="shared" si="131"/>
        <v>HC</v>
      </c>
      <c r="AO462" s="20">
        <f t="shared" si="132"/>
        <v>126.92</v>
      </c>
      <c r="AP462" s="20">
        <f t="shared" si="133"/>
        <v>3853.41</v>
      </c>
      <c r="AQ462" s="20" t="str">
        <f t="shared" si="133"/>
        <v>.</v>
      </c>
      <c r="AR462" s="20" t="str">
        <f t="shared" si="133"/>
        <v>.</v>
      </c>
      <c r="AS462" s="20">
        <f t="shared" si="134"/>
        <v>-96.5300000000002</v>
      </c>
      <c r="AT462" s="20">
        <f t="shared" si="119"/>
        <v>678.65999999999985</v>
      </c>
      <c r="AU462" s="20">
        <f t="shared" si="135"/>
        <v>3853.41</v>
      </c>
    </row>
    <row r="463" spans="1:47" ht="45">
      <c r="A463" s="54">
        <v>464</v>
      </c>
      <c r="B463" s="54" t="s">
        <v>870</v>
      </c>
      <c r="C463" s="58" t="s">
        <v>2743</v>
      </c>
      <c r="D463" s="79">
        <v>8</v>
      </c>
      <c r="E463" s="79">
        <v>28</v>
      </c>
      <c r="F463" s="80">
        <v>1072.05</v>
      </c>
      <c r="G463" s="80">
        <v>134.01</v>
      </c>
      <c r="H463" s="80">
        <v>1072.05</v>
      </c>
      <c r="I463" s="80">
        <v>1875.3</v>
      </c>
      <c r="J463" s="80">
        <v>2600.0500000000002</v>
      </c>
      <c r="K463" s="80">
        <v>81.94</v>
      </c>
      <c r="L463" s="73">
        <f t="shared" si="120"/>
        <v>87.63</v>
      </c>
      <c r="M463" s="73">
        <f t="shared" si="121"/>
        <v>126.92</v>
      </c>
      <c r="N463" s="72" t="str">
        <f t="shared" si="122"/>
        <v>0515</v>
      </c>
      <c r="O463" s="74">
        <f t="shared" si="123"/>
        <v>20</v>
      </c>
      <c r="P463" s="72">
        <f t="shared" si="124"/>
        <v>1</v>
      </c>
      <c r="Q463" s="74">
        <f t="shared" si="125"/>
        <v>8</v>
      </c>
      <c r="R463" s="72">
        <f t="shared" si="126"/>
        <v>15</v>
      </c>
      <c r="S463" s="72">
        <f t="shared" si="127"/>
        <v>22</v>
      </c>
      <c r="AF463" s="18">
        <v>8369.7577984295804</v>
      </c>
      <c r="AG463" s="18">
        <v>47.008547008546998</v>
      </c>
      <c r="AI463" s="23">
        <f>'simulateur graphe PJ OQN'!$B$4</f>
        <v>1</v>
      </c>
      <c r="AJ463" s="24">
        <f t="shared" si="128"/>
        <v>126.92</v>
      </c>
      <c r="AK463" s="24">
        <f t="shared" si="129"/>
        <v>126.92</v>
      </c>
      <c r="AM463" t="str">
        <f t="shared" si="130"/>
        <v>ZONEBASSE</v>
      </c>
      <c r="AN463" t="str">
        <f t="shared" si="131"/>
        <v>HC</v>
      </c>
      <c r="AO463" s="20">
        <f t="shared" si="132"/>
        <v>126.92</v>
      </c>
      <c r="AP463" s="20">
        <f t="shared" si="133"/>
        <v>1072.05</v>
      </c>
      <c r="AQ463" s="20">
        <f t="shared" si="133"/>
        <v>1875.3</v>
      </c>
      <c r="AR463" s="20">
        <f t="shared" si="133"/>
        <v>2600.0500000000002</v>
      </c>
      <c r="AS463" s="20">
        <f t="shared" si="134"/>
        <v>387.67000000000007</v>
      </c>
      <c r="AT463" s="20">
        <f t="shared" si="119"/>
        <v>-118.73999999999978</v>
      </c>
      <c r="AU463" s="20">
        <f t="shared" si="135"/>
        <v>1072.05</v>
      </c>
    </row>
    <row r="464" spans="1:47" ht="45">
      <c r="A464" s="54">
        <v>465</v>
      </c>
      <c r="B464" s="54" t="s">
        <v>871</v>
      </c>
      <c r="C464" s="58" t="s">
        <v>2744</v>
      </c>
      <c r="D464" s="79">
        <v>43</v>
      </c>
      <c r="E464" s="79">
        <v>49</v>
      </c>
      <c r="F464" s="80">
        <v>4399.9399999999996</v>
      </c>
      <c r="G464" s="80">
        <v>85.71</v>
      </c>
      <c r="H464" s="80">
        <v>4399.9399999999996</v>
      </c>
      <c r="I464" s="80" t="s">
        <v>28</v>
      </c>
      <c r="J464" s="80" t="s">
        <v>28</v>
      </c>
      <c r="K464" s="80">
        <v>95.65</v>
      </c>
      <c r="L464" s="73">
        <f t="shared" si="120"/>
        <v>87.63</v>
      </c>
      <c r="M464" s="73">
        <f t="shared" si="121"/>
        <v>126.92</v>
      </c>
      <c r="N464" s="72" t="str">
        <f t="shared" si="122"/>
        <v>0515</v>
      </c>
      <c r="O464" s="74">
        <f t="shared" si="123"/>
        <v>6</v>
      </c>
      <c r="P464" s="72">
        <f t="shared" si="124"/>
        <v>0</v>
      </c>
      <c r="Q464" s="74">
        <f t="shared" si="125"/>
        <v>43</v>
      </c>
      <c r="R464" s="72" t="str">
        <f t="shared" si="126"/>
        <v/>
      </c>
      <c r="S464" s="72" t="str">
        <f t="shared" si="127"/>
        <v/>
      </c>
      <c r="AF464" s="18">
        <v>3103.9647830211202</v>
      </c>
      <c r="AG464" s="18">
        <v>21.147186147186201</v>
      </c>
      <c r="AI464" s="23">
        <f>'simulateur graphe PJ OQN'!$B$4</f>
        <v>1</v>
      </c>
      <c r="AJ464" s="24">
        <f t="shared" si="128"/>
        <v>126.92</v>
      </c>
      <c r="AK464" s="24">
        <f t="shared" si="129"/>
        <v>126.92</v>
      </c>
      <c r="AM464" t="str">
        <f t="shared" si="130"/>
        <v>ZONEBASSE</v>
      </c>
      <c r="AN464" t="str">
        <f t="shared" si="131"/>
        <v>HC</v>
      </c>
      <c r="AO464" s="20">
        <f t="shared" si="132"/>
        <v>126.92</v>
      </c>
      <c r="AP464" s="20">
        <f t="shared" si="133"/>
        <v>4399.9399999999996</v>
      </c>
      <c r="AQ464" s="20" t="str">
        <f t="shared" si="133"/>
        <v>.</v>
      </c>
      <c r="AR464" s="20" t="str">
        <f t="shared" si="133"/>
        <v>.</v>
      </c>
      <c r="AS464" s="20">
        <f t="shared" si="134"/>
        <v>-191.26000000000113</v>
      </c>
      <c r="AT464" s="20">
        <f t="shared" si="119"/>
        <v>522.52000000000044</v>
      </c>
      <c r="AU464" s="20">
        <f t="shared" si="135"/>
        <v>4399.9399999999996</v>
      </c>
    </row>
    <row r="465" spans="1:47" ht="22.5">
      <c r="A465" s="54">
        <v>466</v>
      </c>
      <c r="B465" s="54" t="s">
        <v>872</v>
      </c>
      <c r="C465" s="58" t="s">
        <v>873</v>
      </c>
      <c r="D465" s="79">
        <v>1</v>
      </c>
      <c r="E465" s="79">
        <v>1</v>
      </c>
      <c r="F465" s="80" t="s">
        <v>28</v>
      </c>
      <c r="G465" s="80" t="s">
        <v>28</v>
      </c>
      <c r="H465" s="80">
        <v>80.099999999999994</v>
      </c>
      <c r="I465" s="80" t="s">
        <v>28</v>
      </c>
      <c r="J465" s="80" t="s">
        <v>28</v>
      </c>
      <c r="K465" s="80" t="s">
        <v>28</v>
      </c>
      <c r="L465" s="73" t="str">
        <f t="shared" si="120"/>
        <v/>
      </c>
      <c r="M465" s="73" t="str">
        <f t="shared" si="121"/>
        <v/>
      </c>
      <c r="N465" s="72" t="str">
        <f t="shared" si="122"/>
        <v>0518</v>
      </c>
      <c r="O465" s="74">
        <f t="shared" si="123"/>
        <v>0</v>
      </c>
      <c r="P465" s="72">
        <f t="shared" si="124"/>
        <v>0</v>
      </c>
      <c r="Q465" s="74">
        <f t="shared" si="125"/>
        <v>1</v>
      </c>
      <c r="R465" s="72" t="str">
        <f t="shared" si="126"/>
        <v/>
      </c>
      <c r="S465" s="72" t="str">
        <f t="shared" si="127"/>
        <v/>
      </c>
      <c r="AF465" s="18">
        <v>4882.1436288827099</v>
      </c>
      <c r="AG465" s="18">
        <v>31.3764705882353</v>
      </c>
      <c r="AI465" s="23">
        <f>'simulateur graphe PJ OQN'!$B$4</f>
        <v>1</v>
      </c>
      <c r="AJ465" s="24">
        <f t="shared" si="128"/>
        <v>80.099999999999994</v>
      </c>
      <c r="AK465" s="24">
        <f t="shared" si="129"/>
        <v>80.099999999999994</v>
      </c>
      <c r="AM465" t="str">
        <f t="shared" si="130"/>
        <v>ZONEHAUTE</v>
      </c>
      <c r="AN465" t="str">
        <f t="shared" si="131"/>
        <v>HDJ</v>
      </c>
      <c r="AO465" s="20" t="e">
        <f t="shared" si="132"/>
        <v>#VALUE!</v>
      </c>
      <c r="AP465" s="20">
        <f t="shared" si="133"/>
        <v>80.099999999999994</v>
      </c>
      <c r="AQ465" s="20" t="str">
        <f t="shared" si="133"/>
        <v>.</v>
      </c>
      <c r="AR465" s="20" t="str">
        <f t="shared" si="133"/>
        <v>.</v>
      </c>
      <c r="AS465" s="20" t="e">
        <f t="shared" si="134"/>
        <v>#VALUE!</v>
      </c>
      <c r="AT465" s="20" t="e">
        <f t="shared" si="119"/>
        <v>#VALUE!</v>
      </c>
      <c r="AU465" s="20">
        <f t="shared" si="135"/>
        <v>80.099999999999994</v>
      </c>
    </row>
    <row r="466" spans="1:47" ht="22.5">
      <c r="A466" s="54">
        <v>467</v>
      </c>
      <c r="B466" s="54" t="s">
        <v>874</v>
      </c>
      <c r="C466" s="58" t="s">
        <v>875</v>
      </c>
      <c r="D466" s="79">
        <v>1</v>
      </c>
      <c r="E466" s="79">
        <v>1</v>
      </c>
      <c r="F466" s="80" t="s">
        <v>28</v>
      </c>
      <c r="G466" s="80" t="s">
        <v>28</v>
      </c>
      <c r="H466" s="80">
        <v>66.34</v>
      </c>
      <c r="I466" s="80" t="s">
        <v>28</v>
      </c>
      <c r="J466" s="80" t="s">
        <v>28</v>
      </c>
      <c r="K466" s="80" t="s">
        <v>28</v>
      </c>
      <c r="L466" s="73" t="str">
        <f t="shared" si="120"/>
        <v/>
      </c>
      <c r="M466" s="73" t="str">
        <f t="shared" si="121"/>
        <v/>
      </c>
      <c r="N466" s="72" t="str">
        <f t="shared" si="122"/>
        <v>0518</v>
      </c>
      <c r="O466" s="74">
        <f t="shared" si="123"/>
        <v>0</v>
      </c>
      <c r="P466" s="72">
        <f t="shared" si="124"/>
        <v>0</v>
      </c>
      <c r="Q466" s="74">
        <f t="shared" si="125"/>
        <v>1</v>
      </c>
      <c r="R466" s="72" t="str">
        <f t="shared" si="126"/>
        <v/>
      </c>
      <c r="S466" s="72" t="str">
        <f t="shared" si="127"/>
        <v/>
      </c>
      <c r="AF466" s="18">
        <v>4817.0868196612</v>
      </c>
      <c r="AG466" s="18">
        <v>31.806179775280899</v>
      </c>
      <c r="AI466" s="23">
        <f>'simulateur graphe PJ OQN'!$B$4</f>
        <v>1</v>
      </c>
      <c r="AJ466" s="24">
        <f t="shared" si="128"/>
        <v>66.34</v>
      </c>
      <c r="AK466" s="24">
        <f t="shared" si="129"/>
        <v>66.34</v>
      </c>
      <c r="AM466" t="str">
        <f t="shared" si="130"/>
        <v>ZONEHAUTE</v>
      </c>
      <c r="AN466" t="str">
        <f t="shared" si="131"/>
        <v>HDJ</v>
      </c>
      <c r="AO466" s="20" t="e">
        <f t="shared" si="132"/>
        <v>#VALUE!</v>
      </c>
      <c r="AP466" s="20">
        <f t="shared" si="133"/>
        <v>66.34</v>
      </c>
      <c r="AQ466" s="20" t="str">
        <f t="shared" si="133"/>
        <v>.</v>
      </c>
      <c r="AR466" s="20" t="str">
        <f t="shared" si="133"/>
        <v>.</v>
      </c>
      <c r="AS466" s="20" t="e">
        <f t="shared" si="134"/>
        <v>#VALUE!</v>
      </c>
      <c r="AT466" s="20" t="e">
        <f t="shared" si="119"/>
        <v>#VALUE!</v>
      </c>
      <c r="AU466" s="20">
        <f t="shared" si="135"/>
        <v>66.34</v>
      </c>
    </row>
    <row r="467" spans="1:47" ht="22.5">
      <c r="A467" s="54">
        <v>468</v>
      </c>
      <c r="B467" s="54" t="s">
        <v>876</v>
      </c>
      <c r="C467" s="58" t="s">
        <v>877</v>
      </c>
      <c r="D467" s="79">
        <v>1</v>
      </c>
      <c r="E467" s="79">
        <v>1</v>
      </c>
      <c r="F467" s="80" t="s">
        <v>28</v>
      </c>
      <c r="G467" s="80" t="s">
        <v>28</v>
      </c>
      <c r="H467" s="80">
        <v>62.42</v>
      </c>
      <c r="I467" s="80" t="s">
        <v>28</v>
      </c>
      <c r="J467" s="80" t="s">
        <v>28</v>
      </c>
      <c r="K467" s="80" t="s">
        <v>28</v>
      </c>
      <c r="L467" s="73" t="str">
        <f t="shared" si="120"/>
        <v/>
      </c>
      <c r="M467" s="73" t="str">
        <f t="shared" si="121"/>
        <v/>
      </c>
      <c r="N467" s="72" t="str">
        <f t="shared" si="122"/>
        <v>0518</v>
      </c>
      <c r="O467" s="74">
        <f t="shared" si="123"/>
        <v>0</v>
      </c>
      <c r="P467" s="72">
        <f t="shared" si="124"/>
        <v>0</v>
      </c>
      <c r="Q467" s="74">
        <f t="shared" si="125"/>
        <v>1</v>
      </c>
      <c r="R467" s="72" t="str">
        <f t="shared" si="126"/>
        <v/>
      </c>
      <c r="S467" s="72" t="str">
        <f t="shared" si="127"/>
        <v/>
      </c>
      <c r="AF467" s="18">
        <v>7994.6719113045601</v>
      </c>
      <c r="AG467" s="18">
        <v>48.489795918367399</v>
      </c>
      <c r="AI467" s="23">
        <f>'simulateur graphe PJ OQN'!$B$4</f>
        <v>1</v>
      </c>
      <c r="AJ467" s="24">
        <f t="shared" si="128"/>
        <v>62.42</v>
      </c>
      <c r="AK467" s="24">
        <f t="shared" si="129"/>
        <v>62.42</v>
      </c>
      <c r="AM467" t="str">
        <f t="shared" si="130"/>
        <v>ZONEHAUTE</v>
      </c>
      <c r="AN467" t="str">
        <f t="shared" si="131"/>
        <v>HDJ</v>
      </c>
      <c r="AO467" s="20" t="e">
        <f t="shared" si="132"/>
        <v>#VALUE!</v>
      </c>
      <c r="AP467" s="20">
        <f t="shared" si="133"/>
        <v>62.42</v>
      </c>
      <c r="AQ467" s="20" t="str">
        <f t="shared" si="133"/>
        <v>.</v>
      </c>
      <c r="AR467" s="20" t="str">
        <f t="shared" si="133"/>
        <v>.</v>
      </c>
      <c r="AS467" s="20" t="e">
        <f t="shared" si="134"/>
        <v>#VALUE!</v>
      </c>
      <c r="AT467" s="20" t="e">
        <f t="shared" si="119"/>
        <v>#VALUE!</v>
      </c>
      <c r="AU467" s="20">
        <f t="shared" si="135"/>
        <v>62.42</v>
      </c>
    </row>
    <row r="468" spans="1:47" ht="33.75">
      <c r="A468" s="54">
        <v>469</v>
      </c>
      <c r="B468" s="54" t="s">
        <v>878</v>
      </c>
      <c r="C468" s="58" t="s">
        <v>879</v>
      </c>
      <c r="D468" s="79">
        <v>8</v>
      </c>
      <c r="E468" s="79">
        <v>28</v>
      </c>
      <c r="F468" s="80">
        <v>1179.92</v>
      </c>
      <c r="G468" s="80">
        <v>147.49</v>
      </c>
      <c r="H468" s="80">
        <v>1179.92</v>
      </c>
      <c r="I468" s="80">
        <v>2002.44</v>
      </c>
      <c r="J468" s="80">
        <v>2555.0100000000002</v>
      </c>
      <c r="K468" s="80">
        <v>89.78</v>
      </c>
      <c r="L468" s="73">
        <f t="shared" si="120"/>
        <v>110.37</v>
      </c>
      <c r="M468" s="73">
        <f t="shared" si="121"/>
        <v>121.6</v>
      </c>
      <c r="N468" s="72" t="str">
        <f t="shared" si="122"/>
        <v>0518</v>
      </c>
      <c r="O468" s="74">
        <f t="shared" si="123"/>
        <v>20</v>
      </c>
      <c r="P468" s="72">
        <f t="shared" si="124"/>
        <v>1</v>
      </c>
      <c r="Q468" s="74">
        <f t="shared" si="125"/>
        <v>8</v>
      </c>
      <c r="R468" s="72">
        <f t="shared" si="126"/>
        <v>15</v>
      </c>
      <c r="S468" s="72">
        <f t="shared" si="127"/>
        <v>22</v>
      </c>
      <c r="AF468" s="18">
        <v>289.98544233227898</v>
      </c>
      <c r="AG468" s="18" t="s">
        <v>28</v>
      </c>
      <c r="AI468" s="23">
        <f>'simulateur graphe PJ OQN'!$B$4</f>
        <v>1</v>
      </c>
      <c r="AJ468" s="24">
        <f t="shared" si="128"/>
        <v>121.6</v>
      </c>
      <c r="AK468" s="24">
        <f t="shared" si="129"/>
        <v>121.6</v>
      </c>
      <c r="AM468" t="str">
        <f t="shared" si="130"/>
        <v>ZONEBASSE</v>
      </c>
      <c r="AN468" t="str">
        <f t="shared" si="131"/>
        <v>HC</v>
      </c>
      <c r="AO468" s="20">
        <f t="shared" si="132"/>
        <v>121.6</v>
      </c>
      <c r="AP468" s="20">
        <f t="shared" si="133"/>
        <v>1179.92</v>
      </c>
      <c r="AQ468" s="20">
        <f t="shared" si="133"/>
        <v>2002.44</v>
      </c>
      <c r="AR468" s="20">
        <f t="shared" si="133"/>
        <v>2555.0100000000002</v>
      </c>
      <c r="AS468" s="20">
        <f t="shared" si="134"/>
        <v>130.95000000000027</v>
      </c>
      <c r="AT468" s="20">
        <f t="shared" si="119"/>
        <v>-1701.5600000000004</v>
      </c>
      <c r="AU468" s="20">
        <f t="shared" si="135"/>
        <v>1179.92</v>
      </c>
    </row>
    <row r="469" spans="1:47" ht="33.75">
      <c r="A469" s="54">
        <v>470</v>
      </c>
      <c r="B469" s="54" t="s">
        <v>880</v>
      </c>
      <c r="C469" s="58" t="s">
        <v>881</v>
      </c>
      <c r="D469" s="79">
        <v>15</v>
      </c>
      <c r="E469" s="79">
        <v>35</v>
      </c>
      <c r="F469" s="80">
        <v>2783.18</v>
      </c>
      <c r="G469" s="80">
        <v>185.55</v>
      </c>
      <c r="H469" s="80">
        <v>2783.18</v>
      </c>
      <c r="I469" s="80">
        <v>3517.64</v>
      </c>
      <c r="J469" s="80">
        <v>4388.22</v>
      </c>
      <c r="K469" s="80">
        <v>122</v>
      </c>
      <c r="L469" s="73">
        <f t="shared" si="120"/>
        <v>110.37</v>
      </c>
      <c r="M469" s="73">
        <f t="shared" si="121"/>
        <v>121.6</v>
      </c>
      <c r="N469" s="72" t="str">
        <f t="shared" si="122"/>
        <v>0518</v>
      </c>
      <c r="O469" s="74">
        <f t="shared" si="123"/>
        <v>20</v>
      </c>
      <c r="P469" s="72">
        <f t="shared" si="124"/>
        <v>1</v>
      </c>
      <c r="Q469" s="74">
        <f t="shared" si="125"/>
        <v>15</v>
      </c>
      <c r="R469" s="72">
        <f t="shared" si="126"/>
        <v>22</v>
      </c>
      <c r="S469" s="72">
        <f t="shared" si="127"/>
        <v>29</v>
      </c>
      <c r="AF469" s="18">
        <v>231.210946858049</v>
      </c>
      <c r="AG469" s="18" t="s">
        <v>28</v>
      </c>
      <c r="AI469" s="23">
        <f>'simulateur graphe PJ OQN'!$B$4</f>
        <v>1</v>
      </c>
      <c r="AJ469" s="24">
        <f t="shared" si="128"/>
        <v>121.6</v>
      </c>
      <c r="AK469" s="24">
        <f t="shared" si="129"/>
        <v>121.6</v>
      </c>
      <c r="AM469" t="str">
        <f t="shared" si="130"/>
        <v>ZONEBASSE</v>
      </c>
      <c r="AN469" t="str">
        <f t="shared" si="131"/>
        <v>HC</v>
      </c>
      <c r="AO469" s="20">
        <f t="shared" si="132"/>
        <v>121.6</v>
      </c>
      <c r="AP469" s="20">
        <f t="shared" si="133"/>
        <v>2783.18</v>
      </c>
      <c r="AQ469" s="20">
        <f t="shared" si="133"/>
        <v>3517.64</v>
      </c>
      <c r="AR469" s="20">
        <f t="shared" si="133"/>
        <v>4388.22</v>
      </c>
      <c r="AS469" s="20">
        <f t="shared" si="134"/>
        <v>240.22000000000025</v>
      </c>
      <c r="AT469" s="20">
        <f t="shared" si="119"/>
        <v>1275.2900000000009</v>
      </c>
      <c r="AU469" s="20">
        <f t="shared" si="135"/>
        <v>2783.18</v>
      </c>
    </row>
    <row r="470" spans="1:47" ht="45">
      <c r="A470" s="54">
        <v>471</v>
      </c>
      <c r="B470" s="54" t="s">
        <v>882</v>
      </c>
      <c r="C470" s="58" t="s">
        <v>883</v>
      </c>
      <c r="D470" s="79">
        <v>15</v>
      </c>
      <c r="E470" s="79">
        <v>35</v>
      </c>
      <c r="F470" s="80">
        <v>2353.77</v>
      </c>
      <c r="G470" s="80">
        <v>156.91999999999999</v>
      </c>
      <c r="H470" s="80">
        <v>2353.77</v>
      </c>
      <c r="I470" s="80">
        <v>3173.39</v>
      </c>
      <c r="J470" s="80">
        <v>4003.28</v>
      </c>
      <c r="K470" s="80">
        <v>109.84</v>
      </c>
      <c r="L470" s="73">
        <f t="shared" si="120"/>
        <v>110.37</v>
      </c>
      <c r="M470" s="73">
        <f t="shared" si="121"/>
        <v>121.6</v>
      </c>
      <c r="N470" s="72" t="str">
        <f t="shared" si="122"/>
        <v>0518</v>
      </c>
      <c r="O470" s="74">
        <f t="shared" si="123"/>
        <v>20</v>
      </c>
      <c r="P470" s="72">
        <f t="shared" si="124"/>
        <v>1</v>
      </c>
      <c r="Q470" s="74">
        <f t="shared" si="125"/>
        <v>15</v>
      </c>
      <c r="R470" s="72">
        <f t="shared" si="126"/>
        <v>22</v>
      </c>
      <c r="S470" s="72">
        <f t="shared" si="127"/>
        <v>29</v>
      </c>
      <c r="AF470" s="18">
        <v>152.273981464157</v>
      </c>
      <c r="AG470" s="18" t="s">
        <v>28</v>
      </c>
      <c r="AI470" s="23">
        <f>'simulateur graphe PJ OQN'!$B$4</f>
        <v>1</v>
      </c>
      <c r="AJ470" s="24">
        <f t="shared" si="128"/>
        <v>121.6</v>
      </c>
      <c r="AK470" s="24">
        <f t="shared" si="129"/>
        <v>121.6</v>
      </c>
      <c r="AM470" t="str">
        <f t="shared" si="130"/>
        <v>ZONEBASSE</v>
      </c>
      <c r="AN470" t="str">
        <f t="shared" si="131"/>
        <v>HC</v>
      </c>
      <c r="AO470" s="20">
        <f t="shared" si="132"/>
        <v>121.6</v>
      </c>
      <c r="AP470" s="20">
        <f t="shared" si="133"/>
        <v>2353.77</v>
      </c>
      <c r="AQ470" s="20">
        <f t="shared" si="133"/>
        <v>3173.39</v>
      </c>
      <c r="AR470" s="20">
        <f t="shared" si="133"/>
        <v>4003.28</v>
      </c>
      <c r="AS470" s="20">
        <f t="shared" si="134"/>
        <v>268.72000000000025</v>
      </c>
      <c r="AT470" s="20">
        <f t="shared" si="119"/>
        <v>221.54999999999927</v>
      </c>
      <c r="AU470" s="20">
        <f t="shared" si="135"/>
        <v>2353.77</v>
      </c>
    </row>
    <row r="471" spans="1:47" ht="45">
      <c r="A471" s="54">
        <v>472</v>
      </c>
      <c r="B471" s="54" t="s">
        <v>884</v>
      </c>
      <c r="C471" s="58" t="s">
        <v>885</v>
      </c>
      <c r="D471" s="79">
        <v>36</v>
      </c>
      <c r="E471" s="79">
        <v>42</v>
      </c>
      <c r="F471" s="80">
        <v>4877.13</v>
      </c>
      <c r="G471" s="80">
        <v>120.16</v>
      </c>
      <c r="H471" s="80">
        <v>4877.13</v>
      </c>
      <c r="I471" s="80" t="s">
        <v>28</v>
      </c>
      <c r="J471" s="80" t="s">
        <v>28</v>
      </c>
      <c r="K471" s="80">
        <v>122.37</v>
      </c>
      <c r="L471" s="73">
        <f t="shared" si="120"/>
        <v>110.37</v>
      </c>
      <c r="M471" s="73">
        <f t="shared" si="121"/>
        <v>121.6</v>
      </c>
      <c r="N471" s="72" t="str">
        <f t="shared" si="122"/>
        <v>0518</v>
      </c>
      <c r="O471" s="74">
        <f t="shared" si="123"/>
        <v>6</v>
      </c>
      <c r="P471" s="72">
        <f t="shared" si="124"/>
        <v>0</v>
      </c>
      <c r="Q471" s="74">
        <f t="shared" si="125"/>
        <v>36</v>
      </c>
      <c r="R471" s="72" t="str">
        <f t="shared" si="126"/>
        <v/>
      </c>
      <c r="S471" s="72" t="str">
        <f t="shared" si="127"/>
        <v/>
      </c>
      <c r="AF471" s="18">
        <v>3854.6517505632301</v>
      </c>
      <c r="AG471" s="18">
        <v>23.5543766578249</v>
      </c>
      <c r="AI471" s="23">
        <f>'simulateur graphe PJ OQN'!$B$4</f>
        <v>1</v>
      </c>
      <c r="AJ471" s="24">
        <f t="shared" si="128"/>
        <v>121.6</v>
      </c>
      <c r="AK471" s="24">
        <f t="shared" si="129"/>
        <v>121.6</v>
      </c>
      <c r="AM471" t="str">
        <f t="shared" si="130"/>
        <v>ZONEBASSE</v>
      </c>
      <c r="AN471" t="str">
        <f t="shared" si="131"/>
        <v>HC</v>
      </c>
      <c r="AO471" s="20">
        <f t="shared" si="132"/>
        <v>121.6</v>
      </c>
      <c r="AP471" s="20">
        <f t="shared" si="133"/>
        <v>4877.13</v>
      </c>
      <c r="AQ471" s="20" t="str">
        <f t="shared" si="133"/>
        <v>.</v>
      </c>
      <c r="AR471" s="20" t="str">
        <f t="shared" si="133"/>
        <v>.</v>
      </c>
      <c r="AS471" s="20">
        <f t="shared" si="134"/>
        <v>-140.03999999999996</v>
      </c>
      <c r="AT471" s="20">
        <f t="shared" si="119"/>
        <v>927.95999999999913</v>
      </c>
      <c r="AU471" s="20">
        <f t="shared" si="135"/>
        <v>4877.13</v>
      </c>
    </row>
    <row r="472" spans="1:47" ht="33.75">
      <c r="A472" s="54">
        <v>473</v>
      </c>
      <c r="B472" s="54" t="s">
        <v>886</v>
      </c>
      <c r="C472" s="58" t="s">
        <v>887</v>
      </c>
      <c r="D472" s="79">
        <v>8</v>
      </c>
      <c r="E472" s="79">
        <v>28</v>
      </c>
      <c r="F472" s="80">
        <v>1157.4000000000001</v>
      </c>
      <c r="G472" s="80">
        <v>144.68</v>
      </c>
      <c r="H472" s="80">
        <v>1157.4000000000001</v>
      </c>
      <c r="I472" s="80">
        <v>1800.48</v>
      </c>
      <c r="J472" s="80">
        <v>2393.04</v>
      </c>
      <c r="K472" s="80">
        <v>82.07</v>
      </c>
      <c r="L472" s="73">
        <f t="shared" si="120"/>
        <v>106.85</v>
      </c>
      <c r="M472" s="73">
        <f t="shared" si="121"/>
        <v>121.6</v>
      </c>
      <c r="N472" s="72" t="str">
        <f t="shared" si="122"/>
        <v>0518</v>
      </c>
      <c r="O472" s="74">
        <f t="shared" si="123"/>
        <v>20</v>
      </c>
      <c r="P472" s="72">
        <f t="shared" si="124"/>
        <v>1</v>
      </c>
      <c r="Q472" s="74">
        <f t="shared" si="125"/>
        <v>8</v>
      </c>
      <c r="R472" s="72">
        <f t="shared" si="126"/>
        <v>15</v>
      </c>
      <c r="S472" s="72">
        <f t="shared" si="127"/>
        <v>22</v>
      </c>
      <c r="AF472" s="18">
        <v>5283.8078144020401</v>
      </c>
      <c r="AG472" s="18">
        <v>30.830769230769199</v>
      </c>
      <c r="AI472" s="23">
        <f>'simulateur graphe PJ OQN'!$B$4</f>
        <v>1</v>
      </c>
      <c r="AJ472" s="24">
        <f t="shared" si="128"/>
        <v>121.6</v>
      </c>
      <c r="AK472" s="24">
        <f t="shared" si="129"/>
        <v>121.6</v>
      </c>
      <c r="AM472" t="str">
        <f t="shared" si="130"/>
        <v>ZONEBASSE</v>
      </c>
      <c r="AN472" t="str">
        <f t="shared" si="131"/>
        <v>HC</v>
      </c>
      <c r="AO472" s="20">
        <f t="shared" si="132"/>
        <v>121.6</v>
      </c>
      <c r="AP472" s="20">
        <f t="shared" si="133"/>
        <v>1157.4000000000001</v>
      </c>
      <c r="AQ472" s="20">
        <f t="shared" si="133"/>
        <v>1800.48</v>
      </c>
      <c r="AR472" s="20">
        <f t="shared" si="133"/>
        <v>2393.04</v>
      </c>
      <c r="AS472" s="20">
        <f t="shared" si="134"/>
        <v>177.15000000000009</v>
      </c>
      <c r="AT472" s="20">
        <f t="shared" si="119"/>
        <v>-2028.2700000000004</v>
      </c>
      <c r="AU472" s="20">
        <f t="shared" si="135"/>
        <v>1157.4000000000001</v>
      </c>
    </row>
    <row r="473" spans="1:47" ht="33.75">
      <c r="A473" s="54">
        <v>474</v>
      </c>
      <c r="B473" s="54" t="s">
        <v>888</v>
      </c>
      <c r="C473" s="58" t="s">
        <v>889</v>
      </c>
      <c r="D473" s="79">
        <v>29</v>
      </c>
      <c r="E473" s="79">
        <v>35</v>
      </c>
      <c r="F473" s="80">
        <v>3293.61</v>
      </c>
      <c r="G473" s="80">
        <v>101.72</v>
      </c>
      <c r="H473" s="80">
        <v>3293.61</v>
      </c>
      <c r="I473" s="80" t="s">
        <v>28</v>
      </c>
      <c r="J473" s="80" t="s">
        <v>28</v>
      </c>
      <c r="K473" s="80">
        <v>102.34</v>
      </c>
      <c r="L473" s="73">
        <f t="shared" si="120"/>
        <v>106.85</v>
      </c>
      <c r="M473" s="73">
        <f t="shared" si="121"/>
        <v>121.6</v>
      </c>
      <c r="N473" s="72" t="str">
        <f t="shared" si="122"/>
        <v>0518</v>
      </c>
      <c r="O473" s="74">
        <f t="shared" si="123"/>
        <v>6</v>
      </c>
      <c r="P473" s="72">
        <f t="shared" si="124"/>
        <v>0</v>
      </c>
      <c r="Q473" s="74">
        <f t="shared" si="125"/>
        <v>29</v>
      </c>
      <c r="R473" s="72" t="str">
        <f t="shared" si="126"/>
        <v/>
      </c>
      <c r="S473" s="72" t="str">
        <f t="shared" si="127"/>
        <v/>
      </c>
      <c r="AF473" s="18">
        <v>5812.4842535773496</v>
      </c>
      <c r="AG473" s="18">
        <v>32.039408866995103</v>
      </c>
      <c r="AI473" s="23">
        <f>'simulateur graphe PJ OQN'!$B$4</f>
        <v>1</v>
      </c>
      <c r="AJ473" s="24">
        <f t="shared" si="128"/>
        <v>121.6</v>
      </c>
      <c r="AK473" s="24">
        <f t="shared" si="129"/>
        <v>121.6</v>
      </c>
      <c r="AM473" t="str">
        <f t="shared" si="130"/>
        <v>ZONEBASSE</v>
      </c>
      <c r="AN473" t="str">
        <f t="shared" si="131"/>
        <v>HC</v>
      </c>
      <c r="AO473" s="20">
        <f t="shared" si="132"/>
        <v>121.6</v>
      </c>
      <c r="AP473" s="20">
        <f t="shared" si="133"/>
        <v>3293.61</v>
      </c>
      <c r="AQ473" s="20" t="str">
        <f t="shared" si="133"/>
        <v>.</v>
      </c>
      <c r="AR473" s="20" t="str">
        <f t="shared" si="133"/>
        <v>.</v>
      </c>
      <c r="AS473" s="20">
        <f t="shared" si="134"/>
        <v>-185.94999999999982</v>
      </c>
      <c r="AT473" s="20">
        <f t="shared" si="119"/>
        <v>-587.34000000000015</v>
      </c>
      <c r="AU473" s="20">
        <f t="shared" si="135"/>
        <v>3293.61</v>
      </c>
    </row>
    <row r="474" spans="1:47" ht="33.75">
      <c r="A474" s="54">
        <v>475</v>
      </c>
      <c r="B474" s="54" t="s">
        <v>890</v>
      </c>
      <c r="C474" s="58" t="s">
        <v>891</v>
      </c>
      <c r="D474" s="79">
        <v>15</v>
      </c>
      <c r="E474" s="79">
        <v>35</v>
      </c>
      <c r="F474" s="80">
        <v>1873.25</v>
      </c>
      <c r="G474" s="80">
        <v>124.88</v>
      </c>
      <c r="H474" s="80">
        <v>1873.25</v>
      </c>
      <c r="I474" s="80">
        <v>2526.39</v>
      </c>
      <c r="J474" s="80">
        <v>3130.89</v>
      </c>
      <c r="K474" s="80">
        <v>86.48</v>
      </c>
      <c r="L474" s="73">
        <f t="shared" si="120"/>
        <v>106.85</v>
      </c>
      <c r="M474" s="73">
        <f t="shared" si="121"/>
        <v>121.6</v>
      </c>
      <c r="N474" s="72" t="str">
        <f t="shared" si="122"/>
        <v>0518</v>
      </c>
      <c r="O474" s="74">
        <f t="shared" si="123"/>
        <v>20</v>
      </c>
      <c r="P474" s="72">
        <f t="shared" si="124"/>
        <v>1</v>
      </c>
      <c r="Q474" s="74">
        <f t="shared" si="125"/>
        <v>15</v>
      </c>
      <c r="R474" s="72">
        <f t="shared" si="126"/>
        <v>22</v>
      </c>
      <c r="S474" s="72">
        <f t="shared" si="127"/>
        <v>29</v>
      </c>
      <c r="AF474" s="18">
        <v>10627.811160732799</v>
      </c>
      <c r="AG474" s="18">
        <v>59.258426966292099</v>
      </c>
      <c r="AI474" s="23">
        <f>'simulateur graphe PJ OQN'!$B$4</f>
        <v>1</v>
      </c>
      <c r="AJ474" s="24">
        <f t="shared" si="128"/>
        <v>121.6</v>
      </c>
      <c r="AK474" s="24">
        <f t="shared" si="129"/>
        <v>121.6</v>
      </c>
      <c r="AM474" t="str">
        <f t="shared" si="130"/>
        <v>ZONEBASSE</v>
      </c>
      <c r="AN474" t="str">
        <f t="shared" si="131"/>
        <v>HC</v>
      </c>
      <c r="AO474" s="20">
        <f t="shared" si="132"/>
        <v>121.6</v>
      </c>
      <c r="AP474" s="20">
        <f t="shared" si="133"/>
        <v>1873.25</v>
      </c>
      <c r="AQ474" s="20">
        <f t="shared" si="133"/>
        <v>2526.39</v>
      </c>
      <c r="AR474" s="20">
        <f t="shared" si="133"/>
        <v>3130.89</v>
      </c>
      <c r="AS474" s="20">
        <f t="shared" si="134"/>
        <v>190.56999999999971</v>
      </c>
      <c r="AT474" s="20">
        <f t="shared" si="119"/>
        <v>-1622.3599999999988</v>
      </c>
      <c r="AU474" s="20">
        <f t="shared" si="135"/>
        <v>1873.25</v>
      </c>
    </row>
    <row r="475" spans="1:47" ht="33.75">
      <c r="A475" s="54">
        <v>476</v>
      </c>
      <c r="B475" s="54" t="s">
        <v>892</v>
      </c>
      <c r="C475" s="58" t="s">
        <v>893</v>
      </c>
      <c r="D475" s="79">
        <v>43</v>
      </c>
      <c r="E475" s="79">
        <v>49</v>
      </c>
      <c r="F475" s="80">
        <v>4242.41</v>
      </c>
      <c r="G475" s="80">
        <v>79.39</v>
      </c>
      <c r="H475" s="80">
        <v>4242.41</v>
      </c>
      <c r="I475" s="80" t="s">
        <v>28</v>
      </c>
      <c r="J475" s="80" t="s">
        <v>28</v>
      </c>
      <c r="K475" s="80">
        <v>95.18</v>
      </c>
      <c r="L475" s="73">
        <f t="shared" si="120"/>
        <v>106.85</v>
      </c>
      <c r="M475" s="73">
        <f t="shared" si="121"/>
        <v>121.6</v>
      </c>
      <c r="N475" s="72" t="str">
        <f t="shared" si="122"/>
        <v>0518</v>
      </c>
      <c r="O475" s="74">
        <f t="shared" si="123"/>
        <v>6</v>
      </c>
      <c r="P475" s="72">
        <f t="shared" si="124"/>
        <v>0</v>
      </c>
      <c r="Q475" s="74">
        <f t="shared" si="125"/>
        <v>43</v>
      </c>
      <c r="R475" s="72" t="str">
        <f t="shared" si="126"/>
        <v/>
      </c>
      <c r="S475" s="72" t="str">
        <f t="shared" si="127"/>
        <v/>
      </c>
      <c r="AF475" s="18">
        <v>3999.3454629104699</v>
      </c>
      <c r="AG475" s="18">
        <v>28.623417721519001</v>
      </c>
      <c r="AI475" s="23">
        <f>'simulateur graphe PJ OQN'!$B$4</f>
        <v>1</v>
      </c>
      <c r="AJ475" s="24">
        <f t="shared" si="128"/>
        <v>121.6</v>
      </c>
      <c r="AK475" s="24">
        <f t="shared" si="129"/>
        <v>121.6</v>
      </c>
      <c r="AM475" t="str">
        <f t="shared" si="130"/>
        <v>ZONEBASSE</v>
      </c>
      <c r="AN475" t="str">
        <f t="shared" si="131"/>
        <v>HC</v>
      </c>
      <c r="AO475" s="20">
        <f t="shared" si="132"/>
        <v>121.6</v>
      </c>
      <c r="AP475" s="20">
        <f t="shared" si="133"/>
        <v>4242.41</v>
      </c>
      <c r="AQ475" s="20" t="str">
        <f t="shared" si="133"/>
        <v>.</v>
      </c>
      <c r="AR475" s="20" t="str">
        <f t="shared" si="133"/>
        <v>.</v>
      </c>
      <c r="AS475" s="20">
        <f t="shared" si="134"/>
        <v>-326.23000000000047</v>
      </c>
      <c r="AT475" s="20">
        <f t="shared" si="119"/>
        <v>-1364.8599999999997</v>
      </c>
      <c r="AU475" s="20">
        <f t="shared" si="135"/>
        <v>4242.41</v>
      </c>
    </row>
    <row r="476" spans="1:47" ht="33.75">
      <c r="A476" s="54">
        <v>477</v>
      </c>
      <c r="B476" s="54" t="s">
        <v>894</v>
      </c>
      <c r="C476" s="58" t="s">
        <v>895</v>
      </c>
      <c r="D476" s="79">
        <v>36</v>
      </c>
      <c r="E476" s="79">
        <v>42</v>
      </c>
      <c r="F476" s="80">
        <v>4233.88</v>
      </c>
      <c r="G476" s="80">
        <v>117.61</v>
      </c>
      <c r="H476" s="80">
        <v>4233.88</v>
      </c>
      <c r="I476" s="80" t="s">
        <v>28</v>
      </c>
      <c r="J476" s="80" t="s">
        <v>28</v>
      </c>
      <c r="K476" s="80">
        <v>108.7</v>
      </c>
      <c r="L476" s="73">
        <f t="shared" si="120"/>
        <v>106.85</v>
      </c>
      <c r="M476" s="73">
        <f t="shared" si="121"/>
        <v>121.6</v>
      </c>
      <c r="N476" s="72" t="str">
        <f t="shared" si="122"/>
        <v>0518</v>
      </c>
      <c r="O476" s="74">
        <f t="shared" si="123"/>
        <v>6</v>
      </c>
      <c r="P476" s="72">
        <f t="shared" si="124"/>
        <v>0</v>
      </c>
      <c r="Q476" s="74">
        <f t="shared" si="125"/>
        <v>36</v>
      </c>
      <c r="R476" s="72" t="str">
        <f t="shared" si="126"/>
        <v/>
      </c>
      <c r="S476" s="72" t="str">
        <f t="shared" si="127"/>
        <v/>
      </c>
      <c r="AF476" s="18">
        <v>4761.12271843905</v>
      </c>
      <c r="AG476" s="18">
        <v>31.584415584415598</v>
      </c>
      <c r="AI476" s="23">
        <f>'simulateur graphe PJ OQN'!$B$4</f>
        <v>1</v>
      </c>
      <c r="AJ476" s="24">
        <f t="shared" si="128"/>
        <v>121.6</v>
      </c>
      <c r="AK476" s="24">
        <f t="shared" si="129"/>
        <v>121.6</v>
      </c>
      <c r="AM476" t="str">
        <f t="shared" si="130"/>
        <v>ZONEBASSE</v>
      </c>
      <c r="AN476" t="str">
        <f t="shared" si="131"/>
        <v>HC</v>
      </c>
      <c r="AO476" s="20">
        <f t="shared" si="132"/>
        <v>121.6</v>
      </c>
      <c r="AP476" s="20">
        <f t="shared" si="133"/>
        <v>4233.88</v>
      </c>
      <c r="AQ476" s="20" t="str">
        <f t="shared" si="133"/>
        <v>.</v>
      </c>
      <c r="AR476" s="20" t="str">
        <f t="shared" si="133"/>
        <v>.</v>
      </c>
      <c r="AS476" s="20">
        <f t="shared" si="134"/>
        <v>-222.81999999999971</v>
      </c>
      <c r="AT476" s="20">
        <f t="shared" si="119"/>
        <v>-58.170000000000073</v>
      </c>
      <c r="AU476" s="20">
        <f t="shared" si="135"/>
        <v>4233.88</v>
      </c>
    </row>
    <row r="477" spans="1:47" ht="33.75">
      <c r="A477" s="54">
        <v>478</v>
      </c>
      <c r="B477" s="54" t="s">
        <v>896</v>
      </c>
      <c r="C477" s="58" t="s">
        <v>897</v>
      </c>
      <c r="D477" s="79">
        <v>50</v>
      </c>
      <c r="E477" s="79">
        <v>56</v>
      </c>
      <c r="F477" s="80">
        <v>6411.38</v>
      </c>
      <c r="G477" s="80">
        <v>128.22999999999999</v>
      </c>
      <c r="H477" s="80">
        <v>6411.38</v>
      </c>
      <c r="I477" s="80" t="s">
        <v>28</v>
      </c>
      <c r="J477" s="80" t="s">
        <v>28</v>
      </c>
      <c r="K477" s="80">
        <v>121.08</v>
      </c>
      <c r="L477" s="73">
        <f t="shared" si="120"/>
        <v>106.85</v>
      </c>
      <c r="M477" s="73">
        <f t="shared" si="121"/>
        <v>121.6</v>
      </c>
      <c r="N477" s="72" t="str">
        <f t="shared" si="122"/>
        <v>0518</v>
      </c>
      <c r="O477" s="74">
        <f t="shared" si="123"/>
        <v>6</v>
      </c>
      <c r="P477" s="72">
        <f t="shared" si="124"/>
        <v>0</v>
      </c>
      <c r="Q477" s="74">
        <f t="shared" si="125"/>
        <v>50</v>
      </c>
      <c r="R477" s="72" t="str">
        <f t="shared" si="126"/>
        <v/>
      </c>
      <c r="S477" s="72" t="str">
        <f t="shared" si="127"/>
        <v/>
      </c>
      <c r="AF477" s="18">
        <v>5093.1739786011003</v>
      </c>
      <c r="AG477" s="18">
        <v>32.397932816537498</v>
      </c>
      <c r="AI477" s="23">
        <f>'simulateur graphe PJ OQN'!$B$4</f>
        <v>1</v>
      </c>
      <c r="AJ477" s="24">
        <f t="shared" si="128"/>
        <v>121.6</v>
      </c>
      <c r="AK477" s="24">
        <f t="shared" si="129"/>
        <v>121.6</v>
      </c>
      <c r="AM477" t="str">
        <f t="shared" si="130"/>
        <v>ZONEBASSE</v>
      </c>
      <c r="AN477" t="str">
        <f t="shared" si="131"/>
        <v>HC</v>
      </c>
      <c r="AO477" s="20">
        <f t="shared" si="132"/>
        <v>121.6</v>
      </c>
      <c r="AP477" s="20">
        <f t="shared" si="133"/>
        <v>6411.38</v>
      </c>
      <c r="AQ477" s="20" t="str">
        <f t="shared" si="133"/>
        <v>.</v>
      </c>
      <c r="AR477" s="20" t="str">
        <f t="shared" si="133"/>
        <v>.</v>
      </c>
      <c r="AS477" s="20">
        <f t="shared" si="134"/>
        <v>-248.01999999999953</v>
      </c>
      <c r="AT477" s="20">
        <f t="shared" si="119"/>
        <v>1018.4500000000007</v>
      </c>
      <c r="AU477" s="20">
        <f t="shared" si="135"/>
        <v>6411.38</v>
      </c>
    </row>
    <row r="478" spans="1:47" ht="33.75">
      <c r="A478" s="54">
        <v>479</v>
      </c>
      <c r="B478" s="54" t="s">
        <v>898</v>
      </c>
      <c r="C478" s="58" t="s">
        <v>899</v>
      </c>
      <c r="D478" s="79">
        <v>8</v>
      </c>
      <c r="E478" s="79">
        <v>28</v>
      </c>
      <c r="F478" s="80">
        <v>953.24</v>
      </c>
      <c r="G478" s="80">
        <v>119.16</v>
      </c>
      <c r="H478" s="80">
        <v>953.24</v>
      </c>
      <c r="I478" s="80">
        <v>1644.29</v>
      </c>
      <c r="J478" s="80">
        <v>2238.9699999999998</v>
      </c>
      <c r="K478" s="80">
        <v>75.900000000000006</v>
      </c>
      <c r="L478" s="73">
        <f t="shared" si="120"/>
        <v>90.88</v>
      </c>
      <c r="M478" s="73">
        <f t="shared" si="121"/>
        <v>121.6</v>
      </c>
      <c r="N478" s="72" t="str">
        <f t="shared" si="122"/>
        <v>0518</v>
      </c>
      <c r="O478" s="74">
        <f t="shared" si="123"/>
        <v>20</v>
      </c>
      <c r="P478" s="72">
        <f t="shared" si="124"/>
        <v>1</v>
      </c>
      <c r="Q478" s="74">
        <f t="shared" si="125"/>
        <v>8</v>
      </c>
      <c r="R478" s="72">
        <f t="shared" si="126"/>
        <v>15</v>
      </c>
      <c r="S478" s="72">
        <f t="shared" si="127"/>
        <v>22</v>
      </c>
      <c r="AF478" s="18">
        <v>7042.7548313553898</v>
      </c>
      <c r="AG478" s="18">
        <v>39.825892857142897</v>
      </c>
      <c r="AI478" s="23">
        <f>'simulateur graphe PJ OQN'!$B$4</f>
        <v>1</v>
      </c>
      <c r="AJ478" s="24">
        <f t="shared" si="128"/>
        <v>121.6</v>
      </c>
      <c r="AK478" s="24">
        <f t="shared" si="129"/>
        <v>121.6</v>
      </c>
      <c r="AM478" t="str">
        <f t="shared" si="130"/>
        <v>ZONEBASSE</v>
      </c>
      <c r="AN478" t="str">
        <f t="shared" si="131"/>
        <v>HC</v>
      </c>
      <c r="AO478" s="20">
        <f t="shared" si="132"/>
        <v>121.6</v>
      </c>
      <c r="AP478" s="20">
        <f t="shared" si="133"/>
        <v>953.24</v>
      </c>
      <c r="AQ478" s="20">
        <f t="shared" si="133"/>
        <v>1644.29</v>
      </c>
      <c r="AR478" s="20">
        <f t="shared" si="133"/>
        <v>2238.9699999999998</v>
      </c>
      <c r="AS478" s="20">
        <f t="shared" si="134"/>
        <v>189.66999999999962</v>
      </c>
      <c r="AT478" s="20">
        <f t="shared" si="119"/>
        <v>-1143.5499999999993</v>
      </c>
      <c r="AU478" s="20">
        <f t="shared" si="135"/>
        <v>953.24</v>
      </c>
    </row>
    <row r="479" spans="1:47" ht="33.75">
      <c r="A479" s="54">
        <v>480</v>
      </c>
      <c r="B479" s="54" t="s">
        <v>900</v>
      </c>
      <c r="C479" s="58" t="s">
        <v>901</v>
      </c>
      <c r="D479" s="79">
        <v>29</v>
      </c>
      <c r="E479" s="79">
        <v>35</v>
      </c>
      <c r="F479" s="80">
        <v>3441.61</v>
      </c>
      <c r="G479" s="80">
        <v>118.49</v>
      </c>
      <c r="H479" s="80">
        <v>3441.61</v>
      </c>
      <c r="I479" s="80" t="s">
        <v>28</v>
      </c>
      <c r="J479" s="80" t="s">
        <v>28</v>
      </c>
      <c r="K479" s="80">
        <v>109.61</v>
      </c>
      <c r="L479" s="73">
        <f t="shared" si="120"/>
        <v>90.88</v>
      </c>
      <c r="M479" s="73">
        <f t="shared" si="121"/>
        <v>121.6</v>
      </c>
      <c r="N479" s="72" t="str">
        <f t="shared" si="122"/>
        <v>0518</v>
      </c>
      <c r="O479" s="74">
        <f t="shared" si="123"/>
        <v>6</v>
      </c>
      <c r="P479" s="72">
        <f t="shared" si="124"/>
        <v>0</v>
      </c>
      <c r="Q479" s="74">
        <f t="shared" si="125"/>
        <v>29</v>
      </c>
      <c r="R479" s="72" t="str">
        <f t="shared" si="126"/>
        <v/>
      </c>
      <c r="S479" s="72" t="str">
        <f t="shared" si="127"/>
        <v/>
      </c>
      <c r="AF479" s="18">
        <v>6433.7017783767797</v>
      </c>
      <c r="AG479" s="18">
        <v>37.7566539923954</v>
      </c>
      <c r="AI479" s="23">
        <f>'simulateur graphe PJ OQN'!$B$4</f>
        <v>1</v>
      </c>
      <c r="AJ479" s="24">
        <f t="shared" si="128"/>
        <v>121.6</v>
      </c>
      <c r="AK479" s="24">
        <f t="shared" si="129"/>
        <v>121.6</v>
      </c>
      <c r="AM479" t="str">
        <f t="shared" si="130"/>
        <v>ZONEBASSE</v>
      </c>
      <c r="AN479" t="str">
        <f t="shared" si="131"/>
        <v>HC</v>
      </c>
      <c r="AO479" s="20">
        <f t="shared" si="132"/>
        <v>121.6</v>
      </c>
      <c r="AP479" s="20">
        <f t="shared" si="133"/>
        <v>3441.61</v>
      </c>
      <c r="AQ479" s="20" t="str">
        <f t="shared" si="133"/>
        <v>.</v>
      </c>
      <c r="AR479" s="20" t="str">
        <f t="shared" si="133"/>
        <v>.</v>
      </c>
      <c r="AS479" s="20">
        <f t="shared" si="134"/>
        <v>-285.12999999999965</v>
      </c>
      <c r="AT479" s="20">
        <f t="shared" si="119"/>
        <v>1381.8400000000001</v>
      </c>
      <c r="AU479" s="20">
        <f t="shared" si="135"/>
        <v>3441.61</v>
      </c>
    </row>
    <row r="480" spans="1:47" ht="33.75">
      <c r="A480" s="54">
        <v>481</v>
      </c>
      <c r="B480" s="54" t="s">
        <v>902</v>
      </c>
      <c r="C480" s="58" t="s">
        <v>903</v>
      </c>
      <c r="D480" s="79">
        <v>8</v>
      </c>
      <c r="E480" s="79">
        <v>28</v>
      </c>
      <c r="F480" s="80">
        <v>1185.1300000000001</v>
      </c>
      <c r="G480" s="80">
        <v>148.13999999999999</v>
      </c>
      <c r="H480" s="80">
        <v>1185.1300000000001</v>
      </c>
      <c r="I480" s="80">
        <v>2028.99</v>
      </c>
      <c r="J480" s="80">
        <v>2687.16</v>
      </c>
      <c r="K480" s="80">
        <v>83.46</v>
      </c>
      <c r="L480" s="73">
        <f t="shared" si="120"/>
        <v>90.88</v>
      </c>
      <c r="M480" s="73">
        <f t="shared" si="121"/>
        <v>121.6</v>
      </c>
      <c r="N480" s="72" t="str">
        <f t="shared" si="122"/>
        <v>0518</v>
      </c>
      <c r="O480" s="74">
        <f t="shared" si="123"/>
        <v>20</v>
      </c>
      <c r="P480" s="72">
        <f t="shared" si="124"/>
        <v>1</v>
      </c>
      <c r="Q480" s="74">
        <f t="shared" si="125"/>
        <v>8</v>
      </c>
      <c r="R480" s="72">
        <f t="shared" si="126"/>
        <v>15</v>
      </c>
      <c r="S480" s="72">
        <f t="shared" si="127"/>
        <v>22</v>
      </c>
      <c r="AF480" s="18">
        <v>9824.0529996218993</v>
      </c>
      <c r="AG480" s="18">
        <v>47.898245614035098</v>
      </c>
      <c r="AI480" s="23">
        <f>'simulateur graphe PJ OQN'!$B$4</f>
        <v>1</v>
      </c>
      <c r="AJ480" s="24">
        <f t="shared" si="128"/>
        <v>121.6</v>
      </c>
      <c r="AK480" s="24">
        <f t="shared" si="129"/>
        <v>121.6</v>
      </c>
      <c r="AM480" t="str">
        <f t="shared" si="130"/>
        <v>ZONEBASSE</v>
      </c>
      <c r="AN480" t="str">
        <f t="shared" si="131"/>
        <v>HC</v>
      </c>
      <c r="AO480" s="20">
        <f t="shared" si="132"/>
        <v>121.6</v>
      </c>
      <c r="AP480" s="20">
        <f t="shared" si="133"/>
        <v>1185.1300000000001</v>
      </c>
      <c r="AQ480" s="20">
        <f t="shared" si="133"/>
        <v>2028.99</v>
      </c>
      <c r="AR480" s="20">
        <f t="shared" si="133"/>
        <v>2687.16</v>
      </c>
      <c r="AS480" s="20">
        <f t="shared" si="134"/>
        <v>433.74000000000024</v>
      </c>
      <c r="AT480" s="20">
        <f t="shared" si="119"/>
        <v>-226.64000000000033</v>
      </c>
      <c r="AU480" s="20">
        <f t="shared" si="135"/>
        <v>1185.1300000000001</v>
      </c>
    </row>
    <row r="481" spans="1:47" ht="33.75">
      <c r="A481" s="54">
        <v>482</v>
      </c>
      <c r="B481" s="54" t="s">
        <v>904</v>
      </c>
      <c r="C481" s="58" t="s">
        <v>905</v>
      </c>
      <c r="D481" s="79">
        <v>43</v>
      </c>
      <c r="E481" s="79">
        <v>49</v>
      </c>
      <c r="F481" s="80">
        <v>4541.9799999999996</v>
      </c>
      <c r="G481" s="80">
        <v>88.32</v>
      </c>
      <c r="H481" s="80">
        <v>4541.9799999999996</v>
      </c>
      <c r="I481" s="80" t="s">
        <v>28</v>
      </c>
      <c r="J481" s="80" t="s">
        <v>28</v>
      </c>
      <c r="K481" s="80">
        <v>99.1</v>
      </c>
      <c r="L481" s="73">
        <f t="shared" si="120"/>
        <v>90.88</v>
      </c>
      <c r="M481" s="73">
        <f t="shared" si="121"/>
        <v>121.6</v>
      </c>
      <c r="N481" s="72" t="str">
        <f t="shared" si="122"/>
        <v>0518</v>
      </c>
      <c r="O481" s="74">
        <f t="shared" si="123"/>
        <v>6</v>
      </c>
      <c r="P481" s="72">
        <f t="shared" si="124"/>
        <v>0</v>
      </c>
      <c r="Q481" s="74">
        <f t="shared" si="125"/>
        <v>43</v>
      </c>
      <c r="R481" s="72" t="str">
        <f t="shared" si="126"/>
        <v/>
      </c>
      <c r="S481" s="72" t="str">
        <f t="shared" si="127"/>
        <v/>
      </c>
      <c r="AF481" s="18">
        <v>3202.1576837665498</v>
      </c>
      <c r="AG481" s="18">
        <v>22.2268041237113</v>
      </c>
      <c r="AI481" s="23">
        <f>'simulateur graphe PJ OQN'!$B$4</f>
        <v>1</v>
      </c>
      <c r="AJ481" s="24">
        <f t="shared" si="128"/>
        <v>121.6</v>
      </c>
      <c r="AK481" s="24">
        <f t="shared" si="129"/>
        <v>121.6</v>
      </c>
      <c r="AM481" t="str">
        <f t="shared" si="130"/>
        <v>ZONEBASSE</v>
      </c>
      <c r="AN481" t="str">
        <f t="shared" si="131"/>
        <v>HC</v>
      </c>
      <c r="AO481" s="20">
        <f t="shared" si="132"/>
        <v>121.6</v>
      </c>
      <c r="AP481" s="20">
        <f t="shared" si="133"/>
        <v>4541.9799999999996</v>
      </c>
      <c r="AQ481" s="20" t="str">
        <f t="shared" si="133"/>
        <v>.</v>
      </c>
      <c r="AR481" s="20" t="str">
        <f t="shared" si="133"/>
        <v>.</v>
      </c>
      <c r="AS481" s="20">
        <f t="shared" si="134"/>
        <v>-214.81999999999971</v>
      </c>
      <c r="AT481" s="20">
        <f t="shared" si="119"/>
        <v>516.76000000000022</v>
      </c>
      <c r="AU481" s="20">
        <f t="shared" si="135"/>
        <v>4541.9799999999996</v>
      </c>
    </row>
    <row r="482" spans="1:47" ht="33.75">
      <c r="A482" s="54">
        <v>483</v>
      </c>
      <c r="B482" s="54" t="s">
        <v>906</v>
      </c>
      <c r="C482" s="58" t="s">
        <v>907</v>
      </c>
      <c r="D482" s="79">
        <v>8</v>
      </c>
      <c r="E482" s="79">
        <v>28</v>
      </c>
      <c r="F482" s="80">
        <v>1226.6300000000001</v>
      </c>
      <c r="G482" s="80">
        <v>153.33000000000001</v>
      </c>
      <c r="H482" s="80">
        <v>1226.6300000000001</v>
      </c>
      <c r="I482" s="80">
        <v>2225.5700000000002</v>
      </c>
      <c r="J482" s="80">
        <v>3084.11</v>
      </c>
      <c r="K482" s="80">
        <v>92.01</v>
      </c>
      <c r="L482" s="73">
        <f t="shared" si="120"/>
        <v>90.88</v>
      </c>
      <c r="M482" s="73">
        <f t="shared" si="121"/>
        <v>121.6</v>
      </c>
      <c r="N482" s="72" t="str">
        <f t="shared" si="122"/>
        <v>0518</v>
      </c>
      <c r="O482" s="74">
        <f t="shared" si="123"/>
        <v>20</v>
      </c>
      <c r="P482" s="72">
        <f t="shared" si="124"/>
        <v>1</v>
      </c>
      <c r="Q482" s="74">
        <f t="shared" si="125"/>
        <v>8</v>
      </c>
      <c r="R482" s="72">
        <f t="shared" si="126"/>
        <v>15</v>
      </c>
      <c r="S482" s="72">
        <f t="shared" si="127"/>
        <v>22</v>
      </c>
      <c r="AF482" s="18">
        <v>4836.7609726344899</v>
      </c>
      <c r="AG482" s="18">
        <v>32.513513513513502</v>
      </c>
      <c r="AI482" s="23">
        <f>'simulateur graphe PJ OQN'!$B$4</f>
        <v>1</v>
      </c>
      <c r="AJ482" s="24">
        <f t="shared" si="128"/>
        <v>121.6</v>
      </c>
      <c r="AK482" s="24">
        <f t="shared" si="129"/>
        <v>121.6</v>
      </c>
      <c r="AM482" t="str">
        <f t="shared" si="130"/>
        <v>ZONEBASSE</v>
      </c>
      <c r="AN482" t="str">
        <f t="shared" si="131"/>
        <v>HC</v>
      </c>
      <c r="AO482" s="20">
        <f t="shared" si="132"/>
        <v>121.6</v>
      </c>
      <c r="AP482" s="20">
        <f t="shared" si="133"/>
        <v>1226.6300000000001</v>
      </c>
      <c r="AQ482" s="20">
        <f t="shared" si="133"/>
        <v>2225.5700000000002</v>
      </c>
      <c r="AR482" s="20">
        <f t="shared" si="133"/>
        <v>3084.11</v>
      </c>
      <c r="AS482" s="20">
        <f t="shared" si="134"/>
        <v>599.84000000000015</v>
      </c>
      <c r="AT482" s="20">
        <f t="shared" si="119"/>
        <v>700.40999999999985</v>
      </c>
      <c r="AU482" s="20">
        <f t="shared" si="135"/>
        <v>1226.6300000000001</v>
      </c>
    </row>
    <row r="483" spans="1:47" ht="33.75">
      <c r="A483" s="54">
        <v>484</v>
      </c>
      <c r="B483" s="54" t="s">
        <v>908</v>
      </c>
      <c r="C483" s="58" t="s">
        <v>909</v>
      </c>
      <c r="D483" s="79">
        <v>50</v>
      </c>
      <c r="E483" s="79">
        <v>56</v>
      </c>
      <c r="F483" s="80">
        <v>5226.1499999999996</v>
      </c>
      <c r="G483" s="80">
        <v>76.5</v>
      </c>
      <c r="H483" s="80">
        <v>5226.1499999999996</v>
      </c>
      <c r="I483" s="80" t="s">
        <v>28</v>
      </c>
      <c r="J483" s="80" t="s">
        <v>28</v>
      </c>
      <c r="K483" s="80">
        <v>100.5</v>
      </c>
      <c r="L483" s="73">
        <f t="shared" si="120"/>
        <v>90.88</v>
      </c>
      <c r="M483" s="73">
        <f t="shared" si="121"/>
        <v>121.6</v>
      </c>
      <c r="N483" s="72" t="str">
        <f t="shared" si="122"/>
        <v>0518</v>
      </c>
      <c r="O483" s="74">
        <f t="shared" si="123"/>
        <v>6</v>
      </c>
      <c r="P483" s="72">
        <f t="shared" si="124"/>
        <v>0</v>
      </c>
      <c r="Q483" s="74">
        <f t="shared" si="125"/>
        <v>50</v>
      </c>
      <c r="R483" s="72" t="str">
        <f t="shared" si="126"/>
        <v/>
      </c>
      <c r="S483" s="72" t="str">
        <f t="shared" si="127"/>
        <v/>
      </c>
      <c r="AF483" s="18">
        <v>4394.0984270122799</v>
      </c>
      <c r="AG483" s="18">
        <v>27.504950495049499</v>
      </c>
      <c r="AI483" s="23">
        <f>'simulateur graphe PJ OQN'!$B$4</f>
        <v>1</v>
      </c>
      <c r="AJ483" s="24">
        <f t="shared" si="128"/>
        <v>121.6</v>
      </c>
      <c r="AK483" s="24">
        <f t="shared" si="129"/>
        <v>121.6</v>
      </c>
      <c r="AM483" t="str">
        <f t="shared" si="130"/>
        <v>ZONEBASSE</v>
      </c>
      <c r="AN483" t="str">
        <f t="shared" si="131"/>
        <v>HC</v>
      </c>
      <c r="AO483" s="20">
        <f t="shared" si="132"/>
        <v>121.6</v>
      </c>
      <c r="AP483" s="20">
        <f t="shared" si="133"/>
        <v>5226.1499999999996</v>
      </c>
      <c r="AQ483" s="20" t="str">
        <f t="shared" si="133"/>
        <v>.</v>
      </c>
      <c r="AR483" s="20" t="str">
        <f t="shared" si="133"/>
        <v>.</v>
      </c>
      <c r="AS483" s="20">
        <f t="shared" si="134"/>
        <v>-301.35000000000036</v>
      </c>
      <c r="AT483" s="20">
        <f t="shared" si="119"/>
        <v>554.82999999999993</v>
      </c>
      <c r="AU483" s="20">
        <f t="shared" si="135"/>
        <v>5226.1499999999996</v>
      </c>
    </row>
    <row r="484" spans="1:47">
      <c r="A484" s="54">
        <v>485</v>
      </c>
      <c r="B484" s="54" t="s">
        <v>910</v>
      </c>
      <c r="C484" s="55" t="s">
        <v>911</v>
      </c>
      <c r="D484" s="79">
        <v>1</v>
      </c>
      <c r="E484" s="79">
        <v>1</v>
      </c>
      <c r="F484" s="80" t="s">
        <v>28</v>
      </c>
      <c r="G484" s="80" t="s">
        <v>28</v>
      </c>
      <c r="H484" s="80">
        <v>77.44</v>
      </c>
      <c r="I484" s="80" t="s">
        <v>28</v>
      </c>
      <c r="J484" s="80" t="s">
        <v>28</v>
      </c>
      <c r="K484" s="80" t="s">
        <v>28</v>
      </c>
      <c r="L484" s="73" t="str">
        <f t="shared" si="120"/>
        <v/>
      </c>
      <c r="M484" s="73" t="str">
        <f t="shared" si="121"/>
        <v/>
      </c>
      <c r="N484" s="72" t="str">
        <f t="shared" si="122"/>
        <v>0521</v>
      </c>
      <c r="O484" s="74">
        <f t="shared" si="123"/>
        <v>0</v>
      </c>
      <c r="P484" s="72">
        <f t="shared" si="124"/>
        <v>0</v>
      </c>
      <c r="Q484" s="74">
        <f t="shared" si="125"/>
        <v>1</v>
      </c>
      <c r="R484" s="72" t="str">
        <f t="shared" si="126"/>
        <v/>
      </c>
      <c r="S484" s="72" t="str">
        <f t="shared" si="127"/>
        <v/>
      </c>
      <c r="AF484" s="18">
        <v>8178.9759274095804</v>
      </c>
      <c r="AG484" s="18">
        <v>49.95</v>
      </c>
      <c r="AI484" s="23">
        <f>'simulateur graphe PJ OQN'!$B$4</f>
        <v>1</v>
      </c>
      <c r="AJ484" s="24">
        <f t="shared" si="128"/>
        <v>77.44</v>
      </c>
      <c r="AK484" s="24">
        <f t="shared" si="129"/>
        <v>77.44</v>
      </c>
      <c r="AM484" t="str">
        <f t="shared" si="130"/>
        <v>ZONEHAUTE</v>
      </c>
      <c r="AN484" t="str">
        <f t="shared" si="131"/>
        <v>HDJ</v>
      </c>
      <c r="AO484" s="20" t="e">
        <f t="shared" si="132"/>
        <v>#VALUE!</v>
      </c>
      <c r="AP484" s="20">
        <f t="shared" si="133"/>
        <v>77.44</v>
      </c>
      <c r="AQ484" s="20" t="str">
        <f t="shared" si="133"/>
        <v>.</v>
      </c>
      <c r="AR484" s="20" t="str">
        <f t="shared" si="133"/>
        <v>.</v>
      </c>
      <c r="AS484" s="20" t="e">
        <f t="shared" si="134"/>
        <v>#VALUE!</v>
      </c>
      <c r="AT484" s="20" t="e">
        <f t="shared" si="119"/>
        <v>#VALUE!</v>
      </c>
      <c r="AU484" s="20">
        <f t="shared" si="135"/>
        <v>77.44</v>
      </c>
    </row>
    <row r="485" spans="1:47" ht="33.75">
      <c r="A485" s="54">
        <v>486</v>
      </c>
      <c r="B485" s="54" t="s">
        <v>912</v>
      </c>
      <c r="C485" s="58" t="s">
        <v>913</v>
      </c>
      <c r="D485" s="79">
        <v>15</v>
      </c>
      <c r="E485" s="79">
        <v>35</v>
      </c>
      <c r="F485" s="80">
        <v>1759.08</v>
      </c>
      <c r="G485" s="80">
        <v>117.27</v>
      </c>
      <c r="H485" s="80">
        <v>1759.08</v>
      </c>
      <c r="I485" s="80">
        <v>2337.1</v>
      </c>
      <c r="J485" s="80">
        <v>2919.74</v>
      </c>
      <c r="K485" s="80">
        <v>82</v>
      </c>
      <c r="L485" s="73">
        <f t="shared" si="120"/>
        <v>99.58</v>
      </c>
      <c r="M485" s="73">
        <f t="shared" si="121"/>
        <v>108.77</v>
      </c>
      <c r="N485" s="72" t="str">
        <f t="shared" si="122"/>
        <v>0521</v>
      </c>
      <c r="O485" s="74">
        <f t="shared" si="123"/>
        <v>20</v>
      </c>
      <c r="P485" s="72">
        <f t="shared" si="124"/>
        <v>1</v>
      </c>
      <c r="Q485" s="74">
        <f t="shared" si="125"/>
        <v>15</v>
      </c>
      <c r="R485" s="72">
        <f t="shared" si="126"/>
        <v>22</v>
      </c>
      <c r="S485" s="72">
        <f t="shared" si="127"/>
        <v>29</v>
      </c>
      <c r="AF485" s="18">
        <v>6867.7853737016303</v>
      </c>
      <c r="AG485" s="18">
        <v>39.824120603015103</v>
      </c>
      <c r="AI485" s="23">
        <f>'simulateur graphe PJ OQN'!$B$4</f>
        <v>1</v>
      </c>
      <c r="AJ485" s="24">
        <f t="shared" si="128"/>
        <v>108.77</v>
      </c>
      <c r="AK485" s="24">
        <f t="shared" si="129"/>
        <v>108.77</v>
      </c>
      <c r="AM485" t="str">
        <f t="shared" si="130"/>
        <v>ZONEBASSE</v>
      </c>
      <c r="AN485" t="str">
        <f t="shared" si="131"/>
        <v>HC</v>
      </c>
      <c r="AO485" s="20">
        <f t="shared" si="132"/>
        <v>108.77</v>
      </c>
      <c r="AP485" s="20">
        <f t="shared" si="133"/>
        <v>1759.08</v>
      </c>
      <c r="AQ485" s="20">
        <f t="shared" si="133"/>
        <v>2337.1</v>
      </c>
      <c r="AR485" s="20">
        <f t="shared" si="133"/>
        <v>2919.74</v>
      </c>
      <c r="AS485" s="20">
        <f t="shared" si="134"/>
        <v>131.73999999999978</v>
      </c>
      <c r="AT485" s="20">
        <f t="shared" si="119"/>
        <v>-1432.8799999999992</v>
      </c>
      <c r="AU485" s="20">
        <f t="shared" si="135"/>
        <v>1759.08</v>
      </c>
    </row>
    <row r="486" spans="1:47" ht="33.75">
      <c r="A486" s="54">
        <v>487</v>
      </c>
      <c r="B486" s="54" t="s">
        <v>914</v>
      </c>
      <c r="C486" s="58" t="s">
        <v>915</v>
      </c>
      <c r="D486" s="79">
        <v>15</v>
      </c>
      <c r="E486" s="79">
        <v>35</v>
      </c>
      <c r="F486" s="80">
        <v>2395.39</v>
      </c>
      <c r="G486" s="80">
        <v>159.69</v>
      </c>
      <c r="H486" s="80">
        <v>2395.39</v>
      </c>
      <c r="I486" s="80">
        <v>3241.21</v>
      </c>
      <c r="J486" s="80">
        <v>3944.37</v>
      </c>
      <c r="K486" s="80">
        <v>103.56</v>
      </c>
      <c r="L486" s="73">
        <f t="shared" si="120"/>
        <v>99.58</v>
      </c>
      <c r="M486" s="73">
        <f t="shared" si="121"/>
        <v>108.77</v>
      </c>
      <c r="N486" s="72" t="str">
        <f t="shared" si="122"/>
        <v>0521</v>
      </c>
      <c r="O486" s="74">
        <f t="shared" si="123"/>
        <v>20</v>
      </c>
      <c r="P486" s="72">
        <f t="shared" si="124"/>
        <v>1</v>
      </c>
      <c r="Q486" s="74">
        <f t="shared" si="125"/>
        <v>15</v>
      </c>
      <c r="R486" s="72">
        <f t="shared" si="126"/>
        <v>22</v>
      </c>
      <c r="S486" s="72">
        <f t="shared" si="127"/>
        <v>29</v>
      </c>
      <c r="AF486" s="18">
        <v>9771.2319964470498</v>
      </c>
      <c r="AG486" s="18">
        <v>53.233333333333299</v>
      </c>
      <c r="AI486" s="23">
        <f>'simulateur graphe PJ OQN'!$B$4</f>
        <v>1</v>
      </c>
      <c r="AJ486" s="24">
        <f t="shared" si="128"/>
        <v>108.77</v>
      </c>
      <c r="AK486" s="24">
        <f t="shared" si="129"/>
        <v>108.77</v>
      </c>
      <c r="AM486" t="str">
        <f t="shared" si="130"/>
        <v>ZONEBASSE</v>
      </c>
      <c r="AN486" t="str">
        <f t="shared" si="131"/>
        <v>HC</v>
      </c>
      <c r="AO486" s="20">
        <f t="shared" si="132"/>
        <v>108.77</v>
      </c>
      <c r="AP486" s="20">
        <f t="shared" si="133"/>
        <v>2395.39</v>
      </c>
      <c r="AQ486" s="20">
        <f t="shared" si="133"/>
        <v>3241.21</v>
      </c>
      <c r="AR486" s="20">
        <f t="shared" si="133"/>
        <v>3944.37</v>
      </c>
      <c r="AS486" s="20">
        <f t="shared" si="134"/>
        <v>423.32999999999993</v>
      </c>
      <c r="AT486" s="20">
        <f t="shared" si="119"/>
        <v>777.55000000000109</v>
      </c>
      <c r="AU486" s="20">
        <f t="shared" si="135"/>
        <v>2395.39</v>
      </c>
    </row>
    <row r="487" spans="1:47" ht="33.75">
      <c r="A487" s="54">
        <v>488</v>
      </c>
      <c r="B487" s="54" t="s">
        <v>916</v>
      </c>
      <c r="C487" s="58" t="s">
        <v>917</v>
      </c>
      <c r="D487" s="79">
        <v>15</v>
      </c>
      <c r="E487" s="79">
        <v>35</v>
      </c>
      <c r="F487" s="80">
        <v>1800.14</v>
      </c>
      <c r="G487" s="80">
        <v>120.01</v>
      </c>
      <c r="H487" s="80">
        <v>1800.14</v>
      </c>
      <c r="I487" s="80">
        <v>2403.7199999999998</v>
      </c>
      <c r="J487" s="80">
        <v>3093.39</v>
      </c>
      <c r="K487" s="80">
        <v>83.21</v>
      </c>
      <c r="L487" s="73">
        <f t="shared" si="120"/>
        <v>99.58</v>
      </c>
      <c r="M487" s="73">
        <f t="shared" si="121"/>
        <v>108.77</v>
      </c>
      <c r="N487" s="72" t="str">
        <f t="shared" si="122"/>
        <v>0521</v>
      </c>
      <c r="O487" s="74">
        <f t="shared" si="123"/>
        <v>20</v>
      </c>
      <c r="P487" s="72">
        <f t="shared" si="124"/>
        <v>1</v>
      </c>
      <c r="Q487" s="74">
        <f t="shared" si="125"/>
        <v>15</v>
      </c>
      <c r="R487" s="72">
        <f t="shared" si="126"/>
        <v>22</v>
      </c>
      <c r="S487" s="72">
        <f t="shared" si="127"/>
        <v>29</v>
      </c>
      <c r="AF487" s="18">
        <v>283.860387924973</v>
      </c>
      <c r="AG487" s="18" t="s">
        <v>28</v>
      </c>
      <c r="AI487" s="23">
        <f>'simulateur graphe PJ OQN'!$B$4</f>
        <v>1</v>
      </c>
      <c r="AJ487" s="24">
        <f t="shared" si="128"/>
        <v>108.77</v>
      </c>
      <c r="AK487" s="24">
        <f t="shared" si="129"/>
        <v>108.77</v>
      </c>
      <c r="AM487" t="str">
        <f t="shared" si="130"/>
        <v>ZONEBASSE</v>
      </c>
      <c r="AN487" t="str">
        <f t="shared" si="131"/>
        <v>HC</v>
      </c>
      <c r="AO487" s="20">
        <f t="shared" si="132"/>
        <v>108.77</v>
      </c>
      <c r="AP487" s="20">
        <f t="shared" si="133"/>
        <v>1800.14</v>
      </c>
      <c r="AQ487" s="20">
        <f t="shared" si="133"/>
        <v>2403.7199999999998</v>
      </c>
      <c r="AR487" s="20">
        <f t="shared" si="133"/>
        <v>3093.39</v>
      </c>
      <c r="AS487" s="20">
        <f t="shared" si="134"/>
        <v>264.25</v>
      </c>
      <c r="AT487" s="20">
        <f t="shared" si="119"/>
        <v>-1192.6800000000003</v>
      </c>
      <c r="AU487" s="20">
        <f t="shared" si="135"/>
        <v>1800.14</v>
      </c>
    </row>
    <row r="488" spans="1:47" ht="33.75">
      <c r="A488" s="54">
        <v>489</v>
      </c>
      <c r="B488" s="54" t="s">
        <v>918</v>
      </c>
      <c r="C488" s="58" t="s">
        <v>919</v>
      </c>
      <c r="D488" s="79">
        <v>43</v>
      </c>
      <c r="E488" s="79">
        <v>49</v>
      </c>
      <c r="F488" s="80">
        <v>5145.3</v>
      </c>
      <c r="G488" s="80">
        <v>119.47</v>
      </c>
      <c r="H488" s="80">
        <v>5145.3</v>
      </c>
      <c r="I488" s="80" t="s">
        <v>28</v>
      </c>
      <c r="J488" s="80" t="s">
        <v>28</v>
      </c>
      <c r="K488" s="80">
        <v>110.3</v>
      </c>
      <c r="L488" s="73">
        <f t="shared" si="120"/>
        <v>99.58</v>
      </c>
      <c r="M488" s="73">
        <f t="shared" si="121"/>
        <v>108.77</v>
      </c>
      <c r="N488" s="72" t="str">
        <f t="shared" si="122"/>
        <v>0521</v>
      </c>
      <c r="O488" s="74">
        <f t="shared" si="123"/>
        <v>6</v>
      </c>
      <c r="P488" s="72">
        <f t="shared" si="124"/>
        <v>0</v>
      </c>
      <c r="Q488" s="74">
        <f t="shared" si="125"/>
        <v>43</v>
      </c>
      <c r="R488" s="72" t="str">
        <f t="shared" si="126"/>
        <v/>
      </c>
      <c r="S488" s="72" t="str">
        <f t="shared" si="127"/>
        <v/>
      </c>
      <c r="AF488" s="18">
        <v>4404.3014624939296</v>
      </c>
      <c r="AG488" s="18">
        <v>28.016260162601601</v>
      </c>
      <c r="AI488" s="23">
        <f>'simulateur graphe PJ OQN'!$B$4</f>
        <v>1</v>
      </c>
      <c r="AJ488" s="24">
        <f t="shared" si="128"/>
        <v>108.77</v>
      </c>
      <c r="AK488" s="24">
        <f t="shared" si="129"/>
        <v>108.77</v>
      </c>
      <c r="AM488" t="str">
        <f t="shared" si="130"/>
        <v>ZONEBASSE</v>
      </c>
      <c r="AN488" t="str">
        <f t="shared" si="131"/>
        <v>HC</v>
      </c>
      <c r="AO488" s="20">
        <f t="shared" si="132"/>
        <v>108.77</v>
      </c>
      <c r="AP488" s="20">
        <f t="shared" si="133"/>
        <v>5145.3</v>
      </c>
      <c r="AQ488" s="20" t="str">
        <f t="shared" si="133"/>
        <v>.</v>
      </c>
      <c r="AR488" s="20" t="str">
        <f t="shared" si="133"/>
        <v>.</v>
      </c>
      <c r="AS488" s="20">
        <f t="shared" si="134"/>
        <v>-149.09999999999945</v>
      </c>
      <c r="AT488" s="20">
        <f t="shared" si="119"/>
        <v>804.98000000000138</v>
      </c>
      <c r="AU488" s="20">
        <f t="shared" si="135"/>
        <v>5145.3</v>
      </c>
    </row>
    <row r="489" spans="1:47" ht="33.75">
      <c r="A489" s="54">
        <v>490</v>
      </c>
      <c r="B489" s="54" t="s">
        <v>920</v>
      </c>
      <c r="C489" s="58" t="s">
        <v>921</v>
      </c>
      <c r="D489" s="79">
        <v>43</v>
      </c>
      <c r="E489" s="79">
        <v>49</v>
      </c>
      <c r="F489" s="80">
        <v>4572.12</v>
      </c>
      <c r="G489" s="80">
        <v>106.33</v>
      </c>
      <c r="H489" s="80">
        <v>4572.12</v>
      </c>
      <c r="I489" s="80" t="s">
        <v>28</v>
      </c>
      <c r="J489" s="80" t="s">
        <v>28</v>
      </c>
      <c r="K489" s="80">
        <v>98.96</v>
      </c>
      <c r="L489" s="73">
        <f t="shared" si="120"/>
        <v>99.58</v>
      </c>
      <c r="M489" s="73">
        <f t="shared" si="121"/>
        <v>108.77</v>
      </c>
      <c r="N489" s="72" t="str">
        <f t="shared" si="122"/>
        <v>0521</v>
      </c>
      <c r="O489" s="74">
        <f t="shared" si="123"/>
        <v>6</v>
      </c>
      <c r="P489" s="72">
        <f t="shared" si="124"/>
        <v>0</v>
      </c>
      <c r="Q489" s="74">
        <f t="shared" si="125"/>
        <v>43</v>
      </c>
      <c r="R489" s="72" t="str">
        <f t="shared" si="126"/>
        <v/>
      </c>
      <c r="S489" s="72" t="str">
        <f t="shared" si="127"/>
        <v/>
      </c>
      <c r="AF489" s="18">
        <v>5939.6376330683097</v>
      </c>
      <c r="AG489" s="18">
        <v>35.5490196078431</v>
      </c>
      <c r="AI489" s="23">
        <f>'simulateur graphe PJ OQN'!$B$4</f>
        <v>1</v>
      </c>
      <c r="AJ489" s="24">
        <f t="shared" si="128"/>
        <v>108.77</v>
      </c>
      <c r="AK489" s="24">
        <f t="shared" si="129"/>
        <v>108.77</v>
      </c>
      <c r="AM489" t="str">
        <f t="shared" si="130"/>
        <v>ZONEBASSE</v>
      </c>
      <c r="AN489" t="str">
        <f t="shared" si="131"/>
        <v>HC</v>
      </c>
      <c r="AO489" s="20">
        <f t="shared" si="132"/>
        <v>108.77</v>
      </c>
      <c r="AP489" s="20">
        <f t="shared" si="133"/>
        <v>4572.12</v>
      </c>
      <c r="AQ489" s="20" t="str">
        <f t="shared" si="133"/>
        <v>.</v>
      </c>
      <c r="AR489" s="20" t="str">
        <f t="shared" si="133"/>
        <v>.</v>
      </c>
      <c r="AS489" s="20">
        <f t="shared" si="134"/>
        <v>-177.96000000000004</v>
      </c>
      <c r="AT489" s="20">
        <f t="shared" si="119"/>
        <v>-233.13999999999942</v>
      </c>
      <c r="AU489" s="20">
        <f t="shared" si="135"/>
        <v>4572.12</v>
      </c>
    </row>
    <row r="490" spans="1:47" ht="33.75">
      <c r="A490" s="54">
        <v>491</v>
      </c>
      <c r="B490" s="54" t="s">
        <v>922</v>
      </c>
      <c r="C490" s="58" t="s">
        <v>923</v>
      </c>
      <c r="D490" s="79">
        <v>64</v>
      </c>
      <c r="E490" s="79">
        <v>70</v>
      </c>
      <c r="F490" s="80">
        <v>7267.13</v>
      </c>
      <c r="G490" s="80">
        <v>113.55</v>
      </c>
      <c r="H490" s="80">
        <v>7267.13</v>
      </c>
      <c r="I490" s="80" t="s">
        <v>28</v>
      </c>
      <c r="J490" s="80" t="s">
        <v>28</v>
      </c>
      <c r="K490" s="80">
        <v>107.75</v>
      </c>
      <c r="L490" s="73">
        <f t="shared" si="120"/>
        <v>99.58</v>
      </c>
      <c r="M490" s="73">
        <f t="shared" si="121"/>
        <v>108.77</v>
      </c>
      <c r="N490" s="72" t="str">
        <f t="shared" si="122"/>
        <v>0521</v>
      </c>
      <c r="O490" s="74">
        <f t="shared" si="123"/>
        <v>6</v>
      </c>
      <c r="P490" s="72">
        <f t="shared" si="124"/>
        <v>0</v>
      </c>
      <c r="Q490" s="74">
        <f t="shared" si="125"/>
        <v>64</v>
      </c>
      <c r="R490" s="72" t="str">
        <f t="shared" si="126"/>
        <v/>
      </c>
      <c r="S490" s="72" t="str">
        <f t="shared" si="127"/>
        <v/>
      </c>
      <c r="AF490" s="18">
        <v>5394.1242112902301</v>
      </c>
      <c r="AG490" s="18">
        <v>34.627507163323799</v>
      </c>
      <c r="AI490" s="23">
        <f>'simulateur graphe PJ OQN'!$B$4</f>
        <v>1</v>
      </c>
      <c r="AJ490" s="24">
        <f t="shared" si="128"/>
        <v>108.77</v>
      </c>
      <c r="AK490" s="24">
        <f t="shared" si="129"/>
        <v>108.77</v>
      </c>
      <c r="AM490" t="str">
        <f t="shared" si="130"/>
        <v>ZONEBASSE</v>
      </c>
      <c r="AN490" t="str">
        <f t="shared" si="131"/>
        <v>HC</v>
      </c>
      <c r="AO490" s="20">
        <f t="shared" si="132"/>
        <v>108.77</v>
      </c>
      <c r="AP490" s="20">
        <f t="shared" si="133"/>
        <v>7267.13</v>
      </c>
      <c r="AQ490" s="20" t="str">
        <f t="shared" si="133"/>
        <v>.</v>
      </c>
      <c r="AR490" s="20" t="str">
        <f t="shared" si="133"/>
        <v>.</v>
      </c>
      <c r="AS490" s="20">
        <f t="shared" si="134"/>
        <v>-167.61999999999989</v>
      </c>
      <c r="AT490" s="20">
        <f t="shared" si="119"/>
        <v>559.51000000000204</v>
      </c>
      <c r="AU490" s="20">
        <f t="shared" si="135"/>
        <v>7267.13</v>
      </c>
    </row>
    <row r="491" spans="1:47" ht="33.75">
      <c r="A491" s="54">
        <v>492</v>
      </c>
      <c r="B491" s="54" t="s">
        <v>924</v>
      </c>
      <c r="C491" s="58" t="s">
        <v>925</v>
      </c>
      <c r="D491" s="79">
        <v>8</v>
      </c>
      <c r="E491" s="79">
        <v>28</v>
      </c>
      <c r="F491" s="80">
        <v>978.42</v>
      </c>
      <c r="G491" s="80">
        <v>122.3</v>
      </c>
      <c r="H491" s="80">
        <v>978.42</v>
      </c>
      <c r="I491" s="80">
        <v>1658.02</v>
      </c>
      <c r="J491" s="80">
        <v>2343.56</v>
      </c>
      <c r="K491" s="80">
        <v>79.540000000000006</v>
      </c>
      <c r="L491" s="73">
        <f t="shared" si="120"/>
        <v>93.76</v>
      </c>
      <c r="M491" s="73">
        <f t="shared" si="121"/>
        <v>108.77</v>
      </c>
      <c r="N491" s="72" t="str">
        <f t="shared" si="122"/>
        <v>0521</v>
      </c>
      <c r="O491" s="74">
        <f t="shared" si="123"/>
        <v>20</v>
      </c>
      <c r="P491" s="72">
        <f t="shared" si="124"/>
        <v>1</v>
      </c>
      <c r="Q491" s="74">
        <f t="shared" si="125"/>
        <v>8</v>
      </c>
      <c r="R491" s="72">
        <f t="shared" si="126"/>
        <v>15</v>
      </c>
      <c r="S491" s="72">
        <f t="shared" si="127"/>
        <v>22</v>
      </c>
      <c r="AF491" s="18">
        <v>7744.1401191274799</v>
      </c>
      <c r="AG491" s="18">
        <v>46.910447761194</v>
      </c>
      <c r="AI491" s="23">
        <f>'simulateur graphe PJ OQN'!$B$4</f>
        <v>1</v>
      </c>
      <c r="AJ491" s="24">
        <f t="shared" si="128"/>
        <v>108.77</v>
      </c>
      <c r="AK491" s="24">
        <f t="shared" si="129"/>
        <v>108.77</v>
      </c>
      <c r="AM491" t="str">
        <f t="shared" si="130"/>
        <v>ZONEBASSE</v>
      </c>
      <c r="AN491" t="str">
        <f t="shared" si="131"/>
        <v>HC</v>
      </c>
      <c r="AO491" s="20">
        <f t="shared" si="132"/>
        <v>108.77</v>
      </c>
      <c r="AP491" s="20">
        <f t="shared" si="133"/>
        <v>978.42</v>
      </c>
      <c r="AQ491" s="20">
        <f t="shared" si="133"/>
        <v>1658.02</v>
      </c>
      <c r="AR491" s="20">
        <f t="shared" si="133"/>
        <v>2343.56</v>
      </c>
      <c r="AS491" s="20">
        <f t="shared" si="134"/>
        <v>195.97999999999956</v>
      </c>
      <c r="AT491" s="20">
        <f t="shared" si="119"/>
        <v>-1069.6000000000004</v>
      </c>
      <c r="AU491" s="20">
        <f t="shared" si="135"/>
        <v>978.42</v>
      </c>
    </row>
    <row r="492" spans="1:47" ht="33.75">
      <c r="A492" s="54">
        <v>493</v>
      </c>
      <c r="B492" s="54" t="s">
        <v>926</v>
      </c>
      <c r="C492" s="58" t="s">
        <v>927</v>
      </c>
      <c r="D492" s="79">
        <v>29</v>
      </c>
      <c r="E492" s="79">
        <v>35</v>
      </c>
      <c r="F492" s="80">
        <v>2824.5</v>
      </c>
      <c r="G492" s="80">
        <v>68.709999999999994</v>
      </c>
      <c r="H492" s="80">
        <v>2824.5</v>
      </c>
      <c r="I492" s="80" t="s">
        <v>28</v>
      </c>
      <c r="J492" s="80" t="s">
        <v>28</v>
      </c>
      <c r="K492" s="80">
        <v>87.18</v>
      </c>
      <c r="L492" s="73">
        <f t="shared" si="120"/>
        <v>93.76</v>
      </c>
      <c r="M492" s="73">
        <f t="shared" si="121"/>
        <v>108.77</v>
      </c>
      <c r="N492" s="72" t="str">
        <f t="shared" si="122"/>
        <v>0521</v>
      </c>
      <c r="O492" s="74">
        <f t="shared" si="123"/>
        <v>6</v>
      </c>
      <c r="P492" s="72">
        <f t="shared" si="124"/>
        <v>0</v>
      </c>
      <c r="Q492" s="74">
        <f t="shared" si="125"/>
        <v>29</v>
      </c>
      <c r="R492" s="72" t="str">
        <f t="shared" si="126"/>
        <v/>
      </c>
      <c r="S492" s="72" t="str">
        <f t="shared" si="127"/>
        <v/>
      </c>
      <c r="AF492" s="18">
        <v>7987.0496758197396</v>
      </c>
      <c r="AG492" s="18">
        <v>43.299578059071699</v>
      </c>
      <c r="AI492" s="23">
        <f>'simulateur graphe PJ OQN'!$B$4</f>
        <v>1</v>
      </c>
      <c r="AJ492" s="24">
        <f t="shared" si="128"/>
        <v>108.77</v>
      </c>
      <c r="AK492" s="24">
        <f t="shared" si="129"/>
        <v>108.77</v>
      </c>
      <c r="AM492" t="str">
        <f t="shared" si="130"/>
        <v>ZONEBASSE</v>
      </c>
      <c r="AN492" t="str">
        <f t="shared" si="131"/>
        <v>HC</v>
      </c>
      <c r="AO492" s="20">
        <f t="shared" si="132"/>
        <v>108.77</v>
      </c>
      <c r="AP492" s="20">
        <f t="shared" si="133"/>
        <v>2824.5</v>
      </c>
      <c r="AQ492" s="20" t="str">
        <f t="shared" si="133"/>
        <v>.</v>
      </c>
      <c r="AR492" s="20" t="str">
        <f t="shared" si="133"/>
        <v>.</v>
      </c>
      <c r="AS492" s="20">
        <f t="shared" si="134"/>
        <v>-139.62000000000035</v>
      </c>
      <c r="AT492" s="20">
        <f t="shared" si="119"/>
        <v>-725.24000000000069</v>
      </c>
      <c r="AU492" s="20">
        <f t="shared" si="135"/>
        <v>2824.5</v>
      </c>
    </row>
    <row r="493" spans="1:47" ht="33.75">
      <c r="A493" s="54">
        <v>494</v>
      </c>
      <c r="B493" s="54" t="s">
        <v>928</v>
      </c>
      <c r="C493" s="58" t="s">
        <v>929</v>
      </c>
      <c r="D493" s="79">
        <v>29</v>
      </c>
      <c r="E493" s="79">
        <v>35</v>
      </c>
      <c r="F493" s="80">
        <v>3059.02</v>
      </c>
      <c r="G493" s="80">
        <v>105.48</v>
      </c>
      <c r="H493" s="80">
        <v>3059.02</v>
      </c>
      <c r="I493" s="80" t="s">
        <v>28</v>
      </c>
      <c r="J493" s="80" t="s">
        <v>28</v>
      </c>
      <c r="K493" s="80">
        <v>93.26</v>
      </c>
      <c r="L493" s="73">
        <f t="shared" si="120"/>
        <v>93.76</v>
      </c>
      <c r="M493" s="73">
        <f t="shared" si="121"/>
        <v>108.77</v>
      </c>
      <c r="N493" s="72" t="str">
        <f t="shared" si="122"/>
        <v>0521</v>
      </c>
      <c r="O493" s="74">
        <f t="shared" si="123"/>
        <v>6</v>
      </c>
      <c r="P493" s="72">
        <f t="shared" si="124"/>
        <v>0</v>
      </c>
      <c r="Q493" s="74">
        <f t="shared" si="125"/>
        <v>29</v>
      </c>
      <c r="R493" s="72" t="str">
        <f t="shared" si="126"/>
        <v/>
      </c>
      <c r="S493" s="72" t="str">
        <f t="shared" si="127"/>
        <v/>
      </c>
      <c r="AF493" s="18">
        <v>11416.2419451693</v>
      </c>
      <c r="AG493" s="18">
        <v>62.686832740213497</v>
      </c>
      <c r="AI493" s="23">
        <f>'simulateur graphe PJ OQN'!$B$4</f>
        <v>1</v>
      </c>
      <c r="AJ493" s="24">
        <f t="shared" si="128"/>
        <v>108.77</v>
      </c>
      <c r="AK493" s="24">
        <f t="shared" si="129"/>
        <v>108.77</v>
      </c>
      <c r="AM493" t="str">
        <f t="shared" si="130"/>
        <v>ZONEBASSE</v>
      </c>
      <c r="AN493" t="str">
        <f t="shared" si="131"/>
        <v>HC</v>
      </c>
      <c r="AO493" s="20">
        <f t="shared" si="132"/>
        <v>108.77</v>
      </c>
      <c r="AP493" s="20">
        <f t="shared" si="133"/>
        <v>3059.02</v>
      </c>
      <c r="AQ493" s="20" t="str">
        <f t="shared" si="133"/>
        <v>.</v>
      </c>
      <c r="AR493" s="20" t="str">
        <f t="shared" si="133"/>
        <v>.</v>
      </c>
      <c r="AS493" s="20">
        <f t="shared" si="134"/>
        <v>-111.82000000000016</v>
      </c>
      <c r="AT493" s="20">
        <f t="shared" si="119"/>
        <v>-156.32000000000153</v>
      </c>
      <c r="AU493" s="20">
        <f t="shared" si="135"/>
        <v>3059.02</v>
      </c>
    </row>
    <row r="494" spans="1:47" ht="33.75">
      <c r="A494" s="54">
        <v>495</v>
      </c>
      <c r="B494" s="54" t="s">
        <v>930</v>
      </c>
      <c r="C494" s="58" t="s">
        <v>931</v>
      </c>
      <c r="D494" s="79">
        <v>43</v>
      </c>
      <c r="E494" s="79">
        <v>49</v>
      </c>
      <c r="F494" s="80">
        <v>4129.03</v>
      </c>
      <c r="G494" s="80">
        <v>76.430000000000007</v>
      </c>
      <c r="H494" s="80">
        <v>4129.03</v>
      </c>
      <c r="I494" s="80" t="s">
        <v>28</v>
      </c>
      <c r="J494" s="80" t="s">
        <v>28</v>
      </c>
      <c r="K494" s="80">
        <v>93.26</v>
      </c>
      <c r="L494" s="73">
        <f t="shared" si="120"/>
        <v>93.76</v>
      </c>
      <c r="M494" s="73">
        <f t="shared" si="121"/>
        <v>108.77</v>
      </c>
      <c r="N494" s="72" t="str">
        <f t="shared" si="122"/>
        <v>0521</v>
      </c>
      <c r="O494" s="74">
        <f t="shared" si="123"/>
        <v>6</v>
      </c>
      <c r="P494" s="72">
        <f t="shared" si="124"/>
        <v>0</v>
      </c>
      <c r="Q494" s="74">
        <f t="shared" si="125"/>
        <v>43</v>
      </c>
      <c r="R494" s="72" t="str">
        <f t="shared" si="126"/>
        <v/>
      </c>
      <c r="S494" s="72" t="str">
        <f t="shared" si="127"/>
        <v/>
      </c>
      <c r="AF494" s="18">
        <v>2751.8795962867398</v>
      </c>
      <c r="AG494" s="18">
        <v>25.721311475409799</v>
      </c>
      <c r="AI494" s="23">
        <f>'simulateur graphe PJ OQN'!$B$4</f>
        <v>1</v>
      </c>
      <c r="AJ494" s="24">
        <f t="shared" si="128"/>
        <v>108.77</v>
      </c>
      <c r="AK494" s="24">
        <f t="shared" si="129"/>
        <v>108.77</v>
      </c>
      <c r="AM494" t="str">
        <f t="shared" si="130"/>
        <v>ZONEBASSE</v>
      </c>
      <c r="AN494" t="str">
        <f t="shared" si="131"/>
        <v>HC</v>
      </c>
      <c r="AO494" s="20">
        <f t="shared" si="132"/>
        <v>108.77</v>
      </c>
      <c r="AP494" s="20">
        <f t="shared" si="133"/>
        <v>4129.03</v>
      </c>
      <c r="AQ494" s="20" t="str">
        <f t="shared" si="133"/>
        <v>.</v>
      </c>
      <c r="AR494" s="20" t="str">
        <f t="shared" si="133"/>
        <v>.</v>
      </c>
      <c r="AS494" s="20">
        <f t="shared" si="134"/>
        <v>-347.45000000000073</v>
      </c>
      <c r="AT494" s="20">
        <f t="shared" si="119"/>
        <v>-391.95000000000073</v>
      </c>
      <c r="AU494" s="20">
        <f t="shared" si="135"/>
        <v>4129.03</v>
      </c>
    </row>
    <row r="495" spans="1:47" ht="33.75">
      <c r="A495" s="54">
        <v>496</v>
      </c>
      <c r="B495" s="54" t="s">
        <v>932</v>
      </c>
      <c r="C495" s="58" t="s">
        <v>933</v>
      </c>
      <c r="D495" s="79">
        <v>43</v>
      </c>
      <c r="E495" s="79">
        <v>49</v>
      </c>
      <c r="F495" s="80">
        <v>4527.91</v>
      </c>
      <c r="G495" s="80">
        <v>105.3</v>
      </c>
      <c r="H495" s="80">
        <v>4527.91</v>
      </c>
      <c r="I495" s="80" t="s">
        <v>28</v>
      </c>
      <c r="J495" s="80" t="s">
        <v>28</v>
      </c>
      <c r="K495" s="80">
        <v>100.62</v>
      </c>
      <c r="L495" s="73">
        <f t="shared" si="120"/>
        <v>93.76</v>
      </c>
      <c r="M495" s="73">
        <f t="shared" si="121"/>
        <v>108.77</v>
      </c>
      <c r="N495" s="72" t="str">
        <f t="shared" si="122"/>
        <v>0521</v>
      </c>
      <c r="O495" s="74">
        <f t="shared" si="123"/>
        <v>6</v>
      </c>
      <c r="P495" s="72">
        <f t="shared" si="124"/>
        <v>0</v>
      </c>
      <c r="Q495" s="74">
        <f t="shared" si="125"/>
        <v>43</v>
      </c>
      <c r="R495" s="72" t="str">
        <f t="shared" si="126"/>
        <v/>
      </c>
      <c r="S495" s="72" t="str">
        <f t="shared" si="127"/>
        <v/>
      </c>
      <c r="AF495" s="18">
        <v>4723.73461667015</v>
      </c>
      <c r="AG495" s="18">
        <v>19.116666666666699</v>
      </c>
      <c r="AI495" s="23">
        <f>'simulateur graphe PJ OQN'!$B$4</f>
        <v>1</v>
      </c>
      <c r="AJ495" s="24">
        <f t="shared" si="128"/>
        <v>108.77</v>
      </c>
      <c r="AK495" s="24">
        <f t="shared" si="129"/>
        <v>108.77</v>
      </c>
      <c r="AM495" t="str">
        <f t="shared" si="130"/>
        <v>ZONEBASSE</v>
      </c>
      <c r="AN495" t="str">
        <f t="shared" si="131"/>
        <v>HC</v>
      </c>
      <c r="AO495" s="20">
        <f t="shared" si="132"/>
        <v>108.77</v>
      </c>
      <c r="AP495" s="20">
        <f t="shared" si="133"/>
        <v>4527.91</v>
      </c>
      <c r="AQ495" s="20" t="str">
        <f t="shared" si="133"/>
        <v>.</v>
      </c>
      <c r="AR495" s="20" t="str">
        <f t="shared" si="133"/>
        <v>.</v>
      </c>
      <c r="AS495" s="20">
        <f t="shared" si="134"/>
        <v>-301.85000000000036</v>
      </c>
      <c r="AT495" s="20">
        <f t="shared" si="119"/>
        <v>308.68999999999869</v>
      </c>
      <c r="AU495" s="20">
        <f t="shared" si="135"/>
        <v>4527.91</v>
      </c>
    </row>
    <row r="496" spans="1:47" ht="33.75">
      <c r="A496" s="54">
        <v>497</v>
      </c>
      <c r="B496" s="54" t="s">
        <v>934</v>
      </c>
      <c r="C496" s="58" t="s">
        <v>935</v>
      </c>
      <c r="D496" s="79">
        <v>57</v>
      </c>
      <c r="E496" s="79">
        <v>63</v>
      </c>
      <c r="F496" s="80">
        <v>5976.32</v>
      </c>
      <c r="G496" s="80">
        <v>103.46</v>
      </c>
      <c r="H496" s="80">
        <v>5976.32</v>
      </c>
      <c r="I496" s="80" t="s">
        <v>28</v>
      </c>
      <c r="J496" s="80" t="s">
        <v>28</v>
      </c>
      <c r="K496" s="80">
        <v>100.62</v>
      </c>
      <c r="L496" s="73">
        <f t="shared" si="120"/>
        <v>93.76</v>
      </c>
      <c r="M496" s="73">
        <f t="shared" si="121"/>
        <v>108.77</v>
      </c>
      <c r="N496" s="72" t="str">
        <f t="shared" si="122"/>
        <v>0521</v>
      </c>
      <c r="O496" s="74">
        <f t="shared" si="123"/>
        <v>6</v>
      </c>
      <c r="P496" s="72">
        <f t="shared" si="124"/>
        <v>0</v>
      </c>
      <c r="Q496" s="74">
        <f t="shared" si="125"/>
        <v>57</v>
      </c>
      <c r="R496" s="72" t="str">
        <f t="shared" si="126"/>
        <v/>
      </c>
      <c r="S496" s="72" t="str">
        <f t="shared" si="127"/>
        <v/>
      </c>
      <c r="AF496" s="18">
        <v>4516.0125319214803</v>
      </c>
      <c r="AG496" s="18">
        <v>32.971098265896003</v>
      </c>
      <c r="AI496" s="23">
        <f>'simulateur graphe PJ OQN'!$B$4</f>
        <v>1</v>
      </c>
      <c r="AJ496" s="24">
        <f t="shared" si="128"/>
        <v>108.77</v>
      </c>
      <c r="AK496" s="24">
        <f t="shared" si="129"/>
        <v>108.77</v>
      </c>
      <c r="AM496" t="str">
        <f t="shared" si="130"/>
        <v>ZONEBASSE</v>
      </c>
      <c r="AN496" t="str">
        <f t="shared" si="131"/>
        <v>HC</v>
      </c>
      <c r="AO496" s="20">
        <f t="shared" si="132"/>
        <v>108.77</v>
      </c>
      <c r="AP496" s="20">
        <f t="shared" si="133"/>
        <v>5976.32</v>
      </c>
      <c r="AQ496" s="20" t="str">
        <f t="shared" si="133"/>
        <v>.</v>
      </c>
      <c r="AR496" s="20" t="str">
        <f t="shared" si="133"/>
        <v>.</v>
      </c>
      <c r="AS496" s="20">
        <f t="shared" si="134"/>
        <v>-262.1200000000008</v>
      </c>
      <c r="AT496" s="20">
        <f t="shared" si="119"/>
        <v>348.41999999999825</v>
      </c>
      <c r="AU496" s="20">
        <f t="shared" si="135"/>
        <v>5976.32</v>
      </c>
    </row>
    <row r="497" spans="1:47">
      <c r="A497" s="54">
        <v>498</v>
      </c>
      <c r="B497" s="54" t="s">
        <v>936</v>
      </c>
      <c r="C497" s="55" t="s">
        <v>937</v>
      </c>
      <c r="D497" s="79">
        <v>1</v>
      </c>
      <c r="E497" s="79">
        <v>1</v>
      </c>
      <c r="F497" s="80" t="s">
        <v>28</v>
      </c>
      <c r="G497" s="80" t="s">
        <v>28</v>
      </c>
      <c r="H497" s="80">
        <v>86.32</v>
      </c>
      <c r="I497" s="80" t="s">
        <v>28</v>
      </c>
      <c r="J497" s="80" t="s">
        <v>28</v>
      </c>
      <c r="K497" s="80" t="s">
        <v>28</v>
      </c>
      <c r="L497" s="73" t="str">
        <f t="shared" si="120"/>
        <v/>
      </c>
      <c r="M497" s="73" t="str">
        <f t="shared" si="121"/>
        <v/>
      </c>
      <c r="N497" s="72" t="str">
        <f t="shared" si="122"/>
        <v>0603</v>
      </c>
      <c r="O497" s="74">
        <f t="shared" si="123"/>
        <v>0</v>
      </c>
      <c r="P497" s="72">
        <f t="shared" si="124"/>
        <v>0</v>
      </c>
      <c r="Q497" s="74">
        <f t="shared" si="125"/>
        <v>1</v>
      </c>
      <c r="R497" s="72" t="str">
        <f t="shared" si="126"/>
        <v/>
      </c>
      <c r="S497" s="72" t="str">
        <f t="shared" si="127"/>
        <v/>
      </c>
      <c r="AF497" s="18">
        <v>7865.3824750866497</v>
      </c>
      <c r="AG497" s="18">
        <v>51.271186440678001</v>
      </c>
      <c r="AI497" s="23">
        <f>'simulateur graphe PJ OQN'!$B$4</f>
        <v>1</v>
      </c>
      <c r="AJ497" s="24">
        <f t="shared" si="128"/>
        <v>86.32</v>
      </c>
      <c r="AK497" s="24">
        <f t="shared" si="129"/>
        <v>86.32</v>
      </c>
      <c r="AM497" t="str">
        <f t="shared" si="130"/>
        <v>ZONEHAUTE</v>
      </c>
      <c r="AN497" t="str">
        <f t="shared" si="131"/>
        <v>HDJ</v>
      </c>
      <c r="AO497" s="20" t="e">
        <f t="shared" si="132"/>
        <v>#VALUE!</v>
      </c>
      <c r="AP497" s="20">
        <f t="shared" si="133"/>
        <v>86.32</v>
      </c>
      <c r="AQ497" s="20" t="str">
        <f t="shared" si="133"/>
        <v>.</v>
      </c>
      <c r="AR497" s="20" t="str">
        <f t="shared" si="133"/>
        <v>.</v>
      </c>
      <c r="AS497" s="20" t="e">
        <f t="shared" si="134"/>
        <v>#VALUE!</v>
      </c>
      <c r="AT497" s="20" t="e">
        <f t="shared" si="119"/>
        <v>#VALUE!</v>
      </c>
      <c r="AU497" s="20">
        <f t="shared" si="135"/>
        <v>86.32</v>
      </c>
    </row>
    <row r="498" spans="1:47" ht="33.75">
      <c r="A498" s="54">
        <v>499</v>
      </c>
      <c r="B498" s="54" t="s">
        <v>938</v>
      </c>
      <c r="C498" s="58" t="s">
        <v>939</v>
      </c>
      <c r="D498" s="79">
        <v>8</v>
      </c>
      <c r="E498" s="79">
        <v>28</v>
      </c>
      <c r="F498" s="80">
        <v>1149.5899999999999</v>
      </c>
      <c r="G498" s="80">
        <v>143.69999999999999</v>
      </c>
      <c r="H498" s="80">
        <v>1149.5899999999999</v>
      </c>
      <c r="I498" s="80">
        <v>1809.49</v>
      </c>
      <c r="J498" s="80">
        <v>2474.87</v>
      </c>
      <c r="K498" s="80">
        <v>83.34</v>
      </c>
      <c r="L498" s="73">
        <f t="shared" si="120"/>
        <v>102.16</v>
      </c>
      <c r="M498" s="73">
        <f t="shared" si="121"/>
        <v>123.22</v>
      </c>
      <c r="N498" s="72" t="str">
        <f t="shared" si="122"/>
        <v>0603</v>
      </c>
      <c r="O498" s="74">
        <f t="shared" si="123"/>
        <v>20</v>
      </c>
      <c r="P498" s="72">
        <f t="shared" si="124"/>
        <v>1</v>
      </c>
      <c r="Q498" s="74">
        <f t="shared" si="125"/>
        <v>8</v>
      </c>
      <c r="R498" s="72">
        <f t="shared" si="126"/>
        <v>15</v>
      </c>
      <c r="S498" s="72">
        <f t="shared" si="127"/>
        <v>22</v>
      </c>
      <c r="AF498" s="18">
        <v>7192.5478474567999</v>
      </c>
      <c r="AG498" s="18">
        <v>42.739130434782602</v>
      </c>
      <c r="AI498" s="23">
        <f>'simulateur graphe PJ OQN'!$B$4</f>
        <v>1</v>
      </c>
      <c r="AJ498" s="24">
        <f t="shared" si="128"/>
        <v>123.22</v>
      </c>
      <c r="AK498" s="24">
        <f t="shared" si="129"/>
        <v>123.22</v>
      </c>
      <c r="AM498" t="str">
        <f t="shared" si="130"/>
        <v>ZONEBASSE</v>
      </c>
      <c r="AN498" t="str">
        <f t="shared" si="131"/>
        <v>HC</v>
      </c>
      <c r="AO498" s="20">
        <f t="shared" si="132"/>
        <v>123.22</v>
      </c>
      <c r="AP498" s="20">
        <f t="shared" si="133"/>
        <v>1149.5899999999999</v>
      </c>
      <c r="AQ498" s="20">
        <f t="shared" si="133"/>
        <v>1809.49</v>
      </c>
      <c r="AR498" s="20">
        <f t="shared" si="133"/>
        <v>2474.87</v>
      </c>
      <c r="AS498" s="20">
        <f t="shared" si="134"/>
        <v>224.6899999999996</v>
      </c>
      <c r="AT498" s="20">
        <f t="shared" si="119"/>
        <v>-1450.29</v>
      </c>
      <c r="AU498" s="20">
        <f t="shared" si="135"/>
        <v>1149.5899999999999</v>
      </c>
    </row>
    <row r="499" spans="1:47" ht="33.75">
      <c r="A499" s="54">
        <v>500</v>
      </c>
      <c r="B499" s="54" t="s">
        <v>940</v>
      </c>
      <c r="C499" s="58" t="s">
        <v>941</v>
      </c>
      <c r="D499" s="79">
        <v>8</v>
      </c>
      <c r="E499" s="79">
        <v>28</v>
      </c>
      <c r="F499" s="80">
        <v>1294.22</v>
      </c>
      <c r="G499" s="80">
        <v>161.78</v>
      </c>
      <c r="H499" s="80">
        <v>1294.22</v>
      </c>
      <c r="I499" s="80">
        <v>2052.73</v>
      </c>
      <c r="J499" s="80">
        <v>2817.65</v>
      </c>
      <c r="K499" s="80">
        <v>87.85</v>
      </c>
      <c r="L499" s="73">
        <f t="shared" si="120"/>
        <v>102.16</v>
      </c>
      <c r="M499" s="73">
        <f t="shared" si="121"/>
        <v>123.22</v>
      </c>
      <c r="N499" s="72" t="str">
        <f t="shared" si="122"/>
        <v>0603</v>
      </c>
      <c r="O499" s="74">
        <f t="shared" si="123"/>
        <v>20</v>
      </c>
      <c r="P499" s="72">
        <f t="shared" si="124"/>
        <v>1</v>
      </c>
      <c r="Q499" s="74">
        <f t="shared" si="125"/>
        <v>8</v>
      </c>
      <c r="R499" s="72">
        <f t="shared" si="126"/>
        <v>15</v>
      </c>
      <c r="S499" s="72">
        <f t="shared" si="127"/>
        <v>22</v>
      </c>
      <c r="AF499" s="18">
        <v>10484.227103134001</v>
      </c>
      <c r="AG499" s="18">
        <v>58.504672897196301</v>
      </c>
      <c r="AI499" s="23">
        <f>'simulateur graphe PJ OQN'!$B$4</f>
        <v>1</v>
      </c>
      <c r="AJ499" s="24">
        <f t="shared" si="128"/>
        <v>123.22</v>
      </c>
      <c r="AK499" s="24">
        <f t="shared" si="129"/>
        <v>123.22</v>
      </c>
      <c r="AM499" t="str">
        <f t="shared" si="130"/>
        <v>ZONEBASSE</v>
      </c>
      <c r="AN499" t="str">
        <f t="shared" si="131"/>
        <v>HC</v>
      </c>
      <c r="AO499" s="20">
        <f t="shared" si="132"/>
        <v>123.22</v>
      </c>
      <c r="AP499" s="20">
        <f t="shared" si="133"/>
        <v>1294.22</v>
      </c>
      <c r="AQ499" s="20">
        <f t="shared" si="133"/>
        <v>2052.73</v>
      </c>
      <c r="AR499" s="20">
        <f t="shared" si="133"/>
        <v>2817.65</v>
      </c>
      <c r="AS499" s="20">
        <f t="shared" si="134"/>
        <v>445.70000000000027</v>
      </c>
      <c r="AT499" s="20">
        <f t="shared" si="119"/>
        <v>-827.88999999999942</v>
      </c>
      <c r="AU499" s="20">
        <f t="shared" si="135"/>
        <v>1294.22</v>
      </c>
    </row>
    <row r="500" spans="1:47" ht="33.75">
      <c r="A500" s="54">
        <v>501</v>
      </c>
      <c r="B500" s="54" t="s">
        <v>942</v>
      </c>
      <c r="C500" s="58" t="s">
        <v>943</v>
      </c>
      <c r="D500" s="79">
        <v>8</v>
      </c>
      <c r="E500" s="79">
        <v>28</v>
      </c>
      <c r="F500" s="80">
        <v>1334.62</v>
      </c>
      <c r="G500" s="80">
        <v>166.83</v>
      </c>
      <c r="H500" s="80">
        <v>1334.62</v>
      </c>
      <c r="I500" s="80">
        <v>2103.5500000000002</v>
      </c>
      <c r="J500" s="80">
        <v>2825.53</v>
      </c>
      <c r="K500" s="80">
        <v>88.95</v>
      </c>
      <c r="L500" s="73">
        <f t="shared" si="120"/>
        <v>102.16</v>
      </c>
      <c r="M500" s="73">
        <f t="shared" si="121"/>
        <v>123.22</v>
      </c>
      <c r="N500" s="72" t="str">
        <f t="shared" si="122"/>
        <v>0603</v>
      </c>
      <c r="O500" s="74">
        <f t="shared" si="123"/>
        <v>20</v>
      </c>
      <c r="P500" s="72">
        <f t="shared" si="124"/>
        <v>1</v>
      </c>
      <c r="Q500" s="74">
        <f t="shared" si="125"/>
        <v>8</v>
      </c>
      <c r="R500" s="72">
        <f t="shared" si="126"/>
        <v>15</v>
      </c>
      <c r="S500" s="72">
        <f t="shared" si="127"/>
        <v>22</v>
      </c>
      <c r="AF500" s="18">
        <v>192.24842116402701</v>
      </c>
      <c r="AG500" s="18" t="s">
        <v>28</v>
      </c>
      <c r="AI500" s="23">
        <f>'simulateur graphe PJ OQN'!$B$4</f>
        <v>1</v>
      </c>
      <c r="AJ500" s="24">
        <f t="shared" si="128"/>
        <v>123.22</v>
      </c>
      <c r="AK500" s="24">
        <f t="shared" si="129"/>
        <v>123.22</v>
      </c>
      <c r="AM500" t="str">
        <f t="shared" si="130"/>
        <v>ZONEBASSE</v>
      </c>
      <c r="AN500" t="str">
        <f t="shared" si="131"/>
        <v>HC</v>
      </c>
      <c r="AO500" s="20">
        <f t="shared" si="132"/>
        <v>123.22</v>
      </c>
      <c r="AP500" s="20">
        <f t="shared" si="133"/>
        <v>1334.62</v>
      </c>
      <c r="AQ500" s="20">
        <f t="shared" si="133"/>
        <v>2103.5500000000002</v>
      </c>
      <c r="AR500" s="20">
        <f t="shared" si="133"/>
        <v>2825.53</v>
      </c>
      <c r="AS500" s="20">
        <f t="shared" si="134"/>
        <v>423.88000000000011</v>
      </c>
      <c r="AT500" s="20">
        <f t="shared" si="119"/>
        <v>-751.80999999999949</v>
      </c>
      <c r="AU500" s="20">
        <f t="shared" si="135"/>
        <v>1334.62</v>
      </c>
    </row>
    <row r="501" spans="1:47" ht="33.75">
      <c r="A501" s="54">
        <v>502</v>
      </c>
      <c r="B501" s="54" t="s">
        <v>944</v>
      </c>
      <c r="C501" s="58" t="s">
        <v>945</v>
      </c>
      <c r="D501" s="79">
        <v>15</v>
      </c>
      <c r="E501" s="79">
        <v>35</v>
      </c>
      <c r="F501" s="80">
        <v>2170.87</v>
      </c>
      <c r="G501" s="80">
        <v>119.47</v>
      </c>
      <c r="H501" s="80">
        <v>2170.87</v>
      </c>
      <c r="I501" s="80">
        <v>2955.5</v>
      </c>
      <c r="J501" s="80">
        <v>3768.04</v>
      </c>
      <c r="K501" s="80">
        <v>99.79</v>
      </c>
      <c r="L501" s="73">
        <f t="shared" si="120"/>
        <v>102.16</v>
      </c>
      <c r="M501" s="73">
        <f t="shared" si="121"/>
        <v>123.22</v>
      </c>
      <c r="N501" s="72" t="str">
        <f t="shared" si="122"/>
        <v>0603</v>
      </c>
      <c r="O501" s="74">
        <f t="shared" si="123"/>
        <v>20</v>
      </c>
      <c r="P501" s="72">
        <f t="shared" si="124"/>
        <v>1</v>
      </c>
      <c r="Q501" s="74">
        <f t="shared" si="125"/>
        <v>15</v>
      </c>
      <c r="R501" s="72">
        <f t="shared" si="126"/>
        <v>22</v>
      </c>
      <c r="S501" s="72">
        <f t="shared" si="127"/>
        <v>29</v>
      </c>
      <c r="AF501" s="18">
        <v>3841.28835306775</v>
      </c>
      <c r="AG501" s="18">
        <v>27.843922651933699</v>
      </c>
      <c r="AI501" s="23">
        <f>'simulateur graphe PJ OQN'!$B$4</f>
        <v>1</v>
      </c>
      <c r="AJ501" s="24">
        <f t="shared" si="128"/>
        <v>123.22</v>
      </c>
      <c r="AK501" s="24">
        <f t="shared" si="129"/>
        <v>123.22</v>
      </c>
      <c r="AM501" t="str">
        <f t="shared" si="130"/>
        <v>ZONEBASSE</v>
      </c>
      <c r="AN501" t="str">
        <f t="shared" si="131"/>
        <v>HC</v>
      </c>
      <c r="AO501" s="20">
        <f t="shared" si="132"/>
        <v>123.22</v>
      </c>
      <c r="AP501" s="20">
        <f t="shared" si="133"/>
        <v>2170.87</v>
      </c>
      <c r="AQ501" s="20">
        <f t="shared" si="133"/>
        <v>2955.5</v>
      </c>
      <c r="AR501" s="20">
        <f t="shared" si="133"/>
        <v>3768.04</v>
      </c>
      <c r="AS501" s="20">
        <f t="shared" si="134"/>
        <v>375.17999999999984</v>
      </c>
      <c r="AT501" s="20">
        <f t="shared" si="119"/>
        <v>164.25000000000182</v>
      </c>
      <c r="AU501" s="20">
        <f t="shared" si="135"/>
        <v>2170.87</v>
      </c>
    </row>
    <row r="502" spans="1:47" ht="33.75">
      <c r="A502" s="54">
        <v>503</v>
      </c>
      <c r="B502" s="54" t="s">
        <v>946</v>
      </c>
      <c r="C502" s="58" t="s">
        <v>947</v>
      </c>
      <c r="D502" s="79">
        <v>8</v>
      </c>
      <c r="E502" s="79">
        <v>28</v>
      </c>
      <c r="F502" s="80">
        <v>1411.96</v>
      </c>
      <c r="G502" s="80">
        <v>176.49</v>
      </c>
      <c r="H502" s="80">
        <v>1411.96</v>
      </c>
      <c r="I502" s="80">
        <v>2226.13</v>
      </c>
      <c r="J502" s="80">
        <v>3068.1</v>
      </c>
      <c r="K502" s="80">
        <v>90.25</v>
      </c>
      <c r="L502" s="73">
        <f t="shared" si="120"/>
        <v>102.16</v>
      </c>
      <c r="M502" s="73">
        <f t="shared" si="121"/>
        <v>123.22</v>
      </c>
      <c r="N502" s="72" t="str">
        <f t="shared" si="122"/>
        <v>0603</v>
      </c>
      <c r="O502" s="74">
        <f t="shared" si="123"/>
        <v>20</v>
      </c>
      <c r="P502" s="72">
        <f t="shared" si="124"/>
        <v>1</v>
      </c>
      <c r="Q502" s="74">
        <f t="shared" si="125"/>
        <v>8</v>
      </c>
      <c r="R502" s="72">
        <f t="shared" si="126"/>
        <v>15</v>
      </c>
      <c r="S502" s="72">
        <f t="shared" si="127"/>
        <v>22</v>
      </c>
      <c r="AF502" s="18">
        <v>4908.1785708124798</v>
      </c>
      <c r="AG502" s="18">
        <v>33.6091644204852</v>
      </c>
      <c r="AI502" s="23">
        <f>'simulateur graphe PJ OQN'!$B$4</f>
        <v>1</v>
      </c>
      <c r="AJ502" s="24">
        <f t="shared" si="128"/>
        <v>123.22</v>
      </c>
      <c r="AK502" s="24">
        <f t="shared" si="129"/>
        <v>123.22</v>
      </c>
      <c r="AM502" t="str">
        <f t="shared" si="130"/>
        <v>ZONEBASSE</v>
      </c>
      <c r="AN502" t="str">
        <f t="shared" si="131"/>
        <v>HC</v>
      </c>
      <c r="AO502" s="20">
        <f t="shared" si="132"/>
        <v>123.22</v>
      </c>
      <c r="AP502" s="20">
        <f t="shared" si="133"/>
        <v>1411.96</v>
      </c>
      <c r="AQ502" s="20">
        <f t="shared" si="133"/>
        <v>2226.13</v>
      </c>
      <c r="AR502" s="20">
        <f t="shared" si="133"/>
        <v>3068.1</v>
      </c>
      <c r="AS502" s="20">
        <f t="shared" si="134"/>
        <v>631.34999999999991</v>
      </c>
      <c r="AT502" s="20">
        <f t="shared" si="119"/>
        <v>-428.63999999999942</v>
      </c>
      <c r="AU502" s="20">
        <f t="shared" si="135"/>
        <v>1411.96</v>
      </c>
    </row>
    <row r="503" spans="1:47" ht="33.75">
      <c r="A503" s="54">
        <v>504</v>
      </c>
      <c r="B503" s="54" t="s">
        <v>948</v>
      </c>
      <c r="C503" s="58" t="s">
        <v>949</v>
      </c>
      <c r="D503" s="79">
        <v>43</v>
      </c>
      <c r="E503" s="79">
        <v>49</v>
      </c>
      <c r="F503" s="80">
        <v>5631.83</v>
      </c>
      <c r="G503" s="80">
        <v>120.57</v>
      </c>
      <c r="H503" s="80">
        <v>5631.83</v>
      </c>
      <c r="I503" s="80" t="s">
        <v>28</v>
      </c>
      <c r="J503" s="80" t="s">
        <v>28</v>
      </c>
      <c r="K503" s="80">
        <v>121.92</v>
      </c>
      <c r="L503" s="73">
        <f t="shared" si="120"/>
        <v>102.16</v>
      </c>
      <c r="M503" s="73">
        <f t="shared" si="121"/>
        <v>123.22</v>
      </c>
      <c r="N503" s="72" t="str">
        <f t="shared" si="122"/>
        <v>0603</v>
      </c>
      <c r="O503" s="74">
        <f t="shared" si="123"/>
        <v>6</v>
      </c>
      <c r="P503" s="72">
        <f t="shared" si="124"/>
        <v>0</v>
      </c>
      <c r="Q503" s="74">
        <f t="shared" si="125"/>
        <v>43</v>
      </c>
      <c r="R503" s="72" t="str">
        <f t="shared" si="126"/>
        <v/>
      </c>
      <c r="S503" s="72" t="str">
        <f t="shared" si="127"/>
        <v/>
      </c>
      <c r="AF503" s="18">
        <v>4812.9737625959897</v>
      </c>
      <c r="AG503" s="18">
        <v>30.372950819672099</v>
      </c>
      <c r="AI503" s="23">
        <f>'simulateur graphe PJ OQN'!$B$4</f>
        <v>1</v>
      </c>
      <c r="AJ503" s="24">
        <f t="shared" si="128"/>
        <v>123.22</v>
      </c>
      <c r="AK503" s="24">
        <f t="shared" si="129"/>
        <v>123.22</v>
      </c>
      <c r="AM503" t="str">
        <f t="shared" si="130"/>
        <v>ZONEBASSE</v>
      </c>
      <c r="AN503" t="str">
        <f t="shared" si="131"/>
        <v>HC</v>
      </c>
      <c r="AO503" s="20">
        <f t="shared" si="132"/>
        <v>123.22</v>
      </c>
      <c r="AP503" s="20">
        <f t="shared" si="133"/>
        <v>5631.83</v>
      </c>
      <c r="AQ503" s="20" t="str">
        <f t="shared" si="133"/>
        <v>.</v>
      </c>
      <c r="AR503" s="20" t="str">
        <f t="shared" si="133"/>
        <v>.</v>
      </c>
      <c r="AS503" s="20">
        <f t="shared" si="134"/>
        <v>-220.32999999999993</v>
      </c>
      <c r="AT503" s="20">
        <f t="shared" si="119"/>
        <v>1538.3099999999995</v>
      </c>
      <c r="AU503" s="20">
        <f t="shared" si="135"/>
        <v>5631.83</v>
      </c>
    </row>
    <row r="504" spans="1:47" ht="33.75">
      <c r="A504" s="54">
        <v>505</v>
      </c>
      <c r="B504" s="54" t="s">
        <v>950</v>
      </c>
      <c r="C504" s="58" t="s">
        <v>951</v>
      </c>
      <c r="D504" s="79">
        <v>8</v>
      </c>
      <c r="E504" s="79">
        <v>28</v>
      </c>
      <c r="F504" s="80">
        <v>1045.22</v>
      </c>
      <c r="G504" s="80">
        <v>130.65</v>
      </c>
      <c r="H504" s="80">
        <v>1045.22</v>
      </c>
      <c r="I504" s="80">
        <v>1690.67</v>
      </c>
      <c r="J504" s="80">
        <v>2328.79</v>
      </c>
      <c r="K504" s="80">
        <v>76.92</v>
      </c>
      <c r="L504" s="73">
        <f t="shared" si="120"/>
        <v>96.94</v>
      </c>
      <c r="M504" s="73">
        <f t="shared" si="121"/>
        <v>123.22</v>
      </c>
      <c r="N504" s="72" t="str">
        <f t="shared" si="122"/>
        <v>0603</v>
      </c>
      <c r="O504" s="74">
        <f t="shared" si="123"/>
        <v>20</v>
      </c>
      <c r="P504" s="72">
        <f t="shared" si="124"/>
        <v>1</v>
      </c>
      <c r="Q504" s="74">
        <f t="shared" si="125"/>
        <v>8</v>
      </c>
      <c r="R504" s="72">
        <f t="shared" si="126"/>
        <v>15</v>
      </c>
      <c r="S504" s="72">
        <f t="shared" si="127"/>
        <v>22</v>
      </c>
      <c r="AF504" s="18">
        <v>6399.3650338400603</v>
      </c>
      <c r="AG504" s="18">
        <v>39.058943089430898</v>
      </c>
      <c r="AI504" s="23">
        <f>'simulateur graphe PJ OQN'!$B$4</f>
        <v>1</v>
      </c>
      <c r="AJ504" s="24">
        <f t="shared" si="128"/>
        <v>123.22</v>
      </c>
      <c r="AK504" s="24">
        <f t="shared" si="129"/>
        <v>123.22</v>
      </c>
      <c r="AM504" t="str">
        <f t="shared" si="130"/>
        <v>ZONEBASSE</v>
      </c>
      <c r="AN504" t="str">
        <f t="shared" si="131"/>
        <v>HC</v>
      </c>
      <c r="AO504" s="20">
        <f t="shared" si="132"/>
        <v>123.22</v>
      </c>
      <c r="AP504" s="20">
        <f t="shared" si="133"/>
        <v>1045.22</v>
      </c>
      <c r="AQ504" s="20">
        <f t="shared" si="133"/>
        <v>1690.67</v>
      </c>
      <c r="AR504" s="20">
        <f t="shared" si="133"/>
        <v>2328.79</v>
      </c>
      <c r="AS504" s="20">
        <f t="shared" si="134"/>
        <v>251.94999999999982</v>
      </c>
      <c r="AT504" s="20">
        <f t="shared" si="119"/>
        <v>-1529.83</v>
      </c>
      <c r="AU504" s="20">
        <f t="shared" si="135"/>
        <v>1045.22</v>
      </c>
    </row>
    <row r="505" spans="1:47" ht="33.75">
      <c r="A505" s="54">
        <v>506</v>
      </c>
      <c r="B505" s="54" t="s">
        <v>952</v>
      </c>
      <c r="C505" s="58" t="s">
        <v>953</v>
      </c>
      <c r="D505" s="79">
        <v>8</v>
      </c>
      <c r="E505" s="79">
        <v>28</v>
      </c>
      <c r="F505" s="80">
        <v>1369.29</v>
      </c>
      <c r="G505" s="80">
        <v>171.16</v>
      </c>
      <c r="H505" s="80">
        <v>1369.29</v>
      </c>
      <c r="I505" s="80">
        <v>2093.89</v>
      </c>
      <c r="J505" s="80">
        <v>2858.72</v>
      </c>
      <c r="K505" s="80">
        <v>79.209999999999994</v>
      </c>
      <c r="L505" s="73">
        <f t="shared" si="120"/>
        <v>96.94</v>
      </c>
      <c r="M505" s="73">
        <f t="shared" si="121"/>
        <v>123.22</v>
      </c>
      <c r="N505" s="72" t="str">
        <f t="shared" si="122"/>
        <v>0603</v>
      </c>
      <c r="O505" s="74">
        <f t="shared" si="123"/>
        <v>20</v>
      </c>
      <c r="P505" s="72">
        <f t="shared" si="124"/>
        <v>1</v>
      </c>
      <c r="Q505" s="74">
        <f t="shared" si="125"/>
        <v>8</v>
      </c>
      <c r="R505" s="72">
        <f t="shared" si="126"/>
        <v>15</v>
      </c>
      <c r="S505" s="72">
        <f t="shared" si="127"/>
        <v>22</v>
      </c>
      <c r="AF505" s="18">
        <v>5884.6016519059003</v>
      </c>
      <c r="AG505" s="18">
        <v>38.464646464646499</v>
      </c>
      <c r="AI505" s="23">
        <f>'simulateur graphe PJ OQN'!$B$4</f>
        <v>1</v>
      </c>
      <c r="AJ505" s="24">
        <f t="shared" si="128"/>
        <v>123.22</v>
      </c>
      <c r="AK505" s="24">
        <f t="shared" si="129"/>
        <v>123.22</v>
      </c>
      <c r="AM505" t="str">
        <f t="shared" si="130"/>
        <v>ZONEBASSE</v>
      </c>
      <c r="AN505" t="str">
        <f t="shared" si="131"/>
        <v>HC</v>
      </c>
      <c r="AO505" s="20">
        <f t="shared" si="132"/>
        <v>123.22</v>
      </c>
      <c r="AP505" s="20">
        <f t="shared" si="133"/>
        <v>1369.29</v>
      </c>
      <c r="AQ505" s="20">
        <f t="shared" si="133"/>
        <v>2093.89</v>
      </c>
      <c r="AR505" s="20">
        <f t="shared" si="133"/>
        <v>2858.72</v>
      </c>
      <c r="AS505" s="20">
        <f t="shared" si="134"/>
        <v>720.05000000000018</v>
      </c>
      <c r="AT505" s="20">
        <f t="shared" si="119"/>
        <v>-857.92000000000007</v>
      </c>
      <c r="AU505" s="20">
        <f t="shared" si="135"/>
        <v>1369.29</v>
      </c>
    </row>
    <row r="506" spans="1:47" ht="33.75">
      <c r="A506" s="54">
        <v>507</v>
      </c>
      <c r="B506" s="54" t="s">
        <v>954</v>
      </c>
      <c r="C506" s="58" t="s">
        <v>955</v>
      </c>
      <c r="D506" s="79">
        <v>8</v>
      </c>
      <c r="E506" s="79">
        <v>28</v>
      </c>
      <c r="F506" s="80">
        <v>1119.33</v>
      </c>
      <c r="G506" s="80">
        <v>139.91999999999999</v>
      </c>
      <c r="H506" s="80">
        <v>1119.33</v>
      </c>
      <c r="I506" s="80">
        <v>1912.75</v>
      </c>
      <c r="J506" s="80">
        <v>2667.07</v>
      </c>
      <c r="K506" s="80">
        <v>84.67</v>
      </c>
      <c r="L506" s="73">
        <f t="shared" si="120"/>
        <v>96.94</v>
      </c>
      <c r="M506" s="73">
        <f t="shared" si="121"/>
        <v>123.22</v>
      </c>
      <c r="N506" s="72" t="str">
        <f t="shared" si="122"/>
        <v>0603</v>
      </c>
      <c r="O506" s="74">
        <f t="shared" si="123"/>
        <v>20</v>
      </c>
      <c r="P506" s="72">
        <f t="shared" si="124"/>
        <v>1</v>
      </c>
      <c r="Q506" s="74">
        <f t="shared" si="125"/>
        <v>8</v>
      </c>
      <c r="R506" s="72">
        <f t="shared" si="126"/>
        <v>15</v>
      </c>
      <c r="S506" s="72">
        <f t="shared" si="127"/>
        <v>22</v>
      </c>
      <c r="AF506" s="18">
        <v>9019.5164909211599</v>
      </c>
      <c r="AG506" s="18">
        <v>49.260273972602803</v>
      </c>
      <c r="AI506" s="23">
        <f>'simulateur graphe PJ OQN'!$B$4</f>
        <v>1</v>
      </c>
      <c r="AJ506" s="24">
        <f t="shared" si="128"/>
        <v>123.22</v>
      </c>
      <c r="AK506" s="24">
        <f t="shared" si="129"/>
        <v>123.22</v>
      </c>
      <c r="AM506" t="str">
        <f t="shared" si="130"/>
        <v>ZONEBASSE</v>
      </c>
      <c r="AN506" t="str">
        <f t="shared" si="131"/>
        <v>HC</v>
      </c>
      <c r="AO506" s="20">
        <f t="shared" si="132"/>
        <v>123.22</v>
      </c>
      <c r="AP506" s="20">
        <f t="shared" si="133"/>
        <v>1119.33</v>
      </c>
      <c r="AQ506" s="20">
        <f t="shared" si="133"/>
        <v>1912.75</v>
      </c>
      <c r="AR506" s="20">
        <f t="shared" si="133"/>
        <v>2667.07</v>
      </c>
      <c r="AS506" s="20">
        <f t="shared" si="134"/>
        <v>380.98</v>
      </c>
      <c r="AT506" s="20">
        <f t="shared" si="119"/>
        <v>-711.04999999999927</v>
      </c>
      <c r="AU506" s="20">
        <f t="shared" si="135"/>
        <v>1119.33</v>
      </c>
    </row>
    <row r="507" spans="1:47" ht="33.75">
      <c r="A507" s="54">
        <v>508</v>
      </c>
      <c r="B507" s="54" t="s">
        <v>956</v>
      </c>
      <c r="C507" s="58" t="s">
        <v>957</v>
      </c>
      <c r="D507" s="79">
        <v>43</v>
      </c>
      <c r="E507" s="79">
        <v>49</v>
      </c>
      <c r="F507" s="80">
        <v>4773.26</v>
      </c>
      <c r="G507" s="80">
        <v>100.29</v>
      </c>
      <c r="H507" s="80">
        <v>4773.26</v>
      </c>
      <c r="I507" s="80" t="s">
        <v>28</v>
      </c>
      <c r="J507" s="80" t="s">
        <v>28</v>
      </c>
      <c r="K507" s="80">
        <v>105.18</v>
      </c>
      <c r="L507" s="73">
        <f t="shared" si="120"/>
        <v>96.94</v>
      </c>
      <c r="M507" s="73">
        <f t="shared" si="121"/>
        <v>123.22</v>
      </c>
      <c r="N507" s="72" t="str">
        <f t="shared" si="122"/>
        <v>0603</v>
      </c>
      <c r="O507" s="74">
        <f t="shared" si="123"/>
        <v>6</v>
      </c>
      <c r="P507" s="72">
        <f t="shared" si="124"/>
        <v>0</v>
      </c>
      <c r="Q507" s="74">
        <f t="shared" si="125"/>
        <v>43</v>
      </c>
      <c r="R507" s="72" t="str">
        <f t="shared" si="126"/>
        <v/>
      </c>
      <c r="S507" s="72" t="str">
        <f t="shared" si="127"/>
        <v/>
      </c>
      <c r="AF507" s="18">
        <v>2884.9329181866401</v>
      </c>
      <c r="AG507" s="18">
        <v>23.7580524344569</v>
      </c>
      <c r="AI507" s="23">
        <f>'simulateur graphe PJ OQN'!$B$4</f>
        <v>1</v>
      </c>
      <c r="AJ507" s="24">
        <f t="shared" si="128"/>
        <v>123.22</v>
      </c>
      <c r="AK507" s="24">
        <f t="shared" si="129"/>
        <v>123.22</v>
      </c>
      <c r="AM507" t="str">
        <f t="shared" si="130"/>
        <v>ZONEBASSE</v>
      </c>
      <c r="AN507" t="str">
        <f t="shared" si="131"/>
        <v>HC</v>
      </c>
      <c r="AO507" s="20">
        <f t="shared" si="132"/>
        <v>123.22</v>
      </c>
      <c r="AP507" s="20">
        <f t="shared" si="133"/>
        <v>4773.26</v>
      </c>
      <c r="AQ507" s="20" t="str">
        <f t="shared" si="133"/>
        <v>.</v>
      </c>
      <c r="AR507" s="20" t="str">
        <f t="shared" si="133"/>
        <v>.</v>
      </c>
      <c r="AS507" s="20">
        <f t="shared" si="134"/>
        <v>-275.38000000000011</v>
      </c>
      <c r="AT507" s="20">
        <f t="shared" ref="AT507:AT570" si="136">IF(P507=1,J507+(90-E507)*K507,H507+(90-E507)*K507)+(AI507-90)*L507</f>
        <v>457.97999999999956</v>
      </c>
      <c r="AU507" s="20">
        <f t="shared" si="135"/>
        <v>4773.26</v>
      </c>
    </row>
    <row r="508" spans="1:47" ht="33.75">
      <c r="A508" s="54">
        <v>509</v>
      </c>
      <c r="B508" s="54" t="s">
        <v>958</v>
      </c>
      <c r="C508" s="58" t="s">
        <v>959</v>
      </c>
      <c r="D508" s="79">
        <v>8</v>
      </c>
      <c r="E508" s="79">
        <v>28</v>
      </c>
      <c r="F508" s="80">
        <v>1545.99</v>
      </c>
      <c r="G508" s="80">
        <v>193.25</v>
      </c>
      <c r="H508" s="80">
        <v>1545.99</v>
      </c>
      <c r="I508" s="80">
        <v>2563.9499999999998</v>
      </c>
      <c r="J508" s="80">
        <v>3480.39</v>
      </c>
      <c r="K508" s="80">
        <v>98.6</v>
      </c>
      <c r="L508" s="73">
        <f t="shared" si="120"/>
        <v>96.94</v>
      </c>
      <c r="M508" s="73">
        <f t="shared" si="121"/>
        <v>123.22</v>
      </c>
      <c r="N508" s="72" t="str">
        <f t="shared" si="122"/>
        <v>0603</v>
      </c>
      <c r="O508" s="74">
        <f t="shared" si="123"/>
        <v>20</v>
      </c>
      <c r="P508" s="72">
        <f t="shared" si="124"/>
        <v>1</v>
      </c>
      <c r="Q508" s="74">
        <f t="shared" si="125"/>
        <v>8</v>
      </c>
      <c r="R508" s="72">
        <f t="shared" si="126"/>
        <v>15</v>
      </c>
      <c r="S508" s="72">
        <f t="shared" si="127"/>
        <v>22</v>
      </c>
      <c r="AF508" s="18">
        <v>4097.9449255971304</v>
      </c>
      <c r="AG508" s="18">
        <v>30.437788018433199</v>
      </c>
      <c r="AI508" s="23">
        <f>'simulateur graphe PJ OQN'!$B$4</f>
        <v>1</v>
      </c>
      <c r="AJ508" s="24">
        <f t="shared" si="128"/>
        <v>123.22</v>
      </c>
      <c r="AK508" s="24">
        <f t="shared" si="129"/>
        <v>123.22</v>
      </c>
      <c r="AM508" t="str">
        <f t="shared" si="130"/>
        <v>ZONEBASSE</v>
      </c>
      <c r="AN508" t="str">
        <f t="shared" si="131"/>
        <v>HC</v>
      </c>
      <c r="AO508" s="20">
        <f t="shared" si="132"/>
        <v>123.22</v>
      </c>
      <c r="AP508" s="20">
        <f t="shared" si="133"/>
        <v>1545.99</v>
      </c>
      <c r="AQ508" s="20">
        <f t="shared" si="133"/>
        <v>2563.9499999999998</v>
      </c>
      <c r="AR508" s="20">
        <f t="shared" si="133"/>
        <v>3480.39</v>
      </c>
      <c r="AS508" s="20">
        <f t="shared" si="134"/>
        <v>818.19</v>
      </c>
      <c r="AT508" s="20">
        <f t="shared" si="136"/>
        <v>965.93000000000029</v>
      </c>
      <c r="AU508" s="20">
        <f t="shared" si="135"/>
        <v>1545.99</v>
      </c>
    </row>
    <row r="509" spans="1:47" ht="33.75">
      <c r="A509" s="54">
        <v>510</v>
      </c>
      <c r="B509" s="54" t="s">
        <v>960</v>
      </c>
      <c r="C509" s="58" t="s">
        <v>961</v>
      </c>
      <c r="D509" s="79">
        <v>50</v>
      </c>
      <c r="E509" s="79">
        <v>56</v>
      </c>
      <c r="F509" s="80">
        <v>6242.42</v>
      </c>
      <c r="G509" s="80">
        <v>98.64</v>
      </c>
      <c r="H509" s="80">
        <v>6242.42</v>
      </c>
      <c r="I509" s="80" t="s">
        <v>28</v>
      </c>
      <c r="J509" s="80" t="s">
        <v>28</v>
      </c>
      <c r="K509" s="80">
        <v>117.87</v>
      </c>
      <c r="L509" s="73">
        <f t="shared" si="120"/>
        <v>96.94</v>
      </c>
      <c r="M509" s="73">
        <f t="shared" si="121"/>
        <v>123.22</v>
      </c>
      <c r="N509" s="72" t="str">
        <f t="shared" si="122"/>
        <v>0603</v>
      </c>
      <c r="O509" s="74">
        <f t="shared" si="123"/>
        <v>6</v>
      </c>
      <c r="P509" s="72">
        <f t="shared" si="124"/>
        <v>0</v>
      </c>
      <c r="Q509" s="74">
        <f t="shared" si="125"/>
        <v>50</v>
      </c>
      <c r="R509" s="72" t="str">
        <f t="shared" si="126"/>
        <v/>
      </c>
      <c r="S509" s="72" t="str">
        <f t="shared" si="127"/>
        <v/>
      </c>
      <c r="AF509" s="18">
        <v>4168.4696983143303</v>
      </c>
      <c r="AG509" s="18">
        <v>28.866055045871601</v>
      </c>
      <c r="AI509" s="23">
        <f>'simulateur graphe PJ OQN'!$B$4</f>
        <v>1</v>
      </c>
      <c r="AJ509" s="24">
        <f t="shared" si="128"/>
        <v>123.22</v>
      </c>
      <c r="AK509" s="24">
        <f t="shared" si="129"/>
        <v>123.22</v>
      </c>
      <c r="AM509" t="str">
        <f t="shared" si="130"/>
        <v>ZONEBASSE</v>
      </c>
      <c r="AN509" t="str">
        <f t="shared" si="131"/>
        <v>HC</v>
      </c>
      <c r="AO509" s="20">
        <f t="shared" si="132"/>
        <v>123.22</v>
      </c>
      <c r="AP509" s="20">
        <f t="shared" si="133"/>
        <v>6242.42</v>
      </c>
      <c r="AQ509" s="20" t="str">
        <f t="shared" si="133"/>
        <v>.</v>
      </c>
      <c r="AR509" s="20" t="str">
        <f t="shared" si="133"/>
        <v>.</v>
      </c>
      <c r="AS509" s="20">
        <f t="shared" si="134"/>
        <v>-240.43000000000029</v>
      </c>
      <c r="AT509" s="20">
        <f t="shared" si="136"/>
        <v>1622.3400000000001</v>
      </c>
      <c r="AU509" s="20">
        <f t="shared" si="135"/>
        <v>6242.42</v>
      </c>
    </row>
    <row r="510" spans="1:47">
      <c r="A510" s="54">
        <v>511</v>
      </c>
      <c r="B510" s="54" t="s">
        <v>962</v>
      </c>
      <c r="C510" s="55" t="s">
        <v>963</v>
      </c>
      <c r="D510" s="79">
        <v>1</v>
      </c>
      <c r="E510" s="79">
        <v>1</v>
      </c>
      <c r="F510" s="80" t="s">
        <v>28</v>
      </c>
      <c r="G510" s="80" t="s">
        <v>28</v>
      </c>
      <c r="H510" s="80">
        <v>75.150000000000006</v>
      </c>
      <c r="I510" s="80" t="s">
        <v>28</v>
      </c>
      <c r="J510" s="80" t="s">
        <v>28</v>
      </c>
      <c r="K510" s="80" t="s">
        <v>28</v>
      </c>
      <c r="L510" s="73" t="str">
        <f t="shared" si="120"/>
        <v/>
      </c>
      <c r="M510" s="73" t="str">
        <f t="shared" si="121"/>
        <v/>
      </c>
      <c r="N510" s="72" t="str">
        <f t="shared" si="122"/>
        <v>0612</v>
      </c>
      <c r="O510" s="74">
        <f t="shared" si="123"/>
        <v>0</v>
      </c>
      <c r="P510" s="72">
        <f t="shared" si="124"/>
        <v>0</v>
      </c>
      <c r="Q510" s="74">
        <f t="shared" si="125"/>
        <v>1</v>
      </c>
      <c r="R510" s="72" t="str">
        <f t="shared" si="126"/>
        <v/>
      </c>
      <c r="S510" s="72" t="str">
        <f t="shared" si="127"/>
        <v/>
      </c>
      <c r="AF510" s="18">
        <v>6139.2047601161703</v>
      </c>
      <c r="AG510" s="18">
        <v>40.325581395348799</v>
      </c>
      <c r="AI510" s="23">
        <f>'simulateur graphe PJ OQN'!$B$4</f>
        <v>1</v>
      </c>
      <c r="AJ510" s="24">
        <f t="shared" si="128"/>
        <v>75.150000000000006</v>
      </c>
      <c r="AK510" s="24">
        <f t="shared" si="129"/>
        <v>75.150000000000006</v>
      </c>
      <c r="AM510" t="str">
        <f t="shared" si="130"/>
        <v>ZONEHAUTE</v>
      </c>
      <c r="AN510" t="str">
        <f t="shared" si="131"/>
        <v>HDJ</v>
      </c>
      <c r="AO510" s="20" t="e">
        <f t="shared" si="132"/>
        <v>#VALUE!</v>
      </c>
      <c r="AP510" s="20">
        <f t="shared" si="133"/>
        <v>75.150000000000006</v>
      </c>
      <c r="AQ510" s="20" t="str">
        <f t="shared" si="133"/>
        <v>.</v>
      </c>
      <c r="AR510" s="20" t="str">
        <f t="shared" si="133"/>
        <v>.</v>
      </c>
      <c r="AS510" s="20" t="e">
        <f t="shared" si="134"/>
        <v>#VALUE!</v>
      </c>
      <c r="AT510" s="20" t="e">
        <f t="shared" si="136"/>
        <v>#VALUE!</v>
      </c>
      <c r="AU510" s="20">
        <f t="shared" si="135"/>
        <v>75.150000000000006</v>
      </c>
    </row>
    <row r="511" spans="1:47" ht="33.75">
      <c r="A511" s="54">
        <v>512</v>
      </c>
      <c r="B511" s="54" t="s">
        <v>964</v>
      </c>
      <c r="C511" s="58" t="s">
        <v>965</v>
      </c>
      <c r="D511" s="79">
        <v>8</v>
      </c>
      <c r="E511" s="79">
        <v>28</v>
      </c>
      <c r="F511" s="80">
        <v>1107.95</v>
      </c>
      <c r="G511" s="80">
        <v>138.49</v>
      </c>
      <c r="H511" s="80">
        <v>1107.95</v>
      </c>
      <c r="I511" s="80">
        <v>1757.81</v>
      </c>
      <c r="J511" s="80">
        <v>2359.91</v>
      </c>
      <c r="K511" s="80">
        <v>79.08</v>
      </c>
      <c r="L511" s="73">
        <f t="shared" si="120"/>
        <v>89.26</v>
      </c>
      <c r="M511" s="73">
        <f t="shared" si="121"/>
        <v>96.89</v>
      </c>
      <c r="N511" s="72" t="str">
        <f t="shared" si="122"/>
        <v>0612</v>
      </c>
      <c r="O511" s="74">
        <f t="shared" si="123"/>
        <v>20</v>
      </c>
      <c r="P511" s="72">
        <f t="shared" si="124"/>
        <v>1</v>
      </c>
      <c r="Q511" s="74">
        <f t="shared" si="125"/>
        <v>8</v>
      </c>
      <c r="R511" s="72">
        <f t="shared" si="126"/>
        <v>15</v>
      </c>
      <c r="S511" s="72">
        <f t="shared" si="127"/>
        <v>22</v>
      </c>
      <c r="AF511" s="18">
        <v>7104.4808795487797</v>
      </c>
      <c r="AG511" s="18">
        <v>40.526645768025098</v>
      </c>
      <c r="AI511" s="23">
        <f>'simulateur graphe PJ OQN'!$B$4</f>
        <v>1</v>
      </c>
      <c r="AJ511" s="24">
        <f t="shared" si="128"/>
        <v>96.89</v>
      </c>
      <c r="AK511" s="24">
        <f t="shared" si="129"/>
        <v>96.89</v>
      </c>
      <c r="AM511" t="str">
        <f t="shared" si="130"/>
        <v>ZONEBASSE</v>
      </c>
      <c r="AN511" t="str">
        <f t="shared" si="131"/>
        <v>HC</v>
      </c>
      <c r="AO511" s="20">
        <f t="shared" si="132"/>
        <v>96.89</v>
      </c>
      <c r="AP511" s="20">
        <f t="shared" si="133"/>
        <v>1107.95</v>
      </c>
      <c r="AQ511" s="20">
        <f t="shared" si="133"/>
        <v>1757.81</v>
      </c>
      <c r="AR511" s="20">
        <f t="shared" si="133"/>
        <v>2359.91</v>
      </c>
      <c r="AS511" s="20">
        <f t="shared" si="134"/>
        <v>224.75</v>
      </c>
      <c r="AT511" s="20">
        <f t="shared" si="136"/>
        <v>-681.27000000000044</v>
      </c>
      <c r="AU511" s="20">
        <f t="shared" si="135"/>
        <v>1107.95</v>
      </c>
    </row>
    <row r="512" spans="1:47" ht="33.75">
      <c r="A512" s="54">
        <v>513</v>
      </c>
      <c r="B512" s="54" t="s">
        <v>966</v>
      </c>
      <c r="C512" s="58" t="s">
        <v>967</v>
      </c>
      <c r="D512" s="79">
        <v>43</v>
      </c>
      <c r="E512" s="79">
        <v>49</v>
      </c>
      <c r="F512" s="80">
        <v>4331.3500000000004</v>
      </c>
      <c r="G512" s="80">
        <v>91.91</v>
      </c>
      <c r="H512" s="80">
        <v>4331.3500000000004</v>
      </c>
      <c r="I512" s="80" t="s">
        <v>28</v>
      </c>
      <c r="J512" s="80" t="s">
        <v>28</v>
      </c>
      <c r="K512" s="80">
        <v>94.16</v>
      </c>
      <c r="L512" s="73">
        <f t="shared" si="120"/>
        <v>89.26</v>
      </c>
      <c r="M512" s="73">
        <f t="shared" si="121"/>
        <v>96.89</v>
      </c>
      <c r="N512" s="72" t="str">
        <f t="shared" si="122"/>
        <v>0612</v>
      </c>
      <c r="O512" s="74">
        <f t="shared" si="123"/>
        <v>6</v>
      </c>
      <c r="P512" s="72">
        <f t="shared" si="124"/>
        <v>0</v>
      </c>
      <c r="Q512" s="74">
        <f t="shared" si="125"/>
        <v>43</v>
      </c>
      <c r="R512" s="72" t="str">
        <f t="shared" si="126"/>
        <v/>
      </c>
      <c r="S512" s="72" t="str">
        <f t="shared" si="127"/>
        <v/>
      </c>
      <c r="AF512" s="18">
        <v>8128.0803916251598</v>
      </c>
      <c r="AG512" s="18">
        <v>41.5866336633663</v>
      </c>
      <c r="AI512" s="23">
        <f>'simulateur graphe PJ OQN'!$B$4</f>
        <v>1</v>
      </c>
      <c r="AJ512" s="24">
        <f t="shared" si="128"/>
        <v>96.89</v>
      </c>
      <c r="AK512" s="24">
        <f t="shared" si="129"/>
        <v>96.89</v>
      </c>
      <c r="AM512" t="str">
        <f t="shared" si="130"/>
        <v>ZONEBASSE</v>
      </c>
      <c r="AN512" t="str">
        <f t="shared" si="131"/>
        <v>HC</v>
      </c>
      <c r="AO512" s="20">
        <f t="shared" si="132"/>
        <v>96.89</v>
      </c>
      <c r="AP512" s="20">
        <f t="shared" si="133"/>
        <v>4331.3500000000004</v>
      </c>
      <c r="AQ512" s="20" t="str">
        <f t="shared" si="133"/>
        <v>.</v>
      </c>
      <c r="AR512" s="20" t="str">
        <f t="shared" si="133"/>
        <v>.</v>
      </c>
      <c r="AS512" s="20">
        <f t="shared" si="134"/>
        <v>-188.32999999999993</v>
      </c>
      <c r="AT512" s="20">
        <f t="shared" si="136"/>
        <v>247.76999999999953</v>
      </c>
      <c r="AU512" s="20">
        <f t="shared" si="135"/>
        <v>4331.3500000000004</v>
      </c>
    </row>
    <row r="513" spans="1:47" ht="45">
      <c r="A513" s="54">
        <v>514</v>
      </c>
      <c r="B513" s="54" t="s">
        <v>968</v>
      </c>
      <c r="C513" s="58" t="s">
        <v>969</v>
      </c>
      <c r="D513" s="79">
        <v>8</v>
      </c>
      <c r="E513" s="79">
        <v>28</v>
      </c>
      <c r="F513" s="80">
        <v>1399.7</v>
      </c>
      <c r="G513" s="80">
        <v>174.96</v>
      </c>
      <c r="H513" s="80">
        <v>1399.7</v>
      </c>
      <c r="I513" s="80">
        <v>2111.0500000000002</v>
      </c>
      <c r="J513" s="80">
        <v>2876</v>
      </c>
      <c r="K513" s="80">
        <v>92.96</v>
      </c>
      <c r="L513" s="73">
        <f t="shared" si="120"/>
        <v>89.26</v>
      </c>
      <c r="M513" s="73">
        <f t="shared" si="121"/>
        <v>96.89</v>
      </c>
      <c r="N513" s="72" t="str">
        <f t="shared" si="122"/>
        <v>0612</v>
      </c>
      <c r="O513" s="74">
        <f t="shared" si="123"/>
        <v>20</v>
      </c>
      <c r="P513" s="72">
        <f t="shared" si="124"/>
        <v>1</v>
      </c>
      <c r="Q513" s="74">
        <f t="shared" si="125"/>
        <v>8</v>
      </c>
      <c r="R513" s="72">
        <f t="shared" si="126"/>
        <v>15</v>
      </c>
      <c r="S513" s="72">
        <f t="shared" si="127"/>
        <v>22</v>
      </c>
      <c r="AF513" s="18">
        <v>216.55974512101201</v>
      </c>
      <c r="AG513" s="18" t="s">
        <v>28</v>
      </c>
      <c r="AI513" s="23">
        <f>'simulateur graphe PJ OQN'!$B$4</f>
        <v>1</v>
      </c>
      <c r="AJ513" s="24">
        <f t="shared" si="128"/>
        <v>96.89</v>
      </c>
      <c r="AK513" s="24">
        <f t="shared" si="129"/>
        <v>96.89</v>
      </c>
      <c r="AM513" t="str">
        <f t="shared" si="130"/>
        <v>ZONEBASSE</v>
      </c>
      <c r="AN513" t="str">
        <f t="shared" si="131"/>
        <v>HC</v>
      </c>
      <c r="AO513" s="20">
        <f t="shared" si="132"/>
        <v>96.89</v>
      </c>
      <c r="AP513" s="20">
        <f t="shared" si="133"/>
        <v>1399.7</v>
      </c>
      <c r="AQ513" s="20">
        <f t="shared" si="133"/>
        <v>2111.0500000000002</v>
      </c>
      <c r="AR513" s="20">
        <f t="shared" si="133"/>
        <v>2876</v>
      </c>
      <c r="AS513" s="20">
        <f t="shared" si="134"/>
        <v>366.08000000000038</v>
      </c>
      <c r="AT513" s="20">
        <f t="shared" si="136"/>
        <v>695.38000000000011</v>
      </c>
      <c r="AU513" s="20">
        <f t="shared" si="135"/>
        <v>1399.7</v>
      </c>
    </row>
    <row r="514" spans="1:47" ht="45">
      <c r="A514" s="54">
        <v>515</v>
      </c>
      <c r="B514" s="54" t="s">
        <v>970</v>
      </c>
      <c r="C514" s="58" t="s">
        <v>971</v>
      </c>
      <c r="D514" s="79">
        <v>50</v>
      </c>
      <c r="E514" s="79">
        <v>56</v>
      </c>
      <c r="F514" s="80">
        <v>4755.32</v>
      </c>
      <c r="G514" s="80">
        <v>67.12</v>
      </c>
      <c r="H514" s="80">
        <v>4755.32</v>
      </c>
      <c r="I514" s="80" t="s">
        <v>28</v>
      </c>
      <c r="J514" s="80" t="s">
        <v>28</v>
      </c>
      <c r="K514" s="80">
        <v>92.96</v>
      </c>
      <c r="L514" s="73">
        <f t="shared" si="120"/>
        <v>89.26</v>
      </c>
      <c r="M514" s="73">
        <f t="shared" si="121"/>
        <v>96.89</v>
      </c>
      <c r="N514" s="72" t="str">
        <f t="shared" si="122"/>
        <v>0612</v>
      </c>
      <c r="O514" s="74">
        <f t="shared" si="123"/>
        <v>6</v>
      </c>
      <c r="P514" s="72">
        <f t="shared" si="124"/>
        <v>0</v>
      </c>
      <c r="Q514" s="74">
        <f t="shared" si="125"/>
        <v>50</v>
      </c>
      <c r="R514" s="72" t="str">
        <f t="shared" si="126"/>
        <v/>
      </c>
      <c r="S514" s="72" t="str">
        <f t="shared" si="127"/>
        <v/>
      </c>
      <c r="AF514" s="18">
        <v>4929.2825572714301</v>
      </c>
      <c r="AG514" s="18">
        <v>32.583850931676999</v>
      </c>
      <c r="AI514" s="23">
        <f>'simulateur graphe PJ OQN'!$B$4</f>
        <v>1</v>
      </c>
      <c r="AJ514" s="24">
        <f t="shared" si="128"/>
        <v>96.89</v>
      </c>
      <c r="AK514" s="24">
        <f t="shared" si="129"/>
        <v>96.89</v>
      </c>
      <c r="AM514" t="str">
        <f t="shared" si="130"/>
        <v>ZONEBASSE</v>
      </c>
      <c r="AN514" t="str">
        <f t="shared" si="131"/>
        <v>HC</v>
      </c>
      <c r="AO514" s="20">
        <f t="shared" si="132"/>
        <v>96.89</v>
      </c>
      <c r="AP514" s="20">
        <f t="shared" si="133"/>
        <v>4755.32</v>
      </c>
      <c r="AQ514" s="20" t="str">
        <f t="shared" si="133"/>
        <v>.</v>
      </c>
      <c r="AR514" s="20" t="str">
        <f t="shared" si="133"/>
        <v>.</v>
      </c>
      <c r="AS514" s="20">
        <f t="shared" si="134"/>
        <v>-357.47999999999956</v>
      </c>
      <c r="AT514" s="20">
        <f t="shared" si="136"/>
        <v>-28.180000000001201</v>
      </c>
      <c r="AU514" s="20">
        <f t="shared" si="135"/>
        <v>4755.32</v>
      </c>
    </row>
    <row r="515" spans="1:47" ht="33.75">
      <c r="A515" s="54">
        <v>516</v>
      </c>
      <c r="B515" s="54" t="s">
        <v>972</v>
      </c>
      <c r="C515" s="58" t="s">
        <v>973</v>
      </c>
      <c r="D515" s="79">
        <v>22</v>
      </c>
      <c r="E515" s="79">
        <v>28</v>
      </c>
      <c r="F515" s="80">
        <v>2148.38</v>
      </c>
      <c r="G515" s="80">
        <v>97.65</v>
      </c>
      <c r="H515" s="80">
        <v>2148.38</v>
      </c>
      <c r="I515" s="80" t="s">
        <v>28</v>
      </c>
      <c r="J515" s="80" t="s">
        <v>28</v>
      </c>
      <c r="K515" s="80">
        <v>84.07</v>
      </c>
      <c r="L515" s="73">
        <f t="shared" si="120"/>
        <v>73.83</v>
      </c>
      <c r="M515" s="73">
        <f t="shared" si="121"/>
        <v>96.89</v>
      </c>
      <c r="N515" s="72" t="str">
        <f t="shared" si="122"/>
        <v>0612</v>
      </c>
      <c r="O515" s="74">
        <f t="shared" si="123"/>
        <v>6</v>
      </c>
      <c r="P515" s="72">
        <f t="shared" si="124"/>
        <v>0</v>
      </c>
      <c r="Q515" s="74">
        <f t="shared" si="125"/>
        <v>22</v>
      </c>
      <c r="R515" s="72" t="str">
        <f t="shared" si="126"/>
        <v/>
      </c>
      <c r="S515" s="72" t="str">
        <f t="shared" si="127"/>
        <v/>
      </c>
      <c r="AF515" s="18">
        <v>6556.4169555823601</v>
      </c>
      <c r="AG515" s="18">
        <v>53.139534883720899</v>
      </c>
      <c r="AI515" s="23">
        <f>'simulateur graphe PJ OQN'!$B$4</f>
        <v>1</v>
      </c>
      <c r="AJ515" s="24">
        <f t="shared" si="128"/>
        <v>96.89</v>
      </c>
      <c r="AK515" s="24">
        <f t="shared" si="129"/>
        <v>96.89</v>
      </c>
      <c r="AM515" t="str">
        <f t="shared" si="130"/>
        <v>ZONEBASSE</v>
      </c>
      <c r="AN515" t="str">
        <f t="shared" si="131"/>
        <v>HC</v>
      </c>
      <c r="AO515" s="20">
        <f t="shared" si="132"/>
        <v>96.89</v>
      </c>
      <c r="AP515" s="20">
        <f t="shared" si="133"/>
        <v>2148.38</v>
      </c>
      <c r="AQ515" s="20" t="str">
        <f t="shared" si="133"/>
        <v>.</v>
      </c>
      <c r="AR515" s="20" t="str">
        <f t="shared" si="133"/>
        <v>.</v>
      </c>
      <c r="AS515" s="20">
        <f t="shared" si="134"/>
        <v>-121.50999999999976</v>
      </c>
      <c r="AT515" s="20">
        <f t="shared" si="136"/>
        <v>789.84999999999945</v>
      </c>
      <c r="AU515" s="20">
        <f t="shared" si="135"/>
        <v>2148.38</v>
      </c>
    </row>
    <row r="516" spans="1:47" ht="33.75">
      <c r="A516" s="54">
        <v>517</v>
      </c>
      <c r="B516" s="54" t="s">
        <v>974</v>
      </c>
      <c r="C516" s="58" t="s">
        <v>975</v>
      </c>
      <c r="D516" s="79">
        <v>36</v>
      </c>
      <c r="E516" s="79">
        <v>42</v>
      </c>
      <c r="F516" s="80">
        <v>2322.6</v>
      </c>
      <c r="G516" s="80">
        <v>64.52</v>
      </c>
      <c r="H516" s="80">
        <v>2322.6</v>
      </c>
      <c r="I516" s="80" t="s">
        <v>28</v>
      </c>
      <c r="J516" s="80" t="s">
        <v>28</v>
      </c>
      <c r="K516" s="80">
        <v>60.33</v>
      </c>
      <c r="L516" s="73">
        <f t="shared" ref="L516:L579" si="137">IFERROR(VLOOKUP(B516,$B$1326:$K$2467,6,0),"")</f>
        <v>73.83</v>
      </c>
      <c r="M516" s="73">
        <f t="shared" ref="M516:M579" si="138">IFERROR(VLOOKUP($B516,$B$2468:$K$3603,6,0),"")</f>
        <v>96.89</v>
      </c>
      <c r="N516" s="72" t="str">
        <f t="shared" ref="N516:N579" si="139">LEFT(B516,4)</f>
        <v>0612</v>
      </c>
      <c r="O516" s="74">
        <f t="shared" ref="O516:O579" si="140">E516-D516</f>
        <v>6</v>
      </c>
      <c r="P516" s="72">
        <f t="shared" ref="P516:P579" si="141">IF(O516=20,1,0)</f>
        <v>0</v>
      </c>
      <c r="Q516" s="74">
        <f t="shared" ref="Q516:Q579" si="142">D516</f>
        <v>36</v>
      </c>
      <c r="R516" s="72" t="str">
        <f t="shared" ref="R516:R579" si="143">IF(P516=1,Q516+7,"")</f>
        <v/>
      </c>
      <c r="S516" s="72" t="str">
        <f t="shared" ref="S516:S579" si="144">IF(P516=1,Q516+14,"")</f>
        <v/>
      </c>
      <c r="AF516" s="18">
        <v>6040.4314465036095</v>
      </c>
      <c r="AG516" s="18">
        <v>36.725146198830402</v>
      </c>
      <c r="AI516" s="23">
        <f>'simulateur graphe PJ OQN'!$B$4</f>
        <v>1</v>
      </c>
      <c r="AJ516" s="24">
        <f t="shared" ref="AJ516:AJ579" si="145">IF(AN516="HDJ",AU516,IF(AM516="ZONE90",AT516,IF(AM516="ZONEBASSE",AO516,IF(AM516="ZONEFORF1",AP516,IF(AM516="ZONEFORF2",AQ516,IF(AM516="ZONEFORF3",AR516,AS516))))))</f>
        <v>96.89</v>
      </c>
      <c r="AK516" s="24">
        <f t="shared" ref="AK516:AK579" si="146">AJ516/AI516</f>
        <v>96.89</v>
      </c>
      <c r="AM516" t="str">
        <f t="shared" ref="AM516:AM579" si="147">IF(AI516&gt;90,"ZONE90",IF(P516=1,IF(AI516&lt;D516,"ZONEBASSE",IF(AI516&lt;R516,"ZONEFORF1",IF(AI516&lt;S516,"ZONEFORF2",IF(AI516&lt;E516,"ZONEFORF3","ZONEHAUTE")))),IF(AI516&lt;D516,"ZONEBASSE",IF(AI516&lt;E516,"ZONEFORF1","ZONEHAUTE"))))</f>
        <v>ZONEBASSE</v>
      </c>
      <c r="AN516" t="str">
        <f t="shared" ref="AN516:AN579" si="148">IF(RIGHT(B516,1)="0","HDJ","HC")</f>
        <v>HC</v>
      </c>
      <c r="AO516" s="20">
        <f t="shared" ref="AO516:AO579" si="149">IF(AI516&lt;8,M516*AI516,F516-(D516-AI516)*G516)</f>
        <v>96.89</v>
      </c>
      <c r="AP516" s="20">
        <f t="shared" ref="AP516:AR579" si="150">H516</f>
        <v>2322.6</v>
      </c>
      <c r="AQ516" s="20" t="str">
        <f t="shared" si="150"/>
        <v>.</v>
      </c>
      <c r="AR516" s="20" t="str">
        <f t="shared" si="150"/>
        <v>.</v>
      </c>
      <c r="AS516" s="20">
        <f t="shared" ref="AS516:AS579" si="151">IF(P516=1,J516+(AI516-E516)*K516,H516+(AI516-E516)*K516)</f>
        <v>-150.92999999999984</v>
      </c>
      <c r="AT516" s="20">
        <f t="shared" si="136"/>
        <v>-1352.4299999999994</v>
      </c>
      <c r="AU516" s="20">
        <f t="shared" ref="AU516:AU579" si="152">AI516*H516</f>
        <v>2322.6</v>
      </c>
    </row>
    <row r="517" spans="1:47" ht="45">
      <c r="A517" s="54">
        <v>518</v>
      </c>
      <c r="B517" s="54" t="s">
        <v>976</v>
      </c>
      <c r="C517" s="58" t="s">
        <v>977</v>
      </c>
      <c r="D517" s="79">
        <v>29</v>
      </c>
      <c r="E517" s="79">
        <v>35</v>
      </c>
      <c r="F517" s="80">
        <v>2790.01</v>
      </c>
      <c r="G517" s="80">
        <v>96.21</v>
      </c>
      <c r="H517" s="80">
        <v>2790.01</v>
      </c>
      <c r="I517" s="80" t="s">
        <v>28</v>
      </c>
      <c r="J517" s="80" t="s">
        <v>28</v>
      </c>
      <c r="K517" s="80">
        <v>85.19</v>
      </c>
      <c r="L517" s="73">
        <f t="shared" si="137"/>
        <v>73.83</v>
      </c>
      <c r="M517" s="73">
        <f t="shared" si="138"/>
        <v>96.89</v>
      </c>
      <c r="N517" s="72" t="str">
        <f t="shared" si="139"/>
        <v>0612</v>
      </c>
      <c r="O517" s="74">
        <f t="shared" si="140"/>
        <v>6</v>
      </c>
      <c r="P517" s="72">
        <f t="shared" si="141"/>
        <v>0</v>
      </c>
      <c r="Q517" s="74">
        <f t="shared" si="142"/>
        <v>29</v>
      </c>
      <c r="R517" s="72" t="str">
        <f t="shared" si="143"/>
        <v/>
      </c>
      <c r="S517" s="72" t="str">
        <f t="shared" si="144"/>
        <v/>
      </c>
      <c r="AF517" s="18">
        <v>7763.3366703960901</v>
      </c>
      <c r="AG517" s="18">
        <v>44.952054794520599</v>
      </c>
      <c r="AI517" s="23">
        <f>'simulateur graphe PJ OQN'!$B$4</f>
        <v>1</v>
      </c>
      <c r="AJ517" s="24">
        <f t="shared" si="145"/>
        <v>96.89</v>
      </c>
      <c r="AK517" s="24">
        <f t="shared" si="146"/>
        <v>96.89</v>
      </c>
      <c r="AM517" t="str">
        <f t="shared" si="147"/>
        <v>ZONEBASSE</v>
      </c>
      <c r="AN517" t="str">
        <f t="shared" si="148"/>
        <v>HC</v>
      </c>
      <c r="AO517" s="20">
        <f t="shared" si="149"/>
        <v>96.89</v>
      </c>
      <c r="AP517" s="20">
        <f t="shared" si="150"/>
        <v>2790.01</v>
      </c>
      <c r="AQ517" s="20" t="str">
        <f t="shared" si="150"/>
        <v>.</v>
      </c>
      <c r="AR517" s="20" t="str">
        <f t="shared" si="150"/>
        <v>.</v>
      </c>
      <c r="AS517" s="20">
        <f t="shared" si="151"/>
        <v>-106.44999999999982</v>
      </c>
      <c r="AT517" s="20">
        <f t="shared" si="136"/>
        <v>904.59000000000015</v>
      </c>
      <c r="AU517" s="20">
        <f t="shared" si="152"/>
        <v>2790.01</v>
      </c>
    </row>
    <row r="518" spans="1:47" ht="45">
      <c r="A518" s="54">
        <v>519</v>
      </c>
      <c r="B518" s="54" t="s">
        <v>978</v>
      </c>
      <c r="C518" s="58" t="s">
        <v>979</v>
      </c>
      <c r="D518" s="79">
        <v>50</v>
      </c>
      <c r="E518" s="79">
        <v>56</v>
      </c>
      <c r="F518" s="80">
        <v>4468.43</v>
      </c>
      <c r="G518" s="80">
        <v>79.930000000000007</v>
      </c>
      <c r="H518" s="80">
        <v>4468.43</v>
      </c>
      <c r="I518" s="80" t="s">
        <v>28</v>
      </c>
      <c r="J518" s="80" t="s">
        <v>28</v>
      </c>
      <c r="K518" s="80">
        <v>85.19</v>
      </c>
      <c r="L518" s="73">
        <f t="shared" si="137"/>
        <v>73.83</v>
      </c>
      <c r="M518" s="73">
        <f t="shared" si="138"/>
        <v>96.89</v>
      </c>
      <c r="N518" s="72" t="str">
        <f t="shared" si="139"/>
        <v>0612</v>
      </c>
      <c r="O518" s="74">
        <f t="shared" si="140"/>
        <v>6</v>
      </c>
      <c r="P518" s="72">
        <f t="shared" si="141"/>
        <v>0</v>
      </c>
      <c r="Q518" s="74">
        <f t="shared" si="142"/>
        <v>50</v>
      </c>
      <c r="R518" s="72" t="str">
        <f t="shared" si="143"/>
        <v/>
      </c>
      <c r="S518" s="72" t="str">
        <f t="shared" si="144"/>
        <v/>
      </c>
      <c r="AF518" s="18">
        <v>3161.9790741004599</v>
      </c>
      <c r="AG518" s="18">
        <v>24.6235294117647</v>
      </c>
      <c r="AI518" s="23">
        <f>'simulateur graphe PJ OQN'!$B$4</f>
        <v>1</v>
      </c>
      <c r="AJ518" s="24">
        <f t="shared" si="145"/>
        <v>96.89</v>
      </c>
      <c r="AK518" s="24">
        <f t="shared" si="146"/>
        <v>96.89</v>
      </c>
      <c r="AM518" t="str">
        <f t="shared" si="147"/>
        <v>ZONEBASSE</v>
      </c>
      <c r="AN518" t="str">
        <f t="shared" si="148"/>
        <v>HC</v>
      </c>
      <c r="AO518" s="20">
        <f t="shared" si="149"/>
        <v>96.89</v>
      </c>
      <c r="AP518" s="20">
        <f t="shared" si="150"/>
        <v>4468.43</v>
      </c>
      <c r="AQ518" s="20" t="str">
        <f t="shared" si="150"/>
        <v>.</v>
      </c>
      <c r="AR518" s="20" t="str">
        <f t="shared" si="150"/>
        <v>.</v>
      </c>
      <c r="AS518" s="20">
        <f t="shared" si="151"/>
        <v>-217.01999999999953</v>
      </c>
      <c r="AT518" s="20">
        <f t="shared" si="136"/>
        <v>794.02000000000044</v>
      </c>
      <c r="AU518" s="20">
        <f t="shared" si="152"/>
        <v>4468.43</v>
      </c>
    </row>
    <row r="519" spans="1:47">
      <c r="A519" s="54">
        <v>520</v>
      </c>
      <c r="B519" s="54" t="s">
        <v>980</v>
      </c>
      <c r="C519" s="55" t="s">
        <v>981</v>
      </c>
      <c r="D519" s="79">
        <v>1</v>
      </c>
      <c r="E519" s="79">
        <v>1</v>
      </c>
      <c r="F519" s="80" t="s">
        <v>28</v>
      </c>
      <c r="G519" s="80" t="s">
        <v>28</v>
      </c>
      <c r="H519" s="80">
        <v>91.09</v>
      </c>
      <c r="I519" s="80" t="s">
        <v>28</v>
      </c>
      <c r="J519" s="80" t="s">
        <v>28</v>
      </c>
      <c r="K519" s="80" t="s">
        <v>28</v>
      </c>
      <c r="L519" s="73" t="str">
        <f t="shared" si="137"/>
        <v/>
      </c>
      <c r="M519" s="73" t="str">
        <f t="shared" si="138"/>
        <v/>
      </c>
      <c r="N519" s="72" t="str">
        <f t="shared" si="139"/>
        <v>0615</v>
      </c>
      <c r="O519" s="74">
        <f t="shared" si="140"/>
        <v>0</v>
      </c>
      <c r="P519" s="72">
        <f t="shared" si="141"/>
        <v>0</v>
      </c>
      <c r="Q519" s="74">
        <f t="shared" si="142"/>
        <v>1</v>
      </c>
      <c r="R519" s="72" t="str">
        <f t="shared" si="143"/>
        <v/>
      </c>
      <c r="S519" s="72" t="str">
        <f t="shared" si="144"/>
        <v/>
      </c>
      <c r="AF519" s="18">
        <v>5942.92458384581</v>
      </c>
      <c r="AG519" s="18">
        <v>44.4838709677419</v>
      </c>
      <c r="AI519" s="23">
        <f>'simulateur graphe PJ OQN'!$B$4</f>
        <v>1</v>
      </c>
      <c r="AJ519" s="24">
        <f t="shared" si="145"/>
        <v>91.09</v>
      </c>
      <c r="AK519" s="24">
        <f t="shared" si="146"/>
        <v>91.09</v>
      </c>
      <c r="AM519" t="str">
        <f t="shared" si="147"/>
        <v>ZONEHAUTE</v>
      </c>
      <c r="AN519" t="str">
        <f t="shared" si="148"/>
        <v>HDJ</v>
      </c>
      <c r="AO519" s="20" t="e">
        <f t="shared" si="149"/>
        <v>#VALUE!</v>
      </c>
      <c r="AP519" s="20">
        <f t="shared" si="150"/>
        <v>91.09</v>
      </c>
      <c r="AQ519" s="20" t="str">
        <f t="shared" si="150"/>
        <v>.</v>
      </c>
      <c r="AR519" s="20" t="str">
        <f t="shared" si="150"/>
        <v>.</v>
      </c>
      <c r="AS519" s="20" t="e">
        <f t="shared" si="151"/>
        <v>#VALUE!</v>
      </c>
      <c r="AT519" s="20" t="e">
        <f t="shared" si="136"/>
        <v>#VALUE!</v>
      </c>
      <c r="AU519" s="20">
        <f t="shared" si="152"/>
        <v>91.09</v>
      </c>
    </row>
    <row r="520" spans="1:47" ht="33.75">
      <c r="A520" s="54">
        <v>521</v>
      </c>
      <c r="B520" s="54" t="s">
        <v>982</v>
      </c>
      <c r="C520" s="58" t="s">
        <v>983</v>
      </c>
      <c r="D520" s="79">
        <v>22</v>
      </c>
      <c r="E520" s="79">
        <v>28</v>
      </c>
      <c r="F520" s="80">
        <v>2167.9299999999998</v>
      </c>
      <c r="G520" s="80">
        <v>98.54</v>
      </c>
      <c r="H520" s="80">
        <v>2167.9299999999998</v>
      </c>
      <c r="I520" s="80" t="s">
        <v>28</v>
      </c>
      <c r="J520" s="80" t="s">
        <v>28</v>
      </c>
      <c r="K520" s="80">
        <v>86.03</v>
      </c>
      <c r="L520" s="73">
        <f t="shared" si="137"/>
        <v>91.56</v>
      </c>
      <c r="M520" s="73">
        <f t="shared" si="138"/>
        <v>104.9</v>
      </c>
      <c r="N520" s="72" t="str">
        <f t="shared" si="139"/>
        <v>0615</v>
      </c>
      <c r="O520" s="74">
        <f t="shared" si="140"/>
        <v>6</v>
      </c>
      <c r="P520" s="72">
        <f t="shared" si="141"/>
        <v>0</v>
      </c>
      <c r="Q520" s="74">
        <f t="shared" si="142"/>
        <v>22</v>
      </c>
      <c r="R520" s="72" t="str">
        <f t="shared" si="143"/>
        <v/>
      </c>
      <c r="S520" s="72" t="str">
        <f t="shared" si="144"/>
        <v/>
      </c>
      <c r="AF520" s="18">
        <v>5299.4986117478202</v>
      </c>
      <c r="AG520" s="18">
        <v>32.816666666666698</v>
      </c>
      <c r="AI520" s="23">
        <f>'simulateur graphe PJ OQN'!$B$4</f>
        <v>1</v>
      </c>
      <c r="AJ520" s="24">
        <f t="shared" si="145"/>
        <v>104.9</v>
      </c>
      <c r="AK520" s="24">
        <f t="shared" si="146"/>
        <v>104.9</v>
      </c>
      <c r="AM520" t="str">
        <f t="shared" si="147"/>
        <v>ZONEBASSE</v>
      </c>
      <c r="AN520" t="str">
        <f t="shared" si="148"/>
        <v>HC</v>
      </c>
      <c r="AO520" s="20">
        <f t="shared" si="149"/>
        <v>104.9</v>
      </c>
      <c r="AP520" s="20">
        <f t="shared" si="150"/>
        <v>2167.9299999999998</v>
      </c>
      <c r="AQ520" s="20" t="str">
        <f t="shared" si="150"/>
        <v>.</v>
      </c>
      <c r="AR520" s="20" t="str">
        <f t="shared" si="150"/>
        <v>.</v>
      </c>
      <c r="AS520" s="20">
        <f t="shared" si="151"/>
        <v>-154.88000000000011</v>
      </c>
      <c r="AT520" s="20">
        <f t="shared" si="136"/>
        <v>-647.05000000000109</v>
      </c>
      <c r="AU520" s="20">
        <f t="shared" si="152"/>
        <v>2167.9299999999998</v>
      </c>
    </row>
    <row r="521" spans="1:47" ht="33.75">
      <c r="A521" s="54">
        <v>522</v>
      </c>
      <c r="B521" s="54" t="s">
        <v>984</v>
      </c>
      <c r="C521" s="58" t="s">
        <v>985</v>
      </c>
      <c r="D521" s="79">
        <v>36</v>
      </c>
      <c r="E521" s="79">
        <v>42</v>
      </c>
      <c r="F521" s="80">
        <v>3708.67</v>
      </c>
      <c r="G521" s="80">
        <v>103.02</v>
      </c>
      <c r="H521" s="80">
        <v>3708.67</v>
      </c>
      <c r="I521" s="80" t="s">
        <v>28</v>
      </c>
      <c r="J521" s="80" t="s">
        <v>28</v>
      </c>
      <c r="K521" s="80">
        <v>94.75</v>
      </c>
      <c r="L521" s="73">
        <f t="shared" si="137"/>
        <v>91.56</v>
      </c>
      <c r="M521" s="73">
        <f t="shared" si="138"/>
        <v>104.9</v>
      </c>
      <c r="N521" s="72" t="str">
        <f t="shared" si="139"/>
        <v>0615</v>
      </c>
      <c r="O521" s="74">
        <f t="shared" si="140"/>
        <v>6</v>
      </c>
      <c r="P521" s="72">
        <f t="shared" si="141"/>
        <v>0</v>
      </c>
      <c r="Q521" s="74">
        <f t="shared" si="142"/>
        <v>36</v>
      </c>
      <c r="R521" s="72" t="str">
        <f t="shared" si="143"/>
        <v/>
      </c>
      <c r="S521" s="72" t="str">
        <f t="shared" si="144"/>
        <v/>
      </c>
      <c r="AF521" s="18">
        <v>7821.74164548931</v>
      </c>
      <c r="AG521" s="18">
        <v>45.014285714285698</v>
      </c>
      <c r="AI521" s="23">
        <f>'simulateur graphe PJ OQN'!$B$4</f>
        <v>1</v>
      </c>
      <c r="AJ521" s="24">
        <f t="shared" si="145"/>
        <v>104.9</v>
      </c>
      <c r="AK521" s="24">
        <f t="shared" si="146"/>
        <v>104.9</v>
      </c>
      <c r="AM521" t="str">
        <f t="shared" si="147"/>
        <v>ZONEBASSE</v>
      </c>
      <c r="AN521" t="str">
        <f t="shared" si="148"/>
        <v>HC</v>
      </c>
      <c r="AO521" s="20">
        <f t="shared" si="149"/>
        <v>104.9</v>
      </c>
      <c r="AP521" s="20">
        <f t="shared" si="150"/>
        <v>3708.67</v>
      </c>
      <c r="AQ521" s="20" t="str">
        <f t="shared" si="150"/>
        <v>.</v>
      </c>
      <c r="AR521" s="20" t="str">
        <f t="shared" si="150"/>
        <v>.</v>
      </c>
      <c r="AS521" s="20">
        <f t="shared" si="151"/>
        <v>-176.07999999999993</v>
      </c>
      <c r="AT521" s="20">
        <f t="shared" si="136"/>
        <v>107.82999999999993</v>
      </c>
      <c r="AU521" s="20">
        <f t="shared" si="152"/>
        <v>3708.67</v>
      </c>
    </row>
    <row r="522" spans="1:47" ht="33.75">
      <c r="A522" s="54">
        <v>523</v>
      </c>
      <c r="B522" s="54" t="s">
        <v>986</v>
      </c>
      <c r="C522" s="58" t="s">
        <v>987</v>
      </c>
      <c r="D522" s="79">
        <v>22</v>
      </c>
      <c r="E522" s="79">
        <v>28</v>
      </c>
      <c r="F522" s="80">
        <v>2179.5500000000002</v>
      </c>
      <c r="G522" s="80">
        <v>99.07</v>
      </c>
      <c r="H522" s="80">
        <v>2179.5500000000002</v>
      </c>
      <c r="I522" s="80" t="s">
        <v>28</v>
      </c>
      <c r="J522" s="80" t="s">
        <v>28</v>
      </c>
      <c r="K522" s="80">
        <v>88.49</v>
      </c>
      <c r="L522" s="73">
        <f t="shared" si="137"/>
        <v>91.56</v>
      </c>
      <c r="M522" s="73">
        <f t="shared" si="138"/>
        <v>104.9</v>
      </c>
      <c r="N522" s="72" t="str">
        <f t="shared" si="139"/>
        <v>0615</v>
      </c>
      <c r="O522" s="74">
        <f t="shared" si="140"/>
        <v>6</v>
      </c>
      <c r="P522" s="72">
        <f t="shared" si="141"/>
        <v>0</v>
      </c>
      <c r="Q522" s="74">
        <f t="shared" si="142"/>
        <v>22</v>
      </c>
      <c r="R522" s="72" t="str">
        <f t="shared" si="143"/>
        <v/>
      </c>
      <c r="S522" s="72" t="str">
        <f t="shared" si="144"/>
        <v/>
      </c>
      <c r="AF522" s="18">
        <v>172.83980677498701</v>
      </c>
      <c r="AG522" s="18" t="s">
        <v>28</v>
      </c>
      <c r="AI522" s="23">
        <f>'simulateur graphe PJ OQN'!$B$4</f>
        <v>1</v>
      </c>
      <c r="AJ522" s="24">
        <f t="shared" si="145"/>
        <v>104.9</v>
      </c>
      <c r="AK522" s="24">
        <f t="shared" si="146"/>
        <v>104.9</v>
      </c>
      <c r="AM522" t="str">
        <f t="shared" si="147"/>
        <v>ZONEBASSE</v>
      </c>
      <c r="AN522" t="str">
        <f t="shared" si="148"/>
        <v>HC</v>
      </c>
      <c r="AO522" s="20">
        <f t="shared" si="149"/>
        <v>104.9</v>
      </c>
      <c r="AP522" s="20">
        <f t="shared" si="150"/>
        <v>2179.5500000000002</v>
      </c>
      <c r="AQ522" s="20" t="str">
        <f t="shared" si="150"/>
        <v>.</v>
      </c>
      <c r="AR522" s="20" t="str">
        <f t="shared" si="150"/>
        <v>.</v>
      </c>
      <c r="AS522" s="20">
        <f t="shared" si="151"/>
        <v>-209.67999999999984</v>
      </c>
      <c r="AT522" s="20">
        <f t="shared" si="136"/>
        <v>-482.90999999999985</v>
      </c>
      <c r="AU522" s="20">
        <f t="shared" si="152"/>
        <v>2179.5500000000002</v>
      </c>
    </row>
    <row r="523" spans="1:47" ht="33.75">
      <c r="A523" s="54">
        <v>524</v>
      </c>
      <c r="B523" s="54" t="s">
        <v>988</v>
      </c>
      <c r="C523" s="58" t="s">
        <v>989</v>
      </c>
      <c r="D523" s="79">
        <v>36</v>
      </c>
      <c r="E523" s="79">
        <v>42</v>
      </c>
      <c r="F523" s="80">
        <v>3660.48</v>
      </c>
      <c r="G523" s="80">
        <v>101.68</v>
      </c>
      <c r="H523" s="80">
        <v>3660.48</v>
      </c>
      <c r="I523" s="80" t="s">
        <v>28</v>
      </c>
      <c r="J523" s="80" t="s">
        <v>28</v>
      </c>
      <c r="K523" s="80">
        <v>92.09</v>
      </c>
      <c r="L523" s="73">
        <f t="shared" si="137"/>
        <v>91.56</v>
      </c>
      <c r="M523" s="73">
        <f t="shared" si="138"/>
        <v>104.9</v>
      </c>
      <c r="N523" s="72" t="str">
        <f t="shared" si="139"/>
        <v>0615</v>
      </c>
      <c r="O523" s="74">
        <f t="shared" si="140"/>
        <v>6</v>
      </c>
      <c r="P523" s="72">
        <f t="shared" si="141"/>
        <v>0</v>
      </c>
      <c r="Q523" s="74">
        <f t="shared" si="142"/>
        <v>36</v>
      </c>
      <c r="R523" s="72" t="str">
        <f t="shared" si="143"/>
        <v/>
      </c>
      <c r="S523" s="72" t="str">
        <f t="shared" si="144"/>
        <v/>
      </c>
      <c r="AF523" s="18">
        <v>3129.8020827065102</v>
      </c>
      <c r="AG523" s="18">
        <v>25.2764227642276</v>
      </c>
      <c r="AI523" s="23">
        <f>'simulateur graphe PJ OQN'!$B$4</f>
        <v>1</v>
      </c>
      <c r="AJ523" s="24">
        <f t="shared" si="145"/>
        <v>104.9</v>
      </c>
      <c r="AK523" s="24">
        <f t="shared" si="146"/>
        <v>104.9</v>
      </c>
      <c r="AM523" t="str">
        <f t="shared" si="147"/>
        <v>ZONEBASSE</v>
      </c>
      <c r="AN523" t="str">
        <f t="shared" si="148"/>
        <v>HC</v>
      </c>
      <c r="AO523" s="20">
        <f t="shared" si="149"/>
        <v>104.9</v>
      </c>
      <c r="AP523" s="20">
        <f t="shared" si="150"/>
        <v>3660.48</v>
      </c>
      <c r="AQ523" s="20" t="str">
        <f t="shared" si="150"/>
        <v>.</v>
      </c>
      <c r="AR523" s="20" t="str">
        <f t="shared" si="150"/>
        <v>.</v>
      </c>
      <c r="AS523" s="20">
        <f t="shared" si="151"/>
        <v>-115.21000000000004</v>
      </c>
      <c r="AT523" s="20">
        <f t="shared" si="136"/>
        <v>-68.040000000000873</v>
      </c>
      <c r="AU523" s="20">
        <f t="shared" si="152"/>
        <v>3660.48</v>
      </c>
    </row>
    <row r="524" spans="1:47" ht="33.75">
      <c r="A524" s="54">
        <v>525</v>
      </c>
      <c r="B524" s="54" t="s">
        <v>990</v>
      </c>
      <c r="C524" s="58" t="s">
        <v>991</v>
      </c>
      <c r="D524" s="79">
        <v>36</v>
      </c>
      <c r="E524" s="79">
        <v>42</v>
      </c>
      <c r="F524" s="80">
        <v>3773.27</v>
      </c>
      <c r="G524" s="80">
        <v>104.81</v>
      </c>
      <c r="H524" s="80">
        <v>3773.27</v>
      </c>
      <c r="I524" s="80" t="s">
        <v>28</v>
      </c>
      <c r="J524" s="80" t="s">
        <v>28</v>
      </c>
      <c r="K524" s="80">
        <v>95.77</v>
      </c>
      <c r="L524" s="73">
        <f t="shared" si="137"/>
        <v>91.56</v>
      </c>
      <c r="M524" s="73">
        <f t="shared" si="138"/>
        <v>104.9</v>
      </c>
      <c r="N524" s="72" t="str">
        <f t="shared" si="139"/>
        <v>0615</v>
      </c>
      <c r="O524" s="74">
        <f t="shared" si="140"/>
        <v>6</v>
      </c>
      <c r="P524" s="72">
        <f t="shared" si="141"/>
        <v>0</v>
      </c>
      <c r="Q524" s="74">
        <f t="shared" si="142"/>
        <v>36</v>
      </c>
      <c r="R524" s="72" t="str">
        <f t="shared" si="143"/>
        <v/>
      </c>
      <c r="S524" s="72" t="str">
        <f t="shared" si="144"/>
        <v/>
      </c>
      <c r="AF524" s="18">
        <v>4336.7804837806498</v>
      </c>
      <c r="AG524" s="18">
        <v>31.969696969697001</v>
      </c>
      <c r="AI524" s="23">
        <f>'simulateur graphe PJ OQN'!$B$4</f>
        <v>1</v>
      </c>
      <c r="AJ524" s="24">
        <f t="shared" si="145"/>
        <v>104.9</v>
      </c>
      <c r="AK524" s="24">
        <f t="shared" si="146"/>
        <v>104.9</v>
      </c>
      <c r="AM524" t="str">
        <f t="shared" si="147"/>
        <v>ZONEBASSE</v>
      </c>
      <c r="AN524" t="str">
        <f t="shared" si="148"/>
        <v>HC</v>
      </c>
      <c r="AO524" s="20">
        <f t="shared" si="149"/>
        <v>104.9</v>
      </c>
      <c r="AP524" s="20">
        <f t="shared" si="150"/>
        <v>3773.27</v>
      </c>
      <c r="AQ524" s="20" t="str">
        <f t="shared" si="150"/>
        <v>.</v>
      </c>
      <c r="AR524" s="20" t="str">
        <f t="shared" si="150"/>
        <v>.</v>
      </c>
      <c r="AS524" s="20">
        <f t="shared" si="151"/>
        <v>-153.29999999999973</v>
      </c>
      <c r="AT524" s="20">
        <f t="shared" si="136"/>
        <v>221.38999999999942</v>
      </c>
      <c r="AU524" s="20">
        <f t="shared" si="152"/>
        <v>3773.27</v>
      </c>
    </row>
    <row r="525" spans="1:47" ht="33.75">
      <c r="A525" s="54">
        <v>526</v>
      </c>
      <c r="B525" s="54" t="s">
        <v>992</v>
      </c>
      <c r="C525" s="58" t="s">
        <v>993</v>
      </c>
      <c r="D525" s="79">
        <v>50</v>
      </c>
      <c r="E525" s="79">
        <v>56</v>
      </c>
      <c r="F525" s="80">
        <v>4951.57</v>
      </c>
      <c r="G525" s="80">
        <v>84.16</v>
      </c>
      <c r="H525" s="80">
        <v>4951.57</v>
      </c>
      <c r="I525" s="80" t="s">
        <v>28</v>
      </c>
      <c r="J525" s="80" t="s">
        <v>28</v>
      </c>
      <c r="K525" s="80">
        <v>95.77</v>
      </c>
      <c r="L525" s="73">
        <f t="shared" si="137"/>
        <v>91.56</v>
      </c>
      <c r="M525" s="73">
        <f t="shared" si="138"/>
        <v>104.9</v>
      </c>
      <c r="N525" s="72" t="str">
        <f t="shared" si="139"/>
        <v>0615</v>
      </c>
      <c r="O525" s="74">
        <f t="shared" si="140"/>
        <v>6</v>
      </c>
      <c r="P525" s="72">
        <f t="shared" si="141"/>
        <v>0</v>
      </c>
      <c r="Q525" s="74">
        <f t="shared" si="142"/>
        <v>50</v>
      </c>
      <c r="R525" s="72" t="str">
        <f t="shared" si="143"/>
        <v/>
      </c>
      <c r="S525" s="72" t="str">
        <f t="shared" si="144"/>
        <v/>
      </c>
      <c r="AF525" s="18">
        <v>4704.6602210963301</v>
      </c>
      <c r="AG525" s="18">
        <v>32.460992907801398</v>
      </c>
      <c r="AI525" s="23">
        <f>'simulateur graphe PJ OQN'!$B$4</f>
        <v>1</v>
      </c>
      <c r="AJ525" s="24">
        <f t="shared" si="145"/>
        <v>104.9</v>
      </c>
      <c r="AK525" s="24">
        <f t="shared" si="146"/>
        <v>104.9</v>
      </c>
      <c r="AM525" t="str">
        <f t="shared" si="147"/>
        <v>ZONEBASSE</v>
      </c>
      <c r="AN525" t="str">
        <f t="shared" si="148"/>
        <v>HC</v>
      </c>
      <c r="AO525" s="20">
        <f t="shared" si="149"/>
        <v>104.9</v>
      </c>
      <c r="AP525" s="20">
        <f t="shared" si="150"/>
        <v>4951.57</v>
      </c>
      <c r="AQ525" s="20" t="str">
        <f t="shared" si="150"/>
        <v>.</v>
      </c>
      <c r="AR525" s="20" t="str">
        <f t="shared" si="150"/>
        <v>.</v>
      </c>
      <c r="AS525" s="20">
        <f t="shared" si="151"/>
        <v>-315.77999999999975</v>
      </c>
      <c r="AT525" s="20">
        <f t="shared" si="136"/>
        <v>58.909999999999854</v>
      </c>
      <c r="AU525" s="20">
        <f t="shared" si="152"/>
        <v>4951.57</v>
      </c>
    </row>
    <row r="526" spans="1:47" ht="33.75">
      <c r="A526" s="54">
        <v>527</v>
      </c>
      <c r="B526" s="54" t="s">
        <v>994</v>
      </c>
      <c r="C526" s="58" t="s">
        <v>995</v>
      </c>
      <c r="D526" s="79">
        <v>22</v>
      </c>
      <c r="E526" s="79">
        <v>28</v>
      </c>
      <c r="F526" s="80">
        <v>2129.4299999999998</v>
      </c>
      <c r="G526" s="80">
        <v>96.79</v>
      </c>
      <c r="H526" s="80">
        <v>2129.4299999999998</v>
      </c>
      <c r="I526" s="80" t="s">
        <v>28</v>
      </c>
      <c r="J526" s="80" t="s">
        <v>28</v>
      </c>
      <c r="K526" s="80">
        <v>85.44</v>
      </c>
      <c r="L526" s="73">
        <f t="shared" si="137"/>
        <v>84.65</v>
      </c>
      <c r="M526" s="73">
        <f t="shared" si="138"/>
        <v>104.9</v>
      </c>
      <c r="N526" s="72" t="str">
        <f t="shared" si="139"/>
        <v>0615</v>
      </c>
      <c r="O526" s="74">
        <f t="shared" si="140"/>
        <v>6</v>
      </c>
      <c r="P526" s="72">
        <f t="shared" si="141"/>
        <v>0</v>
      </c>
      <c r="Q526" s="74">
        <f t="shared" si="142"/>
        <v>22</v>
      </c>
      <c r="R526" s="72" t="str">
        <f t="shared" si="143"/>
        <v/>
      </c>
      <c r="S526" s="72" t="str">
        <f t="shared" si="144"/>
        <v/>
      </c>
      <c r="AF526" s="18">
        <v>6477.8828187769795</v>
      </c>
      <c r="AG526" s="18">
        <v>31.219512195122</v>
      </c>
      <c r="AI526" s="23">
        <f>'simulateur graphe PJ OQN'!$B$4</f>
        <v>1</v>
      </c>
      <c r="AJ526" s="24">
        <f t="shared" si="145"/>
        <v>104.9</v>
      </c>
      <c r="AK526" s="24">
        <f t="shared" si="146"/>
        <v>104.9</v>
      </c>
      <c r="AM526" t="str">
        <f t="shared" si="147"/>
        <v>ZONEBASSE</v>
      </c>
      <c r="AN526" t="str">
        <f t="shared" si="148"/>
        <v>HC</v>
      </c>
      <c r="AO526" s="20">
        <f t="shared" si="149"/>
        <v>104.9</v>
      </c>
      <c r="AP526" s="20">
        <f t="shared" si="150"/>
        <v>2129.4299999999998</v>
      </c>
      <c r="AQ526" s="20" t="str">
        <f t="shared" si="150"/>
        <v>.</v>
      </c>
      <c r="AR526" s="20" t="str">
        <f t="shared" si="150"/>
        <v>.</v>
      </c>
      <c r="AS526" s="20">
        <f t="shared" si="151"/>
        <v>-177.45000000000027</v>
      </c>
      <c r="AT526" s="20">
        <f t="shared" si="136"/>
        <v>-107.14000000000124</v>
      </c>
      <c r="AU526" s="20">
        <f t="shared" si="152"/>
        <v>2129.4299999999998</v>
      </c>
    </row>
    <row r="527" spans="1:47" ht="33.75">
      <c r="A527" s="54">
        <v>528</v>
      </c>
      <c r="B527" s="54" t="s">
        <v>996</v>
      </c>
      <c r="C527" s="58" t="s">
        <v>997</v>
      </c>
      <c r="D527" s="79">
        <v>29</v>
      </c>
      <c r="E527" s="79">
        <v>35</v>
      </c>
      <c r="F527" s="80">
        <v>3530.7</v>
      </c>
      <c r="G527" s="80">
        <v>121.75</v>
      </c>
      <c r="H527" s="80">
        <v>3530.7</v>
      </c>
      <c r="I527" s="80" t="s">
        <v>28</v>
      </c>
      <c r="J527" s="80" t="s">
        <v>28</v>
      </c>
      <c r="K527" s="80">
        <v>121.75</v>
      </c>
      <c r="L527" s="73">
        <f t="shared" si="137"/>
        <v>84.65</v>
      </c>
      <c r="M527" s="73">
        <f t="shared" si="138"/>
        <v>104.9</v>
      </c>
      <c r="N527" s="72" t="str">
        <f t="shared" si="139"/>
        <v>0615</v>
      </c>
      <c r="O527" s="74">
        <f t="shared" si="140"/>
        <v>6</v>
      </c>
      <c r="P527" s="72">
        <f t="shared" si="141"/>
        <v>0</v>
      </c>
      <c r="Q527" s="74">
        <f t="shared" si="142"/>
        <v>29</v>
      </c>
      <c r="R527" s="72" t="str">
        <f t="shared" si="143"/>
        <v/>
      </c>
      <c r="S527" s="72" t="str">
        <f t="shared" si="144"/>
        <v/>
      </c>
      <c r="AF527" s="18">
        <v>4838.0188478930004</v>
      </c>
      <c r="AG527" s="18">
        <v>30.9924812030075</v>
      </c>
      <c r="AI527" s="23">
        <f>'simulateur graphe PJ OQN'!$B$4</f>
        <v>1</v>
      </c>
      <c r="AJ527" s="24">
        <f t="shared" si="145"/>
        <v>104.9</v>
      </c>
      <c r="AK527" s="24">
        <f t="shared" si="146"/>
        <v>104.9</v>
      </c>
      <c r="AM527" t="str">
        <f t="shared" si="147"/>
        <v>ZONEBASSE</v>
      </c>
      <c r="AN527" t="str">
        <f t="shared" si="148"/>
        <v>HC</v>
      </c>
      <c r="AO527" s="20">
        <f t="shared" si="149"/>
        <v>104.9</v>
      </c>
      <c r="AP527" s="20">
        <f t="shared" si="150"/>
        <v>3530.7</v>
      </c>
      <c r="AQ527" s="20" t="str">
        <f t="shared" si="150"/>
        <v>.</v>
      </c>
      <c r="AR527" s="20" t="str">
        <f t="shared" si="150"/>
        <v>.</v>
      </c>
      <c r="AS527" s="20">
        <f t="shared" si="151"/>
        <v>-608.80000000000018</v>
      </c>
      <c r="AT527" s="20">
        <f t="shared" si="136"/>
        <v>2693.1000000000004</v>
      </c>
      <c r="AU527" s="20">
        <f t="shared" si="152"/>
        <v>3530.7</v>
      </c>
    </row>
    <row r="528" spans="1:47" ht="33.75">
      <c r="A528" s="54">
        <v>529</v>
      </c>
      <c r="B528" s="54" t="s">
        <v>998</v>
      </c>
      <c r="C528" s="58" t="s">
        <v>999</v>
      </c>
      <c r="D528" s="79">
        <v>29</v>
      </c>
      <c r="E528" s="79">
        <v>35</v>
      </c>
      <c r="F528" s="80">
        <v>2792.86</v>
      </c>
      <c r="G528" s="80">
        <v>96.31</v>
      </c>
      <c r="H528" s="80">
        <v>2792.86</v>
      </c>
      <c r="I528" s="80" t="s">
        <v>28</v>
      </c>
      <c r="J528" s="80" t="s">
        <v>28</v>
      </c>
      <c r="K528" s="80">
        <v>93.1</v>
      </c>
      <c r="L528" s="73">
        <f t="shared" si="137"/>
        <v>84.65</v>
      </c>
      <c r="M528" s="73">
        <f t="shared" si="138"/>
        <v>104.9</v>
      </c>
      <c r="N528" s="72" t="str">
        <f t="shared" si="139"/>
        <v>0615</v>
      </c>
      <c r="O528" s="74">
        <f t="shared" si="140"/>
        <v>6</v>
      </c>
      <c r="P528" s="72">
        <f t="shared" si="141"/>
        <v>0</v>
      </c>
      <c r="Q528" s="74">
        <f t="shared" si="142"/>
        <v>29</v>
      </c>
      <c r="R528" s="72" t="str">
        <f t="shared" si="143"/>
        <v/>
      </c>
      <c r="S528" s="72" t="str">
        <f t="shared" si="144"/>
        <v/>
      </c>
      <c r="AF528" s="18">
        <v>8820.8812731139205</v>
      </c>
      <c r="AG528" s="18">
        <v>51.1484375</v>
      </c>
      <c r="AI528" s="23">
        <f>'simulateur graphe PJ OQN'!$B$4</f>
        <v>1</v>
      </c>
      <c r="AJ528" s="24">
        <f t="shared" si="145"/>
        <v>104.9</v>
      </c>
      <c r="AK528" s="24">
        <f t="shared" si="146"/>
        <v>104.9</v>
      </c>
      <c r="AM528" t="str">
        <f t="shared" si="147"/>
        <v>ZONEBASSE</v>
      </c>
      <c r="AN528" t="str">
        <f t="shared" si="148"/>
        <v>HC</v>
      </c>
      <c r="AO528" s="20">
        <f t="shared" si="149"/>
        <v>104.9</v>
      </c>
      <c r="AP528" s="20">
        <f t="shared" si="150"/>
        <v>2792.86</v>
      </c>
      <c r="AQ528" s="20" t="str">
        <f t="shared" si="150"/>
        <v>.</v>
      </c>
      <c r="AR528" s="20" t="str">
        <f t="shared" si="150"/>
        <v>.</v>
      </c>
      <c r="AS528" s="20">
        <f t="shared" si="151"/>
        <v>-372.53999999999951</v>
      </c>
      <c r="AT528" s="20">
        <f t="shared" si="136"/>
        <v>379.51000000000022</v>
      </c>
      <c r="AU528" s="20">
        <f t="shared" si="152"/>
        <v>2792.86</v>
      </c>
    </row>
    <row r="529" spans="1:47" ht="33.75">
      <c r="A529" s="54">
        <v>530</v>
      </c>
      <c r="B529" s="54" t="s">
        <v>1000</v>
      </c>
      <c r="C529" s="58" t="s">
        <v>1001</v>
      </c>
      <c r="D529" s="79">
        <v>29</v>
      </c>
      <c r="E529" s="79">
        <v>35</v>
      </c>
      <c r="F529" s="80">
        <v>3289.74</v>
      </c>
      <c r="G529" s="80">
        <v>113.44</v>
      </c>
      <c r="H529" s="80">
        <v>3289.74</v>
      </c>
      <c r="I529" s="80" t="s">
        <v>28</v>
      </c>
      <c r="J529" s="80" t="s">
        <v>28</v>
      </c>
      <c r="K529" s="80">
        <v>108.11</v>
      </c>
      <c r="L529" s="73">
        <f t="shared" si="137"/>
        <v>84.65</v>
      </c>
      <c r="M529" s="73">
        <f t="shared" si="138"/>
        <v>104.9</v>
      </c>
      <c r="N529" s="72" t="str">
        <f t="shared" si="139"/>
        <v>0615</v>
      </c>
      <c r="O529" s="74">
        <f t="shared" si="140"/>
        <v>6</v>
      </c>
      <c r="P529" s="72">
        <f t="shared" si="141"/>
        <v>0</v>
      </c>
      <c r="Q529" s="74">
        <f t="shared" si="142"/>
        <v>29</v>
      </c>
      <c r="R529" s="72" t="str">
        <f t="shared" si="143"/>
        <v/>
      </c>
      <c r="S529" s="72" t="str">
        <f t="shared" si="144"/>
        <v/>
      </c>
      <c r="AF529" s="18">
        <v>2030.48143169284</v>
      </c>
      <c r="AG529" s="18">
        <v>20.518292682926798</v>
      </c>
      <c r="AI529" s="23">
        <f>'simulateur graphe PJ OQN'!$B$4</f>
        <v>1</v>
      </c>
      <c r="AJ529" s="24">
        <f t="shared" si="145"/>
        <v>104.9</v>
      </c>
      <c r="AK529" s="24">
        <f t="shared" si="146"/>
        <v>104.9</v>
      </c>
      <c r="AM529" t="str">
        <f t="shared" si="147"/>
        <v>ZONEBASSE</v>
      </c>
      <c r="AN529" t="str">
        <f t="shared" si="148"/>
        <v>HC</v>
      </c>
      <c r="AO529" s="20">
        <f t="shared" si="149"/>
        <v>104.9</v>
      </c>
      <c r="AP529" s="20">
        <f t="shared" si="150"/>
        <v>3289.74</v>
      </c>
      <c r="AQ529" s="20" t="str">
        <f t="shared" si="150"/>
        <v>.</v>
      </c>
      <c r="AR529" s="20" t="str">
        <f t="shared" si="150"/>
        <v>.</v>
      </c>
      <c r="AS529" s="20">
        <f t="shared" si="151"/>
        <v>-386</v>
      </c>
      <c r="AT529" s="20">
        <f t="shared" si="136"/>
        <v>1701.9400000000005</v>
      </c>
      <c r="AU529" s="20">
        <f t="shared" si="152"/>
        <v>3289.74</v>
      </c>
    </row>
    <row r="530" spans="1:47" ht="33.75">
      <c r="A530" s="54">
        <v>531</v>
      </c>
      <c r="B530" s="54" t="s">
        <v>1002</v>
      </c>
      <c r="C530" s="58" t="s">
        <v>1003</v>
      </c>
      <c r="D530" s="79">
        <v>36</v>
      </c>
      <c r="E530" s="79">
        <v>42</v>
      </c>
      <c r="F530" s="80">
        <v>3555.55</v>
      </c>
      <c r="G530" s="80">
        <v>98.77</v>
      </c>
      <c r="H530" s="80">
        <v>3555.55</v>
      </c>
      <c r="I530" s="80" t="s">
        <v>28</v>
      </c>
      <c r="J530" s="80" t="s">
        <v>28</v>
      </c>
      <c r="K530" s="80">
        <v>94.19</v>
      </c>
      <c r="L530" s="73">
        <f t="shared" si="137"/>
        <v>84.65</v>
      </c>
      <c r="M530" s="73">
        <f t="shared" si="138"/>
        <v>104.9</v>
      </c>
      <c r="N530" s="72" t="str">
        <f t="shared" si="139"/>
        <v>0615</v>
      </c>
      <c r="O530" s="74">
        <f t="shared" si="140"/>
        <v>6</v>
      </c>
      <c r="P530" s="72">
        <f t="shared" si="141"/>
        <v>0</v>
      </c>
      <c r="Q530" s="74">
        <f t="shared" si="142"/>
        <v>36</v>
      </c>
      <c r="R530" s="72" t="str">
        <f t="shared" si="143"/>
        <v/>
      </c>
      <c r="S530" s="72" t="str">
        <f t="shared" si="144"/>
        <v/>
      </c>
      <c r="AF530" s="18">
        <v>2656.3755786105999</v>
      </c>
      <c r="AG530" s="18">
        <v>18.266666666666701</v>
      </c>
      <c r="AI530" s="23">
        <f>'simulateur graphe PJ OQN'!$B$4</f>
        <v>1</v>
      </c>
      <c r="AJ530" s="24">
        <f t="shared" si="145"/>
        <v>104.9</v>
      </c>
      <c r="AK530" s="24">
        <f t="shared" si="146"/>
        <v>104.9</v>
      </c>
      <c r="AM530" t="str">
        <f t="shared" si="147"/>
        <v>ZONEBASSE</v>
      </c>
      <c r="AN530" t="str">
        <f t="shared" si="148"/>
        <v>HC</v>
      </c>
      <c r="AO530" s="20">
        <f t="shared" si="149"/>
        <v>104.9</v>
      </c>
      <c r="AP530" s="20">
        <f t="shared" si="150"/>
        <v>3555.55</v>
      </c>
      <c r="AQ530" s="20" t="str">
        <f t="shared" si="150"/>
        <v>.</v>
      </c>
      <c r="AR530" s="20" t="str">
        <f t="shared" si="150"/>
        <v>.</v>
      </c>
      <c r="AS530" s="20">
        <f t="shared" si="151"/>
        <v>-306.23999999999978</v>
      </c>
      <c r="AT530" s="20">
        <f t="shared" si="136"/>
        <v>542.81999999999971</v>
      </c>
      <c r="AU530" s="20">
        <f t="shared" si="152"/>
        <v>3555.55</v>
      </c>
    </row>
    <row r="531" spans="1:47" ht="33.75">
      <c r="A531" s="54">
        <v>532</v>
      </c>
      <c r="B531" s="54" t="s">
        <v>1004</v>
      </c>
      <c r="C531" s="58" t="s">
        <v>1005</v>
      </c>
      <c r="D531" s="79">
        <v>50</v>
      </c>
      <c r="E531" s="79">
        <v>56</v>
      </c>
      <c r="F531" s="80">
        <v>4839.13</v>
      </c>
      <c r="G531" s="80">
        <v>91.68</v>
      </c>
      <c r="H531" s="80">
        <v>4839.13</v>
      </c>
      <c r="I531" s="80" t="s">
        <v>28</v>
      </c>
      <c r="J531" s="80" t="s">
        <v>28</v>
      </c>
      <c r="K531" s="80">
        <v>94.19</v>
      </c>
      <c r="L531" s="73">
        <f t="shared" si="137"/>
        <v>84.65</v>
      </c>
      <c r="M531" s="73">
        <f t="shared" si="138"/>
        <v>104.9</v>
      </c>
      <c r="N531" s="72" t="str">
        <f t="shared" si="139"/>
        <v>0615</v>
      </c>
      <c r="O531" s="74">
        <f t="shared" si="140"/>
        <v>6</v>
      </c>
      <c r="P531" s="72">
        <f t="shared" si="141"/>
        <v>0</v>
      </c>
      <c r="Q531" s="74">
        <f t="shared" si="142"/>
        <v>50</v>
      </c>
      <c r="R531" s="72" t="str">
        <f t="shared" si="143"/>
        <v/>
      </c>
      <c r="S531" s="72" t="str">
        <f t="shared" si="144"/>
        <v/>
      </c>
      <c r="AF531" s="18">
        <v>3718.0668327687599</v>
      </c>
      <c r="AG531" s="18">
        <v>27.504273504273499</v>
      </c>
      <c r="AI531" s="23">
        <f>'simulateur graphe PJ OQN'!$B$4</f>
        <v>1</v>
      </c>
      <c r="AJ531" s="24">
        <f t="shared" si="145"/>
        <v>104.9</v>
      </c>
      <c r="AK531" s="24">
        <f t="shared" si="146"/>
        <v>104.9</v>
      </c>
      <c r="AM531" t="str">
        <f t="shared" si="147"/>
        <v>ZONEBASSE</v>
      </c>
      <c r="AN531" t="str">
        <f t="shared" si="148"/>
        <v>HC</v>
      </c>
      <c r="AO531" s="20">
        <f t="shared" si="149"/>
        <v>104.9</v>
      </c>
      <c r="AP531" s="20">
        <f t="shared" si="150"/>
        <v>4839.13</v>
      </c>
      <c r="AQ531" s="20" t="str">
        <f t="shared" si="150"/>
        <v>.</v>
      </c>
      <c r="AR531" s="20" t="str">
        <f t="shared" si="150"/>
        <v>.</v>
      </c>
      <c r="AS531" s="20">
        <f t="shared" si="151"/>
        <v>-341.31999999999971</v>
      </c>
      <c r="AT531" s="20">
        <f t="shared" si="136"/>
        <v>507.73999999999978</v>
      </c>
      <c r="AU531" s="20">
        <f t="shared" si="152"/>
        <v>4839.13</v>
      </c>
    </row>
    <row r="532" spans="1:47" ht="22.5">
      <c r="A532" s="54">
        <v>533</v>
      </c>
      <c r="B532" s="54" t="s">
        <v>1006</v>
      </c>
      <c r="C532" s="58" t="s">
        <v>1007</v>
      </c>
      <c r="D532" s="79">
        <v>1</v>
      </c>
      <c r="E532" s="79">
        <v>1</v>
      </c>
      <c r="F532" s="80" t="s">
        <v>28</v>
      </c>
      <c r="G532" s="80" t="s">
        <v>28</v>
      </c>
      <c r="H532" s="80">
        <v>85.4</v>
      </c>
      <c r="I532" s="80" t="s">
        <v>28</v>
      </c>
      <c r="J532" s="80" t="s">
        <v>28</v>
      </c>
      <c r="K532" s="80" t="s">
        <v>28</v>
      </c>
      <c r="L532" s="73" t="str">
        <f t="shared" si="137"/>
        <v/>
      </c>
      <c r="M532" s="73" t="str">
        <f t="shared" si="138"/>
        <v/>
      </c>
      <c r="N532" s="72" t="str">
        <f t="shared" si="139"/>
        <v>0617</v>
      </c>
      <c r="O532" s="74">
        <f t="shared" si="140"/>
        <v>0</v>
      </c>
      <c r="P532" s="72">
        <f t="shared" si="141"/>
        <v>0</v>
      </c>
      <c r="Q532" s="74">
        <f t="shared" si="142"/>
        <v>1</v>
      </c>
      <c r="R532" s="72" t="str">
        <f t="shared" si="143"/>
        <v/>
      </c>
      <c r="S532" s="72" t="str">
        <f t="shared" si="144"/>
        <v/>
      </c>
      <c r="AF532" s="18">
        <v>4988.0301336893799</v>
      </c>
      <c r="AG532" s="18">
        <v>33.081081081081102</v>
      </c>
      <c r="AI532" s="23">
        <f>'simulateur graphe PJ OQN'!$B$4</f>
        <v>1</v>
      </c>
      <c r="AJ532" s="24">
        <f t="shared" si="145"/>
        <v>85.4</v>
      </c>
      <c r="AK532" s="24">
        <f t="shared" si="146"/>
        <v>85.4</v>
      </c>
      <c r="AM532" t="str">
        <f t="shared" si="147"/>
        <v>ZONEHAUTE</v>
      </c>
      <c r="AN532" t="str">
        <f t="shared" si="148"/>
        <v>HDJ</v>
      </c>
      <c r="AO532" s="20" t="e">
        <f t="shared" si="149"/>
        <v>#VALUE!</v>
      </c>
      <c r="AP532" s="20">
        <f t="shared" si="150"/>
        <v>85.4</v>
      </c>
      <c r="AQ532" s="20" t="str">
        <f t="shared" si="150"/>
        <v>.</v>
      </c>
      <c r="AR532" s="20" t="str">
        <f t="shared" si="150"/>
        <v>.</v>
      </c>
      <c r="AS532" s="20" t="e">
        <f t="shared" si="151"/>
        <v>#VALUE!</v>
      </c>
      <c r="AT532" s="20" t="e">
        <f t="shared" si="136"/>
        <v>#VALUE!</v>
      </c>
      <c r="AU532" s="20">
        <f t="shared" si="152"/>
        <v>85.4</v>
      </c>
    </row>
    <row r="533" spans="1:47" ht="33.75">
      <c r="A533" s="54">
        <v>534</v>
      </c>
      <c r="B533" s="54" t="s">
        <v>1008</v>
      </c>
      <c r="C533" s="58" t="s">
        <v>1009</v>
      </c>
      <c r="D533" s="79">
        <v>8</v>
      </c>
      <c r="E533" s="79">
        <v>28</v>
      </c>
      <c r="F533" s="80">
        <v>1072.69</v>
      </c>
      <c r="G533" s="80">
        <v>134.09</v>
      </c>
      <c r="H533" s="80">
        <v>1072.69</v>
      </c>
      <c r="I533" s="80">
        <v>1728.69</v>
      </c>
      <c r="J533" s="80">
        <v>2359.7399999999998</v>
      </c>
      <c r="K533" s="80">
        <v>81.03</v>
      </c>
      <c r="L533" s="73">
        <f t="shared" si="137"/>
        <v>93.6</v>
      </c>
      <c r="M533" s="73">
        <f t="shared" si="138"/>
        <v>127.64</v>
      </c>
      <c r="N533" s="72" t="str">
        <f t="shared" si="139"/>
        <v>0617</v>
      </c>
      <c r="O533" s="74">
        <f t="shared" si="140"/>
        <v>20</v>
      </c>
      <c r="P533" s="72">
        <f t="shared" si="141"/>
        <v>1</v>
      </c>
      <c r="Q533" s="74">
        <f t="shared" si="142"/>
        <v>8</v>
      </c>
      <c r="R533" s="72">
        <f t="shared" si="143"/>
        <v>15</v>
      </c>
      <c r="S533" s="72">
        <f t="shared" si="144"/>
        <v>22</v>
      </c>
      <c r="AF533" s="18">
        <v>5449.9543835004997</v>
      </c>
      <c r="AG533" s="18">
        <v>34.265060240963898</v>
      </c>
      <c r="AI533" s="23">
        <f>'simulateur graphe PJ OQN'!$B$4</f>
        <v>1</v>
      </c>
      <c r="AJ533" s="24">
        <f t="shared" si="145"/>
        <v>127.64</v>
      </c>
      <c r="AK533" s="24">
        <f t="shared" si="146"/>
        <v>127.64</v>
      </c>
      <c r="AM533" t="str">
        <f t="shared" si="147"/>
        <v>ZONEBASSE</v>
      </c>
      <c r="AN533" t="str">
        <f t="shared" si="148"/>
        <v>HC</v>
      </c>
      <c r="AO533" s="20">
        <f t="shared" si="149"/>
        <v>127.64</v>
      </c>
      <c r="AP533" s="20">
        <f t="shared" si="150"/>
        <v>1072.69</v>
      </c>
      <c r="AQ533" s="20">
        <f t="shared" si="150"/>
        <v>1728.69</v>
      </c>
      <c r="AR533" s="20">
        <f t="shared" si="150"/>
        <v>2359.7399999999998</v>
      </c>
      <c r="AS533" s="20">
        <f t="shared" si="151"/>
        <v>171.92999999999984</v>
      </c>
      <c r="AT533" s="20">
        <f t="shared" si="136"/>
        <v>-946.80000000000018</v>
      </c>
      <c r="AU533" s="20">
        <f t="shared" si="152"/>
        <v>1072.69</v>
      </c>
    </row>
    <row r="534" spans="1:47" ht="33.75">
      <c r="A534" s="54">
        <v>535</v>
      </c>
      <c r="B534" s="54" t="s">
        <v>1010</v>
      </c>
      <c r="C534" s="58" t="s">
        <v>1011</v>
      </c>
      <c r="D534" s="79">
        <v>15</v>
      </c>
      <c r="E534" s="79">
        <v>35</v>
      </c>
      <c r="F534" s="80">
        <v>1728.9</v>
      </c>
      <c r="G534" s="80">
        <v>93.74</v>
      </c>
      <c r="H534" s="80">
        <v>1728.9</v>
      </c>
      <c r="I534" s="80">
        <v>2360.0300000000002</v>
      </c>
      <c r="J534" s="80">
        <v>2982.09</v>
      </c>
      <c r="K534" s="80">
        <v>85.2</v>
      </c>
      <c r="L534" s="73">
        <f t="shared" si="137"/>
        <v>93.6</v>
      </c>
      <c r="M534" s="73">
        <f t="shared" si="138"/>
        <v>127.64</v>
      </c>
      <c r="N534" s="72" t="str">
        <f t="shared" si="139"/>
        <v>0617</v>
      </c>
      <c r="O534" s="74">
        <f t="shared" si="140"/>
        <v>20</v>
      </c>
      <c r="P534" s="72">
        <f t="shared" si="141"/>
        <v>1</v>
      </c>
      <c r="Q534" s="74">
        <f t="shared" si="142"/>
        <v>15</v>
      </c>
      <c r="R534" s="72">
        <f t="shared" si="143"/>
        <v>22</v>
      </c>
      <c r="S534" s="72">
        <f t="shared" si="144"/>
        <v>29</v>
      </c>
      <c r="AF534" s="18">
        <v>7013.5506367078597</v>
      </c>
      <c r="AG534" s="18">
        <v>41.367346938775498</v>
      </c>
      <c r="AI534" s="23">
        <f>'simulateur graphe PJ OQN'!$B$4</f>
        <v>1</v>
      </c>
      <c r="AJ534" s="24">
        <f t="shared" si="145"/>
        <v>127.64</v>
      </c>
      <c r="AK534" s="24">
        <f t="shared" si="146"/>
        <v>127.64</v>
      </c>
      <c r="AM534" t="str">
        <f t="shared" si="147"/>
        <v>ZONEBASSE</v>
      </c>
      <c r="AN534" t="str">
        <f t="shared" si="148"/>
        <v>HC</v>
      </c>
      <c r="AO534" s="20">
        <f t="shared" si="149"/>
        <v>127.64</v>
      </c>
      <c r="AP534" s="20">
        <f t="shared" si="150"/>
        <v>1728.9</v>
      </c>
      <c r="AQ534" s="20">
        <f t="shared" si="150"/>
        <v>2360.0300000000002</v>
      </c>
      <c r="AR534" s="20">
        <f t="shared" si="150"/>
        <v>2982.09</v>
      </c>
      <c r="AS534" s="20">
        <f t="shared" si="151"/>
        <v>85.289999999999964</v>
      </c>
      <c r="AT534" s="20">
        <f t="shared" si="136"/>
        <v>-662.30999999999949</v>
      </c>
      <c r="AU534" s="20">
        <f t="shared" si="152"/>
        <v>1728.9</v>
      </c>
    </row>
    <row r="535" spans="1:47" ht="33.75">
      <c r="A535" s="54">
        <v>536</v>
      </c>
      <c r="B535" s="54" t="s">
        <v>1012</v>
      </c>
      <c r="C535" s="58" t="s">
        <v>1013</v>
      </c>
      <c r="D535" s="79">
        <v>15</v>
      </c>
      <c r="E535" s="79">
        <v>35</v>
      </c>
      <c r="F535" s="80">
        <v>1759.19</v>
      </c>
      <c r="G535" s="80">
        <v>117.28</v>
      </c>
      <c r="H535" s="80">
        <v>1759.19</v>
      </c>
      <c r="I535" s="80">
        <v>2426.29</v>
      </c>
      <c r="J535" s="80">
        <v>3115.23</v>
      </c>
      <c r="K535" s="80">
        <v>85.1</v>
      </c>
      <c r="L535" s="73">
        <f t="shared" si="137"/>
        <v>93.6</v>
      </c>
      <c r="M535" s="73">
        <f t="shared" si="138"/>
        <v>127.64</v>
      </c>
      <c r="N535" s="72" t="str">
        <f t="shared" si="139"/>
        <v>0617</v>
      </c>
      <c r="O535" s="74">
        <f t="shared" si="140"/>
        <v>20</v>
      </c>
      <c r="P535" s="72">
        <f t="shared" si="141"/>
        <v>1</v>
      </c>
      <c r="Q535" s="74">
        <f t="shared" si="142"/>
        <v>15</v>
      </c>
      <c r="R535" s="72">
        <f t="shared" si="143"/>
        <v>22</v>
      </c>
      <c r="S535" s="72">
        <f t="shared" si="144"/>
        <v>29</v>
      </c>
      <c r="AF535" s="18">
        <v>294.10364485190701</v>
      </c>
      <c r="AG535" s="18" t="s">
        <v>28</v>
      </c>
      <c r="AI535" s="23">
        <f>'simulateur graphe PJ OQN'!$B$4</f>
        <v>1</v>
      </c>
      <c r="AJ535" s="24">
        <f t="shared" si="145"/>
        <v>127.64</v>
      </c>
      <c r="AK535" s="24">
        <f t="shared" si="146"/>
        <v>127.64</v>
      </c>
      <c r="AM535" t="str">
        <f t="shared" si="147"/>
        <v>ZONEBASSE</v>
      </c>
      <c r="AN535" t="str">
        <f t="shared" si="148"/>
        <v>HC</v>
      </c>
      <c r="AO535" s="20">
        <f t="shared" si="149"/>
        <v>127.64</v>
      </c>
      <c r="AP535" s="20">
        <f t="shared" si="150"/>
        <v>1759.19</v>
      </c>
      <c r="AQ535" s="20">
        <f t="shared" si="150"/>
        <v>2426.29</v>
      </c>
      <c r="AR535" s="20">
        <f t="shared" si="150"/>
        <v>3115.23</v>
      </c>
      <c r="AS535" s="20">
        <f t="shared" si="151"/>
        <v>221.83000000000038</v>
      </c>
      <c r="AT535" s="20">
        <f t="shared" si="136"/>
        <v>-534.67000000000007</v>
      </c>
      <c r="AU535" s="20">
        <f t="shared" si="152"/>
        <v>1759.19</v>
      </c>
    </row>
    <row r="536" spans="1:47" ht="33.75">
      <c r="A536" s="54">
        <v>537</v>
      </c>
      <c r="B536" s="54" t="s">
        <v>1014</v>
      </c>
      <c r="C536" s="58" t="s">
        <v>1015</v>
      </c>
      <c r="D536" s="79">
        <v>15</v>
      </c>
      <c r="E536" s="79">
        <v>35</v>
      </c>
      <c r="F536" s="80">
        <v>1978.81</v>
      </c>
      <c r="G536" s="80">
        <v>131.91999999999999</v>
      </c>
      <c r="H536" s="80">
        <v>1978.81</v>
      </c>
      <c r="I536" s="80">
        <v>2757.81</v>
      </c>
      <c r="J536" s="80">
        <v>3444.19</v>
      </c>
      <c r="K536" s="80">
        <v>89.13</v>
      </c>
      <c r="L536" s="73">
        <f t="shared" si="137"/>
        <v>93.6</v>
      </c>
      <c r="M536" s="73">
        <f t="shared" si="138"/>
        <v>127.64</v>
      </c>
      <c r="N536" s="72" t="str">
        <f t="shared" si="139"/>
        <v>0617</v>
      </c>
      <c r="O536" s="74">
        <f t="shared" si="140"/>
        <v>20</v>
      </c>
      <c r="P536" s="72">
        <f t="shared" si="141"/>
        <v>1</v>
      </c>
      <c r="Q536" s="74">
        <f t="shared" si="142"/>
        <v>15</v>
      </c>
      <c r="R536" s="72">
        <f t="shared" si="143"/>
        <v>22</v>
      </c>
      <c r="S536" s="72">
        <f t="shared" si="144"/>
        <v>29</v>
      </c>
      <c r="AF536" s="18">
        <v>3572.1846339060498</v>
      </c>
      <c r="AG536" s="18">
        <v>25.567944250871101</v>
      </c>
      <c r="AI536" s="23">
        <f>'simulateur graphe PJ OQN'!$B$4</f>
        <v>1</v>
      </c>
      <c r="AJ536" s="24">
        <f t="shared" si="145"/>
        <v>127.64</v>
      </c>
      <c r="AK536" s="24">
        <f t="shared" si="146"/>
        <v>127.64</v>
      </c>
      <c r="AM536" t="str">
        <f t="shared" si="147"/>
        <v>ZONEBASSE</v>
      </c>
      <c r="AN536" t="str">
        <f t="shared" si="148"/>
        <v>HC</v>
      </c>
      <c r="AO536" s="20">
        <f t="shared" si="149"/>
        <v>127.64</v>
      </c>
      <c r="AP536" s="20">
        <f t="shared" si="150"/>
        <v>1978.81</v>
      </c>
      <c r="AQ536" s="20">
        <f t="shared" si="150"/>
        <v>2757.81</v>
      </c>
      <c r="AR536" s="20">
        <f t="shared" si="150"/>
        <v>3444.19</v>
      </c>
      <c r="AS536" s="20">
        <f t="shared" si="151"/>
        <v>413.77</v>
      </c>
      <c r="AT536" s="20">
        <f t="shared" si="136"/>
        <v>15.940000000000509</v>
      </c>
      <c r="AU536" s="20">
        <f t="shared" si="152"/>
        <v>1978.81</v>
      </c>
    </row>
    <row r="537" spans="1:47" ht="33.75">
      <c r="A537" s="54">
        <v>538</v>
      </c>
      <c r="B537" s="54" t="s">
        <v>1016</v>
      </c>
      <c r="C537" s="58" t="s">
        <v>1017</v>
      </c>
      <c r="D537" s="79">
        <v>36</v>
      </c>
      <c r="E537" s="79">
        <v>42</v>
      </c>
      <c r="F537" s="80">
        <v>4053.68</v>
      </c>
      <c r="G537" s="80">
        <v>112.6</v>
      </c>
      <c r="H537" s="80">
        <v>4053.68</v>
      </c>
      <c r="I537" s="80" t="s">
        <v>28</v>
      </c>
      <c r="J537" s="80" t="s">
        <v>28</v>
      </c>
      <c r="K537" s="80">
        <v>103.28</v>
      </c>
      <c r="L537" s="73">
        <f t="shared" si="137"/>
        <v>93.6</v>
      </c>
      <c r="M537" s="73">
        <f t="shared" si="138"/>
        <v>127.64</v>
      </c>
      <c r="N537" s="72" t="str">
        <f t="shared" si="139"/>
        <v>0617</v>
      </c>
      <c r="O537" s="74">
        <f t="shared" si="140"/>
        <v>6</v>
      </c>
      <c r="P537" s="72">
        <f t="shared" si="141"/>
        <v>0</v>
      </c>
      <c r="Q537" s="74">
        <f t="shared" si="142"/>
        <v>36</v>
      </c>
      <c r="R537" s="72" t="str">
        <f t="shared" si="143"/>
        <v/>
      </c>
      <c r="S537" s="72" t="str">
        <f t="shared" si="144"/>
        <v/>
      </c>
      <c r="AF537" s="18">
        <v>4549.3714777559298</v>
      </c>
      <c r="AG537" s="18">
        <v>32.135593220338997</v>
      </c>
      <c r="AI537" s="23">
        <f>'simulateur graphe PJ OQN'!$B$4</f>
        <v>1</v>
      </c>
      <c r="AJ537" s="24">
        <f t="shared" si="145"/>
        <v>127.64</v>
      </c>
      <c r="AK537" s="24">
        <f t="shared" si="146"/>
        <v>127.64</v>
      </c>
      <c r="AM537" t="str">
        <f t="shared" si="147"/>
        <v>ZONEBASSE</v>
      </c>
      <c r="AN537" t="str">
        <f t="shared" si="148"/>
        <v>HC</v>
      </c>
      <c r="AO537" s="20">
        <f t="shared" si="149"/>
        <v>127.64</v>
      </c>
      <c r="AP537" s="20">
        <f t="shared" si="150"/>
        <v>4053.68</v>
      </c>
      <c r="AQ537" s="20" t="str">
        <f t="shared" si="150"/>
        <v>.</v>
      </c>
      <c r="AR537" s="20" t="str">
        <f t="shared" si="150"/>
        <v>.</v>
      </c>
      <c r="AS537" s="20">
        <f t="shared" si="151"/>
        <v>-180.80000000000064</v>
      </c>
      <c r="AT537" s="20">
        <f t="shared" si="136"/>
        <v>680.72000000000116</v>
      </c>
      <c r="AU537" s="20">
        <f t="shared" si="152"/>
        <v>4053.68</v>
      </c>
    </row>
    <row r="538" spans="1:47" ht="33.75">
      <c r="A538" s="54">
        <v>539</v>
      </c>
      <c r="B538" s="54" t="s">
        <v>1018</v>
      </c>
      <c r="C538" s="58" t="s">
        <v>1019</v>
      </c>
      <c r="D538" s="79">
        <v>50</v>
      </c>
      <c r="E538" s="79">
        <v>56</v>
      </c>
      <c r="F538" s="80">
        <v>5559.15</v>
      </c>
      <c r="G538" s="80">
        <v>107.53</v>
      </c>
      <c r="H538" s="80">
        <v>5559.15</v>
      </c>
      <c r="I538" s="80" t="s">
        <v>28</v>
      </c>
      <c r="J538" s="80" t="s">
        <v>28</v>
      </c>
      <c r="K538" s="80">
        <v>104.48</v>
      </c>
      <c r="L538" s="73">
        <f t="shared" si="137"/>
        <v>93.6</v>
      </c>
      <c r="M538" s="73">
        <f t="shared" si="138"/>
        <v>127.64</v>
      </c>
      <c r="N538" s="72" t="str">
        <f t="shared" si="139"/>
        <v>0617</v>
      </c>
      <c r="O538" s="74">
        <f t="shared" si="140"/>
        <v>6</v>
      </c>
      <c r="P538" s="72">
        <f t="shared" si="141"/>
        <v>0</v>
      </c>
      <c r="Q538" s="74">
        <f t="shared" si="142"/>
        <v>50</v>
      </c>
      <c r="R538" s="72" t="str">
        <f t="shared" si="143"/>
        <v/>
      </c>
      <c r="S538" s="72" t="str">
        <f t="shared" si="144"/>
        <v/>
      </c>
      <c r="AF538" s="18">
        <v>5146.7919684790904</v>
      </c>
      <c r="AG538" s="18">
        <v>34.462328767123303</v>
      </c>
      <c r="AI538" s="23">
        <f>'simulateur graphe PJ OQN'!$B$4</f>
        <v>1</v>
      </c>
      <c r="AJ538" s="24">
        <f t="shared" si="145"/>
        <v>127.64</v>
      </c>
      <c r="AK538" s="24">
        <f t="shared" si="146"/>
        <v>127.64</v>
      </c>
      <c r="AM538" t="str">
        <f t="shared" si="147"/>
        <v>ZONEBASSE</v>
      </c>
      <c r="AN538" t="str">
        <f t="shared" si="148"/>
        <v>HC</v>
      </c>
      <c r="AO538" s="20">
        <f t="shared" si="149"/>
        <v>127.64</v>
      </c>
      <c r="AP538" s="20">
        <f t="shared" si="150"/>
        <v>5559.15</v>
      </c>
      <c r="AQ538" s="20" t="str">
        <f t="shared" si="150"/>
        <v>.</v>
      </c>
      <c r="AR538" s="20" t="str">
        <f t="shared" si="150"/>
        <v>.</v>
      </c>
      <c r="AS538" s="20">
        <f t="shared" si="151"/>
        <v>-187.25000000000091</v>
      </c>
      <c r="AT538" s="20">
        <f t="shared" si="136"/>
        <v>781.06999999999971</v>
      </c>
      <c r="AU538" s="20">
        <f t="shared" si="152"/>
        <v>5559.15</v>
      </c>
    </row>
    <row r="539" spans="1:47" ht="33.75">
      <c r="A539" s="54">
        <v>540</v>
      </c>
      <c r="B539" s="54" t="s">
        <v>1020</v>
      </c>
      <c r="C539" s="58" t="s">
        <v>1021</v>
      </c>
      <c r="D539" s="79">
        <v>8</v>
      </c>
      <c r="E539" s="79">
        <v>28</v>
      </c>
      <c r="F539" s="80">
        <v>989.41</v>
      </c>
      <c r="G539" s="80">
        <v>123.68</v>
      </c>
      <c r="H539" s="80">
        <v>989.41</v>
      </c>
      <c r="I539" s="80">
        <v>1683.65</v>
      </c>
      <c r="J539" s="80">
        <v>2251.75</v>
      </c>
      <c r="K539" s="80">
        <v>77</v>
      </c>
      <c r="L539" s="73">
        <f t="shared" si="137"/>
        <v>92.6</v>
      </c>
      <c r="M539" s="73">
        <f t="shared" si="138"/>
        <v>127.64</v>
      </c>
      <c r="N539" s="72" t="str">
        <f t="shared" si="139"/>
        <v>0617</v>
      </c>
      <c r="O539" s="74">
        <f t="shared" si="140"/>
        <v>20</v>
      </c>
      <c r="P539" s="72">
        <f t="shared" si="141"/>
        <v>1</v>
      </c>
      <c r="Q539" s="74">
        <f t="shared" si="142"/>
        <v>8</v>
      </c>
      <c r="R539" s="72">
        <f t="shared" si="143"/>
        <v>15</v>
      </c>
      <c r="S539" s="72">
        <f t="shared" si="144"/>
        <v>22</v>
      </c>
      <c r="AF539" s="18">
        <v>5309.3828882740299</v>
      </c>
      <c r="AG539" s="18">
        <v>34.801762114537503</v>
      </c>
      <c r="AI539" s="23">
        <f>'simulateur graphe PJ OQN'!$B$4</f>
        <v>1</v>
      </c>
      <c r="AJ539" s="24">
        <f t="shared" si="145"/>
        <v>127.64</v>
      </c>
      <c r="AK539" s="24">
        <f t="shared" si="146"/>
        <v>127.64</v>
      </c>
      <c r="AM539" t="str">
        <f t="shared" si="147"/>
        <v>ZONEBASSE</v>
      </c>
      <c r="AN539" t="str">
        <f t="shared" si="148"/>
        <v>HC</v>
      </c>
      <c r="AO539" s="20">
        <f t="shared" si="149"/>
        <v>127.64</v>
      </c>
      <c r="AP539" s="20">
        <f t="shared" si="150"/>
        <v>989.41</v>
      </c>
      <c r="AQ539" s="20">
        <f t="shared" si="150"/>
        <v>1683.65</v>
      </c>
      <c r="AR539" s="20">
        <f t="shared" si="150"/>
        <v>2251.75</v>
      </c>
      <c r="AS539" s="20">
        <f t="shared" si="151"/>
        <v>172.75</v>
      </c>
      <c r="AT539" s="20">
        <f t="shared" si="136"/>
        <v>-1215.6499999999996</v>
      </c>
      <c r="AU539" s="20">
        <f t="shared" si="152"/>
        <v>989.41</v>
      </c>
    </row>
    <row r="540" spans="1:47" ht="33.75">
      <c r="A540" s="54">
        <v>541</v>
      </c>
      <c r="B540" s="54" t="s">
        <v>1022</v>
      </c>
      <c r="C540" s="58" t="s">
        <v>1023</v>
      </c>
      <c r="D540" s="79">
        <v>29</v>
      </c>
      <c r="E540" s="79">
        <v>35</v>
      </c>
      <c r="F540" s="80">
        <v>2773.38</v>
      </c>
      <c r="G540" s="80">
        <v>74.52</v>
      </c>
      <c r="H540" s="80">
        <v>2773.38</v>
      </c>
      <c r="I540" s="80" t="s">
        <v>28</v>
      </c>
      <c r="J540" s="80" t="s">
        <v>28</v>
      </c>
      <c r="K540" s="80">
        <v>89.46</v>
      </c>
      <c r="L540" s="73">
        <f t="shared" si="137"/>
        <v>92.6</v>
      </c>
      <c r="M540" s="73">
        <f t="shared" si="138"/>
        <v>127.64</v>
      </c>
      <c r="N540" s="72" t="str">
        <f t="shared" si="139"/>
        <v>0617</v>
      </c>
      <c r="O540" s="74">
        <f t="shared" si="140"/>
        <v>6</v>
      </c>
      <c r="P540" s="72">
        <f t="shared" si="141"/>
        <v>0</v>
      </c>
      <c r="Q540" s="74">
        <f t="shared" si="142"/>
        <v>29</v>
      </c>
      <c r="R540" s="72" t="str">
        <f t="shared" si="143"/>
        <v/>
      </c>
      <c r="S540" s="72" t="str">
        <f t="shared" si="144"/>
        <v/>
      </c>
      <c r="AF540" s="18">
        <v>6211.6030814864298</v>
      </c>
      <c r="AG540" s="18">
        <v>36.939849624060201</v>
      </c>
      <c r="AI540" s="23">
        <f>'simulateur graphe PJ OQN'!$B$4</f>
        <v>1</v>
      </c>
      <c r="AJ540" s="24">
        <f t="shared" si="145"/>
        <v>127.64</v>
      </c>
      <c r="AK540" s="24">
        <f t="shared" si="146"/>
        <v>127.64</v>
      </c>
      <c r="AM540" t="str">
        <f t="shared" si="147"/>
        <v>ZONEBASSE</v>
      </c>
      <c r="AN540" t="str">
        <f t="shared" si="148"/>
        <v>HC</v>
      </c>
      <c r="AO540" s="20">
        <f t="shared" si="149"/>
        <v>127.64</v>
      </c>
      <c r="AP540" s="20">
        <f t="shared" si="150"/>
        <v>2773.38</v>
      </c>
      <c r="AQ540" s="20" t="str">
        <f t="shared" si="150"/>
        <v>.</v>
      </c>
      <c r="AR540" s="20" t="str">
        <f t="shared" si="150"/>
        <v>.</v>
      </c>
      <c r="AS540" s="20">
        <f t="shared" si="151"/>
        <v>-268.25999999999976</v>
      </c>
      <c r="AT540" s="20">
        <f t="shared" si="136"/>
        <v>-547.72000000000025</v>
      </c>
      <c r="AU540" s="20">
        <f t="shared" si="152"/>
        <v>2773.38</v>
      </c>
    </row>
    <row r="541" spans="1:47" ht="33.75">
      <c r="A541" s="54">
        <v>542</v>
      </c>
      <c r="B541" s="54" t="s">
        <v>1024</v>
      </c>
      <c r="C541" s="58" t="s">
        <v>1025</v>
      </c>
      <c r="D541" s="79">
        <v>8</v>
      </c>
      <c r="E541" s="79">
        <v>28</v>
      </c>
      <c r="F541" s="80">
        <v>1060.74</v>
      </c>
      <c r="G541" s="80">
        <v>132.59</v>
      </c>
      <c r="H541" s="80">
        <v>1060.74</v>
      </c>
      <c r="I541" s="80">
        <v>1779.84</v>
      </c>
      <c r="J541" s="80">
        <v>2489.79</v>
      </c>
      <c r="K541" s="80">
        <v>83.78</v>
      </c>
      <c r="L541" s="73">
        <f t="shared" si="137"/>
        <v>92.6</v>
      </c>
      <c r="M541" s="73">
        <f t="shared" si="138"/>
        <v>127.64</v>
      </c>
      <c r="N541" s="72" t="str">
        <f t="shared" si="139"/>
        <v>0617</v>
      </c>
      <c r="O541" s="74">
        <f t="shared" si="140"/>
        <v>20</v>
      </c>
      <c r="P541" s="72">
        <f t="shared" si="141"/>
        <v>1</v>
      </c>
      <c r="Q541" s="74">
        <f t="shared" si="142"/>
        <v>8</v>
      </c>
      <c r="R541" s="72">
        <f t="shared" si="143"/>
        <v>15</v>
      </c>
      <c r="S541" s="72">
        <f t="shared" si="144"/>
        <v>22</v>
      </c>
      <c r="AF541" s="18">
        <v>8533.8699857209394</v>
      </c>
      <c r="AG541" s="18">
        <v>49.756756756756801</v>
      </c>
      <c r="AI541" s="23">
        <f>'simulateur graphe PJ OQN'!$B$4</f>
        <v>1</v>
      </c>
      <c r="AJ541" s="24">
        <f t="shared" si="145"/>
        <v>127.64</v>
      </c>
      <c r="AK541" s="24">
        <f t="shared" si="146"/>
        <v>127.64</v>
      </c>
      <c r="AM541" t="str">
        <f t="shared" si="147"/>
        <v>ZONEBASSE</v>
      </c>
      <c r="AN541" t="str">
        <f t="shared" si="148"/>
        <v>HC</v>
      </c>
      <c r="AO541" s="20">
        <f t="shared" si="149"/>
        <v>127.64</v>
      </c>
      <c r="AP541" s="20">
        <f t="shared" si="150"/>
        <v>1060.74</v>
      </c>
      <c r="AQ541" s="20">
        <f t="shared" si="150"/>
        <v>1779.84</v>
      </c>
      <c r="AR541" s="20">
        <f t="shared" si="150"/>
        <v>2489.79</v>
      </c>
      <c r="AS541" s="20">
        <f t="shared" si="151"/>
        <v>227.73000000000002</v>
      </c>
      <c r="AT541" s="20">
        <f t="shared" si="136"/>
        <v>-557.25</v>
      </c>
      <c r="AU541" s="20">
        <f t="shared" si="152"/>
        <v>1060.74</v>
      </c>
    </row>
    <row r="542" spans="1:47" ht="33.75">
      <c r="A542" s="54">
        <v>543</v>
      </c>
      <c r="B542" s="54" t="s">
        <v>1026</v>
      </c>
      <c r="C542" s="58" t="s">
        <v>1027</v>
      </c>
      <c r="D542" s="79">
        <v>29</v>
      </c>
      <c r="E542" s="79">
        <v>35</v>
      </c>
      <c r="F542" s="80">
        <v>2721.28</v>
      </c>
      <c r="G542" s="80">
        <v>33.07</v>
      </c>
      <c r="H542" s="80">
        <v>2721.28</v>
      </c>
      <c r="I542" s="80" t="s">
        <v>28</v>
      </c>
      <c r="J542" s="80" t="s">
        <v>28</v>
      </c>
      <c r="K542" s="80">
        <v>83.78</v>
      </c>
      <c r="L542" s="73">
        <f t="shared" si="137"/>
        <v>92.6</v>
      </c>
      <c r="M542" s="73">
        <f t="shared" si="138"/>
        <v>127.64</v>
      </c>
      <c r="N542" s="72" t="str">
        <f t="shared" si="139"/>
        <v>0617</v>
      </c>
      <c r="O542" s="74">
        <f t="shared" si="140"/>
        <v>6</v>
      </c>
      <c r="P542" s="72">
        <f t="shared" si="141"/>
        <v>0</v>
      </c>
      <c r="Q542" s="74">
        <f t="shared" si="142"/>
        <v>29</v>
      </c>
      <c r="R542" s="72" t="str">
        <f t="shared" si="143"/>
        <v/>
      </c>
      <c r="S542" s="72" t="str">
        <f t="shared" si="144"/>
        <v/>
      </c>
      <c r="AF542" s="18">
        <v>2988.3364819629501</v>
      </c>
      <c r="AG542" s="18">
        <v>21.075949367088601</v>
      </c>
      <c r="AI542" s="23">
        <f>'simulateur graphe PJ OQN'!$B$4</f>
        <v>1</v>
      </c>
      <c r="AJ542" s="24">
        <f t="shared" si="145"/>
        <v>127.64</v>
      </c>
      <c r="AK542" s="24">
        <f t="shared" si="146"/>
        <v>127.64</v>
      </c>
      <c r="AM542" t="str">
        <f t="shared" si="147"/>
        <v>ZONEBASSE</v>
      </c>
      <c r="AN542" t="str">
        <f t="shared" si="148"/>
        <v>HC</v>
      </c>
      <c r="AO542" s="20">
        <f t="shared" si="149"/>
        <v>127.64</v>
      </c>
      <c r="AP542" s="20">
        <f t="shared" si="150"/>
        <v>2721.28</v>
      </c>
      <c r="AQ542" s="20" t="str">
        <f t="shared" si="150"/>
        <v>.</v>
      </c>
      <c r="AR542" s="20" t="str">
        <f t="shared" si="150"/>
        <v>.</v>
      </c>
      <c r="AS542" s="20">
        <f t="shared" si="151"/>
        <v>-127.23999999999978</v>
      </c>
      <c r="AT542" s="20">
        <f t="shared" si="136"/>
        <v>-912.21999999999935</v>
      </c>
      <c r="AU542" s="20">
        <f t="shared" si="152"/>
        <v>2721.28</v>
      </c>
    </row>
    <row r="543" spans="1:47" ht="33.75">
      <c r="A543" s="54">
        <v>544</v>
      </c>
      <c r="B543" s="54" t="s">
        <v>1028</v>
      </c>
      <c r="C543" s="58" t="s">
        <v>1029</v>
      </c>
      <c r="D543" s="79">
        <v>36</v>
      </c>
      <c r="E543" s="79">
        <v>42</v>
      </c>
      <c r="F543" s="80">
        <v>3398.19</v>
      </c>
      <c r="G543" s="80">
        <v>94.39</v>
      </c>
      <c r="H543" s="80">
        <v>3398.19</v>
      </c>
      <c r="I543" s="80" t="s">
        <v>28</v>
      </c>
      <c r="J543" s="80" t="s">
        <v>28</v>
      </c>
      <c r="K543" s="80">
        <v>85.81</v>
      </c>
      <c r="L543" s="73">
        <f t="shared" si="137"/>
        <v>92.6</v>
      </c>
      <c r="M543" s="73">
        <f t="shared" si="138"/>
        <v>127.64</v>
      </c>
      <c r="N543" s="72" t="str">
        <f t="shared" si="139"/>
        <v>0617</v>
      </c>
      <c r="O543" s="74">
        <f t="shared" si="140"/>
        <v>6</v>
      </c>
      <c r="P543" s="72">
        <f t="shared" si="141"/>
        <v>0</v>
      </c>
      <c r="Q543" s="74">
        <f t="shared" si="142"/>
        <v>36</v>
      </c>
      <c r="R543" s="72" t="str">
        <f t="shared" si="143"/>
        <v/>
      </c>
      <c r="S543" s="72" t="str">
        <f t="shared" si="144"/>
        <v/>
      </c>
      <c r="AF543" s="18">
        <v>4526.7924276190097</v>
      </c>
      <c r="AG543" s="18">
        <v>30.144329896907202</v>
      </c>
      <c r="AI543" s="23">
        <f>'simulateur graphe PJ OQN'!$B$4</f>
        <v>1</v>
      </c>
      <c r="AJ543" s="24">
        <f t="shared" si="145"/>
        <v>127.64</v>
      </c>
      <c r="AK543" s="24">
        <f t="shared" si="146"/>
        <v>127.64</v>
      </c>
      <c r="AM543" t="str">
        <f t="shared" si="147"/>
        <v>ZONEBASSE</v>
      </c>
      <c r="AN543" t="str">
        <f t="shared" si="148"/>
        <v>HC</v>
      </c>
      <c r="AO543" s="20">
        <f t="shared" si="149"/>
        <v>127.64</v>
      </c>
      <c r="AP543" s="20">
        <f t="shared" si="150"/>
        <v>3398.19</v>
      </c>
      <c r="AQ543" s="20" t="str">
        <f t="shared" si="150"/>
        <v>.</v>
      </c>
      <c r="AR543" s="20" t="str">
        <f t="shared" si="150"/>
        <v>.</v>
      </c>
      <c r="AS543" s="20">
        <f t="shared" si="151"/>
        <v>-120.01999999999998</v>
      </c>
      <c r="AT543" s="20">
        <f t="shared" si="136"/>
        <v>-724.32999999999993</v>
      </c>
      <c r="AU543" s="20">
        <f t="shared" si="152"/>
        <v>3398.19</v>
      </c>
    </row>
    <row r="544" spans="1:47" ht="33.75">
      <c r="A544" s="54">
        <v>545</v>
      </c>
      <c r="B544" s="54" t="s">
        <v>1030</v>
      </c>
      <c r="C544" s="58" t="s">
        <v>1031</v>
      </c>
      <c r="D544" s="79">
        <v>50</v>
      </c>
      <c r="E544" s="79">
        <v>56</v>
      </c>
      <c r="F544" s="80">
        <v>5725.79</v>
      </c>
      <c r="G544" s="80">
        <v>114.52</v>
      </c>
      <c r="H544" s="80">
        <v>5725.79</v>
      </c>
      <c r="I544" s="80" t="s">
        <v>28</v>
      </c>
      <c r="J544" s="80" t="s">
        <v>28</v>
      </c>
      <c r="K544" s="80">
        <v>109.21</v>
      </c>
      <c r="L544" s="73">
        <f t="shared" si="137"/>
        <v>92.6</v>
      </c>
      <c r="M544" s="73">
        <f t="shared" si="138"/>
        <v>127.64</v>
      </c>
      <c r="N544" s="72" t="str">
        <f t="shared" si="139"/>
        <v>0617</v>
      </c>
      <c r="O544" s="74">
        <f t="shared" si="140"/>
        <v>6</v>
      </c>
      <c r="P544" s="72">
        <f t="shared" si="141"/>
        <v>0</v>
      </c>
      <c r="Q544" s="74">
        <f t="shared" si="142"/>
        <v>50</v>
      </c>
      <c r="R544" s="72" t="str">
        <f t="shared" si="143"/>
        <v/>
      </c>
      <c r="S544" s="72" t="str">
        <f t="shared" si="144"/>
        <v/>
      </c>
      <c r="AF544" s="18">
        <v>3659.9629490049701</v>
      </c>
      <c r="AG544" s="18">
        <v>25.73828125</v>
      </c>
      <c r="AI544" s="23">
        <f>'simulateur graphe PJ OQN'!$B$4</f>
        <v>1</v>
      </c>
      <c r="AJ544" s="24">
        <f t="shared" si="145"/>
        <v>127.64</v>
      </c>
      <c r="AK544" s="24">
        <f t="shared" si="146"/>
        <v>127.64</v>
      </c>
      <c r="AM544" t="str">
        <f t="shared" si="147"/>
        <v>ZONEBASSE</v>
      </c>
      <c r="AN544" t="str">
        <f t="shared" si="148"/>
        <v>HC</v>
      </c>
      <c r="AO544" s="20">
        <f t="shared" si="149"/>
        <v>127.64</v>
      </c>
      <c r="AP544" s="20">
        <f t="shared" si="150"/>
        <v>5725.79</v>
      </c>
      <c r="AQ544" s="20" t="str">
        <f t="shared" si="150"/>
        <v>.</v>
      </c>
      <c r="AR544" s="20" t="str">
        <f t="shared" si="150"/>
        <v>.</v>
      </c>
      <c r="AS544" s="20">
        <f t="shared" si="151"/>
        <v>-280.75999999999931</v>
      </c>
      <c r="AT544" s="20">
        <f t="shared" si="136"/>
        <v>1197.5300000000007</v>
      </c>
      <c r="AU544" s="20">
        <f t="shared" si="152"/>
        <v>5725.79</v>
      </c>
    </row>
    <row r="545" spans="1:47">
      <c r="A545" s="54">
        <v>546</v>
      </c>
      <c r="B545" s="54" t="s">
        <v>1032</v>
      </c>
      <c r="C545" s="55" t="s">
        <v>1033</v>
      </c>
      <c r="D545" s="79">
        <v>1</v>
      </c>
      <c r="E545" s="79">
        <v>1</v>
      </c>
      <c r="F545" s="80" t="s">
        <v>28</v>
      </c>
      <c r="G545" s="80" t="s">
        <v>28</v>
      </c>
      <c r="H545" s="80">
        <v>84.9</v>
      </c>
      <c r="I545" s="80" t="s">
        <v>28</v>
      </c>
      <c r="J545" s="80" t="s">
        <v>28</v>
      </c>
      <c r="K545" s="80" t="s">
        <v>28</v>
      </c>
      <c r="L545" s="73" t="str">
        <f t="shared" si="137"/>
        <v/>
      </c>
      <c r="M545" s="73" t="str">
        <f t="shared" si="138"/>
        <v/>
      </c>
      <c r="N545" s="72" t="str">
        <f t="shared" si="139"/>
        <v>0618</v>
      </c>
      <c r="O545" s="74">
        <f t="shared" si="140"/>
        <v>0</v>
      </c>
      <c r="P545" s="72">
        <f t="shared" si="141"/>
        <v>0</v>
      </c>
      <c r="Q545" s="74">
        <f t="shared" si="142"/>
        <v>1</v>
      </c>
      <c r="R545" s="72" t="str">
        <f t="shared" si="143"/>
        <v/>
      </c>
      <c r="S545" s="72" t="str">
        <f t="shared" si="144"/>
        <v/>
      </c>
      <c r="AF545" s="18">
        <v>5845.6319620546501</v>
      </c>
      <c r="AG545" s="18">
        <v>38.2822580645161</v>
      </c>
      <c r="AI545" s="23">
        <f>'simulateur graphe PJ OQN'!$B$4</f>
        <v>1</v>
      </c>
      <c r="AJ545" s="24">
        <f t="shared" si="145"/>
        <v>84.9</v>
      </c>
      <c r="AK545" s="24">
        <f t="shared" si="146"/>
        <v>84.9</v>
      </c>
      <c r="AM545" t="str">
        <f t="shared" si="147"/>
        <v>ZONEHAUTE</v>
      </c>
      <c r="AN545" t="str">
        <f t="shared" si="148"/>
        <v>HDJ</v>
      </c>
      <c r="AO545" s="20" t="e">
        <f t="shared" si="149"/>
        <v>#VALUE!</v>
      </c>
      <c r="AP545" s="20">
        <f t="shared" si="150"/>
        <v>84.9</v>
      </c>
      <c r="AQ545" s="20" t="str">
        <f t="shared" si="150"/>
        <v>.</v>
      </c>
      <c r="AR545" s="20" t="str">
        <f t="shared" si="150"/>
        <v>.</v>
      </c>
      <c r="AS545" s="20" t="e">
        <f t="shared" si="151"/>
        <v>#VALUE!</v>
      </c>
      <c r="AT545" s="20" t="e">
        <f t="shared" si="136"/>
        <v>#VALUE!</v>
      </c>
      <c r="AU545" s="20">
        <f t="shared" si="152"/>
        <v>84.9</v>
      </c>
    </row>
    <row r="546" spans="1:47" ht="33.75">
      <c r="A546" s="54">
        <v>547</v>
      </c>
      <c r="B546" s="54" t="s">
        <v>1034</v>
      </c>
      <c r="C546" s="58" t="s">
        <v>1035</v>
      </c>
      <c r="D546" s="79">
        <v>8</v>
      </c>
      <c r="E546" s="79">
        <v>28</v>
      </c>
      <c r="F546" s="80">
        <v>1010.86</v>
      </c>
      <c r="G546" s="80">
        <v>126.36</v>
      </c>
      <c r="H546" s="80">
        <v>1010.86</v>
      </c>
      <c r="I546" s="80">
        <v>1657.05</v>
      </c>
      <c r="J546" s="80">
        <v>2298.64</v>
      </c>
      <c r="K546" s="80">
        <v>79.569999999999993</v>
      </c>
      <c r="L546" s="73">
        <f t="shared" si="137"/>
        <v>68.95</v>
      </c>
      <c r="M546" s="73">
        <f t="shared" si="138"/>
        <v>86.45</v>
      </c>
      <c r="N546" s="72" t="str">
        <f t="shared" si="139"/>
        <v>0618</v>
      </c>
      <c r="O546" s="74">
        <f t="shared" si="140"/>
        <v>20</v>
      </c>
      <c r="P546" s="72">
        <f t="shared" si="141"/>
        <v>1</v>
      </c>
      <c r="Q546" s="74">
        <f t="shared" si="142"/>
        <v>8</v>
      </c>
      <c r="R546" s="72">
        <f t="shared" si="143"/>
        <v>15</v>
      </c>
      <c r="S546" s="72">
        <f t="shared" si="144"/>
        <v>22</v>
      </c>
      <c r="AF546" s="18">
        <v>5163.6685543072199</v>
      </c>
      <c r="AG546" s="18">
        <v>32.526011560693597</v>
      </c>
      <c r="AI546" s="23">
        <f>'simulateur graphe PJ OQN'!$B$4</f>
        <v>1</v>
      </c>
      <c r="AJ546" s="24">
        <f t="shared" si="145"/>
        <v>86.45</v>
      </c>
      <c r="AK546" s="24">
        <f t="shared" si="146"/>
        <v>86.45</v>
      </c>
      <c r="AM546" t="str">
        <f t="shared" si="147"/>
        <v>ZONEBASSE</v>
      </c>
      <c r="AN546" t="str">
        <f t="shared" si="148"/>
        <v>HC</v>
      </c>
      <c r="AO546" s="20">
        <f t="shared" si="149"/>
        <v>86.45</v>
      </c>
      <c r="AP546" s="20">
        <f t="shared" si="150"/>
        <v>1010.86</v>
      </c>
      <c r="AQ546" s="20">
        <f t="shared" si="150"/>
        <v>1657.05</v>
      </c>
      <c r="AR546" s="20">
        <f t="shared" si="150"/>
        <v>2298.64</v>
      </c>
      <c r="AS546" s="20">
        <f t="shared" si="151"/>
        <v>150.25</v>
      </c>
      <c r="AT546" s="20">
        <f t="shared" si="136"/>
        <v>1095.4299999999994</v>
      </c>
      <c r="AU546" s="20">
        <f t="shared" si="152"/>
        <v>1010.86</v>
      </c>
    </row>
    <row r="547" spans="1:47" ht="33.75">
      <c r="A547" s="54">
        <v>548</v>
      </c>
      <c r="B547" s="54" t="s">
        <v>1036</v>
      </c>
      <c r="C547" s="58" t="s">
        <v>1037</v>
      </c>
      <c r="D547" s="79">
        <v>22</v>
      </c>
      <c r="E547" s="79">
        <v>28</v>
      </c>
      <c r="F547" s="80">
        <v>2324.4899999999998</v>
      </c>
      <c r="G547" s="80">
        <v>93.83</v>
      </c>
      <c r="H547" s="80">
        <v>2324.4899999999998</v>
      </c>
      <c r="I547" s="80" t="s">
        <v>28</v>
      </c>
      <c r="J547" s="80" t="s">
        <v>28</v>
      </c>
      <c r="K547" s="80">
        <v>80.45</v>
      </c>
      <c r="L547" s="73">
        <f t="shared" si="137"/>
        <v>68.95</v>
      </c>
      <c r="M547" s="73">
        <f t="shared" si="138"/>
        <v>86.45</v>
      </c>
      <c r="N547" s="72" t="str">
        <f t="shared" si="139"/>
        <v>0618</v>
      </c>
      <c r="O547" s="74">
        <f t="shared" si="140"/>
        <v>6</v>
      </c>
      <c r="P547" s="72">
        <f t="shared" si="141"/>
        <v>0</v>
      </c>
      <c r="Q547" s="74">
        <f t="shared" si="142"/>
        <v>22</v>
      </c>
      <c r="R547" s="72" t="str">
        <f t="shared" si="143"/>
        <v/>
      </c>
      <c r="S547" s="72" t="str">
        <f t="shared" si="144"/>
        <v/>
      </c>
      <c r="AF547" s="18">
        <v>8228.0269132061003</v>
      </c>
      <c r="AG547" s="18">
        <v>45.216374269005897</v>
      </c>
      <c r="AI547" s="23">
        <f>'simulateur graphe PJ OQN'!$B$4</f>
        <v>1</v>
      </c>
      <c r="AJ547" s="24">
        <f t="shared" si="145"/>
        <v>86.45</v>
      </c>
      <c r="AK547" s="24">
        <f t="shared" si="146"/>
        <v>86.45</v>
      </c>
      <c r="AM547" t="str">
        <f t="shared" si="147"/>
        <v>ZONEBASSE</v>
      </c>
      <c r="AN547" t="str">
        <f t="shared" si="148"/>
        <v>HC</v>
      </c>
      <c r="AO547" s="20">
        <f t="shared" si="149"/>
        <v>86.45</v>
      </c>
      <c r="AP547" s="20">
        <f t="shared" si="150"/>
        <v>2324.4899999999998</v>
      </c>
      <c r="AQ547" s="20" t="str">
        <f t="shared" si="150"/>
        <v>.</v>
      </c>
      <c r="AR547" s="20" t="str">
        <f t="shared" si="150"/>
        <v>.</v>
      </c>
      <c r="AS547" s="20">
        <f t="shared" si="151"/>
        <v>152.33999999999969</v>
      </c>
      <c r="AT547" s="20">
        <f t="shared" si="136"/>
        <v>1175.8400000000001</v>
      </c>
      <c r="AU547" s="20">
        <f t="shared" si="152"/>
        <v>2324.4899999999998</v>
      </c>
    </row>
    <row r="548" spans="1:47" ht="33.75">
      <c r="A548" s="54">
        <v>549</v>
      </c>
      <c r="B548" s="54" t="s">
        <v>1038</v>
      </c>
      <c r="C548" s="58" t="s">
        <v>1039</v>
      </c>
      <c r="D548" s="79">
        <v>22</v>
      </c>
      <c r="E548" s="79">
        <v>28</v>
      </c>
      <c r="F548" s="80">
        <v>2070.2800000000002</v>
      </c>
      <c r="G548" s="80">
        <v>94.1</v>
      </c>
      <c r="H548" s="80">
        <v>2070.2800000000002</v>
      </c>
      <c r="I548" s="80" t="s">
        <v>28</v>
      </c>
      <c r="J548" s="80" t="s">
        <v>28</v>
      </c>
      <c r="K548" s="80">
        <v>82.96</v>
      </c>
      <c r="L548" s="73">
        <f t="shared" si="137"/>
        <v>68.95</v>
      </c>
      <c r="M548" s="73">
        <f t="shared" si="138"/>
        <v>86.45</v>
      </c>
      <c r="N548" s="72" t="str">
        <f t="shared" si="139"/>
        <v>0618</v>
      </c>
      <c r="O548" s="74">
        <f t="shared" si="140"/>
        <v>6</v>
      </c>
      <c r="P548" s="72">
        <f t="shared" si="141"/>
        <v>0</v>
      </c>
      <c r="Q548" s="74">
        <f t="shared" si="142"/>
        <v>22</v>
      </c>
      <c r="R548" s="72" t="str">
        <f t="shared" si="143"/>
        <v/>
      </c>
      <c r="S548" s="72" t="str">
        <f t="shared" si="144"/>
        <v/>
      </c>
      <c r="AF548" s="18">
        <v>327.28388212607302</v>
      </c>
      <c r="AG548" s="18" t="s">
        <v>28</v>
      </c>
      <c r="AI548" s="23">
        <f>'simulateur graphe PJ OQN'!$B$4</f>
        <v>1</v>
      </c>
      <c r="AJ548" s="24">
        <f t="shared" si="145"/>
        <v>86.45</v>
      </c>
      <c r="AK548" s="24">
        <f t="shared" si="146"/>
        <v>86.45</v>
      </c>
      <c r="AM548" t="str">
        <f t="shared" si="147"/>
        <v>ZONEBASSE</v>
      </c>
      <c r="AN548" t="str">
        <f t="shared" si="148"/>
        <v>HC</v>
      </c>
      <c r="AO548" s="20">
        <f t="shared" si="149"/>
        <v>86.45</v>
      </c>
      <c r="AP548" s="20">
        <f t="shared" si="150"/>
        <v>2070.2800000000002</v>
      </c>
      <c r="AQ548" s="20" t="str">
        <f t="shared" si="150"/>
        <v>.</v>
      </c>
      <c r="AR548" s="20" t="str">
        <f t="shared" si="150"/>
        <v>.</v>
      </c>
      <c r="AS548" s="20">
        <f t="shared" si="151"/>
        <v>-169.63999999999942</v>
      </c>
      <c r="AT548" s="20">
        <f t="shared" si="136"/>
        <v>1077.2499999999991</v>
      </c>
      <c r="AU548" s="20">
        <f t="shared" si="152"/>
        <v>2070.2800000000002</v>
      </c>
    </row>
    <row r="549" spans="1:47" ht="33.75">
      <c r="A549" s="54">
        <v>550</v>
      </c>
      <c r="B549" s="54" t="s">
        <v>1040</v>
      </c>
      <c r="C549" s="58" t="s">
        <v>1041</v>
      </c>
      <c r="D549" s="79">
        <v>43</v>
      </c>
      <c r="E549" s="79">
        <v>49</v>
      </c>
      <c r="F549" s="80">
        <v>3963.79</v>
      </c>
      <c r="G549" s="80">
        <v>90.17</v>
      </c>
      <c r="H549" s="80">
        <v>3963.79</v>
      </c>
      <c r="I549" s="80" t="s">
        <v>28</v>
      </c>
      <c r="J549" s="80" t="s">
        <v>28</v>
      </c>
      <c r="K549" s="80">
        <v>83.89</v>
      </c>
      <c r="L549" s="73">
        <f t="shared" si="137"/>
        <v>68.95</v>
      </c>
      <c r="M549" s="73">
        <f t="shared" si="138"/>
        <v>86.45</v>
      </c>
      <c r="N549" s="72" t="str">
        <f t="shared" si="139"/>
        <v>0618</v>
      </c>
      <c r="O549" s="74">
        <f t="shared" si="140"/>
        <v>6</v>
      </c>
      <c r="P549" s="72">
        <f t="shared" si="141"/>
        <v>0</v>
      </c>
      <c r="Q549" s="74">
        <f t="shared" si="142"/>
        <v>43</v>
      </c>
      <c r="R549" s="72" t="str">
        <f t="shared" si="143"/>
        <v/>
      </c>
      <c r="S549" s="72" t="str">
        <f t="shared" si="144"/>
        <v/>
      </c>
      <c r="AF549" s="18">
        <v>2725.5874668863498</v>
      </c>
      <c r="AG549" s="18">
        <v>19.110447761193999</v>
      </c>
      <c r="AI549" s="23">
        <f>'simulateur graphe PJ OQN'!$B$4</f>
        <v>1</v>
      </c>
      <c r="AJ549" s="24">
        <f t="shared" si="145"/>
        <v>86.45</v>
      </c>
      <c r="AK549" s="24">
        <f t="shared" si="146"/>
        <v>86.45</v>
      </c>
      <c r="AM549" t="str">
        <f t="shared" si="147"/>
        <v>ZONEBASSE</v>
      </c>
      <c r="AN549" t="str">
        <f t="shared" si="148"/>
        <v>HC</v>
      </c>
      <c r="AO549" s="20">
        <f t="shared" si="149"/>
        <v>86.45</v>
      </c>
      <c r="AP549" s="20">
        <f t="shared" si="150"/>
        <v>3963.79</v>
      </c>
      <c r="AQ549" s="20" t="str">
        <f t="shared" si="150"/>
        <v>.</v>
      </c>
      <c r="AR549" s="20" t="str">
        <f t="shared" si="150"/>
        <v>.</v>
      </c>
      <c r="AS549" s="20">
        <f t="shared" si="151"/>
        <v>-62.930000000000291</v>
      </c>
      <c r="AT549" s="20">
        <f t="shared" si="136"/>
        <v>1266.7300000000005</v>
      </c>
      <c r="AU549" s="20">
        <f t="shared" si="152"/>
        <v>3963.79</v>
      </c>
    </row>
    <row r="550" spans="1:47">
      <c r="A550" s="54">
        <v>551</v>
      </c>
      <c r="B550" s="54" t="s">
        <v>1042</v>
      </c>
      <c r="C550" s="55" t="s">
        <v>1043</v>
      </c>
      <c r="D550" s="79">
        <v>1</v>
      </c>
      <c r="E550" s="79">
        <v>1</v>
      </c>
      <c r="F550" s="80" t="s">
        <v>28</v>
      </c>
      <c r="G550" s="80" t="s">
        <v>28</v>
      </c>
      <c r="H550" s="80">
        <v>104.89</v>
      </c>
      <c r="I550" s="80" t="s">
        <v>28</v>
      </c>
      <c r="J550" s="80" t="s">
        <v>28</v>
      </c>
      <c r="K550" s="80" t="s">
        <v>28</v>
      </c>
      <c r="L550" s="73" t="str">
        <f t="shared" si="137"/>
        <v/>
      </c>
      <c r="M550" s="73" t="str">
        <f t="shared" si="138"/>
        <v/>
      </c>
      <c r="N550" s="72" t="str">
        <f t="shared" si="139"/>
        <v>0621</v>
      </c>
      <c r="O550" s="74">
        <f t="shared" si="140"/>
        <v>0</v>
      </c>
      <c r="P550" s="72">
        <f t="shared" si="141"/>
        <v>0</v>
      </c>
      <c r="Q550" s="74">
        <f t="shared" si="142"/>
        <v>1</v>
      </c>
      <c r="R550" s="72" t="str">
        <f t="shared" si="143"/>
        <v/>
      </c>
      <c r="S550" s="72" t="str">
        <f t="shared" si="144"/>
        <v/>
      </c>
      <c r="AF550" s="18">
        <v>5200.8428517340199</v>
      </c>
      <c r="AG550" s="18">
        <v>33.928571428571402</v>
      </c>
      <c r="AI550" s="23">
        <f>'simulateur graphe PJ OQN'!$B$4</f>
        <v>1</v>
      </c>
      <c r="AJ550" s="24">
        <f t="shared" si="145"/>
        <v>104.89</v>
      </c>
      <c r="AK550" s="24">
        <f t="shared" si="146"/>
        <v>104.89</v>
      </c>
      <c r="AM550" t="str">
        <f t="shared" si="147"/>
        <v>ZONEHAUTE</v>
      </c>
      <c r="AN550" t="str">
        <f t="shared" si="148"/>
        <v>HDJ</v>
      </c>
      <c r="AO550" s="20" t="e">
        <f t="shared" si="149"/>
        <v>#VALUE!</v>
      </c>
      <c r="AP550" s="20">
        <f t="shared" si="150"/>
        <v>104.89</v>
      </c>
      <c r="AQ550" s="20" t="str">
        <f t="shared" si="150"/>
        <v>.</v>
      </c>
      <c r="AR550" s="20" t="str">
        <f t="shared" si="150"/>
        <v>.</v>
      </c>
      <c r="AS550" s="20" t="e">
        <f t="shared" si="151"/>
        <v>#VALUE!</v>
      </c>
      <c r="AT550" s="20" t="e">
        <f t="shared" si="136"/>
        <v>#VALUE!</v>
      </c>
      <c r="AU550" s="20">
        <f t="shared" si="152"/>
        <v>104.89</v>
      </c>
    </row>
    <row r="551" spans="1:47" ht="33.75">
      <c r="A551" s="54">
        <v>552</v>
      </c>
      <c r="B551" s="54" t="s">
        <v>1044</v>
      </c>
      <c r="C551" s="58" t="s">
        <v>1045</v>
      </c>
      <c r="D551" s="79">
        <v>8</v>
      </c>
      <c r="E551" s="79">
        <v>28</v>
      </c>
      <c r="F551" s="80">
        <v>1094.48</v>
      </c>
      <c r="G551" s="80">
        <v>136.81</v>
      </c>
      <c r="H551" s="80">
        <v>1094.48</v>
      </c>
      <c r="I551" s="80">
        <v>1846.5</v>
      </c>
      <c r="J551" s="80">
        <v>2383.9</v>
      </c>
      <c r="K551" s="80">
        <v>83.24</v>
      </c>
      <c r="L551" s="73">
        <f t="shared" si="137"/>
        <v>94.56</v>
      </c>
      <c r="M551" s="73">
        <f t="shared" si="138"/>
        <v>129</v>
      </c>
      <c r="N551" s="72" t="str">
        <f t="shared" si="139"/>
        <v>0621</v>
      </c>
      <c r="O551" s="74">
        <f t="shared" si="140"/>
        <v>20</v>
      </c>
      <c r="P551" s="72">
        <f t="shared" si="141"/>
        <v>1</v>
      </c>
      <c r="Q551" s="74">
        <f t="shared" si="142"/>
        <v>8</v>
      </c>
      <c r="R551" s="72">
        <f t="shared" si="143"/>
        <v>15</v>
      </c>
      <c r="S551" s="72">
        <f t="shared" si="144"/>
        <v>22</v>
      </c>
      <c r="AF551" s="18">
        <v>3972.41362630713</v>
      </c>
      <c r="AG551" s="18">
        <v>27.7486033519553</v>
      </c>
      <c r="AI551" s="23">
        <f>'simulateur graphe PJ OQN'!$B$4</f>
        <v>1</v>
      </c>
      <c r="AJ551" s="24">
        <f t="shared" si="145"/>
        <v>129</v>
      </c>
      <c r="AK551" s="24">
        <f t="shared" si="146"/>
        <v>129</v>
      </c>
      <c r="AM551" t="str">
        <f t="shared" si="147"/>
        <v>ZONEBASSE</v>
      </c>
      <c r="AN551" t="str">
        <f t="shared" si="148"/>
        <v>HC</v>
      </c>
      <c r="AO551" s="20">
        <f t="shared" si="149"/>
        <v>129</v>
      </c>
      <c r="AP551" s="20">
        <f t="shared" si="150"/>
        <v>1094.48</v>
      </c>
      <c r="AQ551" s="20">
        <f t="shared" si="150"/>
        <v>1846.5</v>
      </c>
      <c r="AR551" s="20">
        <f t="shared" si="150"/>
        <v>2383.9</v>
      </c>
      <c r="AS551" s="20">
        <f t="shared" si="151"/>
        <v>136.42000000000007</v>
      </c>
      <c r="AT551" s="20">
        <f t="shared" si="136"/>
        <v>-871.05999999999949</v>
      </c>
      <c r="AU551" s="20">
        <f t="shared" si="152"/>
        <v>1094.48</v>
      </c>
    </row>
    <row r="552" spans="1:47" ht="33.75">
      <c r="A552" s="54">
        <v>553</v>
      </c>
      <c r="B552" s="54" t="s">
        <v>1046</v>
      </c>
      <c r="C552" s="58" t="s">
        <v>1047</v>
      </c>
      <c r="D552" s="79">
        <v>8</v>
      </c>
      <c r="E552" s="79">
        <v>28</v>
      </c>
      <c r="F552" s="80">
        <v>1262.02</v>
      </c>
      <c r="G552" s="80">
        <v>157.75</v>
      </c>
      <c r="H552" s="80">
        <v>1262.02</v>
      </c>
      <c r="I552" s="80">
        <v>1997.41</v>
      </c>
      <c r="J552" s="80">
        <v>2632.64</v>
      </c>
      <c r="K552" s="80">
        <v>88.55</v>
      </c>
      <c r="L552" s="73">
        <f t="shared" si="137"/>
        <v>94.56</v>
      </c>
      <c r="M552" s="73">
        <f t="shared" si="138"/>
        <v>129</v>
      </c>
      <c r="N552" s="72" t="str">
        <f t="shared" si="139"/>
        <v>0621</v>
      </c>
      <c r="O552" s="74">
        <f t="shared" si="140"/>
        <v>20</v>
      </c>
      <c r="P552" s="72">
        <f t="shared" si="141"/>
        <v>1</v>
      </c>
      <c r="Q552" s="74">
        <f t="shared" si="142"/>
        <v>8</v>
      </c>
      <c r="R552" s="72">
        <f t="shared" si="143"/>
        <v>15</v>
      </c>
      <c r="S552" s="72">
        <f t="shared" si="144"/>
        <v>22</v>
      </c>
      <c r="AF552" s="18">
        <v>6903.2002301418497</v>
      </c>
      <c r="AG552" s="18">
        <v>44.642857142857203</v>
      </c>
      <c r="AI552" s="23">
        <f>'simulateur graphe PJ OQN'!$B$4</f>
        <v>1</v>
      </c>
      <c r="AJ552" s="24">
        <f t="shared" si="145"/>
        <v>129</v>
      </c>
      <c r="AK552" s="24">
        <f t="shared" si="146"/>
        <v>129</v>
      </c>
      <c r="AM552" t="str">
        <f t="shared" si="147"/>
        <v>ZONEBASSE</v>
      </c>
      <c r="AN552" t="str">
        <f t="shared" si="148"/>
        <v>HC</v>
      </c>
      <c r="AO552" s="20">
        <f t="shared" si="149"/>
        <v>129</v>
      </c>
      <c r="AP552" s="20">
        <f t="shared" si="150"/>
        <v>1262.02</v>
      </c>
      <c r="AQ552" s="20">
        <f t="shared" si="150"/>
        <v>1997.41</v>
      </c>
      <c r="AR552" s="20">
        <f t="shared" si="150"/>
        <v>2632.64</v>
      </c>
      <c r="AS552" s="20">
        <f t="shared" si="151"/>
        <v>241.78999999999996</v>
      </c>
      <c r="AT552" s="20">
        <f t="shared" si="136"/>
        <v>-293.10000000000036</v>
      </c>
      <c r="AU552" s="20">
        <f t="shared" si="152"/>
        <v>1262.02</v>
      </c>
    </row>
    <row r="553" spans="1:47" ht="33.75">
      <c r="A553" s="54">
        <v>554</v>
      </c>
      <c r="B553" s="54" t="s">
        <v>1048</v>
      </c>
      <c r="C553" s="58" t="s">
        <v>1049</v>
      </c>
      <c r="D553" s="79">
        <v>15</v>
      </c>
      <c r="E553" s="79">
        <v>35</v>
      </c>
      <c r="F553" s="80">
        <v>2059.79</v>
      </c>
      <c r="G553" s="80">
        <v>137.32</v>
      </c>
      <c r="H553" s="80">
        <v>2059.79</v>
      </c>
      <c r="I553" s="80">
        <v>2818.48</v>
      </c>
      <c r="J553" s="80">
        <v>3436.38</v>
      </c>
      <c r="K553" s="80">
        <v>93.27</v>
      </c>
      <c r="L553" s="73">
        <f t="shared" si="137"/>
        <v>94.56</v>
      </c>
      <c r="M553" s="73">
        <f t="shared" si="138"/>
        <v>129</v>
      </c>
      <c r="N553" s="72" t="str">
        <f t="shared" si="139"/>
        <v>0621</v>
      </c>
      <c r="O553" s="74">
        <f t="shared" si="140"/>
        <v>20</v>
      </c>
      <c r="P553" s="72">
        <f t="shared" si="141"/>
        <v>1</v>
      </c>
      <c r="Q553" s="74">
        <f t="shared" si="142"/>
        <v>15</v>
      </c>
      <c r="R553" s="72">
        <f t="shared" si="143"/>
        <v>22</v>
      </c>
      <c r="S553" s="72">
        <f t="shared" si="144"/>
        <v>29</v>
      </c>
      <c r="AF553" s="18">
        <v>158.05992741817201</v>
      </c>
      <c r="AG553" s="18" t="s">
        <v>28</v>
      </c>
      <c r="AI553" s="23">
        <f>'simulateur graphe PJ OQN'!$B$4</f>
        <v>1</v>
      </c>
      <c r="AJ553" s="24">
        <f t="shared" si="145"/>
        <v>129</v>
      </c>
      <c r="AK553" s="24">
        <f t="shared" si="146"/>
        <v>129</v>
      </c>
      <c r="AM553" t="str">
        <f t="shared" si="147"/>
        <v>ZONEBASSE</v>
      </c>
      <c r="AN553" t="str">
        <f t="shared" si="148"/>
        <v>HC</v>
      </c>
      <c r="AO553" s="20">
        <f t="shared" si="149"/>
        <v>129</v>
      </c>
      <c r="AP553" s="20">
        <f t="shared" si="150"/>
        <v>2059.79</v>
      </c>
      <c r="AQ553" s="20">
        <f t="shared" si="150"/>
        <v>2818.48</v>
      </c>
      <c r="AR553" s="20">
        <f t="shared" si="150"/>
        <v>3436.38</v>
      </c>
      <c r="AS553" s="20">
        <f t="shared" si="151"/>
        <v>265.20000000000027</v>
      </c>
      <c r="AT553" s="20">
        <f t="shared" si="136"/>
        <v>150.38999999999942</v>
      </c>
      <c r="AU553" s="20">
        <f t="shared" si="152"/>
        <v>2059.79</v>
      </c>
    </row>
    <row r="554" spans="1:47" ht="33.75">
      <c r="A554" s="54">
        <v>555</v>
      </c>
      <c r="B554" s="54" t="s">
        <v>1050</v>
      </c>
      <c r="C554" s="58" t="s">
        <v>1051</v>
      </c>
      <c r="D554" s="79">
        <v>15</v>
      </c>
      <c r="E554" s="79">
        <v>35</v>
      </c>
      <c r="F554" s="80">
        <v>2063.13</v>
      </c>
      <c r="G554" s="80">
        <v>137.54</v>
      </c>
      <c r="H554" s="80">
        <v>2063.13</v>
      </c>
      <c r="I554" s="80">
        <v>2823.05</v>
      </c>
      <c r="J554" s="80">
        <v>3441.95</v>
      </c>
      <c r="K554" s="80">
        <v>98.34</v>
      </c>
      <c r="L554" s="73">
        <f t="shared" si="137"/>
        <v>94.56</v>
      </c>
      <c r="M554" s="73">
        <f t="shared" si="138"/>
        <v>129</v>
      </c>
      <c r="N554" s="72" t="str">
        <f t="shared" si="139"/>
        <v>0621</v>
      </c>
      <c r="O554" s="74">
        <f t="shared" si="140"/>
        <v>20</v>
      </c>
      <c r="P554" s="72">
        <f t="shared" si="141"/>
        <v>1</v>
      </c>
      <c r="Q554" s="74">
        <f t="shared" si="142"/>
        <v>15</v>
      </c>
      <c r="R554" s="72">
        <f t="shared" si="143"/>
        <v>22</v>
      </c>
      <c r="S554" s="72">
        <f t="shared" si="144"/>
        <v>29</v>
      </c>
      <c r="AF554" s="18">
        <v>3186.8614825710201</v>
      </c>
      <c r="AG554" s="18">
        <v>22.8374316939891</v>
      </c>
      <c r="AI554" s="23">
        <f>'simulateur graphe PJ OQN'!$B$4</f>
        <v>1</v>
      </c>
      <c r="AJ554" s="24">
        <f t="shared" si="145"/>
        <v>129</v>
      </c>
      <c r="AK554" s="24">
        <f t="shared" si="146"/>
        <v>129</v>
      </c>
      <c r="AM554" t="str">
        <f t="shared" si="147"/>
        <v>ZONEBASSE</v>
      </c>
      <c r="AN554" t="str">
        <f t="shared" si="148"/>
        <v>HC</v>
      </c>
      <c r="AO554" s="20">
        <f t="shared" si="149"/>
        <v>129</v>
      </c>
      <c r="AP554" s="20">
        <f t="shared" si="150"/>
        <v>2063.13</v>
      </c>
      <c r="AQ554" s="20">
        <f t="shared" si="150"/>
        <v>2823.05</v>
      </c>
      <c r="AR554" s="20">
        <f t="shared" si="150"/>
        <v>3441.95</v>
      </c>
      <c r="AS554" s="20">
        <f t="shared" si="151"/>
        <v>98.389999999999873</v>
      </c>
      <c r="AT554" s="20">
        <f t="shared" si="136"/>
        <v>434.80999999999949</v>
      </c>
      <c r="AU554" s="20">
        <f t="shared" si="152"/>
        <v>2063.13</v>
      </c>
    </row>
    <row r="555" spans="1:47" ht="33.75">
      <c r="A555" s="54">
        <v>556</v>
      </c>
      <c r="B555" s="54" t="s">
        <v>1052</v>
      </c>
      <c r="C555" s="58" t="s">
        <v>1053</v>
      </c>
      <c r="D555" s="79">
        <v>15</v>
      </c>
      <c r="E555" s="79">
        <v>35</v>
      </c>
      <c r="F555" s="80">
        <v>2130.94</v>
      </c>
      <c r="G555" s="80">
        <v>142.06</v>
      </c>
      <c r="H555" s="80">
        <v>2130.94</v>
      </c>
      <c r="I555" s="80">
        <v>2916.73</v>
      </c>
      <c r="J555" s="80">
        <v>3661.32</v>
      </c>
      <c r="K555" s="80">
        <v>97.28</v>
      </c>
      <c r="L555" s="73">
        <f t="shared" si="137"/>
        <v>94.56</v>
      </c>
      <c r="M555" s="73">
        <f t="shared" si="138"/>
        <v>129</v>
      </c>
      <c r="N555" s="72" t="str">
        <f t="shared" si="139"/>
        <v>0621</v>
      </c>
      <c r="O555" s="74">
        <f t="shared" si="140"/>
        <v>20</v>
      </c>
      <c r="P555" s="72">
        <f t="shared" si="141"/>
        <v>1</v>
      </c>
      <c r="Q555" s="74">
        <f t="shared" si="142"/>
        <v>15</v>
      </c>
      <c r="R555" s="72">
        <f t="shared" si="143"/>
        <v>22</v>
      </c>
      <c r="S555" s="72">
        <f t="shared" si="144"/>
        <v>29</v>
      </c>
      <c r="AF555" s="18">
        <v>4173.5169905791499</v>
      </c>
      <c r="AG555" s="18">
        <v>28.238636363636399</v>
      </c>
      <c r="AI555" s="23">
        <f>'simulateur graphe PJ OQN'!$B$4</f>
        <v>1</v>
      </c>
      <c r="AJ555" s="24">
        <f t="shared" si="145"/>
        <v>129</v>
      </c>
      <c r="AK555" s="24">
        <f t="shared" si="146"/>
        <v>129</v>
      </c>
      <c r="AM555" t="str">
        <f t="shared" si="147"/>
        <v>ZONEBASSE</v>
      </c>
      <c r="AN555" t="str">
        <f t="shared" si="148"/>
        <v>HC</v>
      </c>
      <c r="AO555" s="20">
        <f t="shared" si="149"/>
        <v>129</v>
      </c>
      <c r="AP555" s="20">
        <f t="shared" si="150"/>
        <v>2130.94</v>
      </c>
      <c r="AQ555" s="20">
        <f t="shared" si="150"/>
        <v>2916.73</v>
      </c>
      <c r="AR555" s="20">
        <f t="shared" si="150"/>
        <v>3661.32</v>
      </c>
      <c r="AS555" s="20">
        <f t="shared" si="151"/>
        <v>353.80000000000018</v>
      </c>
      <c r="AT555" s="20">
        <f t="shared" si="136"/>
        <v>595.8799999999992</v>
      </c>
      <c r="AU555" s="20">
        <f t="shared" si="152"/>
        <v>2130.94</v>
      </c>
    </row>
    <row r="556" spans="1:47" ht="33.75">
      <c r="A556" s="54">
        <v>557</v>
      </c>
      <c r="B556" s="54" t="s">
        <v>1054</v>
      </c>
      <c r="C556" s="58" t="s">
        <v>1055</v>
      </c>
      <c r="D556" s="79">
        <v>50</v>
      </c>
      <c r="E556" s="79">
        <v>56</v>
      </c>
      <c r="F556" s="80">
        <v>5440.08</v>
      </c>
      <c r="G556" s="80">
        <v>84.7</v>
      </c>
      <c r="H556" s="80">
        <v>5440.08</v>
      </c>
      <c r="I556" s="80" t="s">
        <v>28</v>
      </c>
      <c r="J556" s="80" t="s">
        <v>28</v>
      </c>
      <c r="K556" s="80">
        <v>104.45</v>
      </c>
      <c r="L556" s="73">
        <f t="shared" si="137"/>
        <v>94.56</v>
      </c>
      <c r="M556" s="73">
        <f t="shared" si="138"/>
        <v>129</v>
      </c>
      <c r="N556" s="72" t="str">
        <f t="shared" si="139"/>
        <v>0621</v>
      </c>
      <c r="O556" s="74">
        <f t="shared" si="140"/>
        <v>6</v>
      </c>
      <c r="P556" s="72">
        <f t="shared" si="141"/>
        <v>0</v>
      </c>
      <c r="Q556" s="74">
        <f t="shared" si="142"/>
        <v>50</v>
      </c>
      <c r="R556" s="72" t="str">
        <f t="shared" si="143"/>
        <v/>
      </c>
      <c r="S556" s="72" t="str">
        <f t="shared" si="144"/>
        <v/>
      </c>
      <c r="AF556" s="18">
        <v>4788.5845918536697</v>
      </c>
      <c r="AG556" s="18">
        <v>30.8674242424242</v>
      </c>
      <c r="AI556" s="23">
        <f>'simulateur graphe PJ OQN'!$B$4</f>
        <v>1</v>
      </c>
      <c r="AJ556" s="24">
        <f t="shared" si="145"/>
        <v>129</v>
      </c>
      <c r="AK556" s="24">
        <f t="shared" si="146"/>
        <v>129</v>
      </c>
      <c r="AM556" t="str">
        <f t="shared" si="147"/>
        <v>ZONEBASSE</v>
      </c>
      <c r="AN556" t="str">
        <f t="shared" si="148"/>
        <v>HC</v>
      </c>
      <c r="AO556" s="20">
        <f t="shared" si="149"/>
        <v>129</v>
      </c>
      <c r="AP556" s="20">
        <f t="shared" si="150"/>
        <v>5440.08</v>
      </c>
      <c r="AQ556" s="20" t="str">
        <f t="shared" si="150"/>
        <v>.</v>
      </c>
      <c r="AR556" s="20" t="str">
        <f t="shared" si="150"/>
        <v>.</v>
      </c>
      <c r="AS556" s="20">
        <f t="shared" si="151"/>
        <v>-304.67000000000007</v>
      </c>
      <c r="AT556" s="20">
        <f t="shared" si="136"/>
        <v>575.54000000000087</v>
      </c>
      <c r="AU556" s="20">
        <f t="shared" si="152"/>
        <v>5440.08</v>
      </c>
    </row>
    <row r="557" spans="1:47" ht="33.75">
      <c r="A557" s="54">
        <v>558</v>
      </c>
      <c r="B557" s="54" t="s">
        <v>1056</v>
      </c>
      <c r="C557" s="58" t="s">
        <v>1057</v>
      </c>
      <c r="D557" s="79">
        <v>8</v>
      </c>
      <c r="E557" s="79">
        <v>28</v>
      </c>
      <c r="F557" s="80">
        <v>1033.25</v>
      </c>
      <c r="G557" s="80">
        <v>129.16</v>
      </c>
      <c r="H557" s="80">
        <v>1033.25</v>
      </c>
      <c r="I557" s="80">
        <v>1619.17</v>
      </c>
      <c r="J557" s="80">
        <v>2300.98</v>
      </c>
      <c r="K557" s="80">
        <v>80.52</v>
      </c>
      <c r="L557" s="73">
        <f t="shared" si="137"/>
        <v>86.58</v>
      </c>
      <c r="M557" s="73">
        <f t="shared" si="138"/>
        <v>129</v>
      </c>
      <c r="N557" s="72" t="str">
        <f t="shared" si="139"/>
        <v>0621</v>
      </c>
      <c r="O557" s="74">
        <f t="shared" si="140"/>
        <v>20</v>
      </c>
      <c r="P557" s="72">
        <f t="shared" si="141"/>
        <v>1</v>
      </c>
      <c r="Q557" s="74">
        <f t="shared" si="142"/>
        <v>8</v>
      </c>
      <c r="R557" s="72">
        <f t="shared" si="143"/>
        <v>15</v>
      </c>
      <c r="S557" s="72">
        <f t="shared" si="144"/>
        <v>22</v>
      </c>
      <c r="AF557" s="18">
        <v>7220.4844377567197</v>
      </c>
      <c r="AG557" s="18">
        <v>39.946428571428598</v>
      </c>
      <c r="AI557" s="23">
        <f>'simulateur graphe PJ OQN'!$B$4</f>
        <v>1</v>
      </c>
      <c r="AJ557" s="24">
        <f t="shared" si="145"/>
        <v>129</v>
      </c>
      <c r="AK557" s="24">
        <f t="shared" si="146"/>
        <v>129</v>
      </c>
      <c r="AM557" t="str">
        <f t="shared" si="147"/>
        <v>ZONEBASSE</v>
      </c>
      <c r="AN557" t="str">
        <f t="shared" si="148"/>
        <v>HC</v>
      </c>
      <c r="AO557" s="20">
        <f t="shared" si="149"/>
        <v>129</v>
      </c>
      <c r="AP557" s="20">
        <f t="shared" si="150"/>
        <v>1033.25</v>
      </c>
      <c r="AQ557" s="20">
        <f t="shared" si="150"/>
        <v>1619.17</v>
      </c>
      <c r="AR557" s="20">
        <f t="shared" si="150"/>
        <v>2300.98</v>
      </c>
      <c r="AS557" s="20">
        <f t="shared" si="151"/>
        <v>126.94000000000005</v>
      </c>
      <c r="AT557" s="20">
        <f t="shared" si="136"/>
        <v>-412.40000000000055</v>
      </c>
      <c r="AU557" s="20">
        <f t="shared" si="152"/>
        <v>1033.25</v>
      </c>
    </row>
    <row r="558" spans="1:47" ht="33.75">
      <c r="A558" s="54">
        <v>559</v>
      </c>
      <c r="B558" s="54" t="s">
        <v>1058</v>
      </c>
      <c r="C558" s="58" t="s">
        <v>1059</v>
      </c>
      <c r="D558" s="79">
        <v>29</v>
      </c>
      <c r="E558" s="79">
        <v>35</v>
      </c>
      <c r="F558" s="80">
        <v>2894.85</v>
      </c>
      <c r="G558" s="80">
        <v>84.84</v>
      </c>
      <c r="H558" s="80">
        <v>2894.85</v>
      </c>
      <c r="I558" s="80" t="s">
        <v>28</v>
      </c>
      <c r="J558" s="80" t="s">
        <v>28</v>
      </c>
      <c r="K558" s="80">
        <v>93.38</v>
      </c>
      <c r="L558" s="73">
        <f t="shared" si="137"/>
        <v>86.58</v>
      </c>
      <c r="M558" s="73">
        <f t="shared" si="138"/>
        <v>129</v>
      </c>
      <c r="N558" s="72" t="str">
        <f t="shared" si="139"/>
        <v>0621</v>
      </c>
      <c r="O558" s="74">
        <f t="shared" si="140"/>
        <v>6</v>
      </c>
      <c r="P558" s="72">
        <f t="shared" si="141"/>
        <v>0</v>
      </c>
      <c r="Q558" s="74">
        <f t="shared" si="142"/>
        <v>29</v>
      </c>
      <c r="R558" s="72" t="str">
        <f t="shared" si="143"/>
        <v/>
      </c>
      <c r="S558" s="72" t="str">
        <f t="shared" si="144"/>
        <v/>
      </c>
      <c r="AF558" s="18">
        <v>6438.8595671388302</v>
      </c>
      <c r="AG558" s="18">
        <v>38.765306122448997</v>
      </c>
      <c r="AI558" s="23">
        <f>'simulateur graphe PJ OQN'!$B$4</f>
        <v>1</v>
      </c>
      <c r="AJ558" s="24">
        <f t="shared" si="145"/>
        <v>129</v>
      </c>
      <c r="AK558" s="24">
        <f t="shared" si="146"/>
        <v>129</v>
      </c>
      <c r="AM558" t="str">
        <f t="shared" si="147"/>
        <v>ZONEBASSE</v>
      </c>
      <c r="AN558" t="str">
        <f t="shared" si="148"/>
        <v>HC</v>
      </c>
      <c r="AO558" s="20">
        <f t="shared" si="149"/>
        <v>129</v>
      </c>
      <c r="AP558" s="20">
        <f t="shared" si="150"/>
        <v>2894.85</v>
      </c>
      <c r="AQ558" s="20" t="str">
        <f t="shared" si="150"/>
        <v>.</v>
      </c>
      <c r="AR558" s="20" t="str">
        <f t="shared" si="150"/>
        <v>.</v>
      </c>
      <c r="AS558" s="20">
        <f t="shared" si="151"/>
        <v>-280.07000000000016</v>
      </c>
      <c r="AT558" s="20">
        <f t="shared" si="136"/>
        <v>325.13000000000011</v>
      </c>
      <c r="AU558" s="20">
        <f t="shared" si="152"/>
        <v>2894.85</v>
      </c>
    </row>
    <row r="559" spans="1:47" ht="33.75">
      <c r="A559" s="54">
        <v>560</v>
      </c>
      <c r="B559" s="54" t="s">
        <v>1060</v>
      </c>
      <c r="C559" s="58" t="s">
        <v>1061</v>
      </c>
      <c r="D559" s="79">
        <v>8</v>
      </c>
      <c r="E559" s="79">
        <v>28</v>
      </c>
      <c r="F559" s="80">
        <v>998.29</v>
      </c>
      <c r="G559" s="80">
        <v>124.79</v>
      </c>
      <c r="H559" s="80">
        <v>998.29</v>
      </c>
      <c r="I559" s="80">
        <v>1696.38</v>
      </c>
      <c r="J559" s="80">
        <v>2353.92</v>
      </c>
      <c r="K559" s="80">
        <v>76.37</v>
      </c>
      <c r="L559" s="73">
        <f t="shared" si="137"/>
        <v>86.58</v>
      </c>
      <c r="M559" s="73">
        <f t="shared" si="138"/>
        <v>129</v>
      </c>
      <c r="N559" s="72" t="str">
        <f t="shared" si="139"/>
        <v>0621</v>
      </c>
      <c r="O559" s="74">
        <f t="shared" si="140"/>
        <v>20</v>
      </c>
      <c r="P559" s="72">
        <f t="shared" si="141"/>
        <v>1</v>
      </c>
      <c r="Q559" s="74">
        <f t="shared" si="142"/>
        <v>8</v>
      </c>
      <c r="R559" s="72">
        <f t="shared" si="143"/>
        <v>15</v>
      </c>
      <c r="S559" s="72">
        <f t="shared" si="144"/>
        <v>22</v>
      </c>
      <c r="AF559" s="18">
        <v>8520.9457580532708</v>
      </c>
      <c r="AG559" s="18">
        <v>48.1</v>
      </c>
      <c r="AI559" s="23">
        <f>'simulateur graphe PJ OQN'!$B$4</f>
        <v>1</v>
      </c>
      <c r="AJ559" s="24">
        <f t="shared" si="145"/>
        <v>129</v>
      </c>
      <c r="AK559" s="24">
        <f t="shared" si="146"/>
        <v>129</v>
      </c>
      <c r="AM559" t="str">
        <f t="shared" si="147"/>
        <v>ZONEBASSE</v>
      </c>
      <c r="AN559" t="str">
        <f t="shared" si="148"/>
        <v>HC</v>
      </c>
      <c r="AO559" s="20">
        <f t="shared" si="149"/>
        <v>129</v>
      </c>
      <c r="AP559" s="20">
        <f t="shared" si="150"/>
        <v>998.29</v>
      </c>
      <c r="AQ559" s="20">
        <f t="shared" si="150"/>
        <v>1696.38</v>
      </c>
      <c r="AR559" s="20">
        <f t="shared" si="150"/>
        <v>2353.92</v>
      </c>
      <c r="AS559" s="20">
        <f t="shared" si="151"/>
        <v>291.92999999999984</v>
      </c>
      <c r="AT559" s="20">
        <f t="shared" si="136"/>
        <v>-616.75999999999931</v>
      </c>
      <c r="AU559" s="20">
        <f t="shared" si="152"/>
        <v>998.29</v>
      </c>
    </row>
    <row r="560" spans="1:47" ht="33.75">
      <c r="A560" s="54">
        <v>561</v>
      </c>
      <c r="B560" s="54" t="s">
        <v>1062</v>
      </c>
      <c r="C560" s="58" t="s">
        <v>1063</v>
      </c>
      <c r="D560" s="79">
        <v>36</v>
      </c>
      <c r="E560" s="79">
        <v>42</v>
      </c>
      <c r="F560" s="80">
        <v>3684.02</v>
      </c>
      <c r="G560" s="80">
        <v>94.65</v>
      </c>
      <c r="H560" s="80">
        <v>3684.02</v>
      </c>
      <c r="I560" s="80" t="s">
        <v>28</v>
      </c>
      <c r="J560" s="80" t="s">
        <v>28</v>
      </c>
      <c r="K560" s="80">
        <v>91.19</v>
      </c>
      <c r="L560" s="73">
        <f t="shared" si="137"/>
        <v>86.58</v>
      </c>
      <c r="M560" s="73">
        <f t="shared" si="138"/>
        <v>129</v>
      </c>
      <c r="N560" s="72" t="str">
        <f t="shared" si="139"/>
        <v>0621</v>
      </c>
      <c r="O560" s="74">
        <f t="shared" si="140"/>
        <v>6</v>
      </c>
      <c r="P560" s="72">
        <f t="shared" si="141"/>
        <v>0</v>
      </c>
      <c r="Q560" s="74">
        <f t="shared" si="142"/>
        <v>36</v>
      </c>
      <c r="R560" s="72" t="str">
        <f t="shared" si="143"/>
        <v/>
      </c>
      <c r="S560" s="72" t="str">
        <f t="shared" si="144"/>
        <v/>
      </c>
      <c r="AF560" s="18">
        <v>2522.5954392271501</v>
      </c>
      <c r="AG560" s="18">
        <v>17.868544600939</v>
      </c>
      <c r="AI560" s="23">
        <f>'simulateur graphe PJ OQN'!$B$4</f>
        <v>1</v>
      </c>
      <c r="AJ560" s="24">
        <f t="shared" si="145"/>
        <v>129</v>
      </c>
      <c r="AK560" s="24">
        <f t="shared" si="146"/>
        <v>129</v>
      </c>
      <c r="AM560" t="str">
        <f t="shared" si="147"/>
        <v>ZONEBASSE</v>
      </c>
      <c r="AN560" t="str">
        <f t="shared" si="148"/>
        <v>HC</v>
      </c>
      <c r="AO560" s="20">
        <f t="shared" si="149"/>
        <v>129</v>
      </c>
      <c r="AP560" s="20">
        <f t="shared" si="150"/>
        <v>3684.02</v>
      </c>
      <c r="AQ560" s="20" t="str">
        <f t="shared" si="150"/>
        <v>.</v>
      </c>
      <c r="AR560" s="20" t="str">
        <f t="shared" si="150"/>
        <v>.</v>
      </c>
      <c r="AS560" s="20">
        <f t="shared" si="151"/>
        <v>-54.769999999999982</v>
      </c>
      <c r="AT560" s="20">
        <f t="shared" si="136"/>
        <v>355.51999999999953</v>
      </c>
      <c r="AU560" s="20">
        <f t="shared" si="152"/>
        <v>3684.02</v>
      </c>
    </row>
    <row r="561" spans="1:47" ht="33.75">
      <c r="A561" s="54">
        <v>562</v>
      </c>
      <c r="B561" s="54" t="s">
        <v>1064</v>
      </c>
      <c r="C561" s="58" t="s">
        <v>1065</v>
      </c>
      <c r="D561" s="79">
        <v>36</v>
      </c>
      <c r="E561" s="79">
        <v>42</v>
      </c>
      <c r="F561" s="80">
        <v>3489.26</v>
      </c>
      <c r="G561" s="80">
        <v>96.92</v>
      </c>
      <c r="H561" s="80">
        <v>3489.26</v>
      </c>
      <c r="I561" s="80" t="s">
        <v>28</v>
      </c>
      <c r="J561" s="80" t="s">
        <v>28</v>
      </c>
      <c r="K561" s="80">
        <v>94.3</v>
      </c>
      <c r="L561" s="73">
        <f t="shared" si="137"/>
        <v>86.58</v>
      </c>
      <c r="M561" s="73">
        <f t="shared" si="138"/>
        <v>129</v>
      </c>
      <c r="N561" s="72" t="str">
        <f t="shared" si="139"/>
        <v>0621</v>
      </c>
      <c r="O561" s="74">
        <f t="shared" si="140"/>
        <v>6</v>
      </c>
      <c r="P561" s="72">
        <f t="shared" si="141"/>
        <v>0</v>
      </c>
      <c r="Q561" s="74">
        <f t="shared" si="142"/>
        <v>36</v>
      </c>
      <c r="R561" s="72" t="str">
        <f t="shared" si="143"/>
        <v/>
      </c>
      <c r="S561" s="72" t="str">
        <f t="shared" si="144"/>
        <v/>
      </c>
      <c r="AF561" s="18">
        <v>4789.6788376268596</v>
      </c>
      <c r="AG561" s="18">
        <v>28.153846153846199</v>
      </c>
      <c r="AI561" s="23">
        <f>'simulateur graphe PJ OQN'!$B$4</f>
        <v>1</v>
      </c>
      <c r="AJ561" s="24">
        <f t="shared" si="145"/>
        <v>129</v>
      </c>
      <c r="AK561" s="24">
        <f t="shared" si="146"/>
        <v>129</v>
      </c>
      <c r="AM561" t="str">
        <f t="shared" si="147"/>
        <v>ZONEBASSE</v>
      </c>
      <c r="AN561" t="str">
        <f t="shared" si="148"/>
        <v>HC</v>
      </c>
      <c r="AO561" s="20">
        <f t="shared" si="149"/>
        <v>129</v>
      </c>
      <c r="AP561" s="20">
        <f t="shared" si="150"/>
        <v>3489.26</v>
      </c>
      <c r="AQ561" s="20" t="str">
        <f t="shared" si="150"/>
        <v>.</v>
      </c>
      <c r="AR561" s="20" t="str">
        <f t="shared" si="150"/>
        <v>.</v>
      </c>
      <c r="AS561" s="20">
        <f t="shared" si="151"/>
        <v>-377.03999999999951</v>
      </c>
      <c r="AT561" s="20">
        <f t="shared" si="136"/>
        <v>310.03999999999996</v>
      </c>
      <c r="AU561" s="20">
        <f t="shared" si="152"/>
        <v>3489.26</v>
      </c>
    </row>
    <row r="562" spans="1:47" ht="33.75">
      <c r="A562" s="54">
        <v>563</v>
      </c>
      <c r="B562" s="54" t="s">
        <v>1066</v>
      </c>
      <c r="C562" s="58" t="s">
        <v>1067</v>
      </c>
      <c r="D562" s="79">
        <v>50</v>
      </c>
      <c r="E562" s="79">
        <v>56</v>
      </c>
      <c r="F562" s="80">
        <v>4878.37</v>
      </c>
      <c r="G562" s="80">
        <v>97.57</v>
      </c>
      <c r="H562" s="80">
        <v>4878.37</v>
      </c>
      <c r="I562" s="80" t="s">
        <v>28</v>
      </c>
      <c r="J562" s="80" t="s">
        <v>28</v>
      </c>
      <c r="K562" s="80">
        <v>94.3</v>
      </c>
      <c r="L562" s="73">
        <f t="shared" si="137"/>
        <v>86.58</v>
      </c>
      <c r="M562" s="73">
        <f t="shared" si="138"/>
        <v>129</v>
      </c>
      <c r="N562" s="72" t="str">
        <f t="shared" si="139"/>
        <v>0621</v>
      </c>
      <c r="O562" s="74">
        <f t="shared" si="140"/>
        <v>6</v>
      </c>
      <c r="P562" s="72">
        <f t="shared" si="141"/>
        <v>0</v>
      </c>
      <c r="Q562" s="74">
        <f t="shared" si="142"/>
        <v>50</v>
      </c>
      <c r="R562" s="72" t="str">
        <f t="shared" si="143"/>
        <v/>
      </c>
      <c r="S562" s="72" t="str">
        <f t="shared" si="144"/>
        <v/>
      </c>
      <c r="AF562" s="18">
        <v>3894.7059113723799</v>
      </c>
      <c r="AG562" s="18">
        <v>28.488888888888901</v>
      </c>
      <c r="AI562" s="23">
        <f>'simulateur graphe PJ OQN'!$B$4</f>
        <v>1</v>
      </c>
      <c r="AJ562" s="24">
        <f t="shared" si="145"/>
        <v>129</v>
      </c>
      <c r="AK562" s="24">
        <f t="shared" si="146"/>
        <v>129</v>
      </c>
      <c r="AM562" t="str">
        <f t="shared" si="147"/>
        <v>ZONEBASSE</v>
      </c>
      <c r="AN562" t="str">
        <f t="shared" si="148"/>
        <v>HC</v>
      </c>
      <c r="AO562" s="20">
        <f t="shared" si="149"/>
        <v>129</v>
      </c>
      <c r="AP562" s="20">
        <f t="shared" si="150"/>
        <v>4878.37</v>
      </c>
      <c r="AQ562" s="20" t="str">
        <f t="shared" si="150"/>
        <v>.</v>
      </c>
      <c r="AR562" s="20" t="str">
        <f t="shared" si="150"/>
        <v>.</v>
      </c>
      <c r="AS562" s="20">
        <f t="shared" si="151"/>
        <v>-308.13000000000011</v>
      </c>
      <c r="AT562" s="20">
        <f t="shared" si="136"/>
        <v>378.94999999999982</v>
      </c>
      <c r="AU562" s="20">
        <f t="shared" si="152"/>
        <v>4878.37</v>
      </c>
    </row>
    <row r="563" spans="1:47">
      <c r="A563" s="54">
        <v>564</v>
      </c>
      <c r="B563" s="54" t="s">
        <v>1068</v>
      </c>
      <c r="C563" s="55" t="s">
        <v>1069</v>
      </c>
      <c r="D563" s="79">
        <v>1</v>
      </c>
      <c r="E563" s="79">
        <v>1</v>
      </c>
      <c r="F563" s="80" t="s">
        <v>28</v>
      </c>
      <c r="G563" s="80" t="s">
        <v>28</v>
      </c>
      <c r="H563" s="80">
        <v>147.01</v>
      </c>
      <c r="I563" s="80" t="s">
        <v>28</v>
      </c>
      <c r="J563" s="80" t="s">
        <v>28</v>
      </c>
      <c r="K563" s="80" t="s">
        <v>28</v>
      </c>
      <c r="L563" s="73" t="str">
        <f t="shared" si="137"/>
        <v/>
      </c>
      <c r="M563" s="73" t="str">
        <f t="shared" si="138"/>
        <v/>
      </c>
      <c r="N563" s="72" t="str">
        <f t="shared" si="139"/>
        <v>0803</v>
      </c>
      <c r="O563" s="74">
        <f t="shared" si="140"/>
        <v>0</v>
      </c>
      <c r="P563" s="72">
        <f t="shared" si="141"/>
        <v>0</v>
      </c>
      <c r="Q563" s="74">
        <f t="shared" si="142"/>
        <v>1</v>
      </c>
      <c r="R563" s="72" t="str">
        <f t="shared" si="143"/>
        <v/>
      </c>
      <c r="S563" s="72" t="str">
        <f t="shared" si="144"/>
        <v/>
      </c>
      <c r="AF563" s="18">
        <v>6561.1479045874103</v>
      </c>
      <c r="AG563" s="18">
        <v>48.095238095238102</v>
      </c>
      <c r="AI563" s="23">
        <f>'simulateur graphe PJ OQN'!$B$4</f>
        <v>1</v>
      </c>
      <c r="AJ563" s="24">
        <f t="shared" si="145"/>
        <v>147.01</v>
      </c>
      <c r="AK563" s="24">
        <f t="shared" si="146"/>
        <v>147.01</v>
      </c>
      <c r="AM563" t="str">
        <f t="shared" si="147"/>
        <v>ZONEHAUTE</v>
      </c>
      <c r="AN563" t="str">
        <f t="shared" si="148"/>
        <v>HDJ</v>
      </c>
      <c r="AO563" s="20" t="e">
        <f t="shared" si="149"/>
        <v>#VALUE!</v>
      </c>
      <c r="AP563" s="20">
        <f t="shared" si="150"/>
        <v>147.01</v>
      </c>
      <c r="AQ563" s="20" t="str">
        <f t="shared" si="150"/>
        <v>.</v>
      </c>
      <c r="AR563" s="20" t="str">
        <f t="shared" si="150"/>
        <v>.</v>
      </c>
      <c r="AS563" s="20" t="e">
        <f t="shared" si="151"/>
        <v>#VALUE!</v>
      </c>
      <c r="AT563" s="20" t="e">
        <f t="shared" si="136"/>
        <v>#VALUE!</v>
      </c>
      <c r="AU563" s="20">
        <f t="shared" si="152"/>
        <v>147.01</v>
      </c>
    </row>
    <row r="564" spans="1:47">
      <c r="A564" s="54">
        <v>565</v>
      </c>
      <c r="B564" s="54" t="s">
        <v>1070</v>
      </c>
      <c r="C564" s="55" t="s">
        <v>1071</v>
      </c>
      <c r="D564" s="79">
        <v>1</v>
      </c>
      <c r="E564" s="79">
        <v>1</v>
      </c>
      <c r="F564" s="80" t="s">
        <v>28</v>
      </c>
      <c r="G564" s="80" t="s">
        <v>28</v>
      </c>
      <c r="H564" s="80">
        <v>99.03</v>
      </c>
      <c r="I564" s="80" t="s">
        <v>28</v>
      </c>
      <c r="J564" s="80" t="s">
        <v>28</v>
      </c>
      <c r="K564" s="80" t="s">
        <v>28</v>
      </c>
      <c r="L564" s="73" t="str">
        <f t="shared" si="137"/>
        <v/>
      </c>
      <c r="M564" s="73" t="str">
        <f t="shared" si="138"/>
        <v/>
      </c>
      <c r="N564" s="72" t="str">
        <f t="shared" si="139"/>
        <v>0803</v>
      </c>
      <c r="O564" s="74">
        <f t="shared" si="140"/>
        <v>0</v>
      </c>
      <c r="P564" s="72">
        <f t="shared" si="141"/>
        <v>0</v>
      </c>
      <c r="Q564" s="74">
        <f t="shared" si="142"/>
        <v>1</v>
      </c>
      <c r="R564" s="72" t="str">
        <f t="shared" si="143"/>
        <v/>
      </c>
      <c r="S564" s="72" t="str">
        <f t="shared" si="144"/>
        <v/>
      </c>
      <c r="AF564" s="18">
        <v>5424.3779884509704</v>
      </c>
      <c r="AG564" s="18">
        <v>34.277027027027003</v>
      </c>
      <c r="AI564" s="23">
        <f>'simulateur graphe PJ OQN'!$B$4</f>
        <v>1</v>
      </c>
      <c r="AJ564" s="24">
        <f t="shared" si="145"/>
        <v>99.03</v>
      </c>
      <c r="AK564" s="24">
        <f t="shared" si="146"/>
        <v>99.03</v>
      </c>
      <c r="AM564" t="str">
        <f t="shared" si="147"/>
        <v>ZONEHAUTE</v>
      </c>
      <c r="AN564" t="str">
        <f t="shared" si="148"/>
        <v>HDJ</v>
      </c>
      <c r="AO564" s="20" t="e">
        <f t="shared" si="149"/>
        <v>#VALUE!</v>
      </c>
      <c r="AP564" s="20">
        <f t="shared" si="150"/>
        <v>99.03</v>
      </c>
      <c r="AQ564" s="20" t="str">
        <f t="shared" si="150"/>
        <v>.</v>
      </c>
      <c r="AR564" s="20" t="str">
        <f t="shared" si="150"/>
        <v>.</v>
      </c>
      <c r="AS564" s="20" t="e">
        <f t="shared" si="151"/>
        <v>#VALUE!</v>
      </c>
      <c r="AT564" s="20" t="e">
        <f t="shared" si="136"/>
        <v>#VALUE!</v>
      </c>
      <c r="AU564" s="20">
        <f t="shared" si="152"/>
        <v>99.03</v>
      </c>
    </row>
    <row r="565" spans="1:47">
      <c r="A565" s="54">
        <v>566</v>
      </c>
      <c r="B565" s="54" t="s">
        <v>1072</v>
      </c>
      <c r="C565" s="55" t="s">
        <v>1073</v>
      </c>
      <c r="D565" s="79">
        <v>1</v>
      </c>
      <c r="E565" s="79">
        <v>1</v>
      </c>
      <c r="F565" s="80" t="s">
        <v>28</v>
      </c>
      <c r="G565" s="80" t="s">
        <v>28</v>
      </c>
      <c r="H565" s="80">
        <v>72.55</v>
      </c>
      <c r="I565" s="80" t="s">
        <v>28</v>
      </c>
      <c r="J565" s="80" t="s">
        <v>28</v>
      </c>
      <c r="K565" s="80" t="s">
        <v>28</v>
      </c>
      <c r="L565" s="73" t="str">
        <f t="shared" si="137"/>
        <v/>
      </c>
      <c r="M565" s="73" t="str">
        <f t="shared" si="138"/>
        <v/>
      </c>
      <c r="N565" s="72" t="str">
        <f t="shared" si="139"/>
        <v>0803</v>
      </c>
      <c r="O565" s="74">
        <f t="shared" si="140"/>
        <v>0</v>
      </c>
      <c r="P565" s="72">
        <f t="shared" si="141"/>
        <v>0</v>
      </c>
      <c r="Q565" s="74">
        <f t="shared" si="142"/>
        <v>1</v>
      </c>
      <c r="R565" s="72" t="str">
        <f t="shared" si="143"/>
        <v/>
      </c>
      <c r="S565" s="72" t="str">
        <f t="shared" si="144"/>
        <v/>
      </c>
      <c r="AF565" s="18">
        <v>7749.2386460974303</v>
      </c>
      <c r="AG565" s="18">
        <v>42.549450549450597</v>
      </c>
      <c r="AI565" s="23">
        <f>'simulateur graphe PJ OQN'!$B$4</f>
        <v>1</v>
      </c>
      <c r="AJ565" s="24">
        <f t="shared" si="145"/>
        <v>72.55</v>
      </c>
      <c r="AK565" s="24">
        <f t="shared" si="146"/>
        <v>72.55</v>
      </c>
      <c r="AM565" t="str">
        <f t="shared" si="147"/>
        <v>ZONEHAUTE</v>
      </c>
      <c r="AN565" t="str">
        <f t="shared" si="148"/>
        <v>HDJ</v>
      </c>
      <c r="AO565" s="20" t="e">
        <f t="shared" si="149"/>
        <v>#VALUE!</v>
      </c>
      <c r="AP565" s="20">
        <f t="shared" si="150"/>
        <v>72.55</v>
      </c>
      <c r="AQ565" s="20" t="str">
        <f t="shared" si="150"/>
        <v>.</v>
      </c>
      <c r="AR565" s="20" t="str">
        <f t="shared" si="150"/>
        <v>.</v>
      </c>
      <c r="AS565" s="20" t="e">
        <f t="shared" si="151"/>
        <v>#VALUE!</v>
      </c>
      <c r="AT565" s="20" t="e">
        <f t="shared" si="136"/>
        <v>#VALUE!</v>
      </c>
      <c r="AU565" s="20">
        <f t="shared" si="152"/>
        <v>72.55</v>
      </c>
    </row>
    <row r="566" spans="1:47" ht="22.5">
      <c r="A566" s="54">
        <v>567</v>
      </c>
      <c r="B566" s="54" t="s">
        <v>1074</v>
      </c>
      <c r="C566" s="58" t="s">
        <v>1075</v>
      </c>
      <c r="D566" s="79">
        <v>50</v>
      </c>
      <c r="E566" s="79">
        <v>56</v>
      </c>
      <c r="F566" s="80">
        <v>7415.41</v>
      </c>
      <c r="G566" s="80">
        <v>148.31</v>
      </c>
      <c r="H566" s="80">
        <v>7415.41</v>
      </c>
      <c r="I566" s="80" t="s">
        <v>28</v>
      </c>
      <c r="J566" s="80" t="s">
        <v>28</v>
      </c>
      <c r="K566" s="80">
        <v>135.65</v>
      </c>
      <c r="L566" s="73">
        <f t="shared" si="137"/>
        <v>133.53</v>
      </c>
      <c r="M566" s="73">
        <f t="shared" si="138"/>
        <v>153.08000000000001</v>
      </c>
      <c r="N566" s="72" t="str">
        <f t="shared" si="139"/>
        <v>0803</v>
      </c>
      <c r="O566" s="74">
        <f t="shared" si="140"/>
        <v>6</v>
      </c>
      <c r="P566" s="72">
        <f t="shared" si="141"/>
        <v>0</v>
      </c>
      <c r="Q566" s="74">
        <f t="shared" si="142"/>
        <v>50</v>
      </c>
      <c r="R566" s="72" t="str">
        <f t="shared" si="143"/>
        <v/>
      </c>
      <c r="S566" s="72" t="str">
        <f t="shared" si="144"/>
        <v/>
      </c>
      <c r="AF566" s="18">
        <v>506.61898264902402</v>
      </c>
      <c r="AG566" s="18" t="s">
        <v>28</v>
      </c>
      <c r="AI566" s="23">
        <f>'simulateur graphe PJ OQN'!$B$4</f>
        <v>1</v>
      </c>
      <c r="AJ566" s="24">
        <f t="shared" si="145"/>
        <v>153.08000000000001</v>
      </c>
      <c r="AK566" s="24">
        <f t="shared" si="146"/>
        <v>153.08000000000001</v>
      </c>
      <c r="AM566" t="str">
        <f t="shared" si="147"/>
        <v>ZONEBASSE</v>
      </c>
      <c r="AN566" t="str">
        <f t="shared" si="148"/>
        <v>HC</v>
      </c>
      <c r="AO566" s="20">
        <f t="shared" si="149"/>
        <v>153.08000000000001</v>
      </c>
      <c r="AP566" s="20">
        <f t="shared" si="150"/>
        <v>7415.41</v>
      </c>
      <c r="AQ566" s="20" t="str">
        <f t="shared" si="150"/>
        <v>.</v>
      </c>
      <c r="AR566" s="20" t="str">
        <f t="shared" si="150"/>
        <v>.</v>
      </c>
      <c r="AS566" s="20">
        <f t="shared" si="151"/>
        <v>-45.340000000000146</v>
      </c>
      <c r="AT566" s="20">
        <f t="shared" si="136"/>
        <v>143.34000000000015</v>
      </c>
      <c r="AU566" s="20">
        <f t="shared" si="152"/>
        <v>7415.41</v>
      </c>
    </row>
    <row r="567" spans="1:47" ht="22.5">
      <c r="A567" s="54">
        <v>568</v>
      </c>
      <c r="B567" s="54" t="s">
        <v>1076</v>
      </c>
      <c r="C567" s="58" t="s">
        <v>1077</v>
      </c>
      <c r="D567" s="79">
        <v>71</v>
      </c>
      <c r="E567" s="79">
        <v>77</v>
      </c>
      <c r="F567" s="80">
        <v>9672.5</v>
      </c>
      <c r="G567" s="80">
        <v>107.48</v>
      </c>
      <c r="H567" s="80">
        <v>9672.5</v>
      </c>
      <c r="I567" s="80" t="s">
        <v>28</v>
      </c>
      <c r="J567" s="80" t="s">
        <v>28</v>
      </c>
      <c r="K567" s="80">
        <v>135.65</v>
      </c>
      <c r="L567" s="73">
        <f t="shared" si="137"/>
        <v>133.53</v>
      </c>
      <c r="M567" s="73">
        <f t="shared" si="138"/>
        <v>153.08000000000001</v>
      </c>
      <c r="N567" s="72" t="str">
        <f t="shared" si="139"/>
        <v>0803</v>
      </c>
      <c r="O567" s="74">
        <f t="shared" si="140"/>
        <v>6</v>
      </c>
      <c r="P567" s="72">
        <f t="shared" si="141"/>
        <v>0</v>
      </c>
      <c r="Q567" s="74">
        <f t="shared" si="142"/>
        <v>71</v>
      </c>
      <c r="R567" s="72" t="str">
        <f t="shared" si="143"/>
        <v/>
      </c>
      <c r="S567" s="72" t="str">
        <f t="shared" si="144"/>
        <v/>
      </c>
      <c r="AF567" s="18">
        <v>370.01878943574098</v>
      </c>
      <c r="AG567" s="18" t="s">
        <v>28</v>
      </c>
      <c r="AI567" s="23">
        <f>'simulateur graphe PJ OQN'!$B$4</f>
        <v>1</v>
      </c>
      <c r="AJ567" s="24">
        <f t="shared" si="145"/>
        <v>153.08000000000001</v>
      </c>
      <c r="AK567" s="24">
        <f t="shared" si="146"/>
        <v>153.08000000000001</v>
      </c>
      <c r="AM567" t="str">
        <f t="shared" si="147"/>
        <v>ZONEBASSE</v>
      </c>
      <c r="AN567" t="str">
        <f t="shared" si="148"/>
        <v>HC</v>
      </c>
      <c r="AO567" s="20">
        <f t="shared" si="149"/>
        <v>153.08000000000001</v>
      </c>
      <c r="AP567" s="20">
        <f t="shared" si="150"/>
        <v>9672.5</v>
      </c>
      <c r="AQ567" s="20" t="str">
        <f t="shared" si="150"/>
        <v>.</v>
      </c>
      <c r="AR567" s="20" t="str">
        <f t="shared" si="150"/>
        <v>.</v>
      </c>
      <c r="AS567" s="20">
        <f t="shared" si="151"/>
        <v>-636.89999999999964</v>
      </c>
      <c r="AT567" s="20">
        <f t="shared" si="136"/>
        <v>-448.21999999999935</v>
      </c>
      <c r="AU567" s="20">
        <f t="shared" si="152"/>
        <v>9672.5</v>
      </c>
    </row>
    <row r="568" spans="1:47" ht="22.5">
      <c r="A568" s="54">
        <v>569</v>
      </c>
      <c r="B568" s="54" t="s">
        <v>1078</v>
      </c>
      <c r="C568" s="58" t="s">
        <v>1079</v>
      </c>
      <c r="D568" s="79">
        <v>64</v>
      </c>
      <c r="E568" s="79">
        <v>70</v>
      </c>
      <c r="F568" s="80">
        <v>8329.2000000000007</v>
      </c>
      <c r="G568" s="80">
        <v>130.13999999999999</v>
      </c>
      <c r="H568" s="80">
        <v>8329.2000000000007</v>
      </c>
      <c r="I568" s="80" t="s">
        <v>28</v>
      </c>
      <c r="J568" s="80" t="s">
        <v>28</v>
      </c>
      <c r="K568" s="80">
        <v>121.77</v>
      </c>
      <c r="L568" s="73">
        <f t="shared" si="137"/>
        <v>133.53</v>
      </c>
      <c r="M568" s="73">
        <f t="shared" si="138"/>
        <v>153.08000000000001</v>
      </c>
      <c r="N568" s="72" t="str">
        <f t="shared" si="139"/>
        <v>0803</v>
      </c>
      <c r="O568" s="74">
        <f t="shared" si="140"/>
        <v>6</v>
      </c>
      <c r="P568" s="72">
        <f t="shared" si="141"/>
        <v>0</v>
      </c>
      <c r="Q568" s="74">
        <f t="shared" si="142"/>
        <v>64</v>
      </c>
      <c r="R568" s="72" t="str">
        <f t="shared" si="143"/>
        <v/>
      </c>
      <c r="S568" s="72" t="str">
        <f t="shared" si="144"/>
        <v/>
      </c>
      <c r="AF568" s="18">
        <v>204.430951752558</v>
      </c>
      <c r="AG568" s="18" t="s">
        <v>28</v>
      </c>
      <c r="AI568" s="23">
        <f>'simulateur graphe PJ OQN'!$B$4</f>
        <v>1</v>
      </c>
      <c r="AJ568" s="24">
        <f t="shared" si="145"/>
        <v>153.08000000000001</v>
      </c>
      <c r="AK568" s="24">
        <f t="shared" si="146"/>
        <v>153.08000000000001</v>
      </c>
      <c r="AM568" t="str">
        <f t="shared" si="147"/>
        <v>ZONEBASSE</v>
      </c>
      <c r="AN568" t="str">
        <f t="shared" si="148"/>
        <v>HC</v>
      </c>
      <c r="AO568" s="20">
        <f t="shared" si="149"/>
        <v>153.08000000000001</v>
      </c>
      <c r="AP568" s="20">
        <f t="shared" si="150"/>
        <v>8329.2000000000007</v>
      </c>
      <c r="AQ568" s="20" t="str">
        <f t="shared" si="150"/>
        <v>.</v>
      </c>
      <c r="AR568" s="20" t="str">
        <f t="shared" si="150"/>
        <v>.</v>
      </c>
      <c r="AS568" s="20">
        <f t="shared" si="151"/>
        <v>-72.929999999998472</v>
      </c>
      <c r="AT568" s="20">
        <f t="shared" si="136"/>
        <v>-1119.5699999999997</v>
      </c>
      <c r="AU568" s="20">
        <f t="shared" si="152"/>
        <v>8329.2000000000007</v>
      </c>
    </row>
    <row r="569" spans="1:47" ht="22.5">
      <c r="A569" s="54">
        <v>570</v>
      </c>
      <c r="B569" s="54" t="s">
        <v>1080</v>
      </c>
      <c r="C569" s="58" t="s">
        <v>1081</v>
      </c>
      <c r="D569" s="79">
        <v>78</v>
      </c>
      <c r="E569" s="79">
        <v>84</v>
      </c>
      <c r="F569" s="80">
        <v>10679.46</v>
      </c>
      <c r="G569" s="80">
        <v>136.91999999999999</v>
      </c>
      <c r="H569" s="80">
        <v>10679.46</v>
      </c>
      <c r="I569" s="80" t="s">
        <v>28</v>
      </c>
      <c r="J569" s="80" t="s">
        <v>28</v>
      </c>
      <c r="K569" s="80">
        <v>131.15</v>
      </c>
      <c r="L569" s="73">
        <f t="shared" si="137"/>
        <v>133.53</v>
      </c>
      <c r="M569" s="73">
        <f t="shared" si="138"/>
        <v>153.08000000000001</v>
      </c>
      <c r="N569" s="72" t="str">
        <f t="shared" si="139"/>
        <v>0803</v>
      </c>
      <c r="O569" s="74">
        <f t="shared" si="140"/>
        <v>6</v>
      </c>
      <c r="P569" s="72">
        <f t="shared" si="141"/>
        <v>0</v>
      </c>
      <c r="Q569" s="74">
        <f t="shared" si="142"/>
        <v>78</v>
      </c>
      <c r="R569" s="72" t="str">
        <f t="shared" si="143"/>
        <v/>
      </c>
      <c r="S569" s="72" t="str">
        <f t="shared" si="144"/>
        <v/>
      </c>
      <c r="AF569" s="18">
        <v>8200.3782878215297</v>
      </c>
      <c r="AG569" s="18">
        <v>44.428571428571402</v>
      </c>
      <c r="AI569" s="23">
        <f>'simulateur graphe PJ OQN'!$B$4</f>
        <v>1</v>
      </c>
      <c r="AJ569" s="24">
        <f t="shared" si="145"/>
        <v>153.08000000000001</v>
      </c>
      <c r="AK569" s="24">
        <f t="shared" si="146"/>
        <v>153.08000000000001</v>
      </c>
      <c r="AM569" t="str">
        <f t="shared" si="147"/>
        <v>ZONEBASSE</v>
      </c>
      <c r="AN569" t="str">
        <f t="shared" si="148"/>
        <v>HC</v>
      </c>
      <c r="AO569" s="20">
        <f t="shared" si="149"/>
        <v>153.08000000000001</v>
      </c>
      <c r="AP569" s="20">
        <f t="shared" si="150"/>
        <v>10679.46</v>
      </c>
      <c r="AQ569" s="20" t="str">
        <f t="shared" si="150"/>
        <v>.</v>
      </c>
      <c r="AR569" s="20" t="str">
        <f t="shared" si="150"/>
        <v>.</v>
      </c>
      <c r="AS569" s="20">
        <f t="shared" si="151"/>
        <v>-205.9900000000016</v>
      </c>
      <c r="AT569" s="20">
        <f t="shared" si="136"/>
        <v>-417.81000000000131</v>
      </c>
      <c r="AU569" s="20">
        <f t="shared" si="152"/>
        <v>10679.46</v>
      </c>
    </row>
    <row r="570" spans="1:47" ht="33.75">
      <c r="A570" s="54">
        <v>571</v>
      </c>
      <c r="B570" s="54" t="s">
        <v>1082</v>
      </c>
      <c r="C570" s="58" t="s">
        <v>1083</v>
      </c>
      <c r="D570" s="79">
        <v>78</v>
      </c>
      <c r="E570" s="79">
        <v>84</v>
      </c>
      <c r="F570" s="80">
        <v>10897.39</v>
      </c>
      <c r="G570" s="80">
        <v>139.71</v>
      </c>
      <c r="H570" s="80">
        <v>10897.39</v>
      </c>
      <c r="I570" s="80" t="s">
        <v>28</v>
      </c>
      <c r="J570" s="80" t="s">
        <v>28</v>
      </c>
      <c r="K570" s="80">
        <v>135.97</v>
      </c>
      <c r="L570" s="73">
        <f t="shared" si="137"/>
        <v>133.53</v>
      </c>
      <c r="M570" s="73">
        <f t="shared" si="138"/>
        <v>153.08000000000001</v>
      </c>
      <c r="N570" s="72" t="str">
        <f t="shared" si="139"/>
        <v>0803</v>
      </c>
      <c r="O570" s="74">
        <f t="shared" si="140"/>
        <v>6</v>
      </c>
      <c r="P570" s="72">
        <f t="shared" si="141"/>
        <v>0</v>
      </c>
      <c r="Q570" s="74">
        <f t="shared" si="142"/>
        <v>78</v>
      </c>
      <c r="R570" s="72" t="str">
        <f t="shared" si="143"/>
        <v/>
      </c>
      <c r="S570" s="72" t="str">
        <f t="shared" si="144"/>
        <v/>
      </c>
      <c r="AF570" s="18">
        <v>10839.508132063</v>
      </c>
      <c r="AG570" s="18">
        <v>56.870967741935502</v>
      </c>
      <c r="AI570" s="23">
        <f>'simulateur graphe PJ OQN'!$B$4</f>
        <v>1</v>
      </c>
      <c r="AJ570" s="24">
        <f t="shared" si="145"/>
        <v>153.08000000000001</v>
      </c>
      <c r="AK570" s="24">
        <f t="shared" si="146"/>
        <v>153.08000000000001</v>
      </c>
      <c r="AM570" t="str">
        <f t="shared" si="147"/>
        <v>ZONEBASSE</v>
      </c>
      <c r="AN570" t="str">
        <f t="shared" si="148"/>
        <v>HC</v>
      </c>
      <c r="AO570" s="20">
        <f t="shared" si="149"/>
        <v>153.08000000000001</v>
      </c>
      <c r="AP570" s="20">
        <f t="shared" si="150"/>
        <v>10897.39</v>
      </c>
      <c r="AQ570" s="20" t="str">
        <f t="shared" si="150"/>
        <v>.</v>
      </c>
      <c r="AR570" s="20" t="str">
        <f t="shared" si="150"/>
        <v>.</v>
      </c>
      <c r="AS570" s="20">
        <f t="shared" si="151"/>
        <v>-388.1200000000008</v>
      </c>
      <c r="AT570" s="20">
        <f t="shared" si="136"/>
        <v>-170.96000000000095</v>
      </c>
      <c r="AU570" s="20">
        <f t="shared" si="152"/>
        <v>10897.39</v>
      </c>
    </row>
    <row r="571" spans="1:47" ht="33.75">
      <c r="A571" s="54">
        <v>572</v>
      </c>
      <c r="B571" s="54" t="s">
        <v>1084</v>
      </c>
      <c r="C571" s="58" t="s">
        <v>1085</v>
      </c>
      <c r="D571" s="79">
        <v>78</v>
      </c>
      <c r="E571" s="79">
        <v>84</v>
      </c>
      <c r="F571" s="80">
        <v>11474.31</v>
      </c>
      <c r="G571" s="80">
        <v>147.11000000000001</v>
      </c>
      <c r="H571" s="80">
        <v>11474.31</v>
      </c>
      <c r="I571" s="80" t="s">
        <v>28</v>
      </c>
      <c r="J571" s="80" t="s">
        <v>28</v>
      </c>
      <c r="K571" s="80">
        <v>140.09</v>
      </c>
      <c r="L571" s="73">
        <f t="shared" si="137"/>
        <v>133.53</v>
      </c>
      <c r="M571" s="73">
        <f t="shared" si="138"/>
        <v>153.08000000000001</v>
      </c>
      <c r="N571" s="72" t="str">
        <f t="shared" si="139"/>
        <v>0803</v>
      </c>
      <c r="O571" s="74">
        <f t="shared" si="140"/>
        <v>6</v>
      </c>
      <c r="P571" s="72">
        <f t="shared" si="141"/>
        <v>0</v>
      </c>
      <c r="Q571" s="74">
        <f t="shared" si="142"/>
        <v>78</v>
      </c>
      <c r="R571" s="72" t="str">
        <f t="shared" si="143"/>
        <v/>
      </c>
      <c r="S571" s="72" t="str">
        <f t="shared" si="144"/>
        <v/>
      </c>
      <c r="AF571" s="18">
        <v>11056.890848364101</v>
      </c>
      <c r="AG571" s="18">
        <v>62.087719298245602</v>
      </c>
      <c r="AI571" s="23">
        <f>'simulateur graphe PJ OQN'!$B$4</f>
        <v>1</v>
      </c>
      <c r="AJ571" s="24">
        <f t="shared" si="145"/>
        <v>153.08000000000001</v>
      </c>
      <c r="AK571" s="24">
        <f t="shared" si="146"/>
        <v>153.08000000000001</v>
      </c>
      <c r="AM571" t="str">
        <f t="shared" si="147"/>
        <v>ZONEBASSE</v>
      </c>
      <c r="AN571" t="str">
        <f t="shared" si="148"/>
        <v>HC</v>
      </c>
      <c r="AO571" s="20">
        <f t="shared" si="149"/>
        <v>153.08000000000001</v>
      </c>
      <c r="AP571" s="20">
        <f t="shared" si="150"/>
        <v>11474.31</v>
      </c>
      <c r="AQ571" s="20" t="str">
        <f t="shared" si="150"/>
        <v>.</v>
      </c>
      <c r="AR571" s="20" t="str">
        <f t="shared" si="150"/>
        <v>.</v>
      </c>
      <c r="AS571" s="20">
        <f t="shared" si="151"/>
        <v>-153.16000000000167</v>
      </c>
      <c r="AT571" s="20">
        <f t="shared" ref="AT571:AT634" si="153">IF(P571=1,J571+(90-E571)*K571,H571+(90-E571)*K571)+(AI571-90)*L571</f>
        <v>430.67999999999847</v>
      </c>
      <c r="AU571" s="20">
        <f t="shared" si="152"/>
        <v>11474.31</v>
      </c>
    </row>
    <row r="572" spans="1:47" ht="22.5">
      <c r="A572" s="54">
        <v>573</v>
      </c>
      <c r="B572" s="54" t="s">
        <v>1086</v>
      </c>
      <c r="C572" s="58" t="s">
        <v>1087</v>
      </c>
      <c r="D572" s="79">
        <v>43</v>
      </c>
      <c r="E572" s="79">
        <v>49</v>
      </c>
      <c r="F572" s="80">
        <v>6980.36</v>
      </c>
      <c r="G572" s="80">
        <v>162.33000000000001</v>
      </c>
      <c r="H572" s="80">
        <v>6980.36</v>
      </c>
      <c r="I572" s="80" t="s">
        <v>28</v>
      </c>
      <c r="J572" s="80" t="s">
        <v>28</v>
      </c>
      <c r="K572" s="80">
        <v>153.41</v>
      </c>
      <c r="L572" s="73">
        <f t="shared" si="137"/>
        <v>111.86</v>
      </c>
      <c r="M572" s="73">
        <f t="shared" si="138"/>
        <v>153.08000000000001</v>
      </c>
      <c r="N572" s="72" t="str">
        <f t="shared" si="139"/>
        <v>0803</v>
      </c>
      <c r="O572" s="74">
        <f t="shared" si="140"/>
        <v>6</v>
      </c>
      <c r="P572" s="72">
        <f t="shared" si="141"/>
        <v>0</v>
      </c>
      <c r="Q572" s="74">
        <f t="shared" si="142"/>
        <v>43</v>
      </c>
      <c r="R572" s="72" t="str">
        <f t="shared" si="143"/>
        <v/>
      </c>
      <c r="S572" s="72" t="str">
        <f t="shared" si="144"/>
        <v/>
      </c>
      <c r="AF572" s="18">
        <v>15143.3866900667</v>
      </c>
      <c r="AG572" s="18">
        <v>71.148936170212806</v>
      </c>
      <c r="AI572" s="23">
        <f>'simulateur graphe PJ OQN'!$B$4</f>
        <v>1</v>
      </c>
      <c r="AJ572" s="24">
        <f t="shared" si="145"/>
        <v>153.08000000000001</v>
      </c>
      <c r="AK572" s="24">
        <f t="shared" si="146"/>
        <v>153.08000000000001</v>
      </c>
      <c r="AM572" t="str">
        <f t="shared" si="147"/>
        <v>ZONEBASSE</v>
      </c>
      <c r="AN572" t="str">
        <f t="shared" si="148"/>
        <v>HC</v>
      </c>
      <c r="AO572" s="20">
        <f t="shared" si="149"/>
        <v>153.08000000000001</v>
      </c>
      <c r="AP572" s="20">
        <f t="shared" si="150"/>
        <v>6980.36</v>
      </c>
      <c r="AQ572" s="20" t="str">
        <f t="shared" si="150"/>
        <v>.</v>
      </c>
      <c r="AR572" s="20" t="str">
        <f t="shared" si="150"/>
        <v>.</v>
      </c>
      <c r="AS572" s="20">
        <f t="shared" si="151"/>
        <v>-383.32000000000062</v>
      </c>
      <c r="AT572" s="20">
        <f t="shared" si="153"/>
        <v>3314.6299999999992</v>
      </c>
      <c r="AU572" s="20">
        <f t="shared" si="152"/>
        <v>6980.36</v>
      </c>
    </row>
    <row r="573" spans="1:47" ht="22.5">
      <c r="A573" s="54">
        <v>574</v>
      </c>
      <c r="B573" s="54" t="s">
        <v>1088</v>
      </c>
      <c r="C573" s="58" t="s">
        <v>1089</v>
      </c>
      <c r="D573" s="79">
        <v>57</v>
      </c>
      <c r="E573" s="79">
        <v>63</v>
      </c>
      <c r="F573" s="80">
        <v>7728.2</v>
      </c>
      <c r="G573" s="80">
        <v>135.58000000000001</v>
      </c>
      <c r="H573" s="80">
        <v>7728.2</v>
      </c>
      <c r="I573" s="80" t="s">
        <v>28</v>
      </c>
      <c r="J573" s="80" t="s">
        <v>28</v>
      </c>
      <c r="K573" s="80">
        <v>122.67</v>
      </c>
      <c r="L573" s="73">
        <f t="shared" si="137"/>
        <v>111.86</v>
      </c>
      <c r="M573" s="73">
        <f t="shared" si="138"/>
        <v>153.08000000000001</v>
      </c>
      <c r="N573" s="72" t="str">
        <f t="shared" si="139"/>
        <v>0803</v>
      </c>
      <c r="O573" s="74">
        <f t="shared" si="140"/>
        <v>6</v>
      </c>
      <c r="P573" s="72">
        <f t="shared" si="141"/>
        <v>0</v>
      </c>
      <c r="Q573" s="74">
        <f t="shared" si="142"/>
        <v>57</v>
      </c>
      <c r="R573" s="72" t="str">
        <f t="shared" si="143"/>
        <v/>
      </c>
      <c r="S573" s="72" t="str">
        <f t="shared" si="144"/>
        <v/>
      </c>
      <c r="AF573" s="18">
        <v>20198.5346830452</v>
      </c>
      <c r="AG573" s="18">
        <v>94.551886792452905</v>
      </c>
      <c r="AI573" s="23">
        <f>'simulateur graphe PJ OQN'!$B$4</f>
        <v>1</v>
      </c>
      <c r="AJ573" s="24">
        <f t="shared" si="145"/>
        <v>153.08000000000001</v>
      </c>
      <c r="AK573" s="24">
        <f t="shared" si="146"/>
        <v>153.08000000000001</v>
      </c>
      <c r="AM573" t="str">
        <f t="shared" si="147"/>
        <v>ZONEBASSE</v>
      </c>
      <c r="AN573" t="str">
        <f t="shared" si="148"/>
        <v>HC</v>
      </c>
      <c r="AO573" s="20">
        <f t="shared" si="149"/>
        <v>153.08000000000001</v>
      </c>
      <c r="AP573" s="20">
        <f t="shared" si="150"/>
        <v>7728.2</v>
      </c>
      <c r="AQ573" s="20" t="str">
        <f t="shared" si="150"/>
        <v>.</v>
      </c>
      <c r="AR573" s="20" t="str">
        <f t="shared" si="150"/>
        <v>.</v>
      </c>
      <c r="AS573" s="20">
        <f t="shared" si="151"/>
        <v>122.65999999999985</v>
      </c>
      <c r="AT573" s="20">
        <f t="shared" si="153"/>
        <v>1084.7500000000018</v>
      </c>
      <c r="AU573" s="20">
        <f t="shared" si="152"/>
        <v>7728.2</v>
      </c>
    </row>
    <row r="574" spans="1:47" ht="22.5">
      <c r="A574" s="54">
        <v>575</v>
      </c>
      <c r="B574" s="54" t="s">
        <v>1090</v>
      </c>
      <c r="C574" s="58" t="s">
        <v>1091</v>
      </c>
      <c r="D574" s="79">
        <v>50</v>
      </c>
      <c r="E574" s="79">
        <v>56</v>
      </c>
      <c r="F574" s="80">
        <v>6245.38</v>
      </c>
      <c r="G574" s="80">
        <v>124.91</v>
      </c>
      <c r="H574" s="80">
        <v>6245.38</v>
      </c>
      <c r="I574" s="80" t="s">
        <v>28</v>
      </c>
      <c r="J574" s="80" t="s">
        <v>28</v>
      </c>
      <c r="K574" s="80">
        <v>116.37</v>
      </c>
      <c r="L574" s="73">
        <f t="shared" si="137"/>
        <v>111.86</v>
      </c>
      <c r="M574" s="73">
        <f t="shared" si="138"/>
        <v>153.08000000000001</v>
      </c>
      <c r="N574" s="72" t="str">
        <f t="shared" si="139"/>
        <v>0803</v>
      </c>
      <c r="O574" s="74">
        <f t="shared" si="140"/>
        <v>6</v>
      </c>
      <c r="P574" s="72">
        <f t="shared" si="141"/>
        <v>0</v>
      </c>
      <c r="Q574" s="74">
        <f t="shared" si="142"/>
        <v>50</v>
      </c>
      <c r="R574" s="72" t="str">
        <f t="shared" si="143"/>
        <v/>
      </c>
      <c r="S574" s="72" t="str">
        <f t="shared" si="144"/>
        <v/>
      </c>
      <c r="AF574" s="18">
        <v>23046.987401328301</v>
      </c>
      <c r="AG574" s="18">
        <v>110.976470588235</v>
      </c>
      <c r="AI574" s="23">
        <f>'simulateur graphe PJ OQN'!$B$4</f>
        <v>1</v>
      </c>
      <c r="AJ574" s="24">
        <f t="shared" si="145"/>
        <v>153.08000000000001</v>
      </c>
      <c r="AK574" s="24">
        <f t="shared" si="146"/>
        <v>153.08000000000001</v>
      </c>
      <c r="AM574" t="str">
        <f t="shared" si="147"/>
        <v>ZONEBASSE</v>
      </c>
      <c r="AN574" t="str">
        <f t="shared" si="148"/>
        <v>HC</v>
      </c>
      <c r="AO574" s="20">
        <f t="shared" si="149"/>
        <v>153.08000000000001</v>
      </c>
      <c r="AP574" s="20">
        <f t="shared" si="150"/>
        <v>6245.38</v>
      </c>
      <c r="AQ574" s="20" t="str">
        <f t="shared" si="150"/>
        <v>.</v>
      </c>
      <c r="AR574" s="20" t="str">
        <f t="shared" si="150"/>
        <v>.</v>
      </c>
      <c r="AS574" s="20">
        <f t="shared" si="151"/>
        <v>-154.97000000000025</v>
      </c>
      <c r="AT574" s="20">
        <f t="shared" si="153"/>
        <v>246.42000000000007</v>
      </c>
      <c r="AU574" s="20">
        <f t="shared" si="152"/>
        <v>6245.38</v>
      </c>
    </row>
    <row r="575" spans="1:47" ht="22.5">
      <c r="A575" s="54">
        <v>576</v>
      </c>
      <c r="B575" s="54" t="s">
        <v>1092</v>
      </c>
      <c r="C575" s="58" t="s">
        <v>1093</v>
      </c>
      <c r="D575" s="79">
        <v>71</v>
      </c>
      <c r="E575" s="79">
        <v>77</v>
      </c>
      <c r="F575" s="80">
        <v>7304.36</v>
      </c>
      <c r="G575" s="80">
        <v>50.43</v>
      </c>
      <c r="H575" s="80">
        <v>7304.36</v>
      </c>
      <c r="I575" s="80" t="s">
        <v>28</v>
      </c>
      <c r="J575" s="80" t="s">
        <v>28</v>
      </c>
      <c r="K575" s="80">
        <v>116.37</v>
      </c>
      <c r="L575" s="73">
        <f t="shared" si="137"/>
        <v>111.86</v>
      </c>
      <c r="M575" s="73">
        <f t="shared" si="138"/>
        <v>153.08000000000001</v>
      </c>
      <c r="N575" s="72" t="str">
        <f t="shared" si="139"/>
        <v>0803</v>
      </c>
      <c r="O575" s="74">
        <f t="shared" si="140"/>
        <v>6</v>
      </c>
      <c r="P575" s="72">
        <f t="shared" si="141"/>
        <v>0</v>
      </c>
      <c r="Q575" s="74">
        <f t="shared" si="142"/>
        <v>71</v>
      </c>
      <c r="R575" s="72" t="str">
        <f t="shared" si="143"/>
        <v/>
      </c>
      <c r="S575" s="72" t="str">
        <f t="shared" si="144"/>
        <v/>
      </c>
      <c r="AF575" s="18">
        <v>6322.9279540477901</v>
      </c>
      <c r="AG575" s="18">
        <v>47.208955223880601</v>
      </c>
      <c r="AI575" s="23">
        <f>'simulateur graphe PJ OQN'!$B$4</f>
        <v>1</v>
      </c>
      <c r="AJ575" s="24">
        <f t="shared" si="145"/>
        <v>153.08000000000001</v>
      </c>
      <c r="AK575" s="24">
        <f t="shared" si="146"/>
        <v>153.08000000000001</v>
      </c>
      <c r="AM575" t="str">
        <f t="shared" si="147"/>
        <v>ZONEBASSE</v>
      </c>
      <c r="AN575" t="str">
        <f t="shared" si="148"/>
        <v>HC</v>
      </c>
      <c r="AO575" s="20">
        <f t="shared" si="149"/>
        <v>153.08000000000001</v>
      </c>
      <c r="AP575" s="20">
        <f t="shared" si="150"/>
        <v>7304.36</v>
      </c>
      <c r="AQ575" s="20" t="str">
        <f t="shared" si="150"/>
        <v>.</v>
      </c>
      <c r="AR575" s="20" t="str">
        <f t="shared" si="150"/>
        <v>.</v>
      </c>
      <c r="AS575" s="20">
        <f t="shared" si="151"/>
        <v>-1539.7600000000011</v>
      </c>
      <c r="AT575" s="20">
        <f t="shared" si="153"/>
        <v>-1138.369999999999</v>
      </c>
      <c r="AU575" s="20">
        <f t="shared" si="152"/>
        <v>7304.36</v>
      </c>
    </row>
    <row r="576" spans="1:47" ht="33.75">
      <c r="A576" s="54">
        <v>577</v>
      </c>
      <c r="B576" s="54" t="s">
        <v>1094</v>
      </c>
      <c r="C576" s="58" t="s">
        <v>1095</v>
      </c>
      <c r="D576" s="79">
        <v>50</v>
      </c>
      <c r="E576" s="79">
        <v>56</v>
      </c>
      <c r="F576" s="80">
        <v>6120.59</v>
      </c>
      <c r="G576" s="80">
        <v>122.41</v>
      </c>
      <c r="H576" s="80">
        <v>6120.59</v>
      </c>
      <c r="I576" s="80" t="s">
        <v>28</v>
      </c>
      <c r="J576" s="80" t="s">
        <v>28</v>
      </c>
      <c r="K576" s="80">
        <v>116.07</v>
      </c>
      <c r="L576" s="73">
        <f t="shared" si="137"/>
        <v>111.86</v>
      </c>
      <c r="M576" s="73">
        <f t="shared" si="138"/>
        <v>153.08000000000001</v>
      </c>
      <c r="N576" s="72" t="str">
        <f t="shared" si="139"/>
        <v>0803</v>
      </c>
      <c r="O576" s="74">
        <f t="shared" si="140"/>
        <v>6</v>
      </c>
      <c r="P576" s="72">
        <f t="shared" si="141"/>
        <v>0</v>
      </c>
      <c r="Q576" s="74">
        <f t="shared" si="142"/>
        <v>50</v>
      </c>
      <c r="R576" s="72" t="str">
        <f t="shared" si="143"/>
        <v/>
      </c>
      <c r="S576" s="72" t="str">
        <f t="shared" si="144"/>
        <v/>
      </c>
      <c r="AF576" s="18">
        <v>10315.155066752301</v>
      </c>
      <c r="AG576" s="18">
        <v>71.962264150943398</v>
      </c>
      <c r="AI576" s="23">
        <f>'simulateur graphe PJ OQN'!$B$4</f>
        <v>1</v>
      </c>
      <c r="AJ576" s="24">
        <f t="shared" si="145"/>
        <v>153.08000000000001</v>
      </c>
      <c r="AK576" s="24">
        <f t="shared" si="146"/>
        <v>153.08000000000001</v>
      </c>
      <c r="AM576" t="str">
        <f t="shared" si="147"/>
        <v>ZONEBASSE</v>
      </c>
      <c r="AN576" t="str">
        <f t="shared" si="148"/>
        <v>HC</v>
      </c>
      <c r="AO576" s="20">
        <f t="shared" si="149"/>
        <v>153.08000000000001</v>
      </c>
      <c r="AP576" s="20">
        <f t="shared" si="150"/>
        <v>6120.59</v>
      </c>
      <c r="AQ576" s="20" t="str">
        <f t="shared" si="150"/>
        <v>.</v>
      </c>
      <c r="AR576" s="20" t="str">
        <f t="shared" si="150"/>
        <v>.</v>
      </c>
      <c r="AS576" s="20">
        <f t="shared" si="151"/>
        <v>-263.25999999999931</v>
      </c>
      <c r="AT576" s="20">
        <f t="shared" si="153"/>
        <v>111.43000000000029</v>
      </c>
      <c r="AU576" s="20">
        <f t="shared" si="152"/>
        <v>6120.59</v>
      </c>
    </row>
    <row r="577" spans="1:47" ht="33.75">
      <c r="A577" s="54">
        <v>578</v>
      </c>
      <c r="B577" s="54" t="s">
        <v>1096</v>
      </c>
      <c r="C577" s="58" t="s">
        <v>1097</v>
      </c>
      <c r="D577" s="79">
        <v>71</v>
      </c>
      <c r="E577" s="79">
        <v>77</v>
      </c>
      <c r="F577" s="80">
        <v>8656.27</v>
      </c>
      <c r="G577" s="80">
        <v>120.75</v>
      </c>
      <c r="H577" s="80">
        <v>8656.27</v>
      </c>
      <c r="I577" s="80" t="s">
        <v>28</v>
      </c>
      <c r="J577" s="80" t="s">
        <v>28</v>
      </c>
      <c r="K577" s="80">
        <v>116.63</v>
      </c>
      <c r="L577" s="73">
        <f t="shared" si="137"/>
        <v>111.86</v>
      </c>
      <c r="M577" s="73">
        <f t="shared" si="138"/>
        <v>153.08000000000001</v>
      </c>
      <c r="N577" s="72" t="str">
        <f t="shared" si="139"/>
        <v>0803</v>
      </c>
      <c r="O577" s="74">
        <f t="shared" si="140"/>
        <v>6</v>
      </c>
      <c r="P577" s="72">
        <f t="shared" si="141"/>
        <v>0</v>
      </c>
      <c r="Q577" s="74">
        <f t="shared" si="142"/>
        <v>71</v>
      </c>
      <c r="R577" s="72" t="str">
        <f t="shared" si="143"/>
        <v/>
      </c>
      <c r="S577" s="72" t="str">
        <f t="shared" si="144"/>
        <v/>
      </c>
      <c r="AF577" s="18">
        <v>8320.3052730552608</v>
      </c>
      <c r="AG577" s="18">
        <v>52.045454545454596</v>
      </c>
      <c r="AI577" s="23">
        <f>'simulateur graphe PJ OQN'!$B$4</f>
        <v>1</v>
      </c>
      <c r="AJ577" s="24">
        <f t="shared" si="145"/>
        <v>153.08000000000001</v>
      </c>
      <c r="AK577" s="24">
        <f t="shared" si="146"/>
        <v>153.08000000000001</v>
      </c>
      <c r="AM577" t="str">
        <f t="shared" si="147"/>
        <v>ZONEBASSE</v>
      </c>
      <c r="AN577" t="str">
        <f t="shared" si="148"/>
        <v>HC</v>
      </c>
      <c r="AO577" s="20">
        <f t="shared" si="149"/>
        <v>153.08000000000001</v>
      </c>
      <c r="AP577" s="20">
        <f t="shared" si="150"/>
        <v>8656.27</v>
      </c>
      <c r="AQ577" s="20" t="str">
        <f t="shared" si="150"/>
        <v>.</v>
      </c>
      <c r="AR577" s="20" t="str">
        <f t="shared" si="150"/>
        <v>.</v>
      </c>
      <c r="AS577" s="20">
        <f t="shared" si="151"/>
        <v>-207.60999999999876</v>
      </c>
      <c r="AT577" s="20">
        <f t="shared" si="153"/>
        <v>216.92000000000189</v>
      </c>
      <c r="AU577" s="20">
        <f t="shared" si="152"/>
        <v>8656.27</v>
      </c>
    </row>
    <row r="578" spans="1:47" ht="22.5">
      <c r="A578" s="54">
        <v>579</v>
      </c>
      <c r="B578" s="54" t="s">
        <v>1098</v>
      </c>
      <c r="C578" s="58" t="s">
        <v>1099</v>
      </c>
      <c r="D578" s="79">
        <v>29</v>
      </c>
      <c r="E578" s="79">
        <v>35</v>
      </c>
      <c r="F578" s="80">
        <v>3317.7</v>
      </c>
      <c r="G578" s="80">
        <v>114.4</v>
      </c>
      <c r="H578" s="80">
        <v>3317.7</v>
      </c>
      <c r="I578" s="80" t="s">
        <v>28</v>
      </c>
      <c r="J578" s="80" t="s">
        <v>28</v>
      </c>
      <c r="K578" s="80">
        <v>105.74</v>
      </c>
      <c r="L578" s="73">
        <f t="shared" si="137"/>
        <v>112.91</v>
      </c>
      <c r="M578" s="73">
        <f t="shared" si="138"/>
        <v>153.08000000000001</v>
      </c>
      <c r="N578" s="72" t="str">
        <f t="shared" si="139"/>
        <v>0803</v>
      </c>
      <c r="O578" s="74">
        <f t="shared" si="140"/>
        <v>6</v>
      </c>
      <c r="P578" s="72">
        <f t="shared" si="141"/>
        <v>0</v>
      </c>
      <c r="Q578" s="74">
        <f t="shared" si="142"/>
        <v>29</v>
      </c>
      <c r="R578" s="72" t="str">
        <f t="shared" si="143"/>
        <v/>
      </c>
      <c r="S578" s="72" t="str">
        <f t="shared" si="144"/>
        <v/>
      </c>
      <c r="AF578" s="18">
        <v>9767.8005581165507</v>
      </c>
      <c r="AG578" s="18">
        <v>57.567901234567898</v>
      </c>
      <c r="AI578" s="23">
        <f>'simulateur graphe PJ OQN'!$B$4</f>
        <v>1</v>
      </c>
      <c r="AJ578" s="24">
        <f t="shared" si="145"/>
        <v>153.08000000000001</v>
      </c>
      <c r="AK578" s="24">
        <f t="shared" si="146"/>
        <v>153.08000000000001</v>
      </c>
      <c r="AM578" t="str">
        <f t="shared" si="147"/>
        <v>ZONEBASSE</v>
      </c>
      <c r="AN578" t="str">
        <f t="shared" si="148"/>
        <v>HC</v>
      </c>
      <c r="AO578" s="20">
        <f t="shared" si="149"/>
        <v>153.08000000000001</v>
      </c>
      <c r="AP578" s="20">
        <f t="shared" si="150"/>
        <v>3317.7</v>
      </c>
      <c r="AQ578" s="20" t="str">
        <f t="shared" si="150"/>
        <v>.</v>
      </c>
      <c r="AR578" s="20" t="str">
        <f t="shared" si="150"/>
        <v>.</v>
      </c>
      <c r="AS578" s="20">
        <f t="shared" si="151"/>
        <v>-277.46000000000004</v>
      </c>
      <c r="AT578" s="20">
        <f t="shared" si="153"/>
        <v>-915.59000000000015</v>
      </c>
      <c r="AU578" s="20">
        <f t="shared" si="152"/>
        <v>3317.7</v>
      </c>
    </row>
    <row r="579" spans="1:47" ht="22.5">
      <c r="A579" s="54">
        <v>580</v>
      </c>
      <c r="B579" s="54" t="s">
        <v>1100</v>
      </c>
      <c r="C579" s="58" t="s">
        <v>1101</v>
      </c>
      <c r="D579" s="79">
        <v>29</v>
      </c>
      <c r="E579" s="79">
        <v>35</v>
      </c>
      <c r="F579" s="80">
        <v>4046</v>
      </c>
      <c r="G579" s="80">
        <v>139.52000000000001</v>
      </c>
      <c r="H579" s="80">
        <v>4046</v>
      </c>
      <c r="I579" s="80" t="s">
        <v>28</v>
      </c>
      <c r="J579" s="80" t="s">
        <v>28</v>
      </c>
      <c r="K579" s="80">
        <v>126.44</v>
      </c>
      <c r="L579" s="73">
        <f t="shared" si="137"/>
        <v>112.91</v>
      </c>
      <c r="M579" s="73">
        <f t="shared" si="138"/>
        <v>153.08000000000001</v>
      </c>
      <c r="N579" s="72" t="str">
        <f t="shared" si="139"/>
        <v>0803</v>
      </c>
      <c r="O579" s="74">
        <f t="shared" si="140"/>
        <v>6</v>
      </c>
      <c r="P579" s="72">
        <f t="shared" si="141"/>
        <v>0</v>
      </c>
      <c r="Q579" s="74">
        <f t="shared" si="142"/>
        <v>29</v>
      </c>
      <c r="R579" s="72" t="str">
        <f t="shared" si="143"/>
        <v/>
      </c>
      <c r="S579" s="72" t="str">
        <f t="shared" si="144"/>
        <v/>
      </c>
      <c r="AF579" s="18">
        <v>11234.5443051283</v>
      </c>
      <c r="AG579" s="18">
        <v>61.482905982905997</v>
      </c>
      <c r="AI579" s="23">
        <f>'simulateur graphe PJ OQN'!$B$4</f>
        <v>1</v>
      </c>
      <c r="AJ579" s="24">
        <f t="shared" si="145"/>
        <v>153.08000000000001</v>
      </c>
      <c r="AK579" s="24">
        <f t="shared" si="146"/>
        <v>153.08000000000001</v>
      </c>
      <c r="AM579" t="str">
        <f t="shared" si="147"/>
        <v>ZONEBASSE</v>
      </c>
      <c r="AN579" t="str">
        <f t="shared" si="148"/>
        <v>HC</v>
      </c>
      <c r="AO579" s="20">
        <f t="shared" si="149"/>
        <v>153.08000000000001</v>
      </c>
      <c r="AP579" s="20">
        <f t="shared" si="150"/>
        <v>4046</v>
      </c>
      <c r="AQ579" s="20" t="str">
        <f t="shared" si="150"/>
        <v>.</v>
      </c>
      <c r="AR579" s="20" t="str">
        <f t="shared" si="150"/>
        <v>.</v>
      </c>
      <c r="AS579" s="20">
        <f t="shared" si="151"/>
        <v>-252.96000000000004</v>
      </c>
      <c r="AT579" s="20">
        <f t="shared" si="153"/>
        <v>951.21000000000095</v>
      </c>
      <c r="AU579" s="20">
        <f t="shared" si="152"/>
        <v>4046</v>
      </c>
    </row>
    <row r="580" spans="1:47" ht="22.5">
      <c r="A580" s="54">
        <v>581</v>
      </c>
      <c r="B580" s="54" t="s">
        <v>1102</v>
      </c>
      <c r="C580" s="58" t="s">
        <v>1103</v>
      </c>
      <c r="D580" s="79">
        <v>29</v>
      </c>
      <c r="E580" s="79">
        <v>35</v>
      </c>
      <c r="F580" s="80">
        <v>4924.8</v>
      </c>
      <c r="G580" s="80">
        <v>169.82</v>
      </c>
      <c r="H580" s="80">
        <v>4924.8</v>
      </c>
      <c r="I580" s="80" t="s">
        <v>28</v>
      </c>
      <c r="J580" s="80" t="s">
        <v>28</v>
      </c>
      <c r="K580" s="80">
        <v>165.26</v>
      </c>
      <c r="L580" s="73">
        <f t="shared" ref="L580:L643" si="154">IFERROR(VLOOKUP(B580,$B$1326:$K$2467,6,0),"")</f>
        <v>112.91</v>
      </c>
      <c r="M580" s="73">
        <f t="shared" ref="M580:M643" si="155">IFERROR(VLOOKUP($B580,$B$2468:$K$3603,6,0),"")</f>
        <v>153.08000000000001</v>
      </c>
      <c r="N580" s="72" t="str">
        <f t="shared" ref="N580:N643" si="156">LEFT(B580,4)</f>
        <v>0803</v>
      </c>
      <c r="O580" s="74">
        <f t="shared" ref="O580:O643" si="157">E580-D580</f>
        <v>6</v>
      </c>
      <c r="P580" s="72">
        <f t="shared" ref="P580:P643" si="158">IF(O580=20,1,0)</f>
        <v>0</v>
      </c>
      <c r="Q580" s="74">
        <f t="shared" ref="Q580:Q643" si="159">D580</f>
        <v>29</v>
      </c>
      <c r="R580" s="72" t="str">
        <f t="shared" ref="R580:R643" si="160">IF(P580=1,Q580+7,"")</f>
        <v/>
      </c>
      <c r="S580" s="72" t="str">
        <f t="shared" ref="S580:S643" si="161">IF(P580=1,Q580+14,"")</f>
        <v/>
      </c>
      <c r="AF580" s="18">
        <v>14095.4737301806</v>
      </c>
      <c r="AG580" s="18">
        <v>73.019469026548705</v>
      </c>
      <c r="AI580" s="23">
        <f>'simulateur graphe PJ OQN'!$B$4</f>
        <v>1</v>
      </c>
      <c r="AJ580" s="24">
        <f t="shared" ref="AJ580:AJ643" si="162">IF(AN580="HDJ",AU580,IF(AM580="ZONE90",AT580,IF(AM580="ZONEBASSE",AO580,IF(AM580="ZONEFORF1",AP580,IF(AM580="ZONEFORF2",AQ580,IF(AM580="ZONEFORF3",AR580,AS580))))))</f>
        <v>153.08000000000001</v>
      </c>
      <c r="AK580" s="24">
        <f t="shared" ref="AK580:AK643" si="163">AJ580/AI580</f>
        <v>153.08000000000001</v>
      </c>
      <c r="AM580" t="str">
        <f t="shared" ref="AM580:AM643" si="164">IF(AI580&gt;90,"ZONE90",IF(P580=1,IF(AI580&lt;D580,"ZONEBASSE",IF(AI580&lt;R580,"ZONEFORF1",IF(AI580&lt;S580,"ZONEFORF2",IF(AI580&lt;E580,"ZONEFORF3","ZONEHAUTE")))),IF(AI580&lt;D580,"ZONEBASSE",IF(AI580&lt;E580,"ZONEFORF1","ZONEHAUTE"))))</f>
        <v>ZONEBASSE</v>
      </c>
      <c r="AN580" t="str">
        <f t="shared" ref="AN580:AN643" si="165">IF(RIGHT(B580,1)="0","HDJ","HC")</f>
        <v>HC</v>
      </c>
      <c r="AO580" s="20">
        <f t="shared" ref="AO580:AO643" si="166">IF(AI580&lt;8,M580*AI580,F580-(D580-AI580)*G580)</f>
        <v>153.08000000000001</v>
      </c>
      <c r="AP580" s="20">
        <f t="shared" ref="AP580:AR643" si="167">H580</f>
        <v>4924.8</v>
      </c>
      <c r="AQ580" s="20" t="str">
        <f t="shared" si="167"/>
        <v>.</v>
      </c>
      <c r="AR580" s="20" t="str">
        <f t="shared" si="167"/>
        <v>.</v>
      </c>
      <c r="AS580" s="20">
        <f t="shared" ref="AS580:AS643" si="168">IF(P580=1,J580+(AI580-E580)*K580,H580+(AI580-E580)*K580)</f>
        <v>-694.04</v>
      </c>
      <c r="AT580" s="20">
        <f t="shared" si="153"/>
        <v>3965.1099999999988</v>
      </c>
      <c r="AU580" s="20">
        <f t="shared" ref="AU580:AU643" si="169">AI580*H580</f>
        <v>4924.8</v>
      </c>
    </row>
    <row r="581" spans="1:47" ht="22.5">
      <c r="A581" s="54">
        <v>582</v>
      </c>
      <c r="B581" s="54" t="s">
        <v>1104</v>
      </c>
      <c r="C581" s="58" t="s">
        <v>1105</v>
      </c>
      <c r="D581" s="79">
        <v>43</v>
      </c>
      <c r="E581" s="79">
        <v>49</v>
      </c>
      <c r="F581" s="80">
        <v>4719.16</v>
      </c>
      <c r="G581" s="80">
        <v>109.75</v>
      </c>
      <c r="H581" s="80">
        <v>4719.16</v>
      </c>
      <c r="I581" s="80" t="s">
        <v>28</v>
      </c>
      <c r="J581" s="80" t="s">
        <v>28</v>
      </c>
      <c r="K581" s="80">
        <v>102.59</v>
      </c>
      <c r="L581" s="73">
        <f t="shared" si="154"/>
        <v>112.91</v>
      </c>
      <c r="M581" s="73">
        <f t="shared" si="155"/>
        <v>153.08000000000001</v>
      </c>
      <c r="N581" s="72" t="str">
        <f t="shared" si="156"/>
        <v>0803</v>
      </c>
      <c r="O581" s="74">
        <f t="shared" si="157"/>
        <v>6</v>
      </c>
      <c r="P581" s="72">
        <f t="shared" si="158"/>
        <v>0</v>
      </c>
      <c r="Q581" s="74">
        <f t="shared" si="159"/>
        <v>43</v>
      </c>
      <c r="R581" s="72" t="str">
        <f t="shared" si="160"/>
        <v/>
      </c>
      <c r="S581" s="72" t="str">
        <f t="shared" si="161"/>
        <v/>
      </c>
      <c r="AF581" s="18">
        <v>2602.0351985636398</v>
      </c>
      <c r="AG581" s="18">
        <v>13.1259842519685</v>
      </c>
      <c r="AI581" s="23">
        <f>'simulateur graphe PJ OQN'!$B$4</f>
        <v>1</v>
      </c>
      <c r="AJ581" s="24">
        <f t="shared" si="162"/>
        <v>153.08000000000001</v>
      </c>
      <c r="AK581" s="24">
        <f t="shared" si="163"/>
        <v>153.08000000000001</v>
      </c>
      <c r="AM581" t="str">
        <f t="shared" si="164"/>
        <v>ZONEBASSE</v>
      </c>
      <c r="AN581" t="str">
        <f t="shared" si="165"/>
        <v>HC</v>
      </c>
      <c r="AO581" s="20">
        <f t="shared" si="166"/>
        <v>153.08000000000001</v>
      </c>
      <c r="AP581" s="20">
        <f t="shared" si="167"/>
        <v>4719.16</v>
      </c>
      <c r="AQ581" s="20" t="str">
        <f t="shared" si="167"/>
        <v>.</v>
      </c>
      <c r="AR581" s="20" t="str">
        <f t="shared" si="167"/>
        <v>.</v>
      </c>
      <c r="AS581" s="20">
        <f t="shared" si="168"/>
        <v>-205.15999999999985</v>
      </c>
      <c r="AT581" s="20">
        <f t="shared" si="153"/>
        <v>-1123.6399999999994</v>
      </c>
      <c r="AU581" s="20">
        <f t="shared" si="169"/>
        <v>4719.16</v>
      </c>
    </row>
    <row r="582" spans="1:47" ht="33.75">
      <c r="A582" s="54">
        <v>583</v>
      </c>
      <c r="B582" s="54" t="s">
        <v>1106</v>
      </c>
      <c r="C582" s="58" t="s">
        <v>1107</v>
      </c>
      <c r="D582" s="79">
        <v>29</v>
      </c>
      <c r="E582" s="79">
        <v>35</v>
      </c>
      <c r="F582" s="80">
        <v>3676.26</v>
      </c>
      <c r="G582" s="80">
        <v>126.77</v>
      </c>
      <c r="H582" s="80">
        <v>3676.26</v>
      </c>
      <c r="I582" s="80" t="s">
        <v>28</v>
      </c>
      <c r="J582" s="80" t="s">
        <v>28</v>
      </c>
      <c r="K582" s="80">
        <v>114.88</v>
      </c>
      <c r="L582" s="73">
        <f t="shared" si="154"/>
        <v>112.91</v>
      </c>
      <c r="M582" s="73">
        <f t="shared" si="155"/>
        <v>153.08000000000001</v>
      </c>
      <c r="N582" s="72" t="str">
        <f t="shared" si="156"/>
        <v>0803</v>
      </c>
      <c r="O582" s="74">
        <f t="shared" si="157"/>
        <v>6</v>
      </c>
      <c r="P582" s="72">
        <f t="shared" si="158"/>
        <v>0</v>
      </c>
      <c r="Q582" s="74">
        <f t="shared" si="159"/>
        <v>29</v>
      </c>
      <c r="R582" s="72" t="str">
        <f t="shared" si="160"/>
        <v/>
      </c>
      <c r="S582" s="72" t="str">
        <f t="shared" si="161"/>
        <v/>
      </c>
      <c r="AF582" s="18">
        <v>10269.289158613699</v>
      </c>
      <c r="AG582" s="18">
        <v>41</v>
      </c>
      <c r="AI582" s="23">
        <f>'simulateur graphe PJ OQN'!$B$4</f>
        <v>1</v>
      </c>
      <c r="AJ582" s="24">
        <f t="shared" si="162"/>
        <v>153.08000000000001</v>
      </c>
      <c r="AK582" s="24">
        <f t="shared" si="163"/>
        <v>153.08000000000001</v>
      </c>
      <c r="AM582" t="str">
        <f t="shared" si="164"/>
        <v>ZONEBASSE</v>
      </c>
      <c r="AN582" t="str">
        <f t="shared" si="165"/>
        <v>HC</v>
      </c>
      <c r="AO582" s="20">
        <f t="shared" si="166"/>
        <v>153.08000000000001</v>
      </c>
      <c r="AP582" s="20">
        <f t="shared" si="167"/>
        <v>3676.26</v>
      </c>
      <c r="AQ582" s="20" t="str">
        <f t="shared" si="167"/>
        <v>.</v>
      </c>
      <c r="AR582" s="20" t="str">
        <f t="shared" si="167"/>
        <v>.</v>
      </c>
      <c r="AS582" s="20">
        <f t="shared" si="168"/>
        <v>-229.65999999999985</v>
      </c>
      <c r="AT582" s="20">
        <f t="shared" si="153"/>
        <v>-54.329999999999927</v>
      </c>
      <c r="AU582" s="20">
        <f t="shared" si="169"/>
        <v>3676.26</v>
      </c>
    </row>
    <row r="583" spans="1:47" ht="33.75">
      <c r="A583" s="54">
        <v>584</v>
      </c>
      <c r="B583" s="54" t="s">
        <v>1108</v>
      </c>
      <c r="C583" s="58" t="s">
        <v>1109</v>
      </c>
      <c r="D583" s="79">
        <v>43</v>
      </c>
      <c r="E583" s="79">
        <v>49</v>
      </c>
      <c r="F583" s="80">
        <v>5612.73</v>
      </c>
      <c r="G583" s="80">
        <v>130.53</v>
      </c>
      <c r="H583" s="80">
        <v>5612.73</v>
      </c>
      <c r="I583" s="80" t="s">
        <v>28</v>
      </c>
      <c r="J583" s="80" t="s">
        <v>28</v>
      </c>
      <c r="K583" s="80">
        <v>120.41</v>
      </c>
      <c r="L583" s="73">
        <f t="shared" si="154"/>
        <v>112.91</v>
      </c>
      <c r="M583" s="73">
        <f t="shared" si="155"/>
        <v>153.08000000000001</v>
      </c>
      <c r="N583" s="72" t="str">
        <f t="shared" si="156"/>
        <v>0803</v>
      </c>
      <c r="O583" s="74">
        <f t="shared" si="157"/>
        <v>6</v>
      </c>
      <c r="P583" s="72">
        <f t="shared" si="158"/>
        <v>0</v>
      </c>
      <c r="Q583" s="74">
        <f t="shared" si="159"/>
        <v>43</v>
      </c>
      <c r="R583" s="72" t="str">
        <f t="shared" si="160"/>
        <v/>
      </c>
      <c r="S583" s="72" t="str">
        <f t="shared" si="161"/>
        <v/>
      </c>
      <c r="AF583" s="18">
        <v>4327.7162704778502</v>
      </c>
      <c r="AG583" s="18">
        <v>29.445945945946001</v>
      </c>
      <c r="AI583" s="23">
        <f>'simulateur graphe PJ OQN'!$B$4</f>
        <v>1</v>
      </c>
      <c r="AJ583" s="24">
        <f t="shared" si="162"/>
        <v>153.08000000000001</v>
      </c>
      <c r="AK583" s="24">
        <f t="shared" si="163"/>
        <v>153.08000000000001</v>
      </c>
      <c r="AM583" t="str">
        <f t="shared" si="164"/>
        <v>ZONEBASSE</v>
      </c>
      <c r="AN583" t="str">
        <f t="shared" si="165"/>
        <v>HC</v>
      </c>
      <c r="AO583" s="20">
        <f t="shared" si="166"/>
        <v>153.08000000000001</v>
      </c>
      <c r="AP583" s="20">
        <f t="shared" si="167"/>
        <v>5612.73</v>
      </c>
      <c r="AQ583" s="20" t="str">
        <f t="shared" si="167"/>
        <v>.</v>
      </c>
      <c r="AR583" s="20" t="str">
        <f t="shared" si="167"/>
        <v>.</v>
      </c>
      <c r="AS583" s="20">
        <f t="shared" si="168"/>
        <v>-166.95000000000073</v>
      </c>
      <c r="AT583" s="20">
        <f t="shared" si="153"/>
        <v>500.54999999999927</v>
      </c>
      <c r="AU583" s="20">
        <f t="shared" si="169"/>
        <v>5612.73</v>
      </c>
    </row>
    <row r="584" spans="1:47">
      <c r="A584" s="54">
        <v>585</v>
      </c>
      <c r="B584" s="54" t="s">
        <v>1110</v>
      </c>
      <c r="C584" s="55" t="s">
        <v>1111</v>
      </c>
      <c r="D584" s="79">
        <v>1</v>
      </c>
      <c r="E584" s="79">
        <v>1</v>
      </c>
      <c r="F584" s="80" t="s">
        <v>28</v>
      </c>
      <c r="G584" s="80" t="s">
        <v>28</v>
      </c>
      <c r="H584" s="80">
        <v>82.98</v>
      </c>
      <c r="I584" s="80" t="s">
        <v>28</v>
      </c>
      <c r="J584" s="80" t="s">
        <v>28</v>
      </c>
      <c r="K584" s="80" t="s">
        <v>28</v>
      </c>
      <c r="L584" s="73" t="str">
        <f t="shared" si="154"/>
        <v/>
      </c>
      <c r="M584" s="73" t="str">
        <f t="shared" si="155"/>
        <v/>
      </c>
      <c r="N584" s="72" t="str">
        <f t="shared" si="156"/>
        <v>0818</v>
      </c>
      <c r="O584" s="74">
        <f t="shared" si="157"/>
        <v>0</v>
      </c>
      <c r="P584" s="72">
        <f t="shared" si="158"/>
        <v>0</v>
      </c>
      <c r="Q584" s="74">
        <f t="shared" si="159"/>
        <v>1</v>
      </c>
      <c r="R584" s="72" t="str">
        <f t="shared" si="160"/>
        <v/>
      </c>
      <c r="S584" s="72" t="str">
        <f t="shared" si="161"/>
        <v/>
      </c>
      <c r="AF584" s="18">
        <v>7092.0694820346898</v>
      </c>
      <c r="AG584" s="18">
        <v>37.1111111111111</v>
      </c>
      <c r="AI584" s="23">
        <f>'simulateur graphe PJ OQN'!$B$4</f>
        <v>1</v>
      </c>
      <c r="AJ584" s="24">
        <f t="shared" si="162"/>
        <v>82.98</v>
      </c>
      <c r="AK584" s="24">
        <f t="shared" si="163"/>
        <v>82.98</v>
      </c>
      <c r="AM584" t="str">
        <f t="shared" si="164"/>
        <v>ZONEHAUTE</v>
      </c>
      <c r="AN584" t="str">
        <f t="shared" si="165"/>
        <v>HDJ</v>
      </c>
      <c r="AO584" s="20" t="e">
        <f t="shared" si="166"/>
        <v>#VALUE!</v>
      </c>
      <c r="AP584" s="20">
        <f t="shared" si="167"/>
        <v>82.98</v>
      </c>
      <c r="AQ584" s="20" t="str">
        <f t="shared" si="167"/>
        <v>.</v>
      </c>
      <c r="AR584" s="20" t="str">
        <f t="shared" si="167"/>
        <v>.</v>
      </c>
      <c r="AS584" s="20" t="e">
        <f t="shared" si="168"/>
        <v>#VALUE!</v>
      </c>
      <c r="AT584" s="20" t="e">
        <f t="shared" si="153"/>
        <v>#VALUE!</v>
      </c>
      <c r="AU584" s="20">
        <f t="shared" si="169"/>
        <v>82.98</v>
      </c>
    </row>
    <row r="585" spans="1:47" ht="33.75">
      <c r="A585" s="54">
        <v>586</v>
      </c>
      <c r="B585" s="54" t="s">
        <v>1112</v>
      </c>
      <c r="C585" s="58" t="s">
        <v>1113</v>
      </c>
      <c r="D585" s="79">
        <v>15</v>
      </c>
      <c r="E585" s="79">
        <v>35</v>
      </c>
      <c r="F585" s="80">
        <v>2276.11</v>
      </c>
      <c r="G585" s="80">
        <v>151.74</v>
      </c>
      <c r="H585" s="80">
        <v>2276.11</v>
      </c>
      <c r="I585" s="80">
        <v>3052.18</v>
      </c>
      <c r="J585" s="80">
        <v>3774.19</v>
      </c>
      <c r="K585" s="80">
        <v>103.69</v>
      </c>
      <c r="L585" s="73">
        <f t="shared" si="154"/>
        <v>108.1</v>
      </c>
      <c r="M585" s="73">
        <f t="shared" si="155"/>
        <v>178.32</v>
      </c>
      <c r="N585" s="72" t="str">
        <f t="shared" si="156"/>
        <v>0818</v>
      </c>
      <c r="O585" s="74">
        <f t="shared" si="157"/>
        <v>20</v>
      </c>
      <c r="P585" s="72">
        <f t="shared" si="158"/>
        <v>1</v>
      </c>
      <c r="Q585" s="74">
        <f t="shared" si="159"/>
        <v>15</v>
      </c>
      <c r="R585" s="72">
        <f t="shared" si="160"/>
        <v>22</v>
      </c>
      <c r="S585" s="72">
        <f t="shared" si="161"/>
        <v>29</v>
      </c>
      <c r="AF585" s="18">
        <v>6053.3973423920097</v>
      </c>
      <c r="AG585" s="18">
        <v>38.299760191846502</v>
      </c>
      <c r="AI585" s="23">
        <f>'simulateur graphe PJ OQN'!$B$4</f>
        <v>1</v>
      </c>
      <c r="AJ585" s="24">
        <f t="shared" si="162"/>
        <v>178.32</v>
      </c>
      <c r="AK585" s="24">
        <f t="shared" si="163"/>
        <v>178.32</v>
      </c>
      <c r="AM585" t="str">
        <f t="shared" si="164"/>
        <v>ZONEBASSE</v>
      </c>
      <c r="AN585" t="str">
        <f t="shared" si="165"/>
        <v>HC</v>
      </c>
      <c r="AO585" s="20">
        <f t="shared" si="166"/>
        <v>178.32</v>
      </c>
      <c r="AP585" s="20">
        <f t="shared" si="167"/>
        <v>2276.11</v>
      </c>
      <c r="AQ585" s="20">
        <f t="shared" si="167"/>
        <v>3052.18</v>
      </c>
      <c r="AR585" s="20">
        <f t="shared" si="167"/>
        <v>3774.19</v>
      </c>
      <c r="AS585" s="20">
        <f t="shared" si="168"/>
        <v>248.73000000000002</v>
      </c>
      <c r="AT585" s="20">
        <f t="shared" si="153"/>
        <v>-143.76000000000022</v>
      </c>
      <c r="AU585" s="20">
        <f t="shared" si="169"/>
        <v>2276.11</v>
      </c>
    </row>
    <row r="586" spans="1:47" ht="33.75">
      <c r="A586" s="54">
        <v>587</v>
      </c>
      <c r="B586" s="54" t="s">
        <v>1114</v>
      </c>
      <c r="C586" s="58" t="s">
        <v>1115</v>
      </c>
      <c r="D586" s="79">
        <v>50</v>
      </c>
      <c r="E586" s="79">
        <v>56</v>
      </c>
      <c r="F586" s="80">
        <v>5842.26</v>
      </c>
      <c r="G586" s="80">
        <v>98.48</v>
      </c>
      <c r="H586" s="80">
        <v>5842.26</v>
      </c>
      <c r="I586" s="80" t="s">
        <v>28</v>
      </c>
      <c r="J586" s="80" t="s">
        <v>28</v>
      </c>
      <c r="K586" s="80">
        <v>110.93</v>
      </c>
      <c r="L586" s="73">
        <f t="shared" si="154"/>
        <v>108.1</v>
      </c>
      <c r="M586" s="73">
        <f t="shared" si="155"/>
        <v>178.32</v>
      </c>
      <c r="N586" s="72" t="str">
        <f t="shared" si="156"/>
        <v>0818</v>
      </c>
      <c r="O586" s="74">
        <f t="shared" si="157"/>
        <v>6</v>
      </c>
      <c r="P586" s="72">
        <f t="shared" si="158"/>
        <v>0</v>
      </c>
      <c r="Q586" s="74">
        <f t="shared" si="159"/>
        <v>50</v>
      </c>
      <c r="R586" s="72" t="str">
        <f t="shared" si="160"/>
        <v/>
      </c>
      <c r="S586" s="72" t="str">
        <f t="shared" si="161"/>
        <v/>
      </c>
      <c r="AF586" s="18">
        <v>8817.7505539488702</v>
      </c>
      <c r="AG586" s="18">
        <v>46.490066225165599</v>
      </c>
      <c r="AI586" s="23">
        <f>'simulateur graphe PJ OQN'!$B$4</f>
        <v>1</v>
      </c>
      <c r="AJ586" s="24">
        <f t="shared" si="162"/>
        <v>178.32</v>
      </c>
      <c r="AK586" s="24">
        <f t="shared" si="163"/>
        <v>178.32</v>
      </c>
      <c r="AM586" t="str">
        <f t="shared" si="164"/>
        <v>ZONEBASSE</v>
      </c>
      <c r="AN586" t="str">
        <f t="shared" si="165"/>
        <v>HC</v>
      </c>
      <c r="AO586" s="20">
        <f t="shared" si="166"/>
        <v>178.32</v>
      </c>
      <c r="AP586" s="20">
        <f t="shared" si="167"/>
        <v>5842.26</v>
      </c>
      <c r="AQ586" s="20" t="str">
        <f t="shared" si="167"/>
        <v>.</v>
      </c>
      <c r="AR586" s="20" t="str">
        <f t="shared" si="167"/>
        <v>.</v>
      </c>
      <c r="AS586" s="20">
        <f t="shared" si="168"/>
        <v>-258.89000000000033</v>
      </c>
      <c r="AT586" s="20">
        <f t="shared" si="153"/>
        <v>-7.0199999999986176</v>
      </c>
      <c r="AU586" s="20">
        <f t="shared" si="169"/>
        <v>5842.26</v>
      </c>
    </row>
    <row r="587" spans="1:47" ht="33.75">
      <c r="A587" s="54">
        <v>588</v>
      </c>
      <c r="B587" s="54" t="s">
        <v>1116</v>
      </c>
      <c r="C587" s="58" t="s">
        <v>1117</v>
      </c>
      <c r="D587" s="79">
        <v>22</v>
      </c>
      <c r="E587" s="79">
        <v>42</v>
      </c>
      <c r="F587" s="80">
        <v>2736.65</v>
      </c>
      <c r="G587" s="80">
        <v>124.39</v>
      </c>
      <c r="H587" s="80">
        <v>2736.65</v>
      </c>
      <c r="I587" s="80">
        <v>3507.65</v>
      </c>
      <c r="J587" s="80">
        <v>4161.88</v>
      </c>
      <c r="K587" s="80">
        <v>94.03</v>
      </c>
      <c r="L587" s="73">
        <f t="shared" si="154"/>
        <v>108.1</v>
      </c>
      <c r="M587" s="73">
        <f t="shared" si="155"/>
        <v>178.32</v>
      </c>
      <c r="N587" s="72" t="str">
        <f t="shared" si="156"/>
        <v>0818</v>
      </c>
      <c r="O587" s="74">
        <f t="shared" si="157"/>
        <v>20</v>
      </c>
      <c r="P587" s="72">
        <f t="shared" si="158"/>
        <v>1</v>
      </c>
      <c r="Q587" s="74">
        <f t="shared" si="159"/>
        <v>22</v>
      </c>
      <c r="R587" s="72">
        <f t="shared" si="160"/>
        <v>29</v>
      </c>
      <c r="S587" s="72">
        <f t="shared" si="161"/>
        <v>36</v>
      </c>
      <c r="AF587" s="18">
        <v>350.22850779136502</v>
      </c>
      <c r="AG587" s="18" t="s">
        <v>28</v>
      </c>
      <c r="AI587" s="23">
        <f>'simulateur graphe PJ OQN'!$B$4</f>
        <v>1</v>
      </c>
      <c r="AJ587" s="24">
        <f t="shared" si="162"/>
        <v>178.32</v>
      </c>
      <c r="AK587" s="24">
        <f t="shared" si="163"/>
        <v>178.32</v>
      </c>
      <c r="AM587" t="str">
        <f t="shared" si="164"/>
        <v>ZONEBASSE</v>
      </c>
      <c r="AN587" t="str">
        <f t="shared" si="165"/>
        <v>HC</v>
      </c>
      <c r="AO587" s="20">
        <f t="shared" si="166"/>
        <v>178.32</v>
      </c>
      <c r="AP587" s="20">
        <f t="shared" si="167"/>
        <v>2736.65</v>
      </c>
      <c r="AQ587" s="20">
        <f t="shared" si="167"/>
        <v>3507.65</v>
      </c>
      <c r="AR587" s="20">
        <f t="shared" si="167"/>
        <v>4161.88</v>
      </c>
      <c r="AS587" s="20">
        <f t="shared" si="168"/>
        <v>306.65000000000009</v>
      </c>
      <c r="AT587" s="20">
        <f t="shared" si="153"/>
        <v>-945.57999999999993</v>
      </c>
      <c r="AU587" s="20">
        <f t="shared" si="169"/>
        <v>2736.65</v>
      </c>
    </row>
    <row r="588" spans="1:47" ht="33.75">
      <c r="A588" s="54">
        <v>589</v>
      </c>
      <c r="B588" s="54" t="s">
        <v>1118</v>
      </c>
      <c r="C588" s="58" t="s">
        <v>1119</v>
      </c>
      <c r="D588" s="79">
        <v>50</v>
      </c>
      <c r="E588" s="79">
        <v>56</v>
      </c>
      <c r="F588" s="80">
        <v>6443.02</v>
      </c>
      <c r="G588" s="80">
        <v>128.86000000000001</v>
      </c>
      <c r="H588" s="80">
        <v>6443.02</v>
      </c>
      <c r="I588" s="80" t="s">
        <v>28</v>
      </c>
      <c r="J588" s="80" t="s">
        <v>28</v>
      </c>
      <c r="K588" s="80">
        <v>120.94</v>
      </c>
      <c r="L588" s="73">
        <f t="shared" si="154"/>
        <v>108.1</v>
      </c>
      <c r="M588" s="73">
        <f t="shared" si="155"/>
        <v>178.32</v>
      </c>
      <c r="N588" s="72" t="str">
        <f t="shared" si="156"/>
        <v>0818</v>
      </c>
      <c r="O588" s="74">
        <f t="shared" si="157"/>
        <v>6</v>
      </c>
      <c r="P588" s="72">
        <f t="shared" si="158"/>
        <v>0</v>
      </c>
      <c r="Q588" s="74">
        <f t="shared" si="159"/>
        <v>50</v>
      </c>
      <c r="R588" s="72" t="str">
        <f t="shared" si="160"/>
        <v/>
      </c>
      <c r="S588" s="72" t="str">
        <f t="shared" si="161"/>
        <v/>
      </c>
      <c r="AF588" s="18">
        <v>6670.02747723431</v>
      </c>
      <c r="AG588" s="18">
        <v>39.309941520467802</v>
      </c>
      <c r="AI588" s="23">
        <f>'simulateur graphe PJ OQN'!$B$4</f>
        <v>1</v>
      </c>
      <c r="AJ588" s="24">
        <f t="shared" si="162"/>
        <v>178.32</v>
      </c>
      <c r="AK588" s="24">
        <f t="shared" si="163"/>
        <v>178.32</v>
      </c>
      <c r="AM588" t="str">
        <f t="shared" si="164"/>
        <v>ZONEBASSE</v>
      </c>
      <c r="AN588" t="str">
        <f t="shared" si="165"/>
        <v>HC</v>
      </c>
      <c r="AO588" s="20">
        <f t="shared" si="166"/>
        <v>178.32</v>
      </c>
      <c r="AP588" s="20">
        <f t="shared" si="167"/>
        <v>6443.02</v>
      </c>
      <c r="AQ588" s="20" t="str">
        <f t="shared" si="167"/>
        <v>.</v>
      </c>
      <c r="AR588" s="20" t="str">
        <f t="shared" si="167"/>
        <v>.</v>
      </c>
      <c r="AS588" s="20">
        <f t="shared" si="168"/>
        <v>-208.67999999999938</v>
      </c>
      <c r="AT588" s="20">
        <f t="shared" si="153"/>
        <v>934.07999999999993</v>
      </c>
      <c r="AU588" s="20">
        <f t="shared" si="169"/>
        <v>6443.02</v>
      </c>
    </row>
    <row r="589" spans="1:47" ht="33.75">
      <c r="A589" s="54">
        <v>590</v>
      </c>
      <c r="B589" s="54" t="s">
        <v>1120</v>
      </c>
      <c r="C589" s="58" t="s">
        <v>1121</v>
      </c>
      <c r="D589" s="79">
        <v>57</v>
      </c>
      <c r="E589" s="79">
        <v>63</v>
      </c>
      <c r="F589" s="80">
        <v>6428.74</v>
      </c>
      <c r="G589" s="80">
        <v>112.78</v>
      </c>
      <c r="H589" s="80">
        <v>6428.74</v>
      </c>
      <c r="I589" s="80" t="s">
        <v>28</v>
      </c>
      <c r="J589" s="80" t="s">
        <v>28</v>
      </c>
      <c r="K589" s="80">
        <v>105.68</v>
      </c>
      <c r="L589" s="73">
        <f t="shared" si="154"/>
        <v>108.1</v>
      </c>
      <c r="M589" s="73">
        <f t="shared" si="155"/>
        <v>178.32</v>
      </c>
      <c r="N589" s="72" t="str">
        <f t="shared" si="156"/>
        <v>0818</v>
      </c>
      <c r="O589" s="74">
        <f t="shared" si="157"/>
        <v>6</v>
      </c>
      <c r="P589" s="72">
        <f t="shared" si="158"/>
        <v>0</v>
      </c>
      <c r="Q589" s="74">
        <f t="shared" si="159"/>
        <v>57</v>
      </c>
      <c r="R589" s="72" t="str">
        <f t="shared" si="160"/>
        <v/>
      </c>
      <c r="S589" s="72" t="str">
        <f t="shared" si="161"/>
        <v/>
      </c>
      <c r="AF589" s="18">
        <v>8894.1989327767606</v>
      </c>
      <c r="AG589" s="18">
        <v>50.395061728395099</v>
      </c>
      <c r="AI589" s="23">
        <f>'simulateur graphe PJ OQN'!$B$4</f>
        <v>1</v>
      </c>
      <c r="AJ589" s="24">
        <f t="shared" si="162"/>
        <v>178.32</v>
      </c>
      <c r="AK589" s="24">
        <f t="shared" si="163"/>
        <v>178.32</v>
      </c>
      <c r="AM589" t="str">
        <f t="shared" si="164"/>
        <v>ZONEBASSE</v>
      </c>
      <c r="AN589" t="str">
        <f t="shared" si="165"/>
        <v>HC</v>
      </c>
      <c r="AO589" s="20">
        <f t="shared" si="166"/>
        <v>178.32</v>
      </c>
      <c r="AP589" s="20">
        <f t="shared" si="167"/>
        <v>6428.74</v>
      </c>
      <c r="AQ589" s="20" t="str">
        <f t="shared" si="167"/>
        <v>.</v>
      </c>
      <c r="AR589" s="20" t="str">
        <f t="shared" si="167"/>
        <v>.</v>
      </c>
      <c r="AS589" s="20">
        <f t="shared" si="168"/>
        <v>-123.42000000000098</v>
      </c>
      <c r="AT589" s="20">
        <f t="shared" si="153"/>
        <v>-338.79999999999927</v>
      </c>
      <c r="AU589" s="20">
        <f t="shared" si="169"/>
        <v>6428.74</v>
      </c>
    </row>
    <row r="590" spans="1:47" ht="33.75">
      <c r="A590" s="54">
        <v>591</v>
      </c>
      <c r="B590" s="54" t="s">
        <v>1122</v>
      </c>
      <c r="C590" s="58" t="s">
        <v>1123</v>
      </c>
      <c r="D590" s="79">
        <v>71</v>
      </c>
      <c r="E590" s="79">
        <v>77</v>
      </c>
      <c r="F590" s="80">
        <v>8479.66</v>
      </c>
      <c r="G590" s="80">
        <v>119.43</v>
      </c>
      <c r="H590" s="80">
        <v>8479.66</v>
      </c>
      <c r="I590" s="80" t="s">
        <v>28</v>
      </c>
      <c r="J590" s="80" t="s">
        <v>28</v>
      </c>
      <c r="K590" s="80">
        <v>112.31</v>
      </c>
      <c r="L590" s="73">
        <f t="shared" si="154"/>
        <v>108.1</v>
      </c>
      <c r="M590" s="73">
        <f t="shared" si="155"/>
        <v>178.32</v>
      </c>
      <c r="N590" s="72" t="str">
        <f t="shared" si="156"/>
        <v>0818</v>
      </c>
      <c r="O590" s="74">
        <f t="shared" si="157"/>
        <v>6</v>
      </c>
      <c r="P590" s="72">
        <f t="shared" si="158"/>
        <v>0</v>
      </c>
      <c r="Q590" s="74">
        <f t="shared" si="159"/>
        <v>71</v>
      </c>
      <c r="R590" s="72" t="str">
        <f t="shared" si="160"/>
        <v/>
      </c>
      <c r="S590" s="72" t="str">
        <f t="shared" si="161"/>
        <v/>
      </c>
      <c r="AF590" s="18">
        <v>8105.3271947436697</v>
      </c>
      <c r="AG590" s="18">
        <v>47.886363636363598</v>
      </c>
      <c r="AI590" s="23">
        <f>'simulateur graphe PJ OQN'!$B$4</f>
        <v>1</v>
      </c>
      <c r="AJ590" s="24">
        <f t="shared" si="162"/>
        <v>178.32</v>
      </c>
      <c r="AK590" s="24">
        <f t="shared" si="163"/>
        <v>178.32</v>
      </c>
      <c r="AM590" t="str">
        <f t="shared" si="164"/>
        <v>ZONEBASSE</v>
      </c>
      <c r="AN590" t="str">
        <f t="shared" si="165"/>
        <v>HC</v>
      </c>
      <c r="AO590" s="20">
        <f t="shared" si="166"/>
        <v>178.32</v>
      </c>
      <c r="AP590" s="20">
        <f t="shared" si="167"/>
        <v>8479.66</v>
      </c>
      <c r="AQ590" s="20" t="str">
        <f t="shared" si="167"/>
        <v>.</v>
      </c>
      <c r="AR590" s="20" t="str">
        <f t="shared" si="167"/>
        <v>.</v>
      </c>
      <c r="AS590" s="20">
        <f t="shared" si="168"/>
        <v>-55.899999999999636</v>
      </c>
      <c r="AT590" s="20">
        <f t="shared" si="153"/>
        <v>318.79000000000087</v>
      </c>
      <c r="AU590" s="20">
        <f t="shared" si="169"/>
        <v>8479.66</v>
      </c>
    </row>
    <row r="591" spans="1:47" ht="33.75">
      <c r="A591" s="54">
        <v>592</v>
      </c>
      <c r="B591" s="54" t="s">
        <v>1124</v>
      </c>
      <c r="C591" s="58" t="s">
        <v>1125</v>
      </c>
      <c r="D591" s="79">
        <v>8</v>
      </c>
      <c r="E591" s="79">
        <v>28</v>
      </c>
      <c r="F591" s="80">
        <v>1258.42</v>
      </c>
      <c r="G591" s="80">
        <v>157.30000000000001</v>
      </c>
      <c r="H591" s="80">
        <v>1258.42</v>
      </c>
      <c r="I591" s="80">
        <v>1951.05</v>
      </c>
      <c r="J591" s="80">
        <v>2596.0700000000002</v>
      </c>
      <c r="K591" s="80">
        <v>88.06</v>
      </c>
      <c r="L591" s="73">
        <f t="shared" si="154"/>
        <v>107.92</v>
      </c>
      <c r="M591" s="73">
        <f t="shared" si="155"/>
        <v>178.32</v>
      </c>
      <c r="N591" s="72" t="str">
        <f t="shared" si="156"/>
        <v>0818</v>
      </c>
      <c r="O591" s="74">
        <f t="shared" si="157"/>
        <v>20</v>
      </c>
      <c r="P591" s="72">
        <f t="shared" si="158"/>
        <v>1</v>
      </c>
      <c r="Q591" s="74">
        <f t="shared" si="159"/>
        <v>8</v>
      </c>
      <c r="R591" s="72">
        <f t="shared" si="160"/>
        <v>15</v>
      </c>
      <c r="S591" s="72">
        <f t="shared" si="161"/>
        <v>22</v>
      </c>
      <c r="AF591" s="18">
        <v>10340.686430423601</v>
      </c>
      <c r="AG591" s="18">
        <v>59.006711409395997</v>
      </c>
      <c r="AI591" s="23">
        <f>'simulateur graphe PJ OQN'!$B$4</f>
        <v>1</v>
      </c>
      <c r="AJ591" s="24">
        <f t="shared" si="162"/>
        <v>178.32</v>
      </c>
      <c r="AK591" s="24">
        <f t="shared" si="163"/>
        <v>178.32</v>
      </c>
      <c r="AM591" t="str">
        <f t="shared" si="164"/>
        <v>ZONEBASSE</v>
      </c>
      <c r="AN591" t="str">
        <f t="shared" si="165"/>
        <v>HC</v>
      </c>
      <c r="AO591" s="20">
        <f t="shared" si="166"/>
        <v>178.32</v>
      </c>
      <c r="AP591" s="20">
        <f t="shared" si="167"/>
        <v>1258.42</v>
      </c>
      <c r="AQ591" s="20">
        <f t="shared" si="167"/>
        <v>1951.05</v>
      </c>
      <c r="AR591" s="20">
        <f t="shared" si="167"/>
        <v>2596.0700000000002</v>
      </c>
      <c r="AS591" s="20">
        <f t="shared" si="168"/>
        <v>218.45000000000027</v>
      </c>
      <c r="AT591" s="20">
        <f t="shared" si="153"/>
        <v>-1549.0900000000001</v>
      </c>
      <c r="AU591" s="20">
        <f t="shared" si="169"/>
        <v>1258.42</v>
      </c>
    </row>
    <row r="592" spans="1:47" ht="33.75">
      <c r="A592" s="54">
        <v>593</v>
      </c>
      <c r="B592" s="54" t="s">
        <v>1126</v>
      </c>
      <c r="C592" s="58" t="s">
        <v>1127</v>
      </c>
      <c r="D592" s="79">
        <v>36</v>
      </c>
      <c r="E592" s="79">
        <v>42</v>
      </c>
      <c r="F592" s="80">
        <v>2928.12</v>
      </c>
      <c r="G592" s="80">
        <v>23.72</v>
      </c>
      <c r="H592" s="80">
        <v>2928.12</v>
      </c>
      <c r="I592" s="80" t="s">
        <v>28</v>
      </c>
      <c r="J592" s="80" t="s">
        <v>28</v>
      </c>
      <c r="K592" s="80">
        <v>88.06</v>
      </c>
      <c r="L592" s="73">
        <f t="shared" si="154"/>
        <v>107.92</v>
      </c>
      <c r="M592" s="73">
        <f t="shared" si="155"/>
        <v>178.32</v>
      </c>
      <c r="N592" s="72" t="str">
        <f t="shared" si="156"/>
        <v>0818</v>
      </c>
      <c r="O592" s="74">
        <f t="shared" si="157"/>
        <v>6</v>
      </c>
      <c r="P592" s="72">
        <f t="shared" si="158"/>
        <v>0</v>
      </c>
      <c r="Q592" s="74">
        <f t="shared" si="159"/>
        <v>36</v>
      </c>
      <c r="R592" s="72" t="str">
        <f t="shared" si="160"/>
        <v/>
      </c>
      <c r="S592" s="72" t="str">
        <f t="shared" si="161"/>
        <v/>
      </c>
      <c r="AF592" s="18">
        <v>10643.366993105001</v>
      </c>
      <c r="AG592" s="18">
        <v>57.985507246376798</v>
      </c>
      <c r="AI592" s="23">
        <f>'simulateur graphe PJ OQN'!$B$4</f>
        <v>1</v>
      </c>
      <c r="AJ592" s="24">
        <f t="shared" si="162"/>
        <v>178.32</v>
      </c>
      <c r="AK592" s="24">
        <f t="shared" si="163"/>
        <v>178.32</v>
      </c>
      <c r="AM592" t="str">
        <f t="shared" si="164"/>
        <v>ZONEBASSE</v>
      </c>
      <c r="AN592" t="str">
        <f t="shared" si="165"/>
        <v>HC</v>
      </c>
      <c r="AO592" s="20">
        <f t="shared" si="166"/>
        <v>178.32</v>
      </c>
      <c r="AP592" s="20">
        <f t="shared" si="167"/>
        <v>2928.12</v>
      </c>
      <c r="AQ592" s="20" t="str">
        <f t="shared" si="167"/>
        <v>.</v>
      </c>
      <c r="AR592" s="20" t="str">
        <f t="shared" si="167"/>
        <v>.</v>
      </c>
      <c r="AS592" s="20">
        <f t="shared" si="168"/>
        <v>-682.34000000000015</v>
      </c>
      <c r="AT592" s="20">
        <f t="shared" si="153"/>
        <v>-2449.880000000001</v>
      </c>
      <c r="AU592" s="20">
        <f t="shared" si="169"/>
        <v>2928.12</v>
      </c>
    </row>
    <row r="593" spans="1:47" ht="33.75">
      <c r="A593" s="54">
        <v>594</v>
      </c>
      <c r="B593" s="54" t="s">
        <v>1128</v>
      </c>
      <c r="C593" s="58" t="s">
        <v>1129</v>
      </c>
      <c r="D593" s="79">
        <v>15</v>
      </c>
      <c r="E593" s="79">
        <v>35</v>
      </c>
      <c r="F593" s="80">
        <v>2076.9499999999998</v>
      </c>
      <c r="G593" s="80">
        <v>138.46</v>
      </c>
      <c r="H593" s="80">
        <v>2076.9499999999998</v>
      </c>
      <c r="I593" s="80">
        <v>3100.98</v>
      </c>
      <c r="J593" s="80">
        <v>3815.95</v>
      </c>
      <c r="K593" s="80">
        <v>101.11</v>
      </c>
      <c r="L593" s="73">
        <f t="shared" si="154"/>
        <v>107.92</v>
      </c>
      <c r="M593" s="73">
        <f t="shared" si="155"/>
        <v>178.32</v>
      </c>
      <c r="N593" s="72" t="str">
        <f t="shared" si="156"/>
        <v>0818</v>
      </c>
      <c r="O593" s="74">
        <f t="shared" si="157"/>
        <v>20</v>
      </c>
      <c r="P593" s="72">
        <f t="shared" si="158"/>
        <v>1</v>
      </c>
      <c r="Q593" s="74">
        <f t="shared" si="159"/>
        <v>15</v>
      </c>
      <c r="R593" s="72">
        <f t="shared" si="160"/>
        <v>22</v>
      </c>
      <c r="S593" s="72">
        <f t="shared" si="161"/>
        <v>29</v>
      </c>
      <c r="AF593" s="18">
        <v>13690.345811269401</v>
      </c>
      <c r="AG593" s="18">
        <v>72.937062937063004</v>
      </c>
      <c r="AI593" s="23">
        <f>'simulateur graphe PJ OQN'!$B$4</f>
        <v>1</v>
      </c>
      <c r="AJ593" s="24">
        <f t="shared" si="162"/>
        <v>178.32</v>
      </c>
      <c r="AK593" s="24">
        <f t="shared" si="163"/>
        <v>178.32</v>
      </c>
      <c r="AM593" t="str">
        <f t="shared" si="164"/>
        <v>ZONEBASSE</v>
      </c>
      <c r="AN593" t="str">
        <f t="shared" si="165"/>
        <v>HC</v>
      </c>
      <c r="AO593" s="20">
        <f t="shared" si="166"/>
        <v>178.32</v>
      </c>
      <c r="AP593" s="20">
        <f t="shared" si="167"/>
        <v>2076.9499999999998</v>
      </c>
      <c r="AQ593" s="20">
        <f t="shared" si="167"/>
        <v>3100.98</v>
      </c>
      <c r="AR593" s="20">
        <f t="shared" si="167"/>
        <v>3815.95</v>
      </c>
      <c r="AS593" s="20">
        <f t="shared" si="168"/>
        <v>378.21000000000004</v>
      </c>
      <c r="AT593" s="20">
        <f t="shared" si="153"/>
        <v>-227.88000000000102</v>
      </c>
      <c r="AU593" s="20">
        <f t="shared" si="169"/>
        <v>2076.9499999999998</v>
      </c>
    </row>
    <row r="594" spans="1:47" ht="33.75">
      <c r="A594" s="54">
        <v>595</v>
      </c>
      <c r="B594" s="54" t="s">
        <v>1130</v>
      </c>
      <c r="C594" s="58" t="s">
        <v>1131</v>
      </c>
      <c r="D594" s="79">
        <v>43</v>
      </c>
      <c r="E594" s="79">
        <v>49</v>
      </c>
      <c r="F594" s="80">
        <v>4884.99</v>
      </c>
      <c r="G594" s="80">
        <v>76.36</v>
      </c>
      <c r="H594" s="80">
        <v>4884.99</v>
      </c>
      <c r="I594" s="80" t="s">
        <v>28</v>
      </c>
      <c r="J594" s="80" t="s">
        <v>28</v>
      </c>
      <c r="K594" s="80">
        <v>106.66</v>
      </c>
      <c r="L594" s="73">
        <f t="shared" si="154"/>
        <v>107.92</v>
      </c>
      <c r="M594" s="73">
        <f t="shared" si="155"/>
        <v>178.32</v>
      </c>
      <c r="N594" s="72" t="str">
        <f t="shared" si="156"/>
        <v>0818</v>
      </c>
      <c r="O594" s="74">
        <f t="shared" si="157"/>
        <v>6</v>
      </c>
      <c r="P594" s="72">
        <f t="shared" si="158"/>
        <v>0</v>
      </c>
      <c r="Q594" s="74">
        <f t="shared" si="159"/>
        <v>43</v>
      </c>
      <c r="R594" s="72" t="str">
        <f t="shared" si="160"/>
        <v/>
      </c>
      <c r="S594" s="72" t="str">
        <f t="shared" si="161"/>
        <v/>
      </c>
      <c r="AF594" s="18">
        <v>5281.6068272253797</v>
      </c>
      <c r="AG594" s="18">
        <v>33.841584158415799</v>
      </c>
      <c r="AI594" s="23">
        <f>'simulateur graphe PJ OQN'!$B$4</f>
        <v>1</v>
      </c>
      <c r="AJ594" s="24">
        <f t="shared" si="162"/>
        <v>178.32</v>
      </c>
      <c r="AK594" s="24">
        <f t="shared" si="163"/>
        <v>178.32</v>
      </c>
      <c r="AM594" t="str">
        <f t="shared" si="164"/>
        <v>ZONEBASSE</v>
      </c>
      <c r="AN594" t="str">
        <f t="shared" si="165"/>
        <v>HC</v>
      </c>
      <c r="AO594" s="20">
        <f t="shared" si="166"/>
        <v>178.32</v>
      </c>
      <c r="AP594" s="20">
        <f t="shared" si="167"/>
        <v>4884.99</v>
      </c>
      <c r="AQ594" s="20" t="str">
        <f t="shared" si="167"/>
        <v>.</v>
      </c>
      <c r="AR594" s="20" t="str">
        <f t="shared" si="167"/>
        <v>.</v>
      </c>
      <c r="AS594" s="20">
        <f t="shared" si="168"/>
        <v>-234.69000000000051</v>
      </c>
      <c r="AT594" s="20">
        <f t="shared" si="153"/>
        <v>-346.83000000000175</v>
      </c>
      <c r="AU594" s="20">
        <f t="shared" si="169"/>
        <v>4884.99</v>
      </c>
    </row>
    <row r="595" spans="1:47" ht="33.75">
      <c r="A595" s="54">
        <v>596</v>
      </c>
      <c r="B595" s="54" t="s">
        <v>1132</v>
      </c>
      <c r="C595" s="58" t="s">
        <v>1133</v>
      </c>
      <c r="D595" s="79">
        <v>50</v>
      </c>
      <c r="E595" s="79">
        <v>56</v>
      </c>
      <c r="F595" s="80">
        <v>6080.97</v>
      </c>
      <c r="G595" s="80">
        <v>121.62</v>
      </c>
      <c r="H595" s="80">
        <v>6080.97</v>
      </c>
      <c r="I595" s="80" t="s">
        <v>28</v>
      </c>
      <c r="J595" s="80" t="s">
        <v>28</v>
      </c>
      <c r="K595" s="80">
        <v>114.74</v>
      </c>
      <c r="L595" s="73">
        <f t="shared" si="154"/>
        <v>107.92</v>
      </c>
      <c r="M595" s="73">
        <f t="shared" si="155"/>
        <v>178.32</v>
      </c>
      <c r="N595" s="72" t="str">
        <f t="shared" si="156"/>
        <v>0818</v>
      </c>
      <c r="O595" s="74">
        <f t="shared" si="157"/>
        <v>6</v>
      </c>
      <c r="P595" s="72">
        <f t="shared" si="158"/>
        <v>0</v>
      </c>
      <c r="Q595" s="74">
        <f t="shared" si="159"/>
        <v>50</v>
      </c>
      <c r="R595" s="72" t="str">
        <f t="shared" si="160"/>
        <v/>
      </c>
      <c r="S595" s="72" t="str">
        <f t="shared" si="161"/>
        <v/>
      </c>
      <c r="AF595" s="18">
        <v>8010.0974103301396</v>
      </c>
      <c r="AG595" s="18">
        <v>45.975609756097597</v>
      </c>
      <c r="AI595" s="23">
        <f>'simulateur graphe PJ OQN'!$B$4</f>
        <v>1</v>
      </c>
      <c r="AJ595" s="24">
        <f t="shared" si="162"/>
        <v>178.32</v>
      </c>
      <c r="AK595" s="24">
        <f t="shared" si="163"/>
        <v>178.32</v>
      </c>
      <c r="AM595" t="str">
        <f t="shared" si="164"/>
        <v>ZONEBASSE</v>
      </c>
      <c r="AN595" t="str">
        <f t="shared" si="165"/>
        <v>HC</v>
      </c>
      <c r="AO595" s="20">
        <f t="shared" si="166"/>
        <v>178.32</v>
      </c>
      <c r="AP595" s="20">
        <f t="shared" si="167"/>
        <v>6080.97</v>
      </c>
      <c r="AQ595" s="20" t="str">
        <f t="shared" si="167"/>
        <v>.</v>
      </c>
      <c r="AR595" s="20" t="str">
        <f t="shared" si="167"/>
        <v>.</v>
      </c>
      <c r="AS595" s="20">
        <f t="shared" si="168"/>
        <v>-229.72999999999956</v>
      </c>
      <c r="AT595" s="20">
        <f t="shared" si="153"/>
        <v>377.25</v>
      </c>
      <c r="AU595" s="20">
        <f t="shared" si="169"/>
        <v>6080.97</v>
      </c>
    </row>
    <row r="596" spans="1:47" ht="33.75">
      <c r="A596" s="54">
        <v>597</v>
      </c>
      <c r="B596" s="54" t="s">
        <v>1134</v>
      </c>
      <c r="C596" s="58" t="s">
        <v>1135</v>
      </c>
      <c r="D596" s="79">
        <v>64</v>
      </c>
      <c r="E596" s="79">
        <v>70</v>
      </c>
      <c r="F596" s="80">
        <v>7440.38</v>
      </c>
      <c r="G596" s="80">
        <v>97.1</v>
      </c>
      <c r="H596" s="80">
        <v>7440.38</v>
      </c>
      <c r="I596" s="80" t="s">
        <v>28</v>
      </c>
      <c r="J596" s="80" t="s">
        <v>28</v>
      </c>
      <c r="K596" s="80">
        <v>114.74</v>
      </c>
      <c r="L596" s="73">
        <f t="shared" si="154"/>
        <v>107.92</v>
      </c>
      <c r="M596" s="73">
        <f t="shared" si="155"/>
        <v>178.32</v>
      </c>
      <c r="N596" s="72" t="str">
        <f t="shared" si="156"/>
        <v>0818</v>
      </c>
      <c r="O596" s="74">
        <f t="shared" si="157"/>
        <v>6</v>
      </c>
      <c r="P596" s="72">
        <f t="shared" si="158"/>
        <v>0</v>
      </c>
      <c r="Q596" s="74">
        <f t="shared" si="159"/>
        <v>64</v>
      </c>
      <c r="R596" s="72" t="str">
        <f t="shared" si="160"/>
        <v/>
      </c>
      <c r="S596" s="72" t="str">
        <f t="shared" si="161"/>
        <v/>
      </c>
      <c r="AF596" s="18">
        <v>6869.2381197874302</v>
      </c>
      <c r="AG596" s="18">
        <v>36.958823529411802</v>
      </c>
      <c r="AI596" s="23">
        <f>'simulateur graphe PJ OQN'!$B$4</f>
        <v>1</v>
      </c>
      <c r="AJ596" s="24">
        <f t="shared" si="162"/>
        <v>178.32</v>
      </c>
      <c r="AK596" s="24">
        <f t="shared" si="163"/>
        <v>178.32</v>
      </c>
      <c r="AM596" t="str">
        <f t="shared" si="164"/>
        <v>ZONEBASSE</v>
      </c>
      <c r="AN596" t="str">
        <f t="shared" si="165"/>
        <v>HC</v>
      </c>
      <c r="AO596" s="20">
        <f t="shared" si="166"/>
        <v>178.32</v>
      </c>
      <c r="AP596" s="20">
        <f t="shared" si="167"/>
        <v>7440.38</v>
      </c>
      <c r="AQ596" s="20" t="str">
        <f t="shared" si="167"/>
        <v>.</v>
      </c>
      <c r="AR596" s="20" t="str">
        <f t="shared" si="167"/>
        <v>.</v>
      </c>
      <c r="AS596" s="20">
        <f t="shared" si="168"/>
        <v>-476.67999999999938</v>
      </c>
      <c r="AT596" s="20">
        <f t="shared" si="153"/>
        <v>130.29999999999927</v>
      </c>
      <c r="AU596" s="20">
        <f t="shared" si="169"/>
        <v>7440.38</v>
      </c>
    </row>
    <row r="597" spans="1:47" ht="33.75">
      <c r="A597" s="54">
        <v>598</v>
      </c>
      <c r="B597" s="54" t="s">
        <v>1136</v>
      </c>
      <c r="C597" s="58" t="s">
        <v>1137</v>
      </c>
      <c r="D597" s="79">
        <v>8</v>
      </c>
      <c r="E597" s="79">
        <v>28</v>
      </c>
      <c r="F597" s="80">
        <v>1054.23</v>
      </c>
      <c r="G597" s="80">
        <v>131.78</v>
      </c>
      <c r="H597" s="80">
        <v>1054.23</v>
      </c>
      <c r="I597" s="80">
        <v>1691.36</v>
      </c>
      <c r="J597" s="80">
        <v>2401.41</v>
      </c>
      <c r="K597" s="80">
        <v>83.93</v>
      </c>
      <c r="L597" s="73">
        <f t="shared" si="154"/>
        <v>90.97</v>
      </c>
      <c r="M597" s="73">
        <f t="shared" si="155"/>
        <v>178.32</v>
      </c>
      <c r="N597" s="72" t="str">
        <f t="shared" si="156"/>
        <v>0818</v>
      </c>
      <c r="O597" s="74">
        <f t="shared" si="157"/>
        <v>20</v>
      </c>
      <c r="P597" s="72">
        <f t="shared" si="158"/>
        <v>1</v>
      </c>
      <c r="Q597" s="74">
        <f t="shared" si="159"/>
        <v>8</v>
      </c>
      <c r="R597" s="72">
        <f t="shared" si="160"/>
        <v>15</v>
      </c>
      <c r="S597" s="72">
        <f t="shared" si="161"/>
        <v>22</v>
      </c>
      <c r="AF597" s="18">
        <v>9126.1050208099805</v>
      </c>
      <c r="AG597" s="18">
        <v>47.838461538461502</v>
      </c>
      <c r="AI597" s="23">
        <f>'simulateur graphe PJ OQN'!$B$4</f>
        <v>1</v>
      </c>
      <c r="AJ597" s="24">
        <f t="shared" si="162"/>
        <v>178.32</v>
      </c>
      <c r="AK597" s="24">
        <f t="shared" si="163"/>
        <v>178.32</v>
      </c>
      <c r="AM597" t="str">
        <f t="shared" si="164"/>
        <v>ZONEBASSE</v>
      </c>
      <c r="AN597" t="str">
        <f t="shared" si="165"/>
        <v>HC</v>
      </c>
      <c r="AO597" s="20">
        <f t="shared" si="166"/>
        <v>178.32</v>
      </c>
      <c r="AP597" s="20">
        <f t="shared" si="167"/>
        <v>1054.23</v>
      </c>
      <c r="AQ597" s="20">
        <f t="shared" si="167"/>
        <v>1691.36</v>
      </c>
      <c r="AR597" s="20">
        <f t="shared" si="167"/>
        <v>2401.41</v>
      </c>
      <c r="AS597" s="20">
        <f t="shared" si="168"/>
        <v>135.29999999999973</v>
      </c>
      <c r="AT597" s="20">
        <f t="shared" si="153"/>
        <v>-491.25999999999931</v>
      </c>
      <c r="AU597" s="20">
        <f t="shared" si="169"/>
        <v>1054.23</v>
      </c>
    </row>
    <row r="598" spans="1:47" ht="33.75">
      <c r="A598" s="54">
        <v>599</v>
      </c>
      <c r="B598" s="54" t="s">
        <v>1138</v>
      </c>
      <c r="C598" s="58" t="s">
        <v>1139</v>
      </c>
      <c r="D598" s="79">
        <v>22</v>
      </c>
      <c r="E598" s="79">
        <v>28</v>
      </c>
      <c r="F598" s="80">
        <v>2517.38</v>
      </c>
      <c r="G598" s="80">
        <v>104.51</v>
      </c>
      <c r="H598" s="80">
        <v>2517.38</v>
      </c>
      <c r="I598" s="80" t="s">
        <v>28</v>
      </c>
      <c r="J598" s="80" t="s">
        <v>28</v>
      </c>
      <c r="K598" s="80">
        <v>95.36</v>
      </c>
      <c r="L598" s="73">
        <f t="shared" si="154"/>
        <v>90.97</v>
      </c>
      <c r="M598" s="73">
        <f t="shared" si="155"/>
        <v>178.32</v>
      </c>
      <c r="N598" s="72" t="str">
        <f t="shared" si="156"/>
        <v>0818</v>
      </c>
      <c r="O598" s="74">
        <f t="shared" si="157"/>
        <v>6</v>
      </c>
      <c r="P598" s="72">
        <f t="shared" si="158"/>
        <v>0</v>
      </c>
      <c r="Q598" s="74">
        <f t="shared" si="159"/>
        <v>22</v>
      </c>
      <c r="R598" s="72" t="str">
        <f t="shared" si="160"/>
        <v/>
      </c>
      <c r="S598" s="72" t="str">
        <f t="shared" si="161"/>
        <v/>
      </c>
      <c r="AF598" s="18">
        <v>9933.1748375415009</v>
      </c>
      <c r="AG598" s="18">
        <v>52.602484472049703</v>
      </c>
      <c r="AI598" s="23">
        <f>'simulateur graphe PJ OQN'!$B$4</f>
        <v>1</v>
      </c>
      <c r="AJ598" s="24">
        <f t="shared" si="162"/>
        <v>178.32</v>
      </c>
      <c r="AK598" s="24">
        <f t="shared" si="163"/>
        <v>178.32</v>
      </c>
      <c r="AM598" t="str">
        <f t="shared" si="164"/>
        <v>ZONEBASSE</v>
      </c>
      <c r="AN598" t="str">
        <f t="shared" si="165"/>
        <v>HC</v>
      </c>
      <c r="AO598" s="20">
        <f t="shared" si="166"/>
        <v>178.32</v>
      </c>
      <c r="AP598" s="20">
        <f t="shared" si="167"/>
        <v>2517.38</v>
      </c>
      <c r="AQ598" s="20" t="str">
        <f t="shared" si="167"/>
        <v>.</v>
      </c>
      <c r="AR598" s="20" t="str">
        <f t="shared" si="167"/>
        <v>.</v>
      </c>
      <c r="AS598" s="20">
        <f t="shared" si="168"/>
        <v>-57.339999999999691</v>
      </c>
      <c r="AT598" s="20">
        <f t="shared" si="153"/>
        <v>333.3700000000008</v>
      </c>
      <c r="AU598" s="20">
        <f t="shared" si="169"/>
        <v>2517.38</v>
      </c>
    </row>
    <row r="599" spans="1:47" ht="33.75">
      <c r="A599" s="54">
        <v>600</v>
      </c>
      <c r="B599" s="54" t="s">
        <v>1140</v>
      </c>
      <c r="C599" s="58" t="s">
        <v>1141</v>
      </c>
      <c r="D599" s="79">
        <v>8</v>
      </c>
      <c r="E599" s="79">
        <v>28</v>
      </c>
      <c r="F599" s="80">
        <v>1177.01</v>
      </c>
      <c r="G599" s="80">
        <v>147.13</v>
      </c>
      <c r="H599" s="80">
        <v>1177.01</v>
      </c>
      <c r="I599" s="80">
        <v>1984.95</v>
      </c>
      <c r="J599" s="80">
        <v>2719.51</v>
      </c>
      <c r="K599" s="80">
        <v>87.09</v>
      </c>
      <c r="L599" s="73">
        <f t="shared" si="154"/>
        <v>90.97</v>
      </c>
      <c r="M599" s="73">
        <f t="shared" si="155"/>
        <v>178.32</v>
      </c>
      <c r="N599" s="72" t="str">
        <f t="shared" si="156"/>
        <v>0818</v>
      </c>
      <c r="O599" s="74">
        <f t="shared" si="157"/>
        <v>20</v>
      </c>
      <c r="P599" s="72">
        <f t="shared" si="158"/>
        <v>1</v>
      </c>
      <c r="Q599" s="74">
        <f t="shared" si="159"/>
        <v>8</v>
      </c>
      <c r="R599" s="72">
        <f t="shared" si="160"/>
        <v>15</v>
      </c>
      <c r="S599" s="72">
        <f t="shared" si="161"/>
        <v>22</v>
      </c>
      <c r="AF599" s="18">
        <v>12042.6850158134</v>
      </c>
      <c r="AG599" s="18">
        <v>62.950738916256199</v>
      </c>
      <c r="AI599" s="23">
        <f>'simulateur graphe PJ OQN'!$B$4</f>
        <v>1</v>
      </c>
      <c r="AJ599" s="24">
        <f t="shared" si="162"/>
        <v>178.32</v>
      </c>
      <c r="AK599" s="24">
        <f t="shared" si="163"/>
        <v>178.32</v>
      </c>
      <c r="AM599" t="str">
        <f t="shared" si="164"/>
        <v>ZONEBASSE</v>
      </c>
      <c r="AN599" t="str">
        <f t="shared" si="165"/>
        <v>HC</v>
      </c>
      <c r="AO599" s="20">
        <f t="shared" si="166"/>
        <v>178.32</v>
      </c>
      <c r="AP599" s="20">
        <f t="shared" si="167"/>
        <v>1177.01</v>
      </c>
      <c r="AQ599" s="20">
        <f t="shared" si="167"/>
        <v>1984.95</v>
      </c>
      <c r="AR599" s="20">
        <f t="shared" si="167"/>
        <v>2719.51</v>
      </c>
      <c r="AS599" s="20">
        <f t="shared" si="168"/>
        <v>368.07999999999993</v>
      </c>
      <c r="AT599" s="20">
        <f t="shared" si="153"/>
        <v>22.760000000000218</v>
      </c>
      <c r="AU599" s="20">
        <f t="shared" si="169"/>
        <v>1177.01</v>
      </c>
    </row>
    <row r="600" spans="1:47" ht="33.75">
      <c r="A600" s="54">
        <v>601</v>
      </c>
      <c r="B600" s="54" t="s">
        <v>1142</v>
      </c>
      <c r="C600" s="58" t="s">
        <v>1143</v>
      </c>
      <c r="D600" s="79">
        <v>22</v>
      </c>
      <c r="E600" s="79">
        <v>28</v>
      </c>
      <c r="F600" s="80">
        <v>2731.43</v>
      </c>
      <c r="G600" s="80">
        <v>106.64</v>
      </c>
      <c r="H600" s="80">
        <v>2731.43</v>
      </c>
      <c r="I600" s="80" t="s">
        <v>28</v>
      </c>
      <c r="J600" s="80" t="s">
        <v>28</v>
      </c>
      <c r="K600" s="80">
        <v>97.12</v>
      </c>
      <c r="L600" s="73">
        <f t="shared" si="154"/>
        <v>90.97</v>
      </c>
      <c r="M600" s="73">
        <f t="shared" si="155"/>
        <v>178.32</v>
      </c>
      <c r="N600" s="72" t="str">
        <f t="shared" si="156"/>
        <v>0818</v>
      </c>
      <c r="O600" s="74">
        <f t="shared" si="157"/>
        <v>6</v>
      </c>
      <c r="P600" s="72">
        <f t="shared" si="158"/>
        <v>0</v>
      </c>
      <c r="Q600" s="74">
        <f t="shared" si="159"/>
        <v>22</v>
      </c>
      <c r="R600" s="72" t="str">
        <f t="shared" si="160"/>
        <v/>
      </c>
      <c r="S600" s="72" t="str">
        <f t="shared" si="161"/>
        <v/>
      </c>
      <c r="AF600" s="18">
        <v>3211.9846724045501</v>
      </c>
      <c r="AG600" s="18">
        <v>22.153846153846199</v>
      </c>
      <c r="AI600" s="23">
        <f>'simulateur graphe PJ OQN'!$B$4</f>
        <v>1</v>
      </c>
      <c r="AJ600" s="24">
        <f t="shared" si="162"/>
        <v>178.32</v>
      </c>
      <c r="AK600" s="24">
        <f t="shared" si="163"/>
        <v>178.32</v>
      </c>
      <c r="AM600" t="str">
        <f t="shared" si="164"/>
        <v>ZONEBASSE</v>
      </c>
      <c r="AN600" t="str">
        <f t="shared" si="165"/>
        <v>HC</v>
      </c>
      <c r="AO600" s="20">
        <f t="shared" si="166"/>
        <v>178.32</v>
      </c>
      <c r="AP600" s="20">
        <f t="shared" si="167"/>
        <v>2731.43</v>
      </c>
      <c r="AQ600" s="20" t="str">
        <f t="shared" si="167"/>
        <v>.</v>
      </c>
      <c r="AR600" s="20" t="str">
        <f t="shared" si="167"/>
        <v>.</v>
      </c>
      <c r="AS600" s="20">
        <f t="shared" si="168"/>
        <v>109.1899999999996</v>
      </c>
      <c r="AT600" s="20">
        <f t="shared" si="153"/>
        <v>656.54000000000087</v>
      </c>
      <c r="AU600" s="20">
        <f t="shared" si="169"/>
        <v>2731.43</v>
      </c>
    </row>
    <row r="601" spans="1:47" ht="33.75">
      <c r="A601" s="54">
        <v>602</v>
      </c>
      <c r="B601" s="54" t="s">
        <v>1144</v>
      </c>
      <c r="C601" s="58" t="s">
        <v>1145</v>
      </c>
      <c r="D601" s="79">
        <v>8</v>
      </c>
      <c r="E601" s="79">
        <v>28</v>
      </c>
      <c r="F601" s="80">
        <v>1217.2</v>
      </c>
      <c r="G601" s="80">
        <v>152.15</v>
      </c>
      <c r="H601" s="80">
        <v>1217.2</v>
      </c>
      <c r="I601" s="80">
        <v>1948.34</v>
      </c>
      <c r="J601" s="80">
        <v>2657.65</v>
      </c>
      <c r="K601" s="80">
        <v>78.81</v>
      </c>
      <c r="L601" s="73">
        <f t="shared" si="154"/>
        <v>90.97</v>
      </c>
      <c r="M601" s="73">
        <f t="shared" si="155"/>
        <v>178.32</v>
      </c>
      <c r="N601" s="72" t="str">
        <f t="shared" si="156"/>
        <v>0818</v>
      </c>
      <c r="O601" s="74">
        <f t="shared" si="157"/>
        <v>20</v>
      </c>
      <c r="P601" s="72">
        <f t="shared" si="158"/>
        <v>1</v>
      </c>
      <c r="Q601" s="74">
        <f t="shared" si="159"/>
        <v>8</v>
      </c>
      <c r="R601" s="72">
        <f t="shared" si="160"/>
        <v>15</v>
      </c>
      <c r="S601" s="72">
        <f t="shared" si="161"/>
        <v>22</v>
      </c>
      <c r="AF601" s="18">
        <v>4701.3007235558598</v>
      </c>
      <c r="AG601" s="18">
        <v>28.122448979591798</v>
      </c>
      <c r="AI601" s="23">
        <f>'simulateur graphe PJ OQN'!$B$4</f>
        <v>1</v>
      </c>
      <c r="AJ601" s="24">
        <f t="shared" si="162"/>
        <v>178.32</v>
      </c>
      <c r="AK601" s="24">
        <f t="shared" si="163"/>
        <v>178.32</v>
      </c>
      <c r="AM601" t="str">
        <f t="shared" si="164"/>
        <v>ZONEBASSE</v>
      </c>
      <c r="AN601" t="str">
        <f t="shared" si="165"/>
        <v>HC</v>
      </c>
      <c r="AO601" s="20">
        <f t="shared" si="166"/>
        <v>178.32</v>
      </c>
      <c r="AP601" s="20">
        <f t="shared" si="167"/>
        <v>1217.2</v>
      </c>
      <c r="AQ601" s="20">
        <f t="shared" si="167"/>
        <v>1948.34</v>
      </c>
      <c r="AR601" s="20">
        <f t="shared" si="167"/>
        <v>2657.65</v>
      </c>
      <c r="AS601" s="20">
        <f t="shared" si="168"/>
        <v>529.7800000000002</v>
      </c>
      <c r="AT601" s="20">
        <f t="shared" si="153"/>
        <v>-552.45999999999913</v>
      </c>
      <c r="AU601" s="20">
        <f t="shared" si="169"/>
        <v>1217.2</v>
      </c>
    </row>
    <row r="602" spans="1:47" ht="33.75">
      <c r="A602" s="54">
        <v>603</v>
      </c>
      <c r="B602" s="54" t="s">
        <v>1146</v>
      </c>
      <c r="C602" s="58" t="s">
        <v>1147</v>
      </c>
      <c r="D602" s="79">
        <v>22</v>
      </c>
      <c r="E602" s="79">
        <v>28</v>
      </c>
      <c r="F602" s="80">
        <v>2673.94</v>
      </c>
      <c r="G602" s="80">
        <v>103.66</v>
      </c>
      <c r="H602" s="80">
        <v>2673.94</v>
      </c>
      <c r="I602" s="80" t="s">
        <v>28</v>
      </c>
      <c r="J602" s="80" t="s">
        <v>28</v>
      </c>
      <c r="K602" s="80">
        <v>99.17</v>
      </c>
      <c r="L602" s="73">
        <f t="shared" si="154"/>
        <v>90.97</v>
      </c>
      <c r="M602" s="73">
        <f t="shared" si="155"/>
        <v>178.32</v>
      </c>
      <c r="N602" s="72" t="str">
        <f t="shared" si="156"/>
        <v>0818</v>
      </c>
      <c r="O602" s="74">
        <f t="shared" si="157"/>
        <v>6</v>
      </c>
      <c r="P602" s="72">
        <f t="shared" si="158"/>
        <v>0</v>
      </c>
      <c r="Q602" s="74">
        <f t="shared" si="159"/>
        <v>22</v>
      </c>
      <c r="R602" s="72" t="str">
        <f t="shared" si="160"/>
        <v/>
      </c>
      <c r="S602" s="72" t="str">
        <f t="shared" si="161"/>
        <v/>
      </c>
      <c r="AF602" s="18">
        <v>4992.0352427749604</v>
      </c>
      <c r="AG602" s="18">
        <v>32.269076305220899</v>
      </c>
      <c r="AI602" s="23">
        <f>'simulateur graphe PJ OQN'!$B$4</f>
        <v>1</v>
      </c>
      <c r="AJ602" s="24">
        <f t="shared" si="162"/>
        <v>178.32</v>
      </c>
      <c r="AK602" s="24">
        <f t="shared" si="163"/>
        <v>178.32</v>
      </c>
      <c r="AM602" t="str">
        <f t="shared" si="164"/>
        <v>ZONEBASSE</v>
      </c>
      <c r="AN602" t="str">
        <f t="shared" si="165"/>
        <v>HC</v>
      </c>
      <c r="AO602" s="20">
        <f t="shared" si="166"/>
        <v>178.32</v>
      </c>
      <c r="AP602" s="20">
        <f t="shared" si="167"/>
        <v>2673.94</v>
      </c>
      <c r="AQ602" s="20" t="str">
        <f t="shared" si="167"/>
        <v>.</v>
      </c>
      <c r="AR602" s="20" t="str">
        <f t="shared" si="167"/>
        <v>.</v>
      </c>
      <c r="AS602" s="20">
        <f t="shared" si="168"/>
        <v>-3.6500000000000909</v>
      </c>
      <c r="AT602" s="20">
        <f t="shared" si="153"/>
        <v>726.14999999999964</v>
      </c>
      <c r="AU602" s="20">
        <f t="shared" si="169"/>
        <v>2673.94</v>
      </c>
    </row>
    <row r="603" spans="1:47">
      <c r="A603" s="54">
        <v>604</v>
      </c>
      <c r="B603" s="54" t="s">
        <v>1148</v>
      </c>
      <c r="C603" s="55" t="s">
        <v>1149</v>
      </c>
      <c r="D603" s="79">
        <v>1</v>
      </c>
      <c r="E603" s="79">
        <v>1</v>
      </c>
      <c r="F603" s="80" t="s">
        <v>28</v>
      </c>
      <c r="G603" s="80" t="s">
        <v>28</v>
      </c>
      <c r="H603" s="80">
        <v>78.67</v>
      </c>
      <c r="I603" s="80" t="s">
        <v>28</v>
      </c>
      <c r="J603" s="80" t="s">
        <v>28</v>
      </c>
      <c r="K603" s="80" t="s">
        <v>28</v>
      </c>
      <c r="L603" s="73" t="str">
        <f t="shared" si="154"/>
        <v/>
      </c>
      <c r="M603" s="73" t="str">
        <f t="shared" si="155"/>
        <v/>
      </c>
      <c r="N603" s="72" t="str">
        <f t="shared" si="156"/>
        <v>0821</v>
      </c>
      <c r="O603" s="74">
        <f t="shared" si="157"/>
        <v>0</v>
      </c>
      <c r="P603" s="72">
        <f t="shared" si="158"/>
        <v>0</v>
      </c>
      <c r="Q603" s="74">
        <f t="shared" si="159"/>
        <v>1</v>
      </c>
      <c r="R603" s="72" t="str">
        <f t="shared" si="160"/>
        <v/>
      </c>
      <c r="S603" s="72" t="str">
        <f t="shared" si="161"/>
        <v/>
      </c>
      <c r="AF603" s="18">
        <v>5490.3260789641499</v>
      </c>
      <c r="AG603" s="18">
        <v>30.1034482758621</v>
      </c>
      <c r="AI603" s="23">
        <f>'simulateur graphe PJ OQN'!$B$4</f>
        <v>1</v>
      </c>
      <c r="AJ603" s="24">
        <f t="shared" si="162"/>
        <v>78.67</v>
      </c>
      <c r="AK603" s="24">
        <f t="shared" si="163"/>
        <v>78.67</v>
      </c>
      <c r="AM603" t="str">
        <f t="shared" si="164"/>
        <v>ZONEHAUTE</v>
      </c>
      <c r="AN603" t="str">
        <f t="shared" si="165"/>
        <v>HDJ</v>
      </c>
      <c r="AO603" s="20" t="e">
        <f t="shared" si="166"/>
        <v>#VALUE!</v>
      </c>
      <c r="AP603" s="20">
        <f t="shared" si="167"/>
        <v>78.67</v>
      </c>
      <c r="AQ603" s="20" t="str">
        <f t="shared" si="167"/>
        <v>.</v>
      </c>
      <c r="AR603" s="20" t="str">
        <f t="shared" si="167"/>
        <v>.</v>
      </c>
      <c r="AS603" s="20" t="e">
        <f t="shared" si="168"/>
        <v>#VALUE!</v>
      </c>
      <c r="AT603" s="20" t="e">
        <f t="shared" si="153"/>
        <v>#VALUE!</v>
      </c>
      <c r="AU603" s="20">
        <f t="shared" si="169"/>
        <v>78.67</v>
      </c>
    </row>
    <row r="604" spans="1:47" ht="33.75">
      <c r="A604" s="54">
        <v>605</v>
      </c>
      <c r="B604" s="54" t="s">
        <v>1150</v>
      </c>
      <c r="C604" s="58" t="s">
        <v>1151</v>
      </c>
      <c r="D604" s="79">
        <v>29</v>
      </c>
      <c r="E604" s="79">
        <v>35</v>
      </c>
      <c r="F604" s="80">
        <v>3372.63</v>
      </c>
      <c r="G604" s="80">
        <v>116.3</v>
      </c>
      <c r="H604" s="80">
        <v>3372.63</v>
      </c>
      <c r="I604" s="80" t="s">
        <v>28</v>
      </c>
      <c r="J604" s="80" t="s">
        <v>28</v>
      </c>
      <c r="K604" s="80">
        <v>107.26</v>
      </c>
      <c r="L604" s="73">
        <f t="shared" si="154"/>
        <v>125.16</v>
      </c>
      <c r="M604" s="73">
        <f t="shared" si="155"/>
        <v>132.66999999999999</v>
      </c>
      <c r="N604" s="72" t="str">
        <f t="shared" si="156"/>
        <v>0821</v>
      </c>
      <c r="O604" s="74">
        <f t="shared" si="157"/>
        <v>6</v>
      </c>
      <c r="P604" s="72">
        <f t="shared" si="158"/>
        <v>0</v>
      </c>
      <c r="Q604" s="74">
        <f t="shared" si="159"/>
        <v>29</v>
      </c>
      <c r="R604" s="72" t="str">
        <f t="shared" si="160"/>
        <v/>
      </c>
      <c r="S604" s="72" t="str">
        <f t="shared" si="161"/>
        <v/>
      </c>
      <c r="AF604" s="18">
        <v>8523.1523406748693</v>
      </c>
      <c r="AG604" s="18">
        <v>48.891025641025699</v>
      </c>
      <c r="AI604" s="23">
        <f>'simulateur graphe PJ OQN'!$B$4</f>
        <v>1</v>
      </c>
      <c r="AJ604" s="24">
        <f t="shared" si="162"/>
        <v>132.66999999999999</v>
      </c>
      <c r="AK604" s="24">
        <f t="shared" si="163"/>
        <v>132.66999999999999</v>
      </c>
      <c r="AM604" t="str">
        <f t="shared" si="164"/>
        <v>ZONEBASSE</v>
      </c>
      <c r="AN604" t="str">
        <f t="shared" si="165"/>
        <v>HC</v>
      </c>
      <c r="AO604" s="20">
        <f t="shared" si="166"/>
        <v>132.66999999999999</v>
      </c>
      <c r="AP604" s="20">
        <f t="shared" si="167"/>
        <v>3372.63</v>
      </c>
      <c r="AQ604" s="20" t="str">
        <f t="shared" si="167"/>
        <v>.</v>
      </c>
      <c r="AR604" s="20" t="str">
        <f t="shared" si="167"/>
        <v>.</v>
      </c>
      <c r="AS604" s="20">
        <f t="shared" si="168"/>
        <v>-274.21000000000004</v>
      </c>
      <c r="AT604" s="20">
        <f t="shared" si="153"/>
        <v>-1867.3099999999995</v>
      </c>
      <c r="AU604" s="20">
        <f t="shared" si="169"/>
        <v>3372.63</v>
      </c>
    </row>
    <row r="605" spans="1:47" ht="33.75">
      <c r="A605" s="54">
        <v>606</v>
      </c>
      <c r="B605" s="54" t="s">
        <v>1152</v>
      </c>
      <c r="C605" s="58" t="s">
        <v>1153</v>
      </c>
      <c r="D605" s="79">
        <v>43</v>
      </c>
      <c r="E605" s="79">
        <v>49</v>
      </c>
      <c r="F605" s="80">
        <v>5698.74</v>
      </c>
      <c r="G605" s="80">
        <v>132.53</v>
      </c>
      <c r="H605" s="80">
        <v>5698.74</v>
      </c>
      <c r="I605" s="80" t="s">
        <v>28</v>
      </c>
      <c r="J605" s="80" t="s">
        <v>28</v>
      </c>
      <c r="K605" s="80">
        <v>128.06</v>
      </c>
      <c r="L605" s="73">
        <f t="shared" si="154"/>
        <v>125.16</v>
      </c>
      <c r="M605" s="73">
        <f t="shared" si="155"/>
        <v>132.66999999999999</v>
      </c>
      <c r="N605" s="72" t="str">
        <f t="shared" si="156"/>
        <v>0821</v>
      </c>
      <c r="O605" s="74">
        <f t="shared" si="157"/>
        <v>6</v>
      </c>
      <c r="P605" s="72">
        <f t="shared" si="158"/>
        <v>0</v>
      </c>
      <c r="Q605" s="74">
        <f t="shared" si="159"/>
        <v>43</v>
      </c>
      <c r="R605" s="72" t="str">
        <f t="shared" si="160"/>
        <v/>
      </c>
      <c r="S605" s="72" t="str">
        <f t="shared" si="161"/>
        <v/>
      </c>
      <c r="AF605" s="18">
        <v>9222.5259627431606</v>
      </c>
      <c r="AG605" s="18">
        <v>45.965811965812001</v>
      </c>
      <c r="AI605" s="23">
        <f>'simulateur graphe PJ OQN'!$B$4</f>
        <v>1</v>
      </c>
      <c r="AJ605" s="24">
        <f t="shared" si="162"/>
        <v>132.66999999999999</v>
      </c>
      <c r="AK605" s="24">
        <f t="shared" si="163"/>
        <v>132.66999999999999</v>
      </c>
      <c r="AM605" t="str">
        <f t="shared" si="164"/>
        <v>ZONEBASSE</v>
      </c>
      <c r="AN605" t="str">
        <f t="shared" si="165"/>
        <v>HC</v>
      </c>
      <c r="AO605" s="20">
        <f t="shared" si="166"/>
        <v>132.66999999999999</v>
      </c>
      <c r="AP605" s="20">
        <f t="shared" si="167"/>
        <v>5698.74</v>
      </c>
      <c r="AQ605" s="20" t="str">
        <f t="shared" si="167"/>
        <v>.</v>
      </c>
      <c r="AR605" s="20" t="str">
        <f t="shared" si="167"/>
        <v>.</v>
      </c>
      <c r="AS605" s="20">
        <f t="shared" si="168"/>
        <v>-448.14000000000033</v>
      </c>
      <c r="AT605" s="20">
        <f t="shared" si="153"/>
        <v>-190.03999999999905</v>
      </c>
      <c r="AU605" s="20">
        <f t="shared" si="169"/>
        <v>5698.74</v>
      </c>
    </row>
    <row r="606" spans="1:47" ht="45">
      <c r="A606" s="54">
        <v>607</v>
      </c>
      <c r="B606" s="54" t="s">
        <v>1154</v>
      </c>
      <c r="C606" s="58" t="s">
        <v>1155</v>
      </c>
      <c r="D606" s="79">
        <v>29</v>
      </c>
      <c r="E606" s="79">
        <v>35</v>
      </c>
      <c r="F606" s="80">
        <v>3823.87</v>
      </c>
      <c r="G606" s="80">
        <v>131.86000000000001</v>
      </c>
      <c r="H606" s="80">
        <v>3823.87</v>
      </c>
      <c r="I606" s="80" t="s">
        <v>28</v>
      </c>
      <c r="J606" s="80" t="s">
        <v>28</v>
      </c>
      <c r="K606" s="80">
        <v>119.36</v>
      </c>
      <c r="L606" s="73">
        <f t="shared" si="154"/>
        <v>125.16</v>
      </c>
      <c r="M606" s="73">
        <f t="shared" si="155"/>
        <v>132.66999999999999</v>
      </c>
      <c r="N606" s="72" t="str">
        <f t="shared" si="156"/>
        <v>0821</v>
      </c>
      <c r="O606" s="74">
        <f t="shared" si="157"/>
        <v>6</v>
      </c>
      <c r="P606" s="72">
        <f t="shared" si="158"/>
        <v>0</v>
      </c>
      <c r="Q606" s="74">
        <f t="shared" si="159"/>
        <v>29</v>
      </c>
      <c r="R606" s="72" t="str">
        <f t="shared" si="160"/>
        <v/>
      </c>
      <c r="S606" s="72" t="str">
        <f t="shared" si="161"/>
        <v/>
      </c>
      <c r="AF606" s="18">
        <v>326.54943216732499</v>
      </c>
      <c r="AG606" s="18" t="s">
        <v>28</v>
      </c>
      <c r="AI606" s="23">
        <f>'simulateur graphe PJ OQN'!$B$4</f>
        <v>1</v>
      </c>
      <c r="AJ606" s="24">
        <f t="shared" si="162"/>
        <v>132.66999999999999</v>
      </c>
      <c r="AK606" s="24">
        <f t="shared" si="163"/>
        <v>132.66999999999999</v>
      </c>
      <c r="AM606" t="str">
        <f t="shared" si="164"/>
        <v>ZONEBASSE</v>
      </c>
      <c r="AN606" t="str">
        <f t="shared" si="165"/>
        <v>HC</v>
      </c>
      <c r="AO606" s="20">
        <f t="shared" si="166"/>
        <v>132.66999999999999</v>
      </c>
      <c r="AP606" s="20">
        <f t="shared" si="167"/>
        <v>3823.87</v>
      </c>
      <c r="AQ606" s="20" t="str">
        <f t="shared" si="167"/>
        <v>.</v>
      </c>
      <c r="AR606" s="20" t="str">
        <f t="shared" si="167"/>
        <v>.</v>
      </c>
      <c r="AS606" s="20">
        <f t="shared" si="168"/>
        <v>-234.36999999999989</v>
      </c>
      <c r="AT606" s="20">
        <f t="shared" si="153"/>
        <v>-750.56999999999971</v>
      </c>
      <c r="AU606" s="20">
        <f t="shared" si="169"/>
        <v>3823.87</v>
      </c>
    </row>
    <row r="607" spans="1:47" ht="45">
      <c r="A607" s="54">
        <v>608</v>
      </c>
      <c r="B607" s="54" t="s">
        <v>1156</v>
      </c>
      <c r="C607" s="58" t="s">
        <v>1157</v>
      </c>
      <c r="D607" s="79">
        <v>57</v>
      </c>
      <c r="E607" s="79">
        <v>63</v>
      </c>
      <c r="F607" s="80">
        <v>7889.72</v>
      </c>
      <c r="G607" s="80">
        <v>138.41999999999999</v>
      </c>
      <c r="H607" s="80">
        <v>7889.72</v>
      </c>
      <c r="I607" s="80" t="s">
        <v>28</v>
      </c>
      <c r="J607" s="80" t="s">
        <v>28</v>
      </c>
      <c r="K607" s="80">
        <v>132.22999999999999</v>
      </c>
      <c r="L607" s="73">
        <f t="shared" si="154"/>
        <v>125.16</v>
      </c>
      <c r="M607" s="73">
        <f t="shared" si="155"/>
        <v>132.66999999999999</v>
      </c>
      <c r="N607" s="72" t="str">
        <f t="shared" si="156"/>
        <v>0821</v>
      </c>
      <c r="O607" s="74">
        <f t="shared" si="157"/>
        <v>6</v>
      </c>
      <c r="P607" s="72">
        <f t="shared" si="158"/>
        <v>0</v>
      </c>
      <c r="Q607" s="74">
        <f t="shared" si="159"/>
        <v>57</v>
      </c>
      <c r="R607" s="72" t="str">
        <f t="shared" si="160"/>
        <v/>
      </c>
      <c r="S607" s="72" t="str">
        <f t="shared" si="161"/>
        <v/>
      </c>
      <c r="AF607" s="18">
        <v>5642.3012513909898</v>
      </c>
      <c r="AG607" s="18">
        <v>33.494382022471903</v>
      </c>
      <c r="AI607" s="23">
        <f>'simulateur graphe PJ OQN'!$B$4</f>
        <v>1</v>
      </c>
      <c r="AJ607" s="24">
        <f t="shared" si="162"/>
        <v>132.66999999999999</v>
      </c>
      <c r="AK607" s="24">
        <f t="shared" si="163"/>
        <v>132.66999999999999</v>
      </c>
      <c r="AM607" t="str">
        <f t="shared" si="164"/>
        <v>ZONEBASSE</v>
      </c>
      <c r="AN607" t="str">
        <f t="shared" si="165"/>
        <v>HC</v>
      </c>
      <c r="AO607" s="20">
        <f t="shared" si="166"/>
        <v>132.66999999999999</v>
      </c>
      <c r="AP607" s="20">
        <f t="shared" si="167"/>
        <v>7889.72</v>
      </c>
      <c r="AQ607" s="20" t="str">
        <f t="shared" si="167"/>
        <v>.</v>
      </c>
      <c r="AR607" s="20" t="str">
        <f t="shared" si="167"/>
        <v>.</v>
      </c>
      <c r="AS607" s="20">
        <f t="shared" si="168"/>
        <v>-308.53999999999996</v>
      </c>
      <c r="AT607" s="20">
        <f t="shared" si="153"/>
        <v>320.69000000000051</v>
      </c>
      <c r="AU607" s="20">
        <f t="shared" si="169"/>
        <v>7889.72</v>
      </c>
    </row>
    <row r="608" spans="1:47" ht="33.75">
      <c r="A608" s="54">
        <v>609</v>
      </c>
      <c r="B608" s="54" t="s">
        <v>1158</v>
      </c>
      <c r="C608" s="58" t="s">
        <v>1159</v>
      </c>
      <c r="D608" s="79">
        <v>8</v>
      </c>
      <c r="E608" s="79">
        <v>28</v>
      </c>
      <c r="F608" s="80">
        <v>971.88</v>
      </c>
      <c r="G608" s="80">
        <v>121.48</v>
      </c>
      <c r="H608" s="80">
        <v>971.88</v>
      </c>
      <c r="I608" s="80">
        <v>1590.42</v>
      </c>
      <c r="J608" s="80">
        <v>2270.02</v>
      </c>
      <c r="K608" s="80">
        <v>77.84</v>
      </c>
      <c r="L608" s="73">
        <f t="shared" si="154"/>
        <v>123.2</v>
      </c>
      <c r="M608" s="73">
        <f t="shared" si="155"/>
        <v>132.66999999999999</v>
      </c>
      <c r="N608" s="72" t="str">
        <f t="shared" si="156"/>
        <v>0821</v>
      </c>
      <c r="O608" s="74">
        <f t="shared" si="157"/>
        <v>20</v>
      </c>
      <c r="P608" s="72">
        <f t="shared" si="158"/>
        <v>1</v>
      </c>
      <c r="Q608" s="74">
        <f t="shared" si="159"/>
        <v>8</v>
      </c>
      <c r="R608" s="72">
        <f t="shared" si="160"/>
        <v>15</v>
      </c>
      <c r="S608" s="72">
        <f t="shared" si="161"/>
        <v>22</v>
      </c>
      <c r="AF608" s="18">
        <v>8813.2521363166106</v>
      </c>
      <c r="AG608" s="18">
        <v>51.764705882352999</v>
      </c>
      <c r="AI608" s="23">
        <f>'simulateur graphe PJ OQN'!$B$4</f>
        <v>1</v>
      </c>
      <c r="AJ608" s="24">
        <f t="shared" si="162"/>
        <v>132.66999999999999</v>
      </c>
      <c r="AK608" s="24">
        <f t="shared" si="163"/>
        <v>132.66999999999999</v>
      </c>
      <c r="AM608" t="str">
        <f t="shared" si="164"/>
        <v>ZONEBASSE</v>
      </c>
      <c r="AN608" t="str">
        <f t="shared" si="165"/>
        <v>HC</v>
      </c>
      <c r="AO608" s="20">
        <f t="shared" si="166"/>
        <v>132.66999999999999</v>
      </c>
      <c r="AP608" s="20">
        <f t="shared" si="167"/>
        <v>971.88</v>
      </c>
      <c r="AQ608" s="20">
        <f t="shared" si="167"/>
        <v>1590.42</v>
      </c>
      <c r="AR608" s="20">
        <f t="shared" si="167"/>
        <v>2270.02</v>
      </c>
      <c r="AS608" s="20">
        <f t="shared" si="168"/>
        <v>168.33999999999969</v>
      </c>
      <c r="AT608" s="20">
        <f t="shared" si="153"/>
        <v>-3868.7000000000007</v>
      </c>
      <c r="AU608" s="20">
        <f t="shared" si="169"/>
        <v>971.88</v>
      </c>
    </row>
    <row r="609" spans="1:47" ht="33.75">
      <c r="A609" s="54">
        <v>610</v>
      </c>
      <c r="B609" s="54" t="s">
        <v>1160</v>
      </c>
      <c r="C609" s="58" t="s">
        <v>1161</v>
      </c>
      <c r="D609" s="79">
        <v>36</v>
      </c>
      <c r="E609" s="79">
        <v>42</v>
      </c>
      <c r="F609" s="80">
        <v>3296.2</v>
      </c>
      <c r="G609" s="80">
        <v>73.3</v>
      </c>
      <c r="H609" s="80">
        <v>3296.2</v>
      </c>
      <c r="I609" s="80" t="s">
        <v>28</v>
      </c>
      <c r="J609" s="80" t="s">
        <v>28</v>
      </c>
      <c r="K609" s="80">
        <v>85.99</v>
      </c>
      <c r="L609" s="73">
        <f t="shared" si="154"/>
        <v>123.2</v>
      </c>
      <c r="M609" s="73">
        <f t="shared" si="155"/>
        <v>132.66999999999999</v>
      </c>
      <c r="N609" s="72" t="str">
        <f t="shared" si="156"/>
        <v>0821</v>
      </c>
      <c r="O609" s="74">
        <f t="shared" si="157"/>
        <v>6</v>
      </c>
      <c r="P609" s="72">
        <f t="shared" si="158"/>
        <v>0</v>
      </c>
      <c r="Q609" s="74">
        <f t="shared" si="159"/>
        <v>36</v>
      </c>
      <c r="R609" s="72" t="str">
        <f t="shared" si="160"/>
        <v/>
      </c>
      <c r="S609" s="72" t="str">
        <f t="shared" si="161"/>
        <v/>
      </c>
      <c r="AF609" s="18">
        <v>7818.9014610930799</v>
      </c>
      <c r="AG609" s="18">
        <v>44.792682926829301</v>
      </c>
      <c r="AI609" s="23">
        <f>'simulateur graphe PJ OQN'!$B$4</f>
        <v>1</v>
      </c>
      <c r="AJ609" s="24">
        <f t="shared" si="162"/>
        <v>132.66999999999999</v>
      </c>
      <c r="AK609" s="24">
        <f t="shared" si="163"/>
        <v>132.66999999999999</v>
      </c>
      <c r="AM609" t="str">
        <f t="shared" si="164"/>
        <v>ZONEBASSE</v>
      </c>
      <c r="AN609" t="str">
        <f t="shared" si="165"/>
        <v>HC</v>
      </c>
      <c r="AO609" s="20">
        <f t="shared" si="166"/>
        <v>132.66999999999999</v>
      </c>
      <c r="AP609" s="20">
        <f t="shared" si="167"/>
        <v>3296.2</v>
      </c>
      <c r="AQ609" s="20" t="str">
        <f t="shared" si="167"/>
        <v>.</v>
      </c>
      <c r="AR609" s="20" t="str">
        <f t="shared" si="167"/>
        <v>.</v>
      </c>
      <c r="AS609" s="20">
        <f t="shared" si="168"/>
        <v>-229.38999999999987</v>
      </c>
      <c r="AT609" s="20">
        <f t="shared" si="153"/>
        <v>-3541.0800000000017</v>
      </c>
      <c r="AU609" s="20">
        <f t="shared" si="169"/>
        <v>3296.2</v>
      </c>
    </row>
    <row r="610" spans="1:47" ht="45">
      <c r="A610" s="54">
        <v>611</v>
      </c>
      <c r="B610" s="54" t="s">
        <v>1162</v>
      </c>
      <c r="C610" s="58" t="s">
        <v>1163</v>
      </c>
      <c r="D610" s="79">
        <v>8</v>
      </c>
      <c r="E610" s="79">
        <v>28</v>
      </c>
      <c r="F610" s="80">
        <v>1332.59</v>
      </c>
      <c r="G610" s="80">
        <v>166.57</v>
      </c>
      <c r="H610" s="80">
        <v>1332.59</v>
      </c>
      <c r="I610" s="80">
        <v>2285.3200000000002</v>
      </c>
      <c r="J610" s="80">
        <v>2970.7</v>
      </c>
      <c r="K610" s="80">
        <v>96.97</v>
      </c>
      <c r="L610" s="73">
        <f t="shared" si="154"/>
        <v>123.2</v>
      </c>
      <c r="M610" s="73">
        <f t="shared" si="155"/>
        <v>132.66999999999999</v>
      </c>
      <c r="N610" s="72" t="str">
        <f t="shared" si="156"/>
        <v>0821</v>
      </c>
      <c r="O610" s="74">
        <f t="shared" si="157"/>
        <v>20</v>
      </c>
      <c r="P610" s="72">
        <f t="shared" si="158"/>
        <v>1</v>
      </c>
      <c r="Q610" s="74">
        <f t="shared" si="159"/>
        <v>8</v>
      </c>
      <c r="R610" s="72">
        <f t="shared" si="160"/>
        <v>15</v>
      </c>
      <c r="S610" s="72">
        <f t="shared" si="161"/>
        <v>22</v>
      </c>
      <c r="AF610" s="18">
        <v>9482.9584206780091</v>
      </c>
      <c r="AG610" s="18">
        <v>56.967871485943803</v>
      </c>
      <c r="AI610" s="23">
        <f>'simulateur graphe PJ OQN'!$B$4</f>
        <v>1</v>
      </c>
      <c r="AJ610" s="24">
        <f t="shared" si="162"/>
        <v>132.66999999999999</v>
      </c>
      <c r="AK610" s="24">
        <f t="shared" si="163"/>
        <v>132.66999999999999</v>
      </c>
      <c r="AM610" t="str">
        <f t="shared" si="164"/>
        <v>ZONEBASSE</v>
      </c>
      <c r="AN610" t="str">
        <f t="shared" si="165"/>
        <v>HC</v>
      </c>
      <c r="AO610" s="20">
        <f t="shared" si="166"/>
        <v>132.66999999999999</v>
      </c>
      <c r="AP610" s="20">
        <f t="shared" si="167"/>
        <v>1332.59</v>
      </c>
      <c r="AQ610" s="20">
        <f t="shared" si="167"/>
        <v>2285.3200000000002</v>
      </c>
      <c r="AR610" s="20">
        <f t="shared" si="167"/>
        <v>2970.7</v>
      </c>
      <c r="AS610" s="20">
        <f t="shared" si="168"/>
        <v>352.50999999999976</v>
      </c>
      <c r="AT610" s="20">
        <f t="shared" si="153"/>
        <v>-1981.9600000000009</v>
      </c>
      <c r="AU610" s="20">
        <f t="shared" si="169"/>
        <v>1332.59</v>
      </c>
    </row>
    <row r="611" spans="1:47" ht="45">
      <c r="A611" s="54">
        <v>612</v>
      </c>
      <c r="B611" s="54" t="s">
        <v>1164</v>
      </c>
      <c r="C611" s="58" t="s">
        <v>1165</v>
      </c>
      <c r="D611" s="79">
        <v>36</v>
      </c>
      <c r="E611" s="79">
        <v>42</v>
      </c>
      <c r="F611" s="80">
        <v>5257.6</v>
      </c>
      <c r="G611" s="80">
        <v>140.18</v>
      </c>
      <c r="H611" s="80">
        <v>5257.6</v>
      </c>
      <c r="I611" s="80" t="s">
        <v>28</v>
      </c>
      <c r="J611" s="80" t="s">
        <v>28</v>
      </c>
      <c r="K611" s="80">
        <v>137.63</v>
      </c>
      <c r="L611" s="73">
        <f t="shared" si="154"/>
        <v>123.2</v>
      </c>
      <c r="M611" s="73">
        <f t="shared" si="155"/>
        <v>132.66999999999999</v>
      </c>
      <c r="N611" s="72" t="str">
        <f t="shared" si="156"/>
        <v>0821</v>
      </c>
      <c r="O611" s="74">
        <f t="shared" si="157"/>
        <v>6</v>
      </c>
      <c r="P611" s="72">
        <f t="shared" si="158"/>
        <v>0</v>
      </c>
      <c r="Q611" s="74">
        <f t="shared" si="159"/>
        <v>36</v>
      </c>
      <c r="R611" s="72" t="str">
        <f t="shared" si="160"/>
        <v/>
      </c>
      <c r="S611" s="72" t="str">
        <f t="shared" si="161"/>
        <v/>
      </c>
      <c r="AF611" s="18">
        <v>2824.6596600545299</v>
      </c>
      <c r="AG611" s="18">
        <v>20.067796610169498</v>
      </c>
      <c r="AI611" s="23">
        <f>'simulateur graphe PJ OQN'!$B$4</f>
        <v>1</v>
      </c>
      <c r="AJ611" s="24">
        <f t="shared" si="162"/>
        <v>132.66999999999999</v>
      </c>
      <c r="AK611" s="24">
        <f t="shared" si="163"/>
        <v>132.66999999999999</v>
      </c>
      <c r="AM611" t="str">
        <f t="shared" si="164"/>
        <v>ZONEBASSE</v>
      </c>
      <c r="AN611" t="str">
        <f t="shared" si="165"/>
        <v>HC</v>
      </c>
      <c r="AO611" s="20">
        <f t="shared" si="166"/>
        <v>132.66999999999999</v>
      </c>
      <c r="AP611" s="20">
        <f t="shared" si="167"/>
        <v>5257.6</v>
      </c>
      <c r="AQ611" s="20" t="str">
        <f t="shared" si="167"/>
        <v>.</v>
      </c>
      <c r="AR611" s="20" t="str">
        <f t="shared" si="167"/>
        <v>.</v>
      </c>
      <c r="AS611" s="20">
        <f t="shared" si="168"/>
        <v>-385.22999999999956</v>
      </c>
      <c r="AT611" s="20">
        <f t="shared" si="153"/>
        <v>899.03999999999905</v>
      </c>
      <c r="AU611" s="20">
        <f t="shared" si="169"/>
        <v>5257.6</v>
      </c>
    </row>
    <row r="612" spans="1:47" ht="33.75">
      <c r="A612" s="54">
        <v>613</v>
      </c>
      <c r="B612" s="54" t="s">
        <v>1166</v>
      </c>
      <c r="C612" s="58" t="s">
        <v>1167</v>
      </c>
      <c r="D612" s="79">
        <v>1</v>
      </c>
      <c r="E612" s="79">
        <v>1</v>
      </c>
      <c r="F612" s="80" t="s">
        <v>28</v>
      </c>
      <c r="G612" s="80" t="s">
        <v>28</v>
      </c>
      <c r="H612" s="80">
        <v>95.38</v>
      </c>
      <c r="I612" s="80" t="s">
        <v>28</v>
      </c>
      <c r="J612" s="80" t="s">
        <v>28</v>
      </c>
      <c r="K612" s="80" t="s">
        <v>28</v>
      </c>
      <c r="L612" s="73" t="str">
        <f t="shared" si="154"/>
        <v/>
      </c>
      <c r="M612" s="73" t="str">
        <f t="shared" si="155"/>
        <v/>
      </c>
      <c r="N612" s="72" t="str">
        <f t="shared" si="156"/>
        <v>0827</v>
      </c>
      <c r="O612" s="74">
        <f t="shared" si="157"/>
        <v>0</v>
      </c>
      <c r="P612" s="72">
        <f t="shared" si="158"/>
        <v>0</v>
      </c>
      <c r="Q612" s="74">
        <f t="shared" si="159"/>
        <v>1</v>
      </c>
      <c r="R612" s="72" t="str">
        <f t="shared" si="160"/>
        <v/>
      </c>
      <c r="S612" s="72" t="str">
        <f t="shared" si="161"/>
        <v/>
      </c>
      <c r="AF612" s="18">
        <v>4570.2534930383699</v>
      </c>
      <c r="AG612" s="18">
        <v>28.758064516129</v>
      </c>
      <c r="AI612" s="23">
        <f>'simulateur graphe PJ OQN'!$B$4</f>
        <v>1</v>
      </c>
      <c r="AJ612" s="24">
        <f t="shared" si="162"/>
        <v>95.38</v>
      </c>
      <c r="AK612" s="24">
        <f t="shared" si="163"/>
        <v>95.38</v>
      </c>
      <c r="AM612" t="str">
        <f t="shared" si="164"/>
        <v>ZONEHAUTE</v>
      </c>
      <c r="AN612" t="str">
        <f t="shared" si="165"/>
        <v>HDJ</v>
      </c>
      <c r="AO612" s="20" t="e">
        <f t="shared" si="166"/>
        <v>#VALUE!</v>
      </c>
      <c r="AP612" s="20">
        <f t="shared" si="167"/>
        <v>95.38</v>
      </c>
      <c r="AQ612" s="20" t="str">
        <f t="shared" si="167"/>
        <v>.</v>
      </c>
      <c r="AR612" s="20" t="str">
        <f t="shared" si="167"/>
        <v>.</v>
      </c>
      <c r="AS612" s="20" t="e">
        <f t="shared" si="168"/>
        <v>#VALUE!</v>
      </c>
      <c r="AT612" s="20" t="e">
        <f t="shared" si="153"/>
        <v>#VALUE!</v>
      </c>
      <c r="AU612" s="20">
        <f t="shared" si="169"/>
        <v>95.38</v>
      </c>
    </row>
    <row r="613" spans="1:47" ht="22.5">
      <c r="A613" s="54">
        <v>614</v>
      </c>
      <c r="B613" s="54" t="s">
        <v>1168</v>
      </c>
      <c r="C613" s="58" t="s">
        <v>1169</v>
      </c>
      <c r="D613" s="79">
        <v>1</v>
      </c>
      <c r="E613" s="79">
        <v>1</v>
      </c>
      <c r="F613" s="80" t="s">
        <v>28</v>
      </c>
      <c r="G613" s="80" t="s">
        <v>28</v>
      </c>
      <c r="H613" s="80">
        <v>73.59</v>
      </c>
      <c r="I613" s="80" t="s">
        <v>28</v>
      </c>
      <c r="J613" s="80" t="s">
        <v>28</v>
      </c>
      <c r="K613" s="80" t="s">
        <v>28</v>
      </c>
      <c r="L613" s="73" t="str">
        <f t="shared" si="154"/>
        <v/>
      </c>
      <c r="M613" s="73" t="str">
        <f t="shared" si="155"/>
        <v/>
      </c>
      <c r="N613" s="72" t="str">
        <f t="shared" si="156"/>
        <v>0827</v>
      </c>
      <c r="O613" s="74">
        <f t="shared" si="157"/>
        <v>0</v>
      </c>
      <c r="P613" s="72">
        <f t="shared" si="158"/>
        <v>0</v>
      </c>
      <c r="Q613" s="74">
        <f t="shared" si="159"/>
        <v>1</v>
      </c>
      <c r="R613" s="72" t="str">
        <f t="shared" si="160"/>
        <v/>
      </c>
      <c r="S613" s="72" t="str">
        <f t="shared" si="161"/>
        <v/>
      </c>
      <c r="AF613" s="18">
        <v>5044.1486098675095</v>
      </c>
      <c r="AG613" s="18">
        <v>31.728744939271301</v>
      </c>
      <c r="AI613" s="23">
        <f>'simulateur graphe PJ OQN'!$B$4</f>
        <v>1</v>
      </c>
      <c r="AJ613" s="24">
        <f t="shared" si="162"/>
        <v>73.59</v>
      </c>
      <c r="AK613" s="24">
        <f t="shared" si="163"/>
        <v>73.59</v>
      </c>
      <c r="AM613" t="str">
        <f t="shared" si="164"/>
        <v>ZONEHAUTE</v>
      </c>
      <c r="AN613" t="str">
        <f t="shared" si="165"/>
        <v>HDJ</v>
      </c>
      <c r="AO613" s="20" t="e">
        <f t="shared" si="166"/>
        <v>#VALUE!</v>
      </c>
      <c r="AP613" s="20">
        <f t="shared" si="167"/>
        <v>73.59</v>
      </c>
      <c r="AQ613" s="20" t="str">
        <f t="shared" si="167"/>
        <v>.</v>
      </c>
      <c r="AR613" s="20" t="str">
        <f t="shared" si="167"/>
        <v>.</v>
      </c>
      <c r="AS613" s="20" t="e">
        <f t="shared" si="168"/>
        <v>#VALUE!</v>
      </c>
      <c r="AT613" s="20" t="e">
        <f t="shared" si="153"/>
        <v>#VALUE!</v>
      </c>
      <c r="AU613" s="20">
        <f t="shared" si="169"/>
        <v>73.59</v>
      </c>
    </row>
    <row r="614" spans="1:47" ht="22.5">
      <c r="A614" s="54">
        <v>615</v>
      </c>
      <c r="B614" s="54" t="s">
        <v>1170</v>
      </c>
      <c r="C614" s="58" t="s">
        <v>1171</v>
      </c>
      <c r="D614" s="79">
        <v>1</v>
      </c>
      <c r="E614" s="79">
        <v>1</v>
      </c>
      <c r="F614" s="80" t="s">
        <v>28</v>
      </c>
      <c r="G614" s="80" t="s">
        <v>28</v>
      </c>
      <c r="H614" s="80">
        <v>68.31</v>
      </c>
      <c r="I614" s="80" t="s">
        <v>28</v>
      </c>
      <c r="J614" s="80" t="s">
        <v>28</v>
      </c>
      <c r="K614" s="80" t="s">
        <v>28</v>
      </c>
      <c r="L614" s="73" t="str">
        <f t="shared" si="154"/>
        <v/>
      </c>
      <c r="M614" s="73" t="str">
        <f t="shared" si="155"/>
        <v/>
      </c>
      <c r="N614" s="72" t="str">
        <f t="shared" si="156"/>
        <v>0827</v>
      </c>
      <c r="O614" s="74">
        <f t="shared" si="157"/>
        <v>0</v>
      </c>
      <c r="P614" s="72">
        <f t="shared" si="158"/>
        <v>0</v>
      </c>
      <c r="Q614" s="74">
        <f t="shared" si="159"/>
        <v>1</v>
      </c>
      <c r="R614" s="72" t="str">
        <f t="shared" si="160"/>
        <v/>
      </c>
      <c r="S614" s="72" t="str">
        <f t="shared" si="161"/>
        <v/>
      </c>
      <c r="AF614" s="18">
        <v>6651.0070482966303</v>
      </c>
      <c r="AG614" s="18">
        <v>38.556962025316501</v>
      </c>
      <c r="AI614" s="23">
        <f>'simulateur graphe PJ OQN'!$B$4</f>
        <v>1</v>
      </c>
      <c r="AJ614" s="24">
        <f t="shared" si="162"/>
        <v>68.31</v>
      </c>
      <c r="AK614" s="24">
        <f t="shared" si="163"/>
        <v>68.31</v>
      </c>
      <c r="AM614" t="str">
        <f t="shared" si="164"/>
        <v>ZONEHAUTE</v>
      </c>
      <c r="AN614" t="str">
        <f t="shared" si="165"/>
        <v>HDJ</v>
      </c>
      <c r="AO614" s="20" t="e">
        <f t="shared" si="166"/>
        <v>#VALUE!</v>
      </c>
      <c r="AP614" s="20">
        <f t="shared" si="167"/>
        <v>68.31</v>
      </c>
      <c r="AQ614" s="20" t="str">
        <f t="shared" si="167"/>
        <v>.</v>
      </c>
      <c r="AR614" s="20" t="str">
        <f t="shared" si="167"/>
        <v>.</v>
      </c>
      <c r="AS614" s="20" t="e">
        <f t="shared" si="168"/>
        <v>#VALUE!</v>
      </c>
      <c r="AT614" s="20" t="e">
        <f t="shared" si="153"/>
        <v>#VALUE!</v>
      </c>
      <c r="AU614" s="20">
        <f t="shared" si="169"/>
        <v>68.31</v>
      </c>
    </row>
    <row r="615" spans="1:47" ht="33.75">
      <c r="A615" s="54">
        <v>616</v>
      </c>
      <c r="B615" s="54" t="s">
        <v>1172</v>
      </c>
      <c r="C615" s="58" t="s">
        <v>1173</v>
      </c>
      <c r="D615" s="79">
        <v>15</v>
      </c>
      <c r="E615" s="79">
        <v>35</v>
      </c>
      <c r="F615" s="80">
        <v>1996.07</v>
      </c>
      <c r="G615" s="80">
        <v>133.07</v>
      </c>
      <c r="H615" s="80">
        <v>1996.07</v>
      </c>
      <c r="I615" s="80">
        <v>2685.76</v>
      </c>
      <c r="J615" s="80">
        <v>3385.74</v>
      </c>
      <c r="K615" s="80">
        <v>93.94</v>
      </c>
      <c r="L615" s="73">
        <f t="shared" si="154"/>
        <v>103.32</v>
      </c>
      <c r="M615" s="73">
        <f t="shared" si="155"/>
        <v>138.79</v>
      </c>
      <c r="N615" s="72" t="str">
        <f t="shared" si="156"/>
        <v>0827</v>
      </c>
      <c r="O615" s="74">
        <f t="shared" si="157"/>
        <v>20</v>
      </c>
      <c r="P615" s="72">
        <f t="shared" si="158"/>
        <v>1</v>
      </c>
      <c r="Q615" s="74">
        <f t="shared" si="159"/>
        <v>15</v>
      </c>
      <c r="R615" s="72">
        <f t="shared" si="160"/>
        <v>22</v>
      </c>
      <c r="S615" s="72">
        <f t="shared" si="161"/>
        <v>29</v>
      </c>
      <c r="AF615" s="18">
        <v>399.654179834486</v>
      </c>
      <c r="AG615" s="18" t="s">
        <v>28</v>
      </c>
      <c r="AI615" s="23">
        <f>'simulateur graphe PJ OQN'!$B$4</f>
        <v>1</v>
      </c>
      <c r="AJ615" s="24">
        <f t="shared" si="162"/>
        <v>138.79</v>
      </c>
      <c r="AK615" s="24">
        <f t="shared" si="163"/>
        <v>138.79</v>
      </c>
      <c r="AM615" t="str">
        <f t="shared" si="164"/>
        <v>ZONEBASSE</v>
      </c>
      <c r="AN615" t="str">
        <f t="shared" si="165"/>
        <v>HC</v>
      </c>
      <c r="AO615" s="20">
        <f t="shared" si="166"/>
        <v>138.79</v>
      </c>
      <c r="AP615" s="20">
        <f t="shared" si="167"/>
        <v>1996.07</v>
      </c>
      <c r="AQ615" s="20">
        <f t="shared" si="167"/>
        <v>2685.76</v>
      </c>
      <c r="AR615" s="20">
        <f t="shared" si="167"/>
        <v>3385.74</v>
      </c>
      <c r="AS615" s="20">
        <f t="shared" si="168"/>
        <v>191.77999999999975</v>
      </c>
      <c r="AT615" s="20">
        <f t="shared" si="153"/>
        <v>-643.04000000000087</v>
      </c>
      <c r="AU615" s="20">
        <f t="shared" si="169"/>
        <v>1996.07</v>
      </c>
    </row>
    <row r="616" spans="1:47" ht="33.75">
      <c r="A616" s="54">
        <v>617</v>
      </c>
      <c r="B616" s="54" t="s">
        <v>1174</v>
      </c>
      <c r="C616" s="58" t="s">
        <v>1175</v>
      </c>
      <c r="D616" s="79">
        <v>15</v>
      </c>
      <c r="E616" s="79">
        <v>35</v>
      </c>
      <c r="F616" s="80">
        <v>2643.09</v>
      </c>
      <c r="G616" s="80">
        <v>176.21</v>
      </c>
      <c r="H616" s="80">
        <v>2643.09</v>
      </c>
      <c r="I616" s="80">
        <v>3385.21</v>
      </c>
      <c r="J616" s="80">
        <v>4334.8100000000004</v>
      </c>
      <c r="K616" s="80">
        <v>114.92</v>
      </c>
      <c r="L616" s="73">
        <f t="shared" si="154"/>
        <v>103.32</v>
      </c>
      <c r="M616" s="73">
        <f t="shared" si="155"/>
        <v>138.79</v>
      </c>
      <c r="N616" s="72" t="str">
        <f t="shared" si="156"/>
        <v>0827</v>
      </c>
      <c r="O616" s="74">
        <f t="shared" si="157"/>
        <v>20</v>
      </c>
      <c r="P616" s="72">
        <f t="shared" si="158"/>
        <v>1</v>
      </c>
      <c r="Q616" s="74">
        <f t="shared" si="159"/>
        <v>15</v>
      </c>
      <c r="R616" s="72">
        <f t="shared" si="160"/>
        <v>22</v>
      </c>
      <c r="S616" s="72">
        <f t="shared" si="161"/>
        <v>29</v>
      </c>
      <c r="AF616" s="18">
        <v>328.45894914727199</v>
      </c>
      <c r="AG616" s="18" t="s">
        <v>28</v>
      </c>
      <c r="AI616" s="23">
        <f>'simulateur graphe PJ OQN'!$B$4</f>
        <v>1</v>
      </c>
      <c r="AJ616" s="24">
        <f t="shared" si="162"/>
        <v>138.79</v>
      </c>
      <c r="AK616" s="24">
        <f t="shared" si="163"/>
        <v>138.79</v>
      </c>
      <c r="AM616" t="str">
        <f t="shared" si="164"/>
        <v>ZONEBASSE</v>
      </c>
      <c r="AN616" t="str">
        <f t="shared" si="165"/>
        <v>HC</v>
      </c>
      <c r="AO616" s="20">
        <f t="shared" si="166"/>
        <v>138.79</v>
      </c>
      <c r="AP616" s="20">
        <f t="shared" si="167"/>
        <v>2643.09</v>
      </c>
      <c r="AQ616" s="20">
        <f t="shared" si="167"/>
        <v>3385.21</v>
      </c>
      <c r="AR616" s="20">
        <f t="shared" si="167"/>
        <v>4334.8100000000004</v>
      </c>
      <c r="AS616" s="20">
        <f t="shared" si="168"/>
        <v>427.5300000000002</v>
      </c>
      <c r="AT616" s="20">
        <f t="shared" si="153"/>
        <v>1459.9300000000003</v>
      </c>
      <c r="AU616" s="20">
        <f t="shared" si="169"/>
        <v>2643.09</v>
      </c>
    </row>
    <row r="617" spans="1:47" ht="45">
      <c r="A617" s="54">
        <v>618</v>
      </c>
      <c r="B617" s="54" t="s">
        <v>1176</v>
      </c>
      <c r="C617" s="58" t="s">
        <v>1177</v>
      </c>
      <c r="D617" s="79">
        <v>15</v>
      </c>
      <c r="E617" s="79">
        <v>35</v>
      </c>
      <c r="F617" s="80">
        <v>2095.9499999999998</v>
      </c>
      <c r="G617" s="80">
        <v>139.72999999999999</v>
      </c>
      <c r="H617" s="80">
        <v>2095.9499999999998</v>
      </c>
      <c r="I617" s="80">
        <v>2909.98</v>
      </c>
      <c r="J617" s="80">
        <v>3634.78</v>
      </c>
      <c r="K617" s="80">
        <v>96.69</v>
      </c>
      <c r="L617" s="73">
        <f t="shared" si="154"/>
        <v>103.32</v>
      </c>
      <c r="M617" s="73">
        <f t="shared" si="155"/>
        <v>138.79</v>
      </c>
      <c r="N617" s="72" t="str">
        <f t="shared" si="156"/>
        <v>0827</v>
      </c>
      <c r="O617" s="74">
        <f t="shared" si="157"/>
        <v>20</v>
      </c>
      <c r="P617" s="72">
        <f t="shared" si="158"/>
        <v>1</v>
      </c>
      <c r="Q617" s="74">
        <f t="shared" si="159"/>
        <v>15</v>
      </c>
      <c r="R617" s="72">
        <f t="shared" si="160"/>
        <v>22</v>
      </c>
      <c r="S617" s="72">
        <f t="shared" si="161"/>
        <v>29</v>
      </c>
      <c r="AF617" s="18">
        <v>283.56320130330602</v>
      </c>
      <c r="AG617" s="18" t="s">
        <v>28</v>
      </c>
      <c r="AI617" s="23">
        <f>'simulateur graphe PJ OQN'!$B$4</f>
        <v>1</v>
      </c>
      <c r="AJ617" s="24">
        <f t="shared" si="162"/>
        <v>138.79</v>
      </c>
      <c r="AK617" s="24">
        <f t="shared" si="163"/>
        <v>138.79</v>
      </c>
      <c r="AM617" t="str">
        <f t="shared" si="164"/>
        <v>ZONEBASSE</v>
      </c>
      <c r="AN617" t="str">
        <f t="shared" si="165"/>
        <v>HC</v>
      </c>
      <c r="AO617" s="20">
        <f t="shared" si="166"/>
        <v>138.79</v>
      </c>
      <c r="AP617" s="20">
        <f t="shared" si="167"/>
        <v>2095.9499999999998</v>
      </c>
      <c r="AQ617" s="20">
        <f t="shared" si="167"/>
        <v>2909.98</v>
      </c>
      <c r="AR617" s="20">
        <f t="shared" si="167"/>
        <v>3634.78</v>
      </c>
      <c r="AS617" s="20">
        <f t="shared" si="168"/>
        <v>347.32000000000016</v>
      </c>
      <c r="AT617" s="20">
        <f t="shared" si="153"/>
        <v>-242.75</v>
      </c>
      <c r="AU617" s="20">
        <f t="shared" si="169"/>
        <v>2095.9499999999998</v>
      </c>
    </row>
    <row r="618" spans="1:47" ht="45">
      <c r="A618" s="54">
        <v>619</v>
      </c>
      <c r="B618" s="54" t="s">
        <v>1178</v>
      </c>
      <c r="C618" s="58" t="s">
        <v>1179</v>
      </c>
      <c r="D618" s="79">
        <v>43</v>
      </c>
      <c r="E618" s="79">
        <v>49</v>
      </c>
      <c r="F618" s="80">
        <v>4666.9799999999996</v>
      </c>
      <c r="G618" s="80">
        <v>73.73</v>
      </c>
      <c r="H618" s="80">
        <v>4666.9799999999996</v>
      </c>
      <c r="I618" s="80" t="s">
        <v>28</v>
      </c>
      <c r="J618" s="80" t="s">
        <v>28</v>
      </c>
      <c r="K618" s="80">
        <v>101.66</v>
      </c>
      <c r="L618" s="73">
        <f t="shared" si="154"/>
        <v>103.32</v>
      </c>
      <c r="M618" s="73">
        <f t="shared" si="155"/>
        <v>138.79</v>
      </c>
      <c r="N618" s="72" t="str">
        <f t="shared" si="156"/>
        <v>0827</v>
      </c>
      <c r="O618" s="74">
        <f t="shared" si="157"/>
        <v>6</v>
      </c>
      <c r="P618" s="72">
        <f t="shared" si="158"/>
        <v>0</v>
      </c>
      <c r="Q618" s="74">
        <f t="shared" si="159"/>
        <v>43</v>
      </c>
      <c r="R618" s="72" t="str">
        <f t="shared" si="160"/>
        <v/>
      </c>
      <c r="S618" s="72" t="str">
        <f t="shared" si="161"/>
        <v/>
      </c>
      <c r="AF618" s="18">
        <v>5236.29811549443</v>
      </c>
      <c r="AG618" s="18">
        <v>32.7465277777778</v>
      </c>
      <c r="AI618" s="23">
        <f>'simulateur graphe PJ OQN'!$B$4</f>
        <v>1</v>
      </c>
      <c r="AJ618" s="24">
        <f t="shared" si="162"/>
        <v>138.79</v>
      </c>
      <c r="AK618" s="24">
        <f t="shared" si="163"/>
        <v>138.79</v>
      </c>
      <c r="AM618" t="str">
        <f t="shared" si="164"/>
        <v>ZONEBASSE</v>
      </c>
      <c r="AN618" t="str">
        <f t="shared" si="165"/>
        <v>HC</v>
      </c>
      <c r="AO618" s="20">
        <f t="shared" si="166"/>
        <v>138.79</v>
      </c>
      <c r="AP618" s="20">
        <f t="shared" si="167"/>
        <v>4666.9799999999996</v>
      </c>
      <c r="AQ618" s="20" t="str">
        <f t="shared" si="167"/>
        <v>.</v>
      </c>
      <c r="AR618" s="20" t="str">
        <f t="shared" si="167"/>
        <v>.</v>
      </c>
      <c r="AS618" s="20">
        <f t="shared" si="168"/>
        <v>-212.70000000000073</v>
      </c>
      <c r="AT618" s="20">
        <f t="shared" si="153"/>
        <v>-360.44000000000051</v>
      </c>
      <c r="AU618" s="20">
        <f t="shared" si="169"/>
        <v>4666.9799999999996</v>
      </c>
    </row>
    <row r="619" spans="1:47" ht="33.75">
      <c r="A619" s="54">
        <v>620</v>
      </c>
      <c r="B619" s="54" t="s">
        <v>1180</v>
      </c>
      <c r="C619" s="58" t="s">
        <v>1181</v>
      </c>
      <c r="D619" s="79">
        <v>57</v>
      </c>
      <c r="E619" s="79">
        <v>63</v>
      </c>
      <c r="F619" s="80">
        <v>6758.79</v>
      </c>
      <c r="G619" s="80">
        <v>118.58</v>
      </c>
      <c r="H619" s="80">
        <v>6758.79</v>
      </c>
      <c r="I619" s="80" t="s">
        <v>28</v>
      </c>
      <c r="J619" s="80" t="s">
        <v>28</v>
      </c>
      <c r="K619" s="80">
        <v>113.12</v>
      </c>
      <c r="L619" s="73">
        <f t="shared" si="154"/>
        <v>103.32</v>
      </c>
      <c r="M619" s="73">
        <f t="shared" si="155"/>
        <v>138.79</v>
      </c>
      <c r="N619" s="72" t="str">
        <f t="shared" si="156"/>
        <v>0827</v>
      </c>
      <c r="O619" s="74">
        <f t="shared" si="157"/>
        <v>6</v>
      </c>
      <c r="P619" s="72">
        <f t="shared" si="158"/>
        <v>0</v>
      </c>
      <c r="Q619" s="74">
        <f t="shared" si="159"/>
        <v>57</v>
      </c>
      <c r="R619" s="72" t="str">
        <f t="shared" si="160"/>
        <v/>
      </c>
      <c r="S619" s="72" t="str">
        <f t="shared" si="161"/>
        <v/>
      </c>
      <c r="AF619" s="18">
        <v>7098.0777882208804</v>
      </c>
      <c r="AG619" s="18">
        <v>41.366666666666703</v>
      </c>
      <c r="AI619" s="23">
        <f>'simulateur graphe PJ OQN'!$B$4</f>
        <v>1</v>
      </c>
      <c r="AJ619" s="24">
        <f t="shared" si="162"/>
        <v>138.79</v>
      </c>
      <c r="AK619" s="24">
        <f t="shared" si="163"/>
        <v>138.79</v>
      </c>
      <c r="AM619" t="str">
        <f t="shared" si="164"/>
        <v>ZONEBASSE</v>
      </c>
      <c r="AN619" t="str">
        <f t="shared" si="165"/>
        <v>HC</v>
      </c>
      <c r="AO619" s="20">
        <f t="shared" si="166"/>
        <v>138.79</v>
      </c>
      <c r="AP619" s="20">
        <f t="shared" si="167"/>
        <v>6758.79</v>
      </c>
      <c r="AQ619" s="20" t="str">
        <f t="shared" si="167"/>
        <v>.</v>
      </c>
      <c r="AR619" s="20" t="str">
        <f t="shared" si="167"/>
        <v>.</v>
      </c>
      <c r="AS619" s="20">
        <f t="shared" si="168"/>
        <v>-254.65000000000055</v>
      </c>
      <c r="AT619" s="20">
        <f t="shared" si="153"/>
        <v>617.55000000000109</v>
      </c>
      <c r="AU619" s="20">
        <f t="shared" si="169"/>
        <v>6758.79</v>
      </c>
    </row>
    <row r="620" spans="1:47" ht="33.75">
      <c r="A620" s="54">
        <v>621</v>
      </c>
      <c r="B620" s="54" t="s">
        <v>1182</v>
      </c>
      <c r="C620" s="58" t="s">
        <v>1183</v>
      </c>
      <c r="D620" s="79">
        <v>64</v>
      </c>
      <c r="E620" s="79">
        <v>70</v>
      </c>
      <c r="F620" s="80">
        <v>7464.24</v>
      </c>
      <c r="G620" s="80">
        <v>100.78</v>
      </c>
      <c r="H620" s="80">
        <v>7464.24</v>
      </c>
      <c r="I620" s="80" t="s">
        <v>28</v>
      </c>
      <c r="J620" s="80" t="s">
        <v>28</v>
      </c>
      <c r="K620" s="80">
        <v>113.12</v>
      </c>
      <c r="L620" s="73">
        <f t="shared" si="154"/>
        <v>103.32</v>
      </c>
      <c r="M620" s="73">
        <f t="shared" si="155"/>
        <v>138.79</v>
      </c>
      <c r="N620" s="72" t="str">
        <f t="shared" si="156"/>
        <v>0827</v>
      </c>
      <c r="O620" s="74">
        <f t="shared" si="157"/>
        <v>6</v>
      </c>
      <c r="P620" s="72">
        <f t="shared" si="158"/>
        <v>0</v>
      </c>
      <c r="Q620" s="74">
        <f t="shared" si="159"/>
        <v>64</v>
      </c>
      <c r="R620" s="72" t="str">
        <f t="shared" si="160"/>
        <v/>
      </c>
      <c r="S620" s="72" t="str">
        <f t="shared" si="161"/>
        <v/>
      </c>
      <c r="AF620" s="18">
        <v>6808.2120172820696</v>
      </c>
      <c r="AG620" s="18">
        <v>41.667874396135304</v>
      </c>
      <c r="AI620" s="23">
        <f>'simulateur graphe PJ OQN'!$B$4</f>
        <v>1</v>
      </c>
      <c r="AJ620" s="24">
        <f t="shared" si="162"/>
        <v>138.79</v>
      </c>
      <c r="AK620" s="24">
        <f t="shared" si="163"/>
        <v>138.79</v>
      </c>
      <c r="AM620" t="str">
        <f t="shared" si="164"/>
        <v>ZONEBASSE</v>
      </c>
      <c r="AN620" t="str">
        <f t="shared" si="165"/>
        <v>HC</v>
      </c>
      <c r="AO620" s="20">
        <f t="shared" si="166"/>
        <v>138.79</v>
      </c>
      <c r="AP620" s="20">
        <f t="shared" si="167"/>
        <v>7464.24</v>
      </c>
      <c r="AQ620" s="20" t="str">
        <f t="shared" si="167"/>
        <v>.</v>
      </c>
      <c r="AR620" s="20" t="str">
        <f t="shared" si="167"/>
        <v>.</v>
      </c>
      <c r="AS620" s="20">
        <f t="shared" si="168"/>
        <v>-341.04000000000087</v>
      </c>
      <c r="AT620" s="20">
        <f t="shared" si="153"/>
        <v>531.15999999999985</v>
      </c>
      <c r="AU620" s="20">
        <f t="shared" si="169"/>
        <v>7464.24</v>
      </c>
    </row>
    <row r="621" spans="1:47" ht="33.75">
      <c r="A621" s="54">
        <v>622</v>
      </c>
      <c r="B621" s="54" t="s">
        <v>1184</v>
      </c>
      <c r="C621" s="58" t="s">
        <v>1185</v>
      </c>
      <c r="D621" s="79">
        <v>8</v>
      </c>
      <c r="E621" s="79">
        <v>28</v>
      </c>
      <c r="F621" s="80">
        <v>1245.46</v>
      </c>
      <c r="G621" s="80">
        <v>155.68</v>
      </c>
      <c r="H621" s="80">
        <v>1245.46</v>
      </c>
      <c r="I621" s="80">
        <v>1818.6</v>
      </c>
      <c r="J621" s="80">
        <v>2475.29</v>
      </c>
      <c r="K621" s="80">
        <v>83.99</v>
      </c>
      <c r="L621" s="73">
        <f t="shared" si="154"/>
        <v>103.15</v>
      </c>
      <c r="M621" s="73">
        <f t="shared" si="155"/>
        <v>138.79</v>
      </c>
      <c r="N621" s="72" t="str">
        <f t="shared" si="156"/>
        <v>0827</v>
      </c>
      <c r="O621" s="74">
        <f t="shared" si="157"/>
        <v>20</v>
      </c>
      <c r="P621" s="72">
        <f t="shared" si="158"/>
        <v>1</v>
      </c>
      <c r="Q621" s="74">
        <f t="shared" si="159"/>
        <v>8</v>
      </c>
      <c r="R621" s="72">
        <f t="shared" si="160"/>
        <v>15</v>
      </c>
      <c r="S621" s="72">
        <f t="shared" si="161"/>
        <v>22</v>
      </c>
      <c r="AF621" s="18">
        <v>8371.2482465339108</v>
      </c>
      <c r="AG621" s="18">
        <v>48.826498422712902</v>
      </c>
      <c r="AI621" s="23">
        <f>'simulateur graphe PJ OQN'!$B$4</f>
        <v>1</v>
      </c>
      <c r="AJ621" s="24">
        <f t="shared" si="162"/>
        <v>138.79</v>
      </c>
      <c r="AK621" s="24">
        <f t="shared" si="163"/>
        <v>138.79</v>
      </c>
      <c r="AM621" t="str">
        <f t="shared" si="164"/>
        <v>ZONEBASSE</v>
      </c>
      <c r="AN621" t="str">
        <f t="shared" si="165"/>
        <v>HC</v>
      </c>
      <c r="AO621" s="20">
        <f t="shared" si="166"/>
        <v>138.79</v>
      </c>
      <c r="AP621" s="20">
        <f t="shared" si="167"/>
        <v>1245.46</v>
      </c>
      <c r="AQ621" s="20">
        <f t="shared" si="167"/>
        <v>1818.6</v>
      </c>
      <c r="AR621" s="20">
        <f t="shared" si="167"/>
        <v>2475.29</v>
      </c>
      <c r="AS621" s="20">
        <f t="shared" si="168"/>
        <v>207.55999999999995</v>
      </c>
      <c r="AT621" s="20">
        <f t="shared" si="153"/>
        <v>-1497.6800000000003</v>
      </c>
      <c r="AU621" s="20">
        <f t="shared" si="169"/>
        <v>1245.46</v>
      </c>
    </row>
    <row r="622" spans="1:47" ht="33.75">
      <c r="A622" s="54">
        <v>623</v>
      </c>
      <c r="B622" s="54" t="s">
        <v>1186</v>
      </c>
      <c r="C622" s="58" t="s">
        <v>1187</v>
      </c>
      <c r="D622" s="79">
        <v>29</v>
      </c>
      <c r="E622" s="79">
        <v>35</v>
      </c>
      <c r="F622" s="80">
        <v>3523.93</v>
      </c>
      <c r="G622" s="80">
        <v>108.5</v>
      </c>
      <c r="H622" s="80">
        <v>3523.93</v>
      </c>
      <c r="I622" s="80" t="s">
        <v>28</v>
      </c>
      <c r="J622" s="80" t="s">
        <v>28</v>
      </c>
      <c r="K622" s="80">
        <v>113.15</v>
      </c>
      <c r="L622" s="73">
        <f t="shared" si="154"/>
        <v>103.15</v>
      </c>
      <c r="M622" s="73">
        <f t="shared" si="155"/>
        <v>138.79</v>
      </c>
      <c r="N622" s="72" t="str">
        <f t="shared" si="156"/>
        <v>0827</v>
      </c>
      <c r="O622" s="74">
        <f t="shared" si="157"/>
        <v>6</v>
      </c>
      <c r="P622" s="72">
        <f t="shared" si="158"/>
        <v>0</v>
      </c>
      <c r="Q622" s="74">
        <f t="shared" si="159"/>
        <v>29</v>
      </c>
      <c r="R622" s="72" t="str">
        <f t="shared" si="160"/>
        <v/>
      </c>
      <c r="S622" s="72" t="str">
        <f t="shared" si="161"/>
        <v/>
      </c>
      <c r="AF622" s="18">
        <v>10153.500734074099</v>
      </c>
      <c r="AG622" s="18">
        <v>57.726235741444903</v>
      </c>
      <c r="AI622" s="23">
        <f>'simulateur graphe PJ OQN'!$B$4</f>
        <v>1</v>
      </c>
      <c r="AJ622" s="24">
        <f t="shared" si="162"/>
        <v>138.79</v>
      </c>
      <c r="AK622" s="24">
        <f t="shared" si="163"/>
        <v>138.79</v>
      </c>
      <c r="AM622" t="str">
        <f t="shared" si="164"/>
        <v>ZONEBASSE</v>
      </c>
      <c r="AN622" t="str">
        <f t="shared" si="165"/>
        <v>HC</v>
      </c>
      <c r="AO622" s="20">
        <f t="shared" si="166"/>
        <v>138.79</v>
      </c>
      <c r="AP622" s="20">
        <f t="shared" si="167"/>
        <v>3523.93</v>
      </c>
      <c r="AQ622" s="20" t="str">
        <f t="shared" si="167"/>
        <v>.</v>
      </c>
      <c r="AR622" s="20" t="str">
        <f t="shared" si="167"/>
        <v>.</v>
      </c>
      <c r="AS622" s="20">
        <f t="shared" si="168"/>
        <v>-323.17000000000053</v>
      </c>
      <c r="AT622" s="20">
        <f t="shared" si="153"/>
        <v>566.82999999999993</v>
      </c>
      <c r="AU622" s="20">
        <f t="shared" si="169"/>
        <v>3523.93</v>
      </c>
    </row>
    <row r="623" spans="1:47" ht="45">
      <c r="A623" s="54">
        <v>624</v>
      </c>
      <c r="B623" s="54" t="s">
        <v>1188</v>
      </c>
      <c r="C623" s="58" t="s">
        <v>1189</v>
      </c>
      <c r="D623" s="79">
        <v>15</v>
      </c>
      <c r="E623" s="79">
        <v>35</v>
      </c>
      <c r="F623" s="80">
        <v>2080.09</v>
      </c>
      <c r="G623" s="80">
        <v>138.66999999999999</v>
      </c>
      <c r="H623" s="80">
        <v>2080.09</v>
      </c>
      <c r="I623" s="80">
        <v>2811.76</v>
      </c>
      <c r="J623" s="80">
        <v>3466.21</v>
      </c>
      <c r="K623" s="80">
        <v>92.23</v>
      </c>
      <c r="L623" s="73">
        <f t="shared" si="154"/>
        <v>103.15</v>
      </c>
      <c r="M623" s="73">
        <f t="shared" si="155"/>
        <v>138.79</v>
      </c>
      <c r="N623" s="72" t="str">
        <f t="shared" si="156"/>
        <v>0827</v>
      </c>
      <c r="O623" s="74">
        <f t="shared" si="157"/>
        <v>20</v>
      </c>
      <c r="P623" s="72">
        <f t="shared" si="158"/>
        <v>1</v>
      </c>
      <c r="Q623" s="74">
        <f t="shared" si="159"/>
        <v>15</v>
      </c>
      <c r="R623" s="72">
        <f t="shared" si="160"/>
        <v>22</v>
      </c>
      <c r="S623" s="72">
        <f t="shared" si="161"/>
        <v>29</v>
      </c>
      <c r="AF623" s="18">
        <v>11830.939892255499</v>
      </c>
      <c r="AG623" s="18">
        <v>67.039772727272805</v>
      </c>
      <c r="AI623" s="23">
        <f>'simulateur graphe PJ OQN'!$B$4</f>
        <v>1</v>
      </c>
      <c r="AJ623" s="24">
        <f t="shared" si="162"/>
        <v>138.79</v>
      </c>
      <c r="AK623" s="24">
        <f t="shared" si="163"/>
        <v>138.79</v>
      </c>
      <c r="AM623" t="str">
        <f t="shared" si="164"/>
        <v>ZONEBASSE</v>
      </c>
      <c r="AN623" t="str">
        <f t="shared" si="165"/>
        <v>HC</v>
      </c>
      <c r="AO623" s="20">
        <f t="shared" si="166"/>
        <v>138.79</v>
      </c>
      <c r="AP623" s="20">
        <f t="shared" si="167"/>
        <v>2080.09</v>
      </c>
      <c r="AQ623" s="20">
        <f t="shared" si="167"/>
        <v>2811.76</v>
      </c>
      <c r="AR623" s="20">
        <f t="shared" si="167"/>
        <v>3466.21</v>
      </c>
      <c r="AS623" s="20">
        <f t="shared" si="168"/>
        <v>330.38999999999987</v>
      </c>
      <c r="AT623" s="20">
        <f t="shared" si="153"/>
        <v>-641.48999999999978</v>
      </c>
      <c r="AU623" s="20">
        <f t="shared" si="169"/>
        <v>2080.09</v>
      </c>
    </row>
    <row r="624" spans="1:47" ht="45">
      <c r="A624" s="54">
        <v>625</v>
      </c>
      <c r="B624" s="54" t="s">
        <v>1190</v>
      </c>
      <c r="C624" s="58" t="s">
        <v>1191</v>
      </c>
      <c r="D624" s="79">
        <v>43</v>
      </c>
      <c r="E624" s="79">
        <v>49</v>
      </c>
      <c r="F624" s="80">
        <v>5083.55</v>
      </c>
      <c r="G624" s="80">
        <v>107.27</v>
      </c>
      <c r="H624" s="80">
        <v>5083.55</v>
      </c>
      <c r="I624" s="80" t="s">
        <v>28</v>
      </c>
      <c r="J624" s="80" t="s">
        <v>28</v>
      </c>
      <c r="K624" s="80">
        <v>110.33</v>
      </c>
      <c r="L624" s="73">
        <f t="shared" si="154"/>
        <v>103.15</v>
      </c>
      <c r="M624" s="73">
        <f t="shared" si="155"/>
        <v>138.79</v>
      </c>
      <c r="N624" s="72" t="str">
        <f t="shared" si="156"/>
        <v>0827</v>
      </c>
      <c r="O624" s="74">
        <f t="shared" si="157"/>
        <v>6</v>
      </c>
      <c r="P624" s="72">
        <f t="shared" si="158"/>
        <v>0</v>
      </c>
      <c r="Q624" s="74">
        <f t="shared" si="159"/>
        <v>43</v>
      </c>
      <c r="R624" s="72" t="str">
        <f t="shared" si="160"/>
        <v/>
      </c>
      <c r="S624" s="72" t="str">
        <f t="shared" si="161"/>
        <v/>
      </c>
      <c r="AF624" s="18">
        <v>3837.1004428163801</v>
      </c>
      <c r="AG624" s="18">
        <v>27.1673640167364</v>
      </c>
      <c r="AI624" s="23">
        <f>'simulateur graphe PJ OQN'!$B$4</f>
        <v>1</v>
      </c>
      <c r="AJ624" s="24">
        <f t="shared" si="162"/>
        <v>138.79</v>
      </c>
      <c r="AK624" s="24">
        <f t="shared" si="163"/>
        <v>138.79</v>
      </c>
      <c r="AM624" t="str">
        <f t="shared" si="164"/>
        <v>ZONEBASSE</v>
      </c>
      <c r="AN624" t="str">
        <f t="shared" si="165"/>
        <v>HC</v>
      </c>
      <c r="AO624" s="20">
        <f t="shared" si="166"/>
        <v>138.79</v>
      </c>
      <c r="AP624" s="20">
        <f t="shared" si="167"/>
        <v>5083.55</v>
      </c>
      <c r="AQ624" s="20" t="str">
        <f t="shared" si="167"/>
        <v>.</v>
      </c>
      <c r="AR624" s="20" t="str">
        <f t="shared" si="167"/>
        <v>.</v>
      </c>
      <c r="AS624" s="20">
        <f t="shared" si="168"/>
        <v>-212.28999999999996</v>
      </c>
      <c r="AT624" s="20">
        <f t="shared" si="153"/>
        <v>426.72999999999956</v>
      </c>
      <c r="AU624" s="20">
        <f t="shared" si="169"/>
        <v>5083.55</v>
      </c>
    </row>
    <row r="625" spans="1:47" ht="33.75">
      <c r="A625" s="54">
        <v>626</v>
      </c>
      <c r="B625" s="54" t="s">
        <v>1192</v>
      </c>
      <c r="C625" s="58" t="s">
        <v>1193</v>
      </c>
      <c r="D625" s="79">
        <v>43</v>
      </c>
      <c r="E625" s="79">
        <v>49</v>
      </c>
      <c r="F625" s="80">
        <v>4878.5200000000004</v>
      </c>
      <c r="G625" s="80">
        <v>113.45</v>
      </c>
      <c r="H625" s="80">
        <v>4878.5200000000004</v>
      </c>
      <c r="I625" s="80" t="s">
        <v>28</v>
      </c>
      <c r="J625" s="80" t="s">
        <v>28</v>
      </c>
      <c r="K625" s="80">
        <v>106.25</v>
      </c>
      <c r="L625" s="73">
        <f t="shared" si="154"/>
        <v>103.15</v>
      </c>
      <c r="M625" s="73">
        <f t="shared" si="155"/>
        <v>138.79</v>
      </c>
      <c r="N625" s="72" t="str">
        <f t="shared" si="156"/>
        <v>0827</v>
      </c>
      <c r="O625" s="74">
        <f t="shared" si="157"/>
        <v>6</v>
      </c>
      <c r="P625" s="72">
        <f t="shared" si="158"/>
        <v>0</v>
      </c>
      <c r="Q625" s="74">
        <f t="shared" si="159"/>
        <v>43</v>
      </c>
      <c r="R625" s="72" t="str">
        <f t="shared" si="160"/>
        <v/>
      </c>
      <c r="S625" s="72" t="str">
        <f t="shared" si="161"/>
        <v/>
      </c>
      <c r="AF625" s="18">
        <v>6441.0216495620998</v>
      </c>
      <c r="AG625" s="18">
        <v>36.941176470588204</v>
      </c>
      <c r="AI625" s="23">
        <f>'simulateur graphe PJ OQN'!$B$4</f>
        <v>1</v>
      </c>
      <c r="AJ625" s="24">
        <f t="shared" si="162"/>
        <v>138.79</v>
      </c>
      <c r="AK625" s="24">
        <f t="shared" si="163"/>
        <v>138.79</v>
      </c>
      <c r="AM625" t="str">
        <f t="shared" si="164"/>
        <v>ZONEBASSE</v>
      </c>
      <c r="AN625" t="str">
        <f t="shared" si="165"/>
        <v>HC</v>
      </c>
      <c r="AO625" s="20">
        <f t="shared" si="166"/>
        <v>138.79</v>
      </c>
      <c r="AP625" s="20">
        <f t="shared" si="167"/>
        <v>4878.5200000000004</v>
      </c>
      <c r="AQ625" s="20" t="str">
        <f t="shared" si="167"/>
        <v>.</v>
      </c>
      <c r="AR625" s="20" t="str">
        <f t="shared" si="167"/>
        <v>.</v>
      </c>
      <c r="AS625" s="20">
        <f t="shared" si="168"/>
        <v>-221.47999999999956</v>
      </c>
      <c r="AT625" s="20">
        <f t="shared" si="153"/>
        <v>54.420000000000073</v>
      </c>
      <c r="AU625" s="20">
        <f t="shared" si="169"/>
        <v>4878.5200000000004</v>
      </c>
    </row>
    <row r="626" spans="1:47" ht="33.75">
      <c r="A626" s="54">
        <v>627</v>
      </c>
      <c r="B626" s="54" t="s">
        <v>1194</v>
      </c>
      <c r="C626" s="58" t="s">
        <v>1195</v>
      </c>
      <c r="D626" s="79">
        <v>64</v>
      </c>
      <c r="E626" s="79">
        <v>70</v>
      </c>
      <c r="F626" s="80">
        <v>7697.85</v>
      </c>
      <c r="G626" s="80">
        <v>120.28</v>
      </c>
      <c r="H626" s="80">
        <v>7697.85</v>
      </c>
      <c r="I626" s="80" t="s">
        <v>28</v>
      </c>
      <c r="J626" s="80" t="s">
        <v>28</v>
      </c>
      <c r="K626" s="80">
        <v>115.7</v>
      </c>
      <c r="L626" s="73">
        <f t="shared" si="154"/>
        <v>103.15</v>
      </c>
      <c r="M626" s="73">
        <f t="shared" si="155"/>
        <v>138.79</v>
      </c>
      <c r="N626" s="72" t="str">
        <f t="shared" si="156"/>
        <v>0827</v>
      </c>
      <c r="O626" s="74">
        <f t="shared" si="157"/>
        <v>6</v>
      </c>
      <c r="P626" s="72">
        <f t="shared" si="158"/>
        <v>0</v>
      </c>
      <c r="Q626" s="74">
        <f t="shared" si="159"/>
        <v>64</v>
      </c>
      <c r="R626" s="72" t="str">
        <f t="shared" si="160"/>
        <v/>
      </c>
      <c r="S626" s="72" t="str">
        <f t="shared" si="161"/>
        <v/>
      </c>
      <c r="AF626" s="18">
        <v>5678.01934569485</v>
      </c>
      <c r="AG626" s="18">
        <v>36.821022727272698</v>
      </c>
      <c r="AI626" s="23">
        <f>'simulateur graphe PJ OQN'!$B$4</f>
        <v>1</v>
      </c>
      <c r="AJ626" s="24">
        <f t="shared" si="162"/>
        <v>138.79</v>
      </c>
      <c r="AK626" s="24">
        <f t="shared" si="163"/>
        <v>138.79</v>
      </c>
      <c r="AM626" t="str">
        <f t="shared" si="164"/>
        <v>ZONEBASSE</v>
      </c>
      <c r="AN626" t="str">
        <f t="shared" si="165"/>
        <v>HC</v>
      </c>
      <c r="AO626" s="20">
        <f t="shared" si="166"/>
        <v>138.79</v>
      </c>
      <c r="AP626" s="20">
        <f t="shared" si="167"/>
        <v>7697.85</v>
      </c>
      <c r="AQ626" s="20" t="str">
        <f t="shared" si="167"/>
        <v>.</v>
      </c>
      <c r="AR626" s="20" t="str">
        <f t="shared" si="167"/>
        <v>.</v>
      </c>
      <c r="AS626" s="20">
        <f t="shared" si="168"/>
        <v>-285.44999999999982</v>
      </c>
      <c r="AT626" s="20">
        <f t="shared" si="153"/>
        <v>831.5</v>
      </c>
      <c r="AU626" s="20">
        <f t="shared" si="169"/>
        <v>7697.85</v>
      </c>
    </row>
    <row r="627" spans="1:47" ht="33.75">
      <c r="A627" s="54">
        <v>628</v>
      </c>
      <c r="B627" s="54" t="s">
        <v>1196</v>
      </c>
      <c r="C627" s="58" t="s">
        <v>1197</v>
      </c>
      <c r="D627" s="79">
        <v>8</v>
      </c>
      <c r="E627" s="79">
        <v>28</v>
      </c>
      <c r="F627" s="80">
        <v>1106.3599999999999</v>
      </c>
      <c r="G627" s="80">
        <v>138.30000000000001</v>
      </c>
      <c r="H627" s="80">
        <v>1106.3599999999999</v>
      </c>
      <c r="I627" s="80">
        <v>1825.57</v>
      </c>
      <c r="J627" s="80">
        <v>2486.89</v>
      </c>
      <c r="K627" s="80">
        <v>86.74</v>
      </c>
      <c r="L627" s="73">
        <f t="shared" si="154"/>
        <v>89.59</v>
      </c>
      <c r="M627" s="73">
        <f t="shared" si="155"/>
        <v>138.79</v>
      </c>
      <c r="N627" s="72" t="str">
        <f t="shared" si="156"/>
        <v>0827</v>
      </c>
      <c r="O627" s="74">
        <f t="shared" si="157"/>
        <v>20</v>
      </c>
      <c r="P627" s="72">
        <f t="shared" si="158"/>
        <v>1</v>
      </c>
      <c r="Q627" s="74">
        <f t="shared" si="159"/>
        <v>8</v>
      </c>
      <c r="R627" s="72">
        <f t="shared" si="160"/>
        <v>15</v>
      </c>
      <c r="S627" s="72">
        <f t="shared" si="161"/>
        <v>22</v>
      </c>
      <c r="AF627" s="18">
        <v>7798.6961608793199</v>
      </c>
      <c r="AG627" s="18">
        <v>47.369127516778498</v>
      </c>
      <c r="AI627" s="23">
        <f>'simulateur graphe PJ OQN'!$B$4</f>
        <v>1</v>
      </c>
      <c r="AJ627" s="24">
        <f t="shared" si="162"/>
        <v>138.79</v>
      </c>
      <c r="AK627" s="24">
        <f t="shared" si="163"/>
        <v>138.79</v>
      </c>
      <c r="AM627" t="str">
        <f t="shared" si="164"/>
        <v>ZONEBASSE</v>
      </c>
      <c r="AN627" t="str">
        <f t="shared" si="165"/>
        <v>HC</v>
      </c>
      <c r="AO627" s="20">
        <f t="shared" si="166"/>
        <v>138.79</v>
      </c>
      <c r="AP627" s="20">
        <f t="shared" si="167"/>
        <v>1106.3599999999999</v>
      </c>
      <c r="AQ627" s="20">
        <f t="shared" si="167"/>
        <v>1825.57</v>
      </c>
      <c r="AR627" s="20">
        <f t="shared" si="167"/>
        <v>2486.89</v>
      </c>
      <c r="AS627" s="20">
        <f t="shared" si="168"/>
        <v>144.90999999999985</v>
      </c>
      <c r="AT627" s="20">
        <f t="shared" si="153"/>
        <v>-108.73999999999978</v>
      </c>
      <c r="AU627" s="20">
        <f t="shared" si="169"/>
        <v>1106.3599999999999</v>
      </c>
    </row>
    <row r="628" spans="1:47" ht="33.75">
      <c r="A628" s="54">
        <v>629</v>
      </c>
      <c r="B628" s="54" t="s">
        <v>1198</v>
      </c>
      <c r="C628" s="58" t="s">
        <v>1199</v>
      </c>
      <c r="D628" s="79">
        <v>22</v>
      </c>
      <c r="E628" s="79">
        <v>28</v>
      </c>
      <c r="F628" s="80">
        <v>2538.6999999999998</v>
      </c>
      <c r="G628" s="80">
        <v>101.87</v>
      </c>
      <c r="H628" s="80">
        <v>2538.6999999999998</v>
      </c>
      <c r="I628" s="80" t="s">
        <v>28</v>
      </c>
      <c r="J628" s="80" t="s">
        <v>28</v>
      </c>
      <c r="K628" s="80">
        <v>99.56</v>
      </c>
      <c r="L628" s="73">
        <f t="shared" si="154"/>
        <v>89.59</v>
      </c>
      <c r="M628" s="73">
        <f t="shared" si="155"/>
        <v>138.79</v>
      </c>
      <c r="N628" s="72" t="str">
        <f t="shared" si="156"/>
        <v>0827</v>
      </c>
      <c r="O628" s="74">
        <f t="shared" si="157"/>
        <v>6</v>
      </c>
      <c r="P628" s="72">
        <f t="shared" si="158"/>
        <v>0</v>
      </c>
      <c r="Q628" s="74">
        <f t="shared" si="159"/>
        <v>22</v>
      </c>
      <c r="R628" s="72" t="str">
        <f t="shared" si="160"/>
        <v/>
      </c>
      <c r="S628" s="72" t="str">
        <f t="shared" si="161"/>
        <v/>
      </c>
      <c r="AF628" s="18">
        <v>8807.0947402270795</v>
      </c>
      <c r="AG628" s="18">
        <v>52.088122605363999</v>
      </c>
      <c r="AI628" s="23">
        <f>'simulateur graphe PJ OQN'!$B$4</f>
        <v>1</v>
      </c>
      <c r="AJ628" s="24">
        <f t="shared" si="162"/>
        <v>138.79</v>
      </c>
      <c r="AK628" s="24">
        <f t="shared" si="163"/>
        <v>138.79</v>
      </c>
      <c r="AM628" t="str">
        <f t="shared" si="164"/>
        <v>ZONEBASSE</v>
      </c>
      <c r="AN628" t="str">
        <f t="shared" si="165"/>
        <v>HC</v>
      </c>
      <c r="AO628" s="20">
        <f t="shared" si="166"/>
        <v>138.79</v>
      </c>
      <c r="AP628" s="20">
        <f t="shared" si="167"/>
        <v>2538.6999999999998</v>
      </c>
      <c r="AQ628" s="20" t="str">
        <f t="shared" si="167"/>
        <v>.</v>
      </c>
      <c r="AR628" s="20" t="str">
        <f t="shared" si="167"/>
        <v>.</v>
      </c>
      <c r="AS628" s="20">
        <f t="shared" si="168"/>
        <v>-149.42000000000007</v>
      </c>
      <c r="AT628" s="20">
        <f t="shared" si="153"/>
        <v>737.90999999999985</v>
      </c>
      <c r="AU628" s="20">
        <f t="shared" si="169"/>
        <v>2538.6999999999998</v>
      </c>
    </row>
    <row r="629" spans="1:47" ht="33.75">
      <c r="A629" s="54">
        <v>630</v>
      </c>
      <c r="B629" s="54" t="s">
        <v>1200</v>
      </c>
      <c r="C629" s="58" t="s">
        <v>1201</v>
      </c>
      <c r="D629" s="79">
        <v>8</v>
      </c>
      <c r="E629" s="79">
        <v>28</v>
      </c>
      <c r="F629" s="80">
        <v>1244.3599999999999</v>
      </c>
      <c r="G629" s="80">
        <v>155.55000000000001</v>
      </c>
      <c r="H629" s="80">
        <v>1244.3599999999999</v>
      </c>
      <c r="I629" s="80">
        <v>1988.47</v>
      </c>
      <c r="J629" s="80">
        <v>2634.72</v>
      </c>
      <c r="K629" s="80">
        <v>86.96</v>
      </c>
      <c r="L629" s="73">
        <f t="shared" si="154"/>
        <v>89.59</v>
      </c>
      <c r="M629" s="73">
        <f t="shared" si="155"/>
        <v>138.79</v>
      </c>
      <c r="N629" s="72" t="str">
        <f t="shared" si="156"/>
        <v>0827</v>
      </c>
      <c r="O629" s="74">
        <f t="shared" si="157"/>
        <v>20</v>
      </c>
      <c r="P629" s="72">
        <f t="shared" si="158"/>
        <v>1</v>
      </c>
      <c r="Q629" s="74">
        <f t="shared" si="159"/>
        <v>8</v>
      </c>
      <c r="R629" s="72">
        <f t="shared" si="160"/>
        <v>15</v>
      </c>
      <c r="S629" s="72">
        <f t="shared" si="161"/>
        <v>22</v>
      </c>
      <c r="AF629" s="18">
        <v>12422.733039909601</v>
      </c>
      <c r="AG629" s="18">
        <v>72.705202312138695</v>
      </c>
      <c r="AI629" s="23">
        <f>'simulateur graphe PJ OQN'!$B$4</f>
        <v>1</v>
      </c>
      <c r="AJ629" s="24">
        <f t="shared" si="162"/>
        <v>138.79</v>
      </c>
      <c r="AK629" s="24">
        <f t="shared" si="163"/>
        <v>138.79</v>
      </c>
      <c r="AM629" t="str">
        <f t="shared" si="164"/>
        <v>ZONEBASSE</v>
      </c>
      <c r="AN629" t="str">
        <f t="shared" si="165"/>
        <v>HC</v>
      </c>
      <c r="AO629" s="20">
        <f t="shared" si="166"/>
        <v>138.79</v>
      </c>
      <c r="AP629" s="20">
        <f t="shared" si="167"/>
        <v>1244.3599999999999</v>
      </c>
      <c r="AQ629" s="20">
        <f t="shared" si="167"/>
        <v>1988.47</v>
      </c>
      <c r="AR629" s="20">
        <f t="shared" si="167"/>
        <v>2634.72</v>
      </c>
      <c r="AS629" s="20">
        <f t="shared" si="168"/>
        <v>286.80000000000018</v>
      </c>
      <c r="AT629" s="20">
        <f t="shared" si="153"/>
        <v>52.729999999999563</v>
      </c>
      <c r="AU629" s="20">
        <f t="shared" si="169"/>
        <v>1244.3599999999999</v>
      </c>
    </row>
    <row r="630" spans="1:47" ht="33.75">
      <c r="A630" s="54">
        <v>631</v>
      </c>
      <c r="B630" s="54" t="s">
        <v>1202</v>
      </c>
      <c r="C630" s="58" t="s">
        <v>1203</v>
      </c>
      <c r="D630" s="79">
        <v>29</v>
      </c>
      <c r="E630" s="79">
        <v>35</v>
      </c>
      <c r="F630" s="80">
        <v>3361</v>
      </c>
      <c r="G630" s="80">
        <v>98.04</v>
      </c>
      <c r="H630" s="80">
        <v>3361</v>
      </c>
      <c r="I630" s="80" t="s">
        <v>28</v>
      </c>
      <c r="J630" s="80" t="s">
        <v>28</v>
      </c>
      <c r="K630" s="80">
        <v>110.56</v>
      </c>
      <c r="L630" s="73">
        <f t="shared" si="154"/>
        <v>89.59</v>
      </c>
      <c r="M630" s="73">
        <f t="shared" si="155"/>
        <v>138.79</v>
      </c>
      <c r="N630" s="72" t="str">
        <f t="shared" si="156"/>
        <v>0827</v>
      </c>
      <c r="O630" s="74">
        <f t="shared" si="157"/>
        <v>6</v>
      </c>
      <c r="P630" s="72">
        <f t="shared" si="158"/>
        <v>0</v>
      </c>
      <c r="Q630" s="74">
        <f t="shared" si="159"/>
        <v>29</v>
      </c>
      <c r="R630" s="72" t="str">
        <f t="shared" si="160"/>
        <v/>
      </c>
      <c r="S630" s="72" t="str">
        <f t="shared" si="161"/>
        <v/>
      </c>
      <c r="AF630" s="18">
        <v>2919.1325477021901</v>
      </c>
      <c r="AG630" s="18">
        <v>19.9305210918114</v>
      </c>
      <c r="AI630" s="23">
        <f>'simulateur graphe PJ OQN'!$B$4</f>
        <v>1</v>
      </c>
      <c r="AJ630" s="24">
        <f t="shared" si="162"/>
        <v>138.79</v>
      </c>
      <c r="AK630" s="24">
        <f t="shared" si="163"/>
        <v>138.79</v>
      </c>
      <c r="AM630" t="str">
        <f t="shared" si="164"/>
        <v>ZONEBASSE</v>
      </c>
      <c r="AN630" t="str">
        <f t="shared" si="165"/>
        <v>HC</v>
      </c>
      <c r="AO630" s="20">
        <f t="shared" si="166"/>
        <v>138.79</v>
      </c>
      <c r="AP630" s="20">
        <f t="shared" si="167"/>
        <v>3361</v>
      </c>
      <c r="AQ630" s="20" t="str">
        <f t="shared" si="167"/>
        <v>.</v>
      </c>
      <c r="AR630" s="20" t="str">
        <f t="shared" si="167"/>
        <v>.</v>
      </c>
      <c r="AS630" s="20">
        <f t="shared" si="168"/>
        <v>-398.03999999999996</v>
      </c>
      <c r="AT630" s="20">
        <f t="shared" si="153"/>
        <v>1468.2899999999991</v>
      </c>
      <c r="AU630" s="20">
        <f t="shared" si="169"/>
        <v>3361</v>
      </c>
    </row>
    <row r="631" spans="1:47" ht="33.75">
      <c r="A631" s="54">
        <v>632</v>
      </c>
      <c r="B631" s="54" t="s">
        <v>1204</v>
      </c>
      <c r="C631" s="58" t="s">
        <v>1205</v>
      </c>
      <c r="D631" s="79">
        <v>8</v>
      </c>
      <c r="E631" s="79">
        <v>28</v>
      </c>
      <c r="F631" s="80">
        <v>1481.36</v>
      </c>
      <c r="G631" s="80">
        <v>185.17</v>
      </c>
      <c r="H631" s="80">
        <v>1481.36</v>
      </c>
      <c r="I631" s="80">
        <v>2408.75</v>
      </c>
      <c r="J631" s="80">
        <v>3179.99</v>
      </c>
      <c r="K631" s="80">
        <v>97.44</v>
      </c>
      <c r="L631" s="73">
        <f t="shared" si="154"/>
        <v>89.59</v>
      </c>
      <c r="M631" s="73">
        <f t="shared" si="155"/>
        <v>138.79</v>
      </c>
      <c r="N631" s="72" t="str">
        <f t="shared" si="156"/>
        <v>0827</v>
      </c>
      <c r="O631" s="74">
        <f t="shared" si="157"/>
        <v>20</v>
      </c>
      <c r="P631" s="72">
        <f t="shared" si="158"/>
        <v>1</v>
      </c>
      <c r="Q631" s="74">
        <f t="shared" si="159"/>
        <v>8</v>
      </c>
      <c r="R631" s="72">
        <f t="shared" si="160"/>
        <v>15</v>
      </c>
      <c r="S631" s="72">
        <f t="shared" si="161"/>
        <v>22</v>
      </c>
      <c r="AF631" s="18">
        <v>4380.2911347685404</v>
      </c>
      <c r="AG631" s="18">
        <v>27.754716981132098</v>
      </c>
      <c r="AI631" s="23">
        <f>'simulateur graphe PJ OQN'!$B$4</f>
        <v>1</v>
      </c>
      <c r="AJ631" s="24">
        <f t="shared" si="162"/>
        <v>138.79</v>
      </c>
      <c r="AK631" s="24">
        <f t="shared" si="163"/>
        <v>138.79</v>
      </c>
      <c r="AM631" t="str">
        <f t="shared" si="164"/>
        <v>ZONEBASSE</v>
      </c>
      <c r="AN631" t="str">
        <f t="shared" si="165"/>
        <v>HC</v>
      </c>
      <c r="AO631" s="20">
        <f t="shared" si="166"/>
        <v>138.79</v>
      </c>
      <c r="AP631" s="20">
        <f t="shared" si="167"/>
        <v>1481.36</v>
      </c>
      <c r="AQ631" s="20">
        <f t="shared" si="167"/>
        <v>2408.75</v>
      </c>
      <c r="AR631" s="20">
        <f t="shared" si="167"/>
        <v>3179.99</v>
      </c>
      <c r="AS631" s="20">
        <f t="shared" si="168"/>
        <v>549.10999999999967</v>
      </c>
      <c r="AT631" s="20">
        <f t="shared" si="153"/>
        <v>1247.7600000000002</v>
      </c>
      <c r="AU631" s="20">
        <f t="shared" si="169"/>
        <v>1481.36</v>
      </c>
    </row>
    <row r="632" spans="1:47" ht="33.75">
      <c r="A632" s="54">
        <v>633</v>
      </c>
      <c r="B632" s="54" t="s">
        <v>1206</v>
      </c>
      <c r="C632" s="58" t="s">
        <v>1207</v>
      </c>
      <c r="D632" s="79">
        <v>50</v>
      </c>
      <c r="E632" s="79">
        <v>56</v>
      </c>
      <c r="F632" s="80">
        <v>5450.9</v>
      </c>
      <c r="G632" s="80">
        <v>81.099999999999994</v>
      </c>
      <c r="H632" s="80">
        <v>5450.9</v>
      </c>
      <c r="I632" s="80" t="s">
        <v>28</v>
      </c>
      <c r="J632" s="80" t="s">
        <v>28</v>
      </c>
      <c r="K632" s="80">
        <v>99.11</v>
      </c>
      <c r="L632" s="73">
        <f t="shared" si="154"/>
        <v>89.59</v>
      </c>
      <c r="M632" s="73">
        <f t="shared" si="155"/>
        <v>138.79</v>
      </c>
      <c r="N632" s="72" t="str">
        <f t="shared" si="156"/>
        <v>0827</v>
      </c>
      <c r="O632" s="74">
        <f t="shared" si="157"/>
        <v>6</v>
      </c>
      <c r="P632" s="72">
        <f t="shared" si="158"/>
        <v>0</v>
      </c>
      <c r="Q632" s="74">
        <f t="shared" si="159"/>
        <v>50</v>
      </c>
      <c r="R632" s="72" t="str">
        <f t="shared" si="160"/>
        <v/>
      </c>
      <c r="S632" s="72" t="str">
        <f t="shared" si="161"/>
        <v/>
      </c>
      <c r="AF632" s="18">
        <v>3918.1360136219901</v>
      </c>
      <c r="AG632" s="18">
        <v>25.823848238482402</v>
      </c>
      <c r="AI632" s="23">
        <f>'simulateur graphe PJ OQN'!$B$4</f>
        <v>1</v>
      </c>
      <c r="AJ632" s="24">
        <f t="shared" si="162"/>
        <v>138.79</v>
      </c>
      <c r="AK632" s="24">
        <f t="shared" si="163"/>
        <v>138.79</v>
      </c>
      <c r="AM632" t="str">
        <f t="shared" si="164"/>
        <v>ZONEBASSE</v>
      </c>
      <c r="AN632" t="str">
        <f t="shared" si="165"/>
        <v>HC</v>
      </c>
      <c r="AO632" s="20">
        <f t="shared" si="166"/>
        <v>138.79</v>
      </c>
      <c r="AP632" s="20">
        <f t="shared" si="167"/>
        <v>5450.9</v>
      </c>
      <c r="AQ632" s="20" t="str">
        <f t="shared" si="167"/>
        <v>.</v>
      </c>
      <c r="AR632" s="20" t="str">
        <f t="shared" si="167"/>
        <v>.</v>
      </c>
      <c r="AS632" s="20">
        <f t="shared" si="168"/>
        <v>-0.1500000000005457</v>
      </c>
      <c r="AT632" s="20">
        <f t="shared" si="153"/>
        <v>847.1299999999992</v>
      </c>
      <c r="AU632" s="20">
        <f t="shared" si="169"/>
        <v>5450.9</v>
      </c>
    </row>
    <row r="633" spans="1:47" ht="22.5">
      <c r="A633" s="54">
        <v>634</v>
      </c>
      <c r="B633" s="54" t="s">
        <v>1208</v>
      </c>
      <c r="C633" s="58" t="s">
        <v>2745</v>
      </c>
      <c r="D633" s="79">
        <v>1</v>
      </c>
      <c r="E633" s="79">
        <v>1</v>
      </c>
      <c r="F633" s="80" t="s">
        <v>28</v>
      </c>
      <c r="G633" s="80" t="s">
        <v>28</v>
      </c>
      <c r="H633" s="80">
        <v>76.59</v>
      </c>
      <c r="I633" s="80" t="s">
        <v>28</v>
      </c>
      <c r="J633" s="80" t="s">
        <v>28</v>
      </c>
      <c r="K633" s="80" t="s">
        <v>28</v>
      </c>
      <c r="L633" s="73" t="str">
        <f t="shared" si="154"/>
        <v/>
      </c>
      <c r="M633" s="73" t="str">
        <f t="shared" si="155"/>
        <v/>
      </c>
      <c r="N633" s="72" t="str">
        <f t="shared" si="156"/>
        <v>0831</v>
      </c>
      <c r="O633" s="74">
        <f t="shared" si="157"/>
        <v>0</v>
      </c>
      <c r="P633" s="72">
        <f t="shared" si="158"/>
        <v>0</v>
      </c>
      <c r="Q633" s="74">
        <f t="shared" si="159"/>
        <v>1</v>
      </c>
      <c r="R633" s="72" t="str">
        <f t="shared" si="160"/>
        <v/>
      </c>
      <c r="S633" s="72" t="str">
        <f t="shared" si="161"/>
        <v/>
      </c>
      <c r="AF633" s="18">
        <v>5527.9854578767499</v>
      </c>
      <c r="AG633" s="18">
        <v>32.25</v>
      </c>
      <c r="AI633" s="23">
        <f>'simulateur graphe PJ OQN'!$B$4</f>
        <v>1</v>
      </c>
      <c r="AJ633" s="24">
        <f t="shared" si="162"/>
        <v>76.59</v>
      </c>
      <c r="AK633" s="24">
        <f t="shared" si="163"/>
        <v>76.59</v>
      </c>
      <c r="AM633" t="str">
        <f t="shared" si="164"/>
        <v>ZONEHAUTE</v>
      </c>
      <c r="AN633" t="str">
        <f t="shared" si="165"/>
        <v>HDJ</v>
      </c>
      <c r="AO633" s="20" t="e">
        <f t="shared" si="166"/>
        <v>#VALUE!</v>
      </c>
      <c r="AP633" s="20">
        <f t="shared" si="167"/>
        <v>76.59</v>
      </c>
      <c r="AQ633" s="20" t="str">
        <f t="shared" si="167"/>
        <v>.</v>
      </c>
      <c r="AR633" s="20" t="str">
        <f t="shared" si="167"/>
        <v>.</v>
      </c>
      <c r="AS633" s="20" t="e">
        <f t="shared" si="168"/>
        <v>#VALUE!</v>
      </c>
      <c r="AT633" s="20" t="e">
        <f t="shared" si="153"/>
        <v>#VALUE!</v>
      </c>
      <c r="AU633" s="20">
        <f t="shared" si="169"/>
        <v>76.59</v>
      </c>
    </row>
    <row r="634" spans="1:47" ht="33.75">
      <c r="A634" s="54">
        <v>635</v>
      </c>
      <c r="B634" s="54" t="s">
        <v>1209</v>
      </c>
      <c r="C634" s="58" t="s">
        <v>2746</v>
      </c>
      <c r="D634" s="79">
        <v>15</v>
      </c>
      <c r="E634" s="79">
        <v>35</v>
      </c>
      <c r="F634" s="80">
        <v>1808.8</v>
      </c>
      <c r="G634" s="80">
        <v>120.59</v>
      </c>
      <c r="H634" s="80">
        <v>1808.8</v>
      </c>
      <c r="I634" s="80">
        <v>2442.44</v>
      </c>
      <c r="J634" s="80">
        <v>3045.05</v>
      </c>
      <c r="K634" s="80">
        <v>84.62</v>
      </c>
      <c r="L634" s="73">
        <f t="shared" si="154"/>
        <v>99.85</v>
      </c>
      <c r="M634" s="73">
        <f t="shared" si="155"/>
        <v>132.08000000000001</v>
      </c>
      <c r="N634" s="72" t="str">
        <f t="shared" si="156"/>
        <v>0831</v>
      </c>
      <c r="O634" s="74">
        <f t="shared" si="157"/>
        <v>20</v>
      </c>
      <c r="P634" s="72">
        <f t="shared" si="158"/>
        <v>1</v>
      </c>
      <c r="Q634" s="74">
        <f t="shared" si="159"/>
        <v>15</v>
      </c>
      <c r="R634" s="72">
        <f t="shared" si="160"/>
        <v>22</v>
      </c>
      <c r="S634" s="72">
        <f t="shared" si="161"/>
        <v>29</v>
      </c>
      <c r="AF634" s="18">
        <v>6436.6518752748098</v>
      </c>
      <c r="AG634" s="18">
        <v>37.858407079646</v>
      </c>
      <c r="AI634" s="23">
        <f>'simulateur graphe PJ OQN'!$B$4</f>
        <v>1</v>
      </c>
      <c r="AJ634" s="24">
        <f t="shared" si="162"/>
        <v>132.08000000000001</v>
      </c>
      <c r="AK634" s="24">
        <f t="shared" si="163"/>
        <v>132.08000000000001</v>
      </c>
      <c r="AM634" t="str">
        <f t="shared" si="164"/>
        <v>ZONEBASSE</v>
      </c>
      <c r="AN634" t="str">
        <f t="shared" si="165"/>
        <v>HC</v>
      </c>
      <c r="AO634" s="20">
        <f t="shared" si="166"/>
        <v>132.08000000000001</v>
      </c>
      <c r="AP634" s="20">
        <f t="shared" si="167"/>
        <v>1808.8</v>
      </c>
      <c r="AQ634" s="20">
        <f t="shared" si="167"/>
        <v>2442.44</v>
      </c>
      <c r="AR634" s="20">
        <f t="shared" si="167"/>
        <v>3045.05</v>
      </c>
      <c r="AS634" s="20">
        <f t="shared" si="168"/>
        <v>167.97000000000025</v>
      </c>
      <c r="AT634" s="20">
        <f t="shared" si="153"/>
        <v>-1187.4999999999991</v>
      </c>
      <c r="AU634" s="20">
        <f t="shared" si="169"/>
        <v>1808.8</v>
      </c>
    </row>
    <row r="635" spans="1:47" ht="33.75">
      <c r="A635" s="54">
        <v>636</v>
      </c>
      <c r="B635" s="54" t="s">
        <v>1210</v>
      </c>
      <c r="C635" s="58" t="s">
        <v>2747</v>
      </c>
      <c r="D635" s="79">
        <v>22</v>
      </c>
      <c r="E635" s="79">
        <v>42</v>
      </c>
      <c r="F635" s="80">
        <v>3013.69</v>
      </c>
      <c r="G635" s="80">
        <v>136.99</v>
      </c>
      <c r="H635" s="80">
        <v>3013.69</v>
      </c>
      <c r="I635" s="80">
        <v>3640.09</v>
      </c>
      <c r="J635" s="80">
        <v>4531.7299999999996</v>
      </c>
      <c r="K635" s="80">
        <v>105.33</v>
      </c>
      <c r="L635" s="73">
        <f t="shared" si="154"/>
        <v>99.85</v>
      </c>
      <c r="M635" s="73">
        <f t="shared" si="155"/>
        <v>132.08000000000001</v>
      </c>
      <c r="N635" s="72" t="str">
        <f t="shared" si="156"/>
        <v>0831</v>
      </c>
      <c r="O635" s="74">
        <f t="shared" si="157"/>
        <v>20</v>
      </c>
      <c r="P635" s="72">
        <f t="shared" si="158"/>
        <v>1</v>
      </c>
      <c r="Q635" s="74">
        <f t="shared" si="159"/>
        <v>22</v>
      </c>
      <c r="R635" s="72">
        <f t="shared" si="160"/>
        <v>29</v>
      </c>
      <c r="S635" s="72">
        <f t="shared" si="161"/>
        <v>36</v>
      </c>
      <c r="AF635" s="18">
        <v>10021.19037703</v>
      </c>
      <c r="AG635" s="18">
        <v>53.853658536585399</v>
      </c>
      <c r="AI635" s="23">
        <f>'simulateur graphe PJ OQN'!$B$4</f>
        <v>1</v>
      </c>
      <c r="AJ635" s="24">
        <f t="shared" si="162"/>
        <v>132.08000000000001</v>
      </c>
      <c r="AK635" s="24">
        <f t="shared" si="163"/>
        <v>132.08000000000001</v>
      </c>
      <c r="AM635" t="str">
        <f t="shared" si="164"/>
        <v>ZONEBASSE</v>
      </c>
      <c r="AN635" t="str">
        <f t="shared" si="165"/>
        <v>HC</v>
      </c>
      <c r="AO635" s="20">
        <f t="shared" si="166"/>
        <v>132.08000000000001</v>
      </c>
      <c r="AP635" s="20">
        <f t="shared" si="167"/>
        <v>3013.69</v>
      </c>
      <c r="AQ635" s="20">
        <f t="shared" si="167"/>
        <v>3640.09</v>
      </c>
      <c r="AR635" s="20">
        <f t="shared" si="167"/>
        <v>4531.7299999999996</v>
      </c>
      <c r="AS635" s="20">
        <f t="shared" si="168"/>
        <v>213.19999999999982</v>
      </c>
      <c r="AT635" s="20">
        <f t="shared" ref="AT635:AT698" si="170">IF(P635=1,J635+(90-E635)*K635,H635+(90-E635)*K635)+(AI635-90)*L635</f>
        <v>700.92000000000007</v>
      </c>
      <c r="AU635" s="20">
        <f t="shared" si="169"/>
        <v>3013.69</v>
      </c>
    </row>
    <row r="636" spans="1:47" ht="45">
      <c r="A636" s="54">
        <v>637</v>
      </c>
      <c r="B636" s="54" t="s">
        <v>1211</v>
      </c>
      <c r="C636" s="58" t="s">
        <v>2748</v>
      </c>
      <c r="D636" s="79">
        <v>22</v>
      </c>
      <c r="E636" s="79">
        <v>42</v>
      </c>
      <c r="F636" s="80">
        <v>2723.73</v>
      </c>
      <c r="G636" s="80">
        <v>123.81</v>
      </c>
      <c r="H636" s="80">
        <v>2723.73</v>
      </c>
      <c r="I636" s="80">
        <v>3393.71</v>
      </c>
      <c r="J636" s="80">
        <v>4161.25</v>
      </c>
      <c r="K636" s="80">
        <v>96.49</v>
      </c>
      <c r="L636" s="73">
        <f t="shared" si="154"/>
        <v>99.85</v>
      </c>
      <c r="M636" s="73">
        <f t="shared" si="155"/>
        <v>132.08000000000001</v>
      </c>
      <c r="N636" s="72" t="str">
        <f t="shared" si="156"/>
        <v>0831</v>
      </c>
      <c r="O636" s="74">
        <f t="shared" si="157"/>
        <v>20</v>
      </c>
      <c r="P636" s="72">
        <f t="shared" si="158"/>
        <v>1</v>
      </c>
      <c r="Q636" s="74">
        <f t="shared" si="159"/>
        <v>22</v>
      </c>
      <c r="R636" s="72">
        <f t="shared" si="160"/>
        <v>29</v>
      </c>
      <c r="S636" s="72">
        <f t="shared" si="161"/>
        <v>36</v>
      </c>
      <c r="AF636" s="18">
        <v>278.32159142721099</v>
      </c>
      <c r="AG636" s="18" t="s">
        <v>28</v>
      </c>
      <c r="AI636" s="23">
        <f>'simulateur graphe PJ OQN'!$B$4</f>
        <v>1</v>
      </c>
      <c r="AJ636" s="24">
        <f t="shared" si="162"/>
        <v>132.08000000000001</v>
      </c>
      <c r="AK636" s="24">
        <f t="shared" si="163"/>
        <v>132.08000000000001</v>
      </c>
      <c r="AM636" t="str">
        <f t="shared" si="164"/>
        <v>ZONEBASSE</v>
      </c>
      <c r="AN636" t="str">
        <f t="shared" si="165"/>
        <v>HC</v>
      </c>
      <c r="AO636" s="20">
        <f t="shared" si="166"/>
        <v>132.08000000000001</v>
      </c>
      <c r="AP636" s="20">
        <f t="shared" si="167"/>
        <v>2723.73</v>
      </c>
      <c r="AQ636" s="20">
        <f t="shared" si="167"/>
        <v>3393.71</v>
      </c>
      <c r="AR636" s="20">
        <f t="shared" si="167"/>
        <v>4161.25</v>
      </c>
      <c r="AS636" s="20">
        <f t="shared" si="168"/>
        <v>205.16000000000031</v>
      </c>
      <c r="AT636" s="20">
        <f t="shared" si="170"/>
        <v>-93.8799999999992</v>
      </c>
      <c r="AU636" s="20">
        <f t="shared" si="169"/>
        <v>2723.73</v>
      </c>
    </row>
    <row r="637" spans="1:47" ht="45">
      <c r="A637" s="54">
        <v>638</v>
      </c>
      <c r="B637" s="54" t="s">
        <v>1212</v>
      </c>
      <c r="C637" s="58" t="s">
        <v>2749</v>
      </c>
      <c r="D637" s="79">
        <v>22</v>
      </c>
      <c r="E637" s="79">
        <v>42</v>
      </c>
      <c r="F637" s="80">
        <v>2748.46</v>
      </c>
      <c r="G637" s="80">
        <v>124.93</v>
      </c>
      <c r="H637" s="80">
        <v>2748.46</v>
      </c>
      <c r="I637" s="80">
        <v>3424.52</v>
      </c>
      <c r="J637" s="80">
        <v>4199.04</v>
      </c>
      <c r="K637" s="80">
        <v>99.98</v>
      </c>
      <c r="L637" s="73">
        <f t="shared" si="154"/>
        <v>99.85</v>
      </c>
      <c r="M637" s="73">
        <f t="shared" si="155"/>
        <v>132.08000000000001</v>
      </c>
      <c r="N637" s="72" t="str">
        <f t="shared" si="156"/>
        <v>0831</v>
      </c>
      <c r="O637" s="74">
        <f t="shared" si="157"/>
        <v>20</v>
      </c>
      <c r="P637" s="72">
        <f t="shared" si="158"/>
        <v>1</v>
      </c>
      <c r="Q637" s="74">
        <f t="shared" si="159"/>
        <v>22</v>
      </c>
      <c r="R637" s="72">
        <f t="shared" si="160"/>
        <v>29</v>
      </c>
      <c r="S637" s="72">
        <f t="shared" si="161"/>
        <v>36</v>
      </c>
      <c r="AF637" s="18">
        <v>4442.0835997521199</v>
      </c>
      <c r="AG637" s="18">
        <v>32.607017543859698</v>
      </c>
      <c r="AI637" s="23">
        <f>'simulateur graphe PJ OQN'!$B$4</f>
        <v>1</v>
      </c>
      <c r="AJ637" s="24">
        <f t="shared" si="162"/>
        <v>132.08000000000001</v>
      </c>
      <c r="AK637" s="24">
        <f t="shared" si="163"/>
        <v>132.08000000000001</v>
      </c>
      <c r="AM637" t="str">
        <f t="shared" si="164"/>
        <v>ZONEBASSE</v>
      </c>
      <c r="AN637" t="str">
        <f t="shared" si="165"/>
        <v>HC</v>
      </c>
      <c r="AO637" s="20">
        <f t="shared" si="166"/>
        <v>132.08000000000001</v>
      </c>
      <c r="AP637" s="20">
        <f t="shared" si="167"/>
        <v>2748.46</v>
      </c>
      <c r="AQ637" s="20">
        <f t="shared" si="167"/>
        <v>3424.52</v>
      </c>
      <c r="AR637" s="20">
        <f t="shared" si="167"/>
        <v>4199.04</v>
      </c>
      <c r="AS637" s="20">
        <f t="shared" si="168"/>
        <v>99.859999999999673</v>
      </c>
      <c r="AT637" s="20">
        <f t="shared" si="170"/>
        <v>111.43000000000029</v>
      </c>
      <c r="AU637" s="20">
        <f t="shared" si="169"/>
        <v>2748.46</v>
      </c>
    </row>
    <row r="638" spans="1:47" ht="45">
      <c r="A638" s="54">
        <v>639</v>
      </c>
      <c r="B638" s="54" t="s">
        <v>1213</v>
      </c>
      <c r="C638" s="58" t="s">
        <v>2750</v>
      </c>
      <c r="D638" s="79">
        <v>22</v>
      </c>
      <c r="E638" s="79">
        <v>42</v>
      </c>
      <c r="F638" s="80">
        <v>3101</v>
      </c>
      <c r="G638" s="80">
        <v>140.94999999999999</v>
      </c>
      <c r="H638" s="80">
        <v>3101</v>
      </c>
      <c r="I638" s="80">
        <v>3797.27</v>
      </c>
      <c r="J638" s="80">
        <v>4631.92</v>
      </c>
      <c r="K638" s="80">
        <v>103.92</v>
      </c>
      <c r="L638" s="73">
        <f t="shared" si="154"/>
        <v>99.85</v>
      </c>
      <c r="M638" s="73">
        <f t="shared" si="155"/>
        <v>132.08000000000001</v>
      </c>
      <c r="N638" s="72" t="str">
        <f t="shared" si="156"/>
        <v>0831</v>
      </c>
      <c r="O638" s="74">
        <f t="shared" si="157"/>
        <v>20</v>
      </c>
      <c r="P638" s="72">
        <f t="shared" si="158"/>
        <v>1</v>
      </c>
      <c r="Q638" s="74">
        <f t="shared" si="159"/>
        <v>22</v>
      </c>
      <c r="R638" s="72">
        <f t="shared" si="160"/>
        <v>29</v>
      </c>
      <c r="S638" s="72">
        <f t="shared" si="161"/>
        <v>36</v>
      </c>
      <c r="AF638" s="18">
        <v>5668.7630915238897</v>
      </c>
      <c r="AG638" s="18">
        <v>37.329787234042598</v>
      </c>
      <c r="AI638" s="23">
        <f>'simulateur graphe PJ OQN'!$B$4</f>
        <v>1</v>
      </c>
      <c r="AJ638" s="24">
        <f t="shared" si="162"/>
        <v>132.08000000000001</v>
      </c>
      <c r="AK638" s="24">
        <f t="shared" si="163"/>
        <v>132.08000000000001</v>
      </c>
      <c r="AM638" t="str">
        <f t="shared" si="164"/>
        <v>ZONEBASSE</v>
      </c>
      <c r="AN638" t="str">
        <f t="shared" si="165"/>
        <v>HC</v>
      </c>
      <c r="AO638" s="20">
        <f t="shared" si="166"/>
        <v>132.08000000000001</v>
      </c>
      <c r="AP638" s="20">
        <f t="shared" si="167"/>
        <v>3101</v>
      </c>
      <c r="AQ638" s="20">
        <f t="shared" si="167"/>
        <v>3797.27</v>
      </c>
      <c r="AR638" s="20">
        <f t="shared" si="167"/>
        <v>4631.92</v>
      </c>
      <c r="AS638" s="20">
        <f t="shared" si="168"/>
        <v>371.19999999999982</v>
      </c>
      <c r="AT638" s="20">
        <f t="shared" si="170"/>
        <v>733.43000000000029</v>
      </c>
      <c r="AU638" s="20">
        <f t="shared" si="169"/>
        <v>3101</v>
      </c>
    </row>
    <row r="639" spans="1:47" ht="45">
      <c r="A639" s="54">
        <v>640</v>
      </c>
      <c r="B639" s="54" t="s">
        <v>1214</v>
      </c>
      <c r="C639" s="58" t="s">
        <v>2751</v>
      </c>
      <c r="D639" s="79">
        <v>57</v>
      </c>
      <c r="E639" s="79">
        <v>63</v>
      </c>
      <c r="F639" s="80">
        <v>6247.07</v>
      </c>
      <c r="G639" s="80">
        <v>76.91</v>
      </c>
      <c r="H639" s="80">
        <v>6247.07</v>
      </c>
      <c r="I639" s="80" t="s">
        <v>28</v>
      </c>
      <c r="J639" s="80" t="s">
        <v>28</v>
      </c>
      <c r="K639" s="80">
        <v>103.92</v>
      </c>
      <c r="L639" s="73">
        <f t="shared" si="154"/>
        <v>99.85</v>
      </c>
      <c r="M639" s="73">
        <f t="shared" si="155"/>
        <v>132.08000000000001</v>
      </c>
      <c r="N639" s="72" t="str">
        <f t="shared" si="156"/>
        <v>0831</v>
      </c>
      <c r="O639" s="74">
        <f t="shared" si="157"/>
        <v>6</v>
      </c>
      <c r="P639" s="72">
        <f t="shared" si="158"/>
        <v>0</v>
      </c>
      <c r="Q639" s="74">
        <f t="shared" si="159"/>
        <v>57</v>
      </c>
      <c r="R639" s="72" t="str">
        <f t="shared" si="160"/>
        <v/>
      </c>
      <c r="S639" s="72" t="str">
        <f t="shared" si="161"/>
        <v/>
      </c>
      <c r="AF639" s="18">
        <v>6672.6060607292702</v>
      </c>
      <c r="AG639" s="18">
        <v>41.292270531401002</v>
      </c>
      <c r="AI639" s="23">
        <f>'simulateur graphe PJ OQN'!$B$4</f>
        <v>1</v>
      </c>
      <c r="AJ639" s="24">
        <f t="shared" si="162"/>
        <v>132.08000000000001</v>
      </c>
      <c r="AK639" s="24">
        <f t="shared" si="163"/>
        <v>132.08000000000001</v>
      </c>
      <c r="AM639" t="str">
        <f t="shared" si="164"/>
        <v>ZONEBASSE</v>
      </c>
      <c r="AN639" t="str">
        <f t="shared" si="165"/>
        <v>HC</v>
      </c>
      <c r="AO639" s="20">
        <f t="shared" si="166"/>
        <v>132.08000000000001</v>
      </c>
      <c r="AP639" s="20">
        <f t="shared" si="167"/>
        <v>6247.07</v>
      </c>
      <c r="AQ639" s="20" t="str">
        <f t="shared" si="167"/>
        <v>.</v>
      </c>
      <c r="AR639" s="20" t="str">
        <f t="shared" si="167"/>
        <v>.</v>
      </c>
      <c r="AS639" s="20">
        <f t="shared" si="168"/>
        <v>-195.97000000000025</v>
      </c>
      <c r="AT639" s="20">
        <f t="shared" si="170"/>
        <v>166.26000000000022</v>
      </c>
      <c r="AU639" s="20">
        <f t="shared" si="169"/>
        <v>6247.07</v>
      </c>
    </row>
    <row r="640" spans="1:47" ht="33.75">
      <c r="A640" s="54">
        <v>641</v>
      </c>
      <c r="B640" s="54" t="s">
        <v>1215</v>
      </c>
      <c r="C640" s="58" t="s">
        <v>2752</v>
      </c>
      <c r="D640" s="79">
        <v>15</v>
      </c>
      <c r="E640" s="79">
        <v>35</v>
      </c>
      <c r="F640" s="80">
        <v>1674.13</v>
      </c>
      <c r="G640" s="80">
        <v>111.61</v>
      </c>
      <c r="H640" s="80">
        <v>1674.13</v>
      </c>
      <c r="I640" s="80">
        <v>2232.64</v>
      </c>
      <c r="J640" s="80">
        <v>2875.87</v>
      </c>
      <c r="K640" s="80">
        <v>79.97</v>
      </c>
      <c r="L640" s="73">
        <f t="shared" si="154"/>
        <v>100.6</v>
      </c>
      <c r="M640" s="73">
        <f t="shared" si="155"/>
        <v>132.08000000000001</v>
      </c>
      <c r="N640" s="72" t="str">
        <f t="shared" si="156"/>
        <v>0831</v>
      </c>
      <c r="O640" s="74">
        <f t="shared" si="157"/>
        <v>20</v>
      </c>
      <c r="P640" s="72">
        <f t="shared" si="158"/>
        <v>1</v>
      </c>
      <c r="Q640" s="74">
        <f t="shared" si="159"/>
        <v>15</v>
      </c>
      <c r="R640" s="72">
        <f t="shared" si="160"/>
        <v>22</v>
      </c>
      <c r="S640" s="72">
        <f t="shared" si="161"/>
        <v>29</v>
      </c>
      <c r="AF640" s="18">
        <v>7670.7792889061202</v>
      </c>
      <c r="AG640" s="18">
        <v>44.961734693877602</v>
      </c>
      <c r="AI640" s="23">
        <f>'simulateur graphe PJ OQN'!$B$4</f>
        <v>1</v>
      </c>
      <c r="AJ640" s="24">
        <f t="shared" si="162"/>
        <v>132.08000000000001</v>
      </c>
      <c r="AK640" s="24">
        <f t="shared" si="163"/>
        <v>132.08000000000001</v>
      </c>
      <c r="AM640" t="str">
        <f t="shared" si="164"/>
        <v>ZONEBASSE</v>
      </c>
      <c r="AN640" t="str">
        <f t="shared" si="165"/>
        <v>HC</v>
      </c>
      <c r="AO640" s="20">
        <f t="shared" si="166"/>
        <v>132.08000000000001</v>
      </c>
      <c r="AP640" s="20">
        <f t="shared" si="167"/>
        <v>1674.13</v>
      </c>
      <c r="AQ640" s="20">
        <f t="shared" si="167"/>
        <v>2232.64</v>
      </c>
      <c r="AR640" s="20">
        <f t="shared" si="167"/>
        <v>2875.87</v>
      </c>
      <c r="AS640" s="20">
        <f t="shared" si="168"/>
        <v>156.88999999999987</v>
      </c>
      <c r="AT640" s="20">
        <f t="shared" si="170"/>
        <v>-1679.1799999999994</v>
      </c>
      <c r="AU640" s="20">
        <f t="shared" si="169"/>
        <v>1674.13</v>
      </c>
    </row>
    <row r="641" spans="1:47" ht="33.75">
      <c r="A641" s="54">
        <v>642</v>
      </c>
      <c r="B641" s="54" t="s">
        <v>1216</v>
      </c>
      <c r="C641" s="58" t="s">
        <v>2753</v>
      </c>
      <c r="D641" s="79">
        <v>15</v>
      </c>
      <c r="E641" s="79">
        <v>35</v>
      </c>
      <c r="F641" s="80">
        <v>1812.41</v>
      </c>
      <c r="G641" s="80">
        <v>120.83</v>
      </c>
      <c r="H641" s="80">
        <v>1812.41</v>
      </c>
      <c r="I641" s="80">
        <v>2416.08</v>
      </c>
      <c r="J641" s="80">
        <v>3150.35</v>
      </c>
      <c r="K641" s="80">
        <v>87.21</v>
      </c>
      <c r="L641" s="73">
        <f t="shared" si="154"/>
        <v>100.6</v>
      </c>
      <c r="M641" s="73">
        <f t="shared" si="155"/>
        <v>132.08000000000001</v>
      </c>
      <c r="N641" s="72" t="str">
        <f t="shared" si="156"/>
        <v>0831</v>
      </c>
      <c r="O641" s="74">
        <f t="shared" si="157"/>
        <v>20</v>
      </c>
      <c r="P641" s="72">
        <f t="shared" si="158"/>
        <v>1</v>
      </c>
      <c r="Q641" s="74">
        <f t="shared" si="159"/>
        <v>15</v>
      </c>
      <c r="R641" s="72">
        <f t="shared" si="160"/>
        <v>22</v>
      </c>
      <c r="S641" s="72">
        <f t="shared" si="161"/>
        <v>29</v>
      </c>
      <c r="AF641" s="18">
        <v>8833.2590152925804</v>
      </c>
      <c r="AG641" s="18">
        <v>50.551136363636402</v>
      </c>
      <c r="AI641" s="23">
        <f>'simulateur graphe PJ OQN'!$B$4</f>
        <v>1</v>
      </c>
      <c r="AJ641" s="24">
        <f t="shared" si="162"/>
        <v>132.08000000000001</v>
      </c>
      <c r="AK641" s="24">
        <f t="shared" si="163"/>
        <v>132.08000000000001</v>
      </c>
      <c r="AM641" t="str">
        <f t="shared" si="164"/>
        <v>ZONEBASSE</v>
      </c>
      <c r="AN641" t="str">
        <f t="shared" si="165"/>
        <v>HC</v>
      </c>
      <c r="AO641" s="20">
        <f t="shared" si="166"/>
        <v>132.08000000000001</v>
      </c>
      <c r="AP641" s="20">
        <f t="shared" si="167"/>
        <v>1812.41</v>
      </c>
      <c r="AQ641" s="20">
        <f t="shared" si="167"/>
        <v>2416.08</v>
      </c>
      <c r="AR641" s="20">
        <f t="shared" si="167"/>
        <v>3150.35</v>
      </c>
      <c r="AS641" s="20">
        <f t="shared" si="168"/>
        <v>185.21000000000004</v>
      </c>
      <c r="AT641" s="20">
        <f t="shared" si="170"/>
        <v>-1006.5</v>
      </c>
      <c r="AU641" s="20">
        <f t="shared" si="169"/>
        <v>1812.41</v>
      </c>
    </row>
    <row r="642" spans="1:47" ht="45">
      <c r="A642" s="54">
        <v>643</v>
      </c>
      <c r="B642" s="54" t="s">
        <v>1217</v>
      </c>
      <c r="C642" s="58" t="s">
        <v>2754</v>
      </c>
      <c r="D642" s="79">
        <v>15</v>
      </c>
      <c r="E642" s="79">
        <v>35</v>
      </c>
      <c r="F642" s="80">
        <v>1938.66</v>
      </c>
      <c r="G642" s="80">
        <v>129.24</v>
      </c>
      <c r="H642" s="80">
        <v>1938.66</v>
      </c>
      <c r="I642" s="80">
        <v>2601.14</v>
      </c>
      <c r="J642" s="80">
        <v>3323.57</v>
      </c>
      <c r="K642" s="80">
        <v>89.76</v>
      </c>
      <c r="L642" s="73">
        <f t="shared" si="154"/>
        <v>100.6</v>
      </c>
      <c r="M642" s="73">
        <f t="shared" si="155"/>
        <v>132.08000000000001</v>
      </c>
      <c r="N642" s="72" t="str">
        <f t="shared" si="156"/>
        <v>0831</v>
      </c>
      <c r="O642" s="74">
        <f t="shared" si="157"/>
        <v>20</v>
      </c>
      <c r="P642" s="72">
        <f t="shared" si="158"/>
        <v>1</v>
      </c>
      <c r="Q642" s="74">
        <f t="shared" si="159"/>
        <v>15</v>
      </c>
      <c r="R642" s="72">
        <f t="shared" si="160"/>
        <v>22</v>
      </c>
      <c r="S642" s="72">
        <f t="shared" si="161"/>
        <v>29</v>
      </c>
      <c r="AF642" s="18">
        <v>10292.9879985596</v>
      </c>
      <c r="AG642" s="18">
        <v>58.217755443886098</v>
      </c>
      <c r="AI642" s="23">
        <f>'simulateur graphe PJ OQN'!$B$4</f>
        <v>1</v>
      </c>
      <c r="AJ642" s="24">
        <f t="shared" si="162"/>
        <v>132.08000000000001</v>
      </c>
      <c r="AK642" s="24">
        <f t="shared" si="163"/>
        <v>132.08000000000001</v>
      </c>
      <c r="AM642" t="str">
        <f t="shared" si="164"/>
        <v>ZONEBASSE</v>
      </c>
      <c r="AN642" t="str">
        <f t="shared" si="165"/>
        <v>HC</v>
      </c>
      <c r="AO642" s="20">
        <f t="shared" si="166"/>
        <v>132.08000000000001</v>
      </c>
      <c r="AP642" s="20">
        <f t="shared" si="167"/>
        <v>1938.66</v>
      </c>
      <c r="AQ642" s="20">
        <f t="shared" si="167"/>
        <v>2601.14</v>
      </c>
      <c r="AR642" s="20">
        <f t="shared" si="167"/>
        <v>3323.57</v>
      </c>
      <c r="AS642" s="20">
        <f t="shared" si="168"/>
        <v>271.73</v>
      </c>
      <c r="AT642" s="20">
        <f t="shared" si="170"/>
        <v>-693.02999999999884</v>
      </c>
      <c r="AU642" s="20">
        <f t="shared" si="169"/>
        <v>1938.66</v>
      </c>
    </row>
    <row r="643" spans="1:47" ht="45">
      <c r="A643" s="54">
        <v>644</v>
      </c>
      <c r="B643" s="54" t="s">
        <v>1218</v>
      </c>
      <c r="C643" s="58" t="s">
        <v>2755</v>
      </c>
      <c r="D643" s="79">
        <v>43</v>
      </c>
      <c r="E643" s="79">
        <v>49</v>
      </c>
      <c r="F643" s="80">
        <v>4392.75</v>
      </c>
      <c r="G643" s="80">
        <v>76.37</v>
      </c>
      <c r="H643" s="80">
        <v>4392.75</v>
      </c>
      <c r="I643" s="80" t="s">
        <v>28</v>
      </c>
      <c r="J643" s="80" t="s">
        <v>28</v>
      </c>
      <c r="K643" s="80">
        <v>94.9</v>
      </c>
      <c r="L643" s="73">
        <f t="shared" si="154"/>
        <v>100.6</v>
      </c>
      <c r="M643" s="73">
        <f t="shared" si="155"/>
        <v>132.08000000000001</v>
      </c>
      <c r="N643" s="72" t="str">
        <f t="shared" si="156"/>
        <v>0831</v>
      </c>
      <c r="O643" s="74">
        <f t="shared" si="157"/>
        <v>6</v>
      </c>
      <c r="P643" s="72">
        <f t="shared" si="158"/>
        <v>0</v>
      </c>
      <c r="Q643" s="74">
        <f t="shared" si="159"/>
        <v>43</v>
      </c>
      <c r="R643" s="72" t="str">
        <f t="shared" si="160"/>
        <v/>
      </c>
      <c r="S643" s="72" t="str">
        <f t="shared" si="161"/>
        <v/>
      </c>
      <c r="AF643" s="18">
        <v>4302.1984862133104</v>
      </c>
      <c r="AG643" s="18">
        <v>30.4822695035461</v>
      </c>
      <c r="AI643" s="23">
        <f>'simulateur graphe PJ OQN'!$B$4</f>
        <v>1</v>
      </c>
      <c r="AJ643" s="24">
        <f t="shared" si="162"/>
        <v>132.08000000000001</v>
      </c>
      <c r="AK643" s="24">
        <f t="shared" si="163"/>
        <v>132.08000000000001</v>
      </c>
      <c r="AM643" t="str">
        <f t="shared" si="164"/>
        <v>ZONEBASSE</v>
      </c>
      <c r="AN643" t="str">
        <f t="shared" si="165"/>
        <v>HC</v>
      </c>
      <c r="AO643" s="20">
        <f t="shared" si="166"/>
        <v>132.08000000000001</v>
      </c>
      <c r="AP643" s="20">
        <f t="shared" si="167"/>
        <v>4392.75</v>
      </c>
      <c r="AQ643" s="20" t="str">
        <f t="shared" si="167"/>
        <v>.</v>
      </c>
      <c r="AR643" s="20" t="str">
        <f t="shared" si="167"/>
        <v>.</v>
      </c>
      <c r="AS643" s="20">
        <f t="shared" si="168"/>
        <v>-162.45000000000073</v>
      </c>
      <c r="AT643" s="20">
        <f t="shared" si="170"/>
        <v>-669.75</v>
      </c>
      <c r="AU643" s="20">
        <f t="shared" si="169"/>
        <v>4392.75</v>
      </c>
    </row>
    <row r="644" spans="1:47" ht="45">
      <c r="A644" s="54">
        <v>645</v>
      </c>
      <c r="B644" s="54" t="s">
        <v>1219</v>
      </c>
      <c r="C644" s="58" t="s">
        <v>2756</v>
      </c>
      <c r="D644" s="79">
        <v>43</v>
      </c>
      <c r="E644" s="79">
        <v>49</v>
      </c>
      <c r="F644" s="80">
        <v>4850.6499999999996</v>
      </c>
      <c r="G644" s="80">
        <v>112.81</v>
      </c>
      <c r="H644" s="80">
        <v>4850.6499999999996</v>
      </c>
      <c r="I644" s="80" t="s">
        <v>28</v>
      </c>
      <c r="J644" s="80" t="s">
        <v>28</v>
      </c>
      <c r="K644" s="80">
        <v>105.47</v>
      </c>
      <c r="L644" s="73">
        <f t="shared" ref="L644:L707" si="171">IFERROR(VLOOKUP(B644,$B$1326:$K$2467,6,0),"")</f>
        <v>100.6</v>
      </c>
      <c r="M644" s="73">
        <f t="shared" ref="M644:M707" si="172">IFERROR(VLOOKUP($B644,$B$2468:$K$3603,6,0),"")</f>
        <v>132.08000000000001</v>
      </c>
      <c r="N644" s="72" t="str">
        <f t="shared" ref="N644:N707" si="173">LEFT(B644,4)</f>
        <v>0831</v>
      </c>
      <c r="O644" s="74">
        <f t="shared" ref="O644:O707" si="174">E644-D644</f>
        <v>6</v>
      </c>
      <c r="P644" s="72">
        <f t="shared" ref="P644:P707" si="175">IF(O644=20,1,0)</f>
        <v>0</v>
      </c>
      <c r="Q644" s="74">
        <f t="shared" ref="Q644:Q707" si="176">D644</f>
        <v>43</v>
      </c>
      <c r="R644" s="72" t="str">
        <f t="shared" ref="R644:R707" si="177">IF(P644=1,Q644+7,"")</f>
        <v/>
      </c>
      <c r="S644" s="72" t="str">
        <f t="shared" ref="S644:S707" si="178">IF(P644=1,Q644+14,"")</f>
        <v/>
      </c>
      <c r="AF644" s="18">
        <v>5166.4133700660796</v>
      </c>
      <c r="AG644" s="18">
        <v>33.1666666666667</v>
      </c>
      <c r="AI644" s="23">
        <f>'simulateur graphe PJ OQN'!$B$4</f>
        <v>1</v>
      </c>
      <c r="AJ644" s="24">
        <f t="shared" ref="AJ644:AJ707" si="179">IF(AN644="HDJ",AU644,IF(AM644="ZONE90",AT644,IF(AM644="ZONEBASSE",AO644,IF(AM644="ZONEFORF1",AP644,IF(AM644="ZONEFORF2",AQ644,IF(AM644="ZONEFORF3",AR644,AS644))))))</f>
        <v>132.08000000000001</v>
      </c>
      <c r="AK644" s="24">
        <f t="shared" ref="AK644:AK707" si="180">AJ644/AI644</f>
        <v>132.08000000000001</v>
      </c>
      <c r="AM644" t="str">
        <f t="shared" ref="AM644:AM707" si="181">IF(AI644&gt;90,"ZONE90",IF(P644=1,IF(AI644&lt;D644,"ZONEBASSE",IF(AI644&lt;R644,"ZONEFORF1",IF(AI644&lt;S644,"ZONEFORF2",IF(AI644&lt;E644,"ZONEFORF3","ZONEHAUTE")))),IF(AI644&lt;D644,"ZONEBASSE",IF(AI644&lt;E644,"ZONEFORF1","ZONEHAUTE"))))</f>
        <v>ZONEBASSE</v>
      </c>
      <c r="AN644" t="str">
        <f t="shared" ref="AN644:AN707" si="182">IF(RIGHT(B644,1)="0","HDJ","HC")</f>
        <v>HC</v>
      </c>
      <c r="AO644" s="20">
        <f t="shared" ref="AO644:AO707" si="183">IF(AI644&lt;8,M644*AI644,F644-(D644-AI644)*G644)</f>
        <v>132.08000000000001</v>
      </c>
      <c r="AP644" s="20">
        <f t="shared" ref="AP644:AR707" si="184">H644</f>
        <v>4850.6499999999996</v>
      </c>
      <c r="AQ644" s="20" t="str">
        <f t="shared" si="184"/>
        <v>.</v>
      </c>
      <c r="AR644" s="20" t="str">
        <f t="shared" si="184"/>
        <v>.</v>
      </c>
      <c r="AS644" s="20">
        <f t="shared" ref="AS644:AS707" si="185">IF(P644=1,J644+(AI644-E644)*K644,H644+(AI644-E644)*K644)</f>
        <v>-211.90999999999985</v>
      </c>
      <c r="AT644" s="20">
        <f t="shared" si="170"/>
        <v>221.51999999999862</v>
      </c>
      <c r="AU644" s="20">
        <f t="shared" ref="AU644:AU707" si="186">AI644*H644</f>
        <v>4850.6499999999996</v>
      </c>
    </row>
    <row r="645" spans="1:47" ht="45">
      <c r="A645" s="54">
        <v>646</v>
      </c>
      <c r="B645" s="54" t="s">
        <v>1220</v>
      </c>
      <c r="C645" s="58" t="s">
        <v>2757</v>
      </c>
      <c r="D645" s="79">
        <v>57</v>
      </c>
      <c r="E645" s="79">
        <v>63</v>
      </c>
      <c r="F645" s="80">
        <v>6529.14</v>
      </c>
      <c r="G645" s="80">
        <v>114.55</v>
      </c>
      <c r="H645" s="80">
        <v>6529.14</v>
      </c>
      <c r="I645" s="80" t="s">
        <v>28</v>
      </c>
      <c r="J645" s="80" t="s">
        <v>28</v>
      </c>
      <c r="K645" s="80">
        <v>108.07</v>
      </c>
      <c r="L645" s="73">
        <f t="shared" si="171"/>
        <v>100.6</v>
      </c>
      <c r="M645" s="73">
        <f t="shared" si="172"/>
        <v>132.08000000000001</v>
      </c>
      <c r="N645" s="72" t="str">
        <f t="shared" si="173"/>
        <v>0831</v>
      </c>
      <c r="O645" s="74">
        <f t="shared" si="174"/>
        <v>6</v>
      </c>
      <c r="P645" s="72">
        <f t="shared" si="175"/>
        <v>0</v>
      </c>
      <c r="Q645" s="74">
        <f t="shared" si="176"/>
        <v>57</v>
      </c>
      <c r="R645" s="72" t="str">
        <f t="shared" si="177"/>
        <v/>
      </c>
      <c r="S645" s="72" t="str">
        <f t="shared" si="178"/>
        <v/>
      </c>
      <c r="AF645" s="18">
        <v>6109.2219747310301</v>
      </c>
      <c r="AG645" s="18">
        <v>39.058394160584001</v>
      </c>
      <c r="AI645" s="23">
        <f>'simulateur graphe PJ OQN'!$B$4</f>
        <v>1</v>
      </c>
      <c r="AJ645" s="24">
        <f t="shared" si="179"/>
        <v>132.08000000000001</v>
      </c>
      <c r="AK645" s="24">
        <f t="shared" si="180"/>
        <v>132.08000000000001</v>
      </c>
      <c r="AM645" t="str">
        <f t="shared" si="181"/>
        <v>ZONEBASSE</v>
      </c>
      <c r="AN645" t="str">
        <f t="shared" si="182"/>
        <v>HC</v>
      </c>
      <c r="AO645" s="20">
        <f t="shared" si="183"/>
        <v>132.08000000000001</v>
      </c>
      <c r="AP645" s="20">
        <f t="shared" si="184"/>
        <v>6529.14</v>
      </c>
      <c r="AQ645" s="20" t="str">
        <f t="shared" si="184"/>
        <v>.</v>
      </c>
      <c r="AR645" s="20" t="str">
        <f t="shared" si="184"/>
        <v>.</v>
      </c>
      <c r="AS645" s="20">
        <f t="shared" si="185"/>
        <v>-171.19999999999891</v>
      </c>
      <c r="AT645" s="20">
        <f t="shared" si="170"/>
        <v>493.63000000000102</v>
      </c>
      <c r="AU645" s="20">
        <f t="shared" si="186"/>
        <v>6529.14</v>
      </c>
    </row>
    <row r="646" spans="1:47" ht="33.75">
      <c r="A646" s="54">
        <v>647</v>
      </c>
      <c r="B646" s="54" t="s">
        <v>1221</v>
      </c>
      <c r="C646" s="58" t="s">
        <v>2758</v>
      </c>
      <c r="D646" s="79">
        <v>8</v>
      </c>
      <c r="E646" s="79">
        <v>28</v>
      </c>
      <c r="F646" s="80">
        <v>1048.83</v>
      </c>
      <c r="G646" s="80">
        <v>131.1</v>
      </c>
      <c r="H646" s="80">
        <v>1048.83</v>
      </c>
      <c r="I646" s="80">
        <v>1689.58</v>
      </c>
      <c r="J646" s="80">
        <v>2275.9699999999998</v>
      </c>
      <c r="K646" s="80">
        <v>78.16</v>
      </c>
      <c r="L646" s="73">
        <f t="shared" si="171"/>
        <v>97.9</v>
      </c>
      <c r="M646" s="73">
        <f t="shared" si="172"/>
        <v>132.08000000000001</v>
      </c>
      <c r="N646" s="72" t="str">
        <f t="shared" si="173"/>
        <v>0831</v>
      </c>
      <c r="O646" s="74">
        <f t="shared" si="174"/>
        <v>20</v>
      </c>
      <c r="P646" s="72">
        <f t="shared" si="175"/>
        <v>1</v>
      </c>
      <c r="Q646" s="74">
        <f t="shared" si="176"/>
        <v>8</v>
      </c>
      <c r="R646" s="72">
        <f t="shared" si="177"/>
        <v>15</v>
      </c>
      <c r="S646" s="72">
        <f t="shared" si="178"/>
        <v>22</v>
      </c>
      <c r="AF646" s="18">
        <v>7273.7405881986297</v>
      </c>
      <c r="AG646" s="18">
        <v>44.8983050847458</v>
      </c>
      <c r="AI646" s="23">
        <f>'simulateur graphe PJ OQN'!$B$4</f>
        <v>1</v>
      </c>
      <c r="AJ646" s="24">
        <f t="shared" si="179"/>
        <v>132.08000000000001</v>
      </c>
      <c r="AK646" s="24">
        <f t="shared" si="180"/>
        <v>132.08000000000001</v>
      </c>
      <c r="AM646" t="str">
        <f t="shared" si="181"/>
        <v>ZONEBASSE</v>
      </c>
      <c r="AN646" t="str">
        <f t="shared" si="182"/>
        <v>HC</v>
      </c>
      <c r="AO646" s="20">
        <f t="shared" si="183"/>
        <v>132.08000000000001</v>
      </c>
      <c r="AP646" s="20">
        <f t="shared" si="184"/>
        <v>1048.83</v>
      </c>
      <c r="AQ646" s="20">
        <f t="shared" si="184"/>
        <v>1689.58</v>
      </c>
      <c r="AR646" s="20">
        <f t="shared" si="184"/>
        <v>2275.9699999999998</v>
      </c>
      <c r="AS646" s="20">
        <f t="shared" si="185"/>
        <v>165.65000000000009</v>
      </c>
      <c r="AT646" s="20">
        <f t="shared" si="170"/>
        <v>-1591.2100000000009</v>
      </c>
      <c r="AU646" s="20">
        <f t="shared" si="186"/>
        <v>1048.83</v>
      </c>
    </row>
    <row r="647" spans="1:47" ht="33.75">
      <c r="A647" s="54">
        <v>648</v>
      </c>
      <c r="B647" s="54" t="s">
        <v>1222</v>
      </c>
      <c r="C647" s="58" t="s">
        <v>2759</v>
      </c>
      <c r="D647" s="79">
        <v>22</v>
      </c>
      <c r="E647" s="79">
        <v>28</v>
      </c>
      <c r="F647" s="80">
        <v>2370.86</v>
      </c>
      <c r="G647" s="80">
        <v>94.43</v>
      </c>
      <c r="H647" s="80">
        <v>2370.86</v>
      </c>
      <c r="I647" s="80" t="s">
        <v>28</v>
      </c>
      <c r="J647" s="80" t="s">
        <v>28</v>
      </c>
      <c r="K647" s="80">
        <v>95.22</v>
      </c>
      <c r="L647" s="73">
        <f t="shared" si="171"/>
        <v>97.9</v>
      </c>
      <c r="M647" s="73">
        <f t="shared" si="172"/>
        <v>132.08000000000001</v>
      </c>
      <c r="N647" s="72" t="str">
        <f t="shared" si="173"/>
        <v>0831</v>
      </c>
      <c r="O647" s="74">
        <f t="shared" si="174"/>
        <v>6</v>
      </c>
      <c r="P647" s="72">
        <f t="shared" si="175"/>
        <v>0</v>
      </c>
      <c r="Q647" s="74">
        <f t="shared" si="176"/>
        <v>22</v>
      </c>
      <c r="R647" s="72" t="str">
        <f t="shared" si="177"/>
        <v/>
      </c>
      <c r="S647" s="72" t="str">
        <f t="shared" si="178"/>
        <v/>
      </c>
      <c r="AF647" s="18">
        <v>8433.8427051164508</v>
      </c>
      <c r="AG647" s="18">
        <v>48.728980322003601</v>
      </c>
      <c r="AI647" s="23">
        <f>'simulateur graphe PJ OQN'!$B$4</f>
        <v>1</v>
      </c>
      <c r="AJ647" s="24">
        <f t="shared" si="179"/>
        <v>132.08000000000001</v>
      </c>
      <c r="AK647" s="24">
        <f t="shared" si="180"/>
        <v>132.08000000000001</v>
      </c>
      <c r="AM647" t="str">
        <f t="shared" si="181"/>
        <v>ZONEBASSE</v>
      </c>
      <c r="AN647" t="str">
        <f t="shared" si="182"/>
        <v>HC</v>
      </c>
      <c r="AO647" s="20">
        <f t="shared" si="183"/>
        <v>132.08000000000001</v>
      </c>
      <c r="AP647" s="20">
        <f t="shared" si="184"/>
        <v>2370.86</v>
      </c>
      <c r="AQ647" s="20" t="str">
        <f t="shared" si="184"/>
        <v>.</v>
      </c>
      <c r="AR647" s="20" t="str">
        <f t="shared" si="184"/>
        <v>.</v>
      </c>
      <c r="AS647" s="20">
        <f t="shared" si="185"/>
        <v>-200.07999999999993</v>
      </c>
      <c r="AT647" s="20">
        <f t="shared" si="170"/>
        <v>-438.60000000000036</v>
      </c>
      <c r="AU647" s="20">
        <f t="shared" si="186"/>
        <v>2370.86</v>
      </c>
    </row>
    <row r="648" spans="1:47" ht="45">
      <c r="A648" s="54">
        <v>649</v>
      </c>
      <c r="B648" s="54" t="s">
        <v>1223</v>
      </c>
      <c r="C648" s="58" t="s">
        <v>2760</v>
      </c>
      <c r="D648" s="79">
        <v>8</v>
      </c>
      <c r="E648" s="79">
        <v>28</v>
      </c>
      <c r="F648" s="80">
        <v>1165.18</v>
      </c>
      <c r="G648" s="80">
        <v>145.65</v>
      </c>
      <c r="H648" s="80">
        <v>1165.18</v>
      </c>
      <c r="I648" s="80">
        <v>1873.28</v>
      </c>
      <c r="J648" s="80">
        <v>2524.6799999999998</v>
      </c>
      <c r="K648" s="80">
        <v>81.48</v>
      </c>
      <c r="L648" s="73">
        <f t="shared" si="171"/>
        <v>97.9</v>
      </c>
      <c r="M648" s="73">
        <f t="shared" si="172"/>
        <v>132.08000000000001</v>
      </c>
      <c r="N648" s="72" t="str">
        <f t="shared" si="173"/>
        <v>0831</v>
      </c>
      <c r="O648" s="74">
        <f t="shared" si="174"/>
        <v>20</v>
      </c>
      <c r="P648" s="72">
        <f t="shared" si="175"/>
        <v>1</v>
      </c>
      <c r="Q648" s="74">
        <f t="shared" si="176"/>
        <v>8</v>
      </c>
      <c r="R648" s="72">
        <f t="shared" si="177"/>
        <v>15</v>
      </c>
      <c r="S648" s="72">
        <f t="shared" si="178"/>
        <v>22</v>
      </c>
      <c r="AF648" s="18">
        <v>10715.4234655774</v>
      </c>
      <c r="AG648" s="18">
        <v>61.199619771863098</v>
      </c>
      <c r="AI648" s="23">
        <f>'simulateur graphe PJ OQN'!$B$4</f>
        <v>1</v>
      </c>
      <c r="AJ648" s="24">
        <f t="shared" si="179"/>
        <v>132.08000000000001</v>
      </c>
      <c r="AK648" s="24">
        <f t="shared" si="180"/>
        <v>132.08000000000001</v>
      </c>
      <c r="AM648" t="str">
        <f t="shared" si="181"/>
        <v>ZONEBASSE</v>
      </c>
      <c r="AN648" t="str">
        <f t="shared" si="182"/>
        <v>HC</v>
      </c>
      <c r="AO648" s="20">
        <f t="shared" si="183"/>
        <v>132.08000000000001</v>
      </c>
      <c r="AP648" s="20">
        <f t="shared" si="184"/>
        <v>1165.18</v>
      </c>
      <c r="AQ648" s="20">
        <f t="shared" si="184"/>
        <v>1873.28</v>
      </c>
      <c r="AR648" s="20">
        <f t="shared" si="184"/>
        <v>2524.6799999999998</v>
      </c>
      <c r="AS648" s="20">
        <f t="shared" si="185"/>
        <v>324.7199999999998</v>
      </c>
      <c r="AT648" s="20">
        <f t="shared" si="170"/>
        <v>-1136.6599999999999</v>
      </c>
      <c r="AU648" s="20">
        <f t="shared" si="186"/>
        <v>1165.18</v>
      </c>
    </row>
    <row r="649" spans="1:47" ht="45">
      <c r="A649" s="54">
        <v>650</v>
      </c>
      <c r="B649" s="54" t="s">
        <v>1224</v>
      </c>
      <c r="C649" s="58" t="s">
        <v>2761</v>
      </c>
      <c r="D649" s="79">
        <v>22</v>
      </c>
      <c r="E649" s="79">
        <v>28</v>
      </c>
      <c r="F649" s="80">
        <v>2547.14</v>
      </c>
      <c r="G649" s="80">
        <v>96.27</v>
      </c>
      <c r="H649" s="80">
        <v>2547.14</v>
      </c>
      <c r="I649" s="80" t="s">
        <v>28</v>
      </c>
      <c r="J649" s="80" t="s">
        <v>28</v>
      </c>
      <c r="K649" s="80">
        <v>96.59</v>
      </c>
      <c r="L649" s="73">
        <f t="shared" si="171"/>
        <v>97.9</v>
      </c>
      <c r="M649" s="73">
        <f t="shared" si="172"/>
        <v>132.08000000000001</v>
      </c>
      <c r="N649" s="72" t="str">
        <f t="shared" si="173"/>
        <v>0831</v>
      </c>
      <c r="O649" s="74">
        <f t="shared" si="174"/>
        <v>6</v>
      </c>
      <c r="P649" s="72">
        <f t="shared" si="175"/>
        <v>0</v>
      </c>
      <c r="Q649" s="74">
        <f t="shared" si="176"/>
        <v>22</v>
      </c>
      <c r="R649" s="72" t="str">
        <f t="shared" si="177"/>
        <v/>
      </c>
      <c r="S649" s="72" t="str">
        <f t="shared" si="178"/>
        <v/>
      </c>
      <c r="AF649" s="18">
        <v>2846.5807082743299</v>
      </c>
      <c r="AG649" s="18">
        <v>19.480961923847701</v>
      </c>
      <c r="AI649" s="23">
        <f>'simulateur graphe PJ OQN'!$B$4</f>
        <v>1</v>
      </c>
      <c r="AJ649" s="24">
        <f t="shared" si="179"/>
        <v>132.08000000000001</v>
      </c>
      <c r="AK649" s="24">
        <f t="shared" si="180"/>
        <v>132.08000000000001</v>
      </c>
      <c r="AM649" t="str">
        <f t="shared" si="181"/>
        <v>ZONEBASSE</v>
      </c>
      <c r="AN649" t="str">
        <f t="shared" si="182"/>
        <v>HC</v>
      </c>
      <c r="AO649" s="20">
        <f t="shared" si="183"/>
        <v>132.08000000000001</v>
      </c>
      <c r="AP649" s="20">
        <f t="shared" si="184"/>
        <v>2547.14</v>
      </c>
      <c r="AQ649" s="20" t="str">
        <f t="shared" si="184"/>
        <v>.</v>
      </c>
      <c r="AR649" s="20" t="str">
        <f t="shared" si="184"/>
        <v>.</v>
      </c>
      <c r="AS649" s="20">
        <f t="shared" si="185"/>
        <v>-60.790000000000418</v>
      </c>
      <c r="AT649" s="20">
        <f t="shared" si="170"/>
        <v>-177.38000000000102</v>
      </c>
      <c r="AU649" s="20">
        <f t="shared" si="186"/>
        <v>2547.14</v>
      </c>
    </row>
    <row r="650" spans="1:47" ht="45">
      <c r="A650" s="54">
        <v>651</v>
      </c>
      <c r="B650" s="54" t="s">
        <v>1225</v>
      </c>
      <c r="C650" s="58" t="s">
        <v>2762</v>
      </c>
      <c r="D650" s="79">
        <v>8</v>
      </c>
      <c r="E650" s="79">
        <v>28</v>
      </c>
      <c r="F650" s="80">
        <v>1564.44</v>
      </c>
      <c r="G650" s="80">
        <v>195.55</v>
      </c>
      <c r="H650" s="80">
        <v>1564.44</v>
      </c>
      <c r="I650" s="80">
        <v>2544.61</v>
      </c>
      <c r="J650" s="80">
        <v>3417.21</v>
      </c>
      <c r="K650" s="80">
        <v>95.01</v>
      </c>
      <c r="L650" s="73">
        <f t="shared" si="171"/>
        <v>97.9</v>
      </c>
      <c r="M650" s="73">
        <f t="shared" si="172"/>
        <v>132.08000000000001</v>
      </c>
      <c r="N650" s="72" t="str">
        <f t="shared" si="173"/>
        <v>0831</v>
      </c>
      <c r="O650" s="74">
        <f t="shared" si="174"/>
        <v>20</v>
      </c>
      <c r="P650" s="72">
        <f t="shared" si="175"/>
        <v>1</v>
      </c>
      <c r="Q650" s="74">
        <f t="shared" si="176"/>
        <v>8</v>
      </c>
      <c r="R650" s="72">
        <f t="shared" si="177"/>
        <v>15</v>
      </c>
      <c r="S650" s="72">
        <f t="shared" si="178"/>
        <v>22</v>
      </c>
      <c r="AF650" s="18">
        <v>4020.67837012993</v>
      </c>
      <c r="AG650" s="18">
        <v>25.063829787233999</v>
      </c>
      <c r="AI650" s="23">
        <f>'simulateur graphe PJ OQN'!$B$4</f>
        <v>1</v>
      </c>
      <c r="AJ650" s="24">
        <f t="shared" si="179"/>
        <v>132.08000000000001</v>
      </c>
      <c r="AK650" s="24">
        <f t="shared" si="180"/>
        <v>132.08000000000001</v>
      </c>
      <c r="AM650" t="str">
        <f t="shared" si="181"/>
        <v>ZONEBASSE</v>
      </c>
      <c r="AN650" t="str">
        <f t="shared" si="182"/>
        <v>HC</v>
      </c>
      <c r="AO650" s="20">
        <f t="shared" si="183"/>
        <v>132.08000000000001</v>
      </c>
      <c r="AP650" s="20">
        <f t="shared" si="184"/>
        <v>1564.44</v>
      </c>
      <c r="AQ650" s="20">
        <f t="shared" si="184"/>
        <v>2544.61</v>
      </c>
      <c r="AR650" s="20">
        <f t="shared" si="184"/>
        <v>3417.21</v>
      </c>
      <c r="AS650" s="20">
        <f t="shared" si="185"/>
        <v>851.94</v>
      </c>
      <c r="AT650" s="20">
        <f t="shared" si="170"/>
        <v>594.72999999999956</v>
      </c>
      <c r="AU650" s="20">
        <f t="shared" si="186"/>
        <v>1564.44</v>
      </c>
    </row>
    <row r="651" spans="1:47" ht="45">
      <c r="A651" s="54">
        <v>652</v>
      </c>
      <c r="B651" s="54" t="s">
        <v>1226</v>
      </c>
      <c r="C651" s="58" t="s">
        <v>2763</v>
      </c>
      <c r="D651" s="79">
        <v>50</v>
      </c>
      <c r="E651" s="79">
        <v>56</v>
      </c>
      <c r="F651" s="80">
        <v>5995.7</v>
      </c>
      <c r="G651" s="80">
        <v>92.09</v>
      </c>
      <c r="H651" s="80">
        <v>5995.7</v>
      </c>
      <c r="I651" s="80" t="s">
        <v>28</v>
      </c>
      <c r="J651" s="80" t="s">
        <v>28</v>
      </c>
      <c r="K651" s="80">
        <v>111.36</v>
      </c>
      <c r="L651" s="73">
        <f t="shared" si="171"/>
        <v>97.9</v>
      </c>
      <c r="M651" s="73">
        <f t="shared" si="172"/>
        <v>132.08000000000001</v>
      </c>
      <c r="N651" s="72" t="str">
        <f t="shared" si="173"/>
        <v>0831</v>
      </c>
      <c r="O651" s="74">
        <f t="shared" si="174"/>
        <v>6</v>
      </c>
      <c r="P651" s="72">
        <f t="shared" si="175"/>
        <v>0</v>
      </c>
      <c r="Q651" s="74">
        <f t="shared" si="176"/>
        <v>50</v>
      </c>
      <c r="R651" s="72" t="str">
        <f t="shared" si="177"/>
        <v/>
      </c>
      <c r="S651" s="72" t="str">
        <f t="shared" si="178"/>
        <v/>
      </c>
      <c r="AF651" s="18">
        <v>4349.0730646020202</v>
      </c>
      <c r="AG651" s="18">
        <v>28.4955882352941</v>
      </c>
      <c r="AI651" s="23">
        <f>'simulateur graphe PJ OQN'!$B$4</f>
        <v>1</v>
      </c>
      <c r="AJ651" s="24">
        <f t="shared" si="179"/>
        <v>132.08000000000001</v>
      </c>
      <c r="AK651" s="24">
        <f t="shared" si="180"/>
        <v>132.08000000000001</v>
      </c>
      <c r="AM651" t="str">
        <f t="shared" si="181"/>
        <v>ZONEBASSE</v>
      </c>
      <c r="AN651" t="str">
        <f t="shared" si="182"/>
        <v>HC</v>
      </c>
      <c r="AO651" s="20">
        <f t="shared" si="183"/>
        <v>132.08000000000001</v>
      </c>
      <c r="AP651" s="20">
        <f t="shared" si="184"/>
        <v>5995.7</v>
      </c>
      <c r="AQ651" s="20" t="str">
        <f t="shared" si="184"/>
        <v>.</v>
      </c>
      <c r="AR651" s="20" t="str">
        <f t="shared" si="184"/>
        <v>.</v>
      </c>
      <c r="AS651" s="20">
        <f t="shared" si="185"/>
        <v>-129.10000000000036</v>
      </c>
      <c r="AT651" s="20">
        <f t="shared" si="170"/>
        <v>1068.8399999999983</v>
      </c>
      <c r="AU651" s="20">
        <f t="shared" si="186"/>
        <v>5995.7</v>
      </c>
    </row>
    <row r="652" spans="1:47" ht="22.5">
      <c r="A652" s="54">
        <v>653</v>
      </c>
      <c r="B652" s="54" t="s">
        <v>1227</v>
      </c>
      <c r="C652" s="58" t="s">
        <v>1228</v>
      </c>
      <c r="D652" s="79">
        <v>1</v>
      </c>
      <c r="E652" s="79">
        <v>1</v>
      </c>
      <c r="F652" s="80" t="s">
        <v>28</v>
      </c>
      <c r="G652" s="80" t="s">
        <v>28</v>
      </c>
      <c r="H652" s="80">
        <v>93.17</v>
      </c>
      <c r="I652" s="80" t="s">
        <v>28</v>
      </c>
      <c r="J652" s="80" t="s">
        <v>28</v>
      </c>
      <c r="K652" s="80" t="s">
        <v>28</v>
      </c>
      <c r="L652" s="73" t="str">
        <f t="shared" si="171"/>
        <v/>
      </c>
      <c r="M652" s="73" t="str">
        <f t="shared" si="172"/>
        <v/>
      </c>
      <c r="N652" s="72" t="str">
        <f t="shared" si="173"/>
        <v>0833</v>
      </c>
      <c r="O652" s="74">
        <f t="shared" si="174"/>
        <v>0</v>
      </c>
      <c r="P652" s="72">
        <f t="shared" si="175"/>
        <v>0</v>
      </c>
      <c r="Q652" s="74">
        <f t="shared" si="176"/>
        <v>1</v>
      </c>
      <c r="R652" s="72" t="str">
        <f t="shared" si="177"/>
        <v/>
      </c>
      <c r="S652" s="72" t="str">
        <f t="shared" si="178"/>
        <v/>
      </c>
      <c r="AF652" s="18">
        <v>6416.3537104277902</v>
      </c>
      <c r="AG652" s="18">
        <v>38.509316770186302</v>
      </c>
      <c r="AI652" s="23">
        <f>'simulateur graphe PJ OQN'!$B$4</f>
        <v>1</v>
      </c>
      <c r="AJ652" s="24">
        <f t="shared" si="179"/>
        <v>93.17</v>
      </c>
      <c r="AK652" s="24">
        <f t="shared" si="180"/>
        <v>93.17</v>
      </c>
      <c r="AM652" t="str">
        <f t="shared" si="181"/>
        <v>ZONEHAUTE</v>
      </c>
      <c r="AN652" t="str">
        <f t="shared" si="182"/>
        <v>HDJ</v>
      </c>
      <c r="AO652" s="20" t="e">
        <f t="shared" si="183"/>
        <v>#VALUE!</v>
      </c>
      <c r="AP652" s="20">
        <f t="shared" si="184"/>
        <v>93.17</v>
      </c>
      <c r="AQ652" s="20" t="str">
        <f t="shared" si="184"/>
        <v>.</v>
      </c>
      <c r="AR652" s="20" t="str">
        <f t="shared" si="184"/>
        <v>.</v>
      </c>
      <c r="AS652" s="20" t="e">
        <f t="shared" si="185"/>
        <v>#VALUE!</v>
      </c>
      <c r="AT652" s="20" t="e">
        <f t="shared" si="170"/>
        <v>#VALUE!</v>
      </c>
      <c r="AU652" s="20">
        <f t="shared" si="186"/>
        <v>93.17</v>
      </c>
    </row>
    <row r="653" spans="1:47" ht="22.5">
      <c r="A653" s="54">
        <v>654</v>
      </c>
      <c r="B653" s="54" t="s">
        <v>1229</v>
      </c>
      <c r="C653" s="58" t="s">
        <v>1230</v>
      </c>
      <c r="D653" s="79">
        <v>1</v>
      </c>
      <c r="E653" s="79">
        <v>1</v>
      </c>
      <c r="F653" s="80" t="s">
        <v>28</v>
      </c>
      <c r="G653" s="80" t="s">
        <v>28</v>
      </c>
      <c r="H653" s="80">
        <v>82.4</v>
      </c>
      <c r="I653" s="80" t="s">
        <v>28</v>
      </c>
      <c r="J653" s="80" t="s">
        <v>28</v>
      </c>
      <c r="K653" s="80" t="s">
        <v>28</v>
      </c>
      <c r="L653" s="73" t="str">
        <f t="shared" si="171"/>
        <v/>
      </c>
      <c r="M653" s="73" t="str">
        <f t="shared" si="172"/>
        <v/>
      </c>
      <c r="N653" s="72" t="str">
        <f t="shared" si="173"/>
        <v>0833</v>
      </c>
      <c r="O653" s="74">
        <f t="shared" si="174"/>
        <v>0</v>
      </c>
      <c r="P653" s="72">
        <f t="shared" si="175"/>
        <v>0</v>
      </c>
      <c r="Q653" s="74">
        <f t="shared" si="176"/>
        <v>1</v>
      </c>
      <c r="R653" s="72" t="str">
        <f t="shared" si="177"/>
        <v/>
      </c>
      <c r="S653" s="72" t="str">
        <f t="shared" si="178"/>
        <v/>
      </c>
      <c r="AF653" s="18">
        <v>7130.3819542170604</v>
      </c>
      <c r="AG653" s="18">
        <v>39.839909808342703</v>
      </c>
      <c r="AI653" s="23">
        <f>'simulateur graphe PJ OQN'!$B$4</f>
        <v>1</v>
      </c>
      <c r="AJ653" s="24">
        <f t="shared" si="179"/>
        <v>82.4</v>
      </c>
      <c r="AK653" s="24">
        <f t="shared" si="180"/>
        <v>82.4</v>
      </c>
      <c r="AM653" t="str">
        <f t="shared" si="181"/>
        <v>ZONEHAUTE</v>
      </c>
      <c r="AN653" t="str">
        <f t="shared" si="182"/>
        <v>HDJ</v>
      </c>
      <c r="AO653" s="20" t="e">
        <f t="shared" si="183"/>
        <v>#VALUE!</v>
      </c>
      <c r="AP653" s="20">
        <f t="shared" si="184"/>
        <v>82.4</v>
      </c>
      <c r="AQ653" s="20" t="str">
        <f t="shared" si="184"/>
        <v>.</v>
      </c>
      <c r="AR653" s="20" t="str">
        <f t="shared" si="184"/>
        <v>.</v>
      </c>
      <c r="AS653" s="20" t="e">
        <f t="shared" si="185"/>
        <v>#VALUE!</v>
      </c>
      <c r="AT653" s="20" t="e">
        <f t="shared" si="170"/>
        <v>#VALUE!</v>
      </c>
      <c r="AU653" s="20">
        <f t="shared" si="186"/>
        <v>82.4</v>
      </c>
    </row>
    <row r="654" spans="1:47" ht="22.5">
      <c r="A654" s="54">
        <v>655</v>
      </c>
      <c r="B654" s="54" t="s">
        <v>1231</v>
      </c>
      <c r="C654" s="58" t="s">
        <v>1232</v>
      </c>
      <c r="D654" s="79">
        <v>1</v>
      </c>
      <c r="E654" s="79">
        <v>1</v>
      </c>
      <c r="F654" s="80" t="s">
        <v>28</v>
      </c>
      <c r="G654" s="80" t="s">
        <v>28</v>
      </c>
      <c r="H654" s="80">
        <v>63.98</v>
      </c>
      <c r="I654" s="80" t="s">
        <v>28</v>
      </c>
      <c r="J654" s="80" t="s">
        <v>28</v>
      </c>
      <c r="K654" s="80" t="s">
        <v>28</v>
      </c>
      <c r="L654" s="73" t="str">
        <f t="shared" si="171"/>
        <v/>
      </c>
      <c r="M654" s="73" t="str">
        <f t="shared" si="172"/>
        <v/>
      </c>
      <c r="N654" s="72" t="str">
        <f t="shared" si="173"/>
        <v>0833</v>
      </c>
      <c r="O654" s="74">
        <f t="shared" si="174"/>
        <v>0</v>
      </c>
      <c r="P654" s="72">
        <f t="shared" si="175"/>
        <v>0</v>
      </c>
      <c r="Q654" s="74">
        <f t="shared" si="176"/>
        <v>1</v>
      </c>
      <c r="R654" s="72" t="str">
        <f t="shared" si="177"/>
        <v/>
      </c>
      <c r="S654" s="72" t="str">
        <f t="shared" si="178"/>
        <v/>
      </c>
      <c r="AF654" s="18">
        <v>10671.7464867499</v>
      </c>
      <c r="AG654" s="18">
        <v>55.182870370370402</v>
      </c>
      <c r="AI654" s="23">
        <f>'simulateur graphe PJ OQN'!$B$4</f>
        <v>1</v>
      </c>
      <c r="AJ654" s="24">
        <f t="shared" si="179"/>
        <v>63.98</v>
      </c>
      <c r="AK654" s="24">
        <f t="shared" si="180"/>
        <v>63.98</v>
      </c>
      <c r="AM654" t="str">
        <f t="shared" si="181"/>
        <v>ZONEHAUTE</v>
      </c>
      <c r="AN654" t="str">
        <f t="shared" si="182"/>
        <v>HDJ</v>
      </c>
      <c r="AO654" s="20" t="e">
        <f t="shared" si="183"/>
        <v>#VALUE!</v>
      </c>
      <c r="AP654" s="20">
        <f t="shared" si="184"/>
        <v>63.98</v>
      </c>
      <c r="AQ654" s="20" t="str">
        <f t="shared" si="184"/>
        <v>.</v>
      </c>
      <c r="AR654" s="20" t="str">
        <f t="shared" si="184"/>
        <v>.</v>
      </c>
      <c r="AS654" s="20" t="e">
        <f t="shared" si="185"/>
        <v>#VALUE!</v>
      </c>
      <c r="AT654" s="20" t="e">
        <f t="shared" si="170"/>
        <v>#VALUE!</v>
      </c>
      <c r="AU654" s="20">
        <f t="shared" si="186"/>
        <v>63.98</v>
      </c>
    </row>
    <row r="655" spans="1:47" ht="33.75">
      <c r="A655" s="54">
        <v>656</v>
      </c>
      <c r="B655" s="54" t="s">
        <v>1233</v>
      </c>
      <c r="C655" s="58" t="s">
        <v>1234</v>
      </c>
      <c r="D655" s="79">
        <v>43</v>
      </c>
      <c r="E655" s="79">
        <v>49</v>
      </c>
      <c r="F655" s="80">
        <v>5078.7700000000004</v>
      </c>
      <c r="G655" s="80">
        <v>118.11</v>
      </c>
      <c r="H655" s="80">
        <v>5078.7700000000004</v>
      </c>
      <c r="I655" s="80" t="s">
        <v>28</v>
      </c>
      <c r="J655" s="80" t="s">
        <v>28</v>
      </c>
      <c r="K655" s="80">
        <v>111.38</v>
      </c>
      <c r="L655" s="73">
        <f t="shared" si="171"/>
        <v>98.72</v>
      </c>
      <c r="M655" s="73">
        <f t="shared" si="172"/>
        <v>134.61000000000001</v>
      </c>
      <c r="N655" s="72" t="str">
        <f t="shared" si="173"/>
        <v>0833</v>
      </c>
      <c r="O655" s="74">
        <f t="shared" si="174"/>
        <v>6</v>
      </c>
      <c r="P655" s="72">
        <f t="shared" si="175"/>
        <v>0</v>
      </c>
      <c r="Q655" s="74">
        <f t="shared" si="176"/>
        <v>43</v>
      </c>
      <c r="R655" s="72" t="str">
        <f t="shared" si="177"/>
        <v/>
      </c>
      <c r="S655" s="72" t="str">
        <f t="shared" si="178"/>
        <v/>
      </c>
      <c r="AF655" s="18">
        <v>411.46690849594199</v>
      </c>
      <c r="AG655" s="18" t="s">
        <v>28</v>
      </c>
      <c r="AI655" s="23">
        <f>'simulateur graphe PJ OQN'!$B$4</f>
        <v>1</v>
      </c>
      <c r="AJ655" s="24">
        <f t="shared" si="179"/>
        <v>134.61000000000001</v>
      </c>
      <c r="AK655" s="24">
        <f t="shared" si="180"/>
        <v>134.61000000000001</v>
      </c>
      <c r="AM655" t="str">
        <f t="shared" si="181"/>
        <v>ZONEBASSE</v>
      </c>
      <c r="AN655" t="str">
        <f t="shared" si="182"/>
        <v>HC</v>
      </c>
      <c r="AO655" s="20">
        <f t="shared" si="183"/>
        <v>134.61000000000001</v>
      </c>
      <c r="AP655" s="20">
        <f t="shared" si="184"/>
        <v>5078.7700000000004</v>
      </c>
      <c r="AQ655" s="20" t="str">
        <f t="shared" si="184"/>
        <v>.</v>
      </c>
      <c r="AR655" s="20" t="str">
        <f t="shared" si="184"/>
        <v>.</v>
      </c>
      <c r="AS655" s="20">
        <f t="shared" si="185"/>
        <v>-267.46999999999935</v>
      </c>
      <c r="AT655" s="20">
        <f t="shared" si="170"/>
        <v>859.27000000000044</v>
      </c>
      <c r="AU655" s="20">
        <f t="shared" si="186"/>
        <v>5078.7700000000004</v>
      </c>
    </row>
    <row r="656" spans="1:47" ht="33.75">
      <c r="A656" s="54">
        <v>657</v>
      </c>
      <c r="B656" s="54" t="s">
        <v>1235</v>
      </c>
      <c r="C656" s="58" t="s">
        <v>1236</v>
      </c>
      <c r="D656" s="79">
        <v>57</v>
      </c>
      <c r="E656" s="79">
        <v>63</v>
      </c>
      <c r="F656" s="80">
        <v>6687.27</v>
      </c>
      <c r="G656" s="80">
        <v>114.89</v>
      </c>
      <c r="H656" s="80">
        <v>6687.27</v>
      </c>
      <c r="I656" s="80" t="s">
        <v>28</v>
      </c>
      <c r="J656" s="80" t="s">
        <v>28</v>
      </c>
      <c r="K656" s="80">
        <v>110.59</v>
      </c>
      <c r="L656" s="73">
        <f t="shared" si="171"/>
        <v>98.72</v>
      </c>
      <c r="M656" s="73">
        <f t="shared" si="172"/>
        <v>134.61000000000001</v>
      </c>
      <c r="N656" s="72" t="str">
        <f t="shared" si="173"/>
        <v>0833</v>
      </c>
      <c r="O656" s="74">
        <f t="shared" si="174"/>
        <v>6</v>
      </c>
      <c r="P656" s="72">
        <f t="shared" si="175"/>
        <v>0</v>
      </c>
      <c r="Q656" s="74">
        <f t="shared" si="176"/>
        <v>57</v>
      </c>
      <c r="R656" s="72" t="str">
        <f t="shared" si="177"/>
        <v/>
      </c>
      <c r="S656" s="72" t="str">
        <f t="shared" si="178"/>
        <v/>
      </c>
      <c r="AF656" s="18">
        <v>390.99472223996997</v>
      </c>
      <c r="AG656" s="18" t="s">
        <v>28</v>
      </c>
      <c r="AI656" s="23">
        <f>'simulateur graphe PJ OQN'!$B$4</f>
        <v>1</v>
      </c>
      <c r="AJ656" s="24">
        <f t="shared" si="179"/>
        <v>134.61000000000001</v>
      </c>
      <c r="AK656" s="24">
        <f t="shared" si="180"/>
        <v>134.61000000000001</v>
      </c>
      <c r="AM656" t="str">
        <f t="shared" si="181"/>
        <v>ZONEBASSE</v>
      </c>
      <c r="AN656" t="str">
        <f t="shared" si="182"/>
        <v>HC</v>
      </c>
      <c r="AO656" s="20">
        <f t="shared" si="183"/>
        <v>134.61000000000001</v>
      </c>
      <c r="AP656" s="20">
        <f t="shared" si="184"/>
        <v>6687.27</v>
      </c>
      <c r="AQ656" s="20" t="str">
        <f t="shared" si="184"/>
        <v>.</v>
      </c>
      <c r="AR656" s="20" t="str">
        <f t="shared" si="184"/>
        <v>.</v>
      </c>
      <c r="AS656" s="20">
        <f t="shared" si="185"/>
        <v>-169.30999999999949</v>
      </c>
      <c r="AT656" s="20">
        <f t="shared" si="170"/>
        <v>887.1200000000008</v>
      </c>
      <c r="AU656" s="20">
        <f t="shared" si="186"/>
        <v>6687.27</v>
      </c>
    </row>
    <row r="657" spans="1:47" ht="33.75">
      <c r="A657" s="54">
        <v>658</v>
      </c>
      <c r="B657" s="54" t="s">
        <v>1237</v>
      </c>
      <c r="C657" s="58" t="s">
        <v>1238</v>
      </c>
      <c r="D657" s="79">
        <v>57</v>
      </c>
      <c r="E657" s="79">
        <v>63</v>
      </c>
      <c r="F657" s="80">
        <v>5800.14</v>
      </c>
      <c r="G657" s="80">
        <v>101.76</v>
      </c>
      <c r="H657" s="80">
        <v>5800.14</v>
      </c>
      <c r="I657" s="80" t="s">
        <v>28</v>
      </c>
      <c r="J657" s="80" t="s">
        <v>28</v>
      </c>
      <c r="K657" s="80">
        <v>97.25</v>
      </c>
      <c r="L657" s="73">
        <f t="shared" si="171"/>
        <v>98.72</v>
      </c>
      <c r="M657" s="73">
        <f t="shared" si="172"/>
        <v>134.61000000000001</v>
      </c>
      <c r="N657" s="72" t="str">
        <f t="shared" si="173"/>
        <v>0833</v>
      </c>
      <c r="O657" s="74">
        <f t="shared" si="174"/>
        <v>6</v>
      </c>
      <c r="P657" s="72">
        <f t="shared" si="175"/>
        <v>0</v>
      </c>
      <c r="Q657" s="74">
        <f t="shared" si="176"/>
        <v>57</v>
      </c>
      <c r="R657" s="72" t="str">
        <f t="shared" si="177"/>
        <v/>
      </c>
      <c r="S657" s="72" t="str">
        <f t="shared" si="178"/>
        <v/>
      </c>
      <c r="AF657" s="18">
        <v>273.14722505531</v>
      </c>
      <c r="AG657" s="18" t="s">
        <v>28</v>
      </c>
      <c r="AI657" s="23">
        <f>'simulateur graphe PJ OQN'!$B$4</f>
        <v>1</v>
      </c>
      <c r="AJ657" s="24">
        <f t="shared" si="179"/>
        <v>134.61000000000001</v>
      </c>
      <c r="AK657" s="24">
        <f t="shared" si="180"/>
        <v>134.61000000000001</v>
      </c>
      <c r="AM657" t="str">
        <f t="shared" si="181"/>
        <v>ZONEBASSE</v>
      </c>
      <c r="AN657" t="str">
        <f t="shared" si="182"/>
        <v>HC</v>
      </c>
      <c r="AO657" s="20">
        <f t="shared" si="183"/>
        <v>134.61000000000001</v>
      </c>
      <c r="AP657" s="20">
        <f t="shared" si="184"/>
        <v>5800.14</v>
      </c>
      <c r="AQ657" s="20" t="str">
        <f t="shared" si="184"/>
        <v>.</v>
      </c>
      <c r="AR657" s="20" t="str">
        <f t="shared" si="184"/>
        <v>.</v>
      </c>
      <c r="AS657" s="20">
        <f t="shared" si="185"/>
        <v>-229.35999999999967</v>
      </c>
      <c r="AT657" s="20">
        <f t="shared" si="170"/>
        <v>-360.19000000000051</v>
      </c>
      <c r="AU657" s="20">
        <f t="shared" si="186"/>
        <v>5800.14</v>
      </c>
    </row>
    <row r="658" spans="1:47" ht="33.75">
      <c r="A658" s="54">
        <v>659</v>
      </c>
      <c r="B658" s="54" t="s">
        <v>1239</v>
      </c>
      <c r="C658" s="58" t="s">
        <v>1240</v>
      </c>
      <c r="D658" s="79">
        <v>64</v>
      </c>
      <c r="E658" s="79">
        <v>70</v>
      </c>
      <c r="F658" s="80">
        <v>6401.18</v>
      </c>
      <c r="G658" s="80">
        <v>85.86</v>
      </c>
      <c r="H658" s="80">
        <v>6401.18</v>
      </c>
      <c r="I658" s="80" t="s">
        <v>28</v>
      </c>
      <c r="J658" s="80" t="s">
        <v>28</v>
      </c>
      <c r="K658" s="80">
        <v>97.25</v>
      </c>
      <c r="L658" s="73">
        <f t="shared" si="171"/>
        <v>98.72</v>
      </c>
      <c r="M658" s="73">
        <f t="shared" si="172"/>
        <v>134.61000000000001</v>
      </c>
      <c r="N658" s="72" t="str">
        <f t="shared" si="173"/>
        <v>0833</v>
      </c>
      <c r="O658" s="74">
        <f t="shared" si="174"/>
        <v>6</v>
      </c>
      <c r="P658" s="72">
        <f t="shared" si="175"/>
        <v>0</v>
      </c>
      <c r="Q658" s="74">
        <f t="shared" si="176"/>
        <v>64</v>
      </c>
      <c r="R658" s="72" t="str">
        <f t="shared" si="177"/>
        <v/>
      </c>
      <c r="S658" s="72" t="str">
        <f t="shared" si="178"/>
        <v/>
      </c>
      <c r="AF658" s="18">
        <v>7798.5878989791399</v>
      </c>
      <c r="AG658" s="18">
        <v>44.905950095969303</v>
      </c>
      <c r="AI658" s="23">
        <f>'simulateur graphe PJ OQN'!$B$4</f>
        <v>1</v>
      </c>
      <c r="AJ658" s="24">
        <f t="shared" si="179"/>
        <v>134.61000000000001</v>
      </c>
      <c r="AK658" s="24">
        <f t="shared" si="180"/>
        <v>134.61000000000001</v>
      </c>
      <c r="AM658" t="str">
        <f t="shared" si="181"/>
        <v>ZONEBASSE</v>
      </c>
      <c r="AN658" t="str">
        <f t="shared" si="182"/>
        <v>HC</v>
      </c>
      <c r="AO658" s="20">
        <f t="shared" si="183"/>
        <v>134.61000000000001</v>
      </c>
      <c r="AP658" s="20">
        <f t="shared" si="184"/>
        <v>6401.18</v>
      </c>
      <c r="AQ658" s="20" t="str">
        <f t="shared" si="184"/>
        <v>.</v>
      </c>
      <c r="AR658" s="20" t="str">
        <f t="shared" si="184"/>
        <v>.</v>
      </c>
      <c r="AS658" s="20">
        <f t="shared" si="185"/>
        <v>-309.06999999999971</v>
      </c>
      <c r="AT658" s="20">
        <f t="shared" si="170"/>
        <v>-439.89999999999964</v>
      </c>
      <c r="AU658" s="20">
        <f t="shared" si="186"/>
        <v>6401.18</v>
      </c>
    </row>
    <row r="659" spans="1:47" ht="33.75">
      <c r="A659" s="54">
        <v>660</v>
      </c>
      <c r="B659" s="54" t="s">
        <v>1241</v>
      </c>
      <c r="C659" s="58" t="s">
        <v>1242</v>
      </c>
      <c r="D659" s="79">
        <v>64</v>
      </c>
      <c r="E659" s="79">
        <v>70</v>
      </c>
      <c r="F659" s="80">
        <v>6802.5</v>
      </c>
      <c r="G659" s="80">
        <v>106.29</v>
      </c>
      <c r="H659" s="80">
        <v>6802.5</v>
      </c>
      <c r="I659" s="80" t="s">
        <v>28</v>
      </c>
      <c r="J659" s="80" t="s">
        <v>28</v>
      </c>
      <c r="K659" s="80">
        <v>101.13</v>
      </c>
      <c r="L659" s="73">
        <f t="shared" si="171"/>
        <v>98.72</v>
      </c>
      <c r="M659" s="73">
        <f t="shared" si="172"/>
        <v>134.61000000000001</v>
      </c>
      <c r="N659" s="72" t="str">
        <f t="shared" si="173"/>
        <v>0833</v>
      </c>
      <c r="O659" s="74">
        <f t="shared" si="174"/>
        <v>6</v>
      </c>
      <c r="P659" s="72">
        <f t="shared" si="175"/>
        <v>0</v>
      </c>
      <c r="Q659" s="74">
        <f t="shared" si="176"/>
        <v>64</v>
      </c>
      <c r="R659" s="72" t="str">
        <f t="shared" si="177"/>
        <v/>
      </c>
      <c r="S659" s="72" t="str">
        <f t="shared" si="178"/>
        <v/>
      </c>
      <c r="AF659" s="18">
        <v>9986.2681092755593</v>
      </c>
      <c r="AG659" s="18">
        <v>57.036585365853703</v>
      </c>
      <c r="AI659" s="23">
        <f>'simulateur graphe PJ OQN'!$B$4</f>
        <v>1</v>
      </c>
      <c r="AJ659" s="24">
        <f t="shared" si="179"/>
        <v>134.61000000000001</v>
      </c>
      <c r="AK659" s="24">
        <f t="shared" si="180"/>
        <v>134.61000000000001</v>
      </c>
      <c r="AM659" t="str">
        <f t="shared" si="181"/>
        <v>ZONEBASSE</v>
      </c>
      <c r="AN659" t="str">
        <f t="shared" si="182"/>
        <v>HC</v>
      </c>
      <c r="AO659" s="20">
        <f t="shared" si="183"/>
        <v>134.61000000000001</v>
      </c>
      <c r="AP659" s="20">
        <f t="shared" si="184"/>
        <v>6802.5</v>
      </c>
      <c r="AQ659" s="20" t="str">
        <f t="shared" si="184"/>
        <v>.</v>
      </c>
      <c r="AR659" s="20" t="str">
        <f t="shared" si="184"/>
        <v>.</v>
      </c>
      <c r="AS659" s="20">
        <f t="shared" si="185"/>
        <v>-175.46999999999935</v>
      </c>
      <c r="AT659" s="20">
        <f t="shared" si="170"/>
        <v>39.020000000000437</v>
      </c>
      <c r="AU659" s="20">
        <f t="shared" si="186"/>
        <v>6802.5</v>
      </c>
    </row>
    <row r="660" spans="1:47" ht="33.75">
      <c r="A660" s="54">
        <v>661</v>
      </c>
      <c r="B660" s="54" t="s">
        <v>1243</v>
      </c>
      <c r="C660" s="58" t="s">
        <v>1244</v>
      </c>
      <c r="D660" s="79">
        <v>78</v>
      </c>
      <c r="E660" s="79">
        <v>84</v>
      </c>
      <c r="F660" s="80">
        <v>8502.31</v>
      </c>
      <c r="G660" s="80">
        <v>109</v>
      </c>
      <c r="H660" s="80">
        <v>8502.31</v>
      </c>
      <c r="I660" s="80" t="s">
        <v>28</v>
      </c>
      <c r="J660" s="80" t="s">
        <v>28</v>
      </c>
      <c r="K660" s="80">
        <v>104.04</v>
      </c>
      <c r="L660" s="73">
        <f t="shared" si="171"/>
        <v>98.72</v>
      </c>
      <c r="M660" s="73">
        <f t="shared" si="172"/>
        <v>134.61000000000001</v>
      </c>
      <c r="N660" s="72" t="str">
        <f t="shared" si="173"/>
        <v>0833</v>
      </c>
      <c r="O660" s="74">
        <f t="shared" si="174"/>
        <v>6</v>
      </c>
      <c r="P660" s="72">
        <f t="shared" si="175"/>
        <v>0</v>
      </c>
      <c r="Q660" s="74">
        <f t="shared" si="176"/>
        <v>78</v>
      </c>
      <c r="R660" s="72" t="str">
        <f t="shared" si="177"/>
        <v/>
      </c>
      <c r="S660" s="72" t="str">
        <f t="shared" si="178"/>
        <v/>
      </c>
      <c r="AF660" s="18">
        <v>9974.8593291863599</v>
      </c>
      <c r="AG660" s="18">
        <v>61.870478413068902</v>
      </c>
      <c r="AI660" s="23">
        <f>'simulateur graphe PJ OQN'!$B$4</f>
        <v>1</v>
      </c>
      <c r="AJ660" s="24">
        <f t="shared" si="179"/>
        <v>134.61000000000001</v>
      </c>
      <c r="AK660" s="24">
        <f t="shared" si="180"/>
        <v>134.61000000000001</v>
      </c>
      <c r="AM660" t="str">
        <f t="shared" si="181"/>
        <v>ZONEBASSE</v>
      </c>
      <c r="AN660" t="str">
        <f t="shared" si="182"/>
        <v>HC</v>
      </c>
      <c r="AO660" s="20">
        <f t="shared" si="183"/>
        <v>134.61000000000001</v>
      </c>
      <c r="AP660" s="20">
        <f t="shared" si="184"/>
        <v>8502.31</v>
      </c>
      <c r="AQ660" s="20" t="str">
        <f t="shared" si="184"/>
        <v>.</v>
      </c>
      <c r="AR660" s="20" t="str">
        <f t="shared" si="184"/>
        <v>.</v>
      </c>
      <c r="AS660" s="20">
        <f t="shared" si="185"/>
        <v>-133.01000000000022</v>
      </c>
      <c r="AT660" s="20">
        <f t="shared" si="170"/>
        <v>340.46999999999935</v>
      </c>
      <c r="AU660" s="20">
        <f t="shared" si="186"/>
        <v>8502.31</v>
      </c>
    </row>
    <row r="661" spans="1:47" ht="33.75">
      <c r="A661" s="54">
        <v>662</v>
      </c>
      <c r="B661" s="54" t="s">
        <v>1245</v>
      </c>
      <c r="C661" s="58" t="s">
        <v>1246</v>
      </c>
      <c r="D661" s="79">
        <v>43</v>
      </c>
      <c r="E661" s="79">
        <v>49</v>
      </c>
      <c r="F661" s="80">
        <v>4470.5200000000004</v>
      </c>
      <c r="G661" s="80">
        <v>103.97</v>
      </c>
      <c r="H661" s="80">
        <v>4470.5200000000004</v>
      </c>
      <c r="I661" s="80" t="s">
        <v>28</v>
      </c>
      <c r="J661" s="80" t="s">
        <v>28</v>
      </c>
      <c r="K661" s="80">
        <v>96.79</v>
      </c>
      <c r="L661" s="73">
        <f t="shared" si="171"/>
        <v>97.28</v>
      </c>
      <c r="M661" s="73">
        <f t="shared" si="172"/>
        <v>134.61000000000001</v>
      </c>
      <c r="N661" s="72" t="str">
        <f t="shared" si="173"/>
        <v>0833</v>
      </c>
      <c r="O661" s="74">
        <f t="shared" si="174"/>
        <v>6</v>
      </c>
      <c r="P661" s="72">
        <f t="shared" si="175"/>
        <v>0</v>
      </c>
      <c r="Q661" s="74">
        <f t="shared" si="176"/>
        <v>43</v>
      </c>
      <c r="R661" s="72" t="str">
        <f t="shared" si="177"/>
        <v/>
      </c>
      <c r="S661" s="72" t="str">
        <f t="shared" si="178"/>
        <v/>
      </c>
      <c r="AF661" s="18">
        <v>11309.0463572463</v>
      </c>
      <c r="AG661" s="18">
        <v>69.344106463878404</v>
      </c>
      <c r="AI661" s="23">
        <f>'simulateur graphe PJ OQN'!$B$4</f>
        <v>1</v>
      </c>
      <c r="AJ661" s="24">
        <f t="shared" si="179"/>
        <v>134.61000000000001</v>
      </c>
      <c r="AK661" s="24">
        <f t="shared" si="180"/>
        <v>134.61000000000001</v>
      </c>
      <c r="AM661" t="str">
        <f t="shared" si="181"/>
        <v>ZONEBASSE</v>
      </c>
      <c r="AN661" t="str">
        <f t="shared" si="182"/>
        <v>HC</v>
      </c>
      <c r="AO661" s="20">
        <f t="shared" si="183"/>
        <v>134.61000000000001</v>
      </c>
      <c r="AP661" s="20">
        <f t="shared" si="184"/>
        <v>4470.5200000000004</v>
      </c>
      <c r="AQ661" s="20" t="str">
        <f t="shared" si="184"/>
        <v>.</v>
      </c>
      <c r="AR661" s="20" t="str">
        <f t="shared" si="184"/>
        <v>.</v>
      </c>
      <c r="AS661" s="20">
        <f t="shared" si="185"/>
        <v>-175.39999999999964</v>
      </c>
      <c r="AT661" s="20">
        <f t="shared" si="170"/>
        <v>-219.01000000000022</v>
      </c>
      <c r="AU661" s="20">
        <f t="shared" si="186"/>
        <v>4470.5200000000004</v>
      </c>
    </row>
    <row r="662" spans="1:47" ht="33.75">
      <c r="A662" s="54">
        <v>663</v>
      </c>
      <c r="B662" s="54" t="s">
        <v>1247</v>
      </c>
      <c r="C662" s="58" t="s">
        <v>1248</v>
      </c>
      <c r="D662" s="79">
        <v>43</v>
      </c>
      <c r="E662" s="79">
        <v>49</v>
      </c>
      <c r="F662" s="80">
        <v>4753.0600000000004</v>
      </c>
      <c r="G662" s="80">
        <v>110.54</v>
      </c>
      <c r="H662" s="80">
        <v>4753.0600000000004</v>
      </c>
      <c r="I662" s="80" t="s">
        <v>28</v>
      </c>
      <c r="J662" s="80" t="s">
        <v>28</v>
      </c>
      <c r="K662" s="80">
        <v>104.46</v>
      </c>
      <c r="L662" s="73">
        <f t="shared" si="171"/>
        <v>97.28</v>
      </c>
      <c r="M662" s="73">
        <f t="shared" si="172"/>
        <v>134.61000000000001</v>
      </c>
      <c r="N662" s="72" t="str">
        <f t="shared" si="173"/>
        <v>0833</v>
      </c>
      <c r="O662" s="74">
        <f t="shared" si="174"/>
        <v>6</v>
      </c>
      <c r="P662" s="72">
        <f t="shared" si="175"/>
        <v>0</v>
      </c>
      <c r="Q662" s="74">
        <f t="shared" si="176"/>
        <v>43</v>
      </c>
      <c r="R662" s="72" t="str">
        <f t="shared" si="177"/>
        <v/>
      </c>
      <c r="S662" s="72" t="str">
        <f t="shared" si="178"/>
        <v/>
      </c>
      <c r="AF662" s="18">
        <v>12087.707049701699</v>
      </c>
      <c r="AG662" s="18">
        <v>71.8152985074627</v>
      </c>
      <c r="AI662" s="23">
        <f>'simulateur graphe PJ OQN'!$B$4</f>
        <v>1</v>
      </c>
      <c r="AJ662" s="24">
        <f t="shared" si="179"/>
        <v>134.61000000000001</v>
      </c>
      <c r="AK662" s="24">
        <f t="shared" si="180"/>
        <v>134.61000000000001</v>
      </c>
      <c r="AM662" t="str">
        <f t="shared" si="181"/>
        <v>ZONEBASSE</v>
      </c>
      <c r="AN662" t="str">
        <f t="shared" si="182"/>
        <v>HC</v>
      </c>
      <c r="AO662" s="20">
        <f t="shared" si="183"/>
        <v>134.61000000000001</v>
      </c>
      <c r="AP662" s="20">
        <f t="shared" si="184"/>
        <v>4753.0600000000004</v>
      </c>
      <c r="AQ662" s="20" t="str">
        <f t="shared" si="184"/>
        <v>.</v>
      </c>
      <c r="AR662" s="20" t="str">
        <f t="shared" si="184"/>
        <v>.</v>
      </c>
      <c r="AS662" s="20">
        <f t="shared" si="185"/>
        <v>-261.01999999999953</v>
      </c>
      <c r="AT662" s="20">
        <f t="shared" si="170"/>
        <v>378</v>
      </c>
      <c r="AU662" s="20">
        <f t="shared" si="186"/>
        <v>4753.0600000000004</v>
      </c>
    </row>
    <row r="663" spans="1:47" ht="33.75">
      <c r="A663" s="54">
        <v>664</v>
      </c>
      <c r="B663" s="54" t="s">
        <v>1249</v>
      </c>
      <c r="C663" s="58" t="s">
        <v>1250</v>
      </c>
      <c r="D663" s="79">
        <v>50</v>
      </c>
      <c r="E663" s="79">
        <v>56</v>
      </c>
      <c r="F663" s="80">
        <v>4669.62</v>
      </c>
      <c r="G663" s="80">
        <v>93.39</v>
      </c>
      <c r="H663" s="80">
        <v>4669.62</v>
      </c>
      <c r="I663" s="80" t="s">
        <v>28</v>
      </c>
      <c r="J663" s="80" t="s">
        <v>28</v>
      </c>
      <c r="K663" s="80">
        <v>87.56</v>
      </c>
      <c r="L663" s="73">
        <f t="shared" si="171"/>
        <v>97.28</v>
      </c>
      <c r="M663" s="73">
        <f t="shared" si="172"/>
        <v>134.61000000000001</v>
      </c>
      <c r="N663" s="72" t="str">
        <f t="shared" si="173"/>
        <v>0833</v>
      </c>
      <c r="O663" s="74">
        <f t="shared" si="174"/>
        <v>6</v>
      </c>
      <c r="P663" s="72">
        <f t="shared" si="175"/>
        <v>0</v>
      </c>
      <c r="Q663" s="74">
        <f t="shared" si="176"/>
        <v>50</v>
      </c>
      <c r="R663" s="72" t="str">
        <f t="shared" si="177"/>
        <v/>
      </c>
      <c r="S663" s="72" t="str">
        <f t="shared" si="178"/>
        <v/>
      </c>
      <c r="AF663" s="18">
        <v>13974.592263991901</v>
      </c>
      <c r="AG663" s="18">
        <v>82.529182879377501</v>
      </c>
      <c r="AI663" s="23">
        <f>'simulateur graphe PJ OQN'!$B$4</f>
        <v>1</v>
      </c>
      <c r="AJ663" s="24">
        <f t="shared" si="179"/>
        <v>134.61000000000001</v>
      </c>
      <c r="AK663" s="24">
        <f t="shared" si="180"/>
        <v>134.61000000000001</v>
      </c>
      <c r="AM663" t="str">
        <f t="shared" si="181"/>
        <v>ZONEBASSE</v>
      </c>
      <c r="AN663" t="str">
        <f t="shared" si="182"/>
        <v>HC</v>
      </c>
      <c r="AO663" s="20">
        <f t="shared" si="183"/>
        <v>134.61000000000001</v>
      </c>
      <c r="AP663" s="20">
        <f t="shared" si="184"/>
        <v>4669.62</v>
      </c>
      <c r="AQ663" s="20" t="str">
        <f t="shared" si="184"/>
        <v>.</v>
      </c>
      <c r="AR663" s="20" t="str">
        <f t="shared" si="184"/>
        <v>.</v>
      </c>
      <c r="AS663" s="20">
        <f t="shared" si="185"/>
        <v>-146.18000000000029</v>
      </c>
      <c r="AT663" s="20">
        <f t="shared" si="170"/>
        <v>-1011.2600000000002</v>
      </c>
      <c r="AU663" s="20">
        <f t="shared" si="186"/>
        <v>4669.62</v>
      </c>
    </row>
    <row r="664" spans="1:47" ht="33.75">
      <c r="A664" s="54">
        <v>665</v>
      </c>
      <c r="B664" s="54" t="s">
        <v>1251</v>
      </c>
      <c r="C664" s="58" t="s">
        <v>1252</v>
      </c>
      <c r="D664" s="79">
        <v>57</v>
      </c>
      <c r="E664" s="79">
        <v>63</v>
      </c>
      <c r="F664" s="80">
        <v>5562.39</v>
      </c>
      <c r="G664" s="80">
        <v>97.59</v>
      </c>
      <c r="H664" s="80">
        <v>5562.39</v>
      </c>
      <c r="I664" s="80" t="s">
        <v>28</v>
      </c>
      <c r="J664" s="80" t="s">
        <v>28</v>
      </c>
      <c r="K664" s="80">
        <v>92.52</v>
      </c>
      <c r="L664" s="73">
        <f t="shared" si="171"/>
        <v>97.28</v>
      </c>
      <c r="M664" s="73">
        <f t="shared" si="172"/>
        <v>134.61000000000001</v>
      </c>
      <c r="N664" s="72" t="str">
        <f t="shared" si="173"/>
        <v>0833</v>
      </c>
      <c r="O664" s="74">
        <f t="shared" si="174"/>
        <v>6</v>
      </c>
      <c r="P664" s="72">
        <f t="shared" si="175"/>
        <v>0</v>
      </c>
      <c r="Q664" s="74">
        <f t="shared" si="176"/>
        <v>57</v>
      </c>
      <c r="R664" s="72" t="str">
        <f t="shared" si="177"/>
        <v/>
      </c>
      <c r="S664" s="72" t="str">
        <f t="shared" si="178"/>
        <v/>
      </c>
      <c r="AF664" s="18">
        <v>7166.59796533793</v>
      </c>
      <c r="AG664" s="18">
        <v>49.0493273542601</v>
      </c>
      <c r="AI664" s="23">
        <f>'simulateur graphe PJ OQN'!$B$4</f>
        <v>1</v>
      </c>
      <c r="AJ664" s="24">
        <f t="shared" si="179"/>
        <v>134.61000000000001</v>
      </c>
      <c r="AK664" s="24">
        <f t="shared" si="180"/>
        <v>134.61000000000001</v>
      </c>
      <c r="AM664" t="str">
        <f t="shared" si="181"/>
        <v>ZONEBASSE</v>
      </c>
      <c r="AN664" t="str">
        <f t="shared" si="182"/>
        <v>HC</v>
      </c>
      <c r="AO664" s="20">
        <f t="shared" si="183"/>
        <v>134.61000000000001</v>
      </c>
      <c r="AP664" s="20">
        <f t="shared" si="184"/>
        <v>5562.39</v>
      </c>
      <c r="AQ664" s="20" t="str">
        <f t="shared" si="184"/>
        <v>.</v>
      </c>
      <c r="AR664" s="20" t="str">
        <f t="shared" si="184"/>
        <v>.</v>
      </c>
      <c r="AS664" s="20">
        <f t="shared" si="185"/>
        <v>-173.84999999999945</v>
      </c>
      <c r="AT664" s="20">
        <f t="shared" si="170"/>
        <v>-597.48999999999978</v>
      </c>
      <c r="AU664" s="20">
        <f t="shared" si="186"/>
        <v>5562.39</v>
      </c>
    </row>
    <row r="665" spans="1:47" ht="33.75">
      <c r="A665" s="54">
        <v>666</v>
      </c>
      <c r="B665" s="54" t="s">
        <v>1253</v>
      </c>
      <c r="C665" s="58" t="s">
        <v>1254</v>
      </c>
      <c r="D665" s="79">
        <v>57</v>
      </c>
      <c r="E665" s="79">
        <v>63</v>
      </c>
      <c r="F665" s="80">
        <v>6006.78</v>
      </c>
      <c r="G665" s="80">
        <v>105.38</v>
      </c>
      <c r="H665" s="80">
        <v>6006.78</v>
      </c>
      <c r="I665" s="80" t="s">
        <v>28</v>
      </c>
      <c r="J665" s="80" t="s">
        <v>28</v>
      </c>
      <c r="K665" s="80">
        <v>100.78</v>
      </c>
      <c r="L665" s="73">
        <f t="shared" si="171"/>
        <v>97.28</v>
      </c>
      <c r="M665" s="73">
        <f t="shared" si="172"/>
        <v>134.61000000000001</v>
      </c>
      <c r="N665" s="72" t="str">
        <f t="shared" si="173"/>
        <v>0833</v>
      </c>
      <c r="O665" s="74">
        <f t="shared" si="174"/>
        <v>6</v>
      </c>
      <c r="P665" s="72">
        <f t="shared" si="175"/>
        <v>0</v>
      </c>
      <c r="Q665" s="74">
        <f t="shared" si="176"/>
        <v>57</v>
      </c>
      <c r="R665" s="72" t="str">
        <f t="shared" si="177"/>
        <v/>
      </c>
      <c r="S665" s="72" t="str">
        <f t="shared" si="178"/>
        <v/>
      </c>
      <c r="AF665" s="18">
        <v>8423.6921528233706</v>
      </c>
      <c r="AG665" s="18">
        <v>52.040816326530603</v>
      </c>
      <c r="AI665" s="23">
        <f>'simulateur graphe PJ OQN'!$B$4</f>
        <v>1</v>
      </c>
      <c r="AJ665" s="24">
        <f t="shared" si="179"/>
        <v>134.61000000000001</v>
      </c>
      <c r="AK665" s="24">
        <f t="shared" si="180"/>
        <v>134.61000000000001</v>
      </c>
      <c r="AM665" t="str">
        <f t="shared" si="181"/>
        <v>ZONEBASSE</v>
      </c>
      <c r="AN665" t="str">
        <f t="shared" si="182"/>
        <v>HC</v>
      </c>
      <c r="AO665" s="20">
        <f t="shared" si="183"/>
        <v>134.61000000000001</v>
      </c>
      <c r="AP665" s="20">
        <f t="shared" si="184"/>
        <v>6006.78</v>
      </c>
      <c r="AQ665" s="20" t="str">
        <f t="shared" si="184"/>
        <v>.</v>
      </c>
      <c r="AR665" s="20" t="str">
        <f t="shared" si="184"/>
        <v>.</v>
      </c>
      <c r="AS665" s="20">
        <f t="shared" si="185"/>
        <v>-241.57999999999993</v>
      </c>
      <c r="AT665" s="20">
        <f t="shared" si="170"/>
        <v>69.920000000000073</v>
      </c>
      <c r="AU665" s="20">
        <f t="shared" si="186"/>
        <v>6006.78</v>
      </c>
    </row>
    <row r="666" spans="1:47" ht="33.75">
      <c r="A666" s="54">
        <v>667</v>
      </c>
      <c r="B666" s="54" t="s">
        <v>1255</v>
      </c>
      <c r="C666" s="58" t="s">
        <v>1256</v>
      </c>
      <c r="D666" s="79">
        <v>78</v>
      </c>
      <c r="E666" s="79">
        <v>84</v>
      </c>
      <c r="F666" s="80">
        <v>8510.33</v>
      </c>
      <c r="G666" s="80">
        <v>109.11</v>
      </c>
      <c r="H666" s="80">
        <v>8510.33</v>
      </c>
      <c r="I666" s="80" t="s">
        <v>28</v>
      </c>
      <c r="J666" s="80" t="s">
        <v>28</v>
      </c>
      <c r="K666" s="80">
        <v>105.33</v>
      </c>
      <c r="L666" s="73">
        <f t="shared" si="171"/>
        <v>97.28</v>
      </c>
      <c r="M666" s="73">
        <f t="shared" si="172"/>
        <v>134.61000000000001</v>
      </c>
      <c r="N666" s="72" t="str">
        <f t="shared" si="173"/>
        <v>0833</v>
      </c>
      <c r="O666" s="74">
        <f t="shared" si="174"/>
        <v>6</v>
      </c>
      <c r="P666" s="72">
        <f t="shared" si="175"/>
        <v>0</v>
      </c>
      <c r="Q666" s="74">
        <f t="shared" si="176"/>
        <v>78</v>
      </c>
      <c r="R666" s="72" t="str">
        <f t="shared" si="177"/>
        <v/>
      </c>
      <c r="S666" s="72" t="str">
        <f t="shared" si="178"/>
        <v/>
      </c>
      <c r="AF666" s="18">
        <v>8120.9504397921</v>
      </c>
      <c r="AG666" s="18">
        <v>54.833082706766902</v>
      </c>
      <c r="AI666" s="23">
        <f>'simulateur graphe PJ OQN'!$B$4</f>
        <v>1</v>
      </c>
      <c r="AJ666" s="24">
        <f t="shared" si="179"/>
        <v>134.61000000000001</v>
      </c>
      <c r="AK666" s="24">
        <f t="shared" si="180"/>
        <v>134.61000000000001</v>
      </c>
      <c r="AM666" t="str">
        <f t="shared" si="181"/>
        <v>ZONEBASSE</v>
      </c>
      <c r="AN666" t="str">
        <f t="shared" si="182"/>
        <v>HC</v>
      </c>
      <c r="AO666" s="20">
        <f t="shared" si="183"/>
        <v>134.61000000000001</v>
      </c>
      <c r="AP666" s="20">
        <f t="shared" si="184"/>
        <v>8510.33</v>
      </c>
      <c r="AQ666" s="20" t="str">
        <f t="shared" si="184"/>
        <v>.</v>
      </c>
      <c r="AR666" s="20" t="str">
        <f t="shared" si="184"/>
        <v>.</v>
      </c>
      <c r="AS666" s="20">
        <f t="shared" si="185"/>
        <v>-232.05999999999949</v>
      </c>
      <c r="AT666" s="20">
        <f t="shared" si="170"/>
        <v>484.38999999999942</v>
      </c>
      <c r="AU666" s="20">
        <f t="shared" si="186"/>
        <v>8510.33</v>
      </c>
    </row>
    <row r="667" spans="1:47" ht="33.75">
      <c r="A667" s="54">
        <v>668</v>
      </c>
      <c r="B667" s="54" t="s">
        <v>1257</v>
      </c>
      <c r="C667" s="58" t="s">
        <v>1258</v>
      </c>
      <c r="D667" s="79">
        <v>8</v>
      </c>
      <c r="E667" s="79">
        <v>28</v>
      </c>
      <c r="F667" s="80">
        <v>1073.92</v>
      </c>
      <c r="G667" s="80">
        <v>134.24</v>
      </c>
      <c r="H667" s="80">
        <v>1073.92</v>
      </c>
      <c r="I667" s="80">
        <v>1721.62</v>
      </c>
      <c r="J667" s="80">
        <v>2387.2800000000002</v>
      </c>
      <c r="K667" s="80">
        <v>72.94</v>
      </c>
      <c r="L667" s="73">
        <f t="shared" si="171"/>
        <v>98.56</v>
      </c>
      <c r="M667" s="73">
        <f t="shared" si="172"/>
        <v>134.61000000000001</v>
      </c>
      <c r="N667" s="72" t="str">
        <f t="shared" si="173"/>
        <v>0833</v>
      </c>
      <c r="O667" s="74">
        <f t="shared" si="174"/>
        <v>20</v>
      </c>
      <c r="P667" s="72">
        <f t="shared" si="175"/>
        <v>1</v>
      </c>
      <c r="Q667" s="74">
        <f t="shared" si="176"/>
        <v>8</v>
      </c>
      <c r="R667" s="72">
        <f t="shared" si="177"/>
        <v>15</v>
      </c>
      <c r="S667" s="72">
        <f t="shared" si="178"/>
        <v>22</v>
      </c>
      <c r="AF667" s="18">
        <v>9919.8277458134799</v>
      </c>
      <c r="AG667" s="18">
        <v>64.048661800486599</v>
      </c>
      <c r="AI667" s="23">
        <f>'simulateur graphe PJ OQN'!$B$4</f>
        <v>1</v>
      </c>
      <c r="AJ667" s="24">
        <f t="shared" si="179"/>
        <v>134.61000000000001</v>
      </c>
      <c r="AK667" s="24">
        <f t="shared" si="180"/>
        <v>134.61000000000001</v>
      </c>
      <c r="AM667" t="str">
        <f t="shared" si="181"/>
        <v>ZONEBASSE</v>
      </c>
      <c r="AN667" t="str">
        <f t="shared" si="182"/>
        <v>HC</v>
      </c>
      <c r="AO667" s="20">
        <f t="shared" si="183"/>
        <v>134.61000000000001</v>
      </c>
      <c r="AP667" s="20">
        <f t="shared" si="184"/>
        <v>1073.92</v>
      </c>
      <c r="AQ667" s="20">
        <f t="shared" si="184"/>
        <v>1721.62</v>
      </c>
      <c r="AR667" s="20">
        <f t="shared" si="184"/>
        <v>2387.2800000000002</v>
      </c>
      <c r="AS667" s="20">
        <f t="shared" si="185"/>
        <v>417.90000000000032</v>
      </c>
      <c r="AT667" s="20">
        <f t="shared" si="170"/>
        <v>-1862.2800000000007</v>
      </c>
      <c r="AU667" s="20">
        <f t="shared" si="186"/>
        <v>1073.92</v>
      </c>
    </row>
    <row r="668" spans="1:47" ht="33.75">
      <c r="A668" s="54">
        <v>669</v>
      </c>
      <c r="B668" s="54" t="s">
        <v>1259</v>
      </c>
      <c r="C668" s="58" t="s">
        <v>1260</v>
      </c>
      <c r="D668" s="79">
        <v>43</v>
      </c>
      <c r="E668" s="79">
        <v>49</v>
      </c>
      <c r="F668" s="80">
        <v>3104.56</v>
      </c>
      <c r="G668" s="80">
        <v>34.159999999999997</v>
      </c>
      <c r="H668" s="80">
        <v>3104.56</v>
      </c>
      <c r="I668" s="80" t="s">
        <v>28</v>
      </c>
      <c r="J668" s="80" t="s">
        <v>28</v>
      </c>
      <c r="K668" s="80">
        <v>72.94</v>
      </c>
      <c r="L668" s="73">
        <f t="shared" si="171"/>
        <v>98.56</v>
      </c>
      <c r="M668" s="73">
        <f t="shared" si="172"/>
        <v>134.61000000000001</v>
      </c>
      <c r="N668" s="72" t="str">
        <f t="shared" si="173"/>
        <v>0833</v>
      </c>
      <c r="O668" s="74">
        <f t="shared" si="174"/>
        <v>6</v>
      </c>
      <c r="P668" s="72">
        <f t="shared" si="175"/>
        <v>0</v>
      </c>
      <c r="Q668" s="74">
        <f t="shared" si="176"/>
        <v>43</v>
      </c>
      <c r="R668" s="72" t="str">
        <f t="shared" si="177"/>
        <v/>
      </c>
      <c r="S668" s="72" t="str">
        <f t="shared" si="178"/>
        <v/>
      </c>
      <c r="AF668" s="18">
        <v>11037.1763024301</v>
      </c>
      <c r="AG668" s="18">
        <v>66.066079295154196</v>
      </c>
      <c r="AI668" s="23">
        <f>'simulateur graphe PJ OQN'!$B$4</f>
        <v>1</v>
      </c>
      <c r="AJ668" s="24">
        <f t="shared" si="179"/>
        <v>134.61000000000001</v>
      </c>
      <c r="AK668" s="24">
        <f t="shared" si="180"/>
        <v>134.61000000000001</v>
      </c>
      <c r="AM668" t="str">
        <f t="shared" si="181"/>
        <v>ZONEBASSE</v>
      </c>
      <c r="AN668" t="str">
        <f t="shared" si="182"/>
        <v>HC</v>
      </c>
      <c r="AO668" s="20">
        <f t="shared" si="183"/>
        <v>134.61000000000001</v>
      </c>
      <c r="AP668" s="20">
        <f t="shared" si="184"/>
        <v>3104.56</v>
      </c>
      <c r="AQ668" s="20" t="str">
        <f t="shared" si="184"/>
        <v>.</v>
      </c>
      <c r="AR668" s="20" t="str">
        <f t="shared" si="184"/>
        <v>.</v>
      </c>
      <c r="AS668" s="20">
        <f t="shared" si="185"/>
        <v>-396.55999999999995</v>
      </c>
      <c r="AT668" s="20">
        <f t="shared" si="170"/>
        <v>-2676.74</v>
      </c>
      <c r="AU668" s="20">
        <f t="shared" si="186"/>
        <v>3104.56</v>
      </c>
    </row>
    <row r="669" spans="1:47" ht="33.75">
      <c r="A669" s="54">
        <v>670</v>
      </c>
      <c r="B669" s="54" t="s">
        <v>1261</v>
      </c>
      <c r="C669" s="58" t="s">
        <v>1262</v>
      </c>
      <c r="D669" s="79">
        <v>8</v>
      </c>
      <c r="E669" s="79">
        <v>28</v>
      </c>
      <c r="F669" s="80">
        <v>1166.94</v>
      </c>
      <c r="G669" s="80">
        <v>145.87</v>
      </c>
      <c r="H669" s="80">
        <v>1166.94</v>
      </c>
      <c r="I669" s="80">
        <v>1800.25</v>
      </c>
      <c r="J669" s="80">
        <v>2553.4899999999998</v>
      </c>
      <c r="K669" s="80">
        <v>73.95</v>
      </c>
      <c r="L669" s="73">
        <f t="shared" si="171"/>
        <v>98.56</v>
      </c>
      <c r="M669" s="73">
        <f t="shared" si="172"/>
        <v>134.61000000000001</v>
      </c>
      <c r="N669" s="72" t="str">
        <f t="shared" si="173"/>
        <v>0833</v>
      </c>
      <c r="O669" s="74">
        <f t="shared" si="174"/>
        <v>20</v>
      </c>
      <c r="P669" s="72">
        <f t="shared" si="175"/>
        <v>1</v>
      </c>
      <c r="Q669" s="74">
        <f t="shared" si="176"/>
        <v>8</v>
      </c>
      <c r="R669" s="72">
        <f t="shared" si="177"/>
        <v>15</v>
      </c>
      <c r="S669" s="72">
        <f t="shared" si="178"/>
        <v>22</v>
      </c>
      <c r="AF669" s="18">
        <v>13360.8584561115</v>
      </c>
      <c r="AG669" s="18">
        <v>78.420634920634896</v>
      </c>
      <c r="AI669" s="23">
        <f>'simulateur graphe PJ OQN'!$B$4</f>
        <v>1</v>
      </c>
      <c r="AJ669" s="24">
        <f t="shared" si="179"/>
        <v>134.61000000000001</v>
      </c>
      <c r="AK669" s="24">
        <f t="shared" si="180"/>
        <v>134.61000000000001</v>
      </c>
      <c r="AM669" t="str">
        <f t="shared" si="181"/>
        <v>ZONEBASSE</v>
      </c>
      <c r="AN669" t="str">
        <f t="shared" si="182"/>
        <v>HC</v>
      </c>
      <c r="AO669" s="20">
        <f t="shared" si="183"/>
        <v>134.61000000000001</v>
      </c>
      <c r="AP669" s="20">
        <f t="shared" si="184"/>
        <v>1166.94</v>
      </c>
      <c r="AQ669" s="20">
        <f t="shared" si="184"/>
        <v>1800.25</v>
      </c>
      <c r="AR669" s="20">
        <f t="shared" si="184"/>
        <v>2553.4899999999998</v>
      </c>
      <c r="AS669" s="20">
        <f t="shared" si="185"/>
        <v>556.83999999999969</v>
      </c>
      <c r="AT669" s="20">
        <f t="shared" si="170"/>
        <v>-1633.4499999999998</v>
      </c>
      <c r="AU669" s="20">
        <f t="shared" si="186"/>
        <v>1166.94</v>
      </c>
    </row>
    <row r="670" spans="1:47" ht="33.75">
      <c r="A670" s="54">
        <v>671</v>
      </c>
      <c r="B670" s="54" t="s">
        <v>1263</v>
      </c>
      <c r="C670" s="58" t="s">
        <v>1264</v>
      </c>
      <c r="D670" s="79">
        <v>50</v>
      </c>
      <c r="E670" s="79">
        <v>56</v>
      </c>
      <c r="F670" s="80">
        <v>4658.8599999999997</v>
      </c>
      <c r="G670" s="80">
        <v>75.19</v>
      </c>
      <c r="H670" s="80">
        <v>4658.8599999999997</v>
      </c>
      <c r="I670" s="80" t="s">
        <v>28</v>
      </c>
      <c r="J670" s="80" t="s">
        <v>28</v>
      </c>
      <c r="K670" s="80">
        <v>87.59</v>
      </c>
      <c r="L670" s="73">
        <f t="shared" si="171"/>
        <v>98.56</v>
      </c>
      <c r="M670" s="73">
        <f t="shared" si="172"/>
        <v>134.61000000000001</v>
      </c>
      <c r="N670" s="72" t="str">
        <f t="shared" si="173"/>
        <v>0833</v>
      </c>
      <c r="O670" s="74">
        <f t="shared" si="174"/>
        <v>6</v>
      </c>
      <c r="P670" s="72">
        <f t="shared" si="175"/>
        <v>0</v>
      </c>
      <c r="Q670" s="74">
        <f t="shared" si="176"/>
        <v>50</v>
      </c>
      <c r="R670" s="72" t="str">
        <f t="shared" si="177"/>
        <v/>
      </c>
      <c r="S670" s="72" t="str">
        <f t="shared" si="178"/>
        <v/>
      </c>
      <c r="AF670" s="18">
        <v>4542.8072430103803</v>
      </c>
      <c r="AG670" s="18">
        <v>32.480295566502498</v>
      </c>
      <c r="AI670" s="23">
        <f>'simulateur graphe PJ OQN'!$B$4</f>
        <v>1</v>
      </c>
      <c r="AJ670" s="24">
        <f t="shared" si="179"/>
        <v>134.61000000000001</v>
      </c>
      <c r="AK670" s="24">
        <f t="shared" si="180"/>
        <v>134.61000000000001</v>
      </c>
      <c r="AM670" t="str">
        <f t="shared" si="181"/>
        <v>ZONEBASSE</v>
      </c>
      <c r="AN670" t="str">
        <f t="shared" si="182"/>
        <v>HC</v>
      </c>
      <c r="AO670" s="20">
        <f t="shared" si="183"/>
        <v>134.61000000000001</v>
      </c>
      <c r="AP670" s="20">
        <f t="shared" si="184"/>
        <v>4658.8599999999997</v>
      </c>
      <c r="AQ670" s="20" t="str">
        <f t="shared" si="184"/>
        <v>.</v>
      </c>
      <c r="AR670" s="20" t="str">
        <f t="shared" si="184"/>
        <v>.</v>
      </c>
      <c r="AS670" s="20">
        <f t="shared" si="185"/>
        <v>-158.59000000000015</v>
      </c>
      <c r="AT670" s="20">
        <f t="shared" si="170"/>
        <v>-1134.92</v>
      </c>
      <c r="AU670" s="20">
        <f t="shared" si="186"/>
        <v>4658.8599999999997</v>
      </c>
    </row>
    <row r="671" spans="1:47" ht="33.75">
      <c r="A671" s="54">
        <v>672</v>
      </c>
      <c r="B671" s="54" t="s">
        <v>1265</v>
      </c>
      <c r="C671" s="58" t="s">
        <v>1266</v>
      </c>
      <c r="D671" s="79">
        <v>43</v>
      </c>
      <c r="E671" s="79">
        <v>49</v>
      </c>
      <c r="F671" s="80">
        <v>5176.13</v>
      </c>
      <c r="G671" s="80">
        <v>120.38</v>
      </c>
      <c r="H671" s="80">
        <v>5176.13</v>
      </c>
      <c r="I671" s="80" t="s">
        <v>28</v>
      </c>
      <c r="J671" s="80" t="s">
        <v>28</v>
      </c>
      <c r="K671" s="80">
        <v>111.92</v>
      </c>
      <c r="L671" s="73">
        <f t="shared" si="171"/>
        <v>98.56</v>
      </c>
      <c r="M671" s="73">
        <f t="shared" si="172"/>
        <v>134.61000000000001</v>
      </c>
      <c r="N671" s="72" t="str">
        <f t="shared" si="173"/>
        <v>0833</v>
      </c>
      <c r="O671" s="74">
        <f t="shared" si="174"/>
        <v>6</v>
      </c>
      <c r="P671" s="72">
        <f t="shared" si="175"/>
        <v>0</v>
      </c>
      <c r="Q671" s="74">
        <f t="shared" si="176"/>
        <v>43</v>
      </c>
      <c r="R671" s="72" t="str">
        <f t="shared" si="177"/>
        <v/>
      </c>
      <c r="S671" s="72" t="str">
        <f t="shared" si="178"/>
        <v/>
      </c>
      <c r="AF671" s="18">
        <v>6578.9183785265204</v>
      </c>
      <c r="AG671" s="18">
        <v>42.1408450704225</v>
      </c>
      <c r="AI671" s="23">
        <f>'simulateur graphe PJ OQN'!$B$4</f>
        <v>1</v>
      </c>
      <c r="AJ671" s="24">
        <f t="shared" si="179"/>
        <v>134.61000000000001</v>
      </c>
      <c r="AK671" s="24">
        <f t="shared" si="180"/>
        <v>134.61000000000001</v>
      </c>
      <c r="AM671" t="str">
        <f t="shared" si="181"/>
        <v>ZONEBASSE</v>
      </c>
      <c r="AN671" t="str">
        <f t="shared" si="182"/>
        <v>HC</v>
      </c>
      <c r="AO671" s="20">
        <f t="shared" si="183"/>
        <v>134.61000000000001</v>
      </c>
      <c r="AP671" s="20">
        <f t="shared" si="184"/>
        <v>5176.13</v>
      </c>
      <c r="AQ671" s="20" t="str">
        <f t="shared" si="184"/>
        <v>.</v>
      </c>
      <c r="AR671" s="20" t="str">
        <f t="shared" si="184"/>
        <v>.</v>
      </c>
      <c r="AS671" s="20">
        <f t="shared" si="185"/>
        <v>-196.02999999999975</v>
      </c>
      <c r="AT671" s="20">
        <f t="shared" si="170"/>
        <v>993.01000000000022</v>
      </c>
      <c r="AU671" s="20">
        <f t="shared" si="186"/>
        <v>5176.13</v>
      </c>
    </row>
    <row r="672" spans="1:47" ht="33.75">
      <c r="A672" s="54">
        <v>673</v>
      </c>
      <c r="B672" s="54" t="s">
        <v>1267</v>
      </c>
      <c r="C672" s="58" t="s">
        <v>1268</v>
      </c>
      <c r="D672" s="79">
        <v>57</v>
      </c>
      <c r="E672" s="79">
        <v>63</v>
      </c>
      <c r="F672" s="80">
        <v>6306.13</v>
      </c>
      <c r="G672" s="80">
        <v>80.709999999999994</v>
      </c>
      <c r="H672" s="80">
        <v>6306.13</v>
      </c>
      <c r="I672" s="80" t="s">
        <v>28</v>
      </c>
      <c r="J672" s="80" t="s">
        <v>28</v>
      </c>
      <c r="K672" s="80">
        <v>111.92</v>
      </c>
      <c r="L672" s="73">
        <f t="shared" si="171"/>
        <v>98.56</v>
      </c>
      <c r="M672" s="73">
        <f t="shared" si="172"/>
        <v>134.61000000000001</v>
      </c>
      <c r="N672" s="72" t="str">
        <f t="shared" si="173"/>
        <v>0833</v>
      </c>
      <c r="O672" s="74">
        <f t="shared" si="174"/>
        <v>6</v>
      </c>
      <c r="P672" s="72">
        <f t="shared" si="175"/>
        <v>0</v>
      </c>
      <c r="Q672" s="74">
        <f t="shared" si="176"/>
        <v>57</v>
      </c>
      <c r="R672" s="72" t="str">
        <f t="shared" si="177"/>
        <v/>
      </c>
      <c r="S672" s="72" t="str">
        <f t="shared" si="178"/>
        <v/>
      </c>
      <c r="AF672" s="18">
        <v>6141.1181381589304</v>
      </c>
      <c r="AG672" s="18">
        <v>44.134615384615401</v>
      </c>
      <c r="AI672" s="23">
        <f>'simulateur graphe PJ OQN'!$B$4</f>
        <v>1</v>
      </c>
      <c r="AJ672" s="24">
        <f t="shared" si="179"/>
        <v>134.61000000000001</v>
      </c>
      <c r="AK672" s="24">
        <f t="shared" si="180"/>
        <v>134.61000000000001</v>
      </c>
      <c r="AM672" t="str">
        <f t="shared" si="181"/>
        <v>ZONEBASSE</v>
      </c>
      <c r="AN672" t="str">
        <f t="shared" si="182"/>
        <v>HC</v>
      </c>
      <c r="AO672" s="20">
        <f t="shared" si="183"/>
        <v>134.61000000000001</v>
      </c>
      <c r="AP672" s="20">
        <f t="shared" si="184"/>
        <v>6306.13</v>
      </c>
      <c r="AQ672" s="20" t="str">
        <f t="shared" si="184"/>
        <v>.</v>
      </c>
      <c r="AR672" s="20" t="str">
        <f t="shared" si="184"/>
        <v>.</v>
      </c>
      <c r="AS672" s="20">
        <f t="shared" si="185"/>
        <v>-632.90999999999985</v>
      </c>
      <c r="AT672" s="20">
        <f t="shared" si="170"/>
        <v>556.13000000000102</v>
      </c>
      <c r="AU672" s="20">
        <f t="shared" si="186"/>
        <v>6306.13</v>
      </c>
    </row>
    <row r="673" spans="1:47" ht="22.5">
      <c r="A673" s="54">
        <v>674</v>
      </c>
      <c r="B673" s="54" t="s">
        <v>1269</v>
      </c>
      <c r="C673" s="58" t="s">
        <v>1270</v>
      </c>
      <c r="D673" s="79">
        <v>1</v>
      </c>
      <c r="E673" s="79">
        <v>1</v>
      </c>
      <c r="F673" s="80" t="s">
        <v>28</v>
      </c>
      <c r="G673" s="80" t="s">
        <v>28</v>
      </c>
      <c r="H673" s="80">
        <v>113.67</v>
      </c>
      <c r="I673" s="80" t="s">
        <v>28</v>
      </c>
      <c r="J673" s="80" t="s">
        <v>28</v>
      </c>
      <c r="K673" s="80" t="s">
        <v>28</v>
      </c>
      <c r="L673" s="73" t="str">
        <f t="shared" si="171"/>
        <v/>
      </c>
      <c r="M673" s="73" t="str">
        <f t="shared" si="172"/>
        <v/>
      </c>
      <c r="N673" s="72" t="str">
        <f t="shared" si="173"/>
        <v>0836</v>
      </c>
      <c r="O673" s="74">
        <f t="shared" si="174"/>
        <v>0</v>
      </c>
      <c r="P673" s="72">
        <f t="shared" si="175"/>
        <v>0</v>
      </c>
      <c r="Q673" s="74">
        <f t="shared" si="176"/>
        <v>1</v>
      </c>
      <c r="R673" s="72" t="str">
        <f t="shared" si="177"/>
        <v/>
      </c>
      <c r="S673" s="72" t="str">
        <f t="shared" si="178"/>
        <v/>
      </c>
      <c r="AF673" s="18">
        <v>8506.6373371194895</v>
      </c>
      <c r="AG673" s="18">
        <v>57.054054054054099</v>
      </c>
      <c r="AI673" s="23">
        <f>'simulateur graphe PJ OQN'!$B$4</f>
        <v>1</v>
      </c>
      <c r="AJ673" s="24">
        <f t="shared" si="179"/>
        <v>113.67</v>
      </c>
      <c r="AK673" s="24">
        <f t="shared" si="180"/>
        <v>113.67</v>
      </c>
      <c r="AM673" t="str">
        <f t="shared" si="181"/>
        <v>ZONEHAUTE</v>
      </c>
      <c r="AN673" t="str">
        <f t="shared" si="182"/>
        <v>HDJ</v>
      </c>
      <c r="AO673" s="20" t="e">
        <f t="shared" si="183"/>
        <v>#VALUE!</v>
      </c>
      <c r="AP673" s="20">
        <f t="shared" si="184"/>
        <v>113.67</v>
      </c>
      <c r="AQ673" s="20" t="str">
        <f t="shared" si="184"/>
        <v>.</v>
      </c>
      <c r="AR673" s="20" t="str">
        <f t="shared" si="184"/>
        <v>.</v>
      </c>
      <c r="AS673" s="20" t="e">
        <f t="shared" si="185"/>
        <v>#VALUE!</v>
      </c>
      <c r="AT673" s="20" t="e">
        <f t="shared" si="170"/>
        <v>#VALUE!</v>
      </c>
      <c r="AU673" s="20">
        <f t="shared" si="186"/>
        <v>113.67</v>
      </c>
    </row>
    <row r="674" spans="1:47" ht="22.5">
      <c r="A674" s="54">
        <v>675</v>
      </c>
      <c r="B674" s="54" t="s">
        <v>1271</v>
      </c>
      <c r="C674" s="58" t="s">
        <v>1272</v>
      </c>
      <c r="D674" s="79">
        <v>1</v>
      </c>
      <c r="E674" s="79">
        <v>1</v>
      </c>
      <c r="F674" s="80" t="s">
        <v>28</v>
      </c>
      <c r="G674" s="80" t="s">
        <v>28</v>
      </c>
      <c r="H674" s="80">
        <v>91.22</v>
      </c>
      <c r="I674" s="80" t="s">
        <v>28</v>
      </c>
      <c r="J674" s="80" t="s">
        <v>28</v>
      </c>
      <c r="K674" s="80" t="s">
        <v>28</v>
      </c>
      <c r="L674" s="73" t="str">
        <f t="shared" si="171"/>
        <v/>
      </c>
      <c r="M674" s="73" t="str">
        <f t="shared" si="172"/>
        <v/>
      </c>
      <c r="N674" s="72" t="str">
        <f t="shared" si="173"/>
        <v>0836</v>
      </c>
      <c r="O674" s="74">
        <f t="shared" si="174"/>
        <v>0</v>
      </c>
      <c r="P674" s="72">
        <f t="shared" si="175"/>
        <v>0</v>
      </c>
      <c r="Q674" s="74">
        <f t="shared" si="176"/>
        <v>1</v>
      </c>
      <c r="R674" s="72" t="str">
        <f t="shared" si="177"/>
        <v/>
      </c>
      <c r="S674" s="72" t="str">
        <f t="shared" si="178"/>
        <v/>
      </c>
      <c r="AF674" s="18">
        <v>10026.8145842062</v>
      </c>
      <c r="AG674" s="18">
        <v>54.405545927209701</v>
      </c>
      <c r="AI674" s="23">
        <f>'simulateur graphe PJ OQN'!$B$4</f>
        <v>1</v>
      </c>
      <c r="AJ674" s="24">
        <f t="shared" si="179"/>
        <v>91.22</v>
      </c>
      <c r="AK674" s="24">
        <f t="shared" si="180"/>
        <v>91.22</v>
      </c>
      <c r="AM674" t="str">
        <f t="shared" si="181"/>
        <v>ZONEHAUTE</v>
      </c>
      <c r="AN674" t="str">
        <f t="shared" si="182"/>
        <v>HDJ</v>
      </c>
      <c r="AO674" s="20" t="e">
        <f t="shared" si="183"/>
        <v>#VALUE!</v>
      </c>
      <c r="AP674" s="20">
        <f t="shared" si="184"/>
        <v>91.22</v>
      </c>
      <c r="AQ674" s="20" t="str">
        <f t="shared" si="184"/>
        <v>.</v>
      </c>
      <c r="AR674" s="20" t="str">
        <f t="shared" si="184"/>
        <v>.</v>
      </c>
      <c r="AS674" s="20" t="e">
        <f t="shared" si="185"/>
        <v>#VALUE!</v>
      </c>
      <c r="AT674" s="20" t="e">
        <f t="shared" si="170"/>
        <v>#VALUE!</v>
      </c>
      <c r="AU674" s="20">
        <f t="shared" si="186"/>
        <v>91.22</v>
      </c>
    </row>
    <row r="675" spans="1:47" ht="22.5">
      <c r="A675" s="54">
        <v>676</v>
      </c>
      <c r="B675" s="54" t="s">
        <v>1273</v>
      </c>
      <c r="C675" s="58" t="s">
        <v>1274</v>
      </c>
      <c r="D675" s="79">
        <v>1</v>
      </c>
      <c r="E675" s="79">
        <v>1</v>
      </c>
      <c r="F675" s="80" t="s">
        <v>28</v>
      </c>
      <c r="G675" s="80" t="s">
        <v>28</v>
      </c>
      <c r="H675" s="80">
        <v>74.650000000000006</v>
      </c>
      <c r="I675" s="80" t="s">
        <v>28</v>
      </c>
      <c r="J675" s="80" t="s">
        <v>28</v>
      </c>
      <c r="K675" s="80" t="s">
        <v>28</v>
      </c>
      <c r="L675" s="73" t="str">
        <f t="shared" si="171"/>
        <v/>
      </c>
      <c r="M675" s="73" t="str">
        <f t="shared" si="172"/>
        <v/>
      </c>
      <c r="N675" s="72" t="str">
        <f t="shared" si="173"/>
        <v>0836</v>
      </c>
      <c r="O675" s="74">
        <f t="shared" si="174"/>
        <v>0</v>
      </c>
      <c r="P675" s="72">
        <f t="shared" si="175"/>
        <v>0</v>
      </c>
      <c r="Q675" s="74">
        <f t="shared" si="176"/>
        <v>1</v>
      </c>
      <c r="R675" s="72" t="str">
        <f t="shared" si="177"/>
        <v/>
      </c>
      <c r="S675" s="72" t="str">
        <f t="shared" si="178"/>
        <v/>
      </c>
      <c r="AF675" s="18">
        <v>14181.2503622843</v>
      </c>
      <c r="AG675" s="18">
        <v>75.264615384615396</v>
      </c>
      <c r="AI675" s="23">
        <f>'simulateur graphe PJ OQN'!$B$4</f>
        <v>1</v>
      </c>
      <c r="AJ675" s="24">
        <f t="shared" si="179"/>
        <v>74.650000000000006</v>
      </c>
      <c r="AK675" s="24">
        <f t="shared" si="180"/>
        <v>74.650000000000006</v>
      </c>
      <c r="AM675" t="str">
        <f t="shared" si="181"/>
        <v>ZONEHAUTE</v>
      </c>
      <c r="AN675" t="str">
        <f t="shared" si="182"/>
        <v>HDJ</v>
      </c>
      <c r="AO675" s="20" t="e">
        <f t="shared" si="183"/>
        <v>#VALUE!</v>
      </c>
      <c r="AP675" s="20">
        <f t="shared" si="184"/>
        <v>74.650000000000006</v>
      </c>
      <c r="AQ675" s="20" t="str">
        <f t="shared" si="184"/>
        <v>.</v>
      </c>
      <c r="AR675" s="20" t="str">
        <f t="shared" si="184"/>
        <v>.</v>
      </c>
      <c r="AS675" s="20" t="e">
        <f t="shared" si="185"/>
        <v>#VALUE!</v>
      </c>
      <c r="AT675" s="20" t="e">
        <f t="shared" si="170"/>
        <v>#VALUE!</v>
      </c>
      <c r="AU675" s="20">
        <f t="shared" si="186"/>
        <v>74.650000000000006</v>
      </c>
    </row>
    <row r="676" spans="1:47" ht="33.75">
      <c r="A676" s="54">
        <v>677</v>
      </c>
      <c r="B676" s="54" t="s">
        <v>1275</v>
      </c>
      <c r="C676" s="58" t="s">
        <v>1276</v>
      </c>
      <c r="D676" s="79">
        <v>43</v>
      </c>
      <c r="E676" s="79">
        <v>49</v>
      </c>
      <c r="F676" s="80">
        <v>4006.7</v>
      </c>
      <c r="G676" s="80">
        <v>93.18</v>
      </c>
      <c r="H676" s="80">
        <v>4006.7</v>
      </c>
      <c r="I676" s="80" t="s">
        <v>28</v>
      </c>
      <c r="J676" s="80" t="s">
        <v>28</v>
      </c>
      <c r="K676" s="80">
        <v>88.49</v>
      </c>
      <c r="L676" s="73">
        <f t="shared" si="171"/>
        <v>96.15</v>
      </c>
      <c r="M676" s="73">
        <f t="shared" si="172"/>
        <v>95.86</v>
      </c>
      <c r="N676" s="72" t="str">
        <f t="shared" si="173"/>
        <v>0836</v>
      </c>
      <c r="O676" s="74">
        <f t="shared" si="174"/>
        <v>6</v>
      </c>
      <c r="P676" s="72">
        <f t="shared" si="175"/>
        <v>0</v>
      </c>
      <c r="Q676" s="74">
        <f t="shared" si="176"/>
        <v>43</v>
      </c>
      <c r="R676" s="72" t="str">
        <f t="shared" si="177"/>
        <v/>
      </c>
      <c r="S676" s="72" t="str">
        <f t="shared" si="178"/>
        <v/>
      </c>
      <c r="AF676" s="18">
        <v>515.19233537519699</v>
      </c>
      <c r="AG676" s="18" t="s">
        <v>28</v>
      </c>
      <c r="AI676" s="23">
        <f>'simulateur graphe PJ OQN'!$B$4</f>
        <v>1</v>
      </c>
      <c r="AJ676" s="24">
        <f t="shared" si="179"/>
        <v>95.86</v>
      </c>
      <c r="AK676" s="24">
        <f t="shared" si="180"/>
        <v>95.86</v>
      </c>
      <c r="AM676" t="str">
        <f t="shared" si="181"/>
        <v>ZONEBASSE</v>
      </c>
      <c r="AN676" t="str">
        <f t="shared" si="182"/>
        <v>HC</v>
      </c>
      <c r="AO676" s="20">
        <f t="shared" si="183"/>
        <v>95.86</v>
      </c>
      <c r="AP676" s="20">
        <f t="shared" si="184"/>
        <v>4006.7</v>
      </c>
      <c r="AQ676" s="20" t="str">
        <f t="shared" si="184"/>
        <v>.</v>
      </c>
      <c r="AR676" s="20" t="str">
        <f t="shared" si="184"/>
        <v>.</v>
      </c>
      <c r="AS676" s="20">
        <f t="shared" si="185"/>
        <v>-240.81999999999971</v>
      </c>
      <c r="AT676" s="20">
        <f t="shared" si="170"/>
        <v>-922.56000000000131</v>
      </c>
      <c r="AU676" s="20">
        <f t="shared" si="186"/>
        <v>4006.7</v>
      </c>
    </row>
    <row r="677" spans="1:47" ht="33.75">
      <c r="A677" s="54">
        <v>678</v>
      </c>
      <c r="B677" s="54" t="s">
        <v>1277</v>
      </c>
      <c r="C677" s="58" t="s">
        <v>1278</v>
      </c>
      <c r="D677" s="79">
        <v>50</v>
      </c>
      <c r="E677" s="79">
        <v>56</v>
      </c>
      <c r="F677" s="80">
        <v>5315.91</v>
      </c>
      <c r="G677" s="80">
        <v>106.32</v>
      </c>
      <c r="H677" s="80">
        <v>5315.91</v>
      </c>
      <c r="I677" s="80" t="s">
        <v>28</v>
      </c>
      <c r="J677" s="80" t="s">
        <v>28</v>
      </c>
      <c r="K677" s="80">
        <v>98.84</v>
      </c>
      <c r="L677" s="73">
        <f t="shared" si="171"/>
        <v>96.15</v>
      </c>
      <c r="M677" s="73">
        <f t="shared" si="172"/>
        <v>95.86</v>
      </c>
      <c r="N677" s="72" t="str">
        <f t="shared" si="173"/>
        <v>0836</v>
      </c>
      <c r="O677" s="74">
        <f t="shared" si="174"/>
        <v>6</v>
      </c>
      <c r="P677" s="72">
        <f t="shared" si="175"/>
        <v>0</v>
      </c>
      <c r="Q677" s="74">
        <f t="shared" si="176"/>
        <v>50</v>
      </c>
      <c r="R677" s="72" t="str">
        <f t="shared" si="177"/>
        <v/>
      </c>
      <c r="S677" s="72" t="str">
        <f t="shared" si="178"/>
        <v/>
      </c>
      <c r="AF677" s="18">
        <v>406.76053025127499</v>
      </c>
      <c r="AG677" s="18" t="s">
        <v>28</v>
      </c>
      <c r="AI677" s="23">
        <f>'simulateur graphe PJ OQN'!$B$4</f>
        <v>1</v>
      </c>
      <c r="AJ677" s="24">
        <f t="shared" si="179"/>
        <v>95.86</v>
      </c>
      <c r="AK677" s="24">
        <f t="shared" si="180"/>
        <v>95.86</v>
      </c>
      <c r="AM677" t="str">
        <f t="shared" si="181"/>
        <v>ZONEBASSE</v>
      </c>
      <c r="AN677" t="str">
        <f t="shared" si="182"/>
        <v>HC</v>
      </c>
      <c r="AO677" s="20">
        <f t="shared" si="183"/>
        <v>95.86</v>
      </c>
      <c r="AP677" s="20">
        <f t="shared" si="184"/>
        <v>5315.91</v>
      </c>
      <c r="AQ677" s="20" t="str">
        <f t="shared" si="184"/>
        <v>.</v>
      </c>
      <c r="AR677" s="20" t="str">
        <f t="shared" si="184"/>
        <v>.</v>
      </c>
      <c r="AS677" s="20">
        <f t="shared" si="185"/>
        <v>-120.28999999999996</v>
      </c>
      <c r="AT677" s="20">
        <f t="shared" si="170"/>
        <v>119.11999999999898</v>
      </c>
      <c r="AU677" s="20">
        <f t="shared" si="186"/>
        <v>5315.91</v>
      </c>
    </row>
    <row r="678" spans="1:47" ht="33.75">
      <c r="A678" s="54">
        <v>679</v>
      </c>
      <c r="B678" s="54" t="s">
        <v>1279</v>
      </c>
      <c r="C678" s="58" t="s">
        <v>1280</v>
      </c>
      <c r="D678" s="79">
        <v>50</v>
      </c>
      <c r="E678" s="79">
        <v>56</v>
      </c>
      <c r="F678" s="80">
        <v>5201.1400000000003</v>
      </c>
      <c r="G678" s="80">
        <v>104.02</v>
      </c>
      <c r="H678" s="80">
        <v>5201.1400000000003</v>
      </c>
      <c r="I678" s="80" t="s">
        <v>28</v>
      </c>
      <c r="J678" s="80" t="s">
        <v>28</v>
      </c>
      <c r="K678" s="80">
        <v>98.29</v>
      </c>
      <c r="L678" s="73">
        <f t="shared" si="171"/>
        <v>96.15</v>
      </c>
      <c r="M678" s="73">
        <f t="shared" si="172"/>
        <v>95.86</v>
      </c>
      <c r="N678" s="72" t="str">
        <f t="shared" si="173"/>
        <v>0836</v>
      </c>
      <c r="O678" s="74">
        <f t="shared" si="174"/>
        <v>6</v>
      </c>
      <c r="P678" s="72">
        <f t="shared" si="175"/>
        <v>0</v>
      </c>
      <c r="Q678" s="74">
        <f t="shared" si="176"/>
        <v>50</v>
      </c>
      <c r="R678" s="72" t="str">
        <f t="shared" si="177"/>
        <v/>
      </c>
      <c r="S678" s="72" t="str">
        <f t="shared" si="178"/>
        <v/>
      </c>
      <c r="AF678" s="18">
        <v>280.648036641087</v>
      </c>
      <c r="AG678" s="18" t="s">
        <v>28</v>
      </c>
      <c r="AI678" s="23">
        <f>'simulateur graphe PJ OQN'!$B$4</f>
        <v>1</v>
      </c>
      <c r="AJ678" s="24">
        <f t="shared" si="179"/>
        <v>95.86</v>
      </c>
      <c r="AK678" s="24">
        <f t="shared" si="180"/>
        <v>95.86</v>
      </c>
      <c r="AM678" t="str">
        <f t="shared" si="181"/>
        <v>ZONEBASSE</v>
      </c>
      <c r="AN678" t="str">
        <f t="shared" si="182"/>
        <v>HC</v>
      </c>
      <c r="AO678" s="20">
        <f t="shared" si="183"/>
        <v>95.86</v>
      </c>
      <c r="AP678" s="20">
        <f t="shared" si="184"/>
        <v>5201.1400000000003</v>
      </c>
      <c r="AQ678" s="20" t="str">
        <f t="shared" si="184"/>
        <v>.</v>
      </c>
      <c r="AR678" s="20" t="str">
        <f t="shared" si="184"/>
        <v>.</v>
      </c>
      <c r="AS678" s="20">
        <f t="shared" si="185"/>
        <v>-204.8100000000004</v>
      </c>
      <c r="AT678" s="20">
        <f t="shared" si="170"/>
        <v>-14.350000000000364</v>
      </c>
      <c r="AU678" s="20">
        <f t="shared" si="186"/>
        <v>5201.1400000000003</v>
      </c>
    </row>
    <row r="679" spans="1:47" ht="33.75">
      <c r="A679" s="54">
        <v>680</v>
      </c>
      <c r="B679" s="54" t="s">
        <v>1281</v>
      </c>
      <c r="C679" s="58" t="s">
        <v>1282</v>
      </c>
      <c r="D679" s="79">
        <v>57</v>
      </c>
      <c r="E679" s="79">
        <v>63</v>
      </c>
      <c r="F679" s="80">
        <v>6026.19</v>
      </c>
      <c r="G679" s="80">
        <v>105.72</v>
      </c>
      <c r="H679" s="80">
        <v>6026.19</v>
      </c>
      <c r="I679" s="80" t="s">
        <v>28</v>
      </c>
      <c r="J679" s="80" t="s">
        <v>28</v>
      </c>
      <c r="K679" s="80">
        <v>99.71</v>
      </c>
      <c r="L679" s="73">
        <f t="shared" si="171"/>
        <v>96.15</v>
      </c>
      <c r="M679" s="73">
        <f t="shared" si="172"/>
        <v>95.86</v>
      </c>
      <c r="N679" s="72" t="str">
        <f t="shared" si="173"/>
        <v>0836</v>
      </c>
      <c r="O679" s="74">
        <f t="shared" si="174"/>
        <v>6</v>
      </c>
      <c r="P679" s="72">
        <f t="shared" si="175"/>
        <v>0</v>
      </c>
      <c r="Q679" s="74">
        <f t="shared" si="176"/>
        <v>57</v>
      </c>
      <c r="R679" s="72" t="str">
        <f t="shared" si="177"/>
        <v/>
      </c>
      <c r="S679" s="72" t="str">
        <f t="shared" si="178"/>
        <v/>
      </c>
      <c r="AF679" s="18">
        <v>6547.9923942711503</v>
      </c>
      <c r="AG679" s="18">
        <v>42.966165413533801</v>
      </c>
      <c r="AI679" s="23">
        <f>'simulateur graphe PJ OQN'!$B$4</f>
        <v>1</v>
      </c>
      <c r="AJ679" s="24">
        <f t="shared" si="179"/>
        <v>95.86</v>
      </c>
      <c r="AK679" s="24">
        <f t="shared" si="180"/>
        <v>95.86</v>
      </c>
      <c r="AM679" t="str">
        <f t="shared" si="181"/>
        <v>ZONEBASSE</v>
      </c>
      <c r="AN679" t="str">
        <f t="shared" si="182"/>
        <v>HC</v>
      </c>
      <c r="AO679" s="20">
        <f t="shared" si="183"/>
        <v>95.86</v>
      </c>
      <c r="AP679" s="20">
        <f t="shared" si="184"/>
        <v>6026.19</v>
      </c>
      <c r="AQ679" s="20" t="str">
        <f t="shared" si="184"/>
        <v>.</v>
      </c>
      <c r="AR679" s="20" t="str">
        <f t="shared" si="184"/>
        <v>.</v>
      </c>
      <c r="AS679" s="20">
        <f t="shared" si="185"/>
        <v>-155.82999999999993</v>
      </c>
      <c r="AT679" s="20">
        <f t="shared" si="170"/>
        <v>161.0099999999984</v>
      </c>
      <c r="AU679" s="20">
        <f t="shared" si="186"/>
        <v>6026.19</v>
      </c>
    </row>
    <row r="680" spans="1:47" ht="33.75">
      <c r="A680" s="54">
        <v>681</v>
      </c>
      <c r="B680" s="54" t="s">
        <v>1283</v>
      </c>
      <c r="C680" s="58" t="s">
        <v>1284</v>
      </c>
      <c r="D680" s="79">
        <v>57</v>
      </c>
      <c r="E680" s="79">
        <v>63</v>
      </c>
      <c r="F680" s="80">
        <v>6029.18</v>
      </c>
      <c r="G680" s="80">
        <v>105.78</v>
      </c>
      <c r="H680" s="80">
        <v>6029.18</v>
      </c>
      <c r="I680" s="80" t="s">
        <v>28</v>
      </c>
      <c r="J680" s="80" t="s">
        <v>28</v>
      </c>
      <c r="K680" s="80">
        <v>100.22</v>
      </c>
      <c r="L680" s="73">
        <f t="shared" si="171"/>
        <v>96.15</v>
      </c>
      <c r="M680" s="73">
        <f t="shared" si="172"/>
        <v>95.86</v>
      </c>
      <c r="N680" s="72" t="str">
        <f t="shared" si="173"/>
        <v>0836</v>
      </c>
      <c r="O680" s="74">
        <f t="shared" si="174"/>
        <v>6</v>
      </c>
      <c r="P680" s="72">
        <f t="shared" si="175"/>
        <v>0</v>
      </c>
      <c r="Q680" s="74">
        <f t="shared" si="176"/>
        <v>57</v>
      </c>
      <c r="R680" s="72" t="str">
        <f t="shared" si="177"/>
        <v/>
      </c>
      <c r="S680" s="72" t="str">
        <f t="shared" si="178"/>
        <v/>
      </c>
      <c r="AF680" s="18">
        <v>8111.4608155844198</v>
      </c>
      <c r="AG680" s="18">
        <v>52.15</v>
      </c>
      <c r="AI680" s="23">
        <f>'simulateur graphe PJ OQN'!$B$4</f>
        <v>1</v>
      </c>
      <c r="AJ680" s="24">
        <f t="shared" si="179"/>
        <v>95.86</v>
      </c>
      <c r="AK680" s="24">
        <f t="shared" si="180"/>
        <v>95.86</v>
      </c>
      <c r="AM680" t="str">
        <f t="shared" si="181"/>
        <v>ZONEBASSE</v>
      </c>
      <c r="AN680" t="str">
        <f t="shared" si="182"/>
        <v>HC</v>
      </c>
      <c r="AO680" s="20">
        <f t="shared" si="183"/>
        <v>95.86</v>
      </c>
      <c r="AP680" s="20">
        <f t="shared" si="184"/>
        <v>6029.18</v>
      </c>
      <c r="AQ680" s="20" t="str">
        <f t="shared" si="184"/>
        <v>.</v>
      </c>
      <c r="AR680" s="20" t="str">
        <f t="shared" si="184"/>
        <v>.</v>
      </c>
      <c r="AS680" s="20">
        <f t="shared" si="185"/>
        <v>-184.46000000000004</v>
      </c>
      <c r="AT680" s="20">
        <f t="shared" si="170"/>
        <v>177.77000000000044</v>
      </c>
      <c r="AU680" s="20">
        <f t="shared" si="186"/>
        <v>6029.18</v>
      </c>
    </row>
    <row r="681" spans="1:47" ht="33.75">
      <c r="A681" s="54">
        <v>682</v>
      </c>
      <c r="B681" s="54" t="s">
        <v>1285</v>
      </c>
      <c r="C681" s="58" t="s">
        <v>1286</v>
      </c>
      <c r="D681" s="79">
        <v>64</v>
      </c>
      <c r="E681" s="79">
        <v>70</v>
      </c>
      <c r="F681" s="80">
        <v>6567.31</v>
      </c>
      <c r="G681" s="80">
        <v>76.88</v>
      </c>
      <c r="H681" s="80">
        <v>6567.31</v>
      </c>
      <c r="I681" s="80" t="s">
        <v>28</v>
      </c>
      <c r="J681" s="80" t="s">
        <v>28</v>
      </c>
      <c r="K681" s="80">
        <v>100.22</v>
      </c>
      <c r="L681" s="73">
        <f t="shared" si="171"/>
        <v>96.15</v>
      </c>
      <c r="M681" s="73">
        <f t="shared" si="172"/>
        <v>95.86</v>
      </c>
      <c r="N681" s="72" t="str">
        <f t="shared" si="173"/>
        <v>0836</v>
      </c>
      <c r="O681" s="74">
        <f t="shared" si="174"/>
        <v>6</v>
      </c>
      <c r="P681" s="72">
        <f t="shared" si="175"/>
        <v>0</v>
      </c>
      <c r="Q681" s="74">
        <f t="shared" si="176"/>
        <v>64</v>
      </c>
      <c r="R681" s="72" t="str">
        <f t="shared" si="177"/>
        <v/>
      </c>
      <c r="S681" s="72" t="str">
        <f t="shared" si="178"/>
        <v/>
      </c>
      <c r="AF681" s="18">
        <v>8297.9693760322298</v>
      </c>
      <c r="AG681" s="18">
        <v>52.4166666666667</v>
      </c>
      <c r="AI681" s="23">
        <f>'simulateur graphe PJ OQN'!$B$4</f>
        <v>1</v>
      </c>
      <c r="AJ681" s="24">
        <f t="shared" si="179"/>
        <v>95.86</v>
      </c>
      <c r="AK681" s="24">
        <f t="shared" si="180"/>
        <v>95.86</v>
      </c>
      <c r="AM681" t="str">
        <f t="shared" si="181"/>
        <v>ZONEBASSE</v>
      </c>
      <c r="AN681" t="str">
        <f t="shared" si="182"/>
        <v>HC</v>
      </c>
      <c r="AO681" s="20">
        <f t="shared" si="183"/>
        <v>95.86</v>
      </c>
      <c r="AP681" s="20">
        <f t="shared" si="184"/>
        <v>6567.31</v>
      </c>
      <c r="AQ681" s="20" t="str">
        <f t="shared" si="184"/>
        <v>.</v>
      </c>
      <c r="AR681" s="20" t="str">
        <f t="shared" si="184"/>
        <v>.</v>
      </c>
      <c r="AS681" s="20">
        <f t="shared" si="185"/>
        <v>-347.86999999999989</v>
      </c>
      <c r="AT681" s="20">
        <f t="shared" si="170"/>
        <v>14.360000000000582</v>
      </c>
      <c r="AU681" s="20">
        <f t="shared" si="186"/>
        <v>6567.31</v>
      </c>
    </row>
    <row r="682" spans="1:47" ht="33.75">
      <c r="A682" s="54">
        <v>683</v>
      </c>
      <c r="B682" s="54" t="s">
        <v>1287</v>
      </c>
      <c r="C682" s="58" t="s">
        <v>1288</v>
      </c>
      <c r="D682" s="79">
        <v>15</v>
      </c>
      <c r="E682" s="79">
        <v>35</v>
      </c>
      <c r="F682" s="80">
        <v>1623.76</v>
      </c>
      <c r="G682" s="80">
        <v>108.25</v>
      </c>
      <c r="H682" s="80">
        <v>1623.76</v>
      </c>
      <c r="I682" s="80">
        <v>2214.42</v>
      </c>
      <c r="J682" s="80">
        <v>2757.13</v>
      </c>
      <c r="K682" s="80">
        <v>74.239999999999995</v>
      </c>
      <c r="L682" s="73">
        <f t="shared" si="171"/>
        <v>96.94</v>
      </c>
      <c r="M682" s="73">
        <f t="shared" si="172"/>
        <v>95.86</v>
      </c>
      <c r="N682" s="72" t="str">
        <f t="shared" si="173"/>
        <v>0836</v>
      </c>
      <c r="O682" s="74">
        <f t="shared" si="174"/>
        <v>20</v>
      </c>
      <c r="P682" s="72">
        <f t="shared" si="175"/>
        <v>1</v>
      </c>
      <c r="Q682" s="74">
        <f t="shared" si="176"/>
        <v>15</v>
      </c>
      <c r="R682" s="72">
        <f t="shared" si="177"/>
        <v>22</v>
      </c>
      <c r="S682" s="72">
        <f t="shared" si="178"/>
        <v>29</v>
      </c>
      <c r="AF682" s="18">
        <v>9630.7134952358992</v>
      </c>
      <c r="AG682" s="18">
        <v>60.176470588235297</v>
      </c>
      <c r="AI682" s="23">
        <f>'simulateur graphe PJ OQN'!$B$4</f>
        <v>1</v>
      </c>
      <c r="AJ682" s="24">
        <f t="shared" si="179"/>
        <v>95.86</v>
      </c>
      <c r="AK682" s="24">
        <f t="shared" si="180"/>
        <v>95.86</v>
      </c>
      <c r="AM682" t="str">
        <f t="shared" si="181"/>
        <v>ZONEBASSE</v>
      </c>
      <c r="AN682" t="str">
        <f t="shared" si="182"/>
        <v>HC</v>
      </c>
      <c r="AO682" s="20">
        <f t="shared" si="183"/>
        <v>95.86</v>
      </c>
      <c r="AP682" s="20">
        <f t="shared" si="184"/>
        <v>1623.76</v>
      </c>
      <c r="AQ682" s="20">
        <f t="shared" si="184"/>
        <v>2214.42</v>
      </c>
      <c r="AR682" s="20">
        <f t="shared" si="184"/>
        <v>2757.13</v>
      </c>
      <c r="AS682" s="20">
        <f t="shared" si="185"/>
        <v>232.97000000000025</v>
      </c>
      <c r="AT682" s="20">
        <f t="shared" si="170"/>
        <v>-1787.33</v>
      </c>
      <c r="AU682" s="20">
        <f t="shared" si="186"/>
        <v>1623.76</v>
      </c>
    </row>
    <row r="683" spans="1:47" ht="33.75">
      <c r="A683" s="54">
        <v>684</v>
      </c>
      <c r="B683" s="54" t="s">
        <v>1289</v>
      </c>
      <c r="C683" s="58" t="s">
        <v>1290</v>
      </c>
      <c r="D683" s="79">
        <v>43</v>
      </c>
      <c r="E683" s="79">
        <v>49</v>
      </c>
      <c r="F683" s="80">
        <v>3767.22</v>
      </c>
      <c r="G683" s="80">
        <v>72.150000000000006</v>
      </c>
      <c r="H683" s="80">
        <v>3767.22</v>
      </c>
      <c r="I683" s="80" t="s">
        <v>28</v>
      </c>
      <c r="J683" s="80" t="s">
        <v>28</v>
      </c>
      <c r="K683" s="80">
        <v>80.8</v>
      </c>
      <c r="L683" s="73">
        <f t="shared" si="171"/>
        <v>96.94</v>
      </c>
      <c r="M683" s="73">
        <f t="shared" si="172"/>
        <v>95.86</v>
      </c>
      <c r="N683" s="72" t="str">
        <f t="shared" si="173"/>
        <v>0836</v>
      </c>
      <c r="O683" s="74">
        <f t="shared" si="174"/>
        <v>6</v>
      </c>
      <c r="P683" s="72">
        <f t="shared" si="175"/>
        <v>0</v>
      </c>
      <c r="Q683" s="74">
        <f t="shared" si="176"/>
        <v>43</v>
      </c>
      <c r="R683" s="72" t="str">
        <f t="shared" si="177"/>
        <v/>
      </c>
      <c r="S683" s="72" t="str">
        <f t="shared" si="178"/>
        <v/>
      </c>
      <c r="AF683" s="18">
        <v>9476.6758710773192</v>
      </c>
      <c r="AG683" s="18">
        <v>55.373333333333299</v>
      </c>
      <c r="AI683" s="23">
        <f>'simulateur graphe PJ OQN'!$B$4</f>
        <v>1</v>
      </c>
      <c r="AJ683" s="24">
        <f t="shared" si="179"/>
        <v>95.86</v>
      </c>
      <c r="AK683" s="24">
        <f t="shared" si="180"/>
        <v>95.86</v>
      </c>
      <c r="AM683" t="str">
        <f t="shared" si="181"/>
        <v>ZONEBASSE</v>
      </c>
      <c r="AN683" t="str">
        <f t="shared" si="182"/>
        <v>HC</v>
      </c>
      <c r="AO683" s="20">
        <f t="shared" si="183"/>
        <v>95.86</v>
      </c>
      <c r="AP683" s="20">
        <f t="shared" si="184"/>
        <v>3767.22</v>
      </c>
      <c r="AQ683" s="20" t="str">
        <f t="shared" si="184"/>
        <v>.</v>
      </c>
      <c r="AR683" s="20" t="str">
        <f t="shared" si="184"/>
        <v>.</v>
      </c>
      <c r="AS683" s="20">
        <f t="shared" si="185"/>
        <v>-111.17999999999984</v>
      </c>
      <c r="AT683" s="20">
        <f t="shared" si="170"/>
        <v>-1547.6400000000003</v>
      </c>
      <c r="AU683" s="20">
        <f t="shared" si="186"/>
        <v>3767.22</v>
      </c>
    </row>
    <row r="684" spans="1:47" ht="33.75">
      <c r="A684" s="54">
        <v>685</v>
      </c>
      <c r="B684" s="54" t="s">
        <v>1291</v>
      </c>
      <c r="C684" s="58" t="s">
        <v>1292</v>
      </c>
      <c r="D684" s="79">
        <v>43</v>
      </c>
      <c r="E684" s="79">
        <v>49</v>
      </c>
      <c r="F684" s="80">
        <v>4061.08</v>
      </c>
      <c r="G684" s="80">
        <v>94.44</v>
      </c>
      <c r="H684" s="80">
        <v>4061.08</v>
      </c>
      <c r="I684" s="80" t="s">
        <v>28</v>
      </c>
      <c r="J684" s="80" t="s">
        <v>28</v>
      </c>
      <c r="K684" s="80">
        <v>87.84</v>
      </c>
      <c r="L684" s="73">
        <f t="shared" si="171"/>
        <v>96.94</v>
      </c>
      <c r="M684" s="73">
        <f t="shared" si="172"/>
        <v>95.86</v>
      </c>
      <c r="N684" s="72" t="str">
        <f t="shared" si="173"/>
        <v>0836</v>
      </c>
      <c r="O684" s="74">
        <f t="shared" si="174"/>
        <v>6</v>
      </c>
      <c r="P684" s="72">
        <f t="shared" si="175"/>
        <v>0</v>
      </c>
      <c r="Q684" s="74">
        <f t="shared" si="176"/>
        <v>43</v>
      </c>
      <c r="R684" s="72" t="str">
        <f t="shared" si="177"/>
        <v/>
      </c>
      <c r="S684" s="72" t="str">
        <f t="shared" si="178"/>
        <v/>
      </c>
      <c r="AF684" s="18">
        <v>11547.057704262599</v>
      </c>
      <c r="AG684" s="18">
        <v>67.075999999999993</v>
      </c>
      <c r="AI684" s="23">
        <f>'simulateur graphe PJ OQN'!$B$4</f>
        <v>1</v>
      </c>
      <c r="AJ684" s="24">
        <f t="shared" si="179"/>
        <v>95.86</v>
      </c>
      <c r="AK684" s="24">
        <f t="shared" si="180"/>
        <v>95.86</v>
      </c>
      <c r="AM684" t="str">
        <f t="shared" si="181"/>
        <v>ZONEBASSE</v>
      </c>
      <c r="AN684" t="str">
        <f t="shared" si="182"/>
        <v>HC</v>
      </c>
      <c r="AO684" s="20">
        <f t="shared" si="183"/>
        <v>95.86</v>
      </c>
      <c r="AP684" s="20">
        <f t="shared" si="184"/>
        <v>4061.08</v>
      </c>
      <c r="AQ684" s="20" t="str">
        <f t="shared" si="184"/>
        <v>.</v>
      </c>
      <c r="AR684" s="20" t="str">
        <f t="shared" si="184"/>
        <v>.</v>
      </c>
      <c r="AS684" s="20">
        <f t="shared" si="185"/>
        <v>-155.23999999999978</v>
      </c>
      <c r="AT684" s="20">
        <f t="shared" si="170"/>
        <v>-965.13999999999942</v>
      </c>
      <c r="AU684" s="20">
        <f t="shared" si="186"/>
        <v>4061.08</v>
      </c>
    </row>
    <row r="685" spans="1:47" ht="33.75">
      <c r="A685" s="54">
        <v>686</v>
      </c>
      <c r="B685" s="54" t="s">
        <v>1293</v>
      </c>
      <c r="C685" s="58" t="s">
        <v>1294</v>
      </c>
      <c r="D685" s="79">
        <v>50</v>
      </c>
      <c r="E685" s="79">
        <v>56</v>
      </c>
      <c r="F685" s="80">
        <v>4298.04</v>
      </c>
      <c r="G685" s="80">
        <v>33.85</v>
      </c>
      <c r="H685" s="80">
        <v>4298.04</v>
      </c>
      <c r="I685" s="80" t="s">
        <v>28</v>
      </c>
      <c r="J685" s="80" t="s">
        <v>28</v>
      </c>
      <c r="K685" s="80">
        <v>87.84</v>
      </c>
      <c r="L685" s="73">
        <f t="shared" si="171"/>
        <v>96.94</v>
      </c>
      <c r="M685" s="73">
        <f t="shared" si="172"/>
        <v>95.86</v>
      </c>
      <c r="N685" s="72" t="str">
        <f t="shared" si="173"/>
        <v>0836</v>
      </c>
      <c r="O685" s="74">
        <f t="shared" si="174"/>
        <v>6</v>
      </c>
      <c r="P685" s="72">
        <f t="shared" si="175"/>
        <v>0</v>
      </c>
      <c r="Q685" s="74">
        <f t="shared" si="176"/>
        <v>50</v>
      </c>
      <c r="R685" s="72" t="str">
        <f t="shared" si="177"/>
        <v/>
      </c>
      <c r="S685" s="72" t="str">
        <f t="shared" si="178"/>
        <v/>
      </c>
      <c r="AF685" s="18">
        <v>5481.0992515289499</v>
      </c>
      <c r="AG685" s="18">
        <v>40.212962962962997</v>
      </c>
      <c r="AI685" s="23">
        <f>'simulateur graphe PJ OQN'!$B$4</f>
        <v>1</v>
      </c>
      <c r="AJ685" s="24">
        <f t="shared" si="179"/>
        <v>95.86</v>
      </c>
      <c r="AK685" s="24">
        <f t="shared" si="180"/>
        <v>95.86</v>
      </c>
      <c r="AM685" t="str">
        <f t="shared" si="181"/>
        <v>ZONEBASSE</v>
      </c>
      <c r="AN685" t="str">
        <f t="shared" si="182"/>
        <v>HC</v>
      </c>
      <c r="AO685" s="20">
        <f t="shared" si="183"/>
        <v>95.86</v>
      </c>
      <c r="AP685" s="20">
        <f t="shared" si="184"/>
        <v>4298.04</v>
      </c>
      <c r="AQ685" s="20" t="str">
        <f t="shared" si="184"/>
        <v>.</v>
      </c>
      <c r="AR685" s="20" t="str">
        <f t="shared" si="184"/>
        <v>.</v>
      </c>
      <c r="AS685" s="20">
        <f t="shared" si="185"/>
        <v>-533.15999999999985</v>
      </c>
      <c r="AT685" s="20">
        <f t="shared" si="170"/>
        <v>-1343.0599999999995</v>
      </c>
      <c r="AU685" s="20">
        <f t="shared" si="186"/>
        <v>4298.04</v>
      </c>
    </row>
    <row r="686" spans="1:47" ht="33.75">
      <c r="A686" s="54">
        <v>687</v>
      </c>
      <c r="B686" s="54" t="s">
        <v>1295</v>
      </c>
      <c r="C686" s="58" t="s">
        <v>1296</v>
      </c>
      <c r="D686" s="79">
        <v>50</v>
      </c>
      <c r="E686" s="79">
        <v>56</v>
      </c>
      <c r="F686" s="80">
        <v>5471.54</v>
      </c>
      <c r="G686" s="80">
        <v>109.43</v>
      </c>
      <c r="H686" s="80">
        <v>5471.54</v>
      </c>
      <c r="I686" s="80" t="s">
        <v>28</v>
      </c>
      <c r="J686" s="80" t="s">
        <v>28</v>
      </c>
      <c r="K686" s="80">
        <v>102.94</v>
      </c>
      <c r="L686" s="73">
        <f t="shared" si="171"/>
        <v>96.94</v>
      </c>
      <c r="M686" s="73">
        <f t="shared" si="172"/>
        <v>95.86</v>
      </c>
      <c r="N686" s="72" t="str">
        <f t="shared" si="173"/>
        <v>0836</v>
      </c>
      <c r="O686" s="74">
        <f t="shared" si="174"/>
        <v>6</v>
      </c>
      <c r="P686" s="72">
        <f t="shared" si="175"/>
        <v>0</v>
      </c>
      <c r="Q686" s="74">
        <f t="shared" si="176"/>
        <v>50</v>
      </c>
      <c r="R686" s="72" t="str">
        <f t="shared" si="177"/>
        <v/>
      </c>
      <c r="S686" s="72" t="str">
        <f t="shared" si="178"/>
        <v/>
      </c>
      <c r="AF686" s="18">
        <v>6438.8943666811301</v>
      </c>
      <c r="AG686" s="18">
        <v>45.7887323943662</v>
      </c>
      <c r="AI686" s="23">
        <f>'simulateur graphe PJ OQN'!$B$4</f>
        <v>1</v>
      </c>
      <c r="AJ686" s="24">
        <f t="shared" si="179"/>
        <v>95.86</v>
      </c>
      <c r="AK686" s="24">
        <f t="shared" si="180"/>
        <v>95.86</v>
      </c>
      <c r="AM686" t="str">
        <f t="shared" si="181"/>
        <v>ZONEBASSE</v>
      </c>
      <c r="AN686" t="str">
        <f t="shared" si="182"/>
        <v>HC</v>
      </c>
      <c r="AO686" s="20">
        <f t="shared" si="183"/>
        <v>95.86</v>
      </c>
      <c r="AP686" s="20">
        <f t="shared" si="184"/>
        <v>5471.54</v>
      </c>
      <c r="AQ686" s="20" t="str">
        <f t="shared" si="184"/>
        <v>.</v>
      </c>
      <c r="AR686" s="20" t="str">
        <f t="shared" si="184"/>
        <v>.</v>
      </c>
      <c r="AS686" s="20">
        <f t="shared" si="185"/>
        <v>-190.15999999999985</v>
      </c>
      <c r="AT686" s="20">
        <f t="shared" si="170"/>
        <v>343.84000000000015</v>
      </c>
      <c r="AU686" s="20">
        <f t="shared" si="186"/>
        <v>5471.54</v>
      </c>
    </row>
    <row r="687" spans="1:47" ht="33.75">
      <c r="A687" s="54">
        <v>688</v>
      </c>
      <c r="B687" s="54" t="s">
        <v>1297</v>
      </c>
      <c r="C687" s="58" t="s">
        <v>1298</v>
      </c>
      <c r="D687" s="79">
        <v>57</v>
      </c>
      <c r="E687" s="79">
        <v>63</v>
      </c>
      <c r="F687" s="80">
        <v>5919.8</v>
      </c>
      <c r="G687" s="80">
        <v>64.040000000000006</v>
      </c>
      <c r="H687" s="80">
        <v>5919.8</v>
      </c>
      <c r="I687" s="80" t="s">
        <v>28</v>
      </c>
      <c r="J687" s="80" t="s">
        <v>28</v>
      </c>
      <c r="K687" s="80">
        <v>102.94</v>
      </c>
      <c r="L687" s="73">
        <f t="shared" si="171"/>
        <v>96.94</v>
      </c>
      <c r="M687" s="73">
        <f t="shared" si="172"/>
        <v>95.86</v>
      </c>
      <c r="N687" s="72" t="str">
        <f t="shared" si="173"/>
        <v>0836</v>
      </c>
      <c r="O687" s="74">
        <f t="shared" si="174"/>
        <v>6</v>
      </c>
      <c r="P687" s="72">
        <f t="shared" si="175"/>
        <v>0</v>
      </c>
      <c r="Q687" s="74">
        <f t="shared" si="176"/>
        <v>57</v>
      </c>
      <c r="R687" s="72" t="str">
        <f t="shared" si="177"/>
        <v/>
      </c>
      <c r="S687" s="72" t="str">
        <f t="shared" si="178"/>
        <v/>
      </c>
      <c r="AF687" s="18">
        <v>6925.21880988879</v>
      </c>
      <c r="AG687" s="18">
        <v>47.2049306625578</v>
      </c>
      <c r="AI687" s="23">
        <f>'simulateur graphe PJ OQN'!$B$4</f>
        <v>1</v>
      </c>
      <c r="AJ687" s="24">
        <f t="shared" si="179"/>
        <v>95.86</v>
      </c>
      <c r="AK687" s="24">
        <f t="shared" si="180"/>
        <v>95.86</v>
      </c>
      <c r="AM687" t="str">
        <f t="shared" si="181"/>
        <v>ZONEBASSE</v>
      </c>
      <c r="AN687" t="str">
        <f t="shared" si="182"/>
        <v>HC</v>
      </c>
      <c r="AO687" s="20">
        <f t="shared" si="183"/>
        <v>95.86</v>
      </c>
      <c r="AP687" s="20">
        <f t="shared" si="184"/>
        <v>5919.8</v>
      </c>
      <c r="AQ687" s="20" t="str">
        <f t="shared" si="184"/>
        <v>.</v>
      </c>
      <c r="AR687" s="20" t="str">
        <f t="shared" si="184"/>
        <v>.</v>
      </c>
      <c r="AS687" s="20">
        <f t="shared" si="185"/>
        <v>-462.47999999999956</v>
      </c>
      <c r="AT687" s="20">
        <f t="shared" si="170"/>
        <v>71.520000000000437</v>
      </c>
      <c r="AU687" s="20">
        <f t="shared" si="186"/>
        <v>5919.8</v>
      </c>
    </row>
    <row r="688" spans="1:47" ht="33.75">
      <c r="A688" s="54">
        <v>689</v>
      </c>
      <c r="B688" s="54" t="s">
        <v>1299</v>
      </c>
      <c r="C688" s="58" t="s">
        <v>1300</v>
      </c>
      <c r="D688" s="79">
        <v>8</v>
      </c>
      <c r="E688" s="79">
        <v>28</v>
      </c>
      <c r="F688" s="80">
        <v>1042.1400000000001</v>
      </c>
      <c r="G688" s="80">
        <v>130.27000000000001</v>
      </c>
      <c r="H688" s="80">
        <v>1042.1400000000001</v>
      </c>
      <c r="I688" s="80">
        <v>1641.02</v>
      </c>
      <c r="J688" s="80">
        <v>2222.36</v>
      </c>
      <c r="K688" s="80">
        <v>71.64</v>
      </c>
      <c r="L688" s="73">
        <f t="shared" si="171"/>
        <v>90.22</v>
      </c>
      <c r="M688" s="73">
        <f t="shared" si="172"/>
        <v>95.86</v>
      </c>
      <c r="N688" s="72" t="str">
        <f t="shared" si="173"/>
        <v>0836</v>
      </c>
      <c r="O688" s="74">
        <f t="shared" si="174"/>
        <v>20</v>
      </c>
      <c r="P688" s="72">
        <f t="shared" si="175"/>
        <v>1</v>
      </c>
      <c r="Q688" s="74">
        <f t="shared" si="176"/>
        <v>8</v>
      </c>
      <c r="R688" s="72">
        <f t="shared" si="177"/>
        <v>15</v>
      </c>
      <c r="S688" s="72">
        <f t="shared" si="178"/>
        <v>22</v>
      </c>
      <c r="AF688" s="18">
        <v>7699.1085862309001</v>
      </c>
      <c r="AG688" s="18">
        <v>51.141592920354</v>
      </c>
      <c r="AI688" s="23">
        <f>'simulateur graphe PJ OQN'!$B$4</f>
        <v>1</v>
      </c>
      <c r="AJ688" s="24">
        <f t="shared" si="179"/>
        <v>95.86</v>
      </c>
      <c r="AK688" s="24">
        <f t="shared" si="180"/>
        <v>95.86</v>
      </c>
      <c r="AM688" t="str">
        <f t="shared" si="181"/>
        <v>ZONEBASSE</v>
      </c>
      <c r="AN688" t="str">
        <f t="shared" si="182"/>
        <v>HC</v>
      </c>
      <c r="AO688" s="20">
        <f t="shared" si="183"/>
        <v>95.86</v>
      </c>
      <c r="AP688" s="20">
        <f t="shared" si="184"/>
        <v>1042.1400000000001</v>
      </c>
      <c r="AQ688" s="20">
        <f t="shared" si="184"/>
        <v>1641.02</v>
      </c>
      <c r="AR688" s="20">
        <f t="shared" si="184"/>
        <v>2222.36</v>
      </c>
      <c r="AS688" s="20">
        <f t="shared" si="185"/>
        <v>288.08000000000015</v>
      </c>
      <c r="AT688" s="20">
        <f t="shared" si="170"/>
        <v>-1365.5399999999991</v>
      </c>
      <c r="AU688" s="20">
        <f t="shared" si="186"/>
        <v>1042.1400000000001</v>
      </c>
    </row>
    <row r="689" spans="1:47" ht="33.75">
      <c r="A689" s="54">
        <v>690</v>
      </c>
      <c r="B689" s="54" t="s">
        <v>1301</v>
      </c>
      <c r="C689" s="58" t="s">
        <v>1302</v>
      </c>
      <c r="D689" s="79">
        <v>36</v>
      </c>
      <c r="E689" s="79">
        <v>42</v>
      </c>
      <c r="F689" s="80">
        <v>3179.6</v>
      </c>
      <c r="G689" s="80">
        <v>68.37</v>
      </c>
      <c r="H689" s="80">
        <v>3179.6</v>
      </c>
      <c r="I689" s="80" t="s">
        <v>28</v>
      </c>
      <c r="J689" s="80" t="s">
        <v>28</v>
      </c>
      <c r="K689" s="80">
        <v>84.23</v>
      </c>
      <c r="L689" s="73">
        <f t="shared" si="171"/>
        <v>90.22</v>
      </c>
      <c r="M689" s="73">
        <f t="shared" si="172"/>
        <v>95.86</v>
      </c>
      <c r="N689" s="72" t="str">
        <f t="shared" si="173"/>
        <v>0836</v>
      </c>
      <c r="O689" s="74">
        <f t="shared" si="174"/>
        <v>6</v>
      </c>
      <c r="P689" s="72">
        <f t="shared" si="175"/>
        <v>0</v>
      </c>
      <c r="Q689" s="74">
        <f t="shared" si="176"/>
        <v>36</v>
      </c>
      <c r="R689" s="72" t="str">
        <f t="shared" si="177"/>
        <v/>
      </c>
      <c r="S689" s="72" t="str">
        <f t="shared" si="178"/>
        <v/>
      </c>
      <c r="AF689" s="18">
        <v>9365.9442297933001</v>
      </c>
      <c r="AG689" s="18">
        <v>51.270013568521001</v>
      </c>
      <c r="AI689" s="23">
        <f>'simulateur graphe PJ OQN'!$B$4</f>
        <v>1</v>
      </c>
      <c r="AJ689" s="24">
        <f t="shared" si="179"/>
        <v>95.86</v>
      </c>
      <c r="AK689" s="24">
        <f t="shared" si="180"/>
        <v>95.86</v>
      </c>
      <c r="AM689" t="str">
        <f t="shared" si="181"/>
        <v>ZONEBASSE</v>
      </c>
      <c r="AN689" t="str">
        <f t="shared" si="182"/>
        <v>HC</v>
      </c>
      <c r="AO689" s="20">
        <f t="shared" si="183"/>
        <v>95.86</v>
      </c>
      <c r="AP689" s="20">
        <f t="shared" si="184"/>
        <v>3179.6</v>
      </c>
      <c r="AQ689" s="20" t="str">
        <f t="shared" si="184"/>
        <v>.</v>
      </c>
      <c r="AR689" s="20" t="str">
        <f t="shared" si="184"/>
        <v>.</v>
      </c>
      <c r="AS689" s="20">
        <f t="shared" si="185"/>
        <v>-273.83000000000038</v>
      </c>
      <c r="AT689" s="20">
        <f t="shared" si="170"/>
        <v>-806.94000000000051</v>
      </c>
      <c r="AU689" s="20">
        <f t="shared" si="186"/>
        <v>3179.6</v>
      </c>
    </row>
    <row r="690" spans="1:47" ht="33.75">
      <c r="A690" s="54">
        <v>691</v>
      </c>
      <c r="B690" s="54" t="s">
        <v>1303</v>
      </c>
      <c r="C690" s="58" t="s">
        <v>1304</v>
      </c>
      <c r="D690" s="79">
        <v>8</v>
      </c>
      <c r="E690" s="79">
        <v>28</v>
      </c>
      <c r="F690" s="80">
        <v>1113.1400000000001</v>
      </c>
      <c r="G690" s="80">
        <v>139.13999999999999</v>
      </c>
      <c r="H690" s="80">
        <v>1113.1400000000001</v>
      </c>
      <c r="I690" s="80">
        <v>1790.25</v>
      </c>
      <c r="J690" s="80">
        <v>2433.67</v>
      </c>
      <c r="K690" s="80">
        <v>72.3</v>
      </c>
      <c r="L690" s="73">
        <f t="shared" si="171"/>
        <v>90.22</v>
      </c>
      <c r="M690" s="73">
        <f t="shared" si="172"/>
        <v>95.86</v>
      </c>
      <c r="N690" s="72" t="str">
        <f t="shared" si="173"/>
        <v>0836</v>
      </c>
      <c r="O690" s="74">
        <f t="shared" si="174"/>
        <v>20</v>
      </c>
      <c r="P690" s="72">
        <f t="shared" si="175"/>
        <v>1</v>
      </c>
      <c r="Q690" s="74">
        <f t="shared" si="176"/>
        <v>8</v>
      </c>
      <c r="R690" s="72">
        <f t="shared" si="177"/>
        <v>15</v>
      </c>
      <c r="S690" s="72">
        <f t="shared" si="178"/>
        <v>22</v>
      </c>
      <c r="AF690" s="18">
        <v>11605.5171151388</v>
      </c>
      <c r="AG690" s="18">
        <v>64.371387283236999</v>
      </c>
      <c r="AI690" s="23">
        <f>'simulateur graphe PJ OQN'!$B$4</f>
        <v>1</v>
      </c>
      <c r="AJ690" s="24">
        <f t="shared" si="179"/>
        <v>95.86</v>
      </c>
      <c r="AK690" s="24">
        <f t="shared" si="180"/>
        <v>95.86</v>
      </c>
      <c r="AM690" t="str">
        <f t="shared" si="181"/>
        <v>ZONEBASSE</v>
      </c>
      <c r="AN690" t="str">
        <f t="shared" si="182"/>
        <v>HC</v>
      </c>
      <c r="AO690" s="20">
        <f t="shared" si="183"/>
        <v>95.86</v>
      </c>
      <c r="AP690" s="20">
        <f t="shared" si="184"/>
        <v>1113.1400000000001</v>
      </c>
      <c r="AQ690" s="20">
        <f t="shared" si="184"/>
        <v>1790.25</v>
      </c>
      <c r="AR690" s="20">
        <f t="shared" si="184"/>
        <v>2433.67</v>
      </c>
      <c r="AS690" s="20">
        <f t="shared" si="185"/>
        <v>481.57000000000016</v>
      </c>
      <c r="AT690" s="20">
        <f t="shared" si="170"/>
        <v>-1113.3100000000004</v>
      </c>
      <c r="AU690" s="20">
        <f t="shared" si="186"/>
        <v>1113.1400000000001</v>
      </c>
    </row>
    <row r="691" spans="1:47" ht="33.75">
      <c r="A691" s="54">
        <v>692</v>
      </c>
      <c r="B691" s="54" t="s">
        <v>1305</v>
      </c>
      <c r="C691" s="58" t="s">
        <v>1306</v>
      </c>
      <c r="D691" s="79">
        <v>36</v>
      </c>
      <c r="E691" s="79">
        <v>42</v>
      </c>
      <c r="F691" s="80">
        <v>3311.78</v>
      </c>
      <c r="G691" s="80">
        <v>62.72</v>
      </c>
      <c r="H691" s="80">
        <v>3311.78</v>
      </c>
      <c r="I691" s="80" t="s">
        <v>28</v>
      </c>
      <c r="J691" s="80" t="s">
        <v>28</v>
      </c>
      <c r="K691" s="80">
        <v>84.68</v>
      </c>
      <c r="L691" s="73">
        <f t="shared" si="171"/>
        <v>90.22</v>
      </c>
      <c r="M691" s="73">
        <f t="shared" si="172"/>
        <v>95.86</v>
      </c>
      <c r="N691" s="72" t="str">
        <f t="shared" si="173"/>
        <v>0836</v>
      </c>
      <c r="O691" s="74">
        <f t="shared" si="174"/>
        <v>6</v>
      </c>
      <c r="P691" s="72">
        <f t="shared" si="175"/>
        <v>0</v>
      </c>
      <c r="Q691" s="74">
        <f t="shared" si="176"/>
        <v>36</v>
      </c>
      <c r="R691" s="72" t="str">
        <f t="shared" si="177"/>
        <v/>
      </c>
      <c r="S691" s="72" t="str">
        <f t="shared" si="178"/>
        <v/>
      </c>
      <c r="AF691" s="18">
        <v>3840.0723167554002</v>
      </c>
      <c r="AG691" s="18">
        <v>29.029498525073802</v>
      </c>
      <c r="AI691" s="23">
        <f>'simulateur graphe PJ OQN'!$B$4</f>
        <v>1</v>
      </c>
      <c r="AJ691" s="24">
        <f t="shared" si="179"/>
        <v>95.86</v>
      </c>
      <c r="AK691" s="24">
        <f t="shared" si="180"/>
        <v>95.86</v>
      </c>
      <c r="AM691" t="str">
        <f t="shared" si="181"/>
        <v>ZONEBASSE</v>
      </c>
      <c r="AN691" t="str">
        <f t="shared" si="182"/>
        <v>HC</v>
      </c>
      <c r="AO691" s="20">
        <f t="shared" si="183"/>
        <v>95.86</v>
      </c>
      <c r="AP691" s="20">
        <f t="shared" si="184"/>
        <v>3311.78</v>
      </c>
      <c r="AQ691" s="20" t="str">
        <f t="shared" si="184"/>
        <v>.</v>
      </c>
      <c r="AR691" s="20" t="str">
        <f t="shared" si="184"/>
        <v>.</v>
      </c>
      <c r="AS691" s="20">
        <f t="shared" si="185"/>
        <v>-160.09999999999991</v>
      </c>
      <c r="AT691" s="20">
        <f t="shared" si="170"/>
        <v>-653.15999999999985</v>
      </c>
      <c r="AU691" s="20">
        <f t="shared" si="186"/>
        <v>3311.78</v>
      </c>
    </row>
    <row r="692" spans="1:47" ht="33.75">
      <c r="A692" s="54">
        <v>693</v>
      </c>
      <c r="B692" s="54" t="s">
        <v>1307</v>
      </c>
      <c r="C692" s="58" t="s">
        <v>1308</v>
      </c>
      <c r="D692" s="79">
        <v>43</v>
      </c>
      <c r="E692" s="79">
        <v>49</v>
      </c>
      <c r="F692" s="80">
        <v>4526.6000000000004</v>
      </c>
      <c r="G692" s="80">
        <v>105.27</v>
      </c>
      <c r="H692" s="80">
        <v>4526.6000000000004</v>
      </c>
      <c r="I692" s="80" t="s">
        <v>28</v>
      </c>
      <c r="J692" s="80" t="s">
        <v>28</v>
      </c>
      <c r="K692" s="80">
        <v>98.21</v>
      </c>
      <c r="L692" s="73">
        <f t="shared" si="171"/>
        <v>90.22</v>
      </c>
      <c r="M692" s="73">
        <f t="shared" si="172"/>
        <v>95.86</v>
      </c>
      <c r="N692" s="72" t="str">
        <f t="shared" si="173"/>
        <v>0836</v>
      </c>
      <c r="O692" s="74">
        <f t="shared" si="174"/>
        <v>6</v>
      </c>
      <c r="P692" s="72">
        <f t="shared" si="175"/>
        <v>0</v>
      </c>
      <c r="Q692" s="74">
        <f t="shared" si="176"/>
        <v>43</v>
      </c>
      <c r="R692" s="72" t="str">
        <f t="shared" si="177"/>
        <v/>
      </c>
      <c r="S692" s="72" t="str">
        <f t="shared" si="178"/>
        <v/>
      </c>
      <c r="AF692" s="18">
        <v>5373.6479315387296</v>
      </c>
      <c r="AG692" s="18">
        <v>34.842105263157897</v>
      </c>
      <c r="AI692" s="23">
        <f>'simulateur graphe PJ OQN'!$B$4</f>
        <v>1</v>
      </c>
      <c r="AJ692" s="24">
        <f t="shared" si="179"/>
        <v>95.86</v>
      </c>
      <c r="AK692" s="24">
        <f t="shared" si="180"/>
        <v>95.86</v>
      </c>
      <c r="AM692" t="str">
        <f t="shared" si="181"/>
        <v>ZONEBASSE</v>
      </c>
      <c r="AN692" t="str">
        <f t="shared" si="182"/>
        <v>HC</v>
      </c>
      <c r="AO692" s="20">
        <f t="shared" si="183"/>
        <v>95.86</v>
      </c>
      <c r="AP692" s="20">
        <f t="shared" si="184"/>
        <v>4526.6000000000004</v>
      </c>
      <c r="AQ692" s="20" t="str">
        <f t="shared" si="184"/>
        <v>.</v>
      </c>
      <c r="AR692" s="20" t="str">
        <f t="shared" si="184"/>
        <v>.</v>
      </c>
      <c r="AS692" s="20">
        <f t="shared" si="185"/>
        <v>-187.47999999999956</v>
      </c>
      <c r="AT692" s="20">
        <f t="shared" si="170"/>
        <v>523.6299999999992</v>
      </c>
      <c r="AU692" s="20">
        <f t="shared" si="186"/>
        <v>4526.6000000000004</v>
      </c>
    </row>
    <row r="693" spans="1:47" ht="33.75">
      <c r="A693" s="54">
        <v>694</v>
      </c>
      <c r="B693" s="54" t="s">
        <v>1309</v>
      </c>
      <c r="C693" s="58" t="s">
        <v>1310</v>
      </c>
      <c r="D693" s="79">
        <v>50</v>
      </c>
      <c r="E693" s="79">
        <v>56</v>
      </c>
      <c r="F693" s="80">
        <v>4689.88</v>
      </c>
      <c r="G693" s="80">
        <v>23.33</v>
      </c>
      <c r="H693" s="80">
        <v>4689.88</v>
      </c>
      <c r="I693" s="80" t="s">
        <v>28</v>
      </c>
      <c r="J693" s="80" t="s">
        <v>28</v>
      </c>
      <c r="K693" s="80">
        <v>98.21</v>
      </c>
      <c r="L693" s="73">
        <f t="shared" si="171"/>
        <v>90.22</v>
      </c>
      <c r="M693" s="73">
        <f t="shared" si="172"/>
        <v>95.86</v>
      </c>
      <c r="N693" s="72" t="str">
        <f t="shared" si="173"/>
        <v>0836</v>
      </c>
      <c r="O693" s="74">
        <f t="shared" si="174"/>
        <v>6</v>
      </c>
      <c r="P693" s="72">
        <f t="shared" si="175"/>
        <v>0</v>
      </c>
      <c r="Q693" s="74">
        <f t="shared" si="176"/>
        <v>50</v>
      </c>
      <c r="R693" s="72" t="str">
        <f t="shared" si="177"/>
        <v/>
      </c>
      <c r="S693" s="72" t="str">
        <f t="shared" si="178"/>
        <v/>
      </c>
      <c r="AF693" s="18">
        <v>5205.0402660060099</v>
      </c>
      <c r="AG693" s="18">
        <v>36.850409836065602</v>
      </c>
      <c r="AI693" s="23">
        <f>'simulateur graphe PJ OQN'!$B$4</f>
        <v>1</v>
      </c>
      <c r="AJ693" s="24">
        <f t="shared" si="179"/>
        <v>95.86</v>
      </c>
      <c r="AK693" s="24">
        <f t="shared" si="180"/>
        <v>95.86</v>
      </c>
      <c r="AM693" t="str">
        <f t="shared" si="181"/>
        <v>ZONEBASSE</v>
      </c>
      <c r="AN693" t="str">
        <f t="shared" si="182"/>
        <v>HC</v>
      </c>
      <c r="AO693" s="20">
        <f t="shared" si="183"/>
        <v>95.86</v>
      </c>
      <c r="AP693" s="20">
        <f t="shared" si="184"/>
        <v>4689.88</v>
      </c>
      <c r="AQ693" s="20" t="str">
        <f t="shared" si="184"/>
        <v>.</v>
      </c>
      <c r="AR693" s="20" t="str">
        <f t="shared" si="184"/>
        <v>.</v>
      </c>
      <c r="AS693" s="20">
        <f t="shared" si="185"/>
        <v>-711.66999999999916</v>
      </c>
      <c r="AT693" s="20">
        <f t="shared" si="170"/>
        <v>-0.55999999999949068</v>
      </c>
      <c r="AU693" s="20">
        <f t="shared" si="186"/>
        <v>4689.88</v>
      </c>
    </row>
    <row r="694" spans="1:47" ht="33.75">
      <c r="A694" s="54">
        <v>695</v>
      </c>
      <c r="B694" s="54" t="s">
        <v>1311</v>
      </c>
      <c r="C694" s="58" t="s">
        <v>1312</v>
      </c>
      <c r="D694" s="79">
        <v>1</v>
      </c>
      <c r="E694" s="79">
        <v>1</v>
      </c>
      <c r="F694" s="80" t="s">
        <v>28</v>
      </c>
      <c r="G694" s="80" t="s">
        <v>28</v>
      </c>
      <c r="H694" s="80">
        <v>125.48</v>
      </c>
      <c r="I694" s="80" t="s">
        <v>28</v>
      </c>
      <c r="J694" s="80" t="s">
        <v>28</v>
      </c>
      <c r="K694" s="80" t="s">
        <v>28</v>
      </c>
      <c r="L694" s="73" t="str">
        <f t="shared" si="171"/>
        <v/>
      </c>
      <c r="M694" s="73" t="str">
        <f t="shared" si="172"/>
        <v/>
      </c>
      <c r="N694" s="72" t="str">
        <f t="shared" si="173"/>
        <v>0837</v>
      </c>
      <c r="O694" s="74">
        <f t="shared" si="174"/>
        <v>0</v>
      </c>
      <c r="P694" s="72">
        <f t="shared" si="175"/>
        <v>0</v>
      </c>
      <c r="Q694" s="74">
        <f t="shared" si="176"/>
        <v>1</v>
      </c>
      <c r="R694" s="72" t="str">
        <f t="shared" si="177"/>
        <v/>
      </c>
      <c r="S694" s="72" t="str">
        <f t="shared" si="178"/>
        <v/>
      </c>
      <c r="AF694" s="18">
        <v>5821.5647453430602</v>
      </c>
      <c r="AG694" s="18">
        <v>38.252032520325201</v>
      </c>
      <c r="AI694" s="23">
        <f>'simulateur graphe PJ OQN'!$B$4</f>
        <v>1</v>
      </c>
      <c r="AJ694" s="24">
        <f t="shared" si="179"/>
        <v>125.48</v>
      </c>
      <c r="AK694" s="24">
        <f t="shared" si="180"/>
        <v>125.48</v>
      </c>
      <c r="AM694" t="str">
        <f t="shared" si="181"/>
        <v>ZONEHAUTE</v>
      </c>
      <c r="AN694" t="str">
        <f t="shared" si="182"/>
        <v>HDJ</v>
      </c>
      <c r="AO694" s="20" t="e">
        <f t="shared" si="183"/>
        <v>#VALUE!</v>
      </c>
      <c r="AP694" s="20">
        <f t="shared" si="184"/>
        <v>125.48</v>
      </c>
      <c r="AQ694" s="20" t="str">
        <f t="shared" si="184"/>
        <v>.</v>
      </c>
      <c r="AR694" s="20" t="str">
        <f t="shared" si="184"/>
        <v>.</v>
      </c>
      <c r="AS694" s="20" t="e">
        <f t="shared" si="185"/>
        <v>#VALUE!</v>
      </c>
      <c r="AT694" s="20" t="e">
        <f t="shared" si="170"/>
        <v>#VALUE!</v>
      </c>
      <c r="AU694" s="20">
        <f t="shared" si="186"/>
        <v>125.48</v>
      </c>
    </row>
    <row r="695" spans="1:47" ht="22.5">
      <c r="A695" s="54">
        <v>696</v>
      </c>
      <c r="B695" s="54" t="s">
        <v>1313</v>
      </c>
      <c r="C695" s="58" t="s">
        <v>1314</v>
      </c>
      <c r="D695" s="79">
        <v>1</v>
      </c>
      <c r="E695" s="79">
        <v>1</v>
      </c>
      <c r="F695" s="80" t="s">
        <v>28</v>
      </c>
      <c r="G695" s="80" t="s">
        <v>28</v>
      </c>
      <c r="H695" s="80">
        <v>89.26</v>
      </c>
      <c r="I695" s="80" t="s">
        <v>28</v>
      </c>
      <c r="J695" s="80" t="s">
        <v>28</v>
      </c>
      <c r="K695" s="80" t="s">
        <v>28</v>
      </c>
      <c r="L695" s="73" t="str">
        <f t="shared" si="171"/>
        <v/>
      </c>
      <c r="M695" s="73" t="str">
        <f t="shared" si="172"/>
        <v/>
      </c>
      <c r="N695" s="72" t="str">
        <f t="shared" si="173"/>
        <v>0837</v>
      </c>
      <c r="O695" s="74">
        <f t="shared" si="174"/>
        <v>0</v>
      </c>
      <c r="P695" s="72">
        <f t="shared" si="175"/>
        <v>0</v>
      </c>
      <c r="Q695" s="74">
        <f t="shared" si="176"/>
        <v>1</v>
      </c>
      <c r="R695" s="72" t="str">
        <f t="shared" si="177"/>
        <v/>
      </c>
      <c r="S695" s="72" t="str">
        <f t="shared" si="178"/>
        <v/>
      </c>
      <c r="AF695" s="18">
        <v>6545.6504633185205</v>
      </c>
      <c r="AG695" s="18">
        <v>40.938823529411799</v>
      </c>
      <c r="AI695" s="23">
        <f>'simulateur graphe PJ OQN'!$B$4</f>
        <v>1</v>
      </c>
      <c r="AJ695" s="24">
        <f t="shared" si="179"/>
        <v>89.26</v>
      </c>
      <c r="AK695" s="24">
        <f t="shared" si="180"/>
        <v>89.26</v>
      </c>
      <c r="AM695" t="str">
        <f t="shared" si="181"/>
        <v>ZONEHAUTE</v>
      </c>
      <c r="AN695" t="str">
        <f t="shared" si="182"/>
        <v>HDJ</v>
      </c>
      <c r="AO695" s="20" t="e">
        <f t="shared" si="183"/>
        <v>#VALUE!</v>
      </c>
      <c r="AP695" s="20">
        <f t="shared" si="184"/>
        <v>89.26</v>
      </c>
      <c r="AQ695" s="20" t="str">
        <f t="shared" si="184"/>
        <v>.</v>
      </c>
      <c r="AR695" s="20" t="str">
        <f t="shared" si="184"/>
        <v>.</v>
      </c>
      <c r="AS695" s="20" t="e">
        <f t="shared" si="185"/>
        <v>#VALUE!</v>
      </c>
      <c r="AT695" s="20" t="e">
        <f t="shared" si="170"/>
        <v>#VALUE!</v>
      </c>
      <c r="AU695" s="20">
        <f t="shared" si="186"/>
        <v>89.26</v>
      </c>
    </row>
    <row r="696" spans="1:47" ht="22.5">
      <c r="A696" s="54">
        <v>697</v>
      </c>
      <c r="B696" s="54" t="s">
        <v>1315</v>
      </c>
      <c r="C696" s="58" t="s">
        <v>1316</v>
      </c>
      <c r="D696" s="79">
        <v>1</v>
      </c>
      <c r="E696" s="79">
        <v>1</v>
      </c>
      <c r="F696" s="80" t="s">
        <v>28</v>
      </c>
      <c r="G696" s="80" t="s">
        <v>28</v>
      </c>
      <c r="H696" s="80">
        <v>71.38</v>
      </c>
      <c r="I696" s="80" t="s">
        <v>28</v>
      </c>
      <c r="J696" s="80" t="s">
        <v>28</v>
      </c>
      <c r="K696" s="80" t="s">
        <v>28</v>
      </c>
      <c r="L696" s="73" t="str">
        <f t="shared" si="171"/>
        <v/>
      </c>
      <c r="M696" s="73" t="str">
        <f t="shared" si="172"/>
        <v/>
      </c>
      <c r="N696" s="72" t="str">
        <f t="shared" si="173"/>
        <v>0837</v>
      </c>
      <c r="O696" s="74">
        <f t="shared" si="174"/>
        <v>0</v>
      </c>
      <c r="P696" s="72">
        <f t="shared" si="175"/>
        <v>0</v>
      </c>
      <c r="Q696" s="74">
        <f t="shared" si="176"/>
        <v>1</v>
      </c>
      <c r="R696" s="72" t="str">
        <f t="shared" si="177"/>
        <v/>
      </c>
      <c r="S696" s="72" t="str">
        <f t="shared" si="178"/>
        <v/>
      </c>
      <c r="AF696" s="18">
        <v>9288.8719072478798</v>
      </c>
      <c r="AG696" s="18">
        <v>53.702205882352999</v>
      </c>
      <c r="AI696" s="23">
        <f>'simulateur graphe PJ OQN'!$B$4</f>
        <v>1</v>
      </c>
      <c r="AJ696" s="24">
        <f t="shared" si="179"/>
        <v>71.38</v>
      </c>
      <c r="AK696" s="24">
        <f t="shared" si="180"/>
        <v>71.38</v>
      </c>
      <c r="AM696" t="str">
        <f t="shared" si="181"/>
        <v>ZONEHAUTE</v>
      </c>
      <c r="AN696" t="str">
        <f t="shared" si="182"/>
        <v>HDJ</v>
      </c>
      <c r="AO696" s="20" t="e">
        <f t="shared" si="183"/>
        <v>#VALUE!</v>
      </c>
      <c r="AP696" s="20">
        <f t="shared" si="184"/>
        <v>71.38</v>
      </c>
      <c r="AQ696" s="20" t="str">
        <f t="shared" si="184"/>
        <v>.</v>
      </c>
      <c r="AR696" s="20" t="str">
        <f t="shared" si="184"/>
        <v>.</v>
      </c>
      <c r="AS696" s="20" t="e">
        <f t="shared" si="185"/>
        <v>#VALUE!</v>
      </c>
      <c r="AT696" s="20" t="e">
        <f t="shared" si="170"/>
        <v>#VALUE!</v>
      </c>
      <c r="AU696" s="20">
        <f t="shared" si="186"/>
        <v>71.38</v>
      </c>
    </row>
    <row r="697" spans="1:47" ht="33.75">
      <c r="A697" s="54">
        <v>698</v>
      </c>
      <c r="B697" s="54" t="s">
        <v>1317</v>
      </c>
      <c r="C697" s="58" t="s">
        <v>1318</v>
      </c>
      <c r="D697" s="79">
        <v>8</v>
      </c>
      <c r="E697" s="79">
        <v>28</v>
      </c>
      <c r="F697" s="80">
        <v>1563.16</v>
      </c>
      <c r="G697" s="80">
        <v>195.4</v>
      </c>
      <c r="H697" s="80">
        <v>1563.16</v>
      </c>
      <c r="I697" s="80">
        <v>2337.17</v>
      </c>
      <c r="J697" s="80">
        <v>3073.48</v>
      </c>
      <c r="K697" s="80">
        <v>107.79</v>
      </c>
      <c r="L697" s="73">
        <f t="shared" si="171"/>
        <v>105.12</v>
      </c>
      <c r="M697" s="73">
        <f t="shared" si="172"/>
        <v>103.21</v>
      </c>
      <c r="N697" s="72" t="str">
        <f t="shared" si="173"/>
        <v>0837</v>
      </c>
      <c r="O697" s="74">
        <f t="shared" si="174"/>
        <v>20</v>
      </c>
      <c r="P697" s="72">
        <f t="shared" si="175"/>
        <v>1</v>
      </c>
      <c r="Q697" s="74">
        <f t="shared" si="176"/>
        <v>8</v>
      </c>
      <c r="R697" s="72">
        <f t="shared" si="177"/>
        <v>15</v>
      </c>
      <c r="S697" s="72">
        <f t="shared" si="178"/>
        <v>22</v>
      </c>
      <c r="AF697" s="18">
        <v>554.264122070388</v>
      </c>
      <c r="AG697" s="18" t="s">
        <v>28</v>
      </c>
      <c r="AI697" s="23">
        <f>'simulateur graphe PJ OQN'!$B$4</f>
        <v>1</v>
      </c>
      <c r="AJ697" s="24">
        <f t="shared" si="179"/>
        <v>103.21</v>
      </c>
      <c r="AK697" s="24">
        <f t="shared" si="180"/>
        <v>103.21</v>
      </c>
      <c r="AM697" t="str">
        <f t="shared" si="181"/>
        <v>ZONEBASSE</v>
      </c>
      <c r="AN697" t="str">
        <f t="shared" si="182"/>
        <v>HC</v>
      </c>
      <c r="AO697" s="20">
        <f t="shared" si="183"/>
        <v>103.21</v>
      </c>
      <c r="AP697" s="20">
        <f t="shared" si="184"/>
        <v>1563.16</v>
      </c>
      <c r="AQ697" s="20">
        <f t="shared" si="184"/>
        <v>2337.17</v>
      </c>
      <c r="AR697" s="20">
        <f t="shared" si="184"/>
        <v>3073.48</v>
      </c>
      <c r="AS697" s="20">
        <f t="shared" si="185"/>
        <v>163.14999999999964</v>
      </c>
      <c r="AT697" s="20">
        <f t="shared" si="170"/>
        <v>400.78000000000065</v>
      </c>
      <c r="AU697" s="20">
        <f t="shared" si="186"/>
        <v>1563.16</v>
      </c>
    </row>
    <row r="698" spans="1:47" ht="33.75">
      <c r="A698" s="54">
        <v>699</v>
      </c>
      <c r="B698" s="54" t="s">
        <v>1319</v>
      </c>
      <c r="C698" s="58" t="s">
        <v>1320</v>
      </c>
      <c r="D698" s="79">
        <v>29</v>
      </c>
      <c r="E698" s="79">
        <v>35</v>
      </c>
      <c r="F698" s="80">
        <v>3550.15</v>
      </c>
      <c r="G698" s="80">
        <v>68.099999999999994</v>
      </c>
      <c r="H698" s="80">
        <v>3550.15</v>
      </c>
      <c r="I698" s="80" t="s">
        <v>28</v>
      </c>
      <c r="J698" s="80" t="s">
        <v>28</v>
      </c>
      <c r="K698" s="80">
        <v>107.79</v>
      </c>
      <c r="L698" s="73">
        <f t="shared" si="171"/>
        <v>105.12</v>
      </c>
      <c r="M698" s="73">
        <f t="shared" si="172"/>
        <v>103.21</v>
      </c>
      <c r="N698" s="72" t="str">
        <f t="shared" si="173"/>
        <v>0837</v>
      </c>
      <c r="O698" s="74">
        <f t="shared" si="174"/>
        <v>6</v>
      </c>
      <c r="P698" s="72">
        <f t="shared" si="175"/>
        <v>0</v>
      </c>
      <c r="Q698" s="74">
        <f t="shared" si="176"/>
        <v>29</v>
      </c>
      <c r="R698" s="72" t="str">
        <f t="shared" si="177"/>
        <v/>
      </c>
      <c r="S698" s="72" t="str">
        <f t="shared" si="178"/>
        <v/>
      </c>
      <c r="AF698" s="18">
        <v>409.71057522206002</v>
      </c>
      <c r="AG698" s="18" t="s">
        <v>28</v>
      </c>
      <c r="AI698" s="23">
        <f>'simulateur graphe PJ OQN'!$B$4</f>
        <v>1</v>
      </c>
      <c r="AJ698" s="24">
        <f t="shared" si="179"/>
        <v>103.21</v>
      </c>
      <c r="AK698" s="24">
        <f t="shared" si="180"/>
        <v>103.21</v>
      </c>
      <c r="AM698" t="str">
        <f t="shared" si="181"/>
        <v>ZONEBASSE</v>
      </c>
      <c r="AN698" t="str">
        <f t="shared" si="182"/>
        <v>HC</v>
      </c>
      <c r="AO698" s="20">
        <f t="shared" si="183"/>
        <v>103.21</v>
      </c>
      <c r="AP698" s="20">
        <f t="shared" si="184"/>
        <v>3550.15</v>
      </c>
      <c r="AQ698" s="20" t="str">
        <f t="shared" si="184"/>
        <v>.</v>
      </c>
      <c r="AR698" s="20" t="str">
        <f t="shared" si="184"/>
        <v>.</v>
      </c>
      <c r="AS698" s="20">
        <f t="shared" si="185"/>
        <v>-114.71000000000004</v>
      </c>
      <c r="AT698" s="20">
        <f t="shared" si="170"/>
        <v>122.92000000000007</v>
      </c>
      <c r="AU698" s="20">
        <f t="shared" si="186"/>
        <v>3550.15</v>
      </c>
    </row>
    <row r="699" spans="1:47" ht="45">
      <c r="A699" s="54">
        <v>700</v>
      </c>
      <c r="B699" s="54" t="s">
        <v>1321</v>
      </c>
      <c r="C699" s="58" t="s">
        <v>1322</v>
      </c>
      <c r="D699" s="79">
        <v>15</v>
      </c>
      <c r="E699" s="79">
        <v>35</v>
      </c>
      <c r="F699" s="80">
        <v>2605.87</v>
      </c>
      <c r="G699" s="80">
        <v>173.72</v>
      </c>
      <c r="H699" s="80">
        <v>2605.87</v>
      </c>
      <c r="I699" s="80">
        <v>3361.42</v>
      </c>
      <c r="J699" s="80">
        <v>4197.6899999999996</v>
      </c>
      <c r="K699" s="80">
        <v>110.97</v>
      </c>
      <c r="L699" s="73">
        <f t="shared" si="171"/>
        <v>105.12</v>
      </c>
      <c r="M699" s="73">
        <f t="shared" si="172"/>
        <v>103.21</v>
      </c>
      <c r="N699" s="72" t="str">
        <f t="shared" si="173"/>
        <v>0837</v>
      </c>
      <c r="O699" s="74">
        <f t="shared" si="174"/>
        <v>20</v>
      </c>
      <c r="P699" s="72">
        <f t="shared" si="175"/>
        <v>1</v>
      </c>
      <c r="Q699" s="74">
        <f t="shared" si="176"/>
        <v>15</v>
      </c>
      <c r="R699" s="72">
        <f t="shared" si="177"/>
        <v>22</v>
      </c>
      <c r="S699" s="72">
        <f t="shared" si="178"/>
        <v>29</v>
      </c>
      <c r="AF699" s="18">
        <v>258.50308975725602</v>
      </c>
      <c r="AG699" s="18" t="s">
        <v>28</v>
      </c>
      <c r="AI699" s="23">
        <f>'simulateur graphe PJ OQN'!$B$4</f>
        <v>1</v>
      </c>
      <c r="AJ699" s="24">
        <f t="shared" si="179"/>
        <v>103.21</v>
      </c>
      <c r="AK699" s="24">
        <f t="shared" si="180"/>
        <v>103.21</v>
      </c>
      <c r="AM699" t="str">
        <f t="shared" si="181"/>
        <v>ZONEBASSE</v>
      </c>
      <c r="AN699" t="str">
        <f t="shared" si="182"/>
        <v>HC</v>
      </c>
      <c r="AO699" s="20">
        <f t="shared" si="183"/>
        <v>103.21</v>
      </c>
      <c r="AP699" s="20">
        <f t="shared" si="184"/>
        <v>2605.87</v>
      </c>
      <c r="AQ699" s="20">
        <f t="shared" si="184"/>
        <v>3361.42</v>
      </c>
      <c r="AR699" s="20">
        <f t="shared" si="184"/>
        <v>4197.6899999999996</v>
      </c>
      <c r="AS699" s="20">
        <f t="shared" si="185"/>
        <v>424.70999999999958</v>
      </c>
      <c r="AT699" s="20">
        <f t="shared" ref="AT699:AT762" si="187">IF(P699=1,J699+(90-E699)*K699,H699+(90-E699)*K699)+(AI699-90)*L699</f>
        <v>945.36000000000058</v>
      </c>
      <c r="AU699" s="20">
        <f t="shared" si="186"/>
        <v>2605.87</v>
      </c>
    </row>
    <row r="700" spans="1:47" ht="45">
      <c r="A700" s="54">
        <v>701</v>
      </c>
      <c r="B700" s="54" t="s">
        <v>1323</v>
      </c>
      <c r="C700" s="58" t="s">
        <v>1324</v>
      </c>
      <c r="D700" s="79">
        <v>43</v>
      </c>
      <c r="E700" s="79">
        <v>49</v>
      </c>
      <c r="F700" s="80">
        <v>5005.78</v>
      </c>
      <c r="G700" s="80">
        <v>57.72</v>
      </c>
      <c r="H700" s="80">
        <v>5005.78</v>
      </c>
      <c r="I700" s="80" t="s">
        <v>28</v>
      </c>
      <c r="J700" s="80" t="s">
        <v>28</v>
      </c>
      <c r="K700" s="80">
        <v>110.97</v>
      </c>
      <c r="L700" s="73">
        <f t="shared" si="171"/>
        <v>105.12</v>
      </c>
      <c r="M700" s="73">
        <f t="shared" si="172"/>
        <v>103.21</v>
      </c>
      <c r="N700" s="72" t="str">
        <f t="shared" si="173"/>
        <v>0837</v>
      </c>
      <c r="O700" s="74">
        <f t="shared" si="174"/>
        <v>6</v>
      </c>
      <c r="P700" s="72">
        <f t="shared" si="175"/>
        <v>0</v>
      </c>
      <c r="Q700" s="74">
        <f t="shared" si="176"/>
        <v>43</v>
      </c>
      <c r="R700" s="72" t="str">
        <f t="shared" si="177"/>
        <v/>
      </c>
      <c r="S700" s="72" t="str">
        <f t="shared" si="178"/>
        <v/>
      </c>
      <c r="AF700" s="18">
        <v>4646.9245604014704</v>
      </c>
      <c r="AG700" s="18">
        <v>24.9142857142857</v>
      </c>
      <c r="AI700" s="23">
        <f>'simulateur graphe PJ OQN'!$B$4</f>
        <v>1</v>
      </c>
      <c r="AJ700" s="24">
        <f t="shared" si="179"/>
        <v>103.21</v>
      </c>
      <c r="AK700" s="24">
        <f t="shared" si="180"/>
        <v>103.21</v>
      </c>
      <c r="AM700" t="str">
        <f t="shared" si="181"/>
        <v>ZONEBASSE</v>
      </c>
      <c r="AN700" t="str">
        <f t="shared" si="182"/>
        <v>HC</v>
      </c>
      <c r="AO700" s="20">
        <f t="shared" si="183"/>
        <v>103.21</v>
      </c>
      <c r="AP700" s="20">
        <f t="shared" si="184"/>
        <v>5005.78</v>
      </c>
      <c r="AQ700" s="20" t="str">
        <f t="shared" si="184"/>
        <v>.</v>
      </c>
      <c r="AR700" s="20" t="str">
        <f t="shared" si="184"/>
        <v>.</v>
      </c>
      <c r="AS700" s="20">
        <f t="shared" si="185"/>
        <v>-320.77999999999975</v>
      </c>
      <c r="AT700" s="20">
        <f t="shared" si="187"/>
        <v>199.86999999999898</v>
      </c>
      <c r="AU700" s="20">
        <f t="shared" si="186"/>
        <v>5005.78</v>
      </c>
    </row>
    <row r="701" spans="1:47" ht="33.75">
      <c r="A701" s="54">
        <v>702</v>
      </c>
      <c r="B701" s="54" t="s">
        <v>1325</v>
      </c>
      <c r="C701" s="58" t="s">
        <v>1326</v>
      </c>
      <c r="D701" s="79">
        <v>43</v>
      </c>
      <c r="E701" s="79">
        <v>49</v>
      </c>
      <c r="F701" s="80">
        <v>4952.42</v>
      </c>
      <c r="G701" s="80">
        <v>115.17</v>
      </c>
      <c r="H701" s="80">
        <v>4952.42</v>
      </c>
      <c r="I701" s="80" t="s">
        <v>28</v>
      </c>
      <c r="J701" s="80" t="s">
        <v>28</v>
      </c>
      <c r="K701" s="80">
        <v>107.3</v>
      </c>
      <c r="L701" s="73">
        <f t="shared" si="171"/>
        <v>105.12</v>
      </c>
      <c r="M701" s="73">
        <f t="shared" si="172"/>
        <v>103.21</v>
      </c>
      <c r="N701" s="72" t="str">
        <f t="shared" si="173"/>
        <v>0837</v>
      </c>
      <c r="O701" s="74">
        <f t="shared" si="174"/>
        <v>6</v>
      </c>
      <c r="P701" s="72">
        <f t="shared" si="175"/>
        <v>0</v>
      </c>
      <c r="Q701" s="74">
        <f t="shared" si="176"/>
        <v>43</v>
      </c>
      <c r="R701" s="72" t="str">
        <f t="shared" si="177"/>
        <v/>
      </c>
      <c r="S701" s="72" t="str">
        <f t="shared" si="178"/>
        <v/>
      </c>
      <c r="AF701" s="18">
        <v>6455.8479216441501</v>
      </c>
      <c r="AG701" s="18">
        <v>33.7916666666667</v>
      </c>
      <c r="AI701" s="23">
        <f>'simulateur graphe PJ OQN'!$B$4</f>
        <v>1</v>
      </c>
      <c r="AJ701" s="24">
        <f t="shared" si="179"/>
        <v>103.21</v>
      </c>
      <c r="AK701" s="24">
        <f t="shared" si="180"/>
        <v>103.21</v>
      </c>
      <c r="AM701" t="str">
        <f t="shared" si="181"/>
        <v>ZONEBASSE</v>
      </c>
      <c r="AN701" t="str">
        <f t="shared" si="182"/>
        <v>HC</v>
      </c>
      <c r="AO701" s="20">
        <f t="shared" si="183"/>
        <v>103.21</v>
      </c>
      <c r="AP701" s="20">
        <f t="shared" si="184"/>
        <v>4952.42</v>
      </c>
      <c r="AQ701" s="20" t="str">
        <f t="shared" si="184"/>
        <v>.</v>
      </c>
      <c r="AR701" s="20" t="str">
        <f t="shared" si="184"/>
        <v>.</v>
      </c>
      <c r="AS701" s="20">
        <f t="shared" si="185"/>
        <v>-197.97999999999956</v>
      </c>
      <c r="AT701" s="20">
        <f t="shared" si="187"/>
        <v>-3.9599999999991269</v>
      </c>
      <c r="AU701" s="20">
        <f t="shared" si="186"/>
        <v>4952.42</v>
      </c>
    </row>
    <row r="702" spans="1:47" ht="33.75">
      <c r="A702" s="54">
        <v>703</v>
      </c>
      <c r="B702" s="54" t="s">
        <v>1327</v>
      </c>
      <c r="C702" s="58" t="s">
        <v>1328</v>
      </c>
      <c r="D702" s="79">
        <v>57</v>
      </c>
      <c r="E702" s="79">
        <v>63</v>
      </c>
      <c r="F702" s="80">
        <v>6467.11</v>
      </c>
      <c r="G702" s="80">
        <v>108.19</v>
      </c>
      <c r="H702" s="80">
        <v>6467.11</v>
      </c>
      <c r="I702" s="80" t="s">
        <v>28</v>
      </c>
      <c r="J702" s="80" t="s">
        <v>28</v>
      </c>
      <c r="K702" s="80">
        <v>107.19</v>
      </c>
      <c r="L702" s="73">
        <f t="shared" si="171"/>
        <v>105.12</v>
      </c>
      <c r="M702" s="73">
        <f t="shared" si="172"/>
        <v>103.21</v>
      </c>
      <c r="N702" s="72" t="str">
        <f t="shared" si="173"/>
        <v>0837</v>
      </c>
      <c r="O702" s="74">
        <f t="shared" si="174"/>
        <v>6</v>
      </c>
      <c r="P702" s="72">
        <f t="shared" si="175"/>
        <v>0</v>
      </c>
      <c r="Q702" s="74">
        <f t="shared" si="176"/>
        <v>57</v>
      </c>
      <c r="R702" s="72" t="str">
        <f t="shared" si="177"/>
        <v/>
      </c>
      <c r="S702" s="72" t="str">
        <f t="shared" si="178"/>
        <v/>
      </c>
      <c r="AF702" s="18">
        <v>8539.2596862022292</v>
      </c>
      <c r="AG702" s="18">
        <v>39.341246290801202</v>
      </c>
      <c r="AI702" s="23">
        <f>'simulateur graphe PJ OQN'!$B$4</f>
        <v>1</v>
      </c>
      <c r="AJ702" s="24">
        <f t="shared" si="179"/>
        <v>103.21</v>
      </c>
      <c r="AK702" s="24">
        <f t="shared" si="180"/>
        <v>103.21</v>
      </c>
      <c r="AM702" t="str">
        <f t="shared" si="181"/>
        <v>ZONEBASSE</v>
      </c>
      <c r="AN702" t="str">
        <f t="shared" si="182"/>
        <v>HC</v>
      </c>
      <c r="AO702" s="20">
        <f t="shared" si="183"/>
        <v>103.21</v>
      </c>
      <c r="AP702" s="20">
        <f t="shared" si="184"/>
        <v>6467.11</v>
      </c>
      <c r="AQ702" s="20" t="str">
        <f t="shared" si="184"/>
        <v>.</v>
      </c>
      <c r="AR702" s="20" t="str">
        <f t="shared" si="184"/>
        <v>.</v>
      </c>
      <c r="AS702" s="20">
        <f t="shared" si="185"/>
        <v>-178.67000000000007</v>
      </c>
      <c r="AT702" s="20">
        <f t="shared" si="187"/>
        <v>5.5599999999994907</v>
      </c>
      <c r="AU702" s="20">
        <f t="shared" si="186"/>
        <v>6467.11</v>
      </c>
    </row>
    <row r="703" spans="1:47" ht="33.75">
      <c r="A703" s="54">
        <v>704</v>
      </c>
      <c r="B703" s="54" t="s">
        <v>1329</v>
      </c>
      <c r="C703" s="58" t="s">
        <v>1330</v>
      </c>
      <c r="D703" s="79">
        <v>22</v>
      </c>
      <c r="E703" s="79">
        <v>28</v>
      </c>
      <c r="F703" s="80">
        <v>2499.94</v>
      </c>
      <c r="G703" s="80">
        <v>113.63</v>
      </c>
      <c r="H703" s="80">
        <v>2499.94</v>
      </c>
      <c r="I703" s="80" t="s">
        <v>28</v>
      </c>
      <c r="J703" s="80" t="s">
        <v>28</v>
      </c>
      <c r="K703" s="80">
        <v>98.62</v>
      </c>
      <c r="L703" s="73">
        <f t="shared" si="171"/>
        <v>100.88</v>
      </c>
      <c r="M703" s="73">
        <f t="shared" si="172"/>
        <v>103.21</v>
      </c>
      <c r="N703" s="72" t="str">
        <f t="shared" si="173"/>
        <v>0837</v>
      </c>
      <c r="O703" s="74">
        <f t="shared" si="174"/>
        <v>6</v>
      </c>
      <c r="P703" s="72">
        <f t="shared" si="175"/>
        <v>0</v>
      </c>
      <c r="Q703" s="74">
        <f t="shared" si="176"/>
        <v>22</v>
      </c>
      <c r="R703" s="72" t="str">
        <f t="shared" si="177"/>
        <v/>
      </c>
      <c r="S703" s="72" t="str">
        <f t="shared" si="178"/>
        <v/>
      </c>
      <c r="AF703" s="18">
        <v>10076.1057790702</v>
      </c>
      <c r="AG703" s="18">
        <v>54.438461538461603</v>
      </c>
      <c r="AI703" s="23">
        <f>'simulateur graphe PJ OQN'!$B$4</f>
        <v>1</v>
      </c>
      <c r="AJ703" s="24">
        <f t="shared" si="179"/>
        <v>103.21</v>
      </c>
      <c r="AK703" s="24">
        <f t="shared" si="180"/>
        <v>103.21</v>
      </c>
      <c r="AM703" t="str">
        <f t="shared" si="181"/>
        <v>ZONEBASSE</v>
      </c>
      <c r="AN703" t="str">
        <f t="shared" si="182"/>
        <v>HC</v>
      </c>
      <c r="AO703" s="20">
        <f t="shared" si="183"/>
        <v>103.21</v>
      </c>
      <c r="AP703" s="20">
        <f t="shared" si="184"/>
        <v>2499.94</v>
      </c>
      <c r="AQ703" s="20" t="str">
        <f t="shared" si="184"/>
        <v>.</v>
      </c>
      <c r="AR703" s="20" t="str">
        <f t="shared" si="184"/>
        <v>.</v>
      </c>
      <c r="AS703" s="20">
        <f t="shared" si="185"/>
        <v>-162.80000000000018</v>
      </c>
      <c r="AT703" s="20">
        <f t="shared" si="187"/>
        <v>-363.93999999999869</v>
      </c>
      <c r="AU703" s="20">
        <f t="shared" si="186"/>
        <v>2499.94</v>
      </c>
    </row>
    <row r="704" spans="1:47" ht="33.75">
      <c r="A704" s="54">
        <v>705</v>
      </c>
      <c r="B704" s="54" t="s">
        <v>1331</v>
      </c>
      <c r="C704" s="58" t="s">
        <v>1332</v>
      </c>
      <c r="D704" s="79">
        <v>36</v>
      </c>
      <c r="E704" s="79">
        <v>42</v>
      </c>
      <c r="F704" s="80">
        <v>3305.98</v>
      </c>
      <c r="G704" s="80">
        <v>57.57</v>
      </c>
      <c r="H704" s="80">
        <v>3305.98</v>
      </c>
      <c r="I704" s="80" t="s">
        <v>28</v>
      </c>
      <c r="J704" s="80" t="s">
        <v>28</v>
      </c>
      <c r="K704" s="80">
        <v>98.62</v>
      </c>
      <c r="L704" s="73">
        <f t="shared" si="171"/>
        <v>100.88</v>
      </c>
      <c r="M704" s="73">
        <f t="shared" si="172"/>
        <v>103.21</v>
      </c>
      <c r="N704" s="72" t="str">
        <f t="shared" si="173"/>
        <v>0837</v>
      </c>
      <c r="O704" s="74">
        <f t="shared" si="174"/>
        <v>6</v>
      </c>
      <c r="P704" s="72">
        <f t="shared" si="175"/>
        <v>0</v>
      </c>
      <c r="Q704" s="74">
        <f t="shared" si="176"/>
        <v>36</v>
      </c>
      <c r="R704" s="72" t="str">
        <f t="shared" si="177"/>
        <v/>
      </c>
      <c r="S704" s="72" t="str">
        <f t="shared" si="178"/>
        <v/>
      </c>
      <c r="AF704" s="18">
        <v>10500.9831229051</v>
      </c>
      <c r="AG704" s="18">
        <v>49.75</v>
      </c>
      <c r="AI704" s="23">
        <f>'simulateur graphe PJ OQN'!$B$4</f>
        <v>1</v>
      </c>
      <c r="AJ704" s="24">
        <f t="shared" si="179"/>
        <v>103.21</v>
      </c>
      <c r="AK704" s="24">
        <f t="shared" si="180"/>
        <v>103.21</v>
      </c>
      <c r="AM704" t="str">
        <f t="shared" si="181"/>
        <v>ZONEBASSE</v>
      </c>
      <c r="AN704" t="str">
        <f t="shared" si="182"/>
        <v>HC</v>
      </c>
      <c r="AO704" s="20">
        <f t="shared" si="183"/>
        <v>103.21</v>
      </c>
      <c r="AP704" s="20">
        <f t="shared" si="184"/>
        <v>3305.98</v>
      </c>
      <c r="AQ704" s="20" t="str">
        <f t="shared" si="184"/>
        <v>.</v>
      </c>
      <c r="AR704" s="20" t="str">
        <f t="shared" si="184"/>
        <v>.</v>
      </c>
      <c r="AS704" s="20">
        <f t="shared" si="185"/>
        <v>-737.44</v>
      </c>
      <c r="AT704" s="20">
        <f t="shared" si="187"/>
        <v>-938.57999999999993</v>
      </c>
      <c r="AU704" s="20">
        <f t="shared" si="186"/>
        <v>3305.98</v>
      </c>
    </row>
    <row r="705" spans="1:47" ht="45">
      <c r="A705" s="54">
        <v>706</v>
      </c>
      <c r="B705" s="54" t="s">
        <v>1333</v>
      </c>
      <c r="C705" s="58" t="s">
        <v>1334</v>
      </c>
      <c r="D705" s="79">
        <v>22</v>
      </c>
      <c r="E705" s="79">
        <v>28</v>
      </c>
      <c r="F705" s="80">
        <v>2409.4699999999998</v>
      </c>
      <c r="G705" s="80">
        <v>109.52</v>
      </c>
      <c r="H705" s="80">
        <v>2409.4699999999998</v>
      </c>
      <c r="I705" s="80" t="s">
        <v>28</v>
      </c>
      <c r="J705" s="80" t="s">
        <v>28</v>
      </c>
      <c r="K705" s="80">
        <v>96.31</v>
      </c>
      <c r="L705" s="73">
        <f t="shared" si="171"/>
        <v>100.88</v>
      </c>
      <c r="M705" s="73">
        <f t="shared" si="172"/>
        <v>103.21</v>
      </c>
      <c r="N705" s="72" t="str">
        <f t="shared" si="173"/>
        <v>0837</v>
      </c>
      <c r="O705" s="74">
        <f t="shared" si="174"/>
        <v>6</v>
      </c>
      <c r="P705" s="72">
        <f t="shared" si="175"/>
        <v>0</v>
      </c>
      <c r="Q705" s="74">
        <f t="shared" si="176"/>
        <v>22</v>
      </c>
      <c r="R705" s="72" t="str">
        <f t="shared" si="177"/>
        <v/>
      </c>
      <c r="S705" s="72" t="str">
        <f t="shared" si="178"/>
        <v/>
      </c>
      <c r="AF705" s="18">
        <v>12829.491516623601</v>
      </c>
      <c r="AG705" s="18">
        <v>62.853658536585399</v>
      </c>
      <c r="AI705" s="23">
        <f>'simulateur graphe PJ OQN'!$B$4</f>
        <v>1</v>
      </c>
      <c r="AJ705" s="24">
        <f t="shared" si="179"/>
        <v>103.21</v>
      </c>
      <c r="AK705" s="24">
        <f t="shared" si="180"/>
        <v>103.21</v>
      </c>
      <c r="AM705" t="str">
        <f t="shared" si="181"/>
        <v>ZONEBASSE</v>
      </c>
      <c r="AN705" t="str">
        <f t="shared" si="182"/>
        <v>HC</v>
      </c>
      <c r="AO705" s="20">
        <f t="shared" si="183"/>
        <v>103.21</v>
      </c>
      <c r="AP705" s="20">
        <f t="shared" si="184"/>
        <v>2409.4699999999998</v>
      </c>
      <c r="AQ705" s="20" t="str">
        <f t="shared" si="184"/>
        <v>.</v>
      </c>
      <c r="AR705" s="20" t="str">
        <f t="shared" si="184"/>
        <v>.</v>
      </c>
      <c r="AS705" s="20">
        <f t="shared" si="185"/>
        <v>-190.90000000000009</v>
      </c>
      <c r="AT705" s="20">
        <f t="shared" si="187"/>
        <v>-597.6299999999992</v>
      </c>
      <c r="AU705" s="20">
        <f t="shared" si="186"/>
        <v>2409.4699999999998</v>
      </c>
    </row>
    <row r="706" spans="1:47" ht="45">
      <c r="A706" s="54">
        <v>707</v>
      </c>
      <c r="B706" s="54" t="s">
        <v>1335</v>
      </c>
      <c r="C706" s="58" t="s">
        <v>1336</v>
      </c>
      <c r="D706" s="79">
        <v>43</v>
      </c>
      <c r="E706" s="79">
        <v>49</v>
      </c>
      <c r="F706" s="80">
        <v>4434.6099999999997</v>
      </c>
      <c r="G706" s="80">
        <v>96.43</v>
      </c>
      <c r="H706" s="80">
        <v>4434.6099999999997</v>
      </c>
      <c r="I706" s="80" t="s">
        <v>28</v>
      </c>
      <c r="J706" s="80" t="s">
        <v>28</v>
      </c>
      <c r="K706" s="80">
        <v>96.31</v>
      </c>
      <c r="L706" s="73">
        <f t="shared" si="171"/>
        <v>100.88</v>
      </c>
      <c r="M706" s="73">
        <f t="shared" si="172"/>
        <v>103.21</v>
      </c>
      <c r="N706" s="72" t="str">
        <f t="shared" si="173"/>
        <v>0837</v>
      </c>
      <c r="O706" s="74">
        <f t="shared" si="174"/>
        <v>6</v>
      </c>
      <c r="P706" s="72">
        <f t="shared" si="175"/>
        <v>0</v>
      </c>
      <c r="Q706" s="74">
        <f t="shared" si="176"/>
        <v>43</v>
      </c>
      <c r="R706" s="72" t="str">
        <f t="shared" si="177"/>
        <v/>
      </c>
      <c r="S706" s="72" t="str">
        <f t="shared" si="178"/>
        <v/>
      </c>
      <c r="AF706" s="18">
        <v>3719.4010563972702</v>
      </c>
      <c r="AG706" s="18">
        <v>27.219696969697001</v>
      </c>
      <c r="AI706" s="23">
        <f>'simulateur graphe PJ OQN'!$B$4</f>
        <v>1</v>
      </c>
      <c r="AJ706" s="24">
        <f t="shared" si="179"/>
        <v>103.21</v>
      </c>
      <c r="AK706" s="24">
        <f t="shared" si="180"/>
        <v>103.21</v>
      </c>
      <c r="AM706" t="str">
        <f t="shared" si="181"/>
        <v>ZONEBASSE</v>
      </c>
      <c r="AN706" t="str">
        <f t="shared" si="182"/>
        <v>HC</v>
      </c>
      <c r="AO706" s="20">
        <f t="shared" si="183"/>
        <v>103.21</v>
      </c>
      <c r="AP706" s="20">
        <f t="shared" si="184"/>
        <v>4434.6099999999997</v>
      </c>
      <c r="AQ706" s="20" t="str">
        <f t="shared" si="184"/>
        <v>.</v>
      </c>
      <c r="AR706" s="20" t="str">
        <f t="shared" si="184"/>
        <v>.</v>
      </c>
      <c r="AS706" s="20">
        <f t="shared" si="185"/>
        <v>-188.27000000000044</v>
      </c>
      <c r="AT706" s="20">
        <f t="shared" si="187"/>
        <v>-595</v>
      </c>
      <c r="AU706" s="20">
        <f t="shared" si="186"/>
        <v>4434.6099999999997</v>
      </c>
    </row>
    <row r="707" spans="1:47" ht="33.75">
      <c r="A707" s="54">
        <v>708</v>
      </c>
      <c r="B707" s="54" t="s">
        <v>1337</v>
      </c>
      <c r="C707" s="58" t="s">
        <v>1338</v>
      </c>
      <c r="D707" s="79">
        <v>36</v>
      </c>
      <c r="E707" s="79">
        <v>42</v>
      </c>
      <c r="F707" s="80">
        <v>3880.28</v>
      </c>
      <c r="G707" s="80">
        <v>107.79</v>
      </c>
      <c r="H707" s="80">
        <v>3880.28</v>
      </c>
      <c r="I707" s="80" t="s">
        <v>28</v>
      </c>
      <c r="J707" s="80" t="s">
        <v>28</v>
      </c>
      <c r="K707" s="80">
        <v>99.65</v>
      </c>
      <c r="L707" s="73">
        <f t="shared" si="171"/>
        <v>100.88</v>
      </c>
      <c r="M707" s="73">
        <f t="shared" si="172"/>
        <v>103.21</v>
      </c>
      <c r="N707" s="72" t="str">
        <f t="shared" si="173"/>
        <v>0837</v>
      </c>
      <c r="O707" s="74">
        <f t="shared" si="174"/>
        <v>6</v>
      </c>
      <c r="P707" s="72">
        <f t="shared" si="175"/>
        <v>0</v>
      </c>
      <c r="Q707" s="74">
        <f t="shared" si="176"/>
        <v>36</v>
      </c>
      <c r="R707" s="72" t="str">
        <f t="shared" si="177"/>
        <v/>
      </c>
      <c r="S707" s="72" t="str">
        <f t="shared" si="178"/>
        <v/>
      </c>
      <c r="AF707" s="18">
        <v>4831.6120260656598</v>
      </c>
      <c r="AG707" s="18">
        <v>33.6</v>
      </c>
      <c r="AI707" s="23">
        <f>'simulateur graphe PJ OQN'!$B$4</f>
        <v>1</v>
      </c>
      <c r="AJ707" s="24">
        <f t="shared" si="179"/>
        <v>103.21</v>
      </c>
      <c r="AK707" s="24">
        <f t="shared" si="180"/>
        <v>103.21</v>
      </c>
      <c r="AM707" t="str">
        <f t="shared" si="181"/>
        <v>ZONEBASSE</v>
      </c>
      <c r="AN707" t="str">
        <f t="shared" si="182"/>
        <v>HC</v>
      </c>
      <c r="AO707" s="20">
        <f t="shared" si="183"/>
        <v>103.21</v>
      </c>
      <c r="AP707" s="20">
        <f t="shared" si="184"/>
        <v>3880.28</v>
      </c>
      <c r="AQ707" s="20" t="str">
        <f t="shared" si="184"/>
        <v>.</v>
      </c>
      <c r="AR707" s="20" t="str">
        <f t="shared" si="184"/>
        <v>.</v>
      </c>
      <c r="AS707" s="20">
        <f t="shared" si="185"/>
        <v>-205.36999999999989</v>
      </c>
      <c r="AT707" s="20">
        <f t="shared" si="187"/>
        <v>-314.83999999999833</v>
      </c>
      <c r="AU707" s="20">
        <f t="shared" si="186"/>
        <v>3880.28</v>
      </c>
    </row>
    <row r="708" spans="1:47" ht="33.75">
      <c r="A708" s="54">
        <v>709</v>
      </c>
      <c r="B708" s="54" t="s">
        <v>1339</v>
      </c>
      <c r="C708" s="58" t="s">
        <v>1340</v>
      </c>
      <c r="D708" s="79">
        <v>50</v>
      </c>
      <c r="E708" s="79">
        <v>56</v>
      </c>
      <c r="F708" s="80">
        <v>5831.13</v>
      </c>
      <c r="G708" s="80">
        <v>116.62</v>
      </c>
      <c r="H708" s="80">
        <v>5831.13</v>
      </c>
      <c r="I708" s="80" t="s">
        <v>28</v>
      </c>
      <c r="J708" s="80" t="s">
        <v>28</v>
      </c>
      <c r="K708" s="80">
        <v>109.23</v>
      </c>
      <c r="L708" s="73">
        <f t="shared" ref="L708:L771" si="188">IFERROR(VLOOKUP(B708,$B$1326:$K$2467,6,0),"")</f>
        <v>100.88</v>
      </c>
      <c r="M708" s="73">
        <f t="shared" ref="M708:M771" si="189">IFERROR(VLOOKUP($B708,$B$2468:$K$3603,6,0),"")</f>
        <v>103.21</v>
      </c>
      <c r="N708" s="72" t="str">
        <f t="shared" ref="N708:N771" si="190">LEFT(B708,4)</f>
        <v>0837</v>
      </c>
      <c r="O708" s="74">
        <f t="shared" ref="O708:O771" si="191">E708-D708</f>
        <v>6</v>
      </c>
      <c r="P708" s="72">
        <f t="shared" ref="P708:P771" si="192">IF(O708=20,1,0)</f>
        <v>0</v>
      </c>
      <c r="Q708" s="74">
        <f t="shared" ref="Q708:Q771" si="193">D708</f>
        <v>50</v>
      </c>
      <c r="R708" s="72" t="str">
        <f t="shared" ref="R708:R771" si="194">IF(P708=1,Q708+7,"")</f>
        <v/>
      </c>
      <c r="S708" s="72" t="str">
        <f t="shared" ref="S708:S771" si="195">IF(P708=1,Q708+14,"")</f>
        <v/>
      </c>
      <c r="AF708" s="18">
        <v>5334.4213174357701</v>
      </c>
      <c r="AG708" s="18">
        <v>36.820788530465997</v>
      </c>
      <c r="AI708" s="23">
        <f>'simulateur graphe PJ OQN'!$B$4</f>
        <v>1</v>
      </c>
      <c r="AJ708" s="24">
        <f t="shared" ref="AJ708:AJ771" si="196">IF(AN708="HDJ",AU708,IF(AM708="ZONE90",AT708,IF(AM708="ZONEBASSE",AO708,IF(AM708="ZONEFORF1",AP708,IF(AM708="ZONEFORF2",AQ708,IF(AM708="ZONEFORF3",AR708,AS708))))))</f>
        <v>103.21</v>
      </c>
      <c r="AK708" s="24">
        <f t="shared" ref="AK708:AK771" si="197">AJ708/AI708</f>
        <v>103.21</v>
      </c>
      <c r="AM708" t="str">
        <f t="shared" ref="AM708:AM771" si="198">IF(AI708&gt;90,"ZONE90",IF(P708=1,IF(AI708&lt;D708,"ZONEBASSE",IF(AI708&lt;R708,"ZONEFORF1",IF(AI708&lt;S708,"ZONEFORF2",IF(AI708&lt;E708,"ZONEFORF3","ZONEHAUTE")))),IF(AI708&lt;D708,"ZONEBASSE",IF(AI708&lt;E708,"ZONEFORF1","ZONEHAUTE"))))</f>
        <v>ZONEBASSE</v>
      </c>
      <c r="AN708" t="str">
        <f t="shared" ref="AN708:AN771" si="199">IF(RIGHT(B708,1)="0","HDJ","HC")</f>
        <v>HC</v>
      </c>
      <c r="AO708" s="20">
        <f t="shared" ref="AO708:AO771" si="200">IF(AI708&lt;8,M708*AI708,F708-(D708-AI708)*G708)</f>
        <v>103.21</v>
      </c>
      <c r="AP708" s="20">
        <f t="shared" ref="AP708:AR771" si="201">H708</f>
        <v>5831.13</v>
      </c>
      <c r="AQ708" s="20" t="str">
        <f t="shared" si="201"/>
        <v>.</v>
      </c>
      <c r="AR708" s="20" t="str">
        <f t="shared" si="201"/>
        <v>.</v>
      </c>
      <c r="AS708" s="20">
        <f t="shared" ref="AS708:AS771" si="202">IF(P708=1,J708+(AI708-E708)*K708,H708+(AI708-E708)*K708)</f>
        <v>-176.52000000000044</v>
      </c>
      <c r="AT708" s="20">
        <f t="shared" si="187"/>
        <v>566.63000000000102</v>
      </c>
      <c r="AU708" s="20">
        <f t="shared" ref="AU708:AU771" si="203">AI708*H708</f>
        <v>5831.13</v>
      </c>
    </row>
    <row r="709" spans="1:47" ht="33.75">
      <c r="A709" s="54">
        <v>710</v>
      </c>
      <c r="B709" s="54" t="s">
        <v>1341</v>
      </c>
      <c r="C709" s="58" t="s">
        <v>1342</v>
      </c>
      <c r="D709" s="79">
        <v>8</v>
      </c>
      <c r="E709" s="79">
        <v>28</v>
      </c>
      <c r="F709" s="80">
        <v>1105.92</v>
      </c>
      <c r="G709" s="80">
        <v>138.24</v>
      </c>
      <c r="H709" s="80">
        <v>1105.92</v>
      </c>
      <c r="I709" s="80">
        <v>1774.5</v>
      </c>
      <c r="J709" s="80">
        <v>2472.06</v>
      </c>
      <c r="K709" s="80">
        <v>78.16</v>
      </c>
      <c r="L709" s="73">
        <f t="shared" si="188"/>
        <v>85.96</v>
      </c>
      <c r="M709" s="73">
        <f t="shared" si="189"/>
        <v>103.21</v>
      </c>
      <c r="N709" s="72" t="str">
        <f t="shared" si="190"/>
        <v>0837</v>
      </c>
      <c r="O709" s="74">
        <f t="shared" si="191"/>
        <v>20</v>
      </c>
      <c r="P709" s="72">
        <f t="shared" si="192"/>
        <v>1</v>
      </c>
      <c r="Q709" s="74">
        <f t="shared" si="193"/>
        <v>8</v>
      </c>
      <c r="R709" s="72">
        <f t="shared" si="194"/>
        <v>15</v>
      </c>
      <c r="S709" s="72">
        <f t="shared" si="195"/>
        <v>22</v>
      </c>
      <c r="AF709" s="18">
        <v>6492.2499847774297</v>
      </c>
      <c r="AG709" s="18">
        <v>41.729281767955797</v>
      </c>
      <c r="AI709" s="23">
        <f>'simulateur graphe PJ OQN'!$B$4</f>
        <v>1</v>
      </c>
      <c r="AJ709" s="24">
        <f t="shared" si="196"/>
        <v>103.21</v>
      </c>
      <c r="AK709" s="24">
        <f t="shared" si="197"/>
        <v>103.21</v>
      </c>
      <c r="AM709" t="str">
        <f t="shared" si="198"/>
        <v>ZONEBASSE</v>
      </c>
      <c r="AN709" t="str">
        <f t="shared" si="199"/>
        <v>HC</v>
      </c>
      <c r="AO709" s="20">
        <f t="shared" si="200"/>
        <v>103.21</v>
      </c>
      <c r="AP709" s="20">
        <f t="shared" si="201"/>
        <v>1105.92</v>
      </c>
      <c r="AQ709" s="20">
        <f t="shared" si="201"/>
        <v>1774.5</v>
      </c>
      <c r="AR709" s="20">
        <f t="shared" si="201"/>
        <v>2472.06</v>
      </c>
      <c r="AS709" s="20">
        <f t="shared" si="202"/>
        <v>361.74000000000024</v>
      </c>
      <c r="AT709" s="20">
        <f t="shared" si="187"/>
        <v>-332.46000000000004</v>
      </c>
      <c r="AU709" s="20">
        <f t="shared" si="203"/>
        <v>1105.92</v>
      </c>
    </row>
    <row r="710" spans="1:47" ht="33.75">
      <c r="A710" s="54">
        <v>711</v>
      </c>
      <c r="B710" s="54" t="s">
        <v>1343</v>
      </c>
      <c r="C710" s="58" t="s">
        <v>1344</v>
      </c>
      <c r="D710" s="79">
        <v>36</v>
      </c>
      <c r="E710" s="79">
        <v>42</v>
      </c>
      <c r="F710" s="80">
        <v>3770.59</v>
      </c>
      <c r="G710" s="80">
        <v>92.75</v>
      </c>
      <c r="H710" s="80">
        <v>3770.59</v>
      </c>
      <c r="I710" s="80" t="s">
        <v>28</v>
      </c>
      <c r="J710" s="80" t="s">
        <v>28</v>
      </c>
      <c r="K710" s="80">
        <v>96.68</v>
      </c>
      <c r="L710" s="73">
        <f t="shared" si="188"/>
        <v>85.96</v>
      </c>
      <c r="M710" s="73">
        <f t="shared" si="189"/>
        <v>103.21</v>
      </c>
      <c r="N710" s="72" t="str">
        <f t="shared" si="190"/>
        <v>0837</v>
      </c>
      <c r="O710" s="74">
        <f t="shared" si="191"/>
        <v>6</v>
      </c>
      <c r="P710" s="72">
        <f t="shared" si="192"/>
        <v>0</v>
      </c>
      <c r="Q710" s="74">
        <f t="shared" si="193"/>
        <v>36</v>
      </c>
      <c r="R710" s="72" t="str">
        <f t="shared" si="194"/>
        <v/>
      </c>
      <c r="S710" s="72" t="str">
        <f t="shared" si="195"/>
        <v/>
      </c>
      <c r="AF710" s="18">
        <v>6750.9544570108901</v>
      </c>
      <c r="AG710" s="18">
        <v>43.832512315270897</v>
      </c>
      <c r="AI710" s="23">
        <f>'simulateur graphe PJ OQN'!$B$4</f>
        <v>1</v>
      </c>
      <c r="AJ710" s="24">
        <f t="shared" si="196"/>
        <v>103.21</v>
      </c>
      <c r="AK710" s="24">
        <f t="shared" si="197"/>
        <v>103.21</v>
      </c>
      <c r="AM710" t="str">
        <f t="shared" si="198"/>
        <v>ZONEBASSE</v>
      </c>
      <c r="AN710" t="str">
        <f t="shared" si="199"/>
        <v>HC</v>
      </c>
      <c r="AO710" s="20">
        <f t="shared" si="200"/>
        <v>103.21</v>
      </c>
      <c r="AP710" s="20">
        <f t="shared" si="201"/>
        <v>3770.59</v>
      </c>
      <c r="AQ710" s="20" t="str">
        <f t="shared" si="201"/>
        <v>.</v>
      </c>
      <c r="AR710" s="20" t="str">
        <f t="shared" si="201"/>
        <v>.</v>
      </c>
      <c r="AS710" s="20">
        <f t="shared" si="202"/>
        <v>-193.28999999999996</v>
      </c>
      <c r="AT710" s="20">
        <f t="shared" si="187"/>
        <v>760.79</v>
      </c>
      <c r="AU710" s="20">
        <f t="shared" si="203"/>
        <v>3770.59</v>
      </c>
    </row>
    <row r="711" spans="1:47" ht="33.75">
      <c r="A711" s="54">
        <v>712</v>
      </c>
      <c r="B711" s="54" t="s">
        <v>1345</v>
      </c>
      <c r="C711" s="58" t="s">
        <v>1346</v>
      </c>
      <c r="D711" s="79">
        <v>15</v>
      </c>
      <c r="E711" s="79">
        <v>35</v>
      </c>
      <c r="F711" s="80">
        <v>1827.73</v>
      </c>
      <c r="G711" s="80">
        <v>121.85</v>
      </c>
      <c r="H711" s="80">
        <v>1827.73</v>
      </c>
      <c r="I711" s="80">
        <v>2583.64</v>
      </c>
      <c r="J711" s="80">
        <v>3108.93</v>
      </c>
      <c r="K711" s="80">
        <v>78.930000000000007</v>
      </c>
      <c r="L711" s="73">
        <f t="shared" si="188"/>
        <v>85.96</v>
      </c>
      <c r="M711" s="73">
        <f t="shared" si="189"/>
        <v>103.21</v>
      </c>
      <c r="N711" s="72" t="str">
        <f t="shared" si="190"/>
        <v>0837</v>
      </c>
      <c r="O711" s="74">
        <f t="shared" si="191"/>
        <v>20</v>
      </c>
      <c r="P711" s="72">
        <f t="shared" si="192"/>
        <v>1</v>
      </c>
      <c r="Q711" s="74">
        <f t="shared" si="193"/>
        <v>15</v>
      </c>
      <c r="R711" s="72">
        <f t="shared" si="194"/>
        <v>22</v>
      </c>
      <c r="S711" s="72">
        <f t="shared" si="195"/>
        <v>29</v>
      </c>
      <c r="AF711" s="18">
        <v>9107.9844407957808</v>
      </c>
      <c r="AG711" s="18">
        <v>54.3651685393259</v>
      </c>
      <c r="AI711" s="23">
        <f>'simulateur graphe PJ OQN'!$B$4</f>
        <v>1</v>
      </c>
      <c r="AJ711" s="24">
        <f t="shared" si="196"/>
        <v>103.21</v>
      </c>
      <c r="AK711" s="24">
        <f t="shared" si="197"/>
        <v>103.21</v>
      </c>
      <c r="AM711" t="str">
        <f t="shared" si="198"/>
        <v>ZONEBASSE</v>
      </c>
      <c r="AN711" t="str">
        <f t="shared" si="199"/>
        <v>HC</v>
      </c>
      <c r="AO711" s="20">
        <f t="shared" si="200"/>
        <v>103.21</v>
      </c>
      <c r="AP711" s="20">
        <f t="shared" si="201"/>
        <v>1827.73</v>
      </c>
      <c r="AQ711" s="20">
        <f t="shared" si="201"/>
        <v>2583.64</v>
      </c>
      <c r="AR711" s="20">
        <f t="shared" si="201"/>
        <v>3108.93</v>
      </c>
      <c r="AS711" s="20">
        <f t="shared" si="202"/>
        <v>425.30999999999949</v>
      </c>
      <c r="AT711" s="20">
        <f t="shared" si="187"/>
        <v>-200.35999999999967</v>
      </c>
      <c r="AU711" s="20">
        <f t="shared" si="203"/>
        <v>1827.73</v>
      </c>
    </row>
    <row r="712" spans="1:47" ht="33.75">
      <c r="A712" s="54">
        <v>713</v>
      </c>
      <c r="B712" s="54" t="s">
        <v>1347</v>
      </c>
      <c r="C712" s="58" t="s">
        <v>1348</v>
      </c>
      <c r="D712" s="79">
        <v>36</v>
      </c>
      <c r="E712" s="79">
        <v>42</v>
      </c>
      <c r="F712" s="80">
        <v>3733.06</v>
      </c>
      <c r="G712" s="80">
        <v>82.1</v>
      </c>
      <c r="H712" s="80">
        <v>3733.06</v>
      </c>
      <c r="I712" s="80" t="s">
        <v>28</v>
      </c>
      <c r="J712" s="80" t="s">
        <v>28</v>
      </c>
      <c r="K712" s="80">
        <v>98.24</v>
      </c>
      <c r="L712" s="73">
        <f t="shared" si="188"/>
        <v>85.96</v>
      </c>
      <c r="M712" s="73">
        <f t="shared" si="189"/>
        <v>103.21</v>
      </c>
      <c r="N712" s="72" t="str">
        <f t="shared" si="190"/>
        <v>0837</v>
      </c>
      <c r="O712" s="74">
        <f t="shared" si="191"/>
        <v>6</v>
      </c>
      <c r="P712" s="72">
        <f t="shared" si="192"/>
        <v>0</v>
      </c>
      <c r="Q712" s="74">
        <f t="shared" si="193"/>
        <v>36</v>
      </c>
      <c r="R712" s="72" t="str">
        <f t="shared" si="194"/>
        <v/>
      </c>
      <c r="S712" s="72" t="str">
        <f t="shared" si="195"/>
        <v/>
      </c>
      <c r="AF712" s="18">
        <v>2972.1269243399001</v>
      </c>
      <c r="AG712" s="18">
        <v>23.544871794871799</v>
      </c>
      <c r="AI712" s="23">
        <f>'simulateur graphe PJ OQN'!$B$4</f>
        <v>1</v>
      </c>
      <c r="AJ712" s="24">
        <f t="shared" si="196"/>
        <v>103.21</v>
      </c>
      <c r="AK712" s="24">
        <f t="shared" si="197"/>
        <v>103.21</v>
      </c>
      <c r="AM712" t="str">
        <f t="shared" si="198"/>
        <v>ZONEBASSE</v>
      </c>
      <c r="AN712" t="str">
        <f t="shared" si="199"/>
        <v>HC</v>
      </c>
      <c r="AO712" s="20">
        <f t="shared" si="200"/>
        <v>103.21</v>
      </c>
      <c r="AP712" s="20">
        <f t="shared" si="201"/>
        <v>3733.06</v>
      </c>
      <c r="AQ712" s="20" t="str">
        <f t="shared" si="201"/>
        <v>.</v>
      </c>
      <c r="AR712" s="20" t="str">
        <f t="shared" si="201"/>
        <v>.</v>
      </c>
      <c r="AS712" s="20">
        <f t="shared" si="202"/>
        <v>-294.77999999999975</v>
      </c>
      <c r="AT712" s="20">
        <f t="shared" si="187"/>
        <v>798.14000000000033</v>
      </c>
      <c r="AU712" s="20">
        <f t="shared" si="203"/>
        <v>3733.06</v>
      </c>
    </row>
    <row r="713" spans="1:47" ht="33.75">
      <c r="A713" s="54">
        <v>714</v>
      </c>
      <c r="B713" s="54" t="s">
        <v>1349</v>
      </c>
      <c r="C713" s="58" t="s">
        <v>1350</v>
      </c>
      <c r="D713" s="79">
        <v>36</v>
      </c>
      <c r="E713" s="79">
        <v>42</v>
      </c>
      <c r="F713" s="80">
        <v>3548.49</v>
      </c>
      <c r="G713" s="80">
        <v>98.57</v>
      </c>
      <c r="H713" s="80">
        <v>3548.49</v>
      </c>
      <c r="I713" s="80" t="s">
        <v>28</v>
      </c>
      <c r="J713" s="80" t="s">
        <v>28</v>
      </c>
      <c r="K713" s="80">
        <v>91.32</v>
      </c>
      <c r="L713" s="73">
        <f t="shared" si="188"/>
        <v>85.96</v>
      </c>
      <c r="M713" s="73">
        <f t="shared" si="189"/>
        <v>103.21</v>
      </c>
      <c r="N713" s="72" t="str">
        <f t="shared" si="190"/>
        <v>0837</v>
      </c>
      <c r="O713" s="74">
        <f t="shared" si="191"/>
        <v>6</v>
      </c>
      <c r="P713" s="72">
        <f t="shared" si="192"/>
        <v>0</v>
      </c>
      <c r="Q713" s="74">
        <f t="shared" si="193"/>
        <v>36</v>
      </c>
      <c r="R713" s="72" t="str">
        <f t="shared" si="194"/>
        <v/>
      </c>
      <c r="S713" s="72" t="str">
        <f t="shared" si="195"/>
        <v/>
      </c>
      <c r="AF713" s="18">
        <v>5633.0876717449501</v>
      </c>
      <c r="AG713" s="18">
        <v>48.2068965517241</v>
      </c>
      <c r="AI713" s="23">
        <f>'simulateur graphe PJ OQN'!$B$4</f>
        <v>1</v>
      </c>
      <c r="AJ713" s="24">
        <f t="shared" si="196"/>
        <v>103.21</v>
      </c>
      <c r="AK713" s="24">
        <f t="shared" si="197"/>
        <v>103.21</v>
      </c>
      <c r="AM713" t="str">
        <f t="shared" si="198"/>
        <v>ZONEBASSE</v>
      </c>
      <c r="AN713" t="str">
        <f t="shared" si="199"/>
        <v>HC</v>
      </c>
      <c r="AO713" s="20">
        <f t="shared" si="200"/>
        <v>103.21</v>
      </c>
      <c r="AP713" s="20">
        <f t="shared" si="201"/>
        <v>3548.49</v>
      </c>
      <c r="AQ713" s="20" t="str">
        <f t="shared" si="201"/>
        <v>.</v>
      </c>
      <c r="AR713" s="20" t="str">
        <f t="shared" si="201"/>
        <v>.</v>
      </c>
      <c r="AS713" s="20">
        <f t="shared" si="202"/>
        <v>-195.63000000000011</v>
      </c>
      <c r="AT713" s="20">
        <f t="shared" si="187"/>
        <v>281.40999999999985</v>
      </c>
      <c r="AU713" s="20">
        <f t="shared" si="203"/>
        <v>3548.49</v>
      </c>
    </row>
    <row r="714" spans="1:47" ht="33.75">
      <c r="A714" s="54">
        <v>715</v>
      </c>
      <c r="B714" s="54" t="s">
        <v>1351</v>
      </c>
      <c r="C714" s="58" t="s">
        <v>1352</v>
      </c>
      <c r="D714" s="79">
        <v>57</v>
      </c>
      <c r="E714" s="79">
        <v>63</v>
      </c>
      <c r="F714" s="80">
        <v>5704.81</v>
      </c>
      <c r="G714" s="80">
        <v>100.08</v>
      </c>
      <c r="H714" s="80">
        <v>5704.81</v>
      </c>
      <c r="I714" s="80" t="s">
        <v>28</v>
      </c>
      <c r="J714" s="80" t="s">
        <v>28</v>
      </c>
      <c r="K714" s="80">
        <v>94.9</v>
      </c>
      <c r="L714" s="73">
        <f t="shared" si="188"/>
        <v>85.96</v>
      </c>
      <c r="M714" s="73">
        <f t="shared" si="189"/>
        <v>103.21</v>
      </c>
      <c r="N714" s="72" t="str">
        <f t="shared" si="190"/>
        <v>0837</v>
      </c>
      <c r="O714" s="74">
        <f t="shared" si="191"/>
        <v>6</v>
      </c>
      <c r="P714" s="72">
        <f t="shared" si="192"/>
        <v>0</v>
      </c>
      <c r="Q714" s="74">
        <f t="shared" si="193"/>
        <v>57</v>
      </c>
      <c r="R714" s="72" t="str">
        <f t="shared" si="194"/>
        <v/>
      </c>
      <c r="S714" s="72" t="str">
        <f t="shared" si="195"/>
        <v/>
      </c>
      <c r="AF714" s="18">
        <v>4657.6566159741596</v>
      </c>
      <c r="AG714" s="18">
        <v>33.479591836734699</v>
      </c>
      <c r="AI714" s="23">
        <f>'simulateur graphe PJ OQN'!$B$4</f>
        <v>1</v>
      </c>
      <c r="AJ714" s="24">
        <f t="shared" si="196"/>
        <v>103.21</v>
      </c>
      <c r="AK714" s="24">
        <f t="shared" si="197"/>
        <v>103.21</v>
      </c>
      <c r="AM714" t="str">
        <f t="shared" si="198"/>
        <v>ZONEBASSE</v>
      </c>
      <c r="AN714" t="str">
        <f t="shared" si="199"/>
        <v>HC</v>
      </c>
      <c r="AO714" s="20">
        <f t="shared" si="200"/>
        <v>103.21</v>
      </c>
      <c r="AP714" s="20">
        <f t="shared" si="201"/>
        <v>5704.81</v>
      </c>
      <c r="AQ714" s="20" t="str">
        <f t="shared" si="201"/>
        <v>.</v>
      </c>
      <c r="AR714" s="20" t="str">
        <f t="shared" si="201"/>
        <v>.</v>
      </c>
      <c r="AS714" s="20">
        <f t="shared" si="202"/>
        <v>-178.98999999999978</v>
      </c>
      <c r="AT714" s="20">
        <f t="shared" si="187"/>
        <v>616.67000000000098</v>
      </c>
      <c r="AU714" s="20">
        <f t="shared" si="203"/>
        <v>5704.81</v>
      </c>
    </row>
    <row r="715" spans="1:47" ht="22.5">
      <c r="A715" s="54">
        <v>716</v>
      </c>
      <c r="B715" s="54" t="s">
        <v>1353</v>
      </c>
      <c r="C715" s="58" t="s">
        <v>2764</v>
      </c>
      <c r="D715" s="79">
        <v>1</v>
      </c>
      <c r="E715" s="79">
        <v>1</v>
      </c>
      <c r="F715" s="80" t="s">
        <v>28</v>
      </c>
      <c r="G715" s="80" t="s">
        <v>28</v>
      </c>
      <c r="H715" s="80">
        <v>115.42</v>
      </c>
      <c r="I715" s="80" t="s">
        <v>28</v>
      </c>
      <c r="J715" s="80" t="s">
        <v>28</v>
      </c>
      <c r="K715" s="80" t="s">
        <v>28</v>
      </c>
      <c r="L715" s="73" t="str">
        <f t="shared" si="188"/>
        <v/>
      </c>
      <c r="M715" s="73" t="str">
        <f t="shared" si="189"/>
        <v/>
      </c>
      <c r="N715" s="72" t="str">
        <f t="shared" si="190"/>
        <v>0838</v>
      </c>
      <c r="O715" s="74">
        <f t="shared" si="191"/>
        <v>0</v>
      </c>
      <c r="P715" s="72">
        <f t="shared" si="192"/>
        <v>0</v>
      </c>
      <c r="Q715" s="74">
        <f t="shared" si="193"/>
        <v>1</v>
      </c>
      <c r="R715" s="72" t="str">
        <f t="shared" si="194"/>
        <v/>
      </c>
      <c r="S715" s="72" t="str">
        <f t="shared" si="195"/>
        <v/>
      </c>
      <c r="AF715" s="18">
        <v>6992.7853878640799</v>
      </c>
      <c r="AG715" s="18">
        <v>38.436363636363602</v>
      </c>
      <c r="AI715" s="23">
        <f>'simulateur graphe PJ OQN'!$B$4</f>
        <v>1</v>
      </c>
      <c r="AJ715" s="24">
        <f t="shared" si="196"/>
        <v>115.42</v>
      </c>
      <c r="AK715" s="24">
        <f t="shared" si="197"/>
        <v>115.42</v>
      </c>
      <c r="AM715" t="str">
        <f t="shared" si="198"/>
        <v>ZONEHAUTE</v>
      </c>
      <c r="AN715" t="str">
        <f t="shared" si="199"/>
        <v>HDJ</v>
      </c>
      <c r="AO715" s="20" t="e">
        <f t="shared" si="200"/>
        <v>#VALUE!</v>
      </c>
      <c r="AP715" s="20">
        <f t="shared" si="201"/>
        <v>115.42</v>
      </c>
      <c r="AQ715" s="20" t="str">
        <f t="shared" si="201"/>
        <v>.</v>
      </c>
      <c r="AR715" s="20" t="str">
        <f t="shared" si="201"/>
        <v>.</v>
      </c>
      <c r="AS715" s="20" t="e">
        <f t="shared" si="202"/>
        <v>#VALUE!</v>
      </c>
      <c r="AT715" s="20" t="e">
        <f t="shared" si="187"/>
        <v>#VALUE!</v>
      </c>
      <c r="AU715" s="20">
        <f t="shared" si="203"/>
        <v>115.42</v>
      </c>
    </row>
    <row r="716" spans="1:47" ht="22.5">
      <c r="A716" s="54">
        <v>717</v>
      </c>
      <c r="B716" s="54" t="s">
        <v>1354</v>
      </c>
      <c r="C716" s="58" t="s">
        <v>2765</v>
      </c>
      <c r="D716" s="79">
        <v>1</v>
      </c>
      <c r="E716" s="79">
        <v>1</v>
      </c>
      <c r="F716" s="80" t="s">
        <v>28</v>
      </c>
      <c r="G716" s="80" t="s">
        <v>28</v>
      </c>
      <c r="H716" s="80">
        <v>87.51</v>
      </c>
      <c r="I716" s="80" t="s">
        <v>28</v>
      </c>
      <c r="J716" s="80" t="s">
        <v>28</v>
      </c>
      <c r="K716" s="80" t="s">
        <v>28</v>
      </c>
      <c r="L716" s="73" t="str">
        <f t="shared" si="188"/>
        <v/>
      </c>
      <c r="M716" s="73" t="str">
        <f t="shared" si="189"/>
        <v/>
      </c>
      <c r="N716" s="72" t="str">
        <f t="shared" si="190"/>
        <v>0838</v>
      </c>
      <c r="O716" s="74">
        <f t="shared" si="191"/>
        <v>0</v>
      </c>
      <c r="P716" s="72">
        <f t="shared" si="192"/>
        <v>0</v>
      </c>
      <c r="Q716" s="74">
        <f t="shared" si="193"/>
        <v>1</v>
      </c>
      <c r="R716" s="72" t="str">
        <f t="shared" si="194"/>
        <v/>
      </c>
      <c r="S716" s="72" t="str">
        <f t="shared" si="195"/>
        <v/>
      </c>
      <c r="AF716" s="18">
        <v>5469.5418966854704</v>
      </c>
      <c r="AG716" s="18">
        <v>37.034188034187999</v>
      </c>
      <c r="AI716" s="23">
        <f>'simulateur graphe PJ OQN'!$B$4</f>
        <v>1</v>
      </c>
      <c r="AJ716" s="24">
        <f t="shared" si="196"/>
        <v>87.51</v>
      </c>
      <c r="AK716" s="24">
        <f t="shared" si="197"/>
        <v>87.51</v>
      </c>
      <c r="AM716" t="str">
        <f t="shared" si="198"/>
        <v>ZONEHAUTE</v>
      </c>
      <c r="AN716" t="str">
        <f t="shared" si="199"/>
        <v>HDJ</v>
      </c>
      <c r="AO716" s="20" t="e">
        <f t="shared" si="200"/>
        <v>#VALUE!</v>
      </c>
      <c r="AP716" s="20">
        <f t="shared" si="201"/>
        <v>87.51</v>
      </c>
      <c r="AQ716" s="20" t="str">
        <f t="shared" si="201"/>
        <v>.</v>
      </c>
      <c r="AR716" s="20" t="str">
        <f t="shared" si="201"/>
        <v>.</v>
      </c>
      <c r="AS716" s="20" t="e">
        <f t="shared" si="202"/>
        <v>#VALUE!</v>
      </c>
      <c r="AT716" s="20" t="e">
        <f t="shared" si="187"/>
        <v>#VALUE!</v>
      </c>
      <c r="AU716" s="20">
        <f t="shared" si="203"/>
        <v>87.51</v>
      </c>
    </row>
    <row r="717" spans="1:47" ht="22.5">
      <c r="A717" s="54">
        <v>718</v>
      </c>
      <c r="B717" s="54" t="s">
        <v>1355</v>
      </c>
      <c r="C717" s="58" t="s">
        <v>2766</v>
      </c>
      <c r="D717" s="79">
        <v>1</v>
      </c>
      <c r="E717" s="79">
        <v>1</v>
      </c>
      <c r="F717" s="80" t="s">
        <v>28</v>
      </c>
      <c r="G717" s="80" t="s">
        <v>28</v>
      </c>
      <c r="H717" s="80">
        <v>72.94</v>
      </c>
      <c r="I717" s="80" t="s">
        <v>28</v>
      </c>
      <c r="J717" s="80" t="s">
        <v>28</v>
      </c>
      <c r="K717" s="80" t="s">
        <v>28</v>
      </c>
      <c r="L717" s="73" t="str">
        <f t="shared" si="188"/>
        <v/>
      </c>
      <c r="M717" s="73" t="str">
        <f t="shared" si="189"/>
        <v/>
      </c>
      <c r="N717" s="72" t="str">
        <f t="shared" si="190"/>
        <v>0838</v>
      </c>
      <c r="O717" s="74">
        <f t="shared" si="191"/>
        <v>0</v>
      </c>
      <c r="P717" s="72">
        <f t="shared" si="192"/>
        <v>0</v>
      </c>
      <c r="Q717" s="74">
        <f t="shared" si="193"/>
        <v>1</v>
      </c>
      <c r="R717" s="72" t="str">
        <f t="shared" si="194"/>
        <v/>
      </c>
      <c r="S717" s="72" t="str">
        <f t="shared" si="195"/>
        <v/>
      </c>
      <c r="AF717" s="18">
        <v>7804.6706685753697</v>
      </c>
      <c r="AG717" s="18">
        <v>52.043478260869598</v>
      </c>
      <c r="AI717" s="23">
        <f>'simulateur graphe PJ OQN'!$B$4</f>
        <v>1</v>
      </c>
      <c r="AJ717" s="24">
        <f t="shared" si="196"/>
        <v>72.94</v>
      </c>
      <c r="AK717" s="24">
        <f t="shared" si="197"/>
        <v>72.94</v>
      </c>
      <c r="AM717" t="str">
        <f t="shared" si="198"/>
        <v>ZONEHAUTE</v>
      </c>
      <c r="AN717" t="str">
        <f t="shared" si="199"/>
        <v>HDJ</v>
      </c>
      <c r="AO717" s="20" t="e">
        <f t="shared" si="200"/>
        <v>#VALUE!</v>
      </c>
      <c r="AP717" s="20">
        <f t="shared" si="201"/>
        <v>72.94</v>
      </c>
      <c r="AQ717" s="20" t="str">
        <f t="shared" si="201"/>
        <v>.</v>
      </c>
      <c r="AR717" s="20" t="str">
        <f t="shared" si="201"/>
        <v>.</v>
      </c>
      <c r="AS717" s="20" t="e">
        <f t="shared" si="202"/>
        <v>#VALUE!</v>
      </c>
      <c r="AT717" s="20" t="e">
        <f t="shared" si="187"/>
        <v>#VALUE!</v>
      </c>
      <c r="AU717" s="20">
        <f t="shared" si="203"/>
        <v>72.94</v>
      </c>
    </row>
    <row r="718" spans="1:47" ht="33.75">
      <c r="A718" s="54">
        <v>719</v>
      </c>
      <c r="B718" s="54" t="s">
        <v>1356</v>
      </c>
      <c r="C718" s="58" t="s">
        <v>2767</v>
      </c>
      <c r="D718" s="79">
        <v>15</v>
      </c>
      <c r="E718" s="79">
        <v>35</v>
      </c>
      <c r="F718" s="80">
        <v>2298.9</v>
      </c>
      <c r="G718" s="80">
        <v>153.26</v>
      </c>
      <c r="H718" s="80">
        <v>2298.9</v>
      </c>
      <c r="I718" s="80">
        <v>3052.46</v>
      </c>
      <c r="J718" s="80">
        <v>3903.13</v>
      </c>
      <c r="K718" s="80">
        <v>107.88</v>
      </c>
      <c r="L718" s="73">
        <f t="shared" si="188"/>
        <v>100.94</v>
      </c>
      <c r="M718" s="73">
        <f t="shared" si="189"/>
        <v>118.24</v>
      </c>
      <c r="N718" s="72" t="str">
        <f t="shared" si="190"/>
        <v>0838</v>
      </c>
      <c r="O718" s="74">
        <f t="shared" si="191"/>
        <v>20</v>
      </c>
      <c r="P718" s="72">
        <f t="shared" si="192"/>
        <v>1</v>
      </c>
      <c r="Q718" s="74">
        <f t="shared" si="193"/>
        <v>15</v>
      </c>
      <c r="R718" s="72">
        <f t="shared" si="194"/>
        <v>22</v>
      </c>
      <c r="S718" s="72">
        <f t="shared" si="195"/>
        <v>29</v>
      </c>
      <c r="AF718" s="18">
        <v>547.163381680356</v>
      </c>
      <c r="AG718" s="18" t="s">
        <v>28</v>
      </c>
      <c r="AI718" s="23">
        <f>'simulateur graphe PJ OQN'!$B$4</f>
        <v>1</v>
      </c>
      <c r="AJ718" s="24">
        <f t="shared" si="196"/>
        <v>118.24</v>
      </c>
      <c r="AK718" s="24">
        <f t="shared" si="197"/>
        <v>118.24</v>
      </c>
      <c r="AM718" t="str">
        <f t="shared" si="198"/>
        <v>ZONEBASSE</v>
      </c>
      <c r="AN718" t="str">
        <f t="shared" si="199"/>
        <v>HC</v>
      </c>
      <c r="AO718" s="20">
        <f t="shared" si="200"/>
        <v>118.24</v>
      </c>
      <c r="AP718" s="20">
        <f t="shared" si="201"/>
        <v>2298.9</v>
      </c>
      <c r="AQ718" s="20">
        <f t="shared" si="201"/>
        <v>3052.46</v>
      </c>
      <c r="AR718" s="20">
        <f t="shared" si="201"/>
        <v>3903.13</v>
      </c>
      <c r="AS718" s="20">
        <f t="shared" si="202"/>
        <v>235.21000000000004</v>
      </c>
      <c r="AT718" s="20">
        <f t="shared" si="187"/>
        <v>852.86999999999898</v>
      </c>
      <c r="AU718" s="20">
        <f t="shared" si="203"/>
        <v>2298.9</v>
      </c>
    </row>
    <row r="719" spans="1:47" ht="33.75">
      <c r="A719" s="54">
        <v>720</v>
      </c>
      <c r="B719" s="54" t="s">
        <v>1357</v>
      </c>
      <c r="C719" s="58" t="s">
        <v>2768</v>
      </c>
      <c r="D719" s="79">
        <v>15</v>
      </c>
      <c r="E719" s="79">
        <v>35</v>
      </c>
      <c r="F719" s="80">
        <v>2465.6799999999998</v>
      </c>
      <c r="G719" s="80">
        <v>164.38</v>
      </c>
      <c r="H719" s="80">
        <v>2465.6799999999998</v>
      </c>
      <c r="I719" s="80">
        <v>3273.43</v>
      </c>
      <c r="J719" s="80">
        <v>4220.4399999999996</v>
      </c>
      <c r="K719" s="80">
        <v>111.74</v>
      </c>
      <c r="L719" s="73">
        <f t="shared" si="188"/>
        <v>100.94</v>
      </c>
      <c r="M719" s="73">
        <f t="shared" si="189"/>
        <v>118.24</v>
      </c>
      <c r="N719" s="72" t="str">
        <f t="shared" si="190"/>
        <v>0838</v>
      </c>
      <c r="O719" s="74">
        <f t="shared" si="191"/>
        <v>20</v>
      </c>
      <c r="P719" s="72">
        <f t="shared" si="192"/>
        <v>1</v>
      </c>
      <c r="Q719" s="74">
        <f t="shared" si="193"/>
        <v>15</v>
      </c>
      <c r="R719" s="72">
        <f t="shared" si="194"/>
        <v>22</v>
      </c>
      <c r="S719" s="72">
        <f t="shared" si="195"/>
        <v>29</v>
      </c>
      <c r="AF719" s="18">
        <v>422.76565572531098</v>
      </c>
      <c r="AG719" s="18" t="s">
        <v>28</v>
      </c>
      <c r="AI719" s="23">
        <f>'simulateur graphe PJ OQN'!$B$4</f>
        <v>1</v>
      </c>
      <c r="AJ719" s="24">
        <f t="shared" si="196"/>
        <v>118.24</v>
      </c>
      <c r="AK719" s="24">
        <f t="shared" si="197"/>
        <v>118.24</v>
      </c>
      <c r="AM719" t="str">
        <f t="shared" si="198"/>
        <v>ZONEBASSE</v>
      </c>
      <c r="AN719" t="str">
        <f t="shared" si="199"/>
        <v>HC</v>
      </c>
      <c r="AO719" s="20">
        <f t="shared" si="200"/>
        <v>118.24</v>
      </c>
      <c r="AP719" s="20">
        <f t="shared" si="201"/>
        <v>2465.6799999999998</v>
      </c>
      <c r="AQ719" s="20">
        <f t="shared" si="201"/>
        <v>3273.43</v>
      </c>
      <c r="AR719" s="20">
        <f t="shared" si="201"/>
        <v>4220.4399999999996</v>
      </c>
      <c r="AS719" s="20">
        <f t="shared" si="202"/>
        <v>421.27999999999975</v>
      </c>
      <c r="AT719" s="20">
        <f t="shared" si="187"/>
        <v>1382.4799999999996</v>
      </c>
      <c r="AU719" s="20">
        <f t="shared" si="203"/>
        <v>2465.6799999999998</v>
      </c>
    </row>
    <row r="720" spans="1:47" ht="45">
      <c r="A720" s="54">
        <v>721</v>
      </c>
      <c r="B720" s="54" t="s">
        <v>1358</v>
      </c>
      <c r="C720" s="58" t="s">
        <v>2769</v>
      </c>
      <c r="D720" s="79">
        <v>36</v>
      </c>
      <c r="E720" s="79">
        <v>42</v>
      </c>
      <c r="F720" s="80">
        <v>4047.82</v>
      </c>
      <c r="G720" s="80">
        <v>112.44</v>
      </c>
      <c r="H720" s="80">
        <v>4047.82</v>
      </c>
      <c r="I720" s="80" t="s">
        <v>28</v>
      </c>
      <c r="J720" s="80" t="s">
        <v>28</v>
      </c>
      <c r="K720" s="80">
        <v>103.12</v>
      </c>
      <c r="L720" s="73">
        <f t="shared" si="188"/>
        <v>100.94</v>
      </c>
      <c r="M720" s="73">
        <f t="shared" si="189"/>
        <v>118.24</v>
      </c>
      <c r="N720" s="72" t="str">
        <f t="shared" si="190"/>
        <v>0838</v>
      </c>
      <c r="O720" s="74">
        <f t="shared" si="191"/>
        <v>6</v>
      </c>
      <c r="P720" s="72">
        <f t="shared" si="192"/>
        <v>0</v>
      </c>
      <c r="Q720" s="74">
        <f t="shared" si="193"/>
        <v>36</v>
      </c>
      <c r="R720" s="72" t="str">
        <f t="shared" si="194"/>
        <v/>
      </c>
      <c r="S720" s="72" t="str">
        <f t="shared" si="195"/>
        <v/>
      </c>
      <c r="AF720" s="18">
        <v>289.392704753185</v>
      </c>
      <c r="AG720" s="18" t="s">
        <v>28</v>
      </c>
      <c r="AI720" s="23">
        <f>'simulateur graphe PJ OQN'!$B$4</f>
        <v>1</v>
      </c>
      <c r="AJ720" s="24">
        <f t="shared" si="196"/>
        <v>118.24</v>
      </c>
      <c r="AK720" s="24">
        <f t="shared" si="197"/>
        <v>118.24</v>
      </c>
      <c r="AM720" t="str">
        <f t="shared" si="198"/>
        <v>ZONEBASSE</v>
      </c>
      <c r="AN720" t="str">
        <f t="shared" si="199"/>
        <v>HC</v>
      </c>
      <c r="AO720" s="20">
        <f t="shared" si="200"/>
        <v>118.24</v>
      </c>
      <c r="AP720" s="20">
        <f t="shared" si="201"/>
        <v>4047.82</v>
      </c>
      <c r="AQ720" s="20" t="str">
        <f t="shared" si="201"/>
        <v>.</v>
      </c>
      <c r="AR720" s="20" t="str">
        <f t="shared" si="201"/>
        <v>.</v>
      </c>
      <c r="AS720" s="20">
        <f t="shared" si="202"/>
        <v>-180.09999999999991</v>
      </c>
      <c r="AT720" s="20">
        <f t="shared" si="187"/>
        <v>13.920000000000073</v>
      </c>
      <c r="AU720" s="20">
        <f t="shared" si="203"/>
        <v>4047.82</v>
      </c>
    </row>
    <row r="721" spans="1:47" ht="45">
      <c r="A721" s="54">
        <v>722</v>
      </c>
      <c r="B721" s="54" t="s">
        <v>1359</v>
      </c>
      <c r="C721" s="58" t="s">
        <v>2770</v>
      </c>
      <c r="D721" s="79">
        <v>43</v>
      </c>
      <c r="E721" s="79">
        <v>49</v>
      </c>
      <c r="F721" s="80">
        <v>5214.72</v>
      </c>
      <c r="G721" s="80">
        <v>121.27</v>
      </c>
      <c r="H721" s="80">
        <v>5214.72</v>
      </c>
      <c r="I721" s="80" t="s">
        <v>28</v>
      </c>
      <c r="J721" s="80" t="s">
        <v>28</v>
      </c>
      <c r="K721" s="80">
        <v>111.49</v>
      </c>
      <c r="L721" s="73">
        <f t="shared" si="188"/>
        <v>100.94</v>
      </c>
      <c r="M721" s="73">
        <f t="shared" si="189"/>
        <v>118.24</v>
      </c>
      <c r="N721" s="72" t="str">
        <f t="shared" si="190"/>
        <v>0838</v>
      </c>
      <c r="O721" s="74">
        <f t="shared" si="191"/>
        <v>6</v>
      </c>
      <c r="P721" s="72">
        <f t="shared" si="192"/>
        <v>0</v>
      </c>
      <c r="Q721" s="74">
        <f t="shared" si="193"/>
        <v>43</v>
      </c>
      <c r="R721" s="72" t="str">
        <f t="shared" si="194"/>
        <v/>
      </c>
      <c r="S721" s="72" t="str">
        <f t="shared" si="195"/>
        <v/>
      </c>
      <c r="AF721" s="18">
        <v>6190.4027422926201</v>
      </c>
      <c r="AG721" s="18">
        <v>34.089611419508302</v>
      </c>
      <c r="AI721" s="23">
        <f>'simulateur graphe PJ OQN'!$B$4</f>
        <v>1</v>
      </c>
      <c r="AJ721" s="24">
        <f t="shared" si="196"/>
        <v>118.24</v>
      </c>
      <c r="AK721" s="24">
        <f t="shared" si="197"/>
        <v>118.24</v>
      </c>
      <c r="AM721" t="str">
        <f t="shared" si="198"/>
        <v>ZONEBASSE</v>
      </c>
      <c r="AN721" t="str">
        <f t="shared" si="199"/>
        <v>HC</v>
      </c>
      <c r="AO721" s="20">
        <f t="shared" si="200"/>
        <v>118.24</v>
      </c>
      <c r="AP721" s="20">
        <f t="shared" si="201"/>
        <v>5214.72</v>
      </c>
      <c r="AQ721" s="20" t="str">
        <f t="shared" si="201"/>
        <v>.</v>
      </c>
      <c r="AR721" s="20" t="str">
        <f t="shared" si="201"/>
        <v>.</v>
      </c>
      <c r="AS721" s="20">
        <f t="shared" si="202"/>
        <v>-136.79999999999927</v>
      </c>
      <c r="AT721" s="20">
        <f t="shared" si="187"/>
        <v>802.15000000000146</v>
      </c>
      <c r="AU721" s="20">
        <f t="shared" si="203"/>
        <v>5214.72</v>
      </c>
    </row>
    <row r="722" spans="1:47" ht="33.75">
      <c r="A722" s="54">
        <v>723</v>
      </c>
      <c r="B722" s="54" t="s">
        <v>1360</v>
      </c>
      <c r="C722" s="58" t="s">
        <v>2771</v>
      </c>
      <c r="D722" s="79">
        <v>29</v>
      </c>
      <c r="E722" s="79">
        <v>35</v>
      </c>
      <c r="F722" s="80">
        <v>3047.62</v>
      </c>
      <c r="G722" s="80">
        <v>105.09</v>
      </c>
      <c r="H722" s="80">
        <v>3047.62</v>
      </c>
      <c r="I722" s="80" t="s">
        <v>28</v>
      </c>
      <c r="J722" s="80" t="s">
        <v>28</v>
      </c>
      <c r="K722" s="80">
        <v>97.78</v>
      </c>
      <c r="L722" s="73">
        <f t="shared" si="188"/>
        <v>96.23</v>
      </c>
      <c r="M722" s="73">
        <f t="shared" si="189"/>
        <v>118.24</v>
      </c>
      <c r="N722" s="72" t="str">
        <f t="shared" si="190"/>
        <v>0838</v>
      </c>
      <c r="O722" s="74">
        <f t="shared" si="191"/>
        <v>6</v>
      </c>
      <c r="P722" s="72">
        <f t="shared" si="192"/>
        <v>0</v>
      </c>
      <c r="Q722" s="74">
        <f t="shared" si="193"/>
        <v>29</v>
      </c>
      <c r="R722" s="72" t="str">
        <f t="shared" si="194"/>
        <v/>
      </c>
      <c r="S722" s="72" t="str">
        <f t="shared" si="195"/>
        <v/>
      </c>
      <c r="AF722" s="18">
        <v>8225.7402882209408</v>
      </c>
      <c r="AG722" s="18">
        <v>45.147368421052597</v>
      </c>
      <c r="AI722" s="23">
        <f>'simulateur graphe PJ OQN'!$B$4</f>
        <v>1</v>
      </c>
      <c r="AJ722" s="24">
        <f t="shared" si="196"/>
        <v>118.24</v>
      </c>
      <c r="AK722" s="24">
        <f t="shared" si="197"/>
        <v>118.24</v>
      </c>
      <c r="AM722" t="str">
        <f t="shared" si="198"/>
        <v>ZONEBASSE</v>
      </c>
      <c r="AN722" t="str">
        <f t="shared" si="199"/>
        <v>HC</v>
      </c>
      <c r="AO722" s="20">
        <f t="shared" si="200"/>
        <v>118.24</v>
      </c>
      <c r="AP722" s="20">
        <f t="shared" si="201"/>
        <v>3047.62</v>
      </c>
      <c r="AQ722" s="20" t="str">
        <f t="shared" si="201"/>
        <v>.</v>
      </c>
      <c r="AR722" s="20" t="str">
        <f t="shared" si="201"/>
        <v>.</v>
      </c>
      <c r="AS722" s="20">
        <f t="shared" si="202"/>
        <v>-276.90000000000009</v>
      </c>
      <c r="AT722" s="20">
        <f t="shared" si="187"/>
        <v>-138.95000000000073</v>
      </c>
      <c r="AU722" s="20">
        <f t="shared" si="203"/>
        <v>3047.62</v>
      </c>
    </row>
    <row r="723" spans="1:47" ht="33.75">
      <c r="A723" s="54">
        <v>724</v>
      </c>
      <c r="B723" s="54" t="s">
        <v>1361</v>
      </c>
      <c r="C723" s="58" t="s">
        <v>2772</v>
      </c>
      <c r="D723" s="79">
        <v>29</v>
      </c>
      <c r="E723" s="79">
        <v>35</v>
      </c>
      <c r="F723" s="80">
        <v>3378.7</v>
      </c>
      <c r="G723" s="80">
        <v>116.51</v>
      </c>
      <c r="H723" s="80">
        <v>3378.7</v>
      </c>
      <c r="I723" s="80" t="s">
        <v>28</v>
      </c>
      <c r="J723" s="80" t="s">
        <v>28</v>
      </c>
      <c r="K723" s="80">
        <v>106.7</v>
      </c>
      <c r="L723" s="73">
        <f t="shared" si="188"/>
        <v>96.23</v>
      </c>
      <c r="M723" s="73">
        <f t="shared" si="189"/>
        <v>118.24</v>
      </c>
      <c r="N723" s="72" t="str">
        <f t="shared" si="190"/>
        <v>0838</v>
      </c>
      <c r="O723" s="74">
        <f t="shared" si="191"/>
        <v>6</v>
      </c>
      <c r="P723" s="72">
        <f t="shared" si="192"/>
        <v>0</v>
      </c>
      <c r="Q723" s="74">
        <f t="shared" si="193"/>
        <v>29</v>
      </c>
      <c r="R723" s="72" t="str">
        <f t="shared" si="194"/>
        <v/>
      </c>
      <c r="S723" s="72" t="str">
        <f t="shared" si="195"/>
        <v/>
      </c>
      <c r="AF723" s="18">
        <v>7242.7846915882001</v>
      </c>
      <c r="AG723" s="18">
        <v>43.370967741935502</v>
      </c>
      <c r="AI723" s="23">
        <f>'simulateur graphe PJ OQN'!$B$4</f>
        <v>1</v>
      </c>
      <c r="AJ723" s="24">
        <f t="shared" si="196"/>
        <v>118.24</v>
      </c>
      <c r="AK723" s="24">
        <f t="shared" si="197"/>
        <v>118.24</v>
      </c>
      <c r="AM723" t="str">
        <f t="shared" si="198"/>
        <v>ZONEBASSE</v>
      </c>
      <c r="AN723" t="str">
        <f t="shared" si="199"/>
        <v>HC</v>
      </c>
      <c r="AO723" s="20">
        <f t="shared" si="200"/>
        <v>118.24</v>
      </c>
      <c r="AP723" s="20">
        <f t="shared" si="201"/>
        <v>3378.7</v>
      </c>
      <c r="AQ723" s="20" t="str">
        <f t="shared" si="201"/>
        <v>.</v>
      </c>
      <c r="AR723" s="20" t="str">
        <f t="shared" si="201"/>
        <v>.</v>
      </c>
      <c r="AS723" s="20">
        <f t="shared" si="202"/>
        <v>-249.10000000000036</v>
      </c>
      <c r="AT723" s="20">
        <f t="shared" si="187"/>
        <v>682.72999999999956</v>
      </c>
      <c r="AU723" s="20">
        <f t="shared" si="203"/>
        <v>3378.7</v>
      </c>
    </row>
    <row r="724" spans="1:47" ht="45">
      <c r="A724" s="54">
        <v>725</v>
      </c>
      <c r="B724" s="54" t="s">
        <v>1362</v>
      </c>
      <c r="C724" s="58" t="s">
        <v>2773</v>
      </c>
      <c r="D724" s="79">
        <v>29</v>
      </c>
      <c r="E724" s="79">
        <v>35</v>
      </c>
      <c r="F724" s="80">
        <v>3227.31</v>
      </c>
      <c r="G724" s="80">
        <v>111.29</v>
      </c>
      <c r="H724" s="80">
        <v>3227.31</v>
      </c>
      <c r="I724" s="80" t="s">
        <v>28</v>
      </c>
      <c r="J724" s="80" t="s">
        <v>28</v>
      </c>
      <c r="K724" s="80">
        <v>100.07</v>
      </c>
      <c r="L724" s="73">
        <f t="shared" si="188"/>
        <v>96.23</v>
      </c>
      <c r="M724" s="73">
        <f t="shared" si="189"/>
        <v>118.24</v>
      </c>
      <c r="N724" s="72" t="str">
        <f t="shared" si="190"/>
        <v>0838</v>
      </c>
      <c r="O724" s="74">
        <f t="shared" si="191"/>
        <v>6</v>
      </c>
      <c r="P724" s="72">
        <f t="shared" si="192"/>
        <v>0</v>
      </c>
      <c r="Q724" s="74">
        <f t="shared" si="193"/>
        <v>29</v>
      </c>
      <c r="R724" s="72" t="str">
        <f t="shared" si="194"/>
        <v/>
      </c>
      <c r="S724" s="72" t="str">
        <f t="shared" si="195"/>
        <v/>
      </c>
      <c r="AF724" s="18">
        <v>8517.5114543527307</v>
      </c>
      <c r="AG724" s="18">
        <v>50.329608938547501</v>
      </c>
      <c r="AI724" s="23">
        <f>'simulateur graphe PJ OQN'!$B$4</f>
        <v>1</v>
      </c>
      <c r="AJ724" s="24">
        <f t="shared" si="196"/>
        <v>118.24</v>
      </c>
      <c r="AK724" s="24">
        <f t="shared" si="197"/>
        <v>118.24</v>
      </c>
      <c r="AM724" t="str">
        <f t="shared" si="198"/>
        <v>ZONEBASSE</v>
      </c>
      <c r="AN724" t="str">
        <f t="shared" si="199"/>
        <v>HC</v>
      </c>
      <c r="AO724" s="20">
        <f t="shared" si="200"/>
        <v>118.24</v>
      </c>
      <c r="AP724" s="20">
        <f t="shared" si="201"/>
        <v>3227.31</v>
      </c>
      <c r="AQ724" s="20" t="str">
        <f t="shared" si="201"/>
        <v>.</v>
      </c>
      <c r="AR724" s="20" t="str">
        <f t="shared" si="201"/>
        <v>.</v>
      </c>
      <c r="AS724" s="20">
        <f t="shared" si="202"/>
        <v>-175.06999999999971</v>
      </c>
      <c r="AT724" s="20">
        <f t="shared" si="187"/>
        <v>166.68999999999869</v>
      </c>
      <c r="AU724" s="20">
        <f t="shared" si="203"/>
        <v>3227.31</v>
      </c>
    </row>
    <row r="725" spans="1:47" ht="45">
      <c r="A725" s="54">
        <v>726</v>
      </c>
      <c r="B725" s="54" t="s">
        <v>1363</v>
      </c>
      <c r="C725" s="58" t="s">
        <v>2774</v>
      </c>
      <c r="D725" s="79">
        <v>50</v>
      </c>
      <c r="E725" s="79">
        <v>56</v>
      </c>
      <c r="F725" s="80">
        <v>5528.35</v>
      </c>
      <c r="G725" s="80">
        <v>109.57</v>
      </c>
      <c r="H725" s="80">
        <v>5528.35</v>
      </c>
      <c r="I725" s="80" t="s">
        <v>28</v>
      </c>
      <c r="J725" s="80" t="s">
        <v>28</v>
      </c>
      <c r="K725" s="80">
        <v>102.69</v>
      </c>
      <c r="L725" s="73">
        <f t="shared" si="188"/>
        <v>96.23</v>
      </c>
      <c r="M725" s="73">
        <f t="shared" si="189"/>
        <v>118.24</v>
      </c>
      <c r="N725" s="72" t="str">
        <f t="shared" si="190"/>
        <v>0838</v>
      </c>
      <c r="O725" s="74">
        <f t="shared" si="191"/>
        <v>6</v>
      </c>
      <c r="P725" s="72">
        <f t="shared" si="192"/>
        <v>0</v>
      </c>
      <c r="Q725" s="74">
        <f t="shared" si="193"/>
        <v>50</v>
      </c>
      <c r="R725" s="72" t="str">
        <f t="shared" si="194"/>
        <v/>
      </c>
      <c r="S725" s="72" t="str">
        <f t="shared" si="195"/>
        <v/>
      </c>
      <c r="AF725" s="18">
        <v>4621.7460601796402</v>
      </c>
      <c r="AG725" s="18">
        <v>28.911504424778801</v>
      </c>
      <c r="AI725" s="23">
        <f>'simulateur graphe PJ OQN'!$B$4</f>
        <v>1</v>
      </c>
      <c r="AJ725" s="24">
        <f t="shared" si="196"/>
        <v>118.24</v>
      </c>
      <c r="AK725" s="24">
        <f t="shared" si="197"/>
        <v>118.24</v>
      </c>
      <c r="AM725" t="str">
        <f t="shared" si="198"/>
        <v>ZONEBASSE</v>
      </c>
      <c r="AN725" t="str">
        <f t="shared" si="199"/>
        <v>HC</v>
      </c>
      <c r="AO725" s="20">
        <f t="shared" si="200"/>
        <v>118.24</v>
      </c>
      <c r="AP725" s="20">
        <f t="shared" si="201"/>
        <v>5528.35</v>
      </c>
      <c r="AQ725" s="20" t="str">
        <f t="shared" si="201"/>
        <v>.</v>
      </c>
      <c r="AR725" s="20" t="str">
        <f t="shared" si="201"/>
        <v>.</v>
      </c>
      <c r="AS725" s="20">
        <f t="shared" si="202"/>
        <v>-119.59999999999945</v>
      </c>
      <c r="AT725" s="20">
        <f t="shared" si="187"/>
        <v>455.34000000000015</v>
      </c>
      <c r="AU725" s="20">
        <f t="shared" si="203"/>
        <v>5528.35</v>
      </c>
    </row>
    <row r="726" spans="1:47" ht="33.75">
      <c r="A726" s="54">
        <v>727</v>
      </c>
      <c r="B726" s="54" t="s">
        <v>1364</v>
      </c>
      <c r="C726" s="58" t="s">
        <v>2775</v>
      </c>
      <c r="D726" s="79">
        <v>22</v>
      </c>
      <c r="E726" s="79">
        <v>28</v>
      </c>
      <c r="F726" s="80">
        <v>2434.02</v>
      </c>
      <c r="G726" s="80">
        <v>110.64</v>
      </c>
      <c r="H726" s="80">
        <v>2434.02</v>
      </c>
      <c r="I726" s="80" t="s">
        <v>28</v>
      </c>
      <c r="J726" s="80" t="s">
        <v>28</v>
      </c>
      <c r="K726" s="80">
        <v>96.59</v>
      </c>
      <c r="L726" s="73">
        <f t="shared" si="188"/>
        <v>81.05</v>
      </c>
      <c r="M726" s="73">
        <f t="shared" si="189"/>
        <v>118.24</v>
      </c>
      <c r="N726" s="72" t="str">
        <f t="shared" si="190"/>
        <v>0838</v>
      </c>
      <c r="O726" s="74">
        <f t="shared" si="191"/>
        <v>6</v>
      </c>
      <c r="P726" s="72">
        <f t="shared" si="192"/>
        <v>0</v>
      </c>
      <c r="Q726" s="74">
        <f t="shared" si="193"/>
        <v>22</v>
      </c>
      <c r="R726" s="72" t="str">
        <f t="shared" si="194"/>
        <v/>
      </c>
      <c r="S726" s="72" t="str">
        <f t="shared" si="195"/>
        <v/>
      </c>
      <c r="AF726" s="18">
        <v>5693.6081893414002</v>
      </c>
      <c r="AG726" s="18">
        <v>30.25</v>
      </c>
      <c r="AI726" s="23">
        <f>'simulateur graphe PJ OQN'!$B$4</f>
        <v>1</v>
      </c>
      <c r="AJ726" s="24">
        <f t="shared" si="196"/>
        <v>118.24</v>
      </c>
      <c r="AK726" s="24">
        <f t="shared" si="197"/>
        <v>118.24</v>
      </c>
      <c r="AM726" t="str">
        <f t="shared" si="198"/>
        <v>ZONEBASSE</v>
      </c>
      <c r="AN726" t="str">
        <f t="shared" si="199"/>
        <v>HC</v>
      </c>
      <c r="AO726" s="20">
        <f t="shared" si="200"/>
        <v>118.24</v>
      </c>
      <c r="AP726" s="20">
        <f t="shared" si="201"/>
        <v>2434.02</v>
      </c>
      <c r="AQ726" s="20" t="str">
        <f t="shared" si="201"/>
        <v>.</v>
      </c>
      <c r="AR726" s="20" t="str">
        <f t="shared" si="201"/>
        <v>.</v>
      </c>
      <c r="AS726" s="20">
        <f t="shared" si="202"/>
        <v>-173.91000000000031</v>
      </c>
      <c r="AT726" s="20">
        <f t="shared" si="187"/>
        <v>1209.1500000000005</v>
      </c>
      <c r="AU726" s="20">
        <f t="shared" si="203"/>
        <v>2434.02</v>
      </c>
    </row>
    <row r="727" spans="1:47" ht="33.75">
      <c r="A727" s="54">
        <v>728</v>
      </c>
      <c r="B727" s="54" t="s">
        <v>1365</v>
      </c>
      <c r="C727" s="58" t="s">
        <v>2776</v>
      </c>
      <c r="D727" s="79">
        <v>22</v>
      </c>
      <c r="E727" s="79">
        <v>28</v>
      </c>
      <c r="F727" s="80">
        <v>2457.52</v>
      </c>
      <c r="G727" s="80">
        <v>111.71</v>
      </c>
      <c r="H727" s="80">
        <v>2457.52</v>
      </c>
      <c r="I727" s="80" t="s">
        <v>28</v>
      </c>
      <c r="J727" s="80" t="s">
        <v>28</v>
      </c>
      <c r="K727" s="80">
        <v>98.3</v>
      </c>
      <c r="L727" s="73">
        <f t="shared" si="188"/>
        <v>81.05</v>
      </c>
      <c r="M727" s="73">
        <f t="shared" si="189"/>
        <v>118.24</v>
      </c>
      <c r="N727" s="72" t="str">
        <f t="shared" si="190"/>
        <v>0838</v>
      </c>
      <c r="O727" s="74">
        <f t="shared" si="191"/>
        <v>6</v>
      </c>
      <c r="P727" s="72">
        <f t="shared" si="192"/>
        <v>0</v>
      </c>
      <c r="Q727" s="74">
        <f t="shared" si="193"/>
        <v>22</v>
      </c>
      <c r="R727" s="72" t="str">
        <f t="shared" si="194"/>
        <v/>
      </c>
      <c r="S727" s="72" t="str">
        <f t="shared" si="195"/>
        <v/>
      </c>
      <c r="AF727" s="18">
        <v>6205.7978365625704</v>
      </c>
      <c r="AG727" s="18">
        <v>38.408026755852902</v>
      </c>
      <c r="AI727" s="23">
        <f>'simulateur graphe PJ OQN'!$B$4</f>
        <v>1</v>
      </c>
      <c r="AJ727" s="24">
        <f t="shared" si="196"/>
        <v>118.24</v>
      </c>
      <c r="AK727" s="24">
        <f t="shared" si="197"/>
        <v>118.24</v>
      </c>
      <c r="AM727" t="str">
        <f t="shared" si="198"/>
        <v>ZONEBASSE</v>
      </c>
      <c r="AN727" t="str">
        <f t="shared" si="199"/>
        <v>HC</v>
      </c>
      <c r="AO727" s="20">
        <f t="shared" si="200"/>
        <v>118.24</v>
      </c>
      <c r="AP727" s="20">
        <f t="shared" si="201"/>
        <v>2457.52</v>
      </c>
      <c r="AQ727" s="20" t="str">
        <f t="shared" si="201"/>
        <v>.</v>
      </c>
      <c r="AR727" s="20" t="str">
        <f t="shared" si="201"/>
        <v>.</v>
      </c>
      <c r="AS727" s="20">
        <f t="shared" si="202"/>
        <v>-196.57999999999993</v>
      </c>
      <c r="AT727" s="20">
        <f t="shared" si="187"/>
        <v>1338.6699999999992</v>
      </c>
      <c r="AU727" s="20">
        <f t="shared" si="203"/>
        <v>2457.52</v>
      </c>
    </row>
    <row r="728" spans="1:47" ht="45">
      <c r="A728" s="54">
        <v>729</v>
      </c>
      <c r="B728" s="54" t="s">
        <v>1366</v>
      </c>
      <c r="C728" s="58" t="s">
        <v>2777</v>
      </c>
      <c r="D728" s="79">
        <v>22</v>
      </c>
      <c r="E728" s="79">
        <v>28</v>
      </c>
      <c r="F728" s="80">
        <v>2387.73</v>
      </c>
      <c r="G728" s="80">
        <v>108.53</v>
      </c>
      <c r="H728" s="80">
        <v>2387.73</v>
      </c>
      <c r="I728" s="80" t="s">
        <v>28</v>
      </c>
      <c r="J728" s="80" t="s">
        <v>28</v>
      </c>
      <c r="K728" s="80">
        <v>94.97</v>
      </c>
      <c r="L728" s="73">
        <f t="shared" si="188"/>
        <v>81.05</v>
      </c>
      <c r="M728" s="73">
        <f t="shared" si="189"/>
        <v>118.24</v>
      </c>
      <c r="N728" s="72" t="str">
        <f t="shared" si="190"/>
        <v>0838</v>
      </c>
      <c r="O728" s="74">
        <f t="shared" si="191"/>
        <v>6</v>
      </c>
      <c r="P728" s="72">
        <f t="shared" si="192"/>
        <v>0</v>
      </c>
      <c r="Q728" s="74">
        <f t="shared" si="193"/>
        <v>22</v>
      </c>
      <c r="R728" s="72" t="str">
        <f t="shared" si="194"/>
        <v/>
      </c>
      <c r="S728" s="72" t="str">
        <f t="shared" si="195"/>
        <v/>
      </c>
      <c r="AF728" s="18">
        <v>8042.39233928884</v>
      </c>
      <c r="AG728" s="18">
        <v>47.1079136690648</v>
      </c>
      <c r="AI728" s="23">
        <f>'simulateur graphe PJ OQN'!$B$4</f>
        <v>1</v>
      </c>
      <c r="AJ728" s="24">
        <f t="shared" si="196"/>
        <v>118.24</v>
      </c>
      <c r="AK728" s="24">
        <f t="shared" si="197"/>
        <v>118.24</v>
      </c>
      <c r="AM728" t="str">
        <f t="shared" si="198"/>
        <v>ZONEBASSE</v>
      </c>
      <c r="AN728" t="str">
        <f t="shared" si="199"/>
        <v>HC</v>
      </c>
      <c r="AO728" s="20">
        <f t="shared" si="200"/>
        <v>118.24</v>
      </c>
      <c r="AP728" s="20">
        <f t="shared" si="201"/>
        <v>2387.73</v>
      </c>
      <c r="AQ728" s="20" t="str">
        <f t="shared" si="201"/>
        <v>.</v>
      </c>
      <c r="AR728" s="20" t="str">
        <f t="shared" si="201"/>
        <v>.</v>
      </c>
      <c r="AS728" s="20">
        <f t="shared" si="202"/>
        <v>-176.46000000000004</v>
      </c>
      <c r="AT728" s="20">
        <f t="shared" si="187"/>
        <v>1062.420000000001</v>
      </c>
      <c r="AU728" s="20">
        <f t="shared" si="203"/>
        <v>2387.73</v>
      </c>
    </row>
    <row r="729" spans="1:47" ht="45">
      <c r="A729" s="54">
        <v>730</v>
      </c>
      <c r="B729" s="54" t="s">
        <v>1367</v>
      </c>
      <c r="C729" s="58" t="s">
        <v>2778</v>
      </c>
      <c r="D729" s="79">
        <v>57</v>
      </c>
      <c r="E729" s="79">
        <v>63</v>
      </c>
      <c r="F729" s="80">
        <v>5322.88</v>
      </c>
      <c r="G729" s="80">
        <v>83.86</v>
      </c>
      <c r="H729" s="80">
        <v>5322.88</v>
      </c>
      <c r="I729" s="80" t="s">
        <v>28</v>
      </c>
      <c r="J729" s="80" t="s">
        <v>28</v>
      </c>
      <c r="K729" s="80">
        <v>94.97</v>
      </c>
      <c r="L729" s="73">
        <f t="shared" si="188"/>
        <v>81.05</v>
      </c>
      <c r="M729" s="73">
        <f t="shared" si="189"/>
        <v>118.24</v>
      </c>
      <c r="N729" s="72" t="str">
        <f t="shared" si="190"/>
        <v>0838</v>
      </c>
      <c r="O729" s="74">
        <f t="shared" si="191"/>
        <v>6</v>
      </c>
      <c r="P729" s="72">
        <f t="shared" si="192"/>
        <v>0</v>
      </c>
      <c r="Q729" s="74">
        <f t="shared" si="193"/>
        <v>57</v>
      </c>
      <c r="R729" s="72" t="str">
        <f t="shared" si="194"/>
        <v/>
      </c>
      <c r="S729" s="72" t="str">
        <f t="shared" si="195"/>
        <v/>
      </c>
      <c r="AF729" s="18">
        <v>3146.1427310384001</v>
      </c>
      <c r="AG729" s="18">
        <v>24.884146341463399</v>
      </c>
      <c r="AI729" s="23">
        <f>'simulateur graphe PJ OQN'!$B$4</f>
        <v>1</v>
      </c>
      <c r="AJ729" s="24">
        <f t="shared" si="196"/>
        <v>118.24</v>
      </c>
      <c r="AK729" s="24">
        <f t="shared" si="197"/>
        <v>118.24</v>
      </c>
      <c r="AM729" t="str">
        <f t="shared" si="198"/>
        <v>ZONEBASSE</v>
      </c>
      <c r="AN729" t="str">
        <f t="shared" si="199"/>
        <v>HC</v>
      </c>
      <c r="AO729" s="20">
        <f t="shared" si="200"/>
        <v>118.24</v>
      </c>
      <c r="AP729" s="20">
        <f t="shared" si="201"/>
        <v>5322.88</v>
      </c>
      <c r="AQ729" s="20" t="str">
        <f t="shared" si="201"/>
        <v>.</v>
      </c>
      <c r="AR729" s="20" t="str">
        <f t="shared" si="201"/>
        <v>.</v>
      </c>
      <c r="AS729" s="20">
        <f t="shared" si="202"/>
        <v>-565.26000000000022</v>
      </c>
      <c r="AT729" s="20">
        <f t="shared" si="187"/>
        <v>673.61999999999989</v>
      </c>
      <c r="AU729" s="20">
        <f t="shared" si="203"/>
        <v>5322.88</v>
      </c>
    </row>
    <row r="730" spans="1:47" ht="22.5">
      <c r="A730" s="54">
        <v>731</v>
      </c>
      <c r="B730" s="54" t="s">
        <v>1368</v>
      </c>
      <c r="C730" s="58" t="s">
        <v>1369</v>
      </c>
      <c r="D730" s="79">
        <v>1</v>
      </c>
      <c r="E730" s="79">
        <v>1</v>
      </c>
      <c r="F730" s="80" t="s">
        <v>28</v>
      </c>
      <c r="G730" s="80" t="s">
        <v>28</v>
      </c>
      <c r="H730" s="80">
        <v>123.98</v>
      </c>
      <c r="I730" s="80" t="s">
        <v>28</v>
      </c>
      <c r="J730" s="80" t="s">
        <v>28</v>
      </c>
      <c r="K730" s="80" t="s">
        <v>28</v>
      </c>
      <c r="L730" s="73" t="str">
        <f t="shared" si="188"/>
        <v/>
      </c>
      <c r="M730" s="73" t="str">
        <f t="shared" si="189"/>
        <v/>
      </c>
      <c r="N730" s="72" t="str">
        <f t="shared" si="190"/>
        <v>0839</v>
      </c>
      <c r="O730" s="74">
        <f t="shared" si="191"/>
        <v>0</v>
      </c>
      <c r="P730" s="72">
        <f t="shared" si="192"/>
        <v>0</v>
      </c>
      <c r="Q730" s="74">
        <f t="shared" si="193"/>
        <v>1</v>
      </c>
      <c r="R730" s="72" t="str">
        <f t="shared" si="194"/>
        <v/>
      </c>
      <c r="S730" s="72" t="str">
        <f t="shared" si="195"/>
        <v/>
      </c>
      <c r="AF730" s="18">
        <v>5655.4989127364097</v>
      </c>
      <c r="AG730" s="18">
        <v>47.1111111111111</v>
      </c>
      <c r="AI730" s="23">
        <f>'simulateur graphe PJ OQN'!$B$4</f>
        <v>1</v>
      </c>
      <c r="AJ730" s="24">
        <f t="shared" si="196"/>
        <v>123.98</v>
      </c>
      <c r="AK730" s="24">
        <f t="shared" si="197"/>
        <v>123.98</v>
      </c>
      <c r="AM730" t="str">
        <f t="shared" si="198"/>
        <v>ZONEHAUTE</v>
      </c>
      <c r="AN730" t="str">
        <f t="shared" si="199"/>
        <v>HDJ</v>
      </c>
      <c r="AO730" s="20" t="e">
        <f t="shared" si="200"/>
        <v>#VALUE!</v>
      </c>
      <c r="AP730" s="20">
        <f t="shared" si="201"/>
        <v>123.98</v>
      </c>
      <c r="AQ730" s="20" t="str">
        <f t="shared" si="201"/>
        <v>.</v>
      </c>
      <c r="AR730" s="20" t="str">
        <f t="shared" si="201"/>
        <v>.</v>
      </c>
      <c r="AS730" s="20" t="e">
        <f t="shared" si="202"/>
        <v>#VALUE!</v>
      </c>
      <c r="AT730" s="20" t="e">
        <f t="shared" si="187"/>
        <v>#VALUE!</v>
      </c>
      <c r="AU730" s="20">
        <f t="shared" si="203"/>
        <v>123.98</v>
      </c>
    </row>
    <row r="731" spans="1:47" ht="22.5">
      <c r="A731" s="54">
        <v>732</v>
      </c>
      <c r="B731" s="54" t="s">
        <v>1370</v>
      </c>
      <c r="C731" s="58" t="s">
        <v>1371</v>
      </c>
      <c r="D731" s="79">
        <v>1</v>
      </c>
      <c r="E731" s="79">
        <v>1</v>
      </c>
      <c r="F731" s="80" t="s">
        <v>28</v>
      </c>
      <c r="G731" s="80" t="s">
        <v>28</v>
      </c>
      <c r="H731" s="80">
        <v>99.62</v>
      </c>
      <c r="I731" s="80" t="s">
        <v>28</v>
      </c>
      <c r="J731" s="80" t="s">
        <v>28</v>
      </c>
      <c r="K731" s="80" t="s">
        <v>28</v>
      </c>
      <c r="L731" s="73" t="str">
        <f t="shared" si="188"/>
        <v/>
      </c>
      <c r="M731" s="73" t="str">
        <f t="shared" si="189"/>
        <v/>
      </c>
      <c r="N731" s="72" t="str">
        <f t="shared" si="190"/>
        <v>0839</v>
      </c>
      <c r="O731" s="74">
        <f t="shared" si="191"/>
        <v>0</v>
      </c>
      <c r="P731" s="72">
        <f t="shared" si="192"/>
        <v>0</v>
      </c>
      <c r="Q731" s="74">
        <f t="shared" si="193"/>
        <v>1</v>
      </c>
      <c r="R731" s="72" t="str">
        <f t="shared" si="194"/>
        <v/>
      </c>
      <c r="S731" s="72" t="str">
        <f t="shared" si="195"/>
        <v/>
      </c>
      <c r="AF731" s="18">
        <v>4140.24742582209</v>
      </c>
      <c r="AG731" s="18">
        <v>29.979695431472098</v>
      </c>
      <c r="AI731" s="23">
        <f>'simulateur graphe PJ OQN'!$B$4</f>
        <v>1</v>
      </c>
      <c r="AJ731" s="24">
        <f t="shared" si="196"/>
        <v>99.62</v>
      </c>
      <c r="AK731" s="24">
        <f t="shared" si="197"/>
        <v>99.62</v>
      </c>
      <c r="AM731" t="str">
        <f t="shared" si="198"/>
        <v>ZONEHAUTE</v>
      </c>
      <c r="AN731" t="str">
        <f t="shared" si="199"/>
        <v>HDJ</v>
      </c>
      <c r="AO731" s="20" t="e">
        <f t="shared" si="200"/>
        <v>#VALUE!</v>
      </c>
      <c r="AP731" s="20">
        <f t="shared" si="201"/>
        <v>99.62</v>
      </c>
      <c r="AQ731" s="20" t="str">
        <f t="shared" si="201"/>
        <v>.</v>
      </c>
      <c r="AR731" s="20" t="str">
        <f t="shared" si="201"/>
        <v>.</v>
      </c>
      <c r="AS731" s="20" t="e">
        <f t="shared" si="202"/>
        <v>#VALUE!</v>
      </c>
      <c r="AT731" s="20" t="e">
        <f t="shared" si="187"/>
        <v>#VALUE!</v>
      </c>
      <c r="AU731" s="20">
        <f t="shared" si="203"/>
        <v>99.62</v>
      </c>
    </row>
    <row r="732" spans="1:47" ht="22.5">
      <c r="A732" s="54">
        <v>733</v>
      </c>
      <c r="B732" s="54" t="s">
        <v>1372</v>
      </c>
      <c r="C732" s="58" t="s">
        <v>1373</v>
      </c>
      <c r="D732" s="79">
        <v>1</v>
      </c>
      <c r="E732" s="79">
        <v>1</v>
      </c>
      <c r="F732" s="80" t="s">
        <v>28</v>
      </c>
      <c r="G732" s="80" t="s">
        <v>28</v>
      </c>
      <c r="H732" s="80">
        <v>70.7</v>
      </c>
      <c r="I732" s="80" t="s">
        <v>28</v>
      </c>
      <c r="J732" s="80" t="s">
        <v>28</v>
      </c>
      <c r="K732" s="80" t="s">
        <v>28</v>
      </c>
      <c r="L732" s="73" t="str">
        <f t="shared" si="188"/>
        <v/>
      </c>
      <c r="M732" s="73" t="str">
        <f t="shared" si="189"/>
        <v/>
      </c>
      <c r="N732" s="72" t="str">
        <f t="shared" si="190"/>
        <v>0839</v>
      </c>
      <c r="O732" s="74">
        <f t="shared" si="191"/>
        <v>0</v>
      </c>
      <c r="P732" s="72">
        <f t="shared" si="192"/>
        <v>0</v>
      </c>
      <c r="Q732" s="74">
        <f t="shared" si="193"/>
        <v>1</v>
      </c>
      <c r="R732" s="72" t="str">
        <f t="shared" si="194"/>
        <v/>
      </c>
      <c r="S732" s="72" t="str">
        <f t="shared" si="195"/>
        <v/>
      </c>
      <c r="AF732" s="18">
        <v>6524.30554876312</v>
      </c>
      <c r="AG732" s="18">
        <v>40.947368421052602</v>
      </c>
      <c r="AI732" s="23">
        <f>'simulateur graphe PJ OQN'!$B$4</f>
        <v>1</v>
      </c>
      <c r="AJ732" s="24">
        <f t="shared" si="196"/>
        <v>70.7</v>
      </c>
      <c r="AK732" s="24">
        <f t="shared" si="197"/>
        <v>70.7</v>
      </c>
      <c r="AM732" t="str">
        <f t="shared" si="198"/>
        <v>ZONEHAUTE</v>
      </c>
      <c r="AN732" t="str">
        <f t="shared" si="199"/>
        <v>HDJ</v>
      </c>
      <c r="AO732" s="20" t="e">
        <f t="shared" si="200"/>
        <v>#VALUE!</v>
      </c>
      <c r="AP732" s="20">
        <f t="shared" si="201"/>
        <v>70.7</v>
      </c>
      <c r="AQ732" s="20" t="str">
        <f t="shared" si="201"/>
        <v>.</v>
      </c>
      <c r="AR732" s="20" t="str">
        <f t="shared" si="201"/>
        <v>.</v>
      </c>
      <c r="AS732" s="20" t="e">
        <f t="shared" si="202"/>
        <v>#VALUE!</v>
      </c>
      <c r="AT732" s="20" t="e">
        <f t="shared" si="187"/>
        <v>#VALUE!</v>
      </c>
      <c r="AU732" s="20">
        <f t="shared" si="203"/>
        <v>70.7</v>
      </c>
    </row>
    <row r="733" spans="1:47" ht="33.75">
      <c r="A733" s="54">
        <v>734</v>
      </c>
      <c r="B733" s="54" t="s">
        <v>1374</v>
      </c>
      <c r="C733" s="58" t="s">
        <v>1375</v>
      </c>
      <c r="D733" s="79">
        <v>8</v>
      </c>
      <c r="E733" s="79">
        <v>28</v>
      </c>
      <c r="F733" s="80">
        <v>1728.77</v>
      </c>
      <c r="G733" s="80">
        <v>216.1</v>
      </c>
      <c r="H733" s="80">
        <v>1728.77</v>
      </c>
      <c r="I733" s="80">
        <v>2644.15</v>
      </c>
      <c r="J733" s="80">
        <v>3268.6</v>
      </c>
      <c r="K733" s="80">
        <v>116.48</v>
      </c>
      <c r="L733" s="73">
        <f t="shared" si="188"/>
        <v>120.27</v>
      </c>
      <c r="M733" s="73">
        <f t="shared" si="189"/>
        <v>122.09</v>
      </c>
      <c r="N733" s="72" t="str">
        <f t="shared" si="190"/>
        <v>0839</v>
      </c>
      <c r="O733" s="74">
        <f t="shared" si="191"/>
        <v>20</v>
      </c>
      <c r="P733" s="72">
        <f t="shared" si="192"/>
        <v>1</v>
      </c>
      <c r="Q733" s="74">
        <f t="shared" si="193"/>
        <v>8</v>
      </c>
      <c r="R733" s="72">
        <f t="shared" si="194"/>
        <v>15</v>
      </c>
      <c r="S733" s="72">
        <f t="shared" si="195"/>
        <v>22</v>
      </c>
      <c r="AF733" s="18">
        <v>587.84324374194796</v>
      </c>
      <c r="AG733" s="18" t="s">
        <v>28</v>
      </c>
      <c r="AI733" s="23">
        <f>'simulateur graphe PJ OQN'!$B$4</f>
        <v>1</v>
      </c>
      <c r="AJ733" s="24">
        <f t="shared" si="196"/>
        <v>122.09</v>
      </c>
      <c r="AK733" s="24">
        <f t="shared" si="197"/>
        <v>122.09</v>
      </c>
      <c r="AM733" t="str">
        <f t="shared" si="198"/>
        <v>ZONEBASSE</v>
      </c>
      <c r="AN733" t="str">
        <f t="shared" si="199"/>
        <v>HC</v>
      </c>
      <c r="AO733" s="20">
        <f t="shared" si="200"/>
        <v>122.09</v>
      </c>
      <c r="AP733" s="20">
        <f t="shared" si="201"/>
        <v>1728.77</v>
      </c>
      <c r="AQ733" s="20">
        <f t="shared" si="201"/>
        <v>2644.15</v>
      </c>
      <c r="AR733" s="20">
        <f t="shared" si="201"/>
        <v>3268.6</v>
      </c>
      <c r="AS733" s="20">
        <f t="shared" si="202"/>
        <v>123.63999999999987</v>
      </c>
      <c r="AT733" s="20">
        <f t="shared" si="187"/>
        <v>-213.66999999999825</v>
      </c>
      <c r="AU733" s="20">
        <f t="shared" si="203"/>
        <v>1728.77</v>
      </c>
    </row>
    <row r="734" spans="1:47" ht="33.75">
      <c r="A734" s="54">
        <v>735</v>
      </c>
      <c r="B734" s="54" t="s">
        <v>1376</v>
      </c>
      <c r="C734" s="58" t="s">
        <v>1377</v>
      </c>
      <c r="D734" s="79">
        <v>22</v>
      </c>
      <c r="E734" s="79">
        <v>28</v>
      </c>
      <c r="F734" s="80">
        <v>3294.02</v>
      </c>
      <c r="G734" s="80">
        <v>92.84</v>
      </c>
      <c r="H734" s="80">
        <v>3294.02</v>
      </c>
      <c r="I734" s="80" t="s">
        <v>28</v>
      </c>
      <c r="J734" s="80" t="s">
        <v>28</v>
      </c>
      <c r="K734" s="80">
        <v>121.32</v>
      </c>
      <c r="L734" s="73">
        <f t="shared" si="188"/>
        <v>120.27</v>
      </c>
      <c r="M734" s="73">
        <f t="shared" si="189"/>
        <v>122.09</v>
      </c>
      <c r="N734" s="72" t="str">
        <f t="shared" si="190"/>
        <v>0839</v>
      </c>
      <c r="O734" s="74">
        <f t="shared" si="191"/>
        <v>6</v>
      </c>
      <c r="P734" s="72">
        <f t="shared" si="192"/>
        <v>0</v>
      </c>
      <c r="Q734" s="74">
        <f t="shared" si="193"/>
        <v>22</v>
      </c>
      <c r="R734" s="72" t="str">
        <f t="shared" si="194"/>
        <v/>
      </c>
      <c r="S734" s="72" t="str">
        <f t="shared" si="195"/>
        <v/>
      </c>
      <c r="AF734" s="18">
        <v>509.74477394446302</v>
      </c>
      <c r="AG734" s="18" t="s">
        <v>28</v>
      </c>
      <c r="AI734" s="23">
        <f>'simulateur graphe PJ OQN'!$B$4</f>
        <v>1</v>
      </c>
      <c r="AJ734" s="24">
        <f t="shared" si="196"/>
        <v>122.09</v>
      </c>
      <c r="AK734" s="24">
        <f t="shared" si="197"/>
        <v>122.09</v>
      </c>
      <c r="AM734" t="str">
        <f t="shared" si="198"/>
        <v>ZONEBASSE</v>
      </c>
      <c r="AN734" t="str">
        <f t="shared" si="199"/>
        <v>HC</v>
      </c>
      <c r="AO734" s="20">
        <f t="shared" si="200"/>
        <v>122.09</v>
      </c>
      <c r="AP734" s="20">
        <f t="shared" si="201"/>
        <v>3294.02</v>
      </c>
      <c r="AQ734" s="20" t="str">
        <f t="shared" si="201"/>
        <v>.</v>
      </c>
      <c r="AR734" s="20" t="str">
        <f t="shared" si="201"/>
        <v>.</v>
      </c>
      <c r="AS734" s="20">
        <f t="shared" si="202"/>
        <v>18.380000000000109</v>
      </c>
      <c r="AT734" s="20">
        <f t="shared" si="187"/>
        <v>111.82999999999993</v>
      </c>
      <c r="AU734" s="20">
        <f t="shared" si="203"/>
        <v>3294.02</v>
      </c>
    </row>
    <row r="735" spans="1:47" ht="33.75">
      <c r="A735" s="54">
        <v>736</v>
      </c>
      <c r="B735" s="54" t="s">
        <v>1378</v>
      </c>
      <c r="C735" s="58" t="s">
        <v>1379</v>
      </c>
      <c r="D735" s="79">
        <v>8</v>
      </c>
      <c r="E735" s="79">
        <v>28</v>
      </c>
      <c r="F735" s="80">
        <v>1823.56</v>
      </c>
      <c r="G735" s="80">
        <v>227.94</v>
      </c>
      <c r="H735" s="80">
        <v>1823.56</v>
      </c>
      <c r="I735" s="80">
        <v>2897.62</v>
      </c>
      <c r="J735" s="80">
        <v>3711.48</v>
      </c>
      <c r="K735" s="80">
        <v>131.38999999999999</v>
      </c>
      <c r="L735" s="73">
        <f t="shared" si="188"/>
        <v>120.27</v>
      </c>
      <c r="M735" s="73">
        <f t="shared" si="189"/>
        <v>122.09</v>
      </c>
      <c r="N735" s="72" t="str">
        <f t="shared" si="190"/>
        <v>0839</v>
      </c>
      <c r="O735" s="74">
        <f t="shared" si="191"/>
        <v>20</v>
      </c>
      <c r="P735" s="72">
        <f t="shared" si="192"/>
        <v>1</v>
      </c>
      <c r="Q735" s="74">
        <f t="shared" si="193"/>
        <v>8</v>
      </c>
      <c r="R735" s="72">
        <f t="shared" si="194"/>
        <v>15</v>
      </c>
      <c r="S735" s="72">
        <f t="shared" si="195"/>
        <v>22</v>
      </c>
      <c r="AF735" s="18">
        <v>342.673141349942</v>
      </c>
      <c r="AG735" s="18" t="s">
        <v>28</v>
      </c>
      <c r="AI735" s="23">
        <f>'simulateur graphe PJ OQN'!$B$4</f>
        <v>1</v>
      </c>
      <c r="AJ735" s="24">
        <f t="shared" si="196"/>
        <v>122.09</v>
      </c>
      <c r="AK735" s="24">
        <f t="shared" si="197"/>
        <v>122.09</v>
      </c>
      <c r="AM735" t="str">
        <f t="shared" si="198"/>
        <v>ZONEBASSE</v>
      </c>
      <c r="AN735" t="str">
        <f t="shared" si="199"/>
        <v>HC</v>
      </c>
      <c r="AO735" s="20">
        <f t="shared" si="200"/>
        <v>122.09</v>
      </c>
      <c r="AP735" s="20">
        <f t="shared" si="201"/>
        <v>1823.56</v>
      </c>
      <c r="AQ735" s="20">
        <f t="shared" si="201"/>
        <v>2897.62</v>
      </c>
      <c r="AR735" s="20">
        <f t="shared" si="201"/>
        <v>3711.48</v>
      </c>
      <c r="AS735" s="20">
        <f t="shared" si="202"/>
        <v>163.95000000000027</v>
      </c>
      <c r="AT735" s="20">
        <f t="shared" si="187"/>
        <v>1153.630000000001</v>
      </c>
      <c r="AU735" s="20">
        <f t="shared" si="203"/>
        <v>1823.56</v>
      </c>
    </row>
    <row r="736" spans="1:47" ht="33.75">
      <c r="A736" s="54">
        <v>737</v>
      </c>
      <c r="B736" s="54" t="s">
        <v>1380</v>
      </c>
      <c r="C736" s="58" t="s">
        <v>1381</v>
      </c>
      <c r="D736" s="79">
        <v>22</v>
      </c>
      <c r="E736" s="79">
        <v>28</v>
      </c>
      <c r="F736" s="80">
        <v>3727.26</v>
      </c>
      <c r="G736" s="80">
        <v>118.52</v>
      </c>
      <c r="H736" s="80">
        <v>3727.26</v>
      </c>
      <c r="I736" s="80" t="s">
        <v>28</v>
      </c>
      <c r="J736" s="80" t="s">
        <v>28</v>
      </c>
      <c r="K736" s="80">
        <v>148.52000000000001</v>
      </c>
      <c r="L736" s="73">
        <f t="shared" si="188"/>
        <v>120.27</v>
      </c>
      <c r="M736" s="73">
        <f t="shared" si="189"/>
        <v>122.09</v>
      </c>
      <c r="N736" s="72" t="str">
        <f t="shared" si="190"/>
        <v>0839</v>
      </c>
      <c r="O736" s="74">
        <f t="shared" si="191"/>
        <v>6</v>
      </c>
      <c r="P736" s="72">
        <f t="shared" si="192"/>
        <v>0</v>
      </c>
      <c r="Q736" s="74">
        <f t="shared" si="193"/>
        <v>22</v>
      </c>
      <c r="R736" s="72" t="str">
        <f t="shared" si="194"/>
        <v/>
      </c>
      <c r="S736" s="72" t="str">
        <f t="shared" si="195"/>
        <v/>
      </c>
      <c r="AF736" s="18">
        <v>4648.2600699740196</v>
      </c>
      <c r="AG736" s="18">
        <v>19.814185814185802</v>
      </c>
      <c r="AI736" s="23">
        <f>'simulateur graphe PJ OQN'!$B$4</f>
        <v>1</v>
      </c>
      <c r="AJ736" s="24">
        <f t="shared" si="196"/>
        <v>122.09</v>
      </c>
      <c r="AK736" s="24">
        <f t="shared" si="197"/>
        <v>122.09</v>
      </c>
      <c r="AM736" t="str">
        <f t="shared" si="198"/>
        <v>ZONEBASSE</v>
      </c>
      <c r="AN736" t="str">
        <f t="shared" si="199"/>
        <v>HC</v>
      </c>
      <c r="AO736" s="20">
        <f t="shared" si="200"/>
        <v>122.09</v>
      </c>
      <c r="AP736" s="20">
        <f t="shared" si="201"/>
        <v>3727.26</v>
      </c>
      <c r="AQ736" s="20" t="str">
        <f t="shared" si="201"/>
        <v>.</v>
      </c>
      <c r="AR736" s="20" t="str">
        <f t="shared" si="201"/>
        <v>.</v>
      </c>
      <c r="AS736" s="20">
        <f t="shared" si="202"/>
        <v>-282.7800000000002</v>
      </c>
      <c r="AT736" s="20">
        <f t="shared" si="187"/>
        <v>2231.4700000000012</v>
      </c>
      <c r="AU736" s="20">
        <f t="shared" si="203"/>
        <v>3727.26</v>
      </c>
    </row>
    <row r="737" spans="1:47" ht="33.75">
      <c r="A737" s="54">
        <v>738</v>
      </c>
      <c r="B737" s="54" t="s">
        <v>1382</v>
      </c>
      <c r="C737" s="58" t="s">
        <v>1383</v>
      </c>
      <c r="D737" s="79">
        <v>15</v>
      </c>
      <c r="E737" s="79">
        <v>35</v>
      </c>
      <c r="F737" s="80">
        <v>2711.7</v>
      </c>
      <c r="G737" s="80">
        <v>180.78</v>
      </c>
      <c r="H737" s="80">
        <v>2711.7</v>
      </c>
      <c r="I737" s="80">
        <v>3799.92</v>
      </c>
      <c r="J737" s="80">
        <v>4774.08</v>
      </c>
      <c r="K737" s="80">
        <v>131.78</v>
      </c>
      <c r="L737" s="73">
        <f t="shared" si="188"/>
        <v>120.27</v>
      </c>
      <c r="M737" s="73">
        <f t="shared" si="189"/>
        <v>122.09</v>
      </c>
      <c r="N737" s="72" t="str">
        <f t="shared" si="190"/>
        <v>0839</v>
      </c>
      <c r="O737" s="74">
        <f t="shared" si="191"/>
        <v>20</v>
      </c>
      <c r="P737" s="72">
        <f t="shared" si="192"/>
        <v>1</v>
      </c>
      <c r="Q737" s="74">
        <f t="shared" si="193"/>
        <v>15</v>
      </c>
      <c r="R737" s="72">
        <f t="shared" si="194"/>
        <v>22</v>
      </c>
      <c r="S737" s="72">
        <f t="shared" si="195"/>
        <v>29</v>
      </c>
      <c r="AF737" s="18">
        <v>9503.9290662886197</v>
      </c>
      <c r="AG737" s="18">
        <v>33.904761904761898</v>
      </c>
      <c r="AI737" s="23">
        <f>'simulateur graphe PJ OQN'!$B$4</f>
        <v>1</v>
      </c>
      <c r="AJ737" s="24">
        <f t="shared" si="196"/>
        <v>122.09</v>
      </c>
      <c r="AK737" s="24">
        <f t="shared" si="197"/>
        <v>122.09</v>
      </c>
      <c r="AM737" t="str">
        <f t="shared" si="198"/>
        <v>ZONEBASSE</v>
      </c>
      <c r="AN737" t="str">
        <f t="shared" si="199"/>
        <v>HC</v>
      </c>
      <c r="AO737" s="20">
        <f t="shared" si="200"/>
        <v>122.09</v>
      </c>
      <c r="AP737" s="20">
        <f t="shared" si="201"/>
        <v>2711.7</v>
      </c>
      <c r="AQ737" s="20">
        <f t="shared" si="201"/>
        <v>3799.92</v>
      </c>
      <c r="AR737" s="20">
        <f t="shared" si="201"/>
        <v>4774.08</v>
      </c>
      <c r="AS737" s="20">
        <f t="shared" si="202"/>
        <v>293.55999999999949</v>
      </c>
      <c r="AT737" s="20">
        <f t="shared" si="187"/>
        <v>1317.9500000000007</v>
      </c>
      <c r="AU737" s="20">
        <f t="shared" si="203"/>
        <v>2711.7</v>
      </c>
    </row>
    <row r="738" spans="1:47" ht="33.75">
      <c r="A738" s="54">
        <v>739</v>
      </c>
      <c r="B738" s="54" t="s">
        <v>1384</v>
      </c>
      <c r="C738" s="58" t="s">
        <v>1385</v>
      </c>
      <c r="D738" s="79">
        <v>43</v>
      </c>
      <c r="E738" s="79">
        <v>49</v>
      </c>
      <c r="F738" s="80">
        <v>5617.11</v>
      </c>
      <c r="G738" s="80">
        <v>60.22</v>
      </c>
      <c r="H738" s="80">
        <v>5617.11</v>
      </c>
      <c r="I738" s="80" t="s">
        <v>28</v>
      </c>
      <c r="J738" s="80" t="s">
        <v>28</v>
      </c>
      <c r="K738" s="80">
        <v>131.78</v>
      </c>
      <c r="L738" s="73">
        <f t="shared" si="188"/>
        <v>120.27</v>
      </c>
      <c r="M738" s="73">
        <f t="shared" si="189"/>
        <v>122.09</v>
      </c>
      <c r="N738" s="72" t="str">
        <f t="shared" si="190"/>
        <v>0839</v>
      </c>
      <c r="O738" s="74">
        <f t="shared" si="191"/>
        <v>6</v>
      </c>
      <c r="P738" s="72">
        <f t="shared" si="192"/>
        <v>0</v>
      </c>
      <c r="Q738" s="74">
        <f t="shared" si="193"/>
        <v>43</v>
      </c>
      <c r="R738" s="72" t="str">
        <f t="shared" si="194"/>
        <v/>
      </c>
      <c r="S738" s="72" t="str">
        <f t="shared" si="195"/>
        <v/>
      </c>
      <c r="AF738" s="18">
        <v>5470.7339783427797</v>
      </c>
      <c r="AG738" s="18">
        <v>23.507042253521099</v>
      </c>
      <c r="AI738" s="23">
        <f>'simulateur graphe PJ OQN'!$B$4</f>
        <v>1</v>
      </c>
      <c r="AJ738" s="24">
        <f t="shared" si="196"/>
        <v>122.09</v>
      </c>
      <c r="AK738" s="24">
        <f t="shared" si="197"/>
        <v>122.09</v>
      </c>
      <c r="AM738" t="str">
        <f t="shared" si="198"/>
        <v>ZONEBASSE</v>
      </c>
      <c r="AN738" t="str">
        <f t="shared" si="199"/>
        <v>HC</v>
      </c>
      <c r="AO738" s="20">
        <f t="shared" si="200"/>
        <v>122.09</v>
      </c>
      <c r="AP738" s="20">
        <f t="shared" si="201"/>
        <v>5617.11</v>
      </c>
      <c r="AQ738" s="20" t="str">
        <f t="shared" si="201"/>
        <v>.</v>
      </c>
      <c r="AR738" s="20" t="str">
        <f t="shared" si="201"/>
        <v>.</v>
      </c>
      <c r="AS738" s="20">
        <f t="shared" si="202"/>
        <v>-708.33000000000084</v>
      </c>
      <c r="AT738" s="20">
        <f t="shared" si="187"/>
        <v>316.06000000000131</v>
      </c>
      <c r="AU738" s="20">
        <f t="shared" si="203"/>
        <v>5617.11</v>
      </c>
    </row>
    <row r="739" spans="1:47" ht="33.75">
      <c r="A739" s="54">
        <v>740</v>
      </c>
      <c r="B739" s="54" t="s">
        <v>1386</v>
      </c>
      <c r="C739" s="58" t="s">
        <v>1387</v>
      </c>
      <c r="D739" s="79">
        <v>22</v>
      </c>
      <c r="E739" s="79">
        <v>28</v>
      </c>
      <c r="F739" s="80">
        <v>2565.41</v>
      </c>
      <c r="G739" s="80">
        <v>116.61</v>
      </c>
      <c r="H739" s="80">
        <v>2565.41</v>
      </c>
      <c r="I739" s="80" t="s">
        <v>28</v>
      </c>
      <c r="J739" s="80" t="s">
        <v>28</v>
      </c>
      <c r="K739" s="80">
        <v>109.63</v>
      </c>
      <c r="L739" s="73">
        <f t="shared" si="188"/>
        <v>99.45</v>
      </c>
      <c r="M739" s="73">
        <f t="shared" si="189"/>
        <v>122.09</v>
      </c>
      <c r="N739" s="72" t="str">
        <f t="shared" si="190"/>
        <v>0839</v>
      </c>
      <c r="O739" s="74">
        <f t="shared" si="191"/>
        <v>6</v>
      </c>
      <c r="P739" s="72">
        <f t="shared" si="192"/>
        <v>0</v>
      </c>
      <c r="Q739" s="74">
        <f t="shared" si="193"/>
        <v>22</v>
      </c>
      <c r="R739" s="72" t="str">
        <f t="shared" si="194"/>
        <v/>
      </c>
      <c r="S739" s="72" t="str">
        <f t="shared" si="195"/>
        <v/>
      </c>
      <c r="AF739" s="18">
        <v>7557.8171440204997</v>
      </c>
      <c r="AG739" s="18">
        <v>29.605263157894701</v>
      </c>
      <c r="AI739" s="23">
        <f>'simulateur graphe PJ OQN'!$B$4</f>
        <v>1</v>
      </c>
      <c r="AJ739" s="24">
        <f t="shared" si="196"/>
        <v>122.09</v>
      </c>
      <c r="AK739" s="24">
        <f t="shared" si="197"/>
        <v>122.09</v>
      </c>
      <c r="AM739" t="str">
        <f t="shared" si="198"/>
        <v>ZONEBASSE</v>
      </c>
      <c r="AN739" t="str">
        <f t="shared" si="199"/>
        <v>HC</v>
      </c>
      <c r="AO739" s="20">
        <f t="shared" si="200"/>
        <v>122.09</v>
      </c>
      <c r="AP739" s="20">
        <f t="shared" si="201"/>
        <v>2565.41</v>
      </c>
      <c r="AQ739" s="20" t="str">
        <f t="shared" si="201"/>
        <v>.</v>
      </c>
      <c r="AR739" s="20" t="str">
        <f t="shared" si="201"/>
        <v>.</v>
      </c>
      <c r="AS739" s="20">
        <f t="shared" si="202"/>
        <v>-394.59999999999991</v>
      </c>
      <c r="AT739" s="20">
        <f t="shared" si="187"/>
        <v>511.41999999999825</v>
      </c>
      <c r="AU739" s="20">
        <f t="shared" si="203"/>
        <v>2565.41</v>
      </c>
    </row>
    <row r="740" spans="1:47" ht="33.75">
      <c r="A740" s="54">
        <v>741</v>
      </c>
      <c r="B740" s="54" t="s">
        <v>1388</v>
      </c>
      <c r="C740" s="58" t="s">
        <v>1389</v>
      </c>
      <c r="D740" s="79">
        <v>36</v>
      </c>
      <c r="E740" s="79">
        <v>42</v>
      </c>
      <c r="F740" s="80">
        <v>4766.79</v>
      </c>
      <c r="G740" s="80">
        <v>132.41</v>
      </c>
      <c r="H740" s="80">
        <v>4766.79</v>
      </c>
      <c r="I740" s="80" t="s">
        <v>28</v>
      </c>
      <c r="J740" s="80" t="s">
        <v>28</v>
      </c>
      <c r="K740" s="80">
        <v>125.44</v>
      </c>
      <c r="L740" s="73">
        <f t="shared" si="188"/>
        <v>99.45</v>
      </c>
      <c r="M740" s="73">
        <f t="shared" si="189"/>
        <v>122.09</v>
      </c>
      <c r="N740" s="72" t="str">
        <f t="shared" si="190"/>
        <v>0839</v>
      </c>
      <c r="O740" s="74">
        <f t="shared" si="191"/>
        <v>6</v>
      </c>
      <c r="P740" s="72">
        <f t="shared" si="192"/>
        <v>0</v>
      </c>
      <c r="Q740" s="74">
        <f t="shared" si="193"/>
        <v>36</v>
      </c>
      <c r="R740" s="72" t="str">
        <f t="shared" si="194"/>
        <v/>
      </c>
      <c r="S740" s="72" t="str">
        <f t="shared" si="195"/>
        <v/>
      </c>
      <c r="AF740" s="18">
        <v>6293.2078867114697</v>
      </c>
      <c r="AG740" s="18">
        <v>30.3833017077799</v>
      </c>
      <c r="AI740" s="23">
        <f>'simulateur graphe PJ OQN'!$B$4</f>
        <v>1</v>
      </c>
      <c r="AJ740" s="24">
        <f t="shared" si="196"/>
        <v>122.09</v>
      </c>
      <c r="AK740" s="24">
        <f t="shared" si="197"/>
        <v>122.09</v>
      </c>
      <c r="AM740" t="str">
        <f t="shared" si="198"/>
        <v>ZONEBASSE</v>
      </c>
      <c r="AN740" t="str">
        <f t="shared" si="199"/>
        <v>HC</v>
      </c>
      <c r="AO740" s="20">
        <f t="shared" si="200"/>
        <v>122.09</v>
      </c>
      <c r="AP740" s="20">
        <f t="shared" si="201"/>
        <v>4766.79</v>
      </c>
      <c r="AQ740" s="20" t="str">
        <f t="shared" si="201"/>
        <v>.</v>
      </c>
      <c r="AR740" s="20" t="str">
        <f t="shared" si="201"/>
        <v>.</v>
      </c>
      <c r="AS740" s="20">
        <f t="shared" si="202"/>
        <v>-376.25</v>
      </c>
      <c r="AT740" s="20">
        <f t="shared" si="187"/>
        <v>1936.8599999999988</v>
      </c>
      <c r="AU740" s="20">
        <f t="shared" si="203"/>
        <v>4766.79</v>
      </c>
    </row>
    <row r="741" spans="1:47" ht="33.75">
      <c r="A741" s="54">
        <v>742</v>
      </c>
      <c r="B741" s="54" t="s">
        <v>1390</v>
      </c>
      <c r="C741" s="58" t="s">
        <v>1391</v>
      </c>
      <c r="D741" s="79">
        <v>29</v>
      </c>
      <c r="E741" s="79">
        <v>35</v>
      </c>
      <c r="F741" s="80">
        <v>3747.27</v>
      </c>
      <c r="G741" s="80">
        <v>129.22</v>
      </c>
      <c r="H741" s="80">
        <v>3747.27</v>
      </c>
      <c r="I741" s="80" t="s">
        <v>28</v>
      </c>
      <c r="J741" s="80" t="s">
        <v>28</v>
      </c>
      <c r="K741" s="80">
        <v>114.5</v>
      </c>
      <c r="L741" s="73">
        <f t="shared" si="188"/>
        <v>99.45</v>
      </c>
      <c r="M741" s="73">
        <f t="shared" si="189"/>
        <v>122.09</v>
      </c>
      <c r="N741" s="72" t="str">
        <f t="shared" si="190"/>
        <v>0839</v>
      </c>
      <c r="O741" s="74">
        <f t="shared" si="191"/>
        <v>6</v>
      </c>
      <c r="P741" s="72">
        <f t="shared" si="192"/>
        <v>0</v>
      </c>
      <c r="Q741" s="74">
        <f t="shared" si="193"/>
        <v>29</v>
      </c>
      <c r="R741" s="72" t="str">
        <f t="shared" si="194"/>
        <v/>
      </c>
      <c r="S741" s="72" t="str">
        <f t="shared" si="195"/>
        <v/>
      </c>
      <c r="AF741" s="18">
        <v>9157.42837970035</v>
      </c>
      <c r="AG741" s="18">
        <v>47.177215189873401</v>
      </c>
      <c r="AI741" s="23">
        <f>'simulateur graphe PJ OQN'!$B$4</f>
        <v>1</v>
      </c>
      <c r="AJ741" s="24">
        <f t="shared" si="196"/>
        <v>122.09</v>
      </c>
      <c r="AK741" s="24">
        <f t="shared" si="197"/>
        <v>122.09</v>
      </c>
      <c r="AM741" t="str">
        <f t="shared" si="198"/>
        <v>ZONEBASSE</v>
      </c>
      <c r="AN741" t="str">
        <f t="shared" si="199"/>
        <v>HC</v>
      </c>
      <c r="AO741" s="20">
        <f t="shared" si="200"/>
        <v>122.09</v>
      </c>
      <c r="AP741" s="20">
        <f t="shared" si="201"/>
        <v>3747.27</v>
      </c>
      <c r="AQ741" s="20" t="str">
        <f t="shared" si="201"/>
        <v>.</v>
      </c>
      <c r="AR741" s="20" t="str">
        <f t="shared" si="201"/>
        <v>.</v>
      </c>
      <c r="AS741" s="20">
        <f t="shared" si="202"/>
        <v>-145.73000000000002</v>
      </c>
      <c r="AT741" s="20">
        <f t="shared" si="187"/>
        <v>1193.7199999999993</v>
      </c>
      <c r="AU741" s="20">
        <f t="shared" si="203"/>
        <v>3747.27</v>
      </c>
    </row>
    <row r="742" spans="1:47" ht="33.75">
      <c r="A742" s="54">
        <v>743</v>
      </c>
      <c r="B742" s="54" t="s">
        <v>1392</v>
      </c>
      <c r="C742" s="58" t="s">
        <v>1393</v>
      </c>
      <c r="D742" s="79">
        <v>43</v>
      </c>
      <c r="E742" s="79">
        <v>49</v>
      </c>
      <c r="F742" s="80">
        <v>4309.3999999999996</v>
      </c>
      <c r="G742" s="80">
        <v>40.15</v>
      </c>
      <c r="H742" s="80">
        <v>4309.3999999999996</v>
      </c>
      <c r="I742" s="80" t="s">
        <v>28</v>
      </c>
      <c r="J742" s="80" t="s">
        <v>28</v>
      </c>
      <c r="K742" s="80">
        <v>114.5</v>
      </c>
      <c r="L742" s="73">
        <f t="shared" si="188"/>
        <v>99.45</v>
      </c>
      <c r="M742" s="73">
        <f t="shared" si="189"/>
        <v>122.09</v>
      </c>
      <c r="N742" s="72" t="str">
        <f t="shared" si="190"/>
        <v>0839</v>
      </c>
      <c r="O742" s="74">
        <f t="shared" si="191"/>
        <v>6</v>
      </c>
      <c r="P742" s="72">
        <f t="shared" si="192"/>
        <v>0</v>
      </c>
      <c r="Q742" s="74">
        <f t="shared" si="193"/>
        <v>43</v>
      </c>
      <c r="R742" s="72" t="str">
        <f t="shared" si="194"/>
        <v/>
      </c>
      <c r="S742" s="72" t="str">
        <f t="shared" si="195"/>
        <v/>
      </c>
      <c r="AF742" s="18">
        <v>3272.9976055786301</v>
      </c>
      <c r="AG742" s="18">
        <v>20.172839506172799</v>
      </c>
      <c r="AI742" s="23">
        <f>'simulateur graphe PJ OQN'!$B$4</f>
        <v>1</v>
      </c>
      <c r="AJ742" s="24">
        <f t="shared" si="196"/>
        <v>122.09</v>
      </c>
      <c r="AK742" s="24">
        <f t="shared" si="197"/>
        <v>122.09</v>
      </c>
      <c r="AM742" t="str">
        <f t="shared" si="198"/>
        <v>ZONEBASSE</v>
      </c>
      <c r="AN742" t="str">
        <f t="shared" si="199"/>
        <v>HC</v>
      </c>
      <c r="AO742" s="20">
        <f t="shared" si="200"/>
        <v>122.09</v>
      </c>
      <c r="AP742" s="20">
        <f t="shared" si="201"/>
        <v>4309.3999999999996</v>
      </c>
      <c r="AQ742" s="20" t="str">
        <f t="shared" si="201"/>
        <v>.</v>
      </c>
      <c r="AR742" s="20" t="str">
        <f t="shared" si="201"/>
        <v>.</v>
      </c>
      <c r="AS742" s="20">
        <f t="shared" si="202"/>
        <v>-1186.6000000000004</v>
      </c>
      <c r="AT742" s="20">
        <f t="shared" si="187"/>
        <v>152.84999999999854</v>
      </c>
      <c r="AU742" s="20">
        <f t="shared" si="203"/>
        <v>4309.3999999999996</v>
      </c>
    </row>
    <row r="743" spans="1:47" ht="33.75">
      <c r="A743" s="54">
        <v>744</v>
      </c>
      <c r="B743" s="54" t="s">
        <v>1394</v>
      </c>
      <c r="C743" s="58" t="s">
        <v>1395</v>
      </c>
      <c r="D743" s="79">
        <v>43</v>
      </c>
      <c r="E743" s="79">
        <v>49</v>
      </c>
      <c r="F743" s="80">
        <v>4614.3500000000004</v>
      </c>
      <c r="G743" s="80">
        <v>107.31</v>
      </c>
      <c r="H743" s="80">
        <v>4614.3500000000004</v>
      </c>
      <c r="I743" s="80" t="s">
        <v>28</v>
      </c>
      <c r="J743" s="80" t="s">
        <v>28</v>
      </c>
      <c r="K743" s="80">
        <v>96.64</v>
      </c>
      <c r="L743" s="73">
        <f t="shared" si="188"/>
        <v>99.45</v>
      </c>
      <c r="M743" s="73">
        <f t="shared" si="189"/>
        <v>122.09</v>
      </c>
      <c r="N743" s="72" t="str">
        <f t="shared" si="190"/>
        <v>0839</v>
      </c>
      <c r="O743" s="74">
        <f t="shared" si="191"/>
        <v>6</v>
      </c>
      <c r="P743" s="72">
        <f t="shared" si="192"/>
        <v>0</v>
      </c>
      <c r="Q743" s="74">
        <f t="shared" si="193"/>
        <v>43</v>
      </c>
      <c r="R743" s="72" t="str">
        <f t="shared" si="194"/>
        <v/>
      </c>
      <c r="S743" s="72" t="str">
        <f t="shared" si="195"/>
        <v/>
      </c>
      <c r="AF743" s="18">
        <v>6064.6539186483096</v>
      </c>
      <c r="AG743" s="18">
        <v>33.807692307692299</v>
      </c>
      <c r="AI743" s="23">
        <f>'simulateur graphe PJ OQN'!$B$4</f>
        <v>1</v>
      </c>
      <c r="AJ743" s="24">
        <f t="shared" si="196"/>
        <v>122.09</v>
      </c>
      <c r="AK743" s="24">
        <f t="shared" si="197"/>
        <v>122.09</v>
      </c>
      <c r="AM743" t="str">
        <f t="shared" si="198"/>
        <v>ZONEBASSE</v>
      </c>
      <c r="AN743" t="str">
        <f t="shared" si="199"/>
        <v>HC</v>
      </c>
      <c r="AO743" s="20">
        <f t="shared" si="200"/>
        <v>122.09</v>
      </c>
      <c r="AP743" s="20">
        <f t="shared" si="201"/>
        <v>4614.3500000000004</v>
      </c>
      <c r="AQ743" s="20" t="str">
        <f t="shared" si="201"/>
        <v>.</v>
      </c>
      <c r="AR743" s="20" t="str">
        <f t="shared" si="201"/>
        <v>.</v>
      </c>
      <c r="AS743" s="20">
        <f t="shared" si="202"/>
        <v>-24.369999999999891</v>
      </c>
      <c r="AT743" s="20">
        <f t="shared" si="187"/>
        <v>-274.46000000000095</v>
      </c>
      <c r="AU743" s="20">
        <f t="shared" si="203"/>
        <v>4614.3500000000004</v>
      </c>
    </row>
    <row r="744" spans="1:47" ht="33.75">
      <c r="A744" s="54">
        <v>745</v>
      </c>
      <c r="B744" s="54" t="s">
        <v>1396</v>
      </c>
      <c r="C744" s="58" t="s">
        <v>1397</v>
      </c>
      <c r="D744" s="79">
        <v>64</v>
      </c>
      <c r="E744" s="79">
        <v>70</v>
      </c>
      <c r="F744" s="80">
        <v>6608.15</v>
      </c>
      <c r="G744" s="80">
        <v>94.94</v>
      </c>
      <c r="H744" s="80">
        <v>6608.15</v>
      </c>
      <c r="I744" s="80" t="s">
        <v>28</v>
      </c>
      <c r="J744" s="80" t="s">
        <v>28</v>
      </c>
      <c r="K744" s="80">
        <v>98.63</v>
      </c>
      <c r="L744" s="73">
        <f t="shared" si="188"/>
        <v>99.45</v>
      </c>
      <c r="M744" s="73">
        <f t="shared" si="189"/>
        <v>122.09</v>
      </c>
      <c r="N744" s="72" t="str">
        <f t="shared" si="190"/>
        <v>0839</v>
      </c>
      <c r="O744" s="74">
        <f t="shared" si="191"/>
        <v>6</v>
      </c>
      <c r="P744" s="72">
        <f t="shared" si="192"/>
        <v>0</v>
      </c>
      <c r="Q744" s="74">
        <f t="shared" si="193"/>
        <v>64</v>
      </c>
      <c r="R744" s="72" t="str">
        <f t="shared" si="194"/>
        <v/>
      </c>
      <c r="S744" s="72" t="str">
        <f t="shared" si="195"/>
        <v/>
      </c>
      <c r="AF744" s="18">
        <v>4451.7416732216097</v>
      </c>
      <c r="AG744" s="18">
        <v>27.629310344827601</v>
      </c>
      <c r="AI744" s="23">
        <f>'simulateur graphe PJ OQN'!$B$4</f>
        <v>1</v>
      </c>
      <c r="AJ744" s="24">
        <f t="shared" si="196"/>
        <v>122.09</v>
      </c>
      <c r="AK744" s="24">
        <f t="shared" si="197"/>
        <v>122.09</v>
      </c>
      <c r="AM744" t="str">
        <f t="shared" si="198"/>
        <v>ZONEBASSE</v>
      </c>
      <c r="AN744" t="str">
        <f t="shared" si="199"/>
        <v>HC</v>
      </c>
      <c r="AO744" s="20">
        <f t="shared" si="200"/>
        <v>122.09</v>
      </c>
      <c r="AP744" s="20">
        <f t="shared" si="201"/>
        <v>6608.15</v>
      </c>
      <c r="AQ744" s="20" t="str">
        <f t="shared" si="201"/>
        <v>.</v>
      </c>
      <c r="AR744" s="20" t="str">
        <f t="shared" si="201"/>
        <v>.</v>
      </c>
      <c r="AS744" s="20">
        <f t="shared" si="202"/>
        <v>-197.31999999999971</v>
      </c>
      <c r="AT744" s="20">
        <f t="shared" si="187"/>
        <v>-270.30000000000109</v>
      </c>
      <c r="AU744" s="20">
        <f t="shared" si="203"/>
        <v>6608.15</v>
      </c>
    </row>
    <row r="745" spans="1:47" ht="33.75">
      <c r="A745" s="54">
        <v>746</v>
      </c>
      <c r="B745" s="54" t="s">
        <v>1398</v>
      </c>
      <c r="C745" s="58" t="s">
        <v>1399</v>
      </c>
      <c r="D745" s="79">
        <v>1</v>
      </c>
      <c r="E745" s="79">
        <v>1</v>
      </c>
      <c r="F745" s="80" t="s">
        <v>28</v>
      </c>
      <c r="G745" s="80" t="s">
        <v>28</v>
      </c>
      <c r="H745" s="80">
        <v>89.6</v>
      </c>
      <c r="I745" s="80" t="s">
        <v>28</v>
      </c>
      <c r="J745" s="80" t="s">
        <v>28</v>
      </c>
      <c r="K745" s="80" t="s">
        <v>28</v>
      </c>
      <c r="L745" s="73" t="str">
        <f t="shared" si="188"/>
        <v/>
      </c>
      <c r="M745" s="73" t="str">
        <f t="shared" si="189"/>
        <v/>
      </c>
      <c r="N745" s="72" t="str">
        <f t="shared" si="190"/>
        <v>0840</v>
      </c>
      <c r="O745" s="74">
        <f t="shared" si="191"/>
        <v>0</v>
      </c>
      <c r="P745" s="72">
        <f t="shared" si="192"/>
        <v>0</v>
      </c>
      <c r="Q745" s="74">
        <f t="shared" si="193"/>
        <v>1</v>
      </c>
      <c r="R745" s="72" t="str">
        <f t="shared" si="194"/>
        <v/>
      </c>
      <c r="S745" s="72" t="str">
        <f t="shared" si="195"/>
        <v/>
      </c>
      <c r="AF745" s="18">
        <v>7841.3853557242901</v>
      </c>
      <c r="AG745" s="18">
        <v>49.4444444444445</v>
      </c>
      <c r="AI745" s="23">
        <f>'simulateur graphe PJ OQN'!$B$4</f>
        <v>1</v>
      </c>
      <c r="AJ745" s="24">
        <f t="shared" si="196"/>
        <v>89.6</v>
      </c>
      <c r="AK745" s="24">
        <f t="shared" si="197"/>
        <v>89.6</v>
      </c>
      <c r="AM745" t="str">
        <f t="shared" si="198"/>
        <v>ZONEHAUTE</v>
      </c>
      <c r="AN745" t="str">
        <f t="shared" si="199"/>
        <v>HDJ</v>
      </c>
      <c r="AO745" s="20" t="e">
        <f t="shared" si="200"/>
        <v>#VALUE!</v>
      </c>
      <c r="AP745" s="20">
        <f t="shared" si="201"/>
        <v>89.6</v>
      </c>
      <c r="AQ745" s="20" t="str">
        <f t="shared" si="201"/>
        <v>.</v>
      </c>
      <c r="AR745" s="20" t="str">
        <f t="shared" si="201"/>
        <v>.</v>
      </c>
      <c r="AS745" s="20" t="e">
        <f t="shared" si="202"/>
        <v>#VALUE!</v>
      </c>
      <c r="AT745" s="20" t="e">
        <f t="shared" si="187"/>
        <v>#VALUE!</v>
      </c>
      <c r="AU745" s="20">
        <f t="shared" si="203"/>
        <v>89.6</v>
      </c>
    </row>
    <row r="746" spans="1:47" ht="22.5">
      <c r="A746" s="54">
        <v>747</v>
      </c>
      <c r="B746" s="54" t="s">
        <v>1400</v>
      </c>
      <c r="C746" s="58" t="s">
        <v>1401</v>
      </c>
      <c r="D746" s="79">
        <v>1</v>
      </c>
      <c r="E746" s="79">
        <v>1</v>
      </c>
      <c r="F746" s="80" t="s">
        <v>28</v>
      </c>
      <c r="G746" s="80" t="s">
        <v>28</v>
      </c>
      <c r="H746" s="80">
        <v>76.19</v>
      </c>
      <c r="I746" s="80" t="s">
        <v>28</v>
      </c>
      <c r="J746" s="80" t="s">
        <v>28</v>
      </c>
      <c r="K746" s="80" t="s">
        <v>28</v>
      </c>
      <c r="L746" s="73" t="str">
        <f t="shared" si="188"/>
        <v/>
      </c>
      <c r="M746" s="73" t="str">
        <f t="shared" si="189"/>
        <v/>
      </c>
      <c r="N746" s="72" t="str">
        <f t="shared" si="190"/>
        <v>0840</v>
      </c>
      <c r="O746" s="74">
        <f t="shared" si="191"/>
        <v>0</v>
      </c>
      <c r="P746" s="72">
        <f t="shared" si="192"/>
        <v>0</v>
      </c>
      <c r="Q746" s="74">
        <f t="shared" si="193"/>
        <v>1</v>
      </c>
      <c r="R746" s="72" t="str">
        <f t="shared" si="194"/>
        <v/>
      </c>
      <c r="S746" s="72" t="str">
        <f t="shared" si="195"/>
        <v/>
      </c>
      <c r="AF746" s="18">
        <v>8665.5795696505702</v>
      </c>
      <c r="AG746" s="18">
        <v>50.227272727272698</v>
      </c>
      <c r="AI746" s="23">
        <f>'simulateur graphe PJ OQN'!$B$4</f>
        <v>1</v>
      </c>
      <c r="AJ746" s="24">
        <f t="shared" si="196"/>
        <v>76.19</v>
      </c>
      <c r="AK746" s="24">
        <f t="shared" si="197"/>
        <v>76.19</v>
      </c>
      <c r="AM746" t="str">
        <f t="shared" si="198"/>
        <v>ZONEHAUTE</v>
      </c>
      <c r="AN746" t="str">
        <f t="shared" si="199"/>
        <v>HDJ</v>
      </c>
      <c r="AO746" s="20" t="e">
        <f t="shared" si="200"/>
        <v>#VALUE!</v>
      </c>
      <c r="AP746" s="20">
        <f t="shared" si="201"/>
        <v>76.19</v>
      </c>
      <c r="AQ746" s="20" t="str">
        <f t="shared" si="201"/>
        <v>.</v>
      </c>
      <c r="AR746" s="20" t="str">
        <f t="shared" si="201"/>
        <v>.</v>
      </c>
      <c r="AS746" s="20" t="e">
        <f t="shared" si="202"/>
        <v>#VALUE!</v>
      </c>
      <c r="AT746" s="20" t="e">
        <f t="shared" si="187"/>
        <v>#VALUE!</v>
      </c>
      <c r="AU746" s="20">
        <f t="shared" si="203"/>
        <v>76.19</v>
      </c>
    </row>
    <row r="747" spans="1:47" ht="22.5">
      <c r="A747" s="54">
        <v>748</v>
      </c>
      <c r="B747" s="54" t="s">
        <v>1402</v>
      </c>
      <c r="C747" s="58" t="s">
        <v>1403</v>
      </c>
      <c r="D747" s="79">
        <v>1</v>
      </c>
      <c r="E747" s="79">
        <v>1</v>
      </c>
      <c r="F747" s="80" t="s">
        <v>28</v>
      </c>
      <c r="G747" s="80" t="s">
        <v>28</v>
      </c>
      <c r="H747" s="80">
        <v>62.33</v>
      </c>
      <c r="I747" s="80" t="s">
        <v>28</v>
      </c>
      <c r="J747" s="80" t="s">
        <v>28</v>
      </c>
      <c r="K747" s="80" t="s">
        <v>28</v>
      </c>
      <c r="L747" s="73" t="str">
        <f t="shared" si="188"/>
        <v/>
      </c>
      <c r="M747" s="73" t="str">
        <f t="shared" si="189"/>
        <v/>
      </c>
      <c r="N747" s="72" t="str">
        <f t="shared" si="190"/>
        <v>0840</v>
      </c>
      <c r="O747" s="74">
        <f t="shared" si="191"/>
        <v>0</v>
      </c>
      <c r="P747" s="72">
        <f t="shared" si="192"/>
        <v>0</v>
      </c>
      <c r="Q747" s="74">
        <f t="shared" si="193"/>
        <v>1</v>
      </c>
      <c r="R747" s="72" t="str">
        <f t="shared" si="194"/>
        <v/>
      </c>
      <c r="S747" s="72" t="str">
        <f t="shared" si="195"/>
        <v/>
      </c>
      <c r="AF747" s="18">
        <v>11457.235882720201</v>
      </c>
      <c r="AG747" s="18">
        <v>45.461538461538503</v>
      </c>
      <c r="AI747" s="23">
        <f>'simulateur graphe PJ OQN'!$B$4</f>
        <v>1</v>
      </c>
      <c r="AJ747" s="24">
        <f t="shared" si="196"/>
        <v>62.33</v>
      </c>
      <c r="AK747" s="24">
        <f t="shared" si="197"/>
        <v>62.33</v>
      </c>
      <c r="AM747" t="str">
        <f t="shared" si="198"/>
        <v>ZONEHAUTE</v>
      </c>
      <c r="AN747" t="str">
        <f t="shared" si="199"/>
        <v>HDJ</v>
      </c>
      <c r="AO747" s="20" t="e">
        <f t="shared" si="200"/>
        <v>#VALUE!</v>
      </c>
      <c r="AP747" s="20">
        <f t="shared" si="201"/>
        <v>62.33</v>
      </c>
      <c r="AQ747" s="20" t="str">
        <f t="shared" si="201"/>
        <v>.</v>
      </c>
      <c r="AR747" s="20" t="str">
        <f t="shared" si="201"/>
        <v>.</v>
      </c>
      <c r="AS747" s="20" t="e">
        <f t="shared" si="202"/>
        <v>#VALUE!</v>
      </c>
      <c r="AT747" s="20" t="e">
        <f t="shared" si="187"/>
        <v>#VALUE!</v>
      </c>
      <c r="AU747" s="20">
        <f t="shared" si="203"/>
        <v>62.33</v>
      </c>
    </row>
    <row r="748" spans="1:47" ht="33.75">
      <c r="A748" s="54">
        <v>749</v>
      </c>
      <c r="B748" s="54" t="s">
        <v>1404</v>
      </c>
      <c r="C748" s="58" t="s">
        <v>1405</v>
      </c>
      <c r="D748" s="79">
        <v>8</v>
      </c>
      <c r="E748" s="79">
        <v>28</v>
      </c>
      <c r="F748" s="80">
        <v>1384.61</v>
      </c>
      <c r="G748" s="80">
        <v>173.08</v>
      </c>
      <c r="H748" s="80">
        <v>1384.61</v>
      </c>
      <c r="I748" s="80">
        <v>2103.91</v>
      </c>
      <c r="J748" s="80">
        <v>2833.01</v>
      </c>
      <c r="K748" s="80">
        <v>99.58</v>
      </c>
      <c r="L748" s="73">
        <f t="shared" si="188"/>
        <v>103.48</v>
      </c>
      <c r="M748" s="73">
        <f t="shared" si="189"/>
        <v>126.23</v>
      </c>
      <c r="N748" s="72" t="str">
        <f t="shared" si="190"/>
        <v>0840</v>
      </c>
      <c r="O748" s="74">
        <f t="shared" si="191"/>
        <v>20</v>
      </c>
      <c r="P748" s="72">
        <f t="shared" si="192"/>
        <v>1</v>
      </c>
      <c r="Q748" s="74">
        <f t="shared" si="193"/>
        <v>8</v>
      </c>
      <c r="R748" s="72">
        <f t="shared" si="194"/>
        <v>15</v>
      </c>
      <c r="S748" s="72">
        <f t="shared" si="195"/>
        <v>22</v>
      </c>
      <c r="AF748" s="18">
        <v>371.09592113250301</v>
      </c>
      <c r="AG748" s="18" t="s">
        <v>28</v>
      </c>
      <c r="AI748" s="23">
        <f>'simulateur graphe PJ OQN'!$B$4</f>
        <v>1</v>
      </c>
      <c r="AJ748" s="24">
        <f t="shared" si="196"/>
        <v>126.23</v>
      </c>
      <c r="AK748" s="24">
        <f t="shared" si="197"/>
        <v>126.23</v>
      </c>
      <c r="AM748" t="str">
        <f t="shared" si="198"/>
        <v>ZONEBASSE</v>
      </c>
      <c r="AN748" t="str">
        <f t="shared" si="199"/>
        <v>HC</v>
      </c>
      <c r="AO748" s="20">
        <f t="shared" si="200"/>
        <v>126.23</v>
      </c>
      <c r="AP748" s="20">
        <f t="shared" si="201"/>
        <v>1384.61</v>
      </c>
      <c r="AQ748" s="20">
        <f t="shared" si="201"/>
        <v>2103.91</v>
      </c>
      <c r="AR748" s="20">
        <f t="shared" si="201"/>
        <v>2833.01</v>
      </c>
      <c r="AS748" s="20">
        <f t="shared" si="202"/>
        <v>144.35000000000036</v>
      </c>
      <c r="AT748" s="20">
        <f t="shared" si="187"/>
        <v>-202.75</v>
      </c>
      <c r="AU748" s="20">
        <f t="shared" si="203"/>
        <v>1384.61</v>
      </c>
    </row>
    <row r="749" spans="1:47" ht="33.75">
      <c r="A749" s="54">
        <v>750</v>
      </c>
      <c r="B749" s="54" t="s">
        <v>1406</v>
      </c>
      <c r="C749" s="58" t="s">
        <v>1407</v>
      </c>
      <c r="D749" s="79">
        <v>8</v>
      </c>
      <c r="E749" s="79">
        <v>28</v>
      </c>
      <c r="F749" s="80">
        <v>1561.59</v>
      </c>
      <c r="G749" s="80">
        <v>195.2</v>
      </c>
      <c r="H749" s="80">
        <v>1561.59</v>
      </c>
      <c r="I749" s="80">
        <v>2490.71</v>
      </c>
      <c r="J749" s="80">
        <v>3317.71</v>
      </c>
      <c r="K749" s="80">
        <v>114.86</v>
      </c>
      <c r="L749" s="73">
        <f t="shared" si="188"/>
        <v>103.48</v>
      </c>
      <c r="M749" s="73">
        <f t="shared" si="189"/>
        <v>126.23</v>
      </c>
      <c r="N749" s="72" t="str">
        <f t="shared" si="190"/>
        <v>0840</v>
      </c>
      <c r="O749" s="74">
        <f t="shared" si="191"/>
        <v>20</v>
      </c>
      <c r="P749" s="72">
        <f t="shared" si="192"/>
        <v>1</v>
      </c>
      <c r="Q749" s="74">
        <f t="shared" si="193"/>
        <v>8</v>
      </c>
      <c r="R749" s="72">
        <f t="shared" si="194"/>
        <v>15</v>
      </c>
      <c r="S749" s="72">
        <f t="shared" si="195"/>
        <v>22</v>
      </c>
      <c r="AF749" s="18">
        <v>360.64182531310598</v>
      </c>
      <c r="AG749" s="18" t="s">
        <v>28</v>
      </c>
      <c r="AI749" s="23">
        <f>'simulateur graphe PJ OQN'!$B$4</f>
        <v>1</v>
      </c>
      <c r="AJ749" s="24">
        <f t="shared" si="196"/>
        <v>126.23</v>
      </c>
      <c r="AK749" s="24">
        <f t="shared" si="197"/>
        <v>126.23</v>
      </c>
      <c r="AM749" t="str">
        <f t="shared" si="198"/>
        <v>ZONEBASSE</v>
      </c>
      <c r="AN749" t="str">
        <f t="shared" si="199"/>
        <v>HC</v>
      </c>
      <c r="AO749" s="20">
        <f t="shared" si="200"/>
        <v>126.23</v>
      </c>
      <c r="AP749" s="20">
        <f t="shared" si="201"/>
        <v>1561.59</v>
      </c>
      <c r="AQ749" s="20">
        <f t="shared" si="201"/>
        <v>2490.71</v>
      </c>
      <c r="AR749" s="20">
        <f t="shared" si="201"/>
        <v>3317.71</v>
      </c>
      <c r="AS749" s="20">
        <f t="shared" si="202"/>
        <v>216.49000000000024</v>
      </c>
      <c r="AT749" s="20">
        <f t="shared" si="187"/>
        <v>1229.3099999999977</v>
      </c>
      <c r="AU749" s="20">
        <f t="shared" si="203"/>
        <v>1561.59</v>
      </c>
    </row>
    <row r="750" spans="1:47" ht="45">
      <c r="A750" s="54">
        <v>751</v>
      </c>
      <c r="B750" s="54" t="s">
        <v>1408</v>
      </c>
      <c r="C750" s="58" t="s">
        <v>1409</v>
      </c>
      <c r="D750" s="79">
        <v>15</v>
      </c>
      <c r="E750" s="79">
        <v>35</v>
      </c>
      <c r="F750" s="80">
        <v>2220.73</v>
      </c>
      <c r="G750" s="80">
        <v>148.05000000000001</v>
      </c>
      <c r="H750" s="80">
        <v>2220.73</v>
      </c>
      <c r="I750" s="80">
        <v>2963.07</v>
      </c>
      <c r="J750" s="80">
        <v>3749.1</v>
      </c>
      <c r="K750" s="80">
        <v>105.7</v>
      </c>
      <c r="L750" s="73">
        <f t="shared" si="188"/>
        <v>103.48</v>
      </c>
      <c r="M750" s="73">
        <f t="shared" si="189"/>
        <v>126.23</v>
      </c>
      <c r="N750" s="72" t="str">
        <f t="shared" si="190"/>
        <v>0840</v>
      </c>
      <c r="O750" s="74">
        <f t="shared" si="191"/>
        <v>20</v>
      </c>
      <c r="P750" s="72">
        <f t="shared" si="192"/>
        <v>1</v>
      </c>
      <c r="Q750" s="74">
        <f t="shared" si="193"/>
        <v>15</v>
      </c>
      <c r="R750" s="72">
        <f t="shared" si="194"/>
        <v>22</v>
      </c>
      <c r="S750" s="72">
        <f t="shared" si="195"/>
        <v>29</v>
      </c>
      <c r="AF750" s="18">
        <v>243.821314254871</v>
      </c>
      <c r="AG750" s="18" t="s">
        <v>28</v>
      </c>
      <c r="AI750" s="23">
        <f>'simulateur graphe PJ OQN'!$B$4</f>
        <v>1</v>
      </c>
      <c r="AJ750" s="24">
        <f t="shared" si="196"/>
        <v>126.23</v>
      </c>
      <c r="AK750" s="24">
        <f t="shared" si="197"/>
        <v>126.23</v>
      </c>
      <c r="AM750" t="str">
        <f t="shared" si="198"/>
        <v>ZONEBASSE</v>
      </c>
      <c r="AN750" t="str">
        <f t="shared" si="199"/>
        <v>HC</v>
      </c>
      <c r="AO750" s="20">
        <f t="shared" si="200"/>
        <v>126.23</v>
      </c>
      <c r="AP750" s="20">
        <f t="shared" si="201"/>
        <v>2220.73</v>
      </c>
      <c r="AQ750" s="20">
        <f t="shared" si="201"/>
        <v>2963.07</v>
      </c>
      <c r="AR750" s="20">
        <f t="shared" si="201"/>
        <v>3749.1</v>
      </c>
      <c r="AS750" s="20">
        <f t="shared" si="202"/>
        <v>155.29999999999973</v>
      </c>
      <c r="AT750" s="20">
        <f t="shared" si="187"/>
        <v>352.8799999999992</v>
      </c>
      <c r="AU750" s="20">
        <f t="shared" si="203"/>
        <v>2220.73</v>
      </c>
    </row>
    <row r="751" spans="1:47" ht="45">
      <c r="A751" s="54">
        <v>752</v>
      </c>
      <c r="B751" s="54" t="s">
        <v>1410</v>
      </c>
      <c r="C751" s="58" t="s">
        <v>1411</v>
      </c>
      <c r="D751" s="79">
        <v>15</v>
      </c>
      <c r="E751" s="79">
        <v>35</v>
      </c>
      <c r="F751" s="80">
        <v>2348.4</v>
      </c>
      <c r="G751" s="80">
        <v>156.56</v>
      </c>
      <c r="H751" s="80">
        <v>2348.4</v>
      </c>
      <c r="I751" s="80">
        <v>3113.44</v>
      </c>
      <c r="J751" s="80">
        <v>3976.72</v>
      </c>
      <c r="K751" s="80">
        <v>110.87</v>
      </c>
      <c r="L751" s="73">
        <f t="shared" si="188"/>
        <v>103.48</v>
      </c>
      <c r="M751" s="73">
        <f t="shared" si="189"/>
        <v>126.23</v>
      </c>
      <c r="N751" s="72" t="str">
        <f t="shared" si="190"/>
        <v>0840</v>
      </c>
      <c r="O751" s="74">
        <f t="shared" si="191"/>
        <v>20</v>
      </c>
      <c r="P751" s="72">
        <f t="shared" si="192"/>
        <v>1</v>
      </c>
      <c r="Q751" s="74">
        <f t="shared" si="193"/>
        <v>15</v>
      </c>
      <c r="R751" s="72">
        <f t="shared" si="194"/>
        <v>22</v>
      </c>
      <c r="S751" s="72">
        <f t="shared" si="195"/>
        <v>29</v>
      </c>
      <c r="AF751" s="18">
        <v>3616.5045919788599</v>
      </c>
      <c r="AG751" s="18">
        <v>21.410052910052901</v>
      </c>
      <c r="AI751" s="23">
        <f>'simulateur graphe PJ OQN'!$B$4</f>
        <v>1</v>
      </c>
      <c r="AJ751" s="24">
        <f t="shared" si="196"/>
        <v>126.23</v>
      </c>
      <c r="AK751" s="24">
        <f t="shared" si="197"/>
        <v>126.23</v>
      </c>
      <c r="AM751" t="str">
        <f t="shared" si="198"/>
        <v>ZONEBASSE</v>
      </c>
      <c r="AN751" t="str">
        <f t="shared" si="199"/>
        <v>HC</v>
      </c>
      <c r="AO751" s="20">
        <f t="shared" si="200"/>
        <v>126.23</v>
      </c>
      <c r="AP751" s="20">
        <f t="shared" si="201"/>
        <v>2348.4</v>
      </c>
      <c r="AQ751" s="20">
        <f t="shared" si="201"/>
        <v>3113.44</v>
      </c>
      <c r="AR751" s="20">
        <f t="shared" si="201"/>
        <v>3976.72</v>
      </c>
      <c r="AS751" s="20">
        <f t="shared" si="202"/>
        <v>207.13999999999987</v>
      </c>
      <c r="AT751" s="20">
        <f t="shared" si="187"/>
        <v>864.84999999999854</v>
      </c>
      <c r="AU751" s="20">
        <f t="shared" si="203"/>
        <v>2348.4</v>
      </c>
    </row>
    <row r="752" spans="1:47" ht="33.75">
      <c r="A752" s="54">
        <v>753</v>
      </c>
      <c r="B752" s="54" t="s">
        <v>1412</v>
      </c>
      <c r="C752" s="58" t="s">
        <v>1413</v>
      </c>
      <c r="D752" s="79">
        <v>15</v>
      </c>
      <c r="E752" s="79">
        <v>35</v>
      </c>
      <c r="F752" s="80">
        <v>2313.31</v>
      </c>
      <c r="G752" s="80">
        <v>154.22</v>
      </c>
      <c r="H752" s="80">
        <v>2313.31</v>
      </c>
      <c r="I752" s="80">
        <v>3140.68</v>
      </c>
      <c r="J752" s="80">
        <v>3999.98</v>
      </c>
      <c r="K752" s="80">
        <v>108.42</v>
      </c>
      <c r="L752" s="73">
        <f t="shared" si="188"/>
        <v>103.48</v>
      </c>
      <c r="M752" s="73">
        <f t="shared" si="189"/>
        <v>126.23</v>
      </c>
      <c r="N752" s="72" t="str">
        <f t="shared" si="190"/>
        <v>0840</v>
      </c>
      <c r="O752" s="74">
        <f t="shared" si="191"/>
        <v>20</v>
      </c>
      <c r="P752" s="72">
        <f t="shared" si="192"/>
        <v>1</v>
      </c>
      <c r="Q752" s="74">
        <f t="shared" si="193"/>
        <v>15</v>
      </c>
      <c r="R752" s="72">
        <f t="shared" si="194"/>
        <v>22</v>
      </c>
      <c r="S752" s="72">
        <f t="shared" si="195"/>
        <v>29</v>
      </c>
      <c r="AF752" s="18">
        <v>4459.2755711137897</v>
      </c>
      <c r="AG752" s="18">
        <v>24.5207373271889</v>
      </c>
      <c r="AI752" s="23">
        <f>'simulateur graphe PJ OQN'!$B$4</f>
        <v>1</v>
      </c>
      <c r="AJ752" s="24">
        <f t="shared" si="196"/>
        <v>126.23</v>
      </c>
      <c r="AK752" s="24">
        <f t="shared" si="197"/>
        <v>126.23</v>
      </c>
      <c r="AM752" t="str">
        <f t="shared" si="198"/>
        <v>ZONEBASSE</v>
      </c>
      <c r="AN752" t="str">
        <f t="shared" si="199"/>
        <v>HC</v>
      </c>
      <c r="AO752" s="20">
        <f t="shared" si="200"/>
        <v>126.23</v>
      </c>
      <c r="AP752" s="20">
        <f t="shared" si="201"/>
        <v>2313.31</v>
      </c>
      <c r="AQ752" s="20">
        <f t="shared" si="201"/>
        <v>3140.68</v>
      </c>
      <c r="AR752" s="20">
        <f t="shared" si="201"/>
        <v>3999.98</v>
      </c>
      <c r="AS752" s="20">
        <f t="shared" si="202"/>
        <v>313.69999999999982</v>
      </c>
      <c r="AT752" s="20">
        <f t="shared" si="187"/>
        <v>753.35999999999876</v>
      </c>
      <c r="AU752" s="20">
        <f t="shared" si="203"/>
        <v>2313.31</v>
      </c>
    </row>
    <row r="753" spans="1:47" ht="33.75">
      <c r="A753" s="54">
        <v>754</v>
      </c>
      <c r="B753" s="54" t="s">
        <v>1414</v>
      </c>
      <c r="C753" s="58" t="s">
        <v>1415</v>
      </c>
      <c r="D753" s="79">
        <v>15</v>
      </c>
      <c r="E753" s="79">
        <v>35</v>
      </c>
      <c r="F753" s="80">
        <v>2661.82</v>
      </c>
      <c r="G753" s="80">
        <v>177.45</v>
      </c>
      <c r="H753" s="80">
        <v>2661.82</v>
      </c>
      <c r="I753" s="80">
        <v>3486.79</v>
      </c>
      <c r="J753" s="80">
        <v>4294.18</v>
      </c>
      <c r="K753" s="80">
        <v>106.94</v>
      </c>
      <c r="L753" s="73">
        <f t="shared" si="188"/>
        <v>103.48</v>
      </c>
      <c r="M753" s="73">
        <f t="shared" si="189"/>
        <v>126.23</v>
      </c>
      <c r="N753" s="72" t="str">
        <f t="shared" si="190"/>
        <v>0840</v>
      </c>
      <c r="O753" s="74">
        <f t="shared" si="191"/>
        <v>20</v>
      </c>
      <c r="P753" s="72">
        <f t="shared" si="192"/>
        <v>1</v>
      </c>
      <c r="Q753" s="74">
        <f t="shared" si="193"/>
        <v>15</v>
      </c>
      <c r="R753" s="72">
        <f t="shared" si="194"/>
        <v>22</v>
      </c>
      <c r="S753" s="72">
        <f t="shared" si="195"/>
        <v>29</v>
      </c>
      <c r="AF753" s="18">
        <v>4882.2507038892199</v>
      </c>
      <c r="AG753" s="18">
        <v>27.733253588516799</v>
      </c>
      <c r="AI753" s="23">
        <f>'simulateur graphe PJ OQN'!$B$4</f>
        <v>1</v>
      </c>
      <c r="AJ753" s="24">
        <f t="shared" si="196"/>
        <v>126.23</v>
      </c>
      <c r="AK753" s="24">
        <f t="shared" si="197"/>
        <v>126.23</v>
      </c>
      <c r="AM753" t="str">
        <f t="shared" si="198"/>
        <v>ZONEBASSE</v>
      </c>
      <c r="AN753" t="str">
        <f t="shared" si="199"/>
        <v>HC</v>
      </c>
      <c r="AO753" s="20">
        <f t="shared" si="200"/>
        <v>126.23</v>
      </c>
      <c r="AP753" s="20">
        <f t="shared" si="201"/>
        <v>2661.82</v>
      </c>
      <c r="AQ753" s="20">
        <f t="shared" si="201"/>
        <v>3486.79</v>
      </c>
      <c r="AR753" s="20">
        <f t="shared" si="201"/>
        <v>4294.18</v>
      </c>
      <c r="AS753" s="20">
        <f t="shared" si="202"/>
        <v>658.22000000000025</v>
      </c>
      <c r="AT753" s="20">
        <f t="shared" si="187"/>
        <v>966.15999999999985</v>
      </c>
      <c r="AU753" s="20">
        <f t="shared" si="203"/>
        <v>2661.82</v>
      </c>
    </row>
    <row r="754" spans="1:47" ht="33.75">
      <c r="A754" s="54">
        <v>755</v>
      </c>
      <c r="B754" s="54" t="s">
        <v>1416</v>
      </c>
      <c r="C754" s="58" t="s">
        <v>1417</v>
      </c>
      <c r="D754" s="79">
        <v>8</v>
      </c>
      <c r="E754" s="79">
        <v>28</v>
      </c>
      <c r="F754" s="80">
        <v>1216.23</v>
      </c>
      <c r="G754" s="80">
        <v>152.03</v>
      </c>
      <c r="H754" s="80">
        <v>1216.23</v>
      </c>
      <c r="I754" s="80">
        <v>1913.69</v>
      </c>
      <c r="J754" s="80">
        <v>2579.2199999999998</v>
      </c>
      <c r="K754" s="80">
        <v>90.74</v>
      </c>
      <c r="L754" s="73">
        <f t="shared" si="188"/>
        <v>98.3</v>
      </c>
      <c r="M754" s="73">
        <f t="shared" si="189"/>
        <v>126.23</v>
      </c>
      <c r="N754" s="72" t="str">
        <f t="shared" si="190"/>
        <v>0840</v>
      </c>
      <c r="O754" s="74">
        <f t="shared" si="191"/>
        <v>20</v>
      </c>
      <c r="P754" s="72">
        <f t="shared" si="192"/>
        <v>1</v>
      </c>
      <c r="Q754" s="74">
        <f t="shared" si="193"/>
        <v>8</v>
      </c>
      <c r="R754" s="72">
        <f t="shared" si="194"/>
        <v>15</v>
      </c>
      <c r="S754" s="72">
        <f t="shared" si="195"/>
        <v>22</v>
      </c>
      <c r="AF754" s="18">
        <v>5312.6130377542704</v>
      </c>
      <c r="AG754" s="18">
        <v>29.406040268456401</v>
      </c>
      <c r="AI754" s="23">
        <f>'simulateur graphe PJ OQN'!$B$4</f>
        <v>1</v>
      </c>
      <c r="AJ754" s="24">
        <f t="shared" si="196"/>
        <v>126.23</v>
      </c>
      <c r="AK754" s="24">
        <f t="shared" si="197"/>
        <v>126.23</v>
      </c>
      <c r="AM754" t="str">
        <f t="shared" si="198"/>
        <v>ZONEBASSE</v>
      </c>
      <c r="AN754" t="str">
        <f t="shared" si="199"/>
        <v>HC</v>
      </c>
      <c r="AO754" s="20">
        <f t="shared" si="200"/>
        <v>126.23</v>
      </c>
      <c r="AP754" s="20">
        <f t="shared" si="201"/>
        <v>1216.23</v>
      </c>
      <c r="AQ754" s="20">
        <f t="shared" si="201"/>
        <v>1913.69</v>
      </c>
      <c r="AR754" s="20">
        <f t="shared" si="201"/>
        <v>2579.2199999999998</v>
      </c>
      <c r="AS754" s="20">
        <f t="shared" si="202"/>
        <v>129.23999999999978</v>
      </c>
      <c r="AT754" s="20">
        <f t="shared" si="187"/>
        <v>-543.59999999999854</v>
      </c>
      <c r="AU754" s="20">
        <f t="shared" si="203"/>
        <v>1216.23</v>
      </c>
    </row>
    <row r="755" spans="1:47" ht="33.75">
      <c r="A755" s="54">
        <v>756</v>
      </c>
      <c r="B755" s="54" t="s">
        <v>1418</v>
      </c>
      <c r="C755" s="58" t="s">
        <v>1419</v>
      </c>
      <c r="D755" s="79">
        <v>8</v>
      </c>
      <c r="E755" s="79">
        <v>28</v>
      </c>
      <c r="F755" s="80">
        <v>1235.6400000000001</v>
      </c>
      <c r="G755" s="80">
        <v>154.46</v>
      </c>
      <c r="H755" s="80">
        <v>1235.6400000000001</v>
      </c>
      <c r="I755" s="80">
        <v>1941.25</v>
      </c>
      <c r="J755" s="80">
        <v>2697.22</v>
      </c>
      <c r="K755" s="80">
        <v>93.58</v>
      </c>
      <c r="L755" s="73">
        <f t="shared" si="188"/>
        <v>98.3</v>
      </c>
      <c r="M755" s="73">
        <f t="shared" si="189"/>
        <v>126.23</v>
      </c>
      <c r="N755" s="72" t="str">
        <f t="shared" si="190"/>
        <v>0840</v>
      </c>
      <c r="O755" s="74">
        <f t="shared" si="191"/>
        <v>20</v>
      </c>
      <c r="P755" s="72">
        <f t="shared" si="192"/>
        <v>1</v>
      </c>
      <c r="Q755" s="74">
        <f t="shared" si="193"/>
        <v>8</v>
      </c>
      <c r="R755" s="72">
        <f t="shared" si="194"/>
        <v>15</v>
      </c>
      <c r="S755" s="72">
        <f t="shared" si="195"/>
        <v>22</v>
      </c>
      <c r="AF755" s="18">
        <v>6425.9973708317602</v>
      </c>
      <c r="AG755" s="18">
        <v>35.041095890411</v>
      </c>
      <c r="AI755" s="23">
        <f>'simulateur graphe PJ OQN'!$B$4</f>
        <v>1</v>
      </c>
      <c r="AJ755" s="24">
        <f t="shared" si="196"/>
        <v>126.23</v>
      </c>
      <c r="AK755" s="24">
        <f t="shared" si="197"/>
        <v>126.23</v>
      </c>
      <c r="AM755" t="str">
        <f t="shared" si="198"/>
        <v>ZONEBASSE</v>
      </c>
      <c r="AN755" t="str">
        <f t="shared" si="199"/>
        <v>HC</v>
      </c>
      <c r="AO755" s="20">
        <f t="shared" si="200"/>
        <v>126.23</v>
      </c>
      <c r="AP755" s="20">
        <f t="shared" si="201"/>
        <v>1235.6400000000001</v>
      </c>
      <c r="AQ755" s="20">
        <f t="shared" si="201"/>
        <v>1941.25</v>
      </c>
      <c r="AR755" s="20">
        <f t="shared" si="201"/>
        <v>2697.22</v>
      </c>
      <c r="AS755" s="20">
        <f t="shared" si="202"/>
        <v>170.55999999999995</v>
      </c>
      <c r="AT755" s="20">
        <f t="shared" si="187"/>
        <v>-249.51999999999862</v>
      </c>
      <c r="AU755" s="20">
        <f t="shared" si="203"/>
        <v>1235.6400000000001</v>
      </c>
    </row>
    <row r="756" spans="1:47" ht="45">
      <c r="A756" s="54">
        <v>757</v>
      </c>
      <c r="B756" s="54" t="s">
        <v>1420</v>
      </c>
      <c r="C756" s="58" t="s">
        <v>1421</v>
      </c>
      <c r="D756" s="79">
        <v>15</v>
      </c>
      <c r="E756" s="79">
        <v>35</v>
      </c>
      <c r="F756" s="80">
        <v>1951.7</v>
      </c>
      <c r="G756" s="80">
        <v>130.11000000000001</v>
      </c>
      <c r="H756" s="80">
        <v>1951.7</v>
      </c>
      <c r="I756" s="80">
        <v>2636.62</v>
      </c>
      <c r="J756" s="80">
        <v>3327.61</v>
      </c>
      <c r="K756" s="80">
        <v>93.51</v>
      </c>
      <c r="L756" s="73">
        <f t="shared" si="188"/>
        <v>98.3</v>
      </c>
      <c r="M756" s="73">
        <f t="shared" si="189"/>
        <v>126.23</v>
      </c>
      <c r="N756" s="72" t="str">
        <f t="shared" si="190"/>
        <v>0840</v>
      </c>
      <c r="O756" s="74">
        <f t="shared" si="191"/>
        <v>20</v>
      </c>
      <c r="P756" s="72">
        <f t="shared" si="192"/>
        <v>1</v>
      </c>
      <c r="Q756" s="74">
        <f t="shared" si="193"/>
        <v>15</v>
      </c>
      <c r="R756" s="72">
        <f t="shared" si="194"/>
        <v>22</v>
      </c>
      <c r="S756" s="72">
        <f t="shared" si="195"/>
        <v>29</v>
      </c>
      <c r="AF756" s="18">
        <v>7635.9909019204797</v>
      </c>
      <c r="AG756" s="18">
        <v>38.892561983471097</v>
      </c>
      <c r="AI756" s="23">
        <f>'simulateur graphe PJ OQN'!$B$4</f>
        <v>1</v>
      </c>
      <c r="AJ756" s="24">
        <f t="shared" si="196"/>
        <v>126.23</v>
      </c>
      <c r="AK756" s="24">
        <f t="shared" si="197"/>
        <v>126.23</v>
      </c>
      <c r="AM756" t="str">
        <f t="shared" si="198"/>
        <v>ZONEBASSE</v>
      </c>
      <c r="AN756" t="str">
        <f t="shared" si="199"/>
        <v>HC</v>
      </c>
      <c r="AO756" s="20">
        <f t="shared" si="200"/>
        <v>126.23</v>
      </c>
      <c r="AP756" s="20">
        <f t="shared" si="201"/>
        <v>1951.7</v>
      </c>
      <c r="AQ756" s="20">
        <f t="shared" si="201"/>
        <v>2636.62</v>
      </c>
      <c r="AR756" s="20">
        <f t="shared" si="201"/>
        <v>3327.61</v>
      </c>
      <c r="AS756" s="20">
        <f t="shared" si="202"/>
        <v>148.26999999999998</v>
      </c>
      <c r="AT756" s="20">
        <f t="shared" si="187"/>
        <v>-278.03999999999905</v>
      </c>
      <c r="AU756" s="20">
        <f t="shared" si="203"/>
        <v>1951.7</v>
      </c>
    </row>
    <row r="757" spans="1:47" ht="45">
      <c r="A757" s="54">
        <v>758</v>
      </c>
      <c r="B757" s="54" t="s">
        <v>1422</v>
      </c>
      <c r="C757" s="58" t="s">
        <v>1423</v>
      </c>
      <c r="D757" s="79">
        <v>15</v>
      </c>
      <c r="E757" s="79">
        <v>35</v>
      </c>
      <c r="F757" s="80">
        <v>1966.57</v>
      </c>
      <c r="G757" s="80">
        <v>131.1</v>
      </c>
      <c r="H757" s="80">
        <v>1966.57</v>
      </c>
      <c r="I757" s="80">
        <v>2656.73</v>
      </c>
      <c r="J757" s="80">
        <v>3352.98</v>
      </c>
      <c r="K757" s="80">
        <v>95.8</v>
      </c>
      <c r="L757" s="73">
        <f t="shared" si="188"/>
        <v>98.3</v>
      </c>
      <c r="M757" s="73">
        <f t="shared" si="189"/>
        <v>126.23</v>
      </c>
      <c r="N757" s="72" t="str">
        <f t="shared" si="190"/>
        <v>0840</v>
      </c>
      <c r="O757" s="74">
        <f t="shared" si="191"/>
        <v>20</v>
      </c>
      <c r="P757" s="72">
        <f t="shared" si="192"/>
        <v>1</v>
      </c>
      <c r="Q757" s="74">
        <f t="shared" si="193"/>
        <v>15</v>
      </c>
      <c r="R757" s="72">
        <f t="shared" si="194"/>
        <v>22</v>
      </c>
      <c r="S757" s="72">
        <f t="shared" si="195"/>
        <v>29</v>
      </c>
      <c r="AF757" s="18">
        <v>3294.1103544300499</v>
      </c>
      <c r="AG757" s="18">
        <v>21.550515463917499</v>
      </c>
      <c r="AI757" s="23">
        <f>'simulateur graphe PJ OQN'!$B$4</f>
        <v>1</v>
      </c>
      <c r="AJ757" s="24">
        <f t="shared" si="196"/>
        <v>126.23</v>
      </c>
      <c r="AK757" s="24">
        <f t="shared" si="197"/>
        <v>126.23</v>
      </c>
      <c r="AM757" t="str">
        <f t="shared" si="198"/>
        <v>ZONEBASSE</v>
      </c>
      <c r="AN757" t="str">
        <f t="shared" si="199"/>
        <v>HC</v>
      </c>
      <c r="AO757" s="20">
        <f t="shared" si="200"/>
        <v>126.23</v>
      </c>
      <c r="AP757" s="20">
        <f t="shared" si="201"/>
        <v>1966.57</v>
      </c>
      <c r="AQ757" s="20">
        <f t="shared" si="201"/>
        <v>2656.73</v>
      </c>
      <c r="AR757" s="20">
        <f t="shared" si="201"/>
        <v>3352.98</v>
      </c>
      <c r="AS757" s="20">
        <f t="shared" si="202"/>
        <v>95.7800000000002</v>
      </c>
      <c r="AT757" s="20">
        <f t="shared" si="187"/>
        <v>-126.71999999999935</v>
      </c>
      <c r="AU757" s="20">
        <f t="shared" si="203"/>
        <v>1966.57</v>
      </c>
    </row>
    <row r="758" spans="1:47" ht="33.75">
      <c r="A758" s="54">
        <v>759</v>
      </c>
      <c r="B758" s="54" t="s">
        <v>1424</v>
      </c>
      <c r="C758" s="58" t="s">
        <v>1425</v>
      </c>
      <c r="D758" s="79">
        <v>15</v>
      </c>
      <c r="E758" s="79">
        <v>35</v>
      </c>
      <c r="F758" s="80">
        <v>2194.7199999999998</v>
      </c>
      <c r="G758" s="80">
        <v>146.31</v>
      </c>
      <c r="H758" s="80">
        <v>2194.7199999999998</v>
      </c>
      <c r="I758" s="80">
        <v>2946.58</v>
      </c>
      <c r="J758" s="80">
        <v>3729.2</v>
      </c>
      <c r="K758" s="80">
        <v>102.77</v>
      </c>
      <c r="L758" s="73">
        <f t="shared" si="188"/>
        <v>98.3</v>
      </c>
      <c r="M758" s="73">
        <f t="shared" si="189"/>
        <v>126.23</v>
      </c>
      <c r="N758" s="72" t="str">
        <f t="shared" si="190"/>
        <v>0840</v>
      </c>
      <c r="O758" s="74">
        <f t="shared" si="191"/>
        <v>20</v>
      </c>
      <c r="P758" s="72">
        <f t="shared" si="192"/>
        <v>1</v>
      </c>
      <c r="Q758" s="74">
        <f t="shared" si="193"/>
        <v>15</v>
      </c>
      <c r="R758" s="72">
        <f t="shared" si="194"/>
        <v>22</v>
      </c>
      <c r="S758" s="72">
        <f t="shared" si="195"/>
        <v>29</v>
      </c>
      <c r="AF758" s="18">
        <v>3991.7907481065299</v>
      </c>
      <c r="AG758" s="18">
        <v>23.827988338192402</v>
      </c>
      <c r="AI758" s="23">
        <f>'simulateur graphe PJ OQN'!$B$4</f>
        <v>1</v>
      </c>
      <c r="AJ758" s="24">
        <f t="shared" si="196"/>
        <v>126.23</v>
      </c>
      <c r="AK758" s="24">
        <f t="shared" si="197"/>
        <v>126.23</v>
      </c>
      <c r="AM758" t="str">
        <f t="shared" si="198"/>
        <v>ZONEBASSE</v>
      </c>
      <c r="AN758" t="str">
        <f t="shared" si="199"/>
        <v>HC</v>
      </c>
      <c r="AO758" s="20">
        <f t="shared" si="200"/>
        <v>126.23</v>
      </c>
      <c r="AP758" s="20">
        <f t="shared" si="201"/>
        <v>2194.7199999999998</v>
      </c>
      <c r="AQ758" s="20">
        <f t="shared" si="201"/>
        <v>2946.58</v>
      </c>
      <c r="AR758" s="20">
        <f t="shared" si="201"/>
        <v>3729.2</v>
      </c>
      <c r="AS758" s="20">
        <f t="shared" si="202"/>
        <v>235.01999999999998</v>
      </c>
      <c r="AT758" s="20">
        <f t="shared" si="187"/>
        <v>632.85000000000036</v>
      </c>
      <c r="AU758" s="20">
        <f t="shared" si="203"/>
        <v>2194.7199999999998</v>
      </c>
    </row>
    <row r="759" spans="1:47" ht="33.75">
      <c r="A759" s="54">
        <v>760</v>
      </c>
      <c r="B759" s="54" t="s">
        <v>1426</v>
      </c>
      <c r="C759" s="58" t="s">
        <v>1427</v>
      </c>
      <c r="D759" s="79">
        <v>15</v>
      </c>
      <c r="E759" s="79">
        <v>35</v>
      </c>
      <c r="F759" s="80">
        <v>2925.13</v>
      </c>
      <c r="G759" s="80">
        <v>195.01</v>
      </c>
      <c r="H759" s="80">
        <v>2925.13</v>
      </c>
      <c r="I759" s="80">
        <v>4071.14</v>
      </c>
      <c r="J759" s="80">
        <v>4968.72</v>
      </c>
      <c r="K759" s="80">
        <v>119.56</v>
      </c>
      <c r="L759" s="73">
        <f t="shared" si="188"/>
        <v>98.3</v>
      </c>
      <c r="M759" s="73">
        <f t="shared" si="189"/>
        <v>126.23</v>
      </c>
      <c r="N759" s="72" t="str">
        <f t="shared" si="190"/>
        <v>0840</v>
      </c>
      <c r="O759" s="74">
        <f t="shared" si="191"/>
        <v>20</v>
      </c>
      <c r="P759" s="72">
        <f t="shared" si="192"/>
        <v>1</v>
      </c>
      <c r="Q759" s="74">
        <f t="shared" si="193"/>
        <v>15</v>
      </c>
      <c r="R759" s="72">
        <f t="shared" si="194"/>
        <v>22</v>
      </c>
      <c r="S759" s="72">
        <f t="shared" si="195"/>
        <v>29</v>
      </c>
      <c r="AF759" s="18">
        <v>4043.0818388554599</v>
      </c>
      <c r="AG759" s="18">
        <v>25.871281773931901</v>
      </c>
      <c r="AI759" s="23">
        <f>'simulateur graphe PJ OQN'!$B$4</f>
        <v>1</v>
      </c>
      <c r="AJ759" s="24">
        <f t="shared" si="196"/>
        <v>126.23</v>
      </c>
      <c r="AK759" s="24">
        <f t="shared" si="197"/>
        <v>126.23</v>
      </c>
      <c r="AM759" t="str">
        <f t="shared" si="198"/>
        <v>ZONEBASSE</v>
      </c>
      <c r="AN759" t="str">
        <f t="shared" si="199"/>
        <v>HC</v>
      </c>
      <c r="AO759" s="20">
        <f t="shared" si="200"/>
        <v>126.23</v>
      </c>
      <c r="AP759" s="20">
        <f t="shared" si="201"/>
        <v>2925.13</v>
      </c>
      <c r="AQ759" s="20">
        <f t="shared" si="201"/>
        <v>4071.14</v>
      </c>
      <c r="AR759" s="20">
        <f t="shared" si="201"/>
        <v>4968.72</v>
      </c>
      <c r="AS759" s="20">
        <f t="shared" si="202"/>
        <v>903.68000000000029</v>
      </c>
      <c r="AT759" s="20">
        <f t="shared" si="187"/>
        <v>2795.8200000000015</v>
      </c>
      <c r="AU759" s="20">
        <f t="shared" si="203"/>
        <v>2925.13</v>
      </c>
    </row>
    <row r="760" spans="1:47" ht="33.75">
      <c r="A760" s="54">
        <v>761</v>
      </c>
      <c r="B760" s="54" t="s">
        <v>1428</v>
      </c>
      <c r="C760" s="58" t="s">
        <v>1429</v>
      </c>
      <c r="D760" s="79">
        <v>8</v>
      </c>
      <c r="E760" s="79">
        <v>28</v>
      </c>
      <c r="F760" s="80">
        <v>1144.46</v>
      </c>
      <c r="G760" s="80">
        <v>143.06</v>
      </c>
      <c r="H760" s="80">
        <v>1144.46</v>
      </c>
      <c r="I760" s="80">
        <v>1823.56</v>
      </c>
      <c r="J760" s="80">
        <v>2453.0300000000002</v>
      </c>
      <c r="K760" s="80">
        <v>86.14</v>
      </c>
      <c r="L760" s="73">
        <f t="shared" si="188"/>
        <v>93.27</v>
      </c>
      <c r="M760" s="73">
        <f t="shared" si="189"/>
        <v>126.23</v>
      </c>
      <c r="N760" s="72" t="str">
        <f t="shared" si="190"/>
        <v>0840</v>
      </c>
      <c r="O760" s="74">
        <f t="shared" si="191"/>
        <v>20</v>
      </c>
      <c r="P760" s="72">
        <f t="shared" si="192"/>
        <v>1</v>
      </c>
      <c r="Q760" s="74">
        <f t="shared" si="193"/>
        <v>8</v>
      </c>
      <c r="R760" s="72">
        <f t="shared" si="194"/>
        <v>15</v>
      </c>
      <c r="S760" s="72">
        <f t="shared" si="195"/>
        <v>22</v>
      </c>
      <c r="AF760" s="18">
        <v>4377.7060643124396</v>
      </c>
      <c r="AG760" s="18">
        <v>28.005256241787102</v>
      </c>
      <c r="AI760" s="23">
        <f>'simulateur graphe PJ OQN'!$B$4</f>
        <v>1</v>
      </c>
      <c r="AJ760" s="24">
        <f t="shared" si="196"/>
        <v>126.23</v>
      </c>
      <c r="AK760" s="24">
        <f t="shared" si="197"/>
        <v>126.23</v>
      </c>
      <c r="AM760" t="str">
        <f t="shared" si="198"/>
        <v>ZONEBASSE</v>
      </c>
      <c r="AN760" t="str">
        <f t="shared" si="199"/>
        <v>HC</v>
      </c>
      <c r="AO760" s="20">
        <f t="shared" si="200"/>
        <v>126.23</v>
      </c>
      <c r="AP760" s="20">
        <f t="shared" si="201"/>
        <v>1144.46</v>
      </c>
      <c r="AQ760" s="20">
        <f t="shared" si="201"/>
        <v>1823.56</v>
      </c>
      <c r="AR760" s="20">
        <f t="shared" si="201"/>
        <v>2453.0300000000002</v>
      </c>
      <c r="AS760" s="20">
        <f t="shared" si="202"/>
        <v>127.25</v>
      </c>
      <c r="AT760" s="20">
        <f t="shared" si="187"/>
        <v>-507.31999999999789</v>
      </c>
      <c r="AU760" s="20">
        <f t="shared" si="203"/>
        <v>1144.46</v>
      </c>
    </row>
    <row r="761" spans="1:47" ht="33.75">
      <c r="A761" s="54">
        <v>762</v>
      </c>
      <c r="B761" s="54" t="s">
        <v>1430</v>
      </c>
      <c r="C761" s="58" t="s">
        <v>1431</v>
      </c>
      <c r="D761" s="79">
        <v>8</v>
      </c>
      <c r="E761" s="79">
        <v>28</v>
      </c>
      <c r="F761" s="80">
        <v>1322.59</v>
      </c>
      <c r="G761" s="80">
        <v>165.32</v>
      </c>
      <c r="H761" s="80">
        <v>1322.59</v>
      </c>
      <c r="I761" s="80">
        <v>2087.73</v>
      </c>
      <c r="J761" s="80">
        <v>2777.1</v>
      </c>
      <c r="K761" s="80">
        <v>95.54</v>
      </c>
      <c r="L761" s="73">
        <f t="shared" si="188"/>
        <v>93.27</v>
      </c>
      <c r="M761" s="73">
        <f t="shared" si="189"/>
        <v>126.23</v>
      </c>
      <c r="N761" s="72" t="str">
        <f t="shared" si="190"/>
        <v>0840</v>
      </c>
      <c r="O761" s="74">
        <f t="shared" si="191"/>
        <v>20</v>
      </c>
      <c r="P761" s="72">
        <f t="shared" si="192"/>
        <v>1</v>
      </c>
      <c r="Q761" s="74">
        <f t="shared" si="193"/>
        <v>8</v>
      </c>
      <c r="R761" s="72">
        <f t="shared" si="194"/>
        <v>15</v>
      </c>
      <c r="S761" s="72">
        <f t="shared" si="195"/>
        <v>22</v>
      </c>
      <c r="AF761" s="18">
        <v>5797.3829369568102</v>
      </c>
      <c r="AG761" s="18">
        <v>34.665898617511502</v>
      </c>
      <c r="AI761" s="23">
        <f>'simulateur graphe PJ OQN'!$B$4</f>
        <v>1</v>
      </c>
      <c r="AJ761" s="24">
        <f t="shared" si="196"/>
        <v>126.23</v>
      </c>
      <c r="AK761" s="24">
        <f t="shared" si="197"/>
        <v>126.23</v>
      </c>
      <c r="AM761" t="str">
        <f t="shared" si="198"/>
        <v>ZONEBASSE</v>
      </c>
      <c r="AN761" t="str">
        <f t="shared" si="199"/>
        <v>HC</v>
      </c>
      <c r="AO761" s="20">
        <f t="shared" si="200"/>
        <v>126.23</v>
      </c>
      <c r="AP761" s="20">
        <f t="shared" si="201"/>
        <v>1322.59</v>
      </c>
      <c r="AQ761" s="20">
        <f t="shared" si="201"/>
        <v>2087.73</v>
      </c>
      <c r="AR761" s="20">
        <f t="shared" si="201"/>
        <v>2777.1</v>
      </c>
      <c r="AS761" s="20">
        <f t="shared" si="202"/>
        <v>197.51999999999953</v>
      </c>
      <c r="AT761" s="20">
        <f t="shared" si="187"/>
        <v>399.55000000000109</v>
      </c>
      <c r="AU761" s="20">
        <f t="shared" si="203"/>
        <v>1322.59</v>
      </c>
    </row>
    <row r="762" spans="1:47" ht="33.75">
      <c r="A762" s="54">
        <v>763</v>
      </c>
      <c r="B762" s="54" t="s">
        <v>1432</v>
      </c>
      <c r="C762" s="58" t="s">
        <v>1433</v>
      </c>
      <c r="D762" s="79">
        <v>8</v>
      </c>
      <c r="E762" s="79">
        <v>28</v>
      </c>
      <c r="F762" s="80">
        <v>1225.8599999999999</v>
      </c>
      <c r="G762" s="80">
        <v>153.22999999999999</v>
      </c>
      <c r="H762" s="80">
        <v>1225.8599999999999</v>
      </c>
      <c r="I762" s="80">
        <v>1959.28</v>
      </c>
      <c r="J762" s="80">
        <v>2643.03</v>
      </c>
      <c r="K762" s="80">
        <v>91.09</v>
      </c>
      <c r="L762" s="73">
        <f t="shared" si="188"/>
        <v>93.27</v>
      </c>
      <c r="M762" s="73">
        <f t="shared" si="189"/>
        <v>126.23</v>
      </c>
      <c r="N762" s="72" t="str">
        <f t="shared" si="190"/>
        <v>0840</v>
      </c>
      <c r="O762" s="74">
        <f t="shared" si="191"/>
        <v>20</v>
      </c>
      <c r="P762" s="72">
        <f t="shared" si="192"/>
        <v>1</v>
      </c>
      <c r="Q762" s="74">
        <f t="shared" si="193"/>
        <v>8</v>
      </c>
      <c r="R762" s="72">
        <f t="shared" si="194"/>
        <v>15</v>
      </c>
      <c r="S762" s="72">
        <f t="shared" si="195"/>
        <v>22</v>
      </c>
      <c r="AF762" s="18">
        <v>9227.2112569450201</v>
      </c>
      <c r="AG762" s="18">
        <v>44.100371747211902</v>
      </c>
      <c r="AI762" s="23">
        <f>'simulateur graphe PJ OQN'!$B$4</f>
        <v>1</v>
      </c>
      <c r="AJ762" s="24">
        <f t="shared" si="196"/>
        <v>126.23</v>
      </c>
      <c r="AK762" s="24">
        <f t="shared" si="197"/>
        <v>126.23</v>
      </c>
      <c r="AM762" t="str">
        <f t="shared" si="198"/>
        <v>ZONEBASSE</v>
      </c>
      <c r="AN762" t="str">
        <f t="shared" si="199"/>
        <v>HC</v>
      </c>
      <c r="AO762" s="20">
        <f t="shared" si="200"/>
        <v>126.23</v>
      </c>
      <c r="AP762" s="20">
        <f t="shared" si="201"/>
        <v>1225.8599999999999</v>
      </c>
      <c r="AQ762" s="20">
        <f t="shared" si="201"/>
        <v>1959.28</v>
      </c>
      <c r="AR762" s="20">
        <f t="shared" si="201"/>
        <v>2643.03</v>
      </c>
      <c r="AS762" s="20">
        <f t="shared" si="202"/>
        <v>183.59999999999991</v>
      </c>
      <c r="AT762" s="20">
        <f t="shared" si="187"/>
        <v>-10.419999999998254</v>
      </c>
      <c r="AU762" s="20">
        <f t="shared" si="203"/>
        <v>1225.8599999999999</v>
      </c>
    </row>
    <row r="763" spans="1:47" ht="33.75">
      <c r="A763" s="54">
        <v>764</v>
      </c>
      <c r="B763" s="54" t="s">
        <v>1434</v>
      </c>
      <c r="C763" s="58" t="s">
        <v>1435</v>
      </c>
      <c r="D763" s="79">
        <v>15</v>
      </c>
      <c r="E763" s="79">
        <v>35</v>
      </c>
      <c r="F763" s="80">
        <v>2056.9899999999998</v>
      </c>
      <c r="G763" s="80">
        <v>118.73</v>
      </c>
      <c r="H763" s="80">
        <v>2056.9899999999998</v>
      </c>
      <c r="I763" s="80">
        <v>2773.96</v>
      </c>
      <c r="J763" s="80">
        <v>3471.43</v>
      </c>
      <c r="K763" s="80">
        <v>94.99</v>
      </c>
      <c r="L763" s="73">
        <f t="shared" si="188"/>
        <v>93.27</v>
      </c>
      <c r="M763" s="73">
        <f t="shared" si="189"/>
        <v>126.23</v>
      </c>
      <c r="N763" s="72" t="str">
        <f t="shared" si="190"/>
        <v>0840</v>
      </c>
      <c r="O763" s="74">
        <f t="shared" si="191"/>
        <v>20</v>
      </c>
      <c r="P763" s="72">
        <f t="shared" si="192"/>
        <v>1</v>
      </c>
      <c r="Q763" s="74">
        <f t="shared" si="193"/>
        <v>15</v>
      </c>
      <c r="R763" s="72">
        <f t="shared" si="194"/>
        <v>22</v>
      </c>
      <c r="S763" s="72">
        <f t="shared" si="195"/>
        <v>29</v>
      </c>
      <c r="AF763" s="18">
        <v>2851.3836698937698</v>
      </c>
      <c r="AG763" s="18">
        <v>19.9402390438247</v>
      </c>
      <c r="AI763" s="23">
        <f>'simulateur graphe PJ OQN'!$B$4</f>
        <v>1</v>
      </c>
      <c r="AJ763" s="24">
        <f t="shared" si="196"/>
        <v>126.23</v>
      </c>
      <c r="AK763" s="24">
        <f t="shared" si="197"/>
        <v>126.23</v>
      </c>
      <c r="AM763" t="str">
        <f t="shared" si="198"/>
        <v>ZONEBASSE</v>
      </c>
      <c r="AN763" t="str">
        <f t="shared" si="199"/>
        <v>HC</v>
      </c>
      <c r="AO763" s="20">
        <f t="shared" si="200"/>
        <v>126.23</v>
      </c>
      <c r="AP763" s="20">
        <f t="shared" si="201"/>
        <v>2056.9899999999998</v>
      </c>
      <c r="AQ763" s="20">
        <f t="shared" si="201"/>
        <v>2773.96</v>
      </c>
      <c r="AR763" s="20">
        <f t="shared" si="201"/>
        <v>3471.43</v>
      </c>
      <c r="AS763" s="20">
        <f t="shared" si="202"/>
        <v>241.76999999999998</v>
      </c>
      <c r="AT763" s="20">
        <f t="shared" ref="AT763:AT826" si="204">IF(P763=1,J763+(90-E763)*K763,H763+(90-E763)*K763)+(AI763-90)*L763</f>
        <v>394.85000000000036</v>
      </c>
      <c r="AU763" s="20">
        <f t="shared" si="203"/>
        <v>2056.9899999999998</v>
      </c>
    </row>
    <row r="764" spans="1:47" ht="33.75">
      <c r="A764" s="54">
        <v>765</v>
      </c>
      <c r="B764" s="54" t="s">
        <v>1436</v>
      </c>
      <c r="C764" s="58" t="s">
        <v>1437</v>
      </c>
      <c r="D764" s="79">
        <v>15</v>
      </c>
      <c r="E764" s="79">
        <v>35</v>
      </c>
      <c r="F764" s="80">
        <v>2137.0700000000002</v>
      </c>
      <c r="G764" s="80">
        <v>142.47</v>
      </c>
      <c r="H764" s="80">
        <v>2137.0700000000002</v>
      </c>
      <c r="I764" s="80">
        <v>2792.77</v>
      </c>
      <c r="J764" s="80">
        <v>3540.45</v>
      </c>
      <c r="K764" s="80">
        <v>96.45</v>
      </c>
      <c r="L764" s="73">
        <f t="shared" si="188"/>
        <v>93.27</v>
      </c>
      <c r="M764" s="73">
        <f t="shared" si="189"/>
        <v>126.23</v>
      </c>
      <c r="N764" s="72" t="str">
        <f t="shared" si="190"/>
        <v>0840</v>
      </c>
      <c r="O764" s="74">
        <f t="shared" si="191"/>
        <v>20</v>
      </c>
      <c r="P764" s="72">
        <f t="shared" si="192"/>
        <v>1</v>
      </c>
      <c r="Q764" s="74">
        <f t="shared" si="193"/>
        <v>15</v>
      </c>
      <c r="R764" s="72">
        <f t="shared" si="194"/>
        <v>22</v>
      </c>
      <c r="S764" s="72">
        <f t="shared" si="195"/>
        <v>29</v>
      </c>
      <c r="AF764" s="18">
        <v>3682.2943198135799</v>
      </c>
      <c r="AG764" s="18">
        <v>24.114832535885199</v>
      </c>
      <c r="AI764" s="23">
        <f>'simulateur graphe PJ OQN'!$B$4</f>
        <v>1</v>
      </c>
      <c r="AJ764" s="24">
        <f t="shared" si="196"/>
        <v>126.23</v>
      </c>
      <c r="AK764" s="24">
        <f t="shared" si="197"/>
        <v>126.23</v>
      </c>
      <c r="AM764" t="str">
        <f t="shared" si="198"/>
        <v>ZONEBASSE</v>
      </c>
      <c r="AN764" t="str">
        <f t="shared" si="199"/>
        <v>HC</v>
      </c>
      <c r="AO764" s="20">
        <f t="shared" si="200"/>
        <v>126.23</v>
      </c>
      <c r="AP764" s="20">
        <f t="shared" si="201"/>
        <v>2137.0700000000002</v>
      </c>
      <c r="AQ764" s="20">
        <f t="shared" si="201"/>
        <v>2792.77</v>
      </c>
      <c r="AR764" s="20">
        <f t="shared" si="201"/>
        <v>3540.45</v>
      </c>
      <c r="AS764" s="20">
        <f t="shared" si="202"/>
        <v>261.14999999999964</v>
      </c>
      <c r="AT764" s="20">
        <f t="shared" si="204"/>
        <v>544.17000000000189</v>
      </c>
      <c r="AU764" s="20">
        <f t="shared" si="203"/>
        <v>2137.0700000000002</v>
      </c>
    </row>
    <row r="765" spans="1:47" ht="33.75">
      <c r="A765" s="54">
        <v>766</v>
      </c>
      <c r="B765" s="54" t="s">
        <v>1438</v>
      </c>
      <c r="C765" s="58" t="s">
        <v>1439</v>
      </c>
      <c r="D765" s="79">
        <v>43</v>
      </c>
      <c r="E765" s="79">
        <v>49</v>
      </c>
      <c r="F765" s="80">
        <v>5083.0200000000004</v>
      </c>
      <c r="G765" s="80">
        <v>105.21</v>
      </c>
      <c r="H765" s="80">
        <v>5083.0200000000004</v>
      </c>
      <c r="I765" s="80" t="s">
        <v>28</v>
      </c>
      <c r="J765" s="80" t="s">
        <v>28</v>
      </c>
      <c r="K765" s="80">
        <v>110.5</v>
      </c>
      <c r="L765" s="73">
        <f t="shared" si="188"/>
        <v>93.27</v>
      </c>
      <c r="M765" s="73">
        <f t="shared" si="189"/>
        <v>126.23</v>
      </c>
      <c r="N765" s="72" t="str">
        <f t="shared" si="190"/>
        <v>0840</v>
      </c>
      <c r="O765" s="74">
        <f t="shared" si="191"/>
        <v>6</v>
      </c>
      <c r="P765" s="72">
        <f t="shared" si="192"/>
        <v>0</v>
      </c>
      <c r="Q765" s="74">
        <f t="shared" si="193"/>
        <v>43</v>
      </c>
      <c r="R765" s="72" t="str">
        <f t="shared" si="194"/>
        <v/>
      </c>
      <c r="S765" s="72" t="str">
        <f t="shared" si="195"/>
        <v/>
      </c>
      <c r="AF765" s="18">
        <v>3966.3235228262101</v>
      </c>
      <c r="AG765" s="18">
        <v>26.1733547351525</v>
      </c>
      <c r="AI765" s="23">
        <f>'simulateur graphe PJ OQN'!$B$4</f>
        <v>1</v>
      </c>
      <c r="AJ765" s="24">
        <f t="shared" si="196"/>
        <v>126.23</v>
      </c>
      <c r="AK765" s="24">
        <f t="shared" si="197"/>
        <v>126.23</v>
      </c>
      <c r="AM765" t="str">
        <f t="shared" si="198"/>
        <v>ZONEBASSE</v>
      </c>
      <c r="AN765" t="str">
        <f t="shared" si="199"/>
        <v>HC</v>
      </c>
      <c r="AO765" s="20">
        <f t="shared" si="200"/>
        <v>126.23</v>
      </c>
      <c r="AP765" s="20">
        <f t="shared" si="201"/>
        <v>5083.0200000000004</v>
      </c>
      <c r="AQ765" s="20" t="str">
        <f t="shared" si="201"/>
        <v>.</v>
      </c>
      <c r="AR765" s="20" t="str">
        <f t="shared" si="201"/>
        <v>.</v>
      </c>
      <c r="AS765" s="20">
        <f t="shared" si="202"/>
        <v>-220.97999999999956</v>
      </c>
      <c r="AT765" s="20">
        <f t="shared" si="204"/>
        <v>1312.4900000000016</v>
      </c>
      <c r="AU765" s="20">
        <f t="shared" si="203"/>
        <v>5083.0200000000004</v>
      </c>
    </row>
    <row r="766" spans="1:47" ht="22.5">
      <c r="A766" s="54">
        <v>767</v>
      </c>
      <c r="B766" s="54" t="s">
        <v>1440</v>
      </c>
      <c r="C766" s="58" t="s">
        <v>1441</v>
      </c>
      <c r="D766" s="79">
        <v>1</v>
      </c>
      <c r="E766" s="79">
        <v>1</v>
      </c>
      <c r="F766" s="80" t="s">
        <v>28</v>
      </c>
      <c r="G766" s="80" t="s">
        <v>28</v>
      </c>
      <c r="H766" s="80">
        <v>88.68</v>
      </c>
      <c r="I766" s="80" t="s">
        <v>28</v>
      </c>
      <c r="J766" s="80" t="s">
        <v>28</v>
      </c>
      <c r="K766" s="80" t="s">
        <v>28</v>
      </c>
      <c r="L766" s="73" t="str">
        <f t="shared" si="188"/>
        <v/>
      </c>
      <c r="M766" s="73" t="str">
        <f t="shared" si="189"/>
        <v/>
      </c>
      <c r="N766" s="72" t="str">
        <f t="shared" si="190"/>
        <v>0841</v>
      </c>
      <c r="O766" s="74">
        <f t="shared" si="191"/>
        <v>0</v>
      </c>
      <c r="P766" s="72">
        <f t="shared" si="192"/>
        <v>0</v>
      </c>
      <c r="Q766" s="74">
        <f t="shared" si="193"/>
        <v>1</v>
      </c>
      <c r="R766" s="72" t="str">
        <f t="shared" si="194"/>
        <v/>
      </c>
      <c r="S766" s="72" t="str">
        <f t="shared" si="195"/>
        <v/>
      </c>
      <c r="AF766" s="18">
        <v>4415.3259824677798</v>
      </c>
      <c r="AG766" s="18">
        <v>28.5857519788918</v>
      </c>
      <c r="AI766" s="23">
        <f>'simulateur graphe PJ OQN'!$B$4</f>
        <v>1</v>
      </c>
      <c r="AJ766" s="24">
        <f t="shared" si="196"/>
        <v>88.68</v>
      </c>
      <c r="AK766" s="24">
        <f t="shared" si="197"/>
        <v>88.68</v>
      </c>
      <c r="AM766" t="str">
        <f t="shared" si="198"/>
        <v>ZONEHAUTE</v>
      </c>
      <c r="AN766" t="str">
        <f t="shared" si="199"/>
        <v>HDJ</v>
      </c>
      <c r="AO766" s="20" t="e">
        <f t="shared" si="200"/>
        <v>#VALUE!</v>
      </c>
      <c r="AP766" s="20">
        <f t="shared" si="201"/>
        <v>88.68</v>
      </c>
      <c r="AQ766" s="20" t="str">
        <f t="shared" si="201"/>
        <v>.</v>
      </c>
      <c r="AR766" s="20" t="str">
        <f t="shared" si="201"/>
        <v>.</v>
      </c>
      <c r="AS766" s="20" t="e">
        <f t="shared" si="202"/>
        <v>#VALUE!</v>
      </c>
      <c r="AT766" s="20" t="e">
        <f t="shared" si="204"/>
        <v>#VALUE!</v>
      </c>
      <c r="AU766" s="20">
        <f t="shared" si="203"/>
        <v>88.68</v>
      </c>
    </row>
    <row r="767" spans="1:47" ht="22.5">
      <c r="A767" s="54">
        <v>768</v>
      </c>
      <c r="B767" s="54" t="s">
        <v>1442</v>
      </c>
      <c r="C767" s="58" t="s">
        <v>1443</v>
      </c>
      <c r="D767" s="79">
        <v>1</v>
      </c>
      <c r="E767" s="79">
        <v>1</v>
      </c>
      <c r="F767" s="80" t="s">
        <v>28</v>
      </c>
      <c r="G767" s="80" t="s">
        <v>28</v>
      </c>
      <c r="H767" s="80">
        <v>78.22</v>
      </c>
      <c r="I767" s="80" t="s">
        <v>28</v>
      </c>
      <c r="J767" s="80" t="s">
        <v>28</v>
      </c>
      <c r="K767" s="80" t="s">
        <v>28</v>
      </c>
      <c r="L767" s="73" t="str">
        <f t="shared" si="188"/>
        <v/>
      </c>
      <c r="M767" s="73" t="str">
        <f t="shared" si="189"/>
        <v/>
      </c>
      <c r="N767" s="72" t="str">
        <f t="shared" si="190"/>
        <v>0841</v>
      </c>
      <c r="O767" s="74">
        <f t="shared" si="191"/>
        <v>0</v>
      </c>
      <c r="P767" s="72">
        <f t="shared" si="192"/>
        <v>0</v>
      </c>
      <c r="Q767" s="74">
        <f t="shared" si="193"/>
        <v>1</v>
      </c>
      <c r="R767" s="72" t="str">
        <f t="shared" si="194"/>
        <v/>
      </c>
      <c r="S767" s="72" t="str">
        <f t="shared" si="195"/>
        <v/>
      </c>
      <c r="AF767" s="18">
        <v>5507.4550215457202</v>
      </c>
      <c r="AG767" s="18">
        <v>34.720524017467298</v>
      </c>
      <c r="AI767" s="23">
        <f>'simulateur graphe PJ OQN'!$B$4</f>
        <v>1</v>
      </c>
      <c r="AJ767" s="24">
        <f t="shared" si="196"/>
        <v>78.22</v>
      </c>
      <c r="AK767" s="24">
        <f t="shared" si="197"/>
        <v>78.22</v>
      </c>
      <c r="AM767" t="str">
        <f t="shared" si="198"/>
        <v>ZONEHAUTE</v>
      </c>
      <c r="AN767" t="str">
        <f t="shared" si="199"/>
        <v>HDJ</v>
      </c>
      <c r="AO767" s="20" t="e">
        <f t="shared" si="200"/>
        <v>#VALUE!</v>
      </c>
      <c r="AP767" s="20">
        <f t="shared" si="201"/>
        <v>78.22</v>
      </c>
      <c r="AQ767" s="20" t="str">
        <f t="shared" si="201"/>
        <v>.</v>
      </c>
      <c r="AR767" s="20" t="str">
        <f t="shared" si="201"/>
        <v>.</v>
      </c>
      <c r="AS767" s="20" t="e">
        <f t="shared" si="202"/>
        <v>#VALUE!</v>
      </c>
      <c r="AT767" s="20" t="e">
        <f t="shared" si="204"/>
        <v>#VALUE!</v>
      </c>
      <c r="AU767" s="20">
        <f t="shared" si="203"/>
        <v>78.22</v>
      </c>
    </row>
    <row r="768" spans="1:47" ht="22.5">
      <c r="A768" s="54">
        <v>769</v>
      </c>
      <c r="B768" s="54" t="s">
        <v>1444</v>
      </c>
      <c r="C768" s="58" t="s">
        <v>1445</v>
      </c>
      <c r="D768" s="79">
        <v>1</v>
      </c>
      <c r="E768" s="79">
        <v>1</v>
      </c>
      <c r="F768" s="80" t="s">
        <v>28</v>
      </c>
      <c r="G768" s="80" t="s">
        <v>28</v>
      </c>
      <c r="H768" s="80">
        <v>66.02</v>
      </c>
      <c r="I768" s="80" t="s">
        <v>28</v>
      </c>
      <c r="J768" s="80" t="s">
        <v>28</v>
      </c>
      <c r="K768" s="80" t="s">
        <v>28</v>
      </c>
      <c r="L768" s="73" t="str">
        <f t="shared" si="188"/>
        <v/>
      </c>
      <c r="M768" s="73" t="str">
        <f t="shared" si="189"/>
        <v/>
      </c>
      <c r="N768" s="72" t="str">
        <f t="shared" si="190"/>
        <v>0841</v>
      </c>
      <c r="O768" s="74">
        <f t="shared" si="191"/>
        <v>0</v>
      </c>
      <c r="P768" s="72">
        <f t="shared" si="192"/>
        <v>0</v>
      </c>
      <c r="Q768" s="74">
        <f t="shared" si="193"/>
        <v>1</v>
      </c>
      <c r="R768" s="72" t="str">
        <f t="shared" si="194"/>
        <v/>
      </c>
      <c r="S768" s="72" t="str">
        <f t="shared" si="195"/>
        <v/>
      </c>
      <c r="AF768" s="18">
        <v>7855.90994335091</v>
      </c>
      <c r="AG768" s="18">
        <v>46.040201005025096</v>
      </c>
      <c r="AI768" s="23">
        <f>'simulateur graphe PJ OQN'!$B$4</f>
        <v>1</v>
      </c>
      <c r="AJ768" s="24">
        <f t="shared" si="196"/>
        <v>66.02</v>
      </c>
      <c r="AK768" s="24">
        <f t="shared" si="197"/>
        <v>66.02</v>
      </c>
      <c r="AM768" t="str">
        <f t="shared" si="198"/>
        <v>ZONEHAUTE</v>
      </c>
      <c r="AN768" t="str">
        <f t="shared" si="199"/>
        <v>HDJ</v>
      </c>
      <c r="AO768" s="20" t="e">
        <f t="shared" si="200"/>
        <v>#VALUE!</v>
      </c>
      <c r="AP768" s="20">
        <f t="shared" si="201"/>
        <v>66.02</v>
      </c>
      <c r="AQ768" s="20" t="str">
        <f t="shared" si="201"/>
        <v>.</v>
      </c>
      <c r="AR768" s="20" t="str">
        <f t="shared" si="201"/>
        <v>.</v>
      </c>
      <c r="AS768" s="20" t="e">
        <f t="shared" si="202"/>
        <v>#VALUE!</v>
      </c>
      <c r="AT768" s="20" t="e">
        <f t="shared" si="204"/>
        <v>#VALUE!</v>
      </c>
      <c r="AU768" s="20">
        <f t="shared" si="203"/>
        <v>66.02</v>
      </c>
    </row>
    <row r="769" spans="1:47" ht="33.75">
      <c r="A769" s="54">
        <v>770</v>
      </c>
      <c r="B769" s="54" t="s">
        <v>1446</v>
      </c>
      <c r="C769" s="58" t="s">
        <v>1447</v>
      </c>
      <c r="D769" s="79">
        <v>15</v>
      </c>
      <c r="E769" s="79">
        <v>35</v>
      </c>
      <c r="F769" s="80">
        <v>2138.52</v>
      </c>
      <c r="G769" s="80">
        <v>142.57</v>
      </c>
      <c r="H769" s="80">
        <v>2138.52</v>
      </c>
      <c r="I769" s="80">
        <v>2837.03</v>
      </c>
      <c r="J769" s="80">
        <v>3608.23</v>
      </c>
      <c r="K769" s="80">
        <v>102.29</v>
      </c>
      <c r="L769" s="73">
        <f t="shared" si="188"/>
        <v>102.8</v>
      </c>
      <c r="M769" s="73">
        <f t="shared" si="189"/>
        <v>139.27000000000001</v>
      </c>
      <c r="N769" s="72" t="str">
        <f t="shared" si="190"/>
        <v>0841</v>
      </c>
      <c r="O769" s="74">
        <f t="shared" si="191"/>
        <v>20</v>
      </c>
      <c r="P769" s="72">
        <f t="shared" si="192"/>
        <v>1</v>
      </c>
      <c r="Q769" s="74">
        <f t="shared" si="193"/>
        <v>15</v>
      </c>
      <c r="R769" s="72">
        <f t="shared" si="194"/>
        <v>22</v>
      </c>
      <c r="S769" s="72">
        <f t="shared" si="195"/>
        <v>29</v>
      </c>
      <c r="AF769" s="18">
        <v>375.47834568815802</v>
      </c>
      <c r="AG769" s="18" t="s">
        <v>28</v>
      </c>
      <c r="AI769" s="23">
        <f>'simulateur graphe PJ OQN'!$B$4</f>
        <v>1</v>
      </c>
      <c r="AJ769" s="24">
        <f t="shared" si="196"/>
        <v>139.27000000000001</v>
      </c>
      <c r="AK769" s="24">
        <f t="shared" si="197"/>
        <v>139.27000000000001</v>
      </c>
      <c r="AM769" t="str">
        <f t="shared" si="198"/>
        <v>ZONEBASSE</v>
      </c>
      <c r="AN769" t="str">
        <f t="shared" si="199"/>
        <v>HC</v>
      </c>
      <c r="AO769" s="20">
        <f t="shared" si="200"/>
        <v>139.27000000000001</v>
      </c>
      <c r="AP769" s="20">
        <f t="shared" si="201"/>
        <v>2138.52</v>
      </c>
      <c r="AQ769" s="20">
        <f t="shared" si="201"/>
        <v>2837.03</v>
      </c>
      <c r="AR769" s="20">
        <f t="shared" si="201"/>
        <v>3608.23</v>
      </c>
      <c r="AS769" s="20">
        <f t="shared" si="202"/>
        <v>130.36999999999989</v>
      </c>
      <c r="AT769" s="20">
        <f t="shared" si="204"/>
        <v>84.980000000001382</v>
      </c>
      <c r="AU769" s="20">
        <f t="shared" si="203"/>
        <v>2138.52</v>
      </c>
    </row>
    <row r="770" spans="1:47" ht="33.75">
      <c r="A770" s="54">
        <v>771</v>
      </c>
      <c r="B770" s="54" t="s">
        <v>1448</v>
      </c>
      <c r="C770" s="58" t="s">
        <v>1449</v>
      </c>
      <c r="D770" s="79">
        <v>15</v>
      </c>
      <c r="E770" s="79">
        <v>35</v>
      </c>
      <c r="F770" s="80">
        <v>2179.3000000000002</v>
      </c>
      <c r="G770" s="80">
        <v>145.29</v>
      </c>
      <c r="H770" s="80">
        <v>2179.3000000000002</v>
      </c>
      <c r="I770" s="80">
        <v>2891.13</v>
      </c>
      <c r="J770" s="80">
        <v>3677.03</v>
      </c>
      <c r="K770" s="80">
        <v>105.06</v>
      </c>
      <c r="L770" s="73">
        <f t="shared" si="188"/>
        <v>102.8</v>
      </c>
      <c r="M770" s="73">
        <f t="shared" si="189"/>
        <v>139.27000000000001</v>
      </c>
      <c r="N770" s="72" t="str">
        <f t="shared" si="190"/>
        <v>0841</v>
      </c>
      <c r="O770" s="74">
        <f t="shared" si="191"/>
        <v>20</v>
      </c>
      <c r="P770" s="72">
        <f t="shared" si="192"/>
        <v>1</v>
      </c>
      <c r="Q770" s="74">
        <f t="shared" si="193"/>
        <v>15</v>
      </c>
      <c r="R770" s="72">
        <f t="shared" si="194"/>
        <v>22</v>
      </c>
      <c r="S770" s="72">
        <f t="shared" si="195"/>
        <v>29</v>
      </c>
      <c r="AF770" s="18">
        <v>367.50513073170401</v>
      </c>
      <c r="AG770" s="18" t="s">
        <v>28</v>
      </c>
      <c r="AI770" s="23">
        <f>'simulateur graphe PJ OQN'!$B$4</f>
        <v>1</v>
      </c>
      <c r="AJ770" s="24">
        <f t="shared" si="196"/>
        <v>139.27000000000001</v>
      </c>
      <c r="AK770" s="24">
        <f t="shared" si="197"/>
        <v>139.27000000000001</v>
      </c>
      <c r="AM770" t="str">
        <f t="shared" si="198"/>
        <v>ZONEBASSE</v>
      </c>
      <c r="AN770" t="str">
        <f t="shared" si="199"/>
        <v>HC</v>
      </c>
      <c r="AO770" s="20">
        <f t="shared" si="200"/>
        <v>139.27000000000001</v>
      </c>
      <c r="AP770" s="20">
        <f t="shared" si="201"/>
        <v>2179.3000000000002</v>
      </c>
      <c r="AQ770" s="20">
        <f t="shared" si="201"/>
        <v>2891.13</v>
      </c>
      <c r="AR770" s="20">
        <f t="shared" si="201"/>
        <v>3677.03</v>
      </c>
      <c r="AS770" s="20">
        <f t="shared" si="202"/>
        <v>104.99000000000024</v>
      </c>
      <c r="AT770" s="20">
        <f t="shared" si="204"/>
        <v>306.13000000000102</v>
      </c>
      <c r="AU770" s="20">
        <f t="shared" si="203"/>
        <v>2179.3000000000002</v>
      </c>
    </row>
    <row r="771" spans="1:47" ht="33.75">
      <c r="A771" s="54">
        <v>772</v>
      </c>
      <c r="B771" s="54" t="s">
        <v>1450</v>
      </c>
      <c r="C771" s="58" t="s">
        <v>1451</v>
      </c>
      <c r="D771" s="79">
        <v>15</v>
      </c>
      <c r="E771" s="79">
        <v>35</v>
      </c>
      <c r="F771" s="80">
        <v>2323.7800000000002</v>
      </c>
      <c r="G771" s="80">
        <v>154.91999999999999</v>
      </c>
      <c r="H771" s="80">
        <v>2323.7800000000002</v>
      </c>
      <c r="I771" s="80">
        <v>3069.36</v>
      </c>
      <c r="J771" s="80">
        <v>3886.76</v>
      </c>
      <c r="K771" s="80">
        <v>109.49</v>
      </c>
      <c r="L771" s="73">
        <f t="shared" si="188"/>
        <v>102.8</v>
      </c>
      <c r="M771" s="73">
        <f t="shared" si="189"/>
        <v>139.27000000000001</v>
      </c>
      <c r="N771" s="72" t="str">
        <f t="shared" si="190"/>
        <v>0841</v>
      </c>
      <c r="O771" s="74">
        <f t="shared" si="191"/>
        <v>20</v>
      </c>
      <c r="P771" s="72">
        <f t="shared" si="192"/>
        <v>1</v>
      </c>
      <c r="Q771" s="74">
        <f t="shared" si="193"/>
        <v>15</v>
      </c>
      <c r="R771" s="72">
        <f t="shared" si="194"/>
        <v>22</v>
      </c>
      <c r="S771" s="72">
        <f t="shared" si="195"/>
        <v>29</v>
      </c>
      <c r="AF771" s="18">
        <v>280.10798153693003</v>
      </c>
      <c r="AG771" s="18" t="s">
        <v>28</v>
      </c>
      <c r="AI771" s="23">
        <f>'simulateur graphe PJ OQN'!$B$4</f>
        <v>1</v>
      </c>
      <c r="AJ771" s="24">
        <f t="shared" si="196"/>
        <v>139.27000000000001</v>
      </c>
      <c r="AK771" s="24">
        <f t="shared" si="197"/>
        <v>139.27000000000001</v>
      </c>
      <c r="AM771" t="str">
        <f t="shared" si="198"/>
        <v>ZONEBASSE</v>
      </c>
      <c r="AN771" t="str">
        <f t="shared" si="199"/>
        <v>HC</v>
      </c>
      <c r="AO771" s="20">
        <f t="shared" si="200"/>
        <v>139.27000000000001</v>
      </c>
      <c r="AP771" s="20">
        <f t="shared" si="201"/>
        <v>2323.7800000000002</v>
      </c>
      <c r="AQ771" s="20">
        <f t="shared" si="201"/>
        <v>3069.36</v>
      </c>
      <c r="AR771" s="20">
        <f t="shared" si="201"/>
        <v>3886.76</v>
      </c>
      <c r="AS771" s="20">
        <f t="shared" si="202"/>
        <v>164.10000000000036</v>
      </c>
      <c r="AT771" s="20">
        <f t="shared" si="204"/>
        <v>759.51000000000022</v>
      </c>
      <c r="AU771" s="20">
        <f t="shared" si="203"/>
        <v>2323.7800000000002</v>
      </c>
    </row>
    <row r="772" spans="1:47" ht="33.75">
      <c r="A772" s="54">
        <v>773</v>
      </c>
      <c r="B772" s="54" t="s">
        <v>1452</v>
      </c>
      <c r="C772" s="58" t="s">
        <v>1453</v>
      </c>
      <c r="D772" s="79">
        <v>15</v>
      </c>
      <c r="E772" s="79">
        <v>35</v>
      </c>
      <c r="F772" s="80">
        <v>2342.37</v>
      </c>
      <c r="G772" s="80">
        <v>156.16</v>
      </c>
      <c r="H772" s="80">
        <v>2342.37</v>
      </c>
      <c r="I772" s="80">
        <v>3093.91</v>
      </c>
      <c r="J772" s="80">
        <v>3917.86</v>
      </c>
      <c r="K772" s="80">
        <v>111.94</v>
      </c>
      <c r="L772" s="73">
        <f t="shared" ref="L772:L835" si="205">IFERROR(VLOOKUP(B772,$B$1326:$K$2467,6,0),"")</f>
        <v>102.8</v>
      </c>
      <c r="M772" s="73">
        <f t="shared" ref="M772:M835" si="206">IFERROR(VLOOKUP($B772,$B$2468:$K$3603,6,0),"")</f>
        <v>139.27000000000001</v>
      </c>
      <c r="N772" s="72" t="str">
        <f t="shared" ref="N772:N835" si="207">LEFT(B772,4)</f>
        <v>0841</v>
      </c>
      <c r="O772" s="74">
        <f t="shared" ref="O772:O835" si="208">E772-D772</f>
        <v>20</v>
      </c>
      <c r="P772" s="72">
        <f t="shared" ref="P772:P835" si="209">IF(O772=20,1,0)</f>
        <v>1</v>
      </c>
      <c r="Q772" s="74">
        <f t="shared" ref="Q772:Q835" si="210">D772</f>
        <v>15</v>
      </c>
      <c r="R772" s="72">
        <f t="shared" ref="R772:R835" si="211">IF(P772=1,Q772+7,"")</f>
        <v>22</v>
      </c>
      <c r="S772" s="72">
        <f t="shared" ref="S772:S835" si="212">IF(P772=1,Q772+14,"")</f>
        <v>29</v>
      </c>
      <c r="AF772" s="18">
        <v>3923.1691625895501</v>
      </c>
      <c r="AG772" s="18">
        <v>24.2856943475227</v>
      </c>
      <c r="AI772" s="23">
        <f>'simulateur graphe PJ OQN'!$B$4</f>
        <v>1</v>
      </c>
      <c r="AJ772" s="24">
        <f t="shared" ref="AJ772:AJ835" si="213">IF(AN772="HDJ",AU772,IF(AM772="ZONE90",AT772,IF(AM772="ZONEBASSE",AO772,IF(AM772="ZONEFORF1",AP772,IF(AM772="ZONEFORF2",AQ772,IF(AM772="ZONEFORF3",AR772,AS772))))))</f>
        <v>139.27000000000001</v>
      </c>
      <c r="AK772" s="24">
        <f t="shared" ref="AK772:AK835" si="214">AJ772/AI772</f>
        <v>139.27000000000001</v>
      </c>
      <c r="AM772" t="str">
        <f t="shared" ref="AM772:AM835" si="215">IF(AI772&gt;90,"ZONE90",IF(P772=1,IF(AI772&lt;D772,"ZONEBASSE",IF(AI772&lt;R772,"ZONEFORF1",IF(AI772&lt;S772,"ZONEFORF2",IF(AI772&lt;E772,"ZONEFORF3","ZONEHAUTE")))),IF(AI772&lt;D772,"ZONEBASSE",IF(AI772&lt;E772,"ZONEFORF1","ZONEHAUTE"))))</f>
        <v>ZONEBASSE</v>
      </c>
      <c r="AN772" t="str">
        <f t="shared" ref="AN772:AN835" si="216">IF(RIGHT(B772,1)="0","HDJ","HC")</f>
        <v>HC</v>
      </c>
      <c r="AO772" s="20">
        <f t="shared" ref="AO772:AO835" si="217">IF(AI772&lt;8,M772*AI772,F772-(D772-AI772)*G772)</f>
        <v>139.27000000000001</v>
      </c>
      <c r="AP772" s="20">
        <f t="shared" ref="AP772:AR835" si="218">H772</f>
        <v>2342.37</v>
      </c>
      <c r="AQ772" s="20">
        <f t="shared" si="218"/>
        <v>3093.91</v>
      </c>
      <c r="AR772" s="20">
        <f t="shared" si="218"/>
        <v>3917.86</v>
      </c>
      <c r="AS772" s="20">
        <f t="shared" ref="AS772:AS835" si="219">IF(P772=1,J772+(AI772-E772)*K772,H772+(AI772-E772)*K772)</f>
        <v>111.90000000000009</v>
      </c>
      <c r="AT772" s="20">
        <f t="shared" si="204"/>
        <v>925.36000000000058</v>
      </c>
      <c r="AU772" s="20">
        <f t="shared" ref="AU772:AU835" si="220">AI772*H772</f>
        <v>2342.37</v>
      </c>
    </row>
    <row r="773" spans="1:47" ht="33.75">
      <c r="A773" s="54">
        <v>774</v>
      </c>
      <c r="B773" s="54" t="s">
        <v>1454</v>
      </c>
      <c r="C773" s="58" t="s">
        <v>1455</v>
      </c>
      <c r="D773" s="79">
        <v>15</v>
      </c>
      <c r="E773" s="79">
        <v>35</v>
      </c>
      <c r="F773" s="80">
        <v>2343.08</v>
      </c>
      <c r="G773" s="80">
        <v>156.21</v>
      </c>
      <c r="H773" s="80">
        <v>2343.08</v>
      </c>
      <c r="I773" s="80">
        <v>3174.19</v>
      </c>
      <c r="J773" s="80">
        <v>3983.84</v>
      </c>
      <c r="K773" s="80">
        <v>109.96</v>
      </c>
      <c r="L773" s="73">
        <f t="shared" si="205"/>
        <v>102.8</v>
      </c>
      <c r="M773" s="73">
        <f t="shared" si="206"/>
        <v>139.27000000000001</v>
      </c>
      <c r="N773" s="72" t="str">
        <f t="shared" si="207"/>
        <v>0841</v>
      </c>
      <c r="O773" s="74">
        <f t="shared" si="208"/>
        <v>20</v>
      </c>
      <c r="P773" s="72">
        <f t="shared" si="209"/>
        <v>1</v>
      </c>
      <c r="Q773" s="74">
        <f t="shared" si="210"/>
        <v>15</v>
      </c>
      <c r="R773" s="72">
        <f t="shared" si="211"/>
        <v>22</v>
      </c>
      <c r="S773" s="72">
        <f t="shared" si="212"/>
        <v>29</v>
      </c>
      <c r="AF773" s="18">
        <v>4609.4065819242396</v>
      </c>
      <c r="AG773" s="18">
        <v>27.859296482412098</v>
      </c>
      <c r="AI773" s="23">
        <f>'simulateur graphe PJ OQN'!$B$4</f>
        <v>1</v>
      </c>
      <c r="AJ773" s="24">
        <f t="shared" si="213"/>
        <v>139.27000000000001</v>
      </c>
      <c r="AK773" s="24">
        <f t="shared" si="214"/>
        <v>139.27000000000001</v>
      </c>
      <c r="AM773" t="str">
        <f t="shared" si="215"/>
        <v>ZONEBASSE</v>
      </c>
      <c r="AN773" t="str">
        <f t="shared" si="216"/>
        <v>HC</v>
      </c>
      <c r="AO773" s="20">
        <f t="shared" si="217"/>
        <v>139.27000000000001</v>
      </c>
      <c r="AP773" s="20">
        <f t="shared" si="218"/>
        <v>2343.08</v>
      </c>
      <c r="AQ773" s="20">
        <f t="shared" si="218"/>
        <v>3174.19</v>
      </c>
      <c r="AR773" s="20">
        <f t="shared" si="218"/>
        <v>3983.84</v>
      </c>
      <c r="AS773" s="20">
        <f t="shared" si="219"/>
        <v>245.20000000000027</v>
      </c>
      <c r="AT773" s="20">
        <f t="shared" si="204"/>
        <v>882.44000000000051</v>
      </c>
      <c r="AU773" s="20">
        <f t="shared" si="220"/>
        <v>2343.08</v>
      </c>
    </row>
    <row r="774" spans="1:47" ht="33.75">
      <c r="A774" s="54">
        <v>775</v>
      </c>
      <c r="B774" s="54" t="s">
        <v>1456</v>
      </c>
      <c r="C774" s="58" t="s">
        <v>1457</v>
      </c>
      <c r="D774" s="79">
        <v>15</v>
      </c>
      <c r="E774" s="79">
        <v>35</v>
      </c>
      <c r="F774" s="80">
        <v>2611.8000000000002</v>
      </c>
      <c r="G774" s="80">
        <v>174.12</v>
      </c>
      <c r="H774" s="80">
        <v>2611.8000000000002</v>
      </c>
      <c r="I774" s="80">
        <v>3479.39</v>
      </c>
      <c r="J774" s="80">
        <v>4340.22</v>
      </c>
      <c r="K774" s="80">
        <v>113.4</v>
      </c>
      <c r="L774" s="73">
        <f t="shared" si="205"/>
        <v>102.8</v>
      </c>
      <c r="M774" s="73">
        <f t="shared" si="206"/>
        <v>139.27000000000001</v>
      </c>
      <c r="N774" s="72" t="str">
        <f t="shared" si="207"/>
        <v>0841</v>
      </c>
      <c r="O774" s="74">
        <f t="shared" si="208"/>
        <v>20</v>
      </c>
      <c r="P774" s="72">
        <f t="shared" si="209"/>
        <v>1</v>
      </c>
      <c r="Q774" s="74">
        <f t="shared" si="210"/>
        <v>15</v>
      </c>
      <c r="R774" s="72">
        <f t="shared" si="211"/>
        <v>22</v>
      </c>
      <c r="S774" s="72">
        <f t="shared" si="212"/>
        <v>29</v>
      </c>
      <c r="AF774" s="18">
        <v>4931.6307154574997</v>
      </c>
      <c r="AG774" s="18">
        <v>28.655810510732799</v>
      </c>
      <c r="AI774" s="23">
        <f>'simulateur graphe PJ OQN'!$B$4</f>
        <v>1</v>
      </c>
      <c r="AJ774" s="24">
        <f t="shared" si="213"/>
        <v>139.27000000000001</v>
      </c>
      <c r="AK774" s="24">
        <f t="shared" si="214"/>
        <v>139.27000000000001</v>
      </c>
      <c r="AM774" t="str">
        <f t="shared" si="215"/>
        <v>ZONEBASSE</v>
      </c>
      <c r="AN774" t="str">
        <f t="shared" si="216"/>
        <v>HC</v>
      </c>
      <c r="AO774" s="20">
        <f t="shared" si="217"/>
        <v>139.27000000000001</v>
      </c>
      <c r="AP774" s="20">
        <f t="shared" si="218"/>
        <v>2611.8000000000002</v>
      </c>
      <c r="AQ774" s="20">
        <f t="shared" si="218"/>
        <v>3479.39</v>
      </c>
      <c r="AR774" s="20">
        <f t="shared" si="218"/>
        <v>4340.22</v>
      </c>
      <c r="AS774" s="20">
        <f t="shared" si="219"/>
        <v>484.61999999999989</v>
      </c>
      <c r="AT774" s="20">
        <f t="shared" si="204"/>
        <v>1428.0200000000023</v>
      </c>
      <c r="AU774" s="20">
        <f t="shared" si="220"/>
        <v>2611.8000000000002</v>
      </c>
    </row>
    <row r="775" spans="1:47" ht="33.75">
      <c r="A775" s="54">
        <v>776</v>
      </c>
      <c r="B775" s="54" t="s">
        <v>1458</v>
      </c>
      <c r="C775" s="58" t="s">
        <v>1459</v>
      </c>
      <c r="D775" s="79">
        <v>8</v>
      </c>
      <c r="E775" s="79">
        <v>28</v>
      </c>
      <c r="F775" s="80">
        <v>1207.44</v>
      </c>
      <c r="G775" s="80">
        <v>150.93</v>
      </c>
      <c r="H775" s="80">
        <v>1207.44</v>
      </c>
      <c r="I775" s="80">
        <v>2026.01</v>
      </c>
      <c r="J775" s="80">
        <v>2704.26</v>
      </c>
      <c r="K775" s="80">
        <v>94.25</v>
      </c>
      <c r="L775" s="73">
        <f t="shared" si="205"/>
        <v>101.78</v>
      </c>
      <c r="M775" s="73">
        <f t="shared" si="206"/>
        <v>139.27000000000001</v>
      </c>
      <c r="N775" s="72" t="str">
        <f t="shared" si="207"/>
        <v>0841</v>
      </c>
      <c r="O775" s="74">
        <f t="shared" si="208"/>
        <v>20</v>
      </c>
      <c r="P775" s="72">
        <f t="shared" si="209"/>
        <v>1</v>
      </c>
      <c r="Q775" s="74">
        <f t="shared" si="210"/>
        <v>8</v>
      </c>
      <c r="R775" s="72">
        <f t="shared" si="211"/>
        <v>15</v>
      </c>
      <c r="S775" s="72">
        <f t="shared" si="212"/>
        <v>22</v>
      </c>
      <c r="AF775" s="18">
        <v>5824.1425069657398</v>
      </c>
      <c r="AG775" s="18">
        <v>31.886136255359698</v>
      </c>
      <c r="AI775" s="23">
        <f>'simulateur graphe PJ OQN'!$B$4</f>
        <v>1</v>
      </c>
      <c r="AJ775" s="24">
        <f t="shared" si="213"/>
        <v>139.27000000000001</v>
      </c>
      <c r="AK775" s="24">
        <f t="shared" si="214"/>
        <v>139.27000000000001</v>
      </c>
      <c r="AM775" t="str">
        <f t="shared" si="215"/>
        <v>ZONEBASSE</v>
      </c>
      <c r="AN775" t="str">
        <f t="shared" si="216"/>
        <v>HC</v>
      </c>
      <c r="AO775" s="20">
        <f t="shared" si="217"/>
        <v>139.27000000000001</v>
      </c>
      <c r="AP775" s="20">
        <f t="shared" si="218"/>
        <v>1207.44</v>
      </c>
      <c r="AQ775" s="20">
        <f t="shared" si="218"/>
        <v>2026.01</v>
      </c>
      <c r="AR775" s="20">
        <f t="shared" si="218"/>
        <v>2704.26</v>
      </c>
      <c r="AS775" s="20">
        <f t="shared" si="219"/>
        <v>159.51000000000022</v>
      </c>
      <c r="AT775" s="20">
        <f t="shared" si="204"/>
        <v>-510.65999999999985</v>
      </c>
      <c r="AU775" s="20">
        <f t="shared" si="220"/>
        <v>1207.44</v>
      </c>
    </row>
    <row r="776" spans="1:47" ht="33.75">
      <c r="A776" s="54">
        <v>777</v>
      </c>
      <c r="B776" s="54" t="s">
        <v>1460</v>
      </c>
      <c r="C776" s="58" t="s">
        <v>1461</v>
      </c>
      <c r="D776" s="79">
        <v>15</v>
      </c>
      <c r="E776" s="79">
        <v>35</v>
      </c>
      <c r="F776" s="80">
        <v>2033.07</v>
      </c>
      <c r="G776" s="80">
        <v>117.95</v>
      </c>
      <c r="H776" s="80">
        <v>2033.07</v>
      </c>
      <c r="I776" s="80">
        <v>2713.68</v>
      </c>
      <c r="J776" s="80">
        <v>3433.6</v>
      </c>
      <c r="K776" s="80">
        <v>98.1</v>
      </c>
      <c r="L776" s="73">
        <f t="shared" si="205"/>
        <v>101.78</v>
      </c>
      <c r="M776" s="73">
        <f t="shared" si="206"/>
        <v>139.27000000000001</v>
      </c>
      <c r="N776" s="72" t="str">
        <f t="shared" si="207"/>
        <v>0841</v>
      </c>
      <c r="O776" s="74">
        <f t="shared" si="208"/>
        <v>20</v>
      </c>
      <c r="P776" s="72">
        <f t="shared" si="209"/>
        <v>1</v>
      </c>
      <c r="Q776" s="74">
        <f t="shared" si="210"/>
        <v>15</v>
      </c>
      <c r="R776" s="72">
        <f t="shared" si="211"/>
        <v>22</v>
      </c>
      <c r="S776" s="72">
        <f t="shared" si="212"/>
        <v>29</v>
      </c>
      <c r="AF776" s="18">
        <v>6235.5840034978401</v>
      </c>
      <c r="AG776" s="18">
        <v>35.894101876675599</v>
      </c>
      <c r="AI776" s="23">
        <f>'simulateur graphe PJ OQN'!$B$4</f>
        <v>1</v>
      </c>
      <c r="AJ776" s="24">
        <f t="shared" si="213"/>
        <v>139.27000000000001</v>
      </c>
      <c r="AK776" s="24">
        <f t="shared" si="214"/>
        <v>139.27000000000001</v>
      </c>
      <c r="AM776" t="str">
        <f t="shared" si="215"/>
        <v>ZONEBASSE</v>
      </c>
      <c r="AN776" t="str">
        <f t="shared" si="216"/>
        <v>HC</v>
      </c>
      <c r="AO776" s="20">
        <f t="shared" si="217"/>
        <v>139.27000000000001</v>
      </c>
      <c r="AP776" s="20">
        <f t="shared" si="218"/>
        <v>2033.07</v>
      </c>
      <c r="AQ776" s="20">
        <f t="shared" si="218"/>
        <v>2713.68</v>
      </c>
      <c r="AR776" s="20">
        <f t="shared" si="218"/>
        <v>3433.6</v>
      </c>
      <c r="AS776" s="20">
        <f t="shared" si="219"/>
        <v>98.200000000000273</v>
      </c>
      <c r="AT776" s="20">
        <f t="shared" si="204"/>
        <v>-229.31999999999971</v>
      </c>
      <c r="AU776" s="20">
        <f t="shared" si="220"/>
        <v>2033.07</v>
      </c>
    </row>
    <row r="777" spans="1:47" ht="33.75">
      <c r="A777" s="54">
        <v>778</v>
      </c>
      <c r="B777" s="54" t="s">
        <v>1462</v>
      </c>
      <c r="C777" s="58" t="s">
        <v>1463</v>
      </c>
      <c r="D777" s="79">
        <v>15</v>
      </c>
      <c r="E777" s="79">
        <v>35</v>
      </c>
      <c r="F777" s="80">
        <v>2132.98</v>
      </c>
      <c r="G777" s="80">
        <v>142.19999999999999</v>
      </c>
      <c r="H777" s="80">
        <v>2132.98</v>
      </c>
      <c r="I777" s="80">
        <v>2875.32</v>
      </c>
      <c r="J777" s="80">
        <v>3608.71</v>
      </c>
      <c r="K777" s="80">
        <v>101.11</v>
      </c>
      <c r="L777" s="73">
        <f t="shared" si="205"/>
        <v>101.78</v>
      </c>
      <c r="M777" s="73">
        <f t="shared" si="206"/>
        <v>139.27000000000001</v>
      </c>
      <c r="N777" s="72" t="str">
        <f t="shared" si="207"/>
        <v>0841</v>
      </c>
      <c r="O777" s="74">
        <f t="shared" si="208"/>
        <v>20</v>
      </c>
      <c r="P777" s="72">
        <f t="shared" si="209"/>
        <v>1</v>
      </c>
      <c r="Q777" s="74">
        <f t="shared" si="210"/>
        <v>15</v>
      </c>
      <c r="R777" s="72">
        <f t="shared" si="211"/>
        <v>22</v>
      </c>
      <c r="S777" s="72">
        <f t="shared" si="212"/>
        <v>29</v>
      </c>
      <c r="AF777" s="18">
        <v>7470.2959602783003</v>
      </c>
      <c r="AG777" s="18">
        <v>41.193083573487002</v>
      </c>
      <c r="AI777" s="23">
        <f>'simulateur graphe PJ OQN'!$B$4</f>
        <v>1</v>
      </c>
      <c r="AJ777" s="24">
        <f t="shared" si="213"/>
        <v>139.27000000000001</v>
      </c>
      <c r="AK777" s="24">
        <f t="shared" si="214"/>
        <v>139.27000000000001</v>
      </c>
      <c r="AM777" t="str">
        <f t="shared" si="215"/>
        <v>ZONEBASSE</v>
      </c>
      <c r="AN777" t="str">
        <f t="shared" si="216"/>
        <v>HC</v>
      </c>
      <c r="AO777" s="20">
        <f t="shared" si="217"/>
        <v>139.27000000000001</v>
      </c>
      <c r="AP777" s="20">
        <f t="shared" si="218"/>
        <v>2132.98</v>
      </c>
      <c r="AQ777" s="20">
        <f t="shared" si="218"/>
        <v>2875.32</v>
      </c>
      <c r="AR777" s="20">
        <f t="shared" si="218"/>
        <v>3608.71</v>
      </c>
      <c r="AS777" s="20">
        <f t="shared" si="219"/>
        <v>170.97000000000025</v>
      </c>
      <c r="AT777" s="20">
        <f t="shared" si="204"/>
        <v>111.34000000000015</v>
      </c>
      <c r="AU777" s="20">
        <f t="shared" si="220"/>
        <v>2132.98</v>
      </c>
    </row>
    <row r="778" spans="1:47" ht="33.75">
      <c r="A778" s="54">
        <v>779</v>
      </c>
      <c r="B778" s="54" t="s">
        <v>1464</v>
      </c>
      <c r="C778" s="58" t="s">
        <v>1465</v>
      </c>
      <c r="D778" s="79">
        <v>15</v>
      </c>
      <c r="E778" s="79">
        <v>35</v>
      </c>
      <c r="F778" s="80">
        <v>2153.73</v>
      </c>
      <c r="G778" s="80">
        <v>143.58000000000001</v>
      </c>
      <c r="H778" s="80">
        <v>2153.73</v>
      </c>
      <c r="I778" s="80">
        <v>2903.29</v>
      </c>
      <c r="J778" s="80">
        <v>3643.81</v>
      </c>
      <c r="K778" s="80">
        <v>104.11</v>
      </c>
      <c r="L778" s="73">
        <f t="shared" si="205"/>
        <v>101.78</v>
      </c>
      <c r="M778" s="73">
        <f t="shared" si="206"/>
        <v>139.27000000000001</v>
      </c>
      <c r="N778" s="72" t="str">
        <f t="shared" si="207"/>
        <v>0841</v>
      </c>
      <c r="O778" s="74">
        <f t="shared" si="208"/>
        <v>20</v>
      </c>
      <c r="P778" s="72">
        <f t="shared" si="209"/>
        <v>1</v>
      </c>
      <c r="Q778" s="74">
        <f t="shared" si="210"/>
        <v>15</v>
      </c>
      <c r="R778" s="72">
        <f t="shared" si="211"/>
        <v>22</v>
      </c>
      <c r="S778" s="72">
        <f t="shared" si="212"/>
        <v>29</v>
      </c>
      <c r="AF778" s="18">
        <v>3746.3084760832598</v>
      </c>
      <c r="AG778" s="18">
        <v>24.2937898089172</v>
      </c>
      <c r="AI778" s="23">
        <f>'simulateur graphe PJ OQN'!$B$4</f>
        <v>1</v>
      </c>
      <c r="AJ778" s="24">
        <f t="shared" si="213"/>
        <v>139.27000000000001</v>
      </c>
      <c r="AK778" s="24">
        <f t="shared" si="214"/>
        <v>139.27000000000001</v>
      </c>
      <c r="AM778" t="str">
        <f t="shared" si="215"/>
        <v>ZONEBASSE</v>
      </c>
      <c r="AN778" t="str">
        <f t="shared" si="216"/>
        <v>HC</v>
      </c>
      <c r="AO778" s="20">
        <f t="shared" si="217"/>
        <v>139.27000000000001</v>
      </c>
      <c r="AP778" s="20">
        <f t="shared" si="218"/>
        <v>2153.73</v>
      </c>
      <c r="AQ778" s="20">
        <f t="shared" si="218"/>
        <v>2903.29</v>
      </c>
      <c r="AR778" s="20">
        <f t="shared" si="218"/>
        <v>3643.81</v>
      </c>
      <c r="AS778" s="20">
        <f t="shared" si="219"/>
        <v>104.07000000000016</v>
      </c>
      <c r="AT778" s="20">
        <f t="shared" si="204"/>
        <v>311.44000000000051</v>
      </c>
      <c r="AU778" s="20">
        <f t="shared" si="220"/>
        <v>2153.73</v>
      </c>
    </row>
    <row r="779" spans="1:47" ht="33.75">
      <c r="A779" s="54">
        <v>780</v>
      </c>
      <c r="B779" s="54" t="s">
        <v>1466</v>
      </c>
      <c r="C779" s="58" t="s">
        <v>1467</v>
      </c>
      <c r="D779" s="79">
        <v>15</v>
      </c>
      <c r="E779" s="79">
        <v>35</v>
      </c>
      <c r="F779" s="80">
        <v>2354.2600000000002</v>
      </c>
      <c r="G779" s="80">
        <v>156.94999999999999</v>
      </c>
      <c r="H779" s="80">
        <v>2354.2600000000002</v>
      </c>
      <c r="I779" s="80">
        <v>3053.71</v>
      </c>
      <c r="J779" s="80">
        <v>3855.74</v>
      </c>
      <c r="K779" s="80">
        <v>104.98</v>
      </c>
      <c r="L779" s="73">
        <f t="shared" si="205"/>
        <v>101.78</v>
      </c>
      <c r="M779" s="73">
        <f t="shared" si="206"/>
        <v>139.27000000000001</v>
      </c>
      <c r="N779" s="72" t="str">
        <f t="shared" si="207"/>
        <v>0841</v>
      </c>
      <c r="O779" s="74">
        <f t="shared" si="208"/>
        <v>20</v>
      </c>
      <c r="P779" s="72">
        <f t="shared" si="209"/>
        <v>1</v>
      </c>
      <c r="Q779" s="74">
        <f t="shared" si="210"/>
        <v>15</v>
      </c>
      <c r="R779" s="72">
        <f t="shared" si="211"/>
        <v>22</v>
      </c>
      <c r="S779" s="72">
        <f t="shared" si="212"/>
        <v>29</v>
      </c>
      <c r="AF779" s="18">
        <v>4078.6748677157502</v>
      </c>
      <c r="AG779" s="18">
        <v>27.787769784172699</v>
      </c>
      <c r="AI779" s="23">
        <f>'simulateur graphe PJ OQN'!$B$4</f>
        <v>1</v>
      </c>
      <c r="AJ779" s="24">
        <f t="shared" si="213"/>
        <v>139.27000000000001</v>
      </c>
      <c r="AK779" s="24">
        <f t="shared" si="214"/>
        <v>139.27000000000001</v>
      </c>
      <c r="AM779" t="str">
        <f t="shared" si="215"/>
        <v>ZONEBASSE</v>
      </c>
      <c r="AN779" t="str">
        <f t="shared" si="216"/>
        <v>HC</v>
      </c>
      <c r="AO779" s="20">
        <f t="shared" si="217"/>
        <v>139.27000000000001</v>
      </c>
      <c r="AP779" s="20">
        <f t="shared" si="218"/>
        <v>2354.2600000000002</v>
      </c>
      <c r="AQ779" s="20">
        <f t="shared" si="218"/>
        <v>3053.71</v>
      </c>
      <c r="AR779" s="20">
        <f t="shared" si="218"/>
        <v>3855.74</v>
      </c>
      <c r="AS779" s="20">
        <f t="shared" si="219"/>
        <v>286.41999999999962</v>
      </c>
      <c r="AT779" s="20">
        <f t="shared" si="204"/>
        <v>571.21999999999935</v>
      </c>
      <c r="AU779" s="20">
        <f t="shared" si="220"/>
        <v>2354.2600000000002</v>
      </c>
    </row>
    <row r="780" spans="1:47" ht="33.75">
      <c r="A780" s="54">
        <v>781</v>
      </c>
      <c r="B780" s="54" t="s">
        <v>1468</v>
      </c>
      <c r="C780" s="58" t="s">
        <v>1469</v>
      </c>
      <c r="D780" s="79">
        <v>43</v>
      </c>
      <c r="E780" s="79">
        <v>49</v>
      </c>
      <c r="F780" s="80">
        <v>5498.75</v>
      </c>
      <c r="G780" s="80">
        <v>112.3</v>
      </c>
      <c r="H780" s="80">
        <v>5498.75</v>
      </c>
      <c r="I780" s="80" t="s">
        <v>28</v>
      </c>
      <c r="J780" s="80" t="s">
        <v>28</v>
      </c>
      <c r="K780" s="80">
        <v>119.76</v>
      </c>
      <c r="L780" s="73">
        <f t="shared" si="205"/>
        <v>101.78</v>
      </c>
      <c r="M780" s="73">
        <f t="shared" si="206"/>
        <v>139.27000000000001</v>
      </c>
      <c r="N780" s="72" t="str">
        <f t="shared" si="207"/>
        <v>0841</v>
      </c>
      <c r="O780" s="74">
        <f t="shared" si="208"/>
        <v>6</v>
      </c>
      <c r="P780" s="72">
        <f t="shared" si="209"/>
        <v>0</v>
      </c>
      <c r="Q780" s="74">
        <f t="shared" si="210"/>
        <v>43</v>
      </c>
      <c r="R780" s="72" t="str">
        <f t="shared" si="211"/>
        <v/>
      </c>
      <c r="S780" s="72" t="str">
        <f t="shared" si="212"/>
        <v/>
      </c>
      <c r="AF780" s="18">
        <v>4720.3095576674395</v>
      </c>
      <c r="AG780" s="18">
        <v>28.892545332437901</v>
      </c>
      <c r="AI780" s="23">
        <f>'simulateur graphe PJ OQN'!$B$4</f>
        <v>1</v>
      </c>
      <c r="AJ780" s="24">
        <f t="shared" si="213"/>
        <v>139.27000000000001</v>
      </c>
      <c r="AK780" s="24">
        <f t="shared" si="214"/>
        <v>139.27000000000001</v>
      </c>
      <c r="AM780" t="str">
        <f t="shared" si="215"/>
        <v>ZONEBASSE</v>
      </c>
      <c r="AN780" t="str">
        <f t="shared" si="216"/>
        <v>HC</v>
      </c>
      <c r="AO780" s="20">
        <f t="shared" si="217"/>
        <v>139.27000000000001</v>
      </c>
      <c r="AP780" s="20">
        <f t="shared" si="218"/>
        <v>5498.75</v>
      </c>
      <c r="AQ780" s="20" t="str">
        <f t="shared" si="218"/>
        <v>.</v>
      </c>
      <c r="AR780" s="20" t="str">
        <f t="shared" si="218"/>
        <v>.</v>
      </c>
      <c r="AS780" s="20">
        <f t="shared" si="219"/>
        <v>-249.73000000000047</v>
      </c>
      <c r="AT780" s="20">
        <f t="shared" si="204"/>
        <v>1350.4899999999998</v>
      </c>
      <c r="AU780" s="20">
        <f t="shared" si="220"/>
        <v>5498.75</v>
      </c>
    </row>
    <row r="781" spans="1:47" ht="33.75">
      <c r="A781" s="54">
        <v>782</v>
      </c>
      <c r="B781" s="54" t="s">
        <v>1470</v>
      </c>
      <c r="C781" s="58" t="s">
        <v>1471</v>
      </c>
      <c r="D781" s="79">
        <v>8</v>
      </c>
      <c r="E781" s="79">
        <v>28</v>
      </c>
      <c r="F781" s="80">
        <v>1094.02</v>
      </c>
      <c r="G781" s="80">
        <v>136.75</v>
      </c>
      <c r="H781" s="80">
        <v>1094.02</v>
      </c>
      <c r="I781" s="80">
        <v>1892.41</v>
      </c>
      <c r="J781" s="80">
        <v>2519.1799999999998</v>
      </c>
      <c r="K781" s="80">
        <v>87.91</v>
      </c>
      <c r="L781" s="73">
        <f t="shared" si="205"/>
        <v>98.9</v>
      </c>
      <c r="M781" s="73">
        <f t="shared" si="206"/>
        <v>139.27000000000001</v>
      </c>
      <c r="N781" s="72" t="str">
        <f t="shared" si="207"/>
        <v>0841</v>
      </c>
      <c r="O781" s="74">
        <f t="shared" si="208"/>
        <v>20</v>
      </c>
      <c r="P781" s="72">
        <f t="shared" si="209"/>
        <v>1</v>
      </c>
      <c r="Q781" s="74">
        <f t="shared" si="210"/>
        <v>8</v>
      </c>
      <c r="R781" s="72">
        <f t="shared" si="211"/>
        <v>15</v>
      </c>
      <c r="S781" s="72">
        <f t="shared" si="212"/>
        <v>22</v>
      </c>
      <c r="AF781" s="18">
        <v>5473.3615665220796</v>
      </c>
      <c r="AG781" s="18">
        <v>32.0676416819013</v>
      </c>
      <c r="AI781" s="23">
        <f>'simulateur graphe PJ OQN'!$B$4</f>
        <v>1</v>
      </c>
      <c r="AJ781" s="24">
        <f t="shared" si="213"/>
        <v>139.27000000000001</v>
      </c>
      <c r="AK781" s="24">
        <f t="shared" si="214"/>
        <v>139.27000000000001</v>
      </c>
      <c r="AM781" t="str">
        <f t="shared" si="215"/>
        <v>ZONEBASSE</v>
      </c>
      <c r="AN781" t="str">
        <f t="shared" si="216"/>
        <v>HC</v>
      </c>
      <c r="AO781" s="20">
        <f t="shared" si="217"/>
        <v>139.27000000000001</v>
      </c>
      <c r="AP781" s="20">
        <f t="shared" si="218"/>
        <v>1094.02</v>
      </c>
      <c r="AQ781" s="20">
        <f t="shared" si="218"/>
        <v>1892.41</v>
      </c>
      <c r="AR781" s="20">
        <f t="shared" si="218"/>
        <v>2519.1799999999998</v>
      </c>
      <c r="AS781" s="20">
        <f t="shared" si="219"/>
        <v>145.61000000000013</v>
      </c>
      <c r="AT781" s="20">
        <f t="shared" si="204"/>
        <v>-832.5</v>
      </c>
      <c r="AU781" s="20">
        <f t="shared" si="220"/>
        <v>1094.02</v>
      </c>
    </row>
    <row r="782" spans="1:47" ht="33.75">
      <c r="A782" s="54">
        <v>783</v>
      </c>
      <c r="B782" s="54" t="s">
        <v>1472</v>
      </c>
      <c r="C782" s="58" t="s">
        <v>1473</v>
      </c>
      <c r="D782" s="79">
        <v>8</v>
      </c>
      <c r="E782" s="79">
        <v>28</v>
      </c>
      <c r="F782" s="80">
        <v>1435.72</v>
      </c>
      <c r="G782" s="80">
        <v>179.47</v>
      </c>
      <c r="H782" s="80">
        <v>1435.72</v>
      </c>
      <c r="I782" s="80">
        <v>2505.36</v>
      </c>
      <c r="J782" s="80">
        <v>3414.59</v>
      </c>
      <c r="K782" s="80">
        <v>118.56</v>
      </c>
      <c r="L782" s="73">
        <f t="shared" si="205"/>
        <v>98.9</v>
      </c>
      <c r="M782" s="73">
        <f t="shared" si="206"/>
        <v>139.27000000000001</v>
      </c>
      <c r="N782" s="72" t="str">
        <f t="shared" si="207"/>
        <v>0841</v>
      </c>
      <c r="O782" s="74">
        <f t="shared" si="208"/>
        <v>20</v>
      </c>
      <c r="P782" s="72">
        <f t="shared" si="209"/>
        <v>1</v>
      </c>
      <c r="Q782" s="74">
        <f t="shared" si="210"/>
        <v>8</v>
      </c>
      <c r="R782" s="72">
        <f t="shared" si="211"/>
        <v>15</v>
      </c>
      <c r="S782" s="72">
        <f t="shared" si="212"/>
        <v>22</v>
      </c>
      <c r="AF782" s="18">
        <v>6179.2213611536099</v>
      </c>
      <c r="AG782" s="18">
        <v>36.189349112426001</v>
      </c>
      <c r="AI782" s="23">
        <f>'simulateur graphe PJ OQN'!$B$4</f>
        <v>1</v>
      </c>
      <c r="AJ782" s="24">
        <f t="shared" si="213"/>
        <v>139.27000000000001</v>
      </c>
      <c r="AK782" s="24">
        <f t="shared" si="214"/>
        <v>139.27000000000001</v>
      </c>
      <c r="AM782" t="str">
        <f t="shared" si="215"/>
        <v>ZONEBASSE</v>
      </c>
      <c r="AN782" t="str">
        <f t="shared" si="216"/>
        <v>HC</v>
      </c>
      <c r="AO782" s="20">
        <f t="shared" si="217"/>
        <v>139.27000000000001</v>
      </c>
      <c r="AP782" s="20">
        <f t="shared" si="218"/>
        <v>1435.72</v>
      </c>
      <c r="AQ782" s="20">
        <f t="shared" si="218"/>
        <v>2505.36</v>
      </c>
      <c r="AR782" s="20">
        <f t="shared" si="218"/>
        <v>3414.59</v>
      </c>
      <c r="AS782" s="20">
        <f t="shared" si="219"/>
        <v>213.47000000000025</v>
      </c>
      <c r="AT782" s="20">
        <f t="shared" si="204"/>
        <v>1963.2100000000009</v>
      </c>
      <c r="AU782" s="20">
        <f t="shared" si="220"/>
        <v>1435.72</v>
      </c>
    </row>
    <row r="783" spans="1:47" ht="33.75">
      <c r="A783" s="54">
        <v>784</v>
      </c>
      <c r="B783" s="54" t="s">
        <v>1474</v>
      </c>
      <c r="C783" s="58" t="s">
        <v>1475</v>
      </c>
      <c r="D783" s="79">
        <v>8</v>
      </c>
      <c r="E783" s="79">
        <v>28</v>
      </c>
      <c r="F783" s="80">
        <v>1198.25</v>
      </c>
      <c r="G783" s="80">
        <v>149.78</v>
      </c>
      <c r="H783" s="80">
        <v>1198.25</v>
      </c>
      <c r="I783" s="80">
        <v>2050.14</v>
      </c>
      <c r="J783" s="80">
        <v>2756.99</v>
      </c>
      <c r="K783" s="80">
        <v>94.2</v>
      </c>
      <c r="L783" s="73">
        <f t="shared" si="205"/>
        <v>98.9</v>
      </c>
      <c r="M783" s="73">
        <f t="shared" si="206"/>
        <v>139.27000000000001</v>
      </c>
      <c r="N783" s="72" t="str">
        <f t="shared" si="207"/>
        <v>0841</v>
      </c>
      <c r="O783" s="74">
        <f t="shared" si="208"/>
        <v>20</v>
      </c>
      <c r="P783" s="72">
        <f t="shared" si="209"/>
        <v>1</v>
      </c>
      <c r="Q783" s="74">
        <f t="shared" si="210"/>
        <v>8</v>
      </c>
      <c r="R783" s="72">
        <f t="shared" si="211"/>
        <v>15</v>
      </c>
      <c r="S783" s="72">
        <f t="shared" si="212"/>
        <v>22</v>
      </c>
      <c r="AF783" s="18">
        <v>7762.3819319719796</v>
      </c>
      <c r="AG783" s="18">
        <v>43.660377358490599</v>
      </c>
      <c r="AI783" s="23">
        <f>'simulateur graphe PJ OQN'!$B$4</f>
        <v>1</v>
      </c>
      <c r="AJ783" s="24">
        <f t="shared" si="213"/>
        <v>139.27000000000001</v>
      </c>
      <c r="AK783" s="24">
        <f t="shared" si="214"/>
        <v>139.27000000000001</v>
      </c>
      <c r="AM783" t="str">
        <f t="shared" si="215"/>
        <v>ZONEBASSE</v>
      </c>
      <c r="AN783" t="str">
        <f t="shared" si="216"/>
        <v>HC</v>
      </c>
      <c r="AO783" s="20">
        <f t="shared" si="217"/>
        <v>139.27000000000001</v>
      </c>
      <c r="AP783" s="20">
        <f t="shared" si="218"/>
        <v>1198.25</v>
      </c>
      <c r="AQ783" s="20">
        <f t="shared" si="218"/>
        <v>2050.14</v>
      </c>
      <c r="AR783" s="20">
        <f t="shared" si="218"/>
        <v>2756.99</v>
      </c>
      <c r="AS783" s="20">
        <f t="shared" si="219"/>
        <v>213.58999999999969</v>
      </c>
      <c r="AT783" s="20">
        <f t="shared" si="204"/>
        <v>-204.71000000000095</v>
      </c>
      <c r="AU783" s="20">
        <f t="shared" si="220"/>
        <v>1198.25</v>
      </c>
    </row>
    <row r="784" spans="1:47" ht="33.75">
      <c r="A784" s="54">
        <v>785</v>
      </c>
      <c r="B784" s="54" t="s">
        <v>1476</v>
      </c>
      <c r="C784" s="58" t="s">
        <v>1477</v>
      </c>
      <c r="D784" s="79">
        <v>8</v>
      </c>
      <c r="E784" s="79">
        <v>28</v>
      </c>
      <c r="F784" s="80">
        <v>1356.74</v>
      </c>
      <c r="G784" s="80">
        <v>169.59</v>
      </c>
      <c r="H784" s="80">
        <v>1356.74</v>
      </c>
      <c r="I784" s="80">
        <v>2348.61</v>
      </c>
      <c r="J784" s="80">
        <v>3245.38</v>
      </c>
      <c r="K784" s="80">
        <v>109.53</v>
      </c>
      <c r="L784" s="73">
        <f t="shared" si="205"/>
        <v>98.9</v>
      </c>
      <c r="M784" s="73">
        <f t="shared" si="206"/>
        <v>139.27000000000001</v>
      </c>
      <c r="N784" s="72" t="str">
        <f t="shared" si="207"/>
        <v>0841</v>
      </c>
      <c r="O784" s="74">
        <f t="shared" si="208"/>
        <v>20</v>
      </c>
      <c r="P784" s="72">
        <f t="shared" si="209"/>
        <v>1</v>
      </c>
      <c r="Q784" s="74">
        <f t="shared" si="210"/>
        <v>8</v>
      </c>
      <c r="R784" s="72">
        <f t="shared" si="211"/>
        <v>15</v>
      </c>
      <c r="S784" s="72">
        <f t="shared" si="212"/>
        <v>22</v>
      </c>
      <c r="AF784" s="18">
        <v>2417.3472137129502</v>
      </c>
      <c r="AG784" s="18">
        <v>16.545954870665899</v>
      </c>
      <c r="AI784" s="23">
        <f>'simulateur graphe PJ OQN'!$B$4</f>
        <v>1</v>
      </c>
      <c r="AJ784" s="24">
        <f t="shared" si="213"/>
        <v>139.27000000000001</v>
      </c>
      <c r="AK784" s="24">
        <f t="shared" si="214"/>
        <v>139.27000000000001</v>
      </c>
      <c r="AM784" t="str">
        <f t="shared" si="215"/>
        <v>ZONEBASSE</v>
      </c>
      <c r="AN784" t="str">
        <f t="shared" si="216"/>
        <v>HC</v>
      </c>
      <c r="AO784" s="20">
        <f t="shared" si="217"/>
        <v>139.27000000000001</v>
      </c>
      <c r="AP784" s="20">
        <f t="shared" si="218"/>
        <v>1356.74</v>
      </c>
      <c r="AQ784" s="20">
        <f t="shared" si="218"/>
        <v>2348.61</v>
      </c>
      <c r="AR784" s="20">
        <f t="shared" si="218"/>
        <v>3245.38</v>
      </c>
      <c r="AS784" s="20">
        <f t="shared" si="219"/>
        <v>288.07000000000016</v>
      </c>
      <c r="AT784" s="20">
        <f t="shared" si="204"/>
        <v>1234.1399999999994</v>
      </c>
      <c r="AU784" s="20">
        <f t="shared" si="220"/>
        <v>1356.74</v>
      </c>
    </row>
    <row r="785" spans="1:47" ht="33.75">
      <c r="A785" s="54">
        <v>786</v>
      </c>
      <c r="B785" s="54" t="s">
        <v>1478</v>
      </c>
      <c r="C785" s="58" t="s">
        <v>1479</v>
      </c>
      <c r="D785" s="79">
        <v>8</v>
      </c>
      <c r="E785" s="79">
        <v>28</v>
      </c>
      <c r="F785" s="80">
        <v>1259.72</v>
      </c>
      <c r="G785" s="80">
        <v>157.46</v>
      </c>
      <c r="H785" s="80">
        <v>1259.72</v>
      </c>
      <c r="I785" s="80">
        <v>2175.39</v>
      </c>
      <c r="J785" s="80">
        <v>2871.68</v>
      </c>
      <c r="K785" s="80">
        <v>94.8</v>
      </c>
      <c r="L785" s="73">
        <f t="shared" si="205"/>
        <v>98.9</v>
      </c>
      <c r="M785" s="73">
        <f t="shared" si="206"/>
        <v>139.27000000000001</v>
      </c>
      <c r="N785" s="72" t="str">
        <f t="shared" si="207"/>
        <v>0841</v>
      </c>
      <c r="O785" s="74">
        <f t="shared" si="208"/>
        <v>20</v>
      </c>
      <c r="P785" s="72">
        <f t="shared" si="209"/>
        <v>1</v>
      </c>
      <c r="Q785" s="74">
        <f t="shared" si="210"/>
        <v>8</v>
      </c>
      <c r="R785" s="72">
        <f t="shared" si="211"/>
        <v>15</v>
      </c>
      <c r="S785" s="72">
        <f t="shared" si="212"/>
        <v>22</v>
      </c>
      <c r="AF785" s="18">
        <v>4954.13171171657</v>
      </c>
      <c r="AG785" s="18">
        <v>24.921739130434801</v>
      </c>
      <c r="AI785" s="23">
        <f>'simulateur graphe PJ OQN'!$B$4</f>
        <v>1</v>
      </c>
      <c r="AJ785" s="24">
        <f t="shared" si="213"/>
        <v>139.27000000000001</v>
      </c>
      <c r="AK785" s="24">
        <f t="shared" si="214"/>
        <v>139.27000000000001</v>
      </c>
      <c r="AM785" t="str">
        <f t="shared" si="215"/>
        <v>ZONEBASSE</v>
      </c>
      <c r="AN785" t="str">
        <f t="shared" si="216"/>
        <v>HC</v>
      </c>
      <c r="AO785" s="20">
        <f t="shared" si="217"/>
        <v>139.27000000000001</v>
      </c>
      <c r="AP785" s="20">
        <f t="shared" si="218"/>
        <v>1259.72</v>
      </c>
      <c r="AQ785" s="20">
        <f t="shared" si="218"/>
        <v>2175.39</v>
      </c>
      <c r="AR785" s="20">
        <f t="shared" si="218"/>
        <v>2871.68</v>
      </c>
      <c r="AS785" s="20">
        <f t="shared" si="219"/>
        <v>312.07999999999993</v>
      </c>
      <c r="AT785" s="20">
        <f t="shared" si="204"/>
        <v>-52.820000000001528</v>
      </c>
      <c r="AU785" s="20">
        <f t="shared" si="220"/>
        <v>1259.72</v>
      </c>
    </row>
    <row r="786" spans="1:47" ht="33.75">
      <c r="A786" s="54">
        <v>787</v>
      </c>
      <c r="B786" s="54" t="s">
        <v>1480</v>
      </c>
      <c r="C786" s="58" t="s">
        <v>1481</v>
      </c>
      <c r="D786" s="79">
        <v>43</v>
      </c>
      <c r="E786" s="79">
        <v>49</v>
      </c>
      <c r="F786" s="80">
        <v>5246.75</v>
      </c>
      <c r="G786" s="80">
        <v>109.69</v>
      </c>
      <c r="H786" s="80">
        <v>5246.75</v>
      </c>
      <c r="I786" s="80" t="s">
        <v>28</v>
      </c>
      <c r="J786" s="80" t="s">
        <v>28</v>
      </c>
      <c r="K786" s="80">
        <v>114.06</v>
      </c>
      <c r="L786" s="73">
        <f t="shared" si="205"/>
        <v>98.9</v>
      </c>
      <c r="M786" s="73">
        <f t="shared" si="206"/>
        <v>139.27000000000001</v>
      </c>
      <c r="N786" s="72" t="str">
        <f t="shared" si="207"/>
        <v>0841</v>
      </c>
      <c r="O786" s="74">
        <f t="shared" si="208"/>
        <v>6</v>
      </c>
      <c r="P786" s="72">
        <f t="shared" si="209"/>
        <v>0</v>
      </c>
      <c r="Q786" s="74">
        <f t="shared" si="210"/>
        <v>43</v>
      </c>
      <c r="R786" s="72" t="str">
        <f t="shared" si="211"/>
        <v/>
      </c>
      <c r="S786" s="72" t="str">
        <f t="shared" si="212"/>
        <v/>
      </c>
      <c r="AF786" s="18">
        <v>3736.5809635355699</v>
      </c>
      <c r="AG786" s="18">
        <v>24.301054650047899</v>
      </c>
      <c r="AI786" s="23">
        <f>'simulateur graphe PJ OQN'!$B$4</f>
        <v>1</v>
      </c>
      <c r="AJ786" s="24">
        <f t="shared" si="213"/>
        <v>139.27000000000001</v>
      </c>
      <c r="AK786" s="24">
        <f t="shared" si="214"/>
        <v>139.27000000000001</v>
      </c>
      <c r="AM786" t="str">
        <f t="shared" si="215"/>
        <v>ZONEBASSE</v>
      </c>
      <c r="AN786" t="str">
        <f t="shared" si="216"/>
        <v>HC</v>
      </c>
      <c r="AO786" s="20">
        <f t="shared" si="217"/>
        <v>139.27000000000001</v>
      </c>
      <c r="AP786" s="20">
        <f t="shared" si="218"/>
        <v>5246.75</v>
      </c>
      <c r="AQ786" s="20" t="str">
        <f t="shared" si="218"/>
        <v>.</v>
      </c>
      <c r="AR786" s="20" t="str">
        <f t="shared" si="218"/>
        <v>.</v>
      </c>
      <c r="AS786" s="20">
        <f t="shared" si="219"/>
        <v>-228.13000000000011</v>
      </c>
      <c r="AT786" s="20">
        <f t="shared" si="204"/>
        <v>1121.1099999999988</v>
      </c>
      <c r="AU786" s="20">
        <f t="shared" si="220"/>
        <v>5246.75</v>
      </c>
    </row>
    <row r="787" spans="1:47" ht="33.75">
      <c r="A787" s="54">
        <v>788</v>
      </c>
      <c r="B787" s="54" t="s">
        <v>1482</v>
      </c>
      <c r="C787" s="58" t="s">
        <v>2779</v>
      </c>
      <c r="D787" s="79">
        <v>1</v>
      </c>
      <c r="E787" s="79">
        <v>1</v>
      </c>
      <c r="F787" s="80" t="s">
        <v>28</v>
      </c>
      <c r="G787" s="80" t="s">
        <v>28</v>
      </c>
      <c r="H787" s="80">
        <v>97.84</v>
      </c>
      <c r="I787" s="80" t="s">
        <v>28</v>
      </c>
      <c r="J787" s="80" t="s">
        <v>28</v>
      </c>
      <c r="K787" s="80" t="s">
        <v>28</v>
      </c>
      <c r="L787" s="73" t="str">
        <f t="shared" si="205"/>
        <v/>
      </c>
      <c r="M787" s="73" t="str">
        <f t="shared" si="206"/>
        <v/>
      </c>
      <c r="N787" s="72" t="str">
        <f t="shared" si="207"/>
        <v>0843</v>
      </c>
      <c r="O787" s="74">
        <f t="shared" si="208"/>
        <v>0</v>
      </c>
      <c r="P787" s="72">
        <f t="shared" si="209"/>
        <v>0</v>
      </c>
      <c r="Q787" s="74">
        <f t="shared" si="210"/>
        <v>1</v>
      </c>
      <c r="R787" s="72" t="str">
        <f t="shared" si="211"/>
        <v/>
      </c>
      <c r="S787" s="72" t="str">
        <f t="shared" si="212"/>
        <v/>
      </c>
      <c r="AF787" s="18">
        <v>4883.2700232884099</v>
      </c>
      <c r="AG787" s="18">
        <v>27.7246376811594</v>
      </c>
      <c r="AI787" s="23">
        <f>'simulateur graphe PJ OQN'!$B$4</f>
        <v>1</v>
      </c>
      <c r="AJ787" s="24">
        <f t="shared" si="213"/>
        <v>97.84</v>
      </c>
      <c r="AK787" s="24">
        <f t="shared" si="214"/>
        <v>97.84</v>
      </c>
      <c r="AM787" t="str">
        <f t="shared" si="215"/>
        <v>ZONEHAUTE</v>
      </c>
      <c r="AN787" t="str">
        <f t="shared" si="216"/>
        <v>HDJ</v>
      </c>
      <c r="AO787" s="20" t="e">
        <f t="shared" si="217"/>
        <v>#VALUE!</v>
      </c>
      <c r="AP787" s="20">
        <f t="shared" si="218"/>
        <v>97.84</v>
      </c>
      <c r="AQ787" s="20" t="str">
        <f t="shared" si="218"/>
        <v>.</v>
      </c>
      <c r="AR787" s="20" t="str">
        <f t="shared" si="218"/>
        <v>.</v>
      </c>
      <c r="AS787" s="20" t="e">
        <f t="shared" si="219"/>
        <v>#VALUE!</v>
      </c>
      <c r="AT787" s="20" t="e">
        <f t="shared" si="204"/>
        <v>#VALUE!</v>
      </c>
      <c r="AU787" s="20">
        <f t="shared" si="220"/>
        <v>97.84</v>
      </c>
    </row>
    <row r="788" spans="1:47" ht="22.5">
      <c r="A788" s="54">
        <v>789</v>
      </c>
      <c r="B788" s="54" t="s">
        <v>1483</v>
      </c>
      <c r="C788" s="58" t="s">
        <v>2780</v>
      </c>
      <c r="D788" s="79">
        <v>1</v>
      </c>
      <c r="E788" s="79">
        <v>1</v>
      </c>
      <c r="F788" s="80" t="s">
        <v>28</v>
      </c>
      <c r="G788" s="80" t="s">
        <v>28</v>
      </c>
      <c r="H788" s="80">
        <v>84.34</v>
      </c>
      <c r="I788" s="80" t="s">
        <v>28</v>
      </c>
      <c r="J788" s="80" t="s">
        <v>28</v>
      </c>
      <c r="K788" s="80" t="s">
        <v>28</v>
      </c>
      <c r="L788" s="73" t="str">
        <f t="shared" si="205"/>
        <v/>
      </c>
      <c r="M788" s="73" t="str">
        <f t="shared" si="206"/>
        <v/>
      </c>
      <c r="N788" s="72" t="str">
        <f t="shared" si="207"/>
        <v>0843</v>
      </c>
      <c r="O788" s="74">
        <f t="shared" si="208"/>
        <v>0</v>
      </c>
      <c r="P788" s="72">
        <f t="shared" si="209"/>
        <v>0</v>
      </c>
      <c r="Q788" s="74">
        <f t="shared" si="210"/>
        <v>1</v>
      </c>
      <c r="R788" s="72" t="str">
        <f t="shared" si="211"/>
        <v/>
      </c>
      <c r="S788" s="72" t="str">
        <f t="shared" si="212"/>
        <v/>
      </c>
      <c r="AF788" s="18">
        <v>5620.65082117578</v>
      </c>
      <c r="AG788" s="18">
        <v>31.144230769230798</v>
      </c>
      <c r="AI788" s="23">
        <f>'simulateur graphe PJ OQN'!$B$4</f>
        <v>1</v>
      </c>
      <c r="AJ788" s="24">
        <f t="shared" si="213"/>
        <v>84.34</v>
      </c>
      <c r="AK788" s="24">
        <f t="shared" si="214"/>
        <v>84.34</v>
      </c>
      <c r="AM788" t="str">
        <f t="shared" si="215"/>
        <v>ZONEHAUTE</v>
      </c>
      <c r="AN788" t="str">
        <f t="shared" si="216"/>
        <v>HDJ</v>
      </c>
      <c r="AO788" s="20" t="e">
        <f t="shared" si="217"/>
        <v>#VALUE!</v>
      </c>
      <c r="AP788" s="20">
        <f t="shared" si="218"/>
        <v>84.34</v>
      </c>
      <c r="AQ788" s="20" t="str">
        <f t="shared" si="218"/>
        <v>.</v>
      </c>
      <c r="AR788" s="20" t="str">
        <f t="shared" si="218"/>
        <v>.</v>
      </c>
      <c r="AS788" s="20" t="e">
        <f t="shared" si="219"/>
        <v>#VALUE!</v>
      </c>
      <c r="AT788" s="20" t="e">
        <f t="shared" si="204"/>
        <v>#VALUE!</v>
      </c>
      <c r="AU788" s="20">
        <f t="shared" si="220"/>
        <v>84.34</v>
      </c>
    </row>
    <row r="789" spans="1:47" ht="22.5">
      <c r="A789" s="54">
        <v>790</v>
      </c>
      <c r="B789" s="54" t="s">
        <v>1484</v>
      </c>
      <c r="C789" s="58" t="s">
        <v>2781</v>
      </c>
      <c r="D789" s="79">
        <v>1</v>
      </c>
      <c r="E789" s="79">
        <v>1</v>
      </c>
      <c r="F789" s="80" t="s">
        <v>28</v>
      </c>
      <c r="G789" s="80" t="s">
        <v>28</v>
      </c>
      <c r="H789" s="80">
        <v>67.790000000000006</v>
      </c>
      <c r="I789" s="80" t="s">
        <v>28</v>
      </c>
      <c r="J789" s="80" t="s">
        <v>28</v>
      </c>
      <c r="K789" s="80" t="s">
        <v>28</v>
      </c>
      <c r="L789" s="73" t="str">
        <f t="shared" si="205"/>
        <v/>
      </c>
      <c r="M789" s="73" t="str">
        <f t="shared" si="206"/>
        <v/>
      </c>
      <c r="N789" s="72" t="str">
        <f t="shared" si="207"/>
        <v>0843</v>
      </c>
      <c r="O789" s="74">
        <f t="shared" si="208"/>
        <v>0</v>
      </c>
      <c r="P789" s="72">
        <f t="shared" si="209"/>
        <v>0</v>
      </c>
      <c r="Q789" s="74">
        <f t="shared" si="210"/>
        <v>1</v>
      </c>
      <c r="R789" s="72" t="str">
        <f t="shared" si="211"/>
        <v/>
      </c>
      <c r="S789" s="72" t="str">
        <f t="shared" si="212"/>
        <v/>
      </c>
      <c r="AF789" s="18">
        <v>9459.0156150986604</v>
      </c>
      <c r="AG789" s="18">
        <v>51.792207792207797</v>
      </c>
      <c r="AI789" s="23">
        <f>'simulateur graphe PJ OQN'!$B$4</f>
        <v>1</v>
      </c>
      <c r="AJ789" s="24">
        <f t="shared" si="213"/>
        <v>67.790000000000006</v>
      </c>
      <c r="AK789" s="24">
        <f t="shared" si="214"/>
        <v>67.790000000000006</v>
      </c>
      <c r="AM789" t="str">
        <f t="shared" si="215"/>
        <v>ZONEHAUTE</v>
      </c>
      <c r="AN789" t="str">
        <f t="shared" si="216"/>
        <v>HDJ</v>
      </c>
      <c r="AO789" s="20" t="e">
        <f t="shared" si="217"/>
        <v>#VALUE!</v>
      </c>
      <c r="AP789" s="20">
        <f t="shared" si="218"/>
        <v>67.790000000000006</v>
      </c>
      <c r="AQ789" s="20" t="str">
        <f t="shared" si="218"/>
        <v>.</v>
      </c>
      <c r="AR789" s="20" t="str">
        <f t="shared" si="218"/>
        <v>.</v>
      </c>
      <c r="AS789" s="20" t="e">
        <f t="shared" si="219"/>
        <v>#VALUE!</v>
      </c>
      <c r="AT789" s="20" t="e">
        <f t="shared" si="204"/>
        <v>#VALUE!</v>
      </c>
      <c r="AU789" s="20">
        <f t="shared" si="220"/>
        <v>67.790000000000006</v>
      </c>
    </row>
    <row r="790" spans="1:47" ht="33.75">
      <c r="A790" s="54">
        <v>791</v>
      </c>
      <c r="B790" s="54" t="s">
        <v>1485</v>
      </c>
      <c r="C790" s="58" t="s">
        <v>2782</v>
      </c>
      <c r="D790" s="79">
        <v>22</v>
      </c>
      <c r="E790" s="79">
        <v>42</v>
      </c>
      <c r="F790" s="80">
        <v>2864.05</v>
      </c>
      <c r="G790" s="80">
        <v>130.18</v>
      </c>
      <c r="H790" s="80">
        <v>2864.05</v>
      </c>
      <c r="I790" s="80">
        <v>3707.57</v>
      </c>
      <c r="J790" s="80">
        <v>4496.37</v>
      </c>
      <c r="K790" s="80">
        <v>106.13</v>
      </c>
      <c r="L790" s="73">
        <f t="shared" si="205"/>
        <v>105.04</v>
      </c>
      <c r="M790" s="73">
        <f t="shared" si="206"/>
        <v>126.86</v>
      </c>
      <c r="N790" s="72" t="str">
        <f t="shared" si="207"/>
        <v>0843</v>
      </c>
      <c r="O790" s="74">
        <f t="shared" si="208"/>
        <v>20</v>
      </c>
      <c r="P790" s="72">
        <f t="shared" si="209"/>
        <v>1</v>
      </c>
      <c r="Q790" s="74">
        <f t="shared" si="210"/>
        <v>22</v>
      </c>
      <c r="R790" s="72">
        <f t="shared" si="211"/>
        <v>29</v>
      </c>
      <c r="S790" s="72">
        <f t="shared" si="212"/>
        <v>36</v>
      </c>
      <c r="AF790" s="18">
        <v>447.78442243715801</v>
      </c>
      <c r="AG790" s="18" t="s">
        <v>28</v>
      </c>
      <c r="AI790" s="23">
        <f>'simulateur graphe PJ OQN'!$B$4</f>
        <v>1</v>
      </c>
      <c r="AJ790" s="24">
        <f t="shared" si="213"/>
        <v>126.86</v>
      </c>
      <c r="AK790" s="24">
        <f t="shared" si="214"/>
        <v>126.86</v>
      </c>
      <c r="AM790" t="str">
        <f t="shared" si="215"/>
        <v>ZONEBASSE</v>
      </c>
      <c r="AN790" t="str">
        <f t="shared" si="216"/>
        <v>HC</v>
      </c>
      <c r="AO790" s="20">
        <f t="shared" si="217"/>
        <v>126.86</v>
      </c>
      <c r="AP790" s="20">
        <f t="shared" si="218"/>
        <v>2864.05</v>
      </c>
      <c r="AQ790" s="20">
        <f t="shared" si="218"/>
        <v>3707.57</v>
      </c>
      <c r="AR790" s="20">
        <f t="shared" si="218"/>
        <v>4496.37</v>
      </c>
      <c r="AS790" s="20">
        <f t="shared" si="219"/>
        <v>145.03999999999996</v>
      </c>
      <c r="AT790" s="20">
        <f t="shared" si="204"/>
        <v>242.04999999999927</v>
      </c>
      <c r="AU790" s="20">
        <f t="shared" si="220"/>
        <v>2864.05</v>
      </c>
    </row>
    <row r="791" spans="1:47" ht="33.75">
      <c r="A791" s="54">
        <v>792</v>
      </c>
      <c r="B791" s="54" t="s">
        <v>1486</v>
      </c>
      <c r="C791" s="58" t="s">
        <v>2783</v>
      </c>
      <c r="D791" s="79">
        <v>22</v>
      </c>
      <c r="E791" s="79">
        <v>42</v>
      </c>
      <c r="F791" s="80">
        <v>3211.97</v>
      </c>
      <c r="G791" s="80">
        <v>146</v>
      </c>
      <c r="H791" s="80">
        <v>3211.97</v>
      </c>
      <c r="I791" s="80">
        <v>3888.28</v>
      </c>
      <c r="J791" s="80">
        <v>4864.7</v>
      </c>
      <c r="K791" s="80">
        <v>113.82</v>
      </c>
      <c r="L791" s="73">
        <f t="shared" si="205"/>
        <v>105.04</v>
      </c>
      <c r="M791" s="73">
        <f t="shared" si="206"/>
        <v>126.86</v>
      </c>
      <c r="N791" s="72" t="str">
        <f t="shared" si="207"/>
        <v>0843</v>
      </c>
      <c r="O791" s="74">
        <f t="shared" si="208"/>
        <v>20</v>
      </c>
      <c r="P791" s="72">
        <f t="shared" si="209"/>
        <v>1</v>
      </c>
      <c r="Q791" s="74">
        <f t="shared" si="210"/>
        <v>22</v>
      </c>
      <c r="R791" s="72">
        <f t="shared" si="211"/>
        <v>29</v>
      </c>
      <c r="S791" s="72">
        <f t="shared" si="212"/>
        <v>36</v>
      </c>
      <c r="AF791" s="18">
        <v>387.82352609476999</v>
      </c>
      <c r="AG791" s="18" t="s">
        <v>28</v>
      </c>
      <c r="AI791" s="23">
        <f>'simulateur graphe PJ OQN'!$B$4</f>
        <v>1</v>
      </c>
      <c r="AJ791" s="24">
        <f t="shared" si="213"/>
        <v>126.86</v>
      </c>
      <c r="AK791" s="24">
        <f t="shared" si="214"/>
        <v>126.86</v>
      </c>
      <c r="AM791" t="str">
        <f t="shared" si="215"/>
        <v>ZONEBASSE</v>
      </c>
      <c r="AN791" t="str">
        <f t="shared" si="216"/>
        <v>HC</v>
      </c>
      <c r="AO791" s="20">
        <f t="shared" si="217"/>
        <v>126.86</v>
      </c>
      <c r="AP791" s="20">
        <f t="shared" si="218"/>
        <v>3211.97</v>
      </c>
      <c r="AQ791" s="20">
        <f t="shared" si="218"/>
        <v>3888.28</v>
      </c>
      <c r="AR791" s="20">
        <f t="shared" si="218"/>
        <v>4864.7</v>
      </c>
      <c r="AS791" s="20">
        <f t="shared" si="219"/>
        <v>198.07999999999993</v>
      </c>
      <c r="AT791" s="20">
        <f t="shared" si="204"/>
        <v>979.49999999999818</v>
      </c>
      <c r="AU791" s="20">
        <f t="shared" si="220"/>
        <v>3211.97</v>
      </c>
    </row>
    <row r="792" spans="1:47" ht="45">
      <c r="A792" s="54">
        <v>793</v>
      </c>
      <c r="B792" s="54" t="s">
        <v>1487</v>
      </c>
      <c r="C792" s="58" t="s">
        <v>2784</v>
      </c>
      <c r="D792" s="79">
        <v>22</v>
      </c>
      <c r="E792" s="79">
        <v>42</v>
      </c>
      <c r="F792" s="80">
        <v>2910.74</v>
      </c>
      <c r="G792" s="80">
        <v>132.31</v>
      </c>
      <c r="H792" s="80">
        <v>2910.74</v>
      </c>
      <c r="I792" s="80">
        <v>3658.38</v>
      </c>
      <c r="J792" s="80">
        <v>4502.66</v>
      </c>
      <c r="K792" s="80">
        <v>105.01</v>
      </c>
      <c r="L792" s="73">
        <f t="shared" si="205"/>
        <v>105.04</v>
      </c>
      <c r="M792" s="73">
        <f t="shared" si="206"/>
        <v>126.86</v>
      </c>
      <c r="N792" s="72" t="str">
        <f t="shared" si="207"/>
        <v>0843</v>
      </c>
      <c r="O792" s="74">
        <f t="shared" si="208"/>
        <v>20</v>
      </c>
      <c r="P792" s="72">
        <f t="shared" si="209"/>
        <v>1</v>
      </c>
      <c r="Q792" s="74">
        <f t="shared" si="210"/>
        <v>22</v>
      </c>
      <c r="R792" s="72">
        <f t="shared" si="211"/>
        <v>29</v>
      </c>
      <c r="S792" s="72">
        <f t="shared" si="212"/>
        <v>36</v>
      </c>
      <c r="AF792" s="18">
        <v>277.99508347865702</v>
      </c>
      <c r="AG792" s="18" t="s">
        <v>28</v>
      </c>
      <c r="AI792" s="23">
        <f>'simulateur graphe PJ OQN'!$B$4</f>
        <v>1</v>
      </c>
      <c r="AJ792" s="24">
        <f t="shared" si="213"/>
        <v>126.86</v>
      </c>
      <c r="AK792" s="24">
        <f t="shared" si="214"/>
        <v>126.86</v>
      </c>
      <c r="AM792" t="str">
        <f t="shared" si="215"/>
        <v>ZONEBASSE</v>
      </c>
      <c r="AN792" t="str">
        <f t="shared" si="216"/>
        <v>HC</v>
      </c>
      <c r="AO792" s="20">
        <f t="shared" si="217"/>
        <v>126.86</v>
      </c>
      <c r="AP792" s="20">
        <f t="shared" si="218"/>
        <v>2910.74</v>
      </c>
      <c r="AQ792" s="20">
        <f t="shared" si="218"/>
        <v>3658.38</v>
      </c>
      <c r="AR792" s="20">
        <f t="shared" si="218"/>
        <v>4502.66</v>
      </c>
      <c r="AS792" s="20">
        <f t="shared" si="219"/>
        <v>197.25</v>
      </c>
      <c r="AT792" s="20">
        <f t="shared" si="204"/>
        <v>194.57999999999811</v>
      </c>
      <c r="AU792" s="20">
        <f t="shared" si="220"/>
        <v>2910.74</v>
      </c>
    </row>
    <row r="793" spans="1:47" ht="45">
      <c r="A793" s="54">
        <v>794</v>
      </c>
      <c r="B793" s="54" t="s">
        <v>1488</v>
      </c>
      <c r="C793" s="58" t="s">
        <v>2785</v>
      </c>
      <c r="D793" s="79">
        <v>43</v>
      </c>
      <c r="E793" s="79">
        <v>49</v>
      </c>
      <c r="F793" s="80">
        <v>5610.95</v>
      </c>
      <c r="G793" s="80">
        <v>128.58000000000001</v>
      </c>
      <c r="H793" s="80">
        <v>5610.95</v>
      </c>
      <c r="I793" s="80" t="s">
        <v>28</v>
      </c>
      <c r="J793" s="80" t="s">
        <v>28</v>
      </c>
      <c r="K793" s="80">
        <v>121.32</v>
      </c>
      <c r="L793" s="73">
        <f t="shared" si="205"/>
        <v>105.04</v>
      </c>
      <c r="M793" s="73">
        <f t="shared" si="206"/>
        <v>126.86</v>
      </c>
      <c r="N793" s="72" t="str">
        <f t="shared" si="207"/>
        <v>0843</v>
      </c>
      <c r="O793" s="74">
        <f t="shared" si="208"/>
        <v>6</v>
      </c>
      <c r="P793" s="72">
        <f t="shared" si="209"/>
        <v>0</v>
      </c>
      <c r="Q793" s="74">
        <f t="shared" si="210"/>
        <v>43</v>
      </c>
      <c r="R793" s="72" t="str">
        <f t="shared" si="211"/>
        <v/>
      </c>
      <c r="S793" s="72" t="str">
        <f t="shared" si="212"/>
        <v/>
      </c>
      <c r="AF793" s="18">
        <v>5695.5275311108599</v>
      </c>
      <c r="AG793" s="18">
        <v>33.547138047138098</v>
      </c>
      <c r="AI793" s="23">
        <f>'simulateur graphe PJ OQN'!$B$4</f>
        <v>1</v>
      </c>
      <c r="AJ793" s="24">
        <f t="shared" si="213"/>
        <v>126.86</v>
      </c>
      <c r="AK793" s="24">
        <f t="shared" si="214"/>
        <v>126.86</v>
      </c>
      <c r="AM793" t="str">
        <f t="shared" si="215"/>
        <v>ZONEBASSE</v>
      </c>
      <c r="AN793" t="str">
        <f t="shared" si="216"/>
        <v>HC</v>
      </c>
      <c r="AO793" s="20">
        <f t="shared" si="217"/>
        <v>126.86</v>
      </c>
      <c r="AP793" s="20">
        <f t="shared" si="218"/>
        <v>5610.95</v>
      </c>
      <c r="AQ793" s="20" t="str">
        <f t="shared" si="218"/>
        <v>.</v>
      </c>
      <c r="AR793" s="20" t="str">
        <f t="shared" si="218"/>
        <v>.</v>
      </c>
      <c r="AS793" s="20">
        <f t="shared" si="219"/>
        <v>-212.40999999999985</v>
      </c>
      <c r="AT793" s="20">
        <f t="shared" si="204"/>
        <v>1236.5099999999984</v>
      </c>
      <c r="AU793" s="20">
        <f t="shared" si="220"/>
        <v>5610.95</v>
      </c>
    </row>
    <row r="794" spans="1:47" ht="33.75">
      <c r="A794" s="54">
        <v>795</v>
      </c>
      <c r="B794" s="54" t="s">
        <v>1489</v>
      </c>
      <c r="C794" s="58" t="s">
        <v>2786</v>
      </c>
      <c r="D794" s="79">
        <v>8</v>
      </c>
      <c r="E794" s="79">
        <v>28</v>
      </c>
      <c r="F794" s="80">
        <v>1207.8699999999999</v>
      </c>
      <c r="G794" s="80">
        <v>150.97999999999999</v>
      </c>
      <c r="H794" s="80">
        <v>1207.8699999999999</v>
      </c>
      <c r="I794" s="80">
        <v>2086.4899999999998</v>
      </c>
      <c r="J794" s="80">
        <v>2888.2</v>
      </c>
      <c r="K794" s="80">
        <v>98.53</v>
      </c>
      <c r="L794" s="73">
        <f t="shared" si="205"/>
        <v>103.6</v>
      </c>
      <c r="M794" s="73">
        <f t="shared" si="206"/>
        <v>126.86</v>
      </c>
      <c r="N794" s="72" t="str">
        <f t="shared" si="207"/>
        <v>0843</v>
      </c>
      <c r="O794" s="74">
        <f t="shared" si="208"/>
        <v>20</v>
      </c>
      <c r="P794" s="72">
        <f t="shared" si="209"/>
        <v>1</v>
      </c>
      <c r="Q794" s="74">
        <f t="shared" si="210"/>
        <v>8</v>
      </c>
      <c r="R794" s="72">
        <f t="shared" si="211"/>
        <v>15</v>
      </c>
      <c r="S794" s="72">
        <f t="shared" si="212"/>
        <v>22</v>
      </c>
      <c r="AF794" s="18">
        <v>6820.6672080778999</v>
      </c>
      <c r="AG794" s="18">
        <v>39.4444444444444</v>
      </c>
      <c r="AI794" s="23">
        <f>'simulateur graphe PJ OQN'!$B$4</f>
        <v>1</v>
      </c>
      <c r="AJ794" s="24">
        <f t="shared" si="213"/>
        <v>126.86</v>
      </c>
      <c r="AK794" s="24">
        <f t="shared" si="214"/>
        <v>126.86</v>
      </c>
      <c r="AM794" t="str">
        <f t="shared" si="215"/>
        <v>ZONEBASSE</v>
      </c>
      <c r="AN794" t="str">
        <f t="shared" si="216"/>
        <v>HC</v>
      </c>
      <c r="AO794" s="20">
        <f t="shared" si="217"/>
        <v>126.86</v>
      </c>
      <c r="AP794" s="20">
        <f t="shared" si="218"/>
        <v>1207.8699999999999</v>
      </c>
      <c r="AQ794" s="20">
        <f t="shared" si="218"/>
        <v>2086.4899999999998</v>
      </c>
      <c r="AR794" s="20">
        <f t="shared" si="218"/>
        <v>2888.2</v>
      </c>
      <c r="AS794" s="20">
        <f t="shared" si="219"/>
        <v>227.88999999999987</v>
      </c>
      <c r="AT794" s="20">
        <f t="shared" si="204"/>
        <v>-223.34000000000015</v>
      </c>
      <c r="AU794" s="20">
        <f t="shared" si="220"/>
        <v>1207.8699999999999</v>
      </c>
    </row>
    <row r="795" spans="1:47" ht="33.75">
      <c r="A795" s="54">
        <v>796</v>
      </c>
      <c r="B795" s="54" t="s">
        <v>1490</v>
      </c>
      <c r="C795" s="58" t="s">
        <v>2787</v>
      </c>
      <c r="D795" s="79">
        <v>29</v>
      </c>
      <c r="E795" s="79">
        <v>35</v>
      </c>
      <c r="F795" s="80">
        <v>3326.38</v>
      </c>
      <c r="G795" s="80">
        <v>62.6</v>
      </c>
      <c r="H795" s="80">
        <v>3326.38</v>
      </c>
      <c r="I795" s="80" t="s">
        <v>28</v>
      </c>
      <c r="J795" s="80" t="s">
        <v>28</v>
      </c>
      <c r="K795" s="80">
        <v>109.42</v>
      </c>
      <c r="L795" s="73">
        <f t="shared" si="205"/>
        <v>103.6</v>
      </c>
      <c r="M795" s="73">
        <f t="shared" si="206"/>
        <v>126.86</v>
      </c>
      <c r="N795" s="72" t="str">
        <f t="shared" si="207"/>
        <v>0843</v>
      </c>
      <c r="O795" s="74">
        <f t="shared" si="208"/>
        <v>6</v>
      </c>
      <c r="P795" s="72">
        <f t="shared" si="209"/>
        <v>0</v>
      </c>
      <c r="Q795" s="74">
        <f t="shared" si="210"/>
        <v>29</v>
      </c>
      <c r="R795" s="72" t="str">
        <f t="shared" si="211"/>
        <v/>
      </c>
      <c r="S795" s="72" t="str">
        <f t="shared" si="212"/>
        <v/>
      </c>
      <c r="AF795" s="18">
        <v>6852.9571080550904</v>
      </c>
      <c r="AG795" s="18">
        <v>40.328488372092998</v>
      </c>
      <c r="AI795" s="23">
        <f>'simulateur graphe PJ OQN'!$B$4</f>
        <v>1</v>
      </c>
      <c r="AJ795" s="24">
        <f t="shared" si="213"/>
        <v>126.86</v>
      </c>
      <c r="AK795" s="24">
        <f t="shared" si="214"/>
        <v>126.86</v>
      </c>
      <c r="AM795" t="str">
        <f t="shared" si="215"/>
        <v>ZONEBASSE</v>
      </c>
      <c r="AN795" t="str">
        <f t="shared" si="216"/>
        <v>HC</v>
      </c>
      <c r="AO795" s="20">
        <f t="shared" si="217"/>
        <v>126.86</v>
      </c>
      <c r="AP795" s="20">
        <f t="shared" si="218"/>
        <v>3326.38</v>
      </c>
      <c r="AQ795" s="20" t="str">
        <f t="shared" si="218"/>
        <v>.</v>
      </c>
      <c r="AR795" s="20" t="str">
        <f t="shared" si="218"/>
        <v>.</v>
      </c>
      <c r="AS795" s="20">
        <f t="shared" si="219"/>
        <v>-393.90000000000009</v>
      </c>
      <c r="AT795" s="20">
        <f t="shared" si="204"/>
        <v>124.07999999999993</v>
      </c>
      <c r="AU795" s="20">
        <f t="shared" si="220"/>
        <v>3326.38</v>
      </c>
    </row>
    <row r="796" spans="1:47" ht="45">
      <c r="A796" s="54">
        <v>797</v>
      </c>
      <c r="B796" s="54" t="s">
        <v>1491</v>
      </c>
      <c r="C796" s="58" t="s">
        <v>2788</v>
      </c>
      <c r="D796" s="79">
        <v>15</v>
      </c>
      <c r="E796" s="79">
        <v>35</v>
      </c>
      <c r="F796" s="80">
        <v>1980.45</v>
      </c>
      <c r="G796" s="80">
        <v>132.03</v>
      </c>
      <c r="H796" s="80">
        <v>1980.45</v>
      </c>
      <c r="I796" s="80">
        <v>2689.12</v>
      </c>
      <c r="J796" s="80">
        <v>3398.61</v>
      </c>
      <c r="K796" s="80">
        <v>92.98</v>
      </c>
      <c r="L796" s="73">
        <f t="shared" si="205"/>
        <v>103.6</v>
      </c>
      <c r="M796" s="73">
        <f t="shared" si="206"/>
        <v>126.86</v>
      </c>
      <c r="N796" s="72" t="str">
        <f t="shared" si="207"/>
        <v>0843</v>
      </c>
      <c r="O796" s="74">
        <f t="shared" si="208"/>
        <v>20</v>
      </c>
      <c r="P796" s="72">
        <f t="shared" si="209"/>
        <v>1</v>
      </c>
      <c r="Q796" s="74">
        <f t="shared" si="210"/>
        <v>15</v>
      </c>
      <c r="R796" s="72">
        <f t="shared" si="211"/>
        <v>22</v>
      </c>
      <c r="S796" s="72">
        <f t="shared" si="212"/>
        <v>29</v>
      </c>
      <c r="AF796" s="18">
        <v>8619.2287724912403</v>
      </c>
      <c r="AG796" s="18">
        <v>48.813725490196099</v>
      </c>
      <c r="AI796" s="23">
        <f>'simulateur graphe PJ OQN'!$B$4</f>
        <v>1</v>
      </c>
      <c r="AJ796" s="24">
        <f t="shared" si="213"/>
        <v>126.86</v>
      </c>
      <c r="AK796" s="24">
        <f t="shared" si="214"/>
        <v>126.86</v>
      </c>
      <c r="AM796" t="str">
        <f t="shared" si="215"/>
        <v>ZONEBASSE</v>
      </c>
      <c r="AN796" t="str">
        <f t="shared" si="216"/>
        <v>HC</v>
      </c>
      <c r="AO796" s="20">
        <f t="shared" si="217"/>
        <v>126.86</v>
      </c>
      <c r="AP796" s="20">
        <f t="shared" si="218"/>
        <v>1980.45</v>
      </c>
      <c r="AQ796" s="20">
        <f t="shared" si="218"/>
        <v>2689.12</v>
      </c>
      <c r="AR796" s="20">
        <f t="shared" si="218"/>
        <v>3398.61</v>
      </c>
      <c r="AS796" s="20">
        <f t="shared" si="219"/>
        <v>237.28999999999996</v>
      </c>
      <c r="AT796" s="20">
        <f t="shared" si="204"/>
        <v>-707.88999999999942</v>
      </c>
      <c r="AU796" s="20">
        <f t="shared" si="220"/>
        <v>1980.45</v>
      </c>
    </row>
    <row r="797" spans="1:47" ht="45">
      <c r="A797" s="54">
        <v>798</v>
      </c>
      <c r="B797" s="54" t="s">
        <v>1492</v>
      </c>
      <c r="C797" s="58" t="s">
        <v>2789</v>
      </c>
      <c r="D797" s="79">
        <v>36</v>
      </c>
      <c r="E797" s="79">
        <v>42</v>
      </c>
      <c r="F797" s="80">
        <v>4372.1000000000004</v>
      </c>
      <c r="G797" s="80">
        <v>113.89</v>
      </c>
      <c r="H797" s="80">
        <v>4372.1000000000004</v>
      </c>
      <c r="I797" s="80" t="s">
        <v>28</v>
      </c>
      <c r="J797" s="80" t="s">
        <v>28</v>
      </c>
      <c r="K797" s="80">
        <v>109.53</v>
      </c>
      <c r="L797" s="73">
        <f t="shared" si="205"/>
        <v>103.6</v>
      </c>
      <c r="M797" s="73">
        <f t="shared" si="206"/>
        <v>126.86</v>
      </c>
      <c r="N797" s="72" t="str">
        <f t="shared" si="207"/>
        <v>0843</v>
      </c>
      <c r="O797" s="74">
        <f t="shared" si="208"/>
        <v>6</v>
      </c>
      <c r="P797" s="72">
        <f t="shared" si="209"/>
        <v>0</v>
      </c>
      <c r="Q797" s="74">
        <f t="shared" si="210"/>
        <v>36</v>
      </c>
      <c r="R797" s="72" t="str">
        <f t="shared" si="211"/>
        <v/>
      </c>
      <c r="S797" s="72" t="str">
        <f t="shared" si="212"/>
        <v/>
      </c>
      <c r="AF797" s="18">
        <v>3878.7416772828501</v>
      </c>
      <c r="AG797" s="18">
        <v>25.4885057471264</v>
      </c>
      <c r="AI797" s="23">
        <f>'simulateur graphe PJ OQN'!$B$4</f>
        <v>1</v>
      </c>
      <c r="AJ797" s="24">
        <f t="shared" si="213"/>
        <v>126.86</v>
      </c>
      <c r="AK797" s="24">
        <f t="shared" si="214"/>
        <v>126.86</v>
      </c>
      <c r="AM797" t="str">
        <f t="shared" si="215"/>
        <v>ZONEBASSE</v>
      </c>
      <c r="AN797" t="str">
        <f t="shared" si="216"/>
        <v>HC</v>
      </c>
      <c r="AO797" s="20">
        <f t="shared" si="217"/>
        <v>126.86</v>
      </c>
      <c r="AP797" s="20">
        <f t="shared" si="218"/>
        <v>4372.1000000000004</v>
      </c>
      <c r="AQ797" s="20" t="str">
        <f t="shared" si="218"/>
        <v>.</v>
      </c>
      <c r="AR797" s="20" t="str">
        <f t="shared" si="218"/>
        <v>.</v>
      </c>
      <c r="AS797" s="20">
        <f t="shared" si="219"/>
        <v>-118.63000000000011</v>
      </c>
      <c r="AT797" s="20">
        <f t="shared" si="204"/>
        <v>409.14000000000124</v>
      </c>
      <c r="AU797" s="20">
        <f t="shared" si="220"/>
        <v>4372.1000000000004</v>
      </c>
    </row>
    <row r="798" spans="1:47" ht="33.75">
      <c r="A798" s="54">
        <v>799</v>
      </c>
      <c r="B798" s="54" t="s">
        <v>1493</v>
      </c>
      <c r="C798" s="58" t="s">
        <v>1494</v>
      </c>
      <c r="D798" s="79">
        <v>1</v>
      </c>
      <c r="E798" s="79">
        <v>1</v>
      </c>
      <c r="F798" s="80" t="s">
        <v>28</v>
      </c>
      <c r="G798" s="80" t="s">
        <v>28</v>
      </c>
      <c r="H798" s="80">
        <v>116.84</v>
      </c>
      <c r="I798" s="80" t="s">
        <v>28</v>
      </c>
      <c r="J798" s="80" t="s">
        <v>28</v>
      </c>
      <c r="K798" s="80" t="s">
        <v>28</v>
      </c>
      <c r="L798" s="73" t="str">
        <f t="shared" si="205"/>
        <v/>
      </c>
      <c r="M798" s="73" t="str">
        <f t="shared" si="206"/>
        <v/>
      </c>
      <c r="N798" s="72" t="str">
        <f t="shared" si="207"/>
        <v>0869</v>
      </c>
      <c r="O798" s="74">
        <f t="shared" si="208"/>
        <v>0</v>
      </c>
      <c r="P798" s="72">
        <f t="shared" si="209"/>
        <v>0</v>
      </c>
      <c r="Q798" s="74">
        <f t="shared" si="210"/>
        <v>1</v>
      </c>
      <c r="R798" s="72" t="str">
        <f t="shared" si="211"/>
        <v/>
      </c>
      <c r="S798" s="72" t="str">
        <f t="shared" si="212"/>
        <v/>
      </c>
      <c r="AF798" s="18">
        <v>5478.6608162738403</v>
      </c>
      <c r="AG798" s="18">
        <v>34.318181818181799</v>
      </c>
      <c r="AI798" s="23">
        <f>'simulateur graphe PJ OQN'!$B$4</f>
        <v>1</v>
      </c>
      <c r="AJ798" s="24">
        <f t="shared" si="213"/>
        <v>116.84</v>
      </c>
      <c r="AK798" s="24">
        <f t="shared" si="214"/>
        <v>116.84</v>
      </c>
      <c r="AM798" t="str">
        <f t="shared" si="215"/>
        <v>ZONEHAUTE</v>
      </c>
      <c r="AN798" t="str">
        <f t="shared" si="216"/>
        <v>HDJ</v>
      </c>
      <c r="AO798" s="20" t="e">
        <f t="shared" si="217"/>
        <v>#VALUE!</v>
      </c>
      <c r="AP798" s="20">
        <f t="shared" si="218"/>
        <v>116.84</v>
      </c>
      <c r="AQ798" s="20" t="str">
        <f t="shared" si="218"/>
        <v>.</v>
      </c>
      <c r="AR798" s="20" t="str">
        <f t="shared" si="218"/>
        <v>.</v>
      </c>
      <c r="AS798" s="20" t="e">
        <f t="shared" si="219"/>
        <v>#VALUE!</v>
      </c>
      <c r="AT798" s="20" t="e">
        <f t="shared" si="204"/>
        <v>#VALUE!</v>
      </c>
      <c r="AU798" s="20">
        <f t="shared" si="220"/>
        <v>116.84</v>
      </c>
    </row>
    <row r="799" spans="1:47" ht="22.5">
      <c r="A799" s="54">
        <v>800</v>
      </c>
      <c r="B799" s="54" t="s">
        <v>1495</v>
      </c>
      <c r="C799" s="58" t="s">
        <v>1496</v>
      </c>
      <c r="D799" s="79">
        <v>1</v>
      </c>
      <c r="E799" s="79">
        <v>1</v>
      </c>
      <c r="F799" s="80" t="s">
        <v>28</v>
      </c>
      <c r="G799" s="80" t="s">
        <v>28</v>
      </c>
      <c r="H799" s="80">
        <v>88.97</v>
      </c>
      <c r="I799" s="80" t="s">
        <v>28</v>
      </c>
      <c r="J799" s="80" t="s">
        <v>28</v>
      </c>
      <c r="K799" s="80" t="s">
        <v>28</v>
      </c>
      <c r="L799" s="73" t="str">
        <f t="shared" si="205"/>
        <v/>
      </c>
      <c r="M799" s="73" t="str">
        <f t="shared" si="206"/>
        <v/>
      </c>
      <c r="N799" s="72" t="str">
        <f t="shared" si="207"/>
        <v>0869</v>
      </c>
      <c r="O799" s="74">
        <f t="shared" si="208"/>
        <v>0</v>
      </c>
      <c r="P799" s="72">
        <f t="shared" si="209"/>
        <v>0</v>
      </c>
      <c r="Q799" s="74">
        <f t="shared" si="210"/>
        <v>1</v>
      </c>
      <c r="R799" s="72" t="str">
        <f t="shared" si="211"/>
        <v/>
      </c>
      <c r="S799" s="72" t="str">
        <f t="shared" si="212"/>
        <v/>
      </c>
      <c r="AF799" s="18">
        <v>5446.8252677026003</v>
      </c>
      <c r="AG799" s="18">
        <v>34</v>
      </c>
      <c r="AI799" s="23">
        <f>'simulateur graphe PJ OQN'!$B$4</f>
        <v>1</v>
      </c>
      <c r="AJ799" s="24">
        <f t="shared" si="213"/>
        <v>88.97</v>
      </c>
      <c r="AK799" s="24">
        <f t="shared" si="214"/>
        <v>88.97</v>
      </c>
      <c r="AM799" t="str">
        <f t="shared" si="215"/>
        <v>ZONEHAUTE</v>
      </c>
      <c r="AN799" t="str">
        <f t="shared" si="216"/>
        <v>HDJ</v>
      </c>
      <c r="AO799" s="20" t="e">
        <f t="shared" si="217"/>
        <v>#VALUE!</v>
      </c>
      <c r="AP799" s="20">
        <f t="shared" si="218"/>
        <v>88.97</v>
      </c>
      <c r="AQ799" s="20" t="str">
        <f t="shared" si="218"/>
        <v>.</v>
      </c>
      <c r="AR799" s="20" t="str">
        <f t="shared" si="218"/>
        <v>.</v>
      </c>
      <c r="AS799" s="20" t="e">
        <f t="shared" si="219"/>
        <v>#VALUE!</v>
      </c>
      <c r="AT799" s="20" t="e">
        <f t="shared" si="204"/>
        <v>#VALUE!</v>
      </c>
      <c r="AU799" s="20">
        <f t="shared" si="220"/>
        <v>88.97</v>
      </c>
    </row>
    <row r="800" spans="1:47" ht="22.5">
      <c r="A800" s="54">
        <v>801</v>
      </c>
      <c r="B800" s="54" t="s">
        <v>1497</v>
      </c>
      <c r="C800" s="58" t="s">
        <v>1498</v>
      </c>
      <c r="D800" s="79">
        <v>1</v>
      </c>
      <c r="E800" s="79">
        <v>1</v>
      </c>
      <c r="F800" s="80" t="s">
        <v>28</v>
      </c>
      <c r="G800" s="80" t="s">
        <v>28</v>
      </c>
      <c r="H800" s="80">
        <v>75.38</v>
      </c>
      <c r="I800" s="80" t="s">
        <v>28</v>
      </c>
      <c r="J800" s="80" t="s">
        <v>28</v>
      </c>
      <c r="K800" s="80" t="s">
        <v>28</v>
      </c>
      <c r="L800" s="73" t="str">
        <f t="shared" si="205"/>
        <v/>
      </c>
      <c r="M800" s="73" t="str">
        <f t="shared" si="206"/>
        <v/>
      </c>
      <c r="N800" s="72" t="str">
        <f t="shared" si="207"/>
        <v>0869</v>
      </c>
      <c r="O800" s="74">
        <f t="shared" si="208"/>
        <v>0</v>
      </c>
      <c r="P800" s="72">
        <f t="shared" si="209"/>
        <v>0</v>
      </c>
      <c r="Q800" s="74">
        <f t="shared" si="210"/>
        <v>1</v>
      </c>
      <c r="R800" s="72" t="str">
        <f t="shared" si="211"/>
        <v/>
      </c>
      <c r="S800" s="72" t="str">
        <f t="shared" si="212"/>
        <v/>
      </c>
      <c r="AF800" s="18">
        <v>7900.71181880737</v>
      </c>
      <c r="AG800" s="18">
        <v>42.276315789473699</v>
      </c>
      <c r="AI800" s="23">
        <f>'simulateur graphe PJ OQN'!$B$4</f>
        <v>1</v>
      </c>
      <c r="AJ800" s="24">
        <f t="shared" si="213"/>
        <v>75.38</v>
      </c>
      <c r="AK800" s="24">
        <f t="shared" si="214"/>
        <v>75.38</v>
      </c>
      <c r="AM800" t="str">
        <f t="shared" si="215"/>
        <v>ZONEHAUTE</v>
      </c>
      <c r="AN800" t="str">
        <f t="shared" si="216"/>
        <v>HDJ</v>
      </c>
      <c r="AO800" s="20" t="e">
        <f t="shared" si="217"/>
        <v>#VALUE!</v>
      </c>
      <c r="AP800" s="20">
        <f t="shared" si="218"/>
        <v>75.38</v>
      </c>
      <c r="AQ800" s="20" t="str">
        <f t="shared" si="218"/>
        <v>.</v>
      </c>
      <c r="AR800" s="20" t="str">
        <f t="shared" si="218"/>
        <v>.</v>
      </c>
      <c r="AS800" s="20" t="e">
        <f t="shared" si="219"/>
        <v>#VALUE!</v>
      </c>
      <c r="AT800" s="20" t="e">
        <f t="shared" si="204"/>
        <v>#VALUE!</v>
      </c>
      <c r="AU800" s="20">
        <f t="shared" si="220"/>
        <v>75.38</v>
      </c>
    </row>
    <row r="801" spans="1:47" ht="33.75">
      <c r="A801" s="54">
        <v>802</v>
      </c>
      <c r="B801" s="54" t="s">
        <v>1499</v>
      </c>
      <c r="C801" s="58" t="s">
        <v>1500</v>
      </c>
      <c r="D801" s="79">
        <v>8</v>
      </c>
      <c r="E801" s="79">
        <v>28</v>
      </c>
      <c r="F801" s="80">
        <v>1414.02</v>
      </c>
      <c r="G801" s="80">
        <v>176.75</v>
      </c>
      <c r="H801" s="80">
        <v>1414.02</v>
      </c>
      <c r="I801" s="80">
        <v>2228.41</v>
      </c>
      <c r="J801" s="80">
        <v>2929.02</v>
      </c>
      <c r="K801" s="80">
        <v>101.04</v>
      </c>
      <c r="L801" s="73">
        <f t="shared" si="205"/>
        <v>103.49</v>
      </c>
      <c r="M801" s="73">
        <f t="shared" si="206"/>
        <v>114.57</v>
      </c>
      <c r="N801" s="72" t="str">
        <f t="shared" si="207"/>
        <v>0869</v>
      </c>
      <c r="O801" s="74">
        <f t="shared" si="208"/>
        <v>20</v>
      </c>
      <c r="P801" s="72">
        <f t="shared" si="209"/>
        <v>1</v>
      </c>
      <c r="Q801" s="74">
        <f t="shared" si="210"/>
        <v>8</v>
      </c>
      <c r="R801" s="72">
        <f t="shared" si="211"/>
        <v>15</v>
      </c>
      <c r="S801" s="72">
        <f t="shared" si="212"/>
        <v>22</v>
      </c>
      <c r="AF801" s="18">
        <v>469.18686464666501</v>
      </c>
      <c r="AG801" s="18" t="s">
        <v>28</v>
      </c>
      <c r="AI801" s="23">
        <f>'simulateur graphe PJ OQN'!$B$4</f>
        <v>1</v>
      </c>
      <c r="AJ801" s="24">
        <f t="shared" si="213"/>
        <v>114.57</v>
      </c>
      <c r="AK801" s="24">
        <f t="shared" si="214"/>
        <v>114.57</v>
      </c>
      <c r="AM801" t="str">
        <f t="shared" si="215"/>
        <v>ZONEBASSE</v>
      </c>
      <c r="AN801" t="str">
        <f t="shared" si="216"/>
        <v>HC</v>
      </c>
      <c r="AO801" s="20">
        <f t="shared" si="217"/>
        <v>114.57</v>
      </c>
      <c r="AP801" s="20">
        <f t="shared" si="218"/>
        <v>1414.02</v>
      </c>
      <c r="AQ801" s="20">
        <f t="shared" si="218"/>
        <v>2228.41</v>
      </c>
      <c r="AR801" s="20">
        <f t="shared" si="218"/>
        <v>2929.02</v>
      </c>
      <c r="AS801" s="20">
        <f t="shared" si="219"/>
        <v>200.9399999999996</v>
      </c>
      <c r="AT801" s="20">
        <f t="shared" si="204"/>
        <v>-17.109999999998763</v>
      </c>
      <c r="AU801" s="20">
        <f t="shared" si="220"/>
        <v>1414.02</v>
      </c>
    </row>
    <row r="802" spans="1:47" ht="33.75">
      <c r="A802" s="54">
        <v>803</v>
      </c>
      <c r="B802" s="54" t="s">
        <v>1501</v>
      </c>
      <c r="C802" s="58" t="s">
        <v>1502</v>
      </c>
      <c r="D802" s="79">
        <v>15</v>
      </c>
      <c r="E802" s="79">
        <v>35</v>
      </c>
      <c r="F802" s="80">
        <v>2372.89</v>
      </c>
      <c r="G802" s="80">
        <v>136.97999999999999</v>
      </c>
      <c r="H802" s="80">
        <v>2372.89</v>
      </c>
      <c r="I802" s="80">
        <v>3156.68</v>
      </c>
      <c r="J802" s="80">
        <v>4073.4</v>
      </c>
      <c r="K802" s="80">
        <v>111.82</v>
      </c>
      <c r="L802" s="73">
        <f t="shared" si="205"/>
        <v>103.49</v>
      </c>
      <c r="M802" s="73">
        <f t="shared" si="206"/>
        <v>114.57</v>
      </c>
      <c r="N802" s="72" t="str">
        <f t="shared" si="207"/>
        <v>0869</v>
      </c>
      <c r="O802" s="74">
        <f t="shared" si="208"/>
        <v>20</v>
      </c>
      <c r="P802" s="72">
        <f t="shared" si="209"/>
        <v>1</v>
      </c>
      <c r="Q802" s="74">
        <f t="shared" si="210"/>
        <v>15</v>
      </c>
      <c r="R802" s="72">
        <f t="shared" si="211"/>
        <v>22</v>
      </c>
      <c r="S802" s="72">
        <f t="shared" si="212"/>
        <v>29</v>
      </c>
      <c r="AF802" s="18">
        <v>368.26480609469399</v>
      </c>
      <c r="AG802" s="18" t="s">
        <v>28</v>
      </c>
      <c r="AI802" s="23">
        <f>'simulateur graphe PJ OQN'!$B$4</f>
        <v>1</v>
      </c>
      <c r="AJ802" s="24">
        <f t="shared" si="213"/>
        <v>114.57</v>
      </c>
      <c r="AK802" s="24">
        <f t="shared" si="214"/>
        <v>114.57</v>
      </c>
      <c r="AM802" t="str">
        <f t="shared" si="215"/>
        <v>ZONEBASSE</v>
      </c>
      <c r="AN802" t="str">
        <f t="shared" si="216"/>
        <v>HC</v>
      </c>
      <c r="AO802" s="20">
        <f t="shared" si="217"/>
        <v>114.57</v>
      </c>
      <c r="AP802" s="20">
        <f t="shared" si="218"/>
        <v>2372.89</v>
      </c>
      <c r="AQ802" s="20">
        <f t="shared" si="218"/>
        <v>3156.68</v>
      </c>
      <c r="AR802" s="20">
        <f t="shared" si="218"/>
        <v>4073.4</v>
      </c>
      <c r="AS802" s="20">
        <f t="shared" si="219"/>
        <v>271.52000000000044</v>
      </c>
      <c r="AT802" s="20">
        <f t="shared" si="204"/>
        <v>1012.8900000000012</v>
      </c>
      <c r="AU802" s="20">
        <f t="shared" si="220"/>
        <v>2372.89</v>
      </c>
    </row>
    <row r="803" spans="1:47" ht="33.75">
      <c r="A803" s="54">
        <v>804</v>
      </c>
      <c r="B803" s="54" t="s">
        <v>1503</v>
      </c>
      <c r="C803" s="58" t="s">
        <v>1504</v>
      </c>
      <c r="D803" s="79">
        <v>15</v>
      </c>
      <c r="E803" s="79">
        <v>35</v>
      </c>
      <c r="F803" s="80">
        <v>2133.04</v>
      </c>
      <c r="G803" s="80">
        <v>142.19999999999999</v>
      </c>
      <c r="H803" s="80">
        <v>2133.04</v>
      </c>
      <c r="I803" s="80">
        <v>3002.5</v>
      </c>
      <c r="J803" s="80">
        <v>3716.19</v>
      </c>
      <c r="K803" s="80">
        <v>98.88</v>
      </c>
      <c r="L803" s="73">
        <f t="shared" si="205"/>
        <v>103.49</v>
      </c>
      <c r="M803" s="73">
        <f t="shared" si="206"/>
        <v>114.57</v>
      </c>
      <c r="N803" s="72" t="str">
        <f t="shared" si="207"/>
        <v>0869</v>
      </c>
      <c r="O803" s="74">
        <f t="shared" si="208"/>
        <v>20</v>
      </c>
      <c r="P803" s="72">
        <f t="shared" si="209"/>
        <v>1</v>
      </c>
      <c r="Q803" s="74">
        <f t="shared" si="210"/>
        <v>15</v>
      </c>
      <c r="R803" s="72">
        <f t="shared" si="211"/>
        <v>22</v>
      </c>
      <c r="S803" s="72">
        <f t="shared" si="212"/>
        <v>29</v>
      </c>
      <c r="AF803" s="18">
        <v>281.57816712579603</v>
      </c>
      <c r="AG803" s="18" t="s">
        <v>28</v>
      </c>
      <c r="AI803" s="23">
        <f>'simulateur graphe PJ OQN'!$B$4</f>
        <v>1</v>
      </c>
      <c r="AJ803" s="24">
        <f t="shared" si="213"/>
        <v>114.57</v>
      </c>
      <c r="AK803" s="24">
        <f t="shared" si="214"/>
        <v>114.57</v>
      </c>
      <c r="AM803" t="str">
        <f t="shared" si="215"/>
        <v>ZONEBASSE</v>
      </c>
      <c r="AN803" t="str">
        <f t="shared" si="216"/>
        <v>HC</v>
      </c>
      <c r="AO803" s="20">
        <f t="shared" si="217"/>
        <v>114.57</v>
      </c>
      <c r="AP803" s="20">
        <f t="shared" si="218"/>
        <v>2133.04</v>
      </c>
      <c r="AQ803" s="20">
        <f t="shared" si="218"/>
        <v>3002.5</v>
      </c>
      <c r="AR803" s="20">
        <f t="shared" si="218"/>
        <v>3716.19</v>
      </c>
      <c r="AS803" s="20">
        <f t="shared" si="219"/>
        <v>354.27</v>
      </c>
      <c r="AT803" s="20">
        <f t="shared" si="204"/>
        <v>-56.019999999998618</v>
      </c>
      <c r="AU803" s="20">
        <f t="shared" si="220"/>
        <v>2133.04</v>
      </c>
    </row>
    <row r="804" spans="1:47" ht="33.75">
      <c r="A804" s="54">
        <v>805</v>
      </c>
      <c r="B804" s="54" t="s">
        <v>1505</v>
      </c>
      <c r="C804" s="58" t="s">
        <v>1506</v>
      </c>
      <c r="D804" s="79">
        <v>15</v>
      </c>
      <c r="E804" s="79">
        <v>35</v>
      </c>
      <c r="F804" s="80">
        <v>2134.3200000000002</v>
      </c>
      <c r="G804" s="80">
        <v>142.29</v>
      </c>
      <c r="H804" s="80">
        <v>2134.3200000000002</v>
      </c>
      <c r="I804" s="80">
        <v>3004.31</v>
      </c>
      <c r="J804" s="80">
        <v>3718.43</v>
      </c>
      <c r="K804" s="80">
        <v>106.24</v>
      </c>
      <c r="L804" s="73">
        <f t="shared" si="205"/>
        <v>103.49</v>
      </c>
      <c r="M804" s="73">
        <f t="shared" si="206"/>
        <v>114.57</v>
      </c>
      <c r="N804" s="72" t="str">
        <f t="shared" si="207"/>
        <v>0869</v>
      </c>
      <c r="O804" s="74">
        <f t="shared" si="208"/>
        <v>20</v>
      </c>
      <c r="P804" s="72">
        <f t="shared" si="209"/>
        <v>1</v>
      </c>
      <c r="Q804" s="74">
        <f t="shared" si="210"/>
        <v>15</v>
      </c>
      <c r="R804" s="72">
        <f t="shared" si="211"/>
        <v>22</v>
      </c>
      <c r="S804" s="72">
        <f t="shared" si="212"/>
        <v>29</v>
      </c>
      <c r="AF804" s="18">
        <v>4888.2804189139097</v>
      </c>
      <c r="AG804" s="18">
        <v>28.5697278911565</v>
      </c>
      <c r="AI804" s="23">
        <f>'simulateur graphe PJ OQN'!$B$4</f>
        <v>1</v>
      </c>
      <c r="AJ804" s="24">
        <f t="shared" si="213"/>
        <v>114.57</v>
      </c>
      <c r="AK804" s="24">
        <f t="shared" si="214"/>
        <v>114.57</v>
      </c>
      <c r="AM804" t="str">
        <f t="shared" si="215"/>
        <v>ZONEBASSE</v>
      </c>
      <c r="AN804" t="str">
        <f t="shared" si="216"/>
        <v>HC</v>
      </c>
      <c r="AO804" s="20">
        <f t="shared" si="217"/>
        <v>114.57</v>
      </c>
      <c r="AP804" s="20">
        <f t="shared" si="218"/>
        <v>2134.3200000000002</v>
      </c>
      <c r="AQ804" s="20">
        <f t="shared" si="218"/>
        <v>3004.31</v>
      </c>
      <c r="AR804" s="20">
        <f t="shared" si="218"/>
        <v>3718.43</v>
      </c>
      <c r="AS804" s="20">
        <f t="shared" si="219"/>
        <v>106.26999999999998</v>
      </c>
      <c r="AT804" s="20">
        <f t="shared" si="204"/>
        <v>351.02000000000044</v>
      </c>
      <c r="AU804" s="20">
        <f t="shared" si="220"/>
        <v>2134.3200000000002</v>
      </c>
    </row>
    <row r="805" spans="1:47" ht="33.75">
      <c r="A805" s="54">
        <v>806</v>
      </c>
      <c r="B805" s="54" t="s">
        <v>1507</v>
      </c>
      <c r="C805" s="58" t="s">
        <v>1508</v>
      </c>
      <c r="D805" s="79">
        <v>43</v>
      </c>
      <c r="E805" s="79">
        <v>49</v>
      </c>
      <c r="F805" s="80">
        <v>4917.8999999999996</v>
      </c>
      <c r="G805" s="80">
        <v>114.37</v>
      </c>
      <c r="H805" s="80">
        <v>4917.8999999999996</v>
      </c>
      <c r="I805" s="80" t="s">
        <v>28</v>
      </c>
      <c r="J805" s="80" t="s">
        <v>28</v>
      </c>
      <c r="K805" s="80">
        <v>106.91</v>
      </c>
      <c r="L805" s="73">
        <f t="shared" si="205"/>
        <v>103.49</v>
      </c>
      <c r="M805" s="73">
        <f t="shared" si="206"/>
        <v>114.57</v>
      </c>
      <c r="N805" s="72" t="str">
        <f t="shared" si="207"/>
        <v>0869</v>
      </c>
      <c r="O805" s="74">
        <f t="shared" si="208"/>
        <v>6</v>
      </c>
      <c r="P805" s="72">
        <f t="shared" si="209"/>
        <v>0</v>
      </c>
      <c r="Q805" s="74">
        <f t="shared" si="210"/>
        <v>43</v>
      </c>
      <c r="R805" s="72" t="str">
        <f t="shared" si="211"/>
        <v/>
      </c>
      <c r="S805" s="72" t="str">
        <f t="shared" si="212"/>
        <v/>
      </c>
      <c r="AF805" s="18">
        <v>6877.8483701893501</v>
      </c>
      <c r="AG805" s="18">
        <v>36.986301369863</v>
      </c>
      <c r="AI805" s="23">
        <f>'simulateur graphe PJ OQN'!$B$4</f>
        <v>1</v>
      </c>
      <c r="AJ805" s="24">
        <f t="shared" si="213"/>
        <v>114.57</v>
      </c>
      <c r="AK805" s="24">
        <f t="shared" si="214"/>
        <v>114.57</v>
      </c>
      <c r="AM805" t="str">
        <f t="shared" si="215"/>
        <v>ZONEBASSE</v>
      </c>
      <c r="AN805" t="str">
        <f t="shared" si="216"/>
        <v>HC</v>
      </c>
      <c r="AO805" s="20">
        <f t="shared" si="217"/>
        <v>114.57</v>
      </c>
      <c r="AP805" s="20">
        <f t="shared" si="218"/>
        <v>4917.8999999999996</v>
      </c>
      <c r="AQ805" s="20" t="str">
        <f t="shared" si="218"/>
        <v>.</v>
      </c>
      <c r="AR805" s="20" t="str">
        <f t="shared" si="218"/>
        <v>.</v>
      </c>
      <c r="AS805" s="20">
        <f t="shared" si="219"/>
        <v>-213.78000000000065</v>
      </c>
      <c r="AT805" s="20">
        <f t="shared" si="204"/>
        <v>90.600000000000364</v>
      </c>
      <c r="AU805" s="20">
        <f t="shared" si="220"/>
        <v>4917.8999999999996</v>
      </c>
    </row>
    <row r="806" spans="1:47" ht="33.75">
      <c r="A806" s="54">
        <v>807</v>
      </c>
      <c r="B806" s="54" t="s">
        <v>1509</v>
      </c>
      <c r="C806" s="58" t="s">
        <v>1510</v>
      </c>
      <c r="D806" s="79">
        <v>64</v>
      </c>
      <c r="E806" s="79">
        <v>70</v>
      </c>
      <c r="F806" s="80">
        <v>6936.64</v>
      </c>
      <c r="G806" s="80">
        <v>96.13</v>
      </c>
      <c r="H806" s="80">
        <v>6936.64</v>
      </c>
      <c r="I806" s="80" t="s">
        <v>28</v>
      </c>
      <c r="J806" s="80" t="s">
        <v>28</v>
      </c>
      <c r="K806" s="80">
        <v>106.91</v>
      </c>
      <c r="L806" s="73">
        <f t="shared" si="205"/>
        <v>103.49</v>
      </c>
      <c r="M806" s="73">
        <f t="shared" si="206"/>
        <v>114.57</v>
      </c>
      <c r="N806" s="72" t="str">
        <f t="shared" si="207"/>
        <v>0869</v>
      </c>
      <c r="O806" s="74">
        <f t="shared" si="208"/>
        <v>6</v>
      </c>
      <c r="P806" s="72">
        <f t="shared" si="209"/>
        <v>0</v>
      </c>
      <c r="Q806" s="74">
        <f t="shared" si="210"/>
        <v>64</v>
      </c>
      <c r="R806" s="72" t="str">
        <f t="shared" si="211"/>
        <v/>
      </c>
      <c r="S806" s="72" t="str">
        <f t="shared" si="212"/>
        <v/>
      </c>
      <c r="AF806" s="18">
        <v>5972.1759383262197</v>
      </c>
      <c r="AG806" s="18">
        <v>34.480916030534402</v>
      </c>
      <c r="AI806" s="23">
        <f>'simulateur graphe PJ OQN'!$B$4</f>
        <v>1</v>
      </c>
      <c r="AJ806" s="24">
        <f t="shared" si="213"/>
        <v>114.57</v>
      </c>
      <c r="AK806" s="24">
        <f t="shared" si="214"/>
        <v>114.57</v>
      </c>
      <c r="AM806" t="str">
        <f t="shared" si="215"/>
        <v>ZONEBASSE</v>
      </c>
      <c r="AN806" t="str">
        <f t="shared" si="216"/>
        <v>HC</v>
      </c>
      <c r="AO806" s="20">
        <f t="shared" si="217"/>
        <v>114.57</v>
      </c>
      <c r="AP806" s="20">
        <f t="shared" si="218"/>
        <v>6936.64</v>
      </c>
      <c r="AQ806" s="20" t="str">
        <f t="shared" si="218"/>
        <v>.</v>
      </c>
      <c r="AR806" s="20" t="str">
        <f t="shared" si="218"/>
        <v>.</v>
      </c>
      <c r="AS806" s="20">
        <f t="shared" si="219"/>
        <v>-440.14999999999964</v>
      </c>
      <c r="AT806" s="20">
        <f t="shared" si="204"/>
        <v>-135.76999999999862</v>
      </c>
      <c r="AU806" s="20">
        <f t="shared" si="220"/>
        <v>6936.64</v>
      </c>
    </row>
    <row r="807" spans="1:47" ht="33.75">
      <c r="A807" s="54">
        <v>808</v>
      </c>
      <c r="B807" s="54" t="s">
        <v>1511</v>
      </c>
      <c r="C807" s="58" t="s">
        <v>1512</v>
      </c>
      <c r="D807" s="79">
        <v>8</v>
      </c>
      <c r="E807" s="79">
        <v>28</v>
      </c>
      <c r="F807" s="80">
        <v>957.65</v>
      </c>
      <c r="G807" s="80">
        <v>119.71</v>
      </c>
      <c r="H807" s="80">
        <v>957.65</v>
      </c>
      <c r="I807" s="80">
        <v>1550.27</v>
      </c>
      <c r="J807" s="80">
        <v>2194.9299999999998</v>
      </c>
      <c r="K807" s="80">
        <v>75.709999999999994</v>
      </c>
      <c r="L807" s="73">
        <f t="shared" si="205"/>
        <v>93.07</v>
      </c>
      <c r="M807" s="73">
        <f t="shared" si="206"/>
        <v>114.57</v>
      </c>
      <c r="N807" s="72" t="str">
        <f t="shared" si="207"/>
        <v>0869</v>
      </c>
      <c r="O807" s="74">
        <f t="shared" si="208"/>
        <v>20</v>
      </c>
      <c r="P807" s="72">
        <f t="shared" si="209"/>
        <v>1</v>
      </c>
      <c r="Q807" s="74">
        <f t="shared" si="210"/>
        <v>8</v>
      </c>
      <c r="R807" s="72">
        <f t="shared" si="211"/>
        <v>15</v>
      </c>
      <c r="S807" s="72">
        <f t="shared" si="212"/>
        <v>22</v>
      </c>
      <c r="AF807" s="18">
        <v>7833.1310720438296</v>
      </c>
      <c r="AG807" s="18">
        <v>44.506666666666703</v>
      </c>
      <c r="AI807" s="23">
        <f>'simulateur graphe PJ OQN'!$B$4</f>
        <v>1</v>
      </c>
      <c r="AJ807" s="24">
        <f t="shared" si="213"/>
        <v>114.57</v>
      </c>
      <c r="AK807" s="24">
        <f t="shared" si="214"/>
        <v>114.57</v>
      </c>
      <c r="AM807" t="str">
        <f t="shared" si="215"/>
        <v>ZONEBASSE</v>
      </c>
      <c r="AN807" t="str">
        <f t="shared" si="216"/>
        <v>HC</v>
      </c>
      <c r="AO807" s="20">
        <f t="shared" si="217"/>
        <v>114.57</v>
      </c>
      <c r="AP807" s="20">
        <f t="shared" si="218"/>
        <v>957.65</v>
      </c>
      <c r="AQ807" s="20">
        <f t="shared" si="218"/>
        <v>1550.27</v>
      </c>
      <c r="AR807" s="20">
        <f t="shared" si="218"/>
        <v>2194.9299999999998</v>
      </c>
      <c r="AS807" s="20">
        <f t="shared" si="219"/>
        <v>150.76</v>
      </c>
      <c r="AT807" s="20">
        <f t="shared" si="204"/>
        <v>-1394.2800000000007</v>
      </c>
      <c r="AU807" s="20">
        <f t="shared" si="220"/>
        <v>957.65</v>
      </c>
    </row>
    <row r="808" spans="1:47" ht="33.75">
      <c r="A808" s="54">
        <v>809</v>
      </c>
      <c r="B808" s="54" t="s">
        <v>1513</v>
      </c>
      <c r="C808" s="58" t="s">
        <v>1514</v>
      </c>
      <c r="D808" s="79">
        <v>36</v>
      </c>
      <c r="E808" s="79">
        <v>42</v>
      </c>
      <c r="F808" s="80">
        <v>3621.09</v>
      </c>
      <c r="G808" s="80">
        <v>95.12</v>
      </c>
      <c r="H808" s="80">
        <v>3621.09</v>
      </c>
      <c r="I808" s="80" t="s">
        <v>28</v>
      </c>
      <c r="J808" s="80" t="s">
        <v>28</v>
      </c>
      <c r="K808" s="80">
        <v>90.15</v>
      </c>
      <c r="L808" s="73">
        <f t="shared" si="205"/>
        <v>93.07</v>
      </c>
      <c r="M808" s="73">
        <f t="shared" si="206"/>
        <v>114.57</v>
      </c>
      <c r="N808" s="72" t="str">
        <f t="shared" si="207"/>
        <v>0869</v>
      </c>
      <c r="O808" s="74">
        <f t="shared" si="208"/>
        <v>6</v>
      </c>
      <c r="P808" s="72">
        <f t="shared" si="209"/>
        <v>0</v>
      </c>
      <c r="Q808" s="74">
        <f t="shared" si="210"/>
        <v>36</v>
      </c>
      <c r="R808" s="72" t="str">
        <f t="shared" si="211"/>
        <v/>
      </c>
      <c r="S808" s="72" t="str">
        <f t="shared" si="212"/>
        <v/>
      </c>
      <c r="AF808" s="18">
        <v>7131.8113363621196</v>
      </c>
      <c r="AG808" s="18">
        <v>41.415094339622598</v>
      </c>
      <c r="AI808" s="23">
        <f>'simulateur graphe PJ OQN'!$B$4</f>
        <v>1</v>
      </c>
      <c r="AJ808" s="24">
        <f t="shared" si="213"/>
        <v>114.57</v>
      </c>
      <c r="AK808" s="24">
        <f t="shared" si="214"/>
        <v>114.57</v>
      </c>
      <c r="AM808" t="str">
        <f t="shared" si="215"/>
        <v>ZONEBASSE</v>
      </c>
      <c r="AN808" t="str">
        <f t="shared" si="216"/>
        <v>HC</v>
      </c>
      <c r="AO808" s="20">
        <f t="shared" si="217"/>
        <v>114.57</v>
      </c>
      <c r="AP808" s="20">
        <f t="shared" si="218"/>
        <v>3621.09</v>
      </c>
      <c r="AQ808" s="20" t="str">
        <f t="shared" si="218"/>
        <v>.</v>
      </c>
      <c r="AR808" s="20" t="str">
        <f t="shared" si="218"/>
        <v>.</v>
      </c>
      <c r="AS808" s="20">
        <f t="shared" si="219"/>
        <v>-75.059999999999945</v>
      </c>
      <c r="AT808" s="20">
        <f t="shared" si="204"/>
        <v>-334.93999999999869</v>
      </c>
      <c r="AU808" s="20">
        <f t="shared" si="220"/>
        <v>3621.09</v>
      </c>
    </row>
    <row r="809" spans="1:47" ht="33.75">
      <c r="A809" s="54">
        <v>810</v>
      </c>
      <c r="B809" s="54" t="s">
        <v>1515</v>
      </c>
      <c r="C809" s="58" t="s">
        <v>1516</v>
      </c>
      <c r="D809" s="79">
        <v>15</v>
      </c>
      <c r="E809" s="79">
        <v>35</v>
      </c>
      <c r="F809" s="80">
        <v>2069.5700000000002</v>
      </c>
      <c r="G809" s="80">
        <v>137.97</v>
      </c>
      <c r="H809" s="80">
        <v>2069.5700000000002</v>
      </c>
      <c r="I809" s="80">
        <v>2834.66</v>
      </c>
      <c r="J809" s="80">
        <v>3610.66</v>
      </c>
      <c r="K809" s="80">
        <v>99.33</v>
      </c>
      <c r="L809" s="73">
        <f t="shared" si="205"/>
        <v>93.07</v>
      </c>
      <c r="M809" s="73">
        <f t="shared" si="206"/>
        <v>114.57</v>
      </c>
      <c r="N809" s="72" t="str">
        <f t="shared" si="207"/>
        <v>0869</v>
      </c>
      <c r="O809" s="74">
        <f t="shared" si="208"/>
        <v>20</v>
      </c>
      <c r="P809" s="72">
        <f t="shared" si="209"/>
        <v>1</v>
      </c>
      <c r="Q809" s="74">
        <f t="shared" si="210"/>
        <v>15</v>
      </c>
      <c r="R809" s="72">
        <f t="shared" si="211"/>
        <v>22</v>
      </c>
      <c r="S809" s="72">
        <f t="shared" si="212"/>
        <v>29</v>
      </c>
      <c r="AF809" s="18">
        <v>10360.012960558801</v>
      </c>
      <c r="AG809" s="18">
        <v>61.446808510638299</v>
      </c>
      <c r="AI809" s="23">
        <f>'simulateur graphe PJ OQN'!$B$4</f>
        <v>1</v>
      </c>
      <c r="AJ809" s="24">
        <f t="shared" si="213"/>
        <v>114.57</v>
      </c>
      <c r="AK809" s="24">
        <f t="shared" si="214"/>
        <v>114.57</v>
      </c>
      <c r="AM809" t="str">
        <f t="shared" si="215"/>
        <v>ZONEBASSE</v>
      </c>
      <c r="AN809" t="str">
        <f t="shared" si="216"/>
        <v>HC</v>
      </c>
      <c r="AO809" s="20">
        <f t="shared" si="217"/>
        <v>114.57</v>
      </c>
      <c r="AP809" s="20">
        <f t="shared" si="218"/>
        <v>2069.5700000000002</v>
      </c>
      <c r="AQ809" s="20">
        <f t="shared" si="218"/>
        <v>2834.66</v>
      </c>
      <c r="AR809" s="20">
        <f t="shared" si="218"/>
        <v>3610.66</v>
      </c>
      <c r="AS809" s="20">
        <f t="shared" si="219"/>
        <v>233.44000000000005</v>
      </c>
      <c r="AT809" s="20">
        <f t="shared" si="204"/>
        <v>790.57999999999993</v>
      </c>
      <c r="AU809" s="20">
        <f t="shared" si="220"/>
        <v>2069.5700000000002</v>
      </c>
    </row>
    <row r="810" spans="1:47" ht="33.75">
      <c r="A810" s="54">
        <v>811</v>
      </c>
      <c r="B810" s="54" t="s">
        <v>1517</v>
      </c>
      <c r="C810" s="58" t="s">
        <v>1518</v>
      </c>
      <c r="D810" s="79">
        <v>36</v>
      </c>
      <c r="E810" s="79">
        <v>42</v>
      </c>
      <c r="F810" s="80">
        <v>3625.73</v>
      </c>
      <c r="G810" s="80">
        <v>2.15</v>
      </c>
      <c r="H810" s="80">
        <v>3625.73</v>
      </c>
      <c r="I810" s="80" t="s">
        <v>28</v>
      </c>
      <c r="J810" s="80" t="s">
        <v>28</v>
      </c>
      <c r="K810" s="80">
        <v>99.33</v>
      </c>
      <c r="L810" s="73">
        <f t="shared" si="205"/>
        <v>93.07</v>
      </c>
      <c r="M810" s="73">
        <f t="shared" si="206"/>
        <v>114.57</v>
      </c>
      <c r="N810" s="72" t="str">
        <f t="shared" si="207"/>
        <v>0869</v>
      </c>
      <c r="O810" s="74">
        <f t="shared" si="208"/>
        <v>6</v>
      </c>
      <c r="P810" s="72">
        <f t="shared" si="209"/>
        <v>0</v>
      </c>
      <c r="Q810" s="74">
        <f t="shared" si="210"/>
        <v>36</v>
      </c>
      <c r="R810" s="72" t="str">
        <f t="shared" si="211"/>
        <v/>
      </c>
      <c r="S810" s="72" t="str">
        <f t="shared" si="212"/>
        <v/>
      </c>
      <c r="AF810" s="18">
        <v>3661.8749721139202</v>
      </c>
      <c r="AG810" s="18">
        <v>27.245989304812799</v>
      </c>
      <c r="AI810" s="23">
        <f>'simulateur graphe PJ OQN'!$B$4</f>
        <v>1</v>
      </c>
      <c r="AJ810" s="24">
        <f t="shared" si="213"/>
        <v>114.57</v>
      </c>
      <c r="AK810" s="24">
        <f t="shared" si="214"/>
        <v>114.57</v>
      </c>
      <c r="AM810" t="str">
        <f t="shared" si="215"/>
        <v>ZONEBASSE</v>
      </c>
      <c r="AN810" t="str">
        <f t="shared" si="216"/>
        <v>HC</v>
      </c>
      <c r="AO810" s="20">
        <f t="shared" si="217"/>
        <v>114.57</v>
      </c>
      <c r="AP810" s="20">
        <f t="shared" si="218"/>
        <v>3625.73</v>
      </c>
      <c r="AQ810" s="20" t="str">
        <f t="shared" si="218"/>
        <v>.</v>
      </c>
      <c r="AR810" s="20" t="str">
        <f t="shared" si="218"/>
        <v>.</v>
      </c>
      <c r="AS810" s="20">
        <f t="shared" si="219"/>
        <v>-446.79999999999973</v>
      </c>
      <c r="AT810" s="20">
        <f t="shared" si="204"/>
        <v>110.34000000000015</v>
      </c>
      <c r="AU810" s="20">
        <f t="shared" si="220"/>
        <v>3625.73</v>
      </c>
    </row>
    <row r="811" spans="1:47" ht="33.75">
      <c r="A811" s="54">
        <v>812</v>
      </c>
      <c r="B811" s="54" t="s">
        <v>1519</v>
      </c>
      <c r="C811" s="58" t="s">
        <v>1520</v>
      </c>
      <c r="D811" s="79">
        <v>36</v>
      </c>
      <c r="E811" s="79">
        <v>42</v>
      </c>
      <c r="F811" s="80">
        <v>3847.72</v>
      </c>
      <c r="G811" s="80">
        <v>106.88</v>
      </c>
      <c r="H811" s="80">
        <v>3847.72</v>
      </c>
      <c r="I811" s="80" t="s">
        <v>28</v>
      </c>
      <c r="J811" s="80" t="s">
        <v>28</v>
      </c>
      <c r="K811" s="80">
        <v>94.71</v>
      </c>
      <c r="L811" s="73">
        <f t="shared" si="205"/>
        <v>93.07</v>
      </c>
      <c r="M811" s="73">
        <f t="shared" si="206"/>
        <v>114.57</v>
      </c>
      <c r="N811" s="72" t="str">
        <f t="shared" si="207"/>
        <v>0869</v>
      </c>
      <c r="O811" s="74">
        <f t="shared" si="208"/>
        <v>6</v>
      </c>
      <c r="P811" s="72">
        <f t="shared" si="209"/>
        <v>0</v>
      </c>
      <c r="Q811" s="74">
        <f t="shared" si="210"/>
        <v>36</v>
      </c>
      <c r="R811" s="72" t="str">
        <f t="shared" si="211"/>
        <v/>
      </c>
      <c r="S811" s="72" t="str">
        <f t="shared" si="212"/>
        <v/>
      </c>
      <c r="AF811" s="18">
        <v>4553.24313986582</v>
      </c>
      <c r="AG811" s="18">
        <v>29.8363636363636</v>
      </c>
      <c r="AI811" s="23">
        <f>'simulateur graphe PJ OQN'!$B$4</f>
        <v>1</v>
      </c>
      <c r="AJ811" s="24">
        <f t="shared" si="213"/>
        <v>114.57</v>
      </c>
      <c r="AK811" s="24">
        <f t="shared" si="214"/>
        <v>114.57</v>
      </c>
      <c r="AM811" t="str">
        <f t="shared" si="215"/>
        <v>ZONEBASSE</v>
      </c>
      <c r="AN811" t="str">
        <f t="shared" si="216"/>
        <v>HC</v>
      </c>
      <c r="AO811" s="20">
        <f t="shared" si="217"/>
        <v>114.57</v>
      </c>
      <c r="AP811" s="20">
        <f t="shared" si="218"/>
        <v>3847.72</v>
      </c>
      <c r="AQ811" s="20" t="str">
        <f t="shared" si="218"/>
        <v>.</v>
      </c>
      <c r="AR811" s="20" t="str">
        <f t="shared" si="218"/>
        <v>.</v>
      </c>
      <c r="AS811" s="20">
        <f t="shared" si="219"/>
        <v>-35.389999999999873</v>
      </c>
      <c r="AT811" s="20">
        <f t="shared" si="204"/>
        <v>110.56999999999971</v>
      </c>
      <c r="AU811" s="20">
        <f t="shared" si="220"/>
        <v>3847.72</v>
      </c>
    </row>
    <row r="812" spans="1:47" ht="33.75">
      <c r="A812" s="54">
        <v>813</v>
      </c>
      <c r="B812" s="54" t="s">
        <v>1521</v>
      </c>
      <c r="C812" s="58" t="s">
        <v>1522</v>
      </c>
      <c r="D812" s="79">
        <v>64</v>
      </c>
      <c r="E812" s="79">
        <v>70</v>
      </c>
      <c r="F812" s="80">
        <v>7095.2</v>
      </c>
      <c r="G812" s="80">
        <v>110.86</v>
      </c>
      <c r="H812" s="80">
        <v>7095.2</v>
      </c>
      <c r="I812" s="80" t="s">
        <v>28</v>
      </c>
      <c r="J812" s="80" t="s">
        <v>28</v>
      </c>
      <c r="K812" s="80">
        <v>104.86</v>
      </c>
      <c r="L812" s="73">
        <f t="shared" si="205"/>
        <v>93.07</v>
      </c>
      <c r="M812" s="73">
        <f t="shared" si="206"/>
        <v>114.57</v>
      </c>
      <c r="N812" s="72" t="str">
        <f t="shared" si="207"/>
        <v>0869</v>
      </c>
      <c r="O812" s="74">
        <f t="shared" si="208"/>
        <v>6</v>
      </c>
      <c r="P812" s="72">
        <f t="shared" si="209"/>
        <v>0</v>
      </c>
      <c r="Q812" s="74">
        <f t="shared" si="210"/>
        <v>64</v>
      </c>
      <c r="R812" s="72" t="str">
        <f t="shared" si="211"/>
        <v/>
      </c>
      <c r="S812" s="72" t="str">
        <f t="shared" si="212"/>
        <v/>
      </c>
      <c r="AF812" s="18">
        <v>5268.3145622174698</v>
      </c>
      <c r="AG812" s="18">
        <v>31.283422459893099</v>
      </c>
      <c r="AI812" s="23">
        <f>'simulateur graphe PJ OQN'!$B$4</f>
        <v>1</v>
      </c>
      <c r="AJ812" s="24">
        <f t="shared" si="213"/>
        <v>114.57</v>
      </c>
      <c r="AK812" s="24">
        <f t="shared" si="214"/>
        <v>114.57</v>
      </c>
      <c r="AM812" t="str">
        <f t="shared" si="215"/>
        <v>ZONEBASSE</v>
      </c>
      <c r="AN812" t="str">
        <f t="shared" si="216"/>
        <v>HC</v>
      </c>
      <c r="AO812" s="20">
        <f t="shared" si="217"/>
        <v>114.57</v>
      </c>
      <c r="AP812" s="20">
        <f t="shared" si="218"/>
        <v>7095.2</v>
      </c>
      <c r="AQ812" s="20" t="str">
        <f t="shared" si="218"/>
        <v>.</v>
      </c>
      <c r="AR812" s="20" t="str">
        <f t="shared" si="218"/>
        <v>.</v>
      </c>
      <c r="AS812" s="20">
        <f t="shared" si="219"/>
        <v>-140.14000000000033</v>
      </c>
      <c r="AT812" s="20">
        <f t="shared" si="204"/>
        <v>909.17000000000007</v>
      </c>
      <c r="AU812" s="20">
        <f t="shared" si="220"/>
        <v>7095.2</v>
      </c>
    </row>
    <row r="813" spans="1:47" ht="33.75">
      <c r="A813" s="54">
        <v>814</v>
      </c>
      <c r="B813" s="54" t="s">
        <v>1523</v>
      </c>
      <c r="C813" s="58" t="s">
        <v>1524</v>
      </c>
      <c r="D813" s="79">
        <v>8</v>
      </c>
      <c r="E813" s="79">
        <v>28</v>
      </c>
      <c r="F813" s="80">
        <v>918.21</v>
      </c>
      <c r="G813" s="80">
        <v>114.78</v>
      </c>
      <c r="H813" s="80">
        <v>918.21</v>
      </c>
      <c r="I813" s="80">
        <v>1571.74</v>
      </c>
      <c r="J813" s="80">
        <v>2126.9</v>
      </c>
      <c r="K813" s="80">
        <v>72.03</v>
      </c>
      <c r="L813" s="73">
        <f t="shared" si="205"/>
        <v>79.069999999999993</v>
      </c>
      <c r="M813" s="73">
        <f t="shared" si="206"/>
        <v>114.57</v>
      </c>
      <c r="N813" s="72" t="str">
        <f t="shared" si="207"/>
        <v>0869</v>
      </c>
      <c r="O813" s="74">
        <f t="shared" si="208"/>
        <v>20</v>
      </c>
      <c r="P813" s="72">
        <f t="shared" si="209"/>
        <v>1</v>
      </c>
      <c r="Q813" s="74">
        <f t="shared" si="210"/>
        <v>8</v>
      </c>
      <c r="R813" s="72">
        <f t="shared" si="211"/>
        <v>15</v>
      </c>
      <c r="S813" s="72">
        <f t="shared" si="212"/>
        <v>22</v>
      </c>
      <c r="AF813" s="18">
        <v>7061.5069822031701</v>
      </c>
      <c r="AG813" s="18">
        <v>41.039473684210499</v>
      </c>
      <c r="AI813" s="23">
        <f>'simulateur graphe PJ OQN'!$B$4</f>
        <v>1</v>
      </c>
      <c r="AJ813" s="24">
        <f t="shared" si="213"/>
        <v>114.57</v>
      </c>
      <c r="AK813" s="24">
        <f t="shared" si="214"/>
        <v>114.57</v>
      </c>
      <c r="AM813" t="str">
        <f t="shared" si="215"/>
        <v>ZONEBASSE</v>
      </c>
      <c r="AN813" t="str">
        <f t="shared" si="216"/>
        <v>HC</v>
      </c>
      <c r="AO813" s="20">
        <f t="shared" si="217"/>
        <v>114.57</v>
      </c>
      <c r="AP813" s="20">
        <f t="shared" si="218"/>
        <v>918.21</v>
      </c>
      <c r="AQ813" s="20">
        <f t="shared" si="218"/>
        <v>1571.74</v>
      </c>
      <c r="AR813" s="20">
        <f t="shared" si="218"/>
        <v>2126.9</v>
      </c>
      <c r="AS813" s="20">
        <f t="shared" si="219"/>
        <v>182.09000000000015</v>
      </c>
      <c r="AT813" s="20">
        <f t="shared" si="204"/>
        <v>-444.46999999999935</v>
      </c>
      <c r="AU813" s="20">
        <f t="shared" si="220"/>
        <v>918.21</v>
      </c>
    </row>
    <row r="814" spans="1:47" ht="33.75">
      <c r="A814" s="54">
        <v>815</v>
      </c>
      <c r="B814" s="54" t="s">
        <v>1525</v>
      </c>
      <c r="C814" s="58" t="s">
        <v>1526</v>
      </c>
      <c r="D814" s="79">
        <v>36</v>
      </c>
      <c r="E814" s="79">
        <v>42</v>
      </c>
      <c r="F814" s="80">
        <v>4584.83</v>
      </c>
      <c r="G814" s="80">
        <v>127.36</v>
      </c>
      <c r="H814" s="80">
        <v>4584.83</v>
      </c>
      <c r="I814" s="80" t="s">
        <v>28</v>
      </c>
      <c r="J814" s="80" t="s">
        <v>28</v>
      </c>
      <c r="K814" s="80">
        <v>117.56</v>
      </c>
      <c r="L814" s="73">
        <f t="shared" si="205"/>
        <v>79.069999999999993</v>
      </c>
      <c r="M814" s="73">
        <f t="shared" si="206"/>
        <v>114.57</v>
      </c>
      <c r="N814" s="72" t="str">
        <f t="shared" si="207"/>
        <v>0869</v>
      </c>
      <c r="O814" s="74">
        <f t="shared" si="208"/>
        <v>6</v>
      </c>
      <c r="P814" s="72">
        <f t="shared" si="209"/>
        <v>0</v>
      </c>
      <c r="Q814" s="74">
        <f t="shared" si="210"/>
        <v>36</v>
      </c>
      <c r="R814" s="72" t="str">
        <f t="shared" si="211"/>
        <v/>
      </c>
      <c r="S814" s="72" t="str">
        <f t="shared" si="212"/>
        <v/>
      </c>
      <c r="AF814" s="18">
        <v>6251.3605178828902</v>
      </c>
      <c r="AG814" s="18">
        <v>37.8139534883721</v>
      </c>
      <c r="AI814" s="23">
        <f>'simulateur graphe PJ OQN'!$B$4</f>
        <v>1</v>
      </c>
      <c r="AJ814" s="24">
        <f t="shared" si="213"/>
        <v>114.57</v>
      </c>
      <c r="AK814" s="24">
        <f t="shared" si="214"/>
        <v>114.57</v>
      </c>
      <c r="AM814" t="str">
        <f t="shared" si="215"/>
        <v>ZONEBASSE</v>
      </c>
      <c r="AN814" t="str">
        <f t="shared" si="216"/>
        <v>HC</v>
      </c>
      <c r="AO814" s="20">
        <f t="shared" si="217"/>
        <v>114.57</v>
      </c>
      <c r="AP814" s="20">
        <f t="shared" si="218"/>
        <v>4584.83</v>
      </c>
      <c r="AQ814" s="20" t="str">
        <f t="shared" si="218"/>
        <v>.</v>
      </c>
      <c r="AR814" s="20" t="str">
        <f t="shared" si="218"/>
        <v>.</v>
      </c>
      <c r="AS814" s="20">
        <f t="shared" si="219"/>
        <v>-235.13000000000011</v>
      </c>
      <c r="AT814" s="20">
        <f t="shared" si="204"/>
        <v>3190.4799999999996</v>
      </c>
      <c r="AU814" s="20">
        <f t="shared" si="220"/>
        <v>4584.83</v>
      </c>
    </row>
    <row r="815" spans="1:47" ht="33.75">
      <c r="A815" s="54">
        <v>816</v>
      </c>
      <c r="B815" s="54" t="s">
        <v>1527</v>
      </c>
      <c r="C815" s="58" t="s">
        <v>1528</v>
      </c>
      <c r="D815" s="79">
        <v>29</v>
      </c>
      <c r="E815" s="79">
        <v>35</v>
      </c>
      <c r="F815" s="80">
        <v>2597.9299999999998</v>
      </c>
      <c r="G815" s="80">
        <v>89.58</v>
      </c>
      <c r="H815" s="80">
        <v>2597.9299999999998</v>
      </c>
      <c r="I815" s="80" t="s">
        <v>28</v>
      </c>
      <c r="J815" s="80" t="s">
        <v>28</v>
      </c>
      <c r="K815" s="80">
        <v>80.05</v>
      </c>
      <c r="L815" s="73">
        <f t="shared" si="205"/>
        <v>79.069999999999993</v>
      </c>
      <c r="M815" s="73">
        <f t="shared" si="206"/>
        <v>114.57</v>
      </c>
      <c r="N815" s="72" t="str">
        <f t="shared" si="207"/>
        <v>0869</v>
      </c>
      <c r="O815" s="74">
        <f t="shared" si="208"/>
        <v>6</v>
      </c>
      <c r="P815" s="72">
        <f t="shared" si="209"/>
        <v>0</v>
      </c>
      <c r="Q815" s="74">
        <f t="shared" si="210"/>
        <v>29</v>
      </c>
      <c r="R815" s="72" t="str">
        <f t="shared" si="211"/>
        <v/>
      </c>
      <c r="S815" s="72" t="str">
        <f t="shared" si="212"/>
        <v/>
      </c>
      <c r="AF815" s="18">
        <v>9357.1341963223604</v>
      </c>
      <c r="AG815" s="18">
        <v>51.895348837209298</v>
      </c>
      <c r="AI815" s="23">
        <f>'simulateur graphe PJ OQN'!$B$4</f>
        <v>1</v>
      </c>
      <c r="AJ815" s="24">
        <f t="shared" si="213"/>
        <v>114.57</v>
      </c>
      <c r="AK815" s="24">
        <f t="shared" si="214"/>
        <v>114.57</v>
      </c>
      <c r="AM815" t="str">
        <f t="shared" si="215"/>
        <v>ZONEBASSE</v>
      </c>
      <c r="AN815" t="str">
        <f t="shared" si="216"/>
        <v>HC</v>
      </c>
      <c r="AO815" s="20">
        <f t="shared" si="217"/>
        <v>114.57</v>
      </c>
      <c r="AP815" s="20">
        <f t="shared" si="218"/>
        <v>2597.9299999999998</v>
      </c>
      <c r="AQ815" s="20" t="str">
        <f t="shared" si="218"/>
        <v>.</v>
      </c>
      <c r="AR815" s="20" t="str">
        <f t="shared" si="218"/>
        <v>.</v>
      </c>
      <c r="AS815" s="20">
        <f t="shared" si="219"/>
        <v>-123.76999999999998</v>
      </c>
      <c r="AT815" s="20">
        <f t="shared" si="204"/>
        <v>-36.549999999999272</v>
      </c>
      <c r="AU815" s="20">
        <f t="shared" si="220"/>
        <v>2597.9299999999998</v>
      </c>
    </row>
    <row r="816" spans="1:47" ht="33.75">
      <c r="A816" s="54">
        <v>817</v>
      </c>
      <c r="B816" s="54" t="s">
        <v>1529</v>
      </c>
      <c r="C816" s="58" t="s">
        <v>1530</v>
      </c>
      <c r="D816" s="79">
        <v>43</v>
      </c>
      <c r="E816" s="79">
        <v>49</v>
      </c>
      <c r="F816" s="80">
        <v>3716.99</v>
      </c>
      <c r="G816" s="80">
        <v>79.930000000000007</v>
      </c>
      <c r="H816" s="80">
        <v>3716.99</v>
      </c>
      <c r="I816" s="80" t="s">
        <v>28</v>
      </c>
      <c r="J816" s="80" t="s">
        <v>28</v>
      </c>
      <c r="K816" s="80">
        <v>80.8</v>
      </c>
      <c r="L816" s="73">
        <f t="shared" si="205"/>
        <v>79.069999999999993</v>
      </c>
      <c r="M816" s="73">
        <f t="shared" si="206"/>
        <v>114.57</v>
      </c>
      <c r="N816" s="72" t="str">
        <f t="shared" si="207"/>
        <v>0869</v>
      </c>
      <c r="O816" s="74">
        <f t="shared" si="208"/>
        <v>6</v>
      </c>
      <c r="P816" s="72">
        <f t="shared" si="209"/>
        <v>0</v>
      </c>
      <c r="Q816" s="74">
        <f t="shared" si="210"/>
        <v>43</v>
      </c>
      <c r="R816" s="72" t="str">
        <f t="shared" si="211"/>
        <v/>
      </c>
      <c r="S816" s="72" t="str">
        <f t="shared" si="212"/>
        <v/>
      </c>
      <c r="AF816" s="18">
        <v>2708.7004935139898</v>
      </c>
      <c r="AG816" s="18">
        <v>19.496183206106899</v>
      </c>
      <c r="AI816" s="23">
        <f>'simulateur graphe PJ OQN'!$B$4</f>
        <v>1</v>
      </c>
      <c r="AJ816" s="24">
        <f t="shared" si="213"/>
        <v>114.57</v>
      </c>
      <c r="AK816" s="24">
        <f t="shared" si="214"/>
        <v>114.57</v>
      </c>
      <c r="AM816" t="str">
        <f t="shared" si="215"/>
        <v>ZONEBASSE</v>
      </c>
      <c r="AN816" t="str">
        <f t="shared" si="216"/>
        <v>HC</v>
      </c>
      <c r="AO816" s="20">
        <f t="shared" si="217"/>
        <v>114.57</v>
      </c>
      <c r="AP816" s="20">
        <f t="shared" si="218"/>
        <v>3716.99</v>
      </c>
      <c r="AQ816" s="20" t="str">
        <f t="shared" si="218"/>
        <v>.</v>
      </c>
      <c r="AR816" s="20" t="str">
        <f t="shared" si="218"/>
        <v>.</v>
      </c>
      <c r="AS816" s="20">
        <f t="shared" si="219"/>
        <v>-161.40999999999985</v>
      </c>
      <c r="AT816" s="20">
        <f t="shared" si="204"/>
        <v>-7.4400000000005093</v>
      </c>
      <c r="AU816" s="20">
        <f t="shared" si="220"/>
        <v>3716.99</v>
      </c>
    </row>
    <row r="817" spans="1:47" ht="33.75">
      <c r="A817" s="54">
        <v>818</v>
      </c>
      <c r="B817" s="54" t="s">
        <v>1531</v>
      </c>
      <c r="C817" s="58" t="s">
        <v>1532</v>
      </c>
      <c r="D817" s="79">
        <v>36</v>
      </c>
      <c r="E817" s="79">
        <v>42</v>
      </c>
      <c r="F817" s="80">
        <v>3614.94</v>
      </c>
      <c r="G817" s="80">
        <v>100.42</v>
      </c>
      <c r="H817" s="80">
        <v>3614.94</v>
      </c>
      <c r="I817" s="80" t="s">
        <v>28</v>
      </c>
      <c r="J817" s="80" t="s">
        <v>28</v>
      </c>
      <c r="K817" s="80">
        <v>93.09</v>
      </c>
      <c r="L817" s="73">
        <f t="shared" si="205"/>
        <v>79.069999999999993</v>
      </c>
      <c r="M817" s="73">
        <f t="shared" si="206"/>
        <v>114.57</v>
      </c>
      <c r="N817" s="72" t="str">
        <f t="shared" si="207"/>
        <v>0869</v>
      </c>
      <c r="O817" s="74">
        <f t="shared" si="208"/>
        <v>6</v>
      </c>
      <c r="P817" s="72">
        <f t="shared" si="209"/>
        <v>0</v>
      </c>
      <c r="Q817" s="74">
        <f t="shared" si="210"/>
        <v>36</v>
      </c>
      <c r="R817" s="72" t="str">
        <f t="shared" si="211"/>
        <v/>
      </c>
      <c r="S817" s="72" t="str">
        <f t="shared" si="212"/>
        <v/>
      </c>
      <c r="AF817" s="18">
        <v>4183.8395123115197</v>
      </c>
      <c r="AG817" s="18">
        <v>26.257142857142899</v>
      </c>
      <c r="AI817" s="23">
        <f>'simulateur graphe PJ OQN'!$B$4</f>
        <v>1</v>
      </c>
      <c r="AJ817" s="24">
        <f t="shared" si="213"/>
        <v>114.57</v>
      </c>
      <c r="AK817" s="24">
        <f t="shared" si="214"/>
        <v>114.57</v>
      </c>
      <c r="AM817" t="str">
        <f t="shared" si="215"/>
        <v>ZONEBASSE</v>
      </c>
      <c r="AN817" t="str">
        <f t="shared" si="216"/>
        <v>HC</v>
      </c>
      <c r="AO817" s="20">
        <f t="shared" si="217"/>
        <v>114.57</v>
      </c>
      <c r="AP817" s="20">
        <f t="shared" si="218"/>
        <v>3614.94</v>
      </c>
      <c r="AQ817" s="20" t="str">
        <f t="shared" si="218"/>
        <v>.</v>
      </c>
      <c r="AR817" s="20" t="str">
        <f t="shared" si="218"/>
        <v>.</v>
      </c>
      <c r="AS817" s="20">
        <f t="shared" si="219"/>
        <v>-201.75</v>
      </c>
      <c r="AT817" s="20">
        <f t="shared" si="204"/>
        <v>1046.0300000000007</v>
      </c>
      <c r="AU817" s="20">
        <f t="shared" si="220"/>
        <v>3614.94</v>
      </c>
    </row>
    <row r="818" spans="1:47" ht="33.75">
      <c r="A818" s="54">
        <v>819</v>
      </c>
      <c r="B818" s="54" t="s">
        <v>1533</v>
      </c>
      <c r="C818" s="58" t="s">
        <v>1534</v>
      </c>
      <c r="D818" s="79">
        <v>57</v>
      </c>
      <c r="E818" s="79">
        <v>63</v>
      </c>
      <c r="F818" s="80">
        <v>5119.88</v>
      </c>
      <c r="G818" s="80">
        <v>71.66</v>
      </c>
      <c r="H818" s="80">
        <v>5119.88</v>
      </c>
      <c r="I818" s="80" t="s">
        <v>28</v>
      </c>
      <c r="J818" s="80" t="s">
        <v>28</v>
      </c>
      <c r="K818" s="80">
        <v>93.09</v>
      </c>
      <c r="L818" s="73">
        <f t="shared" si="205"/>
        <v>79.069999999999993</v>
      </c>
      <c r="M818" s="73">
        <f t="shared" si="206"/>
        <v>114.57</v>
      </c>
      <c r="N818" s="72" t="str">
        <f t="shared" si="207"/>
        <v>0869</v>
      </c>
      <c r="O818" s="74">
        <f t="shared" si="208"/>
        <v>6</v>
      </c>
      <c r="P818" s="72">
        <f t="shared" si="209"/>
        <v>0</v>
      </c>
      <c r="Q818" s="74">
        <f t="shared" si="210"/>
        <v>57</v>
      </c>
      <c r="R818" s="72" t="str">
        <f t="shared" si="211"/>
        <v/>
      </c>
      <c r="S818" s="72" t="str">
        <f t="shared" si="212"/>
        <v/>
      </c>
      <c r="AF818" s="18">
        <v>4422.7749974313901</v>
      </c>
      <c r="AG818" s="18">
        <v>31.85</v>
      </c>
      <c r="AI818" s="23">
        <f>'simulateur graphe PJ OQN'!$B$4</f>
        <v>1</v>
      </c>
      <c r="AJ818" s="24">
        <f t="shared" si="213"/>
        <v>114.57</v>
      </c>
      <c r="AK818" s="24">
        <f t="shared" si="214"/>
        <v>114.57</v>
      </c>
      <c r="AM818" t="str">
        <f t="shared" si="215"/>
        <v>ZONEBASSE</v>
      </c>
      <c r="AN818" t="str">
        <f t="shared" si="216"/>
        <v>HC</v>
      </c>
      <c r="AO818" s="20">
        <f t="shared" si="217"/>
        <v>114.57</v>
      </c>
      <c r="AP818" s="20">
        <f t="shared" si="218"/>
        <v>5119.88</v>
      </c>
      <c r="AQ818" s="20" t="str">
        <f t="shared" si="218"/>
        <v>.</v>
      </c>
      <c r="AR818" s="20" t="str">
        <f t="shared" si="218"/>
        <v>.</v>
      </c>
      <c r="AS818" s="20">
        <f t="shared" si="219"/>
        <v>-651.69999999999982</v>
      </c>
      <c r="AT818" s="20">
        <f t="shared" si="204"/>
        <v>596.08000000000084</v>
      </c>
      <c r="AU818" s="20">
        <f t="shared" si="220"/>
        <v>5119.88</v>
      </c>
    </row>
    <row r="819" spans="1:47">
      <c r="A819" s="54">
        <v>820</v>
      </c>
      <c r="B819" s="54" t="s">
        <v>1535</v>
      </c>
      <c r="C819" s="55" t="s">
        <v>1536</v>
      </c>
      <c r="D819" s="79">
        <v>1</v>
      </c>
      <c r="E819" s="79">
        <v>1</v>
      </c>
      <c r="F819" s="80" t="s">
        <v>28</v>
      </c>
      <c r="G819" s="80" t="s">
        <v>28</v>
      </c>
      <c r="H819" s="80">
        <v>85.92</v>
      </c>
      <c r="I819" s="80" t="s">
        <v>28</v>
      </c>
      <c r="J819" s="80" t="s">
        <v>28</v>
      </c>
      <c r="K819" s="80" t="s">
        <v>28</v>
      </c>
      <c r="L819" s="73" t="str">
        <f t="shared" si="205"/>
        <v/>
      </c>
      <c r="M819" s="73" t="str">
        <f t="shared" si="206"/>
        <v/>
      </c>
      <c r="N819" s="72" t="str">
        <f t="shared" si="207"/>
        <v>0870</v>
      </c>
      <c r="O819" s="74">
        <f t="shared" si="208"/>
        <v>0</v>
      </c>
      <c r="P819" s="72">
        <f t="shared" si="209"/>
        <v>0</v>
      </c>
      <c r="Q819" s="74">
        <f t="shared" si="210"/>
        <v>1</v>
      </c>
      <c r="R819" s="72" t="str">
        <f t="shared" si="211"/>
        <v/>
      </c>
      <c r="S819" s="72" t="str">
        <f t="shared" si="212"/>
        <v/>
      </c>
      <c r="AF819" s="18">
        <v>5397.2935123987199</v>
      </c>
      <c r="AG819" s="18">
        <v>34.883720930232599</v>
      </c>
      <c r="AI819" s="23">
        <f>'simulateur graphe PJ OQN'!$B$4</f>
        <v>1</v>
      </c>
      <c r="AJ819" s="24">
        <f t="shared" si="213"/>
        <v>85.92</v>
      </c>
      <c r="AK819" s="24">
        <f t="shared" si="214"/>
        <v>85.92</v>
      </c>
      <c r="AM819" t="str">
        <f t="shared" si="215"/>
        <v>ZONEHAUTE</v>
      </c>
      <c r="AN819" t="str">
        <f t="shared" si="216"/>
        <v>HDJ</v>
      </c>
      <c r="AO819" s="20" t="e">
        <f t="shared" si="217"/>
        <v>#VALUE!</v>
      </c>
      <c r="AP819" s="20">
        <f t="shared" si="218"/>
        <v>85.92</v>
      </c>
      <c r="AQ819" s="20" t="str">
        <f t="shared" si="218"/>
        <v>.</v>
      </c>
      <c r="AR819" s="20" t="str">
        <f t="shared" si="218"/>
        <v>.</v>
      </c>
      <c r="AS819" s="20" t="e">
        <f t="shared" si="219"/>
        <v>#VALUE!</v>
      </c>
      <c r="AT819" s="20" t="e">
        <f t="shared" si="204"/>
        <v>#VALUE!</v>
      </c>
      <c r="AU819" s="20">
        <f t="shared" si="220"/>
        <v>85.92</v>
      </c>
    </row>
    <row r="820" spans="1:47" ht="22.5">
      <c r="A820" s="54">
        <v>821</v>
      </c>
      <c r="B820" s="54" t="s">
        <v>1537</v>
      </c>
      <c r="C820" s="58" t="s">
        <v>1538</v>
      </c>
      <c r="D820" s="79">
        <v>15</v>
      </c>
      <c r="E820" s="79">
        <v>35</v>
      </c>
      <c r="F820" s="80">
        <v>2207.52</v>
      </c>
      <c r="G820" s="80">
        <v>147.16999999999999</v>
      </c>
      <c r="H820" s="80">
        <v>2207.52</v>
      </c>
      <c r="I820" s="80">
        <v>3014.28</v>
      </c>
      <c r="J820" s="80">
        <v>3700.26</v>
      </c>
      <c r="K820" s="80">
        <v>95.28</v>
      </c>
      <c r="L820" s="73">
        <f t="shared" si="205"/>
        <v>101.71</v>
      </c>
      <c r="M820" s="73">
        <f t="shared" si="206"/>
        <v>114.9</v>
      </c>
      <c r="N820" s="72" t="str">
        <f t="shared" si="207"/>
        <v>0870</v>
      </c>
      <c r="O820" s="74">
        <f t="shared" si="208"/>
        <v>20</v>
      </c>
      <c r="P820" s="72">
        <f t="shared" si="209"/>
        <v>1</v>
      </c>
      <c r="Q820" s="74">
        <f t="shared" si="210"/>
        <v>15</v>
      </c>
      <c r="R820" s="72">
        <f t="shared" si="211"/>
        <v>22</v>
      </c>
      <c r="S820" s="72">
        <f t="shared" si="212"/>
        <v>29</v>
      </c>
      <c r="AF820" s="18">
        <v>5805.1639236250403</v>
      </c>
      <c r="AG820" s="18">
        <v>35.480519480519497</v>
      </c>
      <c r="AI820" s="23">
        <f>'simulateur graphe PJ OQN'!$B$4</f>
        <v>1</v>
      </c>
      <c r="AJ820" s="24">
        <f t="shared" si="213"/>
        <v>114.9</v>
      </c>
      <c r="AK820" s="24">
        <f t="shared" si="214"/>
        <v>114.9</v>
      </c>
      <c r="AM820" t="str">
        <f t="shared" si="215"/>
        <v>ZONEBASSE</v>
      </c>
      <c r="AN820" t="str">
        <f t="shared" si="216"/>
        <v>HC</v>
      </c>
      <c r="AO820" s="20">
        <f t="shared" si="217"/>
        <v>114.9</v>
      </c>
      <c r="AP820" s="20">
        <f t="shared" si="218"/>
        <v>2207.52</v>
      </c>
      <c r="AQ820" s="20">
        <f t="shared" si="218"/>
        <v>3014.28</v>
      </c>
      <c r="AR820" s="20">
        <f t="shared" si="218"/>
        <v>3700.26</v>
      </c>
      <c r="AS820" s="20">
        <f t="shared" si="219"/>
        <v>460.74000000000024</v>
      </c>
      <c r="AT820" s="20">
        <f t="shared" si="204"/>
        <v>-111.52999999999884</v>
      </c>
      <c r="AU820" s="20">
        <f t="shared" si="220"/>
        <v>2207.52</v>
      </c>
    </row>
    <row r="821" spans="1:47" ht="22.5">
      <c r="A821" s="54">
        <v>822</v>
      </c>
      <c r="B821" s="54" t="s">
        <v>1539</v>
      </c>
      <c r="C821" s="58" t="s">
        <v>1540</v>
      </c>
      <c r="D821" s="79">
        <v>50</v>
      </c>
      <c r="E821" s="79">
        <v>56</v>
      </c>
      <c r="F821" s="80">
        <v>5543.63</v>
      </c>
      <c r="G821" s="80">
        <v>87.78</v>
      </c>
      <c r="H821" s="80">
        <v>5543.63</v>
      </c>
      <c r="I821" s="80" t="s">
        <v>28</v>
      </c>
      <c r="J821" s="80" t="s">
        <v>28</v>
      </c>
      <c r="K821" s="80">
        <v>105.79</v>
      </c>
      <c r="L821" s="73">
        <f t="shared" si="205"/>
        <v>101.71</v>
      </c>
      <c r="M821" s="73">
        <f t="shared" si="206"/>
        <v>114.9</v>
      </c>
      <c r="N821" s="72" t="str">
        <f t="shared" si="207"/>
        <v>0870</v>
      </c>
      <c r="O821" s="74">
        <f t="shared" si="208"/>
        <v>6</v>
      </c>
      <c r="P821" s="72">
        <f t="shared" si="209"/>
        <v>0</v>
      </c>
      <c r="Q821" s="74">
        <f t="shared" si="210"/>
        <v>50</v>
      </c>
      <c r="R821" s="72" t="str">
        <f t="shared" si="211"/>
        <v/>
      </c>
      <c r="S821" s="72" t="str">
        <f t="shared" si="212"/>
        <v/>
      </c>
      <c r="AF821" s="18">
        <v>9775.7801304233508</v>
      </c>
      <c r="AG821" s="18">
        <v>59.758620689655203</v>
      </c>
      <c r="AI821" s="23">
        <f>'simulateur graphe PJ OQN'!$B$4</f>
        <v>1</v>
      </c>
      <c r="AJ821" s="24">
        <f t="shared" si="213"/>
        <v>114.9</v>
      </c>
      <c r="AK821" s="24">
        <f t="shared" si="214"/>
        <v>114.9</v>
      </c>
      <c r="AM821" t="str">
        <f t="shared" si="215"/>
        <v>ZONEBASSE</v>
      </c>
      <c r="AN821" t="str">
        <f t="shared" si="216"/>
        <v>HC</v>
      </c>
      <c r="AO821" s="20">
        <f t="shared" si="217"/>
        <v>114.9</v>
      </c>
      <c r="AP821" s="20">
        <f t="shared" si="218"/>
        <v>5543.63</v>
      </c>
      <c r="AQ821" s="20" t="str">
        <f t="shared" si="218"/>
        <v>.</v>
      </c>
      <c r="AR821" s="20" t="str">
        <f t="shared" si="218"/>
        <v>.</v>
      </c>
      <c r="AS821" s="20">
        <f t="shared" si="219"/>
        <v>-274.82000000000062</v>
      </c>
      <c r="AT821" s="20">
        <f t="shared" si="204"/>
        <v>88.300000000001091</v>
      </c>
      <c r="AU821" s="20">
        <f t="shared" si="220"/>
        <v>5543.63</v>
      </c>
    </row>
    <row r="822" spans="1:47" ht="33.75">
      <c r="A822" s="54">
        <v>823</v>
      </c>
      <c r="B822" s="54" t="s">
        <v>1541</v>
      </c>
      <c r="C822" s="58" t="s">
        <v>1542</v>
      </c>
      <c r="D822" s="79">
        <v>50</v>
      </c>
      <c r="E822" s="79">
        <v>56</v>
      </c>
      <c r="F822" s="80">
        <v>4939.76</v>
      </c>
      <c r="G822" s="80">
        <v>98.8</v>
      </c>
      <c r="H822" s="80">
        <v>4939.76</v>
      </c>
      <c r="I822" s="80" t="s">
        <v>28</v>
      </c>
      <c r="J822" s="80" t="s">
        <v>28</v>
      </c>
      <c r="K822" s="80">
        <v>93.26</v>
      </c>
      <c r="L822" s="73">
        <f t="shared" si="205"/>
        <v>101.71</v>
      </c>
      <c r="M822" s="73">
        <f t="shared" si="206"/>
        <v>114.9</v>
      </c>
      <c r="N822" s="72" t="str">
        <f t="shared" si="207"/>
        <v>0870</v>
      </c>
      <c r="O822" s="74">
        <f t="shared" si="208"/>
        <v>6</v>
      </c>
      <c r="P822" s="72">
        <f t="shared" si="209"/>
        <v>0</v>
      </c>
      <c r="Q822" s="74">
        <f t="shared" si="210"/>
        <v>50</v>
      </c>
      <c r="R822" s="72" t="str">
        <f t="shared" si="211"/>
        <v/>
      </c>
      <c r="S822" s="72" t="str">
        <f t="shared" si="212"/>
        <v/>
      </c>
      <c r="AF822" s="18">
        <v>374.402165581887</v>
      </c>
      <c r="AG822" s="18" t="s">
        <v>28</v>
      </c>
      <c r="AI822" s="23">
        <f>'simulateur graphe PJ OQN'!$B$4</f>
        <v>1</v>
      </c>
      <c r="AJ822" s="24">
        <f t="shared" si="213"/>
        <v>114.9</v>
      </c>
      <c r="AK822" s="24">
        <f t="shared" si="214"/>
        <v>114.9</v>
      </c>
      <c r="AM822" t="str">
        <f t="shared" si="215"/>
        <v>ZONEBASSE</v>
      </c>
      <c r="AN822" t="str">
        <f t="shared" si="216"/>
        <v>HC</v>
      </c>
      <c r="AO822" s="20">
        <f t="shared" si="217"/>
        <v>114.9</v>
      </c>
      <c r="AP822" s="20">
        <f t="shared" si="218"/>
        <v>4939.76</v>
      </c>
      <c r="AQ822" s="20" t="str">
        <f t="shared" si="218"/>
        <v>.</v>
      </c>
      <c r="AR822" s="20" t="str">
        <f t="shared" si="218"/>
        <v>.</v>
      </c>
      <c r="AS822" s="20">
        <f t="shared" si="219"/>
        <v>-189.53999999999996</v>
      </c>
      <c r="AT822" s="20">
        <f t="shared" si="204"/>
        <v>-941.58999999999833</v>
      </c>
      <c r="AU822" s="20">
        <f t="shared" si="220"/>
        <v>4939.76</v>
      </c>
    </row>
    <row r="823" spans="1:47" ht="33.75">
      <c r="A823" s="54">
        <v>824</v>
      </c>
      <c r="B823" s="54" t="s">
        <v>1543</v>
      </c>
      <c r="C823" s="58" t="s">
        <v>1544</v>
      </c>
      <c r="D823" s="79">
        <v>64</v>
      </c>
      <c r="E823" s="79">
        <v>70</v>
      </c>
      <c r="F823" s="80">
        <v>7029.44</v>
      </c>
      <c r="G823" s="80">
        <v>109.83</v>
      </c>
      <c r="H823" s="80">
        <v>7029.44</v>
      </c>
      <c r="I823" s="80" t="s">
        <v>28</v>
      </c>
      <c r="J823" s="80" t="s">
        <v>28</v>
      </c>
      <c r="K823" s="80">
        <v>104.81</v>
      </c>
      <c r="L823" s="73">
        <f t="shared" si="205"/>
        <v>101.71</v>
      </c>
      <c r="M823" s="73">
        <f t="shared" si="206"/>
        <v>114.9</v>
      </c>
      <c r="N823" s="72" t="str">
        <f t="shared" si="207"/>
        <v>0870</v>
      </c>
      <c r="O823" s="74">
        <f t="shared" si="208"/>
        <v>6</v>
      </c>
      <c r="P823" s="72">
        <f t="shared" si="209"/>
        <v>0</v>
      </c>
      <c r="Q823" s="74">
        <f t="shared" si="210"/>
        <v>64</v>
      </c>
      <c r="R823" s="72" t="str">
        <f t="shared" si="211"/>
        <v/>
      </c>
      <c r="S823" s="72" t="str">
        <f t="shared" si="212"/>
        <v/>
      </c>
      <c r="AF823" s="18">
        <v>6935.3849051285697</v>
      </c>
      <c r="AG823" s="18">
        <v>43.757352941176499</v>
      </c>
      <c r="AI823" s="23">
        <f>'simulateur graphe PJ OQN'!$B$4</f>
        <v>1</v>
      </c>
      <c r="AJ823" s="24">
        <f t="shared" si="213"/>
        <v>114.9</v>
      </c>
      <c r="AK823" s="24">
        <f t="shared" si="214"/>
        <v>114.9</v>
      </c>
      <c r="AM823" t="str">
        <f t="shared" si="215"/>
        <v>ZONEBASSE</v>
      </c>
      <c r="AN823" t="str">
        <f t="shared" si="216"/>
        <v>HC</v>
      </c>
      <c r="AO823" s="20">
        <f t="shared" si="217"/>
        <v>114.9</v>
      </c>
      <c r="AP823" s="20">
        <f t="shared" si="218"/>
        <v>7029.44</v>
      </c>
      <c r="AQ823" s="20" t="str">
        <f t="shared" si="218"/>
        <v>.</v>
      </c>
      <c r="AR823" s="20" t="str">
        <f t="shared" si="218"/>
        <v>.</v>
      </c>
      <c r="AS823" s="20">
        <f t="shared" si="219"/>
        <v>-202.45000000000073</v>
      </c>
      <c r="AT823" s="20">
        <f t="shared" si="204"/>
        <v>73.450000000000728</v>
      </c>
      <c r="AU823" s="20">
        <f t="shared" si="220"/>
        <v>7029.44</v>
      </c>
    </row>
    <row r="824" spans="1:47" ht="33.75">
      <c r="A824" s="54">
        <v>825</v>
      </c>
      <c r="B824" s="54" t="s">
        <v>1545</v>
      </c>
      <c r="C824" s="58" t="s">
        <v>1546</v>
      </c>
      <c r="D824" s="79">
        <v>64</v>
      </c>
      <c r="E824" s="79">
        <v>70</v>
      </c>
      <c r="F824" s="80">
        <v>7138.02</v>
      </c>
      <c r="G824" s="80">
        <v>111.53</v>
      </c>
      <c r="H824" s="80">
        <v>7138.02</v>
      </c>
      <c r="I824" s="80" t="s">
        <v>28</v>
      </c>
      <c r="J824" s="80" t="s">
        <v>28</v>
      </c>
      <c r="K824" s="80">
        <v>106.84</v>
      </c>
      <c r="L824" s="73">
        <f t="shared" si="205"/>
        <v>101.71</v>
      </c>
      <c r="M824" s="73">
        <f t="shared" si="206"/>
        <v>114.9</v>
      </c>
      <c r="N824" s="72" t="str">
        <f t="shared" si="207"/>
        <v>0870</v>
      </c>
      <c r="O824" s="74">
        <f t="shared" si="208"/>
        <v>6</v>
      </c>
      <c r="P824" s="72">
        <f t="shared" si="209"/>
        <v>0</v>
      </c>
      <c r="Q824" s="74">
        <f t="shared" si="210"/>
        <v>64</v>
      </c>
      <c r="R824" s="72" t="str">
        <f t="shared" si="211"/>
        <v/>
      </c>
      <c r="S824" s="72" t="str">
        <f t="shared" si="212"/>
        <v/>
      </c>
      <c r="AF824" s="18">
        <v>9895.0744904524108</v>
      </c>
      <c r="AG824" s="18">
        <v>63.052631578947398</v>
      </c>
      <c r="AI824" s="23">
        <f>'simulateur graphe PJ OQN'!$B$4</f>
        <v>1</v>
      </c>
      <c r="AJ824" s="24">
        <f t="shared" si="213"/>
        <v>114.9</v>
      </c>
      <c r="AK824" s="24">
        <f t="shared" si="214"/>
        <v>114.9</v>
      </c>
      <c r="AM824" t="str">
        <f t="shared" si="215"/>
        <v>ZONEBASSE</v>
      </c>
      <c r="AN824" t="str">
        <f t="shared" si="216"/>
        <v>HC</v>
      </c>
      <c r="AO824" s="20">
        <f t="shared" si="217"/>
        <v>114.9</v>
      </c>
      <c r="AP824" s="20">
        <f t="shared" si="218"/>
        <v>7138.02</v>
      </c>
      <c r="AQ824" s="20" t="str">
        <f t="shared" si="218"/>
        <v>.</v>
      </c>
      <c r="AR824" s="20" t="str">
        <f t="shared" si="218"/>
        <v>.</v>
      </c>
      <c r="AS824" s="20">
        <f t="shared" si="219"/>
        <v>-233.9399999999996</v>
      </c>
      <c r="AT824" s="20">
        <f t="shared" si="204"/>
        <v>222.63000000000102</v>
      </c>
      <c r="AU824" s="20">
        <f t="shared" si="220"/>
        <v>7138.02</v>
      </c>
    </row>
    <row r="825" spans="1:47" ht="33.75">
      <c r="A825" s="54">
        <v>826</v>
      </c>
      <c r="B825" s="54" t="s">
        <v>1547</v>
      </c>
      <c r="C825" s="58" t="s">
        <v>1548</v>
      </c>
      <c r="D825" s="79">
        <v>71</v>
      </c>
      <c r="E825" s="79">
        <v>77</v>
      </c>
      <c r="F825" s="80">
        <v>8083.81</v>
      </c>
      <c r="G825" s="80">
        <v>113.86</v>
      </c>
      <c r="H825" s="80">
        <v>8083.81</v>
      </c>
      <c r="I825" s="80" t="s">
        <v>28</v>
      </c>
      <c r="J825" s="80" t="s">
        <v>28</v>
      </c>
      <c r="K825" s="80">
        <v>109.18</v>
      </c>
      <c r="L825" s="73">
        <f t="shared" si="205"/>
        <v>101.71</v>
      </c>
      <c r="M825" s="73">
        <f t="shared" si="206"/>
        <v>114.9</v>
      </c>
      <c r="N825" s="72" t="str">
        <f t="shared" si="207"/>
        <v>0870</v>
      </c>
      <c r="O825" s="74">
        <f t="shared" si="208"/>
        <v>6</v>
      </c>
      <c r="P825" s="72">
        <f t="shared" si="209"/>
        <v>0</v>
      </c>
      <c r="Q825" s="74">
        <f t="shared" si="210"/>
        <v>71</v>
      </c>
      <c r="R825" s="72" t="str">
        <f t="shared" si="211"/>
        <v/>
      </c>
      <c r="S825" s="72" t="str">
        <f t="shared" si="212"/>
        <v/>
      </c>
      <c r="AF825" s="18">
        <v>7639.2367237181797</v>
      </c>
      <c r="AG825" s="18">
        <v>51.668085106383003</v>
      </c>
      <c r="AI825" s="23">
        <f>'simulateur graphe PJ OQN'!$B$4</f>
        <v>1</v>
      </c>
      <c r="AJ825" s="24">
        <f t="shared" si="213"/>
        <v>114.9</v>
      </c>
      <c r="AK825" s="24">
        <f t="shared" si="214"/>
        <v>114.9</v>
      </c>
      <c r="AM825" t="str">
        <f t="shared" si="215"/>
        <v>ZONEBASSE</v>
      </c>
      <c r="AN825" t="str">
        <f t="shared" si="216"/>
        <v>HC</v>
      </c>
      <c r="AO825" s="20">
        <f t="shared" si="217"/>
        <v>114.9</v>
      </c>
      <c r="AP825" s="20">
        <f t="shared" si="218"/>
        <v>8083.81</v>
      </c>
      <c r="AQ825" s="20" t="str">
        <f t="shared" si="218"/>
        <v>.</v>
      </c>
      <c r="AR825" s="20" t="str">
        <f t="shared" si="218"/>
        <v>.</v>
      </c>
      <c r="AS825" s="20">
        <f t="shared" si="219"/>
        <v>-213.86999999999989</v>
      </c>
      <c r="AT825" s="20">
        <f t="shared" si="204"/>
        <v>450.96000000000276</v>
      </c>
      <c r="AU825" s="20">
        <f t="shared" si="220"/>
        <v>8083.81</v>
      </c>
    </row>
    <row r="826" spans="1:47" ht="22.5">
      <c r="A826" s="54">
        <v>827</v>
      </c>
      <c r="B826" s="54" t="s">
        <v>1549</v>
      </c>
      <c r="C826" s="58" t="s">
        <v>1550</v>
      </c>
      <c r="D826" s="79">
        <v>29</v>
      </c>
      <c r="E826" s="79">
        <v>35</v>
      </c>
      <c r="F826" s="80">
        <v>3097.41</v>
      </c>
      <c r="G826" s="80">
        <v>106.81</v>
      </c>
      <c r="H826" s="80">
        <v>3097.41</v>
      </c>
      <c r="I826" s="80" t="s">
        <v>28</v>
      </c>
      <c r="J826" s="80" t="s">
        <v>28</v>
      </c>
      <c r="K826" s="80">
        <v>98.5</v>
      </c>
      <c r="L826" s="73">
        <f t="shared" si="205"/>
        <v>101.2</v>
      </c>
      <c r="M826" s="73">
        <f t="shared" si="206"/>
        <v>114.9</v>
      </c>
      <c r="N826" s="72" t="str">
        <f t="shared" si="207"/>
        <v>0870</v>
      </c>
      <c r="O826" s="74">
        <f t="shared" si="208"/>
        <v>6</v>
      </c>
      <c r="P826" s="72">
        <f t="shared" si="209"/>
        <v>0</v>
      </c>
      <c r="Q826" s="74">
        <f t="shared" si="210"/>
        <v>29</v>
      </c>
      <c r="R826" s="72" t="str">
        <f t="shared" si="211"/>
        <v/>
      </c>
      <c r="S826" s="72" t="str">
        <f t="shared" si="212"/>
        <v/>
      </c>
      <c r="AF826" s="18">
        <v>10395.818297280401</v>
      </c>
      <c r="AG826" s="18">
        <v>68.350993377483505</v>
      </c>
      <c r="AI826" s="23">
        <f>'simulateur graphe PJ OQN'!$B$4</f>
        <v>1</v>
      </c>
      <c r="AJ826" s="24">
        <f t="shared" si="213"/>
        <v>114.9</v>
      </c>
      <c r="AK826" s="24">
        <f t="shared" si="214"/>
        <v>114.9</v>
      </c>
      <c r="AM826" t="str">
        <f t="shared" si="215"/>
        <v>ZONEBASSE</v>
      </c>
      <c r="AN826" t="str">
        <f t="shared" si="216"/>
        <v>HC</v>
      </c>
      <c r="AO826" s="20">
        <f t="shared" si="217"/>
        <v>114.9</v>
      </c>
      <c r="AP826" s="20">
        <f t="shared" si="218"/>
        <v>3097.41</v>
      </c>
      <c r="AQ826" s="20" t="str">
        <f t="shared" si="218"/>
        <v>.</v>
      </c>
      <c r="AR826" s="20" t="str">
        <f t="shared" si="218"/>
        <v>.</v>
      </c>
      <c r="AS826" s="20">
        <f t="shared" si="219"/>
        <v>-251.59000000000015</v>
      </c>
      <c r="AT826" s="20">
        <f t="shared" si="204"/>
        <v>-491.89000000000124</v>
      </c>
      <c r="AU826" s="20">
        <f t="shared" si="220"/>
        <v>3097.41</v>
      </c>
    </row>
    <row r="827" spans="1:47" ht="22.5">
      <c r="A827" s="54">
        <v>828</v>
      </c>
      <c r="B827" s="54" t="s">
        <v>1551</v>
      </c>
      <c r="C827" s="58" t="s">
        <v>1552</v>
      </c>
      <c r="D827" s="79">
        <v>36</v>
      </c>
      <c r="E827" s="79">
        <v>42</v>
      </c>
      <c r="F827" s="80">
        <v>3809.14</v>
      </c>
      <c r="G827" s="80">
        <v>101.68</v>
      </c>
      <c r="H827" s="80">
        <v>3809.14</v>
      </c>
      <c r="I827" s="80" t="s">
        <v>28</v>
      </c>
      <c r="J827" s="80" t="s">
        <v>28</v>
      </c>
      <c r="K827" s="80">
        <v>103.65</v>
      </c>
      <c r="L827" s="73">
        <f t="shared" si="205"/>
        <v>101.2</v>
      </c>
      <c r="M827" s="73">
        <f t="shared" si="206"/>
        <v>114.9</v>
      </c>
      <c r="N827" s="72" t="str">
        <f t="shared" si="207"/>
        <v>0870</v>
      </c>
      <c r="O827" s="74">
        <f t="shared" si="208"/>
        <v>6</v>
      </c>
      <c r="P827" s="72">
        <f t="shared" si="209"/>
        <v>0</v>
      </c>
      <c r="Q827" s="74">
        <f t="shared" si="210"/>
        <v>36</v>
      </c>
      <c r="R827" s="72" t="str">
        <f t="shared" si="211"/>
        <v/>
      </c>
      <c r="S827" s="72" t="str">
        <f t="shared" si="212"/>
        <v/>
      </c>
      <c r="AF827" s="18">
        <v>12446.1028208107</v>
      </c>
      <c r="AG827" s="18">
        <v>71.517241379310406</v>
      </c>
      <c r="AI827" s="23">
        <f>'simulateur graphe PJ OQN'!$B$4</f>
        <v>1</v>
      </c>
      <c r="AJ827" s="24">
        <f t="shared" si="213"/>
        <v>114.9</v>
      </c>
      <c r="AK827" s="24">
        <f t="shared" si="214"/>
        <v>114.9</v>
      </c>
      <c r="AM827" t="str">
        <f t="shared" si="215"/>
        <v>ZONEBASSE</v>
      </c>
      <c r="AN827" t="str">
        <f t="shared" si="216"/>
        <v>HC</v>
      </c>
      <c r="AO827" s="20">
        <f t="shared" si="217"/>
        <v>114.9</v>
      </c>
      <c r="AP827" s="20">
        <f t="shared" si="218"/>
        <v>3809.14</v>
      </c>
      <c r="AQ827" s="20" t="str">
        <f t="shared" si="218"/>
        <v>.</v>
      </c>
      <c r="AR827" s="20" t="str">
        <f t="shared" si="218"/>
        <v>.</v>
      </c>
      <c r="AS827" s="20">
        <f t="shared" si="219"/>
        <v>-440.51000000000067</v>
      </c>
      <c r="AT827" s="20">
        <f t="shared" ref="AT827:AT890" si="221">IF(P827=1,J827+(90-E827)*K827,H827+(90-E827)*K827)+(AI827-90)*L827</f>
        <v>-222.46000000000095</v>
      </c>
      <c r="AU827" s="20">
        <f t="shared" si="220"/>
        <v>3809.14</v>
      </c>
    </row>
    <row r="828" spans="1:47" ht="33.75">
      <c r="A828" s="54">
        <v>829</v>
      </c>
      <c r="B828" s="54" t="s">
        <v>1553</v>
      </c>
      <c r="C828" s="58" t="s">
        <v>1554</v>
      </c>
      <c r="D828" s="79">
        <v>43</v>
      </c>
      <c r="E828" s="79">
        <v>49</v>
      </c>
      <c r="F828" s="80">
        <v>4037.48</v>
      </c>
      <c r="G828" s="80">
        <v>93.89</v>
      </c>
      <c r="H828" s="80">
        <v>4037.48</v>
      </c>
      <c r="I828" s="80" t="s">
        <v>28</v>
      </c>
      <c r="J828" s="80" t="s">
        <v>28</v>
      </c>
      <c r="K828" s="80">
        <v>87.41</v>
      </c>
      <c r="L828" s="73">
        <f t="shared" si="205"/>
        <v>101.2</v>
      </c>
      <c r="M828" s="73">
        <f t="shared" si="206"/>
        <v>114.9</v>
      </c>
      <c r="N828" s="72" t="str">
        <f t="shared" si="207"/>
        <v>0870</v>
      </c>
      <c r="O828" s="74">
        <f t="shared" si="208"/>
        <v>6</v>
      </c>
      <c r="P828" s="72">
        <f t="shared" si="209"/>
        <v>0</v>
      </c>
      <c r="Q828" s="74">
        <f t="shared" si="210"/>
        <v>43</v>
      </c>
      <c r="R828" s="72" t="str">
        <f t="shared" si="211"/>
        <v/>
      </c>
      <c r="S828" s="72" t="str">
        <f t="shared" si="212"/>
        <v/>
      </c>
      <c r="AF828" s="18">
        <v>15202.6843943729</v>
      </c>
      <c r="AG828" s="18">
        <v>81.474358974359006</v>
      </c>
      <c r="AI828" s="23">
        <f>'simulateur graphe PJ OQN'!$B$4</f>
        <v>1</v>
      </c>
      <c r="AJ828" s="24">
        <f t="shared" si="213"/>
        <v>114.9</v>
      </c>
      <c r="AK828" s="24">
        <f t="shared" si="214"/>
        <v>114.9</v>
      </c>
      <c r="AM828" t="str">
        <f t="shared" si="215"/>
        <v>ZONEBASSE</v>
      </c>
      <c r="AN828" t="str">
        <f t="shared" si="216"/>
        <v>HC</v>
      </c>
      <c r="AO828" s="20">
        <f t="shared" si="217"/>
        <v>114.9</v>
      </c>
      <c r="AP828" s="20">
        <f t="shared" si="218"/>
        <v>4037.48</v>
      </c>
      <c r="AQ828" s="20" t="str">
        <f t="shared" si="218"/>
        <v>.</v>
      </c>
      <c r="AR828" s="20" t="str">
        <f t="shared" si="218"/>
        <v>.</v>
      </c>
      <c r="AS828" s="20">
        <f t="shared" si="219"/>
        <v>-158.20000000000027</v>
      </c>
      <c r="AT828" s="20">
        <f t="shared" si="221"/>
        <v>-1385.5100000000011</v>
      </c>
      <c r="AU828" s="20">
        <f t="shared" si="220"/>
        <v>4037.48</v>
      </c>
    </row>
    <row r="829" spans="1:47" ht="33.75">
      <c r="A829" s="54">
        <v>830</v>
      </c>
      <c r="B829" s="54" t="s">
        <v>1555</v>
      </c>
      <c r="C829" s="58" t="s">
        <v>1556</v>
      </c>
      <c r="D829" s="79">
        <v>57</v>
      </c>
      <c r="E829" s="79">
        <v>63</v>
      </c>
      <c r="F829" s="80">
        <v>5613.85</v>
      </c>
      <c r="G829" s="80">
        <v>98.49</v>
      </c>
      <c r="H829" s="80">
        <v>5613.85</v>
      </c>
      <c r="I829" s="80" t="s">
        <v>28</v>
      </c>
      <c r="J829" s="80" t="s">
        <v>28</v>
      </c>
      <c r="K829" s="80">
        <v>92.18</v>
      </c>
      <c r="L829" s="73">
        <f t="shared" si="205"/>
        <v>101.2</v>
      </c>
      <c r="M829" s="73">
        <f t="shared" si="206"/>
        <v>114.9</v>
      </c>
      <c r="N829" s="72" t="str">
        <f t="shared" si="207"/>
        <v>0870</v>
      </c>
      <c r="O829" s="74">
        <f t="shared" si="208"/>
        <v>6</v>
      </c>
      <c r="P829" s="72">
        <f t="shared" si="209"/>
        <v>0</v>
      </c>
      <c r="Q829" s="74">
        <f t="shared" si="210"/>
        <v>57</v>
      </c>
      <c r="R829" s="72" t="str">
        <f t="shared" si="211"/>
        <v/>
      </c>
      <c r="S829" s="72" t="str">
        <f t="shared" si="212"/>
        <v/>
      </c>
      <c r="AF829" s="18">
        <v>5405.6199158633999</v>
      </c>
      <c r="AG829" s="18">
        <v>36.762711864406803</v>
      </c>
      <c r="AI829" s="23">
        <f>'simulateur graphe PJ OQN'!$B$4</f>
        <v>1</v>
      </c>
      <c r="AJ829" s="24">
        <f t="shared" si="213"/>
        <v>114.9</v>
      </c>
      <c r="AK829" s="24">
        <f t="shared" si="214"/>
        <v>114.9</v>
      </c>
      <c r="AM829" t="str">
        <f t="shared" si="215"/>
        <v>ZONEBASSE</v>
      </c>
      <c r="AN829" t="str">
        <f t="shared" si="216"/>
        <v>HC</v>
      </c>
      <c r="AO829" s="20">
        <f t="shared" si="217"/>
        <v>114.9</v>
      </c>
      <c r="AP829" s="20">
        <f t="shared" si="218"/>
        <v>5613.85</v>
      </c>
      <c r="AQ829" s="20" t="str">
        <f t="shared" si="218"/>
        <v>.</v>
      </c>
      <c r="AR829" s="20" t="str">
        <f t="shared" si="218"/>
        <v>.</v>
      </c>
      <c r="AS829" s="20">
        <f t="shared" si="219"/>
        <v>-101.3100000000004</v>
      </c>
      <c r="AT829" s="20">
        <f t="shared" si="221"/>
        <v>-904.09000000000015</v>
      </c>
      <c r="AU829" s="20">
        <f t="shared" si="220"/>
        <v>5613.85</v>
      </c>
    </row>
    <row r="830" spans="1:47" ht="33.75">
      <c r="A830" s="54">
        <v>831</v>
      </c>
      <c r="B830" s="54" t="s">
        <v>1557</v>
      </c>
      <c r="C830" s="58" t="s">
        <v>1558</v>
      </c>
      <c r="D830" s="79">
        <v>57</v>
      </c>
      <c r="E830" s="79">
        <v>63</v>
      </c>
      <c r="F830" s="80">
        <v>6496.62</v>
      </c>
      <c r="G830" s="80">
        <v>113.98</v>
      </c>
      <c r="H830" s="80">
        <v>6496.62</v>
      </c>
      <c r="I830" s="80" t="s">
        <v>28</v>
      </c>
      <c r="J830" s="80" t="s">
        <v>28</v>
      </c>
      <c r="K830" s="80">
        <v>107.68</v>
      </c>
      <c r="L830" s="73">
        <f t="shared" si="205"/>
        <v>101.2</v>
      </c>
      <c r="M830" s="73">
        <f t="shared" si="206"/>
        <v>114.9</v>
      </c>
      <c r="N830" s="72" t="str">
        <f t="shared" si="207"/>
        <v>0870</v>
      </c>
      <c r="O830" s="74">
        <f t="shared" si="208"/>
        <v>6</v>
      </c>
      <c r="P830" s="72">
        <f t="shared" si="209"/>
        <v>0</v>
      </c>
      <c r="Q830" s="74">
        <f t="shared" si="210"/>
        <v>57</v>
      </c>
      <c r="R830" s="72" t="str">
        <f t="shared" si="211"/>
        <v/>
      </c>
      <c r="S830" s="72" t="str">
        <f t="shared" si="212"/>
        <v/>
      </c>
      <c r="AF830" s="18">
        <v>8520.0634799883392</v>
      </c>
      <c r="AG830" s="18">
        <v>63.090909090909101</v>
      </c>
      <c r="AI830" s="23">
        <f>'simulateur graphe PJ OQN'!$B$4</f>
        <v>1</v>
      </c>
      <c r="AJ830" s="24">
        <f t="shared" si="213"/>
        <v>114.9</v>
      </c>
      <c r="AK830" s="24">
        <f t="shared" si="214"/>
        <v>114.9</v>
      </c>
      <c r="AM830" t="str">
        <f t="shared" si="215"/>
        <v>ZONEBASSE</v>
      </c>
      <c r="AN830" t="str">
        <f t="shared" si="216"/>
        <v>HC</v>
      </c>
      <c r="AO830" s="20">
        <f t="shared" si="217"/>
        <v>114.9</v>
      </c>
      <c r="AP830" s="20">
        <f t="shared" si="218"/>
        <v>6496.62</v>
      </c>
      <c r="AQ830" s="20" t="str">
        <f t="shared" si="218"/>
        <v>.</v>
      </c>
      <c r="AR830" s="20" t="str">
        <f t="shared" si="218"/>
        <v>.</v>
      </c>
      <c r="AS830" s="20">
        <f t="shared" si="219"/>
        <v>-179.54000000000087</v>
      </c>
      <c r="AT830" s="20">
        <f t="shared" si="221"/>
        <v>397.17999999999847</v>
      </c>
      <c r="AU830" s="20">
        <f t="shared" si="220"/>
        <v>6496.62</v>
      </c>
    </row>
    <row r="831" spans="1:47" ht="33.75">
      <c r="A831" s="54">
        <v>832</v>
      </c>
      <c r="B831" s="54" t="s">
        <v>1559</v>
      </c>
      <c r="C831" s="58" t="s">
        <v>1560</v>
      </c>
      <c r="D831" s="79">
        <v>57</v>
      </c>
      <c r="E831" s="79">
        <v>63</v>
      </c>
      <c r="F831" s="80">
        <v>6686.21</v>
      </c>
      <c r="G831" s="80">
        <v>117.3</v>
      </c>
      <c r="H831" s="80">
        <v>6686.21</v>
      </c>
      <c r="I831" s="80" t="s">
        <v>28</v>
      </c>
      <c r="J831" s="80" t="s">
        <v>28</v>
      </c>
      <c r="K831" s="80">
        <v>107.68</v>
      </c>
      <c r="L831" s="73">
        <f t="shared" si="205"/>
        <v>101.2</v>
      </c>
      <c r="M831" s="73">
        <f t="shared" si="206"/>
        <v>114.9</v>
      </c>
      <c r="N831" s="72" t="str">
        <f t="shared" si="207"/>
        <v>0870</v>
      </c>
      <c r="O831" s="74">
        <f t="shared" si="208"/>
        <v>6</v>
      </c>
      <c r="P831" s="72">
        <f t="shared" si="209"/>
        <v>0</v>
      </c>
      <c r="Q831" s="74">
        <f t="shared" si="210"/>
        <v>57</v>
      </c>
      <c r="R831" s="72" t="str">
        <f t="shared" si="211"/>
        <v/>
      </c>
      <c r="S831" s="72" t="str">
        <f t="shared" si="212"/>
        <v/>
      </c>
      <c r="AF831" s="18">
        <v>7421.7436415736502</v>
      </c>
      <c r="AG831" s="18">
        <v>52.168831168831197</v>
      </c>
      <c r="AI831" s="23">
        <f>'simulateur graphe PJ OQN'!$B$4</f>
        <v>1</v>
      </c>
      <c r="AJ831" s="24">
        <f t="shared" si="213"/>
        <v>114.9</v>
      </c>
      <c r="AK831" s="24">
        <f t="shared" si="214"/>
        <v>114.9</v>
      </c>
      <c r="AM831" t="str">
        <f t="shared" si="215"/>
        <v>ZONEBASSE</v>
      </c>
      <c r="AN831" t="str">
        <f t="shared" si="216"/>
        <v>HC</v>
      </c>
      <c r="AO831" s="20">
        <f t="shared" si="217"/>
        <v>114.9</v>
      </c>
      <c r="AP831" s="20">
        <f t="shared" si="218"/>
        <v>6686.21</v>
      </c>
      <c r="AQ831" s="20" t="str">
        <f t="shared" si="218"/>
        <v>.</v>
      </c>
      <c r="AR831" s="20" t="str">
        <f t="shared" si="218"/>
        <v>.</v>
      </c>
      <c r="AS831" s="20">
        <f t="shared" si="219"/>
        <v>10.049999999999272</v>
      </c>
      <c r="AT831" s="20">
        <f t="shared" si="221"/>
        <v>586.76999999999862</v>
      </c>
      <c r="AU831" s="20">
        <f t="shared" si="220"/>
        <v>6686.21</v>
      </c>
    </row>
    <row r="832" spans="1:47" ht="22.5">
      <c r="A832" s="54">
        <v>833</v>
      </c>
      <c r="B832" s="54" t="s">
        <v>1561</v>
      </c>
      <c r="C832" s="58" t="s">
        <v>1562</v>
      </c>
      <c r="D832" s="79">
        <v>22</v>
      </c>
      <c r="E832" s="79">
        <v>28</v>
      </c>
      <c r="F832" s="80">
        <v>2179.48</v>
      </c>
      <c r="G832" s="80">
        <v>99.07</v>
      </c>
      <c r="H832" s="80">
        <v>2179.48</v>
      </c>
      <c r="I832" s="80" t="s">
        <v>28</v>
      </c>
      <c r="J832" s="80" t="s">
        <v>28</v>
      </c>
      <c r="K832" s="80">
        <v>87.68</v>
      </c>
      <c r="L832" s="73">
        <f t="shared" si="205"/>
        <v>89.34</v>
      </c>
      <c r="M832" s="73">
        <f t="shared" si="206"/>
        <v>114.9</v>
      </c>
      <c r="N832" s="72" t="str">
        <f t="shared" si="207"/>
        <v>0870</v>
      </c>
      <c r="O832" s="74">
        <f t="shared" si="208"/>
        <v>6</v>
      </c>
      <c r="P832" s="72">
        <f t="shared" si="209"/>
        <v>0</v>
      </c>
      <c r="Q832" s="74">
        <f t="shared" si="210"/>
        <v>22</v>
      </c>
      <c r="R832" s="72" t="str">
        <f t="shared" si="211"/>
        <v/>
      </c>
      <c r="S832" s="72" t="str">
        <f t="shared" si="212"/>
        <v/>
      </c>
      <c r="AF832" s="18">
        <v>9011.0159232869701</v>
      </c>
      <c r="AG832" s="18">
        <v>54.8061224489796</v>
      </c>
      <c r="AI832" s="23">
        <f>'simulateur graphe PJ OQN'!$B$4</f>
        <v>1</v>
      </c>
      <c r="AJ832" s="24">
        <f t="shared" si="213"/>
        <v>114.9</v>
      </c>
      <c r="AK832" s="24">
        <f t="shared" si="214"/>
        <v>114.9</v>
      </c>
      <c r="AM832" t="str">
        <f t="shared" si="215"/>
        <v>ZONEBASSE</v>
      </c>
      <c r="AN832" t="str">
        <f t="shared" si="216"/>
        <v>HC</v>
      </c>
      <c r="AO832" s="20">
        <f t="shared" si="217"/>
        <v>114.9</v>
      </c>
      <c r="AP832" s="20">
        <f t="shared" si="218"/>
        <v>2179.48</v>
      </c>
      <c r="AQ832" s="20" t="str">
        <f t="shared" si="218"/>
        <v>.</v>
      </c>
      <c r="AR832" s="20" t="str">
        <f t="shared" si="218"/>
        <v>.</v>
      </c>
      <c r="AS832" s="20">
        <f t="shared" si="219"/>
        <v>-187.88000000000011</v>
      </c>
      <c r="AT832" s="20">
        <f t="shared" si="221"/>
        <v>-335.61999999999898</v>
      </c>
      <c r="AU832" s="20">
        <f t="shared" si="220"/>
        <v>2179.48</v>
      </c>
    </row>
    <row r="833" spans="1:47" ht="22.5">
      <c r="A833" s="54">
        <v>834</v>
      </c>
      <c r="B833" s="54" t="s">
        <v>1563</v>
      </c>
      <c r="C833" s="58" t="s">
        <v>1564</v>
      </c>
      <c r="D833" s="79">
        <v>29</v>
      </c>
      <c r="E833" s="79">
        <v>35</v>
      </c>
      <c r="F833" s="80">
        <v>2801.08</v>
      </c>
      <c r="G833" s="80">
        <v>88.8</v>
      </c>
      <c r="H833" s="80">
        <v>2801.08</v>
      </c>
      <c r="I833" s="80" t="s">
        <v>28</v>
      </c>
      <c r="J833" s="80" t="s">
        <v>28</v>
      </c>
      <c r="K833" s="80">
        <v>87.68</v>
      </c>
      <c r="L833" s="73">
        <f t="shared" si="205"/>
        <v>89.34</v>
      </c>
      <c r="M833" s="73">
        <f t="shared" si="206"/>
        <v>114.9</v>
      </c>
      <c r="N833" s="72" t="str">
        <f t="shared" si="207"/>
        <v>0870</v>
      </c>
      <c r="O833" s="74">
        <f t="shared" si="208"/>
        <v>6</v>
      </c>
      <c r="P833" s="72">
        <f t="shared" si="209"/>
        <v>0</v>
      </c>
      <c r="Q833" s="74">
        <f t="shared" si="210"/>
        <v>29</v>
      </c>
      <c r="R833" s="72" t="str">
        <f t="shared" si="211"/>
        <v/>
      </c>
      <c r="S833" s="72" t="str">
        <f t="shared" si="212"/>
        <v/>
      </c>
      <c r="AF833" s="18">
        <v>10309.1166317396</v>
      </c>
      <c r="AG833" s="18">
        <v>59.010101010101003</v>
      </c>
      <c r="AI833" s="23">
        <f>'simulateur graphe PJ OQN'!$B$4</f>
        <v>1</v>
      </c>
      <c r="AJ833" s="24">
        <f t="shared" si="213"/>
        <v>114.9</v>
      </c>
      <c r="AK833" s="24">
        <f t="shared" si="214"/>
        <v>114.9</v>
      </c>
      <c r="AM833" t="str">
        <f t="shared" si="215"/>
        <v>ZONEBASSE</v>
      </c>
      <c r="AN833" t="str">
        <f t="shared" si="216"/>
        <v>HC</v>
      </c>
      <c r="AO833" s="20">
        <f t="shared" si="217"/>
        <v>114.9</v>
      </c>
      <c r="AP833" s="20">
        <f t="shared" si="218"/>
        <v>2801.08</v>
      </c>
      <c r="AQ833" s="20" t="str">
        <f t="shared" si="218"/>
        <v>.</v>
      </c>
      <c r="AR833" s="20" t="str">
        <f t="shared" si="218"/>
        <v>.</v>
      </c>
      <c r="AS833" s="20">
        <f t="shared" si="219"/>
        <v>-180.04000000000042</v>
      </c>
      <c r="AT833" s="20">
        <f t="shared" si="221"/>
        <v>-327.77999999999975</v>
      </c>
      <c r="AU833" s="20">
        <f t="shared" si="220"/>
        <v>2801.08</v>
      </c>
    </row>
    <row r="834" spans="1:47" ht="33.75">
      <c r="A834" s="54">
        <v>835</v>
      </c>
      <c r="B834" s="54" t="s">
        <v>1565</v>
      </c>
      <c r="C834" s="58" t="s">
        <v>1566</v>
      </c>
      <c r="D834" s="79">
        <v>22</v>
      </c>
      <c r="E834" s="79">
        <v>28</v>
      </c>
      <c r="F834" s="80">
        <v>2400.2399999999998</v>
      </c>
      <c r="G834" s="80">
        <v>109.1</v>
      </c>
      <c r="H834" s="80">
        <v>2400.2399999999998</v>
      </c>
      <c r="I834" s="80" t="s">
        <v>28</v>
      </c>
      <c r="J834" s="80" t="s">
        <v>28</v>
      </c>
      <c r="K834" s="80">
        <v>97.22</v>
      </c>
      <c r="L834" s="73">
        <f t="shared" si="205"/>
        <v>89.34</v>
      </c>
      <c r="M834" s="73">
        <f t="shared" si="206"/>
        <v>114.9</v>
      </c>
      <c r="N834" s="72" t="str">
        <f t="shared" si="207"/>
        <v>0870</v>
      </c>
      <c r="O834" s="74">
        <f t="shared" si="208"/>
        <v>6</v>
      </c>
      <c r="P834" s="72">
        <f t="shared" si="209"/>
        <v>0</v>
      </c>
      <c r="Q834" s="74">
        <f t="shared" si="210"/>
        <v>22</v>
      </c>
      <c r="R834" s="72" t="str">
        <f t="shared" si="211"/>
        <v/>
      </c>
      <c r="S834" s="72" t="str">
        <f t="shared" si="212"/>
        <v/>
      </c>
      <c r="AF834" s="18">
        <v>13827.454576898799</v>
      </c>
      <c r="AG834" s="18">
        <v>71.057142857142907</v>
      </c>
      <c r="AI834" s="23">
        <f>'simulateur graphe PJ OQN'!$B$4</f>
        <v>1</v>
      </c>
      <c r="AJ834" s="24">
        <f t="shared" si="213"/>
        <v>114.9</v>
      </c>
      <c r="AK834" s="24">
        <f t="shared" si="214"/>
        <v>114.9</v>
      </c>
      <c r="AM834" t="str">
        <f t="shared" si="215"/>
        <v>ZONEBASSE</v>
      </c>
      <c r="AN834" t="str">
        <f t="shared" si="216"/>
        <v>HC</v>
      </c>
      <c r="AO834" s="20">
        <f t="shared" si="217"/>
        <v>114.9</v>
      </c>
      <c r="AP834" s="20">
        <f t="shared" si="218"/>
        <v>2400.2399999999998</v>
      </c>
      <c r="AQ834" s="20" t="str">
        <f t="shared" si="218"/>
        <v>.</v>
      </c>
      <c r="AR834" s="20" t="str">
        <f t="shared" si="218"/>
        <v>.</v>
      </c>
      <c r="AS834" s="20">
        <f t="shared" si="219"/>
        <v>-224.70000000000027</v>
      </c>
      <c r="AT834" s="20">
        <f t="shared" si="221"/>
        <v>476.6200000000008</v>
      </c>
      <c r="AU834" s="20">
        <f t="shared" si="220"/>
        <v>2400.2399999999998</v>
      </c>
    </row>
    <row r="835" spans="1:47" ht="33.75">
      <c r="A835" s="54">
        <v>836</v>
      </c>
      <c r="B835" s="54" t="s">
        <v>1567</v>
      </c>
      <c r="C835" s="58" t="s">
        <v>1568</v>
      </c>
      <c r="D835" s="79">
        <v>43</v>
      </c>
      <c r="E835" s="79">
        <v>49</v>
      </c>
      <c r="F835" s="80">
        <v>4707.49</v>
      </c>
      <c r="G835" s="80">
        <v>109.48</v>
      </c>
      <c r="H835" s="80">
        <v>4707.49</v>
      </c>
      <c r="I835" s="80" t="s">
        <v>28</v>
      </c>
      <c r="J835" s="80" t="s">
        <v>28</v>
      </c>
      <c r="K835" s="80">
        <v>101.89</v>
      </c>
      <c r="L835" s="73">
        <f t="shared" si="205"/>
        <v>89.34</v>
      </c>
      <c r="M835" s="73">
        <f t="shared" si="206"/>
        <v>114.9</v>
      </c>
      <c r="N835" s="72" t="str">
        <f t="shared" si="207"/>
        <v>0870</v>
      </c>
      <c r="O835" s="74">
        <f t="shared" si="208"/>
        <v>6</v>
      </c>
      <c r="P835" s="72">
        <f t="shared" si="209"/>
        <v>0</v>
      </c>
      <c r="Q835" s="74">
        <f t="shared" si="210"/>
        <v>43</v>
      </c>
      <c r="R835" s="72" t="str">
        <f t="shared" si="211"/>
        <v/>
      </c>
      <c r="S835" s="72" t="str">
        <f t="shared" si="212"/>
        <v/>
      </c>
      <c r="AF835" s="18">
        <v>3557.10462886918</v>
      </c>
      <c r="AG835" s="18">
        <v>22.768421052631599</v>
      </c>
      <c r="AI835" s="23">
        <f>'simulateur graphe PJ OQN'!$B$4</f>
        <v>1</v>
      </c>
      <c r="AJ835" s="24">
        <f t="shared" si="213"/>
        <v>114.9</v>
      </c>
      <c r="AK835" s="24">
        <f t="shared" si="214"/>
        <v>114.9</v>
      </c>
      <c r="AM835" t="str">
        <f t="shared" si="215"/>
        <v>ZONEBASSE</v>
      </c>
      <c r="AN835" t="str">
        <f t="shared" si="216"/>
        <v>HC</v>
      </c>
      <c r="AO835" s="20">
        <f t="shared" si="217"/>
        <v>114.9</v>
      </c>
      <c r="AP835" s="20">
        <f t="shared" si="218"/>
        <v>4707.49</v>
      </c>
      <c r="AQ835" s="20" t="str">
        <f t="shared" si="218"/>
        <v>.</v>
      </c>
      <c r="AR835" s="20" t="str">
        <f t="shared" si="218"/>
        <v>.</v>
      </c>
      <c r="AS835" s="20">
        <f t="shared" si="219"/>
        <v>-183.23000000000047</v>
      </c>
      <c r="AT835" s="20">
        <f t="shared" si="221"/>
        <v>933.71999999999935</v>
      </c>
      <c r="AU835" s="20">
        <f t="shared" si="220"/>
        <v>4707.49</v>
      </c>
    </row>
    <row r="836" spans="1:47" ht="33.75">
      <c r="A836" s="54">
        <v>837</v>
      </c>
      <c r="B836" s="54" t="s">
        <v>1569</v>
      </c>
      <c r="C836" s="58" t="s">
        <v>1570</v>
      </c>
      <c r="D836" s="79">
        <v>22</v>
      </c>
      <c r="E836" s="79">
        <v>28</v>
      </c>
      <c r="F836" s="80">
        <v>2390.6799999999998</v>
      </c>
      <c r="G836" s="80">
        <v>108.67</v>
      </c>
      <c r="H836" s="80">
        <v>2390.6799999999998</v>
      </c>
      <c r="I836" s="80" t="s">
        <v>28</v>
      </c>
      <c r="J836" s="80" t="s">
        <v>28</v>
      </c>
      <c r="K836" s="80">
        <v>93.49</v>
      </c>
      <c r="L836" s="73">
        <f t="shared" ref="L836:L899" si="222">IFERROR(VLOOKUP(B836,$B$1326:$K$2467,6,0),"")</f>
        <v>89.34</v>
      </c>
      <c r="M836" s="73">
        <f t="shared" ref="M836:M899" si="223">IFERROR(VLOOKUP($B836,$B$2468:$K$3603,6,0),"")</f>
        <v>114.9</v>
      </c>
      <c r="N836" s="72" t="str">
        <f t="shared" ref="N836:N899" si="224">LEFT(B836,4)</f>
        <v>0870</v>
      </c>
      <c r="O836" s="74">
        <f t="shared" ref="O836:O899" si="225">E836-D836</f>
        <v>6</v>
      </c>
      <c r="P836" s="72">
        <f t="shared" ref="P836:P899" si="226">IF(O836=20,1,0)</f>
        <v>0</v>
      </c>
      <c r="Q836" s="74">
        <f t="shared" ref="Q836:Q899" si="227">D836</f>
        <v>22</v>
      </c>
      <c r="R836" s="72" t="str">
        <f t="shared" ref="R836:R899" si="228">IF(P836=1,Q836+7,"")</f>
        <v/>
      </c>
      <c r="S836" s="72" t="str">
        <f t="shared" ref="S836:S899" si="229">IF(P836=1,Q836+14,"")</f>
        <v/>
      </c>
      <c r="AF836" s="18">
        <v>6164.3757953193799</v>
      </c>
      <c r="AG836" s="18">
        <v>38.6</v>
      </c>
      <c r="AI836" s="23">
        <f>'simulateur graphe PJ OQN'!$B$4</f>
        <v>1</v>
      </c>
      <c r="AJ836" s="24">
        <f t="shared" ref="AJ836:AJ899" si="230">IF(AN836="HDJ",AU836,IF(AM836="ZONE90",AT836,IF(AM836="ZONEBASSE",AO836,IF(AM836="ZONEFORF1",AP836,IF(AM836="ZONEFORF2",AQ836,IF(AM836="ZONEFORF3",AR836,AS836))))))</f>
        <v>114.9</v>
      </c>
      <c r="AK836" s="24">
        <f t="shared" ref="AK836:AK899" si="231">AJ836/AI836</f>
        <v>114.9</v>
      </c>
      <c r="AM836" t="str">
        <f t="shared" ref="AM836:AM899" si="232">IF(AI836&gt;90,"ZONE90",IF(P836=1,IF(AI836&lt;D836,"ZONEBASSE",IF(AI836&lt;R836,"ZONEFORF1",IF(AI836&lt;S836,"ZONEFORF2",IF(AI836&lt;E836,"ZONEFORF3","ZONEHAUTE")))),IF(AI836&lt;D836,"ZONEBASSE",IF(AI836&lt;E836,"ZONEFORF1","ZONEHAUTE"))))</f>
        <v>ZONEBASSE</v>
      </c>
      <c r="AN836" t="str">
        <f t="shared" ref="AN836:AN899" si="233">IF(RIGHT(B836,1)="0","HDJ","HC")</f>
        <v>HC</v>
      </c>
      <c r="AO836" s="20">
        <f t="shared" ref="AO836:AO899" si="234">IF(AI836&lt;8,M836*AI836,F836-(D836-AI836)*G836)</f>
        <v>114.9</v>
      </c>
      <c r="AP836" s="20">
        <f t="shared" ref="AP836:AR899" si="235">H836</f>
        <v>2390.6799999999998</v>
      </c>
      <c r="AQ836" s="20" t="str">
        <f t="shared" si="235"/>
        <v>.</v>
      </c>
      <c r="AR836" s="20" t="str">
        <f t="shared" si="235"/>
        <v>.</v>
      </c>
      <c r="AS836" s="20">
        <f t="shared" ref="AS836:AS899" si="236">IF(P836=1,J836+(AI836-E836)*K836,H836+(AI836-E836)*K836)</f>
        <v>-133.55000000000018</v>
      </c>
      <c r="AT836" s="20">
        <f t="shared" si="221"/>
        <v>235.79999999999927</v>
      </c>
      <c r="AU836" s="20">
        <f t="shared" ref="AU836:AU899" si="237">AI836*H836</f>
        <v>2390.6799999999998</v>
      </c>
    </row>
    <row r="837" spans="1:47" ht="33.75">
      <c r="A837" s="54">
        <v>838</v>
      </c>
      <c r="B837" s="54" t="s">
        <v>1571</v>
      </c>
      <c r="C837" s="58" t="s">
        <v>1572</v>
      </c>
      <c r="D837" s="79">
        <v>57</v>
      </c>
      <c r="E837" s="79">
        <v>63</v>
      </c>
      <c r="F837" s="80">
        <v>5770.76</v>
      </c>
      <c r="G837" s="80">
        <v>96.57</v>
      </c>
      <c r="H837" s="80">
        <v>5770.76</v>
      </c>
      <c r="I837" s="80" t="s">
        <v>28</v>
      </c>
      <c r="J837" s="80" t="s">
        <v>28</v>
      </c>
      <c r="K837" s="80">
        <v>94.22</v>
      </c>
      <c r="L837" s="73">
        <f t="shared" si="222"/>
        <v>89.34</v>
      </c>
      <c r="M837" s="73">
        <f t="shared" si="223"/>
        <v>114.9</v>
      </c>
      <c r="N837" s="72" t="str">
        <f t="shared" si="224"/>
        <v>0870</v>
      </c>
      <c r="O837" s="74">
        <f t="shared" si="225"/>
        <v>6</v>
      </c>
      <c r="P837" s="72">
        <f t="shared" si="226"/>
        <v>0</v>
      </c>
      <c r="Q837" s="74">
        <f t="shared" si="227"/>
        <v>57</v>
      </c>
      <c r="R837" s="72" t="str">
        <f t="shared" si="228"/>
        <v/>
      </c>
      <c r="S837" s="72" t="str">
        <f t="shared" si="229"/>
        <v/>
      </c>
      <c r="AF837" s="18">
        <v>6306.6106052966397</v>
      </c>
      <c r="AG837" s="18">
        <v>43.544776119402997</v>
      </c>
      <c r="AI837" s="23">
        <f>'simulateur graphe PJ OQN'!$B$4</f>
        <v>1</v>
      </c>
      <c r="AJ837" s="24">
        <f t="shared" si="230"/>
        <v>114.9</v>
      </c>
      <c r="AK837" s="24">
        <f t="shared" si="231"/>
        <v>114.9</v>
      </c>
      <c r="AM837" t="str">
        <f t="shared" si="232"/>
        <v>ZONEBASSE</v>
      </c>
      <c r="AN837" t="str">
        <f t="shared" si="233"/>
        <v>HC</v>
      </c>
      <c r="AO837" s="20">
        <f t="shared" si="234"/>
        <v>114.9</v>
      </c>
      <c r="AP837" s="20">
        <f t="shared" si="235"/>
        <v>5770.76</v>
      </c>
      <c r="AQ837" s="20" t="str">
        <f t="shared" si="235"/>
        <v>.</v>
      </c>
      <c r="AR837" s="20" t="str">
        <f t="shared" si="235"/>
        <v>.</v>
      </c>
      <c r="AS837" s="20">
        <f t="shared" si="236"/>
        <v>-70.880000000000109</v>
      </c>
      <c r="AT837" s="20">
        <f t="shared" si="221"/>
        <v>363.44000000000051</v>
      </c>
      <c r="AU837" s="20">
        <f t="shared" si="237"/>
        <v>5770.76</v>
      </c>
    </row>
    <row r="838" spans="1:47">
      <c r="A838" s="54">
        <v>839</v>
      </c>
      <c r="B838" s="54" t="s">
        <v>1573</v>
      </c>
      <c r="C838" s="55" t="s">
        <v>1574</v>
      </c>
      <c r="D838" s="79">
        <v>1</v>
      </c>
      <c r="E838" s="79">
        <v>1</v>
      </c>
      <c r="F838" s="80" t="s">
        <v>28</v>
      </c>
      <c r="G838" s="80" t="s">
        <v>28</v>
      </c>
      <c r="H838" s="80">
        <v>111.88</v>
      </c>
      <c r="I838" s="80" t="s">
        <v>28</v>
      </c>
      <c r="J838" s="80" t="s">
        <v>28</v>
      </c>
      <c r="K838" s="80" t="s">
        <v>28</v>
      </c>
      <c r="L838" s="73" t="str">
        <f t="shared" si="222"/>
        <v/>
      </c>
      <c r="M838" s="73" t="str">
        <f t="shared" si="223"/>
        <v/>
      </c>
      <c r="N838" s="72" t="str">
        <f t="shared" si="224"/>
        <v>0871</v>
      </c>
      <c r="O838" s="74">
        <f t="shared" si="225"/>
        <v>0</v>
      </c>
      <c r="P838" s="72">
        <f t="shared" si="226"/>
        <v>0</v>
      </c>
      <c r="Q838" s="74">
        <f t="shared" si="227"/>
        <v>1</v>
      </c>
      <c r="R838" s="72" t="str">
        <f t="shared" si="228"/>
        <v/>
      </c>
      <c r="S838" s="72" t="str">
        <f t="shared" si="229"/>
        <v/>
      </c>
      <c r="AF838" s="18">
        <v>8237.6048316921297</v>
      </c>
      <c r="AG838" s="18">
        <v>52.962962962962997</v>
      </c>
      <c r="AI838" s="23">
        <f>'simulateur graphe PJ OQN'!$B$4</f>
        <v>1</v>
      </c>
      <c r="AJ838" s="24">
        <f t="shared" si="230"/>
        <v>111.88</v>
      </c>
      <c r="AK838" s="24">
        <f t="shared" si="231"/>
        <v>111.88</v>
      </c>
      <c r="AM838" t="str">
        <f t="shared" si="232"/>
        <v>ZONEHAUTE</v>
      </c>
      <c r="AN838" t="str">
        <f t="shared" si="233"/>
        <v>HDJ</v>
      </c>
      <c r="AO838" s="20" t="e">
        <f t="shared" si="234"/>
        <v>#VALUE!</v>
      </c>
      <c r="AP838" s="20">
        <f t="shared" si="235"/>
        <v>111.88</v>
      </c>
      <c r="AQ838" s="20" t="str">
        <f t="shared" si="235"/>
        <v>.</v>
      </c>
      <c r="AR838" s="20" t="str">
        <f t="shared" si="235"/>
        <v>.</v>
      </c>
      <c r="AS838" s="20" t="e">
        <f t="shared" si="236"/>
        <v>#VALUE!</v>
      </c>
      <c r="AT838" s="20" t="e">
        <f t="shared" si="221"/>
        <v>#VALUE!</v>
      </c>
      <c r="AU838" s="20">
        <f t="shared" si="237"/>
        <v>111.88</v>
      </c>
    </row>
    <row r="839" spans="1:47">
      <c r="A839" s="54">
        <v>840</v>
      </c>
      <c r="B839" s="54" t="s">
        <v>1575</v>
      </c>
      <c r="C839" s="55" t="s">
        <v>1576</v>
      </c>
      <c r="D839" s="79">
        <v>1</v>
      </c>
      <c r="E839" s="79">
        <v>1</v>
      </c>
      <c r="F839" s="80" t="s">
        <v>28</v>
      </c>
      <c r="G839" s="80" t="s">
        <v>28</v>
      </c>
      <c r="H839" s="80">
        <v>88.81</v>
      </c>
      <c r="I839" s="80" t="s">
        <v>28</v>
      </c>
      <c r="J839" s="80" t="s">
        <v>28</v>
      </c>
      <c r="K839" s="80" t="s">
        <v>28</v>
      </c>
      <c r="L839" s="73" t="str">
        <f t="shared" si="222"/>
        <v/>
      </c>
      <c r="M839" s="73" t="str">
        <f t="shared" si="223"/>
        <v/>
      </c>
      <c r="N839" s="72" t="str">
        <f t="shared" si="224"/>
        <v>0871</v>
      </c>
      <c r="O839" s="74">
        <f t="shared" si="225"/>
        <v>0</v>
      </c>
      <c r="P839" s="72">
        <f t="shared" si="226"/>
        <v>0</v>
      </c>
      <c r="Q839" s="74">
        <f t="shared" si="227"/>
        <v>1</v>
      </c>
      <c r="R839" s="72" t="str">
        <f t="shared" si="228"/>
        <v/>
      </c>
      <c r="S839" s="72" t="str">
        <f t="shared" si="229"/>
        <v/>
      </c>
      <c r="AF839" s="18">
        <v>8759.5312145753396</v>
      </c>
      <c r="AG839" s="18">
        <v>50.430656934306597</v>
      </c>
      <c r="AI839" s="23">
        <f>'simulateur graphe PJ OQN'!$B$4</f>
        <v>1</v>
      </c>
      <c r="AJ839" s="24">
        <f t="shared" si="230"/>
        <v>88.81</v>
      </c>
      <c r="AK839" s="24">
        <f t="shared" si="231"/>
        <v>88.81</v>
      </c>
      <c r="AM839" t="str">
        <f t="shared" si="232"/>
        <v>ZONEHAUTE</v>
      </c>
      <c r="AN839" t="str">
        <f t="shared" si="233"/>
        <v>HDJ</v>
      </c>
      <c r="AO839" s="20" t="e">
        <f t="shared" si="234"/>
        <v>#VALUE!</v>
      </c>
      <c r="AP839" s="20">
        <f t="shared" si="235"/>
        <v>88.81</v>
      </c>
      <c r="AQ839" s="20" t="str">
        <f t="shared" si="235"/>
        <v>.</v>
      </c>
      <c r="AR839" s="20" t="str">
        <f t="shared" si="235"/>
        <v>.</v>
      </c>
      <c r="AS839" s="20" t="e">
        <f t="shared" si="236"/>
        <v>#VALUE!</v>
      </c>
      <c r="AT839" s="20" t="e">
        <f t="shared" si="221"/>
        <v>#VALUE!</v>
      </c>
      <c r="AU839" s="20">
        <f t="shared" si="237"/>
        <v>88.81</v>
      </c>
    </row>
    <row r="840" spans="1:47">
      <c r="A840" s="54">
        <v>841</v>
      </c>
      <c r="B840" s="54" t="s">
        <v>1577</v>
      </c>
      <c r="C840" s="55" t="s">
        <v>1578</v>
      </c>
      <c r="D840" s="79">
        <v>1</v>
      </c>
      <c r="E840" s="79">
        <v>1</v>
      </c>
      <c r="F840" s="80" t="s">
        <v>28</v>
      </c>
      <c r="G840" s="80" t="s">
        <v>28</v>
      </c>
      <c r="H840" s="80">
        <v>66.599999999999994</v>
      </c>
      <c r="I840" s="80" t="s">
        <v>28</v>
      </c>
      <c r="J840" s="80" t="s">
        <v>28</v>
      </c>
      <c r="K840" s="80" t="s">
        <v>28</v>
      </c>
      <c r="L840" s="73" t="str">
        <f t="shared" si="222"/>
        <v/>
      </c>
      <c r="M840" s="73" t="str">
        <f t="shared" si="223"/>
        <v/>
      </c>
      <c r="N840" s="72" t="str">
        <f t="shared" si="224"/>
        <v>0871</v>
      </c>
      <c r="O840" s="74">
        <f t="shared" si="225"/>
        <v>0</v>
      </c>
      <c r="P840" s="72">
        <f t="shared" si="226"/>
        <v>0</v>
      </c>
      <c r="Q840" s="74">
        <f t="shared" si="227"/>
        <v>1</v>
      </c>
      <c r="R840" s="72" t="str">
        <f t="shared" si="228"/>
        <v/>
      </c>
      <c r="S840" s="72" t="str">
        <f t="shared" si="229"/>
        <v/>
      </c>
      <c r="AF840" s="18">
        <v>11844.9840760196</v>
      </c>
      <c r="AG840" s="18">
        <v>66.472527472527503</v>
      </c>
      <c r="AI840" s="23">
        <f>'simulateur graphe PJ OQN'!$B$4</f>
        <v>1</v>
      </c>
      <c r="AJ840" s="24">
        <f t="shared" si="230"/>
        <v>66.599999999999994</v>
      </c>
      <c r="AK840" s="24">
        <f t="shared" si="231"/>
        <v>66.599999999999994</v>
      </c>
      <c r="AM840" t="str">
        <f t="shared" si="232"/>
        <v>ZONEHAUTE</v>
      </c>
      <c r="AN840" t="str">
        <f t="shared" si="233"/>
        <v>HDJ</v>
      </c>
      <c r="AO840" s="20" t="e">
        <f t="shared" si="234"/>
        <v>#VALUE!</v>
      </c>
      <c r="AP840" s="20">
        <f t="shared" si="235"/>
        <v>66.599999999999994</v>
      </c>
      <c r="AQ840" s="20" t="str">
        <f t="shared" si="235"/>
        <v>.</v>
      </c>
      <c r="AR840" s="20" t="str">
        <f t="shared" si="235"/>
        <v>.</v>
      </c>
      <c r="AS840" s="20" t="e">
        <f t="shared" si="236"/>
        <v>#VALUE!</v>
      </c>
      <c r="AT840" s="20" t="e">
        <f t="shared" si="221"/>
        <v>#VALUE!</v>
      </c>
      <c r="AU840" s="20">
        <f t="shared" si="237"/>
        <v>66.599999999999994</v>
      </c>
    </row>
    <row r="841" spans="1:47" ht="22.5">
      <c r="A841" s="54">
        <v>842</v>
      </c>
      <c r="B841" s="54" t="s">
        <v>1579</v>
      </c>
      <c r="C841" s="58" t="s">
        <v>1580</v>
      </c>
      <c r="D841" s="79">
        <v>15</v>
      </c>
      <c r="E841" s="79">
        <v>35</v>
      </c>
      <c r="F841" s="80">
        <v>2326.89</v>
      </c>
      <c r="G841" s="80">
        <v>155.13</v>
      </c>
      <c r="H841" s="80">
        <v>2326.89</v>
      </c>
      <c r="I841" s="80">
        <v>3120.15</v>
      </c>
      <c r="J841" s="80">
        <v>3783.82</v>
      </c>
      <c r="K841" s="80">
        <v>100.11</v>
      </c>
      <c r="L841" s="73">
        <f t="shared" si="222"/>
        <v>108.79</v>
      </c>
      <c r="M841" s="73">
        <f t="shared" si="223"/>
        <v>116.18</v>
      </c>
      <c r="N841" s="72" t="str">
        <f t="shared" si="224"/>
        <v>0871</v>
      </c>
      <c r="O841" s="74">
        <f t="shared" si="225"/>
        <v>20</v>
      </c>
      <c r="P841" s="72">
        <f t="shared" si="226"/>
        <v>1</v>
      </c>
      <c r="Q841" s="74">
        <f t="shared" si="227"/>
        <v>15</v>
      </c>
      <c r="R841" s="72">
        <f t="shared" si="228"/>
        <v>22</v>
      </c>
      <c r="S841" s="72">
        <f t="shared" si="229"/>
        <v>29</v>
      </c>
      <c r="AF841" s="18">
        <v>496.82131347162499</v>
      </c>
      <c r="AG841" s="18" t="s">
        <v>28</v>
      </c>
      <c r="AI841" s="23">
        <f>'simulateur graphe PJ OQN'!$B$4</f>
        <v>1</v>
      </c>
      <c r="AJ841" s="24">
        <f t="shared" si="230"/>
        <v>116.18</v>
      </c>
      <c r="AK841" s="24">
        <f t="shared" si="231"/>
        <v>116.18</v>
      </c>
      <c r="AM841" t="str">
        <f t="shared" si="232"/>
        <v>ZONEBASSE</v>
      </c>
      <c r="AN841" t="str">
        <f t="shared" si="233"/>
        <v>HC</v>
      </c>
      <c r="AO841" s="20">
        <f t="shared" si="234"/>
        <v>116.18</v>
      </c>
      <c r="AP841" s="20">
        <f t="shared" si="235"/>
        <v>2326.89</v>
      </c>
      <c r="AQ841" s="20">
        <f t="shared" si="235"/>
        <v>3120.15</v>
      </c>
      <c r="AR841" s="20">
        <f t="shared" si="235"/>
        <v>3783.82</v>
      </c>
      <c r="AS841" s="20">
        <f t="shared" si="236"/>
        <v>380.08000000000038</v>
      </c>
      <c r="AT841" s="20">
        <f t="shared" si="221"/>
        <v>-392.44000000000051</v>
      </c>
      <c r="AU841" s="20">
        <f t="shared" si="237"/>
        <v>2326.89</v>
      </c>
    </row>
    <row r="842" spans="1:47" ht="22.5">
      <c r="A842" s="54">
        <v>843</v>
      </c>
      <c r="B842" s="54" t="s">
        <v>1581</v>
      </c>
      <c r="C842" s="58" t="s">
        <v>1582</v>
      </c>
      <c r="D842" s="79">
        <v>43</v>
      </c>
      <c r="E842" s="79">
        <v>49</v>
      </c>
      <c r="F842" s="80">
        <v>5451.05</v>
      </c>
      <c r="G842" s="80">
        <v>111</v>
      </c>
      <c r="H842" s="80">
        <v>5451.05</v>
      </c>
      <c r="I842" s="80" t="s">
        <v>28</v>
      </c>
      <c r="J842" s="80" t="s">
        <v>28</v>
      </c>
      <c r="K842" s="80">
        <v>118.93</v>
      </c>
      <c r="L842" s="73">
        <f t="shared" si="222"/>
        <v>108.79</v>
      </c>
      <c r="M842" s="73">
        <f t="shared" si="223"/>
        <v>116.18</v>
      </c>
      <c r="N842" s="72" t="str">
        <f t="shared" si="224"/>
        <v>0871</v>
      </c>
      <c r="O842" s="74">
        <f t="shared" si="225"/>
        <v>6</v>
      </c>
      <c r="P842" s="72">
        <f t="shared" si="226"/>
        <v>0</v>
      </c>
      <c r="Q842" s="74">
        <f t="shared" si="227"/>
        <v>43</v>
      </c>
      <c r="R842" s="72" t="str">
        <f t="shared" si="228"/>
        <v/>
      </c>
      <c r="S842" s="72" t="str">
        <f t="shared" si="229"/>
        <v/>
      </c>
      <c r="AF842" s="18">
        <v>395.67100071351899</v>
      </c>
      <c r="AG842" s="18" t="s">
        <v>28</v>
      </c>
      <c r="AI842" s="23">
        <f>'simulateur graphe PJ OQN'!$B$4</f>
        <v>1</v>
      </c>
      <c r="AJ842" s="24">
        <f t="shared" si="230"/>
        <v>116.18</v>
      </c>
      <c r="AK842" s="24">
        <f t="shared" si="231"/>
        <v>116.18</v>
      </c>
      <c r="AM842" t="str">
        <f t="shared" si="232"/>
        <v>ZONEBASSE</v>
      </c>
      <c r="AN842" t="str">
        <f t="shared" si="233"/>
        <v>HC</v>
      </c>
      <c r="AO842" s="20">
        <f t="shared" si="234"/>
        <v>116.18</v>
      </c>
      <c r="AP842" s="20">
        <f t="shared" si="235"/>
        <v>5451.05</v>
      </c>
      <c r="AQ842" s="20" t="str">
        <f t="shared" si="235"/>
        <v>.</v>
      </c>
      <c r="AR842" s="20" t="str">
        <f t="shared" si="235"/>
        <v>.</v>
      </c>
      <c r="AS842" s="20">
        <f t="shared" si="236"/>
        <v>-257.59000000000015</v>
      </c>
      <c r="AT842" s="20">
        <f t="shared" si="221"/>
        <v>644.86999999999898</v>
      </c>
      <c r="AU842" s="20">
        <f t="shared" si="237"/>
        <v>5451.05</v>
      </c>
    </row>
    <row r="843" spans="1:47" ht="33.75">
      <c r="A843" s="54">
        <v>844</v>
      </c>
      <c r="B843" s="54" t="s">
        <v>1583</v>
      </c>
      <c r="C843" s="58" t="s">
        <v>1584</v>
      </c>
      <c r="D843" s="79">
        <v>50</v>
      </c>
      <c r="E843" s="79">
        <v>56</v>
      </c>
      <c r="F843" s="80">
        <v>5213.6000000000004</v>
      </c>
      <c r="G843" s="80">
        <v>104.27</v>
      </c>
      <c r="H843" s="80">
        <v>5213.6000000000004</v>
      </c>
      <c r="I843" s="80" t="s">
        <v>28</v>
      </c>
      <c r="J843" s="80" t="s">
        <v>28</v>
      </c>
      <c r="K843" s="80">
        <v>98.24</v>
      </c>
      <c r="L843" s="73">
        <f t="shared" si="222"/>
        <v>108.79</v>
      </c>
      <c r="M843" s="73">
        <f t="shared" si="223"/>
        <v>116.18</v>
      </c>
      <c r="N843" s="72" t="str">
        <f t="shared" si="224"/>
        <v>0871</v>
      </c>
      <c r="O843" s="74">
        <f t="shared" si="225"/>
        <v>6</v>
      </c>
      <c r="P843" s="72">
        <f t="shared" si="226"/>
        <v>0</v>
      </c>
      <c r="Q843" s="74">
        <f t="shared" si="227"/>
        <v>50</v>
      </c>
      <c r="R843" s="72" t="str">
        <f t="shared" si="228"/>
        <v/>
      </c>
      <c r="S843" s="72" t="str">
        <f t="shared" si="229"/>
        <v/>
      </c>
      <c r="AF843" s="18">
        <v>267.48867404445201</v>
      </c>
      <c r="AG843" s="18" t="s">
        <v>28</v>
      </c>
      <c r="AI843" s="23">
        <f>'simulateur graphe PJ OQN'!$B$4</f>
        <v>1</v>
      </c>
      <c r="AJ843" s="24">
        <f t="shared" si="230"/>
        <v>116.18</v>
      </c>
      <c r="AK843" s="24">
        <f t="shared" si="231"/>
        <v>116.18</v>
      </c>
      <c r="AM843" t="str">
        <f t="shared" si="232"/>
        <v>ZONEBASSE</v>
      </c>
      <c r="AN843" t="str">
        <f t="shared" si="233"/>
        <v>HC</v>
      </c>
      <c r="AO843" s="20">
        <f t="shared" si="234"/>
        <v>116.18</v>
      </c>
      <c r="AP843" s="20">
        <f t="shared" si="235"/>
        <v>5213.6000000000004</v>
      </c>
      <c r="AQ843" s="20" t="str">
        <f t="shared" si="235"/>
        <v>.</v>
      </c>
      <c r="AR843" s="20" t="str">
        <f t="shared" si="235"/>
        <v>.</v>
      </c>
      <c r="AS843" s="20">
        <f t="shared" si="236"/>
        <v>-189.59999999999945</v>
      </c>
      <c r="AT843" s="20">
        <f t="shared" si="221"/>
        <v>-1128.5500000000011</v>
      </c>
      <c r="AU843" s="20">
        <f t="shared" si="237"/>
        <v>5213.6000000000004</v>
      </c>
    </row>
    <row r="844" spans="1:47" ht="33.75">
      <c r="A844" s="54">
        <v>845</v>
      </c>
      <c r="B844" s="54" t="s">
        <v>1585</v>
      </c>
      <c r="C844" s="58" t="s">
        <v>1586</v>
      </c>
      <c r="D844" s="79">
        <v>57</v>
      </c>
      <c r="E844" s="79">
        <v>63</v>
      </c>
      <c r="F844" s="80">
        <v>6916.19</v>
      </c>
      <c r="G844" s="80">
        <v>121.34</v>
      </c>
      <c r="H844" s="80">
        <v>6916.19</v>
      </c>
      <c r="I844" s="80" t="s">
        <v>28</v>
      </c>
      <c r="J844" s="80" t="s">
        <v>28</v>
      </c>
      <c r="K844" s="80">
        <v>114.2</v>
      </c>
      <c r="L844" s="73">
        <f t="shared" si="222"/>
        <v>108.79</v>
      </c>
      <c r="M844" s="73">
        <f t="shared" si="223"/>
        <v>116.18</v>
      </c>
      <c r="N844" s="72" t="str">
        <f t="shared" si="224"/>
        <v>0871</v>
      </c>
      <c r="O844" s="74">
        <f t="shared" si="225"/>
        <v>6</v>
      </c>
      <c r="P844" s="72">
        <f t="shared" si="226"/>
        <v>0</v>
      </c>
      <c r="Q844" s="74">
        <f t="shared" si="227"/>
        <v>57</v>
      </c>
      <c r="R844" s="72" t="str">
        <f t="shared" si="228"/>
        <v/>
      </c>
      <c r="S844" s="72" t="str">
        <f t="shared" si="229"/>
        <v/>
      </c>
      <c r="AF844" s="18">
        <v>8252.3893638898899</v>
      </c>
      <c r="AG844" s="18">
        <v>50.44</v>
      </c>
      <c r="AI844" s="23">
        <f>'simulateur graphe PJ OQN'!$B$4</f>
        <v>1</v>
      </c>
      <c r="AJ844" s="24">
        <f t="shared" si="230"/>
        <v>116.18</v>
      </c>
      <c r="AK844" s="24">
        <f t="shared" si="231"/>
        <v>116.18</v>
      </c>
      <c r="AM844" t="str">
        <f t="shared" si="232"/>
        <v>ZONEBASSE</v>
      </c>
      <c r="AN844" t="str">
        <f t="shared" si="233"/>
        <v>HC</v>
      </c>
      <c r="AO844" s="20">
        <f t="shared" si="234"/>
        <v>116.18</v>
      </c>
      <c r="AP844" s="20">
        <f t="shared" si="235"/>
        <v>6916.19</v>
      </c>
      <c r="AQ844" s="20" t="str">
        <f t="shared" si="235"/>
        <v>.</v>
      </c>
      <c r="AR844" s="20" t="str">
        <f t="shared" si="235"/>
        <v>.</v>
      </c>
      <c r="AS844" s="20">
        <f t="shared" si="236"/>
        <v>-164.21000000000095</v>
      </c>
      <c r="AT844" s="20">
        <f t="shared" si="221"/>
        <v>317.27999999999884</v>
      </c>
      <c r="AU844" s="20">
        <f t="shared" si="237"/>
        <v>6916.19</v>
      </c>
    </row>
    <row r="845" spans="1:47" ht="33.75">
      <c r="A845" s="54">
        <v>846</v>
      </c>
      <c r="B845" s="54" t="s">
        <v>1587</v>
      </c>
      <c r="C845" s="58" t="s">
        <v>1588</v>
      </c>
      <c r="D845" s="79">
        <v>57</v>
      </c>
      <c r="E845" s="79">
        <v>63</v>
      </c>
      <c r="F845" s="80">
        <v>6402.45</v>
      </c>
      <c r="G845" s="80">
        <v>112.32</v>
      </c>
      <c r="H845" s="80">
        <v>6402.45</v>
      </c>
      <c r="I845" s="80" t="s">
        <v>28</v>
      </c>
      <c r="J845" s="80" t="s">
        <v>28</v>
      </c>
      <c r="K845" s="80">
        <v>106.98</v>
      </c>
      <c r="L845" s="73">
        <f t="shared" si="222"/>
        <v>108.79</v>
      </c>
      <c r="M845" s="73">
        <f t="shared" si="223"/>
        <v>116.18</v>
      </c>
      <c r="N845" s="72" t="str">
        <f t="shared" si="224"/>
        <v>0871</v>
      </c>
      <c r="O845" s="74">
        <f t="shared" si="225"/>
        <v>6</v>
      </c>
      <c r="P845" s="72">
        <f t="shared" si="226"/>
        <v>0</v>
      </c>
      <c r="Q845" s="74">
        <f t="shared" si="227"/>
        <v>57</v>
      </c>
      <c r="R845" s="72" t="str">
        <f t="shared" si="228"/>
        <v/>
      </c>
      <c r="S845" s="72" t="str">
        <f t="shared" si="229"/>
        <v/>
      </c>
      <c r="AF845" s="18">
        <v>8324.2612215569497</v>
      </c>
      <c r="AG845" s="18">
        <v>49.75</v>
      </c>
      <c r="AI845" s="23">
        <f>'simulateur graphe PJ OQN'!$B$4</f>
        <v>1</v>
      </c>
      <c r="AJ845" s="24">
        <f t="shared" si="230"/>
        <v>116.18</v>
      </c>
      <c r="AK845" s="24">
        <f t="shared" si="231"/>
        <v>116.18</v>
      </c>
      <c r="AM845" t="str">
        <f t="shared" si="232"/>
        <v>ZONEBASSE</v>
      </c>
      <c r="AN845" t="str">
        <f t="shared" si="233"/>
        <v>HC</v>
      </c>
      <c r="AO845" s="20">
        <f t="shared" si="234"/>
        <v>116.18</v>
      </c>
      <c r="AP845" s="20">
        <f t="shared" si="235"/>
        <v>6402.45</v>
      </c>
      <c r="AQ845" s="20" t="str">
        <f t="shared" si="235"/>
        <v>.</v>
      </c>
      <c r="AR845" s="20" t="str">
        <f t="shared" si="235"/>
        <v>.</v>
      </c>
      <c r="AS845" s="20">
        <f t="shared" si="236"/>
        <v>-230.3100000000004</v>
      </c>
      <c r="AT845" s="20">
        <f t="shared" si="221"/>
        <v>-391.40000000000146</v>
      </c>
      <c r="AU845" s="20">
        <f t="shared" si="237"/>
        <v>6402.45</v>
      </c>
    </row>
    <row r="846" spans="1:47" ht="33.75">
      <c r="A846" s="54">
        <v>847</v>
      </c>
      <c r="B846" s="54" t="s">
        <v>1589</v>
      </c>
      <c r="C846" s="58" t="s">
        <v>1590</v>
      </c>
      <c r="D846" s="79">
        <v>71</v>
      </c>
      <c r="E846" s="79">
        <v>77</v>
      </c>
      <c r="F846" s="80">
        <v>8554.1299999999992</v>
      </c>
      <c r="G846" s="80">
        <v>120.48</v>
      </c>
      <c r="H846" s="80">
        <v>8554.1299999999992</v>
      </c>
      <c r="I846" s="80" t="s">
        <v>28</v>
      </c>
      <c r="J846" s="80" t="s">
        <v>28</v>
      </c>
      <c r="K846" s="80">
        <v>115.06</v>
      </c>
      <c r="L846" s="73">
        <f t="shared" si="222"/>
        <v>108.79</v>
      </c>
      <c r="M846" s="73">
        <f t="shared" si="223"/>
        <v>116.18</v>
      </c>
      <c r="N846" s="72" t="str">
        <f t="shared" si="224"/>
        <v>0871</v>
      </c>
      <c r="O846" s="74">
        <f t="shared" si="225"/>
        <v>6</v>
      </c>
      <c r="P846" s="72">
        <f t="shared" si="226"/>
        <v>0</v>
      </c>
      <c r="Q846" s="74">
        <f t="shared" si="227"/>
        <v>71</v>
      </c>
      <c r="R846" s="72" t="str">
        <f t="shared" si="228"/>
        <v/>
      </c>
      <c r="S846" s="72" t="str">
        <f t="shared" si="229"/>
        <v/>
      </c>
      <c r="AF846" s="18">
        <v>9282.2002510867005</v>
      </c>
      <c r="AG846" s="18">
        <v>56.89</v>
      </c>
      <c r="AI846" s="23">
        <f>'simulateur graphe PJ OQN'!$B$4</f>
        <v>1</v>
      </c>
      <c r="AJ846" s="24">
        <f t="shared" si="230"/>
        <v>116.18</v>
      </c>
      <c r="AK846" s="24">
        <f t="shared" si="231"/>
        <v>116.18</v>
      </c>
      <c r="AM846" t="str">
        <f t="shared" si="232"/>
        <v>ZONEBASSE</v>
      </c>
      <c r="AN846" t="str">
        <f t="shared" si="233"/>
        <v>HC</v>
      </c>
      <c r="AO846" s="20">
        <f t="shared" si="234"/>
        <v>116.18</v>
      </c>
      <c r="AP846" s="20">
        <f t="shared" si="235"/>
        <v>8554.1299999999992</v>
      </c>
      <c r="AQ846" s="20" t="str">
        <f t="shared" si="235"/>
        <v>.</v>
      </c>
      <c r="AR846" s="20" t="str">
        <f t="shared" si="235"/>
        <v>.</v>
      </c>
      <c r="AS846" s="20">
        <f t="shared" si="236"/>
        <v>-190.43000000000029</v>
      </c>
      <c r="AT846" s="20">
        <f t="shared" si="221"/>
        <v>367.59999999999854</v>
      </c>
      <c r="AU846" s="20">
        <f t="shared" si="237"/>
        <v>8554.1299999999992</v>
      </c>
    </row>
    <row r="847" spans="1:47" ht="22.5">
      <c r="A847" s="54">
        <v>848</v>
      </c>
      <c r="B847" s="54" t="s">
        <v>1591</v>
      </c>
      <c r="C847" s="58" t="s">
        <v>1592</v>
      </c>
      <c r="D847" s="79">
        <v>29</v>
      </c>
      <c r="E847" s="79">
        <v>35</v>
      </c>
      <c r="F847" s="80">
        <v>3045.86</v>
      </c>
      <c r="G847" s="80">
        <v>105.03</v>
      </c>
      <c r="H847" s="80">
        <v>3045.86</v>
      </c>
      <c r="I847" s="80" t="s">
        <v>28</v>
      </c>
      <c r="J847" s="80" t="s">
        <v>28</v>
      </c>
      <c r="K847" s="80">
        <v>99.68</v>
      </c>
      <c r="L847" s="73">
        <f t="shared" si="222"/>
        <v>100.26</v>
      </c>
      <c r="M847" s="73">
        <f t="shared" si="223"/>
        <v>116.18</v>
      </c>
      <c r="N847" s="72" t="str">
        <f t="shared" si="224"/>
        <v>0871</v>
      </c>
      <c r="O847" s="74">
        <f t="shared" si="225"/>
        <v>6</v>
      </c>
      <c r="P847" s="72">
        <f t="shared" si="226"/>
        <v>0</v>
      </c>
      <c r="Q847" s="74">
        <f t="shared" si="227"/>
        <v>29</v>
      </c>
      <c r="R847" s="72" t="str">
        <f t="shared" si="228"/>
        <v/>
      </c>
      <c r="S847" s="72" t="str">
        <f t="shared" si="229"/>
        <v/>
      </c>
      <c r="AF847" s="18">
        <v>12092.199522729299</v>
      </c>
      <c r="AG847" s="18">
        <v>65.386138613861405</v>
      </c>
      <c r="AI847" s="23">
        <f>'simulateur graphe PJ OQN'!$B$4</f>
        <v>1</v>
      </c>
      <c r="AJ847" s="24">
        <f t="shared" si="230"/>
        <v>116.18</v>
      </c>
      <c r="AK847" s="24">
        <f t="shared" si="231"/>
        <v>116.18</v>
      </c>
      <c r="AM847" t="str">
        <f t="shared" si="232"/>
        <v>ZONEBASSE</v>
      </c>
      <c r="AN847" t="str">
        <f t="shared" si="233"/>
        <v>HC</v>
      </c>
      <c r="AO847" s="20">
        <f t="shared" si="234"/>
        <v>116.18</v>
      </c>
      <c r="AP847" s="20">
        <f t="shared" si="235"/>
        <v>3045.86</v>
      </c>
      <c r="AQ847" s="20" t="str">
        <f t="shared" si="235"/>
        <v>.</v>
      </c>
      <c r="AR847" s="20" t="str">
        <f t="shared" si="235"/>
        <v>.</v>
      </c>
      <c r="AS847" s="20">
        <f t="shared" si="236"/>
        <v>-343.26000000000022</v>
      </c>
      <c r="AT847" s="20">
        <f t="shared" si="221"/>
        <v>-394.88000000000102</v>
      </c>
      <c r="AU847" s="20">
        <f t="shared" si="237"/>
        <v>3045.86</v>
      </c>
    </row>
    <row r="848" spans="1:47" ht="22.5">
      <c r="A848" s="54">
        <v>849</v>
      </c>
      <c r="B848" s="54" t="s">
        <v>1593</v>
      </c>
      <c r="C848" s="58" t="s">
        <v>1594</v>
      </c>
      <c r="D848" s="79">
        <v>43</v>
      </c>
      <c r="E848" s="79">
        <v>49</v>
      </c>
      <c r="F848" s="80">
        <v>3089.72</v>
      </c>
      <c r="G848" s="80">
        <v>71.849999999999994</v>
      </c>
      <c r="H848" s="80">
        <v>3089.72</v>
      </c>
      <c r="I848" s="80" t="s">
        <v>28</v>
      </c>
      <c r="J848" s="80" t="s">
        <v>28</v>
      </c>
      <c r="K848" s="80">
        <v>67.17</v>
      </c>
      <c r="L848" s="73">
        <f t="shared" si="222"/>
        <v>100.26</v>
      </c>
      <c r="M848" s="73">
        <f t="shared" si="223"/>
        <v>116.18</v>
      </c>
      <c r="N848" s="72" t="str">
        <f t="shared" si="224"/>
        <v>0871</v>
      </c>
      <c r="O848" s="74">
        <f t="shared" si="225"/>
        <v>6</v>
      </c>
      <c r="P848" s="72">
        <f t="shared" si="226"/>
        <v>0</v>
      </c>
      <c r="Q848" s="74">
        <f t="shared" si="227"/>
        <v>43</v>
      </c>
      <c r="R848" s="72" t="str">
        <f t="shared" si="228"/>
        <v/>
      </c>
      <c r="S848" s="72" t="str">
        <f t="shared" si="229"/>
        <v/>
      </c>
      <c r="AF848" s="18">
        <v>11226.993671030699</v>
      </c>
      <c r="AG848" s="18">
        <v>65.101886792452902</v>
      </c>
      <c r="AI848" s="23">
        <f>'simulateur graphe PJ OQN'!$B$4</f>
        <v>1</v>
      </c>
      <c r="AJ848" s="24">
        <f t="shared" si="230"/>
        <v>116.18</v>
      </c>
      <c r="AK848" s="24">
        <f t="shared" si="231"/>
        <v>116.18</v>
      </c>
      <c r="AM848" t="str">
        <f t="shared" si="232"/>
        <v>ZONEBASSE</v>
      </c>
      <c r="AN848" t="str">
        <f t="shared" si="233"/>
        <v>HC</v>
      </c>
      <c r="AO848" s="20">
        <f t="shared" si="234"/>
        <v>116.18</v>
      </c>
      <c r="AP848" s="20">
        <f t="shared" si="235"/>
        <v>3089.72</v>
      </c>
      <c r="AQ848" s="20" t="str">
        <f t="shared" si="235"/>
        <v>.</v>
      </c>
      <c r="AR848" s="20" t="str">
        <f t="shared" si="235"/>
        <v>.</v>
      </c>
      <c r="AS848" s="20">
        <f t="shared" si="236"/>
        <v>-134.44000000000005</v>
      </c>
      <c r="AT848" s="20">
        <f t="shared" si="221"/>
        <v>-3079.4500000000007</v>
      </c>
      <c r="AU848" s="20">
        <f t="shared" si="237"/>
        <v>3089.72</v>
      </c>
    </row>
    <row r="849" spans="1:47" ht="33.75">
      <c r="A849" s="54">
        <v>850</v>
      </c>
      <c r="B849" s="54" t="s">
        <v>1595</v>
      </c>
      <c r="C849" s="58" t="s">
        <v>1596</v>
      </c>
      <c r="D849" s="79">
        <v>43</v>
      </c>
      <c r="E849" s="79">
        <v>49</v>
      </c>
      <c r="F849" s="80">
        <v>4272.0200000000004</v>
      </c>
      <c r="G849" s="80">
        <v>99.35</v>
      </c>
      <c r="H849" s="80">
        <v>4272.0200000000004</v>
      </c>
      <c r="I849" s="80" t="s">
        <v>28</v>
      </c>
      <c r="J849" s="80" t="s">
        <v>28</v>
      </c>
      <c r="K849" s="80">
        <v>91.82</v>
      </c>
      <c r="L849" s="73">
        <f t="shared" si="222"/>
        <v>100.26</v>
      </c>
      <c r="M849" s="73">
        <f t="shared" si="223"/>
        <v>116.18</v>
      </c>
      <c r="N849" s="72" t="str">
        <f t="shared" si="224"/>
        <v>0871</v>
      </c>
      <c r="O849" s="74">
        <f t="shared" si="225"/>
        <v>6</v>
      </c>
      <c r="P849" s="72">
        <f t="shared" si="226"/>
        <v>0</v>
      </c>
      <c r="Q849" s="74">
        <f t="shared" si="227"/>
        <v>43</v>
      </c>
      <c r="R849" s="72" t="str">
        <f t="shared" si="228"/>
        <v/>
      </c>
      <c r="S849" s="72" t="str">
        <f t="shared" si="229"/>
        <v/>
      </c>
      <c r="AF849" s="18">
        <v>14215.700819289201</v>
      </c>
      <c r="AG849" s="18">
        <v>77.498007968127496</v>
      </c>
      <c r="AI849" s="23">
        <f>'simulateur graphe PJ OQN'!$B$4</f>
        <v>1</v>
      </c>
      <c r="AJ849" s="24">
        <f t="shared" si="230"/>
        <v>116.18</v>
      </c>
      <c r="AK849" s="24">
        <f t="shared" si="231"/>
        <v>116.18</v>
      </c>
      <c r="AM849" t="str">
        <f t="shared" si="232"/>
        <v>ZONEBASSE</v>
      </c>
      <c r="AN849" t="str">
        <f t="shared" si="233"/>
        <v>HC</v>
      </c>
      <c r="AO849" s="20">
        <f t="shared" si="234"/>
        <v>116.18</v>
      </c>
      <c r="AP849" s="20">
        <f t="shared" si="235"/>
        <v>4272.0200000000004</v>
      </c>
      <c r="AQ849" s="20" t="str">
        <f t="shared" si="235"/>
        <v>.</v>
      </c>
      <c r="AR849" s="20" t="str">
        <f t="shared" si="235"/>
        <v>.</v>
      </c>
      <c r="AS849" s="20">
        <f t="shared" si="236"/>
        <v>-135.33999999999924</v>
      </c>
      <c r="AT849" s="20">
        <f t="shared" si="221"/>
        <v>-886.50000000000091</v>
      </c>
      <c r="AU849" s="20">
        <f t="shared" si="237"/>
        <v>4272.0200000000004</v>
      </c>
    </row>
    <row r="850" spans="1:47" ht="33.75">
      <c r="A850" s="54">
        <v>851</v>
      </c>
      <c r="B850" s="54" t="s">
        <v>1597</v>
      </c>
      <c r="C850" s="58" t="s">
        <v>1598</v>
      </c>
      <c r="D850" s="79">
        <v>57</v>
      </c>
      <c r="E850" s="79">
        <v>63</v>
      </c>
      <c r="F850" s="80">
        <v>5658.44</v>
      </c>
      <c r="G850" s="80">
        <v>99.03</v>
      </c>
      <c r="H850" s="80">
        <v>5658.44</v>
      </c>
      <c r="I850" s="80" t="s">
        <v>28</v>
      </c>
      <c r="J850" s="80" t="s">
        <v>28</v>
      </c>
      <c r="K850" s="80">
        <v>95.37</v>
      </c>
      <c r="L850" s="73">
        <f t="shared" si="222"/>
        <v>100.26</v>
      </c>
      <c r="M850" s="73">
        <f t="shared" si="223"/>
        <v>116.18</v>
      </c>
      <c r="N850" s="72" t="str">
        <f t="shared" si="224"/>
        <v>0871</v>
      </c>
      <c r="O850" s="74">
        <f t="shared" si="225"/>
        <v>6</v>
      </c>
      <c r="P850" s="72">
        <f t="shared" si="226"/>
        <v>0</v>
      </c>
      <c r="Q850" s="74">
        <f t="shared" si="227"/>
        <v>57</v>
      </c>
      <c r="R850" s="72" t="str">
        <f t="shared" si="228"/>
        <v/>
      </c>
      <c r="S850" s="72" t="str">
        <f t="shared" si="229"/>
        <v/>
      </c>
      <c r="AF850" s="18">
        <v>6485.6600521464597</v>
      </c>
      <c r="AG850" s="18">
        <v>40.392156862745097</v>
      </c>
      <c r="AI850" s="23">
        <f>'simulateur graphe PJ OQN'!$B$4</f>
        <v>1</v>
      </c>
      <c r="AJ850" s="24">
        <f t="shared" si="230"/>
        <v>116.18</v>
      </c>
      <c r="AK850" s="24">
        <f t="shared" si="231"/>
        <v>116.18</v>
      </c>
      <c r="AM850" t="str">
        <f t="shared" si="232"/>
        <v>ZONEBASSE</v>
      </c>
      <c r="AN850" t="str">
        <f t="shared" si="233"/>
        <v>HC</v>
      </c>
      <c r="AO850" s="20">
        <f t="shared" si="234"/>
        <v>116.18</v>
      </c>
      <c r="AP850" s="20">
        <f t="shared" si="235"/>
        <v>5658.44</v>
      </c>
      <c r="AQ850" s="20" t="str">
        <f t="shared" si="235"/>
        <v>.</v>
      </c>
      <c r="AR850" s="20" t="str">
        <f t="shared" si="235"/>
        <v>.</v>
      </c>
      <c r="AS850" s="20">
        <f t="shared" si="236"/>
        <v>-254.50000000000091</v>
      </c>
      <c r="AT850" s="20">
        <f t="shared" si="221"/>
        <v>-689.71000000000095</v>
      </c>
      <c r="AU850" s="20">
        <f t="shared" si="237"/>
        <v>5658.44</v>
      </c>
    </row>
    <row r="851" spans="1:47" ht="33.75">
      <c r="A851" s="54">
        <v>852</v>
      </c>
      <c r="B851" s="54" t="s">
        <v>1599</v>
      </c>
      <c r="C851" s="58" t="s">
        <v>1600</v>
      </c>
      <c r="D851" s="79">
        <v>50</v>
      </c>
      <c r="E851" s="79">
        <v>56</v>
      </c>
      <c r="F851" s="80">
        <v>5813.15</v>
      </c>
      <c r="G851" s="80">
        <v>116.26</v>
      </c>
      <c r="H851" s="80">
        <v>5813.15</v>
      </c>
      <c r="I851" s="80" t="s">
        <v>28</v>
      </c>
      <c r="J851" s="80" t="s">
        <v>28</v>
      </c>
      <c r="K851" s="80">
        <v>108.93</v>
      </c>
      <c r="L851" s="73">
        <f t="shared" si="222"/>
        <v>100.26</v>
      </c>
      <c r="M851" s="73">
        <f t="shared" si="223"/>
        <v>116.18</v>
      </c>
      <c r="N851" s="72" t="str">
        <f t="shared" si="224"/>
        <v>0871</v>
      </c>
      <c r="O851" s="74">
        <f t="shared" si="225"/>
        <v>6</v>
      </c>
      <c r="P851" s="72">
        <f t="shared" si="226"/>
        <v>0</v>
      </c>
      <c r="Q851" s="74">
        <f t="shared" si="227"/>
        <v>50</v>
      </c>
      <c r="R851" s="72" t="str">
        <f t="shared" si="228"/>
        <v/>
      </c>
      <c r="S851" s="72" t="str">
        <f t="shared" si="229"/>
        <v/>
      </c>
      <c r="AF851" s="18">
        <v>8953.8176890038103</v>
      </c>
      <c r="AG851" s="18">
        <v>61.551724137930997</v>
      </c>
      <c r="AI851" s="23">
        <f>'simulateur graphe PJ OQN'!$B$4</f>
        <v>1</v>
      </c>
      <c r="AJ851" s="24">
        <f t="shared" si="230"/>
        <v>116.18</v>
      </c>
      <c r="AK851" s="24">
        <f t="shared" si="231"/>
        <v>116.18</v>
      </c>
      <c r="AM851" t="str">
        <f t="shared" si="232"/>
        <v>ZONEBASSE</v>
      </c>
      <c r="AN851" t="str">
        <f t="shared" si="233"/>
        <v>HC</v>
      </c>
      <c r="AO851" s="20">
        <f t="shared" si="234"/>
        <v>116.18</v>
      </c>
      <c r="AP851" s="20">
        <f t="shared" si="235"/>
        <v>5813.15</v>
      </c>
      <c r="AQ851" s="20" t="str">
        <f t="shared" si="235"/>
        <v>.</v>
      </c>
      <c r="AR851" s="20" t="str">
        <f t="shared" si="235"/>
        <v>.</v>
      </c>
      <c r="AS851" s="20">
        <f t="shared" si="236"/>
        <v>-178.00000000000091</v>
      </c>
      <c r="AT851" s="20">
        <f t="shared" si="221"/>
        <v>593.6299999999992</v>
      </c>
      <c r="AU851" s="20">
        <f t="shared" si="237"/>
        <v>5813.15</v>
      </c>
    </row>
    <row r="852" spans="1:47" ht="33.75">
      <c r="A852" s="54">
        <v>853</v>
      </c>
      <c r="B852" s="54" t="s">
        <v>1601</v>
      </c>
      <c r="C852" s="58" t="s">
        <v>1602</v>
      </c>
      <c r="D852" s="79">
        <v>64</v>
      </c>
      <c r="E852" s="79">
        <v>70</v>
      </c>
      <c r="F852" s="80">
        <v>7701.08</v>
      </c>
      <c r="G852" s="80">
        <v>120.33</v>
      </c>
      <c r="H852" s="80">
        <v>7701.08</v>
      </c>
      <c r="I852" s="80" t="s">
        <v>28</v>
      </c>
      <c r="J852" s="80" t="s">
        <v>28</v>
      </c>
      <c r="K852" s="80">
        <v>115.35</v>
      </c>
      <c r="L852" s="73">
        <f t="shared" si="222"/>
        <v>100.26</v>
      </c>
      <c r="M852" s="73">
        <f t="shared" si="223"/>
        <v>116.18</v>
      </c>
      <c r="N852" s="72" t="str">
        <f t="shared" si="224"/>
        <v>0871</v>
      </c>
      <c r="O852" s="74">
        <f t="shared" si="225"/>
        <v>6</v>
      </c>
      <c r="P852" s="72">
        <f t="shared" si="226"/>
        <v>0</v>
      </c>
      <c r="Q852" s="74">
        <f t="shared" si="227"/>
        <v>64</v>
      </c>
      <c r="R852" s="72" t="str">
        <f t="shared" si="228"/>
        <v/>
      </c>
      <c r="S852" s="72" t="str">
        <f t="shared" si="229"/>
        <v/>
      </c>
      <c r="AF852" s="18">
        <v>7957.2118534188903</v>
      </c>
      <c r="AG852" s="18">
        <v>52.7167630057804</v>
      </c>
      <c r="AI852" s="23">
        <f>'simulateur graphe PJ OQN'!$B$4</f>
        <v>1</v>
      </c>
      <c r="AJ852" s="24">
        <f t="shared" si="230"/>
        <v>116.18</v>
      </c>
      <c r="AK852" s="24">
        <f t="shared" si="231"/>
        <v>116.18</v>
      </c>
      <c r="AM852" t="str">
        <f t="shared" si="232"/>
        <v>ZONEBASSE</v>
      </c>
      <c r="AN852" t="str">
        <f t="shared" si="233"/>
        <v>HC</v>
      </c>
      <c r="AO852" s="20">
        <f t="shared" si="234"/>
        <v>116.18</v>
      </c>
      <c r="AP852" s="20">
        <f t="shared" si="235"/>
        <v>7701.08</v>
      </c>
      <c r="AQ852" s="20" t="str">
        <f t="shared" si="235"/>
        <v>.</v>
      </c>
      <c r="AR852" s="20" t="str">
        <f t="shared" si="235"/>
        <v>.</v>
      </c>
      <c r="AS852" s="20">
        <f t="shared" si="236"/>
        <v>-258.06999999999971</v>
      </c>
      <c r="AT852" s="20">
        <f t="shared" si="221"/>
        <v>1084.9399999999987</v>
      </c>
      <c r="AU852" s="20">
        <f t="shared" si="237"/>
        <v>7701.08</v>
      </c>
    </row>
    <row r="853" spans="1:47" ht="22.5">
      <c r="A853" s="54">
        <v>854</v>
      </c>
      <c r="B853" s="54" t="s">
        <v>1603</v>
      </c>
      <c r="C853" s="58" t="s">
        <v>1604</v>
      </c>
      <c r="D853" s="79">
        <v>29</v>
      </c>
      <c r="E853" s="79">
        <v>35</v>
      </c>
      <c r="F853" s="80">
        <v>2901.55</v>
      </c>
      <c r="G853" s="80">
        <v>100.05</v>
      </c>
      <c r="H853" s="80">
        <v>2901.55</v>
      </c>
      <c r="I853" s="80" t="s">
        <v>28</v>
      </c>
      <c r="J853" s="80" t="s">
        <v>28</v>
      </c>
      <c r="K853" s="80">
        <v>95.13</v>
      </c>
      <c r="L853" s="73">
        <f t="shared" si="222"/>
        <v>96.84</v>
      </c>
      <c r="M853" s="73">
        <f t="shared" si="223"/>
        <v>116.18</v>
      </c>
      <c r="N853" s="72" t="str">
        <f t="shared" si="224"/>
        <v>0871</v>
      </c>
      <c r="O853" s="74">
        <f t="shared" si="225"/>
        <v>6</v>
      </c>
      <c r="P853" s="72">
        <f t="shared" si="226"/>
        <v>0</v>
      </c>
      <c r="Q853" s="74">
        <f t="shared" si="227"/>
        <v>29</v>
      </c>
      <c r="R853" s="72" t="str">
        <f t="shared" si="228"/>
        <v/>
      </c>
      <c r="S853" s="72" t="str">
        <f t="shared" si="229"/>
        <v/>
      </c>
      <c r="AF853" s="18">
        <v>8710.0829592193004</v>
      </c>
      <c r="AG853" s="18">
        <v>56.40625</v>
      </c>
      <c r="AI853" s="23">
        <f>'simulateur graphe PJ OQN'!$B$4</f>
        <v>1</v>
      </c>
      <c r="AJ853" s="24">
        <f t="shared" si="230"/>
        <v>116.18</v>
      </c>
      <c r="AK853" s="24">
        <f t="shared" si="231"/>
        <v>116.18</v>
      </c>
      <c r="AM853" t="str">
        <f t="shared" si="232"/>
        <v>ZONEBASSE</v>
      </c>
      <c r="AN853" t="str">
        <f t="shared" si="233"/>
        <v>HC</v>
      </c>
      <c r="AO853" s="20">
        <f t="shared" si="234"/>
        <v>116.18</v>
      </c>
      <c r="AP853" s="20">
        <f t="shared" si="235"/>
        <v>2901.55</v>
      </c>
      <c r="AQ853" s="20" t="str">
        <f t="shared" si="235"/>
        <v>.</v>
      </c>
      <c r="AR853" s="20" t="str">
        <f t="shared" si="235"/>
        <v>.</v>
      </c>
      <c r="AS853" s="20">
        <f t="shared" si="236"/>
        <v>-332.86999999999989</v>
      </c>
      <c r="AT853" s="20">
        <f t="shared" si="221"/>
        <v>-485.0600000000004</v>
      </c>
      <c r="AU853" s="20">
        <f t="shared" si="237"/>
        <v>2901.55</v>
      </c>
    </row>
    <row r="854" spans="1:47" ht="22.5">
      <c r="A854" s="54">
        <v>855</v>
      </c>
      <c r="B854" s="54" t="s">
        <v>1605</v>
      </c>
      <c r="C854" s="58" t="s">
        <v>1606</v>
      </c>
      <c r="D854" s="79">
        <v>36</v>
      </c>
      <c r="E854" s="79">
        <v>42</v>
      </c>
      <c r="F854" s="80">
        <v>3949.48</v>
      </c>
      <c r="G854" s="80">
        <v>109.71</v>
      </c>
      <c r="H854" s="80">
        <v>3949.48</v>
      </c>
      <c r="I854" s="80" t="s">
        <v>28</v>
      </c>
      <c r="J854" s="80" t="s">
        <v>28</v>
      </c>
      <c r="K854" s="80">
        <v>103.93</v>
      </c>
      <c r="L854" s="73">
        <f t="shared" si="222"/>
        <v>96.84</v>
      </c>
      <c r="M854" s="73">
        <f t="shared" si="223"/>
        <v>116.18</v>
      </c>
      <c r="N854" s="72" t="str">
        <f t="shared" si="224"/>
        <v>0871</v>
      </c>
      <c r="O854" s="74">
        <f t="shared" si="225"/>
        <v>6</v>
      </c>
      <c r="P854" s="72">
        <f t="shared" si="226"/>
        <v>0</v>
      </c>
      <c r="Q854" s="74">
        <f t="shared" si="227"/>
        <v>36</v>
      </c>
      <c r="R854" s="72" t="str">
        <f t="shared" si="228"/>
        <v/>
      </c>
      <c r="S854" s="72" t="str">
        <f t="shared" si="229"/>
        <v/>
      </c>
      <c r="AF854" s="18">
        <v>9658.1195266975392</v>
      </c>
      <c r="AG854" s="18">
        <v>54.243137254902003</v>
      </c>
      <c r="AI854" s="23">
        <f>'simulateur graphe PJ OQN'!$B$4</f>
        <v>1</v>
      </c>
      <c r="AJ854" s="24">
        <f t="shared" si="230"/>
        <v>116.18</v>
      </c>
      <c r="AK854" s="24">
        <f t="shared" si="231"/>
        <v>116.18</v>
      </c>
      <c r="AM854" t="str">
        <f t="shared" si="232"/>
        <v>ZONEBASSE</v>
      </c>
      <c r="AN854" t="str">
        <f t="shared" si="233"/>
        <v>HC</v>
      </c>
      <c r="AO854" s="20">
        <f t="shared" si="234"/>
        <v>116.18</v>
      </c>
      <c r="AP854" s="20">
        <f t="shared" si="235"/>
        <v>3949.48</v>
      </c>
      <c r="AQ854" s="20" t="str">
        <f t="shared" si="235"/>
        <v>.</v>
      </c>
      <c r="AR854" s="20" t="str">
        <f t="shared" si="235"/>
        <v>.</v>
      </c>
      <c r="AS854" s="20">
        <f t="shared" si="236"/>
        <v>-311.65000000000009</v>
      </c>
      <c r="AT854" s="20">
        <f t="shared" si="221"/>
        <v>319.36000000000058</v>
      </c>
      <c r="AU854" s="20">
        <f t="shared" si="237"/>
        <v>3949.48</v>
      </c>
    </row>
    <row r="855" spans="1:47" ht="33.75">
      <c r="A855" s="54">
        <v>856</v>
      </c>
      <c r="B855" s="54" t="s">
        <v>1607</v>
      </c>
      <c r="C855" s="58" t="s">
        <v>1608</v>
      </c>
      <c r="D855" s="79">
        <v>29</v>
      </c>
      <c r="E855" s="79">
        <v>35</v>
      </c>
      <c r="F855" s="80">
        <v>3139.58</v>
      </c>
      <c r="G855" s="80">
        <v>108.26</v>
      </c>
      <c r="H855" s="80">
        <v>3139.58</v>
      </c>
      <c r="I855" s="80" t="s">
        <v>28</v>
      </c>
      <c r="J855" s="80" t="s">
        <v>28</v>
      </c>
      <c r="K855" s="80">
        <v>99.67</v>
      </c>
      <c r="L855" s="73">
        <f t="shared" si="222"/>
        <v>96.84</v>
      </c>
      <c r="M855" s="73">
        <f t="shared" si="223"/>
        <v>116.18</v>
      </c>
      <c r="N855" s="72" t="str">
        <f t="shared" si="224"/>
        <v>0871</v>
      </c>
      <c r="O855" s="74">
        <f t="shared" si="225"/>
        <v>6</v>
      </c>
      <c r="P855" s="72">
        <f t="shared" si="226"/>
        <v>0</v>
      </c>
      <c r="Q855" s="74">
        <f t="shared" si="227"/>
        <v>29</v>
      </c>
      <c r="R855" s="72" t="str">
        <f t="shared" si="228"/>
        <v/>
      </c>
      <c r="S855" s="72" t="str">
        <f t="shared" si="229"/>
        <v/>
      </c>
      <c r="AF855" s="18">
        <v>12026.7080251893</v>
      </c>
      <c r="AG855" s="18">
        <v>65.089108910891099</v>
      </c>
      <c r="AI855" s="23">
        <f>'simulateur graphe PJ OQN'!$B$4</f>
        <v>1</v>
      </c>
      <c r="AJ855" s="24">
        <f t="shared" si="230"/>
        <v>116.18</v>
      </c>
      <c r="AK855" s="24">
        <f t="shared" si="231"/>
        <v>116.18</v>
      </c>
      <c r="AM855" t="str">
        <f t="shared" si="232"/>
        <v>ZONEBASSE</v>
      </c>
      <c r="AN855" t="str">
        <f t="shared" si="233"/>
        <v>HC</v>
      </c>
      <c r="AO855" s="20">
        <f t="shared" si="234"/>
        <v>116.18</v>
      </c>
      <c r="AP855" s="20">
        <f t="shared" si="235"/>
        <v>3139.58</v>
      </c>
      <c r="AQ855" s="20" t="str">
        <f t="shared" si="235"/>
        <v>.</v>
      </c>
      <c r="AR855" s="20" t="str">
        <f t="shared" si="235"/>
        <v>.</v>
      </c>
      <c r="AS855" s="20">
        <f t="shared" si="236"/>
        <v>-249.20000000000027</v>
      </c>
      <c r="AT855" s="20">
        <f t="shared" si="221"/>
        <v>2.6700000000000728</v>
      </c>
      <c r="AU855" s="20">
        <f t="shared" si="237"/>
        <v>3139.58</v>
      </c>
    </row>
    <row r="856" spans="1:47" ht="33.75">
      <c r="A856" s="54">
        <v>857</v>
      </c>
      <c r="B856" s="54" t="s">
        <v>1609</v>
      </c>
      <c r="C856" s="58" t="s">
        <v>1610</v>
      </c>
      <c r="D856" s="79">
        <v>36</v>
      </c>
      <c r="E856" s="79">
        <v>42</v>
      </c>
      <c r="F856" s="80">
        <v>4670.91</v>
      </c>
      <c r="G856" s="80">
        <v>129.75</v>
      </c>
      <c r="H856" s="80">
        <v>4670.91</v>
      </c>
      <c r="I856" s="80" t="s">
        <v>28</v>
      </c>
      <c r="J856" s="80" t="s">
        <v>28</v>
      </c>
      <c r="K856" s="80">
        <v>126.24</v>
      </c>
      <c r="L856" s="73">
        <f t="shared" si="222"/>
        <v>96.84</v>
      </c>
      <c r="M856" s="73">
        <f t="shared" si="223"/>
        <v>116.18</v>
      </c>
      <c r="N856" s="72" t="str">
        <f t="shared" si="224"/>
        <v>0871</v>
      </c>
      <c r="O856" s="74">
        <f t="shared" si="225"/>
        <v>6</v>
      </c>
      <c r="P856" s="72">
        <f t="shared" si="226"/>
        <v>0</v>
      </c>
      <c r="Q856" s="74">
        <f t="shared" si="227"/>
        <v>36</v>
      </c>
      <c r="R856" s="72" t="str">
        <f t="shared" si="228"/>
        <v/>
      </c>
      <c r="S856" s="72" t="str">
        <f t="shared" si="229"/>
        <v/>
      </c>
      <c r="AF856" s="18">
        <v>3855.6946360677898</v>
      </c>
      <c r="AG856" s="18">
        <v>27.8085106382979</v>
      </c>
      <c r="AI856" s="23">
        <f>'simulateur graphe PJ OQN'!$B$4</f>
        <v>1</v>
      </c>
      <c r="AJ856" s="24">
        <f t="shared" si="230"/>
        <v>116.18</v>
      </c>
      <c r="AK856" s="24">
        <f t="shared" si="231"/>
        <v>116.18</v>
      </c>
      <c r="AM856" t="str">
        <f t="shared" si="232"/>
        <v>ZONEBASSE</v>
      </c>
      <c r="AN856" t="str">
        <f t="shared" si="233"/>
        <v>HC</v>
      </c>
      <c r="AO856" s="20">
        <f t="shared" si="234"/>
        <v>116.18</v>
      </c>
      <c r="AP856" s="20">
        <f t="shared" si="235"/>
        <v>4670.91</v>
      </c>
      <c r="AQ856" s="20" t="str">
        <f t="shared" si="235"/>
        <v>.</v>
      </c>
      <c r="AR856" s="20" t="str">
        <f t="shared" si="235"/>
        <v>.</v>
      </c>
      <c r="AS856" s="20">
        <f t="shared" si="236"/>
        <v>-504.93000000000029</v>
      </c>
      <c r="AT856" s="20">
        <f t="shared" si="221"/>
        <v>2111.67</v>
      </c>
      <c r="AU856" s="20">
        <f t="shared" si="237"/>
        <v>4670.91</v>
      </c>
    </row>
    <row r="857" spans="1:47" ht="22.5">
      <c r="A857" s="54">
        <v>858</v>
      </c>
      <c r="B857" s="54" t="s">
        <v>1611</v>
      </c>
      <c r="C857" s="58" t="s">
        <v>1612</v>
      </c>
      <c r="D857" s="79">
        <v>43</v>
      </c>
      <c r="E857" s="79">
        <v>49</v>
      </c>
      <c r="F857" s="80">
        <v>4781.1899999999996</v>
      </c>
      <c r="G857" s="80">
        <v>111.19</v>
      </c>
      <c r="H857" s="80">
        <v>4781.1899999999996</v>
      </c>
      <c r="I857" s="80" t="s">
        <v>28</v>
      </c>
      <c r="J857" s="80" t="s">
        <v>28</v>
      </c>
      <c r="K857" s="80">
        <v>101.92</v>
      </c>
      <c r="L857" s="73">
        <f t="shared" si="222"/>
        <v>96.84</v>
      </c>
      <c r="M857" s="73">
        <f t="shared" si="223"/>
        <v>116.18</v>
      </c>
      <c r="N857" s="72" t="str">
        <f t="shared" si="224"/>
        <v>0871</v>
      </c>
      <c r="O857" s="74">
        <f t="shared" si="225"/>
        <v>6</v>
      </c>
      <c r="P857" s="72">
        <f t="shared" si="226"/>
        <v>0</v>
      </c>
      <c r="Q857" s="74">
        <f t="shared" si="227"/>
        <v>43</v>
      </c>
      <c r="R857" s="72" t="str">
        <f t="shared" si="228"/>
        <v/>
      </c>
      <c r="S857" s="72" t="str">
        <f t="shared" si="229"/>
        <v/>
      </c>
      <c r="AF857" s="18">
        <v>4733.8131716141397</v>
      </c>
      <c r="AG857" s="18">
        <v>26.952380952380999</v>
      </c>
      <c r="AI857" s="23">
        <f>'simulateur graphe PJ OQN'!$B$4</f>
        <v>1</v>
      </c>
      <c r="AJ857" s="24">
        <f t="shared" si="230"/>
        <v>116.18</v>
      </c>
      <c r="AK857" s="24">
        <f t="shared" si="231"/>
        <v>116.18</v>
      </c>
      <c r="AM857" t="str">
        <f t="shared" si="232"/>
        <v>ZONEBASSE</v>
      </c>
      <c r="AN857" t="str">
        <f t="shared" si="233"/>
        <v>HC</v>
      </c>
      <c r="AO857" s="20">
        <f t="shared" si="234"/>
        <v>116.18</v>
      </c>
      <c r="AP857" s="20">
        <f t="shared" si="235"/>
        <v>4781.1899999999996</v>
      </c>
      <c r="AQ857" s="20" t="str">
        <f t="shared" si="235"/>
        <v>.</v>
      </c>
      <c r="AR857" s="20" t="str">
        <f t="shared" si="235"/>
        <v>.</v>
      </c>
      <c r="AS857" s="20">
        <f t="shared" si="236"/>
        <v>-110.97000000000025</v>
      </c>
      <c r="AT857" s="20">
        <f t="shared" si="221"/>
        <v>341.14999999999964</v>
      </c>
      <c r="AU857" s="20">
        <f t="shared" si="237"/>
        <v>4781.1899999999996</v>
      </c>
    </row>
    <row r="858" spans="1:47" ht="22.5">
      <c r="A858" s="54">
        <v>859</v>
      </c>
      <c r="B858" s="54" t="s">
        <v>1613</v>
      </c>
      <c r="C858" s="58" t="s">
        <v>1614</v>
      </c>
      <c r="D858" s="79">
        <v>50</v>
      </c>
      <c r="E858" s="79">
        <v>56</v>
      </c>
      <c r="F858" s="80">
        <v>5260.67</v>
      </c>
      <c r="G858" s="80">
        <v>68.5</v>
      </c>
      <c r="H858" s="80">
        <v>5260.67</v>
      </c>
      <c r="I858" s="80" t="s">
        <v>28</v>
      </c>
      <c r="J858" s="80" t="s">
        <v>28</v>
      </c>
      <c r="K858" s="80">
        <v>101.92</v>
      </c>
      <c r="L858" s="73">
        <f t="shared" si="222"/>
        <v>96.84</v>
      </c>
      <c r="M858" s="73">
        <f t="shared" si="223"/>
        <v>116.18</v>
      </c>
      <c r="N858" s="72" t="str">
        <f t="shared" si="224"/>
        <v>0871</v>
      </c>
      <c r="O858" s="74">
        <f t="shared" si="225"/>
        <v>6</v>
      </c>
      <c r="P858" s="72">
        <f t="shared" si="226"/>
        <v>0</v>
      </c>
      <c r="Q858" s="74">
        <f t="shared" si="227"/>
        <v>50</v>
      </c>
      <c r="R858" s="72" t="str">
        <f t="shared" si="228"/>
        <v/>
      </c>
      <c r="S858" s="72" t="str">
        <f t="shared" si="229"/>
        <v/>
      </c>
      <c r="AF858" s="18">
        <v>5372.3423186057798</v>
      </c>
      <c r="AG858" s="18">
        <v>34.686813186813197</v>
      </c>
      <c r="AI858" s="23">
        <f>'simulateur graphe PJ OQN'!$B$4</f>
        <v>1</v>
      </c>
      <c r="AJ858" s="24">
        <f t="shared" si="230"/>
        <v>116.18</v>
      </c>
      <c r="AK858" s="24">
        <f t="shared" si="231"/>
        <v>116.18</v>
      </c>
      <c r="AM858" t="str">
        <f t="shared" si="232"/>
        <v>ZONEBASSE</v>
      </c>
      <c r="AN858" t="str">
        <f t="shared" si="233"/>
        <v>HC</v>
      </c>
      <c r="AO858" s="20">
        <f t="shared" si="234"/>
        <v>116.18</v>
      </c>
      <c r="AP858" s="20">
        <f t="shared" si="235"/>
        <v>5260.67</v>
      </c>
      <c r="AQ858" s="20" t="str">
        <f t="shared" si="235"/>
        <v>.</v>
      </c>
      <c r="AR858" s="20" t="str">
        <f t="shared" si="235"/>
        <v>.</v>
      </c>
      <c r="AS858" s="20">
        <f t="shared" si="236"/>
        <v>-344.93000000000029</v>
      </c>
      <c r="AT858" s="20">
        <f t="shared" si="221"/>
        <v>107.19000000000051</v>
      </c>
      <c r="AU858" s="20">
        <f t="shared" si="237"/>
        <v>5260.67</v>
      </c>
    </row>
    <row r="859" spans="1:47" ht="33.75">
      <c r="A859" s="54">
        <v>860</v>
      </c>
      <c r="B859" s="54" t="s">
        <v>1615</v>
      </c>
      <c r="C859" s="58" t="s">
        <v>2790</v>
      </c>
      <c r="D859" s="79">
        <v>1</v>
      </c>
      <c r="E859" s="79">
        <v>1</v>
      </c>
      <c r="F859" s="80" t="s">
        <v>28</v>
      </c>
      <c r="G859" s="80" t="s">
        <v>28</v>
      </c>
      <c r="H859" s="80">
        <v>81.27</v>
      </c>
      <c r="I859" s="80" t="s">
        <v>28</v>
      </c>
      <c r="J859" s="80" t="s">
        <v>28</v>
      </c>
      <c r="K859" s="80" t="s">
        <v>28</v>
      </c>
      <c r="L859" s="73" t="str">
        <f t="shared" si="222"/>
        <v/>
      </c>
      <c r="M859" s="73" t="str">
        <f t="shared" si="223"/>
        <v/>
      </c>
      <c r="N859" s="72" t="str">
        <f t="shared" si="224"/>
        <v>0872</v>
      </c>
      <c r="O859" s="74">
        <f t="shared" si="225"/>
        <v>0</v>
      </c>
      <c r="P859" s="72">
        <f t="shared" si="226"/>
        <v>0</v>
      </c>
      <c r="Q859" s="74">
        <f t="shared" si="227"/>
        <v>1</v>
      </c>
      <c r="R859" s="72" t="str">
        <f t="shared" si="228"/>
        <v/>
      </c>
      <c r="S859" s="72" t="str">
        <f t="shared" si="229"/>
        <v/>
      </c>
      <c r="AF859" s="18">
        <v>5665.9148113867404</v>
      </c>
      <c r="AG859" s="18">
        <v>31.377358490565999</v>
      </c>
      <c r="AI859" s="23">
        <f>'simulateur graphe PJ OQN'!$B$4</f>
        <v>1</v>
      </c>
      <c r="AJ859" s="24">
        <f t="shared" si="230"/>
        <v>81.27</v>
      </c>
      <c r="AK859" s="24">
        <f t="shared" si="231"/>
        <v>81.27</v>
      </c>
      <c r="AM859" t="str">
        <f t="shared" si="232"/>
        <v>ZONEHAUTE</v>
      </c>
      <c r="AN859" t="str">
        <f t="shared" si="233"/>
        <v>HDJ</v>
      </c>
      <c r="AO859" s="20" t="e">
        <f t="shared" si="234"/>
        <v>#VALUE!</v>
      </c>
      <c r="AP859" s="20">
        <f t="shared" si="235"/>
        <v>81.27</v>
      </c>
      <c r="AQ859" s="20" t="str">
        <f t="shared" si="235"/>
        <v>.</v>
      </c>
      <c r="AR859" s="20" t="str">
        <f t="shared" si="235"/>
        <v>.</v>
      </c>
      <c r="AS859" s="20" t="e">
        <f t="shared" si="236"/>
        <v>#VALUE!</v>
      </c>
      <c r="AT859" s="20" t="e">
        <f t="shared" si="221"/>
        <v>#VALUE!</v>
      </c>
      <c r="AU859" s="20">
        <f t="shared" si="237"/>
        <v>81.27</v>
      </c>
    </row>
    <row r="860" spans="1:47" ht="45">
      <c r="A860" s="54">
        <v>861</v>
      </c>
      <c r="B860" s="54" t="s">
        <v>1616</v>
      </c>
      <c r="C860" s="58" t="s">
        <v>2791</v>
      </c>
      <c r="D860" s="79">
        <v>22</v>
      </c>
      <c r="E860" s="79">
        <v>42</v>
      </c>
      <c r="F860" s="80">
        <v>2631.53</v>
      </c>
      <c r="G860" s="80">
        <v>119.62</v>
      </c>
      <c r="H860" s="80">
        <v>2631.53</v>
      </c>
      <c r="I860" s="80">
        <v>3304.22</v>
      </c>
      <c r="J860" s="80">
        <v>4102.1400000000003</v>
      </c>
      <c r="K860" s="80">
        <v>95.8</v>
      </c>
      <c r="L860" s="73">
        <f t="shared" si="222"/>
        <v>101.77</v>
      </c>
      <c r="M860" s="73">
        <f t="shared" si="223"/>
        <v>129.26</v>
      </c>
      <c r="N860" s="72" t="str">
        <f t="shared" si="224"/>
        <v>0872</v>
      </c>
      <c r="O860" s="74">
        <f t="shared" si="225"/>
        <v>20</v>
      </c>
      <c r="P860" s="72">
        <f t="shared" si="226"/>
        <v>1</v>
      </c>
      <c r="Q860" s="74">
        <f t="shared" si="227"/>
        <v>22</v>
      </c>
      <c r="R860" s="72">
        <f t="shared" si="228"/>
        <v>29</v>
      </c>
      <c r="S860" s="72">
        <f t="shared" si="229"/>
        <v>36</v>
      </c>
      <c r="AF860" s="18">
        <v>7908.2528240168904</v>
      </c>
      <c r="AG860" s="18">
        <v>47.936585365853702</v>
      </c>
      <c r="AI860" s="23">
        <f>'simulateur graphe PJ OQN'!$B$4</f>
        <v>1</v>
      </c>
      <c r="AJ860" s="24">
        <f t="shared" si="230"/>
        <v>129.26</v>
      </c>
      <c r="AK860" s="24">
        <f t="shared" si="231"/>
        <v>129.26</v>
      </c>
      <c r="AM860" t="str">
        <f t="shared" si="232"/>
        <v>ZONEBASSE</v>
      </c>
      <c r="AN860" t="str">
        <f t="shared" si="233"/>
        <v>HC</v>
      </c>
      <c r="AO860" s="20">
        <f t="shared" si="234"/>
        <v>129.26</v>
      </c>
      <c r="AP860" s="20">
        <f t="shared" si="235"/>
        <v>2631.53</v>
      </c>
      <c r="AQ860" s="20">
        <f t="shared" si="235"/>
        <v>3304.22</v>
      </c>
      <c r="AR860" s="20">
        <f t="shared" si="235"/>
        <v>4102.1400000000003</v>
      </c>
      <c r="AS860" s="20">
        <f t="shared" si="236"/>
        <v>174.3400000000006</v>
      </c>
      <c r="AT860" s="20">
        <f t="shared" si="221"/>
        <v>-356.98999999999796</v>
      </c>
      <c r="AU860" s="20">
        <f t="shared" si="237"/>
        <v>2631.53</v>
      </c>
    </row>
    <row r="861" spans="1:47" ht="45">
      <c r="A861" s="54">
        <v>862</v>
      </c>
      <c r="B861" s="54" t="s">
        <v>1617</v>
      </c>
      <c r="C861" s="58" t="s">
        <v>2792</v>
      </c>
      <c r="D861" s="79">
        <v>22</v>
      </c>
      <c r="E861" s="79">
        <v>42</v>
      </c>
      <c r="F861" s="80">
        <v>2635.66</v>
      </c>
      <c r="G861" s="80">
        <v>119.8</v>
      </c>
      <c r="H861" s="80">
        <v>2635.66</v>
      </c>
      <c r="I861" s="80">
        <v>3309.41</v>
      </c>
      <c r="J861" s="80">
        <v>4108.57</v>
      </c>
      <c r="K861" s="80">
        <v>97.82</v>
      </c>
      <c r="L861" s="73">
        <f t="shared" si="222"/>
        <v>101.77</v>
      </c>
      <c r="M861" s="73">
        <f t="shared" si="223"/>
        <v>129.26</v>
      </c>
      <c r="N861" s="72" t="str">
        <f t="shared" si="224"/>
        <v>0872</v>
      </c>
      <c r="O861" s="74">
        <f t="shared" si="225"/>
        <v>20</v>
      </c>
      <c r="P861" s="72">
        <f t="shared" si="226"/>
        <v>1</v>
      </c>
      <c r="Q861" s="74">
        <f t="shared" si="227"/>
        <v>22</v>
      </c>
      <c r="R861" s="72">
        <f t="shared" si="228"/>
        <v>29</v>
      </c>
      <c r="S861" s="72">
        <f t="shared" si="229"/>
        <v>36</v>
      </c>
      <c r="AF861" s="18">
        <v>9247.8448213108895</v>
      </c>
      <c r="AG861" s="18">
        <v>52.992857142857197</v>
      </c>
      <c r="AI861" s="23">
        <f>'simulateur graphe PJ OQN'!$B$4</f>
        <v>1</v>
      </c>
      <c r="AJ861" s="24">
        <f t="shared" si="230"/>
        <v>129.26</v>
      </c>
      <c r="AK861" s="24">
        <f t="shared" si="231"/>
        <v>129.26</v>
      </c>
      <c r="AM861" t="str">
        <f t="shared" si="232"/>
        <v>ZONEBASSE</v>
      </c>
      <c r="AN861" t="str">
        <f t="shared" si="233"/>
        <v>HC</v>
      </c>
      <c r="AO861" s="20">
        <f t="shared" si="234"/>
        <v>129.26</v>
      </c>
      <c r="AP861" s="20">
        <f t="shared" si="235"/>
        <v>2635.66</v>
      </c>
      <c r="AQ861" s="20">
        <f t="shared" si="235"/>
        <v>3309.41</v>
      </c>
      <c r="AR861" s="20">
        <f t="shared" si="235"/>
        <v>4108.57</v>
      </c>
      <c r="AS861" s="20">
        <f t="shared" si="236"/>
        <v>97.949999999999818</v>
      </c>
      <c r="AT861" s="20">
        <f t="shared" si="221"/>
        <v>-253.59999999999854</v>
      </c>
      <c r="AU861" s="20">
        <f t="shared" si="237"/>
        <v>2635.66</v>
      </c>
    </row>
    <row r="862" spans="1:47" ht="56.25">
      <c r="A862" s="54">
        <v>863</v>
      </c>
      <c r="B862" s="54" t="s">
        <v>1618</v>
      </c>
      <c r="C862" s="58" t="s">
        <v>2793</v>
      </c>
      <c r="D862" s="79">
        <v>22</v>
      </c>
      <c r="E862" s="79">
        <v>42</v>
      </c>
      <c r="F862" s="80">
        <v>2743.88</v>
      </c>
      <c r="G862" s="80">
        <v>124.72</v>
      </c>
      <c r="H862" s="80">
        <v>2743.88</v>
      </c>
      <c r="I862" s="80">
        <v>3351.38</v>
      </c>
      <c r="J862" s="80">
        <v>4168.34</v>
      </c>
      <c r="K862" s="80">
        <v>95.21</v>
      </c>
      <c r="L862" s="73">
        <f t="shared" si="222"/>
        <v>101.77</v>
      </c>
      <c r="M862" s="73">
        <f t="shared" si="223"/>
        <v>129.26</v>
      </c>
      <c r="N862" s="72" t="str">
        <f t="shared" si="224"/>
        <v>0872</v>
      </c>
      <c r="O862" s="74">
        <f t="shared" si="225"/>
        <v>20</v>
      </c>
      <c r="P862" s="72">
        <f t="shared" si="226"/>
        <v>1</v>
      </c>
      <c r="Q862" s="74">
        <f t="shared" si="227"/>
        <v>22</v>
      </c>
      <c r="R862" s="72">
        <f t="shared" si="228"/>
        <v>29</v>
      </c>
      <c r="S862" s="72">
        <f t="shared" si="229"/>
        <v>36</v>
      </c>
      <c r="AF862" s="18">
        <v>334.02397254055899</v>
      </c>
      <c r="AG862" s="18" t="s">
        <v>28</v>
      </c>
      <c r="AI862" s="23">
        <f>'simulateur graphe PJ OQN'!$B$4</f>
        <v>1</v>
      </c>
      <c r="AJ862" s="24">
        <f t="shared" si="230"/>
        <v>129.26</v>
      </c>
      <c r="AK862" s="24">
        <f t="shared" si="231"/>
        <v>129.26</v>
      </c>
      <c r="AM862" t="str">
        <f t="shared" si="232"/>
        <v>ZONEBASSE</v>
      </c>
      <c r="AN862" t="str">
        <f t="shared" si="233"/>
        <v>HC</v>
      </c>
      <c r="AO862" s="20">
        <f t="shared" si="234"/>
        <v>129.26</v>
      </c>
      <c r="AP862" s="20">
        <f t="shared" si="235"/>
        <v>2743.88</v>
      </c>
      <c r="AQ862" s="20">
        <f t="shared" si="235"/>
        <v>3351.38</v>
      </c>
      <c r="AR862" s="20">
        <f t="shared" si="235"/>
        <v>4168.34</v>
      </c>
      <c r="AS862" s="20">
        <f t="shared" si="236"/>
        <v>264.73000000000047</v>
      </c>
      <c r="AT862" s="20">
        <f t="shared" si="221"/>
        <v>-319.10999999999876</v>
      </c>
      <c r="AU862" s="20">
        <f t="shared" si="237"/>
        <v>2743.88</v>
      </c>
    </row>
    <row r="863" spans="1:47" ht="56.25">
      <c r="A863" s="54">
        <v>864</v>
      </c>
      <c r="B863" s="54" t="s">
        <v>1619</v>
      </c>
      <c r="C863" s="58" t="s">
        <v>2794</v>
      </c>
      <c r="D863" s="79">
        <v>50</v>
      </c>
      <c r="E863" s="79">
        <v>56</v>
      </c>
      <c r="F863" s="80">
        <v>6034.42</v>
      </c>
      <c r="G863" s="80">
        <v>117.52</v>
      </c>
      <c r="H863" s="80">
        <v>6034.42</v>
      </c>
      <c r="I863" s="80" t="s">
        <v>28</v>
      </c>
      <c r="J863" s="80" t="s">
        <v>28</v>
      </c>
      <c r="K863" s="80">
        <v>113.95</v>
      </c>
      <c r="L863" s="73">
        <f t="shared" si="222"/>
        <v>101.77</v>
      </c>
      <c r="M863" s="73">
        <f t="shared" si="223"/>
        <v>129.26</v>
      </c>
      <c r="N863" s="72" t="str">
        <f t="shared" si="224"/>
        <v>0872</v>
      </c>
      <c r="O863" s="74">
        <f t="shared" si="225"/>
        <v>6</v>
      </c>
      <c r="P863" s="72">
        <f t="shared" si="226"/>
        <v>0</v>
      </c>
      <c r="Q863" s="74">
        <f t="shared" si="227"/>
        <v>50</v>
      </c>
      <c r="R863" s="72" t="str">
        <f t="shared" si="228"/>
        <v/>
      </c>
      <c r="S863" s="72" t="str">
        <f t="shared" si="229"/>
        <v/>
      </c>
      <c r="AF863" s="18">
        <v>6597.6868534701598</v>
      </c>
      <c r="AG863" s="18">
        <v>39.787878787878803</v>
      </c>
      <c r="AI863" s="23">
        <f>'simulateur graphe PJ OQN'!$B$4</f>
        <v>1</v>
      </c>
      <c r="AJ863" s="24">
        <f t="shared" si="230"/>
        <v>129.26</v>
      </c>
      <c r="AK863" s="24">
        <f t="shared" si="231"/>
        <v>129.26</v>
      </c>
      <c r="AM863" t="str">
        <f t="shared" si="232"/>
        <v>ZONEBASSE</v>
      </c>
      <c r="AN863" t="str">
        <f t="shared" si="233"/>
        <v>HC</v>
      </c>
      <c r="AO863" s="20">
        <f t="shared" si="234"/>
        <v>129.26</v>
      </c>
      <c r="AP863" s="20">
        <f t="shared" si="235"/>
        <v>6034.42</v>
      </c>
      <c r="AQ863" s="20" t="str">
        <f t="shared" si="235"/>
        <v>.</v>
      </c>
      <c r="AR863" s="20" t="str">
        <f t="shared" si="235"/>
        <v>.</v>
      </c>
      <c r="AS863" s="20">
        <f t="shared" si="236"/>
        <v>-232.82999999999993</v>
      </c>
      <c r="AT863" s="20">
        <f t="shared" si="221"/>
        <v>851.19000000000233</v>
      </c>
      <c r="AU863" s="20">
        <f t="shared" si="237"/>
        <v>6034.42</v>
      </c>
    </row>
    <row r="864" spans="1:47" ht="45">
      <c r="A864" s="54">
        <v>865</v>
      </c>
      <c r="B864" s="54" t="s">
        <v>1620</v>
      </c>
      <c r="C864" s="58" t="s">
        <v>2795</v>
      </c>
      <c r="D864" s="79">
        <v>50</v>
      </c>
      <c r="E864" s="79">
        <v>56</v>
      </c>
      <c r="F864" s="80">
        <v>5581.74</v>
      </c>
      <c r="G864" s="80">
        <v>111.63</v>
      </c>
      <c r="H864" s="80">
        <v>5581.74</v>
      </c>
      <c r="I864" s="80" t="s">
        <v>28</v>
      </c>
      <c r="J864" s="80" t="s">
        <v>28</v>
      </c>
      <c r="K864" s="80">
        <v>104.19</v>
      </c>
      <c r="L864" s="73">
        <f t="shared" si="222"/>
        <v>101.77</v>
      </c>
      <c r="M864" s="73">
        <f t="shared" si="223"/>
        <v>129.26</v>
      </c>
      <c r="N864" s="72" t="str">
        <f t="shared" si="224"/>
        <v>0872</v>
      </c>
      <c r="O864" s="74">
        <f t="shared" si="225"/>
        <v>6</v>
      </c>
      <c r="P864" s="72">
        <f t="shared" si="226"/>
        <v>0</v>
      </c>
      <c r="Q864" s="74">
        <f t="shared" si="227"/>
        <v>50</v>
      </c>
      <c r="R864" s="72" t="str">
        <f t="shared" si="228"/>
        <v/>
      </c>
      <c r="S864" s="72" t="str">
        <f t="shared" si="229"/>
        <v/>
      </c>
      <c r="AF864" s="18">
        <v>8206.4709928497796</v>
      </c>
      <c r="AG864" s="18">
        <v>45.880597014925399</v>
      </c>
      <c r="AI864" s="23">
        <f>'simulateur graphe PJ OQN'!$B$4</f>
        <v>1</v>
      </c>
      <c r="AJ864" s="24">
        <f t="shared" si="230"/>
        <v>129.26</v>
      </c>
      <c r="AK864" s="24">
        <f t="shared" si="231"/>
        <v>129.26</v>
      </c>
      <c r="AM864" t="str">
        <f t="shared" si="232"/>
        <v>ZONEBASSE</v>
      </c>
      <c r="AN864" t="str">
        <f t="shared" si="233"/>
        <v>HC</v>
      </c>
      <c r="AO864" s="20">
        <f t="shared" si="234"/>
        <v>129.26</v>
      </c>
      <c r="AP864" s="20">
        <f t="shared" si="235"/>
        <v>5581.74</v>
      </c>
      <c r="AQ864" s="20" t="str">
        <f t="shared" si="235"/>
        <v>.</v>
      </c>
      <c r="AR864" s="20" t="str">
        <f t="shared" si="235"/>
        <v>.</v>
      </c>
      <c r="AS864" s="20">
        <f t="shared" si="236"/>
        <v>-148.71000000000004</v>
      </c>
      <c r="AT864" s="20">
        <f t="shared" si="221"/>
        <v>66.670000000001892</v>
      </c>
      <c r="AU864" s="20">
        <f t="shared" si="237"/>
        <v>5581.74</v>
      </c>
    </row>
    <row r="865" spans="1:47" ht="45">
      <c r="A865" s="54">
        <v>866</v>
      </c>
      <c r="B865" s="54" t="s">
        <v>1621</v>
      </c>
      <c r="C865" s="58" t="s">
        <v>2796</v>
      </c>
      <c r="D865" s="79">
        <v>64</v>
      </c>
      <c r="E865" s="79">
        <v>70</v>
      </c>
      <c r="F865" s="80">
        <v>6821.34</v>
      </c>
      <c r="G865" s="80">
        <v>88.54</v>
      </c>
      <c r="H865" s="80">
        <v>6821.34</v>
      </c>
      <c r="I865" s="80" t="s">
        <v>28</v>
      </c>
      <c r="J865" s="80" t="s">
        <v>28</v>
      </c>
      <c r="K865" s="80">
        <v>104.19</v>
      </c>
      <c r="L865" s="73">
        <f t="shared" si="222"/>
        <v>101.77</v>
      </c>
      <c r="M865" s="73">
        <f t="shared" si="223"/>
        <v>129.26</v>
      </c>
      <c r="N865" s="72" t="str">
        <f t="shared" si="224"/>
        <v>0872</v>
      </c>
      <c r="O865" s="74">
        <f t="shared" si="225"/>
        <v>6</v>
      </c>
      <c r="P865" s="72">
        <f t="shared" si="226"/>
        <v>0</v>
      </c>
      <c r="Q865" s="74">
        <f t="shared" si="227"/>
        <v>64</v>
      </c>
      <c r="R865" s="72" t="str">
        <f t="shared" si="228"/>
        <v/>
      </c>
      <c r="S865" s="72" t="str">
        <f t="shared" si="229"/>
        <v/>
      </c>
      <c r="AF865" s="18">
        <v>7656.9875592139797</v>
      </c>
      <c r="AG865" s="18">
        <v>47.194805194805198</v>
      </c>
      <c r="AI865" s="23">
        <f>'simulateur graphe PJ OQN'!$B$4</f>
        <v>1</v>
      </c>
      <c r="AJ865" s="24">
        <f t="shared" si="230"/>
        <v>129.26</v>
      </c>
      <c r="AK865" s="24">
        <f t="shared" si="231"/>
        <v>129.26</v>
      </c>
      <c r="AM865" t="str">
        <f t="shared" si="232"/>
        <v>ZONEBASSE</v>
      </c>
      <c r="AN865" t="str">
        <f t="shared" si="233"/>
        <v>HC</v>
      </c>
      <c r="AO865" s="20">
        <f t="shared" si="234"/>
        <v>129.26</v>
      </c>
      <c r="AP865" s="20">
        <f t="shared" si="235"/>
        <v>6821.34</v>
      </c>
      <c r="AQ865" s="20" t="str">
        <f t="shared" si="235"/>
        <v>.</v>
      </c>
      <c r="AR865" s="20" t="str">
        <f t="shared" si="235"/>
        <v>.</v>
      </c>
      <c r="AS865" s="20">
        <f t="shared" si="236"/>
        <v>-367.76999999999953</v>
      </c>
      <c r="AT865" s="20">
        <f t="shared" si="221"/>
        <v>-152.38999999999942</v>
      </c>
      <c r="AU865" s="20">
        <f t="shared" si="237"/>
        <v>6821.34</v>
      </c>
    </row>
    <row r="866" spans="1:47" ht="45">
      <c r="A866" s="54">
        <v>867</v>
      </c>
      <c r="B866" s="54" t="s">
        <v>1622</v>
      </c>
      <c r="C866" s="58" t="s">
        <v>2797</v>
      </c>
      <c r="D866" s="79">
        <v>15</v>
      </c>
      <c r="E866" s="79">
        <v>35</v>
      </c>
      <c r="F866" s="80">
        <v>1886.43</v>
      </c>
      <c r="G866" s="80">
        <v>125.76</v>
      </c>
      <c r="H866" s="80">
        <v>1886.43</v>
      </c>
      <c r="I866" s="80">
        <v>2553.9699999999998</v>
      </c>
      <c r="J866" s="80">
        <v>3224.59</v>
      </c>
      <c r="K866" s="80">
        <v>89.57</v>
      </c>
      <c r="L866" s="73">
        <f t="shared" si="222"/>
        <v>99.2</v>
      </c>
      <c r="M866" s="73">
        <f t="shared" si="223"/>
        <v>129.26</v>
      </c>
      <c r="N866" s="72" t="str">
        <f t="shared" si="224"/>
        <v>0872</v>
      </c>
      <c r="O866" s="74">
        <f t="shared" si="225"/>
        <v>20</v>
      </c>
      <c r="P866" s="72">
        <f t="shared" si="226"/>
        <v>1</v>
      </c>
      <c r="Q866" s="74">
        <f t="shared" si="227"/>
        <v>15</v>
      </c>
      <c r="R866" s="72">
        <f t="shared" si="228"/>
        <v>22</v>
      </c>
      <c r="S866" s="72">
        <f t="shared" si="229"/>
        <v>29</v>
      </c>
      <c r="AF866" s="18">
        <v>9453.9569658236396</v>
      </c>
      <c r="AG866" s="18">
        <v>51.171875</v>
      </c>
      <c r="AI866" s="23">
        <f>'simulateur graphe PJ OQN'!$B$4</f>
        <v>1</v>
      </c>
      <c r="AJ866" s="24">
        <f t="shared" si="230"/>
        <v>129.26</v>
      </c>
      <c r="AK866" s="24">
        <f t="shared" si="231"/>
        <v>129.26</v>
      </c>
      <c r="AM866" t="str">
        <f t="shared" si="232"/>
        <v>ZONEBASSE</v>
      </c>
      <c r="AN866" t="str">
        <f t="shared" si="233"/>
        <v>HC</v>
      </c>
      <c r="AO866" s="20">
        <f t="shared" si="234"/>
        <v>129.26</v>
      </c>
      <c r="AP866" s="20">
        <f t="shared" si="235"/>
        <v>1886.43</v>
      </c>
      <c r="AQ866" s="20">
        <f t="shared" si="235"/>
        <v>2553.9699999999998</v>
      </c>
      <c r="AR866" s="20">
        <f t="shared" si="235"/>
        <v>3224.59</v>
      </c>
      <c r="AS866" s="20">
        <f t="shared" si="236"/>
        <v>179.21000000000049</v>
      </c>
      <c r="AT866" s="20">
        <f t="shared" si="221"/>
        <v>-677.86000000000149</v>
      </c>
      <c r="AU866" s="20">
        <f t="shared" si="237"/>
        <v>1886.43</v>
      </c>
    </row>
    <row r="867" spans="1:47" ht="45">
      <c r="A867" s="54">
        <v>868</v>
      </c>
      <c r="B867" s="54" t="s">
        <v>1623</v>
      </c>
      <c r="C867" s="58" t="s">
        <v>2798</v>
      </c>
      <c r="D867" s="79">
        <v>29</v>
      </c>
      <c r="E867" s="79">
        <v>35</v>
      </c>
      <c r="F867" s="80">
        <v>3331.29</v>
      </c>
      <c r="G867" s="80">
        <v>103.2</v>
      </c>
      <c r="H867" s="80">
        <v>3331.29</v>
      </c>
      <c r="I867" s="80" t="s">
        <v>28</v>
      </c>
      <c r="J867" s="80" t="s">
        <v>28</v>
      </c>
      <c r="K867" s="80">
        <v>105.57</v>
      </c>
      <c r="L867" s="73">
        <f t="shared" si="222"/>
        <v>99.2</v>
      </c>
      <c r="M867" s="73">
        <f t="shared" si="223"/>
        <v>129.26</v>
      </c>
      <c r="N867" s="72" t="str">
        <f t="shared" si="224"/>
        <v>0872</v>
      </c>
      <c r="O867" s="74">
        <f t="shared" si="225"/>
        <v>6</v>
      </c>
      <c r="P867" s="72">
        <f t="shared" si="226"/>
        <v>0</v>
      </c>
      <c r="Q867" s="74">
        <f t="shared" si="227"/>
        <v>29</v>
      </c>
      <c r="R867" s="72" t="str">
        <f t="shared" si="228"/>
        <v/>
      </c>
      <c r="S867" s="72" t="str">
        <f t="shared" si="229"/>
        <v/>
      </c>
      <c r="AF867" s="18">
        <v>9500.4937388302296</v>
      </c>
      <c r="AG867" s="18">
        <v>54.911957950065698</v>
      </c>
      <c r="AI867" s="23">
        <f>'simulateur graphe PJ OQN'!$B$4</f>
        <v>1</v>
      </c>
      <c r="AJ867" s="24">
        <f t="shared" si="230"/>
        <v>129.26</v>
      </c>
      <c r="AK867" s="24">
        <f t="shared" si="231"/>
        <v>129.26</v>
      </c>
      <c r="AM867" t="str">
        <f t="shared" si="232"/>
        <v>ZONEBASSE</v>
      </c>
      <c r="AN867" t="str">
        <f t="shared" si="233"/>
        <v>HC</v>
      </c>
      <c r="AO867" s="20">
        <f t="shared" si="234"/>
        <v>129.26</v>
      </c>
      <c r="AP867" s="20">
        <f t="shared" si="235"/>
        <v>3331.29</v>
      </c>
      <c r="AQ867" s="20" t="str">
        <f t="shared" si="235"/>
        <v>.</v>
      </c>
      <c r="AR867" s="20" t="str">
        <f t="shared" si="235"/>
        <v>.</v>
      </c>
      <c r="AS867" s="20">
        <f t="shared" si="236"/>
        <v>-258.08999999999969</v>
      </c>
      <c r="AT867" s="20">
        <f t="shared" si="221"/>
        <v>308.83999999999833</v>
      </c>
      <c r="AU867" s="20">
        <f t="shared" si="237"/>
        <v>3331.29</v>
      </c>
    </row>
    <row r="868" spans="1:47" ht="56.25">
      <c r="A868" s="54">
        <v>869</v>
      </c>
      <c r="B868" s="54" t="s">
        <v>1624</v>
      </c>
      <c r="C868" s="58" t="s">
        <v>2799</v>
      </c>
      <c r="D868" s="79">
        <v>15</v>
      </c>
      <c r="E868" s="79">
        <v>35</v>
      </c>
      <c r="F868" s="80">
        <v>1785.14</v>
      </c>
      <c r="G868" s="80">
        <v>119.01</v>
      </c>
      <c r="H868" s="80">
        <v>1785.14</v>
      </c>
      <c r="I868" s="80">
        <v>2411.35</v>
      </c>
      <c r="J868" s="80">
        <v>3049.09</v>
      </c>
      <c r="K868" s="80">
        <v>80.8</v>
      </c>
      <c r="L868" s="73">
        <f t="shared" si="222"/>
        <v>99.2</v>
      </c>
      <c r="M868" s="73">
        <f t="shared" si="223"/>
        <v>129.26</v>
      </c>
      <c r="N868" s="72" t="str">
        <f t="shared" si="224"/>
        <v>0872</v>
      </c>
      <c r="O868" s="74">
        <f t="shared" si="225"/>
        <v>20</v>
      </c>
      <c r="P868" s="72">
        <f t="shared" si="226"/>
        <v>1</v>
      </c>
      <c r="Q868" s="74">
        <f t="shared" si="227"/>
        <v>15</v>
      </c>
      <c r="R868" s="72">
        <f t="shared" si="228"/>
        <v>22</v>
      </c>
      <c r="S868" s="72">
        <f t="shared" si="229"/>
        <v>29</v>
      </c>
      <c r="AF868" s="18">
        <v>11420.9777011694</v>
      </c>
      <c r="AG868" s="18">
        <v>66.174899866488701</v>
      </c>
      <c r="AI868" s="23">
        <f>'simulateur graphe PJ OQN'!$B$4</f>
        <v>1</v>
      </c>
      <c r="AJ868" s="24">
        <f t="shared" si="230"/>
        <v>129.26</v>
      </c>
      <c r="AK868" s="24">
        <f t="shared" si="231"/>
        <v>129.26</v>
      </c>
      <c r="AM868" t="str">
        <f t="shared" si="232"/>
        <v>ZONEBASSE</v>
      </c>
      <c r="AN868" t="str">
        <f t="shared" si="233"/>
        <v>HC</v>
      </c>
      <c r="AO868" s="20">
        <f t="shared" si="234"/>
        <v>129.26</v>
      </c>
      <c r="AP868" s="20">
        <f t="shared" si="235"/>
        <v>1785.14</v>
      </c>
      <c r="AQ868" s="20">
        <f t="shared" si="235"/>
        <v>2411.35</v>
      </c>
      <c r="AR868" s="20">
        <f t="shared" si="235"/>
        <v>3049.09</v>
      </c>
      <c r="AS868" s="20">
        <f t="shared" si="236"/>
        <v>301.89000000000033</v>
      </c>
      <c r="AT868" s="20">
        <f t="shared" si="221"/>
        <v>-1335.7100000000009</v>
      </c>
      <c r="AU868" s="20">
        <f t="shared" si="237"/>
        <v>1785.14</v>
      </c>
    </row>
    <row r="869" spans="1:47" ht="56.25">
      <c r="A869" s="54">
        <v>870</v>
      </c>
      <c r="B869" s="54" t="s">
        <v>1625</v>
      </c>
      <c r="C869" s="58" t="s">
        <v>2800</v>
      </c>
      <c r="D869" s="79">
        <v>43</v>
      </c>
      <c r="E869" s="79">
        <v>49</v>
      </c>
      <c r="F869" s="80">
        <v>4198.7</v>
      </c>
      <c r="G869" s="80">
        <v>82.11</v>
      </c>
      <c r="H869" s="80">
        <v>4198.7</v>
      </c>
      <c r="I869" s="80" t="s">
        <v>28</v>
      </c>
      <c r="J869" s="80" t="s">
        <v>28</v>
      </c>
      <c r="K869" s="80">
        <v>91.45</v>
      </c>
      <c r="L869" s="73">
        <f t="shared" si="222"/>
        <v>99.2</v>
      </c>
      <c r="M869" s="73">
        <f t="shared" si="223"/>
        <v>129.26</v>
      </c>
      <c r="N869" s="72" t="str">
        <f t="shared" si="224"/>
        <v>0872</v>
      </c>
      <c r="O869" s="74">
        <f t="shared" si="225"/>
        <v>6</v>
      </c>
      <c r="P869" s="72">
        <f t="shared" si="226"/>
        <v>0</v>
      </c>
      <c r="Q869" s="74">
        <f t="shared" si="227"/>
        <v>43</v>
      </c>
      <c r="R869" s="72" t="str">
        <f t="shared" si="228"/>
        <v/>
      </c>
      <c r="S869" s="72" t="str">
        <f t="shared" si="229"/>
        <v/>
      </c>
      <c r="AF869" s="18">
        <v>5597.8112702480203</v>
      </c>
      <c r="AG869" s="18">
        <v>34.662921348314597</v>
      </c>
      <c r="AI869" s="23">
        <f>'simulateur graphe PJ OQN'!$B$4</f>
        <v>1</v>
      </c>
      <c r="AJ869" s="24">
        <f t="shared" si="230"/>
        <v>129.26</v>
      </c>
      <c r="AK869" s="24">
        <f t="shared" si="231"/>
        <v>129.26</v>
      </c>
      <c r="AM869" t="str">
        <f t="shared" si="232"/>
        <v>ZONEBASSE</v>
      </c>
      <c r="AN869" t="str">
        <f t="shared" si="233"/>
        <v>HC</v>
      </c>
      <c r="AO869" s="20">
        <f t="shared" si="234"/>
        <v>129.26</v>
      </c>
      <c r="AP869" s="20">
        <f t="shared" si="235"/>
        <v>4198.7</v>
      </c>
      <c r="AQ869" s="20" t="str">
        <f t="shared" si="235"/>
        <v>.</v>
      </c>
      <c r="AR869" s="20" t="str">
        <f t="shared" si="235"/>
        <v>.</v>
      </c>
      <c r="AS869" s="20">
        <f t="shared" si="236"/>
        <v>-190.90000000000055</v>
      </c>
      <c r="AT869" s="20">
        <f t="shared" si="221"/>
        <v>-880.65000000000146</v>
      </c>
      <c r="AU869" s="20">
        <f t="shared" si="237"/>
        <v>4198.7</v>
      </c>
    </row>
    <row r="870" spans="1:47" ht="45">
      <c r="A870" s="54">
        <v>871</v>
      </c>
      <c r="B870" s="54" t="s">
        <v>1626</v>
      </c>
      <c r="C870" s="58" t="s">
        <v>2801</v>
      </c>
      <c r="D870" s="79">
        <v>50</v>
      </c>
      <c r="E870" s="79">
        <v>56</v>
      </c>
      <c r="F870" s="80">
        <v>5308.72</v>
      </c>
      <c r="G870" s="80">
        <v>106.17</v>
      </c>
      <c r="H870" s="80">
        <v>5308.72</v>
      </c>
      <c r="I870" s="80" t="s">
        <v>28</v>
      </c>
      <c r="J870" s="80" t="s">
        <v>28</v>
      </c>
      <c r="K870" s="80">
        <v>99.29</v>
      </c>
      <c r="L870" s="73">
        <f t="shared" si="222"/>
        <v>99.2</v>
      </c>
      <c r="M870" s="73">
        <f t="shared" si="223"/>
        <v>129.26</v>
      </c>
      <c r="N870" s="72" t="str">
        <f t="shared" si="224"/>
        <v>0872</v>
      </c>
      <c r="O870" s="74">
        <f t="shared" si="225"/>
        <v>6</v>
      </c>
      <c r="P870" s="72">
        <f t="shared" si="226"/>
        <v>0</v>
      </c>
      <c r="Q870" s="74">
        <f t="shared" si="227"/>
        <v>50</v>
      </c>
      <c r="R870" s="72" t="str">
        <f t="shared" si="228"/>
        <v/>
      </c>
      <c r="S870" s="72" t="str">
        <f t="shared" si="229"/>
        <v/>
      </c>
      <c r="AF870" s="18">
        <v>6421.96493782779</v>
      </c>
      <c r="AG870" s="18">
        <v>36.5254237288136</v>
      </c>
      <c r="AI870" s="23">
        <f>'simulateur graphe PJ OQN'!$B$4</f>
        <v>1</v>
      </c>
      <c r="AJ870" s="24">
        <f t="shared" si="230"/>
        <v>129.26</v>
      </c>
      <c r="AK870" s="24">
        <f t="shared" si="231"/>
        <v>129.26</v>
      </c>
      <c r="AM870" t="str">
        <f t="shared" si="232"/>
        <v>ZONEBASSE</v>
      </c>
      <c r="AN870" t="str">
        <f t="shared" si="233"/>
        <v>HC</v>
      </c>
      <c r="AO870" s="20">
        <f t="shared" si="234"/>
        <v>129.26</v>
      </c>
      <c r="AP870" s="20">
        <f t="shared" si="235"/>
        <v>5308.72</v>
      </c>
      <c r="AQ870" s="20" t="str">
        <f t="shared" si="235"/>
        <v>.</v>
      </c>
      <c r="AR870" s="20" t="str">
        <f t="shared" si="235"/>
        <v>.</v>
      </c>
      <c r="AS870" s="20">
        <f t="shared" si="236"/>
        <v>-152.23000000000047</v>
      </c>
      <c r="AT870" s="20">
        <f t="shared" si="221"/>
        <v>-144.22000000000116</v>
      </c>
      <c r="AU870" s="20">
        <f t="shared" si="237"/>
        <v>5308.72</v>
      </c>
    </row>
    <row r="871" spans="1:47" ht="45">
      <c r="A871" s="54">
        <v>872</v>
      </c>
      <c r="B871" s="54" t="s">
        <v>1627</v>
      </c>
      <c r="C871" s="58" t="s">
        <v>2802</v>
      </c>
      <c r="D871" s="79">
        <v>57</v>
      </c>
      <c r="E871" s="79">
        <v>63</v>
      </c>
      <c r="F871" s="80">
        <v>6537.32</v>
      </c>
      <c r="G871" s="80">
        <v>114.69</v>
      </c>
      <c r="H871" s="80">
        <v>6537.32</v>
      </c>
      <c r="I871" s="80" t="s">
        <v>28</v>
      </c>
      <c r="J871" s="80" t="s">
        <v>28</v>
      </c>
      <c r="K871" s="80">
        <v>108.6</v>
      </c>
      <c r="L871" s="73">
        <f t="shared" si="222"/>
        <v>99.2</v>
      </c>
      <c r="M871" s="73">
        <f t="shared" si="223"/>
        <v>129.26</v>
      </c>
      <c r="N871" s="72" t="str">
        <f t="shared" si="224"/>
        <v>0872</v>
      </c>
      <c r="O871" s="74">
        <f t="shared" si="225"/>
        <v>6</v>
      </c>
      <c r="P871" s="72">
        <f t="shared" si="226"/>
        <v>0</v>
      </c>
      <c r="Q871" s="74">
        <f t="shared" si="227"/>
        <v>57</v>
      </c>
      <c r="R871" s="72" t="str">
        <f t="shared" si="228"/>
        <v/>
      </c>
      <c r="S871" s="72" t="str">
        <f t="shared" si="229"/>
        <v/>
      </c>
      <c r="AF871" s="18">
        <v>6575.1374453254502</v>
      </c>
      <c r="AG871" s="18">
        <v>44.454054054054097</v>
      </c>
      <c r="AI871" s="23">
        <f>'simulateur graphe PJ OQN'!$B$4</f>
        <v>1</v>
      </c>
      <c r="AJ871" s="24">
        <f t="shared" si="230"/>
        <v>129.26</v>
      </c>
      <c r="AK871" s="24">
        <f t="shared" si="231"/>
        <v>129.26</v>
      </c>
      <c r="AM871" t="str">
        <f t="shared" si="232"/>
        <v>ZONEBASSE</v>
      </c>
      <c r="AN871" t="str">
        <f t="shared" si="233"/>
        <v>HC</v>
      </c>
      <c r="AO871" s="20">
        <f t="shared" si="234"/>
        <v>129.26</v>
      </c>
      <c r="AP871" s="20">
        <f t="shared" si="235"/>
        <v>6537.32</v>
      </c>
      <c r="AQ871" s="20" t="str">
        <f t="shared" si="235"/>
        <v>.</v>
      </c>
      <c r="AR871" s="20" t="str">
        <f t="shared" si="235"/>
        <v>.</v>
      </c>
      <c r="AS871" s="20">
        <f t="shared" si="236"/>
        <v>-195.88000000000011</v>
      </c>
      <c r="AT871" s="20">
        <f t="shared" si="221"/>
        <v>640.71999999999935</v>
      </c>
      <c r="AU871" s="20">
        <f t="shared" si="237"/>
        <v>6537.32</v>
      </c>
    </row>
    <row r="872" spans="1:47" ht="45">
      <c r="A872" s="54">
        <v>873</v>
      </c>
      <c r="B872" s="54" t="s">
        <v>1628</v>
      </c>
      <c r="C872" s="58" t="s">
        <v>2803</v>
      </c>
      <c r="D872" s="79">
        <v>8</v>
      </c>
      <c r="E872" s="79">
        <v>28</v>
      </c>
      <c r="F872" s="80">
        <v>1044.6199999999999</v>
      </c>
      <c r="G872" s="80">
        <v>130.58000000000001</v>
      </c>
      <c r="H872" s="80">
        <v>1044.6199999999999</v>
      </c>
      <c r="I872" s="80">
        <v>1669.43</v>
      </c>
      <c r="J872" s="80">
        <v>2342.5500000000002</v>
      </c>
      <c r="K872" s="80">
        <v>78.040000000000006</v>
      </c>
      <c r="L872" s="73">
        <f t="shared" si="222"/>
        <v>94.65</v>
      </c>
      <c r="M872" s="73">
        <f t="shared" si="223"/>
        <v>129.26</v>
      </c>
      <c r="N872" s="72" t="str">
        <f t="shared" si="224"/>
        <v>0872</v>
      </c>
      <c r="O872" s="74">
        <f t="shared" si="225"/>
        <v>20</v>
      </c>
      <c r="P872" s="72">
        <f t="shared" si="226"/>
        <v>1</v>
      </c>
      <c r="Q872" s="74">
        <f t="shared" si="227"/>
        <v>8</v>
      </c>
      <c r="R872" s="72">
        <f t="shared" si="228"/>
        <v>15</v>
      </c>
      <c r="S872" s="72">
        <f t="shared" si="229"/>
        <v>22</v>
      </c>
      <c r="AF872" s="18">
        <v>7352.4864336478504</v>
      </c>
      <c r="AG872" s="18">
        <v>47.322222222222202</v>
      </c>
      <c r="AI872" s="23">
        <f>'simulateur graphe PJ OQN'!$B$4</f>
        <v>1</v>
      </c>
      <c r="AJ872" s="24">
        <f t="shared" si="230"/>
        <v>129.26</v>
      </c>
      <c r="AK872" s="24">
        <f t="shared" si="231"/>
        <v>129.26</v>
      </c>
      <c r="AM872" t="str">
        <f t="shared" si="232"/>
        <v>ZONEBASSE</v>
      </c>
      <c r="AN872" t="str">
        <f t="shared" si="233"/>
        <v>HC</v>
      </c>
      <c r="AO872" s="20">
        <f t="shared" si="234"/>
        <v>129.26</v>
      </c>
      <c r="AP872" s="20">
        <f t="shared" si="235"/>
        <v>1044.6199999999999</v>
      </c>
      <c r="AQ872" s="20">
        <f t="shared" si="235"/>
        <v>1669.43</v>
      </c>
      <c r="AR872" s="20">
        <f t="shared" si="235"/>
        <v>2342.5500000000002</v>
      </c>
      <c r="AS872" s="20">
        <f t="shared" si="236"/>
        <v>235.4699999999998</v>
      </c>
      <c r="AT872" s="20">
        <f t="shared" si="221"/>
        <v>-1242.8199999999997</v>
      </c>
      <c r="AU872" s="20">
        <f t="shared" si="237"/>
        <v>1044.6199999999999</v>
      </c>
    </row>
    <row r="873" spans="1:47" ht="45">
      <c r="A873" s="54">
        <v>874</v>
      </c>
      <c r="B873" s="54" t="s">
        <v>1629</v>
      </c>
      <c r="C873" s="58" t="s">
        <v>2804</v>
      </c>
      <c r="D873" s="79">
        <v>29</v>
      </c>
      <c r="E873" s="79">
        <v>35</v>
      </c>
      <c r="F873" s="80">
        <v>2783.21</v>
      </c>
      <c r="G873" s="80">
        <v>62.95</v>
      </c>
      <c r="H873" s="80">
        <v>2783.21</v>
      </c>
      <c r="I873" s="80" t="s">
        <v>28</v>
      </c>
      <c r="J873" s="80" t="s">
        <v>28</v>
      </c>
      <c r="K873" s="80">
        <v>86.98</v>
      </c>
      <c r="L873" s="73">
        <f t="shared" si="222"/>
        <v>94.65</v>
      </c>
      <c r="M873" s="73">
        <f t="shared" si="223"/>
        <v>129.26</v>
      </c>
      <c r="N873" s="72" t="str">
        <f t="shared" si="224"/>
        <v>0872</v>
      </c>
      <c r="O873" s="74">
        <f t="shared" si="225"/>
        <v>6</v>
      </c>
      <c r="P873" s="72">
        <f t="shared" si="226"/>
        <v>0</v>
      </c>
      <c r="Q873" s="74">
        <f t="shared" si="227"/>
        <v>29</v>
      </c>
      <c r="R873" s="72" t="str">
        <f t="shared" si="228"/>
        <v/>
      </c>
      <c r="S873" s="72" t="str">
        <f t="shared" si="229"/>
        <v/>
      </c>
      <c r="AF873" s="18">
        <v>8714.0052882380205</v>
      </c>
      <c r="AG873" s="18">
        <v>52.0600522193212</v>
      </c>
      <c r="AI873" s="23">
        <f>'simulateur graphe PJ OQN'!$B$4</f>
        <v>1</v>
      </c>
      <c r="AJ873" s="24">
        <f t="shared" si="230"/>
        <v>129.26</v>
      </c>
      <c r="AK873" s="24">
        <f t="shared" si="231"/>
        <v>129.26</v>
      </c>
      <c r="AM873" t="str">
        <f t="shared" si="232"/>
        <v>ZONEBASSE</v>
      </c>
      <c r="AN873" t="str">
        <f t="shared" si="233"/>
        <v>HC</v>
      </c>
      <c r="AO873" s="20">
        <f t="shared" si="234"/>
        <v>129.26</v>
      </c>
      <c r="AP873" s="20">
        <f t="shared" si="235"/>
        <v>2783.21</v>
      </c>
      <c r="AQ873" s="20" t="str">
        <f t="shared" si="235"/>
        <v>.</v>
      </c>
      <c r="AR873" s="20" t="str">
        <f t="shared" si="235"/>
        <v>.</v>
      </c>
      <c r="AS873" s="20">
        <f t="shared" si="236"/>
        <v>-174.11000000000013</v>
      </c>
      <c r="AT873" s="20">
        <f t="shared" si="221"/>
        <v>-856.73999999999978</v>
      </c>
      <c r="AU873" s="20">
        <f t="shared" si="237"/>
        <v>2783.21</v>
      </c>
    </row>
    <row r="874" spans="1:47" ht="45">
      <c r="A874" s="54">
        <v>875</v>
      </c>
      <c r="B874" s="54" t="s">
        <v>1630</v>
      </c>
      <c r="C874" s="58" t="s">
        <v>2805</v>
      </c>
      <c r="D874" s="79">
        <v>8</v>
      </c>
      <c r="E874" s="79">
        <v>28</v>
      </c>
      <c r="F874" s="80">
        <v>1178.24</v>
      </c>
      <c r="G874" s="80">
        <v>147.28</v>
      </c>
      <c r="H874" s="80">
        <v>1178.24</v>
      </c>
      <c r="I874" s="80">
        <v>1866.91</v>
      </c>
      <c r="J874" s="80">
        <v>2633.5</v>
      </c>
      <c r="K874" s="80">
        <v>84.64</v>
      </c>
      <c r="L874" s="73">
        <f t="shared" si="222"/>
        <v>94.65</v>
      </c>
      <c r="M874" s="73">
        <f t="shared" si="223"/>
        <v>129.26</v>
      </c>
      <c r="N874" s="72" t="str">
        <f t="shared" si="224"/>
        <v>0872</v>
      </c>
      <c r="O874" s="74">
        <f t="shared" si="225"/>
        <v>20</v>
      </c>
      <c r="P874" s="72">
        <f t="shared" si="226"/>
        <v>1</v>
      </c>
      <c r="Q874" s="74">
        <f t="shared" si="227"/>
        <v>8</v>
      </c>
      <c r="R874" s="72">
        <f t="shared" si="228"/>
        <v>15</v>
      </c>
      <c r="S874" s="72">
        <f t="shared" si="229"/>
        <v>22</v>
      </c>
      <c r="AF874" s="18">
        <v>10720.966385264401</v>
      </c>
      <c r="AG874" s="18">
        <v>61.609625668449198</v>
      </c>
      <c r="AI874" s="23">
        <f>'simulateur graphe PJ OQN'!$B$4</f>
        <v>1</v>
      </c>
      <c r="AJ874" s="24">
        <f t="shared" si="230"/>
        <v>129.26</v>
      </c>
      <c r="AK874" s="24">
        <f t="shared" si="231"/>
        <v>129.26</v>
      </c>
      <c r="AM874" t="str">
        <f t="shared" si="232"/>
        <v>ZONEBASSE</v>
      </c>
      <c r="AN874" t="str">
        <f t="shared" si="233"/>
        <v>HC</v>
      </c>
      <c r="AO874" s="20">
        <f t="shared" si="234"/>
        <v>129.26</v>
      </c>
      <c r="AP874" s="20">
        <f t="shared" si="235"/>
        <v>1178.24</v>
      </c>
      <c r="AQ874" s="20">
        <f t="shared" si="235"/>
        <v>1866.91</v>
      </c>
      <c r="AR874" s="20">
        <f t="shared" si="235"/>
        <v>2633.5</v>
      </c>
      <c r="AS874" s="20">
        <f t="shared" si="236"/>
        <v>348.2199999999998</v>
      </c>
      <c r="AT874" s="20">
        <f t="shared" si="221"/>
        <v>-542.67000000000007</v>
      </c>
      <c r="AU874" s="20">
        <f t="shared" si="237"/>
        <v>1178.24</v>
      </c>
    </row>
    <row r="875" spans="1:47" ht="45">
      <c r="A875" s="54">
        <v>876</v>
      </c>
      <c r="B875" s="54" t="s">
        <v>1631</v>
      </c>
      <c r="C875" s="58" t="s">
        <v>2806</v>
      </c>
      <c r="D875" s="79">
        <v>29</v>
      </c>
      <c r="E875" s="79">
        <v>35</v>
      </c>
      <c r="F875" s="80">
        <v>2848.54</v>
      </c>
      <c r="G875" s="80">
        <v>30.72</v>
      </c>
      <c r="H875" s="80">
        <v>2848.54</v>
      </c>
      <c r="I875" s="80" t="s">
        <v>28</v>
      </c>
      <c r="J875" s="80" t="s">
        <v>28</v>
      </c>
      <c r="K875" s="80">
        <v>87.92</v>
      </c>
      <c r="L875" s="73">
        <f t="shared" si="222"/>
        <v>94.65</v>
      </c>
      <c r="M875" s="73">
        <f t="shared" si="223"/>
        <v>129.26</v>
      </c>
      <c r="N875" s="72" t="str">
        <f t="shared" si="224"/>
        <v>0872</v>
      </c>
      <c r="O875" s="74">
        <f t="shared" si="225"/>
        <v>6</v>
      </c>
      <c r="P875" s="72">
        <f t="shared" si="226"/>
        <v>0</v>
      </c>
      <c r="Q875" s="74">
        <f t="shared" si="227"/>
        <v>29</v>
      </c>
      <c r="R875" s="72" t="str">
        <f t="shared" si="228"/>
        <v/>
      </c>
      <c r="S875" s="72" t="str">
        <f t="shared" si="229"/>
        <v/>
      </c>
      <c r="AF875" s="18">
        <v>4117.72295760612</v>
      </c>
      <c r="AG875" s="18">
        <v>29.423664122137399</v>
      </c>
      <c r="AI875" s="23">
        <f>'simulateur graphe PJ OQN'!$B$4</f>
        <v>1</v>
      </c>
      <c r="AJ875" s="24">
        <f t="shared" si="230"/>
        <v>129.26</v>
      </c>
      <c r="AK875" s="24">
        <f t="shared" si="231"/>
        <v>129.26</v>
      </c>
      <c r="AM875" t="str">
        <f t="shared" si="232"/>
        <v>ZONEBASSE</v>
      </c>
      <c r="AN875" t="str">
        <f t="shared" si="233"/>
        <v>HC</v>
      </c>
      <c r="AO875" s="20">
        <f t="shared" si="234"/>
        <v>129.26</v>
      </c>
      <c r="AP875" s="20">
        <f t="shared" si="235"/>
        <v>2848.54</v>
      </c>
      <c r="AQ875" s="20" t="str">
        <f t="shared" si="235"/>
        <v>.</v>
      </c>
      <c r="AR875" s="20" t="str">
        <f t="shared" si="235"/>
        <v>.</v>
      </c>
      <c r="AS875" s="20">
        <f t="shared" si="236"/>
        <v>-140.74000000000024</v>
      </c>
      <c r="AT875" s="20">
        <f t="shared" si="221"/>
        <v>-739.71</v>
      </c>
      <c r="AU875" s="20">
        <f t="shared" si="237"/>
        <v>2848.54</v>
      </c>
    </row>
    <row r="876" spans="1:47" ht="45">
      <c r="A876" s="54">
        <v>877</v>
      </c>
      <c r="B876" s="54" t="s">
        <v>1632</v>
      </c>
      <c r="C876" s="58" t="s">
        <v>2807</v>
      </c>
      <c r="D876" s="79">
        <v>8</v>
      </c>
      <c r="E876" s="79">
        <v>28</v>
      </c>
      <c r="F876" s="80">
        <v>1423.18</v>
      </c>
      <c r="G876" s="80">
        <v>177.9</v>
      </c>
      <c r="H876" s="80">
        <v>1423.18</v>
      </c>
      <c r="I876" s="80">
        <v>2293.34</v>
      </c>
      <c r="J876" s="80">
        <v>3168.75</v>
      </c>
      <c r="K876" s="80">
        <v>89.16</v>
      </c>
      <c r="L876" s="73">
        <f t="shared" si="222"/>
        <v>94.65</v>
      </c>
      <c r="M876" s="73">
        <f t="shared" si="223"/>
        <v>129.26</v>
      </c>
      <c r="N876" s="72" t="str">
        <f t="shared" si="224"/>
        <v>0872</v>
      </c>
      <c r="O876" s="74">
        <f t="shared" si="225"/>
        <v>20</v>
      </c>
      <c r="P876" s="72">
        <f t="shared" si="226"/>
        <v>1</v>
      </c>
      <c r="Q876" s="74">
        <f t="shared" si="227"/>
        <v>8</v>
      </c>
      <c r="R876" s="72">
        <f t="shared" si="228"/>
        <v>15</v>
      </c>
      <c r="S876" s="72">
        <f t="shared" si="229"/>
        <v>22</v>
      </c>
      <c r="AF876" s="18">
        <v>4640.0001775130604</v>
      </c>
      <c r="AG876" s="18">
        <v>22.743589743589698</v>
      </c>
      <c r="AI876" s="23">
        <f>'simulateur graphe PJ OQN'!$B$4</f>
        <v>1</v>
      </c>
      <c r="AJ876" s="24">
        <f t="shared" si="230"/>
        <v>129.26</v>
      </c>
      <c r="AK876" s="24">
        <f t="shared" si="231"/>
        <v>129.26</v>
      </c>
      <c r="AM876" t="str">
        <f t="shared" si="232"/>
        <v>ZONEBASSE</v>
      </c>
      <c r="AN876" t="str">
        <f t="shared" si="233"/>
        <v>HC</v>
      </c>
      <c r="AO876" s="20">
        <f t="shared" si="234"/>
        <v>129.26</v>
      </c>
      <c r="AP876" s="20">
        <f t="shared" si="235"/>
        <v>1423.18</v>
      </c>
      <c r="AQ876" s="20">
        <f t="shared" si="235"/>
        <v>2293.34</v>
      </c>
      <c r="AR876" s="20">
        <f t="shared" si="235"/>
        <v>3168.75</v>
      </c>
      <c r="AS876" s="20">
        <f t="shared" si="236"/>
        <v>761.43000000000029</v>
      </c>
      <c r="AT876" s="20">
        <f t="shared" si="221"/>
        <v>272.81999999999971</v>
      </c>
      <c r="AU876" s="20">
        <f t="shared" si="237"/>
        <v>1423.18</v>
      </c>
    </row>
    <row r="877" spans="1:47" ht="45">
      <c r="A877" s="54">
        <v>878</v>
      </c>
      <c r="B877" s="54" t="s">
        <v>1633</v>
      </c>
      <c r="C877" s="58" t="s">
        <v>2808</v>
      </c>
      <c r="D877" s="79">
        <v>50</v>
      </c>
      <c r="E877" s="79">
        <v>56</v>
      </c>
      <c r="F877" s="80">
        <v>5636.99</v>
      </c>
      <c r="G877" s="80">
        <v>88.15</v>
      </c>
      <c r="H877" s="80">
        <v>5636.99</v>
      </c>
      <c r="I877" s="80" t="s">
        <v>28</v>
      </c>
      <c r="J877" s="80" t="s">
        <v>28</v>
      </c>
      <c r="K877" s="80">
        <v>106.21</v>
      </c>
      <c r="L877" s="73">
        <f t="shared" si="222"/>
        <v>94.65</v>
      </c>
      <c r="M877" s="73">
        <f t="shared" si="223"/>
        <v>129.26</v>
      </c>
      <c r="N877" s="72" t="str">
        <f t="shared" si="224"/>
        <v>0872</v>
      </c>
      <c r="O877" s="74">
        <f t="shared" si="225"/>
        <v>6</v>
      </c>
      <c r="P877" s="72">
        <f t="shared" si="226"/>
        <v>0</v>
      </c>
      <c r="Q877" s="74">
        <f t="shared" si="227"/>
        <v>50</v>
      </c>
      <c r="R877" s="72" t="str">
        <f t="shared" si="228"/>
        <v/>
      </c>
      <c r="S877" s="72" t="str">
        <f t="shared" si="229"/>
        <v/>
      </c>
      <c r="AF877" s="18">
        <v>5411.1346354326197</v>
      </c>
      <c r="AG877" s="18">
        <v>34.770134228187899</v>
      </c>
      <c r="AI877" s="23">
        <f>'simulateur graphe PJ OQN'!$B$4</f>
        <v>1</v>
      </c>
      <c r="AJ877" s="24">
        <f t="shared" si="230"/>
        <v>129.26</v>
      </c>
      <c r="AK877" s="24">
        <f t="shared" si="231"/>
        <v>129.26</v>
      </c>
      <c r="AM877" t="str">
        <f t="shared" si="232"/>
        <v>ZONEBASSE</v>
      </c>
      <c r="AN877" t="str">
        <f t="shared" si="233"/>
        <v>HC</v>
      </c>
      <c r="AO877" s="20">
        <f t="shared" si="234"/>
        <v>129.26</v>
      </c>
      <c r="AP877" s="20">
        <f t="shared" si="235"/>
        <v>5636.99</v>
      </c>
      <c r="AQ877" s="20" t="str">
        <f t="shared" si="235"/>
        <v>.</v>
      </c>
      <c r="AR877" s="20" t="str">
        <f t="shared" si="235"/>
        <v>.</v>
      </c>
      <c r="AS877" s="20">
        <f t="shared" si="236"/>
        <v>-204.55999999999949</v>
      </c>
      <c r="AT877" s="20">
        <f t="shared" si="221"/>
        <v>824.27999999999884</v>
      </c>
      <c r="AU877" s="20">
        <f t="shared" si="237"/>
        <v>5636.99</v>
      </c>
    </row>
    <row r="878" spans="1:47" ht="22.5">
      <c r="A878" s="54">
        <v>879</v>
      </c>
      <c r="B878" s="54" t="s">
        <v>1634</v>
      </c>
      <c r="C878" s="58" t="s">
        <v>1635</v>
      </c>
      <c r="D878" s="79">
        <v>1</v>
      </c>
      <c r="E878" s="79">
        <v>1</v>
      </c>
      <c r="F878" s="80" t="s">
        <v>28</v>
      </c>
      <c r="G878" s="80" t="s">
        <v>28</v>
      </c>
      <c r="H878" s="80">
        <v>87.59</v>
      </c>
      <c r="I878" s="80" t="s">
        <v>28</v>
      </c>
      <c r="J878" s="80" t="s">
        <v>28</v>
      </c>
      <c r="K878" s="80" t="s">
        <v>28</v>
      </c>
      <c r="L878" s="73" t="str">
        <f t="shared" si="222"/>
        <v/>
      </c>
      <c r="M878" s="73" t="str">
        <f t="shared" si="223"/>
        <v/>
      </c>
      <c r="N878" s="72" t="str">
        <f t="shared" si="224"/>
        <v>0873</v>
      </c>
      <c r="O878" s="74">
        <f t="shared" si="225"/>
        <v>0</v>
      </c>
      <c r="P878" s="72">
        <f t="shared" si="226"/>
        <v>0</v>
      </c>
      <c r="Q878" s="74">
        <f t="shared" si="227"/>
        <v>1</v>
      </c>
      <c r="R878" s="72" t="str">
        <f t="shared" si="228"/>
        <v/>
      </c>
      <c r="S878" s="72" t="str">
        <f t="shared" si="229"/>
        <v/>
      </c>
      <c r="AF878" s="18">
        <v>6644.19536412858</v>
      </c>
      <c r="AG878" s="18">
        <v>39.553191489361701</v>
      </c>
      <c r="AI878" s="23">
        <f>'simulateur graphe PJ OQN'!$B$4</f>
        <v>1</v>
      </c>
      <c r="AJ878" s="24">
        <f t="shared" si="230"/>
        <v>87.59</v>
      </c>
      <c r="AK878" s="24">
        <f t="shared" si="231"/>
        <v>87.59</v>
      </c>
      <c r="AM878" t="str">
        <f t="shared" si="232"/>
        <v>ZONEHAUTE</v>
      </c>
      <c r="AN878" t="str">
        <f t="shared" si="233"/>
        <v>HDJ</v>
      </c>
      <c r="AO878" s="20" t="e">
        <f t="shared" si="234"/>
        <v>#VALUE!</v>
      </c>
      <c r="AP878" s="20">
        <f t="shared" si="235"/>
        <v>87.59</v>
      </c>
      <c r="AQ878" s="20" t="str">
        <f t="shared" si="235"/>
        <v>.</v>
      </c>
      <c r="AR878" s="20" t="str">
        <f t="shared" si="235"/>
        <v>.</v>
      </c>
      <c r="AS878" s="20" t="e">
        <f t="shared" si="236"/>
        <v>#VALUE!</v>
      </c>
      <c r="AT878" s="20" t="e">
        <f t="shared" si="221"/>
        <v>#VALUE!</v>
      </c>
      <c r="AU878" s="20">
        <f t="shared" si="237"/>
        <v>87.59</v>
      </c>
    </row>
    <row r="879" spans="1:47" ht="33.75">
      <c r="A879" s="54">
        <v>880</v>
      </c>
      <c r="B879" s="54" t="s">
        <v>1636</v>
      </c>
      <c r="C879" s="58" t="s">
        <v>1637</v>
      </c>
      <c r="D879" s="79">
        <v>43</v>
      </c>
      <c r="E879" s="79">
        <v>49</v>
      </c>
      <c r="F879" s="80">
        <v>5189.03</v>
      </c>
      <c r="G879" s="80">
        <v>120.68</v>
      </c>
      <c r="H879" s="80">
        <v>5189.03</v>
      </c>
      <c r="I879" s="80" t="s">
        <v>28</v>
      </c>
      <c r="J879" s="80" t="s">
        <v>28</v>
      </c>
      <c r="K879" s="80">
        <v>112.32</v>
      </c>
      <c r="L879" s="73">
        <f t="shared" si="222"/>
        <v>103</v>
      </c>
      <c r="M879" s="73">
        <f t="shared" si="223"/>
        <v>114.97</v>
      </c>
      <c r="N879" s="72" t="str">
        <f t="shared" si="224"/>
        <v>0873</v>
      </c>
      <c r="O879" s="74">
        <f t="shared" si="225"/>
        <v>6</v>
      </c>
      <c r="P879" s="72">
        <f t="shared" si="226"/>
        <v>0</v>
      </c>
      <c r="Q879" s="74">
        <f t="shared" si="227"/>
        <v>43</v>
      </c>
      <c r="R879" s="72" t="str">
        <f t="shared" si="228"/>
        <v/>
      </c>
      <c r="S879" s="72" t="str">
        <f t="shared" si="229"/>
        <v/>
      </c>
      <c r="AF879" s="18">
        <v>7863.5978139478002</v>
      </c>
      <c r="AG879" s="18">
        <v>44.492215568862299</v>
      </c>
      <c r="AI879" s="23">
        <f>'simulateur graphe PJ OQN'!$B$4</f>
        <v>1</v>
      </c>
      <c r="AJ879" s="24">
        <f t="shared" si="230"/>
        <v>114.97</v>
      </c>
      <c r="AK879" s="24">
        <f t="shared" si="231"/>
        <v>114.97</v>
      </c>
      <c r="AM879" t="str">
        <f t="shared" si="232"/>
        <v>ZONEBASSE</v>
      </c>
      <c r="AN879" t="str">
        <f t="shared" si="233"/>
        <v>HC</v>
      </c>
      <c r="AO879" s="20">
        <f t="shared" si="234"/>
        <v>114.97</v>
      </c>
      <c r="AP879" s="20">
        <f t="shared" si="235"/>
        <v>5189.03</v>
      </c>
      <c r="AQ879" s="20" t="str">
        <f t="shared" si="235"/>
        <v>.</v>
      </c>
      <c r="AR879" s="20" t="str">
        <f t="shared" si="235"/>
        <v>.</v>
      </c>
      <c r="AS879" s="20">
        <f t="shared" si="236"/>
        <v>-202.32999999999993</v>
      </c>
      <c r="AT879" s="20">
        <f t="shared" si="221"/>
        <v>627.14999999999964</v>
      </c>
      <c r="AU879" s="20">
        <f t="shared" si="237"/>
        <v>5189.03</v>
      </c>
    </row>
    <row r="880" spans="1:47" ht="33.75">
      <c r="A880" s="54">
        <v>881</v>
      </c>
      <c r="B880" s="54" t="s">
        <v>1638</v>
      </c>
      <c r="C880" s="58" t="s">
        <v>1639</v>
      </c>
      <c r="D880" s="79">
        <v>50</v>
      </c>
      <c r="E880" s="79">
        <v>56</v>
      </c>
      <c r="F880" s="80">
        <v>5981.13</v>
      </c>
      <c r="G880" s="80">
        <v>113.16</v>
      </c>
      <c r="H880" s="80">
        <v>5981.13</v>
      </c>
      <c r="I880" s="80" t="s">
        <v>28</v>
      </c>
      <c r="J880" s="80" t="s">
        <v>28</v>
      </c>
      <c r="K880" s="80">
        <v>112.59</v>
      </c>
      <c r="L880" s="73">
        <f t="shared" si="222"/>
        <v>103</v>
      </c>
      <c r="M880" s="73">
        <f t="shared" si="223"/>
        <v>114.97</v>
      </c>
      <c r="N880" s="72" t="str">
        <f t="shared" si="224"/>
        <v>0873</v>
      </c>
      <c r="O880" s="74">
        <f t="shared" si="225"/>
        <v>6</v>
      </c>
      <c r="P880" s="72">
        <f t="shared" si="226"/>
        <v>0</v>
      </c>
      <c r="Q880" s="74">
        <f t="shared" si="227"/>
        <v>50</v>
      </c>
      <c r="R880" s="72" t="str">
        <f t="shared" si="228"/>
        <v/>
      </c>
      <c r="S880" s="72" t="str">
        <f t="shared" si="229"/>
        <v/>
      </c>
      <c r="AF880" s="18">
        <v>10378.439630649</v>
      </c>
      <c r="AG880" s="18">
        <v>57.841085271317802</v>
      </c>
      <c r="AI880" s="23">
        <f>'simulateur graphe PJ OQN'!$B$4</f>
        <v>1</v>
      </c>
      <c r="AJ880" s="24">
        <f t="shared" si="230"/>
        <v>114.97</v>
      </c>
      <c r="AK880" s="24">
        <f t="shared" si="231"/>
        <v>114.97</v>
      </c>
      <c r="AM880" t="str">
        <f t="shared" si="232"/>
        <v>ZONEBASSE</v>
      </c>
      <c r="AN880" t="str">
        <f t="shared" si="233"/>
        <v>HC</v>
      </c>
      <c r="AO880" s="20">
        <f t="shared" si="234"/>
        <v>114.97</v>
      </c>
      <c r="AP880" s="20">
        <f t="shared" si="235"/>
        <v>5981.13</v>
      </c>
      <c r="AQ880" s="20" t="str">
        <f t="shared" si="235"/>
        <v>.</v>
      </c>
      <c r="AR880" s="20" t="str">
        <f t="shared" si="235"/>
        <v>.</v>
      </c>
      <c r="AS880" s="20">
        <f t="shared" si="236"/>
        <v>-211.31999999999971</v>
      </c>
      <c r="AT880" s="20">
        <f t="shared" si="221"/>
        <v>642.19000000000051</v>
      </c>
      <c r="AU880" s="20">
        <f t="shared" si="237"/>
        <v>5981.13</v>
      </c>
    </row>
    <row r="881" spans="1:47" ht="33.75">
      <c r="A881" s="54">
        <v>882</v>
      </c>
      <c r="B881" s="54" t="s">
        <v>1640</v>
      </c>
      <c r="C881" s="58" t="s">
        <v>1641</v>
      </c>
      <c r="D881" s="79">
        <v>57</v>
      </c>
      <c r="E881" s="79">
        <v>63</v>
      </c>
      <c r="F881" s="80">
        <v>5850.88</v>
      </c>
      <c r="G881" s="80">
        <v>102.65</v>
      </c>
      <c r="H881" s="80">
        <v>5850.88</v>
      </c>
      <c r="I881" s="80" t="s">
        <v>28</v>
      </c>
      <c r="J881" s="80" t="s">
        <v>28</v>
      </c>
      <c r="K881" s="80">
        <v>98.83</v>
      </c>
      <c r="L881" s="73">
        <f t="shared" si="222"/>
        <v>103</v>
      </c>
      <c r="M881" s="73">
        <f t="shared" si="223"/>
        <v>114.97</v>
      </c>
      <c r="N881" s="72" t="str">
        <f t="shared" si="224"/>
        <v>0873</v>
      </c>
      <c r="O881" s="74">
        <f t="shared" si="225"/>
        <v>6</v>
      </c>
      <c r="P881" s="72">
        <f t="shared" si="226"/>
        <v>0</v>
      </c>
      <c r="Q881" s="74">
        <f t="shared" si="227"/>
        <v>57</v>
      </c>
      <c r="R881" s="72" t="str">
        <f t="shared" si="228"/>
        <v/>
      </c>
      <c r="S881" s="72" t="str">
        <f t="shared" si="229"/>
        <v/>
      </c>
      <c r="AF881" s="18">
        <v>369.40050143104401</v>
      </c>
      <c r="AG881" s="18" t="s">
        <v>28</v>
      </c>
      <c r="AI881" s="23">
        <f>'simulateur graphe PJ OQN'!$B$4</f>
        <v>1</v>
      </c>
      <c r="AJ881" s="24">
        <f t="shared" si="230"/>
        <v>114.97</v>
      </c>
      <c r="AK881" s="24">
        <f t="shared" si="231"/>
        <v>114.97</v>
      </c>
      <c r="AM881" t="str">
        <f t="shared" si="232"/>
        <v>ZONEBASSE</v>
      </c>
      <c r="AN881" t="str">
        <f t="shared" si="233"/>
        <v>HC</v>
      </c>
      <c r="AO881" s="20">
        <f t="shared" si="234"/>
        <v>114.97</v>
      </c>
      <c r="AP881" s="20">
        <f t="shared" si="235"/>
        <v>5850.88</v>
      </c>
      <c r="AQ881" s="20" t="str">
        <f t="shared" si="235"/>
        <v>.</v>
      </c>
      <c r="AR881" s="20" t="str">
        <f t="shared" si="235"/>
        <v>.</v>
      </c>
      <c r="AS881" s="20">
        <f t="shared" si="236"/>
        <v>-276.57999999999993</v>
      </c>
      <c r="AT881" s="20">
        <f t="shared" si="221"/>
        <v>-647.70999999999913</v>
      </c>
      <c r="AU881" s="20">
        <f t="shared" si="237"/>
        <v>5850.88</v>
      </c>
    </row>
    <row r="882" spans="1:47" ht="33.75">
      <c r="A882" s="54">
        <v>883</v>
      </c>
      <c r="B882" s="54" t="s">
        <v>1642</v>
      </c>
      <c r="C882" s="58" t="s">
        <v>1643</v>
      </c>
      <c r="D882" s="79">
        <v>64</v>
      </c>
      <c r="E882" s="79">
        <v>70</v>
      </c>
      <c r="F882" s="80">
        <v>7106.86</v>
      </c>
      <c r="G882" s="80">
        <v>111.04</v>
      </c>
      <c r="H882" s="80">
        <v>7106.86</v>
      </c>
      <c r="I882" s="80" t="s">
        <v>28</v>
      </c>
      <c r="J882" s="80" t="s">
        <v>28</v>
      </c>
      <c r="K882" s="80">
        <v>105.29</v>
      </c>
      <c r="L882" s="73">
        <f t="shared" si="222"/>
        <v>103</v>
      </c>
      <c r="M882" s="73">
        <f t="shared" si="223"/>
        <v>114.97</v>
      </c>
      <c r="N882" s="72" t="str">
        <f t="shared" si="224"/>
        <v>0873</v>
      </c>
      <c r="O882" s="74">
        <f t="shared" si="225"/>
        <v>6</v>
      </c>
      <c r="P882" s="72">
        <f t="shared" si="226"/>
        <v>0</v>
      </c>
      <c r="Q882" s="74">
        <f t="shared" si="227"/>
        <v>64</v>
      </c>
      <c r="R882" s="72" t="str">
        <f t="shared" si="228"/>
        <v/>
      </c>
      <c r="S882" s="72" t="str">
        <f t="shared" si="229"/>
        <v/>
      </c>
      <c r="AF882" s="18">
        <v>7910.3197524460402</v>
      </c>
      <c r="AG882" s="18">
        <v>49.0762711864407</v>
      </c>
      <c r="AI882" s="23">
        <f>'simulateur graphe PJ OQN'!$B$4</f>
        <v>1</v>
      </c>
      <c r="AJ882" s="24">
        <f t="shared" si="230"/>
        <v>114.97</v>
      </c>
      <c r="AK882" s="24">
        <f t="shared" si="231"/>
        <v>114.97</v>
      </c>
      <c r="AM882" t="str">
        <f t="shared" si="232"/>
        <v>ZONEBASSE</v>
      </c>
      <c r="AN882" t="str">
        <f t="shared" si="233"/>
        <v>HC</v>
      </c>
      <c r="AO882" s="20">
        <f t="shared" si="234"/>
        <v>114.97</v>
      </c>
      <c r="AP882" s="20">
        <f t="shared" si="235"/>
        <v>7106.86</v>
      </c>
      <c r="AQ882" s="20" t="str">
        <f t="shared" si="235"/>
        <v>.</v>
      </c>
      <c r="AR882" s="20" t="str">
        <f t="shared" si="235"/>
        <v>.</v>
      </c>
      <c r="AS882" s="20">
        <f t="shared" si="236"/>
        <v>-158.15000000000055</v>
      </c>
      <c r="AT882" s="20">
        <f t="shared" si="221"/>
        <v>45.659999999999854</v>
      </c>
      <c r="AU882" s="20">
        <f t="shared" si="237"/>
        <v>7106.86</v>
      </c>
    </row>
    <row r="883" spans="1:47" ht="33.75">
      <c r="A883" s="54">
        <v>884</v>
      </c>
      <c r="B883" s="54" t="s">
        <v>1644</v>
      </c>
      <c r="C883" s="58" t="s">
        <v>1645</v>
      </c>
      <c r="D883" s="79">
        <v>36</v>
      </c>
      <c r="E883" s="79">
        <v>42</v>
      </c>
      <c r="F883" s="80">
        <v>3917.64</v>
      </c>
      <c r="G883" s="80">
        <v>108.82</v>
      </c>
      <c r="H883" s="80">
        <v>3917.64</v>
      </c>
      <c r="I883" s="80" t="s">
        <v>28</v>
      </c>
      <c r="J883" s="80" t="s">
        <v>28</v>
      </c>
      <c r="K883" s="80">
        <v>100.32</v>
      </c>
      <c r="L883" s="73">
        <f t="shared" si="222"/>
        <v>92.12</v>
      </c>
      <c r="M883" s="73">
        <f t="shared" si="223"/>
        <v>114.97</v>
      </c>
      <c r="N883" s="72" t="str">
        <f t="shared" si="224"/>
        <v>0873</v>
      </c>
      <c r="O883" s="74">
        <f t="shared" si="225"/>
        <v>6</v>
      </c>
      <c r="P883" s="72">
        <f t="shared" si="226"/>
        <v>0</v>
      </c>
      <c r="Q883" s="74">
        <f t="shared" si="227"/>
        <v>36</v>
      </c>
      <c r="R883" s="72" t="str">
        <f t="shared" si="228"/>
        <v/>
      </c>
      <c r="S883" s="72" t="str">
        <f t="shared" si="229"/>
        <v/>
      </c>
      <c r="AF883" s="18">
        <v>8555.6215884795092</v>
      </c>
      <c r="AG883" s="18">
        <v>53.1111111111111</v>
      </c>
      <c r="AI883" s="23">
        <f>'simulateur graphe PJ OQN'!$B$4</f>
        <v>1</v>
      </c>
      <c r="AJ883" s="24">
        <f t="shared" si="230"/>
        <v>114.97</v>
      </c>
      <c r="AK883" s="24">
        <f t="shared" si="231"/>
        <v>114.97</v>
      </c>
      <c r="AM883" t="str">
        <f t="shared" si="232"/>
        <v>ZONEBASSE</v>
      </c>
      <c r="AN883" t="str">
        <f t="shared" si="233"/>
        <v>HC</v>
      </c>
      <c r="AO883" s="20">
        <f t="shared" si="234"/>
        <v>114.97</v>
      </c>
      <c r="AP883" s="20">
        <f t="shared" si="235"/>
        <v>3917.64</v>
      </c>
      <c r="AQ883" s="20" t="str">
        <f t="shared" si="235"/>
        <v>.</v>
      </c>
      <c r="AR883" s="20" t="str">
        <f t="shared" si="235"/>
        <v>.</v>
      </c>
      <c r="AS883" s="20">
        <f t="shared" si="236"/>
        <v>-195.48000000000002</v>
      </c>
      <c r="AT883" s="20">
        <f t="shared" si="221"/>
        <v>534.31999999999971</v>
      </c>
      <c r="AU883" s="20">
        <f t="shared" si="237"/>
        <v>3917.64</v>
      </c>
    </row>
    <row r="884" spans="1:47" ht="33.75">
      <c r="A884" s="54">
        <v>885</v>
      </c>
      <c r="B884" s="54" t="s">
        <v>1646</v>
      </c>
      <c r="C884" s="58" t="s">
        <v>1647</v>
      </c>
      <c r="D884" s="79">
        <v>50</v>
      </c>
      <c r="E884" s="79">
        <v>56</v>
      </c>
      <c r="F884" s="80">
        <v>5807.37</v>
      </c>
      <c r="G884" s="80">
        <v>116.15</v>
      </c>
      <c r="H884" s="80">
        <v>5807.37</v>
      </c>
      <c r="I884" s="80" t="s">
        <v>28</v>
      </c>
      <c r="J884" s="80" t="s">
        <v>28</v>
      </c>
      <c r="K884" s="80">
        <v>105.59</v>
      </c>
      <c r="L884" s="73">
        <f t="shared" si="222"/>
        <v>92.12</v>
      </c>
      <c r="M884" s="73">
        <f t="shared" si="223"/>
        <v>114.97</v>
      </c>
      <c r="N884" s="72" t="str">
        <f t="shared" si="224"/>
        <v>0873</v>
      </c>
      <c r="O884" s="74">
        <f t="shared" si="225"/>
        <v>6</v>
      </c>
      <c r="P884" s="72">
        <f t="shared" si="226"/>
        <v>0</v>
      </c>
      <c r="Q884" s="74">
        <f t="shared" si="227"/>
        <v>50</v>
      </c>
      <c r="R884" s="72" t="str">
        <f t="shared" si="228"/>
        <v/>
      </c>
      <c r="S884" s="72" t="str">
        <f t="shared" si="229"/>
        <v/>
      </c>
      <c r="AF884" s="18">
        <v>9630.7766790537207</v>
      </c>
      <c r="AG884" s="18">
        <v>53.8</v>
      </c>
      <c r="AI884" s="23">
        <f>'simulateur graphe PJ OQN'!$B$4</f>
        <v>1</v>
      </c>
      <c r="AJ884" s="24">
        <f t="shared" si="230"/>
        <v>114.97</v>
      </c>
      <c r="AK884" s="24">
        <f t="shared" si="231"/>
        <v>114.97</v>
      </c>
      <c r="AM884" t="str">
        <f t="shared" si="232"/>
        <v>ZONEBASSE</v>
      </c>
      <c r="AN884" t="str">
        <f t="shared" si="233"/>
        <v>HC</v>
      </c>
      <c r="AO884" s="20">
        <f t="shared" si="234"/>
        <v>114.97</v>
      </c>
      <c r="AP884" s="20">
        <f t="shared" si="235"/>
        <v>5807.37</v>
      </c>
      <c r="AQ884" s="20" t="str">
        <f t="shared" si="235"/>
        <v>.</v>
      </c>
      <c r="AR884" s="20" t="str">
        <f t="shared" si="235"/>
        <v>.</v>
      </c>
      <c r="AS884" s="20">
        <f t="shared" si="236"/>
        <v>-7.999999999992724E-2</v>
      </c>
      <c r="AT884" s="20">
        <f t="shared" si="221"/>
        <v>1198.75</v>
      </c>
      <c r="AU884" s="20">
        <f t="shared" si="237"/>
        <v>5807.37</v>
      </c>
    </row>
    <row r="885" spans="1:47" ht="33.75">
      <c r="A885" s="54">
        <v>886</v>
      </c>
      <c r="B885" s="54" t="s">
        <v>1648</v>
      </c>
      <c r="C885" s="58" t="s">
        <v>1649</v>
      </c>
      <c r="D885" s="79">
        <v>50</v>
      </c>
      <c r="E885" s="79">
        <v>56</v>
      </c>
      <c r="F885" s="80">
        <v>5121.59</v>
      </c>
      <c r="G885" s="80">
        <v>102.43</v>
      </c>
      <c r="H885" s="80">
        <v>5121.59</v>
      </c>
      <c r="I885" s="80" t="s">
        <v>28</v>
      </c>
      <c r="J885" s="80" t="s">
        <v>28</v>
      </c>
      <c r="K885" s="80">
        <v>96.33</v>
      </c>
      <c r="L885" s="73">
        <f t="shared" si="222"/>
        <v>92.12</v>
      </c>
      <c r="M885" s="73">
        <f t="shared" si="223"/>
        <v>114.97</v>
      </c>
      <c r="N885" s="72" t="str">
        <f t="shared" si="224"/>
        <v>0873</v>
      </c>
      <c r="O885" s="74">
        <f t="shared" si="225"/>
        <v>6</v>
      </c>
      <c r="P885" s="72">
        <f t="shared" si="226"/>
        <v>0</v>
      </c>
      <c r="Q885" s="74">
        <f t="shared" si="227"/>
        <v>50</v>
      </c>
      <c r="R885" s="72" t="str">
        <f t="shared" si="228"/>
        <v/>
      </c>
      <c r="S885" s="72" t="str">
        <f t="shared" si="229"/>
        <v/>
      </c>
      <c r="AF885" s="18">
        <v>13081.409861354099</v>
      </c>
      <c r="AG885" s="18">
        <v>74.192982456140399</v>
      </c>
      <c r="AI885" s="23">
        <f>'simulateur graphe PJ OQN'!$B$4</f>
        <v>1</v>
      </c>
      <c r="AJ885" s="24">
        <f t="shared" si="230"/>
        <v>114.97</v>
      </c>
      <c r="AK885" s="24">
        <f t="shared" si="231"/>
        <v>114.97</v>
      </c>
      <c r="AM885" t="str">
        <f t="shared" si="232"/>
        <v>ZONEBASSE</v>
      </c>
      <c r="AN885" t="str">
        <f t="shared" si="233"/>
        <v>HC</v>
      </c>
      <c r="AO885" s="20">
        <f t="shared" si="234"/>
        <v>114.97</v>
      </c>
      <c r="AP885" s="20">
        <f t="shared" si="235"/>
        <v>5121.59</v>
      </c>
      <c r="AQ885" s="20" t="str">
        <f t="shared" si="235"/>
        <v>.</v>
      </c>
      <c r="AR885" s="20" t="str">
        <f t="shared" si="235"/>
        <v>.</v>
      </c>
      <c r="AS885" s="20">
        <f t="shared" si="236"/>
        <v>-176.55999999999949</v>
      </c>
      <c r="AT885" s="20">
        <f t="shared" si="221"/>
        <v>198.1299999999992</v>
      </c>
      <c r="AU885" s="20">
        <f t="shared" si="237"/>
        <v>5121.59</v>
      </c>
    </row>
    <row r="886" spans="1:47" ht="33.75">
      <c r="A886" s="54">
        <v>887</v>
      </c>
      <c r="B886" s="54" t="s">
        <v>1650</v>
      </c>
      <c r="C886" s="58" t="s">
        <v>1651</v>
      </c>
      <c r="D886" s="79">
        <v>64</v>
      </c>
      <c r="E886" s="79">
        <v>70</v>
      </c>
      <c r="F886" s="80">
        <v>6534.17</v>
      </c>
      <c r="G886" s="80">
        <v>100.9</v>
      </c>
      <c r="H886" s="80">
        <v>6534.17</v>
      </c>
      <c r="I886" s="80" t="s">
        <v>28</v>
      </c>
      <c r="J886" s="80" t="s">
        <v>28</v>
      </c>
      <c r="K886" s="80">
        <v>96.56</v>
      </c>
      <c r="L886" s="73">
        <f t="shared" si="222"/>
        <v>92.12</v>
      </c>
      <c r="M886" s="73">
        <f t="shared" si="223"/>
        <v>114.97</v>
      </c>
      <c r="N886" s="72" t="str">
        <f t="shared" si="224"/>
        <v>0873</v>
      </c>
      <c r="O886" s="74">
        <f t="shared" si="225"/>
        <v>6</v>
      </c>
      <c r="P886" s="72">
        <f t="shared" si="226"/>
        <v>0</v>
      </c>
      <c r="Q886" s="74">
        <f t="shared" si="227"/>
        <v>64</v>
      </c>
      <c r="R886" s="72" t="str">
        <f t="shared" si="228"/>
        <v/>
      </c>
      <c r="S886" s="72" t="str">
        <f t="shared" si="229"/>
        <v/>
      </c>
      <c r="AF886" s="18">
        <v>7500.0125083029097</v>
      </c>
      <c r="AG886" s="18">
        <v>49.3913043478261</v>
      </c>
      <c r="AI886" s="23">
        <f>'simulateur graphe PJ OQN'!$B$4</f>
        <v>1</v>
      </c>
      <c r="AJ886" s="24">
        <f t="shared" si="230"/>
        <v>114.97</v>
      </c>
      <c r="AK886" s="24">
        <f t="shared" si="231"/>
        <v>114.97</v>
      </c>
      <c r="AM886" t="str">
        <f t="shared" si="232"/>
        <v>ZONEBASSE</v>
      </c>
      <c r="AN886" t="str">
        <f t="shared" si="233"/>
        <v>HC</v>
      </c>
      <c r="AO886" s="20">
        <f t="shared" si="234"/>
        <v>114.97</v>
      </c>
      <c r="AP886" s="20">
        <f t="shared" si="235"/>
        <v>6534.17</v>
      </c>
      <c r="AQ886" s="20" t="str">
        <f t="shared" si="235"/>
        <v>.</v>
      </c>
      <c r="AR886" s="20" t="str">
        <f t="shared" si="235"/>
        <v>.</v>
      </c>
      <c r="AS886" s="20">
        <f t="shared" si="236"/>
        <v>-128.47000000000025</v>
      </c>
      <c r="AT886" s="20">
        <f t="shared" si="221"/>
        <v>266.69000000000051</v>
      </c>
      <c r="AU886" s="20">
        <f t="shared" si="237"/>
        <v>6534.17</v>
      </c>
    </row>
    <row r="887" spans="1:47" ht="33.75">
      <c r="A887" s="54">
        <v>888</v>
      </c>
      <c r="B887" s="54" t="s">
        <v>1652</v>
      </c>
      <c r="C887" s="58" t="s">
        <v>1653</v>
      </c>
      <c r="D887" s="79">
        <v>29</v>
      </c>
      <c r="E887" s="79">
        <v>35</v>
      </c>
      <c r="F887" s="80">
        <v>2931.48</v>
      </c>
      <c r="G887" s="80">
        <v>101.09</v>
      </c>
      <c r="H887" s="80">
        <v>2931.48</v>
      </c>
      <c r="I887" s="80" t="s">
        <v>28</v>
      </c>
      <c r="J887" s="80" t="s">
        <v>28</v>
      </c>
      <c r="K887" s="80">
        <v>89.85</v>
      </c>
      <c r="L887" s="73">
        <f t="shared" si="222"/>
        <v>90.32</v>
      </c>
      <c r="M887" s="73">
        <f t="shared" si="223"/>
        <v>114.97</v>
      </c>
      <c r="N887" s="72" t="str">
        <f t="shared" si="224"/>
        <v>0873</v>
      </c>
      <c r="O887" s="74">
        <f t="shared" si="225"/>
        <v>6</v>
      </c>
      <c r="P887" s="72">
        <f t="shared" si="226"/>
        <v>0</v>
      </c>
      <c r="Q887" s="74">
        <f t="shared" si="227"/>
        <v>29</v>
      </c>
      <c r="R887" s="72" t="str">
        <f t="shared" si="228"/>
        <v/>
      </c>
      <c r="S887" s="72" t="str">
        <f t="shared" si="229"/>
        <v/>
      </c>
      <c r="AF887" s="18">
        <v>7983.8724478969498</v>
      </c>
      <c r="AG887" s="18">
        <v>50.951612903225801</v>
      </c>
      <c r="AI887" s="23">
        <f>'simulateur graphe PJ OQN'!$B$4</f>
        <v>1</v>
      </c>
      <c r="AJ887" s="24">
        <f t="shared" si="230"/>
        <v>114.97</v>
      </c>
      <c r="AK887" s="24">
        <f t="shared" si="231"/>
        <v>114.97</v>
      </c>
      <c r="AM887" t="str">
        <f t="shared" si="232"/>
        <v>ZONEBASSE</v>
      </c>
      <c r="AN887" t="str">
        <f t="shared" si="233"/>
        <v>HC</v>
      </c>
      <c r="AO887" s="20">
        <f t="shared" si="234"/>
        <v>114.97</v>
      </c>
      <c r="AP887" s="20">
        <f t="shared" si="235"/>
        <v>2931.48</v>
      </c>
      <c r="AQ887" s="20" t="str">
        <f t="shared" si="235"/>
        <v>.</v>
      </c>
      <c r="AR887" s="20" t="str">
        <f t="shared" si="235"/>
        <v>.</v>
      </c>
      <c r="AS887" s="20">
        <f t="shared" si="236"/>
        <v>-123.41999999999962</v>
      </c>
      <c r="AT887" s="20">
        <f t="shared" si="221"/>
        <v>-165.25</v>
      </c>
      <c r="AU887" s="20">
        <f t="shared" si="237"/>
        <v>2931.48</v>
      </c>
    </row>
    <row r="888" spans="1:47" ht="33.75">
      <c r="A888" s="54">
        <v>889</v>
      </c>
      <c r="B888" s="54" t="s">
        <v>1654</v>
      </c>
      <c r="C888" s="58" t="s">
        <v>1655</v>
      </c>
      <c r="D888" s="79">
        <v>36</v>
      </c>
      <c r="E888" s="79">
        <v>42</v>
      </c>
      <c r="F888" s="80">
        <v>3594.08</v>
      </c>
      <c r="G888" s="80">
        <v>94.66</v>
      </c>
      <c r="H888" s="80">
        <v>3594.08</v>
      </c>
      <c r="I888" s="80" t="s">
        <v>28</v>
      </c>
      <c r="J888" s="80" t="s">
        <v>28</v>
      </c>
      <c r="K888" s="80">
        <v>89.85</v>
      </c>
      <c r="L888" s="73">
        <f t="shared" si="222"/>
        <v>90.32</v>
      </c>
      <c r="M888" s="73">
        <f t="shared" si="223"/>
        <v>114.97</v>
      </c>
      <c r="N888" s="72" t="str">
        <f t="shared" si="224"/>
        <v>0873</v>
      </c>
      <c r="O888" s="74">
        <f t="shared" si="225"/>
        <v>6</v>
      </c>
      <c r="P888" s="72">
        <f t="shared" si="226"/>
        <v>0</v>
      </c>
      <c r="Q888" s="74">
        <f t="shared" si="227"/>
        <v>36</v>
      </c>
      <c r="R888" s="72" t="str">
        <f t="shared" si="228"/>
        <v/>
      </c>
      <c r="S888" s="72" t="str">
        <f t="shared" si="229"/>
        <v/>
      </c>
      <c r="AF888" s="18">
        <v>8774.2862870319805</v>
      </c>
      <c r="AG888" s="18">
        <v>50.989795918367399</v>
      </c>
      <c r="AI888" s="23">
        <f>'simulateur graphe PJ OQN'!$B$4</f>
        <v>1</v>
      </c>
      <c r="AJ888" s="24">
        <f t="shared" si="230"/>
        <v>114.97</v>
      </c>
      <c r="AK888" s="24">
        <f t="shared" si="231"/>
        <v>114.97</v>
      </c>
      <c r="AM888" t="str">
        <f t="shared" si="232"/>
        <v>ZONEBASSE</v>
      </c>
      <c r="AN888" t="str">
        <f t="shared" si="233"/>
        <v>HC</v>
      </c>
      <c r="AO888" s="20">
        <f t="shared" si="234"/>
        <v>114.97</v>
      </c>
      <c r="AP888" s="20">
        <f t="shared" si="235"/>
        <v>3594.08</v>
      </c>
      <c r="AQ888" s="20" t="str">
        <f t="shared" si="235"/>
        <v>.</v>
      </c>
      <c r="AR888" s="20" t="str">
        <f t="shared" si="235"/>
        <v>.</v>
      </c>
      <c r="AS888" s="20">
        <f t="shared" si="236"/>
        <v>-89.769999999999982</v>
      </c>
      <c r="AT888" s="20">
        <f t="shared" si="221"/>
        <v>-131.60000000000036</v>
      </c>
      <c r="AU888" s="20">
        <f t="shared" si="237"/>
        <v>3594.08</v>
      </c>
    </row>
    <row r="889" spans="1:47" ht="33.75">
      <c r="A889" s="54">
        <v>890</v>
      </c>
      <c r="B889" s="54" t="s">
        <v>1656</v>
      </c>
      <c r="C889" s="58" t="s">
        <v>1657</v>
      </c>
      <c r="D889" s="79">
        <v>43</v>
      </c>
      <c r="E889" s="79">
        <v>49</v>
      </c>
      <c r="F889" s="80">
        <v>4086.46</v>
      </c>
      <c r="G889" s="80">
        <v>95.03</v>
      </c>
      <c r="H889" s="80">
        <v>4086.46</v>
      </c>
      <c r="I889" s="80" t="s">
        <v>28</v>
      </c>
      <c r="J889" s="80" t="s">
        <v>28</v>
      </c>
      <c r="K889" s="80">
        <v>90.31</v>
      </c>
      <c r="L889" s="73">
        <f t="shared" si="222"/>
        <v>90.32</v>
      </c>
      <c r="M889" s="73">
        <f t="shared" si="223"/>
        <v>114.97</v>
      </c>
      <c r="N889" s="72" t="str">
        <f t="shared" si="224"/>
        <v>0873</v>
      </c>
      <c r="O889" s="74">
        <f t="shared" si="225"/>
        <v>6</v>
      </c>
      <c r="P889" s="72">
        <f t="shared" si="226"/>
        <v>0</v>
      </c>
      <c r="Q889" s="74">
        <f t="shared" si="227"/>
        <v>43</v>
      </c>
      <c r="R889" s="72" t="str">
        <f t="shared" si="228"/>
        <v/>
      </c>
      <c r="S889" s="72" t="str">
        <f t="shared" si="229"/>
        <v/>
      </c>
      <c r="AF889" s="18">
        <v>11175.571959589</v>
      </c>
      <c r="AG889" s="18">
        <v>64.400000000000006</v>
      </c>
      <c r="AI889" s="23">
        <f>'simulateur graphe PJ OQN'!$B$4</f>
        <v>1</v>
      </c>
      <c r="AJ889" s="24">
        <f t="shared" si="230"/>
        <v>114.97</v>
      </c>
      <c r="AK889" s="24">
        <f t="shared" si="231"/>
        <v>114.97</v>
      </c>
      <c r="AM889" t="str">
        <f t="shared" si="232"/>
        <v>ZONEBASSE</v>
      </c>
      <c r="AN889" t="str">
        <f t="shared" si="233"/>
        <v>HC</v>
      </c>
      <c r="AO889" s="20">
        <f t="shared" si="234"/>
        <v>114.97</v>
      </c>
      <c r="AP889" s="20">
        <f t="shared" si="235"/>
        <v>4086.46</v>
      </c>
      <c r="AQ889" s="20" t="str">
        <f t="shared" si="235"/>
        <v>.</v>
      </c>
      <c r="AR889" s="20" t="str">
        <f t="shared" si="235"/>
        <v>.</v>
      </c>
      <c r="AS889" s="20">
        <f t="shared" si="236"/>
        <v>-248.42000000000007</v>
      </c>
      <c r="AT889" s="20">
        <f t="shared" si="221"/>
        <v>-249.30999999999949</v>
      </c>
      <c r="AU889" s="20">
        <f t="shared" si="237"/>
        <v>4086.46</v>
      </c>
    </row>
    <row r="890" spans="1:47" ht="33.75">
      <c r="A890" s="54">
        <v>891</v>
      </c>
      <c r="B890" s="54" t="s">
        <v>1658</v>
      </c>
      <c r="C890" s="58" t="s">
        <v>1659</v>
      </c>
      <c r="D890" s="79">
        <v>43</v>
      </c>
      <c r="E890" s="79">
        <v>49</v>
      </c>
      <c r="F890" s="80">
        <v>4488.41</v>
      </c>
      <c r="G890" s="80">
        <v>104.38</v>
      </c>
      <c r="H890" s="80">
        <v>4488.41</v>
      </c>
      <c r="I890" s="80" t="s">
        <v>28</v>
      </c>
      <c r="J890" s="80" t="s">
        <v>28</v>
      </c>
      <c r="K890" s="80">
        <v>95.5</v>
      </c>
      <c r="L890" s="73">
        <f t="shared" si="222"/>
        <v>90.32</v>
      </c>
      <c r="M890" s="73">
        <f t="shared" si="223"/>
        <v>114.97</v>
      </c>
      <c r="N890" s="72" t="str">
        <f t="shared" si="224"/>
        <v>0873</v>
      </c>
      <c r="O890" s="74">
        <f t="shared" si="225"/>
        <v>6</v>
      </c>
      <c r="P890" s="72">
        <f t="shared" si="226"/>
        <v>0</v>
      </c>
      <c r="Q890" s="74">
        <f t="shared" si="227"/>
        <v>43</v>
      </c>
      <c r="R890" s="72" t="str">
        <f t="shared" si="228"/>
        <v/>
      </c>
      <c r="S890" s="72" t="str">
        <f t="shared" si="229"/>
        <v/>
      </c>
      <c r="AF890" s="18">
        <v>5259.9826741116403</v>
      </c>
      <c r="AG890" s="18">
        <v>34.990909090909099</v>
      </c>
      <c r="AI890" s="23">
        <f>'simulateur graphe PJ OQN'!$B$4</f>
        <v>1</v>
      </c>
      <c r="AJ890" s="24">
        <f t="shared" si="230"/>
        <v>114.97</v>
      </c>
      <c r="AK890" s="24">
        <f t="shared" si="231"/>
        <v>114.97</v>
      </c>
      <c r="AM890" t="str">
        <f t="shared" si="232"/>
        <v>ZONEBASSE</v>
      </c>
      <c r="AN890" t="str">
        <f t="shared" si="233"/>
        <v>HC</v>
      </c>
      <c r="AO890" s="20">
        <f t="shared" si="234"/>
        <v>114.97</v>
      </c>
      <c r="AP890" s="20">
        <f t="shared" si="235"/>
        <v>4488.41</v>
      </c>
      <c r="AQ890" s="20" t="str">
        <f t="shared" si="235"/>
        <v>.</v>
      </c>
      <c r="AR890" s="20" t="str">
        <f t="shared" si="235"/>
        <v>.</v>
      </c>
      <c r="AS890" s="20">
        <f t="shared" si="236"/>
        <v>-95.590000000000146</v>
      </c>
      <c r="AT890" s="20">
        <f t="shared" si="221"/>
        <v>365.43000000000029</v>
      </c>
      <c r="AU890" s="20">
        <f t="shared" si="237"/>
        <v>4488.41</v>
      </c>
    </row>
    <row r="891" spans="1:47" ht="33.75">
      <c r="A891" s="54">
        <v>892</v>
      </c>
      <c r="B891" s="54" t="s">
        <v>1660</v>
      </c>
      <c r="C891" s="58" t="s">
        <v>2809</v>
      </c>
      <c r="D891" s="79">
        <v>1</v>
      </c>
      <c r="E891" s="79">
        <v>1</v>
      </c>
      <c r="F891" s="80" t="s">
        <v>28</v>
      </c>
      <c r="G891" s="80" t="s">
        <v>28</v>
      </c>
      <c r="H891" s="80">
        <v>90.31</v>
      </c>
      <c r="I891" s="80" t="s">
        <v>28</v>
      </c>
      <c r="J891" s="80" t="s">
        <v>28</v>
      </c>
      <c r="K891" s="80" t="s">
        <v>28</v>
      </c>
      <c r="L891" s="73" t="str">
        <f t="shared" si="222"/>
        <v/>
      </c>
      <c r="M891" s="73" t="str">
        <f t="shared" si="223"/>
        <v/>
      </c>
      <c r="N891" s="72" t="str">
        <f t="shared" si="224"/>
        <v>0874</v>
      </c>
      <c r="O891" s="74">
        <f t="shared" si="225"/>
        <v>0</v>
      </c>
      <c r="P891" s="72">
        <f t="shared" si="226"/>
        <v>0</v>
      </c>
      <c r="Q891" s="74">
        <f t="shared" si="227"/>
        <v>1</v>
      </c>
      <c r="R891" s="72" t="str">
        <f t="shared" si="228"/>
        <v/>
      </c>
      <c r="S891" s="72" t="str">
        <f t="shared" si="229"/>
        <v/>
      </c>
      <c r="AF891" s="18">
        <v>5511.5442578707498</v>
      </c>
      <c r="AG891" s="18">
        <v>31.1666666666667</v>
      </c>
      <c r="AI891" s="23">
        <f>'simulateur graphe PJ OQN'!$B$4</f>
        <v>1</v>
      </c>
      <c r="AJ891" s="24">
        <f t="shared" si="230"/>
        <v>90.31</v>
      </c>
      <c r="AK891" s="24">
        <f t="shared" si="231"/>
        <v>90.31</v>
      </c>
      <c r="AM891" t="str">
        <f t="shared" si="232"/>
        <v>ZONEHAUTE</v>
      </c>
      <c r="AN891" t="str">
        <f t="shared" si="233"/>
        <v>HDJ</v>
      </c>
      <c r="AO891" s="20" t="e">
        <f t="shared" si="234"/>
        <v>#VALUE!</v>
      </c>
      <c r="AP891" s="20">
        <f t="shared" si="235"/>
        <v>90.31</v>
      </c>
      <c r="AQ891" s="20" t="str">
        <f t="shared" si="235"/>
        <v>.</v>
      </c>
      <c r="AR891" s="20" t="str">
        <f t="shared" si="235"/>
        <v>.</v>
      </c>
      <c r="AS891" s="20" t="e">
        <f t="shared" si="236"/>
        <v>#VALUE!</v>
      </c>
      <c r="AT891" s="20" t="e">
        <f t="shared" ref="AT891:AT954" si="238">IF(P891=1,J891+(90-E891)*K891,H891+(90-E891)*K891)+(AI891-90)*L891</f>
        <v>#VALUE!</v>
      </c>
      <c r="AU891" s="20">
        <f t="shared" si="237"/>
        <v>90.31</v>
      </c>
    </row>
    <row r="892" spans="1:47" ht="56.25">
      <c r="A892" s="54">
        <v>893</v>
      </c>
      <c r="B892" s="54" t="s">
        <v>1661</v>
      </c>
      <c r="C892" s="58" t="s">
        <v>2810</v>
      </c>
      <c r="D892" s="79">
        <v>15</v>
      </c>
      <c r="E892" s="79">
        <v>35</v>
      </c>
      <c r="F892" s="80">
        <v>1982.67</v>
      </c>
      <c r="G892" s="80">
        <v>132.18</v>
      </c>
      <c r="H892" s="80">
        <v>1982.67</v>
      </c>
      <c r="I892" s="80">
        <v>2631.17</v>
      </c>
      <c r="J892" s="80">
        <v>3379.81</v>
      </c>
      <c r="K892" s="80">
        <v>94.05</v>
      </c>
      <c r="L892" s="73">
        <f t="shared" si="222"/>
        <v>100.84</v>
      </c>
      <c r="M892" s="73">
        <f t="shared" si="223"/>
        <v>145.38999999999999</v>
      </c>
      <c r="N892" s="72" t="str">
        <f t="shared" si="224"/>
        <v>0874</v>
      </c>
      <c r="O892" s="74">
        <f t="shared" si="225"/>
        <v>20</v>
      </c>
      <c r="P892" s="72">
        <f t="shared" si="226"/>
        <v>1</v>
      </c>
      <c r="Q892" s="74">
        <f t="shared" si="227"/>
        <v>15</v>
      </c>
      <c r="R892" s="72">
        <f t="shared" si="228"/>
        <v>22</v>
      </c>
      <c r="S892" s="72">
        <f t="shared" si="229"/>
        <v>29</v>
      </c>
      <c r="AF892" s="18">
        <v>8976.4008586599903</v>
      </c>
      <c r="AG892" s="18">
        <v>53.921052631579002</v>
      </c>
      <c r="AI892" s="23">
        <f>'simulateur graphe PJ OQN'!$B$4</f>
        <v>1</v>
      </c>
      <c r="AJ892" s="24">
        <f t="shared" si="230"/>
        <v>145.38999999999999</v>
      </c>
      <c r="AK892" s="24">
        <f t="shared" si="231"/>
        <v>145.38999999999999</v>
      </c>
      <c r="AM892" t="str">
        <f t="shared" si="232"/>
        <v>ZONEBASSE</v>
      </c>
      <c r="AN892" t="str">
        <f t="shared" si="233"/>
        <v>HC</v>
      </c>
      <c r="AO892" s="20">
        <f t="shared" si="234"/>
        <v>145.38999999999999</v>
      </c>
      <c r="AP892" s="20">
        <f t="shared" si="235"/>
        <v>1982.67</v>
      </c>
      <c r="AQ892" s="20">
        <f t="shared" si="235"/>
        <v>2631.17</v>
      </c>
      <c r="AR892" s="20">
        <f t="shared" si="235"/>
        <v>3379.81</v>
      </c>
      <c r="AS892" s="20">
        <f t="shared" si="236"/>
        <v>182.11000000000013</v>
      </c>
      <c r="AT892" s="20">
        <f t="shared" si="238"/>
        <v>-422.20000000000073</v>
      </c>
      <c r="AU892" s="20">
        <f t="shared" si="237"/>
        <v>1982.67</v>
      </c>
    </row>
    <row r="893" spans="1:47" ht="56.25">
      <c r="A893" s="54">
        <v>894</v>
      </c>
      <c r="B893" s="54" t="s">
        <v>1662</v>
      </c>
      <c r="C893" s="58" t="s">
        <v>2811</v>
      </c>
      <c r="D893" s="79">
        <v>36</v>
      </c>
      <c r="E893" s="79">
        <v>42</v>
      </c>
      <c r="F893" s="80">
        <v>4302.99</v>
      </c>
      <c r="G893" s="80">
        <v>110.49</v>
      </c>
      <c r="H893" s="80">
        <v>4302.99</v>
      </c>
      <c r="I893" s="80" t="s">
        <v>28</v>
      </c>
      <c r="J893" s="80" t="s">
        <v>28</v>
      </c>
      <c r="K893" s="80">
        <v>110.5</v>
      </c>
      <c r="L893" s="73">
        <f t="shared" si="222"/>
        <v>100.84</v>
      </c>
      <c r="M893" s="73">
        <f t="shared" si="223"/>
        <v>145.38999999999999</v>
      </c>
      <c r="N893" s="72" t="str">
        <f t="shared" si="224"/>
        <v>0874</v>
      </c>
      <c r="O893" s="74">
        <f t="shared" si="225"/>
        <v>6</v>
      </c>
      <c r="P893" s="72">
        <f t="shared" si="226"/>
        <v>0</v>
      </c>
      <c r="Q893" s="74">
        <f t="shared" si="227"/>
        <v>36</v>
      </c>
      <c r="R893" s="72" t="str">
        <f t="shared" si="228"/>
        <v/>
      </c>
      <c r="S893" s="72" t="str">
        <f t="shared" si="229"/>
        <v/>
      </c>
      <c r="AF893" s="18">
        <v>9871.2777235029898</v>
      </c>
      <c r="AG893" s="18">
        <v>55.16</v>
      </c>
      <c r="AI893" s="23">
        <f>'simulateur graphe PJ OQN'!$B$4</f>
        <v>1</v>
      </c>
      <c r="AJ893" s="24">
        <f t="shared" si="230"/>
        <v>145.38999999999999</v>
      </c>
      <c r="AK893" s="24">
        <f t="shared" si="231"/>
        <v>145.38999999999999</v>
      </c>
      <c r="AM893" t="str">
        <f t="shared" si="232"/>
        <v>ZONEBASSE</v>
      </c>
      <c r="AN893" t="str">
        <f t="shared" si="233"/>
        <v>HC</v>
      </c>
      <c r="AO893" s="20">
        <f t="shared" si="234"/>
        <v>145.38999999999999</v>
      </c>
      <c r="AP893" s="20">
        <f t="shared" si="235"/>
        <v>4302.99</v>
      </c>
      <c r="AQ893" s="20" t="str">
        <f t="shared" si="235"/>
        <v>.</v>
      </c>
      <c r="AR893" s="20" t="str">
        <f t="shared" si="235"/>
        <v>.</v>
      </c>
      <c r="AS893" s="20">
        <f t="shared" si="236"/>
        <v>-227.51000000000022</v>
      </c>
      <c r="AT893" s="20">
        <f t="shared" si="238"/>
        <v>632.22999999999956</v>
      </c>
      <c r="AU893" s="20">
        <f t="shared" si="237"/>
        <v>4302.99</v>
      </c>
    </row>
    <row r="894" spans="1:47" ht="56.25">
      <c r="A894" s="54">
        <v>895</v>
      </c>
      <c r="B894" s="54" t="s">
        <v>1663</v>
      </c>
      <c r="C894" s="58" t="s">
        <v>2812</v>
      </c>
      <c r="D894" s="79">
        <v>22</v>
      </c>
      <c r="E894" s="79">
        <v>42</v>
      </c>
      <c r="F894" s="80">
        <v>2831.91</v>
      </c>
      <c r="G894" s="80">
        <v>128.72</v>
      </c>
      <c r="H894" s="80">
        <v>2831.91</v>
      </c>
      <c r="I894" s="80">
        <v>3491.15</v>
      </c>
      <c r="J894" s="80">
        <v>4238.3599999999997</v>
      </c>
      <c r="K894" s="80">
        <v>98.25</v>
      </c>
      <c r="L894" s="73">
        <f t="shared" si="222"/>
        <v>100.84</v>
      </c>
      <c r="M894" s="73">
        <f t="shared" si="223"/>
        <v>145.38999999999999</v>
      </c>
      <c r="N894" s="72" t="str">
        <f t="shared" si="224"/>
        <v>0874</v>
      </c>
      <c r="O894" s="74">
        <f t="shared" si="225"/>
        <v>20</v>
      </c>
      <c r="P894" s="72">
        <f t="shared" si="226"/>
        <v>1</v>
      </c>
      <c r="Q894" s="74">
        <f t="shared" si="227"/>
        <v>22</v>
      </c>
      <c r="R894" s="72">
        <f t="shared" si="228"/>
        <v>29</v>
      </c>
      <c r="S894" s="72">
        <f t="shared" si="229"/>
        <v>36</v>
      </c>
      <c r="AF894" s="18">
        <v>378.204137869166</v>
      </c>
      <c r="AG894" s="18" t="s">
        <v>28</v>
      </c>
      <c r="AI894" s="23">
        <f>'simulateur graphe PJ OQN'!$B$4</f>
        <v>1</v>
      </c>
      <c r="AJ894" s="24">
        <f t="shared" si="230"/>
        <v>145.38999999999999</v>
      </c>
      <c r="AK894" s="24">
        <f t="shared" si="231"/>
        <v>145.38999999999999</v>
      </c>
      <c r="AM894" t="str">
        <f t="shared" si="232"/>
        <v>ZONEBASSE</v>
      </c>
      <c r="AN894" t="str">
        <f t="shared" si="233"/>
        <v>HC</v>
      </c>
      <c r="AO894" s="20">
        <f t="shared" si="234"/>
        <v>145.38999999999999</v>
      </c>
      <c r="AP894" s="20">
        <f t="shared" si="235"/>
        <v>2831.91</v>
      </c>
      <c r="AQ894" s="20">
        <f t="shared" si="235"/>
        <v>3491.15</v>
      </c>
      <c r="AR894" s="20">
        <f t="shared" si="235"/>
        <v>4238.3599999999997</v>
      </c>
      <c r="AS894" s="20">
        <f t="shared" si="236"/>
        <v>210.10999999999967</v>
      </c>
      <c r="AT894" s="20">
        <f t="shared" si="238"/>
        <v>-20.399999999999636</v>
      </c>
      <c r="AU894" s="20">
        <f t="shared" si="237"/>
        <v>2831.91</v>
      </c>
    </row>
    <row r="895" spans="1:47" ht="56.25">
      <c r="A895" s="54">
        <v>896</v>
      </c>
      <c r="B895" s="54" t="s">
        <v>1664</v>
      </c>
      <c r="C895" s="58" t="s">
        <v>2813</v>
      </c>
      <c r="D895" s="79">
        <v>43</v>
      </c>
      <c r="E895" s="79">
        <v>49</v>
      </c>
      <c r="F895" s="80">
        <v>5074.95</v>
      </c>
      <c r="G895" s="80">
        <v>106.81</v>
      </c>
      <c r="H895" s="80">
        <v>5074.95</v>
      </c>
      <c r="I895" s="80" t="s">
        <v>28</v>
      </c>
      <c r="J895" s="80" t="s">
        <v>28</v>
      </c>
      <c r="K895" s="80">
        <v>110.57</v>
      </c>
      <c r="L895" s="73">
        <f t="shared" si="222"/>
        <v>100.84</v>
      </c>
      <c r="M895" s="73">
        <f t="shared" si="223"/>
        <v>145.38999999999999</v>
      </c>
      <c r="N895" s="72" t="str">
        <f t="shared" si="224"/>
        <v>0874</v>
      </c>
      <c r="O895" s="74">
        <f t="shared" si="225"/>
        <v>6</v>
      </c>
      <c r="P895" s="72">
        <f t="shared" si="226"/>
        <v>0</v>
      </c>
      <c r="Q895" s="74">
        <f t="shared" si="227"/>
        <v>43</v>
      </c>
      <c r="R895" s="72" t="str">
        <f t="shared" si="228"/>
        <v/>
      </c>
      <c r="S895" s="72" t="str">
        <f t="shared" si="229"/>
        <v/>
      </c>
      <c r="AF895" s="18">
        <v>5790.161787772</v>
      </c>
      <c r="AG895" s="18">
        <v>34.537815126050397</v>
      </c>
      <c r="AI895" s="23">
        <f>'simulateur graphe PJ OQN'!$B$4</f>
        <v>1</v>
      </c>
      <c r="AJ895" s="24">
        <f t="shared" si="230"/>
        <v>145.38999999999999</v>
      </c>
      <c r="AK895" s="24">
        <f t="shared" si="231"/>
        <v>145.38999999999999</v>
      </c>
      <c r="AM895" t="str">
        <f t="shared" si="232"/>
        <v>ZONEBASSE</v>
      </c>
      <c r="AN895" t="str">
        <f t="shared" si="233"/>
        <v>HC</v>
      </c>
      <c r="AO895" s="20">
        <f t="shared" si="234"/>
        <v>145.38999999999999</v>
      </c>
      <c r="AP895" s="20">
        <f t="shared" si="235"/>
        <v>5074.95</v>
      </c>
      <c r="AQ895" s="20" t="str">
        <f t="shared" si="235"/>
        <v>.</v>
      </c>
      <c r="AR895" s="20" t="str">
        <f t="shared" si="235"/>
        <v>.</v>
      </c>
      <c r="AS895" s="20">
        <f t="shared" si="236"/>
        <v>-232.40999999999985</v>
      </c>
      <c r="AT895" s="20">
        <f t="shared" si="238"/>
        <v>633.55999999999949</v>
      </c>
      <c r="AU895" s="20">
        <f t="shared" si="237"/>
        <v>5074.95</v>
      </c>
    </row>
    <row r="896" spans="1:47" ht="56.25">
      <c r="A896" s="54">
        <v>897</v>
      </c>
      <c r="B896" s="54" t="s">
        <v>1665</v>
      </c>
      <c r="C896" s="58" t="s">
        <v>2814</v>
      </c>
      <c r="D896" s="79">
        <v>50</v>
      </c>
      <c r="E896" s="79">
        <v>56</v>
      </c>
      <c r="F896" s="80">
        <v>5069.74</v>
      </c>
      <c r="G896" s="80">
        <v>101.39</v>
      </c>
      <c r="H896" s="80">
        <v>5069.74</v>
      </c>
      <c r="I896" s="80" t="s">
        <v>28</v>
      </c>
      <c r="J896" s="80" t="s">
        <v>28</v>
      </c>
      <c r="K896" s="80">
        <v>95.48</v>
      </c>
      <c r="L896" s="73">
        <f t="shared" si="222"/>
        <v>100.84</v>
      </c>
      <c r="M896" s="73">
        <f t="shared" si="223"/>
        <v>145.38999999999999</v>
      </c>
      <c r="N896" s="72" t="str">
        <f t="shared" si="224"/>
        <v>0874</v>
      </c>
      <c r="O896" s="74">
        <f t="shared" si="225"/>
        <v>6</v>
      </c>
      <c r="P896" s="72">
        <f t="shared" si="226"/>
        <v>0</v>
      </c>
      <c r="Q896" s="74">
        <f t="shared" si="227"/>
        <v>50</v>
      </c>
      <c r="R896" s="72" t="str">
        <f t="shared" si="228"/>
        <v/>
      </c>
      <c r="S896" s="72" t="str">
        <f t="shared" si="229"/>
        <v/>
      </c>
      <c r="AF896" s="18">
        <v>6374.0922146776702</v>
      </c>
      <c r="AG896" s="18">
        <v>33.337209302325597</v>
      </c>
      <c r="AI896" s="23">
        <f>'simulateur graphe PJ OQN'!$B$4</f>
        <v>1</v>
      </c>
      <c r="AJ896" s="24">
        <f t="shared" si="230"/>
        <v>145.38999999999999</v>
      </c>
      <c r="AK896" s="24">
        <f t="shared" si="231"/>
        <v>145.38999999999999</v>
      </c>
      <c r="AM896" t="str">
        <f t="shared" si="232"/>
        <v>ZONEBASSE</v>
      </c>
      <c r="AN896" t="str">
        <f t="shared" si="233"/>
        <v>HC</v>
      </c>
      <c r="AO896" s="20">
        <f t="shared" si="234"/>
        <v>145.38999999999999</v>
      </c>
      <c r="AP896" s="20">
        <f t="shared" si="235"/>
        <v>5069.74</v>
      </c>
      <c r="AQ896" s="20" t="str">
        <f t="shared" si="235"/>
        <v>.</v>
      </c>
      <c r="AR896" s="20" t="str">
        <f t="shared" si="235"/>
        <v>.</v>
      </c>
      <c r="AS896" s="20">
        <f t="shared" si="236"/>
        <v>-181.66000000000076</v>
      </c>
      <c r="AT896" s="20">
        <f t="shared" si="238"/>
        <v>-658.70000000000073</v>
      </c>
      <c r="AU896" s="20">
        <f t="shared" si="237"/>
        <v>5069.74</v>
      </c>
    </row>
    <row r="897" spans="1:47" ht="56.25">
      <c r="A897" s="54">
        <v>898</v>
      </c>
      <c r="B897" s="54" t="s">
        <v>1666</v>
      </c>
      <c r="C897" s="58" t="s">
        <v>2815</v>
      </c>
      <c r="D897" s="79">
        <v>57</v>
      </c>
      <c r="E897" s="79">
        <v>63</v>
      </c>
      <c r="F897" s="80">
        <v>6087.19</v>
      </c>
      <c r="G897" s="80">
        <v>106.79</v>
      </c>
      <c r="H897" s="80">
        <v>6087.19</v>
      </c>
      <c r="I897" s="80" t="s">
        <v>28</v>
      </c>
      <c r="J897" s="80" t="s">
        <v>28</v>
      </c>
      <c r="K897" s="80">
        <v>100.55</v>
      </c>
      <c r="L897" s="73">
        <f t="shared" si="222"/>
        <v>100.84</v>
      </c>
      <c r="M897" s="73">
        <f t="shared" si="223"/>
        <v>145.38999999999999</v>
      </c>
      <c r="N897" s="72" t="str">
        <f t="shared" si="224"/>
        <v>0874</v>
      </c>
      <c r="O897" s="74">
        <f t="shared" si="225"/>
        <v>6</v>
      </c>
      <c r="P897" s="72">
        <f t="shared" si="226"/>
        <v>0</v>
      </c>
      <c r="Q897" s="74">
        <f t="shared" si="227"/>
        <v>57</v>
      </c>
      <c r="R897" s="72" t="str">
        <f t="shared" si="228"/>
        <v/>
      </c>
      <c r="S897" s="72" t="str">
        <f t="shared" si="229"/>
        <v/>
      </c>
      <c r="AF897" s="18">
        <v>7088.3364228812798</v>
      </c>
      <c r="AG897" s="18">
        <v>43.848936170212802</v>
      </c>
      <c r="AI897" s="23">
        <f>'simulateur graphe PJ OQN'!$B$4</f>
        <v>1</v>
      </c>
      <c r="AJ897" s="24">
        <f t="shared" si="230"/>
        <v>145.38999999999999</v>
      </c>
      <c r="AK897" s="24">
        <f t="shared" si="231"/>
        <v>145.38999999999999</v>
      </c>
      <c r="AM897" t="str">
        <f t="shared" si="232"/>
        <v>ZONEBASSE</v>
      </c>
      <c r="AN897" t="str">
        <f t="shared" si="233"/>
        <v>HC</v>
      </c>
      <c r="AO897" s="20">
        <f t="shared" si="234"/>
        <v>145.38999999999999</v>
      </c>
      <c r="AP897" s="20">
        <f t="shared" si="235"/>
        <v>6087.19</v>
      </c>
      <c r="AQ897" s="20" t="str">
        <f t="shared" si="235"/>
        <v>.</v>
      </c>
      <c r="AR897" s="20" t="str">
        <f t="shared" si="235"/>
        <v>.</v>
      </c>
      <c r="AS897" s="20">
        <f t="shared" si="236"/>
        <v>-146.90999999999985</v>
      </c>
      <c r="AT897" s="20">
        <f t="shared" si="238"/>
        <v>-172.72000000000116</v>
      </c>
      <c r="AU897" s="20">
        <f t="shared" si="237"/>
        <v>6087.19</v>
      </c>
    </row>
    <row r="898" spans="1:47" ht="56.25">
      <c r="A898" s="54">
        <v>899</v>
      </c>
      <c r="B898" s="54" t="s">
        <v>1667</v>
      </c>
      <c r="C898" s="58" t="s">
        <v>2816</v>
      </c>
      <c r="D898" s="79">
        <v>15</v>
      </c>
      <c r="E898" s="79">
        <v>35</v>
      </c>
      <c r="F898" s="80">
        <v>1683.35</v>
      </c>
      <c r="G898" s="80">
        <v>112.22</v>
      </c>
      <c r="H898" s="80">
        <v>1683.35</v>
      </c>
      <c r="I898" s="80">
        <v>2278.0300000000002</v>
      </c>
      <c r="J898" s="80">
        <v>2865.91</v>
      </c>
      <c r="K898" s="80">
        <v>79.010000000000005</v>
      </c>
      <c r="L898" s="73">
        <f t="shared" si="222"/>
        <v>96.43</v>
      </c>
      <c r="M898" s="73">
        <f t="shared" si="223"/>
        <v>145.38999999999999</v>
      </c>
      <c r="N898" s="72" t="str">
        <f t="shared" si="224"/>
        <v>0874</v>
      </c>
      <c r="O898" s="74">
        <f t="shared" si="225"/>
        <v>20</v>
      </c>
      <c r="P898" s="72">
        <f t="shared" si="226"/>
        <v>1</v>
      </c>
      <c r="Q898" s="74">
        <f t="shared" si="227"/>
        <v>15</v>
      </c>
      <c r="R898" s="72">
        <f t="shared" si="228"/>
        <v>22</v>
      </c>
      <c r="S898" s="72">
        <f t="shared" si="229"/>
        <v>29</v>
      </c>
      <c r="AF898" s="18">
        <v>8389.1163573303402</v>
      </c>
      <c r="AG898" s="18">
        <v>48.911111111111097</v>
      </c>
      <c r="AI898" s="23">
        <f>'simulateur graphe PJ OQN'!$B$4</f>
        <v>1</v>
      </c>
      <c r="AJ898" s="24">
        <f t="shared" si="230"/>
        <v>145.38999999999999</v>
      </c>
      <c r="AK898" s="24">
        <f t="shared" si="231"/>
        <v>145.38999999999999</v>
      </c>
      <c r="AM898" t="str">
        <f t="shared" si="232"/>
        <v>ZONEBASSE</v>
      </c>
      <c r="AN898" t="str">
        <f t="shared" si="233"/>
        <v>HC</v>
      </c>
      <c r="AO898" s="20">
        <f t="shared" si="234"/>
        <v>145.38999999999999</v>
      </c>
      <c r="AP898" s="20">
        <f t="shared" si="235"/>
        <v>1683.35</v>
      </c>
      <c r="AQ898" s="20">
        <f t="shared" si="235"/>
        <v>2278.0300000000002</v>
      </c>
      <c r="AR898" s="20">
        <f t="shared" si="235"/>
        <v>2865.91</v>
      </c>
      <c r="AS898" s="20">
        <f t="shared" si="236"/>
        <v>179.56999999999971</v>
      </c>
      <c r="AT898" s="20">
        <f t="shared" si="238"/>
        <v>-1370.8100000000004</v>
      </c>
      <c r="AU898" s="20">
        <f t="shared" si="237"/>
        <v>1683.35</v>
      </c>
    </row>
    <row r="899" spans="1:47" ht="56.25">
      <c r="A899" s="54">
        <v>900</v>
      </c>
      <c r="B899" s="54" t="s">
        <v>1668</v>
      </c>
      <c r="C899" s="58" t="s">
        <v>2817</v>
      </c>
      <c r="D899" s="79">
        <v>15</v>
      </c>
      <c r="E899" s="79">
        <v>35</v>
      </c>
      <c r="F899" s="80">
        <v>1939.39</v>
      </c>
      <c r="G899" s="80">
        <v>129.29</v>
      </c>
      <c r="H899" s="80">
        <v>1939.39</v>
      </c>
      <c r="I899" s="80">
        <v>2514.0300000000002</v>
      </c>
      <c r="J899" s="80">
        <v>3264.88</v>
      </c>
      <c r="K899" s="80">
        <v>89.13</v>
      </c>
      <c r="L899" s="73">
        <f t="shared" si="222"/>
        <v>96.43</v>
      </c>
      <c r="M899" s="73">
        <f t="shared" si="223"/>
        <v>145.38999999999999</v>
      </c>
      <c r="N899" s="72" t="str">
        <f t="shared" si="224"/>
        <v>0874</v>
      </c>
      <c r="O899" s="74">
        <f t="shared" si="225"/>
        <v>20</v>
      </c>
      <c r="P899" s="72">
        <f t="shared" si="226"/>
        <v>1</v>
      </c>
      <c r="Q899" s="74">
        <f t="shared" si="227"/>
        <v>15</v>
      </c>
      <c r="R899" s="72">
        <f t="shared" si="228"/>
        <v>22</v>
      </c>
      <c r="S899" s="72">
        <f t="shared" si="229"/>
        <v>29</v>
      </c>
      <c r="AF899" s="18">
        <v>7937.84966232243</v>
      </c>
      <c r="AG899" s="18">
        <v>49.447439353099703</v>
      </c>
      <c r="AI899" s="23">
        <f>'simulateur graphe PJ OQN'!$B$4</f>
        <v>1</v>
      </c>
      <c r="AJ899" s="24">
        <f t="shared" si="230"/>
        <v>145.38999999999999</v>
      </c>
      <c r="AK899" s="24">
        <f t="shared" si="231"/>
        <v>145.38999999999999</v>
      </c>
      <c r="AM899" t="str">
        <f t="shared" si="232"/>
        <v>ZONEBASSE</v>
      </c>
      <c r="AN899" t="str">
        <f t="shared" si="233"/>
        <v>HC</v>
      </c>
      <c r="AO899" s="20">
        <f t="shared" si="234"/>
        <v>145.38999999999999</v>
      </c>
      <c r="AP899" s="20">
        <f t="shared" si="235"/>
        <v>1939.39</v>
      </c>
      <c r="AQ899" s="20">
        <f t="shared" si="235"/>
        <v>2514.0300000000002</v>
      </c>
      <c r="AR899" s="20">
        <f t="shared" si="235"/>
        <v>3264.88</v>
      </c>
      <c r="AS899" s="20">
        <f t="shared" si="236"/>
        <v>234.46000000000004</v>
      </c>
      <c r="AT899" s="20">
        <f t="shared" si="238"/>
        <v>-415.24000000000069</v>
      </c>
      <c r="AU899" s="20">
        <f t="shared" si="237"/>
        <v>1939.39</v>
      </c>
    </row>
    <row r="900" spans="1:47" ht="56.25">
      <c r="A900" s="54">
        <v>901</v>
      </c>
      <c r="B900" s="54" t="s">
        <v>1669</v>
      </c>
      <c r="C900" s="58" t="s">
        <v>2818</v>
      </c>
      <c r="D900" s="79">
        <v>15</v>
      </c>
      <c r="E900" s="79">
        <v>35</v>
      </c>
      <c r="F900" s="80">
        <v>1801.09</v>
      </c>
      <c r="G900" s="80">
        <v>120.07</v>
      </c>
      <c r="H900" s="80">
        <v>1801.09</v>
      </c>
      <c r="I900" s="80">
        <v>2413.9699999999998</v>
      </c>
      <c r="J900" s="80">
        <v>3056.29</v>
      </c>
      <c r="K900" s="80">
        <v>82.49</v>
      </c>
      <c r="L900" s="73">
        <f t="shared" ref="L900:L963" si="239">IFERROR(VLOOKUP(B900,$B$1326:$K$2467,6,0),"")</f>
        <v>96.43</v>
      </c>
      <c r="M900" s="73">
        <f t="shared" ref="M900:M963" si="240">IFERROR(VLOOKUP($B900,$B$2468:$K$3603,6,0),"")</f>
        <v>145.38999999999999</v>
      </c>
      <c r="N900" s="72" t="str">
        <f t="shared" ref="N900:N963" si="241">LEFT(B900,4)</f>
        <v>0874</v>
      </c>
      <c r="O900" s="74">
        <f t="shared" ref="O900:O963" si="242">E900-D900</f>
        <v>20</v>
      </c>
      <c r="P900" s="72">
        <f t="shared" ref="P900:P963" si="243">IF(O900=20,1,0)</f>
        <v>1</v>
      </c>
      <c r="Q900" s="74">
        <f t="shared" ref="Q900:Q963" si="244">D900</f>
        <v>15</v>
      </c>
      <c r="R900" s="72">
        <f t="shared" ref="R900:R963" si="245">IF(P900=1,Q900+7,"")</f>
        <v>22</v>
      </c>
      <c r="S900" s="72">
        <f t="shared" ref="S900:S963" si="246">IF(P900=1,Q900+14,"")</f>
        <v>29</v>
      </c>
      <c r="AF900" s="18">
        <v>10181.697011189901</v>
      </c>
      <c r="AG900" s="18">
        <v>60.391975308642003</v>
      </c>
      <c r="AI900" s="23">
        <f>'simulateur graphe PJ OQN'!$B$4</f>
        <v>1</v>
      </c>
      <c r="AJ900" s="24">
        <f t="shared" ref="AJ900:AJ963" si="247">IF(AN900="HDJ",AU900,IF(AM900="ZONE90",AT900,IF(AM900="ZONEBASSE",AO900,IF(AM900="ZONEFORF1",AP900,IF(AM900="ZONEFORF2",AQ900,IF(AM900="ZONEFORF3",AR900,AS900))))))</f>
        <v>145.38999999999999</v>
      </c>
      <c r="AK900" s="24">
        <f t="shared" ref="AK900:AK963" si="248">AJ900/AI900</f>
        <v>145.38999999999999</v>
      </c>
      <c r="AM900" t="str">
        <f t="shared" ref="AM900:AM963" si="249">IF(AI900&gt;90,"ZONE90",IF(P900=1,IF(AI900&lt;D900,"ZONEBASSE",IF(AI900&lt;R900,"ZONEFORF1",IF(AI900&lt;S900,"ZONEFORF2",IF(AI900&lt;E900,"ZONEFORF3","ZONEHAUTE")))),IF(AI900&lt;D900,"ZONEBASSE",IF(AI900&lt;E900,"ZONEFORF1","ZONEHAUTE"))))</f>
        <v>ZONEBASSE</v>
      </c>
      <c r="AN900" t="str">
        <f t="shared" ref="AN900:AN963" si="250">IF(RIGHT(B900,1)="0","HDJ","HC")</f>
        <v>HC</v>
      </c>
      <c r="AO900" s="20">
        <f t="shared" ref="AO900:AO963" si="251">IF(AI900&lt;8,M900*AI900,F900-(D900-AI900)*G900)</f>
        <v>145.38999999999999</v>
      </c>
      <c r="AP900" s="20">
        <f t="shared" ref="AP900:AR963" si="252">H900</f>
        <v>1801.09</v>
      </c>
      <c r="AQ900" s="20">
        <f t="shared" si="252"/>
        <v>2413.9699999999998</v>
      </c>
      <c r="AR900" s="20">
        <f t="shared" si="252"/>
        <v>3056.29</v>
      </c>
      <c r="AS900" s="20">
        <f t="shared" ref="AS900:AS963" si="253">IF(P900=1,J900+(AI900-E900)*K900,H900+(AI900-E900)*K900)</f>
        <v>251.63000000000011</v>
      </c>
      <c r="AT900" s="20">
        <f t="shared" si="238"/>
        <v>-989.03000000000065</v>
      </c>
      <c r="AU900" s="20">
        <f t="shared" ref="AU900:AU963" si="254">AI900*H900</f>
        <v>1801.09</v>
      </c>
    </row>
    <row r="901" spans="1:47" ht="56.25">
      <c r="A901" s="54">
        <v>902</v>
      </c>
      <c r="B901" s="54" t="s">
        <v>1670</v>
      </c>
      <c r="C901" s="58" t="s">
        <v>2819</v>
      </c>
      <c r="D901" s="79">
        <v>43</v>
      </c>
      <c r="E901" s="79">
        <v>49</v>
      </c>
      <c r="F901" s="80">
        <v>4145.32</v>
      </c>
      <c r="G901" s="80">
        <v>77.790000000000006</v>
      </c>
      <c r="H901" s="80">
        <v>4145.32</v>
      </c>
      <c r="I901" s="80" t="s">
        <v>28</v>
      </c>
      <c r="J901" s="80" t="s">
        <v>28</v>
      </c>
      <c r="K901" s="80">
        <v>90.49</v>
      </c>
      <c r="L901" s="73">
        <f t="shared" si="239"/>
        <v>96.43</v>
      </c>
      <c r="M901" s="73">
        <f t="shared" si="240"/>
        <v>145.38999999999999</v>
      </c>
      <c r="N901" s="72" t="str">
        <f t="shared" si="241"/>
        <v>0874</v>
      </c>
      <c r="O901" s="74">
        <f t="shared" si="242"/>
        <v>6</v>
      </c>
      <c r="P901" s="72">
        <f t="shared" si="243"/>
        <v>0</v>
      </c>
      <c r="Q901" s="74">
        <f t="shared" si="244"/>
        <v>43</v>
      </c>
      <c r="R901" s="72" t="str">
        <f t="shared" si="245"/>
        <v/>
      </c>
      <c r="S901" s="72" t="str">
        <f t="shared" si="246"/>
        <v/>
      </c>
      <c r="AF901" s="18">
        <v>4645.5373762313902</v>
      </c>
      <c r="AG901" s="18">
        <v>32.027681660899702</v>
      </c>
      <c r="AI901" s="23">
        <f>'simulateur graphe PJ OQN'!$B$4</f>
        <v>1</v>
      </c>
      <c r="AJ901" s="24">
        <f t="shared" si="247"/>
        <v>145.38999999999999</v>
      </c>
      <c r="AK901" s="24">
        <f t="shared" si="248"/>
        <v>145.38999999999999</v>
      </c>
      <c r="AM901" t="str">
        <f t="shared" si="249"/>
        <v>ZONEBASSE</v>
      </c>
      <c r="AN901" t="str">
        <f t="shared" si="250"/>
        <v>HC</v>
      </c>
      <c r="AO901" s="20">
        <f t="shared" si="251"/>
        <v>145.38999999999999</v>
      </c>
      <c r="AP901" s="20">
        <f t="shared" si="252"/>
        <v>4145.32</v>
      </c>
      <c r="AQ901" s="20" t="str">
        <f t="shared" si="252"/>
        <v>.</v>
      </c>
      <c r="AR901" s="20" t="str">
        <f t="shared" si="252"/>
        <v>.</v>
      </c>
      <c r="AS901" s="20">
        <f t="shared" si="253"/>
        <v>-198.19999999999982</v>
      </c>
      <c r="AT901" s="20">
        <f t="shared" si="238"/>
        <v>-726.86000000000058</v>
      </c>
      <c r="AU901" s="20">
        <f t="shared" si="254"/>
        <v>4145.32</v>
      </c>
    </row>
    <row r="902" spans="1:47" ht="56.25">
      <c r="A902" s="54">
        <v>903</v>
      </c>
      <c r="B902" s="54" t="s">
        <v>1671</v>
      </c>
      <c r="C902" s="58" t="s">
        <v>2820</v>
      </c>
      <c r="D902" s="79">
        <v>43</v>
      </c>
      <c r="E902" s="79">
        <v>49</v>
      </c>
      <c r="F902" s="80">
        <v>4635.54</v>
      </c>
      <c r="G902" s="80">
        <v>107.8</v>
      </c>
      <c r="H902" s="80">
        <v>4635.54</v>
      </c>
      <c r="I902" s="80" t="s">
        <v>28</v>
      </c>
      <c r="J902" s="80" t="s">
        <v>28</v>
      </c>
      <c r="K902" s="80">
        <v>100.72</v>
      </c>
      <c r="L902" s="73">
        <f t="shared" si="239"/>
        <v>96.43</v>
      </c>
      <c r="M902" s="73">
        <f t="shared" si="240"/>
        <v>145.38999999999999</v>
      </c>
      <c r="N902" s="72" t="str">
        <f t="shared" si="241"/>
        <v>0874</v>
      </c>
      <c r="O902" s="74">
        <f t="shared" si="242"/>
        <v>6</v>
      </c>
      <c r="P902" s="72">
        <f t="shared" si="243"/>
        <v>0</v>
      </c>
      <c r="Q902" s="74">
        <f t="shared" si="244"/>
        <v>43</v>
      </c>
      <c r="R902" s="72" t="str">
        <f t="shared" si="245"/>
        <v/>
      </c>
      <c r="S902" s="72" t="str">
        <f t="shared" si="246"/>
        <v/>
      </c>
      <c r="AF902" s="18">
        <v>5382.6467717116402</v>
      </c>
      <c r="AG902" s="18">
        <v>35.075471698113198</v>
      </c>
      <c r="AI902" s="23">
        <f>'simulateur graphe PJ OQN'!$B$4</f>
        <v>1</v>
      </c>
      <c r="AJ902" s="24">
        <f t="shared" si="247"/>
        <v>145.38999999999999</v>
      </c>
      <c r="AK902" s="24">
        <f t="shared" si="248"/>
        <v>145.38999999999999</v>
      </c>
      <c r="AM902" t="str">
        <f t="shared" si="249"/>
        <v>ZONEBASSE</v>
      </c>
      <c r="AN902" t="str">
        <f t="shared" si="250"/>
        <v>HC</v>
      </c>
      <c r="AO902" s="20">
        <f t="shared" si="251"/>
        <v>145.38999999999999</v>
      </c>
      <c r="AP902" s="20">
        <f t="shared" si="252"/>
        <v>4635.54</v>
      </c>
      <c r="AQ902" s="20" t="str">
        <f t="shared" si="252"/>
        <v>.</v>
      </c>
      <c r="AR902" s="20" t="str">
        <f t="shared" si="252"/>
        <v>.</v>
      </c>
      <c r="AS902" s="20">
        <f t="shared" si="253"/>
        <v>-199.01999999999953</v>
      </c>
      <c r="AT902" s="20">
        <f t="shared" si="238"/>
        <v>182.78999999999905</v>
      </c>
      <c r="AU902" s="20">
        <f t="shared" si="254"/>
        <v>4635.54</v>
      </c>
    </row>
    <row r="903" spans="1:47" ht="56.25">
      <c r="A903" s="54">
        <v>904</v>
      </c>
      <c r="B903" s="54" t="s">
        <v>1672</v>
      </c>
      <c r="C903" s="58" t="s">
        <v>2821</v>
      </c>
      <c r="D903" s="79">
        <v>57</v>
      </c>
      <c r="E903" s="79">
        <v>63</v>
      </c>
      <c r="F903" s="80">
        <v>6326.72</v>
      </c>
      <c r="G903" s="80">
        <v>111</v>
      </c>
      <c r="H903" s="80">
        <v>6326.72</v>
      </c>
      <c r="I903" s="80" t="s">
        <v>28</v>
      </c>
      <c r="J903" s="80" t="s">
        <v>28</v>
      </c>
      <c r="K903" s="80">
        <v>105.83</v>
      </c>
      <c r="L903" s="73">
        <f t="shared" si="239"/>
        <v>96.43</v>
      </c>
      <c r="M903" s="73">
        <f t="shared" si="240"/>
        <v>145.38999999999999</v>
      </c>
      <c r="N903" s="72" t="str">
        <f t="shared" si="241"/>
        <v>0874</v>
      </c>
      <c r="O903" s="74">
        <f t="shared" si="242"/>
        <v>6</v>
      </c>
      <c r="P903" s="72">
        <f t="shared" si="243"/>
        <v>0</v>
      </c>
      <c r="Q903" s="74">
        <f t="shared" si="244"/>
        <v>57</v>
      </c>
      <c r="R903" s="72" t="str">
        <f t="shared" si="245"/>
        <v/>
      </c>
      <c r="S903" s="72" t="str">
        <f t="shared" si="246"/>
        <v/>
      </c>
      <c r="AF903" s="18">
        <v>5749.3010670716203</v>
      </c>
      <c r="AG903" s="18">
        <v>39.212413793103501</v>
      </c>
      <c r="AI903" s="23">
        <f>'simulateur graphe PJ OQN'!$B$4</f>
        <v>1</v>
      </c>
      <c r="AJ903" s="24">
        <f t="shared" si="247"/>
        <v>145.38999999999999</v>
      </c>
      <c r="AK903" s="24">
        <f t="shared" si="248"/>
        <v>145.38999999999999</v>
      </c>
      <c r="AM903" t="str">
        <f t="shared" si="249"/>
        <v>ZONEBASSE</v>
      </c>
      <c r="AN903" t="str">
        <f t="shared" si="250"/>
        <v>HC</v>
      </c>
      <c r="AO903" s="20">
        <f t="shared" si="251"/>
        <v>145.38999999999999</v>
      </c>
      <c r="AP903" s="20">
        <f t="shared" si="252"/>
        <v>6326.72</v>
      </c>
      <c r="AQ903" s="20" t="str">
        <f t="shared" si="252"/>
        <v>.</v>
      </c>
      <c r="AR903" s="20" t="str">
        <f t="shared" si="252"/>
        <v>.</v>
      </c>
      <c r="AS903" s="20">
        <f t="shared" si="253"/>
        <v>-234.73999999999978</v>
      </c>
      <c r="AT903" s="20">
        <f t="shared" si="238"/>
        <v>601.86000000000058</v>
      </c>
      <c r="AU903" s="20">
        <f t="shared" si="254"/>
        <v>6326.72</v>
      </c>
    </row>
    <row r="904" spans="1:47" ht="56.25">
      <c r="A904" s="54">
        <v>905</v>
      </c>
      <c r="B904" s="54" t="s">
        <v>1673</v>
      </c>
      <c r="C904" s="58" t="s">
        <v>2822</v>
      </c>
      <c r="D904" s="79">
        <v>8</v>
      </c>
      <c r="E904" s="79">
        <v>28</v>
      </c>
      <c r="F904" s="80">
        <v>939.29</v>
      </c>
      <c r="G904" s="80">
        <v>117.41</v>
      </c>
      <c r="H904" s="80">
        <v>939.29</v>
      </c>
      <c r="I904" s="80">
        <v>1557.59</v>
      </c>
      <c r="J904" s="80">
        <v>2119.21</v>
      </c>
      <c r="K904" s="80">
        <v>72.91</v>
      </c>
      <c r="L904" s="73">
        <f t="shared" si="239"/>
        <v>86.75</v>
      </c>
      <c r="M904" s="73">
        <f t="shared" si="240"/>
        <v>145.38999999999999</v>
      </c>
      <c r="N904" s="72" t="str">
        <f t="shared" si="241"/>
        <v>0874</v>
      </c>
      <c r="O904" s="74">
        <f t="shared" si="242"/>
        <v>20</v>
      </c>
      <c r="P904" s="72">
        <f t="shared" si="243"/>
        <v>1</v>
      </c>
      <c r="Q904" s="74">
        <f t="shared" si="244"/>
        <v>8</v>
      </c>
      <c r="R904" s="72">
        <f t="shared" si="245"/>
        <v>15</v>
      </c>
      <c r="S904" s="72">
        <f t="shared" si="246"/>
        <v>22</v>
      </c>
      <c r="AF904" s="18">
        <v>7810.8000677264799</v>
      </c>
      <c r="AG904" s="18">
        <v>46.460093896713602</v>
      </c>
      <c r="AI904" s="23">
        <f>'simulateur graphe PJ OQN'!$B$4</f>
        <v>1</v>
      </c>
      <c r="AJ904" s="24">
        <f t="shared" si="247"/>
        <v>145.38999999999999</v>
      </c>
      <c r="AK904" s="24">
        <f t="shared" si="248"/>
        <v>145.38999999999999</v>
      </c>
      <c r="AM904" t="str">
        <f t="shared" si="249"/>
        <v>ZONEBASSE</v>
      </c>
      <c r="AN904" t="str">
        <f t="shared" si="250"/>
        <v>HC</v>
      </c>
      <c r="AO904" s="20">
        <f t="shared" si="251"/>
        <v>145.38999999999999</v>
      </c>
      <c r="AP904" s="20">
        <f t="shared" si="252"/>
        <v>939.29</v>
      </c>
      <c r="AQ904" s="20">
        <f t="shared" si="252"/>
        <v>1557.59</v>
      </c>
      <c r="AR904" s="20">
        <f t="shared" si="252"/>
        <v>2119.21</v>
      </c>
      <c r="AS904" s="20">
        <f t="shared" si="253"/>
        <v>150.6400000000001</v>
      </c>
      <c r="AT904" s="20">
        <f t="shared" si="238"/>
        <v>-1081.1199999999999</v>
      </c>
      <c r="AU904" s="20">
        <f t="shared" si="254"/>
        <v>939.29</v>
      </c>
    </row>
    <row r="905" spans="1:47" ht="56.25">
      <c r="A905" s="54">
        <v>906</v>
      </c>
      <c r="B905" s="54" t="s">
        <v>1674</v>
      </c>
      <c r="C905" s="58" t="s">
        <v>2823</v>
      </c>
      <c r="D905" s="79">
        <v>29</v>
      </c>
      <c r="E905" s="79">
        <v>35</v>
      </c>
      <c r="F905" s="80">
        <v>2623.83</v>
      </c>
      <c r="G905" s="80">
        <v>72.09</v>
      </c>
      <c r="H905" s="80">
        <v>2623.83</v>
      </c>
      <c r="I905" s="80" t="s">
        <v>28</v>
      </c>
      <c r="J905" s="80" t="s">
        <v>28</v>
      </c>
      <c r="K905" s="80">
        <v>81.36</v>
      </c>
      <c r="L905" s="73">
        <f t="shared" si="239"/>
        <v>86.75</v>
      </c>
      <c r="M905" s="73">
        <f t="shared" si="240"/>
        <v>145.38999999999999</v>
      </c>
      <c r="N905" s="72" t="str">
        <f t="shared" si="241"/>
        <v>0874</v>
      </c>
      <c r="O905" s="74">
        <f t="shared" si="242"/>
        <v>6</v>
      </c>
      <c r="P905" s="72">
        <f t="shared" si="243"/>
        <v>0</v>
      </c>
      <c r="Q905" s="74">
        <f t="shared" si="244"/>
        <v>29</v>
      </c>
      <c r="R905" s="72" t="str">
        <f t="shared" si="245"/>
        <v/>
      </c>
      <c r="S905" s="72" t="str">
        <f t="shared" si="246"/>
        <v/>
      </c>
      <c r="AF905" s="18">
        <v>7729.2661230433296</v>
      </c>
      <c r="AG905" s="18">
        <v>46.432590855803099</v>
      </c>
      <c r="AI905" s="23">
        <f>'simulateur graphe PJ OQN'!$B$4</f>
        <v>1</v>
      </c>
      <c r="AJ905" s="24">
        <f t="shared" si="247"/>
        <v>145.38999999999999</v>
      </c>
      <c r="AK905" s="24">
        <f t="shared" si="248"/>
        <v>145.38999999999999</v>
      </c>
      <c r="AM905" t="str">
        <f t="shared" si="249"/>
        <v>ZONEBASSE</v>
      </c>
      <c r="AN905" t="str">
        <f t="shared" si="250"/>
        <v>HC</v>
      </c>
      <c r="AO905" s="20">
        <f t="shared" si="251"/>
        <v>145.38999999999999</v>
      </c>
      <c r="AP905" s="20">
        <f t="shared" si="252"/>
        <v>2623.83</v>
      </c>
      <c r="AQ905" s="20" t="str">
        <f t="shared" si="252"/>
        <v>.</v>
      </c>
      <c r="AR905" s="20" t="str">
        <f t="shared" si="252"/>
        <v>.</v>
      </c>
      <c r="AS905" s="20">
        <f t="shared" si="253"/>
        <v>-142.40999999999985</v>
      </c>
      <c r="AT905" s="20">
        <f t="shared" si="238"/>
        <v>-622.11999999999989</v>
      </c>
      <c r="AU905" s="20">
        <f t="shared" si="254"/>
        <v>2623.83</v>
      </c>
    </row>
    <row r="906" spans="1:47" ht="56.25">
      <c r="A906" s="54">
        <v>907</v>
      </c>
      <c r="B906" s="54" t="s">
        <v>1675</v>
      </c>
      <c r="C906" s="58" t="s">
        <v>2824</v>
      </c>
      <c r="D906" s="79">
        <v>8</v>
      </c>
      <c r="E906" s="79">
        <v>28</v>
      </c>
      <c r="F906" s="80">
        <v>1099.77</v>
      </c>
      <c r="G906" s="80">
        <v>137.47</v>
      </c>
      <c r="H906" s="80">
        <v>1099.77</v>
      </c>
      <c r="I906" s="80">
        <v>1697.65</v>
      </c>
      <c r="J906" s="80">
        <v>2348.5500000000002</v>
      </c>
      <c r="K906" s="80">
        <v>78.42</v>
      </c>
      <c r="L906" s="73">
        <f t="shared" si="239"/>
        <v>86.75</v>
      </c>
      <c r="M906" s="73">
        <f t="shared" si="240"/>
        <v>145.38999999999999</v>
      </c>
      <c r="N906" s="72" t="str">
        <f t="shared" si="241"/>
        <v>0874</v>
      </c>
      <c r="O906" s="74">
        <f t="shared" si="242"/>
        <v>20</v>
      </c>
      <c r="P906" s="72">
        <f t="shared" si="243"/>
        <v>1</v>
      </c>
      <c r="Q906" s="74">
        <f t="shared" si="244"/>
        <v>8</v>
      </c>
      <c r="R906" s="72">
        <f t="shared" si="245"/>
        <v>15</v>
      </c>
      <c r="S906" s="72">
        <f t="shared" si="246"/>
        <v>22</v>
      </c>
      <c r="AF906" s="18">
        <v>9438.5962357662993</v>
      </c>
      <c r="AG906" s="18">
        <v>54.974647887323997</v>
      </c>
      <c r="AI906" s="23">
        <f>'simulateur graphe PJ OQN'!$B$4</f>
        <v>1</v>
      </c>
      <c r="AJ906" s="24">
        <f t="shared" si="247"/>
        <v>145.38999999999999</v>
      </c>
      <c r="AK906" s="24">
        <f t="shared" si="248"/>
        <v>145.38999999999999</v>
      </c>
      <c r="AM906" t="str">
        <f t="shared" si="249"/>
        <v>ZONEBASSE</v>
      </c>
      <c r="AN906" t="str">
        <f t="shared" si="250"/>
        <v>HC</v>
      </c>
      <c r="AO906" s="20">
        <f t="shared" si="251"/>
        <v>145.38999999999999</v>
      </c>
      <c r="AP906" s="20">
        <f t="shared" si="252"/>
        <v>1099.77</v>
      </c>
      <c r="AQ906" s="20">
        <f t="shared" si="252"/>
        <v>1697.65</v>
      </c>
      <c r="AR906" s="20">
        <f t="shared" si="252"/>
        <v>2348.5500000000002</v>
      </c>
      <c r="AS906" s="20">
        <f t="shared" si="253"/>
        <v>231.21000000000004</v>
      </c>
      <c r="AT906" s="20">
        <f t="shared" si="238"/>
        <v>-510.15999999999985</v>
      </c>
      <c r="AU906" s="20">
        <f t="shared" si="254"/>
        <v>1099.77</v>
      </c>
    </row>
    <row r="907" spans="1:47" ht="56.25">
      <c r="A907" s="54">
        <v>908</v>
      </c>
      <c r="B907" s="54" t="s">
        <v>1676</v>
      </c>
      <c r="C907" s="58" t="s">
        <v>2825</v>
      </c>
      <c r="D907" s="79">
        <v>29</v>
      </c>
      <c r="E907" s="79">
        <v>35</v>
      </c>
      <c r="F907" s="80">
        <v>2844.01</v>
      </c>
      <c r="G907" s="80">
        <v>70.78</v>
      </c>
      <c r="H907" s="80">
        <v>2844.01</v>
      </c>
      <c r="I907" s="80" t="s">
        <v>28</v>
      </c>
      <c r="J907" s="80" t="s">
        <v>28</v>
      </c>
      <c r="K907" s="80">
        <v>89.24</v>
      </c>
      <c r="L907" s="73">
        <f t="shared" si="239"/>
        <v>86.75</v>
      </c>
      <c r="M907" s="73">
        <f t="shared" si="240"/>
        <v>145.38999999999999</v>
      </c>
      <c r="N907" s="72" t="str">
        <f t="shared" si="241"/>
        <v>0874</v>
      </c>
      <c r="O907" s="74">
        <f t="shared" si="242"/>
        <v>6</v>
      </c>
      <c r="P907" s="72">
        <f t="shared" si="243"/>
        <v>0</v>
      </c>
      <c r="Q907" s="74">
        <f t="shared" si="244"/>
        <v>29</v>
      </c>
      <c r="R907" s="72" t="str">
        <f t="shared" si="245"/>
        <v/>
      </c>
      <c r="S907" s="72" t="str">
        <f t="shared" si="246"/>
        <v/>
      </c>
      <c r="AF907" s="18">
        <v>2911.3513337518002</v>
      </c>
      <c r="AG907" s="18">
        <v>22.3817427385892</v>
      </c>
      <c r="AI907" s="23">
        <f>'simulateur graphe PJ OQN'!$B$4</f>
        <v>1</v>
      </c>
      <c r="AJ907" s="24">
        <f t="shared" si="247"/>
        <v>145.38999999999999</v>
      </c>
      <c r="AK907" s="24">
        <f t="shared" si="248"/>
        <v>145.38999999999999</v>
      </c>
      <c r="AM907" t="str">
        <f t="shared" si="249"/>
        <v>ZONEBASSE</v>
      </c>
      <c r="AN907" t="str">
        <f t="shared" si="250"/>
        <v>HC</v>
      </c>
      <c r="AO907" s="20">
        <f t="shared" si="251"/>
        <v>145.38999999999999</v>
      </c>
      <c r="AP907" s="20">
        <f t="shared" si="252"/>
        <v>2844.01</v>
      </c>
      <c r="AQ907" s="20" t="str">
        <f t="shared" si="252"/>
        <v>.</v>
      </c>
      <c r="AR907" s="20" t="str">
        <f t="shared" si="252"/>
        <v>.</v>
      </c>
      <c r="AS907" s="20">
        <f t="shared" si="253"/>
        <v>-190.14999999999964</v>
      </c>
      <c r="AT907" s="20">
        <f t="shared" si="238"/>
        <v>31.460000000000036</v>
      </c>
      <c r="AU907" s="20">
        <f t="shared" si="254"/>
        <v>2844.01</v>
      </c>
    </row>
    <row r="908" spans="1:47" ht="56.25">
      <c r="A908" s="54">
        <v>909</v>
      </c>
      <c r="B908" s="54" t="s">
        <v>1677</v>
      </c>
      <c r="C908" s="58" t="s">
        <v>2826</v>
      </c>
      <c r="D908" s="79">
        <v>8</v>
      </c>
      <c r="E908" s="79">
        <v>28</v>
      </c>
      <c r="F908" s="80">
        <v>1282.95</v>
      </c>
      <c r="G908" s="80">
        <v>160.37</v>
      </c>
      <c r="H908" s="80">
        <v>1282.95</v>
      </c>
      <c r="I908" s="80">
        <v>2152.92</v>
      </c>
      <c r="J908" s="80">
        <v>2933.16</v>
      </c>
      <c r="K908" s="80">
        <v>88.05</v>
      </c>
      <c r="L908" s="73">
        <f t="shared" si="239"/>
        <v>86.75</v>
      </c>
      <c r="M908" s="73">
        <f t="shared" si="240"/>
        <v>145.38999999999999</v>
      </c>
      <c r="N908" s="72" t="str">
        <f t="shared" si="241"/>
        <v>0874</v>
      </c>
      <c r="O908" s="74">
        <f t="shared" si="242"/>
        <v>20</v>
      </c>
      <c r="P908" s="72">
        <f t="shared" si="243"/>
        <v>1</v>
      </c>
      <c r="Q908" s="74">
        <f t="shared" si="244"/>
        <v>8</v>
      </c>
      <c r="R908" s="72">
        <f t="shared" si="245"/>
        <v>15</v>
      </c>
      <c r="S908" s="72">
        <f t="shared" si="246"/>
        <v>22</v>
      </c>
      <c r="AF908" s="18">
        <v>4159.5720856298603</v>
      </c>
      <c r="AG908" s="18">
        <v>28.174603174603199</v>
      </c>
      <c r="AI908" s="23">
        <f>'simulateur graphe PJ OQN'!$B$4</f>
        <v>1</v>
      </c>
      <c r="AJ908" s="24">
        <f t="shared" si="247"/>
        <v>145.38999999999999</v>
      </c>
      <c r="AK908" s="24">
        <f t="shared" si="248"/>
        <v>145.38999999999999</v>
      </c>
      <c r="AM908" t="str">
        <f t="shared" si="249"/>
        <v>ZONEBASSE</v>
      </c>
      <c r="AN908" t="str">
        <f t="shared" si="250"/>
        <v>HC</v>
      </c>
      <c r="AO908" s="20">
        <f t="shared" si="251"/>
        <v>145.38999999999999</v>
      </c>
      <c r="AP908" s="20">
        <f t="shared" si="252"/>
        <v>1282.95</v>
      </c>
      <c r="AQ908" s="20">
        <f t="shared" si="252"/>
        <v>2152.92</v>
      </c>
      <c r="AR908" s="20">
        <f t="shared" si="252"/>
        <v>2933.16</v>
      </c>
      <c r="AS908" s="20">
        <f t="shared" si="253"/>
        <v>555.80999999999995</v>
      </c>
      <c r="AT908" s="20">
        <f t="shared" si="238"/>
        <v>671.5099999999984</v>
      </c>
      <c r="AU908" s="20">
        <f t="shared" si="254"/>
        <v>1282.95</v>
      </c>
    </row>
    <row r="909" spans="1:47" ht="56.25">
      <c r="A909" s="54">
        <v>910</v>
      </c>
      <c r="B909" s="54" t="s">
        <v>1678</v>
      </c>
      <c r="C909" s="58" t="s">
        <v>2827</v>
      </c>
      <c r="D909" s="79">
        <v>50</v>
      </c>
      <c r="E909" s="79">
        <v>56</v>
      </c>
      <c r="F909" s="80">
        <v>5162.8999999999996</v>
      </c>
      <c r="G909" s="80">
        <v>79.63</v>
      </c>
      <c r="H909" s="80">
        <v>5162.8999999999996</v>
      </c>
      <c r="I909" s="80" t="s">
        <v>28</v>
      </c>
      <c r="J909" s="80" t="s">
        <v>28</v>
      </c>
      <c r="K909" s="80">
        <v>97.62</v>
      </c>
      <c r="L909" s="73">
        <f t="shared" si="239"/>
        <v>86.75</v>
      </c>
      <c r="M909" s="73">
        <f t="shared" si="240"/>
        <v>145.38999999999999</v>
      </c>
      <c r="N909" s="72" t="str">
        <f t="shared" si="241"/>
        <v>0874</v>
      </c>
      <c r="O909" s="74">
        <f t="shared" si="242"/>
        <v>6</v>
      </c>
      <c r="P909" s="72">
        <f t="shared" si="243"/>
        <v>0</v>
      </c>
      <c r="Q909" s="74">
        <f t="shared" si="244"/>
        <v>50</v>
      </c>
      <c r="R909" s="72" t="str">
        <f t="shared" si="245"/>
        <v/>
      </c>
      <c r="S909" s="72" t="str">
        <f t="shared" si="246"/>
        <v/>
      </c>
      <c r="AF909" s="18">
        <v>4557.6580977018402</v>
      </c>
      <c r="AG909" s="18">
        <v>32.389230769230799</v>
      </c>
      <c r="AI909" s="23">
        <f>'simulateur graphe PJ OQN'!$B$4</f>
        <v>1</v>
      </c>
      <c r="AJ909" s="24">
        <f t="shared" si="247"/>
        <v>145.38999999999999</v>
      </c>
      <c r="AK909" s="24">
        <f t="shared" si="248"/>
        <v>145.38999999999999</v>
      </c>
      <c r="AM909" t="str">
        <f t="shared" si="249"/>
        <v>ZONEBASSE</v>
      </c>
      <c r="AN909" t="str">
        <f t="shared" si="250"/>
        <v>HC</v>
      </c>
      <c r="AO909" s="20">
        <f t="shared" si="251"/>
        <v>145.38999999999999</v>
      </c>
      <c r="AP909" s="20">
        <f t="shared" si="252"/>
        <v>5162.8999999999996</v>
      </c>
      <c r="AQ909" s="20" t="str">
        <f t="shared" si="252"/>
        <v>.</v>
      </c>
      <c r="AR909" s="20" t="str">
        <f t="shared" si="252"/>
        <v>.</v>
      </c>
      <c r="AS909" s="20">
        <f t="shared" si="253"/>
        <v>-206.20000000000073</v>
      </c>
      <c r="AT909" s="20">
        <f t="shared" si="238"/>
        <v>761.22999999999956</v>
      </c>
      <c r="AU909" s="20">
        <f t="shared" si="254"/>
        <v>5162.8999999999996</v>
      </c>
    </row>
    <row r="910" spans="1:47" ht="33.75">
      <c r="A910" s="54">
        <v>911</v>
      </c>
      <c r="B910" s="54" t="s">
        <v>1679</v>
      </c>
      <c r="C910" s="58" t="s">
        <v>2828</v>
      </c>
      <c r="D910" s="79">
        <v>1</v>
      </c>
      <c r="E910" s="79">
        <v>1</v>
      </c>
      <c r="F910" s="80" t="s">
        <v>28</v>
      </c>
      <c r="G910" s="80" t="s">
        <v>28</v>
      </c>
      <c r="H910" s="80">
        <v>96.71</v>
      </c>
      <c r="I910" s="80" t="s">
        <v>28</v>
      </c>
      <c r="J910" s="80" t="s">
        <v>28</v>
      </c>
      <c r="K910" s="80" t="s">
        <v>28</v>
      </c>
      <c r="L910" s="73" t="str">
        <f t="shared" si="239"/>
        <v/>
      </c>
      <c r="M910" s="73" t="str">
        <f t="shared" si="240"/>
        <v/>
      </c>
      <c r="N910" s="72" t="str">
        <f t="shared" si="241"/>
        <v>0875</v>
      </c>
      <c r="O910" s="74">
        <f t="shared" si="242"/>
        <v>0</v>
      </c>
      <c r="P910" s="72">
        <f t="shared" si="243"/>
        <v>0</v>
      </c>
      <c r="Q910" s="74">
        <f t="shared" si="244"/>
        <v>1</v>
      </c>
      <c r="R910" s="72" t="str">
        <f t="shared" si="245"/>
        <v/>
      </c>
      <c r="S910" s="72" t="str">
        <f t="shared" si="246"/>
        <v/>
      </c>
      <c r="AF910" s="18">
        <v>5713.9990220381897</v>
      </c>
      <c r="AG910" s="18">
        <v>36.949494949494998</v>
      </c>
      <c r="AI910" s="23">
        <f>'simulateur graphe PJ OQN'!$B$4</f>
        <v>1</v>
      </c>
      <c r="AJ910" s="24">
        <f t="shared" si="247"/>
        <v>96.71</v>
      </c>
      <c r="AK910" s="24">
        <f t="shared" si="248"/>
        <v>96.71</v>
      </c>
      <c r="AM910" t="str">
        <f t="shared" si="249"/>
        <v>ZONEHAUTE</v>
      </c>
      <c r="AN910" t="str">
        <f t="shared" si="250"/>
        <v>HDJ</v>
      </c>
      <c r="AO910" s="20" t="e">
        <f t="shared" si="251"/>
        <v>#VALUE!</v>
      </c>
      <c r="AP910" s="20">
        <f t="shared" si="252"/>
        <v>96.71</v>
      </c>
      <c r="AQ910" s="20" t="str">
        <f t="shared" si="252"/>
        <v>.</v>
      </c>
      <c r="AR910" s="20" t="str">
        <f t="shared" si="252"/>
        <v>.</v>
      </c>
      <c r="AS910" s="20" t="e">
        <f t="shared" si="253"/>
        <v>#VALUE!</v>
      </c>
      <c r="AT910" s="20" t="e">
        <f t="shared" si="238"/>
        <v>#VALUE!</v>
      </c>
      <c r="AU910" s="20">
        <f t="shared" si="254"/>
        <v>96.71</v>
      </c>
    </row>
    <row r="911" spans="1:47" ht="33.75">
      <c r="A911" s="54">
        <v>912</v>
      </c>
      <c r="B911" s="54" t="s">
        <v>1680</v>
      </c>
      <c r="C911" s="58" t="s">
        <v>2829</v>
      </c>
      <c r="D911" s="79">
        <v>1</v>
      </c>
      <c r="E911" s="79">
        <v>1</v>
      </c>
      <c r="F911" s="80" t="s">
        <v>28</v>
      </c>
      <c r="G911" s="80" t="s">
        <v>28</v>
      </c>
      <c r="H911" s="80">
        <v>88.08</v>
      </c>
      <c r="I911" s="80" t="s">
        <v>28</v>
      </c>
      <c r="J911" s="80" t="s">
        <v>28</v>
      </c>
      <c r="K911" s="80" t="s">
        <v>28</v>
      </c>
      <c r="L911" s="73" t="str">
        <f t="shared" si="239"/>
        <v/>
      </c>
      <c r="M911" s="73" t="str">
        <f t="shared" si="240"/>
        <v/>
      </c>
      <c r="N911" s="72" t="str">
        <f t="shared" si="241"/>
        <v>0875</v>
      </c>
      <c r="O911" s="74">
        <f t="shared" si="242"/>
        <v>0</v>
      </c>
      <c r="P911" s="72">
        <f t="shared" si="243"/>
        <v>0</v>
      </c>
      <c r="Q911" s="74">
        <f t="shared" si="244"/>
        <v>1</v>
      </c>
      <c r="R911" s="72" t="str">
        <f t="shared" si="245"/>
        <v/>
      </c>
      <c r="S911" s="72" t="str">
        <f t="shared" si="246"/>
        <v/>
      </c>
      <c r="AF911" s="18">
        <v>6678.7742914771998</v>
      </c>
      <c r="AG911" s="18">
        <v>39.893749999999997</v>
      </c>
      <c r="AI911" s="23">
        <f>'simulateur graphe PJ OQN'!$B$4</f>
        <v>1</v>
      </c>
      <c r="AJ911" s="24">
        <f t="shared" si="247"/>
        <v>88.08</v>
      </c>
      <c r="AK911" s="24">
        <f t="shared" si="248"/>
        <v>88.08</v>
      </c>
      <c r="AM911" t="str">
        <f t="shared" si="249"/>
        <v>ZONEHAUTE</v>
      </c>
      <c r="AN911" t="str">
        <f t="shared" si="250"/>
        <v>HDJ</v>
      </c>
      <c r="AO911" s="20" t="e">
        <f t="shared" si="251"/>
        <v>#VALUE!</v>
      </c>
      <c r="AP911" s="20">
        <f t="shared" si="252"/>
        <v>88.08</v>
      </c>
      <c r="AQ911" s="20" t="str">
        <f t="shared" si="252"/>
        <v>.</v>
      </c>
      <c r="AR911" s="20" t="str">
        <f t="shared" si="252"/>
        <v>.</v>
      </c>
      <c r="AS911" s="20" t="e">
        <f t="shared" si="253"/>
        <v>#VALUE!</v>
      </c>
      <c r="AT911" s="20" t="e">
        <f t="shared" si="238"/>
        <v>#VALUE!</v>
      </c>
      <c r="AU911" s="20">
        <f t="shared" si="254"/>
        <v>88.08</v>
      </c>
    </row>
    <row r="912" spans="1:47" ht="33.75">
      <c r="A912" s="54">
        <v>913</v>
      </c>
      <c r="B912" s="54" t="s">
        <v>1681</v>
      </c>
      <c r="C912" s="58" t="s">
        <v>2830</v>
      </c>
      <c r="D912" s="79">
        <v>1</v>
      </c>
      <c r="E912" s="79">
        <v>1</v>
      </c>
      <c r="F912" s="80" t="s">
        <v>28</v>
      </c>
      <c r="G912" s="80" t="s">
        <v>28</v>
      </c>
      <c r="H912" s="80">
        <v>79.290000000000006</v>
      </c>
      <c r="I912" s="80" t="s">
        <v>28</v>
      </c>
      <c r="J912" s="80" t="s">
        <v>28</v>
      </c>
      <c r="K912" s="80" t="s">
        <v>28</v>
      </c>
      <c r="L912" s="73" t="str">
        <f t="shared" si="239"/>
        <v/>
      </c>
      <c r="M912" s="73" t="str">
        <f t="shared" si="240"/>
        <v/>
      </c>
      <c r="N912" s="72" t="str">
        <f t="shared" si="241"/>
        <v>0875</v>
      </c>
      <c r="O912" s="74">
        <f t="shared" si="242"/>
        <v>0</v>
      </c>
      <c r="P912" s="72">
        <f t="shared" si="243"/>
        <v>0</v>
      </c>
      <c r="Q912" s="74">
        <f t="shared" si="244"/>
        <v>1</v>
      </c>
      <c r="R912" s="72" t="str">
        <f t="shared" si="245"/>
        <v/>
      </c>
      <c r="S912" s="72" t="str">
        <f t="shared" si="246"/>
        <v/>
      </c>
      <c r="AF912" s="18">
        <v>8885.1585176028093</v>
      </c>
      <c r="AG912" s="18">
        <v>53.076158940397399</v>
      </c>
      <c r="AI912" s="23">
        <f>'simulateur graphe PJ OQN'!$B$4</f>
        <v>1</v>
      </c>
      <c r="AJ912" s="24">
        <f t="shared" si="247"/>
        <v>79.290000000000006</v>
      </c>
      <c r="AK912" s="24">
        <f t="shared" si="248"/>
        <v>79.290000000000006</v>
      </c>
      <c r="AM912" t="str">
        <f t="shared" si="249"/>
        <v>ZONEHAUTE</v>
      </c>
      <c r="AN912" t="str">
        <f t="shared" si="250"/>
        <v>HDJ</v>
      </c>
      <c r="AO912" s="20" t="e">
        <f t="shared" si="251"/>
        <v>#VALUE!</v>
      </c>
      <c r="AP912" s="20">
        <f t="shared" si="252"/>
        <v>79.290000000000006</v>
      </c>
      <c r="AQ912" s="20" t="str">
        <f t="shared" si="252"/>
        <v>.</v>
      </c>
      <c r="AR912" s="20" t="str">
        <f t="shared" si="252"/>
        <v>.</v>
      </c>
      <c r="AS912" s="20" t="e">
        <f t="shared" si="253"/>
        <v>#VALUE!</v>
      </c>
      <c r="AT912" s="20" t="e">
        <f t="shared" si="238"/>
        <v>#VALUE!</v>
      </c>
      <c r="AU912" s="20">
        <f t="shared" si="254"/>
        <v>79.290000000000006</v>
      </c>
    </row>
    <row r="913" spans="1:47" ht="45">
      <c r="A913" s="54">
        <v>914</v>
      </c>
      <c r="B913" s="54" t="s">
        <v>1682</v>
      </c>
      <c r="C913" s="58" t="s">
        <v>2831</v>
      </c>
      <c r="D913" s="79">
        <v>15</v>
      </c>
      <c r="E913" s="79">
        <v>35</v>
      </c>
      <c r="F913" s="80">
        <v>1961.15</v>
      </c>
      <c r="G913" s="80">
        <v>130.74</v>
      </c>
      <c r="H913" s="80">
        <v>1961.15</v>
      </c>
      <c r="I913" s="80">
        <v>2677.8</v>
      </c>
      <c r="J913" s="80">
        <v>3347.01</v>
      </c>
      <c r="K913" s="80">
        <v>93.83</v>
      </c>
      <c r="L913" s="73">
        <f t="shared" si="239"/>
        <v>106.76</v>
      </c>
      <c r="M913" s="73">
        <f t="shared" si="240"/>
        <v>138.22</v>
      </c>
      <c r="N913" s="72" t="str">
        <f t="shared" si="241"/>
        <v>0875</v>
      </c>
      <c r="O913" s="74">
        <f t="shared" si="242"/>
        <v>20</v>
      </c>
      <c r="P913" s="72">
        <f t="shared" si="243"/>
        <v>1</v>
      </c>
      <c r="Q913" s="74">
        <f t="shared" si="244"/>
        <v>15</v>
      </c>
      <c r="R913" s="72">
        <f t="shared" si="245"/>
        <v>22</v>
      </c>
      <c r="S913" s="72">
        <f t="shared" si="246"/>
        <v>29</v>
      </c>
      <c r="AF913" s="18">
        <v>387.99912493903099</v>
      </c>
      <c r="AG913" s="18" t="s">
        <v>28</v>
      </c>
      <c r="AI913" s="23">
        <f>'simulateur graphe PJ OQN'!$B$4</f>
        <v>1</v>
      </c>
      <c r="AJ913" s="24">
        <f t="shared" si="247"/>
        <v>138.22</v>
      </c>
      <c r="AK913" s="24">
        <f t="shared" si="248"/>
        <v>138.22</v>
      </c>
      <c r="AM913" t="str">
        <f t="shared" si="249"/>
        <v>ZONEBASSE</v>
      </c>
      <c r="AN913" t="str">
        <f t="shared" si="250"/>
        <v>HC</v>
      </c>
      <c r="AO913" s="20">
        <f t="shared" si="251"/>
        <v>138.22</v>
      </c>
      <c r="AP913" s="20">
        <f t="shared" si="252"/>
        <v>1961.15</v>
      </c>
      <c r="AQ913" s="20">
        <f t="shared" si="252"/>
        <v>2677.8</v>
      </c>
      <c r="AR913" s="20">
        <f t="shared" si="252"/>
        <v>3347.01</v>
      </c>
      <c r="AS913" s="20">
        <f t="shared" si="253"/>
        <v>156.79000000000042</v>
      </c>
      <c r="AT913" s="20">
        <f t="shared" si="238"/>
        <v>-993.98000000000138</v>
      </c>
      <c r="AU913" s="20">
        <f t="shared" si="254"/>
        <v>1961.15</v>
      </c>
    </row>
    <row r="914" spans="1:47" ht="45">
      <c r="A914" s="54">
        <v>915</v>
      </c>
      <c r="B914" s="54" t="s">
        <v>1683</v>
      </c>
      <c r="C914" s="58" t="s">
        <v>2832</v>
      </c>
      <c r="D914" s="79">
        <v>15</v>
      </c>
      <c r="E914" s="79">
        <v>35</v>
      </c>
      <c r="F914" s="80">
        <v>2491.64</v>
      </c>
      <c r="G914" s="80">
        <v>166.11</v>
      </c>
      <c r="H914" s="80">
        <v>2491.64</v>
      </c>
      <c r="I914" s="80">
        <v>3263.88</v>
      </c>
      <c r="J914" s="80">
        <v>4243.8</v>
      </c>
      <c r="K914" s="80">
        <v>117.34</v>
      </c>
      <c r="L914" s="73">
        <f t="shared" si="239"/>
        <v>106.76</v>
      </c>
      <c r="M914" s="73">
        <f t="shared" si="240"/>
        <v>138.22</v>
      </c>
      <c r="N914" s="72" t="str">
        <f t="shared" si="241"/>
        <v>0875</v>
      </c>
      <c r="O914" s="74">
        <f t="shared" si="242"/>
        <v>20</v>
      </c>
      <c r="P914" s="72">
        <f t="shared" si="243"/>
        <v>1</v>
      </c>
      <c r="Q914" s="74">
        <f t="shared" si="244"/>
        <v>15</v>
      </c>
      <c r="R914" s="72">
        <f t="shared" si="245"/>
        <v>22</v>
      </c>
      <c r="S914" s="72">
        <f t="shared" si="246"/>
        <v>29</v>
      </c>
      <c r="AF914" s="18">
        <v>326.73979670145002</v>
      </c>
      <c r="AG914" s="18" t="s">
        <v>28</v>
      </c>
      <c r="AI914" s="23">
        <f>'simulateur graphe PJ OQN'!$B$4</f>
        <v>1</v>
      </c>
      <c r="AJ914" s="24">
        <f t="shared" si="247"/>
        <v>138.22</v>
      </c>
      <c r="AK914" s="24">
        <f t="shared" si="248"/>
        <v>138.22</v>
      </c>
      <c r="AM914" t="str">
        <f t="shared" si="249"/>
        <v>ZONEBASSE</v>
      </c>
      <c r="AN914" t="str">
        <f t="shared" si="250"/>
        <v>HC</v>
      </c>
      <c r="AO914" s="20">
        <f t="shared" si="251"/>
        <v>138.22</v>
      </c>
      <c r="AP914" s="20">
        <f t="shared" si="252"/>
        <v>2491.64</v>
      </c>
      <c r="AQ914" s="20">
        <f t="shared" si="252"/>
        <v>3263.88</v>
      </c>
      <c r="AR914" s="20">
        <f t="shared" si="252"/>
        <v>4243.8</v>
      </c>
      <c r="AS914" s="20">
        <f t="shared" si="253"/>
        <v>254.24000000000024</v>
      </c>
      <c r="AT914" s="20">
        <f t="shared" si="238"/>
        <v>1195.8599999999988</v>
      </c>
      <c r="AU914" s="20">
        <f t="shared" si="254"/>
        <v>2491.64</v>
      </c>
    </row>
    <row r="915" spans="1:47" ht="45">
      <c r="A915" s="54">
        <v>916</v>
      </c>
      <c r="B915" s="54" t="s">
        <v>1684</v>
      </c>
      <c r="C915" s="58" t="s">
        <v>2833</v>
      </c>
      <c r="D915" s="79">
        <v>15</v>
      </c>
      <c r="E915" s="79">
        <v>35</v>
      </c>
      <c r="F915" s="80">
        <v>2040.34</v>
      </c>
      <c r="G915" s="80">
        <v>136.02000000000001</v>
      </c>
      <c r="H915" s="80">
        <v>2040.34</v>
      </c>
      <c r="I915" s="80">
        <v>2791.02</v>
      </c>
      <c r="J915" s="80">
        <v>3481.64</v>
      </c>
      <c r="K915" s="80">
        <v>96.18</v>
      </c>
      <c r="L915" s="73">
        <f t="shared" si="239"/>
        <v>106.76</v>
      </c>
      <c r="M915" s="73">
        <f t="shared" si="240"/>
        <v>138.22</v>
      </c>
      <c r="N915" s="72" t="str">
        <f t="shared" si="241"/>
        <v>0875</v>
      </c>
      <c r="O915" s="74">
        <f t="shared" si="242"/>
        <v>20</v>
      </c>
      <c r="P915" s="72">
        <f t="shared" si="243"/>
        <v>1</v>
      </c>
      <c r="Q915" s="74">
        <f t="shared" si="244"/>
        <v>15</v>
      </c>
      <c r="R915" s="72">
        <f t="shared" si="245"/>
        <v>22</v>
      </c>
      <c r="S915" s="72">
        <f t="shared" si="246"/>
        <v>29</v>
      </c>
      <c r="AF915" s="18">
        <v>249.857562787864</v>
      </c>
      <c r="AG915" s="18" t="s">
        <v>28</v>
      </c>
      <c r="AI915" s="23">
        <f>'simulateur graphe PJ OQN'!$B$4</f>
        <v>1</v>
      </c>
      <c r="AJ915" s="24">
        <f t="shared" si="247"/>
        <v>138.22</v>
      </c>
      <c r="AK915" s="24">
        <f t="shared" si="248"/>
        <v>138.22</v>
      </c>
      <c r="AM915" t="str">
        <f t="shared" si="249"/>
        <v>ZONEBASSE</v>
      </c>
      <c r="AN915" t="str">
        <f t="shared" si="250"/>
        <v>HC</v>
      </c>
      <c r="AO915" s="20">
        <f t="shared" si="251"/>
        <v>138.22</v>
      </c>
      <c r="AP915" s="20">
        <f t="shared" si="252"/>
        <v>2040.34</v>
      </c>
      <c r="AQ915" s="20">
        <f t="shared" si="252"/>
        <v>2791.02</v>
      </c>
      <c r="AR915" s="20">
        <f t="shared" si="252"/>
        <v>3481.64</v>
      </c>
      <c r="AS915" s="20">
        <f t="shared" si="253"/>
        <v>211.51999999999953</v>
      </c>
      <c r="AT915" s="20">
        <f t="shared" si="238"/>
        <v>-730.10000000000036</v>
      </c>
      <c r="AU915" s="20">
        <f t="shared" si="254"/>
        <v>2040.34</v>
      </c>
    </row>
    <row r="916" spans="1:47" ht="45">
      <c r="A916" s="54">
        <v>917</v>
      </c>
      <c r="B916" s="54" t="s">
        <v>1685</v>
      </c>
      <c r="C916" s="58" t="s">
        <v>2834</v>
      </c>
      <c r="D916" s="79">
        <v>15</v>
      </c>
      <c r="E916" s="79">
        <v>35</v>
      </c>
      <c r="F916" s="80">
        <v>2599.16</v>
      </c>
      <c r="G916" s="80">
        <v>173.28</v>
      </c>
      <c r="H916" s="80">
        <v>2599.16</v>
      </c>
      <c r="I916" s="80">
        <v>3493.45</v>
      </c>
      <c r="J916" s="80">
        <v>4403.04</v>
      </c>
      <c r="K916" s="80">
        <v>116.71</v>
      </c>
      <c r="L916" s="73">
        <f t="shared" si="239"/>
        <v>106.76</v>
      </c>
      <c r="M916" s="73">
        <f t="shared" si="240"/>
        <v>138.22</v>
      </c>
      <c r="N916" s="72" t="str">
        <f t="shared" si="241"/>
        <v>0875</v>
      </c>
      <c r="O916" s="74">
        <f t="shared" si="242"/>
        <v>20</v>
      </c>
      <c r="P916" s="72">
        <f t="shared" si="243"/>
        <v>1</v>
      </c>
      <c r="Q916" s="74">
        <f t="shared" si="244"/>
        <v>15</v>
      </c>
      <c r="R916" s="72">
        <f t="shared" si="245"/>
        <v>22</v>
      </c>
      <c r="S916" s="72">
        <f t="shared" si="246"/>
        <v>29</v>
      </c>
      <c r="AF916" s="18">
        <v>4297.5281931504096</v>
      </c>
      <c r="AG916" s="18">
        <v>26.5745920745921</v>
      </c>
      <c r="AI916" s="23">
        <f>'simulateur graphe PJ OQN'!$B$4</f>
        <v>1</v>
      </c>
      <c r="AJ916" s="24">
        <f t="shared" si="247"/>
        <v>138.22</v>
      </c>
      <c r="AK916" s="24">
        <f t="shared" si="248"/>
        <v>138.22</v>
      </c>
      <c r="AM916" t="str">
        <f t="shared" si="249"/>
        <v>ZONEBASSE</v>
      </c>
      <c r="AN916" t="str">
        <f t="shared" si="250"/>
        <v>HC</v>
      </c>
      <c r="AO916" s="20">
        <f t="shared" si="251"/>
        <v>138.22</v>
      </c>
      <c r="AP916" s="20">
        <f t="shared" si="252"/>
        <v>2599.16</v>
      </c>
      <c r="AQ916" s="20">
        <f t="shared" si="252"/>
        <v>3493.45</v>
      </c>
      <c r="AR916" s="20">
        <f t="shared" si="252"/>
        <v>4403.04</v>
      </c>
      <c r="AS916" s="20">
        <f t="shared" si="253"/>
        <v>434.90000000000009</v>
      </c>
      <c r="AT916" s="20">
        <f t="shared" si="238"/>
        <v>1320.4499999999989</v>
      </c>
      <c r="AU916" s="20">
        <f t="shared" si="254"/>
        <v>2599.16</v>
      </c>
    </row>
    <row r="917" spans="1:47" ht="45">
      <c r="A917" s="54">
        <v>918</v>
      </c>
      <c r="B917" s="54" t="s">
        <v>1686</v>
      </c>
      <c r="C917" s="58" t="s">
        <v>2835</v>
      </c>
      <c r="D917" s="79">
        <v>15</v>
      </c>
      <c r="E917" s="79">
        <v>35</v>
      </c>
      <c r="F917" s="80">
        <v>2138.4299999999998</v>
      </c>
      <c r="G917" s="80">
        <v>142.56</v>
      </c>
      <c r="H917" s="80">
        <v>2138.4299999999998</v>
      </c>
      <c r="I917" s="80">
        <v>3097.69</v>
      </c>
      <c r="J917" s="80">
        <v>3825.34</v>
      </c>
      <c r="K917" s="80">
        <v>101</v>
      </c>
      <c r="L917" s="73">
        <f t="shared" si="239"/>
        <v>106.76</v>
      </c>
      <c r="M917" s="73">
        <f t="shared" si="240"/>
        <v>138.22</v>
      </c>
      <c r="N917" s="72" t="str">
        <f t="shared" si="241"/>
        <v>0875</v>
      </c>
      <c r="O917" s="74">
        <f t="shared" si="242"/>
        <v>20</v>
      </c>
      <c r="P917" s="72">
        <f t="shared" si="243"/>
        <v>1</v>
      </c>
      <c r="Q917" s="74">
        <f t="shared" si="244"/>
        <v>15</v>
      </c>
      <c r="R917" s="72">
        <f t="shared" si="245"/>
        <v>22</v>
      </c>
      <c r="S917" s="72">
        <f t="shared" si="246"/>
        <v>29</v>
      </c>
      <c r="AF917" s="18">
        <v>5223.7633684228003</v>
      </c>
      <c r="AG917" s="18">
        <v>29.5961538461539</v>
      </c>
      <c r="AI917" s="23">
        <f>'simulateur graphe PJ OQN'!$B$4</f>
        <v>1</v>
      </c>
      <c r="AJ917" s="24">
        <f t="shared" si="247"/>
        <v>138.22</v>
      </c>
      <c r="AK917" s="24">
        <f t="shared" si="248"/>
        <v>138.22</v>
      </c>
      <c r="AM917" t="str">
        <f t="shared" si="249"/>
        <v>ZONEBASSE</v>
      </c>
      <c r="AN917" t="str">
        <f t="shared" si="250"/>
        <v>HC</v>
      </c>
      <c r="AO917" s="20">
        <f t="shared" si="251"/>
        <v>138.22</v>
      </c>
      <c r="AP917" s="20">
        <f t="shared" si="252"/>
        <v>2138.4299999999998</v>
      </c>
      <c r="AQ917" s="20">
        <f t="shared" si="252"/>
        <v>3097.69</v>
      </c>
      <c r="AR917" s="20">
        <f t="shared" si="252"/>
        <v>3825.34</v>
      </c>
      <c r="AS917" s="20">
        <f t="shared" si="253"/>
        <v>391.34000000000015</v>
      </c>
      <c r="AT917" s="20">
        <f t="shared" si="238"/>
        <v>-121.30000000000109</v>
      </c>
      <c r="AU917" s="20">
        <f t="shared" si="254"/>
        <v>2138.4299999999998</v>
      </c>
    </row>
    <row r="918" spans="1:47" ht="45">
      <c r="A918" s="54">
        <v>919</v>
      </c>
      <c r="B918" s="54" t="s">
        <v>1687</v>
      </c>
      <c r="C918" s="58" t="s">
        <v>2836</v>
      </c>
      <c r="D918" s="79">
        <v>57</v>
      </c>
      <c r="E918" s="79">
        <v>63</v>
      </c>
      <c r="F918" s="80">
        <v>7206.95</v>
      </c>
      <c r="G918" s="80">
        <v>117.41</v>
      </c>
      <c r="H918" s="80">
        <v>7206.95</v>
      </c>
      <c r="I918" s="80" t="s">
        <v>28</v>
      </c>
      <c r="J918" s="80" t="s">
        <v>28</v>
      </c>
      <c r="K918" s="80">
        <v>120.12</v>
      </c>
      <c r="L918" s="73">
        <f t="shared" si="239"/>
        <v>106.76</v>
      </c>
      <c r="M918" s="73">
        <f t="shared" si="240"/>
        <v>138.22</v>
      </c>
      <c r="N918" s="72" t="str">
        <f t="shared" si="241"/>
        <v>0875</v>
      </c>
      <c r="O918" s="74">
        <f t="shared" si="242"/>
        <v>6</v>
      </c>
      <c r="P918" s="72">
        <f t="shared" si="243"/>
        <v>0</v>
      </c>
      <c r="Q918" s="74">
        <f t="shared" si="244"/>
        <v>57</v>
      </c>
      <c r="R918" s="72" t="str">
        <f t="shared" si="245"/>
        <v/>
      </c>
      <c r="S918" s="72" t="str">
        <f t="shared" si="246"/>
        <v/>
      </c>
      <c r="AF918" s="18">
        <v>5464.5129554804898</v>
      </c>
      <c r="AG918" s="18">
        <v>32.773648648648702</v>
      </c>
      <c r="AI918" s="23">
        <f>'simulateur graphe PJ OQN'!$B$4</f>
        <v>1</v>
      </c>
      <c r="AJ918" s="24">
        <f t="shared" si="247"/>
        <v>138.22</v>
      </c>
      <c r="AK918" s="24">
        <f t="shared" si="248"/>
        <v>138.22</v>
      </c>
      <c r="AM918" t="str">
        <f t="shared" si="249"/>
        <v>ZONEBASSE</v>
      </c>
      <c r="AN918" t="str">
        <f t="shared" si="250"/>
        <v>HC</v>
      </c>
      <c r="AO918" s="20">
        <f t="shared" si="251"/>
        <v>138.22</v>
      </c>
      <c r="AP918" s="20">
        <f t="shared" si="252"/>
        <v>7206.95</v>
      </c>
      <c r="AQ918" s="20" t="str">
        <f t="shared" si="252"/>
        <v>.</v>
      </c>
      <c r="AR918" s="20" t="str">
        <f t="shared" si="252"/>
        <v>.</v>
      </c>
      <c r="AS918" s="20">
        <f t="shared" si="253"/>
        <v>-240.49000000000069</v>
      </c>
      <c r="AT918" s="20">
        <f t="shared" si="238"/>
        <v>948.54999999999927</v>
      </c>
      <c r="AU918" s="20">
        <f t="shared" si="254"/>
        <v>7206.95</v>
      </c>
    </row>
    <row r="919" spans="1:47" ht="45">
      <c r="A919" s="54">
        <v>920</v>
      </c>
      <c r="B919" s="54" t="s">
        <v>1688</v>
      </c>
      <c r="C919" s="58" t="s">
        <v>2837</v>
      </c>
      <c r="D919" s="79">
        <v>8</v>
      </c>
      <c r="E919" s="79">
        <v>28</v>
      </c>
      <c r="F919" s="80">
        <v>1166.9100000000001</v>
      </c>
      <c r="G919" s="80">
        <v>145.86000000000001</v>
      </c>
      <c r="H919" s="80">
        <v>1166.9100000000001</v>
      </c>
      <c r="I919" s="80">
        <v>1835.59</v>
      </c>
      <c r="J919" s="80">
        <v>2533.0700000000002</v>
      </c>
      <c r="K919" s="80">
        <v>86.94</v>
      </c>
      <c r="L919" s="73">
        <f t="shared" si="239"/>
        <v>99.07</v>
      </c>
      <c r="M919" s="73">
        <f t="shared" si="240"/>
        <v>138.22</v>
      </c>
      <c r="N919" s="72" t="str">
        <f t="shared" si="241"/>
        <v>0875</v>
      </c>
      <c r="O919" s="74">
        <f t="shared" si="242"/>
        <v>20</v>
      </c>
      <c r="P919" s="72">
        <f t="shared" si="243"/>
        <v>1</v>
      </c>
      <c r="Q919" s="74">
        <f t="shared" si="244"/>
        <v>8</v>
      </c>
      <c r="R919" s="72">
        <f t="shared" si="245"/>
        <v>15</v>
      </c>
      <c r="S919" s="72">
        <f t="shared" si="246"/>
        <v>22</v>
      </c>
      <c r="AF919" s="18">
        <v>8121.95432678621</v>
      </c>
      <c r="AG919" s="18">
        <v>40.726256983240198</v>
      </c>
      <c r="AI919" s="23">
        <f>'simulateur graphe PJ OQN'!$B$4</f>
        <v>1</v>
      </c>
      <c r="AJ919" s="24">
        <f t="shared" si="247"/>
        <v>138.22</v>
      </c>
      <c r="AK919" s="24">
        <f t="shared" si="248"/>
        <v>138.22</v>
      </c>
      <c r="AM919" t="str">
        <f t="shared" si="249"/>
        <v>ZONEBASSE</v>
      </c>
      <c r="AN919" t="str">
        <f t="shared" si="250"/>
        <v>HC</v>
      </c>
      <c r="AO919" s="20">
        <f t="shared" si="251"/>
        <v>138.22</v>
      </c>
      <c r="AP919" s="20">
        <f t="shared" si="252"/>
        <v>1166.9100000000001</v>
      </c>
      <c r="AQ919" s="20">
        <f t="shared" si="252"/>
        <v>1835.59</v>
      </c>
      <c r="AR919" s="20">
        <f t="shared" si="252"/>
        <v>2533.0700000000002</v>
      </c>
      <c r="AS919" s="20">
        <f t="shared" si="253"/>
        <v>185.69000000000005</v>
      </c>
      <c r="AT919" s="20">
        <f t="shared" si="238"/>
        <v>-893.8799999999992</v>
      </c>
      <c r="AU919" s="20">
        <f t="shared" si="254"/>
        <v>1166.9100000000001</v>
      </c>
    </row>
    <row r="920" spans="1:47" ht="45">
      <c r="A920" s="54">
        <v>921</v>
      </c>
      <c r="B920" s="54" t="s">
        <v>1689</v>
      </c>
      <c r="C920" s="58" t="s">
        <v>2838</v>
      </c>
      <c r="D920" s="79">
        <v>8</v>
      </c>
      <c r="E920" s="79">
        <v>28</v>
      </c>
      <c r="F920" s="80">
        <v>1535.58</v>
      </c>
      <c r="G920" s="80">
        <v>191.95</v>
      </c>
      <c r="H920" s="80">
        <v>1535.58</v>
      </c>
      <c r="I920" s="80">
        <v>2323.81</v>
      </c>
      <c r="J920" s="80">
        <v>3212.25</v>
      </c>
      <c r="K920" s="80">
        <v>106.34</v>
      </c>
      <c r="L920" s="73">
        <f t="shared" si="239"/>
        <v>99.07</v>
      </c>
      <c r="M920" s="73">
        <f t="shared" si="240"/>
        <v>138.22</v>
      </c>
      <c r="N920" s="72" t="str">
        <f t="shared" si="241"/>
        <v>0875</v>
      </c>
      <c r="O920" s="74">
        <f t="shared" si="242"/>
        <v>20</v>
      </c>
      <c r="P920" s="72">
        <f t="shared" si="243"/>
        <v>1</v>
      </c>
      <c r="Q920" s="74">
        <f t="shared" si="244"/>
        <v>8</v>
      </c>
      <c r="R920" s="72">
        <f t="shared" si="245"/>
        <v>15</v>
      </c>
      <c r="S920" s="72">
        <f t="shared" si="246"/>
        <v>22</v>
      </c>
      <c r="AF920" s="18">
        <v>7422.4067218705404</v>
      </c>
      <c r="AG920" s="18">
        <v>42.065989847715699</v>
      </c>
      <c r="AI920" s="23">
        <f>'simulateur graphe PJ OQN'!$B$4</f>
        <v>1</v>
      </c>
      <c r="AJ920" s="24">
        <f t="shared" si="247"/>
        <v>138.22</v>
      </c>
      <c r="AK920" s="24">
        <f t="shared" si="248"/>
        <v>138.22</v>
      </c>
      <c r="AM920" t="str">
        <f t="shared" si="249"/>
        <v>ZONEBASSE</v>
      </c>
      <c r="AN920" t="str">
        <f t="shared" si="250"/>
        <v>HC</v>
      </c>
      <c r="AO920" s="20">
        <f t="shared" si="251"/>
        <v>138.22</v>
      </c>
      <c r="AP920" s="20">
        <f t="shared" si="252"/>
        <v>1535.58</v>
      </c>
      <c r="AQ920" s="20">
        <f t="shared" si="252"/>
        <v>2323.81</v>
      </c>
      <c r="AR920" s="20">
        <f t="shared" si="252"/>
        <v>3212.25</v>
      </c>
      <c r="AS920" s="20">
        <f t="shared" si="253"/>
        <v>341.06999999999971</v>
      </c>
      <c r="AT920" s="20">
        <f t="shared" si="238"/>
        <v>988.10000000000036</v>
      </c>
      <c r="AU920" s="20">
        <f t="shared" si="254"/>
        <v>1535.58</v>
      </c>
    </row>
    <row r="921" spans="1:47" ht="45">
      <c r="A921" s="54">
        <v>922</v>
      </c>
      <c r="B921" s="54" t="s">
        <v>1690</v>
      </c>
      <c r="C921" s="58" t="s">
        <v>2839</v>
      </c>
      <c r="D921" s="79">
        <v>15</v>
      </c>
      <c r="E921" s="79">
        <v>35</v>
      </c>
      <c r="F921" s="80">
        <v>1818.78</v>
      </c>
      <c r="G921" s="80">
        <v>121.25</v>
      </c>
      <c r="H921" s="80">
        <v>1818.78</v>
      </c>
      <c r="I921" s="80">
        <v>2512.75</v>
      </c>
      <c r="J921" s="80">
        <v>3107.62</v>
      </c>
      <c r="K921" s="80">
        <v>85.7</v>
      </c>
      <c r="L921" s="73">
        <f t="shared" si="239"/>
        <v>99.07</v>
      </c>
      <c r="M921" s="73">
        <f t="shared" si="240"/>
        <v>138.22</v>
      </c>
      <c r="N921" s="72" t="str">
        <f t="shared" si="241"/>
        <v>0875</v>
      </c>
      <c r="O921" s="74">
        <f t="shared" si="242"/>
        <v>20</v>
      </c>
      <c r="P921" s="72">
        <f t="shared" si="243"/>
        <v>1</v>
      </c>
      <c r="Q921" s="74">
        <f t="shared" si="244"/>
        <v>15</v>
      </c>
      <c r="R921" s="72">
        <f t="shared" si="245"/>
        <v>22</v>
      </c>
      <c r="S921" s="72">
        <f t="shared" si="246"/>
        <v>29</v>
      </c>
      <c r="AF921" s="18">
        <v>10337.3403075232</v>
      </c>
      <c r="AG921" s="18">
        <v>57.359281437125802</v>
      </c>
      <c r="AI921" s="23">
        <f>'simulateur graphe PJ OQN'!$B$4</f>
        <v>1</v>
      </c>
      <c r="AJ921" s="24">
        <f t="shared" si="247"/>
        <v>138.22</v>
      </c>
      <c r="AK921" s="24">
        <f t="shared" si="248"/>
        <v>138.22</v>
      </c>
      <c r="AM921" t="str">
        <f t="shared" si="249"/>
        <v>ZONEBASSE</v>
      </c>
      <c r="AN921" t="str">
        <f t="shared" si="250"/>
        <v>HC</v>
      </c>
      <c r="AO921" s="20">
        <f t="shared" si="251"/>
        <v>138.22</v>
      </c>
      <c r="AP921" s="20">
        <f t="shared" si="252"/>
        <v>1818.78</v>
      </c>
      <c r="AQ921" s="20">
        <f t="shared" si="252"/>
        <v>2512.75</v>
      </c>
      <c r="AR921" s="20">
        <f t="shared" si="252"/>
        <v>3107.62</v>
      </c>
      <c r="AS921" s="20">
        <f t="shared" si="253"/>
        <v>193.81999999999971</v>
      </c>
      <c r="AT921" s="20">
        <f t="shared" si="238"/>
        <v>-996.10999999999967</v>
      </c>
      <c r="AU921" s="20">
        <f t="shared" si="254"/>
        <v>1818.78</v>
      </c>
    </row>
    <row r="922" spans="1:47" ht="45">
      <c r="A922" s="54">
        <v>923</v>
      </c>
      <c r="B922" s="54" t="s">
        <v>1691</v>
      </c>
      <c r="C922" s="58" t="s">
        <v>2840</v>
      </c>
      <c r="D922" s="79">
        <v>15</v>
      </c>
      <c r="E922" s="79">
        <v>35</v>
      </c>
      <c r="F922" s="80">
        <v>2140.59</v>
      </c>
      <c r="G922" s="80">
        <v>142.71</v>
      </c>
      <c r="H922" s="80">
        <v>2140.59</v>
      </c>
      <c r="I922" s="80">
        <v>3037.92</v>
      </c>
      <c r="J922" s="80">
        <v>3763.04</v>
      </c>
      <c r="K922" s="80">
        <v>98.83</v>
      </c>
      <c r="L922" s="73">
        <f t="shared" si="239"/>
        <v>99.07</v>
      </c>
      <c r="M922" s="73">
        <f t="shared" si="240"/>
        <v>138.22</v>
      </c>
      <c r="N922" s="72" t="str">
        <f t="shared" si="241"/>
        <v>0875</v>
      </c>
      <c r="O922" s="74">
        <f t="shared" si="242"/>
        <v>20</v>
      </c>
      <c r="P922" s="72">
        <f t="shared" si="243"/>
        <v>1</v>
      </c>
      <c r="Q922" s="74">
        <f t="shared" si="244"/>
        <v>15</v>
      </c>
      <c r="R922" s="72">
        <f t="shared" si="245"/>
        <v>22</v>
      </c>
      <c r="S922" s="72">
        <f t="shared" si="246"/>
        <v>29</v>
      </c>
      <c r="AF922" s="18">
        <v>3904.9234102589098</v>
      </c>
      <c r="AG922" s="18">
        <v>26.072319201995001</v>
      </c>
      <c r="AI922" s="23">
        <f>'simulateur graphe PJ OQN'!$B$4</f>
        <v>1</v>
      </c>
      <c r="AJ922" s="24">
        <f t="shared" si="247"/>
        <v>138.22</v>
      </c>
      <c r="AK922" s="24">
        <f t="shared" si="248"/>
        <v>138.22</v>
      </c>
      <c r="AM922" t="str">
        <f t="shared" si="249"/>
        <v>ZONEBASSE</v>
      </c>
      <c r="AN922" t="str">
        <f t="shared" si="250"/>
        <v>HC</v>
      </c>
      <c r="AO922" s="20">
        <f t="shared" si="251"/>
        <v>138.22</v>
      </c>
      <c r="AP922" s="20">
        <f t="shared" si="252"/>
        <v>2140.59</v>
      </c>
      <c r="AQ922" s="20">
        <f t="shared" si="252"/>
        <v>3037.92</v>
      </c>
      <c r="AR922" s="20">
        <f t="shared" si="252"/>
        <v>3763.04</v>
      </c>
      <c r="AS922" s="20">
        <f t="shared" si="253"/>
        <v>402.82000000000016</v>
      </c>
      <c r="AT922" s="20">
        <f t="shared" si="238"/>
        <v>381.45999999999913</v>
      </c>
      <c r="AU922" s="20">
        <f t="shared" si="254"/>
        <v>2140.59</v>
      </c>
    </row>
    <row r="923" spans="1:47" ht="45">
      <c r="A923" s="54">
        <v>924</v>
      </c>
      <c r="B923" s="54" t="s">
        <v>1692</v>
      </c>
      <c r="C923" s="58" t="s">
        <v>2841</v>
      </c>
      <c r="D923" s="79">
        <v>43</v>
      </c>
      <c r="E923" s="79">
        <v>49</v>
      </c>
      <c r="F923" s="80">
        <v>4809.75</v>
      </c>
      <c r="G923" s="80">
        <v>111.85</v>
      </c>
      <c r="H923" s="80">
        <v>4809.75</v>
      </c>
      <c r="I923" s="80" t="s">
        <v>28</v>
      </c>
      <c r="J923" s="80" t="s">
        <v>28</v>
      </c>
      <c r="K923" s="80">
        <v>104.09</v>
      </c>
      <c r="L923" s="73">
        <f t="shared" si="239"/>
        <v>99.07</v>
      </c>
      <c r="M923" s="73">
        <f t="shared" si="240"/>
        <v>138.22</v>
      </c>
      <c r="N923" s="72" t="str">
        <f t="shared" si="241"/>
        <v>0875</v>
      </c>
      <c r="O923" s="74">
        <f t="shared" si="242"/>
        <v>6</v>
      </c>
      <c r="P923" s="72">
        <f t="shared" si="243"/>
        <v>0</v>
      </c>
      <c r="Q923" s="74">
        <f t="shared" si="244"/>
        <v>43</v>
      </c>
      <c r="R923" s="72" t="str">
        <f t="shared" si="245"/>
        <v/>
      </c>
      <c r="S923" s="72" t="str">
        <f t="shared" si="246"/>
        <v/>
      </c>
      <c r="AF923" s="18">
        <v>5629.0277062565301</v>
      </c>
      <c r="AG923" s="18">
        <v>31.441314553990601</v>
      </c>
      <c r="AI923" s="23">
        <f>'simulateur graphe PJ OQN'!$B$4</f>
        <v>1</v>
      </c>
      <c r="AJ923" s="24">
        <f t="shared" si="247"/>
        <v>138.22</v>
      </c>
      <c r="AK923" s="24">
        <f t="shared" si="248"/>
        <v>138.22</v>
      </c>
      <c r="AM923" t="str">
        <f t="shared" si="249"/>
        <v>ZONEBASSE</v>
      </c>
      <c r="AN923" t="str">
        <f t="shared" si="250"/>
        <v>HC</v>
      </c>
      <c r="AO923" s="20">
        <f t="shared" si="251"/>
        <v>138.22</v>
      </c>
      <c r="AP923" s="20">
        <f t="shared" si="252"/>
        <v>4809.75</v>
      </c>
      <c r="AQ923" s="20" t="str">
        <f t="shared" si="252"/>
        <v>.</v>
      </c>
      <c r="AR923" s="20" t="str">
        <f t="shared" si="252"/>
        <v>.</v>
      </c>
      <c r="AS923" s="20">
        <f t="shared" si="253"/>
        <v>-186.56999999999971</v>
      </c>
      <c r="AT923" s="20">
        <f t="shared" si="238"/>
        <v>260.21000000000095</v>
      </c>
      <c r="AU923" s="20">
        <f t="shared" si="254"/>
        <v>4809.75</v>
      </c>
    </row>
    <row r="924" spans="1:47" ht="45">
      <c r="A924" s="54">
        <v>925</v>
      </c>
      <c r="B924" s="54" t="s">
        <v>1693</v>
      </c>
      <c r="C924" s="58" t="s">
        <v>2842</v>
      </c>
      <c r="D924" s="79">
        <v>57</v>
      </c>
      <c r="E924" s="79">
        <v>63</v>
      </c>
      <c r="F924" s="80">
        <v>6568.22</v>
      </c>
      <c r="G924" s="80">
        <v>115.23</v>
      </c>
      <c r="H924" s="80">
        <v>6568.22</v>
      </c>
      <c r="I924" s="80" t="s">
        <v>28</v>
      </c>
      <c r="J924" s="80" t="s">
        <v>28</v>
      </c>
      <c r="K924" s="80">
        <v>108.32</v>
      </c>
      <c r="L924" s="73">
        <f t="shared" si="239"/>
        <v>99.07</v>
      </c>
      <c r="M924" s="73">
        <f t="shared" si="240"/>
        <v>138.22</v>
      </c>
      <c r="N924" s="72" t="str">
        <f t="shared" si="241"/>
        <v>0875</v>
      </c>
      <c r="O924" s="74">
        <f t="shared" si="242"/>
        <v>6</v>
      </c>
      <c r="P924" s="72">
        <f t="shared" si="243"/>
        <v>0</v>
      </c>
      <c r="Q924" s="74">
        <f t="shared" si="244"/>
        <v>57</v>
      </c>
      <c r="R924" s="72" t="str">
        <f t="shared" si="245"/>
        <v/>
      </c>
      <c r="S924" s="72" t="str">
        <f t="shared" si="246"/>
        <v/>
      </c>
      <c r="AF924" s="18">
        <v>5116.2634036790396</v>
      </c>
      <c r="AG924" s="18">
        <v>33.631648936170201</v>
      </c>
      <c r="AI924" s="23">
        <f>'simulateur graphe PJ OQN'!$B$4</f>
        <v>1</v>
      </c>
      <c r="AJ924" s="24">
        <f t="shared" si="247"/>
        <v>138.22</v>
      </c>
      <c r="AK924" s="24">
        <f t="shared" si="248"/>
        <v>138.22</v>
      </c>
      <c r="AM924" t="str">
        <f t="shared" si="249"/>
        <v>ZONEBASSE</v>
      </c>
      <c r="AN924" t="str">
        <f t="shared" si="250"/>
        <v>HC</v>
      </c>
      <c r="AO924" s="20">
        <f t="shared" si="251"/>
        <v>138.22</v>
      </c>
      <c r="AP924" s="20">
        <f t="shared" si="252"/>
        <v>6568.22</v>
      </c>
      <c r="AQ924" s="20" t="str">
        <f t="shared" si="252"/>
        <v>.</v>
      </c>
      <c r="AR924" s="20" t="str">
        <f t="shared" si="252"/>
        <v>.</v>
      </c>
      <c r="AS924" s="20">
        <f t="shared" si="253"/>
        <v>-147.61999999999898</v>
      </c>
      <c r="AT924" s="20">
        <f t="shared" si="238"/>
        <v>675.63000000000102</v>
      </c>
      <c r="AU924" s="20">
        <f t="shared" si="254"/>
        <v>6568.22</v>
      </c>
    </row>
    <row r="925" spans="1:47" ht="45">
      <c r="A925" s="54">
        <v>926</v>
      </c>
      <c r="B925" s="54" t="s">
        <v>1694</v>
      </c>
      <c r="C925" s="58" t="s">
        <v>2843</v>
      </c>
      <c r="D925" s="79">
        <v>8</v>
      </c>
      <c r="E925" s="79">
        <v>28</v>
      </c>
      <c r="F925" s="80">
        <v>1072.45</v>
      </c>
      <c r="G925" s="80">
        <v>134.06</v>
      </c>
      <c r="H925" s="80">
        <v>1072.45</v>
      </c>
      <c r="I925" s="80">
        <v>1772.62</v>
      </c>
      <c r="J925" s="80">
        <v>2456.79</v>
      </c>
      <c r="K925" s="80">
        <v>85.3</v>
      </c>
      <c r="L925" s="73">
        <f t="shared" si="239"/>
        <v>90.92</v>
      </c>
      <c r="M925" s="73">
        <f t="shared" si="240"/>
        <v>138.22</v>
      </c>
      <c r="N925" s="72" t="str">
        <f t="shared" si="241"/>
        <v>0875</v>
      </c>
      <c r="O925" s="74">
        <f t="shared" si="242"/>
        <v>20</v>
      </c>
      <c r="P925" s="72">
        <f t="shared" si="243"/>
        <v>1</v>
      </c>
      <c r="Q925" s="74">
        <f t="shared" si="244"/>
        <v>8</v>
      </c>
      <c r="R925" s="72">
        <f t="shared" si="245"/>
        <v>15</v>
      </c>
      <c r="S925" s="72">
        <f t="shared" si="246"/>
        <v>22</v>
      </c>
      <c r="AF925" s="18">
        <v>6230.4504607849003</v>
      </c>
      <c r="AG925" s="18">
        <v>40.240687679083102</v>
      </c>
      <c r="AI925" s="23">
        <f>'simulateur graphe PJ OQN'!$B$4</f>
        <v>1</v>
      </c>
      <c r="AJ925" s="24">
        <f t="shared" si="247"/>
        <v>138.22</v>
      </c>
      <c r="AK925" s="24">
        <f t="shared" si="248"/>
        <v>138.22</v>
      </c>
      <c r="AM925" t="str">
        <f t="shared" si="249"/>
        <v>ZONEBASSE</v>
      </c>
      <c r="AN925" t="str">
        <f t="shared" si="250"/>
        <v>HC</v>
      </c>
      <c r="AO925" s="20">
        <f t="shared" si="251"/>
        <v>138.22</v>
      </c>
      <c r="AP925" s="20">
        <f t="shared" si="252"/>
        <v>1072.45</v>
      </c>
      <c r="AQ925" s="20">
        <f t="shared" si="252"/>
        <v>1772.62</v>
      </c>
      <c r="AR925" s="20">
        <f t="shared" si="252"/>
        <v>2456.79</v>
      </c>
      <c r="AS925" s="20">
        <f t="shared" si="253"/>
        <v>153.69000000000005</v>
      </c>
      <c r="AT925" s="20">
        <f t="shared" si="238"/>
        <v>-346.49000000000069</v>
      </c>
      <c r="AU925" s="20">
        <f t="shared" si="254"/>
        <v>1072.45</v>
      </c>
    </row>
    <row r="926" spans="1:47" ht="45">
      <c r="A926" s="54">
        <v>927</v>
      </c>
      <c r="B926" s="54" t="s">
        <v>1695</v>
      </c>
      <c r="C926" s="58" t="s">
        <v>2844</v>
      </c>
      <c r="D926" s="79">
        <v>29</v>
      </c>
      <c r="E926" s="79">
        <v>35</v>
      </c>
      <c r="F926" s="80">
        <v>3451.11</v>
      </c>
      <c r="G926" s="80">
        <v>113.27</v>
      </c>
      <c r="H926" s="80">
        <v>3451.11</v>
      </c>
      <c r="I926" s="80" t="s">
        <v>28</v>
      </c>
      <c r="J926" s="80" t="s">
        <v>28</v>
      </c>
      <c r="K926" s="80">
        <v>107.85</v>
      </c>
      <c r="L926" s="73">
        <f t="shared" si="239"/>
        <v>90.92</v>
      </c>
      <c r="M926" s="73">
        <f t="shared" si="240"/>
        <v>138.22</v>
      </c>
      <c r="N926" s="72" t="str">
        <f t="shared" si="241"/>
        <v>0875</v>
      </c>
      <c r="O926" s="74">
        <f t="shared" si="242"/>
        <v>6</v>
      </c>
      <c r="P926" s="72">
        <f t="shared" si="243"/>
        <v>0</v>
      </c>
      <c r="Q926" s="74">
        <f t="shared" si="244"/>
        <v>29</v>
      </c>
      <c r="R926" s="72" t="str">
        <f t="shared" si="245"/>
        <v/>
      </c>
      <c r="S926" s="72" t="str">
        <f t="shared" si="246"/>
        <v/>
      </c>
      <c r="AF926" s="18">
        <v>7355.3293077825301</v>
      </c>
      <c r="AG926" s="18">
        <v>44.867647058823501</v>
      </c>
      <c r="AI926" s="23">
        <f>'simulateur graphe PJ OQN'!$B$4</f>
        <v>1</v>
      </c>
      <c r="AJ926" s="24">
        <f t="shared" si="247"/>
        <v>138.22</v>
      </c>
      <c r="AK926" s="24">
        <f t="shared" si="248"/>
        <v>138.22</v>
      </c>
      <c r="AM926" t="str">
        <f t="shared" si="249"/>
        <v>ZONEBASSE</v>
      </c>
      <c r="AN926" t="str">
        <f t="shared" si="250"/>
        <v>HC</v>
      </c>
      <c r="AO926" s="20">
        <f t="shared" si="251"/>
        <v>138.22</v>
      </c>
      <c r="AP926" s="20">
        <f t="shared" si="252"/>
        <v>3451.11</v>
      </c>
      <c r="AQ926" s="20" t="str">
        <f t="shared" si="252"/>
        <v>.</v>
      </c>
      <c r="AR926" s="20" t="str">
        <f t="shared" si="252"/>
        <v>.</v>
      </c>
      <c r="AS926" s="20">
        <f t="shared" si="253"/>
        <v>-215.78999999999951</v>
      </c>
      <c r="AT926" s="20">
        <f t="shared" si="238"/>
        <v>1290.9800000000005</v>
      </c>
      <c r="AU926" s="20">
        <f t="shared" si="254"/>
        <v>3451.11</v>
      </c>
    </row>
    <row r="927" spans="1:47" ht="45">
      <c r="A927" s="54">
        <v>928</v>
      </c>
      <c r="B927" s="54" t="s">
        <v>1696</v>
      </c>
      <c r="C927" s="58" t="s">
        <v>2845</v>
      </c>
      <c r="D927" s="79">
        <v>8</v>
      </c>
      <c r="E927" s="79">
        <v>28</v>
      </c>
      <c r="F927" s="80">
        <v>1114.3</v>
      </c>
      <c r="G927" s="80">
        <v>139.29</v>
      </c>
      <c r="H927" s="80">
        <v>1114.3</v>
      </c>
      <c r="I927" s="80">
        <v>1847.88</v>
      </c>
      <c r="J927" s="80">
        <v>2459.4</v>
      </c>
      <c r="K927" s="80">
        <v>82.21</v>
      </c>
      <c r="L927" s="73">
        <f t="shared" si="239"/>
        <v>90.92</v>
      </c>
      <c r="M927" s="73">
        <f t="shared" si="240"/>
        <v>138.22</v>
      </c>
      <c r="N927" s="72" t="str">
        <f t="shared" si="241"/>
        <v>0875</v>
      </c>
      <c r="O927" s="74">
        <f t="shared" si="242"/>
        <v>20</v>
      </c>
      <c r="P927" s="72">
        <f t="shared" si="243"/>
        <v>1</v>
      </c>
      <c r="Q927" s="74">
        <f t="shared" si="244"/>
        <v>8</v>
      </c>
      <c r="R927" s="72">
        <f t="shared" si="245"/>
        <v>15</v>
      </c>
      <c r="S927" s="72">
        <f t="shared" si="246"/>
        <v>22</v>
      </c>
      <c r="AF927" s="18">
        <v>9811.9032742042491</v>
      </c>
      <c r="AG927" s="18">
        <v>57.071216617210702</v>
      </c>
      <c r="AI927" s="23">
        <f>'simulateur graphe PJ OQN'!$B$4</f>
        <v>1</v>
      </c>
      <c r="AJ927" s="24">
        <f t="shared" si="247"/>
        <v>138.22</v>
      </c>
      <c r="AK927" s="24">
        <f t="shared" si="248"/>
        <v>138.22</v>
      </c>
      <c r="AM927" t="str">
        <f t="shared" si="249"/>
        <v>ZONEBASSE</v>
      </c>
      <c r="AN927" t="str">
        <f t="shared" si="250"/>
        <v>HC</v>
      </c>
      <c r="AO927" s="20">
        <f t="shared" si="251"/>
        <v>138.22</v>
      </c>
      <c r="AP927" s="20">
        <f t="shared" si="252"/>
        <v>1114.3</v>
      </c>
      <c r="AQ927" s="20">
        <f t="shared" si="252"/>
        <v>1847.88</v>
      </c>
      <c r="AR927" s="20">
        <f t="shared" si="252"/>
        <v>2459.4</v>
      </c>
      <c r="AS927" s="20">
        <f t="shared" si="253"/>
        <v>239.73000000000047</v>
      </c>
      <c r="AT927" s="20">
        <f t="shared" si="238"/>
        <v>-535.46</v>
      </c>
      <c r="AU927" s="20">
        <f t="shared" si="254"/>
        <v>1114.3</v>
      </c>
    </row>
    <row r="928" spans="1:47" ht="45">
      <c r="A928" s="54">
        <v>929</v>
      </c>
      <c r="B928" s="54" t="s">
        <v>1697</v>
      </c>
      <c r="C928" s="58" t="s">
        <v>2846</v>
      </c>
      <c r="D928" s="79">
        <v>29</v>
      </c>
      <c r="E928" s="79">
        <v>35</v>
      </c>
      <c r="F928" s="80">
        <v>3269.88</v>
      </c>
      <c r="G928" s="80">
        <v>101.57</v>
      </c>
      <c r="H928" s="80">
        <v>3269.88</v>
      </c>
      <c r="I928" s="80" t="s">
        <v>28</v>
      </c>
      <c r="J928" s="80" t="s">
        <v>28</v>
      </c>
      <c r="K928" s="80">
        <v>101.94</v>
      </c>
      <c r="L928" s="73">
        <f t="shared" si="239"/>
        <v>90.92</v>
      </c>
      <c r="M928" s="73">
        <f t="shared" si="240"/>
        <v>138.22</v>
      </c>
      <c r="N928" s="72" t="str">
        <f t="shared" si="241"/>
        <v>0875</v>
      </c>
      <c r="O928" s="74">
        <f t="shared" si="242"/>
        <v>6</v>
      </c>
      <c r="P928" s="72">
        <f t="shared" si="243"/>
        <v>0</v>
      </c>
      <c r="Q928" s="74">
        <f t="shared" si="244"/>
        <v>29</v>
      </c>
      <c r="R928" s="72" t="str">
        <f t="shared" si="245"/>
        <v/>
      </c>
      <c r="S928" s="72" t="str">
        <f t="shared" si="246"/>
        <v/>
      </c>
      <c r="AF928" s="18">
        <v>2839.2499703838598</v>
      </c>
      <c r="AG928" s="18">
        <v>19.619799139167899</v>
      </c>
      <c r="AI928" s="23">
        <f>'simulateur graphe PJ OQN'!$B$4</f>
        <v>1</v>
      </c>
      <c r="AJ928" s="24">
        <f t="shared" si="247"/>
        <v>138.22</v>
      </c>
      <c r="AK928" s="24">
        <f t="shared" si="248"/>
        <v>138.22</v>
      </c>
      <c r="AM928" t="str">
        <f t="shared" si="249"/>
        <v>ZONEBASSE</v>
      </c>
      <c r="AN928" t="str">
        <f t="shared" si="250"/>
        <v>HC</v>
      </c>
      <c r="AO928" s="20">
        <f t="shared" si="251"/>
        <v>138.22</v>
      </c>
      <c r="AP928" s="20">
        <f t="shared" si="252"/>
        <v>3269.88</v>
      </c>
      <c r="AQ928" s="20" t="str">
        <f t="shared" si="252"/>
        <v>.</v>
      </c>
      <c r="AR928" s="20" t="str">
        <f t="shared" si="252"/>
        <v>.</v>
      </c>
      <c r="AS928" s="20">
        <f t="shared" si="253"/>
        <v>-196.07999999999993</v>
      </c>
      <c r="AT928" s="20">
        <f t="shared" si="238"/>
        <v>784.69999999999982</v>
      </c>
      <c r="AU928" s="20">
        <f t="shared" si="254"/>
        <v>3269.88</v>
      </c>
    </row>
    <row r="929" spans="1:47" ht="45">
      <c r="A929" s="54">
        <v>930</v>
      </c>
      <c r="B929" s="54" t="s">
        <v>1698</v>
      </c>
      <c r="C929" s="58" t="s">
        <v>2847</v>
      </c>
      <c r="D929" s="79">
        <v>8</v>
      </c>
      <c r="E929" s="79">
        <v>28</v>
      </c>
      <c r="F929" s="80">
        <v>1187.25</v>
      </c>
      <c r="G929" s="80">
        <v>148.41</v>
      </c>
      <c r="H929" s="80">
        <v>1187.25</v>
      </c>
      <c r="I929" s="80">
        <v>2158.8000000000002</v>
      </c>
      <c r="J929" s="80">
        <v>2789.84</v>
      </c>
      <c r="K929" s="80">
        <v>91.33</v>
      </c>
      <c r="L929" s="73">
        <f t="shared" si="239"/>
        <v>90.92</v>
      </c>
      <c r="M929" s="73">
        <f t="shared" si="240"/>
        <v>138.22</v>
      </c>
      <c r="N929" s="72" t="str">
        <f t="shared" si="241"/>
        <v>0875</v>
      </c>
      <c r="O929" s="74">
        <f t="shared" si="242"/>
        <v>20</v>
      </c>
      <c r="P929" s="72">
        <f t="shared" si="243"/>
        <v>1</v>
      </c>
      <c r="Q929" s="74">
        <f t="shared" si="244"/>
        <v>8</v>
      </c>
      <c r="R929" s="72">
        <f t="shared" si="245"/>
        <v>15</v>
      </c>
      <c r="S929" s="72">
        <f t="shared" si="246"/>
        <v>22</v>
      </c>
      <c r="AF929" s="18">
        <v>3662.6371788419801</v>
      </c>
      <c r="AG929" s="18">
        <v>22.1860465116279</v>
      </c>
      <c r="AI929" s="23">
        <f>'simulateur graphe PJ OQN'!$B$4</f>
        <v>1</v>
      </c>
      <c r="AJ929" s="24">
        <f t="shared" si="247"/>
        <v>138.22</v>
      </c>
      <c r="AK929" s="24">
        <f t="shared" si="248"/>
        <v>138.22</v>
      </c>
      <c r="AM929" t="str">
        <f t="shared" si="249"/>
        <v>ZONEBASSE</v>
      </c>
      <c r="AN929" t="str">
        <f t="shared" si="250"/>
        <v>HC</v>
      </c>
      <c r="AO929" s="20">
        <f t="shared" si="251"/>
        <v>138.22</v>
      </c>
      <c r="AP929" s="20">
        <f t="shared" si="252"/>
        <v>1187.25</v>
      </c>
      <c r="AQ929" s="20">
        <f t="shared" si="252"/>
        <v>2158.8000000000002</v>
      </c>
      <c r="AR929" s="20">
        <f t="shared" si="252"/>
        <v>2789.84</v>
      </c>
      <c r="AS929" s="20">
        <f t="shared" si="253"/>
        <v>323.93000000000029</v>
      </c>
      <c r="AT929" s="20">
        <f t="shared" si="238"/>
        <v>360.41999999999916</v>
      </c>
      <c r="AU929" s="20">
        <f t="shared" si="254"/>
        <v>1187.25</v>
      </c>
    </row>
    <row r="930" spans="1:47" ht="45">
      <c r="A930" s="54">
        <v>931</v>
      </c>
      <c r="B930" s="54" t="s">
        <v>1699</v>
      </c>
      <c r="C930" s="58" t="s">
        <v>2848</v>
      </c>
      <c r="D930" s="79">
        <v>64</v>
      </c>
      <c r="E930" s="79">
        <v>70</v>
      </c>
      <c r="F930" s="80">
        <v>6410.25</v>
      </c>
      <c r="G930" s="80">
        <v>86.2</v>
      </c>
      <c r="H930" s="80">
        <v>6410.25</v>
      </c>
      <c r="I930" s="80" t="s">
        <v>28</v>
      </c>
      <c r="J930" s="80" t="s">
        <v>28</v>
      </c>
      <c r="K930" s="80">
        <v>93.92</v>
      </c>
      <c r="L930" s="73">
        <f t="shared" si="239"/>
        <v>90.92</v>
      </c>
      <c r="M930" s="73">
        <f t="shared" si="240"/>
        <v>138.22</v>
      </c>
      <c r="N930" s="72" t="str">
        <f t="shared" si="241"/>
        <v>0875</v>
      </c>
      <c r="O930" s="74">
        <f t="shared" si="242"/>
        <v>6</v>
      </c>
      <c r="P930" s="72">
        <f t="shared" si="243"/>
        <v>0</v>
      </c>
      <c r="Q930" s="74">
        <f t="shared" si="244"/>
        <v>64</v>
      </c>
      <c r="R930" s="72" t="str">
        <f t="shared" si="245"/>
        <v/>
      </c>
      <c r="S930" s="72" t="str">
        <f t="shared" si="246"/>
        <v/>
      </c>
      <c r="AF930" s="18">
        <v>4139.15797242381</v>
      </c>
      <c r="AG930" s="18">
        <v>28.8692307692308</v>
      </c>
      <c r="AI930" s="23">
        <f>'simulateur graphe PJ OQN'!$B$4</f>
        <v>1</v>
      </c>
      <c r="AJ930" s="24">
        <f t="shared" si="247"/>
        <v>138.22</v>
      </c>
      <c r="AK930" s="24">
        <f t="shared" si="248"/>
        <v>138.22</v>
      </c>
      <c r="AM930" t="str">
        <f t="shared" si="249"/>
        <v>ZONEBASSE</v>
      </c>
      <c r="AN930" t="str">
        <f t="shared" si="250"/>
        <v>HC</v>
      </c>
      <c r="AO930" s="20">
        <f t="shared" si="251"/>
        <v>138.22</v>
      </c>
      <c r="AP930" s="20">
        <f t="shared" si="252"/>
        <v>6410.25</v>
      </c>
      <c r="AQ930" s="20" t="str">
        <f t="shared" si="252"/>
        <v>.</v>
      </c>
      <c r="AR930" s="20" t="str">
        <f t="shared" si="252"/>
        <v>.</v>
      </c>
      <c r="AS930" s="20">
        <f t="shared" si="253"/>
        <v>-70.230000000000473</v>
      </c>
      <c r="AT930" s="20">
        <f t="shared" si="238"/>
        <v>196.76999999999953</v>
      </c>
      <c r="AU930" s="20">
        <f t="shared" si="254"/>
        <v>6410.25</v>
      </c>
    </row>
    <row r="931" spans="1:47" ht="22.5">
      <c r="A931" s="54">
        <v>932</v>
      </c>
      <c r="B931" s="54" t="s">
        <v>1700</v>
      </c>
      <c r="C931" s="58" t="s">
        <v>1701</v>
      </c>
      <c r="D931" s="79">
        <v>1</v>
      </c>
      <c r="E931" s="79">
        <v>1</v>
      </c>
      <c r="F931" s="80" t="s">
        <v>28</v>
      </c>
      <c r="G931" s="80" t="s">
        <v>28</v>
      </c>
      <c r="H931" s="80">
        <v>154.57</v>
      </c>
      <c r="I931" s="80" t="s">
        <v>28</v>
      </c>
      <c r="J931" s="80" t="s">
        <v>28</v>
      </c>
      <c r="K931" s="80" t="s">
        <v>28</v>
      </c>
      <c r="L931" s="73" t="str">
        <f t="shared" si="239"/>
        <v/>
      </c>
      <c r="M931" s="73" t="str">
        <f t="shared" si="240"/>
        <v/>
      </c>
      <c r="N931" s="72" t="str">
        <f t="shared" si="241"/>
        <v>0876</v>
      </c>
      <c r="O931" s="74">
        <f t="shared" si="242"/>
        <v>0</v>
      </c>
      <c r="P931" s="72">
        <f t="shared" si="243"/>
        <v>0</v>
      </c>
      <c r="Q931" s="74">
        <f t="shared" si="244"/>
        <v>1</v>
      </c>
      <c r="R931" s="72" t="str">
        <f t="shared" si="245"/>
        <v/>
      </c>
      <c r="S931" s="72" t="str">
        <f t="shared" si="246"/>
        <v/>
      </c>
      <c r="AF931" s="18">
        <v>5866.4936016455604</v>
      </c>
      <c r="AG931" s="18">
        <v>36.612612612612601</v>
      </c>
      <c r="AI931" s="23">
        <f>'simulateur graphe PJ OQN'!$B$4</f>
        <v>1</v>
      </c>
      <c r="AJ931" s="24">
        <f t="shared" si="247"/>
        <v>154.57</v>
      </c>
      <c r="AK931" s="24">
        <f t="shared" si="248"/>
        <v>154.57</v>
      </c>
      <c r="AM931" t="str">
        <f t="shared" si="249"/>
        <v>ZONEHAUTE</v>
      </c>
      <c r="AN931" t="str">
        <f t="shared" si="250"/>
        <v>HDJ</v>
      </c>
      <c r="AO931" s="20" t="e">
        <f t="shared" si="251"/>
        <v>#VALUE!</v>
      </c>
      <c r="AP931" s="20">
        <f t="shared" si="252"/>
        <v>154.57</v>
      </c>
      <c r="AQ931" s="20" t="str">
        <f t="shared" si="252"/>
        <v>.</v>
      </c>
      <c r="AR931" s="20" t="str">
        <f t="shared" si="252"/>
        <v>.</v>
      </c>
      <c r="AS931" s="20" t="e">
        <f t="shared" si="253"/>
        <v>#VALUE!</v>
      </c>
      <c r="AT931" s="20" t="e">
        <f t="shared" si="238"/>
        <v>#VALUE!</v>
      </c>
      <c r="AU931" s="20">
        <f t="shared" si="254"/>
        <v>154.57</v>
      </c>
    </row>
    <row r="932" spans="1:47" ht="33.75">
      <c r="A932" s="54">
        <v>933</v>
      </c>
      <c r="B932" s="54" t="s">
        <v>1702</v>
      </c>
      <c r="C932" s="58" t="s">
        <v>1703</v>
      </c>
      <c r="D932" s="79">
        <v>1</v>
      </c>
      <c r="E932" s="79">
        <v>1</v>
      </c>
      <c r="F932" s="80" t="s">
        <v>28</v>
      </c>
      <c r="G932" s="80" t="s">
        <v>28</v>
      </c>
      <c r="H932" s="80">
        <v>108.06</v>
      </c>
      <c r="I932" s="80" t="s">
        <v>28</v>
      </c>
      <c r="J932" s="80" t="s">
        <v>28</v>
      </c>
      <c r="K932" s="80" t="s">
        <v>28</v>
      </c>
      <c r="L932" s="73" t="str">
        <f t="shared" si="239"/>
        <v/>
      </c>
      <c r="M932" s="73" t="str">
        <f t="shared" si="240"/>
        <v/>
      </c>
      <c r="N932" s="72" t="str">
        <f t="shared" si="241"/>
        <v>0876</v>
      </c>
      <c r="O932" s="74">
        <f t="shared" si="242"/>
        <v>0</v>
      </c>
      <c r="P932" s="72">
        <f t="shared" si="243"/>
        <v>0</v>
      </c>
      <c r="Q932" s="74">
        <f t="shared" si="244"/>
        <v>1</v>
      </c>
      <c r="R932" s="72" t="str">
        <f t="shared" si="245"/>
        <v/>
      </c>
      <c r="S932" s="72" t="str">
        <f t="shared" si="246"/>
        <v/>
      </c>
      <c r="AF932" s="18">
        <v>7233.4843244263502</v>
      </c>
      <c r="AG932" s="18">
        <v>43.025510204081598</v>
      </c>
      <c r="AI932" s="23">
        <f>'simulateur graphe PJ OQN'!$B$4</f>
        <v>1</v>
      </c>
      <c r="AJ932" s="24">
        <f t="shared" si="247"/>
        <v>108.06</v>
      </c>
      <c r="AK932" s="24">
        <f t="shared" si="248"/>
        <v>108.06</v>
      </c>
      <c r="AM932" t="str">
        <f t="shared" si="249"/>
        <v>ZONEHAUTE</v>
      </c>
      <c r="AN932" t="str">
        <f t="shared" si="250"/>
        <v>HDJ</v>
      </c>
      <c r="AO932" s="20" t="e">
        <f t="shared" si="251"/>
        <v>#VALUE!</v>
      </c>
      <c r="AP932" s="20">
        <f t="shared" si="252"/>
        <v>108.06</v>
      </c>
      <c r="AQ932" s="20" t="str">
        <f t="shared" si="252"/>
        <v>.</v>
      </c>
      <c r="AR932" s="20" t="str">
        <f t="shared" si="252"/>
        <v>.</v>
      </c>
      <c r="AS932" s="20" t="e">
        <f t="shared" si="253"/>
        <v>#VALUE!</v>
      </c>
      <c r="AT932" s="20" t="e">
        <f t="shared" si="238"/>
        <v>#VALUE!</v>
      </c>
      <c r="AU932" s="20">
        <f t="shared" si="254"/>
        <v>108.06</v>
      </c>
    </row>
    <row r="933" spans="1:47" ht="22.5">
      <c r="A933" s="54">
        <v>934</v>
      </c>
      <c r="B933" s="54" t="s">
        <v>1704</v>
      </c>
      <c r="C933" s="58" t="s">
        <v>1705</v>
      </c>
      <c r="D933" s="79">
        <v>1</v>
      </c>
      <c r="E933" s="79">
        <v>1</v>
      </c>
      <c r="F933" s="80" t="s">
        <v>28</v>
      </c>
      <c r="G933" s="80" t="s">
        <v>28</v>
      </c>
      <c r="H933" s="80">
        <v>89.61</v>
      </c>
      <c r="I933" s="80" t="s">
        <v>28</v>
      </c>
      <c r="J933" s="80" t="s">
        <v>28</v>
      </c>
      <c r="K933" s="80" t="s">
        <v>28</v>
      </c>
      <c r="L933" s="73" t="str">
        <f t="shared" si="239"/>
        <v/>
      </c>
      <c r="M933" s="73" t="str">
        <f t="shared" si="240"/>
        <v/>
      </c>
      <c r="N933" s="72" t="str">
        <f t="shared" si="241"/>
        <v>0876</v>
      </c>
      <c r="O933" s="74">
        <f t="shared" si="242"/>
        <v>0</v>
      </c>
      <c r="P933" s="72">
        <f t="shared" si="243"/>
        <v>0</v>
      </c>
      <c r="Q933" s="74">
        <f t="shared" si="244"/>
        <v>1</v>
      </c>
      <c r="R933" s="72" t="str">
        <f t="shared" si="245"/>
        <v/>
      </c>
      <c r="S933" s="72" t="str">
        <f t="shared" si="246"/>
        <v/>
      </c>
      <c r="AF933" s="18">
        <v>9416.3329717169909</v>
      </c>
      <c r="AG933" s="18">
        <v>54.9690721649485</v>
      </c>
      <c r="AI933" s="23">
        <f>'simulateur graphe PJ OQN'!$B$4</f>
        <v>1</v>
      </c>
      <c r="AJ933" s="24">
        <f t="shared" si="247"/>
        <v>89.61</v>
      </c>
      <c r="AK933" s="24">
        <f t="shared" si="248"/>
        <v>89.61</v>
      </c>
      <c r="AM933" t="str">
        <f t="shared" si="249"/>
        <v>ZONEHAUTE</v>
      </c>
      <c r="AN933" t="str">
        <f t="shared" si="250"/>
        <v>HDJ</v>
      </c>
      <c r="AO933" s="20" t="e">
        <f t="shared" si="251"/>
        <v>#VALUE!</v>
      </c>
      <c r="AP933" s="20">
        <f t="shared" si="252"/>
        <v>89.61</v>
      </c>
      <c r="AQ933" s="20" t="str">
        <f t="shared" si="252"/>
        <v>.</v>
      </c>
      <c r="AR933" s="20" t="str">
        <f t="shared" si="252"/>
        <v>.</v>
      </c>
      <c r="AS933" s="20" t="e">
        <f t="shared" si="253"/>
        <v>#VALUE!</v>
      </c>
      <c r="AT933" s="20" t="e">
        <f t="shared" si="238"/>
        <v>#VALUE!</v>
      </c>
      <c r="AU933" s="20">
        <f t="shared" si="254"/>
        <v>89.61</v>
      </c>
    </row>
    <row r="934" spans="1:47" ht="22.5">
      <c r="A934" s="54">
        <v>935</v>
      </c>
      <c r="B934" s="54" t="s">
        <v>1706</v>
      </c>
      <c r="C934" s="58" t="s">
        <v>1707</v>
      </c>
      <c r="D934" s="79">
        <v>1</v>
      </c>
      <c r="E934" s="79">
        <v>1</v>
      </c>
      <c r="F934" s="80" t="s">
        <v>28</v>
      </c>
      <c r="G934" s="80" t="s">
        <v>28</v>
      </c>
      <c r="H934" s="80">
        <v>73.94</v>
      </c>
      <c r="I934" s="80" t="s">
        <v>28</v>
      </c>
      <c r="J934" s="80" t="s">
        <v>28</v>
      </c>
      <c r="K934" s="80" t="s">
        <v>28</v>
      </c>
      <c r="L934" s="73" t="str">
        <f t="shared" si="239"/>
        <v/>
      </c>
      <c r="M934" s="73" t="str">
        <f t="shared" si="240"/>
        <v/>
      </c>
      <c r="N934" s="72" t="str">
        <f t="shared" si="241"/>
        <v>0876</v>
      </c>
      <c r="O934" s="74">
        <f t="shared" si="242"/>
        <v>0</v>
      </c>
      <c r="P934" s="72">
        <f t="shared" si="243"/>
        <v>0</v>
      </c>
      <c r="Q934" s="74">
        <f t="shared" si="244"/>
        <v>1</v>
      </c>
      <c r="R934" s="72" t="str">
        <f t="shared" si="245"/>
        <v/>
      </c>
      <c r="S934" s="72" t="str">
        <f t="shared" si="246"/>
        <v/>
      </c>
      <c r="AF934" s="18">
        <v>554.35182942660003</v>
      </c>
      <c r="AG934" s="18" t="s">
        <v>28</v>
      </c>
      <c r="AI934" s="23">
        <f>'simulateur graphe PJ OQN'!$B$4</f>
        <v>1</v>
      </c>
      <c r="AJ934" s="24">
        <f t="shared" si="247"/>
        <v>73.94</v>
      </c>
      <c r="AK934" s="24">
        <f t="shared" si="248"/>
        <v>73.94</v>
      </c>
      <c r="AM934" t="str">
        <f t="shared" si="249"/>
        <v>ZONEHAUTE</v>
      </c>
      <c r="AN934" t="str">
        <f t="shared" si="250"/>
        <v>HDJ</v>
      </c>
      <c r="AO934" s="20" t="e">
        <f t="shared" si="251"/>
        <v>#VALUE!</v>
      </c>
      <c r="AP934" s="20">
        <f t="shared" si="252"/>
        <v>73.94</v>
      </c>
      <c r="AQ934" s="20" t="str">
        <f t="shared" si="252"/>
        <v>.</v>
      </c>
      <c r="AR934" s="20" t="str">
        <f t="shared" si="252"/>
        <v>.</v>
      </c>
      <c r="AS934" s="20" t="e">
        <f t="shared" si="253"/>
        <v>#VALUE!</v>
      </c>
      <c r="AT934" s="20" t="e">
        <f t="shared" si="238"/>
        <v>#VALUE!</v>
      </c>
      <c r="AU934" s="20">
        <f t="shared" si="254"/>
        <v>73.94</v>
      </c>
    </row>
    <row r="935" spans="1:47" ht="33.75">
      <c r="A935" s="54">
        <v>936</v>
      </c>
      <c r="B935" s="54" t="s">
        <v>1708</v>
      </c>
      <c r="C935" s="58" t="s">
        <v>1709</v>
      </c>
      <c r="D935" s="79">
        <v>90</v>
      </c>
      <c r="E935" s="79">
        <v>90</v>
      </c>
      <c r="F935" s="80">
        <v>10640.86</v>
      </c>
      <c r="G935" s="80">
        <v>118.23</v>
      </c>
      <c r="H935" s="80">
        <v>10640.86</v>
      </c>
      <c r="I935" s="80" t="s">
        <v>28</v>
      </c>
      <c r="J935" s="80" t="s">
        <v>28</v>
      </c>
      <c r="K935" s="80">
        <v>118.23</v>
      </c>
      <c r="L935" s="73">
        <f t="shared" si="239"/>
        <v>86.66</v>
      </c>
      <c r="M935" s="73">
        <f t="shared" si="240"/>
        <v>117.16</v>
      </c>
      <c r="N935" s="72" t="str">
        <f t="shared" si="241"/>
        <v>0876</v>
      </c>
      <c r="O935" s="74">
        <f t="shared" si="242"/>
        <v>0</v>
      </c>
      <c r="P935" s="72">
        <f t="shared" si="243"/>
        <v>0</v>
      </c>
      <c r="Q935" s="74">
        <f t="shared" si="244"/>
        <v>90</v>
      </c>
      <c r="R935" s="72" t="str">
        <f t="shared" si="245"/>
        <v/>
      </c>
      <c r="S935" s="72" t="str">
        <f t="shared" si="246"/>
        <v/>
      </c>
      <c r="AF935" s="18">
        <v>468.26822480956099</v>
      </c>
      <c r="AG935" s="18" t="s">
        <v>28</v>
      </c>
      <c r="AI935" s="23">
        <f>'simulateur graphe PJ OQN'!$B$4</f>
        <v>1</v>
      </c>
      <c r="AJ935" s="24">
        <f t="shared" si="247"/>
        <v>117.16</v>
      </c>
      <c r="AK935" s="24">
        <f t="shared" si="248"/>
        <v>117.16</v>
      </c>
      <c r="AM935" t="str">
        <f t="shared" si="249"/>
        <v>ZONEBASSE</v>
      </c>
      <c r="AN935" t="str">
        <f t="shared" si="250"/>
        <v>HC</v>
      </c>
      <c r="AO935" s="20">
        <f t="shared" si="251"/>
        <v>117.16</v>
      </c>
      <c r="AP935" s="20">
        <f t="shared" si="252"/>
        <v>10640.86</v>
      </c>
      <c r="AQ935" s="20" t="str">
        <f t="shared" si="252"/>
        <v>.</v>
      </c>
      <c r="AR935" s="20" t="str">
        <f t="shared" si="252"/>
        <v>.</v>
      </c>
      <c r="AS935" s="20">
        <f t="shared" si="253"/>
        <v>118.38999999999942</v>
      </c>
      <c r="AT935" s="20">
        <f t="shared" si="238"/>
        <v>2928.1200000000008</v>
      </c>
      <c r="AU935" s="20">
        <f t="shared" si="254"/>
        <v>10640.86</v>
      </c>
    </row>
    <row r="936" spans="1:47" ht="33.75">
      <c r="A936" s="54">
        <v>937</v>
      </c>
      <c r="B936" s="54" t="s">
        <v>1710</v>
      </c>
      <c r="C936" s="58" t="s">
        <v>1711</v>
      </c>
      <c r="D936" s="79">
        <v>90</v>
      </c>
      <c r="E936" s="79">
        <v>90</v>
      </c>
      <c r="F936" s="80">
        <v>18335.169999999998</v>
      </c>
      <c r="G936" s="80">
        <v>203.72</v>
      </c>
      <c r="H936" s="80">
        <v>18335.169999999998</v>
      </c>
      <c r="I936" s="80" t="s">
        <v>28</v>
      </c>
      <c r="J936" s="80" t="s">
        <v>28</v>
      </c>
      <c r="K936" s="80">
        <v>203.72</v>
      </c>
      <c r="L936" s="73">
        <f t="shared" si="239"/>
        <v>86.66</v>
      </c>
      <c r="M936" s="73">
        <f t="shared" si="240"/>
        <v>117.16</v>
      </c>
      <c r="N936" s="72" t="str">
        <f t="shared" si="241"/>
        <v>0876</v>
      </c>
      <c r="O936" s="74">
        <f t="shared" si="242"/>
        <v>0</v>
      </c>
      <c r="P936" s="72">
        <f t="shared" si="243"/>
        <v>0</v>
      </c>
      <c r="Q936" s="74">
        <f t="shared" si="244"/>
        <v>90</v>
      </c>
      <c r="R936" s="72" t="str">
        <f t="shared" si="245"/>
        <v/>
      </c>
      <c r="S936" s="72" t="str">
        <f t="shared" si="246"/>
        <v/>
      </c>
      <c r="AF936" s="18">
        <v>364.10752256803499</v>
      </c>
      <c r="AG936" s="18" t="s">
        <v>28</v>
      </c>
      <c r="AI936" s="23">
        <f>'simulateur graphe PJ OQN'!$B$4</f>
        <v>1</v>
      </c>
      <c r="AJ936" s="24">
        <f t="shared" si="247"/>
        <v>117.16</v>
      </c>
      <c r="AK936" s="24">
        <f t="shared" si="248"/>
        <v>117.16</v>
      </c>
      <c r="AM936" t="str">
        <f t="shared" si="249"/>
        <v>ZONEBASSE</v>
      </c>
      <c r="AN936" t="str">
        <f t="shared" si="250"/>
        <v>HC</v>
      </c>
      <c r="AO936" s="20">
        <f t="shared" si="251"/>
        <v>117.16</v>
      </c>
      <c r="AP936" s="20">
        <f t="shared" si="252"/>
        <v>18335.169999999998</v>
      </c>
      <c r="AQ936" s="20" t="str">
        <f t="shared" si="252"/>
        <v>.</v>
      </c>
      <c r="AR936" s="20" t="str">
        <f t="shared" si="252"/>
        <v>.</v>
      </c>
      <c r="AS936" s="20">
        <f t="shared" si="253"/>
        <v>204.09000000000015</v>
      </c>
      <c r="AT936" s="20">
        <f t="shared" si="238"/>
        <v>10622.429999999998</v>
      </c>
      <c r="AU936" s="20">
        <f t="shared" si="254"/>
        <v>18335.169999999998</v>
      </c>
    </row>
    <row r="937" spans="1:47" ht="45">
      <c r="A937" s="54">
        <v>938</v>
      </c>
      <c r="B937" s="54" t="s">
        <v>1712</v>
      </c>
      <c r="C937" s="58" t="s">
        <v>1713</v>
      </c>
      <c r="D937" s="79">
        <v>90</v>
      </c>
      <c r="E937" s="79">
        <v>90</v>
      </c>
      <c r="F937" s="80">
        <v>16545.27</v>
      </c>
      <c r="G937" s="80">
        <v>183.84</v>
      </c>
      <c r="H937" s="80">
        <v>16545.27</v>
      </c>
      <c r="I937" s="80" t="s">
        <v>28</v>
      </c>
      <c r="J937" s="80" t="s">
        <v>28</v>
      </c>
      <c r="K937" s="80">
        <v>183.84</v>
      </c>
      <c r="L937" s="73">
        <f t="shared" si="239"/>
        <v>86.66</v>
      </c>
      <c r="M937" s="73">
        <f t="shared" si="240"/>
        <v>117.16</v>
      </c>
      <c r="N937" s="72" t="str">
        <f t="shared" si="241"/>
        <v>0876</v>
      </c>
      <c r="O937" s="74">
        <f t="shared" si="242"/>
        <v>0</v>
      </c>
      <c r="P937" s="72">
        <f t="shared" si="243"/>
        <v>0</v>
      </c>
      <c r="Q937" s="74">
        <f t="shared" si="244"/>
        <v>90</v>
      </c>
      <c r="R937" s="72" t="str">
        <f t="shared" si="245"/>
        <v/>
      </c>
      <c r="S937" s="72" t="str">
        <f t="shared" si="246"/>
        <v/>
      </c>
      <c r="AF937" s="18">
        <v>236.20327278513599</v>
      </c>
      <c r="AG937" s="18" t="s">
        <v>28</v>
      </c>
      <c r="AI937" s="23">
        <f>'simulateur graphe PJ OQN'!$B$4</f>
        <v>1</v>
      </c>
      <c r="AJ937" s="24">
        <f t="shared" si="247"/>
        <v>117.16</v>
      </c>
      <c r="AK937" s="24">
        <f t="shared" si="248"/>
        <v>117.16</v>
      </c>
      <c r="AM937" t="str">
        <f t="shared" si="249"/>
        <v>ZONEBASSE</v>
      </c>
      <c r="AN937" t="str">
        <f t="shared" si="250"/>
        <v>HC</v>
      </c>
      <c r="AO937" s="20">
        <f t="shared" si="251"/>
        <v>117.16</v>
      </c>
      <c r="AP937" s="20">
        <f t="shared" si="252"/>
        <v>16545.27</v>
      </c>
      <c r="AQ937" s="20" t="str">
        <f t="shared" si="252"/>
        <v>.</v>
      </c>
      <c r="AR937" s="20" t="str">
        <f t="shared" si="252"/>
        <v>.</v>
      </c>
      <c r="AS937" s="20">
        <f t="shared" si="253"/>
        <v>183.51000000000022</v>
      </c>
      <c r="AT937" s="20">
        <f t="shared" si="238"/>
        <v>8832.5300000000007</v>
      </c>
      <c r="AU937" s="20">
        <f t="shared" si="254"/>
        <v>16545.27</v>
      </c>
    </row>
    <row r="938" spans="1:47" ht="45">
      <c r="A938" s="54">
        <v>939</v>
      </c>
      <c r="B938" s="54" t="s">
        <v>1714</v>
      </c>
      <c r="C938" s="58" t="s">
        <v>1715</v>
      </c>
      <c r="D938" s="79">
        <v>90</v>
      </c>
      <c r="E938" s="79">
        <v>90</v>
      </c>
      <c r="F938" s="80">
        <v>17314.79</v>
      </c>
      <c r="G938" s="80">
        <v>192.39</v>
      </c>
      <c r="H938" s="80">
        <v>17314.79</v>
      </c>
      <c r="I938" s="80" t="s">
        <v>28</v>
      </c>
      <c r="J938" s="80" t="s">
        <v>28</v>
      </c>
      <c r="K938" s="80">
        <v>192.39</v>
      </c>
      <c r="L938" s="73">
        <f t="shared" si="239"/>
        <v>86.66</v>
      </c>
      <c r="M938" s="73">
        <f t="shared" si="240"/>
        <v>117.16</v>
      </c>
      <c r="N938" s="72" t="str">
        <f t="shared" si="241"/>
        <v>0876</v>
      </c>
      <c r="O938" s="74">
        <f t="shared" si="242"/>
        <v>0</v>
      </c>
      <c r="P938" s="72">
        <f t="shared" si="243"/>
        <v>0</v>
      </c>
      <c r="Q938" s="74">
        <f t="shared" si="244"/>
        <v>90</v>
      </c>
      <c r="R938" s="72" t="str">
        <f t="shared" si="245"/>
        <v/>
      </c>
      <c r="S938" s="72" t="str">
        <f t="shared" si="246"/>
        <v/>
      </c>
      <c r="AF938" s="18">
        <v>3019.6458224027501</v>
      </c>
      <c r="AG938" s="18">
        <v>16.714285714285701</v>
      </c>
      <c r="AI938" s="23">
        <f>'simulateur graphe PJ OQN'!$B$4</f>
        <v>1</v>
      </c>
      <c r="AJ938" s="24">
        <f t="shared" si="247"/>
        <v>117.16</v>
      </c>
      <c r="AK938" s="24">
        <f t="shared" si="248"/>
        <v>117.16</v>
      </c>
      <c r="AM938" t="str">
        <f t="shared" si="249"/>
        <v>ZONEBASSE</v>
      </c>
      <c r="AN938" t="str">
        <f t="shared" si="250"/>
        <v>HC</v>
      </c>
      <c r="AO938" s="20">
        <f t="shared" si="251"/>
        <v>117.16</v>
      </c>
      <c r="AP938" s="20">
        <f t="shared" si="252"/>
        <v>17314.79</v>
      </c>
      <c r="AQ938" s="20" t="str">
        <f t="shared" si="252"/>
        <v>.</v>
      </c>
      <c r="AR938" s="20" t="str">
        <f t="shared" si="252"/>
        <v>.</v>
      </c>
      <c r="AS938" s="20">
        <f t="shared" si="253"/>
        <v>192.08000000000175</v>
      </c>
      <c r="AT938" s="20">
        <f t="shared" si="238"/>
        <v>9602.0500000000011</v>
      </c>
      <c r="AU938" s="20">
        <f t="shared" si="254"/>
        <v>17314.79</v>
      </c>
    </row>
    <row r="939" spans="1:47" ht="45">
      <c r="A939" s="54">
        <v>940</v>
      </c>
      <c r="B939" s="54" t="s">
        <v>1716</v>
      </c>
      <c r="C939" s="58" t="s">
        <v>1717</v>
      </c>
      <c r="D939" s="79">
        <v>90</v>
      </c>
      <c r="E939" s="79">
        <v>90</v>
      </c>
      <c r="F939" s="80">
        <v>10625.49</v>
      </c>
      <c r="G939" s="80">
        <v>118.06</v>
      </c>
      <c r="H939" s="80">
        <v>10625.49</v>
      </c>
      <c r="I939" s="80" t="s">
        <v>28</v>
      </c>
      <c r="J939" s="80" t="s">
        <v>28</v>
      </c>
      <c r="K939" s="80">
        <v>118.06</v>
      </c>
      <c r="L939" s="73">
        <f t="shared" si="239"/>
        <v>86.66</v>
      </c>
      <c r="M939" s="73">
        <f t="shared" si="240"/>
        <v>117.16</v>
      </c>
      <c r="N939" s="72" t="str">
        <f t="shared" si="241"/>
        <v>0876</v>
      </c>
      <c r="O939" s="74">
        <f t="shared" si="242"/>
        <v>0</v>
      </c>
      <c r="P939" s="72">
        <f t="shared" si="243"/>
        <v>0</v>
      </c>
      <c r="Q939" s="74">
        <f t="shared" si="244"/>
        <v>90</v>
      </c>
      <c r="R939" s="72" t="str">
        <f t="shared" si="245"/>
        <v/>
      </c>
      <c r="S939" s="72" t="str">
        <f t="shared" si="246"/>
        <v/>
      </c>
      <c r="AF939" s="18">
        <v>5285.3023480116499</v>
      </c>
      <c r="AG939" s="18">
        <v>11</v>
      </c>
      <c r="AI939" s="23">
        <f>'simulateur graphe PJ OQN'!$B$4</f>
        <v>1</v>
      </c>
      <c r="AJ939" s="24">
        <f t="shared" si="247"/>
        <v>117.16</v>
      </c>
      <c r="AK939" s="24">
        <f t="shared" si="248"/>
        <v>117.16</v>
      </c>
      <c r="AM939" t="str">
        <f t="shared" si="249"/>
        <v>ZONEBASSE</v>
      </c>
      <c r="AN939" t="str">
        <f t="shared" si="250"/>
        <v>HC</v>
      </c>
      <c r="AO939" s="20">
        <f t="shared" si="251"/>
        <v>117.16</v>
      </c>
      <c r="AP939" s="20">
        <f t="shared" si="252"/>
        <v>10625.49</v>
      </c>
      <c r="AQ939" s="20" t="str">
        <f t="shared" si="252"/>
        <v>.</v>
      </c>
      <c r="AR939" s="20" t="str">
        <f t="shared" si="252"/>
        <v>.</v>
      </c>
      <c r="AS939" s="20">
        <f t="shared" si="253"/>
        <v>118.14999999999964</v>
      </c>
      <c r="AT939" s="20">
        <f t="shared" si="238"/>
        <v>2912.75</v>
      </c>
      <c r="AU939" s="20">
        <f t="shared" si="254"/>
        <v>10625.49</v>
      </c>
    </row>
    <row r="940" spans="1:47" ht="45">
      <c r="A940" s="54">
        <v>941</v>
      </c>
      <c r="B940" s="54" t="s">
        <v>1718</v>
      </c>
      <c r="C940" s="58" t="s">
        <v>1719</v>
      </c>
      <c r="D940" s="79">
        <v>90</v>
      </c>
      <c r="E940" s="79">
        <v>90</v>
      </c>
      <c r="F940" s="80">
        <v>29075.01</v>
      </c>
      <c r="G940" s="80">
        <v>323.06</v>
      </c>
      <c r="H940" s="80">
        <v>29075.01</v>
      </c>
      <c r="I940" s="80" t="s">
        <v>28</v>
      </c>
      <c r="J940" s="80" t="s">
        <v>28</v>
      </c>
      <c r="K940" s="80">
        <v>323.06</v>
      </c>
      <c r="L940" s="73">
        <f t="shared" si="239"/>
        <v>86.66</v>
      </c>
      <c r="M940" s="73">
        <f t="shared" si="240"/>
        <v>117.16</v>
      </c>
      <c r="N940" s="72" t="str">
        <f t="shared" si="241"/>
        <v>0876</v>
      </c>
      <c r="O940" s="74">
        <f t="shared" si="242"/>
        <v>0</v>
      </c>
      <c r="P940" s="72">
        <f t="shared" si="243"/>
        <v>0</v>
      </c>
      <c r="Q940" s="74">
        <f t="shared" si="244"/>
        <v>90</v>
      </c>
      <c r="R940" s="72" t="str">
        <f t="shared" si="245"/>
        <v/>
      </c>
      <c r="S940" s="72" t="str">
        <f t="shared" si="246"/>
        <v/>
      </c>
      <c r="AF940" s="18">
        <v>3141.2654147442599</v>
      </c>
      <c r="AG940" s="18">
        <v>17</v>
      </c>
      <c r="AI940" s="23">
        <f>'simulateur graphe PJ OQN'!$B$4</f>
        <v>1</v>
      </c>
      <c r="AJ940" s="24">
        <f t="shared" si="247"/>
        <v>117.16</v>
      </c>
      <c r="AK940" s="24">
        <f t="shared" si="248"/>
        <v>117.16</v>
      </c>
      <c r="AM940" t="str">
        <f t="shared" si="249"/>
        <v>ZONEBASSE</v>
      </c>
      <c r="AN940" t="str">
        <f t="shared" si="250"/>
        <v>HC</v>
      </c>
      <c r="AO940" s="20">
        <f t="shared" si="251"/>
        <v>117.16</v>
      </c>
      <c r="AP940" s="20">
        <f t="shared" si="252"/>
        <v>29075.01</v>
      </c>
      <c r="AQ940" s="20" t="str">
        <f t="shared" si="252"/>
        <v>.</v>
      </c>
      <c r="AR940" s="20" t="str">
        <f t="shared" si="252"/>
        <v>.</v>
      </c>
      <c r="AS940" s="20">
        <f t="shared" si="253"/>
        <v>322.66999999999825</v>
      </c>
      <c r="AT940" s="20">
        <f t="shared" si="238"/>
        <v>21362.269999999997</v>
      </c>
      <c r="AU940" s="20">
        <f t="shared" si="254"/>
        <v>29075.01</v>
      </c>
    </row>
    <row r="941" spans="1:47" ht="33.75">
      <c r="A941" s="54">
        <v>942</v>
      </c>
      <c r="B941" s="54" t="s">
        <v>1720</v>
      </c>
      <c r="C941" s="58" t="s">
        <v>1721</v>
      </c>
      <c r="D941" s="79">
        <v>15</v>
      </c>
      <c r="E941" s="79">
        <v>35</v>
      </c>
      <c r="F941" s="80">
        <v>2055.98</v>
      </c>
      <c r="G941" s="80">
        <v>137.07</v>
      </c>
      <c r="H941" s="80">
        <v>2055.98</v>
      </c>
      <c r="I941" s="80">
        <v>2778.5</v>
      </c>
      <c r="J941" s="80">
        <v>3491.36</v>
      </c>
      <c r="K941" s="80">
        <v>98.59</v>
      </c>
      <c r="L941" s="73">
        <f t="shared" si="239"/>
        <v>99.15</v>
      </c>
      <c r="M941" s="73">
        <f t="shared" si="240"/>
        <v>117.16</v>
      </c>
      <c r="N941" s="72" t="str">
        <f t="shared" si="241"/>
        <v>0876</v>
      </c>
      <c r="O941" s="74">
        <f t="shared" si="242"/>
        <v>20</v>
      </c>
      <c r="P941" s="72">
        <f t="shared" si="243"/>
        <v>1</v>
      </c>
      <c r="Q941" s="74">
        <f t="shared" si="244"/>
        <v>15</v>
      </c>
      <c r="R941" s="72">
        <f t="shared" si="245"/>
        <v>22</v>
      </c>
      <c r="S941" s="72">
        <f t="shared" si="246"/>
        <v>29</v>
      </c>
      <c r="AF941" s="18" t="s">
        <v>28</v>
      </c>
      <c r="AG941" s="18" t="s">
        <v>28</v>
      </c>
      <c r="AI941" s="23">
        <f>'simulateur graphe PJ OQN'!$B$4</f>
        <v>1</v>
      </c>
      <c r="AJ941" s="24">
        <f t="shared" si="247"/>
        <v>117.16</v>
      </c>
      <c r="AK941" s="24">
        <f t="shared" si="248"/>
        <v>117.16</v>
      </c>
      <c r="AM941" t="str">
        <f t="shared" si="249"/>
        <v>ZONEBASSE</v>
      </c>
      <c r="AN941" t="str">
        <f t="shared" si="250"/>
        <v>HC</v>
      </c>
      <c r="AO941" s="20">
        <f t="shared" si="251"/>
        <v>117.16</v>
      </c>
      <c r="AP941" s="20">
        <f t="shared" si="252"/>
        <v>2055.98</v>
      </c>
      <c r="AQ941" s="20">
        <f t="shared" si="252"/>
        <v>2778.5</v>
      </c>
      <c r="AR941" s="20">
        <f t="shared" si="252"/>
        <v>3491.36</v>
      </c>
      <c r="AS941" s="20">
        <f t="shared" si="253"/>
        <v>139.30000000000018</v>
      </c>
      <c r="AT941" s="20">
        <f t="shared" si="238"/>
        <v>89.459999999999127</v>
      </c>
      <c r="AU941" s="20">
        <f t="shared" si="254"/>
        <v>2055.98</v>
      </c>
    </row>
    <row r="942" spans="1:47" ht="33.75">
      <c r="A942" s="54">
        <v>943</v>
      </c>
      <c r="B942" s="54" t="s">
        <v>1722</v>
      </c>
      <c r="C942" s="58" t="s">
        <v>1723</v>
      </c>
      <c r="D942" s="79">
        <v>15</v>
      </c>
      <c r="E942" s="79">
        <v>35</v>
      </c>
      <c r="F942" s="80">
        <v>2169.4699999999998</v>
      </c>
      <c r="G942" s="80">
        <v>144.63</v>
      </c>
      <c r="H942" s="80">
        <v>2169.4699999999998</v>
      </c>
      <c r="I942" s="80">
        <v>2925.94</v>
      </c>
      <c r="J942" s="80">
        <v>3745.24</v>
      </c>
      <c r="K942" s="80">
        <v>102.41</v>
      </c>
      <c r="L942" s="73">
        <f t="shared" si="239"/>
        <v>99.15</v>
      </c>
      <c r="M942" s="73">
        <f t="shared" si="240"/>
        <v>117.16</v>
      </c>
      <c r="N942" s="72" t="str">
        <f t="shared" si="241"/>
        <v>0876</v>
      </c>
      <c r="O942" s="74">
        <f t="shared" si="242"/>
        <v>20</v>
      </c>
      <c r="P942" s="72">
        <f t="shared" si="243"/>
        <v>1</v>
      </c>
      <c r="Q942" s="74">
        <f t="shared" si="244"/>
        <v>15</v>
      </c>
      <c r="R942" s="72">
        <f t="shared" si="245"/>
        <v>22</v>
      </c>
      <c r="S942" s="72">
        <f t="shared" si="246"/>
        <v>29</v>
      </c>
      <c r="AF942" s="18" t="s">
        <v>28</v>
      </c>
      <c r="AG942" s="18" t="s">
        <v>28</v>
      </c>
      <c r="AI942" s="23">
        <f>'simulateur graphe PJ OQN'!$B$4</f>
        <v>1</v>
      </c>
      <c r="AJ942" s="24">
        <f t="shared" si="247"/>
        <v>117.16</v>
      </c>
      <c r="AK942" s="24">
        <f t="shared" si="248"/>
        <v>117.16</v>
      </c>
      <c r="AM942" t="str">
        <f t="shared" si="249"/>
        <v>ZONEBASSE</v>
      </c>
      <c r="AN942" t="str">
        <f t="shared" si="250"/>
        <v>HC</v>
      </c>
      <c r="AO942" s="20">
        <f t="shared" si="251"/>
        <v>117.16</v>
      </c>
      <c r="AP942" s="20">
        <f t="shared" si="252"/>
        <v>2169.4699999999998</v>
      </c>
      <c r="AQ942" s="20">
        <f t="shared" si="252"/>
        <v>2925.94</v>
      </c>
      <c r="AR942" s="20">
        <f t="shared" si="252"/>
        <v>3745.24</v>
      </c>
      <c r="AS942" s="20">
        <f t="shared" si="253"/>
        <v>263.29999999999973</v>
      </c>
      <c r="AT942" s="20">
        <f t="shared" si="238"/>
        <v>553.44000000000051</v>
      </c>
      <c r="AU942" s="20">
        <f t="shared" si="254"/>
        <v>2169.4699999999998</v>
      </c>
    </row>
    <row r="943" spans="1:47" ht="33.75">
      <c r="A943" s="54">
        <v>944</v>
      </c>
      <c r="B943" s="54" t="s">
        <v>1724</v>
      </c>
      <c r="C943" s="58" t="s">
        <v>1725</v>
      </c>
      <c r="D943" s="79">
        <v>15</v>
      </c>
      <c r="E943" s="79">
        <v>35</v>
      </c>
      <c r="F943" s="80">
        <v>1959.58</v>
      </c>
      <c r="G943" s="80">
        <v>130.63999999999999</v>
      </c>
      <c r="H943" s="80">
        <v>1959.58</v>
      </c>
      <c r="I943" s="80">
        <v>2709.14</v>
      </c>
      <c r="J943" s="80">
        <v>3468.33</v>
      </c>
      <c r="K943" s="80">
        <v>96.66</v>
      </c>
      <c r="L943" s="73">
        <f t="shared" si="239"/>
        <v>99.15</v>
      </c>
      <c r="M943" s="73">
        <f t="shared" si="240"/>
        <v>117.16</v>
      </c>
      <c r="N943" s="72" t="str">
        <f t="shared" si="241"/>
        <v>0876</v>
      </c>
      <c r="O943" s="74">
        <f t="shared" si="242"/>
        <v>20</v>
      </c>
      <c r="P943" s="72">
        <f t="shared" si="243"/>
        <v>1</v>
      </c>
      <c r="Q943" s="74">
        <f t="shared" si="244"/>
        <v>15</v>
      </c>
      <c r="R943" s="72">
        <f t="shared" si="245"/>
        <v>22</v>
      </c>
      <c r="S943" s="72">
        <f t="shared" si="246"/>
        <v>29</v>
      </c>
      <c r="AF943" s="18">
        <v>11188.8285151983</v>
      </c>
      <c r="AG943" s="18">
        <v>24</v>
      </c>
      <c r="AI943" s="23">
        <f>'simulateur graphe PJ OQN'!$B$4</f>
        <v>1</v>
      </c>
      <c r="AJ943" s="24">
        <f t="shared" si="247"/>
        <v>117.16</v>
      </c>
      <c r="AK943" s="24">
        <f t="shared" si="248"/>
        <v>117.16</v>
      </c>
      <c r="AM943" t="str">
        <f t="shared" si="249"/>
        <v>ZONEBASSE</v>
      </c>
      <c r="AN943" t="str">
        <f t="shared" si="250"/>
        <v>HC</v>
      </c>
      <c r="AO943" s="20">
        <f t="shared" si="251"/>
        <v>117.16</v>
      </c>
      <c r="AP943" s="20">
        <f t="shared" si="252"/>
        <v>1959.58</v>
      </c>
      <c r="AQ943" s="20">
        <f t="shared" si="252"/>
        <v>2709.14</v>
      </c>
      <c r="AR943" s="20">
        <f t="shared" si="252"/>
        <v>3468.33</v>
      </c>
      <c r="AS943" s="20">
        <f t="shared" si="253"/>
        <v>181.88999999999987</v>
      </c>
      <c r="AT943" s="20">
        <f t="shared" si="238"/>
        <v>-39.719999999999345</v>
      </c>
      <c r="AU943" s="20">
        <f t="shared" si="254"/>
        <v>1959.58</v>
      </c>
    </row>
    <row r="944" spans="1:47" ht="33.75">
      <c r="A944" s="54">
        <v>945</v>
      </c>
      <c r="B944" s="54" t="s">
        <v>1726</v>
      </c>
      <c r="C944" s="58" t="s">
        <v>1727</v>
      </c>
      <c r="D944" s="79">
        <v>15</v>
      </c>
      <c r="E944" s="79">
        <v>35</v>
      </c>
      <c r="F944" s="80">
        <v>2448.36</v>
      </c>
      <c r="G944" s="80">
        <v>163.22</v>
      </c>
      <c r="H944" s="80">
        <v>2448.36</v>
      </c>
      <c r="I944" s="80">
        <v>3373.37</v>
      </c>
      <c r="J944" s="80">
        <v>4157.47</v>
      </c>
      <c r="K944" s="80">
        <v>108.61</v>
      </c>
      <c r="L944" s="73">
        <f t="shared" si="239"/>
        <v>99.15</v>
      </c>
      <c r="M944" s="73">
        <f t="shared" si="240"/>
        <v>117.16</v>
      </c>
      <c r="N944" s="72" t="str">
        <f t="shared" si="241"/>
        <v>0876</v>
      </c>
      <c r="O944" s="74">
        <f t="shared" si="242"/>
        <v>20</v>
      </c>
      <c r="P944" s="72">
        <f t="shared" si="243"/>
        <v>1</v>
      </c>
      <c r="Q944" s="74">
        <f t="shared" si="244"/>
        <v>15</v>
      </c>
      <c r="R944" s="72">
        <f t="shared" si="245"/>
        <v>22</v>
      </c>
      <c r="S944" s="72">
        <f t="shared" si="246"/>
        <v>29</v>
      </c>
      <c r="AF944" s="18">
        <v>4492.4402600646099</v>
      </c>
      <c r="AG944" s="18">
        <v>26.449887205929802</v>
      </c>
      <c r="AI944" s="23">
        <f>'simulateur graphe PJ OQN'!$B$4</f>
        <v>1</v>
      </c>
      <c r="AJ944" s="24">
        <f t="shared" si="247"/>
        <v>117.16</v>
      </c>
      <c r="AK944" s="24">
        <f t="shared" si="248"/>
        <v>117.16</v>
      </c>
      <c r="AM944" t="str">
        <f t="shared" si="249"/>
        <v>ZONEBASSE</v>
      </c>
      <c r="AN944" t="str">
        <f t="shared" si="250"/>
        <v>HC</v>
      </c>
      <c r="AO944" s="20">
        <f t="shared" si="251"/>
        <v>117.16</v>
      </c>
      <c r="AP944" s="20">
        <f t="shared" si="252"/>
        <v>2448.36</v>
      </c>
      <c r="AQ944" s="20">
        <f t="shared" si="252"/>
        <v>3373.37</v>
      </c>
      <c r="AR944" s="20">
        <f t="shared" si="252"/>
        <v>4157.47</v>
      </c>
      <c r="AS944" s="20">
        <f t="shared" si="253"/>
        <v>464.73000000000047</v>
      </c>
      <c r="AT944" s="20">
        <f t="shared" si="238"/>
        <v>1306.67</v>
      </c>
      <c r="AU944" s="20">
        <f t="shared" si="254"/>
        <v>2448.36</v>
      </c>
    </row>
    <row r="945" spans="1:47" ht="33.75">
      <c r="A945" s="54">
        <v>946</v>
      </c>
      <c r="B945" s="54" t="s">
        <v>1728</v>
      </c>
      <c r="C945" s="58" t="s">
        <v>1729</v>
      </c>
      <c r="D945" s="79">
        <v>36</v>
      </c>
      <c r="E945" s="79">
        <v>42</v>
      </c>
      <c r="F945" s="80">
        <v>3998.28</v>
      </c>
      <c r="G945" s="80">
        <v>111.06</v>
      </c>
      <c r="H945" s="80">
        <v>3998.28</v>
      </c>
      <c r="I945" s="80" t="s">
        <v>28</v>
      </c>
      <c r="J945" s="80" t="s">
        <v>28</v>
      </c>
      <c r="K945" s="80">
        <v>103.18</v>
      </c>
      <c r="L945" s="73">
        <f t="shared" si="239"/>
        <v>99.15</v>
      </c>
      <c r="M945" s="73">
        <f t="shared" si="240"/>
        <v>117.16</v>
      </c>
      <c r="N945" s="72" t="str">
        <f t="shared" si="241"/>
        <v>0876</v>
      </c>
      <c r="O945" s="74">
        <f t="shared" si="242"/>
        <v>6</v>
      </c>
      <c r="P945" s="72">
        <f t="shared" si="243"/>
        <v>0</v>
      </c>
      <c r="Q945" s="74">
        <f t="shared" si="244"/>
        <v>36</v>
      </c>
      <c r="R945" s="72" t="str">
        <f t="shared" si="245"/>
        <v/>
      </c>
      <c r="S945" s="72" t="str">
        <f t="shared" si="246"/>
        <v/>
      </c>
      <c r="AF945" s="18">
        <v>6141.5955663180803</v>
      </c>
      <c r="AG945" s="18">
        <v>32.070866141732303</v>
      </c>
      <c r="AI945" s="23">
        <f>'simulateur graphe PJ OQN'!$B$4</f>
        <v>1</v>
      </c>
      <c r="AJ945" s="24">
        <f t="shared" si="247"/>
        <v>117.16</v>
      </c>
      <c r="AK945" s="24">
        <f t="shared" si="248"/>
        <v>117.16</v>
      </c>
      <c r="AM945" t="str">
        <f t="shared" si="249"/>
        <v>ZONEBASSE</v>
      </c>
      <c r="AN945" t="str">
        <f t="shared" si="250"/>
        <v>HC</v>
      </c>
      <c r="AO945" s="20">
        <f t="shared" si="251"/>
        <v>117.16</v>
      </c>
      <c r="AP945" s="20">
        <f t="shared" si="252"/>
        <v>3998.28</v>
      </c>
      <c r="AQ945" s="20" t="str">
        <f t="shared" si="252"/>
        <v>.</v>
      </c>
      <c r="AR945" s="20" t="str">
        <f t="shared" si="252"/>
        <v>.</v>
      </c>
      <c r="AS945" s="20">
        <f t="shared" si="253"/>
        <v>-232.09999999999991</v>
      </c>
      <c r="AT945" s="20">
        <f t="shared" si="238"/>
        <v>126.56999999999971</v>
      </c>
      <c r="AU945" s="20">
        <f t="shared" si="254"/>
        <v>3998.28</v>
      </c>
    </row>
    <row r="946" spans="1:47" ht="33.75">
      <c r="A946" s="54">
        <v>947</v>
      </c>
      <c r="B946" s="54" t="s">
        <v>1730</v>
      </c>
      <c r="C946" s="58" t="s">
        <v>1731</v>
      </c>
      <c r="D946" s="79">
        <v>57</v>
      </c>
      <c r="E946" s="79">
        <v>63</v>
      </c>
      <c r="F946" s="80">
        <v>6741.76</v>
      </c>
      <c r="G946" s="80">
        <v>118.28</v>
      </c>
      <c r="H946" s="80">
        <v>6741.76</v>
      </c>
      <c r="I946" s="80" t="s">
        <v>28</v>
      </c>
      <c r="J946" s="80" t="s">
        <v>28</v>
      </c>
      <c r="K946" s="80">
        <v>111.25</v>
      </c>
      <c r="L946" s="73">
        <f t="shared" si="239"/>
        <v>99.15</v>
      </c>
      <c r="M946" s="73">
        <f t="shared" si="240"/>
        <v>117.16</v>
      </c>
      <c r="N946" s="72" t="str">
        <f t="shared" si="241"/>
        <v>0876</v>
      </c>
      <c r="O946" s="74">
        <f t="shared" si="242"/>
        <v>6</v>
      </c>
      <c r="P946" s="72">
        <f t="shared" si="243"/>
        <v>0</v>
      </c>
      <c r="Q946" s="74">
        <f t="shared" si="244"/>
        <v>57</v>
      </c>
      <c r="R946" s="72" t="str">
        <f t="shared" si="245"/>
        <v/>
      </c>
      <c r="S946" s="72" t="str">
        <f t="shared" si="246"/>
        <v/>
      </c>
      <c r="AF946" s="18">
        <v>5359.9672248327397</v>
      </c>
      <c r="AG946" s="18">
        <v>32.605683836589698</v>
      </c>
      <c r="AI946" s="23">
        <f>'simulateur graphe PJ OQN'!$B$4</f>
        <v>1</v>
      </c>
      <c r="AJ946" s="24">
        <f t="shared" si="247"/>
        <v>117.16</v>
      </c>
      <c r="AK946" s="24">
        <f t="shared" si="248"/>
        <v>117.16</v>
      </c>
      <c r="AM946" t="str">
        <f t="shared" si="249"/>
        <v>ZONEBASSE</v>
      </c>
      <c r="AN946" t="str">
        <f t="shared" si="250"/>
        <v>HC</v>
      </c>
      <c r="AO946" s="20">
        <f t="shared" si="251"/>
        <v>117.16</v>
      </c>
      <c r="AP946" s="20">
        <f t="shared" si="252"/>
        <v>6741.76</v>
      </c>
      <c r="AQ946" s="20" t="str">
        <f t="shared" si="252"/>
        <v>.</v>
      </c>
      <c r="AR946" s="20" t="str">
        <f t="shared" si="252"/>
        <v>.</v>
      </c>
      <c r="AS946" s="20">
        <f t="shared" si="253"/>
        <v>-155.73999999999978</v>
      </c>
      <c r="AT946" s="20">
        <f t="shared" si="238"/>
        <v>921.15999999999985</v>
      </c>
      <c r="AU946" s="20">
        <f t="shared" si="254"/>
        <v>6741.76</v>
      </c>
    </row>
    <row r="947" spans="1:47" ht="33.75">
      <c r="A947" s="54">
        <v>948</v>
      </c>
      <c r="B947" s="54" t="s">
        <v>1732</v>
      </c>
      <c r="C947" s="58" t="s">
        <v>1733</v>
      </c>
      <c r="D947" s="79">
        <v>8</v>
      </c>
      <c r="E947" s="79">
        <v>28</v>
      </c>
      <c r="F947" s="80">
        <v>1109.49</v>
      </c>
      <c r="G947" s="80">
        <v>138.69</v>
      </c>
      <c r="H947" s="80">
        <v>1109.49</v>
      </c>
      <c r="I947" s="80">
        <v>1779</v>
      </c>
      <c r="J947" s="80">
        <v>2461.9899999999998</v>
      </c>
      <c r="K947" s="80">
        <v>83.72</v>
      </c>
      <c r="L947" s="73">
        <f t="shared" si="239"/>
        <v>92.89</v>
      </c>
      <c r="M947" s="73">
        <f t="shared" si="240"/>
        <v>117.16</v>
      </c>
      <c r="N947" s="72" t="str">
        <f t="shared" si="241"/>
        <v>0876</v>
      </c>
      <c r="O947" s="74">
        <f t="shared" si="242"/>
        <v>20</v>
      </c>
      <c r="P947" s="72">
        <f t="shared" si="243"/>
        <v>1</v>
      </c>
      <c r="Q947" s="74">
        <f t="shared" si="244"/>
        <v>8</v>
      </c>
      <c r="R947" s="72">
        <f t="shared" si="245"/>
        <v>15</v>
      </c>
      <c r="S947" s="72">
        <f t="shared" si="246"/>
        <v>22</v>
      </c>
      <c r="AF947" s="18">
        <v>7856.7799231579202</v>
      </c>
      <c r="AG947" s="18">
        <v>39.295000000000002</v>
      </c>
      <c r="AI947" s="23">
        <f>'simulateur graphe PJ OQN'!$B$4</f>
        <v>1</v>
      </c>
      <c r="AJ947" s="24">
        <f t="shared" si="247"/>
        <v>117.16</v>
      </c>
      <c r="AK947" s="24">
        <f t="shared" si="248"/>
        <v>117.16</v>
      </c>
      <c r="AM947" t="str">
        <f t="shared" si="249"/>
        <v>ZONEBASSE</v>
      </c>
      <c r="AN947" t="str">
        <f t="shared" si="250"/>
        <v>HC</v>
      </c>
      <c r="AO947" s="20">
        <f t="shared" si="251"/>
        <v>117.16</v>
      </c>
      <c r="AP947" s="20">
        <f t="shared" si="252"/>
        <v>1109.49</v>
      </c>
      <c r="AQ947" s="20">
        <f t="shared" si="252"/>
        <v>1779</v>
      </c>
      <c r="AR947" s="20">
        <f t="shared" si="252"/>
        <v>2461.9899999999998</v>
      </c>
      <c r="AS947" s="20">
        <f t="shared" si="253"/>
        <v>201.54999999999973</v>
      </c>
      <c r="AT947" s="20">
        <f t="shared" si="238"/>
        <v>-614.58000000000084</v>
      </c>
      <c r="AU947" s="20">
        <f t="shared" si="254"/>
        <v>1109.49</v>
      </c>
    </row>
    <row r="948" spans="1:47" ht="33.75">
      <c r="A948" s="54">
        <v>949</v>
      </c>
      <c r="B948" s="54" t="s">
        <v>1734</v>
      </c>
      <c r="C948" s="58" t="s">
        <v>1735</v>
      </c>
      <c r="D948" s="79">
        <v>15</v>
      </c>
      <c r="E948" s="79">
        <v>35</v>
      </c>
      <c r="F948" s="80">
        <v>2038.89</v>
      </c>
      <c r="G948" s="80">
        <v>132.77000000000001</v>
      </c>
      <c r="H948" s="80">
        <v>2038.89</v>
      </c>
      <c r="I948" s="80">
        <v>2828.66</v>
      </c>
      <c r="J948" s="80">
        <v>3647.76</v>
      </c>
      <c r="K948" s="80">
        <v>100.31</v>
      </c>
      <c r="L948" s="73">
        <f t="shared" si="239"/>
        <v>92.89</v>
      </c>
      <c r="M948" s="73">
        <f t="shared" si="240"/>
        <v>117.16</v>
      </c>
      <c r="N948" s="72" t="str">
        <f t="shared" si="241"/>
        <v>0876</v>
      </c>
      <c r="O948" s="74">
        <f t="shared" si="242"/>
        <v>20</v>
      </c>
      <c r="P948" s="72">
        <f t="shared" si="243"/>
        <v>1</v>
      </c>
      <c r="Q948" s="74">
        <f t="shared" si="244"/>
        <v>15</v>
      </c>
      <c r="R948" s="72">
        <f t="shared" si="245"/>
        <v>22</v>
      </c>
      <c r="S948" s="72">
        <f t="shared" si="246"/>
        <v>29</v>
      </c>
      <c r="AF948" s="18">
        <v>7620.5862699074996</v>
      </c>
      <c r="AG948" s="18">
        <v>44.173913043478301</v>
      </c>
      <c r="AI948" s="23">
        <f>'simulateur graphe PJ OQN'!$B$4</f>
        <v>1</v>
      </c>
      <c r="AJ948" s="24">
        <f t="shared" si="247"/>
        <v>117.16</v>
      </c>
      <c r="AK948" s="24">
        <f t="shared" si="248"/>
        <v>117.16</v>
      </c>
      <c r="AM948" t="str">
        <f t="shared" si="249"/>
        <v>ZONEBASSE</v>
      </c>
      <c r="AN948" t="str">
        <f t="shared" si="250"/>
        <v>HC</v>
      </c>
      <c r="AO948" s="20">
        <f t="shared" si="251"/>
        <v>117.16</v>
      </c>
      <c r="AP948" s="20">
        <f t="shared" si="252"/>
        <v>2038.89</v>
      </c>
      <c r="AQ948" s="20">
        <f t="shared" si="252"/>
        <v>2828.66</v>
      </c>
      <c r="AR948" s="20">
        <f t="shared" si="252"/>
        <v>3647.76</v>
      </c>
      <c r="AS948" s="20">
        <f t="shared" si="253"/>
        <v>237.22000000000025</v>
      </c>
      <c r="AT948" s="20">
        <f t="shared" si="238"/>
        <v>897.60000000000036</v>
      </c>
      <c r="AU948" s="20">
        <f t="shared" si="254"/>
        <v>2038.89</v>
      </c>
    </row>
    <row r="949" spans="1:47" ht="33.75">
      <c r="A949" s="54">
        <v>950</v>
      </c>
      <c r="B949" s="54" t="s">
        <v>1736</v>
      </c>
      <c r="C949" s="58" t="s">
        <v>1737</v>
      </c>
      <c r="D949" s="79">
        <v>15</v>
      </c>
      <c r="E949" s="79">
        <v>35</v>
      </c>
      <c r="F949" s="80">
        <v>1947.71</v>
      </c>
      <c r="G949" s="80">
        <v>129.85</v>
      </c>
      <c r="H949" s="80">
        <v>1947.71</v>
      </c>
      <c r="I949" s="80">
        <v>2671.78</v>
      </c>
      <c r="J949" s="80">
        <v>3331.48</v>
      </c>
      <c r="K949" s="80">
        <v>91.58</v>
      </c>
      <c r="L949" s="73">
        <f t="shared" si="239"/>
        <v>92.89</v>
      </c>
      <c r="M949" s="73">
        <f t="shared" si="240"/>
        <v>117.16</v>
      </c>
      <c r="N949" s="72" t="str">
        <f t="shared" si="241"/>
        <v>0876</v>
      </c>
      <c r="O949" s="74">
        <f t="shared" si="242"/>
        <v>20</v>
      </c>
      <c r="P949" s="72">
        <f t="shared" si="243"/>
        <v>1</v>
      </c>
      <c r="Q949" s="74">
        <f t="shared" si="244"/>
        <v>15</v>
      </c>
      <c r="R949" s="72">
        <f t="shared" si="245"/>
        <v>22</v>
      </c>
      <c r="S949" s="72">
        <f t="shared" si="246"/>
        <v>29</v>
      </c>
      <c r="AF949" s="18">
        <v>10149.882860969699</v>
      </c>
      <c r="AG949" s="18">
        <v>56.796875</v>
      </c>
      <c r="AI949" s="23">
        <f>'simulateur graphe PJ OQN'!$B$4</f>
        <v>1</v>
      </c>
      <c r="AJ949" s="24">
        <f t="shared" si="247"/>
        <v>117.16</v>
      </c>
      <c r="AK949" s="24">
        <f t="shared" si="248"/>
        <v>117.16</v>
      </c>
      <c r="AM949" t="str">
        <f t="shared" si="249"/>
        <v>ZONEBASSE</v>
      </c>
      <c r="AN949" t="str">
        <f t="shared" si="250"/>
        <v>HC</v>
      </c>
      <c r="AO949" s="20">
        <f t="shared" si="251"/>
        <v>117.16</v>
      </c>
      <c r="AP949" s="20">
        <f t="shared" si="252"/>
        <v>1947.71</v>
      </c>
      <c r="AQ949" s="20">
        <f t="shared" si="252"/>
        <v>2671.78</v>
      </c>
      <c r="AR949" s="20">
        <f t="shared" si="252"/>
        <v>3331.48</v>
      </c>
      <c r="AS949" s="20">
        <f t="shared" si="253"/>
        <v>217.76000000000022</v>
      </c>
      <c r="AT949" s="20">
        <f t="shared" si="238"/>
        <v>101.16999999999825</v>
      </c>
      <c r="AU949" s="20">
        <f t="shared" si="254"/>
        <v>1947.71</v>
      </c>
    </row>
    <row r="950" spans="1:47" ht="33.75">
      <c r="A950" s="54">
        <v>951</v>
      </c>
      <c r="B950" s="54" t="s">
        <v>1738</v>
      </c>
      <c r="C950" s="58" t="s">
        <v>1739</v>
      </c>
      <c r="D950" s="79">
        <v>15</v>
      </c>
      <c r="E950" s="79">
        <v>35</v>
      </c>
      <c r="F950" s="80">
        <v>2067.85</v>
      </c>
      <c r="G950" s="80">
        <v>137.86000000000001</v>
      </c>
      <c r="H950" s="80">
        <v>2067.85</v>
      </c>
      <c r="I950" s="80">
        <v>2801.74</v>
      </c>
      <c r="J950" s="80">
        <v>3517.1</v>
      </c>
      <c r="K950" s="80">
        <v>92.19</v>
      </c>
      <c r="L950" s="73">
        <f t="shared" si="239"/>
        <v>92.89</v>
      </c>
      <c r="M950" s="73">
        <f t="shared" si="240"/>
        <v>117.16</v>
      </c>
      <c r="N950" s="72" t="str">
        <f t="shared" si="241"/>
        <v>0876</v>
      </c>
      <c r="O950" s="74">
        <f t="shared" si="242"/>
        <v>20</v>
      </c>
      <c r="P950" s="72">
        <f t="shared" si="243"/>
        <v>1</v>
      </c>
      <c r="Q950" s="74">
        <f t="shared" si="244"/>
        <v>15</v>
      </c>
      <c r="R950" s="72">
        <f t="shared" si="245"/>
        <v>22</v>
      </c>
      <c r="S950" s="72">
        <f t="shared" si="246"/>
        <v>29</v>
      </c>
      <c r="AF950" s="18">
        <v>3593.9370315332699</v>
      </c>
      <c r="AG950" s="18">
        <v>25.389458272328</v>
      </c>
      <c r="AI950" s="23">
        <f>'simulateur graphe PJ OQN'!$B$4</f>
        <v>1</v>
      </c>
      <c r="AJ950" s="24">
        <f t="shared" si="247"/>
        <v>117.16</v>
      </c>
      <c r="AK950" s="24">
        <f t="shared" si="248"/>
        <v>117.16</v>
      </c>
      <c r="AM950" t="str">
        <f t="shared" si="249"/>
        <v>ZONEBASSE</v>
      </c>
      <c r="AN950" t="str">
        <f t="shared" si="250"/>
        <v>HC</v>
      </c>
      <c r="AO950" s="20">
        <f t="shared" si="251"/>
        <v>117.16</v>
      </c>
      <c r="AP950" s="20">
        <f t="shared" si="252"/>
        <v>2067.85</v>
      </c>
      <c r="AQ950" s="20">
        <f t="shared" si="252"/>
        <v>2801.74</v>
      </c>
      <c r="AR950" s="20">
        <f t="shared" si="252"/>
        <v>3517.1</v>
      </c>
      <c r="AS950" s="20">
        <f t="shared" si="253"/>
        <v>382.63999999999987</v>
      </c>
      <c r="AT950" s="20">
        <f t="shared" si="238"/>
        <v>320.33999999999833</v>
      </c>
      <c r="AU950" s="20">
        <f t="shared" si="254"/>
        <v>2067.85</v>
      </c>
    </row>
    <row r="951" spans="1:47" ht="33.75">
      <c r="A951" s="54">
        <v>952</v>
      </c>
      <c r="B951" s="54" t="s">
        <v>1740</v>
      </c>
      <c r="C951" s="58" t="s">
        <v>1741</v>
      </c>
      <c r="D951" s="79">
        <v>15</v>
      </c>
      <c r="E951" s="79">
        <v>35</v>
      </c>
      <c r="F951" s="80">
        <v>2210.6</v>
      </c>
      <c r="G951" s="80">
        <v>147.37</v>
      </c>
      <c r="H951" s="80">
        <v>2210.6</v>
      </c>
      <c r="I951" s="80">
        <v>2964.95</v>
      </c>
      <c r="J951" s="80">
        <v>3841.19</v>
      </c>
      <c r="K951" s="80">
        <v>100.6</v>
      </c>
      <c r="L951" s="73">
        <f t="shared" si="239"/>
        <v>92.89</v>
      </c>
      <c r="M951" s="73">
        <f t="shared" si="240"/>
        <v>117.16</v>
      </c>
      <c r="N951" s="72" t="str">
        <f t="shared" si="241"/>
        <v>0876</v>
      </c>
      <c r="O951" s="74">
        <f t="shared" si="242"/>
        <v>20</v>
      </c>
      <c r="P951" s="72">
        <f t="shared" si="243"/>
        <v>1</v>
      </c>
      <c r="Q951" s="74">
        <f t="shared" si="244"/>
        <v>15</v>
      </c>
      <c r="R951" s="72">
        <f t="shared" si="245"/>
        <v>22</v>
      </c>
      <c r="S951" s="72">
        <f t="shared" si="246"/>
        <v>29</v>
      </c>
      <c r="AF951" s="18">
        <v>5053.4014755528997</v>
      </c>
      <c r="AG951" s="18">
        <v>32.843971631205697</v>
      </c>
      <c r="AI951" s="23">
        <f>'simulateur graphe PJ OQN'!$B$4</f>
        <v>1</v>
      </c>
      <c r="AJ951" s="24">
        <f t="shared" si="247"/>
        <v>117.16</v>
      </c>
      <c r="AK951" s="24">
        <f t="shared" si="248"/>
        <v>117.16</v>
      </c>
      <c r="AM951" t="str">
        <f t="shared" si="249"/>
        <v>ZONEBASSE</v>
      </c>
      <c r="AN951" t="str">
        <f t="shared" si="250"/>
        <v>HC</v>
      </c>
      <c r="AO951" s="20">
        <f t="shared" si="251"/>
        <v>117.16</v>
      </c>
      <c r="AP951" s="20">
        <f t="shared" si="252"/>
        <v>2210.6</v>
      </c>
      <c r="AQ951" s="20">
        <f t="shared" si="252"/>
        <v>2964.95</v>
      </c>
      <c r="AR951" s="20">
        <f t="shared" si="252"/>
        <v>3841.19</v>
      </c>
      <c r="AS951" s="20">
        <f t="shared" si="253"/>
        <v>420.79000000000042</v>
      </c>
      <c r="AT951" s="20">
        <f t="shared" si="238"/>
        <v>1106.9799999999996</v>
      </c>
      <c r="AU951" s="20">
        <f t="shared" si="254"/>
        <v>2210.6</v>
      </c>
    </row>
    <row r="952" spans="1:47" ht="33.75">
      <c r="A952" s="54">
        <v>953</v>
      </c>
      <c r="B952" s="54" t="s">
        <v>1742</v>
      </c>
      <c r="C952" s="58" t="s">
        <v>1743</v>
      </c>
      <c r="D952" s="79">
        <v>57</v>
      </c>
      <c r="E952" s="79">
        <v>63</v>
      </c>
      <c r="F952" s="80">
        <v>6441.63</v>
      </c>
      <c r="G952" s="80">
        <v>92.87</v>
      </c>
      <c r="H952" s="80">
        <v>6441.63</v>
      </c>
      <c r="I952" s="80" t="s">
        <v>28</v>
      </c>
      <c r="J952" s="80" t="s">
        <v>28</v>
      </c>
      <c r="K952" s="80">
        <v>108.19</v>
      </c>
      <c r="L952" s="73">
        <f t="shared" si="239"/>
        <v>92.89</v>
      </c>
      <c r="M952" s="73">
        <f t="shared" si="240"/>
        <v>117.16</v>
      </c>
      <c r="N952" s="72" t="str">
        <f t="shared" si="241"/>
        <v>0876</v>
      </c>
      <c r="O952" s="74">
        <f t="shared" si="242"/>
        <v>6</v>
      </c>
      <c r="P952" s="72">
        <f t="shared" si="243"/>
        <v>0</v>
      </c>
      <c r="Q952" s="74">
        <f t="shared" si="244"/>
        <v>57</v>
      </c>
      <c r="R952" s="72" t="str">
        <f t="shared" si="245"/>
        <v/>
      </c>
      <c r="S952" s="72" t="str">
        <f t="shared" si="246"/>
        <v/>
      </c>
      <c r="AF952" s="18">
        <v>5194.6862194096102</v>
      </c>
      <c r="AG952" s="18">
        <v>33.038961038960998</v>
      </c>
      <c r="AI952" s="23">
        <f>'simulateur graphe PJ OQN'!$B$4</f>
        <v>1</v>
      </c>
      <c r="AJ952" s="24">
        <f t="shared" si="247"/>
        <v>117.16</v>
      </c>
      <c r="AK952" s="24">
        <f t="shared" si="248"/>
        <v>117.16</v>
      </c>
      <c r="AM952" t="str">
        <f t="shared" si="249"/>
        <v>ZONEBASSE</v>
      </c>
      <c r="AN952" t="str">
        <f t="shared" si="250"/>
        <v>HC</v>
      </c>
      <c r="AO952" s="20">
        <f t="shared" si="251"/>
        <v>117.16</v>
      </c>
      <c r="AP952" s="20">
        <f t="shared" si="252"/>
        <v>6441.63</v>
      </c>
      <c r="AQ952" s="20" t="str">
        <f t="shared" si="252"/>
        <v>.</v>
      </c>
      <c r="AR952" s="20" t="str">
        <f t="shared" si="252"/>
        <v>.</v>
      </c>
      <c r="AS952" s="20">
        <f t="shared" si="253"/>
        <v>-266.14999999999964</v>
      </c>
      <c r="AT952" s="20">
        <f t="shared" si="238"/>
        <v>1095.5499999999993</v>
      </c>
      <c r="AU952" s="20">
        <f t="shared" si="254"/>
        <v>6441.63</v>
      </c>
    </row>
    <row r="953" spans="1:47" ht="33.75">
      <c r="A953" s="54">
        <v>954</v>
      </c>
      <c r="B953" s="54" t="s">
        <v>1744</v>
      </c>
      <c r="C953" s="58" t="s">
        <v>1745</v>
      </c>
      <c r="D953" s="79">
        <v>8</v>
      </c>
      <c r="E953" s="79">
        <v>28</v>
      </c>
      <c r="F953" s="80">
        <v>1031.74</v>
      </c>
      <c r="G953" s="80">
        <v>128.97</v>
      </c>
      <c r="H953" s="80">
        <v>1031.74</v>
      </c>
      <c r="I953" s="80">
        <v>1762.01</v>
      </c>
      <c r="J953" s="80">
        <v>2457.3000000000002</v>
      </c>
      <c r="K953" s="80">
        <v>84.91</v>
      </c>
      <c r="L953" s="73">
        <f t="shared" si="239"/>
        <v>88.01</v>
      </c>
      <c r="M953" s="73">
        <f t="shared" si="240"/>
        <v>117.16</v>
      </c>
      <c r="N953" s="72" t="str">
        <f t="shared" si="241"/>
        <v>0876</v>
      </c>
      <c r="O953" s="74">
        <f t="shared" si="242"/>
        <v>20</v>
      </c>
      <c r="P953" s="72">
        <f t="shared" si="243"/>
        <v>1</v>
      </c>
      <c r="Q953" s="74">
        <f t="shared" si="244"/>
        <v>8</v>
      </c>
      <c r="R953" s="72">
        <f t="shared" si="245"/>
        <v>15</v>
      </c>
      <c r="S953" s="72">
        <f t="shared" si="246"/>
        <v>22</v>
      </c>
      <c r="AF953" s="18">
        <v>6310.1026453182503</v>
      </c>
      <c r="AG953" s="18">
        <v>39.3915343915344</v>
      </c>
      <c r="AI953" s="23">
        <f>'simulateur graphe PJ OQN'!$B$4</f>
        <v>1</v>
      </c>
      <c r="AJ953" s="24">
        <f t="shared" si="247"/>
        <v>117.16</v>
      </c>
      <c r="AK953" s="24">
        <f t="shared" si="248"/>
        <v>117.16</v>
      </c>
      <c r="AM953" t="str">
        <f t="shared" si="249"/>
        <v>ZONEBASSE</v>
      </c>
      <c r="AN953" t="str">
        <f t="shared" si="250"/>
        <v>HC</v>
      </c>
      <c r="AO953" s="20">
        <f t="shared" si="251"/>
        <v>117.16</v>
      </c>
      <c r="AP953" s="20">
        <f t="shared" si="252"/>
        <v>1031.74</v>
      </c>
      <c r="AQ953" s="20">
        <f t="shared" si="252"/>
        <v>1762.01</v>
      </c>
      <c r="AR953" s="20">
        <f t="shared" si="252"/>
        <v>2457.3000000000002</v>
      </c>
      <c r="AS953" s="20">
        <f t="shared" si="253"/>
        <v>164.73000000000047</v>
      </c>
      <c r="AT953" s="20">
        <f t="shared" si="238"/>
        <v>-111.17000000000007</v>
      </c>
      <c r="AU953" s="20">
        <f t="shared" si="254"/>
        <v>1031.74</v>
      </c>
    </row>
    <row r="954" spans="1:47" ht="33.75">
      <c r="A954" s="54">
        <v>955</v>
      </c>
      <c r="B954" s="54" t="s">
        <v>1746</v>
      </c>
      <c r="C954" s="58" t="s">
        <v>1747</v>
      </c>
      <c r="D954" s="79">
        <v>29</v>
      </c>
      <c r="E954" s="79">
        <v>35</v>
      </c>
      <c r="F954" s="80">
        <v>3120.52</v>
      </c>
      <c r="G954" s="80">
        <v>94.75</v>
      </c>
      <c r="H954" s="80">
        <v>3120.52</v>
      </c>
      <c r="I954" s="80" t="s">
        <v>28</v>
      </c>
      <c r="J954" s="80" t="s">
        <v>28</v>
      </c>
      <c r="K954" s="80">
        <v>104.02</v>
      </c>
      <c r="L954" s="73">
        <f t="shared" si="239"/>
        <v>88.01</v>
      </c>
      <c r="M954" s="73">
        <f t="shared" si="240"/>
        <v>117.16</v>
      </c>
      <c r="N954" s="72" t="str">
        <f t="shared" si="241"/>
        <v>0876</v>
      </c>
      <c r="O954" s="74">
        <f t="shared" si="242"/>
        <v>6</v>
      </c>
      <c r="P954" s="72">
        <f t="shared" si="243"/>
        <v>0</v>
      </c>
      <c r="Q954" s="74">
        <f t="shared" si="244"/>
        <v>29</v>
      </c>
      <c r="R954" s="72" t="str">
        <f t="shared" si="245"/>
        <v/>
      </c>
      <c r="S954" s="72" t="str">
        <f t="shared" si="246"/>
        <v/>
      </c>
      <c r="AF954" s="18">
        <v>7486.9290542792296</v>
      </c>
      <c r="AG954" s="18">
        <v>43.914572864321599</v>
      </c>
      <c r="AI954" s="23">
        <f>'simulateur graphe PJ OQN'!$B$4</f>
        <v>1</v>
      </c>
      <c r="AJ954" s="24">
        <f t="shared" si="247"/>
        <v>117.16</v>
      </c>
      <c r="AK954" s="24">
        <f t="shared" si="248"/>
        <v>117.16</v>
      </c>
      <c r="AM954" t="str">
        <f t="shared" si="249"/>
        <v>ZONEBASSE</v>
      </c>
      <c r="AN954" t="str">
        <f t="shared" si="250"/>
        <v>HC</v>
      </c>
      <c r="AO954" s="20">
        <f t="shared" si="251"/>
        <v>117.16</v>
      </c>
      <c r="AP954" s="20">
        <f t="shared" si="252"/>
        <v>3120.52</v>
      </c>
      <c r="AQ954" s="20" t="str">
        <f t="shared" si="252"/>
        <v>.</v>
      </c>
      <c r="AR954" s="20" t="str">
        <f t="shared" si="252"/>
        <v>.</v>
      </c>
      <c r="AS954" s="20">
        <f t="shared" si="253"/>
        <v>-416.15999999999985</v>
      </c>
      <c r="AT954" s="20">
        <f t="shared" si="238"/>
        <v>1008.7299999999987</v>
      </c>
      <c r="AU954" s="20">
        <f t="shared" si="254"/>
        <v>3120.52</v>
      </c>
    </row>
    <row r="955" spans="1:47" ht="33.75">
      <c r="A955" s="54">
        <v>956</v>
      </c>
      <c r="B955" s="54" t="s">
        <v>1748</v>
      </c>
      <c r="C955" s="58" t="s">
        <v>1749</v>
      </c>
      <c r="D955" s="79">
        <v>8</v>
      </c>
      <c r="E955" s="79">
        <v>28</v>
      </c>
      <c r="F955" s="80">
        <v>1045.74</v>
      </c>
      <c r="G955" s="80">
        <v>130.72</v>
      </c>
      <c r="H955" s="80">
        <v>1045.74</v>
      </c>
      <c r="I955" s="80">
        <v>1802.01</v>
      </c>
      <c r="J955" s="80">
        <v>2503.12</v>
      </c>
      <c r="K955" s="80">
        <v>83.66</v>
      </c>
      <c r="L955" s="73">
        <f t="shared" si="239"/>
        <v>88.01</v>
      </c>
      <c r="M955" s="73">
        <f t="shared" si="240"/>
        <v>117.16</v>
      </c>
      <c r="N955" s="72" t="str">
        <f t="shared" si="241"/>
        <v>0876</v>
      </c>
      <c r="O955" s="74">
        <f t="shared" si="242"/>
        <v>20</v>
      </c>
      <c r="P955" s="72">
        <f t="shared" si="243"/>
        <v>1</v>
      </c>
      <c r="Q955" s="74">
        <f t="shared" si="244"/>
        <v>8</v>
      </c>
      <c r="R955" s="72">
        <f t="shared" si="245"/>
        <v>15</v>
      </c>
      <c r="S955" s="72">
        <f t="shared" si="246"/>
        <v>22</v>
      </c>
      <c r="AF955" s="18">
        <v>9516.3509666677292</v>
      </c>
      <c r="AG955" s="18">
        <v>55.903225806451601</v>
      </c>
      <c r="AI955" s="23">
        <f>'simulateur graphe PJ OQN'!$B$4</f>
        <v>1</v>
      </c>
      <c r="AJ955" s="24">
        <f t="shared" si="247"/>
        <v>117.16</v>
      </c>
      <c r="AK955" s="24">
        <f t="shared" si="248"/>
        <v>117.16</v>
      </c>
      <c r="AM955" t="str">
        <f t="shared" si="249"/>
        <v>ZONEBASSE</v>
      </c>
      <c r="AN955" t="str">
        <f t="shared" si="250"/>
        <v>HC</v>
      </c>
      <c r="AO955" s="20">
        <f t="shared" si="251"/>
        <v>117.16</v>
      </c>
      <c r="AP955" s="20">
        <f t="shared" si="252"/>
        <v>1045.74</v>
      </c>
      <c r="AQ955" s="20">
        <f t="shared" si="252"/>
        <v>1802.01</v>
      </c>
      <c r="AR955" s="20">
        <f t="shared" si="252"/>
        <v>2503.12</v>
      </c>
      <c r="AS955" s="20">
        <f t="shared" si="253"/>
        <v>244.30000000000018</v>
      </c>
      <c r="AT955" s="20">
        <f t="shared" ref="AT955:AT1018" si="255">IF(P955=1,J955+(90-E955)*K955,H955+(90-E955)*K955)+(AI955-90)*L955</f>
        <v>-142.85000000000036</v>
      </c>
      <c r="AU955" s="20">
        <f t="shared" si="254"/>
        <v>1045.74</v>
      </c>
    </row>
    <row r="956" spans="1:47" ht="45">
      <c r="A956" s="54">
        <v>957</v>
      </c>
      <c r="B956" s="54" t="s">
        <v>1750</v>
      </c>
      <c r="C956" s="58" t="s">
        <v>1751</v>
      </c>
      <c r="D956" s="79">
        <v>36</v>
      </c>
      <c r="E956" s="79">
        <v>42</v>
      </c>
      <c r="F956" s="80">
        <v>3861.55</v>
      </c>
      <c r="G956" s="80">
        <v>97.03</v>
      </c>
      <c r="H956" s="80">
        <v>3861.55</v>
      </c>
      <c r="I956" s="80" t="s">
        <v>28</v>
      </c>
      <c r="J956" s="80" t="s">
        <v>28</v>
      </c>
      <c r="K956" s="80">
        <v>96.54</v>
      </c>
      <c r="L956" s="73">
        <f t="shared" si="239"/>
        <v>88.01</v>
      </c>
      <c r="M956" s="73">
        <f t="shared" si="240"/>
        <v>117.16</v>
      </c>
      <c r="N956" s="72" t="str">
        <f t="shared" si="241"/>
        <v>0876</v>
      </c>
      <c r="O956" s="74">
        <f t="shared" si="242"/>
        <v>6</v>
      </c>
      <c r="P956" s="72">
        <f t="shared" si="243"/>
        <v>0</v>
      </c>
      <c r="Q956" s="74">
        <f t="shared" si="244"/>
        <v>36</v>
      </c>
      <c r="R956" s="72" t="str">
        <f t="shared" si="245"/>
        <v/>
      </c>
      <c r="S956" s="72" t="str">
        <f t="shared" si="246"/>
        <v/>
      </c>
      <c r="AF956" s="18">
        <v>2261.86539956766</v>
      </c>
      <c r="AG956" s="18">
        <v>15.5702875399361</v>
      </c>
      <c r="AI956" s="23">
        <f>'simulateur graphe PJ OQN'!$B$4</f>
        <v>1</v>
      </c>
      <c r="AJ956" s="24">
        <f t="shared" si="247"/>
        <v>117.16</v>
      </c>
      <c r="AK956" s="24">
        <f t="shared" si="248"/>
        <v>117.16</v>
      </c>
      <c r="AM956" t="str">
        <f t="shared" si="249"/>
        <v>ZONEBASSE</v>
      </c>
      <c r="AN956" t="str">
        <f t="shared" si="250"/>
        <v>HC</v>
      </c>
      <c r="AO956" s="20">
        <f t="shared" si="251"/>
        <v>117.16</v>
      </c>
      <c r="AP956" s="20">
        <f t="shared" si="252"/>
        <v>3861.55</v>
      </c>
      <c r="AQ956" s="20" t="str">
        <f t="shared" si="252"/>
        <v>.</v>
      </c>
      <c r="AR956" s="20" t="str">
        <f t="shared" si="252"/>
        <v>.</v>
      </c>
      <c r="AS956" s="20">
        <f t="shared" si="253"/>
        <v>-96.590000000000146</v>
      </c>
      <c r="AT956" s="20">
        <f t="shared" si="255"/>
        <v>662.58000000000084</v>
      </c>
      <c r="AU956" s="20">
        <f t="shared" si="254"/>
        <v>3861.55</v>
      </c>
    </row>
    <row r="957" spans="1:47" ht="33.75">
      <c r="A957" s="54">
        <v>958</v>
      </c>
      <c r="B957" s="54" t="s">
        <v>1752</v>
      </c>
      <c r="C957" s="58" t="s">
        <v>1753</v>
      </c>
      <c r="D957" s="79">
        <v>8</v>
      </c>
      <c r="E957" s="79">
        <v>28</v>
      </c>
      <c r="F957" s="80">
        <v>1188.32</v>
      </c>
      <c r="G957" s="80">
        <v>148.54</v>
      </c>
      <c r="H957" s="80">
        <v>1188.32</v>
      </c>
      <c r="I957" s="80">
        <v>2023.5</v>
      </c>
      <c r="J957" s="80">
        <v>2757.07</v>
      </c>
      <c r="K957" s="80">
        <v>80.78</v>
      </c>
      <c r="L957" s="73">
        <f t="shared" si="239"/>
        <v>88.01</v>
      </c>
      <c r="M957" s="73">
        <f t="shared" si="240"/>
        <v>117.16</v>
      </c>
      <c r="N957" s="72" t="str">
        <f t="shared" si="241"/>
        <v>0876</v>
      </c>
      <c r="O957" s="74">
        <f t="shared" si="242"/>
        <v>20</v>
      </c>
      <c r="P957" s="72">
        <f t="shared" si="243"/>
        <v>1</v>
      </c>
      <c r="Q957" s="74">
        <f t="shared" si="244"/>
        <v>8</v>
      </c>
      <c r="R957" s="72">
        <f t="shared" si="245"/>
        <v>15</v>
      </c>
      <c r="S957" s="72">
        <f t="shared" si="246"/>
        <v>22</v>
      </c>
      <c r="AF957" s="18">
        <v>4033.6277385119602</v>
      </c>
      <c r="AG957" s="18">
        <v>25.45</v>
      </c>
      <c r="AI957" s="23">
        <f>'simulateur graphe PJ OQN'!$B$4</f>
        <v>1</v>
      </c>
      <c r="AJ957" s="24">
        <f t="shared" si="247"/>
        <v>117.16</v>
      </c>
      <c r="AK957" s="24">
        <f t="shared" si="248"/>
        <v>117.16</v>
      </c>
      <c r="AM957" t="str">
        <f t="shared" si="249"/>
        <v>ZONEBASSE</v>
      </c>
      <c r="AN957" t="str">
        <f t="shared" si="250"/>
        <v>HC</v>
      </c>
      <c r="AO957" s="20">
        <f t="shared" si="251"/>
        <v>117.16</v>
      </c>
      <c r="AP957" s="20">
        <f t="shared" si="252"/>
        <v>1188.32</v>
      </c>
      <c r="AQ957" s="20">
        <f t="shared" si="252"/>
        <v>2023.5</v>
      </c>
      <c r="AR957" s="20">
        <f t="shared" si="252"/>
        <v>2757.07</v>
      </c>
      <c r="AS957" s="20">
        <f t="shared" si="253"/>
        <v>576.01000000000022</v>
      </c>
      <c r="AT957" s="20">
        <f t="shared" si="255"/>
        <v>-67.460000000000036</v>
      </c>
      <c r="AU957" s="20">
        <f t="shared" si="254"/>
        <v>1188.32</v>
      </c>
    </row>
    <row r="958" spans="1:47" ht="33.75">
      <c r="A958" s="54">
        <v>959</v>
      </c>
      <c r="B958" s="54" t="s">
        <v>1754</v>
      </c>
      <c r="C958" s="58" t="s">
        <v>1755</v>
      </c>
      <c r="D958" s="79">
        <v>50</v>
      </c>
      <c r="E958" s="79">
        <v>56</v>
      </c>
      <c r="F958" s="80">
        <v>4880.13</v>
      </c>
      <c r="G958" s="80">
        <v>75.819999999999993</v>
      </c>
      <c r="H958" s="80">
        <v>4880.13</v>
      </c>
      <c r="I958" s="80" t="s">
        <v>28</v>
      </c>
      <c r="J958" s="80" t="s">
        <v>28</v>
      </c>
      <c r="K958" s="80">
        <v>93.13</v>
      </c>
      <c r="L958" s="73">
        <f t="shared" si="239"/>
        <v>88.01</v>
      </c>
      <c r="M958" s="73">
        <f t="shared" si="240"/>
        <v>117.16</v>
      </c>
      <c r="N958" s="72" t="str">
        <f t="shared" si="241"/>
        <v>0876</v>
      </c>
      <c r="O958" s="74">
        <f t="shared" si="242"/>
        <v>6</v>
      </c>
      <c r="P958" s="72">
        <f t="shared" si="243"/>
        <v>0</v>
      </c>
      <c r="Q958" s="74">
        <f t="shared" si="244"/>
        <v>50</v>
      </c>
      <c r="R958" s="72" t="str">
        <f t="shared" si="245"/>
        <v/>
      </c>
      <c r="S958" s="72" t="str">
        <f t="shared" si="246"/>
        <v/>
      </c>
      <c r="AF958" s="18">
        <v>3556.1244820464199</v>
      </c>
      <c r="AG958" s="18">
        <v>23.6432337434095</v>
      </c>
      <c r="AI958" s="23">
        <f>'simulateur graphe PJ OQN'!$B$4</f>
        <v>1</v>
      </c>
      <c r="AJ958" s="24">
        <f t="shared" si="247"/>
        <v>117.16</v>
      </c>
      <c r="AK958" s="24">
        <f t="shared" si="248"/>
        <v>117.16</v>
      </c>
      <c r="AM958" t="str">
        <f t="shared" si="249"/>
        <v>ZONEBASSE</v>
      </c>
      <c r="AN958" t="str">
        <f t="shared" si="250"/>
        <v>HC</v>
      </c>
      <c r="AO958" s="20">
        <f t="shared" si="251"/>
        <v>117.16</v>
      </c>
      <c r="AP958" s="20">
        <f t="shared" si="252"/>
        <v>4880.13</v>
      </c>
      <c r="AQ958" s="20" t="str">
        <f t="shared" si="252"/>
        <v>.</v>
      </c>
      <c r="AR958" s="20" t="str">
        <f t="shared" si="252"/>
        <v>.</v>
      </c>
      <c r="AS958" s="20">
        <f t="shared" si="253"/>
        <v>-242.01999999999953</v>
      </c>
      <c r="AT958" s="20">
        <f t="shared" si="255"/>
        <v>213.65999999999985</v>
      </c>
      <c r="AU958" s="20">
        <f t="shared" si="254"/>
        <v>4880.13</v>
      </c>
    </row>
    <row r="959" spans="1:47" ht="33.75">
      <c r="A959" s="54">
        <v>960</v>
      </c>
      <c r="B959" s="54" t="s">
        <v>1756</v>
      </c>
      <c r="C959" s="58" t="s">
        <v>2849</v>
      </c>
      <c r="D959" s="79">
        <v>1</v>
      </c>
      <c r="E959" s="79">
        <v>1</v>
      </c>
      <c r="F959" s="80" t="s">
        <v>28</v>
      </c>
      <c r="G959" s="80" t="s">
        <v>28</v>
      </c>
      <c r="H959" s="80">
        <v>107.25</v>
      </c>
      <c r="I959" s="80" t="s">
        <v>28</v>
      </c>
      <c r="J959" s="80" t="s">
        <v>28</v>
      </c>
      <c r="K959" s="80" t="s">
        <v>28</v>
      </c>
      <c r="L959" s="73" t="str">
        <f t="shared" si="239"/>
        <v/>
      </c>
      <c r="M959" s="73" t="str">
        <f t="shared" si="240"/>
        <v/>
      </c>
      <c r="N959" s="72" t="str">
        <f t="shared" si="241"/>
        <v>0877</v>
      </c>
      <c r="O959" s="74">
        <f t="shared" si="242"/>
        <v>0</v>
      </c>
      <c r="P959" s="72">
        <f t="shared" si="243"/>
        <v>0</v>
      </c>
      <c r="Q959" s="74">
        <f t="shared" si="244"/>
        <v>1</v>
      </c>
      <c r="R959" s="72" t="str">
        <f t="shared" si="245"/>
        <v/>
      </c>
      <c r="S959" s="72" t="str">
        <f t="shared" si="246"/>
        <v/>
      </c>
      <c r="AF959" s="18">
        <v>5593.1238659392202</v>
      </c>
      <c r="AG959" s="18">
        <v>34.835164835164797</v>
      </c>
      <c r="AI959" s="23">
        <f>'simulateur graphe PJ OQN'!$B$4</f>
        <v>1</v>
      </c>
      <c r="AJ959" s="24">
        <f t="shared" si="247"/>
        <v>107.25</v>
      </c>
      <c r="AK959" s="24">
        <f t="shared" si="248"/>
        <v>107.25</v>
      </c>
      <c r="AM959" t="str">
        <f t="shared" si="249"/>
        <v>ZONEHAUTE</v>
      </c>
      <c r="AN959" t="str">
        <f t="shared" si="250"/>
        <v>HDJ</v>
      </c>
      <c r="AO959" s="20" t="e">
        <f t="shared" si="251"/>
        <v>#VALUE!</v>
      </c>
      <c r="AP959" s="20">
        <f t="shared" si="252"/>
        <v>107.25</v>
      </c>
      <c r="AQ959" s="20" t="str">
        <f t="shared" si="252"/>
        <v>.</v>
      </c>
      <c r="AR959" s="20" t="str">
        <f t="shared" si="252"/>
        <v>.</v>
      </c>
      <c r="AS959" s="20" t="e">
        <f t="shared" si="253"/>
        <v>#VALUE!</v>
      </c>
      <c r="AT959" s="20" t="e">
        <f t="shared" si="255"/>
        <v>#VALUE!</v>
      </c>
      <c r="AU959" s="20">
        <f t="shared" si="254"/>
        <v>107.25</v>
      </c>
    </row>
    <row r="960" spans="1:47" ht="33.75">
      <c r="A960" s="54">
        <v>961</v>
      </c>
      <c r="B960" s="54" t="s">
        <v>1757</v>
      </c>
      <c r="C960" s="58" t="s">
        <v>2850</v>
      </c>
      <c r="D960" s="79">
        <v>1</v>
      </c>
      <c r="E960" s="79">
        <v>1</v>
      </c>
      <c r="F960" s="80" t="s">
        <v>28</v>
      </c>
      <c r="G960" s="80" t="s">
        <v>28</v>
      </c>
      <c r="H960" s="80">
        <v>93.31</v>
      </c>
      <c r="I960" s="80" t="s">
        <v>28</v>
      </c>
      <c r="J960" s="80" t="s">
        <v>28</v>
      </c>
      <c r="K960" s="80" t="s">
        <v>28</v>
      </c>
      <c r="L960" s="73" t="str">
        <f t="shared" si="239"/>
        <v/>
      </c>
      <c r="M960" s="73" t="str">
        <f t="shared" si="240"/>
        <v/>
      </c>
      <c r="N960" s="72" t="str">
        <f t="shared" si="241"/>
        <v>0877</v>
      </c>
      <c r="O960" s="74">
        <f t="shared" si="242"/>
        <v>0</v>
      </c>
      <c r="P960" s="72">
        <f t="shared" si="243"/>
        <v>0</v>
      </c>
      <c r="Q960" s="74">
        <f t="shared" si="244"/>
        <v>1</v>
      </c>
      <c r="R960" s="72" t="str">
        <f t="shared" si="245"/>
        <v/>
      </c>
      <c r="S960" s="72" t="str">
        <f t="shared" si="246"/>
        <v/>
      </c>
      <c r="AF960" s="18">
        <v>5902.5394937361498</v>
      </c>
      <c r="AG960" s="18">
        <v>36.729508196721298</v>
      </c>
      <c r="AI960" s="23">
        <f>'simulateur graphe PJ OQN'!$B$4</f>
        <v>1</v>
      </c>
      <c r="AJ960" s="24">
        <f t="shared" si="247"/>
        <v>93.31</v>
      </c>
      <c r="AK960" s="24">
        <f t="shared" si="248"/>
        <v>93.31</v>
      </c>
      <c r="AM960" t="str">
        <f t="shared" si="249"/>
        <v>ZONEHAUTE</v>
      </c>
      <c r="AN960" t="str">
        <f t="shared" si="250"/>
        <v>HDJ</v>
      </c>
      <c r="AO960" s="20" t="e">
        <f t="shared" si="251"/>
        <v>#VALUE!</v>
      </c>
      <c r="AP960" s="20">
        <f t="shared" si="252"/>
        <v>93.31</v>
      </c>
      <c r="AQ960" s="20" t="str">
        <f t="shared" si="252"/>
        <v>.</v>
      </c>
      <c r="AR960" s="20" t="str">
        <f t="shared" si="252"/>
        <v>.</v>
      </c>
      <c r="AS960" s="20" t="e">
        <f t="shared" si="253"/>
        <v>#VALUE!</v>
      </c>
      <c r="AT960" s="20" t="e">
        <f t="shared" si="255"/>
        <v>#VALUE!</v>
      </c>
      <c r="AU960" s="20">
        <f t="shared" si="254"/>
        <v>93.31</v>
      </c>
    </row>
    <row r="961" spans="1:47" ht="33.75">
      <c r="A961" s="54">
        <v>962</v>
      </c>
      <c r="B961" s="54" t="s">
        <v>1758</v>
      </c>
      <c r="C961" s="58" t="s">
        <v>2851</v>
      </c>
      <c r="D961" s="79">
        <v>1</v>
      </c>
      <c r="E961" s="79">
        <v>1</v>
      </c>
      <c r="F961" s="80" t="s">
        <v>28</v>
      </c>
      <c r="G961" s="80" t="s">
        <v>28</v>
      </c>
      <c r="H961" s="80">
        <v>79.39</v>
      </c>
      <c r="I961" s="80" t="s">
        <v>28</v>
      </c>
      <c r="J961" s="80" t="s">
        <v>28</v>
      </c>
      <c r="K961" s="80" t="s">
        <v>28</v>
      </c>
      <c r="L961" s="73" t="str">
        <f t="shared" si="239"/>
        <v/>
      </c>
      <c r="M961" s="73" t="str">
        <f t="shared" si="240"/>
        <v/>
      </c>
      <c r="N961" s="72" t="str">
        <f t="shared" si="241"/>
        <v>0877</v>
      </c>
      <c r="O961" s="74">
        <f t="shared" si="242"/>
        <v>0</v>
      </c>
      <c r="P961" s="72">
        <f t="shared" si="243"/>
        <v>0</v>
      </c>
      <c r="Q961" s="74">
        <f t="shared" si="244"/>
        <v>1</v>
      </c>
      <c r="R961" s="72" t="str">
        <f t="shared" si="245"/>
        <v/>
      </c>
      <c r="S961" s="72" t="str">
        <f t="shared" si="246"/>
        <v/>
      </c>
      <c r="AF961" s="18">
        <v>10648.1943050147</v>
      </c>
      <c r="AG961" s="18">
        <v>74.690909090909102</v>
      </c>
      <c r="AI961" s="23">
        <f>'simulateur graphe PJ OQN'!$B$4</f>
        <v>1</v>
      </c>
      <c r="AJ961" s="24">
        <f t="shared" si="247"/>
        <v>79.39</v>
      </c>
      <c r="AK961" s="24">
        <f t="shared" si="248"/>
        <v>79.39</v>
      </c>
      <c r="AM961" t="str">
        <f t="shared" si="249"/>
        <v>ZONEHAUTE</v>
      </c>
      <c r="AN961" t="str">
        <f t="shared" si="250"/>
        <v>HDJ</v>
      </c>
      <c r="AO961" s="20" t="e">
        <f t="shared" si="251"/>
        <v>#VALUE!</v>
      </c>
      <c r="AP961" s="20">
        <f t="shared" si="252"/>
        <v>79.39</v>
      </c>
      <c r="AQ961" s="20" t="str">
        <f t="shared" si="252"/>
        <v>.</v>
      </c>
      <c r="AR961" s="20" t="str">
        <f t="shared" si="252"/>
        <v>.</v>
      </c>
      <c r="AS961" s="20" t="e">
        <f t="shared" si="253"/>
        <v>#VALUE!</v>
      </c>
      <c r="AT961" s="20" t="e">
        <f t="shared" si="255"/>
        <v>#VALUE!</v>
      </c>
      <c r="AU961" s="20">
        <f t="shared" si="254"/>
        <v>79.39</v>
      </c>
    </row>
    <row r="962" spans="1:47" ht="45">
      <c r="A962" s="54">
        <v>963</v>
      </c>
      <c r="B962" s="54" t="s">
        <v>1759</v>
      </c>
      <c r="C962" s="58" t="s">
        <v>2852</v>
      </c>
      <c r="D962" s="79">
        <v>15</v>
      </c>
      <c r="E962" s="79">
        <v>35</v>
      </c>
      <c r="F962" s="80">
        <v>2973.12</v>
      </c>
      <c r="G962" s="80">
        <v>198.21</v>
      </c>
      <c r="H962" s="80">
        <v>2973.12</v>
      </c>
      <c r="I962" s="80">
        <v>4059.78</v>
      </c>
      <c r="J962" s="80">
        <v>5078.6499999999996</v>
      </c>
      <c r="K962" s="80">
        <v>140.63999999999999</v>
      </c>
      <c r="L962" s="73">
        <f t="shared" si="239"/>
        <v>122.1</v>
      </c>
      <c r="M962" s="73">
        <f t="shared" si="240"/>
        <v>113.61</v>
      </c>
      <c r="N962" s="72" t="str">
        <f t="shared" si="241"/>
        <v>0877</v>
      </c>
      <c r="O962" s="74">
        <f t="shared" si="242"/>
        <v>20</v>
      </c>
      <c r="P962" s="72">
        <f t="shared" si="243"/>
        <v>1</v>
      </c>
      <c r="Q962" s="74">
        <f t="shared" si="244"/>
        <v>15</v>
      </c>
      <c r="R962" s="72">
        <f t="shared" si="245"/>
        <v>22</v>
      </c>
      <c r="S962" s="72">
        <f t="shared" si="246"/>
        <v>29</v>
      </c>
      <c r="AF962" s="18">
        <v>397.19895381813802</v>
      </c>
      <c r="AG962" s="18" t="s">
        <v>28</v>
      </c>
      <c r="AI962" s="23">
        <f>'simulateur graphe PJ OQN'!$B$4</f>
        <v>1</v>
      </c>
      <c r="AJ962" s="24">
        <f t="shared" si="247"/>
        <v>113.61</v>
      </c>
      <c r="AK962" s="24">
        <f t="shared" si="248"/>
        <v>113.61</v>
      </c>
      <c r="AM962" t="str">
        <f t="shared" si="249"/>
        <v>ZONEBASSE</v>
      </c>
      <c r="AN962" t="str">
        <f t="shared" si="250"/>
        <v>HC</v>
      </c>
      <c r="AO962" s="20">
        <f t="shared" si="251"/>
        <v>113.61</v>
      </c>
      <c r="AP962" s="20">
        <f t="shared" si="252"/>
        <v>2973.12</v>
      </c>
      <c r="AQ962" s="20">
        <f t="shared" si="252"/>
        <v>4059.78</v>
      </c>
      <c r="AR962" s="20">
        <f t="shared" si="252"/>
        <v>5078.6499999999996</v>
      </c>
      <c r="AS962" s="20">
        <f t="shared" si="253"/>
        <v>296.89000000000033</v>
      </c>
      <c r="AT962" s="20">
        <f t="shared" si="255"/>
        <v>1946.9499999999989</v>
      </c>
      <c r="AU962" s="20">
        <f t="shared" si="254"/>
        <v>2973.12</v>
      </c>
    </row>
    <row r="963" spans="1:47" ht="45">
      <c r="A963" s="54">
        <v>964</v>
      </c>
      <c r="B963" s="54" t="s">
        <v>1760</v>
      </c>
      <c r="C963" s="58" t="s">
        <v>2853</v>
      </c>
      <c r="D963" s="79">
        <v>15</v>
      </c>
      <c r="E963" s="79">
        <v>35</v>
      </c>
      <c r="F963" s="80">
        <v>2979.97</v>
      </c>
      <c r="G963" s="80">
        <v>198.66</v>
      </c>
      <c r="H963" s="80">
        <v>2979.97</v>
      </c>
      <c r="I963" s="80">
        <v>4069.13</v>
      </c>
      <c r="J963" s="80">
        <v>5090.3500000000004</v>
      </c>
      <c r="K963" s="80">
        <v>145.44</v>
      </c>
      <c r="L963" s="73">
        <f t="shared" si="239"/>
        <v>122.1</v>
      </c>
      <c r="M963" s="73">
        <f t="shared" si="240"/>
        <v>113.61</v>
      </c>
      <c r="N963" s="72" t="str">
        <f t="shared" si="241"/>
        <v>0877</v>
      </c>
      <c r="O963" s="74">
        <f t="shared" si="242"/>
        <v>20</v>
      </c>
      <c r="P963" s="72">
        <f t="shared" si="243"/>
        <v>1</v>
      </c>
      <c r="Q963" s="74">
        <f t="shared" si="244"/>
        <v>15</v>
      </c>
      <c r="R963" s="72">
        <f t="shared" si="245"/>
        <v>22</v>
      </c>
      <c r="S963" s="72">
        <f t="shared" si="246"/>
        <v>29</v>
      </c>
      <c r="AF963" s="18">
        <v>378.58299134436197</v>
      </c>
      <c r="AG963" s="18" t="s">
        <v>28</v>
      </c>
      <c r="AI963" s="23">
        <f>'simulateur graphe PJ OQN'!$B$4</f>
        <v>1</v>
      </c>
      <c r="AJ963" s="24">
        <f t="shared" si="247"/>
        <v>113.61</v>
      </c>
      <c r="AK963" s="24">
        <f t="shared" si="248"/>
        <v>113.61</v>
      </c>
      <c r="AM963" t="str">
        <f t="shared" si="249"/>
        <v>ZONEBASSE</v>
      </c>
      <c r="AN963" t="str">
        <f t="shared" si="250"/>
        <v>HC</v>
      </c>
      <c r="AO963" s="20">
        <f t="shared" si="251"/>
        <v>113.61</v>
      </c>
      <c r="AP963" s="20">
        <f t="shared" si="252"/>
        <v>2979.97</v>
      </c>
      <c r="AQ963" s="20">
        <f t="shared" si="252"/>
        <v>4069.13</v>
      </c>
      <c r="AR963" s="20">
        <f t="shared" si="252"/>
        <v>5090.3500000000004</v>
      </c>
      <c r="AS963" s="20">
        <f t="shared" si="253"/>
        <v>145.39000000000033</v>
      </c>
      <c r="AT963" s="20">
        <f t="shared" si="255"/>
        <v>2222.6499999999996</v>
      </c>
      <c r="AU963" s="20">
        <f t="shared" si="254"/>
        <v>2979.97</v>
      </c>
    </row>
    <row r="964" spans="1:47" ht="45">
      <c r="A964" s="54">
        <v>965</v>
      </c>
      <c r="B964" s="54" t="s">
        <v>1761</v>
      </c>
      <c r="C964" s="58" t="s">
        <v>2854</v>
      </c>
      <c r="D964" s="79">
        <v>15</v>
      </c>
      <c r="E964" s="79">
        <v>35</v>
      </c>
      <c r="F964" s="80">
        <v>2708.97</v>
      </c>
      <c r="G964" s="80">
        <v>180.6</v>
      </c>
      <c r="H964" s="80">
        <v>2708.97</v>
      </c>
      <c r="I964" s="80">
        <v>3705.24</v>
      </c>
      <c r="J964" s="80">
        <v>4646.3500000000004</v>
      </c>
      <c r="K964" s="80">
        <v>126.63</v>
      </c>
      <c r="L964" s="73">
        <f t="shared" ref="L964:L1027" si="256">IFERROR(VLOOKUP(B964,$B$1326:$K$2467,6,0),"")</f>
        <v>122.1</v>
      </c>
      <c r="M964" s="73">
        <f t="shared" ref="M964:M1027" si="257">IFERROR(VLOOKUP($B964,$B$2468:$K$3603,6,0),"")</f>
        <v>113.61</v>
      </c>
      <c r="N964" s="72" t="str">
        <f t="shared" ref="N964:N1027" si="258">LEFT(B964,4)</f>
        <v>0877</v>
      </c>
      <c r="O964" s="74">
        <f t="shared" ref="O964:O1027" si="259">E964-D964</f>
        <v>20</v>
      </c>
      <c r="P964" s="72">
        <f t="shared" ref="P964:P1027" si="260">IF(O964=20,1,0)</f>
        <v>1</v>
      </c>
      <c r="Q964" s="74">
        <f t="shared" ref="Q964:Q1027" si="261">D964</f>
        <v>15</v>
      </c>
      <c r="R964" s="72">
        <f t="shared" ref="R964:R1027" si="262">IF(P964=1,Q964+7,"")</f>
        <v>22</v>
      </c>
      <c r="S964" s="72">
        <f t="shared" ref="S964:S1027" si="263">IF(P964=1,Q964+14,"")</f>
        <v>29</v>
      </c>
      <c r="AF964" s="18">
        <v>289.06468622029001</v>
      </c>
      <c r="AG964" s="18" t="s">
        <v>28</v>
      </c>
      <c r="AI964" s="23">
        <f>'simulateur graphe PJ OQN'!$B$4</f>
        <v>1</v>
      </c>
      <c r="AJ964" s="24">
        <f t="shared" ref="AJ964:AJ1027" si="264">IF(AN964="HDJ",AU964,IF(AM964="ZONE90",AT964,IF(AM964="ZONEBASSE",AO964,IF(AM964="ZONEFORF1",AP964,IF(AM964="ZONEFORF2",AQ964,IF(AM964="ZONEFORF3",AR964,AS964))))))</f>
        <v>113.61</v>
      </c>
      <c r="AK964" s="24">
        <f t="shared" ref="AK964:AK1027" si="265">AJ964/AI964</f>
        <v>113.61</v>
      </c>
      <c r="AM964" t="str">
        <f t="shared" ref="AM964:AM1027" si="266">IF(AI964&gt;90,"ZONE90",IF(P964=1,IF(AI964&lt;D964,"ZONEBASSE",IF(AI964&lt;R964,"ZONEFORF1",IF(AI964&lt;S964,"ZONEFORF2",IF(AI964&lt;E964,"ZONEFORF3","ZONEHAUTE")))),IF(AI964&lt;D964,"ZONEBASSE",IF(AI964&lt;E964,"ZONEFORF1","ZONEHAUTE"))))</f>
        <v>ZONEBASSE</v>
      </c>
      <c r="AN964" t="str">
        <f t="shared" ref="AN964:AN1027" si="267">IF(RIGHT(B964,1)="0","HDJ","HC")</f>
        <v>HC</v>
      </c>
      <c r="AO964" s="20">
        <f t="shared" ref="AO964:AO1027" si="268">IF(AI964&lt;8,M964*AI964,F964-(D964-AI964)*G964)</f>
        <v>113.61</v>
      </c>
      <c r="AP964" s="20">
        <f t="shared" ref="AP964:AR1027" si="269">H964</f>
        <v>2708.97</v>
      </c>
      <c r="AQ964" s="20">
        <f t="shared" si="269"/>
        <v>3705.24</v>
      </c>
      <c r="AR964" s="20">
        <f t="shared" si="269"/>
        <v>4646.3500000000004</v>
      </c>
      <c r="AS964" s="20">
        <f t="shared" ref="AS964:AS1027" si="270">IF(P964=1,J964+(AI964-E964)*K964,H964+(AI964-E964)*K964)</f>
        <v>340.93000000000029</v>
      </c>
      <c r="AT964" s="20">
        <f t="shared" si="255"/>
        <v>744.10000000000036</v>
      </c>
      <c r="AU964" s="20">
        <f t="shared" ref="AU964:AU1027" si="271">AI964*H964</f>
        <v>2708.97</v>
      </c>
    </row>
    <row r="965" spans="1:47" ht="45">
      <c r="A965" s="54">
        <v>966</v>
      </c>
      <c r="B965" s="54" t="s">
        <v>1762</v>
      </c>
      <c r="C965" s="58" t="s">
        <v>2855</v>
      </c>
      <c r="D965" s="79">
        <v>15</v>
      </c>
      <c r="E965" s="79">
        <v>35</v>
      </c>
      <c r="F965" s="80">
        <v>2735.25</v>
      </c>
      <c r="G965" s="80">
        <v>182.35</v>
      </c>
      <c r="H965" s="80">
        <v>2735.25</v>
      </c>
      <c r="I965" s="80">
        <v>3741.19</v>
      </c>
      <c r="J965" s="80">
        <v>4691.4399999999996</v>
      </c>
      <c r="K965" s="80">
        <v>134.04</v>
      </c>
      <c r="L965" s="73">
        <f t="shared" si="256"/>
        <v>122.1</v>
      </c>
      <c r="M965" s="73">
        <f t="shared" si="257"/>
        <v>113.61</v>
      </c>
      <c r="N965" s="72" t="str">
        <f t="shared" si="258"/>
        <v>0877</v>
      </c>
      <c r="O965" s="74">
        <f t="shared" si="259"/>
        <v>20</v>
      </c>
      <c r="P965" s="72">
        <f t="shared" si="260"/>
        <v>1</v>
      </c>
      <c r="Q965" s="74">
        <f t="shared" si="261"/>
        <v>15</v>
      </c>
      <c r="R965" s="72">
        <f t="shared" si="262"/>
        <v>22</v>
      </c>
      <c r="S965" s="72">
        <f t="shared" si="263"/>
        <v>29</v>
      </c>
      <c r="AF965" s="18">
        <v>7496.9246639398098</v>
      </c>
      <c r="AG965" s="18">
        <v>31.0513141426784</v>
      </c>
      <c r="AI965" s="23">
        <f>'simulateur graphe PJ OQN'!$B$4</f>
        <v>1</v>
      </c>
      <c r="AJ965" s="24">
        <f t="shared" si="264"/>
        <v>113.61</v>
      </c>
      <c r="AK965" s="24">
        <f t="shared" si="265"/>
        <v>113.61</v>
      </c>
      <c r="AM965" t="str">
        <f t="shared" si="266"/>
        <v>ZONEBASSE</v>
      </c>
      <c r="AN965" t="str">
        <f t="shared" si="267"/>
        <v>HC</v>
      </c>
      <c r="AO965" s="20">
        <f t="shared" si="268"/>
        <v>113.61</v>
      </c>
      <c r="AP965" s="20">
        <f t="shared" si="269"/>
        <v>2735.25</v>
      </c>
      <c r="AQ965" s="20">
        <f t="shared" si="269"/>
        <v>3741.19</v>
      </c>
      <c r="AR965" s="20">
        <f t="shared" si="269"/>
        <v>4691.4399999999996</v>
      </c>
      <c r="AS965" s="20">
        <f t="shared" si="270"/>
        <v>134.07999999999993</v>
      </c>
      <c r="AT965" s="20">
        <f t="shared" si="255"/>
        <v>1196.7399999999998</v>
      </c>
      <c r="AU965" s="20">
        <f t="shared" si="271"/>
        <v>2735.25</v>
      </c>
    </row>
    <row r="966" spans="1:47" ht="45">
      <c r="A966" s="54">
        <v>967</v>
      </c>
      <c r="B966" s="54" t="s">
        <v>1763</v>
      </c>
      <c r="C966" s="58" t="s">
        <v>2856</v>
      </c>
      <c r="D966" s="79">
        <v>36</v>
      </c>
      <c r="E966" s="79">
        <v>42</v>
      </c>
      <c r="F966" s="80">
        <v>4821.83</v>
      </c>
      <c r="G966" s="80">
        <v>133.94</v>
      </c>
      <c r="H966" s="80">
        <v>4821.83</v>
      </c>
      <c r="I966" s="80" t="s">
        <v>28</v>
      </c>
      <c r="J966" s="80" t="s">
        <v>28</v>
      </c>
      <c r="K966" s="80">
        <v>123.5</v>
      </c>
      <c r="L966" s="73">
        <f t="shared" si="256"/>
        <v>122.1</v>
      </c>
      <c r="M966" s="73">
        <f t="shared" si="257"/>
        <v>113.61</v>
      </c>
      <c r="N966" s="72" t="str">
        <f t="shared" si="258"/>
        <v>0877</v>
      </c>
      <c r="O966" s="74">
        <f t="shared" si="259"/>
        <v>6</v>
      </c>
      <c r="P966" s="72">
        <f t="shared" si="260"/>
        <v>0</v>
      </c>
      <c r="Q966" s="74">
        <f t="shared" si="261"/>
        <v>36</v>
      </c>
      <c r="R966" s="72" t="str">
        <f t="shared" si="262"/>
        <v/>
      </c>
      <c r="S966" s="72" t="str">
        <f t="shared" si="263"/>
        <v/>
      </c>
      <c r="AF966" s="18">
        <v>10574.555640028801</v>
      </c>
      <c r="AG966" s="18">
        <v>38.7080291970803</v>
      </c>
      <c r="AI966" s="23">
        <f>'simulateur graphe PJ OQN'!$B$4</f>
        <v>1</v>
      </c>
      <c r="AJ966" s="24">
        <f t="shared" si="264"/>
        <v>113.61</v>
      </c>
      <c r="AK966" s="24">
        <f t="shared" si="265"/>
        <v>113.61</v>
      </c>
      <c r="AM966" t="str">
        <f t="shared" si="266"/>
        <v>ZONEBASSE</v>
      </c>
      <c r="AN966" t="str">
        <f t="shared" si="267"/>
        <v>HC</v>
      </c>
      <c r="AO966" s="20">
        <f t="shared" si="268"/>
        <v>113.61</v>
      </c>
      <c r="AP966" s="20">
        <f t="shared" si="269"/>
        <v>4821.83</v>
      </c>
      <c r="AQ966" s="20" t="str">
        <f t="shared" si="269"/>
        <v>.</v>
      </c>
      <c r="AR966" s="20" t="str">
        <f t="shared" si="269"/>
        <v>.</v>
      </c>
      <c r="AS966" s="20">
        <f t="shared" si="270"/>
        <v>-241.67000000000007</v>
      </c>
      <c r="AT966" s="20">
        <f t="shared" si="255"/>
        <v>-117.06999999999971</v>
      </c>
      <c r="AU966" s="20">
        <f t="shared" si="271"/>
        <v>4821.83</v>
      </c>
    </row>
    <row r="967" spans="1:47" ht="45">
      <c r="A967" s="54">
        <v>968</v>
      </c>
      <c r="B967" s="54" t="s">
        <v>1764</v>
      </c>
      <c r="C967" s="58" t="s">
        <v>2857</v>
      </c>
      <c r="D967" s="79">
        <v>57</v>
      </c>
      <c r="E967" s="79">
        <v>63</v>
      </c>
      <c r="F967" s="80">
        <v>6938.36</v>
      </c>
      <c r="G967" s="80">
        <v>100.79</v>
      </c>
      <c r="H967" s="80">
        <v>6938.36</v>
      </c>
      <c r="I967" s="80" t="s">
        <v>28</v>
      </c>
      <c r="J967" s="80" t="s">
        <v>28</v>
      </c>
      <c r="K967" s="80">
        <v>123.5</v>
      </c>
      <c r="L967" s="73">
        <f t="shared" si="256"/>
        <v>122.1</v>
      </c>
      <c r="M967" s="73">
        <f t="shared" si="257"/>
        <v>113.61</v>
      </c>
      <c r="N967" s="72" t="str">
        <f t="shared" si="258"/>
        <v>0877</v>
      </c>
      <c r="O967" s="74">
        <f t="shared" si="259"/>
        <v>6</v>
      </c>
      <c r="P967" s="72">
        <f t="shared" si="260"/>
        <v>0</v>
      </c>
      <c r="Q967" s="74">
        <f t="shared" si="261"/>
        <v>57</v>
      </c>
      <c r="R967" s="72" t="str">
        <f t="shared" si="262"/>
        <v/>
      </c>
      <c r="S967" s="72" t="str">
        <f t="shared" si="263"/>
        <v/>
      </c>
      <c r="AF967" s="18">
        <v>7955.2113748831598</v>
      </c>
      <c r="AG967" s="18">
        <v>39.029702970297002</v>
      </c>
      <c r="AI967" s="23">
        <f>'simulateur graphe PJ OQN'!$B$4</f>
        <v>1</v>
      </c>
      <c r="AJ967" s="24">
        <f t="shared" si="264"/>
        <v>113.61</v>
      </c>
      <c r="AK967" s="24">
        <f t="shared" si="265"/>
        <v>113.61</v>
      </c>
      <c r="AM967" t="str">
        <f t="shared" si="266"/>
        <v>ZONEBASSE</v>
      </c>
      <c r="AN967" t="str">
        <f t="shared" si="267"/>
        <v>HC</v>
      </c>
      <c r="AO967" s="20">
        <f t="shared" si="268"/>
        <v>113.61</v>
      </c>
      <c r="AP967" s="20">
        <f t="shared" si="269"/>
        <v>6938.36</v>
      </c>
      <c r="AQ967" s="20" t="str">
        <f t="shared" si="269"/>
        <v>.</v>
      </c>
      <c r="AR967" s="20" t="str">
        <f t="shared" si="269"/>
        <v>.</v>
      </c>
      <c r="AS967" s="20">
        <f t="shared" si="270"/>
        <v>-718.64000000000033</v>
      </c>
      <c r="AT967" s="20">
        <f t="shared" si="255"/>
        <v>-594.03999999999905</v>
      </c>
      <c r="AU967" s="20">
        <f t="shared" si="271"/>
        <v>6938.36</v>
      </c>
    </row>
    <row r="968" spans="1:47" ht="45">
      <c r="A968" s="54">
        <v>969</v>
      </c>
      <c r="B968" s="54" t="s">
        <v>1765</v>
      </c>
      <c r="C968" s="58" t="s">
        <v>2858</v>
      </c>
      <c r="D968" s="79">
        <v>15</v>
      </c>
      <c r="E968" s="79">
        <v>35</v>
      </c>
      <c r="F968" s="80">
        <v>1953.93</v>
      </c>
      <c r="G968" s="80">
        <v>130.26</v>
      </c>
      <c r="H968" s="80">
        <v>1953.93</v>
      </c>
      <c r="I968" s="80">
        <v>2658.06</v>
      </c>
      <c r="J968" s="80">
        <v>3300.8</v>
      </c>
      <c r="K968" s="80">
        <v>91.19</v>
      </c>
      <c r="L968" s="73">
        <f t="shared" si="256"/>
        <v>101.51</v>
      </c>
      <c r="M968" s="73">
        <f t="shared" si="257"/>
        <v>113.61</v>
      </c>
      <c r="N968" s="72" t="str">
        <f t="shared" si="258"/>
        <v>0877</v>
      </c>
      <c r="O968" s="74">
        <f t="shared" si="259"/>
        <v>20</v>
      </c>
      <c r="P968" s="72">
        <f t="shared" si="260"/>
        <v>1</v>
      </c>
      <c r="Q968" s="74">
        <f t="shared" si="261"/>
        <v>15</v>
      </c>
      <c r="R968" s="72">
        <f t="shared" si="262"/>
        <v>22</v>
      </c>
      <c r="S968" s="72">
        <f t="shared" si="263"/>
        <v>29</v>
      </c>
      <c r="AF968" s="18">
        <v>11032.8423509722</v>
      </c>
      <c r="AG968" s="18">
        <v>39.860606060606102</v>
      </c>
      <c r="AI968" s="23">
        <f>'simulateur graphe PJ OQN'!$B$4</f>
        <v>1</v>
      </c>
      <c r="AJ968" s="24">
        <f t="shared" si="264"/>
        <v>113.61</v>
      </c>
      <c r="AK968" s="24">
        <f t="shared" si="265"/>
        <v>113.61</v>
      </c>
      <c r="AM968" t="str">
        <f t="shared" si="266"/>
        <v>ZONEBASSE</v>
      </c>
      <c r="AN968" t="str">
        <f t="shared" si="267"/>
        <v>HC</v>
      </c>
      <c r="AO968" s="20">
        <f t="shared" si="268"/>
        <v>113.61</v>
      </c>
      <c r="AP968" s="20">
        <f t="shared" si="269"/>
        <v>1953.93</v>
      </c>
      <c r="AQ968" s="20">
        <f t="shared" si="269"/>
        <v>2658.06</v>
      </c>
      <c r="AR968" s="20">
        <f t="shared" si="269"/>
        <v>3300.8</v>
      </c>
      <c r="AS968" s="20">
        <f t="shared" si="270"/>
        <v>200.34000000000015</v>
      </c>
      <c r="AT968" s="20">
        <f t="shared" si="255"/>
        <v>-718.14000000000124</v>
      </c>
      <c r="AU968" s="20">
        <f t="shared" si="271"/>
        <v>1953.93</v>
      </c>
    </row>
    <row r="969" spans="1:47" ht="45">
      <c r="A969" s="54">
        <v>970</v>
      </c>
      <c r="B969" s="54" t="s">
        <v>1766</v>
      </c>
      <c r="C969" s="58" t="s">
        <v>2859</v>
      </c>
      <c r="D969" s="79">
        <v>15</v>
      </c>
      <c r="E969" s="79">
        <v>35</v>
      </c>
      <c r="F969" s="80">
        <v>2015.61</v>
      </c>
      <c r="G969" s="80">
        <v>134.37</v>
      </c>
      <c r="H969" s="80">
        <v>2015.61</v>
      </c>
      <c r="I969" s="80">
        <v>2710.06</v>
      </c>
      <c r="J969" s="80">
        <v>3309.9</v>
      </c>
      <c r="K969" s="80">
        <v>91.15</v>
      </c>
      <c r="L969" s="73">
        <f t="shared" si="256"/>
        <v>101.51</v>
      </c>
      <c r="M969" s="73">
        <f t="shared" si="257"/>
        <v>113.61</v>
      </c>
      <c r="N969" s="72" t="str">
        <f t="shared" si="258"/>
        <v>0877</v>
      </c>
      <c r="O969" s="74">
        <f t="shared" si="259"/>
        <v>20</v>
      </c>
      <c r="P969" s="72">
        <f t="shared" si="260"/>
        <v>1</v>
      </c>
      <c r="Q969" s="74">
        <f t="shared" si="261"/>
        <v>15</v>
      </c>
      <c r="R969" s="72">
        <f t="shared" si="262"/>
        <v>22</v>
      </c>
      <c r="S969" s="72">
        <f t="shared" si="263"/>
        <v>29</v>
      </c>
      <c r="AF969" s="18">
        <v>12398.3067991798</v>
      </c>
      <c r="AG969" s="18">
        <v>43.828729281767998</v>
      </c>
      <c r="AI969" s="23">
        <f>'simulateur graphe PJ OQN'!$B$4</f>
        <v>1</v>
      </c>
      <c r="AJ969" s="24">
        <f t="shared" si="264"/>
        <v>113.61</v>
      </c>
      <c r="AK969" s="24">
        <f t="shared" si="265"/>
        <v>113.61</v>
      </c>
      <c r="AM969" t="str">
        <f t="shared" si="266"/>
        <v>ZONEBASSE</v>
      </c>
      <c r="AN969" t="str">
        <f t="shared" si="267"/>
        <v>HC</v>
      </c>
      <c r="AO969" s="20">
        <f t="shared" si="268"/>
        <v>113.61</v>
      </c>
      <c r="AP969" s="20">
        <f t="shared" si="269"/>
        <v>2015.61</v>
      </c>
      <c r="AQ969" s="20">
        <f t="shared" si="269"/>
        <v>2710.06</v>
      </c>
      <c r="AR969" s="20">
        <f t="shared" si="269"/>
        <v>3309.9</v>
      </c>
      <c r="AS969" s="20">
        <f t="shared" si="270"/>
        <v>210.79999999999973</v>
      </c>
      <c r="AT969" s="20">
        <f t="shared" si="255"/>
        <v>-711.2400000000016</v>
      </c>
      <c r="AU969" s="20">
        <f t="shared" si="271"/>
        <v>2015.61</v>
      </c>
    </row>
    <row r="970" spans="1:47" ht="45">
      <c r="A970" s="54">
        <v>971</v>
      </c>
      <c r="B970" s="54" t="s">
        <v>1767</v>
      </c>
      <c r="C970" s="58" t="s">
        <v>2860</v>
      </c>
      <c r="D970" s="79">
        <v>15</v>
      </c>
      <c r="E970" s="79">
        <v>35</v>
      </c>
      <c r="F970" s="80">
        <v>2086.79</v>
      </c>
      <c r="G970" s="80">
        <v>139.12</v>
      </c>
      <c r="H970" s="80">
        <v>2086.79</v>
      </c>
      <c r="I970" s="80">
        <v>2838.81</v>
      </c>
      <c r="J970" s="80">
        <v>3468.42</v>
      </c>
      <c r="K970" s="80">
        <v>92.4</v>
      </c>
      <c r="L970" s="73">
        <f t="shared" si="256"/>
        <v>101.51</v>
      </c>
      <c r="M970" s="73">
        <f t="shared" si="257"/>
        <v>113.61</v>
      </c>
      <c r="N970" s="72" t="str">
        <f t="shared" si="258"/>
        <v>0877</v>
      </c>
      <c r="O970" s="74">
        <f t="shared" si="259"/>
        <v>20</v>
      </c>
      <c r="P970" s="72">
        <f t="shared" si="260"/>
        <v>1</v>
      </c>
      <c r="Q970" s="74">
        <f t="shared" si="261"/>
        <v>15</v>
      </c>
      <c r="R970" s="72">
        <f t="shared" si="262"/>
        <v>22</v>
      </c>
      <c r="S970" s="72">
        <f t="shared" si="263"/>
        <v>29</v>
      </c>
      <c r="AF970" s="18">
        <v>16387.143721013301</v>
      </c>
      <c r="AG970" s="18">
        <v>60.682539682539698</v>
      </c>
      <c r="AI970" s="23">
        <f>'simulateur graphe PJ OQN'!$B$4</f>
        <v>1</v>
      </c>
      <c r="AJ970" s="24">
        <f t="shared" si="264"/>
        <v>113.61</v>
      </c>
      <c r="AK970" s="24">
        <f t="shared" si="265"/>
        <v>113.61</v>
      </c>
      <c r="AM970" t="str">
        <f t="shared" si="266"/>
        <v>ZONEBASSE</v>
      </c>
      <c r="AN970" t="str">
        <f t="shared" si="267"/>
        <v>HC</v>
      </c>
      <c r="AO970" s="20">
        <f t="shared" si="268"/>
        <v>113.61</v>
      </c>
      <c r="AP970" s="20">
        <f t="shared" si="269"/>
        <v>2086.79</v>
      </c>
      <c r="AQ970" s="20">
        <f t="shared" si="269"/>
        <v>2838.81</v>
      </c>
      <c r="AR970" s="20">
        <f t="shared" si="269"/>
        <v>3468.42</v>
      </c>
      <c r="AS970" s="20">
        <f t="shared" si="270"/>
        <v>326.81999999999971</v>
      </c>
      <c r="AT970" s="20">
        <f t="shared" si="255"/>
        <v>-483.97000000000116</v>
      </c>
      <c r="AU970" s="20">
        <f t="shared" si="271"/>
        <v>2086.79</v>
      </c>
    </row>
    <row r="971" spans="1:47" ht="45">
      <c r="A971" s="54">
        <v>972</v>
      </c>
      <c r="B971" s="54" t="s">
        <v>1768</v>
      </c>
      <c r="C971" s="58" t="s">
        <v>2861</v>
      </c>
      <c r="D971" s="79">
        <v>15</v>
      </c>
      <c r="E971" s="79">
        <v>35</v>
      </c>
      <c r="F971" s="80">
        <v>2102.73</v>
      </c>
      <c r="G971" s="80">
        <v>140.18</v>
      </c>
      <c r="H971" s="80">
        <v>2102.73</v>
      </c>
      <c r="I971" s="80">
        <v>2860.49</v>
      </c>
      <c r="J971" s="80">
        <v>3494.92</v>
      </c>
      <c r="K971" s="80">
        <v>99.85</v>
      </c>
      <c r="L971" s="73">
        <f t="shared" si="256"/>
        <v>101.51</v>
      </c>
      <c r="M971" s="73">
        <f t="shared" si="257"/>
        <v>113.61</v>
      </c>
      <c r="N971" s="72" t="str">
        <f t="shared" si="258"/>
        <v>0877</v>
      </c>
      <c r="O971" s="74">
        <f t="shared" si="259"/>
        <v>20</v>
      </c>
      <c r="P971" s="72">
        <f t="shared" si="260"/>
        <v>1</v>
      </c>
      <c r="Q971" s="74">
        <f t="shared" si="261"/>
        <v>15</v>
      </c>
      <c r="R971" s="72">
        <f t="shared" si="262"/>
        <v>22</v>
      </c>
      <c r="S971" s="72">
        <f t="shared" si="263"/>
        <v>29</v>
      </c>
      <c r="AF971" s="18">
        <v>4440.0015195284104</v>
      </c>
      <c r="AG971" s="18">
        <v>27.866336633663401</v>
      </c>
      <c r="AI971" s="23">
        <f>'simulateur graphe PJ OQN'!$B$4</f>
        <v>1</v>
      </c>
      <c r="AJ971" s="24">
        <f t="shared" si="264"/>
        <v>113.61</v>
      </c>
      <c r="AK971" s="24">
        <f t="shared" si="265"/>
        <v>113.61</v>
      </c>
      <c r="AM971" t="str">
        <f t="shared" si="266"/>
        <v>ZONEBASSE</v>
      </c>
      <c r="AN971" t="str">
        <f t="shared" si="267"/>
        <v>HC</v>
      </c>
      <c r="AO971" s="20">
        <f t="shared" si="268"/>
        <v>113.61</v>
      </c>
      <c r="AP971" s="20">
        <f t="shared" si="269"/>
        <v>2102.73</v>
      </c>
      <c r="AQ971" s="20">
        <f t="shared" si="269"/>
        <v>2860.49</v>
      </c>
      <c r="AR971" s="20">
        <f t="shared" si="269"/>
        <v>3494.92</v>
      </c>
      <c r="AS971" s="20">
        <f t="shared" si="270"/>
        <v>100.02000000000044</v>
      </c>
      <c r="AT971" s="20">
        <f t="shared" si="255"/>
        <v>-47.720000000001164</v>
      </c>
      <c r="AU971" s="20">
        <f t="shared" si="271"/>
        <v>2102.73</v>
      </c>
    </row>
    <row r="972" spans="1:47" ht="45">
      <c r="A972" s="54">
        <v>973</v>
      </c>
      <c r="B972" s="54" t="s">
        <v>1769</v>
      </c>
      <c r="C972" s="58" t="s">
        <v>2862</v>
      </c>
      <c r="D972" s="79">
        <v>36</v>
      </c>
      <c r="E972" s="79">
        <v>42</v>
      </c>
      <c r="F972" s="80">
        <v>4509.71</v>
      </c>
      <c r="G972" s="80">
        <v>125.27</v>
      </c>
      <c r="H972" s="80">
        <v>4509.71</v>
      </c>
      <c r="I972" s="80" t="s">
        <v>28</v>
      </c>
      <c r="J972" s="80" t="s">
        <v>28</v>
      </c>
      <c r="K972" s="80">
        <v>115.25</v>
      </c>
      <c r="L972" s="73">
        <f t="shared" si="256"/>
        <v>101.51</v>
      </c>
      <c r="M972" s="73">
        <f t="shared" si="257"/>
        <v>113.61</v>
      </c>
      <c r="N972" s="72" t="str">
        <f t="shared" si="258"/>
        <v>0877</v>
      </c>
      <c r="O972" s="74">
        <f t="shared" si="259"/>
        <v>6</v>
      </c>
      <c r="P972" s="72">
        <f t="shared" si="260"/>
        <v>0</v>
      </c>
      <c r="Q972" s="74">
        <f t="shared" si="261"/>
        <v>36</v>
      </c>
      <c r="R972" s="72" t="str">
        <f t="shared" si="262"/>
        <v/>
      </c>
      <c r="S972" s="72" t="str">
        <f t="shared" si="263"/>
        <v/>
      </c>
      <c r="AF972" s="18">
        <v>6412.0912100518499</v>
      </c>
      <c r="AG972" s="18">
        <v>39.252173913043499</v>
      </c>
      <c r="AI972" s="23">
        <f>'simulateur graphe PJ OQN'!$B$4</f>
        <v>1</v>
      </c>
      <c r="AJ972" s="24">
        <f t="shared" si="264"/>
        <v>113.61</v>
      </c>
      <c r="AK972" s="24">
        <f t="shared" si="265"/>
        <v>113.61</v>
      </c>
      <c r="AM972" t="str">
        <f t="shared" si="266"/>
        <v>ZONEBASSE</v>
      </c>
      <c r="AN972" t="str">
        <f t="shared" si="267"/>
        <v>HC</v>
      </c>
      <c r="AO972" s="20">
        <f t="shared" si="268"/>
        <v>113.61</v>
      </c>
      <c r="AP972" s="20">
        <f t="shared" si="269"/>
        <v>4509.71</v>
      </c>
      <c r="AQ972" s="20" t="str">
        <f t="shared" si="269"/>
        <v>.</v>
      </c>
      <c r="AR972" s="20" t="str">
        <f t="shared" si="269"/>
        <v>.</v>
      </c>
      <c r="AS972" s="20">
        <f t="shared" si="270"/>
        <v>-215.53999999999996</v>
      </c>
      <c r="AT972" s="20">
        <f t="shared" si="255"/>
        <v>1007.3199999999979</v>
      </c>
      <c r="AU972" s="20">
        <f t="shared" si="271"/>
        <v>4509.71</v>
      </c>
    </row>
    <row r="973" spans="1:47" ht="45">
      <c r="A973" s="54">
        <v>974</v>
      </c>
      <c r="B973" s="54" t="s">
        <v>1770</v>
      </c>
      <c r="C973" s="58" t="s">
        <v>2863</v>
      </c>
      <c r="D973" s="79">
        <v>57</v>
      </c>
      <c r="E973" s="79">
        <v>63</v>
      </c>
      <c r="F973" s="80">
        <v>6387.7</v>
      </c>
      <c r="G973" s="80">
        <v>89.43</v>
      </c>
      <c r="H973" s="80">
        <v>6387.7</v>
      </c>
      <c r="I973" s="80" t="s">
        <v>28</v>
      </c>
      <c r="J973" s="80" t="s">
        <v>28</v>
      </c>
      <c r="K973" s="80">
        <v>115.25</v>
      </c>
      <c r="L973" s="73">
        <f t="shared" si="256"/>
        <v>101.51</v>
      </c>
      <c r="M973" s="73">
        <f t="shared" si="257"/>
        <v>113.61</v>
      </c>
      <c r="N973" s="72" t="str">
        <f t="shared" si="258"/>
        <v>0877</v>
      </c>
      <c r="O973" s="74">
        <f t="shared" si="259"/>
        <v>6</v>
      </c>
      <c r="P973" s="72">
        <f t="shared" si="260"/>
        <v>0</v>
      </c>
      <c r="Q973" s="74">
        <f t="shared" si="261"/>
        <v>57</v>
      </c>
      <c r="R973" s="72" t="str">
        <f t="shared" si="262"/>
        <v/>
      </c>
      <c r="S973" s="72" t="str">
        <f t="shared" si="263"/>
        <v/>
      </c>
      <c r="AF973" s="18">
        <v>5560.7232471428297</v>
      </c>
      <c r="AG973" s="18">
        <v>35.301123595505601</v>
      </c>
      <c r="AI973" s="23">
        <f>'simulateur graphe PJ OQN'!$B$4</f>
        <v>1</v>
      </c>
      <c r="AJ973" s="24">
        <f t="shared" si="264"/>
        <v>113.61</v>
      </c>
      <c r="AK973" s="24">
        <f t="shared" si="265"/>
        <v>113.61</v>
      </c>
      <c r="AM973" t="str">
        <f t="shared" si="266"/>
        <v>ZONEBASSE</v>
      </c>
      <c r="AN973" t="str">
        <f t="shared" si="267"/>
        <v>HC</v>
      </c>
      <c r="AO973" s="20">
        <f t="shared" si="268"/>
        <v>113.61</v>
      </c>
      <c r="AP973" s="20">
        <f t="shared" si="269"/>
        <v>6387.7</v>
      </c>
      <c r="AQ973" s="20" t="str">
        <f t="shared" si="269"/>
        <v>.</v>
      </c>
      <c r="AR973" s="20" t="str">
        <f t="shared" si="269"/>
        <v>.</v>
      </c>
      <c r="AS973" s="20">
        <f t="shared" si="270"/>
        <v>-757.80000000000018</v>
      </c>
      <c r="AT973" s="20">
        <f t="shared" si="255"/>
        <v>465.05999999999949</v>
      </c>
      <c r="AU973" s="20">
        <f t="shared" si="271"/>
        <v>6387.7</v>
      </c>
    </row>
    <row r="974" spans="1:47" ht="45">
      <c r="A974" s="54">
        <v>975</v>
      </c>
      <c r="B974" s="54" t="s">
        <v>1771</v>
      </c>
      <c r="C974" s="58" t="s">
        <v>2864</v>
      </c>
      <c r="D974" s="79">
        <v>8</v>
      </c>
      <c r="E974" s="79">
        <v>28</v>
      </c>
      <c r="F974" s="80">
        <v>1123.8699999999999</v>
      </c>
      <c r="G974" s="80">
        <v>140.47999999999999</v>
      </c>
      <c r="H974" s="80">
        <v>1123.8699999999999</v>
      </c>
      <c r="I974" s="80">
        <v>1937.88</v>
      </c>
      <c r="J974" s="80">
        <v>2640.98</v>
      </c>
      <c r="K974" s="80">
        <v>89</v>
      </c>
      <c r="L974" s="73">
        <f t="shared" si="256"/>
        <v>91.45</v>
      </c>
      <c r="M974" s="73">
        <f t="shared" si="257"/>
        <v>113.61</v>
      </c>
      <c r="N974" s="72" t="str">
        <f t="shared" si="258"/>
        <v>0877</v>
      </c>
      <c r="O974" s="74">
        <f t="shared" si="259"/>
        <v>20</v>
      </c>
      <c r="P974" s="72">
        <f t="shared" si="260"/>
        <v>1</v>
      </c>
      <c r="Q974" s="74">
        <f t="shared" si="261"/>
        <v>8</v>
      </c>
      <c r="R974" s="72">
        <f t="shared" si="262"/>
        <v>15</v>
      </c>
      <c r="S974" s="72">
        <f t="shared" si="263"/>
        <v>22</v>
      </c>
      <c r="AF974" s="18">
        <v>6913.5840791423898</v>
      </c>
      <c r="AG974" s="18">
        <v>42.173333333333296</v>
      </c>
      <c r="AI974" s="23">
        <f>'simulateur graphe PJ OQN'!$B$4</f>
        <v>1</v>
      </c>
      <c r="AJ974" s="24">
        <f t="shared" si="264"/>
        <v>113.61</v>
      </c>
      <c r="AK974" s="24">
        <f t="shared" si="265"/>
        <v>113.61</v>
      </c>
      <c r="AM974" t="str">
        <f t="shared" si="266"/>
        <v>ZONEBASSE</v>
      </c>
      <c r="AN974" t="str">
        <f t="shared" si="267"/>
        <v>HC</v>
      </c>
      <c r="AO974" s="20">
        <f t="shared" si="268"/>
        <v>113.61</v>
      </c>
      <c r="AP974" s="20">
        <f t="shared" si="269"/>
        <v>1123.8699999999999</v>
      </c>
      <c r="AQ974" s="20">
        <f t="shared" si="269"/>
        <v>1937.88</v>
      </c>
      <c r="AR974" s="20">
        <f t="shared" si="269"/>
        <v>2640.98</v>
      </c>
      <c r="AS974" s="20">
        <f t="shared" si="270"/>
        <v>237.98000000000002</v>
      </c>
      <c r="AT974" s="20">
        <f t="shared" si="255"/>
        <v>19.929999999999382</v>
      </c>
      <c r="AU974" s="20">
        <f t="shared" si="271"/>
        <v>1123.8699999999999</v>
      </c>
    </row>
    <row r="975" spans="1:47" ht="45">
      <c r="A975" s="54">
        <v>976</v>
      </c>
      <c r="B975" s="54" t="s">
        <v>1772</v>
      </c>
      <c r="C975" s="58" t="s">
        <v>2865</v>
      </c>
      <c r="D975" s="79">
        <v>36</v>
      </c>
      <c r="E975" s="79">
        <v>42</v>
      </c>
      <c r="F975" s="80">
        <v>3836.74</v>
      </c>
      <c r="G975" s="80">
        <v>85.41</v>
      </c>
      <c r="H975" s="80">
        <v>3836.74</v>
      </c>
      <c r="I975" s="80" t="s">
        <v>28</v>
      </c>
      <c r="J975" s="80" t="s">
        <v>28</v>
      </c>
      <c r="K975" s="80">
        <v>98.89</v>
      </c>
      <c r="L975" s="73">
        <f t="shared" si="256"/>
        <v>91.45</v>
      </c>
      <c r="M975" s="73">
        <f t="shared" si="257"/>
        <v>113.61</v>
      </c>
      <c r="N975" s="72" t="str">
        <f t="shared" si="258"/>
        <v>0877</v>
      </c>
      <c r="O975" s="74">
        <f t="shared" si="259"/>
        <v>6</v>
      </c>
      <c r="P975" s="72">
        <f t="shared" si="260"/>
        <v>0</v>
      </c>
      <c r="Q975" s="74">
        <f t="shared" si="261"/>
        <v>36</v>
      </c>
      <c r="R975" s="72" t="str">
        <f t="shared" si="262"/>
        <v/>
      </c>
      <c r="S975" s="72" t="str">
        <f t="shared" si="263"/>
        <v/>
      </c>
      <c r="AF975" s="18">
        <v>7114.6161588374698</v>
      </c>
      <c r="AG975" s="18">
        <v>40.904761904761898</v>
      </c>
      <c r="AI975" s="23">
        <f>'simulateur graphe PJ OQN'!$B$4</f>
        <v>1</v>
      </c>
      <c r="AJ975" s="24">
        <f t="shared" si="264"/>
        <v>113.61</v>
      </c>
      <c r="AK975" s="24">
        <f t="shared" si="265"/>
        <v>113.61</v>
      </c>
      <c r="AM975" t="str">
        <f t="shared" si="266"/>
        <v>ZONEBASSE</v>
      </c>
      <c r="AN975" t="str">
        <f t="shared" si="267"/>
        <v>HC</v>
      </c>
      <c r="AO975" s="20">
        <f t="shared" si="268"/>
        <v>113.61</v>
      </c>
      <c r="AP975" s="20">
        <f t="shared" si="269"/>
        <v>3836.74</v>
      </c>
      <c r="AQ975" s="20" t="str">
        <f t="shared" si="269"/>
        <v>.</v>
      </c>
      <c r="AR975" s="20" t="str">
        <f t="shared" si="269"/>
        <v>.</v>
      </c>
      <c r="AS975" s="20">
        <f t="shared" si="270"/>
        <v>-217.75000000000045</v>
      </c>
      <c r="AT975" s="20">
        <f t="shared" si="255"/>
        <v>444.40999999999894</v>
      </c>
      <c r="AU975" s="20">
        <f t="shared" si="271"/>
        <v>3836.74</v>
      </c>
    </row>
    <row r="976" spans="1:47" ht="45">
      <c r="A976" s="54">
        <v>977</v>
      </c>
      <c r="B976" s="54" t="s">
        <v>1773</v>
      </c>
      <c r="C976" s="58" t="s">
        <v>2866</v>
      </c>
      <c r="D976" s="79">
        <v>8</v>
      </c>
      <c r="E976" s="79">
        <v>28</v>
      </c>
      <c r="F976" s="80">
        <v>1273.77</v>
      </c>
      <c r="G976" s="80">
        <v>159.22</v>
      </c>
      <c r="H976" s="80">
        <v>1273.77</v>
      </c>
      <c r="I976" s="80">
        <v>2031.89</v>
      </c>
      <c r="J976" s="80">
        <v>2852.96</v>
      </c>
      <c r="K976" s="80">
        <v>95.57</v>
      </c>
      <c r="L976" s="73">
        <f t="shared" si="256"/>
        <v>91.45</v>
      </c>
      <c r="M976" s="73">
        <f t="shared" si="257"/>
        <v>113.61</v>
      </c>
      <c r="N976" s="72" t="str">
        <f t="shared" si="258"/>
        <v>0877</v>
      </c>
      <c r="O976" s="74">
        <f t="shared" si="259"/>
        <v>20</v>
      </c>
      <c r="P976" s="72">
        <f t="shared" si="260"/>
        <v>1</v>
      </c>
      <c r="Q976" s="74">
        <f t="shared" si="261"/>
        <v>8</v>
      </c>
      <c r="R976" s="72">
        <f t="shared" si="262"/>
        <v>15</v>
      </c>
      <c r="S976" s="72">
        <f t="shared" si="263"/>
        <v>22</v>
      </c>
      <c r="AF976" s="18">
        <v>9670.0640279558902</v>
      </c>
      <c r="AG976" s="18">
        <v>52.5931558935361</v>
      </c>
      <c r="AI976" s="23">
        <f>'simulateur graphe PJ OQN'!$B$4</f>
        <v>1</v>
      </c>
      <c r="AJ976" s="24">
        <f t="shared" si="264"/>
        <v>113.61</v>
      </c>
      <c r="AK976" s="24">
        <f t="shared" si="265"/>
        <v>113.61</v>
      </c>
      <c r="AM976" t="str">
        <f t="shared" si="266"/>
        <v>ZONEBASSE</v>
      </c>
      <c r="AN976" t="str">
        <f t="shared" si="267"/>
        <v>HC</v>
      </c>
      <c r="AO976" s="20">
        <f t="shared" si="268"/>
        <v>113.61</v>
      </c>
      <c r="AP976" s="20">
        <f t="shared" si="269"/>
        <v>1273.77</v>
      </c>
      <c r="AQ976" s="20">
        <f t="shared" si="269"/>
        <v>2031.89</v>
      </c>
      <c r="AR976" s="20">
        <f t="shared" si="269"/>
        <v>2852.96</v>
      </c>
      <c r="AS976" s="20">
        <f t="shared" si="270"/>
        <v>272.57000000000016</v>
      </c>
      <c r="AT976" s="20">
        <f t="shared" si="255"/>
        <v>639.24999999999909</v>
      </c>
      <c r="AU976" s="20">
        <f t="shared" si="271"/>
        <v>1273.77</v>
      </c>
    </row>
    <row r="977" spans="1:47" ht="45">
      <c r="A977" s="54">
        <v>978</v>
      </c>
      <c r="B977" s="54" t="s">
        <v>1774</v>
      </c>
      <c r="C977" s="58" t="s">
        <v>2867</v>
      </c>
      <c r="D977" s="79">
        <v>50</v>
      </c>
      <c r="E977" s="79">
        <v>56</v>
      </c>
      <c r="F977" s="80">
        <v>5148.58</v>
      </c>
      <c r="G977" s="80">
        <v>81.99</v>
      </c>
      <c r="H977" s="80">
        <v>5148.58</v>
      </c>
      <c r="I977" s="80" t="s">
        <v>28</v>
      </c>
      <c r="J977" s="80" t="s">
        <v>28</v>
      </c>
      <c r="K977" s="80">
        <v>95.79</v>
      </c>
      <c r="L977" s="73">
        <f t="shared" si="256"/>
        <v>91.45</v>
      </c>
      <c r="M977" s="73">
        <f t="shared" si="257"/>
        <v>113.61</v>
      </c>
      <c r="N977" s="72" t="str">
        <f t="shared" si="258"/>
        <v>0877</v>
      </c>
      <c r="O977" s="74">
        <f t="shared" si="259"/>
        <v>6</v>
      </c>
      <c r="P977" s="72">
        <f t="shared" si="260"/>
        <v>0</v>
      </c>
      <c r="Q977" s="74">
        <f t="shared" si="261"/>
        <v>50</v>
      </c>
      <c r="R977" s="72" t="str">
        <f t="shared" si="262"/>
        <v/>
      </c>
      <c r="S977" s="72" t="str">
        <f t="shared" si="263"/>
        <v/>
      </c>
      <c r="AF977" s="18">
        <v>3373.8698510455101</v>
      </c>
      <c r="AG977" s="18">
        <v>23.8586956521739</v>
      </c>
      <c r="AI977" s="23">
        <f>'simulateur graphe PJ OQN'!$B$4</f>
        <v>1</v>
      </c>
      <c r="AJ977" s="24">
        <f t="shared" si="264"/>
        <v>113.61</v>
      </c>
      <c r="AK977" s="24">
        <f t="shared" si="265"/>
        <v>113.61</v>
      </c>
      <c r="AM977" t="str">
        <f t="shared" si="266"/>
        <v>ZONEBASSE</v>
      </c>
      <c r="AN977" t="str">
        <f t="shared" si="267"/>
        <v>HC</v>
      </c>
      <c r="AO977" s="20">
        <f t="shared" si="268"/>
        <v>113.61</v>
      </c>
      <c r="AP977" s="20">
        <f t="shared" si="269"/>
        <v>5148.58</v>
      </c>
      <c r="AQ977" s="20" t="str">
        <f t="shared" si="269"/>
        <v>.</v>
      </c>
      <c r="AR977" s="20" t="str">
        <f t="shared" si="269"/>
        <v>.</v>
      </c>
      <c r="AS977" s="20">
        <f t="shared" si="270"/>
        <v>-119.8700000000008</v>
      </c>
      <c r="AT977" s="20">
        <f t="shared" si="255"/>
        <v>266.39000000000033</v>
      </c>
      <c r="AU977" s="20">
        <f t="shared" si="271"/>
        <v>5148.58</v>
      </c>
    </row>
    <row r="978" spans="1:47" ht="45">
      <c r="A978" s="54">
        <v>979</v>
      </c>
      <c r="B978" s="54" t="s">
        <v>1775</v>
      </c>
      <c r="C978" s="58" t="s">
        <v>2868</v>
      </c>
      <c r="D978" s="79">
        <v>43</v>
      </c>
      <c r="E978" s="79">
        <v>49</v>
      </c>
      <c r="F978" s="80">
        <v>4533.3500000000004</v>
      </c>
      <c r="G978" s="80">
        <v>105.43</v>
      </c>
      <c r="H978" s="80">
        <v>4533.3500000000004</v>
      </c>
      <c r="I978" s="80" t="s">
        <v>28</v>
      </c>
      <c r="J978" s="80" t="s">
        <v>28</v>
      </c>
      <c r="K978" s="80">
        <v>99.27</v>
      </c>
      <c r="L978" s="73">
        <f t="shared" si="256"/>
        <v>91.45</v>
      </c>
      <c r="M978" s="73">
        <f t="shared" si="257"/>
        <v>113.61</v>
      </c>
      <c r="N978" s="72" t="str">
        <f t="shared" si="258"/>
        <v>0877</v>
      </c>
      <c r="O978" s="74">
        <f t="shared" si="259"/>
        <v>6</v>
      </c>
      <c r="P978" s="72">
        <f t="shared" si="260"/>
        <v>0</v>
      </c>
      <c r="Q978" s="74">
        <f t="shared" si="261"/>
        <v>43</v>
      </c>
      <c r="R978" s="72" t="str">
        <f t="shared" si="262"/>
        <v/>
      </c>
      <c r="S978" s="72" t="str">
        <f t="shared" si="263"/>
        <v/>
      </c>
      <c r="AF978" s="18">
        <v>5048.8577622130097</v>
      </c>
      <c r="AG978" s="18">
        <v>31.652173913043502</v>
      </c>
      <c r="AI978" s="23">
        <f>'simulateur graphe PJ OQN'!$B$4</f>
        <v>1</v>
      </c>
      <c r="AJ978" s="24">
        <f t="shared" si="264"/>
        <v>113.61</v>
      </c>
      <c r="AK978" s="24">
        <f t="shared" si="265"/>
        <v>113.61</v>
      </c>
      <c r="AM978" t="str">
        <f t="shared" si="266"/>
        <v>ZONEBASSE</v>
      </c>
      <c r="AN978" t="str">
        <f t="shared" si="267"/>
        <v>HC</v>
      </c>
      <c r="AO978" s="20">
        <f t="shared" si="268"/>
        <v>113.61</v>
      </c>
      <c r="AP978" s="20">
        <f t="shared" si="269"/>
        <v>4533.3500000000004</v>
      </c>
      <c r="AQ978" s="20" t="str">
        <f t="shared" si="269"/>
        <v>.</v>
      </c>
      <c r="AR978" s="20" t="str">
        <f t="shared" si="269"/>
        <v>.</v>
      </c>
      <c r="AS978" s="20">
        <f t="shared" si="270"/>
        <v>-231.60999999999967</v>
      </c>
      <c r="AT978" s="20">
        <f t="shared" si="255"/>
        <v>464.36999999999989</v>
      </c>
      <c r="AU978" s="20">
        <f t="shared" si="271"/>
        <v>4533.3500000000004</v>
      </c>
    </row>
    <row r="979" spans="1:47" ht="45">
      <c r="A979" s="54">
        <v>980</v>
      </c>
      <c r="B979" s="54" t="s">
        <v>1776</v>
      </c>
      <c r="C979" s="58" t="s">
        <v>2869</v>
      </c>
      <c r="D979" s="79">
        <v>64</v>
      </c>
      <c r="E979" s="79">
        <v>70</v>
      </c>
      <c r="F979" s="80">
        <v>6457.03</v>
      </c>
      <c r="G979" s="80">
        <v>91.6</v>
      </c>
      <c r="H979" s="80">
        <v>6457.03</v>
      </c>
      <c r="I979" s="80" t="s">
        <v>28</v>
      </c>
      <c r="J979" s="80" t="s">
        <v>28</v>
      </c>
      <c r="K979" s="80">
        <v>99.27</v>
      </c>
      <c r="L979" s="73">
        <f t="shared" si="256"/>
        <v>91.45</v>
      </c>
      <c r="M979" s="73">
        <f t="shared" si="257"/>
        <v>113.61</v>
      </c>
      <c r="N979" s="72" t="str">
        <f t="shared" si="258"/>
        <v>0877</v>
      </c>
      <c r="O979" s="74">
        <f t="shared" si="259"/>
        <v>6</v>
      </c>
      <c r="P979" s="72">
        <f t="shared" si="260"/>
        <v>0</v>
      </c>
      <c r="Q979" s="74">
        <f t="shared" si="261"/>
        <v>64</v>
      </c>
      <c r="R979" s="72" t="str">
        <f t="shared" si="262"/>
        <v/>
      </c>
      <c r="S979" s="72" t="str">
        <f t="shared" si="263"/>
        <v/>
      </c>
      <c r="AF979" s="18">
        <v>5224.4224586281798</v>
      </c>
      <c r="AG979" s="18">
        <v>31.8983050847458</v>
      </c>
      <c r="AI979" s="23">
        <f>'simulateur graphe PJ OQN'!$B$4</f>
        <v>1</v>
      </c>
      <c r="AJ979" s="24">
        <f t="shared" si="264"/>
        <v>113.61</v>
      </c>
      <c r="AK979" s="24">
        <f t="shared" si="265"/>
        <v>113.61</v>
      </c>
      <c r="AM979" t="str">
        <f t="shared" si="266"/>
        <v>ZONEBASSE</v>
      </c>
      <c r="AN979" t="str">
        <f t="shared" si="267"/>
        <v>HC</v>
      </c>
      <c r="AO979" s="20">
        <f t="shared" si="268"/>
        <v>113.61</v>
      </c>
      <c r="AP979" s="20">
        <f t="shared" si="269"/>
        <v>6457.03</v>
      </c>
      <c r="AQ979" s="20" t="str">
        <f t="shared" si="269"/>
        <v>.</v>
      </c>
      <c r="AR979" s="20" t="str">
        <f t="shared" si="269"/>
        <v>.</v>
      </c>
      <c r="AS979" s="20">
        <f t="shared" si="270"/>
        <v>-392.60000000000036</v>
      </c>
      <c r="AT979" s="20">
        <f t="shared" si="255"/>
        <v>303.38000000000011</v>
      </c>
      <c r="AU979" s="20">
        <f t="shared" si="271"/>
        <v>6457.03</v>
      </c>
    </row>
    <row r="980" spans="1:47">
      <c r="A980" s="54">
        <v>981</v>
      </c>
      <c r="B980" s="54" t="s">
        <v>1777</v>
      </c>
      <c r="C980" s="55" t="s">
        <v>1778</v>
      </c>
      <c r="D980" s="79">
        <v>1</v>
      </c>
      <c r="E980" s="79">
        <v>1</v>
      </c>
      <c r="F980" s="80" t="s">
        <v>28</v>
      </c>
      <c r="G980" s="80" t="s">
        <v>28</v>
      </c>
      <c r="H980" s="80">
        <v>119.69</v>
      </c>
      <c r="I980" s="80" t="s">
        <v>28</v>
      </c>
      <c r="J980" s="80" t="s">
        <v>28</v>
      </c>
      <c r="K980" s="80" t="s">
        <v>28</v>
      </c>
      <c r="L980" s="73" t="str">
        <f t="shared" si="256"/>
        <v/>
      </c>
      <c r="M980" s="73" t="str">
        <f t="shared" si="257"/>
        <v/>
      </c>
      <c r="N980" s="72" t="str">
        <f t="shared" si="258"/>
        <v>0878</v>
      </c>
      <c r="O980" s="74">
        <f t="shared" si="259"/>
        <v>0</v>
      </c>
      <c r="P980" s="72">
        <f t="shared" si="260"/>
        <v>0</v>
      </c>
      <c r="Q980" s="74">
        <f t="shared" si="261"/>
        <v>1</v>
      </c>
      <c r="R980" s="72" t="str">
        <f t="shared" si="262"/>
        <v/>
      </c>
      <c r="S980" s="72" t="str">
        <f t="shared" si="263"/>
        <v/>
      </c>
      <c r="AF980" s="18">
        <v>8776.4138712401</v>
      </c>
      <c r="AG980" s="18">
        <v>36.630252100840302</v>
      </c>
      <c r="AI980" s="23">
        <f>'simulateur graphe PJ OQN'!$B$4</f>
        <v>1</v>
      </c>
      <c r="AJ980" s="24">
        <f t="shared" si="264"/>
        <v>119.69</v>
      </c>
      <c r="AK980" s="24">
        <f t="shared" si="265"/>
        <v>119.69</v>
      </c>
      <c r="AM980" t="str">
        <f t="shared" si="266"/>
        <v>ZONEHAUTE</v>
      </c>
      <c r="AN980" t="str">
        <f t="shared" si="267"/>
        <v>HDJ</v>
      </c>
      <c r="AO980" s="20" t="e">
        <f t="shared" si="268"/>
        <v>#VALUE!</v>
      </c>
      <c r="AP980" s="20">
        <f t="shared" si="269"/>
        <v>119.69</v>
      </c>
      <c r="AQ980" s="20" t="str">
        <f t="shared" si="269"/>
        <v>.</v>
      </c>
      <c r="AR980" s="20" t="str">
        <f t="shared" si="269"/>
        <v>.</v>
      </c>
      <c r="AS980" s="20" t="e">
        <f t="shared" si="270"/>
        <v>#VALUE!</v>
      </c>
      <c r="AT980" s="20" t="e">
        <f t="shared" si="255"/>
        <v>#VALUE!</v>
      </c>
      <c r="AU980" s="20">
        <f t="shared" si="271"/>
        <v>119.69</v>
      </c>
    </row>
    <row r="981" spans="1:47">
      <c r="A981" s="54">
        <v>982</v>
      </c>
      <c r="B981" s="54" t="s">
        <v>1779</v>
      </c>
      <c r="C981" s="55" t="s">
        <v>1780</v>
      </c>
      <c r="D981" s="79">
        <v>1</v>
      </c>
      <c r="E981" s="79">
        <v>1</v>
      </c>
      <c r="F981" s="80" t="s">
        <v>28</v>
      </c>
      <c r="G981" s="80" t="s">
        <v>28</v>
      </c>
      <c r="H981" s="80">
        <v>108.77</v>
      </c>
      <c r="I981" s="80" t="s">
        <v>28</v>
      </c>
      <c r="J981" s="80" t="s">
        <v>28</v>
      </c>
      <c r="K981" s="80" t="s">
        <v>28</v>
      </c>
      <c r="L981" s="73" t="str">
        <f t="shared" si="256"/>
        <v/>
      </c>
      <c r="M981" s="73" t="str">
        <f t="shared" si="257"/>
        <v/>
      </c>
      <c r="N981" s="72" t="str">
        <f t="shared" si="258"/>
        <v>0878</v>
      </c>
      <c r="O981" s="74">
        <f t="shared" si="259"/>
        <v>0</v>
      </c>
      <c r="P981" s="72">
        <f t="shared" si="260"/>
        <v>0</v>
      </c>
      <c r="Q981" s="74">
        <f t="shared" si="261"/>
        <v>1</v>
      </c>
      <c r="R981" s="72" t="str">
        <f t="shared" si="262"/>
        <v/>
      </c>
      <c r="S981" s="72" t="str">
        <f t="shared" si="263"/>
        <v/>
      </c>
      <c r="AF981" s="18">
        <v>7214.5195132568397</v>
      </c>
      <c r="AG981" s="18">
        <v>47.325203252032502</v>
      </c>
      <c r="AI981" s="23">
        <f>'simulateur graphe PJ OQN'!$B$4</f>
        <v>1</v>
      </c>
      <c r="AJ981" s="24">
        <f t="shared" si="264"/>
        <v>108.77</v>
      </c>
      <c r="AK981" s="24">
        <f t="shared" si="265"/>
        <v>108.77</v>
      </c>
      <c r="AM981" t="str">
        <f t="shared" si="266"/>
        <v>ZONEHAUTE</v>
      </c>
      <c r="AN981" t="str">
        <f t="shared" si="267"/>
        <v>HDJ</v>
      </c>
      <c r="AO981" s="20" t="e">
        <f t="shared" si="268"/>
        <v>#VALUE!</v>
      </c>
      <c r="AP981" s="20">
        <f t="shared" si="269"/>
        <v>108.77</v>
      </c>
      <c r="AQ981" s="20" t="str">
        <f t="shared" si="269"/>
        <v>.</v>
      </c>
      <c r="AR981" s="20" t="str">
        <f t="shared" si="269"/>
        <v>.</v>
      </c>
      <c r="AS981" s="20" t="e">
        <f t="shared" si="270"/>
        <v>#VALUE!</v>
      </c>
      <c r="AT981" s="20" t="e">
        <f t="shared" si="255"/>
        <v>#VALUE!</v>
      </c>
      <c r="AU981" s="20">
        <f t="shared" si="271"/>
        <v>108.77</v>
      </c>
    </row>
    <row r="982" spans="1:47">
      <c r="A982" s="54">
        <v>983</v>
      </c>
      <c r="B982" s="54" t="s">
        <v>1781</v>
      </c>
      <c r="C982" s="55" t="s">
        <v>1782</v>
      </c>
      <c r="D982" s="79">
        <v>1</v>
      </c>
      <c r="E982" s="79">
        <v>1</v>
      </c>
      <c r="F982" s="80" t="s">
        <v>28</v>
      </c>
      <c r="G982" s="80" t="s">
        <v>28</v>
      </c>
      <c r="H982" s="80">
        <v>87.9</v>
      </c>
      <c r="I982" s="80" t="s">
        <v>28</v>
      </c>
      <c r="J982" s="80" t="s">
        <v>28</v>
      </c>
      <c r="K982" s="80" t="s">
        <v>28</v>
      </c>
      <c r="L982" s="73" t="str">
        <f t="shared" si="256"/>
        <v/>
      </c>
      <c r="M982" s="73" t="str">
        <f t="shared" si="257"/>
        <v/>
      </c>
      <c r="N982" s="72" t="str">
        <f t="shared" si="258"/>
        <v>0878</v>
      </c>
      <c r="O982" s="74">
        <f t="shared" si="259"/>
        <v>0</v>
      </c>
      <c r="P982" s="72">
        <f t="shared" si="260"/>
        <v>0</v>
      </c>
      <c r="Q982" s="74">
        <f t="shared" si="261"/>
        <v>1</v>
      </c>
      <c r="R982" s="72" t="str">
        <f t="shared" si="262"/>
        <v/>
      </c>
      <c r="S982" s="72" t="str">
        <f t="shared" si="263"/>
        <v/>
      </c>
      <c r="AF982" s="18">
        <v>12681.3636177593</v>
      </c>
      <c r="AG982" s="18">
        <v>73.677685950413206</v>
      </c>
      <c r="AI982" s="23">
        <f>'simulateur graphe PJ OQN'!$B$4</f>
        <v>1</v>
      </c>
      <c r="AJ982" s="24">
        <f t="shared" si="264"/>
        <v>87.9</v>
      </c>
      <c r="AK982" s="24">
        <f t="shared" si="265"/>
        <v>87.9</v>
      </c>
      <c r="AM982" t="str">
        <f t="shared" si="266"/>
        <v>ZONEHAUTE</v>
      </c>
      <c r="AN982" t="str">
        <f t="shared" si="267"/>
        <v>HDJ</v>
      </c>
      <c r="AO982" s="20" t="e">
        <f t="shared" si="268"/>
        <v>#VALUE!</v>
      </c>
      <c r="AP982" s="20">
        <f t="shared" si="269"/>
        <v>87.9</v>
      </c>
      <c r="AQ982" s="20" t="str">
        <f t="shared" si="269"/>
        <v>.</v>
      </c>
      <c r="AR982" s="20" t="str">
        <f t="shared" si="269"/>
        <v>.</v>
      </c>
      <c r="AS982" s="20" t="e">
        <f t="shared" si="270"/>
        <v>#VALUE!</v>
      </c>
      <c r="AT982" s="20" t="e">
        <f t="shared" si="255"/>
        <v>#VALUE!</v>
      </c>
      <c r="AU982" s="20">
        <f t="shared" si="271"/>
        <v>87.9</v>
      </c>
    </row>
    <row r="983" spans="1:47">
      <c r="A983" s="54">
        <v>984</v>
      </c>
      <c r="B983" s="54" t="s">
        <v>1783</v>
      </c>
      <c r="C983" s="55" t="s">
        <v>1784</v>
      </c>
      <c r="D983" s="79">
        <v>1</v>
      </c>
      <c r="E983" s="79">
        <v>1</v>
      </c>
      <c r="F983" s="80" t="s">
        <v>28</v>
      </c>
      <c r="G983" s="80" t="s">
        <v>28</v>
      </c>
      <c r="H983" s="80">
        <v>74.900000000000006</v>
      </c>
      <c r="I983" s="80" t="s">
        <v>28</v>
      </c>
      <c r="J983" s="80" t="s">
        <v>28</v>
      </c>
      <c r="K983" s="80" t="s">
        <v>28</v>
      </c>
      <c r="L983" s="73" t="str">
        <f t="shared" si="256"/>
        <v/>
      </c>
      <c r="M983" s="73" t="str">
        <f t="shared" si="257"/>
        <v/>
      </c>
      <c r="N983" s="72" t="str">
        <f t="shared" si="258"/>
        <v>0878</v>
      </c>
      <c r="O983" s="74">
        <f t="shared" si="259"/>
        <v>0</v>
      </c>
      <c r="P983" s="72">
        <f t="shared" si="260"/>
        <v>0</v>
      </c>
      <c r="Q983" s="74">
        <f t="shared" si="261"/>
        <v>1</v>
      </c>
      <c r="R983" s="72" t="str">
        <f t="shared" si="262"/>
        <v/>
      </c>
      <c r="S983" s="72" t="str">
        <f t="shared" si="263"/>
        <v/>
      </c>
      <c r="AF983" s="18">
        <v>334.99425161228902</v>
      </c>
      <c r="AG983" s="18" t="s">
        <v>28</v>
      </c>
      <c r="AI983" s="23">
        <f>'simulateur graphe PJ OQN'!$B$4</f>
        <v>1</v>
      </c>
      <c r="AJ983" s="24">
        <f t="shared" si="264"/>
        <v>74.900000000000006</v>
      </c>
      <c r="AK983" s="24">
        <f t="shared" si="265"/>
        <v>74.900000000000006</v>
      </c>
      <c r="AM983" t="str">
        <f t="shared" si="266"/>
        <v>ZONEHAUTE</v>
      </c>
      <c r="AN983" t="str">
        <f t="shared" si="267"/>
        <v>HDJ</v>
      </c>
      <c r="AO983" s="20" t="e">
        <f t="shared" si="268"/>
        <v>#VALUE!</v>
      </c>
      <c r="AP983" s="20">
        <f t="shared" si="269"/>
        <v>74.900000000000006</v>
      </c>
      <c r="AQ983" s="20" t="str">
        <f t="shared" si="269"/>
        <v>.</v>
      </c>
      <c r="AR983" s="20" t="str">
        <f t="shared" si="269"/>
        <v>.</v>
      </c>
      <c r="AS983" s="20" t="e">
        <f t="shared" si="270"/>
        <v>#VALUE!</v>
      </c>
      <c r="AT983" s="20" t="e">
        <f t="shared" si="255"/>
        <v>#VALUE!</v>
      </c>
      <c r="AU983" s="20">
        <f t="shared" si="271"/>
        <v>74.900000000000006</v>
      </c>
    </row>
    <row r="984" spans="1:47" ht="22.5">
      <c r="A984" s="54">
        <v>985</v>
      </c>
      <c r="B984" s="54" t="s">
        <v>1785</v>
      </c>
      <c r="C984" s="58" t="s">
        <v>1786</v>
      </c>
      <c r="D984" s="79">
        <v>90</v>
      </c>
      <c r="E984" s="79">
        <v>90</v>
      </c>
      <c r="F984" s="80">
        <v>9934.09</v>
      </c>
      <c r="G984" s="80">
        <v>110.38</v>
      </c>
      <c r="H984" s="80">
        <v>9934.09</v>
      </c>
      <c r="I984" s="80" t="s">
        <v>28</v>
      </c>
      <c r="J984" s="80" t="s">
        <v>28</v>
      </c>
      <c r="K984" s="80">
        <v>110.38</v>
      </c>
      <c r="L984" s="73">
        <f t="shared" si="256"/>
        <v>87.43</v>
      </c>
      <c r="M984" s="73">
        <f t="shared" si="257"/>
        <v>105.54</v>
      </c>
      <c r="N984" s="72" t="str">
        <f t="shared" si="258"/>
        <v>0878</v>
      </c>
      <c r="O984" s="74">
        <f t="shared" si="259"/>
        <v>0</v>
      </c>
      <c r="P984" s="72">
        <f t="shared" si="260"/>
        <v>0</v>
      </c>
      <c r="Q984" s="74">
        <f t="shared" si="261"/>
        <v>90</v>
      </c>
      <c r="R984" s="72" t="str">
        <f t="shared" si="262"/>
        <v/>
      </c>
      <c r="S984" s="72" t="str">
        <f t="shared" si="263"/>
        <v/>
      </c>
      <c r="AF984" s="18">
        <v>370.622412262978</v>
      </c>
      <c r="AG984" s="18" t="s">
        <v>28</v>
      </c>
      <c r="AI984" s="23">
        <f>'simulateur graphe PJ OQN'!$B$4</f>
        <v>1</v>
      </c>
      <c r="AJ984" s="24">
        <f t="shared" si="264"/>
        <v>105.54</v>
      </c>
      <c r="AK984" s="24">
        <f t="shared" si="265"/>
        <v>105.54</v>
      </c>
      <c r="AM984" t="str">
        <f t="shared" si="266"/>
        <v>ZONEBASSE</v>
      </c>
      <c r="AN984" t="str">
        <f t="shared" si="267"/>
        <v>HC</v>
      </c>
      <c r="AO984" s="20">
        <f t="shared" si="268"/>
        <v>105.54</v>
      </c>
      <c r="AP984" s="20">
        <f t="shared" si="269"/>
        <v>9934.09</v>
      </c>
      <c r="AQ984" s="20" t="str">
        <f t="shared" si="269"/>
        <v>.</v>
      </c>
      <c r="AR984" s="20" t="str">
        <f t="shared" si="269"/>
        <v>.</v>
      </c>
      <c r="AS984" s="20">
        <f t="shared" si="270"/>
        <v>110.27000000000044</v>
      </c>
      <c r="AT984" s="20">
        <f t="shared" si="255"/>
        <v>2152.8199999999997</v>
      </c>
      <c r="AU984" s="20">
        <f t="shared" si="271"/>
        <v>9934.09</v>
      </c>
    </row>
    <row r="985" spans="1:47" ht="22.5">
      <c r="A985" s="54">
        <v>986</v>
      </c>
      <c r="B985" s="54" t="s">
        <v>1787</v>
      </c>
      <c r="C985" s="58" t="s">
        <v>1788</v>
      </c>
      <c r="D985" s="79">
        <v>90</v>
      </c>
      <c r="E985" s="79">
        <v>90</v>
      </c>
      <c r="F985" s="80">
        <v>16109.34</v>
      </c>
      <c r="G985" s="80">
        <v>178.99</v>
      </c>
      <c r="H985" s="80">
        <v>16109.34</v>
      </c>
      <c r="I985" s="80" t="s">
        <v>28</v>
      </c>
      <c r="J985" s="80" t="s">
        <v>28</v>
      </c>
      <c r="K985" s="80">
        <v>178.99</v>
      </c>
      <c r="L985" s="73">
        <f t="shared" si="256"/>
        <v>87.43</v>
      </c>
      <c r="M985" s="73">
        <f t="shared" si="257"/>
        <v>105.54</v>
      </c>
      <c r="N985" s="72" t="str">
        <f t="shared" si="258"/>
        <v>0878</v>
      </c>
      <c r="O985" s="74">
        <f t="shared" si="259"/>
        <v>0</v>
      </c>
      <c r="P985" s="72">
        <f t="shared" si="260"/>
        <v>0</v>
      </c>
      <c r="Q985" s="74">
        <f t="shared" si="261"/>
        <v>90</v>
      </c>
      <c r="R985" s="72" t="str">
        <f t="shared" si="262"/>
        <v/>
      </c>
      <c r="S985" s="72" t="str">
        <f t="shared" si="263"/>
        <v/>
      </c>
      <c r="AF985" s="18">
        <v>349.19177811741201</v>
      </c>
      <c r="AG985" s="18" t="s">
        <v>28</v>
      </c>
      <c r="AI985" s="23">
        <f>'simulateur graphe PJ OQN'!$B$4</f>
        <v>1</v>
      </c>
      <c r="AJ985" s="24">
        <f t="shared" si="264"/>
        <v>105.54</v>
      </c>
      <c r="AK985" s="24">
        <f t="shared" si="265"/>
        <v>105.54</v>
      </c>
      <c r="AM985" t="str">
        <f t="shared" si="266"/>
        <v>ZONEBASSE</v>
      </c>
      <c r="AN985" t="str">
        <f t="shared" si="267"/>
        <v>HC</v>
      </c>
      <c r="AO985" s="20">
        <f t="shared" si="268"/>
        <v>105.54</v>
      </c>
      <c r="AP985" s="20">
        <f t="shared" si="269"/>
        <v>16109.34</v>
      </c>
      <c r="AQ985" s="20" t="str">
        <f t="shared" si="269"/>
        <v>.</v>
      </c>
      <c r="AR985" s="20" t="str">
        <f t="shared" si="269"/>
        <v>.</v>
      </c>
      <c r="AS985" s="20">
        <f t="shared" si="270"/>
        <v>179.22999999999956</v>
      </c>
      <c r="AT985" s="20">
        <f t="shared" si="255"/>
        <v>8328.07</v>
      </c>
      <c r="AU985" s="20">
        <f t="shared" si="271"/>
        <v>16109.34</v>
      </c>
    </row>
    <row r="986" spans="1:47" ht="33.75">
      <c r="A986" s="54">
        <v>987</v>
      </c>
      <c r="B986" s="54" t="s">
        <v>1789</v>
      </c>
      <c r="C986" s="58" t="s">
        <v>1790</v>
      </c>
      <c r="D986" s="79">
        <v>90</v>
      </c>
      <c r="E986" s="79">
        <v>90</v>
      </c>
      <c r="F986" s="80">
        <v>28320.51</v>
      </c>
      <c r="G986" s="80">
        <v>314.67</v>
      </c>
      <c r="H986" s="80">
        <v>28320.51</v>
      </c>
      <c r="I986" s="80" t="s">
        <v>28</v>
      </c>
      <c r="J986" s="80" t="s">
        <v>28</v>
      </c>
      <c r="K986" s="80">
        <v>314.67</v>
      </c>
      <c r="L986" s="73">
        <f t="shared" si="256"/>
        <v>87.43</v>
      </c>
      <c r="M986" s="73">
        <f t="shared" si="257"/>
        <v>105.54</v>
      </c>
      <c r="N986" s="72" t="str">
        <f t="shared" si="258"/>
        <v>0878</v>
      </c>
      <c r="O986" s="74">
        <f t="shared" si="259"/>
        <v>0</v>
      </c>
      <c r="P986" s="72">
        <f t="shared" si="260"/>
        <v>0</v>
      </c>
      <c r="Q986" s="74">
        <f t="shared" si="261"/>
        <v>90</v>
      </c>
      <c r="R986" s="72" t="str">
        <f t="shared" si="262"/>
        <v/>
      </c>
      <c r="S986" s="72" t="str">
        <f t="shared" si="263"/>
        <v/>
      </c>
      <c r="AF986" s="18">
        <v>257.17463990685098</v>
      </c>
      <c r="AG986" s="18" t="s">
        <v>28</v>
      </c>
      <c r="AI986" s="23">
        <f>'simulateur graphe PJ OQN'!$B$4</f>
        <v>1</v>
      </c>
      <c r="AJ986" s="24">
        <f t="shared" si="264"/>
        <v>105.54</v>
      </c>
      <c r="AK986" s="24">
        <f t="shared" si="265"/>
        <v>105.54</v>
      </c>
      <c r="AM986" t="str">
        <f t="shared" si="266"/>
        <v>ZONEBASSE</v>
      </c>
      <c r="AN986" t="str">
        <f t="shared" si="267"/>
        <v>HC</v>
      </c>
      <c r="AO986" s="20">
        <f t="shared" si="268"/>
        <v>105.54</v>
      </c>
      <c r="AP986" s="20">
        <f t="shared" si="269"/>
        <v>28320.51</v>
      </c>
      <c r="AQ986" s="20" t="str">
        <f t="shared" si="269"/>
        <v>.</v>
      </c>
      <c r="AR986" s="20" t="str">
        <f t="shared" si="269"/>
        <v>.</v>
      </c>
      <c r="AS986" s="20">
        <f t="shared" si="270"/>
        <v>314.87999999999738</v>
      </c>
      <c r="AT986" s="20">
        <f t="shared" si="255"/>
        <v>20539.239999999998</v>
      </c>
      <c r="AU986" s="20">
        <f t="shared" si="271"/>
        <v>28320.51</v>
      </c>
    </row>
    <row r="987" spans="1:47" ht="33.75">
      <c r="A987" s="54">
        <v>988</v>
      </c>
      <c r="B987" s="54" t="s">
        <v>1791</v>
      </c>
      <c r="C987" s="58" t="s">
        <v>1792</v>
      </c>
      <c r="D987" s="79">
        <v>90</v>
      </c>
      <c r="E987" s="79">
        <v>90</v>
      </c>
      <c r="F987" s="80">
        <v>10757.43</v>
      </c>
      <c r="G987" s="80">
        <v>119.53</v>
      </c>
      <c r="H987" s="80">
        <v>10757.43</v>
      </c>
      <c r="I987" s="80" t="s">
        <v>28</v>
      </c>
      <c r="J987" s="80" t="s">
        <v>28</v>
      </c>
      <c r="K987" s="80">
        <v>119.53</v>
      </c>
      <c r="L987" s="73">
        <f t="shared" si="256"/>
        <v>87.43</v>
      </c>
      <c r="M987" s="73">
        <f t="shared" si="257"/>
        <v>105.54</v>
      </c>
      <c r="N987" s="72" t="str">
        <f t="shared" si="258"/>
        <v>0878</v>
      </c>
      <c r="O987" s="74">
        <f t="shared" si="259"/>
        <v>0</v>
      </c>
      <c r="P987" s="72">
        <f t="shared" si="260"/>
        <v>0</v>
      </c>
      <c r="Q987" s="74">
        <f t="shared" si="261"/>
        <v>90</v>
      </c>
      <c r="R987" s="72" t="str">
        <f t="shared" si="262"/>
        <v/>
      </c>
      <c r="S987" s="72" t="str">
        <f t="shared" si="263"/>
        <v/>
      </c>
      <c r="AF987" s="18">
        <v>3747.7384224156699</v>
      </c>
      <c r="AG987" s="18">
        <v>15.3333333333333</v>
      </c>
      <c r="AI987" s="23">
        <f>'simulateur graphe PJ OQN'!$B$4</f>
        <v>1</v>
      </c>
      <c r="AJ987" s="24">
        <f t="shared" si="264"/>
        <v>105.54</v>
      </c>
      <c r="AK987" s="24">
        <f t="shared" si="265"/>
        <v>105.54</v>
      </c>
      <c r="AM987" t="str">
        <f t="shared" si="266"/>
        <v>ZONEBASSE</v>
      </c>
      <c r="AN987" t="str">
        <f t="shared" si="267"/>
        <v>HC</v>
      </c>
      <c r="AO987" s="20">
        <f t="shared" si="268"/>
        <v>105.54</v>
      </c>
      <c r="AP987" s="20">
        <f t="shared" si="269"/>
        <v>10757.43</v>
      </c>
      <c r="AQ987" s="20" t="str">
        <f t="shared" si="269"/>
        <v>.</v>
      </c>
      <c r="AR987" s="20" t="str">
        <f t="shared" si="269"/>
        <v>.</v>
      </c>
      <c r="AS987" s="20">
        <f t="shared" si="270"/>
        <v>119.26000000000022</v>
      </c>
      <c r="AT987" s="20">
        <f t="shared" si="255"/>
        <v>2976.16</v>
      </c>
      <c r="AU987" s="20">
        <f t="shared" si="271"/>
        <v>10757.43</v>
      </c>
    </row>
    <row r="988" spans="1:47" ht="33.75">
      <c r="A988" s="54">
        <v>989</v>
      </c>
      <c r="B988" s="54" t="s">
        <v>1793</v>
      </c>
      <c r="C988" s="58" t="s">
        <v>1794</v>
      </c>
      <c r="D988" s="79">
        <v>90</v>
      </c>
      <c r="E988" s="79">
        <v>90</v>
      </c>
      <c r="F988" s="80">
        <v>33156.28</v>
      </c>
      <c r="G988" s="80">
        <v>368.4</v>
      </c>
      <c r="H988" s="80">
        <v>33156.28</v>
      </c>
      <c r="I988" s="80" t="s">
        <v>28</v>
      </c>
      <c r="J988" s="80" t="s">
        <v>28</v>
      </c>
      <c r="K988" s="80">
        <v>368.4</v>
      </c>
      <c r="L988" s="73">
        <f t="shared" si="256"/>
        <v>87.43</v>
      </c>
      <c r="M988" s="73">
        <f t="shared" si="257"/>
        <v>105.54</v>
      </c>
      <c r="N988" s="72" t="str">
        <f t="shared" si="258"/>
        <v>0878</v>
      </c>
      <c r="O988" s="74">
        <f t="shared" si="259"/>
        <v>0</v>
      </c>
      <c r="P988" s="72">
        <f t="shared" si="260"/>
        <v>0</v>
      </c>
      <c r="Q988" s="74">
        <f t="shared" si="261"/>
        <v>90</v>
      </c>
      <c r="R988" s="72" t="str">
        <f t="shared" si="262"/>
        <v/>
      </c>
      <c r="S988" s="72" t="str">
        <f t="shared" si="263"/>
        <v/>
      </c>
      <c r="AF988" s="18">
        <v>8401.6836083406997</v>
      </c>
      <c r="AG988" s="18">
        <v>53.5</v>
      </c>
      <c r="AI988" s="23">
        <f>'simulateur graphe PJ OQN'!$B$4</f>
        <v>1</v>
      </c>
      <c r="AJ988" s="24">
        <f t="shared" si="264"/>
        <v>105.54</v>
      </c>
      <c r="AK988" s="24">
        <f t="shared" si="265"/>
        <v>105.54</v>
      </c>
      <c r="AM988" t="str">
        <f t="shared" si="266"/>
        <v>ZONEBASSE</v>
      </c>
      <c r="AN988" t="str">
        <f t="shared" si="267"/>
        <v>HC</v>
      </c>
      <c r="AO988" s="20">
        <f t="shared" si="268"/>
        <v>105.54</v>
      </c>
      <c r="AP988" s="20">
        <f t="shared" si="269"/>
        <v>33156.28</v>
      </c>
      <c r="AQ988" s="20" t="str">
        <f t="shared" si="269"/>
        <v>.</v>
      </c>
      <c r="AR988" s="20" t="str">
        <f t="shared" si="269"/>
        <v>.</v>
      </c>
      <c r="AS988" s="20">
        <f t="shared" si="270"/>
        <v>368.68000000000029</v>
      </c>
      <c r="AT988" s="20">
        <f t="shared" si="255"/>
        <v>25375.01</v>
      </c>
      <c r="AU988" s="20">
        <f t="shared" si="271"/>
        <v>33156.28</v>
      </c>
    </row>
    <row r="989" spans="1:47" ht="33.75">
      <c r="A989" s="54">
        <v>990</v>
      </c>
      <c r="B989" s="54" t="s">
        <v>1795</v>
      </c>
      <c r="C989" s="58" t="s">
        <v>1796</v>
      </c>
      <c r="D989" s="79">
        <v>90</v>
      </c>
      <c r="E989" s="79">
        <v>90</v>
      </c>
      <c r="F989" s="80">
        <v>36500.33</v>
      </c>
      <c r="G989" s="80">
        <v>405.56</v>
      </c>
      <c r="H989" s="80">
        <v>36500.33</v>
      </c>
      <c r="I989" s="80" t="s">
        <v>28</v>
      </c>
      <c r="J989" s="80" t="s">
        <v>28</v>
      </c>
      <c r="K989" s="80">
        <v>405.56</v>
      </c>
      <c r="L989" s="73">
        <f t="shared" si="256"/>
        <v>87.43</v>
      </c>
      <c r="M989" s="73">
        <f t="shared" si="257"/>
        <v>105.54</v>
      </c>
      <c r="N989" s="72" t="str">
        <f t="shared" si="258"/>
        <v>0878</v>
      </c>
      <c r="O989" s="74">
        <f t="shared" si="259"/>
        <v>0</v>
      </c>
      <c r="P989" s="72">
        <f t="shared" si="260"/>
        <v>0</v>
      </c>
      <c r="Q989" s="74">
        <f t="shared" si="261"/>
        <v>90</v>
      </c>
      <c r="R989" s="72" t="str">
        <f t="shared" si="262"/>
        <v/>
      </c>
      <c r="S989" s="72" t="str">
        <f t="shared" si="263"/>
        <v/>
      </c>
      <c r="AF989" s="18" t="s">
        <v>28</v>
      </c>
      <c r="AG989" s="18" t="s">
        <v>28</v>
      </c>
      <c r="AI989" s="23">
        <f>'simulateur graphe PJ OQN'!$B$4</f>
        <v>1</v>
      </c>
      <c r="AJ989" s="24">
        <f t="shared" si="264"/>
        <v>105.54</v>
      </c>
      <c r="AK989" s="24">
        <f t="shared" si="265"/>
        <v>105.54</v>
      </c>
      <c r="AM989" t="str">
        <f t="shared" si="266"/>
        <v>ZONEBASSE</v>
      </c>
      <c r="AN989" t="str">
        <f t="shared" si="267"/>
        <v>HC</v>
      </c>
      <c r="AO989" s="20">
        <f t="shared" si="268"/>
        <v>105.54</v>
      </c>
      <c r="AP989" s="20">
        <f t="shared" si="269"/>
        <v>36500.33</v>
      </c>
      <c r="AQ989" s="20" t="str">
        <f t="shared" si="269"/>
        <v>.</v>
      </c>
      <c r="AR989" s="20" t="str">
        <f t="shared" si="269"/>
        <v>.</v>
      </c>
      <c r="AS989" s="20">
        <f t="shared" si="270"/>
        <v>405.48999999999796</v>
      </c>
      <c r="AT989" s="20">
        <f t="shared" si="255"/>
        <v>28719.06</v>
      </c>
      <c r="AU989" s="20">
        <f t="shared" si="271"/>
        <v>36500.33</v>
      </c>
    </row>
    <row r="990" spans="1:47" ht="22.5">
      <c r="A990" s="54">
        <v>991</v>
      </c>
      <c r="B990" s="54" t="s">
        <v>1797</v>
      </c>
      <c r="C990" s="58" t="s">
        <v>1798</v>
      </c>
      <c r="D990" s="79">
        <v>15</v>
      </c>
      <c r="E990" s="79">
        <v>35</v>
      </c>
      <c r="F990" s="80">
        <v>2094.58</v>
      </c>
      <c r="G990" s="80">
        <v>139.63999999999999</v>
      </c>
      <c r="H990" s="80">
        <v>2094.58</v>
      </c>
      <c r="I990" s="80">
        <v>2756.39</v>
      </c>
      <c r="J990" s="80">
        <v>3501.66</v>
      </c>
      <c r="K990" s="80">
        <v>97.06</v>
      </c>
      <c r="L990" s="73">
        <f t="shared" si="256"/>
        <v>91.09</v>
      </c>
      <c r="M990" s="73">
        <f t="shared" si="257"/>
        <v>105.54</v>
      </c>
      <c r="N990" s="72" t="str">
        <f t="shared" si="258"/>
        <v>0878</v>
      </c>
      <c r="O990" s="74">
        <f t="shared" si="259"/>
        <v>20</v>
      </c>
      <c r="P990" s="72">
        <f t="shared" si="260"/>
        <v>1</v>
      </c>
      <c r="Q990" s="74">
        <f t="shared" si="261"/>
        <v>15</v>
      </c>
      <c r="R990" s="72">
        <f t="shared" si="262"/>
        <v>22</v>
      </c>
      <c r="S990" s="72">
        <f t="shared" si="263"/>
        <v>29</v>
      </c>
      <c r="AF990" s="18">
        <v>9550.3369766247706</v>
      </c>
      <c r="AG990" s="18">
        <v>12.5</v>
      </c>
      <c r="AI990" s="23">
        <f>'simulateur graphe PJ OQN'!$B$4</f>
        <v>1</v>
      </c>
      <c r="AJ990" s="24">
        <f t="shared" si="264"/>
        <v>105.54</v>
      </c>
      <c r="AK990" s="24">
        <f t="shared" si="265"/>
        <v>105.54</v>
      </c>
      <c r="AM990" t="str">
        <f t="shared" si="266"/>
        <v>ZONEBASSE</v>
      </c>
      <c r="AN990" t="str">
        <f t="shared" si="267"/>
        <v>HC</v>
      </c>
      <c r="AO990" s="20">
        <f t="shared" si="268"/>
        <v>105.54</v>
      </c>
      <c r="AP990" s="20">
        <f t="shared" si="269"/>
        <v>2094.58</v>
      </c>
      <c r="AQ990" s="20">
        <f t="shared" si="269"/>
        <v>2756.39</v>
      </c>
      <c r="AR990" s="20">
        <f t="shared" si="269"/>
        <v>3501.66</v>
      </c>
      <c r="AS990" s="20">
        <f t="shared" si="270"/>
        <v>201.61999999999989</v>
      </c>
      <c r="AT990" s="20">
        <f t="shared" si="255"/>
        <v>732.94999999999891</v>
      </c>
      <c r="AU990" s="20">
        <f t="shared" si="271"/>
        <v>2094.58</v>
      </c>
    </row>
    <row r="991" spans="1:47" ht="22.5">
      <c r="A991" s="54">
        <v>992</v>
      </c>
      <c r="B991" s="54" t="s">
        <v>1799</v>
      </c>
      <c r="C991" s="58" t="s">
        <v>1800</v>
      </c>
      <c r="D991" s="79">
        <v>29</v>
      </c>
      <c r="E991" s="79">
        <v>35</v>
      </c>
      <c r="F991" s="80">
        <v>3527.89</v>
      </c>
      <c r="G991" s="80">
        <v>102.38</v>
      </c>
      <c r="H991" s="80">
        <v>3527.89</v>
      </c>
      <c r="I991" s="80" t="s">
        <v>28</v>
      </c>
      <c r="J991" s="80" t="s">
        <v>28</v>
      </c>
      <c r="K991" s="80">
        <v>97.06</v>
      </c>
      <c r="L991" s="73">
        <f t="shared" si="256"/>
        <v>91.09</v>
      </c>
      <c r="M991" s="73">
        <f t="shared" si="257"/>
        <v>105.54</v>
      </c>
      <c r="N991" s="72" t="str">
        <f t="shared" si="258"/>
        <v>0878</v>
      </c>
      <c r="O991" s="74">
        <f t="shared" si="259"/>
        <v>6</v>
      </c>
      <c r="P991" s="72">
        <f t="shared" si="260"/>
        <v>0</v>
      </c>
      <c r="Q991" s="74">
        <f t="shared" si="261"/>
        <v>29</v>
      </c>
      <c r="R991" s="72" t="str">
        <f t="shared" si="262"/>
        <v/>
      </c>
      <c r="S991" s="72" t="str">
        <f t="shared" si="263"/>
        <v/>
      </c>
      <c r="AF991" s="18">
        <v>9596.6297855140092</v>
      </c>
      <c r="AG991" s="18">
        <v>10</v>
      </c>
      <c r="AI991" s="23">
        <f>'simulateur graphe PJ OQN'!$B$4</f>
        <v>1</v>
      </c>
      <c r="AJ991" s="24">
        <f t="shared" si="264"/>
        <v>105.54</v>
      </c>
      <c r="AK991" s="24">
        <f t="shared" si="265"/>
        <v>105.54</v>
      </c>
      <c r="AM991" t="str">
        <f t="shared" si="266"/>
        <v>ZONEBASSE</v>
      </c>
      <c r="AN991" t="str">
        <f t="shared" si="267"/>
        <v>HC</v>
      </c>
      <c r="AO991" s="20">
        <f t="shared" si="268"/>
        <v>105.54</v>
      </c>
      <c r="AP991" s="20">
        <f t="shared" si="269"/>
        <v>3527.89</v>
      </c>
      <c r="AQ991" s="20" t="str">
        <f t="shared" si="269"/>
        <v>.</v>
      </c>
      <c r="AR991" s="20" t="str">
        <f t="shared" si="269"/>
        <v>.</v>
      </c>
      <c r="AS991" s="20">
        <f t="shared" si="270"/>
        <v>227.84999999999991</v>
      </c>
      <c r="AT991" s="20">
        <f t="shared" si="255"/>
        <v>759.18000000000029</v>
      </c>
      <c r="AU991" s="20">
        <f t="shared" si="271"/>
        <v>3527.89</v>
      </c>
    </row>
    <row r="992" spans="1:47" ht="22.5">
      <c r="A992" s="54">
        <v>993</v>
      </c>
      <c r="B992" s="54" t="s">
        <v>1801</v>
      </c>
      <c r="C992" s="58" t="s">
        <v>1802</v>
      </c>
      <c r="D992" s="79">
        <v>15</v>
      </c>
      <c r="E992" s="79">
        <v>35</v>
      </c>
      <c r="F992" s="80">
        <v>1970.6</v>
      </c>
      <c r="G992" s="80">
        <v>131.37</v>
      </c>
      <c r="H992" s="80">
        <v>1970.6</v>
      </c>
      <c r="I992" s="80">
        <v>2584.96</v>
      </c>
      <c r="J992" s="80">
        <v>3254.77</v>
      </c>
      <c r="K992" s="80">
        <v>86.9</v>
      </c>
      <c r="L992" s="73">
        <f t="shared" si="256"/>
        <v>91.09</v>
      </c>
      <c r="M992" s="73">
        <f t="shared" si="257"/>
        <v>105.54</v>
      </c>
      <c r="N992" s="72" t="str">
        <f t="shared" si="258"/>
        <v>0878</v>
      </c>
      <c r="O992" s="74">
        <f t="shared" si="259"/>
        <v>20</v>
      </c>
      <c r="P992" s="72">
        <f t="shared" si="260"/>
        <v>1</v>
      </c>
      <c r="Q992" s="74">
        <f t="shared" si="261"/>
        <v>15</v>
      </c>
      <c r="R992" s="72">
        <f t="shared" si="262"/>
        <v>22</v>
      </c>
      <c r="S992" s="72">
        <f t="shared" si="263"/>
        <v>29</v>
      </c>
      <c r="AF992" s="18">
        <v>13433.9945527541</v>
      </c>
      <c r="AG992" s="18">
        <v>37</v>
      </c>
      <c r="AI992" s="23">
        <f>'simulateur graphe PJ OQN'!$B$4</f>
        <v>1</v>
      </c>
      <c r="AJ992" s="24">
        <f t="shared" si="264"/>
        <v>105.54</v>
      </c>
      <c r="AK992" s="24">
        <f t="shared" si="265"/>
        <v>105.54</v>
      </c>
      <c r="AM992" t="str">
        <f t="shared" si="266"/>
        <v>ZONEBASSE</v>
      </c>
      <c r="AN992" t="str">
        <f t="shared" si="267"/>
        <v>HC</v>
      </c>
      <c r="AO992" s="20">
        <f t="shared" si="268"/>
        <v>105.54</v>
      </c>
      <c r="AP992" s="20">
        <f t="shared" si="269"/>
        <v>1970.6</v>
      </c>
      <c r="AQ992" s="20">
        <f t="shared" si="269"/>
        <v>2584.96</v>
      </c>
      <c r="AR992" s="20">
        <f t="shared" si="269"/>
        <v>3254.77</v>
      </c>
      <c r="AS992" s="20">
        <f t="shared" si="270"/>
        <v>300.16999999999962</v>
      </c>
      <c r="AT992" s="20">
        <f t="shared" si="255"/>
        <v>-72.739999999999782</v>
      </c>
      <c r="AU992" s="20">
        <f t="shared" si="271"/>
        <v>1970.6</v>
      </c>
    </row>
    <row r="993" spans="1:47" ht="22.5">
      <c r="A993" s="54">
        <v>994</v>
      </c>
      <c r="B993" s="54" t="s">
        <v>1803</v>
      </c>
      <c r="C993" s="58" t="s">
        <v>1804</v>
      </c>
      <c r="D993" s="79">
        <v>43</v>
      </c>
      <c r="E993" s="79">
        <v>49</v>
      </c>
      <c r="F993" s="80">
        <v>4193.1499999999996</v>
      </c>
      <c r="G993" s="80">
        <v>67.03</v>
      </c>
      <c r="H993" s="80">
        <v>4193.1499999999996</v>
      </c>
      <c r="I993" s="80" t="s">
        <v>28</v>
      </c>
      <c r="J993" s="80" t="s">
        <v>28</v>
      </c>
      <c r="K993" s="80">
        <v>90.92</v>
      </c>
      <c r="L993" s="73">
        <f t="shared" si="256"/>
        <v>91.09</v>
      </c>
      <c r="M993" s="73">
        <f t="shared" si="257"/>
        <v>105.54</v>
      </c>
      <c r="N993" s="72" t="str">
        <f t="shared" si="258"/>
        <v>0878</v>
      </c>
      <c r="O993" s="74">
        <f t="shared" si="259"/>
        <v>6</v>
      </c>
      <c r="P993" s="72">
        <f t="shared" si="260"/>
        <v>0</v>
      </c>
      <c r="Q993" s="74">
        <f t="shared" si="261"/>
        <v>43</v>
      </c>
      <c r="R993" s="72" t="str">
        <f t="shared" si="262"/>
        <v/>
      </c>
      <c r="S993" s="72" t="str">
        <f t="shared" si="263"/>
        <v/>
      </c>
      <c r="AF993" s="18">
        <v>6033.2529045082001</v>
      </c>
      <c r="AG993" s="18">
        <v>31.794117647058801</v>
      </c>
      <c r="AI993" s="23">
        <f>'simulateur graphe PJ OQN'!$B$4</f>
        <v>1</v>
      </c>
      <c r="AJ993" s="24">
        <f t="shared" si="264"/>
        <v>105.54</v>
      </c>
      <c r="AK993" s="24">
        <f t="shared" si="265"/>
        <v>105.54</v>
      </c>
      <c r="AM993" t="str">
        <f t="shared" si="266"/>
        <v>ZONEBASSE</v>
      </c>
      <c r="AN993" t="str">
        <f t="shared" si="267"/>
        <v>HC</v>
      </c>
      <c r="AO993" s="20">
        <f t="shared" si="268"/>
        <v>105.54</v>
      </c>
      <c r="AP993" s="20">
        <f t="shared" si="269"/>
        <v>4193.1499999999996</v>
      </c>
      <c r="AQ993" s="20" t="str">
        <f t="shared" si="269"/>
        <v>.</v>
      </c>
      <c r="AR993" s="20" t="str">
        <f t="shared" si="269"/>
        <v>.</v>
      </c>
      <c r="AS993" s="20">
        <f t="shared" si="270"/>
        <v>-171.01000000000022</v>
      </c>
      <c r="AT993" s="20">
        <f t="shared" si="255"/>
        <v>-186.14000000000033</v>
      </c>
      <c r="AU993" s="20">
        <f t="shared" si="271"/>
        <v>4193.1499999999996</v>
      </c>
    </row>
    <row r="994" spans="1:47" ht="22.5">
      <c r="A994" s="54">
        <v>995</v>
      </c>
      <c r="B994" s="54" t="s">
        <v>1805</v>
      </c>
      <c r="C994" s="58" t="s">
        <v>1806</v>
      </c>
      <c r="D994" s="79">
        <v>43</v>
      </c>
      <c r="E994" s="79">
        <v>49</v>
      </c>
      <c r="F994" s="80">
        <v>4185.4799999999996</v>
      </c>
      <c r="G994" s="80">
        <v>97.34</v>
      </c>
      <c r="H994" s="80">
        <v>4185.4799999999996</v>
      </c>
      <c r="I994" s="80" t="s">
        <v>28</v>
      </c>
      <c r="J994" s="80" t="s">
        <v>28</v>
      </c>
      <c r="K994" s="80">
        <v>90.99</v>
      </c>
      <c r="L994" s="73">
        <f t="shared" si="256"/>
        <v>91.09</v>
      </c>
      <c r="M994" s="73">
        <f t="shared" si="257"/>
        <v>105.54</v>
      </c>
      <c r="N994" s="72" t="str">
        <f t="shared" si="258"/>
        <v>0878</v>
      </c>
      <c r="O994" s="74">
        <f t="shared" si="259"/>
        <v>6</v>
      </c>
      <c r="P994" s="72">
        <f t="shared" si="260"/>
        <v>0</v>
      </c>
      <c r="Q994" s="74">
        <f t="shared" si="261"/>
        <v>43</v>
      </c>
      <c r="R994" s="72" t="str">
        <f t="shared" si="262"/>
        <v/>
      </c>
      <c r="S994" s="72" t="str">
        <f t="shared" si="263"/>
        <v/>
      </c>
      <c r="AF994" s="18">
        <v>7680.60067113286</v>
      </c>
      <c r="AG994" s="18">
        <v>40.771428571428601</v>
      </c>
      <c r="AI994" s="23">
        <f>'simulateur graphe PJ OQN'!$B$4</f>
        <v>1</v>
      </c>
      <c r="AJ994" s="24">
        <f t="shared" si="264"/>
        <v>105.54</v>
      </c>
      <c r="AK994" s="24">
        <f t="shared" si="265"/>
        <v>105.54</v>
      </c>
      <c r="AM994" t="str">
        <f t="shared" si="266"/>
        <v>ZONEBASSE</v>
      </c>
      <c r="AN994" t="str">
        <f t="shared" si="267"/>
        <v>HC</v>
      </c>
      <c r="AO994" s="20">
        <f t="shared" si="268"/>
        <v>105.54</v>
      </c>
      <c r="AP994" s="20">
        <f t="shared" si="269"/>
        <v>4185.4799999999996</v>
      </c>
      <c r="AQ994" s="20" t="str">
        <f t="shared" si="269"/>
        <v>.</v>
      </c>
      <c r="AR994" s="20" t="str">
        <f t="shared" si="269"/>
        <v>.</v>
      </c>
      <c r="AS994" s="20">
        <f t="shared" si="270"/>
        <v>-182.03999999999996</v>
      </c>
      <c r="AT994" s="20">
        <f t="shared" si="255"/>
        <v>-190.94000000000051</v>
      </c>
      <c r="AU994" s="20">
        <f t="shared" si="271"/>
        <v>4185.4799999999996</v>
      </c>
    </row>
    <row r="995" spans="1:47" ht="22.5">
      <c r="A995" s="54">
        <v>996</v>
      </c>
      <c r="B995" s="54" t="s">
        <v>1807</v>
      </c>
      <c r="C995" s="58" t="s">
        <v>1808</v>
      </c>
      <c r="D995" s="79">
        <v>50</v>
      </c>
      <c r="E995" s="79">
        <v>56</v>
      </c>
      <c r="F995" s="80">
        <v>5261.67</v>
      </c>
      <c r="G995" s="80">
        <v>105.23</v>
      </c>
      <c r="H995" s="80">
        <v>5261.67</v>
      </c>
      <c r="I995" s="80" t="s">
        <v>28</v>
      </c>
      <c r="J995" s="80" t="s">
        <v>28</v>
      </c>
      <c r="K995" s="80">
        <v>101.19</v>
      </c>
      <c r="L995" s="73">
        <f t="shared" si="256"/>
        <v>91.09</v>
      </c>
      <c r="M995" s="73">
        <f t="shared" si="257"/>
        <v>105.54</v>
      </c>
      <c r="N995" s="72" t="str">
        <f t="shared" si="258"/>
        <v>0878</v>
      </c>
      <c r="O995" s="74">
        <f t="shared" si="259"/>
        <v>6</v>
      </c>
      <c r="P995" s="72">
        <f t="shared" si="260"/>
        <v>0</v>
      </c>
      <c r="Q995" s="74">
        <f t="shared" si="261"/>
        <v>50</v>
      </c>
      <c r="R995" s="72" t="str">
        <f t="shared" si="262"/>
        <v/>
      </c>
      <c r="S995" s="72" t="str">
        <f t="shared" si="263"/>
        <v/>
      </c>
      <c r="AF995" s="18">
        <v>7146.2412533803699</v>
      </c>
      <c r="AG995" s="18">
        <v>44.675324675324703</v>
      </c>
      <c r="AI995" s="23">
        <f>'simulateur graphe PJ OQN'!$B$4</f>
        <v>1</v>
      </c>
      <c r="AJ995" s="24">
        <f t="shared" si="264"/>
        <v>105.54</v>
      </c>
      <c r="AK995" s="24">
        <f t="shared" si="265"/>
        <v>105.54</v>
      </c>
      <c r="AM995" t="str">
        <f t="shared" si="266"/>
        <v>ZONEBASSE</v>
      </c>
      <c r="AN995" t="str">
        <f t="shared" si="267"/>
        <v>HC</v>
      </c>
      <c r="AO995" s="20">
        <f t="shared" si="268"/>
        <v>105.54</v>
      </c>
      <c r="AP995" s="20">
        <f t="shared" si="269"/>
        <v>5261.67</v>
      </c>
      <c r="AQ995" s="20" t="str">
        <f t="shared" si="269"/>
        <v>.</v>
      </c>
      <c r="AR995" s="20" t="str">
        <f t="shared" si="269"/>
        <v>.</v>
      </c>
      <c r="AS995" s="20">
        <f t="shared" si="270"/>
        <v>-303.77999999999975</v>
      </c>
      <c r="AT995" s="20">
        <f t="shared" si="255"/>
        <v>595.1200000000008</v>
      </c>
      <c r="AU995" s="20">
        <f t="shared" si="271"/>
        <v>5261.67</v>
      </c>
    </row>
    <row r="996" spans="1:47" ht="22.5">
      <c r="A996" s="54">
        <v>997</v>
      </c>
      <c r="B996" s="54" t="s">
        <v>1809</v>
      </c>
      <c r="C996" s="58" t="s">
        <v>1810</v>
      </c>
      <c r="D996" s="79">
        <v>15</v>
      </c>
      <c r="E996" s="79">
        <v>35</v>
      </c>
      <c r="F996" s="80">
        <v>1714</v>
      </c>
      <c r="G996" s="80">
        <v>114.27</v>
      </c>
      <c r="H996" s="80">
        <v>1714</v>
      </c>
      <c r="I996" s="80">
        <v>2434.91</v>
      </c>
      <c r="J996" s="80">
        <v>2984.37</v>
      </c>
      <c r="K996" s="80">
        <v>80.28</v>
      </c>
      <c r="L996" s="73">
        <f t="shared" si="256"/>
        <v>101.62</v>
      </c>
      <c r="M996" s="73">
        <f t="shared" si="257"/>
        <v>105.54</v>
      </c>
      <c r="N996" s="72" t="str">
        <f t="shared" si="258"/>
        <v>0878</v>
      </c>
      <c r="O996" s="74">
        <f t="shared" si="259"/>
        <v>20</v>
      </c>
      <c r="P996" s="72">
        <f t="shared" si="260"/>
        <v>1</v>
      </c>
      <c r="Q996" s="74">
        <f t="shared" si="261"/>
        <v>15</v>
      </c>
      <c r="R996" s="72">
        <f t="shared" si="262"/>
        <v>22</v>
      </c>
      <c r="S996" s="72">
        <f t="shared" si="263"/>
        <v>29</v>
      </c>
      <c r="AF996" s="18">
        <v>8389.1515370892903</v>
      </c>
      <c r="AG996" s="18">
        <v>50.0731707317073</v>
      </c>
      <c r="AI996" s="23">
        <f>'simulateur graphe PJ OQN'!$B$4</f>
        <v>1</v>
      </c>
      <c r="AJ996" s="24">
        <f t="shared" si="264"/>
        <v>105.54</v>
      </c>
      <c r="AK996" s="24">
        <f t="shared" si="265"/>
        <v>105.54</v>
      </c>
      <c r="AM996" t="str">
        <f t="shared" si="266"/>
        <v>ZONEBASSE</v>
      </c>
      <c r="AN996" t="str">
        <f t="shared" si="267"/>
        <v>HC</v>
      </c>
      <c r="AO996" s="20">
        <f t="shared" si="268"/>
        <v>105.54</v>
      </c>
      <c r="AP996" s="20">
        <f t="shared" si="269"/>
        <v>1714</v>
      </c>
      <c r="AQ996" s="20">
        <f t="shared" si="269"/>
        <v>2434.91</v>
      </c>
      <c r="AR996" s="20">
        <f t="shared" si="269"/>
        <v>2984.37</v>
      </c>
      <c r="AS996" s="20">
        <f t="shared" si="270"/>
        <v>254.84999999999991</v>
      </c>
      <c r="AT996" s="20">
        <f t="shared" si="255"/>
        <v>-1644.4100000000008</v>
      </c>
      <c r="AU996" s="20">
        <f t="shared" si="271"/>
        <v>1714</v>
      </c>
    </row>
    <row r="997" spans="1:47" ht="22.5">
      <c r="A997" s="54">
        <v>998</v>
      </c>
      <c r="B997" s="54" t="s">
        <v>1811</v>
      </c>
      <c r="C997" s="58" t="s">
        <v>1812</v>
      </c>
      <c r="D997" s="79">
        <v>36</v>
      </c>
      <c r="E997" s="79">
        <v>42</v>
      </c>
      <c r="F997" s="80">
        <v>4011.07</v>
      </c>
      <c r="G997" s="80">
        <v>109.38</v>
      </c>
      <c r="H997" s="80">
        <v>4011.07</v>
      </c>
      <c r="I997" s="80" t="s">
        <v>28</v>
      </c>
      <c r="J997" s="80" t="s">
        <v>28</v>
      </c>
      <c r="K997" s="80">
        <v>102.06</v>
      </c>
      <c r="L997" s="73">
        <f t="shared" si="256"/>
        <v>101.62</v>
      </c>
      <c r="M997" s="73">
        <f t="shared" si="257"/>
        <v>105.54</v>
      </c>
      <c r="N997" s="72" t="str">
        <f t="shared" si="258"/>
        <v>0878</v>
      </c>
      <c r="O997" s="74">
        <f t="shared" si="259"/>
        <v>6</v>
      </c>
      <c r="P997" s="72">
        <f t="shared" si="260"/>
        <v>0</v>
      </c>
      <c r="Q997" s="74">
        <f t="shared" si="261"/>
        <v>36</v>
      </c>
      <c r="R997" s="72" t="str">
        <f t="shared" si="262"/>
        <v/>
      </c>
      <c r="S997" s="72" t="str">
        <f t="shared" si="263"/>
        <v/>
      </c>
      <c r="AF997" s="18">
        <v>7742.8155999299397</v>
      </c>
      <c r="AG997" s="18">
        <v>46.0277777777778</v>
      </c>
      <c r="AI997" s="23">
        <f>'simulateur graphe PJ OQN'!$B$4</f>
        <v>1</v>
      </c>
      <c r="AJ997" s="24">
        <f t="shared" si="264"/>
        <v>105.54</v>
      </c>
      <c r="AK997" s="24">
        <f t="shared" si="265"/>
        <v>105.54</v>
      </c>
      <c r="AM997" t="str">
        <f t="shared" si="266"/>
        <v>ZONEBASSE</v>
      </c>
      <c r="AN997" t="str">
        <f t="shared" si="267"/>
        <v>HC</v>
      </c>
      <c r="AO997" s="20">
        <f t="shared" si="268"/>
        <v>105.54</v>
      </c>
      <c r="AP997" s="20">
        <f t="shared" si="269"/>
        <v>4011.07</v>
      </c>
      <c r="AQ997" s="20" t="str">
        <f t="shared" si="269"/>
        <v>.</v>
      </c>
      <c r="AR997" s="20" t="str">
        <f t="shared" si="269"/>
        <v>.</v>
      </c>
      <c r="AS997" s="20">
        <f t="shared" si="270"/>
        <v>-173.38999999999987</v>
      </c>
      <c r="AT997" s="20">
        <f t="shared" si="255"/>
        <v>-134.22999999999956</v>
      </c>
      <c r="AU997" s="20">
        <f t="shared" si="271"/>
        <v>4011.07</v>
      </c>
    </row>
    <row r="998" spans="1:47" ht="22.5">
      <c r="A998" s="54">
        <v>999</v>
      </c>
      <c r="B998" s="54" t="s">
        <v>1813</v>
      </c>
      <c r="C998" s="58" t="s">
        <v>1814</v>
      </c>
      <c r="D998" s="79">
        <v>15</v>
      </c>
      <c r="E998" s="79">
        <v>35</v>
      </c>
      <c r="F998" s="80">
        <v>1820.14</v>
      </c>
      <c r="G998" s="80">
        <v>121.34</v>
      </c>
      <c r="H998" s="80">
        <v>1820.14</v>
      </c>
      <c r="I998" s="80">
        <v>2558.37</v>
      </c>
      <c r="J998" s="80">
        <v>3146.03</v>
      </c>
      <c r="K998" s="80">
        <v>83.85</v>
      </c>
      <c r="L998" s="73">
        <f t="shared" si="256"/>
        <v>101.62</v>
      </c>
      <c r="M998" s="73">
        <f t="shared" si="257"/>
        <v>105.54</v>
      </c>
      <c r="N998" s="72" t="str">
        <f t="shared" si="258"/>
        <v>0878</v>
      </c>
      <c r="O998" s="74">
        <f t="shared" si="259"/>
        <v>20</v>
      </c>
      <c r="P998" s="72">
        <f t="shared" si="260"/>
        <v>1</v>
      </c>
      <c r="Q998" s="74">
        <f t="shared" si="261"/>
        <v>15</v>
      </c>
      <c r="R998" s="72">
        <f t="shared" si="262"/>
        <v>22</v>
      </c>
      <c r="S998" s="72">
        <f t="shared" si="263"/>
        <v>29</v>
      </c>
      <c r="AF998" s="18">
        <v>9811.2583824422309</v>
      </c>
      <c r="AG998" s="18">
        <v>57.089552238806</v>
      </c>
      <c r="AI998" s="23">
        <f>'simulateur graphe PJ OQN'!$B$4</f>
        <v>1</v>
      </c>
      <c r="AJ998" s="24">
        <f t="shared" si="264"/>
        <v>105.54</v>
      </c>
      <c r="AK998" s="24">
        <f t="shared" si="265"/>
        <v>105.54</v>
      </c>
      <c r="AM998" t="str">
        <f t="shared" si="266"/>
        <v>ZONEBASSE</v>
      </c>
      <c r="AN998" t="str">
        <f t="shared" si="267"/>
        <v>HC</v>
      </c>
      <c r="AO998" s="20">
        <f t="shared" si="268"/>
        <v>105.54</v>
      </c>
      <c r="AP998" s="20">
        <f t="shared" si="269"/>
        <v>1820.14</v>
      </c>
      <c r="AQ998" s="20">
        <f t="shared" si="269"/>
        <v>2558.37</v>
      </c>
      <c r="AR998" s="20">
        <f t="shared" si="269"/>
        <v>3146.03</v>
      </c>
      <c r="AS998" s="20">
        <f t="shared" si="270"/>
        <v>295.13000000000056</v>
      </c>
      <c r="AT998" s="20">
        <f t="shared" si="255"/>
        <v>-1286.3999999999996</v>
      </c>
      <c r="AU998" s="20">
        <f t="shared" si="271"/>
        <v>1820.14</v>
      </c>
    </row>
    <row r="999" spans="1:47" ht="22.5">
      <c r="A999" s="54">
        <v>1000</v>
      </c>
      <c r="B999" s="54" t="s">
        <v>1815</v>
      </c>
      <c r="C999" s="58" t="s">
        <v>1816</v>
      </c>
      <c r="D999" s="79">
        <v>43</v>
      </c>
      <c r="E999" s="79">
        <v>49</v>
      </c>
      <c r="F999" s="80">
        <v>4797.88</v>
      </c>
      <c r="G999" s="80">
        <v>106.35</v>
      </c>
      <c r="H999" s="80">
        <v>4797.88</v>
      </c>
      <c r="I999" s="80" t="s">
        <v>28</v>
      </c>
      <c r="J999" s="80" t="s">
        <v>28</v>
      </c>
      <c r="K999" s="80">
        <v>104.81</v>
      </c>
      <c r="L999" s="73">
        <f t="shared" si="256"/>
        <v>101.62</v>
      </c>
      <c r="M999" s="73">
        <f t="shared" si="257"/>
        <v>105.54</v>
      </c>
      <c r="N999" s="72" t="str">
        <f t="shared" si="258"/>
        <v>0878</v>
      </c>
      <c r="O999" s="74">
        <f t="shared" si="259"/>
        <v>6</v>
      </c>
      <c r="P999" s="72">
        <f t="shared" si="260"/>
        <v>0</v>
      </c>
      <c r="Q999" s="74">
        <f t="shared" si="261"/>
        <v>43</v>
      </c>
      <c r="R999" s="72" t="str">
        <f t="shared" si="262"/>
        <v/>
      </c>
      <c r="S999" s="72" t="str">
        <f t="shared" si="263"/>
        <v/>
      </c>
      <c r="AF999" s="18">
        <v>3960.1977468524501</v>
      </c>
      <c r="AG999" s="18">
        <v>28.380952380952401</v>
      </c>
      <c r="AI999" s="23">
        <f>'simulateur graphe PJ OQN'!$B$4</f>
        <v>1</v>
      </c>
      <c r="AJ999" s="24">
        <f t="shared" si="264"/>
        <v>105.54</v>
      </c>
      <c r="AK999" s="24">
        <f t="shared" si="265"/>
        <v>105.54</v>
      </c>
      <c r="AM999" t="str">
        <f t="shared" si="266"/>
        <v>ZONEBASSE</v>
      </c>
      <c r="AN999" t="str">
        <f t="shared" si="267"/>
        <v>HC</v>
      </c>
      <c r="AO999" s="20">
        <f t="shared" si="268"/>
        <v>105.54</v>
      </c>
      <c r="AP999" s="20">
        <f t="shared" si="269"/>
        <v>4797.88</v>
      </c>
      <c r="AQ999" s="20" t="str">
        <f t="shared" si="269"/>
        <v>.</v>
      </c>
      <c r="AR999" s="20" t="str">
        <f t="shared" si="269"/>
        <v>.</v>
      </c>
      <c r="AS999" s="20">
        <f t="shared" si="270"/>
        <v>-233</v>
      </c>
      <c r="AT999" s="20">
        <f t="shared" si="255"/>
        <v>50.909999999999854</v>
      </c>
      <c r="AU999" s="20">
        <f t="shared" si="271"/>
        <v>4797.88</v>
      </c>
    </row>
    <row r="1000" spans="1:47" ht="22.5">
      <c r="A1000" s="54">
        <v>1001</v>
      </c>
      <c r="B1000" s="54" t="s">
        <v>1817</v>
      </c>
      <c r="C1000" s="58" t="s">
        <v>1818</v>
      </c>
      <c r="D1000" s="79">
        <v>15</v>
      </c>
      <c r="E1000" s="79">
        <v>35</v>
      </c>
      <c r="F1000" s="80">
        <v>2039.24</v>
      </c>
      <c r="G1000" s="80">
        <v>135.94999999999999</v>
      </c>
      <c r="H1000" s="80">
        <v>2039.24</v>
      </c>
      <c r="I1000" s="80">
        <v>2765.89</v>
      </c>
      <c r="J1000" s="80">
        <v>3449.14</v>
      </c>
      <c r="K1000" s="80">
        <v>86.49</v>
      </c>
      <c r="L1000" s="73">
        <f t="shared" si="256"/>
        <v>101.62</v>
      </c>
      <c r="M1000" s="73">
        <f t="shared" si="257"/>
        <v>105.54</v>
      </c>
      <c r="N1000" s="72" t="str">
        <f t="shared" si="258"/>
        <v>0878</v>
      </c>
      <c r="O1000" s="74">
        <f t="shared" si="259"/>
        <v>20</v>
      </c>
      <c r="P1000" s="72">
        <f t="shared" si="260"/>
        <v>1</v>
      </c>
      <c r="Q1000" s="74">
        <f t="shared" si="261"/>
        <v>15</v>
      </c>
      <c r="R1000" s="72">
        <f t="shared" si="262"/>
        <v>22</v>
      </c>
      <c r="S1000" s="72">
        <f t="shared" si="263"/>
        <v>29</v>
      </c>
      <c r="AF1000" s="18">
        <v>5929.5953883658703</v>
      </c>
      <c r="AG1000" s="18">
        <v>37.415384615384603</v>
      </c>
      <c r="AI1000" s="23">
        <f>'simulateur graphe PJ OQN'!$B$4</f>
        <v>1</v>
      </c>
      <c r="AJ1000" s="24">
        <f t="shared" si="264"/>
        <v>105.54</v>
      </c>
      <c r="AK1000" s="24">
        <f t="shared" si="265"/>
        <v>105.54</v>
      </c>
      <c r="AM1000" t="str">
        <f t="shared" si="266"/>
        <v>ZONEBASSE</v>
      </c>
      <c r="AN1000" t="str">
        <f t="shared" si="267"/>
        <v>HC</v>
      </c>
      <c r="AO1000" s="20">
        <f t="shared" si="268"/>
        <v>105.54</v>
      </c>
      <c r="AP1000" s="20">
        <f t="shared" si="269"/>
        <v>2039.24</v>
      </c>
      <c r="AQ1000" s="20">
        <f t="shared" si="269"/>
        <v>2765.89</v>
      </c>
      <c r="AR1000" s="20">
        <f t="shared" si="269"/>
        <v>3449.14</v>
      </c>
      <c r="AS1000" s="20">
        <f t="shared" si="270"/>
        <v>508.48</v>
      </c>
      <c r="AT1000" s="20">
        <f t="shared" si="255"/>
        <v>-838.09000000000015</v>
      </c>
      <c r="AU1000" s="20">
        <f t="shared" si="271"/>
        <v>2039.24</v>
      </c>
    </row>
    <row r="1001" spans="1:47" ht="22.5">
      <c r="A1001" s="54">
        <v>1002</v>
      </c>
      <c r="B1001" s="54" t="s">
        <v>1819</v>
      </c>
      <c r="C1001" s="58" t="s">
        <v>1820</v>
      </c>
      <c r="D1001" s="79">
        <v>57</v>
      </c>
      <c r="E1001" s="79">
        <v>63</v>
      </c>
      <c r="F1001" s="80">
        <v>6741.25</v>
      </c>
      <c r="G1001" s="80">
        <v>111.95</v>
      </c>
      <c r="H1001" s="80">
        <v>6741.25</v>
      </c>
      <c r="I1001" s="80" t="s">
        <v>28</v>
      </c>
      <c r="J1001" s="80" t="s">
        <v>28</v>
      </c>
      <c r="K1001" s="80">
        <v>113.49</v>
      </c>
      <c r="L1001" s="73">
        <f t="shared" si="256"/>
        <v>101.62</v>
      </c>
      <c r="M1001" s="73">
        <f t="shared" si="257"/>
        <v>105.54</v>
      </c>
      <c r="N1001" s="72" t="str">
        <f t="shared" si="258"/>
        <v>0878</v>
      </c>
      <c r="O1001" s="74">
        <f t="shared" si="259"/>
        <v>6</v>
      </c>
      <c r="P1001" s="72">
        <f t="shared" si="260"/>
        <v>0</v>
      </c>
      <c r="Q1001" s="74">
        <f t="shared" si="261"/>
        <v>57</v>
      </c>
      <c r="R1001" s="72" t="str">
        <f t="shared" si="262"/>
        <v/>
      </c>
      <c r="S1001" s="72" t="str">
        <f t="shared" si="263"/>
        <v/>
      </c>
      <c r="AF1001" s="18">
        <v>5649.5626507378602</v>
      </c>
      <c r="AG1001" s="18">
        <v>36.5893854748603</v>
      </c>
      <c r="AI1001" s="23">
        <f>'simulateur graphe PJ OQN'!$B$4</f>
        <v>1</v>
      </c>
      <c r="AJ1001" s="24">
        <f t="shared" si="264"/>
        <v>105.54</v>
      </c>
      <c r="AK1001" s="24">
        <f t="shared" si="265"/>
        <v>105.54</v>
      </c>
      <c r="AM1001" t="str">
        <f t="shared" si="266"/>
        <v>ZONEBASSE</v>
      </c>
      <c r="AN1001" t="str">
        <f t="shared" si="267"/>
        <v>HC</v>
      </c>
      <c r="AO1001" s="20">
        <f t="shared" si="268"/>
        <v>105.54</v>
      </c>
      <c r="AP1001" s="20">
        <f t="shared" si="269"/>
        <v>6741.25</v>
      </c>
      <c r="AQ1001" s="20" t="str">
        <f t="shared" si="269"/>
        <v>.</v>
      </c>
      <c r="AR1001" s="20" t="str">
        <f t="shared" si="269"/>
        <v>.</v>
      </c>
      <c r="AS1001" s="20">
        <f t="shared" si="270"/>
        <v>-295.13000000000011</v>
      </c>
      <c r="AT1001" s="20">
        <f t="shared" si="255"/>
        <v>761.29999999999927</v>
      </c>
      <c r="AU1001" s="20">
        <f t="shared" si="271"/>
        <v>6741.25</v>
      </c>
    </row>
    <row r="1002" spans="1:47" ht="22.5">
      <c r="A1002" s="54">
        <v>1003</v>
      </c>
      <c r="B1002" s="54" t="s">
        <v>1821</v>
      </c>
      <c r="C1002" s="58" t="s">
        <v>1822</v>
      </c>
      <c r="D1002" s="79">
        <v>8</v>
      </c>
      <c r="E1002" s="79">
        <v>28</v>
      </c>
      <c r="F1002" s="80">
        <v>931.07</v>
      </c>
      <c r="G1002" s="80">
        <v>116.38</v>
      </c>
      <c r="H1002" s="80">
        <v>931.07</v>
      </c>
      <c r="I1002" s="80">
        <v>1606.72</v>
      </c>
      <c r="J1002" s="80">
        <v>2228.7399999999998</v>
      </c>
      <c r="K1002" s="80">
        <v>76.67</v>
      </c>
      <c r="L1002" s="73">
        <f t="shared" si="256"/>
        <v>99.52</v>
      </c>
      <c r="M1002" s="73">
        <f t="shared" si="257"/>
        <v>105.54</v>
      </c>
      <c r="N1002" s="72" t="str">
        <f t="shared" si="258"/>
        <v>0878</v>
      </c>
      <c r="O1002" s="74">
        <f t="shared" si="259"/>
        <v>20</v>
      </c>
      <c r="P1002" s="72">
        <f t="shared" si="260"/>
        <v>1</v>
      </c>
      <c r="Q1002" s="74">
        <f t="shared" si="261"/>
        <v>8</v>
      </c>
      <c r="R1002" s="72">
        <f t="shared" si="262"/>
        <v>15</v>
      </c>
      <c r="S1002" s="72">
        <f t="shared" si="263"/>
        <v>22</v>
      </c>
      <c r="AF1002" s="18">
        <v>7620.06618776711</v>
      </c>
      <c r="AG1002" s="18">
        <v>43.153439153439201</v>
      </c>
      <c r="AI1002" s="23">
        <f>'simulateur graphe PJ OQN'!$B$4</f>
        <v>1</v>
      </c>
      <c r="AJ1002" s="24">
        <f t="shared" si="264"/>
        <v>105.54</v>
      </c>
      <c r="AK1002" s="24">
        <f t="shared" si="265"/>
        <v>105.54</v>
      </c>
      <c r="AM1002" t="str">
        <f t="shared" si="266"/>
        <v>ZONEBASSE</v>
      </c>
      <c r="AN1002" t="str">
        <f t="shared" si="267"/>
        <v>HC</v>
      </c>
      <c r="AO1002" s="20">
        <f t="shared" si="268"/>
        <v>105.54</v>
      </c>
      <c r="AP1002" s="20">
        <f t="shared" si="269"/>
        <v>931.07</v>
      </c>
      <c r="AQ1002" s="20">
        <f t="shared" si="269"/>
        <v>1606.72</v>
      </c>
      <c r="AR1002" s="20">
        <f t="shared" si="269"/>
        <v>2228.7399999999998</v>
      </c>
      <c r="AS1002" s="20">
        <f t="shared" si="270"/>
        <v>158.64999999999964</v>
      </c>
      <c r="AT1002" s="20">
        <f t="shared" si="255"/>
        <v>-1874.9999999999991</v>
      </c>
      <c r="AU1002" s="20">
        <f t="shared" si="271"/>
        <v>931.07</v>
      </c>
    </row>
    <row r="1003" spans="1:47" ht="22.5">
      <c r="A1003" s="54">
        <v>1004</v>
      </c>
      <c r="B1003" s="54" t="s">
        <v>1823</v>
      </c>
      <c r="C1003" s="58" t="s">
        <v>1824</v>
      </c>
      <c r="D1003" s="79">
        <v>36</v>
      </c>
      <c r="E1003" s="79">
        <v>42</v>
      </c>
      <c r="F1003" s="80">
        <v>2406.09</v>
      </c>
      <c r="G1003" s="80">
        <v>12.67</v>
      </c>
      <c r="H1003" s="80">
        <v>2406.09</v>
      </c>
      <c r="I1003" s="80" t="s">
        <v>28</v>
      </c>
      <c r="J1003" s="80" t="s">
        <v>28</v>
      </c>
      <c r="K1003" s="80">
        <v>76.67</v>
      </c>
      <c r="L1003" s="73">
        <f t="shared" si="256"/>
        <v>99.52</v>
      </c>
      <c r="M1003" s="73">
        <f t="shared" si="257"/>
        <v>105.54</v>
      </c>
      <c r="N1003" s="72" t="str">
        <f t="shared" si="258"/>
        <v>0878</v>
      </c>
      <c r="O1003" s="74">
        <f t="shared" si="259"/>
        <v>6</v>
      </c>
      <c r="P1003" s="72">
        <f t="shared" si="260"/>
        <v>0</v>
      </c>
      <c r="Q1003" s="74">
        <f t="shared" si="261"/>
        <v>36</v>
      </c>
      <c r="R1003" s="72" t="str">
        <f t="shared" si="262"/>
        <v/>
      </c>
      <c r="S1003" s="72" t="str">
        <f t="shared" si="263"/>
        <v/>
      </c>
      <c r="AF1003" s="18">
        <v>7190.4995466543396</v>
      </c>
      <c r="AG1003" s="18">
        <v>43.05</v>
      </c>
      <c r="AI1003" s="23">
        <f>'simulateur graphe PJ OQN'!$B$4</f>
        <v>1</v>
      </c>
      <c r="AJ1003" s="24">
        <f t="shared" si="264"/>
        <v>105.54</v>
      </c>
      <c r="AK1003" s="24">
        <f t="shared" si="265"/>
        <v>105.54</v>
      </c>
      <c r="AM1003" t="str">
        <f t="shared" si="266"/>
        <v>ZONEBASSE</v>
      </c>
      <c r="AN1003" t="str">
        <f t="shared" si="267"/>
        <v>HC</v>
      </c>
      <c r="AO1003" s="20">
        <f t="shared" si="268"/>
        <v>105.54</v>
      </c>
      <c r="AP1003" s="20">
        <f t="shared" si="269"/>
        <v>2406.09</v>
      </c>
      <c r="AQ1003" s="20" t="str">
        <f t="shared" si="269"/>
        <v>.</v>
      </c>
      <c r="AR1003" s="20" t="str">
        <f t="shared" si="269"/>
        <v>.</v>
      </c>
      <c r="AS1003" s="20">
        <f t="shared" si="270"/>
        <v>-737.38000000000011</v>
      </c>
      <c r="AT1003" s="20">
        <f t="shared" si="255"/>
        <v>-2771.0299999999988</v>
      </c>
      <c r="AU1003" s="20">
        <f t="shared" si="271"/>
        <v>2406.09</v>
      </c>
    </row>
    <row r="1004" spans="1:47" ht="22.5">
      <c r="A1004" s="54">
        <v>1005</v>
      </c>
      <c r="B1004" s="54" t="s">
        <v>1825</v>
      </c>
      <c r="C1004" s="58" t="s">
        <v>1826</v>
      </c>
      <c r="D1004" s="79">
        <v>8</v>
      </c>
      <c r="E1004" s="79">
        <v>28</v>
      </c>
      <c r="F1004" s="80">
        <v>1041.92</v>
      </c>
      <c r="G1004" s="80">
        <v>130.24</v>
      </c>
      <c r="H1004" s="80">
        <v>1041.92</v>
      </c>
      <c r="I1004" s="80">
        <v>1709.53</v>
      </c>
      <c r="J1004" s="80">
        <v>2459.83</v>
      </c>
      <c r="K1004" s="80">
        <v>79.819999999999993</v>
      </c>
      <c r="L1004" s="73">
        <f t="shared" si="256"/>
        <v>99.52</v>
      </c>
      <c r="M1004" s="73">
        <f t="shared" si="257"/>
        <v>105.54</v>
      </c>
      <c r="N1004" s="72" t="str">
        <f t="shared" si="258"/>
        <v>0878</v>
      </c>
      <c r="O1004" s="74">
        <f t="shared" si="259"/>
        <v>20</v>
      </c>
      <c r="P1004" s="72">
        <f t="shared" si="260"/>
        <v>1</v>
      </c>
      <c r="Q1004" s="74">
        <f t="shared" si="261"/>
        <v>8</v>
      </c>
      <c r="R1004" s="72">
        <f t="shared" si="262"/>
        <v>15</v>
      </c>
      <c r="S1004" s="72">
        <f t="shared" si="263"/>
        <v>22</v>
      </c>
      <c r="AF1004" s="18">
        <v>9649.0765664602404</v>
      </c>
      <c r="AG1004" s="18">
        <v>52.010126582278502</v>
      </c>
      <c r="AI1004" s="23">
        <f>'simulateur graphe PJ OQN'!$B$4</f>
        <v>1</v>
      </c>
      <c r="AJ1004" s="24">
        <f t="shared" si="264"/>
        <v>105.54</v>
      </c>
      <c r="AK1004" s="24">
        <f t="shared" si="265"/>
        <v>105.54</v>
      </c>
      <c r="AM1004" t="str">
        <f t="shared" si="266"/>
        <v>ZONEBASSE</v>
      </c>
      <c r="AN1004" t="str">
        <f t="shared" si="267"/>
        <v>HC</v>
      </c>
      <c r="AO1004" s="20">
        <f t="shared" si="268"/>
        <v>105.54</v>
      </c>
      <c r="AP1004" s="20">
        <f t="shared" si="269"/>
        <v>1041.92</v>
      </c>
      <c r="AQ1004" s="20">
        <f t="shared" si="269"/>
        <v>1709.53</v>
      </c>
      <c r="AR1004" s="20">
        <f t="shared" si="269"/>
        <v>2459.83</v>
      </c>
      <c r="AS1004" s="20">
        <f t="shared" si="270"/>
        <v>304.69000000000005</v>
      </c>
      <c r="AT1004" s="20">
        <f t="shared" si="255"/>
        <v>-1448.6099999999997</v>
      </c>
      <c r="AU1004" s="20">
        <f t="shared" si="271"/>
        <v>1041.92</v>
      </c>
    </row>
    <row r="1005" spans="1:47" ht="22.5">
      <c r="A1005" s="54">
        <v>1006</v>
      </c>
      <c r="B1005" s="54" t="s">
        <v>1827</v>
      </c>
      <c r="C1005" s="58" t="s">
        <v>1828</v>
      </c>
      <c r="D1005" s="79">
        <v>57</v>
      </c>
      <c r="E1005" s="79">
        <v>63</v>
      </c>
      <c r="F1005" s="80">
        <v>3425.16</v>
      </c>
      <c r="G1005" s="80">
        <v>27.58</v>
      </c>
      <c r="H1005" s="80">
        <v>3425.16</v>
      </c>
      <c r="I1005" s="80" t="s">
        <v>28</v>
      </c>
      <c r="J1005" s="80" t="s">
        <v>28</v>
      </c>
      <c r="K1005" s="80">
        <v>79.819999999999993</v>
      </c>
      <c r="L1005" s="73">
        <f t="shared" si="256"/>
        <v>99.52</v>
      </c>
      <c r="M1005" s="73">
        <f t="shared" si="257"/>
        <v>105.54</v>
      </c>
      <c r="N1005" s="72" t="str">
        <f t="shared" si="258"/>
        <v>0878</v>
      </c>
      <c r="O1005" s="74">
        <f t="shared" si="259"/>
        <v>6</v>
      </c>
      <c r="P1005" s="72">
        <f t="shared" si="260"/>
        <v>0</v>
      </c>
      <c r="Q1005" s="74">
        <f t="shared" si="261"/>
        <v>57</v>
      </c>
      <c r="R1005" s="72" t="str">
        <f t="shared" si="262"/>
        <v/>
      </c>
      <c r="S1005" s="72" t="str">
        <f t="shared" si="263"/>
        <v/>
      </c>
      <c r="AF1005" s="18">
        <v>3072.66815196382</v>
      </c>
      <c r="AG1005" s="18">
        <v>22.752380952380999</v>
      </c>
      <c r="AI1005" s="23">
        <f>'simulateur graphe PJ OQN'!$B$4</f>
        <v>1</v>
      </c>
      <c r="AJ1005" s="24">
        <f t="shared" si="264"/>
        <v>105.54</v>
      </c>
      <c r="AK1005" s="24">
        <f t="shared" si="265"/>
        <v>105.54</v>
      </c>
      <c r="AM1005" t="str">
        <f t="shared" si="266"/>
        <v>ZONEBASSE</v>
      </c>
      <c r="AN1005" t="str">
        <f t="shared" si="267"/>
        <v>HC</v>
      </c>
      <c r="AO1005" s="20">
        <f t="shared" si="268"/>
        <v>105.54</v>
      </c>
      <c r="AP1005" s="20">
        <f t="shared" si="269"/>
        <v>3425.16</v>
      </c>
      <c r="AQ1005" s="20" t="str">
        <f t="shared" si="269"/>
        <v>.</v>
      </c>
      <c r="AR1005" s="20" t="str">
        <f t="shared" si="269"/>
        <v>.</v>
      </c>
      <c r="AS1005" s="20">
        <f t="shared" si="270"/>
        <v>-1523.6799999999994</v>
      </c>
      <c r="AT1005" s="20">
        <f t="shared" si="255"/>
        <v>-3276.9799999999996</v>
      </c>
      <c r="AU1005" s="20">
        <f t="shared" si="271"/>
        <v>3425.16</v>
      </c>
    </row>
    <row r="1006" spans="1:47" ht="22.5">
      <c r="A1006" s="54">
        <v>1007</v>
      </c>
      <c r="B1006" s="54" t="s">
        <v>1829</v>
      </c>
      <c r="C1006" s="58" t="s">
        <v>1830</v>
      </c>
      <c r="D1006" s="79">
        <v>43</v>
      </c>
      <c r="E1006" s="79">
        <v>49</v>
      </c>
      <c r="F1006" s="80">
        <v>5283.64</v>
      </c>
      <c r="G1006" s="80">
        <v>122.88</v>
      </c>
      <c r="H1006" s="80">
        <v>5283.64</v>
      </c>
      <c r="I1006" s="80" t="s">
        <v>28</v>
      </c>
      <c r="J1006" s="80" t="s">
        <v>28</v>
      </c>
      <c r="K1006" s="80">
        <v>116.01</v>
      </c>
      <c r="L1006" s="73">
        <f t="shared" si="256"/>
        <v>99.52</v>
      </c>
      <c r="M1006" s="73">
        <f t="shared" si="257"/>
        <v>105.54</v>
      </c>
      <c r="N1006" s="72" t="str">
        <f t="shared" si="258"/>
        <v>0878</v>
      </c>
      <c r="O1006" s="74">
        <f t="shared" si="259"/>
        <v>6</v>
      </c>
      <c r="P1006" s="72">
        <f t="shared" si="260"/>
        <v>0</v>
      </c>
      <c r="Q1006" s="74">
        <f t="shared" si="261"/>
        <v>43</v>
      </c>
      <c r="R1006" s="72" t="str">
        <f t="shared" si="262"/>
        <v/>
      </c>
      <c r="S1006" s="72" t="str">
        <f t="shared" si="263"/>
        <v/>
      </c>
      <c r="AF1006" s="18">
        <v>6335.3172344361901</v>
      </c>
      <c r="AG1006" s="18">
        <v>41.413043478260903</v>
      </c>
      <c r="AI1006" s="23">
        <f>'simulateur graphe PJ OQN'!$B$4</f>
        <v>1</v>
      </c>
      <c r="AJ1006" s="24">
        <f t="shared" si="264"/>
        <v>105.54</v>
      </c>
      <c r="AK1006" s="24">
        <f t="shared" si="265"/>
        <v>105.54</v>
      </c>
      <c r="AM1006" t="str">
        <f t="shared" si="266"/>
        <v>ZONEBASSE</v>
      </c>
      <c r="AN1006" t="str">
        <f t="shared" si="267"/>
        <v>HC</v>
      </c>
      <c r="AO1006" s="20">
        <f t="shared" si="268"/>
        <v>105.54</v>
      </c>
      <c r="AP1006" s="20">
        <f t="shared" si="269"/>
        <v>5283.64</v>
      </c>
      <c r="AQ1006" s="20" t="str">
        <f t="shared" si="269"/>
        <v>.</v>
      </c>
      <c r="AR1006" s="20" t="str">
        <f t="shared" si="269"/>
        <v>.</v>
      </c>
      <c r="AS1006" s="20">
        <f t="shared" si="270"/>
        <v>-284.84000000000015</v>
      </c>
      <c r="AT1006" s="20">
        <f t="shared" si="255"/>
        <v>1182.7700000000004</v>
      </c>
      <c r="AU1006" s="20">
        <f t="shared" si="271"/>
        <v>5283.64</v>
      </c>
    </row>
    <row r="1007" spans="1:47" ht="22.5">
      <c r="A1007" s="54">
        <v>1008</v>
      </c>
      <c r="B1007" s="54" t="s">
        <v>1831</v>
      </c>
      <c r="C1007" s="58" t="s">
        <v>1832</v>
      </c>
      <c r="D1007" s="79">
        <v>43</v>
      </c>
      <c r="E1007" s="79">
        <v>49</v>
      </c>
      <c r="F1007" s="80">
        <v>5527.7</v>
      </c>
      <c r="G1007" s="80">
        <v>128.55000000000001</v>
      </c>
      <c r="H1007" s="80">
        <v>5527.7</v>
      </c>
      <c r="I1007" s="80" t="s">
        <v>28</v>
      </c>
      <c r="J1007" s="80" t="s">
        <v>28</v>
      </c>
      <c r="K1007" s="80">
        <v>116.01</v>
      </c>
      <c r="L1007" s="73">
        <f t="shared" si="256"/>
        <v>99.52</v>
      </c>
      <c r="M1007" s="73">
        <f t="shared" si="257"/>
        <v>105.54</v>
      </c>
      <c r="N1007" s="72" t="str">
        <f t="shared" si="258"/>
        <v>0878</v>
      </c>
      <c r="O1007" s="74">
        <f t="shared" si="259"/>
        <v>6</v>
      </c>
      <c r="P1007" s="72">
        <f t="shared" si="260"/>
        <v>0</v>
      </c>
      <c r="Q1007" s="74">
        <f t="shared" si="261"/>
        <v>43</v>
      </c>
      <c r="R1007" s="72" t="str">
        <f t="shared" si="262"/>
        <v/>
      </c>
      <c r="S1007" s="72" t="str">
        <f t="shared" si="263"/>
        <v/>
      </c>
      <c r="AF1007" s="18">
        <v>5685.57156868526</v>
      </c>
      <c r="AG1007" s="18">
        <v>37.915422885572099</v>
      </c>
      <c r="AI1007" s="23">
        <f>'simulateur graphe PJ OQN'!$B$4</f>
        <v>1</v>
      </c>
      <c r="AJ1007" s="24">
        <f t="shared" si="264"/>
        <v>105.54</v>
      </c>
      <c r="AK1007" s="24">
        <f t="shared" si="265"/>
        <v>105.54</v>
      </c>
      <c r="AM1007" t="str">
        <f t="shared" si="266"/>
        <v>ZONEBASSE</v>
      </c>
      <c r="AN1007" t="str">
        <f t="shared" si="267"/>
        <v>HC</v>
      </c>
      <c r="AO1007" s="20">
        <f t="shared" si="268"/>
        <v>105.54</v>
      </c>
      <c r="AP1007" s="20">
        <f t="shared" si="269"/>
        <v>5527.7</v>
      </c>
      <c r="AQ1007" s="20" t="str">
        <f t="shared" si="269"/>
        <v>.</v>
      </c>
      <c r="AR1007" s="20" t="str">
        <f t="shared" si="269"/>
        <v>.</v>
      </c>
      <c r="AS1007" s="20">
        <f t="shared" si="270"/>
        <v>-40.780000000000655</v>
      </c>
      <c r="AT1007" s="20">
        <f t="shared" si="255"/>
        <v>1426.8300000000017</v>
      </c>
      <c r="AU1007" s="20">
        <f t="shared" si="271"/>
        <v>5527.7</v>
      </c>
    </row>
    <row r="1008" spans="1:47">
      <c r="A1008" s="54">
        <v>1009</v>
      </c>
      <c r="B1008" s="54" t="s">
        <v>1833</v>
      </c>
      <c r="C1008" s="55" t="s">
        <v>1834</v>
      </c>
      <c r="D1008" s="79">
        <v>1</v>
      </c>
      <c r="E1008" s="79">
        <v>1</v>
      </c>
      <c r="F1008" s="80" t="s">
        <v>28</v>
      </c>
      <c r="G1008" s="80" t="s">
        <v>28</v>
      </c>
      <c r="H1008" s="80">
        <v>100.15</v>
      </c>
      <c r="I1008" s="80" t="s">
        <v>28</v>
      </c>
      <c r="J1008" s="80" t="s">
        <v>28</v>
      </c>
      <c r="K1008" s="80" t="s">
        <v>28</v>
      </c>
      <c r="L1008" s="73" t="str">
        <f t="shared" si="256"/>
        <v/>
      </c>
      <c r="M1008" s="73" t="str">
        <f t="shared" si="257"/>
        <v/>
      </c>
      <c r="N1008" s="72" t="str">
        <f t="shared" si="258"/>
        <v>0903</v>
      </c>
      <c r="O1008" s="74">
        <f t="shared" si="259"/>
        <v>0</v>
      </c>
      <c r="P1008" s="72">
        <f t="shared" si="260"/>
        <v>0</v>
      </c>
      <c r="Q1008" s="74">
        <f t="shared" si="261"/>
        <v>1</v>
      </c>
      <c r="R1008" s="72" t="str">
        <f t="shared" si="262"/>
        <v/>
      </c>
      <c r="S1008" s="72" t="str">
        <f t="shared" si="263"/>
        <v/>
      </c>
      <c r="AF1008" s="18">
        <v>6850.7669929394597</v>
      </c>
      <c r="AG1008" s="18">
        <v>44.441176470588204</v>
      </c>
      <c r="AI1008" s="23">
        <f>'simulateur graphe PJ OQN'!$B$4</f>
        <v>1</v>
      </c>
      <c r="AJ1008" s="24">
        <f t="shared" si="264"/>
        <v>100.15</v>
      </c>
      <c r="AK1008" s="24">
        <f t="shared" si="265"/>
        <v>100.15</v>
      </c>
      <c r="AM1008" t="str">
        <f t="shared" si="266"/>
        <v>ZONEHAUTE</v>
      </c>
      <c r="AN1008" t="str">
        <f t="shared" si="267"/>
        <v>HDJ</v>
      </c>
      <c r="AO1008" s="20" t="e">
        <f t="shared" si="268"/>
        <v>#VALUE!</v>
      </c>
      <c r="AP1008" s="20">
        <f t="shared" si="269"/>
        <v>100.15</v>
      </c>
      <c r="AQ1008" s="20" t="str">
        <f t="shared" si="269"/>
        <v>.</v>
      </c>
      <c r="AR1008" s="20" t="str">
        <f t="shared" si="269"/>
        <v>.</v>
      </c>
      <c r="AS1008" s="20" t="e">
        <f t="shared" si="270"/>
        <v>#VALUE!</v>
      </c>
      <c r="AT1008" s="20" t="e">
        <f t="shared" si="255"/>
        <v>#VALUE!</v>
      </c>
      <c r="AU1008" s="20">
        <f t="shared" si="271"/>
        <v>100.15</v>
      </c>
    </row>
    <row r="1009" spans="1:47">
      <c r="A1009" s="54">
        <v>1010</v>
      </c>
      <c r="B1009" s="54" t="s">
        <v>1835</v>
      </c>
      <c r="C1009" s="55" t="s">
        <v>1836</v>
      </c>
      <c r="D1009" s="79">
        <v>1</v>
      </c>
      <c r="E1009" s="79">
        <v>1</v>
      </c>
      <c r="F1009" s="80" t="s">
        <v>28</v>
      </c>
      <c r="G1009" s="80" t="s">
        <v>28</v>
      </c>
      <c r="H1009" s="80">
        <v>165.85</v>
      </c>
      <c r="I1009" s="80" t="s">
        <v>28</v>
      </c>
      <c r="J1009" s="80" t="s">
        <v>28</v>
      </c>
      <c r="K1009" s="80" t="s">
        <v>28</v>
      </c>
      <c r="L1009" s="73" t="str">
        <f t="shared" si="256"/>
        <v/>
      </c>
      <c r="M1009" s="73" t="str">
        <f t="shared" si="257"/>
        <v/>
      </c>
      <c r="N1009" s="72" t="str">
        <f t="shared" si="258"/>
        <v>0903</v>
      </c>
      <c r="O1009" s="74">
        <f t="shared" si="259"/>
        <v>0</v>
      </c>
      <c r="P1009" s="72">
        <f t="shared" si="260"/>
        <v>0</v>
      </c>
      <c r="Q1009" s="74">
        <f t="shared" si="261"/>
        <v>1</v>
      </c>
      <c r="R1009" s="72" t="str">
        <f t="shared" si="262"/>
        <v/>
      </c>
      <c r="S1009" s="72" t="str">
        <f t="shared" si="263"/>
        <v/>
      </c>
      <c r="AF1009" s="18">
        <v>6759.9065515415195</v>
      </c>
      <c r="AG1009" s="18">
        <v>42.356020942408399</v>
      </c>
      <c r="AI1009" s="23">
        <f>'simulateur graphe PJ OQN'!$B$4</f>
        <v>1</v>
      </c>
      <c r="AJ1009" s="24">
        <f t="shared" si="264"/>
        <v>165.85</v>
      </c>
      <c r="AK1009" s="24">
        <f t="shared" si="265"/>
        <v>165.85</v>
      </c>
      <c r="AM1009" t="str">
        <f t="shared" si="266"/>
        <v>ZONEHAUTE</v>
      </c>
      <c r="AN1009" t="str">
        <f t="shared" si="267"/>
        <v>HDJ</v>
      </c>
      <c r="AO1009" s="20" t="e">
        <f t="shared" si="268"/>
        <v>#VALUE!</v>
      </c>
      <c r="AP1009" s="20">
        <f t="shared" si="269"/>
        <v>165.85</v>
      </c>
      <c r="AQ1009" s="20" t="str">
        <f t="shared" si="269"/>
        <v>.</v>
      </c>
      <c r="AR1009" s="20" t="str">
        <f t="shared" si="269"/>
        <v>.</v>
      </c>
      <c r="AS1009" s="20" t="e">
        <f t="shared" si="270"/>
        <v>#VALUE!</v>
      </c>
      <c r="AT1009" s="20" t="e">
        <f t="shared" si="255"/>
        <v>#VALUE!</v>
      </c>
      <c r="AU1009" s="20">
        <f t="shared" si="271"/>
        <v>165.85</v>
      </c>
    </row>
    <row r="1010" spans="1:47" ht="22.5">
      <c r="A1010" s="54">
        <v>1011</v>
      </c>
      <c r="B1010" s="54" t="s">
        <v>1837</v>
      </c>
      <c r="C1010" s="58" t="s">
        <v>1838</v>
      </c>
      <c r="D1010" s="79">
        <v>90</v>
      </c>
      <c r="E1010" s="79">
        <v>90</v>
      </c>
      <c r="F1010" s="80">
        <v>19278.11</v>
      </c>
      <c r="G1010" s="80">
        <v>214.2</v>
      </c>
      <c r="H1010" s="80">
        <v>19278.11</v>
      </c>
      <c r="I1010" s="80" t="s">
        <v>28</v>
      </c>
      <c r="J1010" s="80" t="s">
        <v>28</v>
      </c>
      <c r="K1010" s="80">
        <v>214.2</v>
      </c>
      <c r="L1010" s="73">
        <f t="shared" si="256"/>
        <v>159.85</v>
      </c>
      <c r="M1010" s="73">
        <f t="shared" si="257"/>
        <v>198.48</v>
      </c>
      <c r="N1010" s="72" t="str">
        <f t="shared" si="258"/>
        <v>0903</v>
      </c>
      <c r="O1010" s="74">
        <f t="shared" si="259"/>
        <v>0</v>
      </c>
      <c r="P1010" s="72">
        <f t="shared" si="260"/>
        <v>0</v>
      </c>
      <c r="Q1010" s="74">
        <f t="shared" si="261"/>
        <v>90</v>
      </c>
      <c r="R1010" s="72" t="str">
        <f t="shared" si="262"/>
        <v/>
      </c>
      <c r="S1010" s="72" t="str">
        <f t="shared" si="263"/>
        <v/>
      </c>
      <c r="AF1010" s="18">
        <v>9255.9992964514804</v>
      </c>
      <c r="AG1010" s="18">
        <v>53.7007874015748</v>
      </c>
      <c r="AI1010" s="23">
        <f>'simulateur graphe PJ OQN'!$B$4</f>
        <v>1</v>
      </c>
      <c r="AJ1010" s="24">
        <f t="shared" si="264"/>
        <v>198.48</v>
      </c>
      <c r="AK1010" s="24">
        <f t="shared" si="265"/>
        <v>198.48</v>
      </c>
      <c r="AM1010" t="str">
        <f t="shared" si="266"/>
        <v>ZONEBASSE</v>
      </c>
      <c r="AN1010" t="str">
        <f t="shared" si="267"/>
        <v>HC</v>
      </c>
      <c r="AO1010" s="20">
        <f t="shared" si="268"/>
        <v>198.48</v>
      </c>
      <c r="AP1010" s="20">
        <f t="shared" si="269"/>
        <v>19278.11</v>
      </c>
      <c r="AQ1010" s="20" t="str">
        <f t="shared" si="269"/>
        <v>.</v>
      </c>
      <c r="AR1010" s="20" t="str">
        <f t="shared" si="269"/>
        <v>.</v>
      </c>
      <c r="AS1010" s="20">
        <f t="shared" si="270"/>
        <v>214.31000000000131</v>
      </c>
      <c r="AT1010" s="20">
        <f t="shared" si="255"/>
        <v>5051.4600000000009</v>
      </c>
      <c r="AU1010" s="20">
        <f t="shared" si="271"/>
        <v>19278.11</v>
      </c>
    </row>
    <row r="1011" spans="1:47" ht="22.5">
      <c r="A1011" s="54">
        <v>1012</v>
      </c>
      <c r="B1011" s="54" t="s">
        <v>1839</v>
      </c>
      <c r="C1011" s="58" t="s">
        <v>1840</v>
      </c>
      <c r="D1011" s="79">
        <v>90</v>
      </c>
      <c r="E1011" s="79">
        <v>90</v>
      </c>
      <c r="F1011" s="80">
        <v>13291.85</v>
      </c>
      <c r="G1011" s="80">
        <v>147.69</v>
      </c>
      <c r="H1011" s="80">
        <v>13291.85</v>
      </c>
      <c r="I1011" s="80" t="s">
        <v>28</v>
      </c>
      <c r="J1011" s="80" t="s">
        <v>28</v>
      </c>
      <c r="K1011" s="80">
        <v>147.69</v>
      </c>
      <c r="L1011" s="73">
        <f t="shared" si="256"/>
        <v>159.85</v>
      </c>
      <c r="M1011" s="73">
        <f t="shared" si="257"/>
        <v>198.48</v>
      </c>
      <c r="N1011" s="72" t="str">
        <f t="shared" si="258"/>
        <v>0903</v>
      </c>
      <c r="O1011" s="74">
        <f t="shared" si="259"/>
        <v>0</v>
      </c>
      <c r="P1011" s="72">
        <f t="shared" si="260"/>
        <v>0</v>
      </c>
      <c r="Q1011" s="74">
        <f t="shared" si="261"/>
        <v>90</v>
      </c>
      <c r="R1011" s="72" t="str">
        <f t="shared" si="262"/>
        <v/>
      </c>
      <c r="S1011" s="72" t="str">
        <f t="shared" si="263"/>
        <v/>
      </c>
      <c r="AF1011" s="18">
        <v>182.82581971048799</v>
      </c>
      <c r="AG1011" s="18" t="s">
        <v>28</v>
      </c>
      <c r="AI1011" s="23">
        <f>'simulateur graphe PJ OQN'!$B$4</f>
        <v>1</v>
      </c>
      <c r="AJ1011" s="24">
        <f t="shared" si="264"/>
        <v>198.48</v>
      </c>
      <c r="AK1011" s="24">
        <f t="shared" si="265"/>
        <v>198.48</v>
      </c>
      <c r="AM1011" t="str">
        <f t="shared" si="266"/>
        <v>ZONEBASSE</v>
      </c>
      <c r="AN1011" t="str">
        <f t="shared" si="267"/>
        <v>HC</v>
      </c>
      <c r="AO1011" s="20">
        <f t="shared" si="268"/>
        <v>198.48</v>
      </c>
      <c r="AP1011" s="20">
        <f t="shared" si="269"/>
        <v>13291.85</v>
      </c>
      <c r="AQ1011" s="20" t="str">
        <f t="shared" si="269"/>
        <v>.</v>
      </c>
      <c r="AR1011" s="20" t="str">
        <f t="shared" si="269"/>
        <v>.</v>
      </c>
      <c r="AS1011" s="20">
        <f t="shared" si="270"/>
        <v>147.44000000000051</v>
      </c>
      <c r="AT1011" s="20">
        <f t="shared" si="255"/>
        <v>-934.79999999999927</v>
      </c>
      <c r="AU1011" s="20">
        <f t="shared" si="271"/>
        <v>13291.85</v>
      </c>
    </row>
    <row r="1012" spans="1:47" ht="33.75">
      <c r="A1012" s="54">
        <v>1013</v>
      </c>
      <c r="B1012" s="54" t="s">
        <v>1841</v>
      </c>
      <c r="C1012" s="58" t="s">
        <v>1842</v>
      </c>
      <c r="D1012" s="79">
        <v>90</v>
      </c>
      <c r="E1012" s="79">
        <v>90</v>
      </c>
      <c r="F1012" s="80">
        <v>25459</v>
      </c>
      <c r="G1012" s="80">
        <v>282.88</v>
      </c>
      <c r="H1012" s="80">
        <v>25459</v>
      </c>
      <c r="I1012" s="80" t="s">
        <v>28</v>
      </c>
      <c r="J1012" s="80" t="s">
        <v>28</v>
      </c>
      <c r="K1012" s="80">
        <v>282.88</v>
      </c>
      <c r="L1012" s="73">
        <f t="shared" si="256"/>
        <v>159.85</v>
      </c>
      <c r="M1012" s="73">
        <f t="shared" si="257"/>
        <v>198.48</v>
      </c>
      <c r="N1012" s="72" t="str">
        <f t="shared" si="258"/>
        <v>0903</v>
      </c>
      <c r="O1012" s="74">
        <f t="shared" si="259"/>
        <v>0</v>
      </c>
      <c r="P1012" s="72">
        <f t="shared" si="260"/>
        <v>0</v>
      </c>
      <c r="Q1012" s="74">
        <f t="shared" si="261"/>
        <v>90</v>
      </c>
      <c r="R1012" s="72" t="str">
        <f t="shared" si="262"/>
        <v/>
      </c>
      <c r="S1012" s="72" t="str">
        <f t="shared" si="263"/>
        <v/>
      </c>
      <c r="AF1012" s="18">
        <v>596.66877960839599</v>
      </c>
      <c r="AG1012" s="18" t="s">
        <v>28</v>
      </c>
      <c r="AI1012" s="23">
        <f>'simulateur graphe PJ OQN'!$B$4</f>
        <v>1</v>
      </c>
      <c r="AJ1012" s="24">
        <f t="shared" si="264"/>
        <v>198.48</v>
      </c>
      <c r="AK1012" s="24">
        <f t="shared" si="265"/>
        <v>198.48</v>
      </c>
      <c r="AM1012" t="str">
        <f t="shared" si="266"/>
        <v>ZONEBASSE</v>
      </c>
      <c r="AN1012" t="str">
        <f t="shared" si="267"/>
        <v>HC</v>
      </c>
      <c r="AO1012" s="20">
        <f t="shared" si="268"/>
        <v>198.48</v>
      </c>
      <c r="AP1012" s="20">
        <f t="shared" si="269"/>
        <v>25459</v>
      </c>
      <c r="AQ1012" s="20" t="str">
        <f t="shared" si="269"/>
        <v>.</v>
      </c>
      <c r="AR1012" s="20" t="str">
        <f t="shared" si="269"/>
        <v>.</v>
      </c>
      <c r="AS1012" s="20">
        <f t="shared" si="270"/>
        <v>282.68000000000029</v>
      </c>
      <c r="AT1012" s="20">
        <f t="shared" si="255"/>
        <v>11232.35</v>
      </c>
      <c r="AU1012" s="20">
        <f t="shared" si="271"/>
        <v>25459</v>
      </c>
    </row>
    <row r="1013" spans="1:47" ht="33.75">
      <c r="A1013" s="54">
        <v>1014</v>
      </c>
      <c r="B1013" s="54" t="s">
        <v>1843</v>
      </c>
      <c r="C1013" s="58" t="s">
        <v>1844</v>
      </c>
      <c r="D1013" s="79">
        <v>90</v>
      </c>
      <c r="E1013" s="79">
        <v>90</v>
      </c>
      <c r="F1013" s="80">
        <v>19125.52</v>
      </c>
      <c r="G1013" s="80">
        <v>212.51</v>
      </c>
      <c r="H1013" s="80">
        <v>19125.52</v>
      </c>
      <c r="I1013" s="80" t="s">
        <v>28</v>
      </c>
      <c r="J1013" s="80" t="s">
        <v>28</v>
      </c>
      <c r="K1013" s="80">
        <v>212.51</v>
      </c>
      <c r="L1013" s="73">
        <f t="shared" si="256"/>
        <v>159.85</v>
      </c>
      <c r="M1013" s="73">
        <f t="shared" si="257"/>
        <v>198.48</v>
      </c>
      <c r="N1013" s="72" t="str">
        <f t="shared" si="258"/>
        <v>0903</v>
      </c>
      <c r="O1013" s="74">
        <f t="shared" si="259"/>
        <v>0</v>
      </c>
      <c r="P1013" s="72">
        <f t="shared" si="260"/>
        <v>0</v>
      </c>
      <c r="Q1013" s="74">
        <f t="shared" si="261"/>
        <v>90</v>
      </c>
      <c r="R1013" s="72" t="str">
        <f t="shared" si="262"/>
        <v/>
      </c>
      <c r="S1013" s="72" t="str">
        <f t="shared" si="263"/>
        <v/>
      </c>
      <c r="AF1013" s="18">
        <v>4371.1497167801099</v>
      </c>
      <c r="AG1013" s="18">
        <v>17.1111111111111</v>
      </c>
      <c r="AI1013" s="23">
        <f>'simulateur graphe PJ OQN'!$B$4</f>
        <v>1</v>
      </c>
      <c r="AJ1013" s="24">
        <f t="shared" si="264"/>
        <v>198.48</v>
      </c>
      <c r="AK1013" s="24">
        <f t="shared" si="265"/>
        <v>198.48</v>
      </c>
      <c r="AM1013" t="str">
        <f t="shared" si="266"/>
        <v>ZONEBASSE</v>
      </c>
      <c r="AN1013" t="str">
        <f t="shared" si="267"/>
        <v>HC</v>
      </c>
      <c r="AO1013" s="20">
        <f t="shared" si="268"/>
        <v>198.48</v>
      </c>
      <c r="AP1013" s="20">
        <f t="shared" si="269"/>
        <v>19125.52</v>
      </c>
      <c r="AQ1013" s="20" t="str">
        <f t="shared" si="269"/>
        <v>.</v>
      </c>
      <c r="AR1013" s="20" t="str">
        <f t="shared" si="269"/>
        <v>.</v>
      </c>
      <c r="AS1013" s="20">
        <f t="shared" si="270"/>
        <v>212.13000000000102</v>
      </c>
      <c r="AT1013" s="20">
        <f t="shared" si="255"/>
        <v>4898.8700000000008</v>
      </c>
      <c r="AU1013" s="20">
        <f t="shared" si="271"/>
        <v>19125.52</v>
      </c>
    </row>
    <row r="1014" spans="1:47" ht="22.5">
      <c r="A1014" s="54">
        <v>1015</v>
      </c>
      <c r="B1014" s="54" t="s">
        <v>1845</v>
      </c>
      <c r="C1014" s="58" t="s">
        <v>1846</v>
      </c>
      <c r="D1014" s="79">
        <v>15</v>
      </c>
      <c r="E1014" s="79">
        <v>35</v>
      </c>
      <c r="F1014" s="80">
        <v>3706.32</v>
      </c>
      <c r="G1014" s="80">
        <v>247.09</v>
      </c>
      <c r="H1014" s="80">
        <v>3706.32</v>
      </c>
      <c r="I1014" s="80">
        <v>4690.92</v>
      </c>
      <c r="J1014" s="80">
        <v>5942.73</v>
      </c>
      <c r="K1014" s="80">
        <v>164.67</v>
      </c>
      <c r="L1014" s="73">
        <f t="shared" si="256"/>
        <v>176</v>
      </c>
      <c r="M1014" s="73">
        <f t="shared" si="257"/>
        <v>198.48</v>
      </c>
      <c r="N1014" s="72" t="str">
        <f t="shared" si="258"/>
        <v>0903</v>
      </c>
      <c r="O1014" s="74">
        <f t="shared" si="259"/>
        <v>20</v>
      </c>
      <c r="P1014" s="72">
        <f t="shared" si="260"/>
        <v>1</v>
      </c>
      <c r="Q1014" s="74">
        <f t="shared" si="261"/>
        <v>15</v>
      </c>
      <c r="R1014" s="72">
        <f t="shared" si="262"/>
        <v>22</v>
      </c>
      <c r="S1014" s="72">
        <f t="shared" si="263"/>
        <v>29</v>
      </c>
      <c r="AF1014" s="18">
        <v>11480.791635972</v>
      </c>
      <c r="AG1014" s="18">
        <v>30</v>
      </c>
      <c r="AI1014" s="23">
        <f>'simulateur graphe PJ OQN'!$B$4</f>
        <v>1</v>
      </c>
      <c r="AJ1014" s="24">
        <f t="shared" si="264"/>
        <v>198.48</v>
      </c>
      <c r="AK1014" s="24">
        <f t="shared" si="265"/>
        <v>198.48</v>
      </c>
      <c r="AM1014" t="str">
        <f t="shared" si="266"/>
        <v>ZONEBASSE</v>
      </c>
      <c r="AN1014" t="str">
        <f t="shared" si="267"/>
        <v>HC</v>
      </c>
      <c r="AO1014" s="20">
        <f t="shared" si="268"/>
        <v>198.48</v>
      </c>
      <c r="AP1014" s="20">
        <f t="shared" si="269"/>
        <v>3706.32</v>
      </c>
      <c r="AQ1014" s="20">
        <f t="shared" si="269"/>
        <v>4690.92</v>
      </c>
      <c r="AR1014" s="20">
        <f t="shared" si="269"/>
        <v>5942.73</v>
      </c>
      <c r="AS1014" s="20">
        <f t="shared" si="270"/>
        <v>343.94999999999982</v>
      </c>
      <c r="AT1014" s="20">
        <f t="shared" si="255"/>
        <v>-664.42000000000189</v>
      </c>
      <c r="AU1014" s="20">
        <f t="shared" si="271"/>
        <v>3706.32</v>
      </c>
    </row>
    <row r="1015" spans="1:47" ht="22.5">
      <c r="A1015" s="54">
        <v>1016</v>
      </c>
      <c r="B1015" s="54" t="s">
        <v>1847</v>
      </c>
      <c r="C1015" s="58" t="s">
        <v>1848</v>
      </c>
      <c r="D1015" s="79">
        <v>43</v>
      </c>
      <c r="E1015" s="79">
        <v>49</v>
      </c>
      <c r="F1015" s="80">
        <v>8721.7199999999993</v>
      </c>
      <c r="G1015" s="80">
        <v>179.12</v>
      </c>
      <c r="H1015" s="80">
        <v>8721.7199999999993</v>
      </c>
      <c r="I1015" s="80" t="s">
        <v>28</v>
      </c>
      <c r="J1015" s="80" t="s">
        <v>28</v>
      </c>
      <c r="K1015" s="80">
        <v>185.57</v>
      </c>
      <c r="L1015" s="73">
        <f t="shared" si="256"/>
        <v>176</v>
      </c>
      <c r="M1015" s="73">
        <f t="shared" si="257"/>
        <v>198.48</v>
      </c>
      <c r="N1015" s="72" t="str">
        <f t="shared" si="258"/>
        <v>0903</v>
      </c>
      <c r="O1015" s="74">
        <f t="shared" si="259"/>
        <v>6</v>
      </c>
      <c r="P1015" s="72">
        <f t="shared" si="260"/>
        <v>0</v>
      </c>
      <c r="Q1015" s="74">
        <f t="shared" si="261"/>
        <v>43</v>
      </c>
      <c r="R1015" s="72" t="str">
        <f t="shared" si="262"/>
        <v/>
      </c>
      <c r="S1015" s="72" t="str">
        <f t="shared" si="263"/>
        <v/>
      </c>
      <c r="AF1015" s="18">
        <v>9608.4739225429694</v>
      </c>
      <c r="AG1015" s="18">
        <v>7.4375</v>
      </c>
      <c r="AI1015" s="23">
        <f>'simulateur graphe PJ OQN'!$B$4</f>
        <v>1</v>
      </c>
      <c r="AJ1015" s="24">
        <f t="shared" si="264"/>
        <v>198.48</v>
      </c>
      <c r="AK1015" s="24">
        <f t="shared" si="265"/>
        <v>198.48</v>
      </c>
      <c r="AM1015" t="str">
        <f t="shared" si="266"/>
        <v>ZONEBASSE</v>
      </c>
      <c r="AN1015" t="str">
        <f t="shared" si="267"/>
        <v>HC</v>
      </c>
      <c r="AO1015" s="20">
        <f t="shared" si="268"/>
        <v>198.48</v>
      </c>
      <c r="AP1015" s="20">
        <f t="shared" si="269"/>
        <v>8721.7199999999993</v>
      </c>
      <c r="AQ1015" s="20" t="str">
        <f t="shared" si="269"/>
        <v>.</v>
      </c>
      <c r="AR1015" s="20" t="str">
        <f t="shared" si="269"/>
        <v>.</v>
      </c>
      <c r="AS1015" s="20">
        <f t="shared" si="270"/>
        <v>-185.64000000000124</v>
      </c>
      <c r="AT1015" s="20">
        <f t="shared" si="255"/>
        <v>666.09000000000015</v>
      </c>
      <c r="AU1015" s="20">
        <f t="shared" si="271"/>
        <v>8721.7199999999993</v>
      </c>
    </row>
    <row r="1016" spans="1:47" ht="22.5">
      <c r="A1016" s="54">
        <v>1017</v>
      </c>
      <c r="B1016" s="54" t="s">
        <v>1849</v>
      </c>
      <c r="C1016" s="58" t="s">
        <v>1850</v>
      </c>
      <c r="D1016" s="79">
        <v>36</v>
      </c>
      <c r="E1016" s="79">
        <v>42</v>
      </c>
      <c r="F1016" s="80">
        <v>7072.7</v>
      </c>
      <c r="G1016" s="80">
        <v>196.46</v>
      </c>
      <c r="H1016" s="80">
        <v>7072.7</v>
      </c>
      <c r="I1016" s="80" t="s">
        <v>28</v>
      </c>
      <c r="J1016" s="80" t="s">
        <v>28</v>
      </c>
      <c r="K1016" s="80">
        <v>179.06</v>
      </c>
      <c r="L1016" s="73">
        <f t="shared" si="256"/>
        <v>176</v>
      </c>
      <c r="M1016" s="73">
        <f t="shared" si="257"/>
        <v>198.48</v>
      </c>
      <c r="N1016" s="72" t="str">
        <f t="shared" si="258"/>
        <v>0903</v>
      </c>
      <c r="O1016" s="74">
        <f t="shared" si="259"/>
        <v>6</v>
      </c>
      <c r="P1016" s="72">
        <f t="shared" si="260"/>
        <v>0</v>
      </c>
      <c r="Q1016" s="74">
        <f t="shared" si="261"/>
        <v>36</v>
      </c>
      <c r="R1016" s="72" t="str">
        <f t="shared" si="262"/>
        <v/>
      </c>
      <c r="S1016" s="72" t="str">
        <f t="shared" si="263"/>
        <v/>
      </c>
      <c r="AF1016" s="18">
        <v>31549.865155799202</v>
      </c>
      <c r="AG1016" s="18">
        <v>23.5</v>
      </c>
      <c r="AI1016" s="23">
        <f>'simulateur graphe PJ OQN'!$B$4</f>
        <v>1</v>
      </c>
      <c r="AJ1016" s="24">
        <f t="shared" si="264"/>
        <v>198.48</v>
      </c>
      <c r="AK1016" s="24">
        <f t="shared" si="265"/>
        <v>198.48</v>
      </c>
      <c r="AM1016" t="str">
        <f t="shared" si="266"/>
        <v>ZONEBASSE</v>
      </c>
      <c r="AN1016" t="str">
        <f t="shared" si="267"/>
        <v>HC</v>
      </c>
      <c r="AO1016" s="20">
        <f t="shared" si="268"/>
        <v>198.48</v>
      </c>
      <c r="AP1016" s="20">
        <f t="shared" si="269"/>
        <v>7072.7</v>
      </c>
      <c r="AQ1016" s="20" t="str">
        <f t="shared" si="269"/>
        <v>.</v>
      </c>
      <c r="AR1016" s="20" t="str">
        <f t="shared" si="269"/>
        <v>.</v>
      </c>
      <c r="AS1016" s="20">
        <f t="shared" si="270"/>
        <v>-268.76000000000022</v>
      </c>
      <c r="AT1016" s="20">
        <f t="shared" si="255"/>
        <v>3.5800000000017462</v>
      </c>
      <c r="AU1016" s="20">
        <f t="shared" si="271"/>
        <v>7072.7</v>
      </c>
    </row>
    <row r="1017" spans="1:47" ht="22.5">
      <c r="A1017" s="54">
        <v>1018</v>
      </c>
      <c r="B1017" s="54" t="s">
        <v>1851</v>
      </c>
      <c r="C1017" s="58" t="s">
        <v>1852</v>
      </c>
      <c r="D1017" s="79">
        <v>64</v>
      </c>
      <c r="E1017" s="79">
        <v>70</v>
      </c>
      <c r="F1017" s="80">
        <v>10728.8</v>
      </c>
      <c r="G1017" s="80">
        <v>130.58000000000001</v>
      </c>
      <c r="H1017" s="80">
        <v>10728.8</v>
      </c>
      <c r="I1017" s="80" t="s">
        <v>28</v>
      </c>
      <c r="J1017" s="80" t="s">
        <v>28</v>
      </c>
      <c r="K1017" s="80">
        <v>179.06</v>
      </c>
      <c r="L1017" s="73">
        <f t="shared" si="256"/>
        <v>176</v>
      </c>
      <c r="M1017" s="73">
        <f t="shared" si="257"/>
        <v>198.48</v>
      </c>
      <c r="N1017" s="72" t="str">
        <f t="shared" si="258"/>
        <v>0903</v>
      </c>
      <c r="O1017" s="74">
        <f t="shared" si="259"/>
        <v>6</v>
      </c>
      <c r="P1017" s="72">
        <f t="shared" si="260"/>
        <v>0</v>
      </c>
      <c r="Q1017" s="74">
        <f t="shared" si="261"/>
        <v>64</v>
      </c>
      <c r="R1017" s="72" t="str">
        <f t="shared" si="262"/>
        <v/>
      </c>
      <c r="S1017" s="72" t="str">
        <f t="shared" si="263"/>
        <v/>
      </c>
      <c r="AF1017" s="18">
        <v>4187.6695860743703</v>
      </c>
      <c r="AG1017" s="18">
        <v>26.3333333333333</v>
      </c>
      <c r="AI1017" s="23">
        <f>'simulateur graphe PJ OQN'!$B$4</f>
        <v>1</v>
      </c>
      <c r="AJ1017" s="24">
        <f t="shared" si="264"/>
        <v>198.48</v>
      </c>
      <c r="AK1017" s="24">
        <f t="shared" si="265"/>
        <v>198.48</v>
      </c>
      <c r="AM1017" t="str">
        <f t="shared" si="266"/>
        <v>ZONEBASSE</v>
      </c>
      <c r="AN1017" t="str">
        <f t="shared" si="267"/>
        <v>HC</v>
      </c>
      <c r="AO1017" s="20">
        <f t="shared" si="268"/>
        <v>198.48</v>
      </c>
      <c r="AP1017" s="20">
        <f t="shared" si="269"/>
        <v>10728.8</v>
      </c>
      <c r="AQ1017" s="20" t="str">
        <f t="shared" si="269"/>
        <v>.</v>
      </c>
      <c r="AR1017" s="20" t="str">
        <f t="shared" si="269"/>
        <v>.</v>
      </c>
      <c r="AS1017" s="20">
        <f t="shared" si="270"/>
        <v>-1626.3400000000001</v>
      </c>
      <c r="AT1017" s="20">
        <f t="shared" si="255"/>
        <v>-1354</v>
      </c>
      <c r="AU1017" s="20">
        <f t="shared" si="271"/>
        <v>10728.8</v>
      </c>
    </row>
    <row r="1018" spans="1:47">
      <c r="A1018" s="54">
        <v>1019</v>
      </c>
      <c r="B1018" s="54" t="s">
        <v>1853</v>
      </c>
      <c r="C1018" s="55" t="s">
        <v>1854</v>
      </c>
      <c r="D1018" s="79">
        <v>1</v>
      </c>
      <c r="E1018" s="79">
        <v>1</v>
      </c>
      <c r="F1018" s="80" t="s">
        <v>28</v>
      </c>
      <c r="G1018" s="80" t="s">
        <v>28</v>
      </c>
      <c r="H1018" s="80">
        <v>113.29</v>
      </c>
      <c r="I1018" s="80" t="s">
        <v>28</v>
      </c>
      <c r="J1018" s="80" t="s">
        <v>28</v>
      </c>
      <c r="K1018" s="80" t="s">
        <v>28</v>
      </c>
      <c r="L1018" s="73" t="str">
        <f t="shared" si="256"/>
        <v/>
      </c>
      <c r="M1018" s="73" t="str">
        <f t="shared" si="257"/>
        <v/>
      </c>
      <c r="N1018" s="72" t="str">
        <f t="shared" si="258"/>
        <v>0906</v>
      </c>
      <c r="O1018" s="74">
        <f t="shared" si="259"/>
        <v>0</v>
      </c>
      <c r="P1018" s="72">
        <f t="shared" si="260"/>
        <v>0</v>
      </c>
      <c r="Q1018" s="74">
        <f t="shared" si="261"/>
        <v>1</v>
      </c>
      <c r="R1018" s="72" t="str">
        <f t="shared" si="262"/>
        <v/>
      </c>
      <c r="S1018" s="72" t="str">
        <f t="shared" si="263"/>
        <v/>
      </c>
      <c r="AF1018" s="18">
        <v>6326.86921581145</v>
      </c>
      <c r="AG1018" s="18">
        <v>36.810344827586199</v>
      </c>
      <c r="AI1018" s="23">
        <f>'simulateur graphe PJ OQN'!$B$4</f>
        <v>1</v>
      </c>
      <c r="AJ1018" s="24">
        <f t="shared" si="264"/>
        <v>113.29</v>
      </c>
      <c r="AK1018" s="24">
        <f t="shared" si="265"/>
        <v>113.29</v>
      </c>
      <c r="AM1018" t="str">
        <f t="shared" si="266"/>
        <v>ZONEHAUTE</v>
      </c>
      <c r="AN1018" t="str">
        <f t="shared" si="267"/>
        <v>HDJ</v>
      </c>
      <c r="AO1018" s="20" t="e">
        <f t="shared" si="268"/>
        <v>#VALUE!</v>
      </c>
      <c r="AP1018" s="20">
        <f t="shared" si="269"/>
        <v>113.29</v>
      </c>
      <c r="AQ1018" s="20" t="str">
        <f t="shared" si="269"/>
        <v>.</v>
      </c>
      <c r="AR1018" s="20" t="str">
        <f t="shared" si="269"/>
        <v>.</v>
      </c>
      <c r="AS1018" s="20" t="e">
        <f t="shared" si="270"/>
        <v>#VALUE!</v>
      </c>
      <c r="AT1018" s="20" t="e">
        <f t="shared" si="255"/>
        <v>#VALUE!</v>
      </c>
      <c r="AU1018" s="20">
        <f t="shared" si="271"/>
        <v>113.29</v>
      </c>
    </row>
    <row r="1019" spans="1:47" ht="22.5">
      <c r="A1019" s="54">
        <v>1020</v>
      </c>
      <c r="B1019" s="54" t="s">
        <v>1855</v>
      </c>
      <c r="C1019" s="58" t="s">
        <v>1856</v>
      </c>
      <c r="D1019" s="79">
        <v>43</v>
      </c>
      <c r="E1019" s="79">
        <v>49</v>
      </c>
      <c r="F1019" s="80">
        <v>4336.47</v>
      </c>
      <c r="G1019" s="80">
        <v>100.85</v>
      </c>
      <c r="H1019" s="80">
        <v>4336.47</v>
      </c>
      <c r="I1019" s="80" t="s">
        <v>28</v>
      </c>
      <c r="J1019" s="80" t="s">
        <v>28</v>
      </c>
      <c r="K1019" s="80">
        <v>92.27</v>
      </c>
      <c r="L1019" s="73">
        <f t="shared" si="256"/>
        <v>120.75</v>
      </c>
      <c r="M1019" s="73">
        <f t="shared" si="257"/>
        <v>117.11</v>
      </c>
      <c r="N1019" s="72" t="str">
        <f t="shared" si="258"/>
        <v>0906</v>
      </c>
      <c r="O1019" s="74">
        <f t="shared" si="259"/>
        <v>6</v>
      </c>
      <c r="P1019" s="72">
        <f t="shared" si="260"/>
        <v>0</v>
      </c>
      <c r="Q1019" s="74">
        <f t="shared" si="261"/>
        <v>43</v>
      </c>
      <c r="R1019" s="72" t="str">
        <f t="shared" si="262"/>
        <v/>
      </c>
      <c r="S1019" s="72" t="str">
        <f t="shared" si="263"/>
        <v/>
      </c>
      <c r="AF1019" s="18">
        <v>9328.5616668489602</v>
      </c>
      <c r="AG1019" s="18">
        <v>50.486486486486498</v>
      </c>
      <c r="AI1019" s="23">
        <f>'simulateur graphe PJ OQN'!$B$4</f>
        <v>1</v>
      </c>
      <c r="AJ1019" s="24">
        <f t="shared" si="264"/>
        <v>117.11</v>
      </c>
      <c r="AK1019" s="24">
        <f t="shared" si="265"/>
        <v>117.11</v>
      </c>
      <c r="AM1019" t="str">
        <f t="shared" si="266"/>
        <v>ZONEBASSE</v>
      </c>
      <c r="AN1019" t="str">
        <f t="shared" si="267"/>
        <v>HC</v>
      </c>
      <c r="AO1019" s="20">
        <f t="shared" si="268"/>
        <v>117.11</v>
      </c>
      <c r="AP1019" s="20">
        <f t="shared" si="269"/>
        <v>4336.47</v>
      </c>
      <c r="AQ1019" s="20" t="str">
        <f t="shared" si="269"/>
        <v>.</v>
      </c>
      <c r="AR1019" s="20" t="str">
        <f t="shared" si="269"/>
        <v>.</v>
      </c>
      <c r="AS1019" s="20">
        <f t="shared" si="270"/>
        <v>-92.489999999999782</v>
      </c>
      <c r="AT1019" s="20">
        <f t="shared" ref="AT1019:AT1082" si="272">IF(P1019=1,J1019+(90-E1019)*K1019,H1019+(90-E1019)*K1019)+(AI1019-90)*L1019</f>
        <v>-2627.21</v>
      </c>
      <c r="AU1019" s="20">
        <f t="shared" si="271"/>
        <v>4336.47</v>
      </c>
    </row>
    <row r="1020" spans="1:47" ht="22.5">
      <c r="A1020" s="54">
        <v>1021</v>
      </c>
      <c r="B1020" s="54" t="s">
        <v>1857</v>
      </c>
      <c r="C1020" s="58" t="s">
        <v>1858</v>
      </c>
      <c r="D1020" s="79">
        <v>71</v>
      </c>
      <c r="E1020" s="79">
        <v>77</v>
      </c>
      <c r="F1020" s="80">
        <v>7438.58</v>
      </c>
      <c r="G1020" s="80">
        <v>104.77</v>
      </c>
      <c r="H1020" s="80">
        <v>7438.58</v>
      </c>
      <c r="I1020" s="80" t="s">
        <v>28</v>
      </c>
      <c r="J1020" s="80" t="s">
        <v>28</v>
      </c>
      <c r="K1020" s="80">
        <v>100.86</v>
      </c>
      <c r="L1020" s="73">
        <f t="shared" si="256"/>
        <v>120.75</v>
      </c>
      <c r="M1020" s="73">
        <f t="shared" si="257"/>
        <v>117.11</v>
      </c>
      <c r="N1020" s="72" t="str">
        <f t="shared" si="258"/>
        <v>0906</v>
      </c>
      <c r="O1020" s="74">
        <f t="shared" si="259"/>
        <v>6</v>
      </c>
      <c r="P1020" s="72">
        <f t="shared" si="260"/>
        <v>0</v>
      </c>
      <c r="Q1020" s="74">
        <f t="shared" si="261"/>
        <v>71</v>
      </c>
      <c r="R1020" s="72" t="str">
        <f t="shared" si="262"/>
        <v/>
      </c>
      <c r="S1020" s="72" t="str">
        <f t="shared" si="263"/>
        <v/>
      </c>
      <c r="AF1020" s="18">
        <v>11256.5724693804</v>
      </c>
      <c r="AG1020" s="18">
        <v>54.733333333333299</v>
      </c>
      <c r="AI1020" s="23">
        <f>'simulateur graphe PJ OQN'!$B$4</f>
        <v>1</v>
      </c>
      <c r="AJ1020" s="24">
        <f t="shared" si="264"/>
        <v>117.11</v>
      </c>
      <c r="AK1020" s="24">
        <f t="shared" si="265"/>
        <v>117.11</v>
      </c>
      <c r="AM1020" t="str">
        <f t="shared" si="266"/>
        <v>ZONEBASSE</v>
      </c>
      <c r="AN1020" t="str">
        <f t="shared" si="267"/>
        <v>HC</v>
      </c>
      <c r="AO1020" s="20">
        <f t="shared" si="268"/>
        <v>117.11</v>
      </c>
      <c r="AP1020" s="20">
        <f t="shared" si="269"/>
        <v>7438.58</v>
      </c>
      <c r="AQ1020" s="20" t="str">
        <f t="shared" si="269"/>
        <v>.</v>
      </c>
      <c r="AR1020" s="20" t="str">
        <f t="shared" si="269"/>
        <v>.</v>
      </c>
      <c r="AS1020" s="20">
        <f t="shared" si="270"/>
        <v>-226.77999999999975</v>
      </c>
      <c r="AT1020" s="20">
        <f t="shared" si="272"/>
        <v>-1996.9899999999998</v>
      </c>
      <c r="AU1020" s="20">
        <f t="shared" si="271"/>
        <v>7438.58</v>
      </c>
    </row>
    <row r="1021" spans="1:47" ht="33.75">
      <c r="A1021" s="54">
        <v>1022</v>
      </c>
      <c r="B1021" s="54" t="s">
        <v>1859</v>
      </c>
      <c r="C1021" s="58" t="s">
        <v>1860</v>
      </c>
      <c r="D1021" s="79">
        <v>64</v>
      </c>
      <c r="E1021" s="79">
        <v>70</v>
      </c>
      <c r="F1021" s="80">
        <v>9781.89</v>
      </c>
      <c r="G1021" s="80">
        <v>152.84</v>
      </c>
      <c r="H1021" s="80">
        <v>9781.89</v>
      </c>
      <c r="I1021" s="80" t="s">
        <v>28</v>
      </c>
      <c r="J1021" s="80" t="s">
        <v>28</v>
      </c>
      <c r="K1021" s="80">
        <v>146</v>
      </c>
      <c r="L1021" s="73">
        <f t="shared" si="256"/>
        <v>120.75</v>
      </c>
      <c r="M1021" s="73">
        <f t="shared" si="257"/>
        <v>117.11</v>
      </c>
      <c r="N1021" s="72" t="str">
        <f t="shared" si="258"/>
        <v>0906</v>
      </c>
      <c r="O1021" s="74">
        <f t="shared" si="259"/>
        <v>6</v>
      </c>
      <c r="P1021" s="72">
        <f t="shared" si="260"/>
        <v>0</v>
      </c>
      <c r="Q1021" s="74">
        <f t="shared" si="261"/>
        <v>64</v>
      </c>
      <c r="R1021" s="72" t="str">
        <f t="shared" si="262"/>
        <v/>
      </c>
      <c r="S1021" s="72" t="str">
        <f t="shared" si="263"/>
        <v/>
      </c>
      <c r="AF1021" s="18">
        <v>197.252104366179</v>
      </c>
      <c r="AG1021" s="18" t="s">
        <v>28</v>
      </c>
      <c r="AI1021" s="23">
        <f>'simulateur graphe PJ OQN'!$B$4</f>
        <v>1</v>
      </c>
      <c r="AJ1021" s="24">
        <f t="shared" si="264"/>
        <v>117.11</v>
      </c>
      <c r="AK1021" s="24">
        <f t="shared" si="265"/>
        <v>117.11</v>
      </c>
      <c r="AM1021" t="str">
        <f t="shared" si="266"/>
        <v>ZONEBASSE</v>
      </c>
      <c r="AN1021" t="str">
        <f t="shared" si="267"/>
        <v>HC</v>
      </c>
      <c r="AO1021" s="20">
        <f t="shared" si="268"/>
        <v>117.11</v>
      </c>
      <c r="AP1021" s="20">
        <f t="shared" si="269"/>
        <v>9781.89</v>
      </c>
      <c r="AQ1021" s="20" t="str">
        <f t="shared" si="269"/>
        <v>.</v>
      </c>
      <c r="AR1021" s="20" t="str">
        <f t="shared" si="269"/>
        <v>.</v>
      </c>
      <c r="AS1021" s="20">
        <f t="shared" si="270"/>
        <v>-292.11000000000058</v>
      </c>
      <c r="AT1021" s="20">
        <f t="shared" si="272"/>
        <v>1955.1399999999994</v>
      </c>
      <c r="AU1021" s="20">
        <f t="shared" si="271"/>
        <v>9781.89</v>
      </c>
    </row>
    <row r="1022" spans="1:47" ht="33.75">
      <c r="A1022" s="54">
        <v>1023</v>
      </c>
      <c r="B1022" s="54" t="s">
        <v>1861</v>
      </c>
      <c r="C1022" s="58" t="s">
        <v>1862</v>
      </c>
      <c r="D1022" s="79">
        <v>78</v>
      </c>
      <c r="E1022" s="79">
        <v>84</v>
      </c>
      <c r="F1022" s="80">
        <v>11260.39</v>
      </c>
      <c r="G1022" s="80">
        <v>105.61</v>
      </c>
      <c r="H1022" s="80">
        <v>11260.39</v>
      </c>
      <c r="I1022" s="80" t="s">
        <v>28</v>
      </c>
      <c r="J1022" s="80" t="s">
        <v>28</v>
      </c>
      <c r="K1022" s="80">
        <v>146</v>
      </c>
      <c r="L1022" s="73">
        <f t="shared" si="256"/>
        <v>120.75</v>
      </c>
      <c r="M1022" s="73">
        <f t="shared" si="257"/>
        <v>117.11</v>
      </c>
      <c r="N1022" s="72" t="str">
        <f t="shared" si="258"/>
        <v>0906</v>
      </c>
      <c r="O1022" s="74">
        <f t="shared" si="259"/>
        <v>6</v>
      </c>
      <c r="P1022" s="72">
        <f t="shared" si="260"/>
        <v>0</v>
      </c>
      <c r="Q1022" s="74">
        <f t="shared" si="261"/>
        <v>78</v>
      </c>
      <c r="R1022" s="72" t="str">
        <f t="shared" si="262"/>
        <v/>
      </c>
      <c r="S1022" s="72" t="str">
        <f t="shared" si="263"/>
        <v/>
      </c>
      <c r="AF1022" s="18">
        <v>7565.3657745006903</v>
      </c>
      <c r="AG1022" s="18">
        <v>43.84</v>
      </c>
      <c r="AI1022" s="23">
        <f>'simulateur graphe PJ OQN'!$B$4</f>
        <v>1</v>
      </c>
      <c r="AJ1022" s="24">
        <f t="shared" si="264"/>
        <v>117.11</v>
      </c>
      <c r="AK1022" s="24">
        <f t="shared" si="265"/>
        <v>117.11</v>
      </c>
      <c r="AM1022" t="str">
        <f t="shared" si="266"/>
        <v>ZONEBASSE</v>
      </c>
      <c r="AN1022" t="str">
        <f t="shared" si="267"/>
        <v>HC</v>
      </c>
      <c r="AO1022" s="20">
        <f t="shared" si="268"/>
        <v>117.11</v>
      </c>
      <c r="AP1022" s="20">
        <f t="shared" si="269"/>
        <v>11260.39</v>
      </c>
      <c r="AQ1022" s="20" t="str">
        <f t="shared" si="269"/>
        <v>.</v>
      </c>
      <c r="AR1022" s="20" t="str">
        <f t="shared" si="269"/>
        <v>.</v>
      </c>
      <c r="AS1022" s="20">
        <f t="shared" si="270"/>
        <v>-857.61000000000058</v>
      </c>
      <c r="AT1022" s="20">
        <f t="shared" si="272"/>
        <v>1389.6399999999994</v>
      </c>
      <c r="AU1022" s="20">
        <f t="shared" si="271"/>
        <v>11260.39</v>
      </c>
    </row>
    <row r="1023" spans="1:47" ht="22.5">
      <c r="A1023" s="54">
        <v>1024</v>
      </c>
      <c r="B1023" s="54" t="s">
        <v>1863</v>
      </c>
      <c r="C1023" s="58" t="s">
        <v>1864</v>
      </c>
      <c r="D1023" s="79">
        <v>29</v>
      </c>
      <c r="E1023" s="79">
        <v>35</v>
      </c>
      <c r="F1023" s="80">
        <v>3052.45</v>
      </c>
      <c r="G1023" s="80">
        <v>105.26</v>
      </c>
      <c r="H1023" s="80">
        <v>3052.45</v>
      </c>
      <c r="I1023" s="80" t="s">
        <v>28</v>
      </c>
      <c r="J1023" s="80" t="s">
        <v>28</v>
      </c>
      <c r="K1023" s="80">
        <v>105.26</v>
      </c>
      <c r="L1023" s="73">
        <f t="shared" si="256"/>
        <v>108.6</v>
      </c>
      <c r="M1023" s="73">
        <f t="shared" si="257"/>
        <v>117.11</v>
      </c>
      <c r="N1023" s="72" t="str">
        <f t="shared" si="258"/>
        <v>0906</v>
      </c>
      <c r="O1023" s="74">
        <f t="shared" si="259"/>
        <v>6</v>
      </c>
      <c r="P1023" s="72">
        <f t="shared" si="260"/>
        <v>0</v>
      </c>
      <c r="Q1023" s="74">
        <f t="shared" si="261"/>
        <v>29</v>
      </c>
      <c r="R1023" s="72" t="str">
        <f t="shared" si="262"/>
        <v/>
      </c>
      <c r="S1023" s="72" t="str">
        <f t="shared" si="263"/>
        <v/>
      </c>
      <c r="AF1023" s="18">
        <v>11091.9140737609</v>
      </c>
      <c r="AG1023" s="18">
        <v>65.961038961038994</v>
      </c>
      <c r="AI1023" s="23">
        <f>'simulateur graphe PJ OQN'!$B$4</f>
        <v>1</v>
      </c>
      <c r="AJ1023" s="24">
        <f t="shared" si="264"/>
        <v>117.11</v>
      </c>
      <c r="AK1023" s="24">
        <f t="shared" si="265"/>
        <v>117.11</v>
      </c>
      <c r="AM1023" t="str">
        <f t="shared" si="266"/>
        <v>ZONEBASSE</v>
      </c>
      <c r="AN1023" t="str">
        <f t="shared" si="267"/>
        <v>HC</v>
      </c>
      <c r="AO1023" s="20">
        <f t="shared" si="268"/>
        <v>117.11</v>
      </c>
      <c r="AP1023" s="20">
        <f t="shared" si="269"/>
        <v>3052.45</v>
      </c>
      <c r="AQ1023" s="20" t="str">
        <f t="shared" si="269"/>
        <v>.</v>
      </c>
      <c r="AR1023" s="20" t="str">
        <f t="shared" si="269"/>
        <v>.</v>
      </c>
      <c r="AS1023" s="20">
        <f t="shared" si="270"/>
        <v>-526.39000000000033</v>
      </c>
      <c r="AT1023" s="20">
        <f t="shared" si="272"/>
        <v>-823.64999999999964</v>
      </c>
      <c r="AU1023" s="20">
        <f t="shared" si="271"/>
        <v>3052.45</v>
      </c>
    </row>
    <row r="1024" spans="1:47" ht="22.5">
      <c r="A1024" s="54">
        <v>1025</v>
      </c>
      <c r="B1024" s="54" t="s">
        <v>1865</v>
      </c>
      <c r="C1024" s="58" t="s">
        <v>1866</v>
      </c>
      <c r="D1024" s="79">
        <v>43</v>
      </c>
      <c r="E1024" s="79">
        <v>49</v>
      </c>
      <c r="F1024" s="80">
        <v>4481.24</v>
      </c>
      <c r="G1024" s="80">
        <v>102.06</v>
      </c>
      <c r="H1024" s="80">
        <v>4481.24</v>
      </c>
      <c r="I1024" s="80" t="s">
        <v>28</v>
      </c>
      <c r="J1024" s="80" t="s">
        <v>28</v>
      </c>
      <c r="K1024" s="80">
        <v>105.26</v>
      </c>
      <c r="L1024" s="73">
        <f t="shared" si="256"/>
        <v>108.6</v>
      </c>
      <c r="M1024" s="73">
        <f t="shared" si="257"/>
        <v>117.11</v>
      </c>
      <c r="N1024" s="72" t="str">
        <f t="shared" si="258"/>
        <v>0906</v>
      </c>
      <c r="O1024" s="74">
        <f t="shared" si="259"/>
        <v>6</v>
      </c>
      <c r="P1024" s="72">
        <f t="shared" si="260"/>
        <v>0</v>
      </c>
      <c r="Q1024" s="74">
        <f t="shared" si="261"/>
        <v>43</v>
      </c>
      <c r="R1024" s="72" t="str">
        <f t="shared" si="262"/>
        <v/>
      </c>
      <c r="S1024" s="72" t="str">
        <f t="shared" si="263"/>
        <v/>
      </c>
      <c r="AF1024" s="18">
        <v>12142.851943724299</v>
      </c>
      <c r="AG1024" s="18">
        <v>62.178571428571402</v>
      </c>
      <c r="AI1024" s="23">
        <f>'simulateur graphe PJ OQN'!$B$4</f>
        <v>1</v>
      </c>
      <c r="AJ1024" s="24">
        <f t="shared" si="264"/>
        <v>117.11</v>
      </c>
      <c r="AK1024" s="24">
        <f t="shared" si="265"/>
        <v>117.11</v>
      </c>
      <c r="AM1024" t="str">
        <f t="shared" si="266"/>
        <v>ZONEBASSE</v>
      </c>
      <c r="AN1024" t="str">
        <f t="shared" si="267"/>
        <v>HC</v>
      </c>
      <c r="AO1024" s="20">
        <f t="shared" si="268"/>
        <v>117.11</v>
      </c>
      <c r="AP1024" s="20">
        <f t="shared" si="269"/>
        <v>4481.24</v>
      </c>
      <c r="AQ1024" s="20" t="str">
        <f t="shared" si="269"/>
        <v>.</v>
      </c>
      <c r="AR1024" s="20" t="str">
        <f t="shared" si="269"/>
        <v>.</v>
      </c>
      <c r="AS1024" s="20">
        <f t="shared" si="270"/>
        <v>-571.24000000000069</v>
      </c>
      <c r="AT1024" s="20">
        <f t="shared" si="272"/>
        <v>-868.5</v>
      </c>
      <c r="AU1024" s="20">
        <f t="shared" si="271"/>
        <v>4481.24</v>
      </c>
    </row>
    <row r="1025" spans="1:47" ht="33.75">
      <c r="A1025" s="54">
        <v>1026</v>
      </c>
      <c r="B1025" s="54" t="s">
        <v>1867</v>
      </c>
      <c r="C1025" s="58" t="s">
        <v>1868</v>
      </c>
      <c r="D1025" s="79">
        <v>36</v>
      </c>
      <c r="E1025" s="79">
        <v>42</v>
      </c>
      <c r="F1025" s="80">
        <v>3542.86</v>
      </c>
      <c r="G1025" s="80">
        <v>98.41</v>
      </c>
      <c r="H1025" s="80">
        <v>3542.86</v>
      </c>
      <c r="I1025" s="80" t="s">
        <v>28</v>
      </c>
      <c r="J1025" s="80" t="s">
        <v>28</v>
      </c>
      <c r="K1025" s="80">
        <v>90.84</v>
      </c>
      <c r="L1025" s="73">
        <f t="shared" si="256"/>
        <v>108.6</v>
      </c>
      <c r="M1025" s="73">
        <f t="shared" si="257"/>
        <v>117.11</v>
      </c>
      <c r="N1025" s="72" t="str">
        <f t="shared" si="258"/>
        <v>0906</v>
      </c>
      <c r="O1025" s="74">
        <f t="shared" si="259"/>
        <v>6</v>
      </c>
      <c r="P1025" s="72">
        <f t="shared" si="260"/>
        <v>0</v>
      </c>
      <c r="Q1025" s="74">
        <f t="shared" si="261"/>
        <v>36</v>
      </c>
      <c r="R1025" s="72" t="str">
        <f t="shared" si="262"/>
        <v/>
      </c>
      <c r="S1025" s="72" t="str">
        <f t="shared" si="263"/>
        <v/>
      </c>
      <c r="AF1025" s="18">
        <v>18678.363909072999</v>
      </c>
      <c r="AG1025" s="18">
        <v>94.011764705882399</v>
      </c>
      <c r="AI1025" s="23">
        <f>'simulateur graphe PJ OQN'!$B$4</f>
        <v>1</v>
      </c>
      <c r="AJ1025" s="24">
        <f t="shared" si="264"/>
        <v>117.11</v>
      </c>
      <c r="AK1025" s="24">
        <f t="shared" si="265"/>
        <v>117.11</v>
      </c>
      <c r="AM1025" t="str">
        <f t="shared" si="266"/>
        <v>ZONEBASSE</v>
      </c>
      <c r="AN1025" t="str">
        <f t="shared" si="267"/>
        <v>HC</v>
      </c>
      <c r="AO1025" s="20">
        <f t="shared" si="268"/>
        <v>117.11</v>
      </c>
      <c r="AP1025" s="20">
        <f t="shared" si="269"/>
        <v>3542.86</v>
      </c>
      <c r="AQ1025" s="20" t="str">
        <f t="shared" si="269"/>
        <v>.</v>
      </c>
      <c r="AR1025" s="20" t="str">
        <f t="shared" si="269"/>
        <v>.</v>
      </c>
      <c r="AS1025" s="20">
        <f t="shared" si="270"/>
        <v>-181.57999999999993</v>
      </c>
      <c r="AT1025" s="20">
        <f t="shared" si="272"/>
        <v>-1762.2199999999993</v>
      </c>
      <c r="AU1025" s="20">
        <f t="shared" si="271"/>
        <v>3542.86</v>
      </c>
    </row>
    <row r="1026" spans="1:47" ht="33.75">
      <c r="A1026" s="54">
        <v>1027</v>
      </c>
      <c r="B1026" s="54" t="s">
        <v>1869</v>
      </c>
      <c r="C1026" s="58" t="s">
        <v>1870</v>
      </c>
      <c r="D1026" s="79">
        <v>64</v>
      </c>
      <c r="E1026" s="79">
        <v>70</v>
      </c>
      <c r="F1026" s="80">
        <v>8634.68</v>
      </c>
      <c r="G1026" s="80">
        <v>134.91999999999999</v>
      </c>
      <c r="H1026" s="80">
        <v>8634.68</v>
      </c>
      <c r="I1026" s="80" t="s">
        <v>28</v>
      </c>
      <c r="J1026" s="80" t="s">
        <v>28</v>
      </c>
      <c r="K1026" s="80">
        <v>130.83000000000001</v>
      </c>
      <c r="L1026" s="73">
        <f t="shared" si="256"/>
        <v>108.6</v>
      </c>
      <c r="M1026" s="73">
        <f t="shared" si="257"/>
        <v>117.11</v>
      </c>
      <c r="N1026" s="72" t="str">
        <f t="shared" si="258"/>
        <v>0906</v>
      </c>
      <c r="O1026" s="74">
        <f t="shared" si="259"/>
        <v>6</v>
      </c>
      <c r="P1026" s="72">
        <f t="shared" si="260"/>
        <v>0</v>
      </c>
      <c r="Q1026" s="74">
        <f t="shared" si="261"/>
        <v>64</v>
      </c>
      <c r="R1026" s="72" t="str">
        <f t="shared" si="262"/>
        <v/>
      </c>
      <c r="S1026" s="72" t="str">
        <f t="shared" si="263"/>
        <v/>
      </c>
      <c r="AF1026" s="18">
        <v>6280.3314803152898</v>
      </c>
      <c r="AG1026" s="18">
        <v>39.4722222222222</v>
      </c>
      <c r="AI1026" s="23">
        <f>'simulateur graphe PJ OQN'!$B$4</f>
        <v>1</v>
      </c>
      <c r="AJ1026" s="24">
        <f t="shared" si="264"/>
        <v>117.11</v>
      </c>
      <c r="AK1026" s="24">
        <f t="shared" si="265"/>
        <v>117.11</v>
      </c>
      <c r="AM1026" t="str">
        <f t="shared" si="266"/>
        <v>ZONEBASSE</v>
      </c>
      <c r="AN1026" t="str">
        <f t="shared" si="267"/>
        <v>HC</v>
      </c>
      <c r="AO1026" s="20">
        <f t="shared" si="268"/>
        <v>117.11</v>
      </c>
      <c r="AP1026" s="20">
        <f t="shared" si="269"/>
        <v>8634.68</v>
      </c>
      <c r="AQ1026" s="20" t="str">
        <f t="shared" si="269"/>
        <v>.</v>
      </c>
      <c r="AR1026" s="20" t="str">
        <f t="shared" si="269"/>
        <v>.</v>
      </c>
      <c r="AS1026" s="20">
        <f t="shared" si="270"/>
        <v>-392.59000000000015</v>
      </c>
      <c r="AT1026" s="20">
        <f t="shared" si="272"/>
        <v>1585.880000000001</v>
      </c>
      <c r="AU1026" s="20">
        <f t="shared" si="271"/>
        <v>8634.68</v>
      </c>
    </row>
    <row r="1027" spans="1:47" ht="22.5">
      <c r="A1027" s="54">
        <v>1028</v>
      </c>
      <c r="B1027" s="54" t="s">
        <v>1871</v>
      </c>
      <c r="C1027" s="58" t="s">
        <v>1872</v>
      </c>
      <c r="D1027" s="79">
        <v>1</v>
      </c>
      <c r="E1027" s="79">
        <v>1</v>
      </c>
      <c r="F1027" s="80" t="s">
        <v>28</v>
      </c>
      <c r="G1027" s="80" t="s">
        <v>28</v>
      </c>
      <c r="H1027" s="80">
        <v>121.45</v>
      </c>
      <c r="I1027" s="80" t="s">
        <v>28</v>
      </c>
      <c r="J1027" s="80" t="s">
        <v>28</v>
      </c>
      <c r="K1027" s="80" t="s">
        <v>28</v>
      </c>
      <c r="L1027" s="73" t="str">
        <f t="shared" si="256"/>
        <v/>
      </c>
      <c r="M1027" s="73" t="str">
        <f t="shared" si="257"/>
        <v/>
      </c>
      <c r="N1027" s="72" t="str">
        <f t="shared" si="258"/>
        <v>0909</v>
      </c>
      <c r="O1027" s="74">
        <f t="shared" si="259"/>
        <v>0</v>
      </c>
      <c r="P1027" s="72">
        <f t="shared" si="260"/>
        <v>0</v>
      </c>
      <c r="Q1027" s="74">
        <f t="shared" si="261"/>
        <v>1</v>
      </c>
      <c r="R1027" s="72" t="str">
        <f t="shared" si="262"/>
        <v/>
      </c>
      <c r="S1027" s="72" t="str">
        <f t="shared" si="263"/>
        <v/>
      </c>
      <c r="AF1027" s="18">
        <v>9400.1223279915994</v>
      </c>
      <c r="AG1027" s="18">
        <v>25.321428571428601</v>
      </c>
      <c r="AI1027" s="23">
        <f>'simulateur graphe PJ OQN'!$B$4</f>
        <v>1</v>
      </c>
      <c r="AJ1027" s="24">
        <f t="shared" si="264"/>
        <v>121.45</v>
      </c>
      <c r="AK1027" s="24">
        <f t="shared" si="265"/>
        <v>121.45</v>
      </c>
      <c r="AM1027" t="str">
        <f t="shared" si="266"/>
        <v>ZONEHAUTE</v>
      </c>
      <c r="AN1027" t="str">
        <f t="shared" si="267"/>
        <v>HDJ</v>
      </c>
      <c r="AO1027" s="20" t="e">
        <f t="shared" si="268"/>
        <v>#VALUE!</v>
      </c>
      <c r="AP1027" s="20">
        <f t="shared" si="269"/>
        <v>121.45</v>
      </c>
      <c r="AQ1027" s="20" t="str">
        <f t="shared" si="269"/>
        <v>.</v>
      </c>
      <c r="AR1027" s="20" t="str">
        <f t="shared" si="269"/>
        <v>.</v>
      </c>
      <c r="AS1027" s="20" t="e">
        <f t="shared" si="270"/>
        <v>#VALUE!</v>
      </c>
      <c r="AT1027" s="20" t="e">
        <f t="shared" si="272"/>
        <v>#VALUE!</v>
      </c>
      <c r="AU1027" s="20">
        <f t="shared" si="271"/>
        <v>121.45</v>
      </c>
    </row>
    <row r="1028" spans="1:47" ht="33.75">
      <c r="A1028" s="54">
        <v>1029</v>
      </c>
      <c r="B1028" s="54" t="s">
        <v>1873</v>
      </c>
      <c r="C1028" s="58" t="s">
        <v>1874</v>
      </c>
      <c r="D1028" s="79">
        <v>36</v>
      </c>
      <c r="E1028" s="79">
        <v>42</v>
      </c>
      <c r="F1028" s="80">
        <v>3899.92</v>
      </c>
      <c r="G1028" s="80">
        <v>108.33</v>
      </c>
      <c r="H1028" s="80">
        <v>3899.92</v>
      </c>
      <c r="I1028" s="80" t="s">
        <v>28</v>
      </c>
      <c r="J1028" s="80" t="s">
        <v>28</v>
      </c>
      <c r="K1028" s="80">
        <v>97.5</v>
      </c>
      <c r="L1028" s="73">
        <f t="shared" ref="L1028:L1091" si="273">IFERROR(VLOOKUP(B1028,$B$1326:$K$2467,6,0),"")</f>
        <v>94.19</v>
      </c>
      <c r="M1028" s="73">
        <f t="shared" ref="M1028:M1091" si="274">IFERROR(VLOOKUP($B1028,$B$2468:$K$3603,6,0),"")</f>
        <v>115</v>
      </c>
      <c r="N1028" s="72" t="str">
        <f t="shared" ref="N1028:N1091" si="275">LEFT(B1028,4)</f>
        <v>0909</v>
      </c>
      <c r="O1028" s="74">
        <f t="shared" ref="O1028:O1091" si="276">E1028-D1028</f>
        <v>6</v>
      </c>
      <c r="P1028" s="72">
        <f t="shared" ref="P1028:P1091" si="277">IF(O1028=20,1,0)</f>
        <v>0</v>
      </c>
      <c r="Q1028" s="74">
        <f t="shared" ref="Q1028:Q1091" si="278">D1028</f>
        <v>36</v>
      </c>
      <c r="R1028" s="72" t="str">
        <f t="shared" ref="R1028:R1091" si="279">IF(P1028=1,Q1028+7,"")</f>
        <v/>
      </c>
      <c r="S1028" s="72" t="str">
        <f t="shared" ref="S1028:S1091" si="280">IF(P1028=1,Q1028+14,"")</f>
        <v/>
      </c>
      <c r="AF1028" s="18">
        <v>7679.7271352786202</v>
      </c>
      <c r="AG1028" s="18">
        <v>47.3333333333333</v>
      </c>
      <c r="AI1028" s="23">
        <f>'simulateur graphe PJ OQN'!$B$4</f>
        <v>1</v>
      </c>
      <c r="AJ1028" s="24">
        <f t="shared" ref="AJ1028:AJ1091" si="281">IF(AN1028="HDJ",AU1028,IF(AM1028="ZONE90",AT1028,IF(AM1028="ZONEBASSE",AO1028,IF(AM1028="ZONEFORF1",AP1028,IF(AM1028="ZONEFORF2",AQ1028,IF(AM1028="ZONEFORF3",AR1028,AS1028))))))</f>
        <v>115</v>
      </c>
      <c r="AK1028" s="24">
        <f t="shared" ref="AK1028:AK1091" si="282">AJ1028/AI1028</f>
        <v>115</v>
      </c>
      <c r="AM1028" t="str">
        <f t="shared" ref="AM1028:AM1091" si="283">IF(AI1028&gt;90,"ZONE90",IF(P1028=1,IF(AI1028&lt;D1028,"ZONEBASSE",IF(AI1028&lt;R1028,"ZONEFORF1",IF(AI1028&lt;S1028,"ZONEFORF2",IF(AI1028&lt;E1028,"ZONEFORF3","ZONEHAUTE")))),IF(AI1028&lt;D1028,"ZONEBASSE",IF(AI1028&lt;E1028,"ZONEFORF1","ZONEHAUTE"))))</f>
        <v>ZONEBASSE</v>
      </c>
      <c r="AN1028" t="str">
        <f t="shared" ref="AN1028:AN1091" si="284">IF(RIGHT(B1028,1)="0","HDJ","HC")</f>
        <v>HC</v>
      </c>
      <c r="AO1028" s="20">
        <f t="shared" ref="AO1028:AO1091" si="285">IF(AI1028&lt;8,M1028*AI1028,F1028-(D1028-AI1028)*G1028)</f>
        <v>115</v>
      </c>
      <c r="AP1028" s="20">
        <f t="shared" ref="AP1028:AR1091" si="286">H1028</f>
        <v>3899.92</v>
      </c>
      <c r="AQ1028" s="20" t="str">
        <f t="shared" si="286"/>
        <v>.</v>
      </c>
      <c r="AR1028" s="20" t="str">
        <f t="shared" si="286"/>
        <v>.</v>
      </c>
      <c r="AS1028" s="20">
        <f t="shared" ref="AS1028:AS1091" si="287">IF(P1028=1,J1028+(AI1028-E1028)*K1028,H1028+(AI1028-E1028)*K1028)</f>
        <v>-97.579999999999927</v>
      </c>
      <c r="AT1028" s="20">
        <f t="shared" si="272"/>
        <v>197.01000000000022</v>
      </c>
      <c r="AU1028" s="20">
        <f t="shared" ref="AU1028:AU1091" si="288">AI1028*H1028</f>
        <v>3899.92</v>
      </c>
    </row>
    <row r="1029" spans="1:47" ht="33.75">
      <c r="A1029" s="54">
        <v>1030</v>
      </c>
      <c r="B1029" s="54" t="s">
        <v>1875</v>
      </c>
      <c r="C1029" s="58" t="s">
        <v>1876</v>
      </c>
      <c r="D1029" s="79">
        <v>43</v>
      </c>
      <c r="E1029" s="79">
        <v>49</v>
      </c>
      <c r="F1029" s="80">
        <v>5100.3599999999997</v>
      </c>
      <c r="G1029" s="80">
        <v>118.61</v>
      </c>
      <c r="H1029" s="80">
        <v>5100.3599999999997</v>
      </c>
      <c r="I1029" s="80" t="s">
        <v>28</v>
      </c>
      <c r="J1029" s="80" t="s">
        <v>28</v>
      </c>
      <c r="K1029" s="80">
        <v>108.52</v>
      </c>
      <c r="L1029" s="73">
        <f t="shared" si="273"/>
        <v>94.19</v>
      </c>
      <c r="M1029" s="73">
        <f t="shared" si="274"/>
        <v>115</v>
      </c>
      <c r="N1029" s="72" t="str">
        <f t="shared" si="275"/>
        <v>0909</v>
      </c>
      <c r="O1029" s="74">
        <f t="shared" si="276"/>
        <v>6</v>
      </c>
      <c r="P1029" s="72">
        <f t="shared" si="277"/>
        <v>0</v>
      </c>
      <c r="Q1029" s="74">
        <f t="shared" si="278"/>
        <v>43</v>
      </c>
      <c r="R1029" s="72" t="str">
        <f t="shared" si="279"/>
        <v/>
      </c>
      <c r="S1029" s="72" t="str">
        <f t="shared" si="280"/>
        <v/>
      </c>
      <c r="AF1029" s="18">
        <v>11494.675837332001</v>
      </c>
      <c r="AG1029" s="18">
        <v>60.9166666666667</v>
      </c>
      <c r="AI1029" s="23">
        <f>'simulateur graphe PJ OQN'!$B$4</f>
        <v>1</v>
      </c>
      <c r="AJ1029" s="24">
        <f t="shared" si="281"/>
        <v>115</v>
      </c>
      <c r="AK1029" s="24">
        <f t="shared" si="282"/>
        <v>115</v>
      </c>
      <c r="AM1029" t="str">
        <f t="shared" si="283"/>
        <v>ZONEBASSE</v>
      </c>
      <c r="AN1029" t="str">
        <f t="shared" si="284"/>
        <v>HC</v>
      </c>
      <c r="AO1029" s="20">
        <f t="shared" si="285"/>
        <v>115</v>
      </c>
      <c r="AP1029" s="20">
        <f t="shared" si="286"/>
        <v>5100.3599999999997</v>
      </c>
      <c r="AQ1029" s="20" t="str">
        <f t="shared" si="286"/>
        <v>.</v>
      </c>
      <c r="AR1029" s="20" t="str">
        <f t="shared" si="286"/>
        <v>.</v>
      </c>
      <c r="AS1029" s="20">
        <f t="shared" si="287"/>
        <v>-108.60000000000036</v>
      </c>
      <c r="AT1029" s="20">
        <f t="shared" si="272"/>
        <v>1166.7700000000004</v>
      </c>
      <c r="AU1029" s="20">
        <f t="shared" si="288"/>
        <v>5100.3599999999997</v>
      </c>
    </row>
    <row r="1030" spans="1:47" ht="45">
      <c r="A1030" s="54">
        <v>1031</v>
      </c>
      <c r="B1030" s="54" t="s">
        <v>1877</v>
      </c>
      <c r="C1030" s="58" t="s">
        <v>1878</v>
      </c>
      <c r="D1030" s="79">
        <v>43</v>
      </c>
      <c r="E1030" s="79">
        <v>49</v>
      </c>
      <c r="F1030" s="80">
        <v>4544.6499999999996</v>
      </c>
      <c r="G1030" s="80">
        <v>105.69</v>
      </c>
      <c r="H1030" s="80">
        <v>4544.6499999999996</v>
      </c>
      <c r="I1030" s="80" t="s">
        <v>28</v>
      </c>
      <c r="J1030" s="80" t="s">
        <v>28</v>
      </c>
      <c r="K1030" s="80">
        <v>97.01</v>
      </c>
      <c r="L1030" s="73">
        <f t="shared" si="273"/>
        <v>94.19</v>
      </c>
      <c r="M1030" s="73">
        <f t="shared" si="274"/>
        <v>115</v>
      </c>
      <c r="N1030" s="72" t="str">
        <f t="shared" si="275"/>
        <v>0909</v>
      </c>
      <c r="O1030" s="74">
        <f t="shared" si="276"/>
        <v>6</v>
      </c>
      <c r="P1030" s="72">
        <f t="shared" si="277"/>
        <v>0</v>
      </c>
      <c r="Q1030" s="74">
        <f t="shared" si="278"/>
        <v>43</v>
      </c>
      <c r="R1030" s="72" t="str">
        <f t="shared" si="279"/>
        <v/>
      </c>
      <c r="S1030" s="72" t="str">
        <f t="shared" si="280"/>
        <v/>
      </c>
      <c r="AF1030" s="18">
        <v>207.421796740883</v>
      </c>
      <c r="AG1030" s="18" t="s">
        <v>28</v>
      </c>
      <c r="AI1030" s="23">
        <f>'simulateur graphe PJ OQN'!$B$4</f>
        <v>1</v>
      </c>
      <c r="AJ1030" s="24">
        <f t="shared" si="281"/>
        <v>115</v>
      </c>
      <c r="AK1030" s="24">
        <f t="shared" si="282"/>
        <v>115</v>
      </c>
      <c r="AM1030" t="str">
        <f t="shared" si="283"/>
        <v>ZONEBASSE</v>
      </c>
      <c r="AN1030" t="str">
        <f t="shared" si="284"/>
        <v>HC</v>
      </c>
      <c r="AO1030" s="20">
        <f t="shared" si="285"/>
        <v>115</v>
      </c>
      <c r="AP1030" s="20">
        <f t="shared" si="286"/>
        <v>4544.6499999999996</v>
      </c>
      <c r="AQ1030" s="20" t="str">
        <f t="shared" si="286"/>
        <v>.</v>
      </c>
      <c r="AR1030" s="20" t="str">
        <f t="shared" si="286"/>
        <v>.</v>
      </c>
      <c r="AS1030" s="20">
        <f t="shared" si="287"/>
        <v>-111.83000000000084</v>
      </c>
      <c r="AT1030" s="20">
        <f t="shared" si="272"/>
        <v>139.14999999999964</v>
      </c>
      <c r="AU1030" s="20">
        <f t="shared" si="288"/>
        <v>4544.6499999999996</v>
      </c>
    </row>
    <row r="1031" spans="1:47" ht="45">
      <c r="A1031" s="54">
        <v>1032</v>
      </c>
      <c r="B1031" s="54" t="s">
        <v>1879</v>
      </c>
      <c r="C1031" s="58" t="s">
        <v>1880</v>
      </c>
      <c r="D1031" s="79">
        <v>57</v>
      </c>
      <c r="E1031" s="79">
        <v>63</v>
      </c>
      <c r="F1031" s="80">
        <v>6004.21</v>
      </c>
      <c r="G1031" s="80">
        <v>104.25</v>
      </c>
      <c r="H1031" s="80">
        <v>6004.21</v>
      </c>
      <c r="I1031" s="80" t="s">
        <v>28</v>
      </c>
      <c r="J1031" s="80" t="s">
        <v>28</v>
      </c>
      <c r="K1031" s="80">
        <v>101.14</v>
      </c>
      <c r="L1031" s="73">
        <f t="shared" si="273"/>
        <v>94.19</v>
      </c>
      <c r="M1031" s="73">
        <f t="shared" si="274"/>
        <v>115</v>
      </c>
      <c r="N1031" s="72" t="str">
        <f t="shared" si="275"/>
        <v>0909</v>
      </c>
      <c r="O1031" s="74">
        <f t="shared" si="276"/>
        <v>6</v>
      </c>
      <c r="P1031" s="72">
        <f t="shared" si="277"/>
        <v>0</v>
      </c>
      <c r="Q1031" s="74">
        <f t="shared" si="278"/>
        <v>57</v>
      </c>
      <c r="R1031" s="72" t="str">
        <f t="shared" si="279"/>
        <v/>
      </c>
      <c r="S1031" s="72" t="str">
        <f t="shared" si="280"/>
        <v/>
      </c>
      <c r="AF1031" s="18">
        <v>6187.3482108237304</v>
      </c>
      <c r="AG1031" s="18">
        <v>38.5324675324675</v>
      </c>
      <c r="AI1031" s="23">
        <f>'simulateur graphe PJ OQN'!$B$4</f>
        <v>1</v>
      </c>
      <c r="AJ1031" s="24">
        <f t="shared" si="281"/>
        <v>115</v>
      </c>
      <c r="AK1031" s="24">
        <f t="shared" si="282"/>
        <v>115</v>
      </c>
      <c r="AM1031" t="str">
        <f t="shared" si="283"/>
        <v>ZONEBASSE</v>
      </c>
      <c r="AN1031" t="str">
        <f t="shared" si="284"/>
        <v>HC</v>
      </c>
      <c r="AO1031" s="20">
        <f t="shared" si="285"/>
        <v>115</v>
      </c>
      <c r="AP1031" s="20">
        <f t="shared" si="286"/>
        <v>6004.21</v>
      </c>
      <c r="AQ1031" s="20" t="str">
        <f t="shared" si="286"/>
        <v>.</v>
      </c>
      <c r="AR1031" s="20" t="str">
        <f t="shared" si="286"/>
        <v>.</v>
      </c>
      <c r="AS1031" s="20">
        <f t="shared" si="287"/>
        <v>-266.47000000000025</v>
      </c>
      <c r="AT1031" s="20">
        <f t="shared" si="272"/>
        <v>352.07999999999993</v>
      </c>
      <c r="AU1031" s="20">
        <f t="shared" si="288"/>
        <v>6004.21</v>
      </c>
    </row>
    <row r="1032" spans="1:47" ht="33.75">
      <c r="A1032" s="54">
        <v>1033</v>
      </c>
      <c r="B1032" s="54" t="s">
        <v>1881</v>
      </c>
      <c r="C1032" s="58" t="s">
        <v>1882</v>
      </c>
      <c r="D1032" s="79">
        <v>29</v>
      </c>
      <c r="E1032" s="79">
        <v>35</v>
      </c>
      <c r="F1032" s="80">
        <v>3067.76</v>
      </c>
      <c r="G1032" s="80">
        <v>105.78</v>
      </c>
      <c r="H1032" s="80">
        <v>3067.76</v>
      </c>
      <c r="I1032" s="80" t="s">
        <v>28</v>
      </c>
      <c r="J1032" s="80" t="s">
        <v>28</v>
      </c>
      <c r="K1032" s="80">
        <v>92.96</v>
      </c>
      <c r="L1032" s="73">
        <f t="shared" si="273"/>
        <v>99.16</v>
      </c>
      <c r="M1032" s="73">
        <f t="shared" si="274"/>
        <v>115</v>
      </c>
      <c r="N1032" s="72" t="str">
        <f t="shared" si="275"/>
        <v>0909</v>
      </c>
      <c r="O1032" s="74">
        <f t="shared" si="276"/>
        <v>6</v>
      </c>
      <c r="P1032" s="72">
        <f t="shared" si="277"/>
        <v>0</v>
      </c>
      <c r="Q1032" s="74">
        <f t="shared" si="278"/>
        <v>29</v>
      </c>
      <c r="R1032" s="72" t="str">
        <f t="shared" si="279"/>
        <v/>
      </c>
      <c r="S1032" s="72" t="str">
        <f t="shared" si="280"/>
        <v/>
      </c>
      <c r="AF1032" s="18">
        <v>9101.9962720322001</v>
      </c>
      <c r="AG1032" s="18">
        <v>71.714285714285694</v>
      </c>
      <c r="AI1032" s="23">
        <f>'simulateur graphe PJ OQN'!$B$4</f>
        <v>1</v>
      </c>
      <c r="AJ1032" s="24">
        <f t="shared" si="281"/>
        <v>115</v>
      </c>
      <c r="AK1032" s="24">
        <f t="shared" si="282"/>
        <v>115</v>
      </c>
      <c r="AM1032" t="str">
        <f t="shared" si="283"/>
        <v>ZONEBASSE</v>
      </c>
      <c r="AN1032" t="str">
        <f t="shared" si="284"/>
        <v>HC</v>
      </c>
      <c r="AO1032" s="20">
        <f t="shared" si="285"/>
        <v>115</v>
      </c>
      <c r="AP1032" s="20">
        <f t="shared" si="286"/>
        <v>3067.76</v>
      </c>
      <c r="AQ1032" s="20" t="str">
        <f t="shared" si="286"/>
        <v>.</v>
      </c>
      <c r="AR1032" s="20" t="str">
        <f t="shared" si="286"/>
        <v>.</v>
      </c>
      <c r="AS1032" s="20">
        <f t="shared" si="287"/>
        <v>-92.879999999999654</v>
      </c>
      <c r="AT1032" s="20">
        <f t="shared" si="272"/>
        <v>-644.68000000000029</v>
      </c>
      <c r="AU1032" s="20">
        <f t="shared" si="288"/>
        <v>3067.76</v>
      </c>
    </row>
    <row r="1033" spans="1:47" ht="33.75">
      <c r="A1033" s="54">
        <v>1034</v>
      </c>
      <c r="B1033" s="54" t="s">
        <v>1883</v>
      </c>
      <c r="C1033" s="58" t="s">
        <v>1884</v>
      </c>
      <c r="D1033" s="79">
        <v>50</v>
      </c>
      <c r="E1033" s="79">
        <v>56</v>
      </c>
      <c r="F1033" s="80">
        <v>9518.4699999999993</v>
      </c>
      <c r="G1033" s="80">
        <v>190.37</v>
      </c>
      <c r="H1033" s="80">
        <v>9518.4699999999993</v>
      </c>
      <c r="I1033" s="80" t="s">
        <v>28</v>
      </c>
      <c r="J1033" s="80" t="s">
        <v>28</v>
      </c>
      <c r="K1033" s="80">
        <v>176.27</v>
      </c>
      <c r="L1033" s="73">
        <f t="shared" si="273"/>
        <v>99.16</v>
      </c>
      <c r="M1033" s="73">
        <f t="shared" si="274"/>
        <v>115</v>
      </c>
      <c r="N1033" s="72" t="str">
        <f t="shared" si="275"/>
        <v>0909</v>
      </c>
      <c r="O1033" s="74">
        <f t="shared" si="276"/>
        <v>6</v>
      </c>
      <c r="P1033" s="72">
        <f t="shared" si="277"/>
        <v>0</v>
      </c>
      <c r="Q1033" s="74">
        <f t="shared" si="278"/>
        <v>50</v>
      </c>
      <c r="R1033" s="72" t="str">
        <f t="shared" si="279"/>
        <v/>
      </c>
      <c r="S1033" s="72" t="str">
        <f t="shared" si="280"/>
        <v/>
      </c>
      <c r="AF1033" s="18">
        <v>6740.1301679403296</v>
      </c>
      <c r="AG1033" s="18">
        <v>44.524038461538503</v>
      </c>
      <c r="AI1033" s="23">
        <f>'simulateur graphe PJ OQN'!$B$4</f>
        <v>1</v>
      </c>
      <c r="AJ1033" s="24">
        <f t="shared" si="281"/>
        <v>115</v>
      </c>
      <c r="AK1033" s="24">
        <f t="shared" si="282"/>
        <v>115</v>
      </c>
      <c r="AM1033" t="str">
        <f t="shared" si="283"/>
        <v>ZONEBASSE</v>
      </c>
      <c r="AN1033" t="str">
        <f t="shared" si="284"/>
        <v>HC</v>
      </c>
      <c r="AO1033" s="20">
        <f t="shared" si="285"/>
        <v>115</v>
      </c>
      <c r="AP1033" s="20">
        <f t="shared" si="286"/>
        <v>9518.4699999999993</v>
      </c>
      <c r="AQ1033" s="20" t="str">
        <f t="shared" si="286"/>
        <v>.</v>
      </c>
      <c r="AR1033" s="20" t="str">
        <f t="shared" si="286"/>
        <v>.</v>
      </c>
      <c r="AS1033" s="20">
        <f t="shared" si="287"/>
        <v>-176.38000000000102</v>
      </c>
      <c r="AT1033" s="20">
        <f t="shared" si="272"/>
        <v>6686.41</v>
      </c>
      <c r="AU1033" s="20">
        <f t="shared" si="288"/>
        <v>9518.4699999999993</v>
      </c>
    </row>
    <row r="1034" spans="1:47" ht="45">
      <c r="A1034" s="54">
        <v>1035</v>
      </c>
      <c r="B1034" s="54" t="s">
        <v>1885</v>
      </c>
      <c r="C1034" s="58" t="s">
        <v>1886</v>
      </c>
      <c r="D1034" s="79">
        <v>29</v>
      </c>
      <c r="E1034" s="79">
        <v>35</v>
      </c>
      <c r="F1034" s="80">
        <v>3100.14</v>
      </c>
      <c r="G1034" s="80">
        <v>106.9</v>
      </c>
      <c r="H1034" s="80">
        <v>3100.14</v>
      </c>
      <c r="I1034" s="80" t="s">
        <v>28</v>
      </c>
      <c r="J1034" s="80" t="s">
        <v>28</v>
      </c>
      <c r="K1034" s="80">
        <v>97.06</v>
      </c>
      <c r="L1034" s="73">
        <f t="shared" si="273"/>
        <v>99.16</v>
      </c>
      <c r="M1034" s="73">
        <f t="shared" si="274"/>
        <v>115</v>
      </c>
      <c r="N1034" s="72" t="str">
        <f t="shared" si="275"/>
        <v>0909</v>
      </c>
      <c r="O1034" s="74">
        <f t="shared" si="276"/>
        <v>6</v>
      </c>
      <c r="P1034" s="72">
        <f t="shared" si="277"/>
        <v>0</v>
      </c>
      <c r="Q1034" s="74">
        <f t="shared" si="278"/>
        <v>29</v>
      </c>
      <c r="R1034" s="72" t="str">
        <f t="shared" si="279"/>
        <v/>
      </c>
      <c r="S1034" s="72" t="str">
        <f t="shared" si="280"/>
        <v/>
      </c>
      <c r="AF1034" s="18">
        <v>8400.8318597061098</v>
      </c>
      <c r="AG1034" s="18">
        <v>54.906976744186103</v>
      </c>
      <c r="AI1034" s="23">
        <f>'simulateur graphe PJ OQN'!$B$4</f>
        <v>1</v>
      </c>
      <c r="AJ1034" s="24">
        <f t="shared" si="281"/>
        <v>115</v>
      </c>
      <c r="AK1034" s="24">
        <f t="shared" si="282"/>
        <v>115</v>
      </c>
      <c r="AM1034" t="str">
        <f t="shared" si="283"/>
        <v>ZONEBASSE</v>
      </c>
      <c r="AN1034" t="str">
        <f t="shared" si="284"/>
        <v>HC</v>
      </c>
      <c r="AO1034" s="20">
        <f t="shared" si="285"/>
        <v>115</v>
      </c>
      <c r="AP1034" s="20">
        <f t="shared" si="286"/>
        <v>3100.14</v>
      </c>
      <c r="AQ1034" s="20" t="str">
        <f t="shared" si="286"/>
        <v>.</v>
      </c>
      <c r="AR1034" s="20" t="str">
        <f t="shared" si="286"/>
        <v>.</v>
      </c>
      <c r="AS1034" s="20">
        <f t="shared" si="287"/>
        <v>-199.90000000000009</v>
      </c>
      <c r="AT1034" s="20">
        <f t="shared" si="272"/>
        <v>-386.79999999999927</v>
      </c>
      <c r="AU1034" s="20">
        <f t="shared" si="288"/>
        <v>3100.14</v>
      </c>
    </row>
    <row r="1035" spans="1:47" ht="45">
      <c r="A1035" s="54">
        <v>1036</v>
      </c>
      <c r="B1035" s="54" t="s">
        <v>1887</v>
      </c>
      <c r="C1035" s="58" t="s">
        <v>1888</v>
      </c>
      <c r="D1035" s="79">
        <v>57</v>
      </c>
      <c r="E1035" s="79">
        <v>63</v>
      </c>
      <c r="F1035" s="80">
        <v>6419.81</v>
      </c>
      <c r="G1035" s="80">
        <v>112.63</v>
      </c>
      <c r="H1035" s="80">
        <v>6419.81</v>
      </c>
      <c r="I1035" s="80" t="s">
        <v>28</v>
      </c>
      <c r="J1035" s="80" t="s">
        <v>28</v>
      </c>
      <c r="K1035" s="80">
        <v>107</v>
      </c>
      <c r="L1035" s="73">
        <f t="shared" si="273"/>
        <v>99.16</v>
      </c>
      <c r="M1035" s="73">
        <f t="shared" si="274"/>
        <v>115</v>
      </c>
      <c r="N1035" s="72" t="str">
        <f t="shared" si="275"/>
        <v>0909</v>
      </c>
      <c r="O1035" s="74">
        <f t="shared" si="276"/>
        <v>6</v>
      </c>
      <c r="P1035" s="72">
        <f t="shared" si="277"/>
        <v>0</v>
      </c>
      <c r="Q1035" s="74">
        <f t="shared" si="278"/>
        <v>57</v>
      </c>
      <c r="R1035" s="72" t="str">
        <f t="shared" si="279"/>
        <v/>
      </c>
      <c r="S1035" s="72" t="str">
        <f t="shared" si="280"/>
        <v/>
      </c>
      <c r="AF1035" s="18">
        <v>3540.6824581302399</v>
      </c>
      <c r="AG1035" s="18">
        <v>29.207792207792199</v>
      </c>
      <c r="AI1035" s="23">
        <f>'simulateur graphe PJ OQN'!$B$4</f>
        <v>1</v>
      </c>
      <c r="AJ1035" s="24">
        <f t="shared" si="281"/>
        <v>115</v>
      </c>
      <c r="AK1035" s="24">
        <f t="shared" si="282"/>
        <v>115</v>
      </c>
      <c r="AM1035" t="str">
        <f t="shared" si="283"/>
        <v>ZONEBASSE</v>
      </c>
      <c r="AN1035" t="str">
        <f t="shared" si="284"/>
        <v>HC</v>
      </c>
      <c r="AO1035" s="20">
        <f t="shared" si="285"/>
        <v>115</v>
      </c>
      <c r="AP1035" s="20">
        <f t="shared" si="286"/>
        <v>6419.81</v>
      </c>
      <c r="AQ1035" s="20" t="str">
        <f t="shared" si="286"/>
        <v>.</v>
      </c>
      <c r="AR1035" s="20" t="str">
        <f t="shared" si="286"/>
        <v>.</v>
      </c>
      <c r="AS1035" s="20">
        <f t="shared" si="287"/>
        <v>-214.1899999999996</v>
      </c>
      <c r="AT1035" s="20">
        <f t="shared" si="272"/>
        <v>483.57000000000153</v>
      </c>
      <c r="AU1035" s="20">
        <f t="shared" si="288"/>
        <v>6419.81</v>
      </c>
    </row>
    <row r="1036" spans="1:47">
      <c r="A1036" s="54">
        <v>1037</v>
      </c>
      <c r="B1036" s="54" t="s">
        <v>1889</v>
      </c>
      <c r="C1036" s="55" t="s">
        <v>1890</v>
      </c>
      <c r="D1036" s="79">
        <v>1</v>
      </c>
      <c r="E1036" s="79">
        <v>1</v>
      </c>
      <c r="F1036" s="80" t="s">
        <v>28</v>
      </c>
      <c r="G1036" s="80" t="s">
        <v>28</v>
      </c>
      <c r="H1036" s="80">
        <v>81.81</v>
      </c>
      <c r="I1036" s="80" t="s">
        <v>28</v>
      </c>
      <c r="J1036" s="80" t="s">
        <v>28</v>
      </c>
      <c r="K1036" s="80" t="s">
        <v>28</v>
      </c>
      <c r="L1036" s="73" t="str">
        <f t="shared" si="273"/>
        <v/>
      </c>
      <c r="M1036" s="73" t="str">
        <f t="shared" si="274"/>
        <v/>
      </c>
      <c r="N1036" s="72" t="str">
        <f t="shared" si="275"/>
        <v>0912</v>
      </c>
      <c r="O1036" s="74">
        <f t="shared" si="276"/>
        <v>0</v>
      </c>
      <c r="P1036" s="72">
        <f t="shared" si="277"/>
        <v>0</v>
      </c>
      <c r="Q1036" s="74">
        <f t="shared" si="278"/>
        <v>1</v>
      </c>
      <c r="R1036" s="72" t="str">
        <f t="shared" si="279"/>
        <v/>
      </c>
      <c r="S1036" s="72" t="str">
        <f t="shared" si="280"/>
        <v/>
      </c>
      <c r="AF1036" s="18">
        <v>4792.4876719185904</v>
      </c>
      <c r="AG1036" s="18">
        <v>40.096774193548399</v>
      </c>
      <c r="AI1036" s="23">
        <f>'simulateur graphe PJ OQN'!$B$4</f>
        <v>1</v>
      </c>
      <c r="AJ1036" s="24">
        <f t="shared" si="281"/>
        <v>81.81</v>
      </c>
      <c r="AK1036" s="24">
        <f t="shared" si="282"/>
        <v>81.81</v>
      </c>
      <c r="AM1036" t="str">
        <f t="shared" si="283"/>
        <v>ZONEHAUTE</v>
      </c>
      <c r="AN1036" t="str">
        <f t="shared" si="284"/>
        <v>HDJ</v>
      </c>
      <c r="AO1036" s="20" t="e">
        <f t="shared" si="285"/>
        <v>#VALUE!</v>
      </c>
      <c r="AP1036" s="20">
        <f t="shared" si="286"/>
        <v>81.81</v>
      </c>
      <c r="AQ1036" s="20" t="str">
        <f t="shared" si="286"/>
        <v>.</v>
      </c>
      <c r="AR1036" s="20" t="str">
        <f t="shared" si="286"/>
        <v>.</v>
      </c>
      <c r="AS1036" s="20" t="e">
        <f t="shared" si="287"/>
        <v>#VALUE!</v>
      </c>
      <c r="AT1036" s="20" t="e">
        <f t="shared" si="272"/>
        <v>#VALUE!</v>
      </c>
      <c r="AU1036" s="20">
        <f t="shared" si="288"/>
        <v>81.81</v>
      </c>
    </row>
    <row r="1037" spans="1:47" ht="33.75">
      <c r="A1037" s="54">
        <v>1038</v>
      </c>
      <c r="B1037" s="54" t="s">
        <v>1891</v>
      </c>
      <c r="C1037" s="58" t="s">
        <v>1892</v>
      </c>
      <c r="D1037" s="79">
        <v>8</v>
      </c>
      <c r="E1037" s="79">
        <v>28</v>
      </c>
      <c r="F1037" s="80">
        <v>1128.29</v>
      </c>
      <c r="G1037" s="80">
        <v>141.04</v>
      </c>
      <c r="H1037" s="80">
        <v>1128.29</v>
      </c>
      <c r="I1037" s="80">
        <v>1686.79</v>
      </c>
      <c r="J1037" s="80">
        <v>2398.87</v>
      </c>
      <c r="K1037" s="80">
        <v>80.599999999999994</v>
      </c>
      <c r="L1037" s="73">
        <f t="shared" si="273"/>
        <v>108.17</v>
      </c>
      <c r="M1037" s="73">
        <f t="shared" si="274"/>
        <v>112.73</v>
      </c>
      <c r="N1037" s="72" t="str">
        <f t="shared" si="275"/>
        <v>0912</v>
      </c>
      <c r="O1037" s="74">
        <f t="shared" si="276"/>
        <v>20</v>
      </c>
      <c r="P1037" s="72">
        <f t="shared" si="277"/>
        <v>1</v>
      </c>
      <c r="Q1037" s="74">
        <f t="shared" si="278"/>
        <v>8</v>
      </c>
      <c r="R1037" s="72">
        <f t="shared" si="279"/>
        <v>15</v>
      </c>
      <c r="S1037" s="72">
        <f t="shared" si="280"/>
        <v>22</v>
      </c>
      <c r="AF1037" s="18">
        <v>5989.8771393672596</v>
      </c>
      <c r="AG1037" s="18">
        <v>38.120481927710799</v>
      </c>
      <c r="AI1037" s="23">
        <f>'simulateur graphe PJ OQN'!$B$4</f>
        <v>1</v>
      </c>
      <c r="AJ1037" s="24">
        <f t="shared" si="281"/>
        <v>112.73</v>
      </c>
      <c r="AK1037" s="24">
        <f t="shared" si="282"/>
        <v>112.73</v>
      </c>
      <c r="AM1037" t="str">
        <f t="shared" si="283"/>
        <v>ZONEBASSE</v>
      </c>
      <c r="AN1037" t="str">
        <f t="shared" si="284"/>
        <v>HC</v>
      </c>
      <c r="AO1037" s="20">
        <f t="shared" si="285"/>
        <v>112.73</v>
      </c>
      <c r="AP1037" s="20">
        <f t="shared" si="286"/>
        <v>1128.29</v>
      </c>
      <c r="AQ1037" s="20">
        <f t="shared" si="286"/>
        <v>1686.79</v>
      </c>
      <c r="AR1037" s="20">
        <f t="shared" si="286"/>
        <v>2398.87</v>
      </c>
      <c r="AS1037" s="20">
        <f t="shared" si="287"/>
        <v>222.67000000000007</v>
      </c>
      <c r="AT1037" s="20">
        <f t="shared" si="272"/>
        <v>-2231.0600000000013</v>
      </c>
      <c r="AU1037" s="20">
        <f t="shared" si="288"/>
        <v>1128.29</v>
      </c>
    </row>
    <row r="1038" spans="1:47" ht="33.75">
      <c r="A1038" s="54">
        <v>1039</v>
      </c>
      <c r="B1038" s="54" t="s">
        <v>1893</v>
      </c>
      <c r="C1038" s="58" t="s">
        <v>1894</v>
      </c>
      <c r="D1038" s="79">
        <v>36</v>
      </c>
      <c r="E1038" s="79">
        <v>42</v>
      </c>
      <c r="F1038" s="80">
        <v>4450.1000000000004</v>
      </c>
      <c r="G1038" s="80">
        <v>118.64</v>
      </c>
      <c r="H1038" s="80">
        <v>4450.1000000000004</v>
      </c>
      <c r="I1038" s="80" t="s">
        <v>28</v>
      </c>
      <c r="J1038" s="80" t="s">
        <v>28</v>
      </c>
      <c r="K1038" s="80">
        <v>110.86</v>
      </c>
      <c r="L1038" s="73">
        <f t="shared" si="273"/>
        <v>108.17</v>
      </c>
      <c r="M1038" s="73">
        <f t="shared" si="274"/>
        <v>112.73</v>
      </c>
      <c r="N1038" s="72" t="str">
        <f t="shared" si="275"/>
        <v>0912</v>
      </c>
      <c r="O1038" s="74">
        <f t="shared" si="276"/>
        <v>6</v>
      </c>
      <c r="P1038" s="72">
        <f t="shared" si="277"/>
        <v>0</v>
      </c>
      <c r="Q1038" s="74">
        <f t="shared" si="278"/>
        <v>36</v>
      </c>
      <c r="R1038" s="72" t="str">
        <f t="shared" si="279"/>
        <v/>
      </c>
      <c r="S1038" s="72" t="str">
        <f t="shared" si="280"/>
        <v/>
      </c>
      <c r="AF1038" s="18">
        <v>6039.0978468662897</v>
      </c>
      <c r="AG1038" s="18">
        <v>38.965034965035002</v>
      </c>
      <c r="AI1038" s="23">
        <f>'simulateur graphe PJ OQN'!$B$4</f>
        <v>1</v>
      </c>
      <c r="AJ1038" s="24">
        <f t="shared" si="281"/>
        <v>112.73</v>
      </c>
      <c r="AK1038" s="24">
        <f t="shared" si="282"/>
        <v>112.73</v>
      </c>
      <c r="AM1038" t="str">
        <f t="shared" si="283"/>
        <v>ZONEBASSE</v>
      </c>
      <c r="AN1038" t="str">
        <f t="shared" si="284"/>
        <v>HC</v>
      </c>
      <c r="AO1038" s="20">
        <f t="shared" si="285"/>
        <v>112.73</v>
      </c>
      <c r="AP1038" s="20">
        <f t="shared" si="286"/>
        <v>4450.1000000000004</v>
      </c>
      <c r="AQ1038" s="20" t="str">
        <f t="shared" si="286"/>
        <v>.</v>
      </c>
      <c r="AR1038" s="20" t="str">
        <f t="shared" si="286"/>
        <v>.</v>
      </c>
      <c r="AS1038" s="20">
        <f t="shared" si="287"/>
        <v>-95.159999999999854</v>
      </c>
      <c r="AT1038" s="20">
        <f t="shared" si="272"/>
        <v>144.25</v>
      </c>
      <c r="AU1038" s="20">
        <f t="shared" si="288"/>
        <v>4450.1000000000004</v>
      </c>
    </row>
    <row r="1039" spans="1:47" ht="45">
      <c r="A1039" s="54">
        <v>1040</v>
      </c>
      <c r="B1039" s="54" t="s">
        <v>1895</v>
      </c>
      <c r="C1039" s="58" t="s">
        <v>1896</v>
      </c>
      <c r="D1039" s="79">
        <v>15</v>
      </c>
      <c r="E1039" s="79">
        <v>35</v>
      </c>
      <c r="F1039" s="80">
        <v>2216.9499999999998</v>
      </c>
      <c r="G1039" s="80">
        <v>147.80000000000001</v>
      </c>
      <c r="H1039" s="80">
        <v>2216.9499999999998</v>
      </c>
      <c r="I1039" s="80">
        <v>2987.15</v>
      </c>
      <c r="J1039" s="80">
        <v>3859.01</v>
      </c>
      <c r="K1039" s="80">
        <v>103.22</v>
      </c>
      <c r="L1039" s="73">
        <f t="shared" si="273"/>
        <v>108.17</v>
      </c>
      <c r="M1039" s="73">
        <f t="shared" si="274"/>
        <v>112.73</v>
      </c>
      <c r="N1039" s="72" t="str">
        <f t="shared" si="275"/>
        <v>0912</v>
      </c>
      <c r="O1039" s="74">
        <f t="shared" si="276"/>
        <v>20</v>
      </c>
      <c r="P1039" s="72">
        <f t="shared" si="277"/>
        <v>1</v>
      </c>
      <c r="Q1039" s="74">
        <f t="shared" si="278"/>
        <v>15</v>
      </c>
      <c r="R1039" s="72">
        <f t="shared" si="279"/>
        <v>22</v>
      </c>
      <c r="S1039" s="72">
        <f t="shared" si="280"/>
        <v>29</v>
      </c>
      <c r="AF1039" s="18">
        <v>235.60041361597999</v>
      </c>
      <c r="AG1039" s="18" t="s">
        <v>28</v>
      </c>
      <c r="AI1039" s="23">
        <f>'simulateur graphe PJ OQN'!$B$4</f>
        <v>1</v>
      </c>
      <c r="AJ1039" s="24">
        <f t="shared" si="281"/>
        <v>112.73</v>
      </c>
      <c r="AK1039" s="24">
        <f t="shared" si="282"/>
        <v>112.73</v>
      </c>
      <c r="AM1039" t="str">
        <f t="shared" si="283"/>
        <v>ZONEBASSE</v>
      </c>
      <c r="AN1039" t="str">
        <f t="shared" si="284"/>
        <v>HC</v>
      </c>
      <c r="AO1039" s="20">
        <f t="shared" si="285"/>
        <v>112.73</v>
      </c>
      <c r="AP1039" s="20">
        <f t="shared" si="286"/>
        <v>2216.9499999999998</v>
      </c>
      <c r="AQ1039" s="20">
        <f t="shared" si="286"/>
        <v>2987.15</v>
      </c>
      <c r="AR1039" s="20">
        <f t="shared" si="286"/>
        <v>3859.01</v>
      </c>
      <c r="AS1039" s="20">
        <f t="shared" si="287"/>
        <v>349.5300000000002</v>
      </c>
      <c r="AT1039" s="20">
        <f t="shared" si="272"/>
        <v>-91.020000000000437</v>
      </c>
      <c r="AU1039" s="20">
        <f t="shared" si="288"/>
        <v>2216.9499999999998</v>
      </c>
    </row>
    <row r="1040" spans="1:47" ht="45">
      <c r="A1040" s="54">
        <v>1041</v>
      </c>
      <c r="B1040" s="54" t="s">
        <v>1897</v>
      </c>
      <c r="C1040" s="58" t="s">
        <v>1898</v>
      </c>
      <c r="D1040" s="79">
        <v>50</v>
      </c>
      <c r="E1040" s="79">
        <v>56</v>
      </c>
      <c r="F1040" s="80">
        <v>6076.09</v>
      </c>
      <c r="G1040" s="80">
        <v>105.58</v>
      </c>
      <c r="H1040" s="80">
        <v>6076.09</v>
      </c>
      <c r="I1040" s="80" t="s">
        <v>28</v>
      </c>
      <c r="J1040" s="80" t="s">
        <v>28</v>
      </c>
      <c r="K1040" s="80">
        <v>114.25</v>
      </c>
      <c r="L1040" s="73">
        <f t="shared" si="273"/>
        <v>108.17</v>
      </c>
      <c r="M1040" s="73">
        <f t="shared" si="274"/>
        <v>112.73</v>
      </c>
      <c r="N1040" s="72" t="str">
        <f t="shared" si="275"/>
        <v>0912</v>
      </c>
      <c r="O1040" s="74">
        <f t="shared" si="276"/>
        <v>6</v>
      </c>
      <c r="P1040" s="72">
        <f t="shared" si="277"/>
        <v>0</v>
      </c>
      <c r="Q1040" s="74">
        <f t="shared" si="278"/>
        <v>50</v>
      </c>
      <c r="R1040" s="72" t="str">
        <f t="shared" si="279"/>
        <v/>
      </c>
      <c r="S1040" s="72" t="str">
        <f t="shared" si="280"/>
        <v/>
      </c>
      <c r="AF1040" s="18">
        <v>4329.0466394457699</v>
      </c>
      <c r="AG1040" s="18">
        <v>29.5576036866359</v>
      </c>
      <c r="AI1040" s="23">
        <f>'simulateur graphe PJ OQN'!$B$4</f>
        <v>1</v>
      </c>
      <c r="AJ1040" s="24">
        <f t="shared" si="281"/>
        <v>112.73</v>
      </c>
      <c r="AK1040" s="24">
        <f t="shared" si="282"/>
        <v>112.73</v>
      </c>
      <c r="AM1040" t="str">
        <f t="shared" si="283"/>
        <v>ZONEBASSE</v>
      </c>
      <c r="AN1040" t="str">
        <f t="shared" si="284"/>
        <v>HC</v>
      </c>
      <c r="AO1040" s="20">
        <f t="shared" si="285"/>
        <v>112.73</v>
      </c>
      <c r="AP1040" s="20">
        <f t="shared" si="286"/>
        <v>6076.09</v>
      </c>
      <c r="AQ1040" s="20" t="str">
        <f t="shared" si="286"/>
        <v>.</v>
      </c>
      <c r="AR1040" s="20" t="str">
        <f t="shared" si="286"/>
        <v>.</v>
      </c>
      <c r="AS1040" s="20">
        <f t="shared" si="287"/>
        <v>-207.65999999999985</v>
      </c>
      <c r="AT1040" s="20">
        <f t="shared" si="272"/>
        <v>333.45999999999913</v>
      </c>
      <c r="AU1040" s="20">
        <f t="shared" si="288"/>
        <v>6076.09</v>
      </c>
    </row>
    <row r="1041" spans="1:47" ht="33.75">
      <c r="A1041" s="54">
        <v>1042</v>
      </c>
      <c r="B1041" s="54" t="s">
        <v>1899</v>
      </c>
      <c r="C1041" s="58" t="s">
        <v>1900</v>
      </c>
      <c r="D1041" s="79">
        <v>8</v>
      </c>
      <c r="E1041" s="79">
        <v>28</v>
      </c>
      <c r="F1041" s="80">
        <v>877.06</v>
      </c>
      <c r="G1041" s="80">
        <v>109.63</v>
      </c>
      <c r="H1041" s="80">
        <v>877.06</v>
      </c>
      <c r="I1041" s="80">
        <v>1501.49</v>
      </c>
      <c r="J1041" s="80">
        <v>2042.24</v>
      </c>
      <c r="K1041" s="80">
        <v>68.66</v>
      </c>
      <c r="L1041" s="73">
        <f t="shared" si="273"/>
        <v>107.24</v>
      </c>
      <c r="M1041" s="73">
        <f t="shared" si="274"/>
        <v>112.73</v>
      </c>
      <c r="N1041" s="72" t="str">
        <f t="shared" si="275"/>
        <v>0912</v>
      </c>
      <c r="O1041" s="74">
        <f t="shared" si="276"/>
        <v>20</v>
      </c>
      <c r="P1041" s="72">
        <f t="shared" si="277"/>
        <v>1</v>
      </c>
      <c r="Q1041" s="74">
        <f t="shared" si="278"/>
        <v>8</v>
      </c>
      <c r="R1041" s="72">
        <f t="shared" si="279"/>
        <v>15</v>
      </c>
      <c r="S1041" s="72">
        <f t="shared" si="280"/>
        <v>22</v>
      </c>
      <c r="AF1041" s="18">
        <v>6989.6325968669498</v>
      </c>
      <c r="AG1041" s="18">
        <v>45.955223880597003</v>
      </c>
      <c r="AI1041" s="23">
        <f>'simulateur graphe PJ OQN'!$B$4</f>
        <v>1</v>
      </c>
      <c r="AJ1041" s="24">
        <f t="shared" si="281"/>
        <v>112.73</v>
      </c>
      <c r="AK1041" s="24">
        <f t="shared" si="282"/>
        <v>112.73</v>
      </c>
      <c r="AM1041" t="str">
        <f t="shared" si="283"/>
        <v>ZONEBASSE</v>
      </c>
      <c r="AN1041" t="str">
        <f t="shared" si="284"/>
        <v>HC</v>
      </c>
      <c r="AO1041" s="20">
        <f t="shared" si="285"/>
        <v>112.73</v>
      </c>
      <c r="AP1041" s="20">
        <f t="shared" si="286"/>
        <v>877.06</v>
      </c>
      <c r="AQ1041" s="20">
        <f t="shared" si="286"/>
        <v>1501.49</v>
      </c>
      <c r="AR1041" s="20">
        <f t="shared" si="286"/>
        <v>2042.24</v>
      </c>
      <c r="AS1041" s="20">
        <f t="shared" si="287"/>
        <v>188.42000000000007</v>
      </c>
      <c r="AT1041" s="20">
        <f t="shared" si="272"/>
        <v>-3245.1999999999989</v>
      </c>
      <c r="AU1041" s="20">
        <f t="shared" si="288"/>
        <v>877.06</v>
      </c>
    </row>
    <row r="1042" spans="1:47" ht="33.75">
      <c r="A1042" s="54">
        <v>1043</v>
      </c>
      <c r="B1042" s="54" t="s">
        <v>1901</v>
      </c>
      <c r="C1042" s="58" t="s">
        <v>1902</v>
      </c>
      <c r="D1042" s="79">
        <v>43</v>
      </c>
      <c r="E1042" s="79">
        <v>49</v>
      </c>
      <c r="F1042" s="80">
        <v>4969.2299999999996</v>
      </c>
      <c r="G1042" s="80">
        <v>115.56</v>
      </c>
      <c r="H1042" s="80">
        <v>4969.2299999999996</v>
      </c>
      <c r="I1042" s="80" t="s">
        <v>28</v>
      </c>
      <c r="J1042" s="80" t="s">
        <v>28</v>
      </c>
      <c r="K1042" s="80">
        <v>110.43</v>
      </c>
      <c r="L1042" s="73">
        <f t="shared" si="273"/>
        <v>107.24</v>
      </c>
      <c r="M1042" s="73">
        <f t="shared" si="274"/>
        <v>112.73</v>
      </c>
      <c r="N1042" s="72" t="str">
        <f t="shared" si="275"/>
        <v>0912</v>
      </c>
      <c r="O1042" s="74">
        <f t="shared" si="276"/>
        <v>6</v>
      </c>
      <c r="P1042" s="72">
        <f t="shared" si="277"/>
        <v>0</v>
      </c>
      <c r="Q1042" s="74">
        <f t="shared" si="278"/>
        <v>43</v>
      </c>
      <c r="R1042" s="72" t="str">
        <f t="shared" si="279"/>
        <v/>
      </c>
      <c r="S1042" s="72" t="str">
        <f t="shared" si="280"/>
        <v/>
      </c>
      <c r="AF1042" s="18">
        <v>6991.68725392121</v>
      </c>
      <c r="AG1042" s="18">
        <v>37.935064935064901</v>
      </c>
      <c r="AI1042" s="23">
        <f>'simulateur graphe PJ OQN'!$B$4</f>
        <v>1</v>
      </c>
      <c r="AJ1042" s="24">
        <f t="shared" si="281"/>
        <v>112.73</v>
      </c>
      <c r="AK1042" s="24">
        <f t="shared" si="282"/>
        <v>112.73</v>
      </c>
      <c r="AM1042" t="str">
        <f t="shared" si="283"/>
        <v>ZONEBASSE</v>
      </c>
      <c r="AN1042" t="str">
        <f t="shared" si="284"/>
        <v>HC</v>
      </c>
      <c r="AO1042" s="20">
        <f t="shared" si="285"/>
        <v>112.73</v>
      </c>
      <c r="AP1042" s="20">
        <f t="shared" si="286"/>
        <v>4969.2299999999996</v>
      </c>
      <c r="AQ1042" s="20" t="str">
        <f t="shared" si="286"/>
        <v>.</v>
      </c>
      <c r="AR1042" s="20" t="str">
        <f t="shared" si="286"/>
        <v>.</v>
      </c>
      <c r="AS1042" s="20">
        <f t="shared" si="287"/>
        <v>-331.41000000000076</v>
      </c>
      <c r="AT1042" s="20">
        <f t="shared" si="272"/>
        <v>-47.499999999998181</v>
      </c>
      <c r="AU1042" s="20">
        <f t="shared" si="288"/>
        <v>4969.2299999999996</v>
      </c>
    </row>
    <row r="1043" spans="1:47" ht="45">
      <c r="A1043" s="54">
        <v>1044</v>
      </c>
      <c r="B1043" s="54" t="s">
        <v>1903</v>
      </c>
      <c r="C1043" s="58" t="s">
        <v>1904</v>
      </c>
      <c r="D1043" s="79">
        <v>8</v>
      </c>
      <c r="E1043" s="79">
        <v>28</v>
      </c>
      <c r="F1043" s="80">
        <v>1641.11</v>
      </c>
      <c r="G1043" s="80">
        <v>205.14</v>
      </c>
      <c r="H1043" s="80">
        <v>1641.11</v>
      </c>
      <c r="I1043" s="80">
        <v>2922.25</v>
      </c>
      <c r="J1043" s="80">
        <v>3705.71</v>
      </c>
      <c r="K1043" s="80">
        <v>98.36</v>
      </c>
      <c r="L1043" s="73">
        <f t="shared" si="273"/>
        <v>107.24</v>
      </c>
      <c r="M1043" s="73">
        <f t="shared" si="274"/>
        <v>112.73</v>
      </c>
      <c r="N1043" s="72" t="str">
        <f t="shared" si="275"/>
        <v>0912</v>
      </c>
      <c r="O1043" s="74">
        <f t="shared" si="276"/>
        <v>20</v>
      </c>
      <c r="P1043" s="72">
        <f t="shared" si="277"/>
        <v>1</v>
      </c>
      <c r="Q1043" s="74">
        <f t="shared" si="278"/>
        <v>8</v>
      </c>
      <c r="R1043" s="72">
        <f t="shared" si="279"/>
        <v>15</v>
      </c>
      <c r="S1043" s="72">
        <f t="shared" si="280"/>
        <v>22</v>
      </c>
      <c r="AF1043" s="18">
        <v>8683.0335071339196</v>
      </c>
      <c r="AG1043" s="18">
        <v>51.536585365853703</v>
      </c>
      <c r="AI1043" s="23">
        <f>'simulateur graphe PJ OQN'!$B$4</f>
        <v>1</v>
      </c>
      <c r="AJ1043" s="24">
        <f t="shared" si="281"/>
        <v>112.73</v>
      </c>
      <c r="AK1043" s="24">
        <f t="shared" si="282"/>
        <v>112.73</v>
      </c>
      <c r="AM1043" t="str">
        <f t="shared" si="283"/>
        <v>ZONEBASSE</v>
      </c>
      <c r="AN1043" t="str">
        <f t="shared" si="284"/>
        <v>HC</v>
      </c>
      <c r="AO1043" s="20">
        <f t="shared" si="285"/>
        <v>112.73</v>
      </c>
      <c r="AP1043" s="20">
        <f t="shared" si="286"/>
        <v>1641.11</v>
      </c>
      <c r="AQ1043" s="20">
        <f t="shared" si="286"/>
        <v>2922.25</v>
      </c>
      <c r="AR1043" s="20">
        <f t="shared" si="286"/>
        <v>3705.71</v>
      </c>
      <c r="AS1043" s="20">
        <f t="shared" si="287"/>
        <v>1049.9900000000002</v>
      </c>
      <c r="AT1043" s="20">
        <f t="shared" si="272"/>
        <v>259.67000000000007</v>
      </c>
      <c r="AU1043" s="20">
        <f t="shared" si="288"/>
        <v>1641.11</v>
      </c>
    </row>
    <row r="1044" spans="1:47" ht="45">
      <c r="A1044" s="54">
        <v>1045</v>
      </c>
      <c r="B1044" s="54" t="s">
        <v>1905</v>
      </c>
      <c r="C1044" s="58" t="s">
        <v>1906</v>
      </c>
      <c r="D1044" s="79">
        <v>57</v>
      </c>
      <c r="E1044" s="79">
        <v>63</v>
      </c>
      <c r="F1044" s="80">
        <v>6726.18</v>
      </c>
      <c r="G1044" s="80">
        <v>86.3</v>
      </c>
      <c r="H1044" s="80">
        <v>6726.18</v>
      </c>
      <c r="I1044" s="80" t="s">
        <v>28</v>
      </c>
      <c r="J1044" s="80" t="s">
        <v>28</v>
      </c>
      <c r="K1044" s="80">
        <v>113.58</v>
      </c>
      <c r="L1044" s="73">
        <f t="shared" si="273"/>
        <v>107.24</v>
      </c>
      <c r="M1044" s="73">
        <f t="shared" si="274"/>
        <v>112.73</v>
      </c>
      <c r="N1044" s="72" t="str">
        <f t="shared" si="275"/>
        <v>0912</v>
      </c>
      <c r="O1044" s="74">
        <f t="shared" si="276"/>
        <v>6</v>
      </c>
      <c r="P1044" s="72">
        <f t="shared" si="277"/>
        <v>0</v>
      </c>
      <c r="Q1044" s="74">
        <f t="shared" si="278"/>
        <v>57</v>
      </c>
      <c r="R1044" s="72" t="str">
        <f t="shared" si="279"/>
        <v/>
      </c>
      <c r="S1044" s="72" t="str">
        <f t="shared" si="280"/>
        <v/>
      </c>
      <c r="AF1044" s="18">
        <v>3225.23516850538</v>
      </c>
      <c r="AG1044" s="18">
        <v>25.424855491329499</v>
      </c>
      <c r="AI1044" s="23">
        <f>'simulateur graphe PJ OQN'!$B$4</f>
        <v>1</v>
      </c>
      <c r="AJ1044" s="24">
        <f t="shared" si="281"/>
        <v>112.73</v>
      </c>
      <c r="AK1044" s="24">
        <f t="shared" si="282"/>
        <v>112.73</v>
      </c>
      <c r="AM1044" t="str">
        <f t="shared" si="283"/>
        <v>ZONEBASSE</v>
      </c>
      <c r="AN1044" t="str">
        <f t="shared" si="284"/>
        <v>HC</v>
      </c>
      <c r="AO1044" s="20">
        <f t="shared" si="285"/>
        <v>112.73</v>
      </c>
      <c r="AP1044" s="20">
        <f t="shared" si="286"/>
        <v>6726.18</v>
      </c>
      <c r="AQ1044" s="20" t="str">
        <f t="shared" si="286"/>
        <v>.</v>
      </c>
      <c r="AR1044" s="20" t="str">
        <f t="shared" si="286"/>
        <v>.</v>
      </c>
      <c r="AS1044" s="20">
        <f t="shared" si="287"/>
        <v>-315.77999999999975</v>
      </c>
      <c r="AT1044" s="20">
        <f t="shared" si="272"/>
        <v>248.48000000000138</v>
      </c>
      <c r="AU1044" s="20">
        <f t="shared" si="288"/>
        <v>6726.18</v>
      </c>
    </row>
    <row r="1045" spans="1:47">
      <c r="A1045" s="54">
        <v>1046</v>
      </c>
      <c r="B1045" s="54" t="s">
        <v>1907</v>
      </c>
      <c r="C1045" s="55" t="s">
        <v>1908</v>
      </c>
      <c r="D1045" s="79">
        <v>1</v>
      </c>
      <c r="E1045" s="79">
        <v>1</v>
      </c>
      <c r="F1045" s="80" t="s">
        <v>28</v>
      </c>
      <c r="G1045" s="80" t="s">
        <v>28</v>
      </c>
      <c r="H1045" s="80">
        <v>110.86</v>
      </c>
      <c r="I1045" s="80" t="s">
        <v>28</v>
      </c>
      <c r="J1045" s="80" t="s">
        <v>28</v>
      </c>
      <c r="K1045" s="80" t="s">
        <v>28</v>
      </c>
      <c r="L1045" s="73" t="str">
        <f t="shared" si="273"/>
        <v/>
      </c>
      <c r="M1045" s="73" t="str">
        <f t="shared" si="274"/>
        <v/>
      </c>
      <c r="N1045" s="72" t="str">
        <f t="shared" si="275"/>
        <v>0918</v>
      </c>
      <c r="O1045" s="74">
        <f t="shared" si="276"/>
        <v>0</v>
      </c>
      <c r="P1045" s="72">
        <f t="shared" si="277"/>
        <v>0</v>
      </c>
      <c r="Q1045" s="74">
        <f t="shared" si="278"/>
        <v>1</v>
      </c>
      <c r="R1045" s="72" t="str">
        <f t="shared" si="279"/>
        <v/>
      </c>
      <c r="S1045" s="72" t="str">
        <f t="shared" si="280"/>
        <v/>
      </c>
      <c r="AF1045" s="18">
        <v>6382.8521896909897</v>
      </c>
      <c r="AG1045" s="18">
        <v>43.762711864406803</v>
      </c>
      <c r="AI1045" s="23">
        <f>'simulateur graphe PJ OQN'!$B$4</f>
        <v>1</v>
      </c>
      <c r="AJ1045" s="24">
        <f t="shared" si="281"/>
        <v>110.86</v>
      </c>
      <c r="AK1045" s="24">
        <f t="shared" si="282"/>
        <v>110.86</v>
      </c>
      <c r="AM1045" t="str">
        <f t="shared" si="283"/>
        <v>ZONEHAUTE</v>
      </c>
      <c r="AN1045" t="str">
        <f t="shared" si="284"/>
        <v>HDJ</v>
      </c>
      <c r="AO1045" s="20" t="e">
        <f t="shared" si="285"/>
        <v>#VALUE!</v>
      </c>
      <c r="AP1045" s="20">
        <f t="shared" si="286"/>
        <v>110.86</v>
      </c>
      <c r="AQ1045" s="20" t="str">
        <f t="shared" si="286"/>
        <v>.</v>
      </c>
      <c r="AR1045" s="20" t="str">
        <f t="shared" si="286"/>
        <v>.</v>
      </c>
      <c r="AS1045" s="20" t="e">
        <f t="shared" si="287"/>
        <v>#VALUE!</v>
      </c>
      <c r="AT1045" s="20" t="e">
        <f t="shared" si="272"/>
        <v>#VALUE!</v>
      </c>
      <c r="AU1045" s="20">
        <f t="shared" si="288"/>
        <v>110.86</v>
      </c>
    </row>
    <row r="1046" spans="1:47" ht="33.75">
      <c r="A1046" s="54">
        <v>1047</v>
      </c>
      <c r="B1046" s="54" t="s">
        <v>1909</v>
      </c>
      <c r="C1046" s="58" t="s">
        <v>1910</v>
      </c>
      <c r="D1046" s="79">
        <v>8</v>
      </c>
      <c r="E1046" s="79">
        <v>28</v>
      </c>
      <c r="F1046" s="80">
        <v>1044.79</v>
      </c>
      <c r="G1046" s="80">
        <v>130.6</v>
      </c>
      <c r="H1046" s="80">
        <v>1044.79</v>
      </c>
      <c r="I1046" s="80">
        <v>1602.47</v>
      </c>
      <c r="J1046" s="80">
        <v>2274.23</v>
      </c>
      <c r="K1046" s="80">
        <v>75.37</v>
      </c>
      <c r="L1046" s="73">
        <f t="shared" si="273"/>
        <v>100.95</v>
      </c>
      <c r="M1046" s="73">
        <f t="shared" si="274"/>
        <v>104.86</v>
      </c>
      <c r="N1046" s="72" t="str">
        <f t="shared" si="275"/>
        <v>0918</v>
      </c>
      <c r="O1046" s="74">
        <f t="shared" si="276"/>
        <v>20</v>
      </c>
      <c r="P1046" s="72">
        <f t="shared" si="277"/>
        <v>1</v>
      </c>
      <c r="Q1046" s="74">
        <f t="shared" si="278"/>
        <v>8</v>
      </c>
      <c r="R1046" s="72">
        <f t="shared" si="279"/>
        <v>15</v>
      </c>
      <c r="S1046" s="72">
        <f t="shared" si="280"/>
        <v>22</v>
      </c>
      <c r="AF1046" s="18">
        <v>5377.8687956860804</v>
      </c>
      <c r="AG1046" s="18">
        <v>35.7735849056604</v>
      </c>
      <c r="AI1046" s="23">
        <f>'simulateur graphe PJ OQN'!$B$4</f>
        <v>1</v>
      </c>
      <c r="AJ1046" s="24">
        <f t="shared" si="281"/>
        <v>104.86</v>
      </c>
      <c r="AK1046" s="24">
        <f t="shared" si="282"/>
        <v>104.86</v>
      </c>
      <c r="AM1046" t="str">
        <f t="shared" si="283"/>
        <v>ZONEBASSE</v>
      </c>
      <c r="AN1046" t="str">
        <f t="shared" si="284"/>
        <v>HC</v>
      </c>
      <c r="AO1046" s="20">
        <f t="shared" si="285"/>
        <v>104.86</v>
      </c>
      <c r="AP1046" s="20">
        <f t="shared" si="286"/>
        <v>1044.79</v>
      </c>
      <c r="AQ1046" s="20">
        <f t="shared" si="286"/>
        <v>1602.47</v>
      </c>
      <c r="AR1046" s="20">
        <f t="shared" si="286"/>
        <v>2274.23</v>
      </c>
      <c r="AS1046" s="20">
        <f t="shared" si="287"/>
        <v>239.23999999999978</v>
      </c>
      <c r="AT1046" s="20">
        <f t="shared" si="272"/>
        <v>-2037.380000000001</v>
      </c>
      <c r="AU1046" s="20">
        <f t="shared" si="288"/>
        <v>1044.79</v>
      </c>
    </row>
    <row r="1047" spans="1:47" ht="33.75">
      <c r="A1047" s="54">
        <v>1048</v>
      </c>
      <c r="B1047" s="54" t="s">
        <v>1911</v>
      </c>
      <c r="C1047" s="58" t="s">
        <v>1912</v>
      </c>
      <c r="D1047" s="79">
        <v>36</v>
      </c>
      <c r="E1047" s="79">
        <v>42</v>
      </c>
      <c r="F1047" s="80">
        <v>3677.37</v>
      </c>
      <c r="G1047" s="80">
        <v>94.02</v>
      </c>
      <c r="H1047" s="80">
        <v>3677.37</v>
      </c>
      <c r="I1047" s="80" t="s">
        <v>28</v>
      </c>
      <c r="J1047" s="80" t="s">
        <v>28</v>
      </c>
      <c r="K1047" s="80">
        <v>92.86</v>
      </c>
      <c r="L1047" s="73">
        <f t="shared" si="273"/>
        <v>100.95</v>
      </c>
      <c r="M1047" s="73">
        <f t="shared" si="274"/>
        <v>104.86</v>
      </c>
      <c r="N1047" s="72" t="str">
        <f t="shared" si="275"/>
        <v>0918</v>
      </c>
      <c r="O1047" s="74">
        <f t="shared" si="276"/>
        <v>6</v>
      </c>
      <c r="P1047" s="72">
        <f t="shared" si="277"/>
        <v>0</v>
      </c>
      <c r="Q1047" s="74">
        <f t="shared" si="278"/>
        <v>36</v>
      </c>
      <c r="R1047" s="72" t="str">
        <f t="shared" si="279"/>
        <v/>
      </c>
      <c r="S1047" s="72" t="str">
        <f t="shared" si="280"/>
        <v/>
      </c>
      <c r="AF1047" s="18">
        <v>8330.6901244669407</v>
      </c>
      <c r="AG1047" s="18">
        <v>50.295999999999999</v>
      </c>
      <c r="AI1047" s="23">
        <f>'simulateur graphe PJ OQN'!$B$4</f>
        <v>1</v>
      </c>
      <c r="AJ1047" s="24">
        <f t="shared" si="281"/>
        <v>104.86</v>
      </c>
      <c r="AK1047" s="24">
        <f t="shared" si="282"/>
        <v>104.86</v>
      </c>
      <c r="AM1047" t="str">
        <f t="shared" si="283"/>
        <v>ZONEBASSE</v>
      </c>
      <c r="AN1047" t="str">
        <f t="shared" si="284"/>
        <v>HC</v>
      </c>
      <c r="AO1047" s="20">
        <f t="shared" si="285"/>
        <v>104.86</v>
      </c>
      <c r="AP1047" s="20">
        <f t="shared" si="286"/>
        <v>3677.37</v>
      </c>
      <c r="AQ1047" s="20" t="str">
        <f t="shared" si="286"/>
        <v>.</v>
      </c>
      <c r="AR1047" s="20" t="str">
        <f t="shared" si="286"/>
        <v>.</v>
      </c>
      <c r="AS1047" s="20">
        <f t="shared" si="287"/>
        <v>-129.88999999999987</v>
      </c>
      <c r="AT1047" s="20">
        <f t="shared" si="272"/>
        <v>-849.90000000000146</v>
      </c>
      <c r="AU1047" s="20">
        <f t="shared" si="288"/>
        <v>3677.37</v>
      </c>
    </row>
    <row r="1048" spans="1:47" ht="33.75">
      <c r="A1048" s="54">
        <v>1049</v>
      </c>
      <c r="B1048" s="54" t="s">
        <v>1913</v>
      </c>
      <c r="C1048" s="58" t="s">
        <v>1914</v>
      </c>
      <c r="D1048" s="79">
        <v>15</v>
      </c>
      <c r="E1048" s="79">
        <v>35</v>
      </c>
      <c r="F1048" s="80">
        <v>1829.45</v>
      </c>
      <c r="G1048" s="80">
        <v>121.96</v>
      </c>
      <c r="H1048" s="80">
        <v>1829.45</v>
      </c>
      <c r="I1048" s="80">
        <v>2457.33</v>
      </c>
      <c r="J1048" s="80">
        <v>3126.07</v>
      </c>
      <c r="K1048" s="80">
        <v>84.11</v>
      </c>
      <c r="L1048" s="73">
        <f t="shared" si="273"/>
        <v>100.95</v>
      </c>
      <c r="M1048" s="73">
        <f t="shared" si="274"/>
        <v>104.86</v>
      </c>
      <c r="N1048" s="72" t="str">
        <f t="shared" si="275"/>
        <v>0918</v>
      </c>
      <c r="O1048" s="74">
        <f t="shared" si="276"/>
        <v>20</v>
      </c>
      <c r="P1048" s="72">
        <f t="shared" si="277"/>
        <v>1</v>
      </c>
      <c r="Q1048" s="74">
        <f t="shared" si="278"/>
        <v>15</v>
      </c>
      <c r="R1048" s="72">
        <f t="shared" si="279"/>
        <v>22</v>
      </c>
      <c r="S1048" s="72">
        <f t="shared" si="280"/>
        <v>29</v>
      </c>
      <c r="AF1048" s="18">
        <v>520.85274818472999</v>
      </c>
      <c r="AG1048" s="18" t="s">
        <v>28</v>
      </c>
      <c r="AI1048" s="23">
        <f>'simulateur graphe PJ OQN'!$B$4</f>
        <v>1</v>
      </c>
      <c r="AJ1048" s="24">
        <f t="shared" si="281"/>
        <v>104.86</v>
      </c>
      <c r="AK1048" s="24">
        <f t="shared" si="282"/>
        <v>104.86</v>
      </c>
      <c r="AM1048" t="str">
        <f t="shared" si="283"/>
        <v>ZONEBASSE</v>
      </c>
      <c r="AN1048" t="str">
        <f t="shared" si="284"/>
        <v>HC</v>
      </c>
      <c r="AO1048" s="20">
        <f t="shared" si="285"/>
        <v>104.86</v>
      </c>
      <c r="AP1048" s="20">
        <f t="shared" si="286"/>
        <v>1829.45</v>
      </c>
      <c r="AQ1048" s="20">
        <f t="shared" si="286"/>
        <v>2457.33</v>
      </c>
      <c r="AR1048" s="20">
        <f t="shared" si="286"/>
        <v>3126.07</v>
      </c>
      <c r="AS1048" s="20">
        <f t="shared" si="287"/>
        <v>266.33000000000038</v>
      </c>
      <c r="AT1048" s="20">
        <f t="shared" si="272"/>
        <v>-1232.4300000000003</v>
      </c>
      <c r="AU1048" s="20">
        <f t="shared" si="288"/>
        <v>1829.45</v>
      </c>
    </row>
    <row r="1049" spans="1:47" ht="33.75">
      <c r="A1049" s="54">
        <v>1050</v>
      </c>
      <c r="B1049" s="54" t="s">
        <v>1915</v>
      </c>
      <c r="C1049" s="58" t="s">
        <v>1916</v>
      </c>
      <c r="D1049" s="79">
        <v>36</v>
      </c>
      <c r="E1049" s="79">
        <v>42</v>
      </c>
      <c r="F1049" s="80">
        <v>3813.8</v>
      </c>
      <c r="G1049" s="80">
        <v>94.49</v>
      </c>
      <c r="H1049" s="80">
        <v>3813.8</v>
      </c>
      <c r="I1049" s="80" t="s">
        <v>28</v>
      </c>
      <c r="J1049" s="80" t="s">
        <v>28</v>
      </c>
      <c r="K1049" s="80">
        <v>97.46</v>
      </c>
      <c r="L1049" s="73">
        <f t="shared" si="273"/>
        <v>100.95</v>
      </c>
      <c r="M1049" s="73">
        <f t="shared" si="274"/>
        <v>104.86</v>
      </c>
      <c r="N1049" s="72" t="str">
        <f t="shared" si="275"/>
        <v>0918</v>
      </c>
      <c r="O1049" s="74">
        <f t="shared" si="276"/>
        <v>6</v>
      </c>
      <c r="P1049" s="72">
        <f t="shared" si="277"/>
        <v>0</v>
      </c>
      <c r="Q1049" s="74">
        <f t="shared" si="278"/>
        <v>36</v>
      </c>
      <c r="R1049" s="72" t="str">
        <f t="shared" si="279"/>
        <v/>
      </c>
      <c r="S1049" s="72" t="str">
        <f t="shared" si="280"/>
        <v/>
      </c>
      <c r="AF1049" s="18">
        <v>4343.4487164592902</v>
      </c>
      <c r="AG1049" s="18">
        <v>32.326923076923102</v>
      </c>
      <c r="AI1049" s="23">
        <f>'simulateur graphe PJ OQN'!$B$4</f>
        <v>1</v>
      </c>
      <c r="AJ1049" s="24">
        <f t="shared" si="281"/>
        <v>104.86</v>
      </c>
      <c r="AK1049" s="24">
        <f t="shared" si="282"/>
        <v>104.86</v>
      </c>
      <c r="AM1049" t="str">
        <f t="shared" si="283"/>
        <v>ZONEBASSE</v>
      </c>
      <c r="AN1049" t="str">
        <f t="shared" si="284"/>
        <v>HC</v>
      </c>
      <c r="AO1049" s="20">
        <f t="shared" si="285"/>
        <v>104.86</v>
      </c>
      <c r="AP1049" s="20">
        <f t="shared" si="286"/>
        <v>3813.8</v>
      </c>
      <c r="AQ1049" s="20" t="str">
        <f t="shared" si="286"/>
        <v>.</v>
      </c>
      <c r="AR1049" s="20" t="str">
        <f t="shared" si="286"/>
        <v>.</v>
      </c>
      <c r="AS1049" s="20">
        <f t="shared" si="287"/>
        <v>-182.05999999999949</v>
      </c>
      <c r="AT1049" s="20">
        <f t="shared" si="272"/>
        <v>-492.67000000000007</v>
      </c>
      <c r="AU1049" s="20">
        <f t="shared" si="288"/>
        <v>3813.8</v>
      </c>
    </row>
    <row r="1050" spans="1:47" ht="33.75">
      <c r="A1050" s="54">
        <v>1051</v>
      </c>
      <c r="B1050" s="54" t="s">
        <v>1917</v>
      </c>
      <c r="C1050" s="58" t="s">
        <v>1918</v>
      </c>
      <c r="D1050" s="79">
        <v>43</v>
      </c>
      <c r="E1050" s="79">
        <v>49</v>
      </c>
      <c r="F1050" s="80">
        <v>5015.97</v>
      </c>
      <c r="G1050" s="80">
        <v>116.65</v>
      </c>
      <c r="H1050" s="80">
        <v>5015.97</v>
      </c>
      <c r="I1050" s="80" t="s">
        <v>28</v>
      </c>
      <c r="J1050" s="80" t="s">
        <v>28</v>
      </c>
      <c r="K1050" s="80">
        <v>109.97</v>
      </c>
      <c r="L1050" s="73">
        <f t="shared" si="273"/>
        <v>100.95</v>
      </c>
      <c r="M1050" s="73">
        <f t="shared" si="274"/>
        <v>104.86</v>
      </c>
      <c r="N1050" s="72" t="str">
        <f t="shared" si="275"/>
        <v>0918</v>
      </c>
      <c r="O1050" s="74">
        <f t="shared" si="276"/>
        <v>6</v>
      </c>
      <c r="P1050" s="72">
        <f t="shared" si="277"/>
        <v>0</v>
      </c>
      <c r="Q1050" s="74">
        <f t="shared" si="278"/>
        <v>43</v>
      </c>
      <c r="R1050" s="72" t="str">
        <f t="shared" si="279"/>
        <v/>
      </c>
      <c r="S1050" s="72" t="str">
        <f t="shared" si="280"/>
        <v/>
      </c>
      <c r="AF1050" s="18">
        <v>5824.2135238737301</v>
      </c>
      <c r="AG1050" s="18">
        <v>43.185714285714297</v>
      </c>
      <c r="AI1050" s="23">
        <f>'simulateur graphe PJ OQN'!$B$4</f>
        <v>1</v>
      </c>
      <c r="AJ1050" s="24">
        <f t="shared" si="281"/>
        <v>104.86</v>
      </c>
      <c r="AK1050" s="24">
        <f t="shared" si="282"/>
        <v>104.86</v>
      </c>
      <c r="AM1050" t="str">
        <f t="shared" si="283"/>
        <v>ZONEBASSE</v>
      </c>
      <c r="AN1050" t="str">
        <f t="shared" si="284"/>
        <v>HC</v>
      </c>
      <c r="AO1050" s="20">
        <f t="shared" si="285"/>
        <v>104.86</v>
      </c>
      <c r="AP1050" s="20">
        <f t="shared" si="286"/>
        <v>5015.97</v>
      </c>
      <c r="AQ1050" s="20" t="str">
        <f t="shared" si="286"/>
        <v>.</v>
      </c>
      <c r="AR1050" s="20" t="str">
        <f t="shared" si="286"/>
        <v>.</v>
      </c>
      <c r="AS1050" s="20">
        <f t="shared" si="287"/>
        <v>-262.58999999999924</v>
      </c>
      <c r="AT1050" s="20">
        <f t="shared" si="272"/>
        <v>540.18999999999869</v>
      </c>
      <c r="AU1050" s="20">
        <f t="shared" si="288"/>
        <v>5015.97</v>
      </c>
    </row>
    <row r="1051" spans="1:47" ht="33.75">
      <c r="A1051" s="54">
        <v>1052</v>
      </c>
      <c r="B1051" s="54" t="s">
        <v>1919</v>
      </c>
      <c r="C1051" s="58" t="s">
        <v>1920</v>
      </c>
      <c r="D1051" s="79">
        <v>50</v>
      </c>
      <c r="E1051" s="79">
        <v>56</v>
      </c>
      <c r="F1051" s="80">
        <v>5802.64</v>
      </c>
      <c r="G1051" s="80">
        <v>112.38</v>
      </c>
      <c r="H1051" s="80">
        <v>5802.64</v>
      </c>
      <c r="I1051" s="80" t="s">
        <v>28</v>
      </c>
      <c r="J1051" s="80" t="s">
        <v>28</v>
      </c>
      <c r="K1051" s="80">
        <v>109.97</v>
      </c>
      <c r="L1051" s="73">
        <f t="shared" si="273"/>
        <v>100.95</v>
      </c>
      <c r="M1051" s="73">
        <f t="shared" si="274"/>
        <v>104.86</v>
      </c>
      <c r="N1051" s="72" t="str">
        <f t="shared" si="275"/>
        <v>0918</v>
      </c>
      <c r="O1051" s="74">
        <f t="shared" si="276"/>
        <v>6</v>
      </c>
      <c r="P1051" s="72">
        <f t="shared" si="277"/>
        <v>0</v>
      </c>
      <c r="Q1051" s="74">
        <f t="shared" si="278"/>
        <v>50</v>
      </c>
      <c r="R1051" s="72" t="str">
        <f t="shared" si="279"/>
        <v/>
      </c>
      <c r="S1051" s="72" t="str">
        <f t="shared" si="280"/>
        <v/>
      </c>
      <c r="AF1051" s="18">
        <v>5608.9688246983796</v>
      </c>
      <c r="AG1051" s="18">
        <v>35.983263598326403</v>
      </c>
      <c r="AI1051" s="23">
        <f>'simulateur graphe PJ OQN'!$B$4</f>
        <v>1</v>
      </c>
      <c r="AJ1051" s="24">
        <f t="shared" si="281"/>
        <v>104.86</v>
      </c>
      <c r="AK1051" s="24">
        <f t="shared" si="282"/>
        <v>104.86</v>
      </c>
      <c r="AM1051" t="str">
        <f t="shared" si="283"/>
        <v>ZONEBASSE</v>
      </c>
      <c r="AN1051" t="str">
        <f t="shared" si="284"/>
        <v>HC</v>
      </c>
      <c r="AO1051" s="20">
        <f t="shared" si="285"/>
        <v>104.86</v>
      </c>
      <c r="AP1051" s="20">
        <f t="shared" si="286"/>
        <v>5802.64</v>
      </c>
      <c r="AQ1051" s="20" t="str">
        <f t="shared" si="286"/>
        <v>.</v>
      </c>
      <c r="AR1051" s="20" t="str">
        <f t="shared" si="286"/>
        <v>.</v>
      </c>
      <c r="AS1051" s="20">
        <f t="shared" si="287"/>
        <v>-245.71000000000004</v>
      </c>
      <c r="AT1051" s="20">
        <f t="shared" si="272"/>
        <v>557.06999999999971</v>
      </c>
      <c r="AU1051" s="20">
        <f t="shared" si="288"/>
        <v>5802.64</v>
      </c>
    </row>
    <row r="1052" spans="1:47" ht="33.75">
      <c r="A1052" s="54">
        <v>1053</v>
      </c>
      <c r="B1052" s="54" t="s">
        <v>1921</v>
      </c>
      <c r="C1052" s="58" t="s">
        <v>1922</v>
      </c>
      <c r="D1052" s="79">
        <v>22</v>
      </c>
      <c r="E1052" s="79">
        <v>28</v>
      </c>
      <c r="F1052" s="80">
        <v>2131.02</v>
      </c>
      <c r="G1052" s="80">
        <v>96.86</v>
      </c>
      <c r="H1052" s="80">
        <v>2131.02</v>
      </c>
      <c r="I1052" s="80" t="s">
        <v>28</v>
      </c>
      <c r="J1052" s="80" t="s">
        <v>28</v>
      </c>
      <c r="K1052" s="80">
        <v>85.93</v>
      </c>
      <c r="L1052" s="73">
        <f t="shared" si="273"/>
        <v>86.47</v>
      </c>
      <c r="M1052" s="73">
        <f t="shared" si="274"/>
        <v>104.86</v>
      </c>
      <c r="N1052" s="72" t="str">
        <f t="shared" si="275"/>
        <v>0918</v>
      </c>
      <c r="O1052" s="74">
        <f t="shared" si="276"/>
        <v>6</v>
      </c>
      <c r="P1052" s="72">
        <f t="shared" si="277"/>
        <v>0</v>
      </c>
      <c r="Q1052" s="74">
        <f t="shared" si="278"/>
        <v>22</v>
      </c>
      <c r="R1052" s="72" t="str">
        <f t="shared" si="279"/>
        <v/>
      </c>
      <c r="S1052" s="72" t="str">
        <f t="shared" si="280"/>
        <v/>
      </c>
      <c r="AF1052" s="18">
        <v>6875.1442936035301</v>
      </c>
      <c r="AG1052" s="18">
        <v>41.481481481481502</v>
      </c>
      <c r="AI1052" s="23">
        <f>'simulateur graphe PJ OQN'!$B$4</f>
        <v>1</v>
      </c>
      <c r="AJ1052" s="24">
        <f t="shared" si="281"/>
        <v>104.86</v>
      </c>
      <c r="AK1052" s="24">
        <f t="shared" si="282"/>
        <v>104.86</v>
      </c>
      <c r="AM1052" t="str">
        <f t="shared" si="283"/>
        <v>ZONEBASSE</v>
      </c>
      <c r="AN1052" t="str">
        <f t="shared" si="284"/>
        <v>HC</v>
      </c>
      <c r="AO1052" s="20">
        <f t="shared" si="285"/>
        <v>104.86</v>
      </c>
      <c r="AP1052" s="20">
        <f t="shared" si="286"/>
        <v>2131.02</v>
      </c>
      <c r="AQ1052" s="20" t="str">
        <f t="shared" si="286"/>
        <v>.</v>
      </c>
      <c r="AR1052" s="20" t="str">
        <f t="shared" si="286"/>
        <v>.</v>
      </c>
      <c r="AS1052" s="20">
        <f t="shared" si="287"/>
        <v>-189.09000000000015</v>
      </c>
      <c r="AT1052" s="20">
        <f t="shared" si="272"/>
        <v>-237.14999999999964</v>
      </c>
      <c r="AU1052" s="20">
        <f t="shared" si="288"/>
        <v>2131.02</v>
      </c>
    </row>
    <row r="1053" spans="1:47" ht="33.75">
      <c r="A1053" s="54">
        <v>1054</v>
      </c>
      <c r="B1053" s="54" t="s">
        <v>1923</v>
      </c>
      <c r="C1053" s="58" t="s">
        <v>1924</v>
      </c>
      <c r="D1053" s="79">
        <v>36</v>
      </c>
      <c r="E1053" s="79">
        <v>42</v>
      </c>
      <c r="F1053" s="80">
        <v>3587.27</v>
      </c>
      <c r="G1053" s="80">
        <v>99.65</v>
      </c>
      <c r="H1053" s="80">
        <v>3587.27</v>
      </c>
      <c r="I1053" s="80" t="s">
        <v>28</v>
      </c>
      <c r="J1053" s="80" t="s">
        <v>28</v>
      </c>
      <c r="K1053" s="80">
        <v>89.68</v>
      </c>
      <c r="L1053" s="73">
        <f t="shared" si="273"/>
        <v>86.47</v>
      </c>
      <c r="M1053" s="73">
        <f t="shared" si="274"/>
        <v>104.86</v>
      </c>
      <c r="N1053" s="72" t="str">
        <f t="shared" si="275"/>
        <v>0918</v>
      </c>
      <c r="O1053" s="74">
        <f t="shared" si="276"/>
        <v>6</v>
      </c>
      <c r="P1053" s="72">
        <f t="shared" si="277"/>
        <v>0</v>
      </c>
      <c r="Q1053" s="74">
        <f t="shared" si="278"/>
        <v>36</v>
      </c>
      <c r="R1053" s="72" t="str">
        <f t="shared" si="279"/>
        <v/>
      </c>
      <c r="S1053" s="72" t="str">
        <f t="shared" si="280"/>
        <v/>
      </c>
      <c r="AF1053" s="18">
        <v>7807.0987476641403</v>
      </c>
      <c r="AG1053" s="18">
        <v>43.568965517241402</v>
      </c>
      <c r="AI1053" s="23">
        <f>'simulateur graphe PJ OQN'!$B$4</f>
        <v>1</v>
      </c>
      <c r="AJ1053" s="24">
        <f t="shared" si="281"/>
        <v>104.86</v>
      </c>
      <c r="AK1053" s="24">
        <f t="shared" si="282"/>
        <v>104.86</v>
      </c>
      <c r="AM1053" t="str">
        <f t="shared" si="283"/>
        <v>ZONEBASSE</v>
      </c>
      <c r="AN1053" t="str">
        <f t="shared" si="284"/>
        <v>HC</v>
      </c>
      <c r="AO1053" s="20">
        <f t="shared" si="285"/>
        <v>104.86</v>
      </c>
      <c r="AP1053" s="20">
        <f t="shared" si="286"/>
        <v>3587.27</v>
      </c>
      <c r="AQ1053" s="20" t="str">
        <f t="shared" si="286"/>
        <v>.</v>
      </c>
      <c r="AR1053" s="20" t="str">
        <f t="shared" si="286"/>
        <v>.</v>
      </c>
      <c r="AS1053" s="20">
        <f t="shared" si="287"/>
        <v>-89.610000000000127</v>
      </c>
      <c r="AT1053" s="20">
        <f t="shared" si="272"/>
        <v>196.07999999999993</v>
      </c>
      <c r="AU1053" s="20">
        <f t="shared" si="288"/>
        <v>3587.27</v>
      </c>
    </row>
    <row r="1054" spans="1:47" ht="33.75">
      <c r="A1054" s="54">
        <v>1055</v>
      </c>
      <c r="B1054" s="54" t="s">
        <v>1925</v>
      </c>
      <c r="C1054" s="58" t="s">
        <v>1926</v>
      </c>
      <c r="D1054" s="79">
        <v>29</v>
      </c>
      <c r="E1054" s="79">
        <v>35</v>
      </c>
      <c r="F1054" s="80">
        <v>3060.71</v>
      </c>
      <c r="G1054" s="80">
        <v>105.54</v>
      </c>
      <c r="H1054" s="80">
        <v>3060.71</v>
      </c>
      <c r="I1054" s="80" t="s">
        <v>28</v>
      </c>
      <c r="J1054" s="80" t="s">
        <v>28</v>
      </c>
      <c r="K1054" s="80">
        <v>93.46</v>
      </c>
      <c r="L1054" s="73">
        <f t="shared" si="273"/>
        <v>86.47</v>
      </c>
      <c r="M1054" s="73">
        <f t="shared" si="274"/>
        <v>104.86</v>
      </c>
      <c r="N1054" s="72" t="str">
        <f t="shared" si="275"/>
        <v>0918</v>
      </c>
      <c r="O1054" s="74">
        <f t="shared" si="276"/>
        <v>6</v>
      </c>
      <c r="P1054" s="72">
        <f t="shared" si="277"/>
        <v>0</v>
      </c>
      <c r="Q1054" s="74">
        <f t="shared" si="278"/>
        <v>29</v>
      </c>
      <c r="R1054" s="72" t="str">
        <f t="shared" si="279"/>
        <v/>
      </c>
      <c r="S1054" s="72" t="str">
        <f t="shared" si="280"/>
        <v/>
      </c>
      <c r="AF1054" s="18">
        <v>10194.696580564099</v>
      </c>
      <c r="AG1054" s="18">
        <v>56.280487804878099</v>
      </c>
      <c r="AI1054" s="23">
        <f>'simulateur graphe PJ OQN'!$B$4</f>
        <v>1</v>
      </c>
      <c r="AJ1054" s="24">
        <f t="shared" si="281"/>
        <v>104.86</v>
      </c>
      <c r="AK1054" s="24">
        <f t="shared" si="282"/>
        <v>104.86</v>
      </c>
      <c r="AM1054" t="str">
        <f t="shared" si="283"/>
        <v>ZONEBASSE</v>
      </c>
      <c r="AN1054" t="str">
        <f t="shared" si="284"/>
        <v>HC</v>
      </c>
      <c r="AO1054" s="20">
        <f t="shared" si="285"/>
        <v>104.86</v>
      </c>
      <c r="AP1054" s="20">
        <f t="shared" si="286"/>
        <v>3060.71</v>
      </c>
      <c r="AQ1054" s="20" t="str">
        <f t="shared" si="286"/>
        <v>.</v>
      </c>
      <c r="AR1054" s="20" t="str">
        <f t="shared" si="286"/>
        <v>.</v>
      </c>
      <c r="AS1054" s="20">
        <f t="shared" si="287"/>
        <v>-116.92999999999984</v>
      </c>
      <c r="AT1054" s="20">
        <f t="shared" si="272"/>
        <v>505.17999999999847</v>
      </c>
      <c r="AU1054" s="20">
        <f t="shared" si="288"/>
        <v>3060.71</v>
      </c>
    </row>
    <row r="1055" spans="1:47" ht="33.75">
      <c r="A1055" s="54">
        <v>1056</v>
      </c>
      <c r="B1055" s="54" t="s">
        <v>1927</v>
      </c>
      <c r="C1055" s="58" t="s">
        <v>1928</v>
      </c>
      <c r="D1055" s="79">
        <v>43</v>
      </c>
      <c r="E1055" s="79">
        <v>49</v>
      </c>
      <c r="F1055" s="80">
        <v>4052.67</v>
      </c>
      <c r="G1055" s="80">
        <v>70.849999999999994</v>
      </c>
      <c r="H1055" s="80">
        <v>4052.67</v>
      </c>
      <c r="I1055" s="80" t="s">
        <v>28</v>
      </c>
      <c r="J1055" s="80" t="s">
        <v>28</v>
      </c>
      <c r="K1055" s="80">
        <v>93.46</v>
      </c>
      <c r="L1055" s="73">
        <f t="shared" si="273"/>
        <v>86.47</v>
      </c>
      <c r="M1055" s="73">
        <f t="shared" si="274"/>
        <v>104.86</v>
      </c>
      <c r="N1055" s="72" t="str">
        <f t="shared" si="275"/>
        <v>0918</v>
      </c>
      <c r="O1055" s="74">
        <f t="shared" si="276"/>
        <v>6</v>
      </c>
      <c r="P1055" s="72">
        <f t="shared" si="277"/>
        <v>0</v>
      </c>
      <c r="Q1055" s="74">
        <f t="shared" si="278"/>
        <v>43</v>
      </c>
      <c r="R1055" s="72" t="str">
        <f t="shared" si="279"/>
        <v/>
      </c>
      <c r="S1055" s="72" t="str">
        <f t="shared" si="280"/>
        <v/>
      </c>
      <c r="AF1055" s="18">
        <v>3258.1137630816202</v>
      </c>
      <c r="AG1055" s="18">
        <v>23.7316017316017</v>
      </c>
      <c r="AI1055" s="23">
        <f>'simulateur graphe PJ OQN'!$B$4</f>
        <v>1</v>
      </c>
      <c r="AJ1055" s="24">
        <f t="shared" si="281"/>
        <v>104.86</v>
      </c>
      <c r="AK1055" s="24">
        <f t="shared" si="282"/>
        <v>104.86</v>
      </c>
      <c r="AM1055" t="str">
        <f t="shared" si="283"/>
        <v>ZONEBASSE</v>
      </c>
      <c r="AN1055" t="str">
        <f t="shared" si="284"/>
        <v>HC</v>
      </c>
      <c r="AO1055" s="20">
        <f t="shared" si="285"/>
        <v>104.86</v>
      </c>
      <c r="AP1055" s="20">
        <f t="shared" si="286"/>
        <v>4052.67</v>
      </c>
      <c r="AQ1055" s="20" t="str">
        <f t="shared" si="286"/>
        <v>.</v>
      </c>
      <c r="AR1055" s="20" t="str">
        <f t="shared" si="286"/>
        <v>.</v>
      </c>
      <c r="AS1055" s="20">
        <f t="shared" si="287"/>
        <v>-433.40999999999985</v>
      </c>
      <c r="AT1055" s="20">
        <f t="shared" si="272"/>
        <v>188.69999999999982</v>
      </c>
      <c r="AU1055" s="20">
        <f t="shared" si="288"/>
        <v>4052.67</v>
      </c>
    </row>
    <row r="1056" spans="1:47" ht="33.75">
      <c r="A1056" s="54">
        <v>1057</v>
      </c>
      <c r="B1056" s="54" t="s">
        <v>1929</v>
      </c>
      <c r="C1056" s="58" t="s">
        <v>1930</v>
      </c>
      <c r="D1056" s="79">
        <v>36</v>
      </c>
      <c r="E1056" s="79">
        <v>42</v>
      </c>
      <c r="F1056" s="80">
        <v>3506.53</v>
      </c>
      <c r="G1056" s="80">
        <v>97.4</v>
      </c>
      <c r="H1056" s="80">
        <v>3506.53</v>
      </c>
      <c r="I1056" s="80" t="s">
        <v>28</v>
      </c>
      <c r="J1056" s="80" t="s">
        <v>28</v>
      </c>
      <c r="K1056" s="80">
        <v>88.1</v>
      </c>
      <c r="L1056" s="73">
        <f t="shared" si="273"/>
        <v>86.47</v>
      </c>
      <c r="M1056" s="73">
        <f t="shared" si="274"/>
        <v>104.86</v>
      </c>
      <c r="N1056" s="72" t="str">
        <f t="shared" si="275"/>
        <v>0918</v>
      </c>
      <c r="O1056" s="74">
        <f t="shared" si="276"/>
        <v>6</v>
      </c>
      <c r="P1056" s="72">
        <f t="shared" si="277"/>
        <v>0</v>
      </c>
      <c r="Q1056" s="74">
        <f t="shared" si="278"/>
        <v>36</v>
      </c>
      <c r="R1056" s="72" t="str">
        <f t="shared" si="279"/>
        <v/>
      </c>
      <c r="S1056" s="72" t="str">
        <f t="shared" si="280"/>
        <v/>
      </c>
      <c r="AF1056" s="18">
        <v>4791.6171826811096</v>
      </c>
      <c r="AG1056" s="18">
        <v>31.5102040816327</v>
      </c>
      <c r="AI1056" s="23">
        <f>'simulateur graphe PJ OQN'!$B$4</f>
        <v>1</v>
      </c>
      <c r="AJ1056" s="24">
        <f t="shared" si="281"/>
        <v>104.86</v>
      </c>
      <c r="AK1056" s="24">
        <f t="shared" si="282"/>
        <v>104.86</v>
      </c>
      <c r="AM1056" t="str">
        <f t="shared" si="283"/>
        <v>ZONEBASSE</v>
      </c>
      <c r="AN1056" t="str">
        <f t="shared" si="284"/>
        <v>HC</v>
      </c>
      <c r="AO1056" s="20">
        <f t="shared" si="285"/>
        <v>104.86</v>
      </c>
      <c r="AP1056" s="20">
        <f t="shared" si="286"/>
        <v>3506.53</v>
      </c>
      <c r="AQ1056" s="20" t="str">
        <f t="shared" si="286"/>
        <v>.</v>
      </c>
      <c r="AR1056" s="20" t="str">
        <f t="shared" si="286"/>
        <v>.</v>
      </c>
      <c r="AS1056" s="20">
        <f t="shared" si="287"/>
        <v>-105.56999999999971</v>
      </c>
      <c r="AT1056" s="20">
        <f t="shared" si="272"/>
        <v>39.5</v>
      </c>
      <c r="AU1056" s="20">
        <f t="shared" si="288"/>
        <v>3506.53</v>
      </c>
    </row>
    <row r="1057" spans="1:47" ht="33.75">
      <c r="A1057" s="54">
        <v>1058</v>
      </c>
      <c r="B1057" s="54" t="s">
        <v>1931</v>
      </c>
      <c r="C1057" s="58" t="s">
        <v>1932</v>
      </c>
      <c r="D1057" s="79">
        <v>57</v>
      </c>
      <c r="E1057" s="79">
        <v>63</v>
      </c>
      <c r="F1057" s="80">
        <v>5307.71</v>
      </c>
      <c r="G1057" s="80">
        <v>85.77</v>
      </c>
      <c r="H1057" s="80">
        <v>5307.71</v>
      </c>
      <c r="I1057" s="80" t="s">
        <v>28</v>
      </c>
      <c r="J1057" s="80" t="s">
        <v>28</v>
      </c>
      <c r="K1057" s="80">
        <v>91.51</v>
      </c>
      <c r="L1057" s="73">
        <f t="shared" si="273"/>
        <v>86.47</v>
      </c>
      <c r="M1057" s="73">
        <f t="shared" si="274"/>
        <v>104.86</v>
      </c>
      <c r="N1057" s="72" t="str">
        <f t="shared" si="275"/>
        <v>0918</v>
      </c>
      <c r="O1057" s="74">
        <f t="shared" si="276"/>
        <v>6</v>
      </c>
      <c r="P1057" s="72">
        <f t="shared" si="277"/>
        <v>0</v>
      </c>
      <c r="Q1057" s="74">
        <f t="shared" si="278"/>
        <v>57</v>
      </c>
      <c r="R1057" s="72" t="str">
        <f t="shared" si="279"/>
        <v/>
      </c>
      <c r="S1057" s="72" t="str">
        <f t="shared" si="280"/>
        <v/>
      </c>
      <c r="AF1057" s="18">
        <v>4553.5620374762602</v>
      </c>
      <c r="AG1057" s="18">
        <v>32.040540540540498</v>
      </c>
      <c r="AI1057" s="23">
        <f>'simulateur graphe PJ OQN'!$B$4</f>
        <v>1</v>
      </c>
      <c r="AJ1057" s="24">
        <f t="shared" si="281"/>
        <v>104.86</v>
      </c>
      <c r="AK1057" s="24">
        <f t="shared" si="282"/>
        <v>104.86</v>
      </c>
      <c r="AM1057" t="str">
        <f t="shared" si="283"/>
        <v>ZONEBASSE</v>
      </c>
      <c r="AN1057" t="str">
        <f t="shared" si="284"/>
        <v>HC</v>
      </c>
      <c r="AO1057" s="20">
        <f t="shared" si="285"/>
        <v>104.86</v>
      </c>
      <c r="AP1057" s="20">
        <f t="shared" si="286"/>
        <v>5307.71</v>
      </c>
      <c r="AQ1057" s="20" t="str">
        <f t="shared" si="286"/>
        <v>.</v>
      </c>
      <c r="AR1057" s="20" t="str">
        <f t="shared" si="286"/>
        <v>.</v>
      </c>
      <c r="AS1057" s="20">
        <f t="shared" si="287"/>
        <v>-365.90999999999985</v>
      </c>
      <c r="AT1057" s="20">
        <f t="shared" si="272"/>
        <v>82.649999999999636</v>
      </c>
      <c r="AU1057" s="20">
        <f t="shared" si="288"/>
        <v>5307.71</v>
      </c>
    </row>
    <row r="1058" spans="1:47" ht="22.5">
      <c r="A1058" s="54">
        <v>1059</v>
      </c>
      <c r="B1058" s="54" t="s">
        <v>1933</v>
      </c>
      <c r="C1058" s="58" t="s">
        <v>1934</v>
      </c>
      <c r="D1058" s="79">
        <v>1</v>
      </c>
      <c r="E1058" s="79">
        <v>1</v>
      </c>
      <c r="F1058" s="80" t="s">
        <v>28</v>
      </c>
      <c r="G1058" s="80" t="s">
        <v>28</v>
      </c>
      <c r="H1058" s="80">
        <v>96.9</v>
      </c>
      <c r="I1058" s="80" t="s">
        <v>28</v>
      </c>
      <c r="J1058" s="80" t="s">
        <v>28</v>
      </c>
      <c r="K1058" s="80" t="s">
        <v>28</v>
      </c>
      <c r="L1058" s="73" t="str">
        <f t="shared" si="273"/>
        <v/>
      </c>
      <c r="M1058" s="73" t="str">
        <f t="shared" si="274"/>
        <v/>
      </c>
      <c r="N1058" s="72" t="str">
        <f t="shared" si="275"/>
        <v>0921</v>
      </c>
      <c r="O1058" s="74">
        <f t="shared" si="276"/>
        <v>0</v>
      </c>
      <c r="P1058" s="72">
        <f t="shared" si="277"/>
        <v>0</v>
      </c>
      <c r="Q1058" s="74">
        <f t="shared" si="278"/>
        <v>1</v>
      </c>
      <c r="R1058" s="72" t="str">
        <f t="shared" si="279"/>
        <v/>
      </c>
      <c r="S1058" s="72" t="str">
        <f t="shared" si="280"/>
        <v/>
      </c>
      <c r="AF1058" s="18">
        <v>7364.31673724338</v>
      </c>
      <c r="AG1058" s="18">
        <v>47.25</v>
      </c>
      <c r="AI1058" s="23">
        <f>'simulateur graphe PJ OQN'!$B$4</f>
        <v>1</v>
      </c>
      <c r="AJ1058" s="24">
        <f t="shared" si="281"/>
        <v>96.9</v>
      </c>
      <c r="AK1058" s="24">
        <f t="shared" si="282"/>
        <v>96.9</v>
      </c>
      <c r="AM1058" t="str">
        <f t="shared" si="283"/>
        <v>ZONEHAUTE</v>
      </c>
      <c r="AN1058" t="str">
        <f t="shared" si="284"/>
        <v>HDJ</v>
      </c>
      <c r="AO1058" s="20" t="e">
        <f t="shared" si="285"/>
        <v>#VALUE!</v>
      </c>
      <c r="AP1058" s="20">
        <f t="shared" si="286"/>
        <v>96.9</v>
      </c>
      <c r="AQ1058" s="20" t="str">
        <f t="shared" si="286"/>
        <v>.</v>
      </c>
      <c r="AR1058" s="20" t="str">
        <f t="shared" si="286"/>
        <v>.</v>
      </c>
      <c r="AS1058" s="20" t="e">
        <f t="shared" si="287"/>
        <v>#VALUE!</v>
      </c>
      <c r="AT1058" s="20" t="e">
        <f t="shared" si="272"/>
        <v>#VALUE!</v>
      </c>
      <c r="AU1058" s="20">
        <f t="shared" si="288"/>
        <v>96.9</v>
      </c>
    </row>
    <row r="1059" spans="1:47" ht="33.75">
      <c r="A1059" s="54">
        <v>1060</v>
      </c>
      <c r="B1059" s="54" t="s">
        <v>1935</v>
      </c>
      <c r="C1059" s="58" t="s">
        <v>1936</v>
      </c>
      <c r="D1059" s="79">
        <v>29</v>
      </c>
      <c r="E1059" s="79">
        <v>35</v>
      </c>
      <c r="F1059" s="80">
        <v>3154.41</v>
      </c>
      <c r="G1059" s="80">
        <v>108.77</v>
      </c>
      <c r="H1059" s="80">
        <v>3154.41</v>
      </c>
      <c r="I1059" s="80" t="s">
        <v>28</v>
      </c>
      <c r="J1059" s="80" t="s">
        <v>28</v>
      </c>
      <c r="K1059" s="80">
        <v>108.77</v>
      </c>
      <c r="L1059" s="73">
        <f t="shared" si="273"/>
        <v>97.49</v>
      </c>
      <c r="M1059" s="73">
        <f t="shared" si="274"/>
        <v>131.69</v>
      </c>
      <c r="N1059" s="72" t="str">
        <f t="shared" si="275"/>
        <v>0921</v>
      </c>
      <c r="O1059" s="74">
        <f t="shared" si="276"/>
        <v>6</v>
      </c>
      <c r="P1059" s="72">
        <f t="shared" si="277"/>
        <v>0</v>
      </c>
      <c r="Q1059" s="74">
        <f t="shared" si="278"/>
        <v>29</v>
      </c>
      <c r="R1059" s="72" t="str">
        <f t="shared" si="279"/>
        <v/>
      </c>
      <c r="S1059" s="72" t="str">
        <f t="shared" si="280"/>
        <v/>
      </c>
      <c r="AF1059" s="18">
        <v>5757.05323093885</v>
      </c>
      <c r="AG1059" s="18">
        <v>36.104477611940297</v>
      </c>
      <c r="AI1059" s="23">
        <f>'simulateur graphe PJ OQN'!$B$4</f>
        <v>1</v>
      </c>
      <c r="AJ1059" s="24">
        <f t="shared" si="281"/>
        <v>131.69</v>
      </c>
      <c r="AK1059" s="24">
        <f t="shared" si="282"/>
        <v>131.69</v>
      </c>
      <c r="AM1059" t="str">
        <f t="shared" si="283"/>
        <v>ZONEBASSE</v>
      </c>
      <c r="AN1059" t="str">
        <f t="shared" si="284"/>
        <v>HC</v>
      </c>
      <c r="AO1059" s="20">
        <f t="shared" si="285"/>
        <v>131.69</v>
      </c>
      <c r="AP1059" s="20">
        <f t="shared" si="286"/>
        <v>3154.41</v>
      </c>
      <c r="AQ1059" s="20" t="str">
        <f t="shared" si="286"/>
        <v>.</v>
      </c>
      <c r="AR1059" s="20" t="str">
        <f t="shared" si="286"/>
        <v>.</v>
      </c>
      <c r="AS1059" s="20">
        <f t="shared" si="287"/>
        <v>-543.77</v>
      </c>
      <c r="AT1059" s="20">
        <f t="shared" si="272"/>
        <v>460.14999999999964</v>
      </c>
      <c r="AU1059" s="20">
        <f t="shared" si="288"/>
        <v>3154.41</v>
      </c>
    </row>
    <row r="1060" spans="1:47" ht="33.75">
      <c r="A1060" s="54">
        <v>1061</v>
      </c>
      <c r="B1060" s="54" t="s">
        <v>1937</v>
      </c>
      <c r="C1060" s="58" t="s">
        <v>1938</v>
      </c>
      <c r="D1060" s="79">
        <v>29</v>
      </c>
      <c r="E1060" s="79">
        <v>35</v>
      </c>
      <c r="F1060" s="80">
        <v>3180.76</v>
      </c>
      <c r="G1060" s="80">
        <v>109.68</v>
      </c>
      <c r="H1060" s="80">
        <v>3180.76</v>
      </c>
      <c r="I1060" s="80" t="s">
        <v>28</v>
      </c>
      <c r="J1060" s="80" t="s">
        <v>28</v>
      </c>
      <c r="K1060" s="80">
        <v>108.77</v>
      </c>
      <c r="L1060" s="73">
        <f t="shared" si="273"/>
        <v>97.49</v>
      </c>
      <c r="M1060" s="73">
        <f t="shared" si="274"/>
        <v>131.69</v>
      </c>
      <c r="N1060" s="72" t="str">
        <f t="shared" si="275"/>
        <v>0921</v>
      </c>
      <c r="O1060" s="74">
        <f t="shared" si="276"/>
        <v>6</v>
      </c>
      <c r="P1060" s="72">
        <f t="shared" si="277"/>
        <v>0</v>
      </c>
      <c r="Q1060" s="74">
        <f t="shared" si="278"/>
        <v>29</v>
      </c>
      <c r="R1060" s="72" t="str">
        <f t="shared" si="279"/>
        <v/>
      </c>
      <c r="S1060" s="72" t="str">
        <f t="shared" si="280"/>
        <v/>
      </c>
      <c r="AF1060" s="18">
        <v>9395.2139812163696</v>
      </c>
      <c r="AG1060" s="18">
        <v>55.384615384615401</v>
      </c>
      <c r="AI1060" s="23">
        <f>'simulateur graphe PJ OQN'!$B$4</f>
        <v>1</v>
      </c>
      <c r="AJ1060" s="24">
        <f t="shared" si="281"/>
        <v>131.69</v>
      </c>
      <c r="AK1060" s="24">
        <f t="shared" si="282"/>
        <v>131.69</v>
      </c>
      <c r="AM1060" t="str">
        <f t="shared" si="283"/>
        <v>ZONEBASSE</v>
      </c>
      <c r="AN1060" t="str">
        <f t="shared" si="284"/>
        <v>HC</v>
      </c>
      <c r="AO1060" s="20">
        <f t="shared" si="285"/>
        <v>131.69</v>
      </c>
      <c r="AP1060" s="20">
        <f t="shared" si="286"/>
        <v>3180.76</v>
      </c>
      <c r="AQ1060" s="20" t="str">
        <f t="shared" si="286"/>
        <v>.</v>
      </c>
      <c r="AR1060" s="20" t="str">
        <f t="shared" si="286"/>
        <v>.</v>
      </c>
      <c r="AS1060" s="20">
        <f t="shared" si="287"/>
        <v>-517.41999999999962</v>
      </c>
      <c r="AT1060" s="20">
        <f t="shared" si="272"/>
        <v>486.50000000000182</v>
      </c>
      <c r="AU1060" s="20">
        <f t="shared" si="288"/>
        <v>3180.76</v>
      </c>
    </row>
    <row r="1061" spans="1:47" ht="45">
      <c r="A1061" s="54">
        <v>1062</v>
      </c>
      <c r="B1061" s="54" t="s">
        <v>1939</v>
      </c>
      <c r="C1061" s="58" t="s">
        <v>1940</v>
      </c>
      <c r="D1061" s="79">
        <v>29</v>
      </c>
      <c r="E1061" s="79">
        <v>35</v>
      </c>
      <c r="F1061" s="80">
        <v>3303.92</v>
      </c>
      <c r="G1061" s="80">
        <v>113.93</v>
      </c>
      <c r="H1061" s="80">
        <v>3303.92</v>
      </c>
      <c r="I1061" s="80" t="s">
        <v>28</v>
      </c>
      <c r="J1061" s="80" t="s">
        <v>28</v>
      </c>
      <c r="K1061" s="80">
        <v>104.1</v>
      </c>
      <c r="L1061" s="73">
        <f t="shared" si="273"/>
        <v>97.49</v>
      </c>
      <c r="M1061" s="73">
        <f t="shared" si="274"/>
        <v>131.69</v>
      </c>
      <c r="N1061" s="72" t="str">
        <f t="shared" si="275"/>
        <v>0921</v>
      </c>
      <c r="O1061" s="74">
        <f t="shared" si="276"/>
        <v>6</v>
      </c>
      <c r="P1061" s="72">
        <f t="shared" si="277"/>
        <v>0</v>
      </c>
      <c r="Q1061" s="74">
        <f t="shared" si="278"/>
        <v>29</v>
      </c>
      <c r="R1061" s="72" t="str">
        <f t="shared" si="279"/>
        <v/>
      </c>
      <c r="S1061" s="72" t="str">
        <f t="shared" si="280"/>
        <v/>
      </c>
      <c r="AF1061" s="18">
        <v>231.33061027696999</v>
      </c>
      <c r="AG1061" s="18" t="s">
        <v>28</v>
      </c>
      <c r="AI1061" s="23">
        <f>'simulateur graphe PJ OQN'!$B$4</f>
        <v>1</v>
      </c>
      <c r="AJ1061" s="24">
        <f t="shared" si="281"/>
        <v>131.69</v>
      </c>
      <c r="AK1061" s="24">
        <f t="shared" si="282"/>
        <v>131.69</v>
      </c>
      <c r="AM1061" t="str">
        <f t="shared" si="283"/>
        <v>ZONEBASSE</v>
      </c>
      <c r="AN1061" t="str">
        <f t="shared" si="284"/>
        <v>HC</v>
      </c>
      <c r="AO1061" s="20">
        <f t="shared" si="285"/>
        <v>131.69</v>
      </c>
      <c r="AP1061" s="20">
        <f t="shared" si="286"/>
        <v>3303.92</v>
      </c>
      <c r="AQ1061" s="20" t="str">
        <f t="shared" si="286"/>
        <v>.</v>
      </c>
      <c r="AR1061" s="20" t="str">
        <f t="shared" si="286"/>
        <v>.</v>
      </c>
      <c r="AS1061" s="20">
        <f t="shared" si="287"/>
        <v>-235.47999999999956</v>
      </c>
      <c r="AT1061" s="20">
        <f t="shared" si="272"/>
        <v>352.81000000000131</v>
      </c>
      <c r="AU1061" s="20">
        <f t="shared" si="288"/>
        <v>3303.92</v>
      </c>
    </row>
    <row r="1062" spans="1:47" ht="45">
      <c r="A1062" s="54">
        <v>1063</v>
      </c>
      <c r="B1062" s="54" t="s">
        <v>1941</v>
      </c>
      <c r="C1062" s="58" t="s">
        <v>1942</v>
      </c>
      <c r="D1062" s="79">
        <v>57</v>
      </c>
      <c r="E1062" s="79">
        <v>63</v>
      </c>
      <c r="F1062" s="80">
        <v>6314.89</v>
      </c>
      <c r="G1062" s="80">
        <v>107.53</v>
      </c>
      <c r="H1062" s="80">
        <v>6314.89</v>
      </c>
      <c r="I1062" s="80" t="s">
        <v>28</v>
      </c>
      <c r="J1062" s="80" t="s">
        <v>28</v>
      </c>
      <c r="K1062" s="80">
        <v>104.67</v>
      </c>
      <c r="L1062" s="73">
        <f t="shared" si="273"/>
        <v>97.49</v>
      </c>
      <c r="M1062" s="73">
        <f t="shared" si="274"/>
        <v>131.69</v>
      </c>
      <c r="N1062" s="72" t="str">
        <f t="shared" si="275"/>
        <v>0921</v>
      </c>
      <c r="O1062" s="74">
        <f t="shared" si="276"/>
        <v>6</v>
      </c>
      <c r="P1062" s="72">
        <f t="shared" si="277"/>
        <v>0</v>
      </c>
      <c r="Q1062" s="74">
        <f t="shared" si="278"/>
        <v>57</v>
      </c>
      <c r="R1062" s="72" t="str">
        <f t="shared" si="279"/>
        <v/>
      </c>
      <c r="S1062" s="72" t="str">
        <f t="shared" si="280"/>
        <v/>
      </c>
      <c r="AF1062" s="18">
        <v>3534.8676004213798</v>
      </c>
      <c r="AG1062" s="18">
        <v>26.170212765957501</v>
      </c>
      <c r="AI1062" s="23">
        <f>'simulateur graphe PJ OQN'!$B$4</f>
        <v>1</v>
      </c>
      <c r="AJ1062" s="24">
        <f t="shared" si="281"/>
        <v>131.69</v>
      </c>
      <c r="AK1062" s="24">
        <f t="shared" si="282"/>
        <v>131.69</v>
      </c>
      <c r="AM1062" t="str">
        <f t="shared" si="283"/>
        <v>ZONEBASSE</v>
      </c>
      <c r="AN1062" t="str">
        <f t="shared" si="284"/>
        <v>HC</v>
      </c>
      <c r="AO1062" s="20">
        <f t="shared" si="285"/>
        <v>131.69</v>
      </c>
      <c r="AP1062" s="20">
        <f t="shared" si="286"/>
        <v>6314.89</v>
      </c>
      <c r="AQ1062" s="20" t="str">
        <f t="shared" si="286"/>
        <v>.</v>
      </c>
      <c r="AR1062" s="20" t="str">
        <f t="shared" si="286"/>
        <v>.</v>
      </c>
      <c r="AS1062" s="20">
        <f t="shared" si="287"/>
        <v>-174.64999999999964</v>
      </c>
      <c r="AT1062" s="20">
        <f t="shared" si="272"/>
        <v>464.3700000000008</v>
      </c>
      <c r="AU1062" s="20">
        <f t="shared" si="288"/>
        <v>6314.89</v>
      </c>
    </row>
    <row r="1063" spans="1:47">
      <c r="A1063" s="54">
        <v>1064</v>
      </c>
      <c r="B1063" s="54" t="s">
        <v>1943</v>
      </c>
      <c r="C1063" s="55" t="s">
        <v>1944</v>
      </c>
      <c r="D1063" s="79">
        <v>1</v>
      </c>
      <c r="E1063" s="79">
        <v>1</v>
      </c>
      <c r="F1063" s="80" t="s">
        <v>28</v>
      </c>
      <c r="G1063" s="80" t="s">
        <v>28</v>
      </c>
      <c r="H1063" s="80">
        <v>331.96</v>
      </c>
      <c r="I1063" s="80" t="s">
        <v>28</v>
      </c>
      <c r="J1063" s="80" t="s">
        <v>28</v>
      </c>
      <c r="K1063" s="80" t="s">
        <v>28</v>
      </c>
      <c r="L1063" s="73" t="str">
        <f t="shared" si="273"/>
        <v/>
      </c>
      <c r="M1063" s="73" t="str">
        <f t="shared" si="274"/>
        <v/>
      </c>
      <c r="N1063" s="72" t="str">
        <f t="shared" si="275"/>
        <v>1003</v>
      </c>
      <c r="O1063" s="74">
        <f t="shared" si="276"/>
        <v>0</v>
      </c>
      <c r="P1063" s="72">
        <f t="shared" si="277"/>
        <v>0</v>
      </c>
      <c r="Q1063" s="74">
        <f t="shared" si="278"/>
        <v>1</v>
      </c>
      <c r="R1063" s="72" t="str">
        <f t="shared" si="279"/>
        <v/>
      </c>
      <c r="S1063" s="72" t="str">
        <f t="shared" si="280"/>
        <v/>
      </c>
      <c r="AF1063" s="18">
        <v>7004.4485811847298</v>
      </c>
      <c r="AG1063" s="18">
        <v>41.85</v>
      </c>
      <c r="AI1063" s="23">
        <f>'simulateur graphe PJ OQN'!$B$4</f>
        <v>1</v>
      </c>
      <c r="AJ1063" s="24">
        <f t="shared" si="281"/>
        <v>331.96</v>
      </c>
      <c r="AK1063" s="24">
        <f t="shared" si="282"/>
        <v>331.96</v>
      </c>
      <c r="AM1063" t="str">
        <f t="shared" si="283"/>
        <v>ZONEHAUTE</v>
      </c>
      <c r="AN1063" t="str">
        <f t="shared" si="284"/>
        <v>HDJ</v>
      </c>
      <c r="AO1063" s="20" t="e">
        <f t="shared" si="285"/>
        <v>#VALUE!</v>
      </c>
      <c r="AP1063" s="20">
        <f t="shared" si="286"/>
        <v>331.96</v>
      </c>
      <c r="AQ1063" s="20" t="str">
        <f t="shared" si="286"/>
        <v>.</v>
      </c>
      <c r="AR1063" s="20" t="str">
        <f t="shared" si="286"/>
        <v>.</v>
      </c>
      <c r="AS1063" s="20" t="e">
        <f t="shared" si="287"/>
        <v>#VALUE!</v>
      </c>
      <c r="AT1063" s="20" t="e">
        <f t="shared" si="272"/>
        <v>#VALUE!</v>
      </c>
      <c r="AU1063" s="20">
        <f t="shared" si="288"/>
        <v>331.96</v>
      </c>
    </row>
    <row r="1064" spans="1:47">
      <c r="A1064" s="54">
        <v>1065</v>
      </c>
      <c r="B1064" s="54" t="s">
        <v>1945</v>
      </c>
      <c r="C1064" s="55" t="s">
        <v>1946</v>
      </c>
      <c r="D1064" s="79">
        <v>1</v>
      </c>
      <c r="E1064" s="79">
        <v>1</v>
      </c>
      <c r="F1064" s="80" t="s">
        <v>28</v>
      </c>
      <c r="G1064" s="80" t="s">
        <v>28</v>
      </c>
      <c r="H1064" s="80">
        <v>78.83</v>
      </c>
      <c r="I1064" s="80" t="s">
        <v>28</v>
      </c>
      <c r="J1064" s="80" t="s">
        <v>28</v>
      </c>
      <c r="K1064" s="80" t="s">
        <v>28</v>
      </c>
      <c r="L1064" s="73" t="str">
        <f t="shared" si="273"/>
        <v/>
      </c>
      <c r="M1064" s="73" t="str">
        <f t="shared" si="274"/>
        <v/>
      </c>
      <c r="N1064" s="72" t="str">
        <f t="shared" si="275"/>
        <v>1003</v>
      </c>
      <c r="O1064" s="74">
        <f t="shared" si="276"/>
        <v>0</v>
      </c>
      <c r="P1064" s="72">
        <f t="shared" si="277"/>
        <v>0</v>
      </c>
      <c r="Q1064" s="74">
        <f t="shared" si="278"/>
        <v>1</v>
      </c>
      <c r="R1064" s="72" t="str">
        <f t="shared" si="279"/>
        <v/>
      </c>
      <c r="S1064" s="72" t="str">
        <f t="shared" si="280"/>
        <v/>
      </c>
      <c r="AF1064" s="18">
        <v>4777.24516213897</v>
      </c>
      <c r="AG1064" s="18">
        <v>30.990049751243799</v>
      </c>
      <c r="AI1064" s="23">
        <f>'simulateur graphe PJ OQN'!$B$4</f>
        <v>1</v>
      </c>
      <c r="AJ1064" s="24">
        <f t="shared" si="281"/>
        <v>78.83</v>
      </c>
      <c r="AK1064" s="24">
        <f t="shared" si="282"/>
        <v>78.83</v>
      </c>
      <c r="AM1064" t="str">
        <f t="shared" si="283"/>
        <v>ZONEHAUTE</v>
      </c>
      <c r="AN1064" t="str">
        <f t="shared" si="284"/>
        <v>HDJ</v>
      </c>
      <c r="AO1064" s="20" t="e">
        <f t="shared" si="285"/>
        <v>#VALUE!</v>
      </c>
      <c r="AP1064" s="20">
        <f t="shared" si="286"/>
        <v>78.83</v>
      </c>
      <c r="AQ1064" s="20" t="str">
        <f t="shared" si="286"/>
        <v>.</v>
      </c>
      <c r="AR1064" s="20" t="str">
        <f t="shared" si="286"/>
        <v>.</v>
      </c>
      <c r="AS1064" s="20" t="e">
        <f t="shared" si="287"/>
        <v>#VALUE!</v>
      </c>
      <c r="AT1064" s="20" t="e">
        <f t="shared" si="272"/>
        <v>#VALUE!</v>
      </c>
      <c r="AU1064" s="20">
        <f t="shared" si="288"/>
        <v>78.83</v>
      </c>
    </row>
    <row r="1065" spans="1:47" ht="22.5">
      <c r="A1065" s="54">
        <v>1066</v>
      </c>
      <c r="B1065" s="54" t="s">
        <v>1947</v>
      </c>
      <c r="C1065" s="58" t="s">
        <v>1948</v>
      </c>
      <c r="D1065" s="79">
        <v>90</v>
      </c>
      <c r="E1065" s="79">
        <v>90</v>
      </c>
      <c r="F1065" s="80">
        <v>10238.56</v>
      </c>
      <c r="G1065" s="80">
        <v>113.76</v>
      </c>
      <c r="H1065" s="80">
        <v>10238.56</v>
      </c>
      <c r="I1065" s="80" t="s">
        <v>28</v>
      </c>
      <c r="J1065" s="80" t="s">
        <v>28</v>
      </c>
      <c r="K1065" s="80">
        <v>113.76</v>
      </c>
      <c r="L1065" s="73">
        <f t="shared" si="273"/>
        <v>79.7</v>
      </c>
      <c r="M1065" s="73">
        <f t="shared" si="274"/>
        <v>101.38</v>
      </c>
      <c r="N1065" s="72" t="str">
        <f t="shared" si="275"/>
        <v>1003</v>
      </c>
      <c r="O1065" s="74">
        <f t="shared" si="276"/>
        <v>0</v>
      </c>
      <c r="P1065" s="72">
        <f t="shared" si="277"/>
        <v>0</v>
      </c>
      <c r="Q1065" s="74">
        <f t="shared" si="278"/>
        <v>90</v>
      </c>
      <c r="R1065" s="72" t="str">
        <f t="shared" si="279"/>
        <v/>
      </c>
      <c r="S1065" s="72" t="str">
        <f t="shared" si="280"/>
        <v/>
      </c>
      <c r="AF1065" s="18">
        <v>8760.5514126790804</v>
      </c>
      <c r="AG1065" s="18">
        <v>48.348148148148198</v>
      </c>
      <c r="AI1065" s="23">
        <f>'simulateur graphe PJ OQN'!$B$4</f>
        <v>1</v>
      </c>
      <c r="AJ1065" s="24">
        <f t="shared" si="281"/>
        <v>101.38</v>
      </c>
      <c r="AK1065" s="24">
        <f t="shared" si="282"/>
        <v>101.38</v>
      </c>
      <c r="AM1065" t="str">
        <f t="shared" si="283"/>
        <v>ZONEBASSE</v>
      </c>
      <c r="AN1065" t="str">
        <f t="shared" si="284"/>
        <v>HC</v>
      </c>
      <c r="AO1065" s="20">
        <f t="shared" si="285"/>
        <v>101.38</v>
      </c>
      <c r="AP1065" s="20">
        <f t="shared" si="286"/>
        <v>10238.56</v>
      </c>
      <c r="AQ1065" s="20" t="str">
        <f t="shared" si="286"/>
        <v>.</v>
      </c>
      <c r="AR1065" s="20" t="str">
        <f t="shared" si="286"/>
        <v>.</v>
      </c>
      <c r="AS1065" s="20">
        <f t="shared" si="287"/>
        <v>113.91999999999825</v>
      </c>
      <c r="AT1065" s="20">
        <f t="shared" si="272"/>
        <v>3145.2599999999993</v>
      </c>
      <c r="AU1065" s="20">
        <f t="shared" si="288"/>
        <v>10238.56</v>
      </c>
    </row>
    <row r="1066" spans="1:47" ht="22.5">
      <c r="A1066" s="54">
        <v>1067</v>
      </c>
      <c r="B1066" s="54" t="s">
        <v>1949</v>
      </c>
      <c r="C1066" s="58" t="s">
        <v>1950</v>
      </c>
      <c r="D1066" s="79">
        <v>90</v>
      </c>
      <c r="E1066" s="79">
        <v>90</v>
      </c>
      <c r="F1066" s="80">
        <v>28630.22</v>
      </c>
      <c r="G1066" s="80">
        <v>318.11</v>
      </c>
      <c r="H1066" s="80">
        <v>28630.22</v>
      </c>
      <c r="I1066" s="80" t="s">
        <v>28</v>
      </c>
      <c r="J1066" s="80" t="s">
        <v>28</v>
      </c>
      <c r="K1066" s="80">
        <v>318.11</v>
      </c>
      <c r="L1066" s="73">
        <f t="shared" si="273"/>
        <v>79.7</v>
      </c>
      <c r="M1066" s="73">
        <f t="shared" si="274"/>
        <v>101.38</v>
      </c>
      <c r="N1066" s="72" t="str">
        <f t="shared" si="275"/>
        <v>1003</v>
      </c>
      <c r="O1066" s="74">
        <f t="shared" si="276"/>
        <v>0</v>
      </c>
      <c r="P1066" s="72">
        <f t="shared" si="277"/>
        <v>0</v>
      </c>
      <c r="Q1066" s="74">
        <f t="shared" si="278"/>
        <v>90</v>
      </c>
      <c r="R1066" s="72" t="str">
        <f t="shared" si="279"/>
        <v/>
      </c>
      <c r="S1066" s="72" t="str">
        <f t="shared" si="280"/>
        <v/>
      </c>
      <c r="AF1066" s="18">
        <v>1036.1015155367199</v>
      </c>
      <c r="AG1066" s="18" t="s">
        <v>28</v>
      </c>
      <c r="AI1066" s="23">
        <f>'simulateur graphe PJ OQN'!$B$4</f>
        <v>1</v>
      </c>
      <c r="AJ1066" s="24">
        <f t="shared" si="281"/>
        <v>101.38</v>
      </c>
      <c r="AK1066" s="24">
        <f t="shared" si="282"/>
        <v>101.38</v>
      </c>
      <c r="AM1066" t="str">
        <f t="shared" si="283"/>
        <v>ZONEBASSE</v>
      </c>
      <c r="AN1066" t="str">
        <f t="shared" si="284"/>
        <v>HC</v>
      </c>
      <c r="AO1066" s="20">
        <f t="shared" si="285"/>
        <v>101.38</v>
      </c>
      <c r="AP1066" s="20">
        <f t="shared" si="286"/>
        <v>28630.22</v>
      </c>
      <c r="AQ1066" s="20" t="str">
        <f t="shared" si="286"/>
        <v>.</v>
      </c>
      <c r="AR1066" s="20" t="str">
        <f t="shared" si="286"/>
        <v>.</v>
      </c>
      <c r="AS1066" s="20">
        <f t="shared" si="287"/>
        <v>318.43000000000029</v>
      </c>
      <c r="AT1066" s="20">
        <f t="shared" si="272"/>
        <v>21536.920000000002</v>
      </c>
      <c r="AU1066" s="20">
        <f t="shared" si="288"/>
        <v>28630.22</v>
      </c>
    </row>
    <row r="1067" spans="1:47" ht="22.5">
      <c r="A1067" s="54">
        <v>1068</v>
      </c>
      <c r="B1067" s="54" t="s">
        <v>1951</v>
      </c>
      <c r="C1067" s="58" t="s">
        <v>1952</v>
      </c>
      <c r="D1067" s="79">
        <v>90</v>
      </c>
      <c r="E1067" s="79">
        <v>90</v>
      </c>
      <c r="F1067" s="80">
        <v>14493.42</v>
      </c>
      <c r="G1067" s="80">
        <v>161.04</v>
      </c>
      <c r="H1067" s="80">
        <v>14493.42</v>
      </c>
      <c r="I1067" s="80" t="s">
        <v>28</v>
      </c>
      <c r="J1067" s="80" t="s">
        <v>28</v>
      </c>
      <c r="K1067" s="80">
        <v>161.04</v>
      </c>
      <c r="L1067" s="73">
        <f t="shared" si="273"/>
        <v>79.7</v>
      </c>
      <c r="M1067" s="73">
        <f t="shared" si="274"/>
        <v>101.38</v>
      </c>
      <c r="N1067" s="72" t="str">
        <f t="shared" si="275"/>
        <v>1003</v>
      </c>
      <c r="O1067" s="74">
        <f t="shared" si="276"/>
        <v>0</v>
      </c>
      <c r="P1067" s="72">
        <f t="shared" si="277"/>
        <v>0</v>
      </c>
      <c r="Q1067" s="74">
        <f t="shared" si="278"/>
        <v>90</v>
      </c>
      <c r="R1067" s="72" t="str">
        <f t="shared" si="279"/>
        <v/>
      </c>
      <c r="S1067" s="72" t="str">
        <f t="shared" si="280"/>
        <v/>
      </c>
      <c r="AF1067" s="18">
        <v>164.31347411246301</v>
      </c>
      <c r="AG1067" s="18" t="s">
        <v>28</v>
      </c>
      <c r="AI1067" s="23">
        <f>'simulateur graphe PJ OQN'!$B$4</f>
        <v>1</v>
      </c>
      <c r="AJ1067" s="24">
        <f t="shared" si="281"/>
        <v>101.38</v>
      </c>
      <c r="AK1067" s="24">
        <f t="shared" si="282"/>
        <v>101.38</v>
      </c>
      <c r="AM1067" t="str">
        <f t="shared" si="283"/>
        <v>ZONEBASSE</v>
      </c>
      <c r="AN1067" t="str">
        <f t="shared" si="284"/>
        <v>HC</v>
      </c>
      <c r="AO1067" s="20">
        <f t="shared" si="285"/>
        <v>101.38</v>
      </c>
      <c r="AP1067" s="20">
        <f t="shared" si="286"/>
        <v>14493.42</v>
      </c>
      <c r="AQ1067" s="20" t="str">
        <f t="shared" si="286"/>
        <v>.</v>
      </c>
      <c r="AR1067" s="20" t="str">
        <f t="shared" si="286"/>
        <v>.</v>
      </c>
      <c r="AS1067" s="20">
        <f t="shared" si="287"/>
        <v>160.86000000000058</v>
      </c>
      <c r="AT1067" s="20">
        <f t="shared" si="272"/>
        <v>7400.12</v>
      </c>
      <c r="AU1067" s="20">
        <f t="shared" si="288"/>
        <v>14493.42</v>
      </c>
    </row>
    <row r="1068" spans="1:47" ht="22.5">
      <c r="A1068" s="54">
        <v>1069</v>
      </c>
      <c r="B1068" s="54" t="s">
        <v>1953</v>
      </c>
      <c r="C1068" s="58" t="s">
        <v>1954</v>
      </c>
      <c r="D1068" s="79">
        <v>90</v>
      </c>
      <c r="E1068" s="79">
        <v>90</v>
      </c>
      <c r="F1068" s="80">
        <v>26337.95</v>
      </c>
      <c r="G1068" s="80">
        <v>292.64</v>
      </c>
      <c r="H1068" s="80">
        <v>26337.95</v>
      </c>
      <c r="I1068" s="80" t="s">
        <v>28</v>
      </c>
      <c r="J1068" s="80" t="s">
        <v>28</v>
      </c>
      <c r="K1068" s="80">
        <v>292.64</v>
      </c>
      <c r="L1068" s="73">
        <f t="shared" si="273"/>
        <v>79.7</v>
      </c>
      <c r="M1068" s="73">
        <f t="shared" si="274"/>
        <v>101.38</v>
      </c>
      <c r="N1068" s="72" t="str">
        <f t="shared" si="275"/>
        <v>1003</v>
      </c>
      <c r="O1068" s="74">
        <f t="shared" si="276"/>
        <v>0</v>
      </c>
      <c r="P1068" s="72">
        <f t="shared" si="277"/>
        <v>0</v>
      </c>
      <c r="Q1068" s="74">
        <f t="shared" si="278"/>
        <v>90</v>
      </c>
      <c r="R1068" s="72" t="str">
        <f t="shared" si="279"/>
        <v/>
      </c>
      <c r="S1068" s="72" t="str">
        <f t="shared" si="280"/>
        <v/>
      </c>
      <c r="AF1068" s="18">
        <v>2036.3071472301101</v>
      </c>
      <c r="AG1068" s="18">
        <v>32</v>
      </c>
      <c r="AI1068" s="23">
        <f>'simulateur graphe PJ OQN'!$B$4</f>
        <v>1</v>
      </c>
      <c r="AJ1068" s="24">
        <f t="shared" si="281"/>
        <v>101.38</v>
      </c>
      <c r="AK1068" s="24">
        <f t="shared" si="282"/>
        <v>101.38</v>
      </c>
      <c r="AM1068" t="str">
        <f t="shared" si="283"/>
        <v>ZONEBASSE</v>
      </c>
      <c r="AN1068" t="str">
        <f t="shared" si="284"/>
        <v>HC</v>
      </c>
      <c r="AO1068" s="20">
        <f t="shared" si="285"/>
        <v>101.38</v>
      </c>
      <c r="AP1068" s="20">
        <f t="shared" si="286"/>
        <v>26337.95</v>
      </c>
      <c r="AQ1068" s="20" t="str">
        <f t="shared" si="286"/>
        <v>.</v>
      </c>
      <c r="AR1068" s="20" t="str">
        <f t="shared" si="286"/>
        <v>.</v>
      </c>
      <c r="AS1068" s="20">
        <f t="shared" si="287"/>
        <v>292.9900000000016</v>
      </c>
      <c r="AT1068" s="20">
        <f t="shared" si="272"/>
        <v>19244.650000000001</v>
      </c>
      <c r="AU1068" s="20">
        <f t="shared" si="288"/>
        <v>26337.95</v>
      </c>
    </row>
    <row r="1069" spans="1:47" ht="22.5">
      <c r="A1069" s="54">
        <v>1070</v>
      </c>
      <c r="B1069" s="54" t="s">
        <v>1955</v>
      </c>
      <c r="C1069" s="58" t="s">
        <v>1956</v>
      </c>
      <c r="D1069" s="79">
        <v>8</v>
      </c>
      <c r="E1069" s="79">
        <v>28</v>
      </c>
      <c r="F1069" s="80">
        <v>1014.52</v>
      </c>
      <c r="G1069" s="80">
        <v>126.82</v>
      </c>
      <c r="H1069" s="80">
        <v>1014.52</v>
      </c>
      <c r="I1069" s="80">
        <v>1702.59</v>
      </c>
      <c r="J1069" s="80">
        <v>2212.6999999999998</v>
      </c>
      <c r="K1069" s="80">
        <v>78.23</v>
      </c>
      <c r="L1069" s="73">
        <f t="shared" si="273"/>
        <v>92.05</v>
      </c>
      <c r="M1069" s="73">
        <f t="shared" si="274"/>
        <v>101.38</v>
      </c>
      <c r="N1069" s="72" t="str">
        <f t="shared" si="275"/>
        <v>1003</v>
      </c>
      <c r="O1069" s="74">
        <f t="shared" si="276"/>
        <v>20</v>
      </c>
      <c r="P1069" s="72">
        <f t="shared" si="277"/>
        <v>1</v>
      </c>
      <c r="Q1069" s="74">
        <f t="shared" si="278"/>
        <v>8</v>
      </c>
      <c r="R1069" s="72">
        <f t="shared" si="279"/>
        <v>15</v>
      </c>
      <c r="S1069" s="72">
        <f t="shared" si="280"/>
        <v>22</v>
      </c>
      <c r="AF1069" s="18" t="s">
        <v>28</v>
      </c>
      <c r="AG1069" s="18" t="s">
        <v>28</v>
      </c>
      <c r="AI1069" s="23">
        <f>'simulateur graphe PJ OQN'!$B$4</f>
        <v>1</v>
      </c>
      <c r="AJ1069" s="24">
        <f t="shared" si="281"/>
        <v>101.38</v>
      </c>
      <c r="AK1069" s="24">
        <f t="shared" si="282"/>
        <v>101.38</v>
      </c>
      <c r="AM1069" t="str">
        <f t="shared" si="283"/>
        <v>ZONEBASSE</v>
      </c>
      <c r="AN1069" t="str">
        <f t="shared" si="284"/>
        <v>HC</v>
      </c>
      <c r="AO1069" s="20">
        <f t="shared" si="285"/>
        <v>101.38</v>
      </c>
      <c r="AP1069" s="20">
        <f t="shared" si="286"/>
        <v>1014.52</v>
      </c>
      <c r="AQ1069" s="20">
        <f t="shared" si="286"/>
        <v>1702.59</v>
      </c>
      <c r="AR1069" s="20">
        <f t="shared" si="286"/>
        <v>2212.6999999999998</v>
      </c>
      <c r="AS1069" s="20">
        <f t="shared" si="287"/>
        <v>100.48999999999978</v>
      </c>
      <c r="AT1069" s="20">
        <f t="shared" si="272"/>
        <v>-1129.4899999999989</v>
      </c>
      <c r="AU1069" s="20">
        <f t="shared" si="288"/>
        <v>1014.52</v>
      </c>
    </row>
    <row r="1070" spans="1:47" ht="22.5">
      <c r="A1070" s="54">
        <v>1071</v>
      </c>
      <c r="B1070" s="54" t="s">
        <v>1957</v>
      </c>
      <c r="C1070" s="58" t="s">
        <v>1958</v>
      </c>
      <c r="D1070" s="79">
        <v>8</v>
      </c>
      <c r="E1070" s="79">
        <v>28</v>
      </c>
      <c r="F1070" s="80">
        <v>1203.27</v>
      </c>
      <c r="G1070" s="80">
        <v>150.41</v>
      </c>
      <c r="H1070" s="80">
        <v>1203.27</v>
      </c>
      <c r="I1070" s="80">
        <v>2067.33</v>
      </c>
      <c r="J1070" s="80">
        <v>2612.81</v>
      </c>
      <c r="K1070" s="80">
        <v>90.43</v>
      </c>
      <c r="L1070" s="73">
        <f t="shared" si="273"/>
        <v>92.05</v>
      </c>
      <c r="M1070" s="73">
        <f t="shared" si="274"/>
        <v>101.38</v>
      </c>
      <c r="N1070" s="72" t="str">
        <f t="shared" si="275"/>
        <v>1003</v>
      </c>
      <c r="O1070" s="74">
        <f t="shared" si="276"/>
        <v>20</v>
      </c>
      <c r="P1070" s="72">
        <f t="shared" si="277"/>
        <v>1</v>
      </c>
      <c r="Q1070" s="74">
        <f t="shared" si="278"/>
        <v>8</v>
      </c>
      <c r="R1070" s="72">
        <f t="shared" si="279"/>
        <v>15</v>
      </c>
      <c r="S1070" s="72">
        <f t="shared" si="280"/>
        <v>22</v>
      </c>
      <c r="AF1070" s="18">
        <v>2892.5609515609899</v>
      </c>
      <c r="AG1070" s="18">
        <v>30.1666666666667</v>
      </c>
      <c r="AI1070" s="23">
        <f>'simulateur graphe PJ OQN'!$B$4</f>
        <v>1</v>
      </c>
      <c r="AJ1070" s="24">
        <f t="shared" si="281"/>
        <v>101.38</v>
      </c>
      <c r="AK1070" s="24">
        <f t="shared" si="282"/>
        <v>101.38</v>
      </c>
      <c r="AM1070" t="str">
        <f t="shared" si="283"/>
        <v>ZONEBASSE</v>
      </c>
      <c r="AN1070" t="str">
        <f t="shared" si="284"/>
        <v>HC</v>
      </c>
      <c r="AO1070" s="20">
        <f t="shared" si="285"/>
        <v>101.38</v>
      </c>
      <c r="AP1070" s="20">
        <f t="shared" si="286"/>
        <v>1203.27</v>
      </c>
      <c r="AQ1070" s="20">
        <f t="shared" si="286"/>
        <v>2067.33</v>
      </c>
      <c r="AR1070" s="20">
        <f t="shared" si="286"/>
        <v>2612.81</v>
      </c>
      <c r="AS1070" s="20">
        <f t="shared" si="287"/>
        <v>171.19999999999982</v>
      </c>
      <c r="AT1070" s="20">
        <f t="shared" si="272"/>
        <v>27.020000000002256</v>
      </c>
      <c r="AU1070" s="20">
        <f t="shared" si="288"/>
        <v>1203.27</v>
      </c>
    </row>
    <row r="1071" spans="1:47" ht="33.75">
      <c r="A1071" s="54">
        <v>1072</v>
      </c>
      <c r="B1071" s="54" t="s">
        <v>1959</v>
      </c>
      <c r="C1071" s="58" t="s">
        <v>1960</v>
      </c>
      <c r="D1071" s="79">
        <v>36</v>
      </c>
      <c r="E1071" s="79">
        <v>42</v>
      </c>
      <c r="F1071" s="80">
        <v>3842.5</v>
      </c>
      <c r="G1071" s="80">
        <v>106.74</v>
      </c>
      <c r="H1071" s="80">
        <v>3842.5</v>
      </c>
      <c r="I1071" s="80" t="s">
        <v>28</v>
      </c>
      <c r="J1071" s="80" t="s">
        <v>28</v>
      </c>
      <c r="K1071" s="80">
        <v>98.74</v>
      </c>
      <c r="L1071" s="73">
        <f t="shared" si="273"/>
        <v>92.05</v>
      </c>
      <c r="M1071" s="73">
        <f t="shared" si="274"/>
        <v>101.38</v>
      </c>
      <c r="N1071" s="72" t="str">
        <f t="shared" si="275"/>
        <v>1003</v>
      </c>
      <c r="O1071" s="74">
        <f t="shared" si="276"/>
        <v>6</v>
      </c>
      <c r="P1071" s="72">
        <f t="shared" si="277"/>
        <v>0</v>
      </c>
      <c r="Q1071" s="74">
        <f t="shared" si="278"/>
        <v>36</v>
      </c>
      <c r="R1071" s="72" t="str">
        <f t="shared" si="279"/>
        <v/>
      </c>
      <c r="S1071" s="72" t="str">
        <f t="shared" si="280"/>
        <v/>
      </c>
      <c r="AF1071" s="18">
        <v>11813.446716187</v>
      </c>
      <c r="AG1071" s="18">
        <v>11</v>
      </c>
      <c r="AI1071" s="23">
        <f>'simulateur graphe PJ OQN'!$B$4</f>
        <v>1</v>
      </c>
      <c r="AJ1071" s="24">
        <f t="shared" si="281"/>
        <v>101.38</v>
      </c>
      <c r="AK1071" s="24">
        <f t="shared" si="282"/>
        <v>101.38</v>
      </c>
      <c r="AM1071" t="str">
        <f t="shared" si="283"/>
        <v>ZONEBASSE</v>
      </c>
      <c r="AN1071" t="str">
        <f t="shared" si="284"/>
        <v>HC</v>
      </c>
      <c r="AO1071" s="20">
        <f t="shared" si="285"/>
        <v>101.38</v>
      </c>
      <c r="AP1071" s="20">
        <f t="shared" si="286"/>
        <v>3842.5</v>
      </c>
      <c r="AQ1071" s="20" t="str">
        <f t="shared" si="286"/>
        <v>.</v>
      </c>
      <c r="AR1071" s="20" t="str">
        <f t="shared" si="286"/>
        <v>.</v>
      </c>
      <c r="AS1071" s="20">
        <f t="shared" si="287"/>
        <v>-205.83999999999969</v>
      </c>
      <c r="AT1071" s="20">
        <f t="shared" si="272"/>
        <v>389.57000000000153</v>
      </c>
      <c r="AU1071" s="20">
        <f t="shared" si="288"/>
        <v>3842.5</v>
      </c>
    </row>
    <row r="1072" spans="1:47" ht="33.75">
      <c r="A1072" s="54">
        <v>1073</v>
      </c>
      <c r="B1072" s="54" t="s">
        <v>1961</v>
      </c>
      <c r="C1072" s="58" t="s">
        <v>1962</v>
      </c>
      <c r="D1072" s="79">
        <v>57</v>
      </c>
      <c r="E1072" s="79">
        <v>63</v>
      </c>
      <c r="F1072" s="80">
        <v>7025.03</v>
      </c>
      <c r="G1072" s="80">
        <v>123.25</v>
      </c>
      <c r="H1072" s="80">
        <v>7025.03</v>
      </c>
      <c r="I1072" s="80" t="s">
        <v>28</v>
      </c>
      <c r="J1072" s="80" t="s">
        <v>28</v>
      </c>
      <c r="K1072" s="80">
        <v>117.08</v>
      </c>
      <c r="L1072" s="73">
        <f t="shared" si="273"/>
        <v>92.05</v>
      </c>
      <c r="M1072" s="73">
        <f t="shared" si="274"/>
        <v>101.38</v>
      </c>
      <c r="N1072" s="72" t="str">
        <f t="shared" si="275"/>
        <v>1003</v>
      </c>
      <c r="O1072" s="74">
        <f t="shared" si="276"/>
        <v>6</v>
      </c>
      <c r="P1072" s="72">
        <f t="shared" si="277"/>
        <v>0</v>
      </c>
      <c r="Q1072" s="74">
        <f t="shared" si="278"/>
        <v>57</v>
      </c>
      <c r="R1072" s="72" t="str">
        <f t="shared" si="279"/>
        <v/>
      </c>
      <c r="S1072" s="72" t="str">
        <f t="shared" si="280"/>
        <v/>
      </c>
      <c r="AF1072" s="18">
        <v>2770.65969978168</v>
      </c>
      <c r="AG1072" s="18">
        <v>22.195065176908798</v>
      </c>
      <c r="AI1072" s="23">
        <f>'simulateur graphe PJ OQN'!$B$4</f>
        <v>1</v>
      </c>
      <c r="AJ1072" s="24">
        <f t="shared" si="281"/>
        <v>101.38</v>
      </c>
      <c r="AK1072" s="24">
        <f t="shared" si="282"/>
        <v>101.38</v>
      </c>
      <c r="AM1072" t="str">
        <f t="shared" si="283"/>
        <v>ZONEBASSE</v>
      </c>
      <c r="AN1072" t="str">
        <f t="shared" si="284"/>
        <v>HC</v>
      </c>
      <c r="AO1072" s="20">
        <f t="shared" si="285"/>
        <v>101.38</v>
      </c>
      <c r="AP1072" s="20">
        <f t="shared" si="286"/>
        <v>7025.03</v>
      </c>
      <c r="AQ1072" s="20" t="str">
        <f t="shared" si="286"/>
        <v>.</v>
      </c>
      <c r="AR1072" s="20" t="str">
        <f t="shared" si="286"/>
        <v>.</v>
      </c>
      <c r="AS1072" s="20">
        <f t="shared" si="287"/>
        <v>-233.93000000000029</v>
      </c>
      <c r="AT1072" s="20">
        <f t="shared" si="272"/>
        <v>1993.7399999999998</v>
      </c>
      <c r="AU1072" s="20">
        <f t="shared" si="288"/>
        <v>7025.03</v>
      </c>
    </row>
    <row r="1073" spans="1:47" ht="22.5">
      <c r="A1073" s="54">
        <v>1074</v>
      </c>
      <c r="B1073" s="54" t="s">
        <v>1963</v>
      </c>
      <c r="C1073" s="58" t="s">
        <v>1964</v>
      </c>
      <c r="D1073" s="79">
        <v>15</v>
      </c>
      <c r="E1073" s="79">
        <v>35</v>
      </c>
      <c r="F1073" s="80">
        <v>1613.6</v>
      </c>
      <c r="G1073" s="80">
        <v>107.57</v>
      </c>
      <c r="H1073" s="80">
        <v>1613.6</v>
      </c>
      <c r="I1073" s="80">
        <v>2271.08</v>
      </c>
      <c r="J1073" s="80">
        <v>2819.63</v>
      </c>
      <c r="K1073" s="80">
        <v>77.819999999999993</v>
      </c>
      <c r="L1073" s="73">
        <f t="shared" si="273"/>
        <v>90.4</v>
      </c>
      <c r="M1073" s="73">
        <f t="shared" si="274"/>
        <v>101.38</v>
      </c>
      <c r="N1073" s="72" t="str">
        <f t="shared" si="275"/>
        <v>1003</v>
      </c>
      <c r="O1073" s="74">
        <f t="shared" si="276"/>
        <v>20</v>
      </c>
      <c r="P1073" s="72">
        <f t="shared" si="277"/>
        <v>1</v>
      </c>
      <c r="Q1073" s="74">
        <f t="shared" si="278"/>
        <v>15</v>
      </c>
      <c r="R1073" s="72">
        <f t="shared" si="279"/>
        <v>22</v>
      </c>
      <c r="S1073" s="72">
        <f t="shared" si="280"/>
        <v>29</v>
      </c>
      <c r="AF1073" s="18">
        <v>5299.6227176506</v>
      </c>
      <c r="AG1073" s="18">
        <v>34.048387096774199</v>
      </c>
      <c r="AI1073" s="23">
        <f>'simulateur graphe PJ OQN'!$B$4</f>
        <v>1</v>
      </c>
      <c r="AJ1073" s="24">
        <f t="shared" si="281"/>
        <v>101.38</v>
      </c>
      <c r="AK1073" s="24">
        <f t="shared" si="282"/>
        <v>101.38</v>
      </c>
      <c r="AM1073" t="str">
        <f t="shared" si="283"/>
        <v>ZONEBASSE</v>
      </c>
      <c r="AN1073" t="str">
        <f t="shared" si="284"/>
        <v>HC</v>
      </c>
      <c r="AO1073" s="20">
        <f t="shared" si="285"/>
        <v>101.38</v>
      </c>
      <c r="AP1073" s="20">
        <f t="shared" si="286"/>
        <v>1613.6</v>
      </c>
      <c r="AQ1073" s="20">
        <f t="shared" si="286"/>
        <v>2271.08</v>
      </c>
      <c r="AR1073" s="20">
        <f t="shared" si="286"/>
        <v>2819.63</v>
      </c>
      <c r="AS1073" s="20">
        <f t="shared" si="287"/>
        <v>173.75000000000045</v>
      </c>
      <c r="AT1073" s="20">
        <f t="shared" si="272"/>
        <v>-945.8700000000008</v>
      </c>
      <c r="AU1073" s="20">
        <f t="shared" si="288"/>
        <v>1613.6</v>
      </c>
    </row>
    <row r="1074" spans="1:47" ht="22.5">
      <c r="A1074" s="54">
        <v>1075</v>
      </c>
      <c r="B1074" s="54" t="s">
        <v>1965</v>
      </c>
      <c r="C1074" s="58" t="s">
        <v>1966</v>
      </c>
      <c r="D1074" s="79">
        <v>43</v>
      </c>
      <c r="E1074" s="79">
        <v>49</v>
      </c>
      <c r="F1074" s="80">
        <v>4332.1499999999996</v>
      </c>
      <c r="G1074" s="80">
        <v>97.09</v>
      </c>
      <c r="H1074" s="80">
        <v>4332.1499999999996</v>
      </c>
      <c r="I1074" s="80" t="s">
        <v>28</v>
      </c>
      <c r="J1074" s="80" t="s">
        <v>28</v>
      </c>
      <c r="K1074" s="80">
        <v>97.9</v>
      </c>
      <c r="L1074" s="73">
        <f t="shared" si="273"/>
        <v>90.4</v>
      </c>
      <c r="M1074" s="73">
        <f t="shared" si="274"/>
        <v>101.38</v>
      </c>
      <c r="N1074" s="72" t="str">
        <f t="shared" si="275"/>
        <v>1003</v>
      </c>
      <c r="O1074" s="74">
        <f t="shared" si="276"/>
        <v>6</v>
      </c>
      <c r="P1074" s="72">
        <f t="shared" si="277"/>
        <v>0</v>
      </c>
      <c r="Q1074" s="74">
        <f t="shared" si="278"/>
        <v>43</v>
      </c>
      <c r="R1074" s="72" t="str">
        <f t="shared" si="279"/>
        <v/>
      </c>
      <c r="S1074" s="72" t="str">
        <f t="shared" si="280"/>
        <v/>
      </c>
      <c r="AF1074" s="18">
        <v>6310.3565538340399</v>
      </c>
      <c r="AG1074" s="18">
        <v>37.417910447761201</v>
      </c>
      <c r="AI1074" s="23">
        <f>'simulateur graphe PJ OQN'!$B$4</f>
        <v>1</v>
      </c>
      <c r="AJ1074" s="24">
        <f t="shared" si="281"/>
        <v>101.38</v>
      </c>
      <c r="AK1074" s="24">
        <f t="shared" si="282"/>
        <v>101.38</v>
      </c>
      <c r="AM1074" t="str">
        <f t="shared" si="283"/>
        <v>ZONEBASSE</v>
      </c>
      <c r="AN1074" t="str">
        <f t="shared" si="284"/>
        <v>HC</v>
      </c>
      <c r="AO1074" s="20">
        <f t="shared" si="285"/>
        <v>101.38</v>
      </c>
      <c r="AP1074" s="20">
        <f t="shared" si="286"/>
        <v>4332.1499999999996</v>
      </c>
      <c r="AQ1074" s="20" t="str">
        <f t="shared" si="286"/>
        <v>.</v>
      </c>
      <c r="AR1074" s="20" t="str">
        <f t="shared" si="286"/>
        <v>.</v>
      </c>
      <c r="AS1074" s="20">
        <f t="shared" si="287"/>
        <v>-367.05000000000109</v>
      </c>
      <c r="AT1074" s="20">
        <f t="shared" si="272"/>
        <v>300.44999999999891</v>
      </c>
      <c r="AU1074" s="20">
        <f t="shared" si="288"/>
        <v>4332.1499999999996</v>
      </c>
    </row>
    <row r="1075" spans="1:47" ht="22.5">
      <c r="A1075" s="54">
        <v>1076</v>
      </c>
      <c r="B1075" s="54" t="s">
        <v>1967</v>
      </c>
      <c r="C1075" s="58" t="s">
        <v>1968</v>
      </c>
      <c r="D1075" s="79">
        <v>15</v>
      </c>
      <c r="E1075" s="79">
        <v>35</v>
      </c>
      <c r="F1075" s="80">
        <v>1920.16</v>
      </c>
      <c r="G1075" s="80">
        <v>128.01</v>
      </c>
      <c r="H1075" s="80">
        <v>1920.16</v>
      </c>
      <c r="I1075" s="80">
        <v>2596.54</v>
      </c>
      <c r="J1075" s="80">
        <v>3291.87</v>
      </c>
      <c r="K1075" s="80">
        <v>86.29</v>
      </c>
      <c r="L1075" s="73">
        <f t="shared" si="273"/>
        <v>90.4</v>
      </c>
      <c r="M1075" s="73">
        <f t="shared" si="274"/>
        <v>101.38</v>
      </c>
      <c r="N1075" s="72" t="str">
        <f t="shared" si="275"/>
        <v>1003</v>
      </c>
      <c r="O1075" s="74">
        <f t="shared" si="276"/>
        <v>20</v>
      </c>
      <c r="P1075" s="72">
        <f t="shared" si="277"/>
        <v>1</v>
      </c>
      <c r="Q1075" s="74">
        <f t="shared" si="278"/>
        <v>15</v>
      </c>
      <c r="R1075" s="72">
        <f t="shared" si="279"/>
        <v>22</v>
      </c>
      <c r="S1075" s="72">
        <f t="shared" si="280"/>
        <v>29</v>
      </c>
      <c r="AF1075" s="18">
        <v>11226.900315968</v>
      </c>
      <c r="AG1075" s="18">
        <v>63.742857142857197</v>
      </c>
      <c r="AI1075" s="23">
        <f>'simulateur graphe PJ OQN'!$B$4</f>
        <v>1</v>
      </c>
      <c r="AJ1075" s="24">
        <f t="shared" si="281"/>
        <v>101.38</v>
      </c>
      <c r="AK1075" s="24">
        <f t="shared" si="282"/>
        <v>101.38</v>
      </c>
      <c r="AM1075" t="str">
        <f t="shared" si="283"/>
        <v>ZONEBASSE</v>
      </c>
      <c r="AN1075" t="str">
        <f t="shared" si="284"/>
        <v>HC</v>
      </c>
      <c r="AO1075" s="20">
        <f t="shared" si="285"/>
        <v>101.38</v>
      </c>
      <c r="AP1075" s="20">
        <f t="shared" si="286"/>
        <v>1920.16</v>
      </c>
      <c r="AQ1075" s="20">
        <f t="shared" si="286"/>
        <v>2596.54</v>
      </c>
      <c r="AR1075" s="20">
        <f t="shared" si="286"/>
        <v>3291.87</v>
      </c>
      <c r="AS1075" s="20">
        <f t="shared" si="287"/>
        <v>358.00999999999976</v>
      </c>
      <c r="AT1075" s="20">
        <f t="shared" si="272"/>
        <v>-7.7799999999997453</v>
      </c>
      <c r="AU1075" s="20">
        <f t="shared" si="288"/>
        <v>1920.16</v>
      </c>
    </row>
    <row r="1076" spans="1:47" ht="22.5">
      <c r="A1076" s="54">
        <v>1077</v>
      </c>
      <c r="B1076" s="54" t="s">
        <v>1969</v>
      </c>
      <c r="C1076" s="58" t="s">
        <v>1970</v>
      </c>
      <c r="D1076" s="79">
        <v>57</v>
      </c>
      <c r="E1076" s="79">
        <v>63</v>
      </c>
      <c r="F1076" s="80">
        <v>6055.14</v>
      </c>
      <c r="G1076" s="80">
        <v>98.45</v>
      </c>
      <c r="H1076" s="80">
        <v>6055.14</v>
      </c>
      <c r="I1076" s="80" t="s">
        <v>28</v>
      </c>
      <c r="J1076" s="80" t="s">
        <v>28</v>
      </c>
      <c r="K1076" s="80">
        <v>100.92</v>
      </c>
      <c r="L1076" s="73">
        <f t="shared" si="273"/>
        <v>90.4</v>
      </c>
      <c r="M1076" s="73">
        <f t="shared" si="274"/>
        <v>101.38</v>
      </c>
      <c r="N1076" s="72" t="str">
        <f t="shared" si="275"/>
        <v>1003</v>
      </c>
      <c r="O1076" s="74">
        <f t="shared" si="276"/>
        <v>6</v>
      </c>
      <c r="P1076" s="72">
        <f t="shared" si="277"/>
        <v>0</v>
      </c>
      <c r="Q1076" s="74">
        <f t="shared" si="278"/>
        <v>57</v>
      </c>
      <c r="R1076" s="72" t="str">
        <f t="shared" si="279"/>
        <v/>
      </c>
      <c r="S1076" s="72" t="str">
        <f t="shared" si="280"/>
        <v/>
      </c>
      <c r="AF1076" s="18">
        <v>4161.98580700611</v>
      </c>
      <c r="AG1076" s="18">
        <v>31.891666666666701</v>
      </c>
      <c r="AI1076" s="23">
        <f>'simulateur graphe PJ OQN'!$B$4</f>
        <v>1</v>
      </c>
      <c r="AJ1076" s="24">
        <f t="shared" si="281"/>
        <v>101.38</v>
      </c>
      <c r="AK1076" s="24">
        <f t="shared" si="282"/>
        <v>101.38</v>
      </c>
      <c r="AM1076" t="str">
        <f t="shared" si="283"/>
        <v>ZONEBASSE</v>
      </c>
      <c r="AN1076" t="str">
        <f t="shared" si="284"/>
        <v>HC</v>
      </c>
      <c r="AO1076" s="20">
        <f t="shared" si="285"/>
        <v>101.38</v>
      </c>
      <c r="AP1076" s="20">
        <f t="shared" si="286"/>
        <v>6055.14</v>
      </c>
      <c r="AQ1076" s="20" t="str">
        <f t="shared" si="286"/>
        <v>.</v>
      </c>
      <c r="AR1076" s="20" t="str">
        <f t="shared" si="286"/>
        <v>.</v>
      </c>
      <c r="AS1076" s="20">
        <f t="shared" si="287"/>
        <v>-201.89999999999964</v>
      </c>
      <c r="AT1076" s="20">
        <f t="shared" si="272"/>
        <v>734.3799999999992</v>
      </c>
      <c r="AU1076" s="20">
        <f t="shared" si="288"/>
        <v>6055.14</v>
      </c>
    </row>
    <row r="1077" spans="1:47" ht="22.5">
      <c r="A1077" s="54">
        <v>1078</v>
      </c>
      <c r="B1077" s="54" t="s">
        <v>1971</v>
      </c>
      <c r="C1077" s="58" t="s">
        <v>1972</v>
      </c>
      <c r="D1077" s="79">
        <v>8</v>
      </c>
      <c r="E1077" s="79">
        <v>28</v>
      </c>
      <c r="F1077" s="80">
        <v>916.15</v>
      </c>
      <c r="G1077" s="80">
        <v>114.52</v>
      </c>
      <c r="H1077" s="80">
        <v>916.15</v>
      </c>
      <c r="I1077" s="80">
        <v>1546.83</v>
      </c>
      <c r="J1077" s="80">
        <v>2287.09</v>
      </c>
      <c r="K1077" s="80">
        <v>78.08</v>
      </c>
      <c r="L1077" s="73">
        <f t="shared" si="273"/>
        <v>87.07</v>
      </c>
      <c r="M1077" s="73">
        <f t="shared" si="274"/>
        <v>101.38</v>
      </c>
      <c r="N1077" s="72" t="str">
        <f t="shared" si="275"/>
        <v>1003</v>
      </c>
      <c r="O1077" s="74">
        <f t="shared" si="276"/>
        <v>20</v>
      </c>
      <c r="P1077" s="72">
        <f t="shared" si="277"/>
        <v>1</v>
      </c>
      <c r="Q1077" s="74">
        <f t="shared" si="278"/>
        <v>8</v>
      </c>
      <c r="R1077" s="72">
        <f t="shared" si="279"/>
        <v>15</v>
      </c>
      <c r="S1077" s="72">
        <f t="shared" si="280"/>
        <v>22</v>
      </c>
      <c r="AF1077" s="18">
        <v>6081.6911850071601</v>
      </c>
      <c r="AG1077" s="18">
        <v>38.390243902439003</v>
      </c>
      <c r="AI1077" s="23">
        <f>'simulateur graphe PJ OQN'!$B$4</f>
        <v>1</v>
      </c>
      <c r="AJ1077" s="24">
        <f t="shared" si="281"/>
        <v>101.38</v>
      </c>
      <c r="AK1077" s="24">
        <f t="shared" si="282"/>
        <v>101.38</v>
      </c>
      <c r="AM1077" t="str">
        <f t="shared" si="283"/>
        <v>ZONEBASSE</v>
      </c>
      <c r="AN1077" t="str">
        <f t="shared" si="284"/>
        <v>HC</v>
      </c>
      <c r="AO1077" s="20">
        <f t="shared" si="285"/>
        <v>101.38</v>
      </c>
      <c r="AP1077" s="20">
        <f t="shared" si="286"/>
        <v>916.15</v>
      </c>
      <c r="AQ1077" s="20">
        <f t="shared" si="286"/>
        <v>1546.83</v>
      </c>
      <c r="AR1077" s="20">
        <f t="shared" si="286"/>
        <v>2287.09</v>
      </c>
      <c r="AS1077" s="20">
        <f t="shared" si="287"/>
        <v>178.93000000000029</v>
      </c>
      <c r="AT1077" s="20">
        <f t="shared" si="272"/>
        <v>-621.17999999999938</v>
      </c>
      <c r="AU1077" s="20">
        <f t="shared" si="288"/>
        <v>916.15</v>
      </c>
    </row>
    <row r="1078" spans="1:47" ht="22.5">
      <c r="A1078" s="54">
        <v>1079</v>
      </c>
      <c r="B1078" s="54" t="s">
        <v>1973</v>
      </c>
      <c r="C1078" s="58" t="s">
        <v>1974</v>
      </c>
      <c r="D1078" s="79">
        <v>36</v>
      </c>
      <c r="E1078" s="79">
        <v>42</v>
      </c>
      <c r="F1078" s="80">
        <v>3587.43</v>
      </c>
      <c r="G1078" s="80">
        <v>92.88</v>
      </c>
      <c r="H1078" s="80">
        <v>3587.43</v>
      </c>
      <c r="I1078" s="80" t="s">
        <v>28</v>
      </c>
      <c r="J1078" s="80" t="s">
        <v>28</v>
      </c>
      <c r="K1078" s="80">
        <v>91.99</v>
      </c>
      <c r="L1078" s="73">
        <f t="shared" si="273"/>
        <v>87.07</v>
      </c>
      <c r="M1078" s="73">
        <f t="shared" si="274"/>
        <v>101.38</v>
      </c>
      <c r="N1078" s="72" t="str">
        <f t="shared" si="275"/>
        <v>1003</v>
      </c>
      <c r="O1078" s="74">
        <f t="shared" si="276"/>
        <v>6</v>
      </c>
      <c r="P1078" s="72">
        <f t="shared" si="277"/>
        <v>0</v>
      </c>
      <c r="Q1078" s="74">
        <f t="shared" si="278"/>
        <v>36</v>
      </c>
      <c r="R1078" s="72" t="str">
        <f t="shared" si="279"/>
        <v/>
      </c>
      <c r="S1078" s="72" t="str">
        <f t="shared" si="280"/>
        <v/>
      </c>
      <c r="AF1078" s="18">
        <v>6045.6256375030198</v>
      </c>
      <c r="AG1078" s="18">
        <v>40.004065040650403</v>
      </c>
      <c r="AI1078" s="23">
        <f>'simulateur graphe PJ OQN'!$B$4</f>
        <v>1</v>
      </c>
      <c r="AJ1078" s="24">
        <f t="shared" si="281"/>
        <v>101.38</v>
      </c>
      <c r="AK1078" s="24">
        <f t="shared" si="282"/>
        <v>101.38</v>
      </c>
      <c r="AM1078" t="str">
        <f t="shared" si="283"/>
        <v>ZONEBASSE</v>
      </c>
      <c r="AN1078" t="str">
        <f t="shared" si="284"/>
        <v>HC</v>
      </c>
      <c r="AO1078" s="20">
        <f t="shared" si="285"/>
        <v>101.38</v>
      </c>
      <c r="AP1078" s="20">
        <f t="shared" si="286"/>
        <v>3587.43</v>
      </c>
      <c r="AQ1078" s="20" t="str">
        <f t="shared" si="286"/>
        <v>.</v>
      </c>
      <c r="AR1078" s="20" t="str">
        <f t="shared" si="286"/>
        <v>.</v>
      </c>
      <c r="AS1078" s="20">
        <f t="shared" si="287"/>
        <v>-184.15999999999985</v>
      </c>
      <c r="AT1078" s="20">
        <f t="shared" si="272"/>
        <v>253.71999999999935</v>
      </c>
      <c r="AU1078" s="20">
        <f t="shared" si="288"/>
        <v>3587.43</v>
      </c>
    </row>
    <row r="1079" spans="1:47" ht="33.75">
      <c r="A1079" s="54">
        <v>1080</v>
      </c>
      <c r="B1079" s="54" t="s">
        <v>1975</v>
      </c>
      <c r="C1079" s="58" t="s">
        <v>1976</v>
      </c>
      <c r="D1079" s="79">
        <v>36</v>
      </c>
      <c r="E1079" s="79">
        <v>42</v>
      </c>
      <c r="F1079" s="80">
        <v>3676.27</v>
      </c>
      <c r="G1079" s="80">
        <v>102.12</v>
      </c>
      <c r="H1079" s="80">
        <v>3676.27</v>
      </c>
      <c r="I1079" s="80" t="s">
        <v>28</v>
      </c>
      <c r="J1079" s="80" t="s">
        <v>28</v>
      </c>
      <c r="K1079" s="80">
        <v>92.14</v>
      </c>
      <c r="L1079" s="73">
        <f t="shared" si="273"/>
        <v>87.07</v>
      </c>
      <c r="M1079" s="73">
        <f t="shared" si="274"/>
        <v>101.38</v>
      </c>
      <c r="N1079" s="72" t="str">
        <f t="shared" si="275"/>
        <v>1003</v>
      </c>
      <c r="O1079" s="74">
        <f t="shared" si="276"/>
        <v>6</v>
      </c>
      <c r="P1079" s="72">
        <f t="shared" si="277"/>
        <v>0</v>
      </c>
      <c r="Q1079" s="74">
        <f t="shared" si="278"/>
        <v>36</v>
      </c>
      <c r="R1079" s="72" t="str">
        <f t="shared" si="279"/>
        <v/>
      </c>
      <c r="S1079" s="72" t="str">
        <f t="shared" si="280"/>
        <v/>
      </c>
      <c r="AF1079" s="18">
        <v>8757.3757978485301</v>
      </c>
      <c r="AG1079" s="18">
        <v>52.8424242424243</v>
      </c>
      <c r="AI1079" s="23">
        <f>'simulateur graphe PJ OQN'!$B$4</f>
        <v>1</v>
      </c>
      <c r="AJ1079" s="24">
        <f t="shared" si="281"/>
        <v>101.38</v>
      </c>
      <c r="AK1079" s="24">
        <f t="shared" si="282"/>
        <v>101.38</v>
      </c>
      <c r="AM1079" t="str">
        <f t="shared" si="283"/>
        <v>ZONEBASSE</v>
      </c>
      <c r="AN1079" t="str">
        <f t="shared" si="284"/>
        <v>HC</v>
      </c>
      <c r="AO1079" s="20">
        <f t="shared" si="285"/>
        <v>101.38</v>
      </c>
      <c r="AP1079" s="20">
        <f t="shared" si="286"/>
        <v>3676.27</v>
      </c>
      <c r="AQ1079" s="20" t="str">
        <f t="shared" si="286"/>
        <v>.</v>
      </c>
      <c r="AR1079" s="20" t="str">
        <f t="shared" si="286"/>
        <v>.</v>
      </c>
      <c r="AS1079" s="20">
        <f t="shared" si="287"/>
        <v>-101.47000000000025</v>
      </c>
      <c r="AT1079" s="20">
        <f t="shared" si="272"/>
        <v>349.76000000000022</v>
      </c>
      <c r="AU1079" s="20">
        <f t="shared" si="288"/>
        <v>3676.27</v>
      </c>
    </row>
    <row r="1080" spans="1:47" ht="33.75">
      <c r="A1080" s="54">
        <v>1081</v>
      </c>
      <c r="B1080" s="54" t="s">
        <v>1977</v>
      </c>
      <c r="C1080" s="58" t="s">
        <v>1978</v>
      </c>
      <c r="D1080" s="79">
        <v>57</v>
      </c>
      <c r="E1080" s="79">
        <v>63</v>
      </c>
      <c r="F1080" s="80">
        <v>5739.63</v>
      </c>
      <c r="G1080" s="80">
        <v>98.26</v>
      </c>
      <c r="H1080" s="80">
        <v>5739.63</v>
      </c>
      <c r="I1080" s="80" t="s">
        <v>28</v>
      </c>
      <c r="J1080" s="80" t="s">
        <v>28</v>
      </c>
      <c r="K1080" s="80">
        <v>96.3</v>
      </c>
      <c r="L1080" s="73">
        <f t="shared" si="273"/>
        <v>87.07</v>
      </c>
      <c r="M1080" s="73">
        <f t="shared" si="274"/>
        <v>101.38</v>
      </c>
      <c r="N1080" s="72" t="str">
        <f t="shared" si="275"/>
        <v>1003</v>
      </c>
      <c r="O1080" s="74">
        <f t="shared" si="276"/>
        <v>6</v>
      </c>
      <c r="P1080" s="72">
        <f t="shared" si="277"/>
        <v>0</v>
      </c>
      <c r="Q1080" s="74">
        <f t="shared" si="278"/>
        <v>57</v>
      </c>
      <c r="R1080" s="72" t="str">
        <f t="shared" si="279"/>
        <v/>
      </c>
      <c r="S1080" s="72" t="str">
        <f t="shared" si="280"/>
        <v/>
      </c>
      <c r="AF1080" s="18">
        <v>2842.7617220206898</v>
      </c>
      <c r="AG1080" s="18">
        <v>22.339041095890401</v>
      </c>
      <c r="AI1080" s="23">
        <f>'simulateur graphe PJ OQN'!$B$4</f>
        <v>1</v>
      </c>
      <c r="AJ1080" s="24">
        <f t="shared" si="281"/>
        <v>101.38</v>
      </c>
      <c r="AK1080" s="24">
        <f t="shared" si="282"/>
        <v>101.38</v>
      </c>
      <c r="AM1080" t="str">
        <f t="shared" si="283"/>
        <v>ZONEBASSE</v>
      </c>
      <c r="AN1080" t="str">
        <f t="shared" si="284"/>
        <v>HC</v>
      </c>
      <c r="AO1080" s="20">
        <f t="shared" si="285"/>
        <v>101.38</v>
      </c>
      <c r="AP1080" s="20">
        <f t="shared" si="286"/>
        <v>5739.63</v>
      </c>
      <c r="AQ1080" s="20" t="str">
        <f t="shared" si="286"/>
        <v>.</v>
      </c>
      <c r="AR1080" s="20" t="str">
        <f t="shared" si="286"/>
        <v>.</v>
      </c>
      <c r="AS1080" s="20">
        <f t="shared" si="287"/>
        <v>-230.96999999999935</v>
      </c>
      <c r="AT1080" s="20">
        <f t="shared" si="272"/>
        <v>590.5</v>
      </c>
      <c r="AU1080" s="20">
        <f t="shared" si="288"/>
        <v>5739.63</v>
      </c>
    </row>
    <row r="1081" spans="1:47">
      <c r="A1081" s="54">
        <v>1082</v>
      </c>
      <c r="B1081" s="54" t="s">
        <v>1979</v>
      </c>
      <c r="C1081" s="55" t="s">
        <v>1980</v>
      </c>
      <c r="D1081" s="79">
        <v>1</v>
      </c>
      <c r="E1081" s="79">
        <v>1</v>
      </c>
      <c r="F1081" s="80" t="s">
        <v>28</v>
      </c>
      <c r="G1081" s="80" t="s">
        <v>28</v>
      </c>
      <c r="H1081" s="80">
        <v>120.16</v>
      </c>
      <c r="I1081" s="80" t="s">
        <v>28</v>
      </c>
      <c r="J1081" s="80" t="s">
        <v>28</v>
      </c>
      <c r="K1081" s="80" t="s">
        <v>28</v>
      </c>
      <c r="L1081" s="73" t="str">
        <f t="shared" si="273"/>
        <v/>
      </c>
      <c r="M1081" s="73" t="str">
        <f t="shared" si="274"/>
        <v/>
      </c>
      <c r="N1081" s="72" t="str">
        <f t="shared" si="275"/>
        <v>1006</v>
      </c>
      <c r="O1081" s="74">
        <f t="shared" si="276"/>
        <v>0</v>
      </c>
      <c r="P1081" s="72">
        <f t="shared" si="277"/>
        <v>0</v>
      </c>
      <c r="Q1081" s="74">
        <f t="shared" si="278"/>
        <v>1</v>
      </c>
      <c r="R1081" s="72" t="str">
        <f t="shared" si="279"/>
        <v/>
      </c>
      <c r="S1081" s="72" t="str">
        <f t="shared" si="280"/>
        <v/>
      </c>
      <c r="AF1081" s="18">
        <v>5599.2452739866503</v>
      </c>
      <c r="AG1081" s="18">
        <v>39.523809523809497</v>
      </c>
      <c r="AI1081" s="23">
        <f>'simulateur graphe PJ OQN'!$B$4</f>
        <v>1</v>
      </c>
      <c r="AJ1081" s="24">
        <f t="shared" si="281"/>
        <v>120.16</v>
      </c>
      <c r="AK1081" s="24">
        <f t="shared" si="282"/>
        <v>120.16</v>
      </c>
      <c r="AM1081" t="str">
        <f t="shared" si="283"/>
        <v>ZONEHAUTE</v>
      </c>
      <c r="AN1081" t="str">
        <f t="shared" si="284"/>
        <v>HDJ</v>
      </c>
      <c r="AO1081" s="20" t="e">
        <f t="shared" si="285"/>
        <v>#VALUE!</v>
      </c>
      <c r="AP1081" s="20">
        <f t="shared" si="286"/>
        <v>120.16</v>
      </c>
      <c r="AQ1081" s="20" t="str">
        <f t="shared" si="286"/>
        <v>.</v>
      </c>
      <c r="AR1081" s="20" t="str">
        <f t="shared" si="286"/>
        <v>.</v>
      </c>
      <c r="AS1081" s="20" t="e">
        <f t="shared" si="287"/>
        <v>#VALUE!</v>
      </c>
      <c r="AT1081" s="20" t="e">
        <f t="shared" si="272"/>
        <v>#VALUE!</v>
      </c>
      <c r="AU1081" s="20">
        <f t="shared" si="288"/>
        <v>120.16</v>
      </c>
    </row>
    <row r="1082" spans="1:47">
      <c r="A1082" s="54">
        <v>1083</v>
      </c>
      <c r="B1082" s="54" t="s">
        <v>1981</v>
      </c>
      <c r="C1082" s="55" t="s">
        <v>1982</v>
      </c>
      <c r="D1082" s="79">
        <v>1</v>
      </c>
      <c r="E1082" s="79">
        <v>1</v>
      </c>
      <c r="F1082" s="80" t="s">
        <v>28</v>
      </c>
      <c r="G1082" s="80" t="s">
        <v>28</v>
      </c>
      <c r="H1082" s="80">
        <v>89.3</v>
      </c>
      <c r="I1082" s="80" t="s">
        <v>28</v>
      </c>
      <c r="J1082" s="80" t="s">
        <v>28</v>
      </c>
      <c r="K1082" s="80" t="s">
        <v>28</v>
      </c>
      <c r="L1082" s="73" t="str">
        <f t="shared" si="273"/>
        <v/>
      </c>
      <c r="M1082" s="73" t="str">
        <f t="shared" si="274"/>
        <v/>
      </c>
      <c r="N1082" s="72" t="str">
        <f t="shared" si="275"/>
        <v>1006</v>
      </c>
      <c r="O1082" s="74">
        <f t="shared" si="276"/>
        <v>0</v>
      </c>
      <c r="P1082" s="72">
        <f t="shared" si="277"/>
        <v>0</v>
      </c>
      <c r="Q1082" s="74">
        <f t="shared" si="278"/>
        <v>1</v>
      </c>
      <c r="R1082" s="72" t="str">
        <f t="shared" si="279"/>
        <v/>
      </c>
      <c r="S1082" s="72" t="str">
        <f t="shared" si="280"/>
        <v/>
      </c>
      <c r="AF1082" s="18">
        <v>5516.4786302106004</v>
      </c>
      <c r="AG1082" s="18">
        <v>33.907894736842103</v>
      </c>
      <c r="AI1082" s="23">
        <f>'simulateur graphe PJ OQN'!$B$4</f>
        <v>1</v>
      </c>
      <c r="AJ1082" s="24">
        <f t="shared" si="281"/>
        <v>89.3</v>
      </c>
      <c r="AK1082" s="24">
        <f t="shared" si="282"/>
        <v>89.3</v>
      </c>
      <c r="AM1082" t="str">
        <f t="shared" si="283"/>
        <v>ZONEHAUTE</v>
      </c>
      <c r="AN1082" t="str">
        <f t="shared" si="284"/>
        <v>HDJ</v>
      </c>
      <c r="AO1082" s="20" t="e">
        <f t="shared" si="285"/>
        <v>#VALUE!</v>
      </c>
      <c r="AP1082" s="20">
        <f t="shared" si="286"/>
        <v>89.3</v>
      </c>
      <c r="AQ1082" s="20" t="str">
        <f t="shared" si="286"/>
        <v>.</v>
      </c>
      <c r="AR1082" s="20" t="str">
        <f t="shared" si="286"/>
        <v>.</v>
      </c>
      <c r="AS1082" s="20" t="e">
        <f t="shared" si="287"/>
        <v>#VALUE!</v>
      </c>
      <c r="AT1082" s="20" t="e">
        <f t="shared" si="272"/>
        <v>#VALUE!</v>
      </c>
      <c r="AU1082" s="20">
        <f t="shared" si="288"/>
        <v>89.3</v>
      </c>
    </row>
    <row r="1083" spans="1:47">
      <c r="A1083" s="54">
        <v>1084</v>
      </c>
      <c r="B1083" s="54" t="s">
        <v>1983</v>
      </c>
      <c r="C1083" s="55" t="s">
        <v>1984</v>
      </c>
      <c r="D1083" s="79">
        <v>1</v>
      </c>
      <c r="E1083" s="79">
        <v>1</v>
      </c>
      <c r="F1083" s="80" t="s">
        <v>28</v>
      </c>
      <c r="G1083" s="80" t="s">
        <v>28</v>
      </c>
      <c r="H1083" s="80">
        <v>89.75</v>
      </c>
      <c r="I1083" s="80" t="s">
        <v>28</v>
      </c>
      <c r="J1083" s="80" t="s">
        <v>28</v>
      </c>
      <c r="K1083" s="80" t="s">
        <v>28</v>
      </c>
      <c r="L1083" s="73" t="str">
        <f t="shared" si="273"/>
        <v/>
      </c>
      <c r="M1083" s="73" t="str">
        <f t="shared" si="274"/>
        <v/>
      </c>
      <c r="N1083" s="72" t="str">
        <f t="shared" si="275"/>
        <v>1006</v>
      </c>
      <c r="O1083" s="74">
        <f t="shared" si="276"/>
        <v>0</v>
      </c>
      <c r="P1083" s="72">
        <f t="shared" si="277"/>
        <v>0</v>
      </c>
      <c r="Q1083" s="74">
        <f t="shared" si="278"/>
        <v>1</v>
      </c>
      <c r="R1083" s="72" t="str">
        <f t="shared" si="279"/>
        <v/>
      </c>
      <c r="S1083" s="72" t="str">
        <f t="shared" si="280"/>
        <v/>
      </c>
      <c r="AF1083" s="18">
        <v>8070.8279623508897</v>
      </c>
      <c r="AG1083" s="18">
        <v>47.411764705882398</v>
      </c>
      <c r="AI1083" s="23">
        <f>'simulateur graphe PJ OQN'!$B$4</f>
        <v>1</v>
      </c>
      <c r="AJ1083" s="24">
        <f t="shared" si="281"/>
        <v>89.75</v>
      </c>
      <c r="AK1083" s="24">
        <f t="shared" si="282"/>
        <v>89.75</v>
      </c>
      <c r="AM1083" t="str">
        <f t="shared" si="283"/>
        <v>ZONEHAUTE</v>
      </c>
      <c r="AN1083" t="str">
        <f t="shared" si="284"/>
        <v>HDJ</v>
      </c>
      <c r="AO1083" s="20" t="e">
        <f t="shared" si="285"/>
        <v>#VALUE!</v>
      </c>
      <c r="AP1083" s="20">
        <f t="shared" si="286"/>
        <v>89.75</v>
      </c>
      <c r="AQ1083" s="20" t="str">
        <f t="shared" si="286"/>
        <v>.</v>
      </c>
      <c r="AR1083" s="20" t="str">
        <f t="shared" si="286"/>
        <v>.</v>
      </c>
      <c r="AS1083" s="20" t="e">
        <f t="shared" si="287"/>
        <v>#VALUE!</v>
      </c>
      <c r="AT1083" s="20" t="e">
        <f t="shared" ref="AT1083:AT1146" si="289">IF(P1083=1,J1083+(90-E1083)*K1083,H1083+(90-E1083)*K1083)+(AI1083-90)*L1083</f>
        <v>#VALUE!</v>
      </c>
      <c r="AU1083" s="20">
        <f t="shared" si="288"/>
        <v>89.75</v>
      </c>
    </row>
    <row r="1084" spans="1:47">
      <c r="A1084" s="54">
        <v>1085</v>
      </c>
      <c r="B1084" s="54" t="s">
        <v>1985</v>
      </c>
      <c r="C1084" s="55" t="s">
        <v>1986</v>
      </c>
      <c r="D1084" s="79">
        <v>1</v>
      </c>
      <c r="E1084" s="79">
        <v>1</v>
      </c>
      <c r="F1084" s="80" t="s">
        <v>28</v>
      </c>
      <c r="G1084" s="80" t="s">
        <v>28</v>
      </c>
      <c r="H1084" s="80">
        <v>98.69</v>
      </c>
      <c r="I1084" s="80" t="s">
        <v>28</v>
      </c>
      <c r="J1084" s="80" t="s">
        <v>28</v>
      </c>
      <c r="K1084" s="80" t="s">
        <v>28</v>
      </c>
      <c r="L1084" s="73" t="str">
        <f t="shared" si="273"/>
        <v/>
      </c>
      <c r="M1084" s="73" t="str">
        <f t="shared" si="274"/>
        <v/>
      </c>
      <c r="N1084" s="72" t="str">
        <f t="shared" si="275"/>
        <v>1006</v>
      </c>
      <c r="O1084" s="74">
        <f t="shared" si="276"/>
        <v>0</v>
      </c>
      <c r="P1084" s="72">
        <f t="shared" si="277"/>
        <v>0</v>
      </c>
      <c r="Q1084" s="74">
        <f t="shared" si="278"/>
        <v>1</v>
      </c>
      <c r="R1084" s="72" t="str">
        <f t="shared" si="279"/>
        <v/>
      </c>
      <c r="S1084" s="72" t="str">
        <f t="shared" si="280"/>
        <v/>
      </c>
      <c r="AF1084" s="18">
        <v>228.11928751217101</v>
      </c>
      <c r="AG1084" s="18" t="s">
        <v>28</v>
      </c>
      <c r="AI1084" s="23">
        <f>'simulateur graphe PJ OQN'!$B$4</f>
        <v>1</v>
      </c>
      <c r="AJ1084" s="24">
        <f t="shared" si="281"/>
        <v>98.69</v>
      </c>
      <c r="AK1084" s="24">
        <f t="shared" si="282"/>
        <v>98.69</v>
      </c>
      <c r="AM1084" t="str">
        <f t="shared" si="283"/>
        <v>ZONEHAUTE</v>
      </c>
      <c r="AN1084" t="str">
        <f t="shared" si="284"/>
        <v>HDJ</v>
      </c>
      <c r="AO1084" s="20" t="e">
        <f t="shared" si="285"/>
        <v>#VALUE!</v>
      </c>
      <c r="AP1084" s="20">
        <f t="shared" si="286"/>
        <v>98.69</v>
      </c>
      <c r="AQ1084" s="20" t="str">
        <f t="shared" si="286"/>
        <v>.</v>
      </c>
      <c r="AR1084" s="20" t="str">
        <f t="shared" si="286"/>
        <v>.</v>
      </c>
      <c r="AS1084" s="20" t="e">
        <f t="shared" si="287"/>
        <v>#VALUE!</v>
      </c>
      <c r="AT1084" s="20" t="e">
        <f t="shared" si="289"/>
        <v>#VALUE!</v>
      </c>
      <c r="AU1084" s="20">
        <f t="shared" si="288"/>
        <v>98.69</v>
      </c>
    </row>
    <row r="1085" spans="1:47" ht="22.5">
      <c r="A1085" s="54">
        <v>1086</v>
      </c>
      <c r="B1085" s="54" t="s">
        <v>1987</v>
      </c>
      <c r="C1085" s="58" t="s">
        <v>1988</v>
      </c>
      <c r="D1085" s="79">
        <v>90</v>
      </c>
      <c r="E1085" s="79">
        <v>90</v>
      </c>
      <c r="F1085" s="80">
        <v>10227.530000000001</v>
      </c>
      <c r="G1085" s="80">
        <v>113.64</v>
      </c>
      <c r="H1085" s="80">
        <v>10227.530000000001</v>
      </c>
      <c r="I1085" s="80" t="s">
        <v>28</v>
      </c>
      <c r="J1085" s="80" t="s">
        <v>28</v>
      </c>
      <c r="K1085" s="80">
        <v>113.64</v>
      </c>
      <c r="L1085" s="73">
        <f t="shared" si="273"/>
        <v>138.88</v>
      </c>
      <c r="M1085" s="73">
        <f t="shared" si="274"/>
        <v>86.87</v>
      </c>
      <c r="N1085" s="72" t="str">
        <f t="shared" si="275"/>
        <v>1006</v>
      </c>
      <c r="O1085" s="74">
        <f t="shared" si="276"/>
        <v>0</v>
      </c>
      <c r="P1085" s="72">
        <f t="shared" si="277"/>
        <v>0</v>
      </c>
      <c r="Q1085" s="74">
        <f t="shared" si="278"/>
        <v>90</v>
      </c>
      <c r="R1085" s="72" t="str">
        <f t="shared" si="279"/>
        <v/>
      </c>
      <c r="S1085" s="72" t="str">
        <f t="shared" si="280"/>
        <v/>
      </c>
      <c r="AF1085" s="18">
        <v>260.704854932118</v>
      </c>
      <c r="AG1085" s="18" t="s">
        <v>28</v>
      </c>
      <c r="AI1085" s="23">
        <f>'simulateur graphe PJ OQN'!$B$4</f>
        <v>1</v>
      </c>
      <c r="AJ1085" s="24">
        <f t="shared" si="281"/>
        <v>86.87</v>
      </c>
      <c r="AK1085" s="24">
        <f t="shared" si="282"/>
        <v>86.87</v>
      </c>
      <c r="AM1085" t="str">
        <f t="shared" si="283"/>
        <v>ZONEBASSE</v>
      </c>
      <c r="AN1085" t="str">
        <f t="shared" si="284"/>
        <v>HC</v>
      </c>
      <c r="AO1085" s="20">
        <f t="shared" si="285"/>
        <v>86.87</v>
      </c>
      <c r="AP1085" s="20">
        <f t="shared" si="286"/>
        <v>10227.530000000001</v>
      </c>
      <c r="AQ1085" s="20" t="str">
        <f t="shared" si="286"/>
        <v>.</v>
      </c>
      <c r="AR1085" s="20" t="str">
        <f t="shared" si="286"/>
        <v>.</v>
      </c>
      <c r="AS1085" s="20">
        <f t="shared" si="287"/>
        <v>113.56999999999971</v>
      </c>
      <c r="AT1085" s="20">
        <f t="shared" si="289"/>
        <v>-2132.7899999999991</v>
      </c>
      <c r="AU1085" s="20">
        <f t="shared" si="288"/>
        <v>10227.530000000001</v>
      </c>
    </row>
    <row r="1086" spans="1:47" ht="22.5">
      <c r="A1086" s="54">
        <v>1087</v>
      </c>
      <c r="B1086" s="54" t="s">
        <v>1989</v>
      </c>
      <c r="C1086" s="58" t="s">
        <v>1990</v>
      </c>
      <c r="D1086" s="79">
        <v>90</v>
      </c>
      <c r="E1086" s="79">
        <v>90</v>
      </c>
      <c r="F1086" s="80">
        <v>13753.66</v>
      </c>
      <c r="G1086" s="80">
        <v>152.82</v>
      </c>
      <c r="H1086" s="80">
        <v>13753.66</v>
      </c>
      <c r="I1086" s="80" t="s">
        <v>28</v>
      </c>
      <c r="J1086" s="80" t="s">
        <v>28</v>
      </c>
      <c r="K1086" s="80">
        <v>152.82</v>
      </c>
      <c r="L1086" s="73">
        <f t="shared" si="273"/>
        <v>138.88</v>
      </c>
      <c r="M1086" s="73">
        <f t="shared" si="274"/>
        <v>86.87</v>
      </c>
      <c r="N1086" s="72" t="str">
        <f t="shared" si="275"/>
        <v>1006</v>
      </c>
      <c r="O1086" s="74">
        <f t="shared" si="276"/>
        <v>0</v>
      </c>
      <c r="P1086" s="72">
        <f t="shared" si="277"/>
        <v>0</v>
      </c>
      <c r="Q1086" s="74">
        <f t="shared" si="278"/>
        <v>90</v>
      </c>
      <c r="R1086" s="72" t="str">
        <f t="shared" si="279"/>
        <v/>
      </c>
      <c r="S1086" s="72" t="str">
        <f t="shared" si="280"/>
        <v/>
      </c>
      <c r="AF1086" s="18">
        <v>222.334910417976</v>
      </c>
      <c r="AG1086" s="18" t="s">
        <v>28</v>
      </c>
      <c r="AI1086" s="23">
        <f>'simulateur graphe PJ OQN'!$B$4</f>
        <v>1</v>
      </c>
      <c r="AJ1086" s="24">
        <f t="shared" si="281"/>
        <v>86.87</v>
      </c>
      <c r="AK1086" s="24">
        <f t="shared" si="282"/>
        <v>86.87</v>
      </c>
      <c r="AM1086" t="str">
        <f t="shared" si="283"/>
        <v>ZONEBASSE</v>
      </c>
      <c r="AN1086" t="str">
        <f t="shared" si="284"/>
        <v>HC</v>
      </c>
      <c r="AO1086" s="20">
        <f t="shared" si="285"/>
        <v>86.87</v>
      </c>
      <c r="AP1086" s="20">
        <f t="shared" si="286"/>
        <v>13753.66</v>
      </c>
      <c r="AQ1086" s="20" t="str">
        <f t="shared" si="286"/>
        <v>.</v>
      </c>
      <c r="AR1086" s="20" t="str">
        <f t="shared" si="286"/>
        <v>.</v>
      </c>
      <c r="AS1086" s="20">
        <f t="shared" si="287"/>
        <v>152.68000000000029</v>
      </c>
      <c r="AT1086" s="20">
        <f t="shared" si="289"/>
        <v>1393.3400000000001</v>
      </c>
      <c r="AU1086" s="20">
        <f t="shared" si="288"/>
        <v>13753.66</v>
      </c>
    </row>
    <row r="1087" spans="1:47" ht="33.75">
      <c r="A1087" s="54">
        <v>1088</v>
      </c>
      <c r="B1087" s="54" t="s">
        <v>1991</v>
      </c>
      <c r="C1087" s="58" t="s">
        <v>1992</v>
      </c>
      <c r="D1087" s="79">
        <v>90</v>
      </c>
      <c r="E1087" s="79">
        <v>90</v>
      </c>
      <c r="F1087" s="80">
        <v>18216.47</v>
      </c>
      <c r="G1087" s="80">
        <v>202.41</v>
      </c>
      <c r="H1087" s="80">
        <v>18216.47</v>
      </c>
      <c r="I1087" s="80" t="s">
        <v>28</v>
      </c>
      <c r="J1087" s="80" t="s">
        <v>28</v>
      </c>
      <c r="K1087" s="80">
        <v>202.41</v>
      </c>
      <c r="L1087" s="73">
        <f t="shared" si="273"/>
        <v>138.88</v>
      </c>
      <c r="M1087" s="73">
        <f t="shared" si="274"/>
        <v>86.87</v>
      </c>
      <c r="N1087" s="72" t="str">
        <f t="shared" si="275"/>
        <v>1006</v>
      </c>
      <c r="O1087" s="74">
        <f t="shared" si="276"/>
        <v>0</v>
      </c>
      <c r="P1087" s="72">
        <f t="shared" si="277"/>
        <v>0</v>
      </c>
      <c r="Q1087" s="74">
        <f t="shared" si="278"/>
        <v>90</v>
      </c>
      <c r="R1087" s="72" t="str">
        <f t="shared" si="279"/>
        <v/>
      </c>
      <c r="S1087" s="72" t="str">
        <f t="shared" si="280"/>
        <v/>
      </c>
      <c r="AF1087" s="18">
        <v>181.80589588325699</v>
      </c>
      <c r="AG1087" s="18" t="s">
        <v>28</v>
      </c>
      <c r="AI1087" s="23">
        <f>'simulateur graphe PJ OQN'!$B$4</f>
        <v>1</v>
      </c>
      <c r="AJ1087" s="24">
        <f t="shared" si="281"/>
        <v>86.87</v>
      </c>
      <c r="AK1087" s="24">
        <f t="shared" si="282"/>
        <v>86.87</v>
      </c>
      <c r="AM1087" t="str">
        <f t="shared" si="283"/>
        <v>ZONEBASSE</v>
      </c>
      <c r="AN1087" t="str">
        <f t="shared" si="284"/>
        <v>HC</v>
      </c>
      <c r="AO1087" s="20">
        <f t="shared" si="285"/>
        <v>86.87</v>
      </c>
      <c r="AP1087" s="20">
        <f t="shared" si="286"/>
        <v>18216.47</v>
      </c>
      <c r="AQ1087" s="20" t="str">
        <f t="shared" si="286"/>
        <v>.</v>
      </c>
      <c r="AR1087" s="20" t="str">
        <f t="shared" si="286"/>
        <v>.</v>
      </c>
      <c r="AS1087" s="20">
        <f t="shared" si="287"/>
        <v>201.9800000000032</v>
      </c>
      <c r="AT1087" s="20">
        <f t="shared" si="289"/>
        <v>5856.1500000000015</v>
      </c>
      <c r="AU1087" s="20">
        <f t="shared" si="288"/>
        <v>18216.47</v>
      </c>
    </row>
    <row r="1088" spans="1:47" ht="33.75">
      <c r="A1088" s="54">
        <v>1089</v>
      </c>
      <c r="B1088" s="54" t="s">
        <v>1993</v>
      </c>
      <c r="C1088" s="58" t="s">
        <v>1994</v>
      </c>
      <c r="D1088" s="79">
        <v>90</v>
      </c>
      <c r="E1088" s="79">
        <v>90</v>
      </c>
      <c r="F1088" s="80">
        <v>11327.85</v>
      </c>
      <c r="G1088" s="80">
        <v>125.87</v>
      </c>
      <c r="H1088" s="80">
        <v>11327.85</v>
      </c>
      <c r="I1088" s="80" t="s">
        <v>28</v>
      </c>
      <c r="J1088" s="80" t="s">
        <v>28</v>
      </c>
      <c r="K1088" s="80">
        <v>125.87</v>
      </c>
      <c r="L1088" s="73">
        <f t="shared" si="273"/>
        <v>138.88</v>
      </c>
      <c r="M1088" s="73">
        <f t="shared" si="274"/>
        <v>86.87</v>
      </c>
      <c r="N1088" s="72" t="str">
        <f t="shared" si="275"/>
        <v>1006</v>
      </c>
      <c r="O1088" s="74">
        <f t="shared" si="276"/>
        <v>0</v>
      </c>
      <c r="P1088" s="72">
        <f t="shared" si="277"/>
        <v>0</v>
      </c>
      <c r="Q1088" s="74">
        <f t="shared" si="278"/>
        <v>90</v>
      </c>
      <c r="R1088" s="72" t="str">
        <f t="shared" si="279"/>
        <v/>
      </c>
      <c r="S1088" s="72" t="str">
        <f t="shared" si="280"/>
        <v/>
      </c>
      <c r="AF1088" s="18">
        <v>4795.0005464612505</v>
      </c>
      <c r="AG1088" s="18">
        <v>32.118681318681297</v>
      </c>
      <c r="AI1088" s="23">
        <f>'simulateur graphe PJ OQN'!$B$4</f>
        <v>1</v>
      </c>
      <c r="AJ1088" s="24">
        <f t="shared" si="281"/>
        <v>86.87</v>
      </c>
      <c r="AK1088" s="24">
        <f t="shared" si="282"/>
        <v>86.87</v>
      </c>
      <c r="AM1088" t="str">
        <f t="shared" si="283"/>
        <v>ZONEBASSE</v>
      </c>
      <c r="AN1088" t="str">
        <f t="shared" si="284"/>
        <v>HC</v>
      </c>
      <c r="AO1088" s="20">
        <f t="shared" si="285"/>
        <v>86.87</v>
      </c>
      <c r="AP1088" s="20">
        <f t="shared" si="286"/>
        <v>11327.85</v>
      </c>
      <c r="AQ1088" s="20" t="str">
        <f t="shared" si="286"/>
        <v>.</v>
      </c>
      <c r="AR1088" s="20" t="str">
        <f t="shared" si="286"/>
        <v>.</v>
      </c>
      <c r="AS1088" s="20">
        <f t="shared" si="287"/>
        <v>125.42000000000007</v>
      </c>
      <c r="AT1088" s="20">
        <f t="shared" si="289"/>
        <v>-1032.4699999999993</v>
      </c>
      <c r="AU1088" s="20">
        <f t="shared" si="288"/>
        <v>11327.85</v>
      </c>
    </row>
    <row r="1089" spans="1:47" ht="22.5">
      <c r="A1089" s="54">
        <v>1090</v>
      </c>
      <c r="B1089" s="54" t="s">
        <v>1995</v>
      </c>
      <c r="C1089" s="58" t="s">
        <v>1996</v>
      </c>
      <c r="D1089" s="79">
        <v>15</v>
      </c>
      <c r="E1089" s="79">
        <v>35</v>
      </c>
      <c r="F1089" s="80">
        <v>1702.48</v>
      </c>
      <c r="G1089" s="80">
        <v>113.5</v>
      </c>
      <c r="H1089" s="80">
        <v>1702.48</v>
      </c>
      <c r="I1089" s="80">
        <v>2220.1999999999998</v>
      </c>
      <c r="J1089" s="80">
        <v>2690.05</v>
      </c>
      <c r="K1089" s="80">
        <v>76.36</v>
      </c>
      <c r="L1089" s="73">
        <f t="shared" si="273"/>
        <v>88.77</v>
      </c>
      <c r="M1089" s="73">
        <f t="shared" si="274"/>
        <v>86.87</v>
      </c>
      <c r="N1089" s="72" t="str">
        <f t="shared" si="275"/>
        <v>1006</v>
      </c>
      <c r="O1089" s="74">
        <f t="shared" si="276"/>
        <v>20</v>
      </c>
      <c r="P1089" s="72">
        <f t="shared" si="277"/>
        <v>1</v>
      </c>
      <c r="Q1089" s="74">
        <f t="shared" si="278"/>
        <v>15</v>
      </c>
      <c r="R1089" s="72">
        <f t="shared" si="279"/>
        <v>22</v>
      </c>
      <c r="S1089" s="72">
        <f t="shared" si="280"/>
        <v>29</v>
      </c>
      <c r="AF1089" s="18">
        <v>6483.7974331837004</v>
      </c>
      <c r="AG1089" s="18">
        <v>172.78823529411801</v>
      </c>
      <c r="AI1089" s="23">
        <f>'simulateur graphe PJ OQN'!$B$4</f>
        <v>1</v>
      </c>
      <c r="AJ1089" s="24">
        <f t="shared" si="281"/>
        <v>86.87</v>
      </c>
      <c r="AK1089" s="24">
        <f t="shared" si="282"/>
        <v>86.87</v>
      </c>
      <c r="AM1089" t="str">
        <f t="shared" si="283"/>
        <v>ZONEBASSE</v>
      </c>
      <c r="AN1089" t="str">
        <f t="shared" si="284"/>
        <v>HC</v>
      </c>
      <c r="AO1089" s="20">
        <f t="shared" si="285"/>
        <v>86.87</v>
      </c>
      <c r="AP1089" s="20">
        <f t="shared" si="286"/>
        <v>1702.48</v>
      </c>
      <c r="AQ1089" s="20">
        <f t="shared" si="286"/>
        <v>2220.1999999999998</v>
      </c>
      <c r="AR1089" s="20">
        <f t="shared" si="286"/>
        <v>2690.05</v>
      </c>
      <c r="AS1089" s="20">
        <f t="shared" si="287"/>
        <v>93.8100000000004</v>
      </c>
      <c r="AT1089" s="20">
        <f t="shared" si="289"/>
        <v>-1010.6799999999994</v>
      </c>
      <c r="AU1089" s="20">
        <f t="shared" si="288"/>
        <v>1702.48</v>
      </c>
    </row>
    <row r="1090" spans="1:47" ht="22.5">
      <c r="A1090" s="54">
        <v>1091</v>
      </c>
      <c r="B1090" s="54" t="s">
        <v>1997</v>
      </c>
      <c r="C1090" s="58" t="s">
        <v>1998</v>
      </c>
      <c r="D1090" s="79">
        <v>15</v>
      </c>
      <c r="E1090" s="79">
        <v>35</v>
      </c>
      <c r="F1090" s="80">
        <v>1967.08</v>
      </c>
      <c r="G1090" s="80">
        <v>131.13999999999999</v>
      </c>
      <c r="H1090" s="80">
        <v>1967.08</v>
      </c>
      <c r="I1090" s="80">
        <v>2587.96</v>
      </c>
      <c r="J1090" s="80">
        <v>3187.81</v>
      </c>
      <c r="K1090" s="80">
        <v>90.22</v>
      </c>
      <c r="L1090" s="73">
        <f t="shared" si="273"/>
        <v>88.77</v>
      </c>
      <c r="M1090" s="73">
        <f t="shared" si="274"/>
        <v>86.87</v>
      </c>
      <c r="N1090" s="72" t="str">
        <f t="shared" si="275"/>
        <v>1006</v>
      </c>
      <c r="O1090" s="74">
        <f t="shared" si="276"/>
        <v>20</v>
      </c>
      <c r="P1090" s="72">
        <f t="shared" si="277"/>
        <v>1</v>
      </c>
      <c r="Q1090" s="74">
        <f t="shared" si="278"/>
        <v>15</v>
      </c>
      <c r="R1090" s="72">
        <f t="shared" si="279"/>
        <v>22</v>
      </c>
      <c r="S1090" s="72">
        <f t="shared" si="280"/>
        <v>29</v>
      </c>
      <c r="AF1090" s="18">
        <v>3818.6527455955802</v>
      </c>
      <c r="AG1090" s="18">
        <v>30.213058419244</v>
      </c>
      <c r="AI1090" s="23">
        <f>'simulateur graphe PJ OQN'!$B$4</f>
        <v>1</v>
      </c>
      <c r="AJ1090" s="24">
        <f t="shared" si="281"/>
        <v>86.87</v>
      </c>
      <c r="AK1090" s="24">
        <f t="shared" si="282"/>
        <v>86.87</v>
      </c>
      <c r="AM1090" t="str">
        <f t="shared" si="283"/>
        <v>ZONEBASSE</v>
      </c>
      <c r="AN1090" t="str">
        <f t="shared" si="284"/>
        <v>HC</v>
      </c>
      <c r="AO1090" s="20">
        <f t="shared" si="285"/>
        <v>86.87</v>
      </c>
      <c r="AP1090" s="20">
        <f t="shared" si="286"/>
        <v>1967.08</v>
      </c>
      <c r="AQ1090" s="20">
        <f t="shared" si="286"/>
        <v>2587.96</v>
      </c>
      <c r="AR1090" s="20">
        <f t="shared" si="286"/>
        <v>3187.81</v>
      </c>
      <c r="AS1090" s="20">
        <f t="shared" si="287"/>
        <v>120.32999999999993</v>
      </c>
      <c r="AT1090" s="20">
        <f t="shared" si="289"/>
        <v>249.38000000000011</v>
      </c>
      <c r="AU1090" s="20">
        <f t="shared" si="288"/>
        <v>1967.08</v>
      </c>
    </row>
    <row r="1091" spans="1:47" ht="22.5">
      <c r="A1091" s="54">
        <v>1092</v>
      </c>
      <c r="B1091" s="54" t="s">
        <v>1999</v>
      </c>
      <c r="C1091" s="58" t="s">
        <v>2000</v>
      </c>
      <c r="D1091" s="79">
        <v>15</v>
      </c>
      <c r="E1091" s="79">
        <v>35</v>
      </c>
      <c r="F1091" s="80">
        <v>2554.12</v>
      </c>
      <c r="G1091" s="80">
        <v>170.27</v>
      </c>
      <c r="H1091" s="80">
        <v>2554.12</v>
      </c>
      <c r="I1091" s="80">
        <v>3339.43</v>
      </c>
      <c r="J1091" s="80">
        <v>4062.79</v>
      </c>
      <c r="K1091" s="80">
        <v>113.98</v>
      </c>
      <c r="L1091" s="73">
        <f t="shared" si="273"/>
        <v>88.77</v>
      </c>
      <c r="M1091" s="73">
        <f t="shared" si="274"/>
        <v>86.87</v>
      </c>
      <c r="N1091" s="72" t="str">
        <f t="shared" si="275"/>
        <v>1006</v>
      </c>
      <c r="O1091" s="74">
        <f t="shared" si="276"/>
        <v>20</v>
      </c>
      <c r="P1091" s="72">
        <f t="shared" si="277"/>
        <v>1</v>
      </c>
      <c r="Q1091" s="74">
        <f t="shared" si="278"/>
        <v>15</v>
      </c>
      <c r="R1091" s="72">
        <f t="shared" si="279"/>
        <v>22</v>
      </c>
      <c r="S1091" s="72">
        <f t="shared" si="280"/>
        <v>29</v>
      </c>
      <c r="AF1091" s="18">
        <v>7557.5967478234897</v>
      </c>
      <c r="AG1091" s="18">
        <v>179.745098039216</v>
      </c>
      <c r="AI1091" s="23">
        <f>'simulateur graphe PJ OQN'!$B$4</f>
        <v>1</v>
      </c>
      <c r="AJ1091" s="24">
        <f t="shared" si="281"/>
        <v>86.87</v>
      </c>
      <c r="AK1091" s="24">
        <f t="shared" si="282"/>
        <v>86.87</v>
      </c>
      <c r="AM1091" t="str">
        <f t="shared" si="283"/>
        <v>ZONEBASSE</v>
      </c>
      <c r="AN1091" t="str">
        <f t="shared" si="284"/>
        <v>HC</v>
      </c>
      <c r="AO1091" s="20">
        <f t="shared" si="285"/>
        <v>86.87</v>
      </c>
      <c r="AP1091" s="20">
        <f t="shared" si="286"/>
        <v>2554.12</v>
      </c>
      <c r="AQ1091" s="20">
        <f t="shared" si="286"/>
        <v>3339.43</v>
      </c>
      <c r="AR1091" s="20">
        <f t="shared" si="286"/>
        <v>4062.79</v>
      </c>
      <c r="AS1091" s="20">
        <f t="shared" si="287"/>
        <v>187.4699999999998</v>
      </c>
      <c r="AT1091" s="20">
        <f t="shared" si="289"/>
        <v>2431.1600000000008</v>
      </c>
      <c r="AU1091" s="20">
        <f t="shared" si="288"/>
        <v>2554.12</v>
      </c>
    </row>
    <row r="1092" spans="1:47" ht="22.5">
      <c r="A1092" s="54">
        <v>1093</v>
      </c>
      <c r="B1092" s="54" t="s">
        <v>2001</v>
      </c>
      <c r="C1092" s="58" t="s">
        <v>2002</v>
      </c>
      <c r="D1092" s="79">
        <v>43</v>
      </c>
      <c r="E1092" s="79">
        <v>49</v>
      </c>
      <c r="F1092" s="80">
        <v>4889.93</v>
      </c>
      <c r="G1092" s="80">
        <v>59.08</v>
      </c>
      <c r="H1092" s="80">
        <v>4889.93</v>
      </c>
      <c r="I1092" s="80" t="s">
        <v>28</v>
      </c>
      <c r="J1092" s="80" t="s">
        <v>28</v>
      </c>
      <c r="K1092" s="80">
        <v>113.98</v>
      </c>
      <c r="L1092" s="73">
        <f t="shared" ref="L1092:L1155" si="290">IFERROR(VLOOKUP(B1092,$B$1326:$K$2467,6,0),"")</f>
        <v>88.77</v>
      </c>
      <c r="M1092" s="73">
        <f t="shared" ref="M1092:M1155" si="291">IFERROR(VLOOKUP($B1092,$B$2468:$K$3603,6,0),"")</f>
        <v>86.87</v>
      </c>
      <c r="N1092" s="72" t="str">
        <f t="shared" ref="N1092:N1155" si="292">LEFT(B1092,4)</f>
        <v>1006</v>
      </c>
      <c r="O1092" s="74">
        <f t="shared" ref="O1092:O1155" si="293">E1092-D1092</f>
        <v>6</v>
      </c>
      <c r="P1092" s="72">
        <f t="shared" ref="P1092:P1155" si="294">IF(O1092=20,1,0)</f>
        <v>0</v>
      </c>
      <c r="Q1092" s="74">
        <f t="shared" ref="Q1092:Q1155" si="295">D1092</f>
        <v>43</v>
      </c>
      <c r="R1092" s="72" t="str">
        <f t="shared" ref="R1092:R1155" si="296">IF(P1092=1,Q1092+7,"")</f>
        <v/>
      </c>
      <c r="S1092" s="72" t="str">
        <f t="shared" ref="S1092:S1155" si="297">IF(P1092=1,Q1092+14,"")</f>
        <v/>
      </c>
      <c r="AF1092" s="18">
        <v>3430.32914773332</v>
      </c>
      <c r="AG1092" s="18">
        <v>24.385331077815401</v>
      </c>
      <c r="AI1092" s="23">
        <f>'simulateur graphe PJ OQN'!$B$4</f>
        <v>1</v>
      </c>
      <c r="AJ1092" s="24">
        <f t="shared" ref="AJ1092:AJ1155" si="298">IF(AN1092="HDJ",AU1092,IF(AM1092="ZONE90",AT1092,IF(AM1092="ZONEBASSE",AO1092,IF(AM1092="ZONEFORF1",AP1092,IF(AM1092="ZONEFORF2",AQ1092,IF(AM1092="ZONEFORF3",AR1092,AS1092))))))</f>
        <v>86.87</v>
      </c>
      <c r="AK1092" s="24">
        <f t="shared" ref="AK1092:AK1155" si="299">AJ1092/AI1092</f>
        <v>86.87</v>
      </c>
      <c r="AM1092" t="str">
        <f t="shared" ref="AM1092:AM1155" si="300">IF(AI1092&gt;90,"ZONE90",IF(P1092=1,IF(AI1092&lt;D1092,"ZONEBASSE",IF(AI1092&lt;R1092,"ZONEFORF1",IF(AI1092&lt;S1092,"ZONEFORF2",IF(AI1092&lt;E1092,"ZONEFORF3","ZONEHAUTE")))),IF(AI1092&lt;D1092,"ZONEBASSE",IF(AI1092&lt;E1092,"ZONEFORF1","ZONEHAUTE"))))</f>
        <v>ZONEBASSE</v>
      </c>
      <c r="AN1092" t="str">
        <f t="shared" ref="AN1092:AN1155" si="301">IF(RIGHT(B1092,1)="0","HDJ","HC")</f>
        <v>HC</v>
      </c>
      <c r="AO1092" s="20">
        <f t="shared" ref="AO1092:AO1155" si="302">IF(AI1092&lt;8,M1092*AI1092,F1092-(D1092-AI1092)*G1092)</f>
        <v>86.87</v>
      </c>
      <c r="AP1092" s="20">
        <f t="shared" ref="AP1092:AR1155" si="303">H1092</f>
        <v>4889.93</v>
      </c>
      <c r="AQ1092" s="20" t="str">
        <f t="shared" si="303"/>
        <v>.</v>
      </c>
      <c r="AR1092" s="20" t="str">
        <f t="shared" si="303"/>
        <v>.</v>
      </c>
      <c r="AS1092" s="20">
        <f t="shared" ref="AS1092:AS1155" si="304">IF(P1092=1,J1092+(AI1092-E1092)*K1092,H1092+(AI1092-E1092)*K1092)</f>
        <v>-581.10999999999967</v>
      </c>
      <c r="AT1092" s="20">
        <f t="shared" si="289"/>
        <v>1662.5800000000008</v>
      </c>
      <c r="AU1092" s="20">
        <f t="shared" ref="AU1092:AU1155" si="305">AI1092*H1092</f>
        <v>4889.93</v>
      </c>
    </row>
    <row r="1093" spans="1:47" ht="22.5">
      <c r="A1093" s="54">
        <v>1094</v>
      </c>
      <c r="B1093" s="54" t="s">
        <v>2003</v>
      </c>
      <c r="C1093" s="58" t="s">
        <v>2004</v>
      </c>
      <c r="D1093" s="79">
        <v>15</v>
      </c>
      <c r="E1093" s="79">
        <v>35</v>
      </c>
      <c r="F1093" s="80">
        <v>1397.31</v>
      </c>
      <c r="G1093" s="80">
        <v>93.15</v>
      </c>
      <c r="H1093" s="80">
        <v>1397.31</v>
      </c>
      <c r="I1093" s="80">
        <v>2020.06</v>
      </c>
      <c r="J1093" s="80">
        <v>2414.0700000000002</v>
      </c>
      <c r="K1093" s="80">
        <v>67.08</v>
      </c>
      <c r="L1093" s="73">
        <f t="shared" si="290"/>
        <v>95.04</v>
      </c>
      <c r="M1093" s="73">
        <f t="shared" si="291"/>
        <v>86.87</v>
      </c>
      <c r="N1093" s="72" t="str">
        <f t="shared" si="292"/>
        <v>1006</v>
      </c>
      <c r="O1093" s="74">
        <f t="shared" si="293"/>
        <v>20</v>
      </c>
      <c r="P1093" s="72">
        <f t="shared" si="294"/>
        <v>1</v>
      </c>
      <c r="Q1093" s="74">
        <f t="shared" si="295"/>
        <v>15</v>
      </c>
      <c r="R1093" s="72">
        <f t="shared" si="296"/>
        <v>22</v>
      </c>
      <c r="S1093" s="72">
        <f t="shared" si="297"/>
        <v>29</v>
      </c>
      <c r="AF1093" s="18">
        <v>4798.5235137131403</v>
      </c>
      <c r="AG1093" s="18">
        <v>29.456140350877199</v>
      </c>
      <c r="AI1093" s="23">
        <f>'simulateur graphe PJ OQN'!$B$4</f>
        <v>1</v>
      </c>
      <c r="AJ1093" s="24">
        <f t="shared" si="298"/>
        <v>86.87</v>
      </c>
      <c r="AK1093" s="24">
        <f t="shared" si="299"/>
        <v>86.87</v>
      </c>
      <c r="AM1093" t="str">
        <f t="shared" si="300"/>
        <v>ZONEBASSE</v>
      </c>
      <c r="AN1093" t="str">
        <f t="shared" si="301"/>
        <v>HC</v>
      </c>
      <c r="AO1093" s="20">
        <f t="shared" si="302"/>
        <v>86.87</v>
      </c>
      <c r="AP1093" s="20">
        <f t="shared" si="303"/>
        <v>1397.31</v>
      </c>
      <c r="AQ1093" s="20">
        <f t="shared" si="303"/>
        <v>2020.06</v>
      </c>
      <c r="AR1093" s="20">
        <f t="shared" si="303"/>
        <v>2414.0700000000002</v>
      </c>
      <c r="AS1093" s="20">
        <f t="shared" si="304"/>
        <v>133.35000000000036</v>
      </c>
      <c r="AT1093" s="20">
        <f t="shared" si="289"/>
        <v>-2355.0900000000011</v>
      </c>
      <c r="AU1093" s="20">
        <f t="shared" si="305"/>
        <v>1397.31</v>
      </c>
    </row>
    <row r="1094" spans="1:47" ht="22.5">
      <c r="A1094" s="54">
        <v>1095</v>
      </c>
      <c r="B1094" s="54" t="s">
        <v>2005</v>
      </c>
      <c r="C1094" s="58" t="s">
        <v>2006</v>
      </c>
      <c r="D1094" s="79">
        <v>36</v>
      </c>
      <c r="E1094" s="79">
        <v>42</v>
      </c>
      <c r="F1094" s="80">
        <v>4099.57</v>
      </c>
      <c r="G1094" s="80">
        <v>113.88</v>
      </c>
      <c r="H1094" s="80">
        <v>4099.57</v>
      </c>
      <c r="I1094" s="80" t="s">
        <v>28</v>
      </c>
      <c r="J1094" s="80" t="s">
        <v>28</v>
      </c>
      <c r="K1094" s="80">
        <v>103.79</v>
      </c>
      <c r="L1094" s="73">
        <f t="shared" si="290"/>
        <v>95.04</v>
      </c>
      <c r="M1094" s="73">
        <f t="shared" si="291"/>
        <v>86.87</v>
      </c>
      <c r="N1094" s="72" t="str">
        <f t="shared" si="292"/>
        <v>1006</v>
      </c>
      <c r="O1094" s="74">
        <f t="shared" si="293"/>
        <v>6</v>
      </c>
      <c r="P1094" s="72">
        <f t="shared" si="294"/>
        <v>0</v>
      </c>
      <c r="Q1094" s="74">
        <f t="shared" si="295"/>
        <v>36</v>
      </c>
      <c r="R1094" s="72" t="str">
        <f t="shared" si="296"/>
        <v/>
      </c>
      <c r="S1094" s="72" t="str">
        <f t="shared" si="297"/>
        <v/>
      </c>
      <c r="AF1094" s="18">
        <v>6261.1645539358096</v>
      </c>
      <c r="AG1094" s="18">
        <v>31.156779661017001</v>
      </c>
      <c r="AI1094" s="23">
        <f>'simulateur graphe PJ OQN'!$B$4</f>
        <v>1</v>
      </c>
      <c r="AJ1094" s="24">
        <f t="shared" si="298"/>
        <v>86.87</v>
      </c>
      <c r="AK1094" s="24">
        <f t="shared" si="299"/>
        <v>86.87</v>
      </c>
      <c r="AM1094" t="str">
        <f t="shared" si="300"/>
        <v>ZONEBASSE</v>
      </c>
      <c r="AN1094" t="str">
        <f t="shared" si="301"/>
        <v>HC</v>
      </c>
      <c r="AO1094" s="20">
        <f t="shared" si="302"/>
        <v>86.87</v>
      </c>
      <c r="AP1094" s="20">
        <f t="shared" si="303"/>
        <v>4099.57</v>
      </c>
      <c r="AQ1094" s="20" t="str">
        <f t="shared" si="303"/>
        <v>.</v>
      </c>
      <c r="AR1094" s="20" t="str">
        <f t="shared" si="303"/>
        <v>.</v>
      </c>
      <c r="AS1094" s="20">
        <f t="shared" si="304"/>
        <v>-155.82000000000062</v>
      </c>
      <c r="AT1094" s="20">
        <f t="shared" si="289"/>
        <v>622.92999999999847</v>
      </c>
      <c r="AU1094" s="20">
        <f t="shared" si="305"/>
        <v>4099.57</v>
      </c>
    </row>
    <row r="1095" spans="1:47" ht="22.5">
      <c r="A1095" s="54">
        <v>1096</v>
      </c>
      <c r="B1095" s="54" t="s">
        <v>2007</v>
      </c>
      <c r="C1095" s="58" t="s">
        <v>2008</v>
      </c>
      <c r="D1095" s="79">
        <v>36</v>
      </c>
      <c r="E1095" s="79">
        <v>42</v>
      </c>
      <c r="F1095" s="80">
        <v>4539.63</v>
      </c>
      <c r="G1095" s="80">
        <v>126.1</v>
      </c>
      <c r="H1095" s="80">
        <v>4539.63</v>
      </c>
      <c r="I1095" s="80" t="s">
        <v>28</v>
      </c>
      <c r="J1095" s="80" t="s">
        <v>28</v>
      </c>
      <c r="K1095" s="80">
        <v>114.35</v>
      </c>
      <c r="L1095" s="73">
        <f t="shared" si="290"/>
        <v>95.04</v>
      </c>
      <c r="M1095" s="73">
        <f t="shared" si="291"/>
        <v>86.87</v>
      </c>
      <c r="N1095" s="72" t="str">
        <f t="shared" si="292"/>
        <v>1006</v>
      </c>
      <c r="O1095" s="74">
        <f t="shared" si="293"/>
        <v>6</v>
      </c>
      <c r="P1095" s="72">
        <f t="shared" si="294"/>
        <v>0</v>
      </c>
      <c r="Q1095" s="74">
        <f t="shared" si="295"/>
        <v>36</v>
      </c>
      <c r="R1095" s="72" t="str">
        <f t="shared" si="296"/>
        <v/>
      </c>
      <c r="S1095" s="72" t="str">
        <f t="shared" si="297"/>
        <v/>
      </c>
      <c r="AF1095" s="18">
        <v>7681.0384457038999</v>
      </c>
      <c r="AG1095" s="18">
        <v>37.700000000000003</v>
      </c>
      <c r="AI1095" s="23">
        <f>'simulateur graphe PJ OQN'!$B$4</f>
        <v>1</v>
      </c>
      <c r="AJ1095" s="24">
        <f t="shared" si="298"/>
        <v>86.87</v>
      </c>
      <c r="AK1095" s="24">
        <f t="shared" si="299"/>
        <v>86.87</v>
      </c>
      <c r="AM1095" t="str">
        <f t="shared" si="300"/>
        <v>ZONEBASSE</v>
      </c>
      <c r="AN1095" t="str">
        <f t="shared" si="301"/>
        <v>HC</v>
      </c>
      <c r="AO1095" s="20">
        <f t="shared" si="302"/>
        <v>86.87</v>
      </c>
      <c r="AP1095" s="20">
        <f t="shared" si="303"/>
        <v>4539.63</v>
      </c>
      <c r="AQ1095" s="20" t="str">
        <f t="shared" si="303"/>
        <v>.</v>
      </c>
      <c r="AR1095" s="20" t="str">
        <f t="shared" si="303"/>
        <v>.</v>
      </c>
      <c r="AS1095" s="20">
        <f t="shared" si="304"/>
        <v>-148.71999999999935</v>
      </c>
      <c r="AT1095" s="20">
        <f t="shared" si="289"/>
        <v>1569.869999999999</v>
      </c>
      <c r="AU1095" s="20">
        <f t="shared" si="305"/>
        <v>4539.63</v>
      </c>
    </row>
    <row r="1096" spans="1:47" ht="22.5">
      <c r="A1096" s="54">
        <v>1097</v>
      </c>
      <c r="B1096" s="54" t="s">
        <v>2009</v>
      </c>
      <c r="C1096" s="58" t="s">
        <v>2010</v>
      </c>
      <c r="D1096" s="79">
        <v>64</v>
      </c>
      <c r="E1096" s="79">
        <v>70</v>
      </c>
      <c r="F1096" s="80">
        <v>7068.48</v>
      </c>
      <c r="G1096" s="80">
        <v>90.32</v>
      </c>
      <c r="H1096" s="80">
        <v>7068.48</v>
      </c>
      <c r="I1096" s="80" t="s">
        <v>28</v>
      </c>
      <c r="J1096" s="80" t="s">
        <v>28</v>
      </c>
      <c r="K1096" s="80">
        <v>114.35</v>
      </c>
      <c r="L1096" s="73">
        <f t="shared" si="290"/>
        <v>95.04</v>
      </c>
      <c r="M1096" s="73">
        <f t="shared" si="291"/>
        <v>86.87</v>
      </c>
      <c r="N1096" s="72" t="str">
        <f t="shared" si="292"/>
        <v>1006</v>
      </c>
      <c r="O1096" s="74">
        <f t="shared" si="293"/>
        <v>6</v>
      </c>
      <c r="P1096" s="72">
        <f t="shared" si="294"/>
        <v>0</v>
      </c>
      <c r="Q1096" s="74">
        <f t="shared" si="295"/>
        <v>64</v>
      </c>
      <c r="R1096" s="72" t="str">
        <f t="shared" si="296"/>
        <v/>
      </c>
      <c r="S1096" s="72" t="str">
        <f t="shared" si="297"/>
        <v/>
      </c>
      <c r="AF1096" s="18">
        <v>3683.1215094023</v>
      </c>
      <c r="AG1096" s="18">
        <v>29.112412177985998</v>
      </c>
      <c r="AI1096" s="23">
        <f>'simulateur graphe PJ OQN'!$B$4</f>
        <v>1</v>
      </c>
      <c r="AJ1096" s="24">
        <f t="shared" si="298"/>
        <v>86.87</v>
      </c>
      <c r="AK1096" s="24">
        <f t="shared" si="299"/>
        <v>86.87</v>
      </c>
      <c r="AM1096" t="str">
        <f t="shared" si="300"/>
        <v>ZONEBASSE</v>
      </c>
      <c r="AN1096" t="str">
        <f t="shared" si="301"/>
        <v>HC</v>
      </c>
      <c r="AO1096" s="20">
        <f t="shared" si="302"/>
        <v>86.87</v>
      </c>
      <c r="AP1096" s="20">
        <f t="shared" si="303"/>
        <v>7068.48</v>
      </c>
      <c r="AQ1096" s="20" t="str">
        <f t="shared" si="303"/>
        <v>.</v>
      </c>
      <c r="AR1096" s="20" t="str">
        <f t="shared" si="303"/>
        <v>.</v>
      </c>
      <c r="AS1096" s="20">
        <f t="shared" si="304"/>
        <v>-821.67000000000007</v>
      </c>
      <c r="AT1096" s="20">
        <f t="shared" si="289"/>
        <v>896.91999999999825</v>
      </c>
      <c r="AU1096" s="20">
        <f t="shared" si="305"/>
        <v>7068.48</v>
      </c>
    </row>
    <row r="1097" spans="1:47" ht="22.5">
      <c r="A1097" s="54">
        <v>1098</v>
      </c>
      <c r="B1097" s="54" t="s">
        <v>2011</v>
      </c>
      <c r="C1097" s="58" t="s">
        <v>2012</v>
      </c>
      <c r="D1097" s="79">
        <v>15</v>
      </c>
      <c r="E1097" s="79">
        <v>35</v>
      </c>
      <c r="F1097" s="80">
        <v>1324.33</v>
      </c>
      <c r="G1097" s="80">
        <v>88.29</v>
      </c>
      <c r="H1097" s="80">
        <v>1324.33</v>
      </c>
      <c r="I1097" s="80">
        <v>1927.51</v>
      </c>
      <c r="J1097" s="80">
        <v>2283.5300000000002</v>
      </c>
      <c r="K1097" s="80">
        <v>63.07</v>
      </c>
      <c r="L1097" s="73">
        <f t="shared" si="290"/>
        <v>84.73</v>
      </c>
      <c r="M1097" s="73">
        <f t="shared" si="291"/>
        <v>86.87</v>
      </c>
      <c r="N1097" s="72" t="str">
        <f t="shared" si="292"/>
        <v>1006</v>
      </c>
      <c r="O1097" s="74">
        <f t="shared" si="293"/>
        <v>20</v>
      </c>
      <c r="P1097" s="72">
        <f t="shared" si="294"/>
        <v>1</v>
      </c>
      <c r="Q1097" s="74">
        <f t="shared" si="295"/>
        <v>15</v>
      </c>
      <c r="R1097" s="72">
        <f t="shared" si="296"/>
        <v>22</v>
      </c>
      <c r="S1097" s="72">
        <f t="shared" si="297"/>
        <v>29</v>
      </c>
      <c r="AF1097" s="18">
        <v>7965.2011896254098</v>
      </c>
      <c r="AG1097" s="18">
        <v>41.709677419354797</v>
      </c>
      <c r="AI1097" s="23">
        <f>'simulateur graphe PJ OQN'!$B$4</f>
        <v>1</v>
      </c>
      <c r="AJ1097" s="24">
        <f t="shared" si="298"/>
        <v>86.87</v>
      </c>
      <c r="AK1097" s="24">
        <f t="shared" si="299"/>
        <v>86.87</v>
      </c>
      <c r="AM1097" t="str">
        <f t="shared" si="300"/>
        <v>ZONEBASSE</v>
      </c>
      <c r="AN1097" t="str">
        <f t="shared" si="301"/>
        <v>HC</v>
      </c>
      <c r="AO1097" s="20">
        <f t="shared" si="302"/>
        <v>86.87</v>
      </c>
      <c r="AP1097" s="20">
        <f t="shared" si="303"/>
        <v>1324.33</v>
      </c>
      <c r="AQ1097" s="20">
        <f t="shared" si="303"/>
        <v>1927.51</v>
      </c>
      <c r="AR1097" s="20">
        <f t="shared" si="303"/>
        <v>2283.5300000000002</v>
      </c>
      <c r="AS1097" s="20">
        <f t="shared" si="304"/>
        <v>139.15000000000009</v>
      </c>
      <c r="AT1097" s="20">
        <f t="shared" si="289"/>
        <v>-1788.5900000000001</v>
      </c>
      <c r="AU1097" s="20">
        <f t="shared" si="305"/>
        <v>1324.33</v>
      </c>
    </row>
    <row r="1098" spans="1:47" ht="22.5">
      <c r="A1098" s="54">
        <v>1099</v>
      </c>
      <c r="B1098" s="54" t="s">
        <v>2013</v>
      </c>
      <c r="C1098" s="58" t="s">
        <v>2014</v>
      </c>
      <c r="D1098" s="79">
        <v>43</v>
      </c>
      <c r="E1098" s="79">
        <v>49</v>
      </c>
      <c r="F1098" s="80">
        <v>4047.93</v>
      </c>
      <c r="G1098" s="80">
        <v>94.14</v>
      </c>
      <c r="H1098" s="80">
        <v>4047.93</v>
      </c>
      <c r="I1098" s="80" t="s">
        <v>28</v>
      </c>
      <c r="J1098" s="80" t="s">
        <v>28</v>
      </c>
      <c r="K1098" s="80">
        <v>86.8</v>
      </c>
      <c r="L1098" s="73">
        <f t="shared" si="290"/>
        <v>84.73</v>
      </c>
      <c r="M1098" s="73">
        <f t="shared" si="291"/>
        <v>86.87</v>
      </c>
      <c r="N1098" s="72" t="str">
        <f t="shared" si="292"/>
        <v>1006</v>
      </c>
      <c r="O1098" s="74">
        <f t="shared" si="293"/>
        <v>6</v>
      </c>
      <c r="P1098" s="72">
        <f t="shared" si="294"/>
        <v>0</v>
      </c>
      <c r="Q1098" s="74">
        <f t="shared" si="295"/>
        <v>43</v>
      </c>
      <c r="R1098" s="72" t="str">
        <f t="shared" si="296"/>
        <v/>
      </c>
      <c r="S1098" s="72" t="str">
        <f t="shared" si="297"/>
        <v/>
      </c>
      <c r="AF1098" s="18">
        <v>8208.6776125876204</v>
      </c>
      <c r="AG1098" s="18">
        <v>40.581395348837198</v>
      </c>
      <c r="AI1098" s="23">
        <f>'simulateur graphe PJ OQN'!$B$4</f>
        <v>1</v>
      </c>
      <c r="AJ1098" s="24">
        <f t="shared" si="298"/>
        <v>86.87</v>
      </c>
      <c r="AK1098" s="24">
        <f t="shared" si="299"/>
        <v>86.87</v>
      </c>
      <c r="AM1098" t="str">
        <f t="shared" si="300"/>
        <v>ZONEBASSE</v>
      </c>
      <c r="AN1098" t="str">
        <f t="shared" si="301"/>
        <v>HC</v>
      </c>
      <c r="AO1098" s="20">
        <f t="shared" si="302"/>
        <v>86.87</v>
      </c>
      <c r="AP1098" s="20">
        <f t="shared" si="303"/>
        <v>4047.93</v>
      </c>
      <c r="AQ1098" s="20" t="str">
        <f t="shared" si="303"/>
        <v>.</v>
      </c>
      <c r="AR1098" s="20" t="str">
        <f t="shared" si="303"/>
        <v>.</v>
      </c>
      <c r="AS1098" s="20">
        <f t="shared" si="304"/>
        <v>-118.4699999999998</v>
      </c>
      <c r="AT1098" s="20">
        <f t="shared" si="289"/>
        <v>65.759999999999309</v>
      </c>
      <c r="AU1098" s="20">
        <f t="shared" si="305"/>
        <v>4047.93</v>
      </c>
    </row>
    <row r="1099" spans="1:47" ht="22.5">
      <c r="A1099" s="54">
        <v>1100</v>
      </c>
      <c r="B1099" s="54" t="s">
        <v>2015</v>
      </c>
      <c r="C1099" s="58" t="s">
        <v>2016</v>
      </c>
      <c r="D1099" s="79">
        <v>43</v>
      </c>
      <c r="E1099" s="79">
        <v>49</v>
      </c>
      <c r="F1099" s="80">
        <v>5065.04</v>
      </c>
      <c r="G1099" s="80">
        <v>117.79</v>
      </c>
      <c r="H1099" s="80">
        <v>5065.04</v>
      </c>
      <c r="I1099" s="80" t="s">
        <v>28</v>
      </c>
      <c r="J1099" s="80" t="s">
        <v>28</v>
      </c>
      <c r="K1099" s="80">
        <v>108.93</v>
      </c>
      <c r="L1099" s="73">
        <f t="shared" si="290"/>
        <v>84.73</v>
      </c>
      <c r="M1099" s="73">
        <f t="shared" si="291"/>
        <v>86.87</v>
      </c>
      <c r="N1099" s="72" t="str">
        <f t="shared" si="292"/>
        <v>1006</v>
      </c>
      <c r="O1099" s="74">
        <f t="shared" si="293"/>
        <v>6</v>
      </c>
      <c r="P1099" s="72">
        <f t="shared" si="294"/>
        <v>0</v>
      </c>
      <c r="Q1099" s="74">
        <f t="shared" si="295"/>
        <v>43</v>
      </c>
      <c r="R1099" s="72" t="str">
        <f t="shared" si="296"/>
        <v/>
      </c>
      <c r="S1099" s="72" t="str">
        <f t="shared" si="297"/>
        <v/>
      </c>
      <c r="AF1099" s="18">
        <v>11728.0337866056</v>
      </c>
      <c r="AG1099" s="18">
        <v>61.85</v>
      </c>
      <c r="AI1099" s="23">
        <f>'simulateur graphe PJ OQN'!$B$4</f>
        <v>1</v>
      </c>
      <c r="AJ1099" s="24">
        <f t="shared" si="298"/>
        <v>86.87</v>
      </c>
      <c r="AK1099" s="24">
        <f t="shared" si="299"/>
        <v>86.87</v>
      </c>
      <c r="AM1099" t="str">
        <f t="shared" si="300"/>
        <v>ZONEBASSE</v>
      </c>
      <c r="AN1099" t="str">
        <f t="shared" si="301"/>
        <v>HC</v>
      </c>
      <c r="AO1099" s="20">
        <f t="shared" si="302"/>
        <v>86.87</v>
      </c>
      <c r="AP1099" s="20">
        <f t="shared" si="303"/>
        <v>5065.04</v>
      </c>
      <c r="AQ1099" s="20" t="str">
        <f t="shared" si="303"/>
        <v>.</v>
      </c>
      <c r="AR1099" s="20" t="str">
        <f t="shared" si="303"/>
        <v>.</v>
      </c>
      <c r="AS1099" s="20">
        <f t="shared" si="304"/>
        <v>-163.60000000000036</v>
      </c>
      <c r="AT1099" s="20">
        <f t="shared" si="289"/>
        <v>1990.1999999999998</v>
      </c>
      <c r="AU1099" s="20">
        <f t="shared" si="305"/>
        <v>5065.04</v>
      </c>
    </row>
    <row r="1100" spans="1:47" ht="22.5">
      <c r="A1100" s="54">
        <v>1101</v>
      </c>
      <c r="B1100" s="54" t="s">
        <v>2017</v>
      </c>
      <c r="C1100" s="58" t="s">
        <v>2018</v>
      </c>
      <c r="D1100" s="79">
        <v>71</v>
      </c>
      <c r="E1100" s="79">
        <v>77</v>
      </c>
      <c r="F1100" s="80">
        <v>7127.32</v>
      </c>
      <c r="G1100" s="80">
        <v>73.650000000000006</v>
      </c>
      <c r="H1100" s="80">
        <v>7127.32</v>
      </c>
      <c r="I1100" s="80" t="s">
        <v>28</v>
      </c>
      <c r="J1100" s="80" t="s">
        <v>28</v>
      </c>
      <c r="K1100" s="80">
        <v>108.93</v>
      </c>
      <c r="L1100" s="73">
        <f t="shared" si="290"/>
        <v>84.73</v>
      </c>
      <c r="M1100" s="73">
        <f t="shared" si="291"/>
        <v>86.87</v>
      </c>
      <c r="N1100" s="72" t="str">
        <f t="shared" si="292"/>
        <v>1006</v>
      </c>
      <c r="O1100" s="74">
        <f t="shared" si="293"/>
        <v>6</v>
      </c>
      <c r="P1100" s="72">
        <f t="shared" si="294"/>
        <v>0</v>
      </c>
      <c r="Q1100" s="74">
        <f t="shared" si="295"/>
        <v>71</v>
      </c>
      <c r="R1100" s="72" t="str">
        <f t="shared" si="296"/>
        <v/>
      </c>
      <c r="S1100" s="72" t="str">
        <f t="shared" si="297"/>
        <v/>
      </c>
      <c r="AF1100" s="18">
        <v>2773.03876649323</v>
      </c>
      <c r="AG1100" s="18">
        <v>25.352781136638502</v>
      </c>
      <c r="AI1100" s="23">
        <f>'simulateur graphe PJ OQN'!$B$4</f>
        <v>1</v>
      </c>
      <c r="AJ1100" s="24">
        <f t="shared" si="298"/>
        <v>86.87</v>
      </c>
      <c r="AK1100" s="24">
        <f t="shared" si="299"/>
        <v>86.87</v>
      </c>
      <c r="AM1100" t="str">
        <f t="shared" si="300"/>
        <v>ZONEBASSE</v>
      </c>
      <c r="AN1100" t="str">
        <f t="shared" si="301"/>
        <v>HC</v>
      </c>
      <c r="AO1100" s="20">
        <f t="shared" si="302"/>
        <v>86.87</v>
      </c>
      <c r="AP1100" s="20">
        <f t="shared" si="303"/>
        <v>7127.32</v>
      </c>
      <c r="AQ1100" s="20" t="str">
        <f t="shared" si="303"/>
        <v>.</v>
      </c>
      <c r="AR1100" s="20" t="str">
        <f t="shared" si="303"/>
        <v>.</v>
      </c>
      <c r="AS1100" s="20">
        <f t="shared" si="304"/>
        <v>-1151.3600000000006</v>
      </c>
      <c r="AT1100" s="20">
        <f t="shared" si="289"/>
        <v>1002.4399999999996</v>
      </c>
      <c r="AU1100" s="20">
        <f t="shared" si="305"/>
        <v>7127.32</v>
      </c>
    </row>
    <row r="1101" spans="1:47">
      <c r="A1101" s="54">
        <v>1102</v>
      </c>
      <c r="B1101" s="54" t="s">
        <v>2019</v>
      </c>
      <c r="C1101" s="55" t="s">
        <v>2020</v>
      </c>
      <c r="D1101" s="79">
        <v>1</v>
      </c>
      <c r="E1101" s="79">
        <v>1</v>
      </c>
      <c r="F1101" s="80" t="s">
        <v>28</v>
      </c>
      <c r="G1101" s="80" t="s">
        <v>28</v>
      </c>
      <c r="H1101" s="80">
        <v>84.23</v>
      </c>
      <c r="I1101" s="80" t="s">
        <v>28</v>
      </c>
      <c r="J1101" s="80" t="s">
        <v>28</v>
      </c>
      <c r="K1101" s="80" t="s">
        <v>28</v>
      </c>
      <c r="L1101" s="73" t="str">
        <f t="shared" si="290"/>
        <v/>
      </c>
      <c r="M1101" s="73" t="str">
        <f t="shared" si="291"/>
        <v/>
      </c>
      <c r="N1101" s="72" t="str">
        <f t="shared" si="292"/>
        <v>1007</v>
      </c>
      <c r="O1101" s="74">
        <f t="shared" si="293"/>
        <v>0</v>
      </c>
      <c r="P1101" s="72">
        <f t="shared" si="294"/>
        <v>0</v>
      </c>
      <c r="Q1101" s="74">
        <f t="shared" si="295"/>
        <v>1</v>
      </c>
      <c r="R1101" s="72" t="str">
        <f t="shared" si="296"/>
        <v/>
      </c>
      <c r="S1101" s="72" t="str">
        <f t="shared" si="297"/>
        <v/>
      </c>
      <c r="AF1101" s="18">
        <v>8947.1993284332493</v>
      </c>
      <c r="AG1101" s="18">
        <v>46.707692307692298</v>
      </c>
      <c r="AI1101" s="23">
        <f>'simulateur graphe PJ OQN'!$B$4</f>
        <v>1</v>
      </c>
      <c r="AJ1101" s="24">
        <f t="shared" si="298"/>
        <v>84.23</v>
      </c>
      <c r="AK1101" s="24">
        <f t="shared" si="299"/>
        <v>84.23</v>
      </c>
      <c r="AM1101" t="str">
        <f t="shared" si="300"/>
        <v>ZONEHAUTE</v>
      </c>
      <c r="AN1101" t="str">
        <f t="shared" si="301"/>
        <v>HDJ</v>
      </c>
      <c r="AO1101" s="20" t="e">
        <f t="shared" si="302"/>
        <v>#VALUE!</v>
      </c>
      <c r="AP1101" s="20">
        <f t="shared" si="303"/>
        <v>84.23</v>
      </c>
      <c r="AQ1101" s="20" t="str">
        <f t="shared" si="303"/>
        <v>.</v>
      </c>
      <c r="AR1101" s="20" t="str">
        <f t="shared" si="303"/>
        <v>.</v>
      </c>
      <c r="AS1101" s="20" t="e">
        <f t="shared" si="304"/>
        <v>#VALUE!</v>
      </c>
      <c r="AT1101" s="20" t="e">
        <f t="shared" si="289"/>
        <v>#VALUE!</v>
      </c>
      <c r="AU1101" s="20">
        <f t="shared" si="305"/>
        <v>84.23</v>
      </c>
    </row>
    <row r="1102" spans="1:47" ht="33.75">
      <c r="A1102" s="54">
        <v>1103</v>
      </c>
      <c r="B1102" s="54" t="s">
        <v>2021</v>
      </c>
      <c r="C1102" s="58" t="s">
        <v>2022</v>
      </c>
      <c r="D1102" s="79">
        <v>50</v>
      </c>
      <c r="E1102" s="79">
        <v>56</v>
      </c>
      <c r="F1102" s="80">
        <v>4256.6000000000004</v>
      </c>
      <c r="G1102" s="80">
        <v>85.13</v>
      </c>
      <c r="H1102" s="80">
        <v>4256.6000000000004</v>
      </c>
      <c r="I1102" s="80" t="s">
        <v>28</v>
      </c>
      <c r="J1102" s="80" t="s">
        <v>28</v>
      </c>
      <c r="K1102" s="80">
        <v>79.98</v>
      </c>
      <c r="L1102" s="73">
        <f t="shared" si="290"/>
        <v>129.56</v>
      </c>
      <c r="M1102" s="73">
        <f t="shared" si="291"/>
        <v>125.2</v>
      </c>
      <c r="N1102" s="72" t="str">
        <f t="shared" si="292"/>
        <v>1007</v>
      </c>
      <c r="O1102" s="74">
        <f t="shared" si="293"/>
        <v>6</v>
      </c>
      <c r="P1102" s="72">
        <f t="shared" si="294"/>
        <v>0</v>
      </c>
      <c r="Q1102" s="74">
        <f t="shared" si="295"/>
        <v>50</v>
      </c>
      <c r="R1102" s="72" t="str">
        <f t="shared" si="296"/>
        <v/>
      </c>
      <c r="S1102" s="72" t="str">
        <f t="shared" si="297"/>
        <v/>
      </c>
      <c r="AF1102" s="18">
        <v>7847.51415431429</v>
      </c>
      <c r="AG1102" s="18">
        <v>42.897196261682197</v>
      </c>
      <c r="AI1102" s="23">
        <f>'simulateur graphe PJ OQN'!$B$4</f>
        <v>1</v>
      </c>
      <c r="AJ1102" s="24">
        <f t="shared" si="298"/>
        <v>125.2</v>
      </c>
      <c r="AK1102" s="24">
        <f t="shared" si="299"/>
        <v>125.2</v>
      </c>
      <c r="AM1102" t="str">
        <f t="shared" si="300"/>
        <v>ZONEBASSE</v>
      </c>
      <c r="AN1102" t="str">
        <f t="shared" si="301"/>
        <v>HC</v>
      </c>
      <c r="AO1102" s="20">
        <f t="shared" si="302"/>
        <v>125.2</v>
      </c>
      <c r="AP1102" s="20">
        <f t="shared" si="303"/>
        <v>4256.6000000000004</v>
      </c>
      <c r="AQ1102" s="20" t="str">
        <f t="shared" si="303"/>
        <v>.</v>
      </c>
      <c r="AR1102" s="20" t="str">
        <f t="shared" si="303"/>
        <v>.</v>
      </c>
      <c r="AS1102" s="20">
        <f t="shared" si="304"/>
        <v>-142.30000000000018</v>
      </c>
      <c r="AT1102" s="20">
        <f t="shared" si="289"/>
        <v>-4554.92</v>
      </c>
      <c r="AU1102" s="20">
        <f t="shared" si="305"/>
        <v>4256.6000000000004</v>
      </c>
    </row>
    <row r="1103" spans="1:47" ht="33.75">
      <c r="A1103" s="54">
        <v>1104</v>
      </c>
      <c r="B1103" s="54" t="s">
        <v>2023</v>
      </c>
      <c r="C1103" s="58" t="s">
        <v>2024</v>
      </c>
      <c r="D1103" s="79">
        <v>71</v>
      </c>
      <c r="E1103" s="79">
        <v>77</v>
      </c>
      <c r="F1103" s="80">
        <v>11256.44</v>
      </c>
      <c r="G1103" s="80">
        <v>158.54</v>
      </c>
      <c r="H1103" s="80">
        <v>11256.44</v>
      </c>
      <c r="I1103" s="80" t="s">
        <v>28</v>
      </c>
      <c r="J1103" s="80" t="s">
        <v>28</v>
      </c>
      <c r="K1103" s="80">
        <v>154.19999999999999</v>
      </c>
      <c r="L1103" s="73">
        <f t="shared" si="290"/>
        <v>129.56</v>
      </c>
      <c r="M1103" s="73">
        <f t="shared" si="291"/>
        <v>125.2</v>
      </c>
      <c r="N1103" s="72" t="str">
        <f t="shared" si="292"/>
        <v>1007</v>
      </c>
      <c r="O1103" s="74">
        <f t="shared" si="293"/>
        <v>6</v>
      </c>
      <c r="P1103" s="72">
        <f t="shared" si="294"/>
        <v>0</v>
      </c>
      <c r="Q1103" s="74">
        <f t="shared" si="295"/>
        <v>71</v>
      </c>
      <c r="R1103" s="72" t="str">
        <f t="shared" si="296"/>
        <v/>
      </c>
      <c r="S1103" s="72" t="str">
        <f t="shared" si="297"/>
        <v/>
      </c>
      <c r="AF1103" s="18">
        <v>10213.3599370464</v>
      </c>
      <c r="AG1103" s="18">
        <v>50.615384615384599</v>
      </c>
      <c r="AI1103" s="23">
        <f>'simulateur graphe PJ OQN'!$B$4</f>
        <v>1</v>
      </c>
      <c r="AJ1103" s="24">
        <f t="shared" si="298"/>
        <v>125.2</v>
      </c>
      <c r="AK1103" s="24">
        <f t="shared" si="299"/>
        <v>125.2</v>
      </c>
      <c r="AM1103" t="str">
        <f t="shared" si="300"/>
        <v>ZONEBASSE</v>
      </c>
      <c r="AN1103" t="str">
        <f t="shared" si="301"/>
        <v>HC</v>
      </c>
      <c r="AO1103" s="20">
        <f t="shared" si="302"/>
        <v>125.2</v>
      </c>
      <c r="AP1103" s="20">
        <f t="shared" si="303"/>
        <v>11256.44</v>
      </c>
      <c r="AQ1103" s="20" t="str">
        <f t="shared" si="303"/>
        <v>.</v>
      </c>
      <c r="AR1103" s="20" t="str">
        <f t="shared" si="303"/>
        <v>.</v>
      </c>
      <c r="AS1103" s="20">
        <f t="shared" si="304"/>
        <v>-462.7599999999984</v>
      </c>
      <c r="AT1103" s="20">
        <f t="shared" si="289"/>
        <v>1730.2000000000007</v>
      </c>
      <c r="AU1103" s="20">
        <f t="shared" si="305"/>
        <v>11256.44</v>
      </c>
    </row>
    <row r="1104" spans="1:47" ht="45">
      <c r="A1104" s="54">
        <v>1105</v>
      </c>
      <c r="B1104" s="54" t="s">
        <v>2025</v>
      </c>
      <c r="C1104" s="58" t="s">
        <v>2026</v>
      </c>
      <c r="D1104" s="79">
        <v>71</v>
      </c>
      <c r="E1104" s="79">
        <v>77</v>
      </c>
      <c r="F1104" s="80">
        <v>12678.76</v>
      </c>
      <c r="G1104" s="80">
        <v>178.57</v>
      </c>
      <c r="H1104" s="80">
        <v>12678.76</v>
      </c>
      <c r="I1104" s="80" t="s">
        <v>28</v>
      </c>
      <c r="J1104" s="80" t="s">
        <v>28</v>
      </c>
      <c r="K1104" s="80">
        <v>171.33</v>
      </c>
      <c r="L1104" s="73">
        <f t="shared" si="290"/>
        <v>129.56</v>
      </c>
      <c r="M1104" s="73">
        <f t="shared" si="291"/>
        <v>125.2</v>
      </c>
      <c r="N1104" s="72" t="str">
        <f t="shared" si="292"/>
        <v>1007</v>
      </c>
      <c r="O1104" s="74">
        <f t="shared" si="293"/>
        <v>6</v>
      </c>
      <c r="P1104" s="72">
        <f t="shared" si="294"/>
        <v>0</v>
      </c>
      <c r="Q1104" s="74">
        <f t="shared" si="295"/>
        <v>71</v>
      </c>
      <c r="R1104" s="72" t="str">
        <f t="shared" si="296"/>
        <v/>
      </c>
      <c r="S1104" s="72" t="str">
        <f t="shared" si="297"/>
        <v/>
      </c>
      <c r="AF1104" s="18">
        <v>158.62568006260901</v>
      </c>
      <c r="AG1104" s="18" t="s">
        <v>28</v>
      </c>
      <c r="AI1104" s="23">
        <f>'simulateur graphe PJ OQN'!$B$4</f>
        <v>1</v>
      </c>
      <c r="AJ1104" s="24">
        <f t="shared" si="298"/>
        <v>125.2</v>
      </c>
      <c r="AK1104" s="24">
        <f t="shared" si="299"/>
        <v>125.2</v>
      </c>
      <c r="AM1104" t="str">
        <f t="shared" si="300"/>
        <v>ZONEBASSE</v>
      </c>
      <c r="AN1104" t="str">
        <f t="shared" si="301"/>
        <v>HC</v>
      </c>
      <c r="AO1104" s="20">
        <f t="shared" si="302"/>
        <v>125.2</v>
      </c>
      <c r="AP1104" s="20">
        <f t="shared" si="303"/>
        <v>12678.76</v>
      </c>
      <c r="AQ1104" s="20" t="str">
        <f t="shared" si="303"/>
        <v>.</v>
      </c>
      <c r="AR1104" s="20" t="str">
        <f t="shared" si="303"/>
        <v>.</v>
      </c>
      <c r="AS1104" s="20">
        <f t="shared" si="304"/>
        <v>-342.32000000000153</v>
      </c>
      <c r="AT1104" s="20">
        <f t="shared" si="289"/>
        <v>3375.2099999999991</v>
      </c>
      <c r="AU1104" s="20">
        <f t="shared" si="305"/>
        <v>12678.76</v>
      </c>
    </row>
    <row r="1105" spans="1:47" ht="45">
      <c r="A1105" s="54">
        <v>1106</v>
      </c>
      <c r="B1105" s="54" t="s">
        <v>2027</v>
      </c>
      <c r="C1105" s="58" t="s">
        <v>2028</v>
      </c>
      <c r="D1105" s="79">
        <v>78</v>
      </c>
      <c r="E1105" s="79">
        <v>84</v>
      </c>
      <c r="F1105" s="80">
        <v>20082.82</v>
      </c>
      <c r="G1105" s="80">
        <v>257.47000000000003</v>
      </c>
      <c r="H1105" s="80">
        <v>20082.82</v>
      </c>
      <c r="I1105" s="80" t="s">
        <v>28</v>
      </c>
      <c r="J1105" s="80" t="s">
        <v>28</v>
      </c>
      <c r="K1105" s="80">
        <v>241.96</v>
      </c>
      <c r="L1105" s="73">
        <f t="shared" si="290"/>
        <v>129.56</v>
      </c>
      <c r="M1105" s="73">
        <f t="shared" si="291"/>
        <v>125.2</v>
      </c>
      <c r="N1105" s="72" t="str">
        <f t="shared" si="292"/>
        <v>1007</v>
      </c>
      <c r="O1105" s="74">
        <f t="shared" si="293"/>
        <v>6</v>
      </c>
      <c r="P1105" s="72">
        <f t="shared" si="294"/>
        <v>0</v>
      </c>
      <c r="Q1105" s="74">
        <f t="shared" si="295"/>
        <v>78</v>
      </c>
      <c r="R1105" s="72" t="str">
        <f t="shared" si="296"/>
        <v/>
      </c>
      <c r="S1105" s="72" t="str">
        <f t="shared" si="297"/>
        <v/>
      </c>
      <c r="AF1105" s="18">
        <v>8909.8817417325699</v>
      </c>
      <c r="AG1105" s="18">
        <v>56.408163265306101</v>
      </c>
      <c r="AI1105" s="23">
        <f>'simulateur graphe PJ OQN'!$B$4</f>
        <v>1</v>
      </c>
      <c r="AJ1105" s="24">
        <f t="shared" si="298"/>
        <v>125.2</v>
      </c>
      <c r="AK1105" s="24">
        <f t="shared" si="299"/>
        <v>125.2</v>
      </c>
      <c r="AM1105" t="str">
        <f t="shared" si="300"/>
        <v>ZONEBASSE</v>
      </c>
      <c r="AN1105" t="str">
        <f t="shared" si="301"/>
        <v>HC</v>
      </c>
      <c r="AO1105" s="20">
        <f t="shared" si="302"/>
        <v>125.2</v>
      </c>
      <c r="AP1105" s="20">
        <f t="shared" si="303"/>
        <v>20082.82</v>
      </c>
      <c r="AQ1105" s="20" t="str">
        <f t="shared" si="303"/>
        <v>.</v>
      </c>
      <c r="AR1105" s="20" t="str">
        <f t="shared" si="303"/>
        <v>.</v>
      </c>
      <c r="AS1105" s="20">
        <f t="shared" si="304"/>
        <v>0.13999999999941792</v>
      </c>
      <c r="AT1105" s="20">
        <f t="shared" si="289"/>
        <v>10003.739999999998</v>
      </c>
      <c r="AU1105" s="20">
        <f t="shared" si="305"/>
        <v>20082.82</v>
      </c>
    </row>
    <row r="1106" spans="1:47" ht="33.75">
      <c r="A1106" s="54">
        <v>1107</v>
      </c>
      <c r="B1106" s="54" t="s">
        <v>2029</v>
      </c>
      <c r="C1106" s="58" t="s">
        <v>2030</v>
      </c>
      <c r="D1106" s="79">
        <v>8</v>
      </c>
      <c r="E1106" s="79">
        <v>28</v>
      </c>
      <c r="F1106" s="80">
        <v>1046.25</v>
      </c>
      <c r="G1106" s="80">
        <v>130.78</v>
      </c>
      <c r="H1106" s="80">
        <v>1046.25</v>
      </c>
      <c r="I1106" s="80">
        <v>1724.34</v>
      </c>
      <c r="J1106" s="80">
        <v>2328.5500000000002</v>
      </c>
      <c r="K1106" s="80">
        <v>69.599999999999994</v>
      </c>
      <c r="L1106" s="73">
        <f t="shared" si="290"/>
        <v>97.73</v>
      </c>
      <c r="M1106" s="73">
        <f t="shared" si="291"/>
        <v>125.2</v>
      </c>
      <c r="N1106" s="72" t="str">
        <f t="shared" si="292"/>
        <v>1007</v>
      </c>
      <c r="O1106" s="74">
        <f t="shared" si="293"/>
        <v>20</v>
      </c>
      <c r="P1106" s="72">
        <f t="shared" si="294"/>
        <v>1</v>
      </c>
      <c r="Q1106" s="74">
        <f t="shared" si="295"/>
        <v>8</v>
      </c>
      <c r="R1106" s="72">
        <f t="shared" si="296"/>
        <v>15</v>
      </c>
      <c r="S1106" s="72">
        <f t="shared" si="297"/>
        <v>22</v>
      </c>
      <c r="AF1106" s="18">
        <v>12822.301397278499</v>
      </c>
      <c r="AG1106" s="18">
        <v>44.134615384615401</v>
      </c>
      <c r="AI1106" s="23">
        <f>'simulateur graphe PJ OQN'!$B$4</f>
        <v>1</v>
      </c>
      <c r="AJ1106" s="24">
        <f t="shared" si="298"/>
        <v>125.2</v>
      </c>
      <c r="AK1106" s="24">
        <f t="shared" si="299"/>
        <v>125.2</v>
      </c>
      <c r="AM1106" t="str">
        <f t="shared" si="300"/>
        <v>ZONEBASSE</v>
      </c>
      <c r="AN1106" t="str">
        <f t="shared" si="301"/>
        <v>HC</v>
      </c>
      <c r="AO1106" s="20">
        <f t="shared" si="302"/>
        <v>125.2</v>
      </c>
      <c r="AP1106" s="20">
        <f t="shared" si="303"/>
        <v>1046.25</v>
      </c>
      <c r="AQ1106" s="20">
        <f t="shared" si="303"/>
        <v>1724.34</v>
      </c>
      <c r="AR1106" s="20">
        <f t="shared" si="303"/>
        <v>2328.5500000000002</v>
      </c>
      <c r="AS1106" s="20">
        <f t="shared" si="304"/>
        <v>449.35000000000036</v>
      </c>
      <c r="AT1106" s="20">
        <f t="shared" si="289"/>
        <v>-2054.2200000000012</v>
      </c>
      <c r="AU1106" s="20">
        <f t="shared" si="305"/>
        <v>1046.25</v>
      </c>
    </row>
    <row r="1107" spans="1:47" ht="33.75">
      <c r="A1107" s="54">
        <v>1108</v>
      </c>
      <c r="B1107" s="54" t="s">
        <v>2031</v>
      </c>
      <c r="C1107" s="58" t="s">
        <v>2032</v>
      </c>
      <c r="D1107" s="79">
        <v>43</v>
      </c>
      <c r="E1107" s="79">
        <v>49</v>
      </c>
      <c r="F1107" s="80">
        <v>4363.41</v>
      </c>
      <c r="G1107" s="80">
        <v>94.25</v>
      </c>
      <c r="H1107" s="80">
        <v>4363.41</v>
      </c>
      <c r="I1107" s="80" t="s">
        <v>28</v>
      </c>
      <c r="J1107" s="80" t="s">
        <v>28</v>
      </c>
      <c r="K1107" s="80">
        <v>96.46</v>
      </c>
      <c r="L1107" s="73">
        <f t="shared" si="290"/>
        <v>97.73</v>
      </c>
      <c r="M1107" s="73">
        <f t="shared" si="291"/>
        <v>125.2</v>
      </c>
      <c r="N1107" s="72" t="str">
        <f t="shared" si="292"/>
        <v>1007</v>
      </c>
      <c r="O1107" s="74">
        <f t="shared" si="293"/>
        <v>6</v>
      </c>
      <c r="P1107" s="72">
        <f t="shared" si="294"/>
        <v>0</v>
      </c>
      <c r="Q1107" s="74">
        <f t="shared" si="295"/>
        <v>43</v>
      </c>
      <c r="R1107" s="72" t="str">
        <f t="shared" si="296"/>
        <v/>
      </c>
      <c r="S1107" s="72" t="str">
        <f t="shared" si="297"/>
        <v/>
      </c>
      <c r="AF1107" s="18">
        <v>13718.626960387001</v>
      </c>
      <c r="AG1107" s="18">
        <v>48.296296296296298</v>
      </c>
      <c r="AI1107" s="23">
        <f>'simulateur graphe PJ OQN'!$B$4</f>
        <v>1</v>
      </c>
      <c r="AJ1107" s="24">
        <f t="shared" si="298"/>
        <v>125.2</v>
      </c>
      <c r="AK1107" s="24">
        <f t="shared" si="299"/>
        <v>125.2</v>
      </c>
      <c r="AM1107" t="str">
        <f t="shared" si="300"/>
        <v>ZONEBASSE</v>
      </c>
      <c r="AN1107" t="str">
        <f t="shared" si="301"/>
        <v>HC</v>
      </c>
      <c r="AO1107" s="20">
        <f t="shared" si="302"/>
        <v>125.2</v>
      </c>
      <c r="AP1107" s="20">
        <f t="shared" si="303"/>
        <v>4363.41</v>
      </c>
      <c r="AQ1107" s="20" t="str">
        <f t="shared" si="303"/>
        <v>.</v>
      </c>
      <c r="AR1107" s="20" t="str">
        <f t="shared" si="303"/>
        <v>.</v>
      </c>
      <c r="AS1107" s="20">
        <f t="shared" si="304"/>
        <v>-266.67000000000007</v>
      </c>
      <c r="AT1107" s="20">
        <f t="shared" si="289"/>
        <v>-379.70000000000073</v>
      </c>
      <c r="AU1107" s="20">
        <f t="shared" si="305"/>
        <v>4363.41</v>
      </c>
    </row>
    <row r="1108" spans="1:47" ht="45">
      <c r="A1108" s="54">
        <v>1109</v>
      </c>
      <c r="B1108" s="54" t="s">
        <v>2033</v>
      </c>
      <c r="C1108" s="58" t="s">
        <v>2034</v>
      </c>
      <c r="D1108" s="79">
        <v>43</v>
      </c>
      <c r="E1108" s="79">
        <v>49</v>
      </c>
      <c r="F1108" s="80">
        <v>4378.53</v>
      </c>
      <c r="G1108" s="80">
        <v>101.83</v>
      </c>
      <c r="H1108" s="80">
        <v>4378.53</v>
      </c>
      <c r="I1108" s="80" t="s">
        <v>28</v>
      </c>
      <c r="J1108" s="80" t="s">
        <v>28</v>
      </c>
      <c r="K1108" s="80">
        <v>93.16</v>
      </c>
      <c r="L1108" s="73">
        <f t="shared" si="290"/>
        <v>97.73</v>
      </c>
      <c r="M1108" s="73">
        <f t="shared" si="291"/>
        <v>125.2</v>
      </c>
      <c r="N1108" s="72" t="str">
        <f t="shared" si="292"/>
        <v>1007</v>
      </c>
      <c r="O1108" s="74">
        <f t="shared" si="293"/>
        <v>6</v>
      </c>
      <c r="P1108" s="72">
        <f t="shared" si="294"/>
        <v>0</v>
      </c>
      <c r="Q1108" s="74">
        <f t="shared" si="295"/>
        <v>43</v>
      </c>
      <c r="R1108" s="72" t="str">
        <f t="shared" si="296"/>
        <v/>
      </c>
      <c r="S1108" s="72" t="str">
        <f t="shared" si="297"/>
        <v/>
      </c>
      <c r="AF1108" s="18">
        <v>24344.344755876398</v>
      </c>
      <c r="AG1108" s="18">
        <v>81.636363636363697</v>
      </c>
      <c r="AI1108" s="23">
        <f>'simulateur graphe PJ OQN'!$B$4</f>
        <v>1</v>
      </c>
      <c r="AJ1108" s="24">
        <f t="shared" si="298"/>
        <v>125.2</v>
      </c>
      <c r="AK1108" s="24">
        <f t="shared" si="299"/>
        <v>125.2</v>
      </c>
      <c r="AM1108" t="str">
        <f t="shared" si="300"/>
        <v>ZONEBASSE</v>
      </c>
      <c r="AN1108" t="str">
        <f t="shared" si="301"/>
        <v>HC</v>
      </c>
      <c r="AO1108" s="20">
        <f t="shared" si="302"/>
        <v>125.2</v>
      </c>
      <c r="AP1108" s="20">
        <f t="shared" si="303"/>
        <v>4378.53</v>
      </c>
      <c r="AQ1108" s="20" t="str">
        <f t="shared" si="303"/>
        <v>.</v>
      </c>
      <c r="AR1108" s="20" t="str">
        <f t="shared" si="303"/>
        <v>.</v>
      </c>
      <c r="AS1108" s="20">
        <f t="shared" si="304"/>
        <v>-93.150000000000546</v>
      </c>
      <c r="AT1108" s="20">
        <f t="shared" si="289"/>
        <v>-499.88000000000102</v>
      </c>
      <c r="AU1108" s="20">
        <f t="shared" si="305"/>
        <v>4378.53</v>
      </c>
    </row>
    <row r="1109" spans="1:47" ht="45">
      <c r="A1109" s="54">
        <v>1110</v>
      </c>
      <c r="B1109" s="54" t="s">
        <v>2035</v>
      </c>
      <c r="C1109" s="58" t="s">
        <v>2036</v>
      </c>
      <c r="D1109" s="79">
        <v>57</v>
      </c>
      <c r="E1109" s="79">
        <v>63</v>
      </c>
      <c r="F1109" s="80">
        <v>7495.48</v>
      </c>
      <c r="G1109" s="80">
        <v>131.5</v>
      </c>
      <c r="H1109" s="80">
        <v>7495.48</v>
      </c>
      <c r="I1109" s="80" t="s">
        <v>28</v>
      </c>
      <c r="J1109" s="80" t="s">
        <v>28</v>
      </c>
      <c r="K1109" s="80">
        <v>123.99</v>
      </c>
      <c r="L1109" s="73">
        <f t="shared" si="290"/>
        <v>97.73</v>
      </c>
      <c r="M1109" s="73">
        <f t="shared" si="291"/>
        <v>125.2</v>
      </c>
      <c r="N1109" s="72" t="str">
        <f t="shared" si="292"/>
        <v>1007</v>
      </c>
      <c r="O1109" s="74">
        <f t="shared" si="293"/>
        <v>6</v>
      </c>
      <c r="P1109" s="72">
        <f t="shared" si="294"/>
        <v>0</v>
      </c>
      <c r="Q1109" s="74">
        <f t="shared" si="295"/>
        <v>57</v>
      </c>
      <c r="R1109" s="72" t="str">
        <f t="shared" si="296"/>
        <v/>
      </c>
      <c r="S1109" s="72" t="str">
        <f t="shared" si="297"/>
        <v/>
      </c>
      <c r="AF1109" s="18">
        <v>4524.7700799068598</v>
      </c>
      <c r="AG1109" s="18">
        <v>33.631746031745998</v>
      </c>
      <c r="AI1109" s="23">
        <f>'simulateur graphe PJ OQN'!$B$4</f>
        <v>1</v>
      </c>
      <c r="AJ1109" s="24">
        <f t="shared" si="298"/>
        <v>125.2</v>
      </c>
      <c r="AK1109" s="24">
        <f t="shared" si="299"/>
        <v>125.2</v>
      </c>
      <c r="AM1109" t="str">
        <f t="shared" si="300"/>
        <v>ZONEBASSE</v>
      </c>
      <c r="AN1109" t="str">
        <f t="shared" si="301"/>
        <v>HC</v>
      </c>
      <c r="AO1109" s="20">
        <f t="shared" si="302"/>
        <v>125.2</v>
      </c>
      <c r="AP1109" s="20">
        <f t="shared" si="303"/>
        <v>7495.48</v>
      </c>
      <c r="AQ1109" s="20" t="str">
        <f t="shared" si="303"/>
        <v>.</v>
      </c>
      <c r="AR1109" s="20" t="str">
        <f t="shared" si="303"/>
        <v>.</v>
      </c>
      <c r="AS1109" s="20">
        <f t="shared" si="304"/>
        <v>-191.90000000000055</v>
      </c>
      <c r="AT1109" s="20">
        <f t="shared" si="289"/>
        <v>2145.239999999998</v>
      </c>
      <c r="AU1109" s="20">
        <f t="shared" si="305"/>
        <v>7495.48</v>
      </c>
    </row>
    <row r="1110" spans="1:47" ht="33.75">
      <c r="A1110" s="54">
        <v>1111</v>
      </c>
      <c r="B1110" s="54" t="s">
        <v>2037</v>
      </c>
      <c r="C1110" s="58" t="s">
        <v>2038</v>
      </c>
      <c r="D1110" s="79">
        <v>8</v>
      </c>
      <c r="E1110" s="79">
        <v>28</v>
      </c>
      <c r="F1110" s="80">
        <v>863.04</v>
      </c>
      <c r="G1110" s="80">
        <v>107.88</v>
      </c>
      <c r="H1110" s="80">
        <v>863.04</v>
      </c>
      <c r="I1110" s="80">
        <v>1477.54</v>
      </c>
      <c r="J1110" s="80">
        <v>2086.13</v>
      </c>
      <c r="K1110" s="80">
        <v>69.180000000000007</v>
      </c>
      <c r="L1110" s="73">
        <f t="shared" si="290"/>
        <v>85.47</v>
      </c>
      <c r="M1110" s="73">
        <f t="shared" si="291"/>
        <v>125.2</v>
      </c>
      <c r="N1110" s="72" t="str">
        <f t="shared" si="292"/>
        <v>1007</v>
      </c>
      <c r="O1110" s="74">
        <f t="shared" si="293"/>
        <v>20</v>
      </c>
      <c r="P1110" s="72">
        <f t="shared" si="294"/>
        <v>1</v>
      </c>
      <c r="Q1110" s="74">
        <f t="shared" si="295"/>
        <v>8</v>
      </c>
      <c r="R1110" s="72">
        <f t="shared" si="296"/>
        <v>15</v>
      </c>
      <c r="S1110" s="72">
        <f t="shared" si="297"/>
        <v>22</v>
      </c>
      <c r="AF1110" s="18">
        <v>6591.9618065643599</v>
      </c>
      <c r="AG1110" s="18">
        <v>45.037267080745401</v>
      </c>
      <c r="AI1110" s="23">
        <f>'simulateur graphe PJ OQN'!$B$4</f>
        <v>1</v>
      </c>
      <c r="AJ1110" s="24">
        <f t="shared" si="298"/>
        <v>125.2</v>
      </c>
      <c r="AK1110" s="24">
        <f t="shared" si="299"/>
        <v>125.2</v>
      </c>
      <c r="AM1110" t="str">
        <f t="shared" si="300"/>
        <v>ZONEBASSE</v>
      </c>
      <c r="AN1110" t="str">
        <f t="shared" si="301"/>
        <v>HC</v>
      </c>
      <c r="AO1110" s="20">
        <f t="shared" si="302"/>
        <v>125.2</v>
      </c>
      <c r="AP1110" s="20">
        <f t="shared" si="303"/>
        <v>863.04</v>
      </c>
      <c r="AQ1110" s="20">
        <f t="shared" si="303"/>
        <v>1477.54</v>
      </c>
      <c r="AR1110" s="20">
        <f t="shared" si="303"/>
        <v>2086.13</v>
      </c>
      <c r="AS1110" s="20">
        <f t="shared" si="304"/>
        <v>218.26999999999998</v>
      </c>
      <c r="AT1110" s="20">
        <f t="shared" si="289"/>
        <v>-1231.5399999999991</v>
      </c>
      <c r="AU1110" s="20">
        <f t="shared" si="305"/>
        <v>863.04</v>
      </c>
    </row>
    <row r="1111" spans="1:47" ht="33.75">
      <c r="A1111" s="54">
        <v>1112</v>
      </c>
      <c r="B1111" s="54" t="s">
        <v>2039</v>
      </c>
      <c r="C1111" s="58" t="s">
        <v>2040</v>
      </c>
      <c r="D1111" s="79">
        <v>8</v>
      </c>
      <c r="E1111" s="79">
        <v>28</v>
      </c>
      <c r="F1111" s="80">
        <v>1278.29</v>
      </c>
      <c r="G1111" s="80">
        <v>159.79</v>
      </c>
      <c r="H1111" s="80">
        <v>1278.29</v>
      </c>
      <c r="I1111" s="80">
        <v>2192.37</v>
      </c>
      <c r="J1111" s="80">
        <v>3015.97</v>
      </c>
      <c r="K1111" s="80">
        <v>86.5</v>
      </c>
      <c r="L1111" s="73">
        <f t="shared" si="290"/>
        <v>85.47</v>
      </c>
      <c r="M1111" s="73">
        <f t="shared" si="291"/>
        <v>125.2</v>
      </c>
      <c r="N1111" s="72" t="str">
        <f t="shared" si="292"/>
        <v>1007</v>
      </c>
      <c r="O1111" s="74">
        <f t="shared" si="293"/>
        <v>20</v>
      </c>
      <c r="P1111" s="72">
        <f t="shared" si="294"/>
        <v>1</v>
      </c>
      <c r="Q1111" s="74">
        <f t="shared" si="295"/>
        <v>8</v>
      </c>
      <c r="R1111" s="72">
        <f t="shared" si="296"/>
        <v>15</v>
      </c>
      <c r="S1111" s="72">
        <f t="shared" si="297"/>
        <v>22</v>
      </c>
      <c r="AF1111" s="18">
        <v>6589.8138024172404</v>
      </c>
      <c r="AG1111" s="18">
        <v>37.372413793103497</v>
      </c>
      <c r="AI1111" s="23">
        <f>'simulateur graphe PJ OQN'!$B$4</f>
        <v>1</v>
      </c>
      <c r="AJ1111" s="24">
        <f t="shared" si="298"/>
        <v>125.2</v>
      </c>
      <c r="AK1111" s="24">
        <f t="shared" si="299"/>
        <v>125.2</v>
      </c>
      <c r="AM1111" t="str">
        <f t="shared" si="300"/>
        <v>ZONEBASSE</v>
      </c>
      <c r="AN1111" t="str">
        <f t="shared" si="301"/>
        <v>HC</v>
      </c>
      <c r="AO1111" s="20">
        <f t="shared" si="302"/>
        <v>125.2</v>
      </c>
      <c r="AP1111" s="20">
        <f t="shared" si="303"/>
        <v>1278.29</v>
      </c>
      <c r="AQ1111" s="20">
        <f t="shared" si="303"/>
        <v>2192.37</v>
      </c>
      <c r="AR1111" s="20">
        <f t="shared" si="303"/>
        <v>3015.97</v>
      </c>
      <c r="AS1111" s="20">
        <f t="shared" si="304"/>
        <v>680.4699999999998</v>
      </c>
      <c r="AT1111" s="20">
        <f t="shared" si="289"/>
        <v>772.13999999999942</v>
      </c>
      <c r="AU1111" s="20">
        <f t="shared" si="305"/>
        <v>1278.29</v>
      </c>
    </row>
    <row r="1112" spans="1:47" ht="45">
      <c r="A1112" s="54">
        <v>1113</v>
      </c>
      <c r="B1112" s="54" t="s">
        <v>2041</v>
      </c>
      <c r="C1112" s="58" t="s">
        <v>2042</v>
      </c>
      <c r="D1112" s="79">
        <v>43</v>
      </c>
      <c r="E1112" s="79">
        <v>49</v>
      </c>
      <c r="F1112" s="80">
        <v>4382.71</v>
      </c>
      <c r="G1112" s="80">
        <v>101.92</v>
      </c>
      <c r="H1112" s="80">
        <v>4382.71</v>
      </c>
      <c r="I1112" s="80" t="s">
        <v>28</v>
      </c>
      <c r="J1112" s="80" t="s">
        <v>28</v>
      </c>
      <c r="K1112" s="80">
        <v>94.93</v>
      </c>
      <c r="L1112" s="73">
        <f t="shared" si="290"/>
        <v>85.47</v>
      </c>
      <c r="M1112" s="73">
        <f t="shared" si="291"/>
        <v>125.2</v>
      </c>
      <c r="N1112" s="72" t="str">
        <f t="shared" si="292"/>
        <v>1007</v>
      </c>
      <c r="O1112" s="74">
        <f t="shared" si="293"/>
        <v>6</v>
      </c>
      <c r="P1112" s="72">
        <f t="shared" si="294"/>
        <v>0</v>
      </c>
      <c r="Q1112" s="74">
        <f t="shared" si="295"/>
        <v>43</v>
      </c>
      <c r="R1112" s="72" t="str">
        <f t="shared" si="296"/>
        <v/>
      </c>
      <c r="S1112" s="72" t="str">
        <f t="shared" si="297"/>
        <v/>
      </c>
      <c r="AF1112" s="18">
        <v>11167.366677333601</v>
      </c>
      <c r="AG1112" s="18">
        <v>56.834101382488498</v>
      </c>
      <c r="AI1112" s="23">
        <f>'simulateur graphe PJ OQN'!$B$4</f>
        <v>1</v>
      </c>
      <c r="AJ1112" s="24">
        <f t="shared" si="298"/>
        <v>125.2</v>
      </c>
      <c r="AK1112" s="24">
        <f t="shared" si="299"/>
        <v>125.2</v>
      </c>
      <c r="AM1112" t="str">
        <f t="shared" si="300"/>
        <v>ZONEBASSE</v>
      </c>
      <c r="AN1112" t="str">
        <f t="shared" si="301"/>
        <v>HC</v>
      </c>
      <c r="AO1112" s="20">
        <f t="shared" si="302"/>
        <v>125.2</v>
      </c>
      <c r="AP1112" s="20">
        <f t="shared" si="303"/>
        <v>4382.71</v>
      </c>
      <c r="AQ1112" s="20" t="str">
        <f t="shared" si="303"/>
        <v>.</v>
      </c>
      <c r="AR1112" s="20" t="str">
        <f t="shared" si="303"/>
        <v>.</v>
      </c>
      <c r="AS1112" s="20">
        <f t="shared" si="304"/>
        <v>-173.93000000000029</v>
      </c>
      <c r="AT1112" s="20">
        <f t="shared" si="289"/>
        <v>668.01000000000022</v>
      </c>
      <c r="AU1112" s="20">
        <f t="shared" si="305"/>
        <v>4382.71</v>
      </c>
    </row>
    <row r="1113" spans="1:47" ht="45">
      <c r="A1113" s="54">
        <v>1114</v>
      </c>
      <c r="B1113" s="54" t="s">
        <v>2043</v>
      </c>
      <c r="C1113" s="58" t="s">
        <v>2044</v>
      </c>
      <c r="D1113" s="79">
        <v>57</v>
      </c>
      <c r="E1113" s="79">
        <v>63</v>
      </c>
      <c r="F1113" s="80">
        <v>5693.2</v>
      </c>
      <c r="G1113" s="80">
        <v>93.61</v>
      </c>
      <c r="H1113" s="80">
        <v>5693.2</v>
      </c>
      <c r="I1113" s="80" t="s">
        <v>28</v>
      </c>
      <c r="J1113" s="80" t="s">
        <v>28</v>
      </c>
      <c r="K1113" s="80">
        <v>94.93</v>
      </c>
      <c r="L1113" s="73">
        <f t="shared" si="290"/>
        <v>85.47</v>
      </c>
      <c r="M1113" s="73">
        <f t="shared" si="291"/>
        <v>125.2</v>
      </c>
      <c r="N1113" s="72" t="str">
        <f t="shared" si="292"/>
        <v>1007</v>
      </c>
      <c r="O1113" s="74">
        <f t="shared" si="293"/>
        <v>6</v>
      </c>
      <c r="P1113" s="72">
        <f t="shared" si="294"/>
        <v>0</v>
      </c>
      <c r="Q1113" s="74">
        <f t="shared" si="295"/>
        <v>57</v>
      </c>
      <c r="R1113" s="72" t="str">
        <f t="shared" si="296"/>
        <v/>
      </c>
      <c r="S1113" s="72" t="str">
        <f t="shared" si="297"/>
        <v/>
      </c>
      <c r="AF1113" s="18">
        <v>4138.1002342153897</v>
      </c>
      <c r="AG1113" s="18">
        <v>30.8815789473684</v>
      </c>
      <c r="AI1113" s="23">
        <f>'simulateur graphe PJ OQN'!$B$4</f>
        <v>1</v>
      </c>
      <c r="AJ1113" s="24">
        <f t="shared" si="298"/>
        <v>125.2</v>
      </c>
      <c r="AK1113" s="24">
        <f t="shared" si="299"/>
        <v>125.2</v>
      </c>
      <c r="AM1113" t="str">
        <f t="shared" si="300"/>
        <v>ZONEBASSE</v>
      </c>
      <c r="AN1113" t="str">
        <f t="shared" si="301"/>
        <v>HC</v>
      </c>
      <c r="AO1113" s="20">
        <f t="shared" si="302"/>
        <v>125.2</v>
      </c>
      <c r="AP1113" s="20">
        <f t="shared" si="303"/>
        <v>5693.2</v>
      </c>
      <c r="AQ1113" s="20" t="str">
        <f t="shared" si="303"/>
        <v>.</v>
      </c>
      <c r="AR1113" s="20" t="str">
        <f t="shared" si="303"/>
        <v>.</v>
      </c>
      <c r="AS1113" s="20">
        <f t="shared" si="304"/>
        <v>-192.46000000000095</v>
      </c>
      <c r="AT1113" s="20">
        <f t="shared" si="289"/>
        <v>649.47999999999956</v>
      </c>
      <c r="AU1113" s="20">
        <f t="shared" si="305"/>
        <v>5693.2</v>
      </c>
    </row>
    <row r="1114" spans="1:47" ht="22.5">
      <c r="A1114" s="54">
        <v>1115</v>
      </c>
      <c r="B1114" s="54" t="s">
        <v>2045</v>
      </c>
      <c r="C1114" s="58" t="s">
        <v>2046</v>
      </c>
      <c r="D1114" s="79">
        <v>1</v>
      </c>
      <c r="E1114" s="79">
        <v>1</v>
      </c>
      <c r="F1114" s="80" t="s">
        <v>28</v>
      </c>
      <c r="G1114" s="80" t="s">
        <v>28</v>
      </c>
      <c r="H1114" s="80">
        <v>99.34</v>
      </c>
      <c r="I1114" s="80" t="s">
        <v>28</v>
      </c>
      <c r="J1114" s="80" t="s">
        <v>28</v>
      </c>
      <c r="K1114" s="80" t="s">
        <v>28</v>
      </c>
      <c r="L1114" s="73" t="str">
        <f t="shared" si="290"/>
        <v/>
      </c>
      <c r="M1114" s="73" t="str">
        <f t="shared" si="291"/>
        <v/>
      </c>
      <c r="N1114" s="72" t="str">
        <f t="shared" si="292"/>
        <v>1012</v>
      </c>
      <c r="O1114" s="74">
        <f t="shared" si="293"/>
        <v>0</v>
      </c>
      <c r="P1114" s="72">
        <f t="shared" si="294"/>
        <v>0</v>
      </c>
      <c r="Q1114" s="74">
        <f t="shared" si="295"/>
        <v>1</v>
      </c>
      <c r="R1114" s="72" t="str">
        <f t="shared" si="296"/>
        <v/>
      </c>
      <c r="S1114" s="72" t="str">
        <f t="shared" si="297"/>
        <v/>
      </c>
      <c r="AF1114" s="18">
        <v>6946.2604705081803</v>
      </c>
      <c r="AG1114" s="18">
        <v>44.438709677419403</v>
      </c>
      <c r="AI1114" s="23">
        <f>'simulateur graphe PJ OQN'!$B$4</f>
        <v>1</v>
      </c>
      <c r="AJ1114" s="24">
        <f t="shared" si="298"/>
        <v>99.34</v>
      </c>
      <c r="AK1114" s="24">
        <f t="shared" si="299"/>
        <v>99.34</v>
      </c>
      <c r="AM1114" t="str">
        <f t="shared" si="300"/>
        <v>ZONEHAUTE</v>
      </c>
      <c r="AN1114" t="str">
        <f t="shared" si="301"/>
        <v>HDJ</v>
      </c>
      <c r="AO1114" s="20" t="e">
        <f t="shared" si="302"/>
        <v>#VALUE!</v>
      </c>
      <c r="AP1114" s="20">
        <f t="shared" si="303"/>
        <v>99.34</v>
      </c>
      <c r="AQ1114" s="20" t="str">
        <f t="shared" si="303"/>
        <v>.</v>
      </c>
      <c r="AR1114" s="20" t="str">
        <f t="shared" si="303"/>
        <v>.</v>
      </c>
      <c r="AS1114" s="20" t="e">
        <f t="shared" si="304"/>
        <v>#VALUE!</v>
      </c>
      <c r="AT1114" s="20" t="e">
        <f t="shared" si="289"/>
        <v>#VALUE!</v>
      </c>
      <c r="AU1114" s="20">
        <f t="shared" si="305"/>
        <v>99.34</v>
      </c>
    </row>
    <row r="1115" spans="1:47" ht="45">
      <c r="A1115" s="54">
        <v>1116</v>
      </c>
      <c r="B1115" s="54" t="s">
        <v>2047</v>
      </c>
      <c r="C1115" s="58" t="s">
        <v>2048</v>
      </c>
      <c r="D1115" s="79">
        <v>8</v>
      </c>
      <c r="E1115" s="79">
        <v>28</v>
      </c>
      <c r="F1115" s="80">
        <v>1365.9</v>
      </c>
      <c r="G1115" s="80">
        <v>170.74</v>
      </c>
      <c r="H1115" s="80">
        <v>1365.9</v>
      </c>
      <c r="I1115" s="80">
        <v>2121.1799999999998</v>
      </c>
      <c r="J1115" s="80">
        <v>2869.15</v>
      </c>
      <c r="K1115" s="80">
        <v>95.56</v>
      </c>
      <c r="L1115" s="73">
        <f t="shared" si="290"/>
        <v>86.69</v>
      </c>
      <c r="M1115" s="73">
        <f t="shared" si="291"/>
        <v>101.14</v>
      </c>
      <c r="N1115" s="72" t="str">
        <f t="shared" si="292"/>
        <v>1012</v>
      </c>
      <c r="O1115" s="74">
        <f t="shared" si="293"/>
        <v>20</v>
      </c>
      <c r="P1115" s="72">
        <f t="shared" si="294"/>
        <v>1</v>
      </c>
      <c r="Q1115" s="74">
        <f t="shared" si="295"/>
        <v>8</v>
      </c>
      <c r="R1115" s="72">
        <f t="shared" si="296"/>
        <v>15</v>
      </c>
      <c r="S1115" s="72">
        <f t="shared" si="297"/>
        <v>22</v>
      </c>
      <c r="AF1115" s="18">
        <v>6665.0677878845299</v>
      </c>
      <c r="AG1115" s="18">
        <v>40.15</v>
      </c>
      <c r="AI1115" s="23">
        <f>'simulateur graphe PJ OQN'!$B$4</f>
        <v>1</v>
      </c>
      <c r="AJ1115" s="24">
        <f t="shared" si="298"/>
        <v>101.14</v>
      </c>
      <c r="AK1115" s="24">
        <f t="shared" si="299"/>
        <v>101.14</v>
      </c>
      <c r="AM1115" t="str">
        <f t="shared" si="300"/>
        <v>ZONEBASSE</v>
      </c>
      <c r="AN1115" t="str">
        <f t="shared" si="301"/>
        <v>HC</v>
      </c>
      <c r="AO1115" s="20">
        <f t="shared" si="302"/>
        <v>101.14</v>
      </c>
      <c r="AP1115" s="20">
        <f t="shared" si="303"/>
        <v>1365.9</v>
      </c>
      <c r="AQ1115" s="20">
        <f t="shared" si="303"/>
        <v>2121.1799999999998</v>
      </c>
      <c r="AR1115" s="20">
        <f t="shared" si="303"/>
        <v>2869.15</v>
      </c>
      <c r="AS1115" s="20">
        <f t="shared" si="304"/>
        <v>289.0300000000002</v>
      </c>
      <c r="AT1115" s="20">
        <f t="shared" si="289"/>
        <v>1078.4600000000009</v>
      </c>
      <c r="AU1115" s="20">
        <f t="shared" si="305"/>
        <v>1365.9</v>
      </c>
    </row>
    <row r="1116" spans="1:47" ht="45">
      <c r="A1116" s="54">
        <v>1117</v>
      </c>
      <c r="B1116" s="54" t="s">
        <v>2049</v>
      </c>
      <c r="C1116" s="58" t="s">
        <v>2050</v>
      </c>
      <c r="D1116" s="79">
        <v>36</v>
      </c>
      <c r="E1116" s="79">
        <v>42</v>
      </c>
      <c r="F1116" s="80">
        <v>2855.88</v>
      </c>
      <c r="G1116" s="80">
        <v>79.33</v>
      </c>
      <c r="H1116" s="80">
        <v>2855.88</v>
      </c>
      <c r="I1116" s="80" t="s">
        <v>28</v>
      </c>
      <c r="J1116" s="80" t="s">
        <v>28</v>
      </c>
      <c r="K1116" s="80">
        <v>75.650000000000006</v>
      </c>
      <c r="L1116" s="73">
        <f t="shared" si="290"/>
        <v>86.69</v>
      </c>
      <c r="M1116" s="73">
        <f t="shared" si="291"/>
        <v>101.14</v>
      </c>
      <c r="N1116" s="72" t="str">
        <f t="shared" si="292"/>
        <v>1012</v>
      </c>
      <c r="O1116" s="74">
        <f t="shared" si="293"/>
        <v>6</v>
      </c>
      <c r="P1116" s="72">
        <f t="shared" si="294"/>
        <v>0</v>
      </c>
      <c r="Q1116" s="74">
        <f t="shared" si="295"/>
        <v>36</v>
      </c>
      <c r="R1116" s="72" t="str">
        <f t="shared" si="296"/>
        <v/>
      </c>
      <c r="S1116" s="72" t="str">
        <f t="shared" si="297"/>
        <v/>
      </c>
      <c r="AF1116" s="18">
        <v>8582.7483166213806</v>
      </c>
      <c r="AG1116" s="18">
        <v>48.4093264248705</v>
      </c>
      <c r="AI1116" s="23">
        <f>'simulateur graphe PJ OQN'!$B$4</f>
        <v>1</v>
      </c>
      <c r="AJ1116" s="24">
        <f t="shared" si="298"/>
        <v>101.14</v>
      </c>
      <c r="AK1116" s="24">
        <f t="shared" si="299"/>
        <v>101.14</v>
      </c>
      <c r="AM1116" t="str">
        <f t="shared" si="300"/>
        <v>ZONEBASSE</v>
      </c>
      <c r="AN1116" t="str">
        <f t="shared" si="301"/>
        <v>HC</v>
      </c>
      <c r="AO1116" s="20">
        <f t="shared" si="302"/>
        <v>101.14</v>
      </c>
      <c r="AP1116" s="20">
        <f t="shared" si="303"/>
        <v>2855.88</v>
      </c>
      <c r="AQ1116" s="20" t="str">
        <f t="shared" si="303"/>
        <v>.</v>
      </c>
      <c r="AR1116" s="20" t="str">
        <f t="shared" si="303"/>
        <v>.</v>
      </c>
      <c r="AS1116" s="20">
        <f t="shared" si="304"/>
        <v>-245.76999999999998</v>
      </c>
      <c r="AT1116" s="20">
        <f t="shared" si="289"/>
        <v>-1228.33</v>
      </c>
      <c r="AU1116" s="20">
        <f t="shared" si="305"/>
        <v>2855.88</v>
      </c>
    </row>
    <row r="1117" spans="1:47" ht="56.25">
      <c r="A1117" s="54">
        <v>1118</v>
      </c>
      <c r="B1117" s="54" t="s">
        <v>2051</v>
      </c>
      <c r="C1117" s="58" t="s">
        <v>2052</v>
      </c>
      <c r="D1117" s="79">
        <v>15</v>
      </c>
      <c r="E1117" s="79">
        <v>35</v>
      </c>
      <c r="F1117" s="80">
        <v>1994.17</v>
      </c>
      <c r="G1117" s="80">
        <v>132.94</v>
      </c>
      <c r="H1117" s="80">
        <v>1994.17</v>
      </c>
      <c r="I1117" s="80">
        <v>2650.1</v>
      </c>
      <c r="J1117" s="80">
        <v>3394.43</v>
      </c>
      <c r="K1117" s="80">
        <v>88.99</v>
      </c>
      <c r="L1117" s="73">
        <f t="shared" si="290"/>
        <v>86.69</v>
      </c>
      <c r="M1117" s="73">
        <f t="shared" si="291"/>
        <v>101.14</v>
      </c>
      <c r="N1117" s="72" t="str">
        <f t="shared" si="292"/>
        <v>1012</v>
      </c>
      <c r="O1117" s="74">
        <f t="shared" si="293"/>
        <v>20</v>
      </c>
      <c r="P1117" s="72">
        <f t="shared" si="294"/>
        <v>1</v>
      </c>
      <c r="Q1117" s="74">
        <f t="shared" si="295"/>
        <v>15</v>
      </c>
      <c r="R1117" s="72">
        <f t="shared" si="296"/>
        <v>22</v>
      </c>
      <c r="S1117" s="72">
        <f t="shared" si="297"/>
        <v>29</v>
      </c>
      <c r="AF1117" s="18">
        <v>240.53372006957201</v>
      </c>
      <c r="AG1117" s="18" t="s">
        <v>28</v>
      </c>
      <c r="AI1117" s="23">
        <f>'simulateur graphe PJ OQN'!$B$4</f>
        <v>1</v>
      </c>
      <c r="AJ1117" s="24">
        <f t="shared" si="298"/>
        <v>101.14</v>
      </c>
      <c r="AK1117" s="24">
        <f t="shared" si="299"/>
        <v>101.14</v>
      </c>
      <c r="AM1117" t="str">
        <f t="shared" si="300"/>
        <v>ZONEBASSE</v>
      </c>
      <c r="AN1117" t="str">
        <f t="shared" si="301"/>
        <v>HC</v>
      </c>
      <c r="AO1117" s="20">
        <f t="shared" si="302"/>
        <v>101.14</v>
      </c>
      <c r="AP1117" s="20">
        <f t="shared" si="303"/>
        <v>1994.17</v>
      </c>
      <c r="AQ1117" s="20">
        <f t="shared" si="303"/>
        <v>2650.1</v>
      </c>
      <c r="AR1117" s="20">
        <f t="shared" si="303"/>
        <v>3394.43</v>
      </c>
      <c r="AS1117" s="20">
        <f t="shared" si="304"/>
        <v>368.77</v>
      </c>
      <c r="AT1117" s="20">
        <f t="shared" si="289"/>
        <v>573.46999999999935</v>
      </c>
      <c r="AU1117" s="20">
        <f t="shared" si="305"/>
        <v>1994.17</v>
      </c>
    </row>
    <row r="1118" spans="1:47" ht="56.25">
      <c r="A1118" s="54">
        <v>1119</v>
      </c>
      <c r="B1118" s="54" t="s">
        <v>2053</v>
      </c>
      <c r="C1118" s="58" t="s">
        <v>2054</v>
      </c>
      <c r="D1118" s="79">
        <v>50</v>
      </c>
      <c r="E1118" s="79">
        <v>56</v>
      </c>
      <c r="F1118" s="80">
        <v>5247.26</v>
      </c>
      <c r="G1118" s="80">
        <v>88.23</v>
      </c>
      <c r="H1118" s="80">
        <v>5247.26</v>
      </c>
      <c r="I1118" s="80" t="s">
        <v>28</v>
      </c>
      <c r="J1118" s="80" t="s">
        <v>28</v>
      </c>
      <c r="K1118" s="80">
        <v>98.58</v>
      </c>
      <c r="L1118" s="73">
        <f t="shared" si="290"/>
        <v>86.69</v>
      </c>
      <c r="M1118" s="73">
        <f t="shared" si="291"/>
        <v>101.14</v>
      </c>
      <c r="N1118" s="72" t="str">
        <f t="shared" si="292"/>
        <v>1012</v>
      </c>
      <c r="O1118" s="74">
        <f t="shared" si="293"/>
        <v>6</v>
      </c>
      <c r="P1118" s="72">
        <f t="shared" si="294"/>
        <v>0</v>
      </c>
      <c r="Q1118" s="74">
        <f t="shared" si="295"/>
        <v>50</v>
      </c>
      <c r="R1118" s="72" t="str">
        <f t="shared" si="296"/>
        <v/>
      </c>
      <c r="S1118" s="72" t="str">
        <f t="shared" si="297"/>
        <v/>
      </c>
      <c r="AF1118" s="18">
        <v>4358.0989654273999</v>
      </c>
      <c r="AG1118" s="18">
        <v>28.700680272108901</v>
      </c>
      <c r="AI1118" s="23">
        <f>'simulateur graphe PJ OQN'!$B$4</f>
        <v>1</v>
      </c>
      <c r="AJ1118" s="24">
        <f t="shared" si="298"/>
        <v>101.14</v>
      </c>
      <c r="AK1118" s="24">
        <f t="shared" si="299"/>
        <v>101.14</v>
      </c>
      <c r="AM1118" t="str">
        <f t="shared" si="300"/>
        <v>ZONEBASSE</v>
      </c>
      <c r="AN1118" t="str">
        <f t="shared" si="301"/>
        <v>HC</v>
      </c>
      <c r="AO1118" s="20">
        <f t="shared" si="302"/>
        <v>101.14</v>
      </c>
      <c r="AP1118" s="20">
        <f t="shared" si="303"/>
        <v>5247.26</v>
      </c>
      <c r="AQ1118" s="20" t="str">
        <f t="shared" si="303"/>
        <v>.</v>
      </c>
      <c r="AR1118" s="20" t="str">
        <f t="shared" si="303"/>
        <v>.</v>
      </c>
      <c r="AS1118" s="20">
        <f t="shared" si="304"/>
        <v>-174.63999999999942</v>
      </c>
      <c r="AT1118" s="20">
        <f t="shared" si="289"/>
        <v>883.56999999999971</v>
      </c>
      <c r="AU1118" s="20">
        <f t="shared" si="305"/>
        <v>5247.26</v>
      </c>
    </row>
    <row r="1119" spans="1:47" ht="45">
      <c r="A1119" s="54">
        <v>1120</v>
      </c>
      <c r="B1119" s="54" t="s">
        <v>2055</v>
      </c>
      <c r="C1119" s="58" t="s">
        <v>2056</v>
      </c>
      <c r="D1119" s="79">
        <v>22</v>
      </c>
      <c r="E1119" s="79">
        <v>28</v>
      </c>
      <c r="F1119" s="80">
        <v>2332.33</v>
      </c>
      <c r="G1119" s="80">
        <v>106.01</v>
      </c>
      <c r="H1119" s="80">
        <v>2332.33</v>
      </c>
      <c r="I1119" s="80" t="s">
        <v>28</v>
      </c>
      <c r="J1119" s="80" t="s">
        <v>28</v>
      </c>
      <c r="K1119" s="80">
        <v>97.55</v>
      </c>
      <c r="L1119" s="73">
        <f t="shared" si="290"/>
        <v>76.459999999999994</v>
      </c>
      <c r="M1119" s="73">
        <f t="shared" si="291"/>
        <v>101.14</v>
      </c>
      <c r="N1119" s="72" t="str">
        <f t="shared" si="292"/>
        <v>1012</v>
      </c>
      <c r="O1119" s="74">
        <f t="shared" si="293"/>
        <v>6</v>
      </c>
      <c r="P1119" s="72">
        <f t="shared" si="294"/>
        <v>0</v>
      </c>
      <c r="Q1119" s="74">
        <f t="shared" si="295"/>
        <v>22</v>
      </c>
      <c r="R1119" s="72" t="str">
        <f t="shared" si="296"/>
        <v/>
      </c>
      <c r="S1119" s="72" t="str">
        <f t="shared" si="297"/>
        <v/>
      </c>
      <c r="AF1119" s="18">
        <v>5375.1331870604799</v>
      </c>
      <c r="AG1119" s="18">
        <v>33.029411764705898</v>
      </c>
      <c r="AI1119" s="23">
        <f>'simulateur graphe PJ OQN'!$B$4</f>
        <v>1</v>
      </c>
      <c r="AJ1119" s="24">
        <f t="shared" si="298"/>
        <v>101.14</v>
      </c>
      <c r="AK1119" s="24">
        <f t="shared" si="299"/>
        <v>101.14</v>
      </c>
      <c r="AM1119" t="str">
        <f t="shared" si="300"/>
        <v>ZONEBASSE</v>
      </c>
      <c r="AN1119" t="str">
        <f t="shared" si="301"/>
        <v>HC</v>
      </c>
      <c r="AO1119" s="20">
        <f t="shared" si="302"/>
        <v>101.14</v>
      </c>
      <c r="AP1119" s="20">
        <f t="shared" si="303"/>
        <v>2332.33</v>
      </c>
      <c r="AQ1119" s="20" t="str">
        <f t="shared" si="303"/>
        <v>.</v>
      </c>
      <c r="AR1119" s="20" t="str">
        <f t="shared" si="303"/>
        <v>.</v>
      </c>
      <c r="AS1119" s="20">
        <f t="shared" si="304"/>
        <v>-301.52</v>
      </c>
      <c r="AT1119" s="20">
        <f t="shared" si="289"/>
        <v>1575.4900000000007</v>
      </c>
      <c r="AU1119" s="20">
        <f t="shared" si="305"/>
        <v>2332.33</v>
      </c>
    </row>
    <row r="1120" spans="1:47" ht="45">
      <c r="A1120" s="54">
        <v>1121</v>
      </c>
      <c r="B1120" s="54" t="s">
        <v>2057</v>
      </c>
      <c r="C1120" s="58" t="s">
        <v>2058</v>
      </c>
      <c r="D1120" s="79">
        <v>43</v>
      </c>
      <c r="E1120" s="79">
        <v>49</v>
      </c>
      <c r="F1120" s="80">
        <v>2835.98</v>
      </c>
      <c r="G1120" s="80">
        <v>65.95</v>
      </c>
      <c r="H1120" s="80">
        <v>2835.98</v>
      </c>
      <c r="I1120" s="80" t="s">
        <v>28</v>
      </c>
      <c r="J1120" s="80" t="s">
        <v>28</v>
      </c>
      <c r="K1120" s="80">
        <v>61.65</v>
      </c>
      <c r="L1120" s="73">
        <f t="shared" si="290"/>
        <v>76.459999999999994</v>
      </c>
      <c r="M1120" s="73">
        <f t="shared" si="291"/>
        <v>101.14</v>
      </c>
      <c r="N1120" s="72" t="str">
        <f t="shared" si="292"/>
        <v>1012</v>
      </c>
      <c r="O1120" s="74">
        <f t="shared" si="293"/>
        <v>6</v>
      </c>
      <c r="P1120" s="72">
        <f t="shared" si="294"/>
        <v>0</v>
      </c>
      <c r="Q1120" s="74">
        <f t="shared" si="295"/>
        <v>43</v>
      </c>
      <c r="R1120" s="72" t="str">
        <f t="shared" si="296"/>
        <v/>
      </c>
      <c r="S1120" s="72" t="str">
        <f t="shared" si="297"/>
        <v/>
      </c>
      <c r="AF1120" s="18">
        <v>5790.4763152671503</v>
      </c>
      <c r="AG1120" s="18">
        <v>37.712446351931298</v>
      </c>
      <c r="AI1120" s="23">
        <f>'simulateur graphe PJ OQN'!$B$4</f>
        <v>1</v>
      </c>
      <c r="AJ1120" s="24">
        <f t="shared" si="298"/>
        <v>101.14</v>
      </c>
      <c r="AK1120" s="24">
        <f t="shared" si="299"/>
        <v>101.14</v>
      </c>
      <c r="AM1120" t="str">
        <f t="shared" si="300"/>
        <v>ZONEBASSE</v>
      </c>
      <c r="AN1120" t="str">
        <f t="shared" si="301"/>
        <v>HC</v>
      </c>
      <c r="AO1120" s="20">
        <f t="shared" si="302"/>
        <v>101.14</v>
      </c>
      <c r="AP1120" s="20">
        <f t="shared" si="303"/>
        <v>2835.98</v>
      </c>
      <c r="AQ1120" s="20" t="str">
        <f t="shared" si="303"/>
        <v>.</v>
      </c>
      <c r="AR1120" s="20" t="str">
        <f t="shared" si="303"/>
        <v>.</v>
      </c>
      <c r="AS1120" s="20">
        <f t="shared" si="304"/>
        <v>-123.2199999999998</v>
      </c>
      <c r="AT1120" s="20">
        <f t="shared" si="289"/>
        <v>-1441.3099999999995</v>
      </c>
      <c r="AU1120" s="20">
        <f t="shared" si="305"/>
        <v>2835.98</v>
      </c>
    </row>
    <row r="1121" spans="1:47" ht="45">
      <c r="A1121" s="54">
        <v>1122</v>
      </c>
      <c r="B1121" s="54" t="s">
        <v>2059</v>
      </c>
      <c r="C1121" s="58" t="s">
        <v>2060</v>
      </c>
      <c r="D1121" s="79">
        <v>29</v>
      </c>
      <c r="E1121" s="79">
        <v>35</v>
      </c>
      <c r="F1121" s="80">
        <v>3067.92</v>
      </c>
      <c r="G1121" s="80">
        <v>105.79</v>
      </c>
      <c r="H1121" s="80">
        <v>3067.92</v>
      </c>
      <c r="I1121" s="80" t="s">
        <v>28</v>
      </c>
      <c r="J1121" s="80" t="s">
        <v>28</v>
      </c>
      <c r="K1121" s="80">
        <v>94.61</v>
      </c>
      <c r="L1121" s="73">
        <f t="shared" si="290"/>
        <v>76.459999999999994</v>
      </c>
      <c r="M1121" s="73">
        <f t="shared" si="291"/>
        <v>101.14</v>
      </c>
      <c r="N1121" s="72" t="str">
        <f t="shared" si="292"/>
        <v>1012</v>
      </c>
      <c r="O1121" s="74">
        <f t="shared" si="293"/>
        <v>6</v>
      </c>
      <c r="P1121" s="72">
        <f t="shared" si="294"/>
        <v>0</v>
      </c>
      <c r="Q1121" s="74">
        <f t="shared" si="295"/>
        <v>29</v>
      </c>
      <c r="R1121" s="72" t="str">
        <f t="shared" si="296"/>
        <v/>
      </c>
      <c r="S1121" s="72" t="str">
        <f t="shared" si="297"/>
        <v/>
      </c>
      <c r="AF1121" s="18">
        <v>7649.3888283711904</v>
      </c>
      <c r="AG1121" s="18">
        <v>46.199004975124403</v>
      </c>
      <c r="AI1121" s="23">
        <f>'simulateur graphe PJ OQN'!$B$4</f>
        <v>1</v>
      </c>
      <c r="AJ1121" s="24">
        <f t="shared" si="298"/>
        <v>101.14</v>
      </c>
      <c r="AK1121" s="24">
        <f t="shared" si="299"/>
        <v>101.14</v>
      </c>
      <c r="AM1121" t="str">
        <f t="shared" si="300"/>
        <v>ZONEBASSE</v>
      </c>
      <c r="AN1121" t="str">
        <f t="shared" si="301"/>
        <v>HC</v>
      </c>
      <c r="AO1121" s="20">
        <f t="shared" si="302"/>
        <v>101.14</v>
      </c>
      <c r="AP1121" s="20">
        <f t="shared" si="303"/>
        <v>3067.92</v>
      </c>
      <c r="AQ1121" s="20" t="str">
        <f t="shared" si="303"/>
        <v>.</v>
      </c>
      <c r="AR1121" s="20" t="str">
        <f t="shared" si="303"/>
        <v>.</v>
      </c>
      <c r="AS1121" s="20">
        <f t="shared" si="304"/>
        <v>-148.81999999999971</v>
      </c>
      <c r="AT1121" s="20">
        <f t="shared" si="289"/>
        <v>1466.5300000000016</v>
      </c>
      <c r="AU1121" s="20">
        <f t="shared" si="305"/>
        <v>3067.92</v>
      </c>
    </row>
    <row r="1122" spans="1:47" ht="45">
      <c r="A1122" s="54">
        <v>1123</v>
      </c>
      <c r="B1122" s="54" t="s">
        <v>2061</v>
      </c>
      <c r="C1122" s="58" t="s">
        <v>2062</v>
      </c>
      <c r="D1122" s="79">
        <v>50</v>
      </c>
      <c r="E1122" s="79">
        <v>56</v>
      </c>
      <c r="F1122" s="80">
        <v>4918.24</v>
      </c>
      <c r="G1122" s="80">
        <v>88.11</v>
      </c>
      <c r="H1122" s="80">
        <v>4918.24</v>
      </c>
      <c r="I1122" s="80" t="s">
        <v>28</v>
      </c>
      <c r="J1122" s="80" t="s">
        <v>28</v>
      </c>
      <c r="K1122" s="80">
        <v>94.61</v>
      </c>
      <c r="L1122" s="73">
        <f t="shared" si="290"/>
        <v>76.459999999999994</v>
      </c>
      <c r="M1122" s="73">
        <f t="shared" si="291"/>
        <v>101.14</v>
      </c>
      <c r="N1122" s="72" t="str">
        <f t="shared" si="292"/>
        <v>1012</v>
      </c>
      <c r="O1122" s="74">
        <f t="shared" si="293"/>
        <v>6</v>
      </c>
      <c r="P1122" s="72">
        <f t="shared" si="294"/>
        <v>0</v>
      </c>
      <c r="Q1122" s="74">
        <f t="shared" si="295"/>
        <v>50</v>
      </c>
      <c r="R1122" s="72" t="str">
        <f t="shared" si="296"/>
        <v/>
      </c>
      <c r="S1122" s="72" t="str">
        <f t="shared" si="297"/>
        <v/>
      </c>
      <c r="AF1122" s="18">
        <v>1936.1089242892499</v>
      </c>
      <c r="AG1122" s="18">
        <v>18.723880597014901</v>
      </c>
      <c r="AI1122" s="23">
        <f>'simulateur graphe PJ OQN'!$B$4</f>
        <v>1</v>
      </c>
      <c r="AJ1122" s="24">
        <f t="shared" si="298"/>
        <v>101.14</v>
      </c>
      <c r="AK1122" s="24">
        <f t="shared" si="299"/>
        <v>101.14</v>
      </c>
      <c r="AM1122" t="str">
        <f t="shared" si="300"/>
        <v>ZONEBASSE</v>
      </c>
      <c r="AN1122" t="str">
        <f t="shared" si="301"/>
        <v>HC</v>
      </c>
      <c r="AO1122" s="20">
        <f t="shared" si="302"/>
        <v>101.14</v>
      </c>
      <c r="AP1122" s="20">
        <f t="shared" si="303"/>
        <v>4918.24</v>
      </c>
      <c r="AQ1122" s="20" t="str">
        <f t="shared" si="303"/>
        <v>.</v>
      </c>
      <c r="AR1122" s="20" t="str">
        <f t="shared" si="303"/>
        <v>.</v>
      </c>
      <c r="AS1122" s="20">
        <f t="shared" si="304"/>
        <v>-285.3100000000004</v>
      </c>
      <c r="AT1122" s="20">
        <f t="shared" si="289"/>
        <v>1330.04</v>
      </c>
      <c r="AU1122" s="20">
        <f t="shared" si="305"/>
        <v>4918.24</v>
      </c>
    </row>
    <row r="1123" spans="1:47">
      <c r="A1123" s="54">
        <v>1124</v>
      </c>
      <c r="B1123" s="54" t="s">
        <v>2063</v>
      </c>
      <c r="C1123" s="55" t="s">
        <v>2064</v>
      </c>
      <c r="D1123" s="79">
        <v>1</v>
      </c>
      <c r="E1123" s="79">
        <v>1</v>
      </c>
      <c r="F1123" s="80" t="s">
        <v>28</v>
      </c>
      <c r="G1123" s="80" t="s">
        <v>28</v>
      </c>
      <c r="H1123" s="80">
        <v>74.7</v>
      </c>
      <c r="I1123" s="80" t="s">
        <v>28</v>
      </c>
      <c r="J1123" s="80" t="s">
        <v>28</v>
      </c>
      <c r="K1123" s="80" t="s">
        <v>28</v>
      </c>
      <c r="L1123" s="73" t="str">
        <f t="shared" si="290"/>
        <v/>
      </c>
      <c r="M1123" s="73" t="str">
        <f t="shared" si="291"/>
        <v/>
      </c>
      <c r="N1123" s="72" t="str">
        <f t="shared" si="292"/>
        <v>1103</v>
      </c>
      <c r="O1123" s="74">
        <f t="shared" si="293"/>
        <v>0</v>
      </c>
      <c r="P1123" s="72">
        <f t="shared" si="294"/>
        <v>0</v>
      </c>
      <c r="Q1123" s="74">
        <f t="shared" si="295"/>
        <v>1</v>
      </c>
      <c r="R1123" s="72" t="str">
        <f t="shared" si="296"/>
        <v/>
      </c>
      <c r="S1123" s="72" t="str">
        <f t="shared" si="297"/>
        <v/>
      </c>
      <c r="AF1123" s="18">
        <v>4588.45846051853</v>
      </c>
      <c r="AG1123" s="18">
        <v>32.549999999999997</v>
      </c>
      <c r="AI1123" s="23">
        <f>'simulateur graphe PJ OQN'!$B$4</f>
        <v>1</v>
      </c>
      <c r="AJ1123" s="24">
        <f t="shared" si="298"/>
        <v>74.7</v>
      </c>
      <c r="AK1123" s="24">
        <f t="shared" si="299"/>
        <v>74.7</v>
      </c>
      <c r="AM1123" t="str">
        <f t="shared" si="300"/>
        <v>ZONEHAUTE</v>
      </c>
      <c r="AN1123" t="str">
        <f t="shared" si="301"/>
        <v>HDJ</v>
      </c>
      <c r="AO1123" s="20" t="e">
        <f t="shared" si="302"/>
        <v>#VALUE!</v>
      </c>
      <c r="AP1123" s="20">
        <f t="shared" si="303"/>
        <v>74.7</v>
      </c>
      <c r="AQ1123" s="20" t="str">
        <f t="shared" si="303"/>
        <v>.</v>
      </c>
      <c r="AR1123" s="20" t="str">
        <f t="shared" si="303"/>
        <v>.</v>
      </c>
      <c r="AS1123" s="20" t="e">
        <f t="shared" si="304"/>
        <v>#VALUE!</v>
      </c>
      <c r="AT1123" s="20" t="e">
        <f t="shared" si="289"/>
        <v>#VALUE!</v>
      </c>
      <c r="AU1123" s="20">
        <f t="shared" si="305"/>
        <v>74.7</v>
      </c>
    </row>
    <row r="1124" spans="1:47" ht="33.75">
      <c r="A1124" s="54">
        <v>1125</v>
      </c>
      <c r="B1124" s="54" t="s">
        <v>2065</v>
      </c>
      <c r="C1124" s="58" t="s">
        <v>2066</v>
      </c>
      <c r="D1124" s="79">
        <v>8</v>
      </c>
      <c r="E1124" s="79">
        <v>28</v>
      </c>
      <c r="F1124" s="80">
        <v>1061.6600000000001</v>
      </c>
      <c r="G1124" s="80">
        <v>132.71</v>
      </c>
      <c r="H1124" s="80">
        <v>1061.6600000000001</v>
      </c>
      <c r="I1124" s="80">
        <v>1678.85</v>
      </c>
      <c r="J1124" s="80">
        <v>2297.38</v>
      </c>
      <c r="K1124" s="80">
        <v>79.42</v>
      </c>
      <c r="L1124" s="73">
        <f t="shared" si="290"/>
        <v>105.68</v>
      </c>
      <c r="M1124" s="73">
        <f t="shared" si="291"/>
        <v>121.19</v>
      </c>
      <c r="N1124" s="72" t="str">
        <f t="shared" si="292"/>
        <v>1103</v>
      </c>
      <c r="O1124" s="74">
        <f t="shared" si="293"/>
        <v>20</v>
      </c>
      <c r="P1124" s="72">
        <f t="shared" si="294"/>
        <v>1</v>
      </c>
      <c r="Q1124" s="74">
        <f t="shared" si="295"/>
        <v>8</v>
      </c>
      <c r="R1124" s="72">
        <f t="shared" si="296"/>
        <v>15</v>
      </c>
      <c r="S1124" s="72">
        <f t="shared" si="297"/>
        <v>22</v>
      </c>
      <c r="AF1124" s="18">
        <v>4707.2953260730201</v>
      </c>
      <c r="AG1124" s="18">
        <v>31.808219178082201</v>
      </c>
      <c r="AI1124" s="23">
        <f>'simulateur graphe PJ OQN'!$B$4</f>
        <v>1</v>
      </c>
      <c r="AJ1124" s="24">
        <f t="shared" si="298"/>
        <v>121.19</v>
      </c>
      <c r="AK1124" s="24">
        <f t="shared" si="299"/>
        <v>121.19</v>
      </c>
      <c r="AM1124" t="str">
        <f t="shared" si="300"/>
        <v>ZONEBASSE</v>
      </c>
      <c r="AN1124" t="str">
        <f t="shared" si="301"/>
        <v>HC</v>
      </c>
      <c r="AO1124" s="20">
        <f t="shared" si="302"/>
        <v>121.19</v>
      </c>
      <c r="AP1124" s="20">
        <f t="shared" si="303"/>
        <v>1061.6600000000001</v>
      </c>
      <c r="AQ1124" s="20">
        <f t="shared" si="303"/>
        <v>1678.85</v>
      </c>
      <c r="AR1124" s="20">
        <f t="shared" si="303"/>
        <v>2297.38</v>
      </c>
      <c r="AS1124" s="20">
        <f t="shared" si="304"/>
        <v>153.03999999999996</v>
      </c>
      <c r="AT1124" s="20">
        <f t="shared" si="289"/>
        <v>-2184.1000000000004</v>
      </c>
      <c r="AU1124" s="20">
        <f t="shared" si="305"/>
        <v>1061.6600000000001</v>
      </c>
    </row>
    <row r="1125" spans="1:47" ht="33.75">
      <c r="A1125" s="54">
        <v>1126</v>
      </c>
      <c r="B1125" s="54" t="s">
        <v>2067</v>
      </c>
      <c r="C1125" s="58" t="s">
        <v>2068</v>
      </c>
      <c r="D1125" s="79">
        <v>8</v>
      </c>
      <c r="E1125" s="79">
        <v>28</v>
      </c>
      <c r="F1125" s="80">
        <v>1503.34</v>
      </c>
      <c r="G1125" s="80">
        <v>187.92</v>
      </c>
      <c r="H1125" s="80">
        <v>1503.34</v>
      </c>
      <c r="I1125" s="80">
        <v>2400.56</v>
      </c>
      <c r="J1125" s="80">
        <v>3323.26</v>
      </c>
      <c r="K1125" s="80">
        <v>101.13</v>
      </c>
      <c r="L1125" s="73">
        <f t="shared" si="290"/>
        <v>105.68</v>
      </c>
      <c r="M1125" s="73">
        <f t="shared" si="291"/>
        <v>121.19</v>
      </c>
      <c r="N1125" s="72" t="str">
        <f t="shared" si="292"/>
        <v>1103</v>
      </c>
      <c r="O1125" s="74">
        <f t="shared" si="293"/>
        <v>20</v>
      </c>
      <c r="P1125" s="72">
        <f t="shared" si="294"/>
        <v>1</v>
      </c>
      <c r="Q1125" s="74">
        <f t="shared" si="295"/>
        <v>8</v>
      </c>
      <c r="R1125" s="72">
        <f t="shared" si="296"/>
        <v>15</v>
      </c>
      <c r="S1125" s="72">
        <f t="shared" si="297"/>
        <v>22</v>
      </c>
      <c r="AF1125" s="18">
        <v>6810.2239533257898</v>
      </c>
      <c r="AG1125" s="18">
        <v>40.585714285714303</v>
      </c>
      <c r="AI1125" s="23">
        <f>'simulateur graphe PJ OQN'!$B$4</f>
        <v>1</v>
      </c>
      <c r="AJ1125" s="24">
        <f t="shared" si="298"/>
        <v>121.19</v>
      </c>
      <c r="AK1125" s="24">
        <f t="shared" si="299"/>
        <v>121.19</v>
      </c>
      <c r="AM1125" t="str">
        <f t="shared" si="300"/>
        <v>ZONEBASSE</v>
      </c>
      <c r="AN1125" t="str">
        <f t="shared" si="301"/>
        <v>HC</v>
      </c>
      <c r="AO1125" s="20">
        <f t="shared" si="302"/>
        <v>121.19</v>
      </c>
      <c r="AP1125" s="20">
        <f t="shared" si="303"/>
        <v>1503.34</v>
      </c>
      <c r="AQ1125" s="20">
        <f t="shared" si="303"/>
        <v>2400.56</v>
      </c>
      <c r="AR1125" s="20">
        <f t="shared" si="303"/>
        <v>3323.26</v>
      </c>
      <c r="AS1125" s="20">
        <f t="shared" si="304"/>
        <v>592.75000000000045</v>
      </c>
      <c r="AT1125" s="20">
        <f t="shared" si="289"/>
        <v>187.79999999999927</v>
      </c>
      <c r="AU1125" s="20">
        <f t="shared" si="305"/>
        <v>1503.34</v>
      </c>
    </row>
    <row r="1126" spans="1:47" ht="33.75">
      <c r="A1126" s="54">
        <v>1127</v>
      </c>
      <c r="B1126" s="54" t="s">
        <v>2069</v>
      </c>
      <c r="C1126" s="58" t="s">
        <v>2070</v>
      </c>
      <c r="D1126" s="79">
        <v>8</v>
      </c>
      <c r="E1126" s="79">
        <v>28</v>
      </c>
      <c r="F1126" s="80">
        <v>1335.17</v>
      </c>
      <c r="G1126" s="80">
        <v>166.9</v>
      </c>
      <c r="H1126" s="80">
        <v>1335.17</v>
      </c>
      <c r="I1126" s="80">
        <v>2037.72</v>
      </c>
      <c r="J1126" s="80">
        <v>2768.75</v>
      </c>
      <c r="K1126" s="80">
        <v>91.83</v>
      </c>
      <c r="L1126" s="73">
        <f t="shared" si="290"/>
        <v>105.68</v>
      </c>
      <c r="M1126" s="73">
        <f t="shared" si="291"/>
        <v>121.19</v>
      </c>
      <c r="N1126" s="72" t="str">
        <f t="shared" si="292"/>
        <v>1103</v>
      </c>
      <c r="O1126" s="74">
        <f t="shared" si="293"/>
        <v>20</v>
      </c>
      <c r="P1126" s="72">
        <f t="shared" si="294"/>
        <v>1</v>
      </c>
      <c r="Q1126" s="74">
        <f t="shared" si="295"/>
        <v>8</v>
      </c>
      <c r="R1126" s="72">
        <f t="shared" si="296"/>
        <v>15</v>
      </c>
      <c r="S1126" s="72">
        <f t="shared" si="297"/>
        <v>22</v>
      </c>
      <c r="AF1126" s="18">
        <v>224.29312866592599</v>
      </c>
      <c r="AG1126" s="18" t="s">
        <v>28</v>
      </c>
      <c r="AI1126" s="23">
        <f>'simulateur graphe PJ OQN'!$B$4</f>
        <v>1</v>
      </c>
      <c r="AJ1126" s="24">
        <f t="shared" si="298"/>
        <v>121.19</v>
      </c>
      <c r="AK1126" s="24">
        <f t="shared" si="299"/>
        <v>121.19</v>
      </c>
      <c r="AM1126" t="str">
        <f t="shared" si="300"/>
        <v>ZONEBASSE</v>
      </c>
      <c r="AN1126" t="str">
        <f t="shared" si="301"/>
        <v>HC</v>
      </c>
      <c r="AO1126" s="20">
        <f t="shared" si="302"/>
        <v>121.19</v>
      </c>
      <c r="AP1126" s="20">
        <f t="shared" si="303"/>
        <v>1335.17</v>
      </c>
      <c r="AQ1126" s="20">
        <f t="shared" si="303"/>
        <v>2037.72</v>
      </c>
      <c r="AR1126" s="20">
        <f t="shared" si="303"/>
        <v>2768.75</v>
      </c>
      <c r="AS1126" s="20">
        <f t="shared" si="304"/>
        <v>289.34000000000015</v>
      </c>
      <c r="AT1126" s="20">
        <f t="shared" si="289"/>
        <v>-943.31000000000131</v>
      </c>
      <c r="AU1126" s="20">
        <f t="shared" si="305"/>
        <v>1335.17</v>
      </c>
    </row>
    <row r="1127" spans="1:47" ht="33.75">
      <c r="A1127" s="54">
        <v>1128</v>
      </c>
      <c r="B1127" s="54" t="s">
        <v>2071</v>
      </c>
      <c r="C1127" s="58" t="s">
        <v>2072</v>
      </c>
      <c r="D1127" s="79">
        <v>36</v>
      </c>
      <c r="E1127" s="79">
        <v>42</v>
      </c>
      <c r="F1127" s="80">
        <v>4281.75</v>
      </c>
      <c r="G1127" s="80">
        <v>105.24</v>
      </c>
      <c r="H1127" s="80">
        <v>4281.75</v>
      </c>
      <c r="I1127" s="80" t="s">
        <v>28</v>
      </c>
      <c r="J1127" s="80" t="s">
        <v>28</v>
      </c>
      <c r="K1127" s="80">
        <v>112.09</v>
      </c>
      <c r="L1127" s="73">
        <f t="shared" si="290"/>
        <v>105.68</v>
      </c>
      <c r="M1127" s="73">
        <f t="shared" si="291"/>
        <v>121.19</v>
      </c>
      <c r="N1127" s="72" t="str">
        <f t="shared" si="292"/>
        <v>1103</v>
      </c>
      <c r="O1127" s="74">
        <f t="shared" si="293"/>
        <v>6</v>
      </c>
      <c r="P1127" s="72">
        <f t="shared" si="294"/>
        <v>0</v>
      </c>
      <c r="Q1127" s="74">
        <f t="shared" si="295"/>
        <v>36</v>
      </c>
      <c r="R1127" s="72" t="str">
        <f t="shared" si="296"/>
        <v/>
      </c>
      <c r="S1127" s="72" t="str">
        <f t="shared" si="297"/>
        <v/>
      </c>
      <c r="AF1127" s="18">
        <v>3642.3765549783702</v>
      </c>
      <c r="AG1127" s="18">
        <v>26.654545454545499</v>
      </c>
      <c r="AI1127" s="23">
        <f>'simulateur graphe PJ OQN'!$B$4</f>
        <v>1</v>
      </c>
      <c r="AJ1127" s="24">
        <f t="shared" si="298"/>
        <v>121.19</v>
      </c>
      <c r="AK1127" s="24">
        <f t="shared" si="299"/>
        <v>121.19</v>
      </c>
      <c r="AM1127" t="str">
        <f t="shared" si="300"/>
        <v>ZONEBASSE</v>
      </c>
      <c r="AN1127" t="str">
        <f t="shared" si="301"/>
        <v>HC</v>
      </c>
      <c r="AO1127" s="20">
        <f t="shared" si="302"/>
        <v>121.19</v>
      </c>
      <c r="AP1127" s="20">
        <f t="shared" si="303"/>
        <v>4281.75</v>
      </c>
      <c r="AQ1127" s="20" t="str">
        <f t="shared" si="303"/>
        <v>.</v>
      </c>
      <c r="AR1127" s="20" t="str">
        <f t="shared" si="303"/>
        <v>.</v>
      </c>
      <c r="AS1127" s="20">
        <f t="shared" si="304"/>
        <v>-313.94000000000051</v>
      </c>
      <c r="AT1127" s="20">
        <f t="shared" si="289"/>
        <v>256.54999999999927</v>
      </c>
      <c r="AU1127" s="20">
        <f t="shared" si="305"/>
        <v>4281.75</v>
      </c>
    </row>
    <row r="1128" spans="1:47" ht="33.75">
      <c r="A1128" s="54">
        <v>1129</v>
      </c>
      <c r="B1128" s="54" t="s">
        <v>2073</v>
      </c>
      <c r="C1128" s="58" t="s">
        <v>2074</v>
      </c>
      <c r="D1128" s="79">
        <v>8</v>
      </c>
      <c r="E1128" s="79">
        <v>28</v>
      </c>
      <c r="F1128" s="80">
        <v>1442.19</v>
      </c>
      <c r="G1128" s="80">
        <v>180.27</v>
      </c>
      <c r="H1128" s="80">
        <v>1442.19</v>
      </c>
      <c r="I1128" s="80">
        <v>2223.33</v>
      </c>
      <c r="J1128" s="80">
        <v>3051.09</v>
      </c>
      <c r="K1128" s="80">
        <v>95.28</v>
      </c>
      <c r="L1128" s="73">
        <f t="shared" si="290"/>
        <v>105.68</v>
      </c>
      <c r="M1128" s="73">
        <f t="shared" si="291"/>
        <v>121.19</v>
      </c>
      <c r="N1128" s="72" t="str">
        <f t="shared" si="292"/>
        <v>1103</v>
      </c>
      <c r="O1128" s="74">
        <f t="shared" si="293"/>
        <v>20</v>
      </c>
      <c r="P1128" s="72">
        <f t="shared" si="294"/>
        <v>1</v>
      </c>
      <c r="Q1128" s="74">
        <f t="shared" si="295"/>
        <v>8</v>
      </c>
      <c r="R1128" s="72">
        <f t="shared" si="296"/>
        <v>15</v>
      </c>
      <c r="S1128" s="72">
        <f t="shared" si="297"/>
        <v>22</v>
      </c>
      <c r="AF1128" s="18">
        <v>4556.4497784278901</v>
      </c>
      <c r="AG1128" s="18">
        <v>34.1805555555556</v>
      </c>
      <c r="AI1128" s="23">
        <f>'simulateur graphe PJ OQN'!$B$4</f>
        <v>1</v>
      </c>
      <c r="AJ1128" s="24">
        <f t="shared" si="298"/>
        <v>121.19</v>
      </c>
      <c r="AK1128" s="24">
        <f t="shared" si="299"/>
        <v>121.19</v>
      </c>
      <c r="AM1128" t="str">
        <f t="shared" si="300"/>
        <v>ZONEBASSE</v>
      </c>
      <c r="AN1128" t="str">
        <f t="shared" si="301"/>
        <v>HC</v>
      </c>
      <c r="AO1128" s="20">
        <f t="shared" si="302"/>
        <v>121.19</v>
      </c>
      <c r="AP1128" s="20">
        <f t="shared" si="303"/>
        <v>1442.19</v>
      </c>
      <c r="AQ1128" s="20">
        <f t="shared" si="303"/>
        <v>2223.33</v>
      </c>
      <c r="AR1128" s="20">
        <f t="shared" si="303"/>
        <v>3051.09</v>
      </c>
      <c r="AS1128" s="20">
        <f t="shared" si="304"/>
        <v>478.5300000000002</v>
      </c>
      <c r="AT1128" s="20">
        <f t="shared" si="289"/>
        <v>-447.06999999999971</v>
      </c>
      <c r="AU1128" s="20">
        <f t="shared" si="305"/>
        <v>1442.19</v>
      </c>
    </row>
    <row r="1129" spans="1:47" ht="33.75">
      <c r="A1129" s="54">
        <v>1130</v>
      </c>
      <c r="B1129" s="54" t="s">
        <v>2075</v>
      </c>
      <c r="C1129" s="58" t="s">
        <v>2076</v>
      </c>
      <c r="D1129" s="79">
        <v>43</v>
      </c>
      <c r="E1129" s="79">
        <v>49</v>
      </c>
      <c r="F1129" s="80">
        <v>5169.76</v>
      </c>
      <c r="G1129" s="80">
        <v>100.89</v>
      </c>
      <c r="H1129" s="80">
        <v>5169.76</v>
      </c>
      <c r="I1129" s="80" t="s">
        <v>28</v>
      </c>
      <c r="J1129" s="80" t="s">
        <v>28</v>
      </c>
      <c r="K1129" s="80">
        <v>112.29</v>
      </c>
      <c r="L1129" s="73">
        <f t="shared" si="290"/>
        <v>105.68</v>
      </c>
      <c r="M1129" s="73">
        <f t="shared" si="291"/>
        <v>121.19</v>
      </c>
      <c r="N1129" s="72" t="str">
        <f t="shared" si="292"/>
        <v>1103</v>
      </c>
      <c r="O1129" s="74">
        <f t="shared" si="293"/>
        <v>6</v>
      </c>
      <c r="P1129" s="72">
        <f t="shared" si="294"/>
        <v>0</v>
      </c>
      <c r="Q1129" s="74">
        <f t="shared" si="295"/>
        <v>43</v>
      </c>
      <c r="R1129" s="72" t="str">
        <f t="shared" si="296"/>
        <v/>
      </c>
      <c r="S1129" s="72" t="str">
        <f t="shared" si="297"/>
        <v/>
      </c>
      <c r="AF1129" s="18">
        <v>4758.2969165917302</v>
      </c>
      <c r="AG1129" s="18">
        <v>31.8492307692308</v>
      </c>
      <c r="AI1129" s="23">
        <f>'simulateur graphe PJ OQN'!$B$4</f>
        <v>1</v>
      </c>
      <c r="AJ1129" s="24">
        <f t="shared" si="298"/>
        <v>121.19</v>
      </c>
      <c r="AK1129" s="24">
        <f t="shared" si="299"/>
        <v>121.19</v>
      </c>
      <c r="AM1129" t="str">
        <f t="shared" si="300"/>
        <v>ZONEBASSE</v>
      </c>
      <c r="AN1129" t="str">
        <f t="shared" si="301"/>
        <v>HC</v>
      </c>
      <c r="AO1129" s="20">
        <f t="shared" si="302"/>
        <v>121.19</v>
      </c>
      <c r="AP1129" s="20">
        <f t="shared" si="303"/>
        <v>5169.76</v>
      </c>
      <c r="AQ1129" s="20" t="str">
        <f t="shared" si="303"/>
        <v>.</v>
      </c>
      <c r="AR1129" s="20" t="str">
        <f t="shared" si="303"/>
        <v>.</v>
      </c>
      <c r="AS1129" s="20">
        <f t="shared" si="304"/>
        <v>-220.15999999999985</v>
      </c>
      <c r="AT1129" s="20">
        <f t="shared" si="289"/>
        <v>368.13000000000102</v>
      </c>
      <c r="AU1129" s="20">
        <f t="shared" si="305"/>
        <v>5169.76</v>
      </c>
    </row>
    <row r="1130" spans="1:47" ht="33.75">
      <c r="A1130" s="54">
        <v>1131</v>
      </c>
      <c r="B1130" s="54" t="s">
        <v>2077</v>
      </c>
      <c r="C1130" s="58" t="s">
        <v>2078</v>
      </c>
      <c r="D1130" s="79">
        <v>8</v>
      </c>
      <c r="E1130" s="79">
        <v>28</v>
      </c>
      <c r="F1130" s="80">
        <v>1077.45</v>
      </c>
      <c r="G1130" s="80">
        <v>134.68</v>
      </c>
      <c r="H1130" s="80">
        <v>1077.45</v>
      </c>
      <c r="I1130" s="80">
        <v>1816.77</v>
      </c>
      <c r="J1130" s="80">
        <v>2552.92</v>
      </c>
      <c r="K1130" s="80">
        <v>87.31</v>
      </c>
      <c r="L1130" s="73">
        <f t="shared" si="290"/>
        <v>100.72</v>
      </c>
      <c r="M1130" s="73">
        <f t="shared" si="291"/>
        <v>121.19</v>
      </c>
      <c r="N1130" s="72" t="str">
        <f t="shared" si="292"/>
        <v>1103</v>
      </c>
      <c r="O1130" s="74">
        <f t="shared" si="293"/>
        <v>20</v>
      </c>
      <c r="P1130" s="72">
        <f t="shared" si="294"/>
        <v>1</v>
      </c>
      <c r="Q1130" s="74">
        <f t="shared" si="295"/>
        <v>8</v>
      </c>
      <c r="R1130" s="72">
        <f t="shared" si="296"/>
        <v>15</v>
      </c>
      <c r="S1130" s="72">
        <f t="shared" si="297"/>
        <v>22</v>
      </c>
      <c r="AF1130" s="18">
        <v>7427.9638017191201</v>
      </c>
      <c r="AG1130" s="18">
        <v>40.700000000000003</v>
      </c>
      <c r="AI1130" s="23">
        <f>'simulateur graphe PJ OQN'!$B$4</f>
        <v>1</v>
      </c>
      <c r="AJ1130" s="24">
        <f t="shared" si="298"/>
        <v>121.19</v>
      </c>
      <c r="AK1130" s="24">
        <f t="shared" si="299"/>
        <v>121.19</v>
      </c>
      <c r="AM1130" t="str">
        <f t="shared" si="300"/>
        <v>ZONEBASSE</v>
      </c>
      <c r="AN1130" t="str">
        <f t="shared" si="301"/>
        <v>HC</v>
      </c>
      <c r="AO1130" s="20">
        <f t="shared" si="302"/>
        <v>121.19</v>
      </c>
      <c r="AP1130" s="20">
        <f t="shared" si="303"/>
        <v>1077.45</v>
      </c>
      <c r="AQ1130" s="20">
        <f t="shared" si="303"/>
        <v>1816.77</v>
      </c>
      <c r="AR1130" s="20">
        <f t="shared" si="303"/>
        <v>2552.92</v>
      </c>
      <c r="AS1130" s="20">
        <f t="shared" si="304"/>
        <v>195.55000000000018</v>
      </c>
      <c r="AT1130" s="20">
        <f t="shared" si="289"/>
        <v>-997.9399999999996</v>
      </c>
      <c r="AU1130" s="20">
        <f t="shared" si="305"/>
        <v>1077.45</v>
      </c>
    </row>
    <row r="1131" spans="1:47" ht="33.75">
      <c r="A1131" s="54">
        <v>1132</v>
      </c>
      <c r="B1131" s="54" t="s">
        <v>2079</v>
      </c>
      <c r="C1131" s="58" t="s">
        <v>2080</v>
      </c>
      <c r="D1131" s="79">
        <v>29</v>
      </c>
      <c r="E1131" s="79">
        <v>35</v>
      </c>
      <c r="F1131" s="80">
        <v>3351.88</v>
      </c>
      <c r="G1131" s="80">
        <v>108.31</v>
      </c>
      <c r="H1131" s="80">
        <v>3351.88</v>
      </c>
      <c r="I1131" s="80" t="s">
        <v>28</v>
      </c>
      <c r="J1131" s="80" t="s">
        <v>28</v>
      </c>
      <c r="K1131" s="80">
        <v>108.13</v>
      </c>
      <c r="L1131" s="73">
        <f t="shared" si="290"/>
        <v>100.72</v>
      </c>
      <c r="M1131" s="73">
        <f t="shared" si="291"/>
        <v>121.19</v>
      </c>
      <c r="N1131" s="72" t="str">
        <f t="shared" si="292"/>
        <v>1103</v>
      </c>
      <c r="O1131" s="74">
        <f t="shared" si="293"/>
        <v>6</v>
      </c>
      <c r="P1131" s="72">
        <f t="shared" si="294"/>
        <v>0</v>
      </c>
      <c r="Q1131" s="74">
        <f t="shared" si="295"/>
        <v>29</v>
      </c>
      <c r="R1131" s="72" t="str">
        <f t="shared" si="296"/>
        <v/>
      </c>
      <c r="S1131" s="72" t="str">
        <f t="shared" si="297"/>
        <v/>
      </c>
      <c r="AF1131" s="18">
        <v>6086.1465149202804</v>
      </c>
      <c r="AG1131" s="18">
        <v>38.3316831683168</v>
      </c>
      <c r="AI1131" s="23">
        <f>'simulateur graphe PJ OQN'!$B$4</f>
        <v>1</v>
      </c>
      <c r="AJ1131" s="24">
        <f t="shared" si="298"/>
        <v>121.19</v>
      </c>
      <c r="AK1131" s="24">
        <f t="shared" si="299"/>
        <v>121.19</v>
      </c>
      <c r="AM1131" t="str">
        <f t="shared" si="300"/>
        <v>ZONEBASSE</v>
      </c>
      <c r="AN1131" t="str">
        <f t="shared" si="301"/>
        <v>HC</v>
      </c>
      <c r="AO1131" s="20">
        <f t="shared" si="302"/>
        <v>121.19</v>
      </c>
      <c r="AP1131" s="20">
        <f t="shared" si="303"/>
        <v>3351.88</v>
      </c>
      <c r="AQ1131" s="20" t="str">
        <f t="shared" si="303"/>
        <v>.</v>
      </c>
      <c r="AR1131" s="20" t="str">
        <f t="shared" si="303"/>
        <v>.</v>
      </c>
      <c r="AS1131" s="20">
        <f t="shared" si="304"/>
        <v>-324.53999999999996</v>
      </c>
      <c r="AT1131" s="20">
        <f t="shared" si="289"/>
        <v>334.94999999999891</v>
      </c>
      <c r="AU1131" s="20">
        <f t="shared" si="305"/>
        <v>3351.88</v>
      </c>
    </row>
    <row r="1132" spans="1:47" ht="33.75">
      <c r="A1132" s="54">
        <v>1133</v>
      </c>
      <c r="B1132" s="54" t="s">
        <v>2081</v>
      </c>
      <c r="C1132" s="58" t="s">
        <v>2082</v>
      </c>
      <c r="D1132" s="79">
        <v>8</v>
      </c>
      <c r="E1132" s="79">
        <v>28</v>
      </c>
      <c r="F1132" s="80">
        <v>998.79</v>
      </c>
      <c r="G1132" s="80">
        <v>124.85</v>
      </c>
      <c r="H1132" s="80">
        <v>998.79</v>
      </c>
      <c r="I1132" s="80">
        <v>1656.17</v>
      </c>
      <c r="J1132" s="80">
        <v>2293.2399999999998</v>
      </c>
      <c r="K1132" s="80">
        <v>75.84</v>
      </c>
      <c r="L1132" s="73">
        <f t="shared" si="290"/>
        <v>100.72</v>
      </c>
      <c r="M1132" s="73">
        <f t="shared" si="291"/>
        <v>121.19</v>
      </c>
      <c r="N1132" s="72" t="str">
        <f t="shared" si="292"/>
        <v>1103</v>
      </c>
      <c r="O1132" s="74">
        <f t="shared" si="293"/>
        <v>20</v>
      </c>
      <c r="P1132" s="72">
        <f t="shared" si="294"/>
        <v>1</v>
      </c>
      <c r="Q1132" s="74">
        <f t="shared" si="295"/>
        <v>8</v>
      </c>
      <c r="R1132" s="72">
        <f t="shared" si="296"/>
        <v>15</v>
      </c>
      <c r="S1132" s="72">
        <f t="shared" si="297"/>
        <v>22</v>
      </c>
      <c r="AF1132" s="18">
        <v>8047.5670369596201</v>
      </c>
      <c r="AG1132" s="18">
        <v>47.089605734766998</v>
      </c>
      <c r="AI1132" s="23">
        <f>'simulateur graphe PJ OQN'!$B$4</f>
        <v>1</v>
      </c>
      <c r="AJ1132" s="24">
        <f t="shared" si="298"/>
        <v>121.19</v>
      </c>
      <c r="AK1132" s="24">
        <f t="shared" si="299"/>
        <v>121.19</v>
      </c>
      <c r="AM1132" t="str">
        <f t="shared" si="300"/>
        <v>ZONEBASSE</v>
      </c>
      <c r="AN1132" t="str">
        <f t="shared" si="301"/>
        <v>HC</v>
      </c>
      <c r="AO1132" s="20">
        <f t="shared" si="302"/>
        <v>121.19</v>
      </c>
      <c r="AP1132" s="20">
        <f t="shared" si="303"/>
        <v>998.79</v>
      </c>
      <c r="AQ1132" s="20">
        <f t="shared" si="303"/>
        <v>1656.17</v>
      </c>
      <c r="AR1132" s="20">
        <f t="shared" si="303"/>
        <v>2293.2399999999998</v>
      </c>
      <c r="AS1132" s="20">
        <f t="shared" si="304"/>
        <v>245.55999999999972</v>
      </c>
      <c r="AT1132" s="20">
        <f t="shared" si="289"/>
        <v>-1968.7600000000002</v>
      </c>
      <c r="AU1132" s="20">
        <f t="shared" si="305"/>
        <v>998.79</v>
      </c>
    </row>
    <row r="1133" spans="1:47" ht="33.75">
      <c r="A1133" s="54">
        <v>1134</v>
      </c>
      <c r="B1133" s="54" t="s">
        <v>2083</v>
      </c>
      <c r="C1133" s="58" t="s">
        <v>2084</v>
      </c>
      <c r="D1133" s="79">
        <v>29</v>
      </c>
      <c r="E1133" s="79">
        <v>35</v>
      </c>
      <c r="F1133" s="80">
        <v>3876.31</v>
      </c>
      <c r="G1133" s="80">
        <v>133.66999999999999</v>
      </c>
      <c r="H1133" s="80">
        <v>3876.31</v>
      </c>
      <c r="I1133" s="80" t="s">
        <v>28</v>
      </c>
      <c r="J1133" s="80" t="s">
        <v>28</v>
      </c>
      <c r="K1133" s="80">
        <v>117.97</v>
      </c>
      <c r="L1133" s="73">
        <f t="shared" si="290"/>
        <v>100.72</v>
      </c>
      <c r="M1133" s="73">
        <f t="shared" si="291"/>
        <v>121.19</v>
      </c>
      <c r="N1133" s="72" t="str">
        <f t="shared" si="292"/>
        <v>1103</v>
      </c>
      <c r="O1133" s="74">
        <f t="shared" si="293"/>
        <v>6</v>
      </c>
      <c r="P1133" s="72">
        <f t="shared" si="294"/>
        <v>0</v>
      </c>
      <c r="Q1133" s="74">
        <f t="shared" si="295"/>
        <v>29</v>
      </c>
      <c r="R1133" s="72" t="str">
        <f t="shared" si="296"/>
        <v/>
      </c>
      <c r="S1133" s="72" t="str">
        <f t="shared" si="297"/>
        <v/>
      </c>
      <c r="AF1133" s="18">
        <v>1826.76437724167</v>
      </c>
      <c r="AG1133" s="18">
        <v>15.5458937198068</v>
      </c>
      <c r="AI1133" s="23">
        <f>'simulateur graphe PJ OQN'!$B$4</f>
        <v>1</v>
      </c>
      <c r="AJ1133" s="24">
        <f t="shared" si="298"/>
        <v>121.19</v>
      </c>
      <c r="AK1133" s="24">
        <f t="shared" si="299"/>
        <v>121.19</v>
      </c>
      <c r="AM1133" t="str">
        <f t="shared" si="300"/>
        <v>ZONEBASSE</v>
      </c>
      <c r="AN1133" t="str">
        <f t="shared" si="301"/>
        <v>HC</v>
      </c>
      <c r="AO1133" s="20">
        <f t="shared" si="302"/>
        <v>121.19</v>
      </c>
      <c r="AP1133" s="20">
        <f t="shared" si="303"/>
        <v>3876.31</v>
      </c>
      <c r="AQ1133" s="20" t="str">
        <f t="shared" si="303"/>
        <v>.</v>
      </c>
      <c r="AR1133" s="20" t="str">
        <f t="shared" si="303"/>
        <v>.</v>
      </c>
      <c r="AS1133" s="20">
        <f t="shared" si="304"/>
        <v>-134.67000000000007</v>
      </c>
      <c r="AT1133" s="20">
        <f t="shared" si="289"/>
        <v>1400.58</v>
      </c>
      <c r="AU1133" s="20">
        <f t="shared" si="305"/>
        <v>3876.31</v>
      </c>
    </row>
    <row r="1134" spans="1:47" ht="33.75">
      <c r="A1134" s="54">
        <v>1135</v>
      </c>
      <c r="B1134" s="54" t="s">
        <v>2085</v>
      </c>
      <c r="C1134" s="58" t="s">
        <v>2086</v>
      </c>
      <c r="D1134" s="79">
        <v>8</v>
      </c>
      <c r="E1134" s="79">
        <v>28</v>
      </c>
      <c r="F1134" s="80">
        <v>1396.36</v>
      </c>
      <c r="G1134" s="80">
        <v>174.55</v>
      </c>
      <c r="H1134" s="80">
        <v>1396.36</v>
      </c>
      <c r="I1134" s="80">
        <v>2261.54</v>
      </c>
      <c r="J1134" s="80">
        <v>3166.15</v>
      </c>
      <c r="K1134" s="80">
        <v>93.45</v>
      </c>
      <c r="L1134" s="73">
        <f t="shared" si="290"/>
        <v>100.72</v>
      </c>
      <c r="M1134" s="73">
        <f t="shared" si="291"/>
        <v>121.19</v>
      </c>
      <c r="N1134" s="72" t="str">
        <f t="shared" si="292"/>
        <v>1103</v>
      </c>
      <c r="O1134" s="74">
        <f t="shared" si="293"/>
        <v>20</v>
      </c>
      <c r="P1134" s="72">
        <f t="shared" si="294"/>
        <v>1</v>
      </c>
      <c r="Q1134" s="74">
        <f t="shared" si="295"/>
        <v>8</v>
      </c>
      <c r="R1134" s="72">
        <f t="shared" si="296"/>
        <v>15</v>
      </c>
      <c r="S1134" s="72">
        <f t="shared" si="297"/>
        <v>22</v>
      </c>
      <c r="AF1134" s="18">
        <v>4559.7705045430403</v>
      </c>
      <c r="AG1134" s="18">
        <v>36.454545454545503</v>
      </c>
      <c r="AI1134" s="23">
        <f>'simulateur graphe PJ OQN'!$B$4</f>
        <v>1</v>
      </c>
      <c r="AJ1134" s="24">
        <f t="shared" si="298"/>
        <v>121.19</v>
      </c>
      <c r="AK1134" s="24">
        <f t="shared" si="299"/>
        <v>121.19</v>
      </c>
      <c r="AM1134" t="str">
        <f t="shared" si="300"/>
        <v>ZONEBASSE</v>
      </c>
      <c r="AN1134" t="str">
        <f t="shared" si="301"/>
        <v>HC</v>
      </c>
      <c r="AO1134" s="20">
        <f t="shared" si="302"/>
        <v>121.19</v>
      </c>
      <c r="AP1134" s="20">
        <f t="shared" si="303"/>
        <v>1396.36</v>
      </c>
      <c r="AQ1134" s="20">
        <f t="shared" si="303"/>
        <v>2261.54</v>
      </c>
      <c r="AR1134" s="20">
        <f t="shared" si="303"/>
        <v>3166.15</v>
      </c>
      <c r="AS1134" s="20">
        <f t="shared" si="304"/>
        <v>643</v>
      </c>
      <c r="AT1134" s="20">
        <f t="shared" si="289"/>
        <v>-4.0299999999988358</v>
      </c>
      <c r="AU1134" s="20">
        <f t="shared" si="305"/>
        <v>1396.36</v>
      </c>
    </row>
    <row r="1135" spans="1:47" ht="33.75">
      <c r="A1135" s="54">
        <v>1136</v>
      </c>
      <c r="B1135" s="54" t="s">
        <v>2087</v>
      </c>
      <c r="C1135" s="58" t="s">
        <v>2088</v>
      </c>
      <c r="D1135" s="79">
        <v>43</v>
      </c>
      <c r="E1135" s="79">
        <v>49</v>
      </c>
      <c r="F1135" s="80">
        <v>5529.02</v>
      </c>
      <c r="G1135" s="80">
        <v>112.52</v>
      </c>
      <c r="H1135" s="80">
        <v>5529.02</v>
      </c>
      <c r="I1135" s="80" t="s">
        <v>28</v>
      </c>
      <c r="J1135" s="80" t="s">
        <v>28</v>
      </c>
      <c r="K1135" s="80">
        <v>120.78</v>
      </c>
      <c r="L1135" s="73">
        <f t="shared" si="290"/>
        <v>100.72</v>
      </c>
      <c r="M1135" s="73">
        <f t="shared" si="291"/>
        <v>121.19</v>
      </c>
      <c r="N1135" s="72" t="str">
        <f t="shared" si="292"/>
        <v>1103</v>
      </c>
      <c r="O1135" s="74">
        <f t="shared" si="293"/>
        <v>6</v>
      </c>
      <c r="P1135" s="72">
        <f t="shared" si="294"/>
        <v>0</v>
      </c>
      <c r="Q1135" s="74">
        <f t="shared" si="295"/>
        <v>43</v>
      </c>
      <c r="R1135" s="72" t="str">
        <f t="shared" si="296"/>
        <v/>
      </c>
      <c r="S1135" s="72" t="str">
        <f t="shared" si="297"/>
        <v/>
      </c>
      <c r="AF1135" s="18">
        <v>3247.8931326996899</v>
      </c>
      <c r="AG1135" s="18">
        <v>22.9574468085106</v>
      </c>
      <c r="AI1135" s="23">
        <f>'simulateur graphe PJ OQN'!$B$4</f>
        <v>1</v>
      </c>
      <c r="AJ1135" s="24">
        <f t="shared" si="298"/>
        <v>121.19</v>
      </c>
      <c r="AK1135" s="24">
        <f t="shared" si="299"/>
        <v>121.19</v>
      </c>
      <c r="AM1135" t="str">
        <f t="shared" si="300"/>
        <v>ZONEBASSE</v>
      </c>
      <c r="AN1135" t="str">
        <f t="shared" si="301"/>
        <v>HC</v>
      </c>
      <c r="AO1135" s="20">
        <f t="shared" si="302"/>
        <v>121.19</v>
      </c>
      <c r="AP1135" s="20">
        <f t="shared" si="303"/>
        <v>5529.02</v>
      </c>
      <c r="AQ1135" s="20" t="str">
        <f t="shared" si="303"/>
        <v>.</v>
      </c>
      <c r="AR1135" s="20" t="str">
        <f t="shared" si="303"/>
        <v>.</v>
      </c>
      <c r="AS1135" s="20">
        <f t="shared" si="304"/>
        <v>-268.42000000000007</v>
      </c>
      <c r="AT1135" s="20">
        <f t="shared" si="289"/>
        <v>1516.92</v>
      </c>
      <c r="AU1135" s="20">
        <f t="shared" si="305"/>
        <v>5529.02</v>
      </c>
    </row>
    <row r="1136" spans="1:47" ht="22.5">
      <c r="A1136" s="54">
        <v>1137</v>
      </c>
      <c r="B1136" s="54" t="s">
        <v>2089</v>
      </c>
      <c r="C1136" s="58" t="s">
        <v>2090</v>
      </c>
      <c r="D1136" s="79">
        <v>1</v>
      </c>
      <c r="E1136" s="79">
        <v>1</v>
      </c>
      <c r="F1136" s="80" t="s">
        <v>28</v>
      </c>
      <c r="G1136" s="80" t="s">
        <v>28</v>
      </c>
      <c r="H1136" s="80">
        <v>80.61</v>
      </c>
      <c r="I1136" s="80" t="s">
        <v>28</v>
      </c>
      <c r="J1136" s="80" t="s">
        <v>28</v>
      </c>
      <c r="K1136" s="80" t="s">
        <v>28</v>
      </c>
      <c r="L1136" s="73" t="str">
        <f t="shared" si="290"/>
        <v/>
      </c>
      <c r="M1136" s="73" t="str">
        <f t="shared" si="291"/>
        <v/>
      </c>
      <c r="N1136" s="72" t="str">
        <f t="shared" si="292"/>
        <v>1112</v>
      </c>
      <c r="O1136" s="74">
        <f t="shared" si="293"/>
        <v>0</v>
      </c>
      <c r="P1136" s="72">
        <f t="shared" si="294"/>
        <v>0</v>
      </c>
      <c r="Q1136" s="74">
        <f t="shared" si="295"/>
        <v>1</v>
      </c>
      <c r="R1136" s="72" t="str">
        <f t="shared" si="296"/>
        <v/>
      </c>
      <c r="S1136" s="72" t="str">
        <f t="shared" si="297"/>
        <v/>
      </c>
      <c r="AF1136" s="18">
        <v>6043.5985720694298</v>
      </c>
      <c r="AG1136" s="18">
        <v>41.0112781954887</v>
      </c>
      <c r="AI1136" s="23">
        <f>'simulateur graphe PJ OQN'!$B$4</f>
        <v>1</v>
      </c>
      <c r="AJ1136" s="24">
        <f t="shared" si="298"/>
        <v>80.61</v>
      </c>
      <c r="AK1136" s="24">
        <f t="shared" si="299"/>
        <v>80.61</v>
      </c>
      <c r="AM1136" t="str">
        <f t="shared" si="300"/>
        <v>ZONEHAUTE</v>
      </c>
      <c r="AN1136" t="str">
        <f t="shared" si="301"/>
        <v>HDJ</v>
      </c>
      <c r="AO1136" s="20" t="e">
        <f t="shared" si="302"/>
        <v>#VALUE!</v>
      </c>
      <c r="AP1136" s="20">
        <f t="shared" si="303"/>
        <v>80.61</v>
      </c>
      <c r="AQ1136" s="20" t="str">
        <f t="shared" si="303"/>
        <v>.</v>
      </c>
      <c r="AR1136" s="20" t="str">
        <f t="shared" si="303"/>
        <v>.</v>
      </c>
      <c r="AS1136" s="20" t="e">
        <f t="shared" si="304"/>
        <v>#VALUE!</v>
      </c>
      <c r="AT1136" s="20" t="e">
        <f t="shared" si="289"/>
        <v>#VALUE!</v>
      </c>
      <c r="AU1136" s="20">
        <f t="shared" si="305"/>
        <v>80.61</v>
      </c>
    </row>
    <row r="1137" spans="1:47" ht="33.75">
      <c r="A1137" s="54">
        <v>1138</v>
      </c>
      <c r="B1137" s="54" t="s">
        <v>2091</v>
      </c>
      <c r="C1137" s="58" t="s">
        <v>2092</v>
      </c>
      <c r="D1137" s="79">
        <v>8</v>
      </c>
      <c r="E1137" s="79">
        <v>28</v>
      </c>
      <c r="F1137" s="80">
        <v>798.48</v>
      </c>
      <c r="G1137" s="80">
        <v>99.81</v>
      </c>
      <c r="H1137" s="80">
        <v>798.48</v>
      </c>
      <c r="I1137" s="80">
        <v>1298.56</v>
      </c>
      <c r="J1137" s="80">
        <v>1775.74</v>
      </c>
      <c r="K1137" s="80">
        <v>62.71</v>
      </c>
      <c r="L1137" s="73">
        <f t="shared" si="290"/>
        <v>76.66</v>
      </c>
      <c r="M1137" s="73">
        <f t="shared" si="291"/>
        <v>79.75</v>
      </c>
      <c r="N1137" s="72" t="str">
        <f t="shared" si="292"/>
        <v>1112</v>
      </c>
      <c r="O1137" s="74">
        <f t="shared" si="293"/>
        <v>20</v>
      </c>
      <c r="P1137" s="72">
        <f t="shared" si="294"/>
        <v>1</v>
      </c>
      <c r="Q1137" s="74">
        <f t="shared" si="295"/>
        <v>8</v>
      </c>
      <c r="R1137" s="72">
        <f t="shared" si="296"/>
        <v>15</v>
      </c>
      <c r="S1137" s="72">
        <f t="shared" si="297"/>
        <v>22</v>
      </c>
      <c r="AF1137" s="18">
        <v>5423.2932485134697</v>
      </c>
      <c r="AG1137" s="18">
        <v>36.344827586206897</v>
      </c>
      <c r="AI1137" s="23">
        <f>'simulateur graphe PJ OQN'!$B$4</f>
        <v>1</v>
      </c>
      <c r="AJ1137" s="24">
        <f t="shared" si="298"/>
        <v>79.75</v>
      </c>
      <c r="AK1137" s="24">
        <f t="shared" si="299"/>
        <v>79.75</v>
      </c>
      <c r="AM1137" t="str">
        <f t="shared" si="300"/>
        <v>ZONEBASSE</v>
      </c>
      <c r="AN1137" t="str">
        <f t="shared" si="301"/>
        <v>HC</v>
      </c>
      <c r="AO1137" s="20">
        <f t="shared" si="302"/>
        <v>79.75</v>
      </c>
      <c r="AP1137" s="20">
        <f t="shared" si="303"/>
        <v>798.48</v>
      </c>
      <c r="AQ1137" s="20">
        <f t="shared" si="303"/>
        <v>1298.56</v>
      </c>
      <c r="AR1137" s="20">
        <f t="shared" si="303"/>
        <v>1775.74</v>
      </c>
      <c r="AS1137" s="20">
        <f t="shared" si="304"/>
        <v>82.569999999999936</v>
      </c>
      <c r="AT1137" s="20">
        <f t="shared" si="289"/>
        <v>-1158.9799999999996</v>
      </c>
      <c r="AU1137" s="20">
        <f t="shared" si="305"/>
        <v>798.48</v>
      </c>
    </row>
    <row r="1138" spans="1:47" ht="33.75">
      <c r="A1138" s="54">
        <v>1139</v>
      </c>
      <c r="B1138" s="54" t="s">
        <v>2093</v>
      </c>
      <c r="C1138" s="58" t="s">
        <v>2094</v>
      </c>
      <c r="D1138" s="79">
        <v>22</v>
      </c>
      <c r="E1138" s="79">
        <v>28</v>
      </c>
      <c r="F1138" s="80">
        <v>2168.56</v>
      </c>
      <c r="G1138" s="80">
        <v>97.86</v>
      </c>
      <c r="H1138" s="80">
        <v>2168.56</v>
      </c>
      <c r="I1138" s="80" t="s">
        <v>28</v>
      </c>
      <c r="J1138" s="80" t="s">
        <v>28</v>
      </c>
      <c r="K1138" s="80">
        <v>80.319999999999993</v>
      </c>
      <c r="L1138" s="73">
        <f t="shared" si="290"/>
        <v>76.66</v>
      </c>
      <c r="M1138" s="73">
        <f t="shared" si="291"/>
        <v>79.75</v>
      </c>
      <c r="N1138" s="72" t="str">
        <f t="shared" si="292"/>
        <v>1112</v>
      </c>
      <c r="O1138" s="74">
        <f t="shared" si="293"/>
        <v>6</v>
      </c>
      <c r="P1138" s="72">
        <f t="shared" si="294"/>
        <v>0</v>
      </c>
      <c r="Q1138" s="74">
        <f t="shared" si="295"/>
        <v>22</v>
      </c>
      <c r="R1138" s="72" t="str">
        <f t="shared" si="296"/>
        <v/>
      </c>
      <c r="S1138" s="72" t="str">
        <f t="shared" si="297"/>
        <v/>
      </c>
      <c r="AF1138" s="18">
        <v>7417.1770943171396</v>
      </c>
      <c r="AG1138" s="18">
        <v>42.5</v>
      </c>
      <c r="AI1138" s="23">
        <f>'simulateur graphe PJ OQN'!$B$4</f>
        <v>1</v>
      </c>
      <c r="AJ1138" s="24">
        <f t="shared" si="298"/>
        <v>79.75</v>
      </c>
      <c r="AK1138" s="24">
        <f t="shared" si="299"/>
        <v>79.75</v>
      </c>
      <c r="AM1138" t="str">
        <f t="shared" si="300"/>
        <v>ZONEBASSE</v>
      </c>
      <c r="AN1138" t="str">
        <f t="shared" si="301"/>
        <v>HC</v>
      </c>
      <c r="AO1138" s="20">
        <f t="shared" si="302"/>
        <v>79.75</v>
      </c>
      <c r="AP1138" s="20">
        <f t="shared" si="303"/>
        <v>2168.56</v>
      </c>
      <c r="AQ1138" s="20" t="str">
        <f t="shared" si="303"/>
        <v>.</v>
      </c>
      <c r="AR1138" s="20" t="str">
        <f t="shared" si="303"/>
        <v>.</v>
      </c>
      <c r="AS1138" s="20">
        <f t="shared" si="304"/>
        <v>-7.999999999992724E-2</v>
      </c>
      <c r="AT1138" s="20">
        <f t="shared" si="289"/>
        <v>325.65999999999985</v>
      </c>
      <c r="AU1138" s="20">
        <f t="shared" si="305"/>
        <v>2168.56</v>
      </c>
    </row>
    <row r="1139" spans="1:47" ht="45">
      <c r="A1139" s="54">
        <v>1140</v>
      </c>
      <c r="B1139" s="54" t="s">
        <v>2095</v>
      </c>
      <c r="C1139" s="58" t="s">
        <v>2096</v>
      </c>
      <c r="D1139" s="79">
        <v>22</v>
      </c>
      <c r="E1139" s="79">
        <v>28</v>
      </c>
      <c r="F1139" s="80">
        <v>2194.4899999999998</v>
      </c>
      <c r="G1139" s="80">
        <v>99.75</v>
      </c>
      <c r="H1139" s="80">
        <v>2194.4899999999998</v>
      </c>
      <c r="I1139" s="80" t="s">
        <v>28</v>
      </c>
      <c r="J1139" s="80" t="s">
        <v>28</v>
      </c>
      <c r="K1139" s="80">
        <v>86.19</v>
      </c>
      <c r="L1139" s="73">
        <f t="shared" si="290"/>
        <v>76.66</v>
      </c>
      <c r="M1139" s="73">
        <f t="shared" si="291"/>
        <v>79.75</v>
      </c>
      <c r="N1139" s="72" t="str">
        <f t="shared" si="292"/>
        <v>1112</v>
      </c>
      <c r="O1139" s="74">
        <f t="shared" si="293"/>
        <v>6</v>
      </c>
      <c r="P1139" s="72">
        <f t="shared" si="294"/>
        <v>0</v>
      </c>
      <c r="Q1139" s="74">
        <f t="shared" si="295"/>
        <v>22</v>
      </c>
      <c r="R1139" s="72" t="str">
        <f t="shared" si="296"/>
        <v/>
      </c>
      <c r="S1139" s="72" t="str">
        <f t="shared" si="297"/>
        <v/>
      </c>
      <c r="AF1139" s="18">
        <v>149.81068027535801</v>
      </c>
      <c r="AG1139" s="18" t="s">
        <v>28</v>
      </c>
      <c r="AI1139" s="23">
        <f>'simulateur graphe PJ OQN'!$B$4</f>
        <v>1</v>
      </c>
      <c r="AJ1139" s="24">
        <f t="shared" si="298"/>
        <v>79.75</v>
      </c>
      <c r="AK1139" s="24">
        <f t="shared" si="299"/>
        <v>79.75</v>
      </c>
      <c r="AM1139" t="str">
        <f t="shared" si="300"/>
        <v>ZONEBASSE</v>
      </c>
      <c r="AN1139" t="str">
        <f t="shared" si="301"/>
        <v>HC</v>
      </c>
      <c r="AO1139" s="20">
        <f t="shared" si="302"/>
        <v>79.75</v>
      </c>
      <c r="AP1139" s="20">
        <f t="shared" si="303"/>
        <v>2194.4899999999998</v>
      </c>
      <c r="AQ1139" s="20" t="str">
        <f t="shared" si="303"/>
        <v>.</v>
      </c>
      <c r="AR1139" s="20" t="str">
        <f t="shared" si="303"/>
        <v>.</v>
      </c>
      <c r="AS1139" s="20">
        <f t="shared" si="304"/>
        <v>-132.64000000000033</v>
      </c>
      <c r="AT1139" s="20">
        <f t="shared" si="289"/>
        <v>715.52999999999975</v>
      </c>
      <c r="AU1139" s="20">
        <f t="shared" si="305"/>
        <v>2194.4899999999998</v>
      </c>
    </row>
    <row r="1140" spans="1:47" ht="45">
      <c r="A1140" s="54">
        <v>1141</v>
      </c>
      <c r="B1140" s="54" t="s">
        <v>2097</v>
      </c>
      <c r="C1140" s="58" t="s">
        <v>2098</v>
      </c>
      <c r="D1140" s="79">
        <v>36</v>
      </c>
      <c r="E1140" s="79">
        <v>42</v>
      </c>
      <c r="F1140" s="80">
        <v>3403.47</v>
      </c>
      <c r="G1140" s="80">
        <v>86.36</v>
      </c>
      <c r="H1140" s="80">
        <v>3403.47</v>
      </c>
      <c r="I1140" s="80" t="s">
        <v>28</v>
      </c>
      <c r="J1140" s="80" t="s">
        <v>28</v>
      </c>
      <c r="K1140" s="80">
        <v>87.27</v>
      </c>
      <c r="L1140" s="73">
        <f t="shared" si="290"/>
        <v>76.66</v>
      </c>
      <c r="M1140" s="73">
        <f t="shared" si="291"/>
        <v>79.75</v>
      </c>
      <c r="N1140" s="72" t="str">
        <f t="shared" si="292"/>
        <v>1112</v>
      </c>
      <c r="O1140" s="74">
        <f t="shared" si="293"/>
        <v>6</v>
      </c>
      <c r="P1140" s="72">
        <f t="shared" si="294"/>
        <v>0</v>
      </c>
      <c r="Q1140" s="74">
        <f t="shared" si="295"/>
        <v>36</v>
      </c>
      <c r="R1140" s="72" t="str">
        <f t="shared" si="296"/>
        <v/>
      </c>
      <c r="S1140" s="72" t="str">
        <f t="shared" si="297"/>
        <v/>
      </c>
      <c r="AF1140" s="18">
        <v>2008.36944863842</v>
      </c>
      <c r="AG1140" s="18">
        <v>17.556547619047599</v>
      </c>
      <c r="AI1140" s="23">
        <f>'simulateur graphe PJ OQN'!$B$4</f>
        <v>1</v>
      </c>
      <c r="AJ1140" s="24">
        <f t="shared" si="298"/>
        <v>79.75</v>
      </c>
      <c r="AK1140" s="24">
        <f t="shared" si="299"/>
        <v>79.75</v>
      </c>
      <c r="AM1140" t="str">
        <f t="shared" si="300"/>
        <v>ZONEBASSE</v>
      </c>
      <c r="AN1140" t="str">
        <f t="shared" si="301"/>
        <v>HC</v>
      </c>
      <c r="AO1140" s="20">
        <f t="shared" si="302"/>
        <v>79.75</v>
      </c>
      <c r="AP1140" s="20">
        <f t="shared" si="303"/>
        <v>3403.47</v>
      </c>
      <c r="AQ1140" s="20" t="str">
        <f t="shared" si="303"/>
        <v>.</v>
      </c>
      <c r="AR1140" s="20" t="str">
        <f t="shared" si="303"/>
        <v>.</v>
      </c>
      <c r="AS1140" s="20">
        <f t="shared" si="304"/>
        <v>-174.59999999999991</v>
      </c>
      <c r="AT1140" s="20">
        <f t="shared" si="289"/>
        <v>769.69000000000051</v>
      </c>
      <c r="AU1140" s="20">
        <f t="shared" si="305"/>
        <v>3403.47</v>
      </c>
    </row>
    <row r="1141" spans="1:47" ht="22.5">
      <c r="A1141" s="54">
        <v>1142</v>
      </c>
      <c r="B1141" s="54" t="s">
        <v>2099</v>
      </c>
      <c r="C1141" s="58" t="s">
        <v>2100</v>
      </c>
      <c r="D1141" s="79">
        <v>1</v>
      </c>
      <c r="E1141" s="79">
        <v>1</v>
      </c>
      <c r="F1141" s="80" t="s">
        <v>28</v>
      </c>
      <c r="G1141" s="80" t="s">
        <v>28</v>
      </c>
      <c r="H1141" s="80">
        <v>74.67</v>
      </c>
      <c r="I1141" s="80" t="s">
        <v>28</v>
      </c>
      <c r="J1141" s="80" t="s">
        <v>28</v>
      </c>
      <c r="K1141" s="80" t="s">
        <v>28</v>
      </c>
      <c r="L1141" s="73" t="str">
        <f t="shared" si="290"/>
        <v/>
      </c>
      <c r="M1141" s="73" t="str">
        <f t="shared" si="291"/>
        <v/>
      </c>
      <c r="N1141" s="72" t="str">
        <f t="shared" si="292"/>
        <v>1115</v>
      </c>
      <c r="O1141" s="74">
        <f t="shared" si="293"/>
        <v>0</v>
      </c>
      <c r="P1141" s="72">
        <f t="shared" si="294"/>
        <v>0</v>
      </c>
      <c r="Q1141" s="74">
        <f t="shared" si="295"/>
        <v>1</v>
      </c>
      <c r="R1141" s="72" t="str">
        <f t="shared" si="296"/>
        <v/>
      </c>
      <c r="S1141" s="72" t="str">
        <f t="shared" si="297"/>
        <v/>
      </c>
      <c r="AF1141" s="18">
        <v>3155.6307872503899</v>
      </c>
      <c r="AG1141" s="18">
        <v>23.024390243902399</v>
      </c>
      <c r="AI1141" s="23">
        <f>'simulateur graphe PJ OQN'!$B$4</f>
        <v>1</v>
      </c>
      <c r="AJ1141" s="24">
        <f t="shared" si="298"/>
        <v>74.67</v>
      </c>
      <c r="AK1141" s="24">
        <f t="shared" si="299"/>
        <v>74.67</v>
      </c>
      <c r="AM1141" t="str">
        <f t="shared" si="300"/>
        <v>ZONEHAUTE</v>
      </c>
      <c r="AN1141" t="str">
        <f t="shared" si="301"/>
        <v>HDJ</v>
      </c>
      <c r="AO1141" s="20" t="e">
        <f t="shared" si="302"/>
        <v>#VALUE!</v>
      </c>
      <c r="AP1141" s="20">
        <f t="shared" si="303"/>
        <v>74.67</v>
      </c>
      <c r="AQ1141" s="20" t="str">
        <f t="shared" si="303"/>
        <v>.</v>
      </c>
      <c r="AR1141" s="20" t="str">
        <f t="shared" si="303"/>
        <v>.</v>
      </c>
      <c r="AS1141" s="20" t="e">
        <f t="shared" si="304"/>
        <v>#VALUE!</v>
      </c>
      <c r="AT1141" s="20" t="e">
        <f t="shared" si="289"/>
        <v>#VALUE!</v>
      </c>
      <c r="AU1141" s="20">
        <f t="shared" si="305"/>
        <v>74.67</v>
      </c>
    </row>
    <row r="1142" spans="1:47" ht="33.75">
      <c r="A1142" s="54">
        <v>1143</v>
      </c>
      <c r="B1142" s="54" t="s">
        <v>2101</v>
      </c>
      <c r="C1142" s="58" t="s">
        <v>2102</v>
      </c>
      <c r="D1142" s="79">
        <v>22</v>
      </c>
      <c r="E1142" s="79">
        <v>28</v>
      </c>
      <c r="F1142" s="80">
        <v>2109.12</v>
      </c>
      <c r="G1142" s="80">
        <v>95.87</v>
      </c>
      <c r="H1142" s="80">
        <v>2109.12</v>
      </c>
      <c r="I1142" s="80" t="s">
        <v>28</v>
      </c>
      <c r="J1142" s="80" t="s">
        <v>28</v>
      </c>
      <c r="K1142" s="80">
        <v>83.7</v>
      </c>
      <c r="L1142" s="73">
        <f t="shared" si="290"/>
        <v>80.709999999999994</v>
      </c>
      <c r="M1142" s="73">
        <f t="shared" si="291"/>
        <v>89.53</v>
      </c>
      <c r="N1142" s="72" t="str">
        <f t="shared" si="292"/>
        <v>1115</v>
      </c>
      <c r="O1142" s="74">
        <f t="shared" si="293"/>
        <v>6</v>
      </c>
      <c r="P1142" s="72">
        <f t="shared" si="294"/>
        <v>0</v>
      </c>
      <c r="Q1142" s="74">
        <f t="shared" si="295"/>
        <v>22</v>
      </c>
      <c r="R1142" s="72" t="str">
        <f t="shared" si="296"/>
        <v/>
      </c>
      <c r="S1142" s="72" t="str">
        <f t="shared" si="297"/>
        <v/>
      </c>
      <c r="AF1142" s="18">
        <v>2973.6873681788602</v>
      </c>
      <c r="AG1142" s="18">
        <v>23.136842105263199</v>
      </c>
      <c r="AI1142" s="23">
        <f>'simulateur graphe PJ OQN'!$B$4</f>
        <v>1</v>
      </c>
      <c r="AJ1142" s="24">
        <f t="shared" si="298"/>
        <v>89.53</v>
      </c>
      <c r="AK1142" s="24">
        <f t="shared" si="299"/>
        <v>89.53</v>
      </c>
      <c r="AM1142" t="str">
        <f t="shared" si="300"/>
        <v>ZONEBASSE</v>
      </c>
      <c r="AN1142" t="str">
        <f t="shared" si="301"/>
        <v>HC</v>
      </c>
      <c r="AO1142" s="20">
        <f t="shared" si="302"/>
        <v>89.53</v>
      </c>
      <c r="AP1142" s="20">
        <f t="shared" si="303"/>
        <v>2109.12</v>
      </c>
      <c r="AQ1142" s="20" t="str">
        <f t="shared" si="303"/>
        <v>.</v>
      </c>
      <c r="AR1142" s="20" t="str">
        <f t="shared" si="303"/>
        <v>.</v>
      </c>
      <c r="AS1142" s="20">
        <f t="shared" si="304"/>
        <v>-150.7800000000002</v>
      </c>
      <c r="AT1142" s="20">
        <f t="shared" si="289"/>
        <v>115.33000000000084</v>
      </c>
      <c r="AU1142" s="20">
        <f t="shared" si="305"/>
        <v>2109.12</v>
      </c>
    </row>
    <row r="1143" spans="1:47" ht="33.75">
      <c r="A1143" s="54">
        <v>1144</v>
      </c>
      <c r="B1143" s="54" t="s">
        <v>2103</v>
      </c>
      <c r="C1143" s="58" t="s">
        <v>2104</v>
      </c>
      <c r="D1143" s="79">
        <v>29</v>
      </c>
      <c r="E1143" s="79">
        <v>35</v>
      </c>
      <c r="F1143" s="80">
        <v>2557.1999999999998</v>
      </c>
      <c r="G1143" s="80">
        <v>64.010000000000005</v>
      </c>
      <c r="H1143" s="80">
        <v>2557.1999999999998</v>
      </c>
      <c r="I1143" s="80" t="s">
        <v>28</v>
      </c>
      <c r="J1143" s="80" t="s">
        <v>28</v>
      </c>
      <c r="K1143" s="80">
        <v>83.7</v>
      </c>
      <c r="L1143" s="73">
        <f t="shared" si="290"/>
        <v>80.709999999999994</v>
      </c>
      <c r="M1143" s="73">
        <f t="shared" si="291"/>
        <v>89.53</v>
      </c>
      <c r="N1143" s="72" t="str">
        <f t="shared" si="292"/>
        <v>1115</v>
      </c>
      <c r="O1143" s="74">
        <f t="shared" si="293"/>
        <v>6</v>
      </c>
      <c r="P1143" s="72">
        <f t="shared" si="294"/>
        <v>0</v>
      </c>
      <c r="Q1143" s="74">
        <f t="shared" si="295"/>
        <v>29</v>
      </c>
      <c r="R1143" s="72" t="str">
        <f t="shared" si="296"/>
        <v/>
      </c>
      <c r="S1143" s="72" t="str">
        <f t="shared" si="297"/>
        <v/>
      </c>
      <c r="AF1143" s="18">
        <v>4546.1875434663198</v>
      </c>
      <c r="AG1143" s="18">
        <v>32.8888888888889</v>
      </c>
      <c r="AI1143" s="23">
        <f>'simulateur graphe PJ OQN'!$B$4</f>
        <v>1</v>
      </c>
      <c r="AJ1143" s="24">
        <f t="shared" si="298"/>
        <v>89.53</v>
      </c>
      <c r="AK1143" s="24">
        <f t="shared" si="299"/>
        <v>89.53</v>
      </c>
      <c r="AM1143" t="str">
        <f t="shared" si="300"/>
        <v>ZONEBASSE</v>
      </c>
      <c r="AN1143" t="str">
        <f t="shared" si="301"/>
        <v>HC</v>
      </c>
      <c r="AO1143" s="20">
        <f t="shared" si="302"/>
        <v>89.53</v>
      </c>
      <c r="AP1143" s="20">
        <f t="shared" si="303"/>
        <v>2557.1999999999998</v>
      </c>
      <c r="AQ1143" s="20" t="str">
        <f t="shared" si="303"/>
        <v>.</v>
      </c>
      <c r="AR1143" s="20" t="str">
        <f t="shared" si="303"/>
        <v>.</v>
      </c>
      <c r="AS1143" s="20">
        <f t="shared" si="304"/>
        <v>-288.60000000000036</v>
      </c>
      <c r="AT1143" s="20">
        <f t="shared" si="289"/>
        <v>-22.489999999999782</v>
      </c>
      <c r="AU1143" s="20">
        <f t="shared" si="305"/>
        <v>2557.1999999999998</v>
      </c>
    </row>
    <row r="1144" spans="1:47" ht="45">
      <c r="A1144" s="54">
        <v>1145</v>
      </c>
      <c r="B1144" s="54" t="s">
        <v>2105</v>
      </c>
      <c r="C1144" s="58" t="s">
        <v>2106</v>
      </c>
      <c r="D1144" s="79">
        <v>22</v>
      </c>
      <c r="E1144" s="79">
        <v>28</v>
      </c>
      <c r="F1144" s="80">
        <v>2214.48</v>
      </c>
      <c r="G1144" s="80">
        <v>100.66</v>
      </c>
      <c r="H1144" s="80">
        <v>2214.48</v>
      </c>
      <c r="I1144" s="80" t="s">
        <v>28</v>
      </c>
      <c r="J1144" s="80" t="s">
        <v>28</v>
      </c>
      <c r="K1144" s="80">
        <v>86.84</v>
      </c>
      <c r="L1144" s="73">
        <f t="shared" si="290"/>
        <v>80.709999999999994</v>
      </c>
      <c r="M1144" s="73">
        <f t="shared" si="291"/>
        <v>89.53</v>
      </c>
      <c r="N1144" s="72" t="str">
        <f t="shared" si="292"/>
        <v>1115</v>
      </c>
      <c r="O1144" s="74">
        <f t="shared" si="293"/>
        <v>6</v>
      </c>
      <c r="P1144" s="72">
        <f t="shared" si="294"/>
        <v>0</v>
      </c>
      <c r="Q1144" s="74">
        <f t="shared" si="295"/>
        <v>22</v>
      </c>
      <c r="R1144" s="72" t="str">
        <f t="shared" si="296"/>
        <v/>
      </c>
      <c r="S1144" s="72" t="str">
        <f t="shared" si="297"/>
        <v/>
      </c>
      <c r="AF1144" s="18">
        <v>237.02515018611999</v>
      </c>
      <c r="AG1144" s="18" t="s">
        <v>28</v>
      </c>
      <c r="AI1144" s="23">
        <f>'simulateur graphe PJ OQN'!$B$4</f>
        <v>1</v>
      </c>
      <c r="AJ1144" s="24">
        <f t="shared" si="298"/>
        <v>89.53</v>
      </c>
      <c r="AK1144" s="24">
        <f t="shared" si="299"/>
        <v>89.53</v>
      </c>
      <c r="AM1144" t="str">
        <f t="shared" si="300"/>
        <v>ZONEBASSE</v>
      </c>
      <c r="AN1144" t="str">
        <f t="shared" si="301"/>
        <v>HC</v>
      </c>
      <c r="AO1144" s="20">
        <f t="shared" si="302"/>
        <v>89.53</v>
      </c>
      <c r="AP1144" s="20">
        <f t="shared" si="303"/>
        <v>2214.48</v>
      </c>
      <c r="AQ1144" s="20" t="str">
        <f t="shared" si="303"/>
        <v>.</v>
      </c>
      <c r="AR1144" s="20" t="str">
        <f t="shared" si="303"/>
        <v>.</v>
      </c>
      <c r="AS1144" s="20">
        <f t="shared" si="304"/>
        <v>-130.20000000000027</v>
      </c>
      <c r="AT1144" s="20">
        <f t="shared" si="289"/>
        <v>415.36999999999989</v>
      </c>
      <c r="AU1144" s="20">
        <f t="shared" si="305"/>
        <v>2214.48</v>
      </c>
    </row>
    <row r="1145" spans="1:47" ht="45">
      <c r="A1145" s="54">
        <v>1146</v>
      </c>
      <c r="B1145" s="54" t="s">
        <v>2107</v>
      </c>
      <c r="C1145" s="58" t="s">
        <v>2108</v>
      </c>
      <c r="D1145" s="79">
        <v>43</v>
      </c>
      <c r="E1145" s="79">
        <v>49</v>
      </c>
      <c r="F1145" s="80">
        <v>4094.05</v>
      </c>
      <c r="G1145" s="80">
        <v>89.5</v>
      </c>
      <c r="H1145" s="80">
        <v>4094.05</v>
      </c>
      <c r="I1145" s="80" t="s">
        <v>28</v>
      </c>
      <c r="J1145" s="80" t="s">
        <v>28</v>
      </c>
      <c r="K1145" s="80">
        <v>88.57</v>
      </c>
      <c r="L1145" s="73">
        <f t="shared" si="290"/>
        <v>80.709999999999994</v>
      </c>
      <c r="M1145" s="73">
        <f t="shared" si="291"/>
        <v>89.53</v>
      </c>
      <c r="N1145" s="72" t="str">
        <f t="shared" si="292"/>
        <v>1115</v>
      </c>
      <c r="O1145" s="74">
        <f t="shared" si="293"/>
        <v>6</v>
      </c>
      <c r="P1145" s="72">
        <f t="shared" si="294"/>
        <v>0</v>
      </c>
      <c r="Q1145" s="74">
        <f t="shared" si="295"/>
        <v>43</v>
      </c>
      <c r="R1145" s="72" t="str">
        <f t="shared" si="296"/>
        <v/>
      </c>
      <c r="S1145" s="72" t="str">
        <f t="shared" si="297"/>
        <v/>
      </c>
      <c r="AF1145" s="18">
        <v>2976.81244958657</v>
      </c>
      <c r="AG1145" s="18">
        <v>24.866666666666699</v>
      </c>
      <c r="AI1145" s="23">
        <f>'simulateur graphe PJ OQN'!$B$4</f>
        <v>1</v>
      </c>
      <c r="AJ1145" s="24">
        <f t="shared" si="298"/>
        <v>89.53</v>
      </c>
      <c r="AK1145" s="24">
        <f t="shared" si="299"/>
        <v>89.53</v>
      </c>
      <c r="AM1145" t="str">
        <f t="shared" si="300"/>
        <v>ZONEBASSE</v>
      </c>
      <c r="AN1145" t="str">
        <f t="shared" si="301"/>
        <v>HC</v>
      </c>
      <c r="AO1145" s="20">
        <f t="shared" si="302"/>
        <v>89.53</v>
      </c>
      <c r="AP1145" s="20">
        <f t="shared" si="303"/>
        <v>4094.05</v>
      </c>
      <c r="AQ1145" s="20" t="str">
        <f t="shared" si="303"/>
        <v>.</v>
      </c>
      <c r="AR1145" s="20" t="str">
        <f t="shared" si="303"/>
        <v>.</v>
      </c>
      <c r="AS1145" s="20">
        <f t="shared" si="304"/>
        <v>-157.30999999999949</v>
      </c>
      <c r="AT1145" s="20">
        <f t="shared" si="289"/>
        <v>542.23000000000047</v>
      </c>
      <c r="AU1145" s="20">
        <f t="shared" si="305"/>
        <v>4094.05</v>
      </c>
    </row>
    <row r="1146" spans="1:47">
      <c r="A1146" s="54">
        <v>1147</v>
      </c>
      <c r="B1146" s="54" t="s">
        <v>2109</v>
      </c>
      <c r="C1146" s="55" t="s">
        <v>2110</v>
      </c>
      <c r="D1146" s="79">
        <v>1</v>
      </c>
      <c r="E1146" s="79">
        <v>1</v>
      </c>
      <c r="F1146" s="80" t="s">
        <v>28</v>
      </c>
      <c r="G1146" s="80" t="s">
        <v>28</v>
      </c>
      <c r="H1146" s="80">
        <v>88.31</v>
      </c>
      <c r="I1146" s="80" t="s">
        <v>28</v>
      </c>
      <c r="J1146" s="80" t="s">
        <v>28</v>
      </c>
      <c r="K1146" s="80" t="s">
        <v>28</v>
      </c>
      <c r="L1146" s="73" t="str">
        <f t="shared" si="290"/>
        <v/>
      </c>
      <c r="M1146" s="73" t="str">
        <f t="shared" si="291"/>
        <v/>
      </c>
      <c r="N1146" s="72" t="str">
        <f t="shared" si="292"/>
        <v>1118</v>
      </c>
      <c r="O1146" s="74">
        <f t="shared" si="293"/>
        <v>0</v>
      </c>
      <c r="P1146" s="72">
        <f t="shared" si="294"/>
        <v>0</v>
      </c>
      <c r="Q1146" s="74">
        <f t="shared" si="295"/>
        <v>1</v>
      </c>
      <c r="R1146" s="72" t="str">
        <f t="shared" si="296"/>
        <v/>
      </c>
      <c r="S1146" s="72" t="str">
        <f t="shared" si="297"/>
        <v/>
      </c>
      <c r="AF1146" s="18">
        <v>4565.66320874347</v>
      </c>
      <c r="AG1146" s="18">
        <v>32.8333333333333</v>
      </c>
      <c r="AI1146" s="23">
        <f>'simulateur graphe PJ OQN'!$B$4</f>
        <v>1</v>
      </c>
      <c r="AJ1146" s="24">
        <f t="shared" si="298"/>
        <v>88.31</v>
      </c>
      <c r="AK1146" s="24">
        <f t="shared" si="299"/>
        <v>88.31</v>
      </c>
      <c r="AM1146" t="str">
        <f t="shared" si="300"/>
        <v>ZONEHAUTE</v>
      </c>
      <c r="AN1146" t="str">
        <f t="shared" si="301"/>
        <v>HDJ</v>
      </c>
      <c r="AO1146" s="20" t="e">
        <f t="shared" si="302"/>
        <v>#VALUE!</v>
      </c>
      <c r="AP1146" s="20">
        <f t="shared" si="303"/>
        <v>88.31</v>
      </c>
      <c r="AQ1146" s="20" t="str">
        <f t="shared" si="303"/>
        <v>.</v>
      </c>
      <c r="AR1146" s="20" t="str">
        <f t="shared" si="303"/>
        <v>.</v>
      </c>
      <c r="AS1146" s="20" t="e">
        <f t="shared" si="304"/>
        <v>#VALUE!</v>
      </c>
      <c r="AT1146" s="20" t="e">
        <f t="shared" si="289"/>
        <v>#VALUE!</v>
      </c>
      <c r="AU1146" s="20">
        <f t="shared" si="305"/>
        <v>88.31</v>
      </c>
    </row>
    <row r="1147" spans="1:47" ht="22.5">
      <c r="A1147" s="54">
        <v>1148</v>
      </c>
      <c r="B1147" s="54" t="s">
        <v>2111</v>
      </c>
      <c r="C1147" s="58" t="s">
        <v>2112</v>
      </c>
      <c r="D1147" s="79">
        <v>29</v>
      </c>
      <c r="E1147" s="79">
        <v>35</v>
      </c>
      <c r="F1147" s="80">
        <v>3108.02</v>
      </c>
      <c r="G1147" s="80">
        <v>107.17</v>
      </c>
      <c r="H1147" s="80">
        <v>3108.02</v>
      </c>
      <c r="I1147" s="80" t="s">
        <v>28</v>
      </c>
      <c r="J1147" s="80" t="s">
        <v>28</v>
      </c>
      <c r="K1147" s="80">
        <v>100.11</v>
      </c>
      <c r="L1147" s="73">
        <f t="shared" si="290"/>
        <v>93.73</v>
      </c>
      <c r="M1147" s="73">
        <f t="shared" si="291"/>
        <v>123.34</v>
      </c>
      <c r="N1147" s="72" t="str">
        <f t="shared" si="292"/>
        <v>1118</v>
      </c>
      <c r="O1147" s="74">
        <f t="shared" si="293"/>
        <v>6</v>
      </c>
      <c r="P1147" s="72">
        <f t="shared" si="294"/>
        <v>0</v>
      </c>
      <c r="Q1147" s="74">
        <f t="shared" si="295"/>
        <v>29</v>
      </c>
      <c r="R1147" s="72" t="str">
        <f t="shared" si="296"/>
        <v/>
      </c>
      <c r="S1147" s="72" t="str">
        <f t="shared" si="297"/>
        <v/>
      </c>
      <c r="AF1147" s="18">
        <v>5151.5336829451098</v>
      </c>
      <c r="AG1147" s="18">
        <v>32.950248756218897</v>
      </c>
      <c r="AI1147" s="23">
        <f>'simulateur graphe PJ OQN'!$B$4</f>
        <v>1</v>
      </c>
      <c r="AJ1147" s="24">
        <f t="shared" si="298"/>
        <v>123.34</v>
      </c>
      <c r="AK1147" s="24">
        <f t="shared" si="299"/>
        <v>123.34</v>
      </c>
      <c r="AM1147" t="str">
        <f t="shared" si="300"/>
        <v>ZONEBASSE</v>
      </c>
      <c r="AN1147" t="str">
        <f t="shared" si="301"/>
        <v>HC</v>
      </c>
      <c r="AO1147" s="20">
        <f t="shared" si="302"/>
        <v>123.34</v>
      </c>
      <c r="AP1147" s="20">
        <f t="shared" si="303"/>
        <v>3108.02</v>
      </c>
      <c r="AQ1147" s="20" t="str">
        <f t="shared" si="303"/>
        <v>.</v>
      </c>
      <c r="AR1147" s="20" t="str">
        <f t="shared" si="303"/>
        <v>.</v>
      </c>
      <c r="AS1147" s="20">
        <f t="shared" si="304"/>
        <v>-295.7199999999998</v>
      </c>
      <c r="AT1147" s="20">
        <f t="shared" ref="AT1147:AT1210" si="306">IF(P1147=1,J1147+(90-E1147)*K1147,H1147+(90-E1147)*K1147)+(AI1147-90)*L1147</f>
        <v>272.09999999999854</v>
      </c>
      <c r="AU1147" s="20">
        <f t="shared" si="305"/>
        <v>3108.02</v>
      </c>
    </row>
    <row r="1148" spans="1:47" ht="22.5">
      <c r="A1148" s="54">
        <v>1149</v>
      </c>
      <c r="B1148" s="54" t="s">
        <v>2113</v>
      </c>
      <c r="C1148" s="58" t="s">
        <v>2114</v>
      </c>
      <c r="D1148" s="79">
        <v>36</v>
      </c>
      <c r="E1148" s="79">
        <v>42</v>
      </c>
      <c r="F1148" s="80">
        <v>3837.35</v>
      </c>
      <c r="G1148" s="80">
        <v>104.19</v>
      </c>
      <c r="H1148" s="80">
        <v>3837.35</v>
      </c>
      <c r="I1148" s="80" t="s">
        <v>28</v>
      </c>
      <c r="J1148" s="80" t="s">
        <v>28</v>
      </c>
      <c r="K1148" s="80">
        <v>100.11</v>
      </c>
      <c r="L1148" s="73">
        <f t="shared" si="290"/>
        <v>93.73</v>
      </c>
      <c r="M1148" s="73">
        <f t="shared" si="291"/>
        <v>123.34</v>
      </c>
      <c r="N1148" s="72" t="str">
        <f t="shared" si="292"/>
        <v>1118</v>
      </c>
      <c r="O1148" s="74">
        <f t="shared" si="293"/>
        <v>6</v>
      </c>
      <c r="P1148" s="72">
        <f t="shared" si="294"/>
        <v>0</v>
      </c>
      <c r="Q1148" s="74">
        <f t="shared" si="295"/>
        <v>36</v>
      </c>
      <c r="R1148" s="72" t="str">
        <f t="shared" si="296"/>
        <v/>
      </c>
      <c r="S1148" s="72" t="str">
        <f t="shared" si="297"/>
        <v/>
      </c>
      <c r="AF1148" s="18">
        <v>6874.18225286097</v>
      </c>
      <c r="AG1148" s="18">
        <v>41.949640287769803</v>
      </c>
      <c r="AI1148" s="23">
        <f>'simulateur graphe PJ OQN'!$B$4</f>
        <v>1</v>
      </c>
      <c r="AJ1148" s="24">
        <f t="shared" si="298"/>
        <v>123.34</v>
      </c>
      <c r="AK1148" s="24">
        <f t="shared" si="299"/>
        <v>123.34</v>
      </c>
      <c r="AM1148" t="str">
        <f t="shared" si="300"/>
        <v>ZONEBASSE</v>
      </c>
      <c r="AN1148" t="str">
        <f t="shared" si="301"/>
        <v>HC</v>
      </c>
      <c r="AO1148" s="20">
        <f t="shared" si="302"/>
        <v>123.34</v>
      </c>
      <c r="AP1148" s="20">
        <f t="shared" si="303"/>
        <v>3837.35</v>
      </c>
      <c r="AQ1148" s="20" t="str">
        <f t="shared" si="303"/>
        <v>.</v>
      </c>
      <c r="AR1148" s="20" t="str">
        <f t="shared" si="303"/>
        <v>.</v>
      </c>
      <c r="AS1148" s="20">
        <f t="shared" si="304"/>
        <v>-267.16000000000031</v>
      </c>
      <c r="AT1148" s="20">
        <f t="shared" si="306"/>
        <v>300.65999999999804</v>
      </c>
      <c r="AU1148" s="20">
        <f t="shared" si="305"/>
        <v>3837.35</v>
      </c>
    </row>
    <row r="1149" spans="1:47" ht="33.75">
      <c r="A1149" s="54">
        <v>1150</v>
      </c>
      <c r="B1149" s="54" t="s">
        <v>2115</v>
      </c>
      <c r="C1149" s="58" t="s">
        <v>2116</v>
      </c>
      <c r="D1149" s="79">
        <v>29</v>
      </c>
      <c r="E1149" s="79">
        <v>35</v>
      </c>
      <c r="F1149" s="80">
        <v>3034.51</v>
      </c>
      <c r="G1149" s="80">
        <v>104.64</v>
      </c>
      <c r="H1149" s="80">
        <v>3034.51</v>
      </c>
      <c r="I1149" s="80" t="s">
        <v>28</v>
      </c>
      <c r="J1149" s="80" t="s">
        <v>28</v>
      </c>
      <c r="K1149" s="80">
        <v>94.57</v>
      </c>
      <c r="L1149" s="73">
        <f t="shared" si="290"/>
        <v>93.73</v>
      </c>
      <c r="M1149" s="73">
        <f t="shared" si="291"/>
        <v>123.34</v>
      </c>
      <c r="N1149" s="72" t="str">
        <f t="shared" si="292"/>
        <v>1118</v>
      </c>
      <c r="O1149" s="74">
        <f t="shared" si="293"/>
        <v>6</v>
      </c>
      <c r="P1149" s="72">
        <f t="shared" si="294"/>
        <v>0</v>
      </c>
      <c r="Q1149" s="74">
        <f t="shared" si="295"/>
        <v>29</v>
      </c>
      <c r="R1149" s="72" t="str">
        <f t="shared" si="296"/>
        <v/>
      </c>
      <c r="S1149" s="72" t="str">
        <f t="shared" si="297"/>
        <v/>
      </c>
      <c r="AF1149" s="18">
        <v>156.527404244769</v>
      </c>
      <c r="AG1149" s="18" t="s">
        <v>28</v>
      </c>
      <c r="AI1149" s="23">
        <f>'simulateur graphe PJ OQN'!$B$4</f>
        <v>1</v>
      </c>
      <c r="AJ1149" s="24">
        <f t="shared" si="298"/>
        <v>123.34</v>
      </c>
      <c r="AK1149" s="24">
        <f t="shared" si="299"/>
        <v>123.34</v>
      </c>
      <c r="AM1149" t="str">
        <f t="shared" si="300"/>
        <v>ZONEBASSE</v>
      </c>
      <c r="AN1149" t="str">
        <f t="shared" si="301"/>
        <v>HC</v>
      </c>
      <c r="AO1149" s="20">
        <f t="shared" si="302"/>
        <v>123.34</v>
      </c>
      <c r="AP1149" s="20">
        <f t="shared" si="303"/>
        <v>3034.51</v>
      </c>
      <c r="AQ1149" s="20" t="str">
        <f t="shared" si="303"/>
        <v>.</v>
      </c>
      <c r="AR1149" s="20" t="str">
        <f t="shared" si="303"/>
        <v>.</v>
      </c>
      <c r="AS1149" s="20">
        <f t="shared" si="304"/>
        <v>-180.86999999999944</v>
      </c>
      <c r="AT1149" s="20">
        <f t="shared" si="306"/>
        <v>-106.11000000000058</v>
      </c>
      <c r="AU1149" s="20">
        <f t="shared" si="305"/>
        <v>3034.51</v>
      </c>
    </row>
    <row r="1150" spans="1:47" ht="33.75">
      <c r="A1150" s="54">
        <v>1151</v>
      </c>
      <c r="B1150" s="54" t="s">
        <v>2117</v>
      </c>
      <c r="C1150" s="58" t="s">
        <v>2118</v>
      </c>
      <c r="D1150" s="79">
        <v>43</v>
      </c>
      <c r="E1150" s="79">
        <v>49</v>
      </c>
      <c r="F1150" s="80">
        <v>4087.74</v>
      </c>
      <c r="G1150" s="80">
        <v>75.23</v>
      </c>
      <c r="H1150" s="80">
        <v>4087.74</v>
      </c>
      <c r="I1150" s="80" t="s">
        <v>28</v>
      </c>
      <c r="J1150" s="80" t="s">
        <v>28</v>
      </c>
      <c r="K1150" s="80">
        <v>94.57</v>
      </c>
      <c r="L1150" s="73">
        <f t="shared" si="290"/>
        <v>93.73</v>
      </c>
      <c r="M1150" s="73">
        <f t="shared" si="291"/>
        <v>123.34</v>
      </c>
      <c r="N1150" s="72" t="str">
        <f t="shared" si="292"/>
        <v>1118</v>
      </c>
      <c r="O1150" s="74">
        <f t="shared" si="293"/>
        <v>6</v>
      </c>
      <c r="P1150" s="72">
        <f t="shared" si="294"/>
        <v>0</v>
      </c>
      <c r="Q1150" s="74">
        <f t="shared" si="295"/>
        <v>43</v>
      </c>
      <c r="R1150" s="72" t="str">
        <f t="shared" si="296"/>
        <v/>
      </c>
      <c r="S1150" s="72" t="str">
        <f t="shared" si="297"/>
        <v/>
      </c>
      <c r="AF1150" s="18">
        <v>3749.8940462276701</v>
      </c>
      <c r="AG1150" s="18">
        <v>27.528455284552901</v>
      </c>
      <c r="AI1150" s="23">
        <f>'simulateur graphe PJ OQN'!$B$4</f>
        <v>1</v>
      </c>
      <c r="AJ1150" s="24">
        <f t="shared" si="298"/>
        <v>123.34</v>
      </c>
      <c r="AK1150" s="24">
        <f t="shared" si="299"/>
        <v>123.34</v>
      </c>
      <c r="AM1150" t="str">
        <f t="shared" si="300"/>
        <v>ZONEBASSE</v>
      </c>
      <c r="AN1150" t="str">
        <f t="shared" si="301"/>
        <v>HC</v>
      </c>
      <c r="AO1150" s="20">
        <f t="shared" si="302"/>
        <v>123.34</v>
      </c>
      <c r="AP1150" s="20">
        <f t="shared" si="303"/>
        <v>4087.74</v>
      </c>
      <c r="AQ1150" s="20" t="str">
        <f t="shared" si="303"/>
        <v>.</v>
      </c>
      <c r="AR1150" s="20" t="str">
        <f t="shared" si="303"/>
        <v>.</v>
      </c>
      <c r="AS1150" s="20">
        <f t="shared" si="304"/>
        <v>-451.61999999999989</v>
      </c>
      <c r="AT1150" s="20">
        <f t="shared" si="306"/>
        <v>-376.86000000000149</v>
      </c>
      <c r="AU1150" s="20">
        <f t="shared" si="305"/>
        <v>4087.74</v>
      </c>
    </row>
    <row r="1151" spans="1:47" ht="33.75">
      <c r="A1151" s="54">
        <v>1152</v>
      </c>
      <c r="B1151" s="54" t="s">
        <v>2119</v>
      </c>
      <c r="C1151" s="58" t="s">
        <v>2120</v>
      </c>
      <c r="D1151" s="79">
        <v>29</v>
      </c>
      <c r="E1151" s="79">
        <v>35</v>
      </c>
      <c r="F1151" s="80">
        <v>3157.05</v>
      </c>
      <c r="G1151" s="80">
        <v>108.86</v>
      </c>
      <c r="H1151" s="80">
        <v>3157.05</v>
      </c>
      <c r="I1151" s="80" t="s">
        <v>28</v>
      </c>
      <c r="J1151" s="80" t="s">
        <v>28</v>
      </c>
      <c r="K1151" s="80">
        <v>100.06</v>
      </c>
      <c r="L1151" s="73">
        <f t="shared" si="290"/>
        <v>93.73</v>
      </c>
      <c r="M1151" s="73">
        <f t="shared" si="291"/>
        <v>123.34</v>
      </c>
      <c r="N1151" s="72" t="str">
        <f t="shared" si="292"/>
        <v>1118</v>
      </c>
      <c r="O1151" s="74">
        <f t="shared" si="293"/>
        <v>6</v>
      </c>
      <c r="P1151" s="72">
        <f t="shared" si="294"/>
        <v>0</v>
      </c>
      <c r="Q1151" s="74">
        <f t="shared" si="295"/>
        <v>29</v>
      </c>
      <c r="R1151" s="72" t="str">
        <f t="shared" si="296"/>
        <v/>
      </c>
      <c r="S1151" s="72" t="str">
        <f t="shared" si="297"/>
        <v/>
      </c>
      <c r="AF1151" s="18">
        <v>6466.1848349617603</v>
      </c>
      <c r="AG1151" s="18">
        <v>38.03125</v>
      </c>
      <c r="AI1151" s="23">
        <f>'simulateur graphe PJ OQN'!$B$4</f>
        <v>1</v>
      </c>
      <c r="AJ1151" s="24">
        <f t="shared" si="298"/>
        <v>123.34</v>
      </c>
      <c r="AK1151" s="24">
        <f t="shared" si="299"/>
        <v>123.34</v>
      </c>
      <c r="AM1151" t="str">
        <f t="shared" si="300"/>
        <v>ZONEBASSE</v>
      </c>
      <c r="AN1151" t="str">
        <f t="shared" si="301"/>
        <v>HC</v>
      </c>
      <c r="AO1151" s="20">
        <f t="shared" si="302"/>
        <v>123.34</v>
      </c>
      <c r="AP1151" s="20">
        <f t="shared" si="303"/>
        <v>3157.05</v>
      </c>
      <c r="AQ1151" s="20" t="str">
        <f t="shared" si="303"/>
        <v>.</v>
      </c>
      <c r="AR1151" s="20" t="str">
        <f t="shared" si="303"/>
        <v>.</v>
      </c>
      <c r="AS1151" s="20">
        <f t="shared" si="304"/>
        <v>-244.98999999999978</v>
      </c>
      <c r="AT1151" s="20">
        <f t="shared" si="306"/>
        <v>318.3799999999992</v>
      </c>
      <c r="AU1151" s="20">
        <f t="shared" si="305"/>
        <v>3157.05</v>
      </c>
    </row>
    <row r="1152" spans="1:47" ht="33.75">
      <c r="A1152" s="54">
        <v>1153</v>
      </c>
      <c r="B1152" s="54" t="s">
        <v>2121</v>
      </c>
      <c r="C1152" s="58" t="s">
        <v>2122</v>
      </c>
      <c r="D1152" s="79">
        <v>50</v>
      </c>
      <c r="E1152" s="79">
        <v>56</v>
      </c>
      <c r="F1152" s="80">
        <v>5086.53</v>
      </c>
      <c r="G1152" s="80">
        <v>91.88</v>
      </c>
      <c r="H1152" s="80">
        <v>5086.53</v>
      </c>
      <c r="I1152" s="80" t="s">
        <v>28</v>
      </c>
      <c r="J1152" s="80" t="s">
        <v>28</v>
      </c>
      <c r="K1152" s="80">
        <v>100.06</v>
      </c>
      <c r="L1152" s="73">
        <f t="shared" si="290"/>
        <v>93.73</v>
      </c>
      <c r="M1152" s="73">
        <f t="shared" si="291"/>
        <v>123.34</v>
      </c>
      <c r="N1152" s="72" t="str">
        <f t="shared" si="292"/>
        <v>1118</v>
      </c>
      <c r="O1152" s="74">
        <f t="shared" si="293"/>
        <v>6</v>
      </c>
      <c r="P1152" s="72">
        <f t="shared" si="294"/>
        <v>0</v>
      </c>
      <c r="Q1152" s="74">
        <f t="shared" si="295"/>
        <v>50</v>
      </c>
      <c r="R1152" s="72" t="str">
        <f t="shared" si="296"/>
        <v/>
      </c>
      <c r="S1152" s="72" t="str">
        <f t="shared" si="297"/>
        <v/>
      </c>
      <c r="AF1152" s="18">
        <v>4880.4272615712598</v>
      </c>
      <c r="AG1152" s="18">
        <v>33.507246376811601</v>
      </c>
      <c r="AI1152" s="23">
        <f>'simulateur graphe PJ OQN'!$B$4</f>
        <v>1</v>
      </c>
      <c r="AJ1152" s="24">
        <f t="shared" si="298"/>
        <v>123.34</v>
      </c>
      <c r="AK1152" s="24">
        <f t="shared" si="299"/>
        <v>123.34</v>
      </c>
      <c r="AM1152" t="str">
        <f t="shared" si="300"/>
        <v>ZONEBASSE</v>
      </c>
      <c r="AN1152" t="str">
        <f t="shared" si="301"/>
        <v>HC</v>
      </c>
      <c r="AO1152" s="20">
        <f t="shared" si="302"/>
        <v>123.34</v>
      </c>
      <c r="AP1152" s="20">
        <f t="shared" si="303"/>
        <v>5086.53</v>
      </c>
      <c r="AQ1152" s="20" t="str">
        <f t="shared" si="303"/>
        <v>.</v>
      </c>
      <c r="AR1152" s="20" t="str">
        <f t="shared" si="303"/>
        <v>.</v>
      </c>
      <c r="AS1152" s="20">
        <f t="shared" si="304"/>
        <v>-416.77000000000044</v>
      </c>
      <c r="AT1152" s="20">
        <f t="shared" si="306"/>
        <v>146.59999999999854</v>
      </c>
      <c r="AU1152" s="20">
        <f t="shared" si="305"/>
        <v>5086.53</v>
      </c>
    </row>
    <row r="1153" spans="1:47" ht="22.5">
      <c r="A1153" s="54">
        <v>1154</v>
      </c>
      <c r="B1153" s="54" t="s">
        <v>2123</v>
      </c>
      <c r="C1153" s="58" t="s">
        <v>2124</v>
      </c>
      <c r="D1153" s="79">
        <v>22</v>
      </c>
      <c r="E1153" s="79">
        <v>28</v>
      </c>
      <c r="F1153" s="80">
        <v>2243.04</v>
      </c>
      <c r="G1153" s="80">
        <v>101.96</v>
      </c>
      <c r="H1153" s="80">
        <v>2243.04</v>
      </c>
      <c r="I1153" s="80" t="s">
        <v>28</v>
      </c>
      <c r="J1153" s="80" t="s">
        <v>28</v>
      </c>
      <c r="K1153" s="80">
        <v>87.96</v>
      </c>
      <c r="L1153" s="73">
        <f t="shared" si="290"/>
        <v>88.42</v>
      </c>
      <c r="M1153" s="73">
        <f t="shared" si="291"/>
        <v>123.34</v>
      </c>
      <c r="N1153" s="72" t="str">
        <f t="shared" si="292"/>
        <v>1118</v>
      </c>
      <c r="O1153" s="74">
        <f t="shared" si="293"/>
        <v>6</v>
      </c>
      <c r="P1153" s="72">
        <f t="shared" si="294"/>
        <v>0</v>
      </c>
      <c r="Q1153" s="74">
        <f t="shared" si="295"/>
        <v>22</v>
      </c>
      <c r="R1153" s="72" t="str">
        <f t="shared" si="296"/>
        <v/>
      </c>
      <c r="S1153" s="72" t="str">
        <f t="shared" si="297"/>
        <v/>
      </c>
      <c r="AF1153" s="18">
        <v>6938.8368238439198</v>
      </c>
      <c r="AG1153" s="18">
        <v>46.057692307692299</v>
      </c>
      <c r="AI1153" s="23">
        <f>'simulateur graphe PJ OQN'!$B$4</f>
        <v>1</v>
      </c>
      <c r="AJ1153" s="24">
        <f t="shared" si="298"/>
        <v>123.34</v>
      </c>
      <c r="AK1153" s="24">
        <f t="shared" si="299"/>
        <v>123.34</v>
      </c>
      <c r="AM1153" t="str">
        <f t="shared" si="300"/>
        <v>ZONEBASSE</v>
      </c>
      <c r="AN1153" t="str">
        <f t="shared" si="301"/>
        <v>HC</v>
      </c>
      <c r="AO1153" s="20">
        <f t="shared" si="302"/>
        <v>123.34</v>
      </c>
      <c r="AP1153" s="20">
        <f t="shared" si="303"/>
        <v>2243.04</v>
      </c>
      <c r="AQ1153" s="20" t="str">
        <f t="shared" si="303"/>
        <v>.</v>
      </c>
      <c r="AR1153" s="20" t="str">
        <f t="shared" si="303"/>
        <v>.</v>
      </c>
      <c r="AS1153" s="20">
        <f t="shared" si="304"/>
        <v>-131.87999999999965</v>
      </c>
      <c r="AT1153" s="20">
        <f t="shared" si="306"/>
        <v>-172.82000000000062</v>
      </c>
      <c r="AU1153" s="20">
        <f t="shared" si="305"/>
        <v>2243.04</v>
      </c>
    </row>
    <row r="1154" spans="1:47" ht="22.5">
      <c r="A1154" s="54">
        <v>1155</v>
      </c>
      <c r="B1154" s="54" t="s">
        <v>2125</v>
      </c>
      <c r="C1154" s="58" t="s">
        <v>2126</v>
      </c>
      <c r="D1154" s="79">
        <v>29</v>
      </c>
      <c r="E1154" s="79">
        <v>35</v>
      </c>
      <c r="F1154" s="80">
        <v>2856.43</v>
      </c>
      <c r="G1154" s="80">
        <v>87.63</v>
      </c>
      <c r="H1154" s="80">
        <v>2856.43</v>
      </c>
      <c r="I1154" s="80" t="s">
        <v>28</v>
      </c>
      <c r="J1154" s="80" t="s">
        <v>28</v>
      </c>
      <c r="K1154" s="80">
        <v>98.5</v>
      </c>
      <c r="L1154" s="73">
        <f t="shared" si="290"/>
        <v>88.42</v>
      </c>
      <c r="M1154" s="73">
        <f t="shared" si="291"/>
        <v>123.34</v>
      </c>
      <c r="N1154" s="72" t="str">
        <f t="shared" si="292"/>
        <v>1118</v>
      </c>
      <c r="O1154" s="74">
        <f t="shared" si="293"/>
        <v>6</v>
      </c>
      <c r="P1154" s="72">
        <f t="shared" si="294"/>
        <v>0</v>
      </c>
      <c r="Q1154" s="74">
        <f t="shared" si="295"/>
        <v>29</v>
      </c>
      <c r="R1154" s="72" t="str">
        <f t="shared" si="296"/>
        <v/>
      </c>
      <c r="S1154" s="72" t="str">
        <f t="shared" si="297"/>
        <v/>
      </c>
      <c r="AF1154" s="18">
        <v>6829.1365739330504</v>
      </c>
      <c r="AG1154" s="18">
        <v>42.1171875</v>
      </c>
      <c r="AI1154" s="23">
        <f>'simulateur graphe PJ OQN'!$B$4</f>
        <v>1</v>
      </c>
      <c r="AJ1154" s="24">
        <f t="shared" si="298"/>
        <v>123.34</v>
      </c>
      <c r="AK1154" s="24">
        <f t="shared" si="299"/>
        <v>123.34</v>
      </c>
      <c r="AM1154" t="str">
        <f t="shared" si="300"/>
        <v>ZONEBASSE</v>
      </c>
      <c r="AN1154" t="str">
        <f t="shared" si="301"/>
        <v>HC</v>
      </c>
      <c r="AO1154" s="20">
        <f t="shared" si="302"/>
        <v>123.34</v>
      </c>
      <c r="AP1154" s="20">
        <f t="shared" si="303"/>
        <v>2856.43</v>
      </c>
      <c r="AQ1154" s="20" t="str">
        <f t="shared" si="303"/>
        <v>.</v>
      </c>
      <c r="AR1154" s="20" t="str">
        <f t="shared" si="303"/>
        <v>.</v>
      </c>
      <c r="AS1154" s="20">
        <f t="shared" si="304"/>
        <v>-492.57000000000016</v>
      </c>
      <c r="AT1154" s="20">
        <f t="shared" si="306"/>
        <v>404.55000000000018</v>
      </c>
      <c r="AU1154" s="20">
        <f t="shared" si="305"/>
        <v>2856.43</v>
      </c>
    </row>
    <row r="1155" spans="1:47" ht="33.75">
      <c r="A1155" s="54">
        <v>1156</v>
      </c>
      <c r="B1155" s="54" t="s">
        <v>2127</v>
      </c>
      <c r="C1155" s="58" t="s">
        <v>2128</v>
      </c>
      <c r="D1155" s="79">
        <v>36</v>
      </c>
      <c r="E1155" s="79">
        <v>42</v>
      </c>
      <c r="F1155" s="80">
        <v>3301.71</v>
      </c>
      <c r="G1155" s="80">
        <v>91.71</v>
      </c>
      <c r="H1155" s="80">
        <v>3301.71</v>
      </c>
      <c r="I1155" s="80" t="s">
        <v>28</v>
      </c>
      <c r="J1155" s="80" t="s">
        <v>28</v>
      </c>
      <c r="K1155" s="80">
        <v>85.1</v>
      </c>
      <c r="L1155" s="73">
        <f t="shared" si="290"/>
        <v>88.42</v>
      </c>
      <c r="M1155" s="73">
        <f t="shared" si="291"/>
        <v>123.34</v>
      </c>
      <c r="N1155" s="72" t="str">
        <f t="shared" si="292"/>
        <v>1118</v>
      </c>
      <c r="O1155" s="74">
        <f t="shared" si="293"/>
        <v>6</v>
      </c>
      <c r="P1155" s="72">
        <f t="shared" si="294"/>
        <v>0</v>
      </c>
      <c r="Q1155" s="74">
        <f t="shared" si="295"/>
        <v>36</v>
      </c>
      <c r="R1155" s="72" t="str">
        <f t="shared" si="296"/>
        <v/>
      </c>
      <c r="S1155" s="72" t="str">
        <f t="shared" si="297"/>
        <v/>
      </c>
      <c r="AF1155" s="18">
        <v>9349.1363291362904</v>
      </c>
      <c r="AG1155" s="18">
        <v>51.7515151515152</v>
      </c>
      <c r="AI1155" s="23">
        <f>'simulateur graphe PJ OQN'!$B$4</f>
        <v>1</v>
      </c>
      <c r="AJ1155" s="24">
        <f t="shared" si="298"/>
        <v>123.34</v>
      </c>
      <c r="AK1155" s="24">
        <f t="shared" si="299"/>
        <v>123.34</v>
      </c>
      <c r="AM1155" t="str">
        <f t="shared" si="300"/>
        <v>ZONEBASSE</v>
      </c>
      <c r="AN1155" t="str">
        <f t="shared" si="301"/>
        <v>HC</v>
      </c>
      <c r="AO1155" s="20">
        <f t="shared" si="302"/>
        <v>123.34</v>
      </c>
      <c r="AP1155" s="20">
        <f t="shared" si="303"/>
        <v>3301.71</v>
      </c>
      <c r="AQ1155" s="20" t="str">
        <f t="shared" si="303"/>
        <v>.</v>
      </c>
      <c r="AR1155" s="20" t="str">
        <f t="shared" si="303"/>
        <v>.</v>
      </c>
      <c r="AS1155" s="20">
        <f t="shared" si="304"/>
        <v>-187.38999999999987</v>
      </c>
      <c r="AT1155" s="20">
        <f t="shared" si="306"/>
        <v>-482.86999999999989</v>
      </c>
      <c r="AU1155" s="20">
        <f t="shared" si="305"/>
        <v>3301.71</v>
      </c>
    </row>
    <row r="1156" spans="1:47" ht="33.75">
      <c r="A1156" s="54">
        <v>1157</v>
      </c>
      <c r="B1156" s="54" t="s">
        <v>2129</v>
      </c>
      <c r="C1156" s="58" t="s">
        <v>2130</v>
      </c>
      <c r="D1156" s="79">
        <v>50</v>
      </c>
      <c r="E1156" s="79">
        <v>56</v>
      </c>
      <c r="F1156" s="80">
        <v>5038.8500000000004</v>
      </c>
      <c r="G1156" s="80">
        <v>100.78</v>
      </c>
      <c r="H1156" s="80">
        <v>5038.8500000000004</v>
      </c>
      <c r="I1156" s="80" t="s">
        <v>28</v>
      </c>
      <c r="J1156" s="80" t="s">
        <v>28</v>
      </c>
      <c r="K1156" s="80">
        <v>92.29</v>
      </c>
      <c r="L1156" s="73">
        <f t="shared" ref="L1156:L1219" si="307">IFERROR(VLOOKUP(B1156,$B$1326:$K$2467,6,0),"")</f>
        <v>88.42</v>
      </c>
      <c r="M1156" s="73">
        <f t="shared" ref="M1156:M1219" si="308">IFERROR(VLOOKUP($B1156,$B$2468:$K$3603,6,0),"")</f>
        <v>123.34</v>
      </c>
      <c r="N1156" s="72" t="str">
        <f t="shared" ref="N1156:N1219" si="309">LEFT(B1156,4)</f>
        <v>1118</v>
      </c>
      <c r="O1156" s="74">
        <f t="shared" ref="O1156:O1219" si="310">E1156-D1156</f>
        <v>6</v>
      </c>
      <c r="P1156" s="72">
        <f t="shared" ref="P1156:P1219" si="311">IF(O1156=20,1,0)</f>
        <v>0</v>
      </c>
      <c r="Q1156" s="74">
        <f t="shared" ref="Q1156:Q1219" si="312">D1156</f>
        <v>50</v>
      </c>
      <c r="R1156" s="72" t="str">
        <f t="shared" ref="R1156:R1219" si="313">IF(P1156=1,Q1156+7,"")</f>
        <v/>
      </c>
      <c r="S1156" s="72" t="str">
        <f t="shared" ref="S1156:S1219" si="314">IF(P1156=1,Q1156+14,"")</f>
        <v/>
      </c>
      <c r="AF1156" s="18">
        <v>3522.3748201199201</v>
      </c>
      <c r="AG1156" s="18">
        <v>28.35</v>
      </c>
      <c r="AI1156" s="23">
        <f>'simulateur graphe PJ OQN'!$B$4</f>
        <v>1</v>
      </c>
      <c r="AJ1156" s="24">
        <f t="shared" ref="AJ1156:AJ1219" si="315">IF(AN1156="HDJ",AU1156,IF(AM1156="ZONE90",AT1156,IF(AM1156="ZONEBASSE",AO1156,IF(AM1156="ZONEFORF1",AP1156,IF(AM1156="ZONEFORF2",AQ1156,IF(AM1156="ZONEFORF3",AR1156,AS1156))))))</f>
        <v>123.34</v>
      </c>
      <c r="AK1156" s="24">
        <f t="shared" ref="AK1156:AK1219" si="316">AJ1156/AI1156</f>
        <v>123.34</v>
      </c>
      <c r="AM1156" t="str">
        <f t="shared" ref="AM1156:AM1219" si="317">IF(AI1156&gt;90,"ZONE90",IF(P1156=1,IF(AI1156&lt;D1156,"ZONEBASSE",IF(AI1156&lt;R1156,"ZONEFORF1",IF(AI1156&lt;S1156,"ZONEFORF2",IF(AI1156&lt;E1156,"ZONEFORF3","ZONEHAUTE")))),IF(AI1156&lt;D1156,"ZONEBASSE",IF(AI1156&lt;E1156,"ZONEFORF1","ZONEHAUTE"))))</f>
        <v>ZONEBASSE</v>
      </c>
      <c r="AN1156" t="str">
        <f t="shared" ref="AN1156:AN1219" si="318">IF(RIGHT(B1156,1)="0","HDJ","HC")</f>
        <v>HC</v>
      </c>
      <c r="AO1156" s="20">
        <f t="shared" ref="AO1156:AO1219" si="319">IF(AI1156&lt;8,M1156*AI1156,F1156-(D1156-AI1156)*G1156)</f>
        <v>123.34</v>
      </c>
      <c r="AP1156" s="20">
        <f t="shared" ref="AP1156:AR1219" si="320">H1156</f>
        <v>5038.8500000000004</v>
      </c>
      <c r="AQ1156" s="20" t="str">
        <f t="shared" si="320"/>
        <v>.</v>
      </c>
      <c r="AR1156" s="20" t="str">
        <f t="shared" si="320"/>
        <v>.</v>
      </c>
      <c r="AS1156" s="20">
        <f t="shared" ref="AS1156:AS1219" si="321">IF(P1156=1,J1156+(AI1156-E1156)*K1156,H1156+(AI1156-E1156)*K1156)</f>
        <v>-37.100000000000364</v>
      </c>
      <c r="AT1156" s="20">
        <f t="shared" si="306"/>
        <v>307.33000000000084</v>
      </c>
      <c r="AU1156" s="20">
        <f t="shared" ref="AU1156:AU1219" si="322">AI1156*H1156</f>
        <v>5038.8500000000004</v>
      </c>
    </row>
    <row r="1157" spans="1:47" ht="33.75">
      <c r="A1157" s="54">
        <v>1158</v>
      </c>
      <c r="B1157" s="54" t="s">
        <v>2131</v>
      </c>
      <c r="C1157" s="58" t="s">
        <v>2132</v>
      </c>
      <c r="D1157" s="79">
        <v>43</v>
      </c>
      <c r="E1157" s="79">
        <v>49</v>
      </c>
      <c r="F1157" s="80">
        <v>4070.46</v>
      </c>
      <c r="G1157" s="80">
        <v>94.66</v>
      </c>
      <c r="H1157" s="80">
        <v>4070.46</v>
      </c>
      <c r="I1157" s="80" t="s">
        <v>28</v>
      </c>
      <c r="J1157" s="80" t="s">
        <v>28</v>
      </c>
      <c r="K1157" s="80">
        <v>87.22</v>
      </c>
      <c r="L1157" s="73">
        <f t="shared" si="307"/>
        <v>88.42</v>
      </c>
      <c r="M1157" s="73">
        <f t="shared" si="308"/>
        <v>123.34</v>
      </c>
      <c r="N1157" s="72" t="str">
        <f t="shared" si="309"/>
        <v>1118</v>
      </c>
      <c r="O1157" s="74">
        <f t="shared" si="310"/>
        <v>6</v>
      </c>
      <c r="P1157" s="72">
        <f t="shared" si="311"/>
        <v>0</v>
      </c>
      <c r="Q1157" s="74">
        <f t="shared" si="312"/>
        <v>43</v>
      </c>
      <c r="R1157" s="72" t="str">
        <f t="shared" si="313"/>
        <v/>
      </c>
      <c r="S1157" s="72" t="str">
        <f t="shared" si="314"/>
        <v/>
      </c>
      <c r="AF1157" s="18">
        <v>3961.2031907423002</v>
      </c>
      <c r="AG1157" s="18">
        <v>28.205882352941199</v>
      </c>
      <c r="AI1157" s="23">
        <f>'simulateur graphe PJ OQN'!$B$4</f>
        <v>1</v>
      </c>
      <c r="AJ1157" s="24">
        <f t="shared" si="315"/>
        <v>123.34</v>
      </c>
      <c r="AK1157" s="24">
        <f t="shared" si="316"/>
        <v>123.34</v>
      </c>
      <c r="AM1157" t="str">
        <f t="shared" si="317"/>
        <v>ZONEBASSE</v>
      </c>
      <c r="AN1157" t="str">
        <f t="shared" si="318"/>
        <v>HC</v>
      </c>
      <c r="AO1157" s="20">
        <f t="shared" si="319"/>
        <v>123.34</v>
      </c>
      <c r="AP1157" s="20">
        <f t="shared" si="320"/>
        <v>4070.46</v>
      </c>
      <c r="AQ1157" s="20" t="str">
        <f t="shared" si="320"/>
        <v>.</v>
      </c>
      <c r="AR1157" s="20" t="str">
        <f t="shared" si="320"/>
        <v>.</v>
      </c>
      <c r="AS1157" s="20">
        <f t="shared" si="321"/>
        <v>-116.09999999999945</v>
      </c>
      <c r="AT1157" s="20">
        <f t="shared" si="306"/>
        <v>-222.90000000000055</v>
      </c>
      <c r="AU1157" s="20">
        <f t="shared" si="322"/>
        <v>4070.46</v>
      </c>
    </row>
    <row r="1158" spans="1:47" ht="33.75">
      <c r="A1158" s="54">
        <v>1159</v>
      </c>
      <c r="B1158" s="54" t="s">
        <v>2133</v>
      </c>
      <c r="C1158" s="58" t="s">
        <v>2134</v>
      </c>
      <c r="D1158" s="79">
        <v>57</v>
      </c>
      <c r="E1158" s="79">
        <v>63</v>
      </c>
      <c r="F1158" s="80">
        <v>5923.07</v>
      </c>
      <c r="G1158" s="80">
        <v>103.91</v>
      </c>
      <c r="H1158" s="80">
        <v>5923.07</v>
      </c>
      <c r="I1158" s="80" t="s">
        <v>28</v>
      </c>
      <c r="J1158" s="80" t="s">
        <v>28</v>
      </c>
      <c r="K1158" s="80">
        <v>102.63</v>
      </c>
      <c r="L1158" s="73">
        <f t="shared" si="307"/>
        <v>88.42</v>
      </c>
      <c r="M1158" s="73">
        <f t="shared" si="308"/>
        <v>123.34</v>
      </c>
      <c r="N1158" s="72" t="str">
        <f t="shared" si="309"/>
        <v>1118</v>
      </c>
      <c r="O1158" s="74">
        <f t="shared" si="310"/>
        <v>6</v>
      </c>
      <c r="P1158" s="72">
        <f t="shared" si="311"/>
        <v>0</v>
      </c>
      <c r="Q1158" s="74">
        <f t="shared" si="312"/>
        <v>57</v>
      </c>
      <c r="R1158" s="72" t="str">
        <f t="shared" si="313"/>
        <v/>
      </c>
      <c r="S1158" s="72" t="str">
        <f t="shared" si="314"/>
        <v/>
      </c>
      <c r="AF1158" s="18">
        <v>4172.06756312992</v>
      </c>
      <c r="AG1158" s="18">
        <v>29.342105263157901</v>
      </c>
      <c r="AI1158" s="23">
        <f>'simulateur graphe PJ OQN'!$B$4</f>
        <v>1</v>
      </c>
      <c r="AJ1158" s="24">
        <f t="shared" si="315"/>
        <v>123.34</v>
      </c>
      <c r="AK1158" s="24">
        <f t="shared" si="316"/>
        <v>123.34</v>
      </c>
      <c r="AM1158" t="str">
        <f t="shared" si="317"/>
        <v>ZONEBASSE</v>
      </c>
      <c r="AN1158" t="str">
        <f t="shared" si="318"/>
        <v>HC</v>
      </c>
      <c r="AO1158" s="20">
        <f t="shared" si="319"/>
        <v>123.34</v>
      </c>
      <c r="AP1158" s="20">
        <f t="shared" si="320"/>
        <v>5923.07</v>
      </c>
      <c r="AQ1158" s="20" t="str">
        <f t="shared" si="320"/>
        <v>.</v>
      </c>
      <c r="AR1158" s="20" t="str">
        <f t="shared" si="320"/>
        <v>.</v>
      </c>
      <c r="AS1158" s="20">
        <f t="shared" si="321"/>
        <v>-439.98999999999978</v>
      </c>
      <c r="AT1158" s="20">
        <f t="shared" si="306"/>
        <v>824.69999999999982</v>
      </c>
      <c r="AU1158" s="20">
        <f t="shared" si="322"/>
        <v>5923.07</v>
      </c>
    </row>
    <row r="1159" spans="1:47">
      <c r="A1159" s="54">
        <v>1160</v>
      </c>
      <c r="B1159" s="54" t="s">
        <v>2135</v>
      </c>
      <c r="C1159" s="55" t="s">
        <v>2136</v>
      </c>
      <c r="D1159" s="79">
        <v>1</v>
      </c>
      <c r="E1159" s="79">
        <v>1</v>
      </c>
      <c r="F1159" s="80" t="s">
        <v>28</v>
      </c>
      <c r="G1159" s="80" t="s">
        <v>28</v>
      </c>
      <c r="H1159" s="80">
        <v>90.41</v>
      </c>
      <c r="I1159" s="80" t="s">
        <v>28</v>
      </c>
      <c r="J1159" s="80" t="s">
        <v>28</v>
      </c>
      <c r="K1159" s="80" t="s">
        <v>28</v>
      </c>
      <c r="L1159" s="73" t="str">
        <f t="shared" si="307"/>
        <v/>
      </c>
      <c r="M1159" s="73" t="str">
        <f t="shared" si="308"/>
        <v/>
      </c>
      <c r="N1159" s="72" t="str">
        <f t="shared" si="309"/>
        <v>1121</v>
      </c>
      <c r="O1159" s="74">
        <f t="shared" si="310"/>
        <v>0</v>
      </c>
      <c r="P1159" s="72">
        <f t="shared" si="311"/>
        <v>0</v>
      </c>
      <c r="Q1159" s="74">
        <f t="shared" si="312"/>
        <v>1</v>
      </c>
      <c r="R1159" s="72" t="str">
        <f t="shared" si="313"/>
        <v/>
      </c>
      <c r="S1159" s="72" t="str">
        <f t="shared" si="314"/>
        <v/>
      </c>
      <c r="AF1159" s="18">
        <v>5845.2335242294002</v>
      </c>
      <c r="AG1159" s="18">
        <v>38.018867924528301</v>
      </c>
      <c r="AI1159" s="23">
        <f>'simulateur graphe PJ OQN'!$B$4</f>
        <v>1</v>
      </c>
      <c r="AJ1159" s="24">
        <f t="shared" si="315"/>
        <v>90.41</v>
      </c>
      <c r="AK1159" s="24">
        <f t="shared" si="316"/>
        <v>90.41</v>
      </c>
      <c r="AM1159" t="str">
        <f t="shared" si="317"/>
        <v>ZONEHAUTE</v>
      </c>
      <c r="AN1159" t="str">
        <f t="shared" si="318"/>
        <v>HDJ</v>
      </c>
      <c r="AO1159" s="20" t="e">
        <f t="shared" si="319"/>
        <v>#VALUE!</v>
      </c>
      <c r="AP1159" s="20">
        <f t="shared" si="320"/>
        <v>90.41</v>
      </c>
      <c r="AQ1159" s="20" t="str">
        <f t="shared" si="320"/>
        <v>.</v>
      </c>
      <c r="AR1159" s="20" t="str">
        <f t="shared" si="320"/>
        <v>.</v>
      </c>
      <c r="AS1159" s="20" t="e">
        <f t="shared" si="321"/>
        <v>#VALUE!</v>
      </c>
      <c r="AT1159" s="20" t="e">
        <f t="shared" si="306"/>
        <v>#VALUE!</v>
      </c>
      <c r="AU1159" s="20">
        <f t="shared" si="322"/>
        <v>90.41</v>
      </c>
    </row>
    <row r="1160" spans="1:47" ht="33.75">
      <c r="A1160" s="54">
        <v>1161</v>
      </c>
      <c r="B1160" s="54" t="s">
        <v>2137</v>
      </c>
      <c r="C1160" s="58" t="s">
        <v>2138</v>
      </c>
      <c r="D1160" s="79">
        <v>8</v>
      </c>
      <c r="E1160" s="79">
        <v>28</v>
      </c>
      <c r="F1160" s="80">
        <v>997.85</v>
      </c>
      <c r="G1160" s="80">
        <v>124.73</v>
      </c>
      <c r="H1160" s="80">
        <v>997.85</v>
      </c>
      <c r="I1160" s="80">
        <v>1631.67</v>
      </c>
      <c r="J1160" s="80">
        <v>2285.6</v>
      </c>
      <c r="K1160" s="80">
        <v>79.290000000000006</v>
      </c>
      <c r="L1160" s="73">
        <f t="shared" si="307"/>
        <v>98.39</v>
      </c>
      <c r="M1160" s="73">
        <f t="shared" si="308"/>
        <v>102.67</v>
      </c>
      <c r="N1160" s="72" t="str">
        <f t="shared" si="309"/>
        <v>1121</v>
      </c>
      <c r="O1160" s="74">
        <f t="shared" si="310"/>
        <v>20</v>
      </c>
      <c r="P1160" s="72">
        <f t="shared" si="311"/>
        <v>1</v>
      </c>
      <c r="Q1160" s="74">
        <f t="shared" si="312"/>
        <v>8</v>
      </c>
      <c r="R1160" s="72">
        <f t="shared" si="313"/>
        <v>15</v>
      </c>
      <c r="S1160" s="72">
        <f t="shared" si="314"/>
        <v>22</v>
      </c>
      <c r="AF1160" s="18">
        <v>5638.4918367111404</v>
      </c>
      <c r="AG1160" s="18">
        <v>35.315789473684198</v>
      </c>
      <c r="AI1160" s="23">
        <f>'simulateur graphe PJ OQN'!$B$4</f>
        <v>1</v>
      </c>
      <c r="AJ1160" s="24">
        <f t="shared" si="315"/>
        <v>102.67</v>
      </c>
      <c r="AK1160" s="24">
        <f t="shared" si="316"/>
        <v>102.67</v>
      </c>
      <c r="AM1160" t="str">
        <f t="shared" si="317"/>
        <v>ZONEBASSE</v>
      </c>
      <c r="AN1160" t="str">
        <f t="shared" si="318"/>
        <v>HC</v>
      </c>
      <c r="AO1160" s="20">
        <f t="shared" si="319"/>
        <v>102.67</v>
      </c>
      <c r="AP1160" s="20">
        <f t="shared" si="320"/>
        <v>997.85</v>
      </c>
      <c r="AQ1160" s="20">
        <f t="shared" si="320"/>
        <v>1631.67</v>
      </c>
      <c r="AR1160" s="20">
        <f t="shared" si="320"/>
        <v>2285.6</v>
      </c>
      <c r="AS1160" s="20">
        <f t="shared" si="321"/>
        <v>144.76999999999953</v>
      </c>
      <c r="AT1160" s="20">
        <f t="shared" si="306"/>
        <v>-1555.130000000001</v>
      </c>
      <c r="AU1160" s="20">
        <f t="shared" si="322"/>
        <v>997.85</v>
      </c>
    </row>
    <row r="1161" spans="1:47" ht="33.75">
      <c r="A1161" s="54">
        <v>1162</v>
      </c>
      <c r="B1161" s="54" t="s">
        <v>2139</v>
      </c>
      <c r="C1161" s="58" t="s">
        <v>2140</v>
      </c>
      <c r="D1161" s="79">
        <v>36</v>
      </c>
      <c r="E1161" s="79">
        <v>42</v>
      </c>
      <c r="F1161" s="80">
        <v>3261.51</v>
      </c>
      <c r="G1161" s="80">
        <v>69.709999999999994</v>
      </c>
      <c r="H1161" s="80">
        <v>3261.51</v>
      </c>
      <c r="I1161" s="80" t="s">
        <v>28</v>
      </c>
      <c r="J1161" s="80" t="s">
        <v>28</v>
      </c>
      <c r="K1161" s="80">
        <v>84.71</v>
      </c>
      <c r="L1161" s="73">
        <f t="shared" si="307"/>
        <v>98.39</v>
      </c>
      <c r="M1161" s="73">
        <f t="shared" si="308"/>
        <v>102.67</v>
      </c>
      <c r="N1161" s="72" t="str">
        <f t="shared" si="309"/>
        <v>1121</v>
      </c>
      <c r="O1161" s="74">
        <f t="shared" si="310"/>
        <v>6</v>
      </c>
      <c r="P1161" s="72">
        <f t="shared" si="311"/>
        <v>0</v>
      </c>
      <c r="Q1161" s="74">
        <f t="shared" si="312"/>
        <v>36</v>
      </c>
      <c r="R1161" s="72" t="str">
        <f t="shared" si="313"/>
        <v/>
      </c>
      <c r="S1161" s="72" t="str">
        <f t="shared" si="314"/>
        <v/>
      </c>
      <c r="AF1161" s="18">
        <v>8409.1820884013396</v>
      </c>
      <c r="AG1161" s="18">
        <v>46.791208791208803</v>
      </c>
      <c r="AI1161" s="23">
        <f>'simulateur graphe PJ OQN'!$B$4</f>
        <v>1</v>
      </c>
      <c r="AJ1161" s="24">
        <f t="shared" si="315"/>
        <v>102.67</v>
      </c>
      <c r="AK1161" s="24">
        <f t="shared" si="316"/>
        <v>102.67</v>
      </c>
      <c r="AM1161" t="str">
        <f t="shared" si="317"/>
        <v>ZONEBASSE</v>
      </c>
      <c r="AN1161" t="str">
        <f t="shared" si="318"/>
        <v>HC</v>
      </c>
      <c r="AO1161" s="20">
        <f t="shared" si="319"/>
        <v>102.67</v>
      </c>
      <c r="AP1161" s="20">
        <f t="shared" si="320"/>
        <v>3261.51</v>
      </c>
      <c r="AQ1161" s="20" t="str">
        <f t="shared" si="320"/>
        <v>.</v>
      </c>
      <c r="AR1161" s="20" t="str">
        <f t="shared" si="320"/>
        <v>.</v>
      </c>
      <c r="AS1161" s="20">
        <f t="shared" si="321"/>
        <v>-211.59999999999945</v>
      </c>
      <c r="AT1161" s="20">
        <f t="shared" si="306"/>
        <v>-1429.1200000000008</v>
      </c>
      <c r="AU1161" s="20">
        <f t="shared" si="322"/>
        <v>3261.51</v>
      </c>
    </row>
    <row r="1162" spans="1:47" ht="33.75">
      <c r="A1162" s="54">
        <v>1163</v>
      </c>
      <c r="B1162" s="54" t="s">
        <v>2141</v>
      </c>
      <c r="C1162" s="58" t="s">
        <v>2142</v>
      </c>
      <c r="D1162" s="79">
        <v>15</v>
      </c>
      <c r="E1162" s="79">
        <v>35</v>
      </c>
      <c r="F1162" s="80">
        <v>1785.89</v>
      </c>
      <c r="G1162" s="80">
        <v>119.06</v>
      </c>
      <c r="H1162" s="80">
        <v>1785.89</v>
      </c>
      <c r="I1162" s="80">
        <v>2443.21</v>
      </c>
      <c r="J1162" s="80">
        <v>3027.08</v>
      </c>
      <c r="K1162" s="80">
        <v>82.06</v>
      </c>
      <c r="L1162" s="73">
        <f t="shared" si="307"/>
        <v>98.39</v>
      </c>
      <c r="M1162" s="73">
        <f t="shared" si="308"/>
        <v>102.67</v>
      </c>
      <c r="N1162" s="72" t="str">
        <f t="shared" si="309"/>
        <v>1121</v>
      </c>
      <c r="O1162" s="74">
        <f t="shared" si="310"/>
        <v>20</v>
      </c>
      <c r="P1162" s="72">
        <f t="shared" si="311"/>
        <v>1</v>
      </c>
      <c r="Q1162" s="74">
        <f t="shared" si="312"/>
        <v>15</v>
      </c>
      <c r="R1162" s="72">
        <f t="shared" si="313"/>
        <v>22</v>
      </c>
      <c r="S1162" s="72">
        <f t="shared" si="314"/>
        <v>29</v>
      </c>
      <c r="AF1162" s="18">
        <v>209.11452246471401</v>
      </c>
      <c r="AG1162" s="18" t="s">
        <v>28</v>
      </c>
      <c r="AI1162" s="23">
        <f>'simulateur graphe PJ OQN'!$B$4</f>
        <v>1</v>
      </c>
      <c r="AJ1162" s="24">
        <f t="shared" si="315"/>
        <v>102.67</v>
      </c>
      <c r="AK1162" s="24">
        <f t="shared" si="316"/>
        <v>102.67</v>
      </c>
      <c r="AM1162" t="str">
        <f t="shared" si="317"/>
        <v>ZONEBASSE</v>
      </c>
      <c r="AN1162" t="str">
        <f t="shared" si="318"/>
        <v>HC</v>
      </c>
      <c r="AO1162" s="20">
        <f t="shared" si="319"/>
        <v>102.67</v>
      </c>
      <c r="AP1162" s="20">
        <f t="shared" si="320"/>
        <v>1785.89</v>
      </c>
      <c r="AQ1162" s="20">
        <f t="shared" si="320"/>
        <v>2443.21</v>
      </c>
      <c r="AR1162" s="20">
        <f t="shared" si="320"/>
        <v>3027.08</v>
      </c>
      <c r="AS1162" s="20">
        <f t="shared" si="321"/>
        <v>237.03999999999996</v>
      </c>
      <c r="AT1162" s="20">
        <f t="shared" si="306"/>
        <v>-1216.3300000000008</v>
      </c>
      <c r="AU1162" s="20">
        <f t="shared" si="322"/>
        <v>1785.89</v>
      </c>
    </row>
    <row r="1163" spans="1:47" ht="33.75">
      <c r="A1163" s="54">
        <v>1164</v>
      </c>
      <c r="B1163" s="54" t="s">
        <v>2143</v>
      </c>
      <c r="C1163" s="58" t="s">
        <v>2144</v>
      </c>
      <c r="D1163" s="79">
        <v>36</v>
      </c>
      <c r="E1163" s="79">
        <v>42</v>
      </c>
      <c r="F1163" s="80">
        <v>3780.12</v>
      </c>
      <c r="G1163" s="80">
        <v>94.96</v>
      </c>
      <c r="H1163" s="80">
        <v>3780.12</v>
      </c>
      <c r="I1163" s="80" t="s">
        <v>28</v>
      </c>
      <c r="J1163" s="80" t="s">
        <v>28</v>
      </c>
      <c r="K1163" s="80">
        <v>96.02</v>
      </c>
      <c r="L1163" s="73">
        <f t="shared" si="307"/>
        <v>98.39</v>
      </c>
      <c r="M1163" s="73">
        <f t="shared" si="308"/>
        <v>102.67</v>
      </c>
      <c r="N1163" s="72" t="str">
        <f t="shared" si="309"/>
        <v>1121</v>
      </c>
      <c r="O1163" s="74">
        <f t="shared" si="310"/>
        <v>6</v>
      </c>
      <c r="P1163" s="72">
        <f t="shared" si="311"/>
        <v>0</v>
      </c>
      <c r="Q1163" s="74">
        <f t="shared" si="312"/>
        <v>36</v>
      </c>
      <c r="R1163" s="72" t="str">
        <f t="shared" si="313"/>
        <v/>
      </c>
      <c r="S1163" s="72" t="str">
        <f t="shared" si="314"/>
        <v/>
      </c>
      <c r="AF1163" s="18">
        <v>3447.0551106622001</v>
      </c>
      <c r="AG1163" s="18">
        <v>26.069182389937101</v>
      </c>
      <c r="AI1163" s="23">
        <f>'simulateur graphe PJ OQN'!$B$4</f>
        <v>1</v>
      </c>
      <c r="AJ1163" s="24">
        <f t="shared" si="315"/>
        <v>102.67</v>
      </c>
      <c r="AK1163" s="24">
        <f t="shared" si="316"/>
        <v>102.67</v>
      </c>
      <c r="AM1163" t="str">
        <f t="shared" si="317"/>
        <v>ZONEBASSE</v>
      </c>
      <c r="AN1163" t="str">
        <f t="shared" si="318"/>
        <v>HC</v>
      </c>
      <c r="AO1163" s="20">
        <f t="shared" si="319"/>
        <v>102.67</v>
      </c>
      <c r="AP1163" s="20">
        <f t="shared" si="320"/>
        <v>3780.12</v>
      </c>
      <c r="AQ1163" s="20" t="str">
        <f t="shared" si="320"/>
        <v>.</v>
      </c>
      <c r="AR1163" s="20" t="str">
        <f t="shared" si="320"/>
        <v>.</v>
      </c>
      <c r="AS1163" s="20">
        <f t="shared" si="321"/>
        <v>-156.69999999999982</v>
      </c>
      <c r="AT1163" s="20">
        <f t="shared" si="306"/>
        <v>-367.63000000000102</v>
      </c>
      <c r="AU1163" s="20">
        <f t="shared" si="322"/>
        <v>3780.12</v>
      </c>
    </row>
    <row r="1164" spans="1:47" ht="45">
      <c r="A1164" s="54">
        <v>1165</v>
      </c>
      <c r="B1164" s="54" t="s">
        <v>2145</v>
      </c>
      <c r="C1164" s="58" t="s">
        <v>2146</v>
      </c>
      <c r="D1164" s="79">
        <v>36</v>
      </c>
      <c r="E1164" s="79">
        <v>42</v>
      </c>
      <c r="F1164" s="80">
        <v>4173.3999999999996</v>
      </c>
      <c r="G1164" s="80">
        <v>115.93</v>
      </c>
      <c r="H1164" s="80">
        <v>4173.3999999999996</v>
      </c>
      <c r="I1164" s="80" t="s">
        <v>28</v>
      </c>
      <c r="J1164" s="80" t="s">
        <v>28</v>
      </c>
      <c r="K1164" s="80">
        <v>107.44</v>
      </c>
      <c r="L1164" s="73">
        <f t="shared" si="307"/>
        <v>98.39</v>
      </c>
      <c r="M1164" s="73">
        <f t="shared" si="308"/>
        <v>102.67</v>
      </c>
      <c r="N1164" s="72" t="str">
        <f t="shared" si="309"/>
        <v>1121</v>
      </c>
      <c r="O1164" s="74">
        <f t="shared" si="310"/>
        <v>6</v>
      </c>
      <c r="P1164" s="72">
        <f t="shared" si="311"/>
        <v>0</v>
      </c>
      <c r="Q1164" s="74">
        <f t="shared" si="312"/>
        <v>36</v>
      </c>
      <c r="R1164" s="72" t="str">
        <f t="shared" si="313"/>
        <v/>
      </c>
      <c r="S1164" s="72" t="str">
        <f t="shared" si="314"/>
        <v/>
      </c>
      <c r="AF1164" s="18">
        <v>5043.5700081778996</v>
      </c>
      <c r="AG1164" s="18">
        <v>35.2545454545455</v>
      </c>
      <c r="AI1164" s="23">
        <f>'simulateur graphe PJ OQN'!$B$4</f>
        <v>1</v>
      </c>
      <c r="AJ1164" s="24">
        <f t="shared" si="315"/>
        <v>102.67</v>
      </c>
      <c r="AK1164" s="24">
        <f t="shared" si="316"/>
        <v>102.67</v>
      </c>
      <c r="AM1164" t="str">
        <f t="shared" si="317"/>
        <v>ZONEBASSE</v>
      </c>
      <c r="AN1164" t="str">
        <f t="shared" si="318"/>
        <v>HC</v>
      </c>
      <c r="AO1164" s="20">
        <f t="shared" si="319"/>
        <v>102.67</v>
      </c>
      <c r="AP1164" s="20">
        <f t="shared" si="320"/>
        <v>4173.3999999999996</v>
      </c>
      <c r="AQ1164" s="20" t="str">
        <f t="shared" si="320"/>
        <v>.</v>
      </c>
      <c r="AR1164" s="20" t="str">
        <f t="shared" si="320"/>
        <v>.</v>
      </c>
      <c r="AS1164" s="20">
        <f t="shared" si="321"/>
        <v>-231.64000000000033</v>
      </c>
      <c r="AT1164" s="20">
        <f t="shared" si="306"/>
        <v>573.80999999999949</v>
      </c>
      <c r="AU1164" s="20">
        <f t="shared" si="322"/>
        <v>4173.3999999999996</v>
      </c>
    </row>
    <row r="1165" spans="1:47" ht="45">
      <c r="A1165" s="54">
        <v>1166</v>
      </c>
      <c r="B1165" s="54" t="s">
        <v>2147</v>
      </c>
      <c r="C1165" s="58" t="s">
        <v>2148</v>
      </c>
      <c r="D1165" s="79">
        <v>50</v>
      </c>
      <c r="E1165" s="79">
        <v>56</v>
      </c>
      <c r="F1165" s="80">
        <v>5740.84</v>
      </c>
      <c r="G1165" s="80">
        <v>111.96</v>
      </c>
      <c r="H1165" s="80">
        <v>5740.84</v>
      </c>
      <c r="I1165" s="80" t="s">
        <v>28</v>
      </c>
      <c r="J1165" s="80" t="s">
        <v>28</v>
      </c>
      <c r="K1165" s="80">
        <v>107.72</v>
      </c>
      <c r="L1165" s="73">
        <f t="shared" si="307"/>
        <v>98.39</v>
      </c>
      <c r="M1165" s="73">
        <f t="shared" si="308"/>
        <v>102.67</v>
      </c>
      <c r="N1165" s="72" t="str">
        <f t="shared" si="309"/>
        <v>1121</v>
      </c>
      <c r="O1165" s="74">
        <f t="shared" si="310"/>
        <v>6</v>
      </c>
      <c r="P1165" s="72">
        <f t="shared" si="311"/>
        <v>0</v>
      </c>
      <c r="Q1165" s="74">
        <f t="shared" si="312"/>
        <v>50</v>
      </c>
      <c r="R1165" s="72" t="str">
        <f t="shared" si="313"/>
        <v/>
      </c>
      <c r="S1165" s="72" t="str">
        <f t="shared" si="314"/>
        <v/>
      </c>
      <c r="AF1165" s="18">
        <v>5027.8324966584696</v>
      </c>
      <c r="AG1165" s="18">
        <v>33.435344827586199</v>
      </c>
      <c r="AI1165" s="23">
        <f>'simulateur graphe PJ OQN'!$B$4</f>
        <v>1</v>
      </c>
      <c r="AJ1165" s="24">
        <f t="shared" si="315"/>
        <v>102.67</v>
      </c>
      <c r="AK1165" s="24">
        <f t="shared" si="316"/>
        <v>102.67</v>
      </c>
      <c r="AM1165" t="str">
        <f t="shared" si="317"/>
        <v>ZONEBASSE</v>
      </c>
      <c r="AN1165" t="str">
        <f t="shared" si="318"/>
        <v>HC</v>
      </c>
      <c r="AO1165" s="20">
        <f t="shared" si="319"/>
        <v>102.67</v>
      </c>
      <c r="AP1165" s="20">
        <f t="shared" si="320"/>
        <v>5740.84</v>
      </c>
      <c r="AQ1165" s="20" t="str">
        <f t="shared" si="320"/>
        <v>.</v>
      </c>
      <c r="AR1165" s="20" t="str">
        <f t="shared" si="320"/>
        <v>.</v>
      </c>
      <c r="AS1165" s="20">
        <f t="shared" si="321"/>
        <v>-183.76000000000022</v>
      </c>
      <c r="AT1165" s="20">
        <f t="shared" si="306"/>
        <v>646.60999999999876</v>
      </c>
      <c r="AU1165" s="20">
        <f t="shared" si="322"/>
        <v>5740.84</v>
      </c>
    </row>
    <row r="1166" spans="1:47" ht="33.75">
      <c r="A1166" s="54">
        <v>1167</v>
      </c>
      <c r="B1166" s="54" t="s">
        <v>2149</v>
      </c>
      <c r="C1166" s="58" t="s">
        <v>2150</v>
      </c>
      <c r="D1166" s="79">
        <v>15</v>
      </c>
      <c r="E1166" s="79">
        <v>21</v>
      </c>
      <c r="F1166" s="80">
        <v>1621.84</v>
      </c>
      <c r="G1166" s="80">
        <v>108.12</v>
      </c>
      <c r="H1166" s="80">
        <v>1621.84</v>
      </c>
      <c r="I1166" s="80" t="s">
        <v>28</v>
      </c>
      <c r="J1166" s="80" t="s">
        <v>28</v>
      </c>
      <c r="K1166" s="80">
        <v>87.03</v>
      </c>
      <c r="L1166" s="73">
        <f t="shared" si="307"/>
        <v>93.1</v>
      </c>
      <c r="M1166" s="73">
        <f t="shared" si="308"/>
        <v>102.67</v>
      </c>
      <c r="N1166" s="72" t="str">
        <f t="shared" si="309"/>
        <v>1121</v>
      </c>
      <c r="O1166" s="74">
        <f t="shared" si="310"/>
        <v>6</v>
      </c>
      <c r="P1166" s="72">
        <f t="shared" si="311"/>
        <v>0</v>
      </c>
      <c r="Q1166" s="74">
        <f t="shared" si="312"/>
        <v>15</v>
      </c>
      <c r="R1166" s="72" t="str">
        <f t="shared" si="313"/>
        <v/>
      </c>
      <c r="S1166" s="72" t="str">
        <f t="shared" si="314"/>
        <v/>
      </c>
      <c r="AF1166" s="18">
        <v>6818.0962137234301</v>
      </c>
      <c r="AG1166" s="18">
        <v>43.414965986394598</v>
      </c>
      <c r="AI1166" s="23">
        <f>'simulateur graphe PJ OQN'!$B$4</f>
        <v>1</v>
      </c>
      <c r="AJ1166" s="24">
        <f t="shared" si="315"/>
        <v>102.67</v>
      </c>
      <c r="AK1166" s="24">
        <f t="shared" si="316"/>
        <v>102.67</v>
      </c>
      <c r="AM1166" t="str">
        <f t="shared" si="317"/>
        <v>ZONEBASSE</v>
      </c>
      <c r="AN1166" t="str">
        <f t="shared" si="318"/>
        <v>HC</v>
      </c>
      <c r="AO1166" s="20">
        <f t="shared" si="319"/>
        <v>102.67</v>
      </c>
      <c r="AP1166" s="20">
        <f t="shared" si="320"/>
        <v>1621.84</v>
      </c>
      <c r="AQ1166" s="20" t="str">
        <f t="shared" si="320"/>
        <v>.</v>
      </c>
      <c r="AR1166" s="20" t="str">
        <f t="shared" si="320"/>
        <v>.</v>
      </c>
      <c r="AS1166" s="20">
        <f t="shared" si="321"/>
        <v>-118.75999999999999</v>
      </c>
      <c r="AT1166" s="20">
        <f t="shared" si="306"/>
        <v>-658.98999999999978</v>
      </c>
      <c r="AU1166" s="20">
        <f t="shared" si="322"/>
        <v>1621.84</v>
      </c>
    </row>
    <row r="1167" spans="1:47" ht="33.75">
      <c r="A1167" s="54">
        <v>1168</v>
      </c>
      <c r="B1167" s="54" t="s">
        <v>2151</v>
      </c>
      <c r="C1167" s="58" t="s">
        <v>2152</v>
      </c>
      <c r="D1167" s="79">
        <v>22</v>
      </c>
      <c r="E1167" s="79">
        <v>28</v>
      </c>
      <c r="F1167" s="80">
        <v>2411.06</v>
      </c>
      <c r="G1167" s="80">
        <v>109.59</v>
      </c>
      <c r="H1167" s="80">
        <v>2411.06</v>
      </c>
      <c r="I1167" s="80" t="s">
        <v>28</v>
      </c>
      <c r="J1167" s="80" t="s">
        <v>28</v>
      </c>
      <c r="K1167" s="80">
        <v>86.11</v>
      </c>
      <c r="L1167" s="73">
        <f t="shared" si="307"/>
        <v>93.1</v>
      </c>
      <c r="M1167" s="73">
        <f t="shared" si="308"/>
        <v>102.67</v>
      </c>
      <c r="N1167" s="72" t="str">
        <f t="shared" si="309"/>
        <v>1121</v>
      </c>
      <c r="O1167" s="74">
        <f t="shared" si="310"/>
        <v>6</v>
      </c>
      <c r="P1167" s="72">
        <f t="shared" si="311"/>
        <v>0</v>
      </c>
      <c r="Q1167" s="74">
        <f t="shared" si="312"/>
        <v>22</v>
      </c>
      <c r="R1167" s="72" t="str">
        <f t="shared" si="313"/>
        <v/>
      </c>
      <c r="S1167" s="72" t="str">
        <f t="shared" si="314"/>
        <v/>
      </c>
      <c r="AF1167" s="18">
        <v>6930.7182110796002</v>
      </c>
      <c r="AG1167" s="18">
        <v>38.755287009063501</v>
      </c>
      <c r="AI1167" s="23">
        <f>'simulateur graphe PJ OQN'!$B$4</f>
        <v>1</v>
      </c>
      <c r="AJ1167" s="24">
        <f t="shared" si="315"/>
        <v>102.67</v>
      </c>
      <c r="AK1167" s="24">
        <f t="shared" si="316"/>
        <v>102.67</v>
      </c>
      <c r="AM1167" t="str">
        <f t="shared" si="317"/>
        <v>ZONEBASSE</v>
      </c>
      <c r="AN1167" t="str">
        <f t="shared" si="318"/>
        <v>HC</v>
      </c>
      <c r="AO1167" s="20">
        <f t="shared" si="319"/>
        <v>102.67</v>
      </c>
      <c r="AP1167" s="20">
        <f t="shared" si="320"/>
        <v>2411.06</v>
      </c>
      <c r="AQ1167" s="20" t="str">
        <f t="shared" si="320"/>
        <v>.</v>
      </c>
      <c r="AR1167" s="20" t="str">
        <f t="shared" si="320"/>
        <v>.</v>
      </c>
      <c r="AS1167" s="20">
        <f t="shared" si="321"/>
        <v>86.090000000000146</v>
      </c>
      <c r="AT1167" s="20">
        <f t="shared" si="306"/>
        <v>-536.02000000000044</v>
      </c>
      <c r="AU1167" s="20">
        <f t="shared" si="322"/>
        <v>2411.06</v>
      </c>
    </row>
    <row r="1168" spans="1:47" ht="33.75">
      <c r="A1168" s="54">
        <v>1169</v>
      </c>
      <c r="B1168" s="54" t="s">
        <v>2153</v>
      </c>
      <c r="C1168" s="58" t="s">
        <v>2154</v>
      </c>
      <c r="D1168" s="79">
        <v>15</v>
      </c>
      <c r="E1168" s="79">
        <v>21</v>
      </c>
      <c r="F1168" s="80">
        <v>1678.31</v>
      </c>
      <c r="G1168" s="80">
        <v>111.89</v>
      </c>
      <c r="H1168" s="80">
        <v>1678.31</v>
      </c>
      <c r="I1168" s="80" t="s">
        <v>28</v>
      </c>
      <c r="J1168" s="80" t="s">
        <v>28</v>
      </c>
      <c r="K1168" s="80">
        <v>91.76</v>
      </c>
      <c r="L1168" s="73">
        <f t="shared" si="307"/>
        <v>93.1</v>
      </c>
      <c r="M1168" s="73">
        <f t="shared" si="308"/>
        <v>102.67</v>
      </c>
      <c r="N1168" s="72" t="str">
        <f t="shared" si="309"/>
        <v>1121</v>
      </c>
      <c r="O1168" s="74">
        <f t="shared" si="310"/>
        <v>6</v>
      </c>
      <c r="P1168" s="72">
        <f t="shared" si="311"/>
        <v>0</v>
      </c>
      <c r="Q1168" s="74">
        <f t="shared" si="312"/>
        <v>15</v>
      </c>
      <c r="R1168" s="72" t="str">
        <f t="shared" si="313"/>
        <v/>
      </c>
      <c r="S1168" s="72" t="str">
        <f t="shared" si="314"/>
        <v/>
      </c>
      <c r="AF1168" s="18">
        <v>9509.1602878737503</v>
      </c>
      <c r="AG1168" s="18">
        <v>51.961194029850802</v>
      </c>
      <c r="AI1168" s="23">
        <f>'simulateur graphe PJ OQN'!$B$4</f>
        <v>1</v>
      </c>
      <c r="AJ1168" s="24">
        <f t="shared" si="315"/>
        <v>102.67</v>
      </c>
      <c r="AK1168" s="24">
        <f t="shared" si="316"/>
        <v>102.67</v>
      </c>
      <c r="AM1168" t="str">
        <f t="shared" si="317"/>
        <v>ZONEBASSE</v>
      </c>
      <c r="AN1168" t="str">
        <f t="shared" si="318"/>
        <v>HC</v>
      </c>
      <c r="AO1168" s="20">
        <f t="shared" si="319"/>
        <v>102.67</v>
      </c>
      <c r="AP1168" s="20">
        <f t="shared" si="320"/>
        <v>1678.31</v>
      </c>
      <c r="AQ1168" s="20" t="str">
        <f t="shared" si="320"/>
        <v>.</v>
      </c>
      <c r="AR1168" s="20" t="str">
        <f t="shared" si="320"/>
        <v>.</v>
      </c>
      <c r="AS1168" s="20">
        <f t="shared" si="321"/>
        <v>-156.8900000000001</v>
      </c>
      <c r="AT1168" s="20">
        <f t="shared" si="306"/>
        <v>-276.14999999999964</v>
      </c>
      <c r="AU1168" s="20">
        <f t="shared" si="322"/>
        <v>1678.31</v>
      </c>
    </row>
    <row r="1169" spans="1:47" ht="33.75">
      <c r="A1169" s="54">
        <v>1170</v>
      </c>
      <c r="B1169" s="54" t="s">
        <v>2155</v>
      </c>
      <c r="C1169" s="58" t="s">
        <v>2156</v>
      </c>
      <c r="D1169" s="79">
        <v>43</v>
      </c>
      <c r="E1169" s="79">
        <v>49</v>
      </c>
      <c r="F1169" s="80">
        <v>4278.45</v>
      </c>
      <c r="G1169" s="80">
        <v>92.86</v>
      </c>
      <c r="H1169" s="80">
        <v>4278.45</v>
      </c>
      <c r="I1169" s="80" t="s">
        <v>28</v>
      </c>
      <c r="J1169" s="80" t="s">
        <v>28</v>
      </c>
      <c r="K1169" s="80">
        <v>91.76</v>
      </c>
      <c r="L1169" s="73">
        <f t="shared" si="307"/>
        <v>93.1</v>
      </c>
      <c r="M1169" s="73">
        <f t="shared" si="308"/>
        <v>102.67</v>
      </c>
      <c r="N1169" s="72" t="str">
        <f t="shared" si="309"/>
        <v>1121</v>
      </c>
      <c r="O1169" s="74">
        <f t="shared" si="310"/>
        <v>6</v>
      </c>
      <c r="P1169" s="72">
        <f t="shared" si="311"/>
        <v>0</v>
      </c>
      <c r="Q1169" s="74">
        <f t="shared" si="312"/>
        <v>43</v>
      </c>
      <c r="R1169" s="72" t="str">
        <f t="shared" si="313"/>
        <v/>
      </c>
      <c r="S1169" s="72" t="str">
        <f t="shared" si="314"/>
        <v/>
      </c>
      <c r="AF1169" s="18">
        <v>1797.4040820704399</v>
      </c>
      <c r="AG1169" s="18">
        <v>18.027027027027</v>
      </c>
      <c r="AI1169" s="23">
        <f>'simulateur graphe PJ OQN'!$B$4</f>
        <v>1</v>
      </c>
      <c r="AJ1169" s="24">
        <f t="shared" si="315"/>
        <v>102.67</v>
      </c>
      <c r="AK1169" s="24">
        <f t="shared" si="316"/>
        <v>102.67</v>
      </c>
      <c r="AM1169" t="str">
        <f t="shared" si="317"/>
        <v>ZONEBASSE</v>
      </c>
      <c r="AN1169" t="str">
        <f t="shared" si="318"/>
        <v>HC</v>
      </c>
      <c r="AO1169" s="20">
        <f t="shared" si="319"/>
        <v>102.67</v>
      </c>
      <c r="AP1169" s="20">
        <f t="shared" si="320"/>
        <v>4278.45</v>
      </c>
      <c r="AQ1169" s="20" t="str">
        <f t="shared" si="320"/>
        <v>.</v>
      </c>
      <c r="AR1169" s="20" t="str">
        <f t="shared" si="320"/>
        <v>.</v>
      </c>
      <c r="AS1169" s="20">
        <f t="shared" si="321"/>
        <v>-126.03000000000065</v>
      </c>
      <c r="AT1169" s="20">
        <f t="shared" si="306"/>
        <v>-245.28999999999905</v>
      </c>
      <c r="AU1169" s="20">
        <f t="shared" si="322"/>
        <v>4278.45</v>
      </c>
    </row>
    <row r="1170" spans="1:47" ht="33.75">
      <c r="A1170" s="54">
        <v>1171</v>
      </c>
      <c r="B1170" s="54" t="s">
        <v>2157</v>
      </c>
      <c r="C1170" s="58" t="s">
        <v>2158</v>
      </c>
      <c r="D1170" s="79">
        <v>15</v>
      </c>
      <c r="E1170" s="79">
        <v>21</v>
      </c>
      <c r="F1170" s="80">
        <v>1727.19</v>
      </c>
      <c r="G1170" s="80">
        <v>115.15</v>
      </c>
      <c r="H1170" s="80">
        <v>1727.19</v>
      </c>
      <c r="I1170" s="80" t="s">
        <v>28</v>
      </c>
      <c r="J1170" s="80" t="s">
        <v>28</v>
      </c>
      <c r="K1170" s="80">
        <v>92.91</v>
      </c>
      <c r="L1170" s="73">
        <f t="shared" si="307"/>
        <v>93.1</v>
      </c>
      <c r="M1170" s="73">
        <f t="shared" si="308"/>
        <v>102.67</v>
      </c>
      <c r="N1170" s="72" t="str">
        <f t="shared" si="309"/>
        <v>1121</v>
      </c>
      <c r="O1170" s="74">
        <f t="shared" si="310"/>
        <v>6</v>
      </c>
      <c r="P1170" s="72">
        <f t="shared" si="311"/>
        <v>0</v>
      </c>
      <c r="Q1170" s="74">
        <f t="shared" si="312"/>
        <v>15</v>
      </c>
      <c r="R1170" s="72" t="str">
        <f t="shared" si="313"/>
        <v/>
      </c>
      <c r="S1170" s="72" t="str">
        <f t="shared" si="314"/>
        <v/>
      </c>
      <c r="AF1170" s="18">
        <v>2594.7894283221299</v>
      </c>
      <c r="AG1170" s="18">
        <v>23.354838709677399</v>
      </c>
      <c r="AI1170" s="23">
        <f>'simulateur graphe PJ OQN'!$B$4</f>
        <v>1</v>
      </c>
      <c r="AJ1170" s="24">
        <f t="shared" si="315"/>
        <v>102.67</v>
      </c>
      <c r="AK1170" s="24">
        <f t="shared" si="316"/>
        <v>102.67</v>
      </c>
      <c r="AM1170" t="str">
        <f t="shared" si="317"/>
        <v>ZONEBASSE</v>
      </c>
      <c r="AN1170" t="str">
        <f t="shared" si="318"/>
        <v>HC</v>
      </c>
      <c r="AO1170" s="20">
        <f t="shared" si="319"/>
        <v>102.67</v>
      </c>
      <c r="AP1170" s="20">
        <f t="shared" si="320"/>
        <v>1727.19</v>
      </c>
      <c r="AQ1170" s="20" t="str">
        <f t="shared" si="320"/>
        <v>.</v>
      </c>
      <c r="AR1170" s="20" t="str">
        <f t="shared" si="320"/>
        <v>.</v>
      </c>
      <c r="AS1170" s="20">
        <f t="shared" si="321"/>
        <v>-131.00999999999976</v>
      </c>
      <c r="AT1170" s="20">
        <f t="shared" si="306"/>
        <v>-147.92000000000007</v>
      </c>
      <c r="AU1170" s="20">
        <f t="shared" si="322"/>
        <v>1727.19</v>
      </c>
    </row>
    <row r="1171" spans="1:47" ht="33.75">
      <c r="A1171" s="54">
        <v>1172</v>
      </c>
      <c r="B1171" s="54" t="s">
        <v>2159</v>
      </c>
      <c r="C1171" s="58" t="s">
        <v>2160</v>
      </c>
      <c r="D1171" s="79">
        <v>50</v>
      </c>
      <c r="E1171" s="79">
        <v>56</v>
      </c>
      <c r="F1171" s="80">
        <v>5497.73</v>
      </c>
      <c r="G1171" s="80">
        <v>107.73</v>
      </c>
      <c r="H1171" s="80">
        <v>5497.73</v>
      </c>
      <c r="I1171" s="80" t="s">
        <v>28</v>
      </c>
      <c r="J1171" s="80" t="s">
        <v>28</v>
      </c>
      <c r="K1171" s="80">
        <v>102.84</v>
      </c>
      <c r="L1171" s="73">
        <f t="shared" si="307"/>
        <v>93.1</v>
      </c>
      <c r="M1171" s="73">
        <f t="shared" si="308"/>
        <v>102.67</v>
      </c>
      <c r="N1171" s="72" t="str">
        <f t="shared" si="309"/>
        <v>1121</v>
      </c>
      <c r="O1171" s="74">
        <f t="shared" si="310"/>
        <v>6</v>
      </c>
      <c r="P1171" s="72">
        <f t="shared" si="311"/>
        <v>0</v>
      </c>
      <c r="Q1171" s="74">
        <f t="shared" si="312"/>
        <v>50</v>
      </c>
      <c r="R1171" s="72" t="str">
        <f t="shared" si="313"/>
        <v/>
      </c>
      <c r="S1171" s="72" t="str">
        <f t="shared" si="314"/>
        <v/>
      </c>
      <c r="AF1171" s="18">
        <v>2857.4595369400799</v>
      </c>
      <c r="AG1171" s="18">
        <v>23.615671641791</v>
      </c>
      <c r="AI1171" s="23">
        <f>'simulateur graphe PJ OQN'!$B$4</f>
        <v>1</v>
      </c>
      <c r="AJ1171" s="24">
        <f t="shared" si="315"/>
        <v>102.67</v>
      </c>
      <c r="AK1171" s="24">
        <f t="shared" si="316"/>
        <v>102.67</v>
      </c>
      <c r="AM1171" t="str">
        <f t="shared" si="317"/>
        <v>ZONEBASSE</v>
      </c>
      <c r="AN1171" t="str">
        <f t="shared" si="318"/>
        <v>HC</v>
      </c>
      <c r="AO1171" s="20">
        <f t="shared" si="319"/>
        <v>102.67</v>
      </c>
      <c r="AP1171" s="20">
        <f t="shared" si="320"/>
        <v>5497.73</v>
      </c>
      <c r="AQ1171" s="20" t="str">
        <f t="shared" si="320"/>
        <v>.</v>
      </c>
      <c r="AR1171" s="20" t="str">
        <f t="shared" si="320"/>
        <v>.</v>
      </c>
      <c r="AS1171" s="20">
        <f t="shared" si="321"/>
        <v>-158.47000000000025</v>
      </c>
      <c r="AT1171" s="20">
        <f t="shared" si="306"/>
        <v>708.38999999999942</v>
      </c>
      <c r="AU1171" s="20">
        <f t="shared" si="322"/>
        <v>5497.73</v>
      </c>
    </row>
    <row r="1172" spans="1:47">
      <c r="A1172" s="54">
        <v>1173</v>
      </c>
      <c r="B1172" s="54" t="s">
        <v>2161</v>
      </c>
      <c r="C1172" s="55" t="s">
        <v>2162</v>
      </c>
      <c r="D1172" s="79">
        <v>1</v>
      </c>
      <c r="E1172" s="79">
        <v>1</v>
      </c>
      <c r="F1172" s="80" t="s">
        <v>28</v>
      </c>
      <c r="G1172" s="80" t="s">
        <v>28</v>
      </c>
      <c r="H1172" s="80">
        <v>135.66</v>
      </c>
      <c r="I1172" s="80" t="s">
        <v>28</v>
      </c>
      <c r="J1172" s="80" t="s">
        <v>28</v>
      </c>
      <c r="K1172" s="80" t="s">
        <v>28</v>
      </c>
      <c r="L1172" s="73" t="str">
        <f t="shared" si="307"/>
        <v/>
      </c>
      <c r="M1172" s="73" t="str">
        <f t="shared" si="308"/>
        <v/>
      </c>
      <c r="N1172" s="72" t="str">
        <f t="shared" si="309"/>
        <v>1123</v>
      </c>
      <c r="O1172" s="74">
        <f t="shared" si="310"/>
        <v>0</v>
      </c>
      <c r="P1172" s="72">
        <f t="shared" si="311"/>
        <v>0</v>
      </c>
      <c r="Q1172" s="74">
        <f t="shared" si="312"/>
        <v>1</v>
      </c>
      <c r="R1172" s="72" t="str">
        <f t="shared" si="313"/>
        <v/>
      </c>
      <c r="S1172" s="72" t="str">
        <f t="shared" si="314"/>
        <v/>
      </c>
      <c r="AF1172" s="18">
        <v>5402.9447662362199</v>
      </c>
      <c r="AG1172" s="18">
        <v>37.811111111111103</v>
      </c>
      <c r="AI1172" s="23">
        <f>'simulateur graphe PJ OQN'!$B$4</f>
        <v>1</v>
      </c>
      <c r="AJ1172" s="24">
        <f t="shared" si="315"/>
        <v>135.66</v>
      </c>
      <c r="AK1172" s="24">
        <f t="shared" si="316"/>
        <v>135.66</v>
      </c>
      <c r="AM1172" t="str">
        <f t="shared" si="317"/>
        <v>ZONEHAUTE</v>
      </c>
      <c r="AN1172" t="str">
        <f t="shared" si="318"/>
        <v>HDJ</v>
      </c>
      <c r="AO1172" s="20" t="e">
        <f t="shared" si="319"/>
        <v>#VALUE!</v>
      </c>
      <c r="AP1172" s="20">
        <f t="shared" si="320"/>
        <v>135.66</v>
      </c>
      <c r="AQ1172" s="20" t="str">
        <f t="shared" si="320"/>
        <v>.</v>
      </c>
      <c r="AR1172" s="20" t="str">
        <f t="shared" si="320"/>
        <v>.</v>
      </c>
      <c r="AS1172" s="20" t="e">
        <f t="shared" si="321"/>
        <v>#VALUE!</v>
      </c>
      <c r="AT1172" s="20" t="e">
        <f t="shared" si="306"/>
        <v>#VALUE!</v>
      </c>
      <c r="AU1172" s="20">
        <f t="shared" si="322"/>
        <v>135.66</v>
      </c>
    </row>
    <row r="1173" spans="1:47" ht="33.75">
      <c r="A1173" s="54">
        <v>1174</v>
      </c>
      <c r="B1173" s="54" t="s">
        <v>2163</v>
      </c>
      <c r="C1173" s="58" t="s">
        <v>2164</v>
      </c>
      <c r="D1173" s="79">
        <v>22</v>
      </c>
      <c r="E1173" s="79">
        <v>28</v>
      </c>
      <c r="F1173" s="80">
        <v>2157.98</v>
      </c>
      <c r="G1173" s="80">
        <v>98.09</v>
      </c>
      <c r="H1173" s="80">
        <v>2157.98</v>
      </c>
      <c r="I1173" s="80" t="s">
        <v>28</v>
      </c>
      <c r="J1173" s="80" t="s">
        <v>28</v>
      </c>
      <c r="K1173" s="80">
        <v>82.47</v>
      </c>
      <c r="L1173" s="73">
        <f t="shared" si="307"/>
        <v>90.5</v>
      </c>
      <c r="M1173" s="73">
        <f t="shared" si="308"/>
        <v>105.86</v>
      </c>
      <c r="N1173" s="72" t="str">
        <f t="shared" si="309"/>
        <v>1123</v>
      </c>
      <c r="O1173" s="74">
        <f t="shared" si="310"/>
        <v>6</v>
      </c>
      <c r="P1173" s="72">
        <f t="shared" si="311"/>
        <v>0</v>
      </c>
      <c r="Q1173" s="74">
        <f t="shared" si="312"/>
        <v>22</v>
      </c>
      <c r="R1173" s="72" t="str">
        <f t="shared" si="313"/>
        <v/>
      </c>
      <c r="S1173" s="72" t="str">
        <f t="shared" si="314"/>
        <v/>
      </c>
      <c r="AF1173" s="18">
        <v>5941.0001570504101</v>
      </c>
      <c r="AG1173" s="18">
        <v>37.564766839378201</v>
      </c>
      <c r="AI1173" s="23">
        <f>'simulateur graphe PJ OQN'!$B$4</f>
        <v>1</v>
      </c>
      <c r="AJ1173" s="24">
        <f t="shared" si="315"/>
        <v>105.86</v>
      </c>
      <c r="AK1173" s="24">
        <f t="shared" si="316"/>
        <v>105.86</v>
      </c>
      <c r="AM1173" t="str">
        <f t="shared" si="317"/>
        <v>ZONEBASSE</v>
      </c>
      <c r="AN1173" t="str">
        <f t="shared" si="318"/>
        <v>HC</v>
      </c>
      <c r="AO1173" s="20">
        <f t="shared" si="319"/>
        <v>105.86</v>
      </c>
      <c r="AP1173" s="20">
        <f t="shared" si="320"/>
        <v>2157.98</v>
      </c>
      <c r="AQ1173" s="20" t="str">
        <f t="shared" si="320"/>
        <v>.</v>
      </c>
      <c r="AR1173" s="20" t="str">
        <f t="shared" si="320"/>
        <v>.</v>
      </c>
      <c r="AS1173" s="20">
        <f t="shared" si="321"/>
        <v>-68.710000000000036</v>
      </c>
      <c r="AT1173" s="20">
        <f t="shared" si="306"/>
        <v>-783.3799999999992</v>
      </c>
      <c r="AU1173" s="20">
        <f t="shared" si="322"/>
        <v>2157.98</v>
      </c>
    </row>
    <row r="1174" spans="1:47" ht="33.75">
      <c r="A1174" s="54">
        <v>1175</v>
      </c>
      <c r="B1174" s="54" t="s">
        <v>2165</v>
      </c>
      <c r="C1174" s="58" t="s">
        <v>2166</v>
      </c>
      <c r="D1174" s="79">
        <v>29</v>
      </c>
      <c r="E1174" s="79">
        <v>35</v>
      </c>
      <c r="F1174" s="80">
        <v>2657.08</v>
      </c>
      <c r="G1174" s="80">
        <v>71.3</v>
      </c>
      <c r="H1174" s="80">
        <v>2657.08</v>
      </c>
      <c r="I1174" s="80" t="s">
        <v>28</v>
      </c>
      <c r="J1174" s="80" t="s">
        <v>28</v>
      </c>
      <c r="K1174" s="80">
        <v>90.07</v>
      </c>
      <c r="L1174" s="73">
        <f t="shared" si="307"/>
        <v>90.5</v>
      </c>
      <c r="M1174" s="73">
        <f t="shared" si="308"/>
        <v>105.86</v>
      </c>
      <c r="N1174" s="72" t="str">
        <f t="shared" si="309"/>
        <v>1123</v>
      </c>
      <c r="O1174" s="74">
        <f t="shared" si="310"/>
        <v>6</v>
      </c>
      <c r="P1174" s="72">
        <f t="shared" si="311"/>
        <v>0</v>
      </c>
      <c r="Q1174" s="74">
        <f t="shared" si="312"/>
        <v>29</v>
      </c>
      <c r="R1174" s="72" t="str">
        <f t="shared" si="313"/>
        <v/>
      </c>
      <c r="S1174" s="72" t="str">
        <f t="shared" si="314"/>
        <v/>
      </c>
      <c r="AF1174" s="18">
        <v>8382.9428469159702</v>
      </c>
      <c r="AG1174" s="18">
        <v>51.979310344827603</v>
      </c>
      <c r="AI1174" s="23">
        <f>'simulateur graphe PJ OQN'!$B$4</f>
        <v>1</v>
      </c>
      <c r="AJ1174" s="24">
        <f t="shared" si="315"/>
        <v>105.86</v>
      </c>
      <c r="AK1174" s="24">
        <f t="shared" si="316"/>
        <v>105.86</v>
      </c>
      <c r="AM1174" t="str">
        <f t="shared" si="317"/>
        <v>ZONEBASSE</v>
      </c>
      <c r="AN1174" t="str">
        <f t="shared" si="318"/>
        <v>HC</v>
      </c>
      <c r="AO1174" s="20">
        <f t="shared" si="319"/>
        <v>105.86</v>
      </c>
      <c r="AP1174" s="20">
        <f t="shared" si="320"/>
        <v>2657.08</v>
      </c>
      <c r="AQ1174" s="20" t="str">
        <f t="shared" si="320"/>
        <v>.</v>
      </c>
      <c r="AR1174" s="20" t="str">
        <f t="shared" si="320"/>
        <v>.</v>
      </c>
      <c r="AS1174" s="20">
        <f t="shared" si="321"/>
        <v>-405.29999999999973</v>
      </c>
      <c r="AT1174" s="20">
        <f t="shared" si="306"/>
        <v>-443.57000000000062</v>
      </c>
      <c r="AU1174" s="20">
        <f t="shared" si="322"/>
        <v>2657.08</v>
      </c>
    </row>
    <row r="1175" spans="1:47" ht="45">
      <c r="A1175" s="54">
        <v>1176</v>
      </c>
      <c r="B1175" s="54" t="s">
        <v>2167</v>
      </c>
      <c r="C1175" s="58" t="s">
        <v>2168</v>
      </c>
      <c r="D1175" s="79">
        <v>22</v>
      </c>
      <c r="E1175" s="79">
        <v>28</v>
      </c>
      <c r="F1175" s="80">
        <v>2306.73</v>
      </c>
      <c r="G1175" s="80">
        <v>104.85</v>
      </c>
      <c r="H1175" s="80">
        <v>2306.73</v>
      </c>
      <c r="I1175" s="80" t="s">
        <v>28</v>
      </c>
      <c r="J1175" s="80" t="s">
        <v>28</v>
      </c>
      <c r="K1175" s="80">
        <v>92.7</v>
      </c>
      <c r="L1175" s="73">
        <f t="shared" si="307"/>
        <v>90.5</v>
      </c>
      <c r="M1175" s="73">
        <f t="shared" si="308"/>
        <v>105.86</v>
      </c>
      <c r="N1175" s="72" t="str">
        <f t="shared" si="309"/>
        <v>1123</v>
      </c>
      <c r="O1175" s="74">
        <f t="shared" si="310"/>
        <v>6</v>
      </c>
      <c r="P1175" s="72">
        <f t="shared" si="311"/>
        <v>0</v>
      </c>
      <c r="Q1175" s="74">
        <f t="shared" si="312"/>
        <v>22</v>
      </c>
      <c r="R1175" s="72" t="str">
        <f t="shared" si="313"/>
        <v/>
      </c>
      <c r="S1175" s="72" t="str">
        <f t="shared" si="314"/>
        <v/>
      </c>
      <c r="AF1175" s="18">
        <v>290.18295152679798</v>
      </c>
      <c r="AG1175" s="18" t="s">
        <v>28</v>
      </c>
      <c r="AI1175" s="23">
        <f>'simulateur graphe PJ OQN'!$B$4</f>
        <v>1</v>
      </c>
      <c r="AJ1175" s="24">
        <f t="shared" si="315"/>
        <v>105.86</v>
      </c>
      <c r="AK1175" s="24">
        <f t="shared" si="316"/>
        <v>105.86</v>
      </c>
      <c r="AM1175" t="str">
        <f t="shared" si="317"/>
        <v>ZONEBASSE</v>
      </c>
      <c r="AN1175" t="str">
        <f t="shared" si="318"/>
        <v>HC</v>
      </c>
      <c r="AO1175" s="20">
        <f t="shared" si="319"/>
        <v>105.86</v>
      </c>
      <c r="AP1175" s="20">
        <f t="shared" si="320"/>
        <v>2306.73</v>
      </c>
      <c r="AQ1175" s="20" t="str">
        <f t="shared" si="320"/>
        <v>.</v>
      </c>
      <c r="AR1175" s="20" t="str">
        <f t="shared" si="320"/>
        <v>.</v>
      </c>
      <c r="AS1175" s="20">
        <f t="shared" si="321"/>
        <v>-196.17000000000007</v>
      </c>
      <c r="AT1175" s="20">
        <f t="shared" si="306"/>
        <v>-0.36999999999898137</v>
      </c>
      <c r="AU1175" s="20">
        <f t="shared" si="322"/>
        <v>2306.73</v>
      </c>
    </row>
    <row r="1176" spans="1:47" ht="45">
      <c r="A1176" s="54">
        <v>1177</v>
      </c>
      <c r="B1176" s="54" t="s">
        <v>2169</v>
      </c>
      <c r="C1176" s="58" t="s">
        <v>2170</v>
      </c>
      <c r="D1176" s="79">
        <v>43</v>
      </c>
      <c r="E1176" s="79">
        <v>49</v>
      </c>
      <c r="F1176" s="80">
        <v>4402.8900000000003</v>
      </c>
      <c r="G1176" s="80">
        <v>99.82</v>
      </c>
      <c r="H1176" s="80">
        <v>4402.8900000000003</v>
      </c>
      <c r="I1176" s="80" t="s">
        <v>28</v>
      </c>
      <c r="J1176" s="80" t="s">
        <v>28</v>
      </c>
      <c r="K1176" s="80">
        <v>94.59</v>
      </c>
      <c r="L1176" s="73">
        <f t="shared" si="307"/>
        <v>90.5</v>
      </c>
      <c r="M1176" s="73">
        <f t="shared" si="308"/>
        <v>105.86</v>
      </c>
      <c r="N1176" s="72" t="str">
        <f t="shared" si="309"/>
        <v>1123</v>
      </c>
      <c r="O1176" s="74">
        <f t="shared" si="310"/>
        <v>6</v>
      </c>
      <c r="P1176" s="72">
        <f t="shared" si="311"/>
        <v>0</v>
      </c>
      <c r="Q1176" s="74">
        <f t="shared" si="312"/>
        <v>43</v>
      </c>
      <c r="R1176" s="72" t="str">
        <f t="shared" si="313"/>
        <v/>
      </c>
      <c r="S1176" s="72" t="str">
        <f t="shared" si="314"/>
        <v/>
      </c>
      <c r="AF1176" s="18">
        <v>3270.8360834779101</v>
      </c>
      <c r="AG1176" s="18">
        <v>24.149425287356301</v>
      </c>
      <c r="AI1176" s="23">
        <f>'simulateur graphe PJ OQN'!$B$4</f>
        <v>1</v>
      </c>
      <c r="AJ1176" s="24">
        <f t="shared" si="315"/>
        <v>105.86</v>
      </c>
      <c r="AK1176" s="24">
        <f t="shared" si="316"/>
        <v>105.86</v>
      </c>
      <c r="AM1176" t="str">
        <f t="shared" si="317"/>
        <v>ZONEBASSE</v>
      </c>
      <c r="AN1176" t="str">
        <f t="shared" si="318"/>
        <v>HC</v>
      </c>
      <c r="AO1176" s="20">
        <f t="shared" si="319"/>
        <v>105.86</v>
      </c>
      <c r="AP1176" s="20">
        <f t="shared" si="320"/>
        <v>4402.8900000000003</v>
      </c>
      <c r="AQ1176" s="20" t="str">
        <f t="shared" si="320"/>
        <v>.</v>
      </c>
      <c r="AR1176" s="20" t="str">
        <f t="shared" si="320"/>
        <v>.</v>
      </c>
      <c r="AS1176" s="20">
        <f t="shared" si="321"/>
        <v>-137.42999999999938</v>
      </c>
      <c r="AT1176" s="20">
        <f t="shared" si="306"/>
        <v>226.57999999999993</v>
      </c>
      <c r="AU1176" s="20">
        <f t="shared" si="322"/>
        <v>4402.8900000000003</v>
      </c>
    </row>
    <row r="1177" spans="1:47" ht="33.75">
      <c r="A1177" s="54">
        <v>1178</v>
      </c>
      <c r="B1177" s="54" t="s">
        <v>2171</v>
      </c>
      <c r="C1177" s="58" t="s">
        <v>2172</v>
      </c>
      <c r="D1177" s="79">
        <v>1</v>
      </c>
      <c r="E1177" s="79">
        <v>1</v>
      </c>
      <c r="F1177" s="80" t="s">
        <v>28</v>
      </c>
      <c r="G1177" s="80" t="s">
        <v>28</v>
      </c>
      <c r="H1177" s="80">
        <v>84.75</v>
      </c>
      <c r="I1177" s="80" t="s">
        <v>28</v>
      </c>
      <c r="J1177" s="80" t="s">
        <v>28</v>
      </c>
      <c r="K1177" s="80" t="s">
        <v>28</v>
      </c>
      <c r="L1177" s="73" t="str">
        <f t="shared" si="307"/>
        <v/>
      </c>
      <c r="M1177" s="73" t="str">
        <f t="shared" si="308"/>
        <v/>
      </c>
      <c r="N1177" s="72" t="str">
        <f t="shared" si="309"/>
        <v>1603</v>
      </c>
      <c r="O1177" s="74">
        <f t="shared" si="310"/>
        <v>0</v>
      </c>
      <c r="P1177" s="72">
        <f t="shared" si="311"/>
        <v>0</v>
      </c>
      <c r="Q1177" s="74">
        <f t="shared" si="312"/>
        <v>1</v>
      </c>
      <c r="R1177" s="72" t="str">
        <f t="shared" si="313"/>
        <v/>
      </c>
      <c r="S1177" s="72" t="str">
        <f t="shared" si="314"/>
        <v/>
      </c>
      <c r="AF1177" s="18">
        <v>4440.7698585696498</v>
      </c>
      <c r="AG1177" s="18">
        <v>32.428571428571402</v>
      </c>
      <c r="AI1177" s="23">
        <f>'simulateur graphe PJ OQN'!$B$4</f>
        <v>1</v>
      </c>
      <c r="AJ1177" s="24">
        <f t="shared" si="315"/>
        <v>84.75</v>
      </c>
      <c r="AK1177" s="24">
        <f t="shared" si="316"/>
        <v>84.75</v>
      </c>
      <c r="AM1177" t="str">
        <f t="shared" si="317"/>
        <v>ZONEHAUTE</v>
      </c>
      <c r="AN1177" t="str">
        <f t="shared" si="318"/>
        <v>HDJ</v>
      </c>
      <c r="AO1177" s="20" t="e">
        <f t="shared" si="319"/>
        <v>#VALUE!</v>
      </c>
      <c r="AP1177" s="20">
        <f t="shared" si="320"/>
        <v>84.75</v>
      </c>
      <c r="AQ1177" s="20" t="str">
        <f t="shared" si="320"/>
        <v>.</v>
      </c>
      <c r="AR1177" s="20" t="str">
        <f t="shared" si="320"/>
        <v>.</v>
      </c>
      <c r="AS1177" s="20" t="e">
        <f t="shared" si="321"/>
        <v>#VALUE!</v>
      </c>
      <c r="AT1177" s="20" t="e">
        <f t="shared" si="306"/>
        <v>#VALUE!</v>
      </c>
      <c r="AU1177" s="20">
        <f t="shared" si="322"/>
        <v>84.75</v>
      </c>
    </row>
    <row r="1178" spans="1:47" ht="45">
      <c r="A1178" s="54">
        <v>1179</v>
      </c>
      <c r="B1178" s="54" t="s">
        <v>2173</v>
      </c>
      <c r="C1178" s="58" t="s">
        <v>2174</v>
      </c>
      <c r="D1178" s="79">
        <v>8</v>
      </c>
      <c r="E1178" s="79">
        <v>28</v>
      </c>
      <c r="F1178" s="80">
        <v>1133.42</v>
      </c>
      <c r="G1178" s="80">
        <v>141.68</v>
      </c>
      <c r="H1178" s="80">
        <v>1133.42</v>
      </c>
      <c r="I1178" s="80">
        <v>1820.29</v>
      </c>
      <c r="J1178" s="80">
        <v>2563.71</v>
      </c>
      <c r="K1178" s="80">
        <v>82.82</v>
      </c>
      <c r="L1178" s="73">
        <f t="shared" si="307"/>
        <v>101.61</v>
      </c>
      <c r="M1178" s="73">
        <f t="shared" si="308"/>
        <v>118.79</v>
      </c>
      <c r="N1178" s="72" t="str">
        <f t="shared" si="309"/>
        <v>1603</v>
      </c>
      <c r="O1178" s="74">
        <f t="shared" si="310"/>
        <v>20</v>
      </c>
      <c r="P1178" s="72">
        <f t="shared" si="311"/>
        <v>1</v>
      </c>
      <c r="Q1178" s="74">
        <f t="shared" si="312"/>
        <v>8</v>
      </c>
      <c r="R1178" s="72">
        <f t="shared" si="313"/>
        <v>15</v>
      </c>
      <c r="S1178" s="72">
        <f t="shared" si="314"/>
        <v>22</v>
      </c>
      <c r="AF1178" s="18">
        <v>3719.62771689785</v>
      </c>
      <c r="AG1178" s="18">
        <v>29.586021505376401</v>
      </c>
      <c r="AI1178" s="23">
        <f>'simulateur graphe PJ OQN'!$B$4</f>
        <v>1</v>
      </c>
      <c r="AJ1178" s="24">
        <f t="shared" si="315"/>
        <v>118.79</v>
      </c>
      <c r="AK1178" s="24">
        <f t="shared" si="316"/>
        <v>118.79</v>
      </c>
      <c r="AM1178" t="str">
        <f t="shared" si="317"/>
        <v>ZONEBASSE</v>
      </c>
      <c r="AN1178" t="str">
        <f t="shared" si="318"/>
        <v>HC</v>
      </c>
      <c r="AO1178" s="20">
        <f t="shared" si="319"/>
        <v>118.79</v>
      </c>
      <c r="AP1178" s="20">
        <f t="shared" si="320"/>
        <v>1133.42</v>
      </c>
      <c r="AQ1178" s="20">
        <f t="shared" si="320"/>
        <v>1820.29</v>
      </c>
      <c r="AR1178" s="20">
        <f t="shared" si="320"/>
        <v>2563.71</v>
      </c>
      <c r="AS1178" s="20">
        <f t="shared" si="321"/>
        <v>327.57000000000016</v>
      </c>
      <c r="AT1178" s="20">
        <f t="shared" si="306"/>
        <v>-1344.7399999999998</v>
      </c>
      <c r="AU1178" s="20">
        <f t="shared" si="322"/>
        <v>1133.42</v>
      </c>
    </row>
    <row r="1179" spans="1:47" ht="45">
      <c r="A1179" s="54">
        <v>1180</v>
      </c>
      <c r="B1179" s="54" t="s">
        <v>2175</v>
      </c>
      <c r="C1179" s="58" t="s">
        <v>2176</v>
      </c>
      <c r="D1179" s="79">
        <v>8</v>
      </c>
      <c r="E1179" s="79">
        <v>28</v>
      </c>
      <c r="F1179" s="80">
        <v>1611.3</v>
      </c>
      <c r="G1179" s="80">
        <v>201.41</v>
      </c>
      <c r="H1179" s="80">
        <v>1611.3</v>
      </c>
      <c r="I1179" s="80">
        <v>2426.66</v>
      </c>
      <c r="J1179" s="80">
        <v>3386.86</v>
      </c>
      <c r="K1179" s="80">
        <v>100.48</v>
      </c>
      <c r="L1179" s="73">
        <f t="shared" si="307"/>
        <v>101.61</v>
      </c>
      <c r="M1179" s="73">
        <f t="shared" si="308"/>
        <v>118.79</v>
      </c>
      <c r="N1179" s="72" t="str">
        <f t="shared" si="309"/>
        <v>1603</v>
      </c>
      <c r="O1179" s="74">
        <f t="shared" si="310"/>
        <v>20</v>
      </c>
      <c r="P1179" s="72">
        <f t="shared" si="311"/>
        <v>1</v>
      </c>
      <c r="Q1179" s="74">
        <f t="shared" si="312"/>
        <v>8</v>
      </c>
      <c r="R1179" s="72">
        <f t="shared" si="313"/>
        <v>15</v>
      </c>
      <c r="S1179" s="72">
        <f t="shared" si="314"/>
        <v>22</v>
      </c>
      <c r="AF1179" s="18">
        <v>6782.0392041814202</v>
      </c>
      <c r="AG1179" s="18">
        <v>43.381818181818197</v>
      </c>
      <c r="AI1179" s="23">
        <f>'simulateur graphe PJ OQN'!$B$4</f>
        <v>1</v>
      </c>
      <c r="AJ1179" s="24">
        <f t="shared" si="315"/>
        <v>118.79</v>
      </c>
      <c r="AK1179" s="24">
        <f t="shared" si="316"/>
        <v>118.79</v>
      </c>
      <c r="AM1179" t="str">
        <f t="shared" si="317"/>
        <v>ZONEBASSE</v>
      </c>
      <c r="AN1179" t="str">
        <f t="shared" si="318"/>
        <v>HC</v>
      </c>
      <c r="AO1179" s="20">
        <f t="shared" si="319"/>
        <v>118.79</v>
      </c>
      <c r="AP1179" s="20">
        <f t="shared" si="320"/>
        <v>1611.3</v>
      </c>
      <c r="AQ1179" s="20">
        <f t="shared" si="320"/>
        <v>2426.66</v>
      </c>
      <c r="AR1179" s="20">
        <f t="shared" si="320"/>
        <v>3386.86</v>
      </c>
      <c r="AS1179" s="20">
        <f t="shared" si="321"/>
        <v>673.90000000000009</v>
      </c>
      <c r="AT1179" s="20">
        <f t="shared" si="306"/>
        <v>573.33000000000175</v>
      </c>
      <c r="AU1179" s="20">
        <f t="shared" si="322"/>
        <v>1611.3</v>
      </c>
    </row>
    <row r="1180" spans="1:47" ht="56.25">
      <c r="A1180" s="54">
        <v>1181</v>
      </c>
      <c r="B1180" s="54" t="s">
        <v>2177</v>
      </c>
      <c r="C1180" s="58" t="s">
        <v>2178</v>
      </c>
      <c r="D1180" s="79">
        <v>8</v>
      </c>
      <c r="E1180" s="79">
        <v>28</v>
      </c>
      <c r="F1180" s="80">
        <v>1320.05</v>
      </c>
      <c r="G1180" s="80">
        <v>165.01</v>
      </c>
      <c r="H1180" s="80">
        <v>1320.05</v>
      </c>
      <c r="I1180" s="80">
        <v>2165.83</v>
      </c>
      <c r="J1180" s="80">
        <v>2937.75</v>
      </c>
      <c r="K1180" s="80">
        <v>96.35</v>
      </c>
      <c r="L1180" s="73">
        <f t="shared" si="307"/>
        <v>101.61</v>
      </c>
      <c r="M1180" s="73">
        <f t="shared" si="308"/>
        <v>118.79</v>
      </c>
      <c r="N1180" s="72" t="str">
        <f t="shared" si="309"/>
        <v>1603</v>
      </c>
      <c r="O1180" s="74">
        <f t="shared" si="310"/>
        <v>20</v>
      </c>
      <c r="P1180" s="72">
        <f t="shared" si="311"/>
        <v>1</v>
      </c>
      <c r="Q1180" s="74">
        <f t="shared" si="312"/>
        <v>8</v>
      </c>
      <c r="R1180" s="72">
        <f t="shared" si="313"/>
        <v>15</v>
      </c>
      <c r="S1180" s="72">
        <f t="shared" si="314"/>
        <v>22</v>
      </c>
      <c r="AF1180" s="18">
        <v>289.918341381061</v>
      </c>
      <c r="AG1180" s="18" t="s">
        <v>28</v>
      </c>
      <c r="AI1180" s="23">
        <f>'simulateur graphe PJ OQN'!$B$4</f>
        <v>1</v>
      </c>
      <c r="AJ1180" s="24">
        <f t="shared" si="315"/>
        <v>118.79</v>
      </c>
      <c r="AK1180" s="24">
        <f t="shared" si="316"/>
        <v>118.79</v>
      </c>
      <c r="AM1180" t="str">
        <f t="shared" si="317"/>
        <v>ZONEBASSE</v>
      </c>
      <c r="AN1180" t="str">
        <f t="shared" si="318"/>
        <v>HC</v>
      </c>
      <c r="AO1180" s="20">
        <f t="shared" si="319"/>
        <v>118.79</v>
      </c>
      <c r="AP1180" s="20">
        <f t="shared" si="320"/>
        <v>1320.05</v>
      </c>
      <c r="AQ1180" s="20">
        <f t="shared" si="320"/>
        <v>2165.83</v>
      </c>
      <c r="AR1180" s="20">
        <f t="shared" si="320"/>
        <v>2937.75</v>
      </c>
      <c r="AS1180" s="20">
        <f t="shared" si="321"/>
        <v>336.30000000000018</v>
      </c>
      <c r="AT1180" s="20">
        <f t="shared" si="306"/>
        <v>-131.83999999999833</v>
      </c>
      <c r="AU1180" s="20">
        <f t="shared" si="322"/>
        <v>1320.05</v>
      </c>
    </row>
    <row r="1181" spans="1:47" ht="56.25">
      <c r="A1181" s="54">
        <v>1182</v>
      </c>
      <c r="B1181" s="54" t="s">
        <v>2179</v>
      </c>
      <c r="C1181" s="58" t="s">
        <v>2180</v>
      </c>
      <c r="D1181" s="79">
        <v>8</v>
      </c>
      <c r="E1181" s="79">
        <v>28</v>
      </c>
      <c r="F1181" s="80">
        <v>1544.68</v>
      </c>
      <c r="G1181" s="80">
        <v>193.09</v>
      </c>
      <c r="H1181" s="80">
        <v>1544.68</v>
      </c>
      <c r="I1181" s="80">
        <v>2578.84</v>
      </c>
      <c r="J1181" s="80">
        <v>3580.06</v>
      </c>
      <c r="K1181" s="80">
        <v>105.27</v>
      </c>
      <c r="L1181" s="73">
        <f t="shared" si="307"/>
        <v>101.61</v>
      </c>
      <c r="M1181" s="73">
        <f t="shared" si="308"/>
        <v>118.79</v>
      </c>
      <c r="N1181" s="72" t="str">
        <f t="shared" si="309"/>
        <v>1603</v>
      </c>
      <c r="O1181" s="74">
        <f t="shared" si="310"/>
        <v>20</v>
      </c>
      <c r="P1181" s="72">
        <f t="shared" si="311"/>
        <v>1</v>
      </c>
      <c r="Q1181" s="74">
        <f t="shared" si="312"/>
        <v>8</v>
      </c>
      <c r="R1181" s="72">
        <f t="shared" si="313"/>
        <v>15</v>
      </c>
      <c r="S1181" s="72">
        <f t="shared" si="314"/>
        <v>22</v>
      </c>
      <c r="AF1181" s="18">
        <v>4121.5724874001799</v>
      </c>
      <c r="AG1181" s="18">
        <v>29.208955223880601</v>
      </c>
      <c r="AI1181" s="23">
        <f>'simulateur graphe PJ OQN'!$B$4</f>
        <v>1</v>
      </c>
      <c r="AJ1181" s="24">
        <f t="shared" si="315"/>
        <v>118.79</v>
      </c>
      <c r="AK1181" s="24">
        <f t="shared" si="316"/>
        <v>118.79</v>
      </c>
      <c r="AM1181" t="str">
        <f t="shared" si="317"/>
        <v>ZONEBASSE</v>
      </c>
      <c r="AN1181" t="str">
        <f t="shared" si="318"/>
        <v>HC</v>
      </c>
      <c r="AO1181" s="20">
        <f t="shared" si="319"/>
        <v>118.79</v>
      </c>
      <c r="AP1181" s="20">
        <f t="shared" si="320"/>
        <v>1544.68</v>
      </c>
      <c r="AQ1181" s="20">
        <f t="shared" si="320"/>
        <v>2578.84</v>
      </c>
      <c r="AR1181" s="20">
        <f t="shared" si="320"/>
        <v>3580.06</v>
      </c>
      <c r="AS1181" s="20">
        <f t="shared" si="321"/>
        <v>737.77</v>
      </c>
      <c r="AT1181" s="20">
        <f t="shared" si="306"/>
        <v>1063.5100000000002</v>
      </c>
      <c r="AU1181" s="20">
        <f t="shared" si="322"/>
        <v>1544.68</v>
      </c>
    </row>
    <row r="1182" spans="1:47" ht="45">
      <c r="A1182" s="54">
        <v>1183</v>
      </c>
      <c r="B1182" s="54" t="s">
        <v>2181</v>
      </c>
      <c r="C1182" s="58" t="s">
        <v>2182</v>
      </c>
      <c r="D1182" s="79">
        <v>36</v>
      </c>
      <c r="E1182" s="79">
        <v>42</v>
      </c>
      <c r="F1182" s="80">
        <v>4080.51</v>
      </c>
      <c r="G1182" s="80">
        <v>113.35</v>
      </c>
      <c r="H1182" s="80">
        <v>4080.51</v>
      </c>
      <c r="I1182" s="80" t="s">
        <v>28</v>
      </c>
      <c r="J1182" s="80" t="s">
        <v>28</v>
      </c>
      <c r="K1182" s="80">
        <v>102.33</v>
      </c>
      <c r="L1182" s="73">
        <f t="shared" si="307"/>
        <v>101.61</v>
      </c>
      <c r="M1182" s="73">
        <f t="shared" si="308"/>
        <v>118.79</v>
      </c>
      <c r="N1182" s="72" t="str">
        <f t="shared" si="309"/>
        <v>1603</v>
      </c>
      <c r="O1182" s="74">
        <f t="shared" si="310"/>
        <v>6</v>
      </c>
      <c r="P1182" s="72">
        <f t="shared" si="311"/>
        <v>0</v>
      </c>
      <c r="Q1182" s="74">
        <f t="shared" si="312"/>
        <v>36</v>
      </c>
      <c r="R1182" s="72" t="str">
        <f t="shared" si="313"/>
        <v/>
      </c>
      <c r="S1182" s="72" t="str">
        <f t="shared" si="314"/>
        <v/>
      </c>
      <c r="AF1182" s="18">
        <v>4619.2097978436796</v>
      </c>
      <c r="AG1182" s="18">
        <v>32.03125</v>
      </c>
      <c r="AI1182" s="23">
        <f>'simulateur graphe PJ OQN'!$B$4</f>
        <v>1</v>
      </c>
      <c r="AJ1182" s="24">
        <f t="shared" si="315"/>
        <v>118.79</v>
      </c>
      <c r="AK1182" s="24">
        <f t="shared" si="316"/>
        <v>118.79</v>
      </c>
      <c r="AM1182" t="str">
        <f t="shared" si="317"/>
        <v>ZONEBASSE</v>
      </c>
      <c r="AN1182" t="str">
        <f t="shared" si="318"/>
        <v>HC</v>
      </c>
      <c r="AO1182" s="20">
        <f t="shared" si="319"/>
        <v>118.79</v>
      </c>
      <c r="AP1182" s="20">
        <f t="shared" si="320"/>
        <v>4080.51</v>
      </c>
      <c r="AQ1182" s="20" t="str">
        <f t="shared" si="320"/>
        <v>.</v>
      </c>
      <c r="AR1182" s="20" t="str">
        <f t="shared" si="320"/>
        <v>.</v>
      </c>
      <c r="AS1182" s="20">
        <f t="shared" si="321"/>
        <v>-115.01999999999953</v>
      </c>
      <c r="AT1182" s="20">
        <f t="shared" si="306"/>
        <v>-50.93999999999869</v>
      </c>
      <c r="AU1182" s="20">
        <f t="shared" si="322"/>
        <v>4080.51</v>
      </c>
    </row>
    <row r="1183" spans="1:47" ht="45">
      <c r="A1183" s="54">
        <v>1184</v>
      </c>
      <c r="B1183" s="54" t="s">
        <v>2183</v>
      </c>
      <c r="C1183" s="58" t="s">
        <v>2184</v>
      </c>
      <c r="D1183" s="79">
        <v>50</v>
      </c>
      <c r="E1183" s="79">
        <v>56</v>
      </c>
      <c r="F1183" s="80">
        <v>5949.05</v>
      </c>
      <c r="G1183" s="80">
        <v>118.98</v>
      </c>
      <c r="H1183" s="80">
        <v>5949.05</v>
      </c>
      <c r="I1183" s="80" t="s">
        <v>28</v>
      </c>
      <c r="J1183" s="80" t="s">
        <v>28</v>
      </c>
      <c r="K1183" s="80">
        <v>112.25</v>
      </c>
      <c r="L1183" s="73">
        <f t="shared" si="307"/>
        <v>101.61</v>
      </c>
      <c r="M1183" s="73">
        <f t="shared" si="308"/>
        <v>118.79</v>
      </c>
      <c r="N1183" s="72" t="str">
        <f t="shared" si="309"/>
        <v>1603</v>
      </c>
      <c r="O1183" s="74">
        <f t="shared" si="310"/>
        <v>6</v>
      </c>
      <c r="P1183" s="72">
        <f t="shared" si="311"/>
        <v>0</v>
      </c>
      <c r="Q1183" s="74">
        <f t="shared" si="312"/>
        <v>50</v>
      </c>
      <c r="R1183" s="72" t="str">
        <f t="shared" si="313"/>
        <v/>
      </c>
      <c r="S1183" s="72" t="str">
        <f t="shared" si="314"/>
        <v/>
      </c>
      <c r="AF1183" s="18">
        <v>4294.5654785264796</v>
      </c>
      <c r="AG1183" s="18">
        <v>32.124528301886798</v>
      </c>
      <c r="AI1183" s="23">
        <f>'simulateur graphe PJ OQN'!$B$4</f>
        <v>1</v>
      </c>
      <c r="AJ1183" s="24">
        <f t="shared" si="315"/>
        <v>118.79</v>
      </c>
      <c r="AK1183" s="24">
        <f t="shared" si="316"/>
        <v>118.79</v>
      </c>
      <c r="AM1183" t="str">
        <f t="shared" si="317"/>
        <v>ZONEBASSE</v>
      </c>
      <c r="AN1183" t="str">
        <f t="shared" si="318"/>
        <v>HC</v>
      </c>
      <c r="AO1183" s="20">
        <f t="shared" si="319"/>
        <v>118.79</v>
      </c>
      <c r="AP1183" s="20">
        <f t="shared" si="320"/>
        <v>5949.05</v>
      </c>
      <c r="AQ1183" s="20" t="str">
        <f t="shared" si="320"/>
        <v>.</v>
      </c>
      <c r="AR1183" s="20" t="str">
        <f t="shared" si="320"/>
        <v>.</v>
      </c>
      <c r="AS1183" s="20">
        <f t="shared" si="321"/>
        <v>-224.69999999999982</v>
      </c>
      <c r="AT1183" s="20">
        <f t="shared" si="306"/>
        <v>722.26000000000022</v>
      </c>
      <c r="AU1183" s="20">
        <f t="shared" si="322"/>
        <v>5949.05</v>
      </c>
    </row>
    <row r="1184" spans="1:47" ht="45">
      <c r="A1184" s="54">
        <v>1185</v>
      </c>
      <c r="B1184" s="54" t="s">
        <v>2185</v>
      </c>
      <c r="C1184" s="58" t="s">
        <v>2186</v>
      </c>
      <c r="D1184" s="79">
        <v>22</v>
      </c>
      <c r="E1184" s="79">
        <v>28</v>
      </c>
      <c r="F1184" s="80">
        <v>1523.45</v>
      </c>
      <c r="G1184" s="80">
        <v>69.25</v>
      </c>
      <c r="H1184" s="80">
        <v>1523.45</v>
      </c>
      <c r="I1184" s="80" t="s">
        <v>28</v>
      </c>
      <c r="J1184" s="80" t="s">
        <v>28</v>
      </c>
      <c r="K1184" s="80">
        <v>60.94</v>
      </c>
      <c r="L1184" s="73">
        <f t="shared" si="307"/>
        <v>101.17</v>
      </c>
      <c r="M1184" s="73">
        <f t="shared" si="308"/>
        <v>118.79</v>
      </c>
      <c r="N1184" s="72" t="str">
        <f t="shared" si="309"/>
        <v>1603</v>
      </c>
      <c r="O1184" s="74">
        <f t="shared" si="310"/>
        <v>6</v>
      </c>
      <c r="P1184" s="72">
        <f t="shared" si="311"/>
        <v>0</v>
      </c>
      <c r="Q1184" s="74">
        <f t="shared" si="312"/>
        <v>22</v>
      </c>
      <c r="R1184" s="72" t="str">
        <f t="shared" si="313"/>
        <v/>
      </c>
      <c r="S1184" s="72" t="str">
        <f t="shared" si="314"/>
        <v/>
      </c>
      <c r="AF1184" s="18">
        <v>5881.7388454389802</v>
      </c>
      <c r="AG1184" s="18">
        <v>41.539215686274503</v>
      </c>
      <c r="AI1184" s="23">
        <f>'simulateur graphe PJ OQN'!$B$4</f>
        <v>1</v>
      </c>
      <c r="AJ1184" s="24">
        <f t="shared" si="315"/>
        <v>118.79</v>
      </c>
      <c r="AK1184" s="24">
        <f t="shared" si="316"/>
        <v>118.79</v>
      </c>
      <c r="AM1184" t="str">
        <f t="shared" si="317"/>
        <v>ZONEBASSE</v>
      </c>
      <c r="AN1184" t="str">
        <f t="shared" si="318"/>
        <v>HC</v>
      </c>
      <c r="AO1184" s="20">
        <f t="shared" si="319"/>
        <v>118.79</v>
      </c>
      <c r="AP1184" s="20">
        <f t="shared" si="320"/>
        <v>1523.45</v>
      </c>
      <c r="AQ1184" s="20" t="str">
        <f t="shared" si="320"/>
        <v>.</v>
      </c>
      <c r="AR1184" s="20" t="str">
        <f t="shared" si="320"/>
        <v>.</v>
      </c>
      <c r="AS1184" s="20">
        <f t="shared" si="321"/>
        <v>-121.92999999999984</v>
      </c>
      <c r="AT1184" s="20">
        <f t="shared" si="306"/>
        <v>-3702.4000000000015</v>
      </c>
      <c r="AU1184" s="20">
        <f t="shared" si="322"/>
        <v>1523.45</v>
      </c>
    </row>
    <row r="1185" spans="1:47" ht="45">
      <c r="A1185" s="54">
        <v>1186</v>
      </c>
      <c r="B1185" s="54" t="s">
        <v>2187</v>
      </c>
      <c r="C1185" s="58" t="s">
        <v>2188</v>
      </c>
      <c r="D1185" s="79">
        <v>36</v>
      </c>
      <c r="E1185" s="79">
        <v>42</v>
      </c>
      <c r="F1185" s="80">
        <v>4602.62</v>
      </c>
      <c r="G1185" s="80">
        <v>127.85</v>
      </c>
      <c r="H1185" s="80">
        <v>4602.62</v>
      </c>
      <c r="I1185" s="80" t="s">
        <v>28</v>
      </c>
      <c r="J1185" s="80" t="s">
        <v>28</v>
      </c>
      <c r="K1185" s="80">
        <v>117.74</v>
      </c>
      <c r="L1185" s="73">
        <f t="shared" si="307"/>
        <v>101.17</v>
      </c>
      <c r="M1185" s="73">
        <f t="shared" si="308"/>
        <v>118.79</v>
      </c>
      <c r="N1185" s="72" t="str">
        <f t="shared" si="309"/>
        <v>1603</v>
      </c>
      <c r="O1185" s="74">
        <f t="shared" si="310"/>
        <v>6</v>
      </c>
      <c r="P1185" s="72">
        <f t="shared" si="311"/>
        <v>0</v>
      </c>
      <c r="Q1185" s="74">
        <f t="shared" si="312"/>
        <v>36</v>
      </c>
      <c r="R1185" s="72" t="str">
        <f t="shared" si="313"/>
        <v/>
      </c>
      <c r="S1185" s="72" t="str">
        <f t="shared" si="314"/>
        <v/>
      </c>
      <c r="AF1185" s="18">
        <v>5566.9292242783704</v>
      </c>
      <c r="AG1185" s="18">
        <v>34.688524590163901</v>
      </c>
      <c r="AI1185" s="23">
        <f>'simulateur graphe PJ OQN'!$B$4</f>
        <v>1</v>
      </c>
      <c r="AJ1185" s="24">
        <f t="shared" si="315"/>
        <v>118.79</v>
      </c>
      <c r="AK1185" s="24">
        <f t="shared" si="316"/>
        <v>118.79</v>
      </c>
      <c r="AM1185" t="str">
        <f t="shared" si="317"/>
        <v>ZONEBASSE</v>
      </c>
      <c r="AN1185" t="str">
        <f t="shared" si="318"/>
        <v>HC</v>
      </c>
      <c r="AO1185" s="20">
        <f t="shared" si="319"/>
        <v>118.79</v>
      </c>
      <c r="AP1185" s="20">
        <f t="shared" si="320"/>
        <v>4602.62</v>
      </c>
      <c r="AQ1185" s="20" t="str">
        <f t="shared" si="320"/>
        <v>.</v>
      </c>
      <c r="AR1185" s="20" t="str">
        <f t="shared" si="320"/>
        <v>.</v>
      </c>
      <c r="AS1185" s="20">
        <f t="shared" si="321"/>
        <v>-224.72000000000025</v>
      </c>
      <c r="AT1185" s="20">
        <f t="shared" si="306"/>
        <v>1250.0099999999984</v>
      </c>
      <c r="AU1185" s="20">
        <f t="shared" si="322"/>
        <v>4602.62</v>
      </c>
    </row>
    <row r="1186" spans="1:47" ht="56.25">
      <c r="A1186" s="54">
        <v>1187</v>
      </c>
      <c r="B1186" s="54" t="s">
        <v>2189</v>
      </c>
      <c r="C1186" s="58" t="s">
        <v>2190</v>
      </c>
      <c r="D1186" s="79">
        <v>22</v>
      </c>
      <c r="E1186" s="79">
        <v>28</v>
      </c>
      <c r="F1186" s="80">
        <v>1544.76</v>
      </c>
      <c r="G1186" s="80">
        <v>70.22</v>
      </c>
      <c r="H1186" s="80">
        <v>1544.76</v>
      </c>
      <c r="I1186" s="80" t="s">
        <v>28</v>
      </c>
      <c r="J1186" s="80" t="s">
        <v>28</v>
      </c>
      <c r="K1186" s="80">
        <v>64.069999999999993</v>
      </c>
      <c r="L1186" s="73">
        <f t="shared" si="307"/>
        <v>101.17</v>
      </c>
      <c r="M1186" s="73">
        <f t="shared" si="308"/>
        <v>118.79</v>
      </c>
      <c r="N1186" s="72" t="str">
        <f t="shared" si="309"/>
        <v>1603</v>
      </c>
      <c r="O1186" s="74">
        <f t="shared" si="310"/>
        <v>6</v>
      </c>
      <c r="P1186" s="72">
        <f t="shared" si="311"/>
        <v>0</v>
      </c>
      <c r="Q1186" s="74">
        <f t="shared" si="312"/>
        <v>22</v>
      </c>
      <c r="R1186" s="72" t="str">
        <f t="shared" si="313"/>
        <v/>
      </c>
      <c r="S1186" s="72" t="str">
        <f t="shared" si="314"/>
        <v/>
      </c>
      <c r="AF1186" s="18">
        <v>8976.6428324313893</v>
      </c>
      <c r="AG1186" s="18">
        <v>50.102564102564102</v>
      </c>
      <c r="AI1186" s="23">
        <f>'simulateur graphe PJ OQN'!$B$4</f>
        <v>1</v>
      </c>
      <c r="AJ1186" s="24">
        <f t="shared" si="315"/>
        <v>118.79</v>
      </c>
      <c r="AK1186" s="24">
        <f t="shared" si="316"/>
        <v>118.79</v>
      </c>
      <c r="AM1186" t="str">
        <f t="shared" si="317"/>
        <v>ZONEBASSE</v>
      </c>
      <c r="AN1186" t="str">
        <f t="shared" si="318"/>
        <v>HC</v>
      </c>
      <c r="AO1186" s="20">
        <f t="shared" si="319"/>
        <v>118.79</v>
      </c>
      <c r="AP1186" s="20">
        <f t="shared" si="320"/>
        <v>1544.76</v>
      </c>
      <c r="AQ1186" s="20" t="str">
        <f t="shared" si="320"/>
        <v>.</v>
      </c>
      <c r="AR1186" s="20" t="str">
        <f t="shared" si="320"/>
        <v>.</v>
      </c>
      <c r="AS1186" s="20">
        <f t="shared" si="321"/>
        <v>-185.12999999999988</v>
      </c>
      <c r="AT1186" s="20">
        <f t="shared" si="306"/>
        <v>-3487.0300000000016</v>
      </c>
      <c r="AU1186" s="20">
        <f t="shared" si="322"/>
        <v>1544.76</v>
      </c>
    </row>
    <row r="1187" spans="1:47" ht="56.25">
      <c r="A1187" s="54">
        <v>1188</v>
      </c>
      <c r="B1187" s="54" t="s">
        <v>2191</v>
      </c>
      <c r="C1187" s="58" t="s">
        <v>2192</v>
      </c>
      <c r="D1187" s="79">
        <v>36</v>
      </c>
      <c r="E1187" s="79">
        <v>42</v>
      </c>
      <c r="F1187" s="80">
        <v>3897.41</v>
      </c>
      <c r="G1187" s="80">
        <v>108.26</v>
      </c>
      <c r="H1187" s="80">
        <v>3897.41</v>
      </c>
      <c r="I1187" s="80" t="s">
        <v>28</v>
      </c>
      <c r="J1187" s="80" t="s">
        <v>28</v>
      </c>
      <c r="K1187" s="80">
        <v>101.89</v>
      </c>
      <c r="L1187" s="73">
        <f t="shared" si="307"/>
        <v>101.17</v>
      </c>
      <c r="M1187" s="73">
        <f t="shared" si="308"/>
        <v>118.79</v>
      </c>
      <c r="N1187" s="72" t="str">
        <f t="shared" si="309"/>
        <v>1603</v>
      </c>
      <c r="O1187" s="74">
        <f t="shared" si="310"/>
        <v>6</v>
      </c>
      <c r="P1187" s="72">
        <f t="shared" si="311"/>
        <v>0</v>
      </c>
      <c r="Q1187" s="74">
        <f t="shared" si="312"/>
        <v>36</v>
      </c>
      <c r="R1187" s="72" t="str">
        <f t="shared" si="313"/>
        <v/>
      </c>
      <c r="S1187" s="72" t="str">
        <f t="shared" si="314"/>
        <v/>
      </c>
      <c r="AF1187" s="18">
        <v>2700.6805099231601</v>
      </c>
      <c r="AG1187" s="18">
        <v>24.6174496644295</v>
      </c>
      <c r="AI1187" s="23">
        <f>'simulateur graphe PJ OQN'!$B$4</f>
        <v>1</v>
      </c>
      <c r="AJ1187" s="24">
        <f t="shared" si="315"/>
        <v>118.79</v>
      </c>
      <c r="AK1187" s="24">
        <f t="shared" si="316"/>
        <v>118.79</v>
      </c>
      <c r="AM1187" t="str">
        <f t="shared" si="317"/>
        <v>ZONEBASSE</v>
      </c>
      <c r="AN1187" t="str">
        <f t="shared" si="318"/>
        <v>HC</v>
      </c>
      <c r="AO1187" s="20">
        <f t="shared" si="319"/>
        <v>118.79</v>
      </c>
      <c r="AP1187" s="20">
        <f t="shared" si="320"/>
        <v>3897.41</v>
      </c>
      <c r="AQ1187" s="20" t="str">
        <f t="shared" si="320"/>
        <v>.</v>
      </c>
      <c r="AR1187" s="20" t="str">
        <f t="shared" si="320"/>
        <v>.</v>
      </c>
      <c r="AS1187" s="20">
        <f t="shared" si="321"/>
        <v>-280.07999999999993</v>
      </c>
      <c r="AT1187" s="20">
        <f t="shared" si="306"/>
        <v>-216</v>
      </c>
      <c r="AU1187" s="20">
        <f t="shared" si="322"/>
        <v>3897.41</v>
      </c>
    </row>
    <row r="1188" spans="1:47" ht="45">
      <c r="A1188" s="54">
        <v>1189</v>
      </c>
      <c r="B1188" s="54" t="s">
        <v>2193</v>
      </c>
      <c r="C1188" s="58" t="s">
        <v>2194</v>
      </c>
      <c r="D1188" s="79">
        <v>22</v>
      </c>
      <c r="E1188" s="79">
        <v>28</v>
      </c>
      <c r="F1188" s="80">
        <v>2488.63</v>
      </c>
      <c r="G1188" s="80">
        <v>113.12</v>
      </c>
      <c r="H1188" s="80">
        <v>2488.63</v>
      </c>
      <c r="I1188" s="80" t="s">
        <v>28</v>
      </c>
      <c r="J1188" s="80" t="s">
        <v>28</v>
      </c>
      <c r="K1188" s="80">
        <v>100.35</v>
      </c>
      <c r="L1188" s="73">
        <f t="shared" si="307"/>
        <v>101.17</v>
      </c>
      <c r="M1188" s="73">
        <f t="shared" si="308"/>
        <v>118.79</v>
      </c>
      <c r="N1188" s="72" t="str">
        <f t="shared" si="309"/>
        <v>1603</v>
      </c>
      <c r="O1188" s="74">
        <f t="shared" si="310"/>
        <v>6</v>
      </c>
      <c r="P1188" s="72">
        <f t="shared" si="311"/>
        <v>0</v>
      </c>
      <c r="Q1188" s="74">
        <f t="shared" si="312"/>
        <v>22</v>
      </c>
      <c r="R1188" s="72" t="str">
        <f t="shared" si="313"/>
        <v/>
      </c>
      <c r="S1188" s="72" t="str">
        <f t="shared" si="314"/>
        <v/>
      </c>
      <c r="AF1188" s="18">
        <v>5085.3956149672304</v>
      </c>
      <c r="AG1188" s="18">
        <v>28.9027777777778</v>
      </c>
      <c r="AI1188" s="23">
        <f>'simulateur graphe PJ OQN'!$B$4</f>
        <v>1</v>
      </c>
      <c r="AJ1188" s="24">
        <f t="shared" si="315"/>
        <v>118.79</v>
      </c>
      <c r="AK1188" s="24">
        <f t="shared" si="316"/>
        <v>118.79</v>
      </c>
      <c r="AM1188" t="str">
        <f t="shared" si="317"/>
        <v>ZONEBASSE</v>
      </c>
      <c r="AN1188" t="str">
        <f t="shared" si="318"/>
        <v>HC</v>
      </c>
      <c r="AO1188" s="20">
        <f t="shared" si="319"/>
        <v>118.79</v>
      </c>
      <c r="AP1188" s="20">
        <f t="shared" si="320"/>
        <v>2488.63</v>
      </c>
      <c r="AQ1188" s="20" t="str">
        <f t="shared" si="320"/>
        <v>.</v>
      </c>
      <c r="AR1188" s="20" t="str">
        <f t="shared" si="320"/>
        <v>.</v>
      </c>
      <c r="AS1188" s="20">
        <f t="shared" si="321"/>
        <v>-220.81999999999971</v>
      </c>
      <c r="AT1188" s="20">
        <f t="shared" si="306"/>
        <v>-293.80000000000109</v>
      </c>
      <c r="AU1188" s="20">
        <f t="shared" si="322"/>
        <v>2488.63</v>
      </c>
    </row>
    <row r="1189" spans="1:47" ht="45">
      <c r="A1189" s="54">
        <v>1190</v>
      </c>
      <c r="B1189" s="54" t="s">
        <v>2195</v>
      </c>
      <c r="C1189" s="58" t="s">
        <v>2196</v>
      </c>
      <c r="D1189" s="79">
        <v>36</v>
      </c>
      <c r="E1189" s="79">
        <v>42</v>
      </c>
      <c r="F1189" s="80">
        <v>4604.8900000000003</v>
      </c>
      <c r="G1189" s="80">
        <v>127.91</v>
      </c>
      <c r="H1189" s="80">
        <v>4604.8900000000003</v>
      </c>
      <c r="I1189" s="80" t="s">
        <v>28</v>
      </c>
      <c r="J1189" s="80" t="s">
        <v>28</v>
      </c>
      <c r="K1189" s="80">
        <v>116.88</v>
      </c>
      <c r="L1189" s="73">
        <f t="shared" si="307"/>
        <v>101.17</v>
      </c>
      <c r="M1189" s="73">
        <f t="shared" si="308"/>
        <v>118.79</v>
      </c>
      <c r="N1189" s="72" t="str">
        <f t="shared" si="309"/>
        <v>1603</v>
      </c>
      <c r="O1189" s="74">
        <f t="shared" si="310"/>
        <v>6</v>
      </c>
      <c r="P1189" s="72">
        <f t="shared" si="311"/>
        <v>0</v>
      </c>
      <c r="Q1189" s="74">
        <f t="shared" si="312"/>
        <v>36</v>
      </c>
      <c r="R1189" s="72" t="str">
        <f t="shared" si="313"/>
        <v/>
      </c>
      <c r="S1189" s="72" t="str">
        <f t="shared" si="314"/>
        <v/>
      </c>
      <c r="AF1189" s="18">
        <v>2851.9645787557201</v>
      </c>
      <c r="AG1189" s="18">
        <v>43.382022471910098</v>
      </c>
      <c r="AI1189" s="23">
        <f>'simulateur graphe PJ OQN'!$B$4</f>
        <v>1</v>
      </c>
      <c r="AJ1189" s="24">
        <f t="shared" si="315"/>
        <v>118.79</v>
      </c>
      <c r="AK1189" s="24">
        <f t="shared" si="316"/>
        <v>118.79</v>
      </c>
      <c r="AM1189" t="str">
        <f t="shared" si="317"/>
        <v>ZONEBASSE</v>
      </c>
      <c r="AN1189" t="str">
        <f t="shared" si="318"/>
        <v>HC</v>
      </c>
      <c r="AO1189" s="20">
        <f t="shared" si="319"/>
        <v>118.79</v>
      </c>
      <c r="AP1189" s="20">
        <f t="shared" si="320"/>
        <v>4604.8900000000003</v>
      </c>
      <c r="AQ1189" s="20" t="str">
        <f t="shared" si="320"/>
        <v>.</v>
      </c>
      <c r="AR1189" s="20" t="str">
        <f t="shared" si="320"/>
        <v>.</v>
      </c>
      <c r="AS1189" s="20">
        <f t="shared" si="321"/>
        <v>-187.1899999999996</v>
      </c>
      <c r="AT1189" s="20">
        <f t="shared" si="306"/>
        <v>1211</v>
      </c>
      <c r="AU1189" s="20">
        <f t="shared" si="322"/>
        <v>4604.8900000000003</v>
      </c>
    </row>
    <row r="1190" spans="1:47" ht="33.75">
      <c r="A1190" s="54">
        <v>1191</v>
      </c>
      <c r="B1190" s="54" t="s">
        <v>2197</v>
      </c>
      <c r="C1190" s="58" t="s">
        <v>2198</v>
      </c>
      <c r="D1190" s="79">
        <v>1</v>
      </c>
      <c r="E1190" s="79">
        <v>1</v>
      </c>
      <c r="F1190" s="80" t="s">
        <v>28</v>
      </c>
      <c r="G1190" s="80" t="s">
        <v>28</v>
      </c>
      <c r="H1190" s="80">
        <v>86.22</v>
      </c>
      <c r="I1190" s="80" t="s">
        <v>28</v>
      </c>
      <c r="J1190" s="80" t="s">
        <v>28</v>
      </c>
      <c r="K1190" s="80" t="s">
        <v>28</v>
      </c>
      <c r="L1190" s="73" t="str">
        <f t="shared" si="307"/>
        <v/>
      </c>
      <c r="M1190" s="73" t="str">
        <f t="shared" si="308"/>
        <v/>
      </c>
      <c r="N1190" s="72" t="str">
        <f t="shared" si="309"/>
        <v>1606</v>
      </c>
      <c r="O1190" s="74">
        <f t="shared" si="310"/>
        <v>0</v>
      </c>
      <c r="P1190" s="72">
        <f t="shared" si="311"/>
        <v>0</v>
      </c>
      <c r="Q1190" s="74">
        <f t="shared" si="312"/>
        <v>1</v>
      </c>
      <c r="R1190" s="72" t="str">
        <f t="shared" si="313"/>
        <v/>
      </c>
      <c r="S1190" s="72" t="str">
        <f t="shared" si="314"/>
        <v/>
      </c>
      <c r="AF1190" s="18">
        <v>5236.6796837998099</v>
      </c>
      <c r="AG1190" s="18">
        <v>52.405405405405403</v>
      </c>
      <c r="AI1190" s="23">
        <f>'simulateur graphe PJ OQN'!$B$4</f>
        <v>1</v>
      </c>
      <c r="AJ1190" s="24">
        <f t="shared" si="315"/>
        <v>86.22</v>
      </c>
      <c r="AK1190" s="24">
        <f t="shared" si="316"/>
        <v>86.22</v>
      </c>
      <c r="AM1190" t="str">
        <f t="shared" si="317"/>
        <v>ZONEHAUTE</v>
      </c>
      <c r="AN1190" t="str">
        <f t="shared" si="318"/>
        <v>HDJ</v>
      </c>
      <c r="AO1190" s="20" t="e">
        <f t="shared" si="319"/>
        <v>#VALUE!</v>
      </c>
      <c r="AP1190" s="20">
        <f t="shared" si="320"/>
        <v>86.22</v>
      </c>
      <c r="AQ1190" s="20" t="str">
        <f t="shared" si="320"/>
        <v>.</v>
      </c>
      <c r="AR1190" s="20" t="str">
        <f t="shared" si="320"/>
        <v>.</v>
      </c>
      <c r="AS1190" s="20" t="e">
        <f t="shared" si="321"/>
        <v>#VALUE!</v>
      </c>
      <c r="AT1190" s="20" t="e">
        <f t="shared" si="306"/>
        <v>#VALUE!</v>
      </c>
      <c r="AU1190" s="20">
        <f t="shared" si="322"/>
        <v>86.22</v>
      </c>
    </row>
    <row r="1191" spans="1:47" ht="45">
      <c r="A1191" s="54">
        <v>1192</v>
      </c>
      <c r="B1191" s="54" t="s">
        <v>2199</v>
      </c>
      <c r="C1191" s="58" t="s">
        <v>2200</v>
      </c>
      <c r="D1191" s="79">
        <v>8</v>
      </c>
      <c r="E1191" s="79">
        <v>28</v>
      </c>
      <c r="F1191" s="80">
        <v>1099.08</v>
      </c>
      <c r="G1191" s="80">
        <v>137.38999999999999</v>
      </c>
      <c r="H1191" s="80">
        <v>1099.08</v>
      </c>
      <c r="I1191" s="80">
        <v>1709.68</v>
      </c>
      <c r="J1191" s="80">
        <v>2350.81</v>
      </c>
      <c r="K1191" s="80">
        <v>77.03</v>
      </c>
      <c r="L1191" s="73">
        <f t="shared" si="307"/>
        <v>87.29</v>
      </c>
      <c r="M1191" s="73">
        <f t="shared" si="308"/>
        <v>104.61</v>
      </c>
      <c r="N1191" s="72" t="str">
        <f t="shared" si="309"/>
        <v>1606</v>
      </c>
      <c r="O1191" s="74">
        <f t="shared" si="310"/>
        <v>20</v>
      </c>
      <c r="P1191" s="72">
        <f t="shared" si="311"/>
        <v>1</v>
      </c>
      <c r="Q1191" s="74">
        <f t="shared" si="312"/>
        <v>8</v>
      </c>
      <c r="R1191" s="72">
        <f t="shared" si="313"/>
        <v>15</v>
      </c>
      <c r="S1191" s="72">
        <f t="shared" si="314"/>
        <v>22</v>
      </c>
      <c r="AF1191" s="18">
        <v>3003.2486475882802</v>
      </c>
      <c r="AG1191" s="18">
        <v>26.9166666666667</v>
      </c>
      <c r="AI1191" s="23">
        <f>'simulateur graphe PJ OQN'!$B$4</f>
        <v>1</v>
      </c>
      <c r="AJ1191" s="24">
        <f t="shared" si="315"/>
        <v>104.61</v>
      </c>
      <c r="AK1191" s="24">
        <f t="shared" si="316"/>
        <v>104.61</v>
      </c>
      <c r="AM1191" t="str">
        <f t="shared" si="317"/>
        <v>ZONEBASSE</v>
      </c>
      <c r="AN1191" t="str">
        <f t="shared" si="318"/>
        <v>HC</v>
      </c>
      <c r="AO1191" s="20">
        <f t="shared" si="319"/>
        <v>104.61</v>
      </c>
      <c r="AP1191" s="20">
        <f t="shared" si="320"/>
        <v>1099.08</v>
      </c>
      <c r="AQ1191" s="20">
        <f t="shared" si="320"/>
        <v>1709.68</v>
      </c>
      <c r="AR1191" s="20">
        <f t="shared" si="320"/>
        <v>2350.81</v>
      </c>
      <c r="AS1191" s="20">
        <f t="shared" si="321"/>
        <v>271</v>
      </c>
      <c r="AT1191" s="20">
        <f t="shared" si="306"/>
        <v>-642.14000000000033</v>
      </c>
      <c r="AU1191" s="20">
        <f t="shared" si="322"/>
        <v>1099.08</v>
      </c>
    </row>
    <row r="1192" spans="1:47" ht="45">
      <c r="A1192" s="54">
        <v>1193</v>
      </c>
      <c r="B1192" s="54" t="s">
        <v>2201</v>
      </c>
      <c r="C1192" s="58" t="s">
        <v>2202</v>
      </c>
      <c r="D1192" s="79">
        <v>29</v>
      </c>
      <c r="E1192" s="79">
        <v>35</v>
      </c>
      <c r="F1192" s="80">
        <v>3390.69</v>
      </c>
      <c r="G1192" s="80">
        <v>109.12</v>
      </c>
      <c r="H1192" s="80">
        <v>3390.69</v>
      </c>
      <c r="I1192" s="80" t="s">
        <v>28</v>
      </c>
      <c r="J1192" s="80" t="s">
        <v>28</v>
      </c>
      <c r="K1192" s="80">
        <v>102.75</v>
      </c>
      <c r="L1192" s="73">
        <f t="shared" si="307"/>
        <v>87.29</v>
      </c>
      <c r="M1192" s="73">
        <f t="shared" si="308"/>
        <v>104.61</v>
      </c>
      <c r="N1192" s="72" t="str">
        <f t="shared" si="309"/>
        <v>1606</v>
      </c>
      <c r="O1192" s="74">
        <f t="shared" si="310"/>
        <v>6</v>
      </c>
      <c r="P1192" s="72">
        <f t="shared" si="311"/>
        <v>0</v>
      </c>
      <c r="Q1192" s="74">
        <f t="shared" si="312"/>
        <v>29</v>
      </c>
      <c r="R1192" s="72" t="str">
        <f t="shared" si="313"/>
        <v/>
      </c>
      <c r="S1192" s="72" t="str">
        <f t="shared" si="314"/>
        <v/>
      </c>
      <c r="AF1192" s="18">
        <v>5387.9637526323504</v>
      </c>
      <c r="AG1192" s="18">
        <v>40.1883116883117</v>
      </c>
      <c r="AI1192" s="23">
        <f>'simulateur graphe PJ OQN'!$B$4</f>
        <v>1</v>
      </c>
      <c r="AJ1192" s="24">
        <f t="shared" si="315"/>
        <v>104.61</v>
      </c>
      <c r="AK1192" s="24">
        <f t="shared" si="316"/>
        <v>104.61</v>
      </c>
      <c r="AM1192" t="str">
        <f t="shared" si="317"/>
        <v>ZONEBASSE</v>
      </c>
      <c r="AN1192" t="str">
        <f t="shared" si="318"/>
        <v>HC</v>
      </c>
      <c r="AO1192" s="20">
        <f t="shared" si="319"/>
        <v>104.61</v>
      </c>
      <c r="AP1192" s="20">
        <f t="shared" si="320"/>
        <v>3390.69</v>
      </c>
      <c r="AQ1192" s="20" t="str">
        <f t="shared" si="320"/>
        <v>.</v>
      </c>
      <c r="AR1192" s="20" t="str">
        <f t="shared" si="320"/>
        <v>.</v>
      </c>
      <c r="AS1192" s="20">
        <f t="shared" si="321"/>
        <v>-102.80999999999995</v>
      </c>
      <c r="AT1192" s="20">
        <f t="shared" si="306"/>
        <v>1273.1300000000001</v>
      </c>
      <c r="AU1192" s="20">
        <f t="shared" si="322"/>
        <v>3390.69</v>
      </c>
    </row>
    <row r="1193" spans="1:47" ht="45">
      <c r="A1193" s="54">
        <v>1194</v>
      </c>
      <c r="B1193" s="54" t="s">
        <v>2203</v>
      </c>
      <c r="C1193" s="58" t="s">
        <v>2204</v>
      </c>
      <c r="D1193" s="79">
        <v>15</v>
      </c>
      <c r="E1193" s="79">
        <v>35</v>
      </c>
      <c r="F1193" s="80">
        <v>1785.7</v>
      </c>
      <c r="G1193" s="80">
        <v>119.05</v>
      </c>
      <c r="H1193" s="80">
        <v>1785.7</v>
      </c>
      <c r="I1193" s="80">
        <v>2520.6999999999998</v>
      </c>
      <c r="J1193" s="80">
        <v>3160.84</v>
      </c>
      <c r="K1193" s="80">
        <v>86.65</v>
      </c>
      <c r="L1193" s="73">
        <f t="shared" si="307"/>
        <v>87.29</v>
      </c>
      <c r="M1193" s="73">
        <f t="shared" si="308"/>
        <v>104.61</v>
      </c>
      <c r="N1193" s="72" t="str">
        <f t="shared" si="309"/>
        <v>1606</v>
      </c>
      <c r="O1193" s="74">
        <f t="shared" si="310"/>
        <v>20</v>
      </c>
      <c r="P1193" s="72">
        <f t="shared" si="311"/>
        <v>1</v>
      </c>
      <c r="Q1193" s="74">
        <f t="shared" si="312"/>
        <v>15</v>
      </c>
      <c r="R1193" s="72">
        <f t="shared" si="313"/>
        <v>22</v>
      </c>
      <c r="S1193" s="72">
        <f t="shared" si="314"/>
        <v>29</v>
      </c>
      <c r="AF1193" s="18">
        <v>173.986977538025</v>
      </c>
      <c r="AG1193" s="18" t="s">
        <v>28</v>
      </c>
      <c r="AI1193" s="23">
        <f>'simulateur graphe PJ OQN'!$B$4</f>
        <v>1</v>
      </c>
      <c r="AJ1193" s="24">
        <f t="shared" si="315"/>
        <v>104.61</v>
      </c>
      <c r="AK1193" s="24">
        <f t="shared" si="316"/>
        <v>104.61</v>
      </c>
      <c r="AM1193" t="str">
        <f t="shared" si="317"/>
        <v>ZONEBASSE</v>
      </c>
      <c r="AN1193" t="str">
        <f t="shared" si="318"/>
        <v>HC</v>
      </c>
      <c r="AO1193" s="20">
        <f t="shared" si="319"/>
        <v>104.61</v>
      </c>
      <c r="AP1193" s="20">
        <f t="shared" si="320"/>
        <v>1785.7</v>
      </c>
      <c r="AQ1193" s="20">
        <f t="shared" si="320"/>
        <v>2520.6999999999998</v>
      </c>
      <c r="AR1193" s="20">
        <f t="shared" si="320"/>
        <v>3160.84</v>
      </c>
      <c r="AS1193" s="20">
        <f t="shared" si="321"/>
        <v>214.73999999999978</v>
      </c>
      <c r="AT1193" s="20">
        <f t="shared" si="306"/>
        <v>157.77999999999975</v>
      </c>
      <c r="AU1193" s="20">
        <f t="shared" si="322"/>
        <v>1785.7</v>
      </c>
    </row>
    <row r="1194" spans="1:47" ht="45">
      <c r="A1194" s="54">
        <v>1195</v>
      </c>
      <c r="B1194" s="54" t="s">
        <v>2205</v>
      </c>
      <c r="C1194" s="58" t="s">
        <v>2206</v>
      </c>
      <c r="D1194" s="79">
        <v>36</v>
      </c>
      <c r="E1194" s="79">
        <v>42</v>
      </c>
      <c r="F1194" s="80">
        <v>3755.21</v>
      </c>
      <c r="G1194" s="80">
        <v>84.91</v>
      </c>
      <c r="H1194" s="80">
        <v>3755.21</v>
      </c>
      <c r="I1194" s="80" t="s">
        <v>28</v>
      </c>
      <c r="J1194" s="80" t="s">
        <v>28</v>
      </c>
      <c r="K1194" s="80">
        <v>96.01</v>
      </c>
      <c r="L1194" s="73">
        <f t="shared" si="307"/>
        <v>87.29</v>
      </c>
      <c r="M1194" s="73">
        <f t="shared" si="308"/>
        <v>104.61</v>
      </c>
      <c r="N1194" s="72" t="str">
        <f t="shared" si="309"/>
        <v>1606</v>
      </c>
      <c r="O1194" s="74">
        <f t="shared" si="310"/>
        <v>6</v>
      </c>
      <c r="P1194" s="72">
        <f t="shared" si="311"/>
        <v>0</v>
      </c>
      <c r="Q1194" s="74">
        <f t="shared" si="312"/>
        <v>36</v>
      </c>
      <c r="R1194" s="72" t="str">
        <f t="shared" si="313"/>
        <v/>
      </c>
      <c r="S1194" s="72" t="str">
        <f t="shared" si="314"/>
        <v/>
      </c>
      <c r="AF1194" s="18">
        <v>3828.6608140231501</v>
      </c>
      <c r="AG1194" s="18">
        <v>28.512987012987001</v>
      </c>
      <c r="AI1194" s="23">
        <f>'simulateur graphe PJ OQN'!$B$4</f>
        <v>1</v>
      </c>
      <c r="AJ1194" s="24">
        <f t="shared" si="315"/>
        <v>104.61</v>
      </c>
      <c r="AK1194" s="24">
        <f t="shared" si="316"/>
        <v>104.61</v>
      </c>
      <c r="AM1194" t="str">
        <f t="shared" si="317"/>
        <v>ZONEBASSE</v>
      </c>
      <c r="AN1194" t="str">
        <f t="shared" si="318"/>
        <v>HC</v>
      </c>
      <c r="AO1194" s="20">
        <f t="shared" si="319"/>
        <v>104.61</v>
      </c>
      <c r="AP1194" s="20">
        <f t="shared" si="320"/>
        <v>3755.21</v>
      </c>
      <c r="AQ1194" s="20" t="str">
        <f t="shared" si="320"/>
        <v>.</v>
      </c>
      <c r="AR1194" s="20" t="str">
        <f t="shared" si="320"/>
        <v>.</v>
      </c>
      <c r="AS1194" s="20">
        <f t="shared" si="321"/>
        <v>-181.20000000000027</v>
      </c>
      <c r="AT1194" s="20">
        <f t="shared" si="306"/>
        <v>594.88000000000011</v>
      </c>
      <c r="AU1194" s="20">
        <f t="shared" si="322"/>
        <v>3755.21</v>
      </c>
    </row>
    <row r="1195" spans="1:47" ht="56.25">
      <c r="A1195" s="54">
        <v>1196</v>
      </c>
      <c r="B1195" s="54" t="s">
        <v>2207</v>
      </c>
      <c r="C1195" s="58" t="s">
        <v>2208</v>
      </c>
      <c r="D1195" s="79">
        <v>43</v>
      </c>
      <c r="E1195" s="79">
        <v>49</v>
      </c>
      <c r="F1195" s="80">
        <v>4238.37</v>
      </c>
      <c r="G1195" s="80">
        <v>98.57</v>
      </c>
      <c r="H1195" s="80">
        <v>4238.37</v>
      </c>
      <c r="I1195" s="80" t="s">
        <v>28</v>
      </c>
      <c r="J1195" s="80" t="s">
        <v>28</v>
      </c>
      <c r="K1195" s="80">
        <v>91.89</v>
      </c>
      <c r="L1195" s="73">
        <f t="shared" si="307"/>
        <v>87.29</v>
      </c>
      <c r="M1195" s="73">
        <f t="shared" si="308"/>
        <v>104.61</v>
      </c>
      <c r="N1195" s="72" t="str">
        <f t="shared" si="309"/>
        <v>1606</v>
      </c>
      <c r="O1195" s="74">
        <f t="shared" si="310"/>
        <v>6</v>
      </c>
      <c r="P1195" s="72">
        <f t="shared" si="311"/>
        <v>0</v>
      </c>
      <c r="Q1195" s="74">
        <f t="shared" si="312"/>
        <v>43</v>
      </c>
      <c r="R1195" s="72" t="str">
        <f t="shared" si="313"/>
        <v/>
      </c>
      <c r="S1195" s="72" t="str">
        <f t="shared" si="314"/>
        <v/>
      </c>
      <c r="AF1195" s="18">
        <v>5714.6075635592797</v>
      </c>
      <c r="AG1195" s="18">
        <v>36.4305555555556</v>
      </c>
      <c r="AI1195" s="23">
        <f>'simulateur graphe PJ OQN'!$B$4</f>
        <v>1</v>
      </c>
      <c r="AJ1195" s="24">
        <f t="shared" si="315"/>
        <v>104.61</v>
      </c>
      <c r="AK1195" s="24">
        <f t="shared" si="316"/>
        <v>104.61</v>
      </c>
      <c r="AM1195" t="str">
        <f t="shared" si="317"/>
        <v>ZONEBASSE</v>
      </c>
      <c r="AN1195" t="str">
        <f t="shared" si="318"/>
        <v>HC</v>
      </c>
      <c r="AO1195" s="20">
        <f t="shared" si="319"/>
        <v>104.61</v>
      </c>
      <c r="AP1195" s="20">
        <f t="shared" si="320"/>
        <v>4238.37</v>
      </c>
      <c r="AQ1195" s="20" t="str">
        <f t="shared" si="320"/>
        <v>.</v>
      </c>
      <c r="AR1195" s="20" t="str">
        <f t="shared" si="320"/>
        <v>.</v>
      </c>
      <c r="AS1195" s="20">
        <f t="shared" si="321"/>
        <v>-172.35000000000036</v>
      </c>
      <c r="AT1195" s="20">
        <f t="shared" si="306"/>
        <v>237.05000000000018</v>
      </c>
      <c r="AU1195" s="20">
        <f t="shared" si="322"/>
        <v>4238.37</v>
      </c>
    </row>
    <row r="1196" spans="1:47" ht="56.25">
      <c r="A1196" s="54">
        <v>1197</v>
      </c>
      <c r="B1196" s="54" t="s">
        <v>2209</v>
      </c>
      <c r="C1196" s="58" t="s">
        <v>2210</v>
      </c>
      <c r="D1196" s="79">
        <v>50</v>
      </c>
      <c r="E1196" s="79">
        <v>56</v>
      </c>
      <c r="F1196" s="80">
        <v>5089.79</v>
      </c>
      <c r="G1196" s="80">
        <v>101.8</v>
      </c>
      <c r="H1196" s="80">
        <v>5089.79</v>
      </c>
      <c r="I1196" s="80" t="s">
        <v>28</v>
      </c>
      <c r="J1196" s="80" t="s">
        <v>28</v>
      </c>
      <c r="K1196" s="80">
        <v>96.03</v>
      </c>
      <c r="L1196" s="73">
        <f t="shared" si="307"/>
        <v>87.29</v>
      </c>
      <c r="M1196" s="73">
        <f t="shared" si="308"/>
        <v>104.61</v>
      </c>
      <c r="N1196" s="72" t="str">
        <f t="shared" si="309"/>
        <v>1606</v>
      </c>
      <c r="O1196" s="74">
        <f t="shared" si="310"/>
        <v>6</v>
      </c>
      <c r="P1196" s="72">
        <f t="shared" si="311"/>
        <v>0</v>
      </c>
      <c r="Q1196" s="74">
        <f t="shared" si="312"/>
        <v>50</v>
      </c>
      <c r="R1196" s="72" t="str">
        <f t="shared" si="313"/>
        <v/>
      </c>
      <c r="S1196" s="72" t="str">
        <f t="shared" si="314"/>
        <v/>
      </c>
      <c r="AF1196" s="18">
        <v>4324.3400930588496</v>
      </c>
      <c r="AG1196" s="18">
        <v>30.576642335766401</v>
      </c>
      <c r="AI1196" s="23">
        <f>'simulateur graphe PJ OQN'!$B$4</f>
        <v>1</v>
      </c>
      <c r="AJ1196" s="24">
        <f t="shared" si="315"/>
        <v>104.61</v>
      </c>
      <c r="AK1196" s="24">
        <f t="shared" si="316"/>
        <v>104.61</v>
      </c>
      <c r="AM1196" t="str">
        <f t="shared" si="317"/>
        <v>ZONEBASSE</v>
      </c>
      <c r="AN1196" t="str">
        <f t="shared" si="318"/>
        <v>HC</v>
      </c>
      <c r="AO1196" s="20">
        <f t="shared" si="319"/>
        <v>104.61</v>
      </c>
      <c r="AP1196" s="20">
        <f t="shared" si="320"/>
        <v>5089.79</v>
      </c>
      <c r="AQ1196" s="20" t="str">
        <f t="shared" si="320"/>
        <v>.</v>
      </c>
      <c r="AR1196" s="20" t="str">
        <f t="shared" si="320"/>
        <v>.</v>
      </c>
      <c r="AS1196" s="20">
        <f t="shared" si="321"/>
        <v>-191.85999999999967</v>
      </c>
      <c r="AT1196" s="20">
        <f t="shared" si="306"/>
        <v>585.99999999999909</v>
      </c>
      <c r="AU1196" s="20">
        <f t="shared" si="322"/>
        <v>5089.79</v>
      </c>
    </row>
    <row r="1197" spans="1:47" ht="45">
      <c r="A1197" s="54">
        <v>1198</v>
      </c>
      <c r="B1197" s="54" t="s">
        <v>2211</v>
      </c>
      <c r="C1197" s="58" t="s">
        <v>2212</v>
      </c>
      <c r="D1197" s="79">
        <v>22</v>
      </c>
      <c r="E1197" s="79">
        <v>28</v>
      </c>
      <c r="F1197" s="80">
        <v>2325.4</v>
      </c>
      <c r="G1197" s="80">
        <v>105.7</v>
      </c>
      <c r="H1197" s="80">
        <v>2325.4</v>
      </c>
      <c r="I1197" s="80" t="s">
        <v>28</v>
      </c>
      <c r="J1197" s="80" t="s">
        <v>28</v>
      </c>
      <c r="K1197" s="80">
        <v>92.75</v>
      </c>
      <c r="L1197" s="73">
        <f t="shared" si="307"/>
        <v>94.09</v>
      </c>
      <c r="M1197" s="73">
        <f t="shared" si="308"/>
        <v>104.61</v>
      </c>
      <c r="N1197" s="72" t="str">
        <f t="shared" si="309"/>
        <v>1606</v>
      </c>
      <c r="O1197" s="74">
        <f t="shared" si="310"/>
        <v>6</v>
      </c>
      <c r="P1197" s="72">
        <f t="shared" si="311"/>
        <v>0</v>
      </c>
      <c r="Q1197" s="74">
        <f t="shared" si="312"/>
        <v>22</v>
      </c>
      <c r="R1197" s="72" t="str">
        <f t="shared" si="313"/>
        <v/>
      </c>
      <c r="S1197" s="72" t="str">
        <f t="shared" si="314"/>
        <v/>
      </c>
      <c r="AF1197" s="18">
        <v>7482.42409722714</v>
      </c>
      <c r="AG1197" s="18">
        <v>47.375</v>
      </c>
      <c r="AI1197" s="23">
        <f>'simulateur graphe PJ OQN'!$B$4</f>
        <v>1</v>
      </c>
      <c r="AJ1197" s="24">
        <f t="shared" si="315"/>
        <v>104.61</v>
      </c>
      <c r="AK1197" s="24">
        <f t="shared" si="316"/>
        <v>104.61</v>
      </c>
      <c r="AM1197" t="str">
        <f t="shared" si="317"/>
        <v>ZONEBASSE</v>
      </c>
      <c r="AN1197" t="str">
        <f t="shared" si="318"/>
        <v>HC</v>
      </c>
      <c r="AO1197" s="20">
        <f t="shared" si="319"/>
        <v>104.61</v>
      </c>
      <c r="AP1197" s="20">
        <f t="shared" si="320"/>
        <v>2325.4</v>
      </c>
      <c r="AQ1197" s="20" t="str">
        <f t="shared" si="320"/>
        <v>.</v>
      </c>
      <c r="AR1197" s="20" t="str">
        <f t="shared" si="320"/>
        <v>.</v>
      </c>
      <c r="AS1197" s="20">
        <f t="shared" si="321"/>
        <v>-178.84999999999991</v>
      </c>
      <c r="AT1197" s="20">
        <f t="shared" si="306"/>
        <v>-298.11000000000058</v>
      </c>
      <c r="AU1197" s="20">
        <f t="shared" si="322"/>
        <v>2325.4</v>
      </c>
    </row>
    <row r="1198" spans="1:47" ht="45">
      <c r="A1198" s="54">
        <v>1199</v>
      </c>
      <c r="B1198" s="54" t="s">
        <v>2213</v>
      </c>
      <c r="C1198" s="58" t="s">
        <v>2214</v>
      </c>
      <c r="D1198" s="79">
        <v>29</v>
      </c>
      <c r="E1198" s="79">
        <v>35</v>
      </c>
      <c r="F1198" s="80">
        <v>3225.7</v>
      </c>
      <c r="G1198" s="80">
        <v>111.23</v>
      </c>
      <c r="H1198" s="80">
        <v>3225.7</v>
      </c>
      <c r="I1198" s="80" t="s">
        <v>28</v>
      </c>
      <c r="J1198" s="80" t="s">
        <v>28</v>
      </c>
      <c r="K1198" s="80">
        <v>105.19</v>
      </c>
      <c r="L1198" s="73">
        <f t="shared" si="307"/>
        <v>94.09</v>
      </c>
      <c r="M1198" s="73">
        <f t="shared" si="308"/>
        <v>104.61</v>
      </c>
      <c r="N1198" s="72" t="str">
        <f t="shared" si="309"/>
        <v>1606</v>
      </c>
      <c r="O1198" s="74">
        <f t="shared" si="310"/>
        <v>6</v>
      </c>
      <c r="P1198" s="72">
        <f t="shared" si="311"/>
        <v>0</v>
      </c>
      <c r="Q1198" s="74">
        <f t="shared" si="312"/>
        <v>29</v>
      </c>
      <c r="R1198" s="72" t="str">
        <f t="shared" si="313"/>
        <v/>
      </c>
      <c r="S1198" s="72" t="str">
        <f t="shared" si="314"/>
        <v/>
      </c>
      <c r="AF1198" s="18">
        <v>6033.9176947756796</v>
      </c>
      <c r="AG1198" s="18">
        <v>37.734265734265698</v>
      </c>
      <c r="AI1198" s="23">
        <f>'simulateur graphe PJ OQN'!$B$4</f>
        <v>1</v>
      </c>
      <c r="AJ1198" s="24">
        <f t="shared" si="315"/>
        <v>104.61</v>
      </c>
      <c r="AK1198" s="24">
        <f t="shared" si="316"/>
        <v>104.61</v>
      </c>
      <c r="AM1198" t="str">
        <f t="shared" si="317"/>
        <v>ZONEBASSE</v>
      </c>
      <c r="AN1198" t="str">
        <f t="shared" si="318"/>
        <v>HC</v>
      </c>
      <c r="AO1198" s="20">
        <f t="shared" si="319"/>
        <v>104.61</v>
      </c>
      <c r="AP1198" s="20">
        <f t="shared" si="320"/>
        <v>3225.7</v>
      </c>
      <c r="AQ1198" s="20" t="str">
        <f t="shared" si="320"/>
        <v>.</v>
      </c>
      <c r="AR1198" s="20" t="str">
        <f t="shared" si="320"/>
        <v>.</v>
      </c>
      <c r="AS1198" s="20">
        <f t="shared" si="321"/>
        <v>-350.76000000000022</v>
      </c>
      <c r="AT1198" s="20">
        <f t="shared" si="306"/>
        <v>637.13999999999942</v>
      </c>
      <c r="AU1198" s="20">
        <f t="shared" si="322"/>
        <v>3225.7</v>
      </c>
    </row>
    <row r="1199" spans="1:47" ht="45">
      <c r="A1199" s="54">
        <v>1200</v>
      </c>
      <c r="B1199" s="54" t="s">
        <v>2215</v>
      </c>
      <c r="C1199" s="58" t="s">
        <v>2216</v>
      </c>
      <c r="D1199" s="79">
        <v>22</v>
      </c>
      <c r="E1199" s="79">
        <v>28</v>
      </c>
      <c r="F1199" s="80">
        <v>2643.94</v>
      </c>
      <c r="G1199" s="80">
        <v>120.18</v>
      </c>
      <c r="H1199" s="80">
        <v>2643.94</v>
      </c>
      <c r="I1199" s="80" t="s">
        <v>28</v>
      </c>
      <c r="J1199" s="80" t="s">
        <v>28</v>
      </c>
      <c r="K1199" s="80">
        <v>108.93</v>
      </c>
      <c r="L1199" s="73">
        <f t="shared" si="307"/>
        <v>94.09</v>
      </c>
      <c r="M1199" s="73">
        <f t="shared" si="308"/>
        <v>104.61</v>
      </c>
      <c r="N1199" s="72" t="str">
        <f t="shared" si="309"/>
        <v>1606</v>
      </c>
      <c r="O1199" s="74">
        <f t="shared" si="310"/>
        <v>6</v>
      </c>
      <c r="P1199" s="72">
        <f t="shared" si="311"/>
        <v>0</v>
      </c>
      <c r="Q1199" s="74">
        <f t="shared" si="312"/>
        <v>22</v>
      </c>
      <c r="R1199" s="72" t="str">
        <f t="shared" si="313"/>
        <v/>
      </c>
      <c r="S1199" s="72" t="str">
        <f t="shared" si="314"/>
        <v/>
      </c>
      <c r="AF1199" s="18">
        <v>9341.5719068195103</v>
      </c>
      <c r="AG1199" s="18">
        <v>53.082758620689702</v>
      </c>
      <c r="AI1199" s="23">
        <f>'simulateur graphe PJ OQN'!$B$4</f>
        <v>1</v>
      </c>
      <c r="AJ1199" s="24">
        <f t="shared" si="315"/>
        <v>104.61</v>
      </c>
      <c r="AK1199" s="24">
        <f t="shared" si="316"/>
        <v>104.61</v>
      </c>
      <c r="AM1199" t="str">
        <f t="shared" si="317"/>
        <v>ZONEBASSE</v>
      </c>
      <c r="AN1199" t="str">
        <f t="shared" si="318"/>
        <v>HC</v>
      </c>
      <c r="AO1199" s="20">
        <f t="shared" si="319"/>
        <v>104.61</v>
      </c>
      <c r="AP1199" s="20">
        <f t="shared" si="320"/>
        <v>2643.94</v>
      </c>
      <c r="AQ1199" s="20" t="str">
        <f t="shared" si="320"/>
        <v>.</v>
      </c>
      <c r="AR1199" s="20" t="str">
        <f t="shared" si="320"/>
        <v>.</v>
      </c>
      <c r="AS1199" s="20">
        <f t="shared" si="321"/>
        <v>-297.17000000000007</v>
      </c>
      <c r="AT1199" s="20">
        <f t="shared" si="306"/>
        <v>1023.5900000000001</v>
      </c>
      <c r="AU1199" s="20">
        <f t="shared" si="322"/>
        <v>2643.94</v>
      </c>
    </row>
    <row r="1200" spans="1:47" ht="45">
      <c r="A1200" s="54">
        <v>1201</v>
      </c>
      <c r="B1200" s="54" t="s">
        <v>2217</v>
      </c>
      <c r="C1200" s="58" t="s">
        <v>2218</v>
      </c>
      <c r="D1200" s="79">
        <v>36</v>
      </c>
      <c r="E1200" s="79">
        <v>42</v>
      </c>
      <c r="F1200" s="80">
        <v>3366.54</v>
      </c>
      <c r="G1200" s="80">
        <v>51.61</v>
      </c>
      <c r="H1200" s="80">
        <v>3366.54</v>
      </c>
      <c r="I1200" s="80" t="s">
        <v>28</v>
      </c>
      <c r="J1200" s="80" t="s">
        <v>28</v>
      </c>
      <c r="K1200" s="80">
        <v>108.93</v>
      </c>
      <c r="L1200" s="73">
        <f t="shared" si="307"/>
        <v>94.09</v>
      </c>
      <c r="M1200" s="73">
        <f t="shared" si="308"/>
        <v>104.61</v>
      </c>
      <c r="N1200" s="72" t="str">
        <f t="shared" si="309"/>
        <v>1606</v>
      </c>
      <c r="O1200" s="74">
        <f t="shared" si="310"/>
        <v>6</v>
      </c>
      <c r="P1200" s="72">
        <f t="shared" si="311"/>
        <v>0</v>
      </c>
      <c r="Q1200" s="74">
        <f t="shared" si="312"/>
        <v>36</v>
      </c>
      <c r="R1200" s="72" t="str">
        <f t="shared" si="313"/>
        <v/>
      </c>
      <c r="S1200" s="72" t="str">
        <f t="shared" si="314"/>
        <v/>
      </c>
      <c r="AF1200" s="18">
        <v>2368.15201846646</v>
      </c>
      <c r="AG1200" s="18">
        <v>21.595628415300499</v>
      </c>
      <c r="AI1200" s="23">
        <f>'simulateur graphe PJ OQN'!$B$4</f>
        <v>1</v>
      </c>
      <c r="AJ1200" s="24">
        <f t="shared" si="315"/>
        <v>104.61</v>
      </c>
      <c r="AK1200" s="24">
        <f t="shared" si="316"/>
        <v>104.61</v>
      </c>
      <c r="AM1200" t="str">
        <f t="shared" si="317"/>
        <v>ZONEBASSE</v>
      </c>
      <c r="AN1200" t="str">
        <f t="shared" si="318"/>
        <v>HC</v>
      </c>
      <c r="AO1200" s="20">
        <f t="shared" si="319"/>
        <v>104.61</v>
      </c>
      <c r="AP1200" s="20">
        <f t="shared" si="320"/>
        <v>3366.54</v>
      </c>
      <c r="AQ1200" s="20" t="str">
        <f t="shared" si="320"/>
        <v>.</v>
      </c>
      <c r="AR1200" s="20" t="str">
        <f t="shared" si="320"/>
        <v>.</v>
      </c>
      <c r="AS1200" s="20">
        <f t="shared" si="321"/>
        <v>-1099.5900000000001</v>
      </c>
      <c r="AT1200" s="20">
        <f t="shared" si="306"/>
        <v>221.17000000000007</v>
      </c>
      <c r="AU1200" s="20">
        <f t="shared" si="322"/>
        <v>3366.54</v>
      </c>
    </row>
    <row r="1201" spans="1:47" ht="56.25">
      <c r="A1201" s="54">
        <v>1202</v>
      </c>
      <c r="B1201" s="54" t="s">
        <v>2219</v>
      </c>
      <c r="C1201" s="58" t="s">
        <v>2220</v>
      </c>
      <c r="D1201" s="79">
        <v>36</v>
      </c>
      <c r="E1201" s="79">
        <v>42</v>
      </c>
      <c r="F1201" s="80">
        <v>3727.76</v>
      </c>
      <c r="G1201" s="80">
        <v>103.55</v>
      </c>
      <c r="H1201" s="80">
        <v>3727.76</v>
      </c>
      <c r="I1201" s="80" t="s">
        <v>28</v>
      </c>
      <c r="J1201" s="80" t="s">
        <v>28</v>
      </c>
      <c r="K1201" s="80">
        <v>100.75</v>
      </c>
      <c r="L1201" s="73">
        <f t="shared" si="307"/>
        <v>94.09</v>
      </c>
      <c r="M1201" s="73">
        <f t="shared" si="308"/>
        <v>104.61</v>
      </c>
      <c r="N1201" s="72" t="str">
        <f t="shared" si="309"/>
        <v>1606</v>
      </c>
      <c r="O1201" s="74">
        <f t="shared" si="310"/>
        <v>6</v>
      </c>
      <c r="P1201" s="72">
        <f t="shared" si="311"/>
        <v>0</v>
      </c>
      <c r="Q1201" s="74">
        <f t="shared" si="312"/>
        <v>36</v>
      </c>
      <c r="R1201" s="72" t="str">
        <f t="shared" si="313"/>
        <v/>
      </c>
      <c r="S1201" s="72" t="str">
        <f t="shared" si="314"/>
        <v/>
      </c>
      <c r="AF1201" s="18">
        <v>4484.3256853533203</v>
      </c>
      <c r="AG1201" s="18">
        <v>33.536585365853703</v>
      </c>
      <c r="AI1201" s="23">
        <f>'simulateur graphe PJ OQN'!$B$4</f>
        <v>1</v>
      </c>
      <c r="AJ1201" s="24">
        <f t="shared" si="315"/>
        <v>104.61</v>
      </c>
      <c r="AK1201" s="24">
        <f t="shared" si="316"/>
        <v>104.61</v>
      </c>
      <c r="AM1201" t="str">
        <f t="shared" si="317"/>
        <v>ZONEBASSE</v>
      </c>
      <c r="AN1201" t="str">
        <f t="shared" si="318"/>
        <v>HC</v>
      </c>
      <c r="AO1201" s="20">
        <f t="shared" si="319"/>
        <v>104.61</v>
      </c>
      <c r="AP1201" s="20">
        <f t="shared" si="320"/>
        <v>3727.76</v>
      </c>
      <c r="AQ1201" s="20" t="str">
        <f t="shared" si="320"/>
        <v>.</v>
      </c>
      <c r="AR1201" s="20" t="str">
        <f t="shared" si="320"/>
        <v>.</v>
      </c>
      <c r="AS1201" s="20">
        <f t="shared" si="321"/>
        <v>-402.98999999999978</v>
      </c>
      <c r="AT1201" s="20">
        <f t="shared" si="306"/>
        <v>189.75</v>
      </c>
      <c r="AU1201" s="20">
        <f t="shared" si="322"/>
        <v>3727.76</v>
      </c>
    </row>
    <row r="1202" spans="1:47" ht="56.25">
      <c r="A1202" s="54">
        <v>1203</v>
      </c>
      <c r="B1202" s="54" t="s">
        <v>2221</v>
      </c>
      <c r="C1202" s="58" t="s">
        <v>2222</v>
      </c>
      <c r="D1202" s="79">
        <v>64</v>
      </c>
      <c r="E1202" s="79">
        <v>70</v>
      </c>
      <c r="F1202" s="80">
        <v>6222.51</v>
      </c>
      <c r="G1202" s="80">
        <v>89.1</v>
      </c>
      <c r="H1202" s="80">
        <v>6222.51</v>
      </c>
      <c r="I1202" s="80" t="s">
        <v>28</v>
      </c>
      <c r="J1202" s="80" t="s">
        <v>28</v>
      </c>
      <c r="K1202" s="80">
        <v>100.75</v>
      </c>
      <c r="L1202" s="73">
        <f t="shared" si="307"/>
        <v>94.09</v>
      </c>
      <c r="M1202" s="73">
        <f t="shared" si="308"/>
        <v>104.61</v>
      </c>
      <c r="N1202" s="72" t="str">
        <f t="shared" si="309"/>
        <v>1606</v>
      </c>
      <c r="O1202" s="74">
        <f t="shared" si="310"/>
        <v>6</v>
      </c>
      <c r="P1202" s="72">
        <f t="shared" si="311"/>
        <v>0</v>
      </c>
      <c r="Q1202" s="74">
        <f t="shared" si="312"/>
        <v>64</v>
      </c>
      <c r="R1202" s="72" t="str">
        <f t="shared" si="313"/>
        <v/>
      </c>
      <c r="S1202" s="72" t="str">
        <f t="shared" si="314"/>
        <v/>
      </c>
      <c r="AF1202" s="18">
        <v>3185.6260339052301</v>
      </c>
      <c r="AG1202" s="18">
        <v>22.945454545454499</v>
      </c>
      <c r="AI1202" s="23">
        <f>'simulateur graphe PJ OQN'!$B$4</f>
        <v>1</v>
      </c>
      <c r="AJ1202" s="24">
        <f t="shared" si="315"/>
        <v>104.61</v>
      </c>
      <c r="AK1202" s="24">
        <f t="shared" si="316"/>
        <v>104.61</v>
      </c>
      <c r="AM1202" t="str">
        <f t="shared" si="317"/>
        <v>ZONEBASSE</v>
      </c>
      <c r="AN1202" t="str">
        <f t="shared" si="318"/>
        <v>HC</v>
      </c>
      <c r="AO1202" s="20">
        <f t="shared" si="319"/>
        <v>104.61</v>
      </c>
      <c r="AP1202" s="20">
        <f t="shared" si="320"/>
        <v>6222.51</v>
      </c>
      <c r="AQ1202" s="20" t="str">
        <f t="shared" si="320"/>
        <v>.</v>
      </c>
      <c r="AR1202" s="20" t="str">
        <f t="shared" si="320"/>
        <v>.</v>
      </c>
      <c r="AS1202" s="20">
        <f t="shared" si="321"/>
        <v>-729.23999999999978</v>
      </c>
      <c r="AT1202" s="20">
        <f t="shared" si="306"/>
        <v>-136.5</v>
      </c>
      <c r="AU1202" s="20">
        <f t="shared" si="322"/>
        <v>6222.51</v>
      </c>
    </row>
    <row r="1203" spans="1:47">
      <c r="A1203" s="54">
        <v>1204</v>
      </c>
      <c r="B1203" s="54" t="s">
        <v>2223</v>
      </c>
      <c r="C1203" s="55" t="s">
        <v>2224</v>
      </c>
      <c r="D1203" s="79">
        <v>1</v>
      </c>
      <c r="E1203" s="79">
        <v>1</v>
      </c>
      <c r="F1203" s="80" t="s">
        <v>28</v>
      </c>
      <c r="G1203" s="80" t="s">
        <v>28</v>
      </c>
      <c r="H1203" s="80">
        <v>82.62</v>
      </c>
      <c r="I1203" s="80" t="s">
        <v>28</v>
      </c>
      <c r="J1203" s="80" t="s">
        <v>28</v>
      </c>
      <c r="K1203" s="80" t="s">
        <v>28</v>
      </c>
      <c r="L1203" s="73" t="str">
        <f t="shared" si="307"/>
        <v/>
      </c>
      <c r="M1203" s="73" t="str">
        <f t="shared" si="308"/>
        <v/>
      </c>
      <c r="N1203" s="72" t="str">
        <f t="shared" si="309"/>
        <v>1803</v>
      </c>
      <c r="O1203" s="74">
        <f t="shared" si="310"/>
        <v>0</v>
      </c>
      <c r="P1203" s="72">
        <f t="shared" si="311"/>
        <v>0</v>
      </c>
      <c r="Q1203" s="74">
        <f t="shared" si="312"/>
        <v>1</v>
      </c>
      <c r="R1203" s="72" t="str">
        <f t="shared" si="313"/>
        <v/>
      </c>
      <c r="S1203" s="72" t="str">
        <f t="shared" si="314"/>
        <v/>
      </c>
      <c r="AF1203" s="18">
        <v>6839.41157319992</v>
      </c>
      <c r="AG1203" s="18">
        <v>45.451612903225801</v>
      </c>
      <c r="AI1203" s="23">
        <f>'simulateur graphe PJ OQN'!$B$4</f>
        <v>1</v>
      </c>
      <c r="AJ1203" s="24">
        <f t="shared" si="315"/>
        <v>82.62</v>
      </c>
      <c r="AK1203" s="24">
        <f t="shared" si="316"/>
        <v>82.62</v>
      </c>
      <c r="AM1203" t="str">
        <f t="shared" si="317"/>
        <v>ZONEHAUTE</v>
      </c>
      <c r="AN1203" t="str">
        <f t="shared" si="318"/>
        <v>HDJ</v>
      </c>
      <c r="AO1203" s="20" t="e">
        <f t="shared" si="319"/>
        <v>#VALUE!</v>
      </c>
      <c r="AP1203" s="20">
        <f t="shared" si="320"/>
        <v>82.62</v>
      </c>
      <c r="AQ1203" s="20" t="str">
        <f t="shared" si="320"/>
        <v>.</v>
      </c>
      <c r="AR1203" s="20" t="str">
        <f t="shared" si="320"/>
        <v>.</v>
      </c>
      <c r="AS1203" s="20" t="e">
        <f t="shared" si="321"/>
        <v>#VALUE!</v>
      </c>
      <c r="AT1203" s="20" t="e">
        <f t="shared" si="306"/>
        <v>#VALUE!</v>
      </c>
      <c r="AU1203" s="20">
        <f t="shared" si="322"/>
        <v>82.62</v>
      </c>
    </row>
    <row r="1204" spans="1:47" ht="22.5">
      <c r="A1204" s="54">
        <v>1205</v>
      </c>
      <c r="B1204" s="54" t="s">
        <v>2225</v>
      </c>
      <c r="C1204" s="58" t="s">
        <v>2226</v>
      </c>
      <c r="D1204" s="79">
        <v>36</v>
      </c>
      <c r="E1204" s="79">
        <v>42</v>
      </c>
      <c r="F1204" s="80">
        <v>6202.55</v>
      </c>
      <c r="G1204" s="80">
        <v>172.29</v>
      </c>
      <c r="H1204" s="80">
        <v>6202.55</v>
      </c>
      <c r="I1204" s="80" t="s">
        <v>28</v>
      </c>
      <c r="J1204" s="80" t="s">
        <v>28</v>
      </c>
      <c r="K1204" s="80">
        <v>147.68</v>
      </c>
      <c r="L1204" s="73">
        <f t="shared" si="307"/>
        <v>206.61</v>
      </c>
      <c r="M1204" s="73">
        <f t="shared" si="308"/>
        <v>289.12</v>
      </c>
      <c r="N1204" s="72" t="str">
        <f t="shared" si="309"/>
        <v>1803</v>
      </c>
      <c r="O1204" s="74">
        <f t="shared" si="310"/>
        <v>6</v>
      </c>
      <c r="P1204" s="72">
        <f t="shared" si="311"/>
        <v>0</v>
      </c>
      <c r="Q1204" s="74">
        <f t="shared" si="312"/>
        <v>36</v>
      </c>
      <c r="R1204" s="72" t="str">
        <f t="shared" si="313"/>
        <v/>
      </c>
      <c r="S1204" s="72" t="str">
        <f t="shared" si="314"/>
        <v/>
      </c>
      <c r="AF1204" s="18">
        <v>6016.9566128428896</v>
      </c>
      <c r="AG1204" s="18">
        <v>37.656716417910502</v>
      </c>
      <c r="AI1204" s="23">
        <f>'simulateur graphe PJ OQN'!$B$4</f>
        <v>1</v>
      </c>
      <c r="AJ1204" s="24">
        <f t="shared" si="315"/>
        <v>289.12</v>
      </c>
      <c r="AK1204" s="24">
        <f t="shared" si="316"/>
        <v>289.12</v>
      </c>
      <c r="AM1204" t="str">
        <f t="shared" si="317"/>
        <v>ZONEBASSE</v>
      </c>
      <c r="AN1204" t="str">
        <f t="shared" si="318"/>
        <v>HC</v>
      </c>
      <c r="AO1204" s="20">
        <f t="shared" si="319"/>
        <v>289.12</v>
      </c>
      <c r="AP1204" s="20">
        <f t="shared" si="320"/>
        <v>6202.55</v>
      </c>
      <c r="AQ1204" s="20" t="str">
        <f t="shared" si="320"/>
        <v>.</v>
      </c>
      <c r="AR1204" s="20" t="str">
        <f t="shared" si="320"/>
        <v>.</v>
      </c>
      <c r="AS1204" s="20">
        <f t="shared" si="321"/>
        <v>147.67000000000007</v>
      </c>
      <c r="AT1204" s="20">
        <f t="shared" si="306"/>
        <v>-5097.1000000000004</v>
      </c>
      <c r="AU1204" s="20">
        <f t="shared" si="322"/>
        <v>6202.55</v>
      </c>
    </row>
    <row r="1205" spans="1:47" ht="22.5">
      <c r="A1205" s="54">
        <v>1206</v>
      </c>
      <c r="B1205" s="54" t="s">
        <v>2227</v>
      </c>
      <c r="C1205" s="58" t="s">
        <v>2228</v>
      </c>
      <c r="D1205" s="79">
        <v>57</v>
      </c>
      <c r="E1205" s="79">
        <v>63</v>
      </c>
      <c r="F1205" s="80">
        <v>12458.01</v>
      </c>
      <c r="G1205" s="80">
        <v>218.56</v>
      </c>
      <c r="H1205" s="80">
        <v>12458.01</v>
      </c>
      <c r="I1205" s="80" t="s">
        <v>28</v>
      </c>
      <c r="J1205" s="80" t="s">
        <v>28</v>
      </c>
      <c r="K1205" s="80">
        <v>207.63</v>
      </c>
      <c r="L1205" s="73">
        <f t="shared" si="307"/>
        <v>206.61</v>
      </c>
      <c r="M1205" s="73">
        <f t="shared" si="308"/>
        <v>289.12</v>
      </c>
      <c r="N1205" s="72" t="str">
        <f t="shared" si="309"/>
        <v>1803</v>
      </c>
      <c r="O1205" s="74">
        <f t="shared" si="310"/>
        <v>6</v>
      </c>
      <c r="P1205" s="72">
        <f t="shared" si="311"/>
        <v>0</v>
      </c>
      <c r="Q1205" s="74">
        <f t="shared" si="312"/>
        <v>57</v>
      </c>
      <c r="R1205" s="72" t="str">
        <f t="shared" si="313"/>
        <v/>
      </c>
      <c r="S1205" s="72" t="str">
        <f t="shared" si="314"/>
        <v/>
      </c>
      <c r="AF1205" s="18">
        <v>10319.249521591</v>
      </c>
      <c r="AG1205" s="18">
        <v>56.617977528089902</v>
      </c>
      <c r="AI1205" s="23">
        <f>'simulateur graphe PJ OQN'!$B$4</f>
        <v>1</v>
      </c>
      <c r="AJ1205" s="24">
        <f t="shared" si="315"/>
        <v>289.12</v>
      </c>
      <c r="AK1205" s="24">
        <f t="shared" si="316"/>
        <v>289.12</v>
      </c>
      <c r="AM1205" t="str">
        <f t="shared" si="317"/>
        <v>ZONEBASSE</v>
      </c>
      <c r="AN1205" t="str">
        <f t="shared" si="318"/>
        <v>HC</v>
      </c>
      <c r="AO1205" s="20">
        <f t="shared" si="319"/>
        <v>289.12</v>
      </c>
      <c r="AP1205" s="20">
        <f t="shared" si="320"/>
        <v>12458.01</v>
      </c>
      <c r="AQ1205" s="20" t="str">
        <f t="shared" si="320"/>
        <v>.</v>
      </c>
      <c r="AR1205" s="20" t="str">
        <f t="shared" si="320"/>
        <v>.</v>
      </c>
      <c r="AS1205" s="20">
        <f t="shared" si="321"/>
        <v>-415.04999999999927</v>
      </c>
      <c r="AT1205" s="20">
        <f t="shared" si="306"/>
        <v>-324.27000000000044</v>
      </c>
      <c r="AU1205" s="20">
        <f t="shared" si="322"/>
        <v>12458.01</v>
      </c>
    </row>
    <row r="1206" spans="1:47">
      <c r="A1206" s="54">
        <v>1207</v>
      </c>
      <c r="B1206" s="54" t="s">
        <v>2229</v>
      </c>
      <c r="C1206" s="55" t="s">
        <v>2230</v>
      </c>
      <c r="D1206" s="79">
        <v>1</v>
      </c>
      <c r="E1206" s="79">
        <v>1</v>
      </c>
      <c r="F1206" s="80" t="s">
        <v>28</v>
      </c>
      <c r="G1206" s="80" t="s">
        <v>28</v>
      </c>
      <c r="H1206" s="80">
        <v>102.02</v>
      </c>
      <c r="I1206" s="80" t="s">
        <v>28</v>
      </c>
      <c r="J1206" s="80" t="s">
        <v>28</v>
      </c>
      <c r="K1206" s="80" t="s">
        <v>28</v>
      </c>
      <c r="L1206" s="73" t="str">
        <f t="shared" si="307"/>
        <v/>
      </c>
      <c r="M1206" s="73" t="str">
        <f t="shared" si="308"/>
        <v/>
      </c>
      <c r="N1206" s="72" t="str">
        <f t="shared" si="309"/>
        <v>1806</v>
      </c>
      <c r="O1206" s="74">
        <f t="shared" si="310"/>
        <v>0</v>
      </c>
      <c r="P1206" s="72">
        <f t="shared" si="311"/>
        <v>0</v>
      </c>
      <c r="Q1206" s="74">
        <f t="shared" si="312"/>
        <v>1</v>
      </c>
      <c r="R1206" s="72" t="str">
        <f t="shared" si="313"/>
        <v/>
      </c>
      <c r="S1206" s="72" t="str">
        <f t="shared" si="314"/>
        <v/>
      </c>
      <c r="AF1206" s="18">
        <v>235.57348079637401</v>
      </c>
      <c r="AG1206" s="18" t="s">
        <v>28</v>
      </c>
      <c r="AI1206" s="23">
        <f>'simulateur graphe PJ OQN'!$B$4</f>
        <v>1</v>
      </c>
      <c r="AJ1206" s="24">
        <f t="shared" si="315"/>
        <v>102.02</v>
      </c>
      <c r="AK1206" s="24">
        <f t="shared" si="316"/>
        <v>102.02</v>
      </c>
      <c r="AM1206" t="str">
        <f t="shared" si="317"/>
        <v>ZONEHAUTE</v>
      </c>
      <c r="AN1206" t="str">
        <f t="shared" si="318"/>
        <v>HDJ</v>
      </c>
      <c r="AO1206" s="20" t="e">
        <f t="shared" si="319"/>
        <v>#VALUE!</v>
      </c>
      <c r="AP1206" s="20">
        <f t="shared" si="320"/>
        <v>102.02</v>
      </c>
      <c r="AQ1206" s="20" t="str">
        <f t="shared" si="320"/>
        <v>.</v>
      </c>
      <c r="AR1206" s="20" t="str">
        <f t="shared" si="320"/>
        <v>.</v>
      </c>
      <c r="AS1206" s="20" t="e">
        <f t="shared" si="321"/>
        <v>#VALUE!</v>
      </c>
      <c r="AT1206" s="20" t="e">
        <f t="shared" si="306"/>
        <v>#VALUE!</v>
      </c>
      <c r="AU1206" s="20">
        <f t="shared" si="322"/>
        <v>102.02</v>
      </c>
    </row>
    <row r="1207" spans="1:47" ht="33.75">
      <c r="A1207" s="54">
        <v>1208</v>
      </c>
      <c r="B1207" s="54" t="s">
        <v>2231</v>
      </c>
      <c r="C1207" s="58" t="s">
        <v>2232</v>
      </c>
      <c r="D1207" s="79">
        <v>8</v>
      </c>
      <c r="E1207" s="79">
        <v>28</v>
      </c>
      <c r="F1207" s="80">
        <v>1175.8399999999999</v>
      </c>
      <c r="G1207" s="80">
        <v>146.97999999999999</v>
      </c>
      <c r="H1207" s="80">
        <v>1175.8399999999999</v>
      </c>
      <c r="I1207" s="80">
        <v>1767.12</v>
      </c>
      <c r="J1207" s="80">
        <v>2492.4</v>
      </c>
      <c r="K1207" s="80">
        <v>82.89</v>
      </c>
      <c r="L1207" s="73">
        <f t="shared" si="307"/>
        <v>89.08</v>
      </c>
      <c r="M1207" s="73">
        <f t="shared" si="308"/>
        <v>104.47</v>
      </c>
      <c r="N1207" s="72" t="str">
        <f t="shared" si="309"/>
        <v>1806</v>
      </c>
      <c r="O1207" s="74">
        <f t="shared" si="310"/>
        <v>20</v>
      </c>
      <c r="P1207" s="72">
        <f t="shared" si="311"/>
        <v>1</v>
      </c>
      <c r="Q1207" s="74">
        <f t="shared" si="312"/>
        <v>8</v>
      </c>
      <c r="R1207" s="72">
        <f t="shared" si="313"/>
        <v>15</v>
      </c>
      <c r="S1207" s="72">
        <f t="shared" si="314"/>
        <v>22</v>
      </c>
      <c r="AF1207" s="18">
        <v>8980.0765359177494</v>
      </c>
      <c r="AG1207" s="18">
        <v>56.95</v>
      </c>
      <c r="AI1207" s="23">
        <f>'simulateur graphe PJ OQN'!$B$4</f>
        <v>1</v>
      </c>
      <c r="AJ1207" s="24">
        <f t="shared" si="315"/>
        <v>104.47</v>
      </c>
      <c r="AK1207" s="24">
        <f t="shared" si="316"/>
        <v>104.47</v>
      </c>
      <c r="AM1207" t="str">
        <f t="shared" si="317"/>
        <v>ZONEBASSE</v>
      </c>
      <c r="AN1207" t="str">
        <f t="shared" si="318"/>
        <v>HC</v>
      </c>
      <c r="AO1207" s="20">
        <f t="shared" si="319"/>
        <v>104.47</v>
      </c>
      <c r="AP1207" s="20">
        <f t="shared" si="320"/>
        <v>1175.8399999999999</v>
      </c>
      <c r="AQ1207" s="20">
        <f t="shared" si="320"/>
        <v>1767.12</v>
      </c>
      <c r="AR1207" s="20">
        <f t="shared" si="320"/>
        <v>2492.4</v>
      </c>
      <c r="AS1207" s="20">
        <f t="shared" si="321"/>
        <v>254.36999999999989</v>
      </c>
      <c r="AT1207" s="20">
        <f t="shared" si="306"/>
        <v>-296.53999999999996</v>
      </c>
      <c r="AU1207" s="20">
        <f t="shared" si="322"/>
        <v>1175.8399999999999</v>
      </c>
    </row>
    <row r="1208" spans="1:47" ht="33.75">
      <c r="A1208" s="54">
        <v>1209</v>
      </c>
      <c r="B1208" s="54" t="s">
        <v>2233</v>
      </c>
      <c r="C1208" s="58" t="s">
        <v>2234</v>
      </c>
      <c r="D1208" s="79">
        <v>15</v>
      </c>
      <c r="E1208" s="79">
        <v>35</v>
      </c>
      <c r="F1208" s="80">
        <v>1966.92</v>
      </c>
      <c r="G1208" s="80">
        <v>113.01</v>
      </c>
      <c r="H1208" s="80">
        <v>1966.92</v>
      </c>
      <c r="I1208" s="80">
        <v>2871.45</v>
      </c>
      <c r="J1208" s="80">
        <v>3564.09</v>
      </c>
      <c r="K1208" s="80">
        <v>92.22</v>
      </c>
      <c r="L1208" s="73">
        <f t="shared" si="307"/>
        <v>89.08</v>
      </c>
      <c r="M1208" s="73">
        <f t="shared" si="308"/>
        <v>104.47</v>
      </c>
      <c r="N1208" s="72" t="str">
        <f t="shared" si="309"/>
        <v>1806</v>
      </c>
      <c r="O1208" s="74">
        <f t="shared" si="310"/>
        <v>20</v>
      </c>
      <c r="P1208" s="72">
        <f t="shared" si="311"/>
        <v>1</v>
      </c>
      <c r="Q1208" s="74">
        <f t="shared" si="312"/>
        <v>15</v>
      </c>
      <c r="R1208" s="72">
        <f t="shared" si="313"/>
        <v>22</v>
      </c>
      <c r="S1208" s="72">
        <f t="shared" si="314"/>
        <v>29</v>
      </c>
      <c r="AF1208" s="18">
        <v>15445.7316417785</v>
      </c>
      <c r="AG1208" s="18">
        <v>42.8</v>
      </c>
      <c r="AI1208" s="23">
        <f>'simulateur graphe PJ OQN'!$B$4</f>
        <v>1</v>
      </c>
      <c r="AJ1208" s="24">
        <f t="shared" si="315"/>
        <v>104.47</v>
      </c>
      <c r="AK1208" s="24">
        <f t="shared" si="316"/>
        <v>104.47</v>
      </c>
      <c r="AM1208" t="str">
        <f t="shared" si="317"/>
        <v>ZONEBASSE</v>
      </c>
      <c r="AN1208" t="str">
        <f t="shared" si="318"/>
        <v>HC</v>
      </c>
      <c r="AO1208" s="20">
        <f t="shared" si="319"/>
        <v>104.47</v>
      </c>
      <c r="AP1208" s="20">
        <f t="shared" si="320"/>
        <v>1966.92</v>
      </c>
      <c r="AQ1208" s="20">
        <f t="shared" si="320"/>
        <v>2871.45</v>
      </c>
      <c r="AR1208" s="20">
        <f t="shared" si="320"/>
        <v>3564.09</v>
      </c>
      <c r="AS1208" s="20">
        <f t="shared" si="321"/>
        <v>428.61000000000013</v>
      </c>
      <c r="AT1208" s="20">
        <f t="shared" si="306"/>
        <v>708.07000000000062</v>
      </c>
      <c r="AU1208" s="20">
        <f t="shared" si="322"/>
        <v>1966.92</v>
      </c>
    </row>
    <row r="1209" spans="1:47" ht="33.75">
      <c r="A1209" s="54">
        <v>1210</v>
      </c>
      <c r="B1209" s="54" t="s">
        <v>2235</v>
      </c>
      <c r="C1209" s="58" t="s">
        <v>2236</v>
      </c>
      <c r="D1209" s="79">
        <v>15</v>
      </c>
      <c r="E1209" s="79">
        <v>35</v>
      </c>
      <c r="F1209" s="80">
        <v>1846.9</v>
      </c>
      <c r="G1209" s="80">
        <v>123.13</v>
      </c>
      <c r="H1209" s="80">
        <v>1846.9</v>
      </c>
      <c r="I1209" s="80">
        <v>2631.52</v>
      </c>
      <c r="J1209" s="80">
        <v>3290.75</v>
      </c>
      <c r="K1209" s="80">
        <v>85.29</v>
      </c>
      <c r="L1209" s="73">
        <f t="shared" si="307"/>
        <v>89.08</v>
      </c>
      <c r="M1209" s="73">
        <f t="shared" si="308"/>
        <v>104.47</v>
      </c>
      <c r="N1209" s="72" t="str">
        <f t="shared" si="309"/>
        <v>1806</v>
      </c>
      <c r="O1209" s="74">
        <f t="shared" si="310"/>
        <v>20</v>
      </c>
      <c r="P1209" s="72">
        <f t="shared" si="311"/>
        <v>1</v>
      </c>
      <c r="Q1209" s="74">
        <f t="shared" si="312"/>
        <v>15</v>
      </c>
      <c r="R1209" s="72">
        <f t="shared" si="313"/>
        <v>22</v>
      </c>
      <c r="S1209" s="72">
        <f t="shared" si="314"/>
        <v>29</v>
      </c>
      <c r="AF1209" s="18">
        <v>354.11613514627197</v>
      </c>
      <c r="AG1209" s="18" t="s">
        <v>28</v>
      </c>
      <c r="AI1209" s="23">
        <f>'simulateur graphe PJ OQN'!$B$4</f>
        <v>1</v>
      </c>
      <c r="AJ1209" s="24">
        <f t="shared" si="315"/>
        <v>104.47</v>
      </c>
      <c r="AK1209" s="24">
        <f t="shared" si="316"/>
        <v>104.47</v>
      </c>
      <c r="AM1209" t="str">
        <f t="shared" si="317"/>
        <v>ZONEBASSE</v>
      </c>
      <c r="AN1209" t="str">
        <f t="shared" si="318"/>
        <v>HC</v>
      </c>
      <c r="AO1209" s="20">
        <f t="shared" si="319"/>
        <v>104.47</v>
      </c>
      <c r="AP1209" s="20">
        <f t="shared" si="320"/>
        <v>1846.9</v>
      </c>
      <c r="AQ1209" s="20">
        <f t="shared" si="320"/>
        <v>2631.52</v>
      </c>
      <c r="AR1209" s="20">
        <f t="shared" si="320"/>
        <v>3290.75</v>
      </c>
      <c r="AS1209" s="20">
        <f t="shared" si="321"/>
        <v>390.88999999999987</v>
      </c>
      <c r="AT1209" s="20">
        <f t="shared" si="306"/>
        <v>53.580000000000837</v>
      </c>
      <c r="AU1209" s="20">
        <f t="shared" si="322"/>
        <v>1846.9</v>
      </c>
    </row>
    <row r="1210" spans="1:47" ht="33.75">
      <c r="A1210" s="54">
        <v>1211</v>
      </c>
      <c r="B1210" s="54" t="s">
        <v>2237</v>
      </c>
      <c r="C1210" s="58" t="s">
        <v>2238</v>
      </c>
      <c r="D1210" s="79">
        <v>50</v>
      </c>
      <c r="E1210" s="79">
        <v>56</v>
      </c>
      <c r="F1210" s="80">
        <v>4893.09</v>
      </c>
      <c r="G1210" s="80">
        <v>76.3</v>
      </c>
      <c r="H1210" s="80">
        <v>4893.09</v>
      </c>
      <c r="I1210" s="80" t="s">
        <v>28</v>
      </c>
      <c r="J1210" s="80" t="s">
        <v>28</v>
      </c>
      <c r="K1210" s="80">
        <v>91.91</v>
      </c>
      <c r="L1210" s="73">
        <f t="shared" si="307"/>
        <v>89.08</v>
      </c>
      <c r="M1210" s="73">
        <f t="shared" si="308"/>
        <v>104.47</v>
      </c>
      <c r="N1210" s="72" t="str">
        <f t="shared" si="309"/>
        <v>1806</v>
      </c>
      <c r="O1210" s="74">
        <f t="shared" si="310"/>
        <v>6</v>
      </c>
      <c r="P1210" s="72">
        <f t="shared" si="311"/>
        <v>0</v>
      </c>
      <c r="Q1210" s="74">
        <f t="shared" si="312"/>
        <v>50</v>
      </c>
      <c r="R1210" s="72" t="str">
        <f t="shared" si="313"/>
        <v/>
      </c>
      <c r="S1210" s="72" t="str">
        <f t="shared" si="314"/>
        <v/>
      </c>
      <c r="AF1210" s="18">
        <v>5100.1699806024099</v>
      </c>
      <c r="AG1210" s="18">
        <v>32.394736842105303</v>
      </c>
      <c r="AI1210" s="23">
        <f>'simulateur graphe PJ OQN'!$B$4</f>
        <v>1</v>
      </c>
      <c r="AJ1210" s="24">
        <f t="shared" si="315"/>
        <v>104.47</v>
      </c>
      <c r="AK1210" s="24">
        <f t="shared" si="316"/>
        <v>104.47</v>
      </c>
      <c r="AM1210" t="str">
        <f t="shared" si="317"/>
        <v>ZONEBASSE</v>
      </c>
      <c r="AN1210" t="str">
        <f t="shared" si="318"/>
        <v>HC</v>
      </c>
      <c r="AO1210" s="20">
        <f t="shared" si="319"/>
        <v>104.47</v>
      </c>
      <c r="AP1210" s="20">
        <f t="shared" si="320"/>
        <v>4893.09</v>
      </c>
      <c r="AQ1210" s="20" t="str">
        <f t="shared" si="320"/>
        <v>.</v>
      </c>
      <c r="AR1210" s="20" t="str">
        <f t="shared" si="320"/>
        <v>.</v>
      </c>
      <c r="AS1210" s="20">
        <f t="shared" si="321"/>
        <v>-161.96000000000004</v>
      </c>
      <c r="AT1210" s="20">
        <f t="shared" si="306"/>
        <v>89.910000000000764</v>
      </c>
      <c r="AU1210" s="20">
        <f t="shared" si="322"/>
        <v>4893.09</v>
      </c>
    </row>
    <row r="1211" spans="1:47" ht="33.75">
      <c r="A1211" s="54">
        <v>1212</v>
      </c>
      <c r="B1211" s="54" t="s">
        <v>2239</v>
      </c>
      <c r="C1211" s="58" t="s">
        <v>2240</v>
      </c>
      <c r="D1211" s="79">
        <v>8</v>
      </c>
      <c r="E1211" s="79">
        <v>28</v>
      </c>
      <c r="F1211" s="80">
        <v>994.65</v>
      </c>
      <c r="G1211" s="80">
        <v>124.33</v>
      </c>
      <c r="H1211" s="80">
        <v>994.65</v>
      </c>
      <c r="I1211" s="80">
        <v>1732.61</v>
      </c>
      <c r="J1211" s="80">
        <v>2421.8000000000002</v>
      </c>
      <c r="K1211" s="80">
        <v>80.930000000000007</v>
      </c>
      <c r="L1211" s="73">
        <f t="shared" si="307"/>
        <v>83.14</v>
      </c>
      <c r="M1211" s="73">
        <f t="shared" si="308"/>
        <v>104.47</v>
      </c>
      <c r="N1211" s="72" t="str">
        <f t="shared" si="309"/>
        <v>1806</v>
      </c>
      <c r="O1211" s="74">
        <f t="shared" si="310"/>
        <v>20</v>
      </c>
      <c r="P1211" s="72">
        <f t="shared" si="311"/>
        <v>1</v>
      </c>
      <c r="Q1211" s="74">
        <f t="shared" si="312"/>
        <v>8</v>
      </c>
      <c r="R1211" s="72">
        <f t="shared" si="313"/>
        <v>15</v>
      </c>
      <c r="S1211" s="72">
        <f t="shared" si="314"/>
        <v>22</v>
      </c>
      <c r="AF1211" s="18">
        <v>6365.1248705150301</v>
      </c>
      <c r="AG1211" s="18">
        <v>38.161616161616202</v>
      </c>
      <c r="AI1211" s="23">
        <f>'simulateur graphe PJ OQN'!$B$4</f>
        <v>1</v>
      </c>
      <c r="AJ1211" s="24">
        <f t="shared" si="315"/>
        <v>104.47</v>
      </c>
      <c r="AK1211" s="24">
        <f t="shared" si="316"/>
        <v>104.47</v>
      </c>
      <c r="AM1211" t="str">
        <f t="shared" si="317"/>
        <v>ZONEBASSE</v>
      </c>
      <c r="AN1211" t="str">
        <f t="shared" si="318"/>
        <v>HC</v>
      </c>
      <c r="AO1211" s="20">
        <f t="shared" si="319"/>
        <v>104.47</v>
      </c>
      <c r="AP1211" s="20">
        <f t="shared" si="320"/>
        <v>994.65</v>
      </c>
      <c r="AQ1211" s="20">
        <f t="shared" si="320"/>
        <v>1732.61</v>
      </c>
      <c r="AR1211" s="20">
        <f t="shared" si="320"/>
        <v>2421.8000000000002</v>
      </c>
      <c r="AS1211" s="20">
        <f t="shared" si="321"/>
        <v>236.69000000000005</v>
      </c>
      <c r="AT1211" s="20">
        <f t="shared" ref="AT1211:AT1274" si="323">IF(P1211=1,J1211+(90-E1211)*K1211,H1211+(90-E1211)*K1211)+(AI1211-90)*L1211</f>
        <v>40.000000000000909</v>
      </c>
      <c r="AU1211" s="20">
        <f t="shared" si="322"/>
        <v>994.65</v>
      </c>
    </row>
    <row r="1212" spans="1:47" ht="33.75">
      <c r="A1212" s="54">
        <v>1213</v>
      </c>
      <c r="B1212" s="54" t="s">
        <v>2241</v>
      </c>
      <c r="C1212" s="58" t="s">
        <v>2242</v>
      </c>
      <c r="D1212" s="79">
        <v>36</v>
      </c>
      <c r="E1212" s="79">
        <v>42</v>
      </c>
      <c r="F1212" s="80">
        <v>3600.71</v>
      </c>
      <c r="G1212" s="80">
        <v>84.21</v>
      </c>
      <c r="H1212" s="80">
        <v>3600.71</v>
      </c>
      <c r="I1212" s="80" t="s">
        <v>28</v>
      </c>
      <c r="J1212" s="80" t="s">
        <v>28</v>
      </c>
      <c r="K1212" s="80">
        <v>89.46</v>
      </c>
      <c r="L1212" s="73">
        <f t="shared" si="307"/>
        <v>83.14</v>
      </c>
      <c r="M1212" s="73">
        <f t="shared" si="308"/>
        <v>104.47</v>
      </c>
      <c r="N1212" s="72" t="str">
        <f t="shared" si="309"/>
        <v>1806</v>
      </c>
      <c r="O1212" s="74">
        <f t="shared" si="310"/>
        <v>6</v>
      </c>
      <c r="P1212" s="72">
        <f t="shared" si="311"/>
        <v>0</v>
      </c>
      <c r="Q1212" s="74">
        <f t="shared" si="312"/>
        <v>36</v>
      </c>
      <c r="R1212" s="72" t="str">
        <f t="shared" si="313"/>
        <v/>
      </c>
      <c r="S1212" s="72" t="str">
        <f t="shared" si="314"/>
        <v/>
      </c>
      <c r="AF1212" s="18">
        <v>6968.7187128716096</v>
      </c>
      <c r="AG1212" s="18">
        <v>42.025641025641001</v>
      </c>
      <c r="AI1212" s="23">
        <f>'simulateur graphe PJ OQN'!$B$4</f>
        <v>1</v>
      </c>
      <c r="AJ1212" s="24">
        <f t="shared" si="315"/>
        <v>104.47</v>
      </c>
      <c r="AK1212" s="24">
        <f t="shared" si="316"/>
        <v>104.47</v>
      </c>
      <c r="AM1212" t="str">
        <f t="shared" si="317"/>
        <v>ZONEBASSE</v>
      </c>
      <c r="AN1212" t="str">
        <f t="shared" si="318"/>
        <v>HC</v>
      </c>
      <c r="AO1212" s="20">
        <f t="shared" si="319"/>
        <v>104.47</v>
      </c>
      <c r="AP1212" s="20">
        <f t="shared" si="320"/>
        <v>3600.71</v>
      </c>
      <c r="AQ1212" s="20" t="str">
        <f t="shared" si="320"/>
        <v>.</v>
      </c>
      <c r="AR1212" s="20" t="str">
        <f t="shared" si="320"/>
        <v>.</v>
      </c>
      <c r="AS1212" s="20">
        <f t="shared" si="321"/>
        <v>-67.149999999999636</v>
      </c>
      <c r="AT1212" s="20">
        <f t="shared" si="323"/>
        <v>495.32999999999993</v>
      </c>
      <c r="AU1212" s="20">
        <f t="shared" si="322"/>
        <v>3600.71</v>
      </c>
    </row>
    <row r="1213" spans="1:47" ht="33.75">
      <c r="A1213" s="54">
        <v>1214</v>
      </c>
      <c r="B1213" s="54" t="s">
        <v>2243</v>
      </c>
      <c r="C1213" s="58" t="s">
        <v>2244</v>
      </c>
      <c r="D1213" s="79">
        <v>43</v>
      </c>
      <c r="E1213" s="79">
        <v>49</v>
      </c>
      <c r="F1213" s="80">
        <v>4132.33</v>
      </c>
      <c r="G1213" s="80">
        <v>96.1</v>
      </c>
      <c r="H1213" s="80">
        <v>4132.33</v>
      </c>
      <c r="I1213" s="80" t="s">
        <v>28</v>
      </c>
      <c r="J1213" s="80" t="s">
        <v>28</v>
      </c>
      <c r="K1213" s="80">
        <v>90.08</v>
      </c>
      <c r="L1213" s="73">
        <f t="shared" si="307"/>
        <v>83.14</v>
      </c>
      <c r="M1213" s="73">
        <f t="shared" si="308"/>
        <v>104.47</v>
      </c>
      <c r="N1213" s="72" t="str">
        <f t="shared" si="309"/>
        <v>1806</v>
      </c>
      <c r="O1213" s="74">
        <f t="shared" si="310"/>
        <v>6</v>
      </c>
      <c r="P1213" s="72">
        <f t="shared" si="311"/>
        <v>0</v>
      </c>
      <c r="Q1213" s="74">
        <f t="shared" si="312"/>
        <v>43</v>
      </c>
      <c r="R1213" s="72" t="str">
        <f t="shared" si="313"/>
        <v/>
      </c>
      <c r="S1213" s="72" t="str">
        <f t="shared" si="314"/>
        <v/>
      </c>
      <c r="AF1213" s="18">
        <v>8785.0357237320604</v>
      </c>
      <c r="AG1213" s="18">
        <v>52.328244274809201</v>
      </c>
      <c r="AI1213" s="23">
        <f>'simulateur graphe PJ OQN'!$B$4</f>
        <v>1</v>
      </c>
      <c r="AJ1213" s="24">
        <f t="shared" si="315"/>
        <v>104.47</v>
      </c>
      <c r="AK1213" s="24">
        <f t="shared" si="316"/>
        <v>104.47</v>
      </c>
      <c r="AM1213" t="str">
        <f t="shared" si="317"/>
        <v>ZONEBASSE</v>
      </c>
      <c r="AN1213" t="str">
        <f t="shared" si="318"/>
        <v>HC</v>
      </c>
      <c r="AO1213" s="20">
        <f t="shared" si="319"/>
        <v>104.47</v>
      </c>
      <c r="AP1213" s="20">
        <f t="shared" si="320"/>
        <v>4132.33</v>
      </c>
      <c r="AQ1213" s="20" t="str">
        <f t="shared" si="320"/>
        <v>.</v>
      </c>
      <c r="AR1213" s="20" t="str">
        <f t="shared" si="320"/>
        <v>.</v>
      </c>
      <c r="AS1213" s="20">
        <f t="shared" si="321"/>
        <v>-191.51000000000022</v>
      </c>
      <c r="AT1213" s="20">
        <f t="shared" si="323"/>
        <v>426.14999999999964</v>
      </c>
      <c r="AU1213" s="20">
        <f t="shared" si="322"/>
        <v>4132.33</v>
      </c>
    </row>
    <row r="1214" spans="1:47" ht="33.75">
      <c r="A1214" s="54">
        <v>1215</v>
      </c>
      <c r="B1214" s="54" t="s">
        <v>2245</v>
      </c>
      <c r="C1214" s="58" t="s">
        <v>2246</v>
      </c>
      <c r="D1214" s="79">
        <v>50</v>
      </c>
      <c r="E1214" s="79">
        <v>56</v>
      </c>
      <c r="F1214" s="80">
        <v>5011.8599999999997</v>
      </c>
      <c r="G1214" s="80">
        <v>100.24</v>
      </c>
      <c r="H1214" s="80">
        <v>5011.8599999999997</v>
      </c>
      <c r="I1214" s="80" t="s">
        <v>28</v>
      </c>
      <c r="J1214" s="80" t="s">
        <v>28</v>
      </c>
      <c r="K1214" s="80">
        <v>93.68</v>
      </c>
      <c r="L1214" s="73">
        <f t="shared" si="307"/>
        <v>83.14</v>
      </c>
      <c r="M1214" s="73">
        <f t="shared" si="308"/>
        <v>104.47</v>
      </c>
      <c r="N1214" s="72" t="str">
        <f t="shared" si="309"/>
        <v>1806</v>
      </c>
      <c r="O1214" s="74">
        <f t="shared" si="310"/>
        <v>6</v>
      </c>
      <c r="P1214" s="72">
        <f t="shared" si="311"/>
        <v>0</v>
      </c>
      <c r="Q1214" s="74">
        <f t="shared" si="312"/>
        <v>50</v>
      </c>
      <c r="R1214" s="72" t="str">
        <f t="shared" si="313"/>
        <v/>
      </c>
      <c r="S1214" s="72" t="str">
        <f t="shared" si="314"/>
        <v/>
      </c>
      <c r="AF1214" s="18">
        <v>4727.9786587388598</v>
      </c>
      <c r="AG1214" s="18">
        <v>29.783999999999999</v>
      </c>
      <c r="AI1214" s="23">
        <f>'simulateur graphe PJ OQN'!$B$4</f>
        <v>1</v>
      </c>
      <c r="AJ1214" s="24">
        <f t="shared" si="315"/>
        <v>104.47</v>
      </c>
      <c r="AK1214" s="24">
        <f t="shared" si="316"/>
        <v>104.47</v>
      </c>
      <c r="AM1214" t="str">
        <f t="shared" si="317"/>
        <v>ZONEBASSE</v>
      </c>
      <c r="AN1214" t="str">
        <f t="shared" si="318"/>
        <v>HC</v>
      </c>
      <c r="AO1214" s="20">
        <f t="shared" si="319"/>
        <v>104.47</v>
      </c>
      <c r="AP1214" s="20">
        <f t="shared" si="320"/>
        <v>5011.8599999999997</v>
      </c>
      <c r="AQ1214" s="20" t="str">
        <f t="shared" si="320"/>
        <v>.</v>
      </c>
      <c r="AR1214" s="20" t="str">
        <f t="shared" si="320"/>
        <v>.</v>
      </c>
      <c r="AS1214" s="20">
        <f t="shared" si="321"/>
        <v>-140.54000000000087</v>
      </c>
      <c r="AT1214" s="20">
        <f t="shared" si="323"/>
        <v>797.51999999999953</v>
      </c>
      <c r="AU1214" s="20">
        <f t="shared" si="322"/>
        <v>5011.8599999999997</v>
      </c>
    </row>
    <row r="1215" spans="1:47" ht="22.5">
      <c r="A1215" s="54">
        <v>1216</v>
      </c>
      <c r="B1215" s="54" t="s">
        <v>2247</v>
      </c>
      <c r="C1215" s="58" t="s">
        <v>2248</v>
      </c>
      <c r="D1215" s="79">
        <v>1</v>
      </c>
      <c r="E1215" s="79">
        <v>1</v>
      </c>
      <c r="F1215" s="80" t="s">
        <v>28</v>
      </c>
      <c r="G1215" s="80" t="s">
        <v>28</v>
      </c>
      <c r="H1215" s="80">
        <v>96.42</v>
      </c>
      <c r="I1215" s="80" t="s">
        <v>28</v>
      </c>
      <c r="J1215" s="80" t="s">
        <v>28</v>
      </c>
      <c r="K1215" s="80" t="s">
        <v>28</v>
      </c>
      <c r="L1215" s="73" t="str">
        <f t="shared" si="307"/>
        <v/>
      </c>
      <c r="M1215" s="73" t="str">
        <f t="shared" si="308"/>
        <v/>
      </c>
      <c r="N1215" s="72" t="str">
        <f t="shared" si="309"/>
        <v>1903</v>
      </c>
      <c r="O1215" s="74">
        <f t="shared" si="310"/>
        <v>0</v>
      </c>
      <c r="P1215" s="72">
        <f t="shared" si="311"/>
        <v>0</v>
      </c>
      <c r="Q1215" s="74">
        <f t="shared" si="312"/>
        <v>1</v>
      </c>
      <c r="R1215" s="72" t="str">
        <f t="shared" si="313"/>
        <v/>
      </c>
      <c r="S1215" s="72" t="str">
        <f t="shared" si="314"/>
        <v/>
      </c>
      <c r="AF1215" s="18">
        <v>7254.9482834383698</v>
      </c>
      <c r="AG1215" s="18">
        <v>42.534883720930203</v>
      </c>
      <c r="AI1215" s="23">
        <f>'simulateur graphe PJ OQN'!$B$4</f>
        <v>1</v>
      </c>
      <c r="AJ1215" s="24">
        <f t="shared" si="315"/>
        <v>96.42</v>
      </c>
      <c r="AK1215" s="24">
        <f t="shared" si="316"/>
        <v>96.42</v>
      </c>
      <c r="AM1215" t="str">
        <f t="shared" si="317"/>
        <v>ZONEHAUTE</v>
      </c>
      <c r="AN1215" t="str">
        <f t="shared" si="318"/>
        <v>HDJ</v>
      </c>
      <c r="AO1215" s="20" t="e">
        <f t="shared" si="319"/>
        <v>#VALUE!</v>
      </c>
      <c r="AP1215" s="20">
        <f t="shared" si="320"/>
        <v>96.42</v>
      </c>
      <c r="AQ1215" s="20" t="str">
        <f t="shared" si="320"/>
        <v>.</v>
      </c>
      <c r="AR1215" s="20" t="str">
        <f t="shared" si="320"/>
        <v>.</v>
      </c>
      <c r="AS1215" s="20" t="e">
        <f t="shared" si="321"/>
        <v>#VALUE!</v>
      </c>
      <c r="AT1215" s="20" t="e">
        <f t="shared" si="323"/>
        <v>#VALUE!</v>
      </c>
      <c r="AU1215" s="20">
        <f t="shared" si="322"/>
        <v>96.42</v>
      </c>
    </row>
    <row r="1216" spans="1:47" ht="22.5">
      <c r="A1216" s="54">
        <v>1217</v>
      </c>
      <c r="B1216" s="54" t="s">
        <v>2249</v>
      </c>
      <c r="C1216" s="58" t="s">
        <v>2250</v>
      </c>
      <c r="D1216" s="79">
        <v>1</v>
      </c>
      <c r="E1216" s="79">
        <v>1</v>
      </c>
      <c r="F1216" s="80" t="s">
        <v>28</v>
      </c>
      <c r="G1216" s="80" t="s">
        <v>28</v>
      </c>
      <c r="H1216" s="80">
        <v>74.680000000000007</v>
      </c>
      <c r="I1216" s="80" t="s">
        <v>28</v>
      </c>
      <c r="J1216" s="80" t="s">
        <v>28</v>
      </c>
      <c r="K1216" s="80" t="s">
        <v>28</v>
      </c>
      <c r="L1216" s="73" t="str">
        <f t="shared" si="307"/>
        <v/>
      </c>
      <c r="M1216" s="73" t="str">
        <f t="shared" si="308"/>
        <v/>
      </c>
      <c r="N1216" s="72" t="str">
        <f t="shared" si="309"/>
        <v>1903</v>
      </c>
      <c r="O1216" s="74">
        <f t="shared" si="310"/>
        <v>0</v>
      </c>
      <c r="P1216" s="72">
        <f t="shared" si="311"/>
        <v>0</v>
      </c>
      <c r="Q1216" s="74">
        <f t="shared" si="312"/>
        <v>1</v>
      </c>
      <c r="R1216" s="72" t="str">
        <f t="shared" si="313"/>
        <v/>
      </c>
      <c r="S1216" s="72" t="str">
        <f t="shared" si="314"/>
        <v/>
      </c>
      <c r="AF1216" s="18">
        <v>5724.1828664960103</v>
      </c>
      <c r="AG1216" s="18">
        <v>31.6</v>
      </c>
      <c r="AI1216" s="23">
        <f>'simulateur graphe PJ OQN'!$B$4</f>
        <v>1</v>
      </c>
      <c r="AJ1216" s="24">
        <f t="shared" si="315"/>
        <v>74.680000000000007</v>
      </c>
      <c r="AK1216" s="24">
        <f t="shared" si="316"/>
        <v>74.680000000000007</v>
      </c>
      <c r="AM1216" t="str">
        <f t="shared" si="317"/>
        <v>ZONEHAUTE</v>
      </c>
      <c r="AN1216" t="str">
        <f t="shared" si="318"/>
        <v>HDJ</v>
      </c>
      <c r="AO1216" s="20" t="e">
        <f t="shared" si="319"/>
        <v>#VALUE!</v>
      </c>
      <c r="AP1216" s="20">
        <f t="shared" si="320"/>
        <v>74.680000000000007</v>
      </c>
      <c r="AQ1216" s="20" t="str">
        <f t="shared" si="320"/>
        <v>.</v>
      </c>
      <c r="AR1216" s="20" t="str">
        <f t="shared" si="320"/>
        <v>.</v>
      </c>
      <c r="AS1216" s="20" t="e">
        <f t="shared" si="321"/>
        <v>#VALUE!</v>
      </c>
      <c r="AT1216" s="20" t="e">
        <f t="shared" si="323"/>
        <v>#VALUE!</v>
      </c>
      <c r="AU1216" s="20">
        <f t="shared" si="322"/>
        <v>74.680000000000007</v>
      </c>
    </row>
    <row r="1217" spans="1:47" ht="22.5">
      <c r="A1217" s="54">
        <v>1218</v>
      </c>
      <c r="B1217" s="54" t="s">
        <v>2251</v>
      </c>
      <c r="C1217" s="58" t="s">
        <v>2252</v>
      </c>
      <c r="D1217" s="79">
        <v>1</v>
      </c>
      <c r="E1217" s="79">
        <v>1</v>
      </c>
      <c r="F1217" s="80" t="s">
        <v>28</v>
      </c>
      <c r="G1217" s="80" t="s">
        <v>28</v>
      </c>
      <c r="H1217" s="80">
        <v>46.93</v>
      </c>
      <c r="I1217" s="80" t="s">
        <v>28</v>
      </c>
      <c r="J1217" s="80" t="s">
        <v>28</v>
      </c>
      <c r="K1217" s="80" t="s">
        <v>28</v>
      </c>
      <c r="L1217" s="73" t="str">
        <f t="shared" si="307"/>
        <v/>
      </c>
      <c r="M1217" s="73" t="str">
        <f t="shared" si="308"/>
        <v/>
      </c>
      <c r="N1217" s="72" t="str">
        <f t="shared" si="309"/>
        <v>1903</v>
      </c>
      <c r="O1217" s="74">
        <f t="shared" si="310"/>
        <v>0</v>
      </c>
      <c r="P1217" s="72">
        <f t="shared" si="311"/>
        <v>0</v>
      </c>
      <c r="Q1217" s="74">
        <f t="shared" si="312"/>
        <v>1</v>
      </c>
      <c r="R1217" s="72" t="str">
        <f t="shared" si="313"/>
        <v/>
      </c>
      <c r="S1217" s="72" t="str">
        <f t="shared" si="314"/>
        <v/>
      </c>
      <c r="AF1217" s="18">
        <v>9843.7614964592995</v>
      </c>
      <c r="AG1217" s="18">
        <v>56.511627906976798</v>
      </c>
      <c r="AI1217" s="23">
        <f>'simulateur graphe PJ OQN'!$B$4</f>
        <v>1</v>
      </c>
      <c r="AJ1217" s="24">
        <f t="shared" si="315"/>
        <v>46.93</v>
      </c>
      <c r="AK1217" s="24">
        <f t="shared" si="316"/>
        <v>46.93</v>
      </c>
      <c r="AM1217" t="str">
        <f t="shared" si="317"/>
        <v>ZONEHAUTE</v>
      </c>
      <c r="AN1217" t="str">
        <f t="shared" si="318"/>
        <v>HDJ</v>
      </c>
      <c r="AO1217" s="20" t="e">
        <f t="shared" si="319"/>
        <v>#VALUE!</v>
      </c>
      <c r="AP1217" s="20">
        <f t="shared" si="320"/>
        <v>46.93</v>
      </c>
      <c r="AQ1217" s="20" t="str">
        <f t="shared" si="320"/>
        <v>.</v>
      </c>
      <c r="AR1217" s="20" t="str">
        <f t="shared" si="320"/>
        <v>.</v>
      </c>
      <c r="AS1217" s="20" t="e">
        <f t="shared" si="321"/>
        <v>#VALUE!</v>
      </c>
      <c r="AT1217" s="20" t="e">
        <f t="shared" si="323"/>
        <v>#VALUE!</v>
      </c>
      <c r="AU1217" s="20">
        <f t="shared" si="322"/>
        <v>46.93</v>
      </c>
    </row>
    <row r="1218" spans="1:47" ht="33.75">
      <c r="A1218" s="54">
        <v>1219</v>
      </c>
      <c r="B1218" s="54" t="s">
        <v>2253</v>
      </c>
      <c r="C1218" s="58" t="s">
        <v>2254</v>
      </c>
      <c r="D1218" s="79">
        <v>22</v>
      </c>
      <c r="E1218" s="79">
        <v>42</v>
      </c>
      <c r="F1218" s="80">
        <v>2653.73</v>
      </c>
      <c r="G1218" s="80">
        <v>120.62</v>
      </c>
      <c r="H1218" s="80">
        <v>2653.73</v>
      </c>
      <c r="I1218" s="80">
        <v>3306.22</v>
      </c>
      <c r="J1218" s="80">
        <v>4068.77</v>
      </c>
      <c r="K1218" s="80">
        <v>96.39</v>
      </c>
      <c r="L1218" s="73">
        <f t="shared" si="307"/>
        <v>95.15</v>
      </c>
      <c r="M1218" s="73">
        <f t="shared" si="308"/>
        <v>94.9</v>
      </c>
      <c r="N1218" s="72" t="str">
        <f t="shared" si="309"/>
        <v>1903</v>
      </c>
      <c r="O1218" s="74">
        <f t="shared" si="310"/>
        <v>20</v>
      </c>
      <c r="P1218" s="72">
        <f t="shared" si="311"/>
        <v>1</v>
      </c>
      <c r="Q1218" s="74">
        <f t="shared" si="312"/>
        <v>22</v>
      </c>
      <c r="R1218" s="72">
        <f t="shared" si="313"/>
        <v>29</v>
      </c>
      <c r="S1218" s="72">
        <f t="shared" si="314"/>
        <v>36</v>
      </c>
      <c r="AF1218" s="18">
        <v>414.80451551284699</v>
      </c>
      <c r="AG1218" s="18" t="s">
        <v>28</v>
      </c>
      <c r="AI1218" s="23">
        <f>'simulateur graphe PJ OQN'!$B$4</f>
        <v>1</v>
      </c>
      <c r="AJ1218" s="24">
        <f t="shared" si="315"/>
        <v>94.9</v>
      </c>
      <c r="AK1218" s="24">
        <f t="shared" si="316"/>
        <v>94.9</v>
      </c>
      <c r="AM1218" t="str">
        <f t="shared" si="317"/>
        <v>ZONEBASSE</v>
      </c>
      <c r="AN1218" t="str">
        <f t="shared" si="318"/>
        <v>HC</v>
      </c>
      <c r="AO1218" s="20">
        <f t="shared" si="319"/>
        <v>94.9</v>
      </c>
      <c r="AP1218" s="20">
        <f t="shared" si="320"/>
        <v>2653.73</v>
      </c>
      <c r="AQ1218" s="20">
        <f t="shared" si="320"/>
        <v>3306.22</v>
      </c>
      <c r="AR1218" s="20">
        <f t="shared" si="320"/>
        <v>4068.77</v>
      </c>
      <c r="AS1218" s="20">
        <f t="shared" si="321"/>
        <v>116.77999999999975</v>
      </c>
      <c r="AT1218" s="20">
        <f t="shared" si="323"/>
        <v>227.13999999999942</v>
      </c>
      <c r="AU1218" s="20">
        <f t="shared" si="322"/>
        <v>2653.73</v>
      </c>
    </row>
    <row r="1219" spans="1:47" ht="33.75">
      <c r="A1219" s="54">
        <v>1220</v>
      </c>
      <c r="B1219" s="54" t="s">
        <v>2255</v>
      </c>
      <c r="C1219" s="58" t="s">
        <v>2256</v>
      </c>
      <c r="D1219" s="79">
        <v>29</v>
      </c>
      <c r="E1219" s="79">
        <v>49</v>
      </c>
      <c r="F1219" s="80">
        <v>3381.81</v>
      </c>
      <c r="G1219" s="80">
        <v>104.01</v>
      </c>
      <c r="H1219" s="80">
        <v>3381.81</v>
      </c>
      <c r="I1219" s="80">
        <v>4161.79</v>
      </c>
      <c r="J1219" s="80">
        <v>4807.72</v>
      </c>
      <c r="K1219" s="80">
        <v>98.12</v>
      </c>
      <c r="L1219" s="73">
        <f t="shared" si="307"/>
        <v>95.15</v>
      </c>
      <c r="M1219" s="73">
        <f t="shared" si="308"/>
        <v>94.9</v>
      </c>
      <c r="N1219" s="72" t="str">
        <f t="shared" si="309"/>
        <v>1903</v>
      </c>
      <c r="O1219" s="74">
        <f t="shared" si="310"/>
        <v>20</v>
      </c>
      <c r="P1219" s="72">
        <f t="shared" si="311"/>
        <v>1</v>
      </c>
      <c r="Q1219" s="74">
        <f t="shared" si="312"/>
        <v>29</v>
      </c>
      <c r="R1219" s="72">
        <f t="shared" si="313"/>
        <v>36</v>
      </c>
      <c r="S1219" s="72">
        <f t="shared" si="314"/>
        <v>43</v>
      </c>
      <c r="AF1219" s="18">
        <v>334.24109431514302</v>
      </c>
      <c r="AG1219" s="18" t="s">
        <v>28</v>
      </c>
      <c r="AI1219" s="23">
        <f>'simulateur graphe PJ OQN'!$B$4</f>
        <v>1</v>
      </c>
      <c r="AJ1219" s="24">
        <f t="shared" si="315"/>
        <v>94.9</v>
      </c>
      <c r="AK1219" s="24">
        <f t="shared" si="316"/>
        <v>94.9</v>
      </c>
      <c r="AM1219" t="str">
        <f t="shared" si="317"/>
        <v>ZONEBASSE</v>
      </c>
      <c r="AN1219" t="str">
        <f t="shared" si="318"/>
        <v>HC</v>
      </c>
      <c r="AO1219" s="20">
        <f t="shared" si="319"/>
        <v>94.9</v>
      </c>
      <c r="AP1219" s="20">
        <f t="shared" si="320"/>
        <v>3381.81</v>
      </c>
      <c r="AQ1219" s="20">
        <f t="shared" si="320"/>
        <v>4161.79</v>
      </c>
      <c r="AR1219" s="20">
        <f t="shared" si="320"/>
        <v>4807.72</v>
      </c>
      <c r="AS1219" s="20">
        <f t="shared" si="321"/>
        <v>97.960000000000036</v>
      </c>
      <c r="AT1219" s="20">
        <f t="shared" si="323"/>
        <v>362.28999999999905</v>
      </c>
      <c r="AU1219" s="20">
        <f t="shared" si="322"/>
        <v>3381.81</v>
      </c>
    </row>
    <row r="1220" spans="1:47" ht="45">
      <c r="A1220" s="54">
        <v>1221</v>
      </c>
      <c r="B1220" s="54" t="s">
        <v>2257</v>
      </c>
      <c r="C1220" s="58" t="s">
        <v>2258</v>
      </c>
      <c r="D1220" s="79">
        <v>22</v>
      </c>
      <c r="E1220" s="79">
        <v>42</v>
      </c>
      <c r="F1220" s="80">
        <v>2850.18</v>
      </c>
      <c r="G1220" s="80">
        <v>129.55000000000001</v>
      </c>
      <c r="H1220" s="80">
        <v>2850.18</v>
      </c>
      <c r="I1220" s="80">
        <v>3712.14</v>
      </c>
      <c r="J1220" s="80">
        <v>4488.37</v>
      </c>
      <c r="K1220" s="80">
        <v>106.43</v>
      </c>
      <c r="L1220" s="73">
        <f t="shared" ref="L1220:L1283" si="324">IFERROR(VLOOKUP(B1220,$B$1326:$K$2467,6,0),"")</f>
        <v>95.15</v>
      </c>
      <c r="M1220" s="73">
        <f t="shared" ref="M1220:M1265" si="325">IFERROR(VLOOKUP($B1220,$B$2468:$K$3603,6,0),"")</f>
        <v>94.9</v>
      </c>
      <c r="N1220" s="72" t="str">
        <f t="shared" ref="N1220:N1283" si="326">LEFT(B1220,4)</f>
        <v>1903</v>
      </c>
      <c r="O1220" s="74">
        <f t="shared" ref="O1220:O1283" si="327">E1220-D1220</f>
        <v>20</v>
      </c>
      <c r="P1220" s="72">
        <f t="shared" ref="P1220:P1283" si="328">IF(O1220=20,1,0)</f>
        <v>1</v>
      </c>
      <c r="Q1220" s="74">
        <f t="shared" ref="Q1220:Q1283" si="329">D1220</f>
        <v>22</v>
      </c>
      <c r="R1220" s="72">
        <f t="shared" ref="R1220:R1283" si="330">IF(P1220=1,Q1220+7,"")</f>
        <v>29</v>
      </c>
      <c r="S1220" s="72">
        <f t="shared" ref="S1220:S1283" si="331">IF(P1220=1,Q1220+14,"")</f>
        <v>36</v>
      </c>
      <c r="AF1220" s="18">
        <v>199.68384403137199</v>
      </c>
      <c r="AG1220" s="18" t="s">
        <v>28</v>
      </c>
      <c r="AI1220" s="23">
        <f>'simulateur graphe PJ OQN'!$B$4</f>
        <v>1</v>
      </c>
      <c r="AJ1220" s="24">
        <f t="shared" ref="AJ1220:AJ1283" si="332">IF(AN1220="HDJ",AU1220,IF(AM1220="ZONE90",AT1220,IF(AM1220="ZONEBASSE",AO1220,IF(AM1220="ZONEFORF1",AP1220,IF(AM1220="ZONEFORF2",AQ1220,IF(AM1220="ZONEFORF3",AR1220,AS1220))))))</f>
        <v>94.9</v>
      </c>
      <c r="AK1220" s="24">
        <f t="shared" ref="AK1220:AK1283" si="333">AJ1220/AI1220</f>
        <v>94.9</v>
      </c>
      <c r="AM1220" t="str">
        <f t="shared" ref="AM1220:AM1283" si="334">IF(AI1220&gt;90,"ZONE90",IF(P1220=1,IF(AI1220&lt;D1220,"ZONEBASSE",IF(AI1220&lt;R1220,"ZONEFORF1",IF(AI1220&lt;S1220,"ZONEFORF2",IF(AI1220&lt;E1220,"ZONEFORF3","ZONEHAUTE")))),IF(AI1220&lt;D1220,"ZONEBASSE",IF(AI1220&lt;E1220,"ZONEFORF1","ZONEHAUTE"))))</f>
        <v>ZONEBASSE</v>
      </c>
      <c r="AN1220" t="str">
        <f t="shared" ref="AN1220:AN1283" si="335">IF(RIGHT(B1220,1)="0","HDJ","HC")</f>
        <v>HC</v>
      </c>
      <c r="AO1220" s="20">
        <f t="shared" ref="AO1220:AO1283" si="336">IF(AI1220&lt;8,M1220*AI1220,F1220-(D1220-AI1220)*G1220)</f>
        <v>94.9</v>
      </c>
      <c r="AP1220" s="20">
        <f t="shared" ref="AP1220:AR1283" si="337">H1220</f>
        <v>2850.18</v>
      </c>
      <c r="AQ1220" s="20">
        <f t="shared" si="337"/>
        <v>3712.14</v>
      </c>
      <c r="AR1220" s="20">
        <f t="shared" si="337"/>
        <v>4488.37</v>
      </c>
      <c r="AS1220" s="20">
        <f t="shared" ref="AS1220:AS1283" si="338">IF(P1220=1,J1220+(AI1220-E1220)*K1220,H1220+(AI1220-E1220)*K1220)</f>
        <v>124.73999999999978</v>
      </c>
      <c r="AT1220" s="20">
        <f t="shared" si="323"/>
        <v>1128.6599999999999</v>
      </c>
      <c r="AU1220" s="20">
        <f t="shared" ref="AU1220:AU1283" si="339">AI1220*H1220</f>
        <v>2850.18</v>
      </c>
    </row>
    <row r="1221" spans="1:47" ht="45">
      <c r="A1221" s="54">
        <v>1222</v>
      </c>
      <c r="B1221" s="54" t="s">
        <v>2259</v>
      </c>
      <c r="C1221" s="58" t="s">
        <v>2260</v>
      </c>
      <c r="D1221" s="79">
        <v>29</v>
      </c>
      <c r="E1221" s="79">
        <v>49</v>
      </c>
      <c r="F1221" s="80">
        <v>3784.82</v>
      </c>
      <c r="G1221" s="80">
        <v>130.51</v>
      </c>
      <c r="H1221" s="80">
        <v>3784.82</v>
      </c>
      <c r="I1221" s="80">
        <v>4576.26</v>
      </c>
      <c r="J1221" s="80">
        <v>5163.2299999999996</v>
      </c>
      <c r="K1221" s="80">
        <v>106.43</v>
      </c>
      <c r="L1221" s="73">
        <f t="shared" si="324"/>
        <v>95.15</v>
      </c>
      <c r="M1221" s="73">
        <f t="shared" si="325"/>
        <v>94.9</v>
      </c>
      <c r="N1221" s="72" t="str">
        <f t="shared" si="326"/>
        <v>1903</v>
      </c>
      <c r="O1221" s="74">
        <f t="shared" si="327"/>
        <v>20</v>
      </c>
      <c r="P1221" s="72">
        <f t="shared" si="328"/>
        <v>1</v>
      </c>
      <c r="Q1221" s="74">
        <f t="shared" si="329"/>
        <v>29</v>
      </c>
      <c r="R1221" s="72">
        <f t="shared" si="330"/>
        <v>36</v>
      </c>
      <c r="S1221" s="72">
        <f t="shared" si="331"/>
        <v>43</v>
      </c>
      <c r="AF1221" s="18">
        <v>5709.8821916419602</v>
      </c>
      <c r="AG1221" s="18">
        <v>36.3769197016235</v>
      </c>
      <c r="AI1221" s="23">
        <f>'simulateur graphe PJ OQN'!$B$4</f>
        <v>1</v>
      </c>
      <c r="AJ1221" s="24">
        <f t="shared" si="332"/>
        <v>94.9</v>
      </c>
      <c r="AK1221" s="24">
        <f t="shared" si="333"/>
        <v>94.9</v>
      </c>
      <c r="AM1221" t="str">
        <f t="shared" si="334"/>
        <v>ZONEBASSE</v>
      </c>
      <c r="AN1221" t="str">
        <f t="shared" si="335"/>
        <v>HC</v>
      </c>
      <c r="AO1221" s="20">
        <f t="shared" si="336"/>
        <v>94.9</v>
      </c>
      <c r="AP1221" s="20">
        <f t="shared" si="337"/>
        <v>3784.82</v>
      </c>
      <c r="AQ1221" s="20">
        <f t="shared" si="337"/>
        <v>4576.26</v>
      </c>
      <c r="AR1221" s="20">
        <f t="shared" si="337"/>
        <v>5163.2299999999996</v>
      </c>
      <c r="AS1221" s="20">
        <f t="shared" si="338"/>
        <v>54.589999999999236</v>
      </c>
      <c r="AT1221" s="20">
        <f t="shared" si="323"/>
        <v>1058.5100000000002</v>
      </c>
      <c r="AU1221" s="20">
        <f t="shared" si="339"/>
        <v>3784.82</v>
      </c>
    </row>
    <row r="1222" spans="1:47" ht="33.75">
      <c r="A1222" s="54">
        <v>1223</v>
      </c>
      <c r="B1222" s="54" t="s">
        <v>2261</v>
      </c>
      <c r="C1222" s="58" t="s">
        <v>2262</v>
      </c>
      <c r="D1222" s="79">
        <v>8</v>
      </c>
      <c r="E1222" s="79">
        <v>28</v>
      </c>
      <c r="F1222" s="80">
        <v>969.66</v>
      </c>
      <c r="G1222" s="80">
        <v>121.21</v>
      </c>
      <c r="H1222" s="80">
        <v>969.66</v>
      </c>
      <c r="I1222" s="80">
        <v>1594.72</v>
      </c>
      <c r="J1222" s="80">
        <v>2283.2800000000002</v>
      </c>
      <c r="K1222" s="80">
        <v>75.739999999999995</v>
      </c>
      <c r="L1222" s="73">
        <f t="shared" si="324"/>
        <v>76.5</v>
      </c>
      <c r="M1222" s="73">
        <f t="shared" si="325"/>
        <v>94.9</v>
      </c>
      <c r="N1222" s="72" t="str">
        <f t="shared" si="326"/>
        <v>1903</v>
      </c>
      <c r="O1222" s="74">
        <f t="shared" si="327"/>
        <v>20</v>
      </c>
      <c r="P1222" s="72">
        <f t="shared" si="328"/>
        <v>1</v>
      </c>
      <c r="Q1222" s="74">
        <f t="shared" si="329"/>
        <v>8</v>
      </c>
      <c r="R1222" s="72">
        <f t="shared" si="330"/>
        <v>15</v>
      </c>
      <c r="S1222" s="72">
        <f t="shared" si="331"/>
        <v>22</v>
      </c>
      <c r="AF1222" s="18">
        <v>7816.2308414156896</v>
      </c>
      <c r="AG1222" s="18">
        <v>47.0948905109489</v>
      </c>
      <c r="AI1222" s="23">
        <f>'simulateur graphe PJ OQN'!$B$4</f>
        <v>1</v>
      </c>
      <c r="AJ1222" s="24">
        <f t="shared" si="332"/>
        <v>94.9</v>
      </c>
      <c r="AK1222" s="24">
        <f t="shared" si="333"/>
        <v>94.9</v>
      </c>
      <c r="AM1222" t="str">
        <f t="shared" si="334"/>
        <v>ZONEBASSE</v>
      </c>
      <c r="AN1222" t="str">
        <f t="shared" si="335"/>
        <v>HC</v>
      </c>
      <c r="AO1222" s="20">
        <f t="shared" si="336"/>
        <v>94.9</v>
      </c>
      <c r="AP1222" s="20">
        <f t="shared" si="337"/>
        <v>969.66</v>
      </c>
      <c r="AQ1222" s="20">
        <f t="shared" si="337"/>
        <v>1594.72</v>
      </c>
      <c r="AR1222" s="20">
        <f t="shared" si="337"/>
        <v>2283.2800000000002</v>
      </c>
      <c r="AS1222" s="20">
        <f t="shared" si="338"/>
        <v>238.30000000000041</v>
      </c>
      <c r="AT1222" s="20">
        <f t="shared" si="323"/>
        <v>170.65999999999985</v>
      </c>
      <c r="AU1222" s="20">
        <f t="shared" si="339"/>
        <v>969.66</v>
      </c>
    </row>
    <row r="1223" spans="1:47" ht="33.75">
      <c r="A1223" s="54">
        <v>1224</v>
      </c>
      <c r="B1223" s="54" t="s">
        <v>2263</v>
      </c>
      <c r="C1223" s="58" t="s">
        <v>2264</v>
      </c>
      <c r="D1223" s="79">
        <v>8</v>
      </c>
      <c r="E1223" s="79">
        <v>28</v>
      </c>
      <c r="F1223" s="80">
        <v>1142.52</v>
      </c>
      <c r="G1223" s="80">
        <v>142.81</v>
      </c>
      <c r="H1223" s="80">
        <v>1142.52</v>
      </c>
      <c r="I1223" s="80">
        <v>2017.03</v>
      </c>
      <c r="J1223" s="80">
        <v>2794.94</v>
      </c>
      <c r="K1223" s="80">
        <v>80.22</v>
      </c>
      <c r="L1223" s="73">
        <f t="shared" si="324"/>
        <v>76.5</v>
      </c>
      <c r="M1223" s="73">
        <f t="shared" si="325"/>
        <v>94.9</v>
      </c>
      <c r="N1223" s="72" t="str">
        <f t="shared" si="326"/>
        <v>1903</v>
      </c>
      <c r="O1223" s="74">
        <f t="shared" si="327"/>
        <v>20</v>
      </c>
      <c r="P1223" s="72">
        <f t="shared" si="328"/>
        <v>1</v>
      </c>
      <c r="Q1223" s="74">
        <f t="shared" si="329"/>
        <v>8</v>
      </c>
      <c r="R1223" s="72">
        <f t="shared" si="330"/>
        <v>15</v>
      </c>
      <c r="S1223" s="72">
        <f t="shared" si="331"/>
        <v>22</v>
      </c>
      <c r="AF1223" s="18">
        <v>6135.7651552651996</v>
      </c>
      <c r="AG1223" s="18">
        <v>40.371841155234698</v>
      </c>
      <c r="AI1223" s="23">
        <f>'simulateur graphe PJ OQN'!$B$4</f>
        <v>1</v>
      </c>
      <c r="AJ1223" s="24">
        <f t="shared" si="332"/>
        <v>94.9</v>
      </c>
      <c r="AK1223" s="24">
        <f t="shared" si="333"/>
        <v>94.9</v>
      </c>
      <c r="AM1223" t="str">
        <f t="shared" si="334"/>
        <v>ZONEBASSE</v>
      </c>
      <c r="AN1223" t="str">
        <f t="shared" si="335"/>
        <v>HC</v>
      </c>
      <c r="AO1223" s="20">
        <f t="shared" si="336"/>
        <v>94.9</v>
      </c>
      <c r="AP1223" s="20">
        <f t="shared" si="337"/>
        <v>1142.52</v>
      </c>
      <c r="AQ1223" s="20">
        <f t="shared" si="337"/>
        <v>2017.03</v>
      </c>
      <c r="AR1223" s="20">
        <f t="shared" si="337"/>
        <v>2794.94</v>
      </c>
      <c r="AS1223" s="20">
        <f t="shared" si="338"/>
        <v>629</v>
      </c>
      <c r="AT1223" s="20">
        <f t="shared" si="323"/>
        <v>960.07999999999993</v>
      </c>
      <c r="AU1223" s="20">
        <f t="shared" si="339"/>
        <v>1142.52</v>
      </c>
    </row>
    <row r="1224" spans="1:47" ht="33.75">
      <c r="A1224" s="54">
        <v>1225</v>
      </c>
      <c r="B1224" s="54" t="s">
        <v>2265</v>
      </c>
      <c r="C1224" s="58" t="s">
        <v>2266</v>
      </c>
      <c r="D1224" s="79">
        <v>8</v>
      </c>
      <c r="E1224" s="79">
        <v>28</v>
      </c>
      <c r="F1224" s="80">
        <v>1079.26</v>
      </c>
      <c r="G1224" s="80">
        <v>134.91</v>
      </c>
      <c r="H1224" s="80">
        <v>1079.26</v>
      </c>
      <c r="I1224" s="80">
        <v>1913.57</v>
      </c>
      <c r="J1224" s="80">
        <v>2748.44</v>
      </c>
      <c r="K1224" s="80">
        <v>88.13</v>
      </c>
      <c r="L1224" s="73">
        <f t="shared" si="324"/>
        <v>76.5</v>
      </c>
      <c r="M1224" s="73">
        <f t="shared" si="325"/>
        <v>94.9</v>
      </c>
      <c r="N1224" s="72" t="str">
        <f t="shared" si="326"/>
        <v>1903</v>
      </c>
      <c r="O1224" s="74">
        <f t="shared" si="327"/>
        <v>20</v>
      </c>
      <c r="P1224" s="72">
        <f t="shared" si="328"/>
        <v>1</v>
      </c>
      <c r="Q1224" s="74">
        <f t="shared" si="329"/>
        <v>8</v>
      </c>
      <c r="R1224" s="72">
        <f t="shared" si="330"/>
        <v>15</v>
      </c>
      <c r="S1224" s="72">
        <f t="shared" si="331"/>
        <v>22</v>
      </c>
      <c r="AF1224" s="18">
        <v>8002.6468095154196</v>
      </c>
      <c r="AG1224" s="18">
        <v>49.572854291417201</v>
      </c>
      <c r="AI1224" s="23">
        <f>'simulateur graphe PJ OQN'!$B$4</f>
        <v>1</v>
      </c>
      <c r="AJ1224" s="24">
        <f t="shared" si="332"/>
        <v>94.9</v>
      </c>
      <c r="AK1224" s="24">
        <f t="shared" si="333"/>
        <v>94.9</v>
      </c>
      <c r="AM1224" t="str">
        <f t="shared" si="334"/>
        <v>ZONEBASSE</v>
      </c>
      <c r="AN1224" t="str">
        <f t="shared" si="335"/>
        <v>HC</v>
      </c>
      <c r="AO1224" s="20">
        <f t="shared" si="336"/>
        <v>94.9</v>
      </c>
      <c r="AP1224" s="20">
        <f t="shared" si="337"/>
        <v>1079.26</v>
      </c>
      <c r="AQ1224" s="20">
        <f t="shared" si="337"/>
        <v>1913.57</v>
      </c>
      <c r="AR1224" s="20">
        <f t="shared" si="337"/>
        <v>2748.44</v>
      </c>
      <c r="AS1224" s="20">
        <f t="shared" si="338"/>
        <v>368.93000000000029</v>
      </c>
      <c r="AT1224" s="20">
        <f t="shared" si="323"/>
        <v>1404</v>
      </c>
      <c r="AU1224" s="20">
        <f t="shared" si="339"/>
        <v>1079.26</v>
      </c>
    </row>
    <row r="1225" spans="1:47" ht="33.75">
      <c r="A1225" s="54">
        <v>1226</v>
      </c>
      <c r="B1225" s="54" t="s">
        <v>2267</v>
      </c>
      <c r="C1225" s="58" t="s">
        <v>2268</v>
      </c>
      <c r="D1225" s="79">
        <v>8</v>
      </c>
      <c r="E1225" s="79">
        <v>28</v>
      </c>
      <c r="F1225" s="80">
        <v>1375.2</v>
      </c>
      <c r="G1225" s="80">
        <v>171.9</v>
      </c>
      <c r="H1225" s="80">
        <v>1375.2</v>
      </c>
      <c r="I1225" s="80">
        <v>2403.7600000000002</v>
      </c>
      <c r="J1225" s="80">
        <v>3317.46</v>
      </c>
      <c r="K1225" s="80">
        <v>87.27</v>
      </c>
      <c r="L1225" s="73">
        <f t="shared" si="324"/>
        <v>76.5</v>
      </c>
      <c r="M1225" s="73">
        <f t="shared" si="325"/>
        <v>94.9</v>
      </c>
      <c r="N1225" s="72" t="str">
        <f t="shared" si="326"/>
        <v>1903</v>
      </c>
      <c r="O1225" s="74">
        <f t="shared" si="327"/>
        <v>20</v>
      </c>
      <c r="P1225" s="72">
        <f t="shared" si="328"/>
        <v>1</v>
      </c>
      <c r="Q1225" s="74">
        <f t="shared" si="329"/>
        <v>8</v>
      </c>
      <c r="R1225" s="72">
        <f t="shared" si="330"/>
        <v>15</v>
      </c>
      <c r="S1225" s="72">
        <f t="shared" si="331"/>
        <v>22</v>
      </c>
      <c r="AF1225" s="18">
        <v>1410.2734575684799</v>
      </c>
      <c r="AG1225" s="18">
        <v>24.4156182212581</v>
      </c>
      <c r="AI1225" s="23">
        <f>'simulateur graphe PJ OQN'!$B$4</f>
        <v>1</v>
      </c>
      <c r="AJ1225" s="24">
        <f t="shared" si="332"/>
        <v>94.9</v>
      </c>
      <c r="AK1225" s="24">
        <f t="shared" si="333"/>
        <v>94.9</v>
      </c>
      <c r="AM1225" t="str">
        <f t="shared" si="334"/>
        <v>ZONEBASSE</v>
      </c>
      <c r="AN1225" t="str">
        <f t="shared" si="335"/>
        <v>HC</v>
      </c>
      <c r="AO1225" s="20">
        <f t="shared" si="336"/>
        <v>94.9</v>
      </c>
      <c r="AP1225" s="20">
        <f t="shared" si="337"/>
        <v>1375.2</v>
      </c>
      <c r="AQ1225" s="20">
        <f t="shared" si="337"/>
        <v>2403.7600000000002</v>
      </c>
      <c r="AR1225" s="20">
        <f t="shared" si="337"/>
        <v>3317.46</v>
      </c>
      <c r="AS1225" s="20">
        <f t="shared" si="338"/>
        <v>961.17000000000007</v>
      </c>
      <c r="AT1225" s="20">
        <f t="shared" si="323"/>
        <v>1919.7000000000007</v>
      </c>
      <c r="AU1225" s="20">
        <f t="shared" si="339"/>
        <v>1375.2</v>
      </c>
    </row>
    <row r="1226" spans="1:47">
      <c r="A1226" s="54">
        <v>1227</v>
      </c>
      <c r="B1226" s="54" t="s">
        <v>2269</v>
      </c>
      <c r="C1226" s="55" t="s">
        <v>2270</v>
      </c>
      <c r="D1226" s="79">
        <v>1</v>
      </c>
      <c r="E1226" s="79">
        <v>1</v>
      </c>
      <c r="F1226" s="80" t="s">
        <v>28</v>
      </c>
      <c r="G1226" s="80" t="s">
        <v>28</v>
      </c>
      <c r="H1226" s="80">
        <v>81.150000000000006</v>
      </c>
      <c r="I1226" s="80" t="s">
        <v>28</v>
      </c>
      <c r="J1226" s="80" t="s">
        <v>28</v>
      </c>
      <c r="K1226" s="80" t="s">
        <v>28</v>
      </c>
      <c r="L1226" s="73" t="str">
        <f t="shared" si="324"/>
        <v/>
      </c>
      <c r="M1226" s="73" t="str">
        <f t="shared" si="325"/>
        <v/>
      </c>
      <c r="N1226" s="72" t="str">
        <f t="shared" si="326"/>
        <v>1906</v>
      </c>
      <c r="O1226" s="74">
        <f t="shared" si="327"/>
        <v>0</v>
      </c>
      <c r="P1226" s="72">
        <f t="shared" si="328"/>
        <v>0</v>
      </c>
      <c r="Q1226" s="74">
        <f t="shared" si="329"/>
        <v>1</v>
      </c>
      <c r="R1226" s="72" t="str">
        <f t="shared" si="330"/>
        <v/>
      </c>
      <c r="S1226" s="72" t="str">
        <f t="shared" si="331"/>
        <v/>
      </c>
      <c r="AF1226" s="18">
        <v>3154.1971075097599</v>
      </c>
      <c r="AG1226" s="18">
        <v>42.869333333333302</v>
      </c>
      <c r="AI1226" s="23">
        <f>'simulateur graphe PJ OQN'!$B$4</f>
        <v>1</v>
      </c>
      <c r="AJ1226" s="24">
        <f t="shared" si="332"/>
        <v>81.150000000000006</v>
      </c>
      <c r="AK1226" s="24">
        <f t="shared" si="333"/>
        <v>81.150000000000006</v>
      </c>
      <c r="AM1226" t="str">
        <f t="shared" si="334"/>
        <v>ZONEHAUTE</v>
      </c>
      <c r="AN1226" t="str">
        <f t="shared" si="335"/>
        <v>HDJ</v>
      </c>
      <c r="AO1226" s="20" t="e">
        <f t="shared" si="336"/>
        <v>#VALUE!</v>
      </c>
      <c r="AP1226" s="20">
        <f t="shared" si="337"/>
        <v>81.150000000000006</v>
      </c>
      <c r="AQ1226" s="20" t="str">
        <f t="shared" si="337"/>
        <v>.</v>
      </c>
      <c r="AR1226" s="20" t="str">
        <f t="shared" si="337"/>
        <v>.</v>
      </c>
      <c r="AS1226" s="20" t="e">
        <f t="shared" si="338"/>
        <v>#VALUE!</v>
      </c>
      <c r="AT1226" s="20" t="e">
        <f t="shared" si="323"/>
        <v>#VALUE!</v>
      </c>
      <c r="AU1226" s="20">
        <f t="shared" si="339"/>
        <v>81.150000000000006</v>
      </c>
    </row>
    <row r="1227" spans="1:47" ht="33.75">
      <c r="A1227" s="54">
        <v>1228</v>
      </c>
      <c r="B1227" s="54" t="s">
        <v>2271</v>
      </c>
      <c r="C1227" s="58" t="s">
        <v>2272</v>
      </c>
      <c r="D1227" s="79">
        <v>22</v>
      </c>
      <c r="E1227" s="79">
        <v>42</v>
      </c>
      <c r="F1227" s="80">
        <v>2204.5300000000002</v>
      </c>
      <c r="G1227" s="80">
        <v>100.21</v>
      </c>
      <c r="H1227" s="80">
        <v>2204.5300000000002</v>
      </c>
      <c r="I1227" s="80">
        <v>2593.96</v>
      </c>
      <c r="J1227" s="80">
        <v>3425.42</v>
      </c>
      <c r="K1227" s="80">
        <v>81.08</v>
      </c>
      <c r="L1227" s="73">
        <f t="shared" si="324"/>
        <v>94.07</v>
      </c>
      <c r="M1227" s="73">
        <f t="shared" si="325"/>
        <v>111.69</v>
      </c>
      <c r="N1227" s="72" t="str">
        <f t="shared" si="326"/>
        <v>1906</v>
      </c>
      <c r="O1227" s="74">
        <f t="shared" si="327"/>
        <v>20</v>
      </c>
      <c r="P1227" s="72">
        <f t="shared" si="328"/>
        <v>1</v>
      </c>
      <c r="Q1227" s="74">
        <f t="shared" si="329"/>
        <v>22</v>
      </c>
      <c r="R1227" s="72">
        <f t="shared" si="330"/>
        <v>29</v>
      </c>
      <c r="S1227" s="72">
        <f t="shared" si="331"/>
        <v>36</v>
      </c>
      <c r="AF1227" s="18">
        <v>3669.1069963038699</v>
      </c>
      <c r="AG1227" s="18">
        <v>22.762019230769202</v>
      </c>
      <c r="AI1227" s="23">
        <f>'simulateur graphe PJ OQN'!$B$4</f>
        <v>1</v>
      </c>
      <c r="AJ1227" s="24">
        <f t="shared" si="332"/>
        <v>111.69</v>
      </c>
      <c r="AK1227" s="24">
        <f t="shared" si="333"/>
        <v>111.69</v>
      </c>
      <c r="AM1227" t="str">
        <f t="shared" si="334"/>
        <v>ZONEBASSE</v>
      </c>
      <c r="AN1227" t="str">
        <f t="shared" si="335"/>
        <v>HC</v>
      </c>
      <c r="AO1227" s="20">
        <f t="shared" si="336"/>
        <v>111.69</v>
      </c>
      <c r="AP1227" s="20">
        <f t="shared" si="337"/>
        <v>2204.5300000000002</v>
      </c>
      <c r="AQ1227" s="20">
        <f t="shared" si="337"/>
        <v>2593.96</v>
      </c>
      <c r="AR1227" s="20">
        <f t="shared" si="337"/>
        <v>3425.42</v>
      </c>
      <c r="AS1227" s="20">
        <f t="shared" si="338"/>
        <v>101.14000000000033</v>
      </c>
      <c r="AT1227" s="20">
        <f t="shared" si="323"/>
        <v>-1054.9699999999993</v>
      </c>
      <c r="AU1227" s="20">
        <f t="shared" si="339"/>
        <v>2204.5300000000002</v>
      </c>
    </row>
    <row r="1228" spans="1:47" ht="33.75">
      <c r="A1228" s="54">
        <v>1229</v>
      </c>
      <c r="B1228" s="54" t="s">
        <v>2273</v>
      </c>
      <c r="C1228" s="58" t="s">
        <v>2274</v>
      </c>
      <c r="D1228" s="79">
        <v>22</v>
      </c>
      <c r="E1228" s="79">
        <v>42</v>
      </c>
      <c r="F1228" s="80">
        <v>2370.58</v>
      </c>
      <c r="G1228" s="80">
        <v>107.75</v>
      </c>
      <c r="H1228" s="80">
        <v>2370.58</v>
      </c>
      <c r="I1228" s="80">
        <v>3105.91</v>
      </c>
      <c r="J1228" s="80">
        <v>3823.2</v>
      </c>
      <c r="K1228" s="80">
        <v>88.14</v>
      </c>
      <c r="L1228" s="73">
        <f t="shared" si="324"/>
        <v>94.07</v>
      </c>
      <c r="M1228" s="73">
        <f t="shared" si="325"/>
        <v>111.69</v>
      </c>
      <c r="N1228" s="72" t="str">
        <f t="shared" si="326"/>
        <v>1906</v>
      </c>
      <c r="O1228" s="74">
        <f t="shared" si="327"/>
        <v>20</v>
      </c>
      <c r="P1228" s="72">
        <f t="shared" si="328"/>
        <v>1</v>
      </c>
      <c r="Q1228" s="74">
        <f t="shared" si="329"/>
        <v>22</v>
      </c>
      <c r="R1228" s="72">
        <f t="shared" si="330"/>
        <v>29</v>
      </c>
      <c r="S1228" s="72">
        <f t="shared" si="331"/>
        <v>36</v>
      </c>
      <c r="AF1228" s="18">
        <v>9051.5429154615194</v>
      </c>
      <c r="AG1228" s="18">
        <v>54.188596491228097</v>
      </c>
      <c r="AI1228" s="23">
        <f>'simulateur graphe PJ OQN'!$B$4</f>
        <v>1</v>
      </c>
      <c r="AJ1228" s="24">
        <f t="shared" si="332"/>
        <v>111.69</v>
      </c>
      <c r="AK1228" s="24">
        <f t="shared" si="333"/>
        <v>111.69</v>
      </c>
      <c r="AM1228" t="str">
        <f t="shared" si="334"/>
        <v>ZONEBASSE</v>
      </c>
      <c r="AN1228" t="str">
        <f t="shared" si="335"/>
        <v>HC</v>
      </c>
      <c r="AO1228" s="20">
        <f t="shared" si="336"/>
        <v>111.69</v>
      </c>
      <c r="AP1228" s="20">
        <f t="shared" si="337"/>
        <v>2370.58</v>
      </c>
      <c r="AQ1228" s="20">
        <f t="shared" si="337"/>
        <v>3105.91</v>
      </c>
      <c r="AR1228" s="20">
        <f t="shared" si="337"/>
        <v>3823.2</v>
      </c>
      <c r="AS1228" s="20">
        <f t="shared" si="338"/>
        <v>209.45999999999958</v>
      </c>
      <c r="AT1228" s="20">
        <f t="shared" si="323"/>
        <v>-318.30999999999949</v>
      </c>
      <c r="AU1228" s="20">
        <f t="shared" si="339"/>
        <v>2370.58</v>
      </c>
    </row>
    <row r="1229" spans="1:47" ht="33.75">
      <c r="A1229" s="54">
        <v>1230</v>
      </c>
      <c r="B1229" s="54" t="s">
        <v>2275</v>
      </c>
      <c r="C1229" s="58" t="s">
        <v>2276</v>
      </c>
      <c r="D1229" s="79">
        <v>43</v>
      </c>
      <c r="E1229" s="79">
        <v>49</v>
      </c>
      <c r="F1229" s="80">
        <v>5042.97</v>
      </c>
      <c r="G1229" s="80">
        <v>117.28</v>
      </c>
      <c r="H1229" s="80">
        <v>5042.97</v>
      </c>
      <c r="I1229" s="80" t="s">
        <v>28</v>
      </c>
      <c r="J1229" s="80" t="s">
        <v>28</v>
      </c>
      <c r="K1229" s="80">
        <v>109.63</v>
      </c>
      <c r="L1229" s="73">
        <f t="shared" si="324"/>
        <v>94.07</v>
      </c>
      <c r="M1229" s="73">
        <f t="shared" si="325"/>
        <v>111.69</v>
      </c>
      <c r="N1229" s="72" t="str">
        <f t="shared" si="326"/>
        <v>1906</v>
      </c>
      <c r="O1229" s="74">
        <f t="shared" si="327"/>
        <v>6</v>
      </c>
      <c r="P1229" s="72">
        <f t="shared" si="328"/>
        <v>0</v>
      </c>
      <c r="Q1229" s="74">
        <f t="shared" si="329"/>
        <v>43</v>
      </c>
      <c r="R1229" s="72" t="str">
        <f t="shared" si="330"/>
        <v/>
      </c>
      <c r="S1229" s="72" t="str">
        <f t="shared" si="331"/>
        <v/>
      </c>
      <c r="AF1229" s="18">
        <v>259.349884160746</v>
      </c>
      <c r="AG1229" s="18" t="s">
        <v>28</v>
      </c>
      <c r="AI1229" s="23">
        <f>'simulateur graphe PJ OQN'!$B$4</f>
        <v>1</v>
      </c>
      <c r="AJ1229" s="24">
        <f t="shared" si="332"/>
        <v>111.69</v>
      </c>
      <c r="AK1229" s="24">
        <f t="shared" si="333"/>
        <v>111.69</v>
      </c>
      <c r="AM1229" t="str">
        <f t="shared" si="334"/>
        <v>ZONEBASSE</v>
      </c>
      <c r="AN1229" t="str">
        <f t="shared" si="335"/>
        <v>HC</v>
      </c>
      <c r="AO1229" s="20">
        <f t="shared" si="336"/>
        <v>111.69</v>
      </c>
      <c r="AP1229" s="20">
        <f t="shared" si="337"/>
        <v>5042.97</v>
      </c>
      <c r="AQ1229" s="20" t="str">
        <f t="shared" si="337"/>
        <v>.</v>
      </c>
      <c r="AR1229" s="20" t="str">
        <f t="shared" si="337"/>
        <v>.</v>
      </c>
      <c r="AS1229" s="20">
        <f t="shared" si="338"/>
        <v>-219.26999999999953</v>
      </c>
      <c r="AT1229" s="20">
        <f t="shared" si="323"/>
        <v>1165.5699999999997</v>
      </c>
      <c r="AU1229" s="20">
        <f t="shared" si="339"/>
        <v>5042.97</v>
      </c>
    </row>
    <row r="1230" spans="1:47" ht="33.75">
      <c r="A1230" s="54">
        <v>1231</v>
      </c>
      <c r="B1230" s="54" t="s">
        <v>2277</v>
      </c>
      <c r="C1230" s="58" t="s">
        <v>2278</v>
      </c>
      <c r="D1230" s="79">
        <v>64</v>
      </c>
      <c r="E1230" s="79">
        <v>70</v>
      </c>
      <c r="F1230" s="80">
        <v>7922.08</v>
      </c>
      <c r="G1230" s="80">
        <v>123.78</v>
      </c>
      <c r="H1230" s="80">
        <v>7922.08</v>
      </c>
      <c r="I1230" s="80" t="s">
        <v>28</v>
      </c>
      <c r="J1230" s="80" t="s">
        <v>28</v>
      </c>
      <c r="K1230" s="80">
        <v>115.93</v>
      </c>
      <c r="L1230" s="73">
        <f t="shared" si="324"/>
        <v>94.07</v>
      </c>
      <c r="M1230" s="73">
        <f t="shared" si="325"/>
        <v>111.69</v>
      </c>
      <c r="N1230" s="72" t="str">
        <f t="shared" si="326"/>
        <v>1906</v>
      </c>
      <c r="O1230" s="74">
        <f t="shared" si="327"/>
        <v>6</v>
      </c>
      <c r="P1230" s="72">
        <f t="shared" si="328"/>
        <v>0</v>
      </c>
      <c r="Q1230" s="74">
        <f t="shared" si="329"/>
        <v>64</v>
      </c>
      <c r="R1230" s="72" t="str">
        <f t="shared" si="330"/>
        <v/>
      </c>
      <c r="S1230" s="72" t="str">
        <f t="shared" si="331"/>
        <v/>
      </c>
      <c r="AF1230" s="18">
        <v>5318.9936837782398</v>
      </c>
      <c r="AG1230" s="18">
        <v>32.514563106796103</v>
      </c>
      <c r="AI1230" s="23">
        <f>'simulateur graphe PJ OQN'!$B$4</f>
        <v>1</v>
      </c>
      <c r="AJ1230" s="24">
        <f t="shared" si="332"/>
        <v>111.69</v>
      </c>
      <c r="AK1230" s="24">
        <f t="shared" si="333"/>
        <v>111.69</v>
      </c>
      <c r="AM1230" t="str">
        <f t="shared" si="334"/>
        <v>ZONEBASSE</v>
      </c>
      <c r="AN1230" t="str">
        <f t="shared" si="335"/>
        <v>HC</v>
      </c>
      <c r="AO1230" s="20">
        <f t="shared" si="336"/>
        <v>111.69</v>
      </c>
      <c r="AP1230" s="20">
        <f t="shared" si="337"/>
        <v>7922.08</v>
      </c>
      <c r="AQ1230" s="20" t="str">
        <f t="shared" si="337"/>
        <v>.</v>
      </c>
      <c r="AR1230" s="20" t="str">
        <f t="shared" si="337"/>
        <v>.</v>
      </c>
      <c r="AS1230" s="20">
        <f t="shared" si="338"/>
        <v>-77.090000000000146</v>
      </c>
      <c r="AT1230" s="20">
        <f t="shared" si="323"/>
        <v>1868.4500000000007</v>
      </c>
      <c r="AU1230" s="20">
        <f t="shared" si="339"/>
        <v>7922.08</v>
      </c>
    </row>
    <row r="1231" spans="1:47" ht="33.75">
      <c r="A1231" s="54">
        <v>1232</v>
      </c>
      <c r="B1231" s="54" t="s">
        <v>2279</v>
      </c>
      <c r="C1231" s="58" t="s">
        <v>2280</v>
      </c>
      <c r="D1231" s="79">
        <v>15</v>
      </c>
      <c r="E1231" s="79">
        <v>35</v>
      </c>
      <c r="F1231" s="80">
        <v>1620.34</v>
      </c>
      <c r="G1231" s="80">
        <v>108.02</v>
      </c>
      <c r="H1231" s="80">
        <v>1620.34</v>
      </c>
      <c r="I1231" s="80">
        <v>2274.1799999999998</v>
      </c>
      <c r="J1231" s="80">
        <v>2754.93</v>
      </c>
      <c r="K1231" s="80">
        <v>74.52</v>
      </c>
      <c r="L1231" s="73">
        <f t="shared" si="324"/>
        <v>93.21</v>
      </c>
      <c r="M1231" s="73">
        <f t="shared" si="325"/>
        <v>111.69</v>
      </c>
      <c r="N1231" s="72" t="str">
        <f t="shared" si="326"/>
        <v>1906</v>
      </c>
      <c r="O1231" s="74">
        <f t="shared" si="327"/>
        <v>20</v>
      </c>
      <c r="P1231" s="72">
        <f t="shared" si="328"/>
        <v>1</v>
      </c>
      <c r="Q1231" s="74">
        <f t="shared" si="329"/>
        <v>15</v>
      </c>
      <c r="R1231" s="72">
        <f t="shared" si="330"/>
        <v>22</v>
      </c>
      <c r="S1231" s="72">
        <f t="shared" si="331"/>
        <v>29</v>
      </c>
      <c r="AF1231" s="18">
        <v>7347.5277464267901</v>
      </c>
      <c r="AG1231" s="18">
        <v>40.8494623655914</v>
      </c>
      <c r="AI1231" s="23">
        <f>'simulateur graphe PJ OQN'!$B$4</f>
        <v>1</v>
      </c>
      <c r="AJ1231" s="24">
        <f t="shared" si="332"/>
        <v>111.69</v>
      </c>
      <c r="AK1231" s="24">
        <f t="shared" si="333"/>
        <v>111.69</v>
      </c>
      <c r="AM1231" t="str">
        <f t="shared" si="334"/>
        <v>ZONEBASSE</v>
      </c>
      <c r="AN1231" t="str">
        <f t="shared" si="335"/>
        <v>HC</v>
      </c>
      <c r="AO1231" s="20">
        <f t="shared" si="336"/>
        <v>111.69</v>
      </c>
      <c r="AP1231" s="20">
        <f t="shared" si="337"/>
        <v>1620.34</v>
      </c>
      <c r="AQ1231" s="20">
        <f t="shared" si="337"/>
        <v>2274.1799999999998</v>
      </c>
      <c r="AR1231" s="20">
        <f t="shared" si="337"/>
        <v>2754.93</v>
      </c>
      <c r="AS1231" s="20">
        <f t="shared" si="338"/>
        <v>221.25</v>
      </c>
      <c r="AT1231" s="20">
        <f t="shared" si="323"/>
        <v>-1442.1599999999999</v>
      </c>
      <c r="AU1231" s="20">
        <f t="shared" si="339"/>
        <v>1620.34</v>
      </c>
    </row>
    <row r="1232" spans="1:47" ht="33.75">
      <c r="A1232" s="54">
        <v>1233</v>
      </c>
      <c r="B1232" s="54" t="s">
        <v>2281</v>
      </c>
      <c r="C1232" s="58" t="s">
        <v>2282</v>
      </c>
      <c r="D1232" s="79">
        <v>15</v>
      </c>
      <c r="E1232" s="79">
        <v>35</v>
      </c>
      <c r="F1232" s="80">
        <v>1930.23</v>
      </c>
      <c r="G1232" s="80">
        <v>128.68</v>
      </c>
      <c r="H1232" s="80">
        <v>1930.23</v>
      </c>
      <c r="I1232" s="80">
        <v>2652.42</v>
      </c>
      <c r="J1232" s="80">
        <v>3328.29</v>
      </c>
      <c r="K1232" s="80">
        <v>82.97</v>
      </c>
      <c r="L1232" s="73">
        <f t="shared" si="324"/>
        <v>93.21</v>
      </c>
      <c r="M1232" s="73">
        <f t="shared" si="325"/>
        <v>111.69</v>
      </c>
      <c r="N1232" s="72" t="str">
        <f t="shared" si="326"/>
        <v>1906</v>
      </c>
      <c r="O1232" s="74">
        <f t="shared" si="327"/>
        <v>20</v>
      </c>
      <c r="P1232" s="72">
        <f t="shared" si="328"/>
        <v>1</v>
      </c>
      <c r="Q1232" s="74">
        <f t="shared" si="329"/>
        <v>15</v>
      </c>
      <c r="R1232" s="72">
        <f t="shared" si="330"/>
        <v>22</v>
      </c>
      <c r="S1232" s="72">
        <f t="shared" si="331"/>
        <v>29</v>
      </c>
      <c r="AF1232" s="18">
        <v>7194.0102518830499</v>
      </c>
      <c r="AG1232" s="18">
        <v>41.642857142857203</v>
      </c>
      <c r="AI1232" s="23">
        <f>'simulateur graphe PJ OQN'!$B$4</f>
        <v>1</v>
      </c>
      <c r="AJ1232" s="24">
        <f t="shared" si="332"/>
        <v>111.69</v>
      </c>
      <c r="AK1232" s="24">
        <f t="shared" si="333"/>
        <v>111.69</v>
      </c>
      <c r="AM1232" t="str">
        <f t="shared" si="334"/>
        <v>ZONEBASSE</v>
      </c>
      <c r="AN1232" t="str">
        <f t="shared" si="335"/>
        <v>HC</v>
      </c>
      <c r="AO1232" s="20">
        <f t="shared" si="336"/>
        <v>111.69</v>
      </c>
      <c r="AP1232" s="20">
        <f t="shared" si="337"/>
        <v>1930.23</v>
      </c>
      <c r="AQ1232" s="20">
        <f t="shared" si="337"/>
        <v>2652.42</v>
      </c>
      <c r="AR1232" s="20">
        <f t="shared" si="337"/>
        <v>3328.29</v>
      </c>
      <c r="AS1232" s="20">
        <f t="shared" si="338"/>
        <v>507.30999999999995</v>
      </c>
      <c r="AT1232" s="20">
        <f t="shared" si="323"/>
        <v>-404.04999999999836</v>
      </c>
      <c r="AU1232" s="20">
        <f t="shared" si="339"/>
        <v>1930.23</v>
      </c>
    </row>
    <row r="1233" spans="1:47" ht="33.75">
      <c r="A1233" s="54">
        <v>1234</v>
      </c>
      <c r="B1233" s="54" t="s">
        <v>2283</v>
      </c>
      <c r="C1233" s="58" t="s">
        <v>2284</v>
      </c>
      <c r="D1233" s="79">
        <v>15</v>
      </c>
      <c r="E1233" s="79">
        <v>35</v>
      </c>
      <c r="F1233" s="80">
        <v>1797.09</v>
      </c>
      <c r="G1233" s="80">
        <v>119.81</v>
      </c>
      <c r="H1233" s="80">
        <v>1797.09</v>
      </c>
      <c r="I1233" s="80">
        <v>2338.69</v>
      </c>
      <c r="J1233" s="80">
        <v>2960.78</v>
      </c>
      <c r="K1233" s="80">
        <v>80.56</v>
      </c>
      <c r="L1233" s="73">
        <f t="shared" si="324"/>
        <v>93.21</v>
      </c>
      <c r="M1233" s="73">
        <f t="shared" si="325"/>
        <v>111.69</v>
      </c>
      <c r="N1233" s="72" t="str">
        <f t="shared" si="326"/>
        <v>1906</v>
      </c>
      <c r="O1233" s="74">
        <f t="shared" si="327"/>
        <v>20</v>
      </c>
      <c r="P1233" s="72">
        <f t="shared" si="328"/>
        <v>1</v>
      </c>
      <c r="Q1233" s="74">
        <f t="shared" si="329"/>
        <v>15</v>
      </c>
      <c r="R1233" s="72">
        <f t="shared" si="330"/>
        <v>22</v>
      </c>
      <c r="S1233" s="72">
        <f t="shared" si="331"/>
        <v>29</v>
      </c>
      <c r="AF1233" s="18">
        <v>12377.4044237748</v>
      </c>
      <c r="AG1233" s="18">
        <v>74.181818181818201</v>
      </c>
      <c r="AI1233" s="23">
        <f>'simulateur graphe PJ OQN'!$B$4</f>
        <v>1</v>
      </c>
      <c r="AJ1233" s="24">
        <f t="shared" si="332"/>
        <v>111.69</v>
      </c>
      <c r="AK1233" s="24">
        <f t="shared" si="333"/>
        <v>111.69</v>
      </c>
      <c r="AM1233" t="str">
        <f t="shared" si="334"/>
        <v>ZONEBASSE</v>
      </c>
      <c r="AN1233" t="str">
        <f t="shared" si="335"/>
        <v>HC</v>
      </c>
      <c r="AO1233" s="20">
        <f t="shared" si="336"/>
        <v>111.69</v>
      </c>
      <c r="AP1233" s="20">
        <f t="shared" si="337"/>
        <v>1797.09</v>
      </c>
      <c r="AQ1233" s="20">
        <f t="shared" si="337"/>
        <v>2338.69</v>
      </c>
      <c r="AR1233" s="20">
        <f t="shared" si="337"/>
        <v>2960.78</v>
      </c>
      <c r="AS1233" s="20">
        <f t="shared" si="338"/>
        <v>221.74000000000024</v>
      </c>
      <c r="AT1233" s="20">
        <f t="shared" si="323"/>
        <v>-904.10999999999876</v>
      </c>
      <c r="AU1233" s="20">
        <f t="shared" si="339"/>
        <v>1797.09</v>
      </c>
    </row>
    <row r="1234" spans="1:47" ht="33.75">
      <c r="A1234" s="54">
        <v>1235</v>
      </c>
      <c r="B1234" s="54" t="s">
        <v>2285</v>
      </c>
      <c r="C1234" s="58" t="s">
        <v>2286</v>
      </c>
      <c r="D1234" s="79">
        <v>50</v>
      </c>
      <c r="E1234" s="79">
        <v>56</v>
      </c>
      <c r="F1234" s="80">
        <v>5035.09</v>
      </c>
      <c r="G1234" s="80">
        <v>92.51</v>
      </c>
      <c r="H1234" s="80">
        <v>5035.09</v>
      </c>
      <c r="I1234" s="80" t="s">
        <v>28</v>
      </c>
      <c r="J1234" s="80" t="s">
        <v>28</v>
      </c>
      <c r="K1234" s="80">
        <v>95.49</v>
      </c>
      <c r="L1234" s="73">
        <f t="shared" si="324"/>
        <v>93.21</v>
      </c>
      <c r="M1234" s="73">
        <f t="shared" si="325"/>
        <v>111.69</v>
      </c>
      <c r="N1234" s="72" t="str">
        <f t="shared" si="326"/>
        <v>1906</v>
      </c>
      <c r="O1234" s="74">
        <f t="shared" si="327"/>
        <v>6</v>
      </c>
      <c r="P1234" s="72">
        <f t="shared" si="328"/>
        <v>0</v>
      </c>
      <c r="Q1234" s="74">
        <f t="shared" si="329"/>
        <v>50</v>
      </c>
      <c r="R1234" s="72" t="str">
        <f t="shared" si="330"/>
        <v/>
      </c>
      <c r="S1234" s="72" t="str">
        <f t="shared" si="331"/>
        <v/>
      </c>
      <c r="AF1234" s="18">
        <v>4312.0411644924498</v>
      </c>
      <c r="AG1234" s="18">
        <v>31.166953528399301</v>
      </c>
      <c r="AI1234" s="23">
        <f>'simulateur graphe PJ OQN'!$B$4</f>
        <v>1</v>
      </c>
      <c r="AJ1234" s="24">
        <f t="shared" si="332"/>
        <v>111.69</v>
      </c>
      <c r="AK1234" s="24">
        <f t="shared" si="333"/>
        <v>111.69</v>
      </c>
      <c r="AM1234" t="str">
        <f t="shared" si="334"/>
        <v>ZONEBASSE</v>
      </c>
      <c r="AN1234" t="str">
        <f t="shared" si="335"/>
        <v>HC</v>
      </c>
      <c r="AO1234" s="20">
        <f t="shared" si="336"/>
        <v>111.69</v>
      </c>
      <c r="AP1234" s="20">
        <f t="shared" si="337"/>
        <v>5035.09</v>
      </c>
      <c r="AQ1234" s="20" t="str">
        <f t="shared" si="337"/>
        <v>.</v>
      </c>
      <c r="AR1234" s="20" t="str">
        <f t="shared" si="337"/>
        <v>.</v>
      </c>
      <c r="AS1234" s="20">
        <f t="shared" si="338"/>
        <v>-216.85999999999967</v>
      </c>
      <c r="AT1234" s="20">
        <f t="shared" si="323"/>
        <v>-13.93999999999869</v>
      </c>
      <c r="AU1234" s="20">
        <f t="shared" si="339"/>
        <v>5035.09</v>
      </c>
    </row>
    <row r="1235" spans="1:47" ht="33.75">
      <c r="A1235" s="54">
        <v>1236</v>
      </c>
      <c r="B1235" s="54" t="s">
        <v>2287</v>
      </c>
      <c r="C1235" s="58" t="s">
        <v>2288</v>
      </c>
      <c r="D1235" s="79">
        <v>43</v>
      </c>
      <c r="E1235" s="79">
        <v>49</v>
      </c>
      <c r="F1235" s="80">
        <v>4949.91</v>
      </c>
      <c r="G1235" s="80">
        <v>115.11</v>
      </c>
      <c r="H1235" s="80">
        <v>4949.91</v>
      </c>
      <c r="I1235" s="80" t="s">
        <v>28</v>
      </c>
      <c r="J1235" s="80" t="s">
        <v>28</v>
      </c>
      <c r="K1235" s="80">
        <v>107.02</v>
      </c>
      <c r="L1235" s="73">
        <f t="shared" si="324"/>
        <v>93.21</v>
      </c>
      <c r="M1235" s="73">
        <f t="shared" si="325"/>
        <v>111.69</v>
      </c>
      <c r="N1235" s="72" t="str">
        <f t="shared" si="326"/>
        <v>1906</v>
      </c>
      <c r="O1235" s="74">
        <f t="shared" si="327"/>
        <v>6</v>
      </c>
      <c r="P1235" s="72">
        <f t="shared" si="328"/>
        <v>0</v>
      </c>
      <c r="Q1235" s="74">
        <f t="shared" si="329"/>
        <v>43</v>
      </c>
      <c r="R1235" s="72" t="str">
        <f t="shared" si="330"/>
        <v/>
      </c>
      <c r="S1235" s="72" t="str">
        <f t="shared" si="331"/>
        <v/>
      </c>
      <c r="AF1235" s="18">
        <v>5839.8178268363499</v>
      </c>
      <c r="AG1235" s="18">
        <v>38.423423423423401</v>
      </c>
      <c r="AI1235" s="23">
        <f>'simulateur graphe PJ OQN'!$B$4</f>
        <v>1</v>
      </c>
      <c r="AJ1235" s="24">
        <f t="shared" si="332"/>
        <v>111.69</v>
      </c>
      <c r="AK1235" s="24">
        <f t="shared" si="333"/>
        <v>111.69</v>
      </c>
      <c r="AM1235" t="str">
        <f t="shared" si="334"/>
        <v>ZONEBASSE</v>
      </c>
      <c r="AN1235" t="str">
        <f t="shared" si="335"/>
        <v>HC</v>
      </c>
      <c r="AO1235" s="20">
        <f t="shared" si="336"/>
        <v>111.69</v>
      </c>
      <c r="AP1235" s="20">
        <f t="shared" si="337"/>
        <v>4949.91</v>
      </c>
      <c r="AQ1235" s="20" t="str">
        <f t="shared" si="337"/>
        <v>.</v>
      </c>
      <c r="AR1235" s="20" t="str">
        <f t="shared" si="337"/>
        <v>.</v>
      </c>
      <c r="AS1235" s="20">
        <f t="shared" si="338"/>
        <v>-187.05000000000018</v>
      </c>
      <c r="AT1235" s="20">
        <f t="shared" si="323"/>
        <v>1042.0400000000009</v>
      </c>
      <c r="AU1235" s="20">
        <f t="shared" si="339"/>
        <v>4949.91</v>
      </c>
    </row>
    <row r="1236" spans="1:47" ht="33.75">
      <c r="A1236" s="54">
        <v>1237</v>
      </c>
      <c r="B1236" s="54" t="s">
        <v>2289</v>
      </c>
      <c r="C1236" s="58" t="s">
        <v>2290</v>
      </c>
      <c r="D1236" s="79">
        <v>57</v>
      </c>
      <c r="E1236" s="79">
        <v>63</v>
      </c>
      <c r="F1236" s="80">
        <v>6447.7</v>
      </c>
      <c r="G1236" s="80">
        <v>106.99</v>
      </c>
      <c r="H1236" s="80">
        <v>6447.7</v>
      </c>
      <c r="I1236" s="80" t="s">
        <v>28</v>
      </c>
      <c r="J1236" s="80" t="s">
        <v>28</v>
      </c>
      <c r="K1236" s="80">
        <v>107.16</v>
      </c>
      <c r="L1236" s="73">
        <f t="shared" si="324"/>
        <v>93.21</v>
      </c>
      <c r="M1236" s="73">
        <f t="shared" si="325"/>
        <v>111.69</v>
      </c>
      <c r="N1236" s="72" t="str">
        <f t="shared" si="326"/>
        <v>1906</v>
      </c>
      <c r="O1236" s="74">
        <f t="shared" si="327"/>
        <v>6</v>
      </c>
      <c r="P1236" s="72">
        <f t="shared" si="328"/>
        <v>0</v>
      </c>
      <c r="Q1236" s="74">
        <f t="shared" si="329"/>
        <v>57</v>
      </c>
      <c r="R1236" s="72" t="str">
        <f t="shared" si="330"/>
        <v/>
      </c>
      <c r="S1236" s="72" t="str">
        <f t="shared" si="331"/>
        <v/>
      </c>
      <c r="AF1236" s="18">
        <v>4944.7449030121597</v>
      </c>
      <c r="AG1236" s="18">
        <v>34.276243093922702</v>
      </c>
      <c r="AI1236" s="23">
        <f>'simulateur graphe PJ OQN'!$B$4</f>
        <v>1</v>
      </c>
      <c r="AJ1236" s="24">
        <f t="shared" si="332"/>
        <v>111.69</v>
      </c>
      <c r="AK1236" s="24">
        <f t="shared" si="333"/>
        <v>111.69</v>
      </c>
      <c r="AM1236" t="str">
        <f t="shared" si="334"/>
        <v>ZONEBASSE</v>
      </c>
      <c r="AN1236" t="str">
        <f t="shared" si="335"/>
        <v>HC</v>
      </c>
      <c r="AO1236" s="20">
        <f t="shared" si="336"/>
        <v>111.69</v>
      </c>
      <c r="AP1236" s="20">
        <f t="shared" si="337"/>
        <v>6447.7</v>
      </c>
      <c r="AQ1236" s="20" t="str">
        <f t="shared" si="337"/>
        <v>.</v>
      </c>
      <c r="AR1236" s="20" t="str">
        <f t="shared" si="337"/>
        <v>.</v>
      </c>
      <c r="AS1236" s="20">
        <f t="shared" si="338"/>
        <v>-196.22000000000025</v>
      </c>
      <c r="AT1236" s="20">
        <f t="shared" si="323"/>
        <v>1045.3300000000017</v>
      </c>
      <c r="AU1236" s="20">
        <f t="shared" si="339"/>
        <v>6447.7</v>
      </c>
    </row>
    <row r="1237" spans="1:47" ht="33.75">
      <c r="A1237" s="54">
        <v>1238</v>
      </c>
      <c r="B1237" s="54" t="s">
        <v>2291</v>
      </c>
      <c r="C1237" s="58" t="s">
        <v>2292</v>
      </c>
      <c r="D1237" s="79">
        <v>8</v>
      </c>
      <c r="E1237" s="79">
        <v>28</v>
      </c>
      <c r="F1237" s="80">
        <v>914.6</v>
      </c>
      <c r="G1237" s="80">
        <v>114.32</v>
      </c>
      <c r="H1237" s="80">
        <v>914.6</v>
      </c>
      <c r="I1237" s="80">
        <v>1629.31</v>
      </c>
      <c r="J1237" s="80">
        <v>2278.3000000000002</v>
      </c>
      <c r="K1237" s="80">
        <v>78.459999999999994</v>
      </c>
      <c r="L1237" s="73">
        <f t="shared" si="324"/>
        <v>93.68</v>
      </c>
      <c r="M1237" s="73">
        <f t="shared" si="325"/>
        <v>111.69</v>
      </c>
      <c r="N1237" s="72" t="str">
        <f t="shared" si="326"/>
        <v>1906</v>
      </c>
      <c r="O1237" s="74">
        <f t="shared" si="327"/>
        <v>20</v>
      </c>
      <c r="P1237" s="72">
        <f t="shared" si="328"/>
        <v>1</v>
      </c>
      <c r="Q1237" s="74">
        <f t="shared" si="329"/>
        <v>8</v>
      </c>
      <c r="R1237" s="72">
        <f t="shared" si="330"/>
        <v>15</v>
      </c>
      <c r="S1237" s="72">
        <f t="shared" si="331"/>
        <v>22</v>
      </c>
      <c r="AF1237" s="18">
        <v>8101.3640185572704</v>
      </c>
      <c r="AG1237" s="18">
        <v>55.7</v>
      </c>
      <c r="AI1237" s="23">
        <f>'simulateur graphe PJ OQN'!$B$4</f>
        <v>1</v>
      </c>
      <c r="AJ1237" s="24">
        <f t="shared" si="332"/>
        <v>111.69</v>
      </c>
      <c r="AK1237" s="24">
        <f t="shared" si="333"/>
        <v>111.69</v>
      </c>
      <c r="AM1237" t="str">
        <f t="shared" si="334"/>
        <v>ZONEBASSE</v>
      </c>
      <c r="AN1237" t="str">
        <f t="shared" si="335"/>
        <v>HC</v>
      </c>
      <c r="AO1237" s="20">
        <f t="shared" si="336"/>
        <v>111.69</v>
      </c>
      <c r="AP1237" s="20">
        <f t="shared" si="337"/>
        <v>914.6</v>
      </c>
      <c r="AQ1237" s="20">
        <f t="shared" si="337"/>
        <v>1629.31</v>
      </c>
      <c r="AR1237" s="20">
        <f t="shared" si="337"/>
        <v>2278.3000000000002</v>
      </c>
      <c r="AS1237" s="20">
        <f t="shared" si="338"/>
        <v>159.88000000000056</v>
      </c>
      <c r="AT1237" s="20">
        <f t="shared" si="323"/>
        <v>-1194.7000000000007</v>
      </c>
      <c r="AU1237" s="20">
        <f t="shared" si="339"/>
        <v>914.6</v>
      </c>
    </row>
    <row r="1238" spans="1:47" ht="33.75">
      <c r="A1238" s="54">
        <v>1239</v>
      </c>
      <c r="B1238" s="54" t="s">
        <v>2293</v>
      </c>
      <c r="C1238" s="58" t="s">
        <v>2294</v>
      </c>
      <c r="D1238" s="79">
        <v>43</v>
      </c>
      <c r="E1238" s="79">
        <v>49</v>
      </c>
      <c r="F1238" s="80">
        <v>4238.13</v>
      </c>
      <c r="G1238" s="80">
        <v>93.17</v>
      </c>
      <c r="H1238" s="80">
        <v>4238.13</v>
      </c>
      <c r="I1238" s="80" t="s">
        <v>28</v>
      </c>
      <c r="J1238" s="80" t="s">
        <v>28</v>
      </c>
      <c r="K1238" s="80">
        <v>88.29</v>
      </c>
      <c r="L1238" s="73">
        <f t="shared" si="324"/>
        <v>93.68</v>
      </c>
      <c r="M1238" s="73">
        <f t="shared" si="325"/>
        <v>111.69</v>
      </c>
      <c r="N1238" s="72" t="str">
        <f t="shared" si="326"/>
        <v>1906</v>
      </c>
      <c r="O1238" s="74">
        <f t="shared" si="327"/>
        <v>6</v>
      </c>
      <c r="P1238" s="72">
        <f t="shared" si="328"/>
        <v>0</v>
      </c>
      <c r="Q1238" s="74">
        <f t="shared" si="329"/>
        <v>43</v>
      </c>
      <c r="R1238" s="72" t="str">
        <f t="shared" si="330"/>
        <v/>
      </c>
      <c r="S1238" s="72" t="str">
        <f t="shared" si="331"/>
        <v/>
      </c>
      <c r="AF1238" s="18">
        <v>7548.2733589434001</v>
      </c>
      <c r="AG1238" s="18">
        <v>43.888235294117699</v>
      </c>
      <c r="AI1238" s="23">
        <f>'simulateur graphe PJ OQN'!$B$4</f>
        <v>1</v>
      </c>
      <c r="AJ1238" s="24">
        <f t="shared" si="332"/>
        <v>111.69</v>
      </c>
      <c r="AK1238" s="24">
        <f t="shared" si="333"/>
        <v>111.69</v>
      </c>
      <c r="AM1238" t="str">
        <f t="shared" si="334"/>
        <v>ZONEBASSE</v>
      </c>
      <c r="AN1238" t="str">
        <f t="shared" si="335"/>
        <v>HC</v>
      </c>
      <c r="AO1238" s="20">
        <f t="shared" si="336"/>
        <v>111.69</v>
      </c>
      <c r="AP1238" s="20">
        <f t="shared" si="337"/>
        <v>4238.13</v>
      </c>
      <c r="AQ1238" s="20" t="str">
        <f t="shared" si="337"/>
        <v>.</v>
      </c>
      <c r="AR1238" s="20" t="str">
        <f t="shared" si="337"/>
        <v>.</v>
      </c>
      <c r="AS1238" s="20">
        <f t="shared" si="338"/>
        <v>0.21000000000003638</v>
      </c>
      <c r="AT1238" s="20">
        <f t="shared" si="323"/>
        <v>-479.5</v>
      </c>
      <c r="AU1238" s="20">
        <f t="shared" si="339"/>
        <v>4238.13</v>
      </c>
    </row>
    <row r="1239" spans="1:47" ht="33.75">
      <c r="A1239" s="54">
        <v>1240</v>
      </c>
      <c r="B1239" s="54" t="s">
        <v>2295</v>
      </c>
      <c r="C1239" s="58" t="s">
        <v>2296</v>
      </c>
      <c r="D1239" s="79">
        <v>15</v>
      </c>
      <c r="E1239" s="79">
        <v>35</v>
      </c>
      <c r="F1239" s="80">
        <v>1824.24</v>
      </c>
      <c r="G1239" s="80">
        <v>121.62</v>
      </c>
      <c r="H1239" s="80">
        <v>1824.24</v>
      </c>
      <c r="I1239" s="80">
        <v>2482.3000000000002</v>
      </c>
      <c r="J1239" s="80">
        <v>3258.65</v>
      </c>
      <c r="K1239" s="80">
        <v>87.46</v>
      </c>
      <c r="L1239" s="73">
        <f t="shared" si="324"/>
        <v>93.68</v>
      </c>
      <c r="M1239" s="73">
        <f t="shared" si="325"/>
        <v>111.69</v>
      </c>
      <c r="N1239" s="72" t="str">
        <f t="shared" si="326"/>
        <v>1906</v>
      </c>
      <c r="O1239" s="74">
        <f t="shared" si="327"/>
        <v>20</v>
      </c>
      <c r="P1239" s="72">
        <f t="shared" si="328"/>
        <v>1</v>
      </c>
      <c r="Q1239" s="74">
        <f t="shared" si="329"/>
        <v>15</v>
      </c>
      <c r="R1239" s="72">
        <f t="shared" si="330"/>
        <v>22</v>
      </c>
      <c r="S1239" s="72">
        <f t="shared" si="331"/>
        <v>29</v>
      </c>
      <c r="AF1239" s="18">
        <v>11168.226966718799</v>
      </c>
      <c r="AG1239" s="18">
        <v>62.489473684210502</v>
      </c>
      <c r="AI1239" s="23">
        <f>'simulateur graphe PJ OQN'!$B$4</f>
        <v>1</v>
      </c>
      <c r="AJ1239" s="24">
        <f t="shared" si="332"/>
        <v>111.69</v>
      </c>
      <c r="AK1239" s="24">
        <f t="shared" si="333"/>
        <v>111.69</v>
      </c>
      <c r="AM1239" t="str">
        <f t="shared" si="334"/>
        <v>ZONEBASSE</v>
      </c>
      <c r="AN1239" t="str">
        <f t="shared" si="335"/>
        <v>HC</v>
      </c>
      <c r="AO1239" s="20">
        <f t="shared" si="336"/>
        <v>111.69</v>
      </c>
      <c r="AP1239" s="20">
        <f t="shared" si="337"/>
        <v>1824.24</v>
      </c>
      <c r="AQ1239" s="20">
        <f t="shared" si="337"/>
        <v>2482.3000000000002</v>
      </c>
      <c r="AR1239" s="20">
        <f t="shared" si="337"/>
        <v>3258.65</v>
      </c>
      <c r="AS1239" s="20">
        <f t="shared" si="338"/>
        <v>285.01000000000022</v>
      </c>
      <c r="AT1239" s="20">
        <f t="shared" si="323"/>
        <v>-268.57000000000153</v>
      </c>
      <c r="AU1239" s="20">
        <f t="shared" si="339"/>
        <v>1824.24</v>
      </c>
    </row>
    <row r="1240" spans="1:47" ht="33.75">
      <c r="A1240" s="54">
        <v>1241</v>
      </c>
      <c r="B1240" s="54" t="s">
        <v>2297</v>
      </c>
      <c r="C1240" s="58" t="s">
        <v>2298</v>
      </c>
      <c r="D1240" s="79">
        <v>50</v>
      </c>
      <c r="E1240" s="79">
        <v>56</v>
      </c>
      <c r="F1240" s="80">
        <v>5305.35</v>
      </c>
      <c r="G1240" s="80">
        <v>97.46</v>
      </c>
      <c r="H1240" s="80">
        <v>5305.35</v>
      </c>
      <c r="I1240" s="80" t="s">
        <v>28</v>
      </c>
      <c r="J1240" s="80" t="s">
        <v>28</v>
      </c>
      <c r="K1240" s="80">
        <v>98.25</v>
      </c>
      <c r="L1240" s="73">
        <f t="shared" si="324"/>
        <v>93.68</v>
      </c>
      <c r="M1240" s="73">
        <f t="shared" si="325"/>
        <v>111.69</v>
      </c>
      <c r="N1240" s="72" t="str">
        <f t="shared" si="326"/>
        <v>1906</v>
      </c>
      <c r="O1240" s="74">
        <f t="shared" si="327"/>
        <v>6</v>
      </c>
      <c r="P1240" s="72">
        <f t="shared" si="328"/>
        <v>0</v>
      </c>
      <c r="Q1240" s="74">
        <f t="shared" si="329"/>
        <v>50</v>
      </c>
      <c r="R1240" s="72" t="str">
        <f t="shared" si="330"/>
        <v/>
      </c>
      <c r="S1240" s="72" t="str">
        <f t="shared" si="331"/>
        <v/>
      </c>
      <c r="AF1240" s="18">
        <v>3886.7171152855399</v>
      </c>
      <c r="AG1240" s="18">
        <v>25.617753623188399</v>
      </c>
      <c r="AI1240" s="23">
        <f>'simulateur graphe PJ OQN'!$B$4</f>
        <v>1</v>
      </c>
      <c r="AJ1240" s="24">
        <f t="shared" si="332"/>
        <v>111.69</v>
      </c>
      <c r="AK1240" s="24">
        <f t="shared" si="333"/>
        <v>111.69</v>
      </c>
      <c r="AM1240" t="str">
        <f t="shared" si="334"/>
        <v>ZONEBASSE</v>
      </c>
      <c r="AN1240" t="str">
        <f t="shared" si="335"/>
        <v>HC</v>
      </c>
      <c r="AO1240" s="20">
        <f t="shared" si="336"/>
        <v>111.69</v>
      </c>
      <c r="AP1240" s="20">
        <f t="shared" si="337"/>
        <v>5305.35</v>
      </c>
      <c r="AQ1240" s="20" t="str">
        <f t="shared" si="337"/>
        <v>.</v>
      </c>
      <c r="AR1240" s="20" t="str">
        <f t="shared" si="337"/>
        <v>.</v>
      </c>
      <c r="AS1240" s="20">
        <f t="shared" si="338"/>
        <v>-98.399999999999636</v>
      </c>
      <c r="AT1240" s="20">
        <f t="shared" si="323"/>
        <v>308.32999999999993</v>
      </c>
      <c r="AU1240" s="20">
        <f t="shared" si="339"/>
        <v>5305.35</v>
      </c>
    </row>
    <row r="1241" spans="1:47" ht="33.75">
      <c r="A1241" s="54">
        <v>1242</v>
      </c>
      <c r="B1241" s="54" t="s">
        <v>2299</v>
      </c>
      <c r="C1241" s="58" t="s">
        <v>2300</v>
      </c>
      <c r="D1241" s="79">
        <v>50</v>
      </c>
      <c r="E1241" s="79">
        <v>56</v>
      </c>
      <c r="F1241" s="80">
        <v>5484.25</v>
      </c>
      <c r="G1241" s="80">
        <v>109.69</v>
      </c>
      <c r="H1241" s="80">
        <v>5484.25</v>
      </c>
      <c r="I1241" s="80" t="s">
        <v>28</v>
      </c>
      <c r="J1241" s="80" t="s">
        <v>28</v>
      </c>
      <c r="K1241" s="80">
        <v>102.13</v>
      </c>
      <c r="L1241" s="73">
        <f t="shared" si="324"/>
        <v>93.68</v>
      </c>
      <c r="M1241" s="73">
        <f t="shared" si="325"/>
        <v>111.69</v>
      </c>
      <c r="N1241" s="72" t="str">
        <f t="shared" si="326"/>
        <v>1906</v>
      </c>
      <c r="O1241" s="74">
        <f t="shared" si="327"/>
        <v>6</v>
      </c>
      <c r="P1241" s="72">
        <f t="shared" si="328"/>
        <v>0</v>
      </c>
      <c r="Q1241" s="74">
        <f t="shared" si="329"/>
        <v>50</v>
      </c>
      <c r="R1241" s="72" t="str">
        <f t="shared" si="330"/>
        <v/>
      </c>
      <c r="S1241" s="72" t="str">
        <f t="shared" si="331"/>
        <v/>
      </c>
      <c r="AF1241" s="18">
        <v>7880.1220775997299</v>
      </c>
      <c r="AG1241" s="18">
        <v>58.838383838383898</v>
      </c>
      <c r="AI1241" s="23">
        <f>'simulateur graphe PJ OQN'!$B$4</f>
        <v>1</v>
      </c>
      <c r="AJ1241" s="24">
        <f t="shared" si="332"/>
        <v>111.69</v>
      </c>
      <c r="AK1241" s="24">
        <f t="shared" si="333"/>
        <v>111.69</v>
      </c>
      <c r="AM1241" t="str">
        <f t="shared" si="334"/>
        <v>ZONEBASSE</v>
      </c>
      <c r="AN1241" t="str">
        <f t="shared" si="335"/>
        <v>HC</v>
      </c>
      <c r="AO1241" s="20">
        <f t="shared" si="336"/>
        <v>111.69</v>
      </c>
      <c r="AP1241" s="20">
        <f t="shared" si="337"/>
        <v>5484.25</v>
      </c>
      <c r="AQ1241" s="20" t="str">
        <f t="shared" si="337"/>
        <v>.</v>
      </c>
      <c r="AR1241" s="20" t="str">
        <f t="shared" si="337"/>
        <v>.</v>
      </c>
      <c r="AS1241" s="20">
        <f t="shared" si="338"/>
        <v>-132.89999999999964</v>
      </c>
      <c r="AT1241" s="20">
        <f t="shared" si="323"/>
        <v>619.14999999999964</v>
      </c>
      <c r="AU1241" s="20">
        <f t="shared" si="339"/>
        <v>5484.25</v>
      </c>
    </row>
    <row r="1242" spans="1:47" ht="33.75">
      <c r="A1242" s="54">
        <v>1243</v>
      </c>
      <c r="B1242" s="54" t="s">
        <v>2301</v>
      </c>
      <c r="C1242" s="58" t="s">
        <v>2302</v>
      </c>
      <c r="D1242" s="79">
        <v>64</v>
      </c>
      <c r="E1242" s="79">
        <v>70</v>
      </c>
      <c r="F1242" s="80">
        <v>6595.92</v>
      </c>
      <c r="G1242" s="80">
        <v>79.400000000000006</v>
      </c>
      <c r="H1242" s="80">
        <v>6595.92</v>
      </c>
      <c r="I1242" s="80" t="s">
        <v>28</v>
      </c>
      <c r="J1242" s="80" t="s">
        <v>28</v>
      </c>
      <c r="K1242" s="80">
        <v>102.13</v>
      </c>
      <c r="L1242" s="73">
        <f t="shared" si="324"/>
        <v>93.68</v>
      </c>
      <c r="M1242" s="73">
        <f t="shared" si="325"/>
        <v>111.69</v>
      </c>
      <c r="N1242" s="72" t="str">
        <f t="shared" si="326"/>
        <v>1906</v>
      </c>
      <c r="O1242" s="74">
        <f t="shared" si="327"/>
        <v>6</v>
      </c>
      <c r="P1242" s="72">
        <f t="shared" si="328"/>
        <v>0</v>
      </c>
      <c r="Q1242" s="74">
        <f t="shared" si="329"/>
        <v>64</v>
      </c>
      <c r="R1242" s="72" t="str">
        <f t="shared" si="330"/>
        <v/>
      </c>
      <c r="S1242" s="72" t="str">
        <f t="shared" si="331"/>
        <v/>
      </c>
      <c r="AF1242" s="18">
        <v>4815.43622263621</v>
      </c>
      <c r="AG1242" s="18">
        <v>33.71484375</v>
      </c>
      <c r="AI1242" s="23">
        <f>'simulateur graphe PJ OQN'!$B$4</f>
        <v>1</v>
      </c>
      <c r="AJ1242" s="24">
        <f t="shared" si="332"/>
        <v>111.69</v>
      </c>
      <c r="AK1242" s="24">
        <f t="shared" si="333"/>
        <v>111.69</v>
      </c>
      <c r="AM1242" t="str">
        <f t="shared" si="334"/>
        <v>ZONEBASSE</v>
      </c>
      <c r="AN1242" t="str">
        <f t="shared" si="335"/>
        <v>HC</v>
      </c>
      <c r="AO1242" s="20">
        <f t="shared" si="336"/>
        <v>111.69</v>
      </c>
      <c r="AP1242" s="20">
        <f t="shared" si="337"/>
        <v>6595.92</v>
      </c>
      <c r="AQ1242" s="20" t="str">
        <f t="shared" si="337"/>
        <v>.</v>
      </c>
      <c r="AR1242" s="20" t="str">
        <f t="shared" si="337"/>
        <v>.</v>
      </c>
      <c r="AS1242" s="20">
        <f t="shared" si="338"/>
        <v>-451.04999999999927</v>
      </c>
      <c r="AT1242" s="20">
        <f t="shared" si="323"/>
        <v>301</v>
      </c>
      <c r="AU1242" s="20">
        <f t="shared" si="339"/>
        <v>6595.92</v>
      </c>
    </row>
    <row r="1243" spans="1:47" ht="22.5">
      <c r="A1243" s="54">
        <v>1244</v>
      </c>
      <c r="B1243" s="54" t="s">
        <v>2303</v>
      </c>
      <c r="C1243" s="58" t="s">
        <v>2304</v>
      </c>
      <c r="D1243" s="79">
        <v>1</v>
      </c>
      <c r="E1243" s="79">
        <v>1</v>
      </c>
      <c r="F1243" s="80" t="s">
        <v>28</v>
      </c>
      <c r="G1243" s="80" t="s">
        <v>28</v>
      </c>
      <c r="H1243" s="80">
        <v>115.45</v>
      </c>
      <c r="I1243" s="80" t="s">
        <v>28</v>
      </c>
      <c r="J1243" s="80" t="s">
        <v>28</v>
      </c>
      <c r="K1243" s="80" t="s">
        <v>28</v>
      </c>
      <c r="L1243" s="73" t="str">
        <f t="shared" si="324"/>
        <v/>
      </c>
      <c r="M1243" s="73" t="str">
        <f t="shared" si="325"/>
        <v/>
      </c>
      <c r="N1243" s="72" t="str">
        <f t="shared" si="326"/>
        <v>1909</v>
      </c>
      <c r="O1243" s="74">
        <f t="shared" si="327"/>
        <v>0</v>
      </c>
      <c r="P1243" s="72">
        <f t="shared" si="328"/>
        <v>0</v>
      </c>
      <c r="Q1243" s="74">
        <f t="shared" si="329"/>
        <v>1</v>
      </c>
      <c r="R1243" s="72" t="str">
        <f t="shared" si="330"/>
        <v/>
      </c>
      <c r="S1243" s="72" t="str">
        <f t="shared" si="331"/>
        <v/>
      </c>
      <c r="AF1243" s="18">
        <v>7666.2109028956002</v>
      </c>
      <c r="AG1243" s="18">
        <v>50.747252747252801</v>
      </c>
      <c r="AI1243" s="23">
        <f>'simulateur graphe PJ OQN'!$B$4</f>
        <v>1</v>
      </c>
      <c r="AJ1243" s="24">
        <f t="shared" si="332"/>
        <v>115.45</v>
      </c>
      <c r="AK1243" s="24">
        <f t="shared" si="333"/>
        <v>115.45</v>
      </c>
      <c r="AM1243" t="str">
        <f t="shared" si="334"/>
        <v>ZONEHAUTE</v>
      </c>
      <c r="AN1243" t="str">
        <f t="shared" si="335"/>
        <v>HDJ</v>
      </c>
      <c r="AO1243" s="20" t="e">
        <f t="shared" si="336"/>
        <v>#VALUE!</v>
      </c>
      <c r="AP1243" s="20">
        <f t="shared" si="337"/>
        <v>115.45</v>
      </c>
      <c r="AQ1243" s="20" t="str">
        <f t="shared" si="337"/>
        <v>.</v>
      </c>
      <c r="AR1243" s="20" t="str">
        <f t="shared" si="337"/>
        <v>.</v>
      </c>
      <c r="AS1243" s="20" t="e">
        <f t="shared" si="338"/>
        <v>#VALUE!</v>
      </c>
      <c r="AT1243" s="20" t="e">
        <f t="shared" si="323"/>
        <v>#VALUE!</v>
      </c>
      <c r="AU1243" s="20">
        <f t="shared" si="339"/>
        <v>115.45</v>
      </c>
    </row>
    <row r="1244" spans="1:47">
      <c r="A1244" s="54">
        <v>1245</v>
      </c>
      <c r="B1244" s="54" t="s">
        <v>2305</v>
      </c>
      <c r="C1244" s="55" t="s">
        <v>2306</v>
      </c>
      <c r="D1244" s="79">
        <v>1</v>
      </c>
      <c r="E1244" s="79">
        <v>1</v>
      </c>
      <c r="F1244" s="80" t="s">
        <v>28</v>
      </c>
      <c r="G1244" s="80" t="s">
        <v>28</v>
      </c>
      <c r="H1244" s="80">
        <v>99.58</v>
      </c>
      <c r="I1244" s="80" t="s">
        <v>28</v>
      </c>
      <c r="J1244" s="80" t="s">
        <v>28</v>
      </c>
      <c r="K1244" s="80" t="s">
        <v>28</v>
      </c>
      <c r="L1244" s="73" t="str">
        <f t="shared" si="324"/>
        <v/>
      </c>
      <c r="M1244" s="73" t="str">
        <f t="shared" si="325"/>
        <v/>
      </c>
      <c r="N1244" s="72" t="str">
        <f t="shared" si="326"/>
        <v>1909</v>
      </c>
      <c r="O1244" s="74">
        <f t="shared" si="327"/>
        <v>0</v>
      </c>
      <c r="P1244" s="72">
        <f t="shared" si="328"/>
        <v>0</v>
      </c>
      <c r="Q1244" s="74">
        <f t="shared" si="329"/>
        <v>1</v>
      </c>
      <c r="R1244" s="72" t="str">
        <f t="shared" si="330"/>
        <v/>
      </c>
      <c r="S1244" s="72" t="str">
        <f t="shared" si="331"/>
        <v/>
      </c>
      <c r="AF1244" s="18">
        <v>7731.9979771482704</v>
      </c>
      <c r="AG1244" s="18">
        <v>45.031578947368402</v>
      </c>
      <c r="AI1244" s="23">
        <f>'simulateur graphe PJ OQN'!$B$4</f>
        <v>1</v>
      </c>
      <c r="AJ1244" s="24">
        <f t="shared" si="332"/>
        <v>99.58</v>
      </c>
      <c r="AK1244" s="24">
        <f t="shared" si="333"/>
        <v>99.58</v>
      </c>
      <c r="AM1244" t="str">
        <f t="shared" si="334"/>
        <v>ZONEHAUTE</v>
      </c>
      <c r="AN1244" t="str">
        <f t="shared" si="335"/>
        <v>HDJ</v>
      </c>
      <c r="AO1244" s="20" t="e">
        <f t="shared" si="336"/>
        <v>#VALUE!</v>
      </c>
      <c r="AP1244" s="20">
        <f t="shared" si="337"/>
        <v>99.58</v>
      </c>
      <c r="AQ1244" s="20" t="str">
        <f t="shared" si="337"/>
        <v>.</v>
      </c>
      <c r="AR1244" s="20" t="str">
        <f t="shared" si="337"/>
        <v>.</v>
      </c>
      <c r="AS1244" s="20" t="e">
        <f t="shared" si="338"/>
        <v>#VALUE!</v>
      </c>
      <c r="AT1244" s="20" t="e">
        <f t="shared" si="323"/>
        <v>#VALUE!</v>
      </c>
      <c r="AU1244" s="20">
        <f t="shared" si="339"/>
        <v>99.58</v>
      </c>
    </row>
    <row r="1245" spans="1:47" ht="33.75">
      <c r="A1245" s="54">
        <v>1246</v>
      </c>
      <c r="B1245" s="54" t="s">
        <v>2307</v>
      </c>
      <c r="C1245" s="58" t="s">
        <v>2308</v>
      </c>
      <c r="D1245" s="79">
        <v>90</v>
      </c>
      <c r="E1245" s="79">
        <v>90</v>
      </c>
      <c r="F1245" s="80">
        <v>15008.95</v>
      </c>
      <c r="G1245" s="80">
        <v>166.77</v>
      </c>
      <c r="H1245" s="80">
        <v>15008.95</v>
      </c>
      <c r="I1245" s="80" t="s">
        <v>28</v>
      </c>
      <c r="J1245" s="80" t="s">
        <v>28</v>
      </c>
      <c r="K1245" s="80">
        <v>166.77</v>
      </c>
      <c r="L1245" s="73">
        <f t="shared" si="324"/>
        <v>139.12</v>
      </c>
      <c r="M1245" s="73">
        <f t="shared" si="325"/>
        <v>102.98</v>
      </c>
      <c r="N1245" s="72" t="str">
        <f t="shared" si="326"/>
        <v>1909</v>
      </c>
      <c r="O1245" s="74">
        <f t="shared" si="327"/>
        <v>0</v>
      </c>
      <c r="P1245" s="72">
        <f t="shared" si="328"/>
        <v>0</v>
      </c>
      <c r="Q1245" s="74">
        <f t="shared" si="329"/>
        <v>90</v>
      </c>
      <c r="R1245" s="72" t="str">
        <f t="shared" si="330"/>
        <v/>
      </c>
      <c r="S1245" s="72" t="str">
        <f t="shared" si="331"/>
        <v/>
      </c>
      <c r="AF1245" s="18">
        <v>11453.6475825118</v>
      </c>
      <c r="AG1245" s="18">
        <v>61.721311475409799</v>
      </c>
      <c r="AI1245" s="23">
        <f>'simulateur graphe PJ OQN'!$B$4</f>
        <v>1</v>
      </c>
      <c r="AJ1245" s="24">
        <f t="shared" si="332"/>
        <v>102.98</v>
      </c>
      <c r="AK1245" s="24">
        <f t="shared" si="333"/>
        <v>102.98</v>
      </c>
      <c r="AM1245" t="str">
        <f t="shared" si="334"/>
        <v>ZONEBASSE</v>
      </c>
      <c r="AN1245" t="str">
        <f t="shared" si="335"/>
        <v>HC</v>
      </c>
      <c r="AO1245" s="20">
        <f t="shared" si="336"/>
        <v>102.98</v>
      </c>
      <c r="AP1245" s="20">
        <f t="shared" si="337"/>
        <v>15008.95</v>
      </c>
      <c r="AQ1245" s="20" t="str">
        <f t="shared" si="337"/>
        <v>.</v>
      </c>
      <c r="AR1245" s="20" t="str">
        <f t="shared" si="337"/>
        <v>.</v>
      </c>
      <c r="AS1245" s="20">
        <f t="shared" si="338"/>
        <v>166.42000000000007</v>
      </c>
      <c r="AT1245" s="20">
        <f t="shared" si="323"/>
        <v>2627.2700000000004</v>
      </c>
      <c r="AU1245" s="20">
        <f t="shared" si="339"/>
        <v>15008.95</v>
      </c>
    </row>
    <row r="1246" spans="1:47" ht="33.75">
      <c r="A1246" s="54">
        <v>1247</v>
      </c>
      <c r="B1246" s="54" t="s">
        <v>2309</v>
      </c>
      <c r="C1246" s="58" t="s">
        <v>2310</v>
      </c>
      <c r="D1246" s="79">
        <v>90</v>
      </c>
      <c r="E1246" s="79">
        <v>90</v>
      </c>
      <c r="F1246" s="80">
        <v>8826.98</v>
      </c>
      <c r="G1246" s="80">
        <v>98.08</v>
      </c>
      <c r="H1246" s="80">
        <v>8826.98</v>
      </c>
      <c r="I1246" s="80" t="s">
        <v>28</v>
      </c>
      <c r="J1246" s="80" t="s">
        <v>28</v>
      </c>
      <c r="K1246" s="80">
        <v>98.08</v>
      </c>
      <c r="L1246" s="73">
        <f t="shared" si="324"/>
        <v>139.12</v>
      </c>
      <c r="M1246" s="73">
        <f t="shared" si="325"/>
        <v>102.98</v>
      </c>
      <c r="N1246" s="72" t="str">
        <f t="shared" si="326"/>
        <v>1909</v>
      </c>
      <c r="O1246" s="74">
        <f t="shared" si="327"/>
        <v>0</v>
      </c>
      <c r="P1246" s="72">
        <f t="shared" si="328"/>
        <v>0</v>
      </c>
      <c r="Q1246" s="74">
        <f t="shared" si="329"/>
        <v>90</v>
      </c>
      <c r="R1246" s="72" t="str">
        <f t="shared" si="330"/>
        <v/>
      </c>
      <c r="S1246" s="72" t="str">
        <f t="shared" si="331"/>
        <v/>
      </c>
      <c r="AF1246" s="18">
        <v>451.480034592788</v>
      </c>
      <c r="AG1246" s="18" t="s">
        <v>28</v>
      </c>
      <c r="AI1246" s="23">
        <f>'simulateur graphe PJ OQN'!$B$4</f>
        <v>1</v>
      </c>
      <c r="AJ1246" s="24">
        <f t="shared" si="332"/>
        <v>102.98</v>
      </c>
      <c r="AK1246" s="24">
        <f t="shared" si="333"/>
        <v>102.98</v>
      </c>
      <c r="AM1246" t="str">
        <f t="shared" si="334"/>
        <v>ZONEBASSE</v>
      </c>
      <c r="AN1246" t="str">
        <f t="shared" si="335"/>
        <v>HC</v>
      </c>
      <c r="AO1246" s="20">
        <f t="shared" si="336"/>
        <v>102.98</v>
      </c>
      <c r="AP1246" s="20">
        <f t="shared" si="337"/>
        <v>8826.98</v>
      </c>
      <c r="AQ1246" s="20" t="str">
        <f t="shared" si="337"/>
        <v>.</v>
      </c>
      <c r="AR1246" s="20" t="str">
        <f t="shared" si="337"/>
        <v>.</v>
      </c>
      <c r="AS1246" s="20">
        <f t="shared" si="338"/>
        <v>97.860000000000582</v>
      </c>
      <c r="AT1246" s="20">
        <f t="shared" si="323"/>
        <v>-3554.7000000000007</v>
      </c>
      <c r="AU1246" s="20">
        <f t="shared" si="339"/>
        <v>8826.98</v>
      </c>
    </row>
    <row r="1247" spans="1:47" ht="33.75">
      <c r="A1247" s="54">
        <v>1248</v>
      </c>
      <c r="B1247" s="54" t="s">
        <v>2311</v>
      </c>
      <c r="C1247" s="58" t="s">
        <v>2312</v>
      </c>
      <c r="D1247" s="79">
        <v>90</v>
      </c>
      <c r="E1247" s="79">
        <v>90</v>
      </c>
      <c r="F1247" s="80">
        <v>14599.19</v>
      </c>
      <c r="G1247" s="80">
        <v>162.21</v>
      </c>
      <c r="H1247" s="80">
        <v>14599.19</v>
      </c>
      <c r="I1247" s="80" t="s">
        <v>28</v>
      </c>
      <c r="J1247" s="80" t="s">
        <v>28</v>
      </c>
      <c r="K1247" s="80">
        <v>162.21</v>
      </c>
      <c r="L1247" s="73">
        <f t="shared" si="324"/>
        <v>139.12</v>
      </c>
      <c r="M1247" s="73">
        <f t="shared" si="325"/>
        <v>102.98</v>
      </c>
      <c r="N1247" s="72" t="str">
        <f t="shared" si="326"/>
        <v>1909</v>
      </c>
      <c r="O1247" s="74">
        <f t="shared" si="327"/>
        <v>0</v>
      </c>
      <c r="P1247" s="72">
        <f t="shared" si="328"/>
        <v>0</v>
      </c>
      <c r="Q1247" s="74">
        <f t="shared" si="329"/>
        <v>90</v>
      </c>
      <c r="R1247" s="72" t="str">
        <f t="shared" si="330"/>
        <v/>
      </c>
      <c r="S1247" s="72" t="str">
        <f t="shared" si="331"/>
        <v/>
      </c>
      <c r="AF1247" s="18">
        <v>237.738339542267</v>
      </c>
      <c r="AG1247" s="18" t="s">
        <v>28</v>
      </c>
      <c r="AI1247" s="23">
        <f>'simulateur graphe PJ OQN'!$B$4</f>
        <v>1</v>
      </c>
      <c r="AJ1247" s="24">
        <f t="shared" si="332"/>
        <v>102.98</v>
      </c>
      <c r="AK1247" s="24">
        <f t="shared" si="333"/>
        <v>102.98</v>
      </c>
      <c r="AM1247" t="str">
        <f t="shared" si="334"/>
        <v>ZONEBASSE</v>
      </c>
      <c r="AN1247" t="str">
        <f t="shared" si="335"/>
        <v>HC</v>
      </c>
      <c r="AO1247" s="20">
        <f t="shared" si="336"/>
        <v>102.98</v>
      </c>
      <c r="AP1247" s="20">
        <f t="shared" si="337"/>
        <v>14599.19</v>
      </c>
      <c r="AQ1247" s="20" t="str">
        <f t="shared" si="337"/>
        <v>.</v>
      </c>
      <c r="AR1247" s="20" t="str">
        <f t="shared" si="337"/>
        <v>.</v>
      </c>
      <c r="AS1247" s="20">
        <f t="shared" si="338"/>
        <v>162.5</v>
      </c>
      <c r="AT1247" s="20">
        <f t="shared" si="323"/>
        <v>2217.5100000000002</v>
      </c>
      <c r="AU1247" s="20">
        <f t="shared" si="339"/>
        <v>14599.19</v>
      </c>
    </row>
    <row r="1248" spans="1:47" ht="33.75">
      <c r="A1248" s="54">
        <v>1249</v>
      </c>
      <c r="B1248" s="54" t="s">
        <v>2313</v>
      </c>
      <c r="C1248" s="58" t="s">
        <v>2314</v>
      </c>
      <c r="D1248" s="79">
        <v>90</v>
      </c>
      <c r="E1248" s="79">
        <v>90</v>
      </c>
      <c r="F1248" s="80">
        <v>11760.4</v>
      </c>
      <c r="G1248" s="80">
        <v>130.66999999999999</v>
      </c>
      <c r="H1248" s="80">
        <v>11760.4</v>
      </c>
      <c r="I1248" s="80" t="s">
        <v>28</v>
      </c>
      <c r="J1248" s="80" t="s">
        <v>28</v>
      </c>
      <c r="K1248" s="80">
        <v>130.66999999999999</v>
      </c>
      <c r="L1248" s="73">
        <f t="shared" si="324"/>
        <v>139.12</v>
      </c>
      <c r="M1248" s="73">
        <f t="shared" si="325"/>
        <v>102.98</v>
      </c>
      <c r="N1248" s="72" t="str">
        <f t="shared" si="326"/>
        <v>1909</v>
      </c>
      <c r="O1248" s="74">
        <f t="shared" si="327"/>
        <v>0</v>
      </c>
      <c r="P1248" s="72">
        <f t="shared" si="328"/>
        <v>0</v>
      </c>
      <c r="Q1248" s="74">
        <f t="shared" si="329"/>
        <v>90</v>
      </c>
      <c r="R1248" s="72" t="str">
        <f t="shared" si="330"/>
        <v/>
      </c>
      <c r="S1248" s="72" t="str">
        <f t="shared" si="331"/>
        <v/>
      </c>
      <c r="AF1248" s="18">
        <v>9032.9354759527996</v>
      </c>
      <c r="AG1248" s="18">
        <v>27.2631578947368</v>
      </c>
      <c r="AI1248" s="23">
        <f>'simulateur graphe PJ OQN'!$B$4</f>
        <v>1</v>
      </c>
      <c r="AJ1248" s="24">
        <f t="shared" si="332"/>
        <v>102.98</v>
      </c>
      <c r="AK1248" s="24">
        <f t="shared" si="333"/>
        <v>102.98</v>
      </c>
      <c r="AM1248" t="str">
        <f t="shared" si="334"/>
        <v>ZONEBASSE</v>
      </c>
      <c r="AN1248" t="str">
        <f t="shared" si="335"/>
        <v>HC</v>
      </c>
      <c r="AO1248" s="20">
        <f t="shared" si="336"/>
        <v>102.98</v>
      </c>
      <c r="AP1248" s="20">
        <f t="shared" si="337"/>
        <v>11760.4</v>
      </c>
      <c r="AQ1248" s="20" t="str">
        <f t="shared" si="337"/>
        <v>.</v>
      </c>
      <c r="AR1248" s="20" t="str">
        <f t="shared" si="337"/>
        <v>.</v>
      </c>
      <c r="AS1248" s="20">
        <f t="shared" si="338"/>
        <v>130.77000000000044</v>
      </c>
      <c r="AT1248" s="20">
        <f t="shared" si="323"/>
        <v>-621.28000000000065</v>
      </c>
      <c r="AU1248" s="20">
        <f t="shared" si="339"/>
        <v>11760.4</v>
      </c>
    </row>
    <row r="1249" spans="1:47" ht="33.75">
      <c r="A1249" s="54">
        <v>1250</v>
      </c>
      <c r="B1249" s="54" t="s">
        <v>2315</v>
      </c>
      <c r="C1249" s="58" t="s">
        <v>2316</v>
      </c>
      <c r="D1249" s="79">
        <v>15</v>
      </c>
      <c r="E1249" s="79">
        <v>35</v>
      </c>
      <c r="F1249" s="80">
        <v>1520.54</v>
      </c>
      <c r="G1249" s="80">
        <v>101.37</v>
      </c>
      <c r="H1249" s="80">
        <v>1520.54</v>
      </c>
      <c r="I1249" s="80">
        <v>2157.81</v>
      </c>
      <c r="J1249" s="80">
        <v>2798.79</v>
      </c>
      <c r="K1249" s="80">
        <v>79.55</v>
      </c>
      <c r="L1249" s="73">
        <f t="shared" si="324"/>
        <v>90.14</v>
      </c>
      <c r="M1249" s="73">
        <f t="shared" si="325"/>
        <v>102.98</v>
      </c>
      <c r="N1249" s="72" t="str">
        <f t="shared" si="326"/>
        <v>1909</v>
      </c>
      <c r="O1249" s="74">
        <f t="shared" si="327"/>
        <v>20</v>
      </c>
      <c r="P1249" s="72">
        <f t="shared" si="328"/>
        <v>1</v>
      </c>
      <c r="Q1249" s="74">
        <f t="shared" si="329"/>
        <v>15</v>
      </c>
      <c r="R1249" s="72">
        <f t="shared" si="330"/>
        <v>22</v>
      </c>
      <c r="S1249" s="72">
        <f t="shared" si="331"/>
        <v>29</v>
      </c>
      <c r="AF1249" s="18" t="s">
        <v>28</v>
      </c>
      <c r="AG1249" s="18" t="s">
        <v>28</v>
      </c>
      <c r="AI1249" s="23">
        <f>'simulateur graphe PJ OQN'!$B$4</f>
        <v>1</v>
      </c>
      <c r="AJ1249" s="24">
        <f t="shared" si="332"/>
        <v>102.98</v>
      </c>
      <c r="AK1249" s="24">
        <f t="shared" si="333"/>
        <v>102.98</v>
      </c>
      <c r="AM1249" t="str">
        <f t="shared" si="334"/>
        <v>ZONEBASSE</v>
      </c>
      <c r="AN1249" t="str">
        <f t="shared" si="335"/>
        <v>HC</v>
      </c>
      <c r="AO1249" s="20">
        <f t="shared" si="336"/>
        <v>102.98</v>
      </c>
      <c r="AP1249" s="20">
        <f t="shared" si="337"/>
        <v>1520.54</v>
      </c>
      <c r="AQ1249" s="20">
        <f t="shared" si="337"/>
        <v>2157.81</v>
      </c>
      <c r="AR1249" s="20">
        <f t="shared" si="337"/>
        <v>2798.79</v>
      </c>
      <c r="AS1249" s="20">
        <f t="shared" si="338"/>
        <v>94.090000000000146</v>
      </c>
      <c r="AT1249" s="20">
        <f t="shared" si="323"/>
        <v>-848.42000000000007</v>
      </c>
      <c r="AU1249" s="20">
        <f t="shared" si="339"/>
        <v>1520.54</v>
      </c>
    </row>
    <row r="1250" spans="1:47" ht="33.75">
      <c r="A1250" s="54">
        <v>1251</v>
      </c>
      <c r="B1250" s="54" t="s">
        <v>2317</v>
      </c>
      <c r="C1250" s="58" t="s">
        <v>2318</v>
      </c>
      <c r="D1250" s="79">
        <v>15</v>
      </c>
      <c r="E1250" s="79">
        <v>35</v>
      </c>
      <c r="F1250" s="80">
        <v>1577.04</v>
      </c>
      <c r="G1250" s="80">
        <v>105.14</v>
      </c>
      <c r="H1250" s="80">
        <v>1577.04</v>
      </c>
      <c r="I1250" s="80">
        <v>2237.9899999999998</v>
      </c>
      <c r="J1250" s="80">
        <v>2902.78</v>
      </c>
      <c r="K1250" s="80">
        <v>82.94</v>
      </c>
      <c r="L1250" s="73">
        <f t="shared" si="324"/>
        <v>90.14</v>
      </c>
      <c r="M1250" s="73">
        <f t="shared" si="325"/>
        <v>102.98</v>
      </c>
      <c r="N1250" s="72" t="str">
        <f t="shared" si="326"/>
        <v>1909</v>
      </c>
      <c r="O1250" s="74">
        <f t="shared" si="327"/>
        <v>20</v>
      </c>
      <c r="P1250" s="72">
        <f t="shared" si="328"/>
        <v>1</v>
      </c>
      <c r="Q1250" s="74">
        <f t="shared" si="329"/>
        <v>15</v>
      </c>
      <c r="R1250" s="72">
        <f t="shared" si="330"/>
        <v>22</v>
      </c>
      <c r="S1250" s="72">
        <f t="shared" si="331"/>
        <v>29</v>
      </c>
      <c r="AF1250" s="18">
        <v>4436.2244342377999</v>
      </c>
      <c r="AG1250" s="18">
        <v>30.671232876712299</v>
      </c>
      <c r="AI1250" s="23">
        <f>'simulateur graphe PJ OQN'!$B$4</f>
        <v>1</v>
      </c>
      <c r="AJ1250" s="24">
        <f t="shared" si="332"/>
        <v>102.98</v>
      </c>
      <c r="AK1250" s="24">
        <f t="shared" si="333"/>
        <v>102.98</v>
      </c>
      <c r="AM1250" t="str">
        <f t="shared" si="334"/>
        <v>ZONEBASSE</v>
      </c>
      <c r="AN1250" t="str">
        <f t="shared" si="335"/>
        <v>HC</v>
      </c>
      <c r="AO1250" s="20">
        <f t="shared" si="336"/>
        <v>102.98</v>
      </c>
      <c r="AP1250" s="20">
        <f t="shared" si="337"/>
        <v>1577.04</v>
      </c>
      <c r="AQ1250" s="20">
        <f t="shared" si="337"/>
        <v>2237.9899999999998</v>
      </c>
      <c r="AR1250" s="20">
        <f t="shared" si="337"/>
        <v>2902.78</v>
      </c>
      <c r="AS1250" s="20">
        <f t="shared" si="338"/>
        <v>82.820000000000164</v>
      </c>
      <c r="AT1250" s="20">
        <f t="shared" si="323"/>
        <v>-557.98000000000047</v>
      </c>
      <c r="AU1250" s="20">
        <f t="shared" si="339"/>
        <v>1577.04</v>
      </c>
    </row>
    <row r="1251" spans="1:47" ht="33.75">
      <c r="A1251" s="54">
        <v>1252</v>
      </c>
      <c r="B1251" s="54" t="s">
        <v>2319</v>
      </c>
      <c r="C1251" s="58" t="s">
        <v>2320</v>
      </c>
      <c r="D1251" s="79">
        <v>43</v>
      </c>
      <c r="E1251" s="79">
        <v>49</v>
      </c>
      <c r="F1251" s="80">
        <v>5268.48</v>
      </c>
      <c r="G1251" s="80">
        <v>122.52</v>
      </c>
      <c r="H1251" s="80">
        <v>5268.48</v>
      </c>
      <c r="I1251" s="80" t="s">
        <v>28</v>
      </c>
      <c r="J1251" s="80" t="s">
        <v>28</v>
      </c>
      <c r="K1251" s="80">
        <v>111.31</v>
      </c>
      <c r="L1251" s="73">
        <f t="shared" si="324"/>
        <v>90.14</v>
      </c>
      <c r="M1251" s="73">
        <f t="shared" si="325"/>
        <v>102.98</v>
      </c>
      <c r="N1251" s="72" t="str">
        <f t="shared" si="326"/>
        <v>1909</v>
      </c>
      <c r="O1251" s="74">
        <f t="shared" si="327"/>
        <v>6</v>
      </c>
      <c r="P1251" s="72">
        <f t="shared" si="328"/>
        <v>0</v>
      </c>
      <c r="Q1251" s="74">
        <f t="shared" si="329"/>
        <v>43</v>
      </c>
      <c r="R1251" s="72" t="str">
        <f t="shared" si="330"/>
        <v/>
      </c>
      <c r="S1251" s="72" t="str">
        <f t="shared" si="331"/>
        <v/>
      </c>
      <c r="AF1251" s="18">
        <v>13198.2544453502</v>
      </c>
      <c r="AG1251" s="18">
        <v>106.363636363636</v>
      </c>
      <c r="AI1251" s="23">
        <f>'simulateur graphe PJ OQN'!$B$4</f>
        <v>1</v>
      </c>
      <c r="AJ1251" s="24">
        <f t="shared" si="332"/>
        <v>102.98</v>
      </c>
      <c r="AK1251" s="24">
        <f t="shared" si="333"/>
        <v>102.98</v>
      </c>
      <c r="AM1251" t="str">
        <f t="shared" si="334"/>
        <v>ZONEBASSE</v>
      </c>
      <c r="AN1251" t="str">
        <f t="shared" si="335"/>
        <v>HC</v>
      </c>
      <c r="AO1251" s="20">
        <f t="shared" si="336"/>
        <v>102.98</v>
      </c>
      <c r="AP1251" s="20">
        <f t="shared" si="337"/>
        <v>5268.48</v>
      </c>
      <c r="AQ1251" s="20" t="str">
        <f t="shared" si="337"/>
        <v>.</v>
      </c>
      <c r="AR1251" s="20" t="str">
        <f t="shared" si="337"/>
        <v>.</v>
      </c>
      <c r="AS1251" s="20">
        <f t="shared" si="338"/>
        <v>-74.400000000000546</v>
      </c>
      <c r="AT1251" s="20">
        <f t="shared" si="323"/>
        <v>1809.7299999999987</v>
      </c>
      <c r="AU1251" s="20">
        <f t="shared" si="339"/>
        <v>5268.48</v>
      </c>
    </row>
    <row r="1252" spans="1:47" ht="33.75">
      <c r="A1252" s="54">
        <v>1253</v>
      </c>
      <c r="B1252" s="54" t="s">
        <v>2321</v>
      </c>
      <c r="C1252" s="58" t="s">
        <v>2322</v>
      </c>
      <c r="D1252" s="79">
        <v>64</v>
      </c>
      <c r="E1252" s="79">
        <v>70</v>
      </c>
      <c r="F1252" s="80">
        <v>7897.75</v>
      </c>
      <c r="G1252" s="80">
        <v>123.4</v>
      </c>
      <c r="H1252" s="80">
        <v>7897.75</v>
      </c>
      <c r="I1252" s="80" t="s">
        <v>28</v>
      </c>
      <c r="J1252" s="80" t="s">
        <v>28</v>
      </c>
      <c r="K1252" s="80">
        <v>112.83</v>
      </c>
      <c r="L1252" s="73">
        <f t="shared" si="324"/>
        <v>90.14</v>
      </c>
      <c r="M1252" s="73">
        <f t="shared" si="325"/>
        <v>102.98</v>
      </c>
      <c r="N1252" s="72" t="str">
        <f t="shared" si="326"/>
        <v>1909</v>
      </c>
      <c r="O1252" s="74">
        <f t="shared" si="327"/>
        <v>6</v>
      </c>
      <c r="P1252" s="72">
        <f t="shared" si="328"/>
        <v>0</v>
      </c>
      <c r="Q1252" s="74">
        <f t="shared" si="329"/>
        <v>64</v>
      </c>
      <c r="R1252" s="72" t="str">
        <f t="shared" si="330"/>
        <v/>
      </c>
      <c r="S1252" s="72" t="str">
        <f t="shared" si="331"/>
        <v/>
      </c>
      <c r="AF1252" s="18">
        <v>3839.00207622269</v>
      </c>
      <c r="AG1252" s="18">
        <v>30.009202453987701</v>
      </c>
      <c r="AI1252" s="23">
        <f>'simulateur graphe PJ OQN'!$B$4</f>
        <v>1</v>
      </c>
      <c r="AJ1252" s="24">
        <f t="shared" si="332"/>
        <v>102.98</v>
      </c>
      <c r="AK1252" s="24">
        <f t="shared" si="333"/>
        <v>102.98</v>
      </c>
      <c r="AM1252" t="str">
        <f t="shared" si="334"/>
        <v>ZONEBASSE</v>
      </c>
      <c r="AN1252" t="str">
        <f t="shared" si="335"/>
        <v>HC</v>
      </c>
      <c r="AO1252" s="20">
        <f t="shared" si="336"/>
        <v>102.98</v>
      </c>
      <c r="AP1252" s="20">
        <f t="shared" si="337"/>
        <v>7897.75</v>
      </c>
      <c r="AQ1252" s="20" t="str">
        <f t="shared" si="337"/>
        <v>.</v>
      </c>
      <c r="AR1252" s="20" t="str">
        <f t="shared" si="337"/>
        <v>.</v>
      </c>
      <c r="AS1252" s="20">
        <f t="shared" si="338"/>
        <v>112.48000000000047</v>
      </c>
      <c r="AT1252" s="20">
        <f t="shared" si="323"/>
        <v>2131.8900000000003</v>
      </c>
      <c r="AU1252" s="20">
        <f t="shared" si="339"/>
        <v>7897.75</v>
      </c>
    </row>
    <row r="1253" spans="1:47" ht="33.75">
      <c r="A1253" s="54">
        <v>1254</v>
      </c>
      <c r="B1253" s="54" t="s">
        <v>2323</v>
      </c>
      <c r="C1253" s="58" t="s">
        <v>2324</v>
      </c>
      <c r="D1253" s="79">
        <v>15</v>
      </c>
      <c r="E1253" s="79">
        <v>35</v>
      </c>
      <c r="F1253" s="80">
        <v>1697.57</v>
      </c>
      <c r="G1253" s="80">
        <v>113.17</v>
      </c>
      <c r="H1253" s="80">
        <v>1697.57</v>
      </c>
      <c r="I1253" s="80">
        <v>2416.4299999999998</v>
      </c>
      <c r="J1253" s="80">
        <v>2901.85</v>
      </c>
      <c r="K1253" s="80">
        <v>78.349999999999994</v>
      </c>
      <c r="L1253" s="73">
        <f t="shared" si="324"/>
        <v>97.82</v>
      </c>
      <c r="M1253" s="73">
        <f t="shared" si="325"/>
        <v>102.98</v>
      </c>
      <c r="N1253" s="72" t="str">
        <f t="shared" si="326"/>
        <v>1909</v>
      </c>
      <c r="O1253" s="74">
        <f t="shared" si="327"/>
        <v>20</v>
      </c>
      <c r="P1253" s="72">
        <f t="shared" si="328"/>
        <v>1</v>
      </c>
      <c r="Q1253" s="74">
        <f t="shared" si="329"/>
        <v>15</v>
      </c>
      <c r="R1253" s="72">
        <f t="shared" si="330"/>
        <v>22</v>
      </c>
      <c r="S1253" s="72">
        <f t="shared" si="331"/>
        <v>29</v>
      </c>
      <c r="AF1253" s="18">
        <v>5464.5610805569104</v>
      </c>
      <c r="AG1253" s="18">
        <v>43.594059405940598</v>
      </c>
      <c r="AI1253" s="23">
        <f>'simulateur graphe PJ OQN'!$B$4</f>
        <v>1</v>
      </c>
      <c r="AJ1253" s="24">
        <f t="shared" si="332"/>
        <v>102.98</v>
      </c>
      <c r="AK1253" s="24">
        <f t="shared" si="333"/>
        <v>102.98</v>
      </c>
      <c r="AM1253" t="str">
        <f t="shared" si="334"/>
        <v>ZONEBASSE</v>
      </c>
      <c r="AN1253" t="str">
        <f t="shared" si="335"/>
        <v>HC</v>
      </c>
      <c r="AO1253" s="20">
        <f t="shared" si="336"/>
        <v>102.98</v>
      </c>
      <c r="AP1253" s="20">
        <f t="shared" si="337"/>
        <v>1697.57</v>
      </c>
      <c r="AQ1253" s="20">
        <f t="shared" si="337"/>
        <v>2416.4299999999998</v>
      </c>
      <c r="AR1253" s="20">
        <f t="shared" si="337"/>
        <v>2901.85</v>
      </c>
      <c r="AS1253" s="20">
        <f t="shared" si="338"/>
        <v>237.95000000000027</v>
      </c>
      <c r="AT1253" s="20">
        <f t="shared" si="323"/>
        <v>-1494.8799999999992</v>
      </c>
      <c r="AU1253" s="20">
        <f t="shared" si="339"/>
        <v>1697.57</v>
      </c>
    </row>
    <row r="1254" spans="1:47" ht="33.75">
      <c r="A1254" s="54">
        <v>1255</v>
      </c>
      <c r="B1254" s="54" t="s">
        <v>2325</v>
      </c>
      <c r="C1254" s="58" t="s">
        <v>2326</v>
      </c>
      <c r="D1254" s="79">
        <v>22</v>
      </c>
      <c r="E1254" s="79">
        <v>42</v>
      </c>
      <c r="F1254" s="80">
        <v>2522.79</v>
      </c>
      <c r="G1254" s="80">
        <v>114.67</v>
      </c>
      <c r="H1254" s="80">
        <v>2522.79</v>
      </c>
      <c r="I1254" s="80">
        <v>3029.56</v>
      </c>
      <c r="J1254" s="80">
        <v>3771.16</v>
      </c>
      <c r="K1254" s="80">
        <v>89.79</v>
      </c>
      <c r="L1254" s="73">
        <f t="shared" si="324"/>
        <v>97.82</v>
      </c>
      <c r="M1254" s="73">
        <f t="shared" si="325"/>
        <v>102.98</v>
      </c>
      <c r="N1254" s="72" t="str">
        <f t="shared" si="326"/>
        <v>1909</v>
      </c>
      <c r="O1254" s="74">
        <f t="shared" si="327"/>
        <v>20</v>
      </c>
      <c r="P1254" s="72">
        <f t="shared" si="328"/>
        <v>1</v>
      </c>
      <c r="Q1254" s="74">
        <f t="shared" si="329"/>
        <v>22</v>
      </c>
      <c r="R1254" s="72">
        <f t="shared" si="330"/>
        <v>29</v>
      </c>
      <c r="S1254" s="72">
        <f t="shared" si="331"/>
        <v>36</v>
      </c>
      <c r="AF1254" s="18">
        <v>5639.3205826459698</v>
      </c>
      <c r="AG1254" s="18">
        <v>37.809160305343497</v>
      </c>
      <c r="AI1254" s="23">
        <f>'simulateur graphe PJ OQN'!$B$4</f>
        <v>1</v>
      </c>
      <c r="AJ1254" s="24">
        <f t="shared" si="332"/>
        <v>102.98</v>
      </c>
      <c r="AK1254" s="24">
        <f t="shared" si="333"/>
        <v>102.98</v>
      </c>
      <c r="AM1254" t="str">
        <f t="shared" si="334"/>
        <v>ZONEBASSE</v>
      </c>
      <c r="AN1254" t="str">
        <f t="shared" si="335"/>
        <v>HC</v>
      </c>
      <c r="AO1254" s="20">
        <f t="shared" si="336"/>
        <v>102.98</v>
      </c>
      <c r="AP1254" s="20">
        <f t="shared" si="337"/>
        <v>2522.79</v>
      </c>
      <c r="AQ1254" s="20">
        <f t="shared" si="337"/>
        <v>3029.56</v>
      </c>
      <c r="AR1254" s="20">
        <f t="shared" si="337"/>
        <v>3771.16</v>
      </c>
      <c r="AS1254" s="20">
        <f t="shared" si="338"/>
        <v>89.769999999999527</v>
      </c>
      <c r="AT1254" s="20">
        <f t="shared" si="323"/>
        <v>-624.89999999999964</v>
      </c>
      <c r="AU1254" s="20">
        <f t="shared" si="339"/>
        <v>2522.79</v>
      </c>
    </row>
    <row r="1255" spans="1:47" ht="33.75">
      <c r="A1255" s="54">
        <v>1256</v>
      </c>
      <c r="B1255" s="54" t="s">
        <v>2327</v>
      </c>
      <c r="C1255" s="58" t="s">
        <v>2328</v>
      </c>
      <c r="D1255" s="79">
        <v>15</v>
      </c>
      <c r="E1255" s="79">
        <v>35</v>
      </c>
      <c r="F1255" s="80">
        <v>2031.77</v>
      </c>
      <c r="G1255" s="80">
        <v>135.44999999999999</v>
      </c>
      <c r="H1255" s="80">
        <v>2031.77</v>
      </c>
      <c r="I1255" s="80">
        <v>2855.44</v>
      </c>
      <c r="J1255" s="80">
        <v>3392.11</v>
      </c>
      <c r="K1255" s="80">
        <v>88.78</v>
      </c>
      <c r="L1255" s="73">
        <f t="shared" si="324"/>
        <v>97.82</v>
      </c>
      <c r="M1255" s="73">
        <f t="shared" si="325"/>
        <v>102.98</v>
      </c>
      <c r="N1255" s="72" t="str">
        <f t="shared" si="326"/>
        <v>1909</v>
      </c>
      <c r="O1255" s="74">
        <f t="shared" si="327"/>
        <v>20</v>
      </c>
      <c r="P1255" s="72">
        <f t="shared" si="328"/>
        <v>1</v>
      </c>
      <c r="Q1255" s="74">
        <f t="shared" si="329"/>
        <v>15</v>
      </c>
      <c r="R1255" s="72">
        <f t="shared" si="330"/>
        <v>22</v>
      </c>
      <c r="S1255" s="72">
        <f t="shared" si="331"/>
        <v>29</v>
      </c>
      <c r="AF1255" s="18">
        <v>10219.785388787899</v>
      </c>
      <c r="AG1255" s="18">
        <v>58.826923076923102</v>
      </c>
      <c r="AI1255" s="23">
        <f>'simulateur graphe PJ OQN'!$B$4</f>
        <v>1</v>
      </c>
      <c r="AJ1255" s="24">
        <f t="shared" si="332"/>
        <v>102.98</v>
      </c>
      <c r="AK1255" s="24">
        <f t="shared" si="333"/>
        <v>102.98</v>
      </c>
      <c r="AM1255" t="str">
        <f t="shared" si="334"/>
        <v>ZONEBASSE</v>
      </c>
      <c r="AN1255" t="str">
        <f t="shared" si="335"/>
        <v>HC</v>
      </c>
      <c r="AO1255" s="20">
        <f t="shared" si="336"/>
        <v>102.98</v>
      </c>
      <c r="AP1255" s="20">
        <f t="shared" si="337"/>
        <v>2031.77</v>
      </c>
      <c r="AQ1255" s="20">
        <f t="shared" si="337"/>
        <v>2855.44</v>
      </c>
      <c r="AR1255" s="20">
        <f t="shared" si="337"/>
        <v>3392.11</v>
      </c>
      <c r="AS1255" s="20">
        <f t="shared" si="338"/>
        <v>373.59000000000015</v>
      </c>
      <c r="AT1255" s="20">
        <f t="shared" si="323"/>
        <v>-430.96999999999935</v>
      </c>
      <c r="AU1255" s="20">
        <f t="shared" si="339"/>
        <v>2031.77</v>
      </c>
    </row>
    <row r="1256" spans="1:47" ht="33.75">
      <c r="A1256" s="54">
        <v>1257</v>
      </c>
      <c r="B1256" s="54" t="s">
        <v>2329</v>
      </c>
      <c r="C1256" s="58" t="s">
        <v>2330</v>
      </c>
      <c r="D1256" s="79">
        <v>43</v>
      </c>
      <c r="E1256" s="79">
        <v>49</v>
      </c>
      <c r="F1256" s="80">
        <v>4771.8599999999997</v>
      </c>
      <c r="G1256" s="80">
        <v>91.26</v>
      </c>
      <c r="H1256" s="80">
        <v>4771.8599999999997</v>
      </c>
      <c r="I1256" s="80" t="s">
        <v>28</v>
      </c>
      <c r="J1256" s="80" t="s">
        <v>28</v>
      </c>
      <c r="K1256" s="80">
        <v>105.32</v>
      </c>
      <c r="L1256" s="73">
        <f t="shared" si="324"/>
        <v>97.82</v>
      </c>
      <c r="M1256" s="73">
        <f t="shared" si="325"/>
        <v>102.98</v>
      </c>
      <c r="N1256" s="72" t="str">
        <f t="shared" si="326"/>
        <v>1909</v>
      </c>
      <c r="O1256" s="74">
        <f t="shared" si="327"/>
        <v>6</v>
      </c>
      <c r="P1256" s="72">
        <f t="shared" si="328"/>
        <v>0</v>
      </c>
      <c r="Q1256" s="74">
        <f t="shared" si="329"/>
        <v>43</v>
      </c>
      <c r="R1256" s="72" t="str">
        <f t="shared" si="330"/>
        <v/>
      </c>
      <c r="S1256" s="72" t="str">
        <f t="shared" si="331"/>
        <v/>
      </c>
      <c r="AF1256" s="18">
        <v>4562.5149287826598</v>
      </c>
      <c r="AG1256" s="18">
        <v>34.649572649572697</v>
      </c>
      <c r="AI1256" s="23">
        <f>'simulateur graphe PJ OQN'!$B$4</f>
        <v>1</v>
      </c>
      <c r="AJ1256" s="24">
        <f t="shared" si="332"/>
        <v>102.98</v>
      </c>
      <c r="AK1256" s="24">
        <f t="shared" si="333"/>
        <v>102.98</v>
      </c>
      <c r="AM1256" t="str">
        <f t="shared" si="334"/>
        <v>ZONEBASSE</v>
      </c>
      <c r="AN1256" t="str">
        <f t="shared" si="335"/>
        <v>HC</v>
      </c>
      <c r="AO1256" s="20">
        <f t="shared" si="336"/>
        <v>102.98</v>
      </c>
      <c r="AP1256" s="20">
        <f t="shared" si="337"/>
        <v>4771.8599999999997</v>
      </c>
      <c r="AQ1256" s="20" t="str">
        <f t="shared" si="337"/>
        <v>.</v>
      </c>
      <c r="AR1256" s="20" t="str">
        <f t="shared" si="337"/>
        <v>.</v>
      </c>
      <c r="AS1256" s="20">
        <f t="shared" si="338"/>
        <v>-283.5</v>
      </c>
      <c r="AT1256" s="20">
        <f t="shared" si="323"/>
        <v>384</v>
      </c>
      <c r="AU1256" s="20">
        <f t="shared" si="339"/>
        <v>4771.8599999999997</v>
      </c>
    </row>
    <row r="1257" spans="1:47" ht="33.75">
      <c r="A1257" s="54">
        <v>1258</v>
      </c>
      <c r="B1257" s="54" t="s">
        <v>2331</v>
      </c>
      <c r="C1257" s="58" t="s">
        <v>2332</v>
      </c>
      <c r="D1257" s="79">
        <v>43</v>
      </c>
      <c r="E1257" s="79">
        <v>49</v>
      </c>
      <c r="F1257" s="80">
        <v>4586.72</v>
      </c>
      <c r="G1257" s="80">
        <v>106.67</v>
      </c>
      <c r="H1257" s="80">
        <v>4586.72</v>
      </c>
      <c r="I1257" s="80" t="s">
        <v>28</v>
      </c>
      <c r="J1257" s="80" t="s">
        <v>28</v>
      </c>
      <c r="K1257" s="80">
        <v>101.93</v>
      </c>
      <c r="L1257" s="73">
        <f t="shared" si="324"/>
        <v>97.82</v>
      </c>
      <c r="M1257" s="73">
        <f t="shared" si="325"/>
        <v>102.98</v>
      </c>
      <c r="N1257" s="72" t="str">
        <f t="shared" si="326"/>
        <v>1909</v>
      </c>
      <c r="O1257" s="74">
        <f t="shared" si="327"/>
        <v>6</v>
      </c>
      <c r="P1257" s="72">
        <f t="shared" si="328"/>
        <v>0</v>
      </c>
      <c r="Q1257" s="74">
        <f t="shared" si="329"/>
        <v>43</v>
      </c>
      <c r="R1257" s="72" t="str">
        <f t="shared" si="330"/>
        <v/>
      </c>
      <c r="S1257" s="72" t="str">
        <f t="shared" si="331"/>
        <v/>
      </c>
      <c r="AF1257" s="18">
        <v>6565.3587737603602</v>
      </c>
      <c r="AG1257" s="18">
        <v>45.530303030303003</v>
      </c>
      <c r="AI1257" s="23">
        <f>'simulateur graphe PJ OQN'!$B$4</f>
        <v>1</v>
      </c>
      <c r="AJ1257" s="24">
        <f t="shared" si="332"/>
        <v>102.98</v>
      </c>
      <c r="AK1257" s="24">
        <f t="shared" si="333"/>
        <v>102.98</v>
      </c>
      <c r="AM1257" t="str">
        <f t="shared" si="334"/>
        <v>ZONEBASSE</v>
      </c>
      <c r="AN1257" t="str">
        <f t="shared" si="335"/>
        <v>HC</v>
      </c>
      <c r="AO1257" s="20">
        <f t="shared" si="336"/>
        <v>102.98</v>
      </c>
      <c r="AP1257" s="20">
        <f t="shared" si="337"/>
        <v>4586.72</v>
      </c>
      <c r="AQ1257" s="20" t="str">
        <f t="shared" si="337"/>
        <v>.</v>
      </c>
      <c r="AR1257" s="20" t="str">
        <f t="shared" si="337"/>
        <v>.</v>
      </c>
      <c r="AS1257" s="20">
        <f t="shared" si="338"/>
        <v>-305.92000000000007</v>
      </c>
      <c r="AT1257" s="20">
        <f t="shared" si="323"/>
        <v>59.8700000000008</v>
      </c>
      <c r="AU1257" s="20">
        <f t="shared" si="339"/>
        <v>4586.72</v>
      </c>
    </row>
    <row r="1258" spans="1:47" ht="33.75">
      <c r="A1258" s="54">
        <v>1259</v>
      </c>
      <c r="B1258" s="54" t="s">
        <v>2333</v>
      </c>
      <c r="C1258" s="58" t="s">
        <v>2334</v>
      </c>
      <c r="D1258" s="79">
        <v>64</v>
      </c>
      <c r="E1258" s="79">
        <v>70</v>
      </c>
      <c r="F1258" s="80">
        <v>6590.61</v>
      </c>
      <c r="G1258" s="80">
        <v>95.42</v>
      </c>
      <c r="H1258" s="80">
        <v>6590.61</v>
      </c>
      <c r="I1258" s="80" t="s">
        <v>28</v>
      </c>
      <c r="J1258" s="80" t="s">
        <v>28</v>
      </c>
      <c r="K1258" s="80">
        <v>101.93</v>
      </c>
      <c r="L1258" s="73">
        <f t="shared" si="324"/>
        <v>97.82</v>
      </c>
      <c r="M1258" s="73">
        <f t="shared" si="325"/>
        <v>102.98</v>
      </c>
      <c r="N1258" s="72" t="str">
        <f t="shared" si="326"/>
        <v>1909</v>
      </c>
      <c r="O1258" s="74">
        <f t="shared" si="327"/>
        <v>6</v>
      </c>
      <c r="P1258" s="72">
        <f t="shared" si="328"/>
        <v>0</v>
      </c>
      <c r="Q1258" s="74">
        <f t="shared" si="329"/>
        <v>64</v>
      </c>
      <c r="R1258" s="72" t="str">
        <f t="shared" si="330"/>
        <v/>
      </c>
      <c r="S1258" s="72" t="str">
        <f t="shared" si="331"/>
        <v/>
      </c>
      <c r="AF1258" s="18">
        <v>5116.3899731911297</v>
      </c>
      <c r="AG1258" s="18">
        <v>35.828358208955201</v>
      </c>
      <c r="AI1258" s="23">
        <f>'simulateur graphe PJ OQN'!$B$4</f>
        <v>1</v>
      </c>
      <c r="AJ1258" s="24">
        <f t="shared" si="332"/>
        <v>102.98</v>
      </c>
      <c r="AK1258" s="24">
        <f t="shared" si="333"/>
        <v>102.98</v>
      </c>
      <c r="AM1258" t="str">
        <f t="shared" si="334"/>
        <v>ZONEBASSE</v>
      </c>
      <c r="AN1258" t="str">
        <f t="shared" si="335"/>
        <v>HC</v>
      </c>
      <c r="AO1258" s="20">
        <f t="shared" si="336"/>
        <v>102.98</v>
      </c>
      <c r="AP1258" s="20">
        <f t="shared" si="337"/>
        <v>6590.61</v>
      </c>
      <c r="AQ1258" s="20" t="str">
        <f t="shared" si="337"/>
        <v>.</v>
      </c>
      <c r="AR1258" s="20" t="str">
        <f t="shared" si="337"/>
        <v>.</v>
      </c>
      <c r="AS1258" s="20">
        <f t="shared" si="338"/>
        <v>-442.5600000000004</v>
      </c>
      <c r="AT1258" s="20">
        <f t="shared" si="323"/>
        <v>-76.770000000000437</v>
      </c>
      <c r="AU1258" s="20">
        <f t="shared" si="339"/>
        <v>6590.61</v>
      </c>
    </row>
    <row r="1259" spans="1:47" ht="33.75">
      <c r="A1259" s="54">
        <v>1260</v>
      </c>
      <c r="B1259" s="54" t="s">
        <v>2335</v>
      </c>
      <c r="C1259" s="58" t="s">
        <v>2336</v>
      </c>
      <c r="D1259" s="79">
        <v>8</v>
      </c>
      <c r="E1259" s="79">
        <v>28</v>
      </c>
      <c r="F1259" s="80">
        <v>1068.02</v>
      </c>
      <c r="G1259" s="80">
        <v>133.5</v>
      </c>
      <c r="H1259" s="80">
        <v>1068.02</v>
      </c>
      <c r="I1259" s="80">
        <v>1708.64</v>
      </c>
      <c r="J1259" s="80">
        <v>2491.3200000000002</v>
      </c>
      <c r="K1259" s="80">
        <v>79.150000000000006</v>
      </c>
      <c r="L1259" s="73">
        <f t="shared" si="324"/>
        <v>90.44</v>
      </c>
      <c r="M1259" s="73">
        <f t="shared" si="325"/>
        <v>102.98</v>
      </c>
      <c r="N1259" s="72" t="str">
        <f t="shared" si="326"/>
        <v>1909</v>
      </c>
      <c r="O1259" s="74">
        <f t="shared" si="327"/>
        <v>20</v>
      </c>
      <c r="P1259" s="72">
        <f t="shared" si="328"/>
        <v>1</v>
      </c>
      <c r="Q1259" s="74">
        <f t="shared" si="329"/>
        <v>8</v>
      </c>
      <c r="R1259" s="72">
        <f t="shared" si="330"/>
        <v>15</v>
      </c>
      <c r="S1259" s="72">
        <f t="shared" si="331"/>
        <v>22</v>
      </c>
      <c r="AF1259" s="18">
        <v>7029.4264801566596</v>
      </c>
      <c r="AG1259" s="18">
        <v>46.6979166666667</v>
      </c>
      <c r="AI1259" s="23">
        <f>'simulateur graphe PJ OQN'!$B$4</f>
        <v>1</v>
      </c>
      <c r="AJ1259" s="24">
        <f t="shared" si="332"/>
        <v>102.98</v>
      </c>
      <c r="AK1259" s="24">
        <f t="shared" si="333"/>
        <v>102.98</v>
      </c>
      <c r="AM1259" t="str">
        <f t="shared" si="334"/>
        <v>ZONEBASSE</v>
      </c>
      <c r="AN1259" t="str">
        <f t="shared" si="335"/>
        <v>HC</v>
      </c>
      <c r="AO1259" s="20">
        <f t="shared" si="336"/>
        <v>102.98</v>
      </c>
      <c r="AP1259" s="20">
        <f t="shared" si="337"/>
        <v>1068.02</v>
      </c>
      <c r="AQ1259" s="20">
        <f t="shared" si="337"/>
        <v>1708.64</v>
      </c>
      <c r="AR1259" s="20">
        <f t="shared" si="337"/>
        <v>2491.3200000000002</v>
      </c>
      <c r="AS1259" s="20">
        <f t="shared" si="338"/>
        <v>354.27</v>
      </c>
      <c r="AT1259" s="20">
        <f t="shared" si="323"/>
        <v>-650.53999999999905</v>
      </c>
      <c r="AU1259" s="20">
        <f t="shared" si="339"/>
        <v>1068.02</v>
      </c>
    </row>
    <row r="1260" spans="1:47" ht="33.75">
      <c r="A1260" s="54">
        <v>1261</v>
      </c>
      <c r="B1260" s="54" t="s">
        <v>2337</v>
      </c>
      <c r="C1260" s="58" t="s">
        <v>2338</v>
      </c>
      <c r="D1260" s="79">
        <v>36</v>
      </c>
      <c r="E1260" s="79">
        <v>42</v>
      </c>
      <c r="F1260" s="80">
        <v>1909.75</v>
      </c>
      <c r="G1260" s="80">
        <v>53.05</v>
      </c>
      <c r="H1260" s="80">
        <v>1909.75</v>
      </c>
      <c r="I1260" s="80" t="s">
        <v>28</v>
      </c>
      <c r="J1260" s="80" t="s">
        <v>28</v>
      </c>
      <c r="K1260" s="80">
        <v>48.81</v>
      </c>
      <c r="L1260" s="73">
        <f t="shared" si="324"/>
        <v>90.44</v>
      </c>
      <c r="M1260" s="73">
        <f t="shared" si="325"/>
        <v>102.98</v>
      </c>
      <c r="N1260" s="72" t="str">
        <f t="shared" si="326"/>
        <v>1909</v>
      </c>
      <c r="O1260" s="74">
        <f t="shared" si="327"/>
        <v>6</v>
      </c>
      <c r="P1260" s="72">
        <f t="shared" si="328"/>
        <v>0</v>
      </c>
      <c r="Q1260" s="74">
        <f t="shared" si="329"/>
        <v>36</v>
      </c>
      <c r="R1260" s="72" t="str">
        <f t="shared" si="330"/>
        <v/>
      </c>
      <c r="S1260" s="72" t="str">
        <f t="shared" si="331"/>
        <v/>
      </c>
      <c r="AF1260" s="18">
        <v>7309.0312311588004</v>
      </c>
      <c r="AG1260" s="18">
        <v>39.909952606635102</v>
      </c>
      <c r="AI1260" s="23">
        <f>'simulateur graphe PJ OQN'!$B$4</f>
        <v>1</v>
      </c>
      <c r="AJ1260" s="24">
        <f t="shared" si="332"/>
        <v>102.98</v>
      </c>
      <c r="AK1260" s="24">
        <f t="shared" si="333"/>
        <v>102.98</v>
      </c>
      <c r="AM1260" t="str">
        <f t="shared" si="334"/>
        <v>ZONEBASSE</v>
      </c>
      <c r="AN1260" t="str">
        <f t="shared" si="335"/>
        <v>HC</v>
      </c>
      <c r="AO1260" s="20">
        <f t="shared" si="336"/>
        <v>102.98</v>
      </c>
      <c r="AP1260" s="20">
        <f t="shared" si="337"/>
        <v>1909.75</v>
      </c>
      <c r="AQ1260" s="20" t="str">
        <f t="shared" si="337"/>
        <v>.</v>
      </c>
      <c r="AR1260" s="20" t="str">
        <f t="shared" si="337"/>
        <v>.</v>
      </c>
      <c r="AS1260" s="20">
        <f t="shared" si="338"/>
        <v>-91.460000000000036</v>
      </c>
      <c r="AT1260" s="20">
        <f t="shared" si="323"/>
        <v>-3796.5299999999997</v>
      </c>
      <c r="AU1260" s="20">
        <f t="shared" si="339"/>
        <v>1909.75</v>
      </c>
    </row>
    <row r="1261" spans="1:47" ht="33.75">
      <c r="A1261" s="54">
        <v>1262</v>
      </c>
      <c r="B1261" s="54" t="s">
        <v>2339</v>
      </c>
      <c r="C1261" s="58" t="s">
        <v>2340</v>
      </c>
      <c r="D1261" s="79">
        <v>36</v>
      </c>
      <c r="E1261" s="79">
        <v>42</v>
      </c>
      <c r="F1261" s="80">
        <v>2771.02</v>
      </c>
      <c r="G1261" s="80">
        <v>76.97</v>
      </c>
      <c r="H1261" s="80">
        <v>2771.02</v>
      </c>
      <c r="I1261" s="80" t="s">
        <v>28</v>
      </c>
      <c r="J1261" s="80" t="s">
        <v>28</v>
      </c>
      <c r="K1261" s="80">
        <v>68.930000000000007</v>
      </c>
      <c r="L1261" s="73">
        <f t="shared" si="324"/>
        <v>90.44</v>
      </c>
      <c r="M1261" s="73">
        <f t="shared" si="325"/>
        <v>102.98</v>
      </c>
      <c r="N1261" s="72" t="str">
        <f t="shared" si="326"/>
        <v>1909</v>
      </c>
      <c r="O1261" s="74">
        <f t="shared" si="327"/>
        <v>6</v>
      </c>
      <c r="P1261" s="72">
        <f t="shared" si="328"/>
        <v>0</v>
      </c>
      <c r="Q1261" s="74">
        <f t="shared" si="329"/>
        <v>36</v>
      </c>
      <c r="R1261" s="72" t="str">
        <f t="shared" si="330"/>
        <v/>
      </c>
      <c r="S1261" s="72" t="str">
        <f t="shared" si="331"/>
        <v/>
      </c>
      <c r="AF1261" s="18">
        <v>11310.947397641499</v>
      </c>
      <c r="AG1261" s="18">
        <v>63.218253968253997</v>
      </c>
      <c r="AI1261" s="23">
        <f>'simulateur graphe PJ OQN'!$B$4</f>
        <v>1</v>
      </c>
      <c r="AJ1261" s="24">
        <f t="shared" si="332"/>
        <v>102.98</v>
      </c>
      <c r="AK1261" s="24">
        <f t="shared" si="333"/>
        <v>102.98</v>
      </c>
      <c r="AM1261" t="str">
        <f t="shared" si="334"/>
        <v>ZONEBASSE</v>
      </c>
      <c r="AN1261" t="str">
        <f t="shared" si="335"/>
        <v>HC</v>
      </c>
      <c r="AO1261" s="20">
        <f t="shared" si="336"/>
        <v>102.98</v>
      </c>
      <c r="AP1261" s="20">
        <f t="shared" si="337"/>
        <v>2771.02</v>
      </c>
      <c r="AQ1261" s="20" t="str">
        <f t="shared" si="337"/>
        <v>.</v>
      </c>
      <c r="AR1261" s="20" t="str">
        <f t="shared" si="337"/>
        <v>.</v>
      </c>
      <c r="AS1261" s="20">
        <f t="shared" si="338"/>
        <v>-55.110000000000127</v>
      </c>
      <c r="AT1261" s="20">
        <f t="shared" si="323"/>
        <v>-1969.5</v>
      </c>
      <c r="AU1261" s="20">
        <f t="shared" si="339"/>
        <v>2771.02</v>
      </c>
    </row>
    <row r="1262" spans="1:47" ht="33.75">
      <c r="A1262" s="54">
        <v>1263</v>
      </c>
      <c r="B1262" s="54" t="s">
        <v>2341</v>
      </c>
      <c r="C1262" s="58" t="s">
        <v>2342</v>
      </c>
      <c r="D1262" s="79">
        <v>43</v>
      </c>
      <c r="E1262" s="79">
        <v>49</v>
      </c>
      <c r="F1262" s="80">
        <v>4608.37</v>
      </c>
      <c r="G1262" s="80">
        <v>107.17</v>
      </c>
      <c r="H1262" s="80">
        <v>4608.37</v>
      </c>
      <c r="I1262" s="80" t="s">
        <v>28</v>
      </c>
      <c r="J1262" s="80" t="s">
        <v>28</v>
      </c>
      <c r="K1262" s="80">
        <v>97.36</v>
      </c>
      <c r="L1262" s="73">
        <f t="shared" si="324"/>
        <v>90.44</v>
      </c>
      <c r="M1262" s="73">
        <f t="shared" si="325"/>
        <v>102.98</v>
      </c>
      <c r="N1262" s="72" t="str">
        <f t="shared" si="326"/>
        <v>1909</v>
      </c>
      <c r="O1262" s="74">
        <f t="shared" si="327"/>
        <v>6</v>
      </c>
      <c r="P1262" s="72">
        <f t="shared" si="328"/>
        <v>0</v>
      </c>
      <c r="Q1262" s="74">
        <f t="shared" si="329"/>
        <v>43</v>
      </c>
      <c r="R1262" s="72" t="str">
        <f t="shared" si="330"/>
        <v/>
      </c>
      <c r="S1262" s="72" t="str">
        <f t="shared" si="331"/>
        <v/>
      </c>
      <c r="AF1262" s="18">
        <v>3919.7016894463</v>
      </c>
      <c r="AG1262" s="18">
        <v>28.670411985018699</v>
      </c>
      <c r="AI1262" s="23">
        <f>'simulateur graphe PJ OQN'!$B$4</f>
        <v>1</v>
      </c>
      <c r="AJ1262" s="24">
        <f t="shared" si="332"/>
        <v>102.98</v>
      </c>
      <c r="AK1262" s="24">
        <f t="shared" si="333"/>
        <v>102.98</v>
      </c>
      <c r="AM1262" t="str">
        <f t="shared" si="334"/>
        <v>ZONEBASSE</v>
      </c>
      <c r="AN1262" t="str">
        <f t="shared" si="335"/>
        <v>HC</v>
      </c>
      <c r="AO1262" s="20">
        <f t="shared" si="336"/>
        <v>102.98</v>
      </c>
      <c r="AP1262" s="20">
        <f t="shared" si="337"/>
        <v>4608.37</v>
      </c>
      <c r="AQ1262" s="20" t="str">
        <f t="shared" si="337"/>
        <v>.</v>
      </c>
      <c r="AR1262" s="20" t="str">
        <f t="shared" si="337"/>
        <v>.</v>
      </c>
      <c r="AS1262" s="20">
        <f t="shared" si="338"/>
        <v>-64.909999999999854</v>
      </c>
      <c r="AT1262" s="20">
        <f t="shared" si="323"/>
        <v>550.96999999999935</v>
      </c>
      <c r="AU1262" s="20">
        <f t="shared" si="339"/>
        <v>4608.37</v>
      </c>
    </row>
    <row r="1263" spans="1:47" ht="33.75">
      <c r="A1263" s="54">
        <v>1264</v>
      </c>
      <c r="B1263" s="54" t="s">
        <v>2343</v>
      </c>
      <c r="C1263" s="58" t="s">
        <v>2344</v>
      </c>
      <c r="D1263" s="79">
        <v>36</v>
      </c>
      <c r="E1263" s="79">
        <v>42</v>
      </c>
      <c r="F1263" s="80">
        <v>3474.94</v>
      </c>
      <c r="G1263" s="80">
        <v>96.53</v>
      </c>
      <c r="H1263" s="80">
        <v>3474.94</v>
      </c>
      <c r="I1263" s="80" t="s">
        <v>28</v>
      </c>
      <c r="J1263" s="80" t="s">
        <v>28</v>
      </c>
      <c r="K1263" s="80">
        <v>86.29</v>
      </c>
      <c r="L1263" s="73">
        <f t="shared" si="324"/>
        <v>90.44</v>
      </c>
      <c r="M1263" s="73">
        <f t="shared" si="325"/>
        <v>102.98</v>
      </c>
      <c r="N1263" s="72" t="str">
        <f t="shared" si="326"/>
        <v>1909</v>
      </c>
      <c r="O1263" s="74">
        <f t="shared" si="327"/>
        <v>6</v>
      </c>
      <c r="P1263" s="72">
        <f t="shared" si="328"/>
        <v>0</v>
      </c>
      <c r="Q1263" s="74">
        <f t="shared" si="329"/>
        <v>36</v>
      </c>
      <c r="R1263" s="72" t="str">
        <f t="shared" si="330"/>
        <v/>
      </c>
      <c r="S1263" s="72" t="str">
        <f t="shared" si="331"/>
        <v/>
      </c>
      <c r="AF1263" s="18">
        <v>7513.6789224561498</v>
      </c>
      <c r="AG1263" s="18">
        <v>59.725806451612897</v>
      </c>
      <c r="AI1263" s="23">
        <f>'simulateur graphe PJ OQN'!$B$4</f>
        <v>1</v>
      </c>
      <c r="AJ1263" s="24">
        <f t="shared" si="332"/>
        <v>102.98</v>
      </c>
      <c r="AK1263" s="24">
        <f t="shared" si="333"/>
        <v>102.98</v>
      </c>
      <c r="AM1263" t="str">
        <f t="shared" si="334"/>
        <v>ZONEBASSE</v>
      </c>
      <c r="AN1263" t="str">
        <f t="shared" si="335"/>
        <v>HC</v>
      </c>
      <c r="AO1263" s="20">
        <f t="shared" si="336"/>
        <v>102.98</v>
      </c>
      <c r="AP1263" s="20">
        <f t="shared" si="337"/>
        <v>3474.94</v>
      </c>
      <c r="AQ1263" s="20" t="str">
        <f t="shared" si="337"/>
        <v>.</v>
      </c>
      <c r="AR1263" s="20" t="str">
        <f t="shared" si="337"/>
        <v>.</v>
      </c>
      <c r="AS1263" s="20">
        <f t="shared" si="338"/>
        <v>-62.950000000000273</v>
      </c>
      <c r="AT1263" s="20">
        <f t="shared" si="323"/>
        <v>-432.29999999999927</v>
      </c>
      <c r="AU1263" s="20">
        <f t="shared" si="339"/>
        <v>3474.94</v>
      </c>
    </row>
    <row r="1264" spans="1:47" ht="33.75">
      <c r="A1264" s="54">
        <v>1265</v>
      </c>
      <c r="B1264" s="54" t="s">
        <v>2345</v>
      </c>
      <c r="C1264" s="58" t="s">
        <v>2346</v>
      </c>
      <c r="D1264" s="79">
        <v>43</v>
      </c>
      <c r="E1264" s="79">
        <v>49</v>
      </c>
      <c r="F1264" s="80">
        <v>5508.49</v>
      </c>
      <c r="G1264" s="80">
        <v>128.1</v>
      </c>
      <c r="H1264" s="80">
        <v>5508.49</v>
      </c>
      <c r="I1264" s="80" t="s">
        <v>28</v>
      </c>
      <c r="J1264" s="80" t="s">
        <v>28</v>
      </c>
      <c r="K1264" s="80">
        <v>121.73</v>
      </c>
      <c r="L1264" s="73">
        <f t="shared" si="324"/>
        <v>90.44</v>
      </c>
      <c r="M1264" s="73">
        <f t="shared" si="325"/>
        <v>102.98</v>
      </c>
      <c r="N1264" s="72" t="str">
        <f t="shared" si="326"/>
        <v>1909</v>
      </c>
      <c r="O1264" s="74">
        <f t="shared" si="327"/>
        <v>6</v>
      </c>
      <c r="P1264" s="72">
        <f t="shared" si="328"/>
        <v>0</v>
      </c>
      <c r="Q1264" s="74">
        <f t="shared" si="329"/>
        <v>43</v>
      </c>
      <c r="R1264" s="72" t="str">
        <f t="shared" si="330"/>
        <v/>
      </c>
      <c r="S1264" s="72" t="str">
        <f t="shared" si="331"/>
        <v/>
      </c>
      <c r="AF1264" s="18">
        <v>4382.3792226292499</v>
      </c>
      <c r="AG1264" s="18">
        <v>30.248275862069001</v>
      </c>
      <c r="AI1264" s="23">
        <f>'simulateur graphe PJ OQN'!$B$4</f>
        <v>1</v>
      </c>
      <c r="AJ1264" s="24">
        <f t="shared" si="332"/>
        <v>102.98</v>
      </c>
      <c r="AK1264" s="24">
        <f t="shared" si="333"/>
        <v>102.98</v>
      </c>
      <c r="AM1264" t="str">
        <f t="shared" si="334"/>
        <v>ZONEBASSE</v>
      </c>
      <c r="AN1264" t="str">
        <f t="shared" si="335"/>
        <v>HC</v>
      </c>
      <c r="AO1264" s="20">
        <f t="shared" si="336"/>
        <v>102.98</v>
      </c>
      <c r="AP1264" s="20">
        <f t="shared" si="337"/>
        <v>5508.49</v>
      </c>
      <c r="AQ1264" s="20" t="str">
        <f t="shared" si="337"/>
        <v>.</v>
      </c>
      <c r="AR1264" s="20" t="str">
        <f t="shared" si="337"/>
        <v>.</v>
      </c>
      <c r="AS1264" s="20">
        <f t="shared" si="338"/>
        <v>-334.55000000000018</v>
      </c>
      <c r="AT1264" s="20">
        <f t="shared" si="323"/>
        <v>2450.2600000000002</v>
      </c>
      <c r="AU1264" s="20">
        <f t="shared" si="339"/>
        <v>5508.49</v>
      </c>
    </row>
    <row r="1265" spans="1:47">
      <c r="A1265" s="54">
        <v>1266</v>
      </c>
      <c r="B1265" s="54" t="s">
        <v>2347</v>
      </c>
      <c r="C1265" s="55" t="s">
        <v>2348</v>
      </c>
      <c r="D1265" s="79">
        <v>1</v>
      </c>
      <c r="E1265" s="79">
        <v>1</v>
      </c>
      <c r="F1265" s="80" t="s">
        <v>28</v>
      </c>
      <c r="G1265" s="80" t="s">
        <v>28</v>
      </c>
      <c r="H1265" s="80">
        <v>76.180000000000007</v>
      </c>
      <c r="I1265" s="80" t="s">
        <v>28</v>
      </c>
      <c r="J1265" s="80" t="s">
        <v>28</v>
      </c>
      <c r="K1265" s="80" t="s">
        <v>28</v>
      </c>
      <c r="L1265" s="73" t="str">
        <f t="shared" si="324"/>
        <v/>
      </c>
      <c r="M1265" s="73" t="str">
        <f t="shared" si="325"/>
        <v/>
      </c>
      <c r="N1265" s="72" t="str">
        <f t="shared" si="326"/>
        <v>2303</v>
      </c>
      <c r="O1265" s="74">
        <f t="shared" si="327"/>
        <v>0</v>
      </c>
      <c r="P1265" s="72">
        <f t="shared" si="328"/>
        <v>0</v>
      </c>
      <c r="Q1265" s="74">
        <f t="shared" si="329"/>
        <v>1</v>
      </c>
      <c r="R1265" s="72" t="str">
        <f t="shared" si="330"/>
        <v/>
      </c>
      <c r="S1265" s="72" t="str">
        <f t="shared" si="331"/>
        <v/>
      </c>
      <c r="AF1265" s="18">
        <v>7469.84834590419</v>
      </c>
      <c r="AG1265" s="18">
        <v>44.655172413793103</v>
      </c>
      <c r="AI1265" s="23">
        <f>'simulateur graphe PJ OQN'!$B$4</f>
        <v>1</v>
      </c>
      <c r="AJ1265" s="24">
        <f t="shared" si="332"/>
        <v>76.180000000000007</v>
      </c>
      <c r="AK1265" s="24">
        <f t="shared" si="333"/>
        <v>76.180000000000007</v>
      </c>
      <c r="AM1265" t="str">
        <f t="shared" si="334"/>
        <v>ZONEHAUTE</v>
      </c>
      <c r="AN1265" t="str">
        <f t="shared" si="335"/>
        <v>HDJ</v>
      </c>
      <c r="AO1265" s="20" t="e">
        <f t="shared" si="336"/>
        <v>#VALUE!</v>
      </c>
      <c r="AP1265" s="20">
        <f t="shared" si="337"/>
        <v>76.180000000000007</v>
      </c>
      <c r="AQ1265" s="20" t="str">
        <f t="shared" si="337"/>
        <v>.</v>
      </c>
      <c r="AR1265" s="20" t="str">
        <f t="shared" si="337"/>
        <v>.</v>
      </c>
      <c r="AS1265" s="20" t="e">
        <f t="shared" si="338"/>
        <v>#VALUE!</v>
      </c>
      <c r="AT1265" s="20" t="e">
        <f t="shared" si="323"/>
        <v>#VALUE!</v>
      </c>
      <c r="AU1265" s="20">
        <f t="shared" si="339"/>
        <v>76.180000000000007</v>
      </c>
    </row>
    <row r="1266" spans="1:47" ht="22.5">
      <c r="A1266" s="54">
        <v>1267</v>
      </c>
      <c r="B1266" s="54" t="s">
        <v>2349</v>
      </c>
      <c r="C1266" s="58" t="s">
        <v>2350</v>
      </c>
      <c r="D1266" s="79">
        <v>90</v>
      </c>
      <c r="E1266" s="79">
        <v>90</v>
      </c>
      <c r="F1266" s="80">
        <v>10303.06</v>
      </c>
      <c r="G1266" s="80">
        <v>114.48</v>
      </c>
      <c r="H1266" s="80">
        <v>10303.06</v>
      </c>
      <c r="I1266" s="80" t="s">
        <v>28</v>
      </c>
      <c r="J1266" s="80" t="s">
        <v>28</v>
      </c>
      <c r="K1266" s="80">
        <v>114.48</v>
      </c>
      <c r="L1266" s="73">
        <f t="shared" si="324"/>
        <v>124.26</v>
      </c>
      <c r="M1266" s="118">
        <f>G1266</f>
        <v>114.48</v>
      </c>
      <c r="N1266" s="72" t="str">
        <f t="shared" si="326"/>
        <v>2303</v>
      </c>
      <c r="O1266" s="74">
        <f t="shared" si="327"/>
        <v>0</v>
      </c>
      <c r="P1266" s="72">
        <f t="shared" si="328"/>
        <v>0</v>
      </c>
      <c r="Q1266" s="74">
        <f t="shared" si="329"/>
        <v>90</v>
      </c>
      <c r="R1266" s="72" t="str">
        <f t="shared" si="330"/>
        <v/>
      </c>
      <c r="S1266" s="72" t="str">
        <f t="shared" si="331"/>
        <v/>
      </c>
      <c r="AF1266" s="18">
        <v>6158.2860050640902</v>
      </c>
      <c r="AG1266" s="18">
        <v>38.181818181818201</v>
      </c>
      <c r="AI1266" s="23">
        <f>'simulateur graphe PJ OQN'!$B$4</f>
        <v>1</v>
      </c>
      <c r="AJ1266" s="24">
        <f t="shared" si="332"/>
        <v>114.48</v>
      </c>
      <c r="AK1266" s="24">
        <f t="shared" si="333"/>
        <v>114.48</v>
      </c>
      <c r="AM1266" t="str">
        <f t="shared" si="334"/>
        <v>ZONEBASSE</v>
      </c>
      <c r="AN1266" t="str">
        <f t="shared" si="335"/>
        <v>HC</v>
      </c>
      <c r="AO1266" s="20">
        <f t="shared" si="336"/>
        <v>114.48</v>
      </c>
      <c r="AP1266" s="20">
        <f t="shared" si="337"/>
        <v>10303.06</v>
      </c>
      <c r="AQ1266" s="20" t="str">
        <f t="shared" si="337"/>
        <v>.</v>
      </c>
      <c r="AR1266" s="20" t="str">
        <f t="shared" si="337"/>
        <v>.</v>
      </c>
      <c r="AS1266" s="20">
        <f t="shared" si="338"/>
        <v>114.33999999999833</v>
      </c>
      <c r="AT1266" s="20">
        <f t="shared" si="323"/>
        <v>-756.08000000000175</v>
      </c>
      <c r="AU1266" s="20">
        <f t="shared" si="339"/>
        <v>10303.06</v>
      </c>
    </row>
    <row r="1267" spans="1:47" ht="22.5">
      <c r="A1267" s="54">
        <v>1268</v>
      </c>
      <c r="B1267" s="54" t="s">
        <v>2349</v>
      </c>
      <c r="C1267" s="58" t="s">
        <v>2350</v>
      </c>
      <c r="D1267" s="79">
        <v>90</v>
      </c>
      <c r="E1267" s="79">
        <v>90</v>
      </c>
      <c r="F1267" s="80">
        <v>13393.98</v>
      </c>
      <c r="G1267" s="80">
        <v>148.82</v>
      </c>
      <c r="H1267" s="80">
        <v>13393.98</v>
      </c>
      <c r="I1267" s="80" t="s">
        <v>28</v>
      </c>
      <c r="J1267" s="80" t="s">
        <v>28</v>
      </c>
      <c r="K1267" s="80">
        <v>148.82</v>
      </c>
      <c r="L1267" s="73">
        <f t="shared" si="324"/>
        <v>124.26</v>
      </c>
      <c r="M1267" s="118">
        <f t="shared" ref="M1267:M1283" si="340">G1267</f>
        <v>148.82</v>
      </c>
      <c r="N1267" s="72" t="str">
        <f t="shared" si="326"/>
        <v>2303</v>
      </c>
      <c r="O1267" s="74">
        <f t="shared" si="327"/>
        <v>0</v>
      </c>
      <c r="P1267" s="72">
        <f t="shared" si="328"/>
        <v>0</v>
      </c>
      <c r="Q1267" s="74">
        <f t="shared" si="329"/>
        <v>90</v>
      </c>
      <c r="R1267" s="72" t="str">
        <f t="shared" si="330"/>
        <v/>
      </c>
      <c r="S1267" s="72" t="str">
        <f t="shared" si="331"/>
        <v/>
      </c>
      <c r="AF1267" s="18">
        <v>9166.4715008170006</v>
      </c>
      <c r="AG1267" s="18">
        <v>55.248945147679301</v>
      </c>
      <c r="AI1267" s="23">
        <f>'simulateur graphe PJ OQN'!$B$4</f>
        <v>1</v>
      </c>
      <c r="AJ1267" s="24">
        <f t="shared" si="332"/>
        <v>148.82</v>
      </c>
      <c r="AK1267" s="24">
        <f t="shared" si="333"/>
        <v>148.82</v>
      </c>
      <c r="AM1267" t="str">
        <f t="shared" si="334"/>
        <v>ZONEBASSE</v>
      </c>
      <c r="AN1267" t="str">
        <f t="shared" si="335"/>
        <v>HC</v>
      </c>
      <c r="AO1267" s="20">
        <f t="shared" si="336"/>
        <v>148.82</v>
      </c>
      <c r="AP1267" s="20">
        <f t="shared" si="337"/>
        <v>13393.98</v>
      </c>
      <c r="AQ1267" s="20" t="str">
        <f t="shared" si="337"/>
        <v>.</v>
      </c>
      <c r="AR1267" s="20" t="str">
        <f t="shared" si="337"/>
        <v>.</v>
      </c>
      <c r="AS1267" s="20">
        <f t="shared" si="338"/>
        <v>149</v>
      </c>
      <c r="AT1267" s="20">
        <f t="shared" si="323"/>
        <v>2334.8399999999983</v>
      </c>
      <c r="AU1267" s="20">
        <f t="shared" si="339"/>
        <v>13393.98</v>
      </c>
    </row>
    <row r="1268" spans="1:47" ht="22.5">
      <c r="A1268" s="54">
        <v>1269</v>
      </c>
      <c r="B1268" s="54" t="s">
        <v>2349</v>
      </c>
      <c r="C1268" s="58" t="s">
        <v>2350</v>
      </c>
      <c r="D1268" s="79">
        <v>90</v>
      </c>
      <c r="E1268" s="79">
        <v>90</v>
      </c>
      <c r="F1268" s="80">
        <v>15454.59</v>
      </c>
      <c r="G1268" s="80">
        <v>171.72</v>
      </c>
      <c r="H1268" s="80">
        <v>15454.59</v>
      </c>
      <c r="I1268" s="80" t="s">
        <v>28</v>
      </c>
      <c r="J1268" s="80" t="s">
        <v>28</v>
      </c>
      <c r="K1268" s="80">
        <v>171.72</v>
      </c>
      <c r="L1268" s="73">
        <f t="shared" si="324"/>
        <v>124.26</v>
      </c>
      <c r="M1268" s="118">
        <f t="shared" si="340"/>
        <v>171.72</v>
      </c>
      <c r="N1268" s="72" t="str">
        <f t="shared" si="326"/>
        <v>2303</v>
      </c>
      <c r="O1268" s="74">
        <f t="shared" si="327"/>
        <v>0</v>
      </c>
      <c r="P1268" s="72">
        <f t="shared" si="328"/>
        <v>0</v>
      </c>
      <c r="Q1268" s="74">
        <f t="shared" si="329"/>
        <v>90</v>
      </c>
      <c r="R1268" s="72" t="str">
        <f t="shared" si="330"/>
        <v/>
      </c>
      <c r="S1268" s="72" t="str">
        <f t="shared" si="331"/>
        <v/>
      </c>
      <c r="AF1268" s="18">
        <v>202.347011054728</v>
      </c>
      <c r="AG1268" s="18" t="s">
        <v>28</v>
      </c>
      <c r="AI1268" s="23">
        <f>'simulateur graphe PJ OQN'!$B$4</f>
        <v>1</v>
      </c>
      <c r="AJ1268" s="24">
        <f t="shared" si="332"/>
        <v>171.72</v>
      </c>
      <c r="AK1268" s="24">
        <f t="shared" si="333"/>
        <v>171.72</v>
      </c>
      <c r="AM1268" t="str">
        <f t="shared" si="334"/>
        <v>ZONEBASSE</v>
      </c>
      <c r="AN1268" t="str">
        <f t="shared" si="335"/>
        <v>HC</v>
      </c>
      <c r="AO1268" s="20">
        <f t="shared" si="336"/>
        <v>171.72</v>
      </c>
      <c r="AP1268" s="20">
        <f t="shared" si="337"/>
        <v>15454.59</v>
      </c>
      <c r="AQ1268" s="20" t="str">
        <f t="shared" si="337"/>
        <v>.</v>
      </c>
      <c r="AR1268" s="20" t="str">
        <f t="shared" si="337"/>
        <v>.</v>
      </c>
      <c r="AS1268" s="20">
        <f t="shared" si="338"/>
        <v>171.51000000000022</v>
      </c>
      <c r="AT1268" s="20">
        <f t="shared" si="323"/>
        <v>4395.4499999999989</v>
      </c>
      <c r="AU1268" s="20">
        <f t="shared" si="339"/>
        <v>15454.59</v>
      </c>
    </row>
    <row r="1269" spans="1:47" ht="22.5">
      <c r="A1269" s="54">
        <v>1270</v>
      </c>
      <c r="B1269" s="54" t="s">
        <v>2351</v>
      </c>
      <c r="C1269" s="58" t="s">
        <v>2352</v>
      </c>
      <c r="D1269" s="79">
        <v>90</v>
      </c>
      <c r="E1269" s="79">
        <v>90</v>
      </c>
      <c r="F1269" s="80">
        <v>9420.32</v>
      </c>
      <c r="G1269" s="80">
        <v>104.67</v>
      </c>
      <c r="H1269" s="80">
        <v>9420.32</v>
      </c>
      <c r="I1269" s="80" t="s">
        <v>28</v>
      </c>
      <c r="J1269" s="80" t="s">
        <v>28</v>
      </c>
      <c r="K1269" s="80">
        <v>104.67</v>
      </c>
      <c r="L1269" s="73">
        <f t="shared" si="324"/>
        <v>124.26</v>
      </c>
      <c r="M1269" s="118">
        <f t="shared" si="340"/>
        <v>104.67</v>
      </c>
      <c r="N1269" s="72" t="str">
        <f t="shared" si="326"/>
        <v>2303</v>
      </c>
      <c r="O1269" s="74">
        <f t="shared" si="327"/>
        <v>0</v>
      </c>
      <c r="P1269" s="72">
        <f t="shared" si="328"/>
        <v>0</v>
      </c>
      <c r="Q1269" s="74">
        <f t="shared" si="329"/>
        <v>90</v>
      </c>
      <c r="R1269" s="72" t="str">
        <f t="shared" si="330"/>
        <v/>
      </c>
      <c r="S1269" s="72" t="str">
        <f t="shared" si="331"/>
        <v/>
      </c>
      <c r="AF1269" s="18">
        <v>3582.4550879060298</v>
      </c>
      <c r="AG1269" s="18">
        <v>24.010928961748601</v>
      </c>
      <c r="AI1269" s="23">
        <f>'simulateur graphe PJ OQN'!$B$4</f>
        <v>1</v>
      </c>
      <c r="AJ1269" s="24">
        <f t="shared" si="332"/>
        <v>104.67</v>
      </c>
      <c r="AK1269" s="24">
        <f t="shared" si="333"/>
        <v>104.67</v>
      </c>
      <c r="AM1269" t="str">
        <f t="shared" si="334"/>
        <v>ZONEBASSE</v>
      </c>
      <c r="AN1269" t="str">
        <f t="shared" si="335"/>
        <v>HC</v>
      </c>
      <c r="AO1269" s="20">
        <f t="shared" si="336"/>
        <v>104.67</v>
      </c>
      <c r="AP1269" s="20">
        <f t="shared" si="337"/>
        <v>9420.32</v>
      </c>
      <c r="AQ1269" s="20" t="str">
        <f t="shared" si="337"/>
        <v>.</v>
      </c>
      <c r="AR1269" s="20" t="str">
        <f t="shared" si="337"/>
        <v>.</v>
      </c>
      <c r="AS1269" s="20">
        <f t="shared" si="338"/>
        <v>104.68999999999869</v>
      </c>
      <c r="AT1269" s="20">
        <f t="shared" si="323"/>
        <v>-1638.8200000000015</v>
      </c>
      <c r="AU1269" s="20">
        <f t="shared" si="339"/>
        <v>9420.32</v>
      </c>
    </row>
    <row r="1270" spans="1:47" ht="22.5">
      <c r="A1270" s="54">
        <v>1271</v>
      </c>
      <c r="B1270" s="54" t="s">
        <v>2351</v>
      </c>
      <c r="C1270" s="58" t="s">
        <v>2352</v>
      </c>
      <c r="D1270" s="79">
        <v>90</v>
      </c>
      <c r="E1270" s="79">
        <v>90</v>
      </c>
      <c r="F1270" s="80">
        <v>12246.42</v>
      </c>
      <c r="G1270" s="80">
        <v>136.07</v>
      </c>
      <c r="H1270" s="80">
        <v>12246.42</v>
      </c>
      <c r="I1270" s="80" t="s">
        <v>28</v>
      </c>
      <c r="J1270" s="80" t="s">
        <v>28</v>
      </c>
      <c r="K1270" s="80">
        <v>136.07</v>
      </c>
      <c r="L1270" s="73">
        <f t="shared" si="324"/>
        <v>124.26</v>
      </c>
      <c r="M1270" s="118">
        <f t="shared" si="340"/>
        <v>136.07</v>
      </c>
      <c r="N1270" s="72" t="str">
        <f t="shared" si="326"/>
        <v>2303</v>
      </c>
      <c r="O1270" s="74">
        <f t="shared" si="327"/>
        <v>0</v>
      </c>
      <c r="P1270" s="72">
        <f t="shared" si="328"/>
        <v>0</v>
      </c>
      <c r="Q1270" s="74">
        <f t="shared" si="329"/>
        <v>90</v>
      </c>
      <c r="R1270" s="72" t="str">
        <f t="shared" si="330"/>
        <v/>
      </c>
      <c r="S1270" s="72" t="str">
        <f t="shared" si="331"/>
        <v/>
      </c>
      <c r="AF1270" s="18">
        <v>5877.3134079331603</v>
      </c>
      <c r="AG1270" s="18">
        <v>30.301470588235301</v>
      </c>
      <c r="AI1270" s="23">
        <f>'simulateur graphe PJ OQN'!$B$4</f>
        <v>1</v>
      </c>
      <c r="AJ1270" s="24">
        <f t="shared" si="332"/>
        <v>136.07</v>
      </c>
      <c r="AK1270" s="24">
        <f t="shared" si="333"/>
        <v>136.07</v>
      </c>
      <c r="AM1270" t="str">
        <f t="shared" si="334"/>
        <v>ZONEBASSE</v>
      </c>
      <c r="AN1270" t="str">
        <f t="shared" si="335"/>
        <v>HC</v>
      </c>
      <c r="AO1270" s="20">
        <f t="shared" si="336"/>
        <v>136.07</v>
      </c>
      <c r="AP1270" s="20">
        <f t="shared" si="337"/>
        <v>12246.42</v>
      </c>
      <c r="AQ1270" s="20" t="str">
        <f t="shared" si="337"/>
        <v>.</v>
      </c>
      <c r="AR1270" s="20" t="str">
        <f t="shared" si="337"/>
        <v>.</v>
      </c>
      <c r="AS1270" s="20">
        <f t="shared" si="338"/>
        <v>136.19000000000051</v>
      </c>
      <c r="AT1270" s="20">
        <f t="shared" si="323"/>
        <v>1187.2799999999988</v>
      </c>
      <c r="AU1270" s="20">
        <f t="shared" si="339"/>
        <v>12246.42</v>
      </c>
    </row>
    <row r="1271" spans="1:47" ht="22.5">
      <c r="A1271" s="54">
        <v>1272</v>
      </c>
      <c r="B1271" s="54" t="s">
        <v>2351</v>
      </c>
      <c r="C1271" s="58" t="s">
        <v>2352</v>
      </c>
      <c r="D1271" s="79">
        <v>90</v>
      </c>
      <c r="E1271" s="79">
        <v>90</v>
      </c>
      <c r="F1271" s="80">
        <v>14130.48</v>
      </c>
      <c r="G1271" s="80">
        <v>157.01</v>
      </c>
      <c r="H1271" s="80">
        <v>14130.48</v>
      </c>
      <c r="I1271" s="80" t="s">
        <v>28</v>
      </c>
      <c r="J1271" s="80" t="s">
        <v>28</v>
      </c>
      <c r="K1271" s="80">
        <v>157.01</v>
      </c>
      <c r="L1271" s="73">
        <f t="shared" si="324"/>
        <v>124.26</v>
      </c>
      <c r="M1271" s="118">
        <f t="shared" si="340"/>
        <v>157.01</v>
      </c>
      <c r="N1271" s="72" t="str">
        <f t="shared" si="326"/>
        <v>2303</v>
      </c>
      <c r="O1271" s="74">
        <f t="shared" si="327"/>
        <v>0</v>
      </c>
      <c r="P1271" s="72">
        <f t="shared" si="328"/>
        <v>0</v>
      </c>
      <c r="Q1271" s="74">
        <f t="shared" si="329"/>
        <v>90</v>
      </c>
      <c r="R1271" s="72" t="str">
        <f t="shared" si="330"/>
        <v/>
      </c>
      <c r="S1271" s="72" t="str">
        <f t="shared" si="331"/>
        <v/>
      </c>
      <c r="AF1271" s="18">
        <v>5055.2816127071501</v>
      </c>
      <c r="AG1271" s="18">
        <v>22.588235294117698</v>
      </c>
      <c r="AI1271" s="23">
        <f>'simulateur graphe PJ OQN'!$B$4</f>
        <v>1</v>
      </c>
      <c r="AJ1271" s="24">
        <f t="shared" si="332"/>
        <v>157.01</v>
      </c>
      <c r="AK1271" s="24">
        <f t="shared" si="333"/>
        <v>157.01</v>
      </c>
      <c r="AM1271" t="str">
        <f t="shared" si="334"/>
        <v>ZONEBASSE</v>
      </c>
      <c r="AN1271" t="str">
        <f t="shared" si="335"/>
        <v>HC</v>
      </c>
      <c r="AO1271" s="20">
        <f t="shared" si="336"/>
        <v>157.01</v>
      </c>
      <c r="AP1271" s="20">
        <f t="shared" si="337"/>
        <v>14130.48</v>
      </c>
      <c r="AQ1271" s="20" t="str">
        <f t="shared" si="337"/>
        <v>.</v>
      </c>
      <c r="AR1271" s="20" t="str">
        <f t="shared" si="337"/>
        <v>.</v>
      </c>
      <c r="AS1271" s="20">
        <f t="shared" si="338"/>
        <v>156.59000000000015</v>
      </c>
      <c r="AT1271" s="20">
        <f t="shared" si="323"/>
        <v>3071.3399999999983</v>
      </c>
      <c r="AU1271" s="20">
        <f t="shared" si="339"/>
        <v>14130.48</v>
      </c>
    </row>
    <row r="1272" spans="1:47" ht="22.5">
      <c r="A1272" s="54">
        <v>1273</v>
      </c>
      <c r="B1272" s="54" t="s">
        <v>2353</v>
      </c>
      <c r="C1272" s="58" t="s">
        <v>2354</v>
      </c>
      <c r="D1272" s="79">
        <v>90</v>
      </c>
      <c r="E1272" s="79">
        <v>90</v>
      </c>
      <c r="F1272" s="80">
        <v>11278.86</v>
      </c>
      <c r="G1272" s="80">
        <v>125.32</v>
      </c>
      <c r="H1272" s="80">
        <v>11278.86</v>
      </c>
      <c r="I1272" s="80" t="s">
        <v>28</v>
      </c>
      <c r="J1272" s="80" t="s">
        <v>28</v>
      </c>
      <c r="K1272" s="80">
        <v>125.32</v>
      </c>
      <c r="L1272" s="73">
        <f t="shared" si="324"/>
        <v>124.26</v>
      </c>
      <c r="M1272" s="118">
        <f t="shared" si="340"/>
        <v>125.32</v>
      </c>
      <c r="N1272" s="72" t="str">
        <f t="shared" si="326"/>
        <v>2303</v>
      </c>
      <c r="O1272" s="74">
        <f t="shared" si="327"/>
        <v>0</v>
      </c>
      <c r="P1272" s="72">
        <f t="shared" si="328"/>
        <v>0</v>
      </c>
      <c r="Q1272" s="74">
        <f t="shared" si="329"/>
        <v>90</v>
      </c>
      <c r="R1272" s="72" t="str">
        <f t="shared" si="330"/>
        <v/>
      </c>
      <c r="S1272" s="72" t="str">
        <f t="shared" si="331"/>
        <v/>
      </c>
      <c r="AF1272" s="18">
        <v>5398.9085631654598</v>
      </c>
      <c r="AG1272" s="18">
        <v>31.747804265997502</v>
      </c>
      <c r="AI1272" s="23">
        <f>'simulateur graphe PJ OQN'!$B$4</f>
        <v>1</v>
      </c>
      <c r="AJ1272" s="24">
        <f t="shared" si="332"/>
        <v>125.32</v>
      </c>
      <c r="AK1272" s="24">
        <f t="shared" si="333"/>
        <v>125.32</v>
      </c>
      <c r="AM1272" t="str">
        <f t="shared" si="334"/>
        <v>ZONEBASSE</v>
      </c>
      <c r="AN1272" t="str">
        <f t="shared" si="335"/>
        <v>HC</v>
      </c>
      <c r="AO1272" s="20">
        <f t="shared" si="336"/>
        <v>125.32</v>
      </c>
      <c r="AP1272" s="20">
        <f t="shared" si="337"/>
        <v>11278.86</v>
      </c>
      <c r="AQ1272" s="20" t="str">
        <f t="shared" si="337"/>
        <v>.</v>
      </c>
      <c r="AR1272" s="20" t="str">
        <f t="shared" si="337"/>
        <v>.</v>
      </c>
      <c r="AS1272" s="20">
        <f t="shared" si="338"/>
        <v>125.38000000000102</v>
      </c>
      <c r="AT1272" s="20">
        <f t="shared" si="323"/>
        <v>219.71999999999935</v>
      </c>
      <c r="AU1272" s="20">
        <f t="shared" si="339"/>
        <v>11278.86</v>
      </c>
    </row>
    <row r="1273" spans="1:47" ht="22.5">
      <c r="A1273" s="54">
        <v>1274</v>
      </c>
      <c r="B1273" s="54" t="s">
        <v>2353</v>
      </c>
      <c r="C1273" s="58" t="s">
        <v>2354</v>
      </c>
      <c r="D1273" s="79">
        <v>90</v>
      </c>
      <c r="E1273" s="79">
        <v>90</v>
      </c>
      <c r="F1273" s="80">
        <v>14662.52</v>
      </c>
      <c r="G1273" s="80">
        <v>162.91999999999999</v>
      </c>
      <c r="H1273" s="80">
        <v>14662.52</v>
      </c>
      <c r="I1273" s="80" t="s">
        <v>28</v>
      </c>
      <c r="J1273" s="80" t="s">
        <v>28</v>
      </c>
      <c r="K1273" s="80">
        <v>162.91999999999999</v>
      </c>
      <c r="L1273" s="73">
        <f t="shared" si="324"/>
        <v>124.26</v>
      </c>
      <c r="M1273" s="118">
        <f t="shared" si="340"/>
        <v>162.91999999999999</v>
      </c>
      <c r="N1273" s="72" t="str">
        <f t="shared" si="326"/>
        <v>2303</v>
      </c>
      <c r="O1273" s="74">
        <f t="shared" si="327"/>
        <v>0</v>
      </c>
      <c r="P1273" s="72">
        <f t="shared" si="328"/>
        <v>0</v>
      </c>
      <c r="Q1273" s="74">
        <f t="shared" si="329"/>
        <v>90</v>
      </c>
      <c r="R1273" s="72" t="str">
        <f t="shared" si="330"/>
        <v/>
      </c>
      <c r="S1273" s="72" t="str">
        <f t="shared" si="331"/>
        <v/>
      </c>
      <c r="AF1273" s="18">
        <v>7330.6295462488697</v>
      </c>
      <c r="AG1273" s="18">
        <v>33.159322033898299</v>
      </c>
      <c r="AI1273" s="23">
        <f>'simulateur graphe PJ OQN'!$B$4</f>
        <v>1</v>
      </c>
      <c r="AJ1273" s="24">
        <f t="shared" si="332"/>
        <v>162.91999999999999</v>
      </c>
      <c r="AK1273" s="24">
        <f t="shared" si="333"/>
        <v>162.91999999999999</v>
      </c>
      <c r="AM1273" t="str">
        <f t="shared" si="334"/>
        <v>ZONEBASSE</v>
      </c>
      <c r="AN1273" t="str">
        <f t="shared" si="335"/>
        <v>HC</v>
      </c>
      <c r="AO1273" s="20">
        <f t="shared" si="336"/>
        <v>162.91999999999999</v>
      </c>
      <c r="AP1273" s="20">
        <f t="shared" si="337"/>
        <v>14662.52</v>
      </c>
      <c r="AQ1273" s="20" t="str">
        <f t="shared" si="337"/>
        <v>.</v>
      </c>
      <c r="AR1273" s="20" t="str">
        <f t="shared" si="337"/>
        <v>.</v>
      </c>
      <c r="AS1273" s="20">
        <f t="shared" si="338"/>
        <v>162.64000000000124</v>
      </c>
      <c r="AT1273" s="20">
        <f t="shared" si="323"/>
        <v>3603.3799999999992</v>
      </c>
      <c r="AU1273" s="20">
        <f t="shared" si="339"/>
        <v>14662.52</v>
      </c>
    </row>
    <row r="1274" spans="1:47" ht="22.5">
      <c r="A1274" s="54">
        <v>1275</v>
      </c>
      <c r="B1274" s="54" t="s">
        <v>2353</v>
      </c>
      <c r="C1274" s="58" t="s">
        <v>2354</v>
      </c>
      <c r="D1274" s="79">
        <v>90</v>
      </c>
      <c r="E1274" s="79">
        <v>90</v>
      </c>
      <c r="F1274" s="80">
        <v>16918.29</v>
      </c>
      <c r="G1274" s="80">
        <v>187.98</v>
      </c>
      <c r="H1274" s="80">
        <v>16918.29</v>
      </c>
      <c r="I1274" s="80" t="s">
        <v>28</v>
      </c>
      <c r="J1274" s="80" t="s">
        <v>28</v>
      </c>
      <c r="K1274" s="80">
        <v>187.98</v>
      </c>
      <c r="L1274" s="73">
        <f t="shared" si="324"/>
        <v>124.26</v>
      </c>
      <c r="M1274" s="118">
        <f t="shared" si="340"/>
        <v>187.98</v>
      </c>
      <c r="N1274" s="72" t="str">
        <f t="shared" si="326"/>
        <v>2303</v>
      </c>
      <c r="O1274" s="74">
        <f t="shared" si="327"/>
        <v>0</v>
      </c>
      <c r="P1274" s="72">
        <f t="shared" si="328"/>
        <v>0</v>
      </c>
      <c r="Q1274" s="74">
        <f t="shared" si="329"/>
        <v>90</v>
      </c>
      <c r="R1274" s="72" t="str">
        <f t="shared" si="330"/>
        <v/>
      </c>
      <c r="S1274" s="72" t="str">
        <f t="shared" si="331"/>
        <v/>
      </c>
      <c r="AF1274" s="18">
        <v>10138.8634383729</v>
      </c>
      <c r="AG1274" s="18">
        <v>39.747126436781599</v>
      </c>
      <c r="AI1274" s="23">
        <f>'simulateur graphe PJ OQN'!$B$4</f>
        <v>1</v>
      </c>
      <c r="AJ1274" s="24">
        <f t="shared" si="332"/>
        <v>187.98</v>
      </c>
      <c r="AK1274" s="24">
        <f t="shared" si="333"/>
        <v>187.98</v>
      </c>
      <c r="AM1274" t="str">
        <f t="shared" si="334"/>
        <v>ZONEBASSE</v>
      </c>
      <c r="AN1274" t="str">
        <f t="shared" si="335"/>
        <v>HC</v>
      </c>
      <c r="AO1274" s="20">
        <f t="shared" si="336"/>
        <v>187.98</v>
      </c>
      <c r="AP1274" s="20">
        <f t="shared" si="337"/>
        <v>16918.29</v>
      </c>
      <c r="AQ1274" s="20" t="str">
        <f t="shared" si="337"/>
        <v>.</v>
      </c>
      <c r="AR1274" s="20" t="str">
        <f t="shared" si="337"/>
        <v>.</v>
      </c>
      <c r="AS1274" s="20">
        <f t="shared" si="338"/>
        <v>188.07000000000335</v>
      </c>
      <c r="AT1274" s="20">
        <f t="shared" si="323"/>
        <v>5859.15</v>
      </c>
      <c r="AU1274" s="20">
        <f t="shared" si="339"/>
        <v>16918.29</v>
      </c>
    </row>
    <row r="1275" spans="1:47" ht="22.5">
      <c r="A1275" s="54">
        <v>1276</v>
      </c>
      <c r="B1275" s="54" t="s">
        <v>2355</v>
      </c>
      <c r="C1275" s="58" t="s">
        <v>2356</v>
      </c>
      <c r="D1275" s="79">
        <v>90</v>
      </c>
      <c r="E1275" s="79">
        <v>90</v>
      </c>
      <c r="F1275" s="80">
        <v>11122.57</v>
      </c>
      <c r="G1275" s="80">
        <v>123.58</v>
      </c>
      <c r="H1275" s="80">
        <v>11122.57</v>
      </c>
      <c r="I1275" s="80" t="s">
        <v>28</v>
      </c>
      <c r="J1275" s="80" t="s">
        <v>28</v>
      </c>
      <c r="K1275" s="80">
        <v>123.58</v>
      </c>
      <c r="L1275" s="73">
        <f t="shared" si="324"/>
        <v>109.82</v>
      </c>
      <c r="M1275" s="118">
        <f t="shared" si="340"/>
        <v>123.58</v>
      </c>
      <c r="N1275" s="72" t="str">
        <f t="shared" si="326"/>
        <v>2303</v>
      </c>
      <c r="O1275" s="74">
        <f t="shared" si="327"/>
        <v>0</v>
      </c>
      <c r="P1275" s="72">
        <f t="shared" si="328"/>
        <v>0</v>
      </c>
      <c r="Q1275" s="74">
        <f t="shared" si="329"/>
        <v>90</v>
      </c>
      <c r="R1275" s="72" t="str">
        <f t="shared" si="330"/>
        <v/>
      </c>
      <c r="S1275" s="72" t="str">
        <f t="shared" si="331"/>
        <v/>
      </c>
      <c r="AF1275" s="18">
        <v>6881.74077877732</v>
      </c>
      <c r="AG1275" s="18">
        <v>32.966954022988503</v>
      </c>
      <c r="AI1275" s="23">
        <f>'simulateur graphe PJ OQN'!$B$4</f>
        <v>1</v>
      </c>
      <c r="AJ1275" s="24">
        <f t="shared" si="332"/>
        <v>123.58</v>
      </c>
      <c r="AK1275" s="24">
        <f t="shared" si="333"/>
        <v>123.58</v>
      </c>
      <c r="AM1275" t="str">
        <f t="shared" si="334"/>
        <v>ZONEBASSE</v>
      </c>
      <c r="AN1275" t="str">
        <f t="shared" si="335"/>
        <v>HC</v>
      </c>
      <c r="AO1275" s="20">
        <f t="shared" si="336"/>
        <v>123.58</v>
      </c>
      <c r="AP1275" s="20">
        <f t="shared" si="337"/>
        <v>11122.57</v>
      </c>
      <c r="AQ1275" s="20" t="str">
        <f t="shared" si="337"/>
        <v>.</v>
      </c>
      <c r="AR1275" s="20" t="str">
        <f t="shared" si="337"/>
        <v>.</v>
      </c>
      <c r="AS1275" s="20">
        <f t="shared" si="338"/>
        <v>123.95000000000073</v>
      </c>
      <c r="AT1275" s="20">
        <f t="shared" ref="AT1275:AT1325" si="341">IF(P1275=1,J1275+(90-E1275)*K1275,H1275+(90-E1275)*K1275)+(AI1275-90)*L1275</f>
        <v>1348.5900000000001</v>
      </c>
      <c r="AU1275" s="20">
        <f t="shared" si="339"/>
        <v>11122.57</v>
      </c>
    </row>
    <row r="1276" spans="1:47" ht="22.5">
      <c r="A1276" s="54">
        <v>1277</v>
      </c>
      <c r="B1276" s="54" t="s">
        <v>2355</v>
      </c>
      <c r="C1276" s="58" t="s">
        <v>2356</v>
      </c>
      <c r="D1276" s="79">
        <v>90</v>
      </c>
      <c r="E1276" s="79">
        <v>90</v>
      </c>
      <c r="F1276" s="80">
        <v>14459.34</v>
      </c>
      <c r="G1276" s="80">
        <v>160.66</v>
      </c>
      <c r="H1276" s="80">
        <v>14459.34</v>
      </c>
      <c r="I1276" s="80" t="s">
        <v>28</v>
      </c>
      <c r="J1276" s="80" t="s">
        <v>28</v>
      </c>
      <c r="K1276" s="80">
        <v>160.66</v>
      </c>
      <c r="L1276" s="73">
        <f t="shared" si="324"/>
        <v>109.82</v>
      </c>
      <c r="M1276" s="118">
        <f t="shared" si="340"/>
        <v>160.66</v>
      </c>
      <c r="N1276" s="72" t="str">
        <f t="shared" si="326"/>
        <v>2303</v>
      </c>
      <c r="O1276" s="74">
        <f t="shared" si="327"/>
        <v>0</v>
      </c>
      <c r="P1276" s="72">
        <f t="shared" si="328"/>
        <v>0</v>
      </c>
      <c r="Q1276" s="74">
        <f t="shared" si="329"/>
        <v>90</v>
      </c>
      <c r="R1276" s="72" t="str">
        <f t="shared" si="330"/>
        <v/>
      </c>
      <c r="S1276" s="72" t="str">
        <f t="shared" si="331"/>
        <v/>
      </c>
      <c r="AF1276" s="18">
        <v>9493.0018176752092</v>
      </c>
      <c r="AG1276" s="18">
        <v>34.981684981685</v>
      </c>
      <c r="AI1276" s="23">
        <f>'simulateur graphe PJ OQN'!$B$4</f>
        <v>1</v>
      </c>
      <c r="AJ1276" s="24">
        <f t="shared" si="332"/>
        <v>160.66</v>
      </c>
      <c r="AK1276" s="24">
        <f t="shared" si="333"/>
        <v>160.66</v>
      </c>
      <c r="AM1276" t="str">
        <f t="shared" si="334"/>
        <v>ZONEBASSE</v>
      </c>
      <c r="AN1276" t="str">
        <f t="shared" si="335"/>
        <v>HC</v>
      </c>
      <c r="AO1276" s="20">
        <f t="shared" si="336"/>
        <v>160.66</v>
      </c>
      <c r="AP1276" s="20">
        <f t="shared" si="337"/>
        <v>14459.34</v>
      </c>
      <c r="AQ1276" s="20" t="str">
        <f t="shared" si="337"/>
        <v>.</v>
      </c>
      <c r="AR1276" s="20" t="str">
        <f t="shared" si="337"/>
        <v>.</v>
      </c>
      <c r="AS1276" s="20">
        <f t="shared" si="338"/>
        <v>160.60000000000036</v>
      </c>
      <c r="AT1276" s="20">
        <f t="shared" si="341"/>
        <v>4685.3600000000006</v>
      </c>
      <c r="AU1276" s="20">
        <f t="shared" si="339"/>
        <v>14459.34</v>
      </c>
    </row>
    <row r="1277" spans="1:47" ht="22.5">
      <c r="A1277" s="54">
        <v>1278</v>
      </c>
      <c r="B1277" s="54" t="s">
        <v>2355</v>
      </c>
      <c r="C1277" s="58" t="s">
        <v>2356</v>
      </c>
      <c r="D1277" s="79">
        <v>90</v>
      </c>
      <c r="E1277" s="79">
        <v>90</v>
      </c>
      <c r="F1277" s="80">
        <v>16683.849999999999</v>
      </c>
      <c r="G1277" s="80">
        <v>185.38</v>
      </c>
      <c r="H1277" s="80">
        <v>16683.849999999999</v>
      </c>
      <c r="I1277" s="80" t="s">
        <v>28</v>
      </c>
      <c r="J1277" s="80" t="s">
        <v>28</v>
      </c>
      <c r="K1277" s="80">
        <v>185.38</v>
      </c>
      <c r="L1277" s="73">
        <f t="shared" si="324"/>
        <v>109.82</v>
      </c>
      <c r="M1277" s="118">
        <f t="shared" si="340"/>
        <v>185.38</v>
      </c>
      <c r="N1277" s="72" t="str">
        <f t="shared" si="326"/>
        <v>2303</v>
      </c>
      <c r="O1277" s="74">
        <f t="shared" si="327"/>
        <v>0</v>
      </c>
      <c r="P1277" s="72">
        <f t="shared" si="328"/>
        <v>0</v>
      </c>
      <c r="Q1277" s="74">
        <f t="shared" si="329"/>
        <v>90</v>
      </c>
      <c r="R1277" s="72" t="str">
        <f t="shared" si="330"/>
        <v/>
      </c>
      <c r="S1277" s="72" t="str">
        <f t="shared" si="331"/>
        <v/>
      </c>
      <c r="AF1277" s="18">
        <v>11709.7980425156</v>
      </c>
      <c r="AG1277" s="18">
        <v>37.397163120567399</v>
      </c>
      <c r="AI1277" s="23">
        <f>'simulateur graphe PJ OQN'!$B$4</f>
        <v>1</v>
      </c>
      <c r="AJ1277" s="24">
        <f t="shared" si="332"/>
        <v>185.38</v>
      </c>
      <c r="AK1277" s="24">
        <f t="shared" si="333"/>
        <v>185.38</v>
      </c>
      <c r="AM1277" t="str">
        <f t="shared" si="334"/>
        <v>ZONEBASSE</v>
      </c>
      <c r="AN1277" t="str">
        <f t="shared" si="335"/>
        <v>HC</v>
      </c>
      <c r="AO1277" s="20">
        <f t="shared" si="336"/>
        <v>185.38</v>
      </c>
      <c r="AP1277" s="20">
        <f t="shared" si="337"/>
        <v>16683.849999999999</v>
      </c>
      <c r="AQ1277" s="20" t="str">
        <f t="shared" si="337"/>
        <v>.</v>
      </c>
      <c r="AR1277" s="20" t="str">
        <f t="shared" si="337"/>
        <v>.</v>
      </c>
      <c r="AS1277" s="20">
        <f t="shared" si="338"/>
        <v>185.02999999999884</v>
      </c>
      <c r="AT1277" s="20">
        <f t="shared" si="341"/>
        <v>6909.869999999999</v>
      </c>
      <c r="AU1277" s="20">
        <f t="shared" si="339"/>
        <v>16683.849999999999</v>
      </c>
    </row>
    <row r="1278" spans="1:47" ht="22.5">
      <c r="A1278" s="54">
        <v>1279</v>
      </c>
      <c r="B1278" s="54" t="s">
        <v>2357</v>
      </c>
      <c r="C1278" s="58" t="s">
        <v>2358</v>
      </c>
      <c r="D1278" s="79">
        <v>90</v>
      </c>
      <c r="E1278" s="79">
        <v>90</v>
      </c>
      <c r="F1278" s="80">
        <v>8697.5</v>
      </c>
      <c r="G1278" s="80">
        <v>96.64</v>
      </c>
      <c r="H1278" s="80">
        <v>8697.5</v>
      </c>
      <c r="I1278" s="80" t="s">
        <v>28</v>
      </c>
      <c r="J1278" s="80" t="s">
        <v>28</v>
      </c>
      <c r="K1278" s="80">
        <v>96.64</v>
      </c>
      <c r="L1278" s="73">
        <f t="shared" si="324"/>
        <v>109.82</v>
      </c>
      <c r="M1278" s="118">
        <f t="shared" si="340"/>
        <v>96.64</v>
      </c>
      <c r="N1278" s="72" t="str">
        <f t="shared" si="326"/>
        <v>2303</v>
      </c>
      <c r="O1278" s="74">
        <f t="shared" si="327"/>
        <v>0</v>
      </c>
      <c r="P1278" s="72">
        <f t="shared" si="328"/>
        <v>0</v>
      </c>
      <c r="Q1278" s="74">
        <f t="shared" si="329"/>
        <v>90</v>
      </c>
      <c r="R1278" s="72" t="str">
        <f t="shared" si="330"/>
        <v/>
      </c>
      <c r="S1278" s="72" t="str">
        <f t="shared" si="331"/>
        <v/>
      </c>
      <c r="AF1278" s="18">
        <v>3782.8176480534398</v>
      </c>
      <c r="AG1278" s="18">
        <v>28.819047619047598</v>
      </c>
      <c r="AI1278" s="23">
        <f>'simulateur graphe PJ OQN'!$B$4</f>
        <v>1</v>
      </c>
      <c r="AJ1278" s="24">
        <f t="shared" si="332"/>
        <v>96.64</v>
      </c>
      <c r="AK1278" s="24">
        <f t="shared" si="333"/>
        <v>96.64</v>
      </c>
      <c r="AM1278" t="str">
        <f t="shared" si="334"/>
        <v>ZONEBASSE</v>
      </c>
      <c r="AN1278" t="str">
        <f t="shared" si="335"/>
        <v>HC</v>
      </c>
      <c r="AO1278" s="20">
        <f t="shared" si="336"/>
        <v>96.64</v>
      </c>
      <c r="AP1278" s="20">
        <f t="shared" si="337"/>
        <v>8697.5</v>
      </c>
      <c r="AQ1278" s="20" t="str">
        <f t="shared" si="337"/>
        <v>.</v>
      </c>
      <c r="AR1278" s="20" t="str">
        <f t="shared" si="337"/>
        <v>.</v>
      </c>
      <c r="AS1278" s="20">
        <f t="shared" si="338"/>
        <v>96.539999999999054</v>
      </c>
      <c r="AT1278" s="20">
        <f t="shared" si="341"/>
        <v>-1076.4799999999996</v>
      </c>
      <c r="AU1278" s="20">
        <f t="shared" si="339"/>
        <v>8697.5</v>
      </c>
    </row>
    <row r="1279" spans="1:47" ht="22.5">
      <c r="A1279" s="54">
        <v>1280</v>
      </c>
      <c r="B1279" s="54" t="s">
        <v>2357</v>
      </c>
      <c r="C1279" s="58" t="s">
        <v>2358</v>
      </c>
      <c r="D1279" s="79">
        <v>90</v>
      </c>
      <c r="E1279" s="79">
        <v>90</v>
      </c>
      <c r="F1279" s="80">
        <v>11306.75</v>
      </c>
      <c r="G1279" s="80">
        <v>125.63</v>
      </c>
      <c r="H1279" s="80">
        <v>11306.75</v>
      </c>
      <c r="I1279" s="80" t="s">
        <v>28</v>
      </c>
      <c r="J1279" s="80" t="s">
        <v>28</v>
      </c>
      <c r="K1279" s="80">
        <v>125.63</v>
      </c>
      <c r="L1279" s="73">
        <f t="shared" si="324"/>
        <v>109.82</v>
      </c>
      <c r="M1279" s="118">
        <f t="shared" si="340"/>
        <v>125.63</v>
      </c>
      <c r="N1279" s="72" t="str">
        <f t="shared" si="326"/>
        <v>2303</v>
      </c>
      <c r="O1279" s="74">
        <f t="shared" si="327"/>
        <v>0</v>
      </c>
      <c r="P1279" s="72">
        <f t="shared" si="328"/>
        <v>0</v>
      </c>
      <c r="Q1279" s="74">
        <f t="shared" si="329"/>
        <v>90</v>
      </c>
      <c r="R1279" s="72" t="str">
        <f t="shared" si="330"/>
        <v/>
      </c>
      <c r="S1279" s="72" t="str">
        <f t="shared" si="331"/>
        <v/>
      </c>
      <c r="AF1279" s="18">
        <v>6651.4513880535596</v>
      </c>
      <c r="AG1279" s="18">
        <v>38.979591836734699</v>
      </c>
      <c r="AI1279" s="23">
        <f>'simulateur graphe PJ OQN'!$B$4</f>
        <v>1</v>
      </c>
      <c r="AJ1279" s="24">
        <f t="shared" si="332"/>
        <v>125.63</v>
      </c>
      <c r="AK1279" s="24">
        <f t="shared" si="333"/>
        <v>125.63</v>
      </c>
      <c r="AM1279" t="str">
        <f t="shared" si="334"/>
        <v>ZONEBASSE</v>
      </c>
      <c r="AN1279" t="str">
        <f t="shared" si="335"/>
        <v>HC</v>
      </c>
      <c r="AO1279" s="20">
        <f t="shared" si="336"/>
        <v>125.63</v>
      </c>
      <c r="AP1279" s="20">
        <f t="shared" si="337"/>
        <v>11306.75</v>
      </c>
      <c r="AQ1279" s="20" t="str">
        <f t="shared" si="337"/>
        <v>.</v>
      </c>
      <c r="AR1279" s="20" t="str">
        <f t="shared" si="337"/>
        <v>.</v>
      </c>
      <c r="AS1279" s="20">
        <f t="shared" si="338"/>
        <v>125.68000000000029</v>
      </c>
      <c r="AT1279" s="20">
        <f t="shared" si="341"/>
        <v>1532.7700000000004</v>
      </c>
      <c r="AU1279" s="20">
        <f t="shared" si="339"/>
        <v>11306.75</v>
      </c>
    </row>
    <row r="1280" spans="1:47" ht="22.5">
      <c r="A1280" s="54">
        <v>1281</v>
      </c>
      <c r="B1280" s="54" t="s">
        <v>2357</v>
      </c>
      <c r="C1280" s="58" t="s">
        <v>2358</v>
      </c>
      <c r="D1280" s="79">
        <v>90</v>
      </c>
      <c r="E1280" s="79">
        <v>90</v>
      </c>
      <c r="F1280" s="80">
        <v>13046.25</v>
      </c>
      <c r="G1280" s="80">
        <v>144.96</v>
      </c>
      <c r="H1280" s="80">
        <v>13046.25</v>
      </c>
      <c r="I1280" s="80" t="s">
        <v>28</v>
      </c>
      <c r="J1280" s="80" t="s">
        <v>28</v>
      </c>
      <c r="K1280" s="80">
        <v>144.96</v>
      </c>
      <c r="L1280" s="73">
        <f t="shared" si="324"/>
        <v>109.82</v>
      </c>
      <c r="M1280" s="118">
        <f t="shared" si="340"/>
        <v>144.96</v>
      </c>
      <c r="N1280" s="72" t="str">
        <f t="shared" si="326"/>
        <v>2303</v>
      </c>
      <c r="O1280" s="74">
        <f t="shared" si="327"/>
        <v>0</v>
      </c>
      <c r="P1280" s="72">
        <f t="shared" si="328"/>
        <v>0</v>
      </c>
      <c r="Q1280" s="74">
        <f t="shared" si="329"/>
        <v>90</v>
      </c>
      <c r="R1280" s="72" t="str">
        <f t="shared" si="330"/>
        <v/>
      </c>
      <c r="S1280" s="72" t="str">
        <f t="shared" si="331"/>
        <v/>
      </c>
      <c r="AF1280" s="18">
        <v>3307.7777583441498</v>
      </c>
      <c r="AG1280" s="18">
        <v>16.8</v>
      </c>
      <c r="AI1280" s="23">
        <f>'simulateur graphe PJ OQN'!$B$4</f>
        <v>1</v>
      </c>
      <c r="AJ1280" s="24">
        <f t="shared" si="332"/>
        <v>144.96</v>
      </c>
      <c r="AK1280" s="24">
        <f t="shared" si="333"/>
        <v>144.96</v>
      </c>
      <c r="AM1280" t="str">
        <f t="shared" si="334"/>
        <v>ZONEBASSE</v>
      </c>
      <c r="AN1280" t="str">
        <f t="shared" si="335"/>
        <v>HC</v>
      </c>
      <c r="AO1280" s="20">
        <f t="shared" si="336"/>
        <v>144.96</v>
      </c>
      <c r="AP1280" s="20">
        <f t="shared" si="337"/>
        <v>13046.25</v>
      </c>
      <c r="AQ1280" s="20" t="str">
        <f t="shared" si="337"/>
        <v>.</v>
      </c>
      <c r="AR1280" s="20" t="str">
        <f t="shared" si="337"/>
        <v>.</v>
      </c>
      <c r="AS1280" s="20">
        <f t="shared" si="338"/>
        <v>144.80999999999949</v>
      </c>
      <c r="AT1280" s="20">
        <f t="shared" si="341"/>
        <v>3272.2700000000004</v>
      </c>
      <c r="AU1280" s="20">
        <f t="shared" si="339"/>
        <v>13046.25</v>
      </c>
    </row>
    <row r="1281" spans="1:47" ht="22.5">
      <c r="A1281" s="54">
        <v>1282</v>
      </c>
      <c r="B1281" s="54" t="s">
        <v>2359</v>
      </c>
      <c r="C1281" s="58" t="s">
        <v>2360</v>
      </c>
      <c r="D1281" s="79">
        <v>90</v>
      </c>
      <c r="E1281" s="79">
        <v>90</v>
      </c>
      <c r="F1281" s="80">
        <v>10666.37</v>
      </c>
      <c r="G1281" s="80">
        <v>118.52</v>
      </c>
      <c r="H1281" s="80">
        <v>10666.37</v>
      </c>
      <c r="I1281" s="80" t="s">
        <v>28</v>
      </c>
      <c r="J1281" s="80" t="s">
        <v>28</v>
      </c>
      <c r="K1281" s="80">
        <v>118.52</v>
      </c>
      <c r="L1281" s="73">
        <f t="shared" si="324"/>
        <v>109.82</v>
      </c>
      <c r="M1281" s="118">
        <f t="shared" si="340"/>
        <v>118.52</v>
      </c>
      <c r="N1281" s="72" t="str">
        <f t="shared" si="326"/>
        <v>2303</v>
      </c>
      <c r="O1281" s="74">
        <f t="shared" si="327"/>
        <v>0</v>
      </c>
      <c r="P1281" s="72">
        <f t="shared" si="328"/>
        <v>0</v>
      </c>
      <c r="Q1281" s="74">
        <f t="shared" si="329"/>
        <v>90</v>
      </c>
      <c r="R1281" s="72" t="str">
        <f t="shared" si="330"/>
        <v/>
      </c>
      <c r="S1281" s="72" t="str">
        <f t="shared" si="331"/>
        <v/>
      </c>
      <c r="AF1281" s="18">
        <v>4700.1937571013696</v>
      </c>
      <c r="AG1281" s="18">
        <v>28.453177257525098</v>
      </c>
      <c r="AI1281" s="23">
        <f>'simulateur graphe PJ OQN'!$B$4</f>
        <v>1</v>
      </c>
      <c r="AJ1281" s="24">
        <f t="shared" si="332"/>
        <v>118.52</v>
      </c>
      <c r="AK1281" s="24">
        <f t="shared" si="333"/>
        <v>118.52</v>
      </c>
      <c r="AM1281" t="str">
        <f t="shared" si="334"/>
        <v>ZONEBASSE</v>
      </c>
      <c r="AN1281" t="str">
        <f t="shared" si="335"/>
        <v>HC</v>
      </c>
      <c r="AO1281" s="20">
        <f t="shared" si="336"/>
        <v>118.52</v>
      </c>
      <c r="AP1281" s="20">
        <f t="shared" si="337"/>
        <v>10666.37</v>
      </c>
      <c r="AQ1281" s="20" t="str">
        <f t="shared" si="337"/>
        <v>.</v>
      </c>
      <c r="AR1281" s="20" t="str">
        <f t="shared" si="337"/>
        <v>.</v>
      </c>
      <c r="AS1281" s="20">
        <f t="shared" si="338"/>
        <v>118.09000000000196</v>
      </c>
      <c r="AT1281" s="20">
        <f t="shared" si="341"/>
        <v>892.39000000000124</v>
      </c>
      <c r="AU1281" s="20">
        <f t="shared" si="339"/>
        <v>10666.37</v>
      </c>
    </row>
    <row r="1282" spans="1:47" ht="22.5">
      <c r="A1282" s="54">
        <v>1283</v>
      </c>
      <c r="B1282" s="54" t="s">
        <v>2359</v>
      </c>
      <c r="C1282" s="58" t="s">
        <v>2360</v>
      </c>
      <c r="D1282" s="79">
        <v>90</v>
      </c>
      <c r="E1282" s="79">
        <v>90</v>
      </c>
      <c r="F1282" s="80">
        <v>13866.28</v>
      </c>
      <c r="G1282" s="80">
        <v>154.07</v>
      </c>
      <c r="H1282" s="80">
        <v>13866.28</v>
      </c>
      <c r="I1282" s="80" t="s">
        <v>28</v>
      </c>
      <c r="J1282" s="80" t="s">
        <v>28</v>
      </c>
      <c r="K1282" s="80">
        <v>154.07</v>
      </c>
      <c r="L1282" s="73">
        <f t="shared" si="324"/>
        <v>109.82</v>
      </c>
      <c r="M1282" s="118">
        <f t="shared" si="340"/>
        <v>154.07</v>
      </c>
      <c r="N1282" s="72" t="str">
        <f t="shared" si="326"/>
        <v>2303</v>
      </c>
      <c r="O1282" s="74">
        <f t="shared" si="327"/>
        <v>0</v>
      </c>
      <c r="P1282" s="72">
        <f t="shared" si="328"/>
        <v>0</v>
      </c>
      <c r="Q1282" s="74">
        <f t="shared" si="329"/>
        <v>90</v>
      </c>
      <c r="R1282" s="72" t="str">
        <f t="shared" si="330"/>
        <v/>
      </c>
      <c r="S1282" s="72" t="str">
        <f t="shared" si="331"/>
        <v/>
      </c>
      <c r="AF1282" s="18">
        <v>7595.1540652589601</v>
      </c>
      <c r="AG1282" s="18">
        <v>35.367816091953998</v>
      </c>
      <c r="AI1282" s="23">
        <f>'simulateur graphe PJ OQN'!$B$4</f>
        <v>1</v>
      </c>
      <c r="AJ1282" s="24">
        <f t="shared" si="332"/>
        <v>154.07</v>
      </c>
      <c r="AK1282" s="24">
        <f t="shared" si="333"/>
        <v>154.07</v>
      </c>
      <c r="AM1282" t="str">
        <f t="shared" si="334"/>
        <v>ZONEBASSE</v>
      </c>
      <c r="AN1282" t="str">
        <f t="shared" si="335"/>
        <v>HC</v>
      </c>
      <c r="AO1282" s="20">
        <f t="shared" si="336"/>
        <v>154.07</v>
      </c>
      <c r="AP1282" s="20">
        <f t="shared" si="337"/>
        <v>13866.28</v>
      </c>
      <c r="AQ1282" s="20" t="str">
        <f t="shared" si="337"/>
        <v>.</v>
      </c>
      <c r="AR1282" s="20" t="str">
        <f t="shared" si="337"/>
        <v>.</v>
      </c>
      <c r="AS1282" s="20">
        <f t="shared" si="338"/>
        <v>154.05000000000109</v>
      </c>
      <c r="AT1282" s="20">
        <f t="shared" si="341"/>
        <v>4092.3000000000011</v>
      </c>
      <c r="AU1282" s="20">
        <f t="shared" si="339"/>
        <v>13866.28</v>
      </c>
    </row>
    <row r="1283" spans="1:47" ht="22.5">
      <c r="A1283" s="54">
        <v>1284</v>
      </c>
      <c r="B1283" s="54" t="s">
        <v>2359</v>
      </c>
      <c r="C1283" s="58" t="s">
        <v>2360</v>
      </c>
      <c r="D1283" s="79">
        <v>90</v>
      </c>
      <c r="E1283" s="79">
        <v>90</v>
      </c>
      <c r="F1283" s="80">
        <v>15999.55</v>
      </c>
      <c r="G1283" s="80">
        <v>177.77</v>
      </c>
      <c r="H1283" s="80">
        <v>15999.55</v>
      </c>
      <c r="I1283" s="80" t="s">
        <v>28</v>
      </c>
      <c r="J1283" s="80" t="s">
        <v>28</v>
      </c>
      <c r="K1283" s="80">
        <v>177.77</v>
      </c>
      <c r="L1283" s="73">
        <f t="shared" si="324"/>
        <v>109.82</v>
      </c>
      <c r="M1283" s="118">
        <f t="shared" si="340"/>
        <v>177.77</v>
      </c>
      <c r="N1283" s="72" t="str">
        <f t="shared" si="326"/>
        <v>2303</v>
      </c>
      <c r="O1283" s="74">
        <f t="shared" si="327"/>
        <v>0</v>
      </c>
      <c r="P1283" s="72">
        <f t="shared" si="328"/>
        <v>0</v>
      </c>
      <c r="Q1283" s="74">
        <f t="shared" si="329"/>
        <v>90</v>
      </c>
      <c r="R1283" s="72" t="str">
        <f t="shared" si="330"/>
        <v/>
      </c>
      <c r="S1283" s="72" t="str">
        <f t="shared" si="331"/>
        <v/>
      </c>
      <c r="AF1283" s="18">
        <v>5416.71079842374</v>
      </c>
      <c r="AG1283" s="18">
        <v>21.860465116279101</v>
      </c>
      <c r="AI1283" s="23">
        <f>'simulateur graphe PJ OQN'!$B$4</f>
        <v>1</v>
      </c>
      <c r="AJ1283" s="24">
        <f t="shared" si="332"/>
        <v>177.77</v>
      </c>
      <c r="AK1283" s="24">
        <f t="shared" si="333"/>
        <v>177.77</v>
      </c>
      <c r="AM1283" t="str">
        <f t="shared" si="334"/>
        <v>ZONEBASSE</v>
      </c>
      <c r="AN1283" t="str">
        <f t="shared" si="335"/>
        <v>HC</v>
      </c>
      <c r="AO1283" s="20">
        <f t="shared" si="336"/>
        <v>177.77</v>
      </c>
      <c r="AP1283" s="20">
        <f t="shared" si="337"/>
        <v>15999.55</v>
      </c>
      <c r="AQ1283" s="20" t="str">
        <f t="shared" si="337"/>
        <v>.</v>
      </c>
      <c r="AR1283" s="20" t="str">
        <f t="shared" si="337"/>
        <v>.</v>
      </c>
      <c r="AS1283" s="20">
        <f t="shared" si="338"/>
        <v>178.01999999999862</v>
      </c>
      <c r="AT1283" s="20">
        <f t="shared" si="341"/>
        <v>6225.57</v>
      </c>
      <c r="AU1283" s="20">
        <f t="shared" si="339"/>
        <v>15999.55</v>
      </c>
    </row>
    <row r="1284" spans="1:47">
      <c r="A1284" s="54">
        <v>1285</v>
      </c>
      <c r="B1284" s="54" t="s">
        <v>2361</v>
      </c>
      <c r="C1284" s="55" t="s">
        <v>2362</v>
      </c>
      <c r="D1284" s="79">
        <v>1</v>
      </c>
      <c r="E1284" s="79">
        <v>1</v>
      </c>
      <c r="F1284" s="80" t="s">
        <v>28</v>
      </c>
      <c r="G1284" s="80" t="s">
        <v>28</v>
      </c>
      <c r="H1284" s="80">
        <v>98.83</v>
      </c>
      <c r="I1284" s="80" t="s">
        <v>28</v>
      </c>
      <c r="J1284" s="80" t="s">
        <v>28</v>
      </c>
      <c r="K1284" s="80" t="s">
        <v>28</v>
      </c>
      <c r="L1284" s="73" t="str">
        <f t="shared" ref="L1284:L1347" si="342">IFERROR(VLOOKUP(B1284,$B$1326:$K$2467,6,0),"")</f>
        <v/>
      </c>
      <c r="M1284" s="73" t="str">
        <f t="shared" ref="M1284:M1347" si="343">IFERROR(VLOOKUP($B1284,$B$2468:$K$3603,6,0),"")</f>
        <v/>
      </c>
      <c r="N1284" s="72" t="str">
        <f t="shared" ref="N1284:N1347" si="344">LEFT(B1284,4)</f>
        <v>2309</v>
      </c>
      <c r="O1284" s="74">
        <f t="shared" ref="O1284:O1347" si="345">E1284-D1284</f>
        <v>0</v>
      </c>
      <c r="P1284" s="72">
        <f t="shared" ref="P1284:P1347" si="346">IF(O1284=20,1,0)</f>
        <v>0</v>
      </c>
      <c r="Q1284" s="74">
        <f t="shared" ref="Q1284:Q1347" si="347">D1284</f>
        <v>1</v>
      </c>
      <c r="R1284" s="72" t="str">
        <f t="shared" ref="R1284:R1347" si="348">IF(P1284=1,Q1284+7,"")</f>
        <v/>
      </c>
      <c r="S1284" s="72" t="str">
        <f t="shared" ref="S1284:S1347" si="349">IF(P1284=1,Q1284+14,"")</f>
        <v/>
      </c>
      <c r="AF1284" s="18">
        <v>5867.26900050326</v>
      </c>
      <c r="AG1284" s="18">
        <v>32.3548922056385</v>
      </c>
      <c r="AI1284" s="23">
        <f>'simulateur graphe PJ OQN'!$B$4</f>
        <v>1</v>
      </c>
      <c r="AJ1284" s="24">
        <f t="shared" ref="AJ1284:AJ1325" si="350">IF(AN1284="HDJ",AU1284,IF(AM1284="ZONE90",AT1284,IF(AM1284="ZONEBASSE",AO1284,IF(AM1284="ZONEFORF1",AP1284,IF(AM1284="ZONEFORF2",AQ1284,IF(AM1284="ZONEFORF3",AR1284,AS1284))))))</f>
        <v>98.83</v>
      </c>
      <c r="AK1284" s="24">
        <f t="shared" ref="AK1284:AK1325" si="351">AJ1284/AI1284</f>
        <v>98.83</v>
      </c>
      <c r="AM1284" t="str">
        <f t="shared" ref="AM1284:AM1325" si="352">IF(AI1284&gt;90,"ZONE90",IF(P1284=1,IF(AI1284&lt;D1284,"ZONEBASSE",IF(AI1284&lt;R1284,"ZONEFORF1",IF(AI1284&lt;S1284,"ZONEFORF2",IF(AI1284&lt;E1284,"ZONEFORF3","ZONEHAUTE")))),IF(AI1284&lt;D1284,"ZONEBASSE",IF(AI1284&lt;E1284,"ZONEFORF1","ZONEHAUTE"))))</f>
        <v>ZONEHAUTE</v>
      </c>
      <c r="AN1284" t="str">
        <f t="shared" ref="AN1284:AN1325" si="353">IF(RIGHT(B1284,1)="0","HDJ","HC")</f>
        <v>HDJ</v>
      </c>
      <c r="AO1284" s="20" t="e">
        <f t="shared" ref="AO1284:AO1325" si="354">IF(AI1284&lt;8,M1284*AI1284,F1284-(D1284-AI1284)*G1284)</f>
        <v>#VALUE!</v>
      </c>
      <c r="AP1284" s="20">
        <f t="shared" ref="AP1284:AR1325" si="355">H1284</f>
        <v>98.83</v>
      </c>
      <c r="AQ1284" s="20" t="str">
        <f t="shared" si="355"/>
        <v>.</v>
      </c>
      <c r="AR1284" s="20" t="str">
        <f t="shared" si="355"/>
        <v>.</v>
      </c>
      <c r="AS1284" s="20" t="e">
        <f t="shared" ref="AS1284:AS1325" si="356">IF(P1284=1,J1284+(AI1284-E1284)*K1284,H1284+(AI1284-E1284)*K1284)</f>
        <v>#VALUE!</v>
      </c>
      <c r="AT1284" s="20" t="e">
        <f t="shared" si="341"/>
        <v>#VALUE!</v>
      </c>
      <c r="AU1284" s="20">
        <f t="shared" ref="AU1284:AU1325" si="357">AI1284*H1284</f>
        <v>98.83</v>
      </c>
    </row>
    <row r="1285" spans="1:47" ht="33.75">
      <c r="A1285" s="54">
        <v>1286</v>
      </c>
      <c r="B1285" s="54" t="s">
        <v>2363</v>
      </c>
      <c r="C1285" s="58" t="s">
        <v>2364</v>
      </c>
      <c r="D1285" s="79">
        <v>15</v>
      </c>
      <c r="E1285" s="79">
        <v>35</v>
      </c>
      <c r="F1285" s="80">
        <v>1714.13</v>
      </c>
      <c r="G1285" s="80">
        <v>114.28</v>
      </c>
      <c r="H1285" s="80">
        <v>1714.13</v>
      </c>
      <c r="I1285" s="80">
        <v>2351.73</v>
      </c>
      <c r="J1285" s="80">
        <v>2942.97</v>
      </c>
      <c r="K1285" s="80">
        <v>82.34</v>
      </c>
      <c r="L1285" s="73">
        <f t="shared" si="342"/>
        <v>87.03</v>
      </c>
      <c r="M1285" s="73">
        <f t="shared" si="343"/>
        <v>103.94</v>
      </c>
      <c r="N1285" s="72" t="str">
        <f t="shared" si="344"/>
        <v>2309</v>
      </c>
      <c r="O1285" s="74">
        <f t="shared" si="345"/>
        <v>20</v>
      </c>
      <c r="P1285" s="72">
        <f t="shared" si="346"/>
        <v>1</v>
      </c>
      <c r="Q1285" s="74">
        <f t="shared" si="347"/>
        <v>15</v>
      </c>
      <c r="R1285" s="72">
        <f t="shared" si="348"/>
        <v>22</v>
      </c>
      <c r="S1285" s="72">
        <f t="shared" si="349"/>
        <v>29</v>
      </c>
      <c r="AF1285" s="18">
        <v>9132.2471745473194</v>
      </c>
      <c r="AG1285" s="18">
        <v>38.738095238095198</v>
      </c>
      <c r="AI1285" s="23">
        <f>'simulateur graphe PJ OQN'!$B$4</f>
        <v>1</v>
      </c>
      <c r="AJ1285" s="24">
        <f t="shared" si="350"/>
        <v>103.94</v>
      </c>
      <c r="AK1285" s="24">
        <f t="shared" si="351"/>
        <v>103.94</v>
      </c>
      <c r="AM1285" t="str">
        <f t="shared" si="352"/>
        <v>ZONEBASSE</v>
      </c>
      <c r="AN1285" t="str">
        <f t="shared" si="353"/>
        <v>HC</v>
      </c>
      <c r="AO1285" s="20">
        <f t="shared" si="354"/>
        <v>103.94</v>
      </c>
      <c r="AP1285" s="20">
        <f t="shared" si="355"/>
        <v>1714.13</v>
      </c>
      <c r="AQ1285" s="20">
        <f t="shared" si="355"/>
        <v>2351.73</v>
      </c>
      <c r="AR1285" s="20">
        <f t="shared" si="355"/>
        <v>2942.97</v>
      </c>
      <c r="AS1285" s="20">
        <f t="shared" si="356"/>
        <v>143.40999999999985</v>
      </c>
      <c r="AT1285" s="20">
        <f t="shared" si="341"/>
        <v>-274</v>
      </c>
      <c r="AU1285" s="20">
        <f t="shared" si="357"/>
        <v>1714.13</v>
      </c>
    </row>
    <row r="1286" spans="1:47" ht="33.75">
      <c r="A1286" s="54">
        <v>1287</v>
      </c>
      <c r="B1286" s="54" t="s">
        <v>2365</v>
      </c>
      <c r="C1286" s="58" t="s">
        <v>2366</v>
      </c>
      <c r="D1286" s="79">
        <v>29</v>
      </c>
      <c r="E1286" s="79">
        <v>35</v>
      </c>
      <c r="F1286" s="80">
        <v>3031.51</v>
      </c>
      <c r="G1286" s="80">
        <v>94.1</v>
      </c>
      <c r="H1286" s="80">
        <v>3031.51</v>
      </c>
      <c r="I1286" s="80" t="s">
        <v>28</v>
      </c>
      <c r="J1286" s="80" t="s">
        <v>28</v>
      </c>
      <c r="K1286" s="80">
        <v>100.38</v>
      </c>
      <c r="L1286" s="73">
        <f t="shared" si="342"/>
        <v>87.03</v>
      </c>
      <c r="M1286" s="73">
        <f t="shared" si="343"/>
        <v>103.94</v>
      </c>
      <c r="N1286" s="72" t="str">
        <f t="shared" si="344"/>
        <v>2309</v>
      </c>
      <c r="O1286" s="74">
        <f t="shared" si="345"/>
        <v>6</v>
      </c>
      <c r="P1286" s="72">
        <f t="shared" si="346"/>
        <v>0</v>
      </c>
      <c r="Q1286" s="74">
        <f t="shared" si="347"/>
        <v>29</v>
      </c>
      <c r="R1286" s="72" t="str">
        <f t="shared" si="348"/>
        <v/>
      </c>
      <c r="S1286" s="72" t="str">
        <f t="shared" si="349"/>
        <v/>
      </c>
      <c r="AF1286" s="18">
        <v>7815.3554616209703</v>
      </c>
      <c r="AG1286" s="18">
        <v>28.731707317073202</v>
      </c>
      <c r="AI1286" s="23">
        <f>'simulateur graphe PJ OQN'!$B$4</f>
        <v>1</v>
      </c>
      <c r="AJ1286" s="24">
        <f t="shared" si="350"/>
        <v>103.94</v>
      </c>
      <c r="AK1286" s="24">
        <f t="shared" si="351"/>
        <v>103.94</v>
      </c>
      <c r="AM1286" t="str">
        <f t="shared" si="352"/>
        <v>ZONEBASSE</v>
      </c>
      <c r="AN1286" t="str">
        <f t="shared" si="353"/>
        <v>HC</v>
      </c>
      <c r="AO1286" s="20">
        <f t="shared" si="354"/>
        <v>103.94</v>
      </c>
      <c r="AP1286" s="20">
        <f t="shared" si="355"/>
        <v>3031.51</v>
      </c>
      <c r="AQ1286" s="20" t="str">
        <f t="shared" si="355"/>
        <v>.</v>
      </c>
      <c r="AR1286" s="20" t="str">
        <f t="shared" si="355"/>
        <v>.</v>
      </c>
      <c r="AS1286" s="20">
        <f t="shared" si="356"/>
        <v>-381.40999999999985</v>
      </c>
      <c r="AT1286" s="20">
        <f t="shared" si="341"/>
        <v>806.73999999999978</v>
      </c>
      <c r="AU1286" s="20">
        <f t="shared" si="357"/>
        <v>3031.51</v>
      </c>
    </row>
    <row r="1287" spans="1:47" ht="33.75">
      <c r="A1287" s="54">
        <v>1288</v>
      </c>
      <c r="B1287" s="54" t="s">
        <v>2367</v>
      </c>
      <c r="C1287" s="58" t="s">
        <v>2368</v>
      </c>
      <c r="D1287" s="79">
        <v>15</v>
      </c>
      <c r="E1287" s="79">
        <v>35</v>
      </c>
      <c r="F1287" s="80">
        <v>2155.79</v>
      </c>
      <c r="G1287" s="80">
        <v>143.72</v>
      </c>
      <c r="H1287" s="80">
        <v>2155.79</v>
      </c>
      <c r="I1287" s="80">
        <v>2821.15</v>
      </c>
      <c r="J1287" s="80">
        <v>3641.89</v>
      </c>
      <c r="K1287" s="80">
        <v>99.67</v>
      </c>
      <c r="L1287" s="73">
        <f t="shared" si="342"/>
        <v>87.03</v>
      </c>
      <c r="M1287" s="73">
        <f t="shared" si="343"/>
        <v>103.94</v>
      </c>
      <c r="N1287" s="72" t="str">
        <f t="shared" si="344"/>
        <v>2309</v>
      </c>
      <c r="O1287" s="74">
        <f t="shared" si="345"/>
        <v>20</v>
      </c>
      <c r="P1287" s="72">
        <f t="shared" si="346"/>
        <v>1</v>
      </c>
      <c r="Q1287" s="74">
        <f t="shared" si="347"/>
        <v>15</v>
      </c>
      <c r="R1287" s="72">
        <f t="shared" si="348"/>
        <v>22</v>
      </c>
      <c r="S1287" s="72">
        <f t="shared" si="349"/>
        <v>29</v>
      </c>
      <c r="AF1287" s="18">
        <v>240.65215966647699</v>
      </c>
      <c r="AG1287" s="18" t="s">
        <v>28</v>
      </c>
      <c r="AI1287" s="23">
        <f>'simulateur graphe PJ OQN'!$B$4</f>
        <v>1</v>
      </c>
      <c r="AJ1287" s="24">
        <f t="shared" si="350"/>
        <v>103.94</v>
      </c>
      <c r="AK1287" s="24">
        <f t="shared" si="351"/>
        <v>103.94</v>
      </c>
      <c r="AM1287" t="str">
        <f t="shared" si="352"/>
        <v>ZONEBASSE</v>
      </c>
      <c r="AN1287" t="str">
        <f t="shared" si="353"/>
        <v>HC</v>
      </c>
      <c r="AO1287" s="20">
        <f t="shared" si="354"/>
        <v>103.94</v>
      </c>
      <c r="AP1287" s="20">
        <f t="shared" si="355"/>
        <v>2155.79</v>
      </c>
      <c r="AQ1287" s="20">
        <f t="shared" si="355"/>
        <v>2821.15</v>
      </c>
      <c r="AR1287" s="20">
        <f t="shared" si="355"/>
        <v>3641.89</v>
      </c>
      <c r="AS1287" s="20">
        <f t="shared" si="356"/>
        <v>253.10999999999967</v>
      </c>
      <c r="AT1287" s="20">
        <f t="shared" si="341"/>
        <v>1378.0699999999997</v>
      </c>
      <c r="AU1287" s="20">
        <f t="shared" si="357"/>
        <v>2155.79</v>
      </c>
    </row>
    <row r="1288" spans="1:47" ht="33.75">
      <c r="A1288" s="54">
        <v>1289</v>
      </c>
      <c r="B1288" s="54" t="s">
        <v>2369</v>
      </c>
      <c r="C1288" s="58" t="s">
        <v>2370</v>
      </c>
      <c r="D1288" s="79">
        <v>29</v>
      </c>
      <c r="E1288" s="79">
        <v>35</v>
      </c>
      <c r="F1288" s="80">
        <v>3646.55</v>
      </c>
      <c r="G1288" s="80">
        <v>106.48</v>
      </c>
      <c r="H1288" s="80">
        <v>3646.55</v>
      </c>
      <c r="I1288" s="80" t="s">
        <v>28</v>
      </c>
      <c r="J1288" s="80" t="s">
        <v>28</v>
      </c>
      <c r="K1288" s="80">
        <v>100.34</v>
      </c>
      <c r="L1288" s="73">
        <f t="shared" si="342"/>
        <v>87.03</v>
      </c>
      <c r="M1288" s="73">
        <f t="shared" si="343"/>
        <v>103.94</v>
      </c>
      <c r="N1288" s="72" t="str">
        <f t="shared" si="344"/>
        <v>2309</v>
      </c>
      <c r="O1288" s="74">
        <f t="shared" si="345"/>
        <v>6</v>
      </c>
      <c r="P1288" s="72">
        <f t="shared" si="346"/>
        <v>0</v>
      </c>
      <c r="Q1288" s="74">
        <f t="shared" si="347"/>
        <v>29</v>
      </c>
      <c r="R1288" s="72" t="str">
        <f t="shared" si="348"/>
        <v/>
      </c>
      <c r="S1288" s="72" t="str">
        <f t="shared" si="349"/>
        <v/>
      </c>
      <c r="AF1288" s="18">
        <v>4421.5877495675804</v>
      </c>
      <c r="AG1288" s="18">
        <v>30.2789473684211</v>
      </c>
      <c r="AI1288" s="23">
        <f>'simulateur graphe PJ OQN'!$B$4</f>
        <v>1</v>
      </c>
      <c r="AJ1288" s="24">
        <f t="shared" si="350"/>
        <v>103.94</v>
      </c>
      <c r="AK1288" s="24">
        <f t="shared" si="351"/>
        <v>103.94</v>
      </c>
      <c r="AM1288" t="str">
        <f t="shared" si="352"/>
        <v>ZONEBASSE</v>
      </c>
      <c r="AN1288" t="str">
        <f t="shared" si="353"/>
        <v>HC</v>
      </c>
      <c r="AO1288" s="20">
        <f t="shared" si="354"/>
        <v>103.94</v>
      </c>
      <c r="AP1288" s="20">
        <f t="shared" si="355"/>
        <v>3646.55</v>
      </c>
      <c r="AQ1288" s="20" t="str">
        <f t="shared" si="355"/>
        <v>.</v>
      </c>
      <c r="AR1288" s="20" t="str">
        <f t="shared" si="355"/>
        <v>.</v>
      </c>
      <c r="AS1288" s="20">
        <f t="shared" si="356"/>
        <v>234.99000000000024</v>
      </c>
      <c r="AT1288" s="20">
        <f t="shared" si="341"/>
        <v>1419.58</v>
      </c>
      <c r="AU1288" s="20">
        <f t="shared" si="357"/>
        <v>3646.55</v>
      </c>
    </row>
    <row r="1289" spans="1:47" ht="33.75">
      <c r="A1289" s="54">
        <v>1290</v>
      </c>
      <c r="B1289" s="54" t="s">
        <v>2371</v>
      </c>
      <c r="C1289" s="58" t="s">
        <v>2372</v>
      </c>
      <c r="D1289" s="79">
        <v>15</v>
      </c>
      <c r="E1289" s="79">
        <v>35</v>
      </c>
      <c r="F1289" s="80">
        <v>2016.05</v>
      </c>
      <c r="G1289" s="80">
        <v>134.4</v>
      </c>
      <c r="H1289" s="80">
        <v>2016.05</v>
      </c>
      <c r="I1289" s="80">
        <v>2675.49</v>
      </c>
      <c r="J1289" s="80">
        <v>3326.48</v>
      </c>
      <c r="K1289" s="80">
        <v>86.04</v>
      </c>
      <c r="L1289" s="73">
        <f t="shared" si="342"/>
        <v>87.03</v>
      </c>
      <c r="M1289" s="73">
        <f t="shared" si="343"/>
        <v>103.94</v>
      </c>
      <c r="N1289" s="72" t="str">
        <f t="shared" si="344"/>
        <v>2309</v>
      </c>
      <c r="O1289" s="74">
        <f t="shared" si="345"/>
        <v>20</v>
      </c>
      <c r="P1289" s="72">
        <f t="shared" si="346"/>
        <v>1</v>
      </c>
      <c r="Q1289" s="74">
        <f t="shared" si="347"/>
        <v>15</v>
      </c>
      <c r="R1289" s="72">
        <f t="shared" si="348"/>
        <v>22</v>
      </c>
      <c r="S1289" s="72">
        <f t="shared" si="349"/>
        <v>29</v>
      </c>
      <c r="AF1289" s="18">
        <v>7046.4997147782296</v>
      </c>
      <c r="AG1289" s="18">
        <v>50.465116279069797</v>
      </c>
      <c r="AI1289" s="23">
        <f>'simulateur graphe PJ OQN'!$B$4</f>
        <v>1</v>
      </c>
      <c r="AJ1289" s="24">
        <f t="shared" si="350"/>
        <v>103.94</v>
      </c>
      <c r="AK1289" s="24">
        <f t="shared" si="351"/>
        <v>103.94</v>
      </c>
      <c r="AM1289" t="str">
        <f t="shared" si="352"/>
        <v>ZONEBASSE</v>
      </c>
      <c r="AN1289" t="str">
        <f t="shared" si="353"/>
        <v>HC</v>
      </c>
      <c r="AO1289" s="20">
        <f t="shared" si="354"/>
        <v>103.94</v>
      </c>
      <c r="AP1289" s="20">
        <f t="shared" si="355"/>
        <v>2016.05</v>
      </c>
      <c r="AQ1289" s="20">
        <f t="shared" si="355"/>
        <v>2675.49</v>
      </c>
      <c r="AR1289" s="20">
        <f t="shared" si="355"/>
        <v>3326.48</v>
      </c>
      <c r="AS1289" s="20">
        <f t="shared" si="356"/>
        <v>401.11999999999989</v>
      </c>
      <c r="AT1289" s="20">
        <f t="shared" si="341"/>
        <v>313.01000000000022</v>
      </c>
      <c r="AU1289" s="20">
        <f t="shared" si="357"/>
        <v>2016.05</v>
      </c>
    </row>
    <row r="1290" spans="1:47" ht="33.75">
      <c r="A1290" s="54">
        <v>1291</v>
      </c>
      <c r="B1290" s="54" t="s">
        <v>2373</v>
      </c>
      <c r="C1290" s="58" t="s">
        <v>2374</v>
      </c>
      <c r="D1290" s="79">
        <v>43</v>
      </c>
      <c r="E1290" s="79">
        <v>49</v>
      </c>
      <c r="F1290" s="80">
        <v>4428.67</v>
      </c>
      <c r="G1290" s="80">
        <v>78.73</v>
      </c>
      <c r="H1290" s="80">
        <v>4428.67</v>
      </c>
      <c r="I1290" s="80" t="s">
        <v>28</v>
      </c>
      <c r="J1290" s="80" t="s">
        <v>28</v>
      </c>
      <c r="K1290" s="80">
        <v>95.2</v>
      </c>
      <c r="L1290" s="73">
        <f t="shared" si="342"/>
        <v>87.03</v>
      </c>
      <c r="M1290" s="73">
        <f t="shared" si="343"/>
        <v>103.94</v>
      </c>
      <c r="N1290" s="72" t="str">
        <f t="shared" si="344"/>
        <v>2309</v>
      </c>
      <c r="O1290" s="74">
        <f t="shared" si="345"/>
        <v>6</v>
      </c>
      <c r="P1290" s="72">
        <f t="shared" si="346"/>
        <v>0</v>
      </c>
      <c r="Q1290" s="74">
        <f t="shared" si="347"/>
        <v>43</v>
      </c>
      <c r="R1290" s="72" t="str">
        <f t="shared" si="348"/>
        <v/>
      </c>
      <c r="S1290" s="72" t="str">
        <f t="shared" si="349"/>
        <v/>
      </c>
      <c r="AF1290" s="18">
        <v>4924.07096671413</v>
      </c>
      <c r="AG1290" s="18">
        <v>32.767955801105003</v>
      </c>
      <c r="AI1290" s="23">
        <f>'simulateur graphe PJ OQN'!$B$4</f>
        <v>1</v>
      </c>
      <c r="AJ1290" s="24">
        <f t="shared" si="350"/>
        <v>103.94</v>
      </c>
      <c r="AK1290" s="24">
        <f t="shared" si="351"/>
        <v>103.94</v>
      </c>
      <c r="AM1290" t="str">
        <f t="shared" si="352"/>
        <v>ZONEBASSE</v>
      </c>
      <c r="AN1290" t="str">
        <f t="shared" si="353"/>
        <v>HC</v>
      </c>
      <c r="AO1290" s="20">
        <f t="shared" si="354"/>
        <v>103.94</v>
      </c>
      <c r="AP1290" s="20">
        <f t="shared" si="355"/>
        <v>4428.67</v>
      </c>
      <c r="AQ1290" s="20" t="str">
        <f t="shared" si="355"/>
        <v>.</v>
      </c>
      <c r="AR1290" s="20" t="str">
        <f t="shared" si="355"/>
        <v>.</v>
      </c>
      <c r="AS1290" s="20">
        <f t="shared" si="356"/>
        <v>-140.93000000000029</v>
      </c>
      <c r="AT1290" s="20">
        <f t="shared" si="341"/>
        <v>586.20000000000073</v>
      </c>
      <c r="AU1290" s="20">
        <f t="shared" si="357"/>
        <v>4428.67</v>
      </c>
    </row>
    <row r="1291" spans="1:47" ht="33.75">
      <c r="A1291" s="54">
        <v>1292</v>
      </c>
      <c r="B1291" s="54" t="s">
        <v>2375</v>
      </c>
      <c r="C1291" s="58" t="s">
        <v>2376</v>
      </c>
      <c r="D1291" s="79">
        <v>29</v>
      </c>
      <c r="E1291" s="79">
        <v>35</v>
      </c>
      <c r="F1291" s="80">
        <v>2666.92</v>
      </c>
      <c r="G1291" s="80">
        <v>91.96</v>
      </c>
      <c r="H1291" s="80">
        <v>2666.92</v>
      </c>
      <c r="I1291" s="80" t="s">
        <v>28</v>
      </c>
      <c r="J1291" s="80" t="s">
        <v>28</v>
      </c>
      <c r="K1291" s="80">
        <v>84.27</v>
      </c>
      <c r="L1291" s="73">
        <f t="shared" si="342"/>
        <v>81.44</v>
      </c>
      <c r="M1291" s="73">
        <f t="shared" si="343"/>
        <v>103.94</v>
      </c>
      <c r="N1291" s="72" t="str">
        <f t="shared" si="344"/>
        <v>2309</v>
      </c>
      <c r="O1291" s="74">
        <f t="shared" si="345"/>
        <v>6</v>
      </c>
      <c r="P1291" s="72">
        <f t="shared" si="346"/>
        <v>0</v>
      </c>
      <c r="Q1291" s="74">
        <f t="shared" si="347"/>
        <v>29</v>
      </c>
      <c r="R1291" s="72" t="str">
        <f t="shared" si="348"/>
        <v/>
      </c>
      <c r="S1291" s="72" t="str">
        <f t="shared" si="349"/>
        <v/>
      </c>
      <c r="AF1291" s="18">
        <v>6921.5034738886698</v>
      </c>
      <c r="AG1291" s="18">
        <v>40.426666666666698</v>
      </c>
      <c r="AI1291" s="23">
        <f>'simulateur graphe PJ OQN'!$B$4</f>
        <v>1</v>
      </c>
      <c r="AJ1291" s="24">
        <f t="shared" si="350"/>
        <v>103.94</v>
      </c>
      <c r="AK1291" s="24">
        <f t="shared" si="351"/>
        <v>103.94</v>
      </c>
      <c r="AM1291" t="str">
        <f t="shared" si="352"/>
        <v>ZONEBASSE</v>
      </c>
      <c r="AN1291" t="str">
        <f t="shared" si="353"/>
        <v>HC</v>
      </c>
      <c r="AO1291" s="20">
        <f t="shared" si="354"/>
        <v>103.94</v>
      </c>
      <c r="AP1291" s="20">
        <f t="shared" si="355"/>
        <v>2666.92</v>
      </c>
      <c r="AQ1291" s="20" t="str">
        <f t="shared" si="355"/>
        <v>.</v>
      </c>
      <c r="AR1291" s="20" t="str">
        <f t="shared" si="355"/>
        <v>.</v>
      </c>
      <c r="AS1291" s="20">
        <f t="shared" si="356"/>
        <v>-198.25999999999976</v>
      </c>
      <c r="AT1291" s="20">
        <f t="shared" si="341"/>
        <v>53.609999999999673</v>
      </c>
      <c r="AU1291" s="20">
        <f t="shared" si="357"/>
        <v>2666.92</v>
      </c>
    </row>
    <row r="1292" spans="1:47" ht="33.75">
      <c r="A1292" s="54">
        <v>1293</v>
      </c>
      <c r="B1292" s="54" t="s">
        <v>2377</v>
      </c>
      <c r="C1292" s="58" t="s">
        <v>2378</v>
      </c>
      <c r="D1292" s="79">
        <v>36</v>
      </c>
      <c r="E1292" s="79">
        <v>42</v>
      </c>
      <c r="F1292" s="80">
        <v>2775.91</v>
      </c>
      <c r="G1292" s="80">
        <v>77.11</v>
      </c>
      <c r="H1292" s="80">
        <v>2775.91</v>
      </c>
      <c r="I1292" s="80" t="s">
        <v>28</v>
      </c>
      <c r="J1292" s="80" t="s">
        <v>28</v>
      </c>
      <c r="K1292" s="80">
        <v>70.72</v>
      </c>
      <c r="L1292" s="73">
        <f t="shared" si="342"/>
        <v>81.44</v>
      </c>
      <c r="M1292" s="73">
        <f t="shared" si="343"/>
        <v>103.94</v>
      </c>
      <c r="N1292" s="72" t="str">
        <f t="shared" si="344"/>
        <v>2309</v>
      </c>
      <c r="O1292" s="74">
        <f t="shared" si="345"/>
        <v>6</v>
      </c>
      <c r="P1292" s="72">
        <f t="shared" si="346"/>
        <v>0</v>
      </c>
      <c r="Q1292" s="74">
        <f t="shared" si="347"/>
        <v>36</v>
      </c>
      <c r="R1292" s="72" t="str">
        <f t="shared" si="348"/>
        <v/>
      </c>
      <c r="S1292" s="72" t="str">
        <f t="shared" si="349"/>
        <v/>
      </c>
      <c r="AF1292" s="18">
        <v>5426.5541838607096</v>
      </c>
      <c r="AG1292" s="18">
        <v>34.179487179487197</v>
      </c>
      <c r="AI1292" s="23">
        <f>'simulateur graphe PJ OQN'!$B$4</f>
        <v>1</v>
      </c>
      <c r="AJ1292" s="24">
        <f t="shared" si="350"/>
        <v>103.94</v>
      </c>
      <c r="AK1292" s="24">
        <f t="shared" si="351"/>
        <v>103.94</v>
      </c>
      <c r="AM1292" t="str">
        <f t="shared" si="352"/>
        <v>ZONEBASSE</v>
      </c>
      <c r="AN1292" t="str">
        <f t="shared" si="353"/>
        <v>HC</v>
      </c>
      <c r="AO1292" s="20">
        <f t="shared" si="354"/>
        <v>103.94</v>
      </c>
      <c r="AP1292" s="20">
        <f t="shared" si="355"/>
        <v>2775.91</v>
      </c>
      <c r="AQ1292" s="20" t="str">
        <f t="shared" si="355"/>
        <v>.</v>
      </c>
      <c r="AR1292" s="20" t="str">
        <f t="shared" si="355"/>
        <v>.</v>
      </c>
      <c r="AS1292" s="20">
        <f t="shared" si="356"/>
        <v>-123.61000000000013</v>
      </c>
      <c r="AT1292" s="20">
        <f t="shared" si="341"/>
        <v>-1077.6900000000005</v>
      </c>
      <c r="AU1292" s="20">
        <f t="shared" si="357"/>
        <v>2775.91</v>
      </c>
    </row>
    <row r="1293" spans="1:47" ht="33.75">
      <c r="A1293" s="54">
        <v>1294</v>
      </c>
      <c r="B1293" s="54" t="s">
        <v>2379</v>
      </c>
      <c r="C1293" s="58" t="s">
        <v>2380</v>
      </c>
      <c r="D1293" s="79">
        <v>29</v>
      </c>
      <c r="E1293" s="79">
        <v>35</v>
      </c>
      <c r="F1293" s="80">
        <v>2774.94</v>
      </c>
      <c r="G1293" s="80">
        <v>95.69</v>
      </c>
      <c r="H1293" s="80">
        <v>2774.94</v>
      </c>
      <c r="I1293" s="80" t="s">
        <v>28</v>
      </c>
      <c r="J1293" s="80" t="s">
        <v>28</v>
      </c>
      <c r="K1293" s="80">
        <v>87.81</v>
      </c>
      <c r="L1293" s="73">
        <f t="shared" si="342"/>
        <v>81.44</v>
      </c>
      <c r="M1293" s="73">
        <f t="shared" si="343"/>
        <v>103.94</v>
      </c>
      <c r="N1293" s="72" t="str">
        <f t="shared" si="344"/>
        <v>2309</v>
      </c>
      <c r="O1293" s="74">
        <f t="shared" si="345"/>
        <v>6</v>
      </c>
      <c r="P1293" s="72">
        <f t="shared" si="346"/>
        <v>0</v>
      </c>
      <c r="Q1293" s="74">
        <f t="shared" si="347"/>
        <v>29</v>
      </c>
      <c r="R1293" s="72" t="str">
        <f t="shared" si="348"/>
        <v/>
      </c>
      <c r="S1293" s="72" t="str">
        <f t="shared" si="349"/>
        <v/>
      </c>
      <c r="AF1293" s="18">
        <v>7795.8296072042504</v>
      </c>
      <c r="AG1293" s="18">
        <v>48.095435684647299</v>
      </c>
      <c r="AI1293" s="23">
        <f>'simulateur graphe PJ OQN'!$B$4</f>
        <v>1</v>
      </c>
      <c r="AJ1293" s="24">
        <f t="shared" si="350"/>
        <v>103.94</v>
      </c>
      <c r="AK1293" s="24">
        <f t="shared" si="351"/>
        <v>103.94</v>
      </c>
      <c r="AM1293" t="str">
        <f t="shared" si="352"/>
        <v>ZONEBASSE</v>
      </c>
      <c r="AN1293" t="str">
        <f t="shared" si="353"/>
        <v>HC</v>
      </c>
      <c r="AO1293" s="20">
        <f t="shared" si="354"/>
        <v>103.94</v>
      </c>
      <c r="AP1293" s="20">
        <f t="shared" si="355"/>
        <v>2774.94</v>
      </c>
      <c r="AQ1293" s="20" t="str">
        <f t="shared" si="355"/>
        <v>.</v>
      </c>
      <c r="AR1293" s="20" t="str">
        <f t="shared" si="355"/>
        <v>.</v>
      </c>
      <c r="AS1293" s="20">
        <f t="shared" si="356"/>
        <v>-210.59999999999991</v>
      </c>
      <c r="AT1293" s="20">
        <f t="shared" si="341"/>
        <v>356.32999999999993</v>
      </c>
      <c r="AU1293" s="20">
        <f t="shared" si="357"/>
        <v>2774.94</v>
      </c>
    </row>
    <row r="1294" spans="1:47" ht="33.75">
      <c r="A1294" s="54">
        <v>1295</v>
      </c>
      <c r="B1294" s="54" t="s">
        <v>2381</v>
      </c>
      <c r="C1294" s="58" t="s">
        <v>2382</v>
      </c>
      <c r="D1294" s="79">
        <v>36</v>
      </c>
      <c r="E1294" s="79">
        <v>42</v>
      </c>
      <c r="F1294" s="80">
        <v>3513.68</v>
      </c>
      <c r="G1294" s="80">
        <v>97.6</v>
      </c>
      <c r="H1294" s="80">
        <v>3513.68</v>
      </c>
      <c r="I1294" s="80" t="s">
        <v>28</v>
      </c>
      <c r="J1294" s="80" t="s">
        <v>28</v>
      </c>
      <c r="K1294" s="80">
        <v>87.84</v>
      </c>
      <c r="L1294" s="73">
        <f t="shared" si="342"/>
        <v>81.44</v>
      </c>
      <c r="M1294" s="73">
        <f t="shared" si="343"/>
        <v>103.94</v>
      </c>
      <c r="N1294" s="72" t="str">
        <f t="shared" si="344"/>
        <v>2309</v>
      </c>
      <c r="O1294" s="74">
        <f t="shared" si="345"/>
        <v>6</v>
      </c>
      <c r="P1294" s="72">
        <f t="shared" si="346"/>
        <v>0</v>
      </c>
      <c r="Q1294" s="74">
        <f t="shared" si="347"/>
        <v>36</v>
      </c>
      <c r="R1294" s="72" t="str">
        <f t="shared" si="348"/>
        <v/>
      </c>
      <c r="S1294" s="72" t="str">
        <f t="shared" si="349"/>
        <v/>
      </c>
      <c r="AF1294" s="18">
        <v>3292.1516660225798</v>
      </c>
      <c r="AG1294" s="18">
        <v>29.841379310344799</v>
      </c>
      <c r="AI1294" s="23">
        <f>'simulateur graphe PJ OQN'!$B$4</f>
        <v>1</v>
      </c>
      <c r="AJ1294" s="24">
        <f t="shared" si="350"/>
        <v>103.94</v>
      </c>
      <c r="AK1294" s="24">
        <f t="shared" si="351"/>
        <v>103.94</v>
      </c>
      <c r="AM1294" t="str">
        <f t="shared" si="352"/>
        <v>ZONEBASSE</v>
      </c>
      <c r="AN1294" t="str">
        <f t="shared" si="353"/>
        <v>HC</v>
      </c>
      <c r="AO1294" s="20">
        <f t="shared" si="354"/>
        <v>103.94</v>
      </c>
      <c r="AP1294" s="20">
        <f t="shared" si="355"/>
        <v>3513.68</v>
      </c>
      <c r="AQ1294" s="20" t="str">
        <f t="shared" si="355"/>
        <v>.</v>
      </c>
      <c r="AR1294" s="20" t="str">
        <f t="shared" si="355"/>
        <v>.</v>
      </c>
      <c r="AS1294" s="20">
        <f t="shared" si="356"/>
        <v>-87.760000000000218</v>
      </c>
      <c r="AT1294" s="20">
        <f t="shared" si="341"/>
        <v>481.84000000000015</v>
      </c>
      <c r="AU1294" s="20">
        <f t="shared" si="357"/>
        <v>3513.68</v>
      </c>
    </row>
    <row r="1295" spans="1:47" ht="33.75">
      <c r="A1295" s="54">
        <v>1296</v>
      </c>
      <c r="B1295" s="54" t="s">
        <v>2383</v>
      </c>
      <c r="C1295" s="58" t="s">
        <v>2384</v>
      </c>
      <c r="D1295" s="79">
        <v>29</v>
      </c>
      <c r="E1295" s="79">
        <v>35</v>
      </c>
      <c r="F1295" s="80">
        <v>2598.58</v>
      </c>
      <c r="G1295" s="80">
        <v>89.61</v>
      </c>
      <c r="H1295" s="80">
        <v>2598.58</v>
      </c>
      <c r="I1295" s="80" t="s">
        <v>28</v>
      </c>
      <c r="J1295" s="80" t="s">
        <v>28</v>
      </c>
      <c r="K1295" s="80">
        <v>82.36</v>
      </c>
      <c r="L1295" s="73">
        <f t="shared" si="342"/>
        <v>81.44</v>
      </c>
      <c r="M1295" s="73">
        <f t="shared" si="343"/>
        <v>103.94</v>
      </c>
      <c r="N1295" s="72" t="str">
        <f t="shared" si="344"/>
        <v>2309</v>
      </c>
      <c r="O1295" s="74">
        <f t="shared" si="345"/>
        <v>6</v>
      </c>
      <c r="P1295" s="72">
        <f t="shared" si="346"/>
        <v>0</v>
      </c>
      <c r="Q1295" s="74">
        <f t="shared" si="347"/>
        <v>29</v>
      </c>
      <c r="R1295" s="72" t="str">
        <f t="shared" si="348"/>
        <v/>
      </c>
      <c r="S1295" s="72" t="str">
        <f t="shared" si="349"/>
        <v/>
      </c>
      <c r="AF1295" s="18">
        <v>5239.4311518191298</v>
      </c>
      <c r="AG1295" s="18">
        <v>37.866666666666703</v>
      </c>
      <c r="AI1295" s="23">
        <f>'simulateur graphe PJ OQN'!$B$4</f>
        <v>1</v>
      </c>
      <c r="AJ1295" s="24">
        <f t="shared" si="350"/>
        <v>103.94</v>
      </c>
      <c r="AK1295" s="24">
        <f t="shared" si="351"/>
        <v>103.94</v>
      </c>
      <c r="AM1295" t="str">
        <f t="shared" si="352"/>
        <v>ZONEBASSE</v>
      </c>
      <c r="AN1295" t="str">
        <f t="shared" si="353"/>
        <v>HC</v>
      </c>
      <c r="AO1295" s="20">
        <f t="shared" si="354"/>
        <v>103.94</v>
      </c>
      <c r="AP1295" s="20">
        <f t="shared" si="355"/>
        <v>2598.58</v>
      </c>
      <c r="AQ1295" s="20" t="str">
        <f t="shared" si="355"/>
        <v>.</v>
      </c>
      <c r="AR1295" s="20" t="str">
        <f t="shared" si="355"/>
        <v>.</v>
      </c>
      <c r="AS1295" s="20">
        <f t="shared" si="356"/>
        <v>-201.65999999999985</v>
      </c>
      <c r="AT1295" s="20">
        <f t="shared" si="341"/>
        <v>-119.77999999999975</v>
      </c>
      <c r="AU1295" s="20">
        <f t="shared" si="357"/>
        <v>2598.58</v>
      </c>
    </row>
    <row r="1296" spans="1:47" ht="33.75">
      <c r="A1296" s="54">
        <v>1297</v>
      </c>
      <c r="B1296" s="54" t="s">
        <v>2385</v>
      </c>
      <c r="C1296" s="58" t="s">
        <v>2386</v>
      </c>
      <c r="D1296" s="79">
        <v>50</v>
      </c>
      <c r="E1296" s="79">
        <v>56</v>
      </c>
      <c r="F1296" s="80">
        <v>4756.24</v>
      </c>
      <c r="G1296" s="80">
        <v>95.12</v>
      </c>
      <c r="H1296" s="80">
        <v>4756.24</v>
      </c>
      <c r="I1296" s="80" t="s">
        <v>28</v>
      </c>
      <c r="J1296" s="80" t="s">
        <v>28</v>
      </c>
      <c r="K1296" s="80">
        <v>91.47</v>
      </c>
      <c r="L1296" s="73">
        <f t="shared" si="342"/>
        <v>81.44</v>
      </c>
      <c r="M1296" s="73">
        <f t="shared" si="343"/>
        <v>103.94</v>
      </c>
      <c r="N1296" s="72" t="str">
        <f t="shared" si="344"/>
        <v>2309</v>
      </c>
      <c r="O1296" s="74">
        <f t="shared" si="345"/>
        <v>6</v>
      </c>
      <c r="P1296" s="72">
        <f t="shared" si="346"/>
        <v>0</v>
      </c>
      <c r="Q1296" s="74">
        <f t="shared" si="347"/>
        <v>50</v>
      </c>
      <c r="R1296" s="72" t="str">
        <f t="shared" si="348"/>
        <v/>
      </c>
      <c r="S1296" s="72" t="str">
        <f t="shared" si="349"/>
        <v/>
      </c>
      <c r="AF1296" s="18">
        <v>4220.3601476562599</v>
      </c>
      <c r="AG1296" s="18">
        <v>29.655999999999999</v>
      </c>
      <c r="AI1296" s="23">
        <f>'simulateur graphe PJ OQN'!$B$4</f>
        <v>1</v>
      </c>
      <c r="AJ1296" s="24">
        <f t="shared" si="350"/>
        <v>103.94</v>
      </c>
      <c r="AK1296" s="24">
        <f t="shared" si="351"/>
        <v>103.94</v>
      </c>
      <c r="AM1296" t="str">
        <f t="shared" si="352"/>
        <v>ZONEBASSE</v>
      </c>
      <c r="AN1296" t="str">
        <f t="shared" si="353"/>
        <v>HC</v>
      </c>
      <c r="AO1296" s="20">
        <f t="shared" si="354"/>
        <v>103.94</v>
      </c>
      <c r="AP1296" s="20">
        <f t="shared" si="355"/>
        <v>4756.24</v>
      </c>
      <c r="AQ1296" s="20" t="str">
        <f t="shared" si="355"/>
        <v>.</v>
      </c>
      <c r="AR1296" s="20" t="str">
        <f t="shared" si="355"/>
        <v>.</v>
      </c>
      <c r="AS1296" s="20">
        <f t="shared" si="356"/>
        <v>-274.61000000000058</v>
      </c>
      <c r="AT1296" s="20">
        <f t="shared" si="341"/>
        <v>618.05999999999949</v>
      </c>
      <c r="AU1296" s="20">
        <f t="shared" si="357"/>
        <v>4756.24</v>
      </c>
    </row>
    <row r="1297" spans="1:47" ht="22.5">
      <c r="A1297" s="54">
        <v>1298</v>
      </c>
      <c r="B1297" s="54" t="s">
        <v>2387</v>
      </c>
      <c r="C1297" s="58" t="s">
        <v>2388</v>
      </c>
      <c r="D1297" s="79">
        <v>1</v>
      </c>
      <c r="E1297" s="79">
        <v>1</v>
      </c>
      <c r="F1297" s="80" t="s">
        <v>28</v>
      </c>
      <c r="G1297" s="80" t="s">
        <v>28</v>
      </c>
      <c r="H1297" s="80">
        <v>88.03</v>
      </c>
      <c r="I1297" s="80" t="s">
        <v>28</v>
      </c>
      <c r="J1297" s="80" t="s">
        <v>28</v>
      </c>
      <c r="K1297" s="80" t="s">
        <v>28</v>
      </c>
      <c r="L1297" s="73" t="str">
        <f t="shared" si="342"/>
        <v/>
      </c>
      <c r="M1297" s="73" t="str">
        <f t="shared" si="343"/>
        <v/>
      </c>
      <c r="N1297" s="72" t="str">
        <f t="shared" si="344"/>
        <v>2315</v>
      </c>
      <c r="O1297" s="74">
        <f t="shared" si="345"/>
        <v>0</v>
      </c>
      <c r="P1297" s="72">
        <f t="shared" si="346"/>
        <v>0</v>
      </c>
      <c r="Q1297" s="74">
        <f t="shared" si="347"/>
        <v>1</v>
      </c>
      <c r="R1297" s="72" t="str">
        <f t="shared" si="348"/>
        <v/>
      </c>
      <c r="S1297" s="72" t="str">
        <f t="shared" si="349"/>
        <v/>
      </c>
      <c r="AF1297" s="18">
        <v>5788.7163031067503</v>
      </c>
      <c r="AG1297" s="18">
        <v>36</v>
      </c>
      <c r="AI1297" s="23">
        <f>'simulateur graphe PJ OQN'!$B$4</f>
        <v>1</v>
      </c>
      <c r="AJ1297" s="24">
        <f t="shared" si="350"/>
        <v>88.03</v>
      </c>
      <c r="AK1297" s="24">
        <f t="shared" si="351"/>
        <v>88.03</v>
      </c>
      <c r="AM1297" t="str">
        <f t="shared" si="352"/>
        <v>ZONEHAUTE</v>
      </c>
      <c r="AN1297" t="str">
        <f t="shared" si="353"/>
        <v>HDJ</v>
      </c>
      <c r="AO1297" s="20" t="e">
        <f t="shared" si="354"/>
        <v>#VALUE!</v>
      </c>
      <c r="AP1297" s="20">
        <f t="shared" si="355"/>
        <v>88.03</v>
      </c>
      <c r="AQ1297" s="20" t="str">
        <f t="shared" si="355"/>
        <v>.</v>
      </c>
      <c r="AR1297" s="20" t="str">
        <f t="shared" si="355"/>
        <v>.</v>
      </c>
      <c r="AS1297" s="20" t="e">
        <f t="shared" si="356"/>
        <v>#VALUE!</v>
      </c>
      <c r="AT1297" s="20" t="e">
        <f t="shared" si="341"/>
        <v>#VALUE!</v>
      </c>
      <c r="AU1297" s="20">
        <f t="shared" si="357"/>
        <v>88.03</v>
      </c>
    </row>
    <row r="1298" spans="1:47" ht="33.75">
      <c r="A1298" s="54">
        <v>1299</v>
      </c>
      <c r="B1298" s="54" t="s">
        <v>2389</v>
      </c>
      <c r="C1298" s="58" t="s">
        <v>2390</v>
      </c>
      <c r="D1298" s="79">
        <v>8</v>
      </c>
      <c r="E1298" s="79">
        <v>28</v>
      </c>
      <c r="F1298" s="80">
        <v>1004.32</v>
      </c>
      <c r="G1298" s="80">
        <v>125.54</v>
      </c>
      <c r="H1298" s="80">
        <v>1004.32</v>
      </c>
      <c r="I1298" s="80">
        <v>1596.66</v>
      </c>
      <c r="J1298" s="80">
        <v>2204.13</v>
      </c>
      <c r="K1298" s="80">
        <v>75.150000000000006</v>
      </c>
      <c r="L1298" s="73">
        <f t="shared" si="342"/>
        <v>88.07</v>
      </c>
      <c r="M1298" s="73">
        <f t="shared" si="343"/>
        <v>120.2</v>
      </c>
      <c r="N1298" s="72" t="str">
        <f t="shared" si="344"/>
        <v>2315</v>
      </c>
      <c r="O1298" s="74">
        <f t="shared" si="345"/>
        <v>20</v>
      </c>
      <c r="P1298" s="72">
        <f t="shared" si="346"/>
        <v>1</v>
      </c>
      <c r="Q1298" s="74">
        <f t="shared" si="347"/>
        <v>8</v>
      </c>
      <c r="R1298" s="72">
        <f t="shared" si="348"/>
        <v>15</v>
      </c>
      <c r="S1298" s="72">
        <f t="shared" si="349"/>
        <v>22</v>
      </c>
      <c r="AF1298" s="18">
        <v>5572.6068656832003</v>
      </c>
      <c r="AG1298" s="18">
        <v>37.597560975609802</v>
      </c>
      <c r="AI1298" s="23">
        <f>'simulateur graphe PJ OQN'!$B$4</f>
        <v>1</v>
      </c>
      <c r="AJ1298" s="24">
        <f t="shared" si="350"/>
        <v>120.2</v>
      </c>
      <c r="AK1298" s="24">
        <f t="shared" si="351"/>
        <v>120.2</v>
      </c>
      <c r="AM1298" t="str">
        <f t="shared" si="352"/>
        <v>ZONEBASSE</v>
      </c>
      <c r="AN1298" t="str">
        <f t="shared" si="353"/>
        <v>HC</v>
      </c>
      <c r="AO1298" s="20">
        <f t="shared" si="354"/>
        <v>120.2</v>
      </c>
      <c r="AP1298" s="20">
        <f t="shared" si="355"/>
        <v>1004.32</v>
      </c>
      <c r="AQ1298" s="20">
        <f t="shared" si="355"/>
        <v>1596.66</v>
      </c>
      <c r="AR1298" s="20">
        <f t="shared" si="355"/>
        <v>2204.13</v>
      </c>
      <c r="AS1298" s="20">
        <f t="shared" si="356"/>
        <v>175.07999999999993</v>
      </c>
      <c r="AT1298" s="20">
        <f t="shared" si="341"/>
        <v>-974.79999999999927</v>
      </c>
      <c r="AU1298" s="20">
        <f t="shared" si="357"/>
        <v>1004.32</v>
      </c>
    </row>
    <row r="1299" spans="1:47" ht="33.75">
      <c r="A1299" s="54">
        <v>1300</v>
      </c>
      <c r="B1299" s="54" t="s">
        <v>2391</v>
      </c>
      <c r="C1299" s="58" t="s">
        <v>2392</v>
      </c>
      <c r="D1299" s="79">
        <v>15</v>
      </c>
      <c r="E1299" s="79">
        <v>35</v>
      </c>
      <c r="F1299" s="80">
        <v>1838.13</v>
      </c>
      <c r="G1299" s="80">
        <v>119.12</v>
      </c>
      <c r="H1299" s="80">
        <v>1838.13</v>
      </c>
      <c r="I1299" s="80">
        <v>2540.37</v>
      </c>
      <c r="J1299" s="80">
        <v>3334.51</v>
      </c>
      <c r="K1299" s="80">
        <v>90.39</v>
      </c>
      <c r="L1299" s="73">
        <f t="shared" si="342"/>
        <v>88.07</v>
      </c>
      <c r="M1299" s="73">
        <f t="shared" si="343"/>
        <v>120.2</v>
      </c>
      <c r="N1299" s="72" t="str">
        <f t="shared" si="344"/>
        <v>2315</v>
      </c>
      <c r="O1299" s="74">
        <f t="shared" si="345"/>
        <v>20</v>
      </c>
      <c r="P1299" s="72">
        <f t="shared" si="346"/>
        <v>1</v>
      </c>
      <c r="Q1299" s="74">
        <f t="shared" si="347"/>
        <v>15</v>
      </c>
      <c r="R1299" s="72">
        <f t="shared" si="348"/>
        <v>22</v>
      </c>
      <c r="S1299" s="72">
        <f t="shared" si="349"/>
        <v>29</v>
      </c>
      <c r="AF1299" s="18">
        <v>9027.4782119321899</v>
      </c>
      <c r="AG1299" s="18">
        <v>50.87</v>
      </c>
      <c r="AI1299" s="23">
        <f>'simulateur graphe PJ OQN'!$B$4</f>
        <v>1</v>
      </c>
      <c r="AJ1299" s="24">
        <f t="shared" si="350"/>
        <v>120.2</v>
      </c>
      <c r="AK1299" s="24">
        <f t="shared" si="351"/>
        <v>120.2</v>
      </c>
      <c r="AM1299" t="str">
        <f t="shared" si="352"/>
        <v>ZONEBASSE</v>
      </c>
      <c r="AN1299" t="str">
        <f t="shared" si="353"/>
        <v>HC</v>
      </c>
      <c r="AO1299" s="20">
        <f t="shared" si="354"/>
        <v>120.2</v>
      </c>
      <c r="AP1299" s="20">
        <f t="shared" si="355"/>
        <v>1838.13</v>
      </c>
      <c r="AQ1299" s="20">
        <f t="shared" si="355"/>
        <v>2540.37</v>
      </c>
      <c r="AR1299" s="20">
        <f t="shared" si="355"/>
        <v>3334.51</v>
      </c>
      <c r="AS1299" s="20">
        <f t="shared" si="356"/>
        <v>261.25</v>
      </c>
      <c r="AT1299" s="20">
        <f t="shared" si="341"/>
        <v>467.72999999999956</v>
      </c>
      <c r="AU1299" s="20">
        <f t="shared" si="357"/>
        <v>1838.13</v>
      </c>
    </row>
    <row r="1300" spans="1:47" ht="33.75">
      <c r="A1300" s="54">
        <v>1301</v>
      </c>
      <c r="B1300" s="54" t="s">
        <v>2393</v>
      </c>
      <c r="C1300" s="58" t="s">
        <v>2394</v>
      </c>
      <c r="D1300" s="79">
        <v>15</v>
      </c>
      <c r="E1300" s="79">
        <v>35</v>
      </c>
      <c r="F1300" s="80">
        <v>1665.43</v>
      </c>
      <c r="G1300" s="80">
        <v>111.03</v>
      </c>
      <c r="H1300" s="80">
        <v>1665.43</v>
      </c>
      <c r="I1300" s="80">
        <v>2320.3000000000002</v>
      </c>
      <c r="J1300" s="80">
        <v>2959.2</v>
      </c>
      <c r="K1300" s="80">
        <v>80.569999999999993</v>
      </c>
      <c r="L1300" s="73">
        <f t="shared" si="342"/>
        <v>88.07</v>
      </c>
      <c r="M1300" s="73">
        <f t="shared" si="343"/>
        <v>120.2</v>
      </c>
      <c r="N1300" s="72" t="str">
        <f t="shared" si="344"/>
        <v>2315</v>
      </c>
      <c r="O1300" s="74">
        <f t="shared" si="345"/>
        <v>20</v>
      </c>
      <c r="P1300" s="72">
        <f t="shared" si="346"/>
        <v>1</v>
      </c>
      <c r="Q1300" s="74">
        <f t="shared" si="347"/>
        <v>15</v>
      </c>
      <c r="R1300" s="72">
        <f t="shared" si="348"/>
        <v>22</v>
      </c>
      <c r="S1300" s="72">
        <f t="shared" si="349"/>
        <v>29</v>
      </c>
      <c r="AF1300" s="18">
        <v>260.873755021938</v>
      </c>
      <c r="AG1300" s="18" t="s">
        <v>28</v>
      </c>
      <c r="AI1300" s="23">
        <f>'simulateur graphe PJ OQN'!$B$4</f>
        <v>1</v>
      </c>
      <c r="AJ1300" s="24">
        <f t="shared" si="350"/>
        <v>120.2</v>
      </c>
      <c r="AK1300" s="24">
        <f t="shared" si="351"/>
        <v>120.2</v>
      </c>
      <c r="AM1300" t="str">
        <f t="shared" si="352"/>
        <v>ZONEBASSE</v>
      </c>
      <c r="AN1300" t="str">
        <f t="shared" si="353"/>
        <v>HC</v>
      </c>
      <c r="AO1300" s="20">
        <f t="shared" si="354"/>
        <v>120.2</v>
      </c>
      <c r="AP1300" s="20">
        <f t="shared" si="355"/>
        <v>1665.43</v>
      </c>
      <c r="AQ1300" s="20">
        <f t="shared" si="355"/>
        <v>2320.3000000000002</v>
      </c>
      <c r="AR1300" s="20">
        <f t="shared" si="355"/>
        <v>2959.2</v>
      </c>
      <c r="AS1300" s="20">
        <f t="shared" si="356"/>
        <v>219.82000000000016</v>
      </c>
      <c r="AT1300" s="20">
        <f t="shared" si="341"/>
        <v>-447.68000000000029</v>
      </c>
      <c r="AU1300" s="20">
        <f t="shared" si="357"/>
        <v>1665.43</v>
      </c>
    </row>
    <row r="1301" spans="1:47" ht="33.75">
      <c r="A1301" s="54">
        <v>1302</v>
      </c>
      <c r="B1301" s="54" t="s">
        <v>2395</v>
      </c>
      <c r="C1301" s="58" t="s">
        <v>2396</v>
      </c>
      <c r="D1301" s="79">
        <v>43</v>
      </c>
      <c r="E1301" s="79">
        <v>49</v>
      </c>
      <c r="F1301" s="80">
        <v>4247.78</v>
      </c>
      <c r="G1301" s="80">
        <v>91.78</v>
      </c>
      <c r="H1301" s="80">
        <v>4247.78</v>
      </c>
      <c r="I1301" s="80" t="s">
        <v>28</v>
      </c>
      <c r="J1301" s="80" t="s">
        <v>28</v>
      </c>
      <c r="K1301" s="80">
        <v>91.84</v>
      </c>
      <c r="L1301" s="73">
        <f t="shared" si="342"/>
        <v>88.07</v>
      </c>
      <c r="M1301" s="73">
        <f t="shared" si="343"/>
        <v>120.2</v>
      </c>
      <c r="N1301" s="72" t="str">
        <f t="shared" si="344"/>
        <v>2315</v>
      </c>
      <c r="O1301" s="74">
        <f t="shared" si="345"/>
        <v>6</v>
      </c>
      <c r="P1301" s="72">
        <f t="shared" si="346"/>
        <v>0</v>
      </c>
      <c r="Q1301" s="74">
        <f t="shared" si="347"/>
        <v>43</v>
      </c>
      <c r="R1301" s="72" t="str">
        <f t="shared" si="348"/>
        <v/>
      </c>
      <c r="S1301" s="72" t="str">
        <f t="shared" si="349"/>
        <v/>
      </c>
      <c r="AF1301" s="18">
        <v>4039.59632461928</v>
      </c>
      <c r="AG1301" s="18">
        <v>30.026315789473699</v>
      </c>
      <c r="AI1301" s="23">
        <f>'simulateur graphe PJ OQN'!$B$4</f>
        <v>1</v>
      </c>
      <c r="AJ1301" s="24">
        <f t="shared" si="350"/>
        <v>120.2</v>
      </c>
      <c r="AK1301" s="24">
        <f t="shared" si="351"/>
        <v>120.2</v>
      </c>
      <c r="AM1301" t="str">
        <f t="shared" si="352"/>
        <v>ZONEBASSE</v>
      </c>
      <c r="AN1301" t="str">
        <f t="shared" si="353"/>
        <v>HC</v>
      </c>
      <c r="AO1301" s="20">
        <f t="shared" si="354"/>
        <v>120.2</v>
      </c>
      <c r="AP1301" s="20">
        <f t="shared" si="355"/>
        <v>4247.78</v>
      </c>
      <c r="AQ1301" s="20" t="str">
        <f t="shared" si="355"/>
        <v>.</v>
      </c>
      <c r="AR1301" s="20" t="str">
        <f t="shared" si="355"/>
        <v>.</v>
      </c>
      <c r="AS1301" s="20">
        <f t="shared" si="356"/>
        <v>-160.53999999999996</v>
      </c>
      <c r="AT1301" s="20">
        <f t="shared" si="341"/>
        <v>174.98999999999978</v>
      </c>
      <c r="AU1301" s="20">
        <f t="shared" si="357"/>
        <v>4247.78</v>
      </c>
    </row>
    <row r="1302" spans="1:47" ht="45">
      <c r="A1302" s="54">
        <v>1303</v>
      </c>
      <c r="B1302" s="54" t="s">
        <v>2397</v>
      </c>
      <c r="C1302" s="58" t="s">
        <v>2398</v>
      </c>
      <c r="D1302" s="79">
        <v>43</v>
      </c>
      <c r="E1302" s="79">
        <v>49</v>
      </c>
      <c r="F1302" s="80">
        <v>4282.5600000000004</v>
      </c>
      <c r="G1302" s="80">
        <v>99.59</v>
      </c>
      <c r="H1302" s="80">
        <v>4282.5600000000004</v>
      </c>
      <c r="I1302" s="80" t="s">
        <v>28</v>
      </c>
      <c r="J1302" s="80" t="s">
        <v>28</v>
      </c>
      <c r="K1302" s="80">
        <v>91.82</v>
      </c>
      <c r="L1302" s="73">
        <f t="shared" si="342"/>
        <v>88.07</v>
      </c>
      <c r="M1302" s="73">
        <f t="shared" si="343"/>
        <v>120.2</v>
      </c>
      <c r="N1302" s="72" t="str">
        <f t="shared" si="344"/>
        <v>2315</v>
      </c>
      <c r="O1302" s="74">
        <f t="shared" si="345"/>
        <v>6</v>
      </c>
      <c r="P1302" s="72">
        <f t="shared" si="346"/>
        <v>0</v>
      </c>
      <c r="Q1302" s="74">
        <f t="shared" si="347"/>
        <v>43</v>
      </c>
      <c r="R1302" s="72" t="str">
        <f t="shared" si="348"/>
        <v/>
      </c>
      <c r="S1302" s="72" t="str">
        <f t="shared" si="349"/>
        <v/>
      </c>
      <c r="AF1302" s="18">
        <v>5434.1365335309602</v>
      </c>
      <c r="AG1302" s="18">
        <v>37.1666666666667</v>
      </c>
      <c r="AI1302" s="23">
        <f>'simulateur graphe PJ OQN'!$B$4</f>
        <v>1</v>
      </c>
      <c r="AJ1302" s="24">
        <f t="shared" si="350"/>
        <v>120.2</v>
      </c>
      <c r="AK1302" s="24">
        <f t="shared" si="351"/>
        <v>120.2</v>
      </c>
      <c r="AM1302" t="str">
        <f t="shared" si="352"/>
        <v>ZONEBASSE</v>
      </c>
      <c r="AN1302" t="str">
        <f t="shared" si="353"/>
        <v>HC</v>
      </c>
      <c r="AO1302" s="20">
        <f t="shared" si="354"/>
        <v>120.2</v>
      </c>
      <c r="AP1302" s="20">
        <f t="shared" si="355"/>
        <v>4282.5600000000004</v>
      </c>
      <c r="AQ1302" s="20" t="str">
        <f t="shared" si="355"/>
        <v>.</v>
      </c>
      <c r="AR1302" s="20" t="str">
        <f t="shared" si="355"/>
        <v>.</v>
      </c>
      <c r="AS1302" s="20">
        <f t="shared" si="356"/>
        <v>-124.79999999999927</v>
      </c>
      <c r="AT1302" s="20">
        <f t="shared" si="341"/>
        <v>208.95000000000073</v>
      </c>
      <c r="AU1302" s="20">
        <f t="shared" si="357"/>
        <v>4282.5600000000004</v>
      </c>
    </row>
    <row r="1303" spans="1:47" ht="45">
      <c r="A1303" s="54">
        <v>1304</v>
      </c>
      <c r="B1303" s="54" t="s">
        <v>2399</v>
      </c>
      <c r="C1303" s="58" t="s">
        <v>2400</v>
      </c>
      <c r="D1303" s="79">
        <v>57</v>
      </c>
      <c r="E1303" s="79">
        <v>63</v>
      </c>
      <c r="F1303" s="80">
        <v>5792.84</v>
      </c>
      <c r="G1303" s="80">
        <v>101.63</v>
      </c>
      <c r="H1303" s="80">
        <v>5792.84</v>
      </c>
      <c r="I1303" s="80" t="s">
        <v>28</v>
      </c>
      <c r="J1303" s="80" t="s">
        <v>28</v>
      </c>
      <c r="K1303" s="80">
        <v>96.4</v>
      </c>
      <c r="L1303" s="73">
        <f t="shared" si="342"/>
        <v>88.07</v>
      </c>
      <c r="M1303" s="73">
        <f t="shared" si="343"/>
        <v>120.2</v>
      </c>
      <c r="N1303" s="72" t="str">
        <f t="shared" si="344"/>
        <v>2315</v>
      </c>
      <c r="O1303" s="74">
        <f t="shared" si="345"/>
        <v>6</v>
      </c>
      <c r="P1303" s="72">
        <f t="shared" si="346"/>
        <v>0</v>
      </c>
      <c r="Q1303" s="74">
        <f t="shared" si="347"/>
        <v>57</v>
      </c>
      <c r="R1303" s="72" t="str">
        <f t="shared" si="348"/>
        <v/>
      </c>
      <c r="S1303" s="72" t="str">
        <f t="shared" si="349"/>
        <v/>
      </c>
      <c r="AF1303" s="18">
        <v>4870.6343009434304</v>
      </c>
      <c r="AG1303" s="18">
        <v>34.060553633217999</v>
      </c>
      <c r="AI1303" s="23">
        <f>'simulateur graphe PJ OQN'!$B$4</f>
        <v>1</v>
      </c>
      <c r="AJ1303" s="24">
        <f t="shared" si="350"/>
        <v>120.2</v>
      </c>
      <c r="AK1303" s="24">
        <f t="shared" si="351"/>
        <v>120.2</v>
      </c>
      <c r="AM1303" t="str">
        <f t="shared" si="352"/>
        <v>ZONEBASSE</v>
      </c>
      <c r="AN1303" t="str">
        <f t="shared" si="353"/>
        <v>HC</v>
      </c>
      <c r="AO1303" s="20">
        <f t="shared" si="354"/>
        <v>120.2</v>
      </c>
      <c r="AP1303" s="20">
        <f t="shared" si="355"/>
        <v>5792.84</v>
      </c>
      <c r="AQ1303" s="20" t="str">
        <f t="shared" si="355"/>
        <v>.</v>
      </c>
      <c r="AR1303" s="20" t="str">
        <f t="shared" si="355"/>
        <v>.</v>
      </c>
      <c r="AS1303" s="20">
        <f t="shared" si="356"/>
        <v>-183.96000000000004</v>
      </c>
      <c r="AT1303" s="20">
        <f t="shared" si="341"/>
        <v>557.40999999999985</v>
      </c>
      <c r="AU1303" s="20">
        <f t="shared" si="357"/>
        <v>5792.84</v>
      </c>
    </row>
    <row r="1304" spans="1:47" ht="33.75">
      <c r="A1304" s="54">
        <v>1305</v>
      </c>
      <c r="B1304" s="54" t="s">
        <v>2401</v>
      </c>
      <c r="C1304" s="58" t="s">
        <v>2402</v>
      </c>
      <c r="D1304" s="79">
        <v>8</v>
      </c>
      <c r="E1304" s="79">
        <v>28</v>
      </c>
      <c r="F1304" s="80">
        <v>981.64</v>
      </c>
      <c r="G1304" s="80">
        <v>122.71</v>
      </c>
      <c r="H1304" s="80">
        <v>981.64</v>
      </c>
      <c r="I1304" s="80">
        <v>1640.44</v>
      </c>
      <c r="J1304" s="80">
        <v>2283.2800000000002</v>
      </c>
      <c r="K1304" s="80">
        <v>75.61</v>
      </c>
      <c r="L1304" s="73">
        <f t="shared" si="342"/>
        <v>78.72</v>
      </c>
      <c r="M1304" s="73">
        <f t="shared" si="343"/>
        <v>120.2</v>
      </c>
      <c r="N1304" s="72" t="str">
        <f t="shared" si="344"/>
        <v>2315</v>
      </c>
      <c r="O1304" s="74">
        <f t="shared" si="345"/>
        <v>20</v>
      </c>
      <c r="P1304" s="72">
        <f t="shared" si="346"/>
        <v>1</v>
      </c>
      <c r="Q1304" s="74">
        <f t="shared" si="347"/>
        <v>8</v>
      </c>
      <c r="R1304" s="72">
        <f t="shared" si="348"/>
        <v>15</v>
      </c>
      <c r="S1304" s="72">
        <f t="shared" si="349"/>
        <v>22</v>
      </c>
      <c r="AF1304" s="18">
        <v>7223.3781523300604</v>
      </c>
      <c r="AG1304" s="18">
        <v>45.8848920863309</v>
      </c>
      <c r="AI1304" s="23">
        <f>'simulateur graphe PJ OQN'!$B$4</f>
        <v>1</v>
      </c>
      <c r="AJ1304" s="24">
        <f t="shared" si="350"/>
        <v>120.2</v>
      </c>
      <c r="AK1304" s="24">
        <f t="shared" si="351"/>
        <v>120.2</v>
      </c>
      <c r="AM1304" t="str">
        <f t="shared" si="352"/>
        <v>ZONEBASSE</v>
      </c>
      <c r="AN1304" t="str">
        <f t="shared" si="353"/>
        <v>HC</v>
      </c>
      <c r="AO1304" s="20">
        <f t="shared" si="354"/>
        <v>120.2</v>
      </c>
      <c r="AP1304" s="20">
        <f t="shared" si="355"/>
        <v>981.64</v>
      </c>
      <c r="AQ1304" s="20">
        <f t="shared" si="355"/>
        <v>1640.44</v>
      </c>
      <c r="AR1304" s="20">
        <f t="shared" si="355"/>
        <v>2283.2800000000002</v>
      </c>
      <c r="AS1304" s="20">
        <f t="shared" si="356"/>
        <v>241.81000000000017</v>
      </c>
      <c r="AT1304" s="20">
        <f t="shared" si="341"/>
        <v>-34.979999999999563</v>
      </c>
      <c r="AU1304" s="20">
        <f t="shared" si="357"/>
        <v>981.64</v>
      </c>
    </row>
    <row r="1305" spans="1:47" ht="33.75">
      <c r="A1305" s="54">
        <v>1306</v>
      </c>
      <c r="B1305" s="54" t="s">
        <v>2403</v>
      </c>
      <c r="C1305" s="58" t="s">
        <v>2404</v>
      </c>
      <c r="D1305" s="79">
        <v>36</v>
      </c>
      <c r="E1305" s="79">
        <v>42</v>
      </c>
      <c r="F1305" s="80">
        <v>3365.86</v>
      </c>
      <c r="G1305" s="80">
        <v>77.33</v>
      </c>
      <c r="H1305" s="80">
        <v>3365.86</v>
      </c>
      <c r="I1305" s="80" t="s">
        <v>28</v>
      </c>
      <c r="J1305" s="80" t="s">
        <v>28</v>
      </c>
      <c r="K1305" s="80">
        <v>87.43</v>
      </c>
      <c r="L1305" s="73">
        <f t="shared" si="342"/>
        <v>78.72</v>
      </c>
      <c r="M1305" s="73">
        <f t="shared" si="343"/>
        <v>120.2</v>
      </c>
      <c r="N1305" s="72" t="str">
        <f t="shared" si="344"/>
        <v>2315</v>
      </c>
      <c r="O1305" s="74">
        <f t="shared" si="345"/>
        <v>6</v>
      </c>
      <c r="P1305" s="72">
        <f t="shared" si="346"/>
        <v>0</v>
      </c>
      <c r="Q1305" s="74">
        <f t="shared" si="347"/>
        <v>36</v>
      </c>
      <c r="R1305" s="72" t="str">
        <f t="shared" si="348"/>
        <v/>
      </c>
      <c r="S1305" s="72" t="str">
        <f t="shared" si="349"/>
        <v/>
      </c>
      <c r="AF1305" s="18">
        <v>6433.75553612773</v>
      </c>
      <c r="AG1305" s="18">
        <v>42.289237668161398</v>
      </c>
      <c r="AI1305" s="23">
        <f>'simulateur graphe PJ OQN'!$B$4</f>
        <v>1</v>
      </c>
      <c r="AJ1305" s="24">
        <f t="shared" si="350"/>
        <v>120.2</v>
      </c>
      <c r="AK1305" s="24">
        <f t="shared" si="351"/>
        <v>120.2</v>
      </c>
      <c r="AM1305" t="str">
        <f t="shared" si="352"/>
        <v>ZONEBASSE</v>
      </c>
      <c r="AN1305" t="str">
        <f t="shared" si="353"/>
        <v>HC</v>
      </c>
      <c r="AO1305" s="20">
        <f t="shared" si="354"/>
        <v>120.2</v>
      </c>
      <c r="AP1305" s="20">
        <f t="shared" si="355"/>
        <v>3365.86</v>
      </c>
      <c r="AQ1305" s="20" t="str">
        <f t="shared" si="355"/>
        <v>.</v>
      </c>
      <c r="AR1305" s="20" t="str">
        <f t="shared" si="355"/>
        <v>.</v>
      </c>
      <c r="AS1305" s="20">
        <f t="shared" si="356"/>
        <v>-218.76999999999998</v>
      </c>
      <c r="AT1305" s="20">
        <f t="shared" si="341"/>
        <v>556.42000000000007</v>
      </c>
      <c r="AU1305" s="20">
        <f t="shared" si="357"/>
        <v>3365.86</v>
      </c>
    </row>
    <row r="1306" spans="1:47" ht="33.75">
      <c r="A1306" s="54">
        <v>1307</v>
      </c>
      <c r="B1306" s="54" t="s">
        <v>2405</v>
      </c>
      <c r="C1306" s="58" t="s">
        <v>2406</v>
      </c>
      <c r="D1306" s="79">
        <v>8</v>
      </c>
      <c r="E1306" s="79">
        <v>28</v>
      </c>
      <c r="F1306" s="80">
        <v>1163.9100000000001</v>
      </c>
      <c r="G1306" s="80">
        <v>145.49</v>
      </c>
      <c r="H1306" s="80">
        <v>1163.9100000000001</v>
      </c>
      <c r="I1306" s="80">
        <v>1963.07</v>
      </c>
      <c r="J1306" s="80">
        <v>2619.6799999999998</v>
      </c>
      <c r="K1306" s="80">
        <v>79.05</v>
      </c>
      <c r="L1306" s="73">
        <f t="shared" si="342"/>
        <v>78.72</v>
      </c>
      <c r="M1306" s="73">
        <f t="shared" si="343"/>
        <v>120.2</v>
      </c>
      <c r="N1306" s="72" t="str">
        <f t="shared" si="344"/>
        <v>2315</v>
      </c>
      <c r="O1306" s="74">
        <f t="shared" si="345"/>
        <v>20</v>
      </c>
      <c r="P1306" s="72">
        <f t="shared" si="346"/>
        <v>1</v>
      </c>
      <c r="Q1306" s="74">
        <f t="shared" si="347"/>
        <v>8</v>
      </c>
      <c r="R1306" s="72">
        <f t="shared" si="348"/>
        <v>15</v>
      </c>
      <c r="S1306" s="72">
        <f t="shared" si="349"/>
        <v>22</v>
      </c>
      <c r="AF1306" s="18">
        <v>9058.4974716007291</v>
      </c>
      <c r="AG1306" s="18">
        <v>55.913461538461597</v>
      </c>
      <c r="AI1306" s="23">
        <f>'simulateur graphe PJ OQN'!$B$4</f>
        <v>1</v>
      </c>
      <c r="AJ1306" s="24">
        <f t="shared" si="350"/>
        <v>120.2</v>
      </c>
      <c r="AK1306" s="24">
        <f t="shared" si="351"/>
        <v>120.2</v>
      </c>
      <c r="AM1306" t="str">
        <f t="shared" si="352"/>
        <v>ZONEBASSE</v>
      </c>
      <c r="AN1306" t="str">
        <f t="shared" si="353"/>
        <v>HC</v>
      </c>
      <c r="AO1306" s="20">
        <f t="shared" si="354"/>
        <v>120.2</v>
      </c>
      <c r="AP1306" s="20">
        <f t="shared" si="355"/>
        <v>1163.9100000000001</v>
      </c>
      <c r="AQ1306" s="20">
        <f t="shared" si="355"/>
        <v>1963.07</v>
      </c>
      <c r="AR1306" s="20">
        <f t="shared" si="355"/>
        <v>2619.6799999999998</v>
      </c>
      <c r="AS1306" s="20">
        <f t="shared" si="356"/>
        <v>485.32999999999993</v>
      </c>
      <c r="AT1306" s="20">
        <f t="shared" si="341"/>
        <v>514.69999999999891</v>
      </c>
      <c r="AU1306" s="20">
        <f t="shared" si="357"/>
        <v>1163.9100000000001</v>
      </c>
    </row>
    <row r="1307" spans="1:47" ht="33.75">
      <c r="A1307" s="54">
        <v>1308</v>
      </c>
      <c r="B1307" s="54" t="s">
        <v>2407</v>
      </c>
      <c r="C1307" s="58" t="s">
        <v>2408</v>
      </c>
      <c r="D1307" s="79">
        <v>43</v>
      </c>
      <c r="E1307" s="79">
        <v>49</v>
      </c>
      <c r="F1307" s="80">
        <v>4071.88</v>
      </c>
      <c r="G1307" s="80">
        <v>69.150000000000006</v>
      </c>
      <c r="H1307" s="80">
        <v>4071.88</v>
      </c>
      <c r="I1307" s="80" t="s">
        <v>28</v>
      </c>
      <c r="J1307" s="80" t="s">
        <v>28</v>
      </c>
      <c r="K1307" s="80">
        <v>90.65</v>
      </c>
      <c r="L1307" s="73">
        <f t="shared" si="342"/>
        <v>78.72</v>
      </c>
      <c r="M1307" s="73">
        <f t="shared" si="343"/>
        <v>120.2</v>
      </c>
      <c r="N1307" s="72" t="str">
        <f t="shared" si="344"/>
        <v>2315</v>
      </c>
      <c r="O1307" s="74">
        <f t="shared" si="345"/>
        <v>6</v>
      </c>
      <c r="P1307" s="72">
        <f t="shared" si="346"/>
        <v>0</v>
      </c>
      <c r="Q1307" s="74">
        <f t="shared" si="347"/>
        <v>43</v>
      </c>
      <c r="R1307" s="72" t="str">
        <f t="shared" si="348"/>
        <v/>
      </c>
      <c r="S1307" s="72" t="str">
        <f t="shared" si="349"/>
        <v/>
      </c>
      <c r="AF1307" s="18">
        <v>3601.0247728162699</v>
      </c>
      <c r="AG1307" s="18">
        <v>27.809677419354799</v>
      </c>
      <c r="AI1307" s="23">
        <f>'simulateur graphe PJ OQN'!$B$4</f>
        <v>1</v>
      </c>
      <c r="AJ1307" s="24">
        <f t="shared" si="350"/>
        <v>120.2</v>
      </c>
      <c r="AK1307" s="24">
        <f t="shared" si="351"/>
        <v>120.2</v>
      </c>
      <c r="AM1307" t="str">
        <f t="shared" si="352"/>
        <v>ZONEBASSE</v>
      </c>
      <c r="AN1307" t="str">
        <f t="shared" si="353"/>
        <v>HC</v>
      </c>
      <c r="AO1307" s="20">
        <f t="shared" si="354"/>
        <v>120.2</v>
      </c>
      <c r="AP1307" s="20">
        <f t="shared" si="355"/>
        <v>4071.88</v>
      </c>
      <c r="AQ1307" s="20" t="str">
        <f t="shared" si="355"/>
        <v>.</v>
      </c>
      <c r="AR1307" s="20" t="str">
        <f t="shared" si="355"/>
        <v>.</v>
      </c>
      <c r="AS1307" s="20">
        <f t="shared" si="356"/>
        <v>-279.32000000000062</v>
      </c>
      <c r="AT1307" s="20">
        <f t="shared" si="341"/>
        <v>782.45000000000073</v>
      </c>
      <c r="AU1307" s="20">
        <f t="shared" si="357"/>
        <v>4071.88</v>
      </c>
    </row>
    <row r="1308" spans="1:47" ht="45">
      <c r="A1308" s="54">
        <v>1309</v>
      </c>
      <c r="B1308" s="54" t="s">
        <v>2409</v>
      </c>
      <c r="C1308" s="58" t="s">
        <v>2410</v>
      </c>
      <c r="D1308" s="79">
        <v>8</v>
      </c>
      <c r="E1308" s="79">
        <v>28</v>
      </c>
      <c r="F1308" s="80">
        <v>1179.1600000000001</v>
      </c>
      <c r="G1308" s="80">
        <v>147.38999999999999</v>
      </c>
      <c r="H1308" s="80">
        <v>1179.1600000000001</v>
      </c>
      <c r="I1308" s="80">
        <v>1905.9</v>
      </c>
      <c r="J1308" s="80">
        <v>2703.69</v>
      </c>
      <c r="K1308" s="80">
        <v>78.41</v>
      </c>
      <c r="L1308" s="73">
        <f t="shared" si="342"/>
        <v>78.72</v>
      </c>
      <c r="M1308" s="73">
        <f t="shared" si="343"/>
        <v>120.2</v>
      </c>
      <c r="N1308" s="72" t="str">
        <f t="shared" si="344"/>
        <v>2315</v>
      </c>
      <c r="O1308" s="74">
        <f t="shared" si="345"/>
        <v>20</v>
      </c>
      <c r="P1308" s="72">
        <f t="shared" si="346"/>
        <v>1</v>
      </c>
      <c r="Q1308" s="74">
        <f t="shared" si="347"/>
        <v>8</v>
      </c>
      <c r="R1308" s="72">
        <f t="shared" si="348"/>
        <v>15</v>
      </c>
      <c r="S1308" s="72">
        <f t="shared" si="349"/>
        <v>22</v>
      </c>
      <c r="AF1308" s="18">
        <v>5071.1591597977804</v>
      </c>
      <c r="AG1308" s="18">
        <v>34.578947368421098</v>
      </c>
      <c r="AI1308" s="23">
        <f>'simulateur graphe PJ OQN'!$B$4</f>
        <v>1</v>
      </c>
      <c r="AJ1308" s="24">
        <f t="shared" si="350"/>
        <v>120.2</v>
      </c>
      <c r="AK1308" s="24">
        <f t="shared" si="351"/>
        <v>120.2</v>
      </c>
      <c r="AM1308" t="str">
        <f t="shared" si="352"/>
        <v>ZONEBASSE</v>
      </c>
      <c r="AN1308" t="str">
        <f t="shared" si="353"/>
        <v>HC</v>
      </c>
      <c r="AO1308" s="20">
        <f t="shared" si="354"/>
        <v>120.2</v>
      </c>
      <c r="AP1308" s="20">
        <f t="shared" si="355"/>
        <v>1179.1600000000001</v>
      </c>
      <c r="AQ1308" s="20">
        <f t="shared" si="355"/>
        <v>1905.9</v>
      </c>
      <c r="AR1308" s="20">
        <f t="shared" si="355"/>
        <v>2703.69</v>
      </c>
      <c r="AS1308" s="20">
        <f t="shared" si="356"/>
        <v>586.62000000000035</v>
      </c>
      <c r="AT1308" s="20">
        <f t="shared" si="341"/>
        <v>559.03000000000065</v>
      </c>
      <c r="AU1308" s="20">
        <f t="shared" si="357"/>
        <v>1179.1600000000001</v>
      </c>
    </row>
    <row r="1309" spans="1:47" ht="45">
      <c r="A1309" s="54">
        <v>1310</v>
      </c>
      <c r="B1309" s="54" t="s">
        <v>2411</v>
      </c>
      <c r="C1309" s="58" t="s">
        <v>2412</v>
      </c>
      <c r="D1309" s="79">
        <v>57</v>
      </c>
      <c r="E1309" s="79">
        <v>63</v>
      </c>
      <c r="F1309" s="80">
        <v>5443.14</v>
      </c>
      <c r="G1309" s="80">
        <v>78.27</v>
      </c>
      <c r="H1309" s="80">
        <v>5443.14</v>
      </c>
      <c r="I1309" s="80" t="s">
        <v>28</v>
      </c>
      <c r="J1309" s="80" t="s">
        <v>28</v>
      </c>
      <c r="K1309" s="80">
        <v>88.82</v>
      </c>
      <c r="L1309" s="73">
        <f t="shared" si="342"/>
        <v>78.72</v>
      </c>
      <c r="M1309" s="73">
        <f t="shared" si="343"/>
        <v>120.2</v>
      </c>
      <c r="N1309" s="72" t="str">
        <f t="shared" si="344"/>
        <v>2315</v>
      </c>
      <c r="O1309" s="74">
        <f t="shared" si="345"/>
        <v>6</v>
      </c>
      <c r="P1309" s="72">
        <f t="shared" si="346"/>
        <v>0</v>
      </c>
      <c r="Q1309" s="74">
        <f t="shared" si="347"/>
        <v>57</v>
      </c>
      <c r="R1309" s="72" t="str">
        <f t="shared" si="348"/>
        <v/>
      </c>
      <c r="S1309" s="72" t="str">
        <f t="shared" si="349"/>
        <v/>
      </c>
      <c r="AF1309" s="18">
        <v>4795.6481510633203</v>
      </c>
      <c r="AG1309" s="18">
        <v>33.148514851485203</v>
      </c>
      <c r="AI1309" s="23">
        <f>'simulateur graphe PJ OQN'!$B$4</f>
        <v>1</v>
      </c>
      <c r="AJ1309" s="24">
        <f t="shared" si="350"/>
        <v>120.2</v>
      </c>
      <c r="AK1309" s="24">
        <f t="shared" si="351"/>
        <v>120.2</v>
      </c>
      <c r="AM1309" t="str">
        <f t="shared" si="352"/>
        <v>ZONEBASSE</v>
      </c>
      <c r="AN1309" t="str">
        <f t="shared" si="353"/>
        <v>HC</v>
      </c>
      <c r="AO1309" s="20">
        <f t="shared" si="354"/>
        <v>120.2</v>
      </c>
      <c r="AP1309" s="20">
        <f t="shared" si="355"/>
        <v>5443.14</v>
      </c>
      <c r="AQ1309" s="20" t="str">
        <f t="shared" si="355"/>
        <v>.</v>
      </c>
      <c r="AR1309" s="20" t="str">
        <f t="shared" si="355"/>
        <v>.</v>
      </c>
      <c r="AS1309" s="20">
        <f t="shared" si="356"/>
        <v>-63.699999999998909</v>
      </c>
      <c r="AT1309" s="20">
        <f t="shared" si="341"/>
        <v>835.20000000000073</v>
      </c>
      <c r="AU1309" s="20">
        <f t="shared" si="357"/>
        <v>5443.14</v>
      </c>
    </row>
    <row r="1310" spans="1:47" ht="22.5">
      <c r="A1310" s="54">
        <v>1311</v>
      </c>
      <c r="B1310" s="54" t="s">
        <v>2413</v>
      </c>
      <c r="C1310" s="58" t="s">
        <v>2414</v>
      </c>
      <c r="D1310" s="79">
        <v>1</v>
      </c>
      <c r="E1310" s="79">
        <v>1</v>
      </c>
      <c r="F1310" s="80" t="s">
        <v>28</v>
      </c>
      <c r="G1310" s="80" t="s">
        <v>28</v>
      </c>
      <c r="H1310" s="80">
        <v>83.58</v>
      </c>
      <c r="I1310" s="80" t="s">
        <v>28</v>
      </c>
      <c r="J1310" s="80" t="s">
        <v>28</v>
      </c>
      <c r="K1310" s="80" t="s">
        <v>28</v>
      </c>
      <c r="L1310" s="73" t="str">
        <f t="shared" si="342"/>
        <v/>
      </c>
      <c r="M1310" s="73" t="str">
        <f t="shared" si="343"/>
        <v/>
      </c>
      <c r="N1310" s="72" t="str">
        <f t="shared" si="344"/>
        <v>2318</v>
      </c>
      <c r="O1310" s="74">
        <f t="shared" si="345"/>
        <v>0</v>
      </c>
      <c r="P1310" s="72">
        <f t="shared" si="346"/>
        <v>0</v>
      </c>
      <c r="Q1310" s="74">
        <f t="shared" si="347"/>
        <v>1</v>
      </c>
      <c r="R1310" s="72" t="str">
        <f t="shared" si="348"/>
        <v/>
      </c>
      <c r="S1310" s="72" t="str">
        <f t="shared" si="349"/>
        <v/>
      </c>
      <c r="AF1310" s="18">
        <v>6783.4273532514599</v>
      </c>
      <c r="AG1310" s="18">
        <v>43.674074074074099</v>
      </c>
      <c r="AI1310" s="23">
        <f>'simulateur graphe PJ OQN'!$B$4</f>
        <v>1</v>
      </c>
      <c r="AJ1310" s="24">
        <f t="shared" si="350"/>
        <v>83.58</v>
      </c>
      <c r="AK1310" s="24">
        <f t="shared" si="351"/>
        <v>83.58</v>
      </c>
      <c r="AM1310" t="str">
        <f t="shared" si="352"/>
        <v>ZONEHAUTE</v>
      </c>
      <c r="AN1310" t="str">
        <f t="shared" si="353"/>
        <v>HDJ</v>
      </c>
      <c r="AO1310" s="20" t="e">
        <f t="shared" si="354"/>
        <v>#VALUE!</v>
      </c>
      <c r="AP1310" s="20">
        <f t="shared" si="355"/>
        <v>83.58</v>
      </c>
      <c r="AQ1310" s="20" t="str">
        <f t="shared" si="355"/>
        <v>.</v>
      </c>
      <c r="AR1310" s="20" t="str">
        <f t="shared" si="355"/>
        <v>.</v>
      </c>
      <c r="AS1310" s="20" t="e">
        <f t="shared" si="356"/>
        <v>#VALUE!</v>
      </c>
      <c r="AT1310" s="20" t="e">
        <f t="shared" si="341"/>
        <v>#VALUE!</v>
      </c>
      <c r="AU1310" s="20">
        <f t="shared" si="357"/>
        <v>83.58</v>
      </c>
    </row>
    <row r="1311" spans="1:47" ht="33.75">
      <c r="A1311" s="54">
        <v>1312</v>
      </c>
      <c r="B1311" s="54" t="s">
        <v>2415</v>
      </c>
      <c r="C1311" s="58" t="s">
        <v>2416</v>
      </c>
      <c r="D1311" s="79">
        <v>15</v>
      </c>
      <c r="E1311" s="79">
        <v>35</v>
      </c>
      <c r="F1311" s="80">
        <v>1824.81</v>
      </c>
      <c r="G1311" s="80">
        <v>121.65</v>
      </c>
      <c r="H1311" s="80">
        <v>1824.81</v>
      </c>
      <c r="I1311" s="80">
        <v>2385.83</v>
      </c>
      <c r="J1311" s="80">
        <v>2963.62</v>
      </c>
      <c r="K1311" s="80">
        <v>83.08</v>
      </c>
      <c r="L1311" s="73">
        <f t="shared" si="342"/>
        <v>94.24</v>
      </c>
      <c r="M1311" s="73">
        <f t="shared" si="343"/>
        <v>97.38</v>
      </c>
      <c r="N1311" s="72" t="str">
        <f t="shared" si="344"/>
        <v>2318</v>
      </c>
      <c r="O1311" s="74">
        <f t="shared" si="345"/>
        <v>20</v>
      </c>
      <c r="P1311" s="72">
        <f t="shared" si="346"/>
        <v>1</v>
      </c>
      <c r="Q1311" s="74">
        <f t="shared" si="347"/>
        <v>15</v>
      </c>
      <c r="R1311" s="72">
        <f t="shared" si="348"/>
        <v>22</v>
      </c>
      <c r="S1311" s="72">
        <f t="shared" si="349"/>
        <v>29</v>
      </c>
      <c r="AF1311" s="18">
        <v>8089.41435113034</v>
      </c>
      <c r="AG1311" s="18">
        <v>48.776824034334801</v>
      </c>
      <c r="AI1311" s="23">
        <f>'simulateur graphe PJ OQN'!$B$4</f>
        <v>1</v>
      </c>
      <c r="AJ1311" s="24">
        <f t="shared" si="350"/>
        <v>97.38</v>
      </c>
      <c r="AK1311" s="24">
        <f t="shared" si="351"/>
        <v>97.38</v>
      </c>
      <c r="AM1311" t="str">
        <f t="shared" si="352"/>
        <v>ZONEBASSE</v>
      </c>
      <c r="AN1311" t="str">
        <f t="shared" si="353"/>
        <v>HC</v>
      </c>
      <c r="AO1311" s="20">
        <f t="shared" si="354"/>
        <v>97.38</v>
      </c>
      <c r="AP1311" s="20">
        <f t="shared" si="355"/>
        <v>1824.81</v>
      </c>
      <c r="AQ1311" s="20">
        <f t="shared" si="355"/>
        <v>2385.83</v>
      </c>
      <c r="AR1311" s="20">
        <f t="shared" si="355"/>
        <v>2963.62</v>
      </c>
      <c r="AS1311" s="20">
        <f t="shared" si="356"/>
        <v>138.90000000000009</v>
      </c>
      <c r="AT1311" s="20">
        <f t="shared" si="341"/>
        <v>-854.33999999999924</v>
      </c>
      <c r="AU1311" s="20">
        <f t="shared" si="357"/>
        <v>1824.81</v>
      </c>
    </row>
    <row r="1312" spans="1:47" ht="33.75">
      <c r="A1312" s="54">
        <v>1313</v>
      </c>
      <c r="B1312" s="54" t="s">
        <v>2417</v>
      </c>
      <c r="C1312" s="58" t="s">
        <v>2418</v>
      </c>
      <c r="D1312" s="79">
        <v>36</v>
      </c>
      <c r="E1312" s="79">
        <v>42</v>
      </c>
      <c r="F1312" s="80">
        <v>3941.76</v>
      </c>
      <c r="G1312" s="80">
        <v>100.81</v>
      </c>
      <c r="H1312" s="80">
        <v>3941.76</v>
      </c>
      <c r="I1312" s="80" t="s">
        <v>28</v>
      </c>
      <c r="J1312" s="80" t="s">
        <v>28</v>
      </c>
      <c r="K1312" s="80">
        <v>100.04</v>
      </c>
      <c r="L1312" s="73">
        <f t="shared" si="342"/>
        <v>94.24</v>
      </c>
      <c r="M1312" s="73">
        <f t="shared" si="343"/>
        <v>97.38</v>
      </c>
      <c r="N1312" s="72" t="str">
        <f t="shared" si="344"/>
        <v>2318</v>
      </c>
      <c r="O1312" s="74">
        <f t="shared" si="345"/>
        <v>6</v>
      </c>
      <c r="P1312" s="72">
        <f t="shared" si="346"/>
        <v>0</v>
      </c>
      <c r="Q1312" s="74">
        <f t="shared" si="347"/>
        <v>36</v>
      </c>
      <c r="R1312" s="72" t="str">
        <f t="shared" si="348"/>
        <v/>
      </c>
      <c r="S1312" s="72" t="str">
        <f t="shared" si="349"/>
        <v/>
      </c>
      <c r="AF1312" s="18">
        <v>10460.8748052049</v>
      </c>
      <c r="AG1312" s="18">
        <v>59.297435897435903</v>
      </c>
      <c r="AI1312" s="23">
        <f>'simulateur graphe PJ OQN'!$B$4</f>
        <v>1</v>
      </c>
      <c r="AJ1312" s="24">
        <f t="shared" si="350"/>
        <v>97.38</v>
      </c>
      <c r="AK1312" s="24">
        <f t="shared" si="351"/>
        <v>97.38</v>
      </c>
      <c r="AM1312" t="str">
        <f t="shared" si="352"/>
        <v>ZONEBASSE</v>
      </c>
      <c r="AN1312" t="str">
        <f t="shared" si="353"/>
        <v>HC</v>
      </c>
      <c r="AO1312" s="20">
        <f t="shared" si="354"/>
        <v>97.38</v>
      </c>
      <c r="AP1312" s="20">
        <f t="shared" si="355"/>
        <v>3941.76</v>
      </c>
      <c r="AQ1312" s="20" t="str">
        <f t="shared" si="355"/>
        <v>.</v>
      </c>
      <c r="AR1312" s="20" t="str">
        <f t="shared" si="355"/>
        <v>.</v>
      </c>
      <c r="AS1312" s="20">
        <f t="shared" si="356"/>
        <v>-159.88000000000011</v>
      </c>
      <c r="AT1312" s="20">
        <f t="shared" si="341"/>
        <v>356.32000000000153</v>
      </c>
      <c r="AU1312" s="20">
        <f t="shared" si="357"/>
        <v>3941.76</v>
      </c>
    </row>
    <row r="1313" spans="1:47" ht="33.75">
      <c r="A1313" s="54">
        <v>1314</v>
      </c>
      <c r="B1313" s="54" t="s">
        <v>2419</v>
      </c>
      <c r="C1313" s="58" t="s">
        <v>2420</v>
      </c>
      <c r="D1313" s="79">
        <v>15</v>
      </c>
      <c r="E1313" s="79">
        <v>35</v>
      </c>
      <c r="F1313" s="80">
        <v>1751.18</v>
      </c>
      <c r="G1313" s="80">
        <v>116.75</v>
      </c>
      <c r="H1313" s="80">
        <v>1751.18</v>
      </c>
      <c r="I1313" s="80">
        <v>2501.1999999999998</v>
      </c>
      <c r="J1313" s="80">
        <v>3069.06</v>
      </c>
      <c r="K1313" s="80">
        <v>84.28</v>
      </c>
      <c r="L1313" s="73">
        <f t="shared" si="342"/>
        <v>94.24</v>
      </c>
      <c r="M1313" s="73">
        <f t="shared" si="343"/>
        <v>97.38</v>
      </c>
      <c r="N1313" s="72" t="str">
        <f t="shared" si="344"/>
        <v>2318</v>
      </c>
      <c r="O1313" s="74">
        <f t="shared" si="345"/>
        <v>20</v>
      </c>
      <c r="P1313" s="72">
        <f t="shared" si="346"/>
        <v>1</v>
      </c>
      <c r="Q1313" s="74">
        <f t="shared" si="347"/>
        <v>15</v>
      </c>
      <c r="R1313" s="72">
        <f t="shared" si="348"/>
        <v>22</v>
      </c>
      <c r="S1313" s="72">
        <f t="shared" si="349"/>
        <v>29</v>
      </c>
      <c r="AF1313" s="18">
        <v>262.99378375193902</v>
      </c>
      <c r="AG1313" s="18" t="s">
        <v>28</v>
      </c>
      <c r="AI1313" s="23">
        <f>'simulateur graphe PJ OQN'!$B$4</f>
        <v>1</v>
      </c>
      <c r="AJ1313" s="24">
        <f t="shared" si="350"/>
        <v>97.38</v>
      </c>
      <c r="AK1313" s="24">
        <f t="shared" si="351"/>
        <v>97.38</v>
      </c>
      <c r="AM1313" t="str">
        <f t="shared" si="352"/>
        <v>ZONEBASSE</v>
      </c>
      <c r="AN1313" t="str">
        <f t="shared" si="353"/>
        <v>HC</v>
      </c>
      <c r="AO1313" s="20">
        <f t="shared" si="354"/>
        <v>97.38</v>
      </c>
      <c r="AP1313" s="20">
        <f t="shared" si="355"/>
        <v>1751.18</v>
      </c>
      <c r="AQ1313" s="20">
        <f t="shared" si="355"/>
        <v>2501.1999999999998</v>
      </c>
      <c r="AR1313" s="20">
        <f t="shared" si="355"/>
        <v>3069.06</v>
      </c>
      <c r="AS1313" s="20">
        <f t="shared" si="356"/>
        <v>203.53999999999996</v>
      </c>
      <c r="AT1313" s="20">
        <f t="shared" si="341"/>
        <v>-682.89999999999964</v>
      </c>
      <c r="AU1313" s="20">
        <f t="shared" si="357"/>
        <v>1751.18</v>
      </c>
    </row>
    <row r="1314" spans="1:47" ht="33.75">
      <c r="A1314" s="54">
        <v>1315</v>
      </c>
      <c r="B1314" s="54" t="s">
        <v>2421</v>
      </c>
      <c r="C1314" s="58" t="s">
        <v>2422</v>
      </c>
      <c r="D1314" s="79">
        <v>36</v>
      </c>
      <c r="E1314" s="79">
        <v>42</v>
      </c>
      <c r="F1314" s="80">
        <v>3474.66</v>
      </c>
      <c r="G1314" s="80">
        <v>57.94</v>
      </c>
      <c r="H1314" s="80">
        <v>3474.66</v>
      </c>
      <c r="I1314" s="80" t="s">
        <v>28</v>
      </c>
      <c r="J1314" s="80" t="s">
        <v>28</v>
      </c>
      <c r="K1314" s="80">
        <v>89.67</v>
      </c>
      <c r="L1314" s="73">
        <f t="shared" si="342"/>
        <v>94.24</v>
      </c>
      <c r="M1314" s="73">
        <f t="shared" si="343"/>
        <v>97.38</v>
      </c>
      <c r="N1314" s="72" t="str">
        <f t="shared" si="344"/>
        <v>2318</v>
      </c>
      <c r="O1314" s="74">
        <f t="shared" si="345"/>
        <v>6</v>
      </c>
      <c r="P1314" s="72">
        <f t="shared" si="346"/>
        <v>0</v>
      </c>
      <c r="Q1314" s="74">
        <f t="shared" si="347"/>
        <v>36</v>
      </c>
      <c r="R1314" s="72" t="str">
        <f t="shared" si="348"/>
        <v/>
      </c>
      <c r="S1314" s="72" t="str">
        <f t="shared" si="349"/>
        <v/>
      </c>
      <c r="AF1314" s="18">
        <v>4448.5831451040503</v>
      </c>
      <c r="AG1314" s="18">
        <v>30.346625766871199</v>
      </c>
      <c r="AI1314" s="23">
        <f>'simulateur graphe PJ OQN'!$B$4</f>
        <v>1</v>
      </c>
      <c r="AJ1314" s="24">
        <f t="shared" si="350"/>
        <v>97.38</v>
      </c>
      <c r="AK1314" s="24">
        <f t="shared" si="351"/>
        <v>97.38</v>
      </c>
      <c r="AM1314" t="str">
        <f t="shared" si="352"/>
        <v>ZONEBASSE</v>
      </c>
      <c r="AN1314" t="str">
        <f t="shared" si="353"/>
        <v>HC</v>
      </c>
      <c r="AO1314" s="20">
        <f t="shared" si="354"/>
        <v>97.38</v>
      </c>
      <c r="AP1314" s="20">
        <f t="shared" si="355"/>
        <v>3474.66</v>
      </c>
      <c r="AQ1314" s="20" t="str">
        <f t="shared" si="355"/>
        <v>.</v>
      </c>
      <c r="AR1314" s="20" t="str">
        <f t="shared" si="355"/>
        <v>.</v>
      </c>
      <c r="AS1314" s="20">
        <f t="shared" si="356"/>
        <v>-201.8100000000004</v>
      </c>
      <c r="AT1314" s="20">
        <f t="shared" si="341"/>
        <v>-608.53999999999905</v>
      </c>
      <c r="AU1314" s="20">
        <f t="shared" si="357"/>
        <v>3474.66</v>
      </c>
    </row>
    <row r="1315" spans="1:47" ht="45">
      <c r="A1315" s="54">
        <v>1316</v>
      </c>
      <c r="B1315" s="54" t="s">
        <v>2423</v>
      </c>
      <c r="C1315" s="58" t="s">
        <v>2424</v>
      </c>
      <c r="D1315" s="79">
        <v>15</v>
      </c>
      <c r="E1315" s="79">
        <v>35</v>
      </c>
      <c r="F1315" s="80">
        <v>1960.75</v>
      </c>
      <c r="G1315" s="80">
        <v>130.72</v>
      </c>
      <c r="H1315" s="80">
        <v>1960.75</v>
      </c>
      <c r="I1315" s="80">
        <v>2708.84</v>
      </c>
      <c r="J1315" s="80">
        <v>3366.25</v>
      </c>
      <c r="K1315" s="80">
        <v>88.88</v>
      </c>
      <c r="L1315" s="73">
        <f t="shared" si="342"/>
        <v>94.24</v>
      </c>
      <c r="M1315" s="73">
        <f t="shared" si="343"/>
        <v>97.38</v>
      </c>
      <c r="N1315" s="72" t="str">
        <f t="shared" si="344"/>
        <v>2318</v>
      </c>
      <c r="O1315" s="74">
        <f t="shared" si="345"/>
        <v>20</v>
      </c>
      <c r="P1315" s="72">
        <f t="shared" si="346"/>
        <v>1</v>
      </c>
      <c r="Q1315" s="74">
        <f t="shared" si="347"/>
        <v>15</v>
      </c>
      <c r="R1315" s="72">
        <f t="shared" si="348"/>
        <v>22</v>
      </c>
      <c r="S1315" s="72">
        <f t="shared" si="349"/>
        <v>29</v>
      </c>
      <c r="AF1315" s="18">
        <v>5735.4586624601998</v>
      </c>
      <c r="AG1315" s="18">
        <v>36.571428571428598</v>
      </c>
      <c r="AI1315" s="23">
        <f>'simulateur graphe PJ OQN'!$B$4</f>
        <v>1</v>
      </c>
      <c r="AJ1315" s="24">
        <f t="shared" si="350"/>
        <v>97.38</v>
      </c>
      <c r="AK1315" s="24">
        <f t="shared" si="351"/>
        <v>97.38</v>
      </c>
      <c r="AM1315" t="str">
        <f t="shared" si="352"/>
        <v>ZONEBASSE</v>
      </c>
      <c r="AN1315" t="str">
        <f t="shared" si="353"/>
        <v>HC</v>
      </c>
      <c r="AO1315" s="20">
        <f t="shared" si="354"/>
        <v>97.38</v>
      </c>
      <c r="AP1315" s="20">
        <f t="shared" si="355"/>
        <v>1960.75</v>
      </c>
      <c r="AQ1315" s="20">
        <f t="shared" si="355"/>
        <v>2708.84</v>
      </c>
      <c r="AR1315" s="20">
        <f t="shared" si="355"/>
        <v>3366.25</v>
      </c>
      <c r="AS1315" s="20">
        <f t="shared" si="356"/>
        <v>344.32999999999993</v>
      </c>
      <c r="AT1315" s="20">
        <f t="shared" si="341"/>
        <v>-132.70999999999913</v>
      </c>
      <c r="AU1315" s="20">
        <f t="shared" si="357"/>
        <v>1960.75</v>
      </c>
    </row>
    <row r="1316" spans="1:47" ht="45">
      <c r="A1316" s="54">
        <v>1317</v>
      </c>
      <c r="B1316" s="54" t="s">
        <v>2425</v>
      </c>
      <c r="C1316" s="58" t="s">
        <v>2426</v>
      </c>
      <c r="D1316" s="79">
        <v>50</v>
      </c>
      <c r="E1316" s="79">
        <v>56</v>
      </c>
      <c r="F1316" s="80">
        <v>5732.05</v>
      </c>
      <c r="G1316" s="80">
        <v>107.75</v>
      </c>
      <c r="H1316" s="80">
        <v>5732.05</v>
      </c>
      <c r="I1316" s="80" t="s">
        <v>28</v>
      </c>
      <c r="J1316" s="80" t="s">
        <v>28</v>
      </c>
      <c r="K1316" s="80">
        <v>106.94</v>
      </c>
      <c r="L1316" s="73">
        <f t="shared" si="342"/>
        <v>94.24</v>
      </c>
      <c r="M1316" s="73">
        <f t="shared" si="343"/>
        <v>97.38</v>
      </c>
      <c r="N1316" s="72" t="str">
        <f t="shared" si="344"/>
        <v>2318</v>
      </c>
      <c r="O1316" s="74">
        <f t="shared" si="345"/>
        <v>6</v>
      </c>
      <c r="P1316" s="72">
        <f t="shared" si="346"/>
        <v>0</v>
      </c>
      <c r="Q1316" s="74">
        <f t="shared" si="347"/>
        <v>50</v>
      </c>
      <c r="R1316" s="72" t="str">
        <f t="shared" si="348"/>
        <v/>
      </c>
      <c r="S1316" s="72" t="str">
        <f t="shared" si="349"/>
        <v/>
      </c>
      <c r="AF1316" s="18">
        <v>4942.7557986353704</v>
      </c>
      <c r="AG1316" s="18">
        <v>32.901554404145102</v>
      </c>
      <c r="AI1316" s="23">
        <f>'simulateur graphe PJ OQN'!$B$4</f>
        <v>1</v>
      </c>
      <c r="AJ1316" s="24">
        <f t="shared" si="350"/>
        <v>97.38</v>
      </c>
      <c r="AK1316" s="24">
        <f t="shared" si="351"/>
        <v>97.38</v>
      </c>
      <c r="AM1316" t="str">
        <f t="shared" si="352"/>
        <v>ZONEBASSE</v>
      </c>
      <c r="AN1316" t="str">
        <f t="shared" si="353"/>
        <v>HC</v>
      </c>
      <c r="AO1316" s="20">
        <f t="shared" si="354"/>
        <v>97.38</v>
      </c>
      <c r="AP1316" s="20">
        <f t="shared" si="355"/>
        <v>5732.05</v>
      </c>
      <c r="AQ1316" s="20" t="str">
        <f t="shared" si="355"/>
        <v>.</v>
      </c>
      <c r="AR1316" s="20" t="str">
        <f t="shared" si="355"/>
        <v>.</v>
      </c>
      <c r="AS1316" s="20">
        <f t="shared" si="356"/>
        <v>-149.64999999999964</v>
      </c>
      <c r="AT1316" s="20">
        <f t="shared" si="341"/>
        <v>980.65000000000146</v>
      </c>
      <c r="AU1316" s="20">
        <f t="shared" si="357"/>
        <v>5732.05</v>
      </c>
    </row>
    <row r="1317" spans="1:47" ht="33.75">
      <c r="A1317" s="54">
        <v>1318</v>
      </c>
      <c r="B1317" s="54" t="s">
        <v>2427</v>
      </c>
      <c r="C1317" s="58" t="s">
        <v>2428</v>
      </c>
      <c r="D1317" s="79">
        <v>8</v>
      </c>
      <c r="E1317" s="79">
        <v>28</v>
      </c>
      <c r="F1317" s="80">
        <v>1048.23</v>
      </c>
      <c r="G1317" s="80">
        <v>131.03</v>
      </c>
      <c r="H1317" s="80">
        <v>1048.23</v>
      </c>
      <c r="I1317" s="80">
        <v>1723.5</v>
      </c>
      <c r="J1317" s="80">
        <v>2355.6799999999998</v>
      </c>
      <c r="K1317" s="80">
        <v>79.91</v>
      </c>
      <c r="L1317" s="73">
        <f t="shared" si="342"/>
        <v>82.44</v>
      </c>
      <c r="M1317" s="73">
        <f t="shared" si="343"/>
        <v>97.38</v>
      </c>
      <c r="N1317" s="72" t="str">
        <f t="shared" si="344"/>
        <v>2318</v>
      </c>
      <c r="O1317" s="74">
        <f t="shared" si="345"/>
        <v>20</v>
      </c>
      <c r="P1317" s="72">
        <f t="shared" si="346"/>
        <v>1</v>
      </c>
      <c r="Q1317" s="74">
        <f t="shared" si="347"/>
        <v>8</v>
      </c>
      <c r="R1317" s="72">
        <f t="shared" si="348"/>
        <v>15</v>
      </c>
      <c r="S1317" s="72">
        <f t="shared" si="349"/>
        <v>22</v>
      </c>
      <c r="AF1317" s="18">
        <v>7289.7486217587502</v>
      </c>
      <c r="AG1317" s="18">
        <v>46.887755102040799</v>
      </c>
      <c r="AI1317" s="23">
        <f>'simulateur graphe PJ OQN'!$B$4</f>
        <v>1</v>
      </c>
      <c r="AJ1317" s="24">
        <f t="shared" si="350"/>
        <v>97.38</v>
      </c>
      <c r="AK1317" s="24">
        <f t="shared" si="351"/>
        <v>97.38</v>
      </c>
      <c r="AM1317" t="str">
        <f t="shared" si="352"/>
        <v>ZONEBASSE</v>
      </c>
      <c r="AN1317" t="str">
        <f t="shared" si="353"/>
        <v>HC</v>
      </c>
      <c r="AO1317" s="20">
        <f t="shared" si="354"/>
        <v>97.38</v>
      </c>
      <c r="AP1317" s="20">
        <f t="shared" si="355"/>
        <v>1048.23</v>
      </c>
      <c r="AQ1317" s="20">
        <f t="shared" si="355"/>
        <v>1723.5</v>
      </c>
      <c r="AR1317" s="20">
        <f t="shared" si="355"/>
        <v>2355.6799999999998</v>
      </c>
      <c r="AS1317" s="20">
        <f t="shared" si="356"/>
        <v>198.11000000000013</v>
      </c>
      <c r="AT1317" s="20">
        <f t="shared" si="341"/>
        <v>-27.059999999999491</v>
      </c>
      <c r="AU1317" s="20">
        <f t="shared" si="357"/>
        <v>1048.23</v>
      </c>
    </row>
    <row r="1318" spans="1:47" ht="33.75">
      <c r="A1318" s="54">
        <v>1319</v>
      </c>
      <c r="B1318" s="54" t="s">
        <v>2429</v>
      </c>
      <c r="C1318" s="58" t="s">
        <v>2430</v>
      </c>
      <c r="D1318" s="79">
        <v>36</v>
      </c>
      <c r="E1318" s="79">
        <v>42</v>
      </c>
      <c r="F1318" s="80">
        <v>3408.88</v>
      </c>
      <c r="G1318" s="80">
        <v>75.23</v>
      </c>
      <c r="H1318" s="80">
        <v>3408.88</v>
      </c>
      <c r="I1318" s="80" t="s">
        <v>28</v>
      </c>
      <c r="J1318" s="80" t="s">
        <v>28</v>
      </c>
      <c r="K1318" s="80">
        <v>84.17</v>
      </c>
      <c r="L1318" s="73">
        <f t="shared" si="342"/>
        <v>82.44</v>
      </c>
      <c r="M1318" s="73">
        <f t="shared" si="343"/>
        <v>97.38</v>
      </c>
      <c r="N1318" s="72" t="str">
        <f t="shared" si="344"/>
        <v>2318</v>
      </c>
      <c r="O1318" s="74">
        <f t="shared" si="345"/>
        <v>6</v>
      </c>
      <c r="P1318" s="72">
        <f t="shared" si="346"/>
        <v>0</v>
      </c>
      <c r="Q1318" s="74">
        <f t="shared" si="347"/>
        <v>36</v>
      </c>
      <c r="R1318" s="72" t="str">
        <f t="shared" si="348"/>
        <v/>
      </c>
      <c r="S1318" s="72" t="str">
        <f t="shared" si="349"/>
        <v/>
      </c>
      <c r="AF1318" s="18">
        <v>6703.6867761449903</v>
      </c>
      <c r="AG1318" s="18">
        <v>41.5</v>
      </c>
      <c r="AI1318" s="23">
        <f>'simulateur graphe PJ OQN'!$B$4</f>
        <v>1</v>
      </c>
      <c r="AJ1318" s="24">
        <f t="shared" si="350"/>
        <v>97.38</v>
      </c>
      <c r="AK1318" s="24">
        <f t="shared" si="351"/>
        <v>97.38</v>
      </c>
      <c r="AM1318" t="str">
        <f t="shared" si="352"/>
        <v>ZONEBASSE</v>
      </c>
      <c r="AN1318" t="str">
        <f t="shared" si="353"/>
        <v>HC</v>
      </c>
      <c r="AO1318" s="20">
        <f t="shared" si="354"/>
        <v>97.38</v>
      </c>
      <c r="AP1318" s="20">
        <f t="shared" si="355"/>
        <v>3408.88</v>
      </c>
      <c r="AQ1318" s="20" t="str">
        <f t="shared" si="355"/>
        <v>.</v>
      </c>
      <c r="AR1318" s="20" t="str">
        <f t="shared" si="355"/>
        <v>.</v>
      </c>
      <c r="AS1318" s="20">
        <f t="shared" si="356"/>
        <v>-42.090000000000146</v>
      </c>
      <c r="AT1318" s="20">
        <f t="shared" si="341"/>
        <v>111.88000000000011</v>
      </c>
      <c r="AU1318" s="20">
        <f t="shared" si="357"/>
        <v>3408.88</v>
      </c>
    </row>
    <row r="1319" spans="1:47" ht="33.75">
      <c r="A1319" s="54">
        <v>1320</v>
      </c>
      <c r="B1319" s="54" t="s">
        <v>2431</v>
      </c>
      <c r="C1319" s="58" t="s">
        <v>2432</v>
      </c>
      <c r="D1319" s="79">
        <v>29</v>
      </c>
      <c r="E1319" s="79">
        <v>35</v>
      </c>
      <c r="F1319" s="80">
        <v>3101.06</v>
      </c>
      <c r="G1319" s="80">
        <v>106.93</v>
      </c>
      <c r="H1319" s="80">
        <v>3101.06</v>
      </c>
      <c r="I1319" s="80" t="s">
        <v>28</v>
      </c>
      <c r="J1319" s="80" t="s">
        <v>28</v>
      </c>
      <c r="K1319" s="80">
        <v>95.02</v>
      </c>
      <c r="L1319" s="73">
        <f t="shared" si="342"/>
        <v>82.44</v>
      </c>
      <c r="M1319" s="73">
        <f t="shared" si="343"/>
        <v>97.38</v>
      </c>
      <c r="N1319" s="72" t="str">
        <f t="shared" si="344"/>
        <v>2318</v>
      </c>
      <c r="O1319" s="74">
        <f t="shared" si="345"/>
        <v>6</v>
      </c>
      <c r="P1319" s="72">
        <f t="shared" si="346"/>
        <v>0</v>
      </c>
      <c r="Q1319" s="74">
        <f t="shared" si="347"/>
        <v>29</v>
      </c>
      <c r="R1319" s="72" t="str">
        <f t="shared" si="348"/>
        <v/>
      </c>
      <c r="S1319" s="72" t="str">
        <f t="shared" si="349"/>
        <v/>
      </c>
      <c r="AF1319" s="18">
        <v>9621.6648790845193</v>
      </c>
      <c r="AG1319" s="18">
        <v>56.470588235294102</v>
      </c>
      <c r="AI1319" s="23">
        <f>'simulateur graphe PJ OQN'!$B$4</f>
        <v>1</v>
      </c>
      <c r="AJ1319" s="24">
        <f t="shared" si="350"/>
        <v>97.38</v>
      </c>
      <c r="AK1319" s="24">
        <f t="shared" si="351"/>
        <v>97.38</v>
      </c>
      <c r="AM1319" t="str">
        <f t="shared" si="352"/>
        <v>ZONEBASSE</v>
      </c>
      <c r="AN1319" t="str">
        <f t="shared" si="353"/>
        <v>HC</v>
      </c>
      <c r="AO1319" s="20">
        <f t="shared" si="354"/>
        <v>97.38</v>
      </c>
      <c r="AP1319" s="20">
        <f t="shared" si="355"/>
        <v>3101.06</v>
      </c>
      <c r="AQ1319" s="20" t="str">
        <f t="shared" si="355"/>
        <v>.</v>
      </c>
      <c r="AR1319" s="20" t="str">
        <f t="shared" si="355"/>
        <v>.</v>
      </c>
      <c r="AS1319" s="20">
        <f t="shared" si="356"/>
        <v>-129.61999999999989</v>
      </c>
      <c r="AT1319" s="20">
        <f t="shared" si="341"/>
        <v>990</v>
      </c>
      <c r="AU1319" s="20">
        <f t="shared" si="357"/>
        <v>3101.06</v>
      </c>
    </row>
    <row r="1320" spans="1:47" ht="33.75">
      <c r="A1320" s="54">
        <v>1321</v>
      </c>
      <c r="B1320" s="54" t="s">
        <v>2433</v>
      </c>
      <c r="C1320" s="58" t="s">
        <v>2434</v>
      </c>
      <c r="D1320" s="79">
        <v>43</v>
      </c>
      <c r="E1320" s="79">
        <v>49</v>
      </c>
      <c r="F1320" s="80">
        <v>4926.96</v>
      </c>
      <c r="G1320" s="80">
        <v>114.58</v>
      </c>
      <c r="H1320" s="80">
        <v>4926.96</v>
      </c>
      <c r="I1320" s="80" t="s">
        <v>28</v>
      </c>
      <c r="J1320" s="80" t="s">
        <v>28</v>
      </c>
      <c r="K1320" s="80">
        <v>106.64</v>
      </c>
      <c r="L1320" s="73">
        <f t="shared" si="342"/>
        <v>82.44</v>
      </c>
      <c r="M1320" s="73">
        <f t="shared" si="343"/>
        <v>97.38</v>
      </c>
      <c r="N1320" s="72" t="str">
        <f t="shared" si="344"/>
        <v>2318</v>
      </c>
      <c r="O1320" s="74">
        <f t="shared" si="345"/>
        <v>6</v>
      </c>
      <c r="P1320" s="72">
        <f t="shared" si="346"/>
        <v>0</v>
      </c>
      <c r="Q1320" s="74">
        <f t="shared" si="347"/>
        <v>43</v>
      </c>
      <c r="R1320" s="72" t="str">
        <f t="shared" si="348"/>
        <v/>
      </c>
      <c r="S1320" s="72" t="str">
        <f t="shared" si="349"/>
        <v/>
      </c>
      <c r="AF1320" s="18">
        <v>2669.5731439924398</v>
      </c>
      <c r="AG1320" s="18">
        <v>22.027950310559</v>
      </c>
      <c r="AI1320" s="23">
        <f>'simulateur graphe PJ OQN'!$B$4</f>
        <v>1</v>
      </c>
      <c r="AJ1320" s="24">
        <f t="shared" si="350"/>
        <v>97.38</v>
      </c>
      <c r="AK1320" s="24">
        <f t="shared" si="351"/>
        <v>97.38</v>
      </c>
      <c r="AM1320" t="str">
        <f t="shared" si="352"/>
        <v>ZONEBASSE</v>
      </c>
      <c r="AN1320" t="str">
        <f t="shared" si="353"/>
        <v>HC</v>
      </c>
      <c r="AO1320" s="20">
        <f t="shared" si="354"/>
        <v>97.38</v>
      </c>
      <c r="AP1320" s="20">
        <f t="shared" si="355"/>
        <v>4926.96</v>
      </c>
      <c r="AQ1320" s="20" t="str">
        <f t="shared" si="355"/>
        <v>.</v>
      </c>
      <c r="AR1320" s="20" t="str">
        <f t="shared" si="355"/>
        <v>.</v>
      </c>
      <c r="AS1320" s="20">
        <f t="shared" si="356"/>
        <v>-191.76000000000022</v>
      </c>
      <c r="AT1320" s="20">
        <f t="shared" si="341"/>
        <v>1962.0400000000009</v>
      </c>
      <c r="AU1320" s="20">
        <f t="shared" si="357"/>
        <v>4926.96</v>
      </c>
    </row>
    <row r="1321" spans="1:47" ht="45">
      <c r="A1321" s="54">
        <v>1322</v>
      </c>
      <c r="B1321" s="54" t="s">
        <v>2435</v>
      </c>
      <c r="C1321" s="58" t="s">
        <v>2436</v>
      </c>
      <c r="D1321" s="79">
        <v>29</v>
      </c>
      <c r="E1321" s="79">
        <v>35</v>
      </c>
      <c r="F1321" s="80">
        <v>2626.38</v>
      </c>
      <c r="G1321" s="80">
        <v>90.56</v>
      </c>
      <c r="H1321" s="80">
        <v>2626.38</v>
      </c>
      <c r="I1321" s="80" t="s">
        <v>28</v>
      </c>
      <c r="J1321" s="80" t="s">
        <v>28</v>
      </c>
      <c r="K1321" s="80">
        <v>83.54</v>
      </c>
      <c r="L1321" s="73">
        <f t="shared" si="342"/>
        <v>82.44</v>
      </c>
      <c r="M1321" s="73">
        <f t="shared" si="343"/>
        <v>97.38</v>
      </c>
      <c r="N1321" s="72" t="str">
        <f t="shared" si="344"/>
        <v>2318</v>
      </c>
      <c r="O1321" s="74">
        <f t="shared" si="345"/>
        <v>6</v>
      </c>
      <c r="P1321" s="72">
        <f t="shared" si="346"/>
        <v>0</v>
      </c>
      <c r="Q1321" s="74">
        <f t="shared" si="347"/>
        <v>29</v>
      </c>
      <c r="R1321" s="72" t="str">
        <f t="shared" si="348"/>
        <v/>
      </c>
      <c r="S1321" s="72" t="str">
        <f t="shared" si="349"/>
        <v/>
      </c>
      <c r="AF1321" s="18">
        <v>4567.54812217773</v>
      </c>
      <c r="AG1321" s="18">
        <v>33.085106382978701</v>
      </c>
      <c r="AI1321" s="23">
        <f>'simulateur graphe PJ OQN'!$B$4</f>
        <v>1</v>
      </c>
      <c r="AJ1321" s="24">
        <f t="shared" si="350"/>
        <v>97.38</v>
      </c>
      <c r="AK1321" s="24">
        <f t="shared" si="351"/>
        <v>97.38</v>
      </c>
      <c r="AM1321" t="str">
        <f t="shared" si="352"/>
        <v>ZONEBASSE</v>
      </c>
      <c r="AN1321" t="str">
        <f t="shared" si="353"/>
        <v>HC</v>
      </c>
      <c r="AO1321" s="20">
        <f t="shared" si="354"/>
        <v>97.38</v>
      </c>
      <c r="AP1321" s="20">
        <f t="shared" si="355"/>
        <v>2626.38</v>
      </c>
      <c r="AQ1321" s="20" t="str">
        <f t="shared" si="355"/>
        <v>.</v>
      </c>
      <c r="AR1321" s="20" t="str">
        <f t="shared" si="355"/>
        <v>.</v>
      </c>
      <c r="AS1321" s="20">
        <f t="shared" si="356"/>
        <v>-213.98000000000002</v>
      </c>
      <c r="AT1321" s="20">
        <f t="shared" si="341"/>
        <v>-116.07999999999902</v>
      </c>
      <c r="AU1321" s="20">
        <f t="shared" si="357"/>
        <v>2626.38</v>
      </c>
    </row>
    <row r="1322" spans="1:47" ht="45">
      <c r="A1322" s="54">
        <v>1323</v>
      </c>
      <c r="B1322" s="54" t="s">
        <v>2437</v>
      </c>
      <c r="C1322" s="58" t="s">
        <v>2438</v>
      </c>
      <c r="D1322" s="79">
        <v>43</v>
      </c>
      <c r="E1322" s="79">
        <v>49</v>
      </c>
      <c r="F1322" s="80">
        <v>4358.1899999999996</v>
      </c>
      <c r="G1322" s="80">
        <v>101.35</v>
      </c>
      <c r="H1322" s="80">
        <v>4358.1899999999996</v>
      </c>
      <c r="I1322" s="80" t="s">
        <v>28</v>
      </c>
      <c r="J1322" s="80" t="s">
        <v>28</v>
      </c>
      <c r="K1322" s="80">
        <v>94.06</v>
      </c>
      <c r="L1322" s="73">
        <f t="shared" si="342"/>
        <v>82.44</v>
      </c>
      <c r="M1322" s="73">
        <f t="shared" si="343"/>
        <v>97.38</v>
      </c>
      <c r="N1322" s="72" t="str">
        <f t="shared" si="344"/>
        <v>2318</v>
      </c>
      <c r="O1322" s="74">
        <f t="shared" si="345"/>
        <v>6</v>
      </c>
      <c r="P1322" s="72">
        <f t="shared" si="346"/>
        <v>0</v>
      </c>
      <c r="Q1322" s="74">
        <f t="shared" si="347"/>
        <v>43</v>
      </c>
      <c r="R1322" s="72" t="str">
        <f t="shared" si="348"/>
        <v/>
      </c>
      <c r="S1322" s="72" t="str">
        <f t="shared" si="349"/>
        <v/>
      </c>
      <c r="AF1322" s="18">
        <v>4119.1134531630196</v>
      </c>
      <c r="AG1322" s="18">
        <v>28.290540540540501</v>
      </c>
      <c r="AI1322" s="23">
        <f>'simulateur graphe PJ OQN'!$B$4</f>
        <v>1</v>
      </c>
      <c r="AJ1322" s="24">
        <f t="shared" si="350"/>
        <v>97.38</v>
      </c>
      <c r="AK1322" s="24">
        <f t="shared" si="351"/>
        <v>97.38</v>
      </c>
      <c r="AM1322" t="str">
        <f t="shared" si="352"/>
        <v>ZONEBASSE</v>
      </c>
      <c r="AN1322" t="str">
        <f t="shared" si="353"/>
        <v>HC</v>
      </c>
      <c r="AO1322" s="20">
        <f t="shared" si="354"/>
        <v>97.38</v>
      </c>
      <c r="AP1322" s="20">
        <f t="shared" si="355"/>
        <v>4358.1899999999996</v>
      </c>
      <c r="AQ1322" s="20" t="str">
        <f t="shared" si="355"/>
        <v>.</v>
      </c>
      <c r="AR1322" s="20" t="str">
        <f t="shared" si="355"/>
        <v>.</v>
      </c>
      <c r="AS1322" s="20">
        <f t="shared" si="356"/>
        <v>-156.69000000000051</v>
      </c>
      <c r="AT1322" s="20">
        <f t="shared" si="341"/>
        <v>877.48999999999978</v>
      </c>
      <c r="AU1322" s="20">
        <f t="shared" si="357"/>
        <v>4358.1899999999996</v>
      </c>
    </row>
    <row r="1323" spans="1:47">
      <c r="A1323" s="54">
        <v>1324</v>
      </c>
      <c r="B1323" s="54" t="s">
        <v>2439</v>
      </c>
      <c r="C1323" s="55" t="s">
        <v>2440</v>
      </c>
      <c r="D1323" s="79">
        <v>1</v>
      </c>
      <c r="E1323" s="79">
        <v>1</v>
      </c>
      <c r="F1323" s="80" t="s">
        <v>28</v>
      </c>
      <c r="G1323" s="80" t="s">
        <v>28</v>
      </c>
      <c r="H1323" s="80">
        <v>73.55</v>
      </c>
      <c r="I1323" s="80" t="s">
        <v>28</v>
      </c>
      <c r="J1323" s="80" t="s">
        <v>28</v>
      </c>
      <c r="K1323" s="80" t="s">
        <v>28</v>
      </c>
      <c r="L1323" s="73" t="str">
        <f t="shared" si="342"/>
        <v/>
      </c>
      <c r="M1323" s="73" t="str">
        <f t="shared" si="343"/>
        <v/>
      </c>
      <c r="N1323" s="72" t="str">
        <f t="shared" si="344"/>
        <v>2703</v>
      </c>
      <c r="O1323" s="74">
        <f t="shared" si="345"/>
        <v>0</v>
      </c>
      <c r="P1323" s="72">
        <f t="shared" si="346"/>
        <v>0</v>
      </c>
      <c r="Q1323" s="74">
        <f t="shared" si="347"/>
        <v>1</v>
      </c>
      <c r="R1323" s="72" t="str">
        <f t="shared" si="348"/>
        <v/>
      </c>
      <c r="S1323" s="72" t="str">
        <f t="shared" si="349"/>
        <v/>
      </c>
      <c r="AF1323" s="18">
        <v>7260.0093562918601</v>
      </c>
      <c r="AG1323" s="18">
        <v>47.785714285714299</v>
      </c>
      <c r="AI1323" s="23">
        <f>'simulateur graphe PJ OQN'!$B$4</f>
        <v>1</v>
      </c>
      <c r="AJ1323" s="24">
        <f t="shared" si="350"/>
        <v>73.55</v>
      </c>
      <c r="AK1323" s="24">
        <f t="shared" si="351"/>
        <v>73.55</v>
      </c>
      <c r="AM1323" t="str">
        <f t="shared" si="352"/>
        <v>ZONEHAUTE</v>
      </c>
      <c r="AN1323" t="str">
        <f t="shared" si="353"/>
        <v>HDJ</v>
      </c>
      <c r="AO1323" s="20" t="e">
        <f t="shared" si="354"/>
        <v>#VALUE!</v>
      </c>
      <c r="AP1323" s="20">
        <f t="shared" si="355"/>
        <v>73.55</v>
      </c>
      <c r="AQ1323" s="20" t="str">
        <f t="shared" si="355"/>
        <v>.</v>
      </c>
      <c r="AR1323" s="20" t="str">
        <f t="shared" si="355"/>
        <v>.</v>
      </c>
      <c r="AS1323" s="20" t="e">
        <f t="shared" si="356"/>
        <v>#VALUE!</v>
      </c>
      <c r="AT1323" s="20" t="e">
        <f t="shared" si="341"/>
        <v>#VALUE!</v>
      </c>
      <c r="AU1323" s="20">
        <f t="shared" si="357"/>
        <v>73.55</v>
      </c>
    </row>
    <row r="1324" spans="1:47" ht="33.75">
      <c r="A1324" s="54">
        <v>1325</v>
      </c>
      <c r="B1324" s="54" t="s">
        <v>2441</v>
      </c>
      <c r="C1324" s="58" t="s">
        <v>2442</v>
      </c>
      <c r="D1324" s="79">
        <v>8</v>
      </c>
      <c r="E1324" s="79">
        <v>28</v>
      </c>
      <c r="F1324" s="80">
        <v>1524.87</v>
      </c>
      <c r="G1324" s="80">
        <v>190.61</v>
      </c>
      <c r="H1324" s="80">
        <v>1524.87</v>
      </c>
      <c r="I1324" s="80">
        <v>2401.5100000000002</v>
      </c>
      <c r="J1324" s="80">
        <v>3305.82</v>
      </c>
      <c r="K1324" s="80">
        <v>114.82</v>
      </c>
      <c r="L1324" s="73">
        <f t="shared" si="342"/>
        <v>145.22</v>
      </c>
      <c r="M1324" s="73">
        <f t="shared" si="343"/>
        <v>154.43</v>
      </c>
      <c r="N1324" s="72" t="str">
        <f t="shared" si="344"/>
        <v>2703</v>
      </c>
      <c r="O1324" s="74">
        <f t="shared" si="345"/>
        <v>20</v>
      </c>
      <c r="P1324" s="72">
        <f t="shared" si="346"/>
        <v>1</v>
      </c>
      <c r="Q1324" s="74">
        <f t="shared" si="347"/>
        <v>8</v>
      </c>
      <c r="R1324" s="72">
        <f t="shared" si="348"/>
        <v>15</v>
      </c>
      <c r="S1324" s="72">
        <f t="shared" si="349"/>
        <v>22</v>
      </c>
      <c r="AF1324" s="18">
        <v>6877.4217223884898</v>
      </c>
      <c r="AG1324" s="18">
        <v>41.275641025641001</v>
      </c>
      <c r="AI1324" s="23">
        <f>'simulateur graphe PJ OQN'!$B$4</f>
        <v>1</v>
      </c>
      <c r="AJ1324" s="24">
        <f t="shared" si="350"/>
        <v>154.43</v>
      </c>
      <c r="AK1324" s="24">
        <f t="shared" si="351"/>
        <v>154.43</v>
      </c>
      <c r="AM1324" t="str">
        <f t="shared" si="352"/>
        <v>ZONEBASSE</v>
      </c>
      <c r="AN1324" t="str">
        <f t="shared" si="353"/>
        <v>HC</v>
      </c>
      <c r="AO1324" s="20">
        <f t="shared" si="354"/>
        <v>154.43</v>
      </c>
      <c r="AP1324" s="20">
        <f t="shared" si="355"/>
        <v>1524.87</v>
      </c>
      <c r="AQ1324" s="20">
        <f t="shared" si="355"/>
        <v>2401.5100000000002</v>
      </c>
      <c r="AR1324" s="20">
        <f t="shared" si="355"/>
        <v>3305.82</v>
      </c>
      <c r="AS1324" s="20">
        <f t="shared" si="356"/>
        <v>205.68000000000029</v>
      </c>
      <c r="AT1324" s="20">
        <f t="shared" si="341"/>
        <v>-2499.92</v>
      </c>
      <c r="AU1324" s="20">
        <f t="shared" si="357"/>
        <v>1524.87</v>
      </c>
    </row>
    <row r="1325" spans="1:47" ht="33.75">
      <c r="A1325" s="54">
        <v>1326</v>
      </c>
      <c r="B1325" s="54" t="s">
        <v>2443</v>
      </c>
      <c r="C1325" s="58" t="s">
        <v>2444</v>
      </c>
      <c r="D1325" s="79">
        <v>29</v>
      </c>
      <c r="E1325" s="79">
        <v>35</v>
      </c>
      <c r="F1325" s="80">
        <v>4550.87</v>
      </c>
      <c r="G1325" s="80">
        <v>144.1</v>
      </c>
      <c r="H1325" s="80">
        <v>4550.87</v>
      </c>
      <c r="I1325" s="80" t="s">
        <v>28</v>
      </c>
      <c r="J1325" s="80" t="s">
        <v>28</v>
      </c>
      <c r="K1325" s="80">
        <v>150.03</v>
      </c>
      <c r="L1325" s="73">
        <f t="shared" si="342"/>
        <v>145.22</v>
      </c>
      <c r="M1325" s="73">
        <f t="shared" si="343"/>
        <v>154.43</v>
      </c>
      <c r="N1325" s="72" t="str">
        <f t="shared" si="344"/>
        <v>2703</v>
      </c>
      <c r="O1325" s="74">
        <f t="shared" si="345"/>
        <v>6</v>
      </c>
      <c r="P1325" s="72">
        <f t="shared" si="346"/>
        <v>0</v>
      </c>
      <c r="Q1325" s="74">
        <f t="shared" si="347"/>
        <v>29</v>
      </c>
      <c r="R1325" s="72" t="str">
        <f t="shared" si="348"/>
        <v/>
      </c>
      <c r="S1325" s="72" t="str">
        <f t="shared" si="349"/>
        <v/>
      </c>
      <c r="AF1325" s="18">
        <v>8529.2747575516405</v>
      </c>
      <c r="AG1325" s="18">
        <v>47.297520661157002</v>
      </c>
      <c r="AI1325" s="23">
        <f>'simulateur graphe PJ OQN'!$B$4</f>
        <v>1</v>
      </c>
      <c r="AJ1325" s="24">
        <f t="shared" si="350"/>
        <v>154.43</v>
      </c>
      <c r="AK1325" s="24">
        <f t="shared" si="351"/>
        <v>154.43</v>
      </c>
      <c r="AM1325" t="str">
        <f t="shared" si="352"/>
        <v>ZONEBASSE</v>
      </c>
      <c r="AN1325" t="str">
        <f t="shared" si="353"/>
        <v>HC</v>
      </c>
      <c r="AO1325" s="20">
        <f t="shared" si="354"/>
        <v>154.43</v>
      </c>
      <c r="AP1325" s="20">
        <f t="shared" si="355"/>
        <v>4550.87</v>
      </c>
      <c r="AQ1325" s="20" t="str">
        <f t="shared" si="355"/>
        <v>.</v>
      </c>
      <c r="AR1325" s="20" t="str">
        <f t="shared" si="355"/>
        <v>.</v>
      </c>
      <c r="AS1325" s="20">
        <f t="shared" si="356"/>
        <v>-550.15000000000055</v>
      </c>
      <c r="AT1325" s="20">
        <f t="shared" si="341"/>
        <v>-122.05999999999949</v>
      </c>
      <c r="AU1325" s="20">
        <f t="shared" si="357"/>
        <v>4550.87</v>
      </c>
    </row>
    <row r="1326" spans="1:47" ht="33.75">
      <c r="A1326" s="82">
        <v>7000</v>
      </c>
      <c r="B1326" s="82" t="s">
        <v>32</v>
      </c>
      <c r="C1326" s="83" t="s">
        <v>2870</v>
      </c>
      <c r="D1326" s="84">
        <v>7</v>
      </c>
      <c r="E1326" s="84">
        <v>7</v>
      </c>
      <c r="F1326" s="85">
        <v>1056.99</v>
      </c>
      <c r="G1326" s="85">
        <v>151</v>
      </c>
      <c r="H1326" s="85">
        <v>1056.99</v>
      </c>
      <c r="I1326" s="85" t="s">
        <v>28</v>
      </c>
      <c r="J1326" s="85" t="s">
        <v>28</v>
      </c>
      <c r="K1326" s="85">
        <v>151</v>
      </c>
      <c r="L1326" s="86">
        <f t="shared" si="342"/>
        <v>151</v>
      </c>
      <c r="M1326" s="86">
        <f t="shared" si="343"/>
        <v>132.34</v>
      </c>
      <c r="N1326" s="87" t="str">
        <f t="shared" si="344"/>
        <v>0106</v>
      </c>
      <c r="O1326" s="88">
        <f t="shared" si="345"/>
        <v>0</v>
      </c>
      <c r="P1326" s="87">
        <f t="shared" si="346"/>
        <v>0</v>
      </c>
      <c r="Q1326" s="88">
        <f t="shared" si="347"/>
        <v>7</v>
      </c>
      <c r="R1326" s="87" t="str">
        <f t="shared" si="348"/>
        <v/>
      </c>
      <c r="S1326" s="87" t="str">
        <f t="shared" si="349"/>
        <v/>
      </c>
      <c r="AF1326" s="18">
        <v>218.66323975246101</v>
      </c>
      <c r="AG1326" s="18" t="s">
        <v>28</v>
      </c>
      <c r="AI1326" s="23"/>
      <c r="AJ1326" s="24"/>
      <c r="AK1326" s="24"/>
      <c r="AO1326" s="20"/>
      <c r="AP1326" s="20"/>
      <c r="AQ1326" s="20"/>
      <c r="AR1326" s="20"/>
      <c r="AS1326" s="20"/>
      <c r="AT1326" s="20"/>
      <c r="AU1326" s="20"/>
    </row>
    <row r="1327" spans="1:47" ht="33.75">
      <c r="A1327" s="54">
        <v>7000</v>
      </c>
      <c r="B1327" s="54" t="s">
        <v>36</v>
      </c>
      <c r="C1327" s="58" t="s">
        <v>2870</v>
      </c>
      <c r="D1327" s="79">
        <v>7</v>
      </c>
      <c r="E1327" s="79">
        <v>7</v>
      </c>
      <c r="F1327" s="80">
        <v>1056.99</v>
      </c>
      <c r="G1327" s="80">
        <v>151</v>
      </c>
      <c r="H1327" s="80">
        <v>1056.99</v>
      </c>
      <c r="I1327" s="80" t="s">
        <v>28</v>
      </c>
      <c r="J1327" s="80" t="s">
        <v>28</v>
      </c>
      <c r="K1327" s="80">
        <v>151</v>
      </c>
      <c r="L1327" s="73">
        <f t="shared" si="342"/>
        <v>151</v>
      </c>
      <c r="M1327" s="73">
        <f t="shared" si="343"/>
        <v>132.34</v>
      </c>
      <c r="N1327" s="72" t="str">
        <f t="shared" si="344"/>
        <v>0106</v>
      </c>
      <c r="O1327" s="74">
        <f t="shared" si="345"/>
        <v>0</v>
      </c>
      <c r="P1327" s="72">
        <f t="shared" si="346"/>
        <v>0</v>
      </c>
      <c r="Q1327" s="74">
        <f t="shared" si="347"/>
        <v>7</v>
      </c>
      <c r="R1327" s="72" t="str">
        <f t="shared" si="348"/>
        <v/>
      </c>
      <c r="S1327" s="72" t="str">
        <f t="shared" si="349"/>
        <v/>
      </c>
      <c r="AF1327" s="18">
        <v>3526.3945746374802</v>
      </c>
      <c r="AG1327" s="18">
        <v>24.384</v>
      </c>
      <c r="AI1327" s="23"/>
      <c r="AJ1327" s="24"/>
      <c r="AK1327" s="24"/>
      <c r="AO1327" s="20"/>
      <c r="AP1327" s="20"/>
      <c r="AQ1327" s="20"/>
      <c r="AR1327" s="20"/>
      <c r="AS1327" s="20"/>
      <c r="AT1327" s="20"/>
      <c r="AU1327" s="20"/>
    </row>
    <row r="1328" spans="1:47" ht="33.75">
      <c r="A1328" s="54">
        <v>7000</v>
      </c>
      <c r="B1328" s="54" t="s">
        <v>34</v>
      </c>
      <c r="C1328" s="58" t="s">
        <v>2870</v>
      </c>
      <c r="D1328" s="79">
        <v>7</v>
      </c>
      <c r="E1328" s="79">
        <v>7</v>
      </c>
      <c r="F1328" s="80">
        <v>1056.99</v>
      </c>
      <c r="G1328" s="80">
        <v>151</v>
      </c>
      <c r="H1328" s="80">
        <v>1056.99</v>
      </c>
      <c r="I1328" s="80" t="s">
        <v>28</v>
      </c>
      <c r="J1328" s="80" t="s">
        <v>28</v>
      </c>
      <c r="K1328" s="80">
        <v>151</v>
      </c>
      <c r="L1328" s="73">
        <f t="shared" si="342"/>
        <v>151</v>
      </c>
      <c r="M1328" s="73">
        <f t="shared" si="343"/>
        <v>132.34</v>
      </c>
      <c r="N1328" s="72" t="str">
        <f t="shared" si="344"/>
        <v>0106</v>
      </c>
      <c r="O1328" s="74">
        <f t="shared" si="345"/>
        <v>0</v>
      </c>
      <c r="P1328" s="72">
        <f t="shared" si="346"/>
        <v>0</v>
      </c>
      <c r="Q1328" s="74">
        <f t="shared" si="347"/>
        <v>7</v>
      </c>
      <c r="R1328" s="72" t="str">
        <f t="shared" si="348"/>
        <v/>
      </c>
      <c r="S1328" s="72" t="str">
        <f t="shared" si="349"/>
        <v/>
      </c>
      <c r="AF1328" s="18">
        <v>4603.3379476646896</v>
      </c>
      <c r="AG1328" s="18">
        <v>30.6666666666667</v>
      </c>
      <c r="AI1328" s="23"/>
      <c r="AJ1328" s="24"/>
      <c r="AK1328" s="24"/>
      <c r="AO1328" s="20"/>
      <c r="AP1328" s="20"/>
      <c r="AQ1328" s="20"/>
      <c r="AR1328" s="20"/>
      <c r="AS1328" s="20"/>
      <c r="AT1328" s="20"/>
      <c r="AU1328" s="20"/>
    </row>
    <row r="1329" spans="1:47" ht="33.75">
      <c r="A1329" s="54">
        <v>7000</v>
      </c>
      <c r="B1329" s="54" t="s">
        <v>41</v>
      </c>
      <c r="C1329" s="58" t="s">
        <v>2870</v>
      </c>
      <c r="D1329" s="79">
        <v>7</v>
      </c>
      <c r="E1329" s="79">
        <v>7</v>
      </c>
      <c r="F1329" s="80">
        <v>1056.99</v>
      </c>
      <c r="G1329" s="80">
        <v>151</v>
      </c>
      <c r="H1329" s="80">
        <v>1056.99</v>
      </c>
      <c r="I1329" s="80" t="s">
        <v>28</v>
      </c>
      <c r="J1329" s="80" t="s">
        <v>28</v>
      </c>
      <c r="K1329" s="80">
        <v>151</v>
      </c>
      <c r="L1329" s="73">
        <f t="shared" si="342"/>
        <v>151</v>
      </c>
      <c r="M1329" s="73">
        <f t="shared" si="343"/>
        <v>132.34</v>
      </c>
      <c r="N1329" s="72" t="str">
        <f t="shared" si="344"/>
        <v>0106</v>
      </c>
      <c r="O1329" s="74">
        <f t="shared" si="345"/>
        <v>0</v>
      </c>
      <c r="P1329" s="72">
        <f t="shared" si="346"/>
        <v>0</v>
      </c>
      <c r="Q1329" s="74">
        <f t="shared" si="347"/>
        <v>7</v>
      </c>
      <c r="R1329" s="72" t="str">
        <f t="shared" si="348"/>
        <v/>
      </c>
      <c r="S1329" s="72" t="str">
        <f t="shared" si="349"/>
        <v/>
      </c>
      <c r="AF1329" s="18">
        <v>1120.01452169396</v>
      </c>
      <c r="AG1329" s="18">
        <v>4.4746835443038</v>
      </c>
      <c r="AI1329" s="23"/>
      <c r="AJ1329" s="24"/>
      <c r="AK1329" s="24"/>
      <c r="AO1329" s="20"/>
      <c r="AP1329" s="20"/>
      <c r="AQ1329" s="20"/>
      <c r="AR1329" s="20"/>
      <c r="AS1329" s="20"/>
      <c r="AT1329" s="20"/>
      <c r="AU1329" s="20"/>
    </row>
    <row r="1330" spans="1:47" ht="33.75">
      <c r="A1330" s="54">
        <v>7000</v>
      </c>
      <c r="B1330" s="54" t="s">
        <v>43</v>
      </c>
      <c r="C1330" s="58" t="s">
        <v>2870</v>
      </c>
      <c r="D1330" s="79">
        <v>7</v>
      </c>
      <c r="E1330" s="79">
        <v>7</v>
      </c>
      <c r="F1330" s="80">
        <v>1056.99</v>
      </c>
      <c r="G1330" s="80">
        <v>151</v>
      </c>
      <c r="H1330" s="80">
        <v>1056.99</v>
      </c>
      <c r="I1330" s="80" t="s">
        <v>28</v>
      </c>
      <c r="J1330" s="80" t="s">
        <v>28</v>
      </c>
      <c r="K1330" s="80">
        <v>151</v>
      </c>
      <c r="L1330" s="73">
        <f t="shared" si="342"/>
        <v>151</v>
      </c>
      <c r="M1330" s="73">
        <f t="shared" si="343"/>
        <v>132.34</v>
      </c>
      <c r="N1330" s="72" t="str">
        <f t="shared" si="344"/>
        <v>0106</v>
      </c>
      <c r="O1330" s="74">
        <f t="shared" si="345"/>
        <v>0</v>
      </c>
      <c r="P1330" s="72">
        <f t="shared" si="346"/>
        <v>0</v>
      </c>
      <c r="Q1330" s="74">
        <f t="shared" si="347"/>
        <v>7</v>
      </c>
      <c r="R1330" s="72" t="str">
        <f t="shared" si="348"/>
        <v/>
      </c>
      <c r="S1330" s="72" t="str">
        <f t="shared" si="349"/>
        <v/>
      </c>
      <c r="AF1330" s="18">
        <v>1131.91057114465</v>
      </c>
      <c r="AG1330" s="18">
        <v>3.9813084112149499</v>
      </c>
      <c r="AI1330" s="23"/>
      <c r="AJ1330" s="24"/>
      <c r="AK1330" s="24"/>
      <c r="AO1330" s="20"/>
      <c r="AP1330" s="20"/>
      <c r="AQ1330" s="20"/>
      <c r="AR1330" s="20"/>
      <c r="AS1330" s="20"/>
      <c r="AT1330" s="20"/>
      <c r="AU1330" s="20"/>
    </row>
    <row r="1331" spans="1:47" ht="33.75">
      <c r="A1331" s="54">
        <v>7000</v>
      </c>
      <c r="B1331" s="54" t="s">
        <v>39</v>
      </c>
      <c r="C1331" s="58" t="s">
        <v>2870</v>
      </c>
      <c r="D1331" s="79">
        <v>7</v>
      </c>
      <c r="E1331" s="79">
        <v>7</v>
      </c>
      <c r="F1331" s="80">
        <v>1056.99</v>
      </c>
      <c r="G1331" s="80">
        <v>151</v>
      </c>
      <c r="H1331" s="80">
        <v>1056.99</v>
      </c>
      <c r="I1331" s="80" t="s">
        <v>28</v>
      </c>
      <c r="J1331" s="80" t="s">
        <v>28</v>
      </c>
      <c r="K1331" s="80">
        <v>151</v>
      </c>
      <c r="L1331" s="73">
        <f t="shared" si="342"/>
        <v>151</v>
      </c>
      <c r="M1331" s="73">
        <f t="shared" si="343"/>
        <v>132.34</v>
      </c>
      <c r="N1331" s="72" t="str">
        <f t="shared" si="344"/>
        <v>0106</v>
      </c>
      <c r="O1331" s="74">
        <f t="shared" si="345"/>
        <v>0</v>
      </c>
      <c r="P1331" s="72">
        <f t="shared" si="346"/>
        <v>0</v>
      </c>
      <c r="Q1331" s="74">
        <f t="shared" si="347"/>
        <v>7</v>
      </c>
      <c r="R1331" s="72" t="str">
        <f t="shared" si="348"/>
        <v/>
      </c>
      <c r="S1331" s="72" t="str">
        <f t="shared" si="349"/>
        <v/>
      </c>
      <c r="AF1331" s="18">
        <v>907.341601591992</v>
      </c>
      <c r="AG1331" s="18">
        <v>3.6071428571428599</v>
      </c>
      <c r="AI1331" s="23"/>
      <c r="AJ1331" s="24"/>
      <c r="AK1331" s="24"/>
      <c r="AO1331" s="20"/>
      <c r="AP1331" s="20"/>
      <c r="AQ1331" s="20"/>
      <c r="AR1331" s="20"/>
      <c r="AS1331" s="20"/>
      <c r="AT1331" s="20"/>
      <c r="AU1331" s="20"/>
    </row>
    <row r="1332" spans="1:47" ht="33.75">
      <c r="A1332" s="54">
        <v>7001</v>
      </c>
      <c r="B1332" s="54" t="s">
        <v>55</v>
      </c>
      <c r="C1332" s="58" t="s">
        <v>2871</v>
      </c>
      <c r="D1332" s="79">
        <v>7</v>
      </c>
      <c r="E1332" s="79">
        <v>7</v>
      </c>
      <c r="F1332" s="80">
        <v>839.12</v>
      </c>
      <c r="G1332" s="80">
        <v>119.87</v>
      </c>
      <c r="H1332" s="80">
        <v>839.12</v>
      </c>
      <c r="I1332" s="80" t="s">
        <v>28</v>
      </c>
      <c r="J1332" s="80" t="s">
        <v>28</v>
      </c>
      <c r="K1332" s="80">
        <v>119.87</v>
      </c>
      <c r="L1332" s="73">
        <f t="shared" si="342"/>
        <v>119.87</v>
      </c>
      <c r="M1332" s="73">
        <f t="shared" si="343"/>
        <v>132.34</v>
      </c>
      <c r="N1332" s="72" t="str">
        <f t="shared" si="344"/>
        <v>0106</v>
      </c>
      <c r="O1332" s="74">
        <f t="shared" si="345"/>
        <v>0</v>
      </c>
      <c r="P1332" s="72">
        <f t="shared" si="346"/>
        <v>0</v>
      </c>
      <c r="Q1332" s="74">
        <f t="shared" si="347"/>
        <v>7</v>
      </c>
      <c r="R1332" s="72" t="str">
        <f t="shared" si="348"/>
        <v/>
      </c>
      <c r="S1332" s="72" t="str">
        <f t="shared" si="349"/>
        <v/>
      </c>
      <c r="AF1332" s="18">
        <v>1933.8381490725701</v>
      </c>
      <c r="AG1332" s="18">
        <v>6.3333333333333401</v>
      </c>
      <c r="AI1332" s="23"/>
      <c r="AJ1332" s="24"/>
      <c r="AK1332" s="24"/>
      <c r="AO1332" s="20"/>
      <c r="AP1332" s="20"/>
      <c r="AQ1332" s="20"/>
      <c r="AR1332" s="20"/>
      <c r="AS1332" s="20"/>
      <c r="AT1332" s="20"/>
      <c r="AU1332" s="20"/>
    </row>
    <row r="1333" spans="1:47" ht="33.75">
      <c r="A1333" s="54">
        <v>7001</v>
      </c>
      <c r="B1333" s="54" t="s">
        <v>45</v>
      </c>
      <c r="C1333" s="58" t="s">
        <v>2871</v>
      </c>
      <c r="D1333" s="79">
        <v>7</v>
      </c>
      <c r="E1333" s="79">
        <v>7</v>
      </c>
      <c r="F1333" s="80">
        <v>839.12</v>
      </c>
      <c r="G1333" s="80">
        <v>119.87</v>
      </c>
      <c r="H1333" s="80">
        <v>839.12</v>
      </c>
      <c r="I1333" s="80" t="s">
        <v>28</v>
      </c>
      <c r="J1333" s="80" t="s">
        <v>28</v>
      </c>
      <c r="K1333" s="80">
        <v>119.87</v>
      </c>
      <c r="L1333" s="73">
        <f t="shared" si="342"/>
        <v>119.87</v>
      </c>
      <c r="M1333" s="73">
        <f t="shared" si="343"/>
        <v>132.34</v>
      </c>
      <c r="N1333" s="72" t="str">
        <f t="shared" si="344"/>
        <v>0106</v>
      </c>
      <c r="O1333" s="74">
        <f t="shared" si="345"/>
        <v>0</v>
      </c>
      <c r="P1333" s="72">
        <f t="shared" si="346"/>
        <v>0</v>
      </c>
      <c r="Q1333" s="74">
        <f t="shared" si="347"/>
        <v>7</v>
      </c>
      <c r="R1333" s="72" t="str">
        <f t="shared" si="348"/>
        <v/>
      </c>
      <c r="S1333" s="72" t="str">
        <f t="shared" si="349"/>
        <v/>
      </c>
      <c r="AF1333" s="18">
        <v>1131.7358392405399</v>
      </c>
      <c r="AG1333" s="18">
        <v>4.3720930232558102</v>
      </c>
      <c r="AI1333" s="23"/>
      <c r="AJ1333" s="24"/>
      <c r="AK1333" s="24"/>
      <c r="AO1333" s="20"/>
      <c r="AP1333" s="20"/>
      <c r="AQ1333" s="20"/>
      <c r="AR1333" s="20"/>
      <c r="AS1333" s="20"/>
      <c r="AT1333" s="20"/>
      <c r="AU1333" s="20"/>
    </row>
    <row r="1334" spans="1:47" ht="33.75">
      <c r="A1334" s="54">
        <v>7001</v>
      </c>
      <c r="B1334" s="54" t="s">
        <v>51</v>
      </c>
      <c r="C1334" s="58" t="s">
        <v>2871</v>
      </c>
      <c r="D1334" s="79">
        <v>7</v>
      </c>
      <c r="E1334" s="79">
        <v>7</v>
      </c>
      <c r="F1334" s="80">
        <v>839.12</v>
      </c>
      <c r="G1334" s="80">
        <v>119.87</v>
      </c>
      <c r="H1334" s="80">
        <v>839.12</v>
      </c>
      <c r="I1334" s="80" t="s">
        <v>28</v>
      </c>
      <c r="J1334" s="80" t="s">
        <v>28</v>
      </c>
      <c r="K1334" s="80">
        <v>119.87</v>
      </c>
      <c r="L1334" s="73">
        <f t="shared" si="342"/>
        <v>119.87</v>
      </c>
      <c r="M1334" s="73">
        <f t="shared" si="343"/>
        <v>132.34</v>
      </c>
      <c r="N1334" s="72" t="str">
        <f t="shared" si="344"/>
        <v>0106</v>
      </c>
      <c r="O1334" s="74">
        <f t="shared" si="345"/>
        <v>0</v>
      </c>
      <c r="P1334" s="72">
        <f t="shared" si="346"/>
        <v>0</v>
      </c>
      <c r="Q1334" s="74">
        <f t="shared" si="347"/>
        <v>7</v>
      </c>
      <c r="R1334" s="72" t="str">
        <f t="shared" si="348"/>
        <v/>
      </c>
      <c r="S1334" s="72" t="str">
        <f t="shared" si="349"/>
        <v/>
      </c>
      <c r="AF1334" s="18">
        <v>1070.1809575985201</v>
      </c>
      <c r="AG1334" s="18">
        <v>4.25</v>
      </c>
      <c r="AI1334" s="23"/>
      <c r="AJ1334" s="24"/>
      <c r="AK1334" s="24"/>
      <c r="AO1334" s="20"/>
      <c r="AP1334" s="20"/>
      <c r="AQ1334" s="20"/>
      <c r="AR1334" s="20"/>
      <c r="AS1334" s="20"/>
      <c r="AT1334" s="20"/>
      <c r="AU1334" s="20"/>
    </row>
    <row r="1335" spans="1:47" ht="33.75">
      <c r="A1335" s="54">
        <v>7001</v>
      </c>
      <c r="B1335" s="54" t="s">
        <v>47</v>
      </c>
      <c r="C1335" s="58" t="s">
        <v>2871</v>
      </c>
      <c r="D1335" s="79">
        <v>7</v>
      </c>
      <c r="E1335" s="79">
        <v>7</v>
      </c>
      <c r="F1335" s="80">
        <v>839.12</v>
      </c>
      <c r="G1335" s="80">
        <v>119.87</v>
      </c>
      <c r="H1335" s="80">
        <v>839.12</v>
      </c>
      <c r="I1335" s="80" t="s">
        <v>28</v>
      </c>
      <c r="J1335" s="80" t="s">
        <v>28</v>
      </c>
      <c r="K1335" s="80">
        <v>119.87</v>
      </c>
      <c r="L1335" s="73">
        <f t="shared" si="342"/>
        <v>119.87</v>
      </c>
      <c r="M1335" s="73">
        <f t="shared" si="343"/>
        <v>132.34</v>
      </c>
      <c r="N1335" s="72" t="str">
        <f t="shared" si="344"/>
        <v>0106</v>
      </c>
      <c r="O1335" s="74">
        <f t="shared" si="345"/>
        <v>0</v>
      </c>
      <c r="P1335" s="72">
        <f t="shared" si="346"/>
        <v>0</v>
      </c>
      <c r="Q1335" s="74">
        <f t="shared" si="347"/>
        <v>7</v>
      </c>
      <c r="R1335" s="72" t="str">
        <f t="shared" si="348"/>
        <v/>
      </c>
      <c r="S1335" s="72" t="str">
        <f t="shared" si="349"/>
        <v/>
      </c>
      <c r="AF1335" s="18">
        <v>855.00456131831095</v>
      </c>
      <c r="AG1335" s="18">
        <v>4.0114285714285698</v>
      </c>
      <c r="AI1335" s="23"/>
      <c r="AJ1335" s="24"/>
      <c r="AK1335" s="24"/>
      <c r="AO1335" s="20"/>
      <c r="AP1335" s="20"/>
      <c r="AQ1335" s="20"/>
      <c r="AR1335" s="20"/>
      <c r="AS1335" s="20"/>
      <c r="AT1335" s="20"/>
      <c r="AU1335" s="20"/>
    </row>
    <row r="1336" spans="1:47" ht="33.75">
      <c r="A1336" s="54">
        <v>7001</v>
      </c>
      <c r="B1336" s="54" t="s">
        <v>49</v>
      </c>
      <c r="C1336" s="58" t="s">
        <v>2871</v>
      </c>
      <c r="D1336" s="79">
        <v>7</v>
      </c>
      <c r="E1336" s="79">
        <v>7</v>
      </c>
      <c r="F1336" s="80">
        <v>839.12</v>
      </c>
      <c r="G1336" s="80">
        <v>119.87</v>
      </c>
      <c r="H1336" s="80">
        <v>839.12</v>
      </c>
      <c r="I1336" s="80" t="s">
        <v>28</v>
      </c>
      <c r="J1336" s="80" t="s">
        <v>28</v>
      </c>
      <c r="K1336" s="80">
        <v>119.87</v>
      </c>
      <c r="L1336" s="73">
        <f t="shared" si="342"/>
        <v>119.87</v>
      </c>
      <c r="M1336" s="73">
        <f t="shared" si="343"/>
        <v>132.34</v>
      </c>
      <c r="N1336" s="72" t="str">
        <f t="shared" si="344"/>
        <v>0106</v>
      </c>
      <c r="O1336" s="74">
        <f t="shared" si="345"/>
        <v>0</v>
      </c>
      <c r="P1336" s="72">
        <f t="shared" si="346"/>
        <v>0</v>
      </c>
      <c r="Q1336" s="74">
        <f t="shared" si="347"/>
        <v>7</v>
      </c>
      <c r="R1336" s="72" t="str">
        <f t="shared" si="348"/>
        <v/>
      </c>
      <c r="S1336" s="72" t="str">
        <f t="shared" si="349"/>
        <v/>
      </c>
      <c r="AF1336" s="18">
        <v>951.27855876189994</v>
      </c>
      <c r="AG1336" s="18">
        <v>4.3076923076923102</v>
      </c>
      <c r="AI1336" s="23"/>
      <c r="AJ1336" s="24"/>
      <c r="AK1336" s="24"/>
      <c r="AO1336" s="20"/>
      <c r="AP1336" s="20"/>
      <c r="AQ1336" s="20"/>
      <c r="AR1336" s="20"/>
      <c r="AS1336" s="20"/>
      <c r="AT1336" s="20"/>
      <c r="AU1336" s="20"/>
    </row>
    <row r="1337" spans="1:47" ht="33.75">
      <c r="A1337" s="54">
        <v>7001</v>
      </c>
      <c r="B1337" s="54" t="s">
        <v>53</v>
      </c>
      <c r="C1337" s="58" t="s">
        <v>2871</v>
      </c>
      <c r="D1337" s="79">
        <v>7</v>
      </c>
      <c r="E1337" s="79">
        <v>7</v>
      </c>
      <c r="F1337" s="80">
        <v>839.12</v>
      </c>
      <c r="G1337" s="80">
        <v>119.87</v>
      </c>
      <c r="H1337" s="80">
        <v>839.12</v>
      </c>
      <c r="I1337" s="80" t="s">
        <v>28</v>
      </c>
      <c r="J1337" s="80" t="s">
        <v>28</v>
      </c>
      <c r="K1337" s="80">
        <v>119.87</v>
      </c>
      <c r="L1337" s="73">
        <f t="shared" si="342"/>
        <v>119.87</v>
      </c>
      <c r="M1337" s="73">
        <f t="shared" si="343"/>
        <v>132.34</v>
      </c>
      <c r="N1337" s="72" t="str">
        <f t="shared" si="344"/>
        <v>0106</v>
      </c>
      <c r="O1337" s="74">
        <f t="shared" si="345"/>
        <v>0</v>
      </c>
      <c r="P1337" s="72">
        <f t="shared" si="346"/>
        <v>0</v>
      </c>
      <c r="Q1337" s="74">
        <f t="shared" si="347"/>
        <v>7</v>
      </c>
      <c r="R1337" s="72" t="str">
        <f t="shared" si="348"/>
        <v/>
      </c>
      <c r="S1337" s="72" t="str">
        <f t="shared" si="349"/>
        <v/>
      </c>
      <c r="AF1337" s="18">
        <v>1424.7464232101199</v>
      </c>
      <c r="AG1337" s="18">
        <v>4.25</v>
      </c>
      <c r="AI1337" s="23"/>
      <c r="AJ1337" s="24"/>
      <c r="AK1337" s="24"/>
      <c r="AO1337" s="20"/>
      <c r="AP1337" s="20"/>
      <c r="AQ1337" s="20"/>
      <c r="AR1337" s="20"/>
      <c r="AS1337" s="20"/>
      <c r="AT1337" s="20"/>
      <c r="AU1337" s="20"/>
    </row>
    <row r="1338" spans="1:47" ht="33.75">
      <c r="A1338" s="54">
        <v>7002</v>
      </c>
      <c r="B1338" s="54" t="s">
        <v>63</v>
      </c>
      <c r="C1338" s="58" t="s">
        <v>2872</v>
      </c>
      <c r="D1338" s="79">
        <v>7</v>
      </c>
      <c r="E1338" s="79">
        <v>7</v>
      </c>
      <c r="F1338" s="80">
        <v>838.57</v>
      </c>
      <c r="G1338" s="80">
        <v>119.8</v>
      </c>
      <c r="H1338" s="80">
        <v>838.57</v>
      </c>
      <c r="I1338" s="80" t="s">
        <v>28</v>
      </c>
      <c r="J1338" s="80" t="s">
        <v>28</v>
      </c>
      <c r="K1338" s="80">
        <v>119.8</v>
      </c>
      <c r="L1338" s="73">
        <f t="shared" si="342"/>
        <v>119.8</v>
      </c>
      <c r="M1338" s="73">
        <f t="shared" si="343"/>
        <v>132.34</v>
      </c>
      <c r="N1338" s="72" t="str">
        <f t="shared" si="344"/>
        <v>0106</v>
      </c>
      <c r="O1338" s="74">
        <f t="shared" si="345"/>
        <v>0</v>
      </c>
      <c r="P1338" s="72">
        <f t="shared" si="346"/>
        <v>0</v>
      </c>
      <c r="Q1338" s="74">
        <f t="shared" si="347"/>
        <v>7</v>
      </c>
      <c r="R1338" s="72" t="str">
        <f t="shared" si="348"/>
        <v/>
      </c>
      <c r="S1338" s="72" t="str">
        <f t="shared" si="349"/>
        <v/>
      </c>
      <c r="AF1338" s="18">
        <v>1012.97586896276</v>
      </c>
      <c r="AG1338" s="18">
        <v>3.7272727272727302</v>
      </c>
      <c r="AI1338" s="23"/>
      <c r="AJ1338" s="24"/>
      <c r="AK1338" s="24"/>
      <c r="AO1338" s="20"/>
      <c r="AP1338" s="20"/>
      <c r="AQ1338" s="20"/>
      <c r="AR1338" s="20"/>
      <c r="AS1338" s="20"/>
      <c r="AT1338" s="20"/>
      <c r="AU1338" s="20"/>
    </row>
    <row r="1339" spans="1:47" ht="33.75">
      <c r="A1339" s="54">
        <v>7002</v>
      </c>
      <c r="B1339" s="54" t="s">
        <v>59</v>
      </c>
      <c r="C1339" s="58" t="s">
        <v>2872</v>
      </c>
      <c r="D1339" s="79">
        <v>7</v>
      </c>
      <c r="E1339" s="79">
        <v>7</v>
      </c>
      <c r="F1339" s="80">
        <v>838.57</v>
      </c>
      <c r="G1339" s="80">
        <v>119.8</v>
      </c>
      <c r="H1339" s="80">
        <v>838.57</v>
      </c>
      <c r="I1339" s="80" t="s">
        <v>28</v>
      </c>
      <c r="J1339" s="80" t="s">
        <v>28</v>
      </c>
      <c r="K1339" s="80">
        <v>119.8</v>
      </c>
      <c r="L1339" s="73">
        <f t="shared" si="342"/>
        <v>119.8</v>
      </c>
      <c r="M1339" s="73">
        <f t="shared" si="343"/>
        <v>132.34</v>
      </c>
      <c r="N1339" s="72" t="str">
        <f t="shared" si="344"/>
        <v>0106</v>
      </c>
      <c r="O1339" s="74">
        <f t="shared" si="345"/>
        <v>0</v>
      </c>
      <c r="P1339" s="72">
        <f t="shared" si="346"/>
        <v>0</v>
      </c>
      <c r="Q1339" s="74">
        <f t="shared" si="347"/>
        <v>7</v>
      </c>
      <c r="R1339" s="72" t="str">
        <f t="shared" si="348"/>
        <v/>
      </c>
      <c r="S1339" s="72" t="str">
        <f t="shared" si="349"/>
        <v/>
      </c>
      <c r="AF1339" s="18">
        <v>1629.8164152035399</v>
      </c>
      <c r="AG1339" s="18">
        <v>5</v>
      </c>
      <c r="AI1339" s="23"/>
      <c r="AJ1339" s="24"/>
      <c r="AK1339" s="24"/>
      <c r="AO1339" s="20"/>
      <c r="AP1339" s="20"/>
      <c r="AQ1339" s="20"/>
      <c r="AR1339" s="20"/>
      <c r="AS1339" s="20"/>
      <c r="AT1339" s="20"/>
      <c r="AU1339" s="20"/>
    </row>
    <row r="1340" spans="1:47" ht="33.75">
      <c r="A1340" s="54">
        <v>7002</v>
      </c>
      <c r="B1340" s="54" t="s">
        <v>61</v>
      </c>
      <c r="C1340" s="58" t="s">
        <v>2872</v>
      </c>
      <c r="D1340" s="79">
        <v>7</v>
      </c>
      <c r="E1340" s="79">
        <v>7</v>
      </c>
      <c r="F1340" s="80">
        <v>838.57</v>
      </c>
      <c r="G1340" s="80">
        <v>119.8</v>
      </c>
      <c r="H1340" s="80">
        <v>838.57</v>
      </c>
      <c r="I1340" s="80" t="s">
        <v>28</v>
      </c>
      <c r="J1340" s="80" t="s">
        <v>28</v>
      </c>
      <c r="K1340" s="80">
        <v>119.8</v>
      </c>
      <c r="L1340" s="73">
        <f t="shared" si="342"/>
        <v>119.8</v>
      </c>
      <c r="M1340" s="73">
        <f t="shared" si="343"/>
        <v>132.34</v>
      </c>
      <c r="N1340" s="72" t="str">
        <f t="shared" si="344"/>
        <v>0106</v>
      </c>
      <c r="O1340" s="74">
        <f t="shared" si="345"/>
        <v>0</v>
      </c>
      <c r="P1340" s="72">
        <f t="shared" si="346"/>
        <v>0</v>
      </c>
      <c r="Q1340" s="74">
        <f t="shared" si="347"/>
        <v>7</v>
      </c>
      <c r="R1340" s="72" t="str">
        <f t="shared" si="348"/>
        <v/>
      </c>
      <c r="S1340" s="72" t="str">
        <f t="shared" si="349"/>
        <v/>
      </c>
      <c r="AF1340" s="18">
        <v>1201.4595382291</v>
      </c>
      <c r="AG1340" s="18">
        <v>4.32</v>
      </c>
      <c r="AI1340" s="23"/>
      <c r="AJ1340" s="24"/>
      <c r="AK1340" s="24"/>
      <c r="AO1340" s="20"/>
      <c r="AP1340" s="20"/>
      <c r="AQ1340" s="20"/>
      <c r="AR1340" s="20"/>
      <c r="AS1340" s="20"/>
      <c r="AT1340" s="20"/>
      <c r="AU1340" s="20"/>
    </row>
    <row r="1341" spans="1:47" ht="33.75">
      <c r="A1341" s="54">
        <v>7002</v>
      </c>
      <c r="B1341" s="54" t="s">
        <v>65</v>
      </c>
      <c r="C1341" s="58" t="s">
        <v>2872</v>
      </c>
      <c r="D1341" s="79">
        <v>7</v>
      </c>
      <c r="E1341" s="79">
        <v>7</v>
      </c>
      <c r="F1341" s="80">
        <v>838.57</v>
      </c>
      <c r="G1341" s="80">
        <v>119.8</v>
      </c>
      <c r="H1341" s="80">
        <v>838.57</v>
      </c>
      <c r="I1341" s="80" t="s">
        <v>28</v>
      </c>
      <c r="J1341" s="80" t="s">
        <v>28</v>
      </c>
      <c r="K1341" s="80">
        <v>119.8</v>
      </c>
      <c r="L1341" s="73">
        <f t="shared" si="342"/>
        <v>119.8</v>
      </c>
      <c r="M1341" s="73">
        <f t="shared" si="343"/>
        <v>132.34</v>
      </c>
      <c r="N1341" s="72" t="str">
        <f t="shared" si="344"/>
        <v>0106</v>
      </c>
      <c r="O1341" s="74">
        <f t="shared" si="345"/>
        <v>0</v>
      </c>
      <c r="P1341" s="72">
        <f t="shared" si="346"/>
        <v>0</v>
      </c>
      <c r="Q1341" s="74">
        <f t="shared" si="347"/>
        <v>7</v>
      </c>
      <c r="R1341" s="72" t="str">
        <f t="shared" si="348"/>
        <v/>
      </c>
      <c r="S1341" s="72" t="str">
        <f t="shared" si="349"/>
        <v/>
      </c>
      <c r="AF1341" s="18">
        <v>1112.55773602214</v>
      </c>
      <c r="AG1341" s="18">
        <v>3.8461538461538498</v>
      </c>
      <c r="AI1341" s="23"/>
      <c r="AJ1341" s="24"/>
      <c r="AK1341" s="24"/>
      <c r="AO1341" s="20"/>
      <c r="AP1341" s="20"/>
      <c r="AQ1341" s="20"/>
      <c r="AR1341" s="20"/>
      <c r="AS1341" s="20"/>
      <c r="AT1341" s="20"/>
      <c r="AU1341" s="20"/>
    </row>
    <row r="1342" spans="1:47" ht="33.75">
      <c r="A1342" s="54">
        <v>7002</v>
      </c>
      <c r="B1342" s="54" t="s">
        <v>67</v>
      </c>
      <c r="C1342" s="58" t="s">
        <v>2872</v>
      </c>
      <c r="D1342" s="79">
        <v>7</v>
      </c>
      <c r="E1342" s="79">
        <v>7</v>
      </c>
      <c r="F1342" s="80">
        <v>838.57</v>
      </c>
      <c r="G1342" s="80">
        <v>119.8</v>
      </c>
      <c r="H1342" s="80">
        <v>838.57</v>
      </c>
      <c r="I1342" s="80" t="s">
        <v>28</v>
      </c>
      <c r="J1342" s="80" t="s">
        <v>28</v>
      </c>
      <c r="K1342" s="80">
        <v>119.8</v>
      </c>
      <c r="L1342" s="73">
        <f t="shared" si="342"/>
        <v>119.8</v>
      </c>
      <c r="M1342" s="73">
        <f t="shared" si="343"/>
        <v>132.34</v>
      </c>
      <c r="N1342" s="72" t="str">
        <f t="shared" si="344"/>
        <v>0106</v>
      </c>
      <c r="O1342" s="74">
        <f t="shared" si="345"/>
        <v>0</v>
      </c>
      <c r="P1342" s="72">
        <f t="shared" si="346"/>
        <v>0</v>
      </c>
      <c r="Q1342" s="74">
        <f t="shared" si="347"/>
        <v>7</v>
      </c>
      <c r="R1342" s="72" t="str">
        <f t="shared" si="348"/>
        <v/>
      </c>
      <c r="S1342" s="72" t="str">
        <f t="shared" si="349"/>
        <v/>
      </c>
      <c r="AF1342" s="18">
        <v>948.17213891642405</v>
      </c>
      <c r="AG1342" s="18">
        <v>3.8150684931506902</v>
      </c>
      <c r="AI1342" s="23"/>
      <c r="AJ1342" s="24"/>
      <c r="AK1342" s="24"/>
      <c r="AO1342" s="20"/>
      <c r="AP1342" s="20"/>
      <c r="AQ1342" s="20"/>
      <c r="AR1342" s="20"/>
      <c r="AS1342" s="20"/>
      <c r="AT1342" s="20"/>
      <c r="AU1342" s="20"/>
    </row>
    <row r="1343" spans="1:47" ht="33.75">
      <c r="A1343" s="54">
        <v>7002</v>
      </c>
      <c r="B1343" s="54" t="s">
        <v>57</v>
      </c>
      <c r="C1343" s="58" t="s">
        <v>2872</v>
      </c>
      <c r="D1343" s="79">
        <v>7</v>
      </c>
      <c r="E1343" s="79">
        <v>7</v>
      </c>
      <c r="F1343" s="80">
        <v>838.57</v>
      </c>
      <c r="G1343" s="80">
        <v>119.8</v>
      </c>
      <c r="H1343" s="80">
        <v>838.57</v>
      </c>
      <c r="I1343" s="80" t="s">
        <v>28</v>
      </c>
      <c r="J1343" s="80" t="s">
        <v>28</v>
      </c>
      <c r="K1343" s="80">
        <v>119.8</v>
      </c>
      <c r="L1343" s="73">
        <f t="shared" si="342"/>
        <v>119.8</v>
      </c>
      <c r="M1343" s="73">
        <f t="shared" si="343"/>
        <v>132.34</v>
      </c>
      <c r="N1343" s="72" t="str">
        <f t="shared" si="344"/>
        <v>0106</v>
      </c>
      <c r="O1343" s="74">
        <f t="shared" si="345"/>
        <v>0</v>
      </c>
      <c r="P1343" s="72">
        <f t="shared" si="346"/>
        <v>0</v>
      </c>
      <c r="Q1343" s="74">
        <f t="shared" si="347"/>
        <v>7</v>
      </c>
      <c r="R1343" s="72" t="str">
        <f t="shared" si="348"/>
        <v/>
      </c>
      <c r="S1343" s="72" t="str">
        <f t="shared" si="349"/>
        <v/>
      </c>
      <c r="AF1343" s="18">
        <v>1335.82317932399</v>
      </c>
      <c r="AG1343" s="18">
        <v>3.7</v>
      </c>
      <c r="AI1343" s="23"/>
      <c r="AJ1343" s="24"/>
      <c r="AK1343" s="24"/>
      <c r="AO1343" s="20"/>
      <c r="AP1343" s="20"/>
      <c r="AQ1343" s="20"/>
      <c r="AR1343" s="20"/>
      <c r="AS1343" s="20"/>
      <c r="AT1343" s="20"/>
      <c r="AU1343" s="20"/>
    </row>
    <row r="1344" spans="1:47" ht="33.75">
      <c r="A1344" s="54">
        <v>7003</v>
      </c>
      <c r="B1344" s="54" t="s">
        <v>77</v>
      </c>
      <c r="C1344" s="58" t="s">
        <v>2873</v>
      </c>
      <c r="D1344" s="79">
        <v>7</v>
      </c>
      <c r="E1344" s="79">
        <v>7</v>
      </c>
      <c r="F1344" s="80">
        <v>1313.38</v>
      </c>
      <c r="G1344" s="80">
        <v>187.63</v>
      </c>
      <c r="H1344" s="80">
        <v>1313.38</v>
      </c>
      <c r="I1344" s="80" t="s">
        <v>28</v>
      </c>
      <c r="J1344" s="80" t="s">
        <v>28</v>
      </c>
      <c r="K1344" s="80">
        <v>187.63</v>
      </c>
      <c r="L1344" s="73">
        <f t="shared" si="342"/>
        <v>187.63</v>
      </c>
      <c r="M1344" s="73">
        <f t="shared" si="343"/>
        <v>154.93</v>
      </c>
      <c r="N1344" s="72" t="str">
        <f t="shared" si="344"/>
        <v>0109</v>
      </c>
      <c r="O1344" s="74">
        <f t="shared" si="345"/>
        <v>0</v>
      </c>
      <c r="P1344" s="72">
        <f t="shared" si="346"/>
        <v>0</v>
      </c>
      <c r="Q1344" s="74">
        <f t="shared" si="347"/>
        <v>7</v>
      </c>
      <c r="R1344" s="72" t="str">
        <f t="shared" si="348"/>
        <v/>
      </c>
      <c r="S1344" s="72" t="str">
        <f t="shared" si="349"/>
        <v/>
      </c>
      <c r="AF1344" s="18">
        <v>1197.49980029423</v>
      </c>
      <c r="AG1344" s="18">
        <v>3.9198312236286901</v>
      </c>
      <c r="AI1344" s="23"/>
      <c r="AJ1344" s="24"/>
      <c r="AK1344" s="24"/>
      <c r="AO1344" s="20"/>
      <c r="AP1344" s="20"/>
      <c r="AQ1344" s="20"/>
      <c r="AR1344" s="20"/>
      <c r="AS1344" s="20"/>
      <c r="AT1344" s="20"/>
      <c r="AU1344" s="20"/>
    </row>
    <row r="1345" spans="1:47" ht="33.75">
      <c r="A1345" s="54">
        <v>7003</v>
      </c>
      <c r="B1345" s="54" t="s">
        <v>81</v>
      </c>
      <c r="C1345" s="58" t="s">
        <v>2873</v>
      </c>
      <c r="D1345" s="79">
        <v>7</v>
      </c>
      <c r="E1345" s="79">
        <v>7</v>
      </c>
      <c r="F1345" s="80">
        <v>1313.38</v>
      </c>
      <c r="G1345" s="80">
        <v>187.63</v>
      </c>
      <c r="H1345" s="80">
        <v>1313.38</v>
      </c>
      <c r="I1345" s="80" t="s">
        <v>28</v>
      </c>
      <c r="J1345" s="80" t="s">
        <v>28</v>
      </c>
      <c r="K1345" s="80">
        <v>187.63</v>
      </c>
      <c r="L1345" s="73">
        <f t="shared" si="342"/>
        <v>187.63</v>
      </c>
      <c r="M1345" s="73">
        <f t="shared" si="343"/>
        <v>154.93</v>
      </c>
      <c r="N1345" s="72" t="str">
        <f t="shared" si="344"/>
        <v>0109</v>
      </c>
      <c r="O1345" s="74">
        <f t="shared" si="345"/>
        <v>0</v>
      </c>
      <c r="P1345" s="72">
        <f t="shared" si="346"/>
        <v>0</v>
      </c>
      <c r="Q1345" s="74">
        <f t="shared" si="347"/>
        <v>7</v>
      </c>
      <c r="R1345" s="72" t="str">
        <f t="shared" si="348"/>
        <v/>
      </c>
      <c r="S1345" s="72" t="str">
        <f t="shared" si="349"/>
        <v/>
      </c>
      <c r="AF1345" s="18">
        <v>951.43704346751599</v>
      </c>
      <c r="AG1345" s="18">
        <v>3.9554455445544598</v>
      </c>
      <c r="AI1345" s="23"/>
      <c r="AJ1345" s="24"/>
      <c r="AK1345" s="24"/>
      <c r="AO1345" s="20"/>
      <c r="AP1345" s="20"/>
      <c r="AQ1345" s="20"/>
      <c r="AR1345" s="20"/>
      <c r="AS1345" s="20"/>
      <c r="AT1345" s="20"/>
      <c r="AU1345" s="20"/>
    </row>
    <row r="1346" spans="1:47" ht="33.75">
      <c r="A1346" s="54">
        <v>7003</v>
      </c>
      <c r="B1346" s="54" t="s">
        <v>83</v>
      </c>
      <c r="C1346" s="58" t="s">
        <v>2873</v>
      </c>
      <c r="D1346" s="79">
        <v>7</v>
      </c>
      <c r="E1346" s="79">
        <v>7</v>
      </c>
      <c r="F1346" s="80">
        <v>1313.38</v>
      </c>
      <c r="G1346" s="80">
        <v>187.63</v>
      </c>
      <c r="H1346" s="80">
        <v>1313.38</v>
      </c>
      <c r="I1346" s="80" t="s">
        <v>28</v>
      </c>
      <c r="J1346" s="80" t="s">
        <v>28</v>
      </c>
      <c r="K1346" s="80">
        <v>187.63</v>
      </c>
      <c r="L1346" s="73">
        <f t="shared" si="342"/>
        <v>187.63</v>
      </c>
      <c r="M1346" s="73">
        <f t="shared" si="343"/>
        <v>154.93</v>
      </c>
      <c r="N1346" s="72" t="str">
        <f t="shared" si="344"/>
        <v>0109</v>
      </c>
      <c r="O1346" s="74">
        <f t="shared" si="345"/>
        <v>0</v>
      </c>
      <c r="P1346" s="72">
        <f t="shared" si="346"/>
        <v>0</v>
      </c>
      <c r="Q1346" s="74">
        <f t="shared" si="347"/>
        <v>7</v>
      </c>
      <c r="R1346" s="72" t="str">
        <f t="shared" si="348"/>
        <v/>
      </c>
      <c r="S1346" s="72" t="str">
        <f t="shared" si="349"/>
        <v/>
      </c>
      <c r="AF1346" s="18">
        <v>503.98828380805099</v>
      </c>
      <c r="AG1346" s="18">
        <v>2.5625</v>
      </c>
      <c r="AI1346" s="23"/>
      <c r="AJ1346" s="24"/>
      <c r="AK1346" s="24"/>
      <c r="AO1346" s="20"/>
      <c r="AP1346" s="20"/>
      <c r="AQ1346" s="20"/>
      <c r="AR1346" s="20"/>
      <c r="AS1346" s="20"/>
      <c r="AT1346" s="20"/>
      <c r="AU1346" s="20"/>
    </row>
    <row r="1347" spans="1:47" ht="33.75">
      <c r="A1347" s="54">
        <v>7003</v>
      </c>
      <c r="B1347" s="54" t="s">
        <v>79</v>
      </c>
      <c r="C1347" s="58" t="s">
        <v>2873</v>
      </c>
      <c r="D1347" s="79">
        <v>7</v>
      </c>
      <c r="E1347" s="79">
        <v>7</v>
      </c>
      <c r="F1347" s="80">
        <v>1313.38</v>
      </c>
      <c r="G1347" s="80">
        <v>187.63</v>
      </c>
      <c r="H1347" s="80">
        <v>1313.38</v>
      </c>
      <c r="I1347" s="80" t="s">
        <v>28</v>
      </c>
      <c r="J1347" s="80" t="s">
        <v>28</v>
      </c>
      <c r="K1347" s="80">
        <v>187.63</v>
      </c>
      <c r="L1347" s="73">
        <f t="shared" si="342"/>
        <v>187.63</v>
      </c>
      <c r="M1347" s="73">
        <f t="shared" si="343"/>
        <v>154.93</v>
      </c>
      <c r="N1347" s="72" t="str">
        <f t="shared" si="344"/>
        <v>0109</v>
      </c>
      <c r="O1347" s="74">
        <f t="shared" si="345"/>
        <v>0</v>
      </c>
      <c r="P1347" s="72">
        <f t="shared" si="346"/>
        <v>0</v>
      </c>
      <c r="Q1347" s="74">
        <f t="shared" si="347"/>
        <v>7</v>
      </c>
      <c r="R1347" s="72" t="str">
        <f t="shared" si="348"/>
        <v/>
      </c>
      <c r="S1347" s="72" t="str">
        <f t="shared" si="349"/>
        <v/>
      </c>
      <c r="AF1347" s="18">
        <v>704.147904926622</v>
      </c>
      <c r="AG1347" s="18">
        <v>3.3909774436090201</v>
      </c>
      <c r="AI1347" s="23"/>
      <c r="AJ1347" s="24"/>
      <c r="AK1347" s="24"/>
      <c r="AO1347" s="20"/>
      <c r="AP1347" s="20"/>
      <c r="AQ1347" s="20"/>
      <c r="AR1347" s="20"/>
      <c r="AS1347" s="20"/>
      <c r="AT1347" s="20"/>
      <c r="AU1347" s="20"/>
    </row>
    <row r="1348" spans="1:47" ht="33.75">
      <c r="A1348" s="54">
        <v>7004</v>
      </c>
      <c r="B1348" s="54" t="s">
        <v>87</v>
      </c>
      <c r="C1348" s="58" t="s">
        <v>2874</v>
      </c>
      <c r="D1348" s="79">
        <v>7</v>
      </c>
      <c r="E1348" s="79">
        <v>7</v>
      </c>
      <c r="F1348" s="80">
        <v>983.42</v>
      </c>
      <c r="G1348" s="80">
        <v>140.49</v>
      </c>
      <c r="H1348" s="80">
        <v>983.42</v>
      </c>
      <c r="I1348" s="80" t="s">
        <v>28</v>
      </c>
      <c r="J1348" s="80" t="s">
        <v>28</v>
      </c>
      <c r="K1348" s="80">
        <v>140.49</v>
      </c>
      <c r="L1348" s="73">
        <f t="shared" ref="L1348:L1411" si="358">IFERROR(VLOOKUP(B1348,$B$1326:$K$2467,6,0),"")</f>
        <v>140.49</v>
      </c>
      <c r="M1348" s="73">
        <f t="shared" ref="M1348:M1411" si="359">IFERROR(VLOOKUP($B1348,$B$2468:$K$3603,6,0),"")</f>
        <v>154.93</v>
      </c>
      <c r="N1348" s="72" t="str">
        <f t="shared" ref="N1348:N1411" si="360">LEFT(B1348,4)</f>
        <v>0109</v>
      </c>
      <c r="O1348" s="74">
        <f t="shared" ref="O1348:O1411" si="361">E1348-D1348</f>
        <v>0</v>
      </c>
      <c r="P1348" s="72">
        <f t="shared" ref="P1348:P1411" si="362">IF(O1348=20,1,0)</f>
        <v>0</v>
      </c>
      <c r="Q1348" s="74">
        <f t="shared" ref="Q1348:Q1411" si="363">D1348</f>
        <v>7</v>
      </c>
      <c r="R1348" s="72" t="str">
        <f t="shared" ref="R1348:R1411" si="364">IF(P1348=1,Q1348+7,"")</f>
        <v/>
      </c>
      <c r="S1348" s="72" t="str">
        <f t="shared" ref="S1348:S1411" si="365">IF(P1348=1,Q1348+14,"")</f>
        <v/>
      </c>
      <c r="AF1348" s="18">
        <v>832.83635391231996</v>
      </c>
      <c r="AG1348" s="18">
        <v>4.2777777777777803</v>
      </c>
      <c r="AI1348" s="23"/>
      <c r="AJ1348" s="24"/>
      <c r="AK1348" s="24"/>
      <c r="AO1348" s="20"/>
      <c r="AP1348" s="20"/>
      <c r="AQ1348" s="20"/>
      <c r="AR1348" s="20"/>
      <c r="AS1348" s="20"/>
      <c r="AT1348" s="20"/>
      <c r="AU1348" s="20"/>
    </row>
    <row r="1349" spans="1:47" ht="33.75">
      <c r="A1349" s="54">
        <v>7004</v>
      </c>
      <c r="B1349" s="54" t="s">
        <v>91</v>
      </c>
      <c r="C1349" s="58" t="s">
        <v>2874</v>
      </c>
      <c r="D1349" s="79">
        <v>7</v>
      </c>
      <c r="E1349" s="79">
        <v>7</v>
      </c>
      <c r="F1349" s="80">
        <v>983.42</v>
      </c>
      <c r="G1349" s="80">
        <v>140.49</v>
      </c>
      <c r="H1349" s="80">
        <v>983.42</v>
      </c>
      <c r="I1349" s="80" t="s">
        <v>28</v>
      </c>
      <c r="J1349" s="80" t="s">
        <v>28</v>
      </c>
      <c r="K1349" s="80">
        <v>140.49</v>
      </c>
      <c r="L1349" s="73">
        <f t="shared" si="358"/>
        <v>140.49</v>
      </c>
      <c r="M1349" s="73">
        <f t="shared" si="359"/>
        <v>154.93</v>
      </c>
      <c r="N1349" s="72" t="str">
        <f t="shared" si="360"/>
        <v>0109</v>
      </c>
      <c r="O1349" s="74">
        <f t="shared" si="361"/>
        <v>0</v>
      </c>
      <c r="P1349" s="72">
        <f t="shared" si="362"/>
        <v>0</v>
      </c>
      <c r="Q1349" s="74">
        <f t="shared" si="363"/>
        <v>7</v>
      </c>
      <c r="R1349" s="72" t="str">
        <f t="shared" si="364"/>
        <v/>
      </c>
      <c r="S1349" s="72" t="str">
        <f t="shared" si="365"/>
        <v/>
      </c>
      <c r="AF1349" s="18">
        <v>880.75020762255394</v>
      </c>
      <c r="AG1349" s="18">
        <v>4.4188311688311703</v>
      </c>
      <c r="AI1349" s="23"/>
      <c r="AJ1349" s="24"/>
      <c r="AK1349" s="24"/>
      <c r="AO1349" s="20"/>
      <c r="AP1349" s="20"/>
      <c r="AQ1349" s="20"/>
      <c r="AR1349" s="20"/>
      <c r="AS1349" s="20"/>
      <c r="AT1349" s="20"/>
      <c r="AU1349" s="20"/>
    </row>
    <row r="1350" spans="1:47" ht="33.75">
      <c r="A1350" s="54">
        <v>7004</v>
      </c>
      <c r="B1350" s="54" t="s">
        <v>95</v>
      </c>
      <c r="C1350" s="58" t="s">
        <v>2874</v>
      </c>
      <c r="D1350" s="79">
        <v>7</v>
      </c>
      <c r="E1350" s="79">
        <v>7</v>
      </c>
      <c r="F1350" s="80">
        <v>983.42</v>
      </c>
      <c r="G1350" s="80">
        <v>140.49</v>
      </c>
      <c r="H1350" s="80">
        <v>983.42</v>
      </c>
      <c r="I1350" s="80" t="s">
        <v>28</v>
      </c>
      <c r="J1350" s="80" t="s">
        <v>28</v>
      </c>
      <c r="K1350" s="80">
        <v>140.49</v>
      </c>
      <c r="L1350" s="73">
        <f t="shared" si="358"/>
        <v>140.49</v>
      </c>
      <c r="M1350" s="73">
        <f t="shared" si="359"/>
        <v>154.93</v>
      </c>
      <c r="N1350" s="72" t="str">
        <f t="shared" si="360"/>
        <v>0109</v>
      </c>
      <c r="O1350" s="74">
        <f t="shared" si="361"/>
        <v>0</v>
      </c>
      <c r="P1350" s="72">
        <f t="shared" si="362"/>
        <v>0</v>
      </c>
      <c r="Q1350" s="74">
        <f t="shared" si="363"/>
        <v>7</v>
      </c>
      <c r="R1350" s="72" t="str">
        <f t="shared" si="364"/>
        <v/>
      </c>
      <c r="S1350" s="72" t="str">
        <f t="shared" si="365"/>
        <v/>
      </c>
      <c r="AF1350" s="18">
        <v>994.19963352924697</v>
      </c>
      <c r="AG1350" s="18">
        <v>4.0286624203821697</v>
      </c>
      <c r="AI1350" s="23"/>
      <c r="AJ1350" s="24"/>
      <c r="AK1350" s="24"/>
      <c r="AO1350" s="20"/>
      <c r="AP1350" s="20"/>
      <c r="AQ1350" s="20"/>
      <c r="AR1350" s="20"/>
      <c r="AS1350" s="20"/>
      <c r="AT1350" s="20"/>
      <c r="AU1350" s="20"/>
    </row>
    <row r="1351" spans="1:47" ht="33.75">
      <c r="A1351" s="54">
        <v>7004</v>
      </c>
      <c r="B1351" s="54" t="s">
        <v>89</v>
      </c>
      <c r="C1351" s="58" t="s">
        <v>2874</v>
      </c>
      <c r="D1351" s="79">
        <v>7</v>
      </c>
      <c r="E1351" s="79">
        <v>7</v>
      </c>
      <c r="F1351" s="80">
        <v>983.42</v>
      </c>
      <c r="G1351" s="80">
        <v>140.49</v>
      </c>
      <c r="H1351" s="80">
        <v>983.42</v>
      </c>
      <c r="I1351" s="80" t="s">
        <v>28</v>
      </c>
      <c r="J1351" s="80" t="s">
        <v>28</v>
      </c>
      <c r="K1351" s="80">
        <v>140.49</v>
      </c>
      <c r="L1351" s="73">
        <f t="shared" si="358"/>
        <v>140.49</v>
      </c>
      <c r="M1351" s="73">
        <f t="shared" si="359"/>
        <v>154.93</v>
      </c>
      <c r="N1351" s="72" t="str">
        <f t="shared" si="360"/>
        <v>0109</v>
      </c>
      <c r="O1351" s="74">
        <f t="shared" si="361"/>
        <v>0</v>
      </c>
      <c r="P1351" s="72">
        <f t="shared" si="362"/>
        <v>0</v>
      </c>
      <c r="Q1351" s="74">
        <f t="shared" si="363"/>
        <v>7</v>
      </c>
      <c r="R1351" s="72" t="str">
        <f t="shared" si="364"/>
        <v/>
      </c>
      <c r="S1351" s="72" t="str">
        <f t="shared" si="365"/>
        <v/>
      </c>
      <c r="AF1351" s="18">
        <v>1311.30001104039</v>
      </c>
      <c r="AG1351" s="18">
        <v>5.7</v>
      </c>
      <c r="AI1351" s="23"/>
      <c r="AJ1351" s="24"/>
      <c r="AK1351" s="24"/>
      <c r="AO1351" s="20"/>
      <c r="AP1351" s="20"/>
      <c r="AQ1351" s="20"/>
      <c r="AR1351" s="20"/>
      <c r="AS1351" s="20"/>
      <c r="AT1351" s="20"/>
      <c r="AU1351" s="20"/>
    </row>
    <row r="1352" spans="1:47" ht="33.75">
      <c r="A1352" s="54">
        <v>7004</v>
      </c>
      <c r="B1352" s="54" t="s">
        <v>85</v>
      </c>
      <c r="C1352" s="58" t="s">
        <v>2874</v>
      </c>
      <c r="D1352" s="79">
        <v>7</v>
      </c>
      <c r="E1352" s="79">
        <v>7</v>
      </c>
      <c r="F1352" s="80">
        <v>983.42</v>
      </c>
      <c r="G1352" s="80">
        <v>140.49</v>
      </c>
      <c r="H1352" s="80">
        <v>983.42</v>
      </c>
      <c r="I1352" s="80" t="s">
        <v>28</v>
      </c>
      <c r="J1352" s="80" t="s">
        <v>28</v>
      </c>
      <c r="K1352" s="80">
        <v>140.49</v>
      </c>
      <c r="L1352" s="73">
        <f t="shared" si="358"/>
        <v>140.49</v>
      </c>
      <c r="M1352" s="73">
        <f t="shared" si="359"/>
        <v>154.93</v>
      </c>
      <c r="N1352" s="72" t="str">
        <f t="shared" si="360"/>
        <v>0109</v>
      </c>
      <c r="O1352" s="74">
        <f t="shared" si="361"/>
        <v>0</v>
      </c>
      <c r="P1352" s="72">
        <f t="shared" si="362"/>
        <v>0</v>
      </c>
      <c r="Q1352" s="74">
        <f t="shared" si="363"/>
        <v>7</v>
      </c>
      <c r="R1352" s="72" t="str">
        <f t="shared" si="364"/>
        <v/>
      </c>
      <c r="S1352" s="72" t="str">
        <f t="shared" si="365"/>
        <v/>
      </c>
      <c r="AF1352" s="18">
        <v>668.94954198184598</v>
      </c>
      <c r="AG1352" s="18">
        <v>3.25</v>
      </c>
      <c r="AI1352" s="23"/>
      <c r="AJ1352" s="24"/>
      <c r="AK1352" s="24"/>
      <c r="AO1352" s="20"/>
      <c r="AP1352" s="20"/>
      <c r="AQ1352" s="20"/>
      <c r="AR1352" s="20"/>
      <c r="AS1352" s="20"/>
      <c r="AT1352" s="20"/>
      <c r="AU1352" s="20"/>
    </row>
    <row r="1353" spans="1:47" ht="33.75">
      <c r="A1353" s="54">
        <v>7004</v>
      </c>
      <c r="B1353" s="54" t="s">
        <v>93</v>
      </c>
      <c r="C1353" s="58" t="s">
        <v>2874</v>
      </c>
      <c r="D1353" s="79">
        <v>7</v>
      </c>
      <c r="E1353" s="79">
        <v>7</v>
      </c>
      <c r="F1353" s="80">
        <v>983.42</v>
      </c>
      <c r="G1353" s="80">
        <v>140.49</v>
      </c>
      <c r="H1353" s="80">
        <v>983.42</v>
      </c>
      <c r="I1353" s="80" t="s">
        <v>28</v>
      </c>
      <c r="J1353" s="80" t="s">
        <v>28</v>
      </c>
      <c r="K1353" s="80">
        <v>140.49</v>
      </c>
      <c r="L1353" s="73">
        <f t="shared" si="358"/>
        <v>140.49</v>
      </c>
      <c r="M1353" s="73">
        <f t="shared" si="359"/>
        <v>154.93</v>
      </c>
      <c r="N1353" s="72" t="str">
        <f t="shared" si="360"/>
        <v>0109</v>
      </c>
      <c r="O1353" s="74">
        <f t="shared" si="361"/>
        <v>0</v>
      </c>
      <c r="P1353" s="72">
        <f t="shared" si="362"/>
        <v>0</v>
      </c>
      <c r="Q1353" s="74">
        <f t="shared" si="363"/>
        <v>7</v>
      </c>
      <c r="R1353" s="72" t="str">
        <f t="shared" si="364"/>
        <v/>
      </c>
      <c r="S1353" s="72" t="str">
        <f t="shared" si="365"/>
        <v/>
      </c>
      <c r="AF1353" s="18">
        <v>860.38380152877403</v>
      </c>
      <c r="AG1353" s="18">
        <v>3.8884892086330902</v>
      </c>
      <c r="AI1353" s="23"/>
      <c r="AJ1353" s="24"/>
      <c r="AK1353" s="24"/>
      <c r="AO1353" s="20"/>
      <c r="AP1353" s="20"/>
      <c r="AQ1353" s="20"/>
      <c r="AR1353" s="20"/>
      <c r="AS1353" s="20"/>
      <c r="AT1353" s="20"/>
      <c r="AU1353" s="20"/>
    </row>
    <row r="1354" spans="1:47" ht="33.75">
      <c r="A1354" s="54">
        <v>7005</v>
      </c>
      <c r="B1354" s="54" t="s">
        <v>99</v>
      </c>
      <c r="C1354" s="58" t="s">
        <v>2875</v>
      </c>
      <c r="D1354" s="79">
        <v>7</v>
      </c>
      <c r="E1354" s="79">
        <v>7</v>
      </c>
      <c r="F1354" s="80">
        <v>840.02</v>
      </c>
      <c r="G1354" s="80">
        <v>120</v>
      </c>
      <c r="H1354" s="80">
        <v>840.02</v>
      </c>
      <c r="I1354" s="80" t="s">
        <v>28</v>
      </c>
      <c r="J1354" s="80" t="s">
        <v>28</v>
      </c>
      <c r="K1354" s="80">
        <v>120</v>
      </c>
      <c r="L1354" s="73">
        <f t="shared" si="358"/>
        <v>120</v>
      </c>
      <c r="M1354" s="73">
        <f t="shared" si="359"/>
        <v>154.93</v>
      </c>
      <c r="N1354" s="72" t="str">
        <f t="shared" si="360"/>
        <v>0109</v>
      </c>
      <c r="O1354" s="74">
        <f t="shared" si="361"/>
        <v>0</v>
      </c>
      <c r="P1354" s="72">
        <f t="shared" si="362"/>
        <v>0</v>
      </c>
      <c r="Q1354" s="74">
        <f t="shared" si="363"/>
        <v>7</v>
      </c>
      <c r="R1354" s="72" t="str">
        <f t="shared" si="364"/>
        <v/>
      </c>
      <c r="S1354" s="72" t="str">
        <f t="shared" si="365"/>
        <v/>
      </c>
      <c r="AF1354" s="18">
        <v>1017.91589907486</v>
      </c>
      <c r="AG1354" s="18">
        <v>4.4583333333333304</v>
      </c>
      <c r="AI1354" s="23"/>
      <c r="AJ1354" s="24"/>
      <c r="AK1354" s="24"/>
      <c r="AO1354" s="20"/>
      <c r="AP1354" s="20"/>
      <c r="AQ1354" s="20"/>
      <c r="AR1354" s="20"/>
      <c r="AS1354" s="20"/>
      <c r="AT1354" s="20"/>
      <c r="AU1354" s="20"/>
    </row>
    <row r="1355" spans="1:47" ht="33.75">
      <c r="A1355" s="54">
        <v>7005</v>
      </c>
      <c r="B1355" s="54" t="s">
        <v>107</v>
      </c>
      <c r="C1355" s="58" t="s">
        <v>2875</v>
      </c>
      <c r="D1355" s="79">
        <v>7</v>
      </c>
      <c r="E1355" s="79">
        <v>7</v>
      </c>
      <c r="F1355" s="80">
        <v>840.02</v>
      </c>
      <c r="G1355" s="80">
        <v>120</v>
      </c>
      <c r="H1355" s="80">
        <v>840.02</v>
      </c>
      <c r="I1355" s="80" t="s">
        <v>28</v>
      </c>
      <c r="J1355" s="80" t="s">
        <v>28</v>
      </c>
      <c r="K1355" s="80">
        <v>120</v>
      </c>
      <c r="L1355" s="73">
        <f t="shared" si="358"/>
        <v>120</v>
      </c>
      <c r="M1355" s="73">
        <f t="shared" si="359"/>
        <v>154.93</v>
      </c>
      <c r="N1355" s="72" t="str">
        <f t="shared" si="360"/>
        <v>0109</v>
      </c>
      <c r="O1355" s="74">
        <f t="shared" si="361"/>
        <v>0</v>
      </c>
      <c r="P1355" s="72">
        <f t="shared" si="362"/>
        <v>0</v>
      </c>
      <c r="Q1355" s="74">
        <f t="shared" si="363"/>
        <v>7</v>
      </c>
      <c r="R1355" s="72" t="str">
        <f t="shared" si="364"/>
        <v/>
      </c>
      <c r="S1355" s="72" t="str">
        <f t="shared" si="365"/>
        <v/>
      </c>
      <c r="AF1355" s="18">
        <v>850.14820600986604</v>
      </c>
      <c r="AG1355" s="18">
        <v>3.7445255474452601</v>
      </c>
      <c r="AI1355" s="23"/>
      <c r="AJ1355" s="24"/>
      <c r="AK1355" s="24"/>
      <c r="AO1355" s="20"/>
      <c r="AP1355" s="20"/>
      <c r="AQ1355" s="20"/>
      <c r="AR1355" s="20"/>
      <c r="AS1355" s="20"/>
      <c r="AT1355" s="20"/>
      <c r="AU1355" s="20"/>
    </row>
    <row r="1356" spans="1:47" ht="33.75">
      <c r="A1356" s="54">
        <v>7005</v>
      </c>
      <c r="B1356" s="54" t="s">
        <v>103</v>
      </c>
      <c r="C1356" s="58" t="s">
        <v>2875</v>
      </c>
      <c r="D1356" s="79">
        <v>7</v>
      </c>
      <c r="E1356" s="79">
        <v>7</v>
      </c>
      <c r="F1356" s="80">
        <v>840.02</v>
      </c>
      <c r="G1356" s="80">
        <v>120</v>
      </c>
      <c r="H1356" s="80">
        <v>840.02</v>
      </c>
      <c r="I1356" s="80" t="s">
        <v>28</v>
      </c>
      <c r="J1356" s="80" t="s">
        <v>28</v>
      </c>
      <c r="K1356" s="80">
        <v>120</v>
      </c>
      <c r="L1356" s="73">
        <f t="shared" si="358"/>
        <v>120</v>
      </c>
      <c r="M1356" s="73">
        <f t="shared" si="359"/>
        <v>154.93</v>
      </c>
      <c r="N1356" s="72" t="str">
        <f t="shared" si="360"/>
        <v>0109</v>
      </c>
      <c r="O1356" s="74">
        <f t="shared" si="361"/>
        <v>0</v>
      </c>
      <c r="P1356" s="72">
        <f t="shared" si="362"/>
        <v>0</v>
      </c>
      <c r="Q1356" s="74">
        <f t="shared" si="363"/>
        <v>7</v>
      </c>
      <c r="R1356" s="72" t="str">
        <f t="shared" si="364"/>
        <v/>
      </c>
      <c r="S1356" s="72" t="str">
        <f t="shared" si="365"/>
        <v/>
      </c>
      <c r="AF1356" s="18">
        <v>810.25667938403001</v>
      </c>
      <c r="AG1356" s="18">
        <v>4.0940860215053796</v>
      </c>
      <c r="AI1356" s="23"/>
      <c r="AJ1356" s="24"/>
      <c r="AK1356" s="24"/>
      <c r="AO1356" s="20"/>
      <c r="AP1356" s="20"/>
      <c r="AQ1356" s="20"/>
      <c r="AR1356" s="20"/>
      <c r="AS1356" s="20"/>
      <c r="AT1356" s="20"/>
      <c r="AU1356" s="20"/>
    </row>
    <row r="1357" spans="1:47" ht="33.75">
      <c r="A1357" s="54">
        <v>7005</v>
      </c>
      <c r="B1357" s="54" t="s">
        <v>105</v>
      </c>
      <c r="C1357" s="58" t="s">
        <v>2875</v>
      </c>
      <c r="D1357" s="79">
        <v>7</v>
      </c>
      <c r="E1357" s="79">
        <v>7</v>
      </c>
      <c r="F1357" s="80">
        <v>840.02</v>
      </c>
      <c r="G1357" s="80">
        <v>120</v>
      </c>
      <c r="H1357" s="80">
        <v>840.02</v>
      </c>
      <c r="I1357" s="80" t="s">
        <v>28</v>
      </c>
      <c r="J1357" s="80" t="s">
        <v>28</v>
      </c>
      <c r="K1357" s="80">
        <v>120</v>
      </c>
      <c r="L1357" s="73">
        <f t="shared" si="358"/>
        <v>120</v>
      </c>
      <c r="M1357" s="73">
        <f t="shared" si="359"/>
        <v>154.93</v>
      </c>
      <c r="N1357" s="72" t="str">
        <f t="shared" si="360"/>
        <v>0109</v>
      </c>
      <c r="O1357" s="74">
        <f t="shared" si="361"/>
        <v>0</v>
      </c>
      <c r="P1357" s="72">
        <f t="shared" si="362"/>
        <v>0</v>
      </c>
      <c r="Q1357" s="74">
        <f t="shared" si="363"/>
        <v>7</v>
      </c>
      <c r="R1357" s="72" t="str">
        <f t="shared" si="364"/>
        <v/>
      </c>
      <c r="S1357" s="72" t="str">
        <f t="shared" si="365"/>
        <v/>
      </c>
      <c r="AF1357" s="18">
        <v>760.80430778560003</v>
      </c>
      <c r="AG1357" s="18">
        <v>3.8837209302325602</v>
      </c>
      <c r="AI1357" s="23"/>
      <c r="AJ1357" s="24"/>
      <c r="AK1357" s="24"/>
      <c r="AO1357" s="20"/>
      <c r="AP1357" s="20"/>
      <c r="AQ1357" s="20"/>
      <c r="AR1357" s="20"/>
      <c r="AS1357" s="20"/>
      <c r="AT1357" s="20"/>
      <c r="AU1357" s="20"/>
    </row>
    <row r="1358" spans="1:47" ht="33.75">
      <c r="A1358" s="54">
        <v>7005</v>
      </c>
      <c r="B1358" s="54" t="s">
        <v>101</v>
      </c>
      <c r="C1358" s="58" t="s">
        <v>2875</v>
      </c>
      <c r="D1358" s="79">
        <v>7</v>
      </c>
      <c r="E1358" s="79">
        <v>7</v>
      </c>
      <c r="F1358" s="80">
        <v>840.02</v>
      </c>
      <c r="G1358" s="80">
        <v>120</v>
      </c>
      <c r="H1358" s="80">
        <v>840.02</v>
      </c>
      <c r="I1358" s="80" t="s">
        <v>28</v>
      </c>
      <c r="J1358" s="80" t="s">
        <v>28</v>
      </c>
      <c r="K1358" s="80">
        <v>120</v>
      </c>
      <c r="L1358" s="73">
        <f t="shared" si="358"/>
        <v>120</v>
      </c>
      <c r="M1358" s="73">
        <f t="shared" si="359"/>
        <v>154.93</v>
      </c>
      <c r="N1358" s="72" t="str">
        <f t="shared" si="360"/>
        <v>0109</v>
      </c>
      <c r="O1358" s="74">
        <f t="shared" si="361"/>
        <v>0</v>
      </c>
      <c r="P1358" s="72">
        <f t="shared" si="362"/>
        <v>0</v>
      </c>
      <c r="Q1358" s="74">
        <f t="shared" si="363"/>
        <v>7</v>
      </c>
      <c r="R1358" s="72" t="str">
        <f t="shared" si="364"/>
        <v/>
      </c>
      <c r="S1358" s="72" t="str">
        <f t="shared" si="365"/>
        <v/>
      </c>
      <c r="AF1358" s="18">
        <v>822.28269688209105</v>
      </c>
      <c r="AG1358" s="18">
        <v>4.12156862745098</v>
      </c>
      <c r="AI1358" s="23"/>
      <c r="AJ1358" s="24"/>
      <c r="AK1358" s="24"/>
      <c r="AO1358" s="20"/>
      <c r="AP1358" s="20"/>
      <c r="AQ1358" s="20"/>
      <c r="AR1358" s="20"/>
      <c r="AS1358" s="20"/>
      <c r="AT1358" s="20"/>
      <c r="AU1358" s="20"/>
    </row>
    <row r="1359" spans="1:47" ht="33.75">
      <c r="A1359" s="54">
        <v>7005</v>
      </c>
      <c r="B1359" s="54" t="s">
        <v>97</v>
      </c>
      <c r="C1359" s="58" t="s">
        <v>2875</v>
      </c>
      <c r="D1359" s="79">
        <v>7</v>
      </c>
      <c r="E1359" s="79">
        <v>7</v>
      </c>
      <c r="F1359" s="80">
        <v>840.02</v>
      </c>
      <c r="G1359" s="80">
        <v>120</v>
      </c>
      <c r="H1359" s="80">
        <v>840.02</v>
      </c>
      <c r="I1359" s="80" t="s">
        <v>28</v>
      </c>
      <c r="J1359" s="80" t="s">
        <v>28</v>
      </c>
      <c r="K1359" s="80">
        <v>120</v>
      </c>
      <c r="L1359" s="73">
        <f t="shared" si="358"/>
        <v>120</v>
      </c>
      <c r="M1359" s="73">
        <f t="shared" si="359"/>
        <v>154.93</v>
      </c>
      <c r="N1359" s="72" t="str">
        <f t="shared" si="360"/>
        <v>0109</v>
      </c>
      <c r="O1359" s="74">
        <f t="shared" si="361"/>
        <v>0</v>
      </c>
      <c r="P1359" s="72">
        <f t="shared" si="362"/>
        <v>0</v>
      </c>
      <c r="Q1359" s="74">
        <f t="shared" si="363"/>
        <v>7</v>
      </c>
      <c r="R1359" s="72" t="str">
        <f t="shared" si="364"/>
        <v/>
      </c>
      <c r="S1359" s="72" t="str">
        <f t="shared" si="365"/>
        <v/>
      </c>
      <c r="AF1359" s="18">
        <v>815.55091380288297</v>
      </c>
      <c r="AG1359" s="18">
        <v>4.1679626749611201</v>
      </c>
      <c r="AI1359" s="23"/>
      <c r="AJ1359" s="24"/>
      <c r="AK1359" s="24"/>
      <c r="AO1359" s="20"/>
      <c r="AP1359" s="20"/>
      <c r="AQ1359" s="20"/>
      <c r="AR1359" s="20"/>
      <c r="AS1359" s="20"/>
      <c r="AT1359" s="20"/>
      <c r="AU1359" s="20"/>
    </row>
    <row r="1360" spans="1:47" ht="33.75">
      <c r="A1360" s="54">
        <v>7006</v>
      </c>
      <c r="B1360" s="54" t="s">
        <v>109</v>
      </c>
      <c r="C1360" s="58" t="s">
        <v>2876</v>
      </c>
      <c r="D1360" s="79">
        <v>7</v>
      </c>
      <c r="E1360" s="79">
        <v>7</v>
      </c>
      <c r="F1360" s="80">
        <v>664.15</v>
      </c>
      <c r="G1360" s="80">
        <v>94.88</v>
      </c>
      <c r="H1360" s="80">
        <v>664.15</v>
      </c>
      <c r="I1360" s="80" t="s">
        <v>28</v>
      </c>
      <c r="J1360" s="80" t="s">
        <v>28</v>
      </c>
      <c r="K1360" s="80">
        <v>94.88</v>
      </c>
      <c r="L1360" s="73">
        <f t="shared" si="358"/>
        <v>94.88</v>
      </c>
      <c r="M1360" s="73">
        <f t="shared" si="359"/>
        <v>154.93</v>
      </c>
      <c r="N1360" s="72" t="str">
        <f t="shared" si="360"/>
        <v>0109</v>
      </c>
      <c r="O1360" s="74">
        <f t="shared" si="361"/>
        <v>0</v>
      </c>
      <c r="P1360" s="72">
        <f t="shared" si="362"/>
        <v>0</v>
      </c>
      <c r="Q1360" s="74">
        <f t="shared" si="363"/>
        <v>7</v>
      </c>
      <c r="R1360" s="72" t="str">
        <f t="shared" si="364"/>
        <v/>
      </c>
      <c r="S1360" s="72" t="str">
        <f t="shared" si="365"/>
        <v/>
      </c>
      <c r="AF1360" s="18">
        <v>821.02759061748498</v>
      </c>
      <c r="AG1360" s="18">
        <v>4.1120689655172402</v>
      </c>
      <c r="AI1360" s="23"/>
      <c r="AJ1360" s="24"/>
      <c r="AK1360" s="24"/>
      <c r="AO1360" s="20"/>
      <c r="AP1360" s="20"/>
      <c r="AQ1360" s="20"/>
      <c r="AR1360" s="20"/>
      <c r="AS1360" s="20"/>
      <c r="AT1360" s="20"/>
      <c r="AU1360" s="20"/>
    </row>
    <row r="1361" spans="1:47" ht="33.75">
      <c r="A1361" s="54">
        <v>7006</v>
      </c>
      <c r="B1361" s="54" t="s">
        <v>119</v>
      </c>
      <c r="C1361" s="58" t="s">
        <v>2876</v>
      </c>
      <c r="D1361" s="79">
        <v>7</v>
      </c>
      <c r="E1361" s="79">
        <v>7</v>
      </c>
      <c r="F1361" s="80">
        <v>664.15</v>
      </c>
      <c r="G1361" s="80">
        <v>94.88</v>
      </c>
      <c r="H1361" s="80">
        <v>664.15</v>
      </c>
      <c r="I1361" s="80" t="s">
        <v>28</v>
      </c>
      <c r="J1361" s="80" t="s">
        <v>28</v>
      </c>
      <c r="K1361" s="80">
        <v>94.88</v>
      </c>
      <c r="L1361" s="73">
        <f t="shared" si="358"/>
        <v>94.88</v>
      </c>
      <c r="M1361" s="73">
        <f t="shared" si="359"/>
        <v>154.93</v>
      </c>
      <c r="N1361" s="72" t="str">
        <f t="shared" si="360"/>
        <v>0109</v>
      </c>
      <c r="O1361" s="74">
        <f t="shared" si="361"/>
        <v>0</v>
      </c>
      <c r="P1361" s="72">
        <f t="shared" si="362"/>
        <v>0</v>
      </c>
      <c r="Q1361" s="74">
        <f t="shared" si="363"/>
        <v>7</v>
      </c>
      <c r="R1361" s="72" t="str">
        <f t="shared" si="364"/>
        <v/>
      </c>
      <c r="S1361" s="72" t="str">
        <f t="shared" si="365"/>
        <v/>
      </c>
      <c r="AF1361" s="18">
        <v>799.66148332513103</v>
      </c>
      <c r="AG1361" s="18">
        <v>4.1453744493392097</v>
      </c>
      <c r="AI1361" s="23"/>
      <c r="AJ1361" s="24"/>
      <c r="AK1361" s="24"/>
      <c r="AO1361" s="20"/>
      <c r="AP1361" s="20"/>
      <c r="AQ1361" s="20"/>
      <c r="AR1361" s="20"/>
      <c r="AS1361" s="20"/>
      <c r="AT1361" s="20"/>
      <c r="AU1361" s="20"/>
    </row>
    <row r="1362" spans="1:47" ht="33.75">
      <c r="A1362" s="54">
        <v>7006</v>
      </c>
      <c r="B1362" s="54" t="s">
        <v>117</v>
      </c>
      <c r="C1362" s="58" t="s">
        <v>2876</v>
      </c>
      <c r="D1362" s="79">
        <v>7</v>
      </c>
      <c r="E1362" s="79">
        <v>7</v>
      </c>
      <c r="F1362" s="80">
        <v>664.15</v>
      </c>
      <c r="G1362" s="80">
        <v>94.88</v>
      </c>
      <c r="H1362" s="80">
        <v>664.15</v>
      </c>
      <c r="I1362" s="80" t="s">
        <v>28</v>
      </c>
      <c r="J1362" s="80" t="s">
        <v>28</v>
      </c>
      <c r="K1362" s="80">
        <v>94.88</v>
      </c>
      <c r="L1362" s="73">
        <f t="shared" si="358"/>
        <v>94.88</v>
      </c>
      <c r="M1362" s="73">
        <f t="shared" si="359"/>
        <v>154.93</v>
      </c>
      <c r="N1362" s="72" t="str">
        <f t="shared" si="360"/>
        <v>0109</v>
      </c>
      <c r="O1362" s="74">
        <f t="shared" si="361"/>
        <v>0</v>
      </c>
      <c r="P1362" s="72">
        <f t="shared" si="362"/>
        <v>0</v>
      </c>
      <c r="Q1362" s="74">
        <f t="shared" si="363"/>
        <v>7</v>
      </c>
      <c r="R1362" s="72" t="str">
        <f t="shared" si="364"/>
        <v/>
      </c>
      <c r="S1362" s="72" t="str">
        <f t="shared" si="365"/>
        <v/>
      </c>
      <c r="AF1362" s="18">
        <v>762.37344026221001</v>
      </c>
      <c r="AG1362" s="18">
        <v>3.7666666666666702</v>
      </c>
      <c r="AI1362" s="23"/>
      <c r="AJ1362" s="24"/>
      <c r="AK1362" s="24"/>
      <c r="AO1362" s="20"/>
      <c r="AP1362" s="20"/>
      <c r="AQ1362" s="20"/>
      <c r="AR1362" s="20"/>
      <c r="AS1362" s="20"/>
      <c r="AT1362" s="20"/>
      <c r="AU1362" s="20"/>
    </row>
    <row r="1363" spans="1:47" ht="33.75">
      <c r="A1363" s="54">
        <v>7006</v>
      </c>
      <c r="B1363" s="54" t="s">
        <v>111</v>
      </c>
      <c r="C1363" s="58" t="s">
        <v>2876</v>
      </c>
      <c r="D1363" s="79">
        <v>7</v>
      </c>
      <c r="E1363" s="79">
        <v>7</v>
      </c>
      <c r="F1363" s="80">
        <v>664.15</v>
      </c>
      <c r="G1363" s="80">
        <v>94.88</v>
      </c>
      <c r="H1363" s="80">
        <v>664.15</v>
      </c>
      <c r="I1363" s="80" t="s">
        <v>28</v>
      </c>
      <c r="J1363" s="80" t="s">
        <v>28</v>
      </c>
      <c r="K1363" s="80">
        <v>94.88</v>
      </c>
      <c r="L1363" s="73">
        <f t="shared" si="358"/>
        <v>94.88</v>
      </c>
      <c r="M1363" s="73">
        <f t="shared" si="359"/>
        <v>154.93</v>
      </c>
      <c r="N1363" s="72" t="str">
        <f t="shared" si="360"/>
        <v>0109</v>
      </c>
      <c r="O1363" s="74">
        <f t="shared" si="361"/>
        <v>0</v>
      </c>
      <c r="P1363" s="72">
        <f t="shared" si="362"/>
        <v>0</v>
      </c>
      <c r="Q1363" s="74">
        <f t="shared" si="363"/>
        <v>7</v>
      </c>
      <c r="R1363" s="72" t="str">
        <f t="shared" si="364"/>
        <v/>
      </c>
      <c r="S1363" s="72" t="str">
        <f t="shared" si="365"/>
        <v/>
      </c>
      <c r="AF1363" s="18">
        <v>796.95777770856296</v>
      </c>
      <c r="AG1363" s="18">
        <v>4.3440514469453397</v>
      </c>
      <c r="AI1363" s="23"/>
      <c r="AJ1363" s="24"/>
      <c r="AK1363" s="24"/>
      <c r="AO1363" s="20"/>
      <c r="AP1363" s="20"/>
      <c r="AQ1363" s="20"/>
      <c r="AR1363" s="20"/>
      <c r="AS1363" s="20"/>
      <c r="AT1363" s="20"/>
      <c r="AU1363" s="20"/>
    </row>
    <row r="1364" spans="1:47" ht="33.75">
      <c r="A1364" s="54">
        <v>7006</v>
      </c>
      <c r="B1364" s="54" t="s">
        <v>115</v>
      </c>
      <c r="C1364" s="58" t="s">
        <v>2876</v>
      </c>
      <c r="D1364" s="79">
        <v>7</v>
      </c>
      <c r="E1364" s="79">
        <v>7</v>
      </c>
      <c r="F1364" s="80">
        <v>664.15</v>
      </c>
      <c r="G1364" s="80">
        <v>94.88</v>
      </c>
      <c r="H1364" s="80">
        <v>664.15</v>
      </c>
      <c r="I1364" s="80" t="s">
        <v>28</v>
      </c>
      <c r="J1364" s="80" t="s">
        <v>28</v>
      </c>
      <c r="K1364" s="80">
        <v>94.88</v>
      </c>
      <c r="L1364" s="73">
        <f t="shared" si="358"/>
        <v>94.88</v>
      </c>
      <c r="M1364" s="73">
        <f t="shared" si="359"/>
        <v>154.93</v>
      </c>
      <c r="N1364" s="72" t="str">
        <f t="shared" si="360"/>
        <v>0109</v>
      </c>
      <c r="O1364" s="74">
        <f t="shared" si="361"/>
        <v>0</v>
      </c>
      <c r="P1364" s="72">
        <f t="shared" si="362"/>
        <v>0</v>
      </c>
      <c r="Q1364" s="74">
        <f t="shared" si="363"/>
        <v>7</v>
      </c>
      <c r="R1364" s="72" t="str">
        <f t="shared" si="364"/>
        <v/>
      </c>
      <c r="S1364" s="72" t="str">
        <f t="shared" si="365"/>
        <v/>
      </c>
      <c r="AF1364" s="18">
        <v>788.82138409265394</v>
      </c>
      <c r="AG1364" s="18">
        <v>4.3048780487804903</v>
      </c>
      <c r="AI1364" s="23"/>
      <c r="AJ1364" s="24"/>
      <c r="AK1364" s="24"/>
      <c r="AO1364" s="20"/>
      <c r="AP1364" s="20"/>
      <c r="AQ1364" s="20"/>
      <c r="AR1364" s="20"/>
      <c r="AS1364" s="20"/>
      <c r="AT1364" s="20"/>
      <c r="AU1364" s="20"/>
    </row>
    <row r="1365" spans="1:47" ht="33.75">
      <c r="A1365" s="54">
        <v>7006</v>
      </c>
      <c r="B1365" s="54" t="s">
        <v>113</v>
      </c>
      <c r="C1365" s="58" t="s">
        <v>2876</v>
      </c>
      <c r="D1365" s="79">
        <v>7</v>
      </c>
      <c r="E1365" s="79">
        <v>7</v>
      </c>
      <c r="F1365" s="80">
        <v>664.15</v>
      </c>
      <c r="G1365" s="80">
        <v>94.88</v>
      </c>
      <c r="H1365" s="80">
        <v>664.15</v>
      </c>
      <c r="I1365" s="80" t="s">
        <v>28</v>
      </c>
      <c r="J1365" s="80" t="s">
        <v>28</v>
      </c>
      <c r="K1365" s="80">
        <v>94.88</v>
      </c>
      <c r="L1365" s="73">
        <f t="shared" si="358"/>
        <v>94.88</v>
      </c>
      <c r="M1365" s="73">
        <f t="shared" si="359"/>
        <v>154.93</v>
      </c>
      <c r="N1365" s="72" t="str">
        <f t="shared" si="360"/>
        <v>0109</v>
      </c>
      <c r="O1365" s="74">
        <f t="shared" si="361"/>
        <v>0</v>
      </c>
      <c r="P1365" s="72">
        <f t="shared" si="362"/>
        <v>0</v>
      </c>
      <c r="Q1365" s="74">
        <f t="shared" si="363"/>
        <v>7</v>
      </c>
      <c r="R1365" s="72" t="str">
        <f t="shared" si="364"/>
        <v/>
      </c>
      <c r="S1365" s="72" t="str">
        <f t="shared" si="365"/>
        <v/>
      </c>
      <c r="AF1365" s="18">
        <v>780.05741175704998</v>
      </c>
      <c r="AG1365" s="18">
        <v>4.0454545454545503</v>
      </c>
      <c r="AI1365" s="23"/>
      <c r="AJ1365" s="24"/>
      <c r="AK1365" s="24"/>
      <c r="AO1365" s="20"/>
      <c r="AP1365" s="20"/>
      <c r="AQ1365" s="20"/>
      <c r="AR1365" s="20"/>
      <c r="AS1365" s="20"/>
      <c r="AT1365" s="20"/>
      <c r="AU1365" s="20"/>
    </row>
    <row r="1366" spans="1:47" ht="33.75">
      <c r="A1366" s="54">
        <v>7007</v>
      </c>
      <c r="B1366" s="54" t="s">
        <v>129</v>
      </c>
      <c r="C1366" s="58" t="s">
        <v>2877</v>
      </c>
      <c r="D1366" s="79">
        <v>7</v>
      </c>
      <c r="E1366" s="79">
        <v>7</v>
      </c>
      <c r="F1366" s="80">
        <v>1257.75</v>
      </c>
      <c r="G1366" s="80">
        <v>179.68</v>
      </c>
      <c r="H1366" s="80">
        <v>1257.75</v>
      </c>
      <c r="I1366" s="80" t="s">
        <v>28</v>
      </c>
      <c r="J1366" s="80" t="s">
        <v>28</v>
      </c>
      <c r="K1366" s="80">
        <v>179.68</v>
      </c>
      <c r="L1366" s="73">
        <f t="shared" si="358"/>
        <v>179.68</v>
      </c>
      <c r="M1366" s="73">
        <f t="shared" si="359"/>
        <v>126.76</v>
      </c>
      <c r="N1366" s="72" t="str">
        <f t="shared" si="360"/>
        <v>0115</v>
      </c>
      <c r="O1366" s="74">
        <f t="shared" si="361"/>
        <v>0</v>
      </c>
      <c r="P1366" s="72">
        <f t="shared" si="362"/>
        <v>0</v>
      </c>
      <c r="Q1366" s="74">
        <f t="shared" si="363"/>
        <v>7</v>
      </c>
      <c r="R1366" s="72" t="str">
        <f t="shared" si="364"/>
        <v/>
      </c>
      <c r="S1366" s="72" t="str">
        <f t="shared" si="365"/>
        <v/>
      </c>
      <c r="AF1366" s="18">
        <v>853.28350426217605</v>
      </c>
      <c r="AG1366" s="18">
        <v>3.9774774774774802</v>
      </c>
      <c r="AI1366" s="23"/>
      <c r="AJ1366" s="24"/>
      <c r="AK1366" s="24"/>
      <c r="AO1366" s="20"/>
      <c r="AP1366" s="20"/>
      <c r="AQ1366" s="20"/>
      <c r="AR1366" s="20"/>
      <c r="AS1366" s="20"/>
      <c r="AT1366" s="20"/>
      <c r="AU1366" s="20"/>
    </row>
    <row r="1367" spans="1:47" ht="33.75">
      <c r="A1367" s="54">
        <v>7007</v>
      </c>
      <c r="B1367" s="54" t="s">
        <v>131</v>
      </c>
      <c r="C1367" s="58" t="s">
        <v>2877</v>
      </c>
      <c r="D1367" s="79">
        <v>7</v>
      </c>
      <c r="E1367" s="79">
        <v>7</v>
      </c>
      <c r="F1367" s="80">
        <v>1257.75</v>
      </c>
      <c r="G1367" s="80">
        <v>179.68</v>
      </c>
      <c r="H1367" s="80">
        <v>1257.75</v>
      </c>
      <c r="I1367" s="80" t="s">
        <v>28</v>
      </c>
      <c r="J1367" s="80" t="s">
        <v>28</v>
      </c>
      <c r="K1367" s="80">
        <v>179.68</v>
      </c>
      <c r="L1367" s="73">
        <f t="shared" si="358"/>
        <v>179.68</v>
      </c>
      <c r="M1367" s="73">
        <f t="shared" si="359"/>
        <v>126.76</v>
      </c>
      <c r="N1367" s="72" t="str">
        <f t="shared" si="360"/>
        <v>0115</v>
      </c>
      <c r="O1367" s="74">
        <f t="shared" si="361"/>
        <v>0</v>
      </c>
      <c r="P1367" s="72">
        <f t="shared" si="362"/>
        <v>0</v>
      </c>
      <c r="Q1367" s="74">
        <f t="shared" si="363"/>
        <v>7</v>
      </c>
      <c r="R1367" s="72" t="str">
        <f t="shared" si="364"/>
        <v/>
      </c>
      <c r="S1367" s="72" t="str">
        <f t="shared" si="365"/>
        <v/>
      </c>
      <c r="AF1367" s="18">
        <v>795.96908267274205</v>
      </c>
      <c r="AG1367" s="18">
        <v>4.5416666666666696</v>
      </c>
      <c r="AI1367" s="23"/>
      <c r="AJ1367" s="24"/>
      <c r="AK1367" s="24"/>
      <c r="AO1367" s="20"/>
      <c r="AP1367" s="20"/>
      <c r="AQ1367" s="20"/>
      <c r="AR1367" s="20"/>
      <c r="AS1367" s="20"/>
      <c r="AT1367" s="20"/>
      <c r="AU1367" s="20"/>
    </row>
    <row r="1368" spans="1:47" ht="33.75">
      <c r="A1368" s="54">
        <v>7008</v>
      </c>
      <c r="B1368" s="54" t="s">
        <v>143</v>
      </c>
      <c r="C1368" s="58" t="s">
        <v>2878</v>
      </c>
      <c r="D1368" s="79">
        <v>7</v>
      </c>
      <c r="E1368" s="79">
        <v>7</v>
      </c>
      <c r="F1368" s="80">
        <v>921.26</v>
      </c>
      <c r="G1368" s="80">
        <v>131.61000000000001</v>
      </c>
      <c r="H1368" s="80">
        <v>921.26</v>
      </c>
      <c r="I1368" s="80" t="s">
        <v>28</v>
      </c>
      <c r="J1368" s="80" t="s">
        <v>28</v>
      </c>
      <c r="K1368" s="80">
        <v>131.61000000000001</v>
      </c>
      <c r="L1368" s="73">
        <f t="shared" si="358"/>
        <v>131.61000000000001</v>
      </c>
      <c r="M1368" s="73">
        <f t="shared" si="359"/>
        <v>126.76</v>
      </c>
      <c r="N1368" s="72" t="str">
        <f t="shared" si="360"/>
        <v>0115</v>
      </c>
      <c r="O1368" s="74">
        <f t="shared" si="361"/>
        <v>0</v>
      </c>
      <c r="P1368" s="72">
        <f t="shared" si="362"/>
        <v>0</v>
      </c>
      <c r="Q1368" s="74">
        <f t="shared" si="363"/>
        <v>7</v>
      </c>
      <c r="R1368" s="72" t="str">
        <f t="shared" si="364"/>
        <v/>
      </c>
      <c r="S1368" s="72" t="str">
        <f t="shared" si="365"/>
        <v/>
      </c>
      <c r="AF1368" s="18">
        <v>778.25371953252295</v>
      </c>
      <c r="AG1368" s="18">
        <v>3.7303370786516901</v>
      </c>
      <c r="AI1368" s="23"/>
      <c r="AJ1368" s="24"/>
      <c r="AK1368" s="24"/>
      <c r="AO1368" s="20"/>
      <c r="AP1368" s="20"/>
      <c r="AQ1368" s="20"/>
      <c r="AR1368" s="20"/>
      <c r="AS1368" s="20"/>
      <c r="AT1368" s="20"/>
      <c r="AU1368" s="20"/>
    </row>
    <row r="1369" spans="1:47" ht="33.75">
      <c r="A1369" s="54">
        <v>7008</v>
      </c>
      <c r="B1369" s="54" t="s">
        <v>139</v>
      </c>
      <c r="C1369" s="58" t="s">
        <v>2878</v>
      </c>
      <c r="D1369" s="79">
        <v>7</v>
      </c>
      <c r="E1369" s="79">
        <v>7</v>
      </c>
      <c r="F1369" s="80">
        <v>921.26</v>
      </c>
      <c r="G1369" s="80">
        <v>131.61000000000001</v>
      </c>
      <c r="H1369" s="80">
        <v>921.26</v>
      </c>
      <c r="I1369" s="80" t="s">
        <v>28</v>
      </c>
      <c r="J1369" s="80" t="s">
        <v>28</v>
      </c>
      <c r="K1369" s="80">
        <v>131.61000000000001</v>
      </c>
      <c r="L1369" s="73">
        <f t="shared" si="358"/>
        <v>131.61000000000001</v>
      </c>
      <c r="M1369" s="73">
        <f t="shared" si="359"/>
        <v>126.76</v>
      </c>
      <c r="N1369" s="72" t="str">
        <f t="shared" si="360"/>
        <v>0115</v>
      </c>
      <c r="O1369" s="74">
        <f t="shared" si="361"/>
        <v>0</v>
      </c>
      <c r="P1369" s="72">
        <f t="shared" si="362"/>
        <v>0</v>
      </c>
      <c r="Q1369" s="74">
        <f t="shared" si="363"/>
        <v>7</v>
      </c>
      <c r="R1369" s="72" t="str">
        <f t="shared" si="364"/>
        <v/>
      </c>
      <c r="S1369" s="72" t="str">
        <f t="shared" si="365"/>
        <v/>
      </c>
      <c r="AF1369" s="18">
        <v>1095.0791458957001</v>
      </c>
      <c r="AG1369" s="18">
        <v>4.4522613065326597</v>
      </c>
      <c r="AI1369" s="23"/>
      <c r="AJ1369" s="24"/>
      <c r="AK1369" s="24"/>
      <c r="AO1369" s="20"/>
      <c r="AP1369" s="20"/>
      <c r="AQ1369" s="20"/>
      <c r="AR1369" s="20"/>
      <c r="AS1369" s="20"/>
      <c r="AT1369" s="20"/>
      <c r="AU1369" s="20"/>
    </row>
    <row r="1370" spans="1:47" ht="33.75">
      <c r="A1370" s="54">
        <v>7008</v>
      </c>
      <c r="B1370" s="54" t="s">
        <v>133</v>
      </c>
      <c r="C1370" s="58" t="s">
        <v>2878</v>
      </c>
      <c r="D1370" s="79">
        <v>7</v>
      </c>
      <c r="E1370" s="79">
        <v>7</v>
      </c>
      <c r="F1370" s="80">
        <v>921.26</v>
      </c>
      <c r="G1370" s="80">
        <v>131.61000000000001</v>
      </c>
      <c r="H1370" s="80">
        <v>921.26</v>
      </c>
      <c r="I1370" s="80" t="s">
        <v>28</v>
      </c>
      <c r="J1370" s="80" t="s">
        <v>28</v>
      </c>
      <c r="K1370" s="80">
        <v>131.61000000000001</v>
      </c>
      <c r="L1370" s="73">
        <f t="shared" si="358"/>
        <v>131.61000000000001</v>
      </c>
      <c r="M1370" s="73">
        <f t="shared" si="359"/>
        <v>126.76</v>
      </c>
      <c r="N1370" s="72" t="str">
        <f t="shared" si="360"/>
        <v>0115</v>
      </c>
      <c r="O1370" s="74">
        <f t="shared" si="361"/>
        <v>0</v>
      </c>
      <c r="P1370" s="72">
        <f t="shared" si="362"/>
        <v>0</v>
      </c>
      <c r="Q1370" s="74">
        <f t="shared" si="363"/>
        <v>7</v>
      </c>
      <c r="R1370" s="72" t="str">
        <f t="shared" si="364"/>
        <v/>
      </c>
      <c r="S1370" s="72" t="str">
        <f t="shared" si="365"/>
        <v/>
      </c>
      <c r="AF1370" s="18">
        <v>1267.5085087555401</v>
      </c>
      <c r="AG1370" s="18">
        <v>4.2721518987341804</v>
      </c>
      <c r="AI1370" s="23"/>
      <c r="AJ1370" s="24"/>
      <c r="AK1370" s="24"/>
      <c r="AO1370" s="20"/>
      <c r="AP1370" s="20"/>
      <c r="AQ1370" s="20"/>
      <c r="AR1370" s="20"/>
      <c r="AS1370" s="20"/>
      <c r="AT1370" s="20"/>
      <c r="AU1370" s="20"/>
    </row>
    <row r="1371" spans="1:47" ht="33.75">
      <c r="A1371" s="54">
        <v>7008</v>
      </c>
      <c r="B1371" s="54" t="s">
        <v>135</v>
      </c>
      <c r="C1371" s="58" t="s">
        <v>2878</v>
      </c>
      <c r="D1371" s="79">
        <v>7</v>
      </c>
      <c r="E1371" s="79">
        <v>7</v>
      </c>
      <c r="F1371" s="80">
        <v>921.26</v>
      </c>
      <c r="G1371" s="80">
        <v>131.61000000000001</v>
      </c>
      <c r="H1371" s="80">
        <v>921.26</v>
      </c>
      <c r="I1371" s="80" t="s">
        <v>28</v>
      </c>
      <c r="J1371" s="80" t="s">
        <v>28</v>
      </c>
      <c r="K1371" s="80">
        <v>131.61000000000001</v>
      </c>
      <c r="L1371" s="73">
        <f t="shared" si="358"/>
        <v>131.61000000000001</v>
      </c>
      <c r="M1371" s="73">
        <f t="shared" si="359"/>
        <v>126.76</v>
      </c>
      <c r="N1371" s="72" t="str">
        <f t="shared" si="360"/>
        <v>0115</v>
      </c>
      <c r="O1371" s="74">
        <f t="shared" si="361"/>
        <v>0</v>
      </c>
      <c r="P1371" s="72">
        <f t="shared" si="362"/>
        <v>0</v>
      </c>
      <c r="Q1371" s="74">
        <f t="shared" si="363"/>
        <v>7</v>
      </c>
      <c r="R1371" s="72" t="str">
        <f t="shared" si="364"/>
        <v/>
      </c>
      <c r="S1371" s="72" t="str">
        <f t="shared" si="365"/>
        <v/>
      </c>
      <c r="AF1371" s="18">
        <v>838.35912433120996</v>
      </c>
      <c r="AG1371" s="18">
        <v>4.3020833333333304</v>
      </c>
      <c r="AI1371" s="23"/>
      <c r="AJ1371" s="24"/>
      <c r="AK1371" s="24"/>
      <c r="AO1371" s="20"/>
      <c r="AP1371" s="20"/>
      <c r="AQ1371" s="20"/>
      <c r="AR1371" s="20"/>
      <c r="AS1371" s="20"/>
      <c r="AT1371" s="20"/>
      <c r="AU1371" s="20"/>
    </row>
    <row r="1372" spans="1:47" ht="33.75">
      <c r="A1372" s="54">
        <v>7008</v>
      </c>
      <c r="B1372" s="54" t="s">
        <v>137</v>
      </c>
      <c r="C1372" s="58" t="s">
        <v>2878</v>
      </c>
      <c r="D1372" s="79">
        <v>7</v>
      </c>
      <c r="E1372" s="79">
        <v>7</v>
      </c>
      <c r="F1372" s="80">
        <v>921.26</v>
      </c>
      <c r="G1372" s="80">
        <v>131.61000000000001</v>
      </c>
      <c r="H1372" s="80">
        <v>921.26</v>
      </c>
      <c r="I1372" s="80" t="s">
        <v>28</v>
      </c>
      <c r="J1372" s="80" t="s">
        <v>28</v>
      </c>
      <c r="K1372" s="80">
        <v>131.61000000000001</v>
      </c>
      <c r="L1372" s="73">
        <f t="shared" si="358"/>
        <v>131.61000000000001</v>
      </c>
      <c r="M1372" s="73">
        <f t="shared" si="359"/>
        <v>126.76</v>
      </c>
      <c r="N1372" s="72" t="str">
        <f t="shared" si="360"/>
        <v>0115</v>
      </c>
      <c r="O1372" s="74">
        <f t="shared" si="361"/>
        <v>0</v>
      </c>
      <c r="P1372" s="72">
        <f t="shared" si="362"/>
        <v>0</v>
      </c>
      <c r="Q1372" s="74">
        <f t="shared" si="363"/>
        <v>7</v>
      </c>
      <c r="R1372" s="72" t="str">
        <f t="shared" si="364"/>
        <v/>
      </c>
      <c r="S1372" s="72" t="str">
        <f t="shared" si="365"/>
        <v/>
      </c>
      <c r="AF1372" s="18">
        <v>817.28680839208698</v>
      </c>
      <c r="AG1372" s="18">
        <v>3.90476190476191</v>
      </c>
      <c r="AI1372" s="23"/>
      <c r="AJ1372" s="24"/>
      <c r="AK1372" s="24"/>
      <c r="AO1372" s="20"/>
      <c r="AP1372" s="20"/>
      <c r="AQ1372" s="20"/>
      <c r="AR1372" s="20"/>
      <c r="AS1372" s="20"/>
      <c r="AT1372" s="20"/>
      <c r="AU1372" s="20"/>
    </row>
    <row r="1373" spans="1:47" ht="33.75">
      <c r="A1373" s="54">
        <v>7008</v>
      </c>
      <c r="B1373" s="54" t="s">
        <v>141</v>
      </c>
      <c r="C1373" s="58" t="s">
        <v>2878</v>
      </c>
      <c r="D1373" s="79">
        <v>7</v>
      </c>
      <c r="E1373" s="79">
        <v>7</v>
      </c>
      <c r="F1373" s="80">
        <v>921.26</v>
      </c>
      <c r="G1373" s="80">
        <v>131.61000000000001</v>
      </c>
      <c r="H1373" s="80">
        <v>921.26</v>
      </c>
      <c r="I1373" s="80" t="s">
        <v>28</v>
      </c>
      <c r="J1373" s="80" t="s">
        <v>28</v>
      </c>
      <c r="K1373" s="80">
        <v>131.61000000000001</v>
      </c>
      <c r="L1373" s="73">
        <f t="shared" si="358"/>
        <v>131.61000000000001</v>
      </c>
      <c r="M1373" s="73">
        <f t="shared" si="359"/>
        <v>126.76</v>
      </c>
      <c r="N1373" s="72" t="str">
        <f t="shared" si="360"/>
        <v>0115</v>
      </c>
      <c r="O1373" s="74">
        <f t="shared" si="361"/>
        <v>0</v>
      </c>
      <c r="P1373" s="72">
        <f t="shared" si="362"/>
        <v>0</v>
      </c>
      <c r="Q1373" s="74">
        <f t="shared" si="363"/>
        <v>7</v>
      </c>
      <c r="R1373" s="72" t="str">
        <f t="shared" si="364"/>
        <v/>
      </c>
      <c r="S1373" s="72" t="str">
        <f t="shared" si="365"/>
        <v/>
      </c>
      <c r="AF1373" s="18">
        <v>822.51194203452997</v>
      </c>
      <c r="AG1373" s="18">
        <v>3.8287671232876699</v>
      </c>
      <c r="AI1373" s="23"/>
      <c r="AJ1373" s="24"/>
      <c r="AK1373" s="24"/>
      <c r="AO1373" s="20"/>
      <c r="AP1373" s="20"/>
      <c r="AQ1373" s="20"/>
      <c r="AR1373" s="20"/>
      <c r="AS1373" s="20"/>
      <c r="AT1373" s="20"/>
      <c r="AU1373" s="20"/>
    </row>
    <row r="1374" spans="1:47" ht="33.75">
      <c r="A1374" s="54">
        <v>7009</v>
      </c>
      <c r="B1374" s="54" t="s">
        <v>145</v>
      </c>
      <c r="C1374" s="58" t="s">
        <v>2879</v>
      </c>
      <c r="D1374" s="79">
        <v>7</v>
      </c>
      <c r="E1374" s="79">
        <v>7</v>
      </c>
      <c r="F1374" s="80">
        <v>834.35</v>
      </c>
      <c r="G1374" s="80">
        <v>119.19</v>
      </c>
      <c r="H1374" s="80">
        <v>834.35</v>
      </c>
      <c r="I1374" s="80" t="s">
        <v>28</v>
      </c>
      <c r="J1374" s="80" t="s">
        <v>28</v>
      </c>
      <c r="K1374" s="80">
        <v>119.19</v>
      </c>
      <c r="L1374" s="73">
        <f t="shared" si="358"/>
        <v>119.19</v>
      </c>
      <c r="M1374" s="73">
        <f t="shared" si="359"/>
        <v>126.76</v>
      </c>
      <c r="N1374" s="72" t="str">
        <f t="shared" si="360"/>
        <v>0115</v>
      </c>
      <c r="O1374" s="74">
        <f t="shared" si="361"/>
        <v>0</v>
      </c>
      <c r="P1374" s="72">
        <f t="shared" si="362"/>
        <v>0</v>
      </c>
      <c r="Q1374" s="74">
        <f t="shared" si="363"/>
        <v>7</v>
      </c>
      <c r="R1374" s="72" t="str">
        <f t="shared" si="364"/>
        <v/>
      </c>
      <c r="S1374" s="72" t="str">
        <f t="shared" si="365"/>
        <v/>
      </c>
      <c r="AF1374" s="18">
        <v>916.21765699120101</v>
      </c>
      <c r="AG1374" s="18">
        <v>4.05</v>
      </c>
      <c r="AI1374" s="23"/>
      <c r="AJ1374" s="24"/>
      <c r="AK1374" s="24"/>
      <c r="AO1374" s="20"/>
      <c r="AP1374" s="20"/>
      <c r="AQ1374" s="20"/>
      <c r="AR1374" s="20"/>
      <c r="AS1374" s="20"/>
      <c r="AT1374" s="20"/>
      <c r="AU1374" s="20"/>
    </row>
    <row r="1375" spans="1:47" ht="33.75">
      <c r="A1375" s="54">
        <v>7009</v>
      </c>
      <c r="B1375" s="54" t="s">
        <v>149</v>
      </c>
      <c r="C1375" s="58" t="s">
        <v>2879</v>
      </c>
      <c r="D1375" s="79">
        <v>7</v>
      </c>
      <c r="E1375" s="79">
        <v>7</v>
      </c>
      <c r="F1375" s="80">
        <v>834.35</v>
      </c>
      <c r="G1375" s="80">
        <v>119.19</v>
      </c>
      <c r="H1375" s="80">
        <v>834.35</v>
      </c>
      <c r="I1375" s="80" t="s">
        <v>28</v>
      </c>
      <c r="J1375" s="80" t="s">
        <v>28</v>
      </c>
      <c r="K1375" s="80">
        <v>119.19</v>
      </c>
      <c r="L1375" s="73">
        <f t="shared" si="358"/>
        <v>119.19</v>
      </c>
      <c r="M1375" s="73">
        <f t="shared" si="359"/>
        <v>126.76</v>
      </c>
      <c r="N1375" s="72" t="str">
        <f t="shared" si="360"/>
        <v>0115</v>
      </c>
      <c r="O1375" s="74">
        <f t="shared" si="361"/>
        <v>0</v>
      </c>
      <c r="P1375" s="72">
        <f t="shared" si="362"/>
        <v>0</v>
      </c>
      <c r="Q1375" s="74">
        <f t="shared" si="363"/>
        <v>7</v>
      </c>
      <c r="R1375" s="72" t="str">
        <f t="shared" si="364"/>
        <v/>
      </c>
      <c r="S1375" s="72" t="str">
        <f t="shared" si="365"/>
        <v/>
      </c>
      <c r="AF1375" s="18">
        <v>825.262508905966</v>
      </c>
      <c r="AG1375" s="18">
        <v>4.0416666666666696</v>
      </c>
      <c r="AI1375" s="23"/>
      <c r="AJ1375" s="24"/>
      <c r="AK1375" s="24"/>
      <c r="AO1375" s="20"/>
      <c r="AP1375" s="20"/>
      <c r="AQ1375" s="20"/>
      <c r="AR1375" s="20"/>
      <c r="AS1375" s="20"/>
      <c r="AT1375" s="20"/>
      <c r="AU1375" s="20"/>
    </row>
    <row r="1376" spans="1:47" ht="33.75">
      <c r="A1376" s="54">
        <v>7009</v>
      </c>
      <c r="B1376" s="54" t="s">
        <v>151</v>
      </c>
      <c r="C1376" s="58" t="s">
        <v>2879</v>
      </c>
      <c r="D1376" s="79">
        <v>7</v>
      </c>
      <c r="E1376" s="79">
        <v>7</v>
      </c>
      <c r="F1376" s="80">
        <v>834.35</v>
      </c>
      <c r="G1376" s="80">
        <v>119.19</v>
      </c>
      <c r="H1376" s="80">
        <v>834.35</v>
      </c>
      <c r="I1376" s="80" t="s">
        <v>28</v>
      </c>
      <c r="J1376" s="80" t="s">
        <v>28</v>
      </c>
      <c r="K1376" s="80">
        <v>119.19</v>
      </c>
      <c r="L1376" s="73">
        <f t="shared" si="358"/>
        <v>119.19</v>
      </c>
      <c r="M1376" s="73">
        <f t="shared" si="359"/>
        <v>126.76</v>
      </c>
      <c r="N1376" s="72" t="str">
        <f t="shared" si="360"/>
        <v>0115</v>
      </c>
      <c r="O1376" s="74">
        <f t="shared" si="361"/>
        <v>0</v>
      </c>
      <c r="P1376" s="72">
        <f t="shared" si="362"/>
        <v>0</v>
      </c>
      <c r="Q1376" s="74">
        <f t="shared" si="363"/>
        <v>7</v>
      </c>
      <c r="R1376" s="72" t="str">
        <f t="shared" si="364"/>
        <v/>
      </c>
      <c r="S1376" s="72" t="str">
        <f t="shared" si="365"/>
        <v/>
      </c>
      <c r="AF1376" s="18">
        <v>862.34393372575096</v>
      </c>
      <c r="AG1376" s="18">
        <v>4.1016949152542397</v>
      </c>
      <c r="AI1376" s="23"/>
      <c r="AJ1376" s="24"/>
      <c r="AK1376" s="24"/>
      <c r="AO1376" s="20"/>
      <c r="AP1376" s="20"/>
      <c r="AQ1376" s="20"/>
      <c r="AR1376" s="20"/>
      <c r="AS1376" s="20"/>
      <c r="AT1376" s="20"/>
      <c r="AU1376" s="20"/>
    </row>
    <row r="1377" spans="1:47" ht="33.75">
      <c r="A1377" s="54">
        <v>7009</v>
      </c>
      <c r="B1377" s="54" t="s">
        <v>155</v>
      </c>
      <c r="C1377" s="58" t="s">
        <v>2879</v>
      </c>
      <c r="D1377" s="79">
        <v>7</v>
      </c>
      <c r="E1377" s="79">
        <v>7</v>
      </c>
      <c r="F1377" s="80">
        <v>834.35</v>
      </c>
      <c r="G1377" s="80">
        <v>119.19</v>
      </c>
      <c r="H1377" s="80">
        <v>834.35</v>
      </c>
      <c r="I1377" s="80" t="s">
        <v>28</v>
      </c>
      <c r="J1377" s="80" t="s">
        <v>28</v>
      </c>
      <c r="K1377" s="80">
        <v>119.19</v>
      </c>
      <c r="L1377" s="73">
        <f t="shared" si="358"/>
        <v>119.19</v>
      </c>
      <c r="M1377" s="73">
        <f t="shared" si="359"/>
        <v>126.76</v>
      </c>
      <c r="N1377" s="72" t="str">
        <f t="shared" si="360"/>
        <v>0115</v>
      </c>
      <c r="O1377" s="74">
        <f t="shared" si="361"/>
        <v>0</v>
      </c>
      <c r="P1377" s="72">
        <f t="shared" si="362"/>
        <v>0</v>
      </c>
      <c r="Q1377" s="74">
        <f t="shared" si="363"/>
        <v>7</v>
      </c>
      <c r="R1377" s="72" t="str">
        <f t="shared" si="364"/>
        <v/>
      </c>
      <c r="S1377" s="72" t="str">
        <f t="shared" si="365"/>
        <v/>
      </c>
      <c r="AF1377" s="18">
        <v>818.55731408936094</v>
      </c>
      <c r="AG1377" s="18">
        <v>4.0476190476190501</v>
      </c>
      <c r="AI1377" s="23"/>
      <c r="AJ1377" s="24"/>
      <c r="AK1377" s="24"/>
      <c r="AO1377" s="20"/>
      <c r="AP1377" s="20"/>
      <c r="AQ1377" s="20"/>
      <c r="AR1377" s="20"/>
      <c r="AS1377" s="20"/>
      <c r="AT1377" s="20"/>
      <c r="AU1377" s="20"/>
    </row>
    <row r="1378" spans="1:47" ht="33.75">
      <c r="A1378" s="54">
        <v>7009</v>
      </c>
      <c r="B1378" s="54" t="s">
        <v>153</v>
      </c>
      <c r="C1378" s="58" t="s">
        <v>2879</v>
      </c>
      <c r="D1378" s="79">
        <v>7</v>
      </c>
      <c r="E1378" s="79">
        <v>7</v>
      </c>
      <c r="F1378" s="80">
        <v>834.35</v>
      </c>
      <c r="G1378" s="80">
        <v>119.19</v>
      </c>
      <c r="H1378" s="80">
        <v>834.35</v>
      </c>
      <c r="I1378" s="80" t="s">
        <v>28</v>
      </c>
      <c r="J1378" s="80" t="s">
        <v>28</v>
      </c>
      <c r="K1378" s="80">
        <v>119.19</v>
      </c>
      <c r="L1378" s="73">
        <f t="shared" si="358"/>
        <v>119.19</v>
      </c>
      <c r="M1378" s="73">
        <f t="shared" si="359"/>
        <v>126.76</v>
      </c>
      <c r="N1378" s="72" t="str">
        <f t="shared" si="360"/>
        <v>0115</v>
      </c>
      <c r="O1378" s="74">
        <f t="shared" si="361"/>
        <v>0</v>
      </c>
      <c r="P1378" s="72">
        <f t="shared" si="362"/>
        <v>0</v>
      </c>
      <c r="Q1378" s="74">
        <f t="shared" si="363"/>
        <v>7</v>
      </c>
      <c r="R1378" s="72" t="str">
        <f t="shared" si="364"/>
        <v/>
      </c>
      <c r="S1378" s="72" t="str">
        <f t="shared" si="365"/>
        <v/>
      </c>
      <c r="AF1378" s="18">
        <v>862.15487098767903</v>
      </c>
      <c r="AG1378" s="18">
        <v>4.2380952380952399</v>
      </c>
      <c r="AI1378" s="23"/>
      <c r="AJ1378" s="24"/>
      <c r="AK1378" s="24"/>
      <c r="AO1378" s="20"/>
      <c r="AP1378" s="20"/>
      <c r="AQ1378" s="20"/>
      <c r="AR1378" s="20"/>
      <c r="AS1378" s="20"/>
      <c r="AT1378" s="20"/>
      <c r="AU1378" s="20"/>
    </row>
    <row r="1379" spans="1:47" ht="33.75">
      <c r="A1379" s="54">
        <v>7009</v>
      </c>
      <c r="B1379" s="54" t="s">
        <v>147</v>
      </c>
      <c r="C1379" s="58" t="s">
        <v>2879</v>
      </c>
      <c r="D1379" s="79">
        <v>7</v>
      </c>
      <c r="E1379" s="79">
        <v>7</v>
      </c>
      <c r="F1379" s="80">
        <v>834.35</v>
      </c>
      <c r="G1379" s="80">
        <v>119.19</v>
      </c>
      <c r="H1379" s="80">
        <v>834.35</v>
      </c>
      <c r="I1379" s="80" t="s">
        <v>28</v>
      </c>
      <c r="J1379" s="80" t="s">
        <v>28</v>
      </c>
      <c r="K1379" s="80">
        <v>119.19</v>
      </c>
      <c r="L1379" s="73">
        <f t="shared" si="358"/>
        <v>119.19</v>
      </c>
      <c r="M1379" s="73">
        <f t="shared" si="359"/>
        <v>126.76</v>
      </c>
      <c r="N1379" s="72" t="str">
        <f t="shared" si="360"/>
        <v>0115</v>
      </c>
      <c r="O1379" s="74">
        <f t="shared" si="361"/>
        <v>0</v>
      </c>
      <c r="P1379" s="72">
        <f t="shared" si="362"/>
        <v>0</v>
      </c>
      <c r="Q1379" s="74">
        <f t="shared" si="363"/>
        <v>7</v>
      </c>
      <c r="R1379" s="72" t="str">
        <f t="shared" si="364"/>
        <v/>
      </c>
      <c r="S1379" s="72" t="str">
        <f t="shared" si="365"/>
        <v/>
      </c>
      <c r="AF1379" s="18">
        <v>778.07426452364496</v>
      </c>
      <c r="AG1379" s="18">
        <v>4.0186567164179099</v>
      </c>
      <c r="AI1379" s="23"/>
      <c r="AJ1379" s="24"/>
      <c r="AK1379" s="24"/>
      <c r="AO1379" s="20"/>
      <c r="AP1379" s="20"/>
      <c r="AQ1379" s="20"/>
      <c r="AR1379" s="20"/>
      <c r="AS1379" s="20"/>
      <c r="AT1379" s="20"/>
      <c r="AU1379" s="20"/>
    </row>
    <row r="1380" spans="1:47" ht="33.75">
      <c r="A1380" s="54">
        <v>7010</v>
      </c>
      <c r="B1380" s="54" t="s">
        <v>167</v>
      </c>
      <c r="C1380" s="58" t="s">
        <v>2880</v>
      </c>
      <c r="D1380" s="79">
        <v>7</v>
      </c>
      <c r="E1380" s="79">
        <v>7</v>
      </c>
      <c r="F1380" s="80">
        <v>609.47</v>
      </c>
      <c r="G1380" s="80">
        <v>87.07</v>
      </c>
      <c r="H1380" s="80">
        <v>609.47</v>
      </c>
      <c r="I1380" s="80" t="s">
        <v>28</v>
      </c>
      <c r="J1380" s="80" t="s">
        <v>28</v>
      </c>
      <c r="K1380" s="80">
        <v>87.07</v>
      </c>
      <c r="L1380" s="73">
        <f t="shared" si="358"/>
        <v>87.07</v>
      </c>
      <c r="M1380" s="73">
        <f t="shared" si="359"/>
        <v>126.76</v>
      </c>
      <c r="N1380" s="72" t="str">
        <f t="shared" si="360"/>
        <v>0115</v>
      </c>
      <c r="O1380" s="74">
        <f t="shared" si="361"/>
        <v>0</v>
      </c>
      <c r="P1380" s="72">
        <f t="shared" si="362"/>
        <v>0</v>
      </c>
      <c r="Q1380" s="74">
        <f t="shared" si="363"/>
        <v>7</v>
      </c>
      <c r="R1380" s="72" t="str">
        <f t="shared" si="364"/>
        <v/>
      </c>
      <c r="S1380" s="72" t="str">
        <f t="shared" si="365"/>
        <v/>
      </c>
      <c r="AF1380" s="18">
        <v>794.45517435249201</v>
      </c>
      <c r="AG1380" s="18">
        <v>4.0388059701492498</v>
      </c>
      <c r="AI1380" s="23"/>
      <c r="AJ1380" s="24"/>
      <c r="AK1380" s="24"/>
      <c r="AO1380" s="20"/>
      <c r="AP1380" s="20"/>
      <c r="AQ1380" s="20"/>
      <c r="AR1380" s="20"/>
      <c r="AS1380" s="20"/>
      <c r="AT1380" s="20"/>
      <c r="AU1380" s="20"/>
    </row>
    <row r="1381" spans="1:47" ht="33.75">
      <c r="A1381" s="54">
        <v>7010</v>
      </c>
      <c r="B1381" s="54" t="s">
        <v>159</v>
      </c>
      <c r="C1381" s="58" t="s">
        <v>2880</v>
      </c>
      <c r="D1381" s="79">
        <v>7</v>
      </c>
      <c r="E1381" s="79">
        <v>7</v>
      </c>
      <c r="F1381" s="80">
        <v>609.47</v>
      </c>
      <c r="G1381" s="80">
        <v>87.07</v>
      </c>
      <c r="H1381" s="80">
        <v>609.47</v>
      </c>
      <c r="I1381" s="80" t="s">
        <v>28</v>
      </c>
      <c r="J1381" s="80" t="s">
        <v>28</v>
      </c>
      <c r="K1381" s="80">
        <v>87.07</v>
      </c>
      <c r="L1381" s="73">
        <f t="shared" si="358"/>
        <v>87.07</v>
      </c>
      <c r="M1381" s="73">
        <f t="shared" si="359"/>
        <v>126.76</v>
      </c>
      <c r="N1381" s="72" t="str">
        <f t="shared" si="360"/>
        <v>0115</v>
      </c>
      <c r="O1381" s="74">
        <f t="shared" si="361"/>
        <v>0</v>
      </c>
      <c r="P1381" s="72">
        <f t="shared" si="362"/>
        <v>0</v>
      </c>
      <c r="Q1381" s="74">
        <f t="shared" si="363"/>
        <v>7</v>
      </c>
      <c r="R1381" s="72" t="str">
        <f t="shared" si="364"/>
        <v/>
      </c>
      <c r="S1381" s="72" t="str">
        <f t="shared" si="365"/>
        <v/>
      </c>
      <c r="AF1381" s="18">
        <v>797.58686138243604</v>
      </c>
      <c r="AG1381" s="18">
        <v>3.8571428571428599</v>
      </c>
      <c r="AI1381" s="23"/>
      <c r="AJ1381" s="24"/>
      <c r="AK1381" s="24"/>
      <c r="AO1381" s="20"/>
      <c r="AP1381" s="20"/>
      <c r="AQ1381" s="20"/>
      <c r="AR1381" s="20"/>
      <c r="AS1381" s="20"/>
      <c r="AT1381" s="20"/>
      <c r="AU1381" s="20"/>
    </row>
    <row r="1382" spans="1:47" ht="33.75">
      <c r="A1382" s="54">
        <v>7010</v>
      </c>
      <c r="B1382" s="54" t="s">
        <v>161</v>
      </c>
      <c r="C1382" s="58" t="s">
        <v>2880</v>
      </c>
      <c r="D1382" s="79">
        <v>7</v>
      </c>
      <c r="E1382" s="79">
        <v>7</v>
      </c>
      <c r="F1382" s="80">
        <v>609.47</v>
      </c>
      <c r="G1382" s="80">
        <v>87.07</v>
      </c>
      <c r="H1382" s="80">
        <v>609.47</v>
      </c>
      <c r="I1382" s="80" t="s">
        <v>28</v>
      </c>
      <c r="J1382" s="80" t="s">
        <v>28</v>
      </c>
      <c r="K1382" s="80">
        <v>87.07</v>
      </c>
      <c r="L1382" s="73">
        <f t="shared" si="358"/>
        <v>87.07</v>
      </c>
      <c r="M1382" s="73">
        <f t="shared" si="359"/>
        <v>126.76</v>
      </c>
      <c r="N1382" s="72" t="str">
        <f t="shared" si="360"/>
        <v>0115</v>
      </c>
      <c r="O1382" s="74">
        <f t="shared" si="361"/>
        <v>0</v>
      </c>
      <c r="P1382" s="72">
        <f t="shared" si="362"/>
        <v>0</v>
      </c>
      <c r="Q1382" s="74">
        <f t="shared" si="363"/>
        <v>7</v>
      </c>
      <c r="R1382" s="72" t="str">
        <f t="shared" si="364"/>
        <v/>
      </c>
      <c r="S1382" s="72" t="str">
        <f t="shared" si="365"/>
        <v/>
      </c>
      <c r="AF1382" s="18">
        <v>922.50460532325098</v>
      </c>
      <c r="AG1382" s="18">
        <v>4.4888888888888898</v>
      </c>
      <c r="AI1382" s="23"/>
      <c r="AJ1382" s="24"/>
      <c r="AK1382" s="24"/>
      <c r="AO1382" s="20"/>
      <c r="AP1382" s="20"/>
      <c r="AQ1382" s="20"/>
      <c r="AR1382" s="20"/>
      <c r="AS1382" s="20"/>
      <c r="AT1382" s="20"/>
      <c r="AU1382" s="20"/>
    </row>
    <row r="1383" spans="1:47" ht="33.75">
      <c r="A1383" s="54">
        <v>7010</v>
      </c>
      <c r="B1383" s="54" t="s">
        <v>157</v>
      </c>
      <c r="C1383" s="58" t="s">
        <v>2880</v>
      </c>
      <c r="D1383" s="79">
        <v>7</v>
      </c>
      <c r="E1383" s="79">
        <v>7</v>
      </c>
      <c r="F1383" s="80">
        <v>609.47</v>
      </c>
      <c r="G1383" s="80">
        <v>87.07</v>
      </c>
      <c r="H1383" s="80">
        <v>609.47</v>
      </c>
      <c r="I1383" s="80" t="s">
        <v>28</v>
      </c>
      <c r="J1383" s="80" t="s">
        <v>28</v>
      </c>
      <c r="K1383" s="80">
        <v>87.07</v>
      </c>
      <c r="L1383" s="73">
        <f t="shared" si="358"/>
        <v>87.07</v>
      </c>
      <c r="M1383" s="73">
        <f t="shared" si="359"/>
        <v>126.76</v>
      </c>
      <c r="N1383" s="72" t="str">
        <f t="shared" si="360"/>
        <v>0115</v>
      </c>
      <c r="O1383" s="74">
        <f t="shared" si="361"/>
        <v>0</v>
      </c>
      <c r="P1383" s="72">
        <f t="shared" si="362"/>
        <v>0</v>
      </c>
      <c r="Q1383" s="74">
        <f t="shared" si="363"/>
        <v>7</v>
      </c>
      <c r="R1383" s="72" t="str">
        <f t="shared" si="364"/>
        <v/>
      </c>
      <c r="S1383" s="72" t="str">
        <f t="shared" si="365"/>
        <v/>
      </c>
      <c r="AF1383" s="18">
        <v>791.20746805416502</v>
      </c>
      <c r="AG1383" s="18">
        <v>3.79</v>
      </c>
      <c r="AI1383" s="23"/>
      <c r="AJ1383" s="24"/>
      <c r="AK1383" s="24"/>
      <c r="AO1383" s="20"/>
      <c r="AP1383" s="20"/>
      <c r="AQ1383" s="20"/>
      <c r="AR1383" s="20"/>
      <c r="AS1383" s="20"/>
      <c r="AT1383" s="20"/>
      <c r="AU1383" s="20"/>
    </row>
    <row r="1384" spans="1:47" ht="33.75">
      <c r="A1384" s="54">
        <v>7010</v>
      </c>
      <c r="B1384" s="54" t="s">
        <v>163</v>
      </c>
      <c r="C1384" s="58" t="s">
        <v>2880</v>
      </c>
      <c r="D1384" s="79">
        <v>7</v>
      </c>
      <c r="E1384" s="79">
        <v>7</v>
      </c>
      <c r="F1384" s="80">
        <v>609.47</v>
      </c>
      <c r="G1384" s="80">
        <v>87.07</v>
      </c>
      <c r="H1384" s="80">
        <v>609.47</v>
      </c>
      <c r="I1384" s="80" t="s">
        <v>28</v>
      </c>
      <c r="J1384" s="80" t="s">
        <v>28</v>
      </c>
      <c r="K1384" s="80">
        <v>87.07</v>
      </c>
      <c r="L1384" s="73">
        <f t="shared" si="358"/>
        <v>87.07</v>
      </c>
      <c r="M1384" s="73">
        <f t="shared" si="359"/>
        <v>126.76</v>
      </c>
      <c r="N1384" s="72" t="str">
        <f t="shared" si="360"/>
        <v>0115</v>
      </c>
      <c r="O1384" s="74">
        <f t="shared" si="361"/>
        <v>0</v>
      </c>
      <c r="P1384" s="72">
        <f t="shared" si="362"/>
        <v>0</v>
      </c>
      <c r="Q1384" s="74">
        <f t="shared" si="363"/>
        <v>7</v>
      </c>
      <c r="R1384" s="72" t="str">
        <f t="shared" si="364"/>
        <v/>
      </c>
      <c r="S1384" s="72" t="str">
        <f t="shared" si="365"/>
        <v/>
      </c>
      <c r="AF1384" s="18">
        <v>850.69980443009695</v>
      </c>
      <c r="AG1384" s="18">
        <v>3.9196428571428599</v>
      </c>
      <c r="AI1384" s="23"/>
      <c r="AJ1384" s="24"/>
      <c r="AK1384" s="24"/>
      <c r="AO1384" s="20"/>
      <c r="AP1384" s="20"/>
      <c r="AQ1384" s="20"/>
      <c r="AR1384" s="20"/>
      <c r="AS1384" s="20"/>
      <c r="AT1384" s="20"/>
      <c r="AU1384" s="20"/>
    </row>
    <row r="1385" spans="1:47" ht="33.75">
      <c r="A1385" s="54">
        <v>7010</v>
      </c>
      <c r="B1385" s="54" t="s">
        <v>165</v>
      </c>
      <c r="C1385" s="58" t="s">
        <v>2880</v>
      </c>
      <c r="D1385" s="79">
        <v>7</v>
      </c>
      <c r="E1385" s="79">
        <v>7</v>
      </c>
      <c r="F1385" s="80">
        <v>609.47</v>
      </c>
      <c r="G1385" s="80">
        <v>87.07</v>
      </c>
      <c r="H1385" s="80">
        <v>609.47</v>
      </c>
      <c r="I1385" s="80" t="s">
        <v>28</v>
      </c>
      <c r="J1385" s="80" t="s">
        <v>28</v>
      </c>
      <c r="K1385" s="80">
        <v>87.07</v>
      </c>
      <c r="L1385" s="73">
        <f t="shared" si="358"/>
        <v>87.07</v>
      </c>
      <c r="M1385" s="73">
        <f t="shared" si="359"/>
        <v>126.76</v>
      </c>
      <c r="N1385" s="72" t="str">
        <f t="shared" si="360"/>
        <v>0115</v>
      </c>
      <c r="O1385" s="74">
        <f t="shared" si="361"/>
        <v>0</v>
      </c>
      <c r="P1385" s="72">
        <f t="shared" si="362"/>
        <v>0</v>
      </c>
      <c r="Q1385" s="74">
        <f t="shared" si="363"/>
        <v>7</v>
      </c>
      <c r="R1385" s="72" t="str">
        <f t="shared" si="364"/>
        <v/>
      </c>
      <c r="S1385" s="72" t="str">
        <f t="shared" si="365"/>
        <v/>
      </c>
      <c r="AF1385" s="18">
        <v>827.30875888365995</v>
      </c>
      <c r="AG1385" s="18">
        <v>3.85301837270341</v>
      </c>
      <c r="AI1385" s="23"/>
      <c r="AJ1385" s="24"/>
      <c r="AK1385" s="24"/>
      <c r="AO1385" s="20"/>
      <c r="AP1385" s="20"/>
      <c r="AQ1385" s="20"/>
      <c r="AR1385" s="20"/>
      <c r="AS1385" s="20"/>
      <c r="AT1385" s="20"/>
      <c r="AU1385" s="20"/>
    </row>
    <row r="1386" spans="1:47" ht="33.75">
      <c r="A1386" s="54">
        <v>7011</v>
      </c>
      <c r="B1386" s="54" t="s">
        <v>173</v>
      </c>
      <c r="C1386" s="58" t="s">
        <v>2881</v>
      </c>
      <c r="D1386" s="79">
        <v>7</v>
      </c>
      <c r="E1386" s="79">
        <v>7</v>
      </c>
      <c r="F1386" s="80">
        <v>2443.4299999999998</v>
      </c>
      <c r="G1386" s="80">
        <v>349.06</v>
      </c>
      <c r="H1386" s="80">
        <v>2443.4299999999998</v>
      </c>
      <c r="I1386" s="80" t="s">
        <v>28</v>
      </c>
      <c r="J1386" s="80" t="s">
        <v>28</v>
      </c>
      <c r="K1386" s="80">
        <v>349.06</v>
      </c>
      <c r="L1386" s="73">
        <f t="shared" si="358"/>
        <v>349.06</v>
      </c>
      <c r="M1386" s="73">
        <f t="shared" si="359"/>
        <v>242.83</v>
      </c>
      <c r="N1386" s="72" t="str">
        <f t="shared" si="360"/>
        <v>0118</v>
      </c>
      <c r="O1386" s="74">
        <f t="shared" si="361"/>
        <v>0</v>
      </c>
      <c r="P1386" s="72">
        <f t="shared" si="362"/>
        <v>0</v>
      </c>
      <c r="Q1386" s="74">
        <f t="shared" si="363"/>
        <v>7</v>
      </c>
      <c r="R1386" s="72" t="str">
        <f t="shared" si="364"/>
        <v/>
      </c>
      <c r="S1386" s="72" t="str">
        <f t="shared" si="365"/>
        <v/>
      </c>
      <c r="AF1386" s="18">
        <v>863.86834331887599</v>
      </c>
      <c r="AG1386" s="18">
        <v>4.0909090909090899</v>
      </c>
      <c r="AI1386" s="23"/>
      <c r="AJ1386" s="24"/>
      <c r="AK1386" s="24"/>
      <c r="AO1386" s="20"/>
      <c r="AP1386" s="20"/>
      <c r="AQ1386" s="20"/>
      <c r="AR1386" s="20"/>
      <c r="AS1386" s="20"/>
      <c r="AT1386" s="20"/>
      <c r="AU1386" s="20"/>
    </row>
    <row r="1387" spans="1:47" ht="33.75">
      <c r="A1387" s="54">
        <v>7011</v>
      </c>
      <c r="B1387" s="54" t="s">
        <v>179</v>
      </c>
      <c r="C1387" s="58" t="s">
        <v>2881</v>
      </c>
      <c r="D1387" s="79">
        <v>7</v>
      </c>
      <c r="E1387" s="79">
        <v>7</v>
      </c>
      <c r="F1387" s="80">
        <v>2443.4299999999998</v>
      </c>
      <c r="G1387" s="80">
        <v>349.06</v>
      </c>
      <c r="H1387" s="80">
        <v>2443.4299999999998</v>
      </c>
      <c r="I1387" s="80" t="s">
        <v>28</v>
      </c>
      <c r="J1387" s="80" t="s">
        <v>28</v>
      </c>
      <c r="K1387" s="80">
        <v>349.06</v>
      </c>
      <c r="L1387" s="73">
        <f t="shared" si="358"/>
        <v>349.06</v>
      </c>
      <c r="M1387" s="73">
        <f t="shared" si="359"/>
        <v>242.83</v>
      </c>
      <c r="N1387" s="72" t="str">
        <f t="shared" si="360"/>
        <v>0118</v>
      </c>
      <c r="O1387" s="74">
        <f t="shared" si="361"/>
        <v>0</v>
      </c>
      <c r="P1387" s="72">
        <f t="shared" si="362"/>
        <v>0</v>
      </c>
      <c r="Q1387" s="74">
        <f t="shared" si="363"/>
        <v>7</v>
      </c>
      <c r="R1387" s="72" t="str">
        <f t="shared" si="364"/>
        <v/>
      </c>
      <c r="S1387" s="72" t="str">
        <f t="shared" si="365"/>
        <v/>
      </c>
      <c r="AF1387" s="18">
        <v>962.57734973025299</v>
      </c>
      <c r="AG1387" s="18">
        <v>4.1787439613526596</v>
      </c>
      <c r="AI1387" s="23"/>
      <c r="AJ1387" s="24"/>
      <c r="AK1387" s="24"/>
      <c r="AO1387" s="20"/>
      <c r="AP1387" s="20"/>
      <c r="AQ1387" s="20"/>
      <c r="AR1387" s="20"/>
      <c r="AS1387" s="20"/>
      <c r="AT1387" s="20"/>
      <c r="AU1387" s="20"/>
    </row>
    <row r="1388" spans="1:47" ht="33.75">
      <c r="A1388" s="54">
        <v>7011</v>
      </c>
      <c r="B1388" s="54" t="s">
        <v>175</v>
      </c>
      <c r="C1388" s="58" t="s">
        <v>2881</v>
      </c>
      <c r="D1388" s="79">
        <v>7</v>
      </c>
      <c r="E1388" s="79">
        <v>7</v>
      </c>
      <c r="F1388" s="80">
        <v>2443.4299999999998</v>
      </c>
      <c r="G1388" s="80">
        <v>349.06</v>
      </c>
      <c r="H1388" s="80">
        <v>2443.4299999999998</v>
      </c>
      <c r="I1388" s="80" t="s">
        <v>28</v>
      </c>
      <c r="J1388" s="80" t="s">
        <v>28</v>
      </c>
      <c r="K1388" s="80">
        <v>349.06</v>
      </c>
      <c r="L1388" s="73">
        <f t="shared" si="358"/>
        <v>349.06</v>
      </c>
      <c r="M1388" s="73">
        <f t="shared" si="359"/>
        <v>242.83</v>
      </c>
      <c r="N1388" s="72" t="str">
        <f t="shared" si="360"/>
        <v>0118</v>
      </c>
      <c r="O1388" s="74">
        <f t="shared" si="361"/>
        <v>0</v>
      </c>
      <c r="P1388" s="72">
        <f t="shared" si="362"/>
        <v>0</v>
      </c>
      <c r="Q1388" s="74">
        <f t="shared" si="363"/>
        <v>7</v>
      </c>
      <c r="R1388" s="72" t="str">
        <f t="shared" si="364"/>
        <v/>
      </c>
      <c r="S1388" s="72" t="str">
        <f t="shared" si="365"/>
        <v/>
      </c>
      <c r="AF1388" s="18">
        <v>909.08865688062804</v>
      </c>
      <c r="AG1388" s="18">
        <v>4.4588235294117702</v>
      </c>
      <c r="AI1388" s="23"/>
      <c r="AJ1388" s="24"/>
      <c r="AK1388" s="24"/>
      <c r="AO1388" s="20"/>
      <c r="AP1388" s="20"/>
      <c r="AQ1388" s="20"/>
      <c r="AR1388" s="20"/>
      <c r="AS1388" s="20"/>
      <c r="AT1388" s="20"/>
      <c r="AU1388" s="20"/>
    </row>
    <row r="1389" spans="1:47" ht="33.75">
      <c r="A1389" s="54">
        <v>7011</v>
      </c>
      <c r="B1389" s="54" t="s">
        <v>177</v>
      </c>
      <c r="C1389" s="58" t="s">
        <v>2881</v>
      </c>
      <c r="D1389" s="79">
        <v>7</v>
      </c>
      <c r="E1389" s="79">
        <v>7</v>
      </c>
      <c r="F1389" s="80">
        <v>2443.4299999999998</v>
      </c>
      <c r="G1389" s="80">
        <v>349.06</v>
      </c>
      <c r="H1389" s="80">
        <v>2443.4299999999998</v>
      </c>
      <c r="I1389" s="80" t="s">
        <v>28</v>
      </c>
      <c r="J1389" s="80" t="s">
        <v>28</v>
      </c>
      <c r="K1389" s="80">
        <v>349.06</v>
      </c>
      <c r="L1389" s="73">
        <f t="shared" si="358"/>
        <v>349.06</v>
      </c>
      <c r="M1389" s="73">
        <f t="shared" si="359"/>
        <v>242.83</v>
      </c>
      <c r="N1389" s="72" t="str">
        <f t="shared" si="360"/>
        <v>0118</v>
      </c>
      <c r="O1389" s="74">
        <f t="shared" si="361"/>
        <v>0</v>
      </c>
      <c r="P1389" s="72">
        <f t="shared" si="362"/>
        <v>0</v>
      </c>
      <c r="Q1389" s="74">
        <f t="shared" si="363"/>
        <v>7</v>
      </c>
      <c r="R1389" s="72" t="str">
        <f t="shared" si="364"/>
        <v/>
      </c>
      <c r="S1389" s="72" t="str">
        <f t="shared" si="365"/>
        <v/>
      </c>
      <c r="AF1389" s="18">
        <v>882.74726722214803</v>
      </c>
      <c r="AG1389" s="18">
        <v>4.3983739837398401</v>
      </c>
      <c r="AI1389" s="23"/>
      <c r="AJ1389" s="24"/>
      <c r="AK1389" s="24"/>
      <c r="AO1389" s="20"/>
      <c r="AP1389" s="20"/>
      <c r="AQ1389" s="20"/>
      <c r="AR1389" s="20"/>
      <c r="AS1389" s="20"/>
      <c r="AT1389" s="20"/>
      <c r="AU1389" s="20"/>
    </row>
    <row r="1390" spans="1:47" ht="33.75">
      <c r="A1390" s="54">
        <v>7012</v>
      </c>
      <c r="B1390" s="54" t="s">
        <v>181</v>
      </c>
      <c r="C1390" s="58" t="s">
        <v>2882</v>
      </c>
      <c r="D1390" s="79">
        <v>7</v>
      </c>
      <c r="E1390" s="79">
        <v>7</v>
      </c>
      <c r="F1390" s="80">
        <v>1124.95</v>
      </c>
      <c r="G1390" s="80">
        <v>160.71</v>
      </c>
      <c r="H1390" s="80">
        <v>1124.95</v>
      </c>
      <c r="I1390" s="80" t="s">
        <v>28</v>
      </c>
      <c r="J1390" s="80" t="s">
        <v>28</v>
      </c>
      <c r="K1390" s="80">
        <v>160.71</v>
      </c>
      <c r="L1390" s="73">
        <f t="shared" si="358"/>
        <v>160.71</v>
      </c>
      <c r="M1390" s="73">
        <f t="shared" si="359"/>
        <v>242.83</v>
      </c>
      <c r="N1390" s="72" t="str">
        <f t="shared" si="360"/>
        <v>0118</v>
      </c>
      <c r="O1390" s="74">
        <f t="shared" si="361"/>
        <v>0</v>
      </c>
      <c r="P1390" s="72">
        <f t="shared" si="362"/>
        <v>0</v>
      </c>
      <c r="Q1390" s="74">
        <f t="shared" si="363"/>
        <v>7</v>
      </c>
      <c r="R1390" s="72" t="str">
        <f t="shared" si="364"/>
        <v/>
      </c>
      <c r="S1390" s="72" t="str">
        <f t="shared" si="365"/>
        <v/>
      </c>
      <c r="AF1390" s="18">
        <v>899.98010696173696</v>
      </c>
      <c r="AG1390" s="18">
        <v>4.3039215686274499</v>
      </c>
      <c r="AI1390" s="23"/>
      <c r="AJ1390" s="24"/>
      <c r="AK1390" s="24"/>
      <c r="AO1390" s="20"/>
      <c r="AP1390" s="20"/>
      <c r="AQ1390" s="20"/>
      <c r="AR1390" s="20"/>
      <c r="AS1390" s="20"/>
      <c r="AT1390" s="20"/>
      <c r="AU1390" s="20"/>
    </row>
    <row r="1391" spans="1:47" ht="33.75">
      <c r="A1391" s="54">
        <v>7012</v>
      </c>
      <c r="B1391" s="54" t="s">
        <v>185</v>
      </c>
      <c r="C1391" s="58" t="s">
        <v>2882</v>
      </c>
      <c r="D1391" s="79">
        <v>7</v>
      </c>
      <c r="E1391" s="79">
        <v>7</v>
      </c>
      <c r="F1391" s="80">
        <v>1124.95</v>
      </c>
      <c r="G1391" s="80">
        <v>160.71</v>
      </c>
      <c r="H1391" s="80">
        <v>1124.95</v>
      </c>
      <c r="I1391" s="80" t="s">
        <v>28</v>
      </c>
      <c r="J1391" s="80" t="s">
        <v>28</v>
      </c>
      <c r="K1391" s="80">
        <v>160.71</v>
      </c>
      <c r="L1391" s="73">
        <f t="shared" si="358"/>
        <v>160.71</v>
      </c>
      <c r="M1391" s="73">
        <f t="shared" si="359"/>
        <v>242.83</v>
      </c>
      <c r="N1391" s="72" t="str">
        <f t="shared" si="360"/>
        <v>0118</v>
      </c>
      <c r="O1391" s="74">
        <f t="shared" si="361"/>
        <v>0</v>
      </c>
      <c r="P1391" s="72">
        <f t="shared" si="362"/>
        <v>0</v>
      </c>
      <c r="Q1391" s="74">
        <f t="shared" si="363"/>
        <v>7</v>
      </c>
      <c r="R1391" s="72" t="str">
        <f t="shared" si="364"/>
        <v/>
      </c>
      <c r="S1391" s="72" t="str">
        <f t="shared" si="365"/>
        <v/>
      </c>
      <c r="AF1391" s="18">
        <v>892.17153943145297</v>
      </c>
      <c r="AG1391" s="18">
        <v>4.1879699248120303</v>
      </c>
      <c r="AI1391" s="23"/>
      <c r="AJ1391" s="24"/>
      <c r="AK1391" s="24"/>
      <c r="AO1391" s="20"/>
      <c r="AP1391" s="20"/>
      <c r="AQ1391" s="20"/>
      <c r="AR1391" s="20"/>
      <c r="AS1391" s="20"/>
      <c r="AT1391" s="20"/>
      <c r="AU1391" s="20"/>
    </row>
    <row r="1392" spans="1:47" ht="33.75">
      <c r="A1392" s="54">
        <v>7012</v>
      </c>
      <c r="B1392" s="54" t="s">
        <v>187</v>
      </c>
      <c r="C1392" s="58" t="s">
        <v>2882</v>
      </c>
      <c r="D1392" s="79">
        <v>7</v>
      </c>
      <c r="E1392" s="79">
        <v>7</v>
      </c>
      <c r="F1392" s="80">
        <v>1124.95</v>
      </c>
      <c r="G1392" s="80">
        <v>160.71</v>
      </c>
      <c r="H1392" s="80">
        <v>1124.95</v>
      </c>
      <c r="I1392" s="80" t="s">
        <v>28</v>
      </c>
      <c r="J1392" s="80" t="s">
        <v>28</v>
      </c>
      <c r="K1392" s="80">
        <v>160.71</v>
      </c>
      <c r="L1392" s="73">
        <f t="shared" si="358"/>
        <v>160.71</v>
      </c>
      <c r="M1392" s="73">
        <f t="shared" si="359"/>
        <v>242.83</v>
      </c>
      <c r="N1392" s="72" t="str">
        <f t="shared" si="360"/>
        <v>0118</v>
      </c>
      <c r="O1392" s="74">
        <f t="shared" si="361"/>
        <v>0</v>
      </c>
      <c r="P1392" s="72">
        <f t="shared" si="362"/>
        <v>0</v>
      </c>
      <c r="Q1392" s="74">
        <f t="shared" si="363"/>
        <v>7</v>
      </c>
      <c r="R1392" s="72" t="str">
        <f t="shared" si="364"/>
        <v/>
      </c>
      <c r="S1392" s="72" t="str">
        <f t="shared" si="365"/>
        <v/>
      </c>
      <c r="AF1392" s="18">
        <v>1026.0134793485699</v>
      </c>
      <c r="AG1392" s="18">
        <v>4.1111111111111098</v>
      </c>
      <c r="AI1392" s="23"/>
      <c r="AJ1392" s="24"/>
      <c r="AK1392" s="24"/>
      <c r="AO1392" s="20"/>
      <c r="AP1392" s="20"/>
      <c r="AQ1392" s="20"/>
      <c r="AR1392" s="20"/>
      <c r="AS1392" s="20"/>
      <c r="AT1392" s="20"/>
      <c r="AU1392" s="20"/>
    </row>
    <row r="1393" spans="1:47" ht="33.75">
      <c r="A1393" s="54">
        <v>7012</v>
      </c>
      <c r="B1393" s="54" t="s">
        <v>183</v>
      </c>
      <c r="C1393" s="58" t="s">
        <v>2882</v>
      </c>
      <c r="D1393" s="79">
        <v>7</v>
      </c>
      <c r="E1393" s="79">
        <v>7</v>
      </c>
      <c r="F1393" s="80">
        <v>1124.95</v>
      </c>
      <c r="G1393" s="80">
        <v>160.71</v>
      </c>
      <c r="H1393" s="80">
        <v>1124.95</v>
      </c>
      <c r="I1393" s="80" t="s">
        <v>28</v>
      </c>
      <c r="J1393" s="80" t="s">
        <v>28</v>
      </c>
      <c r="K1393" s="80">
        <v>160.71</v>
      </c>
      <c r="L1393" s="73">
        <f t="shared" si="358"/>
        <v>160.71</v>
      </c>
      <c r="M1393" s="73">
        <f t="shared" si="359"/>
        <v>242.83</v>
      </c>
      <c r="N1393" s="72" t="str">
        <f t="shared" si="360"/>
        <v>0118</v>
      </c>
      <c r="O1393" s="74">
        <f t="shared" si="361"/>
        <v>0</v>
      </c>
      <c r="P1393" s="72">
        <f t="shared" si="362"/>
        <v>0</v>
      </c>
      <c r="Q1393" s="74">
        <f t="shared" si="363"/>
        <v>7</v>
      </c>
      <c r="R1393" s="72" t="str">
        <f t="shared" si="364"/>
        <v/>
      </c>
      <c r="S1393" s="72" t="str">
        <f t="shared" si="365"/>
        <v/>
      </c>
      <c r="AF1393" s="18">
        <v>856.92070027569696</v>
      </c>
      <c r="AG1393" s="18">
        <v>4.8148148148148202</v>
      </c>
      <c r="AI1393" s="23"/>
      <c r="AJ1393" s="24"/>
      <c r="AK1393" s="24"/>
      <c r="AO1393" s="20"/>
      <c r="AP1393" s="20"/>
      <c r="AQ1393" s="20"/>
      <c r="AR1393" s="20"/>
      <c r="AS1393" s="20"/>
      <c r="AT1393" s="20"/>
      <c r="AU1393" s="20"/>
    </row>
    <row r="1394" spans="1:47" ht="33.75">
      <c r="A1394" s="54">
        <v>7013</v>
      </c>
      <c r="B1394" s="54" t="s">
        <v>195</v>
      </c>
      <c r="C1394" s="58" t="s">
        <v>2883</v>
      </c>
      <c r="D1394" s="79">
        <v>7</v>
      </c>
      <c r="E1394" s="79">
        <v>7</v>
      </c>
      <c r="F1394" s="80">
        <v>1160.19</v>
      </c>
      <c r="G1394" s="80">
        <v>165.74</v>
      </c>
      <c r="H1394" s="80">
        <v>1160.19</v>
      </c>
      <c r="I1394" s="80" t="s">
        <v>28</v>
      </c>
      <c r="J1394" s="80" t="s">
        <v>28</v>
      </c>
      <c r="K1394" s="80">
        <v>165.74</v>
      </c>
      <c r="L1394" s="73">
        <f t="shared" si="358"/>
        <v>165.74</v>
      </c>
      <c r="M1394" s="73">
        <f t="shared" si="359"/>
        <v>159.18</v>
      </c>
      <c r="N1394" s="72" t="str">
        <f t="shared" si="360"/>
        <v>0121</v>
      </c>
      <c r="O1394" s="74">
        <f t="shared" si="361"/>
        <v>0</v>
      </c>
      <c r="P1394" s="72">
        <f t="shared" si="362"/>
        <v>0</v>
      </c>
      <c r="Q1394" s="74">
        <f t="shared" si="363"/>
        <v>7</v>
      </c>
      <c r="R1394" s="72" t="str">
        <f t="shared" si="364"/>
        <v/>
      </c>
      <c r="S1394" s="72" t="str">
        <f t="shared" si="365"/>
        <v/>
      </c>
      <c r="AF1394" s="18">
        <v>704.08973201060098</v>
      </c>
      <c r="AG1394" s="18">
        <v>4.1320754716981103</v>
      </c>
      <c r="AI1394" s="23"/>
      <c r="AJ1394" s="24"/>
      <c r="AK1394" s="24"/>
      <c r="AO1394" s="20"/>
      <c r="AP1394" s="20"/>
      <c r="AQ1394" s="20"/>
      <c r="AR1394" s="20"/>
      <c r="AS1394" s="20"/>
      <c r="AT1394" s="20"/>
      <c r="AU1394" s="20"/>
    </row>
    <row r="1395" spans="1:47" ht="33.75">
      <c r="A1395" s="54">
        <v>7013</v>
      </c>
      <c r="B1395" s="54" t="s">
        <v>201</v>
      </c>
      <c r="C1395" s="58" t="s">
        <v>2883</v>
      </c>
      <c r="D1395" s="79">
        <v>7</v>
      </c>
      <c r="E1395" s="79">
        <v>7</v>
      </c>
      <c r="F1395" s="80">
        <v>1160.19</v>
      </c>
      <c r="G1395" s="80">
        <v>165.74</v>
      </c>
      <c r="H1395" s="80">
        <v>1160.19</v>
      </c>
      <c r="I1395" s="80" t="s">
        <v>28</v>
      </c>
      <c r="J1395" s="80" t="s">
        <v>28</v>
      </c>
      <c r="K1395" s="80">
        <v>165.74</v>
      </c>
      <c r="L1395" s="73">
        <f t="shared" si="358"/>
        <v>165.74</v>
      </c>
      <c r="M1395" s="73">
        <f t="shared" si="359"/>
        <v>159.18</v>
      </c>
      <c r="N1395" s="72" t="str">
        <f t="shared" si="360"/>
        <v>0121</v>
      </c>
      <c r="O1395" s="74">
        <f t="shared" si="361"/>
        <v>0</v>
      </c>
      <c r="P1395" s="72">
        <f t="shared" si="362"/>
        <v>0</v>
      </c>
      <c r="Q1395" s="74">
        <f t="shared" si="363"/>
        <v>7</v>
      </c>
      <c r="R1395" s="72" t="str">
        <f t="shared" si="364"/>
        <v/>
      </c>
      <c r="S1395" s="72" t="str">
        <f t="shared" si="365"/>
        <v/>
      </c>
      <c r="AF1395" s="18">
        <v>683.54501617235701</v>
      </c>
      <c r="AG1395" s="18">
        <v>4.0727272727272696</v>
      </c>
      <c r="AI1395" s="23"/>
      <c r="AJ1395" s="24"/>
      <c r="AK1395" s="24"/>
      <c r="AO1395" s="20"/>
      <c r="AP1395" s="20"/>
      <c r="AQ1395" s="20"/>
      <c r="AR1395" s="20"/>
      <c r="AS1395" s="20"/>
      <c r="AT1395" s="20"/>
      <c r="AU1395" s="20"/>
    </row>
    <row r="1396" spans="1:47" ht="33.75">
      <c r="A1396" s="54">
        <v>7013</v>
      </c>
      <c r="B1396" s="54" t="s">
        <v>205</v>
      </c>
      <c r="C1396" s="58" t="s">
        <v>2883</v>
      </c>
      <c r="D1396" s="79">
        <v>7</v>
      </c>
      <c r="E1396" s="79">
        <v>7</v>
      </c>
      <c r="F1396" s="80">
        <v>1160.19</v>
      </c>
      <c r="G1396" s="80">
        <v>165.74</v>
      </c>
      <c r="H1396" s="80">
        <v>1160.19</v>
      </c>
      <c r="I1396" s="80" t="s">
        <v>28</v>
      </c>
      <c r="J1396" s="80" t="s">
        <v>28</v>
      </c>
      <c r="K1396" s="80">
        <v>165.74</v>
      </c>
      <c r="L1396" s="73">
        <f t="shared" si="358"/>
        <v>165.74</v>
      </c>
      <c r="M1396" s="73">
        <f t="shared" si="359"/>
        <v>159.18</v>
      </c>
      <c r="N1396" s="72" t="str">
        <f t="shared" si="360"/>
        <v>0121</v>
      </c>
      <c r="O1396" s="74">
        <f t="shared" si="361"/>
        <v>0</v>
      </c>
      <c r="P1396" s="72">
        <f t="shared" si="362"/>
        <v>0</v>
      </c>
      <c r="Q1396" s="74">
        <f t="shared" si="363"/>
        <v>7</v>
      </c>
      <c r="R1396" s="72" t="str">
        <f t="shared" si="364"/>
        <v/>
      </c>
      <c r="S1396" s="72" t="str">
        <f t="shared" si="365"/>
        <v/>
      </c>
      <c r="AF1396" s="18">
        <v>729.94233322745902</v>
      </c>
      <c r="AG1396" s="18">
        <v>4.1363636363636402</v>
      </c>
      <c r="AI1396" s="23"/>
      <c r="AJ1396" s="24"/>
      <c r="AK1396" s="24"/>
      <c r="AO1396" s="20"/>
      <c r="AP1396" s="20"/>
      <c r="AQ1396" s="20"/>
      <c r="AR1396" s="20"/>
      <c r="AS1396" s="20"/>
      <c r="AT1396" s="20"/>
      <c r="AU1396" s="20"/>
    </row>
    <row r="1397" spans="1:47" ht="33.75">
      <c r="A1397" s="54">
        <v>7013</v>
      </c>
      <c r="B1397" s="54" t="s">
        <v>197</v>
      </c>
      <c r="C1397" s="58" t="s">
        <v>2883</v>
      </c>
      <c r="D1397" s="79">
        <v>7</v>
      </c>
      <c r="E1397" s="79">
        <v>7</v>
      </c>
      <c r="F1397" s="80">
        <v>1160.19</v>
      </c>
      <c r="G1397" s="80">
        <v>165.74</v>
      </c>
      <c r="H1397" s="80">
        <v>1160.19</v>
      </c>
      <c r="I1397" s="80" t="s">
        <v>28</v>
      </c>
      <c r="J1397" s="80" t="s">
        <v>28</v>
      </c>
      <c r="K1397" s="80">
        <v>165.74</v>
      </c>
      <c r="L1397" s="73">
        <f t="shared" si="358"/>
        <v>165.74</v>
      </c>
      <c r="M1397" s="73">
        <f t="shared" si="359"/>
        <v>159.18</v>
      </c>
      <c r="N1397" s="72" t="str">
        <f t="shared" si="360"/>
        <v>0121</v>
      </c>
      <c r="O1397" s="74">
        <f t="shared" si="361"/>
        <v>0</v>
      </c>
      <c r="P1397" s="72">
        <f t="shared" si="362"/>
        <v>0</v>
      </c>
      <c r="Q1397" s="74">
        <f t="shared" si="363"/>
        <v>7</v>
      </c>
      <c r="R1397" s="72" t="str">
        <f t="shared" si="364"/>
        <v/>
      </c>
      <c r="S1397" s="72" t="str">
        <f t="shared" si="365"/>
        <v/>
      </c>
      <c r="AF1397" s="18">
        <v>784.33847731374703</v>
      </c>
      <c r="AG1397" s="18">
        <v>4.75</v>
      </c>
      <c r="AI1397" s="23"/>
      <c r="AJ1397" s="24"/>
      <c r="AK1397" s="24"/>
      <c r="AO1397" s="20"/>
      <c r="AP1397" s="20"/>
      <c r="AQ1397" s="20"/>
      <c r="AR1397" s="20"/>
      <c r="AS1397" s="20"/>
      <c r="AT1397" s="20"/>
      <c r="AU1397" s="20"/>
    </row>
    <row r="1398" spans="1:47" ht="33.75">
      <c r="A1398" s="54">
        <v>7013</v>
      </c>
      <c r="B1398" s="54" t="s">
        <v>199</v>
      </c>
      <c r="C1398" s="58" t="s">
        <v>2883</v>
      </c>
      <c r="D1398" s="79">
        <v>7</v>
      </c>
      <c r="E1398" s="79">
        <v>7</v>
      </c>
      <c r="F1398" s="80">
        <v>1160.19</v>
      </c>
      <c r="G1398" s="80">
        <v>165.74</v>
      </c>
      <c r="H1398" s="80">
        <v>1160.19</v>
      </c>
      <c r="I1398" s="80" t="s">
        <v>28</v>
      </c>
      <c r="J1398" s="80" t="s">
        <v>28</v>
      </c>
      <c r="K1398" s="80">
        <v>165.74</v>
      </c>
      <c r="L1398" s="73">
        <f t="shared" si="358"/>
        <v>165.74</v>
      </c>
      <c r="M1398" s="73">
        <f t="shared" si="359"/>
        <v>159.18</v>
      </c>
      <c r="N1398" s="72" t="str">
        <f t="shared" si="360"/>
        <v>0121</v>
      </c>
      <c r="O1398" s="74">
        <f t="shared" si="361"/>
        <v>0</v>
      </c>
      <c r="P1398" s="72">
        <f t="shared" si="362"/>
        <v>0</v>
      </c>
      <c r="Q1398" s="74">
        <f t="shared" si="363"/>
        <v>7</v>
      </c>
      <c r="R1398" s="72" t="str">
        <f t="shared" si="364"/>
        <v/>
      </c>
      <c r="S1398" s="72" t="str">
        <f t="shared" si="365"/>
        <v/>
      </c>
      <c r="AF1398" s="18">
        <v>889.48076674847096</v>
      </c>
      <c r="AG1398" s="18">
        <v>4.4507042253521103</v>
      </c>
      <c r="AI1398" s="23"/>
      <c r="AJ1398" s="24"/>
      <c r="AK1398" s="24"/>
      <c r="AO1398" s="20"/>
      <c r="AP1398" s="20"/>
      <c r="AQ1398" s="20"/>
      <c r="AR1398" s="20"/>
      <c r="AS1398" s="20"/>
      <c r="AT1398" s="20"/>
      <c r="AU1398" s="20"/>
    </row>
    <row r="1399" spans="1:47" ht="33.75">
      <c r="A1399" s="54">
        <v>7013</v>
      </c>
      <c r="B1399" s="54" t="s">
        <v>203</v>
      </c>
      <c r="C1399" s="58" t="s">
        <v>2883</v>
      </c>
      <c r="D1399" s="79">
        <v>7</v>
      </c>
      <c r="E1399" s="79">
        <v>7</v>
      </c>
      <c r="F1399" s="80">
        <v>1160.19</v>
      </c>
      <c r="G1399" s="80">
        <v>165.74</v>
      </c>
      <c r="H1399" s="80">
        <v>1160.19</v>
      </c>
      <c r="I1399" s="80" t="s">
        <v>28</v>
      </c>
      <c r="J1399" s="80" t="s">
        <v>28</v>
      </c>
      <c r="K1399" s="80">
        <v>165.74</v>
      </c>
      <c r="L1399" s="73">
        <f t="shared" si="358"/>
        <v>165.74</v>
      </c>
      <c r="M1399" s="73">
        <f t="shared" si="359"/>
        <v>159.18</v>
      </c>
      <c r="N1399" s="72" t="str">
        <f t="shared" si="360"/>
        <v>0121</v>
      </c>
      <c r="O1399" s="74">
        <f t="shared" si="361"/>
        <v>0</v>
      </c>
      <c r="P1399" s="72">
        <f t="shared" si="362"/>
        <v>0</v>
      </c>
      <c r="Q1399" s="74">
        <f t="shared" si="363"/>
        <v>7</v>
      </c>
      <c r="R1399" s="72" t="str">
        <f t="shared" si="364"/>
        <v/>
      </c>
      <c r="S1399" s="72" t="str">
        <f t="shared" si="365"/>
        <v/>
      </c>
      <c r="AF1399" s="18">
        <v>856.82036166890202</v>
      </c>
      <c r="AG1399" s="18">
        <v>4.3676470588235299</v>
      </c>
      <c r="AI1399" s="23"/>
      <c r="AJ1399" s="24"/>
      <c r="AK1399" s="24"/>
      <c r="AO1399" s="20"/>
      <c r="AP1399" s="20"/>
      <c r="AQ1399" s="20"/>
      <c r="AR1399" s="20"/>
      <c r="AS1399" s="20"/>
      <c r="AT1399" s="20"/>
      <c r="AU1399" s="20"/>
    </row>
    <row r="1400" spans="1:47" ht="22.5">
      <c r="A1400" s="54">
        <v>7014</v>
      </c>
      <c r="B1400" s="54" t="s">
        <v>217</v>
      </c>
      <c r="C1400" s="58" t="s">
        <v>2884</v>
      </c>
      <c r="D1400" s="79">
        <v>7</v>
      </c>
      <c r="E1400" s="79">
        <v>7</v>
      </c>
      <c r="F1400" s="80">
        <v>1017.26</v>
      </c>
      <c r="G1400" s="80">
        <v>145.32</v>
      </c>
      <c r="H1400" s="80">
        <v>1017.26</v>
      </c>
      <c r="I1400" s="80" t="s">
        <v>28</v>
      </c>
      <c r="J1400" s="80" t="s">
        <v>28</v>
      </c>
      <c r="K1400" s="80">
        <v>145.32</v>
      </c>
      <c r="L1400" s="73">
        <f t="shared" si="358"/>
        <v>145.32</v>
      </c>
      <c r="M1400" s="73">
        <f t="shared" si="359"/>
        <v>159.18</v>
      </c>
      <c r="N1400" s="72" t="str">
        <f t="shared" si="360"/>
        <v>0121</v>
      </c>
      <c r="O1400" s="74">
        <f t="shared" si="361"/>
        <v>0</v>
      </c>
      <c r="P1400" s="72">
        <f t="shared" si="362"/>
        <v>0</v>
      </c>
      <c r="Q1400" s="74">
        <f t="shared" si="363"/>
        <v>7</v>
      </c>
      <c r="R1400" s="72" t="str">
        <f t="shared" si="364"/>
        <v/>
      </c>
      <c r="S1400" s="72" t="str">
        <f t="shared" si="365"/>
        <v/>
      </c>
      <c r="AF1400" s="18">
        <v>993.92572088520706</v>
      </c>
      <c r="AG1400" s="18">
        <v>4.5753424657534296</v>
      </c>
      <c r="AI1400" s="23"/>
      <c r="AJ1400" s="24"/>
      <c r="AK1400" s="24"/>
      <c r="AO1400" s="20"/>
      <c r="AP1400" s="20"/>
      <c r="AQ1400" s="20"/>
      <c r="AR1400" s="20"/>
      <c r="AS1400" s="20"/>
      <c r="AT1400" s="20"/>
      <c r="AU1400" s="20"/>
    </row>
    <row r="1401" spans="1:47" ht="22.5">
      <c r="A1401" s="54">
        <v>7014</v>
      </c>
      <c r="B1401" s="54" t="s">
        <v>215</v>
      </c>
      <c r="C1401" s="58" t="s">
        <v>2884</v>
      </c>
      <c r="D1401" s="79">
        <v>7</v>
      </c>
      <c r="E1401" s="79">
        <v>7</v>
      </c>
      <c r="F1401" s="80">
        <v>1017.26</v>
      </c>
      <c r="G1401" s="80">
        <v>145.32</v>
      </c>
      <c r="H1401" s="80">
        <v>1017.26</v>
      </c>
      <c r="I1401" s="80" t="s">
        <v>28</v>
      </c>
      <c r="J1401" s="80" t="s">
        <v>28</v>
      </c>
      <c r="K1401" s="80">
        <v>145.32</v>
      </c>
      <c r="L1401" s="73">
        <f t="shared" si="358"/>
        <v>145.32</v>
      </c>
      <c r="M1401" s="73">
        <f t="shared" si="359"/>
        <v>159.18</v>
      </c>
      <c r="N1401" s="72" t="str">
        <f t="shared" si="360"/>
        <v>0121</v>
      </c>
      <c r="O1401" s="74">
        <f t="shared" si="361"/>
        <v>0</v>
      </c>
      <c r="P1401" s="72">
        <f t="shared" si="362"/>
        <v>0</v>
      </c>
      <c r="Q1401" s="74">
        <f t="shared" si="363"/>
        <v>7</v>
      </c>
      <c r="R1401" s="72" t="str">
        <f t="shared" si="364"/>
        <v/>
      </c>
      <c r="S1401" s="72" t="str">
        <f t="shared" si="365"/>
        <v/>
      </c>
      <c r="AF1401" s="18">
        <v>795.21120292432397</v>
      </c>
      <c r="AG1401" s="18">
        <v>4.0175438596491198</v>
      </c>
      <c r="AI1401" s="23"/>
      <c r="AJ1401" s="24"/>
      <c r="AK1401" s="24"/>
      <c r="AO1401" s="20"/>
      <c r="AP1401" s="20"/>
      <c r="AQ1401" s="20"/>
      <c r="AR1401" s="20"/>
      <c r="AS1401" s="20"/>
      <c r="AT1401" s="20"/>
      <c r="AU1401" s="20"/>
    </row>
    <row r="1402" spans="1:47" ht="22.5">
      <c r="A1402" s="54">
        <v>7014</v>
      </c>
      <c r="B1402" s="54" t="s">
        <v>209</v>
      </c>
      <c r="C1402" s="58" t="s">
        <v>2884</v>
      </c>
      <c r="D1402" s="79">
        <v>7</v>
      </c>
      <c r="E1402" s="79">
        <v>7</v>
      </c>
      <c r="F1402" s="80">
        <v>1017.26</v>
      </c>
      <c r="G1402" s="80">
        <v>145.32</v>
      </c>
      <c r="H1402" s="80">
        <v>1017.26</v>
      </c>
      <c r="I1402" s="80" t="s">
        <v>28</v>
      </c>
      <c r="J1402" s="80" t="s">
        <v>28</v>
      </c>
      <c r="K1402" s="80">
        <v>145.32</v>
      </c>
      <c r="L1402" s="73">
        <f t="shared" si="358"/>
        <v>145.32</v>
      </c>
      <c r="M1402" s="73">
        <f t="shared" si="359"/>
        <v>159.18</v>
      </c>
      <c r="N1402" s="72" t="str">
        <f t="shared" si="360"/>
        <v>0121</v>
      </c>
      <c r="O1402" s="74">
        <f t="shared" si="361"/>
        <v>0</v>
      </c>
      <c r="P1402" s="72">
        <f t="shared" si="362"/>
        <v>0</v>
      </c>
      <c r="Q1402" s="74">
        <f t="shared" si="363"/>
        <v>7</v>
      </c>
      <c r="R1402" s="72" t="str">
        <f t="shared" si="364"/>
        <v/>
      </c>
      <c r="S1402" s="72" t="str">
        <f t="shared" si="365"/>
        <v/>
      </c>
      <c r="AF1402" s="18">
        <v>769.77473420936099</v>
      </c>
      <c r="AG1402" s="18">
        <v>3.9635258358662599</v>
      </c>
      <c r="AI1402" s="23"/>
      <c r="AJ1402" s="24"/>
      <c r="AK1402" s="24"/>
      <c r="AO1402" s="20"/>
      <c r="AP1402" s="20"/>
      <c r="AQ1402" s="20"/>
      <c r="AR1402" s="20"/>
      <c r="AS1402" s="20"/>
      <c r="AT1402" s="20"/>
      <c r="AU1402" s="20"/>
    </row>
    <row r="1403" spans="1:47" ht="22.5">
      <c r="A1403" s="54">
        <v>7014</v>
      </c>
      <c r="B1403" s="54" t="s">
        <v>211</v>
      </c>
      <c r="C1403" s="58" t="s">
        <v>2884</v>
      </c>
      <c r="D1403" s="79">
        <v>7</v>
      </c>
      <c r="E1403" s="79">
        <v>7</v>
      </c>
      <c r="F1403" s="80">
        <v>1017.26</v>
      </c>
      <c r="G1403" s="80">
        <v>145.32</v>
      </c>
      <c r="H1403" s="80">
        <v>1017.26</v>
      </c>
      <c r="I1403" s="80" t="s">
        <v>28</v>
      </c>
      <c r="J1403" s="80" t="s">
        <v>28</v>
      </c>
      <c r="K1403" s="80">
        <v>145.32</v>
      </c>
      <c r="L1403" s="73">
        <f t="shared" si="358"/>
        <v>145.32</v>
      </c>
      <c r="M1403" s="73">
        <f t="shared" si="359"/>
        <v>159.18</v>
      </c>
      <c r="N1403" s="72" t="str">
        <f t="shared" si="360"/>
        <v>0121</v>
      </c>
      <c r="O1403" s="74">
        <f t="shared" si="361"/>
        <v>0</v>
      </c>
      <c r="P1403" s="72">
        <f t="shared" si="362"/>
        <v>0</v>
      </c>
      <c r="Q1403" s="74">
        <f t="shared" si="363"/>
        <v>7</v>
      </c>
      <c r="R1403" s="72" t="str">
        <f t="shared" si="364"/>
        <v/>
      </c>
      <c r="S1403" s="72" t="str">
        <f t="shared" si="365"/>
        <v/>
      </c>
      <c r="AF1403" s="18">
        <v>596.08763130675902</v>
      </c>
      <c r="AG1403" s="18">
        <v>3.4</v>
      </c>
      <c r="AI1403" s="23"/>
      <c r="AJ1403" s="24"/>
      <c r="AK1403" s="24"/>
      <c r="AO1403" s="20"/>
      <c r="AP1403" s="20"/>
      <c r="AQ1403" s="20"/>
      <c r="AR1403" s="20"/>
      <c r="AS1403" s="20"/>
      <c r="AT1403" s="20"/>
      <c r="AU1403" s="20"/>
    </row>
    <row r="1404" spans="1:47" ht="22.5">
      <c r="A1404" s="54">
        <v>7014</v>
      </c>
      <c r="B1404" s="54" t="s">
        <v>207</v>
      </c>
      <c r="C1404" s="58" t="s">
        <v>2884</v>
      </c>
      <c r="D1404" s="79">
        <v>7</v>
      </c>
      <c r="E1404" s="79">
        <v>7</v>
      </c>
      <c r="F1404" s="80">
        <v>1017.26</v>
      </c>
      <c r="G1404" s="80">
        <v>145.32</v>
      </c>
      <c r="H1404" s="80">
        <v>1017.26</v>
      </c>
      <c r="I1404" s="80" t="s">
        <v>28</v>
      </c>
      <c r="J1404" s="80" t="s">
        <v>28</v>
      </c>
      <c r="K1404" s="80">
        <v>145.32</v>
      </c>
      <c r="L1404" s="73">
        <f t="shared" si="358"/>
        <v>145.32</v>
      </c>
      <c r="M1404" s="73">
        <f t="shared" si="359"/>
        <v>159.18</v>
      </c>
      <c r="N1404" s="72" t="str">
        <f t="shared" si="360"/>
        <v>0121</v>
      </c>
      <c r="O1404" s="74">
        <f t="shared" si="361"/>
        <v>0</v>
      </c>
      <c r="P1404" s="72">
        <f t="shared" si="362"/>
        <v>0</v>
      </c>
      <c r="Q1404" s="74">
        <f t="shared" si="363"/>
        <v>7</v>
      </c>
      <c r="R1404" s="72" t="str">
        <f t="shared" si="364"/>
        <v/>
      </c>
      <c r="S1404" s="72" t="str">
        <f t="shared" si="365"/>
        <v/>
      </c>
      <c r="AF1404" s="18">
        <v>757.42503312219299</v>
      </c>
      <c r="AG1404" s="18">
        <v>4.1818181818181799</v>
      </c>
      <c r="AI1404" s="23"/>
      <c r="AJ1404" s="24"/>
      <c r="AK1404" s="24"/>
      <c r="AO1404" s="20"/>
      <c r="AP1404" s="20"/>
      <c r="AQ1404" s="20"/>
      <c r="AR1404" s="20"/>
      <c r="AS1404" s="20"/>
      <c r="AT1404" s="20"/>
      <c r="AU1404" s="20"/>
    </row>
    <row r="1405" spans="1:47" ht="22.5">
      <c r="A1405" s="54">
        <v>7014</v>
      </c>
      <c r="B1405" s="54" t="s">
        <v>213</v>
      </c>
      <c r="C1405" s="58" t="s">
        <v>2884</v>
      </c>
      <c r="D1405" s="79">
        <v>7</v>
      </c>
      <c r="E1405" s="79">
        <v>7</v>
      </c>
      <c r="F1405" s="80">
        <v>1017.26</v>
      </c>
      <c r="G1405" s="80">
        <v>145.32</v>
      </c>
      <c r="H1405" s="80">
        <v>1017.26</v>
      </c>
      <c r="I1405" s="80" t="s">
        <v>28</v>
      </c>
      <c r="J1405" s="80" t="s">
        <v>28</v>
      </c>
      <c r="K1405" s="80">
        <v>145.32</v>
      </c>
      <c r="L1405" s="73">
        <f t="shared" si="358"/>
        <v>145.32</v>
      </c>
      <c r="M1405" s="73">
        <f t="shared" si="359"/>
        <v>159.18</v>
      </c>
      <c r="N1405" s="72" t="str">
        <f t="shared" si="360"/>
        <v>0121</v>
      </c>
      <c r="O1405" s="74">
        <f t="shared" si="361"/>
        <v>0</v>
      </c>
      <c r="P1405" s="72">
        <f t="shared" si="362"/>
        <v>0</v>
      </c>
      <c r="Q1405" s="74">
        <f t="shared" si="363"/>
        <v>7</v>
      </c>
      <c r="R1405" s="72" t="str">
        <f t="shared" si="364"/>
        <v/>
      </c>
      <c r="S1405" s="72" t="str">
        <f t="shared" si="365"/>
        <v/>
      </c>
      <c r="AF1405" s="18">
        <v>889.28813688264302</v>
      </c>
      <c r="AG1405" s="18">
        <v>3.9065420560747701</v>
      </c>
      <c r="AI1405" s="23"/>
      <c r="AJ1405" s="24"/>
      <c r="AK1405" s="24"/>
      <c r="AO1405" s="20"/>
      <c r="AP1405" s="20"/>
      <c r="AQ1405" s="20"/>
      <c r="AR1405" s="20"/>
      <c r="AS1405" s="20"/>
      <c r="AT1405" s="20"/>
      <c r="AU1405" s="20"/>
    </row>
    <row r="1406" spans="1:47" ht="22.5">
      <c r="A1406" s="54">
        <v>7015</v>
      </c>
      <c r="B1406" s="54" t="s">
        <v>219</v>
      </c>
      <c r="C1406" s="58" t="s">
        <v>2885</v>
      </c>
      <c r="D1406" s="79">
        <v>7</v>
      </c>
      <c r="E1406" s="79">
        <v>7</v>
      </c>
      <c r="F1406" s="80">
        <v>956.16</v>
      </c>
      <c r="G1406" s="80">
        <v>136.59</v>
      </c>
      <c r="H1406" s="80">
        <v>956.16</v>
      </c>
      <c r="I1406" s="80" t="s">
        <v>28</v>
      </c>
      <c r="J1406" s="80" t="s">
        <v>28</v>
      </c>
      <c r="K1406" s="80">
        <v>136.59</v>
      </c>
      <c r="L1406" s="73">
        <f t="shared" si="358"/>
        <v>136.59</v>
      </c>
      <c r="M1406" s="73">
        <f t="shared" si="359"/>
        <v>159.18</v>
      </c>
      <c r="N1406" s="72" t="str">
        <f t="shared" si="360"/>
        <v>0121</v>
      </c>
      <c r="O1406" s="74">
        <f t="shared" si="361"/>
        <v>0</v>
      </c>
      <c r="P1406" s="72">
        <f t="shared" si="362"/>
        <v>0</v>
      </c>
      <c r="Q1406" s="74">
        <f t="shared" si="363"/>
        <v>7</v>
      </c>
      <c r="R1406" s="72" t="str">
        <f t="shared" si="364"/>
        <v/>
      </c>
      <c r="S1406" s="72" t="str">
        <f t="shared" si="365"/>
        <v/>
      </c>
      <c r="AF1406" s="18">
        <v>847.07020434959395</v>
      </c>
      <c r="AG1406" s="18">
        <v>4.2483660130718999</v>
      </c>
      <c r="AI1406" s="23"/>
      <c r="AJ1406" s="24"/>
      <c r="AK1406" s="24"/>
      <c r="AO1406" s="20"/>
      <c r="AP1406" s="20"/>
      <c r="AQ1406" s="20"/>
      <c r="AR1406" s="20"/>
      <c r="AS1406" s="20"/>
      <c r="AT1406" s="20"/>
      <c r="AU1406" s="20"/>
    </row>
    <row r="1407" spans="1:47" ht="22.5">
      <c r="A1407" s="54">
        <v>7015</v>
      </c>
      <c r="B1407" s="54" t="s">
        <v>223</v>
      </c>
      <c r="C1407" s="58" t="s">
        <v>2885</v>
      </c>
      <c r="D1407" s="79">
        <v>7</v>
      </c>
      <c r="E1407" s="79">
        <v>7</v>
      </c>
      <c r="F1407" s="80">
        <v>956.16</v>
      </c>
      <c r="G1407" s="80">
        <v>136.59</v>
      </c>
      <c r="H1407" s="80">
        <v>956.16</v>
      </c>
      <c r="I1407" s="80" t="s">
        <v>28</v>
      </c>
      <c r="J1407" s="80" t="s">
        <v>28</v>
      </c>
      <c r="K1407" s="80">
        <v>136.59</v>
      </c>
      <c r="L1407" s="73">
        <f t="shared" si="358"/>
        <v>136.59</v>
      </c>
      <c r="M1407" s="73">
        <f t="shared" si="359"/>
        <v>159.18</v>
      </c>
      <c r="N1407" s="72" t="str">
        <f t="shared" si="360"/>
        <v>0121</v>
      </c>
      <c r="O1407" s="74">
        <f t="shared" si="361"/>
        <v>0</v>
      </c>
      <c r="P1407" s="72">
        <f t="shared" si="362"/>
        <v>0</v>
      </c>
      <c r="Q1407" s="74">
        <f t="shared" si="363"/>
        <v>7</v>
      </c>
      <c r="R1407" s="72" t="str">
        <f t="shared" si="364"/>
        <v/>
      </c>
      <c r="S1407" s="72" t="str">
        <f t="shared" si="365"/>
        <v/>
      </c>
      <c r="AF1407" s="18">
        <v>607.09194707712095</v>
      </c>
      <c r="AG1407" s="18">
        <v>3.22857142857143</v>
      </c>
      <c r="AI1407" s="23"/>
      <c r="AJ1407" s="24"/>
      <c r="AK1407" s="24"/>
      <c r="AO1407" s="20"/>
      <c r="AP1407" s="20"/>
      <c r="AQ1407" s="20"/>
      <c r="AR1407" s="20"/>
      <c r="AS1407" s="20"/>
      <c r="AT1407" s="20"/>
      <c r="AU1407" s="20"/>
    </row>
    <row r="1408" spans="1:47" ht="22.5">
      <c r="A1408" s="54">
        <v>7015</v>
      </c>
      <c r="B1408" s="54" t="s">
        <v>229</v>
      </c>
      <c r="C1408" s="58" t="s">
        <v>2885</v>
      </c>
      <c r="D1408" s="79">
        <v>7</v>
      </c>
      <c r="E1408" s="79">
        <v>7</v>
      </c>
      <c r="F1408" s="80">
        <v>956.16</v>
      </c>
      <c r="G1408" s="80">
        <v>136.59</v>
      </c>
      <c r="H1408" s="80">
        <v>956.16</v>
      </c>
      <c r="I1408" s="80" t="s">
        <v>28</v>
      </c>
      <c r="J1408" s="80" t="s">
        <v>28</v>
      </c>
      <c r="K1408" s="80">
        <v>136.59</v>
      </c>
      <c r="L1408" s="73">
        <f t="shared" si="358"/>
        <v>136.59</v>
      </c>
      <c r="M1408" s="73">
        <f t="shared" si="359"/>
        <v>159.18</v>
      </c>
      <c r="N1408" s="72" t="str">
        <f t="shared" si="360"/>
        <v>0121</v>
      </c>
      <c r="O1408" s="74">
        <f t="shared" si="361"/>
        <v>0</v>
      </c>
      <c r="P1408" s="72">
        <f t="shared" si="362"/>
        <v>0</v>
      </c>
      <c r="Q1408" s="74">
        <f t="shared" si="363"/>
        <v>7</v>
      </c>
      <c r="R1408" s="72" t="str">
        <f t="shared" si="364"/>
        <v/>
      </c>
      <c r="S1408" s="72" t="str">
        <f t="shared" si="365"/>
        <v/>
      </c>
      <c r="AF1408" s="18">
        <v>877.26010649842601</v>
      </c>
      <c r="AG1408" s="18">
        <v>4.5702479338842998</v>
      </c>
      <c r="AI1408" s="23"/>
      <c r="AJ1408" s="24"/>
      <c r="AK1408" s="24"/>
      <c r="AO1408" s="20"/>
      <c r="AP1408" s="20"/>
      <c r="AQ1408" s="20"/>
      <c r="AR1408" s="20"/>
      <c r="AS1408" s="20"/>
      <c r="AT1408" s="20"/>
      <c r="AU1408" s="20"/>
    </row>
    <row r="1409" spans="1:47" ht="22.5">
      <c r="A1409" s="54">
        <v>7015</v>
      </c>
      <c r="B1409" s="54" t="s">
        <v>221</v>
      </c>
      <c r="C1409" s="58" t="s">
        <v>2885</v>
      </c>
      <c r="D1409" s="79">
        <v>7</v>
      </c>
      <c r="E1409" s="79">
        <v>7</v>
      </c>
      <c r="F1409" s="80">
        <v>956.16</v>
      </c>
      <c r="G1409" s="80">
        <v>136.59</v>
      </c>
      <c r="H1409" s="80">
        <v>956.16</v>
      </c>
      <c r="I1409" s="80" t="s">
        <v>28</v>
      </c>
      <c r="J1409" s="80" t="s">
        <v>28</v>
      </c>
      <c r="K1409" s="80">
        <v>136.59</v>
      </c>
      <c r="L1409" s="73">
        <f t="shared" si="358"/>
        <v>136.59</v>
      </c>
      <c r="M1409" s="73">
        <f t="shared" si="359"/>
        <v>159.18</v>
      </c>
      <c r="N1409" s="72" t="str">
        <f t="shared" si="360"/>
        <v>0121</v>
      </c>
      <c r="O1409" s="74">
        <f t="shared" si="361"/>
        <v>0</v>
      </c>
      <c r="P1409" s="72">
        <f t="shared" si="362"/>
        <v>0</v>
      </c>
      <c r="Q1409" s="74">
        <f t="shared" si="363"/>
        <v>7</v>
      </c>
      <c r="R1409" s="72" t="str">
        <f t="shared" si="364"/>
        <v/>
      </c>
      <c r="S1409" s="72" t="str">
        <f t="shared" si="365"/>
        <v/>
      </c>
      <c r="AF1409" s="18">
        <v>703.14141035757802</v>
      </c>
      <c r="AG1409" s="18">
        <v>3.71631205673759</v>
      </c>
      <c r="AI1409" s="23"/>
      <c r="AJ1409" s="24"/>
      <c r="AK1409" s="24"/>
      <c r="AO1409" s="20"/>
      <c r="AP1409" s="20"/>
      <c r="AQ1409" s="20"/>
      <c r="AR1409" s="20"/>
      <c r="AS1409" s="20"/>
      <c r="AT1409" s="20"/>
      <c r="AU1409" s="20"/>
    </row>
    <row r="1410" spans="1:47" ht="22.5">
      <c r="A1410" s="54">
        <v>7015</v>
      </c>
      <c r="B1410" s="54" t="s">
        <v>227</v>
      </c>
      <c r="C1410" s="58" t="s">
        <v>2885</v>
      </c>
      <c r="D1410" s="79">
        <v>7</v>
      </c>
      <c r="E1410" s="79">
        <v>7</v>
      </c>
      <c r="F1410" s="80">
        <v>956.16</v>
      </c>
      <c r="G1410" s="80">
        <v>136.59</v>
      </c>
      <c r="H1410" s="80">
        <v>956.16</v>
      </c>
      <c r="I1410" s="80" t="s">
        <v>28</v>
      </c>
      <c r="J1410" s="80" t="s">
        <v>28</v>
      </c>
      <c r="K1410" s="80">
        <v>136.59</v>
      </c>
      <c r="L1410" s="73">
        <f t="shared" si="358"/>
        <v>136.59</v>
      </c>
      <c r="M1410" s="73">
        <f t="shared" si="359"/>
        <v>159.18</v>
      </c>
      <c r="N1410" s="72" t="str">
        <f t="shared" si="360"/>
        <v>0121</v>
      </c>
      <c r="O1410" s="74">
        <f t="shared" si="361"/>
        <v>0</v>
      </c>
      <c r="P1410" s="72">
        <f t="shared" si="362"/>
        <v>0</v>
      </c>
      <c r="Q1410" s="74">
        <f t="shared" si="363"/>
        <v>7</v>
      </c>
      <c r="R1410" s="72" t="str">
        <f t="shared" si="364"/>
        <v/>
      </c>
      <c r="S1410" s="72" t="str">
        <f t="shared" si="365"/>
        <v/>
      </c>
      <c r="AF1410" s="18">
        <v>1050.40458791075</v>
      </c>
      <c r="AG1410" s="18">
        <v>4</v>
      </c>
      <c r="AI1410" s="23"/>
      <c r="AJ1410" s="24"/>
      <c r="AK1410" s="24"/>
      <c r="AO1410" s="20"/>
      <c r="AP1410" s="20"/>
      <c r="AQ1410" s="20"/>
      <c r="AR1410" s="20"/>
      <c r="AS1410" s="20"/>
      <c r="AT1410" s="20"/>
      <c r="AU1410" s="20"/>
    </row>
    <row r="1411" spans="1:47" ht="22.5">
      <c r="A1411" s="54">
        <v>7015</v>
      </c>
      <c r="B1411" s="54" t="s">
        <v>225</v>
      </c>
      <c r="C1411" s="58" t="s">
        <v>2885</v>
      </c>
      <c r="D1411" s="79">
        <v>7</v>
      </c>
      <c r="E1411" s="79">
        <v>7</v>
      </c>
      <c r="F1411" s="80">
        <v>956.16</v>
      </c>
      <c r="G1411" s="80">
        <v>136.59</v>
      </c>
      <c r="H1411" s="80">
        <v>956.16</v>
      </c>
      <c r="I1411" s="80" t="s">
        <v>28</v>
      </c>
      <c r="J1411" s="80" t="s">
        <v>28</v>
      </c>
      <c r="K1411" s="80">
        <v>136.59</v>
      </c>
      <c r="L1411" s="73">
        <f t="shared" si="358"/>
        <v>136.59</v>
      </c>
      <c r="M1411" s="73">
        <f t="shared" si="359"/>
        <v>159.18</v>
      </c>
      <c r="N1411" s="72" t="str">
        <f t="shared" si="360"/>
        <v>0121</v>
      </c>
      <c r="O1411" s="74">
        <f t="shared" si="361"/>
        <v>0</v>
      </c>
      <c r="P1411" s="72">
        <f t="shared" si="362"/>
        <v>0</v>
      </c>
      <c r="Q1411" s="74">
        <f t="shared" si="363"/>
        <v>7</v>
      </c>
      <c r="R1411" s="72" t="str">
        <f t="shared" si="364"/>
        <v/>
      </c>
      <c r="S1411" s="72" t="str">
        <f t="shared" si="365"/>
        <v/>
      </c>
      <c r="AF1411" s="18">
        <v>992.20677772987199</v>
      </c>
      <c r="AG1411" s="18">
        <v>3.82022471910112</v>
      </c>
      <c r="AI1411" s="23"/>
      <c r="AJ1411" s="24"/>
      <c r="AK1411" s="24"/>
      <c r="AO1411" s="20"/>
      <c r="AP1411" s="20"/>
      <c r="AQ1411" s="20"/>
      <c r="AR1411" s="20"/>
      <c r="AS1411" s="20"/>
      <c r="AT1411" s="20"/>
      <c r="AU1411" s="20"/>
    </row>
    <row r="1412" spans="1:47" ht="45">
      <c r="A1412" s="54">
        <v>7016</v>
      </c>
      <c r="B1412" s="54" t="s">
        <v>234</v>
      </c>
      <c r="C1412" s="58" t="s">
        <v>2886</v>
      </c>
      <c r="D1412" s="79">
        <v>7</v>
      </c>
      <c r="E1412" s="79">
        <v>7</v>
      </c>
      <c r="F1412" s="80">
        <v>996.21</v>
      </c>
      <c r="G1412" s="80">
        <v>142.32</v>
      </c>
      <c r="H1412" s="80">
        <v>996.21</v>
      </c>
      <c r="I1412" s="80" t="s">
        <v>28</v>
      </c>
      <c r="J1412" s="80" t="s">
        <v>28</v>
      </c>
      <c r="K1412" s="80">
        <v>142.32</v>
      </c>
      <c r="L1412" s="73">
        <f t="shared" ref="L1412:L1475" si="366">IFERROR(VLOOKUP(B1412,$B$1326:$K$2467,6,0),"")</f>
        <v>142.32</v>
      </c>
      <c r="M1412" s="73">
        <f t="shared" ref="M1412:M1475" si="367">IFERROR(VLOOKUP($B1412,$B$2468:$K$3603,6,0),"")</f>
        <v>125.53</v>
      </c>
      <c r="N1412" s="72" t="str">
        <f t="shared" ref="N1412:N1475" si="368">LEFT(B1412,4)</f>
        <v>0124</v>
      </c>
      <c r="O1412" s="74">
        <f t="shared" ref="O1412:O1475" si="369">E1412-D1412</f>
        <v>0</v>
      </c>
      <c r="P1412" s="72">
        <f t="shared" ref="P1412:P1475" si="370">IF(O1412=20,1,0)</f>
        <v>0</v>
      </c>
      <c r="Q1412" s="74">
        <f t="shared" ref="Q1412:Q1475" si="371">D1412</f>
        <v>7</v>
      </c>
      <c r="R1412" s="72" t="str">
        <f t="shared" ref="R1412:R1475" si="372">IF(P1412=1,Q1412+7,"")</f>
        <v/>
      </c>
      <c r="S1412" s="72" t="str">
        <f t="shared" ref="S1412:S1475" si="373">IF(P1412=1,Q1412+14,"")</f>
        <v/>
      </c>
      <c r="AF1412" s="18">
        <v>665.30691574196305</v>
      </c>
      <c r="AG1412" s="18">
        <v>3.7115384615384599</v>
      </c>
      <c r="AI1412" s="23"/>
      <c r="AJ1412" s="24"/>
      <c r="AK1412" s="24"/>
      <c r="AO1412" s="20"/>
      <c r="AP1412" s="20"/>
      <c r="AQ1412" s="20"/>
      <c r="AR1412" s="20"/>
      <c r="AS1412" s="20"/>
      <c r="AT1412" s="20"/>
      <c r="AU1412" s="20"/>
    </row>
    <row r="1413" spans="1:47" ht="45">
      <c r="A1413" s="54">
        <v>7016</v>
      </c>
      <c r="B1413" s="54" t="s">
        <v>239</v>
      </c>
      <c r="C1413" s="58" t="s">
        <v>2886</v>
      </c>
      <c r="D1413" s="79">
        <v>7</v>
      </c>
      <c r="E1413" s="79">
        <v>7</v>
      </c>
      <c r="F1413" s="80">
        <v>996.21</v>
      </c>
      <c r="G1413" s="80">
        <v>142.32</v>
      </c>
      <c r="H1413" s="80">
        <v>996.21</v>
      </c>
      <c r="I1413" s="80" t="s">
        <v>28</v>
      </c>
      <c r="J1413" s="80" t="s">
        <v>28</v>
      </c>
      <c r="K1413" s="80">
        <v>142.32</v>
      </c>
      <c r="L1413" s="73">
        <f t="shared" si="366"/>
        <v>142.32</v>
      </c>
      <c r="M1413" s="73">
        <f t="shared" si="367"/>
        <v>125.53</v>
      </c>
      <c r="N1413" s="72" t="str">
        <f t="shared" si="368"/>
        <v>0124</v>
      </c>
      <c r="O1413" s="74">
        <f t="shared" si="369"/>
        <v>0</v>
      </c>
      <c r="P1413" s="72">
        <f t="shared" si="370"/>
        <v>0</v>
      </c>
      <c r="Q1413" s="74">
        <f t="shared" si="371"/>
        <v>7</v>
      </c>
      <c r="R1413" s="72" t="str">
        <f t="shared" si="372"/>
        <v/>
      </c>
      <c r="S1413" s="72" t="str">
        <f t="shared" si="373"/>
        <v/>
      </c>
      <c r="AF1413" s="18">
        <v>767.075314623449</v>
      </c>
      <c r="AG1413" s="18">
        <v>4.0461538461538504</v>
      </c>
      <c r="AI1413" s="23"/>
      <c r="AJ1413" s="24"/>
      <c r="AK1413" s="24"/>
      <c r="AO1413" s="20"/>
      <c r="AP1413" s="20"/>
      <c r="AQ1413" s="20"/>
      <c r="AR1413" s="20"/>
      <c r="AS1413" s="20"/>
      <c r="AT1413" s="20"/>
      <c r="AU1413" s="20"/>
    </row>
    <row r="1414" spans="1:47" ht="45">
      <c r="A1414" s="54">
        <v>7016</v>
      </c>
      <c r="B1414" s="54" t="s">
        <v>235</v>
      </c>
      <c r="C1414" s="58" t="s">
        <v>2886</v>
      </c>
      <c r="D1414" s="79">
        <v>7</v>
      </c>
      <c r="E1414" s="79">
        <v>7</v>
      </c>
      <c r="F1414" s="80">
        <v>996.21</v>
      </c>
      <c r="G1414" s="80">
        <v>142.32</v>
      </c>
      <c r="H1414" s="80">
        <v>996.21</v>
      </c>
      <c r="I1414" s="80" t="s">
        <v>28</v>
      </c>
      <c r="J1414" s="80" t="s">
        <v>28</v>
      </c>
      <c r="K1414" s="80">
        <v>142.32</v>
      </c>
      <c r="L1414" s="73">
        <f t="shared" si="366"/>
        <v>142.32</v>
      </c>
      <c r="M1414" s="73">
        <f t="shared" si="367"/>
        <v>125.53</v>
      </c>
      <c r="N1414" s="72" t="str">
        <f t="shared" si="368"/>
        <v>0124</v>
      </c>
      <c r="O1414" s="74">
        <f t="shared" si="369"/>
        <v>0</v>
      </c>
      <c r="P1414" s="72">
        <f t="shared" si="370"/>
        <v>0</v>
      </c>
      <c r="Q1414" s="74">
        <f t="shared" si="371"/>
        <v>7</v>
      </c>
      <c r="R1414" s="72" t="str">
        <f t="shared" si="372"/>
        <v/>
      </c>
      <c r="S1414" s="72" t="str">
        <f t="shared" si="373"/>
        <v/>
      </c>
      <c r="AF1414" s="18">
        <v>720.92563764694705</v>
      </c>
      <c r="AG1414" s="18">
        <v>3.6428571428571401</v>
      </c>
      <c r="AI1414" s="23"/>
      <c r="AJ1414" s="24"/>
      <c r="AK1414" s="24"/>
      <c r="AO1414" s="20"/>
      <c r="AP1414" s="20"/>
      <c r="AQ1414" s="20"/>
      <c r="AR1414" s="20"/>
      <c r="AS1414" s="20"/>
      <c r="AT1414" s="20"/>
      <c r="AU1414" s="20"/>
    </row>
    <row r="1415" spans="1:47" ht="45">
      <c r="A1415" s="54">
        <v>7016</v>
      </c>
      <c r="B1415" s="54" t="s">
        <v>236</v>
      </c>
      <c r="C1415" s="58" t="s">
        <v>2886</v>
      </c>
      <c r="D1415" s="79">
        <v>7</v>
      </c>
      <c r="E1415" s="79">
        <v>7</v>
      </c>
      <c r="F1415" s="80">
        <v>996.21</v>
      </c>
      <c r="G1415" s="80">
        <v>142.32</v>
      </c>
      <c r="H1415" s="80">
        <v>996.21</v>
      </c>
      <c r="I1415" s="80" t="s">
        <v>28</v>
      </c>
      <c r="J1415" s="80" t="s">
        <v>28</v>
      </c>
      <c r="K1415" s="80">
        <v>142.32</v>
      </c>
      <c r="L1415" s="73">
        <f t="shared" si="366"/>
        <v>142.32</v>
      </c>
      <c r="M1415" s="73">
        <f t="shared" si="367"/>
        <v>125.53</v>
      </c>
      <c r="N1415" s="72" t="str">
        <f t="shared" si="368"/>
        <v>0124</v>
      </c>
      <c r="O1415" s="74">
        <f t="shared" si="369"/>
        <v>0</v>
      </c>
      <c r="P1415" s="72">
        <f t="shared" si="370"/>
        <v>0</v>
      </c>
      <c r="Q1415" s="74">
        <f t="shared" si="371"/>
        <v>7</v>
      </c>
      <c r="R1415" s="72" t="str">
        <f t="shared" si="372"/>
        <v/>
      </c>
      <c r="S1415" s="72" t="str">
        <f t="shared" si="373"/>
        <v/>
      </c>
      <c r="AF1415" s="18">
        <v>825.03598738904998</v>
      </c>
      <c r="AG1415" s="18">
        <v>3.9342105263157898</v>
      </c>
      <c r="AI1415" s="23"/>
      <c r="AJ1415" s="24"/>
      <c r="AK1415" s="24"/>
      <c r="AO1415" s="20"/>
      <c r="AP1415" s="20"/>
      <c r="AQ1415" s="20"/>
      <c r="AR1415" s="20"/>
      <c r="AS1415" s="20"/>
      <c r="AT1415" s="20"/>
      <c r="AU1415" s="20"/>
    </row>
    <row r="1416" spans="1:47" ht="45">
      <c r="A1416" s="54">
        <v>7016</v>
      </c>
      <c r="B1416" s="54" t="s">
        <v>238</v>
      </c>
      <c r="C1416" s="58" t="s">
        <v>2886</v>
      </c>
      <c r="D1416" s="79">
        <v>7</v>
      </c>
      <c r="E1416" s="79">
        <v>7</v>
      </c>
      <c r="F1416" s="80">
        <v>996.21</v>
      </c>
      <c r="G1416" s="80">
        <v>142.32</v>
      </c>
      <c r="H1416" s="80">
        <v>996.21</v>
      </c>
      <c r="I1416" s="80" t="s">
        <v>28</v>
      </c>
      <c r="J1416" s="80" t="s">
        <v>28</v>
      </c>
      <c r="K1416" s="80">
        <v>142.32</v>
      </c>
      <c r="L1416" s="73">
        <f t="shared" si="366"/>
        <v>142.32</v>
      </c>
      <c r="M1416" s="73">
        <f t="shared" si="367"/>
        <v>125.53</v>
      </c>
      <c r="N1416" s="72" t="str">
        <f t="shared" si="368"/>
        <v>0124</v>
      </c>
      <c r="O1416" s="74">
        <f t="shared" si="369"/>
        <v>0</v>
      </c>
      <c r="P1416" s="72">
        <f t="shared" si="370"/>
        <v>0</v>
      </c>
      <c r="Q1416" s="74">
        <f t="shared" si="371"/>
        <v>7</v>
      </c>
      <c r="R1416" s="72" t="str">
        <f t="shared" si="372"/>
        <v/>
      </c>
      <c r="S1416" s="72" t="str">
        <f t="shared" si="373"/>
        <v/>
      </c>
      <c r="AF1416" s="18">
        <v>783.09004430888604</v>
      </c>
      <c r="AG1416" s="18">
        <v>3.9126984126984099</v>
      </c>
      <c r="AI1416" s="23"/>
      <c r="AJ1416" s="24"/>
      <c r="AK1416" s="24"/>
      <c r="AO1416" s="20"/>
      <c r="AP1416" s="20"/>
      <c r="AQ1416" s="20"/>
      <c r="AR1416" s="20"/>
      <c r="AS1416" s="20"/>
      <c r="AT1416" s="20"/>
      <c r="AU1416" s="20"/>
    </row>
    <row r="1417" spans="1:47" ht="45">
      <c r="A1417" s="54">
        <v>7016</v>
      </c>
      <c r="B1417" s="54" t="s">
        <v>237</v>
      </c>
      <c r="C1417" s="58" t="s">
        <v>2886</v>
      </c>
      <c r="D1417" s="79">
        <v>7</v>
      </c>
      <c r="E1417" s="79">
        <v>7</v>
      </c>
      <c r="F1417" s="80">
        <v>996.21</v>
      </c>
      <c r="G1417" s="80">
        <v>142.32</v>
      </c>
      <c r="H1417" s="80">
        <v>996.21</v>
      </c>
      <c r="I1417" s="80" t="s">
        <v>28</v>
      </c>
      <c r="J1417" s="80" t="s">
        <v>28</v>
      </c>
      <c r="K1417" s="80">
        <v>142.32</v>
      </c>
      <c r="L1417" s="73">
        <f t="shared" si="366"/>
        <v>142.32</v>
      </c>
      <c r="M1417" s="73">
        <f t="shared" si="367"/>
        <v>125.53</v>
      </c>
      <c r="N1417" s="72" t="str">
        <f t="shared" si="368"/>
        <v>0124</v>
      </c>
      <c r="O1417" s="74">
        <f t="shared" si="369"/>
        <v>0</v>
      </c>
      <c r="P1417" s="72">
        <f t="shared" si="370"/>
        <v>0</v>
      </c>
      <c r="Q1417" s="74">
        <f t="shared" si="371"/>
        <v>7</v>
      </c>
      <c r="R1417" s="72" t="str">
        <f t="shared" si="372"/>
        <v/>
      </c>
      <c r="S1417" s="72" t="str">
        <f t="shared" si="373"/>
        <v/>
      </c>
      <c r="AF1417" s="18">
        <v>761.59899198872495</v>
      </c>
      <c r="AG1417" s="18">
        <v>3.7426470588235299</v>
      </c>
      <c r="AI1417" s="23"/>
      <c r="AJ1417" s="24"/>
      <c r="AK1417" s="24"/>
      <c r="AO1417" s="20"/>
      <c r="AP1417" s="20"/>
      <c r="AQ1417" s="20"/>
      <c r="AR1417" s="20"/>
      <c r="AS1417" s="20"/>
      <c r="AT1417" s="20"/>
      <c r="AU1417" s="20"/>
    </row>
    <row r="1418" spans="1:47" ht="33.75">
      <c r="A1418" s="54">
        <v>7017</v>
      </c>
      <c r="B1418" s="54" t="s">
        <v>244</v>
      </c>
      <c r="C1418" s="58" t="s">
        <v>2887</v>
      </c>
      <c r="D1418" s="79">
        <v>7</v>
      </c>
      <c r="E1418" s="79">
        <v>7</v>
      </c>
      <c r="F1418" s="80">
        <v>873.21</v>
      </c>
      <c r="G1418" s="80">
        <v>124.74</v>
      </c>
      <c r="H1418" s="80">
        <v>873.21</v>
      </c>
      <c r="I1418" s="80" t="s">
        <v>28</v>
      </c>
      <c r="J1418" s="80" t="s">
        <v>28</v>
      </c>
      <c r="K1418" s="80">
        <v>124.74</v>
      </c>
      <c r="L1418" s="73">
        <f t="shared" si="366"/>
        <v>124.74</v>
      </c>
      <c r="M1418" s="73">
        <f t="shared" si="367"/>
        <v>125.53</v>
      </c>
      <c r="N1418" s="72" t="str">
        <f t="shared" si="368"/>
        <v>0124</v>
      </c>
      <c r="O1418" s="74">
        <f t="shared" si="369"/>
        <v>0</v>
      </c>
      <c r="P1418" s="72">
        <f t="shared" si="370"/>
        <v>0</v>
      </c>
      <c r="Q1418" s="74">
        <f t="shared" si="371"/>
        <v>7</v>
      </c>
      <c r="R1418" s="72" t="str">
        <f t="shared" si="372"/>
        <v/>
      </c>
      <c r="S1418" s="72" t="str">
        <f t="shared" si="373"/>
        <v/>
      </c>
      <c r="AF1418" s="18">
        <v>1232.23699165076</v>
      </c>
      <c r="AG1418" s="18">
        <v>4.5333333333333297</v>
      </c>
      <c r="AI1418" s="23"/>
      <c r="AJ1418" s="24"/>
      <c r="AK1418" s="24"/>
      <c r="AO1418" s="20"/>
      <c r="AP1418" s="20"/>
      <c r="AQ1418" s="20"/>
      <c r="AR1418" s="20"/>
      <c r="AS1418" s="20"/>
      <c r="AT1418" s="20"/>
      <c r="AU1418" s="20"/>
    </row>
    <row r="1419" spans="1:47" ht="33.75">
      <c r="A1419" s="54">
        <v>7017</v>
      </c>
      <c r="B1419" s="54" t="s">
        <v>242</v>
      </c>
      <c r="C1419" s="58" t="s">
        <v>2887</v>
      </c>
      <c r="D1419" s="79">
        <v>7</v>
      </c>
      <c r="E1419" s="79">
        <v>7</v>
      </c>
      <c r="F1419" s="80">
        <v>873.21</v>
      </c>
      <c r="G1419" s="80">
        <v>124.74</v>
      </c>
      <c r="H1419" s="80">
        <v>873.21</v>
      </c>
      <c r="I1419" s="80" t="s">
        <v>28</v>
      </c>
      <c r="J1419" s="80" t="s">
        <v>28</v>
      </c>
      <c r="K1419" s="80">
        <v>124.74</v>
      </c>
      <c r="L1419" s="73">
        <f t="shared" si="366"/>
        <v>124.74</v>
      </c>
      <c r="M1419" s="73">
        <f t="shared" si="367"/>
        <v>125.53</v>
      </c>
      <c r="N1419" s="72" t="str">
        <f t="shared" si="368"/>
        <v>0124</v>
      </c>
      <c r="O1419" s="74">
        <f t="shared" si="369"/>
        <v>0</v>
      </c>
      <c r="P1419" s="72">
        <f t="shared" si="370"/>
        <v>0</v>
      </c>
      <c r="Q1419" s="74">
        <f t="shared" si="371"/>
        <v>7</v>
      </c>
      <c r="R1419" s="72" t="str">
        <f t="shared" si="372"/>
        <v/>
      </c>
      <c r="S1419" s="72" t="str">
        <f t="shared" si="373"/>
        <v/>
      </c>
      <c r="AT1419" s="20">
        <f t="shared" ref="AT1419:AT1482" si="374">AS1419+(AI1419-90)*L1419</f>
        <v>-11226.6</v>
      </c>
    </row>
    <row r="1420" spans="1:47" ht="33.75">
      <c r="A1420" s="54">
        <v>7017</v>
      </c>
      <c r="B1420" s="54" t="s">
        <v>245</v>
      </c>
      <c r="C1420" s="58" t="s">
        <v>2887</v>
      </c>
      <c r="D1420" s="79">
        <v>7</v>
      </c>
      <c r="E1420" s="79">
        <v>7</v>
      </c>
      <c r="F1420" s="80">
        <v>873.21</v>
      </c>
      <c r="G1420" s="80">
        <v>124.74</v>
      </c>
      <c r="H1420" s="80">
        <v>873.21</v>
      </c>
      <c r="I1420" s="80" t="s">
        <v>28</v>
      </c>
      <c r="J1420" s="80" t="s">
        <v>28</v>
      </c>
      <c r="K1420" s="80">
        <v>124.74</v>
      </c>
      <c r="L1420" s="73">
        <f t="shared" si="366"/>
        <v>124.74</v>
      </c>
      <c r="M1420" s="73">
        <f t="shared" si="367"/>
        <v>125.53</v>
      </c>
      <c r="N1420" s="72" t="str">
        <f t="shared" si="368"/>
        <v>0124</v>
      </c>
      <c r="O1420" s="74">
        <f t="shared" si="369"/>
        <v>0</v>
      </c>
      <c r="P1420" s="72">
        <f t="shared" si="370"/>
        <v>0</v>
      </c>
      <c r="Q1420" s="74">
        <f t="shared" si="371"/>
        <v>7</v>
      </c>
      <c r="R1420" s="72" t="str">
        <f t="shared" si="372"/>
        <v/>
      </c>
      <c r="S1420" s="72" t="str">
        <f t="shared" si="373"/>
        <v/>
      </c>
      <c r="AT1420" s="20">
        <f t="shared" si="374"/>
        <v>-11226.6</v>
      </c>
    </row>
    <row r="1421" spans="1:47" ht="33.75">
      <c r="A1421" s="54">
        <v>7017</v>
      </c>
      <c r="B1421" s="54" t="s">
        <v>241</v>
      </c>
      <c r="C1421" s="58" t="s">
        <v>2887</v>
      </c>
      <c r="D1421" s="79">
        <v>7</v>
      </c>
      <c r="E1421" s="79">
        <v>7</v>
      </c>
      <c r="F1421" s="80">
        <v>873.21</v>
      </c>
      <c r="G1421" s="80">
        <v>124.74</v>
      </c>
      <c r="H1421" s="80">
        <v>873.21</v>
      </c>
      <c r="I1421" s="80" t="s">
        <v>28</v>
      </c>
      <c r="J1421" s="80" t="s">
        <v>28</v>
      </c>
      <c r="K1421" s="80">
        <v>124.74</v>
      </c>
      <c r="L1421" s="73">
        <f t="shared" si="366"/>
        <v>124.74</v>
      </c>
      <c r="M1421" s="73">
        <f t="shared" si="367"/>
        <v>125.53</v>
      </c>
      <c r="N1421" s="72" t="str">
        <f t="shared" si="368"/>
        <v>0124</v>
      </c>
      <c r="O1421" s="74">
        <f t="shared" si="369"/>
        <v>0</v>
      </c>
      <c r="P1421" s="72">
        <f t="shared" si="370"/>
        <v>0</v>
      </c>
      <c r="Q1421" s="74">
        <f t="shared" si="371"/>
        <v>7</v>
      </c>
      <c r="R1421" s="72" t="str">
        <f t="shared" si="372"/>
        <v/>
      </c>
      <c r="S1421" s="72" t="str">
        <f t="shared" si="373"/>
        <v/>
      </c>
      <c r="AT1421" s="20">
        <f t="shared" si="374"/>
        <v>-11226.6</v>
      </c>
    </row>
    <row r="1422" spans="1:47" ht="33.75">
      <c r="A1422" s="54">
        <v>7017</v>
      </c>
      <c r="B1422" s="54" t="s">
        <v>240</v>
      </c>
      <c r="C1422" s="58" t="s">
        <v>2887</v>
      </c>
      <c r="D1422" s="79">
        <v>7</v>
      </c>
      <c r="E1422" s="79">
        <v>7</v>
      </c>
      <c r="F1422" s="80">
        <v>873.21</v>
      </c>
      <c r="G1422" s="80">
        <v>124.74</v>
      </c>
      <c r="H1422" s="80">
        <v>873.21</v>
      </c>
      <c r="I1422" s="80" t="s">
        <v>28</v>
      </c>
      <c r="J1422" s="80" t="s">
        <v>28</v>
      </c>
      <c r="K1422" s="80">
        <v>124.74</v>
      </c>
      <c r="L1422" s="73">
        <f t="shared" si="366"/>
        <v>124.74</v>
      </c>
      <c r="M1422" s="73">
        <f t="shared" si="367"/>
        <v>125.53</v>
      </c>
      <c r="N1422" s="72" t="str">
        <f t="shared" si="368"/>
        <v>0124</v>
      </c>
      <c r="O1422" s="74">
        <f t="shared" si="369"/>
        <v>0</v>
      </c>
      <c r="P1422" s="72">
        <f t="shared" si="370"/>
        <v>0</v>
      </c>
      <c r="Q1422" s="74">
        <f t="shared" si="371"/>
        <v>7</v>
      </c>
      <c r="R1422" s="72" t="str">
        <f t="shared" si="372"/>
        <v/>
      </c>
      <c r="S1422" s="72" t="str">
        <f t="shared" si="373"/>
        <v/>
      </c>
      <c r="AT1422" s="20">
        <f t="shared" si="374"/>
        <v>-11226.6</v>
      </c>
    </row>
    <row r="1423" spans="1:47" ht="33.75">
      <c r="A1423" s="54">
        <v>7017</v>
      </c>
      <c r="B1423" s="54" t="s">
        <v>243</v>
      </c>
      <c r="C1423" s="58" t="s">
        <v>2887</v>
      </c>
      <c r="D1423" s="79">
        <v>7</v>
      </c>
      <c r="E1423" s="79">
        <v>7</v>
      </c>
      <c r="F1423" s="80">
        <v>873.21</v>
      </c>
      <c r="G1423" s="80">
        <v>124.74</v>
      </c>
      <c r="H1423" s="80">
        <v>873.21</v>
      </c>
      <c r="I1423" s="80" t="s">
        <v>28</v>
      </c>
      <c r="J1423" s="80" t="s">
        <v>28</v>
      </c>
      <c r="K1423" s="80">
        <v>124.74</v>
      </c>
      <c r="L1423" s="73">
        <f t="shared" si="366"/>
        <v>124.74</v>
      </c>
      <c r="M1423" s="73">
        <f t="shared" si="367"/>
        <v>125.53</v>
      </c>
      <c r="N1423" s="72" t="str">
        <f t="shared" si="368"/>
        <v>0124</v>
      </c>
      <c r="O1423" s="74">
        <f t="shared" si="369"/>
        <v>0</v>
      </c>
      <c r="P1423" s="72">
        <f t="shared" si="370"/>
        <v>0</v>
      </c>
      <c r="Q1423" s="74">
        <f t="shared" si="371"/>
        <v>7</v>
      </c>
      <c r="R1423" s="72" t="str">
        <f t="shared" si="372"/>
        <v/>
      </c>
      <c r="S1423" s="72" t="str">
        <f t="shared" si="373"/>
        <v/>
      </c>
      <c r="AT1423" s="20">
        <f t="shared" si="374"/>
        <v>-11226.6</v>
      </c>
    </row>
    <row r="1424" spans="1:47" ht="33.75">
      <c r="A1424" s="54">
        <v>7018</v>
      </c>
      <c r="B1424" s="54" t="s">
        <v>249</v>
      </c>
      <c r="C1424" s="58" t="s">
        <v>2888</v>
      </c>
      <c r="D1424" s="79">
        <v>7</v>
      </c>
      <c r="E1424" s="79">
        <v>7</v>
      </c>
      <c r="F1424" s="80">
        <v>715.64</v>
      </c>
      <c r="G1424" s="80">
        <v>102.23</v>
      </c>
      <c r="H1424" s="80">
        <v>715.64</v>
      </c>
      <c r="I1424" s="80" t="s">
        <v>28</v>
      </c>
      <c r="J1424" s="80" t="s">
        <v>28</v>
      </c>
      <c r="K1424" s="80">
        <v>102.23</v>
      </c>
      <c r="L1424" s="73">
        <f t="shared" si="366"/>
        <v>102.23</v>
      </c>
      <c r="M1424" s="73">
        <f t="shared" si="367"/>
        <v>125.53</v>
      </c>
      <c r="N1424" s="72" t="str">
        <f t="shared" si="368"/>
        <v>0124</v>
      </c>
      <c r="O1424" s="74">
        <f t="shared" si="369"/>
        <v>0</v>
      </c>
      <c r="P1424" s="72">
        <f t="shared" si="370"/>
        <v>0</v>
      </c>
      <c r="Q1424" s="74">
        <f t="shared" si="371"/>
        <v>7</v>
      </c>
      <c r="R1424" s="72" t="str">
        <f t="shared" si="372"/>
        <v/>
      </c>
      <c r="S1424" s="72" t="str">
        <f t="shared" si="373"/>
        <v/>
      </c>
      <c r="AT1424" s="20">
        <f t="shared" si="374"/>
        <v>-9200.7000000000007</v>
      </c>
    </row>
    <row r="1425" spans="1:46" ht="33.75">
      <c r="A1425" s="54">
        <v>7018</v>
      </c>
      <c r="B1425" s="54" t="s">
        <v>247</v>
      </c>
      <c r="C1425" s="58" t="s">
        <v>2888</v>
      </c>
      <c r="D1425" s="79">
        <v>7</v>
      </c>
      <c r="E1425" s="79">
        <v>7</v>
      </c>
      <c r="F1425" s="80">
        <v>715.64</v>
      </c>
      <c r="G1425" s="80">
        <v>102.23</v>
      </c>
      <c r="H1425" s="80">
        <v>715.64</v>
      </c>
      <c r="I1425" s="80" t="s">
        <v>28</v>
      </c>
      <c r="J1425" s="80" t="s">
        <v>28</v>
      </c>
      <c r="K1425" s="80">
        <v>102.23</v>
      </c>
      <c r="L1425" s="73">
        <f t="shared" si="366"/>
        <v>102.23</v>
      </c>
      <c r="M1425" s="73">
        <f t="shared" si="367"/>
        <v>125.53</v>
      </c>
      <c r="N1425" s="72" t="str">
        <f t="shared" si="368"/>
        <v>0124</v>
      </c>
      <c r="O1425" s="74">
        <f t="shared" si="369"/>
        <v>0</v>
      </c>
      <c r="P1425" s="72">
        <f t="shared" si="370"/>
        <v>0</v>
      </c>
      <c r="Q1425" s="74">
        <f t="shared" si="371"/>
        <v>7</v>
      </c>
      <c r="R1425" s="72" t="str">
        <f t="shared" si="372"/>
        <v/>
      </c>
      <c r="S1425" s="72" t="str">
        <f t="shared" si="373"/>
        <v/>
      </c>
      <c r="AT1425" s="20">
        <f t="shared" si="374"/>
        <v>-9200.7000000000007</v>
      </c>
    </row>
    <row r="1426" spans="1:46" ht="33.75">
      <c r="A1426" s="54">
        <v>7018</v>
      </c>
      <c r="B1426" s="54" t="s">
        <v>251</v>
      </c>
      <c r="C1426" s="58" t="s">
        <v>2888</v>
      </c>
      <c r="D1426" s="79">
        <v>7</v>
      </c>
      <c r="E1426" s="79">
        <v>7</v>
      </c>
      <c r="F1426" s="80">
        <v>715.64</v>
      </c>
      <c r="G1426" s="80">
        <v>102.23</v>
      </c>
      <c r="H1426" s="80">
        <v>715.64</v>
      </c>
      <c r="I1426" s="80" t="s">
        <v>28</v>
      </c>
      <c r="J1426" s="80" t="s">
        <v>28</v>
      </c>
      <c r="K1426" s="80">
        <v>102.23</v>
      </c>
      <c r="L1426" s="73">
        <f t="shared" si="366"/>
        <v>102.23</v>
      </c>
      <c r="M1426" s="73">
        <f t="shared" si="367"/>
        <v>125.53</v>
      </c>
      <c r="N1426" s="72" t="str">
        <f t="shared" si="368"/>
        <v>0124</v>
      </c>
      <c r="O1426" s="74">
        <f t="shared" si="369"/>
        <v>0</v>
      </c>
      <c r="P1426" s="72">
        <f t="shared" si="370"/>
        <v>0</v>
      </c>
      <c r="Q1426" s="74">
        <f t="shared" si="371"/>
        <v>7</v>
      </c>
      <c r="R1426" s="72" t="str">
        <f t="shared" si="372"/>
        <v/>
      </c>
      <c r="S1426" s="72" t="str">
        <f t="shared" si="373"/>
        <v/>
      </c>
      <c r="AT1426" s="20">
        <f t="shared" si="374"/>
        <v>-9200.7000000000007</v>
      </c>
    </row>
    <row r="1427" spans="1:46" ht="33.75">
      <c r="A1427" s="54">
        <v>7018</v>
      </c>
      <c r="B1427" s="54" t="s">
        <v>250</v>
      </c>
      <c r="C1427" s="58" t="s">
        <v>2888</v>
      </c>
      <c r="D1427" s="79">
        <v>7</v>
      </c>
      <c r="E1427" s="79">
        <v>7</v>
      </c>
      <c r="F1427" s="80">
        <v>715.64</v>
      </c>
      <c r="G1427" s="80">
        <v>102.23</v>
      </c>
      <c r="H1427" s="80">
        <v>715.64</v>
      </c>
      <c r="I1427" s="80" t="s">
        <v>28</v>
      </c>
      <c r="J1427" s="80" t="s">
        <v>28</v>
      </c>
      <c r="K1427" s="80">
        <v>102.23</v>
      </c>
      <c r="L1427" s="73">
        <f t="shared" si="366"/>
        <v>102.23</v>
      </c>
      <c r="M1427" s="73">
        <f t="shared" si="367"/>
        <v>125.53</v>
      </c>
      <c r="N1427" s="72" t="str">
        <f t="shared" si="368"/>
        <v>0124</v>
      </c>
      <c r="O1427" s="74">
        <f t="shared" si="369"/>
        <v>0</v>
      </c>
      <c r="P1427" s="72">
        <f t="shared" si="370"/>
        <v>0</v>
      </c>
      <c r="Q1427" s="74">
        <f t="shared" si="371"/>
        <v>7</v>
      </c>
      <c r="R1427" s="72" t="str">
        <f t="shared" si="372"/>
        <v/>
      </c>
      <c r="S1427" s="72" t="str">
        <f t="shared" si="373"/>
        <v/>
      </c>
      <c r="AT1427" s="20">
        <f t="shared" si="374"/>
        <v>-9200.7000000000007</v>
      </c>
    </row>
    <row r="1428" spans="1:46" ht="33.75">
      <c r="A1428" s="54">
        <v>7018</v>
      </c>
      <c r="B1428" s="54" t="s">
        <v>246</v>
      </c>
      <c r="C1428" s="58" t="s">
        <v>2888</v>
      </c>
      <c r="D1428" s="79">
        <v>7</v>
      </c>
      <c r="E1428" s="79">
        <v>7</v>
      </c>
      <c r="F1428" s="80">
        <v>715.64</v>
      </c>
      <c r="G1428" s="80">
        <v>102.23</v>
      </c>
      <c r="H1428" s="80">
        <v>715.64</v>
      </c>
      <c r="I1428" s="80" t="s">
        <v>28</v>
      </c>
      <c r="J1428" s="80" t="s">
        <v>28</v>
      </c>
      <c r="K1428" s="80">
        <v>102.23</v>
      </c>
      <c r="L1428" s="73">
        <f t="shared" si="366"/>
        <v>102.23</v>
      </c>
      <c r="M1428" s="73">
        <f t="shared" si="367"/>
        <v>125.53</v>
      </c>
      <c r="N1428" s="72" t="str">
        <f t="shared" si="368"/>
        <v>0124</v>
      </c>
      <c r="O1428" s="74">
        <f t="shared" si="369"/>
        <v>0</v>
      </c>
      <c r="P1428" s="72">
        <f t="shared" si="370"/>
        <v>0</v>
      </c>
      <c r="Q1428" s="74">
        <f t="shared" si="371"/>
        <v>7</v>
      </c>
      <c r="R1428" s="72" t="str">
        <f t="shared" si="372"/>
        <v/>
      </c>
      <c r="S1428" s="72" t="str">
        <f t="shared" si="373"/>
        <v/>
      </c>
      <c r="AT1428" s="20">
        <f t="shared" si="374"/>
        <v>-9200.7000000000007</v>
      </c>
    </row>
    <row r="1429" spans="1:46" ht="33.75">
      <c r="A1429" s="54">
        <v>7018</v>
      </c>
      <c r="B1429" s="54" t="s">
        <v>248</v>
      </c>
      <c r="C1429" s="58" t="s">
        <v>2888</v>
      </c>
      <c r="D1429" s="79">
        <v>7</v>
      </c>
      <c r="E1429" s="79">
        <v>7</v>
      </c>
      <c r="F1429" s="80">
        <v>715.64</v>
      </c>
      <c r="G1429" s="80">
        <v>102.23</v>
      </c>
      <c r="H1429" s="80">
        <v>715.64</v>
      </c>
      <c r="I1429" s="80" t="s">
        <v>28</v>
      </c>
      <c r="J1429" s="80" t="s">
        <v>28</v>
      </c>
      <c r="K1429" s="80">
        <v>102.23</v>
      </c>
      <c r="L1429" s="73">
        <f t="shared" si="366"/>
        <v>102.23</v>
      </c>
      <c r="M1429" s="73">
        <f t="shared" si="367"/>
        <v>125.53</v>
      </c>
      <c r="N1429" s="72" t="str">
        <f t="shared" si="368"/>
        <v>0124</v>
      </c>
      <c r="O1429" s="74">
        <f t="shared" si="369"/>
        <v>0</v>
      </c>
      <c r="P1429" s="72">
        <f t="shared" si="370"/>
        <v>0</v>
      </c>
      <c r="Q1429" s="74">
        <f t="shared" si="371"/>
        <v>7</v>
      </c>
      <c r="R1429" s="72" t="str">
        <f t="shared" si="372"/>
        <v/>
      </c>
      <c r="S1429" s="72" t="str">
        <f t="shared" si="373"/>
        <v/>
      </c>
      <c r="AT1429" s="20">
        <f t="shared" si="374"/>
        <v>-9200.7000000000007</v>
      </c>
    </row>
    <row r="1430" spans="1:46" ht="33.75">
      <c r="A1430" s="54">
        <v>7019</v>
      </c>
      <c r="B1430" s="54" t="s">
        <v>260</v>
      </c>
      <c r="C1430" s="58" t="s">
        <v>2889</v>
      </c>
      <c r="D1430" s="79">
        <v>7</v>
      </c>
      <c r="E1430" s="79">
        <v>7</v>
      </c>
      <c r="F1430" s="80">
        <v>704.33</v>
      </c>
      <c r="G1430" s="80">
        <v>100.62</v>
      </c>
      <c r="H1430" s="80">
        <v>704.33</v>
      </c>
      <c r="I1430" s="80" t="s">
        <v>28</v>
      </c>
      <c r="J1430" s="80" t="s">
        <v>28</v>
      </c>
      <c r="K1430" s="80">
        <v>100.62</v>
      </c>
      <c r="L1430" s="73">
        <f t="shared" si="366"/>
        <v>100.62</v>
      </c>
      <c r="M1430" s="73">
        <f t="shared" si="367"/>
        <v>119.4</v>
      </c>
      <c r="N1430" s="72" t="str">
        <f t="shared" si="368"/>
        <v>0127</v>
      </c>
      <c r="O1430" s="74">
        <f t="shared" si="369"/>
        <v>0</v>
      </c>
      <c r="P1430" s="72">
        <f t="shared" si="370"/>
        <v>0</v>
      </c>
      <c r="Q1430" s="74">
        <f t="shared" si="371"/>
        <v>7</v>
      </c>
      <c r="R1430" s="72" t="str">
        <f t="shared" si="372"/>
        <v/>
      </c>
      <c r="S1430" s="72" t="str">
        <f t="shared" si="373"/>
        <v/>
      </c>
      <c r="AT1430" s="20">
        <f t="shared" si="374"/>
        <v>-9055.8000000000011</v>
      </c>
    </row>
    <row r="1431" spans="1:46" ht="33.75">
      <c r="A1431" s="54">
        <v>7019</v>
      </c>
      <c r="B1431" s="54" t="s">
        <v>258</v>
      </c>
      <c r="C1431" s="58" t="s">
        <v>2889</v>
      </c>
      <c r="D1431" s="79">
        <v>7</v>
      </c>
      <c r="E1431" s="79">
        <v>7</v>
      </c>
      <c r="F1431" s="80">
        <v>704.33</v>
      </c>
      <c r="G1431" s="80">
        <v>100.62</v>
      </c>
      <c r="H1431" s="80">
        <v>704.33</v>
      </c>
      <c r="I1431" s="80" t="s">
        <v>28</v>
      </c>
      <c r="J1431" s="80" t="s">
        <v>28</v>
      </c>
      <c r="K1431" s="80">
        <v>100.62</v>
      </c>
      <c r="L1431" s="73">
        <f t="shared" si="366"/>
        <v>100.62</v>
      </c>
      <c r="M1431" s="73">
        <f t="shared" si="367"/>
        <v>119.4</v>
      </c>
      <c r="N1431" s="72" t="str">
        <f t="shared" si="368"/>
        <v>0127</v>
      </c>
      <c r="O1431" s="74">
        <f t="shared" si="369"/>
        <v>0</v>
      </c>
      <c r="P1431" s="72">
        <f t="shared" si="370"/>
        <v>0</v>
      </c>
      <c r="Q1431" s="74">
        <f t="shared" si="371"/>
        <v>7</v>
      </c>
      <c r="R1431" s="72" t="str">
        <f t="shared" si="372"/>
        <v/>
      </c>
      <c r="S1431" s="72" t="str">
        <f t="shared" si="373"/>
        <v/>
      </c>
      <c r="AT1431" s="20">
        <f t="shared" si="374"/>
        <v>-9055.8000000000011</v>
      </c>
    </row>
    <row r="1432" spans="1:46" ht="33.75">
      <c r="A1432" s="54">
        <v>7019</v>
      </c>
      <c r="B1432" s="54" t="s">
        <v>264</v>
      </c>
      <c r="C1432" s="58" t="s">
        <v>2889</v>
      </c>
      <c r="D1432" s="79">
        <v>7</v>
      </c>
      <c r="E1432" s="79">
        <v>7</v>
      </c>
      <c r="F1432" s="80">
        <v>704.33</v>
      </c>
      <c r="G1432" s="80">
        <v>100.62</v>
      </c>
      <c r="H1432" s="80">
        <v>704.33</v>
      </c>
      <c r="I1432" s="80" t="s">
        <v>28</v>
      </c>
      <c r="J1432" s="80" t="s">
        <v>28</v>
      </c>
      <c r="K1432" s="80">
        <v>100.62</v>
      </c>
      <c r="L1432" s="73">
        <f t="shared" si="366"/>
        <v>100.62</v>
      </c>
      <c r="M1432" s="73">
        <f t="shared" si="367"/>
        <v>119.4</v>
      </c>
      <c r="N1432" s="72" t="str">
        <f t="shared" si="368"/>
        <v>0127</v>
      </c>
      <c r="O1432" s="74">
        <f t="shared" si="369"/>
        <v>0</v>
      </c>
      <c r="P1432" s="72">
        <f t="shared" si="370"/>
        <v>0</v>
      </c>
      <c r="Q1432" s="74">
        <f t="shared" si="371"/>
        <v>7</v>
      </c>
      <c r="R1432" s="72" t="str">
        <f t="shared" si="372"/>
        <v/>
      </c>
      <c r="S1432" s="72" t="str">
        <f t="shared" si="373"/>
        <v/>
      </c>
      <c r="AT1432" s="20">
        <f t="shared" si="374"/>
        <v>-9055.8000000000011</v>
      </c>
    </row>
    <row r="1433" spans="1:46" ht="33.75">
      <c r="A1433" s="54">
        <v>7019</v>
      </c>
      <c r="B1433" s="54" t="s">
        <v>262</v>
      </c>
      <c r="C1433" s="58" t="s">
        <v>2889</v>
      </c>
      <c r="D1433" s="79">
        <v>7</v>
      </c>
      <c r="E1433" s="79">
        <v>7</v>
      </c>
      <c r="F1433" s="80">
        <v>704.33</v>
      </c>
      <c r="G1433" s="80">
        <v>100.62</v>
      </c>
      <c r="H1433" s="80">
        <v>704.33</v>
      </c>
      <c r="I1433" s="80" t="s">
        <v>28</v>
      </c>
      <c r="J1433" s="80" t="s">
        <v>28</v>
      </c>
      <c r="K1433" s="80">
        <v>100.62</v>
      </c>
      <c r="L1433" s="73">
        <f t="shared" si="366"/>
        <v>100.62</v>
      </c>
      <c r="M1433" s="73">
        <f t="shared" si="367"/>
        <v>119.4</v>
      </c>
      <c r="N1433" s="72" t="str">
        <f t="shared" si="368"/>
        <v>0127</v>
      </c>
      <c r="O1433" s="74">
        <f t="shared" si="369"/>
        <v>0</v>
      </c>
      <c r="P1433" s="72">
        <f t="shared" si="370"/>
        <v>0</v>
      </c>
      <c r="Q1433" s="74">
        <f t="shared" si="371"/>
        <v>7</v>
      </c>
      <c r="R1433" s="72" t="str">
        <f t="shared" si="372"/>
        <v/>
      </c>
      <c r="S1433" s="72" t="str">
        <f t="shared" si="373"/>
        <v/>
      </c>
      <c r="AT1433" s="20">
        <f t="shared" si="374"/>
        <v>-9055.8000000000011</v>
      </c>
    </row>
    <row r="1434" spans="1:46" ht="33.75">
      <c r="A1434" s="54">
        <v>7020</v>
      </c>
      <c r="B1434" s="54" t="s">
        <v>270</v>
      </c>
      <c r="C1434" s="58" t="s">
        <v>2890</v>
      </c>
      <c r="D1434" s="79">
        <v>7</v>
      </c>
      <c r="E1434" s="79">
        <v>7</v>
      </c>
      <c r="F1434" s="80">
        <v>659.94</v>
      </c>
      <c r="G1434" s="80">
        <v>94.28</v>
      </c>
      <c r="H1434" s="80">
        <v>659.94</v>
      </c>
      <c r="I1434" s="80" t="s">
        <v>28</v>
      </c>
      <c r="J1434" s="80" t="s">
        <v>28</v>
      </c>
      <c r="K1434" s="80">
        <v>94.28</v>
      </c>
      <c r="L1434" s="73">
        <f t="shared" si="366"/>
        <v>94.28</v>
      </c>
      <c r="M1434" s="73">
        <f t="shared" si="367"/>
        <v>119.4</v>
      </c>
      <c r="N1434" s="72" t="str">
        <f t="shared" si="368"/>
        <v>0127</v>
      </c>
      <c r="O1434" s="74">
        <f t="shared" si="369"/>
        <v>0</v>
      </c>
      <c r="P1434" s="72">
        <f t="shared" si="370"/>
        <v>0</v>
      </c>
      <c r="Q1434" s="74">
        <f t="shared" si="371"/>
        <v>7</v>
      </c>
      <c r="R1434" s="72" t="str">
        <f t="shared" si="372"/>
        <v/>
      </c>
      <c r="S1434" s="72" t="str">
        <f t="shared" si="373"/>
        <v/>
      </c>
      <c r="AT1434" s="20">
        <f t="shared" si="374"/>
        <v>-8485.2000000000007</v>
      </c>
    </row>
    <row r="1435" spans="1:46" ht="33.75">
      <c r="A1435" s="54">
        <v>7020</v>
      </c>
      <c r="B1435" s="54" t="s">
        <v>266</v>
      </c>
      <c r="C1435" s="58" t="s">
        <v>2890</v>
      </c>
      <c r="D1435" s="79">
        <v>7</v>
      </c>
      <c r="E1435" s="79">
        <v>7</v>
      </c>
      <c r="F1435" s="80">
        <v>659.94</v>
      </c>
      <c r="G1435" s="80">
        <v>94.28</v>
      </c>
      <c r="H1435" s="80">
        <v>659.94</v>
      </c>
      <c r="I1435" s="80" t="s">
        <v>28</v>
      </c>
      <c r="J1435" s="80" t="s">
        <v>28</v>
      </c>
      <c r="K1435" s="80">
        <v>94.28</v>
      </c>
      <c r="L1435" s="73">
        <f t="shared" si="366"/>
        <v>94.28</v>
      </c>
      <c r="M1435" s="73">
        <f t="shared" si="367"/>
        <v>119.4</v>
      </c>
      <c r="N1435" s="72" t="str">
        <f t="shared" si="368"/>
        <v>0127</v>
      </c>
      <c r="O1435" s="74">
        <f t="shared" si="369"/>
        <v>0</v>
      </c>
      <c r="P1435" s="72">
        <f t="shared" si="370"/>
        <v>0</v>
      </c>
      <c r="Q1435" s="74">
        <f t="shared" si="371"/>
        <v>7</v>
      </c>
      <c r="R1435" s="72" t="str">
        <f t="shared" si="372"/>
        <v/>
      </c>
      <c r="S1435" s="72" t="str">
        <f t="shared" si="373"/>
        <v/>
      </c>
      <c r="AT1435" s="20">
        <f t="shared" si="374"/>
        <v>-8485.2000000000007</v>
      </c>
    </row>
    <row r="1436" spans="1:46" ht="33.75">
      <c r="A1436" s="54">
        <v>7020</v>
      </c>
      <c r="B1436" s="54" t="s">
        <v>272</v>
      </c>
      <c r="C1436" s="58" t="s">
        <v>2890</v>
      </c>
      <c r="D1436" s="79">
        <v>7</v>
      </c>
      <c r="E1436" s="79">
        <v>7</v>
      </c>
      <c r="F1436" s="80">
        <v>659.94</v>
      </c>
      <c r="G1436" s="80">
        <v>94.28</v>
      </c>
      <c r="H1436" s="80">
        <v>659.94</v>
      </c>
      <c r="I1436" s="80" t="s">
        <v>28</v>
      </c>
      <c r="J1436" s="80" t="s">
        <v>28</v>
      </c>
      <c r="K1436" s="80">
        <v>94.28</v>
      </c>
      <c r="L1436" s="73">
        <f t="shared" si="366"/>
        <v>94.28</v>
      </c>
      <c r="M1436" s="73">
        <f t="shared" si="367"/>
        <v>119.4</v>
      </c>
      <c r="N1436" s="72" t="str">
        <f t="shared" si="368"/>
        <v>0127</v>
      </c>
      <c r="O1436" s="74">
        <f t="shared" si="369"/>
        <v>0</v>
      </c>
      <c r="P1436" s="72">
        <f t="shared" si="370"/>
        <v>0</v>
      </c>
      <c r="Q1436" s="74">
        <f t="shared" si="371"/>
        <v>7</v>
      </c>
      <c r="R1436" s="72" t="str">
        <f t="shared" si="372"/>
        <v/>
      </c>
      <c r="S1436" s="72" t="str">
        <f t="shared" si="373"/>
        <v/>
      </c>
      <c r="AT1436" s="20">
        <f t="shared" si="374"/>
        <v>-8485.2000000000007</v>
      </c>
    </row>
    <row r="1437" spans="1:46" ht="33.75">
      <c r="A1437" s="54">
        <v>7020</v>
      </c>
      <c r="B1437" s="54" t="s">
        <v>268</v>
      </c>
      <c r="C1437" s="58" t="s">
        <v>2890</v>
      </c>
      <c r="D1437" s="79">
        <v>7</v>
      </c>
      <c r="E1437" s="79">
        <v>7</v>
      </c>
      <c r="F1437" s="80">
        <v>659.94</v>
      </c>
      <c r="G1437" s="80">
        <v>94.28</v>
      </c>
      <c r="H1437" s="80">
        <v>659.94</v>
      </c>
      <c r="I1437" s="80" t="s">
        <v>28</v>
      </c>
      <c r="J1437" s="80" t="s">
        <v>28</v>
      </c>
      <c r="K1437" s="80">
        <v>94.28</v>
      </c>
      <c r="L1437" s="73">
        <f t="shared" si="366"/>
        <v>94.28</v>
      </c>
      <c r="M1437" s="73">
        <f t="shared" si="367"/>
        <v>119.4</v>
      </c>
      <c r="N1437" s="72" t="str">
        <f t="shared" si="368"/>
        <v>0127</v>
      </c>
      <c r="O1437" s="74">
        <f t="shared" si="369"/>
        <v>0</v>
      </c>
      <c r="P1437" s="72">
        <f t="shared" si="370"/>
        <v>0</v>
      </c>
      <c r="Q1437" s="74">
        <f t="shared" si="371"/>
        <v>7</v>
      </c>
      <c r="R1437" s="72" t="str">
        <f t="shared" si="372"/>
        <v/>
      </c>
      <c r="S1437" s="72" t="str">
        <f t="shared" si="373"/>
        <v/>
      </c>
      <c r="AT1437" s="20">
        <f t="shared" si="374"/>
        <v>-8485.2000000000007</v>
      </c>
    </row>
    <row r="1438" spans="1:46" ht="33.75">
      <c r="A1438" s="54">
        <v>7021</v>
      </c>
      <c r="B1438" s="54" t="s">
        <v>278</v>
      </c>
      <c r="C1438" s="58" t="s">
        <v>2891</v>
      </c>
      <c r="D1438" s="79">
        <v>7</v>
      </c>
      <c r="E1438" s="79">
        <v>7</v>
      </c>
      <c r="F1438" s="80">
        <v>614.41999999999996</v>
      </c>
      <c r="G1438" s="80">
        <v>87.77</v>
      </c>
      <c r="H1438" s="80">
        <v>614.41999999999996</v>
      </c>
      <c r="I1438" s="80" t="s">
        <v>28</v>
      </c>
      <c r="J1438" s="80" t="s">
        <v>28</v>
      </c>
      <c r="K1438" s="80">
        <v>87.77</v>
      </c>
      <c r="L1438" s="73">
        <f t="shared" si="366"/>
        <v>87.77</v>
      </c>
      <c r="M1438" s="73">
        <f t="shared" si="367"/>
        <v>119.4</v>
      </c>
      <c r="N1438" s="72" t="str">
        <f t="shared" si="368"/>
        <v>0127</v>
      </c>
      <c r="O1438" s="74">
        <f t="shared" si="369"/>
        <v>0</v>
      </c>
      <c r="P1438" s="72">
        <f t="shared" si="370"/>
        <v>0</v>
      </c>
      <c r="Q1438" s="74">
        <f t="shared" si="371"/>
        <v>7</v>
      </c>
      <c r="R1438" s="72" t="str">
        <f t="shared" si="372"/>
        <v/>
      </c>
      <c r="S1438" s="72" t="str">
        <f t="shared" si="373"/>
        <v/>
      </c>
      <c r="AT1438" s="20">
        <f t="shared" si="374"/>
        <v>-7899.2999999999993</v>
      </c>
    </row>
    <row r="1439" spans="1:46" ht="33.75">
      <c r="A1439" s="54">
        <v>7021</v>
      </c>
      <c r="B1439" s="54" t="s">
        <v>274</v>
      </c>
      <c r="C1439" s="58" t="s">
        <v>2891</v>
      </c>
      <c r="D1439" s="79">
        <v>7</v>
      </c>
      <c r="E1439" s="79">
        <v>7</v>
      </c>
      <c r="F1439" s="80">
        <v>614.41999999999996</v>
      </c>
      <c r="G1439" s="80">
        <v>87.77</v>
      </c>
      <c r="H1439" s="80">
        <v>614.41999999999996</v>
      </c>
      <c r="I1439" s="80" t="s">
        <v>28</v>
      </c>
      <c r="J1439" s="80" t="s">
        <v>28</v>
      </c>
      <c r="K1439" s="80">
        <v>87.77</v>
      </c>
      <c r="L1439" s="73">
        <f t="shared" si="366"/>
        <v>87.77</v>
      </c>
      <c r="M1439" s="73">
        <f t="shared" si="367"/>
        <v>119.4</v>
      </c>
      <c r="N1439" s="72" t="str">
        <f t="shared" si="368"/>
        <v>0127</v>
      </c>
      <c r="O1439" s="74">
        <f t="shared" si="369"/>
        <v>0</v>
      </c>
      <c r="P1439" s="72">
        <f t="shared" si="370"/>
        <v>0</v>
      </c>
      <c r="Q1439" s="74">
        <f t="shared" si="371"/>
        <v>7</v>
      </c>
      <c r="R1439" s="72" t="str">
        <f t="shared" si="372"/>
        <v/>
      </c>
      <c r="S1439" s="72" t="str">
        <f t="shared" si="373"/>
        <v/>
      </c>
      <c r="AT1439" s="20">
        <f t="shared" si="374"/>
        <v>-7899.2999999999993</v>
      </c>
    </row>
    <row r="1440" spans="1:46" ht="33.75">
      <c r="A1440" s="54">
        <v>7021</v>
      </c>
      <c r="B1440" s="54" t="s">
        <v>280</v>
      </c>
      <c r="C1440" s="58" t="s">
        <v>2891</v>
      </c>
      <c r="D1440" s="79">
        <v>7</v>
      </c>
      <c r="E1440" s="79">
        <v>7</v>
      </c>
      <c r="F1440" s="80">
        <v>614.41999999999996</v>
      </c>
      <c r="G1440" s="80">
        <v>87.77</v>
      </c>
      <c r="H1440" s="80">
        <v>614.41999999999996</v>
      </c>
      <c r="I1440" s="80" t="s">
        <v>28</v>
      </c>
      <c r="J1440" s="80" t="s">
        <v>28</v>
      </c>
      <c r="K1440" s="80">
        <v>87.77</v>
      </c>
      <c r="L1440" s="73">
        <f t="shared" si="366"/>
        <v>87.77</v>
      </c>
      <c r="M1440" s="73">
        <f t="shared" si="367"/>
        <v>119.4</v>
      </c>
      <c r="N1440" s="72" t="str">
        <f t="shared" si="368"/>
        <v>0127</v>
      </c>
      <c r="O1440" s="74">
        <f t="shared" si="369"/>
        <v>0</v>
      </c>
      <c r="P1440" s="72">
        <f t="shared" si="370"/>
        <v>0</v>
      </c>
      <c r="Q1440" s="74">
        <f t="shared" si="371"/>
        <v>7</v>
      </c>
      <c r="R1440" s="72" t="str">
        <f t="shared" si="372"/>
        <v/>
      </c>
      <c r="S1440" s="72" t="str">
        <f t="shared" si="373"/>
        <v/>
      </c>
      <c r="AT1440" s="20">
        <f t="shared" si="374"/>
        <v>-7899.2999999999993</v>
      </c>
    </row>
    <row r="1441" spans="1:46" ht="33.75">
      <c r="A1441" s="54">
        <v>7021</v>
      </c>
      <c r="B1441" s="54" t="s">
        <v>276</v>
      </c>
      <c r="C1441" s="58" t="s">
        <v>2891</v>
      </c>
      <c r="D1441" s="79">
        <v>7</v>
      </c>
      <c r="E1441" s="79">
        <v>7</v>
      </c>
      <c r="F1441" s="80">
        <v>614.41999999999996</v>
      </c>
      <c r="G1441" s="80">
        <v>87.77</v>
      </c>
      <c r="H1441" s="80">
        <v>614.41999999999996</v>
      </c>
      <c r="I1441" s="80" t="s">
        <v>28</v>
      </c>
      <c r="J1441" s="80" t="s">
        <v>28</v>
      </c>
      <c r="K1441" s="80">
        <v>87.77</v>
      </c>
      <c r="L1441" s="73">
        <f t="shared" si="366"/>
        <v>87.77</v>
      </c>
      <c r="M1441" s="73">
        <f t="shared" si="367"/>
        <v>119.4</v>
      </c>
      <c r="N1441" s="72" t="str">
        <f t="shared" si="368"/>
        <v>0127</v>
      </c>
      <c r="O1441" s="74">
        <f t="shared" si="369"/>
        <v>0</v>
      </c>
      <c r="P1441" s="72">
        <f t="shared" si="370"/>
        <v>0</v>
      </c>
      <c r="Q1441" s="74">
        <f t="shared" si="371"/>
        <v>7</v>
      </c>
      <c r="R1441" s="72" t="str">
        <f t="shared" si="372"/>
        <v/>
      </c>
      <c r="S1441" s="72" t="str">
        <f t="shared" si="373"/>
        <v/>
      </c>
      <c r="AT1441" s="20">
        <f t="shared" si="374"/>
        <v>-7899.2999999999993</v>
      </c>
    </row>
    <row r="1442" spans="1:46" ht="56.25">
      <c r="A1442" s="54">
        <v>7022</v>
      </c>
      <c r="B1442" s="54" t="s">
        <v>288</v>
      </c>
      <c r="C1442" s="58" t="s">
        <v>2892</v>
      </c>
      <c r="D1442" s="79">
        <v>7</v>
      </c>
      <c r="E1442" s="79">
        <v>7</v>
      </c>
      <c r="F1442" s="80">
        <v>936.92</v>
      </c>
      <c r="G1442" s="80">
        <v>133.85</v>
      </c>
      <c r="H1442" s="80">
        <v>936.92</v>
      </c>
      <c r="I1442" s="80" t="s">
        <v>28</v>
      </c>
      <c r="J1442" s="80" t="s">
        <v>28</v>
      </c>
      <c r="K1442" s="80">
        <v>133.85</v>
      </c>
      <c r="L1442" s="73">
        <f t="shared" si="366"/>
        <v>133.85</v>
      </c>
      <c r="M1442" s="73">
        <f t="shared" si="367"/>
        <v>135.66999999999999</v>
      </c>
      <c r="N1442" s="72" t="str">
        <f t="shared" si="368"/>
        <v>0130</v>
      </c>
      <c r="O1442" s="74">
        <f t="shared" si="369"/>
        <v>0</v>
      </c>
      <c r="P1442" s="72">
        <f t="shared" si="370"/>
        <v>0</v>
      </c>
      <c r="Q1442" s="74">
        <f t="shared" si="371"/>
        <v>7</v>
      </c>
      <c r="R1442" s="72" t="str">
        <f t="shared" si="372"/>
        <v/>
      </c>
      <c r="S1442" s="72" t="str">
        <f t="shared" si="373"/>
        <v/>
      </c>
      <c r="AT1442" s="20">
        <f t="shared" si="374"/>
        <v>-12046.5</v>
      </c>
    </row>
    <row r="1443" spans="1:46" ht="56.25">
      <c r="A1443" s="54">
        <v>7022</v>
      </c>
      <c r="B1443" s="54" t="s">
        <v>286</v>
      </c>
      <c r="C1443" s="58" t="s">
        <v>2892</v>
      </c>
      <c r="D1443" s="79">
        <v>7</v>
      </c>
      <c r="E1443" s="79">
        <v>7</v>
      </c>
      <c r="F1443" s="80">
        <v>936.92</v>
      </c>
      <c r="G1443" s="80">
        <v>133.85</v>
      </c>
      <c r="H1443" s="80">
        <v>936.92</v>
      </c>
      <c r="I1443" s="80" t="s">
        <v>28</v>
      </c>
      <c r="J1443" s="80" t="s">
        <v>28</v>
      </c>
      <c r="K1443" s="80">
        <v>133.85</v>
      </c>
      <c r="L1443" s="73">
        <f t="shared" si="366"/>
        <v>133.85</v>
      </c>
      <c r="M1443" s="73">
        <f t="shared" si="367"/>
        <v>135.66999999999999</v>
      </c>
      <c r="N1443" s="72" t="str">
        <f t="shared" si="368"/>
        <v>0130</v>
      </c>
      <c r="O1443" s="74">
        <f t="shared" si="369"/>
        <v>0</v>
      </c>
      <c r="P1443" s="72">
        <f t="shared" si="370"/>
        <v>0</v>
      </c>
      <c r="Q1443" s="74">
        <f t="shared" si="371"/>
        <v>7</v>
      </c>
      <c r="R1443" s="72" t="str">
        <f t="shared" si="372"/>
        <v/>
      </c>
      <c r="S1443" s="72" t="str">
        <f t="shared" si="373"/>
        <v/>
      </c>
      <c r="AT1443" s="20">
        <f t="shared" si="374"/>
        <v>-12046.5</v>
      </c>
    </row>
    <row r="1444" spans="1:46" ht="56.25">
      <c r="A1444" s="54">
        <v>7022</v>
      </c>
      <c r="B1444" s="54" t="s">
        <v>285</v>
      </c>
      <c r="C1444" s="58" t="s">
        <v>2892</v>
      </c>
      <c r="D1444" s="79">
        <v>7</v>
      </c>
      <c r="E1444" s="79">
        <v>7</v>
      </c>
      <c r="F1444" s="80">
        <v>936.92</v>
      </c>
      <c r="G1444" s="80">
        <v>133.85</v>
      </c>
      <c r="H1444" s="80">
        <v>936.92</v>
      </c>
      <c r="I1444" s="80" t="s">
        <v>28</v>
      </c>
      <c r="J1444" s="80" t="s">
        <v>28</v>
      </c>
      <c r="K1444" s="80">
        <v>133.85</v>
      </c>
      <c r="L1444" s="73">
        <f t="shared" si="366"/>
        <v>133.85</v>
      </c>
      <c r="M1444" s="73">
        <f t="shared" si="367"/>
        <v>135.66999999999999</v>
      </c>
      <c r="N1444" s="72" t="str">
        <f t="shared" si="368"/>
        <v>0130</v>
      </c>
      <c r="O1444" s="74">
        <f t="shared" si="369"/>
        <v>0</v>
      </c>
      <c r="P1444" s="72">
        <f t="shared" si="370"/>
        <v>0</v>
      </c>
      <c r="Q1444" s="74">
        <f t="shared" si="371"/>
        <v>7</v>
      </c>
      <c r="R1444" s="72" t="str">
        <f t="shared" si="372"/>
        <v/>
      </c>
      <c r="S1444" s="72" t="str">
        <f t="shared" si="373"/>
        <v/>
      </c>
      <c r="AT1444" s="20">
        <f t="shared" si="374"/>
        <v>-12046.5</v>
      </c>
    </row>
    <row r="1445" spans="1:46" ht="56.25">
      <c r="A1445" s="54">
        <v>7022</v>
      </c>
      <c r="B1445" s="54" t="s">
        <v>289</v>
      </c>
      <c r="C1445" s="58" t="s">
        <v>2892</v>
      </c>
      <c r="D1445" s="79">
        <v>7</v>
      </c>
      <c r="E1445" s="79">
        <v>7</v>
      </c>
      <c r="F1445" s="80">
        <v>936.92</v>
      </c>
      <c r="G1445" s="80">
        <v>133.85</v>
      </c>
      <c r="H1445" s="80">
        <v>936.92</v>
      </c>
      <c r="I1445" s="80" t="s">
        <v>28</v>
      </c>
      <c r="J1445" s="80" t="s">
        <v>28</v>
      </c>
      <c r="K1445" s="80">
        <v>133.85</v>
      </c>
      <c r="L1445" s="73">
        <f t="shared" si="366"/>
        <v>133.85</v>
      </c>
      <c r="M1445" s="73">
        <f t="shared" si="367"/>
        <v>135.66999999999999</v>
      </c>
      <c r="N1445" s="72" t="str">
        <f t="shared" si="368"/>
        <v>0130</v>
      </c>
      <c r="O1445" s="74">
        <f t="shared" si="369"/>
        <v>0</v>
      </c>
      <c r="P1445" s="72">
        <f t="shared" si="370"/>
        <v>0</v>
      </c>
      <c r="Q1445" s="74">
        <f t="shared" si="371"/>
        <v>7</v>
      </c>
      <c r="R1445" s="72" t="str">
        <f t="shared" si="372"/>
        <v/>
      </c>
      <c r="S1445" s="72" t="str">
        <f t="shared" si="373"/>
        <v/>
      </c>
      <c r="AT1445" s="20">
        <f t="shared" si="374"/>
        <v>-12046.5</v>
      </c>
    </row>
    <row r="1446" spans="1:46" ht="56.25">
      <c r="A1446" s="54">
        <v>7022</v>
      </c>
      <c r="B1446" s="54" t="s">
        <v>287</v>
      </c>
      <c r="C1446" s="58" t="s">
        <v>2892</v>
      </c>
      <c r="D1446" s="79">
        <v>7</v>
      </c>
      <c r="E1446" s="79">
        <v>7</v>
      </c>
      <c r="F1446" s="80">
        <v>936.92</v>
      </c>
      <c r="G1446" s="80">
        <v>133.85</v>
      </c>
      <c r="H1446" s="80">
        <v>936.92</v>
      </c>
      <c r="I1446" s="80" t="s">
        <v>28</v>
      </c>
      <c r="J1446" s="80" t="s">
        <v>28</v>
      </c>
      <c r="K1446" s="80">
        <v>133.85</v>
      </c>
      <c r="L1446" s="73">
        <f t="shared" si="366"/>
        <v>133.85</v>
      </c>
      <c r="M1446" s="73">
        <f t="shared" si="367"/>
        <v>135.66999999999999</v>
      </c>
      <c r="N1446" s="72" t="str">
        <f t="shared" si="368"/>
        <v>0130</v>
      </c>
      <c r="O1446" s="74">
        <f t="shared" si="369"/>
        <v>0</v>
      </c>
      <c r="P1446" s="72">
        <f t="shared" si="370"/>
        <v>0</v>
      </c>
      <c r="Q1446" s="74">
        <f t="shared" si="371"/>
        <v>7</v>
      </c>
      <c r="R1446" s="72" t="str">
        <f t="shared" si="372"/>
        <v/>
      </c>
      <c r="S1446" s="72" t="str">
        <f t="shared" si="373"/>
        <v/>
      </c>
      <c r="AT1446" s="20">
        <f t="shared" si="374"/>
        <v>-12046.5</v>
      </c>
    </row>
    <row r="1447" spans="1:46" ht="56.25">
      <c r="A1447" s="54">
        <v>7022</v>
      </c>
      <c r="B1447" s="54" t="s">
        <v>290</v>
      </c>
      <c r="C1447" s="58" t="s">
        <v>2892</v>
      </c>
      <c r="D1447" s="79">
        <v>7</v>
      </c>
      <c r="E1447" s="79">
        <v>7</v>
      </c>
      <c r="F1447" s="80">
        <v>936.92</v>
      </c>
      <c r="G1447" s="80">
        <v>133.85</v>
      </c>
      <c r="H1447" s="80">
        <v>936.92</v>
      </c>
      <c r="I1447" s="80" t="s">
        <v>28</v>
      </c>
      <c r="J1447" s="80" t="s">
        <v>28</v>
      </c>
      <c r="K1447" s="80">
        <v>133.85</v>
      </c>
      <c r="L1447" s="73">
        <f t="shared" si="366"/>
        <v>133.85</v>
      </c>
      <c r="M1447" s="73">
        <f t="shared" si="367"/>
        <v>135.66999999999999</v>
      </c>
      <c r="N1447" s="72" t="str">
        <f t="shared" si="368"/>
        <v>0130</v>
      </c>
      <c r="O1447" s="74">
        <f t="shared" si="369"/>
        <v>0</v>
      </c>
      <c r="P1447" s="72">
        <f t="shared" si="370"/>
        <v>0</v>
      </c>
      <c r="Q1447" s="74">
        <f t="shared" si="371"/>
        <v>7</v>
      </c>
      <c r="R1447" s="72" t="str">
        <f t="shared" si="372"/>
        <v/>
      </c>
      <c r="S1447" s="72" t="str">
        <f t="shared" si="373"/>
        <v/>
      </c>
      <c r="AT1447" s="20">
        <f t="shared" si="374"/>
        <v>-12046.5</v>
      </c>
    </row>
    <row r="1448" spans="1:46" ht="45">
      <c r="A1448" s="54">
        <v>7023</v>
      </c>
      <c r="B1448" s="54" t="s">
        <v>292</v>
      </c>
      <c r="C1448" s="58" t="s">
        <v>2893</v>
      </c>
      <c r="D1448" s="79">
        <v>7</v>
      </c>
      <c r="E1448" s="79">
        <v>7</v>
      </c>
      <c r="F1448" s="80">
        <v>758.01</v>
      </c>
      <c r="G1448" s="80">
        <v>108.29</v>
      </c>
      <c r="H1448" s="80">
        <v>758.01</v>
      </c>
      <c r="I1448" s="80" t="s">
        <v>28</v>
      </c>
      <c r="J1448" s="80" t="s">
        <v>28</v>
      </c>
      <c r="K1448" s="80">
        <v>108.29</v>
      </c>
      <c r="L1448" s="73">
        <f t="shared" si="366"/>
        <v>108.29</v>
      </c>
      <c r="M1448" s="73">
        <f t="shared" si="367"/>
        <v>135.66999999999999</v>
      </c>
      <c r="N1448" s="72" t="str">
        <f t="shared" si="368"/>
        <v>0130</v>
      </c>
      <c r="O1448" s="74">
        <f t="shared" si="369"/>
        <v>0</v>
      </c>
      <c r="P1448" s="72">
        <f t="shared" si="370"/>
        <v>0</v>
      </c>
      <c r="Q1448" s="74">
        <f t="shared" si="371"/>
        <v>7</v>
      </c>
      <c r="R1448" s="72" t="str">
        <f t="shared" si="372"/>
        <v/>
      </c>
      <c r="S1448" s="72" t="str">
        <f t="shared" si="373"/>
        <v/>
      </c>
      <c r="AT1448" s="20">
        <f t="shared" si="374"/>
        <v>-9746.1</v>
      </c>
    </row>
    <row r="1449" spans="1:46" ht="45">
      <c r="A1449" s="54">
        <v>7023</v>
      </c>
      <c r="B1449" s="54" t="s">
        <v>294</v>
      </c>
      <c r="C1449" s="58" t="s">
        <v>2893</v>
      </c>
      <c r="D1449" s="79">
        <v>7</v>
      </c>
      <c r="E1449" s="79">
        <v>7</v>
      </c>
      <c r="F1449" s="80">
        <v>758.01</v>
      </c>
      <c r="G1449" s="80">
        <v>108.29</v>
      </c>
      <c r="H1449" s="80">
        <v>758.01</v>
      </c>
      <c r="I1449" s="80" t="s">
        <v>28</v>
      </c>
      <c r="J1449" s="80" t="s">
        <v>28</v>
      </c>
      <c r="K1449" s="80">
        <v>108.29</v>
      </c>
      <c r="L1449" s="73">
        <f t="shared" si="366"/>
        <v>108.29</v>
      </c>
      <c r="M1449" s="73">
        <f t="shared" si="367"/>
        <v>135.66999999999999</v>
      </c>
      <c r="N1449" s="72" t="str">
        <f t="shared" si="368"/>
        <v>0130</v>
      </c>
      <c r="O1449" s="74">
        <f t="shared" si="369"/>
        <v>0</v>
      </c>
      <c r="P1449" s="72">
        <f t="shared" si="370"/>
        <v>0</v>
      </c>
      <c r="Q1449" s="74">
        <f t="shared" si="371"/>
        <v>7</v>
      </c>
      <c r="R1449" s="72" t="str">
        <f t="shared" si="372"/>
        <v/>
      </c>
      <c r="S1449" s="72" t="str">
        <f t="shared" si="373"/>
        <v/>
      </c>
      <c r="AT1449" s="20">
        <f t="shared" si="374"/>
        <v>-9746.1</v>
      </c>
    </row>
    <row r="1450" spans="1:46" ht="45">
      <c r="A1450" s="54">
        <v>7023</v>
      </c>
      <c r="B1450" s="54" t="s">
        <v>295</v>
      </c>
      <c r="C1450" s="58" t="s">
        <v>2893</v>
      </c>
      <c r="D1450" s="79">
        <v>7</v>
      </c>
      <c r="E1450" s="79">
        <v>7</v>
      </c>
      <c r="F1450" s="80">
        <v>758.01</v>
      </c>
      <c r="G1450" s="80">
        <v>108.29</v>
      </c>
      <c r="H1450" s="80">
        <v>758.01</v>
      </c>
      <c r="I1450" s="80" t="s">
        <v>28</v>
      </c>
      <c r="J1450" s="80" t="s">
        <v>28</v>
      </c>
      <c r="K1450" s="80">
        <v>108.29</v>
      </c>
      <c r="L1450" s="73">
        <f t="shared" si="366"/>
        <v>108.29</v>
      </c>
      <c r="M1450" s="73">
        <f t="shared" si="367"/>
        <v>135.66999999999999</v>
      </c>
      <c r="N1450" s="72" t="str">
        <f t="shared" si="368"/>
        <v>0130</v>
      </c>
      <c r="O1450" s="74">
        <f t="shared" si="369"/>
        <v>0</v>
      </c>
      <c r="P1450" s="72">
        <f t="shared" si="370"/>
        <v>0</v>
      </c>
      <c r="Q1450" s="74">
        <f t="shared" si="371"/>
        <v>7</v>
      </c>
      <c r="R1450" s="72" t="str">
        <f t="shared" si="372"/>
        <v/>
      </c>
      <c r="S1450" s="72" t="str">
        <f t="shared" si="373"/>
        <v/>
      </c>
      <c r="AT1450" s="20">
        <f t="shared" si="374"/>
        <v>-9746.1</v>
      </c>
    </row>
    <row r="1451" spans="1:46" ht="45">
      <c r="A1451" s="54">
        <v>7023</v>
      </c>
      <c r="B1451" s="54" t="s">
        <v>293</v>
      </c>
      <c r="C1451" s="58" t="s">
        <v>2893</v>
      </c>
      <c r="D1451" s="79">
        <v>7</v>
      </c>
      <c r="E1451" s="79">
        <v>7</v>
      </c>
      <c r="F1451" s="80">
        <v>758.01</v>
      </c>
      <c r="G1451" s="80">
        <v>108.29</v>
      </c>
      <c r="H1451" s="80">
        <v>758.01</v>
      </c>
      <c r="I1451" s="80" t="s">
        <v>28</v>
      </c>
      <c r="J1451" s="80" t="s">
        <v>28</v>
      </c>
      <c r="K1451" s="80">
        <v>108.29</v>
      </c>
      <c r="L1451" s="73">
        <f t="shared" si="366"/>
        <v>108.29</v>
      </c>
      <c r="M1451" s="73">
        <f t="shared" si="367"/>
        <v>135.66999999999999</v>
      </c>
      <c r="N1451" s="72" t="str">
        <f t="shared" si="368"/>
        <v>0130</v>
      </c>
      <c r="O1451" s="74">
        <f t="shared" si="369"/>
        <v>0</v>
      </c>
      <c r="P1451" s="72">
        <f t="shared" si="370"/>
        <v>0</v>
      </c>
      <c r="Q1451" s="74">
        <f t="shared" si="371"/>
        <v>7</v>
      </c>
      <c r="R1451" s="72" t="str">
        <f t="shared" si="372"/>
        <v/>
      </c>
      <c r="S1451" s="72" t="str">
        <f t="shared" si="373"/>
        <v/>
      </c>
      <c r="AT1451" s="20">
        <f t="shared" si="374"/>
        <v>-9746.1</v>
      </c>
    </row>
    <row r="1452" spans="1:46" ht="45">
      <c r="A1452" s="54">
        <v>7023</v>
      </c>
      <c r="B1452" s="54" t="s">
        <v>296</v>
      </c>
      <c r="C1452" s="58" t="s">
        <v>2893</v>
      </c>
      <c r="D1452" s="79">
        <v>7</v>
      </c>
      <c r="E1452" s="79">
        <v>7</v>
      </c>
      <c r="F1452" s="80">
        <v>758.01</v>
      </c>
      <c r="G1452" s="80">
        <v>108.29</v>
      </c>
      <c r="H1452" s="80">
        <v>758.01</v>
      </c>
      <c r="I1452" s="80" t="s">
        <v>28</v>
      </c>
      <c r="J1452" s="80" t="s">
        <v>28</v>
      </c>
      <c r="K1452" s="80">
        <v>108.29</v>
      </c>
      <c r="L1452" s="73">
        <f t="shared" si="366"/>
        <v>108.29</v>
      </c>
      <c r="M1452" s="73">
        <f t="shared" si="367"/>
        <v>135.66999999999999</v>
      </c>
      <c r="N1452" s="72" t="str">
        <f t="shared" si="368"/>
        <v>0130</v>
      </c>
      <c r="O1452" s="74">
        <f t="shared" si="369"/>
        <v>0</v>
      </c>
      <c r="P1452" s="72">
        <f t="shared" si="370"/>
        <v>0</v>
      </c>
      <c r="Q1452" s="74">
        <f t="shared" si="371"/>
        <v>7</v>
      </c>
      <c r="R1452" s="72" t="str">
        <f t="shared" si="372"/>
        <v/>
      </c>
      <c r="S1452" s="72" t="str">
        <f t="shared" si="373"/>
        <v/>
      </c>
      <c r="AT1452" s="20">
        <f t="shared" si="374"/>
        <v>-9746.1</v>
      </c>
    </row>
    <row r="1453" spans="1:46" ht="45">
      <c r="A1453" s="54">
        <v>7023</v>
      </c>
      <c r="B1453" s="54" t="s">
        <v>291</v>
      </c>
      <c r="C1453" s="58" t="s">
        <v>2893</v>
      </c>
      <c r="D1453" s="79">
        <v>7</v>
      </c>
      <c r="E1453" s="79">
        <v>7</v>
      </c>
      <c r="F1453" s="80">
        <v>758.01</v>
      </c>
      <c r="G1453" s="80">
        <v>108.29</v>
      </c>
      <c r="H1453" s="80">
        <v>758.01</v>
      </c>
      <c r="I1453" s="80" t="s">
        <v>28</v>
      </c>
      <c r="J1453" s="80" t="s">
        <v>28</v>
      </c>
      <c r="K1453" s="80">
        <v>108.29</v>
      </c>
      <c r="L1453" s="73">
        <f t="shared" si="366"/>
        <v>108.29</v>
      </c>
      <c r="M1453" s="73">
        <f t="shared" si="367"/>
        <v>135.66999999999999</v>
      </c>
      <c r="N1453" s="72" t="str">
        <f t="shared" si="368"/>
        <v>0130</v>
      </c>
      <c r="O1453" s="74">
        <f t="shared" si="369"/>
        <v>0</v>
      </c>
      <c r="P1453" s="72">
        <f t="shared" si="370"/>
        <v>0</v>
      </c>
      <c r="Q1453" s="74">
        <f t="shared" si="371"/>
        <v>7</v>
      </c>
      <c r="R1453" s="72" t="str">
        <f t="shared" si="372"/>
        <v/>
      </c>
      <c r="S1453" s="72" t="str">
        <f t="shared" si="373"/>
        <v/>
      </c>
      <c r="AT1453" s="20">
        <f t="shared" si="374"/>
        <v>-9746.1</v>
      </c>
    </row>
    <row r="1454" spans="1:46" ht="45">
      <c r="A1454" s="54">
        <v>7024</v>
      </c>
      <c r="B1454" s="54" t="s">
        <v>302</v>
      </c>
      <c r="C1454" s="58" t="s">
        <v>2894</v>
      </c>
      <c r="D1454" s="79">
        <v>7</v>
      </c>
      <c r="E1454" s="79">
        <v>7</v>
      </c>
      <c r="F1454" s="80">
        <v>646.33000000000004</v>
      </c>
      <c r="G1454" s="80">
        <v>92.33</v>
      </c>
      <c r="H1454" s="80">
        <v>646.33000000000004</v>
      </c>
      <c r="I1454" s="80" t="s">
        <v>28</v>
      </c>
      <c r="J1454" s="80" t="s">
        <v>28</v>
      </c>
      <c r="K1454" s="80">
        <v>92.33</v>
      </c>
      <c r="L1454" s="73">
        <f t="shared" si="366"/>
        <v>92.33</v>
      </c>
      <c r="M1454" s="73">
        <f t="shared" si="367"/>
        <v>135.66999999999999</v>
      </c>
      <c r="N1454" s="72" t="str">
        <f t="shared" si="368"/>
        <v>0130</v>
      </c>
      <c r="O1454" s="74">
        <f t="shared" si="369"/>
        <v>0</v>
      </c>
      <c r="P1454" s="72">
        <f t="shared" si="370"/>
        <v>0</v>
      </c>
      <c r="Q1454" s="74">
        <f t="shared" si="371"/>
        <v>7</v>
      </c>
      <c r="R1454" s="72" t="str">
        <f t="shared" si="372"/>
        <v/>
      </c>
      <c r="S1454" s="72" t="str">
        <f t="shared" si="373"/>
        <v/>
      </c>
      <c r="AT1454" s="20">
        <f t="shared" si="374"/>
        <v>-8309.7000000000007</v>
      </c>
    </row>
    <row r="1455" spans="1:46" ht="45">
      <c r="A1455" s="54">
        <v>7024</v>
      </c>
      <c r="B1455" s="54" t="s">
        <v>301</v>
      </c>
      <c r="C1455" s="58" t="s">
        <v>2894</v>
      </c>
      <c r="D1455" s="79">
        <v>7</v>
      </c>
      <c r="E1455" s="79">
        <v>7</v>
      </c>
      <c r="F1455" s="80">
        <v>646.33000000000004</v>
      </c>
      <c r="G1455" s="80">
        <v>92.33</v>
      </c>
      <c r="H1455" s="80">
        <v>646.33000000000004</v>
      </c>
      <c r="I1455" s="80" t="s">
        <v>28</v>
      </c>
      <c r="J1455" s="80" t="s">
        <v>28</v>
      </c>
      <c r="K1455" s="80">
        <v>92.33</v>
      </c>
      <c r="L1455" s="73">
        <f t="shared" si="366"/>
        <v>92.33</v>
      </c>
      <c r="M1455" s="73">
        <f t="shared" si="367"/>
        <v>135.66999999999999</v>
      </c>
      <c r="N1455" s="72" t="str">
        <f t="shared" si="368"/>
        <v>0130</v>
      </c>
      <c r="O1455" s="74">
        <f t="shared" si="369"/>
        <v>0</v>
      </c>
      <c r="P1455" s="72">
        <f t="shared" si="370"/>
        <v>0</v>
      </c>
      <c r="Q1455" s="74">
        <f t="shared" si="371"/>
        <v>7</v>
      </c>
      <c r="R1455" s="72" t="str">
        <f t="shared" si="372"/>
        <v/>
      </c>
      <c r="S1455" s="72" t="str">
        <f t="shared" si="373"/>
        <v/>
      </c>
      <c r="AT1455" s="20">
        <f t="shared" si="374"/>
        <v>-8309.7000000000007</v>
      </c>
    </row>
    <row r="1456" spans="1:46" ht="45">
      <c r="A1456" s="54">
        <v>7024</v>
      </c>
      <c r="B1456" s="54" t="s">
        <v>297</v>
      </c>
      <c r="C1456" s="58" t="s">
        <v>2894</v>
      </c>
      <c r="D1456" s="79">
        <v>7</v>
      </c>
      <c r="E1456" s="79">
        <v>7</v>
      </c>
      <c r="F1456" s="80">
        <v>646.33000000000004</v>
      </c>
      <c r="G1456" s="80">
        <v>92.33</v>
      </c>
      <c r="H1456" s="80">
        <v>646.33000000000004</v>
      </c>
      <c r="I1456" s="80" t="s">
        <v>28</v>
      </c>
      <c r="J1456" s="80" t="s">
        <v>28</v>
      </c>
      <c r="K1456" s="80">
        <v>92.33</v>
      </c>
      <c r="L1456" s="73">
        <f t="shared" si="366"/>
        <v>92.33</v>
      </c>
      <c r="M1456" s="73">
        <f t="shared" si="367"/>
        <v>135.66999999999999</v>
      </c>
      <c r="N1456" s="72" t="str">
        <f t="shared" si="368"/>
        <v>0130</v>
      </c>
      <c r="O1456" s="74">
        <f t="shared" si="369"/>
        <v>0</v>
      </c>
      <c r="P1456" s="72">
        <f t="shared" si="370"/>
        <v>0</v>
      </c>
      <c r="Q1456" s="74">
        <f t="shared" si="371"/>
        <v>7</v>
      </c>
      <c r="R1456" s="72" t="str">
        <f t="shared" si="372"/>
        <v/>
      </c>
      <c r="S1456" s="72" t="str">
        <f t="shared" si="373"/>
        <v/>
      </c>
      <c r="AT1456" s="20">
        <f t="shared" si="374"/>
        <v>-8309.7000000000007</v>
      </c>
    </row>
    <row r="1457" spans="1:46" ht="45">
      <c r="A1457" s="54">
        <v>7024</v>
      </c>
      <c r="B1457" s="54" t="s">
        <v>300</v>
      </c>
      <c r="C1457" s="58" t="s">
        <v>2894</v>
      </c>
      <c r="D1457" s="79">
        <v>7</v>
      </c>
      <c r="E1457" s="79">
        <v>7</v>
      </c>
      <c r="F1457" s="80">
        <v>646.33000000000004</v>
      </c>
      <c r="G1457" s="80">
        <v>92.33</v>
      </c>
      <c r="H1457" s="80">
        <v>646.33000000000004</v>
      </c>
      <c r="I1457" s="80" t="s">
        <v>28</v>
      </c>
      <c r="J1457" s="80" t="s">
        <v>28</v>
      </c>
      <c r="K1457" s="80">
        <v>92.33</v>
      </c>
      <c r="L1457" s="73">
        <f t="shared" si="366"/>
        <v>92.33</v>
      </c>
      <c r="M1457" s="73">
        <f t="shared" si="367"/>
        <v>135.66999999999999</v>
      </c>
      <c r="N1457" s="72" t="str">
        <f t="shared" si="368"/>
        <v>0130</v>
      </c>
      <c r="O1457" s="74">
        <f t="shared" si="369"/>
        <v>0</v>
      </c>
      <c r="P1457" s="72">
        <f t="shared" si="370"/>
        <v>0</v>
      </c>
      <c r="Q1457" s="74">
        <f t="shared" si="371"/>
        <v>7</v>
      </c>
      <c r="R1457" s="72" t="str">
        <f t="shared" si="372"/>
        <v/>
      </c>
      <c r="S1457" s="72" t="str">
        <f t="shared" si="373"/>
        <v/>
      </c>
      <c r="AT1457" s="20">
        <f t="shared" si="374"/>
        <v>-8309.7000000000007</v>
      </c>
    </row>
    <row r="1458" spans="1:46" ht="45">
      <c r="A1458" s="54">
        <v>7024</v>
      </c>
      <c r="B1458" s="54" t="s">
        <v>299</v>
      </c>
      <c r="C1458" s="58" t="s">
        <v>2894</v>
      </c>
      <c r="D1458" s="79">
        <v>7</v>
      </c>
      <c r="E1458" s="79">
        <v>7</v>
      </c>
      <c r="F1458" s="80">
        <v>646.33000000000004</v>
      </c>
      <c r="G1458" s="80">
        <v>92.33</v>
      </c>
      <c r="H1458" s="80">
        <v>646.33000000000004</v>
      </c>
      <c r="I1458" s="80" t="s">
        <v>28</v>
      </c>
      <c r="J1458" s="80" t="s">
        <v>28</v>
      </c>
      <c r="K1458" s="80">
        <v>92.33</v>
      </c>
      <c r="L1458" s="73">
        <f t="shared" si="366"/>
        <v>92.33</v>
      </c>
      <c r="M1458" s="73">
        <f t="shared" si="367"/>
        <v>135.66999999999999</v>
      </c>
      <c r="N1458" s="72" t="str">
        <f t="shared" si="368"/>
        <v>0130</v>
      </c>
      <c r="O1458" s="74">
        <f t="shared" si="369"/>
        <v>0</v>
      </c>
      <c r="P1458" s="72">
        <f t="shared" si="370"/>
        <v>0</v>
      </c>
      <c r="Q1458" s="74">
        <f t="shared" si="371"/>
        <v>7</v>
      </c>
      <c r="R1458" s="72" t="str">
        <f t="shared" si="372"/>
        <v/>
      </c>
      <c r="S1458" s="72" t="str">
        <f t="shared" si="373"/>
        <v/>
      </c>
      <c r="AT1458" s="20">
        <f t="shared" si="374"/>
        <v>-8309.7000000000007</v>
      </c>
    </row>
    <row r="1459" spans="1:46" ht="45">
      <c r="A1459" s="54">
        <v>7024</v>
      </c>
      <c r="B1459" s="54" t="s">
        <v>298</v>
      </c>
      <c r="C1459" s="58" t="s">
        <v>2894</v>
      </c>
      <c r="D1459" s="79">
        <v>7</v>
      </c>
      <c r="E1459" s="79">
        <v>7</v>
      </c>
      <c r="F1459" s="80">
        <v>646.33000000000004</v>
      </c>
      <c r="G1459" s="80">
        <v>92.33</v>
      </c>
      <c r="H1459" s="80">
        <v>646.33000000000004</v>
      </c>
      <c r="I1459" s="80" t="s">
        <v>28</v>
      </c>
      <c r="J1459" s="80" t="s">
        <v>28</v>
      </c>
      <c r="K1459" s="80">
        <v>92.33</v>
      </c>
      <c r="L1459" s="73">
        <f t="shared" si="366"/>
        <v>92.33</v>
      </c>
      <c r="M1459" s="73">
        <f t="shared" si="367"/>
        <v>135.66999999999999</v>
      </c>
      <c r="N1459" s="72" t="str">
        <f t="shared" si="368"/>
        <v>0130</v>
      </c>
      <c r="O1459" s="74">
        <f t="shared" si="369"/>
        <v>0</v>
      </c>
      <c r="P1459" s="72">
        <f t="shared" si="370"/>
        <v>0</v>
      </c>
      <c r="Q1459" s="74">
        <f t="shared" si="371"/>
        <v>7</v>
      </c>
      <c r="R1459" s="72" t="str">
        <f t="shared" si="372"/>
        <v/>
      </c>
      <c r="S1459" s="72" t="str">
        <f t="shared" si="373"/>
        <v/>
      </c>
      <c r="AT1459" s="20">
        <f t="shared" si="374"/>
        <v>-8309.7000000000007</v>
      </c>
    </row>
    <row r="1460" spans="1:46" ht="33.75">
      <c r="A1460" s="54">
        <v>7025</v>
      </c>
      <c r="B1460" s="54" t="s">
        <v>305</v>
      </c>
      <c r="C1460" s="58" t="s">
        <v>2895</v>
      </c>
      <c r="D1460" s="79">
        <v>7</v>
      </c>
      <c r="E1460" s="79">
        <v>7</v>
      </c>
      <c r="F1460" s="80">
        <v>1177.18</v>
      </c>
      <c r="G1460" s="80">
        <v>168.17</v>
      </c>
      <c r="H1460" s="80">
        <v>1177.18</v>
      </c>
      <c r="I1460" s="80" t="s">
        <v>28</v>
      </c>
      <c r="J1460" s="80" t="s">
        <v>28</v>
      </c>
      <c r="K1460" s="80">
        <v>168.17</v>
      </c>
      <c r="L1460" s="73">
        <f t="shared" si="366"/>
        <v>168.17</v>
      </c>
      <c r="M1460" s="73">
        <f t="shared" si="367"/>
        <v>164.15</v>
      </c>
      <c r="N1460" s="72" t="str">
        <f t="shared" si="368"/>
        <v>0134</v>
      </c>
      <c r="O1460" s="74">
        <f t="shared" si="369"/>
        <v>0</v>
      </c>
      <c r="P1460" s="72">
        <f t="shared" si="370"/>
        <v>0</v>
      </c>
      <c r="Q1460" s="74">
        <f t="shared" si="371"/>
        <v>7</v>
      </c>
      <c r="R1460" s="72" t="str">
        <f t="shared" si="372"/>
        <v/>
      </c>
      <c r="S1460" s="72" t="str">
        <f t="shared" si="373"/>
        <v/>
      </c>
      <c r="AT1460" s="20">
        <f t="shared" si="374"/>
        <v>-15135.3</v>
      </c>
    </row>
    <row r="1461" spans="1:46" ht="33.75">
      <c r="A1461" s="54">
        <v>7025</v>
      </c>
      <c r="B1461" s="54" t="s">
        <v>307</v>
      </c>
      <c r="C1461" s="58" t="s">
        <v>2895</v>
      </c>
      <c r="D1461" s="79">
        <v>7</v>
      </c>
      <c r="E1461" s="79">
        <v>7</v>
      </c>
      <c r="F1461" s="80">
        <v>1177.18</v>
      </c>
      <c r="G1461" s="80">
        <v>168.17</v>
      </c>
      <c r="H1461" s="80">
        <v>1177.18</v>
      </c>
      <c r="I1461" s="80" t="s">
        <v>28</v>
      </c>
      <c r="J1461" s="80" t="s">
        <v>28</v>
      </c>
      <c r="K1461" s="80">
        <v>168.17</v>
      </c>
      <c r="L1461" s="73">
        <f t="shared" si="366"/>
        <v>168.17</v>
      </c>
      <c r="M1461" s="73">
        <f t="shared" si="367"/>
        <v>164.15</v>
      </c>
      <c r="N1461" s="72" t="str">
        <f t="shared" si="368"/>
        <v>0134</v>
      </c>
      <c r="O1461" s="74">
        <f t="shared" si="369"/>
        <v>0</v>
      </c>
      <c r="P1461" s="72">
        <f t="shared" si="370"/>
        <v>0</v>
      </c>
      <c r="Q1461" s="74">
        <f t="shared" si="371"/>
        <v>7</v>
      </c>
      <c r="R1461" s="72" t="str">
        <f t="shared" si="372"/>
        <v/>
      </c>
      <c r="S1461" s="72" t="str">
        <f t="shared" si="373"/>
        <v/>
      </c>
      <c r="AT1461" s="20">
        <f t="shared" si="374"/>
        <v>-15135.3</v>
      </c>
    </row>
    <row r="1462" spans="1:46" ht="33.75">
      <c r="A1462" s="54">
        <v>7025</v>
      </c>
      <c r="B1462" s="54" t="s">
        <v>311</v>
      </c>
      <c r="C1462" s="58" t="s">
        <v>2895</v>
      </c>
      <c r="D1462" s="79">
        <v>7</v>
      </c>
      <c r="E1462" s="79">
        <v>7</v>
      </c>
      <c r="F1462" s="80">
        <v>1177.18</v>
      </c>
      <c r="G1462" s="80">
        <v>168.17</v>
      </c>
      <c r="H1462" s="80">
        <v>1177.18</v>
      </c>
      <c r="I1462" s="80" t="s">
        <v>28</v>
      </c>
      <c r="J1462" s="80" t="s">
        <v>28</v>
      </c>
      <c r="K1462" s="80">
        <v>168.17</v>
      </c>
      <c r="L1462" s="73">
        <f t="shared" si="366"/>
        <v>168.17</v>
      </c>
      <c r="M1462" s="73">
        <f t="shared" si="367"/>
        <v>164.15</v>
      </c>
      <c r="N1462" s="72" t="str">
        <f t="shared" si="368"/>
        <v>0134</v>
      </c>
      <c r="O1462" s="74">
        <f t="shared" si="369"/>
        <v>0</v>
      </c>
      <c r="P1462" s="72">
        <f t="shared" si="370"/>
        <v>0</v>
      </c>
      <c r="Q1462" s="74">
        <f t="shared" si="371"/>
        <v>7</v>
      </c>
      <c r="R1462" s="72" t="str">
        <f t="shared" si="372"/>
        <v/>
      </c>
      <c r="S1462" s="72" t="str">
        <f t="shared" si="373"/>
        <v/>
      </c>
      <c r="AT1462" s="20">
        <f t="shared" si="374"/>
        <v>-15135.3</v>
      </c>
    </row>
    <row r="1463" spans="1:46" ht="33.75">
      <c r="A1463" s="54">
        <v>7025</v>
      </c>
      <c r="B1463" s="54" t="s">
        <v>309</v>
      </c>
      <c r="C1463" s="58" t="s">
        <v>2895</v>
      </c>
      <c r="D1463" s="79">
        <v>7</v>
      </c>
      <c r="E1463" s="79">
        <v>7</v>
      </c>
      <c r="F1463" s="80">
        <v>1177.18</v>
      </c>
      <c r="G1463" s="80">
        <v>168.17</v>
      </c>
      <c r="H1463" s="80">
        <v>1177.18</v>
      </c>
      <c r="I1463" s="80" t="s">
        <v>28</v>
      </c>
      <c r="J1463" s="80" t="s">
        <v>28</v>
      </c>
      <c r="K1463" s="80">
        <v>168.17</v>
      </c>
      <c r="L1463" s="73">
        <f t="shared" si="366"/>
        <v>168.17</v>
      </c>
      <c r="M1463" s="73">
        <f t="shared" si="367"/>
        <v>164.15</v>
      </c>
      <c r="N1463" s="72" t="str">
        <f t="shared" si="368"/>
        <v>0134</v>
      </c>
      <c r="O1463" s="74">
        <f t="shared" si="369"/>
        <v>0</v>
      </c>
      <c r="P1463" s="72">
        <f t="shared" si="370"/>
        <v>0</v>
      </c>
      <c r="Q1463" s="74">
        <f t="shared" si="371"/>
        <v>7</v>
      </c>
      <c r="R1463" s="72" t="str">
        <f t="shared" si="372"/>
        <v/>
      </c>
      <c r="S1463" s="72" t="str">
        <f t="shared" si="373"/>
        <v/>
      </c>
      <c r="AT1463" s="20">
        <f t="shared" si="374"/>
        <v>-15135.3</v>
      </c>
    </row>
    <row r="1464" spans="1:46" ht="45">
      <c r="A1464" s="54">
        <v>7026</v>
      </c>
      <c r="B1464" s="54" t="s">
        <v>316</v>
      </c>
      <c r="C1464" s="58" t="s">
        <v>2896</v>
      </c>
      <c r="D1464" s="79">
        <v>7</v>
      </c>
      <c r="E1464" s="79">
        <v>7</v>
      </c>
      <c r="F1464" s="80">
        <v>1134.22</v>
      </c>
      <c r="G1464" s="80">
        <v>162.03</v>
      </c>
      <c r="H1464" s="80">
        <v>1134.22</v>
      </c>
      <c r="I1464" s="80" t="s">
        <v>28</v>
      </c>
      <c r="J1464" s="80" t="s">
        <v>28</v>
      </c>
      <c r="K1464" s="80">
        <v>162.03</v>
      </c>
      <c r="L1464" s="73">
        <f t="shared" si="366"/>
        <v>162.03</v>
      </c>
      <c r="M1464" s="73">
        <f t="shared" si="367"/>
        <v>150.76</v>
      </c>
      <c r="N1464" s="72" t="str">
        <f t="shared" si="368"/>
        <v>0135</v>
      </c>
      <c r="O1464" s="74">
        <f t="shared" si="369"/>
        <v>0</v>
      </c>
      <c r="P1464" s="72">
        <f t="shared" si="370"/>
        <v>0</v>
      </c>
      <c r="Q1464" s="74">
        <f t="shared" si="371"/>
        <v>7</v>
      </c>
      <c r="R1464" s="72" t="str">
        <f t="shared" si="372"/>
        <v/>
      </c>
      <c r="S1464" s="72" t="str">
        <f t="shared" si="373"/>
        <v/>
      </c>
      <c r="AT1464" s="20">
        <f t="shared" si="374"/>
        <v>-14582.7</v>
      </c>
    </row>
    <row r="1465" spans="1:46" ht="45">
      <c r="A1465" s="54">
        <v>7026</v>
      </c>
      <c r="B1465" s="54" t="s">
        <v>317</v>
      </c>
      <c r="C1465" s="58" t="s">
        <v>2896</v>
      </c>
      <c r="D1465" s="79">
        <v>7</v>
      </c>
      <c r="E1465" s="79">
        <v>7</v>
      </c>
      <c r="F1465" s="80">
        <v>1134.22</v>
      </c>
      <c r="G1465" s="80">
        <v>162.03</v>
      </c>
      <c r="H1465" s="80">
        <v>1134.22</v>
      </c>
      <c r="I1465" s="80" t="s">
        <v>28</v>
      </c>
      <c r="J1465" s="80" t="s">
        <v>28</v>
      </c>
      <c r="K1465" s="80">
        <v>162.03</v>
      </c>
      <c r="L1465" s="73">
        <f t="shared" si="366"/>
        <v>162.03</v>
      </c>
      <c r="M1465" s="73">
        <f t="shared" si="367"/>
        <v>150.76</v>
      </c>
      <c r="N1465" s="72" t="str">
        <f t="shared" si="368"/>
        <v>0135</v>
      </c>
      <c r="O1465" s="74">
        <f t="shared" si="369"/>
        <v>0</v>
      </c>
      <c r="P1465" s="72">
        <f t="shared" si="370"/>
        <v>0</v>
      </c>
      <c r="Q1465" s="74">
        <f t="shared" si="371"/>
        <v>7</v>
      </c>
      <c r="R1465" s="72" t="str">
        <f t="shared" si="372"/>
        <v/>
      </c>
      <c r="S1465" s="72" t="str">
        <f t="shared" si="373"/>
        <v/>
      </c>
      <c r="AT1465" s="20">
        <f t="shared" si="374"/>
        <v>-14582.7</v>
      </c>
    </row>
    <row r="1466" spans="1:46" ht="45">
      <c r="A1466" s="54">
        <v>7026</v>
      </c>
      <c r="B1466" s="54" t="s">
        <v>315</v>
      </c>
      <c r="C1466" s="58" t="s">
        <v>2896</v>
      </c>
      <c r="D1466" s="79">
        <v>7</v>
      </c>
      <c r="E1466" s="79">
        <v>7</v>
      </c>
      <c r="F1466" s="80">
        <v>1134.22</v>
      </c>
      <c r="G1466" s="80">
        <v>162.03</v>
      </c>
      <c r="H1466" s="80">
        <v>1134.22</v>
      </c>
      <c r="I1466" s="80" t="s">
        <v>28</v>
      </c>
      <c r="J1466" s="80" t="s">
        <v>28</v>
      </c>
      <c r="K1466" s="80">
        <v>162.03</v>
      </c>
      <c r="L1466" s="73">
        <f t="shared" si="366"/>
        <v>162.03</v>
      </c>
      <c r="M1466" s="73">
        <f t="shared" si="367"/>
        <v>150.76</v>
      </c>
      <c r="N1466" s="72" t="str">
        <f t="shared" si="368"/>
        <v>0135</v>
      </c>
      <c r="O1466" s="74">
        <f t="shared" si="369"/>
        <v>0</v>
      </c>
      <c r="P1466" s="72">
        <f t="shared" si="370"/>
        <v>0</v>
      </c>
      <c r="Q1466" s="74">
        <f t="shared" si="371"/>
        <v>7</v>
      </c>
      <c r="R1466" s="72" t="str">
        <f t="shared" si="372"/>
        <v/>
      </c>
      <c r="S1466" s="72" t="str">
        <f t="shared" si="373"/>
        <v/>
      </c>
      <c r="AT1466" s="20">
        <f t="shared" si="374"/>
        <v>-14582.7</v>
      </c>
    </row>
    <row r="1467" spans="1:46" ht="45">
      <c r="A1467" s="54">
        <v>7026</v>
      </c>
      <c r="B1467" s="54" t="s">
        <v>314</v>
      </c>
      <c r="C1467" s="58" t="s">
        <v>2896</v>
      </c>
      <c r="D1467" s="79">
        <v>7</v>
      </c>
      <c r="E1467" s="79">
        <v>7</v>
      </c>
      <c r="F1467" s="80">
        <v>1134.22</v>
      </c>
      <c r="G1467" s="80">
        <v>162.03</v>
      </c>
      <c r="H1467" s="80">
        <v>1134.22</v>
      </c>
      <c r="I1467" s="80" t="s">
        <v>28</v>
      </c>
      <c r="J1467" s="80" t="s">
        <v>28</v>
      </c>
      <c r="K1467" s="80">
        <v>162.03</v>
      </c>
      <c r="L1467" s="73">
        <f t="shared" si="366"/>
        <v>162.03</v>
      </c>
      <c r="M1467" s="73">
        <f t="shared" si="367"/>
        <v>150.76</v>
      </c>
      <c r="N1467" s="72" t="str">
        <f t="shared" si="368"/>
        <v>0135</v>
      </c>
      <c r="O1467" s="74">
        <f t="shared" si="369"/>
        <v>0</v>
      </c>
      <c r="P1467" s="72">
        <f t="shared" si="370"/>
        <v>0</v>
      </c>
      <c r="Q1467" s="74">
        <f t="shared" si="371"/>
        <v>7</v>
      </c>
      <c r="R1467" s="72" t="str">
        <f t="shared" si="372"/>
        <v/>
      </c>
      <c r="S1467" s="72" t="str">
        <f t="shared" si="373"/>
        <v/>
      </c>
      <c r="AT1467" s="20">
        <f t="shared" si="374"/>
        <v>-14582.7</v>
      </c>
    </row>
    <row r="1468" spans="1:46" ht="33.75">
      <c r="A1468" s="54">
        <v>7027</v>
      </c>
      <c r="B1468" s="54" t="s">
        <v>318</v>
      </c>
      <c r="C1468" s="58" t="s">
        <v>2897</v>
      </c>
      <c r="D1468" s="79">
        <v>7</v>
      </c>
      <c r="E1468" s="79">
        <v>7</v>
      </c>
      <c r="F1468" s="80">
        <v>948.14</v>
      </c>
      <c r="G1468" s="80">
        <v>135.44999999999999</v>
      </c>
      <c r="H1468" s="80">
        <v>948.14</v>
      </c>
      <c r="I1468" s="80" t="s">
        <v>28</v>
      </c>
      <c r="J1468" s="80" t="s">
        <v>28</v>
      </c>
      <c r="K1468" s="80">
        <v>135.44999999999999</v>
      </c>
      <c r="L1468" s="73">
        <f t="shared" si="366"/>
        <v>135.44999999999999</v>
      </c>
      <c r="M1468" s="73">
        <f t="shared" si="367"/>
        <v>150.76</v>
      </c>
      <c r="N1468" s="72" t="str">
        <f t="shared" si="368"/>
        <v>0135</v>
      </c>
      <c r="O1468" s="74">
        <f t="shared" si="369"/>
        <v>0</v>
      </c>
      <c r="P1468" s="72">
        <f t="shared" si="370"/>
        <v>0</v>
      </c>
      <c r="Q1468" s="74">
        <f t="shared" si="371"/>
        <v>7</v>
      </c>
      <c r="R1468" s="72" t="str">
        <f t="shared" si="372"/>
        <v/>
      </c>
      <c r="S1468" s="72" t="str">
        <f t="shared" si="373"/>
        <v/>
      </c>
      <c r="AT1468" s="20">
        <f t="shared" si="374"/>
        <v>-12190.499999999998</v>
      </c>
    </row>
    <row r="1469" spans="1:46" ht="33.75">
      <c r="A1469" s="54">
        <v>7027</v>
      </c>
      <c r="B1469" s="54" t="s">
        <v>321</v>
      </c>
      <c r="C1469" s="58" t="s">
        <v>2897</v>
      </c>
      <c r="D1469" s="79">
        <v>7</v>
      </c>
      <c r="E1469" s="79">
        <v>7</v>
      </c>
      <c r="F1469" s="80">
        <v>948.14</v>
      </c>
      <c r="G1469" s="80">
        <v>135.44999999999999</v>
      </c>
      <c r="H1469" s="80">
        <v>948.14</v>
      </c>
      <c r="I1469" s="80" t="s">
        <v>28</v>
      </c>
      <c r="J1469" s="80" t="s">
        <v>28</v>
      </c>
      <c r="K1469" s="80">
        <v>135.44999999999999</v>
      </c>
      <c r="L1469" s="73">
        <f t="shared" si="366"/>
        <v>135.44999999999999</v>
      </c>
      <c r="M1469" s="73">
        <f t="shared" si="367"/>
        <v>150.76</v>
      </c>
      <c r="N1469" s="72" t="str">
        <f t="shared" si="368"/>
        <v>0135</v>
      </c>
      <c r="O1469" s="74">
        <f t="shared" si="369"/>
        <v>0</v>
      </c>
      <c r="P1469" s="72">
        <f t="shared" si="370"/>
        <v>0</v>
      </c>
      <c r="Q1469" s="74">
        <f t="shared" si="371"/>
        <v>7</v>
      </c>
      <c r="R1469" s="72" t="str">
        <f t="shared" si="372"/>
        <v/>
      </c>
      <c r="S1469" s="72" t="str">
        <f t="shared" si="373"/>
        <v/>
      </c>
      <c r="AT1469" s="20">
        <f t="shared" si="374"/>
        <v>-12190.499999999998</v>
      </c>
    </row>
    <row r="1470" spans="1:46" ht="33.75">
      <c r="A1470" s="54">
        <v>7027</v>
      </c>
      <c r="B1470" s="54" t="s">
        <v>320</v>
      </c>
      <c r="C1470" s="58" t="s">
        <v>2897</v>
      </c>
      <c r="D1470" s="79">
        <v>7</v>
      </c>
      <c r="E1470" s="79">
        <v>7</v>
      </c>
      <c r="F1470" s="80">
        <v>948.14</v>
      </c>
      <c r="G1470" s="80">
        <v>135.44999999999999</v>
      </c>
      <c r="H1470" s="80">
        <v>948.14</v>
      </c>
      <c r="I1470" s="80" t="s">
        <v>28</v>
      </c>
      <c r="J1470" s="80" t="s">
        <v>28</v>
      </c>
      <c r="K1470" s="80">
        <v>135.44999999999999</v>
      </c>
      <c r="L1470" s="73">
        <f t="shared" si="366"/>
        <v>135.44999999999999</v>
      </c>
      <c r="M1470" s="73">
        <f t="shared" si="367"/>
        <v>150.76</v>
      </c>
      <c r="N1470" s="72" t="str">
        <f t="shared" si="368"/>
        <v>0135</v>
      </c>
      <c r="O1470" s="74">
        <f t="shared" si="369"/>
        <v>0</v>
      </c>
      <c r="P1470" s="72">
        <f t="shared" si="370"/>
        <v>0</v>
      </c>
      <c r="Q1470" s="74">
        <f t="shared" si="371"/>
        <v>7</v>
      </c>
      <c r="R1470" s="72" t="str">
        <f t="shared" si="372"/>
        <v/>
      </c>
      <c r="S1470" s="72" t="str">
        <f t="shared" si="373"/>
        <v/>
      </c>
      <c r="AT1470" s="20">
        <f t="shared" si="374"/>
        <v>-12190.499999999998</v>
      </c>
    </row>
    <row r="1471" spans="1:46" ht="33.75">
      <c r="A1471" s="54">
        <v>7027</v>
      </c>
      <c r="B1471" s="54" t="s">
        <v>319</v>
      </c>
      <c r="C1471" s="58" t="s">
        <v>2897</v>
      </c>
      <c r="D1471" s="79">
        <v>7</v>
      </c>
      <c r="E1471" s="79">
        <v>7</v>
      </c>
      <c r="F1471" s="80">
        <v>948.14</v>
      </c>
      <c r="G1471" s="80">
        <v>135.44999999999999</v>
      </c>
      <c r="H1471" s="80">
        <v>948.14</v>
      </c>
      <c r="I1471" s="80" t="s">
        <v>28</v>
      </c>
      <c r="J1471" s="80" t="s">
        <v>28</v>
      </c>
      <c r="K1471" s="80">
        <v>135.44999999999999</v>
      </c>
      <c r="L1471" s="73">
        <f t="shared" si="366"/>
        <v>135.44999999999999</v>
      </c>
      <c r="M1471" s="73">
        <f t="shared" si="367"/>
        <v>150.76</v>
      </c>
      <c r="N1471" s="72" t="str">
        <f t="shared" si="368"/>
        <v>0135</v>
      </c>
      <c r="O1471" s="74">
        <f t="shared" si="369"/>
        <v>0</v>
      </c>
      <c r="P1471" s="72">
        <f t="shared" si="370"/>
        <v>0</v>
      </c>
      <c r="Q1471" s="74">
        <f t="shared" si="371"/>
        <v>7</v>
      </c>
      <c r="R1471" s="72" t="str">
        <f t="shared" si="372"/>
        <v/>
      </c>
      <c r="S1471" s="72" t="str">
        <f t="shared" si="373"/>
        <v/>
      </c>
      <c r="AT1471" s="20">
        <f t="shared" si="374"/>
        <v>-12190.499999999998</v>
      </c>
    </row>
    <row r="1472" spans="1:46" ht="33.75">
      <c r="A1472" s="54">
        <v>7028</v>
      </c>
      <c r="B1472" s="54" t="s">
        <v>326</v>
      </c>
      <c r="C1472" s="58" t="s">
        <v>2898</v>
      </c>
      <c r="D1472" s="79">
        <v>7</v>
      </c>
      <c r="E1472" s="79">
        <v>7</v>
      </c>
      <c r="F1472" s="80">
        <v>1113.1600000000001</v>
      </c>
      <c r="G1472" s="80">
        <v>159.02000000000001</v>
      </c>
      <c r="H1472" s="80">
        <v>1113.1600000000001</v>
      </c>
      <c r="I1472" s="80" t="s">
        <v>28</v>
      </c>
      <c r="J1472" s="80" t="s">
        <v>28</v>
      </c>
      <c r="K1472" s="80">
        <v>159.02000000000001</v>
      </c>
      <c r="L1472" s="73">
        <f t="shared" si="366"/>
        <v>159.02000000000001</v>
      </c>
      <c r="M1472" s="73">
        <f t="shared" si="367"/>
        <v>186.16</v>
      </c>
      <c r="N1472" s="72" t="str">
        <f t="shared" si="368"/>
        <v>0137</v>
      </c>
      <c r="O1472" s="74">
        <f t="shared" si="369"/>
        <v>0</v>
      </c>
      <c r="P1472" s="72">
        <f t="shared" si="370"/>
        <v>0</v>
      </c>
      <c r="Q1472" s="74">
        <f t="shared" si="371"/>
        <v>7</v>
      </c>
      <c r="R1472" s="72" t="str">
        <f t="shared" si="372"/>
        <v/>
      </c>
      <c r="S1472" s="72" t="str">
        <f t="shared" si="373"/>
        <v/>
      </c>
      <c r="AT1472" s="20">
        <f t="shared" si="374"/>
        <v>-14311.800000000001</v>
      </c>
    </row>
    <row r="1473" spans="1:46" ht="33.75">
      <c r="A1473" s="54">
        <v>7028</v>
      </c>
      <c r="B1473" s="54" t="s">
        <v>330</v>
      </c>
      <c r="C1473" s="58" t="s">
        <v>2898</v>
      </c>
      <c r="D1473" s="79">
        <v>7</v>
      </c>
      <c r="E1473" s="79">
        <v>7</v>
      </c>
      <c r="F1473" s="80">
        <v>1113.1600000000001</v>
      </c>
      <c r="G1473" s="80">
        <v>159.02000000000001</v>
      </c>
      <c r="H1473" s="80">
        <v>1113.1600000000001</v>
      </c>
      <c r="I1473" s="80" t="s">
        <v>28</v>
      </c>
      <c r="J1473" s="80" t="s">
        <v>28</v>
      </c>
      <c r="K1473" s="80">
        <v>159.02000000000001</v>
      </c>
      <c r="L1473" s="73">
        <f t="shared" si="366"/>
        <v>159.02000000000001</v>
      </c>
      <c r="M1473" s="73">
        <f t="shared" si="367"/>
        <v>186.16</v>
      </c>
      <c r="N1473" s="72" t="str">
        <f t="shared" si="368"/>
        <v>0137</v>
      </c>
      <c r="O1473" s="74">
        <f t="shared" si="369"/>
        <v>0</v>
      </c>
      <c r="P1473" s="72">
        <f t="shared" si="370"/>
        <v>0</v>
      </c>
      <c r="Q1473" s="74">
        <f t="shared" si="371"/>
        <v>7</v>
      </c>
      <c r="R1473" s="72" t="str">
        <f t="shared" si="372"/>
        <v/>
      </c>
      <c r="S1473" s="72" t="str">
        <f t="shared" si="373"/>
        <v/>
      </c>
      <c r="AT1473" s="20">
        <f t="shared" si="374"/>
        <v>-14311.800000000001</v>
      </c>
    </row>
    <row r="1474" spans="1:46" ht="33.75">
      <c r="A1474" s="54">
        <v>7028</v>
      </c>
      <c r="B1474" s="54" t="s">
        <v>334</v>
      </c>
      <c r="C1474" s="58" t="s">
        <v>2898</v>
      </c>
      <c r="D1474" s="79">
        <v>7</v>
      </c>
      <c r="E1474" s="79">
        <v>7</v>
      </c>
      <c r="F1474" s="80">
        <v>1113.1600000000001</v>
      </c>
      <c r="G1474" s="80">
        <v>159.02000000000001</v>
      </c>
      <c r="H1474" s="80">
        <v>1113.1600000000001</v>
      </c>
      <c r="I1474" s="80" t="s">
        <v>28</v>
      </c>
      <c r="J1474" s="80" t="s">
        <v>28</v>
      </c>
      <c r="K1474" s="80">
        <v>159.02000000000001</v>
      </c>
      <c r="L1474" s="73">
        <f t="shared" si="366"/>
        <v>159.02000000000001</v>
      </c>
      <c r="M1474" s="73">
        <f t="shared" si="367"/>
        <v>186.16</v>
      </c>
      <c r="N1474" s="72" t="str">
        <f t="shared" si="368"/>
        <v>0137</v>
      </c>
      <c r="O1474" s="74">
        <f t="shared" si="369"/>
        <v>0</v>
      </c>
      <c r="P1474" s="72">
        <f t="shared" si="370"/>
        <v>0</v>
      </c>
      <c r="Q1474" s="74">
        <f t="shared" si="371"/>
        <v>7</v>
      </c>
      <c r="R1474" s="72" t="str">
        <f t="shared" si="372"/>
        <v/>
      </c>
      <c r="S1474" s="72" t="str">
        <f t="shared" si="373"/>
        <v/>
      </c>
      <c r="AT1474" s="20">
        <f t="shared" si="374"/>
        <v>-14311.800000000001</v>
      </c>
    </row>
    <row r="1475" spans="1:46" ht="33.75">
      <c r="A1475" s="54">
        <v>7028</v>
      </c>
      <c r="B1475" s="54" t="s">
        <v>332</v>
      </c>
      <c r="C1475" s="58" t="s">
        <v>2898</v>
      </c>
      <c r="D1475" s="79">
        <v>7</v>
      </c>
      <c r="E1475" s="79">
        <v>7</v>
      </c>
      <c r="F1475" s="80">
        <v>1113.1600000000001</v>
      </c>
      <c r="G1475" s="80">
        <v>159.02000000000001</v>
      </c>
      <c r="H1475" s="80">
        <v>1113.1600000000001</v>
      </c>
      <c r="I1475" s="80" t="s">
        <v>28</v>
      </c>
      <c r="J1475" s="80" t="s">
        <v>28</v>
      </c>
      <c r="K1475" s="80">
        <v>159.02000000000001</v>
      </c>
      <c r="L1475" s="73">
        <f t="shared" si="366"/>
        <v>159.02000000000001</v>
      </c>
      <c r="M1475" s="73">
        <f t="shared" si="367"/>
        <v>186.16</v>
      </c>
      <c r="N1475" s="72" t="str">
        <f t="shared" si="368"/>
        <v>0137</v>
      </c>
      <c r="O1475" s="74">
        <f t="shared" si="369"/>
        <v>0</v>
      </c>
      <c r="P1475" s="72">
        <f t="shared" si="370"/>
        <v>0</v>
      </c>
      <c r="Q1475" s="74">
        <f t="shared" si="371"/>
        <v>7</v>
      </c>
      <c r="R1475" s="72" t="str">
        <f t="shared" si="372"/>
        <v/>
      </c>
      <c r="S1475" s="72" t="str">
        <f t="shared" si="373"/>
        <v/>
      </c>
      <c r="AT1475" s="20">
        <f t="shared" si="374"/>
        <v>-14311.800000000001</v>
      </c>
    </row>
    <row r="1476" spans="1:46" ht="33.75">
      <c r="A1476" s="54">
        <v>7028</v>
      </c>
      <c r="B1476" s="54" t="s">
        <v>328</v>
      </c>
      <c r="C1476" s="58" t="s">
        <v>2898</v>
      </c>
      <c r="D1476" s="79">
        <v>7</v>
      </c>
      <c r="E1476" s="79">
        <v>7</v>
      </c>
      <c r="F1476" s="80">
        <v>1113.1600000000001</v>
      </c>
      <c r="G1476" s="80">
        <v>159.02000000000001</v>
      </c>
      <c r="H1476" s="80">
        <v>1113.1600000000001</v>
      </c>
      <c r="I1476" s="80" t="s">
        <v>28</v>
      </c>
      <c r="J1476" s="80" t="s">
        <v>28</v>
      </c>
      <c r="K1476" s="80">
        <v>159.02000000000001</v>
      </c>
      <c r="L1476" s="73">
        <f t="shared" ref="L1476:L1539" si="375">IFERROR(VLOOKUP(B1476,$B$1326:$K$2467,6,0),"")</f>
        <v>159.02000000000001</v>
      </c>
      <c r="M1476" s="73">
        <f t="shared" ref="M1476:M1539" si="376">IFERROR(VLOOKUP($B1476,$B$2468:$K$3603,6,0),"")</f>
        <v>186.16</v>
      </c>
      <c r="N1476" s="72" t="str">
        <f t="shared" ref="N1476:N1539" si="377">LEFT(B1476,4)</f>
        <v>0137</v>
      </c>
      <c r="O1476" s="74">
        <f t="shared" ref="O1476:O1539" si="378">E1476-D1476</f>
        <v>0</v>
      </c>
      <c r="P1476" s="72">
        <f t="shared" ref="P1476:P1539" si="379">IF(O1476=20,1,0)</f>
        <v>0</v>
      </c>
      <c r="Q1476" s="74">
        <f t="shared" ref="Q1476:Q1539" si="380">D1476</f>
        <v>7</v>
      </c>
      <c r="R1476" s="72" t="str">
        <f t="shared" ref="R1476:R1539" si="381">IF(P1476=1,Q1476+7,"")</f>
        <v/>
      </c>
      <c r="S1476" s="72" t="str">
        <f t="shared" ref="S1476:S1539" si="382">IF(P1476=1,Q1476+14,"")</f>
        <v/>
      </c>
      <c r="AT1476" s="20">
        <f t="shared" si="374"/>
        <v>-14311.800000000001</v>
      </c>
    </row>
    <row r="1477" spans="1:46" ht="33.75">
      <c r="A1477" s="54">
        <v>7028</v>
      </c>
      <c r="B1477" s="54" t="s">
        <v>324</v>
      </c>
      <c r="C1477" s="58" t="s">
        <v>2898</v>
      </c>
      <c r="D1477" s="79">
        <v>7</v>
      </c>
      <c r="E1477" s="79">
        <v>7</v>
      </c>
      <c r="F1477" s="80">
        <v>1113.1600000000001</v>
      </c>
      <c r="G1477" s="80">
        <v>159.02000000000001</v>
      </c>
      <c r="H1477" s="80">
        <v>1113.1600000000001</v>
      </c>
      <c r="I1477" s="80" t="s">
        <v>28</v>
      </c>
      <c r="J1477" s="80" t="s">
        <v>28</v>
      </c>
      <c r="K1477" s="80">
        <v>159.02000000000001</v>
      </c>
      <c r="L1477" s="73">
        <f t="shared" si="375"/>
        <v>159.02000000000001</v>
      </c>
      <c r="M1477" s="73">
        <f t="shared" si="376"/>
        <v>186.16</v>
      </c>
      <c r="N1477" s="72" t="str">
        <f t="shared" si="377"/>
        <v>0137</v>
      </c>
      <c r="O1477" s="74">
        <f t="shared" si="378"/>
        <v>0</v>
      </c>
      <c r="P1477" s="72">
        <f t="shared" si="379"/>
        <v>0</v>
      </c>
      <c r="Q1477" s="74">
        <f t="shared" si="380"/>
        <v>7</v>
      </c>
      <c r="R1477" s="72" t="str">
        <f t="shared" si="381"/>
        <v/>
      </c>
      <c r="S1477" s="72" t="str">
        <f t="shared" si="382"/>
        <v/>
      </c>
      <c r="AT1477" s="20">
        <f t="shared" si="374"/>
        <v>-14311.800000000001</v>
      </c>
    </row>
    <row r="1478" spans="1:46" ht="45">
      <c r="A1478" s="54">
        <v>7029</v>
      </c>
      <c r="B1478" s="54" t="s">
        <v>344</v>
      </c>
      <c r="C1478" s="58" t="s">
        <v>2899</v>
      </c>
      <c r="D1478" s="79">
        <v>7</v>
      </c>
      <c r="E1478" s="79">
        <v>7</v>
      </c>
      <c r="F1478" s="80">
        <v>1068.5999999999999</v>
      </c>
      <c r="G1478" s="80">
        <v>152.66</v>
      </c>
      <c r="H1478" s="80">
        <v>1068.5999999999999</v>
      </c>
      <c r="I1478" s="80" t="s">
        <v>28</v>
      </c>
      <c r="J1478" s="80" t="s">
        <v>28</v>
      </c>
      <c r="K1478" s="80">
        <v>152.66</v>
      </c>
      <c r="L1478" s="73">
        <f t="shared" si="375"/>
        <v>152.66</v>
      </c>
      <c r="M1478" s="73">
        <f t="shared" si="376"/>
        <v>157.19</v>
      </c>
      <c r="N1478" s="72" t="str">
        <f t="shared" si="377"/>
        <v>0138</v>
      </c>
      <c r="O1478" s="74">
        <f t="shared" si="378"/>
        <v>0</v>
      </c>
      <c r="P1478" s="72">
        <f t="shared" si="379"/>
        <v>0</v>
      </c>
      <c r="Q1478" s="74">
        <f t="shared" si="380"/>
        <v>7</v>
      </c>
      <c r="R1478" s="72" t="str">
        <f t="shared" si="381"/>
        <v/>
      </c>
      <c r="S1478" s="72" t="str">
        <f t="shared" si="382"/>
        <v/>
      </c>
      <c r="AT1478" s="20">
        <f t="shared" si="374"/>
        <v>-13739.4</v>
      </c>
    </row>
    <row r="1479" spans="1:46" ht="45">
      <c r="A1479" s="54">
        <v>7029</v>
      </c>
      <c r="B1479" s="54" t="s">
        <v>338</v>
      </c>
      <c r="C1479" s="58" t="s">
        <v>2899</v>
      </c>
      <c r="D1479" s="79">
        <v>7</v>
      </c>
      <c r="E1479" s="79">
        <v>7</v>
      </c>
      <c r="F1479" s="80">
        <v>1068.5999999999999</v>
      </c>
      <c r="G1479" s="80">
        <v>152.66</v>
      </c>
      <c r="H1479" s="80">
        <v>1068.5999999999999</v>
      </c>
      <c r="I1479" s="80" t="s">
        <v>28</v>
      </c>
      <c r="J1479" s="80" t="s">
        <v>28</v>
      </c>
      <c r="K1479" s="80">
        <v>152.66</v>
      </c>
      <c r="L1479" s="73">
        <f t="shared" si="375"/>
        <v>152.66</v>
      </c>
      <c r="M1479" s="73">
        <f t="shared" si="376"/>
        <v>157.19</v>
      </c>
      <c r="N1479" s="72" t="str">
        <f t="shared" si="377"/>
        <v>0138</v>
      </c>
      <c r="O1479" s="74">
        <f t="shared" si="378"/>
        <v>0</v>
      </c>
      <c r="P1479" s="72">
        <f t="shared" si="379"/>
        <v>0</v>
      </c>
      <c r="Q1479" s="74">
        <f t="shared" si="380"/>
        <v>7</v>
      </c>
      <c r="R1479" s="72" t="str">
        <f t="shared" si="381"/>
        <v/>
      </c>
      <c r="S1479" s="72" t="str">
        <f t="shared" si="382"/>
        <v/>
      </c>
      <c r="AT1479" s="20">
        <f t="shared" si="374"/>
        <v>-13739.4</v>
      </c>
    </row>
    <row r="1480" spans="1:46" ht="45">
      <c r="A1480" s="54">
        <v>7029</v>
      </c>
      <c r="B1480" s="54" t="s">
        <v>342</v>
      </c>
      <c r="C1480" s="58" t="s">
        <v>2899</v>
      </c>
      <c r="D1480" s="79">
        <v>7</v>
      </c>
      <c r="E1480" s="79">
        <v>7</v>
      </c>
      <c r="F1480" s="80">
        <v>1068.5999999999999</v>
      </c>
      <c r="G1480" s="80">
        <v>152.66</v>
      </c>
      <c r="H1480" s="80">
        <v>1068.5999999999999</v>
      </c>
      <c r="I1480" s="80" t="s">
        <v>28</v>
      </c>
      <c r="J1480" s="80" t="s">
        <v>28</v>
      </c>
      <c r="K1480" s="80">
        <v>152.66</v>
      </c>
      <c r="L1480" s="73">
        <f t="shared" si="375"/>
        <v>152.66</v>
      </c>
      <c r="M1480" s="73">
        <f t="shared" si="376"/>
        <v>157.19</v>
      </c>
      <c r="N1480" s="72" t="str">
        <f t="shared" si="377"/>
        <v>0138</v>
      </c>
      <c r="O1480" s="74">
        <f t="shared" si="378"/>
        <v>0</v>
      </c>
      <c r="P1480" s="72">
        <f t="shared" si="379"/>
        <v>0</v>
      </c>
      <c r="Q1480" s="74">
        <f t="shared" si="380"/>
        <v>7</v>
      </c>
      <c r="R1480" s="72" t="str">
        <f t="shared" si="381"/>
        <v/>
      </c>
      <c r="S1480" s="72" t="str">
        <f t="shared" si="382"/>
        <v/>
      </c>
      <c r="AT1480" s="20">
        <f t="shared" si="374"/>
        <v>-13739.4</v>
      </c>
    </row>
    <row r="1481" spans="1:46" ht="45">
      <c r="A1481" s="54">
        <v>7029</v>
      </c>
      <c r="B1481" s="54" t="s">
        <v>340</v>
      </c>
      <c r="C1481" s="58" t="s">
        <v>2899</v>
      </c>
      <c r="D1481" s="79">
        <v>7</v>
      </c>
      <c r="E1481" s="79">
        <v>7</v>
      </c>
      <c r="F1481" s="80">
        <v>1068.5999999999999</v>
      </c>
      <c r="G1481" s="80">
        <v>152.66</v>
      </c>
      <c r="H1481" s="80">
        <v>1068.5999999999999</v>
      </c>
      <c r="I1481" s="80" t="s">
        <v>28</v>
      </c>
      <c r="J1481" s="80" t="s">
        <v>28</v>
      </c>
      <c r="K1481" s="80">
        <v>152.66</v>
      </c>
      <c r="L1481" s="73">
        <f t="shared" si="375"/>
        <v>152.66</v>
      </c>
      <c r="M1481" s="73">
        <f t="shared" si="376"/>
        <v>157.19</v>
      </c>
      <c r="N1481" s="72" t="str">
        <f t="shared" si="377"/>
        <v>0138</v>
      </c>
      <c r="O1481" s="74">
        <f t="shared" si="378"/>
        <v>0</v>
      </c>
      <c r="P1481" s="72">
        <f t="shared" si="379"/>
        <v>0</v>
      </c>
      <c r="Q1481" s="74">
        <f t="shared" si="380"/>
        <v>7</v>
      </c>
      <c r="R1481" s="72" t="str">
        <f t="shared" si="381"/>
        <v/>
      </c>
      <c r="S1481" s="72" t="str">
        <f t="shared" si="382"/>
        <v/>
      </c>
      <c r="AT1481" s="20">
        <f t="shared" si="374"/>
        <v>-13739.4</v>
      </c>
    </row>
    <row r="1482" spans="1:46" ht="45">
      <c r="A1482" s="54">
        <v>7029</v>
      </c>
      <c r="B1482" s="54" t="s">
        <v>346</v>
      </c>
      <c r="C1482" s="58" t="s">
        <v>2899</v>
      </c>
      <c r="D1482" s="79">
        <v>7</v>
      </c>
      <c r="E1482" s="79">
        <v>7</v>
      </c>
      <c r="F1482" s="80">
        <v>1068.5999999999999</v>
      </c>
      <c r="G1482" s="80">
        <v>152.66</v>
      </c>
      <c r="H1482" s="80">
        <v>1068.5999999999999</v>
      </c>
      <c r="I1482" s="80" t="s">
        <v>28</v>
      </c>
      <c r="J1482" s="80" t="s">
        <v>28</v>
      </c>
      <c r="K1482" s="80">
        <v>152.66</v>
      </c>
      <c r="L1482" s="73">
        <f t="shared" si="375"/>
        <v>152.66</v>
      </c>
      <c r="M1482" s="73">
        <f t="shared" si="376"/>
        <v>157.19</v>
      </c>
      <c r="N1482" s="72" t="str">
        <f t="shared" si="377"/>
        <v>0138</v>
      </c>
      <c r="O1482" s="74">
        <f t="shared" si="378"/>
        <v>0</v>
      </c>
      <c r="P1482" s="72">
        <f t="shared" si="379"/>
        <v>0</v>
      </c>
      <c r="Q1482" s="74">
        <f t="shared" si="380"/>
        <v>7</v>
      </c>
      <c r="R1482" s="72" t="str">
        <f t="shared" si="381"/>
        <v/>
      </c>
      <c r="S1482" s="72" t="str">
        <f t="shared" si="382"/>
        <v/>
      </c>
      <c r="AT1482" s="20">
        <f t="shared" si="374"/>
        <v>-13739.4</v>
      </c>
    </row>
    <row r="1483" spans="1:46" ht="45">
      <c r="A1483" s="54">
        <v>7029</v>
      </c>
      <c r="B1483" s="54" t="s">
        <v>348</v>
      </c>
      <c r="C1483" s="58" t="s">
        <v>2899</v>
      </c>
      <c r="D1483" s="79">
        <v>7</v>
      </c>
      <c r="E1483" s="79">
        <v>7</v>
      </c>
      <c r="F1483" s="80">
        <v>1068.5999999999999</v>
      </c>
      <c r="G1483" s="80">
        <v>152.66</v>
      </c>
      <c r="H1483" s="80">
        <v>1068.5999999999999</v>
      </c>
      <c r="I1483" s="80" t="s">
        <v>28</v>
      </c>
      <c r="J1483" s="80" t="s">
        <v>28</v>
      </c>
      <c r="K1483" s="80">
        <v>152.66</v>
      </c>
      <c r="L1483" s="73">
        <f t="shared" si="375"/>
        <v>152.66</v>
      </c>
      <c r="M1483" s="73">
        <f t="shared" si="376"/>
        <v>157.19</v>
      </c>
      <c r="N1483" s="72" t="str">
        <f t="shared" si="377"/>
        <v>0138</v>
      </c>
      <c r="O1483" s="74">
        <f t="shared" si="378"/>
        <v>0</v>
      </c>
      <c r="P1483" s="72">
        <f t="shared" si="379"/>
        <v>0</v>
      </c>
      <c r="Q1483" s="74">
        <f t="shared" si="380"/>
        <v>7</v>
      </c>
      <c r="R1483" s="72" t="str">
        <f t="shared" si="381"/>
        <v/>
      </c>
      <c r="S1483" s="72" t="str">
        <f t="shared" si="382"/>
        <v/>
      </c>
      <c r="AT1483" s="20">
        <f t="shared" ref="AT1483:AT1546" si="383">AS1483+(AI1483-90)*L1483</f>
        <v>-13739.4</v>
      </c>
    </row>
    <row r="1484" spans="1:46" ht="33.75">
      <c r="A1484" s="54">
        <v>7030</v>
      </c>
      <c r="B1484" s="54" t="s">
        <v>350</v>
      </c>
      <c r="C1484" s="58" t="s">
        <v>2900</v>
      </c>
      <c r="D1484" s="79">
        <v>7</v>
      </c>
      <c r="E1484" s="79">
        <v>7</v>
      </c>
      <c r="F1484" s="80">
        <v>1003.66</v>
      </c>
      <c r="G1484" s="80">
        <v>143.38</v>
      </c>
      <c r="H1484" s="80">
        <v>1003.66</v>
      </c>
      <c r="I1484" s="80" t="s">
        <v>28</v>
      </c>
      <c r="J1484" s="80" t="s">
        <v>28</v>
      </c>
      <c r="K1484" s="80">
        <v>143.38</v>
      </c>
      <c r="L1484" s="73">
        <f t="shared" si="375"/>
        <v>143.38</v>
      </c>
      <c r="M1484" s="73">
        <f t="shared" si="376"/>
        <v>157.19</v>
      </c>
      <c r="N1484" s="72" t="str">
        <f t="shared" si="377"/>
        <v>0138</v>
      </c>
      <c r="O1484" s="74">
        <f t="shared" si="378"/>
        <v>0</v>
      </c>
      <c r="P1484" s="72">
        <f t="shared" si="379"/>
        <v>0</v>
      </c>
      <c r="Q1484" s="74">
        <f t="shared" si="380"/>
        <v>7</v>
      </c>
      <c r="R1484" s="72" t="str">
        <f t="shared" si="381"/>
        <v/>
      </c>
      <c r="S1484" s="72" t="str">
        <f t="shared" si="382"/>
        <v/>
      </c>
      <c r="AT1484" s="20">
        <f t="shared" si="383"/>
        <v>-12904.199999999999</v>
      </c>
    </row>
    <row r="1485" spans="1:46" ht="33.75">
      <c r="A1485" s="54">
        <v>7030</v>
      </c>
      <c r="B1485" s="54" t="s">
        <v>356</v>
      </c>
      <c r="C1485" s="58" t="s">
        <v>2900</v>
      </c>
      <c r="D1485" s="79">
        <v>7</v>
      </c>
      <c r="E1485" s="79">
        <v>7</v>
      </c>
      <c r="F1485" s="80">
        <v>1003.66</v>
      </c>
      <c r="G1485" s="80">
        <v>143.38</v>
      </c>
      <c r="H1485" s="80">
        <v>1003.66</v>
      </c>
      <c r="I1485" s="80" t="s">
        <v>28</v>
      </c>
      <c r="J1485" s="80" t="s">
        <v>28</v>
      </c>
      <c r="K1485" s="80">
        <v>143.38</v>
      </c>
      <c r="L1485" s="73">
        <f t="shared" si="375"/>
        <v>143.38</v>
      </c>
      <c r="M1485" s="73">
        <f t="shared" si="376"/>
        <v>157.19</v>
      </c>
      <c r="N1485" s="72" t="str">
        <f t="shared" si="377"/>
        <v>0138</v>
      </c>
      <c r="O1485" s="74">
        <f t="shared" si="378"/>
        <v>0</v>
      </c>
      <c r="P1485" s="72">
        <f t="shared" si="379"/>
        <v>0</v>
      </c>
      <c r="Q1485" s="74">
        <f t="shared" si="380"/>
        <v>7</v>
      </c>
      <c r="R1485" s="72" t="str">
        <f t="shared" si="381"/>
        <v/>
      </c>
      <c r="S1485" s="72" t="str">
        <f t="shared" si="382"/>
        <v/>
      </c>
      <c r="AT1485" s="20">
        <f t="shared" si="383"/>
        <v>-12904.199999999999</v>
      </c>
    </row>
    <row r="1486" spans="1:46" ht="33.75">
      <c r="A1486" s="54">
        <v>7030</v>
      </c>
      <c r="B1486" s="54" t="s">
        <v>358</v>
      </c>
      <c r="C1486" s="58" t="s">
        <v>2900</v>
      </c>
      <c r="D1486" s="79">
        <v>7</v>
      </c>
      <c r="E1486" s="79">
        <v>7</v>
      </c>
      <c r="F1486" s="80">
        <v>1003.66</v>
      </c>
      <c r="G1486" s="80">
        <v>143.38</v>
      </c>
      <c r="H1486" s="80">
        <v>1003.66</v>
      </c>
      <c r="I1486" s="80" t="s">
        <v>28</v>
      </c>
      <c r="J1486" s="80" t="s">
        <v>28</v>
      </c>
      <c r="K1486" s="80">
        <v>143.38</v>
      </c>
      <c r="L1486" s="73">
        <f t="shared" si="375"/>
        <v>143.38</v>
      </c>
      <c r="M1486" s="73">
        <f t="shared" si="376"/>
        <v>157.19</v>
      </c>
      <c r="N1486" s="72" t="str">
        <f t="shared" si="377"/>
        <v>0138</v>
      </c>
      <c r="O1486" s="74">
        <f t="shared" si="378"/>
        <v>0</v>
      </c>
      <c r="P1486" s="72">
        <f t="shared" si="379"/>
        <v>0</v>
      </c>
      <c r="Q1486" s="74">
        <f t="shared" si="380"/>
        <v>7</v>
      </c>
      <c r="R1486" s="72" t="str">
        <f t="shared" si="381"/>
        <v/>
      </c>
      <c r="S1486" s="72" t="str">
        <f t="shared" si="382"/>
        <v/>
      </c>
      <c r="AT1486" s="20">
        <f t="shared" si="383"/>
        <v>-12904.199999999999</v>
      </c>
    </row>
    <row r="1487" spans="1:46" ht="33.75">
      <c r="A1487" s="54">
        <v>7030</v>
      </c>
      <c r="B1487" s="54" t="s">
        <v>354</v>
      </c>
      <c r="C1487" s="58" t="s">
        <v>2900</v>
      </c>
      <c r="D1487" s="79">
        <v>7</v>
      </c>
      <c r="E1487" s="79">
        <v>7</v>
      </c>
      <c r="F1487" s="80">
        <v>1003.66</v>
      </c>
      <c r="G1487" s="80">
        <v>143.38</v>
      </c>
      <c r="H1487" s="80">
        <v>1003.66</v>
      </c>
      <c r="I1487" s="80" t="s">
        <v>28</v>
      </c>
      <c r="J1487" s="80" t="s">
        <v>28</v>
      </c>
      <c r="K1487" s="80">
        <v>143.38</v>
      </c>
      <c r="L1487" s="73">
        <f t="shared" si="375"/>
        <v>143.38</v>
      </c>
      <c r="M1487" s="73">
        <f t="shared" si="376"/>
        <v>157.19</v>
      </c>
      <c r="N1487" s="72" t="str">
        <f t="shared" si="377"/>
        <v>0138</v>
      </c>
      <c r="O1487" s="74">
        <f t="shared" si="378"/>
        <v>0</v>
      </c>
      <c r="P1487" s="72">
        <f t="shared" si="379"/>
        <v>0</v>
      </c>
      <c r="Q1487" s="74">
        <f t="shared" si="380"/>
        <v>7</v>
      </c>
      <c r="R1487" s="72" t="str">
        <f t="shared" si="381"/>
        <v/>
      </c>
      <c r="S1487" s="72" t="str">
        <f t="shared" si="382"/>
        <v/>
      </c>
      <c r="AT1487" s="20">
        <f t="shared" si="383"/>
        <v>-12904.199999999999</v>
      </c>
    </row>
    <row r="1488" spans="1:46" ht="33.75">
      <c r="A1488" s="54">
        <v>7030</v>
      </c>
      <c r="B1488" s="54" t="s">
        <v>360</v>
      </c>
      <c r="C1488" s="58" t="s">
        <v>2900</v>
      </c>
      <c r="D1488" s="79">
        <v>7</v>
      </c>
      <c r="E1488" s="79">
        <v>7</v>
      </c>
      <c r="F1488" s="80">
        <v>1003.66</v>
      </c>
      <c r="G1488" s="80">
        <v>143.38</v>
      </c>
      <c r="H1488" s="80">
        <v>1003.66</v>
      </c>
      <c r="I1488" s="80" t="s">
        <v>28</v>
      </c>
      <c r="J1488" s="80" t="s">
        <v>28</v>
      </c>
      <c r="K1488" s="80">
        <v>143.38</v>
      </c>
      <c r="L1488" s="73">
        <f t="shared" si="375"/>
        <v>143.38</v>
      </c>
      <c r="M1488" s="73">
        <f t="shared" si="376"/>
        <v>157.19</v>
      </c>
      <c r="N1488" s="72" t="str">
        <f t="shared" si="377"/>
        <v>0138</v>
      </c>
      <c r="O1488" s="74">
        <f t="shared" si="378"/>
        <v>0</v>
      </c>
      <c r="P1488" s="72">
        <f t="shared" si="379"/>
        <v>0</v>
      </c>
      <c r="Q1488" s="74">
        <f t="shared" si="380"/>
        <v>7</v>
      </c>
      <c r="R1488" s="72" t="str">
        <f t="shared" si="381"/>
        <v/>
      </c>
      <c r="S1488" s="72" t="str">
        <f t="shared" si="382"/>
        <v/>
      </c>
      <c r="AT1488" s="20">
        <f t="shared" si="383"/>
        <v>-12904.199999999999</v>
      </c>
    </row>
    <row r="1489" spans="1:46" ht="33.75">
      <c r="A1489" s="54">
        <v>7030</v>
      </c>
      <c r="B1489" s="54" t="s">
        <v>352</v>
      </c>
      <c r="C1489" s="58" t="s">
        <v>2900</v>
      </c>
      <c r="D1489" s="79">
        <v>7</v>
      </c>
      <c r="E1489" s="79">
        <v>7</v>
      </c>
      <c r="F1489" s="80">
        <v>1003.66</v>
      </c>
      <c r="G1489" s="80">
        <v>143.38</v>
      </c>
      <c r="H1489" s="80">
        <v>1003.66</v>
      </c>
      <c r="I1489" s="80" t="s">
        <v>28</v>
      </c>
      <c r="J1489" s="80" t="s">
        <v>28</v>
      </c>
      <c r="K1489" s="80">
        <v>143.38</v>
      </c>
      <c r="L1489" s="73">
        <f t="shared" si="375"/>
        <v>143.38</v>
      </c>
      <c r="M1489" s="73">
        <f t="shared" si="376"/>
        <v>157.19</v>
      </c>
      <c r="N1489" s="72" t="str">
        <f t="shared" si="377"/>
        <v>0138</v>
      </c>
      <c r="O1489" s="74">
        <f t="shared" si="378"/>
        <v>0</v>
      </c>
      <c r="P1489" s="72">
        <f t="shared" si="379"/>
        <v>0</v>
      </c>
      <c r="Q1489" s="74">
        <f t="shared" si="380"/>
        <v>7</v>
      </c>
      <c r="R1489" s="72" t="str">
        <f t="shared" si="381"/>
        <v/>
      </c>
      <c r="S1489" s="72" t="str">
        <f t="shared" si="382"/>
        <v/>
      </c>
      <c r="AT1489" s="20">
        <f t="shared" si="383"/>
        <v>-12904.199999999999</v>
      </c>
    </row>
    <row r="1490" spans="1:46" ht="33.75">
      <c r="A1490" s="54">
        <v>7031</v>
      </c>
      <c r="B1490" s="54" t="s">
        <v>372</v>
      </c>
      <c r="C1490" s="58" t="s">
        <v>2901</v>
      </c>
      <c r="D1490" s="79">
        <v>7</v>
      </c>
      <c r="E1490" s="79">
        <v>7</v>
      </c>
      <c r="F1490" s="80">
        <v>857.69</v>
      </c>
      <c r="G1490" s="80">
        <v>122.53</v>
      </c>
      <c r="H1490" s="80">
        <v>857.69</v>
      </c>
      <c r="I1490" s="80" t="s">
        <v>28</v>
      </c>
      <c r="J1490" s="80" t="s">
        <v>28</v>
      </c>
      <c r="K1490" s="80">
        <v>122.53</v>
      </c>
      <c r="L1490" s="73">
        <f t="shared" si="375"/>
        <v>122.53</v>
      </c>
      <c r="M1490" s="73">
        <f t="shared" si="376"/>
        <v>160.51</v>
      </c>
      <c r="N1490" s="72" t="str">
        <f t="shared" si="377"/>
        <v>0139</v>
      </c>
      <c r="O1490" s="74">
        <f t="shared" si="378"/>
        <v>0</v>
      </c>
      <c r="P1490" s="72">
        <f t="shared" si="379"/>
        <v>0</v>
      </c>
      <c r="Q1490" s="74">
        <f t="shared" si="380"/>
        <v>7</v>
      </c>
      <c r="R1490" s="72" t="str">
        <f t="shared" si="381"/>
        <v/>
      </c>
      <c r="S1490" s="72" t="str">
        <f t="shared" si="382"/>
        <v/>
      </c>
      <c r="AT1490" s="20">
        <f t="shared" si="383"/>
        <v>-11027.7</v>
      </c>
    </row>
    <row r="1491" spans="1:46" ht="33.75">
      <c r="A1491" s="54">
        <v>7031</v>
      </c>
      <c r="B1491" s="54" t="s">
        <v>366</v>
      </c>
      <c r="C1491" s="58" t="s">
        <v>2901</v>
      </c>
      <c r="D1491" s="79">
        <v>7</v>
      </c>
      <c r="E1491" s="79">
        <v>7</v>
      </c>
      <c r="F1491" s="80">
        <v>857.69</v>
      </c>
      <c r="G1491" s="80">
        <v>122.53</v>
      </c>
      <c r="H1491" s="80">
        <v>857.69</v>
      </c>
      <c r="I1491" s="80" t="s">
        <v>28</v>
      </c>
      <c r="J1491" s="80" t="s">
        <v>28</v>
      </c>
      <c r="K1491" s="80">
        <v>122.53</v>
      </c>
      <c r="L1491" s="73">
        <f t="shared" si="375"/>
        <v>122.53</v>
      </c>
      <c r="M1491" s="73">
        <f t="shared" si="376"/>
        <v>160.51</v>
      </c>
      <c r="N1491" s="72" t="str">
        <f t="shared" si="377"/>
        <v>0139</v>
      </c>
      <c r="O1491" s="74">
        <f t="shared" si="378"/>
        <v>0</v>
      </c>
      <c r="P1491" s="72">
        <f t="shared" si="379"/>
        <v>0</v>
      </c>
      <c r="Q1491" s="74">
        <f t="shared" si="380"/>
        <v>7</v>
      </c>
      <c r="R1491" s="72" t="str">
        <f t="shared" si="381"/>
        <v/>
      </c>
      <c r="S1491" s="72" t="str">
        <f t="shared" si="382"/>
        <v/>
      </c>
      <c r="AT1491" s="20">
        <f t="shared" si="383"/>
        <v>-11027.7</v>
      </c>
    </row>
    <row r="1492" spans="1:46" ht="33.75">
      <c r="A1492" s="54">
        <v>7031</v>
      </c>
      <c r="B1492" s="54" t="s">
        <v>364</v>
      </c>
      <c r="C1492" s="58" t="s">
        <v>2901</v>
      </c>
      <c r="D1492" s="79">
        <v>7</v>
      </c>
      <c r="E1492" s="79">
        <v>7</v>
      </c>
      <c r="F1492" s="80">
        <v>857.69</v>
      </c>
      <c r="G1492" s="80">
        <v>122.53</v>
      </c>
      <c r="H1492" s="80">
        <v>857.69</v>
      </c>
      <c r="I1492" s="80" t="s">
        <v>28</v>
      </c>
      <c r="J1492" s="80" t="s">
        <v>28</v>
      </c>
      <c r="K1492" s="80">
        <v>122.53</v>
      </c>
      <c r="L1492" s="73">
        <f t="shared" si="375"/>
        <v>122.53</v>
      </c>
      <c r="M1492" s="73">
        <f t="shared" si="376"/>
        <v>160.51</v>
      </c>
      <c r="N1492" s="72" t="str">
        <f t="shared" si="377"/>
        <v>0139</v>
      </c>
      <c r="O1492" s="74">
        <f t="shared" si="378"/>
        <v>0</v>
      </c>
      <c r="P1492" s="72">
        <f t="shared" si="379"/>
        <v>0</v>
      </c>
      <c r="Q1492" s="74">
        <f t="shared" si="380"/>
        <v>7</v>
      </c>
      <c r="R1492" s="72" t="str">
        <f t="shared" si="381"/>
        <v/>
      </c>
      <c r="S1492" s="72" t="str">
        <f t="shared" si="382"/>
        <v/>
      </c>
      <c r="AT1492" s="20">
        <f t="shared" si="383"/>
        <v>-11027.7</v>
      </c>
    </row>
    <row r="1493" spans="1:46" ht="33.75">
      <c r="A1493" s="54">
        <v>7031</v>
      </c>
      <c r="B1493" s="54" t="s">
        <v>370</v>
      </c>
      <c r="C1493" s="58" t="s">
        <v>2901</v>
      </c>
      <c r="D1493" s="79">
        <v>7</v>
      </c>
      <c r="E1493" s="79">
        <v>7</v>
      </c>
      <c r="F1493" s="80">
        <v>857.69</v>
      </c>
      <c r="G1493" s="80">
        <v>122.53</v>
      </c>
      <c r="H1493" s="80">
        <v>857.69</v>
      </c>
      <c r="I1493" s="80" t="s">
        <v>28</v>
      </c>
      <c r="J1493" s="80" t="s">
        <v>28</v>
      </c>
      <c r="K1493" s="80">
        <v>122.53</v>
      </c>
      <c r="L1493" s="73">
        <f t="shared" si="375"/>
        <v>122.53</v>
      </c>
      <c r="M1493" s="73">
        <f t="shared" si="376"/>
        <v>160.51</v>
      </c>
      <c r="N1493" s="72" t="str">
        <f t="shared" si="377"/>
        <v>0139</v>
      </c>
      <c r="O1493" s="74">
        <f t="shared" si="378"/>
        <v>0</v>
      </c>
      <c r="P1493" s="72">
        <f t="shared" si="379"/>
        <v>0</v>
      </c>
      <c r="Q1493" s="74">
        <f t="shared" si="380"/>
        <v>7</v>
      </c>
      <c r="R1493" s="72" t="str">
        <f t="shared" si="381"/>
        <v/>
      </c>
      <c r="S1493" s="72" t="str">
        <f t="shared" si="382"/>
        <v/>
      </c>
      <c r="AT1493" s="20">
        <f t="shared" si="383"/>
        <v>-11027.7</v>
      </c>
    </row>
    <row r="1494" spans="1:46" ht="33.75">
      <c r="A1494" s="54">
        <v>7031</v>
      </c>
      <c r="B1494" s="54" t="s">
        <v>368</v>
      </c>
      <c r="C1494" s="58" t="s">
        <v>2901</v>
      </c>
      <c r="D1494" s="79">
        <v>7</v>
      </c>
      <c r="E1494" s="79">
        <v>7</v>
      </c>
      <c r="F1494" s="80">
        <v>857.69</v>
      </c>
      <c r="G1494" s="80">
        <v>122.53</v>
      </c>
      <c r="H1494" s="80">
        <v>857.69</v>
      </c>
      <c r="I1494" s="80" t="s">
        <v>28</v>
      </c>
      <c r="J1494" s="80" t="s">
        <v>28</v>
      </c>
      <c r="K1494" s="80">
        <v>122.53</v>
      </c>
      <c r="L1494" s="73">
        <f t="shared" si="375"/>
        <v>122.53</v>
      </c>
      <c r="M1494" s="73">
        <f t="shared" si="376"/>
        <v>160.51</v>
      </c>
      <c r="N1494" s="72" t="str">
        <f t="shared" si="377"/>
        <v>0139</v>
      </c>
      <c r="O1494" s="74">
        <f t="shared" si="378"/>
        <v>0</v>
      </c>
      <c r="P1494" s="72">
        <f t="shared" si="379"/>
        <v>0</v>
      </c>
      <c r="Q1494" s="74">
        <f t="shared" si="380"/>
        <v>7</v>
      </c>
      <c r="R1494" s="72" t="str">
        <f t="shared" si="381"/>
        <v/>
      </c>
      <c r="S1494" s="72" t="str">
        <f t="shared" si="382"/>
        <v/>
      </c>
      <c r="AT1494" s="20">
        <f t="shared" si="383"/>
        <v>-11027.7</v>
      </c>
    </row>
    <row r="1495" spans="1:46" ht="33.75">
      <c r="A1495" s="54">
        <v>7031</v>
      </c>
      <c r="B1495" s="54" t="s">
        <v>374</v>
      </c>
      <c r="C1495" s="58" t="s">
        <v>2901</v>
      </c>
      <c r="D1495" s="79">
        <v>7</v>
      </c>
      <c r="E1495" s="79">
        <v>7</v>
      </c>
      <c r="F1495" s="80">
        <v>857.69</v>
      </c>
      <c r="G1495" s="80">
        <v>122.53</v>
      </c>
      <c r="H1495" s="80">
        <v>857.69</v>
      </c>
      <c r="I1495" s="80" t="s">
        <v>28</v>
      </c>
      <c r="J1495" s="80" t="s">
        <v>28</v>
      </c>
      <c r="K1495" s="80">
        <v>122.53</v>
      </c>
      <c r="L1495" s="73">
        <f t="shared" si="375"/>
        <v>122.53</v>
      </c>
      <c r="M1495" s="73">
        <f t="shared" si="376"/>
        <v>160.51</v>
      </c>
      <c r="N1495" s="72" t="str">
        <f t="shared" si="377"/>
        <v>0139</v>
      </c>
      <c r="O1495" s="74">
        <f t="shared" si="378"/>
        <v>0</v>
      </c>
      <c r="P1495" s="72">
        <f t="shared" si="379"/>
        <v>0</v>
      </c>
      <c r="Q1495" s="74">
        <f t="shared" si="380"/>
        <v>7</v>
      </c>
      <c r="R1495" s="72" t="str">
        <f t="shared" si="381"/>
        <v/>
      </c>
      <c r="S1495" s="72" t="str">
        <f t="shared" si="382"/>
        <v/>
      </c>
      <c r="AT1495" s="20">
        <f t="shared" si="383"/>
        <v>-11027.7</v>
      </c>
    </row>
    <row r="1496" spans="1:46" ht="33.75">
      <c r="A1496" s="54">
        <v>7032</v>
      </c>
      <c r="B1496" s="54" t="s">
        <v>388</v>
      </c>
      <c r="C1496" s="58" t="s">
        <v>2902</v>
      </c>
      <c r="D1496" s="79">
        <v>7</v>
      </c>
      <c r="E1496" s="79">
        <v>7</v>
      </c>
      <c r="F1496" s="80">
        <v>5632.27</v>
      </c>
      <c r="G1496" s="80">
        <v>804.61</v>
      </c>
      <c r="H1496" s="80">
        <v>5632.27</v>
      </c>
      <c r="I1496" s="80" t="s">
        <v>28</v>
      </c>
      <c r="J1496" s="80" t="s">
        <v>28</v>
      </c>
      <c r="K1496" s="80">
        <v>804.61</v>
      </c>
      <c r="L1496" s="73">
        <f t="shared" si="375"/>
        <v>804.61</v>
      </c>
      <c r="M1496" s="73">
        <f t="shared" si="376"/>
        <v>154.55000000000001</v>
      </c>
      <c r="N1496" s="72" t="str">
        <f t="shared" si="377"/>
        <v>0145</v>
      </c>
      <c r="O1496" s="74">
        <f t="shared" si="378"/>
        <v>0</v>
      </c>
      <c r="P1496" s="72">
        <f t="shared" si="379"/>
        <v>0</v>
      </c>
      <c r="Q1496" s="74">
        <f t="shared" si="380"/>
        <v>7</v>
      </c>
      <c r="R1496" s="72" t="str">
        <f t="shared" si="381"/>
        <v/>
      </c>
      <c r="S1496" s="72" t="str">
        <f t="shared" si="382"/>
        <v/>
      </c>
      <c r="AT1496" s="20">
        <f t="shared" si="383"/>
        <v>-72414.899999999994</v>
      </c>
    </row>
    <row r="1497" spans="1:46" ht="33.75">
      <c r="A1497" s="54">
        <v>7032</v>
      </c>
      <c r="B1497" s="54" t="s">
        <v>384</v>
      </c>
      <c r="C1497" s="58" t="s">
        <v>2902</v>
      </c>
      <c r="D1497" s="79">
        <v>7</v>
      </c>
      <c r="E1497" s="79">
        <v>7</v>
      </c>
      <c r="F1497" s="80">
        <v>5632.27</v>
      </c>
      <c r="G1497" s="80">
        <v>804.61</v>
      </c>
      <c r="H1497" s="80">
        <v>5632.27</v>
      </c>
      <c r="I1497" s="80" t="s">
        <v>28</v>
      </c>
      <c r="J1497" s="80" t="s">
        <v>28</v>
      </c>
      <c r="K1497" s="80">
        <v>804.61</v>
      </c>
      <c r="L1497" s="73">
        <f t="shared" si="375"/>
        <v>804.61</v>
      </c>
      <c r="M1497" s="73">
        <f t="shared" si="376"/>
        <v>154.55000000000001</v>
      </c>
      <c r="N1497" s="72" t="str">
        <f t="shared" si="377"/>
        <v>0145</v>
      </c>
      <c r="O1497" s="74">
        <f t="shared" si="378"/>
        <v>0</v>
      </c>
      <c r="P1497" s="72">
        <f t="shared" si="379"/>
        <v>0</v>
      </c>
      <c r="Q1497" s="74">
        <f t="shared" si="380"/>
        <v>7</v>
      </c>
      <c r="R1497" s="72" t="str">
        <f t="shared" si="381"/>
        <v/>
      </c>
      <c r="S1497" s="72" t="str">
        <f t="shared" si="382"/>
        <v/>
      </c>
      <c r="AT1497" s="20">
        <f t="shared" si="383"/>
        <v>-72414.899999999994</v>
      </c>
    </row>
    <row r="1498" spans="1:46" ht="33.75">
      <c r="A1498" s="54">
        <v>7032</v>
      </c>
      <c r="B1498" s="54" t="s">
        <v>390</v>
      </c>
      <c r="C1498" s="58" t="s">
        <v>2902</v>
      </c>
      <c r="D1498" s="79">
        <v>7</v>
      </c>
      <c r="E1498" s="79">
        <v>7</v>
      </c>
      <c r="F1498" s="80">
        <v>5632.27</v>
      </c>
      <c r="G1498" s="80">
        <v>804.61</v>
      </c>
      <c r="H1498" s="80">
        <v>5632.27</v>
      </c>
      <c r="I1498" s="80" t="s">
        <v>28</v>
      </c>
      <c r="J1498" s="80" t="s">
        <v>28</v>
      </c>
      <c r="K1498" s="80">
        <v>804.61</v>
      </c>
      <c r="L1498" s="73">
        <f t="shared" si="375"/>
        <v>804.61</v>
      </c>
      <c r="M1498" s="73">
        <f t="shared" si="376"/>
        <v>154.55000000000001</v>
      </c>
      <c r="N1498" s="72" t="str">
        <f t="shared" si="377"/>
        <v>0145</v>
      </c>
      <c r="O1498" s="74">
        <f t="shared" si="378"/>
        <v>0</v>
      </c>
      <c r="P1498" s="72">
        <f t="shared" si="379"/>
        <v>0</v>
      </c>
      <c r="Q1498" s="74">
        <f t="shared" si="380"/>
        <v>7</v>
      </c>
      <c r="R1498" s="72" t="str">
        <f t="shared" si="381"/>
        <v/>
      </c>
      <c r="S1498" s="72" t="str">
        <f t="shared" si="382"/>
        <v/>
      </c>
      <c r="AT1498" s="20">
        <f t="shared" si="383"/>
        <v>-72414.899999999994</v>
      </c>
    </row>
    <row r="1499" spans="1:46" ht="33.75">
      <c r="A1499" s="54">
        <v>7032</v>
      </c>
      <c r="B1499" s="54" t="s">
        <v>386</v>
      </c>
      <c r="C1499" s="58" t="s">
        <v>2902</v>
      </c>
      <c r="D1499" s="79">
        <v>7</v>
      </c>
      <c r="E1499" s="79">
        <v>7</v>
      </c>
      <c r="F1499" s="80">
        <v>5632.27</v>
      </c>
      <c r="G1499" s="80">
        <v>804.61</v>
      </c>
      <c r="H1499" s="80">
        <v>5632.27</v>
      </c>
      <c r="I1499" s="80" t="s">
        <v>28</v>
      </c>
      <c r="J1499" s="80" t="s">
        <v>28</v>
      </c>
      <c r="K1499" s="80">
        <v>804.61</v>
      </c>
      <c r="L1499" s="73">
        <f t="shared" si="375"/>
        <v>804.61</v>
      </c>
      <c r="M1499" s="73">
        <f t="shared" si="376"/>
        <v>154.55000000000001</v>
      </c>
      <c r="N1499" s="72" t="str">
        <f t="shared" si="377"/>
        <v>0145</v>
      </c>
      <c r="O1499" s="74">
        <f t="shared" si="378"/>
        <v>0</v>
      </c>
      <c r="P1499" s="72">
        <f t="shared" si="379"/>
        <v>0</v>
      </c>
      <c r="Q1499" s="74">
        <f t="shared" si="380"/>
        <v>7</v>
      </c>
      <c r="R1499" s="72" t="str">
        <f t="shared" si="381"/>
        <v/>
      </c>
      <c r="S1499" s="72" t="str">
        <f t="shared" si="382"/>
        <v/>
      </c>
      <c r="AT1499" s="20">
        <f t="shared" si="383"/>
        <v>-72414.899999999994</v>
      </c>
    </row>
    <row r="1500" spans="1:46" ht="33.75">
      <c r="A1500" s="54">
        <v>7033</v>
      </c>
      <c r="B1500" s="54" t="s">
        <v>396</v>
      </c>
      <c r="C1500" s="58" t="s">
        <v>2903</v>
      </c>
      <c r="D1500" s="79">
        <v>7</v>
      </c>
      <c r="E1500" s="79">
        <v>7</v>
      </c>
      <c r="F1500" s="80">
        <v>916.03</v>
      </c>
      <c r="G1500" s="80">
        <v>130.86000000000001</v>
      </c>
      <c r="H1500" s="80">
        <v>916.03</v>
      </c>
      <c r="I1500" s="80" t="s">
        <v>28</v>
      </c>
      <c r="J1500" s="80" t="s">
        <v>28</v>
      </c>
      <c r="K1500" s="80">
        <v>130.86000000000001</v>
      </c>
      <c r="L1500" s="73">
        <f t="shared" si="375"/>
        <v>130.86000000000001</v>
      </c>
      <c r="M1500" s="73">
        <f t="shared" si="376"/>
        <v>154.55000000000001</v>
      </c>
      <c r="N1500" s="72" t="str">
        <f t="shared" si="377"/>
        <v>0145</v>
      </c>
      <c r="O1500" s="74">
        <f t="shared" si="378"/>
        <v>0</v>
      </c>
      <c r="P1500" s="72">
        <f t="shared" si="379"/>
        <v>0</v>
      </c>
      <c r="Q1500" s="74">
        <f t="shared" si="380"/>
        <v>7</v>
      </c>
      <c r="R1500" s="72" t="str">
        <f t="shared" si="381"/>
        <v/>
      </c>
      <c r="S1500" s="72" t="str">
        <f t="shared" si="382"/>
        <v/>
      </c>
      <c r="AT1500" s="20">
        <f t="shared" si="383"/>
        <v>-11777.400000000001</v>
      </c>
    </row>
    <row r="1501" spans="1:46" ht="33.75">
      <c r="A1501" s="54">
        <v>7033</v>
      </c>
      <c r="B1501" s="54" t="s">
        <v>398</v>
      </c>
      <c r="C1501" s="58" t="s">
        <v>2903</v>
      </c>
      <c r="D1501" s="79">
        <v>7</v>
      </c>
      <c r="E1501" s="79">
        <v>7</v>
      </c>
      <c r="F1501" s="80">
        <v>916.03</v>
      </c>
      <c r="G1501" s="80">
        <v>130.86000000000001</v>
      </c>
      <c r="H1501" s="80">
        <v>916.03</v>
      </c>
      <c r="I1501" s="80" t="s">
        <v>28</v>
      </c>
      <c r="J1501" s="80" t="s">
        <v>28</v>
      </c>
      <c r="K1501" s="80">
        <v>130.86000000000001</v>
      </c>
      <c r="L1501" s="73">
        <f t="shared" si="375"/>
        <v>130.86000000000001</v>
      </c>
      <c r="M1501" s="73">
        <f t="shared" si="376"/>
        <v>154.55000000000001</v>
      </c>
      <c r="N1501" s="72" t="str">
        <f t="shared" si="377"/>
        <v>0145</v>
      </c>
      <c r="O1501" s="74">
        <f t="shared" si="378"/>
        <v>0</v>
      </c>
      <c r="P1501" s="72">
        <f t="shared" si="379"/>
        <v>0</v>
      </c>
      <c r="Q1501" s="74">
        <f t="shared" si="380"/>
        <v>7</v>
      </c>
      <c r="R1501" s="72" t="str">
        <f t="shared" si="381"/>
        <v/>
      </c>
      <c r="S1501" s="72" t="str">
        <f t="shared" si="382"/>
        <v/>
      </c>
      <c r="AT1501" s="20">
        <f t="shared" si="383"/>
        <v>-11777.400000000001</v>
      </c>
    </row>
    <row r="1502" spans="1:46" ht="33.75">
      <c r="A1502" s="54">
        <v>7033</v>
      </c>
      <c r="B1502" s="54" t="s">
        <v>400</v>
      </c>
      <c r="C1502" s="58" t="s">
        <v>2903</v>
      </c>
      <c r="D1502" s="79">
        <v>7</v>
      </c>
      <c r="E1502" s="79">
        <v>7</v>
      </c>
      <c r="F1502" s="80">
        <v>916.03</v>
      </c>
      <c r="G1502" s="80">
        <v>130.86000000000001</v>
      </c>
      <c r="H1502" s="80">
        <v>916.03</v>
      </c>
      <c r="I1502" s="80" t="s">
        <v>28</v>
      </c>
      <c r="J1502" s="80" t="s">
        <v>28</v>
      </c>
      <c r="K1502" s="80">
        <v>130.86000000000001</v>
      </c>
      <c r="L1502" s="73">
        <f t="shared" si="375"/>
        <v>130.86000000000001</v>
      </c>
      <c r="M1502" s="73">
        <f t="shared" si="376"/>
        <v>154.55000000000001</v>
      </c>
      <c r="N1502" s="72" t="str">
        <f t="shared" si="377"/>
        <v>0145</v>
      </c>
      <c r="O1502" s="74">
        <f t="shared" si="378"/>
        <v>0</v>
      </c>
      <c r="P1502" s="72">
        <f t="shared" si="379"/>
        <v>0</v>
      </c>
      <c r="Q1502" s="74">
        <f t="shared" si="380"/>
        <v>7</v>
      </c>
      <c r="R1502" s="72" t="str">
        <f t="shared" si="381"/>
        <v/>
      </c>
      <c r="S1502" s="72" t="str">
        <f t="shared" si="382"/>
        <v/>
      </c>
      <c r="AT1502" s="20">
        <f t="shared" si="383"/>
        <v>-11777.400000000001</v>
      </c>
    </row>
    <row r="1503" spans="1:46" ht="33.75">
      <c r="A1503" s="54">
        <v>7033</v>
      </c>
      <c r="B1503" s="54" t="s">
        <v>392</v>
      </c>
      <c r="C1503" s="58" t="s">
        <v>2903</v>
      </c>
      <c r="D1503" s="79">
        <v>7</v>
      </c>
      <c r="E1503" s="79">
        <v>7</v>
      </c>
      <c r="F1503" s="80">
        <v>916.03</v>
      </c>
      <c r="G1503" s="80">
        <v>130.86000000000001</v>
      </c>
      <c r="H1503" s="80">
        <v>916.03</v>
      </c>
      <c r="I1503" s="80" t="s">
        <v>28</v>
      </c>
      <c r="J1503" s="80" t="s">
        <v>28</v>
      </c>
      <c r="K1503" s="80">
        <v>130.86000000000001</v>
      </c>
      <c r="L1503" s="73">
        <f t="shared" si="375"/>
        <v>130.86000000000001</v>
      </c>
      <c r="M1503" s="73">
        <f t="shared" si="376"/>
        <v>154.55000000000001</v>
      </c>
      <c r="N1503" s="72" t="str">
        <f t="shared" si="377"/>
        <v>0145</v>
      </c>
      <c r="O1503" s="74">
        <f t="shared" si="378"/>
        <v>0</v>
      </c>
      <c r="P1503" s="72">
        <f t="shared" si="379"/>
        <v>0</v>
      </c>
      <c r="Q1503" s="74">
        <f t="shared" si="380"/>
        <v>7</v>
      </c>
      <c r="R1503" s="72" t="str">
        <f t="shared" si="381"/>
        <v/>
      </c>
      <c r="S1503" s="72" t="str">
        <f t="shared" si="382"/>
        <v/>
      </c>
      <c r="AT1503" s="20">
        <f t="shared" si="383"/>
        <v>-11777.400000000001</v>
      </c>
    </row>
    <row r="1504" spans="1:46" ht="33.75">
      <c r="A1504" s="54">
        <v>7033</v>
      </c>
      <c r="B1504" s="54" t="s">
        <v>394</v>
      </c>
      <c r="C1504" s="58" t="s">
        <v>2903</v>
      </c>
      <c r="D1504" s="79">
        <v>7</v>
      </c>
      <c r="E1504" s="79">
        <v>7</v>
      </c>
      <c r="F1504" s="80">
        <v>916.03</v>
      </c>
      <c r="G1504" s="80">
        <v>130.86000000000001</v>
      </c>
      <c r="H1504" s="80">
        <v>916.03</v>
      </c>
      <c r="I1504" s="80" t="s">
        <v>28</v>
      </c>
      <c r="J1504" s="80" t="s">
        <v>28</v>
      </c>
      <c r="K1504" s="80">
        <v>130.86000000000001</v>
      </c>
      <c r="L1504" s="73">
        <f t="shared" si="375"/>
        <v>130.86000000000001</v>
      </c>
      <c r="M1504" s="73">
        <f t="shared" si="376"/>
        <v>154.55000000000001</v>
      </c>
      <c r="N1504" s="72" t="str">
        <f t="shared" si="377"/>
        <v>0145</v>
      </c>
      <c r="O1504" s="74">
        <f t="shared" si="378"/>
        <v>0</v>
      </c>
      <c r="P1504" s="72">
        <f t="shared" si="379"/>
        <v>0</v>
      </c>
      <c r="Q1504" s="74">
        <f t="shared" si="380"/>
        <v>7</v>
      </c>
      <c r="R1504" s="72" t="str">
        <f t="shared" si="381"/>
        <v/>
      </c>
      <c r="S1504" s="72" t="str">
        <f t="shared" si="382"/>
        <v/>
      </c>
      <c r="AT1504" s="20">
        <f t="shared" si="383"/>
        <v>-11777.400000000001</v>
      </c>
    </row>
    <row r="1505" spans="1:46" ht="33.75">
      <c r="A1505" s="54">
        <v>7033</v>
      </c>
      <c r="B1505" s="54" t="s">
        <v>402</v>
      </c>
      <c r="C1505" s="58" t="s">
        <v>2903</v>
      </c>
      <c r="D1505" s="79">
        <v>7</v>
      </c>
      <c r="E1505" s="79">
        <v>7</v>
      </c>
      <c r="F1505" s="80">
        <v>916.03</v>
      </c>
      <c r="G1505" s="80">
        <v>130.86000000000001</v>
      </c>
      <c r="H1505" s="80">
        <v>916.03</v>
      </c>
      <c r="I1505" s="80" t="s">
        <v>28</v>
      </c>
      <c r="J1505" s="80" t="s">
        <v>28</v>
      </c>
      <c r="K1505" s="80">
        <v>130.86000000000001</v>
      </c>
      <c r="L1505" s="73">
        <f t="shared" si="375"/>
        <v>130.86000000000001</v>
      </c>
      <c r="M1505" s="73">
        <f t="shared" si="376"/>
        <v>154.55000000000001</v>
      </c>
      <c r="N1505" s="72" t="str">
        <f t="shared" si="377"/>
        <v>0145</v>
      </c>
      <c r="O1505" s="74">
        <f t="shared" si="378"/>
        <v>0</v>
      </c>
      <c r="P1505" s="72">
        <f t="shared" si="379"/>
        <v>0</v>
      </c>
      <c r="Q1505" s="74">
        <f t="shared" si="380"/>
        <v>7</v>
      </c>
      <c r="R1505" s="72" t="str">
        <f t="shared" si="381"/>
        <v/>
      </c>
      <c r="S1505" s="72" t="str">
        <f t="shared" si="382"/>
        <v/>
      </c>
      <c r="AT1505" s="20">
        <f t="shared" si="383"/>
        <v>-11777.400000000001</v>
      </c>
    </row>
    <row r="1506" spans="1:46" ht="33.75">
      <c r="A1506" s="54">
        <v>7034</v>
      </c>
      <c r="B1506" s="54" t="s">
        <v>408</v>
      </c>
      <c r="C1506" s="58" t="s">
        <v>2904</v>
      </c>
      <c r="D1506" s="79">
        <v>7</v>
      </c>
      <c r="E1506" s="79">
        <v>7</v>
      </c>
      <c r="F1506" s="80">
        <v>763.86</v>
      </c>
      <c r="G1506" s="80">
        <v>109.12</v>
      </c>
      <c r="H1506" s="80">
        <v>763.86</v>
      </c>
      <c r="I1506" s="80" t="s">
        <v>28</v>
      </c>
      <c r="J1506" s="80" t="s">
        <v>28</v>
      </c>
      <c r="K1506" s="80">
        <v>109.12</v>
      </c>
      <c r="L1506" s="73">
        <f t="shared" si="375"/>
        <v>109.12</v>
      </c>
      <c r="M1506" s="73">
        <f t="shared" si="376"/>
        <v>154.55000000000001</v>
      </c>
      <c r="N1506" s="72" t="str">
        <f t="shared" si="377"/>
        <v>0145</v>
      </c>
      <c r="O1506" s="74">
        <f t="shared" si="378"/>
        <v>0</v>
      </c>
      <c r="P1506" s="72">
        <f t="shared" si="379"/>
        <v>0</v>
      </c>
      <c r="Q1506" s="74">
        <f t="shared" si="380"/>
        <v>7</v>
      </c>
      <c r="R1506" s="72" t="str">
        <f t="shared" si="381"/>
        <v/>
      </c>
      <c r="S1506" s="72" t="str">
        <f t="shared" si="382"/>
        <v/>
      </c>
      <c r="AT1506" s="20">
        <f t="shared" si="383"/>
        <v>-9820.8000000000011</v>
      </c>
    </row>
    <row r="1507" spans="1:46" ht="33.75">
      <c r="A1507" s="54">
        <v>7034</v>
      </c>
      <c r="B1507" s="54" t="s">
        <v>410</v>
      </c>
      <c r="C1507" s="58" t="s">
        <v>2904</v>
      </c>
      <c r="D1507" s="79">
        <v>7</v>
      </c>
      <c r="E1507" s="79">
        <v>7</v>
      </c>
      <c r="F1507" s="80">
        <v>763.86</v>
      </c>
      <c r="G1507" s="80">
        <v>109.12</v>
      </c>
      <c r="H1507" s="80">
        <v>763.86</v>
      </c>
      <c r="I1507" s="80" t="s">
        <v>28</v>
      </c>
      <c r="J1507" s="80" t="s">
        <v>28</v>
      </c>
      <c r="K1507" s="80">
        <v>109.12</v>
      </c>
      <c r="L1507" s="73">
        <f t="shared" si="375"/>
        <v>109.12</v>
      </c>
      <c r="M1507" s="73">
        <f t="shared" si="376"/>
        <v>154.55000000000001</v>
      </c>
      <c r="N1507" s="72" t="str">
        <f t="shared" si="377"/>
        <v>0145</v>
      </c>
      <c r="O1507" s="74">
        <f t="shared" si="378"/>
        <v>0</v>
      </c>
      <c r="P1507" s="72">
        <f t="shared" si="379"/>
        <v>0</v>
      </c>
      <c r="Q1507" s="74">
        <f t="shared" si="380"/>
        <v>7</v>
      </c>
      <c r="R1507" s="72" t="str">
        <f t="shared" si="381"/>
        <v/>
      </c>
      <c r="S1507" s="72" t="str">
        <f t="shared" si="382"/>
        <v/>
      </c>
      <c r="AT1507" s="20">
        <f t="shared" si="383"/>
        <v>-9820.8000000000011</v>
      </c>
    </row>
    <row r="1508" spans="1:46" ht="33.75">
      <c r="A1508" s="54">
        <v>7034</v>
      </c>
      <c r="B1508" s="54" t="s">
        <v>406</v>
      </c>
      <c r="C1508" s="58" t="s">
        <v>2904</v>
      </c>
      <c r="D1508" s="79">
        <v>7</v>
      </c>
      <c r="E1508" s="79">
        <v>7</v>
      </c>
      <c r="F1508" s="80">
        <v>763.86</v>
      </c>
      <c r="G1508" s="80">
        <v>109.12</v>
      </c>
      <c r="H1508" s="80">
        <v>763.86</v>
      </c>
      <c r="I1508" s="80" t="s">
        <v>28</v>
      </c>
      <c r="J1508" s="80" t="s">
        <v>28</v>
      </c>
      <c r="K1508" s="80">
        <v>109.12</v>
      </c>
      <c r="L1508" s="73">
        <f t="shared" si="375"/>
        <v>109.12</v>
      </c>
      <c r="M1508" s="73">
        <f t="shared" si="376"/>
        <v>154.55000000000001</v>
      </c>
      <c r="N1508" s="72" t="str">
        <f t="shared" si="377"/>
        <v>0145</v>
      </c>
      <c r="O1508" s="74">
        <f t="shared" si="378"/>
        <v>0</v>
      </c>
      <c r="P1508" s="72">
        <f t="shared" si="379"/>
        <v>0</v>
      </c>
      <c r="Q1508" s="74">
        <f t="shared" si="380"/>
        <v>7</v>
      </c>
      <c r="R1508" s="72" t="str">
        <f t="shared" si="381"/>
        <v/>
      </c>
      <c r="S1508" s="72" t="str">
        <f t="shared" si="382"/>
        <v/>
      </c>
      <c r="AT1508" s="20">
        <f t="shared" si="383"/>
        <v>-9820.8000000000011</v>
      </c>
    </row>
    <row r="1509" spans="1:46" ht="33.75">
      <c r="A1509" s="54">
        <v>7034</v>
      </c>
      <c r="B1509" s="54" t="s">
        <v>404</v>
      </c>
      <c r="C1509" s="58" t="s">
        <v>2904</v>
      </c>
      <c r="D1509" s="79">
        <v>7</v>
      </c>
      <c r="E1509" s="79">
        <v>7</v>
      </c>
      <c r="F1509" s="80">
        <v>763.86</v>
      </c>
      <c r="G1509" s="80">
        <v>109.12</v>
      </c>
      <c r="H1509" s="80">
        <v>763.86</v>
      </c>
      <c r="I1509" s="80" t="s">
        <v>28</v>
      </c>
      <c r="J1509" s="80" t="s">
        <v>28</v>
      </c>
      <c r="K1509" s="80">
        <v>109.12</v>
      </c>
      <c r="L1509" s="73">
        <f t="shared" si="375"/>
        <v>109.12</v>
      </c>
      <c r="M1509" s="73">
        <f t="shared" si="376"/>
        <v>154.55000000000001</v>
      </c>
      <c r="N1509" s="72" t="str">
        <f t="shared" si="377"/>
        <v>0145</v>
      </c>
      <c r="O1509" s="74">
        <f t="shared" si="378"/>
        <v>0</v>
      </c>
      <c r="P1509" s="72">
        <f t="shared" si="379"/>
        <v>0</v>
      </c>
      <c r="Q1509" s="74">
        <f t="shared" si="380"/>
        <v>7</v>
      </c>
      <c r="R1509" s="72" t="str">
        <f t="shared" si="381"/>
        <v/>
      </c>
      <c r="S1509" s="72" t="str">
        <f t="shared" si="382"/>
        <v/>
      </c>
      <c r="AT1509" s="20">
        <f t="shared" si="383"/>
        <v>-9820.8000000000011</v>
      </c>
    </row>
    <row r="1510" spans="1:46" ht="33.75">
      <c r="A1510" s="54">
        <v>7034</v>
      </c>
      <c r="B1510" s="54" t="s">
        <v>412</v>
      </c>
      <c r="C1510" s="58" t="s">
        <v>2904</v>
      </c>
      <c r="D1510" s="79">
        <v>7</v>
      </c>
      <c r="E1510" s="79">
        <v>7</v>
      </c>
      <c r="F1510" s="80">
        <v>763.86</v>
      </c>
      <c r="G1510" s="80">
        <v>109.12</v>
      </c>
      <c r="H1510" s="80">
        <v>763.86</v>
      </c>
      <c r="I1510" s="80" t="s">
        <v>28</v>
      </c>
      <c r="J1510" s="80" t="s">
        <v>28</v>
      </c>
      <c r="K1510" s="80">
        <v>109.12</v>
      </c>
      <c r="L1510" s="73">
        <f t="shared" si="375"/>
        <v>109.12</v>
      </c>
      <c r="M1510" s="73">
        <f t="shared" si="376"/>
        <v>154.55000000000001</v>
      </c>
      <c r="N1510" s="72" t="str">
        <f t="shared" si="377"/>
        <v>0145</v>
      </c>
      <c r="O1510" s="74">
        <f t="shared" si="378"/>
        <v>0</v>
      </c>
      <c r="P1510" s="72">
        <f t="shared" si="379"/>
        <v>0</v>
      </c>
      <c r="Q1510" s="74">
        <f t="shared" si="380"/>
        <v>7</v>
      </c>
      <c r="R1510" s="72" t="str">
        <f t="shared" si="381"/>
        <v/>
      </c>
      <c r="S1510" s="72" t="str">
        <f t="shared" si="382"/>
        <v/>
      </c>
      <c r="AT1510" s="20">
        <f t="shared" si="383"/>
        <v>-9820.8000000000011</v>
      </c>
    </row>
    <row r="1511" spans="1:46" ht="33.75">
      <c r="A1511" s="54">
        <v>7034</v>
      </c>
      <c r="B1511" s="54" t="s">
        <v>414</v>
      </c>
      <c r="C1511" s="58" t="s">
        <v>2904</v>
      </c>
      <c r="D1511" s="79">
        <v>7</v>
      </c>
      <c r="E1511" s="79">
        <v>7</v>
      </c>
      <c r="F1511" s="80">
        <v>763.86</v>
      </c>
      <c r="G1511" s="80">
        <v>109.12</v>
      </c>
      <c r="H1511" s="80">
        <v>763.86</v>
      </c>
      <c r="I1511" s="80" t="s">
        <v>28</v>
      </c>
      <c r="J1511" s="80" t="s">
        <v>28</v>
      </c>
      <c r="K1511" s="80">
        <v>109.12</v>
      </c>
      <c r="L1511" s="73">
        <f t="shared" si="375"/>
        <v>109.12</v>
      </c>
      <c r="M1511" s="73">
        <f t="shared" si="376"/>
        <v>154.55000000000001</v>
      </c>
      <c r="N1511" s="72" t="str">
        <f t="shared" si="377"/>
        <v>0145</v>
      </c>
      <c r="O1511" s="74">
        <f t="shared" si="378"/>
        <v>0</v>
      </c>
      <c r="P1511" s="72">
        <f t="shared" si="379"/>
        <v>0</v>
      </c>
      <c r="Q1511" s="74">
        <f t="shared" si="380"/>
        <v>7</v>
      </c>
      <c r="R1511" s="72" t="str">
        <f t="shared" si="381"/>
        <v/>
      </c>
      <c r="S1511" s="72" t="str">
        <f t="shared" si="382"/>
        <v/>
      </c>
      <c r="AT1511" s="20">
        <f t="shared" si="383"/>
        <v>-9820.8000000000011</v>
      </c>
    </row>
    <row r="1512" spans="1:46" ht="33.75">
      <c r="A1512" s="54">
        <v>7035</v>
      </c>
      <c r="B1512" s="54" t="s">
        <v>424</v>
      </c>
      <c r="C1512" s="58" t="s">
        <v>2905</v>
      </c>
      <c r="D1512" s="79">
        <v>7</v>
      </c>
      <c r="E1512" s="79">
        <v>7</v>
      </c>
      <c r="F1512" s="80">
        <v>733.61</v>
      </c>
      <c r="G1512" s="80">
        <v>104.8</v>
      </c>
      <c r="H1512" s="80">
        <v>733.61</v>
      </c>
      <c r="I1512" s="80" t="s">
        <v>28</v>
      </c>
      <c r="J1512" s="80" t="s">
        <v>28</v>
      </c>
      <c r="K1512" s="80">
        <v>104.8</v>
      </c>
      <c r="L1512" s="73">
        <f t="shared" si="375"/>
        <v>104.8</v>
      </c>
      <c r="M1512" s="73">
        <f t="shared" si="376"/>
        <v>154.55000000000001</v>
      </c>
      <c r="N1512" s="72" t="str">
        <f t="shared" si="377"/>
        <v>0145</v>
      </c>
      <c r="O1512" s="74">
        <f t="shared" si="378"/>
        <v>0</v>
      </c>
      <c r="P1512" s="72">
        <f t="shared" si="379"/>
        <v>0</v>
      </c>
      <c r="Q1512" s="74">
        <f t="shared" si="380"/>
        <v>7</v>
      </c>
      <c r="R1512" s="72" t="str">
        <f t="shared" si="381"/>
        <v/>
      </c>
      <c r="S1512" s="72" t="str">
        <f t="shared" si="382"/>
        <v/>
      </c>
      <c r="AT1512" s="20">
        <f t="shared" si="383"/>
        <v>-9432</v>
      </c>
    </row>
    <row r="1513" spans="1:46" ht="33.75">
      <c r="A1513" s="54">
        <v>7035</v>
      </c>
      <c r="B1513" s="54" t="s">
        <v>422</v>
      </c>
      <c r="C1513" s="58" t="s">
        <v>2905</v>
      </c>
      <c r="D1513" s="79">
        <v>7</v>
      </c>
      <c r="E1513" s="79">
        <v>7</v>
      </c>
      <c r="F1513" s="80">
        <v>733.61</v>
      </c>
      <c r="G1513" s="80">
        <v>104.8</v>
      </c>
      <c r="H1513" s="80">
        <v>733.61</v>
      </c>
      <c r="I1513" s="80" t="s">
        <v>28</v>
      </c>
      <c r="J1513" s="80" t="s">
        <v>28</v>
      </c>
      <c r="K1513" s="80">
        <v>104.8</v>
      </c>
      <c r="L1513" s="73">
        <f t="shared" si="375"/>
        <v>104.8</v>
      </c>
      <c r="M1513" s="73">
        <f t="shared" si="376"/>
        <v>154.55000000000001</v>
      </c>
      <c r="N1513" s="72" t="str">
        <f t="shared" si="377"/>
        <v>0145</v>
      </c>
      <c r="O1513" s="74">
        <f t="shared" si="378"/>
        <v>0</v>
      </c>
      <c r="P1513" s="72">
        <f t="shared" si="379"/>
        <v>0</v>
      </c>
      <c r="Q1513" s="74">
        <f t="shared" si="380"/>
        <v>7</v>
      </c>
      <c r="R1513" s="72" t="str">
        <f t="shared" si="381"/>
        <v/>
      </c>
      <c r="S1513" s="72" t="str">
        <f t="shared" si="382"/>
        <v/>
      </c>
      <c r="AT1513" s="20">
        <f t="shared" si="383"/>
        <v>-9432</v>
      </c>
    </row>
    <row r="1514" spans="1:46" ht="33.75">
      <c r="A1514" s="54">
        <v>7035</v>
      </c>
      <c r="B1514" s="54" t="s">
        <v>426</v>
      </c>
      <c r="C1514" s="58" t="s">
        <v>2905</v>
      </c>
      <c r="D1514" s="79">
        <v>7</v>
      </c>
      <c r="E1514" s="79">
        <v>7</v>
      </c>
      <c r="F1514" s="80">
        <v>733.61</v>
      </c>
      <c r="G1514" s="80">
        <v>104.8</v>
      </c>
      <c r="H1514" s="80">
        <v>733.61</v>
      </c>
      <c r="I1514" s="80" t="s">
        <v>28</v>
      </c>
      <c r="J1514" s="80" t="s">
        <v>28</v>
      </c>
      <c r="K1514" s="80">
        <v>104.8</v>
      </c>
      <c r="L1514" s="73">
        <f t="shared" si="375"/>
        <v>104.8</v>
      </c>
      <c r="M1514" s="73">
        <f t="shared" si="376"/>
        <v>154.55000000000001</v>
      </c>
      <c r="N1514" s="72" t="str">
        <f t="shared" si="377"/>
        <v>0145</v>
      </c>
      <c r="O1514" s="74">
        <f t="shared" si="378"/>
        <v>0</v>
      </c>
      <c r="P1514" s="72">
        <f t="shared" si="379"/>
        <v>0</v>
      </c>
      <c r="Q1514" s="74">
        <f t="shared" si="380"/>
        <v>7</v>
      </c>
      <c r="R1514" s="72" t="str">
        <f t="shared" si="381"/>
        <v/>
      </c>
      <c r="S1514" s="72" t="str">
        <f t="shared" si="382"/>
        <v/>
      </c>
      <c r="AT1514" s="20">
        <f t="shared" si="383"/>
        <v>-9432</v>
      </c>
    </row>
    <row r="1515" spans="1:46" ht="33.75">
      <c r="A1515" s="54">
        <v>7035</v>
      </c>
      <c r="B1515" s="54" t="s">
        <v>416</v>
      </c>
      <c r="C1515" s="58" t="s">
        <v>2905</v>
      </c>
      <c r="D1515" s="79">
        <v>7</v>
      </c>
      <c r="E1515" s="79">
        <v>7</v>
      </c>
      <c r="F1515" s="80">
        <v>733.61</v>
      </c>
      <c r="G1515" s="80">
        <v>104.8</v>
      </c>
      <c r="H1515" s="80">
        <v>733.61</v>
      </c>
      <c r="I1515" s="80" t="s">
        <v>28</v>
      </c>
      <c r="J1515" s="80" t="s">
        <v>28</v>
      </c>
      <c r="K1515" s="80">
        <v>104.8</v>
      </c>
      <c r="L1515" s="73">
        <f t="shared" si="375"/>
        <v>104.8</v>
      </c>
      <c r="M1515" s="73">
        <f t="shared" si="376"/>
        <v>154.55000000000001</v>
      </c>
      <c r="N1515" s="72" t="str">
        <f t="shared" si="377"/>
        <v>0145</v>
      </c>
      <c r="O1515" s="74">
        <f t="shared" si="378"/>
        <v>0</v>
      </c>
      <c r="P1515" s="72">
        <f t="shared" si="379"/>
        <v>0</v>
      </c>
      <c r="Q1515" s="74">
        <f t="shared" si="380"/>
        <v>7</v>
      </c>
      <c r="R1515" s="72" t="str">
        <f t="shared" si="381"/>
        <v/>
      </c>
      <c r="S1515" s="72" t="str">
        <f t="shared" si="382"/>
        <v/>
      </c>
      <c r="AT1515" s="20">
        <f t="shared" si="383"/>
        <v>-9432</v>
      </c>
    </row>
    <row r="1516" spans="1:46" ht="33.75">
      <c r="A1516" s="54">
        <v>7035</v>
      </c>
      <c r="B1516" s="54" t="s">
        <v>420</v>
      </c>
      <c r="C1516" s="58" t="s">
        <v>2905</v>
      </c>
      <c r="D1516" s="79">
        <v>7</v>
      </c>
      <c r="E1516" s="79">
        <v>7</v>
      </c>
      <c r="F1516" s="80">
        <v>733.61</v>
      </c>
      <c r="G1516" s="80">
        <v>104.8</v>
      </c>
      <c r="H1516" s="80">
        <v>733.61</v>
      </c>
      <c r="I1516" s="80" t="s">
        <v>28</v>
      </c>
      <c r="J1516" s="80" t="s">
        <v>28</v>
      </c>
      <c r="K1516" s="80">
        <v>104.8</v>
      </c>
      <c r="L1516" s="73">
        <f t="shared" si="375"/>
        <v>104.8</v>
      </c>
      <c r="M1516" s="73">
        <f t="shared" si="376"/>
        <v>154.55000000000001</v>
      </c>
      <c r="N1516" s="72" t="str">
        <f t="shared" si="377"/>
        <v>0145</v>
      </c>
      <c r="O1516" s="74">
        <f t="shared" si="378"/>
        <v>0</v>
      </c>
      <c r="P1516" s="72">
        <f t="shared" si="379"/>
        <v>0</v>
      </c>
      <c r="Q1516" s="74">
        <f t="shared" si="380"/>
        <v>7</v>
      </c>
      <c r="R1516" s="72" t="str">
        <f t="shared" si="381"/>
        <v/>
      </c>
      <c r="S1516" s="72" t="str">
        <f t="shared" si="382"/>
        <v/>
      </c>
      <c r="AT1516" s="20">
        <f t="shared" si="383"/>
        <v>-9432</v>
      </c>
    </row>
    <row r="1517" spans="1:46" ht="33.75">
      <c r="A1517" s="54">
        <v>7035</v>
      </c>
      <c r="B1517" s="54" t="s">
        <v>418</v>
      </c>
      <c r="C1517" s="58" t="s">
        <v>2905</v>
      </c>
      <c r="D1517" s="79">
        <v>7</v>
      </c>
      <c r="E1517" s="79">
        <v>7</v>
      </c>
      <c r="F1517" s="80">
        <v>733.61</v>
      </c>
      <c r="G1517" s="80">
        <v>104.8</v>
      </c>
      <c r="H1517" s="80">
        <v>733.61</v>
      </c>
      <c r="I1517" s="80" t="s">
        <v>28</v>
      </c>
      <c r="J1517" s="80" t="s">
        <v>28</v>
      </c>
      <c r="K1517" s="80">
        <v>104.8</v>
      </c>
      <c r="L1517" s="73">
        <f t="shared" si="375"/>
        <v>104.8</v>
      </c>
      <c r="M1517" s="73">
        <f t="shared" si="376"/>
        <v>154.55000000000001</v>
      </c>
      <c r="N1517" s="72" t="str">
        <f t="shared" si="377"/>
        <v>0145</v>
      </c>
      <c r="O1517" s="74">
        <f t="shared" si="378"/>
        <v>0</v>
      </c>
      <c r="P1517" s="72">
        <f t="shared" si="379"/>
        <v>0</v>
      </c>
      <c r="Q1517" s="74">
        <f t="shared" si="380"/>
        <v>7</v>
      </c>
      <c r="R1517" s="72" t="str">
        <f t="shared" si="381"/>
        <v/>
      </c>
      <c r="S1517" s="72" t="str">
        <f t="shared" si="382"/>
        <v/>
      </c>
      <c r="AT1517" s="20">
        <f t="shared" si="383"/>
        <v>-9432</v>
      </c>
    </row>
    <row r="1518" spans="1:46" ht="33.75">
      <c r="A1518" s="54">
        <v>7036</v>
      </c>
      <c r="B1518" s="54" t="s">
        <v>430</v>
      </c>
      <c r="C1518" s="58" t="s">
        <v>2906</v>
      </c>
      <c r="D1518" s="79">
        <v>7</v>
      </c>
      <c r="E1518" s="79">
        <v>7</v>
      </c>
      <c r="F1518" s="80">
        <v>929.14</v>
      </c>
      <c r="G1518" s="80">
        <v>132.72999999999999</v>
      </c>
      <c r="H1518" s="80">
        <v>929.14</v>
      </c>
      <c r="I1518" s="80" t="s">
        <v>28</v>
      </c>
      <c r="J1518" s="80" t="s">
        <v>28</v>
      </c>
      <c r="K1518" s="80">
        <v>132.72999999999999</v>
      </c>
      <c r="L1518" s="73">
        <f t="shared" si="375"/>
        <v>132.72999999999999</v>
      </c>
      <c r="M1518" s="73">
        <f t="shared" si="376"/>
        <v>147.55000000000001</v>
      </c>
      <c r="N1518" s="72" t="str">
        <f t="shared" si="377"/>
        <v>0146</v>
      </c>
      <c r="O1518" s="74">
        <f t="shared" si="378"/>
        <v>0</v>
      </c>
      <c r="P1518" s="72">
        <f t="shared" si="379"/>
        <v>0</v>
      </c>
      <c r="Q1518" s="74">
        <f t="shared" si="380"/>
        <v>7</v>
      </c>
      <c r="R1518" s="72" t="str">
        <f t="shared" si="381"/>
        <v/>
      </c>
      <c r="S1518" s="72" t="str">
        <f t="shared" si="382"/>
        <v/>
      </c>
      <c r="AT1518" s="20">
        <f t="shared" si="383"/>
        <v>-11945.699999999999</v>
      </c>
    </row>
    <row r="1519" spans="1:46" ht="33.75">
      <c r="A1519" s="54">
        <v>7036</v>
      </c>
      <c r="B1519" s="54" t="s">
        <v>432</v>
      </c>
      <c r="C1519" s="58" t="s">
        <v>2906</v>
      </c>
      <c r="D1519" s="79">
        <v>7</v>
      </c>
      <c r="E1519" s="79">
        <v>7</v>
      </c>
      <c r="F1519" s="80">
        <v>929.14</v>
      </c>
      <c r="G1519" s="80">
        <v>132.72999999999999</v>
      </c>
      <c r="H1519" s="80">
        <v>929.14</v>
      </c>
      <c r="I1519" s="80" t="s">
        <v>28</v>
      </c>
      <c r="J1519" s="80" t="s">
        <v>28</v>
      </c>
      <c r="K1519" s="80">
        <v>132.72999999999999</v>
      </c>
      <c r="L1519" s="73">
        <f t="shared" si="375"/>
        <v>132.72999999999999</v>
      </c>
      <c r="M1519" s="73">
        <f t="shared" si="376"/>
        <v>147.55000000000001</v>
      </c>
      <c r="N1519" s="72" t="str">
        <f t="shared" si="377"/>
        <v>0146</v>
      </c>
      <c r="O1519" s="74">
        <f t="shared" si="378"/>
        <v>0</v>
      </c>
      <c r="P1519" s="72">
        <f t="shared" si="379"/>
        <v>0</v>
      </c>
      <c r="Q1519" s="74">
        <f t="shared" si="380"/>
        <v>7</v>
      </c>
      <c r="R1519" s="72" t="str">
        <f t="shared" si="381"/>
        <v/>
      </c>
      <c r="S1519" s="72" t="str">
        <f t="shared" si="382"/>
        <v/>
      </c>
      <c r="AT1519" s="20">
        <f t="shared" si="383"/>
        <v>-11945.699999999999</v>
      </c>
    </row>
    <row r="1520" spans="1:46" ht="33.75">
      <c r="A1520" s="54">
        <v>7037</v>
      </c>
      <c r="B1520" s="54" t="s">
        <v>440</v>
      </c>
      <c r="C1520" s="58" t="s">
        <v>2907</v>
      </c>
      <c r="D1520" s="79">
        <v>7</v>
      </c>
      <c r="E1520" s="79">
        <v>7</v>
      </c>
      <c r="F1520" s="80">
        <v>1003.13</v>
      </c>
      <c r="G1520" s="80">
        <v>143.30000000000001</v>
      </c>
      <c r="H1520" s="80">
        <v>1003.13</v>
      </c>
      <c r="I1520" s="80" t="s">
        <v>28</v>
      </c>
      <c r="J1520" s="80" t="s">
        <v>28</v>
      </c>
      <c r="K1520" s="80">
        <v>143.30000000000001</v>
      </c>
      <c r="L1520" s="73">
        <f t="shared" si="375"/>
        <v>143.30000000000001</v>
      </c>
      <c r="M1520" s="73">
        <f t="shared" si="376"/>
        <v>182.99</v>
      </c>
      <c r="N1520" s="72" t="str">
        <f t="shared" si="377"/>
        <v>0147</v>
      </c>
      <c r="O1520" s="74">
        <f t="shared" si="378"/>
        <v>0</v>
      </c>
      <c r="P1520" s="72">
        <f t="shared" si="379"/>
        <v>0</v>
      </c>
      <c r="Q1520" s="74">
        <f t="shared" si="380"/>
        <v>7</v>
      </c>
      <c r="R1520" s="72" t="str">
        <f t="shared" si="381"/>
        <v/>
      </c>
      <c r="S1520" s="72" t="str">
        <f t="shared" si="382"/>
        <v/>
      </c>
      <c r="AT1520" s="20">
        <f t="shared" si="383"/>
        <v>-12897.000000000002</v>
      </c>
    </row>
    <row r="1521" spans="1:46" ht="33.75">
      <c r="A1521" s="54">
        <v>7037</v>
      </c>
      <c r="B1521" s="54" t="s">
        <v>444</v>
      </c>
      <c r="C1521" s="58" t="s">
        <v>2907</v>
      </c>
      <c r="D1521" s="79">
        <v>7</v>
      </c>
      <c r="E1521" s="79">
        <v>7</v>
      </c>
      <c r="F1521" s="80">
        <v>1003.13</v>
      </c>
      <c r="G1521" s="80">
        <v>143.30000000000001</v>
      </c>
      <c r="H1521" s="80">
        <v>1003.13</v>
      </c>
      <c r="I1521" s="80" t="s">
        <v>28</v>
      </c>
      <c r="J1521" s="80" t="s">
        <v>28</v>
      </c>
      <c r="K1521" s="80">
        <v>143.30000000000001</v>
      </c>
      <c r="L1521" s="73">
        <f t="shared" si="375"/>
        <v>143.30000000000001</v>
      </c>
      <c r="M1521" s="73">
        <f t="shared" si="376"/>
        <v>182.99</v>
      </c>
      <c r="N1521" s="72" t="str">
        <f t="shared" si="377"/>
        <v>0147</v>
      </c>
      <c r="O1521" s="74">
        <f t="shared" si="378"/>
        <v>0</v>
      </c>
      <c r="P1521" s="72">
        <f t="shared" si="379"/>
        <v>0</v>
      </c>
      <c r="Q1521" s="74">
        <f t="shared" si="380"/>
        <v>7</v>
      </c>
      <c r="R1521" s="72" t="str">
        <f t="shared" si="381"/>
        <v/>
      </c>
      <c r="S1521" s="72" t="str">
        <f t="shared" si="382"/>
        <v/>
      </c>
      <c r="AT1521" s="20">
        <f t="shared" si="383"/>
        <v>-12897.000000000002</v>
      </c>
    </row>
    <row r="1522" spans="1:46" ht="33.75">
      <c r="A1522" s="54">
        <v>7037</v>
      </c>
      <c r="B1522" s="54" t="s">
        <v>448</v>
      </c>
      <c r="C1522" s="58" t="s">
        <v>2907</v>
      </c>
      <c r="D1522" s="79">
        <v>7</v>
      </c>
      <c r="E1522" s="79">
        <v>7</v>
      </c>
      <c r="F1522" s="80">
        <v>1003.13</v>
      </c>
      <c r="G1522" s="80">
        <v>143.30000000000001</v>
      </c>
      <c r="H1522" s="80">
        <v>1003.13</v>
      </c>
      <c r="I1522" s="80" t="s">
        <v>28</v>
      </c>
      <c r="J1522" s="80" t="s">
        <v>28</v>
      </c>
      <c r="K1522" s="80">
        <v>143.30000000000001</v>
      </c>
      <c r="L1522" s="73">
        <f t="shared" si="375"/>
        <v>143.30000000000001</v>
      </c>
      <c r="M1522" s="73">
        <f t="shared" si="376"/>
        <v>182.99</v>
      </c>
      <c r="N1522" s="72" t="str">
        <f t="shared" si="377"/>
        <v>0147</v>
      </c>
      <c r="O1522" s="74">
        <f t="shared" si="378"/>
        <v>0</v>
      </c>
      <c r="P1522" s="72">
        <f t="shared" si="379"/>
        <v>0</v>
      </c>
      <c r="Q1522" s="74">
        <f t="shared" si="380"/>
        <v>7</v>
      </c>
      <c r="R1522" s="72" t="str">
        <f t="shared" si="381"/>
        <v/>
      </c>
      <c r="S1522" s="72" t="str">
        <f t="shared" si="382"/>
        <v/>
      </c>
      <c r="AT1522" s="20">
        <f t="shared" si="383"/>
        <v>-12897.000000000002</v>
      </c>
    </row>
    <row r="1523" spans="1:46" ht="33.75">
      <c r="A1523" s="54">
        <v>7037</v>
      </c>
      <c r="B1523" s="54" t="s">
        <v>450</v>
      </c>
      <c r="C1523" s="58" t="s">
        <v>2907</v>
      </c>
      <c r="D1523" s="79">
        <v>7</v>
      </c>
      <c r="E1523" s="79">
        <v>7</v>
      </c>
      <c r="F1523" s="80">
        <v>1003.13</v>
      </c>
      <c r="G1523" s="80">
        <v>143.30000000000001</v>
      </c>
      <c r="H1523" s="80">
        <v>1003.13</v>
      </c>
      <c r="I1523" s="80" t="s">
        <v>28</v>
      </c>
      <c r="J1523" s="80" t="s">
        <v>28</v>
      </c>
      <c r="K1523" s="80">
        <v>143.30000000000001</v>
      </c>
      <c r="L1523" s="73">
        <f t="shared" si="375"/>
        <v>143.30000000000001</v>
      </c>
      <c r="M1523" s="73">
        <f t="shared" si="376"/>
        <v>182.99</v>
      </c>
      <c r="N1523" s="72" t="str">
        <f t="shared" si="377"/>
        <v>0147</v>
      </c>
      <c r="O1523" s="74">
        <f t="shared" si="378"/>
        <v>0</v>
      </c>
      <c r="P1523" s="72">
        <f t="shared" si="379"/>
        <v>0</v>
      </c>
      <c r="Q1523" s="74">
        <f t="shared" si="380"/>
        <v>7</v>
      </c>
      <c r="R1523" s="72" t="str">
        <f t="shared" si="381"/>
        <v/>
      </c>
      <c r="S1523" s="72" t="str">
        <f t="shared" si="382"/>
        <v/>
      </c>
      <c r="AT1523" s="20">
        <f t="shared" si="383"/>
        <v>-12897.000000000002</v>
      </c>
    </row>
    <row r="1524" spans="1:46" ht="33.75">
      <c r="A1524" s="54">
        <v>7037</v>
      </c>
      <c r="B1524" s="54" t="s">
        <v>442</v>
      </c>
      <c r="C1524" s="58" t="s">
        <v>2907</v>
      </c>
      <c r="D1524" s="79">
        <v>7</v>
      </c>
      <c r="E1524" s="79">
        <v>7</v>
      </c>
      <c r="F1524" s="80">
        <v>1003.13</v>
      </c>
      <c r="G1524" s="80">
        <v>143.30000000000001</v>
      </c>
      <c r="H1524" s="80">
        <v>1003.13</v>
      </c>
      <c r="I1524" s="80" t="s">
        <v>28</v>
      </c>
      <c r="J1524" s="80" t="s">
        <v>28</v>
      </c>
      <c r="K1524" s="80">
        <v>143.30000000000001</v>
      </c>
      <c r="L1524" s="73">
        <f t="shared" si="375"/>
        <v>143.30000000000001</v>
      </c>
      <c r="M1524" s="73">
        <f t="shared" si="376"/>
        <v>182.99</v>
      </c>
      <c r="N1524" s="72" t="str">
        <f t="shared" si="377"/>
        <v>0147</v>
      </c>
      <c r="O1524" s="74">
        <f t="shared" si="378"/>
        <v>0</v>
      </c>
      <c r="P1524" s="72">
        <f t="shared" si="379"/>
        <v>0</v>
      </c>
      <c r="Q1524" s="74">
        <f t="shared" si="380"/>
        <v>7</v>
      </c>
      <c r="R1524" s="72" t="str">
        <f t="shared" si="381"/>
        <v/>
      </c>
      <c r="S1524" s="72" t="str">
        <f t="shared" si="382"/>
        <v/>
      </c>
      <c r="AT1524" s="20">
        <f t="shared" si="383"/>
        <v>-12897.000000000002</v>
      </c>
    </row>
    <row r="1525" spans="1:46" ht="33.75">
      <c r="A1525" s="54">
        <v>7037</v>
      </c>
      <c r="B1525" s="54" t="s">
        <v>446</v>
      </c>
      <c r="C1525" s="58" t="s">
        <v>2907</v>
      </c>
      <c r="D1525" s="79">
        <v>7</v>
      </c>
      <c r="E1525" s="79">
        <v>7</v>
      </c>
      <c r="F1525" s="80">
        <v>1003.13</v>
      </c>
      <c r="G1525" s="80">
        <v>143.30000000000001</v>
      </c>
      <c r="H1525" s="80">
        <v>1003.13</v>
      </c>
      <c r="I1525" s="80" t="s">
        <v>28</v>
      </c>
      <c r="J1525" s="80" t="s">
        <v>28</v>
      </c>
      <c r="K1525" s="80">
        <v>143.30000000000001</v>
      </c>
      <c r="L1525" s="73">
        <f t="shared" si="375"/>
        <v>143.30000000000001</v>
      </c>
      <c r="M1525" s="73">
        <f t="shared" si="376"/>
        <v>182.99</v>
      </c>
      <c r="N1525" s="72" t="str">
        <f t="shared" si="377"/>
        <v>0147</v>
      </c>
      <c r="O1525" s="74">
        <f t="shared" si="378"/>
        <v>0</v>
      </c>
      <c r="P1525" s="72">
        <f t="shared" si="379"/>
        <v>0</v>
      </c>
      <c r="Q1525" s="74">
        <f t="shared" si="380"/>
        <v>7</v>
      </c>
      <c r="R1525" s="72" t="str">
        <f t="shared" si="381"/>
        <v/>
      </c>
      <c r="S1525" s="72" t="str">
        <f t="shared" si="382"/>
        <v/>
      </c>
      <c r="AT1525" s="20">
        <f t="shared" si="383"/>
        <v>-12897.000000000002</v>
      </c>
    </row>
    <row r="1526" spans="1:46" ht="33.75">
      <c r="A1526" s="54">
        <v>7038</v>
      </c>
      <c r="B1526" s="54" t="s">
        <v>452</v>
      </c>
      <c r="C1526" s="58" t="s">
        <v>2908</v>
      </c>
      <c r="D1526" s="79">
        <v>7</v>
      </c>
      <c r="E1526" s="79">
        <v>7</v>
      </c>
      <c r="F1526" s="80">
        <v>830.92</v>
      </c>
      <c r="G1526" s="80">
        <v>118.7</v>
      </c>
      <c r="H1526" s="80">
        <v>830.92</v>
      </c>
      <c r="I1526" s="80" t="s">
        <v>28</v>
      </c>
      <c r="J1526" s="80" t="s">
        <v>28</v>
      </c>
      <c r="K1526" s="80">
        <v>118.7</v>
      </c>
      <c r="L1526" s="73">
        <f t="shared" si="375"/>
        <v>118.7</v>
      </c>
      <c r="M1526" s="73">
        <f t="shared" si="376"/>
        <v>182.99</v>
      </c>
      <c r="N1526" s="72" t="str">
        <f t="shared" si="377"/>
        <v>0147</v>
      </c>
      <c r="O1526" s="74">
        <f t="shared" si="378"/>
        <v>0</v>
      </c>
      <c r="P1526" s="72">
        <f t="shared" si="379"/>
        <v>0</v>
      </c>
      <c r="Q1526" s="74">
        <f t="shared" si="380"/>
        <v>7</v>
      </c>
      <c r="R1526" s="72" t="str">
        <f t="shared" si="381"/>
        <v/>
      </c>
      <c r="S1526" s="72" t="str">
        <f t="shared" si="382"/>
        <v/>
      </c>
      <c r="AT1526" s="20">
        <f t="shared" si="383"/>
        <v>-10683</v>
      </c>
    </row>
    <row r="1527" spans="1:46" ht="33.75">
      <c r="A1527" s="54">
        <v>7038</v>
      </c>
      <c r="B1527" s="54" t="s">
        <v>460</v>
      </c>
      <c r="C1527" s="58" t="s">
        <v>2908</v>
      </c>
      <c r="D1527" s="79">
        <v>7</v>
      </c>
      <c r="E1527" s="79">
        <v>7</v>
      </c>
      <c r="F1527" s="80">
        <v>830.92</v>
      </c>
      <c r="G1527" s="80">
        <v>118.7</v>
      </c>
      <c r="H1527" s="80">
        <v>830.92</v>
      </c>
      <c r="I1527" s="80" t="s">
        <v>28</v>
      </c>
      <c r="J1527" s="80" t="s">
        <v>28</v>
      </c>
      <c r="K1527" s="80">
        <v>118.7</v>
      </c>
      <c r="L1527" s="73">
        <f t="shared" si="375"/>
        <v>118.7</v>
      </c>
      <c r="M1527" s="73">
        <f t="shared" si="376"/>
        <v>182.99</v>
      </c>
      <c r="N1527" s="72" t="str">
        <f t="shared" si="377"/>
        <v>0147</v>
      </c>
      <c r="O1527" s="74">
        <f t="shared" si="378"/>
        <v>0</v>
      </c>
      <c r="P1527" s="72">
        <f t="shared" si="379"/>
        <v>0</v>
      </c>
      <c r="Q1527" s="74">
        <f t="shared" si="380"/>
        <v>7</v>
      </c>
      <c r="R1527" s="72" t="str">
        <f t="shared" si="381"/>
        <v/>
      </c>
      <c r="S1527" s="72" t="str">
        <f t="shared" si="382"/>
        <v/>
      </c>
      <c r="AT1527" s="20">
        <f t="shared" si="383"/>
        <v>-10683</v>
      </c>
    </row>
    <row r="1528" spans="1:46" ht="33.75">
      <c r="A1528" s="54">
        <v>7038</v>
      </c>
      <c r="B1528" s="54" t="s">
        <v>454</v>
      </c>
      <c r="C1528" s="58" t="s">
        <v>2908</v>
      </c>
      <c r="D1528" s="79">
        <v>7</v>
      </c>
      <c r="E1528" s="79">
        <v>7</v>
      </c>
      <c r="F1528" s="80">
        <v>830.92</v>
      </c>
      <c r="G1528" s="80">
        <v>118.7</v>
      </c>
      <c r="H1528" s="80">
        <v>830.92</v>
      </c>
      <c r="I1528" s="80" t="s">
        <v>28</v>
      </c>
      <c r="J1528" s="80" t="s">
        <v>28</v>
      </c>
      <c r="K1528" s="80">
        <v>118.7</v>
      </c>
      <c r="L1528" s="73">
        <f t="shared" si="375"/>
        <v>118.7</v>
      </c>
      <c r="M1528" s="73">
        <f t="shared" si="376"/>
        <v>182.99</v>
      </c>
      <c r="N1528" s="72" t="str">
        <f t="shared" si="377"/>
        <v>0147</v>
      </c>
      <c r="O1528" s="74">
        <f t="shared" si="378"/>
        <v>0</v>
      </c>
      <c r="P1528" s="72">
        <f t="shared" si="379"/>
        <v>0</v>
      </c>
      <c r="Q1528" s="74">
        <f t="shared" si="380"/>
        <v>7</v>
      </c>
      <c r="R1528" s="72" t="str">
        <f t="shared" si="381"/>
        <v/>
      </c>
      <c r="S1528" s="72" t="str">
        <f t="shared" si="382"/>
        <v/>
      </c>
      <c r="AT1528" s="20">
        <f t="shared" si="383"/>
        <v>-10683</v>
      </c>
    </row>
    <row r="1529" spans="1:46" ht="33.75">
      <c r="A1529" s="54">
        <v>7038</v>
      </c>
      <c r="B1529" s="54" t="s">
        <v>458</v>
      </c>
      <c r="C1529" s="58" t="s">
        <v>2908</v>
      </c>
      <c r="D1529" s="79">
        <v>7</v>
      </c>
      <c r="E1529" s="79">
        <v>7</v>
      </c>
      <c r="F1529" s="80">
        <v>830.92</v>
      </c>
      <c r="G1529" s="80">
        <v>118.7</v>
      </c>
      <c r="H1529" s="80">
        <v>830.92</v>
      </c>
      <c r="I1529" s="80" t="s">
        <v>28</v>
      </c>
      <c r="J1529" s="80" t="s">
        <v>28</v>
      </c>
      <c r="K1529" s="80">
        <v>118.7</v>
      </c>
      <c r="L1529" s="73">
        <f t="shared" si="375"/>
        <v>118.7</v>
      </c>
      <c r="M1529" s="73">
        <f t="shared" si="376"/>
        <v>182.99</v>
      </c>
      <c r="N1529" s="72" t="str">
        <f t="shared" si="377"/>
        <v>0147</v>
      </c>
      <c r="O1529" s="74">
        <f t="shared" si="378"/>
        <v>0</v>
      </c>
      <c r="P1529" s="72">
        <f t="shared" si="379"/>
        <v>0</v>
      </c>
      <c r="Q1529" s="74">
        <f t="shared" si="380"/>
        <v>7</v>
      </c>
      <c r="R1529" s="72" t="str">
        <f t="shared" si="381"/>
        <v/>
      </c>
      <c r="S1529" s="72" t="str">
        <f t="shared" si="382"/>
        <v/>
      </c>
      <c r="AT1529" s="20">
        <f t="shared" si="383"/>
        <v>-10683</v>
      </c>
    </row>
    <row r="1530" spans="1:46" ht="33.75">
      <c r="A1530" s="54">
        <v>7038</v>
      </c>
      <c r="B1530" s="54" t="s">
        <v>462</v>
      </c>
      <c r="C1530" s="58" t="s">
        <v>2908</v>
      </c>
      <c r="D1530" s="79">
        <v>7</v>
      </c>
      <c r="E1530" s="79">
        <v>7</v>
      </c>
      <c r="F1530" s="80">
        <v>830.92</v>
      </c>
      <c r="G1530" s="80">
        <v>118.7</v>
      </c>
      <c r="H1530" s="80">
        <v>830.92</v>
      </c>
      <c r="I1530" s="80" t="s">
        <v>28</v>
      </c>
      <c r="J1530" s="80" t="s">
        <v>28</v>
      </c>
      <c r="K1530" s="80">
        <v>118.7</v>
      </c>
      <c r="L1530" s="73">
        <f t="shared" si="375"/>
        <v>118.7</v>
      </c>
      <c r="M1530" s="73">
        <f t="shared" si="376"/>
        <v>182.99</v>
      </c>
      <c r="N1530" s="72" t="str">
        <f t="shared" si="377"/>
        <v>0147</v>
      </c>
      <c r="O1530" s="74">
        <f t="shared" si="378"/>
        <v>0</v>
      </c>
      <c r="P1530" s="72">
        <f t="shared" si="379"/>
        <v>0</v>
      </c>
      <c r="Q1530" s="74">
        <f t="shared" si="380"/>
        <v>7</v>
      </c>
      <c r="R1530" s="72" t="str">
        <f t="shared" si="381"/>
        <v/>
      </c>
      <c r="S1530" s="72" t="str">
        <f t="shared" si="382"/>
        <v/>
      </c>
      <c r="AT1530" s="20">
        <f t="shared" si="383"/>
        <v>-10683</v>
      </c>
    </row>
    <row r="1531" spans="1:46" ht="33.75">
      <c r="A1531" s="54">
        <v>7038</v>
      </c>
      <c r="B1531" s="54" t="s">
        <v>456</v>
      </c>
      <c r="C1531" s="58" t="s">
        <v>2908</v>
      </c>
      <c r="D1531" s="79">
        <v>7</v>
      </c>
      <c r="E1531" s="79">
        <v>7</v>
      </c>
      <c r="F1531" s="80">
        <v>830.92</v>
      </c>
      <c r="G1531" s="80">
        <v>118.7</v>
      </c>
      <c r="H1531" s="80">
        <v>830.92</v>
      </c>
      <c r="I1531" s="80" t="s">
        <v>28</v>
      </c>
      <c r="J1531" s="80" t="s">
        <v>28</v>
      </c>
      <c r="K1531" s="80">
        <v>118.7</v>
      </c>
      <c r="L1531" s="73">
        <f t="shared" si="375"/>
        <v>118.7</v>
      </c>
      <c r="M1531" s="73">
        <f t="shared" si="376"/>
        <v>182.99</v>
      </c>
      <c r="N1531" s="72" t="str">
        <f t="shared" si="377"/>
        <v>0147</v>
      </c>
      <c r="O1531" s="74">
        <f t="shared" si="378"/>
        <v>0</v>
      </c>
      <c r="P1531" s="72">
        <f t="shared" si="379"/>
        <v>0</v>
      </c>
      <c r="Q1531" s="74">
        <f t="shared" si="380"/>
        <v>7</v>
      </c>
      <c r="R1531" s="72" t="str">
        <f t="shared" si="381"/>
        <v/>
      </c>
      <c r="S1531" s="72" t="str">
        <f t="shared" si="382"/>
        <v/>
      </c>
      <c r="AT1531" s="20">
        <f t="shared" si="383"/>
        <v>-10683</v>
      </c>
    </row>
    <row r="1532" spans="1:46" ht="33.75">
      <c r="A1532" s="54">
        <v>7039</v>
      </c>
      <c r="B1532" s="54" t="s">
        <v>472</v>
      </c>
      <c r="C1532" s="58" t="s">
        <v>2909</v>
      </c>
      <c r="D1532" s="79">
        <v>7</v>
      </c>
      <c r="E1532" s="79">
        <v>7</v>
      </c>
      <c r="F1532" s="80">
        <v>753.58</v>
      </c>
      <c r="G1532" s="80">
        <v>107.65</v>
      </c>
      <c r="H1532" s="80">
        <v>753.58</v>
      </c>
      <c r="I1532" s="80" t="s">
        <v>28</v>
      </c>
      <c r="J1532" s="80" t="s">
        <v>28</v>
      </c>
      <c r="K1532" s="80">
        <v>107.65</v>
      </c>
      <c r="L1532" s="73">
        <f t="shared" si="375"/>
        <v>107.65</v>
      </c>
      <c r="M1532" s="73">
        <f t="shared" si="376"/>
        <v>182.99</v>
      </c>
      <c r="N1532" s="72" t="str">
        <f t="shared" si="377"/>
        <v>0147</v>
      </c>
      <c r="O1532" s="74">
        <f t="shared" si="378"/>
        <v>0</v>
      </c>
      <c r="P1532" s="72">
        <f t="shared" si="379"/>
        <v>0</v>
      </c>
      <c r="Q1532" s="74">
        <f t="shared" si="380"/>
        <v>7</v>
      </c>
      <c r="R1532" s="72" t="str">
        <f t="shared" si="381"/>
        <v/>
      </c>
      <c r="S1532" s="72" t="str">
        <f t="shared" si="382"/>
        <v/>
      </c>
      <c r="AT1532" s="20">
        <f t="shared" si="383"/>
        <v>-9688.5</v>
      </c>
    </row>
    <row r="1533" spans="1:46" ht="33.75">
      <c r="A1533" s="54">
        <v>7039</v>
      </c>
      <c r="B1533" s="54" t="s">
        <v>464</v>
      </c>
      <c r="C1533" s="58" t="s">
        <v>2909</v>
      </c>
      <c r="D1533" s="79">
        <v>7</v>
      </c>
      <c r="E1533" s="79">
        <v>7</v>
      </c>
      <c r="F1533" s="80">
        <v>753.58</v>
      </c>
      <c r="G1533" s="80">
        <v>107.65</v>
      </c>
      <c r="H1533" s="80">
        <v>753.58</v>
      </c>
      <c r="I1533" s="80" t="s">
        <v>28</v>
      </c>
      <c r="J1533" s="80" t="s">
        <v>28</v>
      </c>
      <c r="K1533" s="80">
        <v>107.65</v>
      </c>
      <c r="L1533" s="73">
        <f t="shared" si="375"/>
        <v>107.65</v>
      </c>
      <c r="M1533" s="73">
        <f t="shared" si="376"/>
        <v>182.99</v>
      </c>
      <c r="N1533" s="72" t="str">
        <f t="shared" si="377"/>
        <v>0147</v>
      </c>
      <c r="O1533" s="74">
        <f t="shared" si="378"/>
        <v>0</v>
      </c>
      <c r="P1533" s="72">
        <f t="shared" si="379"/>
        <v>0</v>
      </c>
      <c r="Q1533" s="74">
        <f t="shared" si="380"/>
        <v>7</v>
      </c>
      <c r="R1533" s="72" t="str">
        <f t="shared" si="381"/>
        <v/>
      </c>
      <c r="S1533" s="72" t="str">
        <f t="shared" si="382"/>
        <v/>
      </c>
      <c r="AT1533" s="20">
        <f t="shared" si="383"/>
        <v>-9688.5</v>
      </c>
    </row>
    <row r="1534" spans="1:46" ht="33.75">
      <c r="A1534" s="54">
        <v>7039</v>
      </c>
      <c r="B1534" s="54" t="s">
        <v>466</v>
      </c>
      <c r="C1534" s="58" t="s">
        <v>2909</v>
      </c>
      <c r="D1534" s="79">
        <v>7</v>
      </c>
      <c r="E1534" s="79">
        <v>7</v>
      </c>
      <c r="F1534" s="80">
        <v>753.58</v>
      </c>
      <c r="G1534" s="80">
        <v>107.65</v>
      </c>
      <c r="H1534" s="80">
        <v>753.58</v>
      </c>
      <c r="I1534" s="80" t="s">
        <v>28</v>
      </c>
      <c r="J1534" s="80" t="s">
        <v>28</v>
      </c>
      <c r="K1534" s="80">
        <v>107.65</v>
      </c>
      <c r="L1534" s="73">
        <f t="shared" si="375"/>
        <v>107.65</v>
      </c>
      <c r="M1534" s="73">
        <f t="shared" si="376"/>
        <v>182.99</v>
      </c>
      <c r="N1534" s="72" t="str">
        <f t="shared" si="377"/>
        <v>0147</v>
      </c>
      <c r="O1534" s="74">
        <f t="shared" si="378"/>
        <v>0</v>
      </c>
      <c r="P1534" s="72">
        <f t="shared" si="379"/>
        <v>0</v>
      </c>
      <c r="Q1534" s="74">
        <f t="shared" si="380"/>
        <v>7</v>
      </c>
      <c r="R1534" s="72" t="str">
        <f t="shared" si="381"/>
        <v/>
      </c>
      <c r="S1534" s="72" t="str">
        <f t="shared" si="382"/>
        <v/>
      </c>
      <c r="AT1534" s="20">
        <f t="shared" si="383"/>
        <v>-9688.5</v>
      </c>
    </row>
    <row r="1535" spans="1:46" ht="33.75">
      <c r="A1535" s="54">
        <v>7039</v>
      </c>
      <c r="B1535" s="54" t="s">
        <v>474</v>
      </c>
      <c r="C1535" s="58" t="s">
        <v>2909</v>
      </c>
      <c r="D1535" s="79">
        <v>7</v>
      </c>
      <c r="E1535" s="79">
        <v>7</v>
      </c>
      <c r="F1535" s="80">
        <v>753.58</v>
      </c>
      <c r="G1535" s="80">
        <v>107.65</v>
      </c>
      <c r="H1535" s="80">
        <v>753.58</v>
      </c>
      <c r="I1535" s="80" t="s">
        <v>28</v>
      </c>
      <c r="J1535" s="80" t="s">
        <v>28</v>
      </c>
      <c r="K1535" s="80">
        <v>107.65</v>
      </c>
      <c r="L1535" s="73">
        <f t="shared" si="375"/>
        <v>107.65</v>
      </c>
      <c r="M1535" s="73">
        <f t="shared" si="376"/>
        <v>182.99</v>
      </c>
      <c r="N1535" s="72" t="str">
        <f t="shared" si="377"/>
        <v>0147</v>
      </c>
      <c r="O1535" s="74">
        <f t="shared" si="378"/>
        <v>0</v>
      </c>
      <c r="P1535" s="72">
        <f t="shared" si="379"/>
        <v>0</v>
      </c>
      <c r="Q1535" s="74">
        <f t="shared" si="380"/>
        <v>7</v>
      </c>
      <c r="R1535" s="72" t="str">
        <f t="shared" si="381"/>
        <v/>
      </c>
      <c r="S1535" s="72" t="str">
        <f t="shared" si="382"/>
        <v/>
      </c>
      <c r="AT1535" s="20">
        <f t="shared" si="383"/>
        <v>-9688.5</v>
      </c>
    </row>
    <row r="1536" spans="1:46" ht="33.75">
      <c r="A1536" s="54">
        <v>7039</v>
      </c>
      <c r="B1536" s="54" t="s">
        <v>468</v>
      </c>
      <c r="C1536" s="58" t="s">
        <v>2909</v>
      </c>
      <c r="D1536" s="79">
        <v>7</v>
      </c>
      <c r="E1536" s="79">
        <v>7</v>
      </c>
      <c r="F1536" s="80">
        <v>753.58</v>
      </c>
      <c r="G1536" s="80">
        <v>107.65</v>
      </c>
      <c r="H1536" s="80">
        <v>753.58</v>
      </c>
      <c r="I1536" s="80" t="s">
        <v>28</v>
      </c>
      <c r="J1536" s="80" t="s">
        <v>28</v>
      </c>
      <c r="K1536" s="80">
        <v>107.65</v>
      </c>
      <c r="L1536" s="73">
        <f t="shared" si="375"/>
        <v>107.65</v>
      </c>
      <c r="M1536" s="73">
        <f t="shared" si="376"/>
        <v>182.99</v>
      </c>
      <c r="N1536" s="72" t="str">
        <f t="shared" si="377"/>
        <v>0147</v>
      </c>
      <c r="O1536" s="74">
        <f t="shared" si="378"/>
        <v>0</v>
      </c>
      <c r="P1536" s="72">
        <f t="shared" si="379"/>
        <v>0</v>
      </c>
      <c r="Q1536" s="74">
        <f t="shared" si="380"/>
        <v>7</v>
      </c>
      <c r="R1536" s="72" t="str">
        <f t="shared" si="381"/>
        <v/>
      </c>
      <c r="S1536" s="72" t="str">
        <f t="shared" si="382"/>
        <v/>
      </c>
      <c r="AT1536" s="20">
        <f t="shared" si="383"/>
        <v>-9688.5</v>
      </c>
    </row>
    <row r="1537" spans="1:46" ht="33.75">
      <c r="A1537" s="54">
        <v>7039</v>
      </c>
      <c r="B1537" s="54" t="s">
        <v>470</v>
      </c>
      <c r="C1537" s="58" t="s">
        <v>2909</v>
      </c>
      <c r="D1537" s="79">
        <v>7</v>
      </c>
      <c r="E1537" s="79">
        <v>7</v>
      </c>
      <c r="F1537" s="80">
        <v>753.58</v>
      </c>
      <c r="G1537" s="80">
        <v>107.65</v>
      </c>
      <c r="H1537" s="80">
        <v>753.58</v>
      </c>
      <c r="I1537" s="80" t="s">
        <v>28</v>
      </c>
      <c r="J1537" s="80" t="s">
        <v>28</v>
      </c>
      <c r="K1537" s="80">
        <v>107.65</v>
      </c>
      <c r="L1537" s="73">
        <f t="shared" si="375"/>
        <v>107.65</v>
      </c>
      <c r="M1537" s="73">
        <f t="shared" si="376"/>
        <v>182.99</v>
      </c>
      <c r="N1537" s="72" t="str">
        <f t="shared" si="377"/>
        <v>0147</v>
      </c>
      <c r="O1537" s="74">
        <f t="shared" si="378"/>
        <v>0</v>
      </c>
      <c r="P1537" s="72">
        <f t="shared" si="379"/>
        <v>0</v>
      </c>
      <c r="Q1537" s="74">
        <f t="shared" si="380"/>
        <v>7</v>
      </c>
      <c r="R1537" s="72" t="str">
        <f t="shared" si="381"/>
        <v/>
      </c>
      <c r="S1537" s="72" t="str">
        <f t="shared" si="382"/>
        <v/>
      </c>
      <c r="AT1537" s="20">
        <f t="shared" si="383"/>
        <v>-9688.5</v>
      </c>
    </row>
    <row r="1538" spans="1:46" ht="33.75">
      <c r="A1538" s="54">
        <v>7040</v>
      </c>
      <c r="B1538" s="54" t="s">
        <v>492</v>
      </c>
      <c r="C1538" s="58" t="s">
        <v>2910</v>
      </c>
      <c r="D1538" s="79">
        <v>7</v>
      </c>
      <c r="E1538" s="79">
        <v>7</v>
      </c>
      <c r="F1538" s="80">
        <v>904.33</v>
      </c>
      <c r="G1538" s="80">
        <v>129.19</v>
      </c>
      <c r="H1538" s="80">
        <v>904.33</v>
      </c>
      <c r="I1538" s="80" t="s">
        <v>28</v>
      </c>
      <c r="J1538" s="80" t="s">
        <v>28</v>
      </c>
      <c r="K1538" s="80">
        <v>129.19</v>
      </c>
      <c r="L1538" s="73">
        <f t="shared" si="375"/>
        <v>129.19</v>
      </c>
      <c r="M1538" s="73">
        <f t="shared" si="376"/>
        <v>146.13999999999999</v>
      </c>
      <c r="N1538" s="72" t="str">
        <f t="shared" si="377"/>
        <v>0148</v>
      </c>
      <c r="O1538" s="74">
        <f t="shared" si="378"/>
        <v>0</v>
      </c>
      <c r="P1538" s="72">
        <f t="shared" si="379"/>
        <v>0</v>
      </c>
      <c r="Q1538" s="74">
        <f t="shared" si="380"/>
        <v>7</v>
      </c>
      <c r="R1538" s="72" t="str">
        <f t="shared" si="381"/>
        <v/>
      </c>
      <c r="S1538" s="72" t="str">
        <f t="shared" si="382"/>
        <v/>
      </c>
      <c r="AT1538" s="20">
        <f t="shared" si="383"/>
        <v>-11627.1</v>
      </c>
    </row>
    <row r="1539" spans="1:46" ht="33.75">
      <c r="A1539" s="54">
        <v>7040</v>
      </c>
      <c r="B1539" s="54" t="s">
        <v>490</v>
      </c>
      <c r="C1539" s="58" t="s">
        <v>2910</v>
      </c>
      <c r="D1539" s="79">
        <v>7</v>
      </c>
      <c r="E1539" s="79">
        <v>7</v>
      </c>
      <c r="F1539" s="80">
        <v>904.33</v>
      </c>
      <c r="G1539" s="80">
        <v>129.19</v>
      </c>
      <c r="H1539" s="80">
        <v>904.33</v>
      </c>
      <c r="I1539" s="80" t="s">
        <v>28</v>
      </c>
      <c r="J1539" s="80" t="s">
        <v>28</v>
      </c>
      <c r="K1539" s="80">
        <v>129.19</v>
      </c>
      <c r="L1539" s="73">
        <f t="shared" si="375"/>
        <v>129.19</v>
      </c>
      <c r="M1539" s="73">
        <f t="shared" si="376"/>
        <v>146.13999999999999</v>
      </c>
      <c r="N1539" s="72" t="str">
        <f t="shared" si="377"/>
        <v>0148</v>
      </c>
      <c r="O1539" s="74">
        <f t="shared" si="378"/>
        <v>0</v>
      </c>
      <c r="P1539" s="72">
        <f t="shared" si="379"/>
        <v>0</v>
      </c>
      <c r="Q1539" s="74">
        <f t="shared" si="380"/>
        <v>7</v>
      </c>
      <c r="R1539" s="72" t="str">
        <f t="shared" si="381"/>
        <v/>
      </c>
      <c r="S1539" s="72" t="str">
        <f t="shared" si="382"/>
        <v/>
      </c>
      <c r="AT1539" s="20">
        <f t="shared" si="383"/>
        <v>-11627.1</v>
      </c>
    </row>
    <row r="1540" spans="1:46" ht="33.75">
      <c r="A1540" s="54">
        <v>7040</v>
      </c>
      <c r="B1540" s="54" t="s">
        <v>484</v>
      </c>
      <c r="C1540" s="58" t="s">
        <v>2910</v>
      </c>
      <c r="D1540" s="79">
        <v>7</v>
      </c>
      <c r="E1540" s="79">
        <v>7</v>
      </c>
      <c r="F1540" s="80">
        <v>904.33</v>
      </c>
      <c r="G1540" s="80">
        <v>129.19</v>
      </c>
      <c r="H1540" s="80">
        <v>904.33</v>
      </c>
      <c r="I1540" s="80" t="s">
        <v>28</v>
      </c>
      <c r="J1540" s="80" t="s">
        <v>28</v>
      </c>
      <c r="K1540" s="80">
        <v>129.19</v>
      </c>
      <c r="L1540" s="73">
        <f t="shared" ref="L1540:L1603" si="384">IFERROR(VLOOKUP(B1540,$B$1326:$K$2467,6,0),"")</f>
        <v>129.19</v>
      </c>
      <c r="M1540" s="73">
        <f t="shared" ref="M1540:M1603" si="385">IFERROR(VLOOKUP($B1540,$B$2468:$K$3603,6,0),"")</f>
        <v>146.13999999999999</v>
      </c>
      <c r="N1540" s="72" t="str">
        <f t="shared" ref="N1540:N1603" si="386">LEFT(B1540,4)</f>
        <v>0148</v>
      </c>
      <c r="O1540" s="74">
        <f t="shared" ref="O1540:O1603" si="387">E1540-D1540</f>
        <v>0</v>
      </c>
      <c r="P1540" s="72">
        <f t="shared" ref="P1540:P1603" si="388">IF(O1540=20,1,0)</f>
        <v>0</v>
      </c>
      <c r="Q1540" s="74">
        <f t="shared" ref="Q1540:Q1603" si="389">D1540</f>
        <v>7</v>
      </c>
      <c r="R1540" s="72" t="str">
        <f t="shared" ref="R1540:R1603" si="390">IF(P1540=1,Q1540+7,"")</f>
        <v/>
      </c>
      <c r="S1540" s="72" t="str">
        <f t="shared" ref="S1540:S1603" si="391">IF(P1540=1,Q1540+14,"")</f>
        <v/>
      </c>
      <c r="AT1540" s="20">
        <f t="shared" si="383"/>
        <v>-11627.1</v>
      </c>
    </row>
    <row r="1541" spans="1:46" ht="33.75">
      <c r="A1541" s="54">
        <v>7040</v>
      </c>
      <c r="B1541" s="54" t="s">
        <v>486</v>
      </c>
      <c r="C1541" s="58" t="s">
        <v>2910</v>
      </c>
      <c r="D1541" s="79">
        <v>7</v>
      </c>
      <c r="E1541" s="79">
        <v>7</v>
      </c>
      <c r="F1541" s="80">
        <v>904.33</v>
      </c>
      <c r="G1541" s="80">
        <v>129.19</v>
      </c>
      <c r="H1541" s="80">
        <v>904.33</v>
      </c>
      <c r="I1541" s="80" t="s">
        <v>28</v>
      </c>
      <c r="J1541" s="80" t="s">
        <v>28</v>
      </c>
      <c r="K1541" s="80">
        <v>129.19</v>
      </c>
      <c r="L1541" s="73">
        <f t="shared" si="384"/>
        <v>129.19</v>
      </c>
      <c r="M1541" s="73">
        <f t="shared" si="385"/>
        <v>146.13999999999999</v>
      </c>
      <c r="N1541" s="72" t="str">
        <f t="shared" si="386"/>
        <v>0148</v>
      </c>
      <c r="O1541" s="74">
        <f t="shared" si="387"/>
        <v>0</v>
      </c>
      <c r="P1541" s="72">
        <f t="shared" si="388"/>
        <v>0</v>
      </c>
      <c r="Q1541" s="74">
        <f t="shared" si="389"/>
        <v>7</v>
      </c>
      <c r="R1541" s="72" t="str">
        <f t="shared" si="390"/>
        <v/>
      </c>
      <c r="S1541" s="72" t="str">
        <f t="shared" si="391"/>
        <v/>
      </c>
      <c r="AT1541" s="20">
        <f t="shared" si="383"/>
        <v>-11627.1</v>
      </c>
    </row>
    <row r="1542" spans="1:46" ht="33.75">
      <c r="A1542" s="54">
        <v>7040</v>
      </c>
      <c r="B1542" s="54" t="s">
        <v>488</v>
      </c>
      <c r="C1542" s="58" t="s">
        <v>2910</v>
      </c>
      <c r="D1542" s="79">
        <v>7</v>
      </c>
      <c r="E1542" s="79">
        <v>7</v>
      </c>
      <c r="F1542" s="80">
        <v>904.33</v>
      </c>
      <c r="G1542" s="80">
        <v>129.19</v>
      </c>
      <c r="H1542" s="80">
        <v>904.33</v>
      </c>
      <c r="I1542" s="80" t="s">
        <v>28</v>
      </c>
      <c r="J1542" s="80" t="s">
        <v>28</v>
      </c>
      <c r="K1542" s="80">
        <v>129.19</v>
      </c>
      <c r="L1542" s="73">
        <f t="shared" si="384"/>
        <v>129.19</v>
      </c>
      <c r="M1542" s="73">
        <f t="shared" si="385"/>
        <v>146.13999999999999</v>
      </c>
      <c r="N1542" s="72" t="str">
        <f t="shared" si="386"/>
        <v>0148</v>
      </c>
      <c r="O1542" s="74">
        <f t="shared" si="387"/>
        <v>0</v>
      </c>
      <c r="P1542" s="72">
        <f t="shared" si="388"/>
        <v>0</v>
      </c>
      <c r="Q1542" s="74">
        <f t="shared" si="389"/>
        <v>7</v>
      </c>
      <c r="R1542" s="72" t="str">
        <f t="shared" si="390"/>
        <v/>
      </c>
      <c r="S1542" s="72" t="str">
        <f t="shared" si="391"/>
        <v/>
      </c>
      <c r="AT1542" s="20">
        <f t="shared" si="383"/>
        <v>-11627.1</v>
      </c>
    </row>
    <row r="1543" spans="1:46" ht="33.75">
      <c r="A1543" s="54">
        <v>7040</v>
      </c>
      <c r="B1543" s="54" t="s">
        <v>482</v>
      </c>
      <c r="C1543" s="58" t="s">
        <v>2910</v>
      </c>
      <c r="D1543" s="79">
        <v>7</v>
      </c>
      <c r="E1543" s="79">
        <v>7</v>
      </c>
      <c r="F1543" s="80">
        <v>904.33</v>
      </c>
      <c r="G1543" s="80">
        <v>129.19</v>
      </c>
      <c r="H1543" s="80">
        <v>904.33</v>
      </c>
      <c r="I1543" s="80" t="s">
        <v>28</v>
      </c>
      <c r="J1543" s="80" t="s">
        <v>28</v>
      </c>
      <c r="K1543" s="80">
        <v>129.19</v>
      </c>
      <c r="L1543" s="73">
        <f t="shared" si="384"/>
        <v>129.19</v>
      </c>
      <c r="M1543" s="73">
        <f t="shared" si="385"/>
        <v>146.13999999999999</v>
      </c>
      <c r="N1543" s="72" t="str">
        <f t="shared" si="386"/>
        <v>0148</v>
      </c>
      <c r="O1543" s="74">
        <f t="shared" si="387"/>
        <v>0</v>
      </c>
      <c r="P1543" s="72">
        <f t="shared" si="388"/>
        <v>0</v>
      </c>
      <c r="Q1543" s="74">
        <f t="shared" si="389"/>
        <v>7</v>
      </c>
      <c r="R1543" s="72" t="str">
        <f t="shared" si="390"/>
        <v/>
      </c>
      <c r="S1543" s="72" t="str">
        <f t="shared" si="391"/>
        <v/>
      </c>
      <c r="AT1543" s="20">
        <f t="shared" si="383"/>
        <v>-11627.1</v>
      </c>
    </row>
    <row r="1544" spans="1:46" ht="33.75">
      <c r="A1544" s="54">
        <v>7041</v>
      </c>
      <c r="B1544" s="54" t="s">
        <v>500</v>
      </c>
      <c r="C1544" s="58" t="s">
        <v>2911</v>
      </c>
      <c r="D1544" s="79">
        <v>7</v>
      </c>
      <c r="E1544" s="79">
        <v>7</v>
      </c>
      <c r="F1544" s="80">
        <v>791.55</v>
      </c>
      <c r="G1544" s="80">
        <v>113.08</v>
      </c>
      <c r="H1544" s="80">
        <v>791.55</v>
      </c>
      <c r="I1544" s="80" t="s">
        <v>28</v>
      </c>
      <c r="J1544" s="80" t="s">
        <v>28</v>
      </c>
      <c r="K1544" s="80">
        <v>113.08</v>
      </c>
      <c r="L1544" s="73">
        <f t="shared" si="384"/>
        <v>113.08</v>
      </c>
      <c r="M1544" s="73">
        <f t="shared" si="385"/>
        <v>146.13999999999999</v>
      </c>
      <c r="N1544" s="72" t="str">
        <f t="shared" si="386"/>
        <v>0148</v>
      </c>
      <c r="O1544" s="74">
        <f t="shared" si="387"/>
        <v>0</v>
      </c>
      <c r="P1544" s="72">
        <f t="shared" si="388"/>
        <v>0</v>
      </c>
      <c r="Q1544" s="74">
        <f t="shared" si="389"/>
        <v>7</v>
      </c>
      <c r="R1544" s="72" t="str">
        <f t="shared" si="390"/>
        <v/>
      </c>
      <c r="S1544" s="72" t="str">
        <f t="shared" si="391"/>
        <v/>
      </c>
      <c r="AT1544" s="20">
        <f t="shared" si="383"/>
        <v>-10177.200000000001</v>
      </c>
    </row>
    <row r="1545" spans="1:46" ht="33.75">
      <c r="A1545" s="54">
        <v>7041</v>
      </c>
      <c r="B1545" s="54" t="s">
        <v>494</v>
      </c>
      <c r="C1545" s="58" t="s">
        <v>2911</v>
      </c>
      <c r="D1545" s="79">
        <v>7</v>
      </c>
      <c r="E1545" s="79">
        <v>7</v>
      </c>
      <c r="F1545" s="80">
        <v>791.55</v>
      </c>
      <c r="G1545" s="80">
        <v>113.08</v>
      </c>
      <c r="H1545" s="80">
        <v>791.55</v>
      </c>
      <c r="I1545" s="80" t="s">
        <v>28</v>
      </c>
      <c r="J1545" s="80" t="s">
        <v>28</v>
      </c>
      <c r="K1545" s="80">
        <v>113.08</v>
      </c>
      <c r="L1545" s="73">
        <f t="shared" si="384"/>
        <v>113.08</v>
      </c>
      <c r="M1545" s="73">
        <f t="shared" si="385"/>
        <v>146.13999999999999</v>
      </c>
      <c r="N1545" s="72" t="str">
        <f t="shared" si="386"/>
        <v>0148</v>
      </c>
      <c r="O1545" s="74">
        <f t="shared" si="387"/>
        <v>0</v>
      </c>
      <c r="P1545" s="72">
        <f t="shared" si="388"/>
        <v>0</v>
      </c>
      <c r="Q1545" s="74">
        <f t="shared" si="389"/>
        <v>7</v>
      </c>
      <c r="R1545" s="72" t="str">
        <f t="shared" si="390"/>
        <v/>
      </c>
      <c r="S1545" s="72" t="str">
        <f t="shared" si="391"/>
        <v/>
      </c>
      <c r="AT1545" s="20">
        <f t="shared" si="383"/>
        <v>-10177.200000000001</v>
      </c>
    </row>
    <row r="1546" spans="1:46" ht="33.75">
      <c r="A1546" s="54">
        <v>7041</v>
      </c>
      <c r="B1546" s="54" t="s">
        <v>496</v>
      </c>
      <c r="C1546" s="58" t="s">
        <v>2911</v>
      </c>
      <c r="D1546" s="79">
        <v>7</v>
      </c>
      <c r="E1546" s="79">
        <v>7</v>
      </c>
      <c r="F1546" s="80">
        <v>791.55</v>
      </c>
      <c r="G1546" s="80">
        <v>113.08</v>
      </c>
      <c r="H1546" s="80">
        <v>791.55</v>
      </c>
      <c r="I1546" s="80" t="s">
        <v>28</v>
      </c>
      <c r="J1546" s="80" t="s">
        <v>28</v>
      </c>
      <c r="K1546" s="80">
        <v>113.08</v>
      </c>
      <c r="L1546" s="73">
        <f t="shared" si="384"/>
        <v>113.08</v>
      </c>
      <c r="M1546" s="73">
        <f t="shared" si="385"/>
        <v>146.13999999999999</v>
      </c>
      <c r="N1546" s="72" t="str">
        <f t="shared" si="386"/>
        <v>0148</v>
      </c>
      <c r="O1546" s="74">
        <f t="shared" si="387"/>
        <v>0</v>
      </c>
      <c r="P1546" s="72">
        <f t="shared" si="388"/>
        <v>0</v>
      </c>
      <c r="Q1546" s="74">
        <f t="shared" si="389"/>
        <v>7</v>
      </c>
      <c r="R1546" s="72" t="str">
        <f t="shared" si="390"/>
        <v/>
      </c>
      <c r="S1546" s="72" t="str">
        <f t="shared" si="391"/>
        <v/>
      </c>
      <c r="AT1546" s="20">
        <f t="shared" si="383"/>
        <v>-10177.200000000001</v>
      </c>
    </row>
    <row r="1547" spans="1:46" ht="33.75">
      <c r="A1547" s="54">
        <v>7041</v>
      </c>
      <c r="B1547" s="54" t="s">
        <v>498</v>
      </c>
      <c r="C1547" s="58" t="s">
        <v>2911</v>
      </c>
      <c r="D1547" s="79">
        <v>7</v>
      </c>
      <c r="E1547" s="79">
        <v>7</v>
      </c>
      <c r="F1547" s="80">
        <v>791.55</v>
      </c>
      <c r="G1547" s="80">
        <v>113.08</v>
      </c>
      <c r="H1547" s="80">
        <v>791.55</v>
      </c>
      <c r="I1547" s="80" t="s">
        <v>28</v>
      </c>
      <c r="J1547" s="80" t="s">
        <v>28</v>
      </c>
      <c r="K1547" s="80">
        <v>113.08</v>
      </c>
      <c r="L1547" s="73">
        <f t="shared" si="384"/>
        <v>113.08</v>
      </c>
      <c r="M1547" s="73">
        <f t="shared" si="385"/>
        <v>146.13999999999999</v>
      </c>
      <c r="N1547" s="72" t="str">
        <f t="shared" si="386"/>
        <v>0148</v>
      </c>
      <c r="O1547" s="74">
        <f t="shared" si="387"/>
        <v>0</v>
      </c>
      <c r="P1547" s="72">
        <f t="shared" si="388"/>
        <v>0</v>
      </c>
      <c r="Q1547" s="74">
        <f t="shared" si="389"/>
        <v>7</v>
      </c>
      <c r="R1547" s="72" t="str">
        <f t="shared" si="390"/>
        <v/>
      </c>
      <c r="S1547" s="72" t="str">
        <f t="shared" si="391"/>
        <v/>
      </c>
      <c r="AT1547" s="20">
        <f t="shared" ref="AT1547:AT1610" si="392">AS1547+(AI1547-90)*L1547</f>
        <v>-10177.200000000001</v>
      </c>
    </row>
    <row r="1548" spans="1:46" ht="33.75">
      <c r="A1548" s="54">
        <v>7041</v>
      </c>
      <c r="B1548" s="54" t="s">
        <v>504</v>
      </c>
      <c r="C1548" s="58" t="s">
        <v>2911</v>
      </c>
      <c r="D1548" s="79">
        <v>7</v>
      </c>
      <c r="E1548" s="79">
        <v>7</v>
      </c>
      <c r="F1548" s="80">
        <v>791.55</v>
      </c>
      <c r="G1548" s="80">
        <v>113.08</v>
      </c>
      <c r="H1548" s="80">
        <v>791.55</v>
      </c>
      <c r="I1548" s="80" t="s">
        <v>28</v>
      </c>
      <c r="J1548" s="80" t="s">
        <v>28</v>
      </c>
      <c r="K1548" s="80">
        <v>113.08</v>
      </c>
      <c r="L1548" s="73">
        <f t="shared" si="384"/>
        <v>113.08</v>
      </c>
      <c r="M1548" s="73">
        <f t="shared" si="385"/>
        <v>146.13999999999999</v>
      </c>
      <c r="N1548" s="72" t="str">
        <f t="shared" si="386"/>
        <v>0148</v>
      </c>
      <c r="O1548" s="74">
        <f t="shared" si="387"/>
        <v>0</v>
      </c>
      <c r="P1548" s="72">
        <f t="shared" si="388"/>
        <v>0</v>
      </c>
      <c r="Q1548" s="74">
        <f t="shared" si="389"/>
        <v>7</v>
      </c>
      <c r="R1548" s="72" t="str">
        <f t="shared" si="390"/>
        <v/>
      </c>
      <c r="S1548" s="72" t="str">
        <f t="shared" si="391"/>
        <v/>
      </c>
      <c r="AT1548" s="20">
        <f t="shared" si="392"/>
        <v>-10177.200000000001</v>
      </c>
    </row>
    <row r="1549" spans="1:46" ht="33.75">
      <c r="A1549" s="54">
        <v>7041</v>
      </c>
      <c r="B1549" s="54" t="s">
        <v>502</v>
      </c>
      <c r="C1549" s="58" t="s">
        <v>2911</v>
      </c>
      <c r="D1549" s="79">
        <v>7</v>
      </c>
      <c r="E1549" s="79">
        <v>7</v>
      </c>
      <c r="F1549" s="80">
        <v>791.55</v>
      </c>
      <c r="G1549" s="80">
        <v>113.08</v>
      </c>
      <c r="H1549" s="80">
        <v>791.55</v>
      </c>
      <c r="I1549" s="80" t="s">
        <v>28</v>
      </c>
      <c r="J1549" s="80" t="s">
        <v>28</v>
      </c>
      <c r="K1549" s="80">
        <v>113.08</v>
      </c>
      <c r="L1549" s="73">
        <f t="shared" si="384"/>
        <v>113.08</v>
      </c>
      <c r="M1549" s="73">
        <f t="shared" si="385"/>
        <v>146.13999999999999</v>
      </c>
      <c r="N1549" s="72" t="str">
        <f t="shared" si="386"/>
        <v>0148</v>
      </c>
      <c r="O1549" s="74">
        <f t="shared" si="387"/>
        <v>0</v>
      </c>
      <c r="P1549" s="72">
        <f t="shared" si="388"/>
        <v>0</v>
      </c>
      <c r="Q1549" s="74">
        <f t="shared" si="389"/>
        <v>7</v>
      </c>
      <c r="R1549" s="72" t="str">
        <f t="shared" si="390"/>
        <v/>
      </c>
      <c r="S1549" s="72" t="str">
        <f t="shared" si="391"/>
        <v/>
      </c>
      <c r="AT1549" s="20">
        <f t="shared" si="392"/>
        <v>-10177.200000000001</v>
      </c>
    </row>
    <row r="1550" spans="1:46" ht="33.75">
      <c r="A1550" s="54">
        <v>7042</v>
      </c>
      <c r="B1550" s="54" t="s">
        <v>516</v>
      </c>
      <c r="C1550" s="58" t="s">
        <v>2912</v>
      </c>
      <c r="D1550" s="79">
        <v>7</v>
      </c>
      <c r="E1550" s="79">
        <v>7</v>
      </c>
      <c r="F1550" s="80">
        <v>683.86</v>
      </c>
      <c r="G1550" s="80">
        <v>97.69</v>
      </c>
      <c r="H1550" s="80">
        <v>683.86</v>
      </c>
      <c r="I1550" s="80" t="s">
        <v>28</v>
      </c>
      <c r="J1550" s="80" t="s">
        <v>28</v>
      </c>
      <c r="K1550" s="80">
        <v>97.69</v>
      </c>
      <c r="L1550" s="73">
        <f t="shared" si="384"/>
        <v>97.69</v>
      </c>
      <c r="M1550" s="73">
        <f t="shared" si="385"/>
        <v>146.13999999999999</v>
      </c>
      <c r="N1550" s="72" t="str">
        <f t="shared" si="386"/>
        <v>0148</v>
      </c>
      <c r="O1550" s="74">
        <f t="shared" si="387"/>
        <v>0</v>
      </c>
      <c r="P1550" s="72">
        <f t="shared" si="388"/>
        <v>0</v>
      </c>
      <c r="Q1550" s="74">
        <f t="shared" si="389"/>
        <v>7</v>
      </c>
      <c r="R1550" s="72" t="str">
        <f t="shared" si="390"/>
        <v/>
      </c>
      <c r="S1550" s="72" t="str">
        <f t="shared" si="391"/>
        <v/>
      </c>
      <c r="AT1550" s="20">
        <f t="shared" si="392"/>
        <v>-8792.1</v>
      </c>
    </row>
    <row r="1551" spans="1:46" ht="33.75">
      <c r="A1551" s="54">
        <v>7042</v>
      </c>
      <c r="B1551" s="54" t="s">
        <v>514</v>
      </c>
      <c r="C1551" s="58" t="s">
        <v>2912</v>
      </c>
      <c r="D1551" s="79">
        <v>7</v>
      </c>
      <c r="E1551" s="79">
        <v>7</v>
      </c>
      <c r="F1551" s="80">
        <v>683.86</v>
      </c>
      <c r="G1551" s="80">
        <v>97.69</v>
      </c>
      <c r="H1551" s="80">
        <v>683.86</v>
      </c>
      <c r="I1551" s="80" t="s">
        <v>28</v>
      </c>
      <c r="J1551" s="80" t="s">
        <v>28</v>
      </c>
      <c r="K1551" s="80">
        <v>97.69</v>
      </c>
      <c r="L1551" s="73">
        <f t="shared" si="384"/>
        <v>97.69</v>
      </c>
      <c r="M1551" s="73">
        <f t="shared" si="385"/>
        <v>146.13999999999999</v>
      </c>
      <c r="N1551" s="72" t="str">
        <f t="shared" si="386"/>
        <v>0148</v>
      </c>
      <c r="O1551" s="74">
        <f t="shared" si="387"/>
        <v>0</v>
      </c>
      <c r="P1551" s="72">
        <f t="shared" si="388"/>
        <v>0</v>
      </c>
      <c r="Q1551" s="74">
        <f t="shared" si="389"/>
        <v>7</v>
      </c>
      <c r="R1551" s="72" t="str">
        <f t="shared" si="390"/>
        <v/>
      </c>
      <c r="S1551" s="72" t="str">
        <f t="shared" si="391"/>
        <v/>
      </c>
      <c r="AT1551" s="20">
        <f t="shared" si="392"/>
        <v>-8792.1</v>
      </c>
    </row>
    <row r="1552" spans="1:46" ht="33.75">
      <c r="A1552" s="54">
        <v>7042</v>
      </c>
      <c r="B1552" s="54" t="s">
        <v>512</v>
      </c>
      <c r="C1552" s="58" t="s">
        <v>2912</v>
      </c>
      <c r="D1552" s="79">
        <v>7</v>
      </c>
      <c r="E1552" s="79">
        <v>7</v>
      </c>
      <c r="F1552" s="80">
        <v>683.86</v>
      </c>
      <c r="G1552" s="80">
        <v>97.69</v>
      </c>
      <c r="H1552" s="80">
        <v>683.86</v>
      </c>
      <c r="I1552" s="80" t="s">
        <v>28</v>
      </c>
      <c r="J1552" s="80" t="s">
        <v>28</v>
      </c>
      <c r="K1552" s="80">
        <v>97.69</v>
      </c>
      <c r="L1552" s="73">
        <f t="shared" si="384"/>
        <v>97.69</v>
      </c>
      <c r="M1552" s="73">
        <f t="shared" si="385"/>
        <v>146.13999999999999</v>
      </c>
      <c r="N1552" s="72" t="str">
        <f t="shared" si="386"/>
        <v>0148</v>
      </c>
      <c r="O1552" s="74">
        <f t="shared" si="387"/>
        <v>0</v>
      </c>
      <c r="P1552" s="72">
        <f t="shared" si="388"/>
        <v>0</v>
      </c>
      <c r="Q1552" s="74">
        <f t="shared" si="389"/>
        <v>7</v>
      </c>
      <c r="R1552" s="72" t="str">
        <f t="shared" si="390"/>
        <v/>
      </c>
      <c r="S1552" s="72" t="str">
        <f t="shared" si="391"/>
        <v/>
      </c>
      <c r="AT1552" s="20">
        <f t="shared" si="392"/>
        <v>-8792.1</v>
      </c>
    </row>
    <row r="1553" spans="1:46" ht="33.75">
      <c r="A1553" s="54">
        <v>7042</v>
      </c>
      <c r="B1553" s="54" t="s">
        <v>510</v>
      </c>
      <c r="C1553" s="58" t="s">
        <v>2912</v>
      </c>
      <c r="D1553" s="79">
        <v>7</v>
      </c>
      <c r="E1553" s="79">
        <v>7</v>
      </c>
      <c r="F1553" s="80">
        <v>683.86</v>
      </c>
      <c r="G1553" s="80">
        <v>97.69</v>
      </c>
      <c r="H1553" s="80">
        <v>683.86</v>
      </c>
      <c r="I1553" s="80" t="s">
        <v>28</v>
      </c>
      <c r="J1553" s="80" t="s">
        <v>28</v>
      </c>
      <c r="K1553" s="80">
        <v>97.69</v>
      </c>
      <c r="L1553" s="73">
        <f t="shared" si="384"/>
        <v>97.69</v>
      </c>
      <c r="M1553" s="73">
        <f t="shared" si="385"/>
        <v>146.13999999999999</v>
      </c>
      <c r="N1553" s="72" t="str">
        <f t="shared" si="386"/>
        <v>0148</v>
      </c>
      <c r="O1553" s="74">
        <f t="shared" si="387"/>
        <v>0</v>
      </c>
      <c r="P1553" s="72">
        <f t="shared" si="388"/>
        <v>0</v>
      </c>
      <c r="Q1553" s="74">
        <f t="shared" si="389"/>
        <v>7</v>
      </c>
      <c r="R1553" s="72" t="str">
        <f t="shared" si="390"/>
        <v/>
      </c>
      <c r="S1553" s="72" t="str">
        <f t="shared" si="391"/>
        <v/>
      </c>
      <c r="AT1553" s="20">
        <f t="shared" si="392"/>
        <v>-8792.1</v>
      </c>
    </row>
    <row r="1554" spans="1:46" ht="33.75">
      <c r="A1554" s="54">
        <v>7042</v>
      </c>
      <c r="B1554" s="54" t="s">
        <v>506</v>
      </c>
      <c r="C1554" s="58" t="s">
        <v>2912</v>
      </c>
      <c r="D1554" s="79">
        <v>7</v>
      </c>
      <c r="E1554" s="79">
        <v>7</v>
      </c>
      <c r="F1554" s="80">
        <v>683.86</v>
      </c>
      <c r="G1554" s="80">
        <v>97.69</v>
      </c>
      <c r="H1554" s="80">
        <v>683.86</v>
      </c>
      <c r="I1554" s="80" t="s">
        <v>28</v>
      </c>
      <c r="J1554" s="80" t="s">
        <v>28</v>
      </c>
      <c r="K1554" s="80">
        <v>97.69</v>
      </c>
      <c r="L1554" s="73">
        <f t="shared" si="384"/>
        <v>97.69</v>
      </c>
      <c r="M1554" s="73">
        <f t="shared" si="385"/>
        <v>146.13999999999999</v>
      </c>
      <c r="N1554" s="72" t="str">
        <f t="shared" si="386"/>
        <v>0148</v>
      </c>
      <c r="O1554" s="74">
        <f t="shared" si="387"/>
        <v>0</v>
      </c>
      <c r="P1554" s="72">
        <f t="shared" si="388"/>
        <v>0</v>
      </c>
      <c r="Q1554" s="74">
        <f t="shared" si="389"/>
        <v>7</v>
      </c>
      <c r="R1554" s="72" t="str">
        <f t="shared" si="390"/>
        <v/>
      </c>
      <c r="S1554" s="72" t="str">
        <f t="shared" si="391"/>
        <v/>
      </c>
      <c r="AT1554" s="20">
        <f t="shared" si="392"/>
        <v>-8792.1</v>
      </c>
    </row>
    <row r="1555" spans="1:46" ht="33.75">
      <c r="A1555" s="54">
        <v>7042</v>
      </c>
      <c r="B1555" s="54" t="s">
        <v>508</v>
      </c>
      <c r="C1555" s="58" t="s">
        <v>2912</v>
      </c>
      <c r="D1555" s="79">
        <v>7</v>
      </c>
      <c r="E1555" s="79">
        <v>7</v>
      </c>
      <c r="F1555" s="80">
        <v>683.86</v>
      </c>
      <c r="G1555" s="80">
        <v>97.69</v>
      </c>
      <c r="H1555" s="80">
        <v>683.86</v>
      </c>
      <c r="I1555" s="80" t="s">
        <v>28</v>
      </c>
      <c r="J1555" s="80" t="s">
        <v>28</v>
      </c>
      <c r="K1555" s="80">
        <v>97.69</v>
      </c>
      <c r="L1555" s="73">
        <f t="shared" si="384"/>
        <v>97.69</v>
      </c>
      <c r="M1555" s="73">
        <f t="shared" si="385"/>
        <v>146.13999999999999</v>
      </c>
      <c r="N1555" s="72" t="str">
        <f t="shared" si="386"/>
        <v>0148</v>
      </c>
      <c r="O1555" s="74">
        <f t="shared" si="387"/>
        <v>0</v>
      </c>
      <c r="P1555" s="72">
        <f t="shared" si="388"/>
        <v>0</v>
      </c>
      <c r="Q1555" s="74">
        <f t="shared" si="389"/>
        <v>7</v>
      </c>
      <c r="R1555" s="72" t="str">
        <f t="shared" si="390"/>
        <v/>
      </c>
      <c r="S1555" s="72" t="str">
        <f t="shared" si="391"/>
        <v/>
      </c>
      <c r="AT1555" s="20">
        <f t="shared" si="392"/>
        <v>-8792.1</v>
      </c>
    </row>
    <row r="1556" spans="1:46" ht="22.5">
      <c r="A1556" s="54">
        <v>7043</v>
      </c>
      <c r="B1556" s="54" t="s">
        <v>520</v>
      </c>
      <c r="C1556" s="58" t="s">
        <v>2913</v>
      </c>
      <c r="D1556" s="79">
        <v>7</v>
      </c>
      <c r="E1556" s="79">
        <v>7</v>
      </c>
      <c r="F1556" s="80">
        <v>504.13</v>
      </c>
      <c r="G1556" s="80">
        <v>72.02</v>
      </c>
      <c r="H1556" s="80">
        <v>504.13</v>
      </c>
      <c r="I1556" s="80" t="s">
        <v>28</v>
      </c>
      <c r="J1556" s="80" t="s">
        <v>28</v>
      </c>
      <c r="K1556" s="80">
        <v>72.02</v>
      </c>
      <c r="L1556" s="73">
        <f t="shared" si="384"/>
        <v>72.02</v>
      </c>
      <c r="M1556" s="73">
        <f t="shared" si="385"/>
        <v>90.5</v>
      </c>
      <c r="N1556" s="72" t="str">
        <f t="shared" si="386"/>
        <v>0203</v>
      </c>
      <c r="O1556" s="74">
        <f t="shared" si="387"/>
        <v>0</v>
      </c>
      <c r="P1556" s="72">
        <f t="shared" si="388"/>
        <v>0</v>
      </c>
      <c r="Q1556" s="74">
        <f t="shared" si="389"/>
        <v>7</v>
      </c>
      <c r="R1556" s="72" t="str">
        <f t="shared" si="390"/>
        <v/>
      </c>
      <c r="S1556" s="72" t="str">
        <f t="shared" si="391"/>
        <v/>
      </c>
      <c r="AT1556" s="20">
        <f t="shared" si="392"/>
        <v>-6481.7999999999993</v>
      </c>
    </row>
    <row r="1557" spans="1:46" ht="22.5">
      <c r="A1557" s="54">
        <v>7043</v>
      </c>
      <c r="B1557" s="54" t="s">
        <v>526</v>
      </c>
      <c r="C1557" s="58" t="s">
        <v>2913</v>
      </c>
      <c r="D1557" s="79">
        <v>7</v>
      </c>
      <c r="E1557" s="79">
        <v>7</v>
      </c>
      <c r="F1557" s="80">
        <v>504.13</v>
      </c>
      <c r="G1557" s="80">
        <v>72.02</v>
      </c>
      <c r="H1557" s="80">
        <v>504.13</v>
      </c>
      <c r="I1557" s="80" t="s">
        <v>28</v>
      </c>
      <c r="J1557" s="80" t="s">
        <v>28</v>
      </c>
      <c r="K1557" s="80">
        <v>72.02</v>
      </c>
      <c r="L1557" s="73">
        <f t="shared" si="384"/>
        <v>72.02</v>
      </c>
      <c r="M1557" s="73">
        <f t="shared" si="385"/>
        <v>90.5</v>
      </c>
      <c r="N1557" s="72" t="str">
        <f t="shared" si="386"/>
        <v>0203</v>
      </c>
      <c r="O1557" s="74">
        <f t="shared" si="387"/>
        <v>0</v>
      </c>
      <c r="P1557" s="72">
        <f t="shared" si="388"/>
        <v>0</v>
      </c>
      <c r="Q1557" s="74">
        <f t="shared" si="389"/>
        <v>7</v>
      </c>
      <c r="R1557" s="72" t="str">
        <f t="shared" si="390"/>
        <v/>
      </c>
      <c r="S1557" s="72" t="str">
        <f t="shared" si="391"/>
        <v/>
      </c>
      <c r="AT1557" s="20">
        <f t="shared" si="392"/>
        <v>-6481.7999999999993</v>
      </c>
    </row>
    <row r="1558" spans="1:46" ht="22.5">
      <c r="A1558" s="54">
        <v>7043</v>
      </c>
      <c r="B1558" s="54" t="s">
        <v>524</v>
      </c>
      <c r="C1558" s="58" t="s">
        <v>2913</v>
      </c>
      <c r="D1558" s="79">
        <v>7</v>
      </c>
      <c r="E1558" s="79">
        <v>7</v>
      </c>
      <c r="F1558" s="80">
        <v>504.13</v>
      </c>
      <c r="G1558" s="80">
        <v>72.02</v>
      </c>
      <c r="H1558" s="80">
        <v>504.13</v>
      </c>
      <c r="I1558" s="80" t="s">
        <v>28</v>
      </c>
      <c r="J1558" s="80" t="s">
        <v>28</v>
      </c>
      <c r="K1558" s="80">
        <v>72.02</v>
      </c>
      <c r="L1558" s="73">
        <f t="shared" si="384"/>
        <v>72.02</v>
      </c>
      <c r="M1558" s="73">
        <f t="shared" si="385"/>
        <v>90.5</v>
      </c>
      <c r="N1558" s="72" t="str">
        <f t="shared" si="386"/>
        <v>0203</v>
      </c>
      <c r="O1558" s="74">
        <f t="shared" si="387"/>
        <v>0</v>
      </c>
      <c r="P1558" s="72">
        <f t="shared" si="388"/>
        <v>0</v>
      </c>
      <c r="Q1558" s="74">
        <f t="shared" si="389"/>
        <v>7</v>
      </c>
      <c r="R1558" s="72" t="str">
        <f t="shared" si="390"/>
        <v/>
      </c>
      <c r="S1558" s="72" t="str">
        <f t="shared" si="391"/>
        <v/>
      </c>
      <c r="AT1558" s="20">
        <f t="shared" si="392"/>
        <v>-6481.7999999999993</v>
      </c>
    </row>
    <row r="1559" spans="1:46" ht="22.5">
      <c r="A1559" s="54">
        <v>7043</v>
      </c>
      <c r="B1559" s="54" t="s">
        <v>522</v>
      </c>
      <c r="C1559" s="58" t="s">
        <v>2913</v>
      </c>
      <c r="D1559" s="79">
        <v>7</v>
      </c>
      <c r="E1559" s="79">
        <v>7</v>
      </c>
      <c r="F1559" s="80">
        <v>504.13</v>
      </c>
      <c r="G1559" s="80">
        <v>72.02</v>
      </c>
      <c r="H1559" s="80">
        <v>504.13</v>
      </c>
      <c r="I1559" s="80" t="s">
        <v>28</v>
      </c>
      <c r="J1559" s="80" t="s">
        <v>28</v>
      </c>
      <c r="K1559" s="80">
        <v>72.02</v>
      </c>
      <c r="L1559" s="73">
        <f t="shared" si="384"/>
        <v>72.02</v>
      </c>
      <c r="M1559" s="73">
        <f t="shared" si="385"/>
        <v>90.5</v>
      </c>
      <c r="N1559" s="72" t="str">
        <f t="shared" si="386"/>
        <v>0203</v>
      </c>
      <c r="O1559" s="74">
        <f t="shared" si="387"/>
        <v>0</v>
      </c>
      <c r="P1559" s="72">
        <f t="shared" si="388"/>
        <v>0</v>
      </c>
      <c r="Q1559" s="74">
        <f t="shared" si="389"/>
        <v>7</v>
      </c>
      <c r="R1559" s="72" t="str">
        <f t="shared" si="390"/>
        <v/>
      </c>
      <c r="S1559" s="72" t="str">
        <f t="shared" si="391"/>
        <v/>
      </c>
      <c r="AT1559" s="20">
        <f t="shared" si="392"/>
        <v>-6481.7999999999993</v>
      </c>
    </row>
    <row r="1560" spans="1:46" ht="22.5">
      <c r="A1560" s="54">
        <v>7043</v>
      </c>
      <c r="B1560" s="54" t="s">
        <v>528</v>
      </c>
      <c r="C1560" s="58" t="s">
        <v>2913</v>
      </c>
      <c r="D1560" s="79">
        <v>7</v>
      </c>
      <c r="E1560" s="79">
        <v>7</v>
      </c>
      <c r="F1560" s="80">
        <v>504.13</v>
      </c>
      <c r="G1560" s="80">
        <v>72.02</v>
      </c>
      <c r="H1560" s="80">
        <v>504.13</v>
      </c>
      <c r="I1560" s="80" t="s">
        <v>28</v>
      </c>
      <c r="J1560" s="80" t="s">
        <v>28</v>
      </c>
      <c r="K1560" s="80">
        <v>72.02</v>
      </c>
      <c r="L1560" s="73">
        <f t="shared" si="384"/>
        <v>72.02</v>
      </c>
      <c r="M1560" s="73">
        <f t="shared" si="385"/>
        <v>90.5</v>
      </c>
      <c r="N1560" s="72" t="str">
        <f t="shared" si="386"/>
        <v>0203</v>
      </c>
      <c r="O1560" s="74">
        <f t="shared" si="387"/>
        <v>0</v>
      </c>
      <c r="P1560" s="72">
        <f t="shared" si="388"/>
        <v>0</v>
      </c>
      <c r="Q1560" s="74">
        <f t="shared" si="389"/>
        <v>7</v>
      </c>
      <c r="R1560" s="72" t="str">
        <f t="shared" si="390"/>
        <v/>
      </c>
      <c r="S1560" s="72" t="str">
        <f t="shared" si="391"/>
        <v/>
      </c>
      <c r="AT1560" s="20">
        <f t="shared" si="392"/>
        <v>-6481.7999999999993</v>
      </c>
    </row>
    <row r="1561" spans="1:46" ht="22.5">
      <c r="A1561" s="54">
        <v>7043</v>
      </c>
      <c r="B1561" s="54" t="s">
        <v>530</v>
      </c>
      <c r="C1561" s="58" t="s">
        <v>2913</v>
      </c>
      <c r="D1561" s="79">
        <v>7</v>
      </c>
      <c r="E1561" s="79">
        <v>7</v>
      </c>
      <c r="F1561" s="80">
        <v>504.13</v>
      </c>
      <c r="G1561" s="80">
        <v>72.02</v>
      </c>
      <c r="H1561" s="80">
        <v>504.13</v>
      </c>
      <c r="I1561" s="80" t="s">
        <v>28</v>
      </c>
      <c r="J1561" s="80" t="s">
        <v>28</v>
      </c>
      <c r="K1561" s="80">
        <v>72.02</v>
      </c>
      <c r="L1561" s="73">
        <f t="shared" si="384"/>
        <v>72.02</v>
      </c>
      <c r="M1561" s="73">
        <f t="shared" si="385"/>
        <v>90.5</v>
      </c>
      <c r="N1561" s="72" t="str">
        <f t="shared" si="386"/>
        <v>0203</v>
      </c>
      <c r="O1561" s="74">
        <f t="shared" si="387"/>
        <v>0</v>
      </c>
      <c r="P1561" s="72">
        <f t="shared" si="388"/>
        <v>0</v>
      </c>
      <c r="Q1561" s="74">
        <f t="shared" si="389"/>
        <v>7</v>
      </c>
      <c r="R1561" s="72" t="str">
        <f t="shared" si="390"/>
        <v/>
      </c>
      <c r="S1561" s="72" t="str">
        <f t="shared" si="391"/>
        <v/>
      </c>
      <c r="AT1561" s="20">
        <f t="shared" si="392"/>
        <v>-6481.7999999999993</v>
      </c>
    </row>
    <row r="1562" spans="1:46" ht="33.75">
      <c r="A1562" s="54">
        <v>7044</v>
      </c>
      <c r="B1562" s="54" t="s">
        <v>538</v>
      </c>
      <c r="C1562" s="58" t="s">
        <v>2914</v>
      </c>
      <c r="D1562" s="79">
        <v>7</v>
      </c>
      <c r="E1562" s="79">
        <v>7</v>
      </c>
      <c r="F1562" s="80">
        <v>749.07</v>
      </c>
      <c r="G1562" s="80">
        <v>107.01</v>
      </c>
      <c r="H1562" s="80">
        <v>749.07</v>
      </c>
      <c r="I1562" s="80" t="s">
        <v>28</v>
      </c>
      <c r="J1562" s="80" t="s">
        <v>28</v>
      </c>
      <c r="K1562" s="80">
        <v>107.01</v>
      </c>
      <c r="L1562" s="73">
        <f t="shared" si="384"/>
        <v>107.01</v>
      </c>
      <c r="M1562" s="73">
        <f t="shared" si="385"/>
        <v>125.11</v>
      </c>
      <c r="N1562" s="72" t="str">
        <f t="shared" si="386"/>
        <v>0303</v>
      </c>
      <c r="O1562" s="74">
        <f t="shared" si="387"/>
        <v>0</v>
      </c>
      <c r="P1562" s="72">
        <f t="shared" si="388"/>
        <v>0</v>
      </c>
      <c r="Q1562" s="74">
        <f t="shared" si="389"/>
        <v>7</v>
      </c>
      <c r="R1562" s="72" t="str">
        <f t="shared" si="390"/>
        <v/>
      </c>
      <c r="S1562" s="72" t="str">
        <f t="shared" si="391"/>
        <v/>
      </c>
      <c r="AT1562" s="20">
        <f t="shared" si="392"/>
        <v>-9630.9</v>
      </c>
    </row>
    <row r="1563" spans="1:46" ht="33.75">
      <c r="A1563" s="54">
        <v>7044</v>
      </c>
      <c r="B1563" s="54" t="s">
        <v>534</v>
      </c>
      <c r="C1563" s="58" t="s">
        <v>2914</v>
      </c>
      <c r="D1563" s="79">
        <v>7</v>
      </c>
      <c r="E1563" s="79">
        <v>7</v>
      </c>
      <c r="F1563" s="80">
        <v>749.07</v>
      </c>
      <c r="G1563" s="80">
        <v>107.01</v>
      </c>
      <c r="H1563" s="80">
        <v>749.07</v>
      </c>
      <c r="I1563" s="80" t="s">
        <v>28</v>
      </c>
      <c r="J1563" s="80" t="s">
        <v>28</v>
      </c>
      <c r="K1563" s="80">
        <v>107.01</v>
      </c>
      <c r="L1563" s="73">
        <f t="shared" si="384"/>
        <v>107.01</v>
      </c>
      <c r="M1563" s="73">
        <f t="shared" si="385"/>
        <v>125.11</v>
      </c>
      <c r="N1563" s="72" t="str">
        <f t="shared" si="386"/>
        <v>0303</v>
      </c>
      <c r="O1563" s="74">
        <f t="shared" si="387"/>
        <v>0</v>
      </c>
      <c r="P1563" s="72">
        <f t="shared" si="388"/>
        <v>0</v>
      </c>
      <c r="Q1563" s="74">
        <f t="shared" si="389"/>
        <v>7</v>
      </c>
      <c r="R1563" s="72" t="str">
        <f t="shared" si="390"/>
        <v/>
      </c>
      <c r="S1563" s="72" t="str">
        <f t="shared" si="391"/>
        <v/>
      </c>
      <c r="AT1563" s="20">
        <f t="shared" si="392"/>
        <v>-9630.9</v>
      </c>
    </row>
    <row r="1564" spans="1:46" ht="33.75">
      <c r="A1564" s="54">
        <v>7044</v>
      </c>
      <c r="B1564" s="54" t="s">
        <v>536</v>
      </c>
      <c r="C1564" s="58" t="s">
        <v>2914</v>
      </c>
      <c r="D1564" s="79">
        <v>7</v>
      </c>
      <c r="E1564" s="79">
        <v>7</v>
      </c>
      <c r="F1564" s="80">
        <v>749.07</v>
      </c>
      <c r="G1564" s="80">
        <v>107.01</v>
      </c>
      <c r="H1564" s="80">
        <v>749.07</v>
      </c>
      <c r="I1564" s="80" t="s">
        <v>28</v>
      </c>
      <c r="J1564" s="80" t="s">
        <v>28</v>
      </c>
      <c r="K1564" s="80">
        <v>107.01</v>
      </c>
      <c r="L1564" s="73">
        <f t="shared" si="384"/>
        <v>107.01</v>
      </c>
      <c r="M1564" s="73">
        <f t="shared" si="385"/>
        <v>125.11</v>
      </c>
      <c r="N1564" s="72" t="str">
        <f t="shared" si="386"/>
        <v>0303</v>
      </c>
      <c r="O1564" s="74">
        <f t="shared" si="387"/>
        <v>0</v>
      </c>
      <c r="P1564" s="72">
        <f t="shared" si="388"/>
        <v>0</v>
      </c>
      <c r="Q1564" s="74">
        <f t="shared" si="389"/>
        <v>7</v>
      </c>
      <c r="R1564" s="72" t="str">
        <f t="shared" si="390"/>
        <v/>
      </c>
      <c r="S1564" s="72" t="str">
        <f t="shared" si="391"/>
        <v/>
      </c>
      <c r="AT1564" s="20">
        <f t="shared" si="392"/>
        <v>-9630.9</v>
      </c>
    </row>
    <row r="1565" spans="1:46" ht="33.75">
      <c r="A1565" s="54">
        <v>7044</v>
      </c>
      <c r="B1565" s="54" t="s">
        <v>540</v>
      </c>
      <c r="C1565" s="58" t="s">
        <v>2914</v>
      </c>
      <c r="D1565" s="79">
        <v>7</v>
      </c>
      <c r="E1565" s="79">
        <v>7</v>
      </c>
      <c r="F1565" s="80">
        <v>749.07</v>
      </c>
      <c r="G1565" s="80">
        <v>107.01</v>
      </c>
      <c r="H1565" s="80">
        <v>749.07</v>
      </c>
      <c r="I1565" s="80" t="s">
        <v>28</v>
      </c>
      <c r="J1565" s="80" t="s">
        <v>28</v>
      </c>
      <c r="K1565" s="80">
        <v>107.01</v>
      </c>
      <c r="L1565" s="73">
        <f t="shared" si="384"/>
        <v>107.01</v>
      </c>
      <c r="M1565" s="73">
        <f t="shared" si="385"/>
        <v>125.11</v>
      </c>
      <c r="N1565" s="72" t="str">
        <f t="shared" si="386"/>
        <v>0303</v>
      </c>
      <c r="O1565" s="74">
        <f t="shared" si="387"/>
        <v>0</v>
      </c>
      <c r="P1565" s="72">
        <f t="shared" si="388"/>
        <v>0</v>
      </c>
      <c r="Q1565" s="74">
        <f t="shared" si="389"/>
        <v>7</v>
      </c>
      <c r="R1565" s="72" t="str">
        <f t="shared" si="390"/>
        <v/>
      </c>
      <c r="S1565" s="72" t="str">
        <f t="shared" si="391"/>
        <v/>
      </c>
      <c r="AT1565" s="20">
        <f t="shared" si="392"/>
        <v>-9630.9</v>
      </c>
    </row>
    <row r="1566" spans="1:46" ht="33.75">
      <c r="A1566" s="54">
        <v>7045</v>
      </c>
      <c r="B1566" s="54" t="s">
        <v>542</v>
      </c>
      <c r="C1566" s="58" t="s">
        <v>2915</v>
      </c>
      <c r="D1566" s="79">
        <v>7</v>
      </c>
      <c r="E1566" s="79">
        <v>7</v>
      </c>
      <c r="F1566" s="80">
        <v>769.94</v>
      </c>
      <c r="G1566" s="80">
        <v>109.99</v>
      </c>
      <c r="H1566" s="80">
        <v>769.94</v>
      </c>
      <c r="I1566" s="80" t="s">
        <v>28</v>
      </c>
      <c r="J1566" s="80" t="s">
        <v>28</v>
      </c>
      <c r="K1566" s="80">
        <v>109.99</v>
      </c>
      <c r="L1566" s="73">
        <f t="shared" si="384"/>
        <v>109.99</v>
      </c>
      <c r="M1566" s="73">
        <f t="shared" si="385"/>
        <v>125.11</v>
      </c>
      <c r="N1566" s="72" t="str">
        <f t="shared" si="386"/>
        <v>0303</v>
      </c>
      <c r="O1566" s="74">
        <f t="shared" si="387"/>
        <v>0</v>
      </c>
      <c r="P1566" s="72">
        <f t="shared" si="388"/>
        <v>0</v>
      </c>
      <c r="Q1566" s="74">
        <f t="shared" si="389"/>
        <v>7</v>
      </c>
      <c r="R1566" s="72" t="str">
        <f t="shared" si="390"/>
        <v/>
      </c>
      <c r="S1566" s="72" t="str">
        <f t="shared" si="391"/>
        <v/>
      </c>
      <c r="AT1566" s="20">
        <f t="shared" si="392"/>
        <v>-9899.1</v>
      </c>
    </row>
    <row r="1567" spans="1:46" ht="33.75">
      <c r="A1567" s="54">
        <v>7045</v>
      </c>
      <c r="B1567" s="54" t="s">
        <v>544</v>
      </c>
      <c r="C1567" s="58" t="s">
        <v>2915</v>
      </c>
      <c r="D1567" s="79">
        <v>7</v>
      </c>
      <c r="E1567" s="79">
        <v>7</v>
      </c>
      <c r="F1567" s="80">
        <v>769.94</v>
      </c>
      <c r="G1567" s="80">
        <v>109.99</v>
      </c>
      <c r="H1567" s="80">
        <v>769.94</v>
      </c>
      <c r="I1567" s="80" t="s">
        <v>28</v>
      </c>
      <c r="J1567" s="80" t="s">
        <v>28</v>
      </c>
      <c r="K1567" s="80">
        <v>109.99</v>
      </c>
      <c r="L1567" s="73">
        <f t="shared" si="384"/>
        <v>109.99</v>
      </c>
      <c r="M1567" s="73">
        <f t="shared" si="385"/>
        <v>125.11</v>
      </c>
      <c r="N1567" s="72" t="str">
        <f t="shared" si="386"/>
        <v>0303</v>
      </c>
      <c r="O1567" s="74">
        <f t="shared" si="387"/>
        <v>0</v>
      </c>
      <c r="P1567" s="72">
        <f t="shared" si="388"/>
        <v>0</v>
      </c>
      <c r="Q1567" s="74">
        <f t="shared" si="389"/>
        <v>7</v>
      </c>
      <c r="R1567" s="72" t="str">
        <f t="shared" si="390"/>
        <v/>
      </c>
      <c r="S1567" s="72" t="str">
        <f t="shared" si="391"/>
        <v/>
      </c>
      <c r="AT1567" s="20">
        <f t="shared" si="392"/>
        <v>-9899.1</v>
      </c>
    </row>
    <row r="1568" spans="1:46" ht="33.75">
      <c r="A1568" s="54">
        <v>7045</v>
      </c>
      <c r="B1568" s="54" t="s">
        <v>546</v>
      </c>
      <c r="C1568" s="58" t="s">
        <v>2915</v>
      </c>
      <c r="D1568" s="79">
        <v>7</v>
      </c>
      <c r="E1568" s="79">
        <v>7</v>
      </c>
      <c r="F1568" s="80">
        <v>769.94</v>
      </c>
      <c r="G1568" s="80">
        <v>109.99</v>
      </c>
      <c r="H1568" s="80">
        <v>769.94</v>
      </c>
      <c r="I1568" s="80" t="s">
        <v>28</v>
      </c>
      <c r="J1568" s="80" t="s">
        <v>28</v>
      </c>
      <c r="K1568" s="80">
        <v>109.99</v>
      </c>
      <c r="L1568" s="73">
        <f t="shared" si="384"/>
        <v>109.99</v>
      </c>
      <c r="M1568" s="73">
        <f t="shared" si="385"/>
        <v>125.11</v>
      </c>
      <c r="N1568" s="72" t="str">
        <f t="shared" si="386"/>
        <v>0303</v>
      </c>
      <c r="O1568" s="74">
        <f t="shared" si="387"/>
        <v>0</v>
      </c>
      <c r="P1568" s="72">
        <f t="shared" si="388"/>
        <v>0</v>
      </c>
      <c r="Q1568" s="74">
        <f t="shared" si="389"/>
        <v>7</v>
      </c>
      <c r="R1568" s="72" t="str">
        <f t="shared" si="390"/>
        <v/>
      </c>
      <c r="S1568" s="72" t="str">
        <f t="shared" si="391"/>
        <v/>
      </c>
      <c r="AT1568" s="20">
        <f t="shared" si="392"/>
        <v>-9899.1</v>
      </c>
    </row>
    <row r="1569" spans="1:46" ht="33.75">
      <c r="A1569" s="54">
        <v>7045</v>
      </c>
      <c r="B1569" s="54" t="s">
        <v>548</v>
      </c>
      <c r="C1569" s="58" t="s">
        <v>2915</v>
      </c>
      <c r="D1569" s="79">
        <v>7</v>
      </c>
      <c r="E1569" s="79">
        <v>7</v>
      </c>
      <c r="F1569" s="80">
        <v>769.94</v>
      </c>
      <c r="G1569" s="80">
        <v>109.99</v>
      </c>
      <c r="H1569" s="80">
        <v>769.94</v>
      </c>
      <c r="I1569" s="80" t="s">
        <v>28</v>
      </c>
      <c r="J1569" s="80" t="s">
        <v>28</v>
      </c>
      <c r="K1569" s="80">
        <v>109.99</v>
      </c>
      <c r="L1569" s="73">
        <f t="shared" si="384"/>
        <v>109.99</v>
      </c>
      <c r="M1569" s="73">
        <f t="shared" si="385"/>
        <v>125.11</v>
      </c>
      <c r="N1569" s="72" t="str">
        <f t="shared" si="386"/>
        <v>0303</v>
      </c>
      <c r="O1569" s="74">
        <f t="shared" si="387"/>
        <v>0</v>
      </c>
      <c r="P1569" s="72">
        <f t="shared" si="388"/>
        <v>0</v>
      </c>
      <c r="Q1569" s="74">
        <f t="shared" si="389"/>
        <v>7</v>
      </c>
      <c r="R1569" s="72" t="str">
        <f t="shared" si="390"/>
        <v/>
      </c>
      <c r="S1569" s="72" t="str">
        <f t="shared" si="391"/>
        <v/>
      </c>
      <c r="AT1569" s="20">
        <f t="shared" si="392"/>
        <v>-9899.1</v>
      </c>
    </row>
    <row r="1570" spans="1:46" ht="45">
      <c r="A1570" s="54">
        <v>7046</v>
      </c>
      <c r="B1570" s="54" t="s">
        <v>552</v>
      </c>
      <c r="C1570" s="58" t="s">
        <v>2916</v>
      </c>
      <c r="D1570" s="79">
        <v>7</v>
      </c>
      <c r="E1570" s="79">
        <v>7</v>
      </c>
      <c r="F1570" s="80">
        <v>594.5</v>
      </c>
      <c r="G1570" s="80">
        <v>84.93</v>
      </c>
      <c r="H1570" s="80">
        <v>594.5</v>
      </c>
      <c r="I1570" s="80" t="s">
        <v>28</v>
      </c>
      <c r="J1570" s="80" t="s">
        <v>28</v>
      </c>
      <c r="K1570" s="80">
        <v>84.93</v>
      </c>
      <c r="L1570" s="73">
        <f t="shared" si="384"/>
        <v>84.93</v>
      </c>
      <c r="M1570" s="73">
        <f t="shared" si="385"/>
        <v>76.989999999999995</v>
      </c>
      <c r="N1570" s="72" t="str">
        <f t="shared" si="386"/>
        <v>0306</v>
      </c>
      <c r="O1570" s="74">
        <f t="shared" si="387"/>
        <v>0</v>
      </c>
      <c r="P1570" s="72">
        <f t="shared" si="388"/>
        <v>0</v>
      </c>
      <c r="Q1570" s="74">
        <f t="shared" si="389"/>
        <v>7</v>
      </c>
      <c r="R1570" s="72" t="str">
        <f t="shared" si="390"/>
        <v/>
      </c>
      <c r="S1570" s="72" t="str">
        <f t="shared" si="391"/>
        <v/>
      </c>
      <c r="AT1570" s="20">
        <f t="shared" si="392"/>
        <v>-7643.7000000000007</v>
      </c>
    </row>
    <row r="1571" spans="1:46" ht="45">
      <c r="A1571" s="54">
        <v>7046</v>
      </c>
      <c r="B1571" s="54" t="s">
        <v>558</v>
      </c>
      <c r="C1571" s="58" t="s">
        <v>2916</v>
      </c>
      <c r="D1571" s="79">
        <v>7</v>
      </c>
      <c r="E1571" s="79">
        <v>7</v>
      </c>
      <c r="F1571" s="80">
        <v>594.5</v>
      </c>
      <c r="G1571" s="80">
        <v>84.93</v>
      </c>
      <c r="H1571" s="80">
        <v>594.5</v>
      </c>
      <c r="I1571" s="80" t="s">
        <v>28</v>
      </c>
      <c r="J1571" s="80" t="s">
        <v>28</v>
      </c>
      <c r="K1571" s="80">
        <v>84.93</v>
      </c>
      <c r="L1571" s="73">
        <f t="shared" si="384"/>
        <v>84.93</v>
      </c>
      <c r="M1571" s="73">
        <f t="shared" si="385"/>
        <v>76.989999999999995</v>
      </c>
      <c r="N1571" s="72" t="str">
        <f t="shared" si="386"/>
        <v>0306</v>
      </c>
      <c r="O1571" s="74">
        <f t="shared" si="387"/>
        <v>0</v>
      </c>
      <c r="P1571" s="72">
        <f t="shared" si="388"/>
        <v>0</v>
      </c>
      <c r="Q1571" s="74">
        <f t="shared" si="389"/>
        <v>7</v>
      </c>
      <c r="R1571" s="72" t="str">
        <f t="shared" si="390"/>
        <v/>
      </c>
      <c r="S1571" s="72" t="str">
        <f t="shared" si="391"/>
        <v/>
      </c>
      <c r="AT1571" s="20">
        <f t="shared" si="392"/>
        <v>-7643.7000000000007</v>
      </c>
    </row>
    <row r="1572" spans="1:46" ht="45">
      <c r="A1572" s="54">
        <v>7046</v>
      </c>
      <c r="B1572" s="54" t="s">
        <v>554</v>
      </c>
      <c r="C1572" s="58" t="s">
        <v>2916</v>
      </c>
      <c r="D1572" s="79">
        <v>7</v>
      </c>
      <c r="E1572" s="79">
        <v>7</v>
      </c>
      <c r="F1572" s="80">
        <v>594.5</v>
      </c>
      <c r="G1572" s="80">
        <v>84.93</v>
      </c>
      <c r="H1572" s="80">
        <v>594.5</v>
      </c>
      <c r="I1572" s="80" t="s">
        <v>28</v>
      </c>
      <c r="J1572" s="80" t="s">
        <v>28</v>
      </c>
      <c r="K1572" s="80">
        <v>84.93</v>
      </c>
      <c r="L1572" s="73">
        <f t="shared" si="384"/>
        <v>84.93</v>
      </c>
      <c r="M1572" s="73">
        <f t="shared" si="385"/>
        <v>76.989999999999995</v>
      </c>
      <c r="N1572" s="72" t="str">
        <f t="shared" si="386"/>
        <v>0306</v>
      </c>
      <c r="O1572" s="74">
        <f t="shared" si="387"/>
        <v>0</v>
      </c>
      <c r="P1572" s="72">
        <f t="shared" si="388"/>
        <v>0</v>
      </c>
      <c r="Q1572" s="74">
        <f t="shared" si="389"/>
        <v>7</v>
      </c>
      <c r="R1572" s="72" t="str">
        <f t="shared" si="390"/>
        <v/>
      </c>
      <c r="S1572" s="72" t="str">
        <f t="shared" si="391"/>
        <v/>
      </c>
      <c r="AT1572" s="20">
        <f t="shared" si="392"/>
        <v>-7643.7000000000007</v>
      </c>
    </row>
    <row r="1573" spans="1:46" ht="45">
      <c r="A1573" s="54">
        <v>7046</v>
      </c>
      <c r="B1573" s="54" t="s">
        <v>556</v>
      </c>
      <c r="C1573" s="58" t="s">
        <v>2916</v>
      </c>
      <c r="D1573" s="79">
        <v>7</v>
      </c>
      <c r="E1573" s="79">
        <v>7</v>
      </c>
      <c r="F1573" s="80">
        <v>594.5</v>
      </c>
      <c r="G1573" s="80">
        <v>84.93</v>
      </c>
      <c r="H1573" s="80">
        <v>594.5</v>
      </c>
      <c r="I1573" s="80" t="s">
        <v>28</v>
      </c>
      <c r="J1573" s="80" t="s">
        <v>28</v>
      </c>
      <c r="K1573" s="80">
        <v>84.93</v>
      </c>
      <c r="L1573" s="73">
        <f t="shared" si="384"/>
        <v>84.93</v>
      </c>
      <c r="M1573" s="73">
        <f t="shared" si="385"/>
        <v>76.989999999999995</v>
      </c>
      <c r="N1573" s="72" t="str">
        <f t="shared" si="386"/>
        <v>0306</v>
      </c>
      <c r="O1573" s="74">
        <f t="shared" si="387"/>
        <v>0</v>
      </c>
      <c r="P1573" s="72">
        <f t="shared" si="388"/>
        <v>0</v>
      </c>
      <c r="Q1573" s="74">
        <f t="shared" si="389"/>
        <v>7</v>
      </c>
      <c r="R1573" s="72" t="str">
        <f t="shared" si="390"/>
        <v/>
      </c>
      <c r="S1573" s="72" t="str">
        <f t="shared" si="391"/>
        <v/>
      </c>
      <c r="AT1573" s="20">
        <f t="shared" si="392"/>
        <v>-7643.7000000000007</v>
      </c>
    </row>
    <row r="1574" spans="1:46" ht="45">
      <c r="A1574" s="54">
        <v>7047</v>
      </c>
      <c r="B1574" s="54" t="s">
        <v>566</v>
      </c>
      <c r="C1574" s="58" t="s">
        <v>2917</v>
      </c>
      <c r="D1574" s="79">
        <v>7</v>
      </c>
      <c r="E1574" s="79">
        <v>7</v>
      </c>
      <c r="F1574" s="80">
        <v>504.61</v>
      </c>
      <c r="G1574" s="80">
        <v>72.09</v>
      </c>
      <c r="H1574" s="80">
        <v>504.61</v>
      </c>
      <c r="I1574" s="80" t="s">
        <v>28</v>
      </c>
      <c r="J1574" s="80" t="s">
        <v>28</v>
      </c>
      <c r="K1574" s="80">
        <v>72.09</v>
      </c>
      <c r="L1574" s="73">
        <f t="shared" si="384"/>
        <v>72.09</v>
      </c>
      <c r="M1574" s="73">
        <f t="shared" si="385"/>
        <v>76.989999999999995</v>
      </c>
      <c r="N1574" s="72" t="str">
        <f t="shared" si="386"/>
        <v>0306</v>
      </c>
      <c r="O1574" s="74">
        <f t="shared" si="387"/>
        <v>0</v>
      </c>
      <c r="P1574" s="72">
        <f t="shared" si="388"/>
        <v>0</v>
      </c>
      <c r="Q1574" s="74">
        <f t="shared" si="389"/>
        <v>7</v>
      </c>
      <c r="R1574" s="72" t="str">
        <f t="shared" si="390"/>
        <v/>
      </c>
      <c r="S1574" s="72" t="str">
        <f t="shared" si="391"/>
        <v/>
      </c>
      <c r="AT1574" s="20">
        <f t="shared" si="392"/>
        <v>-6488.1</v>
      </c>
    </row>
    <row r="1575" spans="1:46" ht="45">
      <c r="A1575" s="54">
        <v>7047</v>
      </c>
      <c r="B1575" s="54" t="s">
        <v>560</v>
      </c>
      <c r="C1575" s="58" t="s">
        <v>2917</v>
      </c>
      <c r="D1575" s="79">
        <v>7</v>
      </c>
      <c r="E1575" s="79">
        <v>7</v>
      </c>
      <c r="F1575" s="80">
        <v>504.61</v>
      </c>
      <c r="G1575" s="80">
        <v>72.09</v>
      </c>
      <c r="H1575" s="80">
        <v>504.61</v>
      </c>
      <c r="I1575" s="80" t="s">
        <v>28</v>
      </c>
      <c r="J1575" s="80" t="s">
        <v>28</v>
      </c>
      <c r="K1575" s="80">
        <v>72.09</v>
      </c>
      <c r="L1575" s="73">
        <f t="shared" si="384"/>
        <v>72.09</v>
      </c>
      <c r="M1575" s="73">
        <f t="shared" si="385"/>
        <v>76.989999999999995</v>
      </c>
      <c r="N1575" s="72" t="str">
        <f t="shared" si="386"/>
        <v>0306</v>
      </c>
      <c r="O1575" s="74">
        <f t="shared" si="387"/>
        <v>0</v>
      </c>
      <c r="P1575" s="72">
        <f t="shared" si="388"/>
        <v>0</v>
      </c>
      <c r="Q1575" s="74">
        <f t="shared" si="389"/>
        <v>7</v>
      </c>
      <c r="R1575" s="72" t="str">
        <f t="shared" si="390"/>
        <v/>
      </c>
      <c r="S1575" s="72" t="str">
        <f t="shared" si="391"/>
        <v/>
      </c>
      <c r="AT1575" s="20">
        <f t="shared" si="392"/>
        <v>-6488.1</v>
      </c>
    </row>
    <row r="1576" spans="1:46" ht="45">
      <c r="A1576" s="54">
        <v>7047</v>
      </c>
      <c r="B1576" s="54" t="s">
        <v>564</v>
      </c>
      <c r="C1576" s="58" t="s">
        <v>2917</v>
      </c>
      <c r="D1576" s="79">
        <v>7</v>
      </c>
      <c r="E1576" s="79">
        <v>7</v>
      </c>
      <c r="F1576" s="80">
        <v>504.61</v>
      </c>
      <c r="G1576" s="80">
        <v>72.09</v>
      </c>
      <c r="H1576" s="80">
        <v>504.61</v>
      </c>
      <c r="I1576" s="80" t="s">
        <v>28</v>
      </c>
      <c r="J1576" s="80" t="s">
        <v>28</v>
      </c>
      <c r="K1576" s="80">
        <v>72.09</v>
      </c>
      <c r="L1576" s="73">
        <f t="shared" si="384"/>
        <v>72.09</v>
      </c>
      <c r="M1576" s="73">
        <f t="shared" si="385"/>
        <v>76.989999999999995</v>
      </c>
      <c r="N1576" s="72" t="str">
        <f t="shared" si="386"/>
        <v>0306</v>
      </c>
      <c r="O1576" s="74">
        <f t="shared" si="387"/>
        <v>0</v>
      </c>
      <c r="P1576" s="72">
        <f t="shared" si="388"/>
        <v>0</v>
      </c>
      <c r="Q1576" s="74">
        <f t="shared" si="389"/>
        <v>7</v>
      </c>
      <c r="R1576" s="72" t="str">
        <f t="shared" si="390"/>
        <v/>
      </c>
      <c r="S1576" s="72" t="str">
        <f t="shared" si="391"/>
        <v/>
      </c>
      <c r="AT1576" s="20">
        <f t="shared" si="392"/>
        <v>-6488.1</v>
      </c>
    </row>
    <row r="1577" spans="1:46" ht="45">
      <c r="A1577" s="54">
        <v>7047</v>
      </c>
      <c r="B1577" s="54" t="s">
        <v>562</v>
      </c>
      <c r="C1577" s="58" t="s">
        <v>2917</v>
      </c>
      <c r="D1577" s="79">
        <v>7</v>
      </c>
      <c r="E1577" s="79">
        <v>7</v>
      </c>
      <c r="F1577" s="80">
        <v>504.61</v>
      </c>
      <c r="G1577" s="80">
        <v>72.09</v>
      </c>
      <c r="H1577" s="80">
        <v>504.61</v>
      </c>
      <c r="I1577" s="80" t="s">
        <v>28</v>
      </c>
      <c r="J1577" s="80" t="s">
        <v>28</v>
      </c>
      <c r="K1577" s="80">
        <v>72.09</v>
      </c>
      <c r="L1577" s="73">
        <f t="shared" si="384"/>
        <v>72.09</v>
      </c>
      <c r="M1577" s="73">
        <f t="shared" si="385"/>
        <v>76.989999999999995</v>
      </c>
      <c r="N1577" s="72" t="str">
        <f t="shared" si="386"/>
        <v>0306</v>
      </c>
      <c r="O1577" s="74">
        <f t="shared" si="387"/>
        <v>0</v>
      </c>
      <c r="P1577" s="72">
        <f t="shared" si="388"/>
        <v>0</v>
      </c>
      <c r="Q1577" s="74">
        <f t="shared" si="389"/>
        <v>7</v>
      </c>
      <c r="R1577" s="72" t="str">
        <f t="shared" si="390"/>
        <v/>
      </c>
      <c r="S1577" s="72" t="str">
        <f t="shared" si="391"/>
        <v/>
      </c>
      <c r="AT1577" s="20">
        <f t="shared" si="392"/>
        <v>-6488.1</v>
      </c>
    </row>
    <row r="1578" spans="1:46" ht="33.75">
      <c r="A1578" s="54">
        <v>7048</v>
      </c>
      <c r="B1578" s="54" t="s">
        <v>576</v>
      </c>
      <c r="C1578" s="58" t="s">
        <v>2918</v>
      </c>
      <c r="D1578" s="79">
        <v>7</v>
      </c>
      <c r="E1578" s="79">
        <v>7</v>
      </c>
      <c r="F1578" s="80">
        <v>778.96</v>
      </c>
      <c r="G1578" s="80">
        <v>111.28</v>
      </c>
      <c r="H1578" s="80">
        <v>778.96</v>
      </c>
      <c r="I1578" s="80" t="s">
        <v>28</v>
      </c>
      <c r="J1578" s="80" t="s">
        <v>28</v>
      </c>
      <c r="K1578" s="80">
        <v>111.28</v>
      </c>
      <c r="L1578" s="73">
        <f t="shared" si="384"/>
        <v>111.28</v>
      </c>
      <c r="M1578" s="73">
        <f t="shared" si="385"/>
        <v>128.52000000000001</v>
      </c>
      <c r="N1578" s="72" t="str">
        <f t="shared" si="386"/>
        <v>0403</v>
      </c>
      <c r="O1578" s="74">
        <f t="shared" si="387"/>
        <v>0</v>
      </c>
      <c r="P1578" s="72">
        <f t="shared" si="388"/>
        <v>0</v>
      </c>
      <c r="Q1578" s="74">
        <f t="shared" si="389"/>
        <v>7</v>
      </c>
      <c r="R1578" s="72" t="str">
        <f t="shared" si="390"/>
        <v/>
      </c>
      <c r="S1578" s="72" t="str">
        <f t="shared" si="391"/>
        <v/>
      </c>
      <c r="AT1578" s="20">
        <f t="shared" si="392"/>
        <v>-10015.200000000001</v>
      </c>
    </row>
    <row r="1579" spans="1:46" ht="33.75">
      <c r="A1579" s="54">
        <v>7048</v>
      </c>
      <c r="B1579" s="54" t="s">
        <v>570</v>
      </c>
      <c r="C1579" s="58" t="s">
        <v>2918</v>
      </c>
      <c r="D1579" s="79">
        <v>7</v>
      </c>
      <c r="E1579" s="79">
        <v>7</v>
      </c>
      <c r="F1579" s="80">
        <v>778.96</v>
      </c>
      <c r="G1579" s="80">
        <v>111.28</v>
      </c>
      <c r="H1579" s="80">
        <v>778.96</v>
      </c>
      <c r="I1579" s="80" t="s">
        <v>28</v>
      </c>
      <c r="J1579" s="80" t="s">
        <v>28</v>
      </c>
      <c r="K1579" s="80">
        <v>111.28</v>
      </c>
      <c r="L1579" s="73">
        <f t="shared" si="384"/>
        <v>111.28</v>
      </c>
      <c r="M1579" s="73">
        <f t="shared" si="385"/>
        <v>128.52000000000001</v>
      </c>
      <c r="N1579" s="72" t="str">
        <f t="shared" si="386"/>
        <v>0403</v>
      </c>
      <c r="O1579" s="74">
        <f t="shared" si="387"/>
        <v>0</v>
      </c>
      <c r="P1579" s="72">
        <f t="shared" si="388"/>
        <v>0</v>
      </c>
      <c r="Q1579" s="74">
        <f t="shared" si="389"/>
        <v>7</v>
      </c>
      <c r="R1579" s="72" t="str">
        <f t="shared" si="390"/>
        <v/>
      </c>
      <c r="S1579" s="72" t="str">
        <f t="shared" si="391"/>
        <v/>
      </c>
      <c r="AT1579" s="20">
        <f t="shared" si="392"/>
        <v>-10015.200000000001</v>
      </c>
    </row>
    <row r="1580" spans="1:46" ht="33.75">
      <c r="A1580" s="54">
        <v>7048</v>
      </c>
      <c r="B1580" s="54" t="s">
        <v>572</v>
      </c>
      <c r="C1580" s="58" t="s">
        <v>2918</v>
      </c>
      <c r="D1580" s="79">
        <v>7</v>
      </c>
      <c r="E1580" s="79">
        <v>7</v>
      </c>
      <c r="F1580" s="80">
        <v>778.96</v>
      </c>
      <c r="G1580" s="80">
        <v>111.28</v>
      </c>
      <c r="H1580" s="80">
        <v>778.96</v>
      </c>
      <c r="I1580" s="80" t="s">
        <v>28</v>
      </c>
      <c r="J1580" s="80" t="s">
        <v>28</v>
      </c>
      <c r="K1580" s="80">
        <v>111.28</v>
      </c>
      <c r="L1580" s="73">
        <f t="shared" si="384"/>
        <v>111.28</v>
      </c>
      <c r="M1580" s="73">
        <f t="shared" si="385"/>
        <v>128.52000000000001</v>
      </c>
      <c r="N1580" s="72" t="str">
        <f t="shared" si="386"/>
        <v>0403</v>
      </c>
      <c r="O1580" s="74">
        <f t="shared" si="387"/>
        <v>0</v>
      </c>
      <c r="P1580" s="72">
        <f t="shared" si="388"/>
        <v>0</v>
      </c>
      <c r="Q1580" s="74">
        <f t="shared" si="389"/>
        <v>7</v>
      </c>
      <c r="R1580" s="72" t="str">
        <f t="shared" si="390"/>
        <v/>
      </c>
      <c r="S1580" s="72" t="str">
        <f t="shared" si="391"/>
        <v/>
      </c>
      <c r="AT1580" s="20">
        <f t="shared" si="392"/>
        <v>-10015.200000000001</v>
      </c>
    </row>
    <row r="1581" spans="1:46" ht="33.75">
      <c r="A1581" s="54">
        <v>7048</v>
      </c>
      <c r="B1581" s="54" t="s">
        <v>574</v>
      </c>
      <c r="C1581" s="58" t="s">
        <v>2918</v>
      </c>
      <c r="D1581" s="79">
        <v>7</v>
      </c>
      <c r="E1581" s="79">
        <v>7</v>
      </c>
      <c r="F1581" s="80">
        <v>778.96</v>
      </c>
      <c r="G1581" s="80">
        <v>111.28</v>
      </c>
      <c r="H1581" s="80">
        <v>778.96</v>
      </c>
      <c r="I1581" s="80" t="s">
        <v>28</v>
      </c>
      <c r="J1581" s="80" t="s">
        <v>28</v>
      </c>
      <c r="K1581" s="80">
        <v>111.28</v>
      </c>
      <c r="L1581" s="73">
        <f t="shared" si="384"/>
        <v>111.28</v>
      </c>
      <c r="M1581" s="73">
        <f t="shared" si="385"/>
        <v>128.52000000000001</v>
      </c>
      <c r="N1581" s="72" t="str">
        <f t="shared" si="386"/>
        <v>0403</v>
      </c>
      <c r="O1581" s="74">
        <f t="shared" si="387"/>
        <v>0</v>
      </c>
      <c r="P1581" s="72">
        <f t="shared" si="388"/>
        <v>0</v>
      </c>
      <c r="Q1581" s="74">
        <f t="shared" si="389"/>
        <v>7</v>
      </c>
      <c r="R1581" s="72" t="str">
        <f t="shared" si="390"/>
        <v/>
      </c>
      <c r="S1581" s="72" t="str">
        <f t="shared" si="391"/>
        <v/>
      </c>
      <c r="AT1581" s="20">
        <f t="shared" si="392"/>
        <v>-10015.200000000001</v>
      </c>
    </row>
    <row r="1582" spans="1:46" ht="33.75">
      <c r="A1582" s="54">
        <v>7049</v>
      </c>
      <c r="B1582" s="54" t="s">
        <v>582</v>
      </c>
      <c r="C1582" s="58" t="s">
        <v>2919</v>
      </c>
      <c r="D1582" s="79">
        <v>7</v>
      </c>
      <c r="E1582" s="79">
        <v>7</v>
      </c>
      <c r="F1582" s="80">
        <v>758.08</v>
      </c>
      <c r="G1582" s="80">
        <v>108.3</v>
      </c>
      <c r="H1582" s="80">
        <v>758.08</v>
      </c>
      <c r="I1582" s="80" t="s">
        <v>28</v>
      </c>
      <c r="J1582" s="80" t="s">
        <v>28</v>
      </c>
      <c r="K1582" s="80">
        <v>108.3</v>
      </c>
      <c r="L1582" s="73">
        <f t="shared" si="384"/>
        <v>108.3</v>
      </c>
      <c r="M1582" s="73">
        <f t="shared" si="385"/>
        <v>128.52000000000001</v>
      </c>
      <c r="N1582" s="72" t="str">
        <f t="shared" si="386"/>
        <v>0403</v>
      </c>
      <c r="O1582" s="74">
        <f t="shared" si="387"/>
        <v>0</v>
      </c>
      <c r="P1582" s="72">
        <f t="shared" si="388"/>
        <v>0</v>
      </c>
      <c r="Q1582" s="74">
        <f t="shared" si="389"/>
        <v>7</v>
      </c>
      <c r="R1582" s="72" t="str">
        <f t="shared" si="390"/>
        <v/>
      </c>
      <c r="S1582" s="72" t="str">
        <f t="shared" si="391"/>
        <v/>
      </c>
      <c r="AT1582" s="20">
        <f t="shared" si="392"/>
        <v>-9747</v>
      </c>
    </row>
    <row r="1583" spans="1:46" ht="33.75">
      <c r="A1583" s="54">
        <v>7049</v>
      </c>
      <c r="B1583" s="54" t="s">
        <v>584</v>
      </c>
      <c r="C1583" s="58" t="s">
        <v>2919</v>
      </c>
      <c r="D1583" s="79">
        <v>7</v>
      </c>
      <c r="E1583" s="79">
        <v>7</v>
      </c>
      <c r="F1583" s="80">
        <v>758.08</v>
      </c>
      <c r="G1583" s="80">
        <v>108.3</v>
      </c>
      <c r="H1583" s="80">
        <v>758.08</v>
      </c>
      <c r="I1583" s="80" t="s">
        <v>28</v>
      </c>
      <c r="J1583" s="80" t="s">
        <v>28</v>
      </c>
      <c r="K1583" s="80">
        <v>108.3</v>
      </c>
      <c r="L1583" s="73">
        <f t="shared" si="384"/>
        <v>108.3</v>
      </c>
      <c r="M1583" s="73">
        <f t="shared" si="385"/>
        <v>128.52000000000001</v>
      </c>
      <c r="N1583" s="72" t="str">
        <f t="shared" si="386"/>
        <v>0403</v>
      </c>
      <c r="O1583" s="74">
        <f t="shared" si="387"/>
        <v>0</v>
      </c>
      <c r="P1583" s="72">
        <f t="shared" si="388"/>
        <v>0</v>
      </c>
      <c r="Q1583" s="74">
        <f t="shared" si="389"/>
        <v>7</v>
      </c>
      <c r="R1583" s="72" t="str">
        <f t="shared" si="390"/>
        <v/>
      </c>
      <c r="S1583" s="72" t="str">
        <f t="shared" si="391"/>
        <v/>
      </c>
      <c r="AT1583" s="20">
        <f t="shared" si="392"/>
        <v>-9747</v>
      </c>
    </row>
    <row r="1584" spans="1:46" ht="33.75">
      <c r="A1584" s="54">
        <v>7049</v>
      </c>
      <c r="B1584" s="54" t="s">
        <v>580</v>
      </c>
      <c r="C1584" s="58" t="s">
        <v>2919</v>
      </c>
      <c r="D1584" s="79">
        <v>7</v>
      </c>
      <c r="E1584" s="79">
        <v>7</v>
      </c>
      <c r="F1584" s="80">
        <v>758.08</v>
      </c>
      <c r="G1584" s="80">
        <v>108.3</v>
      </c>
      <c r="H1584" s="80">
        <v>758.08</v>
      </c>
      <c r="I1584" s="80" t="s">
        <v>28</v>
      </c>
      <c r="J1584" s="80" t="s">
        <v>28</v>
      </c>
      <c r="K1584" s="80">
        <v>108.3</v>
      </c>
      <c r="L1584" s="73">
        <f t="shared" si="384"/>
        <v>108.3</v>
      </c>
      <c r="M1584" s="73">
        <f t="shared" si="385"/>
        <v>128.52000000000001</v>
      </c>
      <c r="N1584" s="72" t="str">
        <f t="shared" si="386"/>
        <v>0403</v>
      </c>
      <c r="O1584" s="74">
        <f t="shared" si="387"/>
        <v>0</v>
      </c>
      <c r="P1584" s="72">
        <f t="shared" si="388"/>
        <v>0</v>
      </c>
      <c r="Q1584" s="74">
        <f t="shared" si="389"/>
        <v>7</v>
      </c>
      <c r="R1584" s="72" t="str">
        <f t="shared" si="390"/>
        <v/>
      </c>
      <c r="S1584" s="72" t="str">
        <f t="shared" si="391"/>
        <v/>
      </c>
      <c r="AT1584" s="20">
        <f t="shared" si="392"/>
        <v>-9747</v>
      </c>
    </row>
    <row r="1585" spans="1:46" ht="33.75">
      <c r="A1585" s="54">
        <v>7049</v>
      </c>
      <c r="B1585" s="54" t="s">
        <v>578</v>
      </c>
      <c r="C1585" s="58" t="s">
        <v>2919</v>
      </c>
      <c r="D1585" s="79">
        <v>7</v>
      </c>
      <c r="E1585" s="79">
        <v>7</v>
      </c>
      <c r="F1585" s="80">
        <v>758.08</v>
      </c>
      <c r="G1585" s="80">
        <v>108.3</v>
      </c>
      <c r="H1585" s="80">
        <v>758.08</v>
      </c>
      <c r="I1585" s="80" t="s">
        <v>28</v>
      </c>
      <c r="J1585" s="80" t="s">
        <v>28</v>
      </c>
      <c r="K1585" s="80">
        <v>108.3</v>
      </c>
      <c r="L1585" s="73">
        <f t="shared" si="384"/>
        <v>108.3</v>
      </c>
      <c r="M1585" s="73">
        <f t="shared" si="385"/>
        <v>128.52000000000001</v>
      </c>
      <c r="N1585" s="72" t="str">
        <f t="shared" si="386"/>
        <v>0403</v>
      </c>
      <c r="O1585" s="74">
        <f t="shared" si="387"/>
        <v>0</v>
      </c>
      <c r="P1585" s="72">
        <f t="shared" si="388"/>
        <v>0</v>
      </c>
      <c r="Q1585" s="74">
        <f t="shared" si="389"/>
        <v>7</v>
      </c>
      <c r="R1585" s="72" t="str">
        <f t="shared" si="390"/>
        <v/>
      </c>
      <c r="S1585" s="72" t="str">
        <f t="shared" si="391"/>
        <v/>
      </c>
      <c r="AT1585" s="20">
        <f t="shared" si="392"/>
        <v>-9747</v>
      </c>
    </row>
    <row r="1586" spans="1:46" ht="33.75">
      <c r="A1586" s="54">
        <v>7050</v>
      </c>
      <c r="B1586" s="54" t="s">
        <v>590</v>
      </c>
      <c r="C1586" s="58" t="s">
        <v>2920</v>
      </c>
      <c r="D1586" s="79">
        <v>7</v>
      </c>
      <c r="E1586" s="79">
        <v>7</v>
      </c>
      <c r="F1586" s="80">
        <v>778.09</v>
      </c>
      <c r="G1586" s="80">
        <v>111.16</v>
      </c>
      <c r="H1586" s="80">
        <v>778.09</v>
      </c>
      <c r="I1586" s="80" t="s">
        <v>28</v>
      </c>
      <c r="J1586" s="80" t="s">
        <v>28</v>
      </c>
      <c r="K1586" s="80">
        <v>111.16</v>
      </c>
      <c r="L1586" s="73">
        <f t="shared" si="384"/>
        <v>111.16</v>
      </c>
      <c r="M1586" s="73">
        <f t="shared" si="385"/>
        <v>128.52000000000001</v>
      </c>
      <c r="N1586" s="72" t="str">
        <f t="shared" si="386"/>
        <v>0403</v>
      </c>
      <c r="O1586" s="74">
        <f t="shared" si="387"/>
        <v>0</v>
      </c>
      <c r="P1586" s="72">
        <f t="shared" si="388"/>
        <v>0</v>
      </c>
      <c r="Q1586" s="74">
        <f t="shared" si="389"/>
        <v>7</v>
      </c>
      <c r="R1586" s="72" t="str">
        <f t="shared" si="390"/>
        <v/>
      </c>
      <c r="S1586" s="72" t="str">
        <f t="shared" si="391"/>
        <v/>
      </c>
      <c r="AT1586" s="20">
        <f t="shared" si="392"/>
        <v>-10004.4</v>
      </c>
    </row>
    <row r="1587" spans="1:46" ht="33.75">
      <c r="A1587" s="54">
        <v>7050</v>
      </c>
      <c r="B1587" s="54" t="s">
        <v>592</v>
      </c>
      <c r="C1587" s="58" t="s">
        <v>2920</v>
      </c>
      <c r="D1587" s="79">
        <v>7</v>
      </c>
      <c r="E1587" s="79">
        <v>7</v>
      </c>
      <c r="F1587" s="80">
        <v>778.09</v>
      </c>
      <c r="G1587" s="80">
        <v>111.16</v>
      </c>
      <c r="H1587" s="80">
        <v>778.09</v>
      </c>
      <c r="I1587" s="80" t="s">
        <v>28</v>
      </c>
      <c r="J1587" s="80" t="s">
        <v>28</v>
      </c>
      <c r="K1587" s="80">
        <v>111.16</v>
      </c>
      <c r="L1587" s="73">
        <f t="shared" si="384"/>
        <v>111.16</v>
      </c>
      <c r="M1587" s="73">
        <f t="shared" si="385"/>
        <v>128.52000000000001</v>
      </c>
      <c r="N1587" s="72" t="str">
        <f t="shared" si="386"/>
        <v>0403</v>
      </c>
      <c r="O1587" s="74">
        <f t="shared" si="387"/>
        <v>0</v>
      </c>
      <c r="P1587" s="72">
        <f t="shared" si="388"/>
        <v>0</v>
      </c>
      <c r="Q1587" s="74">
        <f t="shared" si="389"/>
        <v>7</v>
      </c>
      <c r="R1587" s="72" t="str">
        <f t="shared" si="390"/>
        <v/>
      </c>
      <c r="S1587" s="72" t="str">
        <f t="shared" si="391"/>
        <v/>
      </c>
      <c r="AT1587" s="20">
        <f t="shared" si="392"/>
        <v>-10004.4</v>
      </c>
    </row>
    <row r="1588" spans="1:46" ht="33.75">
      <c r="A1588" s="54">
        <v>7050</v>
      </c>
      <c r="B1588" s="54" t="s">
        <v>586</v>
      </c>
      <c r="C1588" s="58" t="s">
        <v>2920</v>
      </c>
      <c r="D1588" s="79">
        <v>7</v>
      </c>
      <c r="E1588" s="79">
        <v>7</v>
      </c>
      <c r="F1588" s="80">
        <v>778.09</v>
      </c>
      <c r="G1588" s="80">
        <v>111.16</v>
      </c>
      <c r="H1588" s="80">
        <v>778.09</v>
      </c>
      <c r="I1588" s="80" t="s">
        <v>28</v>
      </c>
      <c r="J1588" s="80" t="s">
        <v>28</v>
      </c>
      <c r="K1588" s="80">
        <v>111.16</v>
      </c>
      <c r="L1588" s="73">
        <f t="shared" si="384"/>
        <v>111.16</v>
      </c>
      <c r="M1588" s="73">
        <f t="shared" si="385"/>
        <v>128.52000000000001</v>
      </c>
      <c r="N1588" s="72" t="str">
        <f t="shared" si="386"/>
        <v>0403</v>
      </c>
      <c r="O1588" s="74">
        <f t="shared" si="387"/>
        <v>0</v>
      </c>
      <c r="P1588" s="72">
        <f t="shared" si="388"/>
        <v>0</v>
      </c>
      <c r="Q1588" s="74">
        <f t="shared" si="389"/>
        <v>7</v>
      </c>
      <c r="R1588" s="72" t="str">
        <f t="shared" si="390"/>
        <v/>
      </c>
      <c r="S1588" s="72" t="str">
        <f t="shared" si="391"/>
        <v/>
      </c>
      <c r="AT1588" s="20">
        <f t="shared" si="392"/>
        <v>-10004.4</v>
      </c>
    </row>
    <row r="1589" spans="1:46" ht="33.75">
      <c r="A1589" s="54">
        <v>7050</v>
      </c>
      <c r="B1589" s="54" t="s">
        <v>588</v>
      </c>
      <c r="C1589" s="58" t="s">
        <v>2920</v>
      </c>
      <c r="D1589" s="79">
        <v>7</v>
      </c>
      <c r="E1589" s="79">
        <v>7</v>
      </c>
      <c r="F1589" s="80">
        <v>778.09</v>
      </c>
      <c r="G1589" s="80">
        <v>111.16</v>
      </c>
      <c r="H1589" s="80">
        <v>778.09</v>
      </c>
      <c r="I1589" s="80" t="s">
        <v>28</v>
      </c>
      <c r="J1589" s="80" t="s">
        <v>28</v>
      </c>
      <c r="K1589" s="80">
        <v>111.16</v>
      </c>
      <c r="L1589" s="73">
        <f t="shared" si="384"/>
        <v>111.16</v>
      </c>
      <c r="M1589" s="73">
        <f t="shared" si="385"/>
        <v>128.52000000000001</v>
      </c>
      <c r="N1589" s="72" t="str">
        <f t="shared" si="386"/>
        <v>0403</v>
      </c>
      <c r="O1589" s="74">
        <f t="shared" si="387"/>
        <v>0</v>
      </c>
      <c r="P1589" s="72">
        <f t="shared" si="388"/>
        <v>0</v>
      </c>
      <c r="Q1589" s="74">
        <f t="shared" si="389"/>
        <v>7</v>
      </c>
      <c r="R1589" s="72" t="str">
        <f t="shared" si="390"/>
        <v/>
      </c>
      <c r="S1589" s="72" t="str">
        <f t="shared" si="391"/>
        <v/>
      </c>
      <c r="AT1589" s="20">
        <f t="shared" si="392"/>
        <v>-10004.4</v>
      </c>
    </row>
    <row r="1590" spans="1:46" ht="45">
      <c r="A1590" s="54">
        <v>7051</v>
      </c>
      <c r="B1590" s="54" t="s">
        <v>604</v>
      </c>
      <c r="C1590" s="58" t="s">
        <v>2921</v>
      </c>
      <c r="D1590" s="79">
        <v>7</v>
      </c>
      <c r="E1590" s="79">
        <v>7</v>
      </c>
      <c r="F1590" s="80">
        <v>6322.32</v>
      </c>
      <c r="G1590" s="80">
        <v>903.19</v>
      </c>
      <c r="H1590" s="80">
        <v>6322.32</v>
      </c>
      <c r="I1590" s="80" t="s">
        <v>28</v>
      </c>
      <c r="J1590" s="80" t="s">
        <v>28</v>
      </c>
      <c r="K1590" s="80">
        <v>903.19</v>
      </c>
      <c r="L1590" s="73">
        <f t="shared" si="384"/>
        <v>903.19</v>
      </c>
      <c r="M1590" s="73">
        <f t="shared" si="385"/>
        <v>155.03</v>
      </c>
      <c r="N1590" s="72" t="str">
        <f t="shared" si="386"/>
        <v>0406</v>
      </c>
      <c r="O1590" s="74">
        <f t="shared" si="387"/>
        <v>0</v>
      </c>
      <c r="P1590" s="72">
        <f t="shared" si="388"/>
        <v>0</v>
      </c>
      <c r="Q1590" s="74">
        <f t="shared" si="389"/>
        <v>7</v>
      </c>
      <c r="R1590" s="72" t="str">
        <f t="shared" si="390"/>
        <v/>
      </c>
      <c r="S1590" s="72" t="str">
        <f t="shared" si="391"/>
        <v/>
      </c>
      <c r="AT1590" s="20">
        <f t="shared" si="392"/>
        <v>-81287.100000000006</v>
      </c>
    </row>
    <row r="1591" spans="1:46" ht="45">
      <c r="A1591" s="54">
        <v>7051</v>
      </c>
      <c r="B1591" s="54" t="s">
        <v>602</v>
      </c>
      <c r="C1591" s="58" t="s">
        <v>2921</v>
      </c>
      <c r="D1591" s="79">
        <v>7</v>
      </c>
      <c r="E1591" s="79">
        <v>7</v>
      </c>
      <c r="F1591" s="80">
        <v>6322.32</v>
      </c>
      <c r="G1591" s="80">
        <v>903.19</v>
      </c>
      <c r="H1591" s="80">
        <v>6322.32</v>
      </c>
      <c r="I1591" s="80" t="s">
        <v>28</v>
      </c>
      <c r="J1591" s="80" t="s">
        <v>28</v>
      </c>
      <c r="K1591" s="80">
        <v>903.19</v>
      </c>
      <c r="L1591" s="73">
        <f t="shared" si="384"/>
        <v>903.19</v>
      </c>
      <c r="M1591" s="73">
        <f t="shared" si="385"/>
        <v>155.03</v>
      </c>
      <c r="N1591" s="72" t="str">
        <f t="shared" si="386"/>
        <v>0406</v>
      </c>
      <c r="O1591" s="74">
        <f t="shared" si="387"/>
        <v>0</v>
      </c>
      <c r="P1591" s="72">
        <f t="shared" si="388"/>
        <v>0</v>
      </c>
      <c r="Q1591" s="74">
        <f t="shared" si="389"/>
        <v>7</v>
      </c>
      <c r="R1591" s="72" t="str">
        <f t="shared" si="390"/>
        <v/>
      </c>
      <c r="S1591" s="72" t="str">
        <f t="shared" si="391"/>
        <v/>
      </c>
      <c r="AT1591" s="20">
        <f t="shared" si="392"/>
        <v>-81287.100000000006</v>
      </c>
    </row>
    <row r="1592" spans="1:46" ht="45">
      <c r="A1592" s="54">
        <v>7052</v>
      </c>
      <c r="B1592" s="54" t="s">
        <v>614</v>
      </c>
      <c r="C1592" s="58" t="s">
        <v>2922</v>
      </c>
      <c r="D1592" s="79">
        <v>7</v>
      </c>
      <c r="E1592" s="79">
        <v>7</v>
      </c>
      <c r="F1592" s="80">
        <v>764.4</v>
      </c>
      <c r="G1592" s="80">
        <v>109.2</v>
      </c>
      <c r="H1592" s="80">
        <v>764.4</v>
      </c>
      <c r="I1592" s="80" t="s">
        <v>28</v>
      </c>
      <c r="J1592" s="80" t="s">
        <v>28</v>
      </c>
      <c r="K1592" s="80">
        <v>109.2</v>
      </c>
      <c r="L1592" s="73">
        <f t="shared" si="384"/>
        <v>109.2</v>
      </c>
      <c r="M1592" s="73">
        <f t="shared" si="385"/>
        <v>155.03</v>
      </c>
      <c r="N1592" s="72" t="str">
        <f t="shared" si="386"/>
        <v>0406</v>
      </c>
      <c r="O1592" s="74">
        <f t="shared" si="387"/>
        <v>0</v>
      </c>
      <c r="P1592" s="72">
        <f t="shared" si="388"/>
        <v>0</v>
      </c>
      <c r="Q1592" s="74">
        <f t="shared" si="389"/>
        <v>7</v>
      </c>
      <c r="R1592" s="72" t="str">
        <f t="shared" si="390"/>
        <v/>
      </c>
      <c r="S1592" s="72" t="str">
        <f t="shared" si="391"/>
        <v/>
      </c>
      <c r="AT1592" s="20">
        <f t="shared" si="392"/>
        <v>-9828</v>
      </c>
    </row>
    <row r="1593" spans="1:46" ht="45">
      <c r="A1593" s="54">
        <v>7052</v>
      </c>
      <c r="B1593" s="54" t="s">
        <v>612</v>
      </c>
      <c r="C1593" s="58" t="s">
        <v>2922</v>
      </c>
      <c r="D1593" s="79">
        <v>7</v>
      </c>
      <c r="E1593" s="79">
        <v>7</v>
      </c>
      <c r="F1593" s="80">
        <v>764.4</v>
      </c>
      <c r="G1593" s="80">
        <v>109.2</v>
      </c>
      <c r="H1593" s="80">
        <v>764.4</v>
      </c>
      <c r="I1593" s="80" t="s">
        <v>28</v>
      </c>
      <c r="J1593" s="80" t="s">
        <v>28</v>
      </c>
      <c r="K1593" s="80">
        <v>109.2</v>
      </c>
      <c r="L1593" s="73">
        <f t="shared" si="384"/>
        <v>109.2</v>
      </c>
      <c r="M1593" s="73">
        <f t="shared" si="385"/>
        <v>155.03</v>
      </c>
      <c r="N1593" s="72" t="str">
        <f t="shared" si="386"/>
        <v>0406</v>
      </c>
      <c r="O1593" s="74">
        <f t="shared" si="387"/>
        <v>0</v>
      </c>
      <c r="P1593" s="72">
        <f t="shared" si="388"/>
        <v>0</v>
      </c>
      <c r="Q1593" s="74">
        <f t="shared" si="389"/>
        <v>7</v>
      </c>
      <c r="R1593" s="72" t="str">
        <f t="shared" si="390"/>
        <v/>
      </c>
      <c r="S1593" s="72" t="str">
        <f t="shared" si="391"/>
        <v/>
      </c>
      <c r="AT1593" s="20">
        <f t="shared" si="392"/>
        <v>-9828</v>
      </c>
    </row>
    <row r="1594" spans="1:46" ht="45">
      <c r="A1594" s="54">
        <v>7052</v>
      </c>
      <c r="B1594" s="54" t="s">
        <v>610</v>
      </c>
      <c r="C1594" s="58" t="s">
        <v>2922</v>
      </c>
      <c r="D1594" s="79">
        <v>7</v>
      </c>
      <c r="E1594" s="79">
        <v>7</v>
      </c>
      <c r="F1594" s="80">
        <v>764.4</v>
      </c>
      <c r="G1594" s="80">
        <v>109.2</v>
      </c>
      <c r="H1594" s="80">
        <v>764.4</v>
      </c>
      <c r="I1594" s="80" t="s">
        <v>28</v>
      </c>
      <c r="J1594" s="80" t="s">
        <v>28</v>
      </c>
      <c r="K1594" s="80">
        <v>109.2</v>
      </c>
      <c r="L1594" s="73">
        <f t="shared" si="384"/>
        <v>109.2</v>
      </c>
      <c r="M1594" s="73">
        <f t="shared" si="385"/>
        <v>155.03</v>
      </c>
      <c r="N1594" s="72" t="str">
        <f t="shared" si="386"/>
        <v>0406</v>
      </c>
      <c r="O1594" s="74">
        <f t="shared" si="387"/>
        <v>0</v>
      </c>
      <c r="P1594" s="72">
        <f t="shared" si="388"/>
        <v>0</v>
      </c>
      <c r="Q1594" s="74">
        <f t="shared" si="389"/>
        <v>7</v>
      </c>
      <c r="R1594" s="72" t="str">
        <f t="shared" si="390"/>
        <v/>
      </c>
      <c r="S1594" s="72" t="str">
        <f t="shared" si="391"/>
        <v/>
      </c>
      <c r="AT1594" s="20">
        <f t="shared" si="392"/>
        <v>-9828</v>
      </c>
    </row>
    <row r="1595" spans="1:46" ht="45">
      <c r="A1595" s="54">
        <v>7052</v>
      </c>
      <c r="B1595" s="54" t="s">
        <v>606</v>
      </c>
      <c r="C1595" s="58" t="s">
        <v>2922</v>
      </c>
      <c r="D1595" s="79">
        <v>7</v>
      </c>
      <c r="E1595" s="79">
        <v>7</v>
      </c>
      <c r="F1595" s="80">
        <v>764.4</v>
      </c>
      <c r="G1595" s="80">
        <v>109.2</v>
      </c>
      <c r="H1595" s="80">
        <v>764.4</v>
      </c>
      <c r="I1595" s="80" t="s">
        <v>28</v>
      </c>
      <c r="J1595" s="80" t="s">
        <v>28</v>
      </c>
      <c r="K1595" s="80">
        <v>109.2</v>
      </c>
      <c r="L1595" s="73">
        <f t="shared" si="384"/>
        <v>109.2</v>
      </c>
      <c r="M1595" s="73">
        <f t="shared" si="385"/>
        <v>155.03</v>
      </c>
      <c r="N1595" s="72" t="str">
        <f t="shared" si="386"/>
        <v>0406</v>
      </c>
      <c r="O1595" s="74">
        <f t="shared" si="387"/>
        <v>0</v>
      </c>
      <c r="P1595" s="72">
        <f t="shared" si="388"/>
        <v>0</v>
      </c>
      <c r="Q1595" s="74">
        <f t="shared" si="389"/>
        <v>7</v>
      </c>
      <c r="R1595" s="72" t="str">
        <f t="shared" si="390"/>
        <v/>
      </c>
      <c r="S1595" s="72" t="str">
        <f t="shared" si="391"/>
        <v/>
      </c>
      <c r="AT1595" s="20">
        <f t="shared" si="392"/>
        <v>-9828</v>
      </c>
    </row>
    <row r="1596" spans="1:46" ht="45">
      <c r="A1596" s="54">
        <v>7052</v>
      </c>
      <c r="B1596" s="54" t="s">
        <v>616</v>
      </c>
      <c r="C1596" s="58" t="s">
        <v>2922</v>
      </c>
      <c r="D1596" s="79">
        <v>7</v>
      </c>
      <c r="E1596" s="79">
        <v>7</v>
      </c>
      <c r="F1596" s="80">
        <v>764.4</v>
      </c>
      <c r="G1596" s="80">
        <v>109.2</v>
      </c>
      <c r="H1596" s="80">
        <v>764.4</v>
      </c>
      <c r="I1596" s="80" t="s">
        <v>28</v>
      </c>
      <c r="J1596" s="80" t="s">
        <v>28</v>
      </c>
      <c r="K1596" s="80">
        <v>109.2</v>
      </c>
      <c r="L1596" s="73">
        <f t="shared" si="384"/>
        <v>109.2</v>
      </c>
      <c r="M1596" s="73">
        <f t="shared" si="385"/>
        <v>155.03</v>
      </c>
      <c r="N1596" s="72" t="str">
        <f t="shared" si="386"/>
        <v>0406</v>
      </c>
      <c r="O1596" s="74">
        <f t="shared" si="387"/>
        <v>0</v>
      </c>
      <c r="P1596" s="72">
        <f t="shared" si="388"/>
        <v>0</v>
      </c>
      <c r="Q1596" s="74">
        <f t="shared" si="389"/>
        <v>7</v>
      </c>
      <c r="R1596" s="72" t="str">
        <f t="shared" si="390"/>
        <v/>
      </c>
      <c r="S1596" s="72" t="str">
        <f t="shared" si="391"/>
        <v/>
      </c>
      <c r="AT1596" s="20">
        <f t="shared" si="392"/>
        <v>-9828</v>
      </c>
    </row>
    <row r="1597" spans="1:46" ht="45">
      <c r="A1597" s="54">
        <v>7052</v>
      </c>
      <c r="B1597" s="54" t="s">
        <v>608</v>
      </c>
      <c r="C1597" s="58" t="s">
        <v>2922</v>
      </c>
      <c r="D1597" s="79">
        <v>7</v>
      </c>
      <c r="E1597" s="79">
        <v>7</v>
      </c>
      <c r="F1597" s="80">
        <v>764.4</v>
      </c>
      <c r="G1597" s="80">
        <v>109.2</v>
      </c>
      <c r="H1597" s="80">
        <v>764.4</v>
      </c>
      <c r="I1597" s="80" t="s">
        <v>28</v>
      </c>
      <c r="J1597" s="80" t="s">
        <v>28</v>
      </c>
      <c r="K1597" s="80">
        <v>109.2</v>
      </c>
      <c r="L1597" s="73">
        <f t="shared" si="384"/>
        <v>109.2</v>
      </c>
      <c r="M1597" s="73">
        <f t="shared" si="385"/>
        <v>155.03</v>
      </c>
      <c r="N1597" s="72" t="str">
        <f t="shared" si="386"/>
        <v>0406</v>
      </c>
      <c r="O1597" s="74">
        <f t="shared" si="387"/>
        <v>0</v>
      </c>
      <c r="P1597" s="72">
        <f t="shared" si="388"/>
        <v>0</v>
      </c>
      <c r="Q1597" s="74">
        <f t="shared" si="389"/>
        <v>7</v>
      </c>
      <c r="R1597" s="72" t="str">
        <f t="shared" si="390"/>
        <v/>
      </c>
      <c r="S1597" s="72" t="str">
        <f t="shared" si="391"/>
        <v/>
      </c>
      <c r="AT1597" s="20">
        <f t="shared" si="392"/>
        <v>-9828</v>
      </c>
    </row>
    <row r="1598" spans="1:46" ht="45">
      <c r="A1598" s="54">
        <v>7053</v>
      </c>
      <c r="B1598" s="54" t="s">
        <v>620</v>
      </c>
      <c r="C1598" s="58" t="s">
        <v>2923</v>
      </c>
      <c r="D1598" s="79">
        <v>7</v>
      </c>
      <c r="E1598" s="79">
        <v>7</v>
      </c>
      <c r="F1598" s="80">
        <v>741.49</v>
      </c>
      <c r="G1598" s="80">
        <v>105.93</v>
      </c>
      <c r="H1598" s="80">
        <v>741.49</v>
      </c>
      <c r="I1598" s="80" t="s">
        <v>28</v>
      </c>
      <c r="J1598" s="80" t="s">
        <v>28</v>
      </c>
      <c r="K1598" s="80">
        <v>105.93</v>
      </c>
      <c r="L1598" s="73">
        <f t="shared" si="384"/>
        <v>105.93</v>
      </c>
      <c r="M1598" s="73">
        <f t="shared" si="385"/>
        <v>155.03</v>
      </c>
      <c r="N1598" s="72" t="str">
        <f t="shared" si="386"/>
        <v>0406</v>
      </c>
      <c r="O1598" s="74">
        <f t="shared" si="387"/>
        <v>0</v>
      </c>
      <c r="P1598" s="72">
        <f t="shared" si="388"/>
        <v>0</v>
      </c>
      <c r="Q1598" s="74">
        <f t="shared" si="389"/>
        <v>7</v>
      </c>
      <c r="R1598" s="72" t="str">
        <f t="shared" si="390"/>
        <v/>
      </c>
      <c r="S1598" s="72" t="str">
        <f t="shared" si="391"/>
        <v/>
      </c>
      <c r="AT1598" s="20">
        <f t="shared" si="392"/>
        <v>-9533.7000000000007</v>
      </c>
    </row>
    <row r="1599" spans="1:46" ht="45">
      <c r="A1599" s="54">
        <v>7053</v>
      </c>
      <c r="B1599" s="54" t="s">
        <v>618</v>
      </c>
      <c r="C1599" s="58" t="s">
        <v>2923</v>
      </c>
      <c r="D1599" s="79">
        <v>7</v>
      </c>
      <c r="E1599" s="79">
        <v>7</v>
      </c>
      <c r="F1599" s="80">
        <v>741.49</v>
      </c>
      <c r="G1599" s="80">
        <v>105.93</v>
      </c>
      <c r="H1599" s="80">
        <v>741.49</v>
      </c>
      <c r="I1599" s="80" t="s">
        <v>28</v>
      </c>
      <c r="J1599" s="80" t="s">
        <v>28</v>
      </c>
      <c r="K1599" s="80">
        <v>105.93</v>
      </c>
      <c r="L1599" s="73">
        <f t="shared" si="384"/>
        <v>105.93</v>
      </c>
      <c r="M1599" s="73">
        <f t="shared" si="385"/>
        <v>155.03</v>
      </c>
      <c r="N1599" s="72" t="str">
        <f t="shared" si="386"/>
        <v>0406</v>
      </c>
      <c r="O1599" s="74">
        <f t="shared" si="387"/>
        <v>0</v>
      </c>
      <c r="P1599" s="72">
        <f t="shared" si="388"/>
        <v>0</v>
      </c>
      <c r="Q1599" s="74">
        <f t="shared" si="389"/>
        <v>7</v>
      </c>
      <c r="R1599" s="72" t="str">
        <f t="shared" si="390"/>
        <v/>
      </c>
      <c r="S1599" s="72" t="str">
        <f t="shared" si="391"/>
        <v/>
      </c>
      <c r="AT1599" s="20">
        <f t="shared" si="392"/>
        <v>-9533.7000000000007</v>
      </c>
    </row>
    <row r="1600" spans="1:46" ht="45">
      <c r="A1600" s="54">
        <v>7053</v>
      </c>
      <c r="B1600" s="54" t="s">
        <v>626</v>
      </c>
      <c r="C1600" s="58" t="s">
        <v>2923</v>
      </c>
      <c r="D1600" s="79">
        <v>7</v>
      </c>
      <c r="E1600" s="79">
        <v>7</v>
      </c>
      <c r="F1600" s="80">
        <v>741.49</v>
      </c>
      <c r="G1600" s="80">
        <v>105.93</v>
      </c>
      <c r="H1600" s="80">
        <v>741.49</v>
      </c>
      <c r="I1600" s="80" t="s">
        <v>28</v>
      </c>
      <c r="J1600" s="80" t="s">
        <v>28</v>
      </c>
      <c r="K1600" s="80">
        <v>105.93</v>
      </c>
      <c r="L1600" s="73">
        <f t="shared" si="384"/>
        <v>105.93</v>
      </c>
      <c r="M1600" s="73">
        <f t="shared" si="385"/>
        <v>155.03</v>
      </c>
      <c r="N1600" s="72" t="str">
        <f t="shared" si="386"/>
        <v>0406</v>
      </c>
      <c r="O1600" s="74">
        <f t="shared" si="387"/>
        <v>0</v>
      </c>
      <c r="P1600" s="72">
        <f t="shared" si="388"/>
        <v>0</v>
      </c>
      <c r="Q1600" s="74">
        <f t="shared" si="389"/>
        <v>7</v>
      </c>
      <c r="R1600" s="72" t="str">
        <f t="shared" si="390"/>
        <v/>
      </c>
      <c r="S1600" s="72" t="str">
        <f t="shared" si="391"/>
        <v/>
      </c>
      <c r="AT1600" s="20">
        <f t="shared" si="392"/>
        <v>-9533.7000000000007</v>
      </c>
    </row>
    <row r="1601" spans="1:46" ht="45">
      <c r="A1601" s="54">
        <v>7053</v>
      </c>
      <c r="B1601" s="54" t="s">
        <v>622</v>
      </c>
      <c r="C1601" s="58" t="s">
        <v>2923</v>
      </c>
      <c r="D1601" s="79">
        <v>7</v>
      </c>
      <c r="E1601" s="79">
        <v>7</v>
      </c>
      <c r="F1601" s="80">
        <v>741.49</v>
      </c>
      <c r="G1601" s="80">
        <v>105.93</v>
      </c>
      <c r="H1601" s="80">
        <v>741.49</v>
      </c>
      <c r="I1601" s="80" t="s">
        <v>28</v>
      </c>
      <c r="J1601" s="80" t="s">
        <v>28</v>
      </c>
      <c r="K1601" s="80">
        <v>105.93</v>
      </c>
      <c r="L1601" s="73">
        <f t="shared" si="384"/>
        <v>105.93</v>
      </c>
      <c r="M1601" s="73">
        <f t="shared" si="385"/>
        <v>155.03</v>
      </c>
      <c r="N1601" s="72" t="str">
        <f t="shared" si="386"/>
        <v>0406</v>
      </c>
      <c r="O1601" s="74">
        <f t="shared" si="387"/>
        <v>0</v>
      </c>
      <c r="P1601" s="72">
        <f t="shared" si="388"/>
        <v>0</v>
      </c>
      <c r="Q1601" s="74">
        <f t="shared" si="389"/>
        <v>7</v>
      </c>
      <c r="R1601" s="72" t="str">
        <f t="shared" si="390"/>
        <v/>
      </c>
      <c r="S1601" s="72" t="str">
        <f t="shared" si="391"/>
        <v/>
      </c>
      <c r="AT1601" s="20">
        <f t="shared" si="392"/>
        <v>-9533.7000000000007</v>
      </c>
    </row>
    <row r="1602" spans="1:46" ht="45">
      <c r="A1602" s="54">
        <v>7053</v>
      </c>
      <c r="B1602" s="54" t="s">
        <v>624</v>
      </c>
      <c r="C1602" s="58" t="s">
        <v>2923</v>
      </c>
      <c r="D1602" s="79">
        <v>7</v>
      </c>
      <c r="E1602" s="79">
        <v>7</v>
      </c>
      <c r="F1602" s="80">
        <v>741.49</v>
      </c>
      <c r="G1602" s="80">
        <v>105.93</v>
      </c>
      <c r="H1602" s="80">
        <v>741.49</v>
      </c>
      <c r="I1602" s="80" t="s">
        <v>28</v>
      </c>
      <c r="J1602" s="80" t="s">
        <v>28</v>
      </c>
      <c r="K1602" s="80">
        <v>105.93</v>
      </c>
      <c r="L1602" s="73">
        <f t="shared" si="384"/>
        <v>105.93</v>
      </c>
      <c r="M1602" s="73">
        <f t="shared" si="385"/>
        <v>155.03</v>
      </c>
      <c r="N1602" s="72" t="str">
        <f t="shared" si="386"/>
        <v>0406</v>
      </c>
      <c r="O1602" s="74">
        <f t="shared" si="387"/>
        <v>0</v>
      </c>
      <c r="P1602" s="72">
        <f t="shared" si="388"/>
        <v>0</v>
      </c>
      <c r="Q1602" s="74">
        <f t="shared" si="389"/>
        <v>7</v>
      </c>
      <c r="R1602" s="72" t="str">
        <f t="shared" si="390"/>
        <v/>
      </c>
      <c r="S1602" s="72" t="str">
        <f t="shared" si="391"/>
        <v/>
      </c>
      <c r="AT1602" s="20">
        <f t="shared" si="392"/>
        <v>-9533.7000000000007</v>
      </c>
    </row>
    <row r="1603" spans="1:46" ht="45">
      <c r="A1603" s="54">
        <v>7053</v>
      </c>
      <c r="B1603" s="54" t="s">
        <v>628</v>
      </c>
      <c r="C1603" s="58" t="s">
        <v>2923</v>
      </c>
      <c r="D1603" s="79">
        <v>7</v>
      </c>
      <c r="E1603" s="79">
        <v>7</v>
      </c>
      <c r="F1603" s="80">
        <v>741.49</v>
      </c>
      <c r="G1603" s="80">
        <v>105.93</v>
      </c>
      <c r="H1603" s="80">
        <v>741.49</v>
      </c>
      <c r="I1603" s="80" t="s">
        <v>28</v>
      </c>
      <c r="J1603" s="80" t="s">
        <v>28</v>
      </c>
      <c r="K1603" s="80">
        <v>105.93</v>
      </c>
      <c r="L1603" s="73">
        <f t="shared" si="384"/>
        <v>105.93</v>
      </c>
      <c r="M1603" s="73">
        <f t="shared" si="385"/>
        <v>155.03</v>
      </c>
      <c r="N1603" s="72" t="str">
        <f t="shared" si="386"/>
        <v>0406</v>
      </c>
      <c r="O1603" s="74">
        <f t="shared" si="387"/>
        <v>0</v>
      </c>
      <c r="P1603" s="72">
        <f t="shared" si="388"/>
        <v>0</v>
      </c>
      <c r="Q1603" s="74">
        <f t="shared" si="389"/>
        <v>7</v>
      </c>
      <c r="R1603" s="72" t="str">
        <f t="shared" si="390"/>
        <v/>
      </c>
      <c r="S1603" s="72" t="str">
        <f t="shared" si="391"/>
        <v/>
      </c>
      <c r="AT1603" s="20">
        <f t="shared" si="392"/>
        <v>-9533.7000000000007</v>
      </c>
    </row>
    <row r="1604" spans="1:46" ht="45">
      <c r="A1604" s="54">
        <v>7054</v>
      </c>
      <c r="B1604" s="54" t="s">
        <v>636</v>
      </c>
      <c r="C1604" s="58" t="s">
        <v>2924</v>
      </c>
      <c r="D1604" s="79">
        <v>7</v>
      </c>
      <c r="E1604" s="79">
        <v>7</v>
      </c>
      <c r="F1604" s="80">
        <v>613.62</v>
      </c>
      <c r="G1604" s="80">
        <v>87.66</v>
      </c>
      <c r="H1604" s="80">
        <v>613.62</v>
      </c>
      <c r="I1604" s="80" t="s">
        <v>28</v>
      </c>
      <c r="J1604" s="80" t="s">
        <v>28</v>
      </c>
      <c r="K1604" s="80">
        <v>87.66</v>
      </c>
      <c r="L1604" s="73">
        <f t="shared" ref="L1604:L1667" si="393">IFERROR(VLOOKUP(B1604,$B$1326:$K$2467,6,0),"")</f>
        <v>87.66</v>
      </c>
      <c r="M1604" s="73">
        <f t="shared" ref="M1604:M1667" si="394">IFERROR(VLOOKUP($B1604,$B$2468:$K$3603,6,0),"")</f>
        <v>155.03</v>
      </c>
      <c r="N1604" s="72" t="str">
        <f t="shared" ref="N1604:N1667" si="395">LEFT(B1604,4)</f>
        <v>0406</v>
      </c>
      <c r="O1604" s="74">
        <f t="shared" ref="O1604:O1667" si="396">E1604-D1604</f>
        <v>0</v>
      </c>
      <c r="P1604" s="72">
        <f t="shared" ref="P1604:P1667" si="397">IF(O1604=20,1,0)</f>
        <v>0</v>
      </c>
      <c r="Q1604" s="74">
        <f t="shared" ref="Q1604:Q1667" si="398">D1604</f>
        <v>7</v>
      </c>
      <c r="R1604" s="72" t="str">
        <f t="shared" ref="R1604:R1667" si="399">IF(P1604=1,Q1604+7,"")</f>
        <v/>
      </c>
      <c r="S1604" s="72" t="str">
        <f t="shared" ref="S1604:S1667" si="400">IF(P1604=1,Q1604+14,"")</f>
        <v/>
      </c>
      <c r="AT1604" s="20">
        <f t="shared" si="392"/>
        <v>-7889.4</v>
      </c>
    </row>
    <row r="1605" spans="1:46" ht="45">
      <c r="A1605" s="54">
        <v>7054</v>
      </c>
      <c r="B1605" s="54" t="s">
        <v>638</v>
      </c>
      <c r="C1605" s="58" t="s">
        <v>2924</v>
      </c>
      <c r="D1605" s="79">
        <v>7</v>
      </c>
      <c r="E1605" s="79">
        <v>7</v>
      </c>
      <c r="F1605" s="80">
        <v>613.62</v>
      </c>
      <c r="G1605" s="80">
        <v>87.66</v>
      </c>
      <c r="H1605" s="80">
        <v>613.62</v>
      </c>
      <c r="I1605" s="80" t="s">
        <v>28</v>
      </c>
      <c r="J1605" s="80" t="s">
        <v>28</v>
      </c>
      <c r="K1605" s="80">
        <v>87.66</v>
      </c>
      <c r="L1605" s="73">
        <f t="shared" si="393"/>
        <v>87.66</v>
      </c>
      <c r="M1605" s="73">
        <f t="shared" si="394"/>
        <v>155.03</v>
      </c>
      <c r="N1605" s="72" t="str">
        <f t="shared" si="395"/>
        <v>0406</v>
      </c>
      <c r="O1605" s="74">
        <f t="shared" si="396"/>
        <v>0</v>
      </c>
      <c r="P1605" s="72">
        <f t="shared" si="397"/>
        <v>0</v>
      </c>
      <c r="Q1605" s="74">
        <f t="shared" si="398"/>
        <v>7</v>
      </c>
      <c r="R1605" s="72" t="str">
        <f t="shared" si="399"/>
        <v/>
      </c>
      <c r="S1605" s="72" t="str">
        <f t="shared" si="400"/>
        <v/>
      </c>
      <c r="AT1605" s="20">
        <f t="shared" si="392"/>
        <v>-7889.4</v>
      </c>
    </row>
    <row r="1606" spans="1:46" ht="45">
      <c r="A1606" s="54">
        <v>7054</v>
      </c>
      <c r="B1606" s="54" t="s">
        <v>630</v>
      </c>
      <c r="C1606" s="58" t="s">
        <v>2924</v>
      </c>
      <c r="D1606" s="79">
        <v>7</v>
      </c>
      <c r="E1606" s="79">
        <v>7</v>
      </c>
      <c r="F1606" s="80">
        <v>613.62</v>
      </c>
      <c r="G1606" s="80">
        <v>87.66</v>
      </c>
      <c r="H1606" s="80">
        <v>613.62</v>
      </c>
      <c r="I1606" s="80" t="s">
        <v>28</v>
      </c>
      <c r="J1606" s="80" t="s">
        <v>28</v>
      </c>
      <c r="K1606" s="80">
        <v>87.66</v>
      </c>
      <c r="L1606" s="73">
        <f t="shared" si="393"/>
        <v>87.66</v>
      </c>
      <c r="M1606" s="73">
        <f t="shared" si="394"/>
        <v>155.03</v>
      </c>
      <c r="N1606" s="72" t="str">
        <f t="shared" si="395"/>
        <v>0406</v>
      </c>
      <c r="O1606" s="74">
        <f t="shared" si="396"/>
        <v>0</v>
      </c>
      <c r="P1606" s="72">
        <f t="shared" si="397"/>
        <v>0</v>
      </c>
      <c r="Q1606" s="74">
        <f t="shared" si="398"/>
        <v>7</v>
      </c>
      <c r="R1606" s="72" t="str">
        <f t="shared" si="399"/>
        <v/>
      </c>
      <c r="S1606" s="72" t="str">
        <f t="shared" si="400"/>
        <v/>
      </c>
      <c r="AT1606" s="20">
        <f t="shared" si="392"/>
        <v>-7889.4</v>
      </c>
    </row>
    <row r="1607" spans="1:46" ht="45">
      <c r="A1607" s="54">
        <v>7054</v>
      </c>
      <c r="B1607" s="54" t="s">
        <v>632</v>
      </c>
      <c r="C1607" s="58" t="s">
        <v>2924</v>
      </c>
      <c r="D1607" s="79">
        <v>7</v>
      </c>
      <c r="E1607" s="79">
        <v>7</v>
      </c>
      <c r="F1607" s="80">
        <v>613.62</v>
      </c>
      <c r="G1607" s="80">
        <v>87.66</v>
      </c>
      <c r="H1607" s="80">
        <v>613.62</v>
      </c>
      <c r="I1607" s="80" t="s">
        <v>28</v>
      </c>
      <c r="J1607" s="80" t="s">
        <v>28</v>
      </c>
      <c r="K1607" s="80">
        <v>87.66</v>
      </c>
      <c r="L1607" s="73">
        <f t="shared" si="393"/>
        <v>87.66</v>
      </c>
      <c r="M1607" s="73">
        <f t="shared" si="394"/>
        <v>155.03</v>
      </c>
      <c r="N1607" s="72" t="str">
        <f t="shared" si="395"/>
        <v>0406</v>
      </c>
      <c r="O1607" s="74">
        <f t="shared" si="396"/>
        <v>0</v>
      </c>
      <c r="P1607" s="72">
        <f t="shared" si="397"/>
        <v>0</v>
      </c>
      <c r="Q1607" s="74">
        <f t="shared" si="398"/>
        <v>7</v>
      </c>
      <c r="R1607" s="72" t="str">
        <f t="shared" si="399"/>
        <v/>
      </c>
      <c r="S1607" s="72" t="str">
        <f t="shared" si="400"/>
        <v/>
      </c>
      <c r="AT1607" s="20">
        <f t="shared" si="392"/>
        <v>-7889.4</v>
      </c>
    </row>
    <row r="1608" spans="1:46" ht="45">
      <c r="A1608" s="54">
        <v>7054</v>
      </c>
      <c r="B1608" s="54" t="s">
        <v>634</v>
      </c>
      <c r="C1608" s="58" t="s">
        <v>2924</v>
      </c>
      <c r="D1608" s="79">
        <v>7</v>
      </c>
      <c r="E1608" s="79">
        <v>7</v>
      </c>
      <c r="F1608" s="80">
        <v>613.62</v>
      </c>
      <c r="G1608" s="80">
        <v>87.66</v>
      </c>
      <c r="H1608" s="80">
        <v>613.62</v>
      </c>
      <c r="I1608" s="80" t="s">
        <v>28</v>
      </c>
      <c r="J1608" s="80" t="s">
        <v>28</v>
      </c>
      <c r="K1608" s="80">
        <v>87.66</v>
      </c>
      <c r="L1608" s="73">
        <f t="shared" si="393"/>
        <v>87.66</v>
      </c>
      <c r="M1608" s="73">
        <f t="shared" si="394"/>
        <v>155.03</v>
      </c>
      <c r="N1608" s="72" t="str">
        <f t="shared" si="395"/>
        <v>0406</v>
      </c>
      <c r="O1608" s="74">
        <f t="shared" si="396"/>
        <v>0</v>
      </c>
      <c r="P1608" s="72">
        <f t="shared" si="397"/>
        <v>0</v>
      </c>
      <c r="Q1608" s="74">
        <f t="shared" si="398"/>
        <v>7</v>
      </c>
      <c r="R1608" s="72" t="str">
        <f t="shared" si="399"/>
        <v/>
      </c>
      <c r="S1608" s="72" t="str">
        <f t="shared" si="400"/>
        <v/>
      </c>
      <c r="AT1608" s="20">
        <f t="shared" si="392"/>
        <v>-7889.4</v>
      </c>
    </row>
    <row r="1609" spans="1:46" ht="45">
      <c r="A1609" s="54">
        <v>7054</v>
      </c>
      <c r="B1609" s="54" t="s">
        <v>640</v>
      </c>
      <c r="C1609" s="58" t="s">
        <v>2924</v>
      </c>
      <c r="D1609" s="79">
        <v>7</v>
      </c>
      <c r="E1609" s="79">
        <v>7</v>
      </c>
      <c r="F1609" s="80">
        <v>613.62</v>
      </c>
      <c r="G1609" s="80">
        <v>87.66</v>
      </c>
      <c r="H1609" s="80">
        <v>613.62</v>
      </c>
      <c r="I1609" s="80" t="s">
        <v>28</v>
      </c>
      <c r="J1609" s="80" t="s">
        <v>28</v>
      </c>
      <c r="K1609" s="80">
        <v>87.66</v>
      </c>
      <c r="L1609" s="73">
        <f t="shared" si="393"/>
        <v>87.66</v>
      </c>
      <c r="M1609" s="73">
        <f t="shared" si="394"/>
        <v>155.03</v>
      </c>
      <c r="N1609" s="72" t="str">
        <f t="shared" si="395"/>
        <v>0406</v>
      </c>
      <c r="O1609" s="74">
        <f t="shared" si="396"/>
        <v>0</v>
      </c>
      <c r="P1609" s="72">
        <f t="shared" si="397"/>
        <v>0</v>
      </c>
      <c r="Q1609" s="74">
        <f t="shared" si="398"/>
        <v>7</v>
      </c>
      <c r="R1609" s="72" t="str">
        <f t="shared" si="399"/>
        <v/>
      </c>
      <c r="S1609" s="72" t="str">
        <f t="shared" si="400"/>
        <v/>
      </c>
      <c r="AT1609" s="20">
        <f t="shared" si="392"/>
        <v>-7889.4</v>
      </c>
    </row>
    <row r="1610" spans="1:46" ht="22.5">
      <c r="A1610" s="54">
        <v>7055</v>
      </c>
      <c r="B1610" s="54" t="s">
        <v>648</v>
      </c>
      <c r="C1610" s="58" t="s">
        <v>2925</v>
      </c>
      <c r="D1610" s="79">
        <v>7</v>
      </c>
      <c r="E1610" s="79">
        <v>7</v>
      </c>
      <c r="F1610" s="80">
        <v>759.05</v>
      </c>
      <c r="G1610" s="80">
        <v>108.44</v>
      </c>
      <c r="H1610" s="80">
        <v>759.05</v>
      </c>
      <c r="I1610" s="80" t="s">
        <v>28</v>
      </c>
      <c r="J1610" s="80" t="s">
        <v>28</v>
      </c>
      <c r="K1610" s="80">
        <v>108.44</v>
      </c>
      <c r="L1610" s="73">
        <f t="shared" si="393"/>
        <v>108.44</v>
      </c>
      <c r="M1610" s="73">
        <f t="shared" si="394"/>
        <v>109.56</v>
      </c>
      <c r="N1610" s="72" t="str">
        <f t="shared" si="395"/>
        <v>0409</v>
      </c>
      <c r="O1610" s="74">
        <f t="shared" si="396"/>
        <v>0</v>
      </c>
      <c r="P1610" s="72">
        <f t="shared" si="397"/>
        <v>0</v>
      </c>
      <c r="Q1610" s="74">
        <f t="shared" si="398"/>
        <v>7</v>
      </c>
      <c r="R1610" s="72" t="str">
        <f t="shared" si="399"/>
        <v/>
      </c>
      <c r="S1610" s="72" t="str">
        <f t="shared" si="400"/>
        <v/>
      </c>
      <c r="AT1610" s="20">
        <f t="shared" si="392"/>
        <v>-9759.6</v>
      </c>
    </row>
    <row r="1611" spans="1:46" ht="22.5">
      <c r="A1611" s="54">
        <v>7055</v>
      </c>
      <c r="B1611" s="54" t="s">
        <v>652</v>
      </c>
      <c r="C1611" s="58" t="s">
        <v>2925</v>
      </c>
      <c r="D1611" s="79">
        <v>7</v>
      </c>
      <c r="E1611" s="79">
        <v>7</v>
      </c>
      <c r="F1611" s="80">
        <v>759.05</v>
      </c>
      <c r="G1611" s="80">
        <v>108.44</v>
      </c>
      <c r="H1611" s="80">
        <v>759.05</v>
      </c>
      <c r="I1611" s="80" t="s">
        <v>28</v>
      </c>
      <c r="J1611" s="80" t="s">
        <v>28</v>
      </c>
      <c r="K1611" s="80">
        <v>108.44</v>
      </c>
      <c r="L1611" s="73">
        <f t="shared" si="393"/>
        <v>108.44</v>
      </c>
      <c r="M1611" s="73">
        <f t="shared" si="394"/>
        <v>109.56</v>
      </c>
      <c r="N1611" s="72" t="str">
        <f t="shared" si="395"/>
        <v>0409</v>
      </c>
      <c r="O1611" s="74">
        <f t="shared" si="396"/>
        <v>0</v>
      </c>
      <c r="P1611" s="72">
        <f t="shared" si="397"/>
        <v>0</v>
      </c>
      <c r="Q1611" s="74">
        <f t="shared" si="398"/>
        <v>7</v>
      </c>
      <c r="R1611" s="72" t="str">
        <f t="shared" si="399"/>
        <v/>
      </c>
      <c r="S1611" s="72" t="str">
        <f t="shared" si="400"/>
        <v/>
      </c>
      <c r="AT1611" s="20">
        <f t="shared" ref="AT1611:AT1674" si="401">AS1611+(AI1611-90)*L1611</f>
        <v>-9759.6</v>
      </c>
    </row>
    <row r="1612" spans="1:46" ht="22.5">
      <c r="A1612" s="54">
        <v>7055</v>
      </c>
      <c r="B1612" s="54" t="s">
        <v>646</v>
      </c>
      <c r="C1612" s="58" t="s">
        <v>2925</v>
      </c>
      <c r="D1612" s="79">
        <v>7</v>
      </c>
      <c r="E1612" s="79">
        <v>7</v>
      </c>
      <c r="F1612" s="80">
        <v>759.05</v>
      </c>
      <c r="G1612" s="80">
        <v>108.44</v>
      </c>
      <c r="H1612" s="80">
        <v>759.05</v>
      </c>
      <c r="I1612" s="80" t="s">
        <v>28</v>
      </c>
      <c r="J1612" s="80" t="s">
        <v>28</v>
      </c>
      <c r="K1612" s="80">
        <v>108.44</v>
      </c>
      <c r="L1612" s="73">
        <f t="shared" si="393"/>
        <v>108.44</v>
      </c>
      <c r="M1612" s="73">
        <f t="shared" si="394"/>
        <v>109.56</v>
      </c>
      <c r="N1612" s="72" t="str">
        <f t="shared" si="395"/>
        <v>0409</v>
      </c>
      <c r="O1612" s="74">
        <f t="shared" si="396"/>
        <v>0</v>
      </c>
      <c r="P1612" s="72">
        <f t="shared" si="397"/>
        <v>0</v>
      </c>
      <c r="Q1612" s="74">
        <f t="shared" si="398"/>
        <v>7</v>
      </c>
      <c r="R1612" s="72" t="str">
        <f t="shared" si="399"/>
        <v/>
      </c>
      <c r="S1612" s="72" t="str">
        <f t="shared" si="400"/>
        <v/>
      </c>
      <c r="AT1612" s="20">
        <f t="shared" si="401"/>
        <v>-9759.6</v>
      </c>
    </row>
    <row r="1613" spans="1:46" ht="22.5">
      <c r="A1613" s="54">
        <v>7055</v>
      </c>
      <c r="B1613" s="54" t="s">
        <v>650</v>
      </c>
      <c r="C1613" s="58" t="s">
        <v>2925</v>
      </c>
      <c r="D1613" s="79">
        <v>7</v>
      </c>
      <c r="E1613" s="79">
        <v>7</v>
      </c>
      <c r="F1613" s="80">
        <v>759.05</v>
      </c>
      <c r="G1613" s="80">
        <v>108.44</v>
      </c>
      <c r="H1613" s="80">
        <v>759.05</v>
      </c>
      <c r="I1613" s="80" t="s">
        <v>28</v>
      </c>
      <c r="J1613" s="80" t="s">
        <v>28</v>
      </c>
      <c r="K1613" s="80">
        <v>108.44</v>
      </c>
      <c r="L1613" s="73">
        <f t="shared" si="393"/>
        <v>108.44</v>
      </c>
      <c r="M1613" s="73">
        <f t="shared" si="394"/>
        <v>109.56</v>
      </c>
      <c r="N1613" s="72" t="str">
        <f t="shared" si="395"/>
        <v>0409</v>
      </c>
      <c r="O1613" s="74">
        <f t="shared" si="396"/>
        <v>0</v>
      </c>
      <c r="P1613" s="72">
        <f t="shared" si="397"/>
        <v>0</v>
      </c>
      <c r="Q1613" s="74">
        <f t="shared" si="398"/>
        <v>7</v>
      </c>
      <c r="R1613" s="72" t="str">
        <f t="shared" si="399"/>
        <v/>
      </c>
      <c r="S1613" s="72" t="str">
        <f t="shared" si="400"/>
        <v/>
      </c>
      <c r="AT1613" s="20">
        <f t="shared" si="401"/>
        <v>-9759.6</v>
      </c>
    </row>
    <row r="1614" spans="1:46" ht="22.5">
      <c r="A1614" s="54">
        <v>7056</v>
      </c>
      <c r="B1614" s="54" t="s">
        <v>658</v>
      </c>
      <c r="C1614" s="58" t="s">
        <v>2926</v>
      </c>
      <c r="D1614" s="79">
        <v>7</v>
      </c>
      <c r="E1614" s="79">
        <v>7</v>
      </c>
      <c r="F1614" s="80">
        <v>691.07</v>
      </c>
      <c r="G1614" s="80">
        <v>98.72</v>
      </c>
      <c r="H1614" s="80">
        <v>691.07</v>
      </c>
      <c r="I1614" s="80" t="s">
        <v>28</v>
      </c>
      <c r="J1614" s="80" t="s">
        <v>28</v>
      </c>
      <c r="K1614" s="80">
        <v>98.72</v>
      </c>
      <c r="L1614" s="73">
        <f t="shared" si="393"/>
        <v>98.72</v>
      </c>
      <c r="M1614" s="73">
        <f t="shared" si="394"/>
        <v>109.56</v>
      </c>
      <c r="N1614" s="72" t="str">
        <f t="shared" si="395"/>
        <v>0409</v>
      </c>
      <c r="O1614" s="74">
        <f t="shared" si="396"/>
        <v>0</v>
      </c>
      <c r="P1614" s="72">
        <f t="shared" si="397"/>
        <v>0</v>
      </c>
      <c r="Q1614" s="74">
        <f t="shared" si="398"/>
        <v>7</v>
      </c>
      <c r="R1614" s="72" t="str">
        <f t="shared" si="399"/>
        <v/>
      </c>
      <c r="S1614" s="72" t="str">
        <f t="shared" si="400"/>
        <v/>
      </c>
      <c r="AT1614" s="20">
        <f t="shared" si="401"/>
        <v>-8884.7999999999993</v>
      </c>
    </row>
    <row r="1615" spans="1:46" ht="22.5">
      <c r="A1615" s="54">
        <v>7056</v>
      </c>
      <c r="B1615" s="54" t="s">
        <v>656</v>
      </c>
      <c r="C1615" s="58" t="s">
        <v>2926</v>
      </c>
      <c r="D1615" s="79">
        <v>7</v>
      </c>
      <c r="E1615" s="79">
        <v>7</v>
      </c>
      <c r="F1615" s="80">
        <v>691.07</v>
      </c>
      <c r="G1615" s="80">
        <v>98.72</v>
      </c>
      <c r="H1615" s="80">
        <v>691.07</v>
      </c>
      <c r="I1615" s="80" t="s">
        <v>28</v>
      </c>
      <c r="J1615" s="80" t="s">
        <v>28</v>
      </c>
      <c r="K1615" s="80">
        <v>98.72</v>
      </c>
      <c r="L1615" s="73">
        <f t="shared" si="393"/>
        <v>98.72</v>
      </c>
      <c r="M1615" s="73">
        <f t="shared" si="394"/>
        <v>109.56</v>
      </c>
      <c r="N1615" s="72" t="str">
        <f t="shared" si="395"/>
        <v>0409</v>
      </c>
      <c r="O1615" s="74">
        <f t="shared" si="396"/>
        <v>0</v>
      </c>
      <c r="P1615" s="72">
        <f t="shared" si="397"/>
        <v>0</v>
      </c>
      <c r="Q1615" s="74">
        <f t="shared" si="398"/>
        <v>7</v>
      </c>
      <c r="R1615" s="72" t="str">
        <f t="shared" si="399"/>
        <v/>
      </c>
      <c r="S1615" s="72" t="str">
        <f t="shared" si="400"/>
        <v/>
      </c>
      <c r="AT1615" s="20">
        <f t="shared" si="401"/>
        <v>-8884.7999999999993</v>
      </c>
    </row>
    <row r="1616" spans="1:46" ht="22.5">
      <c r="A1616" s="54">
        <v>7056</v>
      </c>
      <c r="B1616" s="54" t="s">
        <v>654</v>
      </c>
      <c r="C1616" s="58" t="s">
        <v>2926</v>
      </c>
      <c r="D1616" s="79">
        <v>7</v>
      </c>
      <c r="E1616" s="79">
        <v>7</v>
      </c>
      <c r="F1616" s="80">
        <v>691.07</v>
      </c>
      <c r="G1616" s="80">
        <v>98.72</v>
      </c>
      <c r="H1616" s="80">
        <v>691.07</v>
      </c>
      <c r="I1616" s="80" t="s">
        <v>28</v>
      </c>
      <c r="J1616" s="80" t="s">
        <v>28</v>
      </c>
      <c r="K1616" s="80">
        <v>98.72</v>
      </c>
      <c r="L1616" s="73">
        <f t="shared" si="393"/>
        <v>98.72</v>
      </c>
      <c r="M1616" s="73">
        <f t="shared" si="394"/>
        <v>109.56</v>
      </c>
      <c r="N1616" s="72" t="str">
        <f t="shared" si="395"/>
        <v>0409</v>
      </c>
      <c r="O1616" s="74">
        <f t="shared" si="396"/>
        <v>0</v>
      </c>
      <c r="P1616" s="72">
        <f t="shared" si="397"/>
        <v>0</v>
      </c>
      <c r="Q1616" s="74">
        <f t="shared" si="398"/>
        <v>7</v>
      </c>
      <c r="R1616" s="72" t="str">
        <f t="shared" si="399"/>
        <v/>
      </c>
      <c r="S1616" s="72" t="str">
        <f t="shared" si="400"/>
        <v/>
      </c>
      <c r="AT1616" s="20">
        <f t="shared" si="401"/>
        <v>-8884.7999999999993</v>
      </c>
    </row>
    <row r="1617" spans="1:46" ht="22.5">
      <c r="A1617" s="54">
        <v>7056</v>
      </c>
      <c r="B1617" s="54" t="s">
        <v>660</v>
      </c>
      <c r="C1617" s="58" t="s">
        <v>2926</v>
      </c>
      <c r="D1617" s="79">
        <v>7</v>
      </c>
      <c r="E1617" s="79">
        <v>7</v>
      </c>
      <c r="F1617" s="80">
        <v>691.07</v>
      </c>
      <c r="G1617" s="80">
        <v>98.72</v>
      </c>
      <c r="H1617" s="80">
        <v>691.07</v>
      </c>
      <c r="I1617" s="80" t="s">
        <v>28</v>
      </c>
      <c r="J1617" s="80" t="s">
        <v>28</v>
      </c>
      <c r="K1617" s="80">
        <v>98.72</v>
      </c>
      <c r="L1617" s="73">
        <f t="shared" si="393"/>
        <v>98.72</v>
      </c>
      <c r="M1617" s="73">
        <f t="shared" si="394"/>
        <v>109.56</v>
      </c>
      <c r="N1617" s="72" t="str">
        <f t="shared" si="395"/>
        <v>0409</v>
      </c>
      <c r="O1617" s="74">
        <f t="shared" si="396"/>
        <v>0</v>
      </c>
      <c r="P1617" s="72">
        <f t="shared" si="397"/>
        <v>0</v>
      </c>
      <c r="Q1617" s="74">
        <f t="shared" si="398"/>
        <v>7</v>
      </c>
      <c r="R1617" s="72" t="str">
        <f t="shared" si="399"/>
        <v/>
      </c>
      <c r="S1617" s="72" t="str">
        <f t="shared" si="400"/>
        <v/>
      </c>
      <c r="AT1617" s="20">
        <f t="shared" si="401"/>
        <v>-8884.7999999999993</v>
      </c>
    </row>
    <row r="1618" spans="1:46" ht="33.75">
      <c r="A1618" s="54">
        <v>7057</v>
      </c>
      <c r="B1618" s="54" t="s">
        <v>664</v>
      </c>
      <c r="C1618" s="58" t="s">
        <v>2927</v>
      </c>
      <c r="D1618" s="79">
        <v>7</v>
      </c>
      <c r="E1618" s="79">
        <v>7</v>
      </c>
      <c r="F1618" s="80">
        <v>774</v>
      </c>
      <c r="G1618" s="80">
        <v>110.57</v>
      </c>
      <c r="H1618" s="80">
        <v>774</v>
      </c>
      <c r="I1618" s="80" t="s">
        <v>28</v>
      </c>
      <c r="J1618" s="80" t="s">
        <v>28</v>
      </c>
      <c r="K1618" s="80">
        <v>110.57</v>
      </c>
      <c r="L1618" s="73">
        <f t="shared" si="393"/>
        <v>110.57</v>
      </c>
      <c r="M1618" s="73">
        <f t="shared" si="394"/>
        <v>115.21</v>
      </c>
      <c r="N1618" s="72" t="str">
        <f t="shared" si="395"/>
        <v>0412</v>
      </c>
      <c r="O1618" s="74">
        <f t="shared" si="396"/>
        <v>0</v>
      </c>
      <c r="P1618" s="72">
        <f t="shared" si="397"/>
        <v>0</v>
      </c>
      <c r="Q1618" s="74">
        <f t="shared" si="398"/>
        <v>7</v>
      </c>
      <c r="R1618" s="72" t="str">
        <f t="shared" si="399"/>
        <v/>
      </c>
      <c r="S1618" s="72" t="str">
        <f t="shared" si="400"/>
        <v/>
      </c>
      <c r="AT1618" s="20">
        <f t="shared" si="401"/>
        <v>-9951.2999999999993</v>
      </c>
    </row>
    <row r="1619" spans="1:46" ht="33.75">
      <c r="A1619" s="54">
        <v>7057</v>
      </c>
      <c r="B1619" s="54" t="s">
        <v>666</v>
      </c>
      <c r="C1619" s="58" t="s">
        <v>2927</v>
      </c>
      <c r="D1619" s="79">
        <v>7</v>
      </c>
      <c r="E1619" s="79">
        <v>7</v>
      </c>
      <c r="F1619" s="80">
        <v>774</v>
      </c>
      <c r="G1619" s="80">
        <v>110.57</v>
      </c>
      <c r="H1619" s="80">
        <v>774</v>
      </c>
      <c r="I1619" s="80" t="s">
        <v>28</v>
      </c>
      <c r="J1619" s="80" t="s">
        <v>28</v>
      </c>
      <c r="K1619" s="80">
        <v>110.57</v>
      </c>
      <c r="L1619" s="73">
        <f t="shared" si="393"/>
        <v>110.57</v>
      </c>
      <c r="M1619" s="73">
        <f t="shared" si="394"/>
        <v>115.21</v>
      </c>
      <c r="N1619" s="72" t="str">
        <f t="shared" si="395"/>
        <v>0412</v>
      </c>
      <c r="O1619" s="74">
        <f t="shared" si="396"/>
        <v>0</v>
      </c>
      <c r="P1619" s="72">
        <f t="shared" si="397"/>
        <v>0</v>
      </c>
      <c r="Q1619" s="74">
        <f t="shared" si="398"/>
        <v>7</v>
      </c>
      <c r="R1619" s="72" t="str">
        <f t="shared" si="399"/>
        <v/>
      </c>
      <c r="S1619" s="72" t="str">
        <f t="shared" si="400"/>
        <v/>
      </c>
      <c r="AT1619" s="20">
        <f t="shared" si="401"/>
        <v>-9951.2999999999993</v>
      </c>
    </row>
    <row r="1620" spans="1:46" ht="33.75">
      <c r="A1620" s="54">
        <v>7058</v>
      </c>
      <c r="B1620" s="54" t="s">
        <v>676</v>
      </c>
      <c r="C1620" s="58" t="s">
        <v>2928</v>
      </c>
      <c r="D1620" s="79">
        <v>7</v>
      </c>
      <c r="E1620" s="79">
        <v>7</v>
      </c>
      <c r="F1620" s="80">
        <v>720.26</v>
      </c>
      <c r="G1620" s="80">
        <v>102.89</v>
      </c>
      <c r="H1620" s="80">
        <v>720.26</v>
      </c>
      <c r="I1620" s="80" t="s">
        <v>28</v>
      </c>
      <c r="J1620" s="80" t="s">
        <v>28</v>
      </c>
      <c r="K1620" s="80">
        <v>102.89</v>
      </c>
      <c r="L1620" s="73">
        <f t="shared" si="393"/>
        <v>102.89</v>
      </c>
      <c r="M1620" s="73">
        <f t="shared" si="394"/>
        <v>142.9</v>
      </c>
      <c r="N1620" s="72" t="str">
        <f t="shared" si="395"/>
        <v>0415</v>
      </c>
      <c r="O1620" s="74">
        <f t="shared" si="396"/>
        <v>0</v>
      </c>
      <c r="P1620" s="72">
        <f t="shared" si="397"/>
        <v>0</v>
      </c>
      <c r="Q1620" s="74">
        <f t="shared" si="398"/>
        <v>7</v>
      </c>
      <c r="R1620" s="72" t="str">
        <f t="shared" si="399"/>
        <v/>
      </c>
      <c r="S1620" s="72" t="str">
        <f t="shared" si="400"/>
        <v/>
      </c>
      <c r="AT1620" s="20">
        <f t="shared" si="401"/>
        <v>-9260.1</v>
      </c>
    </row>
    <row r="1621" spans="1:46" ht="33.75">
      <c r="A1621" s="54">
        <v>7058</v>
      </c>
      <c r="B1621" s="54" t="s">
        <v>678</v>
      </c>
      <c r="C1621" s="58" t="s">
        <v>2928</v>
      </c>
      <c r="D1621" s="79">
        <v>7</v>
      </c>
      <c r="E1621" s="79">
        <v>7</v>
      </c>
      <c r="F1621" s="80">
        <v>720.26</v>
      </c>
      <c r="G1621" s="80">
        <v>102.89</v>
      </c>
      <c r="H1621" s="80">
        <v>720.26</v>
      </c>
      <c r="I1621" s="80" t="s">
        <v>28</v>
      </c>
      <c r="J1621" s="80" t="s">
        <v>28</v>
      </c>
      <c r="K1621" s="80">
        <v>102.89</v>
      </c>
      <c r="L1621" s="73">
        <f t="shared" si="393"/>
        <v>102.89</v>
      </c>
      <c r="M1621" s="73">
        <f t="shared" si="394"/>
        <v>142.9</v>
      </c>
      <c r="N1621" s="72" t="str">
        <f t="shared" si="395"/>
        <v>0415</v>
      </c>
      <c r="O1621" s="74">
        <f t="shared" si="396"/>
        <v>0</v>
      </c>
      <c r="P1621" s="72">
        <f t="shared" si="397"/>
        <v>0</v>
      </c>
      <c r="Q1621" s="74">
        <f t="shared" si="398"/>
        <v>7</v>
      </c>
      <c r="R1621" s="72" t="str">
        <f t="shared" si="399"/>
        <v/>
      </c>
      <c r="S1621" s="72" t="str">
        <f t="shared" si="400"/>
        <v/>
      </c>
      <c r="AT1621" s="20">
        <f t="shared" si="401"/>
        <v>-9260.1</v>
      </c>
    </row>
    <row r="1622" spans="1:46" ht="33.75">
      <c r="A1622" s="54">
        <v>7058</v>
      </c>
      <c r="B1622" s="54" t="s">
        <v>680</v>
      </c>
      <c r="C1622" s="58" t="s">
        <v>2928</v>
      </c>
      <c r="D1622" s="79">
        <v>7</v>
      </c>
      <c r="E1622" s="79">
        <v>7</v>
      </c>
      <c r="F1622" s="80">
        <v>720.26</v>
      </c>
      <c r="G1622" s="80">
        <v>102.89</v>
      </c>
      <c r="H1622" s="80">
        <v>720.26</v>
      </c>
      <c r="I1622" s="80" t="s">
        <v>28</v>
      </c>
      <c r="J1622" s="80" t="s">
        <v>28</v>
      </c>
      <c r="K1622" s="80">
        <v>102.89</v>
      </c>
      <c r="L1622" s="73">
        <f t="shared" si="393"/>
        <v>102.89</v>
      </c>
      <c r="M1622" s="73">
        <f t="shared" si="394"/>
        <v>142.9</v>
      </c>
      <c r="N1622" s="72" t="str">
        <f t="shared" si="395"/>
        <v>0415</v>
      </c>
      <c r="O1622" s="74">
        <f t="shared" si="396"/>
        <v>0</v>
      </c>
      <c r="P1622" s="72">
        <f t="shared" si="397"/>
        <v>0</v>
      </c>
      <c r="Q1622" s="74">
        <f t="shared" si="398"/>
        <v>7</v>
      </c>
      <c r="R1622" s="72" t="str">
        <f t="shared" si="399"/>
        <v/>
      </c>
      <c r="S1622" s="72" t="str">
        <f t="shared" si="400"/>
        <v/>
      </c>
      <c r="AT1622" s="20">
        <f t="shared" si="401"/>
        <v>-9260.1</v>
      </c>
    </row>
    <row r="1623" spans="1:46" ht="33.75">
      <c r="A1623" s="54">
        <v>7058</v>
      </c>
      <c r="B1623" s="54" t="s">
        <v>674</v>
      </c>
      <c r="C1623" s="58" t="s">
        <v>2928</v>
      </c>
      <c r="D1623" s="79">
        <v>7</v>
      </c>
      <c r="E1623" s="79">
        <v>7</v>
      </c>
      <c r="F1623" s="80">
        <v>720.26</v>
      </c>
      <c r="G1623" s="80">
        <v>102.89</v>
      </c>
      <c r="H1623" s="80">
        <v>720.26</v>
      </c>
      <c r="I1623" s="80" t="s">
        <v>28</v>
      </c>
      <c r="J1623" s="80" t="s">
        <v>28</v>
      </c>
      <c r="K1623" s="80">
        <v>102.89</v>
      </c>
      <c r="L1623" s="73">
        <f t="shared" si="393"/>
        <v>102.89</v>
      </c>
      <c r="M1623" s="73">
        <f t="shared" si="394"/>
        <v>142.9</v>
      </c>
      <c r="N1623" s="72" t="str">
        <f t="shared" si="395"/>
        <v>0415</v>
      </c>
      <c r="O1623" s="74">
        <f t="shared" si="396"/>
        <v>0</v>
      </c>
      <c r="P1623" s="72">
        <f t="shared" si="397"/>
        <v>0</v>
      </c>
      <c r="Q1623" s="74">
        <f t="shared" si="398"/>
        <v>7</v>
      </c>
      <c r="R1623" s="72" t="str">
        <f t="shared" si="399"/>
        <v/>
      </c>
      <c r="S1623" s="72" t="str">
        <f t="shared" si="400"/>
        <v/>
      </c>
      <c r="AT1623" s="20">
        <f t="shared" si="401"/>
        <v>-9260.1</v>
      </c>
    </row>
    <row r="1624" spans="1:46" ht="33.75">
      <c r="A1624" s="54">
        <v>7058</v>
      </c>
      <c r="B1624" s="54" t="s">
        <v>670</v>
      </c>
      <c r="C1624" s="58" t="s">
        <v>2928</v>
      </c>
      <c r="D1624" s="79">
        <v>7</v>
      </c>
      <c r="E1624" s="79">
        <v>7</v>
      </c>
      <c r="F1624" s="80">
        <v>720.26</v>
      </c>
      <c r="G1624" s="80">
        <v>102.89</v>
      </c>
      <c r="H1624" s="80">
        <v>720.26</v>
      </c>
      <c r="I1624" s="80" t="s">
        <v>28</v>
      </c>
      <c r="J1624" s="80" t="s">
        <v>28</v>
      </c>
      <c r="K1624" s="80">
        <v>102.89</v>
      </c>
      <c r="L1624" s="73">
        <f t="shared" si="393"/>
        <v>102.89</v>
      </c>
      <c r="M1624" s="73">
        <f t="shared" si="394"/>
        <v>142.9</v>
      </c>
      <c r="N1624" s="72" t="str">
        <f t="shared" si="395"/>
        <v>0415</v>
      </c>
      <c r="O1624" s="74">
        <f t="shared" si="396"/>
        <v>0</v>
      </c>
      <c r="P1624" s="72">
        <f t="shared" si="397"/>
        <v>0</v>
      </c>
      <c r="Q1624" s="74">
        <f t="shared" si="398"/>
        <v>7</v>
      </c>
      <c r="R1624" s="72" t="str">
        <f t="shared" si="399"/>
        <v/>
      </c>
      <c r="S1624" s="72" t="str">
        <f t="shared" si="400"/>
        <v/>
      </c>
      <c r="AT1624" s="20">
        <f t="shared" si="401"/>
        <v>-9260.1</v>
      </c>
    </row>
    <row r="1625" spans="1:46" ht="33.75">
      <c r="A1625" s="54">
        <v>7058</v>
      </c>
      <c r="B1625" s="54" t="s">
        <v>672</v>
      </c>
      <c r="C1625" s="58" t="s">
        <v>2928</v>
      </c>
      <c r="D1625" s="79">
        <v>7</v>
      </c>
      <c r="E1625" s="79">
        <v>7</v>
      </c>
      <c r="F1625" s="80">
        <v>720.26</v>
      </c>
      <c r="G1625" s="80">
        <v>102.89</v>
      </c>
      <c r="H1625" s="80">
        <v>720.26</v>
      </c>
      <c r="I1625" s="80" t="s">
        <v>28</v>
      </c>
      <c r="J1625" s="80" t="s">
        <v>28</v>
      </c>
      <c r="K1625" s="80">
        <v>102.89</v>
      </c>
      <c r="L1625" s="73">
        <f t="shared" si="393"/>
        <v>102.89</v>
      </c>
      <c r="M1625" s="73">
        <f t="shared" si="394"/>
        <v>142.9</v>
      </c>
      <c r="N1625" s="72" t="str">
        <f t="shared" si="395"/>
        <v>0415</v>
      </c>
      <c r="O1625" s="74">
        <f t="shared" si="396"/>
        <v>0</v>
      </c>
      <c r="P1625" s="72">
        <f t="shared" si="397"/>
        <v>0</v>
      </c>
      <c r="Q1625" s="74">
        <f t="shared" si="398"/>
        <v>7</v>
      </c>
      <c r="R1625" s="72" t="str">
        <f t="shared" si="399"/>
        <v/>
      </c>
      <c r="S1625" s="72" t="str">
        <f t="shared" si="400"/>
        <v/>
      </c>
      <c r="AT1625" s="20">
        <f t="shared" si="401"/>
        <v>-9260.1</v>
      </c>
    </row>
    <row r="1626" spans="1:46" ht="33.75">
      <c r="A1626" s="54">
        <v>7059</v>
      </c>
      <c r="B1626" s="54" t="s">
        <v>684</v>
      </c>
      <c r="C1626" s="58" t="s">
        <v>2929</v>
      </c>
      <c r="D1626" s="79">
        <v>7</v>
      </c>
      <c r="E1626" s="79">
        <v>7</v>
      </c>
      <c r="F1626" s="80">
        <v>694.3</v>
      </c>
      <c r="G1626" s="80">
        <v>99.19</v>
      </c>
      <c r="H1626" s="80">
        <v>694.3</v>
      </c>
      <c r="I1626" s="80" t="s">
        <v>28</v>
      </c>
      <c r="J1626" s="80" t="s">
        <v>28</v>
      </c>
      <c r="K1626" s="80">
        <v>99.19</v>
      </c>
      <c r="L1626" s="73">
        <f t="shared" si="393"/>
        <v>99.19</v>
      </c>
      <c r="M1626" s="73">
        <f t="shared" si="394"/>
        <v>142.9</v>
      </c>
      <c r="N1626" s="72" t="str">
        <f t="shared" si="395"/>
        <v>0415</v>
      </c>
      <c r="O1626" s="74">
        <f t="shared" si="396"/>
        <v>0</v>
      </c>
      <c r="P1626" s="72">
        <f t="shared" si="397"/>
        <v>0</v>
      </c>
      <c r="Q1626" s="74">
        <f t="shared" si="398"/>
        <v>7</v>
      </c>
      <c r="R1626" s="72" t="str">
        <f t="shared" si="399"/>
        <v/>
      </c>
      <c r="S1626" s="72" t="str">
        <f t="shared" si="400"/>
        <v/>
      </c>
      <c r="AT1626" s="20">
        <f t="shared" si="401"/>
        <v>-8927.1</v>
      </c>
    </row>
    <row r="1627" spans="1:46" ht="33.75">
      <c r="A1627" s="54">
        <v>7059</v>
      </c>
      <c r="B1627" s="54" t="s">
        <v>682</v>
      </c>
      <c r="C1627" s="58" t="s">
        <v>2929</v>
      </c>
      <c r="D1627" s="79">
        <v>7</v>
      </c>
      <c r="E1627" s="79">
        <v>7</v>
      </c>
      <c r="F1627" s="80">
        <v>694.3</v>
      </c>
      <c r="G1627" s="80">
        <v>99.19</v>
      </c>
      <c r="H1627" s="80">
        <v>694.3</v>
      </c>
      <c r="I1627" s="80" t="s">
        <v>28</v>
      </c>
      <c r="J1627" s="80" t="s">
        <v>28</v>
      </c>
      <c r="K1627" s="80">
        <v>99.19</v>
      </c>
      <c r="L1627" s="73">
        <f t="shared" si="393"/>
        <v>99.19</v>
      </c>
      <c r="M1627" s="73">
        <f t="shared" si="394"/>
        <v>142.9</v>
      </c>
      <c r="N1627" s="72" t="str">
        <f t="shared" si="395"/>
        <v>0415</v>
      </c>
      <c r="O1627" s="74">
        <f t="shared" si="396"/>
        <v>0</v>
      </c>
      <c r="P1627" s="72">
        <f t="shared" si="397"/>
        <v>0</v>
      </c>
      <c r="Q1627" s="74">
        <f t="shared" si="398"/>
        <v>7</v>
      </c>
      <c r="R1627" s="72" t="str">
        <f t="shared" si="399"/>
        <v/>
      </c>
      <c r="S1627" s="72" t="str">
        <f t="shared" si="400"/>
        <v/>
      </c>
      <c r="AT1627" s="20">
        <f t="shared" si="401"/>
        <v>-8927.1</v>
      </c>
    </row>
    <row r="1628" spans="1:46" ht="33.75">
      <c r="A1628" s="54">
        <v>7059</v>
      </c>
      <c r="B1628" s="54" t="s">
        <v>690</v>
      </c>
      <c r="C1628" s="58" t="s">
        <v>2929</v>
      </c>
      <c r="D1628" s="79">
        <v>7</v>
      </c>
      <c r="E1628" s="79">
        <v>7</v>
      </c>
      <c r="F1628" s="80">
        <v>694.3</v>
      </c>
      <c r="G1628" s="80">
        <v>99.19</v>
      </c>
      <c r="H1628" s="80">
        <v>694.3</v>
      </c>
      <c r="I1628" s="80" t="s">
        <v>28</v>
      </c>
      <c r="J1628" s="80" t="s">
        <v>28</v>
      </c>
      <c r="K1628" s="80">
        <v>99.19</v>
      </c>
      <c r="L1628" s="73">
        <f t="shared" si="393"/>
        <v>99.19</v>
      </c>
      <c r="M1628" s="73">
        <f t="shared" si="394"/>
        <v>142.9</v>
      </c>
      <c r="N1628" s="72" t="str">
        <f t="shared" si="395"/>
        <v>0415</v>
      </c>
      <c r="O1628" s="74">
        <f t="shared" si="396"/>
        <v>0</v>
      </c>
      <c r="P1628" s="72">
        <f t="shared" si="397"/>
        <v>0</v>
      </c>
      <c r="Q1628" s="74">
        <f t="shared" si="398"/>
        <v>7</v>
      </c>
      <c r="R1628" s="72" t="str">
        <f t="shared" si="399"/>
        <v/>
      </c>
      <c r="S1628" s="72" t="str">
        <f t="shared" si="400"/>
        <v/>
      </c>
      <c r="AT1628" s="20">
        <f t="shared" si="401"/>
        <v>-8927.1</v>
      </c>
    </row>
    <row r="1629" spans="1:46" ht="33.75">
      <c r="A1629" s="54">
        <v>7059</v>
      </c>
      <c r="B1629" s="54" t="s">
        <v>688</v>
      </c>
      <c r="C1629" s="58" t="s">
        <v>2929</v>
      </c>
      <c r="D1629" s="79">
        <v>7</v>
      </c>
      <c r="E1629" s="79">
        <v>7</v>
      </c>
      <c r="F1629" s="80">
        <v>694.3</v>
      </c>
      <c r="G1629" s="80">
        <v>99.19</v>
      </c>
      <c r="H1629" s="80">
        <v>694.3</v>
      </c>
      <c r="I1629" s="80" t="s">
        <v>28</v>
      </c>
      <c r="J1629" s="80" t="s">
        <v>28</v>
      </c>
      <c r="K1629" s="80">
        <v>99.19</v>
      </c>
      <c r="L1629" s="73">
        <f t="shared" si="393"/>
        <v>99.19</v>
      </c>
      <c r="M1629" s="73">
        <f t="shared" si="394"/>
        <v>142.9</v>
      </c>
      <c r="N1629" s="72" t="str">
        <f t="shared" si="395"/>
        <v>0415</v>
      </c>
      <c r="O1629" s="74">
        <f t="shared" si="396"/>
        <v>0</v>
      </c>
      <c r="P1629" s="72">
        <f t="shared" si="397"/>
        <v>0</v>
      </c>
      <c r="Q1629" s="74">
        <f t="shared" si="398"/>
        <v>7</v>
      </c>
      <c r="R1629" s="72" t="str">
        <f t="shared" si="399"/>
        <v/>
      </c>
      <c r="S1629" s="72" t="str">
        <f t="shared" si="400"/>
        <v/>
      </c>
      <c r="AT1629" s="20">
        <f t="shared" si="401"/>
        <v>-8927.1</v>
      </c>
    </row>
    <row r="1630" spans="1:46" ht="33.75">
      <c r="A1630" s="54">
        <v>7059</v>
      </c>
      <c r="B1630" s="54" t="s">
        <v>686</v>
      </c>
      <c r="C1630" s="58" t="s">
        <v>2929</v>
      </c>
      <c r="D1630" s="79">
        <v>7</v>
      </c>
      <c r="E1630" s="79">
        <v>7</v>
      </c>
      <c r="F1630" s="80">
        <v>694.3</v>
      </c>
      <c r="G1630" s="80">
        <v>99.19</v>
      </c>
      <c r="H1630" s="80">
        <v>694.3</v>
      </c>
      <c r="I1630" s="80" t="s">
        <v>28</v>
      </c>
      <c r="J1630" s="80" t="s">
        <v>28</v>
      </c>
      <c r="K1630" s="80">
        <v>99.19</v>
      </c>
      <c r="L1630" s="73">
        <f t="shared" si="393"/>
        <v>99.19</v>
      </c>
      <c r="M1630" s="73">
        <f t="shared" si="394"/>
        <v>142.9</v>
      </c>
      <c r="N1630" s="72" t="str">
        <f t="shared" si="395"/>
        <v>0415</v>
      </c>
      <c r="O1630" s="74">
        <f t="shared" si="396"/>
        <v>0</v>
      </c>
      <c r="P1630" s="72">
        <f t="shared" si="397"/>
        <v>0</v>
      </c>
      <c r="Q1630" s="74">
        <f t="shared" si="398"/>
        <v>7</v>
      </c>
      <c r="R1630" s="72" t="str">
        <f t="shared" si="399"/>
        <v/>
      </c>
      <c r="S1630" s="72" t="str">
        <f t="shared" si="400"/>
        <v/>
      </c>
      <c r="AT1630" s="20">
        <f t="shared" si="401"/>
        <v>-8927.1</v>
      </c>
    </row>
    <row r="1631" spans="1:46" ht="33.75">
      <c r="A1631" s="54">
        <v>7059</v>
      </c>
      <c r="B1631" s="54" t="s">
        <v>692</v>
      </c>
      <c r="C1631" s="58" t="s">
        <v>2929</v>
      </c>
      <c r="D1631" s="79">
        <v>7</v>
      </c>
      <c r="E1631" s="79">
        <v>7</v>
      </c>
      <c r="F1631" s="80">
        <v>694.3</v>
      </c>
      <c r="G1631" s="80">
        <v>99.19</v>
      </c>
      <c r="H1631" s="80">
        <v>694.3</v>
      </c>
      <c r="I1631" s="80" t="s">
        <v>28</v>
      </c>
      <c r="J1631" s="80" t="s">
        <v>28</v>
      </c>
      <c r="K1631" s="80">
        <v>99.19</v>
      </c>
      <c r="L1631" s="73">
        <f t="shared" si="393"/>
        <v>99.19</v>
      </c>
      <c r="M1631" s="73">
        <f t="shared" si="394"/>
        <v>142.9</v>
      </c>
      <c r="N1631" s="72" t="str">
        <f t="shared" si="395"/>
        <v>0415</v>
      </c>
      <c r="O1631" s="74">
        <f t="shared" si="396"/>
        <v>0</v>
      </c>
      <c r="P1631" s="72">
        <f t="shared" si="397"/>
        <v>0</v>
      </c>
      <c r="Q1631" s="74">
        <f t="shared" si="398"/>
        <v>7</v>
      </c>
      <c r="R1631" s="72" t="str">
        <f t="shared" si="399"/>
        <v/>
      </c>
      <c r="S1631" s="72" t="str">
        <f t="shared" si="400"/>
        <v/>
      </c>
      <c r="AT1631" s="20">
        <f t="shared" si="401"/>
        <v>-8927.1</v>
      </c>
    </row>
    <row r="1632" spans="1:46" ht="22.5">
      <c r="A1632" s="54">
        <v>7060</v>
      </c>
      <c r="B1632" s="54" t="s">
        <v>706</v>
      </c>
      <c r="C1632" s="58" t="s">
        <v>2930</v>
      </c>
      <c r="D1632" s="79">
        <v>7</v>
      </c>
      <c r="E1632" s="79">
        <v>7</v>
      </c>
      <c r="F1632" s="80">
        <v>660.85</v>
      </c>
      <c r="G1632" s="80">
        <v>94.41</v>
      </c>
      <c r="H1632" s="80">
        <v>660.85</v>
      </c>
      <c r="I1632" s="80" t="s">
        <v>28</v>
      </c>
      <c r="J1632" s="80" t="s">
        <v>28</v>
      </c>
      <c r="K1632" s="80">
        <v>94.41</v>
      </c>
      <c r="L1632" s="73">
        <f t="shared" si="393"/>
        <v>94.41</v>
      </c>
      <c r="M1632" s="73">
        <f t="shared" si="394"/>
        <v>94.2</v>
      </c>
      <c r="N1632" s="72" t="str">
        <f t="shared" si="395"/>
        <v>0418</v>
      </c>
      <c r="O1632" s="74">
        <f t="shared" si="396"/>
        <v>0</v>
      </c>
      <c r="P1632" s="72">
        <f t="shared" si="397"/>
        <v>0</v>
      </c>
      <c r="Q1632" s="74">
        <f t="shared" si="398"/>
        <v>7</v>
      </c>
      <c r="R1632" s="72" t="str">
        <f t="shared" si="399"/>
        <v/>
      </c>
      <c r="S1632" s="72" t="str">
        <f t="shared" si="400"/>
        <v/>
      </c>
      <c r="AT1632" s="20">
        <f t="shared" si="401"/>
        <v>-8496.9</v>
      </c>
    </row>
    <row r="1633" spans="1:46" ht="22.5">
      <c r="A1633" s="54">
        <v>7060</v>
      </c>
      <c r="B1633" s="54" t="s">
        <v>696</v>
      </c>
      <c r="C1633" s="58" t="s">
        <v>2930</v>
      </c>
      <c r="D1633" s="79">
        <v>7</v>
      </c>
      <c r="E1633" s="79">
        <v>7</v>
      </c>
      <c r="F1633" s="80">
        <v>660.85</v>
      </c>
      <c r="G1633" s="80">
        <v>94.41</v>
      </c>
      <c r="H1633" s="80">
        <v>660.85</v>
      </c>
      <c r="I1633" s="80" t="s">
        <v>28</v>
      </c>
      <c r="J1633" s="80" t="s">
        <v>28</v>
      </c>
      <c r="K1633" s="80">
        <v>94.41</v>
      </c>
      <c r="L1633" s="73">
        <f t="shared" si="393"/>
        <v>94.41</v>
      </c>
      <c r="M1633" s="73">
        <f t="shared" si="394"/>
        <v>94.2</v>
      </c>
      <c r="N1633" s="72" t="str">
        <f t="shared" si="395"/>
        <v>0418</v>
      </c>
      <c r="O1633" s="74">
        <f t="shared" si="396"/>
        <v>0</v>
      </c>
      <c r="P1633" s="72">
        <f t="shared" si="397"/>
        <v>0</v>
      </c>
      <c r="Q1633" s="74">
        <f t="shared" si="398"/>
        <v>7</v>
      </c>
      <c r="R1633" s="72" t="str">
        <f t="shared" si="399"/>
        <v/>
      </c>
      <c r="S1633" s="72" t="str">
        <f t="shared" si="400"/>
        <v/>
      </c>
      <c r="AT1633" s="20">
        <f t="shared" si="401"/>
        <v>-8496.9</v>
      </c>
    </row>
    <row r="1634" spans="1:46" ht="22.5">
      <c r="A1634" s="54">
        <v>7060</v>
      </c>
      <c r="B1634" s="54" t="s">
        <v>698</v>
      </c>
      <c r="C1634" s="58" t="s">
        <v>2930</v>
      </c>
      <c r="D1634" s="79">
        <v>7</v>
      </c>
      <c r="E1634" s="79">
        <v>7</v>
      </c>
      <c r="F1634" s="80">
        <v>660.85</v>
      </c>
      <c r="G1634" s="80">
        <v>94.41</v>
      </c>
      <c r="H1634" s="80">
        <v>660.85</v>
      </c>
      <c r="I1634" s="80" t="s">
        <v>28</v>
      </c>
      <c r="J1634" s="80" t="s">
        <v>28</v>
      </c>
      <c r="K1634" s="80">
        <v>94.41</v>
      </c>
      <c r="L1634" s="73">
        <f t="shared" si="393"/>
        <v>94.41</v>
      </c>
      <c r="M1634" s="73">
        <f t="shared" si="394"/>
        <v>94.2</v>
      </c>
      <c r="N1634" s="72" t="str">
        <f t="shared" si="395"/>
        <v>0418</v>
      </c>
      <c r="O1634" s="74">
        <f t="shared" si="396"/>
        <v>0</v>
      </c>
      <c r="P1634" s="72">
        <f t="shared" si="397"/>
        <v>0</v>
      </c>
      <c r="Q1634" s="74">
        <f t="shared" si="398"/>
        <v>7</v>
      </c>
      <c r="R1634" s="72" t="str">
        <f t="shared" si="399"/>
        <v/>
      </c>
      <c r="S1634" s="72" t="str">
        <f t="shared" si="400"/>
        <v/>
      </c>
      <c r="AT1634" s="20">
        <f t="shared" si="401"/>
        <v>-8496.9</v>
      </c>
    </row>
    <row r="1635" spans="1:46" ht="22.5">
      <c r="A1635" s="54">
        <v>7060</v>
      </c>
      <c r="B1635" s="54" t="s">
        <v>700</v>
      </c>
      <c r="C1635" s="58" t="s">
        <v>2930</v>
      </c>
      <c r="D1635" s="79">
        <v>7</v>
      </c>
      <c r="E1635" s="79">
        <v>7</v>
      </c>
      <c r="F1635" s="80">
        <v>660.85</v>
      </c>
      <c r="G1635" s="80">
        <v>94.41</v>
      </c>
      <c r="H1635" s="80">
        <v>660.85</v>
      </c>
      <c r="I1635" s="80" t="s">
        <v>28</v>
      </c>
      <c r="J1635" s="80" t="s">
        <v>28</v>
      </c>
      <c r="K1635" s="80">
        <v>94.41</v>
      </c>
      <c r="L1635" s="73">
        <f t="shared" si="393"/>
        <v>94.41</v>
      </c>
      <c r="M1635" s="73">
        <f t="shared" si="394"/>
        <v>94.2</v>
      </c>
      <c r="N1635" s="72" t="str">
        <f t="shared" si="395"/>
        <v>0418</v>
      </c>
      <c r="O1635" s="74">
        <f t="shared" si="396"/>
        <v>0</v>
      </c>
      <c r="P1635" s="72">
        <f t="shared" si="397"/>
        <v>0</v>
      </c>
      <c r="Q1635" s="74">
        <f t="shared" si="398"/>
        <v>7</v>
      </c>
      <c r="R1635" s="72" t="str">
        <f t="shared" si="399"/>
        <v/>
      </c>
      <c r="S1635" s="72" t="str">
        <f t="shared" si="400"/>
        <v/>
      </c>
      <c r="AT1635" s="20">
        <f t="shared" si="401"/>
        <v>-8496.9</v>
      </c>
    </row>
    <row r="1636" spans="1:46" ht="22.5">
      <c r="A1636" s="54">
        <v>7060</v>
      </c>
      <c r="B1636" s="54" t="s">
        <v>702</v>
      </c>
      <c r="C1636" s="58" t="s">
        <v>2930</v>
      </c>
      <c r="D1636" s="79">
        <v>7</v>
      </c>
      <c r="E1636" s="79">
        <v>7</v>
      </c>
      <c r="F1636" s="80">
        <v>660.85</v>
      </c>
      <c r="G1636" s="80">
        <v>94.41</v>
      </c>
      <c r="H1636" s="80">
        <v>660.85</v>
      </c>
      <c r="I1636" s="80" t="s">
        <v>28</v>
      </c>
      <c r="J1636" s="80" t="s">
        <v>28</v>
      </c>
      <c r="K1636" s="80">
        <v>94.41</v>
      </c>
      <c r="L1636" s="73">
        <f t="shared" si="393"/>
        <v>94.41</v>
      </c>
      <c r="M1636" s="73">
        <f t="shared" si="394"/>
        <v>94.2</v>
      </c>
      <c r="N1636" s="72" t="str">
        <f t="shared" si="395"/>
        <v>0418</v>
      </c>
      <c r="O1636" s="74">
        <f t="shared" si="396"/>
        <v>0</v>
      </c>
      <c r="P1636" s="72">
        <f t="shared" si="397"/>
        <v>0</v>
      </c>
      <c r="Q1636" s="74">
        <f t="shared" si="398"/>
        <v>7</v>
      </c>
      <c r="R1636" s="72" t="str">
        <f t="shared" si="399"/>
        <v/>
      </c>
      <c r="S1636" s="72" t="str">
        <f t="shared" si="400"/>
        <v/>
      </c>
      <c r="AT1636" s="20">
        <f t="shared" si="401"/>
        <v>-8496.9</v>
      </c>
    </row>
    <row r="1637" spans="1:46" ht="22.5">
      <c r="A1637" s="54">
        <v>7060</v>
      </c>
      <c r="B1637" s="54" t="s">
        <v>704</v>
      </c>
      <c r="C1637" s="58" t="s">
        <v>2930</v>
      </c>
      <c r="D1637" s="79">
        <v>7</v>
      </c>
      <c r="E1637" s="79">
        <v>7</v>
      </c>
      <c r="F1637" s="80">
        <v>660.85</v>
      </c>
      <c r="G1637" s="80">
        <v>94.41</v>
      </c>
      <c r="H1637" s="80">
        <v>660.85</v>
      </c>
      <c r="I1637" s="80" t="s">
        <v>28</v>
      </c>
      <c r="J1637" s="80" t="s">
        <v>28</v>
      </c>
      <c r="K1637" s="80">
        <v>94.41</v>
      </c>
      <c r="L1637" s="73">
        <f t="shared" si="393"/>
        <v>94.41</v>
      </c>
      <c r="M1637" s="73">
        <f t="shared" si="394"/>
        <v>94.2</v>
      </c>
      <c r="N1637" s="72" t="str">
        <f t="shared" si="395"/>
        <v>0418</v>
      </c>
      <c r="O1637" s="74">
        <f t="shared" si="396"/>
        <v>0</v>
      </c>
      <c r="P1637" s="72">
        <f t="shared" si="397"/>
        <v>0</v>
      </c>
      <c r="Q1637" s="74">
        <f t="shared" si="398"/>
        <v>7</v>
      </c>
      <c r="R1637" s="72" t="str">
        <f t="shared" si="399"/>
        <v/>
      </c>
      <c r="S1637" s="72" t="str">
        <f t="shared" si="400"/>
        <v/>
      </c>
      <c r="AT1637" s="20">
        <f t="shared" si="401"/>
        <v>-8496.9</v>
      </c>
    </row>
    <row r="1638" spans="1:46" ht="22.5">
      <c r="A1638" s="54">
        <v>7061</v>
      </c>
      <c r="B1638" s="54" t="s">
        <v>708</v>
      </c>
      <c r="C1638" s="58" t="s">
        <v>2931</v>
      </c>
      <c r="D1638" s="79">
        <v>7</v>
      </c>
      <c r="E1638" s="79">
        <v>7</v>
      </c>
      <c r="F1638" s="80">
        <v>615.29999999999995</v>
      </c>
      <c r="G1638" s="80">
        <v>87.9</v>
      </c>
      <c r="H1638" s="80">
        <v>615.29999999999995</v>
      </c>
      <c r="I1638" s="80" t="s">
        <v>28</v>
      </c>
      <c r="J1638" s="80" t="s">
        <v>28</v>
      </c>
      <c r="K1638" s="80">
        <v>87.9</v>
      </c>
      <c r="L1638" s="73">
        <f t="shared" si="393"/>
        <v>87.9</v>
      </c>
      <c r="M1638" s="73">
        <f t="shared" si="394"/>
        <v>94.2</v>
      </c>
      <c r="N1638" s="72" t="str">
        <f t="shared" si="395"/>
        <v>0418</v>
      </c>
      <c r="O1638" s="74">
        <f t="shared" si="396"/>
        <v>0</v>
      </c>
      <c r="P1638" s="72">
        <f t="shared" si="397"/>
        <v>0</v>
      </c>
      <c r="Q1638" s="74">
        <f t="shared" si="398"/>
        <v>7</v>
      </c>
      <c r="R1638" s="72" t="str">
        <f t="shared" si="399"/>
        <v/>
      </c>
      <c r="S1638" s="72" t="str">
        <f t="shared" si="400"/>
        <v/>
      </c>
      <c r="AT1638" s="20">
        <f t="shared" si="401"/>
        <v>-7911.0000000000009</v>
      </c>
    </row>
    <row r="1639" spans="1:46" ht="22.5">
      <c r="A1639" s="54">
        <v>7061</v>
      </c>
      <c r="B1639" s="54" t="s">
        <v>710</v>
      </c>
      <c r="C1639" s="58" t="s">
        <v>2931</v>
      </c>
      <c r="D1639" s="79">
        <v>7</v>
      </c>
      <c r="E1639" s="79">
        <v>7</v>
      </c>
      <c r="F1639" s="80">
        <v>615.29999999999995</v>
      </c>
      <c r="G1639" s="80">
        <v>87.9</v>
      </c>
      <c r="H1639" s="80">
        <v>615.29999999999995</v>
      </c>
      <c r="I1639" s="80" t="s">
        <v>28</v>
      </c>
      <c r="J1639" s="80" t="s">
        <v>28</v>
      </c>
      <c r="K1639" s="80">
        <v>87.9</v>
      </c>
      <c r="L1639" s="73">
        <f t="shared" si="393"/>
        <v>87.9</v>
      </c>
      <c r="M1639" s="73">
        <f t="shared" si="394"/>
        <v>94.2</v>
      </c>
      <c r="N1639" s="72" t="str">
        <f t="shared" si="395"/>
        <v>0418</v>
      </c>
      <c r="O1639" s="74">
        <f t="shared" si="396"/>
        <v>0</v>
      </c>
      <c r="P1639" s="72">
        <f t="shared" si="397"/>
        <v>0</v>
      </c>
      <c r="Q1639" s="74">
        <f t="shared" si="398"/>
        <v>7</v>
      </c>
      <c r="R1639" s="72" t="str">
        <f t="shared" si="399"/>
        <v/>
      </c>
      <c r="S1639" s="72" t="str">
        <f t="shared" si="400"/>
        <v/>
      </c>
      <c r="AT1639" s="20">
        <f t="shared" si="401"/>
        <v>-7911.0000000000009</v>
      </c>
    </row>
    <row r="1640" spans="1:46" ht="22.5">
      <c r="A1640" s="54">
        <v>7061</v>
      </c>
      <c r="B1640" s="54" t="s">
        <v>718</v>
      </c>
      <c r="C1640" s="58" t="s">
        <v>2931</v>
      </c>
      <c r="D1640" s="79">
        <v>7</v>
      </c>
      <c r="E1640" s="79">
        <v>7</v>
      </c>
      <c r="F1640" s="80">
        <v>615.29999999999995</v>
      </c>
      <c r="G1640" s="80">
        <v>87.9</v>
      </c>
      <c r="H1640" s="80">
        <v>615.29999999999995</v>
      </c>
      <c r="I1640" s="80" t="s">
        <v>28</v>
      </c>
      <c r="J1640" s="80" t="s">
        <v>28</v>
      </c>
      <c r="K1640" s="80">
        <v>87.9</v>
      </c>
      <c r="L1640" s="73">
        <f t="shared" si="393"/>
        <v>87.9</v>
      </c>
      <c r="M1640" s="73">
        <f t="shared" si="394"/>
        <v>94.2</v>
      </c>
      <c r="N1640" s="72" t="str">
        <f t="shared" si="395"/>
        <v>0418</v>
      </c>
      <c r="O1640" s="74">
        <f t="shared" si="396"/>
        <v>0</v>
      </c>
      <c r="P1640" s="72">
        <f t="shared" si="397"/>
        <v>0</v>
      </c>
      <c r="Q1640" s="74">
        <f t="shared" si="398"/>
        <v>7</v>
      </c>
      <c r="R1640" s="72" t="str">
        <f t="shared" si="399"/>
        <v/>
      </c>
      <c r="S1640" s="72" t="str">
        <f t="shared" si="400"/>
        <v/>
      </c>
      <c r="AT1640" s="20">
        <f t="shared" si="401"/>
        <v>-7911.0000000000009</v>
      </c>
    </row>
    <row r="1641" spans="1:46" ht="22.5">
      <c r="A1641" s="54">
        <v>7061</v>
      </c>
      <c r="B1641" s="54" t="s">
        <v>712</v>
      </c>
      <c r="C1641" s="58" t="s">
        <v>2931</v>
      </c>
      <c r="D1641" s="79">
        <v>7</v>
      </c>
      <c r="E1641" s="79">
        <v>7</v>
      </c>
      <c r="F1641" s="80">
        <v>615.29999999999995</v>
      </c>
      <c r="G1641" s="80">
        <v>87.9</v>
      </c>
      <c r="H1641" s="80">
        <v>615.29999999999995</v>
      </c>
      <c r="I1641" s="80" t="s">
        <v>28</v>
      </c>
      <c r="J1641" s="80" t="s">
        <v>28</v>
      </c>
      <c r="K1641" s="80">
        <v>87.9</v>
      </c>
      <c r="L1641" s="73">
        <f t="shared" si="393"/>
        <v>87.9</v>
      </c>
      <c r="M1641" s="73">
        <f t="shared" si="394"/>
        <v>94.2</v>
      </c>
      <c r="N1641" s="72" t="str">
        <f t="shared" si="395"/>
        <v>0418</v>
      </c>
      <c r="O1641" s="74">
        <f t="shared" si="396"/>
        <v>0</v>
      </c>
      <c r="P1641" s="72">
        <f t="shared" si="397"/>
        <v>0</v>
      </c>
      <c r="Q1641" s="74">
        <f t="shared" si="398"/>
        <v>7</v>
      </c>
      <c r="R1641" s="72" t="str">
        <f t="shared" si="399"/>
        <v/>
      </c>
      <c r="S1641" s="72" t="str">
        <f t="shared" si="400"/>
        <v/>
      </c>
      <c r="AT1641" s="20">
        <f t="shared" si="401"/>
        <v>-7911.0000000000009</v>
      </c>
    </row>
    <row r="1642" spans="1:46" ht="22.5">
      <c r="A1642" s="54">
        <v>7061</v>
      </c>
      <c r="B1642" s="54" t="s">
        <v>714</v>
      </c>
      <c r="C1642" s="58" t="s">
        <v>2931</v>
      </c>
      <c r="D1642" s="79">
        <v>7</v>
      </c>
      <c r="E1642" s="79">
        <v>7</v>
      </c>
      <c r="F1642" s="80">
        <v>615.29999999999995</v>
      </c>
      <c r="G1642" s="80">
        <v>87.9</v>
      </c>
      <c r="H1642" s="80">
        <v>615.29999999999995</v>
      </c>
      <c r="I1642" s="80" t="s">
        <v>28</v>
      </c>
      <c r="J1642" s="80" t="s">
        <v>28</v>
      </c>
      <c r="K1642" s="80">
        <v>87.9</v>
      </c>
      <c r="L1642" s="73">
        <f t="shared" si="393"/>
        <v>87.9</v>
      </c>
      <c r="M1642" s="73">
        <f t="shared" si="394"/>
        <v>94.2</v>
      </c>
      <c r="N1642" s="72" t="str">
        <f t="shared" si="395"/>
        <v>0418</v>
      </c>
      <c r="O1642" s="74">
        <f t="shared" si="396"/>
        <v>0</v>
      </c>
      <c r="P1642" s="72">
        <f t="shared" si="397"/>
        <v>0</v>
      </c>
      <c r="Q1642" s="74">
        <f t="shared" si="398"/>
        <v>7</v>
      </c>
      <c r="R1642" s="72" t="str">
        <f t="shared" si="399"/>
        <v/>
      </c>
      <c r="S1642" s="72" t="str">
        <f t="shared" si="400"/>
        <v/>
      </c>
      <c r="AT1642" s="20">
        <f t="shared" si="401"/>
        <v>-7911.0000000000009</v>
      </c>
    </row>
    <row r="1643" spans="1:46" ht="22.5">
      <c r="A1643" s="54">
        <v>7061</v>
      </c>
      <c r="B1643" s="54" t="s">
        <v>716</v>
      </c>
      <c r="C1643" s="58" t="s">
        <v>2931</v>
      </c>
      <c r="D1643" s="79">
        <v>7</v>
      </c>
      <c r="E1643" s="79">
        <v>7</v>
      </c>
      <c r="F1643" s="80">
        <v>615.29999999999995</v>
      </c>
      <c r="G1643" s="80">
        <v>87.9</v>
      </c>
      <c r="H1643" s="80">
        <v>615.29999999999995</v>
      </c>
      <c r="I1643" s="80" t="s">
        <v>28</v>
      </c>
      <c r="J1643" s="80" t="s">
        <v>28</v>
      </c>
      <c r="K1643" s="80">
        <v>87.9</v>
      </c>
      <c r="L1643" s="73">
        <f t="shared" si="393"/>
        <v>87.9</v>
      </c>
      <c r="M1643" s="73">
        <f t="shared" si="394"/>
        <v>94.2</v>
      </c>
      <c r="N1643" s="72" t="str">
        <f t="shared" si="395"/>
        <v>0418</v>
      </c>
      <c r="O1643" s="74">
        <f t="shared" si="396"/>
        <v>0</v>
      </c>
      <c r="P1643" s="72">
        <f t="shared" si="397"/>
        <v>0</v>
      </c>
      <c r="Q1643" s="74">
        <f t="shared" si="398"/>
        <v>7</v>
      </c>
      <c r="R1643" s="72" t="str">
        <f t="shared" si="399"/>
        <v/>
      </c>
      <c r="S1643" s="72" t="str">
        <f t="shared" si="400"/>
        <v/>
      </c>
      <c r="AT1643" s="20">
        <f t="shared" si="401"/>
        <v>-7911.0000000000009</v>
      </c>
    </row>
    <row r="1644" spans="1:46" ht="33.75">
      <c r="A1644" s="54">
        <v>7062</v>
      </c>
      <c r="B1644" s="54" t="s">
        <v>726</v>
      </c>
      <c r="C1644" s="58" t="s">
        <v>2932</v>
      </c>
      <c r="D1644" s="79">
        <v>7</v>
      </c>
      <c r="E1644" s="79">
        <v>7</v>
      </c>
      <c r="F1644" s="80">
        <v>693.43</v>
      </c>
      <c r="G1644" s="80">
        <v>99.06</v>
      </c>
      <c r="H1644" s="80">
        <v>693.43</v>
      </c>
      <c r="I1644" s="80" t="s">
        <v>28</v>
      </c>
      <c r="J1644" s="80" t="s">
        <v>28</v>
      </c>
      <c r="K1644" s="80">
        <v>99.06</v>
      </c>
      <c r="L1644" s="73">
        <f t="shared" si="393"/>
        <v>99.06</v>
      </c>
      <c r="M1644" s="73">
        <f t="shared" si="394"/>
        <v>136.05000000000001</v>
      </c>
      <c r="N1644" s="72" t="str">
        <f t="shared" si="395"/>
        <v>0424</v>
      </c>
      <c r="O1644" s="74">
        <f t="shared" si="396"/>
        <v>0</v>
      </c>
      <c r="P1644" s="72">
        <f t="shared" si="397"/>
        <v>0</v>
      </c>
      <c r="Q1644" s="74">
        <f t="shared" si="398"/>
        <v>7</v>
      </c>
      <c r="R1644" s="72" t="str">
        <f t="shared" si="399"/>
        <v/>
      </c>
      <c r="S1644" s="72" t="str">
        <f t="shared" si="400"/>
        <v/>
      </c>
      <c r="AT1644" s="20">
        <f t="shared" si="401"/>
        <v>-8915.4</v>
      </c>
    </row>
    <row r="1645" spans="1:46" ht="33.75">
      <c r="A1645" s="54">
        <v>7062</v>
      </c>
      <c r="B1645" s="54" t="s">
        <v>728</v>
      </c>
      <c r="C1645" s="58" t="s">
        <v>2932</v>
      </c>
      <c r="D1645" s="79">
        <v>7</v>
      </c>
      <c r="E1645" s="79">
        <v>7</v>
      </c>
      <c r="F1645" s="80">
        <v>693.43</v>
      </c>
      <c r="G1645" s="80">
        <v>99.06</v>
      </c>
      <c r="H1645" s="80">
        <v>693.43</v>
      </c>
      <c r="I1645" s="80" t="s">
        <v>28</v>
      </c>
      <c r="J1645" s="80" t="s">
        <v>28</v>
      </c>
      <c r="K1645" s="80">
        <v>99.06</v>
      </c>
      <c r="L1645" s="73">
        <f t="shared" si="393"/>
        <v>99.06</v>
      </c>
      <c r="M1645" s="73">
        <f t="shared" si="394"/>
        <v>136.05000000000001</v>
      </c>
      <c r="N1645" s="72" t="str">
        <f t="shared" si="395"/>
        <v>0424</v>
      </c>
      <c r="O1645" s="74">
        <f t="shared" si="396"/>
        <v>0</v>
      </c>
      <c r="P1645" s="72">
        <f t="shared" si="397"/>
        <v>0</v>
      </c>
      <c r="Q1645" s="74">
        <f t="shared" si="398"/>
        <v>7</v>
      </c>
      <c r="R1645" s="72" t="str">
        <f t="shared" si="399"/>
        <v/>
      </c>
      <c r="S1645" s="72" t="str">
        <f t="shared" si="400"/>
        <v/>
      </c>
      <c r="AT1645" s="20">
        <f t="shared" si="401"/>
        <v>-8915.4</v>
      </c>
    </row>
    <row r="1646" spans="1:46" ht="33.75">
      <c r="A1646" s="54">
        <v>7062</v>
      </c>
      <c r="B1646" s="54" t="s">
        <v>724</v>
      </c>
      <c r="C1646" s="58" t="s">
        <v>2932</v>
      </c>
      <c r="D1646" s="79">
        <v>7</v>
      </c>
      <c r="E1646" s="79">
        <v>7</v>
      </c>
      <c r="F1646" s="80">
        <v>693.43</v>
      </c>
      <c r="G1646" s="80">
        <v>99.06</v>
      </c>
      <c r="H1646" s="80">
        <v>693.43</v>
      </c>
      <c r="I1646" s="80" t="s">
        <v>28</v>
      </c>
      <c r="J1646" s="80" t="s">
        <v>28</v>
      </c>
      <c r="K1646" s="80">
        <v>99.06</v>
      </c>
      <c r="L1646" s="73">
        <f t="shared" si="393"/>
        <v>99.06</v>
      </c>
      <c r="M1646" s="73">
        <f t="shared" si="394"/>
        <v>136.05000000000001</v>
      </c>
      <c r="N1646" s="72" t="str">
        <f t="shared" si="395"/>
        <v>0424</v>
      </c>
      <c r="O1646" s="74">
        <f t="shared" si="396"/>
        <v>0</v>
      </c>
      <c r="P1646" s="72">
        <f t="shared" si="397"/>
        <v>0</v>
      </c>
      <c r="Q1646" s="74">
        <f t="shared" si="398"/>
        <v>7</v>
      </c>
      <c r="R1646" s="72" t="str">
        <f t="shared" si="399"/>
        <v/>
      </c>
      <c r="S1646" s="72" t="str">
        <f t="shared" si="400"/>
        <v/>
      </c>
      <c r="AT1646" s="20">
        <f t="shared" si="401"/>
        <v>-8915.4</v>
      </c>
    </row>
    <row r="1647" spans="1:46" ht="33.75">
      <c r="A1647" s="54">
        <v>7062</v>
      </c>
      <c r="B1647" s="54" t="s">
        <v>722</v>
      </c>
      <c r="C1647" s="58" t="s">
        <v>2932</v>
      </c>
      <c r="D1647" s="79">
        <v>7</v>
      </c>
      <c r="E1647" s="79">
        <v>7</v>
      </c>
      <c r="F1647" s="80">
        <v>693.43</v>
      </c>
      <c r="G1647" s="80">
        <v>99.06</v>
      </c>
      <c r="H1647" s="80">
        <v>693.43</v>
      </c>
      <c r="I1647" s="80" t="s">
        <v>28</v>
      </c>
      <c r="J1647" s="80" t="s">
        <v>28</v>
      </c>
      <c r="K1647" s="80">
        <v>99.06</v>
      </c>
      <c r="L1647" s="73">
        <f t="shared" si="393"/>
        <v>99.06</v>
      </c>
      <c r="M1647" s="73">
        <f t="shared" si="394"/>
        <v>136.05000000000001</v>
      </c>
      <c r="N1647" s="72" t="str">
        <f t="shared" si="395"/>
        <v>0424</v>
      </c>
      <c r="O1647" s="74">
        <f t="shared" si="396"/>
        <v>0</v>
      </c>
      <c r="P1647" s="72">
        <f t="shared" si="397"/>
        <v>0</v>
      </c>
      <c r="Q1647" s="74">
        <f t="shared" si="398"/>
        <v>7</v>
      </c>
      <c r="R1647" s="72" t="str">
        <f t="shared" si="399"/>
        <v/>
      </c>
      <c r="S1647" s="72" t="str">
        <f t="shared" si="400"/>
        <v/>
      </c>
      <c r="AT1647" s="20">
        <f t="shared" si="401"/>
        <v>-8915.4</v>
      </c>
    </row>
    <row r="1648" spans="1:46" ht="33.75">
      <c r="A1648" s="54">
        <v>7063</v>
      </c>
      <c r="B1648" s="54" t="s">
        <v>736</v>
      </c>
      <c r="C1648" s="58" t="s">
        <v>2933</v>
      </c>
      <c r="D1648" s="79">
        <v>7</v>
      </c>
      <c r="E1648" s="79">
        <v>7</v>
      </c>
      <c r="F1648" s="80">
        <v>738.04</v>
      </c>
      <c r="G1648" s="80">
        <v>105.43</v>
      </c>
      <c r="H1648" s="80">
        <v>738.04</v>
      </c>
      <c r="I1648" s="80" t="s">
        <v>28</v>
      </c>
      <c r="J1648" s="80" t="s">
        <v>28</v>
      </c>
      <c r="K1648" s="80">
        <v>105.43</v>
      </c>
      <c r="L1648" s="73">
        <f t="shared" si="393"/>
        <v>105.43</v>
      </c>
      <c r="M1648" s="73">
        <f t="shared" si="394"/>
        <v>136.05000000000001</v>
      </c>
      <c r="N1648" s="72" t="str">
        <f t="shared" si="395"/>
        <v>0424</v>
      </c>
      <c r="O1648" s="74">
        <f t="shared" si="396"/>
        <v>0</v>
      </c>
      <c r="P1648" s="72">
        <f t="shared" si="397"/>
        <v>0</v>
      </c>
      <c r="Q1648" s="74">
        <f t="shared" si="398"/>
        <v>7</v>
      </c>
      <c r="R1648" s="72" t="str">
        <f t="shared" si="399"/>
        <v/>
      </c>
      <c r="S1648" s="72" t="str">
        <f t="shared" si="400"/>
        <v/>
      </c>
      <c r="AT1648" s="20">
        <f t="shared" si="401"/>
        <v>-9488.7000000000007</v>
      </c>
    </row>
    <row r="1649" spans="1:46" ht="33.75">
      <c r="A1649" s="54">
        <v>7063</v>
      </c>
      <c r="B1649" s="54" t="s">
        <v>734</v>
      </c>
      <c r="C1649" s="58" t="s">
        <v>2933</v>
      </c>
      <c r="D1649" s="79">
        <v>7</v>
      </c>
      <c r="E1649" s="79">
        <v>7</v>
      </c>
      <c r="F1649" s="80">
        <v>738.04</v>
      </c>
      <c r="G1649" s="80">
        <v>105.43</v>
      </c>
      <c r="H1649" s="80">
        <v>738.04</v>
      </c>
      <c r="I1649" s="80" t="s">
        <v>28</v>
      </c>
      <c r="J1649" s="80" t="s">
        <v>28</v>
      </c>
      <c r="K1649" s="80">
        <v>105.43</v>
      </c>
      <c r="L1649" s="73">
        <f t="shared" si="393"/>
        <v>105.43</v>
      </c>
      <c r="M1649" s="73">
        <f t="shared" si="394"/>
        <v>136.05000000000001</v>
      </c>
      <c r="N1649" s="72" t="str">
        <f t="shared" si="395"/>
        <v>0424</v>
      </c>
      <c r="O1649" s="74">
        <f t="shared" si="396"/>
        <v>0</v>
      </c>
      <c r="P1649" s="72">
        <f t="shared" si="397"/>
        <v>0</v>
      </c>
      <c r="Q1649" s="74">
        <f t="shared" si="398"/>
        <v>7</v>
      </c>
      <c r="R1649" s="72" t="str">
        <f t="shared" si="399"/>
        <v/>
      </c>
      <c r="S1649" s="72" t="str">
        <f t="shared" si="400"/>
        <v/>
      </c>
      <c r="AT1649" s="20">
        <f t="shared" si="401"/>
        <v>-9488.7000000000007</v>
      </c>
    </row>
    <row r="1650" spans="1:46" ht="33.75">
      <c r="A1650" s="54">
        <v>7063</v>
      </c>
      <c r="B1650" s="54" t="s">
        <v>730</v>
      </c>
      <c r="C1650" s="58" t="s">
        <v>2933</v>
      </c>
      <c r="D1650" s="79">
        <v>7</v>
      </c>
      <c r="E1650" s="79">
        <v>7</v>
      </c>
      <c r="F1650" s="80">
        <v>738.04</v>
      </c>
      <c r="G1650" s="80">
        <v>105.43</v>
      </c>
      <c r="H1650" s="80">
        <v>738.04</v>
      </c>
      <c r="I1650" s="80" t="s">
        <v>28</v>
      </c>
      <c r="J1650" s="80" t="s">
        <v>28</v>
      </c>
      <c r="K1650" s="80">
        <v>105.43</v>
      </c>
      <c r="L1650" s="73">
        <f t="shared" si="393"/>
        <v>105.43</v>
      </c>
      <c r="M1650" s="73">
        <f t="shared" si="394"/>
        <v>136.05000000000001</v>
      </c>
      <c r="N1650" s="72" t="str">
        <f t="shared" si="395"/>
        <v>0424</v>
      </c>
      <c r="O1650" s="74">
        <f t="shared" si="396"/>
        <v>0</v>
      </c>
      <c r="P1650" s="72">
        <f t="shared" si="397"/>
        <v>0</v>
      </c>
      <c r="Q1650" s="74">
        <f t="shared" si="398"/>
        <v>7</v>
      </c>
      <c r="R1650" s="72" t="str">
        <f t="shared" si="399"/>
        <v/>
      </c>
      <c r="S1650" s="72" t="str">
        <f t="shared" si="400"/>
        <v/>
      </c>
      <c r="AT1650" s="20">
        <f t="shared" si="401"/>
        <v>-9488.7000000000007</v>
      </c>
    </row>
    <row r="1651" spans="1:46" ht="33.75">
      <c r="A1651" s="54">
        <v>7063</v>
      </c>
      <c r="B1651" s="54" t="s">
        <v>732</v>
      </c>
      <c r="C1651" s="58" t="s">
        <v>2933</v>
      </c>
      <c r="D1651" s="79">
        <v>7</v>
      </c>
      <c r="E1651" s="79">
        <v>7</v>
      </c>
      <c r="F1651" s="80">
        <v>738.04</v>
      </c>
      <c r="G1651" s="80">
        <v>105.43</v>
      </c>
      <c r="H1651" s="80">
        <v>738.04</v>
      </c>
      <c r="I1651" s="80" t="s">
        <v>28</v>
      </c>
      <c r="J1651" s="80" t="s">
        <v>28</v>
      </c>
      <c r="K1651" s="80">
        <v>105.43</v>
      </c>
      <c r="L1651" s="73">
        <f t="shared" si="393"/>
        <v>105.43</v>
      </c>
      <c r="M1651" s="73">
        <f t="shared" si="394"/>
        <v>136.05000000000001</v>
      </c>
      <c r="N1651" s="72" t="str">
        <f t="shared" si="395"/>
        <v>0424</v>
      </c>
      <c r="O1651" s="74">
        <f t="shared" si="396"/>
        <v>0</v>
      </c>
      <c r="P1651" s="72">
        <f t="shared" si="397"/>
        <v>0</v>
      </c>
      <c r="Q1651" s="74">
        <f t="shared" si="398"/>
        <v>7</v>
      </c>
      <c r="R1651" s="72" t="str">
        <f t="shared" si="399"/>
        <v/>
      </c>
      <c r="S1651" s="72" t="str">
        <f t="shared" si="400"/>
        <v/>
      </c>
      <c r="AT1651" s="20">
        <f t="shared" si="401"/>
        <v>-9488.7000000000007</v>
      </c>
    </row>
    <row r="1652" spans="1:46" ht="33.75">
      <c r="A1652" s="54">
        <v>7064</v>
      </c>
      <c r="B1652" s="54" t="s">
        <v>744</v>
      </c>
      <c r="C1652" s="58" t="s">
        <v>2934</v>
      </c>
      <c r="D1652" s="79">
        <v>7</v>
      </c>
      <c r="E1652" s="79">
        <v>7</v>
      </c>
      <c r="F1652" s="80">
        <v>718.52</v>
      </c>
      <c r="G1652" s="80">
        <v>102.65</v>
      </c>
      <c r="H1652" s="80">
        <v>718.52</v>
      </c>
      <c r="I1652" s="80" t="s">
        <v>28</v>
      </c>
      <c r="J1652" s="80" t="s">
        <v>28</v>
      </c>
      <c r="K1652" s="80">
        <v>102.65</v>
      </c>
      <c r="L1652" s="73">
        <f t="shared" si="393"/>
        <v>102.65</v>
      </c>
      <c r="M1652" s="73">
        <f t="shared" si="394"/>
        <v>136.05000000000001</v>
      </c>
      <c r="N1652" s="72" t="str">
        <f t="shared" si="395"/>
        <v>0424</v>
      </c>
      <c r="O1652" s="74">
        <f t="shared" si="396"/>
        <v>0</v>
      </c>
      <c r="P1652" s="72">
        <f t="shared" si="397"/>
        <v>0</v>
      </c>
      <c r="Q1652" s="74">
        <f t="shared" si="398"/>
        <v>7</v>
      </c>
      <c r="R1652" s="72" t="str">
        <f t="shared" si="399"/>
        <v/>
      </c>
      <c r="S1652" s="72" t="str">
        <f t="shared" si="400"/>
        <v/>
      </c>
      <c r="AT1652" s="20">
        <f t="shared" si="401"/>
        <v>-9238.5</v>
      </c>
    </row>
    <row r="1653" spans="1:46" ht="33.75">
      <c r="A1653" s="54">
        <v>7064</v>
      </c>
      <c r="B1653" s="54" t="s">
        <v>742</v>
      </c>
      <c r="C1653" s="58" t="s">
        <v>2934</v>
      </c>
      <c r="D1653" s="79">
        <v>7</v>
      </c>
      <c r="E1653" s="79">
        <v>7</v>
      </c>
      <c r="F1653" s="80">
        <v>718.52</v>
      </c>
      <c r="G1653" s="80">
        <v>102.65</v>
      </c>
      <c r="H1653" s="80">
        <v>718.52</v>
      </c>
      <c r="I1653" s="80" t="s">
        <v>28</v>
      </c>
      <c r="J1653" s="80" t="s">
        <v>28</v>
      </c>
      <c r="K1653" s="80">
        <v>102.65</v>
      </c>
      <c r="L1653" s="73">
        <f t="shared" si="393"/>
        <v>102.65</v>
      </c>
      <c r="M1653" s="73">
        <f t="shared" si="394"/>
        <v>136.05000000000001</v>
      </c>
      <c r="N1653" s="72" t="str">
        <f t="shared" si="395"/>
        <v>0424</v>
      </c>
      <c r="O1653" s="74">
        <f t="shared" si="396"/>
        <v>0</v>
      </c>
      <c r="P1653" s="72">
        <f t="shared" si="397"/>
        <v>0</v>
      </c>
      <c r="Q1653" s="74">
        <f t="shared" si="398"/>
        <v>7</v>
      </c>
      <c r="R1653" s="72" t="str">
        <f t="shared" si="399"/>
        <v/>
      </c>
      <c r="S1653" s="72" t="str">
        <f t="shared" si="400"/>
        <v/>
      </c>
      <c r="AT1653" s="20">
        <f t="shared" si="401"/>
        <v>-9238.5</v>
      </c>
    </row>
    <row r="1654" spans="1:46" ht="33.75">
      <c r="A1654" s="54">
        <v>7064</v>
      </c>
      <c r="B1654" s="54" t="s">
        <v>740</v>
      </c>
      <c r="C1654" s="58" t="s">
        <v>2934</v>
      </c>
      <c r="D1654" s="79">
        <v>7</v>
      </c>
      <c r="E1654" s="79">
        <v>7</v>
      </c>
      <c r="F1654" s="80">
        <v>718.52</v>
      </c>
      <c r="G1654" s="80">
        <v>102.65</v>
      </c>
      <c r="H1654" s="80">
        <v>718.52</v>
      </c>
      <c r="I1654" s="80" t="s">
        <v>28</v>
      </c>
      <c r="J1654" s="80" t="s">
        <v>28</v>
      </c>
      <c r="K1654" s="80">
        <v>102.65</v>
      </c>
      <c r="L1654" s="73">
        <f t="shared" si="393"/>
        <v>102.65</v>
      </c>
      <c r="M1654" s="73">
        <f t="shared" si="394"/>
        <v>136.05000000000001</v>
      </c>
      <c r="N1654" s="72" t="str">
        <f t="shared" si="395"/>
        <v>0424</v>
      </c>
      <c r="O1654" s="74">
        <f t="shared" si="396"/>
        <v>0</v>
      </c>
      <c r="P1654" s="72">
        <f t="shared" si="397"/>
        <v>0</v>
      </c>
      <c r="Q1654" s="74">
        <f t="shared" si="398"/>
        <v>7</v>
      </c>
      <c r="R1654" s="72" t="str">
        <f t="shared" si="399"/>
        <v/>
      </c>
      <c r="S1654" s="72" t="str">
        <f t="shared" si="400"/>
        <v/>
      </c>
      <c r="AT1654" s="20">
        <f t="shared" si="401"/>
        <v>-9238.5</v>
      </c>
    </row>
    <row r="1655" spans="1:46" ht="33.75">
      <c r="A1655" s="54">
        <v>7064</v>
      </c>
      <c r="B1655" s="54" t="s">
        <v>738</v>
      </c>
      <c r="C1655" s="58" t="s">
        <v>2934</v>
      </c>
      <c r="D1655" s="79">
        <v>7</v>
      </c>
      <c r="E1655" s="79">
        <v>7</v>
      </c>
      <c r="F1655" s="80">
        <v>718.52</v>
      </c>
      <c r="G1655" s="80">
        <v>102.65</v>
      </c>
      <c r="H1655" s="80">
        <v>718.52</v>
      </c>
      <c r="I1655" s="80" t="s">
        <v>28</v>
      </c>
      <c r="J1655" s="80" t="s">
        <v>28</v>
      </c>
      <c r="K1655" s="80">
        <v>102.65</v>
      </c>
      <c r="L1655" s="73">
        <f t="shared" si="393"/>
        <v>102.65</v>
      </c>
      <c r="M1655" s="73">
        <f t="shared" si="394"/>
        <v>136.05000000000001</v>
      </c>
      <c r="N1655" s="72" t="str">
        <f t="shared" si="395"/>
        <v>0424</v>
      </c>
      <c r="O1655" s="74">
        <f t="shared" si="396"/>
        <v>0</v>
      </c>
      <c r="P1655" s="72">
        <f t="shared" si="397"/>
        <v>0</v>
      </c>
      <c r="Q1655" s="74">
        <f t="shared" si="398"/>
        <v>7</v>
      </c>
      <c r="R1655" s="72" t="str">
        <f t="shared" si="399"/>
        <v/>
      </c>
      <c r="S1655" s="72" t="str">
        <f t="shared" si="400"/>
        <v/>
      </c>
      <c r="AT1655" s="20">
        <f t="shared" si="401"/>
        <v>-9238.5</v>
      </c>
    </row>
    <row r="1656" spans="1:46" ht="33.75">
      <c r="A1656" s="54">
        <v>7065</v>
      </c>
      <c r="B1656" s="54" t="s">
        <v>758</v>
      </c>
      <c r="C1656" s="58" t="s">
        <v>2935</v>
      </c>
      <c r="D1656" s="79">
        <v>7</v>
      </c>
      <c r="E1656" s="79">
        <v>7</v>
      </c>
      <c r="F1656" s="80">
        <v>900.32</v>
      </c>
      <c r="G1656" s="80">
        <v>128.62</v>
      </c>
      <c r="H1656" s="80">
        <v>900.32</v>
      </c>
      <c r="I1656" s="80" t="s">
        <v>28</v>
      </c>
      <c r="J1656" s="80" t="s">
        <v>28</v>
      </c>
      <c r="K1656" s="80">
        <v>128.62</v>
      </c>
      <c r="L1656" s="73">
        <f t="shared" si="393"/>
        <v>128.62</v>
      </c>
      <c r="M1656" s="73">
        <f t="shared" si="394"/>
        <v>150.11000000000001</v>
      </c>
      <c r="N1656" s="72" t="str">
        <f t="shared" si="395"/>
        <v>0503</v>
      </c>
      <c r="O1656" s="74">
        <f t="shared" si="396"/>
        <v>0</v>
      </c>
      <c r="P1656" s="72">
        <f t="shared" si="397"/>
        <v>0</v>
      </c>
      <c r="Q1656" s="74">
        <f t="shared" si="398"/>
        <v>7</v>
      </c>
      <c r="R1656" s="72" t="str">
        <f t="shared" si="399"/>
        <v/>
      </c>
      <c r="S1656" s="72" t="str">
        <f t="shared" si="400"/>
        <v/>
      </c>
      <c r="AT1656" s="20">
        <f t="shared" si="401"/>
        <v>-11575.800000000001</v>
      </c>
    </row>
    <row r="1657" spans="1:46" ht="33.75">
      <c r="A1657" s="54">
        <v>7065</v>
      </c>
      <c r="B1657" s="54" t="s">
        <v>756</v>
      </c>
      <c r="C1657" s="58" t="s">
        <v>2935</v>
      </c>
      <c r="D1657" s="79">
        <v>7</v>
      </c>
      <c r="E1657" s="79">
        <v>7</v>
      </c>
      <c r="F1657" s="80">
        <v>900.32</v>
      </c>
      <c r="G1657" s="80">
        <v>128.62</v>
      </c>
      <c r="H1657" s="80">
        <v>900.32</v>
      </c>
      <c r="I1657" s="80" t="s">
        <v>28</v>
      </c>
      <c r="J1657" s="80" t="s">
        <v>28</v>
      </c>
      <c r="K1657" s="80">
        <v>128.62</v>
      </c>
      <c r="L1657" s="73">
        <f t="shared" si="393"/>
        <v>128.62</v>
      </c>
      <c r="M1657" s="73">
        <f t="shared" si="394"/>
        <v>150.11000000000001</v>
      </c>
      <c r="N1657" s="72" t="str">
        <f t="shared" si="395"/>
        <v>0503</v>
      </c>
      <c r="O1657" s="74">
        <f t="shared" si="396"/>
        <v>0</v>
      </c>
      <c r="P1657" s="72">
        <f t="shared" si="397"/>
        <v>0</v>
      </c>
      <c r="Q1657" s="74">
        <f t="shared" si="398"/>
        <v>7</v>
      </c>
      <c r="R1657" s="72" t="str">
        <f t="shared" si="399"/>
        <v/>
      </c>
      <c r="S1657" s="72" t="str">
        <f t="shared" si="400"/>
        <v/>
      </c>
      <c r="AT1657" s="20">
        <f t="shared" si="401"/>
        <v>-11575.800000000001</v>
      </c>
    </row>
    <row r="1658" spans="1:46" ht="33.75">
      <c r="A1658" s="54">
        <v>7065</v>
      </c>
      <c r="B1658" s="54" t="s">
        <v>752</v>
      </c>
      <c r="C1658" s="58" t="s">
        <v>2935</v>
      </c>
      <c r="D1658" s="79">
        <v>7</v>
      </c>
      <c r="E1658" s="79">
        <v>7</v>
      </c>
      <c r="F1658" s="80">
        <v>900.32</v>
      </c>
      <c r="G1658" s="80">
        <v>128.62</v>
      </c>
      <c r="H1658" s="80">
        <v>900.32</v>
      </c>
      <c r="I1658" s="80" t="s">
        <v>28</v>
      </c>
      <c r="J1658" s="80" t="s">
        <v>28</v>
      </c>
      <c r="K1658" s="80">
        <v>128.62</v>
      </c>
      <c r="L1658" s="73">
        <f t="shared" si="393"/>
        <v>128.62</v>
      </c>
      <c r="M1658" s="73">
        <f t="shared" si="394"/>
        <v>150.11000000000001</v>
      </c>
      <c r="N1658" s="72" t="str">
        <f t="shared" si="395"/>
        <v>0503</v>
      </c>
      <c r="O1658" s="74">
        <f t="shared" si="396"/>
        <v>0</v>
      </c>
      <c r="P1658" s="72">
        <f t="shared" si="397"/>
        <v>0</v>
      </c>
      <c r="Q1658" s="74">
        <f t="shared" si="398"/>
        <v>7</v>
      </c>
      <c r="R1658" s="72" t="str">
        <f t="shared" si="399"/>
        <v/>
      </c>
      <c r="S1658" s="72" t="str">
        <f t="shared" si="400"/>
        <v/>
      </c>
      <c r="AT1658" s="20">
        <f t="shared" si="401"/>
        <v>-11575.800000000001</v>
      </c>
    </row>
    <row r="1659" spans="1:46" ht="33.75">
      <c r="A1659" s="54">
        <v>7065</v>
      </c>
      <c r="B1659" s="54" t="s">
        <v>754</v>
      </c>
      <c r="C1659" s="58" t="s">
        <v>2935</v>
      </c>
      <c r="D1659" s="79">
        <v>7</v>
      </c>
      <c r="E1659" s="79">
        <v>7</v>
      </c>
      <c r="F1659" s="80">
        <v>900.32</v>
      </c>
      <c r="G1659" s="80">
        <v>128.62</v>
      </c>
      <c r="H1659" s="80">
        <v>900.32</v>
      </c>
      <c r="I1659" s="80" t="s">
        <v>28</v>
      </c>
      <c r="J1659" s="80" t="s">
        <v>28</v>
      </c>
      <c r="K1659" s="80">
        <v>128.62</v>
      </c>
      <c r="L1659" s="73">
        <f t="shared" si="393"/>
        <v>128.62</v>
      </c>
      <c r="M1659" s="73">
        <f t="shared" si="394"/>
        <v>150.11000000000001</v>
      </c>
      <c r="N1659" s="72" t="str">
        <f t="shared" si="395"/>
        <v>0503</v>
      </c>
      <c r="O1659" s="74">
        <f t="shared" si="396"/>
        <v>0</v>
      </c>
      <c r="P1659" s="72">
        <f t="shared" si="397"/>
        <v>0</v>
      </c>
      <c r="Q1659" s="74">
        <f t="shared" si="398"/>
        <v>7</v>
      </c>
      <c r="R1659" s="72" t="str">
        <f t="shared" si="399"/>
        <v/>
      </c>
      <c r="S1659" s="72" t="str">
        <f t="shared" si="400"/>
        <v/>
      </c>
      <c r="AT1659" s="20">
        <f t="shared" si="401"/>
        <v>-11575.800000000001</v>
      </c>
    </row>
    <row r="1660" spans="1:46" ht="22.5">
      <c r="A1660" s="54">
        <v>7066</v>
      </c>
      <c r="B1660" s="54" t="s">
        <v>764</v>
      </c>
      <c r="C1660" s="58" t="s">
        <v>2936</v>
      </c>
      <c r="D1660" s="79">
        <v>7</v>
      </c>
      <c r="E1660" s="79">
        <v>7</v>
      </c>
      <c r="F1660" s="80">
        <v>787.81</v>
      </c>
      <c r="G1660" s="80">
        <v>112.54</v>
      </c>
      <c r="H1660" s="80">
        <v>787.81</v>
      </c>
      <c r="I1660" s="80" t="s">
        <v>28</v>
      </c>
      <c r="J1660" s="80" t="s">
        <v>28</v>
      </c>
      <c r="K1660" s="80">
        <v>112.54</v>
      </c>
      <c r="L1660" s="73">
        <f t="shared" si="393"/>
        <v>112.54</v>
      </c>
      <c r="M1660" s="73">
        <f t="shared" si="394"/>
        <v>150.11000000000001</v>
      </c>
      <c r="N1660" s="72" t="str">
        <f t="shared" si="395"/>
        <v>0503</v>
      </c>
      <c r="O1660" s="74">
        <f t="shared" si="396"/>
        <v>0</v>
      </c>
      <c r="P1660" s="72">
        <f t="shared" si="397"/>
        <v>0</v>
      </c>
      <c r="Q1660" s="74">
        <f t="shared" si="398"/>
        <v>7</v>
      </c>
      <c r="R1660" s="72" t="str">
        <f t="shared" si="399"/>
        <v/>
      </c>
      <c r="S1660" s="72" t="str">
        <f t="shared" si="400"/>
        <v/>
      </c>
      <c r="AT1660" s="20">
        <f t="shared" si="401"/>
        <v>-10128.6</v>
      </c>
    </row>
    <row r="1661" spans="1:46" ht="22.5">
      <c r="A1661" s="54">
        <v>7066</v>
      </c>
      <c r="B1661" s="54" t="s">
        <v>766</v>
      </c>
      <c r="C1661" s="58" t="s">
        <v>2936</v>
      </c>
      <c r="D1661" s="79">
        <v>7</v>
      </c>
      <c r="E1661" s="79">
        <v>7</v>
      </c>
      <c r="F1661" s="80">
        <v>787.81</v>
      </c>
      <c r="G1661" s="80">
        <v>112.54</v>
      </c>
      <c r="H1661" s="80">
        <v>787.81</v>
      </c>
      <c r="I1661" s="80" t="s">
        <v>28</v>
      </c>
      <c r="J1661" s="80" t="s">
        <v>28</v>
      </c>
      <c r="K1661" s="80">
        <v>112.54</v>
      </c>
      <c r="L1661" s="73">
        <f t="shared" si="393"/>
        <v>112.54</v>
      </c>
      <c r="M1661" s="73">
        <f t="shared" si="394"/>
        <v>150.11000000000001</v>
      </c>
      <c r="N1661" s="72" t="str">
        <f t="shared" si="395"/>
        <v>0503</v>
      </c>
      <c r="O1661" s="74">
        <f t="shared" si="396"/>
        <v>0</v>
      </c>
      <c r="P1661" s="72">
        <f t="shared" si="397"/>
        <v>0</v>
      </c>
      <c r="Q1661" s="74">
        <f t="shared" si="398"/>
        <v>7</v>
      </c>
      <c r="R1661" s="72" t="str">
        <f t="shared" si="399"/>
        <v/>
      </c>
      <c r="S1661" s="72" t="str">
        <f t="shared" si="400"/>
        <v/>
      </c>
      <c r="AT1661" s="20">
        <f t="shared" si="401"/>
        <v>-10128.6</v>
      </c>
    </row>
    <row r="1662" spans="1:46" ht="22.5">
      <c r="A1662" s="54">
        <v>7066</v>
      </c>
      <c r="B1662" s="54" t="s">
        <v>762</v>
      </c>
      <c r="C1662" s="58" t="s">
        <v>2936</v>
      </c>
      <c r="D1662" s="79">
        <v>7</v>
      </c>
      <c r="E1662" s="79">
        <v>7</v>
      </c>
      <c r="F1662" s="80">
        <v>787.81</v>
      </c>
      <c r="G1662" s="80">
        <v>112.54</v>
      </c>
      <c r="H1662" s="80">
        <v>787.81</v>
      </c>
      <c r="I1662" s="80" t="s">
        <v>28</v>
      </c>
      <c r="J1662" s="80" t="s">
        <v>28</v>
      </c>
      <c r="K1662" s="80">
        <v>112.54</v>
      </c>
      <c r="L1662" s="73">
        <f t="shared" si="393"/>
        <v>112.54</v>
      </c>
      <c r="M1662" s="73">
        <f t="shared" si="394"/>
        <v>150.11000000000001</v>
      </c>
      <c r="N1662" s="72" t="str">
        <f t="shared" si="395"/>
        <v>0503</v>
      </c>
      <c r="O1662" s="74">
        <f t="shared" si="396"/>
        <v>0</v>
      </c>
      <c r="P1662" s="72">
        <f t="shared" si="397"/>
        <v>0</v>
      </c>
      <c r="Q1662" s="74">
        <f t="shared" si="398"/>
        <v>7</v>
      </c>
      <c r="R1662" s="72" t="str">
        <f t="shared" si="399"/>
        <v/>
      </c>
      <c r="S1662" s="72" t="str">
        <f t="shared" si="400"/>
        <v/>
      </c>
      <c r="AT1662" s="20">
        <f t="shared" si="401"/>
        <v>-10128.6</v>
      </c>
    </row>
    <row r="1663" spans="1:46" ht="22.5">
      <c r="A1663" s="54">
        <v>7066</v>
      </c>
      <c r="B1663" s="54" t="s">
        <v>760</v>
      </c>
      <c r="C1663" s="58" t="s">
        <v>2936</v>
      </c>
      <c r="D1663" s="79">
        <v>7</v>
      </c>
      <c r="E1663" s="79">
        <v>7</v>
      </c>
      <c r="F1663" s="80">
        <v>787.81</v>
      </c>
      <c r="G1663" s="80">
        <v>112.54</v>
      </c>
      <c r="H1663" s="80">
        <v>787.81</v>
      </c>
      <c r="I1663" s="80" t="s">
        <v>28</v>
      </c>
      <c r="J1663" s="80" t="s">
        <v>28</v>
      </c>
      <c r="K1663" s="80">
        <v>112.54</v>
      </c>
      <c r="L1663" s="73">
        <f t="shared" si="393"/>
        <v>112.54</v>
      </c>
      <c r="M1663" s="73">
        <f t="shared" si="394"/>
        <v>150.11000000000001</v>
      </c>
      <c r="N1663" s="72" t="str">
        <f t="shared" si="395"/>
        <v>0503</v>
      </c>
      <c r="O1663" s="74">
        <f t="shared" si="396"/>
        <v>0</v>
      </c>
      <c r="P1663" s="72">
        <f t="shared" si="397"/>
        <v>0</v>
      </c>
      <c r="Q1663" s="74">
        <f t="shared" si="398"/>
        <v>7</v>
      </c>
      <c r="R1663" s="72" t="str">
        <f t="shared" si="399"/>
        <v/>
      </c>
      <c r="S1663" s="72" t="str">
        <f t="shared" si="400"/>
        <v/>
      </c>
      <c r="AT1663" s="20">
        <f t="shared" si="401"/>
        <v>-10128.6</v>
      </c>
    </row>
    <row r="1664" spans="1:46" ht="22.5">
      <c r="A1664" s="54">
        <v>7067</v>
      </c>
      <c r="B1664" s="54" t="s">
        <v>768</v>
      </c>
      <c r="C1664" s="58" t="s">
        <v>2937</v>
      </c>
      <c r="D1664" s="79">
        <v>7</v>
      </c>
      <c r="E1664" s="79">
        <v>7</v>
      </c>
      <c r="F1664" s="80">
        <v>623.21</v>
      </c>
      <c r="G1664" s="80">
        <v>89.03</v>
      </c>
      <c r="H1664" s="80">
        <v>623.21</v>
      </c>
      <c r="I1664" s="80" t="s">
        <v>28</v>
      </c>
      <c r="J1664" s="80" t="s">
        <v>28</v>
      </c>
      <c r="K1664" s="80">
        <v>89.03</v>
      </c>
      <c r="L1664" s="73">
        <f t="shared" si="393"/>
        <v>89.03</v>
      </c>
      <c r="M1664" s="73">
        <f t="shared" si="394"/>
        <v>150.11000000000001</v>
      </c>
      <c r="N1664" s="72" t="str">
        <f t="shared" si="395"/>
        <v>0503</v>
      </c>
      <c r="O1664" s="74">
        <f t="shared" si="396"/>
        <v>0</v>
      </c>
      <c r="P1664" s="72">
        <f t="shared" si="397"/>
        <v>0</v>
      </c>
      <c r="Q1664" s="74">
        <f t="shared" si="398"/>
        <v>7</v>
      </c>
      <c r="R1664" s="72" t="str">
        <f t="shared" si="399"/>
        <v/>
      </c>
      <c r="S1664" s="72" t="str">
        <f t="shared" si="400"/>
        <v/>
      </c>
      <c r="AT1664" s="20">
        <f t="shared" si="401"/>
        <v>-8012.7</v>
      </c>
    </row>
    <row r="1665" spans="1:46" ht="22.5">
      <c r="A1665" s="54">
        <v>7067</v>
      </c>
      <c r="B1665" s="54" t="s">
        <v>770</v>
      </c>
      <c r="C1665" s="58" t="s">
        <v>2937</v>
      </c>
      <c r="D1665" s="79">
        <v>7</v>
      </c>
      <c r="E1665" s="79">
        <v>7</v>
      </c>
      <c r="F1665" s="80">
        <v>623.21</v>
      </c>
      <c r="G1665" s="80">
        <v>89.03</v>
      </c>
      <c r="H1665" s="80">
        <v>623.21</v>
      </c>
      <c r="I1665" s="80" t="s">
        <v>28</v>
      </c>
      <c r="J1665" s="80" t="s">
        <v>28</v>
      </c>
      <c r="K1665" s="80">
        <v>89.03</v>
      </c>
      <c r="L1665" s="73">
        <f t="shared" si="393"/>
        <v>89.03</v>
      </c>
      <c r="M1665" s="73">
        <f t="shared" si="394"/>
        <v>150.11000000000001</v>
      </c>
      <c r="N1665" s="72" t="str">
        <f t="shared" si="395"/>
        <v>0503</v>
      </c>
      <c r="O1665" s="74">
        <f t="shared" si="396"/>
        <v>0</v>
      </c>
      <c r="P1665" s="72">
        <f t="shared" si="397"/>
        <v>0</v>
      </c>
      <c r="Q1665" s="74">
        <f t="shared" si="398"/>
        <v>7</v>
      </c>
      <c r="R1665" s="72" t="str">
        <f t="shared" si="399"/>
        <v/>
      </c>
      <c r="S1665" s="72" t="str">
        <f t="shared" si="400"/>
        <v/>
      </c>
      <c r="AT1665" s="20">
        <f t="shared" si="401"/>
        <v>-8012.7</v>
      </c>
    </row>
    <row r="1666" spans="1:46" ht="22.5">
      <c r="A1666" s="54">
        <v>7067</v>
      </c>
      <c r="B1666" s="54" t="s">
        <v>772</v>
      </c>
      <c r="C1666" s="58" t="s">
        <v>2937</v>
      </c>
      <c r="D1666" s="79">
        <v>7</v>
      </c>
      <c r="E1666" s="79">
        <v>7</v>
      </c>
      <c r="F1666" s="80">
        <v>623.21</v>
      </c>
      <c r="G1666" s="80">
        <v>89.03</v>
      </c>
      <c r="H1666" s="80">
        <v>623.21</v>
      </c>
      <c r="I1666" s="80" t="s">
        <v>28</v>
      </c>
      <c r="J1666" s="80" t="s">
        <v>28</v>
      </c>
      <c r="K1666" s="80">
        <v>89.03</v>
      </c>
      <c r="L1666" s="73">
        <f t="shared" si="393"/>
        <v>89.03</v>
      </c>
      <c r="M1666" s="73">
        <f t="shared" si="394"/>
        <v>150.11000000000001</v>
      </c>
      <c r="N1666" s="72" t="str">
        <f t="shared" si="395"/>
        <v>0503</v>
      </c>
      <c r="O1666" s="74">
        <f t="shared" si="396"/>
        <v>0</v>
      </c>
      <c r="P1666" s="72">
        <f t="shared" si="397"/>
        <v>0</v>
      </c>
      <c r="Q1666" s="74">
        <f t="shared" si="398"/>
        <v>7</v>
      </c>
      <c r="R1666" s="72" t="str">
        <f t="shared" si="399"/>
        <v/>
      </c>
      <c r="S1666" s="72" t="str">
        <f t="shared" si="400"/>
        <v/>
      </c>
      <c r="AT1666" s="20">
        <f t="shared" si="401"/>
        <v>-8012.7</v>
      </c>
    </row>
    <row r="1667" spans="1:46" ht="22.5">
      <c r="A1667" s="54">
        <v>7067</v>
      </c>
      <c r="B1667" s="54" t="s">
        <v>774</v>
      </c>
      <c r="C1667" s="58" t="s">
        <v>2937</v>
      </c>
      <c r="D1667" s="79">
        <v>7</v>
      </c>
      <c r="E1667" s="79">
        <v>7</v>
      </c>
      <c r="F1667" s="80">
        <v>623.21</v>
      </c>
      <c r="G1667" s="80">
        <v>89.03</v>
      </c>
      <c r="H1667" s="80">
        <v>623.21</v>
      </c>
      <c r="I1667" s="80" t="s">
        <v>28</v>
      </c>
      <c r="J1667" s="80" t="s">
        <v>28</v>
      </c>
      <c r="K1667" s="80">
        <v>89.03</v>
      </c>
      <c r="L1667" s="73">
        <f t="shared" si="393"/>
        <v>89.03</v>
      </c>
      <c r="M1667" s="73">
        <f t="shared" si="394"/>
        <v>150.11000000000001</v>
      </c>
      <c r="N1667" s="72" t="str">
        <f t="shared" si="395"/>
        <v>0503</v>
      </c>
      <c r="O1667" s="74">
        <f t="shared" si="396"/>
        <v>0</v>
      </c>
      <c r="P1667" s="72">
        <f t="shared" si="397"/>
        <v>0</v>
      </c>
      <c r="Q1667" s="74">
        <f t="shared" si="398"/>
        <v>7</v>
      </c>
      <c r="R1667" s="72" t="str">
        <f t="shared" si="399"/>
        <v/>
      </c>
      <c r="S1667" s="72" t="str">
        <f t="shared" si="400"/>
        <v/>
      </c>
      <c r="AT1667" s="20">
        <f t="shared" si="401"/>
        <v>-8012.7</v>
      </c>
    </row>
    <row r="1668" spans="1:46" ht="33.75">
      <c r="A1668" s="54">
        <v>7068</v>
      </c>
      <c r="B1668" s="54" t="s">
        <v>786</v>
      </c>
      <c r="C1668" s="58" t="s">
        <v>2938</v>
      </c>
      <c r="D1668" s="79">
        <v>7</v>
      </c>
      <c r="E1668" s="79">
        <v>7</v>
      </c>
      <c r="F1668" s="80">
        <v>950.02</v>
      </c>
      <c r="G1668" s="80">
        <v>135.72</v>
      </c>
      <c r="H1668" s="80">
        <v>950.02</v>
      </c>
      <c r="I1668" s="80" t="s">
        <v>28</v>
      </c>
      <c r="J1668" s="80" t="s">
        <v>28</v>
      </c>
      <c r="K1668" s="80">
        <v>135.72</v>
      </c>
      <c r="L1668" s="73">
        <f t="shared" ref="L1668:L1731" si="402">IFERROR(VLOOKUP(B1668,$B$1326:$K$2467,6,0),"")</f>
        <v>135.72</v>
      </c>
      <c r="M1668" s="73">
        <f t="shared" ref="M1668:M1731" si="403">IFERROR(VLOOKUP($B1668,$B$2468:$K$3603,6,0),"")</f>
        <v>162.69999999999999</v>
      </c>
      <c r="N1668" s="72" t="str">
        <f t="shared" ref="N1668:N1731" si="404">LEFT(B1668,4)</f>
        <v>0506</v>
      </c>
      <c r="O1668" s="74">
        <f t="shared" ref="O1668:O1731" si="405">E1668-D1668</f>
        <v>0</v>
      </c>
      <c r="P1668" s="72">
        <f t="shared" ref="P1668:P1731" si="406">IF(O1668=20,1,0)</f>
        <v>0</v>
      </c>
      <c r="Q1668" s="74">
        <f t="shared" ref="Q1668:Q1731" si="407">D1668</f>
        <v>7</v>
      </c>
      <c r="R1668" s="72" t="str">
        <f t="shared" ref="R1668:R1731" si="408">IF(P1668=1,Q1668+7,"")</f>
        <v/>
      </c>
      <c r="S1668" s="72" t="str">
        <f t="shared" ref="S1668:S1731" si="409">IF(P1668=1,Q1668+14,"")</f>
        <v/>
      </c>
      <c r="AT1668" s="20">
        <f t="shared" si="401"/>
        <v>-12214.8</v>
      </c>
    </row>
    <row r="1669" spans="1:46" ht="33.75">
      <c r="A1669" s="54">
        <v>7068</v>
      </c>
      <c r="B1669" s="54" t="s">
        <v>788</v>
      </c>
      <c r="C1669" s="58" t="s">
        <v>2938</v>
      </c>
      <c r="D1669" s="79">
        <v>7</v>
      </c>
      <c r="E1669" s="79">
        <v>7</v>
      </c>
      <c r="F1669" s="80">
        <v>950.02</v>
      </c>
      <c r="G1669" s="80">
        <v>135.72</v>
      </c>
      <c r="H1669" s="80">
        <v>950.02</v>
      </c>
      <c r="I1669" s="80" t="s">
        <v>28</v>
      </c>
      <c r="J1669" s="80" t="s">
        <v>28</v>
      </c>
      <c r="K1669" s="80">
        <v>135.72</v>
      </c>
      <c r="L1669" s="73">
        <f t="shared" si="402"/>
        <v>135.72</v>
      </c>
      <c r="M1669" s="73">
        <f t="shared" si="403"/>
        <v>162.69999999999999</v>
      </c>
      <c r="N1669" s="72" t="str">
        <f t="shared" si="404"/>
        <v>0506</v>
      </c>
      <c r="O1669" s="74">
        <f t="shared" si="405"/>
        <v>0</v>
      </c>
      <c r="P1669" s="72">
        <f t="shared" si="406"/>
        <v>0</v>
      </c>
      <c r="Q1669" s="74">
        <f t="shared" si="407"/>
        <v>7</v>
      </c>
      <c r="R1669" s="72" t="str">
        <f t="shared" si="408"/>
        <v/>
      </c>
      <c r="S1669" s="72" t="str">
        <f t="shared" si="409"/>
        <v/>
      </c>
      <c r="AT1669" s="20">
        <f t="shared" si="401"/>
        <v>-12214.8</v>
      </c>
    </row>
    <row r="1670" spans="1:46" ht="33.75">
      <c r="A1670" s="54">
        <v>7068</v>
      </c>
      <c r="B1670" s="54" t="s">
        <v>784</v>
      </c>
      <c r="C1670" s="58" t="s">
        <v>2938</v>
      </c>
      <c r="D1670" s="79">
        <v>7</v>
      </c>
      <c r="E1670" s="79">
        <v>7</v>
      </c>
      <c r="F1670" s="80">
        <v>950.02</v>
      </c>
      <c r="G1670" s="80">
        <v>135.72</v>
      </c>
      <c r="H1670" s="80">
        <v>950.02</v>
      </c>
      <c r="I1670" s="80" t="s">
        <v>28</v>
      </c>
      <c r="J1670" s="80" t="s">
        <v>28</v>
      </c>
      <c r="K1670" s="80">
        <v>135.72</v>
      </c>
      <c r="L1670" s="73">
        <f t="shared" si="402"/>
        <v>135.72</v>
      </c>
      <c r="M1670" s="73">
        <f t="shared" si="403"/>
        <v>162.69999999999999</v>
      </c>
      <c r="N1670" s="72" t="str">
        <f t="shared" si="404"/>
        <v>0506</v>
      </c>
      <c r="O1670" s="74">
        <f t="shared" si="405"/>
        <v>0</v>
      </c>
      <c r="P1670" s="72">
        <f t="shared" si="406"/>
        <v>0</v>
      </c>
      <c r="Q1670" s="74">
        <f t="shared" si="407"/>
        <v>7</v>
      </c>
      <c r="R1670" s="72" t="str">
        <f t="shared" si="408"/>
        <v/>
      </c>
      <c r="S1670" s="72" t="str">
        <f t="shared" si="409"/>
        <v/>
      </c>
      <c r="AT1670" s="20">
        <f t="shared" si="401"/>
        <v>-12214.8</v>
      </c>
    </row>
    <row r="1671" spans="1:46" ht="33.75">
      <c r="A1671" s="54">
        <v>7068</v>
      </c>
      <c r="B1671" s="54" t="s">
        <v>782</v>
      </c>
      <c r="C1671" s="58" t="s">
        <v>2938</v>
      </c>
      <c r="D1671" s="79">
        <v>7</v>
      </c>
      <c r="E1671" s="79">
        <v>7</v>
      </c>
      <c r="F1671" s="80">
        <v>950.02</v>
      </c>
      <c r="G1671" s="80">
        <v>135.72</v>
      </c>
      <c r="H1671" s="80">
        <v>950.02</v>
      </c>
      <c r="I1671" s="80" t="s">
        <v>28</v>
      </c>
      <c r="J1671" s="80" t="s">
        <v>28</v>
      </c>
      <c r="K1671" s="80">
        <v>135.72</v>
      </c>
      <c r="L1671" s="73">
        <f t="shared" si="402"/>
        <v>135.72</v>
      </c>
      <c r="M1671" s="73">
        <f t="shared" si="403"/>
        <v>162.69999999999999</v>
      </c>
      <c r="N1671" s="72" t="str">
        <f t="shared" si="404"/>
        <v>0506</v>
      </c>
      <c r="O1671" s="74">
        <f t="shared" si="405"/>
        <v>0</v>
      </c>
      <c r="P1671" s="72">
        <f t="shared" si="406"/>
        <v>0</v>
      </c>
      <c r="Q1671" s="74">
        <f t="shared" si="407"/>
        <v>7</v>
      </c>
      <c r="R1671" s="72" t="str">
        <f t="shared" si="408"/>
        <v/>
      </c>
      <c r="S1671" s="72" t="str">
        <f t="shared" si="409"/>
        <v/>
      </c>
      <c r="AT1671" s="20">
        <f t="shared" si="401"/>
        <v>-12214.8</v>
      </c>
    </row>
    <row r="1672" spans="1:46" ht="33.75">
      <c r="A1672" s="54">
        <v>7069</v>
      </c>
      <c r="B1672" s="54" t="s">
        <v>796</v>
      </c>
      <c r="C1672" s="58" t="s">
        <v>2939</v>
      </c>
      <c r="D1672" s="79">
        <v>7</v>
      </c>
      <c r="E1672" s="79">
        <v>7</v>
      </c>
      <c r="F1672" s="80">
        <v>812.92</v>
      </c>
      <c r="G1672" s="80">
        <v>116.13</v>
      </c>
      <c r="H1672" s="80">
        <v>812.92</v>
      </c>
      <c r="I1672" s="80" t="s">
        <v>28</v>
      </c>
      <c r="J1672" s="80" t="s">
        <v>28</v>
      </c>
      <c r="K1672" s="80">
        <v>116.13</v>
      </c>
      <c r="L1672" s="73">
        <f t="shared" si="402"/>
        <v>116.13</v>
      </c>
      <c r="M1672" s="73">
        <f t="shared" si="403"/>
        <v>162.69999999999999</v>
      </c>
      <c r="N1672" s="72" t="str">
        <f t="shared" si="404"/>
        <v>0506</v>
      </c>
      <c r="O1672" s="74">
        <f t="shared" si="405"/>
        <v>0</v>
      </c>
      <c r="P1672" s="72">
        <f t="shared" si="406"/>
        <v>0</v>
      </c>
      <c r="Q1672" s="74">
        <f t="shared" si="407"/>
        <v>7</v>
      </c>
      <c r="R1672" s="72" t="str">
        <f t="shared" si="408"/>
        <v/>
      </c>
      <c r="S1672" s="72" t="str">
        <f t="shared" si="409"/>
        <v/>
      </c>
      <c r="AT1672" s="20">
        <f t="shared" si="401"/>
        <v>-10451.699999999999</v>
      </c>
    </row>
    <row r="1673" spans="1:46" ht="33.75">
      <c r="A1673" s="54">
        <v>7069</v>
      </c>
      <c r="B1673" s="54" t="s">
        <v>790</v>
      </c>
      <c r="C1673" s="58" t="s">
        <v>2939</v>
      </c>
      <c r="D1673" s="79">
        <v>7</v>
      </c>
      <c r="E1673" s="79">
        <v>7</v>
      </c>
      <c r="F1673" s="80">
        <v>812.92</v>
      </c>
      <c r="G1673" s="80">
        <v>116.13</v>
      </c>
      <c r="H1673" s="80">
        <v>812.92</v>
      </c>
      <c r="I1673" s="80" t="s">
        <v>28</v>
      </c>
      <c r="J1673" s="80" t="s">
        <v>28</v>
      </c>
      <c r="K1673" s="80">
        <v>116.13</v>
      </c>
      <c r="L1673" s="73">
        <f t="shared" si="402"/>
        <v>116.13</v>
      </c>
      <c r="M1673" s="73">
        <f t="shared" si="403"/>
        <v>162.69999999999999</v>
      </c>
      <c r="N1673" s="72" t="str">
        <f t="shared" si="404"/>
        <v>0506</v>
      </c>
      <c r="O1673" s="74">
        <f t="shared" si="405"/>
        <v>0</v>
      </c>
      <c r="P1673" s="72">
        <f t="shared" si="406"/>
        <v>0</v>
      </c>
      <c r="Q1673" s="74">
        <f t="shared" si="407"/>
        <v>7</v>
      </c>
      <c r="R1673" s="72" t="str">
        <f t="shared" si="408"/>
        <v/>
      </c>
      <c r="S1673" s="72" t="str">
        <f t="shared" si="409"/>
        <v/>
      </c>
      <c r="AT1673" s="20">
        <f t="shared" si="401"/>
        <v>-10451.699999999999</v>
      </c>
    </row>
    <row r="1674" spans="1:46" ht="33.75">
      <c r="A1674" s="54">
        <v>7069</v>
      </c>
      <c r="B1674" s="54" t="s">
        <v>792</v>
      </c>
      <c r="C1674" s="58" t="s">
        <v>2939</v>
      </c>
      <c r="D1674" s="79">
        <v>7</v>
      </c>
      <c r="E1674" s="79">
        <v>7</v>
      </c>
      <c r="F1674" s="80">
        <v>812.92</v>
      </c>
      <c r="G1674" s="80">
        <v>116.13</v>
      </c>
      <c r="H1674" s="80">
        <v>812.92</v>
      </c>
      <c r="I1674" s="80" t="s">
        <v>28</v>
      </c>
      <c r="J1674" s="80" t="s">
        <v>28</v>
      </c>
      <c r="K1674" s="80">
        <v>116.13</v>
      </c>
      <c r="L1674" s="73">
        <f t="shared" si="402"/>
        <v>116.13</v>
      </c>
      <c r="M1674" s="73">
        <f t="shared" si="403"/>
        <v>162.69999999999999</v>
      </c>
      <c r="N1674" s="72" t="str">
        <f t="shared" si="404"/>
        <v>0506</v>
      </c>
      <c r="O1674" s="74">
        <f t="shared" si="405"/>
        <v>0</v>
      </c>
      <c r="P1674" s="72">
        <f t="shared" si="406"/>
        <v>0</v>
      </c>
      <c r="Q1674" s="74">
        <f t="shared" si="407"/>
        <v>7</v>
      </c>
      <c r="R1674" s="72" t="str">
        <f t="shared" si="408"/>
        <v/>
      </c>
      <c r="S1674" s="72" t="str">
        <f t="shared" si="409"/>
        <v/>
      </c>
      <c r="AT1674" s="20">
        <f t="shared" si="401"/>
        <v>-10451.699999999999</v>
      </c>
    </row>
    <row r="1675" spans="1:46" ht="33.75">
      <c r="A1675" s="54">
        <v>7069</v>
      </c>
      <c r="B1675" s="54" t="s">
        <v>794</v>
      </c>
      <c r="C1675" s="58" t="s">
        <v>2939</v>
      </c>
      <c r="D1675" s="79">
        <v>7</v>
      </c>
      <c r="E1675" s="79">
        <v>7</v>
      </c>
      <c r="F1675" s="80">
        <v>812.92</v>
      </c>
      <c r="G1675" s="80">
        <v>116.13</v>
      </c>
      <c r="H1675" s="80">
        <v>812.92</v>
      </c>
      <c r="I1675" s="80" t="s">
        <v>28</v>
      </c>
      <c r="J1675" s="80" t="s">
        <v>28</v>
      </c>
      <c r="K1675" s="80">
        <v>116.13</v>
      </c>
      <c r="L1675" s="73">
        <f t="shared" si="402"/>
        <v>116.13</v>
      </c>
      <c r="M1675" s="73">
        <f t="shared" si="403"/>
        <v>162.69999999999999</v>
      </c>
      <c r="N1675" s="72" t="str">
        <f t="shared" si="404"/>
        <v>0506</v>
      </c>
      <c r="O1675" s="74">
        <f t="shared" si="405"/>
        <v>0</v>
      </c>
      <c r="P1675" s="72">
        <f t="shared" si="406"/>
        <v>0</v>
      </c>
      <c r="Q1675" s="74">
        <f t="shared" si="407"/>
        <v>7</v>
      </c>
      <c r="R1675" s="72" t="str">
        <f t="shared" si="408"/>
        <v/>
      </c>
      <c r="S1675" s="72" t="str">
        <f t="shared" si="409"/>
        <v/>
      </c>
      <c r="AT1675" s="20">
        <f t="shared" ref="AT1675:AT1738" si="410">AS1675+(AI1675-90)*L1675</f>
        <v>-10451.699999999999</v>
      </c>
    </row>
    <row r="1676" spans="1:46" ht="45">
      <c r="A1676" s="54">
        <v>7070</v>
      </c>
      <c r="B1676" s="54" t="s">
        <v>801</v>
      </c>
      <c r="C1676" s="58" t="s">
        <v>2940</v>
      </c>
      <c r="D1676" s="79">
        <v>7</v>
      </c>
      <c r="E1676" s="79">
        <v>7</v>
      </c>
      <c r="F1676" s="80">
        <v>669.92</v>
      </c>
      <c r="G1676" s="80">
        <v>95.7</v>
      </c>
      <c r="H1676" s="80">
        <v>669.92</v>
      </c>
      <c r="I1676" s="80" t="s">
        <v>28</v>
      </c>
      <c r="J1676" s="80" t="s">
        <v>28</v>
      </c>
      <c r="K1676" s="80">
        <v>95.7</v>
      </c>
      <c r="L1676" s="73">
        <f t="shared" si="402"/>
        <v>95.7</v>
      </c>
      <c r="M1676" s="73">
        <f t="shared" si="403"/>
        <v>103.02</v>
      </c>
      <c r="N1676" s="72" t="str">
        <f t="shared" si="404"/>
        <v>0509</v>
      </c>
      <c r="O1676" s="74">
        <f t="shared" si="405"/>
        <v>0</v>
      </c>
      <c r="P1676" s="72">
        <f t="shared" si="406"/>
        <v>0</v>
      </c>
      <c r="Q1676" s="74">
        <f t="shared" si="407"/>
        <v>7</v>
      </c>
      <c r="R1676" s="72" t="str">
        <f t="shared" si="408"/>
        <v/>
      </c>
      <c r="S1676" s="72" t="str">
        <f t="shared" si="409"/>
        <v/>
      </c>
      <c r="AT1676" s="20">
        <f t="shared" si="410"/>
        <v>-8613</v>
      </c>
    </row>
    <row r="1677" spans="1:46" ht="45">
      <c r="A1677" s="54">
        <v>7070</v>
      </c>
      <c r="B1677" s="54" t="s">
        <v>802</v>
      </c>
      <c r="C1677" s="58" t="s">
        <v>2940</v>
      </c>
      <c r="D1677" s="79">
        <v>7</v>
      </c>
      <c r="E1677" s="79">
        <v>7</v>
      </c>
      <c r="F1677" s="80">
        <v>669.92</v>
      </c>
      <c r="G1677" s="80">
        <v>95.7</v>
      </c>
      <c r="H1677" s="80">
        <v>669.92</v>
      </c>
      <c r="I1677" s="80" t="s">
        <v>28</v>
      </c>
      <c r="J1677" s="80" t="s">
        <v>28</v>
      </c>
      <c r="K1677" s="80">
        <v>95.7</v>
      </c>
      <c r="L1677" s="73">
        <f t="shared" si="402"/>
        <v>95.7</v>
      </c>
      <c r="M1677" s="73">
        <f t="shared" si="403"/>
        <v>103.02</v>
      </c>
      <c r="N1677" s="72" t="str">
        <f t="shared" si="404"/>
        <v>0509</v>
      </c>
      <c r="O1677" s="74">
        <f t="shared" si="405"/>
        <v>0</v>
      </c>
      <c r="P1677" s="72">
        <f t="shared" si="406"/>
        <v>0</v>
      </c>
      <c r="Q1677" s="74">
        <f t="shared" si="407"/>
        <v>7</v>
      </c>
      <c r="R1677" s="72" t="str">
        <f t="shared" si="408"/>
        <v/>
      </c>
      <c r="S1677" s="72" t="str">
        <f t="shared" si="409"/>
        <v/>
      </c>
      <c r="AT1677" s="20">
        <f t="shared" si="410"/>
        <v>-8613</v>
      </c>
    </row>
    <row r="1678" spans="1:46" ht="45">
      <c r="A1678" s="54">
        <v>7070</v>
      </c>
      <c r="B1678" s="54" t="s">
        <v>803</v>
      </c>
      <c r="C1678" s="58" t="s">
        <v>2940</v>
      </c>
      <c r="D1678" s="79">
        <v>7</v>
      </c>
      <c r="E1678" s="79">
        <v>7</v>
      </c>
      <c r="F1678" s="80">
        <v>669.92</v>
      </c>
      <c r="G1678" s="80">
        <v>95.7</v>
      </c>
      <c r="H1678" s="80">
        <v>669.92</v>
      </c>
      <c r="I1678" s="80" t="s">
        <v>28</v>
      </c>
      <c r="J1678" s="80" t="s">
        <v>28</v>
      </c>
      <c r="K1678" s="80">
        <v>95.7</v>
      </c>
      <c r="L1678" s="73">
        <f t="shared" si="402"/>
        <v>95.7</v>
      </c>
      <c r="M1678" s="73">
        <f t="shared" si="403"/>
        <v>103.02</v>
      </c>
      <c r="N1678" s="72" t="str">
        <f t="shared" si="404"/>
        <v>0509</v>
      </c>
      <c r="O1678" s="74">
        <f t="shared" si="405"/>
        <v>0</v>
      </c>
      <c r="P1678" s="72">
        <f t="shared" si="406"/>
        <v>0</v>
      </c>
      <c r="Q1678" s="74">
        <f t="shared" si="407"/>
        <v>7</v>
      </c>
      <c r="R1678" s="72" t="str">
        <f t="shared" si="408"/>
        <v/>
      </c>
      <c r="S1678" s="72" t="str">
        <f t="shared" si="409"/>
        <v/>
      </c>
      <c r="AT1678" s="20">
        <f t="shared" si="410"/>
        <v>-8613</v>
      </c>
    </row>
    <row r="1679" spans="1:46" ht="45">
      <c r="A1679" s="54">
        <v>7070</v>
      </c>
      <c r="B1679" s="54" t="s">
        <v>804</v>
      </c>
      <c r="C1679" s="58" t="s">
        <v>2940</v>
      </c>
      <c r="D1679" s="79">
        <v>7</v>
      </c>
      <c r="E1679" s="79">
        <v>7</v>
      </c>
      <c r="F1679" s="80">
        <v>669.92</v>
      </c>
      <c r="G1679" s="80">
        <v>95.7</v>
      </c>
      <c r="H1679" s="80">
        <v>669.92</v>
      </c>
      <c r="I1679" s="80" t="s">
        <v>28</v>
      </c>
      <c r="J1679" s="80" t="s">
        <v>28</v>
      </c>
      <c r="K1679" s="80">
        <v>95.7</v>
      </c>
      <c r="L1679" s="73">
        <f t="shared" si="402"/>
        <v>95.7</v>
      </c>
      <c r="M1679" s="73">
        <f t="shared" si="403"/>
        <v>103.02</v>
      </c>
      <c r="N1679" s="72" t="str">
        <f t="shared" si="404"/>
        <v>0509</v>
      </c>
      <c r="O1679" s="74">
        <f t="shared" si="405"/>
        <v>0</v>
      </c>
      <c r="P1679" s="72">
        <f t="shared" si="406"/>
        <v>0</v>
      </c>
      <c r="Q1679" s="74">
        <f t="shared" si="407"/>
        <v>7</v>
      </c>
      <c r="R1679" s="72" t="str">
        <f t="shared" si="408"/>
        <v/>
      </c>
      <c r="S1679" s="72" t="str">
        <f t="shared" si="409"/>
        <v/>
      </c>
      <c r="AT1679" s="20">
        <f t="shared" si="410"/>
        <v>-8613</v>
      </c>
    </row>
    <row r="1680" spans="1:46" ht="45">
      <c r="A1680" s="54">
        <v>7071</v>
      </c>
      <c r="B1680" s="54" t="s">
        <v>805</v>
      </c>
      <c r="C1680" s="58" t="s">
        <v>2941</v>
      </c>
      <c r="D1680" s="79">
        <v>7</v>
      </c>
      <c r="E1680" s="79">
        <v>7</v>
      </c>
      <c r="F1680" s="80">
        <v>628.54</v>
      </c>
      <c r="G1680" s="80">
        <v>89.79</v>
      </c>
      <c r="H1680" s="80">
        <v>628.54</v>
      </c>
      <c r="I1680" s="80" t="s">
        <v>28</v>
      </c>
      <c r="J1680" s="80" t="s">
        <v>28</v>
      </c>
      <c r="K1680" s="80">
        <v>89.79</v>
      </c>
      <c r="L1680" s="73">
        <f t="shared" si="402"/>
        <v>89.79</v>
      </c>
      <c r="M1680" s="73">
        <f t="shared" si="403"/>
        <v>103.02</v>
      </c>
      <c r="N1680" s="72" t="str">
        <f t="shared" si="404"/>
        <v>0509</v>
      </c>
      <c r="O1680" s="74">
        <f t="shared" si="405"/>
        <v>0</v>
      </c>
      <c r="P1680" s="72">
        <f t="shared" si="406"/>
        <v>0</v>
      </c>
      <c r="Q1680" s="74">
        <f t="shared" si="407"/>
        <v>7</v>
      </c>
      <c r="R1680" s="72" t="str">
        <f t="shared" si="408"/>
        <v/>
      </c>
      <c r="S1680" s="72" t="str">
        <f t="shared" si="409"/>
        <v/>
      </c>
      <c r="AT1680" s="20">
        <f t="shared" si="410"/>
        <v>-8081.1</v>
      </c>
    </row>
    <row r="1681" spans="1:46" ht="45">
      <c r="A1681" s="54">
        <v>7071</v>
      </c>
      <c r="B1681" s="54" t="s">
        <v>809</v>
      </c>
      <c r="C1681" s="58" t="s">
        <v>2941</v>
      </c>
      <c r="D1681" s="79">
        <v>7</v>
      </c>
      <c r="E1681" s="79">
        <v>7</v>
      </c>
      <c r="F1681" s="80">
        <v>628.54</v>
      </c>
      <c r="G1681" s="80">
        <v>89.79</v>
      </c>
      <c r="H1681" s="80">
        <v>628.54</v>
      </c>
      <c r="I1681" s="80" t="s">
        <v>28</v>
      </c>
      <c r="J1681" s="80" t="s">
        <v>28</v>
      </c>
      <c r="K1681" s="80">
        <v>89.79</v>
      </c>
      <c r="L1681" s="73">
        <f t="shared" si="402"/>
        <v>89.79</v>
      </c>
      <c r="M1681" s="73">
        <f t="shared" si="403"/>
        <v>103.02</v>
      </c>
      <c r="N1681" s="72" t="str">
        <f t="shared" si="404"/>
        <v>0509</v>
      </c>
      <c r="O1681" s="74">
        <f t="shared" si="405"/>
        <v>0</v>
      </c>
      <c r="P1681" s="72">
        <f t="shared" si="406"/>
        <v>0</v>
      </c>
      <c r="Q1681" s="74">
        <f t="shared" si="407"/>
        <v>7</v>
      </c>
      <c r="R1681" s="72" t="str">
        <f t="shared" si="408"/>
        <v/>
      </c>
      <c r="S1681" s="72" t="str">
        <f t="shared" si="409"/>
        <v/>
      </c>
      <c r="AT1681" s="20">
        <f t="shared" si="410"/>
        <v>-8081.1</v>
      </c>
    </row>
    <row r="1682" spans="1:46" ht="45">
      <c r="A1682" s="54">
        <v>7071</v>
      </c>
      <c r="B1682" s="54" t="s">
        <v>810</v>
      </c>
      <c r="C1682" s="58" t="s">
        <v>2941</v>
      </c>
      <c r="D1682" s="79">
        <v>7</v>
      </c>
      <c r="E1682" s="79">
        <v>7</v>
      </c>
      <c r="F1682" s="80">
        <v>628.54</v>
      </c>
      <c r="G1682" s="80">
        <v>89.79</v>
      </c>
      <c r="H1682" s="80">
        <v>628.54</v>
      </c>
      <c r="I1682" s="80" t="s">
        <v>28</v>
      </c>
      <c r="J1682" s="80" t="s">
        <v>28</v>
      </c>
      <c r="K1682" s="80">
        <v>89.79</v>
      </c>
      <c r="L1682" s="73">
        <f t="shared" si="402"/>
        <v>89.79</v>
      </c>
      <c r="M1682" s="73">
        <f t="shared" si="403"/>
        <v>103.02</v>
      </c>
      <c r="N1682" s="72" t="str">
        <f t="shared" si="404"/>
        <v>0509</v>
      </c>
      <c r="O1682" s="74">
        <f t="shared" si="405"/>
        <v>0</v>
      </c>
      <c r="P1682" s="72">
        <f t="shared" si="406"/>
        <v>0</v>
      </c>
      <c r="Q1682" s="74">
        <f t="shared" si="407"/>
        <v>7</v>
      </c>
      <c r="R1682" s="72" t="str">
        <f t="shared" si="408"/>
        <v/>
      </c>
      <c r="S1682" s="72" t="str">
        <f t="shared" si="409"/>
        <v/>
      </c>
      <c r="AT1682" s="20">
        <f t="shared" si="410"/>
        <v>-8081.1</v>
      </c>
    </row>
    <row r="1683" spans="1:46" ht="45">
      <c r="A1683" s="54">
        <v>7071</v>
      </c>
      <c r="B1683" s="54" t="s">
        <v>808</v>
      </c>
      <c r="C1683" s="58" t="s">
        <v>2941</v>
      </c>
      <c r="D1683" s="79">
        <v>7</v>
      </c>
      <c r="E1683" s="79">
        <v>7</v>
      </c>
      <c r="F1683" s="80">
        <v>628.54</v>
      </c>
      <c r="G1683" s="80">
        <v>89.79</v>
      </c>
      <c r="H1683" s="80">
        <v>628.54</v>
      </c>
      <c r="I1683" s="80" t="s">
        <v>28</v>
      </c>
      <c r="J1683" s="80" t="s">
        <v>28</v>
      </c>
      <c r="K1683" s="80">
        <v>89.79</v>
      </c>
      <c r="L1683" s="73">
        <f t="shared" si="402"/>
        <v>89.79</v>
      </c>
      <c r="M1683" s="73">
        <f t="shared" si="403"/>
        <v>103.02</v>
      </c>
      <c r="N1683" s="72" t="str">
        <f t="shared" si="404"/>
        <v>0509</v>
      </c>
      <c r="O1683" s="74">
        <f t="shared" si="405"/>
        <v>0</v>
      </c>
      <c r="P1683" s="72">
        <f t="shared" si="406"/>
        <v>0</v>
      </c>
      <c r="Q1683" s="74">
        <f t="shared" si="407"/>
        <v>7</v>
      </c>
      <c r="R1683" s="72" t="str">
        <f t="shared" si="408"/>
        <v/>
      </c>
      <c r="S1683" s="72" t="str">
        <f t="shared" si="409"/>
        <v/>
      </c>
      <c r="AT1683" s="20">
        <f t="shared" si="410"/>
        <v>-8081.1</v>
      </c>
    </row>
    <row r="1684" spans="1:46" ht="45">
      <c r="A1684" s="54">
        <v>7071</v>
      </c>
      <c r="B1684" s="54" t="s">
        <v>806</v>
      </c>
      <c r="C1684" s="58" t="s">
        <v>2941</v>
      </c>
      <c r="D1684" s="79">
        <v>7</v>
      </c>
      <c r="E1684" s="79">
        <v>7</v>
      </c>
      <c r="F1684" s="80">
        <v>628.54</v>
      </c>
      <c r="G1684" s="80">
        <v>89.79</v>
      </c>
      <c r="H1684" s="80">
        <v>628.54</v>
      </c>
      <c r="I1684" s="80" t="s">
        <v>28</v>
      </c>
      <c r="J1684" s="80" t="s">
        <v>28</v>
      </c>
      <c r="K1684" s="80">
        <v>89.79</v>
      </c>
      <c r="L1684" s="73">
        <f t="shared" si="402"/>
        <v>89.79</v>
      </c>
      <c r="M1684" s="73">
        <f t="shared" si="403"/>
        <v>103.02</v>
      </c>
      <c r="N1684" s="72" t="str">
        <f t="shared" si="404"/>
        <v>0509</v>
      </c>
      <c r="O1684" s="74">
        <f t="shared" si="405"/>
        <v>0</v>
      </c>
      <c r="P1684" s="72">
        <f t="shared" si="406"/>
        <v>0</v>
      </c>
      <c r="Q1684" s="74">
        <f t="shared" si="407"/>
        <v>7</v>
      </c>
      <c r="R1684" s="72" t="str">
        <f t="shared" si="408"/>
        <v/>
      </c>
      <c r="S1684" s="72" t="str">
        <f t="shared" si="409"/>
        <v/>
      </c>
      <c r="AT1684" s="20">
        <f t="shared" si="410"/>
        <v>-8081.1</v>
      </c>
    </row>
    <row r="1685" spans="1:46" ht="45">
      <c r="A1685" s="54">
        <v>7071</v>
      </c>
      <c r="B1685" s="54" t="s">
        <v>807</v>
      </c>
      <c r="C1685" s="58" t="s">
        <v>2941</v>
      </c>
      <c r="D1685" s="79">
        <v>7</v>
      </c>
      <c r="E1685" s="79">
        <v>7</v>
      </c>
      <c r="F1685" s="80">
        <v>628.54</v>
      </c>
      <c r="G1685" s="80">
        <v>89.79</v>
      </c>
      <c r="H1685" s="80">
        <v>628.54</v>
      </c>
      <c r="I1685" s="80" t="s">
        <v>28</v>
      </c>
      <c r="J1685" s="80" t="s">
        <v>28</v>
      </c>
      <c r="K1685" s="80">
        <v>89.79</v>
      </c>
      <c r="L1685" s="73">
        <f t="shared" si="402"/>
        <v>89.79</v>
      </c>
      <c r="M1685" s="73">
        <f t="shared" si="403"/>
        <v>103.02</v>
      </c>
      <c r="N1685" s="72" t="str">
        <f t="shared" si="404"/>
        <v>0509</v>
      </c>
      <c r="O1685" s="74">
        <f t="shared" si="405"/>
        <v>0</v>
      </c>
      <c r="P1685" s="72">
        <f t="shared" si="406"/>
        <v>0</v>
      </c>
      <c r="Q1685" s="74">
        <f t="shared" si="407"/>
        <v>7</v>
      </c>
      <c r="R1685" s="72" t="str">
        <f t="shared" si="408"/>
        <v/>
      </c>
      <c r="S1685" s="72" t="str">
        <f t="shared" si="409"/>
        <v/>
      </c>
      <c r="AT1685" s="20">
        <f t="shared" si="410"/>
        <v>-8081.1</v>
      </c>
    </row>
    <row r="1686" spans="1:46" ht="45">
      <c r="A1686" s="54">
        <v>7072</v>
      </c>
      <c r="B1686" s="54" t="s">
        <v>813</v>
      </c>
      <c r="C1686" s="58" t="s">
        <v>2942</v>
      </c>
      <c r="D1686" s="79">
        <v>7</v>
      </c>
      <c r="E1686" s="79">
        <v>7</v>
      </c>
      <c r="F1686" s="80">
        <v>569.01</v>
      </c>
      <c r="G1686" s="80">
        <v>81.290000000000006</v>
      </c>
      <c r="H1686" s="80">
        <v>569.01</v>
      </c>
      <c r="I1686" s="80" t="s">
        <v>28</v>
      </c>
      <c r="J1686" s="80" t="s">
        <v>28</v>
      </c>
      <c r="K1686" s="80">
        <v>81.290000000000006</v>
      </c>
      <c r="L1686" s="73">
        <f t="shared" si="402"/>
        <v>81.290000000000006</v>
      </c>
      <c r="M1686" s="73">
        <f t="shared" si="403"/>
        <v>103.02</v>
      </c>
      <c r="N1686" s="72" t="str">
        <f t="shared" si="404"/>
        <v>0509</v>
      </c>
      <c r="O1686" s="74">
        <f t="shared" si="405"/>
        <v>0</v>
      </c>
      <c r="P1686" s="72">
        <f t="shared" si="406"/>
        <v>0</v>
      </c>
      <c r="Q1686" s="74">
        <f t="shared" si="407"/>
        <v>7</v>
      </c>
      <c r="R1686" s="72" t="str">
        <f t="shared" si="408"/>
        <v/>
      </c>
      <c r="S1686" s="72" t="str">
        <f t="shared" si="409"/>
        <v/>
      </c>
      <c r="AT1686" s="20">
        <f t="shared" si="410"/>
        <v>-7316.1</v>
      </c>
    </row>
    <row r="1687" spans="1:46" ht="45">
      <c r="A1687" s="54">
        <v>7072</v>
      </c>
      <c r="B1687" s="54" t="s">
        <v>814</v>
      </c>
      <c r="C1687" s="58" t="s">
        <v>2942</v>
      </c>
      <c r="D1687" s="79">
        <v>7</v>
      </c>
      <c r="E1687" s="79">
        <v>7</v>
      </c>
      <c r="F1687" s="80">
        <v>569.01</v>
      </c>
      <c r="G1687" s="80">
        <v>81.290000000000006</v>
      </c>
      <c r="H1687" s="80">
        <v>569.01</v>
      </c>
      <c r="I1687" s="80" t="s">
        <v>28</v>
      </c>
      <c r="J1687" s="80" t="s">
        <v>28</v>
      </c>
      <c r="K1687" s="80">
        <v>81.290000000000006</v>
      </c>
      <c r="L1687" s="73">
        <f t="shared" si="402"/>
        <v>81.290000000000006</v>
      </c>
      <c r="M1687" s="73">
        <f t="shared" si="403"/>
        <v>103.02</v>
      </c>
      <c r="N1687" s="72" t="str">
        <f t="shared" si="404"/>
        <v>0509</v>
      </c>
      <c r="O1687" s="74">
        <f t="shared" si="405"/>
        <v>0</v>
      </c>
      <c r="P1687" s="72">
        <f t="shared" si="406"/>
        <v>0</v>
      </c>
      <c r="Q1687" s="74">
        <f t="shared" si="407"/>
        <v>7</v>
      </c>
      <c r="R1687" s="72" t="str">
        <f t="shared" si="408"/>
        <v/>
      </c>
      <c r="S1687" s="72" t="str">
        <f t="shared" si="409"/>
        <v/>
      </c>
      <c r="AT1687" s="20">
        <f t="shared" si="410"/>
        <v>-7316.1</v>
      </c>
    </row>
    <row r="1688" spans="1:46" ht="45">
      <c r="A1688" s="54">
        <v>7072</v>
      </c>
      <c r="B1688" s="54" t="s">
        <v>812</v>
      </c>
      <c r="C1688" s="58" t="s">
        <v>2942</v>
      </c>
      <c r="D1688" s="79">
        <v>7</v>
      </c>
      <c r="E1688" s="79">
        <v>7</v>
      </c>
      <c r="F1688" s="80">
        <v>569.01</v>
      </c>
      <c r="G1688" s="80">
        <v>81.290000000000006</v>
      </c>
      <c r="H1688" s="80">
        <v>569.01</v>
      </c>
      <c r="I1688" s="80" t="s">
        <v>28</v>
      </c>
      <c r="J1688" s="80" t="s">
        <v>28</v>
      </c>
      <c r="K1688" s="80">
        <v>81.290000000000006</v>
      </c>
      <c r="L1688" s="73">
        <f t="shared" si="402"/>
        <v>81.290000000000006</v>
      </c>
      <c r="M1688" s="73">
        <f t="shared" si="403"/>
        <v>103.02</v>
      </c>
      <c r="N1688" s="72" t="str">
        <f t="shared" si="404"/>
        <v>0509</v>
      </c>
      <c r="O1688" s="74">
        <f t="shared" si="405"/>
        <v>0</v>
      </c>
      <c r="P1688" s="72">
        <f t="shared" si="406"/>
        <v>0</v>
      </c>
      <c r="Q1688" s="74">
        <f t="shared" si="407"/>
        <v>7</v>
      </c>
      <c r="R1688" s="72" t="str">
        <f t="shared" si="408"/>
        <v/>
      </c>
      <c r="S1688" s="72" t="str">
        <f t="shared" si="409"/>
        <v/>
      </c>
      <c r="AT1688" s="20">
        <f t="shared" si="410"/>
        <v>-7316.1</v>
      </c>
    </row>
    <row r="1689" spans="1:46" ht="45">
      <c r="A1689" s="54">
        <v>7072</v>
      </c>
      <c r="B1689" s="54" t="s">
        <v>815</v>
      </c>
      <c r="C1689" s="58" t="s">
        <v>2942</v>
      </c>
      <c r="D1689" s="79">
        <v>7</v>
      </c>
      <c r="E1689" s="79">
        <v>7</v>
      </c>
      <c r="F1689" s="80">
        <v>569.01</v>
      </c>
      <c r="G1689" s="80">
        <v>81.290000000000006</v>
      </c>
      <c r="H1689" s="80">
        <v>569.01</v>
      </c>
      <c r="I1689" s="80" t="s">
        <v>28</v>
      </c>
      <c r="J1689" s="80" t="s">
        <v>28</v>
      </c>
      <c r="K1689" s="80">
        <v>81.290000000000006</v>
      </c>
      <c r="L1689" s="73">
        <f t="shared" si="402"/>
        <v>81.290000000000006</v>
      </c>
      <c r="M1689" s="73">
        <f t="shared" si="403"/>
        <v>103.02</v>
      </c>
      <c r="N1689" s="72" t="str">
        <f t="shared" si="404"/>
        <v>0509</v>
      </c>
      <c r="O1689" s="74">
        <f t="shared" si="405"/>
        <v>0</v>
      </c>
      <c r="P1689" s="72">
        <f t="shared" si="406"/>
        <v>0</v>
      </c>
      <c r="Q1689" s="74">
        <f t="shared" si="407"/>
        <v>7</v>
      </c>
      <c r="R1689" s="72" t="str">
        <f t="shared" si="408"/>
        <v/>
      </c>
      <c r="S1689" s="72" t="str">
        <f t="shared" si="409"/>
        <v/>
      </c>
      <c r="AT1689" s="20">
        <f t="shared" si="410"/>
        <v>-7316.1</v>
      </c>
    </row>
    <row r="1690" spans="1:46" ht="45">
      <c r="A1690" s="54">
        <v>7072</v>
      </c>
      <c r="B1690" s="54" t="s">
        <v>811</v>
      </c>
      <c r="C1690" s="58" t="s">
        <v>2942</v>
      </c>
      <c r="D1690" s="79">
        <v>7</v>
      </c>
      <c r="E1690" s="79">
        <v>7</v>
      </c>
      <c r="F1690" s="80">
        <v>569.01</v>
      </c>
      <c r="G1690" s="80">
        <v>81.290000000000006</v>
      </c>
      <c r="H1690" s="80">
        <v>569.01</v>
      </c>
      <c r="I1690" s="80" t="s">
        <v>28</v>
      </c>
      <c r="J1690" s="80" t="s">
        <v>28</v>
      </c>
      <c r="K1690" s="80">
        <v>81.290000000000006</v>
      </c>
      <c r="L1690" s="73">
        <f t="shared" si="402"/>
        <v>81.290000000000006</v>
      </c>
      <c r="M1690" s="73">
        <f t="shared" si="403"/>
        <v>103.02</v>
      </c>
      <c r="N1690" s="72" t="str">
        <f t="shared" si="404"/>
        <v>0509</v>
      </c>
      <c r="O1690" s="74">
        <f t="shared" si="405"/>
        <v>0</v>
      </c>
      <c r="P1690" s="72">
        <f t="shared" si="406"/>
        <v>0</v>
      </c>
      <c r="Q1690" s="74">
        <f t="shared" si="407"/>
        <v>7</v>
      </c>
      <c r="R1690" s="72" t="str">
        <f t="shared" si="408"/>
        <v/>
      </c>
      <c r="S1690" s="72" t="str">
        <f t="shared" si="409"/>
        <v/>
      </c>
      <c r="AT1690" s="20">
        <f t="shared" si="410"/>
        <v>-7316.1</v>
      </c>
    </row>
    <row r="1691" spans="1:46" ht="45">
      <c r="A1691" s="54">
        <v>7072</v>
      </c>
      <c r="B1691" s="54" t="s">
        <v>816</v>
      </c>
      <c r="C1691" s="58" t="s">
        <v>2942</v>
      </c>
      <c r="D1691" s="79">
        <v>7</v>
      </c>
      <c r="E1691" s="79">
        <v>7</v>
      </c>
      <c r="F1691" s="80">
        <v>569.01</v>
      </c>
      <c r="G1691" s="80">
        <v>81.290000000000006</v>
      </c>
      <c r="H1691" s="80">
        <v>569.01</v>
      </c>
      <c r="I1691" s="80" t="s">
        <v>28</v>
      </c>
      <c r="J1691" s="80" t="s">
        <v>28</v>
      </c>
      <c r="K1691" s="80">
        <v>81.290000000000006</v>
      </c>
      <c r="L1691" s="73">
        <f t="shared" si="402"/>
        <v>81.290000000000006</v>
      </c>
      <c r="M1691" s="73">
        <f t="shared" si="403"/>
        <v>103.02</v>
      </c>
      <c r="N1691" s="72" t="str">
        <f t="shared" si="404"/>
        <v>0509</v>
      </c>
      <c r="O1691" s="74">
        <f t="shared" si="405"/>
        <v>0</v>
      </c>
      <c r="P1691" s="72">
        <f t="shared" si="406"/>
        <v>0</v>
      </c>
      <c r="Q1691" s="74">
        <f t="shared" si="407"/>
        <v>7</v>
      </c>
      <c r="R1691" s="72" t="str">
        <f t="shared" si="408"/>
        <v/>
      </c>
      <c r="S1691" s="72" t="str">
        <f t="shared" si="409"/>
        <v/>
      </c>
      <c r="AT1691" s="20">
        <f t="shared" si="410"/>
        <v>-7316.1</v>
      </c>
    </row>
    <row r="1692" spans="1:46" ht="33.75">
      <c r="A1692" s="54">
        <v>7073</v>
      </c>
      <c r="B1692" s="54" t="s">
        <v>831</v>
      </c>
      <c r="C1692" s="58" t="s">
        <v>2943</v>
      </c>
      <c r="D1692" s="79">
        <v>7</v>
      </c>
      <c r="E1692" s="79">
        <v>7</v>
      </c>
      <c r="F1692" s="80">
        <v>747.25</v>
      </c>
      <c r="G1692" s="80">
        <v>106.75</v>
      </c>
      <c r="H1692" s="80">
        <v>747.25</v>
      </c>
      <c r="I1692" s="80" t="s">
        <v>28</v>
      </c>
      <c r="J1692" s="80" t="s">
        <v>28</v>
      </c>
      <c r="K1692" s="80">
        <v>106.75</v>
      </c>
      <c r="L1692" s="73">
        <f t="shared" si="402"/>
        <v>106.75</v>
      </c>
      <c r="M1692" s="73">
        <f t="shared" si="403"/>
        <v>117.06</v>
      </c>
      <c r="N1692" s="72" t="str">
        <f t="shared" si="404"/>
        <v>0512</v>
      </c>
      <c r="O1692" s="74">
        <f t="shared" si="405"/>
        <v>0</v>
      </c>
      <c r="P1692" s="72">
        <f t="shared" si="406"/>
        <v>0</v>
      </c>
      <c r="Q1692" s="74">
        <f t="shared" si="407"/>
        <v>7</v>
      </c>
      <c r="R1692" s="72" t="str">
        <f t="shared" si="408"/>
        <v/>
      </c>
      <c r="S1692" s="72" t="str">
        <f t="shared" si="409"/>
        <v/>
      </c>
      <c r="AT1692" s="20">
        <f t="shared" si="410"/>
        <v>-9607.5</v>
      </c>
    </row>
    <row r="1693" spans="1:46" ht="33.75">
      <c r="A1693" s="54">
        <v>7073</v>
      </c>
      <c r="B1693" s="54" t="s">
        <v>833</v>
      </c>
      <c r="C1693" s="58" t="s">
        <v>2943</v>
      </c>
      <c r="D1693" s="79">
        <v>7</v>
      </c>
      <c r="E1693" s="79">
        <v>7</v>
      </c>
      <c r="F1693" s="80">
        <v>747.25</v>
      </c>
      <c r="G1693" s="80">
        <v>106.75</v>
      </c>
      <c r="H1693" s="80">
        <v>747.25</v>
      </c>
      <c r="I1693" s="80" t="s">
        <v>28</v>
      </c>
      <c r="J1693" s="80" t="s">
        <v>28</v>
      </c>
      <c r="K1693" s="80">
        <v>106.75</v>
      </c>
      <c r="L1693" s="73">
        <f t="shared" si="402"/>
        <v>106.75</v>
      </c>
      <c r="M1693" s="73">
        <f t="shared" si="403"/>
        <v>117.06</v>
      </c>
      <c r="N1693" s="72" t="str">
        <f t="shared" si="404"/>
        <v>0512</v>
      </c>
      <c r="O1693" s="74">
        <f t="shared" si="405"/>
        <v>0</v>
      </c>
      <c r="P1693" s="72">
        <f t="shared" si="406"/>
        <v>0</v>
      </c>
      <c r="Q1693" s="74">
        <f t="shared" si="407"/>
        <v>7</v>
      </c>
      <c r="R1693" s="72" t="str">
        <f t="shared" si="408"/>
        <v/>
      </c>
      <c r="S1693" s="72" t="str">
        <f t="shared" si="409"/>
        <v/>
      </c>
      <c r="AT1693" s="20">
        <f t="shared" si="410"/>
        <v>-9607.5</v>
      </c>
    </row>
    <row r="1694" spans="1:46" ht="33.75">
      <c r="A1694" s="54">
        <v>7073</v>
      </c>
      <c r="B1694" s="54" t="s">
        <v>823</v>
      </c>
      <c r="C1694" s="58" t="s">
        <v>2943</v>
      </c>
      <c r="D1694" s="79">
        <v>7</v>
      </c>
      <c r="E1694" s="79">
        <v>7</v>
      </c>
      <c r="F1694" s="80">
        <v>747.25</v>
      </c>
      <c r="G1694" s="80">
        <v>106.75</v>
      </c>
      <c r="H1694" s="80">
        <v>747.25</v>
      </c>
      <c r="I1694" s="80" t="s">
        <v>28</v>
      </c>
      <c r="J1694" s="80" t="s">
        <v>28</v>
      </c>
      <c r="K1694" s="80">
        <v>106.75</v>
      </c>
      <c r="L1694" s="73">
        <f t="shared" si="402"/>
        <v>106.75</v>
      </c>
      <c r="M1694" s="73">
        <f t="shared" si="403"/>
        <v>117.06</v>
      </c>
      <c r="N1694" s="72" t="str">
        <f t="shared" si="404"/>
        <v>0512</v>
      </c>
      <c r="O1694" s="74">
        <f t="shared" si="405"/>
        <v>0</v>
      </c>
      <c r="P1694" s="72">
        <f t="shared" si="406"/>
        <v>0</v>
      </c>
      <c r="Q1694" s="74">
        <f t="shared" si="407"/>
        <v>7</v>
      </c>
      <c r="R1694" s="72" t="str">
        <f t="shared" si="408"/>
        <v/>
      </c>
      <c r="S1694" s="72" t="str">
        <f t="shared" si="409"/>
        <v/>
      </c>
      <c r="AT1694" s="20">
        <f t="shared" si="410"/>
        <v>-9607.5</v>
      </c>
    </row>
    <row r="1695" spans="1:46" ht="33.75">
      <c r="A1695" s="54">
        <v>7073</v>
      </c>
      <c r="B1695" s="54" t="s">
        <v>825</v>
      </c>
      <c r="C1695" s="58" t="s">
        <v>2943</v>
      </c>
      <c r="D1695" s="79">
        <v>7</v>
      </c>
      <c r="E1695" s="79">
        <v>7</v>
      </c>
      <c r="F1695" s="80">
        <v>747.25</v>
      </c>
      <c r="G1695" s="80">
        <v>106.75</v>
      </c>
      <c r="H1695" s="80">
        <v>747.25</v>
      </c>
      <c r="I1695" s="80" t="s">
        <v>28</v>
      </c>
      <c r="J1695" s="80" t="s">
        <v>28</v>
      </c>
      <c r="K1695" s="80">
        <v>106.75</v>
      </c>
      <c r="L1695" s="73">
        <f t="shared" si="402"/>
        <v>106.75</v>
      </c>
      <c r="M1695" s="73">
        <f t="shared" si="403"/>
        <v>117.06</v>
      </c>
      <c r="N1695" s="72" t="str">
        <f t="shared" si="404"/>
        <v>0512</v>
      </c>
      <c r="O1695" s="74">
        <f t="shared" si="405"/>
        <v>0</v>
      </c>
      <c r="P1695" s="72">
        <f t="shared" si="406"/>
        <v>0</v>
      </c>
      <c r="Q1695" s="74">
        <f t="shared" si="407"/>
        <v>7</v>
      </c>
      <c r="R1695" s="72" t="str">
        <f t="shared" si="408"/>
        <v/>
      </c>
      <c r="S1695" s="72" t="str">
        <f t="shared" si="409"/>
        <v/>
      </c>
      <c r="AT1695" s="20">
        <f t="shared" si="410"/>
        <v>-9607.5</v>
      </c>
    </row>
    <row r="1696" spans="1:46" ht="33.75">
      <c r="A1696" s="54">
        <v>7073</v>
      </c>
      <c r="B1696" s="54" t="s">
        <v>827</v>
      </c>
      <c r="C1696" s="58" t="s">
        <v>2943</v>
      </c>
      <c r="D1696" s="79">
        <v>7</v>
      </c>
      <c r="E1696" s="79">
        <v>7</v>
      </c>
      <c r="F1696" s="80">
        <v>747.25</v>
      </c>
      <c r="G1696" s="80">
        <v>106.75</v>
      </c>
      <c r="H1696" s="80">
        <v>747.25</v>
      </c>
      <c r="I1696" s="80" t="s">
        <v>28</v>
      </c>
      <c r="J1696" s="80" t="s">
        <v>28</v>
      </c>
      <c r="K1696" s="80">
        <v>106.75</v>
      </c>
      <c r="L1696" s="73">
        <f t="shared" si="402"/>
        <v>106.75</v>
      </c>
      <c r="M1696" s="73">
        <f t="shared" si="403"/>
        <v>117.06</v>
      </c>
      <c r="N1696" s="72" t="str">
        <f t="shared" si="404"/>
        <v>0512</v>
      </c>
      <c r="O1696" s="74">
        <f t="shared" si="405"/>
        <v>0</v>
      </c>
      <c r="P1696" s="72">
        <f t="shared" si="406"/>
        <v>0</v>
      </c>
      <c r="Q1696" s="74">
        <f t="shared" si="407"/>
        <v>7</v>
      </c>
      <c r="R1696" s="72" t="str">
        <f t="shared" si="408"/>
        <v/>
      </c>
      <c r="S1696" s="72" t="str">
        <f t="shared" si="409"/>
        <v/>
      </c>
      <c r="AT1696" s="20">
        <f t="shared" si="410"/>
        <v>-9607.5</v>
      </c>
    </row>
    <row r="1697" spans="1:46" ht="33.75">
      <c r="A1697" s="54">
        <v>7073</v>
      </c>
      <c r="B1697" s="54" t="s">
        <v>829</v>
      </c>
      <c r="C1697" s="58" t="s">
        <v>2943</v>
      </c>
      <c r="D1697" s="79">
        <v>7</v>
      </c>
      <c r="E1697" s="79">
        <v>7</v>
      </c>
      <c r="F1697" s="80">
        <v>747.25</v>
      </c>
      <c r="G1697" s="80">
        <v>106.75</v>
      </c>
      <c r="H1697" s="80">
        <v>747.25</v>
      </c>
      <c r="I1697" s="80" t="s">
        <v>28</v>
      </c>
      <c r="J1697" s="80" t="s">
        <v>28</v>
      </c>
      <c r="K1697" s="80">
        <v>106.75</v>
      </c>
      <c r="L1697" s="73">
        <f t="shared" si="402"/>
        <v>106.75</v>
      </c>
      <c r="M1697" s="73">
        <f t="shared" si="403"/>
        <v>117.06</v>
      </c>
      <c r="N1697" s="72" t="str">
        <f t="shared" si="404"/>
        <v>0512</v>
      </c>
      <c r="O1697" s="74">
        <f t="shared" si="405"/>
        <v>0</v>
      </c>
      <c r="P1697" s="72">
        <f t="shared" si="406"/>
        <v>0</v>
      </c>
      <c r="Q1697" s="74">
        <f t="shared" si="407"/>
        <v>7</v>
      </c>
      <c r="R1697" s="72" t="str">
        <f t="shared" si="408"/>
        <v/>
      </c>
      <c r="S1697" s="72" t="str">
        <f t="shared" si="409"/>
        <v/>
      </c>
      <c r="AT1697" s="20">
        <f t="shared" si="410"/>
        <v>-9607.5</v>
      </c>
    </row>
    <row r="1698" spans="1:46" ht="22.5">
      <c r="A1698" s="54">
        <v>7074</v>
      </c>
      <c r="B1698" s="54" t="s">
        <v>843</v>
      </c>
      <c r="C1698" s="58" t="s">
        <v>2944</v>
      </c>
      <c r="D1698" s="79">
        <v>7</v>
      </c>
      <c r="E1698" s="79">
        <v>7</v>
      </c>
      <c r="F1698" s="80">
        <v>667.28</v>
      </c>
      <c r="G1698" s="80">
        <v>95.33</v>
      </c>
      <c r="H1698" s="80">
        <v>667.28</v>
      </c>
      <c r="I1698" s="80" t="s">
        <v>28</v>
      </c>
      <c r="J1698" s="80" t="s">
        <v>28</v>
      </c>
      <c r="K1698" s="80">
        <v>95.33</v>
      </c>
      <c r="L1698" s="73">
        <f t="shared" si="402"/>
        <v>95.33</v>
      </c>
      <c r="M1698" s="73">
        <f t="shared" si="403"/>
        <v>117.06</v>
      </c>
      <c r="N1698" s="72" t="str">
        <f t="shared" si="404"/>
        <v>0512</v>
      </c>
      <c r="O1698" s="74">
        <f t="shared" si="405"/>
        <v>0</v>
      </c>
      <c r="P1698" s="72">
        <f t="shared" si="406"/>
        <v>0</v>
      </c>
      <c r="Q1698" s="74">
        <f t="shared" si="407"/>
        <v>7</v>
      </c>
      <c r="R1698" s="72" t="str">
        <f t="shared" si="408"/>
        <v/>
      </c>
      <c r="S1698" s="72" t="str">
        <f t="shared" si="409"/>
        <v/>
      </c>
      <c r="AT1698" s="20">
        <f t="shared" si="410"/>
        <v>-8579.7000000000007</v>
      </c>
    </row>
    <row r="1699" spans="1:46" ht="22.5">
      <c r="A1699" s="54">
        <v>7074</v>
      </c>
      <c r="B1699" s="54" t="s">
        <v>835</v>
      </c>
      <c r="C1699" s="58" t="s">
        <v>2944</v>
      </c>
      <c r="D1699" s="79">
        <v>7</v>
      </c>
      <c r="E1699" s="79">
        <v>7</v>
      </c>
      <c r="F1699" s="80">
        <v>667.28</v>
      </c>
      <c r="G1699" s="80">
        <v>95.33</v>
      </c>
      <c r="H1699" s="80">
        <v>667.28</v>
      </c>
      <c r="I1699" s="80" t="s">
        <v>28</v>
      </c>
      <c r="J1699" s="80" t="s">
        <v>28</v>
      </c>
      <c r="K1699" s="80">
        <v>95.33</v>
      </c>
      <c r="L1699" s="73">
        <f t="shared" si="402"/>
        <v>95.33</v>
      </c>
      <c r="M1699" s="73">
        <f t="shared" si="403"/>
        <v>117.06</v>
      </c>
      <c r="N1699" s="72" t="str">
        <f t="shared" si="404"/>
        <v>0512</v>
      </c>
      <c r="O1699" s="74">
        <f t="shared" si="405"/>
        <v>0</v>
      </c>
      <c r="P1699" s="72">
        <f t="shared" si="406"/>
        <v>0</v>
      </c>
      <c r="Q1699" s="74">
        <f t="shared" si="407"/>
        <v>7</v>
      </c>
      <c r="R1699" s="72" t="str">
        <f t="shared" si="408"/>
        <v/>
      </c>
      <c r="S1699" s="72" t="str">
        <f t="shared" si="409"/>
        <v/>
      </c>
      <c r="AT1699" s="20">
        <f t="shared" si="410"/>
        <v>-8579.7000000000007</v>
      </c>
    </row>
    <row r="1700" spans="1:46" ht="22.5">
      <c r="A1700" s="54">
        <v>7074</v>
      </c>
      <c r="B1700" s="54" t="s">
        <v>845</v>
      </c>
      <c r="C1700" s="58" t="s">
        <v>2944</v>
      </c>
      <c r="D1700" s="79">
        <v>7</v>
      </c>
      <c r="E1700" s="79">
        <v>7</v>
      </c>
      <c r="F1700" s="80">
        <v>667.28</v>
      </c>
      <c r="G1700" s="80">
        <v>95.33</v>
      </c>
      <c r="H1700" s="80">
        <v>667.28</v>
      </c>
      <c r="I1700" s="80" t="s">
        <v>28</v>
      </c>
      <c r="J1700" s="80" t="s">
        <v>28</v>
      </c>
      <c r="K1700" s="80">
        <v>95.33</v>
      </c>
      <c r="L1700" s="73">
        <f t="shared" si="402"/>
        <v>95.33</v>
      </c>
      <c r="M1700" s="73">
        <f t="shared" si="403"/>
        <v>117.06</v>
      </c>
      <c r="N1700" s="72" t="str">
        <f t="shared" si="404"/>
        <v>0512</v>
      </c>
      <c r="O1700" s="74">
        <f t="shared" si="405"/>
        <v>0</v>
      </c>
      <c r="P1700" s="72">
        <f t="shared" si="406"/>
        <v>0</v>
      </c>
      <c r="Q1700" s="74">
        <f t="shared" si="407"/>
        <v>7</v>
      </c>
      <c r="R1700" s="72" t="str">
        <f t="shared" si="408"/>
        <v/>
      </c>
      <c r="S1700" s="72" t="str">
        <f t="shared" si="409"/>
        <v/>
      </c>
      <c r="AT1700" s="20">
        <f t="shared" si="410"/>
        <v>-8579.7000000000007</v>
      </c>
    </row>
    <row r="1701" spans="1:46" ht="22.5">
      <c r="A1701" s="54">
        <v>7074</v>
      </c>
      <c r="B1701" s="54" t="s">
        <v>837</v>
      </c>
      <c r="C1701" s="58" t="s">
        <v>2944</v>
      </c>
      <c r="D1701" s="79">
        <v>7</v>
      </c>
      <c r="E1701" s="79">
        <v>7</v>
      </c>
      <c r="F1701" s="80">
        <v>667.28</v>
      </c>
      <c r="G1701" s="80">
        <v>95.33</v>
      </c>
      <c r="H1701" s="80">
        <v>667.28</v>
      </c>
      <c r="I1701" s="80" t="s">
        <v>28</v>
      </c>
      <c r="J1701" s="80" t="s">
        <v>28</v>
      </c>
      <c r="K1701" s="80">
        <v>95.33</v>
      </c>
      <c r="L1701" s="73">
        <f t="shared" si="402"/>
        <v>95.33</v>
      </c>
      <c r="M1701" s="73">
        <f t="shared" si="403"/>
        <v>117.06</v>
      </c>
      <c r="N1701" s="72" t="str">
        <f t="shared" si="404"/>
        <v>0512</v>
      </c>
      <c r="O1701" s="74">
        <f t="shared" si="405"/>
        <v>0</v>
      </c>
      <c r="P1701" s="72">
        <f t="shared" si="406"/>
        <v>0</v>
      </c>
      <c r="Q1701" s="74">
        <f t="shared" si="407"/>
        <v>7</v>
      </c>
      <c r="R1701" s="72" t="str">
        <f t="shared" si="408"/>
        <v/>
      </c>
      <c r="S1701" s="72" t="str">
        <f t="shared" si="409"/>
        <v/>
      </c>
      <c r="AT1701" s="20">
        <f t="shared" si="410"/>
        <v>-8579.7000000000007</v>
      </c>
    </row>
    <row r="1702" spans="1:46" ht="22.5">
      <c r="A1702" s="54">
        <v>7074</v>
      </c>
      <c r="B1702" s="54" t="s">
        <v>841</v>
      </c>
      <c r="C1702" s="58" t="s">
        <v>2944</v>
      </c>
      <c r="D1702" s="79">
        <v>7</v>
      </c>
      <c r="E1702" s="79">
        <v>7</v>
      </c>
      <c r="F1702" s="80">
        <v>667.28</v>
      </c>
      <c r="G1702" s="80">
        <v>95.33</v>
      </c>
      <c r="H1702" s="80">
        <v>667.28</v>
      </c>
      <c r="I1702" s="80" t="s">
        <v>28</v>
      </c>
      <c r="J1702" s="80" t="s">
        <v>28</v>
      </c>
      <c r="K1702" s="80">
        <v>95.33</v>
      </c>
      <c r="L1702" s="73">
        <f t="shared" si="402"/>
        <v>95.33</v>
      </c>
      <c r="M1702" s="73">
        <f t="shared" si="403"/>
        <v>117.06</v>
      </c>
      <c r="N1702" s="72" t="str">
        <f t="shared" si="404"/>
        <v>0512</v>
      </c>
      <c r="O1702" s="74">
        <f t="shared" si="405"/>
        <v>0</v>
      </c>
      <c r="P1702" s="72">
        <f t="shared" si="406"/>
        <v>0</v>
      </c>
      <c r="Q1702" s="74">
        <f t="shared" si="407"/>
        <v>7</v>
      </c>
      <c r="R1702" s="72" t="str">
        <f t="shared" si="408"/>
        <v/>
      </c>
      <c r="S1702" s="72" t="str">
        <f t="shared" si="409"/>
        <v/>
      </c>
      <c r="AT1702" s="20">
        <f t="shared" si="410"/>
        <v>-8579.7000000000007</v>
      </c>
    </row>
    <row r="1703" spans="1:46" ht="22.5">
      <c r="A1703" s="54">
        <v>7074</v>
      </c>
      <c r="B1703" s="54" t="s">
        <v>839</v>
      </c>
      <c r="C1703" s="58" t="s">
        <v>2944</v>
      </c>
      <c r="D1703" s="79">
        <v>7</v>
      </c>
      <c r="E1703" s="79">
        <v>7</v>
      </c>
      <c r="F1703" s="80">
        <v>667.28</v>
      </c>
      <c r="G1703" s="80">
        <v>95.33</v>
      </c>
      <c r="H1703" s="80">
        <v>667.28</v>
      </c>
      <c r="I1703" s="80" t="s">
        <v>28</v>
      </c>
      <c r="J1703" s="80" t="s">
        <v>28</v>
      </c>
      <c r="K1703" s="80">
        <v>95.33</v>
      </c>
      <c r="L1703" s="73">
        <f t="shared" si="402"/>
        <v>95.33</v>
      </c>
      <c r="M1703" s="73">
        <f t="shared" si="403"/>
        <v>117.06</v>
      </c>
      <c r="N1703" s="72" t="str">
        <f t="shared" si="404"/>
        <v>0512</v>
      </c>
      <c r="O1703" s="74">
        <f t="shared" si="405"/>
        <v>0</v>
      </c>
      <c r="P1703" s="72">
        <f t="shared" si="406"/>
        <v>0</v>
      </c>
      <c r="Q1703" s="74">
        <f t="shared" si="407"/>
        <v>7</v>
      </c>
      <c r="R1703" s="72" t="str">
        <f t="shared" si="408"/>
        <v/>
      </c>
      <c r="S1703" s="72" t="str">
        <f t="shared" si="409"/>
        <v/>
      </c>
      <c r="AT1703" s="20">
        <f t="shared" si="410"/>
        <v>-8579.7000000000007</v>
      </c>
    </row>
    <row r="1704" spans="1:46" ht="22.5">
      <c r="A1704" s="54">
        <v>7075</v>
      </c>
      <c r="B1704" s="54" t="s">
        <v>851</v>
      </c>
      <c r="C1704" s="58" t="s">
        <v>2945</v>
      </c>
      <c r="D1704" s="79">
        <v>7</v>
      </c>
      <c r="E1704" s="79">
        <v>7</v>
      </c>
      <c r="F1704" s="80">
        <v>636.79</v>
      </c>
      <c r="G1704" s="80">
        <v>90.97</v>
      </c>
      <c r="H1704" s="80">
        <v>636.79</v>
      </c>
      <c r="I1704" s="80" t="s">
        <v>28</v>
      </c>
      <c r="J1704" s="80" t="s">
        <v>28</v>
      </c>
      <c r="K1704" s="80">
        <v>90.97</v>
      </c>
      <c r="L1704" s="73">
        <f t="shared" si="402"/>
        <v>90.97</v>
      </c>
      <c r="M1704" s="73">
        <f t="shared" si="403"/>
        <v>117.06</v>
      </c>
      <c r="N1704" s="72" t="str">
        <f t="shared" si="404"/>
        <v>0512</v>
      </c>
      <c r="O1704" s="74">
        <f t="shared" si="405"/>
        <v>0</v>
      </c>
      <c r="P1704" s="72">
        <f t="shared" si="406"/>
        <v>0</v>
      </c>
      <c r="Q1704" s="74">
        <f t="shared" si="407"/>
        <v>7</v>
      </c>
      <c r="R1704" s="72" t="str">
        <f t="shared" si="408"/>
        <v/>
      </c>
      <c r="S1704" s="72" t="str">
        <f t="shared" si="409"/>
        <v/>
      </c>
      <c r="AT1704" s="20">
        <f t="shared" si="410"/>
        <v>-8187.3</v>
      </c>
    </row>
    <row r="1705" spans="1:46" ht="22.5">
      <c r="A1705" s="54">
        <v>7075</v>
      </c>
      <c r="B1705" s="54" t="s">
        <v>853</v>
      </c>
      <c r="C1705" s="58" t="s">
        <v>2945</v>
      </c>
      <c r="D1705" s="79">
        <v>7</v>
      </c>
      <c r="E1705" s="79">
        <v>7</v>
      </c>
      <c r="F1705" s="80">
        <v>636.79</v>
      </c>
      <c r="G1705" s="80">
        <v>90.97</v>
      </c>
      <c r="H1705" s="80">
        <v>636.79</v>
      </c>
      <c r="I1705" s="80" t="s">
        <v>28</v>
      </c>
      <c r="J1705" s="80" t="s">
        <v>28</v>
      </c>
      <c r="K1705" s="80">
        <v>90.97</v>
      </c>
      <c r="L1705" s="73">
        <f t="shared" si="402"/>
        <v>90.97</v>
      </c>
      <c r="M1705" s="73">
        <f t="shared" si="403"/>
        <v>117.06</v>
      </c>
      <c r="N1705" s="72" t="str">
        <f t="shared" si="404"/>
        <v>0512</v>
      </c>
      <c r="O1705" s="74">
        <f t="shared" si="405"/>
        <v>0</v>
      </c>
      <c r="P1705" s="72">
        <f t="shared" si="406"/>
        <v>0</v>
      </c>
      <c r="Q1705" s="74">
        <f t="shared" si="407"/>
        <v>7</v>
      </c>
      <c r="R1705" s="72" t="str">
        <f t="shared" si="408"/>
        <v/>
      </c>
      <c r="S1705" s="72" t="str">
        <f t="shared" si="409"/>
        <v/>
      </c>
      <c r="AT1705" s="20">
        <f t="shared" si="410"/>
        <v>-8187.3</v>
      </c>
    </row>
    <row r="1706" spans="1:46" ht="22.5">
      <c r="A1706" s="54">
        <v>7075</v>
      </c>
      <c r="B1706" s="54" t="s">
        <v>855</v>
      </c>
      <c r="C1706" s="58" t="s">
        <v>2945</v>
      </c>
      <c r="D1706" s="79">
        <v>7</v>
      </c>
      <c r="E1706" s="79">
        <v>7</v>
      </c>
      <c r="F1706" s="80">
        <v>636.79</v>
      </c>
      <c r="G1706" s="80">
        <v>90.97</v>
      </c>
      <c r="H1706" s="80">
        <v>636.79</v>
      </c>
      <c r="I1706" s="80" t="s">
        <v>28</v>
      </c>
      <c r="J1706" s="80" t="s">
        <v>28</v>
      </c>
      <c r="K1706" s="80">
        <v>90.97</v>
      </c>
      <c r="L1706" s="73">
        <f t="shared" si="402"/>
        <v>90.97</v>
      </c>
      <c r="M1706" s="73">
        <f t="shared" si="403"/>
        <v>117.06</v>
      </c>
      <c r="N1706" s="72" t="str">
        <f t="shared" si="404"/>
        <v>0512</v>
      </c>
      <c r="O1706" s="74">
        <f t="shared" si="405"/>
        <v>0</v>
      </c>
      <c r="P1706" s="72">
        <f t="shared" si="406"/>
        <v>0</v>
      </c>
      <c r="Q1706" s="74">
        <f t="shared" si="407"/>
        <v>7</v>
      </c>
      <c r="R1706" s="72" t="str">
        <f t="shared" si="408"/>
        <v/>
      </c>
      <c r="S1706" s="72" t="str">
        <f t="shared" si="409"/>
        <v/>
      </c>
      <c r="AT1706" s="20">
        <f t="shared" si="410"/>
        <v>-8187.3</v>
      </c>
    </row>
    <row r="1707" spans="1:46" ht="22.5">
      <c r="A1707" s="54">
        <v>7075</v>
      </c>
      <c r="B1707" s="54" t="s">
        <v>849</v>
      </c>
      <c r="C1707" s="58" t="s">
        <v>2945</v>
      </c>
      <c r="D1707" s="79">
        <v>7</v>
      </c>
      <c r="E1707" s="79">
        <v>7</v>
      </c>
      <c r="F1707" s="80">
        <v>636.79</v>
      </c>
      <c r="G1707" s="80">
        <v>90.97</v>
      </c>
      <c r="H1707" s="80">
        <v>636.79</v>
      </c>
      <c r="I1707" s="80" t="s">
        <v>28</v>
      </c>
      <c r="J1707" s="80" t="s">
        <v>28</v>
      </c>
      <c r="K1707" s="80">
        <v>90.97</v>
      </c>
      <c r="L1707" s="73">
        <f t="shared" si="402"/>
        <v>90.97</v>
      </c>
      <c r="M1707" s="73">
        <f t="shared" si="403"/>
        <v>117.06</v>
      </c>
      <c r="N1707" s="72" t="str">
        <f t="shared" si="404"/>
        <v>0512</v>
      </c>
      <c r="O1707" s="74">
        <f t="shared" si="405"/>
        <v>0</v>
      </c>
      <c r="P1707" s="72">
        <f t="shared" si="406"/>
        <v>0</v>
      </c>
      <c r="Q1707" s="74">
        <f t="shared" si="407"/>
        <v>7</v>
      </c>
      <c r="R1707" s="72" t="str">
        <f t="shared" si="408"/>
        <v/>
      </c>
      <c r="S1707" s="72" t="str">
        <f t="shared" si="409"/>
        <v/>
      </c>
      <c r="AT1707" s="20">
        <f t="shared" si="410"/>
        <v>-8187.3</v>
      </c>
    </row>
    <row r="1708" spans="1:46" ht="22.5">
      <c r="A1708" s="54">
        <v>7075</v>
      </c>
      <c r="B1708" s="54" t="s">
        <v>857</v>
      </c>
      <c r="C1708" s="58" t="s">
        <v>2945</v>
      </c>
      <c r="D1708" s="79">
        <v>7</v>
      </c>
      <c r="E1708" s="79">
        <v>7</v>
      </c>
      <c r="F1708" s="80">
        <v>636.79</v>
      </c>
      <c r="G1708" s="80">
        <v>90.97</v>
      </c>
      <c r="H1708" s="80">
        <v>636.79</v>
      </c>
      <c r="I1708" s="80" t="s">
        <v>28</v>
      </c>
      <c r="J1708" s="80" t="s">
        <v>28</v>
      </c>
      <c r="K1708" s="80">
        <v>90.97</v>
      </c>
      <c r="L1708" s="73">
        <f t="shared" si="402"/>
        <v>90.97</v>
      </c>
      <c r="M1708" s="73">
        <f t="shared" si="403"/>
        <v>117.06</v>
      </c>
      <c r="N1708" s="72" t="str">
        <f t="shared" si="404"/>
        <v>0512</v>
      </c>
      <c r="O1708" s="74">
        <f t="shared" si="405"/>
        <v>0</v>
      </c>
      <c r="P1708" s="72">
        <f t="shared" si="406"/>
        <v>0</v>
      </c>
      <c r="Q1708" s="74">
        <f t="shared" si="407"/>
        <v>7</v>
      </c>
      <c r="R1708" s="72" t="str">
        <f t="shared" si="408"/>
        <v/>
      </c>
      <c r="S1708" s="72" t="str">
        <f t="shared" si="409"/>
        <v/>
      </c>
      <c r="AT1708" s="20">
        <f t="shared" si="410"/>
        <v>-8187.3</v>
      </c>
    </row>
    <row r="1709" spans="1:46" ht="22.5">
      <c r="A1709" s="54">
        <v>7075</v>
      </c>
      <c r="B1709" s="54" t="s">
        <v>847</v>
      </c>
      <c r="C1709" s="58" t="s">
        <v>2945</v>
      </c>
      <c r="D1709" s="79">
        <v>7</v>
      </c>
      <c r="E1709" s="79">
        <v>7</v>
      </c>
      <c r="F1709" s="80">
        <v>636.79</v>
      </c>
      <c r="G1709" s="80">
        <v>90.97</v>
      </c>
      <c r="H1709" s="80">
        <v>636.79</v>
      </c>
      <c r="I1709" s="80" t="s">
        <v>28</v>
      </c>
      <c r="J1709" s="80" t="s">
        <v>28</v>
      </c>
      <c r="K1709" s="80">
        <v>90.97</v>
      </c>
      <c r="L1709" s="73">
        <f t="shared" si="402"/>
        <v>90.97</v>
      </c>
      <c r="M1709" s="73">
        <f t="shared" si="403"/>
        <v>117.06</v>
      </c>
      <c r="N1709" s="72" t="str">
        <f t="shared" si="404"/>
        <v>0512</v>
      </c>
      <c r="O1709" s="74">
        <f t="shared" si="405"/>
        <v>0</v>
      </c>
      <c r="P1709" s="72">
        <f t="shared" si="406"/>
        <v>0</v>
      </c>
      <c r="Q1709" s="74">
        <f t="shared" si="407"/>
        <v>7</v>
      </c>
      <c r="R1709" s="72" t="str">
        <f t="shared" si="408"/>
        <v/>
      </c>
      <c r="S1709" s="72" t="str">
        <f t="shared" si="409"/>
        <v/>
      </c>
      <c r="AT1709" s="20">
        <f t="shared" si="410"/>
        <v>-8187.3</v>
      </c>
    </row>
    <row r="1710" spans="1:46" ht="33.75">
      <c r="A1710" s="54">
        <v>7076</v>
      </c>
      <c r="B1710" s="54" t="s">
        <v>863</v>
      </c>
      <c r="C1710" s="58" t="s">
        <v>2946</v>
      </c>
      <c r="D1710" s="79">
        <v>7</v>
      </c>
      <c r="E1710" s="79">
        <v>7</v>
      </c>
      <c r="F1710" s="80">
        <v>764.17</v>
      </c>
      <c r="G1710" s="80">
        <v>109.17</v>
      </c>
      <c r="H1710" s="80">
        <v>764.17</v>
      </c>
      <c r="I1710" s="80" t="s">
        <v>28</v>
      </c>
      <c r="J1710" s="80" t="s">
        <v>28</v>
      </c>
      <c r="K1710" s="80">
        <v>109.17</v>
      </c>
      <c r="L1710" s="73">
        <f t="shared" si="402"/>
        <v>109.17</v>
      </c>
      <c r="M1710" s="73">
        <f t="shared" si="403"/>
        <v>126.92</v>
      </c>
      <c r="N1710" s="72" t="str">
        <f t="shared" si="404"/>
        <v>0515</v>
      </c>
      <c r="O1710" s="74">
        <f t="shared" si="405"/>
        <v>0</v>
      </c>
      <c r="P1710" s="72">
        <f t="shared" si="406"/>
        <v>0</v>
      </c>
      <c r="Q1710" s="74">
        <f t="shared" si="407"/>
        <v>7</v>
      </c>
      <c r="R1710" s="72" t="str">
        <f t="shared" si="408"/>
        <v/>
      </c>
      <c r="S1710" s="72" t="str">
        <f t="shared" si="409"/>
        <v/>
      </c>
      <c r="AT1710" s="20">
        <f t="shared" si="410"/>
        <v>-9825.2999999999993</v>
      </c>
    </row>
    <row r="1711" spans="1:46" ht="33.75">
      <c r="A1711" s="54">
        <v>7076</v>
      </c>
      <c r="B1711" s="54" t="s">
        <v>862</v>
      </c>
      <c r="C1711" s="58" t="s">
        <v>2946</v>
      </c>
      <c r="D1711" s="79">
        <v>7</v>
      </c>
      <c r="E1711" s="79">
        <v>7</v>
      </c>
      <c r="F1711" s="80">
        <v>764.17</v>
      </c>
      <c r="G1711" s="80">
        <v>109.17</v>
      </c>
      <c r="H1711" s="80">
        <v>764.17</v>
      </c>
      <c r="I1711" s="80" t="s">
        <v>28</v>
      </c>
      <c r="J1711" s="80" t="s">
        <v>28</v>
      </c>
      <c r="K1711" s="80">
        <v>109.17</v>
      </c>
      <c r="L1711" s="73">
        <f t="shared" si="402"/>
        <v>109.17</v>
      </c>
      <c r="M1711" s="73">
        <f t="shared" si="403"/>
        <v>126.92</v>
      </c>
      <c r="N1711" s="72" t="str">
        <f t="shared" si="404"/>
        <v>0515</v>
      </c>
      <c r="O1711" s="74">
        <f t="shared" si="405"/>
        <v>0</v>
      </c>
      <c r="P1711" s="72">
        <f t="shared" si="406"/>
        <v>0</v>
      </c>
      <c r="Q1711" s="74">
        <f t="shared" si="407"/>
        <v>7</v>
      </c>
      <c r="R1711" s="72" t="str">
        <f t="shared" si="408"/>
        <v/>
      </c>
      <c r="S1711" s="72" t="str">
        <f t="shared" si="409"/>
        <v/>
      </c>
      <c r="AT1711" s="20">
        <f t="shared" si="410"/>
        <v>-9825.2999999999993</v>
      </c>
    </row>
    <row r="1712" spans="1:46" ht="33.75">
      <c r="A1712" s="54">
        <v>7076</v>
      </c>
      <c r="B1712" s="54" t="s">
        <v>860</v>
      </c>
      <c r="C1712" s="58" t="s">
        <v>2946</v>
      </c>
      <c r="D1712" s="79">
        <v>7</v>
      </c>
      <c r="E1712" s="79">
        <v>7</v>
      </c>
      <c r="F1712" s="80">
        <v>764.17</v>
      </c>
      <c r="G1712" s="80">
        <v>109.17</v>
      </c>
      <c r="H1712" s="80">
        <v>764.17</v>
      </c>
      <c r="I1712" s="80" t="s">
        <v>28</v>
      </c>
      <c r="J1712" s="80" t="s">
        <v>28</v>
      </c>
      <c r="K1712" s="80">
        <v>109.17</v>
      </c>
      <c r="L1712" s="73">
        <f t="shared" si="402"/>
        <v>109.17</v>
      </c>
      <c r="M1712" s="73">
        <f t="shared" si="403"/>
        <v>126.92</v>
      </c>
      <c r="N1712" s="72" t="str">
        <f t="shared" si="404"/>
        <v>0515</v>
      </c>
      <c r="O1712" s="74">
        <f t="shared" si="405"/>
        <v>0</v>
      </c>
      <c r="P1712" s="72">
        <f t="shared" si="406"/>
        <v>0</v>
      </c>
      <c r="Q1712" s="74">
        <f t="shared" si="407"/>
        <v>7</v>
      </c>
      <c r="R1712" s="72" t="str">
        <f t="shared" si="408"/>
        <v/>
      </c>
      <c r="S1712" s="72" t="str">
        <f t="shared" si="409"/>
        <v/>
      </c>
      <c r="AT1712" s="20">
        <f t="shared" si="410"/>
        <v>-9825.2999999999993</v>
      </c>
    </row>
    <row r="1713" spans="1:46" ht="33.75">
      <c r="A1713" s="54">
        <v>7076</v>
      </c>
      <c r="B1713" s="54" t="s">
        <v>861</v>
      </c>
      <c r="C1713" s="58" t="s">
        <v>2946</v>
      </c>
      <c r="D1713" s="79">
        <v>7</v>
      </c>
      <c r="E1713" s="79">
        <v>7</v>
      </c>
      <c r="F1713" s="80">
        <v>764.17</v>
      </c>
      <c r="G1713" s="80">
        <v>109.17</v>
      </c>
      <c r="H1713" s="80">
        <v>764.17</v>
      </c>
      <c r="I1713" s="80" t="s">
        <v>28</v>
      </c>
      <c r="J1713" s="80" t="s">
        <v>28</v>
      </c>
      <c r="K1713" s="80">
        <v>109.17</v>
      </c>
      <c r="L1713" s="73">
        <f t="shared" si="402"/>
        <v>109.17</v>
      </c>
      <c r="M1713" s="73">
        <f t="shared" si="403"/>
        <v>126.92</v>
      </c>
      <c r="N1713" s="72" t="str">
        <f t="shared" si="404"/>
        <v>0515</v>
      </c>
      <c r="O1713" s="74">
        <f t="shared" si="405"/>
        <v>0</v>
      </c>
      <c r="P1713" s="72">
        <f t="shared" si="406"/>
        <v>0</v>
      </c>
      <c r="Q1713" s="74">
        <f t="shared" si="407"/>
        <v>7</v>
      </c>
      <c r="R1713" s="72" t="str">
        <f t="shared" si="408"/>
        <v/>
      </c>
      <c r="S1713" s="72" t="str">
        <f t="shared" si="409"/>
        <v/>
      </c>
      <c r="AT1713" s="20">
        <f t="shared" si="410"/>
        <v>-9825.2999999999993</v>
      </c>
    </row>
    <row r="1714" spans="1:46" ht="33.75">
      <c r="A1714" s="54">
        <v>7077</v>
      </c>
      <c r="B1714" s="54" t="s">
        <v>864</v>
      </c>
      <c r="C1714" s="58" t="s">
        <v>2947</v>
      </c>
      <c r="D1714" s="79">
        <v>7</v>
      </c>
      <c r="E1714" s="79">
        <v>7</v>
      </c>
      <c r="F1714" s="80">
        <v>663.95</v>
      </c>
      <c r="G1714" s="80">
        <v>94.85</v>
      </c>
      <c r="H1714" s="80">
        <v>663.95</v>
      </c>
      <c r="I1714" s="80" t="s">
        <v>28</v>
      </c>
      <c r="J1714" s="80" t="s">
        <v>28</v>
      </c>
      <c r="K1714" s="80">
        <v>94.85</v>
      </c>
      <c r="L1714" s="73">
        <f t="shared" si="402"/>
        <v>94.85</v>
      </c>
      <c r="M1714" s="73">
        <f t="shared" si="403"/>
        <v>126.92</v>
      </c>
      <c r="N1714" s="72" t="str">
        <f t="shared" si="404"/>
        <v>0515</v>
      </c>
      <c r="O1714" s="74">
        <f t="shared" si="405"/>
        <v>0</v>
      </c>
      <c r="P1714" s="72">
        <f t="shared" si="406"/>
        <v>0</v>
      </c>
      <c r="Q1714" s="74">
        <f t="shared" si="407"/>
        <v>7</v>
      </c>
      <c r="R1714" s="72" t="str">
        <f t="shared" si="408"/>
        <v/>
      </c>
      <c r="S1714" s="72" t="str">
        <f t="shared" si="409"/>
        <v/>
      </c>
      <c r="AT1714" s="20">
        <f t="shared" si="410"/>
        <v>-8536.5</v>
      </c>
    </row>
    <row r="1715" spans="1:46" ht="33.75">
      <c r="A1715" s="54">
        <v>7077</v>
      </c>
      <c r="B1715" s="54" t="s">
        <v>866</v>
      </c>
      <c r="C1715" s="58" t="s">
        <v>2947</v>
      </c>
      <c r="D1715" s="79">
        <v>7</v>
      </c>
      <c r="E1715" s="79">
        <v>7</v>
      </c>
      <c r="F1715" s="80">
        <v>663.95</v>
      </c>
      <c r="G1715" s="80">
        <v>94.85</v>
      </c>
      <c r="H1715" s="80">
        <v>663.95</v>
      </c>
      <c r="I1715" s="80" t="s">
        <v>28</v>
      </c>
      <c r="J1715" s="80" t="s">
        <v>28</v>
      </c>
      <c r="K1715" s="80">
        <v>94.85</v>
      </c>
      <c r="L1715" s="73">
        <f t="shared" si="402"/>
        <v>94.85</v>
      </c>
      <c r="M1715" s="73">
        <f t="shared" si="403"/>
        <v>126.92</v>
      </c>
      <c r="N1715" s="72" t="str">
        <f t="shared" si="404"/>
        <v>0515</v>
      </c>
      <c r="O1715" s="74">
        <f t="shared" si="405"/>
        <v>0</v>
      </c>
      <c r="P1715" s="72">
        <f t="shared" si="406"/>
        <v>0</v>
      </c>
      <c r="Q1715" s="74">
        <f t="shared" si="407"/>
        <v>7</v>
      </c>
      <c r="R1715" s="72" t="str">
        <f t="shared" si="408"/>
        <v/>
      </c>
      <c r="S1715" s="72" t="str">
        <f t="shared" si="409"/>
        <v/>
      </c>
      <c r="AT1715" s="20">
        <f t="shared" si="410"/>
        <v>-8536.5</v>
      </c>
    </row>
    <row r="1716" spans="1:46" ht="33.75">
      <c r="A1716" s="54">
        <v>7077</v>
      </c>
      <c r="B1716" s="54" t="s">
        <v>867</v>
      </c>
      <c r="C1716" s="58" t="s">
        <v>2947</v>
      </c>
      <c r="D1716" s="79">
        <v>7</v>
      </c>
      <c r="E1716" s="79">
        <v>7</v>
      </c>
      <c r="F1716" s="80">
        <v>663.95</v>
      </c>
      <c r="G1716" s="80">
        <v>94.85</v>
      </c>
      <c r="H1716" s="80">
        <v>663.95</v>
      </c>
      <c r="I1716" s="80" t="s">
        <v>28</v>
      </c>
      <c r="J1716" s="80" t="s">
        <v>28</v>
      </c>
      <c r="K1716" s="80">
        <v>94.85</v>
      </c>
      <c r="L1716" s="73">
        <f t="shared" si="402"/>
        <v>94.85</v>
      </c>
      <c r="M1716" s="73">
        <f t="shared" si="403"/>
        <v>126.92</v>
      </c>
      <c r="N1716" s="72" t="str">
        <f t="shared" si="404"/>
        <v>0515</v>
      </c>
      <c r="O1716" s="74">
        <f t="shared" si="405"/>
        <v>0</v>
      </c>
      <c r="P1716" s="72">
        <f t="shared" si="406"/>
        <v>0</v>
      </c>
      <c r="Q1716" s="74">
        <f t="shared" si="407"/>
        <v>7</v>
      </c>
      <c r="R1716" s="72" t="str">
        <f t="shared" si="408"/>
        <v/>
      </c>
      <c r="S1716" s="72" t="str">
        <f t="shared" si="409"/>
        <v/>
      </c>
      <c r="AT1716" s="20">
        <f t="shared" si="410"/>
        <v>-8536.5</v>
      </c>
    </row>
    <row r="1717" spans="1:46" ht="33.75">
      <c r="A1717" s="54">
        <v>7077</v>
      </c>
      <c r="B1717" s="54" t="s">
        <v>865</v>
      </c>
      <c r="C1717" s="58" t="s">
        <v>2947</v>
      </c>
      <c r="D1717" s="79">
        <v>7</v>
      </c>
      <c r="E1717" s="79">
        <v>7</v>
      </c>
      <c r="F1717" s="80">
        <v>663.95</v>
      </c>
      <c r="G1717" s="80">
        <v>94.85</v>
      </c>
      <c r="H1717" s="80">
        <v>663.95</v>
      </c>
      <c r="I1717" s="80" t="s">
        <v>28</v>
      </c>
      <c r="J1717" s="80" t="s">
        <v>28</v>
      </c>
      <c r="K1717" s="80">
        <v>94.85</v>
      </c>
      <c r="L1717" s="73">
        <f t="shared" si="402"/>
        <v>94.85</v>
      </c>
      <c r="M1717" s="73">
        <f t="shared" si="403"/>
        <v>126.92</v>
      </c>
      <c r="N1717" s="72" t="str">
        <f t="shared" si="404"/>
        <v>0515</v>
      </c>
      <c r="O1717" s="74">
        <f t="shared" si="405"/>
        <v>0</v>
      </c>
      <c r="P1717" s="72">
        <f t="shared" si="406"/>
        <v>0</v>
      </c>
      <c r="Q1717" s="74">
        <f t="shared" si="407"/>
        <v>7</v>
      </c>
      <c r="R1717" s="72" t="str">
        <f t="shared" si="408"/>
        <v/>
      </c>
      <c r="S1717" s="72" t="str">
        <f t="shared" si="409"/>
        <v/>
      </c>
      <c r="AT1717" s="20">
        <f t="shared" si="410"/>
        <v>-8536.5</v>
      </c>
    </row>
    <row r="1718" spans="1:46" ht="33.75">
      <c r="A1718" s="54">
        <v>7078</v>
      </c>
      <c r="B1718" s="54" t="s">
        <v>871</v>
      </c>
      <c r="C1718" s="58" t="s">
        <v>2948</v>
      </c>
      <c r="D1718" s="79">
        <v>7</v>
      </c>
      <c r="E1718" s="79">
        <v>7</v>
      </c>
      <c r="F1718" s="80">
        <v>613.41</v>
      </c>
      <c r="G1718" s="80">
        <v>87.63</v>
      </c>
      <c r="H1718" s="80">
        <v>613.41</v>
      </c>
      <c r="I1718" s="80" t="s">
        <v>28</v>
      </c>
      <c r="J1718" s="80" t="s">
        <v>28</v>
      </c>
      <c r="K1718" s="80">
        <v>87.63</v>
      </c>
      <c r="L1718" s="73">
        <f t="shared" si="402"/>
        <v>87.63</v>
      </c>
      <c r="M1718" s="73">
        <f t="shared" si="403"/>
        <v>126.92</v>
      </c>
      <c r="N1718" s="72" t="str">
        <f t="shared" si="404"/>
        <v>0515</v>
      </c>
      <c r="O1718" s="74">
        <f t="shared" si="405"/>
        <v>0</v>
      </c>
      <c r="P1718" s="72">
        <f t="shared" si="406"/>
        <v>0</v>
      </c>
      <c r="Q1718" s="74">
        <f t="shared" si="407"/>
        <v>7</v>
      </c>
      <c r="R1718" s="72" t="str">
        <f t="shared" si="408"/>
        <v/>
      </c>
      <c r="S1718" s="72" t="str">
        <f t="shared" si="409"/>
        <v/>
      </c>
      <c r="AT1718" s="20">
        <f t="shared" si="410"/>
        <v>-7886.7</v>
      </c>
    </row>
    <row r="1719" spans="1:46" ht="33.75">
      <c r="A1719" s="54">
        <v>7078</v>
      </c>
      <c r="B1719" s="54" t="s">
        <v>868</v>
      </c>
      <c r="C1719" s="58" t="s">
        <v>2948</v>
      </c>
      <c r="D1719" s="79">
        <v>7</v>
      </c>
      <c r="E1719" s="79">
        <v>7</v>
      </c>
      <c r="F1719" s="80">
        <v>613.41</v>
      </c>
      <c r="G1719" s="80">
        <v>87.63</v>
      </c>
      <c r="H1719" s="80">
        <v>613.41</v>
      </c>
      <c r="I1719" s="80" t="s">
        <v>28</v>
      </c>
      <c r="J1719" s="80" t="s">
        <v>28</v>
      </c>
      <c r="K1719" s="80">
        <v>87.63</v>
      </c>
      <c r="L1719" s="73">
        <f t="shared" si="402"/>
        <v>87.63</v>
      </c>
      <c r="M1719" s="73">
        <f t="shared" si="403"/>
        <v>126.92</v>
      </c>
      <c r="N1719" s="72" t="str">
        <f t="shared" si="404"/>
        <v>0515</v>
      </c>
      <c r="O1719" s="74">
        <f t="shared" si="405"/>
        <v>0</v>
      </c>
      <c r="P1719" s="72">
        <f t="shared" si="406"/>
        <v>0</v>
      </c>
      <c r="Q1719" s="74">
        <f t="shared" si="407"/>
        <v>7</v>
      </c>
      <c r="R1719" s="72" t="str">
        <f t="shared" si="408"/>
        <v/>
      </c>
      <c r="S1719" s="72" t="str">
        <f t="shared" si="409"/>
        <v/>
      </c>
      <c r="AT1719" s="20">
        <f t="shared" si="410"/>
        <v>-7886.7</v>
      </c>
    </row>
    <row r="1720" spans="1:46" ht="33.75">
      <c r="A1720" s="54">
        <v>7078</v>
      </c>
      <c r="B1720" s="54" t="s">
        <v>869</v>
      </c>
      <c r="C1720" s="58" t="s">
        <v>2948</v>
      </c>
      <c r="D1720" s="79">
        <v>7</v>
      </c>
      <c r="E1720" s="79">
        <v>7</v>
      </c>
      <c r="F1720" s="80">
        <v>613.41</v>
      </c>
      <c r="G1720" s="80">
        <v>87.63</v>
      </c>
      <c r="H1720" s="80">
        <v>613.41</v>
      </c>
      <c r="I1720" s="80" t="s">
        <v>28</v>
      </c>
      <c r="J1720" s="80" t="s">
        <v>28</v>
      </c>
      <c r="K1720" s="80">
        <v>87.63</v>
      </c>
      <c r="L1720" s="73">
        <f t="shared" si="402"/>
        <v>87.63</v>
      </c>
      <c r="M1720" s="73">
        <f t="shared" si="403"/>
        <v>126.92</v>
      </c>
      <c r="N1720" s="72" t="str">
        <f t="shared" si="404"/>
        <v>0515</v>
      </c>
      <c r="O1720" s="74">
        <f t="shared" si="405"/>
        <v>0</v>
      </c>
      <c r="P1720" s="72">
        <f t="shared" si="406"/>
        <v>0</v>
      </c>
      <c r="Q1720" s="74">
        <f t="shared" si="407"/>
        <v>7</v>
      </c>
      <c r="R1720" s="72" t="str">
        <f t="shared" si="408"/>
        <v/>
      </c>
      <c r="S1720" s="72" t="str">
        <f t="shared" si="409"/>
        <v/>
      </c>
      <c r="AT1720" s="20">
        <f t="shared" si="410"/>
        <v>-7886.7</v>
      </c>
    </row>
    <row r="1721" spans="1:46" ht="33.75">
      <c r="A1721" s="54">
        <v>7078</v>
      </c>
      <c r="B1721" s="54" t="s">
        <v>870</v>
      </c>
      <c r="C1721" s="58" t="s">
        <v>2948</v>
      </c>
      <c r="D1721" s="79">
        <v>7</v>
      </c>
      <c r="E1721" s="79">
        <v>7</v>
      </c>
      <c r="F1721" s="80">
        <v>613.41</v>
      </c>
      <c r="G1721" s="80">
        <v>87.63</v>
      </c>
      <c r="H1721" s="80">
        <v>613.41</v>
      </c>
      <c r="I1721" s="80" t="s">
        <v>28</v>
      </c>
      <c r="J1721" s="80" t="s">
        <v>28</v>
      </c>
      <c r="K1721" s="80">
        <v>87.63</v>
      </c>
      <c r="L1721" s="73">
        <f t="shared" si="402"/>
        <v>87.63</v>
      </c>
      <c r="M1721" s="73">
        <f t="shared" si="403"/>
        <v>126.92</v>
      </c>
      <c r="N1721" s="72" t="str">
        <f t="shared" si="404"/>
        <v>0515</v>
      </c>
      <c r="O1721" s="74">
        <f t="shared" si="405"/>
        <v>0</v>
      </c>
      <c r="P1721" s="72">
        <f t="shared" si="406"/>
        <v>0</v>
      </c>
      <c r="Q1721" s="74">
        <f t="shared" si="407"/>
        <v>7</v>
      </c>
      <c r="R1721" s="72" t="str">
        <f t="shared" si="408"/>
        <v/>
      </c>
      <c r="S1721" s="72" t="str">
        <f t="shared" si="409"/>
        <v/>
      </c>
      <c r="AT1721" s="20">
        <f t="shared" si="410"/>
        <v>-7886.7</v>
      </c>
    </row>
    <row r="1722" spans="1:46" ht="33.75">
      <c r="A1722" s="54">
        <v>7079</v>
      </c>
      <c r="B1722" s="54" t="s">
        <v>884</v>
      </c>
      <c r="C1722" s="58" t="s">
        <v>2949</v>
      </c>
      <c r="D1722" s="79">
        <v>7</v>
      </c>
      <c r="E1722" s="79">
        <v>7</v>
      </c>
      <c r="F1722" s="80">
        <v>772.61</v>
      </c>
      <c r="G1722" s="80">
        <v>110.37</v>
      </c>
      <c r="H1722" s="80">
        <v>772.61</v>
      </c>
      <c r="I1722" s="80" t="s">
        <v>28</v>
      </c>
      <c r="J1722" s="80" t="s">
        <v>28</v>
      </c>
      <c r="K1722" s="80">
        <v>110.37</v>
      </c>
      <c r="L1722" s="73">
        <f t="shared" si="402"/>
        <v>110.37</v>
      </c>
      <c r="M1722" s="73">
        <f t="shared" si="403"/>
        <v>121.6</v>
      </c>
      <c r="N1722" s="72" t="str">
        <f t="shared" si="404"/>
        <v>0518</v>
      </c>
      <c r="O1722" s="74">
        <f t="shared" si="405"/>
        <v>0</v>
      </c>
      <c r="P1722" s="72">
        <f t="shared" si="406"/>
        <v>0</v>
      </c>
      <c r="Q1722" s="74">
        <f t="shared" si="407"/>
        <v>7</v>
      </c>
      <c r="R1722" s="72" t="str">
        <f t="shared" si="408"/>
        <v/>
      </c>
      <c r="S1722" s="72" t="str">
        <f t="shared" si="409"/>
        <v/>
      </c>
      <c r="AT1722" s="20">
        <f t="shared" si="410"/>
        <v>-9933.3000000000011</v>
      </c>
    </row>
    <row r="1723" spans="1:46" ht="33.75">
      <c r="A1723" s="54">
        <v>7079</v>
      </c>
      <c r="B1723" s="54" t="s">
        <v>878</v>
      </c>
      <c r="C1723" s="58" t="s">
        <v>2949</v>
      </c>
      <c r="D1723" s="79">
        <v>7</v>
      </c>
      <c r="E1723" s="79">
        <v>7</v>
      </c>
      <c r="F1723" s="80">
        <v>772.61</v>
      </c>
      <c r="G1723" s="80">
        <v>110.37</v>
      </c>
      <c r="H1723" s="80">
        <v>772.61</v>
      </c>
      <c r="I1723" s="80" t="s">
        <v>28</v>
      </c>
      <c r="J1723" s="80" t="s">
        <v>28</v>
      </c>
      <c r="K1723" s="80">
        <v>110.37</v>
      </c>
      <c r="L1723" s="73">
        <f t="shared" si="402"/>
        <v>110.37</v>
      </c>
      <c r="M1723" s="73">
        <f t="shared" si="403"/>
        <v>121.6</v>
      </c>
      <c r="N1723" s="72" t="str">
        <f t="shared" si="404"/>
        <v>0518</v>
      </c>
      <c r="O1723" s="74">
        <f t="shared" si="405"/>
        <v>0</v>
      </c>
      <c r="P1723" s="72">
        <f t="shared" si="406"/>
        <v>0</v>
      </c>
      <c r="Q1723" s="74">
        <f t="shared" si="407"/>
        <v>7</v>
      </c>
      <c r="R1723" s="72" t="str">
        <f t="shared" si="408"/>
        <v/>
      </c>
      <c r="S1723" s="72" t="str">
        <f t="shared" si="409"/>
        <v/>
      </c>
      <c r="AT1723" s="20">
        <f t="shared" si="410"/>
        <v>-9933.3000000000011</v>
      </c>
    </row>
    <row r="1724" spans="1:46" ht="33.75">
      <c r="A1724" s="54">
        <v>7079</v>
      </c>
      <c r="B1724" s="54" t="s">
        <v>880</v>
      </c>
      <c r="C1724" s="58" t="s">
        <v>2949</v>
      </c>
      <c r="D1724" s="79">
        <v>7</v>
      </c>
      <c r="E1724" s="79">
        <v>7</v>
      </c>
      <c r="F1724" s="80">
        <v>772.61</v>
      </c>
      <c r="G1724" s="80">
        <v>110.37</v>
      </c>
      <c r="H1724" s="80">
        <v>772.61</v>
      </c>
      <c r="I1724" s="80" t="s">
        <v>28</v>
      </c>
      <c r="J1724" s="80" t="s">
        <v>28</v>
      </c>
      <c r="K1724" s="80">
        <v>110.37</v>
      </c>
      <c r="L1724" s="73">
        <f t="shared" si="402"/>
        <v>110.37</v>
      </c>
      <c r="M1724" s="73">
        <f t="shared" si="403"/>
        <v>121.6</v>
      </c>
      <c r="N1724" s="72" t="str">
        <f t="shared" si="404"/>
        <v>0518</v>
      </c>
      <c r="O1724" s="74">
        <f t="shared" si="405"/>
        <v>0</v>
      </c>
      <c r="P1724" s="72">
        <f t="shared" si="406"/>
        <v>0</v>
      </c>
      <c r="Q1724" s="74">
        <f t="shared" si="407"/>
        <v>7</v>
      </c>
      <c r="R1724" s="72" t="str">
        <f t="shared" si="408"/>
        <v/>
      </c>
      <c r="S1724" s="72" t="str">
        <f t="shared" si="409"/>
        <v/>
      </c>
      <c r="AT1724" s="20">
        <f t="shared" si="410"/>
        <v>-9933.3000000000011</v>
      </c>
    </row>
    <row r="1725" spans="1:46" ht="33.75">
      <c r="A1725" s="54">
        <v>7079</v>
      </c>
      <c r="B1725" s="54" t="s">
        <v>882</v>
      </c>
      <c r="C1725" s="58" t="s">
        <v>2949</v>
      </c>
      <c r="D1725" s="79">
        <v>7</v>
      </c>
      <c r="E1725" s="79">
        <v>7</v>
      </c>
      <c r="F1725" s="80">
        <v>772.61</v>
      </c>
      <c r="G1725" s="80">
        <v>110.37</v>
      </c>
      <c r="H1725" s="80">
        <v>772.61</v>
      </c>
      <c r="I1725" s="80" t="s">
        <v>28</v>
      </c>
      <c r="J1725" s="80" t="s">
        <v>28</v>
      </c>
      <c r="K1725" s="80">
        <v>110.37</v>
      </c>
      <c r="L1725" s="73">
        <f t="shared" si="402"/>
        <v>110.37</v>
      </c>
      <c r="M1725" s="73">
        <f t="shared" si="403"/>
        <v>121.6</v>
      </c>
      <c r="N1725" s="72" t="str">
        <f t="shared" si="404"/>
        <v>0518</v>
      </c>
      <c r="O1725" s="74">
        <f t="shared" si="405"/>
        <v>0</v>
      </c>
      <c r="P1725" s="72">
        <f t="shared" si="406"/>
        <v>0</v>
      </c>
      <c r="Q1725" s="74">
        <f t="shared" si="407"/>
        <v>7</v>
      </c>
      <c r="R1725" s="72" t="str">
        <f t="shared" si="408"/>
        <v/>
      </c>
      <c r="S1725" s="72" t="str">
        <f t="shared" si="409"/>
        <v/>
      </c>
      <c r="AT1725" s="20">
        <f t="shared" si="410"/>
        <v>-9933.3000000000011</v>
      </c>
    </row>
    <row r="1726" spans="1:46" ht="33.75">
      <c r="A1726" s="54">
        <v>7080</v>
      </c>
      <c r="B1726" s="54" t="s">
        <v>890</v>
      </c>
      <c r="C1726" s="58" t="s">
        <v>2950</v>
      </c>
      <c r="D1726" s="79">
        <v>7</v>
      </c>
      <c r="E1726" s="79">
        <v>7</v>
      </c>
      <c r="F1726" s="80">
        <v>747.94</v>
      </c>
      <c r="G1726" s="80">
        <v>106.85</v>
      </c>
      <c r="H1726" s="80">
        <v>747.94</v>
      </c>
      <c r="I1726" s="80" t="s">
        <v>28</v>
      </c>
      <c r="J1726" s="80" t="s">
        <v>28</v>
      </c>
      <c r="K1726" s="80">
        <v>106.85</v>
      </c>
      <c r="L1726" s="73">
        <f t="shared" si="402"/>
        <v>106.85</v>
      </c>
      <c r="M1726" s="73">
        <f t="shared" si="403"/>
        <v>121.6</v>
      </c>
      <c r="N1726" s="72" t="str">
        <f t="shared" si="404"/>
        <v>0518</v>
      </c>
      <c r="O1726" s="74">
        <f t="shared" si="405"/>
        <v>0</v>
      </c>
      <c r="P1726" s="72">
        <f t="shared" si="406"/>
        <v>0</v>
      </c>
      <c r="Q1726" s="74">
        <f t="shared" si="407"/>
        <v>7</v>
      </c>
      <c r="R1726" s="72" t="str">
        <f t="shared" si="408"/>
        <v/>
      </c>
      <c r="S1726" s="72" t="str">
        <f t="shared" si="409"/>
        <v/>
      </c>
      <c r="AT1726" s="20">
        <f t="shared" si="410"/>
        <v>-9616.5</v>
      </c>
    </row>
    <row r="1727" spans="1:46" ht="33.75">
      <c r="A1727" s="54">
        <v>7080</v>
      </c>
      <c r="B1727" s="54" t="s">
        <v>892</v>
      </c>
      <c r="C1727" s="58" t="s">
        <v>2950</v>
      </c>
      <c r="D1727" s="79">
        <v>7</v>
      </c>
      <c r="E1727" s="79">
        <v>7</v>
      </c>
      <c r="F1727" s="80">
        <v>747.94</v>
      </c>
      <c r="G1727" s="80">
        <v>106.85</v>
      </c>
      <c r="H1727" s="80">
        <v>747.94</v>
      </c>
      <c r="I1727" s="80" t="s">
        <v>28</v>
      </c>
      <c r="J1727" s="80" t="s">
        <v>28</v>
      </c>
      <c r="K1727" s="80">
        <v>106.85</v>
      </c>
      <c r="L1727" s="73">
        <f t="shared" si="402"/>
        <v>106.85</v>
      </c>
      <c r="M1727" s="73">
        <f t="shared" si="403"/>
        <v>121.6</v>
      </c>
      <c r="N1727" s="72" t="str">
        <f t="shared" si="404"/>
        <v>0518</v>
      </c>
      <c r="O1727" s="74">
        <f t="shared" si="405"/>
        <v>0</v>
      </c>
      <c r="P1727" s="72">
        <f t="shared" si="406"/>
        <v>0</v>
      </c>
      <c r="Q1727" s="74">
        <f t="shared" si="407"/>
        <v>7</v>
      </c>
      <c r="R1727" s="72" t="str">
        <f t="shared" si="408"/>
        <v/>
      </c>
      <c r="S1727" s="72" t="str">
        <f t="shared" si="409"/>
        <v/>
      </c>
      <c r="AT1727" s="20">
        <f t="shared" si="410"/>
        <v>-9616.5</v>
      </c>
    </row>
    <row r="1728" spans="1:46" ht="33.75">
      <c r="A1728" s="54">
        <v>7080</v>
      </c>
      <c r="B1728" s="54" t="s">
        <v>894</v>
      </c>
      <c r="C1728" s="58" t="s">
        <v>2950</v>
      </c>
      <c r="D1728" s="79">
        <v>7</v>
      </c>
      <c r="E1728" s="79">
        <v>7</v>
      </c>
      <c r="F1728" s="80">
        <v>747.94</v>
      </c>
      <c r="G1728" s="80">
        <v>106.85</v>
      </c>
      <c r="H1728" s="80">
        <v>747.94</v>
      </c>
      <c r="I1728" s="80" t="s">
        <v>28</v>
      </c>
      <c r="J1728" s="80" t="s">
        <v>28</v>
      </c>
      <c r="K1728" s="80">
        <v>106.85</v>
      </c>
      <c r="L1728" s="73">
        <f t="shared" si="402"/>
        <v>106.85</v>
      </c>
      <c r="M1728" s="73">
        <f t="shared" si="403"/>
        <v>121.6</v>
      </c>
      <c r="N1728" s="72" t="str">
        <f t="shared" si="404"/>
        <v>0518</v>
      </c>
      <c r="O1728" s="74">
        <f t="shared" si="405"/>
        <v>0</v>
      </c>
      <c r="P1728" s="72">
        <f t="shared" si="406"/>
        <v>0</v>
      </c>
      <c r="Q1728" s="74">
        <f t="shared" si="407"/>
        <v>7</v>
      </c>
      <c r="R1728" s="72" t="str">
        <f t="shared" si="408"/>
        <v/>
      </c>
      <c r="S1728" s="72" t="str">
        <f t="shared" si="409"/>
        <v/>
      </c>
      <c r="AT1728" s="20">
        <f t="shared" si="410"/>
        <v>-9616.5</v>
      </c>
    </row>
    <row r="1729" spans="1:46" ht="33.75">
      <c r="A1729" s="54">
        <v>7080</v>
      </c>
      <c r="B1729" s="54" t="s">
        <v>888</v>
      </c>
      <c r="C1729" s="58" t="s">
        <v>2950</v>
      </c>
      <c r="D1729" s="79">
        <v>7</v>
      </c>
      <c r="E1729" s="79">
        <v>7</v>
      </c>
      <c r="F1729" s="80">
        <v>747.94</v>
      </c>
      <c r="G1729" s="80">
        <v>106.85</v>
      </c>
      <c r="H1729" s="80">
        <v>747.94</v>
      </c>
      <c r="I1729" s="80" t="s">
        <v>28</v>
      </c>
      <c r="J1729" s="80" t="s">
        <v>28</v>
      </c>
      <c r="K1729" s="80">
        <v>106.85</v>
      </c>
      <c r="L1729" s="73">
        <f t="shared" si="402"/>
        <v>106.85</v>
      </c>
      <c r="M1729" s="73">
        <f t="shared" si="403"/>
        <v>121.6</v>
      </c>
      <c r="N1729" s="72" t="str">
        <f t="shared" si="404"/>
        <v>0518</v>
      </c>
      <c r="O1729" s="74">
        <f t="shared" si="405"/>
        <v>0</v>
      </c>
      <c r="P1729" s="72">
        <f t="shared" si="406"/>
        <v>0</v>
      </c>
      <c r="Q1729" s="74">
        <f t="shared" si="407"/>
        <v>7</v>
      </c>
      <c r="R1729" s="72" t="str">
        <f t="shared" si="408"/>
        <v/>
      </c>
      <c r="S1729" s="72" t="str">
        <f t="shared" si="409"/>
        <v/>
      </c>
      <c r="AT1729" s="20">
        <f t="shared" si="410"/>
        <v>-9616.5</v>
      </c>
    </row>
    <row r="1730" spans="1:46" ht="33.75">
      <c r="A1730" s="54">
        <v>7080</v>
      </c>
      <c r="B1730" s="54" t="s">
        <v>896</v>
      </c>
      <c r="C1730" s="58" t="s">
        <v>2950</v>
      </c>
      <c r="D1730" s="79">
        <v>7</v>
      </c>
      <c r="E1730" s="79">
        <v>7</v>
      </c>
      <c r="F1730" s="80">
        <v>747.94</v>
      </c>
      <c r="G1730" s="80">
        <v>106.85</v>
      </c>
      <c r="H1730" s="80">
        <v>747.94</v>
      </c>
      <c r="I1730" s="80" t="s">
        <v>28</v>
      </c>
      <c r="J1730" s="80" t="s">
        <v>28</v>
      </c>
      <c r="K1730" s="80">
        <v>106.85</v>
      </c>
      <c r="L1730" s="73">
        <f t="shared" si="402"/>
        <v>106.85</v>
      </c>
      <c r="M1730" s="73">
        <f t="shared" si="403"/>
        <v>121.6</v>
      </c>
      <c r="N1730" s="72" t="str">
        <f t="shared" si="404"/>
        <v>0518</v>
      </c>
      <c r="O1730" s="74">
        <f t="shared" si="405"/>
        <v>0</v>
      </c>
      <c r="P1730" s="72">
        <f t="shared" si="406"/>
        <v>0</v>
      </c>
      <c r="Q1730" s="74">
        <f t="shared" si="407"/>
        <v>7</v>
      </c>
      <c r="R1730" s="72" t="str">
        <f t="shared" si="408"/>
        <v/>
      </c>
      <c r="S1730" s="72" t="str">
        <f t="shared" si="409"/>
        <v/>
      </c>
      <c r="AT1730" s="20">
        <f t="shared" si="410"/>
        <v>-9616.5</v>
      </c>
    </row>
    <row r="1731" spans="1:46" ht="33.75">
      <c r="A1731" s="54">
        <v>7080</v>
      </c>
      <c r="B1731" s="54" t="s">
        <v>886</v>
      </c>
      <c r="C1731" s="58" t="s">
        <v>2950</v>
      </c>
      <c r="D1731" s="79">
        <v>7</v>
      </c>
      <c r="E1731" s="79">
        <v>7</v>
      </c>
      <c r="F1731" s="80">
        <v>747.94</v>
      </c>
      <c r="G1731" s="80">
        <v>106.85</v>
      </c>
      <c r="H1731" s="80">
        <v>747.94</v>
      </c>
      <c r="I1731" s="80" t="s">
        <v>28</v>
      </c>
      <c r="J1731" s="80" t="s">
        <v>28</v>
      </c>
      <c r="K1731" s="80">
        <v>106.85</v>
      </c>
      <c r="L1731" s="73">
        <f t="shared" si="402"/>
        <v>106.85</v>
      </c>
      <c r="M1731" s="73">
        <f t="shared" si="403"/>
        <v>121.6</v>
      </c>
      <c r="N1731" s="72" t="str">
        <f t="shared" si="404"/>
        <v>0518</v>
      </c>
      <c r="O1731" s="74">
        <f t="shared" si="405"/>
        <v>0</v>
      </c>
      <c r="P1731" s="72">
        <f t="shared" si="406"/>
        <v>0</v>
      </c>
      <c r="Q1731" s="74">
        <f t="shared" si="407"/>
        <v>7</v>
      </c>
      <c r="R1731" s="72" t="str">
        <f t="shared" si="408"/>
        <v/>
      </c>
      <c r="S1731" s="72" t="str">
        <f t="shared" si="409"/>
        <v/>
      </c>
      <c r="AT1731" s="20">
        <f t="shared" si="410"/>
        <v>-9616.5</v>
      </c>
    </row>
    <row r="1732" spans="1:46" ht="33.75">
      <c r="A1732" s="54">
        <v>7081</v>
      </c>
      <c r="B1732" s="54" t="s">
        <v>904</v>
      </c>
      <c r="C1732" s="58" t="s">
        <v>2951</v>
      </c>
      <c r="D1732" s="79">
        <v>7</v>
      </c>
      <c r="E1732" s="79">
        <v>7</v>
      </c>
      <c r="F1732" s="80">
        <v>636.16</v>
      </c>
      <c r="G1732" s="80">
        <v>90.88</v>
      </c>
      <c r="H1732" s="80">
        <v>636.16</v>
      </c>
      <c r="I1732" s="80" t="s">
        <v>28</v>
      </c>
      <c r="J1732" s="80" t="s">
        <v>28</v>
      </c>
      <c r="K1732" s="80">
        <v>90.88</v>
      </c>
      <c r="L1732" s="73">
        <f t="shared" ref="L1732:L1795" si="411">IFERROR(VLOOKUP(B1732,$B$1326:$K$2467,6,0),"")</f>
        <v>90.88</v>
      </c>
      <c r="M1732" s="73">
        <f t="shared" ref="M1732:M1795" si="412">IFERROR(VLOOKUP($B1732,$B$2468:$K$3603,6,0),"")</f>
        <v>121.6</v>
      </c>
      <c r="N1732" s="72" t="str">
        <f t="shared" ref="N1732:N1795" si="413">LEFT(B1732,4)</f>
        <v>0518</v>
      </c>
      <c r="O1732" s="74">
        <f t="shared" ref="O1732:O1795" si="414">E1732-D1732</f>
        <v>0</v>
      </c>
      <c r="P1732" s="72">
        <f t="shared" ref="P1732:P1795" si="415">IF(O1732=20,1,0)</f>
        <v>0</v>
      </c>
      <c r="Q1732" s="74">
        <f t="shared" ref="Q1732:Q1795" si="416">D1732</f>
        <v>7</v>
      </c>
      <c r="R1732" s="72" t="str">
        <f t="shared" ref="R1732:R1795" si="417">IF(P1732=1,Q1732+7,"")</f>
        <v/>
      </c>
      <c r="S1732" s="72" t="str">
        <f t="shared" ref="S1732:S1795" si="418">IF(P1732=1,Q1732+14,"")</f>
        <v/>
      </c>
      <c r="AT1732" s="20">
        <f t="shared" si="410"/>
        <v>-8179.2</v>
      </c>
    </row>
    <row r="1733" spans="1:46" ht="33.75">
      <c r="A1733" s="54">
        <v>7081</v>
      </c>
      <c r="B1733" s="54" t="s">
        <v>898</v>
      </c>
      <c r="C1733" s="58" t="s">
        <v>2951</v>
      </c>
      <c r="D1733" s="79">
        <v>7</v>
      </c>
      <c r="E1733" s="79">
        <v>7</v>
      </c>
      <c r="F1733" s="80">
        <v>636.16</v>
      </c>
      <c r="G1733" s="80">
        <v>90.88</v>
      </c>
      <c r="H1733" s="80">
        <v>636.16</v>
      </c>
      <c r="I1733" s="80" t="s">
        <v>28</v>
      </c>
      <c r="J1733" s="80" t="s">
        <v>28</v>
      </c>
      <c r="K1733" s="80">
        <v>90.88</v>
      </c>
      <c r="L1733" s="73">
        <f t="shared" si="411"/>
        <v>90.88</v>
      </c>
      <c r="M1733" s="73">
        <f t="shared" si="412"/>
        <v>121.6</v>
      </c>
      <c r="N1733" s="72" t="str">
        <f t="shared" si="413"/>
        <v>0518</v>
      </c>
      <c r="O1733" s="74">
        <f t="shared" si="414"/>
        <v>0</v>
      </c>
      <c r="P1733" s="72">
        <f t="shared" si="415"/>
        <v>0</v>
      </c>
      <c r="Q1733" s="74">
        <f t="shared" si="416"/>
        <v>7</v>
      </c>
      <c r="R1733" s="72" t="str">
        <f t="shared" si="417"/>
        <v/>
      </c>
      <c r="S1733" s="72" t="str">
        <f t="shared" si="418"/>
        <v/>
      </c>
      <c r="AT1733" s="20">
        <f t="shared" si="410"/>
        <v>-8179.2</v>
      </c>
    </row>
    <row r="1734" spans="1:46" ht="33.75">
      <c r="A1734" s="54">
        <v>7081</v>
      </c>
      <c r="B1734" s="54" t="s">
        <v>906</v>
      </c>
      <c r="C1734" s="58" t="s">
        <v>2951</v>
      </c>
      <c r="D1734" s="79">
        <v>7</v>
      </c>
      <c r="E1734" s="79">
        <v>7</v>
      </c>
      <c r="F1734" s="80">
        <v>636.16</v>
      </c>
      <c r="G1734" s="80">
        <v>90.88</v>
      </c>
      <c r="H1734" s="80">
        <v>636.16</v>
      </c>
      <c r="I1734" s="80" t="s">
        <v>28</v>
      </c>
      <c r="J1734" s="80" t="s">
        <v>28</v>
      </c>
      <c r="K1734" s="80">
        <v>90.88</v>
      </c>
      <c r="L1734" s="73">
        <f t="shared" si="411"/>
        <v>90.88</v>
      </c>
      <c r="M1734" s="73">
        <f t="shared" si="412"/>
        <v>121.6</v>
      </c>
      <c r="N1734" s="72" t="str">
        <f t="shared" si="413"/>
        <v>0518</v>
      </c>
      <c r="O1734" s="74">
        <f t="shared" si="414"/>
        <v>0</v>
      </c>
      <c r="P1734" s="72">
        <f t="shared" si="415"/>
        <v>0</v>
      </c>
      <c r="Q1734" s="74">
        <f t="shared" si="416"/>
        <v>7</v>
      </c>
      <c r="R1734" s="72" t="str">
        <f t="shared" si="417"/>
        <v/>
      </c>
      <c r="S1734" s="72" t="str">
        <f t="shared" si="418"/>
        <v/>
      </c>
      <c r="AT1734" s="20">
        <f t="shared" si="410"/>
        <v>-8179.2</v>
      </c>
    </row>
    <row r="1735" spans="1:46" ht="33.75">
      <c r="A1735" s="54">
        <v>7081</v>
      </c>
      <c r="B1735" s="54" t="s">
        <v>900</v>
      </c>
      <c r="C1735" s="58" t="s">
        <v>2951</v>
      </c>
      <c r="D1735" s="79">
        <v>7</v>
      </c>
      <c r="E1735" s="79">
        <v>7</v>
      </c>
      <c r="F1735" s="80">
        <v>636.16</v>
      </c>
      <c r="G1735" s="80">
        <v>90.88</v>
      </c>
      <c r="H1735" s="80">
        <v>636.16</v>
      </c>
      <c r="I1735" s="80" t="s">
        <v>28</v>
      </c>
      <c r="J1735" s="80" t="s">
        <v>28</v>
      </c>
      <c r="K1735" s="80">
        <v>90.88</v>
      </c>
      <c r="L1735" s="73">
        <f t="shared" si="411"/>
        <v>90.88</v>
      </c>
      <c r="M1735" s="73">
        <f t="shared" si="412"/>
        <v>121.6</v>
      </c>
      <c r="N1735" s="72" t="str">
        <f t="shared" si="413"/>
        <v>0518</v>
      </c>
      <c r="O1735" s="74">
        <f t="shared" si="414"/>
        <v>0</v>
      </c>
      <c r="P1735" s="72">
        <f t="shared" si="415"/>
        <v>0</v>
      </c>
      <c r="Q1735" s="74">
        <f t="shared" si="416"/>
        <v>7</v>
      </c>
      <c r="R1735" s="72" t="str">
        <f t="shared" si="417"/>
        <v/>
      </c>
      <c r="S1735" s="72" t="str">
        <f t="shared" si="418"/>
        <v/>
      </c>
      <c r="AT1735" s="20">
        <f t="shared" si="410"/>
        <v>-8179.2</v>
      </c>
    </row>
    <row r="1736" spans="1:46" ht="33.75">
      <c r="A1736" s="54">
        <v>7081</v>
      </c>
      <c r="B1736" s="54" t="s">
        <v>902</v>
      </c>
      <c r="C1736" s="58" t="s">
        <v>2951</v>
      </c>
      <c r="D1736" s="79">
        <v>7</v>
      </c>
      <c r="E1736" s="79">
        <v>7</v>
      </c>
      <c r="F1736" s="80">
        <v>636.16</v>
      </c>
      <c r="G1736" s="80">
        <v>90.88</v>
      </c>
      <c r="H1736" s="80">
        <v>636.16</v>
      </c>
      <c r="I1736" s="80" t="s">
        <v>28</v>
      </c>
      <c r="J1736" s="80" t="s">
        <v>28</v>
      </c>
      <c r="K1736" s="80">
        <v>90.88</v>
      </c>
      <c r="L1736" s="73">
        <f t="shared" si="411"/>
        <v>90.88</v>
      </c>
      <c r="M1736" s="73">
        <f t="shared" si="412"/>
        <v>121.6</v>
      </c>
      <c r="N1736" s="72" t="str">
        <f t="shared" si="413"/>
        <v>0518</v>
      </c>
      <c r="O1736" s="74">
        <f t="shared" si="414"/>
        <v>0</v>
      </c>
      <c r="P1736" s="72">
        <f t="shared" si="415"/>
        <v>0</v>
      </c>
      <c r="Q1736" s="74">
        <f t="shared" si="416"/>
        <v>7</v>
      </c>
      <c r="R1736" s="72" t="str">
        <f t="shared" si="417"/>
        <v/>
      </c>
      <c r="S1736" s="72" t="str">
        <f t="shared" si="418"/>
        <v/>
      </c>
      <c r="AT1736" s="20">
        <f t="shared" si="410"/>
        <v>-8179.2</v>
      </c>
    </row>
    <row r="1737" spans="1:46" ht="33.75">
      <c r="A1737" s="54">
        <v>7081</v>
      </c>
      <c r="B1737" s="54" t="s">
        <v>908</v>
      </c>
      <c r="C1737" s="58" t="s">
        <v>2951</v>
      </c>
      <c r="D1737" s="79">
        <v>7</v>
      </c>
      <c r="E1737" s="79">
        <v>7</v>
      </c>
      <c r="F1737" s="80">
        <v>636.16</v>
      </c>
      <c r="G1737" s="80">
        <v>90.88</v>
      </c>
      <c r="H1737" s="80">
        <v>636.16</v>
      </c>
      <c r="I1737" s="80" t="s">
        <v>28</v>
      </c>
      <c r="J1737" s="80" t="s">
        <v>28</v>
      </c>
      <c r="K1737" s="80">
        <v>90.88</v>
      </c>
      <c r="L1737" s="73">
        <f t="shared" si="411"/>
        <v>90.88</v>
      </c>
      <c r="M1737" s="73">
        <f t="shared" si="412"/>
        <v>121.6</v>
      </c>
      <c r="N1737" s="72" t="str">
        <f t="shared" si="413"/>
        <v>0518</v>
      </c>
      <c r="O1737" s="74">
        <f t="shared" si="414"/>
        <v>0</v>
      </c>
      <c r="P1737" s="72">
        <f t="shared" si="415"/>
        <v>0</v>
      </c>
      <c r="Q1737" s="74">
        <f t="shared" si="416"/>
        <v>7</v>
      </c>
      <c r="R1737" s="72" t="str">
        <f t="shared" si="417"/>
        <v/>
      </c>
      <c r="S1737" s="72" t="str">
        <f t="shared" si="418"/>
        <v/>
      </c>
      <c r="AT1737" s="20">
        <f t="shared" si="410"/>
        <v>-8179.2</v>
      </c>
    </row>
    <row r="1738" spans="1:46" ht="33.75">
      <c r="A1738" s="54">
        <v>7082</v>
      </c>
      <c r="B1738" s="54" t="s">
        <v>916</v>
      </c>
      <c r="C1738" s="58" t="s">
        <v>2952</v>
      </c>
      <c r="D1738" s="79">
        <v>7</v>
      </c>
      <c r="E1738" s="79">
        <v>7</v>
      </c>
      <c r="F1738" s="80">
        <v>697.08</v>
      </c>
      <c r="G1738" s="80">
        <v>99.58</v>
      </c>
      <c r="H1738" s="80">
        <v>697.08</v>
      </c>
      <c r="I1738" s="80" t="s">
        <v>28</v>
      </c>
      <c r="J1738" s="80" t="s">
        <v>28</v>
      </c>
      <c r="K1738" s="80">
        <v>99.58</v>
      </c>
      <c r="L1738" s="73">
        <f t="shared" si="411"/>
        <v>99.58</v>
      </c>
      <c r="M1738" s="73">
        <f t="shared" si="412"/>
        <v>108.77</v>
      </c>
      <c r="N1738" s="72" t="str">
        <f t="shared" si="413"/>
        <v>0521</v>
      </c>
      <c r="O1738" s="74">
        <f t="shared" si="414"/>
        <v>0</v>
      </c>
      <c r="P1738" s="72">
        <f t="shared" si="415"/>
        <v>0</v>
      </c>
      <c r="Q1738" s="74">
        <f t="shared" si="416"/>
        <v>7</v>
      </c>
      <c r="R1738" s="72" t="str">
        <f t="shared" si="417"/>
        <v/>
      </c>
      <c r="S1738" s="72" t="str">
        <f t="shared" si="418"/>
        <v/>
      </c>
      <c r="AT1738" s="20">
        <f t="shared" si="410"/>
        <v>-8962.2000000000007</v>
      </c>
    </row>
    <row r="1739" spans="1:46" ht="33.75">
      <c r="A1739" s="54">
        <v>7082</v>
      </c>
      <c r="B1739" s="54" t="s">
        <v>918</v>
      </c>
      <c r="C1739" s="58" t="s">
        <v>2952</v>
      </c>
      <c r="D1739" s="79">
        <v>7</v>
      </c>
      <c r="E1739" s="79">
        <v>7</v>
      </c>
      <c r="F1739" s="80">
        <v>697.08</v>
      </c>
      <c r="G1739" s="80">
        <v>99.58</v>
      </c>
      <c r="H1739" s="80">
        <v>697.08</v>
      </c>
      <c r="I1739" s="80" t="s">
        <v>28</v>
      </c>
      <c r="J1739" s="80" t="s">
        <v>28</v>
      </c>
      <c r="K1739" s="80">
        <v>99.58</v>
      </c>
      <c r="L1739" s="73">
        <f t="shared" si="411"/>
        <v>99.58</v>
      </c>
      <c r="M1739" s="73">
        <f t="shared" si="412"/>
        <v>108.77</v>
      </c>
      <c r="N1739" s="72" t="str">
        <f t="shared" si="413"/>
        <v>0521</v>
      </c>
      <c r="O1739" s="74">
        <f t="shared" si="414"/>
        <v>0</v>
      </c>
      <c r="P1739" s="72">
        <f t="shared" si="415"/>
        <v>0</v>
      </c>
      <c r="Q1739" s="74">
        <f t="shared" si="416"/>
        <v>7</v>
      </c>
      <c r="R1739" s="72" t="str">
        <f t="shared" si="417"/>
        <v/>
      </c>
      <c r="S1739" s="72" t="str">
        <f t="shared" si="418"/>
        <v/>
      </c>
      <c r="AT1739" s="20">
        <f t="shared" ref="AT1739:AT1802" si="419">AS1739+(AI1739-90)*L1739</f>
        <v>-8962.2000000000007</v>
      </c>
    </row>
    <row r="1740" spans="1:46" ht="33.75">
      <c r="A1740" s="54">
        <v>7082</v>
      </c>
      <c r="B1740" s="54" t="s">
        <v>920</v>
      </c>
      <c r="C1740" s="58" t="s">
        <v>2952</v>
      </c>
      <c r="D1740" s="79">
        <v>7</v>
      </c>
      <c r="E1740" s="79">
        <v>7</v>
      </c>
      <c r="F1740" s="80">
        <v>697.08</v>
      </c>
      <c r="G1740" s="80">
        <v>99.58</v>
      </c>
      <c r="H1740" s="80">
        <v>697.08</v>
      </c>
      <c r="I1740" s="80" t="s">
        <v>28</v>
      </c>
      <c r="J1740" s="80" t="s">
        <v>28</v>
      </c>
      <c r="K1740" s="80">
        <v>99.58</v>
      </c>
      <c r="L1740" s="73">
        <f t="shared" si="411"/>
        <v>99.58</v>
      </c>
      <c r="M1740" s="73">
        <f t="shared" si="412"/>
        <v>108.77</v>
      </c>
      <c r="N1740" s="72" t="str">
        <f t="shared" si="413"/>
        <v>0521</v>
      </c>
      <c r="O1740" s="74">
        <f t="shared" si="414"/>
        <v>0</v>
      </c>
      <c r="P1740" s="72">
        <f t="shared" si="415"/>
        <v>0</v>
      </c>
      <c r="Q1740" s="74">
        <f t="shared" si="416"/>
        <v>7</v>
      </c>
      <c r="R1740" s="72" t="str">
        <f t="shared" si="417"/>
        <v/>
      </c>
      <c r="S1740" s="72" t="str">
        <f t="shared" si="418"/>
        <v/>
      </c>
      <c r="AT1740" s="20">
        <f t="shared" si="419"/>
        <v>-8962.2000000000007</v>
      </c>
    </row>
    <row r="1741" spans="1:46" ht="33.75">
      <c r="A1741" s="54">
        <v>7082</v>
      </c>
      <c r="B1741" s="54" t="s">
        <v>914</v>
      </c>
      <c r="C1741" s="58" t="s">
        <v>2952</v>
      </c>
      <c r="D1741" s="79">
        <v>7</v>
      </c>
      <c r="E1741" s="79">
        <v>7</v>
      </c>
      <c r="F1741" s="80">
        <v>697.08</v>
      </c>
      <c r="G1741" s="80">
        <v>99.58</v>
      </c>
      <c r="H1741" s="80">
        <v>697.08</v>
      </c>
      <c r="I1741" s="80" t="s">
        <v>28</v>
      </c>
      <c r="J1741" s="80" t="s">
        <v>28</v>
      </c>
      <c r="K1741" s="80">
        <v>99.58</v>
      </c>
      <c r="L1741" s="73">
        <f t="shared" si="411"/>
        <v>99.58</v>
      </c>
      <c r="M1741" s="73">
        <f t="shared" si="412"/>
        <v>108.77</v>
      </c>
      <c r="N1741" s="72" t="str">
        <f t="shared" si="413"/>
        <v>0521</v>
      </c>
      <c r="O1741" s="74">
        <f t="shared" si="414"/>
        <v>0</v>
      </c>
      <c r="P1741" s="72">
        <f t="shared" si="415"/>
        <v>0</v>
      </c>
      <c r="Q1741" s="74">
        <f t="shared" si="416"/>
        <v>7</v>
      </c>
      <c r="R1741" s="72" t="str">
        <f t="shared" si="417"/>
        <v/>
      </c>
      <c r="S1741" s="72" t="str">
        <f t="shared" si="418"/>
        <v/>
      </c>
      <c r="AT1741" s="20">
        <f t="shared" si="419"/>
        <v>-8962.2000000000007</v>
      </c>
    </row>
    <row r="1742" spans="1:46" ht="33.75">
      <c r="A1742" s="54">
        <v>7082</v>
      </c>
      <c r="B1742" s="54" t="s">
        <v>922</v>
      </c>
      <c r="C1742" s="58" t="s">
        <v>2952</v>
      </c>
      <c r="D1742" s="79">
        <v>7</v>
      </c>
      <c r="E1742" s="79">
        <v>7</v>
      </c>
      <c r="F1742" s="80">
        <v>697.08</v>
      </c>
      <c r="G1742" s="80">
        <v>99.58</v>
      </c>
      <c r="H1742" s="80">
        <v>697.08</v>
      </c>
      <c r="I1742" s="80" t="s">
        <v>28</v>
      </c>
      <c r="J1742" s="80" t="s">
        <v>28</v>
      </c>
      <c r="K1742" s="80">
        <v>99.58</v>
      </c>
      <c r="L1742" s="73">
        <f t="shared" si="411"/>
        <v>99.58</v>
      </c>
      <c r="M1742" s="73">
        <f t="shared" si="412"/>
        <v>108.77</v>
      </c>
      <c r="N1742" s="72" t="str">
        <f t="shared" si="413"/>
        <v>0521</v>
      </c>
      <c r="O1742" s="74">
        <f t="shared" si="414"/>
        <v>0</v>
      </c>
      <c r="P1742" s="72">
        <f t="shared" si="415"/>
        <v>0</v>
      </c>
      <c r="Q1742" s="74">
        <f t="shared" si="416"/>
        <v>7</v>
      </c>
      <c r="R1742" s="72" t="str">
        <f t="shared" si="417"/>
        <v/>
      </c>
      <c r="S1742" s="72" t="str">
        <f t="shared" si="418"/>
        <v/>
      </c>
      <c r="AT1742" s="20">
        <f t="shared" si="419"/>
        <v>-8962.2000000000007</v>
      </c>
    </row>
    <row r="1743" spans="1:46" ht="33.75">
      <c r="A1743" s="54">
        <v>7082</v>
      </c>
      <c r="B1743" s="54" t="s">
        <v>912</v>
      </c>
      <c r="C1743" s="58" t="s">
        <v>2952</v>
      </c>
      <c r="D1743" s="79">
        <v>7</v>
      </c>
      <c r="E1743" s="79">
        <v>7</v>
      </c>
      <c r="F1743" s="80">
        <v>697.08</v>
      </c>
      <c r="G1743" s="80">
        <v>99.58</v>
      </c>
      <c r="H1743" s="80">
        <v>697.08</v>
      </c>
      <c r="I1743" s="80" t="s">
        <v>28</v>
      </c>
      <c r="J1743" s="80" t="s">
        <v>28</v>
      </c>
      <c r="K1743" s="80">
        <v>99.58</v>
      </c>
      <c r="L1743" s="73">
        <f t="shared" si="411"/>
        <v>99.58</v>
      </c>
      <c r="M1743" s="73">
        <f t="shared" si="412"/>
        <v>108.77</v>
      </c>
      <c r="N1743" s="72" t="str">
        <f t="shared" si="413"/>
        <v>0521</v>
      </c>
      <c r="O1743" s="74">
        <f t="shared" si="414"/>
        <v>0</v>
      </c>
      <c r="P1743" s="72">
        <f t="shared" si="415"/>
        <v>0</v>
      </c>
      <c r="Q1743" s="74">
        <f t="shared" si="416"/>
        <v>7</v>
      </c>
      <c r="R1743" s="72" t="str">
        <f t="shared" si="417"/>
        <v/>
      </c>
      <c r="S1743" s="72" t="str">
        <f t="shared" si="418"/>
        <v/>
      </c>
      <c r="AT1743" s="20">
        <f t="shared" si="419"/>
        <v>-8962.2000000000007</v>
      </c>
    </row>
    <row r="1744" spans="1:46" ht="33.75">
      <c r="A1744" s="54">
        <v>7083</v>
      </c>
      <c r="B1744" s="54" t="s">
        <v>928</v>
      </c>
      <c r="C1744" s="58" t="s">
        <v>2953</v>
      </c>
      <c r="D1744" s="79">
        <v>7</v>
      </c>
      <c r="E1744" s="79">
        <v>7</v>
      </c>
      <c r="F1744" s="80">
        <v>656.34</v>
      </c>
      <c r="G1744" s="80">
        <v>93.76</v>
      </c>
      <c r="H1744" s="80">
        <v>656.34</v>
      </c>
      <c r="I1744" s="80" t="s">
        <v>28</v>
      </c>
      <c r="J1744" s="80" t="s">
        <v>28</v>
      </c>
      <c r="K1744" s="80">
        <v>93.76</v>
      </c>
      <c r="L1744" s="73">
        <f t="shared" si="411"/>
        <v>93.76</v>
      </c>
      <c r="M1744" s="73">
        <f t="shared" si="412"/>
        <v>108.77</v>
      </c>
      <c r="N1744" s="72" t="str">
        <f t="shared" si="413"/>
        <v>0521</v>
      </c>
      <c r="O1744" s="74">
        <f t="shared" si="414"/>
        <v>0</v>
      </c>
      <c r="P1744" s="72">
        <f t="shared" si="415"/>
        <v>0</v>
      </c>
      <c r="Q1744" s="74">
        <f t="shared" si="416"/>
        <v>7</v>
      </c>
      <c r="R1744" s="72" t="str">
        <f t="shared" si="417"/>
        <v/>
      </c>
      <c r="S1744" s="72" t="str">
        <f t="shared" si="418"/>
        <v/>
      </c>
      <c r="AT1744" s="20">
        <f t="shared" si="419"/>
        <v>-8438.4</v>
      </c>
    </row>
    <row r="1745" spans="1:46" ht="33.75">
      <c r="A1745" s="54">
        <v>7083</v>
      </c>
      <c r="B1745" s="54" t="s">
        <v>924</v>
      </c>
      <c r="C1745" s="58" t="s">
        <v>2953</v>
      </c>
      <c r="D1745" s="79">
        <v>7</v>
      </c>
      <c r="E1745" s="79">
        <v>7</v>
      </c>
      <c r="F1745" s="80">
        <v>656.34</v>
      </c>
      <c r="G1745" s="80">
        <v>93.76</v>
      </c>
      <c r="H1745" s="80">
        <v>656.34</v>
      </c>
      <c r="I1745" s="80" t="s">
        <v>28</v>
      </c>
      <c r="J1745" s="80" t="s">
        <v>28</v>
      </c>
      <c r="K1745" s="80">
        <v>93.76</v>
      </c>
      <c r="L1745" s="73">
        <f t="shared" si="411"/>
        <v>93.76</v>
      </c>
      <c r="M1745" s="73">
        <f t="shared" si="412"/>
        <v>108.77</v>
      </c>
      <c r="N1745" s="72" t="str">
        <f t="shared" si="413"/>
        <v>0521</v>
      </c>
      <c r="O1745" s="74">
        <f t="shared" si="414"/>
        <v>0</v>
      </c>
      <c r="P1745" s="72">
        <f t="shared" si="415"/>
        <v>0</v>
      </c>
      <c r="Q1745" s="74">
        <f t="shared" si="416"/>
        <v>7</v>
      </c>
      <c r="R1745" s="72" t="str">
        <f t="shared" si="417"/>
        <v/>
      </c>
      <c r="S1745" s="72" t="str">
        <f t="shared" si="418"/>
        <v/>
      </c>
      <c r="AT1745" s="20">
        <f t="shared" si="419"/>
        <v>-8438.4</v>
      </c>
    </row>
    <row r="1746" spans="1:46" ht="33.75">
      <c r="A1746" s="54">
        <v>7083</v>
      </c>
      <c r="B1746" s="54" t="s">
        <v>926</v>
      </c>
      <c r="C1746" s="58" t="s">
        <v>2953</v>
      </c>
      <c r="D1746" s="79">
        <v>7</v>
      </c>
      <c r="E1746" s="79">
        <v>7</v>
      </c>
      <c r="F1746" s="80">
        <v>656.34</v>
      </c>
      <c r="G1746" s="80">
        <v>93.76</v>
      </c>
      <c r="H1746" s="80">
        <v>656.34</v>
      </c>
      <c r="I1746" s="80" t="s">
        <v>28</v>
      </c>
      <c r="J1746" s="80" t="s">
        <v>28</v>
      </c>
      <c r="K1746" s="80">
        <v>93.76</v>
      </c>
      <c r="L1746" s="73">
        <f t="shared" si="411"/>
        <v>93.76</v>
      </c>
      <c r="M1746" s="73">
        <f t="shared" si="412"/>
        <v>108.77</v>
      </c>
      <c r="N1746" s="72" t="str">
        <f t="shared" si="413"/>
        <v>0521</v>
      </c>
      <c r="O1746" s="74">
        <f t="shared" si="414"/>
        <v>0</v>
      </c>
      <c r="P1746" s="72">
        <f t="shared" si="415"/>
        <v>0</v>
      </c>
      <c r="Q1746" s="74">
        <f t="shared" si="416"/>
        <v>7</v>
      </c>
      <c r="R1746" s="72" t="str">
        <f t="shared" si="417"/>
        <v/>
      </c>
      <c r="S1746" s="72" t="str">
        <f t="shared" si="418"/>
        <v/>
      </c>
      <c r="AT1746" s="20">
        <f t="shared" si="419"/>
        <v>-8438.4</v>
      </c>
    </row>
    <row r="1747" spans="1:46" ht="33.75">
      <c r="A1747" s="54">
        <v>7083</v>
      </c>
      <c r="B1747" s="54" t="s">
        <v>934</v>
      </c>
      <c r="C1747" s="58" t="s">
        <v>2953</v>
      </c>
      <c r="D1747" s="79">
        <v>7</v>
      </c>
      <c r="E1747" s="79">
        <v>7</v>
      </c>
      <c r="F1747" s="80">
        <v>656.34</v>
      </c>
      <c r="G1747" s="80">
        <v>93.76</v>
      </c>
      <c r="H1747" s="80">
        <v>656.34</v>
      </c>
      <c r="I1747" s="80" t="s">
        <v>28</v>
      </c>
      <c r="J1747" s="80" t="s">
        <v>28</v>
      </c>
      <c r="K1747" s="80">
        <v>93.76</v>
      </c>
      <c r="L1747" s="73">
        <f t="shared" si="411"/>
        <v>93.76</v>
      </c>
      <c r="M1747" s="73">
        <f t="shared" si="412"/>
        <v>108.77</v>
      </c>
      <c r="N1747" s="72" t="str">
        <f t="shared" si="413"/>
        <v>0521</v>
      </c>
      <c r="O1747" s="74">
        <f t="shared" si="414"/>
        <v>0</v>
      </c>
      <c r="P1747" s="72">
        <f t="shared" si="415"/>
        <v>0</v>
      </c>
      <c r="Q1747" s="74">
        <f t="shared" si="416"/>
        <v>7</v>
      </c>
      <c r="R1747" s="72" t="str">
        <f t="shared" si="417"/>
        <v/>
      </c>
      <c r="S1747" s="72" t="str">
        <f t="shared" si="418"/>
        <v/>
      </c>
      <c r="AT1747" s="20">
        <f t="shared" si="419"/>
        <v>-8438.4</v>
      </c>
    </row>
    <row r="1748" spans="1:46" ht="33.75">
      <c r="A1748" s="54">
        <v>7083</v>
      </c>
      <c r="B1748" s="54" t="s">
        <v>930</v>
      </c>
      <c r="C1748" s="58" t="s">
        <v>2953</v>
      </c>
      <c r="D1748" s="79">
        <v>7</v>
      </c>
      <c r="E1748" s="79">
        <v>7</v>
      </c>
      <c r="F1748" s="80">
        <v>656.34</v>
      </c>
      <c r="G1748" s="80">
        <v>93.76</v>
      </c>
      <c r="H1748" s="80">
        <v>656.34</v>
      </c>
      <c r="I1748" s="80" t="s">
        <v>28</v>
      </c>
      <c r="J1748" s="80" t="s">
        <v>28</v>
      </c>
      <c r="K1748" s="80">
        <v>93.76</v>
      </c>
      <c r="L1748" s="73">
        <f t="shared" si="411"/>
        <v>93.76</v>
      </c>
      <c r="M1748" s="73">
        <f t="shared" si="412"/>
        <v>108.77</v>
      </c>
      <c r="N1748" s="72" t="str">
        <f t="shared" si="413"/>
        <v>0521</v>
      </c>
      <c r="O1748" s="74">
        <f t="shared" si="414"/>
        <v>0</v>
      </c>
      <c r="P1748" s="72">
        <f t="shared" si="415"/>
        <v>0</v>
      </c>
      <c r="Q1748" s="74">
        <f t="shared" si="416"/>
        <v>7</v>
      </c>
      <c r="R1748" s="72" t="str">
        <f t="shared" si="417"/>
        <v/>
      </c>
      <c r="S1748" s="72" t="str">
        <f t="shared" si="418"/>
        <v/>
      </c>
      <c r="AT1748" s="20">
        <f t="shared" si="419"/>
        <v>-8438.4</v>
      </c>
    </row>
    <row r="1749" spans="1:46" ht="33.75">
      <c r="A1749" s="54">
        <v>7083</v>
      </c>
      <c r="B1749" s="54" t="s">
        <v>932</v>
      </c>
      <c r="C1749" s="58" t="s">
        <v>2953</v>
      </c>
      <c r="D1749" s="79">
        <v>7</v>
      </c>
      <c r="E1749" s="79">
        <v>7</v>
      </c>
      <c r="F1749" s="80">
        <v>656.34</v>
      </c>
      <c r="G1749" s="80">
        <v>93.76</v>
      </c>
      <c r="H1749" s="80">
        <v>656.34</v>
      </c>
      <c r="I1749" s="80" t="s">
        <v>28</v>
      </c>
      <c r="J1749" s="80" t="s">
        <v>28</v>
      </c>
      <c r="K1749" s="80">
        <v>93.76</v>
      </c>
      <c r="L1749" s="73">
        <f t="shared" si="411"/>
        <v>93.76</v>
      </c>
      <c r="M1749" s="73">
        <f t="shared" si="412"/>
        <v>108.77</v>
      </c>
      <c r="N1749" s="72" t="str">
        <f t="shared" si="413"/>
        <v>0521</v>
      </c>
      <c r="O1749" s="74">
        <f t="shared" si="414"/>
        <v>0</v>
      </c>
      <c r="P1749" s="72">
        <f t="shared" si="415"/>
        <v>0</v>
      </c>
      <c r="Q1749" s="74">
        <f t="shared" si="416"/>
        <v>7</v>
      </c>
      <c r="R1749" s="72" t="str">
        <f t="shared" si="417"/>
        <v/>
      </c>
      <c r="S1749" s="72" t="str">
        <f t="shared" si="418"/>
        <v/>
      </c>
      <c r="AT1749" s="20">
        <f t="shared" si="419"/>
        <v>-8438.4</v>
      </c>
    </row>
    <row r="1750" spans="1:46" ht="33.75">
      <c r="A1750" s="54">
        <v>7084</v>
      </c>
      <c r="B1750" s="54" t="s">
        <v>942</v>
      </c>
      <c r="C1750" s="58" t="s">
        <v>2954</v>
      </c>
      <c r="D1750" s="79">
        <v>7</v>
      </c>
      <c r="E1750" s="79">
        <v>7</v>
      </c>
      <c r="F1750" s="80">
        <v>715.1</v>
      </c>
      <c r="G1750" s="80">
        <v>102.16</v>
      </c>
      <c r="H1750" s="80">
        <v>715.1</v>
      </c>
      <c r="I1750" s="80" t="s">
        <v>28</v>
      </c>
      <c r="J1750" s="80" t="s">
        <v>28</v>
      </c>
      <c r="K1750" s="80">
        <v>102.16</v>
      </c>
      <c r="L1750" s="73">
        <f t="shared" si="411"/>
        <v>102.16</v>
      </c>
      <c r="M1750" s="73">
        <f t="shared" si="412"/>
        <v>123.22</v>
      </c>
      <c r="N1750" s="72" t="str">
        <f t="shared" si="413"/>
        <v>0603</v>
      </c>
      <c r="O1750" s="74">
        <f t="shared" si="414"/>
        <v>0</v>
      </c>
      <c r="P1750" s="72">
        <f t="shared" si="415"/>
        <v>0</v>
      </c>
      <c r="Q1750" s="74">
        <f t="shared" si="416"/>
        <v>7</v>
      </c>
      <c r="R1750" s="72" t="str">
        <f t="shared" si="417"/>
        <v/>
      </c>
      <c r="S1750" s="72" t="str">
        <f t="shared" si="418"/>
        <v/>
      </c>
      <c r="AT1750" s="20">
        <f t="shared" si="419"/>
        <v>-9194.4</v>
      </c>
    </row>
    <row r="1751" spans="1:46" ht="33.75">
      <c r="A1751" s="54">
        <v>7084</v>
      </c>
      <c r="B1751" s="54" t="s">
        <v>944</v>
      </c>
      <c r="C1751" s="58" t="s">
        <v>2954</v>
      </c>
      <c r="D1751" s="79">
        <v>7</v>
      </c>
      <c r="E1751" s="79">
        <v>7</v>
      </c>
      <c r="F1751" s="80">
        <v>715.1</v>
      </c>
      <c r="G1751" s="80">
        <v>102.16</v>
      </c>
      <c r="H1751" s="80">
        <v>715.1</v>
      </c>
      <c r="I1751" s="80" t="s">
        <v>28</v>
      </c>
      <c r="J1751" s="80" t="s">
        <v>28</v>
      </c>
      <c r="K1751" s="80">
        <v>102.16</v>
      </c>
      <c r="L1751" s="73">
        <f t="shared" si="411"/>
        <v>102.16</v>
      </c>
      <c r="M1751" s="73">
        <f t="shared" si="412"/>
        <v>123.22</v>
      </c>
      <c r="N1751" s="72" t="str">
        <f t="shared" si="413"/>
        <v>0603</v>
      </c>
      <c r="O1751" s="74">
        <f t="shared" si="414"/>
        <v>0</v>
      </c>
      <c r="P1751" s="72">
        <f t="shared" si="415"/>
        <v>0</v>
      </c>
      <c r="Q1751" s="74">
        <f t="shared" si="416"/>
        <v>7</v>
      </c>
      <c r="R1751" s="72" t="str">
        <f t="shared" si="417"/>
        <v/>
      </c>
      <c r="S1751" s="72" t="str">
        <f t="shared" si="418"/>
        <v/>
      </c>
      <c r="AT1751" s="20">
        <f t="shared" si="419"/>
        <v>-9194.4</v>
      </c>
    </row>
    <row r="1752" spans="1:46" ht="33.75">
      <c r="A1752" s="54">
        <v>7084</v>
      </c>
      <c r="B1752" s="54" t="s">
        <v>946</v>
      </c>
      <c r="C1752" s="58" t="s">
        <v>2954</v>
      </c>
      <c r="D1752" s="79">
        <v>7</v>
      </c>
      <c r="E1752" s="79">
        <v>7</v>
      </c>
      <c r="F1752" s="80">
        <v>715.1</v>
      </c>
      <c r="G1752" s="80">
        <v>102.16</v>
      </c>
      <c r="H1752" s="80">
        <v>715.1</v>
      </c>
      <c r="I1752" s="80" t="s">
        <v>28</v>
      </c>
      <c r="J1752" s="80" t="s">
        <v>28</v>
      </c>
      <c r="K1752" s="80">
        <v>102.16</v>
      </c>
      <c r="L1752" s="73">
        <f t="shared" si="411"/>
        <v>102.16</v>
      </c>
      <c r="M1752" s="73">
        <f t="shared" si="412"/>
        <v>123.22</v>
      </c>
      <c r="N1752" s="72" t="str">
        <f t="shared" si="413"/>
        <v>0603</v>
      </c>
      <c r="O1752" s="74">
        <f t="shared" si="414"/>
        <v>0</v>
      </c>
      <c r="P1752" s="72">
        <f t="shared" si="415"/>
        <v>0</v>
      </c>
      <c r="Q1752" s="74">
        <f t="shared" si="416"/>
        <v>7</v>
      </c>
      <c r="R1752" s="72" t="str">
        <f t="shared" si="417"/>
        <v/>
      </c>
      <c r="S1752" s="72" t="str">
        <f t="shared" si="418"/>
        <v/>
      </c>
      <c r="AT1752" s="20">
        <f t="shared" si="419"/>
        <v>-9194.4</v>
      </c>
    </row>
    <row r="1753" spans="1:46" ht="33.75">
      <c r="A1753" s="54">
        <v>7084</v>
      </c>
      <c r="B1753" s="54" t="s">
        <v>940</v>
      </c>
      <c r="C1753" s="58" t="s">
        <v>2954</v>
      </c>
      <c r="D1753" s="79">
        <v>7</v>
      </c>
      <c r="E1753" s="79">
        <v>7</v>
      </c>
      <c r="F1753" s="80">
        <v>715.1</v>
      </c>
      <c r="G1753" s="80">
        <v>102.16</v>
      </c>
      <c r="H1753" s="80">
        <v>715.1</v>
      </c>
      <c r="I1753" s="80" t="s">
        <v>28</v>
      </c>
      <c r="J1753" s="80" t="s">
        <v>28</v>
      </c>
      <c r="K1753" s="80">
        <v>102.16</v>
      </c>
      <c r="L1753" s="73">
        <f t="shared" si="411"/>
        <v>102.16</v>
      </c>
      <c r="M1753" s="73">
        <f t="shared" si="412"/>
        <v>123.22</v>
      </c>
      <c r="N1753" s="72" t="str">
        <f t="shared" si="413"/>
        <v>0603</v>
      </c>
      <c r="O1753" s="74">
        <f t="shared" si="414"/>
        <v>0</v>
      </c>
      <c r="P1753" s="72">
        <f t="shared" si="415"/>
        <v>0</v>
      </c>
      <c r="Q1753" s="74">
        <f t="shared" si="416"/>
        <v>7</v>
      </c>
      <c r="R1753" s="72" t="str">
        <f t="shared" si="417"/>
        <v/>
      </c>
      <c r="S1753" s="72" t="str">
        <f t="shared" si="418"/>
        <v/>
      </c>
      <c r="AT1753" s="20">
        <f t="shared" si="419"/>
        <v>-9194.4</v>
      </c>
    </row>
    <row r="1754" spans="1:46" ht="33.75">
      <c r="A1754" s="54">
        <v>7084</v>
      </c>
      <c r="B1754" s="54" t="s">
        <v>938</v>
      </c>
      <c r="C1754" s="58" t="s">
        <v>2954</v>
      </c>
      <c r="D1754" s="79">
        <v>7</v>
      </c>
      <c r="E1754" s="79">
        <v>7</v>
      </c>
      <c r="F1754" s="80">
        <v>715.1</v>
      </c>
      <c r="G1754" s="80">
        <v>102.16</v>
      </c>
      <c r="H1754" s="80">
        <v>715.1</v>
      </c>
      <c r="I1754" s="80" t="s">
        <v>28</v>
      </c>
      <c r="J1754" s="80" t="s">
        <v>28</v>
      </c>
      <c r="K1754" s="80">
        <v>102.16</v>
      </c>
      <c r="L1754" s="73">
        <f t="shared" si="411"/>
        <v>102.16</v>
      </c>
      <c r="M1754" s="73">
        <f t="shared" si="412"/>
        <v>123.22</v>
      </c>
      <c r="N1754" s="72" t="str">
        <f t="shared" si="413"/>
        <v>0603</v>
      </c>
      <c r="O1754" s="74">
        <f t="shared" si="414"/>
        <v>0</v>
      </c>
      <c r="P1754" s="72">
        <f t="shared" si="415"/>
        <v>0</v>
      </c>
      <c r="Q1754" s="74">
        <f t="shared" si="416"/>
        <v>7</v>
      </c>
      <c r="R1754" s="72" t="str">
        <f t="shared" si="417"/>
        <v/>
      </c>
      <c r="S1754" s="72" t="str">
        <f t="shared" si="418"/>
        <v/>
      </c>
      <c r="AT1754" s="20">
        <f t="shared" si="419"/>
        <v>-9194.4</v>
      </c>
    </row>
    <row r="1755" spans="1:46" ht="33.75">
      <c r="A1755" s="54">
        <v>7084</v>
      </c>
      <c r="B1755" s="54" t="s">
        <v>948</v>
      </c>
      <c r="C1755" s="58" t="s">
        <v>2954</v>
      </c>
      <c r="D1755" s="79">
        <v>7</v>
      </c>
      <c r="E1755" s="79">
        <v>7</v>
      </c>
      <c r="F1755" s="80">
        <v>715.1</v>
      </c>
      <c r="G1755" s="80">
        <v>102.16</v>
      </c>
      <c r="H1755" s="80">
        <v>715.1</v>
      </c>
      <c r="I1755" s="80" t="s">
        <v>28</v>
      </c>
      <c r="J1755" s="80" t="s">
        <v>28</v>
      </c>
      <c r="K1755" s="80">
        <v>102.16</v>
      </c>
      <c r="L1755" s="73">
        <f t="shared" si="411"/>
        <v>102.16</v>
      </c>
      <c r="M1755" s="73">
        <f t="shared" si="412"/>
        <v>123.22</v>
      </c>
      <c r="N1755" s="72" t="str">
        <f t="shared" si="413"/>
        <v>0603</v>
      </c>
      <c r="O1755" s="74">
        <f t="shared" si="414"/>
        <v>0</v>
      </c>
      <c r="P1755" s="72">
        <f t="shared" si="415"/>
        <v>0</v>
      </c>
      <c r="Q1755" s="74">
        <f t="shared" si="416"/>
        <v>7</v>
      </c>
      <c r="R1755" s="72" t="str">
        <f t="shared" si="417"/>
        <v/>
      </c>
      <c r="S1755" s="72" t="str">
        <f t="shared" si="418"/>
        <v/>
      </c>
      <c r="AT1755" s="20">
        <f t="shared" si="419"/>
        <v>-9194.4</v>
      </c>
    </row>
    <row r="1756" spans="1:46" ht="33.75">
      <c r="A1756" s="54">
        <v>7085</v>
      </c>
      <c r="B1756" s="54" t="s">
        <v>950</v>
      </c>
      <c r="C1756" s="58" t="s">
        <v>2955</v>
      </c>
      <c r="D1756" s="79">
        <v>7</v>
      </c>
      <c r="E1756" s="79">
        <v>7</v>
      </c>
      <c r="F1756" s="80">
        <v>678.55</v>
      </c>
      <c r="G1756" s="80">
        <v>96.94</v>
      </c>
      <c r="H1756" s="80">
        <v>678.55</v>
      </c>
      <c r="I1756" s="80" t="s">
        <v>28</v>
      </c>
      <c r="J1756" s="80" t="s">
        <v>28</v>
      </c>
      <c r="K1756" s="80">
        <v>96.94</v>
      </c>
      <c r="L1756" s="73">
        <f t="shared" si="411"/>
        <v>96.94</v>
      </c>
      <c r="M1756" s="73">
        <f t="shared" si="412"/>
        <v>123.22</v>
      </c>
      <c r="N1756" s="72" t="str">
        <f t="shared" si="413"/>
        <v>0603</v>
      </c>
      <c r="O1756" s="74">
        <f t="shared" si="414"/>
        <v>0</v>
      </c>
      <c r="P1756" s="72">
        <f t="shared" si="415"/>
        <v>0</v>
      </c>
      <c r="Q1756" s="74">
        <f t="shared" si="416"/>
        <v>7</v>
      </c>
      <c r="R1756" s="72" t="str">
        <f t="shared" si="417"/>
        <v/>
      </c>
      <c r="S1756" s="72" t="str">
        <f t="shared" si="418"/>
        <v/>
      </c>
      <c r="AT1756" s="20">
        <f t="shared" si="419"/>
        <v>-8724.6</v>
      </c>
    </row>
    <row r="1757" spans="1:46" ht="33.75">
      <c r="A1757" s="54">
        <v>7085</v>
      </c>
      <c r="B1757" s="54" t="s">
        <v>952</v>
      </c>
      <c r="C1757" s="58" t="s">
        <v>2955</v>
      </c>
      <c r="D1757" s="79">
        <v>7</v>
      </c>
      <c r="E1757" s="79">
        <v>7</v>
      </c>
      <c r="F1757" s="80">
        <v>678.55</v>
      </c>
      <c r="G1757" s="80">
        <v>96.94</v>
      </c>
      <c r="H1757" s="80">
        <v>678.55</v>
      </c>
      <c r="I1757" s="80" t="s">
        <v>28</v>
      </c>
      <c r="J1757" s="80" t="s">
        <v>28</v>
      </c>
      <c r="K1757" s="80">
        <v>96.94</v>
      </c>
      <c r="L1757" s="73">
        <f t="shared" si="411"/>
        <v>96.94</v>
      </c>
      <c r="M1757" s="73">
        <f t="shared" si="412"/>
        <v>123.22</v>
      </c>
      <c r="N1757" s="72" t="str">
        <f t="shared" si="413"/>
        <v>0603</v>
      </c>
      <c r="O1757" s="74">
        <f t="shared" si="414"/>
        <v>0</v>
      </c>
      <c r="P1757" s="72">
        <f t="shared" si="415"/>
        <v>0</v>
      </c>
      <c r="Q1757" s="74">
        <f t="shared" si="416"/>
        <v>7</v>
      </c>
      <c r="R1757" s="72" t="str">
        <f t="shared" si="417"/>
        <v/>
      </c>
      <c r="S1757" s="72" t="str">
        <f t="shared" si="418"/>
        <v/>
      </c>
      <c r="AT1757" s="20">
        <f t="shared" si="419"/>
        <v>-8724.6</v>
      </c>
    </row>
    <row r="1758" spans="1:46" ht="33.75">
      <c r="A1758" s="54">
        <v>7085</v>
      </c>
      <c r="B1758" s="54" t="s">
        <v>954</v>
      </c>
      <c r="C1758" s="58" t="s">
        <v>2955</v>
      </c>
      <c r="D1758" s="79">
        <v>7</v>
      </c>
      <c r="E1758" s="79">
        <v>7</v>
      </c>
      <c r="F1758" s="80">
        <v>678.55</v>
      </c>
      <c r="G1758" s="80">
        <v>96.94</v>
      </c>
      <c r="H1758" s="80">
        <v>678.55</v>
      </c>
      <c r="I1758" s="80" t="s">
        <v>28</v>
      </c>
      <c r="J1758" s="80" t="s">
        <v>28</v>
      </c>
      <c r="K1758" s="80">
        <v>96.94</v>
      </c>
      <c r="L1758" s="73">
        <f t="shared" si="411"/>
        <v>96.94</v>
      </c>
      <c r="M1758" s="73">
        <f t="shared" si="412"/>
        <v>123.22</v>
      </c>
      <c r="N1758" s="72" t="str">
        <f t="shared" si="413"/>
        <v>0603</v>
      </c>
      <c r="O1758" s="74">
        <f t="shared" si="414"/>
        <v>0</v>
      </c>
      <c r="P1758" s="72">
        <f t="shared" si="415"/>
        <v>0</v>
      </c>
      <c r="Q1758" s="74">
        <f t="shared" si="416"/>
        <v>7</v>
      </c>
      <c r="R1758" s="72" t="str">
        <f t="shared" si="417"/>
        <v/>
      </c>
      <c r="S1758" s="72" t="str">
        <f t="shared" si="418"/>
        <v/>
      </c>
      <c r="AT1758" s="20">
        <f t="shared" si="419"/>
        <v>-8724.6</v>
      </c>
    </row>
    <row r="1759" spans="1:46" ht="33.75">
      <c r="A1759" s="54">
        <v>7085</v>
      </c>
      <c r="B1759" s="54" t="s">
        <v>956</v>
      </c>
      <c r="C1759" s="58" t="s">
        <v>2955</v>
      </c>
      <c r="D1759" s="79">
        <v>7</v>
      </c>
      <c r="E1759" s="79">
        <v>7</v>
      </c>
      <c r="F1759" s="80">
        <v>678.55</v>
      </c>
      <c r="G1759" s="80">
        <v>96.94</v>
      </c>
      <c r="H1759" s="80">
        <v>678.55</v>
      </c>
      <c r="I1759" s="80" t="s">
        <v>28</v>
      </c>
      <c r="J1759" s="80" t="s">
        <v>28</v>
      </c>
      <c r="K1759" s="80">
        <v>96.94</v>
      </c>
      <c r="L1759" s="73">
        <f t="shared" si="411"/>
        <v>96.94</v>
      </c>
      <c r="M1759" s="73">
        <f t="shared" si="412"/>
        <v>123.22</v>
      </c>
      <c r="N1759" s="72" t="str">
        <f t="shared" si="413"/>
        <v>0603</v>
      </c>
      <c r="O1759" s="74">
        <f t="shared" si="414"/>
        <v>0</v>
      </c>
      <c r="P1759" s="72">
        <f t="shared" si="415"/>
        <v>0</v>
      </c>
      <c r="Q1759" s="74">
        <f t="shared" si="416"/>
        <v>7</v>
      </c>
      <c r="R1759" s="72" t="str">
        <f t="shared" si="417"/>
        <v/>
      </c>
      <c r="S1759" s="72" t="str">
        <f t="shared" si="418"/>
        <v/>
      </c>
      <c r="AT1759" s="20">
        <f t="shared" si="419"/>
        <v>-8724.6</v>
      </c>
    </row>
    <row r="1760" spans="1:46" ht="33.75">
      <c r="A1760" s="54">
        <v>7085</v>
      </c>
      <c r="B1760" s="54" t="s">
        <v>958</v>
      </c>
      <c r="C1760" s="58" t="s">
        <v>2955</v>
      </c>
      <c r="D1760" s="79">
        <v>7</v>
      </c>
      <c r="E1760" s="79">
        <v>7</v>
      </c>
      <c r="F1760" s="80">
        <v>678.55</v>
      </c>
      <c r="G1760" s="80">
        <v>96.94</v>
      </c>
      <c r="H1760" s="80">
        <v>678.55</v>
      </c>
      <c r="I1760" s="80" t="s">
        <v>28</v>
      </c>
      <c r="J1760" s="80" t="s">
        <v>28</v>
      </c>
      <c r="K1760" s="80">
        <v>96.94</v>
      </c>
      <c r="L1760" s="73">
        <f t="shared" si="411"/>
        <v>96.94</v>
      </c>
      <c r="M1760" s="73">
        <f t="shared" si="412"/>
        <v>123.22</v>
      </c>
      <c r="N1760" s="72" t="str">
        <f t="shared" si="413"/>
        <v>0603</v>
      </c>
      <c r="O1760" s="74">
        <f t="shared" si="414"/>
        <v>0</v>
      </c>
      <c r="P1760" s="72">
        <f t="shared" si="415"/>
        <v>0</v>
      </c>
      <c r="Q1760" s="74">
        <f t="shared" si="416"/>
        <v>7</v>
      </c>
      <c r="R1760" s="72" t="str">
        <f t="shared" si="417"/>
        <v/>
      </c>
      <c r="S1760" s="72" t="str">
        <f t="shared" si="418"/>
        <v/>
      </c>
      <c r="AT1760" s="20">
        <f t="shared" si="419"/>
        <v>-8724.6</v>
      </c>
    </row>
    <row r="1761" spans="1:46" ht="33.75">
      <c r="A1761" s="54">
        <v>7085</v>
      </c>
      <c r="B1761" s="54" t="s">
        <v>960</v>
      </c>
      <c r="C1761" s="58" t="s">
        <v>2955</v>
      </c>
      <c r="D1761" s="79">
        <v>7</v>
      </c>
      <c r="E1761" s="79">
        <v>7</v>
      </c>
      <c r="F1761" s="80">
        <v>678.55</v>
      </c>
      <c r="G1761" s="80">
        <v>96.94</v>
      </c>
      <c r="H1761" s="80">
        <v>678.55</v>
      </c>
      <c r="I1761" s="80" t="s">
        <v>28</v>
      </c>
      <c r="J1761" s="80" t="s">
        <v>28</v>
      </c>
      <c r="K1761" s="80">
        <v>96.94</v>
      </c>
      <c r="L1761" s="73">
        <f t="shared" si="411"/>
        <v>96.94</v>
      </c>
      <c r="M1761" s="73">
        <f t="shared" si="412"/>
        <v>123.22</v>
      </c>
      <c r="N1761" s="72" t="str">
        <f t="shared" si="413"/>
        <v>0603</v>
      </c>
      <c r="O1761" s="74">
        <f t="shared" si="414"/>
        <v>0</v>
      </c>
      <c r="P1761" s="72">
        <f t="shared" si="415"/>
        <v>0</v>
      </c>
      <c r="Q1761" s="74">
        <f t="shared" si="416"/>
        <v>7</v>
      </c>
      <c r="R1761" s="72" t="str">
        <f t="shared" si="417"/>
        <v/>
      </c>
      <c r="S1761" s="72" t="str">
        <f t="shared" si="418"/>
        <v/>
      </c>
      <c r="AT1761" s="20">
        <f t="shared" si="419"/>
        <v>-8724.6</v>
      </c>
    </row>
    <row r="1762" spans="1:46" ht="33.75">
      <c r="A1762" s="54">
        <v>7086</v>
      </c>
      <c r="B1762" s="54" t="s">
        <v>970</v>
      </c>
      <c r="C1762" s="58" t="s">
        <v>2956</v>
      </c>
      <c r="D1762" s="79">
        <v>7</v>
      </c>
      <c r="E1762" s="79">
        <v>7</v>
      </c>
      <c r="F1762" s="80">
        <v>624.85</v>
      </c>
      <c r="G1762" s="80">
        <v>89.26</v>
      </c>
      <c r="H1762" s="80">
        <v>624.85</v>
      </c>
      <c r="I1762" s="80" t="s">
        <v>28</v>
      </c>
      <c r="J1762" s="80" t="s">
        <v>28</v>
      </c>
      <c r="K1762" s="80">
        <v>89.26</v>
      </c>
      <c r="L1762" s="73">
        <f t="shared" si="411"/>
        <v>89.26</v>
      </c>
      <c r="M1762" s="73">
        <f t="shared" si="412"/>
        <v>96.89</v>
      </c>
      <c r="N1762" s="72" t="str">
        <f t="shared" si="413"/>
        <v>0612</v>
      </c>
      <c r="O1762" s="74">
        <f t="shared" si="414"/>
        <v>0</v>
      </c>
      <c r="P1762" s="72">
        <f t="shared" si="415"/>
        <v>0</v>
      </c>
      <c r="Q1762" s="74">
        <f t="shared" si="416"/>
        <v>7</v>
      </c>
      <c r="R1762" s="72" t="str">
        <f t="shared" si="417"/>
        <v/>
      </c>
      <c r="S1762" s="72" t="str">
        <f t="shared" si="418"/>
        <v/>
      </c>
      <c r="AT1762" s="20">
        <f t="shared" si="419"/>
        <v>-8033.4000000000005</v>
      </c>
    </row>
    <row r="1763" spans="1:46" ht="33.75">
      <c r="A1763" s="54">
        <v>7086</v>
      </c>
      <c r="B1763" s="54" t="s">
        <v>966</v>
      </c>
      <c r="C1763" s="58" t="s">
        <v>2956</v>
      </c>
      <c r="D1763" s="79">
        <v>7</v>
      </c>
      <c r="E1763" s="79">
        <v>7</v>
      </c>
      <c r="F1763" s="80">
        <v>624.85</v>
      </c>
      <c r="G1763" s="80">
        <v>89.26</v>
      </c>
      <c r="H1763" s="80">
        <v>624.85</v>
      </c>
      <c r="I1763" s="80" t="s">
        <v>28</v>
      </c>
      <c r="J1763" s="80" t="s">
        <v>28</v>
      </c>
      <c r="K1763" s="80">
        <v>89.26</v>
      </c>
      <c r="L1763" s="73">
        <f t="shared" si="411"/>
        <v>89.26</v>
      </c>
      <c r="M1763" s="73">
        <f t="shared" si="412"/>
        <v>96.89</v>
      </c>
      <c r="N1763" s="72" t="str">
        <f t="shared" si="413"/>
        <v>0612</v>
      </c>
      <c r="O1763" s="74">
        <f t="shared" si="414"/>
        <v>0</v>
      </c>
      <c r="P1763" s="72">
        <f t="shared" si="415"/>
        <v>0</v>
      </c>
      <c r="Q1763" s="74">
        <f t="shared" si="416"/>
        <v>7</v>
      </c>
      <c r="R1763" s="72" t="str">
        <f t="shared" si="417"/>
        <v/>
      </c>
      <c r="S1763" s="72" t="str">
        <f t="shared" si="418"/>
        <v/>
      </c>
      <c r="AT1763" s="20">
        <f t="shared" si="419"/>
        <v>-8033.4000000000005</v>
      </c>
    </row>
    <row r="1764" spans="1:46" ht="33.75">
      <c r="A1764" s="54">
        <v>7086</v>
      </c>
      <c r="B1764" s="54" t="s">
        <v>968</v>
      </c>
      <c r="C1764" s="58" t="s">
        <v>2956</v>
      </c>
      <c r="D1764" s="79">
        <v>7</v>
      </c>
      <c r="E1764" s="79">
        <v>7</v>
      </c>
      <c r="F1764" s="80">
        <v>624.85</v>
      </c>
      <c r="G1764" s="80">
        <v>89.26</v>
      </c>
      <c r="H1764" s="80">
        <v>624.85</v>
      </c>
      <c r="I1764" s="80" t="s">
        <v>28</v>
      </c>
      <c r="J1764" s="80" t="s">
        <v>28</v>
      </c>
      <c r="K1764" s="80">
        <v>89.26</v>
      </c>
      <c r="L1764" s="73">
        <f t="shared" si="411"/>
        <v>89.26</v>
      </c>
      <c r="M1764" s="73">
        <f t="shared" si="412"/>
        <v>96.89</v>
      </c>
      <c r="N1764" s="72" t="str">
        <f t="shared" si="413"/>
        <v>0612</v>
      </c>
      <c r="O1764" s="74">
        <f t="shared" si="414"/>
        <v>0</v>
      </c>
      <c r="P1764" s="72">
        <f t="shared" si="415"/>
        <v>0</v>
      </c>
      <c r="Q1764" s="74">
        <f t="shared" si="416"/>
        <v>7</v>
      </c>
      <c r="R1764" s="72" t="str">
        <f t="shared" si="417"/>
        <v/>
      </c>
      <c r="S1764" s="72" t="str">
        <f t="shared" si="418"/>
        <v/>
      </c>
      <c r="AT1764" s="20">
        <f t="shared" si="419"/>
        <v>-8033.4000000000005</v>
      </c>
    </row>
    <row r="1765" spans="1:46" ht="33.75">
      <c r="A1765" s="54">
        <v>7086</v>
      </c>
      <c r="B1765" s="54" t="s">
        <v>964</v>
      </c>
      <c r="C1765" s="58" t="s">
        <v>2956</v>
      </c>
      <c r="D1765" s="79">
        <v>7</v>
      </c>
      <c r="E1765" s="79">
        <v>7</v>
      </c>
      <c r="F1765" s="80">
        <v>624.85</v>
      </c>
      <c r="G1765" s="80">
        <v>89.26</v>
      </c>
      <c r="H1765" s="80">
        <v>624.85</v>
      </c>
      <c r="I1765" s="80" t="s">
        <v>28</v>
      </c>
      <c r="J1765" s="80" t="s">
        <v>28</v>
      </c>
      <c r="K1765" s="80">
        <v>89.26</v>
      </c>
      <c r="L1765" s="73">
        <f t="shared" si="411"/>
        <v>89.26</v>
      </c>
      <c r="M1765" s="73">
        <f t="shared" si="412"/>
        <v>96.89</v>
      </c>
      <c r="N1765" s="72" t="str">
        <f t="shared" si="413"/>
        <v>0612</v>
      </c>
      <c r="O1765" s="74">
        <f t="shared" si="414"/>
        <v>0</v>
      </c>
      <c r="P1765" s="72">
        <f t="shared" si="415"/>
        <v>0</v>
      </c>
      <c r="Q1765" s="74">
        <f t="shared" si="416"/>
        <v>7</v>
      </c>
      <c r="R1765" s="72" t="str">
        <f t="shared" si="417"/>
        <v/>
      </c>
      <c r="S1765" s="72" t="str">
        <f t="shared" si="418"/>
        <v/>
      </c>
      <c r="AT1765" s="20">
        <f t="shared" si="419"/>
        <v>-8033.4000000000005</v>
      </c>
    </row>
    <row r="1766" spans="1:46" ht="33.75">
      <c r="A1766" s="54">
        <v>7087</v>
      </c>
      <c r="B1766" s="54" t="s">
        <v>972</v>
      </c>
      <c r="C1766" s="58" t="s">
        <v>2957</v>
      </c>
      <c r="D1766" s="79">
        <v>7</v>
      </c>
      <c r="E1766" s="79">
        <v>7</v>
      </c>
      <c r="F1766" s="80">
        <v>516.84</v>
      </c>
      <c r="G1766" s="80">
        <v>73.83</v>
      </c>
      <c r="H1766" s="80">
        <v>516.84</v>
      </c>
      <c r="I1766" s="80" t="s">
        <v>28</v>
      </c>
      <c r="J1766" s="80" t="s">
        <v>28</v>
      </c>
      <c r="K1766" s="80">
        <v>73.83</v>
      </c>
      <c r="L1766" s="73">
        <f t="shared" si="411"/>
        <v>73.83</v>
      </c>
      <c r="M1766" s="73">
        <f t="shared" si="412"/>
        <v>96.89</v>
      </c>
      <c r="N1766" s="72" t="str">
        <f t="shared" si="413"/>
        <v>0612</v>
      </c>
      <c r="O1766" s="74">
        <f t="shared" si="414"/>
        <v>0</v>
      </c>
      <c r="P1766" s="72">
        <f t="shared" si="415"/>
        <v>0</v>
      </c>
      <c r="Q1766" s="74">
        <f t="shared" si="416"/>
        <v>7</v>
      </c>
      <c r="R1766" s="72" t="str">
        <f t="shared" si="417"/>
        <v/>
      </c>
      <c r="S1766" s="72" t="str">
        <f t="shared" si="418"/>
        <v/>
      </c>
      <c r="AT1766" s="20">
        <f t="shared" si="419"/>
        <v>-6644.7</v>
      </c>
    </row>
    <row r="1767" spans="1:46" ht="33.75">
      <c r="A1767" s="54">
        <v>7087</v>
      </c>
      <c r="B1767" s="54" t="s">
        <v>974</v>
      </c>
      <c r="C1767" s="58" t="s">
        <v>2957</v>
      </c>
      <c r="D1767" s="79">
        <v>7</v>
      </c>
      <c r="E1767" s="79">
        <v>7</v>
      </c>
      <c r="F1767" s="80">
        <v>516.84</v>
      </c>
      <c r="G1767" s="80">
        <v>73.83</v>
      </c>
      <c r="H1767" s="80">
        <v>516.84</v>
      </c>
      <c r="I1767" s="80" t="s">
        <v>28</v>
      </c>
      <c r="J1767" s="80" t="s">
        <v>28</v>
      </c>
      <c r="K1767" s="80">
        <v>73.83</v>
      </c>
      <c r="L1767" s="73">
        <f t="shared" si="411"/>
        <v>73.83</v>
      </c>
      <c r="M1767" s="73">
        <f t="shared" si="412"/>
        <v>96.89</v>
      </c>
      <c r="N1767" s="72" t="str">
        <f t="shared" si="413"/>
        <v>0612</v>
      </c>
      <c r="O1767" s="74">
        <f t="shared" si="414"/>
        <v>0</v>
      </c>
      <c r="P1767" s="72">
        <f t="shared" si="415"/>
        <v>0</v>
      </c>
      <c r="Q1767" s="74">
        <f t="shared" si="416"/>
        <v>7</v>
      </c>
      <c r="R1767" s="72" t="str">
        <f t="shared" si="417"/>
        <v/>
      </c>
      <c r="S1767" s="72" t="str">
        <f t="shared" si="418"/>
        <v/>
      </c>
      <c r="AT1767" s="20">
        <f t="shared" si="419"/>
        <v>-6644.7</v>
      </c>
    </row>
    <row r="1768" spans="1:46" ht="33.75">
      <c r="A1768" s="54">
        <v>7087</v>
      </c>
      <c r="B1768" s="54" t="s">
        <v>976</v>
      </c>
      <c r="C1768" s="58" t="s">
        <v>2957</v>
      </c>
      <c r="D1768" s="79">
        <v>7</v>
      </c>
      <c r="E1768" s="79">
        <v>7</v>
      </c>
      <c r="F1768" s="80">
        <v>516.84</v>
      </c>
      <c r="G1768" s="80">
        <v>73.83</v>
      </c>
      <c r="H1768" s="80">
        <v>516.84</v>
      </c>
      <c r="I1768" s="80" t="s">
        <v>28</v>
      </c>
      <c r="J1768" s="80" t="s">
        <v>28</v>
      </c>
      <c r="K1768" s="80">
        <v>73.83</v>
      </c>
      <c r="L1768" s="73">
        <f t="shared" si="411"/>
        <v>73.83</v>
      </c>
      <c r="M1768" s="73">
        <f t="shared" si="412"/>
        <v>96.89</v>
      </c>
      <c r="N1768" s="72" t="str">
        <f t="shared" si="413"/>
        <v>0612</v>
      </c>
      <c r="O1768" s="74">
        <f t="shared" si="414"/>
        <v>0</v>
      </c>
      <c r="P1768" s="72">
        <f t="shared" si="415"/>
        <v>0</v>
      </c>
      <c r="Q1768" s="74">
        <f t="shared" si="416"/>
        <v>7</v>
      </c>
      <c r="R1768" s="72" t="str">
        <f t="shared" si="417"/>
        <v/>
      </c>
      <c r="S1768" s="72" t="str">
        <f t="shared" si="418"/>
        <v/>
      </c>
      <c r="AT1768" s="20">
        <f t="shared" si="419"/>
        <v>-6644.7</v>
      </c>
    </row>
    <row r="1769" spans="1:46" ht="33.75">
      <c r="A1769" s="54">
        <v>7087</v>
      </c>
      <c r="B1769" s="54" t="s">
        <v>978</v>
      </c>
      <c r="C1769" s="58" t="s">
        <v>2957</v>
      </c>
      <c r="D1769" s="79">
        <v>7</v>
      </c>
      <c r="E1769" s="79">
        <v>7</v>
      </c>
      <c r="F1769" s="80">
        <v>516.84</v>
      </c>
      <c r="G1769" s="80">
        <v>73.83</v>
      </c>
      <c r="H1769" s="80">
        <v>516.84</v>
      </c>
      <c r="I1769" s="80" t="s">
        <v>28</v>
      </c>
      <c r="J1769" s="80" t="s">
        <v>28</v>
      </c>
      <c r="K1769" s="80">
        <v>73.83</v>
      </c>
      <c r="L1769" s="73">
        <f t="shared" si="411"/>
        <v>73.83</v>
      </c>
      <c r="M1769" s="73">
        <f t="shared" si="412"/>
        <v>96.89</v>
      </c>
      <c r="N1769" s="72" t="str">
        <f t="shared" si="413"/>
        <v>0612</v>
      </c>
      <c r="O1769" s="74">
        <f t="shared" si="414"/>
        <v>0</v>
      </c>
      <c r="P1769" s="72">
        <f t="shared" si="415"/>
        <v>0</v>
      </c>
      <c r="Q1769" s="74">
        <f t="shared" si="416"/>
        <v>7</v>
      </c>
      <c r="R1769" s="72" t="str">
        <f t="shared" si="417"/>
        <v/>
      </c>
      <c r="S1769" s="72" t="str">
        <f t="shared" si="418"/>
        <v/>
      </c>
      <c r="AT1769" s="20">
        <f t="shared" si="419"/>
        <v>-6644.7</v>
      </c>
    </row>
    <row r="1770" spans="1:46" ht="33.75">
      <c r="A1770" s="54">
        <v>7088</v>
      </c>
      <c r="B1770" s="54" t="s">
        <v>984</v>
      </c>
      <c r="C1770" s="58" t="s">
        <v>2958</v>
      </c>
      <c r="D1770" s="79">
        <v>7</v>
      </c>
      <c r="E1770" s="79">
        <v>7</v>
      </c>
      <c r="F1770" s="80">
        <v>640.9</v>
      </c>
      <c r="G1770" s="80">
        <v>91.56</v>
      </c>
      <c r="H1770" s="80">
        <v>640.9</v>
      </c>
      <c r="I1770" s="80" t="s">
        <v>28</v>
      </c>
      <c r="J1770" s="80" t="s">
        <v>28</v>
      </c>
      <c r="K1770" s="80">
        <v>91.56</v>
      </c>
      <c r="L1770" s="73">
        <f t="shared" si="411"/>
        <v>91.56</v>
      </c>
      <c r="M1770" s="73">
        <f t="shared" si="412"/>
        <v>104.9</v>
      </c>
      <c r="N1770" s="72" t="str">
        <f t="shared" si="413"/>
        <v>0615</v>
      </c>
      <c r="O1770" s="74">
        <f t="shared" si="414"/>
        <v>0</v>
      </c>
      <c r="P1770" s="72">
        <f t="shared" si="415"/>
        <v>0</v>
      </c>
      <c r="Q1770" s="74">
        <f t="shared" si="416"/>
        <v>7</v>
      </c>
      <c r="R1770" s="72" t="str">
        <f t="shared" si="417"/>
        <v/>
      </c>
      <c r="S1770" s="72" t="str">
        <f t="shared" si="418"/>
        <v/>
      </c>
      <c r="AT1770" s="20">
        <f t="shared" si="419"/>
        <v>-8240.4</v>
      </c>
    </row>
    <row r="1771" spans="1:46" ht="33.75">
      <c r="A1771" s="54">
        <v>7088</v>
      </c>
      <c r="B1771" s="54" t="s">
        <v>986</v>
      </c>
      <c r="C1771" s="58" t="s">
        <v>2958</v>
      </c>
      <c r="D1771" s="79">
        <v>7</v>
      </c>
      <c r="E1771" s="79">
        <v>7</v>
      </c>
      <c r="F1771" s="80">
        <v>640.9</v>
      </c>
      <c r="G1771" s="80">
        <v>91.56</v>
      </c>
      <c r="H1771" s="80">
        <v>640.9</v>
      </c>
      <c r="I1771" s="80" t="s">
        <v>28</v>
      </c>
      <c r="J1771" s="80" t="s">
        <v>28</v>
      </c>
      <c r="K1771" s="80">
        <v>91.56</v>
      </c>
      <c r="L1771" s="73">
        <f t="shared" si="411"/>
        <v>91.56</v>
      </c>
      <c r="M1771" s="73">
        <f t="shared" si="412"/>
        <v>104.9</v>
      </c>
      <c r="N1771" s="72" t="str">
        <f t="shared" si="413"/>
        <v>0615</v>
      </c>
      <c r="O1771" s="74">
        <f t="shared" si="414"/>
        <v>0</v>
      </c>
      <c r="P1771" s="72">
        <f t="shared" si="415"/>
        <v>0</v>
      </c>
      <c r="Q1771" s="74">
        <f t="shared" si="416"/>
        <v>7</v>
      </c>
      <c r="R1771" s="72" t="str">
        <f t="shared" si="417"/>
        <v/>
      </c>
      <c r="S1771" s="72" t="str">
        <f t="shared" si="418"/>
        <v/>
      </c>
      <c r="AT1771" s="20">
        <f t="shared" si="419"/>
        <v>-8240.4</v>
      </c>
    </row>
    <row r="1772" spans="1:46" ht="33.75">
      <c r="A1772" s="54">
        <v>7088</v>
      </c>
      <c r="B1772" s="54" t="s">
        <v>982</v>
      </c>
      <c r="C1772" s="58" t="s">
        <v>2958</v>
      </c>
      <c r="D1772" s="79">
        <v>7</v>
      </c>
      <c r="E1772" s="79">
        <v>7</v>
      </c>
      <c r="F1772" s="80">
        <v>640.9</v>
      </c>
      <c r="G1772" s="80">
        <v>91.56</v>
      </c>
      <c r="H1772" s="80">
        <v>640.9</v>
      </c>
      <c r="I1772" s="80" t="s">
        <v>28</v>
      </c>
      <c r="J1772" s="80" t="s">
        <v>28</v>
      </c>
      <c r="K1772" s="80">
        <v>91.56</v>
      </c>
      <c r="L1772" s="73">
        <f t="shared" si="411"/>
        <v>91.56</v>
      </c>
      <c r="M1772" s="73">
        <f t="shared" si="412"/>
        <v>104.9</v>
      </c>
      <c r="N1772" s="72" t="str">
        <f t="shared" si="413"/>
        <v>0615</v>
      </c>
      <c r="O1772" s="74">
        <f t="shared" si="414"/>
        <v>0</v>
      </c>
      <c r="P1772" s="72">
        <f t="shared" si="415"/>
        <v>0</v>
      </c>
      <c r="Q1772" s="74">
        <f t="shared" si="416"/>
        <v>7</v>
      </c>
      <c r="R1772" s="72" t="str">
        <f t="shared" si="417"/>
        <v/>
      </c>
      <c r="S1772" s="72" t="str">
        <f t="shared" si="418"/>
        <v/>
      </c>
      <c r="AT1772" s="20">
        <f t="shared" si="419"/>
        <v>-8240.4</v>
      </c>
    </row>
    <row r="1773" spans="1:46" ht="33.75">
      <c r="A1773" s="54">
        <v>7088</v>
      </c>
      <c r="B1773" s="54" t="s">
        <v>988</v>
      </c>
      <c r="C1773" s="58" t="s">
        <v>2958</v>
      </c>
      <c r="D1773" s="79">
        <v>7</v>
      </c>
      <c r="E1773" s="79">
        <v>7</v>
      </c>
      <c r="F1773" s="80">
        <v>640.9</v>
      </c>
      <c r="G1773" s="80">
        <v>91.56</v>
      </c>
      <c r="H1773" s="80">
        <v>640.9</v>
      </c>
      <c r="I1773" s="80" t="s">
        <v>28</v>
      </c>
      <c r="J1773" s="80" t="s">
        <v>28</v>
      </c>
      <c r="K1773" s="80">
        <v>91.56</v>
      </c>
      <c r="L1773" s="73">
        <f t="shared" si="411"/>
        <v>91.56</v>
      </c>
      <c r="M1773" s="73">
        <f t="shared" si="412"/>
        <v>104.9</v>
      </c>
      <c r="N1773" s="72" t="str">
        <f t="shared" si="413"/>
        <v>0615</v>
      </c>
      <c r="O1773" s="74">
        <f t="shared" si="414"/>
        <v>0</v>
      </c>
      <c r="P1773" s="72">
        <f t="shared" si="415"/>
        <v>0</v>
      </c>
      <c r="Q1773" s="74">
        <f t="shared" si="416"/>
        <v>7</v>
      </c>
      <c r="R1773" s="72" t="str">
        <f t="shared" si="417"/>
        <v/>
      </c>
      <c r="S1773" s="72" t="str">
        <f t="shared" si="418"/>
        <v/>
      </c>
      <c r="AT1773" s="20">
        <f t="shared" si="419"/>
        <v>-8240.4</v>
      </c>
    </row>
    <row r="1774" spans="1:46" ht="33.75">
      <c r="A1774" s="54">
        <v>7088</v>
      </c>
      <c r="B1774" s="54" t="s">
        <v>992</v>
      </c>
      <c r="C1774" s="58" t="s">
        <v>2958</v>
      </c>
      <c r="D1774" s="79">
        <v>7</v>
      </c>
      <c r="E1774" s="79">
        <v>7</v>
      </c>
      <c r="F1774" s="80">
        <v>640.9</v>
      </c>
      <c r="G1774" s="80">
        <v>91.56</v>
      </c>
      <c r="H1774" s="80">
        <v>640.9</v>
      </c>
      <c r="I1774" s="80" t="s">
        <v>28</v>
      </c>
      <c r="J1774" s="80" t="s">
        <v>28</v>
      </c>
      <c r="K1774" s="80">
        <v>91.56</v>
      </c>
      <c r="L1774" s="73">
        <f t="shared" si="411"/>
        <v>91.56</v>
      </c>
      <c r="M1774" s="73">
        <f t="shared" si="412"/>
        <v>104.9</v>
      </c>
      <c r="N1774" s="72" t="str">
        <f t="shared" si="413"/>
        <v>0615</v>
      </c>
      <c r="O1774" s="74">
        <f t="shared" si="414"/>
        <v>0</v>
      </c>
      <c r="P1774" s="72">
        <f t="shared" si="415"/>
        <v>0</v>
      </c>
      <c r="Q1774" s="74">
        <f t="shared" si="416"/>
        <v>7</v>
      </c>
      <c r="R1774" s="72" t="str">
        <f t="shared" si="417"/>
        <v/>
      </c>
      <c r="S1774" s="72" t="str">
        <f t="shared" si="418"/>
        <v/>
      </c>
      <c r="AT1774" s="20">
        <f t="shared" si="419"/>
        <v>-8240.4</v>
      </c>
    </row>
    <row r="1775" spans="1:46" ht="33.75">
      <c r="A1775" s="54">
        <v>7088</v>
      </c>
      <c r="B1775" s="54" t="s">
        <v>990</v>
      </c>
      <c r="C1775" s="58" t="s">
        <v>2958</v>
      </c>
      <c r="D1775" s="79">
        <v>7</v>
      </c>
      <c r="E1775" s="79">
        <v>7</v>
      </c>
      <c r="F1775" s="80">
        <v>640.9</v>
      </c>
      <c r="G1775" s="80">
        <v>91.56</v>
      </c>
      <c r="H1775" s="80">
        <v>640.9</v>
      </c>
      <c r="I1775" s="80" t="s">
        <v>28</v>
      </c>
      <c r="J1775" s="80" t="s">
        <v>28</v>
      </c>
      <c r="K1775" s="80">
        <v>91.56</v>
      </c>
      <c r="L1775" s="73">
        <f t="shared" si="411"/>
        <v>91.56</v>
      </c>
      <c r="M1775" s="73">
        <f t="shared" si="412"/>
        <v>104.9</v>
      </c>
      <c r="N1775" s="72" t="str">
        <f t="shared" si="413"/>
        <v>0615</v>
      </c>
      <c r="O1775" s="74">
        <f t="shared" si="414"/>
        <v>0</v>
      </c>
      <c r="P1775" s="72">
        <f t="shared" si="415"/>
        <v>0</v>
      </c>
      <c r="Q1775" s="74">
        <f t="shared" si="416"/>
        <v>7</v>
      </c>
      <c r="R1775" s="72" t="str">
        <f t="shared" si="417"/>
        <v/>
      </c>
      <c r="S1775" s="72" t="str">
        <f t="shared" si="418"/>
        <v/>
      </c>
      <c r="AT1775" s="20">
        <f t="shared" si="419"/>
        <v>-8240.4</v>
      </c>
    </row>
    <row r="1776" spans="1:46" ht="33.75">
      <c r="A1776" s="54">
        <v>7089</v>
      </c>
      <c r="B1776" s="54" t="s">
        <v>1000</v>
      </c>
      <c r="C1776" s="58" t="s">
        <v>2959</v>
      </c>
      <c r="D1776" s="79">
        <v>7</v>
      </c>
      <c r="E1776" s="79">
        <v>7</v>
      </c>
      <c r="F1776" s="80">
        <v>592.52</v>
      </c>
      <c r="G1776" s="80">
        <v>84.65</v>
      </c>
      <c r="H1776" s="80">
        <v>592.52</v>
      </c>
      <c r="I1776" s="80" t="s">
        <v>28</v>
      </c>
      <c r="J1776" s="80" t="s">
        <v>28</v>
      </c>
      <c r="K1776" s="80">
        <v>84.65</v>
      </c>
      <c r="L1776" s="73">
        <f t="shared" si="411"/>
        <v>84.65</v>
      </c>
      <c r="M1776" s="73">
        <f t="shared" si="412"/>
        <v>104.9</v>
      </c>
      <c r="N1776" s="72" t="str">
        <f t="shared" si="413"/>
        <v>0615</v>
      </c>
      <c r="O1776" s="74">
        <f t="shared" si="414"/>
        <v>0</v>
      </c>
      <c r="P1776" s="72">
        <f t="shared" si="415"/>
        <v>0</v>
      </c>
      <c r="Q1776" s="74">
        <f t="shared" si="416"/>
        <v>7</v>
      </c>
      <c r="R1776" s="72" t="str">
        <f t="shared" si="417"/>
        <v/>
      </c>
      <c r="S1776" s="72" t="str">
        <f t="shared" si="418"/>
        <v/>
      </c>
      <c r="AT1776" s="20">
        <f t="shared" si="419"/>
        <v>-7618.5000000000009</v>
      </c>
    </row>
    <row r="1777" spans="1:46" ht="33.75">
      <c r="A1777" s="54">
        <v>7089</v>
      </c>
      <c r="B1777" s="54" t="s">
        <v>998</v>
      </c>
      <c r="C1777" s="58" t="s">
        <v>2959</v>
      </c>
      <c r="D1777" s="79">
        <v>7</v>
      </c>
      <c r="E1777" s="79">
        <v>7</v>
      </c>
      <c r="F1777" s="80">
        <v>592.52</v>
      </c>
      <c r="G1777" s="80">
        <v>84.65</v>
      </c>
      <c r="H1777" s="80">
        <v>592.52</v>
      </c>
      <c r="I1777" s="80" t="s">
        <v>28</v>
      </c>
      <c r="J1777" s="80" t="s">
        <v>28</v>
      </c>
      <c r="K1777" s="80">
        <v>84.65</v>
      </c>
      <c r="L1777" s="73">
        <f t="shared" si="411"/>
        <v>84.65</v>
      </c>
      <c r="M1777" s="73">
        <f t="shared" si="412"/>
        <v>104.9</v>
      </c>
      <c r="N1777" s="72" t="str">
        <f t="shared" si="413"/>
        <v>0615</v>
      </c>
      <c r="O1777" s="74">
        <f t="shared" si="414"/>
        <v>0</v>
      </c>
      <c r="P1777" s="72">
        <f t="shared" si="415"/>
        <v>0</v>
      </c>
      <c r="Q1777" s="74">
        <f t="shared" si="416"/>
        <v>7</v>
      </c>
      <c r="R1777" s="72" t="str">
        <f t="shared" si="417"/>
        <v/>
      </c>
      <c r="S1777" s="72" t="str">
        <f t="shared" si="418"/>
        <v/>
      </c>
      <c r="AT1777" s="20">
        <f t="shared" si="419"/>
        <v>-7618.5000000000009</v>
      </c>
    </row>
    <row r="1778" spans="1:46" ht="33.75">
      <c r="A1778" s="54">
        <v>7089</v>
      </c>
      <c r="B1778" s="54" t="s">
        <v>994</v>
      </c>
      <c r="C1778" s="58" t="s">
        <v>2959</v>
      </c>
      <c r="D1778" s="79">
        <v>7</v>
      </c>
      <c r="E1778" s="79">
        <v>7</v>
      </c>
      <c r="F1778" s="80">
        <v>592.52</v>
      </c>
      <c r="G1778" s="80">
        <v>84.65</v>
      </c>
      <c r="H1778" s="80">
        <v>592.52</v>
      </c>
      <c r="I1778" s="80" t="s">
        <v>28</v>
      </c>
      <c r="J1778" s="80" t="s">
        <v>28</v>
      </c>
      <c r="K1778" s="80">
        <v>84.65</v>
      </c>
      <c r="L1778" s="73">
        <f t="shared" si="411"/>
        <v>84.65</v>
      </c>
      <c r="M1778" s="73">
        <f t="shared" si="412"/>
        <v>104.9</v>
      </c>
      <c r="N1778" s="72" t="str">
        <f t="shared" si="413"/>
        <v>0615</v>
      </c>
      <c r="O1778" s="74">
        <f t="shared" si="414"/>
        <v>0</v>
      </c>
      <c r="P1778" s="72">
        <f t="shared" si="415"/>
        <v>0</v>
      </c>
      <c r="Q1778" s="74">
        <f t="shared" si="416"/>
        <v>7</v>
      </c>
      <c r="R1778" s="72" t="str">
        <f t="shared" si="417"/>
        <v/>
      </c>
      <c r="S1778" s="72" t="str">
        <f t="shared" si="418"/>
        <v/>
      </c>
      <c r="AT1778" s="20">
        <f t="shared" si="419"/>
        <v>-7618.5000000000009</v>
      </c>
    </row>
    <row r="1779" spans="1:46" ht="33.75">
      <c r="A1779" s="54">
        <v>7089</v>
      </c>
      <c r="B1779" s="54" t="s">
        <v>996</v>
      </c>
      <c r="C1779" s="58" t="s">
        <v>2959</v>
      </c>
      <c r="D1779" s="79">
        <v>7</v>
      </c>
      <c r="E1779" s="79">
        <v>7</v>
      </c>
      <c r="F1779" s="80">
        <v>592.52</v>
      </c>
      <c r="G1779" s="80">
        <v>84.65</v>
      </c>
      <c r="H1779" s="80">
        <v>592.52</v>
      </c>
      <c r="I1779" s="80" t="s">
        <v>28</v>
      </c>
      <c r="J1779" s="80" t="s">
        <v>28</v>
      </c>
      <c r="K1779" s="80">
        <v>84.65</v>
      </c>
      <c r="L1779" s="73">
        <f t="shared" si="411"/>
        <v>84.65</v>
      </c>
      <c r="M1779" s="73">
        <f t="shared" si="412"/>
        <v>104.9</v>
      </c>
      <c r="N1779" s="72" t="str">
        <f t="shared" si="413"/>
        <v>0615</v>
      </c>
      <c r="O1779" s="74">
        <f t="shared" si="414"/>
        <v>0</v>
      </c>
      <c r="P1779" s="72">
        <f t="shared" si="415"/>
        <v>0</v>
      </c>
      <c r="Q1779" s="74">
        <f t="shared" si="416"/>
        <v>7</v>
      </c>
      <c r="R1779" s="72" t="str">
        <f t="shared" si="417"/>
        <v/>
      </c>
      <c r="S1779" s="72" t="str">
        <f t="shared" si="418"/>
        <v/>
      </c>
      <c r="AT1779" s="20">
        <f t="shared" si="419"/>
        <v>-7618.5000000000009</v>
      </c>
    </row>
    <row r="1780" spans="1:46" ht="33.75">
      <c r="A1780" s="54">
        <v>7089</v>
      </c>
      <c r="B1780" s="54" t="s">
        <v>1002</v>
      </c>
      <c r="C1780" s="58" t="s">
        <v>2959</v>
      </c>
      <c r="D1780" s="79">
        <v>7</v>
      </c>
      <c r="E1780" s="79">
        <v>7</v>
      </c>
      <c r="F1780" s="80">
        <v>592.52</v>
      </c>
      <c r="G1780" s="80">
        <v>84.65</v>
      </c>
      <c r="H1780" s="80">
        <v>592.52</v>
      </c>
      <c r="I1780" s="80" t="s">
        <v>28</v>
      </c>
      <c r="J1780" s="80" t="s">
        <v>28</v>
      </c>
      <c r="K1780" s="80">
        <v>84.65</v>
      </c>
      <c r="L1780" s="73">
        <f t="shared" si="411"/>
        <v>84.65</v>
      </c>
      <c r="M1780" s="73">
        <f t="shared" si="412"/>
        <v>104.9</v>
      </c>
      <c r="N1780" s="72" t="str">
        <f t="shared" si="413"/>
        <v>0615</v>
      </c>
      <c r="O1780" s="74">
        <f t="shared" si="414"/>
        <v>0</v>
      </c>
      <c r="P1780" s="72">
        <f t="shared" si="415"/>
        <v>0</v>
      </c>
      <c r="Q1780" s="74">
        <f t="shared" si="416"/>
        <v>7</v>
      </c>
      <c r="R1780" s="72" t="str">
        <f t="shared" si="417"/>
        <v/>
      </c>
      <c r="S1780" s="72" t="str">
        <f t="shared" si="418"/>
        <v/>
      </c>
      <c r="AT1780" s="20">
        <f t="shared" si="419"/>
        <v>-7618.5000000000009</v>
      </c>
    </row>
    <row r="1781" spans="1:46" ht="33.75">
      <c r="A1781" s="54">
        <v>7089</v>
      </c>
      <c r="B1781" s="54" t="s">
        <v>1004</v>
      </c>
      <c r="C1781" s="58" t="s">
        <v>2959</v>
      </c>
      <c r="D1781" s="79">
        <v>7</v>
      </c>
      <c r="E1781" s="79">
        <v>7</v>
      </c>
      <c r="F1781" s="80">
        <v>592.52</v>
      </c>
      <c r="G1781" s="80">
        <v>84.65</v>
      </c>
      <c r="H1781" s="80">
        <v>592.52</v>
      </c>
      <c r="I1781" s="80" t="s">
        <v>28</v>
      </c>
      <c r="J1781" s="80" t="s">
        <v>28</v>
      </c>
      <c r="K1781" s="80">
        <v>84.65</v>
      </c>
      <c r="L1781" s="73">
        <f t="shared" si="411"/>
        <v>84.65</v>
      </c>
      <c r="M1781" s="73">
        <f t="shared" si="412"/>
        <v>104.9</v>
      </c>
      <c r="N1781" s="72" t="str">
        <f t="shared" si="413"/>
        <v>0615</v>
      </c>
      <c r="O1781" s="74">
        <f t="shared" si="414"/>
        <v>0</v>
      </c>
      <c r="P1781" s="72">
        <f t="shared" si="415"/>
        <v>0</v>
      </c>
      <c r="Q1781" s="74">
        <f t="shared" si="416"/>
        <v>7</v>
      </c>
      <c r="R1781" s="72" t="str">
        <f t="shared" si="417"/>
        <v/>
      </c>
      <c r="S1781" s="72" t="str">
        <f t="shared" si="418"/>
        <v/>
      </c>
      <c r="AT1781" s="20">
        <f t="shared" si="419"/>
        <v>-7618.5000000000009</v>
      </c>
    </row>
    <row r="1782" spans="1:46" ht="33.75">
      <c r="A1782" s="54">
        <v>7090</v>
      </c>
      <c r="B1782" s="54" t="s">
        <v>1012</v>
      </c>
      <c r="C1782" s="58" t="s">
        <v>2960</v>
      </c>
      <c r="D1782" s="79">
        <v>7</v>
      </c>
      <c r="E1782" s="79">
        <v>7</v>
      </c>
      <c r="F1782" s="80">
        <v>655.16999999999996</v>
      </c>
      <c r="G1782" s="80">
        <v>93.6</v>
      </c>
      <c r="H1782" s="80">
        <v>655.16999999999996</v>
      </c>
      <c r="I1782" s="80" t="s">
        <v>28</v>
      </c>
      <c r="J1782" s="80" t="s">
        <v>28</v>
      </c>
      <c r="K1782" s="80">
        <v>93.6</v>
      </c>
      <c r="L1782" s="73">
        <f t="shared" si="411"/>
        <v>93.6</v>
      </c>
      <c r="M1782" s="73">
        <f t="shared" si="412"/>
        <v>127.64</v>
      </c>
      <c r="N1782" s="72" t="str">
        <f t="shared" si="413"/>
        <v>0617</v>
      </c>
      <c r="O1782" s="74">
        <f t="shared" si="414"/>
        <v>0</v>
      </c>
      <c r="P1782" s="72">
        <f t="shared" si="415"/>
        <v>0</v>
      </c>
      <c r="Q1782" s="74">
        <f t="shared" si="416"/>
        <v>7</v>
      </c>
      <c r="R1782" s="72" t="str">
        <f t="shared" si="417"/>
        <v/>
      </c>
      <c r="S1782" s="72" t="str">
        <f t="shared" si="418"/>
        <v/>
      </c>
      <c r="AT1782" s="20">
        <f t="shared" si="419"/>
        <v>-8424</v>
      </c>
    </row>
    <row r="1783" spans="1:46" ht="33.75">
      <c r="A1783" s="54">
        <v>7090</v>
      </c>
      <c r="B1783" s="54" t="s">
        <v>1014</v>
      </c>
      <c r="C1783" s="58" t="s">
        <v>2960</v>
      </c>
      <c r="D1783" s="79">
        <v>7</v>
      </c>
      <c r="E1783" s="79">
        <v>7</v>
      </c>
      <c r="F1783" s="80">
        <v>655.16999999999996</v>
      </c>
      <c r="G1783" s="80">
        <v>93.6</v>
      </c>
      <c r="H1783" s="80">
        <v>655.16999999999996</v>
      </c>
      <c r="I1783" s="80" t="s">
        <v>28</v>
      </c>
      <c r="J1783" s="80" t="s">
        <v>28</v>
      </c>
      <c r="K1783" s="80">
        <v>93.6</v>
      </c>
      <c r="L1783" s="73">
        <f t="shared" si="411"/>
        <v>93.6</v>
      </c>
      <c r="M1783" s="73">
        <f t="shared" si="412"/>
        <v>127.64</v>
      </c>
      <c r="N1783" s="72" t="str">
        <f t="shared" si="413"/>
        <v>0617</v>
      </c>
      <c r="O1783" s="74">
        <f t="shared" si="414"/>
        <v>0</v>
      </c>
      <c r="P1783" s="72">
        <f t="shared" si="415"/>
        <v>0</v>
      </c>
      <c r="Q1783" s="74">
        <f t="shared" si="416"/>
        <v>7</v>
      </c>
      <c r="R1783" s="72" t="str">
        <f t="shared" si="417"/>
        <v/>
      </c>
      <c r="S1783" s="72" t="str">
        <f t="shared" si="418"/>
        <v/>
      </c>
      <c r="AT1783" s="20">
        <f t="shared" si="419"/>
        <v>-8424</v>
      </c>
    </row>
    <row r="1784" spans="1:46" ht="33.75">
      <c r="A1784" s="54">
        <v>7090</v>
      </c>
      <c r="B1784" s="54" t="s">
        <v>1016</v>
      </c>
      <c r="C1784" s="58" t="s">
        <v>2960</v>
      </c>
      <c r="D1784" s="79">
        <v>7</v>
      </c>
      <c r="E1784" s="79">
        <v>7</v>
      </c>
      <c r="F1784" s="80">
        <v>655.16999999999996</v>
      </c>
      <c r="G1784" s="80">
        <v>93.6</v>
      </c>
      <c r="H1784" s="80">
        <v>655.16999999999996</v>
      </c>
      <c r="I1784" s="80" t="s">
        <v>28</v>
      </c>
      <c r="J1784" s="80" t="s">
        <v>28</v>
      </c>
      <c r="K1784" s="80">
        <v>93.6</v>
      </c>
      <c r="L1784" s="73">
        <f t="shared" si="411"/>
        <v>93.6</v>
      </c>
      <c r="M1784" s="73">
        <f t="shared" si="412"/>
        <v>127.64</v>
      </c>
      <c r="N1784" s="72" t="str">
        <f t="shared" si="413"/>
        <v>0617</v>
      </c>
      <c r="O1784" s="74">
        <f t="shared" si="414"/>
        <v>0</v>
      </c>
      <c r="P1784" s="72">
        <f t="shared" si="415"/>
        <v>0</v>
      </c>
      <c r="Q1784" s="74">
        <f t="shared" si="416"/>
        <v>7</v>
      </c>
      <c r="R1784" s="72" t="str">
        <f t="shared" si="417"/>
        <v/>
      </c>
      <c r="S1784" s="72" t="str">
        <f t="shared" si="418"/>
        <v/>
      </c>
      <c r="AT1784" s="20">
        <f t="shared" si="419"/>
        <v>-8424</v>
      </c>
    </row>
    <row r="1785" spans="1:46" ht="33.75">
      <c r="A1785" s="54">
        <v>7090</v>
      </c>
      <c r="B1785" s="54" t="s">
        <v>1010</v>
      </c>
      <c r="C1785" s="58" t="s">
        <v>2960</v>
      </c>
      <c r="D1785" s="79">
        <v>7</v>
      </c>
      <c r="E1785" s="79">
        <v>7</v>
      </c>
      <c r="F1785" s="80">
        <v>655.16999999999996</v>
      </c>
      <c r="G1785" s="80">
        <v>93.6</v>
      </c>
      <c r="H1785" s="80">
        <v>655.16999999999996</v>
      </c>
      <c r="I1785" s="80" t="s">
        <v>28</v>
      </c>
      <c r="J1785" s="80" t="s">
        <v>28</v>
      </c>
      <c r="K1785" s="80">
        <v>93.6</v>
      </c>
      <c r="L1785" s="73">
        <f t="shared" si="411"/>
        <v>93.6</v>
      </c>
      <c r="M1785" s="73">
        <f t="shared" si="412"/>
        <v>127.64</v>
      </c>
      <c r="N1785" s="72" t="str">
        <f t="shared" si="413"/>
        <v>0617</v>
      </c>
      <c r="O1785" s="74">
        <f t="shared" si="414"/>
        <v>0</v>
      </c>
      <c r="P1785" s="72">
        <f t="shared" si="415"/>
        <v>0</v>
      </c>
      <c r="Q1785" s="74">
        <f t="shared" si="416"/>
        <v>7</v>
      </c>
      <c r="R1785" s="72" t="str">
        <f t="shared" si="417"/>
        <v/>
      </c>
      <c r="S1785" s="72" t="str">
        <f t="shared" si="418"/>
        <v/>
      </c>
      <c r="AT1785" s="20">
        <f t="shared" si="419"/>
        <v>-8424</v>
      </c>
    </row>
    <row r="1786" spans="1:46" ht="33.75">
      <c r="A1786" s="54">
        <v>7090</v>
      </c>
      <c r="B1786" s="54" t="s">
        <v>1018</v>
      </c>
      <c r="C1786" s="58" t="s">
        <v>2960</v>
      </c>
      <c r="D1786" s="79">
        <v>7</v>
      </c>
      <c r="E1786" s="79">
        <v>7</v>
      </c>
      <c r="F1786" s="80">
        <v>655.16999999999996</v>
      </c>
      <c r="G1786" s="80">
        <v>93.6</v>
      </c>
      <c r="H1786" s="80">
        <v>655.16999999999996</v>
      </c>
      <c r="I1786" s="80" t="s">
        <v>28</v>
      </c>
      <c r="J1786" s="80" t="s">
        <v>28</v>
      </c>
      <c r="K1786" s="80">
        <v>93.6</v>
      </c>
      <c r="L1786" s="73">
        <f t="shared" si="411"/>
        <v>93.6</v>
      </c>
      <c r="M1786" s="73">
        <f t="shared" si="412"/>
        <v>127.64</v>
      </c>
      <c r="N1786" s="72" t="str">
        <f t="shared" si="413"/>
        <v>0617</v>
      </c>
      <c r="O1786" s="74">
        <f t="shared" si="414"/>
        <v>0</v>
      </c>
      <c r="P1786" s="72">
        <f t="shared" si="415"/>
        <v>0</v>
      </c>
      <c r="Q1786" s="74">
        <f t="shared" si="416"/>
        <v>7</v>
      </c>
      <c r="R1786" s="72" t="str">
        <f t="shared" si="417"/>
        <v/>
      </c>
      <c r="S1786" s="72" t="str">
        <f t="shared" si="418"/>
        <v/>
      </c>
      <c r="AT1786" s="20">
        <f t="shared" si="419"/>
        <v>-8424</v>
      </c>
    </row>
    <row r="1787" spans="1:46" ht="33.75">
      <c r="A1787" s="54">
        <v>7090</v>
      </c>
      <c r="B1787" s="54" t="s">
        <v>1008</v>
      </c>
      <c r="C1787" s="58" t="s">
        <v>2960</v>
      </c>
      <c r="D1787" s="79">
        <v>7</v>
      </c>
      <c r="E1787" s="79">
        <v>7</v>
      </c>
      <c r="F1787" s="80">
        <v>655.16999999999996</v>
      </c>
      <c r="G1787" s="80">
        <v>93.6</v>
      </c>
      <c r="H1787" s="80">
        <v>655.16999999999996</v>
      </c>
      <c r="I1787" s="80" t="s">
        <v>28</v>
      </c>
      <c r="J1787" s="80" t="s">
        <v>28</v>
      </c>
      <c r="K1787" s="80">
        <v>93.6</v>
      </c>
      <c r="L1787" s="73">
        <f t="shared" si="411"/>
        <v>93.6</v>
      </c>
      <c r="M1787" s="73">
        <f t="shared" si="412"/>
        <v>127.64</v>
      </c>
      <c r="N1787" s="72" t="str">
        <f t="shared" si="413"/>
        <v>0617</v>
      </c>
      <c r="O1787" s="74">
        <f t="shared" si="414"/>
        <v>0</v>
      </c>
      <c r="P1787" s="72">
        <f t="shared" si="415"/>
        <v>0</v>
      </c>
      <c r="Q1787" s="74">
        <f t="shared" si="416"/>
        <v>7</v>
      </c>
      <c r="R1787" s="72" t="str">
        <f t="shared" si="417"/>
        <v/>
      </c>
      <c r="S1787" s="72" t="str">
        <f t="shared" si="418"/>
        <v/>
      </c>
      <c r="AT1787" s="20">
        <f t="shared" si="419"/>
        <v>-8424</v>
      </c>
    </row>
    <row r="1788" spans="1:46" ht="33.75">
      <c r="A1788" s="54">
        <v>7091</v>
      </c>
      <c r="B1788" s="54" t="s">
        <v>1020</v>
      </c>
      <c r="C1788" s="58" t="s">
        <v>2961</v>
      </c>
      <c r="D1788" s="79">
        <v>7</v>
      </c>
      <c r="E1788" s="79">
        <v>7</v>
      </c>
      <c r="F1788" s="80">
        <v>648.16999999999996</v>
      </c>
      <c r="G1788" s="80">
        <v>92.6</v>
      </c>
      <c r="H1788" s="80">
        <v>648.16999999999996</v>
      </c>
      <c r="I1788" s="80" t="s">
        <v>28</v>
      </c>
      <c r="J1788" s="80" t="s">
        <v>28</v>
      </c>
      <c r="K1788" s="80">
        <v>92.6</v>
      </c>
      <c r="L1788" s="73">
        <f t="shared" si="411"/>
        <v>92.6</v>
      </c>
      <c r="M1788" s="73">
        <f t="shared" si="412"/>
        <v>127.64</v>
      </c>
      <c r="N1788" s="72" t="str">
        <f t="shared" si="413"/>
        <v>0617</v>
      </c>
      <c r="O1788" s="74">
        <f t="shared" si="414"/>
        <v>0</v>
      </c>
      <c r="P1788" s="72">
        <f t="shared" si="415"/>
        <v>0</v>
      </c>
      <c r="Q1788" s="74">
        <f t="shared" si="416"/>
        <v>7</v>
      </c>
      <c r="R1788" s="72" t="str">
        <f t="shared" si="417"/>
        <v/>
      </c>
      <c r="S1788" s="72" t="str">
        <f t="shared" si="418"/>
        <v/>
      </c>
      <c r="AT1788" s="20">
        <f t="shared" si="419"/>
        <v>-8334</v>
      </c>
    </row>
    <row r="1789" spans="1:46" ht="33.75">
      <c r="A1789" s="54">
        <v>7091</v>
      </c>
      <c r="B1789" s="54" t="s">
        <v>1022</v>
      </c>
      <c r="C1789" s="58" t="s">
        <v>2961</v>
      </c>
      <c r="D1789" s="79">
        <v>7</v>
      </c>
      <c r="E1789" s="79">
        <v>7</v>
      </c>
      <c r="F1789" s="80">
        <v>648.16999999999996</v>
      </c>
      <c r="G1789" s="80">
        <v>92.6</v>
      </c>
      <c r="H1789" s="80">
        <v>648.16999999999996</v>
      </c>
      <c r="I1789" s="80" t="s">
        <v>28</v>
      </c>
      <c r="J1789" s="80" t="s">
        <v>28</v>
      </c>
      <c r="K1789" s="80">
        <v>92.6</v>
      </c>
      <c r="L1789" s="73">
        <f t="shared" si="411"/>
        <v>92.6</v>
      </c>
      <c r="M1789" s="73">
        <f t="shared" si="412"/>
        <v>127.64</v>
      </c>
      <c r="N1789" s="72" t="str">
        <f t="shared" si="413"/>
        <v>0617</v>
      </c>
      <c r="O1789" s="74">
        <f t="shared" si="414"/>
        <v>0</v>
      </c>
      <c r="P1789" s="72">
        <f t="shared" si="415"/>
        <v>0</v>
      </c>
      <c r="Q1789" s="74">
        <f t="shared" si="416"/>
        <v>7</v>
      </c>
      <c r="R1789" s="72" t="str">
        <f t="shared" si="417"/>
        <v/>
      </c>
      <c r="S1789" s="72" t="str">
        <f t="shared" si="418"/>
        <v/>
      </c>
      <c r="AT1789" s="20">
        <f t="shared" si="419"/>
        <v>-8334</v>
      </c>
    </row>
    <row r="1790" spans="1:46" ht="33.75">
      <c r="A1790" s="54">
        <v>7091</v>
      </c>
      <c r="B1790" s="54" t="s">
        <v>1024</v>
      </c>
      <c r="C1790" s="58" t="s">
        <v>2961</v>
      </c>
      <c r="D1790" s="79">
        <v>7</v>
      </c>
      <c r="E1790" s="79">
        <v>7</v>
      </c>
      <c r="F1790" s="80">
        <v>648.16999999999996</v>
      </c>
      <c r="G1790" s="80">
        <v>92.6</v>
      </c>
      <c r="H1790" s="80">
        <v>648.16999999999996</v>
      </c>
      <c r="I1790" s="80" t="s">
        <v>28</v>
      </c>
      <c r="J1790" s="80" t="s">
        <v>28</v>
      </c>
      <c r="K1790" s="80">
        <v>92.6</v>
      </c>
      <c r="L1790" s="73">
        <f t="shared" si="411"/>
        <v>92.6</v>
      </c>
      <c r="M1790" s="73">
        <f t="shared" si="412"/>
        <v>127.64</v>
      </c>
      <c r="N1790" s="72" t="str">
        <f t="shared" si="413"/>
        <v>0617</v>
      </c>
      <c r="O1790" s="74">
        <f t="shared" si="414"/>
        <v>0</v>
      </c>
      <c r="P1790" s="72">
        <f t="shared" si="415"/>
        <v>0</v>
      </c>
      <c r="Q1790" s="74">
        <f t="shared" si="416"/>
        <v>7</v>
      </c>
      <c r="R1790" s="72" t="str">
        <f t="shared" si="417"/>
        <v/>
      </c>
      <c r="S1790" s="72" t="str">
        <f t="shared" si="418"/>
        <v/>
      </c>
      <c r="AT1790" s="20">
        <f t="shared" si="419"/>
        <v>-8334</v>
      </c>
    </row>
    <row r="1791" spans="1:46" ht="33.75">
      <c r="A1791" s="54">
        <v>7091</v>
      </c>
      <c r="B1791" s="54" t="s">
        <v>1026</v>
      </c>
      <c r="C1791" s="58" t="s">
        <v>2961</v>
      </c>
      <c r="D1791" s="79">
        <v>7</v>
      </c>
      <c r="E1791" s="79">
        <v>7</v>
      </c>
      <c r="F1791" s="80">
        <v>648.16999999999996</v>
      </c>
      <c r="G1791" s="80">
        <v>92.6</v>
      </c>
      <c r="H1791" s="80">
        <v>648.16999999999996</v>
      </c>
      <c r="I1791" s="80" t="s">
        <v>28</v>
      </c>
      <c r="J1791" s="80" t="s">
        <v>28</v>
      </c>
      <c r="K1791" s="80">
        <v>92.6</v>
      </c>
      <c r="L1791" s="73">
        <f t="shared" si="411"/>
        <v>92.6</v>
      </c>
      <c r="M1791" s="73">
        <f t="shared" si="412"/>
        <v>127.64</v>
      </c>
      <c r="N1791" s="72" t="str">
        <f t="shared" si="413"/>
        <v>0617</v>
      </c>
      <c r="O1791" s="74">
        <f t="shared" si="414"/>
        <v>0</v>
      </c>
      <c r="P1791" s="72">
        <f t="shared" si="415"/>
        <v>0</v>
      </c>
      <c r="Q1791" s="74">
        <f t="shared" si="416"/>
        <v>7</v>
      </c>
      <c r="R1791" s="72" t="str">
        <f t="shared" si="417"/>
        <v/>
      </c>
      <c r="S1791" s="72" t="str">
        <f t="shared" si="418"/>
        <v/>
      </c>
      <c r="AT1791" s="20">
        <f t="shared" si="419"/>
        <v>-8334</v>
      </c>
    </row>
    <row r="1792" spans="1:46" ht="33.75">
      <c r="A1792" s="54">
        <v>7091</v>
      </c>
      <c r="B1792" s="54" t="s">
        <v>1028</v>
      </c>
      <c r="C1792" s="58" t="s">
        <v>2961</v>
      </c>
      <c r="D1792" s="79">
        <v>7</v>
      </c>
      <c r="E1792" s="79">
        <v>7</v>
      </c>
      <c r="F1792" s="80">
        <v>648.16999999999996</v>
      </c>
      <c r="G1792" s="80">
        <v>92.6</v>
      </c>
      <c r="H1792" s="80">
        <v>648.16999999999996</v>
      </c>
      <c r="I1792" s="80" t="s">
        <v>28</v>
      </c>
      <c r="J1792" s="80" t="s">
        <v>28</v>
      </c>
      <c r="K1792" s="80">
        <v>92.6</v>
      </c>
      <c r="L1792" s="73">
        <f t="shared" si="411"/>
        <v>92.6</v>
      </c>
      <c r="M1792" s="73">
        <f t="shared" si="412"/>
        <v>127.64</v>
      </c>
      <c r="N1792" s="72" t="str">
        <f t="shared" si="413"/>
        <v>0617</v>
      </c>
      <c r="O1792" s="74">
        <f t="shared" si="414"/>
        <v>0</v>
      </c>
      <c r="P1792" s="72">
        <f t="shared" si="415"/>
        <v>0</v>
      </c>
      <c r="Q1792" s="74">
        <f t="shared" si="416"/>
        <v>7</v>
      </c>
      <c r="R1792" s="72" t="str">
        <f t="shared" si="417"/>
        <v/>
      </c>
      <c r="S1792" s="72" t="str">
        <f t="shared" si="418"/>
        <v/>
      </c>
      <c r="AT1792" s="20">
        <f t="shared" si="419"/>
        <v>-8334</v>
      </c>
    </row>
    <row r="1793" spans="1:46" ht="33.75">
      <c r="A1793" s="54">
        <v>7091</v>
      </c>
      <c r="B1793" s="54" t="s">
        <v>1030</v>
      </c>
      <c r="C1793" s="58" t="s">
        <v>2961</v>
      </c>
      <c r="D1793" s="79">
        <v>7</v>
      </c>
      <c r="E1793" s="79">
        <v>7</v>
      </c>
      <c r="F1793" s="80">
        <v>648.16999999999996</v>
      </c>
      <c r="G1793" s="80">
        <v>92.6</v>
      </c>
      <c r="H1793" s="80">
        <v>648.16999999999996</v>
      </c>
      <c r="I1793" s="80" t="s">
        <v>28</v>
      </c>
      <c r="J1793" s="80" t="s">
        <v>28</v>
      </c>
      <c r="K1793" s="80">
        <v>92.6</v>
      </c>
      <c r="L1793" s="73">
        <f t="shared" si="411"/>
        <v>92.6</v>
      </c>
      <c r="M1793" s="73">
        <f t="shared" si="412"/>
        <v>127.64</v>
      </c>
      <c r="N1793" s="72" t="str">
        <f t="shared" si="413"/>
        <v>0617</v>
      </c>
      <c r="O1793" s="74">
        <f t="shared" si="414"/>
        <v>0</v>
      </c>
      <c r="P1793" s="72">
        <f t="shared" si="415"/>
        <v>0</v>
      </c>
      <c r="Q1793" s="74">
        <f t="shared" si="416"/>
        <v>7</v>
      </c>
      <c r="R1793" s="72" t="str">
        <f t="shared" si="417"/>
        <v/>
      </c>
      <c r="S1793" s="72" t="str">
        <f t="shared" si="418"/>
        <v/>
      </c>
      <c r="AT1793" s="20">
        <f t="shared" si="419"/>
        <v>-8334</v>
      </c>
    </row>
    <row r="1794" spans="1:46" ht="33.75">
      <c r="A1794" s="54">
        <v>7092</v>
      </c>
      <c r="B1794" s="54" t="s">
        <v>1040</v>
      </c>
      <c r="C1794" s="58" t="s">
        <v>2962</v>
      </c>
      <c r="D1794" s="79">
        <v>7</v>
      </c>
      <c r="E1794" s="79">
        <v>7</v>
      </c>
      <c r="F1794" s="80">
        <v>482.62</v>
      </c>
      <c r="G1794" s="80">
        <v>68.95</v>
      </c>
      <c r="H1794" s="80">
        <v>482.62</v>
      </c>
      <c r="I1794" s="80" t="s">
        <v>28</v>
      </c>
      <c r="J1794" s="80" t="s">
        <v>28</v>
      </c>
      <c r="K1794" s="80">
        <v>68.95</v>
      </c>
      <c r="L1794" s="73">
        <f t="shared" si="411"/>
        <v>68.95</v>
      </c>
      <c r="M1794" s="73">
        <f t="shared" si="412"/>
        <v>86.45</v>
      </c>
      <c r="N1794" s="72" t="str">
        <f t="shared" si="413"/>
        <v>0618</v>
      </c>
      <c r="O1794" s="74">
        <f t="shared" si="414"/>
        <v>0</v>
      </c>
      <c r="P1794" s="72">
        <f t="shared" si="415"/>
        <v>0</v>
      </c>
      <c r="Q1794" s="74">
        <f t="shared" si="416"/>
        <v>7</v>
      </c>
      <c r="R1794" s="72" t="str">
        <f t="shared" si="417"/>
        <v/>
      </c>
      <c r="S1794" s="72" t="str">
        <f t="shared" si="418"/>
        <v/>
      </c>
      <c r="AT1794" s="20">
        <f t="shared" si="419"/>
        <v>-6205.5</v>
      </c>
    </row>
    <row r="1795" spans="1:46" ht="33.75">
      <c r="A1795" s="54">
        <v>7092</v>
      </c>
      <c r="B1795" s="54" t="s">
        <v>1036</v>
      </c>
      <c r="C1795" s="58" t="s">
        <v>2962</v>
      </c>
      <c r="D1795" s="79">
        <v>7</v>
      </c>
      <c r="E1795" s="79">
        <v>7</v>
      </c>
      <c r="F1795" s="80">
        <v>482.62</v>
      </c>
      <c r="G1795" s="80">
        <v>68.95</v>
      </c>
      <c r="H1795" s="80">
        <v>482.62</v>
      </c>
      <c r="I1795" s="80" t="s">
        <v>28</v>
      </c>
      <c r="J1795" s="80" t="s">
        <v>28</v>
      </c>
      <c r="K1795" s="80">
        <v>68.95</v>
      </c>
      <c r="L1795" s="73">
        <f t="shared" si="411"/>
        <v>68.95</v>
      </c>
      <c r="M1795" s="73">
        <f t="shared" si="412"/>
        <v>86.45</v>
      </c>
      <c r="N1795" s="72" t="str">
        <f t="shared" si="413"/>
        <v>0618</v>
      </c>
      <c r="O1795" s="74">
        <f t="shared" si="414"/>
        <v>0</v>
      </c>
      <c r="P1795" s="72">
        <f t="shared" si="415"/>
        <v>0</v>
      </c>
      <c r="Q1795" s="74">
        <f t="shared" si="416"/>
        <v>7</v>
      </c>
      <c r="R1795" s="72" t="str">
        <f t="shared" si="417"/>
        <v/>
      </c>
      <c r="S1795" s="72" t="str">
        <f t="shared" si="418"/>
        <v/>
      </c>
      <c r="AT1795" s="20">
        <f t="shared" si="419"/>
        <v>-6205.5</v>
      </c>
    </row>
    <row r="1796" spans="1:46" ht="33.75">
      <c r="A1796" s="54">
        <v>7092</v>
      </c>
      <c r="B1796" s="54" t="s">
        <v>1038</v>
      </c>
      <c r="C1796" s="58" t="s">
        <v>2962</v>
      </c>
      <c r="D1796" s="79">
        <v>7</v>
      </c>
      <c r="E1796" s="79">
        <v>7</v>
      </c>
      <c r="F1796" s="80">
        <v>482.62</v>
      </c>
      <c r="G1796" s="80">
        <v>68.95</v>
      </c>
      <c r="H1796" s="80">
        <v>482.62</v>
      </c>
      <c r="I1796" s="80" t="s">
        <v>28</v>
      </c>
      <c r="J1796" s="80" t="s">
        <v>28</v>
      </c>
      <c r="K1796" s="80">
        <v>68.95</v>
      </c>
      <c r="L1796" s="73">
        <f t="shared" ref="L1796:L1859" si="420">IFERROR(VLOOKUP(B1796,$B$1326:$K$2467,6,0),"")</f>
        <v>68.95</v>
      </c>
      <c r="M1796" s="73">
        <f t="shared" ref="M1796:M1859" si="421">IFERROR(VLOOKUP($B1796,$B$2468:$K$3603,6,0),"")</f>
        <v>86.45</v>
      </c>
      <c r="N1796" s="72" t="str">
        <f t="shared" ref="N1796:N1859" si="422">LEFT(B1796,4)</f>
        <v>0618</v>
      </c>
      <c r="O1796" s="74">
        <f t="shared" ref="O1796:O1859" si="423">E1796-D1796</f>
        <v>0</v>
      </c>
      <c r="P1796" s="72">
        <f t="shared" ref="P1796:P1859" si="424">IF(O1796=20,1,0)</f>
        <v>0</v>
      </c>
      <c r="Q1796" s="74">
        <f t="shared" ref="Q1796:Q1859" si="425">D1796</f>
        <v>7</v>
      </c>
      <c r="R1796" s="72" t="str">
        <f t="shared" ref="R1796:R1859" si="426">IF(P1796=1,Q1796+7,"")</f>
        <v/>
      </c>
      <c r="S1796" s="72" t="str">
        <f t="shared" ref="S1796:S1859" si="427">IF(P1796=1,Q1796+14,"")</f>
        <v/>
      </c>
      <c r="AT1796" s="20">
        <f t="shared" si="419"/>
        <v>-6205.5</v>
      </c>
    </row>
    <row r="1797" spans="1:46" ht="33.75">
      <c r="A1797" s="54">
        <v>7092</v>
      </c>
      <c r="B1797" s="54" t="s">
        <v>1034</v>
      </c>
      <c r="C1797" s="58" t="s">
        <v>2962</v>
      </c>
      <c r="D1797" s="79">
        <v>7</v>
      </c>
      <c r="E1797" s="79">
        <v>7</v>
      </c>
      <c r="F1797" s="80">
        <v>482.62</v>
      </c>
      <c r="G1797" s="80">
        <v>68.95</v>
      </c>
      <c r="H1797" s="80">
        <v>482.62</v>
      </c>
      <c r="I1797" s="80" t="s">
        <v>28</v>
      </c>
      <c r="J1797" s="80" t="s">
        <v>28</v>
      </c>
      <c r="K1797" s="80">
        <v>68.95</v>
      </c>
      <c r="L1797" s="73">
        <f t="shared" si="420"/>
        <v>68.95</v>
      </c>
      <c r="M1797" s="73">
        <f t="shared" si="421"/>
        <v>86.45</v>
      </c>
      <c r="N1797" s="72" t="str">
        <f t="shared" si="422"/>
        <v>0618</v>
      </c>
      <c r="O1797" s="74">
        <f t="shared" si="423"/>
        <v>0</v>
      </c>
      <c r="P1797" s="72">
        <f t="shared" si="424"/>
        <v>0</v>
      </c>
      <c r="Q1797" s="74">
        <f t="shared" si="425"/>
        <v>7</v>
      </c>
      <c r="R1797" s="72" t="str">
        <f t="shared" si="426"/>
        <v/>
      </c>
      <c r="S1797" s="72" t="str">
        <f t="shared" si="427"/>
        <v/>
      </c>
      <c r="AT1797" s="20">
        <f t="shared" si="419"/>
        <v>-6205.5</v>
      </c>
    </row>
    <row r="1798" spans="1:46" ht="33.75">
      <c r="A1798" s="54">
        <v>7093</v>
      </c>
      <c r="B1798" s="54" t="s">
        <v>1048</v>
      </c>
      <c r="C1798" s="58" t="s">
        <v>2963</v>
      </c>
      <c r="D1798" s="79">
        <v>7</v>
      </c>
      <c r="E1798" s="79">
        <v>7</v>
      </c>
      <c r="F1798" s="80">
        <v>661.94</v>
      </c>
      <c r="G1798" s="80">
        <v>94.56</v>
      </c>
      <c r="H1798" s="80">
        <v>661.94</v>
      </c>
      <c r="I1798" s="80" t="s">
        <v>28</v>
      </c>
      <c r="J1798" s="80" t="s">
        <v>28</v>
      </c>
      <c r="K1798" s="80">
        <v>94.56</v>
      </c>
      <c r="L1798" s="73">
        <f t="shared" si="420"/>
        <v>94.56</v>
      </c>
      <c r="M1798" s="73">
        <f t="shared" si="421"/>
        <v>129</v>
      </c>
      <c r="N1798" s="72" t="str">
        <f t="shared" si="422"/>
        <v>0621</v>
      </c>
      <c r="O1798" s="74">
        <f t="shared" si="423"/>
        <v>0</v>
      </c>
      <c r="P1798" s="72">
        <f t="shared" si="424"/>
        <v>0</v>
      </c>
      <c r="Q1798" s="74">
        <f t="shared" si="425"/>
        <v>7</v>
      </c>
      <c r="R1798" s="72" t="str">
        <f t="shared" si="426"/>
        <v/>
      </c>
      <c r="S1798" s="72" t="str">
        <f t="shared" si="427"/>
        <v/>
      </c>
      <c r="AT1798" s="20">
        <f t="shared" si="419"/>
        <v>-8510.4</v>
      </c>
    </row>
    <row r="1799" spans="1:46" ht="33.75">
      <c r="A1799" s="54">
        <v>7093</v>
      </c>
      <c r="B1799" s="54" t="s">
        <v>1052</v>
      </c>
      <c r="C1799" s="58" t="s">
        <v>2963</v>
      </c>
      <c r="D1799" s="79">
        <v>7</v>
      </c>
      <c r="E1799" s="79">
        <v>7</v>
      </c>
      <c r="F1799" s="80">
        <v>661.94</v>
      </c>
      <c r="G1799" s="80">
        <v>94.56</v>
      </c>
      <c r="H1799" s="80">
        <v>661.94</v>
      </c>
      <c r="I1799" s="80" t="s">
        <v>28</v>
      </c>
      <c r="J1799" s="80" t="s">
        <v>28</v>
      </c>
      <c r="K1799" s="80">
        <v>94.56</v>
      </c>
      <c r="L1799" s="73">
        <f t="shared" si="420"/>
        <v>94.56</v>
      </c>
      <c r="M1799" s="73">
        <f t="shared" si="421"/>
        <v>129</v>
      </c>
      <c r="N1799" s="72" t="str">
        <f t="shared" si="422"/>
        <v>0621</v>
      </c>
      <c r="O1799" s="74">
        <f t="shared" si="423"/>
        <v>0</v>
      </c>
      <c r="P1799" s="72">
        <f t="shared" si="424"/>
        <v>0</v>
      </c>
      <c r="Q1799" s="74">
        <f t="shared" si="425"/>
        <v>7</v>
      </c>
      <c r="R1799" s="72" t="str">
        <f t="shared" si="426"/>
        <v/>
      </c>
      <c r="S1799" s="72" t="str">
        <f t="shared" si="427"/>
        <v/>
      </c>
      <c r="AT1799" s="20">
        <f t="shared" si="419"/>
        <v>-8510.4</v>
      </c>
    </row>
    <row r="1800" spans="1:46" ht="33.75">
      <c r="A1800" s="54">
        <v>7093</v>
      </c>
      <c r="B1800" s="54" t="s">
        <v>1050</v>
      </c>
      <c r="C1800" s="58" t="s">
        <v>2963</v>
      </c>
      <c r="D1800" s="79">
        <v>7</v>
      </c>
      <c r="E1800" s="79">
        <v>7</v>
      </c>
      <c r="F1800" s="80">
        <v>661.94</v>
      </c>
      <c r="G1800" s="80">
        <v>94.56</v>
      </c>
      <c r="H1800" s="80">
        <v>661.94</v>
      </c>
      <c r="I1800" s="80" t="s">
        <v>28</v>
      </c>
      <c r="J1800" s="80" t="s">
        <v>28</v>
      </c>
      <c r="K1800" s="80">
        <v>94.56</v>
      </c>
      <c r="L1800" s="73">
        <f t="shared" si="420"/>
        <v>94.56</v>
      </c>
      <c r="M1800" s="73">
        <f t="shared" si="421"/>
        <v>129</v>
      </c>
      <c r="N1800" s="72" t="str">
        <f t="shared" si="422"/>
        <v>0621</v>
      </c>
      <c r="O1800" s="74">
        <f t="shared" si="423"/>
        <v>0</v>
      </c>
      <c r="P1800" s="72">
        <f t="shared" si="424"/>
        <v>0</v>
      </c>
      <c r="Q1800" s="74">
        <f t="shared" si="425"/>
        <v>7</v>
      </c>
      <c r="R1800" s="72" t="str">
        <f t="shared" si="426"/>
        <v/>
      </c>
      <c r="S1800" s="72" t="str">
        <f t="shared" si="427"/>
        <v/>
      </c>
      <c r="AT1800" s="20">
        <f t="shared" si="419"/>
        <v>-8510.4</v>
      </c>
    </row>
    <row r="1801" spans="1:46" ht="33.75">
      <c r="A1801" s="54">
        <v>7093</v>
      </c>
      <c r="B1801" s="54" t="s">
        <v>1046</v>
      </c>
      <c r="C1801" s="58" t="s">
        <v>2963</v>
      </c>
      <c r="D1801" s="79">
        <v>7</v>
      </c>
      <c r="E1801" s="79">
        <v>7</v>
      </c>
      <c r="F1801" s="80">
        <v>661.94</v>
      </c>
      <c r="G1801" s="80">
        <v>94.56</v>
      </c>
      <c r="H1801" s="80">
        <v>661.94</v>
      </c>
      <c r="I1801" s="80" t="s">
        <v>28</v>
      </c>
      <c r="J1801" s="80" t="s">
        <v>28</v>
      </c>
      <c r="K1801" s="80">
        <v>94.56</v>
      </c>
      <c r="L1801" s="73">
        <f t="shared" si="420"/>
        <v>94.56</v>
      </c>
      <c r="M1801" s="73">
        <f t="shared" si="421"/>
        <v>129</v>
      </c>
      <c r="N1801" s="72" t="str">
        <f t="shared" si="422"/>
        <v>0621</v>
      </c>
      <c r="O1801" s="74">
        <f t="shared" si="423"/>
        <v>0</v>
      </c>
      <c r="P1801" s="72">
        <f t="shared" si="424"/>
        <v>0</v>
      </c>
      <c r="Q1801" s="74">
        <f t="shared" si="425"/>
        <v>7</v>
      </c>
      <c r="R1801" s="72" t="str">
        <f t="shared" si="426"/>
        <v/>
      </c>
      <c r="S1801" s="72" t="str">
        <f t="shared" si="427"/>
        <v/>
      </c>
      <c r="AT1801" s="20">
        <f t="shared" si="419"/>
        <v>-8510.4</v>
      </c>
    </row>
    <row r="1802" spans="1:46" ht="33.75">
      <c r="A1802" s="54">
        <v>7093</v>
      </c>
      <c r="B1802" s="54" t="s">
        <v>1054</v>
      </c>
      <c r="C1802" s="58" t="s">
        <v>2963</v>
      </c>
      <c r="D1802" s="79">
        <v>7</v>
      </c>
      <c r="E1802" s="79">
        <v>7</v>
      </c>
      <c r="F1802" s="80">
        <v>661.94</v>
      </c>
      <c r="G1802" s="80">
        <v>94.56</v>
      </c>
      <c r="H1802" s="80">
        <v>661.94</v>
      </c>
      <c r="I1802" s="80" t="s">
        <v>28</v>
      </c>
      <c r="J1802" s="80" t="s">
        <v>28</v>
      </c>
      <c r="K1802" s="80">
        <v>94.56</v>
      </c>
      <c r="L1802" s="73">
        <f t="shared" si="420"/>
        <v>94.56</v>
      </c>
      <c r="M1802" s="73">
        <f t="shared" si="421"/>
        <v>129</v>
      </c>
      <c r="N1802" s="72" t="str">
        <f t="shared" si="422"/>
        <v>0621</v>
      </c>
      <c r="O1802" s="74">
        <f t="shared" si="423"/>
        <v>0</v>
      </c>
      <c r="P1802" s="72">
        <f t="shared" si="424"/>
        <v>0</v>
      </c>
      <c r="Q1802" s="74">
        <f t="shared" si="425"/>
        <v>7</v>
      </c>
      <c r="R1802" s="72" t="str">
        <f t="shared" si="426"/>
        <v/>
      </c>
      <c r="S1802" s="72" t="str">
        <f t="shared" si="427"/>
        <v/>
      </c>
      <c r="AT1802" s="20">
        <f t="shared" si="419"/>
        <v>-8510.4</v>
      </c>
    </row>
    <row r="1803" spans="1:46" ht="33.75">
      <c r="A1803" s="54">
        <v>7093</v>
      </c>
      <c r="B1803" s="54" t="s">
        <v>1044</v>
      </c>
      <c r="C1803" s="58" t="s">
        <v>2963</v>
      </c>
      <c r="D1803" s="79">
        <v>7</v>
      </c>
      <c r="E1803" s="79">
        <v>7</v>
      </c>
      <c r="F1803" s="80">
        <v>661.94</v>
      </c>
      <c r="G1803" s="80">
        <v>94.56</v>
      </c>
      <c r="H1803" s="80">
        <v>661.94</v>
      </c>
      <c r="I1803" s="80" t="s">
        <v>28</v>
      </c>
      <c r="J1803" s="80" t="s">
        <v>28</v>
      </c>
      <c r="K1803" s="80">
        <v>94.56</v>
      </c>
      <c r="L1803" s="73">
        <f t="shared" si="420"/>
        <v>94.56</v>
      </c>
      <c r="M1803" s="73">
        <f t="shared" si="421"/>
        <v>129</v>
      </c>
      <c r="N1803" s="72" t="str">
        <f t="shared" si="422"/>
        <v>0621</v>
      </c>
      <c r="O1803" s="74">
        <f t="shared" si="423"/>
        <v>0</v>
      </c>
      <c r="P1803" s="72">
        <f t="shared" si="424"/>
        <v>0</v>
      </c>
      <c r="Q1803" s="74">
        <f t="shared" si="425"/>
        <v>7</v>
      </c>
      <c r="R1803" s="72" t="str">
        <f t="shared" si="426"/>
        <v/>
      </c>
      <c r="S1803" s="72" t="str">
        <f t="shared" si="427"/>
        <v/>
      </c>
      <c r="AT1803" s="20">
        <f t="shared" ref="AT1803:AT1866" si="428">AS1803+(AI1803-90)*L1803</f>
        <v>-8510.4</v>
      </c>
    </row>
    <row r="1804" spans="1:46" ht="33.75">
      <c r="A1804" s="54">
        <v>7094</v>
      </c>
      <c r="B1804" s="54" t="s">
        <v>1060</v>
      </c>
      <c r="C1804" s="58" t="s">
        <v>2964</v>
      </c>
      <c r="D1804" s="79">
        <v>7</v>
      </c>
      <c r="E1804" s="79">
        <v>7</v>
      </c>
      <c r="F1804" s="80">
        <v>606.04999999999995</v>
      </c>
      <c r="G1804" s="80">
        <v>86.58</v>
      </c>
      <c r="H1804" s="80">
        <v>606.04999999999995</v>
      </c>
      <c r="I1804" s="80" t="s">
        <v>28</v>
      </c>
      <c r="J1804" s="80" t="s">
        <v>28</v>
      </c>
      <c r="K1804" s="80">
        <v>86.58</v>
      </c>
      <c r="L1804" s="73">
        <f t="shared" si="420"/>
        <v>86.58</v>
      </c>
      <c r="M1804" s="73">
        <f t="shared" si="421"/>
        <v>129</v>
      </c>
      <c r="N1804" s="72" t="str">
        <f t="shared" si="422"/>
        <v>0621</v>
      </c>
      <c r="O1804" s="74">
        <f t="shared" si="423"/>
        <v>0</v>
      </c>
      <c r="P1804" s="72">
        <f t="shared" si="424"/>
        <v>0</v>
      </c>
      <c r="Q1804" s="74">
        <f t="shared" si="425"/>
        <v>7</v>
      </c>
      <c r="R1804" s="72" t="str">
        <f t="shared" si="426"/>
        <v/>
      </c>
      <c r="S1804" s="72" t="str">
        <f t="shared" si="427"/>
        <v/>
      </c>
      <c r="AT1804" s="20">
        <f t="shared" si="428"/>
        <v>-7792.2</v>
      </c>
    </row>
    <row r="1805" spans="1:46" ht="33.75">
      <c r="A1805" s="54">
        <v>7094</v>
      </c>
      <c r="B1805" s="54" t="s">
        <v>1058</v>
      </c>
      <c r="C1805" s="58" t="s">
        <v>2964</v>
      </c>
      <c r="D1805" s="79">
        <v>7</v>
      </c>
      <c r="E1805" s="79">
        <v>7</v>
      </c>
      <c r="F1805" s="80">
        <v>606.04999999999995</v>
      </c>
      <c r="G1805" s="80">
        <v>86.58</v>
      </c>
      <c r="H1805" s="80">
        <v>606.04999999999995</v>
      </c>
      <c r="I1805" s="80" t="s">
        <v>28</v>
      </c>
      <c r="J1805" s="80" t="s">
        <v>28</v>
      </c>
      <c r="K1805" s="80">
        <v>86.58</v>
      </c>
      <c r="L1805" s="73">
        <f t="shared" si="420"/>
        <v>86.58</v>
      </c>
      <c r="M1805" s="73">
        <f t="shared" si="421"/>
        <v>129</v>
      </c>
      <c r="N1805" s="72" t="str">
        <f t="shared" si="422"/>
        <v>0621</v>
      </c>
      <c r="O1805" s="74">
        <f t="shared" si="423"/>
        <v>0</v>
      </c>
      <c r="P1805" s="72">
        <f t="shared" si="424"/>
        <v>0</v>
      </c>
      <c r="Q1805" s="74">
        <f t="shared" si="425"/>
        <v>7</v>
      </c>
      <c r="R1805" s="72" t="str">
        <f t="shared" si="426"/>
        <v/>
      </c>
      <c r="S1805" s="72" t="str">
        <f t="shared" si="427"/>
        <v/>
      </c>
      <c r="AT1805" s="20">
        <f t="shared" si="428"/>
        <v>-7792.2</v>
      </c>
    </row>
    <row r="1806" spans="1:46" ht="33.75">
      <c r="A1806" s="54">
        <v>7094</v>
      </c>
      <c r="B1806" s="54" t="s">
        <v>1056</v>
      </c>
      <c r="C1806" s="58" t="s">
        <v>2964</v>
      </c>
      <c r="D1806" s="79">
        <v>7</v>
      </c>
      <c r="E1806" s="79">
        <v>7</v>
      </c>
      <c r="F1806" s="80">
        <v>606.04999999999995</v>
      </c>
      <c r="G1806" s="80">
        <v>86.58</v>
      </c>
      <c r="H1806" s="80">
        <v>606.04999999999995</v>
      </c>
      <c r="I1806" s="80" t="s">
        <v>28</v>
      </c>
      <c r="J1806" s="80" t="s">
        <v>28</v>
      </c>
      <c r="K1806" s="80">
        <v>86.58</v>
      </c>
      <c r="L1806" s="73">
        <f t="shared" si="420"/>
        <v>86.58</v>
      </c>
      <c r="M1806" s="73">
        <f t="shared" si="421"/>
        <v>129</v>
      </c>
      <c r="N1806" s="72" t="str">
        <f t="shared" si="422"/>
        <v>0621</v>
      </c>
      <c r="O1806" s="74">
        <f t="shared" si="423"/>
        <v>0</v>
      </c>
      <c r="P1806" s="72">
        <f t="shared" si="424"/>
        <v>0</v>
      </c>
      <c r="Q1806" s="74">
        <f t="shared" si="425"/>
        <v>7</v>
      </c>
      <c r="R1806" s="72" t="str">
        <f t="shared" si="426"/>
        <v/>
      </c>
      <c r="S1806" s="72" t="str">
        <f t="shared" si="427"/>
        <v/>
      </c>
      <c r="AT1806" s="20">
        <f t="shared" si="428"/>
        <v>-7792.2</v>
      </c>
    </row>
    <row r="1807" spans="1:46" ht="33.75">
      <c r="A1807" s="54">
        <v>7094</v>
      </c>
      <c r="B1807" s="54" t="s">
        <v>1064</v>
      </c>
      <c r="C1807" s="58" t="s">
        <v>2964</v>
      </c>
      <c r="D1807" s="79">
        <v>7</v>
      </c>
      <c r="E1807" s="79">
        <v>7</v>
      </c>
      <c r="F1807" s="80">
        <v>606.04999999999995</v>
      </c>
      <c r="G1807" s="80">
        <v>86.58</v>
      </c>
      <c r="H1807" s="80">
        <v>606.04999999999995</v>
      </c>
      <c r="I1807" s="80" t="s">
        <v>28</v>
      </c>
      <c r="J1807" s="80" t="s">
        <v>28</v>
      </c>
      <c r="K1807" s="80">
        <v>86.58</v>
      </c>
      <c r="L1807" s="73">
        <f t="shared" si="420"/>
        <v>86.58</v>
      </c>
      <c r="M1807" s="73">
        <f t="shared" si="421"/>
        <v>129</v>
      </c>
      <c r="N1807" s="72" t="str">
        <f t="shared" si="422"/>
        <v>0621</v>
      </c>
      <c r="O1807" s="74">
        <f t="shared" si="423"/>
        <v>0</v>
      </c>
      <c r="P1807" s="72">
        <f t="shared" si="424"/>
        <v>0</v>
      </c>
      <c r="Q1807" s="74">
        <f t="shared" si="425"/>
        <v>7</v>
      </c>
      <c r="R1807" s="72" t="str">
        <f t="shared" si="426"/>
        <v/>
      </c>
      <c r="S1807" s="72" t="str">
        <f t="shared" si="427"/>
        <v/>
      </c>
      <c r="AT1807" s="20">
        <f t="shared" si="428"/>
        <v>-7792.2</v>
      </c>
    </row>
    <row r="1808" spans="1:46" ht="33.75">
      <c r="A1808" s="54">
        <v>7094</v>
      </c>
      <c r="B1808" s="54" t="s">
        <v>1066</v>
      </c>
      <c r="C1808" s="58" t="s">
        <v>2964</v>
      </c>
      <c r="D1808" s="79">
        <v>7</v>
      </c>
      <c r="E1808" s="79">
        <v>7</v>
      </c>
      <c r="F1808" s="80">
        <v>606.04999999999995</v>
      </c>
      <c r="G1808" s="80">
        <v>86.58</v>
      </c>
      <c r="H1808" s="80">
        <v>606.04999999999995</v>
      </c>
      <c r="I1808" s="80" t="s">
        <v>28</v>
      </c>
      <c r="J1808" s="80" t="s">
        <v>28</v>
      </c>
      <c r="K1808" s="80">
        <v>86.58</v>
      </c>
      <c r="L1808" s="73">
        <f t="shared" si="420"/>
        <v>86.58</v>
      </c>
      <c r="M1808" s="73">
        <f t="shared" si="421"/>
        <v>129</v>
      </c>
      <c r="N1808" s="72" t="str">
        <f t="shared" si="422"/>
        <v>0621</v>
      </c>
      <c r="O1808" s="74">
        <f t="shared" si="423"/>
        <v>0</v>
      </c>
      <c r="P1808" s="72">
        <f t="shared" si="424"/>
        <v>0</v>
      </c>
      <c r="Q1808" s="74">
        <f t="shared" si="425"/>
        <v>7</v>
      </c>
      <c r="R1808" s="72" t="str">
        <f t="shared" si="426"/>
        <v/>
      </c>
      <c r="S1808" s="72" t="str">
        <f t="shared" si="427"/>
        <v/>
      </c>
      <c r="AT1808" s="20">
        <f t="shared" si="428"/>
        <v>-7792.2</v>
      </c>
    </row>
    <row r="1809" spans="1:46" ht="33.75">
      <c r="A1809" s="54">
        <v>7094</v>
      </c>
      <c r="B1809" s="54" t="s">
        <v>1062</v>
      </c>
      <c r="C1809" s="58" t="s">
        <v>2964</v>
      </c>
      <c r="D1809" s="79">
        <v>7</v>
      </c>
      <c r="E1809" s="79">
        <v>7</v>
      </c>
      <c r="F1809" s="80">
        <v>606.04999999999995</v>
      </c>
      <c r="G1809" s="80">
        <v>86.58</v>
      </c>
      <c r="H1809" s="80">
        <v>606.04999999999995</v>
      </c>
      <c r="I1809" s="80" t="s">
        <v>28</v>
      </c>
      <c r="J1809" s="80" t="s">
        <v>28</v>
      </c>
      <c r="K1809" s="80">
        <v>86.58</v>
      </c>
      <c r="L1809" s="73">
        <f t="shared" si="420"/>
        <v>86.58</v>
      </c>
      <c r="M1809" s="73">
        <f t="shared" si="421"/>
        <v>129</v>
      </c>
      <c r="N1809" s="72" t="str">
        <f t="shared" si="422"/>
        <v>0621</v>
      </c>
      <c r="O1809" s="74">
        <f t="shared" si="423"/>
        <v>0</v>
      </c>
      <c r="P1809" s="72">
        <f t="shared" si="424"/>
        <v>0</v>
      </c>
      <c r="Q1809" s="74">
        <f t="shared" si="425"/>
        <v>7</v>
      </c>
      <c r="R1809" s="72" t="str">
        <f t="shared" si="426"/>
        <v/>
      </c>
      <c r="S1809" s="72" t="str">
        <f t="shared" si="427"/>
        <v/>
      </c>
      <c r="AT1809" s="20">
        <f t="shared" si="428"/>
        <v>-7792.2</v>
      </c>
    </row>
    <row r="1810" spans="1:46" ht="22.5">
      <c r="A1810" s="54">
        <v>7095</v>
      </c>
      <c r="B1810" s="54" t="s">
        <v>1084</v>
      </c>
      <c r="C1810" s="58" t="s">
        <v>2965</v>
      </c>
      <c r="D1810" s="79">
        <v>7</v>
      </c>
      <c r="E1810" s="79">
        <v>7</v>
      </c>
      <c r="F1810" s="80">
        <v>934.7</v>
      </c>
      <c r="G1810" s="80">
        <v>133.53</v>
      </c>
      <c r="H1810" s="80">
        <v>934.7</v>
      </c>
      <c r="I1810" s="80" t="s">
        <v>28</v>
      </c>
      <c r="J1810" s="80" t="s">
        <v>28</v>
      </c>
      <c r="K1810" s="80">
        <v>133.53</v>
      </c>
      <c r="L1810" s="73">
        <f t="shared" si="420"/>
        <v>133.53</v>
      </c>
      <c r="M1810" s="73">
        <f t="shared" si="421"/>
        <v>153.08000000000001</v>
      </c>
      <c r="N1810" s="72" t="str">
        <f t="shared" si="422"/>
        <v>0803</v>
      </c>
      <c r="O1810" s="74">
        <f t="shared" si="423"/>
        <v>0</v>
      </c>
      <c r="P1810" s="72">
        <f t="shared" si="424"/>
        <v>0</v>
      </c>
      <c r="Q1810" s="74">
        <f t="shared" si="425"/>
        <v>7</v>
      </c>
      <c r="R1810" s="72" t="str">
        <f t="shared" si="426"/>
        <v/>
      </c>
      <c r="S1810" s="72" t="str">
        <f t="shared" si="427"/>
        <v/>
      </c>
      <c r="AT1810" s="20">
        <f t="shared" si="428"/>
        <v>-12017.7</v>
      </c>
    </row>
    <row r="1811" spans="1:46" ht="22.5">
      <c r="A1811" s="54">
        <v>7095</v>
      </c>
      <c r="B1811" s="54" t="s">
        <v>1082</v>
      </c>
      <c r="C1811" s="58" t="s">
        <v>2965</v>
      </c>
      <c r="D1811" s="79">
        <v>7</v>
      </c>
      <c r="E1811" s="79">
        <v>7</v>
      </c>
      <c r="F1811" s="80">
        <v>934.7</v>
      </c>
      <c r="G1811" s="80">
        <v>133.53</v>
      </c>
      <c r="H1811" s="80">
        <v>934.7</v>
      </c>
      <c r="I1811" s="80" t="s">
        <v>28</v>
      </c>
      <c r="J1811" s="80" t="s">
        <v>28</v>
      </c>
      <c r="K1811" s="80">
        <v>133.53</v>
      </c>
      <c r="L1811" s="73">
        <f t="shared" si="420"/>
        <v>133.53</v>
      </c>
      <c r="M1811" s="73">
        <f t="shared" si="421"/>
        <v>153.08000000000001</v>
      </c>
      <c r="N1811" s="72" t="str">
        <f t="shared" si="422"/>
        <v>0803</v>
      </c>
      <c r="O1811" s="74">
        <f t="shared" si="423"/>
        <v>0</v>
      </c>
      <c r="P1811" s="72">
        <f t="shared" si="424"/>
        <v>0</v>
      </c>
      <c r="Q1811" s="74">
        <f t="shared" si="425"/>
        <v>7</v>
      </c>
      <c r="R1811" s="72" t="str">
        <f t="shared" si="426"/>
        <v/>
      </c>
      <c r="S1811" s="72" t="str">
        <f t="shared" si="427"/>
        <v/>
      </c>
      <c r="AT1811" s="20">
        <f t="shared" si="428"/>
        <v>-12017.7</v>
      </c>
    </row>
    <row r="1812" spans="1:46" ht="22.5">
      <c r="A1812" s="54">
        <v>7095</v>
      </c>
      <c r="B1812" s="54" t="s">
        <v>1074</v>
      </c>
      <c r="C1812" s="58" t="s">
        <v>2965</v>
      </c>
      <c r="D1812" s="79">
        <v>7</v>
      </c>
      <c r="E1812" s="79">
        <v>7</v>
      </c>
      <c r="F1812" s="80">
        <v>934.7</v>
      </c>
      <c r="G1812" s="80">
        <v>133.53</v>
      </c>
      <c r="H1812" s="80">
        <v>934.7</v>
      </c>
      <c r="I1812" s="80" t="s">
        <v>28</v>
      </c>
      <c r="J1812" s="80" t="s">
        <v>28</v>
      </c>
      <c r="K1812" s="80">
        <v>133.53</v>
      </c>
      <c r="L1812" s="73">
        <f t="shared" si="420"/>
        <v>133.53</v>
      </c>
      <c r="M1812" s="73">
        <f t="shared" si="421"/>
        <v>153.08000000000001</v>
      </c>
      <c r="N1812" s="72" t="str">
        <f t="shared" si="422"/>
        <v>0803</v>
      </c>
      <c r="O1812" s="74">
        <f t="shared" si="423"/>
        <v>0</v>
      </c>
      <c r="P1812" s="72">
        <f t="shared" si="424"/>
        <v>0</v>
      </c>
      <c r="Q1812" s="74">
        <f t="shared" si="425"/>
        <v>7</v>
      </c>
      <c r="R1812" s="72" t="str">
        <f t="shared" si="426"/>
        <v/>
      </c>
      <c r="S1812" s="72" t="str">
        <f t="shared" si="427"/>
        <v/>
      </c>
      <c r="AT1812" s="20">
        <f t="shared" si="428"/>
        <v>-12017.7</v>
      </c>
    </row>
    <row r="1813" spans="1:46" ht="22.5">
      <c r="A1813" s="54">
        <v>7095</v>
      </c>
      <c r="B1813" s="54" t="s">
        <v>1076</v>
      </c>
      <c r="C1813" s="58" t="s">
        <v>2965</v>
      </c>
      <c r="D1813" s="79">
        <v>7</v>
      </c>
      <c r="E1813" s="79">
        <v>7</v>
      </c>
      <c r="F1813" s="80">
        <v>934.7</v>
      </c>
      <c r="G1813" s="80">
        <v>133.53</v>
      </c>
      <c r="H1813" s="80">
        <v>934.7</v>
      </c>
      <c r="I1813" s="80" t="s">
        <v>28</v>
      </c>
      <c r="J1813" s="80" t="s">
        <v>28</v>
      </c>
      <c r="K1813" s="80">
        <v>133.53</v>
      </c>
      <c r="L1813" s="73">
        <f t="shared" si="420"/>
        <v>133.53</v>
      </c>
      <c r="M1813" s="73">
        <f t="shared" si="421"/>
        <v>153.08000000000001</v>
      </c>
      <c r="N1813" s="72" t="str">
        <f t="shared" si="422"/>
        <v>0803</v>
      </c>
      <c r="O1813" s="74">
        <f t="shared" si="423"/>
        <v>0</v>
      </c>
      <c r="P1813" s="72">
        <f t="shared" si="424"/>
        <v>0</v>
      </c>
      <c r="Q1813" s="74">
        <f t="shared" si="425"/>
        <v>7</v>
      </c>
      <c r="R1813" s="72" t="str">
        <f t="shared" si="426"/>
        <v/>
      </c>
      <c r="S1813" s="72" t="str">
        <f t="shared" si="427"/>
        <v/>
      </c>
      <c r="AT1813" s="20">
        <f t="shared" si="428"/>
        <v>-12017.7</v>
      </c>
    </row>
    <row r="1814" spans="1:46" ht="22.5">
      <c r="A1814" s="54">
        <v>7095</v>
      </c>
      <c r="B1814" s="54" t="s">
        <v>1078</v>
      </c>
      <c r="C1814" s="58" t="s">
        <v>2965</v>
      </c>
      <c r="D1814" s="79">
        <v>7</v>
      </c>
      <c r="E1814" s="79">
        <v>7</v>
      </c>
      <c r="F1814" s="80">
        <v>934.7</v>
      </c>
      <c r="G1814" s="80">
        <v>133.53</v>
      </c>
      <c r="H1814" s="80">
        <v>934.7</v>
      </c>
      <c r="I1814" s="80" t="s">
        <v>28</v>
      </c>
      <c r="J1814" s="80" t="s">
        <v>28</v>
      </c>
      <c r="K1814" s="80">
        <v>133.53</v>
      </c>
      <c r="L1814" s="73">
        <f t="shared" si="420"/>
        <v>133.53</v>
      </c>
      <c r="M1814" s="73">
        <f t="shared" si="421"/>
        <v>153.08000000000001</v>
      </c>
      <c r="N1814" s="72" t="str">
        <f t="shared" si="422"/>
        <v>0803</v>
      </c>
      <c r="O1814" s="74">
        <f t="shared" si="423"/>
        <v>0</v>
      </c>
      <c r="P1814" s="72">
        <f t="shared" si="424"/>
        <v>0</v>
      </c>
      <c r="Q1814" s="74">
        <f t="shared" si="425"/>
        <v>7</v>
      </c>
      <c r="R1814" s="72" t="str">
        <f t="shared" si="426"/>
        <v/>
      </c>
      <c r="S1814" s="72" t="str">
        <f t="shared" si="427"/>
        <v/>
      </c>
      <c r="AT1814" s="20">
        <f t="shared" si="428"/>
        <v>-12017.7</v>
      </c>
    </row>
    <row r="1815" spans="1:46" ht="22.5">
      <c r="A1815" s="54">
        <v>7095</v>
      </c>
      <c r="B1815" s="54" t="s">
        <v>1080</v>
      </c>
      <c r="C1815" s="58" t="s">
        <v>2965</v>
      </c>
      <c r="D1815" s="79">
        <v>7</v>
      </c>
      <c r="E1815" s="79">
        <v>7</v>
      </c>
      <c r="F1815" s="80">
        <v>934.7</v>
      </c>
      <c r="G1815" s="80">
        <v>133.53</v>
      </c>
      <c r="H1815" s="80">
        <v>934.7</v>
      </c>
      <c r="I1815" s="80" t="s">
        <v>28</v>
      </c>
      <c r="J1815" s="80" t="s">
        <v>28</v>
      </c>
      <c r="K1815" s="80">
        <v>133.53</v>
      </c>
      <c r="L1815" s="73">
        <f t="shared" si="420"/>
        <v>133.53</v>
      </c>
      <c r="M1815" s="73">
        <f t="shared" si="421"/>
        <v>153.08000000000001</v>
      </c>
      <c r="N1815" s="72" t="str">
        <f t="shared" si="422"/>
        <v>0803</v>
      </c>
      <c r="O1815" s="74">
        <f t="shared" si="423"/>
        <v>0</v>
      </c>
      <c r="P1815" s="72">
        <f t="shared" si="424"/>
        <v>0</v>
      </c>
      <c r="Q1815" s="74">
        <f t="shared" si="425"/>
        <v>7</v>
      </c>
      <c r="R1815" s="72" t="str">
        <f t="shared" si="426"/>
        <v/>
      </c>
      <c r="S1815" s="72" t="str">
        <f t="shared" si="427"/>
        <v/>
      </c>
      <c r="AT1815" s="20">
        <f t="shared" si="428"/>
        <v>-12017.7</v>
      </c>
    </row>
    <row r="1816" spans="1:46" ht="22.5">
      <c r="A1816" s="54">
        <v>7096</v>
      </c>
      <c r="B1816" s="54" t="s">
        <v>1088</v>
      </c>
      <c r="C1816" s="58" t="s">
        <v>2966</v>
      </c>
      <c r="D1816" s="79">
        <v>7</v>
      </c>
      <c r="E1816" s="79">
        <v>7</v>
      </c>
      <c r="F1816" s="80">
        <v>783.04</v>
      </c>
      <c r="G1816" s="80">
        <v>111.86</v>
      </c>
      <c r="H1816" s="80">
        <v>783.04</v>
      </c>
      <c r="I1816" s="80" t="s">
        <v>28</v>
      </c>
      <c r="J1816" s="80" t="s">
        <v>28</v>
      </c>
      <c r="K1816" s="80">
        <v>111.86</v>
      </c>
      <c r="L1816" s="73">
        <f t="shared" si="420"/>
        <v>111.86</v>
      </c>
      <c r="M1816" s="73">
        <f t="shared" si="421"/>
        <v>153.08000000000001</v>
      </c>
      <c r="N1816" s="72" t="str">
        <f t="shared" si="422"/>
        <v>0803</v>
      </c>
      <c r="O1816" s="74">
        <f t="shared" si="423"/>
        <v>0</v>
      </c>
      <c r="P1816" s="72">
        <f t="shared" si="424"/>
        <v>0</v>
      </c>
      <c r="Q1816" s="74">
        <f t="shared" si="425"/>
        <v>7</v>
      </c>
      <c r="R1816" s="72" t="str">
        <f t="shared" si="426"/>
        <v/>
      </c>
      <c r="S1816" s="72" t="str">
        <f t="shared" si="427"/>
        <v/>
      </c>
      <c r="AT1816" s="20">
        <f t="shared" si="428"/>
        <v>-10067.4</v>
      </c>
    </row>
    <row r="1817" spans="1:46" ht="22.5">
      <c r="A1817" s="54">
        <v>7096</v>
      </c>
      <c r="B1817" s="54" t="s">
        <v>1086</v>
      </c>
      <c r="C1817" s="58" t="s">
        <v>2966</v>
      </c>
      <c r="D1817" s="79">
        <v>7</v>
      </c>
      <c r="E1817" s="79">
        <v>7</v>
      </c>
      <c r="F1817" s="80">
        <v>783.04</v>
      </c>
      <c r="G1817" s="80">
        <v>111.86</v>
      </c>
      <c r="H1817" s="80">
        <v>783.04</v>
      </c>
      <c r="I1817" s="80" t="s">
        <v>28</v>
      </c>
      <c r="J1817" s="80" t="s">
        <v>28</v>
      </c>
      <c r="K1817" s="80">
        <v>111.86</v>
      </c>
      <c r="L1817" s="73">
        <f t="shared" si="420"/>
        <v>111.86</v>
      </c>
      <c r="M1817" s="73">
        <f t="shared" si="421"/>
        <v>153.08000000000001</v>
      </c>
      <c r="N1817" s="72" t="str">
        <f t="shared" si="422"/>
        <v>0803</v>
      </c>
      <c r="O1817" s="74">
        <f t="shared" si="423"/>
        <v>0</v>
      </c>
      <c r="P1817" s="72">
        <f t="shared" si="424"/>
        <v>0</v>
      </c>
      <c r="Q1817" s="74">
        <f t="shared" si="425"/>
        <v>7</v>
      </c>
      <c r="R1817" s="72" t="str">
        <f t="shared" si="426"/>
        <v/>
      </c>
      <c r="S1817" s="72" t="str">
        <f t="shared" si="427"/>
        <v/>
      </c>
      <c r="AT1817" s="20">
        <f t="shared" si="428"/>
        <v>-10067.4</v>
      </c>
    </row>
    <row r="1818" spans="1:46" ht="22.5">
      <c r="A1818" s="54">
        <v>7096</v>
      </c>
      <c r="B1818" s="54" t="s">
        <v>1090</v>
      </c>
      <c r="C1818" s="58" t="s">
        <v>2966</v>
      </c>
      <c r="D1818" s="79">
        <v>7</v>
      </c>
      <c r="E1818" s="79">
        <v>7</v>
      </c>
      <c r="F1818" s="80">
        <v>783.04</v>
      </c>
      <c r="G1818" s="80">
        <v>111.86</v>
      </c>
      <c r="H1818" s="80">
        <v>783.04</v>
      </c>
      <c r="I1818" s="80" t="s">
        <v>28</v>
      </c>
      <c r="J1818" s="80" t="s">
        <v>28</v>
      </c>
      <c r="K1818" s="80">
        <v>111.86</v>
      </c>
      <c r="L1818" s="73">
        <f t="shared" si="420"/>
        <v>111.86</v>
      </c>
      <c r="M1818" s="73">
        <f t="shared" si="421"/>
        <v>153.08000000000001</v>
      </c>
      <c r="N1818" s="72" t="str">
        <f t="shared" si="422"/>
        <v>0803</v>
      </c>
      <c r="O1818" s="74">
        <f t="shared" si="423"/>
        <v>0</v>
      </c>
      <c r="P1818" s="72">
        <f t="shared" si="424"/>
        <v>0</v>
      </c>
      <c r="Q1818" s="74">
        <f t="shared" si="425"/>
        <v>7</v>
      </c>
      <c r="R1818" s="72" t="str">
        <f t="shared" si="426"/>
        <v/>
      </c>
      <c r="S1818" s="72" t="str">
        <f t="shared" si="427"/>
        <v/>
      </c>
      <c r="AT1818" s="20">
        <f t="shared" si="428"/>
        <v>-10067.4</v>
      </c>
    </row>
    <row r="1819" spans="1:46" ht="22.5">
      <c r="A1819" s="54">
        <v>7096</v>
      </c>
      <c r="B1819" s="54" t="s">
        <v>1094</v>
      </c>
      <c r="C1819" s="58" t="s">
        <v>2966</v>
      </c>
      <c r="D1819" s="79">
        <v>7</v>
      </c>
      <c r="E1819" s="79">
        <v>7</v>
      </c>
      <c r="F1819" s="80">
        <v>783.04</v>
      </c>
      <c r="G1819" s="80">
        <v>111.86</v>
      </c>
      <c r="H1819" s="80">
        <v>783.04</v>
      </c>
      <c r="I1819" s="80" t="s">
        <v>28</v>
      </c>
      <c r="J1819" s="80" t="s">
        <v>28</v>
      </c>
      <c r="K1819" s="80">
        <v>111.86</v>
      </c>
      <c r="L1819" s="73">
        <f t="shared" si="420"/>
        <v>111.86</v>
      </c>
      <c r="M1819" s="73">
        <f t="shared" si="421"/>
        <v>153.08000000000001</v>
      </c>
      <c r="N1819" s="72" t="str">
        <f t="shared" si="422"/>
        <v>0803</v>
      </c>
      <c r="O1819" s="74">
        <f t="shared" si="423"/>
        <v>0</v>
      </c>
      <c r="P1819" s="72">
        <f t="shared" si="424"/>
        <v>0</v>
      </c>
      <c r="Q1819" s="74">
        <f t="shared" si="425"/>
        <v>7</v>
      </c>
      <c r="R1819" s="72" t="str">
        <f t="shared" si="426"/>
        <v/>
      </c>
      <c r="S1819" s="72" t="str">
        <f t="shared" si="427"/>
        <v/>
      </c>
      <c r="AT1819" s="20">
        <f t="shared" si="428"/>
        <v>-10067.4</v>
      </c>
    </row>
    <row r="1820" spans="1:46" ht="22.5">
      <c r="A1820" s="54">
        <v>7096</v>
      </c>
      <c r="B1820" s="54" t="s">
        <v>1096</v>
      </c>
      <c r="C1820" s="58" t="s">
        <v>2966</v>
      </c>
      <c r="D1820" s="79">
        <v>7</v>
      </c>
      <c r="E1820" s="79">
        <v>7</v>
      </c>
      <c r="F1820" s="80">
        <v>783.04</v>
      </c>
      <c r="G1820" s="80">
        <v>111.86</v>
      </c>
      <c r="H1820" s="80">
        <v>783.04</v>
      </c>
      <c r="I1820" s="80" t="s">
        <v>28</v>
      </c>
      <c r="J1820" s="80" t="s">
        <v>28</v>
      </c>
      <c r="K1820" s="80">
        <v>111.86</v>
      </c>
      <c r="L1820" s="73">
        <f t="shared" si="420"/>
        <v>111.86</v>
      </c>
      <c r="M1820" s="73">
        <f t="shared" si="421"/>
        <v>153.08000000000001</v>
      </c>
      <c r="N1820" s="72" t="str">
        <f t="shared" si="422"/>
        <v>0803</v>
      </c>
      <c r="O1820" s="74">
        <f t="shared" si="423"/>
        <v>0</v>
      </c>
      <c r="P1820" s="72">
        <f t="shared" si="424"/>
        <v>0</v>
      </c>
      <c r="Q1820" s="74">
        <f t="shared" si="425"/>
        <v>7</v>
      </c>
      <c r="R1820" s="72" t="str">
        <f t="shared" si="426"/>
        <v/>
      </c>
      <c r="S1820" s="72" t="str">
        <f t="shared" si="427"/>
        <v/>
      </c>
      <c r="AT1820" s="20">
        <f t="shared" si="428"/>
        <v>-10067.4</v>
      </c>
    </row>
    <row r="1821" spans="1:46" ht="22.5">
      <c r="A1821" s="54">
        <v>7096</v>
      </c>
      <c r="B1821" s="54" t="s">
        <v>1092</v>
      </c>
      <c r="C1821" s="58" t="s">
        <v>2966</v>
      </c>
      <c r="D1821" s="79">
        <v>7</v>
      </c>
      <c r="E1821" s="79">
        <v>7</v>
      </c>
      <c r="F1821" s="80">
        <v>783.04</v>
      </c>
      <c r="G1821" s="80">
        <v>111.86</v>
      </c>
      <c r="H1821" s="80">
        <v>783.04</v>
      </c>
      <c r="I1821" s="80" t="s">
        <v>28</v>
      </c>
      <c r="J1821" s="80" t="s">
        <v>28</v>
      </c>
      <c r="K1821" s="80">
        <v>111.86</v>
      </c>
      <c r="L1821" s="73">
        <f t="shared" si="420"/>
        <v>111.86</v>
      </c>
      <c r="M1821" s="73">
        <f t="shared" si="421"/>
        <v>153.08000000000001</v>
      </c>
      <c r="N1821" s="72" t="str">
        <f t="shared" si="422"/>
        <v>0803</v>
      </c>
      <c r="O1821" s="74">
        <f t="shared" si="423"/>
        <v>0</v>
      </c>
      <c r="P1821" s="72">
        <f t="shared" si="424"/>
        <v>0</v>
      </c>
      <c r="Q1821" s="74">
        <f t="shared" si="425"/>
        <v>7</v>
      </c>
      <c r="R1821" s="72" t="str">
        <f t="shared" si="426"/>
        <v/>
      </c>
      <c r="S1821" s="72" t="str">
        <f t="shared" si="427"/>
        <v/>
      </c>
      <c r="AT1821" s="20">
        <f t="shared" si="428"/>
        <v>-10067.4</v>
      </c>
    </row>
    <row r="1822" spans="1:46" ht="22.5">
      <c r="A1822" s="54">
        <v>7097</v>
      </c>
      <c r="B1822" s="54" t="s">
        <v>1106</v>
      </c>
      <c r="C1822" s="58" t="s">
        <v>2967</v>
      </c>
      <c r="D1822" s="79">
        <v>7</v>
      </c>
      <c r="E1822" s="79">
        <v>7</v>
      </c>
      <c r="F1822" s="80">
        <v>790.37</v>
      </c>
      <c r="G1822" s="80">
        <v>112.91</v>
      </c>
      <c r="H1822" s="80">
        <v>790.37</v>
      </c>
      <c r="I1822" s="80" t="s">
        <v>28</v>
      </c>
      <c r="J1822" s="80" t="s">
        <v>28</v>
      </c>
      <c r="K1822" s="80">
        <v>112.91</v>
      </c>
      <c r="L1822" s="73">
        <f t="shared" si="420"/>
        <v>112.91</v>
      </c>
      <c r="M1822" s="73">
        <f t="shared" si="421"/>
        <v>153.08000000000001</v>
      </c>
      <c r="N1822" s="72" t="str">
        <f t="shared" si="422"/>
        <v>0803</v>
      </c>
      <c r="O1822" s="74">
        <f t="shared" si="423"/>
        <v>0</v>
      </c>
      <c r="P1822" s="72">
        <f t="shared" si="424"/>
        <v>0</v>
      </c>
      <c r="Q1822" s="74">
        <f t="shared" si="425"/>
        <v>7</v>
      </c>
      <c r="R1822" s="72" t="str">
        <f t="shared" si="426"/>
        <v/>
      </c>
      <c r="S1822" s="72" t="str">
        <f t="shared" si="427"/>
        <v/>
      </c>
      <c r="AT1822" s="20">
        <f t="shared" si="428"/>
        <v>-10161.9</v>
      </c>
    </row>
    <row r="1823" spans="1:46" ht="22.5">
      <c r="A1823" s="54">
        <v>7097</v>
      </c>
      <c r="B1823" s="54" t="s">
        <v>1108</v>
      </c>
      <c r="C1823" s="58" t="s">
        <v>2967</v>
      </c>
      <c r="D1823" s="79">
        <v>7</v>
      </c>
      <c r="E1823" s="79">
        <v>7</v>
      </c>
      <c r="F1823" s="80">
        <v>790.37</v>
      </c>
      <c r="G1823" s="80">
        <v>112.91</v>
      </c>
      <c r="H1823" s="80">
        <v>790.37</v>
      </c>
      <c r="I1823" s="80" t="s">
        <v>28</v>
      </c>
      <c r="J1823" s="80" t="s">
        <v>28</v>
      </c>
      <c r="K1823" s="80">
        <v>112.91</v>
      </c>
      <c r="L1823" s="73">
        <f t="shared" si="420"/>
        <v>112.91</v>
      </c>
      <c r="M1823" s="73">
        <f t="shared" si="421"/>
        <v>153.08000000000001</v>
      </c>
      <c r="N1823" s="72" t="str">
        <f t="shared" si="422"/>
        <v>0803</v>
      </c>
      <c r="O1823" s="74">
        <f t="shared" si="423"/>
        <v>0</v>
      </c>
      <c r="P1823" s="72">
        <f t="shared" si="424"/>
        <v>0</v>
      </c>
      <c r="Q1823" s="74">
        <f t="shared" si="425"/>
        <v>7</v>
      </c>
      <c r="R1823" s="72" t="str">
        <f t="shared" si="426"/>
        <v/>
      </c>
      <c r="S1823" s="72" t="str">
        <f t="shared" si="427"/>
        <v/>
      </c>
      <c r="AT1823" s="20">
        <f t="shared" si="428"/>
        <v>-10161.9</v>
      </c>
    </row>
    <row r="1824" spans="1:46" ht="22.5">
      <c r="A1824" s="54">
        <v>7097</v>
      </c>
      <c r="B1824" s="54" t="s">
        <v>1104</v>
      </c>
      <c r="C1824" s="58" t="s">
        <v>2967</v>
      </c>
      <c r="D1824" s="79">
        <v>7</v>
      </c>
      <c r="E1824" s="79">
        <v>7</v>
      </c>
      <c r="F1824" s="80">
        <v>790.37</v>
      </c>
      <c r="G1824" s="80">
        <v>112.91</v>
      </c>
      <c r="H1824" s="80">
        <v>790.37</v>
      </c>
      <c r="I1824" s="80" t="s">
        <v>28</v>
      </c>
      <c r="J1824" s="80" t="s">
        <v>28</v>
      </c>
      <c r="K1824" s="80">
        <v>112.91</v>
      </c>
      <c r="L1824" s="73">
        <f t="shared" si="420"/>
        <v>112.91</v>
      </c>
      <c r="M1824" s="73">
        <f t="shared" si="421"/>
        <v>153.08000000000001</v>
      </c>
      <c r="N1824" s="72" t="str">
        <f t="shared" si="422"/>
        <v>0803</v>
      </c>
      <c r="O1824" s="74">
        <f t="shared" si="423"/>
        <v>0</v>
      </c>
      <c r="P1824" s="72">
        <f t="shared" si="424"/>
        <v>0</v>
      </c>
      <c r="Q1824" s="74">
        <f t="shared" si="425"/>
        <v>7</v>
      </c>
      <c r="R1824" s="72" t="str">
        <f t="shared" si="426"/>
        <v/>
      </c>
      <c r="S1824" s="72" t="str">
        <f t="shared" si="427"/>
        <v/>
      </c>
      <c r="AT1824" s="20">
        <f t="shared" si="428"/>
        <v>-10161.9</v>
      </c>
    </row>
    <row r="1825" spans="1:46" ht="22.5">
      <c r="A1825" s="54">
        <v>7097</v>
      </c>
      <c r="B1825" s="54" t="s">
        <v>1100</v>
      </c>
      <c r="C1825" s="58" t="s">
        <v>2967</v>
      </c>
      <c r="D1825" s="79">
        <v>7</v>
      </c>
      <c r="E1825" s="79">
        <v>7</v>
      </c>
      <c r="F1825" s="80">
        <v>790.37</v>
      </c>
      <c r="G1825" s="80">
        <v>112.91</v>
      </c>
      <c r="H1825" s="80">
        <v>790.37</v>
      </c>
      <c r="I1825" s="80" t="s">
        <v>28</v>
      </c>
      <c r="J1825" s="80" t="s">
        <v>28</v>
      </c>
      <c r="K1825" s="80">
        <v>112.91</v>
      </c>
      <c r="L1825" s="73">
        <f t="shared" si="420"/>
        <v>112.91</v>
      </c>
      <c r="M1825" s="73">
        <f t="shared" si="421"/>
        <v>153.08000000000001</v>
      </c>
      <c r="N1825" s="72" t="str">
        <f t="shared" si="422"/>
        <v>0803</v>
      </c>
      <c r="O1825" s="74">
        <f t="shared" si="423"/>
        <v>0</v>
      </c>
      <c r="P1825" s="72">
        <f t="shared" si="424"/>
        <v>0</v>
      </c>
      <c r="Q1825" s="74">
        <f t="shared" si="425"/>
        <v>7</v>
      </c>
      <c r="R1825" s="72" t="str">
        <f t="shared" si="426"/>
        <v/>
      </c>
      <c r="S1825" s="72" t="str">
        <f t="shared" si="427"/>
        <v/>
      </c>
      <c r="AT1825" s="20">
        <f t="shared" si="428"/>
        <v>-10161.9</v>
      </c>
    </row>
    <row r="1826" spans="1:46" ht="22.5">
      <c r="A1826" s="54">
        <v>7097</v>
      </c>
      <c r="B1826" s="54" t="s">
        <v>1102</v>
      </c>
      <c r="C1826" s="58" t="s">
        <v>2967</v>
      </c>
      <c r="D1826" s="79">
        <v>7</v>
      </c>
      <c r="E1826" s="79">
        <v>7</v>
      </c>
      <c r="F1826" s="80">
        <v>790.37</v>
      </c>
      <c r="G1826" s="80">
        <v>112.91</v>
      </c>
      <c r="H1826" s="80">
        <v>790.37</v>
      </c>
      <c r="I1826" s="80" t="s">
        <v>28</v>
      </c>
      <c r="J1826" s="80" t="s">
        <v>28</v>
      </c>
      <c r="K1826" s="80">
        <v>112.91</v>
      </c>
      <c r="L1826" s="73">
        <f t="shared" si="420"/>
        <v>112.91</v>
      </c>
      <c r="M1826" s="73">
        <f t="shared" si="421"/>
        <v>153.08000000000001</v>
      </c>
      <c r="N1826" s="72" t="str">
        <f t="shared" si="422"/>
        <v>0803</v>
      </c>
      <c r="O1826" s="74">
        <f t="shared" si="423"/>
        <v>0</v>
      </c>
      <c r="P1826" s="72">
        <f t="shared" si="424"/>
        <v>0</v>
      </c>
      <c r="Q1826" s="74">
        <f t="shared" si="425"/>
        <v>7</v>
      </c>
      <c r="R1826" s="72" t="str">
        <f t="shared" si="426"/>
        <v/>
      </c>
      <c r="S1826" s="72" t="str">
        <f t="shared" si="427"/>
        <v/>
      </c>
      <c r="AT1826" s="20">
        <f t="shared" si="428"/>
        <v>-10161.9</v>
      </c>
    </row>
    <row r="1827" spans="1:46" ht="22.5">
      <c r="A1827" s="54">
        <v>7097</v>
      </c>
      <c r="B1827" s="54" t="s">
        <v>1098</v>
      </c>
      <c r="C1827" s="58" t="s">
        <v>2967</v>
      </c>
      <c r="D1827" s="79">
        <v>7</v>
      </c>
      <c r="E1827" s="79">
        <v>7</v>
      </c>
      <c r="F1827" s="80">
        <v>790.37</v>
      </c>
      <c r="G1827" s="80">
        <v>112.91</v>
      </c>
      <c r="H1827" s="80">
        <v>790.37</v>
      </c>
      <c r="I1827" s="80" t="s">
        <v>28</v>
      </c>
      <c r="J1827" s="80" t="s">
        <v>28</v>
      </c>
      <c r="K1827" s="80">
        <v>112.91</v>
      </c>
      <c r="L1827" s="73">
        <f t="shared" si="420"/>
        <v>112.91</v>
      </c>
      <c r="M1827" s="73">
        <f t="shared" si="421"/>
        <v>153.08000000000001</v>
      </c>
      <c r="N1827" s="72" t="str">
        <f t="shared" si="422"/>
        <v>0803</v>
      </c>
      <c r="O1827" s="74">
        <f t="shared" si="423"/>
        <v>0</v>
      </c>
      <c r="P1827" s="72">
        <f t="shared" si="424"/>
        <v>0</v>
      </c>
      <c r="Q1827" s="74">
        <f t="shared" si="425"/>
        <v>7</v>
      </c>
      <c r="R1827" s="72" t="str">
        <f t="shared" si="426"/>
        <v/>
      </c>
      <c r="S1827" s="72" t="str">
        <f t="shared" si="427"/>
        <v/>
      </c>
      <c r="AT1827" s="20">
        <f t="shared" si="428"/>
        <v>-10161.9</v>
      </c>
    </row>
    <row r="1828" spans="1:46" ht="33.75">
      <c r="A1828" s="54">
        <v>7098</v>
      </c>
      <c r="B1828" s="54" t="s">
        <v>1116</v>
      </c>
      <c r="C1828" s="58" t="s">
        <v>2968</v>
      </c>
      <c r="D1828" s="79">
        <v>7</v>
      </c>
      <c r="E1828" s="79">
        <v>7</v>
      </c>
      <c r="F1828" s="80">
        <v>756.69</v>
      </c>
      <c r="G1828" s="80">
        <v>108.1</v>
      </c>
      <c r="H1828" s="80">
        <v>756.69</v>
      </c>
      <c r="I1828" s="80" t="s">
        <v>28</v>
      </c>
      <c r="J1828" s="80" t="s">
        <v>28</v>
      </c>
      <c r="K1828" s="80">
        <v>108.1</v>
      </c>
      <c r="L1828" s="73">
        <f t="shared" si="420"/>
        <v>108.1</v>
      </c>
      <c r="M1828" s="73">
        <f t="shared" si="421"/>
        <v>178.32</v>
      </c>
      <c r="N1828" s="72" t="str">
        <f t="shared" si="422"/>
        <v>0818</v>
      </c>
      <c r="O1828" s="74">
        <f t="shared" si="423"/>
        <v>0</v>
      </c>
      <c r="P1828" s="72">
        <f t="shared" si="424"/>
        <v>0</v>
      </c>
      <c r="Q1828" s="74">
        <f t="shared" si="425"/>
        <v>7</v>
      </c>
      <c r="R1828" s="72" t="str">
        <f t="shared" si="426"/>
        <v/>
      </c>
      <c r="S1828" s="72" t="str">
        <f t="shared" si="427"/>
        <v/>
      </c>
      <c r="AT1828" s="20">
        <f t="shared" si="428"/>
        <v>-9729</v>
      </c>
    </row>
    <row r="1829" spans="1:46" ht="33.75">
      <c r="A1829" s="54">
        <v>7098</v>
      </c>
      <c r="B1829" s="54" t="s">
        <v>1118</v>
      </c>
      <c r="C1829" s="58" t="s">
        <v>2968</v>
      </c>
      <c r="D1829" s="79">
        <v>7</v>
      </c>
      <c r="E1829" s="79">
        <v>7</v>
      </c>
      <c r="F1829" s="80">
        <v>756.69</v>
      </c>
      <c r="G1829" s="80">
        <v>108.1</v>
      </c>
      <c r="H1829" s="80">
        <v>756.69</v>
      </c>
      <c r="I1829" s="80" t="s">
        <v>28</v>
      </c>
      <c r="J1829" s="80" t="s">
        <v>28</v>
      </c>
      <c r="K1829" s="80">
        <v>108.1</v>
      </c>
      <c r="L1829" s="73">
        <f t="shared" si="420"/>
        <v>108.1</v>
      </c>
      <c r="M1829" s="73">
        <f t="shared" si="421"/>
        <v>178.32</v>
      </c>
      <c r="N1829" s="72" t="str">
        <f t="shared" si="422"/>
        <v>0818</v>
      </c>
      <c r="O1829" s="74">
        <f t="shared" si="423"/>
        <v>0</v>
      </c>
      <c r="P1829" s="72">
        <f t="shared" si="424"/>
        <v>0</v>
      </c>
      <c r="Q1829" s="74">
        <f t="shared" si="425"/>
        <v>7</v>
      </c>
      <c r="R1829" s="72" t="str">
        <f t="shared" si="426"/>
        <v/>
      </c>
      <c r="S1829" s="72" t="str">
        <f t="shared" si="427"/>
        <v/>
      </c>
      <c r="AT1829" s="20">
        <f t="shared" si="428"/>
        <v>-9729</v>
      </c>
    </row>
    <row r="1830" spans="1:46" ht="33.75">
      <c r="A1830" s="54">
        <v>7098</v>
      </c>
      <c r="B1830" s="54" t="s">
        <v>1114</v>
      </c>
      <c r="C1830" s="58" t="s">
        <v>2968</v>
      </c>
      <c r="D1830" s="79">
        <v>7</v>
      </c>
      <c r="E1830" s="79">
        <v>7</v>
      </c>
      <c r="F1830" s="80">
        <v>756.69</v>
      </c>
      <c r="G1830" s="80">
        <v>108.1</v>
      </c>
      <c r="H1830" s="80">
        <v>756.69</v>
      </c>
      <c r="I1830" s="80" t="s">
        <v>28</v>
      </c>
      <c r="J1830" s="80" t="s">
        <v>28</v>
      </c>
      <c r="K1830" s="80">
        <v>108.1</v>
      </c>
      <c r="L1830" s="73">
        <f t="shared" si="420"/>
        <v>108.1</v>
      </c>
      <c r="M1830" s="73">
        <f t="shared" si="421"/>
        <v>178.32</v>
      </c>
      <c r="N1830" s="72" t="str">
        <f t="shared" si="422"/>
        <v>0818</v>
      </c>
      <c r="O1830" s="74">
        <f t="shared" si="423"/>
        <v>0</v>
      </c>
      <c r="P1830" s="72">
        <f t="shared" si="424"/>
        <v>0</v>
      </c>
      <c r="Q1830" s="74">
        <f t="shared" si="425"/>
        <v>7</v>
      </c>
      <c r="R1830" s="72" t="str">
        <f t="shared" si="426"/>
        <v/>
      </c>
      <c r="S1830" s="72" t="str">
        <f t="shared" si="427"/>
        <v/>
      </c>
      <c r="AT1830" s="20">
        <f t="shared" si="428"/>
        <v>-9729</v>
      </c>
    </row>
    <row r="1831" spans="1:46" ht="33.75">
      <c r="A1831" s="54">
        <v>7098</v>
      </c>
      <c r="B1831" s="54" t="s">
        <v>1120</v>
      </c>
      <c r="C1831" s="58" t="s">
        <v>2968</v>
      </c>
      <c r="D1831" s="79">
        <v>7</v>
      </c>
      <c r="E1831" s="79">
        <v>7</v>
      </c>
      <c r="F1831" s="80">
        <v>756.69</v>
      </c>
      <c r="G1831" s="80">
        <v>108.1</v>
      </c>
      <c r="H1831" s="80">
        <v>756.69</v>
      </c>
      <c r="I1831" s="80" t="s">
        <v>28</v>
      </c>
      <c r="J1831" s="80" t="s">
        <v>28</v>
      </c>
      <c r="K1831" s="80">
        <v>108.1</v>
      </c>
      <c r="L1831" s="73">
        <f t="shared" si="420"/>
        <v>108.1</v>
      </c>
      <c r="M1831" s="73">
        <f t="shared" si="421"/>
        <v>178.32</v>
      </c>
      <c r="N1831" s="72" t="str">
        <f t="shared" si="422"/>
        <v>0818</v>
      </c>
      <c r="O1831" s="74">
        <f t="shared" si="423"/>
        <v>0</v>
      </c>
      <c r="P1831" s="72">
        <f t="shared" si="424"/>
        <v>0</v>
      </c>
      <c r="Q1831" s="74">
        <f t="shared" si="425"/>
        <v>7</v>
      </c>
      <c r="R1831" s="72" t="str">
        <f t="shared" si="426"/>
        <v/>
      </c>
      <c r="S1831" s="72" t="str">
        <f t="shared" si="427"/>
        <v/>
      </c>
      <c r="AT1831" s="20">
        <f t="shared" si="428"/>
        <v>-9729</v>
      </c>
    </row>
    <row r="1832" spans="1:46" ht="33.75">
      <c r="A1832" s="54">
        <v>7098</v>
      </c>
      <c r="B1832" s="54" t="s">
        <v>1112</v>
      </c>
      <c r="C1832" s="58" t="s">
        <v>2968</v>
      </c>
      <c r="D1832" s="79">
        <v>7</v>
      </c>
      <c r="E1832" s="79">
        <v>7</v>
      </c>
      <c r="F1832" s="80">
        <v>756.69</v>
      </c>
      <c r="G1832" s="80">
        <v>108.1</v>
      </c>
      <c r="H1832" s="80">
        <v>756.69</v>
      </c>
      <c r="I1832" s="80" t="s">
        <v>28</v>
      </c>
      <c r="J1832" s="80" t="s">
        <v>28</v>
      </c>
      <c r="K1832" s="80">
        <v>108.1</v>
      </c>
      <c r="L1832" s="73">
        <f t="shared" si="420"/>
        <v>108.1</v>
      </c>
      <c r="M1832" s="73">
        <f t="shared" si="421"/>
        <v>178.32</v>
      </c>
      <c r="N1832" s="72" t="str">
        <f t="shared" si="422"/>
        <v>0818</v>
      </c>
      <c r="O1832" s="74">
        <f t="shared" si="423"/>
        <v>0</v>
      </c>
      <c r="P1832" s="72">
        <f t="shared" si="424"/>
        <v>0</v>
      </c>
      <c r="Q1832" s="74">
        <f t="shared" si="425"/>
        <v>7</v>
      </c>
      <c r="R1832" s="72" t="str">
        <f t="shared" si="426"/>
        <v/>
      </c>
      <c r="S1832" s="72" t="str">
        <f t="shared" si="427"/>
        <v/>
      </c>
      <c r="AT1832" s="20">
        <f t="shared" si="428"/>
        <v>-9729</v>
      </c>
    </row>
    <row r="1833" spans="1:46" ht="33.75">
      <c r="A1833" s="54">
        <v>7098</v>
      </c>
      <c r="B1833" s="54" t="s">
        <v>1122</v>
      </c>
      <c r="C1833" s="58" t="s">
        <v>2968</v>
      </c>
      <c r="D1833" s="79">
        <v>7</v>
      </c>
      <c r="E1833" s="79">
        <v>7</v>
      </c>
      <c r="F1833" s="80">
        <v>756.69</v>
      </c>
      <c r="G1833" s="80">
        <v>108.1</v>
      </c>
      <c r="H1833" s="80">
        <v>756.69</v>
      </c>
      <c r="I1833" s="80" t="s">
        <v>28</v>
      </c>
      <c r="J1833" s="80" t="s">
        <v>28</v>
      </c>
      <c r="K1833" s="80">
        <v>108.1</v>
      </c>
      <c r="L1833" s="73">
        <f t="shared" si="420"/>
        <v>108.1</v>
      </c>
      <c r="M1833" s="73">
        <f t="shared" si="421"/>
        <v>178.32</v>
      </c>
      <c r="N1833" s="72" t="str">
        <f t="shared" si="422"/>
        <v>0818</v>
      </c>
      <c r="O1833" s="74">
        <f t="shared" si="423"/>
        <v>0</v>
      </c>
      <c r="P1833" s="72">
        <f t="shared" si="424"/>
        <v>0</v>
      </c>
      <c r="Q1833" s="74">
        <f t="shared" si="425"/>
        <v>7</v>
      </c>
      <c r="R1833" s="72" t="str">
        <f t="shared" si="426"/>
        <v/>
      </c>
      <c r="S1833" s="72" t="str">
        <f t="shared" si="427"/>
        <v/>
      </c>
      <c r="AT1833" s="20">
        <f t="shared" si="428"/>
        <v>-9729</v>
      </c>
    </row>
    <row r="1834" spans="1:46" ht="33.75">
      <c r="A1834" s="54">
        <v>7099</v>
      </c>
      <c r="B1834" s="54" t="s">
        <v>1130</v>
      </c>
      <c r="C1834" s="58" t="s">
        <v>2969</v>
      </c>
      <c r="D1834" s="79">
        <v>7</v>
      </c>
      <c r="E1834" s="79">
        <v>7</v>
      </c>
      <c r="F1834" s="80">
        <v>755.47</v>
      </c>
      <c r="G1834" s="80">
        <v>107.92</v>
      </c>
      <c r="H1834" s="80">
        <v>755.47</v>
      </c>
      <c r="I1834" s="80" t="s">
        <v>28</v>
      </c>
      <c r="J1834" s="80" t="s">
        <v>28</v>
      </c>
      <c r="K1834" s="80">
        <v>107.92</v>
      </c>
      <c r="L1834" s="73">
        <f t="shared" si="420"/>
        <v>107.92</v>
      </c>
      <c r="M1834" s="73">
        <f t="shared" si="421"/>
        <v>178.32</v>
      </c>
      <c r="N1834" s="72" t="str">
        <f t="shared" si="422"/>
        <v>0818</v>
      </c>
      <c r="O1834" s="74">
        <f t="shared" si="423"/>
        <v>0</v>
      </c>
      <c r="P1834" s="72">
        <f t="shared" si="424"/>
        <v>0</v>
      </c>
      <c r="Q1834" s="74">
        <f t="shared" si="425"/>
        <v>7</v>
      </c>
      <c r="R1834" s="72" t="str">
        <f t="shared" si="426"/>
        <v/>
      </c>
      <c r="S1834" s="72" t="str">
        <f t="shared" si="427"/>
        <v/>
      </c>
      <c r="AT1834" s="20">
        <f t="shared" si="428"/>
        <v>-9712.7999999999993</v>
      </c>
    </row>
    <row r="1835" spans="1:46" ht="33.75">
      <c r="A1835" s="54">
        <v>7099</v>
      </c>
      <c r="B1835" s="54" t="s">
        <v>1132</v>
      </c>
      <c r="C1835" s="58" t="s">
        <v>2969</v>
      </c>
      <c r="D1835" s="79">
        <v>7</v>
      </c>
      <c r="E1835" s="79">
        <v>7</v>
      </c>
      <c r="F1835" s="80">
        <v>755.47</v>
      </c>
      <c r="G1835" s="80">
        <v>107.92</v>
      </c>
      <c r="H1835" s="80">
        <v>755.47</v>
      </c>
      <c r="I1835" s="80" t="s">
        <v>28</v>
      </c>
      <c r="J1835" s="80" t="s">
        <v>28</v>
      </c>
      <c r="K1835" s="80">
        <v>107.92</v>
      </c>
      <c r="L1835" s="73">
        <f t="shared" si="420"/>
        <v>107.92</v>
      </c>
      <c r="M1835" s="73">
        <f t="shared" si="421"/>
        <v>178.32</v>
      </c>
      <c r="N1835" s="72" t="str">
        <f t="shared" si="422"/>
        <v>0818</v>
      </c>
      <c r="O1835" s="74">
        <f t="shared" si="423"/>
        <v>0</v>
      </c>
      <c r="P1835" s="72">
        <f t="shared" si="424"/>
        <v>0</v>
      </c>
      <c r="Q1835" s="74">
        <f t="shared" si="425"/>
        <v>7</v>
      </c>
      <c r="R1835" s="72" t="str">
        <f t="shared" si="426"/>
        <v/>
      </c>
      <c r="S1835" s="72" t="str">
        <f t="shared" si="427"/>
        <v/>
      </c>
      <c r="AT1835" s="20">
        <f t="shared" si="428"/>
        <v>-9712.7999999999993</v>
      </c>
    </row>
    <row r="1836" spans="1:46" ht="33.75">
      <c r="A1836" s="54">
        <v>7099</v>
      </c>
      <c r="B1836" s="54" t="s">
        <v>1126</v>
      </c>
      <c r="C1836" s="58" t="s">
        <v>2969</v>
      </c>
      <c r="D1836" s="79">
        <v>7</v>
      </c>
      <c r="E1836" s="79">
        <v>7</v>
      </c>
      <c r="F1836" s="80">
        <v>755.47</v>
      </c>
      <c r="G1836" s="80">
        <v>107.92</v>
      </c>
      <c r="H1836" s="80">
        <v>755.47</v>
      </c>
      <c r="I1836" s="80" t="s">
        <v>28</v>
      </c>
      <c r="J1836" s="80" t="s">
        <v>28</v>
      </c>
      <c r="K1836" s="80">
        <v>107.92</v>
      </c>
      <c r="L1836" s="73">
        <f t="shared" si="420"/>
        <v>107.92</v>
      </c>
      <c r="M1836" s="73">
        <f t="shared" si="421"/>
        <v>178.32</v>
      </c>
      <c r="N1836" s="72" t="str">
        <f t="shared" si="422"/>
        <v>0818</v>
      </c>
      <c r="O1836" s="74">
        <f t="shared" si="423"/>
        <v>0</v>
      </c>
      <c r="P1836" s="72">
        <f t="shared" si="424"/>
        <v>0</v>
      </c>
      <c r="Q1836" s="74">
        <f t="shared" si="425"/>
        <v>7</v>
      </c>
      <c r="R1836" s="72" t="str">
        <f t="shared" si="426"/>
        <v/>
      </c>
      <c r="S1836" s="72" t="str">
        <f t="shared" si="427"/>
        <v/>
      </c>
      <c r="AT1836" s="20">
        <f t="shared" si="428"/>
        <v>-9712.7999999999993</v>
      </c>
    </row>
    <row r="1837" spans="1:46" ht="33.75">
      <c r="A1837" s="54">
        <v>7099</v>
      </c>
      <c r="B1837" s="54" t="s">
        <v>1128</v>
      </c>
      <c r="C1837" s="58" t="s">
        <v>2969</v>
      </c>
      <c r="D1837" s="79">
        <v>7</v>
      </c>
      <c r="E1837" s="79">
        <v>7</v>
      </c>
      <c r="F1837" s="80">
        <v>755.47</v>
      </c>
      <c r="G1837" s="80">
        <v>107.92</v>
      </c>
      <c r="H1837" s="80">
        <v>755.47</v>
      </c>
      <c r="I1837" s="80" t="s">
        <v>28</v>
      </c>
      <c r="J1837" s="80" t="s">
        <v>28</v>
      </c>
      <c r="K1837" s="80">
        <v>107.92</v>
      </c>
      <c r="L1837" s="73">
        <f t="shared" si="420"/>
        <v>107.92</v>
      </c>
      <c r="M1837" s="73">
        <f t="shared" si="421"/>
        <v>178.32</v>
      </c>
      <c r="N1837" s="72" t="str">
        <f t="shared" si="422"/>
        <v>0818</v>
      </c>
      <c r="O1837" s="74">
        <f t="shared" si="423"/>
        <v>0</v>
      </c>
      <c r="P1837" s="72">
        <f t="shared" si="424"/>
        <v>0</v>
      </c>
      <c r="Q1837" s="74">
        <f t="shared" si="425"/>
        <v>7</v>
      </c>
      <c r="R1837" s="72" t="str">
        <f t="shared" si="426"/>
        <v/>
      </c>
      <c r="S1837" s="72" t="str">
        <f t="shared" si="427"/>
        <v/>
      </c>
      <c r="AT1837" s="20">
        <f t="shared" si="428"/>
        <v>-9712.7999999999993</v>
      </c>
    </row>
    <row r="1838" spans="1:46" ht="33.75">
      <c r="A1838" s="54">
        <v>7099</v>
      </c>
      <c r="B1838" s="54" t="s">
        <v>1134</v>
      </c>
      <c r="C1838" s="58" t="s">
        <v>2969</v>
      </c>
      <c r="D1838" s="79">
        <v>7</v>
      </c>
      <c r="E1838" s="79">
        <v>7</v>
      </c>
      <c r="F1838" s="80">
        <v>755.47</v>
      </c>
      <c r="G1838" s="80">
        <v>107.92</v>
      </c>
      <c r="H1838" s="80">
        <v>755.47</v>
      </c>
      <c r="I1838" s="80" t="s">
        <v>28</v>
      </c>
      <c r="J1838" s="80" t="s">
        <v>28</v>
      </c>
      <c r="K1838" s="80">
        <v>107.92</v>
      </c>
      <c r="L1838" s="73">
        <f t="shared" si="420"/>
        <v>107.92</v>
      </c>
      <c r="M1838" s="73">
        <f t="shared" si="421"/>
        <v>178.32</v>
      </c>
      <c r="N1838" s="72" t="str">
        <f t="shared" si="422"/>
        <v>0818</v>
      </c>
      <c r="O1838" s="74">
        <f t="shared" si="423"/>
        <v>0</v>
      </c>
      <c r="P1838" s="72">
        <f t="shared" si="424"/>
        <v>0</v>
      </c>
      <c r="Q1838" s="74">
        <f t="shared" si="425"/>
        <v>7</v>
      </c>
      <c r="R1838" s="72" t="str">
        <f t="shared" si="426"/>
        <v/>
      </c>
      <c r="S1838" s="72" t="str">
        <f t="shared" si="427"/>
        <v/>
      </c>
      <c r="AT1838" s="20">
        <f t="shared" si="428"/>
        <v>-9712.7999999999993</v>
      </c>
    </row>
    <row r="1839" spans="1:46" ht="33.75">
      <c r="A1839" s="54">
        <v>7099</v>
      </c>
      <c r="B1839" s="54" t="s">
        <v>1124</v>
      </c>
      <c r="C1839" s="58" t="s">
        <v>2969</v>
      </c>
      <c r="D1839" s="79">
        <v>7</v>
      </c>
      <c r="E1839" s="79">
        <v>7</v>
      </c>
      <c r="F1839" s="80">
        <v>755.47</v>
      </c>
      <c r="G1839" s="80">
        <v>107.92</v>
      </c>
      <c r="H1839" s="80">
        <v>755.47</v>
      </c>
      <c r="I1839" s="80" t="s">
        <v>28</v>
      </c>
      <c r="J1839" s="80" t="s">
        <v>28</v>
      </c>
      <c r="K1839" s="80">
        <v>107.92</v>
      </c>
      <c r="L1839" s="73">
        <f t="shared" si="420"/>
        <v>107.92</v>
      </c>
      <c r="M1839" s="73">
        <f t="shared" si="421"/>
        <v>178.32</v>
      </c>
      <c r="N1839" s="72" t="str">
        <f t="shared" si="422"/>
        <v>0818</v>
      </c>
      <c r="O1839" s="74">
        <f t="shared" si="423"/>
        <v>0</v>
      </c>
      <c r="P1839" s="72">
        <f t="shared" si="424"/>
        <v>0</v>
      </c>
      <c r="Q1839" s="74">
        <f t="shared" si="425"/>
        <v>7</v>
      </c>
      <c r="R1839" s="72" t="str">
        <f t="shared" si="426"/>
        <v/>
      </c>
      <c r="S1839" s="72" t="str">
        <f t="shared" si="427"/>
        <v/>
      </c>
      <c r="AT1839" s="20">
        <f t="shared" si="428"/>
        <v>-9712.7999999999993</v>
      </c>
    </row>
    <row r="1840" spans="1:46" ht="33.75">
      <c r="A1840" s="54">
        <v>7100</v>
      </c>
      <c r="B1840" s="54" t="s">
        <v>1142</v>
      </c>
      <c r="C1840" s="58" t="s">
        <v>2970</v>
      </c>
      <c r="D1840" s="79">
        <v>7</v>
      </c>
      <c r="E1840" s="79">
        <v>7</v>
      </c>
      <c r="F1840" s="80">
        <v>636.76</v>
      </c>
      <c r="G1840" s="80">
        <v>90.97</v>
      </c>
      <c r="H1840" s="80">
        <v>636.76</v>
      </c>
      <c r="I1840" s="80" t="s">
        <v>28</v>
      </c>
      <c r="J1840" s="80" t="s">
        <v>28</v>
      </c>
      <c r="K1840" s="80">
        <v>90.97</v>
      </c>
      <c r="L1840" s="73">
        <f t="shared" si="420"/>
        <v>90.97</v>
      </c>
      <c r="M1840" s="73">
        <f t="shared" si="421"/>
        <v>178.32</v>
      </c>
      <c r="N1840" s="72" t="str">
        <f t="shared" si="422"/>
        <v>0818</v>
      </c>
      <c r="O1840" s="74">
        <f t="shared" si="423"/>
        <v>0</v>
      </c>
      <c r="P1840" s="72">
        <f t="shared" si="424"/>
        <v>0</v>
      </c>
      <c r="Q1840" s="74">
        <f t="shared" si="425"/>
        <v>7</v>
      </c>
      <c r="R1840" s="72" t="str">
        <f t="shared" si="426"/>
        <v/>
      </c>
      <c r="S1840" s="72" t="str">
        <f t="shared" si="427"/>
        <v/>
      </c>
      <c r="AT1840" s="20">
        <f t="shared" si="428"/>
        <v>-8187.3</v>
      </c>
    </row>
    <row r="1841" spans="1:46" ht="33.75">
      <c r="A1841" s="54">
        <v>7100</v>
      </c>
      <c r="B1841" s="54" t="s">
        <v>1144</v>
      </c>
      <c r="C1841" s="58" t="s">
        <v>2970</v>
      </c>
      <c r="D1841" s="79">
        <v>7</v>
      </c>
      <c r="E1841" s="79">
        <v>7</v>
      </c>
      <c r="F1841" s="80">
        <v>636.76</v>
      </c>
      <c r="G1841" s="80">
        <v>90.97</v>
      </c>
      <c r="H1841" s="80">
        <v>636.76</v>
      </c>
      <c r="I1841" s="80" t="s">
        <v>28</v>
      </c>
      <c r="J1841" s="80" t="s">
        <v>28</v>
      </c>
      <c r="K1841" s="80">
        <v>90.97</v>
      </c>
      <c r="L1841" s="73">
        <f t="shared" si="420"/>
        <v>90.97</v>
      </c>
      <c r="M1841" s="73">
        <f t="shared" si="421"/>
        <v>178.32</v>
      </c>
      <c r="N1841" s="72" t="str">
        <f t="shared" si="422"/>
        <v>0818</v>
      </c>
      <c r="O1841" s="74">
        <f t="shared" si="423"/>
        <v>0</v>
      </c>
      <c r="P1841" s="72">
        <f t="shared" si="424"/>
        <v>0</v>
      </c>
      <c r="Q1841" s="74">
        <f t="shared" si="425"/>
        <v>7</v>
      </c>
      <c r="R1841" s="72" t="str">
        <f t="shared" si="426"/>
        <v/>
      </c>
      <c r="S1841" s="72" t="str">
        <f t="shared" si="427"/>
        <v/>
      </c>
      <c r="AT1841" s="20">
        <f t="shared" si="428"/>
        <v>-8187.3</v>
      </c>
    </row>
    <row r="1842" spans="1:46" ht="33.75">
      <c r="A1842" s="54">
        <v>7100</v>
      </c>
      <c r="B1842" s="54" t="s">
        <v>1140</v>
      </c>
      <c r="C1842" s="58" t="s">
        <v>2970</v>
      </c>
      <c r="D1842" s="79">
        <v>7</v>
      </c>
      <c r="E1842" s="79">
        <v>7</v>
      </c>
      <c r="F1842" s="80">
        <v>636.76</v>
      </c>
      <c r="G1842" s="80">
        <v>90.97</v>
      </c>
      <c r="H1842" s="80">
        <v>636.76</v>
      </c>
      <c r="I1842" s="80" t="s">
        <v>28</v>
      </c>
      <c r="J1842" s="80" t="s">
        <v>28</v>
      </c>
      <c r="K1842" s="80">
        <v>90.97</v>
      </c>
      <c r="L1842" s="73">
        <f t="shared" si="420"/>
        <v>90.97</v>
      </c>
      <c r="M1842" s="73">
        <f t="shared" si="421"/>
        <v>178.32</v>
      </c>
      <c r="N1842" s="72" t="str">
        <f t="shared" si="422"/>
        <v>0818</v>
      </c>
      <c r="O1842" s="74">
        <f t="shared" si="423"/>
        <v>0</v>
      </c>
      <c r="P1842" s="72">
        <f t="shared" si="424"/>
        <v>0</v>
      </c>
      <c r="Q1842" s="74">
        <f t="shared" si="425"/>
        <v>7</v>
      </c>
      <c r="R1842" s="72" t="str">
        <f t="shared" si="426"/>
        <v/>
      </c>
      <c r="S1842" s="72" t="str">
        <f t="shared" si="427"/>
        <v/>
      </c>
      <c r="AT1842" s="20">
        <f t="shared" si="428"/>
        <v>-8187.3</v>
      </c>
    </row>
    <row r="1843" spans="1:46" ht="33.75">
      <c r="A1843" s="54">
        <v>7100</v>
      </c>
      <c r="B1843" s="54" t="s">
        <v>1146</v>
      </c>
      <c r="C1843" s="58" t="s">
        <v>2970</v>
      </c>
      <c r="D1843" s="79">
        <v>7</v>
      </c>
      <c r="E1843" s="79">
        <v>7</v>
      </c>
      <c r="F1843" s="80">
        <v>636.76</v>
      </c>
      <c r="G1843" s="80">
        <v>90.97</v>
      </c>
      <c r="H1843" s="80">
        <v>636.76</v>
      </c>
      <c r="I1843" s="80" t="s">
        <v>28</v>
      </c>
      <c r="J1843" s="80" t="s">
        <v>28</v>
      </c>
      <c r="K1843" s="80">
        <v>90.97</v>
      </c>
      <c r="L1843" s="73">
        <f t="shared" si="420"/>
        <v>90.97</v>
      </c>
      <c r="M1843" s="73">
        <f t="shared" si="421"/>
        <v>178.32</v>
      </c>
      <c r="N1843" s="72" t="str">
        <f t="shared" si="422"/>
        <v>0818</v>
      </c>
      <c r="O1843" s="74">
        <f t="shared" si="423"/>
        <v>0</v>
      </c>
      <c r="P1843" s="72">
        <f t="shared" si="424"/>
        <v>0</v>
      </c>
      <c r="Q1843" s="74">
        <f t="shared" si="425"/>
        <v>7</v>
      </c>
      <c r="R1843" s="72" t="str">
        <f t="shared" si="426"/>
        <v/>
      </c>
      <c r="S1843" s="72" t="str">
        <f t="shared" si="427"/>
        <v/>
      </c>
      <c r="AT1843" s="20">
        <f t="shared" si="428"/>
        <v>-8187.3</v>
      </c>
    </row>
    <row r="1844" spans="1:46" ht="33.75">
      <c r="A1844" s="54">
        <v>7100</v>
      </c>
      <c r="B1844" s="54" t="s">
        <v>1138</v>
      </c>
      <c r="C1844" s="58" t="s">
        <v>2970</v>
      </c>
      <c r="D1844" s="79">
        <v>7</v>
      </c>
      <c r="E1844" s="79">
        <v>7</v>
      </c>
      <c r="F1844" s="80">
        <v>636.76</v>
      </c>
      <c r="G1844" s="80">
        <v>90.97</v>
      </c>
      <c r="H1844" s="80">
        <v>636.76</v>
      </c>
      <c r="I1844" s="80" t="s">
        <v>28</v>
      </c>
      <c r="J1844" s="80" t="s">
        <v>28</v>
      </c>
      <c r="K1844" s="80">
        <v>90.97</v>
      </c>
      <c r="L1844" s="73">
        <f t="shared" si="420"/>
        <v>90.97</v>
      </c>
      <c r="M1844" s="73">
        <f t="shared" si="421"/>
        <v>178.32</v>
      </c>
      <c r="N1844" s="72" t="str">
        <f t="shared" si="422"/>
        <v>0818</v>
      </c>
      <c r="O1844" s="74">
        <f t="shared" si="423"/>
        <v>0</v>
      </c>
      <c r="P1844" s="72">
        <f t="shared" si="424"/>
        <v>0</v>
      </c>
      <c r="Q1844" s="74">
        <f t="shared" si="425"/>
        <v>7</v>
      </c>
      <c r="R1844" s="72" t="str">
        <f t="shared" si="426"/>
        <v/>
      </c>
      <c r="S1844" s="72" t="str">
        <f t="shared" si="427"/>
        <v/>
      </c>
      <c r="AT1844" s="20">
        <f t="shared" si="428"/>
        <v>-8187.3</v>
      </c>
    </row>
    <row r="1845" spans="1:46" ht="33.75">
      <c r="A1845" s="54">
        <v>7100</v>
      </c>
      <c r="B1845" s="54" t="s">
        <v>1136</v>
      </c>
      <c r="C1845" s="58" t="s">
        <v>2970</v>
      </c>
      <c r="D1845" s="79">
        <v>7</v>
      </c>
      <c r="E1845" s="79">
        <v>7</v>
      </c>
      <c r="F1845" s="80">
        <v>636.76</v>
      </c>
      <c r="G1845" s="80">
        <v>90.97</v>
      </c>
      <c r="H1845" s="80">
        <v>636.76</v>
      </c>
      <c r="I1845" s="80" t="s">
        <v>28</v>
      </c>
      <c r="J1845" s="80" t="s">
        <v>28</v>
      </c>
      <c r="K1845" s="80">
        <v>90.97</v>
      </c>
      <c r="L1845" s="73">
        <f t="shared" si="420"/>
        <v>90.97</v>
      </c>
      <c r="M1845" s="73">
        <f t="shared" si="421"/>
        <v>178.32</v>
      </c>
      <c r="N1845" s="72" t="str">
        <f t="shared" si="422"/>
        <v>0818</v>
      </c>
      <c r="O1845" s="74">
        <f t="shared" si="423"/>
        <v>0</v>
      </c>
      <c r="P1845" s="72">
        <f t="shared" si="424"/>
        <v>0</v>
      </c>
      <c r="Q1845" s="74">
        <f t="shared" si="425"/>
        <v>7</v>
      </c>
      <c r="R1845" s="72" t="str">
        <f t="shared" si="426"/>
        <v/>
      </c>
      <c r="S1845" s="72" t="str">
        <f t="shared" si="427"/>
        <v/>
      </c>
      <c r="AT1845" s="20">
        <f t="shared" si="428"/>
        <v>-8187.3</v>
      </c>
    </row>
    <row r="1846" spans="1:46" ht="33.75">
      <c r="A1846" s="54">
        <v>7101</v>
      </c>
      <c r="B1846" s="54" t="s">
        <v>1156</v>
      </c>
      <c r="C1846" s="58" t="s">
        <v>2971</v>
      </c>
      <c r="D1846" s="79">
        <v>7</v>
      </c>
      <c r="E1846" s="79">
        <v>7</v>
      </c>
      <c r="F1846" s="80">
        <v>876.09</v>
      </c>
      <c r="G1846" s="80">
        <v>125.16</v>
      </c>
      <c r="H1846" s="80">
        <v>876.09</v>
      </c>
      <c r="I1846" s="80" t="s">
        <v>28</v>
      </c>
      <c r="J1846" s="80" t="s">
        <v>28</v>
      </c>
      <c r="K1846" s="80">
        <v>125.16</v>
      </c>
      <c r="L1846" s="73">
        <f t="shared" si="420"/>
        <v>125.16</v>
      </c>
      <c r="M1846" s="73">
        <f t="shared" si="421"/>
        <v>132.66999999999999</v>
      </c>
      <c r="N1846" s="72" t="str">
        <f t="shared" si="422"/>
        <v>0821</v>
      </c>
      <c r="O1846" s="74">
        <f t="shared" si="423"/>
        <v>0</v>
      </c>
      <c r="P1846" s="72">
        <f t="shared" si="424"/>
        <v>0</v>
      </c>
      <c r="Q1846" s="74">
        <f t="shared" si="425"/>
        <v>7</v>
      </c>
      <c r="R1846" s="72" t="str">
        <f t="shared" si="426"/>
        <v/>
      </c>
      <c r="S1846" s="72" t="str">
        <f t="shared" si="427"/>
        <v/>
      </c>
      <c r="AT1846" s="20">
        <f t="shared" si="428"/>
        <v>-11264.4</v>
      </c>
    </row>
    <row r="1847" spans="1:46" ht="33.75">
      <c r="A1847" s="54">
        <v>7101</v>
      </c>
      <c r="B1847" s="54" t="s">
        <v>1154</v>
      </c>
      <c r="C1847" s="58" t="s">
        <v>2971</v>
      </c>
      <c r="D1847" s="79">
        <v>7</v>
      </c>
      <c r="E1847" s="79">
        <v>7</v>
      </c>
      <c r="F1847" s="80">
        <v>876.09</v>
      </c>
      <c r="G1847" s="80">
        <v>125.16</v>
      </c>
      <c r="H1847" s="80">
        <v>876.09</v>
      </c>
      <c r="I1847" s="80" t="s">
        <v>28</v>
      </c>
      <c r="J1847" s="80" t="s">
        <v>28</v>
      </c>
      <c r="K1847" s="80">
        <v>125.16</v>
      </c>
      <c r="L1847" s="73">
        <f t="shared" si="420"/>
        <v>125.16</v>
      </c>
      <c r="M1847" s="73">
        <f t="shared" si="421"/>
        <v>132.66999999999999</v>
      </c>
      <c r="N1847" s="72" t="str">
        <f t="shared" si="422"/>
        <v>0821</v>
      </c>
      <c r="O1847" s="74">
        <f t="shared" si="423"/>
        <v>0</v>
      </c>
      <c r="P1847" s="72">
        <f t="shared" si="424"/>
        <v>0</v>
      </c>
      <c r="Q1847" s="74">
        <f t="shared" si="425"/>
        <v>7</v>
      </c>
      <c r="R1847" s="72" t="str">
        <f t="shared" si="426"/>
        <v/>
      </c>
      <c r="S1847" s="72" t="str">
        <f t="shared" si="427"/>
        <v/>
      </c>
      <c r="AT1847" s="20">
        <f t="shared" si="428"/>
        <v>-11264.4</v>
      </c>
    </row>
    <row r="1848" spans="1:46" ht="33.75">
      <c r="A1848" s="54">
        <v>7101</v>
      </c>
      <c r="B1848" s="54" t="s">
        <v>1150</v>
      </c>
      <c r="C1848" s="58" t="s">
        <v>2971</v>
      </c>
      <c r="D1848" s="79">
        <v>7</v>
      </c>
      <c r="E1848" s="79">
        <v>7</v>
      </c>
      <c r="F1848" s="80">
        <v>876.09</v>
      </c>
      <c r="G1848" s="80">
        <v>125.16</v>
      </c>
      <c r="H1848" s="80">
        <v>876.09</v>
      </c>
      <c r="I1848" s="80" t="s">
        <v>28</v>
      </c>
      <c r="J1848" s="80" t="s">
        <v>28</v>
      </c>
      <c r="K1848" s="80">
        <v>125.16</v>
      </c>
      <c r="L1848" s="73">
        <f t="shared" si="420"/>
        <v>125.16</v>
      </c>
      <c r="M1848" s="73">
        <f t="shared" si="421"/>
        <v>132.66999999999999</v>
      </c>
      <c r="N1848" s="72" t="str">
        <f t="shared" si="422"/>
        <v>0821</v>
      </c>
      <c r="O1848" s="74">
        <f t="shared" si="423"/>
        <v>0</v>
      </c>
      <c r="P1848" s="72">
        <f t="shared" si="424"/>
        <v>0</v>
      </c>
      <c r="Q1848" s="74">
        <f t="shared" si="425"/>
        <v>7</v>
      </c>
      <c r="R1848" s="72" t="str">
        <f t="shared" si="426"/>
        <v/>
      </c>
      <c r="S1848" s="72" t="str">
        <f t="shared" si="427"/>
        <v/>
      </c>
      <c r="AT1848" s="20">
        <f t="shared" si="428"/>
        <v>-11264.4</v>
      </c>
    </row>
    <row r="1849" spans="1:46" ht="33.75">
      <c r="A1849" s="54">
        <v>7101</v>
      </c>
      <c r="B1849" s="54" t="s">
        <v>1152</v>
      </c>
      <c r="C1849" s="58" t="s">
        <v>2971</v>
      </c>
      <c r="D1849" s="79">
        <v>7</v>
      </c>
      <c r="E1849" s="79">
        <v>7</v>
      </c>
      <c r="F1849" s="80">
        <v>876.09</v>
      </c>
      <c r="G1849" s="80">
        <v>125.16</v>
      </c>
      <c r="H1849" s="80">
        <v>876.09</v>
      </c>
      <c r="I1849" s="80" t="s">
        <v>28</v>
      </c>
      <c r="J1849" s="80" t="s">
        <v>28</v>
      </c>
      <c r="K1849" s="80">
        <v>125.16</v>
      </c>
      <c r="L1849" s="73">
        <f t="shared" si="420"/>
        <v>125.16</v>
      </c>
      <c r="M1849" s="73">
        <f t="shared" si="421"/>
        <v>132.66999999999999</v>
      </c>
      <c r="N1849" s="72" t="str">
        <f t="shared" si="422"/>
        <v>0821</v>
      </c>
      <c r="O1849" s="74">
        <f t="shared" si="423"/>
        <v>0</v>
      </c>
      <c r="P1849" s="72">
        <f t="shared" si="424"/>
        <v>0</v>
      </c>
      <c r="Q1849" s="74">
        <f t="shared" si="425"/>
        <v>7</v>
      </c>
      <c r="R1849" s="72" t="str">
        <f t="shared" si="426"/>
        <v/>
      </c>
      <c r="S1849" s="72" t="str">
        <f t="shared" si="427"/>
        <v/>
      </c>
      <c r="AT1849" s="20">
        <f t="shared" si="428"/>
        <v>-11264.4</v>
      </c>
    </row>
    <row r="1850" spans="1:46" ht="33.75">
      <c r="A1850" s="54">
        <v>7102</v>
      </c>
      <c r="B1850" s="54" t="s">
        <v>1158</v>
      </c>
      <c r="C1850" s="58" t="s">
        <v>2972</v>
      </c>
      <c r="D1850" s="79">
        <v>7</v>
      </c>
      <c r="E1850" s="79">
        <v>7</v>
      </c>
      <c r="F1850" s="80">
        <v>862.39</v>
      </c>
      <c r="G1850" s="80">
        <v>123.2</v>
      </c>
      <c r="H1850" s="80">
        <v>862.39</v>
      </c>
      <c r="I1850" s="80" t="s">
        <v>28</v>
      </c>
      <c r="J1850" s="80" t="s">
        <v>28</v>
      </c>
      <c r="K1850" s="80">
        <v>123.2</v>
      </c>
      <c r="L1850" s="73">
        <f t="shared" si="420"/>
        <v>123.2</v>
      </c>
      <c r="M1850" s="73">
        <f t="shared" si="421"/>
        <v>132.66999999999999</v>
      </c>
      <c r="N1850" s="72" t="str">
        <f t="shared" si="422"/>
        <v>0821</v>
      </c>
      <c r="O1850" s="74">
        <f t="shared" si="423"/>
        <v>0</v>
      </c>
      <c r="P1850" s="72">
        <f t="shared" si="424"/>
        <v>0</v>
      </c>
      <c r="Q1850" s="74">
        <f t="shared" si="425"/>
        <v>7</v>
      </c>
      <c r="R1850" s="72" t="str">
        <f t="shared" si="426"/>
        <v/>
      </c>
      <c r="S1850" s="72" t="str">
        <f t="shared" si="427"/>
        <v/>
      </c>
      <c r="AT1850" s="20">
        <f t="shared" si="428"/>
        <v>-11088</v>
      </c>
    </row>
    <row r="1851" spans="1:46" ht="33.75">
      <c r="A1851" s="54">
        <v>7102</v>
      </c>
      <c r="B1851" s="54" t="s">
        <v>1160</v>
      </c>
      <c r="C1851" s="58" t="s">
        <v>2972</v>
      </c>
      <c r="D1851" s="79">
        <v>7</v>
      </c>
      <c r="E1851" s="79">
        <v>7</v>
      </c>
      <c r="F1851" s="80">
        <v>862.39</v>
      </c>
      <c r="G1851" s="80">
        <v>123.2</v>
      </c>
      <c r="H1851" s="80">
        <v>862.39</v>
      </c>
      <c r="I1851" s="80" t="s">
        <v>28</v>
      </c>
      <c r="J1851" s="80" t="s">
        <v>28</v>
      </c>
      <c r="K1851" s="80">
        <v>123.2</v>
      </c>
      <c r="L1851" s="73">
        <f t="shared" si="420"/>
        <v>123.2</v>
      </c>
      <c r="M1851" s="73">
        <f t="shared" si="421"/>
        <v>132.66999999999999</v>
      </c>
      <c r="N1851" s="72" t="str">
        <f t="shared" si="422"/>
        <v>0821</v>
      </c>
      <c r="O1851" s="74">
        <f t="shared" si="423"/>
        <v>0</v>
      </c>
      <c r="P1851" s="72">
        <f t="shared" si="424"/>
        <v>0</v>
      </c>
      <c r="Q1851" s="74">
        <f t="shared" si="425"/>
        <v>7</v>
      </c>
      <c r="R1851" s="72" t="str">
        <f t="shared" si="426"/>
        <v/>
      </c>
      <c r="S1851" s="72" t="str">
        <f t="shared" si="427"/>
        <v/>
      </c>
      <c r="AT1851" s="20">
        <f t="shared" si="428"/>
        <v>-11088</v>
      </c>
    </row>
    <row r="1852" spans="1:46" ht="33.75">
      <c r="A1852" s="54">
        <v>7102</v>
      </c>
      <c r="B1852" s="54" t="s">
        <v>1162</v>
      </c>
      <c r="C1852" s="58" t="s">
        <v>2972</v>
      </c>
      <c r="D1852" s="79">
        <v>7</v>
      </c>
      <c r="E1852" s="79">
        <v>7</v>
      </c>
      <c r="F1852" s="80">
        <v>862.39</v>
      </c>
      <c r="G1852" s="80">
        <v>123.2</v>
      </c>
      <c r="H1852" s="80">
        <v>862.39</v>
      </c>
      <c r="I1852" s="80" t="s">
        <v>28</v>
      </c>
      <c r="J1852" s="80" t="s">
        <v>28</v>
      </c>
      <c r="K1852" s="80">
        <v>123.2</v>
      </c>
      <c r="L1852" s="73">
        <f t="shared" si="420"/>
        <v>123.2</v>
      </c>
      <c r="M1852" s="73">
        <f t="shared" si="421"/>
        <v>132.66999999999999</v>
      </c>
      <c r="N1852" s="72" t="str">
        <f t="shared" si="422"/>
        <v>0821</v>
      </c>
      <c r="O1852" s="74">
        <f t="shared" si="423"/>
        <v>0</v>
      </c>
      <c r="P1852" s="72">
        <f t="shared" si="424"/>
        <v>0</v>
      </c>
      <c r="Q1852" s="74">
        <f t="shared" si="425"/>
        <v>7</v>
      </c>
      <c r="R1852" s="72" t="str">
        <f t="shared" si="426"/>
        <v/>
      </c>
      <c r="S1852" s="72" t="str">
        <f t="shared" si="427"/>
        <v/>
      </c>
      <c r="AT1852" s="20">
        <f t="shared" si="428"/>
        <v>-11088</v>
      </c>
    </row>
    <row r="1853" spans="1:46" ht="33.75">
      <c r="A1853" s="54">
        <v>7102</v>
      </c>
      <c r="B1853" s="54" t="s">
        <v>1164</v>
      </c>
      <c r="C1853" s="58" t="s">
        <v>2972</v>
      </c>
      <c r="D1853" s="79">
        <v>7</v>
      </c>
      <c r="E1853" s="79">
        <v>7</v>
      </c>
      <c r="F1853" s="80">
        <v>862.39</v>
      </c>
      <c r="G1853" s="80">
        <v>123.2</v>
      </c>
      <c r="H1853" s="80">
        <v>862.39</v>
      </c>
      <c r="I1853" s="80" t="s">
        <v>28</v>
      </c>
      <c r="J1853" s="80" t="s">
        <v>28</v>
      </c>
      <c r="K1853" s="80">
        <v>123.2</v>
      </c>
      <c r="L1853" s="73">
        <f t="shared" si="420"/>
        <v>123.2</v>
      </c>
      <c r="M1853" s="73">
        <f t="shared" si="421"/>
        <v>132.66999999999999</v>
      </c>
      <c r="N1853" s="72" t="str">
        <f t="shared" si="422"/>
        <v>0821</v>
      </c>
      <c r="O1853" s="74">
        <f t="shared" si="423"/>
        <v>0</v>
      </c>
      <c r="P1853" s="72">
        <f t="shared" si="424"/>
        <v>0</v>
      </c>
      <c r="Q1853" s="74">
        <f t="shared" si="425"/>
        <v>7</v>
      </c>
      <c r="R1853" s="72" t="str">
        <f t="shared" si="426"/>
        <v/>
      </c>
      <c r="S1853" s="72" t="str">
        <f t="shared" si="427"/>
        <v/>
      </c>
      <c r="AT1853" s="20">
        <f t="shared" si="428"/>
        <v>-11088</v>
      </c>
    </row>
    <row r="1854" spans="1:46" ht="33.75">
      <c r="A1854" s="54">
        <v>7103</v>
      </c>
      <c r="B1854" s="54" t="s">
        <v>1176</v>
      </c>
      <c r="C1854" s="58" t="s">
        <v>2973</v>
      </c>
      <c r="D1854" s="79">
        <v>7</v>
      </c>
      <c r="E1854" s="79">
        <v>7</v>
      </c>
      <c r="F1854" s="80">
        <v>723.21</v>
      </c>
      <c r="G1854" s="80">
        <v>103.32</v>
      </c>
      <c r="H1854" s="80">
        <v>723.21</v>
      </c>
      <c r="I1854" s="80" t="s">
        <v>28</v>
      </c>
      <c r="J1854" s="80" t="s">
        <v>28</v>
      </c>
      <c r="K1854" s="80">
        <v>103.32</v>
      </c>
      <c r="L1854" s="73">
        <f t="shared" si="420"/>
        <v>103.32</v>
      </c>
      <c r="M1854" s="73">
        <f t="shared" si="421"/>
        <v>138.79</v>
      </c>
      <c r="N1854" s="72" t="str">
        <f t="shared" si="422"/>
        <v>0827</v>
      </c>
      <c r="O1854" s="74">
        <f t="shared" si="423"/>
        <v>0</v>
      </c>
      <c r="P1854" s="72">
        <f t="shared" si="424"/>
        <v>0</v>
      </c>
      <c r="Q1854" s="74">
        <f t="shared" si="425"/>
        <v>7</v>
      </c>
      <c r="R1854" s="72" t="str">
        <f t="shared" si="426"/>
        <v/>
      </c>
      <c r="S1854" s="72" t="str">
        <f t="shared" si="427"/>
        <v/>
      </c>
      <c r="AT1854" s="20">
        <f t="shared" si="428"/>
        <v>-9298.7999999999993</v>
      </c>
    </row>
    <row r="1855" spans="1:46" ht="33.75">
      <c r="A1855" s="54">
        <v>7103</v>
      </c>
      <c r="B1855" s="54" t="s">
        <v>1172</v>
      </c>
      <c r="C1855" s="58" t="s">
        <v>2973</v>
      </c>
      <c r="D1855" s="79">
        <v>7</v>
      </c>
      <c r="E1855" s="79">
        <v>7</v>
      </c>
      <c r="F1855" s="80">
        <v>723.21</v>
      </c>
      <c r="G1855" s="80">
        <v>103.32</v>
      </c>
      <c r="H1855" s="80">
        <v>723.21</v>
      </c>
      <c r="I1855" s="80" t="s">
        <v>28</v>
      </c>
      <c r="J1855" s="80" t="s">
        <v>28</v>
      </c>
      <c r="K1855" s="80">
        <v>103.32</v>
      </c>
      <c r="L1855" s="73">
        <f t="shared" si="420"/>
        <v>103.32</v>
      </c>
      <c r="M1855" s="73">
        <f t="shared" si="421"/>
        <v>138.79</v>
      </c>
      <c r="N1855" s="72" t="str">
        <f t="shared" si="422"/>
        <v>0827</v>
      </c>
      <c r="O1855" s="74">
        <f t="shared" si="423"/>
        <v>0</v>
      </c>
      <c r="P1855" s="72">
        <f t="shared" si="424"/>
        <v>0</v>
      </c>
      <c r="Q1855" s="74">
        <f t="shared" si="425"/>
        <v>7</v>
      </c>
      <c r="R1855" s="72" t="str">
        <f t="shared" si="426"/>
        <v/>
      </c>
      <c r="S1855" s="72" t="str">
        <f t="shared" si="427"/>
        <v/>
      </c>
      <c r="AT1855" s="20">
        <f t="shared" si="428"/>
        <v>-9298.7999999999993</v>
      </c>
    </row>
    <row r="1856" spans="1:46" ht="33.75">
      <c r="A1856" s="54">
        <v>7103</v>
      </c>
      <c r="B1856" s="54" t="s">
        <v>1182</v>
      </c>
      <c r="C1856" s="58" t="s">
        <v>2973</v>
      </c>
      <c r="D1856" s="79">
        <v>7</v>
      </c>
      <c r="E1856" s="79">
        <v>7</v>
      </c>
      <c r="F1856" s="80">
        <v>723.21</v>
      </c>
      <c r="G1856" s="80">
        <v>103.32</v>
      </c>
      <c r="H1856" s="80">
        <v>723.21</v>
      </c>
      <c r="I1856" s="80" t="s">
        <v>28</v>
      </c>
      <c r="J1856" s="80" t="s">
        <v>28</v>
      </c>
      <c r="K1856" s="80">
        <v>103.32</v>
      </c>
      <c r="L1856" s="73">
        <f t="shared" si="420"/>
        <v>103.32</v>
      </c>
      <c r="M1856" s="73">
        <f t="shared" si="421"/>
        <v>138.79</v>
      </c>
      <c r="N1856" s="72" t="str">
        <f t="shared" si="422"/>
        <v>0827</v>
      </c>
      <c r="O1856" s="74">
        <f t="shared" si="423"/>
        <v>0</v>
      </c>
      <c r="P1856" s="72">
        <f t="shared" si="424"/>
        <v>0</v>
      </c>
      <c r="Q1856" s="74">
        <f t="shared" si="425"/>
        <v>7</v>
      </c>
      <c r="R1856" s="72" t="str">
        <f t="shared" si="426"/>
        <v/>
      </c>
      <c r="S1856" s="72" t="str">
        <f t="shared" si="427"/>
        <v/>
      </c>
      <c r="AT1856" s="20">
        <f t="shared" si="428"/>
        <v>-9298.7999999999993</v>
      </c>
    </row>
    <row r="1857" spans="1:46" ht="33.75">
      <c r="A1857" s="54">
        <v>7103</v>
      </c>
      <c r="B1857" s="54" t="s">
        <v>1174</v>
      </c>
      <c r="C1857" s="58" t="s">
        <v>2973</v>
      </c>
      <c r="D1857" s="79">
        <v>7</v>
      </c>
      <c r="E1857" s="79">
        <v>7</v>
      </c>
      <c r="F1857" s="80">
        <v>723.21</v>
      </c>
      <c r="G1857" s="80">
        <v>103.32</v>
      </c>
      <c r="H1857" s="80">
        <v>723.21</v>
      </c>
      <c r="I1857" s="80" t="s">
        <v>28</v>
      </c>
      <c r="J1857" s="80" t="s">
        <v>28</v>
      </c>
      <c r="K1857" s="80">
        <v>103.32</v>
      </c>
      <c r="L1857" s="73">
        <f t="shared" si="420"/>
        <v>103.32</v>
      </c>
      <c r="M1857" s="73">
        <f t="shared" si="421"/>
        <v>138.79</v>
      </c>
      <c r="N1857" s="72" t="str">
        <f t="shared" si="422"/>
        <v>0827</v>
      </c>
      <c r="O1857" s="74">
        <f t="shared" si="423"/>
        <v>0</v>
      </c>
      <c r="P1857" s="72">
        <f t="shared" si="424"/>
        <v>0</v>
      </c>
      <c r="Q1857" s="74">
        <f t="shared" si="425"/>
        <v>7</v>
      </c>
      <c r="R1857" s="72" t="str">
        <f t="shared" si="426"/>
        <v/>
      </c>
      <c r="S1857" s="72" t="str">
        <f t="shared" si="427"/>
        <v/>
      </c>
      <c r="AT1857" s="20">
        <f t="shared" si="428"/>
        <v>-9298.7999999999993</v>
      </c>
    </row>
    <row r="1858" spans="1:46" ht="33.75">
      <c r="A1858" s="54">
        <v>7103</v>
      </c>
      <c r="B1858" s="54" t="s">
        <v>1178</v>
      </c>
      <c r="C1858" s="58" t="s">
        <v>2973</v>
      </c>
      <c r="D1858" s="79">
        <v>7</v>
      </c>
      <c r="E1858" s="79">
        <v>7</v>
      </c>
      <c r="F1858" s="80">
        <v>723.21</v>
      </c>
      <c r="G1858" s="80">
        <v>103.32</v>
      </c>
      <c r="H1858" s="80">
        <v>723.21</v>
      </c>
      <c r="I1858" s="80" t="s">
        <v>28</v>
      </c>
      <c r="J1858" s="80" t="s">
        <v>28</v>
      </c>
      <c r="K1858" s="80">
        <v>103.32</v>
      </c>
      <c r="L1858" s="73">
        <f t="shared" si="420"/>
        <v>103.32</v>
      </c>
      <c r="M1858" s="73">
        <f t="shared" si="421"/>
        <v>138.79</v>
      </c>
      <c r="N1858" s="72" t="str">
        <f t="shared" si="422"/>
        <v>0827</v>
      </c>
      <c r="O1858" s="74">
        <f t="shared" si="423"/>
        <v>0</v>
      </c>
      <c r="P1858" s="72">
        <f t="shared" si="424"/>
        <v>0</v>
      </c>
      <c r="Q1858" s="74">
        <f t="shared" si="425"/>
        <v>7</v>
      </c>
      <c r="R1858" s="72" t="str">
        <f t="shared" si="426"/>
        <v/>
      </c>
      <c r="S1858" s="72" t="str">
        <f t="shared" si="427"/>
        <v/>
      </c>
      <c r="AT1858" s="20">
        <f t="shared" si="428"/>
        <v>-9298.7999999999993</v>
      </c>
    </row>
    <row r="1859" spans="1:46" ht="33.75">
      <c r="A1859" s="54">
        <v>7103</v>
      </c>
      <c r="B1859" s="54" t="s">
        <v>1180</v>
      </c>
      <c r="C1859" s="58" t="s">
        <v>2973</v>
      </c>
      <c r="D1859" s="79">
        <v>7</v>
      </c>
      <c r="E1859" s="79">
        <v>7</v>
      </c>
      <c r="F1859" s="80">
        <v>723.21</v>
      </c>
      <c r="G1859" s="80">
        <v>103.32</v>
      </c>
      <c r="H1859" s="80">
        <v>723.21</v>
      </c>
      <c r="I1859" s="80" t="s">
        <v>28</v>
      </c>
      <c r="J1859" s="80" t="s">
        <v>28</v>
      </c>
      <c r="K1859" s="80">
        <v>103.32</v>
      </c>
      <c r="L1859" s="73">
        <f t="shared" si="420"/>
        <v>103.32</v>
      </c>
      <c r="M1859" s="73">
        <f t="shared" si="421"/>
        <v>138.79</v>
      </c>
      <c r="N1859" s="72" t="str">
        <f t="shared" si="422"/>
        <v>0827</v>
      </c>
      <c r="O1859" s="74">
        <f t="shared" si="423"/>
        <v>0</v>
      </c>
      <c r="P1859" s="72">
        <f t="shared" si="424"/>
        <v>0</v>
      </c>
      <c r="Q1859" s="74">
        <f t="shared" si="425"/>
        <v>7</v>
      </c>
      <c r="R1859" s="72" t="str">
        <f t="shared" si="426"/>
        <v/>
      </c>
      <c r="S1859" s="72" t="str">
        <f t="shared" si="427"/>
        <v/>
      </c>
      <c r="AT1859" s="20">
        <f t="shared" si="428"/>
        <v>-9298.7999999999993</v>
      </c>
    </row>
    <row r="1860" spans="1:46" ht="33.75">
      <c r="A1860" s="54">
        <v>7104</v>
      </c>
      <c r="B1860" s="54" t="s">
        <v>1186</v>
      </c>
      <c r="C1860" s="58" t="s">
        <v>2974</v>
      </c>
      <c r="D1860" s="79">
        <v>7</v>
      </c>
      <c r="E1860" s="79">
        <v>7</v>
      </c>
      <c r="F1860" s="80">
        <v>722.02</v>
      </c>
      <c r="G1860" s="80">
        <v>103.15</v>
      </c>
      <c r="H1860" s="80">
        <v>722.02</v>
      </c>
      <c r="I1860" s="80" t="s">
        <v>28</v>
      </c>
      <c r="J1860" s="80" t="s">
        <v>28</v>
      </c>
      <c r="K1860" s="80">
        <v>103.15</v>
      </c>
      <c r="L1860" s="73">
        <f t="shared" ref="L1860:L1923" si="429">IFERROR(VLOOKUP(B1860,$B$1326:$K$2467,6,0),"")</f>
        <v>103.15</v>
      </c>
      <c r="M1860" s="73">
        <f t="shared" ref="M1860:M1923" si="430">IFERROR(VLOOKUP($B1860,$B$2468:$K$3603,6,0),"")</f>
        <v>138.79</v>
      </c>
      <c r="N1860" s="72" t="str">
        <f t="shared" ref="N1860:N1923" si="431">LEFT(B1860,4)</f>
        <v>0827</v>
      </c>
      <c r="O1860" s="74">
        <f t="shared" ref="O1860:O1923" si="432">E1860-D1860</f>
        <v>0</v>
      </c>
      <c r="P1860" s="72">
        <f t="shared" ref="P1860:P1923" si="433">IF(O1860=20,1,0)</f>
        <v>0</v>
      </c>
      <c r="Q1860" s="74">
        <f t="shared" ref="Q1860:Q1923" si="434">D1860</f>
        <v>7</v>
      </c>
      <c r="R1860" s="72" t="str">
        <f t="shared" ref="R1860:R1923" si="435">IF(P1860=1,Q1860+7,"")</f>
        <v/>
      </c>
      <c r="S1860" s="72" t="str">
        <f t="shared" ref="S1860:S1923" si="436">IF(P1860=1,Q1860+14,"")</f>
        <v/>
      </c>
      <c r="AT1860" s="20">
        <f t="shared" si="428"/>
        <v>-9283.5</v>
      </c>
    </row>
    <row r="1861" spans="1:46" ht="33.75">
      <c r="A1861" s="54">
        <v>7104</v>
      </c>
      <c r="B1861" s="54" t="s">
        <v>1184</v>
      </c>
      <c r="C1861" s="58" t="s">
        <v>2974</v>
      </c>
      <c r="D1861" s="79">
        <v>7</v>
      </c>
      <c r="E1861" s="79">
        <v>7</v>
      </c>
      <c r="F1861" s="80">
        <v>722.02</v>
      </c>
      <c r="G1861" s="80">
        <v>103.15</v>
      </c>
      <c r="H1861" s="80">
        <v>722.02</v>
      </c>
      <c r="I1861" s="80" t="s">
        <v>28</v>
      </c>
      <c r="J1861" s="80" t="s">
        <v>28</v>
      </c>
      <c r="K1861" s="80">
        <v>103.15</v>
      </c>
      <c r="L1861" s="73">
        <f t="shared" si="429"/>
        <v>103.15</v>
      </c>
      <c r="M1861" s="73">
        <f t="shared" si="430"/>
        <v>138.79</v>
      </c>
      <c r="N1861" s="72" t="str">
        <f t="shared" si="431"/>
        <v>0827</v>
      </c>
      <c r="O1861" s="74">
        <f t="shared" si="432"/>
        <v>0</v>
      </c>
      <c r="P1861" s="72">
        <f t="shared" si="433"/>
        <v>0</v>
      </c>
      <c r="Q1861" s="74">
        <f t="shared" si="434"/>
        <v>7</v>
      </c>
      <c r="R1861" s="72" t="str">
        <f t="shared" si="435"/>
        <v/>
      </c>
      <c r="S1861" s="72" t="str">
        <f t="shared" si="436"/>
        <v/>
      </c>
      <c r="AT1861" s="20">
        <f t="shared" si="428"/>
        <v>-9283.5</v>
      </c>
    </row>
    <row r="1862" spans="1:46" ht="33.75">
      <c r="A1862" s="54">
        <v>7104</v>
      </c>
      <c r="B1862" s="54" t="s">
        <v>1192</v>
      </c>
      <c r="C1862" s="58" t="s">
        <v>2974</v>
      </c>
      <c r="D1862" s="79">
        <v>7</v>
      </c>
      <c r="E1862" s="79">
        <v>7</v>
      </c>
      <c r="F1862" s="80">
        <v>722.02</v>
      </c>
      <c r="G1862" s="80">
        <v>103.15</v>
      </c>
      <c r="H1862" s="80">
        <v>722.02</v>
      </c>
      <c r="I1862" s="80" t="s">
        <v>28</v>
      </c>
      <c r="J1862" s="80" t="s">
        <v>28</v>
      </c>
      <c r="K1862" s="80">
        <v>103.15</v>
      </c>
      <c r="L1862" s="73">
        <f t="shared" si="429"/>
        <v>103.15</v>
      </c>
      <c r="M1862" s="73">
        <f t="shared" si="430"/>
        <v>138.79</v>
      </c>
      <c r="N1862" s="72" t="str">
        <f t="shared" si="431"/>
        <v>0827</v>
      </c>
      <c r="O1862" s="74">
        <f t="shared" si="432"/>
        <v>0</v>
      </c>
      <c r="P1862" s="72">
        <f t="shared" si="433"/>
        <v>0</v>
      </c>
      <c r="Q1862" s="74">
        <f t="shared" si="434"/>
        <v>7</v>
      </c>
      <c r="R1862" s="72" t="str">
        <f t="shared" si="435"/>
        <v/>
      </c>
      <c r="S1862" s="72" t="str">
        <f t="shared" si="436"/>
        <v/>
      </c>
      <c r="AT1862" s="20">
        <f t="shared" si="428"/>
        <v>-9283.5</v>
      </c>
    </row>
    <row r="1863" spans="1:46" ht="33.75">
      <c r="A1863" s="54">
        <v>7104</v>
      </c>
      <c r="B1863" s="54" t="s">
        <v>1190</v>
      </c>
      <c r="C1863" s="58" t="s">
        <v>2974</v>
      </c>
      <c r="D1863" s="79">
        <v>7</v>
      </c>
      <c r="E1863" s="79">
        <v>7</v>
      </c>
      <c r="F1863" s="80">
        <v>722.02</v>
      </c>
      <c r="G1863" s="80">
        <v>103.15</v>
      </c>
      <c r="H1863" s="80">
        <v>722.02</v>
      </c>
      <c r="I1863" s="80" t="s">
        <v>28</v>
      </c>
      <c r="J1863" s="80" t="s">
        <v>28</v>
      </c>
      <c r="K1863" s="80">
        <v>103.15</v>
      </c>
      <c r="L1863" s="73">
        <f t="shared" si="429"/>
        <v>103.15</v>
      </c>
      <c r="M1863" s="73">
        <f t="shared" si="430"/>
        <v>138.79</v>
      </c>
      <c r="N1863" s="72" t="str">
        <f t="shared" si="431"/>
        <v>0827</v>
      </c>
      <c r="O1863" s="74">
        <f t="shared" si="432"/>
        <v>0</v>
      </c>
      <c r="P1863" s="72">
        <f t="shared" si="433"/>
        <v>0</v>
      </c>
      <c r="Q1863" s="74">
        <f t="shared" si="434"/>
        <v>7</v>
      </c>
      <c r="R1863" s="72" t="str">
        <f t="shared" si="435"/>
        <v/>
      </c>
      <c r="S1863" s="72" t="str">
        <f t="shared" si="436"/>
        <v/>
      </c>
      <c r="AT1863" s="20">
        <f t="shared" si="428"/>
        <v>-9283.5</v>
      </c>
    </row>
    <row r="1864" spans="1:46" ht="33.75">
      <c r="A1864" s="54">
        <v>7104</v>
      </c>
      <c r="B1864" s="54" t="s">
        <v>1194</v>
      </c>
      <c r="C1864" s="58" t="s">
        <v>2974</v>
      </c>
      <c r="D1864" s="79">
        <v>7</v>
      </c>
      <c r="E1864" s="79">
        <v>7</v>
      </c>
      <c r="F1864" s="80">
        <v>722.02</v>
      </c>
      <c r="G1864" s="80">
        <v>103.15</v>
      </c>
      <c r="H1864" s="80">
        <v>722.02</v>
      </c>
      <c r="I1864" s="80" t="s">
        <v>28</v>
      </c>
      <c r="J1864" s="80" t="s">
        <v>28</v>
      </c>
      <c r="K1864" s="80">
        <v>103.15</v>
      </c>
      <c r="L1864" s="73">
        <f t="shared" si="429"/>
        <v>103.15</v>
      </c>
      <c r="M1864" s="73">
        <f t="shared" si="430"/>
        <v>138.79</v>
      </c>
      <c r="N1864" s="72" t="str">
        <f t="shared" si="431"/>
        <v>0827</v>
      </c>
      <c r="O1864" s="74">
        <f t="shared" si="432"/>
        <v>0</v>
      </c>
      <c r="P1864" s="72">
        <f t="shared" si="433"/>
        <v>0</v>
      </c>
      <c r="Q1864" s="74">
        <f t="shared" si="434"/>
        <v>7</v>
      </c>
      <c r="R1864" s="72" t="str">
        <f t="shared" si="435"/>
        <v/>
      </c>
      <c r="S1864" s="72" t="str">
        <f t="shared" si="436"/>
        <v/>
      </c>
      <c r="AT1864" s="20">
        <f t="shared" si="428"/>
        <v>-9283.5</v>
      </c>
    </row>
    <row r="1865" spans="1:46" ht="33.75">
      <c r="A1865" s="54">
        <v>7104</v>
      </c>
      <c r="B1865" s="54" t="s">
        <v>1188</v>
      </c>
      <c r="C1865" s="58" t="s">
        <v>2974</v>
      </c>
      <c r="D1865" s="79">
        <v>7</v>
      </c>
      <c r="E1865" s="79">
        <v>7</v>
      </c>
      <c r="F1865" s="80">
        <v>722.02</v>
      </c>
      <c r="G1865" s="80">
        <v>103.15</v>
      </c>
      <c r="H1865" s="80">
        <v>722.02</v>
      </c>
      <c r="I1865" s="80" t="s">
        <v>28</v>
      </c>
      <c r="J1865" s="80" t="s">
        <v>28</v>
      </c>
      <c r="K1865" s="80">
        <v>103.15</v>
      </c>
      <c r="L1865" s="73">
        <f t="shared" si="429"/>
        <v>103.15</v>
      </c>
      <c r="M1865" s="73">
        <f t="shared" si="430"/>
        <v>138.79</v>
      </c>
      <c r="N1865" s="72" t="str">
        <f t="shared" si="431"/>
        <v>0827</v>
      </c>
      <c r="O1865" s="74">
        <f t="shared" si="432"/>
        <v>0</v>
      </c>
      <c r="P1865" s="72">
        <f t="shared" si="433"/>
        <v>0</v>
      </c>
      <c r="Q1865" s="74">
        <f t="shared" si="434"/>
        <v>7</v>
      </c>
      <c r="R1865" s="72" t="str">
        <f t="shared" si="435"/>
        <v/>
      </c>
      <c r="S1865" s="72" t="str">
        <f t="shared" si="436"/>
        <v/>
      </c>
      <c r="AT1865" s="20">
        <f t="shared" si="428"/>
        <v>-9283.5</v>
      </c>
    </row>
    <row r="1866" spans="1:46" ht="33.75">
      <c r="A1866" s="54">
        <v>7105</v>
      </c>
      <c r="B1866" s="54" t="s">
        <v>1206</v>
      </c>
      <c r="C1866" s="58" t="s">
        <v>2975</v>
      </c>
      <c r="D1866" s="79">
        <v>7</v>
      </c>
      <c r="E1866" s="79">
        <v>7</v>
      </c>
      <c r="F1866" s="80">
        <v>627.12</v>
      </c>
      <c r="G1866" s="80">
        <v>89.59</v>
      </c>
      <c r="H1866" s="80">
        <v>627.12</v>
      </c>
      <c r="I1866" s="80" t="s">
        <v>28</v>
      </c>
      <c r="J1866" s="80" t="s">
        <v>28</v>
      </c>
      <c r="K1866" s="80">
        <v>89.59</v>
      </c>
      <c r="L1866" s="73">
        <f t="shared" si="429"/>
        <v>89.59</v>
      </c>
      <c r="M1866" s="73">
        <f t="shared" si="430"/>
        <v>138.79</v>
      </c>
      <c r="N1866" s="72" t="str">
        <f t="shared" si="431"/>
        <v>0827</v>
      </c>
      <c r="O1866" s="74">
        <f t="shared" si="432"/>
        <v>0</v>
      </c>
      <c r="P1866" s="72">
        <f t="shared" si="433"/>
        <v>0</v>
      </c>
      <c r="Q1866" s="74">
        <f t="shared" si="434"/>
        <v>7</v>
      </c>
      <c r="R1866" s="72" t="str">
        <f t="shared" si="435"/>
        <v/>
      </c>
      <c r="S1866" s="72" t="str">
        <f t="shared" si="436"/>
        <v/>
      </c>
      <c r="AT1866" s="20">
        <f t="shared" si="428"/>
        <v>-8063.1</v>
      </c>
    </row>
    <row r="1867" spans="1:46" ht="33.75">
      <c r="A1867" s="54">
        <v>7105</v>
      </c>
      <c r="B1867" s="54" t="s">
        <v>1196</v>
      </c>
      <c r="C1867" s="58" t="s">
        <v>2975</v>
      </c>
      <c r="D1867" s="79">
        <v>7</v>
      </c>
      <c r="E1867" s="79">
        <v>7</v>
      </c>
      <c r="F1867" s="80">
        <v>627.12</v>
      </c>
      <c r="G1867" s="80">
        <v>89.59</v>
      </c>
      <c r="H1867" s="80">
        <v>627.12</v>
      </c>
      <c r="I1867" s="80" t="s">
        <v>28</v>
      </c>
      <c r="J1867" s="80" t="s">
        <v>28</v>
      </c>
      <c r="K1867" s="80">
        <v>89.59</v>
      </c>
      <c r="L1867" s="73">
        <f t="shared" si="429"/>
        <v>89.59</v>
      </c>
      <c r="M1867" s="73">
        <f t="shared" si="430"/>
        <v>138.79</v>
      </c>
      <c r="N1867" s="72" t="str">
        <f t="shared" si="431"/>
        <v>0827</v>
      </c>
      <c r="O1867" s="74">
        <f t="shared" si="432"/>
        <v>0</v>
      </c>
      <c r="P1867" s="72">
        <f t="shared" si="433"/>
        <v>0</v>
      </c>
      <c r="Q1867" s="74">
        <f t="shared" si="434"/>
        <v>7</v>
      </c>
      <c r="R1867" s="72" t="str">
        <f t="shared" si="435"/>
        <v/>
      </c>
      <c r="S1867" s="72" t="str">
        <f t="shared" si="436"/>
        <v/>
      </c>
      <c r="AT1867" s="20">
        <f t="shared" ref="AT1867:AT1930" si="437">AS1867+(AI1867-90)*L1867</f>
        <v>-8063.1</v>
      </c>
    </row>
    <row r="1868" spans="1:46" ht="33.75">
      <c r="A1868" s="54">
        <v>7105</v>
      </c>
      <c r="B1868" s="54" t="s">
        <v>1198</v>
      </c>
      <c r="C1868" s="58" t="s">
        <v>2975</v>
      </c>
      <c r="D1868" s="79">
        <v>7</v>
      </c>
      <c r="E1868" s="79">
        <v>7</v>
      </c>
      <c r="F1868" s="80">
        <v>627.12</v>
      </c>
      <c r="G1868" s="80">
        <v>89.59</v>
      </c>
      <c r="H1868" s="80">
        <v>627.12</v>
      </c>
      <c r="I1868" s="80" t="s">
        <v>28</v>
      </c>
      <c r="J1868" s="80" t="s">
        <v>28</v>
      </c>
      <c r="K1868" s="80">
        <v>89.59</v>
      </c>
      <c r="L1868" s="73">
        <f t="shared" si="429"/>
        <v>89.59</v>
      </c>
      <c r="M1868" s="73">
        <f t="shared" si="430"/>
        <v>138.79</v>
      </c>
      <c r="N1868" s="72" t="str">
        <f t="shared" si="431"/>
        <v>0827</v>
      </c>
      <c r="O1868" s="74">
        <f t="shared" si="432"/>
        <v>0</v>
      </c>
      <c r="P1868" s="72">
        <f t="shared" si="433"/>
        <v>0</v>
      </c>
      <c r="Q1868" s="74">
        <f t="shared" si="434"/>
        <v>7</v>
      </c>
      <c r="R1868" s="72" t="str">
        <f t="shared" si="435"/>
        <v/>
      </c>
      <c r="S1868" s="72" t="str">
        <f t="shared" si="436"/>
        <v/>
      </c>
      <c r="AT1868" s="20">
        <f t="shared" si="437"/>
        <v>-8063.1</v>
      </c>
    </row>
    <row r="1869" spans="1:46" ht="33.75">
      <c r="A1869" s="54">
        <v>7105</v>
      </c>
      <c r="B1869" s="54" t="s">
        <v>1200</v>
      </c>
      <c r="C1869" s="58" t="s">
        <v>2975</v>
      </c>
      <c r="D1869" s="79">
        <v>7</v>
      </c>
      <c r="E1869" s="79">
        <v>7</v>
      </c>
      <c r="F1869" s="80">
        <v>627.12</v>
      </c>
      <c r="G1869" s="80">
        <v>89.59</v>
      </c>
      <c r="H1869" s="80">
        <v>627.12</v>
      </c>
      <c r="I1869" s="80" t="s">
        <v>28</v>
      </c>
      <c r="J1869" s="80" t="s">
        <v>28</v>
      </c>
      <c r="K1869" s="80">
        <v>89.59</v>
      </c>
      <c r="L1869" s="73">
        <f t="shared" si="429"/>
        <v>89.59</v>
      </c>
      <c r="M1869" s="73">
        <f t="shared" si="430"/>
        <v>138.79</v>
      </c>
      <c r="N1869" s="72" t="str">
        <f t="shared" si="431"/>
        <v>0827</v>
      </c>
      <c r="O1869" s="74">
        <f t="shared" si="432"/>
        <v>0</v>
      </c>
      <c r="P1869" s="72">
        <f t="shared" si="433"/>
        <v>0</v>
      </c>
      <c r="Q1869" s="74">
        <f t="shared" si="434"/>
        <v>7</v>
      </c>
      <c r="R1869" s="72" t="str">
        <f t="shared" si="435"/>
        <v/>
      </c>
      <c r="S1869" s="72" t="str">
        <f t="shared" si="436"/>
        <v/>
      </c>
      <c r="AT1869" s="20">
        <f t="shared" si="437"/>
        <v>-8063.1</v>
      </c>
    </row>
    <row r="1870" spans="1:46" ht="33.75">
      <c r="A1870" s="54">
        <v>7105</v>
      </c>
      <c r="B1870" s="54" t="s">
        <v>1202</v>
      </c>
      <c r="C1870" s="58" t="s">
        <v>2975</v>
      </c>
      <c r="D1870" s="79">
        <v>7</v>
      </c>
      <c r="E1870" s="79">
        <v>7</v>
      </c>
      <c r="F1870" s="80">
        <v>627.12</v>
      </c>
      <c r="G1870" s="80">
        <v>89.59</v>
      </c>
      <c r="H1870" s="80">
        <v>627.12</v>
      </c>
      <c r="I1870" s="80" t="s">
        <v>28</v>
      </c>
      <c r="J1870" s="80" t="s">
        <v>28</v>
      </c>
      <c r="K1870" s="80">
        <v>89.59</v>
      </c>
      <c r="L1870" s="73">
        <f t="shared" si="429"/>
        <v>89.59</v>
      </c>
      <c r="M1870" s="73">
        <f t="shared" si="430"/>
        <v>138.79</v>
      </c>
      <c r="N1870" s="72" t="str">
        <f t="shared" si="431"/>
        <v>0827</v>
      </c>
      <c r="O1870" s="74">
        <f t="shared" si="432"/>
        <v>0</v>
      </c>
      <c r="P1870" s="72">
        <f t="shared" si="433"/>
        <v>0</v>
      </c>
      <c r="Q1870" s="74">
        <f t="shared" si="434"/>
        <v>7</v>
      </c>
      <c r="R1870" s="72" t="str">
        <f t="shared" si="435"/>
        <v/>
      </c>
      <c r="S1870" s="72" t="str">
        <f t="shared" si="436"/>
        <v/>
      </c>
      <c r="AT1870" s="20">
        <f t="shared" si="437"/>
        <v>-8063.1</v>
      </c>
    </row>
    <row r="1871" spans="1:46" ht="33.75">
      <c r="A1871" s="54">
        <v>7105</v>
      </c>
      <c r="B1871" s="54" t="s">
        <v>1204</v>
      </c>
      <c r="C1871" s="58" t="s">
        <v>2975</v>
      </c>
      <c r="D1871" s="79">
        <v>7</v>
      </c>
      <c r="E1871" s="79">
        <v>7</v>
      </c>
      <c r="F1871" s="80">
        <v>627.12</v>
      </c>
      <c r="G1871" s="80">
        <v>89.59</v>
      </c>
      <c r="H1871" s="80">
        <v>627.12</v>
      </c>
      <c r="I1871" s="80" t="s">
        <v>28</v>
      </c>
      <c r="J1871" s="80" t="s">
        <v>28</v>
      </c>
      <c r="K1871" s="80">
        <v>89.59</v>
      </c>
      <c r="L1871" s="73">
        <f t="shared" si="429"/>
        <v>89.59</v>
      </c>
      <c r="M1871" s="73">
        <f t="shared" si="430"/>
        <v>138.79</v>
      </c>
      <c r="N1871" s="72" t="str">
        <f t="shared" si="431"/>
        <v>0827</v>
      </c>
      <c r="O1871" s="74">
        <f t="shared" si="432"/>
        <v>0</v>
      </c>
      <c r="P1871" s="72">
        <f t="shared" si="433"/>
        <v>0</v>
      </c>
      <c r="Q1871" s="74">
        <f t="shared" si="434"/>
        <v>7</v>
      </c>
      <c r="R1871" s="72" t="str">
        <f t="shared" si="435"/>
        <v/>
      </c>
      <c r="S1871" s="72" t="str">
        <f t="shared" si="436"/>
        <v/>
      </c>
      <c r="AT1871" s="20">
        <f t="shared" si="437"/>
        <v>-8063.1</v>
      </c>
    </row>
    <row r="1872" spans="1:46" ht="45">
      <c r="A1872" s="54">
        <v>7106</v>
      </c>
      <c r="B1872" s="54" t="s">
        <v>1214</v>
      </c>
      <c r="C1872" s="58" t="s">
        <v>2976</v>
      </c>
      <c r="D1872" s="79">
        <v>7</v>
      </c>
      <c r="E1872" s="79">
        <v>7</v>
      </c>
      <c r="F1872" s="80">
        <v>698.95</v>
      </c>
      <c r="G1872" s="80">
        <v>99.85</v>
      </c>
      <c r="H1872" s="80">
        <v>698.95</v>
      </c>
      <c r="I1872" s="80" t="s">
        <v>28</v>
      </c>
      <c r="J1872" s="80" t="s">
        <v>28</v>
      </c>
      <c r="K1872" s="80">
        <v>99.85</v>
      </c>
      <c r="L1872" s="73">
        <f t="shared" si="429"/>
        <v>99.85</v>
      </c>
      <c r="M1872" s="73">
        <f t="shared" si="430"/>
        <v>132.08000000000001</v>
      </c>
      <c r="N1872" s="72" t="str">
        <f t="shared" si="431"/>
        <v>0831</v>
      </c>
      <c r="O1872" s="74">
        <f t="shared" si="432"/>
        <v>0</v>
      </c>
      <c r="P1872" s="72">
        <f t="shared" si="433"/>
        <v>0</v>
      </c>
      <c r="Q1872" s="74">
        <f t="shared" si="434"/>
        <v>7</v>
      </c>
      <c r="R1872" s="72" t="str">
        <f t="shared" si="435"/>
        <v/>
      </c>
      <c r="S1872" s="72" t="str">
        <f t="shared" si="436"/>
        <v/>
      </c>
      <c r="AT1872" s="20">
        <f t="shared" si="437"/>
        <v>-8986.5</v>
      </c>
    </row>
    <row r="1873" spans="1:46" ht="45">
      <c r="A1873" s="54">
        <v>7106</v>
      </c>
      <c r="B1873" s="54" t="s">
        <v>1213</v>
      </c>
      <c r="C1873" s="58" t="s">
        <v>2976</v>
      </c>
      <c r="D1873" s="79">
        <v>7</v>
      </c>
      <c r="E1873" s="79">
        <v>7</v>
      </c>
      <c r="F1873" s="80">
        <v>698.95</v>
      </c>
      <c r="G1873" s="80">
        <v>99.85</v>
      </c>
      <c r="H1873" s="80">
        <v>698.95</v>
      </c>
      <c r="I1873" s="80" t="s">
        <v>28</v>
      </c>
      <c r="J1873" s="80" t="s">
        <v>28</v>
      </c>
      <c r="K1873" s="80">
        <v>99.85</v>
      </c>
      <c r="L1873" s="73">
        <f t="shared" si="429"/>
        <v>99.85</v>
      </c>
      <c r="M1873" s="73">
        <f t="shared" si="430"/>
        <v>132.08000000000001</v>
      </c>
      <c r="N1873" s="72" t="str">
        <f t="shared" si="431"/>
        <v>0831</v>
      </c>
      <c r="O1873" s="74">
        <f t="shared" si="432"/>
        <v>0</v>
      </c>
      <c r="P1873" s="72">
        <f t="shared" si="433"/>
        <v>0</v>
      </c>
      <c r="Q1873" s="74">
        <f t="shared" si="434"/>
        <v>7</v>
      </c>
      <c r="R1873" s="72" t="str">
        <f t="shared" si="435"/>
        <v/>
      </c>
      <c r="S1873" s="72" t="str">
        <f t="shared" si="436"/>
        <v/>
      </c>
      <c r="AT1873" s="20">
        <f t="shared" si="437"/>
        <v>-8986.5</v>
      </c>
    </row>
    <row r="1874" spans="1:46" ht="45">
      <c r="A1874" s="54">
        <v>7106</v>
      </c>
      <c r="B1874" s="54" t="s">
        <v>1211</v>
      </c>
      <c r="C1874" s="58" t="s">
        <v>2976</v>
      </c>
      <c r="D1874" s="79">
        <v>7</v>
      </c>
      <c r="E1874" s="79">
        <v>7</v>
      </c>
      <c r="F1874" s="80">
        <v>698.95</v>
      </c>
      <c r="G1874" s="80">
        <v>99.85</v>
      </c>
      <c r="H1874" s="80">
        <v>698.95</v>
      </c>
      <c r="I1874" s="80" t="s">
        <v>28</v>
      </c>
      <c r="J1874" s="80" t="s">
        <v>28</v>
      </c>
      <c r="K1874" s="80">
        <v>99.85</v>
      </c>
      <c r="L1874" s="73">
        <f t="shared" si="429"/>
        <v>99.85</v>
      </c>
      <c r="M1874" s="73">
        <f t="shared" si="430"/>
        <v>132.08000000000001</v>
      </c>
      <c r="N1874" s="72" t="str">
        <f t="shared" si="431"/>
        <v>0831</v>
      </c>
      <c r="O1874" s="74">
        <f t="shared" si="432"/>
        <v>0</v>
      </c>
      <c r="P1874" s="72">
        <f t="shared" si="433"/>
        <v>0</v>
      </c>
      <c r="Q1874" s="74">
        <f t="shared" si="434"/>
        <v>7</v>
      </c>
      <c r="R1874" s="72" t="str">
        <f t="shared" si="435"/>
        <v/>
      </c>
      <c r="S1874" s="72" t="str">
        <f t="shared" si="436"/>
        <v/>
      </c>
      <c r="AT1874" s="20">
        <f t="shared" si="437"/>
        <v>-8986.5</v>
      </c>
    </row>
    <row r="1875" spans="1:46" ht="45">
      <c r="A1875" s="54">
        <v>7106</v>
      </c>
      <c r="B1875" s="54" t="s">
        <v>1210</v>
      </c>
      <c r="C1875" s="58" t="s">
        <v>2976</v>
      </c>
      <c r="D1875" s="79">
        <v>7</v>
      </c>
      <c r="E1875" s="79">
        <v>7</v>
      </c>
      <c r="F1875" s="80">
        <v>698.95</v>
      </c>
      <c r="G1875" s="80">
        <v>99.85</v>
      </c>
      <c r="H1875" s="80">
        <v>698.95</v>
      </c>
      <c r="I1875" s="80" t="s">
        <v>28</v>
      </c>
      <c r="J1875" s="80" t="s">
        <v>28</v>
      </c>
      <c r="K1875" s="80">
        <v>99.85</v>
      </c>
      <c r="L1875" s="73">
        <f t="shared" si="429"/>
        <v>99.85</v>
      </c>
      <c r="M1875" s="73">
        <f t="shared" si="430"/>
        <v>132.08000000000001</v>
      </c>
      <c r="N1875" s="72" t="str">
        <f t="shared" si="431"/>
        <v>0831</v>
      </c>
      <c r="O1875" s="74">
        <f t="shared" si="432"/>
        <v>0</v>
      </c>
      <c r="P1875" s="72">
        <f t="shared" si="433"/>
        <v>0</v>
      </c>
      <c r="Q1875" s="74">
        <f t="shared" si="434"/>
        <v>7</v>
      </c>
      <c r="R1875" s="72" t="str">
        <f t="shared" si="435"/>
        <v/>
      </c>
      <c r="S1875" s="72" t="str">
        <f t="shared" si="436"/>
        <v/>
      </c>
      <c r="AT1875" s="20">
        <f t="shared" si="437"/>
        <v>-8986.5</v>
      </c>
    </row>
    <row r="1876" spans="1:46" ht="45">
      <c r="A1876" s="54">
        <v>7106</v>
      </c>
      <c r="B1876" s="54" t="s">
        <v>1212</v>
      </c>
      <c r="C1876" s="58" t="s">
        <v>2976</v>
      </c>
      <c r="D1876" s="79">
        <v>7</v>
      </c>
      <c r="E1876" s="79">
        <v>7</v>
      </c>
      <c r="F1876" s="80">
        <v>698.95</v>
      </c>
      <c r="G1876" s="80">
        <v>99.85</v>
      </c>
      <c r="H1876" s="80">
        <v>698.95</v>
      </c>
      <c r="I1876" s="80" t="s">
        <v>28</v>
      </c>
      <c r="J1876" s="80" t="s">
        <v>28</v>
      </c>
      <c r="K1876" s="80">
        <v>99.85</v>
      </c>
      <c r="L1876" s="73">
        <f t="shared" si="429"/>
        <v>99.85</v>
      </c>
      <c r="M1876" s="73">
        <f t="shared" si="430"/>
        <v>132.08000000000001</v>
      </c>
      <c r="N1876" s="72" t="str">
        <f t="shared" si="431"/>
        <v>0831</v>
      </c>
      <c r="O1876" s="74">
        <f t="shared" si="432"/>
        <v>0</v>
      </c>
      <c r="P1876" s="72">
        <f t="shared" si="433"/>
        <v>0</v>
      </c>
      <c r="Q1876" s="74">
        <f t="shared" si="434"/>
        <v>7</v>
      </c>
      <c r="R1876" s="72" t="str">
        <f t="shared" si="435"/>
        <v/>
      </c>
      <c r="S1876" s="72" t="str">
        <f t="shared" si="436"/>
        <v/>
      </c>
      <c r="AT1876" s="20">
        <f t="shared" si="437"/>
        <v>-8986.5</v>
      </c>
    </row>
    <row r="1877" spans="1:46" ht="45">
      <c r="A1877" s="54">
        <v>7106</v>
      </c>
      <c r="B1877" s="54" t="s">
        <v>1209</v>
      </c>
      <c r="C1877" s="58" t="s">
        <v>2976</v>
      </c>
      <c r="D1877" s="79">
        <v>7</v>
      </c>
      <c r="E1877" s="79">
        <v>7</v>
      </c>
      <c r="F1877" s="80">
        <v>698.95</v>
      </c>
      <c r="G1877" s="80">
        <v>99.85</v>
      </c>
      <c r="H1877" s="80">
        <v>698.95</v>
      </c>
      <c r="I1877" s="80" t="s">
        <v>28</v>
      </c>
      <c r="J1877" s="80" t="s">
        <v>28</v>
      </c>
      <c r="K1877" s="80">
        <v>99.85</v>
      </c>
      <c r="L1877" s="73">
        <f t="shared" si="429"/>
        <v>99.85</v>
      </c>
      <c r="M1877" s="73">
        <f t="shared" si="430"/>
        <v>132.08000000000001</v>
      </c>
      <c r="N1877" s="72" t="str">
        <f t="shared" si="431"/>
        <v>0831</v>
      </c>
      <c r="O1877" s="74">
        <f t="shared" si="432"/>
        <v>0</v>
      </c>
      <c r="P1877" s="72">
        <f t="shared" si="433"/>
        <v>0</v>
      </c>
      <c r="Q1877" s="74">
        <f t="shared" si="434"/>
        <v>7</v>
      </c>
      <c r="R1877" s="72" t="str">
        <f t="shared" si="435"/>
        <v/>
      </c>
      <c r="S1877" s="72" t="str">
        <f t="shared" si="436"/>
        <v/>
      </c>
      <c r="AT1877" s="20">
        <f t="shared" si="437"/>
        <v>-8986.5</v>
      </c>
    </row>
    <row r="1878" spans="1:46" ht="33.75">
      <c r="A1878" s="54">
        <v>7107</v>
      </c>
      <c r="B1878" s="54" t="s">
        <v>1215</v>
      </c>
      <c r="C1878" s="58" t="s">
        <v>2977</v>
      </c>
      <c r="D1878" s="79">
        <v>7</v>
      </c>
      <c r="E1878" s="79">
        <v>7</v>
      </c>
      <c r="F1878" s="80">
        <v>704.19</v>
      </c>
      <c r="G1878" s="80">
        <v>100.6</v>
      </c>
      <c r="H1878" s="80">
        <v>704.19</v>
      </c>
      <c r="I1878" s="80" t="s">
        <v>28</v>
      </c>
      <c r="J1878" s="80" t="s">
        <v>28</v>
      </c>
      <c r="K1878" s="80">
        <v>100.6</v>
      </c>
      <c r="L1878" s="73">
        <f t="shared" si="429"/>
        <v>100.6</v>
      </c>
      <c r="M1878" s="73">
        <f t="shared" si="430"/>
        <v>132.08000000000001</v>
      </c>
      <c r="N1878" s="72" t="str">
        <f t="shared" si="431"/>
        <v>0831</v>
      </c>
      <c r="O1878" s="74">
        <f t="shared" si="432"/>
        <v>0</v>
      </c>
      <c r="P1878" s="72">
        <f t="shared" si="433"/>
        <v>0</v>
      </c>
      <c r="Q1878" s="74">
        <f t="shared" si="434"/>
        <v>7</v>
      </c>
      <c r="R1878" s="72" t="str">
        <f t="shared" si="435"/>
        <v/>
      </c>
      <c r="S1878" s="72" t="str">
        <f t="shared" si="436"/>
        <v/>
      </c>
      <c r="AT1878" s="20">
        <f t="shared" si="437"/>
        <v>-9054</v>
      </c>
    </row>
    <row r="1879" spans="1:46" ht="33.75">
      <c r="A1879" s="54">
        <v>7107</v>
      </c>
      <c r="B1879" s="54" t="s">
        <v>1216</v>
      </c>
      <c r="C1879" s="58" t="s">
        <v>2977</v>
      </c>
      <c r="D1879" s="79">
        <v>7</v>
      </c>
      <c r="E1879" s="79">
        <v>7</v>
      </c>
      <c r="F1879" s="80">
        <v>704.19</v>
      </c>
      <c r="G1879" s="80">
        <v>100.6</v>
      </c>
      <c r="H1879" s="80">
        <v>704.19</v>
      </c>
      <c r="I1879" s="80" t="s">
        <v>28</v>
      </c>
      <c r="J1879" s="80" t="s">
        <v>28</v>
      </c>
      <c r="K1879" s="80">
        <v>100.6</v>
      </c>
      <c r="L1879" s="73">
        <f t="shared" si="429"/>
        <v>100.6</v>
      </c>
      <c r="M1879" s="73">
        <f t="shared" si="430"/>
        <v>132.08000000000001</v>
      </c>
      <c r="N1879" s="72" t="str">
        <f t="shared" si="431"/>
        <v>0831</v>
      </c>
      <c r="O1879" s="74">
        <f t="shared" si="432"/>
        <v>0</v>
      </c>
      <c r="P1879" s="72">
        <f t="shared" si="433"/>
        <v>0</v>
      </c>
      <c r="Q1879" s="74">
        <f t="shared" si="434"/>
        <v>7</v>
      </c>
      <c r="R1879" s="72" t="str">
        <f t="shared" si="435"/>
        <v/>
      </c>
      <c r="S1879" s="72" t="str">
        <f t="shared" si="436"/>
        <v/>
      </c>
      <c r="AT1879" s="20">
        <f t="shared" si="437"/>
        <v>-9054</v>
      </c>
    </row>
    <row r="1880" spans="1:46" ht="33.75">
      <c r="A1880" s="54">
        <v>7107</v>
      </c>
      <c r="B1880" s="54" t="s">
        <v>1218</v>
      </c>
      <c r="C1880" s="58" t="s">
        <v>2977</v>
      </c>
      <c r="D1880" s="79">
        <v>7</v>
      </c>
      <c r="E1880" s="79">
        <v>7</v>
      </c>
      <c r="F1880" s="80">
        <v>704.19</v>
      </c>
      <c r="G1880" s="80">
        <v>100.6</v>
      </c>
      <c r="H1880" s="80">
        <v>704.19</v>
      </c>
      <c r="I1880" s="80" t="s">
        <v>28</v>
      </c>
      <c r="J1880" s="80" t="s">
        <v>28</v>
      </c>
      <c r="K1880" s="80">
        <v>100.6</v>
      </c>
      <c r="L1880" s="73">
        <f t="shared" si="429"/>
        <v>100.6</v>
      </c>
      <c r="M1880" s="73">
        <f t="shared" si="430"/>
        <v>132.08000000000001</v>
      </c>
      <c r="N1880" s="72" t="str">
        <f t="shared" si="431"/>
        <v>0831</v>
      </c>
      <c r="O1880" s="74">
        <f t="shared" si="432"/>
        <v>0</v>
      </c>
      <c r="P1880" s="72">
        <f t="shared" si="433"/>
        <v>0</v>
      </c>
      <c r="Q1880" s="74">
        <f t="shared" si="434"/>
        <v>7</v>
      </c>
      <c r="R1880" s="72" t="str">
        <f t="shared" si="435"/>
        <v/>
      </c>
      <c r="S1880" s="72" t="str">
        <f t="shared" si="436"/>
        <v/>
      </c>
      <c r="AT1880" s="20">
        <f t="shared" si="437"/>
        <v>-9054</v>
      </c>
    </row>
    <row r="1881" spans="1:46" ht="33.75">
      <c r="A1881" s="54">
        <v>7107</v>
      </c>
      <c r="B1881" s="54" t="s">
        <v>1219</v>
      </c>
      <c r="C1881" s="58" t="s">
        <v>2977</v>
      </c>
      <c r="D1881" s="79">
        <v>7</v>
      </c>
      <c r="E1881" s="79">
        <v>7</v>
      </c>
      <c r="F1881" s="80">
        <v>704.19</v>
      </c>
      <c r="G1881" s="80">
        <v>100.6</v>
      </c>
      <c r="H1881" s="80">
        <v>704.19</v>
      </c>
      <c r="I1881" s="80" t="s">
        <v>28</v>
      </c>
      <c r="J1881" s="80" t="s">
        <v>28</v>
      </c>
      <c r="K1881" s="80">
        <v>100.6</v>
      </c>
      <c r="L1881" s="73">
        <f t="shared" si="429"/>
        <v>100.6</v>
      </c>
      <c r="M1881" s="73">
        <f t="shared" si="430"/>
        <v>132.08000000000001</v>
      </c>
      <c r="N1881" s="72" t="str">
        <f t="shared" si="431"/>
        <v>0831</v>
      </c>
      <c r="O1881" s="74">
        <f t="shared" si="432"/>
        <v>0</v>
      </c>
      <c r="P1881" s="72">
        <f t="shared" si="433"/>
        <v>0</v>
      </c>
      <c r="Q1881" s="74">
        <f t="shared" si="434"/>
        <v>7</v>
      </c>
      <c r="R1881" s="72" t="str">
        <f t="shared" si="435"/>
        <v/>
      </c>
      <c r="S1881" s="72" t="str">
        <f t="shared" si="436"/>
        <v/>
      </c>
      <c r="AT1881" s="20">
        <f t="shared" si="437"/>
        <v>-9054</v>
      </c>
    </row>
    <row r="1882" spans="1:46" ht="33.75">
      <c r="A1882" s="54">
        <v>7107</v>
      </c>
      <c r="B1882" s="54" t="s">
        <v>1220</v>
      </c>
      <c r="C1882" s="58" t="s">
        <v>2977</v>
      </c>
      <c r="D1882" s="79">
        <v>7</v>
      </c>
      <c r="E1882" s="79">
        <v>7</v>
      </c>
      <c r="F1882" s="80">
        <v>704.19</v>
      </c>
      <c r="G1882" s="80">
        <v>100.6</v>
      </c>
      <c r="H1882" s="80">
        <v>704.19</v>
      </c>
      <c r="I1882" s="80" t="s">
        <v>28</v>
      </c>
      <c r="J1882" s="80" t="s">
        <v>28</v>
      </c>
      <c r="K1882" s="80">
        <v>100.6</v>
      </c>
      <c r="L1882" s="73">
        <f t="shared" si="429"/>
        <v>100.6</v>
      </c>
      <c r="M1882" s="73">
        <f t="shared" si="430"/>
        <v>132.08000000000001</v>
      </c>
      <c r="N1882" s="72" t="str">
        <f t="shared" si="431"/>
        <v>0831</v>
      </c>
      <c r="O1882" s="74">
        <f t="shared" si="432"/>
        <v>0</v>
      </c>
      <c r="P1882" s="72">
        <f t="shared" si="433"/>
        <v>0</v>
      </c>
      <c r="Q1882" s="74">
        <f t="shared" si="434"/>
        <v>7</v>
      </c>
      <c r="R1882" s="72" t="str">
        <f t="shared" si="435"/>
        <v/>
      </c>
      <c r="S1882" s="72" t="str">
        <f t="shared" si="436"/>
        <v/>
      </c>
      <c r="AT1882" s="20">
        <f t="shared" si="437"/>
        <v>-9054</v>
      </c>
    </row>
    <row r="1883" spans="1:46" ht="33.75">
      <c r="A1883" s="54">
        <v>7107</v>
      </c>
      <c r="B1883" s="54" t="s">
        <v>1217</v>
      </c>
      <c r="C1883" s="58" t="s">
        <v>2977</v>
      </c>
      <c r="D1883" s="79">
        <v>7</v>
      </c>
      <c r="E1883" s="79">
        <v>7</v>
      </c>
      <c r="F1883" s="80">
        <v>704.19</v>
      </c>
      <c r="G1883" s="80">
        <v>100.6</v>
      </c>
      <c r="H1883" s="80">
        <v>704.19</v>
      </c>
      <c r="I1883" s="80" t="s">
        <v>28</v>
      </c>
      <c r="J1883" s="80" t="s">
        <v>28</v>
      </c>
      <c r="K1883" s="80">
        <v>100.6</v>
      </c>
      <c r="L1883" s="73">
        <f t="shared" si="429"/>
        <v>100.6</v>
      </c>
      <c r="M1883" s="73">
        <f t="shared" si="430"/>
        <v>132.08000000000001</v>
      </c>
      <c r="N1883" s="72" t="str">
        <f t="shared" si="431"/>
        <v>0831</v>
      </c>
      <c r="O1883" s="74">
        <f t="shared" si="432"/>
        <v>0</v>
      </c>
      <c r="P1883" s="72">
        <f t="shared" si="433"/>
        <v>0</v>
      </c>
      <c r="Q1883" s="74">
        <f t="shared" si="434"/>
        <v>7</v>
      </c>
      <c r="R1883" s="72" t="str">
        <f t="shared" si="435"/>
        <v/>
      </c>
      <c r="S1883" s="72" t="str">
        <f t="shared" si="436"/>
        <v/>
      </c>
      <c r="AT1883" s="20">
        <f t="shared" si="437"/>
        <v>-9054</v>
      </c>
    </row>
    <row r="1884" spans="1:46" ht="33.75">
      <c r="A1884" s="54">
        <v>7108</v>
      </c>
      <c r="B1884" s="54" t="s">
        <v>1225</v>
      </c>
      <c r="C1884" s="58" t="s">
        <v>2978</v>
      </c>
      <c r="D1884" s="79">
        <v>7</v>
      </c>
      <c r="E1884" s="79">
        <v>7</v>
      </c>
      <c r="F1884" s="80">
        <v>685.32</v>
      </c>
      <c r="G1884" s="80">
        <v>97.9</v>
      </c>
      <c r="H1884" s="80">
        <v>685.32</v>
      </c>
      <c r="I1884" s="80" t="s">
        <v>28</v>
      </c>
      <c r="J1884" s="80" t="s">
        <v>28</v>
      </c>
      <c r="K1884" s="80">
        <v>97.9</v>
      </c>
      <c r="L1884" s="73">
        <f t="shared" si="429"/>
        <v>97.9</v>
      </c>
      <c r="M1884" s="73">
        <f t="shared" si="430"/>
        <v>132.08000000000001</v>
      </c>
      <c r="N1884" s="72" t="str">
        <f t="shared" si="431"/>
        <v>0831</v>
      </c>
      <c r="O1884" s="74">
        <f t="shared" si="432"/>
        <v>0</v>
      </c>
      <c r="P1884" s="72">
        <f t="shared" si="433"/>
        <v>0</v>
      </c>
      <c r="Q1884" s="74">
        <f t="shared" si="434"/>
        <v>7</v>
      </c>
      <c r="R1884" s="72" t="str">
        <f t="shared" si="435"/>
        <v/>
      </c>
      <c r="S1884" s="72" t="str">
        <f t="shared" si="436"/>
        <v/>
      </c>
      <c r="AT1884" s="20">
        <f t="shared" si="437"/>
        <v>-8811</v>
      </c>
    </row>
    <row r="1885" spans="1:46" ht="33.75">
      <c r="A1885" s="54">
        <v>7108</v>
      </c>
      <c r="B1885" s="54" t="s">
        <v>1223</v>
      </c>
      <c r="C1885" s="58" t="s">
        <v>2978</v>
      </c>
      <c r="D1885" s="79">
        <v>7</v>
      </c>
      <c r="E1885" s="79">
        <v>7</v>
      </c>
      <c r="F1885" s="80">
        <v>685.32</v>
      </c>
      <c r="G1885" s="80">
        <v>97.9</v>
      </c>
      <c r="H1885" s="80">
        <v>685.32</v>
      </c>
      <c r="I1885" s="80" t="s">
        <v>28</v>
      </c>
      <c r="J1885" s="80" t="s">
        <v>28</v>
      </c>
      <c r="K1885" s="80">
        <v>97.9</v>
      </c>
      <c r="L1885" s="73">
        <f t="shared" si="429"/>
        <v>97.9</v>
      </c>
      <c r="M1885" s="73">
        <f t="shared" si="430"/>
        <v>132.08000000000001</v>
      </c>
      <c r="N1885" s="72" t="str">
        <f t="shared" si="431"/>
        <v>0831</v>
      </c>
      <c r="O1885" s="74">
        <f t="shared" si="432"/>
        <v>0</v>
      </c>
      <c r="P1885" s="72">
        <f t="shared" si="433"/>
        <v>0</v>
      </c>
      <c r="Q1885" s="74">
        <f t="shared" si="434"/>
        <v>7</v>
      </c>
      <c r="R1885" s="72" t="str">
        <f t="shared" si="435"/>
        <v/>
      </c>
      <c r="S1885" s="72" t="str">
        <f t="shared" si="436"/>
        <v/>
      </c>
      <c r="AT1885" s="20">
        <f t="shared" si="437"/>
        <v>-8811</v>
      </c>
    </row>
    <row r="1886" spans="1:46" ht="33.75">
      <c r="A1886" s="54">
        <v>7108</v>
      </c>
      <c r="B1886" s="54" t="s">
        <v>1224</v>
      </c>
      <c r="C1886" s="58" t="s">
        <v>2978</v>
      </c>
      <c r="D1886" s="79">
        <v>7</v>
      </c>
      <c r="E1886" s="79">
        <v>7</v>
      </c>
      <c r="F1886" s="80">
        <v>685.32</v>
      </c>
      <c r="G1886" s="80">
        <v>97.9</v>
      </c>
      <c r="H1886" s="80">
        <v>685.32</v>
      </c>
      <c r="I1886" s="80" t="s">
        <v>28</v>
      </c>
      <c r="J1886" s="80" t="s">
        <v>28</v>
      </c>
      <c r="K1886" s="80">
        <v>97.9</v>
      </c>
      <c r="L1886" s="73">
        <f t="shared" si="429"/>
        <v>97.9</v>
      </c>
      <c r="M1886" s="73">
        <f t="shared" si="430"/>
        <v>132.08000000000001</v>
      </c>
      <c r="N1886" s="72" t="str">
        <f t="shared" si="431"/>
        <v>0831</v>
      </c>
      <c r="O1886" s="74">
        <f t="shared" si="432"/>
        <v>0</v>
      </c>
      <c r="P1886" s="72">
        <f t="shared" si="433"/>
        <v>0</v>
      </c>
      <c r="Q1886" s="74">
        <f t="shared" si="434"/>
        <v>7</v>
      </c>
      <c r="R1886" s="72" t="str">
        <f t="shared" si="435"/>
        <v/>
      </c>
      <c r="S1886" s="72" t="str">
        <f t="shared" si="436"/>
        <v/>
      </c>
      <c r="AT1886" s="20">
        <f t="shared" si="437"/>
        <v>-8811</v>
      </c>
    </row>
    <row r="1887" spans="1:46" ht="33.75">
      <c r="A1887" s="54">
        <v>7108</v>
      </c>
      <c r="B1887" s="54" t="s">
        <v>1221</v>
      </c>
      <c r="C1887" s="58" t="s">
        <v>2978</v>
      </c>
      <c r="D1887" s="79">
        <v>7</v>
      </c>
      <c r="E1887" s="79">
        <v>7</v>
      </c>
      <c r="F1887" s="80">
        <v>685.32</v>
      </c>
      <c r="G1887" s="80">
        <v>97.9</v>
      </c>
      <c r="H1887" s="80">
        <v>685.32</v>
      </c>
      <c r="I1887" s="80" t="s">
        <v>28</v>
      </c>
      <c r="J1887" s="80" t="s">
        <v>28</v>
      </c>
      <c r="K1887" s="80">
        <v>97.9</v>
      </c>
      <c r="L1887" s="73">
        <f t="shared" si="429"/>
        <v>97.9</v>
      </c>
      <c r="M1887" s="73">
        <f t="shared" si="430"/>
        <v>132.08000000000001</v>
      </c>
      <c r="N1887" s="72" t="str">
        <f t="shared" si="431"/>
        <v>0831</v>
      </c>
      <c r="O1887" s="74">
        <f t="shared" si="432"/>
        <v>0</v>
      </c>
      <c r="P1887" s="72">
        <f t="shared" si="433"/>
        <v>0</v>
      </c>
      <c r="Q1887" s="74">
        <f t="shared" si="434"/>
        <v>7</v>
      </c>
      <c r="R1887" s="72" t="str">
        <f t="shared" si="435"/>
        <v/>
      </c>
      <c r="S1887" s="72" t="str">
        <f t="shared" si="436"/>
        <v/>
      </c>
      <c r="AT1887" s="20">
        <f t="shared" si="437"/>
        <v>-8811</v>
      </c>
    </row>
    <row r="1888" spans="1:46" ht="33.75">
      <c r="A1888" s="54">
        <v>7108</v>
      </c>
      <c r="B1888" s="54" t="s">
        <v>1222</v>
      </c>
      <c r="C1888" s="58" t="s">
        <v>2978</v>
      </c>
      <c r="D1888" s="79">
        <v>7</v>
      </c>
      <c r="E1888" s="79">
        <v>7</v>
      </c>
      <c r="F1888" s="80">
        <v>685.32</v>
      </c>
      <c r="G1888" s="80">
        <v>97.9</v>
      </c>
      <c r="H1888" s="80">
        <v>685.32</v>
      </c>
      <c r="I1888" s="80" t="s">
        <v>28</v>
      </c>
      <c r="J1888" s="80" t="s">
        <v>28</v>
      </c>
      <c r="K1888" s="80">
        <v>97.9</v>
      </c>
      <c r="L1888" s="73">
        <f t="shared" si="429"/>
        <v>97.9</v>
      </c>
      <c r="M1888" s="73">
        <f t="shared" si="430"/>
        <v>132.08000000000001</v>
      </c>
      <c r="N1888" s="72" t="str">
        <f t="shared" si="431"/>
        <v>0831</v>
      </c>
      <c r="O1888" s="74">
        <f t="shared" si="432"/>
        <v>0</v>
      </c>
      <c r="P1888" s="72">
        <f t="shared" si="433"/>
        <v>0</v>
      </c>
      <c r="Q1888" s="74">
        <f t="shared" si="434"/>
        <v>7</v>
      </c>
      <c r="R1888" s="72" t="str">
        <f t="shared" si="435"/>
        <v/>
      </c>
      <c r="S1888" s="72" t="str">
        <f t="shared" si="436"/>
        <v/>
      </c>
      <c r="AT1888" s="20">
        <f t="shared" si="437"/>
        <v>-8811</v>
      </c>
    </row>
    <row r="1889" spans="1:46" ht="33.75">
      <c r="A1889" s="54">
        <v>7108</v>
      </c>
      <c r="B1889" s="54" t="s">
        <v>1226</v>
      </c>
      <c r="C1889" s="58" t="s">
        <v>2978</v>
      </c>
      <c r="D1889" s="79">
        <v>7</v>
      </c>
      <c r="E1889" s="79">
        <v>7</v>
      </c>
      <c r="F1889" s="80">
        <v>685.32</v>
      </c>
      <c r="G1889" s="80">
        <v>97.9</v>
      </c>
      <c r="H1889" s="80">
        <v>685.32</v>
      </c>
      <c r="I1889" s="80" t="s">
        <v>28</v>
      </c>
      <c r="J1889" s="80" t="s">
        <v>28</v>
      </c>
      <c r="K1889" s="80">
        <v>97.9</v>
      </c>
      <c r="L1889" s="73">
        <f t="shared" si="429"/>
        <v>97.9</v>
      </c>
      <c r="M1889" s="73">
        <f t="shared" si="430"/>
        <v>132.08000000000001</v>
      </c>
      <c r="N1889" s="72" t="str">
        <f t="shared" si="431"/>
        <v>0831</v>
      </c>
      <c r="O1889" s="74">
        <f t="shared" si="432"/>
        <v>0</v>
      </c>
      <c r="P1889" s="72">
        <f t="shared" si="433"/>
        <v>0</v>
      </c>
      <c r="Q1889" s="74">
        <f t="shared" si="434"/>
        <v>7</v>
      </c>
      <c r="R1889" s="72" t="str">
        <f t="shared" si="435"/>
        <v/>
      </c>
      <c r="S1889" s="72" t="str">
        <f t="shared" si="436"/>
        <v/>
      </c>
      <c r="AT1889" s="20">
        <f t="shared" si="437"/>
        <v>-8811</v>
      </c>
    </row>
    <row r="1890" spans="1:46" ht="33.75">
      <c r="A1890" s="54">
        <v>7109</v>
      </c>
      <c r="B1890" s="54" t="s">
        <v>1239</v>
      </c>
      <c r="C1890" s="58" t="s">
        <v>2979</v>
      </c>
      <c r="D1890" s="79">
        <v>7</v>
      </c>
      <c r="E1890" s="79">
        <v>7</v>
      </c>
      <c r="F1890" s="80">
        <v>691.06</v>
      </c>
      <c r="G1890" s="80">
        <v>98.72</v>
      </c>
      <c r="H1890" s="80">
        <v>691.06</v>
      </c>
      <c r="I1890" s="80" t="s">
        <v>28</v>
      </c>
      <c r="J1890" s="80" t="s">
        <v>28</v>
      </c>
      <c r="K1890" s="80">
        <v>98.72</v>
      </c>
      <c r="L1890" s="73">
        <f t="shared" si="429"/>
        <v>98.72</v>
      </c>
      <c r="M1890" s="73">
        <f t="shared" si="430"/>
        <v>134.61000000000001</v>
      </c>
      <c r="N1890" s="72" t="str">
        <f t="shared" si="431"/>
        <v>0833</v>
      </c>
      <c r="O1890" s="74">
        <f t="shared" si="432"/>
        <v>0</v>
      </c>
      <c r="P1890" s="72">
        <f t="shared" si="433"/>
        <v>0</v>
      </c>
      <c r="Q1890" s="74">
        <f t="shared" si="434"/>
        <v>7</v>
      </c>
      <c r="R1890" s="72" t="str">
        <f t="shared" si="435"/>
        <v/>
      </c>
      <c r="S1890" s="72" t="str">
        <f t="shared" si="436"/>
        <v/>
      </c>
      <c r="AT1890" s="20">
        <f t="shared" si="437"/>
        <v>-8884.7999999999993</v>
      </c>
    </row>
    <row r="1891" spans="1:46" ht="33.75">
      <c r="A1891" s="54">
        <v>7109</v>
      </c>
      <c r="B1891" s="54" t="s">
        <v>1241</v>
      </c>
      <c r="C1891" s="58" t="s">
        <v>2979</v>
      </c>
      <c r="D1891" s="79">
        <v>7</v>
      </c>
      <c r="E1891" s="79">
        <v>7</v>
      </c>
      <c r="F1891" s="80">
        <v>691.06</v>
      </c>
      <c r="G1891" s="80">
        <v>98.72</v>
      </c>
      <c r="H1891" s="80">
        <v>691.06</v>
      </c>
      <c r="I1891" s="80" t="s">
        <v>28</v>
      </c>
      <c r="J1891" s="80" t="s">
        <v>28</v>
      </c>
      <c r="K1891" s="80">
        <v>98.72</v>
      </c>
      <c r="L1891" s="73">
        <f t="shared" si="429"/>
        <v>98.72</v>
      </c>
      <c r="M1891" s="73">
        <f t="shared" si="430"/>
        <v>134.61000000000001</v>
      </c>
      <c r="N1891" s="72" t="str">
        <f t="shared" si="431"/>
        <v>0833</v>
      </c>
      <c r="O1891" s="74">
        <f t="shared" si="432"/>
        <v>0</v>
      </c>
      <c r="P1891" s="72">
        <f t="shared" si="433"/>
        <v>0</v>
      </c>
      <c r="Q1891" s="74">
        <f t="shared" si="434"/>
        <v>7</v>
      </c>
      <c r="R1891" s="72" t="str">
        <f t="shared" si="435"/>
        <v/>
      </c>
      <c r="S1891" s="72" t="str">
        <f t="shared" si="436"/>
        <v/>
      </c>
      <c r="AT1891" s="20">
        <f t="shared" si="437"/>
        <v>-8884.7999999999993</v>
      </c>
    </row>
    <row r="1892" spans="1:46" ht="33.75">
      <c r="A1892" s="54">
        <v>7109</v>
      </c>
      <c r="B1892" s="54" t="s">
        <v>1243</v>
      </c>
      <c r="C1892" s="58" t="s">
        <v>2979</v>
      </c>
      <c r="D1892" s="79">
        <v>7</v>
      </c>
      <c r="E1892" s="79">
        <v>7</v>
      </c>
      <c r="F1892" s="80">
        <v>691.06</v>
      </c>
      <c r="G1892" s="80">
        <v>98.72</v>
      </c>
      <c r="H1892" s="80">
        <v>691.06</v>
      </c>
      <c r="I1892" s="80" t="s">
        <v>28</v>
      </c>
      <c r="J1892" s="80" t="s">
        <v>28</v>
      </c>
      <c r="K1892" s="80">
        <v>98.72</v>
      </c>
      <c r="L1892" s="73">
        <f t="shared" si="429"/>
        <v>98.72</v>
      </c>
      <c r="M1892" s="73">
        <f t="shared" si="430"/>
        <v>134.61000000000001</v>
      </c>
      <c r="N1892" s="72" t="str">
        <f t="shared" si="431"/>
        <v>0833</v>
      </c>
      <c r="O1892" s="74">
        <f t="shared" si="432"/>
        <v>0</v>
      </c>
      <c r="P1892" s="72">
        <f t="shared" si="433"/>
        <v>0</v>
      </c>
      <c r="Q1892" s="74">
        <f t="shared" si="434"/>
        <v>7</v>
      </c>
      <c r="R1892" s="72" t="str">
        <f t="shared" si="435"/>
        <v/>
      </c>
      <c r="S1892" s="72" t="str">
        <f t="shared" si="436"/>
        <v/>
      </c>
      <c r="AT1892" s="20">
        <f t="shared" si="437"/>
        <v>-8884.7999999999993</v>
      </c>
    </row>
    <row r="1893" spans="1:46" ht="33.75">
      <c r="A1893" s="54">
        <v>7109</v>
      </c>
      <c r="B1893" s="54" t="s">
        <v>1237</v>
      </c>
      <c r="C1893" s="58" t="s">
        <v>2979</v>
      </c>
      <c r="D1893" s="79">
        <v>7</v>
      </c>
      <c r="E1893" s="79">
        <v>7</v>
      </c>
      <c r="F1893" s="80">
        <v>691.06</v>
      </c>
      <c r="G1893" s="80">
        <v>98.72</v>
      </c>
      <c r="H1893" s="80">
        <v>691.06</v>
      </c>
      <c r="I1893" s="80" t="s">
        <v>28</v>
      </c>
      <c r="J1893" s="80" t="s">
        <v>28</v>
      </c>
      <c r="K1893" s="80">
        <v>98.72</v>
      </c>
      <c r="L1893" s="73">
        <f t="shared" si="429"/>
        <v>98.72</v>
      </c>
      <c r="M1893" s="73">
        <f t="shared" si="430"/>
        <v>134.61000000000001</v>
      </c>
      <c r="N1893" s="72" t="str">
        <f t="shared" si="431"/>
        <v>0833</v>
      </c>
      <c r="O1893" s="74">
        <f t="shared" si="432"/>
        <v>0</v>
      </c>
      <c r="P1893" s="72">
        <f t="shared" si="433"/>
        <v>0</v>
      </c>
      <c r="Q1893" s="74">
        <f t="shared" si="434"/>
        <v>7</v>
      </c>
      <c r="R1893" s="72" t="str">
        <f t="shared" si="435"/>
        <v/>
      </c>
      <c r="S1893" s="72" t="str">
        <f t="shared" si="436"/>
        <v/>
      </c>
      <c r="AT1893" s="20">
        <f t="shared" si="437"/>
        <v>-8884.7999999999993</v>
      </c>
    </row>
    <row r="1894" spans="1:46" ht="33.75">
      <c r="A1894" s="54">
        <v>7109</v>
      </c>
      <c r="B1894" s="54" t="s">
        <v>1233</v>
      </c>
      <c r="C1894" s="58" t="s">
        <v>2979</v>
      </c>
      <c r="D1894" s="79">
        <v>7</v>
      </c>
      <c r="E1894" s="79">
        <v>7</v>
      </c>
      <c r="F1894" s="80">
        <v>691.06</v>
      </c>
      <c r="G1894" s="80">
        <v>98.72</v>
      </c>
      <c r="H1894" s="80">
        <v>691.06</v>
      </c>
      <c r="I1894" s="80" t="s">
        <v>28</v>
      </c>
      <c r="J1894" s="80" t="s">
        <v>28</v>
      </c>
      <c r="K1894" s="80">
        <v>98.72</v>
      </c>
      <c r="L1894" s="73">
        <f t="shared" si="429"/>
        <v>98.72</v>
      </c>
      <c r="M1894" s="73">
        <f t="shared" si="430"/>
        <v>134.61000000000001</v>
      </c>
      <c r="N1894" s="72" t="str">
        <f t="shared" si="431"/>
        <v>0833</v>
      </c>
      <c r="O1894" s="74">
        <f t="shared" si="432"/>
        <v>0</v>
      </c>
      <c r="P1894" s="72">
        <f t="shared" si="433"/>
        <v>0</v>
      </c>
      <c r="Q1894" s="74">
        <f t="shared" si="434"/>
        <v>7</v>
      </c>
      <c r="R1894" s="72" t="str">
        <f t="shared" si="435"/>
        <v/>
      </c>
      <c r="S1894" s="72" t="str">
        <f t="shared" si="436"/>
        <v/>
      </c>
      <c r="AT1894" s="20">
        <f t="shared" si="437"/>
        <v>-8884.7999999999993</v>
      </c>
    </row>
    <row r="1895" spans="1:46" ht="33.75">
      <c r="A1895" s="54">
        <v>7109</v>
      </c>
      <c r="B1895" s="54" t="s">
        <v>1235</v>
      </c>
      <c r="C1895" s="58" t="s">
        <v>2979</v>
      </c>
      <c r="D1895" s="79">
        <v>7</v>
      </c>
      <c r="E1895" s="79">
        <v>7</v>
      </c>
      <c r="F1895" s="80">
        <v>691.06</v>
      </c>
      <c r="G1895" s="80">
        <v>98.72</v>
      </c>
      <c r="H1895" s="80">
        <v>691.06</v>
      </c>
      <c r="I1895" s="80" t="s">
        <v>28</v>
      </c>
      <c r="J1895" s="80" t="s">
        <v>28</v>
      </c>
      <c r="K1895" s="80">
        <v>98.72</v>
      </c>
      <c r="L1895" s="73">
        <f t="shared" si="429"/>
        <v>98.72</v>
      </c>
      <c r="M1895" s="73">
        <f t="shared" si="430"/>
        <v>134.61000000000001</v>
      </c>
      <c r="N1895" s="72" t="str">
        <f t="shared" si="431"/>
        <v>0833</v>
      </c>
      <c r="O1895" s="74">
        <f t="shared" si="432"/>
        <v>0</v>
      </c>
      <c r="P1895" s="72">
        <f t="shared" si="433"/>
        <v>0</v>
      </c>
      <c r="Q1895" s="74">
        <f t="shared" si="434"/>
        <v>7</v>
      </c>
      <c r="R1895" s="72" t="str">
        <f t="shared" si="435"/>
        <v/>
      </c>
      <c r="S1895" s="72" t="str">
        <f t="shared" si="436"/>
        <v/>
      </c>
      <c r="AT1895" s="20">
        <f t="shared" si="437"/>
        <v>-8884.7999999999993</v>
      </c>
    </row>
    <row r="1896" spans="1:46" ht="33.75">
      <c r="A1896" s="54">
        <v>7110</v>
      </c>
      <c r="B1896" s="54" t="s">
        <v>1249</v>
      </c>
      <c r="C1896" s="58" t="s">
        <v>2980</v>
      </c>
      <c r="D1896" s="79">
        <v>7</v>
      </c>
      <c r="E1896" s="79">
        <v>7</v>
      </c>
      <c r="F1896" s="80">
        <v>680.98</v>
      </c>
      <c r="G1896" s="80">
        <v>97.28</v>
      </c>
      <c r="H1896" s="80">
        <v>680.98</v>
      </c>
      <c r="I1896" s="80" t="s">
        <v>28</v>
      </c>
      <c r="J1896" s="80" t="s">
        <v>28</v>
      </c>
      <c r="K1896" s="80">
        <v>97.28</v>
      </c>
      <c r="L1896" s="73">
        <f t="shared" si="429"/>
        <v>97.28</v>
      </c>
      <c r="M1896" s="73">
        <f t="shared" si="430"/>
        <v>134.61000000000001</v>
      </c>
      <c r="N1896" s="72" t="str">
        <f t="shared" si="431"/>
        <v>0833</v>
      </c>
      <c r="O1896" s="74">
        <f t="shared" si="432"/>
        <v>0</v>
      </c>
      <c r="P1896" s="72">
        <f t="shared" si="433"/>
        <v>0</v>
      </c>
      <c r="Q1896" s="74">
        <f t="shared" si="434"/>
        <v>7</v>
      </c>
      <c r="R1896" s="72" t="str">
        <f t="shared" si="435"/>
        <v/>
      </c>
      <c r="S1896" s="72" t="str">
        <f t="shared" si="436"/>
        <v/>
      </c>
      <c r="AT1896" s="20">
        <f t="shared" si="437"/>
        <v>-8755.2000000000007</v>
      </c>
    </row>
    <row r="1897" spans="1:46" ht="33.75">
      <c r="A1897" s="54">
        <v>7110</v>
      </c>
      <c r="B1897" s="54" t="s">
        <v>1247</v>
      </c>
      <c r="C1897" s="58" t="s">
        <v>2980</v>
      </c>
      <c r="D1897" s="79">
        <v>7</v>
      </c>
      <c r="E1897" s="79">
        <v>7</v>
      </c>
      <c r="F1897" s="80">
        <v>680.98</v>
      </c>
      <c r="G1897" s="80">
        <v>97.28</v>
      </c>
      <c r="H1897" s="80">
        <v>680.98</v>
      </c>
      <c r="I1897" s="80" t="s">
        <v>28</v>
      </c>
      <c r="J1897" s="80" t="s">
        <v>28</v>
      </c>
      <c r="K1897" s="80">
        <v>97.28</v>
      </c>
      <c r="L1897" s="73">
        <f t="shared" si="429"/>
        <v>97.28</v>
      </c>
      <c r="M1897" s="73">
        <f t="shared" si="430"/>
        <v>134.61000000000001</v>
      </c>
      <c r="N1897" s="72" t="str">
        <f t="shared" si="431"/>
        <v>0833</v>
      </c>
      <c r="O1897" s="74">
        <f t="shared" si="432"/>
        <v>0</v>
      </c>
      <c r="P1897" s="72">
        <f t="shared" si="433"/>
        <v>0</v>
      </c>
      <c r="Q1897" s="74">
        <f t="shared" si="434"/>
        <v>7</v>
      </c>
      <c r="R1897" s="72" t="str">
        <f t="shared" si="435"/>
        <v/>
      </c>
      <c r="S1897" s="72" t="str">
        <f t="shared" si="436"/>
        <v/>
      </c>
      <c r="AT1897" s="20">
        <f t="shared" si="437"/>
        <v>-8755.2000000000007</v>
      </c>
    </row>
    <row r="1898" spans="1:46" ht="33.75">
      <c r="A1898" s="54">
        <v>7110</v>
      </c>
      <c r="B1898" s="54" t="s">
        <v>1245</v>
      </c>
      <c r="C1898" s="58" t="s">
        <v>2980</v>
      </c>
      <c r="D1898" s="79">
        <v>7</v>
      </c>
      <c r="E1898" s="79">
        <v>7</v>
      </c>
      <c r="F1898" s="80">
        <v>680.98</v>
      </c>
      <c r="G1898" s="80">
        <v>97.28</v>
      </c>
      <c r="H1898" s="80">
        <v>680.98</v>
      </c>
      <c r="I1898" s="80" t="s">
        <v>28</v>
      </c>
      <c r="J1898" s="80" t="s">
        <v>28</v>
      </c>
      <c r="K1898" s="80">
        <v>97.28</v>
      </c>
      <c r="L1898" s="73">
        <f t="shared" si="429"/>
        <v>97.28</v>
      </c>
      <c r="M1898" s="73">
        <f t="shared" si="430"/>
        <v>134.61000000000001</v>
      </c>
      <c r="N1898" s="72" t="str">
        <f t="shared" si="431"/>
        <v>0833</v>
      </c>
      <c r="O1898" s="74">
        <f t="shared" si="432"/>
        <v>0</v>
      </c>
      <c r="P1898" s="72">
        <f t="shared" si="433"/>
        <v>0</v>
      </c>
      <c r="Q1898" s="74">
        <f t="shared" si="434"/>
        <v>7</v>
      </c>
      <c r="R1898" s="72" t="str">
        <f t="shared" si="435"/>
        <v/>
      </c>
      <c r="S1898" s="72" t="str">
        <f t="shared" si="436"/>
        <v/>
      </c>
      <c r="AT1898" s="20">
        <f t="shared" si="437"/>
        <v>-8755.2000000000007</v>
      </c>
    </row>
    <row r="1899" spans="1:46" ht="33.75">
      <c r="A1899" s="54">
        <v>7110</v>
      </c>
      <c r="B1899" s="54" t="s">
        <v>1255</v>
      </c>
      <c r="C1899" s="58" t="s">
        <v>2980</v>
      </c>
      <c r="D1899" s="79">
        <v>7</v>
      </c>
      <c r="E1899" s="79">
        <v>7</v>
      </c>
      <c r="F1899" s="80">
        <v>680.98</v>
      </c>
      <c r="G1899" s="80">
        <v>97.28</v>
      </c>
      <c r="H1899" s="80">
        <v>680.98</v>
      </c>
      <c r="I1899" s="80" t="s">
        <v>28</v>
      </c>
      <c r="J1899" s="80" t="s">
        <v>28</v>
      </c>
      <c r="K1899" s="80">
        <v>97.28</v>
      </c>
      <c r="L1899" s="73">
        <f t="shared" si="429"/>
        <v>97.28</v>
      </c>
      <c r="M1899" s="73">
        <f t="shared" si="430"/>
        <v>134.61000000000001</v>
      </c>
      <c r="N1899" s="72" t="str">
        <f t="shared" si="431"/>
        <v>0833</v>
      </c>
      <c r="O1899" s="74">
        <f t="shared" si="432"/>
        <v>0</v>
      </c>
      <c r="P1899" s="72">
        <f t="shared" si="433"/>
        <v>0</v>
      </c>
      <c r="Q1899" s="74">
        <f t="shared" si="434"/>
        <v>7</v>
      </c>
      <c r="R1899" s="72" t="str">
        <f t="shared" si="435"/>
        <v/>
      </c>
      <c r="S1899" s="72" t="str">
        <f t="shared" si="436"/>
        <v/>
      </c>
      <c r="AT1899" s="20">
        <f t="shared" si="437"/>
        <v>-8755.2000000000007</v>
      </c>
    </row>
    <row r="1900" spans="1:46" ht="33.75">
      <c r="A1900" s="54">
        <v>7110</v>
      </c>
      <c r="B1900" s="54" t="s">
        <v>1251</v>
      </c>
      <c r="C1900" s="58" t="s">
        <v>2980</v>
      </c>
      <c r="D1900" s="79">
        <v>7</v>
      </c>
      <c r="E1900" s="79">
        <v>7</v>
      </c>
      <c r="F1900" s="80">
        <v>680.98</v>
      </c>
      <c r="G1900" s="80">
        <v>97.28</v>
      </c>
      <c r="H1900" s="80">
        <v>680.98</v>
      </c>
      <c r="I1900" s="80" t="s">
        <v>28</v>
      </c>
      <c r="J1900" s="80" t="s">
        <v>28</v>
      </c>
      <c r="K1900" s="80">
        <v>97.28</v>
      </c>
      <c r="L1900" s="73">
        <f t="shared" si="429"/>
        <v>97.28</v>
      </c>
      <c r="M1900" s="73">
        <f t="shared" si="430"/>
        <v>134.61000000000001</v>
      </c>
      <c r="N1900" s="72" t="str">
        <f t="shared" si="431"/>
        <v>0833</v>
      </c>
      <c r="O1900" s="74">
        <f t="shared" si="432"/>
        <v>0</v>
      </c>
      <c r="P1900" s="72">
        <f t="shared" si="433"/>
        <v>0</v>
      </c>
      <c r="Q1900" s="74">
        <f t="shared" si="434"/>
        <v>7</v>
      </c>
      <c r="R1900" s="72" t="str">
        <f t="shared" si="435"/>
        <v/>
      </c>
      <c r="S1900" s="72" t="str">
        <f t="shared" si="436"/>
        <v/>
      </c>
      <c r="AT1900" s="20">
        <f t="shared" si="437"/>
        <v>-8755.2000000000007</v>
      </c>
    </row>
    <row r="1901" spans="1:46" ht="33.75">
      <c r="A1901" s="54">
        <v>7110</v>
      </c>
      <c r="B1901" s="54" t="s">
        <v>1253</v>
      </c>
      <c r="C1901" s="58" t="s">
        <v>2980</v>
      </c>
      <c r="D1901" s="79">
        <v>7</v>
      </c>
      <c r="E1901" s="79">
        <v>7</v>
      </c>
      <c r="F1901" s="80">
        <v>680.98</v>
      </c>
      <c r="G1901" s="80">
        <v>97.28</v>
      </c>
      <c r="H1901" s="80">
        <v>680.98</v>
      </c>
      <c r="I1901" s="80" t="s">
        <v>28</v>
      </c>
      <c r="J1901" s="80" t="s">
        <v>28</v>
      </c>
      <c r="K1901" s="80">
        <v>97.28</v>
      </c>
      <c r="L1901" s="73">
        <f t="shared" si="429"/>
        <v>97.28</v>
      </c>
      <c r="M1901" s="73">
        <f t="shared" si="430"/>
        <v>134.61000000000001</v>
      </c>
      <c r="N1901" s="72" t="str">
        <f t="shared" si="431"/>
        <v>0833</v>
      </c>
      <c r="O1901" s="74">
        <f t="shared" si="432"/>
        <v>0</v>
      </c>
      <c r="P1901" s="72">
        <f t="shared" si="433"/>
        <v>0</v>
      </c>
      <c r="Q1901" s="74">
        <f t="shared" si="434"/>
        <v>7</v>
      </c>
      <c r="R1901" s="72" t="str">
        <f t="shared" si="435"/>
        <v/>
      </c>
      <c r="S1901" s="72" t="str">
        <f t="shared" si="436"/>
        <v/>
      </c>
      <c r="AT1901" s="20">
        <f t="shared" si="437"/>
        <v>-8755.2000000000007</v>
      </c>
    </row>
    <row r="1902" spans="1:46" ht="33.75">
      <c r="A1902" s="54">
        <v>7111</v>
      </c>
      <c r="B1902" s="54" t="s">
        <v>1263</v>
      </c>
      <c r="C1902" s="58" t="s">
        <v>2981</v>
      </c>
      <c r="D1902" s="79">
        <v>7</v>
      </c>
      <c r="E1902" s="79">
        <v>7</v>
      </c>
      <c r="F1902" s="80">
        <v>689.89</v>
      </c>
      <c r="G1902" s="80">
        <v>98.56</v>
      </c>
      <c r="H1902" s="80">
        <v>689.89</v>
      </c>
      <c r="I1902" s="80" t="s">
        <v>28</v>
      </c>
      <c r="J1902" s="80" t="s">
        <v>28</v>
      </c>
      <c r="K1902" s="80">
        <v>98.56</v>
      </c>
      <c r="L1902" s="73">
        <f t="shared" si="429"/>
        <v>98.56</v>
      </c>
      <c r="M1902" s="73">
        <f t="shared" si="430"/>
        <v>134.61000000000001</v>
      </c>
      <c r="N1902" s="72" t="str">
        <f t="shared" si="431"/>
        <v>0833</v>
      </c>
      <c r="O1902" s="74">
        <f t="shared" si="432"/>
        <v>0</v>
      </c>
      <c r="P1902" s="72">
        <f t="shared" si="433"/>
        <v>0</v>
      </c>
      <c r="Q1902" s="74">
        <f t="shared" si="434"/>
        <v>7</v>
      </c>
      <c r="R1902" s="72" t="str">
        <f t="shared" si="435"/>
        <v/>
      </c>
      <c r="S1902" s="72" t="str">
        <f t="shared" si="436"/>
        <v/>
      </c>
      <c r="AT1902" s="20">
        <f t="shared" si="437"/>
        <v>-8870.4</v>
      </c>
    </row>
    <row r="1903" spans="1:46" ht="33.75">
      <c r="A1903" s="54">
        <v>7111</v>
      </c>
      <c r="B1903" s="54" t="s">
        <v>1265</v>
      </c>
      <c r="C1903" s="58" t="s">
        <v>2981</v>
      </c>
      <c r="D1903" s="79">
        <v>7</v>
      </c>
      <c r="E1903" s="79">
        <v>7</v>
      </c>
      <c r="F1903" s="80">
        <v>689.89</v>
      </c>
      <c r="G1903" s="80">
        <v>98.56</v>
      </c>
      <c r="H1903" s="80">
        <v>689.89</v>
      </c>
      <c r="I1903" s="80" t="s">
        <v>28</v>
      </c>
      <c r="J1903" s="80" t="s">
        <v>28</v>
      </c>
      <c r="K1903" s="80">
        <v>98.56</v>
      </c>
      <c r="L1903" s="73">
        <f t="shared" si="429"/>
        <v>98.56</v>
      </c>
      <c r="M1903" s="73">
        <f t="shared" si="430"/>
        <v>134.61000000000001</v>
      </c>
      <c r="N1903" s="72" t="str">
        <f t="shared" si="431"/>
        <v>0833</v>
      </c>
      <c r="O1903" s="74">
        <f t="shared" si="432"/>
        <v>0</v>
      </c>
      <c r="P1903" s="72">
        <f t="shared" si="433"/>
        <v>0</v>
      </c>
      <c r="Q1903" s="74">
        <f t="shared" si="434"/>
        <v>7</v>
      </c>
      <c r="R1903" s="72" t="str">
        <f t="shared" si="435"/>
        <v/>
      </c>
      <c r="S1903" s="72" t="str">
        <f t="shared" si="436"/>
        <v/>
      </c>
      <c r="AT1903" s="20">
        <f t="shared" si="437"/>
        <v>-8870.4</v>
      </c>
    </row>
    <row r="1904" spans="1:46" ht="33.75">
      <c r="A1904" s="54">
        <v>7111</v>
      </c>
      <c r="B1904" s="54" t="s">
        <v>1261</v>
      </c>
      <c r="C1904" s="58" t="s">
        <v>2981</v>
      </c>
      <c r="D1904" s="79">
        <v>7</v>
      </c>
      <c r="E1904" s="79">
        <v>7</v>
      </c>
      <c r="F1904" s="80">
        <v>689.89</v>
      </c>
      <c r="G1904" s="80">
        <v>98.56</v>
      </c>
      <c r="H1904" s="80">
        <v>689.89</v>
      </c>
      <c r="I1904" s="80" t="s">
        <v>28</v>
      </c>
      <c r="J1904" s="80" t="s">
        <v>28</v>
      </c>
      <c r="K1904" s="80">
        <v>98.56</v>
      </c>
      <c r="L1904" s="73">
        <f t="shared" si="429"/>
        <v>98.56</v>
      </c>
      <c r="M1904" s="73">
        <f t="shared" si="430"/>
        <v>134.61000000000001</v>
      </c>
      <c r="N1904" s="72" t="str">
        <f t="shared" si="431"/>
        <v>0833</v>
      </c>
      <c r="O1904" s="74">
        <f t="shared" si="432"/>
        <v>0</v>
      </c>
      <c r="P1904" s="72">
        <f t="shared" si="433"/>
        <v>0</v>
      </c>
      <c r="Q1904" s="74">
        <f t="shared" si="434"/>
        <v>7</v>
      </c>
      <c r="R1904" s="72" t="str">
        <f t="shared" si="435"/>
        <v/>
      </c>
      <c r="S1904" s="72" t="str">
        <f t="shared" si="436"/>
        <v/>
      </c>
      <c r="AT1904" s="20">
        <f t="shared" si="437"/>
        <v>-8870.4</v>
      </c>
    </row>
    <row r="1905" spans="1:46" ht="33.75">
      <c r="A1905" s="54">
        <v>7111</v>
      </c>
      <c r="B1905" s="54" t="s">
        <v>1267</v>
      </c>
      <c r="C1905" s="58" t="s">
        <v>2981</v>
      </c>
      <c r="D1905" s="79">
        <v>7</v>
      </c>
      <c r="E1905" s="79">
        <v>7</v>
      </c>
      <c r="F1905" s="80">
        <v>689.89</v>
      </c>
      <c r="G1905" s="80">
        <v>98.56</v>
      </c>
      <c r="H1905" s="80">
        <v>689.89</v>
      </c>
      <c r="I1905" s="80" t="s">
        <v>28</v>
      </c>
      <c r="J1905" s="80" t="s">
        <v>28</v>
      </c>
      <c r="K1905" s="80">
        <v>98.56</v>
      </c>
      <c r="L1905" s="73">
        <f t="shared" si="429"/>
        <v>98.56</v>
      </c>
      <c r="M1905" s="73">
        <f t="shared" si="430"/>
        <v>134.61000000000001</v>
      </c>
      <c r="N1905" s="72" t="str">
        <f t="shared" si="431"/>
        <v>0833</v>
      </c>
      <c r="O1905" s="74">
        <f t="shared" si="432"/>
        <v>0</v>
      </c>
      <c r="P1905" s="72">
        <f t="shared" si="433"/>
        <v>0</v>
      </c>
      <c r="Q1905" s="74">
        <f t="shared" si="434"/>
        <v>7</v>
      </c>
      <c r="R1905" s="72" t="str">
        <f t="shared" si="435"/>
        <v/>
      </c>
      <c r="S1905" s="72" t="str">
        <f t="shared" si="436"/>
        <v/>
      </c>
      <c r="AT1905" s="20">
        <f t="shared" si="437"/>
        <v>-8870.4</v>
      </c>
    </row>
    <row r="1906" spans="1:46" ht="33.75">
      <c r="A1906" s="54">
        <v>7111</v>
      </c>
      <c r="B1906" s="54" t="s">
        <v>1257</v>
      </c>
      <c r="C1906" s="58" t="s">
        <v>2981</v>
      </c>
      <c r="D1906" s="79">
        <v>7</v>
      </c>
      <c r="E1906" s="79">
        <v>7</v>
      </c>
      <c r="F1906" s="80">
        <v>689.89</v>
      </c>
      <c r="G1906" s="80">
        <v>98.56</v>
      </c>
      <c r="H1906" s="80">
        <v>689.89</v>
      </c>
      <c r="I1906" s="80" t="s">
        <v>28</v>
      </c>
      <c r="J1906" s="80" t="s">
        <v>28</v>
      </c>
      <c r="K1906" s="80">
        <v>98.56</v>
      </c>
      <c r="L1906" s="73">
        <f t="shared" si="429"/>
        <v>98.56</v>
      </c>
      <c r="M1906" s="73">
        <f t="shared" si="430"/>
        <v>134.61000000000001</v>
      </c>
      <c r="N1906" s="72" t="str">
        <f t="shared" si="431"/>
        <v>0833</v>
      </c>
      <c r="O1906" s="74">
        <f t="shared" si="432"/>
        <v>0</v>
      </c>
      <c r="P1906" s="72">
        <f t="shared" si="433"/>
        <v>0</v>
      </c>
      <c r="Q1906" s="74">
        <f t="shared" si="434"/>
        <v>7</v>
      </c>
      <c r="R1906" s="72" t="str">
        <f t="shared" si="435"/>
        <v/>
      </c>
      <c r="S1906" s="72" t="str">
        <f t="shared" si="436"/>
        <v/>
      </c>
      <c r="AT1906" s="20">
        <f t="shared" si="437"/>
        <v>-8870.4</v>
      </c>
    </row>
    <row r="1907" spans="1:46" ht="33.75">
      <c r="A1907" s="54">
        <v>7111</v>
      </c>
      <c r="B1907" s="54" t="s">
        <v>1259</v>
      </c>
      <c r="C1907" s="58" t="s">
        <v>2981</v>
      </c>
      <c r="D1907" s="79">
        <v>7</v>
      </c>
      <c r="E1907" s="79">
        <v>7</v>
      </c>
      <c r="F1907" s="80">
        <v>689.89</v>
      </c>
      <c r="G1907" s="80">
        <v>98.56</v>
      </c>
      <c r="H1907" s="80">
        <v>689.89</v>
      </c>
      <c r="I1907" s="80" t="s">
        <v>28</v>
      </c>
      <c r="J1907" s="80" t="s">
        <v>28</v>
      </c>
      <c r="K1907" s="80">
        <v>98.56</v>
      </c>
      <c r="L1907" s="73">
        <f t="shared" si="429"/>
        <v>98.56</v>
      </c>
      <c r="M1907" s="73">
        <f t="shared" si="430"/>
        <v>134.61000000000001</v>
      </c>
      <c r="N1907" s="72" t="str">
        <f t="shared" si="431"/>
        <v>0833</v>
      </c>
      <c r="O1907" s="74">
        <f t="shared" si="432"/>
        <v>0</v>
      </c>
      <c r="P1907" s="72">
        <f t="shared" si="433"/>
        <v>0</v>
      </c>
      <c r="Q1907" s="74">
        <f t="shared" si="434"/>
        <v>7</v>
      </c>
      <c r="R1907" s="72" t="str">
        <f t="shared" si="435"/>
        <v/>
      </c>
      <c r="S1907" s="72" t="str">
        <f t="shared" si="436"/>
        <v/>
      </c>
      <c r="AT1907" s="20">
        <f t="shared" si="437"/>
        <v>-8870.4</v>
      </c>
    </row>
    <row r="1908" spans="1:46" ht="33.75">
      <c r="A1908" s="54">
        <v>7112</v>
      </c>
      <c r="B1908" s="54" t="s">
        <v>1283</v>
      </c>
      <c r="C1908" s="58" t="s">
        <v>2982</v>
      </c>
      <c r="D1908" s="79">
        <v>7</v>
      </c>
      <c r="E1908" s="79">
        <v>7</v>
      </c>
      <c r="F1908" s="80">
        <v>673.02</v>
      </c>
      <c r="G1908" s="80">
        <v>96.15</v>
      </c>
      <c r="H1908" s="80">
        <v>673.02</v>
      </c>
      <c r="I1908" s="80" t="s">
        <v>28</v>
      </c>
      <c r="J1908" s="80" t="s">
        <v>28</v>
      </c>
      <c r="K1908" s="80">
        <v>96.15</v>
      </c>
      <c r="L1908" s="73">
        <f t="shared" si="429"/>
        <v>96.15</v>
      </c>
      <c r="M1908" s="73">
        <f t="shared" si="430"/>
        <v>95.86</v>
      </c>
      <c r="N1908" s="72" t="str">
        <f t="shared" si="431"/>
        <v>0836</v>
      </c>
      <c r="O1908" s="74">
        <f t="shared" si="432"/>
        <v>0</v>
      </c>
      <c r="P1908" s="72">
        <f t="shared" si="433"/>
        <v>0</v>
      </c>
      <c r="Q1908" s="74">
        <f t="shared" si="434"/>
        <v>7</v>
      </c>
      <c r="R1908" s="72" t="str">
        <f t="shared" si="435"/>
        <v/>
      </c>
      <c r="S1908" s="72" t="str">
        <f t="shared" si="436"/>
        <v/>
      </c>
      <c r="AT1908" s="20">
        <f t="shared" si="437"/>
        <v>-8653.5</v>
      </c>
    </row>
    <row r="1909" spans="1:46" ht="33.75">
      <c r="A1909" s="54">
        <v>7112</v>
      </c>
      <c r="B1909" s="54" t="s">
        <v>1277</v>
      </c>
      <c r="C1909" s="58" t="s">
        <v>2982</v>
      </c>
      <c r="D1909" s="79">
        <v>7</v>
      </c>
      <c r="E1909" s="79">
        <v>7</v>
      </c>
      <c r="F1909" s="80">
        <v>673.02</v>
      </c>
      <c r="G1909" s="80">
        <v>96.15</v>
      </c>
      <c r="H1909" s="80">
        <v>673.02</v>
      </c>
      <c r="I1909" s="80" t="s">
        <v>28</v>
      </c>
      <c r="J1909" s="80" t="s">
        <v>28</v>
      </c>
      <c r="K1909" s="80">
        <v>96.15</v>
      </c>
      <c r="L1909" s="73">
        <f t="shared" si="429"/>
        <v>96.15</v>
      </c>
      <c r="M1909" s="73">
        <f t="shared" si="430"/>
        <v>95.86</v>
      </c>
      <c r="N1909" s="72" t="str">
        <f t="shared" si="431"/>
        <v>0836</v>
      </c>
      <c r="O1909" s="74">
        <f t="shared" si="432"/>
        <v>0</v>
      </c>
      <c r="P1909" s="72">
        <f t="shared" si="433"/>
        <v>0</v>
      </c>
      <c r="Q1909" s="74">
        <f t="shared" si="434"/>
        <v>7</v>
      </c>
      <c r="R1909" s="72" t="str">
        <f t="shared" si="435"/>
        <v/>
      </c>
      <c r="S1909" s="72" t="str">
        <f t="shared" si="436"/>
        <v/>
      </c>
      <c r="AT1909" s="20">
        <f t="shared" si="437"/>
        <v>-8653.5</v>
      </c>
    </row>
    <row r="1910" spans="1:46" ht="33.75">
      <c r="A1910" s="54">
        <v>7112</v>
      </c>
      <c r="B1910" s="54" t="s">
        <v>1279</v>
      </c>
      <c r="C1910" s="58" t="s">
        <v>2982</v>
      </c>
      <c r="D1910" s="79">
        <v>7</v>
      </c>
      <c r="E1910" s="79">
        <v>7</v>
      </c>
      <c r="F1910" s="80">
        <v>673.02</v>
      </c>
      <c r="G1910" s="80">
        <v>96.15</v>
      </c>
      <c r="H1910" s="80">
        <v>673.02</v>
      </c>
      <c r="I1910" s="80" t="s">
        <v>28</v>
      </c>
      <c r="J1910" s="80" t="s">
        <v>28</v>
      </c>
      <c r="K1910" s="80">
        <v>96.15</v>
      </c>
      <c r="L1910" s="73">
        <f t="shared" si="429"/>
        <v>96.15</v>
      </c>
      <c r="M1910" s="73">
        <f t="shared" si="430"/>
        <v>95.86</v>
      </c>
      <c r="N1910" s="72" t="str">
        <f t="shared" si="431"/>
        <v>0836</v>
      </c>
      <c r="O1910" s="74">
        <f t="shared" si="432"/>
        <v>0</v>
      </c>
      <c r="P1910" s="72">
        <f t="shared" si="433"/>
        <v>0</v>
      </c>
      <c r="Q1910" s="74">
        <f t="shared" si="434"/>
        <v>7</v>
      </c>
      <c r="R1910" s="72" t="str">
        <f t="shared" si="435"/>
        <v/>
      </c>
      <c r="S1910" s="72" t="str">
        <f t="shared" si="436"/>
        <v/>
      </c>
      <c r="AT1910" s="20">
        <f t="shared" si="437"/>
        <v>-8653.5</v>
      </c>
    </row>
    <row r="1911" spans="1:46" ht="33.75">
      <c r="A1911" s="54">
        <v>7112</v>
      </c>
      <c r="B1911" s="54" t="s">
        <v>1281</v>
      </c>
      <c r="C1911" s="58" t="s">
        <v>2982</v>
      </c>
      <c r="D1911" s="79">
        <v>7</v>
      </c>
      <c r="E1911" s="79">
        <v>7</v>
      </c>
      <c r="F1911" s="80">
        <v>673.02</v>
      </c>
      <c r="G1911" s="80">
        <v>96.15</v>
      </c>
      <c r="H1911" s="80">
        <v>673.02</v>
      </c>
      <c r="I1911" s="80" t="s">
        <v>28</v>
      </c>
      <c r="J1911" s="80" t="s">
        <v>28</v>
      </c>
      <c r="K1911" s="80">
        <v>96.15</v>
      </c>
      <c r="L1911" s="73">
        <f t="shared" si="429"/>
        <v>96.15</v>
      </c>
      <c r="M1911" s="73">
        <f t="shared" si="430"/>
        <v>95.86</v>
      </c>
      <c r="N1911" s="72" t="str">
        <f t="shared" si="431"/>
        <v>0836</v>
      </c>
      <c r="O1911" s="74">
        <f t="shared" si="432"/>
        <v>0</v>
      </c>
      <c r="P1911" s="72">
        <f t="shared" si="433"/>
        <v>0</v>
      </c>
      <c r="Q1911" s="74">
        <f t="shared" si="434"/>
        <v>7</v>
      </c>
      <c r="R1911" s="72" t="str">
        <f t="shared" si="435"/>
        <v/>
      </c>
      <c r="S1911" s="72" t="str">
        <f t="shared" si="436"/>
        <v/>
      </c>
      <c r="AT1911" s="20">
        <f t="shared" si="437"/>
        <v>-8653.5</v>
      </c>
    </row>
    <row r="1912" spans="1:46" ht="33.75">
      <c r="A1912" s="54">
        <v>7112</v>
      </c>
      <c r="B1912" s="54" t="s">
        <v>1275</v>
      </c>
      <c r="C1912" s="58" t="s">
        <v>2982</v>
      </c>
      <c r="D1912" s="79">
        <v>7</v>
      </c>
      <c r="E1912" s="79">
        <v>7</v>
      </c>
      <c r="F1912" s="80">
        <v>673.02</v>
      </c>
      <c r="G1912" s="80">
        <v>96.15</v>
      </c>
      <c r="H1912" s="80">
        <v>673.02</v>
      </c>
      <c r="I1912" s="80" t="s">
        <v>28</v>
      </c>
      <c r="J1912" s="80" t="s">
        <v>28</v>
      </c>
      <c r="K1912" s="80">
        <v>96.15</v>
      </c>
      <c r="L1912" s="73">
        <f t="shared" si="429"/>
        <v>96.15</v>
      </c>
      <c r="M1912" s="73">
        <f t="shared" si="430"/>
        <v>95.86</v>
      </c>
      <c r="N1912" s="72" t="str">
        <f t="shared" si="431"/>
        <v>0836</v>
      </c>
      <c r="O1912" s="74">
        <f t="shared" si="432"/>
        <v>0</v>
      </c>
      <c r="P1912" s="72">
        <f t="shared" si="433"/>
        <v>0</v>
      </c>
      <c r="Q1912" s="74">
        <f t="shared" si="434"/>
        <v>7</v>
      </c>
      <c r="R1912" s="72" t="str">
        <f t="shared" si="435"/>
        <v/>
      </c>
      <c r="S1912" s="72" t="str">
        <f t="shared" si="436"/>
        <v/>
      </c>
      <c r="AT1912" s="20">
        <f t="shared" si="437"/>
        <v>-8653.5</v>
      </c>
    </row>
    <row r="1913" spans="1:46" ht="33.75">
      <c r="A1913" s="54">
        <v>7112</v>
      </c>
      <c r="B1913" s="54" t="s">
        <v>1285</v>
      </c>
      <c r="C1913" s="58" t="s">
        <v>2982</v>
      </c>
      <c r="D1913" s="79">
        <v>7</v>
      </c>
      <c r="E1913" s="79">
        <v>7</v>
      </c>
      <c r="F1913" s="80">
        <v>673.02</v>
      </c>
      <c r="G1913" s="80">
        <v>96.15</v>
      </c>
      <c r="H1913" s="80">
        <v>673.02</v>
      </c>
      <c r="I1913" s="80" t="s">
        <v>28</v>
      </c>
      <c r="J1913" s="80" t="s">
        <v>28</v>
      </c>
      <c r="K1913" s="80">
        <v>96.15</v>
      </c>
      <c r="L1913" s="73">
        <f t="shared" si="429"/>
        <v>96.15</v>
      </c>
      <c r="M1913" s="73">
        <f t="shared" si="430"/>
        <v>95.86</v>
      </c>
      <c r="N1913" s="72" t="str">
        <f t="shared" si="431"/>
        <v>0836</v>
      </c>
      <c r="O1913" s="74">
        <f t="shared" si="432"/>
        <v>0</v>
      </c>
      <c r="P1913" s="72">
        <f t="shared" si="433"/>
        <v>0</v>
      </c>
      <c r="Q1913" s="74">
        <f t="shared" si="434"/>
        <v>7</v>
      </c>
      <c r="R1913" s="72" t="str">
        <f t="shared" si="435"/>
        <v/>
      </c>
      <c r="S1913" s="72" t="str">
        <f t="shared" si="436"/>
        <v/>
      </c>
      <c r="AT1913" s="20">
        <f t="shared" si="437"/>
        <v>-8653.5</v>
      </c>
    </row>
    <row r="1914" spans="1:46" ht="33.75">
      <c r="A1914" s="54">
        <v>7113</v>
      </c>
      <c r="B1914" s="54" t="s">
        <v>1287</v>
      </c>
      <c r="C1914" s="58" t="s">
        <v>2983</v>
      </c>
      <c r="D1914" s="79">
        <v>7</v>
      </c>
      <c r="E1914" s="79">
        <v>7</v>
      </c>
      <c r="F1914" s="80">
        <v>678.6</v>
      </c>
      <c r="G1914" s="80">
        <v>96.94</v>
      </c>
      <c r="H1914" s="80">
        <v>678.6</v>
      </c>
      <c r="I1914" s="80" t="s">
        <v>28</v>
      </c>
      <c r="J1914" s="80" t="s">
        <v>28</v>
      </c>
      <c r="K1914" s="80">
        <v>96.94</v>
      </c>
      <c r="L1914" s="73">
        <f t="shared" si="429"/>
        <v>96.94</v>
      </c>
      <c r="M1914" s="73">
        <f t="shared" si="430"/>
        <v>95.86</v>
      </c>
      <c r="N1914" s="72" t="str">
        <f t="shared" si="431"/>
        <v>0836</v>
      </c>
      <c r="O1914" s="74">
        <f t="shared" si="432"/>
        <v>0</v>
      </c>
      <c r="P1914" s="72">
        <f t="shared" si="433"/>
        <v>0</v>
      </c>
      <c r="Q1914" s="74">
        <f t="shared" si="434"/>
        <v>7</v>
      </c>
      <c r="R1914" s="72" t="str">
        <f t="shared" si="435"/>
        <v/>
      </c>
      <c r="S1914" s="72" t="str">
        <f t="shared" si="436"/>
        <v/>
      </c>
      <c r="AT1914" s="20">
        <f t="shared" si="437"/>
        <v>-8724.6</v>
      </c>
    </row>
    <row r="1915" spans="1:46" ht="33.75">
      <c r="A1915" s="54">
        <v>7113</v>
      </c>
      <c r="B1915" s="54" t="s">
        <v>1289</v>
      </c>
      <c r="C1915" s="58" t="s">
        <v>2983</v>
      </c>
      <c r="D1915" s="79">
        <v>7</v>
      </c>
      <c r="E1915" s="79">
        <v>7</v>
      </c>
      <c r="F1915" s="80">
        <v>678.6</v>
      </c>
      <c r="G1915" s="80">
        <v>96.94</v>
      </c>
      <c r="H1915" s="80">
        <v>678.6</v>
      </c>
      <c r="I1915" s="80" t="s">
        <v>28</v>
      </c>
      <c r="J1915" s="80" t="s">
        <v>28</v>
      </c>
      <c r="K1915" s="80">
        <v>96.94</v>
      </c>
      <c r="L1915" s="73">
        <f t="shared" si="429"/>
        <v>96.94</v>
      </c>
      <c r="M1915" s="73">
        <f t="shared" si="430"/>
        <v>95.86</v>
      </c>
      <c r="N1915" s="72" t="str">
        <f t="shared" si="431"/>
        <v>0836</v>
      </c>
      <c r="O1915" s="74">
        <f t="shared" si="432"/>
        <v>0</v>
      </c>
      <c r="P1915" s="72">
        <f t="shared" si="433"/>
        <v>0</v>
      </c>
      <c r="Q1915" s="74">
        <f t="shared" si="434"/>
        <v>7</v>
      </c>
      <c r="R1915" s="72" t="str">
        <f t="shared" si="435"/>
        <v/>
      </c>
      <c r="S1915" s="72" t="str">
        <f t="shared" si="436"/>
        <v/>
      </c>
      <c r="AT1915" s="20">
        <f t="shared" si="437"/>
        <v>-8724.6</v>
      </c>
    </row>
    <row r="1916" spans="1:46" ht="33.75">
      <c r="A1916" s="54">
        <v>7113</v>
      </c>
      <c r="B1916" s="54" t="s">
        <v>1291</v>
      </c>
      <c r="C1916" s="58" t="s">
        <v>2983</v>
      </c>
      <c r="D1916" s="79">
        <v>7</v>
      </c>
      <c r="E1916" s="79">
        <v>7</v>
      </c>
      <c r="F1916" s="80">
        <v>678.6</v>
      </c>
      <c r="G1916" s="80">
        <v>96.94</v>
      </c>
      <c r="H1916" s="80">
        <v>678.6</v>
      </c>
      <c r="I1916" s="80" t="s">
        <v>28</v>
      </c>
      <c r="J1916" s="80" t="s">
        <v>28</v>
      </c>
      <c r="K1916" s="80">
        <v>96.94</v>
      </c>
      <c r="L1916" s="73">
        <f t="shared" si="429"/>
        <v>96.94</v>
      </c>
      <c r="M1916" s="73">
        <f t="shared" si="430"/>
        <v>95.86</v>
      </c>
      <c r="N1916" s="72" t="str">
        <f t="shared" si="431"/>
        <v>0836</v>
      </c>
      <c r="O1916" s="74">
        <f t="shared" si="432"/>
        <v>0</v>
      </c>
      <c r="P1916" s="72">
        <f t="shared" si="433"/>
        <v>0</v>
      </c>
      <c r="Q1916" s="74">
        <f t="shared" si="434"/>
        <v>7</v>
      </c>
      <c r="R1916" s="72" t="str">
        <f t="shared" si="435"/>
        <v/>
      </c>
      <c r="S1916" s="72" t="str">
        <f t="shared" si="436"/>
        <v/>
      </c>
      <c r="AT1916" s="20">
        <f t="shared" si="437"/>
        <v>-8724.6</v>
      </c>
    </row>
    <row r="1917" spans="1:46" ht="33.75">
      <c r="A1917" s="54">
        <v>7113</v>
      </c>
      <c r="B1917" s="54" t="s">
        <v>1293</v>
      </c>
      <c r="C1917" s="58" t="s">
        <v>2983</v>
      </c>
      <c r="D1917" s="79">
        <v>7</v>
      </c>
      <c r="E1917" s="79">
        <v>7</v>
      </c>
      <c r="F1917" s="80">
        <v>678.6</v>
      </c>
      <c r="G1917" s="80">
        <v>96.94</v>
      </c>
      <c r="H1917" s="80">
        <v>678.6</v>
      </c>
      <c r="I1917" s="80" t="s">
        <v>28</v>
      </c>
      <c r="J1917" s="80" t="s">
        <v>28</v>
      </c>
      <c r="K1917" s="80">
        <v>96.94</v>
      </c>
      <c r="L1917" s="73">
        <f t="shared" si="429"/>
        <v>96.94</v>
      </c>
      <c r="M1917" s="73">
        <f t="shared" si="430"/>
        <v>95.86</v>
      </c>
      <c r="N1917" s="72" t="str">
        <f t="shared" si="431"/>
        <v>0836</v>
      </c>
      <c r="O1917" s="74">
        <f t="shared" si="432"/>
        <v>0</v>
      </c>
      <c r="P1917" s="72">
        <f t="shared" si="433"/>
        <v>0</v>
      </c>
      <c r="Q1917" s="74">
        <f t="shared" si="434"/>
        <v>7</v>
      </c>
      <c r="R1917" s="72" t="str">
        <f t="shared" si="435"/>
        <v/>
      </c>
      <c r="S1917" s="72" t="str">
        <f t="shared" si="436"/>
        <v/>
      </c>
      <c r="AT1917" s="20">
        <f t="shared" si="437"/>
        <v>-8724.6</v>
      </c>
    </row>
    <row r="1918" spans="1:46" ht="33.75">
      <c r="A1918" s="54">
        <v>7113</v>
      </c>
      <c r="B1918" s="54" t="s">
        <v>1297</v>
      </c>
      <c r="C1918" s="58" t="s">
        <v>2983</v>
      </c>
      <c r="D1918" s="79">
        <v>7</v>
      </c>
      <c r="E1918" s="79">
        <v>7</v>
      </c>
      <c r="F1918" s="80">
        <v>678.6</v>
      </c>
      <c r="G1918" s="80">
        <v>96.94</v>
      </c>
      <c r="H1918" s="80">
        <v>678.6</v>
      </c>
      <c r="I1918" s="80" t="s">
        <v>28</v>
      </c>
      <c r="J1918" s="80" t="s">
        <v>28</v>
      </c>
      <c r="K1918" s="80">
        <v>96.94</v>
      </c>
      <c r="L1918" s="73">
        <f t="shared" si="429"/>
        <v>96.94</v>
      </c>
      <c r="M1918" s="73">
        <f t="shared" si="430"/>
        <v>95.86</v>
      </c>
      <c r="N1918" s="72" t="str">
        <f t="shared" si="431"/>
        <v>0836</v>
      </c>
      <c r="O1918" s="74">
        <f t="shared" si="432"/>
        <v>0</v>
      </c>
      <c r="P1918" s="72">
        <f t="shared" si="433"/>
        <v>0</v>
      </c>
      <c r="Q1918" s="74">
        <f t="shared" si="434"/>
        <v>7</v>
      </c>
      <c r="R1918" s="72" t="str">
        <f t="shared" si="435"/>
        <v/>
      </c>
      <c r="S1918" s="72" t="str">
        <f t="shared" si="436"/>
        <v/>
      </c>
      <c r="AT1918" s="20">
        <f t="shared" si="437"/>
        <v>-8724.6</v>
      </c>
    </row>
    <row r="1919" spans="1:46" ht="33.75">
      <c r="A1919" s="54">
        <v>7113</v>
      </c>
      <c r="B1919" s="54" t="s">
        <v>1295</v>
      </c>
      <c r="C1919" s="58" t="s">
        <v>2983</v>
      </c>
      <c r="D1919" s="79">
        <v>7</v>
      </c>
      <c r="E1919" s="79">
        <v>7</v>
      </c>
      <c r="F1919" s="80">
        <v>678.6</v>
      </c>
      <c r="G1919" s="80">
        <v>96.94</v>
      </c>
      <c r="H1919" s="80">
        <v>678.6</v>
      </c>
      <c r="I1919" s="80" t="s">
        <v>28</v>
      </c>
      <c r="J1919" s="80" t="s">
        <v>28</v>
      </c>
      <c r="K1919" s="80">
        <v>96.94</v>
      </c>
      <c r="L1919" s="73">
        <f t="shared" si="429"/>
        <v>96.94</v>
      </c>
      <c r="M1919" s="73">
        <f t="shared" si="430"/>
        <v>95.86</v>
      </c>
      <c r="N1919" s="72" t="str">
        <f t="shared" si="431"/>
        <v>0836</v>
      </c>
      <c r="O1919" s="74">
        <f t="shared" si="432"/>
        <v>0</v>
      </c>
      <c r="P1919" s="72">
        <f t="shared" si="433"/>
        <v>0</v>
      </c>
      <c r="Q1919" s="74">
        <f t="shared" si="434"/>
        <v>7</v>
      </c>
      <c r="R1919" s="72" t="str">
        <f t="shared" si="435"/>
        <v/>
      </c>
      <c r="S1919" s="72" t="str">
        <f t="shared" si="436"/>
        <v/>
      </c>
      <c r="AT1919" s="20">
        <f t="shared" si="437"/>
        <v>-8724.6</v>
      </c>
    </row>
    <row r="1920" spans="1:46" ht="33.75">
      <c r="A1920" s="54">
        <v>7114</v>
      </c>
      <c r="B1920" s="54" t="s">
        <v>1309</v>
      </c>
      <c r="C1920" s="58" t="s">
        <v>2984</v>
      </c>
      <c r="D1920" s="79">
        <v>7</v>
      </c>
      <c r="E1920" s="79">
        <v>7</v>
      </c>
      <c r="F1920" s="80">
        <v>631.55999999999995</v>
      </c>
      <c r="G1920" s="80">
        <v>90.22</v>
      </c>
      <c r="H1920" s="80">
        <v>631.55999999999995</v>
      </c>
      <c r="I1920" s="80" t="s">
        <v>28</v>
      </c>
      <c r="J1920" s="80" t="s">
        <v>28</v>
      </c>
      <c r="K1920" s="80">
        <v>90.22</v>
      </c>
      <c r="L1920" s="73">
        <f t="shared" si="429"/>
        <v>90.22</v>
      </c>
      <c r="M1920" s="73">
        <f t="shared" si="430"/>
        <v>95.86</v>
      </c>
      <c r="N1920" s="72" t="str">
        <f t="shared" si="431"/>
        <v>0836</v>
      </c>
      <c r="O1920" s="74">
        <f t="shared" si="432"/>
        <v>0</v>
      </c>
      <c r="P1920" s="72">
        <f t="shared" si="433"/>
        <v>0</v>
      </c>
      <c r="Q1920" s="74">
        <f t="shared" si="434"/>
        <v>7</v>
      </c>
      <c r="R1920" s="72" t="str">
        <f t="shared" si="435"/>
        <v/>
      </c>
      <c r="S1920" s="72" t="str">
        <f t="shared" si="436"/>
        <v/>
      </c>
      <c r="AT1920" s="20">
        <f t="shared" si="437"/>
        <v>-8119.8</v>
      </c>
    </row>
    <row r="1921" spans="1:46" ht="33.75">
      <c r="A1921" s="54">
        <v>7114</v>
      </c>
      <c r="B1921" s="54" t="s">
        <v>1301</v>
      </c>
      <c r="C1921" s="58" t="s">
        <v>2984</v>
      </c>
      <c r="D1921" s="79">
        <v>7</v>
      </c>
      <c r="E1921" s="79">
        <v>7</v>
      </c>
      <c r="F1921" s="80">
        <v>631.55999999999995</v>
      </c>
      <c r="G1921" s="80">
        <v>90.22</v>
      </c>
      <c r="H1921" s="80">
        <v>631.55999999999995</v>
      </c>
      <c r="I1921" s="80" t="s">
        <v>28</v>
      </c>
      <c r="J1921" s="80" t="s">
        <v>28</v>
      </c>
      <c r="K1921" s="80">
        <v>90.22</v>
      </c>
      <c r="L1921" s="73">
        <f t="shared" si="429"/>
        <v>90.22</v>
      </c>
      <c r="M1921" s="73">
        <f t="shared" si="430"/>
        <v>95.86</v>
      </c>
      <c r="N1921" s="72" t="str">
        <f t="shared" si="431"/>
        <v>0836</v>
      </c>
      <c r="O1921" s="74">
        <f t="shared" si="432"/>
        <v>0</v>
      </c>
      <c r="P1921" s="72">
        <f t="shared" si="433"/>
        <v>0</v>
      </c>
      <c r="Q1921" s="74">
        <f t="shared" si="434"/>
        <v>7</v>
      </c>
      <c r="R1921" s="72" t="str">
        <f t="shared" si="435"/>
        <v/>
      </c>
      <c r="S1921" s="72" t="str">
        <f t="shared" si="436"/>
        <v/>
      </c>
      <c r="AT1921" s="20">
        <f t="shared" si="437"/>
        <v>-8119.8</v>
      </c>
    </row>
    <row r="1922" spans="1:46" ht="33.75">
      <c r="A1922" s="54">
        <v>7114</v>
      </c>
      <c r="B1922" s="54" t="s">
        <v>1303</v>
      </c>
      <c r="C1922" s="58" t="s">
        <v>2984</v>
      </c>
      <c r="D1922" s="79">
        <v>7</v>
      </c>
      <c r="E1922" s="79">
        <v>7</v>
      </c>
      <c r="F1922" s="80">
        <v>631.55999999999995</v>
      </c>
      <c r="G1922" s="80">
        <v>90.22</v>
      </c>
      <c r="H1922" s="80">
        <v>631.55999999999995</v>
      </c>
      <c r="I1922" s="80" t="s">
        <v>28</v>
      </c>
      <c r="J1922" s="80" t="s">
        <v>28</v>
      </c>
      <c r="K1922" s="80">
        <v>90.22</v>
      </c>
      <c r="L1922" s="73">
        <f t="shared" si="429"/>
        <v>90.22</v>
      </c>
      <c r="M1922" s="73">
        <f t="shared" si="430"/>
        <v>95.86</v>
      </c>
      <c r="N1922" s="72" t="str">
        <f t="shared" si="431"/>
        <v>0836</v>
      </c>
      <c r="O1922" s="74">
        <f t="shared" si="432"/>
        <v>0</v>
      </c>
      <c r="P1922" s="72">
        <f t="shared" si="433"/>
        <v>0</v>
      </c>
      <c r="Q1922" s="74">
        <f t="shared" si="434"/>
        <v>7</v>
      </c>
      <c r="R1922" s="72" t="str">
        <f t="shared" si="435"/>
        <v/>
      </c>
      <c r="S1922" s="72" t="str">
        <f t="shared" si="436"/>
        <v/>
      </c>
      <c r="AT1922" s="20">
        <f t="shared" si="437"/>
        <v>-8119.8</v>
      </c>
    </row>
    <row r="1923" spans="1:46" ht="33.75">
      <c r="A1923" s="54">
        <v>7114</v>
      </c>
      <c r="B1923" s="54" t="s">
        <v>1305</v>
      </c>
      <c r="C1923" s="58" t="s">
        <v>2984</v>
      </c>
      <c r="D1923" s="79">
        <v>7</v>
      </c>
      <c r="E1923" s="79">
        <v>7</v>
      </c>
      <c r="F1923" s="80">
        <v>631.55999999999995</v>
      </c>
      <c r="G1923" s="80">
        <v>90.22</v>
      </c>
      <c r="H1923" s="80">
        <v>631.55999999999995</v>
      </c>
      <c r="I1923" s="80" t="s">
        <v>28</v>
      </c>
      <c r="J1923" s="80" t="s">
        <v>28</v>
      </c>
      <c r="K1923" s="80">
        <v>90.22</v>
      </c>
      <c r="L1923" s="73">
        <f t="shared" si="429"/>
        <v>90.22</v>
      </c>
      <c r="M1923" s="73">
        <f t="shared" si="430"/>
        <v>95.86</v>
      </c>
      <c r="N1923" s="72" t="str">
        <f t="shared" si="431"/>
        <v>0836</v>
      </c>
      <c r="O1923" s="74">
        <f t="shared" si="432"/>
        <v>0</v>
      </c>
      <c r="P1923" s="72">
        <f t="shared" si="433"/>
        <v>0</v>
      </c>
      <c r="Q1923" s="74">
        <f t="shared" si="434"/>
        <v>7</v>
      </c>
      <c r="R1923" s="72" t="str">
        <f t="shared" si="435"/>
        <v/>
      </c>
      <c r="S1923" s="72" t="str">
        <f t="shared" si="436"/>
        <v/>
      </c>
      <c r="AT1923" s="20">
        <f t="shared" si="437"/>
        <v>-8119.8</v>
      </c>
    </row>
    <row r="1924" spans="1:46" ht="33.75">
      <c r="A1924" s="54">
        <v>7114</v>
      </c>
      <c r="B1924" s="54" t="s">
        <v>1299</v>
      </c>
      <c r="C1924" s="58" t="s">
        <v>2984</v>
      </c>
      <c r="D1924" s="79">
        <v>7</v>
      </c>
      <c r="E1924" s="79">
        <v>7</v>
      </c>
      <c r="F1924" s="80">
        <v>631.55999999999995</v>
      </c>
      <c r="G1924" s="80">
        <v>90.22</v>
      </c>
      <c r="H1924" s="80">
        <v>631.55999999999995</v>
      </c>
      <c r="I1924" s="80" t="s">
        <v>28</v>
      </c>
      <c r="J1924" s="80" t="s">
        <v>28</v>
      </c>
      <c r="K1924" s="80">
        <v>90.22</v>
      </c>
      <c r="L1924" s="73">
        <f t="shared" ref="L1924:L1987" si="438">IFERROR(VLOOKUP(B1924,$B$1326:$K$2467,6,0),"")</f>
        <v>90.22</v>
      </c>
      <c r="M1924" s="73">
        <f t="shared" ref="M1924:M1987" si="439">IFERROR(VLOOKUP($B1924,$B$2468:$K$3603,6,0),"")</f>
        <v>95.86</v>
      </c>
      <c r="N1924" s="72" t="str">
        <f t="shared" ref="N1924:N1987" si="440">LEFT(B1924,4)</f>
        <v>0836</v>
      </c>
      <c r="O1924" s="74">
        <f t="shared" ref="O1924:O1987" si="441">E1924-D1924</f>
        <v>0</v>
      </c>
      <c r="P1924" s="72">
        <f t="shared" ref="P1924:P1987" si="442">IF(O1924=20,1,0)</f>
        <v>0</v>
      </c>
      <c r="Q1924" s="74">
        <f t="shared" ref="Q1924:Q1987" si="443">D1924</f>
        <v>7</v>
      </c>
      <c r="R1924" s="72" t="str">
        <f t="shared" ref="R1924:R1987" si="444">IF(P1924=1,Q1924+7,"")</f>
        <v/>
      </c>
      <c r="S1924" s="72" t="str">
        <f t="shared" ref="S1924:S1987" si="445">IF(P1924=1,Q1924+14,"")</f>
        <v/>
      </c>
      <c r="AT1924" s="20">
        <f t="shared" si="437"/>
        <v>-8119.8</v>
      </c>
    </row>
    <row r="1925" spans="1:46" ht="33.75">
      <c r="A1925" s="54">
        <v>7114</v>
      </c>
      <c r="B1925" s="54" t="s">
        <v>1307</v>
      </c>
      <c r="C1925" s="58" t="s">
        <v>2984</v>
      </c>
      <c r="D1925" s="79">
        <v>7</v>
      </c>
      <c r="E1925" s="79">
        <v>7</v>
      </c>
      <c r="F1925" s="80">
        <v>631.55999999999995</v>
      </c>
      <c r="G1925" s="80">
        <v>90.22</v>
      </c>
      <c r="H1925" s="80">
        <v>631.55999999999995</v>
      </c>
      <c r="I1925" s="80" t="s">
        <v>28</v>
      </c>
      <c r="J1925" s="80" t="s">
        <v>28</v>
      </c>
      <c r="K1925" s="80">
        <v>90.22</v>
      </c>
      <c r="L1925" s="73">
        <f t="shared" si="438"/>
        <v>90.22</v>
      </c>
      <c r="M1925" s="73">
        <f t="shared" si="439"/>
        <v>95.86</v>
      </c>
      <c r="N1925" s="72" t="str">
        <f t="shared" si="440"/>
        <v>0836</v>
      </c>
      <c r="O1925" s="74">
        <f t="shared" si="441"/>
        <v>0</v>
      </c>
      <c r="P1925" s="72">
        <f t="shared" si="442"/>
        <v>0</v>
      </c>
      <c r="Q1925" s="74">
        <f t="shared" si="443"/>
        <v>7</v>
      </c>
      <c r="R1925" s="72" t="str">
        <f t="shared" si="444"/>
        <v/>
      </c>
      <c r="S1925" s="72" t="str">
        <f t="shared" si="445"/>
        <v/>
      </c>
      <c r="AT1925" s="20">
        <f t="shared" si="437"/>
        <v>-8119.8</v>
      </c>
    </row>
    <row r="1926" spans="1:46" ht="33.75">
      <c r="A1926" s="54">
        <v>7115</v>
      </c>
      <c r="B1926" s="54" t="s">
        <v>1325</v>
      </c>
      <c r="C1926" s="58" t="s">
        <v>2985</v>
      </c>
      <c r="D1926" s="79">
        <v>7</v>
      </c>
      <c r="E1926" s="79">
        <v>7</v>
      </c>
      <c r="F1926" s="80">
        <v>735.81</v>
      </c>
      <c r="G1926" s="80">
        <v>105.12</v>
      </c>
      <c r="H1926" s="80">
        <v>735.81</v>
      </c>
      <c r="I1926" s="80" t="s">
        <v>28</v>
      </c>
      <c r="J1926" s="80" t="s">
        <v>28</v>
      </c>
      <c r="K1926" s="80">
        <v>105.12</v>
      </c>
      <c r="L1926" s="73">
        <f t="shared" si="438"/>
        <v>105.12</v>
      </c>
      <c r="M1926" s="73">
        <f t="shared" si="439"/>
        <v>103.21</v>
      </c>
      <c r="N1926" s="72" t="str">
        <f t="shared" si="440"/>
        <v>0837</v>
      </c>
      <c r="O1926" s="74">
        <f t="shared" si="441"/>
        <v>0</v>
      </c>
      <c r="P1926" s="72">
        <f t="shared" si="442"/>
        <v>0</v>
      </c>
      <c r="Q1926" s="74">
        <f t="shared" si="443"/>
        <v>7</v>
      </c>
      <c r="R1926" s="72" t="str">
        <f t="shared" si="444"/>
        <v/>
      </c>
      <c r="S1926" s="72" t="str">
        <f t="shared" si="445"/>
        <v/>
      </c>
      <c r="AT1926" s="20">
        <f t="shared" si="437"/>
        <v>-9460.8000000000011</v>
      </c>
    </row>
    <row r="1927" spans="1:46" ht="33.75">
      <c r="A1927" s="54">
        <v>7115</v>
      </c>
      <c r="B1927" s="54" t="s">
        <v>1327</v>
      </c>
      <c r="C1927" s="58" t="s">
        <v>2985</v>
      </c>
      <c r="D1927" s="79">
        <v>7</v>
      </c>
      <c r="E1927" s="79">
        <v>7</v>
      </c>
      <c r="F1927" s="80">
        <v>735.81</v>
      </c>
      <c r="G1927" s="80">
        <v>105.12</v>
      </c>
      <c r="H1927" s="80">
        <v>735.81</v>
      </c>
      <c r="I1927" s="80" t="s">
        <v>28</v>
      </c>
      <c r="J1927" s="80" t="s">
        <v>28</v>
      </c>
      <c r="K1927" s="80">
        <v>105.12</v>
      </c>
      <c r="L1927" s="73">
        <f t="shared" si="438"/>
        <v>105.12</v>
      </c>
      <c r="M1927" s="73">
        <f t="shared" si="439"/>
        <v>103.21</v>
      </c>
      <c r="N1927" s="72" t="str">
        <f t="shared" si="440"/>
        <v>0837</v>
      </c>
      <c r="O1927" s="74">
        <f t="shared" si="441"/>
        <v>0</v>
      </c>
      <c r="P1927" s="72">
        <f t="shared" si="442"/>
        <v>0</v>
      </c>
      <c r="Q1927" s="74">
        <f t="shared" si="443"/>
        <v>7</v>
      </c>
      <c r="R1927" s="72" t="str">
        <f t="shared" si="444"/>
        <v/>
      </c>
      <c r="S1927" s="72" t="str">
        <f t="shared" si="445"/>
        <v/>
      </c>
      <c r="AT1927" s="20">
        <f t="shared" si="437"/>
        <v>-9460.8000000000011</v>
      </c>
    </row>
    <row r="1928" spans="1:46" ht="33.75">
      <c r="A1928" s="54">
        <v>7115</v>
      </c>
      <c r="B1928" s="54" t="s">
        <v>1319</v>
      </c>
      <c r="C1928" s="58" t="s">
        <v>2985</v>
      </c>
      <c r="D1928" s="79">
        <v>7</v>
      </c>
      <c r="E1928" s="79">
        <v>7</v>
      </c>
      <c r="F1928" s="80">
        <v>735.81</v>
      </c>
      <c r="G1928" s="80">
        <v>105.12</v>
      </c>
      <c r="H1928" s="80">
        <v>735.81</v>
      </c>
      <c r="I1928" s="80" t="s">
        <v>28</v>
      </c>
      <c r="J1928" s="80" t="s">
        <v>28</v>
      </c>
      <c r="K1928" s="80">
        <v>105.12</v>
      </c>
      <c r="L1928" s="73">
        <f t="shared" si="438"/>
        <v>105.12</v>
      </c>
      <c r="M1928" s="73">
        <f t="shared" si="439"/>
        <v>103.21</v>
      </c>
      <c r="N1928" s="72" t="str">
        <f t="shared" si="440"/>
        <v>0837</v>
      </c>
      <c r="O1928" s="74">
        <f t="shared" si="441"/>
        <v>0</v>
      </c>
      <c r="P1928" s="72">
        <f t="shared" si="442"/>
        <v>0</v>
      </c>
      <c r="Q1928" s="74">
        <f t="shared" si="443"/>
        <v>7</v>
      </c>
      <c r="R1928" s="72" t="str">
        <f t="shared" si="444"/>
        <v/>
      </c>
      <c r="S1928" s="72" t="str">
        <f t="shared" si="445"/>
        <v/>
      </c>
      <c r="AT1928" s="20">
        <f t="shared" si="437"/>
        <v>-9460.8000000000011</v>
      </c>
    </row>
    <row r="1929" spans="1:46" ht="33.75">
      <c r="A1929" s="54">
        <v>7115</v>
      </c>
      <c r="B1929" s="54" t="s">
        <v>1317</v>
      </c>
      <c r="C1929" s="58" t="s">
        <v>2985</v>
      </c>
      <c r="D1929" s="79">
        <v>7</v>
      </c>
      <c r="E1929" s="79">
        <v>7</v>
      </c>
      <c r="F1929" s="80">
        <v>735.81</v>
      </c>
      <c r="G1929" s="80">
        <v>105.12</v>
      </c>
      <c r="H1929" s="80">
        <v>735.81</v>
      </c>
      <c r="I1929" s="80" t="s">
        <v>28</v>
      </c>
      <c r="J1929" s="80" t="s">
        <v>28</v>
      </c>
      <c r="K1929" s="80">
        <v>105.12</v>
      </c>
      <c r="L1929" s="73">
        <f t="shared" si="438"/>
        <v>105.12</v>
      </c>
      <c r="M1929" s="73">
        <f t="shared" si="439"/>
        <v>103.21</v>
      </c>
      <c r="N1929" s="72" t="str">
        <f t="shared" si="440"/>
        <v>0837</v>
      </c>
      <c r="O1929" s="74">
        <f t="shared" si="441"/>
        <v>0</v>
      </c>
      <c r="P1929" s="72">
        <f t="shared" si="442"/>
        <v>0</v>
      </c>
      <c r="Q1929" s="74">
        <f t="shared" si="443"/>
        <v>7</v>
      </c>
      <c r="R1929" s="72" t="str">
        <f t="shared" si="444"/>
        <v/>
      </c>
      <c r="S1929" s="72" t="str">
        <f t="shared" si="445"/>
        <v/>
      </c>
      <c r="AT1929" s="20">
        <f t="shared" si="437"/>
        <v>-9460.8000000000011</v>
      </c>
    </row>
    <row r="1930" spans="1:46" ht="33.75">
      <c r="A1930" s="54">
        <v>7115</v>
      </c>
      <c r="B1930" s="54" t="s">
        <v>1321</v>
      </c>
      <c r="C1930" s="58" t="s">
        <v>2985</v>
      </c>
      <c r="D1930" s="79">
        <v>7</v>
      </c>
      <c r="E1930" s="79">
        <v>7</v>
      </c>
      <c r="F1930" s="80">
        <v>735.81</v>
      </c>
      <c r="G1930" s="80">
        <v>105.12</v>
      </c>
      <c r="H1930" s="80">
        <v>735.81</v>
      </c>
      <c r="I1930" s="80" t="s">
        <v>28</v>
      </c>
      <c r="J1930" s="80" t="s">
        <v>28</v>
      </c>
      <c r="K1930" s="80">
        <v>105.12</v>
      </c>
      <c r="L1930" s="73">
        <f t="shared" si="438"/>
        <v>105.12</v>
      </c>
      <c r="M1930" s="73">
        <f t="shared" si="439"/>
        <v>103.21</v>
      </c>
      <c r="N1930" s="72" t="str">
        <f t="shared" si="440"/>
        <v>0837</v>
      </c>
      <c r="O1930" s="74">
        <f t="shared" si="441"/>
        <v>0</v>
      </c>
      <c r="P1930" s="72">
        <f t="shared" si="442"/>
        <v>0</v>
      </c>
      <c r="Q1930" s="74">
        <f t="shared" si="443"/>
        <v>7</v>
      </c>
      <c r="R1930" s="72" t="str">
        <f t="shared" si="444"/>
        <v/>
      </c>
      <c r="S1930" s="72" t="str">
        <f t="shared" si="445"/>
        <v/>
      </c>
      <c r="AT1930" s="20">
        <f t="shared" si="437"/>
        <v>-9460.8000000000011</v>
      </c>
    </row>
    <row r="1931" spans="1:46" ht="33.75">
      <c r="A1931" s="54">
        <v>7115</v>
      </c>
      <c r="B1931" s="54" t="s">
        <v>1323</v>
      </c>
      <c r="C1931" s="58" t="s">
        <v>2985</v>
      </c>
      <c r="D1931" s="79">
        <v>7</v>
      </c>
      <c r="E1931" s="79">
        <v>7</v>
      </c>
      <c r="F1931" s="80">
        <v>735.81</v>
      </c>
      <c r="G1931" s="80">
        <v>105.12</v>
      </c>
      <c r="H1931" s="80">
        <v>735.81</v>
      </c>
      <c r="I1931" s="80" t="s">
        <v>28</v>
      </c>
      <c r="J1931" s="80" t="s">
        <v>28</v>
      </c>
      <c r="K1931" s="80">
        <v>105.12</v>
      </c>
      <c r="L1931" s="73">
        <f t="shared" si="438"/>
        <v>105.12</v>
      </c>
      <c r="M1931" s="73">
        <f t="shared" si="439"/>
        <v>103.21</v>
      </c>
      <c r="N1931" s="72" t="str">
        <f t="shared" si="440"/>
        <v>0837</v>
      </c>
      <c r="O1931" s="74">
        <f t="shared" si="441"/>
        <v>0</v>
      </c>
      <c r="P1931" s="72">
        <f t="shared" si="442"/>
        <v>0</v>
      </c>
      <c r="Q1931" s="74">
        <f t="shared" si="443"/>
        <v>7</v>
      </c>
      <c r="R1931" s="72" t="str">
        <f t="shared" si="444"/>
        <v/>
      </c>
      <c r="S1931" s="72" t="str">
        <f t="shared" si="445"/>
        <v/>
      </c>
      <c r="AT1931" s="20">
        <f t="shared" ref="AT1931:AT1994" si="446">AS1931+(AI1931-90)*L1931</f>
        <v>-9460.8000000000011</v>
      </c>
    </row>
    <row r="1932" spans="1:46" ht="33.75">
      <c r="A1932" s="54">
        <v>7116</v>
      </c>
      <c r="B1932" s="54" t="s">
        <v>1331</v>
      </c>
      <c r="C1932" s="58" t="s">
        <v>2986</v>
      </c>
      <c r="D1932" s="79">
        <v>7</v>
      </c>
      <c r="E1932" s="79">
        <v>7</v>
      </c>
      <c r="F1932" s="80">
        <v>706.18</v>
      </c>
      <c r="G1932" s="80">
        <v>100.88</v>
      </c>
      <c r="H1932" s="80">
        <v>706.18</v>
      </c>
      <c r="I1932" s="80" t="s">
        <v>28</v>
      </c>
      <c r="J1932" s="80" t="s">
        <v>28</v>
      </c>
      <c r="K1932" s="80">
        <v>100.88</v>
      </c>
      <c r="L1932" s="73">
        <f t="shared" si="438"/>
        <v>100.88</v>
      </c>
      <c r="M1932" s="73">
        <f t="shared" si="439"/>
        <v>103.21</v>
      </c>
      <c r="N1932" s="72" t="str">
        <f t="shared" si="440"/>
        <v>0837</v>
      </c>
      <c r="O1932" s="74">
        <f t="shared" si="441"/>
        <v>0</v>
      </c>
      <c r="P1932" s="72">
        <f t="shared" si="442"/>
        <v>0</v>
      </c>
      <c r="Q1932" s="74">
        <f t="shared" si="443"/>
        <v>7</v>
      </c>
      <c r="R1932" s="72" t="str">
        <f t="shared" si="444"/>
        <v/>
      </c>
      <c r="S1932" s="72" t="str">
        <f t="shared" si="445"/>
        <v/>
      </c>
      <c r="AT1932" s="20">
        <f t="shared" si="446"/>
        <v>-9079.1999999999989</v>
      </c>
    </row>
    <row r="1933" spans="1:46" ht="33.75">
      <c r="A1933" s="54">
        <v>7116</v>
      </c>
      <c r="B1933" s="54" t="s">
        <v>1329</v>
      </c>
      <c r="C1933" s="58" t="s">
        <v>2986</v>
      </c>
      <c r="D1933" s="79">
        <v>7</v>
      </c>
      <c r="E1933" s="79">
        <v>7</v>
      </c>
      <c r="F1933" s="80">
        <v>706.18</v>
      </c>
      <c r="G1933" s="80">
        <v>100.88</v>
      </c>
      <c r="H1933" s="80">
        <v>706.18</v>
      </c>
      <c r="I1933" s="80" t="s">
        <v>28</v>
      </c>
      <c r="J1933" s="80" t="s">
        <v>28</v>
      </c>
      <c r="K1933" s="80">
        <v>100.88</v>
      </c>
      <c r="L1933" s="73">
        <f t="shared" si="438"/>
        <v>100.88</v>
      </c>
      <c r="M1933" s="73">
        <f t="shared" si="439"/>
        <v>103.21</v>
      </c>
      <c r="N1933" s="72" t="str">
        <f t="shared" si="440"/>
        <v>0837</v>
      </c>
      <c r="O1933" s="74">
        <f t="shared" si="441"/>
        <v>0</v>
      </c>
      <c r="P1933" s="72">
        <f t="shared" si="442"/>
        <v>0</v>
      </c>
      <c r="Q1933" s="74">
        <f t="shared" si="443"/>
        <v>7</v>
      </c>
      <c r="R1933" s="72" t="str">
        <f t="shared" si="444"/>
        <v/>
      </c>
      <c r="S1933" s="72" t="str">
        <f t="shared" si="445"/>
        <v/>
      </c>
      <c r="AT1933" s="20">
        <f t="shared" si="446"/>
        <v>-9079.1999999999989</v>
      </c>
    </row>
    <row r="1934" spans="1:46" ht="33.75">
      <c r="A1934" s="54">
        <v>7116</v>
      </c>
      <c r="B1934" s="54" t="s">
        <v>1339</v>
      </c>
      <c r="C1934" s="58" t="s">
        <v>2986</v>
      </c>
      <c r="D1934" s="79">
        <v>7</v>
      </c>
      <c r="E1934" s="79">
        <v>7</v>
      </c>
      <c r="F1934" s="80">
        <v>706.18</v>
      </c>
      <c r="G1934" s="80">
        <v>100.88</v>
      </c>
      <c r="H1934" s="80">
        <v>706.18</v>
      </c>
      <c r="I1934" s="80" t="s">
        <v>28</v>
      </c>
      <c r="J1934" s="80" t="s">
        <v>28</v>
      </c>
      <c r="K1934" s="80">
        <v>100.88</v>
      </c>
      <c r="L1934" s="73">
        <f t="shared" si="438"/>
        <v>100.88</v>
      </c>
      <c r="M1934" s="73">
        <f t="shared" si="439"/>
        <v>103.21</v>
      </c>
      <c r="N1934" s="72" t="str">
        <f t="shared" si="440"/>
        <v>0837</v>
      </c>
      <c r="O1934" s="74">
        <f t="shared" si="441"/>
        <v>0</v>
      </c>
      <c r="P1934" s="72">
        <f t="shared" si="442"/>
        <v>0</v>
      </c>
      <c r="Q1934" s="74">
        <f t="shared" si="443"/>
        <v>7</v>
      </c>
      <c r="R1934" s="72" t="str">
        <f t="shared" si="444"/>
        <v/>
      </c>
      <c r="S1934" s="72" t="str">
        <f t="shared" si="445"/>
        <v/>
      </c>
      <c r="AT1934" s="20">
        <f t="shared" si="446"/>
        <v>-9079.1999999999989</v>
      </c>
    </row>
    <row r="1935" spans="1:46" ht="33.75">
      <c r="A1935" s="54">
        <v>7116</v>
      </c>
      <c r="B1935" s="54" t="s">
        <v>1337</v>
      </c>
      <c r="C1935" s="58" t="s">
        <v>2986</v>
      </c>
      <c r="D1935" s="79">
        <v>7</v>
      </c>
      <c r="E1935" s="79">
        <v>7</v>
      </c>
      <c r="F1935" s="80">
        <v>706.18</v>
      </c>
      <c r="G1935" s="80">
        <v>100.88</v>
      </c>
      <c r="H1935" s="80">
        <v>706.18</v>
      </c>
      <c r="I1935" s="80" t="s">
        <v>28</v>
      </c>
      <c r="J1935" s="80" t="s">
        <v>28</v>
      </c>
      <c r="K1935" s="80">
        <v>100.88</v>
      </c>
      <c r="L1935" s="73">
        <f t="shared" si="438"/>
        <v>100.88</v>
      </c>
      <c r="M1935" s="73">
        <f t="shared" si="439"/>
        <v>103.21</v>
      </c>
      <c r="N1935" s="72" t="str">
        <f t="shared" si="440"/>
        <v>0837</v>
      </c>
      <c r="O1935" s="74">
        <f t="shared" si="441"/>
        <v>0</v>
      </c>
      <c r="P1935" s="72">
        <f t="shared" si="442"/>
        <v>0</v>
      </c>
      <c r="Q1935" s="74">
        <f t="shared" si="443"/>
        <v>7</v>
      </c>
      <c r="R1935" s="72" t="str">
        <f t="shared" si="444"/>
        <v/>
      </c>
      <c r="S1935" s="72" t="str">
        <f t="shared" si="445"/>
        <v/>
      </c>
      <c r="AT1935" s="20">
        <f t="shared" si="446"/>
        <v>-9079.1999999999989</v>
      </c>
    </row>
    <row r="1936" spans="1:46" ht="33.75">
      <c r="A1936" s="54">
        <v>7116</v>
      </c>
      <c r="B1936" s="54" t="s">
        <v>1335</v>
      </c>
      <c r="C1936" s="58" t="s">
        <v>2986</v>
      </c>
      <c r="D1936" s="79">
        <v>7</v>
      </c>
      <c r="E1936" s="79">
        <v>7</v>
      </c>
      <c r="F1936" s="80">
        <v>706.18</v>
      </c>
      <c r="G1936" s="80">
        <v>100.88</v>
      </c>
      <c r="H1936" s="80">
        <v>706.18</v>
      </c>
      <c r="I1936" s="80" t="s">
        <v>28</v>
      </c>
      <c r="J1936" s="80" t="s">
        <v>28</v>
      </c>
      <c r="K1936" s="80">
        <v>100.88</v>
      </c>
      <c r="L1936" s="73">
        <f t="shared" si="438"/>
        <v>100.88</v>
      </c>
      <c r="M1936" s="73">
        <f t="shared" si="439"/>
        <v>103.21</v>
      </c>
      <c r="N1936" s="72" t="str">
        <f t="shared" si="440"/>
        <v>0837</v>
      </c>
      <c r="O1936" s="74">
        <f t="shared" si="441"/>
        <v>0</v>
      </c>
      <c r="P1936" s="72">
        <f t="shared" si="442"/>
        <v>0</v>
      </c>
      <c r="Q1936" s="74">
        <f t="shared" si="443"/>
        <v>7</v>
      </c>
      <c r="R1936" s="72" t="str">
        <f t="shared" si="444"/>
        <v/>
      </c>
      <c r="S1936" s="72" t="str">
        <f t="shared" si="445"/>
        <v/>
      </c>
      <c r="AT1936" s="20">
        <f t="shared" si="446"/>
        <v>-9079.1999999999989</v>
      </c>
    </row>
    <row r="1937" spans="1:46" ht="33.75">
      <c r="A1937" s="54">
        <v>7116</v>
      </c>
      <c r="B1937" s="54" t="s">
        <v>1333</v>
      </c>
      <c r="C1937" s="58" t="s">
        <v>2986</v>
      </c>
      <c r="D1937" s="79">
        <v>7</v>
      </c>
      <c r="E1937" s="79">
        <v>7</v>
      </c>
      <c r="F1937" s="80">
        <v>706.18</v>
      </c>
      <c r="G1937" s="80">
        <v>100.88</v>
      </c>
      <c r="H1937" s="80">
        <v>706.18</v>
      </c>
      <c r="I1937" s="80" t="s">
        <v>28</v>
      </c>
      <c r="J1937" s="80" t="s">
        <v>28</v>
      </c>
      <c r="K1937" s="80">
        <v>100.88</v>
      </c>
      <c r="L1937" s="73">
        <f t="shared" si="438"/>
        <v>100.88</v>
      </c>
      <c r="M1937" s="73">
        <f t="shared" si="439"/>
        <v>103.21</v>
      </c>
      <c r="N1937" s="72" t="str">
        <f t="shared" si="440"/>
        <v>0837</v>
      </c>
      <c r="O1937" s="74">
        <f t="shared" si="441"/>
        <v>0</v>
      </c>
      <c r="P1937" s="72">
        <f t="shared" si="442"/>
        <v>0</v>
      </c>
      <c r="Q1937" s="74">
        <f t="shared" si="443"/>
        <v>7</v>
      </c>
      <c r="R1937" s="72" t="str">
        <f t="shared" si="444"/>
        <v/>
      </c>
      <c r="S1937" s="72" t="str">
        <f t="shared" si="445"/>
        <v/>
      </c>
      <c r="AT1937" s="20">
        <f t="shared" si="446"/>
        <v>-9079.1999999999989</v>
      </c>
    </row>
    <row r="1938" spans="1:46" ht="33.75">
      <c r="A1938" s="54">
        <v>7117</v>
      </c>
      <c r="B1938" s="54" t="s">
        <v>1347</v>
      </c>
      <c r="C1938" s="58" t="s">
        <v>2987</v>
      </c>
      <c r="D1938" s="79">
        <v>7</v>
      </c>
      <c r="E1938" s="79">
        <v>7</v>
      </c>
      <c r="F1938" s="80">
        <v>601.70000000000005</v>
      </c>
      <c r="G1938" s="80">
        <v>85.96</v>
      </c>
      <c r="H1938" s="80">
        <v>601.70000000000005</v>
      </c>
      <c r="I1938" s="80" t="s">
        <v>28</v>
      </c>
      <c r="J1938" s="80" t="s">
        <v>28</v>
      </c>
      <c r="K1938" s="80">
        <v>85.96</v>
      </c>
      <c r="L1938" s="73">
        <f t="shared" si="438"/>
        <v>85.96</v>
      </c>
      <c r="M1938" s="73">
        <f t="shared" si="439"/>
        <v>103.21</v>
      </c>
      <c r="N1938" s="72" t="str">
        <f t="shared" si="440"/>
        <v>0837</v>
      </c>
      <c r="O1938" s="74">
        <f t="shared" si="441"/>
        <v>0</v>
      </c>
      <c r="P1938" s="72">
        <f t="shared" si="442"/>
        <v>0</v>
      </c>
      <c r="Q1938" s="74">
        <f t="shared" si="443"/>
        <v>7</v>
      </c>
      <c r="R1938" s="72" t="str">
        <f t="shared" si="444"/>
        <v/>
      </c>
      <c r="S1938" s="72" t="str">
        <f t="shared" si="445"/>
        <v/>
      </c>
      <c r="AT1938" s="20">
        <f t="shared" si="446"/>
        <v>-7736.4</v>
      </c>
    </row>
    <row r="1939" spans="1:46" ht="33.75">
      <c r="A1939" s="54">
        <v>7117</v>
      </c>
      <c r="B1939" s="54" t="s">
        <v>1351</v>
      </c>
      <c r="C1939" s="58" t="s">
        <v>2987</v>
      </c>
      <c r="D1939" s="79">
        <v>7</v>
      </c>
      <c r="E1939" s="79">
        <v>7</v>
      </c>
      <c r="F1939" s="80">
        <v>601.70000000000005</v>
      </c>
      <c r="G1939" s="80">
        <v>85.96</v>
      </c>
      <c r="H1939" s="80">
        <v>601.70000000000005</v>
      </c>
      <c r="I1939" s="80" t="s">
        <v>28</v>
      </c>
      <c r="J1939" s="80" t="s">
        <v>28</v>
      </c>
      <c r="K1939" s="80">
        <v>85.96</v>
      </c>
      <c r="L1939" s="73">
        <f t="shared" si="438"/>
        <v>85.96</v>
      </c>
      <c r="M1939" s="73">
        <f t="shared" si="439"/>
        <v>103.21</v>
      </c>
      <c r="N1939" s="72" t="str">
        <f t="shared" si="440"/>
        <v>0837</v>
      </c>
      <c r="O1939" s="74">
        <f t="shared" si="441"/>
        <v>0</v>
      </c>
      <c r="P1939" s="72">
        <f t="shared" si="442"/>
        <v>0</v>
      </c>
      <c r="Q1939" s="74">
        <f t="shared" si="443"/>
        <v>7</v>
      </c>
      <c r="R1939" s="72" t="str">
        <f t="shared" si="444"/>
        <v/>
      </c>
      <c r="S1939" s="72" t="str">
        <f t="shared" si="445"/>
        <v/>
      </c>
      <c r="AT1939" s="20">
        <f t="shared" si="446"/>
        <v>-7736.4</v>
      </c>
    </row>
    <row r="1940" spans="1:46" ht="33.75">
      <c r="A1940" s="54">
        <v>7117</v>
      </c>
      <c r="B1940" s="54" t="s">
        <v>1349</v>
      </c>
      <c r="C1940" s="58" t="s">
        <v>2987</v>
      </c>
      <c r="D1940" s="79">
        <v>7</v>
      </c>
      <c r="E1940" s="79">
        <v>7</v>
      </c>
      <c r="F1940" s="80">
        <v>601.70000000000005</v>
      </c>
      <c r="G1940" s="80">
        <v>85.96</v>
      </c>
      <c r="H1940" s="80">
        <v>601.70000000000005</v>
      </c>
      <c r="I1940" s="80" t="s">
        <v>28</v>
      </c>
      <c r="J1940" s="80" t="s">
        <v>28</v>
      </c>
      <c r="K1940" s="80">
        <v>85.96</v>
      </c>
      <c r="L1940" s="73">
        <f t="shared" si="438"/>
        <v>85.96</v>
      </c>
      <c r="M1940" s="73">
        <f t="shared" si="439"/>
        <v>103.21</v>
      </c>
      <c r="N1940" s="72" t="str">
        <f t="shared" si="440"/>
        <v>0837</v>
      </c>
      <c r="O1940" s="74">
        <f t="shared" si="441"/>
        <v>0</v>
      </c>
      <c r="P1940" s="72">
        <f t="shared" si="442"/>
        <v>0</v>
      </c>
      <c r="Q1940" s="74">
        <f t="shared" si="443"/>
        <v>7</v>
      </c>
      <c r="R1940" s="72" t="str">
        <f t="shared" si="444"/>
        <v/>
      </c>
      <c r="S1940" s="72" t="str">
        <f t="shared" si="445"/>
        <v/>
      </c>
      <c r="AT1940" s="20">
        <f t="shared" si="446"/>
        <v>-7736.4</v>
      </c>
    </row>
    <row r="1941" spans="1:46" ht="33.75">
      <c r="A1941" s="54">
        <v>7117</v>
      </c>
      <c r="B1941" s="54" t="s">
        <v>1343</v>
      </c>
      <c r="C1941" s="58" t="s">
        <v>2987</v>
      </c>
      <c r="D1941" s="79">
        <v>7</v>
      </c>
      <c r="E1941" s="79">
        <v>7</v>
      </c>
      <c r="F1941" s="80">
        <v>601.70000000000005</v>
      </c>
      <c r="G1941" s="80">
        <v>85.96</v>
      </c>
      <c r="H1941" s="80">
        <v>601.70000000000005</v>
      </c>
      <c r="I1941" s="80" t="s">
        <v>28</v>
      </c>
      <c r="J1941" s="80" t="s">
        <v>28</v>
      </c>
      <c r="K1941" s="80">
        <v>85.96</v>
      </c>
      <c r="L1941" s="73">
        <f t="shared" si="438"/>
        <v>85.96</v>
      </c>
      <c r="M1941" s="73">
        <f t="shared" si="439"/>
        <v>103.21</v>
      </c>
      <c r="N1941" s="72" t="str">
        <f t="shared" si="440"/>
        <v>0837</v>
      </c>
      <c r="O1941" s="74">
        <f t="shared" si="441"/>
        <v>0</v>
      </c>
      <c r="P1941" s="72">
        <f t="shared" si="442"/>
        <v>0</v>
      </c>
      <c r="Q1941" s="74">
        <f t="shared" si="443"/>
        <v>7</v>
      </c>
      <c r="R1941" s="72" t="str">
        <f t="shared" si="444"/>
        <v/>
      </c>
      <c r="S1941" s="72" t="str">
        <f t="shared" si="445"/>
        <v/>
      </c>
      <c r="AT1941" s="20">
        <f t="shared" si="446"/>
        <v>-7736.4</v>
      </c>
    </row>
    <row r="1942" spans="1:46" ht="33.75">
      <c r="A1942" s="54">
        <v>7117</v>
      </c>
      <c r="B1942" s="54" t="s">
        <v>1341</v>
      </c>
      <c r="C1942" s="58" t="s">
        <v>2987</v>
      </c>
      <c r="D1942" s="79">
        <v>7</v>
      </c>
      <c r="E1942" s="79">
        <v>7</v>
      </c>
      <c r="F1942" s="80">
        <v>601.70000000000005</v>
      </c>
      <c r="G1942" s="80">
        <v>85.96</v>
      </c>
      <c r="H1942" s="80">
        <v>601.70000000000005</v>
      </c>
      <c r="I1942" s="80" t="s">
        <v>28</v>
      </c>
      <c r="J1942" s="80" t="s">
        <v>28</v>
      </c>
      <c r="K1942" s="80">
        <v>85.96</v>
      </c>
      <c r="L1942" s="73">
        <f t="shared" si="438"/>
        <v>85.96</v>
      </c>
      <c r="M1942" s="73">
        <f t="shared" si="439"/>
        <v>103.21</v>
      </c>
      <c r="N1942" s="72" t="str">
        <f t="shared" si="440"/>
        <v>0837</v>
      </c>
      <c r="O1942" s="74">
        <f t="shared" si="441"/>
        <v>0</v>
      </c>
      <c r="P1942" s="72">
        <f t="shared" si="442"/>
        <v>0</v>
      </c>
      <c r="Q1942" s="74">
        <f t="shared" si="443"/>
        <v>7</v>
      </c>
      <c r="R1942" s="72" t="str">
        <f t="shared" si="444"/>
        <v/>
      </c>
      <c r="S1942" s="72" t="str">
        <f t="shared" si="445"/>
        <v/>
      </c>
      <c r="AT1942" s="20">
        <f t="shared" si="446"/>
        <v>-7736.4</v>
      </c>
    </row>
    <row r="1943" spans="1:46" ht="33.75">
      <c r="A1943" s="54">
        <v>7117</v>
      </c>
      <c r="B1943" s="54" t="s">
        <v>1345</v>
      </c>
      <c r="C1943" s="58" t="s">
        <v>2987</v>
      </c>
      <c r="D1943" s="79">
        <v>7</v>
      </c>
      <c r="E1943" s="79">
        <v>7</v>
      </c>
      <c r="F1943" s="80">
        <v>601.70000000000005</v>
      </c>
      <c r="G1943" s="80">
        <v>85.96</v>
      </c>
      <c r="H1943" s="80">
        <v>601.70000000000005</v>
      </c>
      <c r="I1943" s="80" t="s">
        <v>28</v>
      </c>
      <c r="J1943" s="80" t="s">
        <v>28</v>
      </c>
      <c r="K1943" s="80">
        <v>85.96</v>
      </c>
      <c r="L1943" s="73">
        <f t="shared" si="438"/>
        <v>85.96</v>
      </c>
      <c r="M1943" s="73">
        <f t="shared" si="439"/>
        <v>103.21</v>
      </c>
      <c r="N1943" s="72" t="str">
        <f t="shared" si="440"/>
        <v>0837</v>
      </c>
      <c r="O1943" s="74">
        <f t="shared" si="441"/>
        <v>0</v>
      </c>
      <c r="P1943" s="72">
        <f t="shared" si="442"/>
        <v>0</v>
      </c>
      <c r="Q1943" s="74">
        <f t="shared" si="443"/>
        <v>7</v>
      </c>
      <c r="R1943" s="72" t="str">
        <f t="shared" si="444"/>
        <v/>
      </c>
      <c r="S1943" s="72" t="str">
        <f t="shared" si="445"/>
        <v/>
      </c>
      <c r="AT1943" s="20">
        <f t="shared" si="446"/>
        <v>-7736.4</v>
      </c>
    </row>
    <row r="1944" spans="1:46" ht="33.75">
      <c r="A1944" s="54">
        <v>7118</v>
      </c>
      <c r="B1944" s="54" t="s">
        <v>1359</v>
      </c>
      <c r="C1944" s="58" t="s">
        <v>2988</v>
      </c>
      <c r="D1944" s="79">
        <v>7</v>
      </c>
      <c r="E1944" s="79">
        <v>7</v>
      </c>
      <c r="F1944" s="80">
        <v>706.56</v>
      </c>
      <c r="G1944" s="80">
        <v>100.94</v>
      </c>
      <c r="H1944" s="80">
        <v>706.56</v>
      </c>
      <c r="I1944" s="80" t="s">
        <v>28</v>
      </c>
      <c r="J1944" s="80" t="s">
        <v>28</v>
      </c>
      <c r="K1944" s="80">
        <v>100.94</v>
      </c>
      <c r="L1944" s="73">
        <f t="shared" si="438"/>
        <v>100.94</v>
      </c>
      <c r="M1944" s="73">
        <f t="shared" si="439"/>
        <v>118.24</v>
      </c>
      <c r="N1944" s="72" t="str">
        <f t="shared" si="440"/>
        <v>0838</v>
      </c>
      <c r="O1944" s="74">
        <f t="shared" si="441"/>
        <v>0</v>
      </c>
      <c r="P1944" s="72">
        <f t="shared" si="442"/>
        <v>0</v>
      </c>
      <c r="Q1944" s="74">
        <f t="shared" si="443"/>
        <v>7</v>
      </c>
      <c r="R1944" s="72" t="str">
        <f t="shared" si="444"/>
        <v/>
      </c>
      <c r="S1944" s="72" t="str">
        <f t="shared" si="445"/>
        <v/>
      </c>
      <c r="AT1944" s="20">
        <f t="shared" si="446"/>
        <v>-9084.6</v>
      </c>
    </row>
    <row r="1945" spans="1:46" ht="33.75">
      <c r="A1945" s="54">
        <v>7118</v>
      </c>
      <c r="B1945" s="54" t="s">
        <v>1358</v>
      </c>
      <c r="C1945" s="58" t="s">
        <v>2988</v>
      </c>
      <c r="D1945" s="79">
        <v>7</v>
      </c>
      <c r="E1945" s="79">
        <v>7</v>
      </c>
      <c r="F1945" s="80">
        <v>706.56</v>
      </c>
      <c r="G1945" s="80">
        <v>100.94</v>
      </c>
      <c r="H1945" s="80">
        <v>706.56</v>
      </c>
      <c r="I1945" s="80" t="s">
        <v>28</v>
      </c>
      <c r="J1945" s="80" t="s">
        <v>28</v>
      </c>
      <c r="K1945" s="80">
        <v>100.94</v>
      </c>
      <c r="L1945" s="73">
        <f t="shared" si="438"/>
        <v>100.94</v>
      </c>
      <c r="M1945" s="73">
        <f t="shared" si="439"/>
        <v>118.24</v>
      </c>
      <c r="N1945" s="72" t="str">
        <f t="shared" si="440"/>
        <v>0838</v>
      </c>
      <c r="O1945" s="74">
        <f t="shared" si="441"/>
        <v>0</v>
      </c>
      <c r="P1945" s="72">
        <f t="shared" si="442"/>
        <v>0</v>
      </c>
      <c r="Q1945" s="74">
        <f t="shared" si="443"/>
        <v>7</v>
      </c>
      <c r="R1945" s="72" t="str">
        <f t="shared" si="444"/>
        <v/>
      </c>
      <c r="S1945" s="72" t="str">
        <f t="shared" si="445"/>
        <v/>
      </c>
      <c r="AT1945" s="20">
        <f t="shared" si="446"/>
        <v>-9084.6</v>
      </c>
    </row>
    <row r="1946" spans="1:46" ht="33.75">
      <c r="A1946" s="54">
        <v>7118</v>
      </c>
      <c r="B1946" s="54" t="s">
        <v>1357</v>
      </c>
      <c r="C1946" s="58" t="s">
        <v>2988</v>
      </c>
      <c r="D1946" s="79">
        <v>7</v>
      </c>
      <c r="E1946" s="79">
        <v>7</v>
      </c>
      <c r="F1946" s="80">
        <v>706.56</v>
      </c>
      <c r="G1946" s="80">
        <v>100.94</v>
      </c>
      <c r="H1946" s="80">
        <v>706.56</v>
      </c>
      <c r="I1946" s="80" t="s">
        <v>28</v>
      </c>
      <c r="J1946" s="80" t="s">
        <v>28</v>
      </c>
      <c r="K1946" s="80">
        <v>100.94</v>
      </c>
      <c r="L1946" s="73">
        <f t="shared" si="438"/>
        <v>100.94</v>
      </c>
      <c r="M1946" s="73">
        <f t="shared" si="439"/>
        <v>118.24</v>
      </c>
      <c r="N1946" s="72" t="str">
        <f t="shared" si="440"/>
        <v>0838</v>
      </c>
      <c r="O1946" s="74">
        <f t="shared" si="441"/>
        <v>0</v>
      </c>
      <c r="P1946" s="72">
        <f t="shared" si="442"/>
        <v>0</v>
      </c>
      <c r="Q1946" s="74">
        <f t="shared" si="443"/>
        <v>7</v>
      </c>
      <c r="R1946" s="72" t="str">
        <f t="shared" si="444"/>
        <v/>
      </c>
      <c r="S1946" s="72" t="str">
        <f t="shared" si="445"/>
        <v/>
      </c>
      <c r="AT1946" s="20">
        <f t="shared" si="446"/>
        <v>-9084.6</v>
      </c>
    </row>
    <row r="1947" spans="1:46" ht="33.75">
      <c r="A1947" s="54">
        <v>7118</v>
      </c>
      <c r="B1947" s="54" t="s">
        <v>1356</v>
      </c>
      <c r="C1947" s="58" t="s">
        <v>2988</v>
      </c>
      <c r="D1947" s="79">
        <v>7</v>
      </c>
      <c r="E1947" s="79">
        <v>7</v>
      </c>
      <c r="F1947" s="80">
        <v>706.56</v>
      </c>
      <c r="G1947" s="80">
        <v>100.94</v>
      </c>
      <c r="H1947" s="80">
        <v>706.56</v>
      </c>
      <c r="I1947" s="80" t="s">
        <v>28</v>
      </c>
      <c r="J1947" s="80" t="s">
        <v>28</v>
      </c>
      <c r="K1947" s="80">
        <v>100.94</v>
      </c>
      <c r="L1947" s="73">
        <f t="shared" si="438"/>
        <v>100.94</v>
      </c>
      <c r="M1947" s="73">
        <f t="shared" si="439"/>
        <v>118.24</v>
      </c>
      <c r="N1947" s="72" t="str">
        <f t="shared" si="440"/>
        <v>0838</v>
      </c>
      <c r="O1947" s="74">
        <f t="shared" si="441"/>
        <v>0</v>
      </c>
      <c r="P1947" s="72">
        <f t="shared" si="442"/>
        <v>0</v>
      </c>
      <c r="Q1947" s="74">
        <f t="shared" si="443"/>
        <v>7</v>
      </c>
      <c r="R1947" s="72" t="str">
        <f t="shared" si="444"/>
        <v/>
      </c>
      <c r="S1947" s="72" t="str">
        <f t="shared" si="445"/>
        <v/>
      </c>
      <c r="AT1947" s="20">
        <f t="shared" si="446"/>
        <v>-9084.6</v>
      </c>
    </row>
    <row r="1948" spans="1:46" ht="33.75">
      <c r="A1948" s="54">
        <v>7119</v>
      </c>
      <c r="B1948" s="54" t="s">
        <v>1360</v>
      </c>
      <c r="C1948" s="58" t="s">
        <v>2989</v>
      </c>
      <c r="D1948" s="79">
        <v>7</v>
      </c>
      <c r="E1948" s="79">
        <v>7</v>
      </c>
      <c r="F1948" s="80">
        <v>673.64</v>
      </c>
      <c r="G1948" s="80">
        <v>96.23</v>
      </c>
      <c r="H1948" s="80">
        <v>673.64</v>
      </c>
      <c r="I1948" s="80" t="s">
        <v>28</v>
      </c>
      <c r="J1948" s="80" t="s">
        <v>28</v>
      </c>
      <c r="K1948" s="80">
        <v>96.23</v>
      </c>
      <c r="L1948" s="73">
        <f t="shared" si="438"/>
        <v>96.23</v>
      </c>
      <c r="M1948" s="73">
        <f t="shared" si="439"/>
        <v>118.24</v>
      </c>
      <c r="N1948" s="72" t="str">
        <f t="shared" si="440"/>
        <v>0838</v>
      </c>
      <c r="O1948" s="74">
        <f t="shared" si="441"/>
        <v>0</v>
      </c>
      <c r="P1948" s="72">
        <f t="shared" si="442"/>
        <v>0</v>
      </c>
      <c r="Q1948" s="74">
        <f t="shared" si="443"/>
        <v>7</v>
      </c>
      <c r="R1948" s="72" t="str">
        <f t="shared" si="444"/>
        <v/>
      </c>
      <c r="S1948" s="72" t="str">
        <f t="shared" si="445"/>
        <v/>
      </c>
      <c r="AT1948" s="20">
        <f t="shared" si="446"/>
        <v>-8660.7000000000007</v>
      </c>
    </row>
    <row r="1949" spans="1:46" ht="33.75">
      <c r="A1949" s="54">
        <v>7119</v>
      </c>
      <c r="B1949" s="54" t="s">
        <v>1361</v>
      </c>
      <c r="C1949" s="58" t="s">
        <v>2989</v>
      </c>
      <c r="D1949" s="79">
        <v>7</v>
      </c>
      <c r="E1949" s="79">
        <v>7</v>
      </c>
      <c r="F1949" s="80">
        <v>673.64</v>
      </c>
      <c r="G1949" s="80">
        <v>96.23</v>
      </c>
      <c r="H1949" s="80">
        <v>673.64</v>
      </c>
      <c r="I1949" s="80" t="s">
        <v>28</v>
      </c>
      <c r="J1949" s="80" t="s">
        <v>28</v>
      </c>
      <c r="K1949" s="80">
        <v>96.23</v>
      </c>
      <c r="L1949" s="73">
        <f t="shared" si="438"/>
        <v>96.23</v>
      </c>
      <c r="M1949" s="73">
        <f t="shared" si="439"/>
        <v>118.24</v>
      </c>
      <c r="N1949" s="72" t="str">
        <f t="shared" si="440"/>
        <v>0838</v>
      </c>
      <c r="O1949" s="74">
        <f t="shared" si="441"/>
        <v>0</v>
      </c>
      <c r="P1949" s="72">
        <f t="shared" si="442"/>
        <v>0</v>
      </c>
      <c r="Q1949" s="74">
        <f t="shared" si="443"/>
        <v>7</v>
      </c>
      <c r="R1949" s="72" t="str">
        <f t="shared" si="444"/>
        <v/>
      </c>
      <c r="S1949" s="72" t="str">
        <f t="shared" si="445"/>
        <v/>
      </c>
      <c r="AT1949" s="20">
        <f t="shared" si="446"/>
        <v>-8660.7000000000007</v>
      </c>
    </row>
    <row r="1950" spans="1:46" ht="33.75">
      <c r="A1950" s="54">
        <v>7119</v>
      </c>
      <c r="B1950" s="54" t="s">
        <v>1362</v>
      </c>
      <c r="C1950" s="58" t="s">
        <v>2989</v>
      </c>
      <c r="D1950" s="79">
        <v>7</v>
      </c>
      <c r="E1950" s="79">
        <v>7</v>
      </c>
      <c r="F1950" s="80">
        <v>673.64</v>
      </c>
      <c r="G1950" s="80">
        <v>96.23</v>
      </c>
      <c r="H1950" s="80">
        <v>673.64</v>
      </c>
      <c r="I1950" s="80" t="s">
        <v>28</v>
      </c>
      <c r="J1950" s="80" t="s">
        <v>28</v>
      </c>
      <c r="K1950" s="80">
        <v>96.23</v>
      </c>
      <c r="L1950" s="73">
        <f t="shared" si="438"/>
        <v>96.23</v>
      </c>
      <c r="M1950" s="73">
        <f t="shared" si="439"/>
        <v>118.24</v>
      </c>
      <c r="N1950" s="72" t="str">
        <f t="shared" si="440"/>
        <v>0838</v>
      </c>
      <c r="O1950" s="74">
        <f t="shared" si="441"/>
        <v>0</v>
      </c>
      <c r="P1950" s="72">
        <f t="shared" si="442"/>
        <v>0</v>
      </c>
      <c r="Q1950" s="74">
        <f t="shared" si="443"/>
        <v>7</v>
      </c>
      <c r="R1950" s="72" t="str">
        <f t="shared" si="444"/>
        <v/>
      </c>
      <c r="S1950" s="72" t="str">
        <f t="shared" si="445"/>
        <v/>
      </c>
      <c r="AT1950" s="20">
        <f t="shared" si="446"/>
        <v>-8660.7000000000007</v>
      </c>
    </row>
    <row r="1951" spans="1:46" ht="33.75">
      <c r="A1951" s="54">
        <v>7119</v>
      </c>
      <c r="B1951" s="54" t="s">
        <v>1363</v>
      </c>
      <c r="C1951" s="58" t="s">
        <v>2989</v>
      </c>
      <c r="D1951" s="79">
        <v>7</v>
      </c>
      <c r="E1951" s="79">
        <v>7</v>
      </c>
      <c r="F1951" s="80">
        <v>673.64</v>
      </c>
      <c r="G1951" s="80">
        <v>96.23</v>
      </c>
      <c r="H1951" s="80">
        <v>673.64</v>
      </c>
      <c r="I1951" s="80" t="s">
        <v>28</v>
      </c>
      <c r="J1951" s="80" t="s">
        <v>28</v>
      </c>
      <c r="K1951" s="80">
        <v>96.23</v>
      </c>
      <c r="L1951" s="73">
        <f t="shared" si="438"/>
        <v>96.23</v>
      </c>
      <c r="M1951" s="73">
        <f t="shared" si="439"/>
        <v>118.24</v>
      </c>
      <c r="N1951" s="72" t="str">
        <f t="shared" si="440"/>
        <v>0838</v>
      </c>
      <c r="O1951" s="74">
        <f t="shared" si="441"/>
        <v>0</v>
      </c>
      <c r="P1951" s="72">
        <f t="shared" si="442"/>
        <v>0</v>
      </c>
      <c r="Q1951" s="74">
        <f t="shared" si="443"/>
        <v>7</v>
      </c>
      <c r="R1951" s="72" t="str">
        <f t="shared" si="444"/>
        <v/>
      </c>
      <c r="S1951" s="72" t="str">
        <f t="shared" si="445"/>
        <v/>
      </c>
      <c r="AT1951" s="20">
        <f t="shared" si="446"/>
        <v>-8660.7000000000007</v>
      </c>
    </row>
    <row r="1952" spans="1:46" ht="33.75">
      <c r="A1952" s="54">
        <v>7120</v>
      </c>
      <c r="B1952" s="54" t="s">
        <v>1366</v>
      </c>
      <c r="C1952" s="58" t="s">
        <v>2990</v>
      </c>
      <c r="D1952" s="79">
        <v>7</v>
      </c>
      <c r="E1952" s="79">
        <v>7</v>
      </c>
      <c r="F1952" s="80">
        <v>567.34</v>
      </c>
      <c r="G1952" s="80">
        <v>81.05</v>
      </c>
      <c r="H1952" s="80">
        <v>567.34</v>
      </c>
      <c r="I1952" s="80" t="s">
        <v>28</v>
      </c>
      <c r="J1952" s="80" t="s">
        <v>28</v>
      </c>
      <c r="K1952" s="80">
        <v>81.05</v>
      </c>
      <c r="L1952" s="73">
        <f t="shared" si="438"/>
        <v>81.05</v>
      </c>
      <c r="M1952" s="73">
        <f t="shared" si="439"/>
        <v>118.24</v>
      </c>
      <c r="N1952" s="72" t="str">
        <f t="shared" si="440"/>
        <v>0838</v>
      </c>
      <c r="O1952" s="74">
        <f t="shared" si="441"/>
        <v>0</v>
      </c>
      <c r="P1952" s="72">
        <f t="shared" si="442"/>
        <v>0</v>
      </c>
      <c r="Q1952" s="74">
        <f t="shared" si="443"/>
        <v>7</v>
      </c>
      <c r="R1952" s="72" t="str">
        <f t="shared" si="444"/>
        <v/>
      </c>
      <c r="S1952" s="72" t="str">
        <f t="shared" si="445"/>
        <v/>
      </c>
      <c r="AT1952" s="20">
        <f t="shared" si="446"/>
        <v>-7294.5</v>
      </c>
    </row>
    <row r="1953" spans="1:46" ht="33.75">
      <c r="A1953" s="54">
        <v>7120</v>
      </c>
      <c r="B1953" s="54" t="s">
        <v>1364</v>
      </c>
      <c r="C1953" s="58" t="s">
        <v>2990</v>
      </c>
      <c r="D1953" s="79">
        <v>7</v>
      </c>
      <c r="E1953" s="79">
        <v>7</v>
      </c>
      <c r="F1953" s="80">
        <v>567.34</v>
      </c>
      <c r="G1953" s="80">
        <v>81.05</v>
      </c>
      <c r="H1953" s="80">
        <v>567.34</v>
      </c>
      <c r="I1953" s="80" t="s">
        <v>28</v>
      </c>
      <c r="J1953" s="80" t="s">
        <v>28</v>
      </c>
      <c r="K1953" s="80">
        <v>81.05</v>
      </c>
      <c r="L1953" s="73">
        <f t="shared" si="438"/>
        <v>81.05</v>
      </c>
      <c r="M1953" s="73">
        <f t="shared" si="439"/>
        <v>118.24</v>
      </c>
      <c r="N1953" s="72" t="str">
        <f t="shared" si="440"/>
        <v>0838</v>
      </c>
      <c r="O1953" s="74">
        <f t="shared" si="441"/>
        <v>0</v>
      </c>
      <c r="P1953" s="72">
        <f t="shared" si="442"/>
        <v>0</v>
      </c>
      <c r="Q1953" s="74">
        <f t="shared" si="443"/>
        <v>7</v>
      </c>
      <c r="R1953" s="72" t="str">
        <f t="shared" si="444"/>
        <v/>
      </c>
      <c r="S1953" s="72" t="str">
        <f t="shared" si="445"/>
        <v/>
      </c>
      <c r="AT1953" s="20">
        <f t="shared" si="446"/>
        <v>-7294.5</v>
      </c>
    </row>
    <row r="1954" spans="1:46" ht="33.75">
      <c r="A1954" s="54">
        <v>7120</v>
      </c>
      <c r="B1954" s="54" t="s">
        <v>1365</v>
      </c>
      <c r="C1954" s="58" t="s">
        <v>2990</v>
      </c>
      <c r="D1954" s="79">
        <v>7</v>
      </c>
      <c r="E1954" s="79">
        <v>7</v>
      </c>
      <c r="F1954" s="80">
        <v>567.34</v>
      </c>
      <c r="G1954" s="80">
        <v>81.05</v>
      </c>
      <c r="H1954" s="80">
        <v>567.34</v>
      </c>
      <c r="I1954" s="80" t="s">
        <v>28</v>
      </c>
      <c r="J1954" s="80" t="s">
        <v>28</v>
      </c>
      <c r="K1954" s="80">
        <v>81.05</v>
      </c>
      <c r="L1954" s="73">
        <f t="shared" si="438"/>
        <v>81.05</v>
      </c>
      <c r="M1954" s="73">
        <f t="shared" si="439"/>
        <v>118.24</v>
      </c>
      <c r="N1954" s="72" t="str">
        <f t="shared" si="440"/>
        <v>0838</v>
      </c>
      <c r="O1954" s="74">
        <f t="shared" si="441"/>
        <v>0</v>
      </c>
      <c r="P1954" s="72">
        <f t="shared" si="442"/>
        <v>0</v>
      </c>
      <c r="Q1954" s="74">
        <f t="shared" si="443"/>
        <v>7</v>
      </c>
      <c r="R1954" s="72" t="str">
        <f t="shared" si="444"/>
        <v/>
      </c>
      <c r="S1954" s="72" t="str">
        <f t="shared" si="445"/>
        <v/>
      </c>
      <c r="AT1954" s="20">
        <f t="shared" si="446"/>
        <v>-7294.5</v>
      </c>
    </row>
    <row r="1955" spans="1:46" ht="33.75">
      <c r="A1955" s="54">
        <v>7120</v>
      </c>
      <c r="B1955" s="54" t="s">
        <v>1367</v>
      </c>
      <c r="C1955" s="58" t="s">
        <v>2990</v>
      </c>
      <c r="D1955" s="79">
        <v>7</v>
      </c>
      <c r="E1955" s="79">
        <v>7</v>
      </c>
      <c r="F1955" s="80">
        <v>567.34</v>
      </c>
      <c r="G1955" s="80">
        <v>81.05</v>
      </c>
      <c r="H1955" s="80">
        <v>567.34</v>
      </c>
      <c r="I1955" s="80" t="s">
        <v>28</v>
      </c>
      <c r="J1955" s="80" t="s">
        <v>28</v>
      </c>
      <c r="K1955" s="80">
        <v>81.05</v>
      </c>
      <c r="L1955" s="73">
        <f t="shared" si="438"/>
        <v>81.05</v>
      </c>
      <c r="M1955" s="73">
        <f t="shared" si="439"/>
        <v>118.24</v>
      </c>
      <c r="N1955" s="72" t="str">
        <f t="shared" si="440"/>
        <v>0838</v>
      </c>
      <c r="O1955" s="74">
        <f t="shared" si="441"/>
        <v>0</v>
      </c>
      <c r="P1955" s="72">
        <f t="shared" si="442"/>
        <v>0</v>
      </c>
      <c r="Q1955" s="74">
        <f t="shared" si="443"/>
        <v>7</v>
      </c>
      <c r="R1955" s="72" t="str">
        <f t="shared" si="444"/>
        <v/>
      </c>
      <c r="S1955" s="72" t="str">
        <f t="shared" si="445"/>
        <v/>
      </c>
      <c r="AT1955" s="20">
        <f t="shared" si="446"/>
        <v>-7294.5</v>
      </c>
    </row>
    <row r="1956" spans="1:46" ht="33.75">
      <c r="A1956" s="54">
        <v>7121</v>
      </c>
      <c r="B1956" s="54" t="s">
        <v>1380</v>
      </c>
      <c r="C1956" s="58" t="s">
        <v>2991</v>
      </c>
      <c r="D1956" s="79">
        <v>7</v>
      </c>
      <c r="E1956" s="79">
        <v>7</v>
      </c>
      <c r="F1956" s="80">
        <v>841.9</v>
      </c>
      <c r="G1956" s="80">
        <v>120.27</v>
      </c>
      <c r="H1956" s="80">
        <v>841.9</v>
      </c>
      <c r="I1956" s="80" t="s">
        <v>28</v>
      </c>
      <c r="J1956" s="80" t="s">
        <v>28</v>
      </c>
      <c r="K1956" s="80">
        <v>120.27</v>
      </c>
      <c r="L1956" s="73">
        <f t="shared" si="438"/>
        <v>120.27</v>
      </c>
      <c r="M1956" s="73">
        <f t="shared" si="439"/>
        <v>122.09</v>
      </c>
      <c r="N1956" s="72" t="str">
        <f t="shared" si="440"/>
        <v>0839</v>
      </c>
      <c r="O1956" s="74">
        <f t="shared" si="441"/>
        <v>0</v>
      </c>
      <c r="P1956" s="72">
        <f t="shared" si="442"/>
        <v>0</v>
      </c>
      <c r="Q1956" s="74">
        <f t="shared" si="443"/>
        <v>7</v>
      </c>
      <c r="R1956" s="72" t="str">
        <f t="shared" si="444"/>
        <v/>
      </c>
      <c r="S1956" s="72" t="str">
        <f t="shared" si="445"/>
        <v/>
      </c>
      <c r="AT1956" s="20">
        <f t="shared" si="446"/>
        <v>-10824.3</v>
      </c>
    </row>
    <row r="1957" spans="1:46" ht="33.75">
      <c r="A1957" s="54">
        <v>7121</v>
      </c>
      <c r="B1957" s="54" t="s">
        <v>1382</v>
      </c>
      <c r="C1957" s="58" t="s">
        <v>2991</v>
      </c>
      <c r="D1957" s="79">
        <v>7</v>
      </c>
      <c r="E1957" s="79">
        <v>7</v>
      </c>
      <c r="F1957" s="80">
        <v>841.9</v>
      </c>
      <c r="G1957" s="80">
        <v>120.27</v>
      </c>
      <c r="H1957" s="80">
        <v>841.9</v>
      </c>
      <c r="I1957" s="80" t="s">
        <v>28</v>
      </c>
      <c r="J1957" s="80" t="s">
        <v>28</v>
      </c>
      <c r="K1957" s="80">
        <v>120.27</v>
      </c>
      <c r="L1957" s="73">
        <f t="shared" si="438"/>
        <v>120.27</v>
      </c>
      <c r="M1957" s="73">
        <f t="shared" si="439"/>
        <v>122.09</v>
      </c>
      <c r="N1957" s="72" t="str">
        <f t="shared" si="440"/>
        <v>0839</v>
      </c>
      <c r="O1957" s="74">
        <f t="shared" si="441"/>
        <v>0</v>
      </c>
      <c r="P1957" s="72">
        <f t="shared" si="442"/>
        <v>0</v>
      </c>
      <c r="Q1957" s="74">
        <f t="shared" si="443"/>
        <v>7</v>
      </c>
      <c r="R1957" s="72" t="str">
        <f t="shared" si="444"/>
        <v/>
      </c>
      <c r="S1957" s="72" t="str">
        <f t="shared" si="445"/>
        <v/>
      </c>
      <c r="AT1957" s="20">
        <f t="shared" si="446"/>
        <v>-10824.3</v>
      </c>
    </row>
    <row r="1958" spans="1:46" ht="33.75">
      <c r="A1958" s="54">
        <v>7121</v>
      </c>
      <c r="B1958" s="54" t="s">
        <v>1378</v>
      </c>
      <c r="C1958" s="58" t="s">
        <v>2991</v>
      </c>
      <c r="D1958" s="79">
        <v>7</v>
      </c>
      <c r="E1958" s="79">
        <v>7</v>
      </c>
      <c r="F1958" s="80">
        <v>841.9</v>
      </c>
      <c r="G1958" s="80">
        <v>120.27</v>
      </c>
      <c r="H1958" s="80">
        <v>841.9</v>
      </c>
      <c r="I1958" s="80" t="s">
        <v>28</v>
      </c>
      <c r="J1958" s="80" t="s">
        <v>28</v>
      </c>
      <c r="K1958" s="80">
        <v>120.27</v>
      </c>
      <c r="L1958" s="73">
        <f t="shared" si="438"/>
        <v>120.27</v>
      </c>
      <c r="M1958" s="73">
        <f t="shared" si="439"/>
        <v>122.09</v>
      </c>
      <c r="N1958" s="72" t="str">
        <f t="shared" si="440"/>
        <v>0839</v>
      </c>
      <c r="O1958" s="74">
        <f t="shared" si="441"/>
        <v>0</v>
      </c>
      <c r="P1958" s="72">
        <f t="shared" si="442"/>
        <v>0</v>
      </c>
      <c r="Q1958" s="74">
        <f t="shared" si="443"/>
        <v>7</v>
      </c>
      <c r="R1958" s="72" t="str">
        <f t="shared" si="444"/>
        <v/>
      </c>
      <c r="S1958" s="72" t="str">
        <f t="shared" si="445"/>
        <v/>
      </c>
      <c r="AT1958" s="20">
        <f t="shared" si="446"/>
        <v>-10824.3</v>
      </c>
    </row>
    <row r="1959" spans="1:46" ht="33.75">
      <c r="A1959" s="54">
        <v>7121</v>
      </c>
      <c r="B1959" s="54" t="s">
        <v>1384</v>
      </c>
      <c r="C1959" s="58" t="s">
        <v>2991</v>
      </c>
      <c r="D1959" s="79">
        <v>7</v>
      </c>
      <c r="E1959" s="79">
        <v>7</v>
      </c>
      <c r="F1959" s="80">
        <v>841.9</v>
      </c>
      <c r="G1959" s="80">
        <v>120.27</v>
      </c>
      <c r="H1959" s="80">
        <v>841.9</v>
      </c>
      <c r="I1959" s="80" t="s">
        <v>28</v>
      </c>
      <c r="J1959" s="80" t="s">
        <v>28</v>
      </c>
      <c r="K1959" s="80">
        <v>120.27</v>
      </c>
      <c r="L1959" s="73">
        <f t="shared" si="438"/>
        <v>120.27</v>
      </c>
      <c r="M1959" s="73">
        <f t="shared" si="439"/>
        <v>122.09</v>
      </c>
      <c r="N1959" s="72" t="str">
        <f t="shared" si="440"/>
        <v>0839</v>
      </c>
      <c r="O1959" s="74">
        <f t="shared" si="441"/>
        <v>0</v>
      </c>
      <c r="P1959" s="72">
        <f t="shared" si="442"/>
        <v>0</v>
      </c>
      <c r="Q1959" s="74">
        <f t="shared" si="443"/>
        <v>7</v>
      </c>
      <c r="R1959" s="72" t="str">
        <f t="shared" si="444"/>
        <v/>
      </c>
      <c r="S1959" s="72" t="str">
        <f t="shared" si="445"/>
        <v/>
      </c>
      <c r="AT1959" s="20">
        <f t="shared" si="446"/>
        <v>-10824.3</v>
      </c>
    </row>
    <row r="1960" spans="1:46" ht="33.75">
      <c r="A1960" s="54">
        <v>7121</v>
      </c>
      <c r="B1960" s="54" t="s">
        <v>1374</v>
      </c>
      <c r="C1960" s="58" t="s">
        <v>2991</v>
      </c>
      <c r="D1960" s="79">
        <v>7</v>
      </c>
      <c r="E1960" s="79">
        <v>7</v>
      </c>
      <c r="F1960" s="80">
        <v>841.9</v>
      </c>
      <c r="G1960" s="80">
        <v>120.27</v>
      </c>
      <c r="H1960" s="80">
        <v>841.9</v>
      </c>
      <c r="I1960" s="80" t="s">
        <v>28</v>
      </c>
      <c r="J1960" s="80" t="s">
        <v>28</v>
      </c>
      <c r="K1960" s="80">
        <v>120.27</v>
      </c>
      <c r="L1960" s="73">
        <f t="shared" si="438"/>
        <v>120.27</v>
      </c>
      <c r="M1960" s="73">
        <f t="shared" si="439"/>
        <v>122.09</v>
      </c>
      <c r="N1960" s="72" t="str">
        <f t="shared" si="440"/>
        <v>0839</v>
      </c>
      <c r="O1960" s="74">
        <f t="shared" si="441"/>
        <v>0</v>
      </c>
      <c r="P1960" s="72">
        <f t="shared" si="442"/>
        <v>0</v>
      </c>
      <c r="Q1960" s="74">
        <f t="shared" si="443"/>
        <v>7</v>
      </c>
      <c r="R1960" s="72" t="str">
        <f t="shared" si="444"/>
        <v/>
      </c>
      <c r="S1960" s="72" t="str">
        <f t="shared" si="445"/>
        <v/>
      </c>
      <c r="AT1960" s="20">
        <f t="shared" si="446"/>
        <v>-10824.3</v>
      </c>
    </row>
    <row r="1961" spans="1:46" ht="33.75">
      <c r="A1961" s="54">
        <v>7121</v>
      </c>
      <c r="B1961" s="54" t="s">
        <v>1376</v>
      </c>
      <c r="C1961" s="58" t="s">
        <v>2991</v>
      </c>
      <c r="D1961" s="79">
        <v>7</v>
      </c>
      <c r="E1961" s="79">
        <v>7</v>
      </c>
      <c r="F1961" s="80">
        <v>841.9</v>
      </c>
      <c r="G1961" s="80">
        <v>120.27</v>
      </c>
      <c r="H1961" s="80">
        <v>841.9</v>
      </c>
      <c r="I1961" s="80" t="s">
        <v>28</v>
      </c>
      <c r="J1961" s="80" t="s">
        <v>28</v>
      </c>
      <c r="K1961" s="80">
        <v>120.27</v>
      </c>
      <c r="L1961" s="73">
        <f t="shared" si="438"/>
        <v>120.27</v>
      </c>
      <c r="M1961" s="73">
        <f t="shared" si="439"/>
        <v>122.09</v>
      </c>
      <c r="N1961" s="72" t="str">
        <f t="shared" si="440"/>
        <v>0839</v>
      </c>
      <c r="O1961" s="74">
        <f t="shared" si="441"/>
        <v>0</v>
      </c>
      <c r="P1961" s="72">
        <f t="shared" si="442"/>
        <v>0</v>
      </c>
      <c r="Q1961" s="74">
        <f t="shared" si="443"/>
        <v>7</v>
      </c>
      <c r="R1961" s="72" t="str">
        <f t="shared" si="444"/>
        <v/>
      </c>
      <c r="S1961" s="72" t="str">
        <f t="shared" si="445"/>
        <v/>
      </c>
      <c r="AT1961" s="20">
        <f t="shared" si="446"/>
        <v>-10824.3</v>
      </c>
    </row>
    <row r="1962" spans="1:46" ht="33.75">
      <c r="A1962" s="54">
        <v>7122</v>
      </c>
      <c r="B1962" s="54" t="s">
        <v>1392</v>
      </c>
      <c r="C1962" s="58" t="s">
        <v>2992</v>
      </c>
      <c r="D1962" s="79">
        <v>7</v>
      </c>
      <c r="E1962" s="79">
        <v>7</v>
      </c>
      <c r="F1962" s="80">
        <v>696.13</v>
      </c>
      <c r="G1962" s="80">
        <v>99.45</v>
      </c>
      <c r="H1962" s="80">
        <v>696.13</v>
      </c>
      <c r="I1962" s="80" t="s">
        <v>28</v>
      </c>
      <c r="J1962" s="80" t="s">
        <v>28</v>
      </c>
      <c r="K1962" s="80">
        <v>99.45</v>
      </c>
      <c r="L1962" s="73">
        <f t="shared" si="438"/>
        <v>99.45</v>
      </c>
      <c r="M1962" s="73">
        <f t="shared" si="439"/>
        <v>122.09</v>
      </c>
      <c r="N1962" s="72" t="str">
        <f t="shared" si="440"/>
        <v>0839</v>
      </c>
      <c r="O1962" s="74">
        <f t="shared" si="441"/>
        <v>0</v>
      </c>
      <c r="P1962" s="72">
        <f t="shared" si="442"/>
        <v>0</v>
      </c>
      <c r="Q1962" s="74">
        <f t="shared" si="443"/>
        <v>7</v>
      </c>
      <c r="R1962" s="72" t="str">
        <f t="shared" si="444"/>
        <v/>
      </c>
      <c r="S1962" s="72" t="str">
        <f t="shared" si="445"/>
        <v/>
      </c>
      <c r="AT1962" s="20">
        <f t="shared" si="446"/>
        <v>-8950.5</v>
      </c>
    </row>
    <row r="1963" spans="1:46" ht="33.75">
      <c r="A1963" s="54">
        <v>7122</v>
      </c>
      <c r="B1963" s="54" t="s">
        <v>1390</v>
      </c>
      <c r="C1963" s="58" t="s">
        <v>2992</v>
      </c>
      <c r="D1963" s="79">
        <v>7</v>
      </c>
      <c r="E1963" s="79">
        <v>7</v>
      </c>
      <c r="F1963" s="80">
        <v>696.13</v>
      </c>
      <c r="G1963" s="80">
        <v>99.45</v>
      </c>
      <c r="H1963" s="80">
        <v>696.13</v>
      </c>
      <c r="I1963" s="80" t="s">
        <v>28</v>
      </c>
      <c r="J1963" s="80" t="s">
        <v>28</v>
      </c>
      <c r="K1963" s="80">
        <v>99.45</v>
      </c>
      <c r="L1963" s="73">
        <f t="shared" si="438"/>
        <v>99.45</v>
      </c>
      <c r="M1963" s="73">
        <f t="shared" si="439"/>
        <v>122.09</v>
      </c>
      <c r="N1963" s="72" t="str">
        <f t="shared" si="440"/>
        <v>0839</v>
      </c>
      <c r="O1963" s="74">
        <f t="shared" si="441"/>
        <v>0</v>
      </c>
      <c r="P1963" s="72">
        <f t="shared" si="442"/>
        <v>0</v>
      </c>
      <c r="Q1963" s="74">
        <f t="shared" si="443"/>
        <v>7</v>
      </c>
      <c r="R1963" s="72" t="str">
        <f t="shared" si="444"/>
        <v/>
      </c>
      <c r="S1963" s="72" t="str">
        <f t="shared" si="445"/>
        <v/>
      </c>
      <c r="AT1963" s="20">
        <f t="shared" si="446"/>
        <v>-8950.5</v>
      </c>
    </row>
    <row r="1964" spans="1:46" ht="33.75">
      <c r="A1964" s="54">
        <v>7122</v>
      </c>
      <c r="B1964" s="54" t="s">
        <v>1388</v>
      </c>
      <c r="C1964" s="58" t="s">
        <v>2992</v>
      </c>
      <c r="D1964" s="79">
        <v>7</v>
      </c>
      <c r="E1964" s="79">
        <v>7</v>
      </c>
      <c r="F1964" s="80">
        <v>696.13</v>
      </c>
      <c r="G1964" s="80">
        <v>99.45</v>
      </c>
      <c r="H1964" s="80">
        <v>696.13</v>
      </c>
      <c r="I1964" s="80" t="s">
        <v>28</v>
      </c>
      <c r="J1964" s="80" t="s">
        <v>28</v>
      </c>
      <c r="K1964" s="80">
        <v>99.45</v>
      </c>
      <c r="L1964" s="73">
        <f t="shared" si="438"/>
        <v>99.45</v>
      </c>
      <c r="M1964" s="73">
        <f t="shared" si="439"/>
        <v>122.09</v>
      </c>
      <c r="N1964" s="72" t="str">
        <f t="shared" si="440"/>
        <v>0839</v>
      </c>
      <c r="O1964" s="74">
        <f t="shared" si="441"/>
        <v>0</v>
      </c>
      <c r="P1964" s="72">
        <f t="shared" si="442"/>
        <v>0</v>
      </c>
      <c r="Q1964" s="74">
        <f t="shared" si="443"/>
        <v>7</v>
      </c>
      <c r="R1964" s="72" t="str">
        <f t="shared" si="444"/>
        <v/>
      </c>
      <c r="S1964" s="72" t="str">
        <f t="shared" si="445"/>
        <v/>
      </c>
      <c r="AT1964" s="20">
        <f t="shared" si="446"/>
        <v>-8950.5</v>
      </c>
    </row>
    <row r="1965" spans="1:46" ht="33.75">
      <c r="A1965" s="54">
        <v>7122</v>
      </c>
      <c r="B1965" s="54" t="s">
        <v>1386</v>
      </c>
      <c r="C1965" s="58" t="s">
        <v>2992</v>
      </c>
      <c r="D1965" s="79">
        <v>7</v>
      </c>
      <c r="E1965" s="79">
        <v>7</v>
      </c>
      <c r="F1965" s="80">
        <v>696.13</v>
      </c>
      <c r="G1965" s="80">
        <v>99.45</v>
      </c>
      <c r="H1965" s="80">
        <v>696.13</v>
      </c>
      <c r="I1965" s="80" t="s">
        <v>28</v>
      </c>
      <c r="J1965" s="80" t="s">
        <v>28</v>
      </c>
      <c r="K1965" s="80">
        <v>99.45</v>
      </c>
      <c r="L1965" s="73">
        <f t="shared" si="438"/>
        <v>99.45</v>
      </c>
      <c r="M1965" s="73">
        <f t="shared" si="439"/>
        <v>122.09</v>
      </c>
      <c r="N1965" s="72" t="str">
        <f t="shared" si="440"/>
        <v>0839</v>
      </c>
      <c r="O1965" s="74">
        <f t="shared" si="441"/>
        <v>0</v>
      </c>
      <c r="P1965" s="72">
        <f t="shared" si="442"/>
        <v>0</v>
      </c>
      <c r="Q1965" s="74">
        <f t="shared" si="443"/>
        <v>7</v>
      </c>
      <c r="R1965" s="72" t="str">
        <f t="shared" si="444"/>
        <v/>
      </c>
      <c r="S1965" s="72" t="str">
        <f t="shared" si="445"/>
        <v/>
      </c>
      <c r="AT1965" s="20">
        <f t="shared" si="446"/>
        <v>-8950.5</v>
      </c>
    </row>
    <row r="1966" spans="1:46" ht="33.75">
      <c r="A1966" s="54">
        <v>7122</v>
      </c>
      <c r="B1966" s="54" t="s">
        <v>1394</v>
      </c>
      <c r="C1966" s="58" t="s">
        <v>2992</v>
      </c>
      <c r="D1966" s="79">
        <v>7</v>
      </c>
      <c r="E1966" s="79">
        <v>7</v>
      </c>
      <c r="F1966" s="80">
        <v>696.13</v>
      </c>
      <c r="G1966" s="80">
        <v>99.45</v>
      </c>
      <c r="H1966" s="80">
        <v>696.13</v>
      </c>
      <c r="I1966" s="80" t="s">
        <v>28</v>
      </c>
      <c r="J1966" s="80" t="s">
        <v>28</v>
      </c>
      <c r="K1966" s="80">
        <v>99.45</v>
      </c>
      <c r="L1966" s="73">
        <f t="shared" si="438"/>
        <v>99.45</v>
      </c>
      <c r="M1966" s="73">
        <f t="shared" si="439"/>
        <v>122.09</v>
      </c>
      <c r="N1966" s="72" t="str">
        <f t="shared" si="440"/>
        <v>0839</v>
      </c>
      <c r="O1966" s="74">
        <f t="shared" si="441"/>
        <v>0</v>
      </c>
      <c r="P1966" s="72">
        <f t="shared" si="442"/>
        <v>0</v>
      </c>
      <c r="Q1966" s="74">
        <f t="shared" si="443"/>
        <v>7</v>
      </c>
      <c r="R1966" s="72" t="str">
        <f t="shared" si="444"/>
        <v/>
      </c>
      <c r="S1966" s="72" t="str">
        <f t="shared" si="445"/>
        <v/>
      </c>
      <c r="AT1966" s="20">
        <f t="shared" si="446"/>
        <v>-8950.5</v>
      </c>
    </row>
    <row r="1967" spans="1:46" ht="33.75">
      <c r="A1967" s="54">
        <v>7122</v>
      </c>
      <c r="B1967" s="54" t="s">
        <v>1396</v>
      </c>
      <c r="C1967" s="58" t="s">
        <v>2992</v>
      </c>
      <c r="D1967" s="79">
        <v>7</v>
      </c>
      <c r="E1967" s="79">
        <v>7</v>
      </c>
      <c r="F1967" s="80">
        <v>696.13</v>
      </c>
      <c r="G1967" s="80">
        <v>99.45</v>
      </c>
      <c r="H1967" s="80">
        <v>696.13</v>
      </c>
      <c r="I1967" s="80" t="s">
        <v>28</v>
      </c>
      <c r="J1967" s="80" t="s">
        <v>28</v>
      </c>
      <c r="K1967" s="80">
        <v>99.45</v>
      </c>
      <c r="L1967" s="73">
        <f t="shared" si="438"/>
        <v>99.45</v>
      </c>
      <c r="M1967" s="73">
        <f t="shared" si="439"/>
        <v>122.09</v>
      </c>
      <c r="N1967" s="72" t="str">
        <f t="shared" si="440"/>
        <v>0839</v>
      </c>
      <c r="O1967" s="74">
        <f t="shared" si="441"/>
        <v>0</v>
      </c>
      <c r="P1967" s="72">
        <f t="shared" si="442"/>
        <v>0</v>
      </c>
      <c r="Q1967" s="74">
        <f t="shared" si="443"/>
        <v>7</v>
      </c>
      <c r="R1967" s="72" t="str">
        <f t="shared" si="444"/>
        <v/>
      </c>
      <c r="S1967" s="72" t="str">
        <f t="shared" si="445"/>
        <v/>
      </c>
      <c r="AT1967" s="20">
        <f t="shared" si="446"/>
        <v>-8950.5</v>
      </c>
    </row>
    <row r="1968" spans="1:46" ht="33.75">
      <c r="A1968" s="54">
        <v>7123</v>
      </c>
      <c r="B1968" s="54" t="s">
        <v>1406</v>
      </c>
      <c r="C1968" s="58" t="s">
        <v>2993</v>
      </c>
      <c r="D1968" s="79">
        <v>7</v>
      </c>
      <c r="E1968" s="79">
        <v>7</v>
      </c>
      <c r="F1968" s="80">
        <v>724.33</v>
      </c>
      <c r="G1968" s="80">
        <v>103.48</v>
      </c>
      <c r="H1968" s="80">
        <v>724.33</v>
      </c>
      <c r="I1968" s="80" t="s">
        <v>28</v>
      </c>
      <c r="J1968" s="80" t="s">
        <v>28</v>
      </c>
      <c r="K1968" s="80">
        <v>103.48</v>
      </c>
      <c r="L1968" s="73">
        <f t="shared" si="438"/>
        <v>103.48</v>
      </c>
      <c r="M1968" s="73">
        <f t="shared" si="439"/>
        <v>126.23</v>
      </c>
      <c r="N1968" s="72" t="str">
        <f t="shared" si="440"/>
        <v>0840</v>
      </c>
      <c r="O1968" s="74">
        <f t="shared" si="441"/>
        <v>0</v>
      </c>
      <c r="P1968" s="72">
        <f t="shared" si="442"/>
        <v>0</v>
      </c>
      <c r="Q1968" s="74">
        <f t="shared" si="443"/>
        <v>7</v>
      </c>
      <c r="R1968" s="72" t="str">
        <f t="shared" si="444"/>
        <v/>
      </c>
      <c r="S1968" s="72" t="str">
        <f t="shared" si="445"/>
        <v/>
      </c>
      <c r="AT1968" s="20">
        <f t="shared" si="446"/>
        <v>-9313.2000000000007</v>
      </c>
    </row>
    <row r="1969" spans="1:46" ht="33.75">
      <c r="A1969" s="54">
        <v>7123</v>
      </c>
      <c r="B1969" s="54" t="s">
        <v>1404</v>
      </c>
      <c r="C1969" s="58" t="s">
        <v>2993</v>
      </c>
      <c r="D1969" s="79">
        <v>7</v>
      </c>
      <c r="E1969" s="79">
        <v>7</v>
      </c>
      <c r="F1969" s="80">
        <v>724.33</v>
      </c>
      <c r="G1969" s="80">
        <v>103.48</v>
      </c>
      <c r="H1969" s="80">
        <v>724.33</v>
      </c>
      <c r="I1969" s="80" t="s">
        <v>28</v>
      </c>
      <c r="J1969" s="80" t="s">
        <v>28</v>
      </c>
      <c r="K1969" s="80">
        <v>103.48</v>
      </c>
      <c r="L1969" s="73">
        <f t="shared" si="438"/>
        <v>103.48</v>
      </c>
      <c r="M1969" s="73">
        <f t="shared" si="439"/>
        <v>126.23</v>
      </c>
      <c r="N1969" s="72" t="str">
        <f t="shared" si="440"/>
        <v>0840</v>
      </c>
      <c r="O1969" s="74">
        <f t="shared" si="441"/>
        <v>0</v>
      </c>
      <c r="P1969" s="72">
        <f t="shared" si="442"/>
        <v>0</v>
      </c>
      <c r="Q1969" s="74">
        <f t="shared" si="443"/>
        <v>7</v>
      </c>
      <c r="R1969" s="72" t="str">
        <f t="shared" si="444"/>
        <v/>
      </c>
      <c r="S1969" s="72" t="str">
        <f t="shared" si="445"/>
        <v/>
      </c>
      <c r="AT1969" s="20">
        <f t="shared" si="446"/>
        <v>-9313.2000000000007</v>
      </c>
    </row>
    <row r="1970" spans="1:46" ht="33.75">
      <c r="A1970" s="54">
        <v>7123</v>
      </c>
      <c r="B1970" s="54" t="s">
        <v>1408</v>
      </c>
      <c r="C1970" s="58" t="s">
        <v>2993</v>
      </c>
      <c r="D1970" s="79">
        <v>7</v>
      </c>
      <c r="E1970" s="79">
        <v>7</v>
      </c>
      <c r="F1970" s="80">
        <v>724.33</v>
      </c>
      <c r="G1970" s="80">
        <v>103.48</v>
      </c>
      <c r="H1970" s="80">
        <v>724.33</v>
      </c>
      <c r="I1970" s="80" t="s">
        <v>28</v>
      </c>
      <c r="J1970" s="80" t="s">
        <v>28</v>
      </c>
      <c r="K1970" s="80">
        <v>103.48</v>
      </c>
      <c r="L1970" s="73">
        <f t="shared" si="438"/>
        <v>103.48</v>
      </c>
      <c r="M1970" s="73">
        <f t="shared" si="439"/>
        <v>126.23</v>
      </c>
      <c r="N1970" s="72" t="str">
        <f t="shared" si="440"/>
        <v>0840</v>
      </c>
      <c r="O1970" s="74">
        <f t="shared" si="441"/>
        <v>0</v>
      </c>
      <c r="P1970" s="72">
        <f t="shared" si="442"/>
        <v>0</v>
      </c>
      <c r="Q1970" s="74">
        <f t="shared" si="443"/>
        <v>7</v>
      </c>
      <c r="R1970" s="72" t="str">
        <f t="shared" si="444"/>
        <v/>
      </c>
      <c r="S1970" s="72" t="str">
        <f t="shared" si="445"/>
        <v/>
      </c>
      <c r="AT1970" s="20">
        <f t="shared" si="446"/>
        <v>-9313.2000000000007</v>
      </c>
    </row>
    <row r="1971" spans="1:46" ht="33.75">
      <c r="A1971" s="54">
        <v>7123</v>
      </c>
      <c r="B1971" s="54" t="s">
        <v>1410</v>
      </c>
      <c r="C1971" s="58" t="s">
        <v>2993</v>
      </c>
      <c r="D1971" s="79">
        <v>7</v>
      </c>
      <c r="E1971" s="79">
        <v>7</v>
      </c>
      <c r="F1971" s="80">
        <v>724.33</v>
      </c>
      <c r="G1971" s="80">
        <v>103.48</v>
      </c>
      <c r="H1971" s="80">
        <v>724.33</v>
      </c>
      <c r="I1971" s="80" t="s">
        <v>28</v>
      </c>
      <c r="J1971" s="80" t="s">
        <v>28</v>
      </c>
      <c r="K1971" s="80">
        <v>103.48</v>
      </c>
      <c r="L1971" s="73">
        <f t="shared" si="438"/>
        <v>103.48</v>
      </c>
      <c r="M1971" s="73">
        <f t="shared" si="439"/>
        <v>126.23</v>
      </c>
      <c r="N1971" s="72" t="str">
        <f t="shared" si="440"/>
        <v>0840</v>
      </c>
      <c r="O1971" s="74">
        <f t="shared" si="441"/>
        <v>0</v>
      </c>
      <c r="P1971" s="72">
        <f t="shared" si="442"/>
        <v>0</v>
      </c>
      <c r="Q1971" s="74">
        <f t="shared" si="443"/>
        <v>7</v>
      </c>
      <c r="R1971" s="72" t="str">
        <f t="shared" si="444"/>
        <v/>
      </c>
      <c r="S1971" s="72" t="str">
        <f t="shared" si="445"/>
        <v/>
      </c>
      <c r="AT1971" s="20">
        <f t="shared" si="446"/>
        <v>-9313.2000000000007</v>
      </c>
    </row>
    <row r="1972" spans="1:46" ht="33.75">
      <c r="A1972" s="54">
        <v>7123</v>
      </c>
      <c r="B1972" s="54" t="s">
        <v>1412</v>
      </c>
      <c r="C1972" s="58" t="s">
        <v>2993</v>
      </c>
      <c r="D1972" s="79">
        <v>7</v>
      </c>
      <c r="E1972" s="79">
        <v>7</v>
      </c>
      <c r="F1972" s="80">
        <v>724.33</v>
      </c>
      <c r="G1972" s="80">
        <v>103.48</v>
      </c>
      <c r="H1972" s="80">
        <v>724.33</v>
      </c>
      <c r="I1972" s="80" t="s">
        <v>28</v>
      </c>
      <c r="J1972" s="80" t="s">
        <v>28</v>
      </c>
      <c r="K1972" s="80">
        <v>103.48</v>
      </c>
      <c r="L1972" s="73">
        <f t="shared" si="438"/>
        <v>103.48</v>
      </c>
      <c r="M1972" s="73">
        <f t="shared" si="439"/>
        <v>126.23</v>
      </c>
      <c r="N1972" s="72" t="str">
        <f t="shared" si="440"/>
        <v>0840</v>
      </c>
      <c r="O1972" s="74">
        <f t="shared" si="441"/>
        <v>0</v>
      </c>
      <c r="P1972" s="72">
        <f t="shared" si="442"/>
        <v>0</v>
      </c>
      <c r="Q1972" s="74">
        <f t="shared" si="443"/>
        <v>7</v>
      </c>
      <c r="R1972" s="72" t="str">
        <f t="shared" si="444"/>
        <v/>
      </c>
      <c r="S1972" s="72" t="str">
        <f t="shared" si="445"/>
        <v/>
      </c>
      <c r="AT1972" s="20">
        <f t="shared" si="446"/>
        <v>-9313.2000000000007</v>
      </c>
    </row>
    <row r="1973" spans="1:46" ht="33.75">
      <c r="A1973" s="54">
        <v>7123</v>
      </c>
      <c r="B1973" s="54" t="s">
        <v>1414</v>
      </c>
      <c r="C1973" s="58" t="s">
        <v>2993</v>
      </c>
      <c r="D1973" s="79">
        <v>7</v>
      </c>
      <c r="E1973" s="79">
        <v>7</v>
      </c>
      <c r="F1973" s="80">
        <v>724.33</v>
      </c>
      <c r="G1973" s="80">
        <v>103.48</v>
      </c>
      <c r="H1973" s="80">
        <v>724.33</v>
      </c>
      <c r="I1973" s="80" t="s">
        <v>28</v>
      </c>
      <c r="J1973" s="80" t="s">
        <v>28</v>
      </c>
      <c r="K1973" s="80">
        <v>103.48</v>
      </c>
      <c r="L1973" s="73">
        <f t="shared" si="438"/>
        <v>103.48</v>
      </c>
      <c r="M1973" s="73">
        <f t="shared" si="439"/>
        <v>126.23</v>
      </c>
      <c r="N1973" s="72" t="str">
        <f t="shared" si="440"/>
        <v>0840</v>
      </c>
      <c r="O1973" s="74">
        <f t="shared" si="441"/>
        <v>0</v>
      </c>
      <c r="P1973" s="72">
        <f t="shared" si="442"/>
        <v>0</v>
      </c>
      <c r="Q1973" s="74">
        <f t="shared" si="443"/>
        <v>7</v>
      </c>
      <c r="R1973" s="72" t="str">
        <f t="shared" si="444"/>
        <v/>
      </c>
      <c r="S1973" s="72" t="str">
        <f t="shared" si="445"/>
        <v/>
      </c>
      <c r="AT1973" s="20">
        <f t="shared" si="446"/>
        <v>-9313.2000000000007</v>
      </c>
    </row>
    <row r="1974" spans="1:46" ht="33.75">
      <c r="A1974" s="54">
        <v>7124</v>
      </c>
      <c r="B1974" s="54" t="s">
        <v>1416</v>
      </c>
      <c r="C1974" s="58" t="s">
        <v>2994</v>
      </c>
      <c r="D1974" s="79">
        <v>7</v>
      </c>
      <c r="E1974" s="79">
        <v>7</v>
      </c>
      <c r="F1974" s="80">
        <v>688.1</v>
      </c>
      <c r="G1974" s="80">
        <v>98.3</v>
      </c>
      <c r="H1974" s="80">
        <v>688.1</v>
      </c>
      <c r="I1974" s="80" t="s">
        <v>28</v>
      </c>
      <c r="J1974" s="80" t="s">
        <v>28</v>
      </c>
      <c r="K1974" s="80">
        <v>98.3</v>
      </c>
      <c r="L1974" s="73">
        <f t="shared" si="438"/>
        <v>98.3</v>
      </c>
      <c r="M1974" s="73">
        <f t="shared" si="439"/>
        <v>126.23</v>
      </c>
      <c r="N1974" s="72" t="str">
        <f t="shared" si="440"/>
        <v>0840</v>
      </c>
      <c r="O1974" s="74">
        <f t="shared" si="441"/>
        <v>0</v>
      </c>
      <c r="P1974" s="72">
        <f t="shared" si="442"/>
        <v>0</v>
      </c>
      <c r="Q1974" s="74">
        <f t="shared" si="443"/>
        <v>7</v>
      </c>
      <c r="R1974" s="72" t="str">
        <f t="shared" si="444"/>
        <v/>
      </c>
      <c r="S1974" s="72" t="str">
        <f t="shared" si="445"/>
        <v/>
      </c>
      <c r="AT1974" s="20">
        <f t="shared" si="446"/>
        <v>-8847</v>
      </c>
    </row>
    <row r="1975" spans="1:46" ht="33.75">
      <c r="A1975" s="54">
        <v>7124</v>
      </c>
      <c r="B1975" s="54" t="s">
        <v>1422</v>
      </c>
      <c r="C1975" s="58" t="s">
        <v>2994</v>
      </c>
      <c r="D1975" s="79">
        <v>7</v>
      </c>
      <c r="E1975" s="79">
        <v>7</v>
      </c>
      <c r="F1975" s="80">
        <v>688.1</v>
      </c>
      <c r="G1975" s="80">
        <v>98.3</v>
      </c>
      <c r="H1975" s="80">
        <v>688.1</v>
      </c>
      <c r="I1975" s="80" t="s">
        <v>28</v>
      </c>
      <c r="J1975" s="80" t="s">
        <v>28</v>
      </c>
      <c r="K1975" s="80">
        <v>98.3</v>
      </c>
      <c r="L1975" s="73">
        <f t="shared" si="438"/>
        <v>98.3</v>
      </c>
      <c r="M1975" s="73">
        <f t="shared" si="439"/>
        <v>126.23</v>
      </c>
      <c r="N1975" s="72" t="str">
        <f t="shared" si="440"/>
        <v>0840</v>
      </c>
      <c r="O1975" s="74">
        <f t="shared" si="441"/>
        <v>0</v>
      </c>
      <c r="P1975" s="72">
        <f t="shared" si="442"/>
        <v>0</v>
      </c>
      <c r="Q1975" s="74">
        <f t="shared" si="443"/>
        <v>7</v>
      </c>
      <c r="R1975" s="72" t="str">
        <f t="shared" si="444"/>
        <v/>
      </c>
      <c r="S1975" s="72" t="str">
        <f t="shared" si="445"/>
        <v/>
      </c>
      <c r="AT1975" s="20">
        <f t="shared" si="446"/>
        <v>-8847</v>
      </c>
    </row>
    <row r="1976" spans="1:46" ht="33.75">
      <c r="A1976" s="54">
        <v>7124</v>
      </c>
      <c r="B1976" s="54" t="s">
        <v>1420</v>
      </c>
      <c r="C1976" s="58" t="s">
        <v>2994</v>
      </c>
      <c r="D1976" s="79">
        <v>7</v>
      </c>
      <c r="E1976" s="79">
        <v>7</v>
      </c>
      <c r="F1976" s="80">
        <v>688.1</v>
      </c>
      <c r="G1976" s="80">
        <v>98.3</v>
      </c>
      <c r="H1976" s="80">
        <v>688.1</v>
      </c>
      <c r="I1976" s="80" t="s">
        <v>28</v>
      </c>
      <c r="J1976" s="80" t="s">
        <v>28</v>
      </c>
      <c r="K1976" s="80">
        <v>98.3</v>
      </c>
      <c r="L1976" s="73">
        <f t="shared" si="438"/>
        <v>98.3</v>
      </c>
      <c r="M1976" s="73">
        <f t="shared" si="439"/>
        <v>126.23</v>
      </c>
      <c r="N1976" s="72" t="str">
        <f t="shared" si="440"/>
        <v>0840</v>
      </c>
      <c r="O1976" s="74">
        <f t="shared" si="441"/>
        <v>0</v>
      </c>
      <c r="P1976" s="72">
        <f t="shared" si="442"/>
        <v>0</v>
      </c>
      <c r="Q1976" s="74">
        <f t="shared" si="443"/>
        <v>7</v>
      </c>
      <c r="R1976" s="72" t="str">
        <f t="shared" si="444"/>
        <v/>
      </c>
      <c r="S1976" s="72" t="str">
        <f t="shared" si="445"/>
        <v/>
      </c>
      <c r="AT1976" s="20">
        <f t="shared" si="446"/>
        <v>-8847</v>
      </c>
    </row>
    <row r="1977" spans="1:46" ht="33.75">
      <c r="A1977" s="54">
        <v>7124</v>
      </c>
      <c r="B1977" s="54" t="s">
        <v>1418</v>
      </c>
      <c r="C1977" s="58" t="s">
        <v>2994</v>
      </c>
      <c r="D1977" s="79">
        <v>7</v>
      </c>
      <c r="E1977" s="79">
        <v>7</v>
      </c>
      <c r="F1977" s="80">
        <v>688.1</v>
      </c>
      <c r="G1977" s="80">
        <v>98.3</v>
      </c>
      <c r="H1977" s="80">
        <v>688.1</v>
      </c>
      <c r="I1977" s="80" t="s">
        <v>28</v>
      </c>
      <c r="J1977" s="80" t="s">
        <v>28</v>
      </c>
      <c r="K1977" s="80">
        <v>98.3</v>
      </c>
      <c r="L1977" s="73">
        <f t="shared" si="438"/>
        <v>98.3</v>
      </c>
      <c r="M1977" s="73">
        <f t="shared" si="439"/>
        <v>126.23</v>
      </c>
      <c r="N1977" s="72" t="str">
        <f t="shared" si="440"/>
        <v>0840</v>
      </c>
      <c r="O1977" s="74">
        <f t="shared" si="441"/>
        <v>0</v>
      </c>
      <c r="P1977" s="72">
        <f t="shared" si="442"/>
        <v>0</v>
      </c>
      <c r="Q1977" s="74">
        <f t="shared" si="443"/>
        <v>7</v>
      </c>
      <c r="R1977" s="72" t="str">
        <f t="shared" si="444"/>
        <v/>
      </c>
      <c r="S1977" s="72" t="str">
        <f t="shared" si="445"/>
        <v/>
      </c>
      <c r="AT1977" s="20">
        <f t="shared" si="446"/>
        <v>-8847</v>
      </c>
    </row>
    <row r="1978" spans="1:46" ht="33.75">
      <c r="A1978" s="54">
        <v>7124</v>
      </c>
      <c r="B1978" s="54" t="s">
        <v>1426</v>
      </c>
      <c r="C1978" s="58" t="s">
        <v>2994</v>
      </c>
      <c r="D1978" s="79">
        <v>7</v>
      </c>
      <c r="E1978" s="79">
        <v>7</v>
      </c>
      <c r="F1978" s="80">
        <v>688.1</v>
      </c>
      <c r="G1978" s="80">
        <v>98.3</v>
      </c>
      <c r="H1978" s="80">
        <v>688.1</v>
      </c>
      <c r="I1978" s="80" t="s">
        <v>28</v>
      </c>
      <c r="J1978" s="80" t="s">
        <v>28</v>
      </c>
      <c r="K1978" s="80">
        <v>98.3</v>
      </c>
      <c r="L1978" s="73">
        <f t="shared" si="438"/>
        <v>98.3</v>
      </c>
      <c r="M1978" s="73">
        <f t="shared" si="439"/>
        <v>126.23</v>
      </c>
      <c r="N1978" s="72" t="str">
        <f t="shared" si="440"/>
        <v>0840</v>
      </c>
      <c r="O1978" s="74">
        <f t="shared" si="441"/>
        <v>0</v>
      </c>
      <c r="P1978" s="72">
        <f t="shared" si="442"/>
        <v>0</v>
      </c>
      <c r="Q1978" s="74">
        <f t="shared" si="443"/>
        <v>7</v>
      </c>
      <c r="R1978" s="72" t="str">
        <f t="shared" si="444"/>
        <v/>
      </c>
      <c r="S1978" s="72" t="str">
        <f t="shared" si="445"/>
        <v/>
      </c>
      <c r="AT1978" s="20">
        <f t="shared" si="446"/>
        <v>-8847</v>
      </c>
    </row>
    <row r="1979" spans="1:46" ht="33.75">
      <c r="A1979" s="54">
        <v>7124</v>
      </c>
      <c r="B1979" s="54" t="s">
        <v>1424</v>
      </c>
      <c r="C1979" s="58" t="s">
        <v>2994</v>
      </c>
      <c r="D1979" s="79">
        <v>7</v>
      </c>
      <c r="E1979" s="79">
        <v>7</v>
      </c>
      <c r="F1979" s="80">
        <v>688.1</v>
      </c>
      <c r="G1979" s="80">
        <v>98.3</v>
      </c>
      <c r="H1979" s="80">
        <v>688.1</v>
      </c>
      <c r="I1979" s="80" t="s">
        <v>28</v>
      </c>
      <c r="J1979" s="80" t="s">
        <v>28</v>
      </c>
      <c r="K1979" s="80">
        <v>98.3</v>
      </c>
      <c r="L1979" s="73">
        <f t="shared" si="438"/>
        <v>98.3</v>
      </c>
      <c r="M1979" s="73">
        <f t="shared" si="439"/>
        <v>126.23</v>
      </c>
      <c r="N1979" s="72" t="str">
        <f t="shared" si="440"/>
        <v>0840</v>
      </c>
      <c r="O1979" s="74">
        <f t="shared" si="441"/>
        <v>0</v>
      </c>
      <c r="P1979" s="72">
        <f t="shared" si="442"/>
        <v>0</v>
      </c>
      <c r="Q1979" s="74">
        <f t="shared" si="443"/>
        <v>7</v>
      </c>
      <c r="R1979" s="72" t="str">
        <f t="shared" si="444"/>
        <v/>
      </c>
      <c r="S1979" s="72" t="str">
        <f t="shared" si="445"/>
        <v/>
      </c>
      <c r="AT1979" s="20">
        <f t="shared" si="446"/>
        <v>-8847</v>
      </c>
    </row>
    <row r="1980" spans="1:46" ht="33.75">
      <c r="A1980" s="54">
        <v>7125</v>
      </c>
      <c r="B1980" s="54" t="s">
        <v>1436</v>
      </c>
      <c r="C1980" s="58" t="s">
        <v>2995</v>
      </c>
      <c r="D1980" s="79">
        <v>7</v>
      </c>
      <c r="E1980" s="79">
        <v>7</v>
      </c>
      <c r="F1980" s="80">
        <v>652.9</v>
      </c>
      <c r="G1980" s="80">
        <v>93.27</v>
      </c>
      <c r="H1980" s="80">
        <v>652.9</v>
      </c>
      <c r="I1980" s="80" t="s">
        <v>28</v>
      </c>
      <c r="J1980" s="80" t="s">
        <v>28</v>
      </c>
      <c r="K1980" s="80">
        <v>93.27</v>
      </c>
      <c r="L1980" s="73">
        <f t="shared" si="438"/>
        <v>93.27</v>
      </c>
      <c r="M1980" s="73">
        <f t="shared" si="439"/>
        <v>126.23</v>
      </c>
      <c r="N1980" s="72" t="str">
        <f t="shared" si="440"/>
        <v>0840</v>
      </c>
      <c r="O1980" s="74">
        <f t="shared" si="441"/>
        <v>0</v>
      </c>
      <c r="P1980" s="72">
        <f t="shared" si="442"/>
        <v>0</v>
      </c>
      <c r="Q1980" s="74">
        <f t="shared" si="443"/>
        <v>7</v>
      </c>
      <c r="R1980" s="72" t="str">
        <f t="shared" si="444"/>
        <v/>
      </c>
      <c r="S1980" s="72" t="str">
        <f t="shared" si="445"/>
        <v/>
      </c>
      <c r="AT1980" s="20">
        <f t="shared" si="446"/>
        <v>-8394.2999999999993</v>
      </c>
    </row>
    <row r="1981" spans="1:46" ht="33.75">
      <c r="A1981" s="54">
        <v>7125</v>
      </c>
      <c r="B1981" s="54" t="s">
        <v>1438</v>
      </c>
      <c r="C1981" s="58" t="s">
        <v>2995</v>
      </c>
      <c r="D1981" s="79">
        <v>7</v>
      </c>
      <c r="E1981" s="79">
        <v>7</v>
      </c>
      <c r="F1981" s="80">
        <v>652.9</v>
      </c>
      <c r="G1981" s="80">
        <v>93.27</v>
      </c>
      <c r="H1981" s="80">
        <v>652.9</v>
      </c>
      <c r="I1981" s="80" t="s">
        <v>28</v>
      </c>
      <c r="J1981" s="80" t="s">
        <v>28</v>
      </c>
      <c r="K1981" s="80">
        <v>93.27</v>
      </c>
      <c r="L1981" s="73">
        <f t="shared" si="438"/>
        <v>93.27</v>
      </c>
      <c r="M1981" s="73">
        <f t="shared" si="439"/>
        <v>126.23</v>
      </c>
      <c r="N1981" s="72" t="str">
        <f t="shared" si="440"/>
        <v>0840</v>
      </c>
      <c r="O1981" s="74">
        <f t="shared" si="441"/>
        <v>0</v>
      </c>
      <c r="P1981" s="72">
        <f t="shared" si="442"/>
        <v>0</v>
      </c>
      <c r="Q1981" s="74">
        <f t="shared" si="443"/>
        <v>7</v>
      </c>
      <c r="R1981" s="72" t="str">
        <f t="shared" si="444"/>
        <v/>
      </c>
      <c r="S1981" s="72" t="str">
        <f t="shared" si="445"/>
        <v/>
      </c>
      <c r="AT1981" s="20">
        <f t="shared" si="446"/>
        <v>-8394.2999999999993</v>
      </c>
    </row>
    <row r="1982" spans="1:46" ht="33.75">
      <c r="A1982" s="54">
        <v>7125</v>
      </c>
      <c r="B1982" s="54" t="s">
        <v>1432</v>
      </c>
      <c r="C1982" s="58" t="s">
        <v>2995</v>
      </c>
      <c r="D1982" s="79">
        <v>7</v>
      </c>
      <c r="E1982" s="79">
        <v>7</v>
      </c>
      <c r="F1982" s="80">
        <v>652.9</v>
      </c>
      <c r="G1982" s="80">
        <v>93.27</v>
      </c>
      <c r="H1982" s="80">
        <v>652.9</v>
      </c>
      <c r="I1982" s="80" t="s">
        <v>28</v>
      </c>
      <c r="J1982" s="80" t="s">
        <v>28</v>
      </c>
      <c r="K1982" s="80">
        <v>93.27</v>
      </c>
      <c r="L1982" s="73">
        <f t="shared" si="438"/>
        <v>93.27</v>
      </c>
      <c r="M1982" s="73">
        <f t="shared" si="439"/>
        <v>126.23</v>
      </c>
      <c r="N1982" s="72" t="str">
        <f t="shared" si="440"/>
        <v>0840</v>
      </c>
      <c r="O1982" s="74">
        <f t="shared" si="441"/>
        <v>0</v>
      </c>
      <c r="P1982" s="72">
        <f t="shared" si="442"/>
        <v>0</v>
      </c>
      <c r="Q1982" s="74">
        <f t="shared" si="443"/>
        <v>7</v>
      </c>
      <c r="R1982" s="72" t="str">
        <f t="shared" si="444"/>
        <v/>
      </c>
      <c r="S1982" s="72" t="str">
        <f t="shared" si="445"/>
        <v/>
      </c>
      <c r="AT1982" s="20">
        <f t="shared" si="446"/>
        <v>-8394.2999999999993</v>
      </c>
    </row>
    <row r="1983" spans="1:46" ht="33.75">
      <c r="A1983" s="54">
        <v>7125</v>
      </c>
      <c r="B1983" s="54" t="s">
        <v>1434</v>
      </c>
      <c r="C1983" s="58" t="s">
        <v>2995</v>
      </c>
      <c r="D1983" s="79">
        <v>7</v>
      </c>
      <c r="E1983" s="79">
        <v>7</v>
      </c>
      <c r="F1983" s="80">
        <v>652.9</v>
      </c>
      <c r="G1983" s="80">
        <v>93.27</v>
      </c>
      <c r="H1983" s="80">
        <v>652.9</v>
      </c>
      <c r="I1983" s="80" t="s">
        <v>28</v>
      </c>
      <c r="J1983" s="80" t="s">
        <v>28</v>
      </c>
      <c r="K1983" s="80">
        <v>93.27</v>
      </c>
      <c r="L1983" s="73">
        <f t="shared" si="438"/>
        <v>93.27</v>
      </c>
      <c r="M1983" s="73">
        <f t="shared" si="439"/>
        <v>126.23</v>
      </c>
      <c r="N1983" s="72" t="str">
        <f t="shared" si="440"/>
        <v>0840</v>
      </c>
      <c r="O1983" s="74">
        <f t="shared" si="441"/>
        <v>0</v>
      </c>
      <c r="P1983" s="72">
        <f t="shared" si="442"/>
        <v>0</v>
      </c>
      <c r="Q1983" s="74">
        <f t="shared" si="443"/>
        <v>7</v>
      </c>
      <c r="R1983" s="72" t="str">
        <f t="shared" si="444"/>
        <v/>
      </c>
      <c r="S1983" s="72" t="str">
        <f t="shared" si="445"/>
        <v/>
      </c>
      <c r="AT1983" s="20">
        <f t="shared" si="446"/>
        <v>-8394.2999999999993</v>
      </c>
    </row>
    <row r="1984" spans="1:46" ht="33.75">
      <c r="A1984" s="54">
        <v>7125</v>
      </c>
      <c r="B1984" s="54" t="s">
        <v>1428</v>
      </c>
      <c r="C1984" s="58" t="s">
        <v>2995</v>
      </c>
      <c r="D1984" s="79">
        <v>7</v>
      </c>
      <c r="E1984" s="79">
        <v>7</v>
      </c>
      <c r="F1984" s="80">
        <v>652.9</v>
      </c>
      <c r="G1984" s="80">
        <v>93.27</v>
      </c>
      <c r="H1984" s="80">
        <v>652.9</v>
      </c>
      <c r="I1984" s="80" t="s">
        <v>28</v>
      </c>
      <c r="J1984" s="80" t="s">
        <v>28</v>
      </c>
      <c r="K1984" s="80">
        <v>93.27</v>
      </c>
      <c r="L1984" s="73">
        <f t="shared" si="438"/>
        <v>93.27</v>
      </c>
      <c r="M1984" s="73">
        <f t="shared" si="439"/>
        <v>126.23</v>
      </c>
      <c r="N1984" s="72" t="str">
        <f t="shared" si="440"/>
        <v>0840</v>
      </c>
      <c r="O1984" s="74">
        <f t="shared" si="441"/>
        <v>0</v>
      </c>
      <c r="P1984" s="72">
        <f t="shared" si="442"/>
        <v>0</v>
      </c>
      <c r="Q1984" s="74">
        <f t="shared" si="443"/>
        <v>7</v>
      </c>
      <c r="R1984" s="72" t="str">
        <f t="shared" si="444"/>
        <v/>
      </c>
      <c r="S1984" s="72" t="str">
        <f t="shared" si="445"/>
        <v/>
      </c>
      <c r="AT1984" s="20">
        <f t="shared" si="446"/>
        <v>-8394.2999999999993</v>
      </c>
    </row>
    <row r="1985" spans="1:46" ht="33.75">
      <c r="A1985" s="54">
        <v>7125</v>
      </c>
      <c r="B1985" s="54" t="s">
        <v>1430</v>
      </c>
      <c r="C1985" s="58" t="s">
        <v>2995</v>
      </c>
      <c r="D1985" s="79">
        <v>7</v>
      </c>
      <c r="E1985" s="79">
        <v>7</v>
      </c>
      <c r="F1985" s="80">
        <v>652.9</v>
      </c>
      <c r="G1985" s="80">
        <v>93.27</v>
      </c>
      <c r="H1985" s="80">
        <v>652.9</v>
      </c>
      <c r="I1985" s="80" t="s">
        <v>28</v>
      </c>
      <c r="J1985" s="80" t="s">
        <v>28</v>
      </c>
      <c r="K1985" s="80">
        <v>93.27</v>
      </c>
      <c r="L1985" s="73">
        <f t="shared" si="438"/>
        <v>93.27</v>
      </c>
      <c r="M1985" s="73">
        <f t="shared" si="439"/>
        <v>126.23</v>
      </c>
      <c r="N1985" s="72" t="str">
        <f t="shared" si="440"/>
        <v>0840</v>
      </c>
      <c r="O1985" s="74">
        <f t="shared" si="441"/>
        <v>0</v>
      </c>
      <c r="P1985" s="72">
        <f t="shared" si="442"/>
        <v>0</v>
      </c>
      <c r="Q1985" s="74">
        <f t="shared" si="443"/>
        <v>7</v>
      </c>
      <c r="R1985" s="72" t="str">
        <f t="shared" si="444"/>
        <v/>
      </c>
      <c r="S1985" s="72" t="str">
        <f t="shared" si="445"/>
        <v/>
      </c>
      <c r="AT1985" s="20">
        <f t="shared" si="446"/>
        <v>-8394.2999999999993</v>
      </c>
    </row>
    <row r="1986" spans="1:46" ht="33.75">
      <c r="A1986" s="54">
        <v>7126</v>
      </c>
      <c r="B1986" s="54" t="s">
        <v>1452</v>
      </c>
      <c r="C1986" s="58" t="s">
        <v>2996</v>
      </c>
      <c r="D1986" s="79">
        <v>7</v>
      </c>
      <c r="E1986" s="79">
        <v>7</v>
      </c>
      <c r="F1986" s="80">
        <v>719.57</v>
      </c>
      <c r="G1986" s="80">
        <v>102.8</v>
      </c>
      <c r="H1986" s="80">
        <v>719.57</v>
      </c>
      <c r="I1986" s="80" t="s">
        <v>28</v>
      </c>
      <c r="J1986" s="80" t="s">
        <v>28</v>
      </c>
      <c r="K1986" s="80">
        <v>102.8</v>
      </c>
      <c r="L1986" s="73">
        <f t="shared" si="438"/>
        <v>102.8</v>
      </c>
      <c r="M1986" s="73">
        <f t="shared" si="439"/>
        <v>139.27000000000001</v>
      </c>
      <c r="N1986" s="72" t="str">
        <f t="shared" si="440"/>
        <v>0841</v>
      </c>
      <c r="O1986" s="74">
        <f t="shared" si="441"/>
        <v>0</v>
      </c>
      <c r="P1986" s="72">
        <f t="shared" si="442"/>
        <v>0</v>
      </c>
      <c r="Q1986" s="74">
        <f t="shared" si="443"/>
        <v>7</v>
      </c>
      <c r="R1986" s="72" t="str">
        <f t="shared" si="444"/>
        <v/>
      </c>
      <c r="S1986" s="72" t="str">
        <f t="shared" si="445"/>
        <v/>
      </c>
      <c r="AT1986" s="20">
        <f t="shared" si="446"/>
        <v>-9252</v>
      </c>
    </row>
    <row r="1987" spans="1:46" ht="33.75">
      <c r="A1987" s="54">
        <v>7126</v>
      </c>
      <c r="B1987" s="54" t="s">
        <v>1454</v>
      </c>
      <c r="C1987" s="58" t="s">
        <v>2996</v>
      </c>
      <c r="D1987" s="79">
        <v>7</v>
      </c>
      <c r="E1987" s="79">
        <v>7</v>
      </c>
      <c r="F1987" s="80">
        <v>719.57</v>
      </c>
      <c r="G1987" s="80">
        <v>102.8</v>
      </c>
      <c r="H1987" s="80">
        <v>719.57</v>
      </c>
      <c r="I1987" s="80" t="s">
        <v>28</v>
      </c>
      <c r="J1987" s="80" t="s">
        <v>28</v>
      </c>
      <c r="K1987" s="80">
        <v>102.8</v>
      </c>
      <c r="L1987" s="73">
        <f t="shared" si="438"/>
        <v>102.8</v>
      </c>
      <c r="M1987" s="73">
        <f t="shared" si="439"/>
        <v>139.27000000000001</v>
      </c>
      <c r="N1987" s="72" t="str">
        <f t="shared" si="440"/>
        <v>0841</v>
      </c>
      <c r="O1987" s="74">
        <f t="shared" si="441"/>
        <v>0</v>
      </c>
      <c r="P1987" s="72">
        <f t="shared" si="442"/>
        <v>0</v>
      </c>
      <c r="Q1987" s="74">
        <f t="shared" si="443"/>
        <v>7</v>
      </c>
      <c r="R1987" s="72" t="str">
        <f t="shared" si="444"/>
        <v/>
      </c>
      <c r="S1987" s="72" t="str">
        <f t="shared" si="445"/>
        <v/>
      </c>
      <c r="AT1987" s="20">
        <f t="shared" si="446"/>
        <v>-9252</v>
      </c>
    </row>
    <row r="1988" spans="1:46" ht="33.75">
      <c r="A1988" s="54">
        <v>7126</v>
      </c>
      <c r="B1988" s="54" t="s">
        <v>1456</v>
      </c>
      <c r="C1988" s="58" t="s">
        <v>2996</v>
      </c>
      <c r="D1988" s="79">
        <v>7</v>
      </c>
      <c r="E1988" s="79">
        <v>7</v>
      </c>
      <c r="F1988" s="80">
        <v>719.57</v>
      </c>
      <c r="G1988" s="80">
        <v>102.8</v>
      </c>
      <c r="H1988" s="80">
        <v>719.57</v>
      </c>
      <c r="I1988" s="80" t="s">
        <v>28</v>
      </c>
      <c r="J1988" s="80" t="s">
        <v>28</v>
      </c>
      <c r="K1988" s="80">
        <v>102.8</v>
      </c>
      <c r="L1988" s="73">
        <f t="shared" ref="L1988:L2051" si="447">IFERROR(VLOOKUP(B1988,$B$1326:$K$2467,6,0),"")</f>
        <v>102.8</v>
      </c>
      <c r="M1988" s="73">
        <f t="shared" ref="M1988:M2051" si="448">IFERROR(VLOOKUP($B1988,$B$2468:$K$3603,6,0),"")</f>
        <v>139.27000000000001</v>
      </c>
      <c r="N1988" s="72" t="str">
        <f t="shared" ref="N1988:N2051" si="449">LEFT(B1988,4)</f>
        <v>0841</v>
      </c>
      <c r="O1988" s="74">
        <f t="shared" ref="O1988:O2051" si="450">E1988-D1988</f>
        <v>0</v>
      </c>
      <c r="P1988" s="72">
        <f t="shared" ref="P1988:P2051" si="451">IF(O1988=20,1,0)</f>
        <v>0</v>
      </c>
      <c r="Q1988" s="74">
        <f t="shared" ref="Q1988:Q2051" si="452">D1988</f>
        <v>7</v>
      </c>
      <c r="R1988" s="72" t="str">
        <f t="shared" ref="R1988:R2051" si="453">IF(P1988=1,Q1988+7,"")</f>
        <v/>
      </c>
      <c r="S1988" s="72" t="str">
        <f t="shared" ref="S1988:S2051" si="454">IF(P1988=1,Q1988+14,"")</f>
        <v/>
      </c>
      <c r="AT1988" s="20">
        <f t="shared" si="446"/>
        <v>-9252</v>
      </c>
    </row>
    <row r="1989" spans="1:46" ht="33.75">
      <c r="A1989" s="54">
        <v>7126</v>
      </c>
      <c r="B1989" s="54" t="s">
        <v>1450</v>
      </c>
      <c r="C1989" s="58" t="s">
        <v>2996</v>
      </c>
      <c r="D1989" s="79">
        <v>7</v>
      </c>
      <c r="E1989" s="79">
        <v>7</v>
      </c>
      <c r="F1989" s="80">
        <v>719.57</v>
      </c>
      <c r="G1989" s="80">
        <v>102.8</v>
      </c>
      <c r="H1989" s="80">
        <v>719.57</v>
      </c>
      <c r="I1989" s="80" t="s">
        <v>28</v>
      </c>
      <c r="J1989" s="80" t="s">
        <v>28</v>
      </c>
      <c r="K1989" s="80">
        <v>102.8</v>
      </c>
      <c r="L1989" s="73">
        <f t="shared" si="447"/>
        <v>102.8</v>
      </c>
      <c r="M1989" s="73">
        <f t="shared" si="448"/>
        <v>139.27000000000001</v>
      </c>
      <c r="N1989" s="72" t="str">
        <f t="shared" si="449"/>
        <v>0841</v>
      </c>
      <c r="O1989" s="74">
        <f t="shared" si="450"/>
        <v>0</v>
      </c>
      <c r="P1989" s="72">
        <f t="shared" si="451"/>
        <v>0</v>
      </c>
      <c r="Q1989" s="74">
        <f t="shared" si="452"/>
        <v>7</v>
      </c>
      <c r="R1989" s="72" t="str">
        <f t="shared" si="453"/>
        <v/>
      </c>
      <c r="S1989" s="72" t="str">
        <f t="shared" si="454"/>
        <v/>
      </c>
      <c r="AT1989" s="20">
        <f t="shared" si="446"/>
        <v>-9252</v>
      </c>
    </row>
    <row r="1990" spans="1:46" ht="33.75">
      <c r="A1990" s="54">
        <v>7126</v>
      </c>
      <c r="B1990" s="54" t="s">
        <v>1446</v>
      </c>
      <c r="C1990" s="58" t="s">
        <v>2996</v>
      </c>
      <c r="D1990" s="79">
        <v>7</v>
      </c>
      <c r="E1990" s="79">
        <v>7</v>
      </c>
      <c r="F1990" s="80">
        <v>719.57</v>
      </c>
      <c r="G1990" s="80">
        <v>102.8</v>
      </c>
      <c r="H1990" s="80">
        <v>719.57</v>
      </c>
      <c r="I1990" s="80" t="s">
        <v>28</v>
      </c>
      <c r="J1990" s="80" t="s">
        <v>28</v>
      </c>
      <c r="K1990" s="80">
        <v>102.8</v>
      </c>
      <c r="L1990" s="73">
        <f t="shared" si="447"/>
        <v>102.8</v>
      </c>
      <c r="M1990" s="73">
        <f t="shared" si="448"/>
        <v>139.27000000000001</v>
      </c>
      <c r="N1990" s="72" t="str">
        <f t="shared" si="449"/>
        <v>0841</v>
      </c>
      <c r="O1990" s="74">
        <f t="shared" si="450"/>
        <v>0</v>
      </c>
      <c r="P1990" s="72">
        <f t="shared" si="451"/>
        <v>0</v>
      </c>
      <c r="Q1990" s="74">
        <f t="shared" si="452"/>
        <v>7</v>
      </c>
      <c r="R1990" s="72" t="str">
        <f t="shared" si="453"/>
        <v/>
      </c>
      <c r="S1990" s="72" t="str">
        <f t="shared" si="454"/>
        <v/>
      </c>
      <c r="AT1990" s="20">
        <f t="shared" si="446"/>
        <v>-9252</v>
      </c>
    </row>
    <row r="1991" spans="1:46" ht="33.75">
      <c r="A1991" s="54">
        <v>7126</v>
      </c>
      <c r="B1991" s="54" t="s">
        <v>1448</v>
      </c>
      <c r="C1991" s="58" t="s">
        <v>2996</v>
      </c>
      <c r="D1991" s="79">
        <v>7</v>
      </c>
      <c r="E1991" s="79">
        <v>7</v>
      </c>
      <c r="F1991" s="80">
        <v>719.57</v>
      </c>
      <c r="G1991" s="80">
        <v>102.8</v>
      </c>
      <c r="H1991" s="80">
        <v>719.57</v>
      </c>
      <c r="I1991" s="80" t="s">
        <v>28</v>
      </c>
      <c r="J1991" s="80" t="s">
        <v>28</v>
      </c>
      <c r="K1991" s="80">
        <v>102.8</v>
      </c>
      <c r="L1991" s="73">
        <f t="shared" si="447"/>
        <v>102.8</v>
      </c>
      <c r="M1991" s="73">
        <f t="shared" si="448"/>
        <v>139.27000000000001</v>
      </c>
      <c r="N1991" s="72" t="str">
        <f t="shared" si="449"/>
        <v>0841</v>
      </c>
      <c r="O1991" s="74">
        <f t="shared" si="450"/>
        <v>0</v>
      </c>
      <c r="P1991" s="72">
        <f t="shared" si="451"/>
        <v>0</v>
      </c>
      <c r="Q1991" s="74">
        <f t="shared" si="452"/>
        <v>7</v>
      </c>
      <c r="R1991" s="72" t="str">
        <f t="shared" si="453"/>
        <v/>
      </c>
      <c r="S1991" s="72" t="str">
        <f t="shared" si="454"/>
        <v/>
      </c>
      <c r="AT1991" s="20">
        <f t="shared" si="446"/>
        <v>-9252</v>
      </c>
    </row>
    <row r="1992" spans="1:46" ht="33.75">
      <c r="A1992" s="54">
        <v>7127</v>
      </c>
      <c r="B1992" s="54" t="s">
        <v>1460</v>
      </c>
      <c r="C1992" s="58" t="s">
        <v>2997</v>
      </c>
      <c r="D1992" s="79">
        <v>7</v>
      </c>
      <c r="E1992" s="79">
        <v>7</v>
      </c>
      <c r="F1992" s="80">
        <v>712.46</v>
      </c>
      <c r="G1992" s="80">
        <v>101.78</v>
      </c>
      <c r="H1992" s="80">
        <v>712.46</v>
      </c>
      <c r="I1992" s="80" t="s">
        <v>28</v>
      </c>
      <c r="J1992" s="80" t="s">
        <v>28</v>
      </c>
      <c r="K1992" s="80">
        <v>101.78</v>
      </c>
      <c r="L1992" s="73">
        <f t="shared" si="447"/>
        <v>101.78</v>
      </c>
      <c r="M1992" s="73">
        <f t="shared" si="448"/>
        <v>139.27000000000001</v>
      </c>
      <c r="N1992" s="72" t="str">
        <f t="shared" si="449"/>
        <v>0841</v>
      </c>
      <c r="O1992" s="74">
        <f t="shared" si="450"/>
        <v>0</v>
      </c>
      <c r="P1992" s="72">
        <f t="shared" si="451"/>
        <v>0</v>
      </c>
      <c r="Q1992" s="74">
        <f t="shared" si="452"/>
        <v>7</v>
      </c>
      <c r="R1992" s="72" t="str">
        <f t="shared" si="453"/>
        <v/>
      </c>
      <c r="S1992" s="72" t="str">
        <f t="shared" si="454"/>
        <v/>
      </c>
      <c r="AT1992" s="20">
        <f t="shared" si="446"/>
        <v>-9160.2000000000007</v>
      </c>
    </row>
    <row r="1993" spans="1:46" ht="33.75">
      <c r="A1993" s="54">
        <v>7127</v>
      </c>
      <c r="B1993" s="54" t="s">
        <v>1458</v>
      </c>
      <c r="C1993" s="58" t="s">
        <v>2997</v>
      </c>
      <c r="D1993" s="79">
        <v>7</v>
      </c>
      <c r="E1993" s="79">
        <v>7</v>
      </c>
      <c r="F1993" s="80">
        <v>712.46</v>
      </c>
      <c r="G1993" s="80">
        <v>101.78</v>
      </c>
      <c r="H1993" s="80">
        <v>712.46</v>
      </c>
      <c r="I1993" s="80" t="s">
        <v>28</v>
      </c>
      <c r="J1993" s="80" t="s">
        <v>28</v>
      </c>
      <c r="K1993" s="80">
        <v>101.78</v>
      </c>
      <c r="L1993" s="73">
        <f t="shared" si="447"/>
        <v>101.78</v>
      </c>
      <c r="M1993" s="73">
        <f t="shared" si="448"/>
        <v>139.27000000000001</v>
      </c>
      <c r="N1993" s="72" t="str">
        <f t="shared" si="449"/>
        <v>0841</v>
      </c>
      <c r="O1993" s="74">
        <f t="shared" si="450"/>
        <v>0</v>
      </c>
      <c r="P1993" s="72">
        <f t="shared" si="451"/>
        <v>0</v>
      </c>
      <c r="Q1993" s="74">
        <f t="shared" si="452"/>
        <v>7</v>
      </c>
      <c r="R1993" s="72" t="str">
        <f t="shared" si="453"/>
        <v/>
      </c>
      <c r="S1993" s="72" t="str">
        <f t="shared" si="454"/>
        <v/>
      </c>
      <c r="AT1993" s="20">
        <f t="shared" si="446"/>
        <v>-9160.2000000000007</v>
      </c>
    </row>
    <row r="1994" spans="1:46" ht="33.75">
      <c r="A1994" s="54">
        <v>7127</v>
      </c>
      <c r="B1994" s="54" t="s">
        <v>1468</v>
      </c>
      <c r="C1994" s="58" t="s">
        <v>2997</v>
      </c>
      <c r="D1994" s="79">
        <v>7</v>
      </c>
      <c r="E1994" s="79">
        <v>7</v>
      </c>
      <c r="F1994" s="80">
        <v>712.46</v>
      </c>
      <c r="G1994" s="80">
        <v>101.78</v>
      </c>
      <c r="H1994" s="80">
        <v>712.46</v>
      </c>
      <c r="I1994" s="80" t="s">
        <v>28</v>
      </c>
      <c r="J1994" s="80" t="s">
        <v>28</v>
      </c>
      <c r="K1994" s="80">
        <v>101.78</v>
      </c>
      <c r="L1994" s="73">
        <f t="shared" si="447"/>
        <v>101.78</v>
      </c>
      <c r="M1994" s="73">
        <f t="shared" si="448"/>
        <v>139.27000000000001</v>
      </c>
      <c r="N1994" s="72" t="str">
        <f t="shared" si="449"/>
        <v>0841</v>
      </c>
      <c r="O1994" s="74">
        <f t="shared" si="450"/>
        <v>0</v>
      </c>
      <c r="P1994" s="72">
        <f t="shared" si="451"/>
        <v>0</v>
      </c>
      <c r="Q1994" s="74">
        <f t="shared" si="452"/>
        <v>7</v>
      </c>
      <c r="R1994" s="72" t="str">
        <f t="shared" si="453"/>
        <v/>
      </c>
      <c r="S1994" s="72" t="str">
        <f t="shared" si="454"/>
        <v/>
      </c>
      <c r="AT1994" s="20">
        <f t="shared" si="446"/>
        <v>-9160.2000000000007</v>
      </c>
    </row>
    <row r="1995" spans="1:46" ht="33.75">
      <c r="A1995" s="54">
        <v>7127</v>
      </c>
      <c r="B1995" s="54" t="s">
        <v>1462</v>
      </c>
      <c r="C1995" s="58" t="s">
        <v>2997</v>
      </c>
      <c r="D1995" s="79">
        <v>7</v>
      </c>
      <c r="E1995" s="79">
        <v>7</v>
      </c>
      <c r="F1995" s="80">
        <v>712.46</v>
      </c>
      <c r="G1995" s="80">
        <v>101.78</v>
      </c>
      <c r="H1995" s="80">
        <v>712.46</v>
      </c>
      <c r="I1995" s="80" t="s">
        <v>28</v>
      </c>
      <c r="J1995" s="80" t="s">
        <v>28</v>
      </c>
      <c r="K1995" s="80">
        <v>101.78</v>
      </c>
      <c r="L1995" s="73">
        <f t="shared" si="447"/>
        <v>101.78</v>
      </c>
      <c r="M1995" s="73">
        <f t="shared" si="448"/>
        <v>139.27000000000001</v>
      </c>
      <c r="N1995" s="72" t="str">
        <f t="shared" si="449"/>
        <v>0841</v>
      </c>
      <c r="O1995" s="74">
        <f t="shared" si="450"/>
        <v>0</v>
      </c>
      <c r="P1995" s="72">
        <f t="shared" si="451"/>
        <v>0</v>
      </c>
      <c r="Q1995" s="74">
        <f t="shared" si="452"/>
        <v>7</v>
      </c>
      <c r="R1995" s="72" t="str">
        <f t="shared" si="453"/>
        <v/>
      </c>
      <c r="S1995" s="72" t="str">
        <f t="shared" si="454"/>
        <v/>
      </c>
      <c r="AT1995" s="20">
        <f t="shared" ref="AT1995:AT2058" si="455">AS1995+(AI1995-90)*L1995</f>
        <v>-9160.2000000000007</v>
      </c>
    </row>
    <row r="1996" spans="1:46" ht="33.75">
      <c r="A1996" s="54">
        <v>7127</v>
      </c>
      <c r="B1996" s="54" t="s">
        <v>1464</v>
      </c>
      <c r="C1996" s="58" t="s">
        <v>2997</v>
      </c>
      <c r="D1996" s="79">
        <v>7</v>
      </c>
      <c r="E1996" s="79">
        <v>7</v>
      </c>
      <c r="F1996" s="80">
        <v>712.46</v>
      </c>
      <c r="G1996" s="80">
        <v>101.78</v>
      </c>
      <c r="H1996" s="80">
        <v>712.46</v>
      </c>
      <c r="I1996" s="80" t="s">
        <v>28</v>
      </c>
      <c r="J1996" s="80" t="s">
        <v>28</v>
      </c>
      <c r="K1996" s="80">
        <v>101.78</v>
      </c>
      <c r="L1996" s="73">
        <f t="shared" si="447"/>
        <v>101.78</v>
      </c>
      <c r="M1996" s="73">
        <f t="shared" si="448"/>
        <v>139.27000000000001</v>
      </c>
      <c r="N1996" s="72" t="str">
        <f t="shared" si="449"/>
        <v>0841</v>
      </c>
      <c r="O1996" s="74">
        <f t="shared" si="450"/>
        <v>0</v>
      </c>
      <c r="P1996" s="72">
        <f t="shared" si="451"/>
        <v>0</v>
      </c>
      <c r="Q1996" s="74">
        <f t="shared" si="452"/>
        <v>7</v>
      </c>
      <c r="R1996" s="72" t="str">
        <f t="shared" si="453"/>
        <v/>
      </c>
      <c r="S1996" s="72" t="str">
        <f t="shared" si="454"/>
        <v/>
      </c>
      <c r="AT1996" s="20">
        <f t="shared" si="455"/>
        <v>-9160.2000000000007</v>
      </c>
    </row>
    <row r="1997" spans="1:46" ht="33.75">
      <c r="A1997" s="54">
        <v>7127</v>
      </c>
      <c r="B1997" s="54" t="s">
        <v>1466</v>
      </c>
      <c r="C1997" s="58" t="s">
        <v>2997</v>
      </c>
      <c r="D1997" s="79">
        <v>7</v>
      </c>
      <c r="E1997" s="79">
        <v>7</v>
      </c>
      <c r="F1997" s="80">
        <v>712.46</v>
      </c>
      <c r="G1997" s="80">
        <v>101.78</v>
      </c>
      <c r="H1997" s="80">
        <v>712.46</v>
      </c>
      <c r="I1997" s="80" t="s">
        <v>28</v>
      </c>
      <c r="J1997" s="80" t="s">
        <v>28</v>
      </c>
      <c r="K1997" s="80">
        <v>101.78</v>
      </c>
      <c r="L1997" s="73">
        <f t="shared" si="447"/>
        <v>101.78</v>
      </c>
      <c r="M1997" s="73">
        <f t="shared" si="448"/>
        <v>139.27000000000001</v>
      </c>
      <c r="N1997" s="72" t="str">
        <f t="shared" si="449"/>
        <v>0841</v>
      </c>
      <c r="O1997" s="74">
        <f t="shared" si="450"/>
        <v>0</v>
      </c>
      <c r="P1997" s="72">
        <f t="shared" si="451"/>
        <v>0</v>
      </c>
      <c r="Q1997" s="74">
        <f t="shared" si="452"/>
        <v>7</v>
      </c>
      <c r="R1997" s="72" t="str">
        <f t="shared" si="453"/>
        <v/>
      </c>
      <c r="S1997" s="72" t="str">
        <f t="shared" si="454"/>
        <v/>
      </c>
      <c r="AT1997" s="20">
        <f t="shared" si="455"/>
        <v>-9160.2000000000007</v>
      </c>
    </row>
    <row r="1998" spans="1:46" ht="33.75">
      <c r="A1998" s="54">
        <v>7128</v>
      </c>
      <c r="B1998" s="54" t="s">
        <v>1476</v>
      </c>
      <c r="C1998" s="58" t="s">
        <v>2998</v>
      </c>
      <c r="D1998" s="79">
        <v>7</v>
      </c>
      <c r="E1998" s="79">
        <v>7</v>
      </c>
      <c r="F1998" s="80">
        <v>692.31</v>
      </c>
      <c r="G1998" s="80">
        <v>98.9</v>
      </c>
      <c r="H1998" s="80">
        <v>692.31</v>
      </c>
      <c r="I1998" s="80" t="s">
        <v>28</v>
      </c>
      <c r="J1998" s="80" t="s">
        <v>28</v>
      </c>
      <c r="K1998" s="80">
        <v>98.9</v>
      </c>
      <c r="L1998" s="73">
        <f t="shared" si="447"/>
        <v>98.9</v>
      </c>
      <c r="M1998" s="73">
        <f t="shared" si="448"/>
        <v>139.27000000000001</v>
      </c>
      <c r="N1998" s="72" t="str">
        <f t="shared" si="449"/>
        <v>0841</v>
      </c>
      <c r="O1998" s="74">
        <f t="shared" si="450"/>
        <v>0</v>
      </c>
      <c r="P1998" s="72">
        <f t="shared" si="451"/>
        <v>0</v>
      </c>
      <c r="Q1998" s="74">
        <f t="shared" si="452"/>
        <v>7</v>
      </c>
      <c r="R1998" s="72" t="str">
        <f t="shared" si="453"/>
        <v/>
      </c>
      <c r="S1998" s="72" t="str">
        <f t="shared" si="454"/>
        <v/>
      </c>
      <c r="AT1998" s="20">
        <f t="shared" si="455"/>
        <v>-8901</v>
      </c>
    </row>
    <row r="1999" spans="1:46" ht="33.75">
      <c r="A1999" s="54">
        <v>7128</v>
      </c>
      <c r="B1999" s="54" t="s">
        <v>1478</v>
      </c>
      <c r="C1999" s="58" t="s">
        <v>2998</v>
      </c>
      <c r="D1999" s="79">
        <v>7</v>
      </c>
      <c r="E1999" s="79">
        <v>7</v>
      </c>
      <c r="F1999" s="80">
        <v>692.31</v>
      </c>
      <c r="G1999" s="80">
        <v>98.9</v>
      </c>
      <c r="H1999" s="80">
        <v>692.31</v>
      </c>
      <c r="I1999" s="80" t="s">
        <v>28</v>
      </c>
      <c r="J1999" s="80" t="s">
        <v>28</v>
      </c>
      <c r="K1999" s="80">
        <v>98.9</v>
      </c>
      <c r="L1999" s="73">
        <f t="shared" si="447"/>
        <v>98.9</v>
      </c>
      <c r="M1999" s="73">
        <f t="shared" si="448"/>
        <v>139.27000000000001</v>
      </c>
      <c r="N1999" s="72" t="str">
        <f t="shared" si="449"/>
        <v>0841</v>
      </c>
      <c r="O1999" s="74">
        <f t="shared" si="450"/>
        <v>0</v>
      </c>
      <c r="P1999" s="72">
        <f t="shared" si="451"/>
        <v>0</v>
      </c>
      <c r="Q1999" s="74">
        <f t="shared" si="452"/>
        <v>7</v>
      </c>
      <c r="R1999" s="72" t="str">
        <f t="shared" si="453"/>
        <v/>
      </c>
      <c r="S1999" s="72" t="str">
        <f t="shared" si="454"/>
        <v/>
      </c>
      <c r="AT1999" s="20">
        <f t="shared" si="455"/>
        <v>-8901</v>
      </c>
    </row>
    <row r="2000" spans="1:46" ht="33.75">
      <c r="A2000" s="54">
        <v>7128</v>
      </c>
      <c r="B2000" s="54" t="s">
        <v>1474</v>
      </c>
      <c r="C2000" s="58" t="s">
        <v>2998</v>
      </c>
      <c r="D2000" s="79">
        <v>7</v>
      </c>
      <c r="E2000" s="79">
        <v>7</v>
      </c>
      <c r="F2000" s="80">
        <v>692.31</v>
      </c>
      <c r="G2000" s="80">
        <v>98.9</v>
      </c>
      <c r="H2000" s="80">
        <v>692.31</v>
      </c>
      <c r="I2000" s="80" t="s">
        <v>28</v>
      </c>
      <c r="J2000" s="80" t="s">
        <v>28</v>
      </c>
      <c r="K2000" s="80">
        <v>98.9</v>
      </c>
      <c r="L2000" s="73">
        <f t="shared" si="447"/>
        <v>98.9</v>
      </c>
      <c r="M2000" s="73">
        <f t="shared" si="448"/>
        <v>139.27000000000001</v>
      </c>
      <c r="N2000" s="72" t="str">
        <f t="shared" si="449"/>
        <v>0841</v>
      </c>
      <c r="O2000" s="74">
        <f t="shared" si="450"/>
        <v>0</v>
      </c>
      <c r="P2000" s="72">
        <f t="shared" si="451"/>
        <v>0</v>
      </c>
      <c r="Q2000" s="74">
        <f t="shared" si="452"/>
        <v>7</v>
      </c>
      <c r="R2000" s="72" t="str">
        <f t="shared" si="453"/>
        <v/>
      </c>
      <c r="S2000" s="72" t="str">
        <f t="shared" si="454"/>
        <v/>
      </c>
      <c r="AT2000" s="20">
        <f t="shared" si="455"/>
        <v>-8901</v>
      </c>
    </row>
    <row r="2001" spans="1:46" ht="33.75">
      <c r="A2001" s="54">
        <v>7128</v>
      </c>
      <c r="B2001" s="54" t="s">
        <v>1480</v>
      </c>
      <c r="C2001" s="58" t="s">
        <v>2998</v>
      </c>
      <c r="D2001" s="79">
        <v>7</v>
      </c>
      <c r="E2001" s="79">
        <v>7</v>
      </c>
      <c r="F2001" s="80">
        <v>692.31</v>
      </c>
      <c r="G2001" s="80">
        <v>98.9</v>
      </c>
      <c r="H2001" s="80">
        <v>692.31</v>
      </c>
      <c r="I2001" s="80" t="s">
        <v>28</v>
      </c>
      <c r="J2001" s="80" t="s">
        <v>28</v>
      </c>
      <c r="K2001" s="80">
        <v>98.9</v>
      </c>
      <c r="L2001" s="73">
        <f t="shared" si="447"/>
        <v>98.9</v>
      </c>
      <c r="M2001" s="73">
        <f t="shared" si="448"/>
        <v>139.27000000000001</v>
      </c>
      <c r="N2001" s="72" t="str">
        <f t="shared" si="449"/>
        <v>0841</v>
      </c>
      <c r="O2001" s="74">
        <f t="shared" si="450"/>
        <v>0</v>
      </c>
      <c r="P2001" s="72">
        <f t="shared" si="451"/>
        <v>0</v>
      </c>
      <c r="Q2001" s="74">
        <f t="shared" si="452"/>
        <v>7</v>
      </c>
      <c r="R2001" s="72" t="str">
        <f t="shared" si="453"/>
        <v/>
      </c>
      <c r="S2001" s="72" t="str">
        <f t="shared" si="454"/>
        <v/>
      </c>
      <c r="AT2001" s="20">
        <f t="shared" si="455"/>
        <v>-8901</v>
      </c>
    </row>
    <row r="2002" spans="1:46" ht="33.75">
      <c r="A2002" s="54">
        <v>7128</v>
      </c>
      <c r="B2002" s="54" t="s">
        <v>1472</v>
      </c>
      <c r="C2002" s="58" t="s">
        <v>2998</v>
      </c>
      <c r="D2002" s="79">
        <v>7</v>
      </c>
      <c r="E2002" s="79">
        <v>7</v>
      </c>
      <c r="F2002" s="80">
        <v>692.31</v>
      </c>
      <c r="G2002" s="80">
        <v>98.9</v>
      </c>
      <c r="H2002" s="80">
        <v>692.31</v>
      </c>
      <c r="I2002" s="80" t="s">
        <v>28</v>
      </c>
      <c r="J2002" s="80" t="s">
        <v>28</v>
      </c>
      <c r="K2002" s="80">
        <v>98.9</v>
      </c>
      <c r="L2002" s="73">
        <f t="shared" si="447"/>
        <v>98.9</v>
      </c>
      <c r="M2002" s="73">
        <f t="shared" si="448"/>
        <v>139.27000000000001</v>
      </c>
      <c r="N2002" s="72" t="str">
        <f t="shared" si="449"/>
        <v>0841</v>
      </c>
      <c r="O2002" s="74">
        <f t="shared" si="450"/>
        <v>0</v>
      </c>
      <c r="P2002" s="72">
        <f t="shared" si="451"/>
        <v>0</v>
      </c>
      <c r="Q2002" s="74">
        <f t="shared" si="452"/>
        <v>7</v>
      </c>
      <c r="R2002" s="72" t="str">
        <f t="shared" si="453"/>
        <v/>
      </c>
      <c r="S2002" s="72" t="str">
        <f t="shared" si="454"/>
        <v/>
      </c>
      <c r="AT2002" s="20">
        <f t="shared" si="455"/>
        <v>-8901</v>
      </c>
    </row>
    <row r="2003" spans="1:46" ht="33.75">
      <c r="A2003" s="54">
        <v>7128</v>
      </c>
      <c r="B2003" s="54" t="s">
        <v>1470</v>
      </c>
      <c r="C2003" s="58" t="s">
        <v>2998</v>
      </c>
      <c r="D2003" s="79">
        <v>7</v>
      </c>
      <c r="E2003" s="79">
        <v>7</v>
      </c>
      <c r="F2003" s="80">
        <v>692.31</v>
      </c>
      <c r="G2003" s="80">
        <v>98.9</v>
      </c>
      <c r="H2003" s="80">
        <v>692.31</v>
      </c>
      <c r="I2003" s="80" t="s">
        <v>28</v>
      </c>
      <c r="J2003" s="80" t="s">
        <v>28</v>
      </c>
      <c r="K2003" s="80">
        <v>98.9</v>
      </c>
      <c r="L2003" s="73">
        <f t="shared" si="447"/>
        <v>98.9</v>
      </c>
      <c r="M2003" s="73">
        <f t="shared" si="448"/>
        <v>139.27000000000001</v>
      </c>
      <c r="N2003" s="72" t="str">
        <f t="shared" si="449"/>
        <v>0841</v>
      </c>
      <c r="O2003" s="74">
        <f t="shared" si="450"/>
        <v>0</v>
      </c>
      <c r="P2003" s="72">
        <f t="shared" si="451"/>
        <v>0</v>
      </c>
      <c r="Q2003" s="74">
        <f t="shared" si="452"/>
        <v>7</v>
      </c>
      <c r="R2003" s="72" t="str">
        <f t="shared" si="453"/>
        <v/>
      </c>
      <c r="S2003" s="72" t="str">
        <f t="shared" si="454"/>
        <v/>
      </c>
      <c r="AT2003" s="20">
        <f t="shared" si="455"/>
        <v>-8901</v>
      </c>
    </row>
    <row r="2004" spans="1:46" ht="33.75">
      <c r="A2004" s="54">
        <v>7129</v>
      </c>
      <c r="B2004" s="54" t="s">
        <v>1485</v>
      </c>
      <c r="C2004" s="58" t="s">
        <v>2999</v>
      </c>
      <c r="D2004" s="79">
        <v>7</v>
      </c>
      <c r="E2004" s="79">
        <v>7</v>
      </c>
      <c r="F2004" s="80">
        <v>735.3</v>
      </c>
      <c r="G2004" s="80">
        <v>105.04</v>
      </c>
      <c r="H2004" s="80">
        <v>735.3</v>
      </c>
      <c r="I2004" s="80" t="s">
        <v>28</v>
      </c>
      <c r="J2004" s="80" t="s">
        <v>28</v>
      </c>
      <c r="K2004" s="80">
        <v>105.04</v>
      </c>
      <c r="L2004" s="73">
        <f t="shared" si="447"/>
        <v>105.04</v>
      </c>
      <c r="M2004" s="73">
        <f t="shared" si="448"/>
        <v>126.86</v>
      </c>
      <c r="N2004" s="72" t="str">
        <f t="shared" si="449"/>
        <v>0843</v>
      </c>
      <c r="O2004" s="74">
        <f t="shared" si="450"/>
        <v>0</v>
      </c>
      <c r="P2004" s="72">
        <f t="shared" si="451"/>
        <v>0</v>
      </c>
      <c r="Q2004" s="74">
        <f t="shared" si="452"/>
        <v>7</v>
      </c>
      <c r="R2004" s="72" t="str">
        <f t="shared" si="453"/>
        <v/>
      </c>
      <c r="S2004" s="72" t="str">
        <f t="shared" si="454"/>
        <v/>
      </c>
      <c r="AT2004" s="20">
        <f t="shared" si="455"/>
        <v>-9453.6</v>
      </c>
    </row>
    <row r="2005" spans="1:46" ht="33.75">
      <c r="A2005" s="54">
        <v>7129</v>
      </c>
      <c r="B2005" s="54" t="s">
        <v>1486</v>
      </c>
      <c r="C2005" s="58" t="s">
        <v>2999</v>
      </c>
      <c r="D2005" s="79">
        <v>7</v>
      </c>
      <c r="E2005" s="79">
        <v>7</v>
      </c>
      <c r="F2005" s="80">
        <v>735.3</v>
      </c>
      <c r="G2005" s="80">
        <v>105.04</v>
      </c>
      <c r="H2005" s="80">
        <v>735.3</v>
      </c>
      <c r="I2005" s="80" t="s">
        <v>28</v>
      </c>
      <c r="J2005" s="80" t="s">
        <v>28</v>
      </c>
      <c r="K2005" s="80">
        <v>105.04</v>
      </c>
      <c r="L2005" s="73">
        <f t="shared" si="447"/>
        <v>105.04</v>
      </c>
      <c r="M2005" s="73">
        <f t="shared" si="448"/>
        <v>126.86</v>
      </c>
      <c r="N2005" s="72" t="str">
        <f t="shared" si="449"/>
        <v>0843</v>
      </c>
      <c r="O2005" s="74">
        <f t="shared" si="450"/>
        <v>0</v>
      </c>
      <c r="P2005" s="72">
        <f t="shared" si="451"/>
        <v>0</v>
      </c>
      <c r="Q2005" s="74">
        <f t="shared" si="452"/>
        <v>7</v>
      </c>
      <c r="R2005" s="72" t="str">
        <f t="shared" si="453"/>
        <v/>
      </c>
      <c r="S2005" s="72" t="str">
        <f t="shared" si="454"/>
        <v/>
      </c>
      <c r="AT2005" s="20">
        <f t="shared" si="455"/>
        <v>-9453.6</v>
      </c>
    </row>
    <row r="2006" spans="1:46" ht="33.75">
      <c r="A2006" s="54">
        <v>7129</v>
      </c>
      <c r="B2006" s="54" t="s">
        <v>1487</v>
      </c>
      <c r="C2006" s="58" t="s">
        <v>2999</v>
      </c>
      <c r="D2006" s="79">
        <v>7</v>
      </c>
      <c r="E2006" s="79">
        <v>7</v>
      </c>
      <c r="F2006" s="80">
        <v>735.3</v>
      </c>
      <c r="G2006" s="80">
        <v>105.04</v>
      </c>
      <c r="H2006" s="80">
        <v>735.3</v>
      </c>
      <c r="I2006" s="80" t="s">
        <v>28</v>
      </c>
      <c r="J2006" s="80" t="s">
        <v>28</v>
      </c>
      <c r="K2006" s="80">
        <v>105.04</v>
      </c>
      <c r="L2006" s="73">
        <f t="shared" si="447"/>
        <v>105.04</v>
      </c>
      <c r="M2006" s="73">
        <f t="shared" si="448"/>
        <v>126.86</v>
      </c>
      <c r="N2006" s="72" t="str">
        <f t="shared" si="449"/>
        <v>0843</v>
      </c>
      <c r="O2006" s="74">
        <f t="shared" si="450"/>
        <v>0</v>
      </c>
      <c r="P2006" s="72">
        <f t="shared" si="451"/>
        <v>0</v>
      </c>
      <c r="Q2006" s="74">
        <f t="shared" si="452"/>
        <v>7</v>
      </c>
      <c r="R2006" s="72" t="str">
        <f t="shared" si="453"/>
        <v/>
      </c>
      <c r="S2006" s="72" t="str">
        <f t="shared" si="454"/>
        <v/>
      </c>
      <c r="AT2006" s="20">
        <f t="shared" si="455"/>
        <v>-9453.6</v>
      </c>
    </row>
    <row r="2007" spans="1:46" ht="33.75">
      <c r="A2007" s="54">
        <v>7129</v>
      </c>
      <c r="B2007" s="54" t="s">
        <v>1488</v>
      </c>
      <c r="C2007" s="58" t="s">
        <v>2999</v>
      </c>
      <c r="D2007" s="79">
        <v>7</v>
      </c>
      <c r="E2007" s="79">
        <v>7</v>
      </c>
      <c r="F2007" s="80">
        <v>735.3</v>
      </c>
      <c r="G2007" s="80">
        <v>105.04</v>
      </c>
      <c r="H2007" s="80">
        <v>735.3</v>
      </c>
      <c r="I2007" s="80" t="s">
        <v>28</v>
      </c>
      <c r="J2007" s="80" t="s">
        <v>28</v>
      </c>
      <c r="K2007" s="80">
        <v>105.04</v>
      </c>
      <c r="L2007" s="73">
        <f t="shared" si="447"/>
        <v>105.04</v>
      </c>
      <c r="M2007" s="73">
        <f t="shared" si="448"/>
        <v>126.86</v>
      </c>
      <c r="N2007" s="72" t="str">
        <f t="shared" si="449"/>
        <v>0843</v>
      </c>
      <c r="O2007" s="74">
        <f t="shared" si="450"/>
        <v>0</v>
      </c>
      <c r="P2007" s="72">
        <f t="shared" si="451"/>
        <v>0</v>
      </c>
      <c r="Q2007" s="74">
        <f t="shared" si="452"/>
        <v>7</v>
      </c>
      <c r="R2007" s="72" t="str">
        <f t="shared" si="453"/>
        <v/>
      </c>
      <c r="S2007" s="72" t="str">
        <f t="shared" si="454"/>
        <v/>
      </c>
      <c r="AT2007" s="20">
        <f t="shared" si="455"/>
        <v>-9453.6</v>
      </c>
    </row>
    <row r="2008" spans="1:46" ht="33.75">
      <c r="A2008" s="54">
        <v>7130</v>
      </c>
      <c r="B2008" s="54" t="s">
        <v>1492</v>
      </c>
      <c r="C2008" s="58" t="s">
        <v>3000</v>
      </c>
      <c r="D2008" s="79">
        <v>7</v>
      </c>
      <c r="E2008" s="79">
        <v>7</v>
      </c>
      <c r="F2008" s="80">
        <v>725.22</v>
      </c>
      <c r="G2008" s="80">
        <v>103.6</v>
      </c>
      <c r="H2008" s="80">
        <v>725.22</v>
      </c>
      <c r="I2008" s="80" t="s">
        <v>28</v>
      </c>
      <c r="J2008" s="80" t="s">
        <v>28</v>
      </c>
      <c r="K2008" s="80">
        <v>103.6</v>
      </c>
      <c r="L2008" s="73">
        <f t="shared" si="447"/>
        <v>103.6</v>
      </c>
      <c r="M2008" s="73">
        <f t="shared" si="448"/>
        <v>126.86</v>
      </c>
      <c r="N2008" s="72" t="str">
        <f t="shared" si="449"/>
        <v>0843</v>
      </c>
      <c r="O2008" s="74">
        <f t="shared" si="450"/>
        <v>0</v>
      </c>
      <c r="P2008" s="72">
        <f t="shared" si="451"/>
        <v>0</v>
      </c>
      <c r="Q2008" s="74">
        <f t="shared" si="452"/>
        <v>7</v>
      </c>
      <c r="R2008" s="72" t="str">
        <f t="shared" si="453"/>
        <v/>
      </c>
      <c r="S2008" s="72" t="str">
        <f t="shared" si="454"/>
        <v/>
      </c>
      <c r="AT2008" s="20">
        <f t="shared" si="455"/>
        <v>-9324</v>
      </c>
    </row>
    <row r="2009" spans="1:46" ht="33.75">
      <c r="A2009" s="54">
        <v>7130</v>
      </c>
      <c r="B2009" s="54" t="s">
        <v>1491</v>
      </c>
      <c r="C2009" s="58" t="s">
        <v>3000</v>
      </c>
      <c r="D2009" s="79">
        <v>7</v>
      </c>
      <c r="E2009" s="79">
        <v>7</v>
      </c>
      <c r="F2009" s="80">
        <v>725.22</v>
      </c>
      <c r="G2009" s="80">
        <v>103.6</v>
      </c>
      <c r="H2009" s="80">
        <v>725.22</v>
      </c>
      <c r="I2009" s="80" t="s">
        <v>28</v>
      </c>
      <c r="J2009" s="80" t="s">
        <v>28</v>
      </c>
      <c r="K2009" s="80">
        <v>103.6</v>
      </c>
      <c r="L2009" s="73">
        <f t="shared" si="447"/>
        <v>103.6</v>
      </c>
      <c r="M2009" s="73">
        <f t="shared" si="448"/>
        <v>126.86</v>
      </c>
      <c r="N2009" s="72" t="str">
        <f t="shared" si="449"/>
        <v>0843</v>
      </c>
      <c r="O2009" s="74">
        <f t="shared" si="450"/>
        <v>0</v>
      </c>
      <c r="P2009" s="72">
        <f t="shared" si="451"/>
        <v>0</v>
      </c>
      <c r="Q2009" s="74">
        <f t="shared" si="452"/>
        <v>7</v>
      </c>
      <c r="R2009" s="72" t="str">
        <f t="shared" si="453"/>
        <v/>
      </c>
      <c r="S2009" s="72" t="str">
        <f t="shared" si="454"/>
        <v/>
      </c>
      <c r="AT2009" s="20">
        <f t="shared" si="455"/>
        <v>-9324</v>
      </c>
    </row>
    <row r="2010" spans="1:46" ht="33.75">
      <c r="A2010" s="54">
        <v>7130</v>
      </c>
      <c r="B2010" s="54" t="s">
        <v>1489</v>
      </c>
      <c r="C2010" s="58" t="s">
        <v>3000</v>
      </c>
      <c r="D2010" s="79">
        <v>7</v>
      </c>
      <c r="E2010" s="79">
        <v>7</v>
      </c>
      <c r="F2010" s="80">
        <v>725.22</v>
      </c>
      <c r="G2010" s="80">
        <v>103.6</v>
      </c>
      <c r="H2010" s="80">
        <v>725.22</v>
      </c>
      <c r="I2010" s="80" t="s">
        <v>28</v>
      </c>
      <c r="J2010" s="80" t="s">
        <v>28</v>
      </c>
      <c r="K2010" s="80">
        <v>103.6</v>
      </c>
      <c r="L2010" s="73">
        <f t="shared" si="447"/>
        <v>103.6</v>
      </c>
      <c r="M2010" s="73">
        <f t="shared" si="448"/>
        <v>126.86</v>
      </c>
      <c r="N2010" s="72" t="str">
        <f t="shared" si="449"/>
        <v>0843</v>
      </c>
      <c r="O2010" s="74">
        <f t="shared" si="450"/>
        <v>0</v>
      </c>
      <c r="P2010" s="72">
        <f t="shared" si="451"/>
        <v>0</v>
      </c>
      <c r="Q2010" s="74">
        <f t="shared" si="452"/>
        <v>7</v>
      </c>
      <c r="R2010" s="72" t="str">
        <f t="shared" si="453"/>
        <v/>
      </c>
      <c r="S2010" s="72" t="str">
        <f t="shared" si="454"/>
        <v/>
      </c>
      <c r="AT2010" s="20">
        <f t="shared" si="455"/>
        <v>-9324</v>
      </c>
    </row>
    <row r="2011" spans="1:46" ht="33.75">
      <c r="A2011" s="54">
        <v>7130</v>
      </c>
      <c r="B2011" s="54" t="s">
        <v>1490</v>
      </c>
      <c r="C2011" s="58" t="s">
        <v>3000</v>
      </c>
      <c r="D2011" s="79">
        <v>7</v>
      </c>
      <c r="E2011" s="79">
        <v>7</v>
      </c>
      <c r="F2011" s="80">
        <v>725.22</v>
      </c>
      <c r="G2011" s="80">
        <v>103.6</v>
      </c>
      <c r="H2011" s="80">
        <v>725.22</v>
      </c>
      <c r="I2011" s="80" t="s">
        <v>28</v>
      </c>
      <c r="J2011" s="80" t="s">
        <v>28</v>
      </c>
      <c r="K2011" s="80">
        <v>103.6</v>
      </c>
      <c r="L2011" s="73">
        <f t="shared" si="447"/>
        <v>103.6</v>
      </c>
      <c r="M2011" s="73">
        <f t="shared" si="448"/>
        <v>126.86</v>
      </c>
      <c r="N2011" s="72" t="str">
        <f t="shared" si="449"/>
        <v>0843</v>
      </c>
      <c r="O2011" s="74">
        <f t="shared" si="450"/>
        <v>0</v>
      </c>
      <c r="P2011" s="72">
        <f t="shared" si="451"/>
        <v>0</v>
      </c>
      <c r="Q2011" s="74">
        <f t="shared" si="452"/>
        <v>7</v>
      </c>
      <c r="R2011" s="72" t="str">
        <f t="shared" si="453"/>
        <v/>
      </c>
      <c r="S2011" s="72" t="str">
        <f t="shared" si="454"/>
        <v/>
      </c>
      <c r="AT2011" s="20">
        <f t="shared" si="455"/>
        <v>-9324</v>
      </c>
    </row>
    <row r="2012" spans="1:46" ht="33.75">
      <c r="A2012" s="54">
        <v>7131</v>
      </c>
      <c r="B2012" s="54" t="s">
        <v>1499</v>
      </c>
      <c r="C2012" s="58" t="s">
        <v>3001</v>
      </c>
      <c r="D2012" s="79">
        <v>7</v>
      </c>
      <c r="E2012" s="79">
        <v>7</v>
      </c>
      <c r="F2012" s="80">
        <v>724.43</v>
      </c>
      <c r="G2012" s="80">
        <v>103.49</v>
      </c>
      <c r="H2012" s="80">
        <v>724.43</v>
      </c>
      <c r="I2012" s="80" t="s">
        <v>28</v>
      </c>
      <c r="J2012" s="80" t="s">
        <v>28</v>
      </c>
      <c r="K2012" s="80">
        <v>103.49</v>
      </c>
      <c r="L2012" s="73">
        <f t="shared" si="447"/>
        <v>103.49</v>
      </c>
      <c r="M2012" s="73">
        <f t="shared" si="448"/>
        <v>114.57</v>
      </c>
      <c r="N2012" s="72" t="str">
        <f t="shared" si="449"/>
        <v>0869</v>
      </c>
      <c r="O2012" s="74">
        <f t="shared" si="450"/>
        <v>0</v>
      </c>
      <c r="P2012" s="72">
        <f t="shared" si="451"/>
        <v>0</v>
      </c>
      <c r="Q2012" s="74">
        <f t="shared" si="452"/>
        <v>7</v>
      </c>
      <c r="R2012" s="72" t="str">
        <f t="shared" si="453"/>
        <v/>
      </c>
      <c r="S2012" s="72" t="str">
        <f t="shared" si="454"/>
        <v/>
      </c>
      <c r="AT2012" s="20">
        <f t="shared" si="455"/>
        <v>-9314.1</v>
      </c>
    </row>
    <row r="2013" spans="1:46" ht="33.75">
      <c r="A2013" s="54">
        <v>7131</v>
      </c>
      <c r="B2013" s="54" t="s">
        <v>1501</v>
      </c>
      <c r="C2013" s="58" t="s">
        <v>3001</v>
      </c>
      <c r="D2013" s="79">
        <v>7</v>
      </c>
      <c r="E2013" s="79">
        <v>7</v>
      </c>
      <c r="F2013" s="80">
        <v>724.43</v>
      </c>
      <c r="G2013" s="80">
        <v>103.49</v>
      </c>
      <c r="H2013" s="80">
        <v>724.43</v>
      </c>
      <c r="I2013" s="80" t="s">
        <v>28</v>
      </c>
      <c r="J2013" s="80" t="s">
        <v>28</v>
      </c>
      <c r="K2013" s="80">
        <v>103.49</v>
      </c>
      <c r="L2013" s="73">
        <f t="shared" si="447"/>
        <v>103.49</v>
      </c>
      <c r="M2013" s="73">
        <f t="shared" si="448"/>
        <v>114.57</v>
      </c>
      <c r="N2013" s="72" t="str">
        <f t="shared" si="449"/>
        <v>0869</v>
      </c>
      <c r="O2013" s="74">
        <f t="shared" si="450"/>
        <v>0</v>
      </c>
      <c r="P2013" s="72">
        <f t="shared" si="451"/>
        <v>0</v>
      </c>
      <c r="Q2013" s="74">
        <f t="shared" si="452"/>
        <v>7</v>
      </c>
      <c r="R2013" s="72" t="str">
        <f t="shared" si="453"/>
        <v/>
      </c>
      <c r="S2013" s="72" t="str">
        <f t="shared" si="454"/>
        <v/>
      </c>
      <c r="AT2013" s="20">
        <f t="shared" si="455"/>
        <v>-9314.1</v>
      </c>
    </row>
    <row r="2014" spans="1:46" ht="33.75">
      <c r="A2014" s="54">
        <v>7131</v>
      </c>
      <c r="B2014" s="54" t="s">
        <v>1503</v>
      </c>
      <c r="C2014" s="58" t="s">
        <v>3001</v>
      </c>
      <c r="D2014" s="79">
        <v>7</v>
      </c>
      <c r="E2014" s="79">
        <v>7</v>
      </c>
      <c r="F2014" s="80">
        <v>724.43</v>
      </c>
      <c r="G2014" s="80">
        <v>103.49</v>
      </c>
      <c r="H2014" s="80">
        <v>724.43</v>
      </c>
      <c r="I2014" s="80" t="s">
        <v>28</v>
      </c>
      <c r="J2014" s="80" t="s">
        <v>28</v>
      </c>
      <c r="K2014" s="80">
        <v>103.49</v>
      </c>
      <c r="L2014" s="73">
        <f t="shared" si="447"/>
        <v>103.49</v>
      </c>
      <c r="M2014" s="73">
        <f t="shared" si="448"/>
        <v>114.57</v>
      </c>
      <c r="N2014" s="72" t="str">
        <f t="shared" si="449"/>
        <v>0869</v>
      </c>
      <c r="O2014" s="74">
        <f t="shared" si="450"/>
        <v>0</v>
      </c>
      <c r="P2014" s="72">
        <f t="shared" si="451"/>
        <v>0</v>
      </c>
      <c r="Q2014" s="74">
        <f t="shared" si="452"/>
        <v>7</v>
      </c>
      <c r="R2014" s="72" t="str">
        <f t="shared" si="453"/>
        <v/>
      </c>
      <c r="S2014" s="72" t="str">
        <f t="shared" si="454"/>
        <v/>
      </c>
      <c r="AT2014" s="20">
        <f t="shared" si="455"/>
        <v>-9314.1</v>
      </c>
    </row>
    <row r="2015" spans="1:46" ht="33.75">
      <c r="A2015" s="54">
        <v>7131</v>
      </c>
      <c r="B2015" s="54" t="s">
        <v>1505</v>
      </c>
      <c r="C2015" s="58" t="s">
        <v>3001</v>
      </c>
      <c r="D2015" s="79">
        <v>7</v>
      </c>
      <c r="E2015" s="79">
        <v>7</v>
      </c>
      <c r="F2015" s="80">
        <v>724.43</v>
      </c>
      <c r="G2015" s="80">
        <v>103.49</v>
      </c>
      <c r="H2015" s="80">
        <v>724.43</v>
      </c>
      <c r="I2015" s="80" t="s">
        <v>28</v>
      </c>
      <c r="J2015" s="80" t="s">
        <v>28</v>
      </c>
      <c r="K2015" s="80">
        <v>103.49</v>
      </c>
      <c r="L2015" s="73">
        <f t="shared" si="447"/>
        <v>103.49</v>
      </c>
      <c r="M2015" s="73">
        <f t="shared" si="448"/>
        <v>114.57</v>
      </c>
      <c r="N2015" s="72" t="str">
        <f t="shared" si="449"/>
        <v>0869</v>
      </c>
      <c r="O2015" s="74">
        <f t="shared" si="450"/>
        <v>0</v>
      </c>
      <c r="P2015" s="72">
        <f t="shared" si="451"/>
        <v>0</v>
      </c>
      <c r="Q2015" s="74">
        <f t="shared" si="452"/>
        <v>7</v>
      </c>
      <c r="R2015" s="72" t="str">
        <f t="shared" si="453"/>
        <v/>
      </c>
      <c r="S2015" s="72" t="str">
        <f t="shared" si="454"/>
        <v/>
      </c>
      <c r="AT2015" s="20">
        <f t="shared" si="455"/>
        <v>-9314.1</v>
      </c>
    </row>
    <row r="2016" spans="1:46" ht="33.75">
      <c r="A2016" s="54">
        <v>7131</v>
      </c>
      <c r="B2016" s="54" t="s">
        <v>1509</v>
      </c>
      <c r="C2016" s="58" t="s">
        <v>3001</v>
      </c>
      <c r="D2016" s="79">
        <v>7</v>
      </c>
      <c r="E2016" s="79">
        <v>7</v>
      </c>
      <c r="F2016" s="80">
        <v>724.43</v>
      </c>
      <c r="G2016" s="80">
        <v>103.49</v>
      </c>
      <c r="H2016" s="80">
        <v>724.43</v>
      </c>
      <c r="I2016" s="80" t="s">
        <v>28</v>
      </c>
      <c r="J2016" s="80" t="s">
        <v>28</v>
      </c>
      <c r="K2016" s="80">
        <v>103.49</v>
      </c>
      <c r="L2016" s="73">
        <f t="shared" si="447"/>
        <v>103.49</v>
      </c>
      <c r="M2016" s="73">
        <f t="shared" si="448"/>
        <v>114.57</v>
      </c>
      <c r="N2016" s="72" t="str">
        <f t="shared" si="449"/>
        <v>0869</v>
      </c>
      <c r="O2016" s="74">
        <f t="shared" si="450"/>
        <v>0</v>
      </c>
      <c r="P2016" s="72">
        <f t="shared" si="451"/>
        <v>0</v>
      </c>
      <c r="Q2016" s="74">
        <f t="shared" si="452"/>
        <v>7</v>
      </c>
      <c r="R2016" s="72" t="str">
        <f t="shared" si="453"/>
        <v/>
      </c>
      <c r="S2016" s="72" t="str">
        <f t="shared" si="454"/>
        <v/>
      </c>
      <c r="AT2016" s="20">
        <f t="shared" si="455"/>
        <v>-9314.1</v>
      </c>
    </row>
    <row r="2017" spans="1:46" ht="33.75">
      <c r="A2017" s="54">
        <v>7131</v>
      </c>
      <c r="B2017" s="54" t="s">
        <v>1507</v>
      </c>
      <c r="C2017" s="58" t="s">
        <v>3001</v>
      </c>
      <c r="D2017" s="79">
        <v>7</v>
      </c>
      <c r="E2017" s="79">
        <v>7</v>
      </c>
      <c r="F2017" s="80">
        <v>724.43</v>
      </c>
      <c r="G2017" s="80">
        <v>103.49</v>
      </c>
      <c r="H2017" s="80">
        <v>724.43</v>
      </c>
      <c r="I2017" s="80" t="s">
        <v>28</v>
      </c>
      <c r="J2017" s="80" t="s">
        <v>28</v>
      </c>
      <c r="K2017" s="80">
        <v>103.49</v>
      </c>
      <c r="L2017" s="73">
        <f t="shared" si="447"/>
        <v>103.49</v>
      </c>
      <c r="M2017" s="73">
        <f t="shared" si="448"/>
        <v>114.57</v>
      </c>
      <c r="N2017" s="72" t="str">
        <f t="shared" si="449"/>
        <v>0869</v>
      </c>
      <c r="O2017" s="74">
        <f t="shared" si="450"/>
        <v>0</v>
      </c>
      <c r="P2017" s="72">
        <f t="shared" si="451"/>
        <v>0</v>
      </c>
      <c r="Q2017" s="74">
        <f t="shared" si="452"/>
        <v>7</v>
      </c>
      <c r="R2017" s="72" t="str">
        <f t="shared" si="453"/>
        <v/>
      </c>
      <c r="S2017" s="72" t="str">
        <f t="shared" si="454"/>
        <v/>
      </c>
      <c r="AT2017" s="20">
        <f t="shared" si="455"/>
        <v>-9314.1</v>
      </c>
    </row>
    <row r="2018" spans="1:46" ht="33.75">
      <c r="A2018" s="54">
        <v>7132</v>
      </c>
      <c r="B2018" s="54" t="s">
        <v>1515</v>
      </c>
      <c r="C2018" s="58" t="s">
        <v>3002</v>
      </c>
      <c r="D2018" s="79">
        <v>7</v>
      </c>
      <c r="E2018" s="79">
        <v>7</v>
      </c>
      <c r="F2018" s="80">
        <v>651.47</v>
      </c>
      <c r="G2018" s="80">
        <v>93.07</v>
      </c>
      <c r="H2018" s="80">
        <v>651.47</v>
      </c>
      <c r="I2018" s="80" t="s">
        <v>28</v>
      </c>
      <c r="J2018" s="80" t="s">
        <v>28</v>
      </c>
      <c r="K2018" s="80">
        <v>93.07</v>
      </c>
      <c r="L2018" s="73">
        <f t="shared" si="447"/>
        <v>93.07</v>
      </c>
      <c r="M2018" s="73">
        <f t="shared" si="448"/>
        <v>114.57</v>
      </c>
      <c r="N2018" s="72" t="str">
        <f t="shared" si="449"/>
        <v>0869</v>
      </c>
      <c r="O2018" s="74">
        <f t="shared" si="450"/>
        <v>0</v>
      </c>
      <c r="P2018" s="72">
        <f t="shared" si="451"/>
        <v>0</v>
      </c>
      <c r="Q2018" s="74">
        <f t="shared" si="452"/>
        <v>7</v>
      </c>
      <c r="R2018" s="72" t="str">
        <f t="shared" si="453"/>
        <v/>
      </c>
      <c r="S2018" s="72" t="str">
        <f t="shared" si="454"/>
        <v/>
      </c>
      <c r="AT2018" s="20">
        <f t="shared" si="455"/>
        <v>-8376.2999999999993</v>
      </c>
    </row>
    <row r="2019" spans="1:46" ht="33.75">
      <c r="A2019" s="54">
        <v>7132</v>
      </c>
      <c r="B2019" s="54" t="s">
        <v>1521</v>
      </c>
      <c r="C2019" s="58" t="s">
        <v>3002</v>
      </c>
      <c r="D2019" s="79">
        <v>7</v>
      </c>
      <c r="E2019" s="79">
        <v>7</v>
      </c>
      <c r="F2019" s="80">
        <v>651.47</v>
      </c>
      <c r="G2019" s="80">
        <v>93.07</v>
      </c>
      <c r="H2019" s="80">
        <v>651.47</v>
      </c>
      <c r="I2019" s="80" t="s">
        <v>28</v>
      </c>
      <c r="J2019" s="80" t="s">
        <v>28</v>
      </c>
      <c r="K2019" s="80">
        <v>93.07</v>
      </c>
      <c r="L2019" s="73">
        <f t="shared" si="447"/>
        <v>93.07</v>
      </c>
      <c r="M2019" s="73">
        <f t="shared" si="448"/>
        <v>114.57</v>
      </c>
      <c r="N2019" s="72" t="str">
        <f t="shared" si="449"/>
        <v>0869</v>
      </c>
      <c r="O2019" s="74">
        <f t="shared" si="450"/>
        <v>0</v>
      </c>
      <c r="P2019" s="72">
        <f t="shared" si="451"/>
        <v>0</v>
      </c>
      <c r="Q2019" s="74">
        <f t="shared" si="452"/>
        <v>7</v>
      </c>
      <c r="R2019" s="72" t="str">
        <f t="shared" si="453"/>
        <v/>
      </c>
      <c r="S2019" s="72" t="str">
        <f t="shared" si="454"/>
        <v/>
      </c>
      <c r="AT2019" s="20">
        <f t="shared" si="455"/>
        <v>-8376.2999999999993</v>
      </c>
    </row>
    <row r="2020" spans="1:46" ht="33.75">
      <c r="A2020" s="54">
        <v>7132</v>
      </c>
      <c r="B2020" s="54" t="s">
        <v>1519</v>
      </c>
      <c r="C2020" s="58" t="s">
        <v>3002</v>
      </c>
      <c r="D2020" s="79">
        <v>7</v>
      </c>
      <c r="E2020" s="79">
        <v>7</v>
      </c>
      <c r="F2020" s="80">
        <v>651.47</v>
      </c>
      <c r="G2020" s="80">
        <v>93.07</v>
      </c>
      <c r="H2020" s="80">
        <v>651.47</v>
      </c>
      <c r="I2020" s="80" t="s">
        <v>28</v>
      </c>
      <c r="J2020" s="80" t="s">
        <v>28</v>
      </c>
      <c r="K2020" s="80">
        <v>93.07</v>
      </c>
      <c r="L2020" s="73">
        <f t="shared" si="447"/>
        <v>93.07</v>
      </c>
      <c r="M2020" s="73">
        <f t="shared" si="448"/>
        <v>114.57</v>
      </c>
      <c r="N2020" s="72" t="str">
        <f t="shared" si="449"/>
        <v>0869</v>
      </c>
      <c r="O2020" s="74">
        <f t="shared" si="450"/>
        <v>0</v>
      </c>
      <c r="P2020" s="72">
        <f t="shared" si="451"/>
        <v>0</v>
      </c>
      <c r="Q2020" s="74">
        <f t="shared" si="452"/>
        <v>7</v>
      </c>
      <c r="R2020" s="72" t="str">
        <f t="shared" si="453"/>
        <v/>
      </c>
      <c r="S2020" s="72" t="str">
        <f t="shared" si="454"/>
        <v/>
      </c>
      <c r="AT2020" s="20">
        <f t="shared" si="455"/>
        <v>-8376.2999999999993</v>
      </c>
    </row>
    <row r="2021" spans="1:46" ht="33.75">
      <c r="A2021" s="54">
        <v>7132</v>
      </c>
      <c r="B2021" s="54" t="s">
        <v>1511</v>
      </c>
      <c r="C2021" s="58" t="s">
        <v>3002</v>
      </c>
      <c r="D2021" s="79">
        <v>7</v>
      </c>
      <c r="E2021" s="79">
        <v>7</v>
      </c>
      <c r="F2021" s="80">
        <v>651.47</v>
      </c>
      <c r="G2021" s="80">
        <v>93.07</v>
      </c>
      <c r="H2021" s="80">
        <v>651.47</v>
      </c>
      <c r="I2021" s="80" t="s">
        <v>28</v>
      </c>
      <c r="J2021" s="80" t="s">
        <v>28</v>
      </c>
      <c r="K2021" s="80">
        <v>93.07</v>
      </c>
      <c r="L2021" s="73">
        <f t="shared" si="447"/>
        <v>93.07</v>
      </c>
      <c r="M2021" s="73">
        <f t="shared" si="448"/>
        <v>114.57</v>
      </c>
      <c r="N2021" s="72" t="str">
        <f t="shared" si="449"/>
        <v>0869</v>
      </c>
      <c r="O2021" s="74">
        <f t="shared" si="450"/>
        <v>0</v>
      </c>
      <c r="P2021" s="72">
        <f t="shared" si="451"/>
        <v>0</v>
      </c>
      <c r="Q2021" s="74">
        <f t="shared" si="452"/>
        <v>7</v>
      </c>
      <c r="R2021" s="72" t="str">
        <f t="shared" si="453"/>
        <v/>
      </c>
      <c r="S2021" s="72" t="str">
        <f t="shared" si="454"/>
        <v/>
      </c>
      <c r="AT2021" s="20">
        <f t="shared" si="455"/>
        <v>-8376.2999999999993</v>
      </c>
    </row>
    <row r="2022" spans="1:46" ht="33.75">
      <c r="A2022" s="54">
        <v>7132</v>
      </c>
      <c r="B2022" s="54" t="s">
        <v>1513</v>
      </c>
      <c r="C2022" s="58" t="s">
        <v>3002</v>
      </c>
      <c r="D2022" s="79">
        <v>7</v>
      </c>
      <c r="E2022" s="79">
        <v>7</v>
      </c>
      <c r="F2022" s="80">
        <v>651.47</v>
      </c>
      <c r="G2022" s="80">
        <v>93.07</v>
      </c>
      <c r="H2022" s="80">
        <v>651.47</v>
      </c>
      <c r="I2022" s="80" t="s">
        <v>28</v>
      </c>
      <c r="J2022" s="80" t="s">
        <v>28</v>
      </c>
      <c r="K2022" s="80">
        <v>93.07</v>
      </c>
      <c r="L2022" s="73">
        <f t="shared" si="447"/>
        <v>93.07</v>
      </c>
      <c r="M2022" s="73">
        <f t="shared" si="448"/>
        <v>114.57</v>
      </c>
      <c r="N2022" s="72" t="str">
        <f t="shared" si="449"/>
        <v>0869</v>
      </c>
      <c r="O2022" s="74">
        <f t="shared" si="450"/>
        <v>0</v>
      </c>
      <c r="P2022" s="72">
        <f t="shared" si="451"/>
        <v>0</v>
      </c>
      <c r="Q2022" s="74">
        <f t="shared" si="452"/>
        <v>7</v>
      </c>
      <c r="R2022" s="72" t="str">
        <f t="shared" si="453"/>
        <v/>
      </c>
      <c r="S2022" s="72" t="str">
        <f t="shared" si="454"/>
        <v/>
      </c>
      <c r="AT2022" s="20">
        <f t="shared" si="455"/>
        <v>-8376.2999999999993</v>
      </c>
    </row>
    <row r="2023" spans="1:46" ht="33.75">
      <c r="A2023" s="54">
        <v>7132</v>
      </c>
      <c r="B2023" s="54" t="s">
        <v>1517</v>
      </c>
      <c r="C2023" s="58" t="s">
        <v>3002</v>
      </c>
      <c r="D2023" s="79">
        <v>7</v>
      </c>
      <c r="E2023" s="79">
        <v>7</v>
      </c>
      <c r="F2023" s="80">
        <v>651.47</v>
      </c>
      <c r="G2023" s="80">
        <v>93.07</v>
      </c>
      <c r="H2023" s="80">
        <v>651.47</v>
      </c>
      <c r="I2023" s="80" t="s">
        <v>28</v>
      </c>
      <c r="J2023" s="80" t="s">
        <v>28</v>
      </c>
      <c r="K2023" s="80">
        <v>93.07</v>
      </c>
      <c r="L2023" s="73">
        <f t="shared" si="447"/>
        <v>93.07</v>
      </c>
      <c r="M2023" s="73">
        <f t="shared" si="448"/>
        <v>114.57</v>
      </c>
      <c r="N2023" s="72" t="str">
        <f t="shared" si="449"/>
        <v>0869</v>
      </c>
      <c r="O2023" s="74">
        <f t="shared" si="450"/>
        <v>0</v>
      </c>
      <c r="P2023" s="72">
        <f t="shared" si="451"/>
        <v>0</v>
      </c>
      <c r="Q2023" s="74">
        <f t="shared" si="452"/>
        <v>7</v>
      </c>
      <c r="R2023" s="72" t="str">
        <f t="shared" si="453"/>
        <v/>
      </c>
      <c r="S2023" s="72" t="str">
        <f t="shared" si="454"/>
        <v/>
      </c>
      <c r="AT2023" s="20">
        <f t="shared" si="455"/>
        <v>-8376.2999999999993</v>
      </c>
    </row>
    <row r="2024" spans="1:46" ht="33.75">
      <c r="A2024" s="54">
        <v>7133</v>
      </c>
      <c r="B2024" s="54" t="s">
        <v>1525</v>
      </c>
      <c r="C2024" s="58" t="s">
        <v>3003</v>
      </c>
      <c r="D2024" s="79">
        <v>7</v>
      </c>
      <c r="E2024" s="79">
        <v>7</v>
      </c>
      <c r="F2024" s="80">
        <v>553.46</v>
      </c>
      <c r="G2024" s="80">
        <v>79.069999999999993</v>
      </c>
      <c r="H2024" s="80">
        <v>553.46</v>
      </c>
      <c r="I2024" s="80" t="s">
        <v>28</v>
      </c>
      <c r="J2024" s="80" t="s">
        <v>28</v>
      </c>
      <c r="K2024" s="80">
        <v>79.069999999999993</v>
      </c>
      <c r="L2024" s="73">
        <f t="shared" si="447"/>
        <v>79.069999999999993</v>
      </c>
      <c r="M2024" s="73">
        <f t="shared" si="448"/>
        <v>114.57</v>
      </c>
      <c r="N2024" s="72" t="str">
        <f t="shared" si="449"/>
        <v>0869</v>
      </c>
      <c r="O2024" s="74">
        <f t="shared" si="450"/>
        <v>0</v>
      </c>
      <c r="P2024" s="72">
        <f t="shared" si="451"/>
        <v>0</v>
      </c>
      <c r="Q2024" s="74">
        <f t="shared" si="452"/>
        <v>7</v>
      </c>
      <c r="R2024" s="72" t="str">
        <f t="shared" si="453"/>
        <v/>
      </c>
      <c r="S2024" s="72" t="str">
        <f t="shared" si="454"/>
        <v/>
      </c>
      <c r="AT2024" s="20">
        <f t="shared" si="455"/>
        <v>-7116.2999999999993</v>
      </c>
    </row>
    <row r="2025" spans="1:46" ht="33.75">
      <c r="A2025" s="54">
        <v>7133</v>
      </c>
      <c r="B2025" s="54" t="s">
        <v>1529</v>
      </c>
      <c r="C2025" s="58" t="s">
        <v>3003</v>
      </c>
      <c r="D2025" s="79">
        <v>7</v>
      </c>
      <c r="E2025" s="79">
        <v>7</v>
      </c>
      <c r="F2025" s="80">
        <v>553.46</v>
      </c>
      <c r="G2025" s="80">
        <v>79.069999999999993</v>
      </c>
      <c r="H2025" s="80">
        <v>553.46</v>
      </c>
      <c r="I2025" s="80" t="s">
        <v>28</v>
      </c>
      <c r="J2025" s="80" t="s">
        <v>28</v>
      </c>
      <c r="K2025" s="80">
        <v>79.069999999999993</v>
      </c>
      <c r="L2025" s="73">
        <f t="shared" si="447"/>
        <v>79.069999999999993</v>
      </c>
      <c r="M2025" s="73">
        <f t="shared" si="448"/>
        <v>114.57</v>
      </c>
      <c r="N2025" s="72" t="str">
        <f t="shared" si="449"/>
        <v>0869</v>
      </c>
      <c r="O2025" s="74">
        <f t="shared" si="450"/>
        <v>0</v>
      </c>
      <c r="P2025" s="72">
        <f t="shared" si="451"/>
        <v>0</v>
      </c>
      <c r="Q2025" s="74">
        <f t="shared" si="452"/>
        <v>7</v>
      </c>
      <c r="R2025" s="72" t="str">
        <f t="shared" si="453"/>
        <v/>
      </c>
      <c r="S2025" s="72" t="str">
        <f t="shared" si="454"/>
        <v/>
      </c>
      <c r="AT2025" s="20">
        <f t="shared" si="455"/>
        <v>-7116.2999999999993</v>
      </c>
    </row>
    <row r="2026" spans="1:46" ht="33.75">
      <c r="A2026" s="54">
        <v>7133</v>
      </c>
      <c r="B2026" s="54" t="s">
        <v>1527</v>
      </c>
      <c r="C2026" s="58" t="s">
        <v>3003</v>
      </c>
      <c r="D2026" s="79">
        <v>7</v>
      </c>
      <c r="E2026" s="79">
        <v>7</v>
      </c>
      <c r="F2026" s="80">
        <v>553.46</v>
      </c>
      <c r="G2026" s="80">
        <v>79.069999999999993</v>
      </c>
      <c r="H2026" s="80">
        <v>553.46</v>
      </c>
      <c r="I2026" s="80" t="s">
        <v>28</v>
      </c>
      <c r="J2026" s="80" t="s">
        <v>28</v>
      </c>
      <c r="K2026" s="80">
        <v>79.069999999999993</v>
      </c>
      <c r="L2026" s="73">
        <f t="shared" si="447"/>
        <v>79.069999999999993</v>
      </c>
      <c r="M2026" s="73">
        <f t="shared" si="448"/>
        <v>114.57</v>
      </c>
      <c r="N2026" s="72" t="str">
        <f t="shared" si="449"/>
        <v>0869</v>
      </c>
      <c r="O2026" s="74">
        <f t="shared" si="450"/>
        <v>0</v>
      </c>
      <c r="P2026" s="72">
        <f t="shared" si="451"/>
        <v>0</v>
      </c>
      <c r="Q2026" s="74">
        <f t="shared" si="452"/>
        <v>7</v>
      </c>
      <c r="R2026" s="72" t="str">
        <f t="shared" si="453"/>
        <v/>
      </c>
      <c r="S2026" s="72" t="str">
        <f t="shared" si="454"/>
        <v/>
      </c>
      <c r="AT2026" s="20">
        <f t="shared" si="455"/>
        <v>-7116.2999999999993</v>
      </c>
    </row>
    <row r="2027" spans="1:46" ht="33.75">
      <c r="A2027" s="54">
        <v>7133</v>
      </c>
      <c r="B2027" s="54" t="s">
        <v>1531</v>
      </c>
      <c r="C2027" s="58" t="s">
        <v>3003</v>
      </c>
      <c r="D2027" s="79">
        <v>7</v>
      </c>
      <c r="E2027" s="79">
        <v>7</v>
      </c>
      <c r="F2027" s="80">
        <v>553.46</v>
      </c>
      <c r="G2027" s="80">
        <v>79.069999999999993</v>
      </c>
      <c r="H2027" s="80">
        <v>553.46</v>
      </c>
      <c r="I2027" s="80" t="s">
        <v>28</v>
      </c>
      <c r="J2027" s="80" t="s">
        <v>28</v>
      </c>
      <c r="K2027" s="80">
        <v>79.069999999999993</v>
      </c>
      <c r="L2027" s="73">
        <f t="shared" si="447"/>
        <v>79.069999999999993</v>
      </c>
      <c r="M2027" s="73">
        <f t="shared" si="448"/>
        <v>114.57</v>
      </c>
      <c r="N2027" s="72" t="str">
        <f t="shared" si="449"/>
        <v>0869</v>
      </c>
      <c r="O2027" s="74">
        <f t="shared" si="450"/>
        <v>0</v>
      </c>
      <c r="P2027" s="72">
        <f t="shared" si="451"/>
        <v>0</v>
      </c>
      <c r="Q2027" s="74">
        <f t="shared" si="452"/>
        <v>7</v>
      </c>
      <c r="R2027" s="72" t="str">
        <f t="shared" si="453"/>
        <v/>
      </c>
      <c r="S2027" s="72" t="str">
        <f t="shared" si="454"/>
        <v/>
      </c>
      <c r="AT2027" s="20">
        <f t="shared" si="455"/>
        <v>-7116.2999999999993</v>
      </c>
    </row>
    <row r="2028" spans="1:46" ht="33.75">
      <c r="A2028" s="54">
        <v>7133</v>
      </c>
      <c r="B2028" s="54" t="s">
        <v>1523</v>
      </c>
      <c r="C2028" s="58" t="s">
        <v>3003</v>
      </c>
      <c r="D2028" s="79">
        <v>7</v>
      </c>
      <c r="E2028" s="79">
        <v>7</v>
      </c>
      <c r="F2028" s="80">
        <v>553.46</v>
      </c>
      <c r="G2028" s="80">
        <v>79.069999999999993</v>
      </c>
      <c r="H2028" s="80">
        <v>553.46</v>
      </c>
      <c r="I2028" s="80" t="s">
        <v>28</v>
      </c>
      <c r="J2028" s="80" t="s">
        <v>28</v>
      </c>
      <c r="K2028" s="80">
        <v>79.069999999999993</v>
      </c>
      <c r="L2028" s="73">
        <f t="shared" si="447"/>
        <v>79.069999999999993</v>
      </c>
      <c r="M2028" s="73">
        <f t="shared" si="448"/>
        <v>114.57</v>
      </c>
      <c r="N2028" s="72" t="str">
        <f t="shared" si="449"/>
        <v>0869</v>
      </c>
      <c r="O2028" s="74">
        <f t="shared" si="450"/>
        <v>0</v>
      </c>
      <c r="P2028" s="72">
        <f t="shared" si="451"/>
        <v>0</v>
      </c>
      <c r="Q2028" s="74">
        <f t="shared" si="452"/>
        <v>7</v>
      </c>
      <c r="R2028" s="72" t="str">
        <f t="shared" si="453"/>
        <v/>
      </c>
      <c r="S2028" s="72" t="str">
        <f t="shared" si="454"/>
        <v/>
      </c>
      <c r="AT2028" s="20">
        <f t="shared" si="455"/>
        <v>-7116.2999999999993</v>
      </c>
    </row>
    <row r="2029" spans="1:46" ht="33.75">
      <c r="A2029" s="54">
        <v>7133</v>
      </c>
      <c r="B2029" s="54" t="s">
        <v>1533</v>
      </c>
      <c r="C2029" s="58" t="s">
        <v>3003</v>
      </c>
      <c r="D2029" s="79">
        <v>7</v>
      </c>
      <c r="E2029" s="79">
        <v>7</v>
      </c>
      <c r="F2029" s="80">
        <v>553.46</v>
      </c>
      <c r="G2029" s="80">
        <v>79.069999999999993</v>
      </c>
      <c r="H2029" s="80">
        <v>553.46</v>
      </c>
      <c r="I2029" s="80" t="s">
        <v>28</v>
      </c>
      <c r="J2029" s="80" t="s">
        <v>28</v>
      </c>
      <c r="K2029" s="80">
        <v>79.069999999999993</v>
      </c>
      <c r="L2029" s="73">
        <f t="shared" si="447"/>
        <v>79.069999999999993</v>
      </c>
      <c r="M2029" s="73">
        <f t="shared" si="448"/>
        <v>114.57</v>
      </c>
      <c r="N2029" s="72" t="str">
        <f t="shared" si="449"/>
        <v>0869</v>
      </c>
      <c r="O2029" s="74">
        <f t="shared" si="450"/>
        <v>0</v>
      </c>
      <c r="P2029" s="72">
        <f t="shared" si="451"/>
        <v>0</v>
      </c>
      <c r="Q2029" s="74">
        <f t="shared" si="452"/>
        <v>7</v>
      </c>
      <c r="R2029" s="72" t="str">
        <f t="shared" si="453"/>
        <v/>
      </c>
      <c r="S2029" s="72" t="str">
        <f t="shared" si="454"/>
        <v/>
      </c>
      <c r="AT2029" s="20">
        <f t="shared" si="455"/>
        <v>-7116.2999999999993</v>
      </c>
    </row>
    <row r="2030" spans="1:46" ht="33.75">
      <c r="A2030" s="54">
        <v>7134</v>
      </c>
      <c r="B2030" s="54" t="s">
        <v>1543</v>
      </c>
      <c r="C2030" s="58" t="s">
        <v>3004</v>
      </c>
      <c r="D2030" s="79">
        <v>7</v>
      </c>
      <c r="E2030" s="79">
        <v>7</v>
      </c>
      <c r="F2030" s="80">
        <v>711.98</v>
      </c>
      <c r="G2030" s="80">
        <v>101.71</v>
      </c>
      <c r="H2030" s="80">
        <v>711.98</v>
      </c>
      <c r="I2030" s="80" t="s">
        <v>28</v>
      </c>
      <c r="J2030" s="80" t="s">
        <v>28</v>
      </c>
      <c r="K2030" s="80">
        <v>101.71</v>
      </c>
      <c r="L2030" s="73">
        <f t="shared" si="447"/>
        <v>101.71</v>
      </c>
      <c r="M2030" s="73">
        <f t="shared" si="448"/>
        <v>114.9</v>
      </c>
      <c r="N2030" s="72" t="str">
        <f t="shared" si="449"/>
        <v>0870</v>
      </c>
      <c r="O2030" s="74">
        <f t="shared" si="450"/>
        <v>0</v>
      </c>
      <c r="P2030" s="72">
        <f t="shared" si="451"/>
        <v>0</v>
      </c>
      <c r="Q2030" s="74">
        <f t="shared" si="452"/>
        <v>7</v>
      </c>
      <c r="R2030" s="72" t="str">
        <f t="shared" si="453"/>
        <v/>
      </c>
      <c r="S2030" s="72" t="str">
        <f t="shared" si="454"/>
        <v/>
      </c>
      <c r="AT2030" s="20">
        <f t="shared" si="455"/>
        <v>-9153.9</v>
      </c>
    </row>
    <row r="2031" spans="1:46" ht="33.75">
      <c r="A2031" s="54">
        <v>7134</v>
      </c>
      <c r="B2031" s="54" t="s">
        <v>1545</v>
      </c>
      <c r="C2031" s="58" t="s">
        <v>3004</v>
      </c>
      <c r="D2031" s="79">
        <v>7</v>
      </c>
      <c r="E2031" s="79">
        <v>7</v>
      </c>
      <c r="F2031" s="80">
        <v>711.98</v>
      </c>
      <c r="G2031" s="80">
        <v>101.71</v>
      </c>
      <c r="H2031" s="80">
        <v>711.98</v>
      </c>
      <c r="I2031" s="80" t="s">
        <v>28</v>
      </c>
      <c r="J2031" s="80" t="s">
        <v>28</v>
      </c>
      <c r="K2031" s="80">
        <v>101.71</v>
      </c>
      <c r="L2031" s="73">
        <f t="shared" si="447"/>
        <v>101.71</v>
      </c>
      <c r="M2031" s="73">
        <f t="shared" si="448"/>
        <v>114.9</v>
      </c>
      <c r="N2031" s="72" t="str">
        <f t="shared" si="449"/>
        <v>0870</v>
      </c>
      <c r="O2031" s="74">
        <f t="shared" si="450"/>
        <v>0</v>
      </c>
      <c r="P2031" s="72">
        <f t="shared" si="451"/>
        <v>0</v>
      </c>
      <c r="Q2031" s="74">
        <f t="shared" si="452"/>
        <v>7</v>
      </c>
      <c r="R2031" s="72" t="str">
        <f t="shared" si="453"/>
        <v/>
      </c>
      <c r="S2031" s="72" t="str">
        <f t="shared" si="454"/>
        <v/>
      </c>
      <c r="AT2031" s="20">
        <f t="shared" si="455"/>
        <v>-9153.9</v>
      </c>
    </row>
    <row r="2032" spans="1:46" ht="33.75">
      <c r="A2032" s="54">
        <v>7134</v>
      </c>
      <c r="B2032" s="54" t="s">
        <v>1547</v>
      </c>
      <c r="C2032" s="58" t="s">
        <v>3004</v>
      </c>
      <c r="D2032" s="79">
        <v>7</v>
      </c>
      <c r="E2032" s="79">
        <v>7</v>
      </c>
      <c r="F2032" s="80">
        <v>711.98</v>
      </c>
      <c r="G2032" s="80">
        <v>101.71</v>
      </c>
      <c r="H2032" s="80">
        <v>711.98</v>
      </c>
      <c r="I2032" s="80" t="s">
        <v>28</v>
      </c>
      <c r="J2032" s="80" t="s">
        <v>28</v>
      </c>
      <c r="K2032" s="80">
        <v>101.71</v>
      </c>
      <c r="L2032" s="73">
        <f t="shared" si="447"/>
        <v>101.71</v>
      </c>
      <c r="M2032" s="73">
        <f t="shared" si="448"/>
        <v>114.9</v>
      </c>
      <c r="N2032" s="72" t="str">
        <f t="shared" si="449"/>
        <v>0870</v>
      </c>
      <c r="O2032" s="74">
        <f t="shared" si="450"/>
        <v>0</v>
      </c>
      <c r="P2032" s="72">
        <f t="shared" si="451"/>
        <v>0</v>
      </c>
      <c r="Q2032" s="74">
        <f t="shared" si="452"/>
        <v>7</v>
      </c>
      <c r="R2032" s="72" t="str">
        <f t="shared" si="453"/>
        <v/>
      </c>
      <c r="S2032" s="72" t="str">
        <f t="shared" si="454"/>
        <v/>
      </c>
      <c r="AT2032" s="20">
        <f t="shared" si="455"/>
        <v>-9153.9</v>
      </c>
    </row>
    <row r="2033" spans="1:46" ht="33.75">
      <c r="A2033" s="54">
        <v>7134</v>
      </c>
      <c r="B2033" s="54" t="s">
        <v>1537</v>
      </c>
      <c r="C2033" s="58" t="s">
        <v>3004</v>
      </c>
      <c r="D2033" s="79">
        <v>7</v>
      </c>
      <c r="E2033" s="79">
        <v>7</v>
      </c>
      <c r="F2033" s="80">
        <v>711.98</v>
      </c>
      <c r="G2033" s="80">
        <v>101.71</v>
      </c>
      <c r="H2033" s="80">
        <v>711.98</v>
      </c>
      <c r="I2033" s="80" t="s">
        <v>28</v>
      </c>
      <c r="J2033" s="80" t="s">
        <v>28</v>
      </c>
      <c r="K2033" s="80">
        <v>101.71</v>
      </c>
      <c r="L2033" s="73">
        <f t="shared" si="447"/>
        <v>101.71</v>
      </c>
      <c r="M2033" s="73">
        <f t="shared" si="448"/>
        <v>114.9</v>
      </c>
      <c r="N2033" s="72" t="str">
        <f t="shared" si="449"/>
        <v>0870</v>
      </c>
      <c r="O2033" s="74">
        <f t="shared" si="450"/>
        <v>0</v>
      </c>
      <c r="P2033" s="72">
        <f t="shared" si="451"/>
        <v>0</v>
      </c>
      <c r="Q2033" s="74">
        <f t="shared" si="452"/>
        <v>7</v>
      </c>
      <c r="R2033" s="72" t="str">
        <f t="shared" si="453"/>
        <v/>
      </c>
      <c r="S2033" s="72" t="str">
        <f t="shared" si="454"/>
        <v/>
      </c>
      <c r="AT2033" s="20">
        <f t="shared" si="455"/>
        <v>-9153.9</v>
      </c>
    </row>
    <row r="2034" spans="1:46" ht="33.75">
      <c r="A2034" s="54">
        <v>7134</v>
      </c>
      <c r="B2034" s="54" t="s">
        <v>1539</v>
      </c>
      <c r="C2034" s="58" t="s">
        <v>3004</v>
      </c>
      <c r="D2034" s="79">
        <v>7</v>
      </c>
      <c r="E2034" s="79">
        <v>7</v>
      </c>
      <c r="F2034" s="80">
        <v>711.98</v>
      </c>
      <c r="G2034" s="80">
        <v>101.71</v>
      </c>
      <c r="H2034" s="80">
        <v>711.98</v>
      </c>
      <c r="I2034" s="80" t="s">
        <v>28</v>
      </c>
      <c r="J2034" s="80" t="s">
        <v>28</v>
      </c>
      <c r="K2034" s="80">
        <v>101.71</v>
      </c>
      <c r="L2034" s="73">
        <f t="shared" si="447"/>
        <v>101.71</v>
      </c>
      <c r="M2034" s="73">
        <f t="shared" si="448"/>
        <v>114.9</v>
      </c>
      <c r="N2034" s="72" t="str">
        <f t="shared" si="449"/>
        <v>0870</v>
      </c>
      <c r="O2034" s="74">
        <f t="shared" si="450"/>
        <v>0</v>
      </c>
      <c r="P2034" s="72">
        <f t="shared" si="451"/>
        <v>0</v>
      </c>
      <c r="Q2034" s="74">
        <f t="shared" si="452"/>
        <v>7</v>
      </c>
      <c r="R2034" s="72" t="str">
        <f t="shared" si="453"/>
        <v/>
      </c>
      <c r="S2034" s="72" t="str">
        <f t="shared" si="454"/>
        <v/>
      </c>
      <c r="AT2034" s="20">
        <f t="shared" si="455"/>
        <v>-9153.9</v>
      </c>
    </row>
    <row r="2035" spans="1:46" ht="33.75">
      <c r="A2035" s="54">
        <v>7134</v>
      </c>
      <c r="B2035" s="54" t="s">
        <v>1541</v>
      </c>
      <c r="C2035" s="58" t="s">
        <v>3004</v>
      </c>
      <c r="D2035" s="79">
        <v>7</v>
      </c>
      <c r="E2035" s="79">
        <v>7</v>
      </c>
      <c r="F2035" s="80">
        <v>711.98</v>
      </c>
      <c r="G2035" s="80">
        <v>101.71</v>
      </c>
      <c r="H2035" s="80">
        <v>711.98</v>
      </c>
      <c r="I2035" s="80" t="s">
        <v>28</v>
      </c>
      <c r="J2035" s="80" t="s">
        <v>28</v>
      </c>
      <c r="K2035" s="80">
        <v>101.71</v>
      </c>
      <c r="L2035" s="73">
        <f t="shared" si="447"/>
        <v>101.71</v>
      </c>
      <c r="M2035" s="73">
        <f t="shared" si="448"/>
        <v>114.9</v>
      </c>
      <c r="N2035" s="72" t="str">
        <f t="shared" si="449"/>
        <v>0870</v>
      </c>
      <c r="O2035" s="74">
        <f t="shared" si="450"/>
        <v>0</v>
      </c>
      <c r="P2035" s="72">
        <f t="shared" si="451"/>
        <v>0</v>
      </c>
      <c r="Q2035" s="74">
        <f t="shared" si="452"/>
        <v>7</v>
      </c>
      <c r="R2035" s="72" t="str">
        <f t="shared" si="453"/>
        <v/>
      </c>
      <c r="S2035" s="72" t="str">
        <f t="shared" si="454"/>
        <v/>
      </c>
      <c r="AT2035" s="20">
        <f t="shared" si="455"/>
        <v>-9153.9</v>
      </c>
    </row>
    <row r="2036" spans="1:46" ht="22.5">
      <c r="A2036" s="54">
        <v>7135</v>
      </c>
      <c r="B2036" s="54" t="s">
        <v>1549</v>
      </c>
      <c r="C2036" s="58" t="s">
        <v>3005</v>
      </c>
      <c r="D2036" s="79">
        <v>7</v>
      </c>
      <c r="E2036" s="79">
        <v>7</v>
      </c>
      <c r="F2036" s="80">
        <v>708.41</v>
      </c>
      <c r="G2036" s="80">
        <v>101.2</v>
      </c>
      <c r="H2036" s="80">
        <v>708.41</v>
      </c>
      <c r="I2036" s="80" t="s">
        <v>28</v>
      </c>
      <c r="J2036" s="80" t="s">
        <v>28</v>
      </c>
      <c r="K2036" s="80">
        <v>101.2</v>
      </c>
      <c r="L2036" s="73">
        <f t="shared" si="447"/>
        <v>101.2</v>
      </c>
      <c r="M2036" s="73">
        <f t="shared" si="448"/>
        <v>114.9</v>
      </c>
      <c r="N2036" s="72" t="str">
        <f t="shared" si="449"/>
        <v>0870</v>
      </c>
      <c r="O2036" s="74">
        <f t="shared" si="450"/>
        <v>0</v>
      </c>
      <c r="P2036" s="72">
        <f t="shared" si="451"/>
        <v>0</v>
      </c>
      <c r="Q2036" s="74">
        <f t="shared" si="452"/>
        <v>7</v>
      </c>
      <c r="R2036" s="72" t="str">
        <f t="shared" si="453"/>
        <v/>
      </c>
      <c r="S2036" s="72" t="str">
        <f t="shared" si="454"/>
        <v/>
      </c>
      <c r="AT2036" s="20">
        <f t="shared" si="455"/>
        <v>-9108</v>
      </c>
    </row>
    <row r="2037" spans="1:46" ht="22.5">
      <c r="A2037" s="54">
        <v>7135</v>
      </c>
      <c r="B2037" s="54" t="s">
        <v>1553</v>
      </c>
      <c r="C2037" s="58" t="s">
        <v>3005</v>
      </c>
      <c r="D2037" s="79">
        <v>7</v>
      </c>
      <c r="E2037" s="79">
        <v>7</v>
      </c>
      <c r="F2037" s="80">
        <v>708.41</v>
      </c>
      <c r="G2037" s="80">
        <v>101.2</v>
      </c>
      <c r="H2037" s="80">
        <v>708.41</v>
      </c>
      <c r="I2037" s="80" t="s">
        <v>28</v>
      </c>
      <c r="J2037" s="80" t="s">
        <v>28</v>
      </c>
      <c r="K2037" s="80">
        <v>101.2</v>
      </c>
      <c r="L2037" s="73">
        <f t="shared" si="447"/>
        <v>101.2</v>
      </c>
      <c r="M2037" s="73">
        <f t="shared" si="448"/>
        <v>114.9</v>
      </c>
      <c r="N2037" s="72" t="str">
        <f t="shared" si="449"/>
        <v>0870</v>
      </c>
      <c r="O2037" s="74">
        <f t="shared" si="450"/>
        <v>0</v>
      </c>
      <c r="P2037" s="72">
        <f t="shared" si="451"/>
        <v>0</v>
      </c>
      <c r="Q2037" s="74">
        <f t="shared" si="452"/>
        <v>7</v>
      </c>
      <c r="R2037" s="72" t="str">
        <f t="shared" si="453"/>
        <v/>
      </c>
      <c r="S2037" s="72" t="str">
        <f t="shared" si="454"/>
        <v/>
      </c>
      <c r="AT2037" s="20">
        <f t="shared" si="455"/>
        <v>-9108</v>
      </c>
    </row>
    <row r="2038" spans="1:46" ht="22.5">
      <c r="A2038" s="54">
        <v>7135</v>
      </c>
      <c r="B2038" s="54" t="s">
        <v>1551</v>
      </c>
      <c r="C2038" s="58" t="s">
        <v>3005</v>
      </c>
      <c r="D2038" s="79">
        <v>7</v>
      </c>
      <c r="E2038" s="79">
        <v>7</v>
      </c>
      <c r="F2038" s="80">
        <v>708.41</v>
      </c>
      <c r="G2038" s="80">
        <v>101.2</v>
      </c>
      <c r="H2038" s="80">
        <v>708.41</v>
      </c>
      <c r="I2038" s="80" t="s">
        <v>28</v>
      </c>
      <c r="J2038" s="80" t="s">
        <v>28</v>
      </c>
      <c r="K2038" s="80">
        <v>101.2</v>
      </c>
      <c r="L2038" s="73">
        <f t="shared" si="447"/>
        <v>101.2</v>
      </c>
      <c r="M2038" s="73">
        <f t="shared" si="448"/>
        <v>114.9</v>
      </c>
      <c r="N2038" s="72" t="str">
        <f t="shared" si="449"/>
        <v>0870</v>
      </c>
      <c r="O2038" s="74">
        <f t="shared" si="450"/>
        <v>0</v>
      </c>
      <c r="P2038" s="72">
        <f t="shared" si="451"/>
        <v>0</v>
      </c>
      <c r="Q2038" s="74">
        <f t="shared" si="452"/>
        <v>7</v>
      </c>
      <c r="R2038" s="72" t="str">
        <f t="shared" si="453"/>
        <v/>
      </c>
      <c r="S2038" s="72" t="str">
        <f t="shared" si="454"/>
        <v/>
      </c>
      <c r="AT2038" s="20">
        <f t="shared" si="455"/>
        <v>-9108</v>
      </c>
    </row>
    <row r="2039" spans="1:46" ht="22.5">
      <c r="A2039" s="54">
        <v>7135</v>
      </c>
      <c r="B2039" s="54" t="s">
        <v>1559</v>
      </c>
      <c r="C2039" s="58" t="s">
        <v>3005</v>
      </c>
      <c r="D2039" s="79">
        <v>7</v>
      </c>
      <c r="E2039" s="79">
        <v>7</v>
      </c>
      <c r="F2039" s="80">
        <v>708.41</v>
      </c>
      <c r="G2039" s="80">
        <v>101.2</v>
      </c>
      <c r="H2039" s="80">
        <v>708.41</v>
      </c>
      <c r="I2039" s="80" t="s">
        <v>28</v>
      </c>
      <c r="J2039" s="80" t="s">
        <v>28</v>
      </c>
      <c r="K2039" s="80">
        <v>101.2</v>
      </c>
      <c r="L2039" s="73">
        <f t="shared" si="447"/>
        <v>101.2</v>
      </c>
      <c r="M2039" s="73">
        <f t="shared" si="448"/>
        <v>114.9</v>
      </c>
      <c r="N2039" s="72" t="str">
        <f t="shared" si="449"/>
        <v>0870</v>
      </c>
      <c r="O2039" s="74">
        <f t="shared" si="450"/>
        <v>0</v>
      </c>
      <c r="P2039" s="72">
        <f t="shared" si="451"/>
        <v>0</v>
      </c>
      <c r="Q2039" s="74">
        <f t="shared" si="452"/>
        <v>7</v>
      </c>
      <c r="R2039" s="72" t="str">
        <f t="shared" si="453"/>
        <v/>
      </c>
      <c r="S2039" s="72" t="str">
        <f t="shared" si="454"/>
        <v/>
      </c>
      <c r="AT2039" s="20">
        <f t="shared" si="455"/>
        <v>-9108</v>
      </c>
    </row>
    <row r="2040" spans="1:46" ht="22.5">
      <c r="A2040" s="54">
        <v>7135</v>
      </c>
      <c r="B2040" s="54" t="s">
        <v>1557</v>
      </c>
      <c r="C2040" s="58" t="s">
        <v>3005</v>
      </c>
      <c r="D2040" s="79">
        <v>7</v>
      </c>
      <c r="E2040" s="79">
        <v>7</v>
      </c>
      <c r="F2040" s="80">
        <v>708.41</v>
      </c>
      <c r="G2040" s="80">
        <v>101.2</v>
      </c>
      <c r="H2040" s="80">
        <v>708.41</v>
      </c>
      <c r="I2040" s="80" t="s">
        <v>28</v>
      </c>
      <c r="J2040" s="80" t="s">
        <v>28</v>
      </c>
      <c r="K2040" s="80">
        <v>101.2</v>
      </c>
      <c r="L2040" s="73">
        <f t="shared" si="447"/>
        <v>101.2</v>
      </c>
      <c r="M2040" s="73">
        <f t="shared" si="448"/>
        <v>114.9</v>
      </c>
      <c r="N2040" s="72" t="str">
        <f t="shared" si="449"/>
        <v>0870</v>
      </c>
      <c r="O2040" s="74">
        <f t="shared" si="450"/>
        <v>0</v>
      </c>
      <c r="P2040" s="72">
        <f t="shared" si="451"/>
        <v>0</v>
      </c>
      <c r="Q2040" s="74">
        <f t="shared" si="452"/>
        <v>7</v>
      </c>
      <c r="R2040" s="72" t="str">
        <f t="shared" si="453"/>
        <v/>
      </c>
      <c r="S2040" s="72" t="str">
        <f t="shared" si="454"/>
        <v/>
      </c>
      <c r="AT2040" s="20">
        <f t="shared" si="455"/>
        <v>-9108</v>
      </c>
    </row>
    <row r="2041" spans="1:46" ht="22.5">
      <c r="A2041" s="54">
        <v>7135</v>
      </c>
      <c r="B2041" s="54" t="s">
        <v>1555</v>
      </c>
      <c r="C2041" s="58" t="s">
        <v>3005</v>
      </c>
      <c r="D2041" s="79">
        <v>7</v>
      </c>
      <c r="E2041" s="79">
        <v>7</v>
      </c>
      <c r="F2041" s="80">
        <v>708.41</v>
      </c>
      <c r="G2041" s="80">
        <v>101.2</v>
      </c>
      <c r="H2041" s="80">
        <v>708.41</v>
      </c>
      <c r="I2041" s="80" t="s">
        <v>28</v>
      </c>
      <c r="J2041" s="80" t="s">
        <v>28</v>
      </c>
      <c r="K2041" s="80">
        <v>101.2</v>
      </c>
      <c r="L2041" s="73">
        <f t="shared" si="447"/>
        <v>101.2</v>
      </c>
      <c r="M2041" s="73">
        <f t="shared" si="448"/>
        <v>114.9</v>
      </c>
      <c r="N2041" s="72" t="str">
        <f t="shared" si="449"/>
        <v>0870</v>
      </c>
      <c r="O2041" s="74">
        <f t="shared" si="450"/>
        <v>0</v>
      </c>
      <c r="P2041" s="72">
        <f t="shared" si="451"/>
        <v>0</v>
      </c>
      <c r="Q2041" s="74">
        <f t="shared" si="452"/>
        <v>7</v>
      </c>
      <c r="R2041" s="72" t="str">
        <f t="shared" si="453"/>
        <v/>
      </c>
      <c r="S2041" s="72" t="str">
        <f t="shared" si="454"/>
        <v/>
      </c>
      <c r="AT2041" s="20">
        <f t="shared" si="455"/>
        <v>-9108</v>
      </c>
    </row>
    <row r="2042" spans="1:46" ht="22.5">
      <c r="A2042" s="54">
        <v>7136</v>
      </c>
      <c r="B2042" s="54" t="s">
        <v>1571</v>
      </c>
      <c r="C2042" s="58" t="s">
        <v>3006</v>
      </c>
      <c r="D2042" s="79">
        <v>7</v>
      </c>
      <c r="E2042" s="79">
        <v>7</v>
      </c>
      <c r="F2042" s="80">
        <v>625.37</v>
      </c>
      <c r="G2042" s="80">
        <v>89.34</v>
      </c>
      <c r="H2042" s="80">
        <v>625.37</v>
      </c>
      <c r="I2042" s="80" t="s">
        <v>28</v>
      </c>
      <c r="J2042" s="80" t="s">
        <v>28</v>
      </c>
      <c r="K2042" s="80">
        <v>89.34</v>
      </c>
      <c r="L2042" s="73">
        <f t="shared" si="447"/>
        <v>89.34</v>
      </c>
      <c r="M2042" s="73">
        <f t="shared" si="448"/>
        <v>114.9</v>
      </c>
      <c r="N2042" s="72" t="str">
        <f t="shared" si="449"/>
        <v>0870</v>
      </c>
      <c r="O2042" s="74">
        <f t="shared" si="450"/>
        <v>0</v>
      </c>
      <c r="P2042" s="72">
        <f t="shared" si="451"/>
        <v>0</v>
      </c>
      <c r="Q2042" s="74">
        <f t="shared" si="452"/>
        <v>7</v>
      </c>
      <c r="R2042" s="72" t="str">
        <f t="shared" si="453"/>
        <v/>
      </c>
      <c r="S2042" s="72" t="str">
        <f t="shared" si="454"/>
        <v/>
      </c>
      <c r="AT2042" s="20">
        <f t="shared" si="455"/>
        <v>-8040.6</v>
      </c>
    </row>
    <row r="2043" spans="1:46" ht="22.5">
      <c r="A2043" s="54">
        <v>7136</v>
      </c>
      <c r="B2043" s="54" t="s">
        <v>1569</v>
      </c>
      <c r="C2043" s="58" t="s">
        <v>3006</v>
      </c>
      <c r="D2043" s="79">
        <v>7</v>
      </c>
      <c r="E2043" s="79">
        <v>7</v>
      </c>
      <c r="F2043" s="80">
        <v>625.37</v>
      </c>
      <c r="G2043" s="80">
        <v>89.34</v>
      </c>
      <c r="H2043" s="80">
        <v>625.37</v>
      </c>
      <c r="I2043" s="80" t="s">
        <v>28</v>
      </c>
      <c r="J2043" s="80" t="s">
        <v>28</v>
      </c>
      <c r="K2043" s="80">
        <v>89.34</v>
      </c>
      <c r="L2043" s="73">
        <f t="shared" si="447"/>
        <v>89.34</v>
      </c>
      <c r="M2043" s="73">
        <f t="shared" si="448"/>
        <v>114.9</v>
      </c>
      <c r="N2043" s="72" t="str">
        <f t="shared" si="449"/>
        <v>0870</v>
      </c>
      <c r="O2043" s="74">
        <f t="shared" si="450"/>
        <v>0</v>
      </c>
      <c r="P2043" s="72">
        <f t="shared" si="451"/>
        <v>0</v>
      </c>
      <c r="Q2043" s="74">
        <f t="shared" si="452"/>
        <v>7</v>
      </c>
      <c r="R2043" s="72" t="str">
        <f t="shared" si="453"/>
        <v/>
      </c>
      <c r="S2043" s="72" t="str">
        <f t="shared" si="454"/>
        <v/>
      </c>
      <c r="AT2043" s="20">
        <f t="shared" si="455"/>
        <v>-8040.6</v>
      </c>
    </row>
    <row r="2044" spans="1:46" ht="22.5">
      <c r="A2044" s="54">
        <v>7136</v>
      </c>
      <c r="B2044" s="54" t="s">
        <v>1561</v>
      </c>
      <c r="C2044" s="58" t="s">
        <v>3006</v>
      </c>
      <c r="D2044" s="79">
        <v>7</v>
      </c>
      <c r="E2044" s="79">
        <v>7</v>
      </c>
      <c r="F2044" s="80">
        <v>625.37</v>
      </c>
      <c r="G2044" s="80">
        <v>89.34</v>
      </c>
      <c r="H2044" s="80">
        <v>625.37</v>
      </c>
      <c r="I2044" s="80" t="s">
        <v>28</v>
      </c>
      <c r="J2044" s="80" t="s">
        <v>28</v>
      </c>
      <c r="K2044" s="80">
        <v>89.34</v>
      </c>
      <c r="L2044" s="73">
        <f t="shared" si="447"/>
        <v>89.34</v>
      </c>
      <c r="M2044" s="73">
        <f t="shared" si="448"/>
        <v>114.9</v>
      </c>
      <c r="N2044" s="72" t="str">
        <f t="shared" si="449"/>
        <v>0870</v>
      </c>
      <c r="O2044" s="74">
        <f t="shared" si="450"/>
        <v>0</v>
      </c>
      <c r="P2044" s="72">
        <f t="shared" si="451"/>
        <v>0</v>
      </c>
      <c r="Q2044" s="74">
        <f t="shared" si="452"/>
        <v>7</v>
      </c>
      <c r="R2044" s="72" t="str">
        <f t="shared" si="453"/>
        <v/>
      </c>
      <c r="S2044" s="72" t="str">
        <f t="shared" si="454"/>
        <v/>
      </c>
      <c r="AT2044" s="20">
        <f t="shared" si="455"/>
        <v>-8040.6</v>
      </c>
    </row>
    <row r="2045" spans="1:46" ht="22.5">
      <c r="A2045" s="54">
        <v>7136</v>
      </c>
      <c r="B2045" s="54" t="s">
        <v>1563</v>
      </c>
      <c r="C2045" s="58" t="s">
        <v>3006</v>
      </c>
      <c r="D2045" s="79">
        <v>7</v>
      </c>
      <c r="E2045" s="79">
        <v>7</v>
      </c>
      <c r="F2045" s="80">
        <v>625.37</v>
      </c>
      <c r="G2045" s="80">
        <v>89.34</v>
      </c>
      <c r="H2045" s="80">
        <v>625.37</v>
      </c>
      <c r="I2045" s="80" t="s">
        <v>28</v>
      </c>
      <c r="J2045" s="80" t="s">
        <v>28</v>
      </c>
      <c r="K2045" s="80">
        <v>89.34</v>
      </c>
      <c r="L2045" s="73">
        <f t="shared" si="447"/>
        <v>89.34</v>
      </c>
      <c r="M2045" s="73">
        <f t="shared" si="448"/>
        <v>114.9</v>
      </c>
      <c r="N2045" s="72" t="str">
        <f t="shared" si="449"/>
        <v>0870</v>
      </c>
      <c r="O2045" s="74">
        <f t="shared" si="450"/>
        <v>0</v>
      </c>
      <c r="P2045" s="72">
        <f t="shared" si="451"/>
        <v>0</v>
      </c>
      <c r="Q2045" s="74">
        <f t="shared" si="452"/>
        <v>7</v>
      </c>
      <c r="R2045" s="72" t="str">
        <f t="shared" si="453"/>
        <v/>
      </c>
      <c r="S2045" s="72" t="str">
        <f t="shared" si="454"/>
        <v/>
      </c>
      <c r="AT2045" s="20">
        <f t="shared" si="455"/>
        <v>-8040.6</v>
      </c>
    </row>
    <row r="2046" spans="1:46" ht="22.5">
      <c r="A2046" s="54">
        <v>7136</v>
      </c>
      <c r="B2046" s="54" t="s">
        <v>1565</v>
      </c>
      <c r="C2046" s="58" t="s">
        <v>3006</v>
      </c>
      <c r="D2046" s="79">
        <v>7</v>
      </c>
      <c r="E2046" s="79">
        <v>7</v>
      </c>
      <c r="F2046" s="80">
        <v>625.37</v>
      </c>
      <c r="G2046" s="80">
        <v>89.34</v>
      </c>
      <c r="H2046" s="80">
        <v>625.37</v>
      </c>
      <c r="I2046" s="80" t="s">
        <v>28</v>
      </c>
      <c r="J2046" s="80" t="s">
        <v>28</v>
      </c>
      <c r="K2046" s="80">
        <v>89.34</v>
      </c>
      <c r="L2046" s="73">
        <f t="shared" si="447"/>
        <v>89.34</v>
      </c>
      <c r="M2046" s="73">
        <f t="shared" si="448"/>
        <v>114.9</v>
      </c>
      <c r="N2046" s="72" t="str">
        <f t="shared" si="449"/>
        <v>0870</v>
      </c>
      <c r="O2046" s="74">
        <f t="shared" si="450"/>
        <v>0</v>
      </c>
      <c r="P2046" s="72">
        <f t="shared" si="451"/>
        <v>0</v>
      </c>
      <c r="Q2046" s="74">
        <f t="shared" si="452"/>
        <v>7</v>
      </c>
      <c r="R2046" s="72" t="str">
        <f t="shared" si="453"/>
        <v/>
      </c>
      <c r="S2046" s="72" t="str">
        <f t="shared" si="454"/>
        <v/>
      </c>
      <c r="AT2046" s="20">
        <f t="shared" si="455"/>
        <v>-8040.6</v>
      </c>
    </row>
    <row r="2047" spans="1:46" ht="22.5">
      <c r="A2047" s="54">
        <v>7136</v>
      </c>
      <c r="B2047" s="54" t="s">
        <v>1567</v>
      </c>
      <c r="C2047" s="58" t="s">
        <v>3006</v>
      </c>
      <c r="D2047" s="79">
        <v>7</v>
      </c>
      <c r="E2047" s="79">
        <v>7</v>
      </c>
      <c r="F2047" s="80">
        <v>625.37</v>
      </c>
      <c r="G2047" s="80">
        <v>89.34</v>
      </c>
      <c r="H2047" s="80">
        <v>625.37</v>
      </c>
      <c r="I2047" s="80" t="s">
        <v>28</v>
      </c>
      <c r="J2047" s="80" t="s">
        <v>28</v>
      </c>
      <c r="K2047" s="80">
        <v>89.34</v>
      </c>
      <c r="L2047" s="73">
        <f t="shared" si="447"/>
        <v>89.34</v>
      </c>
      <c r="M2047" s="73">
        <f t="shared" si="448"/>
        <v>114.9</v>
      </c>
      <c r="N2047" s="72" t="str">
        <f t="shared" si="449"/>
        <v>0870</v>
      </c>
      <c r="O2047" s="74">
        <f t="shared" si="450"/>
        <v>0</v>
      </c>
      <c r="P2047" s="72">
        <f t="shared" si="451"/>
        <v>0</v>
      </c>
      <c r="Q2047" s="74">
        <f t="shared" si="452"/>
        <v>7</v>
      </c>
      <c r="R2047" s="72" t="str">
        <f t="shared" si="453"/>
        <v/>
      </c>
      <c r="S2047" s="72" t="str">
        <f t="shared" si="454"/>
        <v/>
      </c>
      <c r="AT2047" s="20">
        <f t="shared" si="455"/>
        <v>-8040.6</v>
      </c>
    </row>
    <row r="2048" spans="1:46" ht="33.75">
      <c r="A2048" s="54">
        <v>7137</v>
      </c>
      <c r="B2048" s="54" t="s">
        <v>1589</v>
      </c>
      <c r="C2048" s="58" t="s">
        <v>3007</v>
      </c>
      <c r="D2048" s="79">
        <v>7</v>
      </c>
      <c r="E2048" s="79">
        <v>7</v>
      </c>
      <c r="F2048" s="80">
        <v>761.5</v>
      </c>
      <c r="G2048" s="80">
        <v>108.79</v>
      </c>
      <c r="H2048" s="80">
        <v>761.5</v>
      </c>
      <c r="I2048" s="80" t="s">
        <v>28</v>
      </c>
      <c r="J2048" s="80" t="s">
        <v>28</v>
      </c>
      <c r="K2048" s="80">
        <v>108.79</v>
      </c>
      <c r="L2048" s="73">
        <f t="shared" si="447"/>
        <v>108.79</v>
      </c>
      <c r="M2048" s="73">
        <f t="shared" si="448"/>
        <v>116.18</v>
      </c>
      <c r="N2048" s="72" t="str">
        <f t="shared" si="449"/>
        <v>0871</v>
      </c>
      <c r="O2048" s="74">
        <f t="shared" si="450"/>
        <v>0</v>
      </c>
      <c r="P2048" s="72">
        <f t="shared" si="451"/>
        <v>0</v>
      </c>
      <c r="Q2048" s="74">
        <f t="shared" si="452"/>
        <v>7</v>
      </c>
      <c r="R2048" s="72" t="str">
        <f t="shared" si="453"/>
        <v/>
      </c>
      <c r="S2048" s="72" t="str">
        <f t="shared" si="454"/>
        <v/>
      </c>
      <c r="AT2048" s="20">
        <f t="shared" si="455"/>
        <v>-9791.1</v>
      </c>
    </row>
    <row r="2049" spans="1:46" ht="33.75">
      <c r="A2049" s="54">
        <v>7137</v>
      </c>
      <c r="B2049" s="54" t="s">
        <v>1587</v>
      </c>
      <c r="C2049" s="58" t="s">
        <v>3007</v>
      </c>
      <c r="D2049" s="79">
        <v>7</v>
      </c>
      <c r="E2049" s="79">
        <v>7</v>
      </c>
      <c r="F2049" s="80">
        <v>761.5</v>
      </c>
      <c r="G2049" s="80">
        <v>108.79</v>
      </c>
      <c r="H2049" s="80">
        <v>761.5</v>
      </c>
      <c r="I2049" s="80" t="s">
        <v>28</v>
      </c>
      <c r="J2049" s="80" t="s">
        <v>28</v>
      </c>
      <c r="K2049" s="80">
        <v>108.79</v>
      </c>
      <c r="L2049" s="73">
        <f t="shared" si="447"/>
        <v>108.79</v>
      </c>
      <c r="M2049" s="73">
        <f t="shared" si="448"/>
        <v>116.18</v>
      </c>
      <c r="N2049" s="72" t="str">
        <f t="shared" si="449"/>
        <v>0871</v>
      </c>
      <c r="O2049" s="74">
        <f t="shared" si="450"/>
        <v>0</v>
      </c>
      <c r="P2049" s="72">
        <f t="shared" si="451"/>
        <v>0</v>
      </c>
      <c r="Q2049" s="74">
        <f t="shared" si="452"/>
        <v>7</v>
      </c>
      <c r="R2049" s="72" t="str">
        <f t="shared" si="453"/>
        <v/>
      </c>
      <c r="S2049" s="72" t="str">
        <f t="shared" si="454"/>
        <v/>
      </c>
      <c r="AT2049" s="20">
        <f t="shared" si="455"/>
        <v>-9791.1</v>
      </c>
    </row>
    <row r="2050" spans="1:46" ht="33.75">
      <c r="A2050" s="54">
        <v>7137</v>
      </c>
      <c r="B2050" s="54" t="s">
        <v>1581</v>
      </c>
      <c r="C2050" s="58" t="s">
        <v>3007</v>
      </c>
      <c r="D2050" s="79">
        <v>7</v>
      </c>
      <c r="E2050" s="79">
        <v>7</v>
      </c>
      <c r="F2050" s="80">
        <v>761.5</v>
      </c>
      <c r="G2050" s="80">
        <v>108.79</v>
      </c>
      <c r="H2050" s="80">
        <v>761.5</v>
      </c>
      <c r="I2050" s="80" t="s">
        <v>28</v>
      </c>
      <c r="J2050" s="80" t="s">
        <v>28</v>
      </c>
      <c r="K2050" s="80">
        <v>108.79</v>
      </c>
      <c r="L2050" s="73">
        <f t="shared" si="447"/>
        <v>108.79</v>
      </c>
      <c r="M2050" s="73">
        <f t="shared" si="448"/>
        <v>116.18</v>
      </c>
      <c r="N2050" s="72" t="str">
        <f t="shared" si="449"/>
        <v>0871</v>
      </c>
      <c r="O2050" s="74">
        <f t="shared" si="450"/>
        <v>0</v>
      </c>
      <c r="P2050" s="72">
        <f t="shared" si="451"/>
        <v>0</v>
      </c>
      <c r="Q2050" s="74">
        <f t="shared" si="452"/>
        <v>7</v>
      </c>
      <c r="R2050" s="72" t="str">
        <f t="shared" si="453"/>
        <v/>
      </c>
      <c r="S2050" s="72" t="str">
        <f t="shared" si="454"/>
        <v/>
      </c>
      <c r="AT2050" s="20">
        <f t="shared" si="455"/>
        <v>-9791.1</v>
      </c>
    </row>
    <row r="2051" spans="1:46" ht="33.75">
      <c r="A2051" s="54">
        <v>7137</v>
      </c>
      <c r="B2051" s="54" t="s">
        <v>1583</v>
      </c>
      <c r="C2051" s="58" t="s">
        <v>3007</v>
      </c>
      <c r="D2051" s="79">
        <v>7</v>
      </c>
      <c r="E2051" s="79">
        <v>7</v>
      </c>
      <c r="F2051" s="80">
        <v>761.5</v>
      </c>
      <c r="G2051" s="80">
        <v>108.79</v>
      </c>
      <c r="H2051" s="80">
        <v>761.5</v>
      </c>
      <c r="I2051" s="80" t="s">
        <v>28</v>
      </c>
      <c r="J2051" s="80" t="s">
        <v>28</v>
      </c>
      <c r="K2051" s="80">
        <v>108.79</v>
      </c>
      <c r="L2051" s="73">
        <f t="shared" si="447"/>
        <v>108.79</v>
      </c>
      <c r="M2051" s="73">
        <f t="shared" si="448"/>
        <v>116.18</v>
      </c>
      <c r="N2051" s="72" t="str">
        <f t="shared" si="449"/>
        <v>0871</v>
      </c>
      <c r="O2051" s="74">
        <f t="shared" si="450"/>
        <v>0</v>
      </c>
      <c r="P2051" s="72">
        <f t="shared" si="451"/>
        <v>0</v>
      </c>
      <c r="Q2051" s="74">
        <f t="shared" si="452"/>
        <v>7</v>
      </c>
      <c r="R2051" s="72" t="str">
        <f t="shared" si="453"/>
        <v/>
      </c>
      <c r="S2051" s="72" t="str">
        <f t="shared" si="454"/>
        <v/>
      </c>
      <c r="AT2051" s="20">
        <f t="shared" si="455"/>
        <v>-9791.1</v>
      </c>
    </row>
    <row r="2052" spans="1:46" ht="33.75">
      <c r="A2052" s="54">
        <v>7137</v>
      </c>
      <c r="B2052" s="54" t="s">
        <v>1585</v>
      </c>
      <c r="C2052" s="58" t="s">
        <v>3007</v>
      </c>
      <c r="D2052" s="79">
        <v>7</v>
      </c>
      <c r="E2052" s="79">
        <v>7</v>
      </c>
      <c r="F2052" s="80">
        <v>761.5</v>
      </c>
      <c r="G2052" s="80">
        <v>108.79</v>
      </c>
      <c r="H2052" s="80">
        <v>761.5</v>
      </c>
      <c r="I2052" s="80" t="s">
        <v>28</v>
      </c>
      <c r="J2052" s="80" t="s">
        <v>28</v>
      </c>
      <c r="K2052" s="80">
        <v>108.79</v>
      </c>
      <c r="L2052" s="73">
        <f t="shared" ref="L2052:L2115" si="456">IFERROR(VLOOKUP(B2052,$B$1326:$K$2467,6,0),"")</f>
        <v>108.79</v>
      </c>
      <c r="M2052" s="73">
        <f t="shared" ref="M2052:M2115" si="457">IFERROR(VLOOKUP($B2052,$B$2468:$K$3603,6,0),"")</f>
        <v>116.18</v>
      </c>
      <c r="N2052" s="72" t="str">
        <f t="shared" ref="N2052:N2115" si="458">LEFT(B2052,4)</f>
        <v>0871</v>
      </c>
      <c r="O2052" s="74">
        <f t="shared" ref="O2052:O2115" si="459">E2052-D2052</f>
        <v>0</v>
      </c>
      <c r="P2052" s="72">
        <f t="shared" ref="P2052:P2115" si="460">IF(O2052=20,1,0)</f>
        <v>0</v>
      </c>
      <c r="Q2052" s="74">
        <f t="shared" ref="Q2052:Q2115" si="461">D2052</f>
        <v>7</v>
      </c>
      <c r="R2052" s="72" t="str">
        <f t="shared" ref="R2052:R2115" si="462">IF(P2052=1,Q2052+7,"")</f>
        <v/>
      </c>
      <c r="S2052" s="72" t="str">
        <f t="shared" ref="S2052:S2115" si="463">IF(P2052=1,Q2052+14,"")</f>
        <v/>
      </c>
      <c r="AT2052" s="20">
        <f t="shared" si="455"/>
        <v>-9791.1</v>
      </c>
    </row>
    <row r="2053" spans="1:46" ht="33.75">
      <c r="A2053" s="54">
        <v>7137</v>
      </c>
      <c r="B2053" s="54" t="s">
        <v>1579</v>
      </c>
      <c r="C2053" s="58" t="s">
        <v>3007</v>
      </c>
      <c r="D2053" s="79">
        <v>7</v>
      </c>
      <c r="E2053" s="79">
        <v>7</v>
      </c>
      <c r="F2053" s="80">
        <v>761.5</v>
      </c>
      <c r="G2053" s="80">
        <v>108.79</v>
      </c>
      <c r="H2053" s="80">
        <v>761.5</v>
      </c>
      <c r="I2053" s="80" t="s">
        <v>28</v>
      </c>
      <c r="J2053" s="80" t="s">
        <v>28</v>
      </c>
      <c r="K2053" s="80">
        <v>108.79</v>
      </c>
      <c r="L2053" s="73">
        <f t="shared" si="456"/>
        <v>108.79</v>
      </c>
      <c r="M2053" s="73">
        <f t="shared" si="457"/>
        <v>116.18</v>
      </c>
      <c r="N2053" s="72" t="str">
        <f t="shared" si="458"/>
        <v>0871</v>
      </c>
      <c r="O2053" s="74">
        <f t="shared" si="459"/>
        <v>0</v>
      </c>
      <c r="P2053" s="72">
        <f t="shared" si="460"/>
        <v>0</v>
      </c>
      <c r="Q2053" s="74">
        <f t="shared" si="461"/>
        <v>7</v>
      </c>
      <c r="R2053" s="72" t="str">
        <f t="shared" si="462"/>
        <v/>
      </c>
      <c r="S2053" s="72" t="str">
        <f t="shared" si="463"/>
        <v/>
      </c>
      <c r="AT2053" s="20">
        <f t="shared" si="455"/>
        <v>-9791.1</v>
      </c>
    </row>
    <row r="2054" spans="1:46" ht="22.5">
      <c r="A2054" s="54">
        <v>7138</v>
      </c>
      <c r="B2054" s="54" t="s">
        <v>1593</v>
      </c>
      <c r="C2054" s="58" t="s">
        <v>3008</v>
      </c>
      <c r="D2054" s="79">
        <v>7</v>
      </c>
      <c r="E2054" s="79">
        <v>7</v>
      </c>
      <c r="F2054" s="80">
        <v>701.79</v>
      </c>
      <c r="G2054" s="80">
        <v>100.26</v>
      </c>
      <c r="H2054" s="80">
        <v>701.79</v>
      </c>
      <c r="I2054" s="80" t="s">
        <v>28</v>
      </c>
      <c r="J2054" s="80" t="s">
        <v>28</v>
      </c>
      <c r="K2054" s="80">
        <v>100.26</v>
      </c>
      <c r="L2054" s="73">
        <f t="shared" si="456"/>
        <v>100.26</v>
      </c>
      <c r="M2054" s="73">
        <f t="shared" si="457"/>
        <v>116.18</v>
      </c>
      <c r="N2054" s="72" t="str">
        <f t="shared" si="458"/>
        <v>0871</v>
      </c>
      <c r="O2054" s="74">
        <f t="shared" si="459"/>
        <v>0</v>
      </c>
      <c r="P2054" s="72">
        <f t="shared" si="460"/>
        <v>0</v>
      </c>
      <c r="Q2054" s="74">
        <f t="shared" si="461"/>
        <v>7</v>
      </c>
      <c r="R2054" s="72" t="str">
        <f t="shared" si="462"/>
        <v/>
      </c>
      <c r="S2054" s="72" t="str">
        <f t="shared" si="463"/>
        <v/>
      </c>
      <c r="AT2054" s="20">
        <f t="shared" si="455"/>
        <v>-9023.4</v>
      </c>
    </row>
    <row r="2055" spans="1:46" ht="22.5">
      <c r="A2055" s="54">
        <v>7138</v>
      </c>
      <c r="B2055" s="54" t="s">
        <v>1591</v>
      </c>
      <c r="C2055" s="58" t="s">
        <v>3008</v>
      </c>
      <c r="D2055" s="79">
        <v>7</v>
      </c>
      <c r="E2055" s="79">
        <v>7</v>
      </c>
      <c r="F2055" s="80">
        <v>701.79</v>
      </c>
      <c r="G2055" s="80">
        <v>100.26</v>
      </c>
      <c r="H2055" s="80">
        <v>701.79</v>
      </c>
      <c r="I2055" s="80" t="s">
        <v>28</v>
      </c>
      <c r="J2055" s="80" t="s">
        <v>28</v>
      </c>
      <c r="K2055" s="80">
        <v>100.26</v>
      </c>
      <c r="L2055" s="73">
        <f t="shared" si="456"/>
        <v>100.26</v>
      </c>
      <c r="M2055" s="73">
        <f t="shared" si="457"/>
        <v>116.18</v>
      </c>
      <c r="N2055" s="72" t="str">
        <f t="shared" si="458"/>
        <v>0871</v>
      </c>
      <c r="O2055" s="74">
        <f t="shared" si="459"/>
        <v>0</v>
      </c>
      <c r="P2055" s="72">
        <f t="shared" si="460"/>
        <v>0</v>
      </c>
      <c r="Q2055" s="74">
        <f t="shared" si="461"/>
        <v>7</v>
      </c>
      <c r="R2055" s="72" t="str">
        <f t="shared" si="462"/>
        <v/>
      </c>
      <c r="S2055" s="72" t="str">
        <f t="shared" si="463"/>
        <v/>
      </c>
      <c r="AT2055" s="20">
        <f t="shared" si="455"/>
        <v>-9023.4</v>
      </c>
    </row>
    <row r="2056" spans="1:46" ht="22.5">
      <c r="A2056" s="54">
        <v>7138</v>
      </c>
      <c r="B2056" s="54" t="s">
        <v>1597</v>
      </c>
      <c r="C2056" s="58" t="s">
        <v>3008</v>
      </c>
      <c r="D2056" s="79">
        <v>7</v>
      </c>
      <c r="E2056" s="79">
        <v>7</v>
      </c>
      <c r="F2056" s="80">
        <v>701.79</v>
      </c>
      <c r="G2056" s="80">
        <v>100.26</v>
      </c>
      <c r="H2056" s="80">
        <v>701.79</v>
      </c>
      <c r="I2056" s="80" t="s">
        <v>28</v>
      </c>
      <c r="J2056" s="80" t="s">
        <v>28</v>
      </c>
      <c r="K2056" s="80">
        <v>100.26</v>
      </c>
      <c r="L2056" s="73">
        <f t="shared" si="456"/>
        <v>100.26</v>
      </c>
      <c r="M2056" s="73">
        <f t="shared" si="457"/>
        <v>116.18</v>
      </c>
      <c r="N2056" s="72" t="str">
        <f t="shared" si="458"/>
        <v>0871</v>
      </c>
      <c r="O2056" s="74">
        <f t="shared" si="459"/>
        <v>0</v>
      </c>
      <c r="P2056" s="72">
        <f t="shared" si="460"/>
        <v>0</v>
      </c>
      <c r="Q2056" s="74">
        <f t="shared" si="461"/>
        <v>7</v>
      </c>
      <c r="R2056" s="72" t="str">
        <f t="shared" si="462"/>
        <v/>
      </c>
      <c r="S2056" s="72" t="str">
        <f t="shared" si="463"/>
        <v/>
      </c>
      <c r="AT2056" s="20">
        <f t="shared" si="455"/>
        <v>-9023.4</v>
      </c>
    </row>
    <row r="2057" spans="1:46" ht="22.5">
      <c r="A2057" s="54">
        <v>7138</v>
      </c>
      <c r="B2057" s="54" t="s">
        <v>1599</v>
      </c>
      <c r="C2057" s="58" t="s">
        <v>3008</v>
      </c>
      <c r="D2057" s="79">
        <v>7</v>
      </c>
      <c r="E2057" s="79">
        <v>7</v>
      </c>
      <c r="F2057" s="80">
        <v>701.79</v>
      </c>
      <c r="G2057" s="80">
        <v>100.26</v>
      </c>
      <c r="H2057" s="80">
        <v>701.79</v>
      </c>
      <c r="I2057" s="80" t="s">
        <v>28</v>
      </c>
      <c r="J2057" s="80" t="s">
        <v>28</v>
      </c>
      <c r="K2057" s="80">
        <v>100.26</v>
      </c>
      <c r="L2057" s="73">
        <f t="shared" si="456"/>
        <v>100.26</v>
      </c>
      <c r="M2057" s="73">
        <f t="shared" si="457"/>
        <v>116.18</v>
      </c>
      <c r="N2057" s="72" t="str">
        <f t="shared" si="458"/>
        <v>0871</v>
      </c>
      <c r="O2057" s="74">
        <f t="shared" si="459"/>
        <v>0</v>
      </c>
      <c r="P2057" s="72">
        <f t="shared" si="460"/>
        <v>0</v>
      </c>
      <c r="Q2057" s="74">
        <f t="shared" si="461"/>
        <v>7</v>
      </c>
      <c r="R2057" s="72" t="str">
        <f t="shared" si="462"/>
        <v/>
      </c>
      <c r="S2057" s="72" t="str">
        <f t="shared" si="463"/>
        <v/>
      </c>
      <c r="AT2057" s="20">
        <f t="shared" si="455"/>
        <v>-9023.4</v>
      </c>
    </row>
    <row r="2058" spans="1:46" ht="22.5">
      <c r="A2058" s="54">
        <v>7138</v>
      </c>
      <c r="B2058" s="54" t="s">
        <v>1601</v>
      </c>
      <c r="C2058" s="58" t="s">
        <v>3008</v>
      </c>
      <c r="D2058" s="79">
        <v>7</v>
      </c>
      <c r="E2058" s="79">
        <v>7</v>
      </c>
      <c r="F2058" s="80">
        <v>701.79</v>
      </c>
      <c r="G2058" s="80">
        <v>100.26</v>
      </c>
      <c r="H2058" s="80">
        <v>701.79</v>
      </c>
      <c r="I2058" s="80" t="s">
        <v>28</v>
      </c>
      <c r="J2058" s="80" t="s">
        <v>28</v>
      </c>
      <c r="K2058" s="80">
        <v>100.26</v>
      </c>
      <c r="L2058" s="73">
        <f t="shared" si="456"/>
        <v>100.26</v>
      </c>
      <c r="M2058" s="73">
        <f t="shared" si="457"/>
        <v>116.18</v>
      </c>
      <c r="N2058" s="72" t="str">
        <f t="shared" si="458"/>
        <v>0871</v>
      </c>
      <c r="O2058" s="74">
        <f t="shared" si="459"/>
        <v>0</v>
      </c>
      <c r="P2058" s="72">
        <f t="shared" si="460"/>
        <v>0</v>
      </c>
      <c r="Q2058" s="74">
        <f t="shared" si="461"/>
        <v>7</v>
      </c>
      <c r="R2058" s="72" t="str">
        <f t="shared" si="462"/>
        <v/>
      </c>
      <c r="S2058" s="72" t="str">
        <f t="shared" si="463"/>
        <v/>
      </c>
      <c r="AT2058" s="20">
        <f t="shared" si="455"/>
        <v>-9023.4</v>
      </c>
    </row>
    <row r="2059" spans="1:46" ht="22.5">
      <c r="A2059" s="54">
        <v>7138</v>
      </c>
      <c r="B2059" s="54" t="s">
        <v>1595</v>
      </c>
      <c r="C2059" s="58" t="s">
        <v>3008</v>
      </c>
      <c r="D2059" s="79">
        <v>7</v>
      </c>
      <c r="E2059" s="79">
        <v>7</v>
      </c>
      <c r="F2059" s="80">
        <v>701.79</v>
      </c>
      <c r="G2059" s="80">
        <v>100.26</v>
      </c>
      <c r="H2059" s="80">
        <v>701.79</v>
      </c>
      <c r="I2059" s="80" t="s">
        <v>28</v>
      </c>
      <c r="J2059" s="80" t="s">
        <v>28</v>
      </c>
      <c r="K2059" s="80">
        <v>100.26</v>
      </c>
      <c r="L2059" s="73">
        <f t="shared" si="456"/>
        <v>100.26</v>
      </c>
      <c r="M2059" s="73">
        <f t="shared" si="457"/>
        <v>116.18</v>
      </c>
      <c r="N2059" s="72" t="str">
        <f t="shared" si="458"/>
        <v>0871</v>
      </c>
      <c r="O2059" s="74">
        <f t="shared" si="459"/>
        <v>0</v>
      </c>
      <c r="P2059" s="72">
        <f t="shared" si="460"/>
        <v>0</v>
      </c>
      <c r="Q2059" s="74">
        <f t="shared" si="461"/>
        <v>7</v>
      </c>
      <c r="R2059" s="72" t="str">
        <f t="shared" si="462"/>
        <v/>
      </c>
      <c r="S2059" s="72" t="str">
        <f t="shared" si="463"/>
        <v/>
      </c>
      <c r="AT2059" s="20">
        <f t="shared" ref="AT2059:AT2122" si="464">AS2059+(AI2059-90)*L2059</f>
        <v>-9023.4</v>
      </c>
    </row>
    <row r="2060" spans="1:46" ht="22.5">
      <c r="A2060" s="54">
        <v>7139</v>
      </c>
      <c r="B2060" s="54" t="s">
        <v>1611</v>
      </c>
      <c r="C2060" s="58" t="s">
        <v>3009</v>
      </c>
      <c r="D2060" s="79">
        <v>7</v>
      </c>
      <c r="E2060" s="79">
        <v>7</v>
      </c>
      <c r="F2060" s="80">
        <v>677.91</v>
      </c>
      <c r="G2060" s="80">
        <v>96.84</v>
      </c>
      <c r="H2060" s="80">
        <v>677.91</v>
      </c>
      <c r="I2060" s="80" t="s">
        <v>28</v>
      </c>
      <c r="J2060" s="80" t="s">
        <v>28</v>
      </c>
      <c r="K2060" s="80">
        <v>96.84</v>
      </c>
      <c r="L2060" s="73">
        <f t="shared" si="456"/>
        <v>96.84</v>
      </c>
      <c r="M2060" s="73">
        <f t="shared" si="457"/>
        <v>116.18</v>
      </c>
      <c r="N2060" s="72" t="str">
        <f t="shared" si="458"/>
        <v>0871</v>
      </c>
      <c r="O2060" s="74">
        <f t="shared" si="459"/>
        <v>0</v>
      </c>
      <c r="P2060" s="72">
        <f t="shared" si="460"/>
        <v>0</v>
      </c>
      <c r="Q2060" s="74">
        <f t="shared" si="461"/>
        <v>7</v>
      </c>
      <c r="R2060" s="72" t="str">
        <f t="shared" si="462"/>
        <v/>
      </c>
      <c r="S2060" s="72" t="str">
        <f t="shared" si="463"/>
        <v/>
      </c>
      <c r="AT2060" s="20">
        <f t="shared" si="464"/>
        <v>-8715.6</v>
      </c>
    </row>
    <row r="2061" spans="1:46" ht="22.5">
      <c r="A2061" s="54">
        <v>7139</v>
      </c>
      <c r="B2061" s="54" t="s">
        <v>1613</v>
      </c>
      <c r="C2061" s="58" t="s">
        <v>3009</v>
      </c>
      <c r="D2061" s="79">
        <v>7</v>
      </c>
      <c r="E2061" s="79">
        <v>7</v>
      </c>
      <c r="F2061" s="80">
        <v>677.91</v>
      </c>
      <c r="G2061" s="80">
        <v>96.84</v>
      </c>
      <c r="H2061" s="80">
        <v>677.91</v>
      </c>
      <c r="I2061" s="80" t="s">
        <v>28</v>
      </c>
      <c r="J2061" s="80" t="s">
        <v>28</v>
      </c>
      <c r="K2061" s="80">
        <v>96.84</v>
      </c>
      <c r="L2061" s="73">
        <f t="shared" si="456"/>
        <v>96.84</v>
      </c>
      <c r="M2061" s="73">
        <f t="shared" si="457"/>
        <v>116.18</v>
      </c>
      <c r="N2061" s="72" t="str">
        <f t="shared" si="458"/>
        <v>0871</v>
      </c>
      <c r="O2061" s="74">
        <f t="shared" si="459"/>
        <v>0</v>
      </c>
      <c r="P2061" s="72">
        <f t="shared" si="460"/>
        <v>0</v>
      </c>
      <c r="Q2061" s="74">
        <f t="shared" si="461"/>
        <v>7</v>
      </c>
      <c r="R2061" s="72" t="str">
        <f t="shared" si="462"/>
        <v/>
      </c>
      <c r="S2061" s="72" t="str">
        <f t="shared" si="463"/>
        <v/>
      </c>
      <c r="AT2061" s="20">
        <f t="shared" si="464"/>
        <v>-8715.6</v>
      </c>
    </row>
    <row r="2062" spans="1:46" ht="22.5">
      <c r="A2062" s="54">
        <v>7139</v>
      </c>
      <c r="B2062" s="54" t="s">
        <v>1609</v>
      </c>
      <c r="C2062" s="58" t="s">
        <v>3009</v>
      </c>
      <c r="D2062" s="79">
        <v>7</v>
      </c>
      <c r="E2062" s="79">
        <v>7</v>
      </c>
      <c r="F2062" s="80">
        <v>677.91</v>
      </c>
      <c r="G2062" s="80">
        <v>96.84</v>
      </c>
      <c r="H2062" s="80">
        <v>677.91</v>
      </c>
      <c r="I2062" s="80" t="s">
        <v>28</v>
      </c>
      <c r="J2062" s="80" t="s">
        <v>28</v>
      </c>
      <c r="K2062" s="80">
        <v>96.84</v>
      </c>
      <c r="L2062" s="73">
        <f t="shared" si="456"/>
        <v>96.84</v>
      </c>
      <c r="M2062" s="73">
        <f t="shared" si="457"/>
        <v>116.18</v>
      </c>
      <c r="N2062" s="72" t="str">
        <f t="shared" si="458"/>
        <v>0871</v>
      </c>
      <c r="O2062" s="74">
        <f t="shared" si="459"/>
        <v>0</v>
      </c>
      <c r="P2062" s="72">
        <f t="shared" si="460"/>
        <v>0</v>
      </c>
      <c r="Q2062" s="74">
        <f t="shared" si="461"/>
        <v>7</v>
      </c>
      <c r="R2062" s="72" t="str">
        <f t="shared" si="462"/>
        <v/>
      </c>
      <c r="S2062" s="72" t="str">
        <f t="shared" si="463"/>
        <v/>
      </c>
      <c r="AT2062" s="20">
        <f t="shared" si="464"/>
        <v>-8715.6</v>
      </c>
    </row>
    <row r="2063" spans="1:46" ht="22.5">
      <c r="A2063" s="54">
        <v>7139</v>
      </c>
      <c r="B2063" s="54" t="s">
        <v>1603</v>
      </c>
      <c r="C2063" s="58" t="s">
        <v>3009</v>
      </c>
      <c r="D2063" s="79">
        <v>7</v>
      </c>
      <c r="E2063" s="79">
        <v>7</v>
      </c>
      <c r="F2063" s="80">
        <v>677.91</v>
      </c>
      <c r="G2063" s="80">
        <v>96.84</v>
      </c>
      <c r="H2063" s="80">
        <v>677.91</v>
      </c>
      <c r="I2063" s="80" t="s">
        <v>28</v>
      </c>
      <c r="J2063" s="80" t="s">
        <v>28</v>
      </c>
      <c r="K2063" s="80">
        <v>96.84</v>
      </c>
      <c r="L2063" s="73">
        <f t="shared" si="456"/>
        <v>96.84</v>
      </c>
      <c r="M2063" s="73">
        <f t="shared" si="457"/>
        <v>116.18</v>
      </c>
      <c r="N2063" s="72" t="str">
        <f t="shared" si="458"/>
        <v>0871</v>
      </c>
      <c r="O2063" s="74">
        <f t="shared" si="459"/>
        <v>0</v>
      </c>
      <c r="P2063" s="72">
        <f t="shared" si="460"/>
        <v>0</v>
      </c>
      <c r="Q2063" s="74">
        <f t="shared" si="461"/>
        <v>7</v>
      </c>
      <c r="R2063" s="72" t="str">
        <f t="shared" si="462"/>
        <v/>
      </c>
      <c r="S2063" s="72" t="str">
        <f t="shared" si="463"/>
        <v/>
      </c>
      <c r="AT2063" s="20">
        <f t="shared" si="464"/>
        <v>-8715.6</v>
      </c>
    </row>
    <row r="2064" spans="1:46" ht="22.5">
      <c r="A2064" s="54">
        <v>7139</v>
      </c>
      <c r="B2064" s="54" t="s">
        <v>1605</v>
      </c>
      <c r="C2064" s="58" t="s">
        <v>3009</v>
      </c>
      <c r="D2064" s="79">
        <v>7</v>
      </c>
      <c r="E2064" s="79">
        <v>7</v>
      </c>
      <c r="F2064" s="80">
        <v>677.91</v>
      </c>
      <c r="G2064" s="80">
        <v>96.84</v>
      </c>
      <c r="H2064" s="80">
        <v>677.91</v>
      </c>
      <c r="I2064" s="80" t="s">
        <v>28</v>
      </c>
      <c r="J2064" s="80" t="s">
        <v>28</v>
      </c>
      <c r="K2064" s="80">
        <v>96.84</v>
      </c>
      <c r="L2064" s="73">
        <f t="shared" si="456"/>
        <v>96.84</v>
      </c>
      <c r="M2064" s="73">
        <f t="shared" si="457"/>
        <v>116.18</v>
      </c>
      <c r="N2064" s="72" t="str">
        <f t="shared" si="458"/>
        <v>0871</v>
      </c>
      <c r="O2064" s="74">
        <f t="shared" si="459"/>
        <v>0</v>
      </c>
      <c r="P2064" s="72">
        <f t="shared" si="460"/>
        <v>0</v>
      </c>
      <c r="Q2064" s="74">
        <f t="shared" si="461"/>
        <v>7</v>
      </c>
      <c r="R2064" s="72" t="str">
        <f t="shared" si="462"/>
        <v/>
      </c>
      <c r="S2064" s="72" t="str">
        <f t="shared" si="463"/>
        <v/>
      </c>
      <c r="AT2064" s="20">
        <f t="shared" si="464"/>
        <v>-8715.6</v>
      </c>
    </row>
    <row r="2065" spans="1:46" ht="22.5">
      <c r="A2065" s="54">
        <v>7139</v>
      </c>
      <c r="B2065" s="54" t="s">
        <v>1607</v>
      </c>
      <c r="C2065" s="58" t="s">
        <v>3009</v>
      </c>
      <c r="D2065" s="79">
        <v>7</v>
      </c>
      <c r="E2065" s="79">
        <v>7</v>
      </c>
      <c r="F2065" s="80">
        <v>677.91</v>
      </c>
      <c r="G2065" s="80">
        <v>96.84</v>
      </c>
      <c r="H2065" s="80">
        <v>677.91</v>
      </c>
      <c r="I2065" s="80" t="s">
        <v>28</v>
      </c>
      <c r="J2065" s="80" t="s">
        <v>28</v>
      </c>
      <c r="K2065" s="80">
        <v>96.84</v>
      </c>
      <c r="L2065" s="73">
        <f t="shared" si="456"/>
        <v>96.84</v>
      </c>
      <c r="M2065" s="73">
        <f t="shared" si="457"/>
        <v>116.18</v>
      </c>
      <c r="N2065" s="72" t="str">
        <f t="shared" si="458"/>
        <v>0871</v>
      </c>
      <c r="O2065" s="74">
        <f t="shared" si="459"/>
        <v>0</v>
      </c>
      <c r="P2065" s="72">
        <f t="shared" si="460"/>
        <v>0</v>
      </c>
      <c r="Q2065" s="74">
        <f t="shared" si="461"/>
        <v>7</v>
      </c>
      <c r="R2065" s="72" t="str">
        <f t="shared" si="462"/>
        <v/>
      </c>
      <c r="S2065" s="72" t="str">
        <f t="shared" si="463"/>
        <v/>
      </c>
      <c r="AT2065" s="20">
        <f t="shared" si="464"/>
        <v>-8715.6</v>
      </c>
    </row>
    <row r="2066" spans="1:46" ht="45">
      <c r="A2066" s="54">
        <v>7140</v>
      </c>
      <c r="B2066" s="54" t="s">
        <v>1619</v>
      </c>
      <c r="C2066" s="58" t="s">
        <v>3010</v>
      </c>
      <c r="D2066" s="79">
        <v>7</v>
      </c>
      <c r="E2066" s="79">
        <v>7</v>
      </c>
      <c r="F2066" s="80">
        <v>712.41</v>
      </c>
      <c r="G2066" s="80">
        <v>101.77</v>
      </c>
      <c r="H2066" s="80">
        <v>712.41</v>
      </c>
      <c r="I2066" s="80" t="s">
        <v>28</v>
      </c>
      <c r="J2066" s="80" t="s">
        <v>28</v>
      </c>
      <c r="K2066" s="80">
        <v>101.77</v>
      </c>
      <c r="L2066" s="73">
        <f t="shared" si="456"/>
        <v>101.77</v>
      </c>
      <c r="M2066" s="73">
        <f t="shared" si="457"/>
        <v>129.26</v>
      </c>
      <c r="N2066" s="72" t="str">
        <f t="shared" si="458"/>
        <v>0872</v>
      </c>
      <c r="O2066" s="74">
        <f t="shared" si="459"/>
        <v>0</v>
      </c>
      <c r="P2066" s="72">
        <f t="shared" si="460"/>
        <v>0</v>
      </c>
      <c r="Q2066" s="74">
        <f t="shared" si="461"/>
        <v>7</v>
      </c>
      <c r="R2066" s="72" t="str">
        <f t="shared" si="462"/>
        <v/>
      </c>
      <c r="S2066" s="72" t="str">
        <f t="shared" si="463"/>
        <v/>
      </c>
      <c r="AT2066" s="20">
        <f t="shared" si="464"/>
        <v>-9159.2999999999993</v>
      </c>
    </row>
    <row r="2067" spans="1:46" ht="45">
      <c r="A2067" s="54">
        <v>7140</v>
      </c>
      <c r="B2067" s="54" t="s">
        <v>1621</v>
      </c>
      <c r="C2067" s="58" t="s">
        <v>3010</v>
      </c>
      <c r="D2067" s="79">
        <v>7</v>
      </c>
      <c r="E2067" s="79">
        <v>7</v>
      </c>
      <c r="F2067" s="80">
        <v>712.41</v>
      </c>
      <c r="G2067" s="80">
        <v>101.77</v>
      </c>
      <c r="H2067" s="80">
        <v>712.41</v>
      </c>
      <c r="I2067" s="80" t="s">
        <v>28</v>
      </c>
      <c r="J2067" s="80" t="s">
        <v>28</v>
      </c>
      <c r="K2067" s="80">
        <v>101.77</v>
      </c>
      <c r="L2067" s="73">
        <f t="shared" si="456"/>
        <v>101.77</v>
      </c>
      <c r="M2067" s="73">
        <f t="shared" si="457"/>
        <v>129.26</v>
      </c>
      <c r="N2067" s="72" t="str">
        <f t="shared" si="458"/>
        <v>0872</v>
      </c>
      <c r="O2067" s="74">
        <f t="shared" si="459"/>
        <v>0</v>
      </c>
      <c r="P2067" s="72">
        <f t="shared" si="460"/>
        <v>0</v>
      </c>
      <c r="Q2067" s="74">
        <f t="shared" si="461"/>
        <v>7</v>
      </c>
      <c r="R2067" s="72" t="str">
        <f t="shared" si="462"/>
        <v/>
      </c>
      <c r="S2067" s="72" t="str">
        <f t="shared" si="463"/>
        <v/>
      </c>
      <c r="AT2067" s="20">
        <f t="shared" si="464"/>
        <v>-9159.2999999999993</v>
      </c>
    </row>
    <row r="2068" spans="1:46" ht="45">
      <c r="A2068" s="54">
        <v>7140</v>
      </c>
      <c r="B2068" s="54" t="s">
        <v>1620</v>
      </c>
      <c r="C2068" s="58" t="s">
        <v>3010</v>
      </c>
      <c r="D2068" s="79">
        <v>7</v>
      </c>
      <c r="E2068" s="79">
        <v>7</v>
      </c>
      <c r="F2068" s="80">
        <v>712.41</v>
      </c>
      <c r="G2068" s="80">
        <v>101.77</v>
      </c>
      <c r="H2068" s="80">
        <v>712.41</v>
      </c>
      <c r="I2068" s="80" t="s">
        <v>28</v>
      </c>
      <c r="J2068" s="80" t="s">
        <v>28</v>
      </c>
      <c r="K2068" s="80">
        <v>101.77</v>
      </c>
      <c r="L2068" s="73">
        <f t="shared" si="456"/>
        <v>101.77</v>
      </c>
      <c r="M2068" s="73">
        <f t="shared" si="457"/>
        <v>129.26</v>
      </c>
      <c r="N2068" s="72" t="str">
        <f t="shared" si="458"/>
        <v>0872</v>
      </c>
      <c r="O2068" s="74">
        <f t="shared" si="459"/>
        <v>0</v>
      </c>
      <c r="P2068" s="72">
        <f t="shared" si="460"/>
        <v>0</v>
      </c>
      <c r="Q2068" s="74">
        <f t="shared" si="461"/>
        <v>7</v>
      </c>
      <c r="R2068" s="72" t="str">
        <f t="shared" si="462"/>
        <v/>
      </c>
      <c r="S2068" s="72" t="str">
        <f t="shared" si="463"/>
        <v/>
      </c>
      <c r="AT2068" s="20">
        <f t="shared" si="464"/>
        <v>-9159.2999999999993</v>
      </c>
    </row>
    <row r="2069" spans="1:46" ht="45">
      <c r="A2069" s="54">
        <v>7140</v>
      </c>
      <c r="B2069" s="54" t="s">
        <v>1618</v>
      </c>
      <c r="C2069" s="58" t="s">
        <v>3010</v>
      </c>
      <c r="D2069" s="79">
        <v>7</v>
      </c>
      <c r="E2069" s="79">
        <v>7</v>
      </c>
      <c r="F2069" s="80">
        <v>712.41</v>
      </c>
      <c r="G2069" s="80">
        <v>101.77</v>
      </c>
      <c r="H2069" s="80">
        <v>712.41</v>
      </c>
      <c r="I2069" s="80" t="s">
        <v>28</v>
      </c>
      <c r="J2069" s="80" t="s">
        <v>28</v>
      </c>
      <c r="K2069" s="80">
        <v>101.77</v>
      </c>
      <c r="L2069" s="73">
        <f t="shared" si="456"/>
        <v>101.77</v>
      </c>
      <c r="M2069" s="73">
        <f t="shared" si="457"/>
        <v>129.26</v>
      </c>
      <c r="N2069" s="72" t="str">
        <f t="shared" si="458"/>
        <v>0872</v>
      </c>
      <c r="O2069" s="74">
        <f t="shared" si="459"/>
        <v>0</v>
      </c>
      <c r="P2069" s="72">
        <f t="shared" si="460"/>
        <v>0</v>
      </c>
      <c r="Q2069" s="74">
        <f t="shared" si="461"/>
        <v>7</v>
      </c>
      <c r="R2069" s="72" t="str">
        <f t="shared" si="462"/>
        <v/>
      </c>
      <c r="S2069" s="72" t="str">
        <f t="shared" si="463"/>
        <v/>
      </c>
      <c r="AT2069" s="20">
        <f t="shared" si="464"/>
        <v>-9159.2999999999993</v>
      </c>
    </row>
    <row r="2070" spans="1:46" ht="45">
      <c r="A2070" s="54">
        <v>7140</v>
      </c>
      <c r="B2070" s="54" t="s">
        <v>1616</v>
      </c>
      <c r="C2070" s="58" t="s">
        <v>3010</v>
      </c>
      <c r="D2070" s="79">
        <v>7</v>
      </c>
      <c r="E2070" s="79">
        <v>7</v>
      </c>
      <c r="F2070" s="80">
        <v>712.41</v>
      </c>
      <c r="G2070" s="80">
        <v>101.77</v>
      </c>
      <c r="H2070" s="80">
        <v>712.41</v>
      </c>
      <c r="I2070" s="80" t="s">
        <v>28</v>
      </c>
      <c r="J2070" s="80" t="s">
        <v>28</v>
      </c>
      <c r="K2070" s="80">
        <v>101.77</v>
      </c>
      <c r="L2070" s="73">
        <f t="shared" si="456"/>
        <v>101.77</v>
      </c>
      <c r="M2070" s="73">
        <f t="shared" si="457"/>
        <v>129.26</v>
      </c>
      <c r="N2070" s="72" t="str">
        <f t="shared" si="458"/>
        <v>0872</v>
      </c>
      <c r="O2070" s="74">
        <f t="shared" si="459"/>
        <v>0</v>
      </c>
      <c r="P2070" s="72">
        <f t="shared" si="460"/>
        <v>0</v>
      </c>
      <c r="Q2070" s="74">
        <f t="shared" si="461"/>
        <v>7</v>
      </c>
      <c r="R2070" s="72" t="str">
        <f t="shared" si="462"/>
        <v/>
      </c>
      <c r="S2070" s="72" t="str">
        <f t="shared" si="463"/>
        <v/>
      </c>
      <c r="AT2070" s="20">
        <f t="shared" si="464"/>
        <v>-9159.2999999999993</v>
      </c>
    </row>
    <row r="2071" spans="1:46" ht="45">
      <c r="A2071" s="54">
        <v>7140</v>
      </c>
      <c r="B2071" s="54" t="s">
        <v>1617</v>
      </c>
      <c r="C2071" s="58" t="s">
        <v>3010</v>
      </c>
      <c r="D2071" s="79">
        <v>7</v>
      </c>
      <c r="E2071" s="79">
        <v>7</v>
      </c>
      <c r="F2071" s="80">
        <v>712.41</v>
      </c>
      <c r="G2071" s="80">
        <v>101.77</v>
      </c>
      <c r="H2071" s="80">
        <v>712.41</v>
      </c>
      <c r="I2071" s="80" t="s">
        <v>28</v>
      </c>
      <c r="J2071" s="80" t="s">
        <v>28</v>
      </c>
      <c r="K2071" s="80">
        <v>101.77</v>
      </c>
      <c r="L2071" s="73">
        <f t="shared" si="456"/>
        <v>101.77</v>
      </c>
      <c r="M2071" s="73">
        <f t="shared" si="457"/>
        <v>129.26</v>
      </c>
      <c r="N2071" s="72" t="str">
        <f t="shared" si="458"/>
        <v>0872</v>
      </c>
      <c r="O2071" s="74">
        <f t="shared" si="459"/>
        <v>0</v>
      </c>
      <c r="P2071" s="72">
        <f t="shared" si="460"/>
        <v>0</v>
      </c>
      <c r="Q2071" s="74">
        <f t="shared" si="461"/>
        <v>7</v>
      </c>
      <c r="R2071" s="72" t="str">
        <f t="shared" si="462"/>
        <v/>
      </c>
      <c r="S2071" s="72" t="str">
        <f t="shared" si="463"/>
        <v/>
      </c>
      <c r="AT2071" s="20">
        <f t="shared" si="464"/>
        <v>-9159.2999999999993</v>
      </c>
    </row>
    <row r="2072" spans="1:46" ht="45">
      <c r="A2072" s="54">
        <v>7141</v>
      </c>
      <c r="B2072" s="54" t="s">
        <v>1622</v>
      </c>
      <c r="C2072" s="58" t="s">
        <v>3011</v>
      </c>
      <c r="D2072" s="79">
        <v>7</v>
      </c>
      <c r="E2072" s="79">
        <v>7</v>
      </c>
      <c r="F2072" s="80">
        <v>694.43</v>
      </c>
      <c r="G2072" s="80">
        <v>99.2</v>
      </c>
      <c r="H2072" s="80">
        <v>694.43</v>
      </c>
      <c r="I2072" s="80" t="s">
        <v>28</v>
      </c>
      <c r="J2072" s="80" t="s">
        <v>28</v>
      </c>
      <c r="K2072" s="80">
        <v>99.2</v>
      </c>
      <c r="L2072" s="73">
        <f t="shared" si="456"/>
        <v>99.2</v>
      </c>
      <c r="M2072" s="73">
        <f t="shared" si="457"/>
        <v>129.26</v>
      </c>
      <c r="N2072" s="72" t="str">
        <f t="shared" si="458"/>
        <v>0872</v>
      </c>
      <c r="O2072" s="74">
        <f t="shared" si="459"/>
        <v>0</v>
      </c>
      <c r="P2072" s="72">
        <f t="shared" si="460"/>
        <v>0</v>
      </c>
      <c r="Q2072" s="74">
        <f t="shared" si="461"/>
        <v>7</v>
      </c>
      <c r="R2072" s="72" t="str">
        <f t="shared" si="462"/>
        <v/>
      </c>
      <c r="S2072" s="72" t="str">
        <f t="shared" si="463"/>
        <v/>
      </c>
      <c r="AT2072" s="20">
        <f t="shared" si="464"/>
        <v>-8928</v>
      </c>
    </row>
    <row r="2073" spans="1:46" ht="45">
      <c r="A2073" s="54">
        <v>7141</v>
      </c>
      <c r="B2073" s="54" t="s">
        <v>1623</v>
      </c>
      <c r="C2073" s="58" t="s">
        <v>3011</v>
      </c>
      <c r="D2073" s="79">
        <v>7</v>
      </c>
      <c r="E2073" s="79">
        <v>7</v>
      </c>
      <c r="F2073" s="80">
        <v>694.43</v>
      </c>
      <c r="G2073" s="80">
        <v>99.2</v>
      </c>
      <c r="H2073" s="80">
        <v>694.43</v>
      </c>
      <c r="I2073" s="80" t="s">
        <v>28</v>
      </c>
      <c r="J2073" s="80" t="s">
        <v>28</v>
      </c>
      <c r="K2073" s="80">
        <v>99.2</v>
      </c>
      <c r="L2073" s="73">
        <f t="shared" si="456"/>
        <v>99.2</v>
      </c>
      <c r="M2073" s="73">
        <f t="shared" si="457"/>
        <v>129.26</v>
      </c>
      <c r="N2073" s="72" t="str">
        <f t="shared" si="458"/>
        <v>0872</v>
      </c>
      <c r="O2073" s="74">
        <f t="shared" si="459"/>
        <v>0</v>
      </c>
      <c r="P2073" s="72">
        <f t="shared" si="460"/>
        <v>0</v>
      </c>
      <c r="Q2073" s="74">
        <f t="shared" si="461"/>
        <v>7</v>
      </c>
      <c r="R2073" s="72" t="str">
        <f t="shared" si="462"/>
        <v/>
      </c>
      <c r="S2073" s="72" t="str">
        <f t="shared" si="463"/>
        <v/>
      </c>
      <c r="AT2073" s="20">
        <f t="shared" si="464"/>
        <v>-8928</v>
      </c>
    </row>
    <row r="2074" spans="1:46" ht="45">
      <c r="A2074" s="54">
        <v>7141</v>
      </c>
      <c r="B2074" s="54" t="s">
        <v>1627</v>
      </c>
      <c r="C2074" s="58" t="s">
        <v>3011</v>
      </c>
      <c r="D2074" s="79">
        <v>7</v>
      </c>
      <c r="E2074" s="79">
        <v>7</v>
      </c>
      <c r="F2074" s="80">
        <v>694.43</v>
      </c>
      <c r="G2074" s="80">
        <v>99.2</v>
      </c>
      <c r="H2074" s="80">
        <v>694.43</v>
      </c>
      <c r="I2074" s="80" t="s">
        <v>28</v>
      </c>
      <c r="J2074" s="80" t="s">
        <v>28</v>
      </c>
      <c r="K2074" s="80">
        <v>99.2</v>
      </c>
      <c r="L2074" s="73">
        <f t="shared" si="456"/>
        <v>99.2</v>
      </c>
      <c r="M2074" s="73">
        <f t="shared" si="457"/>
        <v>129.26</v>
      </c>
      <c r="N2074" s="72" t="str">
        <f t="shared" si="458"/>
        <v>0872</v>
      </c>
      <c r="O2074" s="74">
        <f t="shared" si="459"/>
        <v>0</v>
      </c>
      <c r="P2074" s="72">
        <f t="shared" si="460"/>
        <v>0</v>
      </c>
      <c r="Q2074" s="74">
        <f t="shared" si="461"/>
        <v>7</v>
      </c>
      <c r="R2074" s="72" t="str">
        <f t="shared" si="462"/>
        <v/>
      </c>
      <c r="S2074" s="72" t="str">
        <f t="shared" si="463"/>
        <v/>
      </c>
      <c r="AT2074" s="20">
        <f t="shared" si="464"/>
        <v>-8928</v>
      </c>
    </row>
    <row r="2075" spans="1:46" ht="45">
      <c r="A2075" s="54">
        <v>7141</v>
      </c>
      <c r="B2075" s="54" t="s">
        <v>1624</v>
      </c>
      <c r="C2075" s="58" t="s">
        <v>3011</v>
      </c>
      <c r="D2075" s="79">
        <v>7</v>
      </c>
      <c r="E2075" s="79">
        <v>7</v>
      </c>
      <c r="F2075" s="80">
        <v>694.43</v>
      </c>
      <c r="G2075" s="80">
        <v>99.2</v>
      </c>
      <c r="H2075" s="80">
        <v>694.43</v>
      </c>
      <c r="I2075" s="80" t="s">
        <v>28</v>
      </c>
      <c r="J2075" s="80" t="s">
        <v>28</v>
      </c>
      <c r="K2075" s="80">
        <v>99.2</v>
      </c>
      <c r="L2075" s="73">
        <f t="shared" si="456"/>
        <v>99.2</v>
      </c>
      <c r="M2075" s="73">
        <f t="shared" si="457"/>
        <v>129.26</v>
      </c>
      <c r="N2075" s="72" t="str">
        <f t="shared" si="458"/>
        <v>0872</v>
      </c>
      <c r="O2075" s="74">
        <f t="shared" si="459"/>
        <v>0</v>
      </c>
      <c r="P2075" s="72">
        <f t="shared" si="460"/>
        <v>0</v>
      </c>
      <c r="Q2075" s="74">
        <f t="shared" si="461"/>
        <v>7</v>
      </c>
      <c r="R2075" s="72" t="str">
        <f t="shared" si="462"/>
        <v/>
      </c>
      <c r="S2075" s="72" t="str">
        <f t="shared" si="463"/>
        <v/>
      </c>
      <c r="AT2075" s="20">
        <f t="shared" si="464"/>
        <v>-8928</v>
      </c>
    </row>
    <row r="2076" spans="1:46" ht="45">
      <c r="A2076" s="54">
        <v>7141</v>
      </c>
      <c r="B2076" s="54" t="s">
        <v>1625</v>
      </c>
      <c r="C2076" s="58" t="s">
        <v>3011</v>
      </c>
      <c r="D2076" s="79">
        <v>7</v>
      </c>
      <c r="E2076" s="79">
        <v>7</v>
      </c>
      <c r="F2076" s="80">
        <v>694.43</v>
      </c>
      <c r="G2076" s="80">
        <v>99.2</v>
      </c>
      <c r="H2076" s="80">
        <v>694.43</v>
      </c>
      <c r="I2076" s="80" t="s">
        <v>28</v>
      </c>
      <c r="J2076" s="80" t="s">
        <v>28</v>
      </c>
      <c r="K2076" s="80">
        <v>99.2</v>
      </c>
      <c r="L2076" s="73">
        <f t="shared" si="456"/>
        <v>99.2</v>
      </c>
      <c r="M2076" s="73">
        <f t="shared" si="457"/>
        <v>129.26</v>
      </c>
      <c r="N2076" s="72" t="str">
        <f t="shared" si="458"/>
        <v>0872</v>
      </c>
      <c r="O2076" s="74">
        <f t="shared" si="459"/>
        <v>0</v>
      </c>
      <c r="P2076" s="72">
        <f t="shared" si="460"/>
        <v>0</v>
      </c>
      <c r="Q2076" s="74">
        <f t="shared" si="461"/>
        <v>7</v>
      </c>
      <c r="R2076" s="72" t="str">
        <f t="shared" si="462"/>
        <v/>
      </c>
      <c r="S2076" s="72" t="str">
        <f t="shared" si="463"/>
        <v/>
      </c>
      <c r="AT2076" s="20">
        <f t="shared" si="464"/>
        <v>-8928</v>
      </c>
    </row>
    <row r="2077" spans="1:46" ht="45">
      <c r="A2077" s="54">
        <v>7141</v>
      </c>
      <c r="B2077" s="54" t="s">
        <v>1626</v>
      </c>
      <c r="C2077" s="58" t="s">
        <v>3011</v>
      </c>
      <c r="D2077" s="79">
        <v>7</v>
      </c>
      <c r="E2077" s="79">
        <v>7</v>
      </c>
      <c r="F2077" s="80">
        <v>694.43</v>
      </c>
      <c r="G2077" s="80">
        <v>99.2</v>
      </c>
      <c r="H2077" s="80">
        <v>694.43</v>
      </c>
      <c r="I2077" s="80" t="s">
        <v>28</v>
      </c>
      <c r="J2077" s="80" t="s">
        <v>28</v>
      </c>
      <c r="K2077" s="80">
        <v>99.2</v>
      </c>
      <c r="L2077" s="73">
        <f t="shared" si="456"/>
        <v>99.2</v>
      </c>
      <c r="M2077" s="73">
        <f t="shared" si="457"/>
        <v>129.26</v>
      </c>
      <c r="N2077" s="72" t="str">
        <f t="shared" si="458"/>
        <v>0872</v>
      </c>
      <c r="O2077" s="74">
        <f t="shared" si="459"/>
        <v>0</v>
      </c>
      <c r="P2077" s="72">
        <f t="shared" si="460"/>
        <v>0</v>
      </c>
      <c r="Q2077" s="74">
        <f t="shared" si="461"/>
        <v>7</v>
      </c>
      <c r="R2077" s="72" t="str">
        <f t="shared" si="462"/>
        <v/>
      </c>
      <c r="S2077" s="72" t="str">
        <f t="shared" si="463"/>
        <v/>
      </c>
      <c r="AT2077" s="20">
        <f t="shared" si="464"/>
        <v>-8928</v>
      </c>
    </row>
    <row r="2078" spans="1:46" ht="45">
      <c r="A2078" s="54">
        <v>7142</v>
      </c>
      <c r="B2078" s="54" t="s">
        <v>1631</v>
      </c>
      <c r="C2078" s="58" t="s">
        <v>3012</v>
      </c>
      <c r="D2078" s="79">
        <v>7</v>
      </c>
      <c r="E2078" s="79">
        <v>7</v>
      </c>
      <c r="F2078" s="80">
        <v>662.52</v>
      </c>
      <c r="G2078" s="80">
        <v>94.65</v>
      </c>
      <c r="H2078" s="80">
        <v>662.52</v>
      </c>
      <c r="I2078" s="80" t="s">
        <v>28</v>
      </c>
      <c r="J2078" s="80" t="s">
        <v>28</v>
      </c>
      <c r="K2078" s="80">
        <v>94.65</v>
      </c>
      <c r="L2078" s="73">
        <f t="shared" si="456"/>
        <v>94.65</v>
      </c>
      <c r="M2078" s="73">
        <f t="shared" si="457"/>
        <v>129.26</v>
      </c>
      <c r="N2078" s="72" t="str">
        <f t="shared" si="458"/>
        <v>0872</v>
      </c>
      <c r="O2078" s="74">
        <f t="shared" si="459"/>
        <v>0</v>
      </c>
      <c r="P2078" s="72">
        <f t="shared" si="460"/>
        <v>0</v>
      </c>
      <c r="Q2078" s="74">
        <f t="shared" si="461"/>
        <v>7</v>
      </c>
      <c r="R2078" s="72" t="str">
        <f t="shared" si="462"/>
        <v/>
      </c>
      <c r="S2078" s="72" t="str">
        <f t="shared" si="463"/>
        <v/>
      </c>
      <c r="AT2078" s="20">
        <f t="shared" si="464"/>
        <v>-8518.5</v>
      </c>
    </row>
    <row r="2079" spans="1:46" ht="45">
      <c r="A2079" s="54">
        <v>7142</v>
      </c>
      <c r="B2079" s="54" t="s">
        <v>1632</v>
      </c>
      <c r="C2079" s="58" t="s">
        <v>3012</v>
      </c>
      <c r="D2079" s="79">
        <v>7</v>
      </c>
      <c r="E2079" s="79">
        <v>7</v>
      </c>
      <c r="F2079" s="80">
        <v>662.52</v>
      </c>
      <c r="G2079" s="80">
        <v>94.65</v>
      </c>
      <c r="H2079" s="80">
        <v>662.52</v>
      </c>
      <c r="I2079" s="80" t="s">
        <v>28</v>
      </c>
      <c r="J2079" s="80" t="s">
        <v>28</v>
      </c>
      <c r="K2079" s="80">
        <v>94.65</v>
      </c>
      <c r="L2079" s="73">
        <f t="shared" si="456"/>
        <v>94.65</v>
      </c>
      <c r="M2079" s="73">
        <f t="shared" si="457"/>
        <v>129.26</v>
      </c>
      <c r="N2079" s="72" t="str">
        <f t="shared" si="458"/>
        <v>0872</v>
      </c>
      <c r="O2079" s="74">
        <f t="shared" si="459"/>
        <v>0</v>
      </c>
      <c r="P2079" s="72">
        <f t="shared" si="460"/>
        <v>0</v>
      </c>
      <c r="Q2079" s="74">
        <f t="shared" si="461"/>
        <v>7</v>
      </c>
      <c r="R2079" s="72" t="str">
        <f t="shared" si="462"/>
        <v/>
      </c>
      <c r="S2079" s="72" t="str">
        <f t="shared" si="463"/>
        <v/>
      </c>
      <c r="AT2079" s="20">
        <f t="shared" si="464"/>
        <v>-8518.5</v>
      </c>
    </row>
    <row r="2080" spans="1:46" ht="45">
      <c r="A2080" s="54">
        <v>7142</v>
      </c>
      <c r="B2080" s="54" t="s">
        <v>1630</v>
      </c>
      <c r="C2080" s="58" t="s">
        <v>3012</v>
      </c>
      <c r="D2080" s="79">
        <v>7</v>
      </c>
      <c r="E2080" s="79">
        <v>7</v>
      </c>
      <c r="F2080" s="80">
        <v>662.52</v>
      </c>
      <c r="G2080" s="80">
        <v>94.65</v>
      </c>
      <c r="H2080" s="80">
        <v>662.52</v>
      </c>
      <c r="I2080" s="80" t="s">
        <v>28</v>
      </c>
      <c r="J2080" s="80" t="s">
        <v>28</v>
      </c>
      <c r="K2080" s="80">
        <v>94.65</v>
      </c>
      <c r="L2080" s="73">
        <f t="shared" si="456"/>
        <v>94.65</v>
      </c>
      <c r="M2080" s="73">
        <f t="shared" si="457"/>
        <v>129.26</v>
      </c>
      <c r="N2080" s="72" t="str">
        <f t="shared" si="458"/>
        <v>0872</v>
      </c>
      <c r="O2080" s="74">
        <f t="shared" si="459"/>
        <v>0</v>
      </c>
      <c r="P2080" s="72">
        <f t="shared" si="460"/>
        <v>0</v>
      </c>
      <c r="Q2080" s="74">
        <f t="shared" si="461"/>
        <v>7</v>
      </c>
      <c r="R2080" s="72" t="str">
        <f t="shared" si="462"/>
        <v/>
      </c>
      <c r="S2080" s="72" t="str">
        <f t="shared" si="463"/>
        <v/>
      </c>
      <c r="AT2080" s="20">
        <f t="shared" si="464"/>
        <v>-8518.5</v>
      </c>
    </row>
    <row r="2081" spans="1:46" ht="45">
      <c r="A2081" s="54">
        <v>7142</v>
      </c>
      <c r="B2081" s="54" t="s">
        <v>1633</v>
      </c>
      <c r="C2081" s="58" t="s">
        <v>3012</v>
      </c>
      <c r="D2081" s="79">
        <v>7</v>
      </c>
      <c r="E2081" s="79">
        <v>7</v>
      </c>
      <c r="F2081" s="80">
        <v>662.52</v>
      </c>
      <c r="G2081" s="80">
        <v>94.65</v>
      </c>
      <c r="H2081" s="80">
        <v>662.52</v>
      </c>
      <c r="I2081" s="80" t="s">
        <v>28</v>
      </c>
      <c r="J2081" s="80" t="s">
        <v>28</v>
      </c>
      <c r="K2081" s="80">
        <v>94.65</v>
      </c>
      <c r="L2081" s="73">
        <f t="shared" si="456"/>
        <v>94.65</v>
      </c>
      <c r="M2081" s="73">
        <f t="shared" si="457"/>
        <v>129.26</v>
      </c>
      <c r="N2081" s="72" t="str">
        <f t="shared" si="458"/>
        <v>0872</v>
      </c>
      <c r="O2081" s="74">
        <f t="shared" si="459"/>
        <v>0</v>
      </c>
      <c r="P2081" s="72">
        <f t="shared" si="460"/>
        <v>0</v>
      </c>
      <c r="Q2081" s="74">
        <f t="shared" si="461"/>
        <v>7</v>
      </c>
      <c r="R2081" s="72" t="str">
        <f t="shared" si="462"/>
        <v/>
      </c>
      <c r="S2081" s="72" t="str">
        <f t="shared" si="463"/>
        <v/>
      </c>
      <c r="AT2081" s="20">
        <f t="shared" si="464"/>
        <v>-8518.5</v>
      </c>
    </row>
    <row r="2082" spans="1:46" ht="45">
      <c r="A2082" s="54">
        <v>7142</v>
      </c>
      <c r="B2082" s="54" t="s">
        <v>1628</v>
      </c>
      <c r="C2082" s="58" t="s">
        <v>3012</v>
      </c>
      <c r="D2082" s="79">
        <v>7</v>
      </c>
      <c r="E2082" s="79">
        <v>7</v>
      </c>
      <c r="F2082" s="80">
        <v>662.52</v>
      </c>
      <c r="G2082" s="80">
        <v>94.65</v>
      </c>
      <c r="H2082" s="80">
        <v>662.52</v>
      </c>
      <c r="I2082" s="80" t="s">
        <v>28</v>
      </c>
      <c r="J2082" s="80" t="s">
        <v>28</v>
      </c>
      <c r="K2082" s="80">
        <v>94.65</v>
      </c>
      <c r="L2082" s="73">
        <f t="shared" si="456"/>
        <v>94.65</v>
      </c>
      <c r="M2082" s="73">
        <f t="shared" si="457"/>
        <v>129.26</v>
      </c>
      <c r="N2082" s="72" t="str">
        <f t="shared" si="458"/>
        <v>0872</v>
      </c>
      <c r="O2082" s="74">
        <f t="shared" si="459"/>
        <v>0</v>
      </c>
      <c r="P2082" s="72">
        <f t="shared" si="460"/>
        <v>0</v>
      </c>
      <c r="Q2082" s="74">
        <f t="shared" si="461"/>
        <v>7</v>
      </c>
      <c r="R2082" s="72" t="str">
        <f t="shared" si="462"/>
        <v/>
      </c>
      <c r="S2082" s="72" t="str">
        <f t="shared" si="463"/>
        <v/>
      </c>
      <c r="AT2082" s="20">
        <f t="shared" si="464"/>
        <v>-8518.5</v>
      </c>
    </row>
    <row r="2083" spans="1:46" ht="45">
      <c r="A2083" s="54">
        <v>7142</v>
      </c>
      <c r="B2083" s="54" t="s">
        <v>1629</v>
      </c>
      <c r="C2083" s="58" t="s">
        <v>3012</v>
      </c>
      <c r="D2083" s="79">
        <v>7</v>
      </c>
      <c r="E2083" s="79">
        <v>7</v>
      </c>
      <c r="F2083" s="80">
        <v>662.52</v>
      </c>
      <c r="G2083" s="80">
        <v>94.65</v>
      </c>
      <c r="H2083" s="80">
        <v>662.52</v>
      </c>
      <c r="I2083" s="80" t="s">
        <v>28</v>
      </c>
      <c r="J2083" s="80" t="s">
        <v>28</v>
      </c>
      <c r="K2083" s="80">
        <v>94.65</v>
      </c>
      <c r="L2083" s="73">
        <f t="shared" si="456"/>
        <v>94.65</v>
      </c>
      <c r="M2083" s="73">
        <f t="shared" si="457"/>
        <v>129.26</v>
      </c>
      <c r="N2083" s="72" t="str">
        <f t="shared" si="458"/>
        <v>0872</v>
      </c>
      <c r="O2083" s="74">
        <f t="shared" si="459"/>
        <v>0</v>
      </c>
      <c r="P2083" s="72">
        <f t="shared" si="460"/>
        <v>0</v>
      </c>
      <c r="Q2083" s="74">
        <f t="shared" si="461"/>
        <v>7</v>
      </c>
      <c r="R2083" s="72" t="str">
        <f t="shared" si="462"/>
        <v/>
      </c>
      <c r="S2083" s="72" t="str">
        <f t="shared" si="463"/>
        <v/>
      </c>
      <c r="AT2083" s="20">
        <f t="shared" si="464"/>
        <v>-8518.5</v>
      </c>
    </row>
    <row r="2084" spans="1:46" ht="33.75">
      <c r="A2084" s="54">
        <v>7143</v>
      </c>
      <c r="B2084" s="54" t="s">
        <v>1636</v>
      </c>
      <c r="C2084" s="58" t="s">
        <v>3013</v>
      </c>
      <c r="D2084" s="79">
        <v>7</v>
      </c>
      <c r="E2084" s="79">
        <v>7</v>
      </c>
      <c r="F2084" s="80">
        <v>721.03</v>
      </c>
      <c r="G2084" s="80">
        <v>103</v>
      </c>
      <c r="H2084" s="80">
        <v>721.03</v>
      </c>
      <c r="I2084" s="80" t="s">
        <v>28</v>
      </c>
      <c r="J2084" s="80" t="s">
        <v>28</v>
      </c>
      <c r="K2084" s="80">
        <v>103</v>
      </c>
      <c r="L2084" s="73">
        <f t="shared" si="456"/>
        <v>103</v>
      </c>
      <c r="M2084" s="73">
        <f t="shared" si="457"/>
        <v>114.97</v>
      </c>
      <c r="N2084" s="72" t="str">
        <f t="shared" si="458"/>
        <v>0873</v>
      </c>
      <c r="O2084" s="74">
        <f t="shared" si="459"/>
        <v>0</v>
      </c>
      <c r="P2084" s="72">
        <f t="shared" si="460"/>
        <v>0</v>
      </c>
      <c r="Q2084" s="74">
        <f t="shared" si="461"/>
        <v>7</v>
      </c>
      <c r="R2084" s="72" t="str">
        <f t="shared" si="462"/>
        <v/>
      </c>
      <c r="S2084" s="72" t="str">
        <f t="shared" si="463"/>
        <v/>
      </c>
      <c r="AT2084" s="20">
        <f t="shared" si="464"/>
        <v>-9270</v>
      </c>
    </row>
    <row r="2085" spans="1:46" ht="33.75">
      <c r="A2085" s="54">
        <v>7143</v>
      </c>
      <c r="B2085" s="54" t="s">
        <v>1638</v>
      </c>
      <c r="C2085" s="58" t="s">
        <v>3013</v>
      </c>
      <c r="D2085" s="79">
        <v>7</v>
      </c>
      <c r="E2085" s="79">
        <v>7</v>
      </c>
      <c r="F2085" s="80">
        <v>721.03</v>
      </c>
      <c r="G2085" s="80">
        <v>103</v>
      </c>
      <c r="H2085" s="80">
        <v>721.03</v>
      </c>
      <c r="I2085" s="80" t="s">
        <v>28</v>
      </c>
      <c r="J2085" s="80" t="s">
        <v>28</v>
      </c>
      <c r="K2085" s="80">
        <v>103</v>
      </c>
      <c r="L2085" s="73">
        <f t="shared" si="456"/>
        <v>103</v>
      </c>
      <c r="M2085" s="73">
        <f t="shared" si="457"/>
        <v>114.97</v>
      </c>
      <c r="N2085" s="72" t="str">
        <f t="shared" si="458"/>
        <v>0873</v>
      </c>
      <c r="O2085" s="74">
        <f t="shared" si="459"/>
        <v>0</v>
      </c>
      <c r="P2085" s="72">
        <f t="shared" si="460"/>
        <v>0</v>
      </c>
      <c r="Q2085" s="74">
        <f t="shared" si="461"/>
        <v>7</v>
      </c>
      <c r="R2085" s="72" t="str">
        <f t="shared" si="462"/>
        <v/>
      </c>
      <c r="S2085" s="72" t="str">
        <f t="shared" si="463"/>
        <v/>
      </c>
      <c r="AT2085" s="20">
        <f t="shared" si="464"/>
        <v>-9270</v>
      </c>
    </row>
    <row r="2086" spans="1:46" ht="33.75">
      <c r="A2086" s="54">
        <v>7143</v>
      </c>
      <c r="B2086" s="54" t="s">
        <v>1640</v>
      </c>
      <c r="C2086" s="58" t="s">
        <v>3013</v>
      </c>
      <c r="D2086" s="79">
        <v>7</v>
      </c>
      <c r="E2086" s="79">
        <v>7</v>
      </c>
      <c r="F2086" s="80">
        <v>721.03</v>
      </c>
      <c r="G2086" s="80">
        <v>103</v>
      </c>
      <c r="H2086" s="80">
        <v>721.03</v>
      </c>
      <c r="I2086" s="80" t="s">
        <v>28</v>
      </c>
      <c r="J2086" s="80" t="s">
        <v>28</v>
      </c>
      <c r="K2086" s="80">
        <v>103</v>
      </c>
      <c r="L2086" s="73">
        <f t="shared" si="456"/>
        <v>103</v>
      </c>
      <c r="M2086" s="73">
        <f t="shared" si="457"/>
        <v>114.97</v>
      </c>
      <c r="N2086" s="72" t="str">
        <f t="shared" si="458"/>
        <v>0873</v>
      </c>
      <c r="O2086" s="74">
        <f t="shared" si="459"/>
        <v>0</v>
      </c>
      <c r="P2086" s="72">
        <f t="shared" si="460"/>
        <v>0</v>
      </c>
      <c r="Q2086" s="74">
        <f t="shared" si="461"/>
        <v>7</v>
      </c>
      <c r="R2086" s="72" t="str">
        <f t="shared" si="462"/>
        <v/>
      </c>
      <c r="S2086" s="72" t="str">
        <f t="shared" si="463"/>
        <v/>
      </c>
      <c r="AT2086" s="20">
        <f t="shared" si="464"/>
        <v>-9270</v>
      </c>
    </row>
    <row r="2087" spans="1:46" ht="33.75">
      <c r="A2087" s="54">
        <v>7143</v>
      </c>
      <c r="B2087" s="54" t="s">
        <v>1642</v>
      </c>
      <c r="C2087" s="58" t="s">
        <v>3013</v>
      </c>
      <c r="D2087" s="79">
        <v>7</v>
      </c>
      <c r="E2087" s="79">
        <v>7</v>
      </c>
      <c r="F2087" s="80">
        <v>721.03</v>
      </c>
      <c r="G2087" s="80">
        <v>103</v>
      </c>
      <c r="H2087" s="80">
        <v>721.03</v>
      </c>
      <c r="I2087" s="80" t="s">
        <v>28</v>
      </c>
      <c r="J2087" s="80" t="s">
        <v>28</v>
      </c>
      <c r="K2087" s="80">
        <v>103</v>
      </c>
      <c r="L2087" s="73">
        <f t="shared" si="456"/>
        <v>103</v>
      </c>
      <c r="M2087" s="73">
        <f t="shared" si="457"/>
        <v>114.97</v>
      </c>
      <c r="N2087" s="72" t="str">
        <f t="shared" si="458"/>
        <v>0873</v>
      </c>
      <c r="O2087" s="74">
        <f t="shared" si="459"/>
        <v>0</v>
      </c>
      <c r="P2087" s="72">
        <f t="shared" si="460"/>
        <v>0</v>
      </c>
      <c r="Q2087" s="74">
        <f t="shared" si="461"/>
        <v>7</v>
      </c>
      <c r="R2087" s="72" t="str">
        <f t="shared" si="462"/>
        <v/>
      </c>
      <c r="S2087" s="72" t="str">
        <f t="shared" si="463"/>
        <v/>
      </c>
      <c r="AT2087" s="20">
        <f t="shared" si="464"/>
        <v>-9270</v>
      </c>
    </row>
    <row r="2088" spans="1:46" ht="33.75">
      <c r="A2088" s="54">
        <v>7144</v>
      </c>
      <c r="B2088" s="54" t="s">
        <v>1644</v>
      </c>
      <c r="C2088" s="58" t="s">
        <v>3014</v>
      </c>
      <c r="D2088" s="79">
        <v>7</v>
      </c>
      <c r="E2088" s="79">
        <v>7</v>
      </c>
      <c r="F2088" s="80">
        <v>644.84</v>
      </c>
      <c r="G2088" s="80">
        <v>92.12</v>
      </c>
      <c r="H2088" s="80">
        <v>644.84</v>
      </c>
      <c r="I2088" s="80" t="s">
        <v>28</v>
      </c>
      <c r="J2088" s="80" t="s">
        <v>28</v>
      </c>
      <c r="K2088" s="80">
        <v>92.12</v>
      </c>
      <c r="L2088" s="73">
        <f t="shared" si="456"/>
        <v>92.12</v>
      </c>
      <c r="M2088" s="73">
        <f t="shared" si="457"/>
        <v>114.97</v>
      </c>
      <c r="N2088" s="72" t="str">
        <f t="shared" si="458"/>
        <v>0873</v>
      </c>
      <c r="O2088" s="74">
        <f t="shared" si="459"/>
        <v>0</v>
      </c>
      <c r="P2088" s="72">
        <f t="shared" si="460"/>
        <v>0</v>
      </c>
      <c r="Q2088" s="74">
        <f t="shared" si="461"/>
        <v>7</v>
      </c>
      <c r="R2088" s="72" t="str">
        <f t="shared" si="462"/>
        <v/>
      </c>
      <c r="S2088" s="72" t="str">
        <f t="shared" si="463"/>
        <v/>
      </c>
      <c r="AT2088" s="20">
        <f t="shared" si="464"/>
        <v>-8290.8000000000011</v>
      </c>
    </row>
    <row r="2089" spans="1:46" ht="33.75">
      <c r="A2089" s="54">
        <v>7144</v>
      </c>
      <c r="B2089" s="54" t="s">
        <v>1650</v>
      </c>
      <c r="C2089" s="58" t="s">
        <v>3014</v>
      </c>
      <c r="D2089" s="79">
        <v>7</v>
      </c>
      <c r="E2089" s="79">
        <v>7</v>
      </c>
      <c r="F2089" s="80">
        <v>644.84</v>
      </c>
      <c r="G2089" s="80">
        <v>92.12</v>
      </c>
      <c r="H2089" s="80">
        <v>644.84</v>
      </c>
      <c r="I2089" s="80" t="s">
        <v>28</v>
      </c>
      <c r="J2089" s="80" t="s">
        <v>28</v>
      </c>
      <c r="K2089" s="80">
        <v>92.12</v>
      </c>
      <c r="L2089" s="73">
        <f t="shared" si="456"/>
        <v>92.12</v>
      </c>
      <c r="M2089" s="73">
        <f t="shared" si="457"/>
        <v>114.97</v>
      </c>
      <c r="N2089" s="72" t="str">
        <f t="shared" si="458"/>
        <v>0873</v>
      </c>
      <c r="O2089" s="74">
        <f t="shared" si="459"/>
        <v>0</v>
      </c>
      <c r="P2089" s="72">
        <f t="shared" si="460"/>
        <v>0</v>
      </c>
      <c r="Q2089" s="74">
        <f t="shared" si="461"/>
        <v>7</v>
      </c>
      <c r="R2089" s="72" t="str">
        <f t="shared" si="462"/>
        <v/>
      </c>
      <c r="S2089" s="72" t="str">
        <f t="shared" si="463"/>
        <v/>
      </c>
      <c r="AT2089" s="20">
        <f t="shared" si="464"/>
        <v>-8290.8000000000011</v>
      </c>
    </row>
    <row r="2090" spans="1:46" ht="33.75">
      <c r="A2090" s="54">
        <v>7144</v>
      </c>
      <c r="B2090" s="54" t="s">
        <v>1648</v>
      </c>
      <c r="C2090" s="58" t="s">
        <v>3014</v>
      </c>
      <c r="D2090" s="79">
        <v>7</v>
      </c>
      <c r="E2090" s="79">
        <v>7</v>
      </c>
      <c r="F2090" s="80">
        <v>644.84</v>
      </c>
      <c r="G2090" s="80">
        <v>92.12</v>
      </c>
      <c r="H2090" s="80">
        <v>644.84</v>
      </c>
      <c r="I2090" s="80" t="s">
        <v>28</v>
      </c>
      <c r="J2090" s="80" t="s">
        <v>28</v>
      </c>
      <c r="K2090" s="80">
        <v>92.12</v>
      </c>
      <c r="L2090" s="73">
        <f t="shared" si="456"/>
        <v>92.12</v>
      </c>
      <c r="M2090" s="73">
        <f t="shared" si="457"/>
        <v>114.97</v>
      </c>
      <c r="N2090" s="72" t="str">
        <f t="shared" si="458"/>
        <v>0873</v>
      </c>
      <c r="O2090" s="74">
        <f t="shared" si="459"/>
        <v>0</v>
      </c>
      <c r="P2090" s="72">
        <f t="shared" si="460"/>
        <v>0</v>
      </c>
      <c r="Q2090" s="74">
        <f t="shared" si="461"/>
        <v>7</v>
      </c>
      <c r="R2090" s="72" t="str">
        <f t="shared" si="462"/>
        <v/>
      </c>
      <c r="S2090" s="72" t="str">
        <f t="shared" si="463"/>
        <v/>
      </c>
      <c r="AT2090" s="20">
        <f t="shared" si="464"/>
        <v>-8290.8000000000011</v>
      </c>
    </row>
    <row r="2091" spans="1:46" ht="33.75">
      <c r="A2091" s="54">
        <v>7144</v>
      </c>
      <c r="B2091" s="54" t="s">
        <v>1646</v>
      </c>
      <c r="C2091" s="58" t="s">
        <v>3014</v>
      </c>
      <c r="D2091" s="79">
        <v>7</v>
      </c>
      <c r="E2091" s="79">
        <v>7</v>
      </c>
      <c r="F2091" s="80">
        <v>644.84</v>
      </c>
      <c r="G2091" s="80">
        <v>92.12</v>
      </c>
      <c r="H2091" s="80">
        <v>644.84</v>
      </c>
      <c r="I2091" s="80" t="s">
        <v>28</v>
      </c>
      <c r="J2091" s="80" t="s">
        <v>28</v>
      </c>
      <c r="K2091" s="80">
        <v>92.12</v>
      </c>
      <c r="L2091" s="73">
        <f t="shared" si="456"/>
        <v>92.12</v>
      </c>
      <c r="M2091" s="73">
        <f t="shared" si="457"/>
        <v>114.97</v>
      </c>
      <c r="N2091" s="72" t="str">
        <f t="shared" si="458"/>
        <v>0873</v>
      </c>
      <c r="O2091" s="74">
        <f t="shared" si="459"/>
        <v>0</v>
      </c>
      <c r="P2091" s="72">
        <f t="shared" si="460"/>
        <v>0</v>
      </c>
      <c r="Q2091" s="74">
        <f t="shared" si="461"/>
        <v>7</v>
      </c>
      <c r="R2091" s="72" t="str">
        <f t="shared" si="462"/>
        <v/>
      </c>
      <c r="S2091" s="72" t="str">
        <f t="shared" si="463"/>
        <v/>
      </c>
      <c r="AT2091" s="20">
        <f t="shared" si="464"/>
        <v>-8290.8000000000011</v>
      </c>
    </row>
    <row r="2092" spans="1:46" ht="33.75">
      <c r="A2092" s="54">
        <v>7145</v>
      </c>
      <c r="B2092" s="54" t="s">
        <v>1658</v>
      </c>
      <c r="C2092" s="58" t="s">
        <v>3015</v>
      </c>
      <c r="D2092" s="79">
        <v>7</v>
      </c>
      <c r="E2092" s="79">
        <v>7</v>
      </c>
      <c r="F2092" s="80">
        <v>632.23</v>
      </c>
      <c r="G2092" s="80">
        <v>90.32</v>
      </c>
      <c r="H2092" s="80">
        <v>632.23</v>
      </c>
      <c r="I2092" s="80" t="s">
        <v>28</v>
      </c>
      <c r="J2092" s="80" t="s">
        <v>28</v>
      </c>
      <c r="K2092" s="80">
        <v>90.32</v>
      </c>
      <c r="L2092" s="73">
        <f t="shared" si="456"/>
        <v>90.32</v>
      </c>
      <c r="M2092" s="73">
        <f t="shared" si="457"/>
        <v>114.97</v>
      </c>
      <c r="N2092" s="72" t="str">
        <f t="shared" si="458"/>
        <v>0873</v>
      </c>
      <c r="O2092" s="74">
        <f t="shared" si="459"/>
        <v>0</v>
      </c>
      <c r="P2092" s="72">
        <f t="shared" si="460"/>
        <v>0</v>
      </c>
      <c r="Q2092" s="74">
        <f t="shared" si="461"/>
        <v>7</v>
      </c>
      <c r="R2092" s="72" t="str">
        <f t="shared" si="462"/>
        <v/>
      </c>
      <c r="S2092" s="72" t="str">
        <f t="shared" si="463"/>
        <v/>
      </c>
      <c r="AT2092" s="20">
        <f t="shared" si="464"/>
        <v>-8128.7999999999993</v>
      </c>
    </row>
    <row r="2093" spans="1:46" ht="33.75">
      <c r="A2093" s="54">
        <v>7145</v>
      </c>
      <c r="B2093" s="54" t="s">
        <v>1656</v>
      </c>
      <c r="C2093" s="58" t="s">
        <v>3015</v>
      </c>
      <c r="D2093" s="79">
        <v>7</v>
      </c>
      <c r="E2093" s="79">
        <v>7</v>
      </c>
      <c r="F2093" s="80">
        <v>632.23</v>
      </c>
      <c r="G2093" s="80">
        <v>90.32</v>
      </c>
      <c r="H2093" s="80">
        <v>632.23</v>
      </c>
      <c r="I2093" s="80" t="s">
        <v>28</v>
      </c>
      <c r="J2093" s="80" t="s">
        <v>28</v>
      </c>
      <c r="K2093" s="80">
        <v>90.32</v>
      </c>
      <c r="L2093" s="73">
        <f t="shared" si="456"/>
        <v>90.32</v>
      </c>
      <c r="M2093" s="73">
        <f t="shared" si="457"/>
        <v>114.97</v>
      </c>
      <c r="N2093" s="72" t="str">
        <f t="shared" si="458"/>
        <v>0873</v>
      </c>
      <c r="O2093" s="74">
        <f t="shared" si="459"/>
        <v>0</v>
      </c>
      <c r="P2093" s="72">
        <f t="shared" si="460"/>
        <v>0</v>
      </c>
      <c r="Q2093" s="74">
        <f t="shared" si="461"/>
        <v>7</v>
      </c>
      <c r="R2093" s="72" t="str">
        <f t="shared" si="462"/>
        <v/>
      </c>
      <c r="S2093" s="72" t="str">
        <f t="shared" si="463"/>
        <v/>
      </c>
      <c r="AT2093" s="20">
        <f t="shared" si="464"/>
        <v>-8128.7999999999993</v>
      </c>
    </row>
    <row r="2094" spans="1:46" ht="33.75">
      <c r="A2094" s="54">
        <v>7145</v>
      </c>
      <c r="B2094" s="54" t="s">
        <v>1652</v>
      </c>
      <c r="C2094" s="58" t="s">
        <v>3015</v>
      </c>
      <c r="D2094" s="79">
        <v>7</v>
      </c>
      <c r="E2094" s="79">
        <v>7</v>
      </c>
      <c r="F2094" s="80">
        <v>632.23</v>
      </c>
      <c r="G2094" s="80">
        <v>90.32</v>
      </c>
      <c r="H2094" s="80">
        <v>632.23</v>
      </c>
      <c r="I2094" s="80" t="s">
        <v>28</v>
      </c>
      <c r="J2094" s="80" t="s">
        <v>28</v>
      </c>
      <c r="K2094" s="80">
        <v>90.32</v>
      </c>
      <c r="L2094" s="73">
        <f t="shared" si="456"/>
        <v>90.32</v>
      </c>
      <c r="M2094" s="73">
        <f t="shared" si="457"/>
        <v>114.97</v>
      </c>
      <c r="N2094" s="72" t="str">
        <f t="shared" si="458"/>
        <v>0873</v>
      </c>
      <c r="O2094" s="74">
        <f t="shared" si="459"/>
        <v>0</v>
      </c>
      <c r="P2094" s="72">
        <f t="shared" si="460"/>
        <v>0</v>
      </c>
      <c r="Q2094" s="74">
        <f t="shared" si="461"/>
        <v>7</v>
      </c>
      <c r="R2094" s="72" t="str">
        <f t="shared" si="462"/>
        <v/>
      </c>
      <c r="S2094" s="72" t="str">
        <f t="shared" si="463"/>
        <v/>
      </c>
      <c r="AT2094" s="20">
        <f t="shared" si="464"/>
        <v>-8128.7999999999993</v>
      </c>
    </row>
    <row r="2095" spans="1:46" ht="33.75">
      <c r="A2095" s="54">
        <v>7145</v>
      </c>
      <c r="B2095" s="54" t="s">
        <v>1654</v>
      </c>
      <c r="C2095" s="58" t="s">
        <v>3015</v>
      </c>
      <c r="D2095" s="79">
        <v>7</v>
      </c>
      <c r="E2095" s="79">
        <v>7</v>
      </c>
      <c r="F2095" s="80">
        <v>632.23</v>
      </c>
      <c r="G2095" s="80">
        <v>90.32</v>
      </c>
      <c r="H2095" s="80">
        <v>632.23</v>
      </c>
      <c r="I2095" s="80" t="s">
        <v>28</v>
      </c>
      <c r="J2095" s="80" t="s">
        <v>28</v>
      </c>
      <c r="K2095" s="80">
        <v>90.32</v>
      </c>
      <c r="L2095" s="73">
        <f t="shared" si="456"/>
        <v>90.32</v>
      </c>
      <c r="M2095" s="73">
        <f t="shared" si="457"/>
        <v>114.97</v>
      </c>
      <c r="N2095" s="72" t="str">
        <f t="shared" si="458"/>
        <v>0873</v>
      </c>
      <c r="O2095" s="74">
        <f t="shared" si="459"/>
        <v>0</v>
      </c>
      <c r="P2095" s="72">
        <f t="shared" si="460"/>
        <v>0</v>
      </c>
      <c r="Q2095" s="74">
        <f t="shared" si="461"/>
        <v>7</v>
      </c>
      <c r="R2095" s="72" t="str">
        <f t="shared" si="462"/>
        <v/>
      </c>
      <c r="S2095" s="72" t="str">
        <f t="shared" si="463"/>
        <v/>
      </c>
      <c r="AT2095" s="20">
        <f t="shared" si="464"/>
        <v>-8128.7999999999993</v>
      </c>
    </row>
    <row r="2096" spans="1:46" ht="56.25">
      <c r="A2096" s="54">
        <v>7146</v>
      </c>
      <c r="B2096" s="54" t="s">
        <v>1661</v>
      </c>
      <c r="C2096" s="58" t="s">
        <v>3016</v>
      </c>
      <c r="D2096" s="79">
        <v>7</v>
      </c>
      <c r="E2096" s="79">
        <v>7</v>
      </c>
      <c r="F2096" s="80">
        <v>705.88</v>
      </c>
      <c r="G2096" s="80">
        <v>100.84</v>
      </c>
      <c r="H2096" s="80">
        <v>705.88</v>
      </c>
      <c r="I2096" s="80" t="s">
        <v>28</v>
      </c>
      <c r="J2096" s="80" t="s">
        <v>28</v>
      </c>
      <c r="K2096" s="80">
        <v>100.84</v>
      </c>
      <c r="L2096" s="73">
        <f t="shared" si="456"/>
        <v>100.84</v>
      </c>
      <c r="M2096" s="73">
        <f t="shared" si="457"/>
        <v>145.38999999999999</v>
      </c>
      <c r="N2096" s="72" t="str">
        <f t="shared" si="458"/>
        <v>0874</v>
      </c>
      <c r="O2096" s="74">
        <f t="shared" si="459"/>
        <v>0</v>
      </c>
      <c r="P2096" s="72">
        <f t="shared" si="460"/>
        <v>0</v>
      </c>
      <c r="Q2096" s="74">
        <f t="shared" si="461"/>
        <v>7</v>
      </c>
      <c r="R2096" s="72" t="str">
        <f t="shared" si="462"/>
        <v/>
      </c>
      <c r="S2096" s="72" t="str">
        <f t="shared" si="463"/>
        <v/>
      </c>
      <c r="AT2096" s="20">
        <f t="shared" si="464"/>
        <v>-9075.6</v>
      </c>
    </row>
    <row r="2097" spans="1:46" ht="56.25">
      <c r="A2097" s="54">
        <v>7146</v>
      </c>
      <c r="B2097" s="54" t="s">
        <v>1662</v>
      </c>
      <c r="C2097" s="58" t="s">
        <v>3016</v>
      </c>
      <c r="D2097" s="79">
        <v>7</v>
      </c>
      <c r="E2097" s="79">
        <v>7</v>
      </c>
      <c r="F2097" s="80">
        <v>705.88</v>
      </c>
      <c r="G2097" s="80">
        <v>100.84</v>
      </c>
      <c r="H2097" s="80">
        <v>705.88</v>
      </c>
      <c r="I2097" s="80" t="s">
        <v>28</v>
      </c>
      <c r="J2097" s="80" t="s">
        <v>28</v>
      </c>
      <c r="K2097" s="80">
        <v>100.84</v>
      </c>
      <c r="L2097" s="73">
        <f t="shared" si="456"/>
        <v>100.84</v>
      </c>
      <c r="M2097" s="73">
        <f t="shared" si="457"/>
        <v>145.38999999999999</v>
      </c>
      <c r="N2097" s="72" t="str">
        <f t="shared" si="458"/>
        <v>0874</v>
      </c>
      <c r="O2097" s="74">
        <f t="shared" si="459"/>
        <v>0</v>
      </c>
      <c r="P2097" s="72">
        <f t="shared" si="460"/>
        <v>0</v>
      </c>
      <c r="Q2097" s="74">
        <f t="shared" si="461"/>
        <v>7</v>
      </c>
      <c r="R2097" s="72" t="str">
        <f t="shared" si="462"/>
        <v/>
      </c>
      <c r="S2097" s="72" t="str">
        <f t="shared" si="463"/>
        <v/>
      </c>
      <c r="AT2097" s="20">
        <f t="shared" si="464"/>
        <v>-9075.6</v>
      </c>
    </row>
    <row r="2098" spans="1:46" ht="56.25">
      <c r="A2098" s="54">
        <v>7146</v>
      </c>
      <c r="B2098" s="54" t="s">
        <v>1663</v>
      </c>
      <c r="C2098" s="58" t="s">
        <v>3016</v>
      </c>
      <c r="D2098" s="79">
        <v>7</v>
      </c>
      <c r="E2098" s="79">
        <v>7</v>
      </c>
      <c r="F2098" s="80">
        <v>705.88</v>
      </c>
      <c r="G2098" s="80">
        <v>100.84</v>
      </c>
      <c r="H2098" s="80">
        <v>705.88</v>
      </c>
      <c r="I2098" s="80" t="s">
        <v>28</v>
      </c>
      <c r="J2098" s="80" t="s">
        <v>28</v>
      </c>
      <c r="K2098" s="80">
        <v>100.84</v>
      </c>
      <c r="L2098" s="73">
        <f t="shared" si="456"/>
        <v>100.84</v>
      </c>
      <c r="M2098" s="73">
        <f t="shared" si="457"/>
        <v>145.38999999999999</v>
      </c>
      <c r="N2098" s="72" t="str">
        <f t="shared" si="458"/>
        <v>0874</v>
      </c>
      <c r="O2098" s="74">
        <f t="shared" si="459"/>
        <v>0</v>
      </c>
      <c r="P2098" s="72">
        <f t="shared" si="460"/>
        <v>0</v>
      </c>
      <c r="Q2098" s="74">
        <f t="shared" si="461"/>
        <v>7</v>
      </c>
      <c r="R2098" s="72" t="str">
        <f t="shared" si="462"/>
        <v/>
      </c>
      <c r="S2098" s="72" t="str">
        <f t="shared" si="463"/>
        <v/>
      </c>
      <c r="AT2098" s="20">
        <f t="shared" si="464"/>
        <v>-9075.6</v>
      </c>
    </row>
    <row r="2099" spans="1:46" ht="56.25">
      <c r="A2099" s="54">
        <v>7146</v>
      </c>
      <c r="B2099" s="54" t="s">
        <v>1664</v>
      </c>
      <c r="C2099" s="58" t="s">
        <v>3016</v>
      </c>
      <c r="D2099" s="79">
        <v>7</v>
      </c>
      <c r="E2099" s="79">
        <v>7</v>
      </c>
      <c r="F2099" s="80">
        <v>705.88</v>
      </c>
      <c r="G2099" s="80">
        <v>100.84</v>
      </c>
      <c r="H2099" s="80">
        <v>705.88</v>
      </c>
      <c r="I2099" s="80" t="s">
        <v>28</v>
      </c>
      <c r="J2099" s="80" t="s">
        <v>28</v>
      </c>
      <c r="K2099" s="80">
        <v>100.84</v>
      </c>
      <c r="L2099" s="73">
        <f t="shared" si="456"/>
        <v>100.84</v>
      </c>
      <c r="M2099" s="73">
        <f t="shared" si="457"/>
        <v>145.38999999999999</v>
      </c>
      <c r="N2099" s="72" t="str">
        <f t="shared" si="458"/>
        <v>0874</v>
      </c>
      <c r="O2099" s="74">
        <f t="shared" si="459"/>
        <v>0</v>
      </c>
      <c r="P2099" s="72">
        <f t="shared" si="460"/>
        <v>0</v>
      </c>
      <c r="Q2099" s="74">
        <f t="shared" si="461"/>
        <v>7</v>
      </c>
      <c r="R2099" s="72" t="str">
        <f t="shared" si="462"/>
        <v/>
      </c>
      <c r="S2099" s="72" t="str">
        <f t="shared" si="463"/>
        <v/>
      </c>
      <c r="AT2099" s="20">
        <f t="shared" si="464"/>
        <v>-9075.6</v>
      </c>
    </row>
    <row r="2100" spans="1:46" ht="56.25">
      <c r="A2100" s="54">
        <v>7146</v>
      </c>
      <c r="B2100" s="54" t="s">
        <v>1665</v>
      </c>
      <c r="C2100" s="58" t="s">
        <v>3016</v>
      </c>
      <c r="D2100" s="79">
        <v>7</v>
      </c>
      <c r="E2100" s="79">
        <v>7</v>
      </c>
      <c r="F2100" s="80">
        <v>705.88</v>
      </c>
      <c r="G2100" s="80">
        <v>100.84</v>
      </c>
      <c r="H2100" s="80">
        <v>705.88</v>
      </c>
      <c r="I2100" s="80" t="s">
        <v>28</v>
      </c>
      <c r="J2100" s="80" t="s">
        <v>28</v>
      </c>
      <c r="K2100" s="80">
        <v>100.84</v>
      </c>
      <c r="L2100" s="73">
        <f t="shared" si="456"/>
        <v>100.84</v>
      </c>
      <c r="M2100" s="73">
        <f t="shared" si="457"/>
        <v>145.38999999999999</v>
      </c>
      <c r="N2100" s="72" t="str">
        <f t="shared" si="458"/>
        <v>0874</v>
      </c>
      <c r="O2100" s="74">
        <f t="shared" si="459"/>
        <v>0</v>
      </c>
      <c r="P2100" s="72">
        <f t="shared" si="460"/>
        <v>0</v>
      </c>
      <c r="Q2100" s="74">
        <f t="shared" si="461"/>
        <v>7</v>
      </c>
      <c r="R2100" s="72" t="str">
        <f t="shared" si="462"/>
        <v/>
      </c>
      <c r="S2100" s="72" t="str">
        <f t="shared" si="463"/>
        <v/>
      </c>
      <c r="AT2100" s="20">
        <f t="shared" si="464"/>
        <v>-9075.6</v>
      </c>
    </row>
    <row r="2101" spans="1:46" ht="56.25">
      <c r="A2101" s="54">
        <v>7146</v>
      </c>
      <c r="B2101" s="54" t="s">
        <v>1666</v>
      </c>
      <c r="C2101" s="58" t="s">
        <v>3016</v>
      </c>
      <c r="D2101" s="79">
        <v>7</v>
      </c>
      <c r="E2101" s="79">
        <v>7</v>
      </c>
      <c r="F2101" s="80">
        <v>705.88</v>
      </c>
      <c r="G2101" s="80">
        <v>100.84</v>
      </c>
      <c r="H2101" s="80">
        <v>705.88</v>
      </c>
      <c r="I2101" s="80" t="s">
        <v>28</v>
      </c>
      <c r="J2101" s="80" t="s">
        <v>28</v>
      </c>
      <c r="K2101" s="80">
        <v>100.84</v>
      </c>
      <c r="L2101" s="73">
        <f t="shared" si="456"/>
        <v>100.84</v>
      </c>
      <c r="M2101" s="73">
        <f t="shared" si="457"/>
        <v>145.38999999999999</v>
      </c>
      <c r="N2101" s="72" t="str">
        <f t="shared" si="458"/>
        <v>0874</v>
      </c>
      <c r="O2101" s="74">
        <f t="shared" si="459"/>
        <v>0</v>
      </c>
      <c r="P2101" s="72">
        <f t="shared" si="460"/>
        <v>0</v>
      </c>
      <c r="Q2101" s="74">
        <f t="shared" si="461"/>
        <v>7</v>
      </c>
      <c r="R2101" s="72" t="str">
        <f t="shared" si="462"/>
        <v/>
      </c>
      <c r="S2101" s="72" t="str">
        <f t="shared" si="463"/>
        <v/>
      </c>
      <c r="AT2101" s="20">
        <f t="shared" si="464"/>
        <v>-9075.6</v>
      </c>
    </row>
    <row r="2102" spans="1:46" ht="56.25">
      <c r="A2102" s="54">
        <v>7147</v>
      </c>
      <c r="B2102" s="54" t="s">
        <v>1667</v>
      </c>
      <c r="C2102" s="58" t="s">
        <v>3017</v>
      </c>
      <c r="D2102" s="79">
        <v>7</v>
      </c>
      <c r="E2102" s="79">
        <v>7</v>
      </c>
      <c r="F2102" s="80">
        <v>674.99</v>
      </c>
      <c r="G2102" s="80">
        <v>96.43</v>
      </c>
      <c r="H2102" s="80">
        <v>674.99</v>
      </c>
      <c r="I2102" s="80" t="s">
        <v>28</v>
      </c>
      <c r="J2102" s="80" t="s">
        <v>28</v>
      </c>
      <c r="K2102" s="80">
        <v>96.43</v>
      </c>
      <c r="L2102" s="73">
        <f t="shared" si="456"/>
        <v>96.43</v>
      </c>
      <c r="M2102" s="73">
        <f t="shared" si="457"/>
        <v>145.38999999999999</v>
      </c>
      <c r="N2102" s="72" t="str">
        <f t="shared" si="458"/>
        <v>0874</v>
      </c>
      <c r="O2102" s="74">
        <f t="shared" si="459"/>
        <v>0</v>
      </c>
      <c r="P2102" s="72">
        <f t="shared" si="460"/>
        <v>0</v>
      </c>
      <c r="Q2102" s="74">
        <f t="shared" si="461"/>
        <v>7</v>
      </c>
      <c r="R2102" s="72" t="str">
        <f t="shared" si="462"/>
        <v/>
      </c>
      <c r="S2102" s="72" t="str">
        <f t="shared" si="463"/>
        <v/>
      </c>
      <c r="AT2102" s="20">
        <f t="shared" si="464"/>
        <v>-8678.7000000000007</v>
      </c>
    </row>
    <row r="2103" spans="1:46" ht="56.25">
      <c r="A2103" s="54">
        <v>7147</v>
      </c>
      <c r="B2103" s="54" t="s">
        <v>1671</v>
      </c>
      <c r="C2103" s="58" t="s">
        <v>3017</v>
      </c>
      <c r="D2103" s="79">
        <v>7</v>
      </c>
      <c r="E2103" s="79">
        <v>7</v>
      </c>
      <c r="F2103" s="80">
        <v>674.99</v>
      </c>
      <c r="G2103" s="80">
        <v>96.43</v>
      </c>
      <c r="H2103" s="80">
        <v>674.99</v>
      </c>
      <c r="I2103" s="80" t="s">
        <v>28</v>
      </c>
      <c r="J2103" s="80" t="s">
        <v>28</v>
      </c>
      <c r="K2103" s="80">
        <v>96.43</v>
      </c>
      <c r="L2103" s="73">
        <f t="shared" si="456"/>
        <v>96.43</v>
      </c>
      <c r="M2103" s="73">
        <f t="shared" si="457"/>
        <v>145.38999999999999</v>
      </c>
      <c r="N2103" s="72" t="str">
        <f t="shared" si="458"/>
        <v>0874</v>
      </c>
      <c r="O2103" s="74">
        <f t="shared" si="459"/>
        <v>0</v>
      </c>
      <c r="P2103" s="72">
        <f t="shared" si="460"/>
        <v>0</v>
      </c>
      <c r="Q2103" s="74">
        <f t="shared" si="461"/>
        <v>7</v>
      </c>
      <c r="R2103" s="72" t="str">
        <f t="shared" si="462"/>
        <v/>
      </c>
      <c r="S2103" s="72" t="str">
        <f t="shared" si="463"/>
        <v/>
      </c>
      <c r="AT2103" s="20">
        <f t="shared" si="464"/>
        <v>-8678.7000000000007</v>
      </c>
    </row>
    <row r="2104" spans="1:46" ht="56.25">
      <c r="A2104" s="54">
        <v>7147</v>
      </c>
      <c r="B2104" s="54" t="s">
        <v>1670</v>
      </c>
      <c r="C2104" s="58" t="s">
        <v>3017</v>
      </c>
      <c r="D2104" s="79">
        <v>7</v>
      </c>
      <c r="E2104" s="79">
        <v>7</v>
      </c>
      <c r="F2104" s="80">
        <v>674.99</v>
      </c>
      <c r="G2104" s="80">
        <v>96.43</v>
      </c>
      <c r="H2104" s="80">
        <v>674.99</v>
      </c>
      <c r="I2104" s="80" t="s">
        <v>28</v>
      </c>
      <c r="J2104" s="80" t="s">
        <v>28</v>
      </c>
      <c r="K2104" s="80">
        <v>96.43</v>
      </c>
      <c r="L2104" s="73">
        <f t="shared" si="456"/>
        <v>96.43</v>
      </c>
      <c r="M2104" s="73">
        <f t="shared" si="457"/>
        <v>145.38999999999999</v>
      </c>
      <c r="N2104" s="72" t="str">
        <f t="shared" si="458"/>
        <v>0874</v>
      </c>
      <c r="O2104" s="74">
        <f t="shared" si="459"/>
        <v>0</v>
      </c>
      <c r="P2104" s="72">
        <f t="shared" si="460"/>
        <v>0</v>
      </c>
      <c r="Q2104" s="74">
        <f t="shared" si="461"/>
        <v>7</v>
      </c>
      <c r="R2104" s="72" t="str">
        <f t="shared" si="462"/>
        <v/>
      </c>
      <c r="S2104" s="72" t="str">
        <f t="shared" si="463"/>
        <v/>
      </c>
      <c r="AT2104" s="20">
        <f t="shared" si="464"/>
        <v>-8678.7000000000007</v>
      </c>
    </row>
    <row r="2105" spans="1:46" ht="56.25">
      <c r="A2105" s="54">
        <v>7147</v>
      </c>
      <c r="B2105" s="54" t="s">
        <v>1668</v>
      </c>
      <c r="C2105" s="58" t="s">
        <v>3017</v>
      </c>
      <c r="D2105" s="79">
        <v>7</v>
      </c>
      <c r="E2105" s="79">
        <v>7</v>
      </c>
      <c r="F2105" s="80">
        <v>674.99</v>
      </c>
      <c r="G2105" s="80">
        <v>96.43</v>
      </c>
      <c r="H2105" s="80">
        <v>674.99</v>
      </c>
      <c r="I2105" s="80" t="s">
        <v>28</v>
      </c>
      <c r="J2105" s="80" t="s">
        <v>28</v>
      </c>
      <c r="K2105" s="80">
        <v>96.43</v>
      </c>
      <c r="L2105" s="73">
        <f t="shared" si="456"/>
        <v>96.43</v>
      </c>
      <c r="M2105" s="73">
        <f t="shared" si="457"/>
        <v>145.38999999999999</v>
      </c>
      <c r="N2105" s="72" t="str">
        <f t="shared" si="458"/>
        <v>0874</v>
      </c>
      <c r="O2105" s="74">
        <f t="shared" si="459"/>
        <v>0</v>
      </c>
      <c r="P2105" s="72">
        <f t="shared" si="460"/>
        <v>0</v>
      </c>
      <c r="Q2105" s="74">
        <f t="shared" si="461"/>
        <v>7</v>
      </c>
      <c r="R2105" s="72" t="str">
        <f t="shared" si="462"/>
        <v/>
      </c>
      <c r="S2105" s="72" t="str">
        <f t="shared" si="463"/>
        <v/>
      </c>
      <c r="AT2105" s="20">
        <f t="shared" si="464"/>
        <v>-8678.7000000000007</v>
      </c>
    </row>
    <row r="2106" spans="1:46" ht="56.25">
      <c r="A2106" s="54">
        <v>7147</v>
      </c>
      <c r="B2106" s="54" t="s">
        <v>1669</v>
      </c>
      <c r="C2106" s="58" t="s">
        <v>3017</v>
      </c>
      <c r="D2106" s="79">
        <v>7</v>
      </c>
      <c r="E2106" s="79">
        <v>7</v>
      </c>
      <c r="F2106" s="80">
        <v>674.99</v>
      </c>
      <c r="G2106" s="80">
        <v>96.43</v>
      </c>
      <c r="H2106" s="80">
        <v>674.99</v>
      </c>
      <c r="I2106" s="80" t="s">
        <v>28</v>
      </c>
      <c r="J2106" s="80" t="s">
        <v>28</v>
      </c>
      <c r="K2106" s="80">
        <v>96.43</v>
      </c>
      <c r="L2106" s="73">
        <f t="shared" si="456"/>
        <v>96.43</v>
      </c>
      <c r="M2106" s="73">
        <f t="shared" si="457"/>
        <v>145.38999999999999</v>
      </c>
      <c r="N2106" s="72" t="str">
        <f t="shared" si="458"/>
        <v>0874</v>
      </c>
      <c r="O2106" s="74">
        <f t="shared" si="459"/>
        <v>0</v>
      </c>
      <c r="P2106" s="72">
        <f t="shared" si="460"/>
        <v>0</v>
      </c>
      <c r="Q2106" s="74">
        <f t="shared" si="461"/>
        <v>7</v>
      </c>
      <c r="R2106" s="72" t="str">
        <f t="shared" si="462"/>
        <v/>
      </c>
      <c r="S2106" s="72" t="str">
        <f t="shared" si="463"/>
        <v/>
      </c>
      <c r="AT2106" s="20">
        <f t="shared" si="464"/>
        <v>-8678.7000000000007</v>
      </c>
    </row>
    <row r="2107" spans="1:46" ht="56.25">
      <c r="A2107" s="54">
        <v>7147</v>
      </c>
      <c r="B2107" s="54" t="s">
        <v>1672</v>
      </c>
      <c r="C2107" s="58" t="s">
        <v>3017</v>
      </c>
      <c r="D2107" s="79">
        <v>7</v>
      </c>
      <c r="E2107" s="79">
        <v>7</v>
      </c>
      <c r="F2107" s="80">
        <v>674.99</v>
      </c>
      <c r="G2107" s="80">
        <v>96.43</v>
      </c>
      <c r="H2107" s="80">
        <v>674.99</v>
      </c>
      <c r="I2107" s="80" t="s">
        <v>28</v>
      </c>
      <c r="J2107" s="80" t="s">
        <v>28</v>
      </c>
      <c r="K2107" s="80">
        <v>96.43</v>
      </c>
      <c r="L2107" s="73">
        <f t="shared" si="456"/>
        <v>96.43</v>
      </c>
      <c r="M2107" s="73">
        <f t="shared" si="457"/>
        <v>145.38999999999999</v>
      </c>
      <c r="N2107" s="72" t="str">
        <f t="shared" si="458"/>
        <v>0874</v>
      </c>
      <c r="O2107" s="74">
        <f t="shared" si="459"/>
        <v>0</v>
      </c>
      <c r="P2107" s="72">
        <f t="shared" si="460"/>
        <v>0</v>
      </c>
      <c r="Q2107" s="74">
        <f t="shared" si="461"/>
        <v>7</v>
      </c>
      <c r="R2107" s="72" t="str">
        <f t="shared" si="462"/>
        <v/>
      </c>
      <c r="S2107" s="72" t="str">
        <f t="shared" si="463"/>
        <v/>
      </c>
      <c r="AT2107" s="20">
        <f t="shared" si="464"/>
        <v>-8678.7000000000007</v>
      </c>
    </row>
    <row r="2108" spans="1:46" ht="56.25">
      <c r="A2108" s="54">
        <v>7148</v>
      </c>
      <c r="B2108" s="54" t="s">
        <v>1677</v>
      </c>
      <c r="C2108" s="58" t="s">
        <v>3018</v>
      </c>
      <c r="D2108" s="79">
        <v>7</v>
      </c>
      <c r="E2108" s="79">
        <v>7</v>
      </c>
      <c r="F2108" s="80">
        <v>607.28</v>
      </c>
      <c r="G2108" s="80">
        <v>86.75</v>
      </c>
      <c r="H2108" s="80">
        <v>607.28</v>
      </c>
      <c r="I2108" s="80" t="s">
        <v>28</v>
      </c>
      <c r="J2108" s="80" t="s">
        <v>28</v>
      </c>
      <c r="K2108" s="80">
        <v>86.75</v>
      </c>
      <c r="L2108" s="73">
        <f t="shared" si="456"/>
        <v>86.75</v>
      </c>
      <c r="M2108" s="73">
        <f t="shared" si="457"/>
        <v>145.38999999999999</v>
      </c>
      <c r="N2108" s="72" t="str">
        <f t="shared" si="458"/>
        <v>0874</v>
      </c>
      <c r="O2108" s="74">
        <f t="shared" si="459"/>
        <v>0</v>
      </c>
      <c r="P2108" s="72">
        <f t="shared" si="460"/>
        <v>0</v>
      </c>
      <c r="Q2108" s="74">
        <f t="shared" si="461"/>
        <v>7</v>
      </c>
      <c r="R2108" s="72" t="str">
        <f t="shared" si="462"/>
        <v/>
      </c>
      <c r="S2108" s="72" t="str">
        <f t="shared" si="463"/>
        <v/>
      </c>
      <c r="AT2108" s="20">
        <f t="shared" si="464"/>
        <v>-7807.5</v>
      </c>
    </row>
    <row r="2109" spans="1:46" ht="56.25">
      <c r="A2109" s="54">
        <v>7148</v>
      </c>
      <c r="B2109" s="54" t="s">
        <v>1678</v>
      </c>
      <c r="C2109" s="58" t="s">
        <v>3018</v>
      </c>
      <c r="D2109" s="79">
        <v>7</v>
      </c>
      <c r="E2109" s="79">
        <v>7</v>
      </c>
      <c r="F2109" s="80">
        <v>607.28</v>
      </c>
      <c r="G2109" s="80">
        <v>86.75</v>
      </c>
      <c r="H2109" s="80">
        <v>607.28</v>
      </c>
      <c r="I2109" s="80" t="s">
        <v>28</v>
      </c>
      <c r="J2109" s="80" t="s">
        <v>28</v>
      </c>
      <c r="K2109" s="80">
        <v>86.75</v>
      </c>
      <c r="L2109" s="73">
        <f t="shared" si="456"/>
        <v>86.75</v>
      </c>
      <c r="M2109" s="73">
        <f t="shared" si="457"/>
        <v>145.38999999999999</v>
      </c>
      <c r="N2109" s="72" t="str">
        <f t="shared" si="458"/>
        <v>0874</v>
      </c>
      <c r="O2109" s="74">
        <f t="shared" si="459"/>
        <v>0</v>
      </c>
      <c r="P2109" s="72">
        <f t="shared" si="460"/>
        <v>0</v>
      </c>
      <c r="Q2109" s="74">
        <f t="shared" si="461"/>
        <v>7</v>
      </c>
      <c r="R2109" s="72" t="str">
        <f t="shared" si="462"/>
        <v/>
      </c>
      <c r="S2109" s="72" t="str">
        <f t="shared" si="463"/>
        <v/>
      </c>
      <c r="AT2109" s="20">
        <f t="shared" si="464"/>
        <v>-7807.5</v>
      </c>
    </row>
    <row r="2110" spans="1:46" ht="56.25">
      <c r="A2110" s="54">
        <v>7148</v>
      </c>
      <c r="B2110" s="54" t="s">
        <v>1675</v>
      </c>
      <c r="C2110" s="58" t="s">
        <v>3018</v>
      </c>
      <c r="D2110" s="79">
        <v>7</v>
      </c>
      <c r="E2110" s="79">
        <v>7</v>
      </c>
      <c r="F2110" s="80">
        <v>607.28</v>
      </c>
      <c r="G2110" s="80">
        <v>86.75</v>
      </c>
      <c r="H2110" s="80">
        <v>607.28</v>
      </c>
      <c r="I2110" s="80" t="s">
        <v>28</v>
      </c>
      <c r="J2110" s="80" t="s">
        <v>28</v>
      </c>
      <c r="K2110" s="80">
        <v>86.75</v>
      </c>
      <c r="L2110" s="73">
        <f t="shared" si="456"/>
        <v>86.75</v>
      </c>
      <c r="M2110" s="73">
        <f t="shared" si="457"/>
        <v>145.38999999999999</v>
      </c>
      <c r="N2110" s="72" t="str">
        <f t="shared" si="458"/>
        <v>0874</v>
      </c>
      <c r="O2110" s="74">
        <f t="shared" si="459"/>
        <v>0</v>
      </c>
      <c r="P2110" s="72">
        <f t="shared" si="460"/>
        <v>0</v>
      </c>
      <c r="Q2110" s="74">
        <f t="shared" si="461"/>
        <v>7</v>
      </c>
      <c r="R2110" s="72" t="str">
        <f t="shared" si="462"/>
        <v/>
      </c>
      <c r="S2110" s="72" t="str">
        <f t="shared" si="463"/>
        <v/>
      </c>
      <c r="AT2110" s="20">
        <f t="shared" si="464"/>
        <v>-7807.5</v>
      </c>
    </row>
    <row r="2111" spans="1:46" ht="56.25">
      <c r="A2111" s="54">
        <v>7148</v>
      </c>
      <c r="B2111" s="54" t="s">
        <v>1676</v>
      </c>
      <c r="C2111" s="58" t="s">
        <v>3018</v>
      </c>
      <c r="D2111" s="79">
        <v>7</v>
      </c>
      <c r="E2111" s="79">
        <v>7</v>
      </c>
      <c r="F2111" s="80">
        <v>607.28</v>
      </c>
      <c r="G2111" s="80">
        <v>86.75</v>
      </c>
      <c r="H2111" s="80">
        <v>607.28</v>
      </c>
      <c r="I2111" s="80" t="s">
        <v>28</v>
      </c>
      <c r="J2111" s="80" t="s">
        <v>28</v>
      </c>
      <c r="K2111" s="80">
        <v>86.75</v>
      </c>
      <c r="L2111" s="73">
        <f t="shared" si="456"/>
        <v>86.75</v>
      </c>
      <c r="M2111" s="73">
        <f t="shared" si="457"/>
        <v>145.38999999999999</v>
      </c>
      <c r="N2111" s="72" t="str">
        <f t="shared" si="458"/>
        <v>0874</v>
      </c>
      <c r="O2111" s="74">
        <f t="shared" si="459"/>
        <v>0</v>
      </c>
      <c r="P2111" s="72">
        <f t="shared" si="460"/>
        <v>0</v>
      </c>
      <c r="Q2111" s="74">
        <f t="shared" si="461"/>
        <v>7</v>
      </c>
      <c r="R2111" s="72" t="str">
        <f t="shared" si="462"/>
        <v/>
      </c>
      <c r="S2111" s="72" t="str">
        <f t="shared" si="463"/>
        <v/>
      </c>
      <c r="AT2111" s="20">
        <f t="shared" si="464"/>
        <v>-7807.5</v>
      </c>
    </row>
    <row r="2112" spans="1:46" ht="56.25">
      <c r="A2112" s="54">
        <v>7148</v>
      </c>
      <c r="B2112" s="54" t="s">
        <v>1673</v>
      </c>
      <c r="C2112" s="58" t="s">
        <v>3018</v>
      </c>
      <c r="D2112" s="79">
        <v>7</v>
      </c>
      <c r="E2112" s="79">
        <v>7</v>
      </c>
      <c r="F2112" s="80">
        <v>607.28</v>
      </c>
      <c r="G2112" s="80">
        <v>86.75</v>
      </c>
      <c r="H2112" s="80">
        <v>607.28</v>
      </c>
      <c r="I2112" s="80" t="s">
        <v>28</v>
      </c>
      <c r="J2112" s="80" t="s">
        <v>28</v>
      </c>
      <c r="K2112" s="80">
        <v>86.75</v>
      </c>
      <c r="L2112" s="73">
        <f t="shared" si="456"/>
        <v>86.75</v>
      </c>
      <c r="M2112" s="73">
        <f t="shared" si="457"/>
        <v>145.38999999999999</v>
      </c>
      <c r="N2112" s="72" t="str">
        <f t="shared" si="458"/>
        <v>0874</v>
      </c>
      <c r="O2112" s="74">
        <f t="shared" si="459"/>
        <v>0</v>
      </c>
      <c r="P2112" s="72">
        <f t="shared" si="460"/>
        <v>0</v>
      </c>
      <c r="Q2112" s="74">
        <f t="shared" si="461"/>
        <v>7</v>
      </c>
      <c r="R2112" s="72" t="str">
        <f t="shared" si="462"/>
        <v/>
      </c>
      <c r="S2112" s="72" t="str">
        <f t="shared" si="463"/>
        <v/>
      </c>
      <c r="AT2112" s="20">
        <f t="shared" si="464"/>
        <v>-7807.5</v>
      </c>
    </row>
    <row r="2113" spans="1:46" ht="56.25">
      <c r="A2113" s="54">
        <v>7148</v>
      </c>
      <c r="B2113" s="54" t="s">
        <v>1674</v>
      </c>
      <c r="C2113" s="58" t="s">
        <v>3018</v>
      </c>
      <c r="D2113" s="79">
        <v>7</v>
      </c>
      <c r="E2113" s="79">
        <v>7</v>
      </c>
      <c r="F2113" s="80">
        <v>607.28</v>
      </c>
      <c r="G2113" s="80">
        <v>86.75</v>
      </c>
      <c r="H2113" s="80">
        <v>607.28</v>
      </c>
      <c r="I2113" s="80" t="s">
        <v>28</v>
      </c>
      <c r="J2113" s="80" t="s">
        <v>28</v>
      </c>
      <c r="K2113" s="80">
        <v>86.75</v>
      </c>
      <c r="L2113" s="73">
        <f t="shared" si="456"/>
        <v>86.75</v>
      </c>
      <c r="M2113" s="73">
        <f t="shared" si="457"/>
        <v>145.38999999999999</v>
      </c>
      <c r="N2113" s="72" t="str">
        <f t="shared" si="458"/>
        <v>0874</v>
      </c>
      <c r="O2113" s="74">
        <f t="shared" si="459"/>
        <v>0</v>
      </c>
      <c r="P2113" s="72">
        <f t="shared" si="460"/>
        <v>0</v>
      </c>
      <c r="Q2113" s="74">
        <f t="shared" si="461"/>
        <v>7</v>
      </c>
      <c r="R2113" s="72" t="str">
        <f t="shared" si="462"/>
        <v/>
      </c>
      <c r="S2113" s="72" t="str">
        <f t="shared" si="463"/>
        <v/>
      </c>
      <c r="AT2113" s="20">
        <f t="shared" si="464"/>
        <v>-7807.5</v>
      </c>
    </row>
    <row r="2114" spans="1:46" ht="45">
      <c r="A2114" s="54">
        <v>7149</v>
      </c>
      <c r="B2114" s="54" t="s">
        <v>1684</v>
      </c>
      <c r="C2114" s="58" t="s">
        <v>3019</v>
      </c>
      <c r="D2114" s="79">
        <v>7</v>
      </c>
      <c r="E2114" s="79">
        <v>7</v>
      </c>
      <c r="F2114" s="80">
        <v>747.29</v>
      </c>
      <c r="G2114" s="80">
        <v>106.76</v>
      </c>
      <c r="H2114" s="80">
        <v>747.29</v>
      </c>
      <c r="I2114" s="80" t="s">
        <v>28</v>
      </c>
      <c r="J2114" s="80" t="s">
        <v>28</v>
      </c>
      <c r="K2114" s="80">
        <v>106.76</v>
      </c>
      <c r="L2114" s="73">
        <f t="shared" si="456"/>
        <v>106.76</v>
      </c>
      <c r="M2114" s="73">
        <f t="shared" si="457"/>
        <v>138.22</v>
      </c>
      <c r="N2114" s="72" t="str">
        <f t="shared" si="458"/>
        <v>0875</v>
      </c>
      <c r="O2114" s="74">
        <f t="shared" si="459"/>
        <v>0</v>
      </c>
      <c r="P2114" s="72">
        <f t="shared" si="460"/>
        <v>0</v>
      </c>
      <c r="Q2114" s="74">
        <f t="shared" si="461"/>
        <v>7</v>
      </c>
      <c r="R2114" s="72" t="str">
        <f t="shared" si="462"/>
        <v/>
      </c>
      <c r="S2114" s="72" t="str">
        <f t="shared" si="463"/>
        <v/>
      </c>
      <c r="AT2114" s="20">
        <f t="shared" si="464"/>
        <v>-9608.4</v>
      </c>
    </row>
    <row r="2115" spans="1:46" ht="45">
      <c r="A2115" s="54">
        <v>7149</v>
      </c>
      <c r="B2115" s="54" t="s">
        <v>1685</v>
      </c>
      <c r="C2115" s="58" t="s">
        <v>3019</v>
      </c>
      <c r="D2115" s="79">
        <v>7</v>
      </c>
      <c r="E2115" s="79">
        <v>7</v>
      </c>
      <c r="F2115" s="80">
        <v>747.29</v>
      </c>
      <c r="G2115" s="80">
        <v>106.76</v>
      </c>
      <c r="H2115" s="80">
        <v>747.29</v>
      </c>
      <c r="I2115" s="80" t="s">
        <v>28</v>
      </c>
      <c r="J2115" s="80" t="s">
        <v>28</v>
      </c>
      <c r="K2115" s="80">
        <v>106.76</v>
      </c>
      <c r="L2115" s="73">
        <f t="shared" si="456"/>
        <v>106.76</v>
      </c>
      <c r="M2115" s="73">
        <f t="shared" si="457"/>
        <v>138.22</v>
      </c>
      <c r="N2115" s="72" t="str">
        <f t="shared" si="458"/>
        <v>0875</v>
      </c>
      <c r="O2115" s="74">
        <f t="shared" si="459"/>
        <v>0</v>
      </c>
      <c r="P2115" s="72">
        <f t="shared" si="460"/>
        <v>0</v>
      </c>
      <c r="Q2115" s="74">
        <f t="shared" si="461"/>
        <v>7</v>
      </c>
      <c r="R2115" s="72" t="str">
        <f t="shared" si="462"/>
        <v/>
      </c>
      <c r="S2115" s="72" t="str">
        <f t="shared" si="463"/>
        <v/>
      </c>
      <c r="AT2115" s="20">
        <f t="shared" si="464"/>
        <v>-9608.4</v>
      </c>
    </row>
    <row r="2116" spans="1:46" ht="45">
      <c r="A2116" s="54">
        <v>7149</v>
      </c>
      <c r="B2116" s="54" t="s">
        <v>1686</v>
      </c>
      <c r="C2116" s="58" t="s">
        <v>3019</v>
      </c>
      <c r="D2116" s="79">
        <v>7</v>
      </c>
      <c r="E2116" s="79">
        <v>7</v>
      </c>
      <c r="F2116" s="80">
        <v>747.29</v>
      </c>
      <c r="G2116" s="80">
        <v>106.76</v>
      </c>
      <c r="H2116" s="80">
        <v>747.29</v>
      </c>
      <c r="I2116" s="80" t="s">
        <v>28</v>
      </c>
      <c r="J2116" s="80" t="s">
        <v>28</v>
      </c>
      <c r="K2116" s="80">
        <v>106.76</v>
      </c>
      <c r="L2116" s="73">
        <f t="shared" ref="L2116:L2179" si="465">IFERROR(VLOOKUP(B2116,$B$1326:$K$2467,6,0),"")</f>
        <v>106.76</v>
      </c>
      <c r="M2116" s="73">
        <f t="shared" ref="M2116:M2179" si="466">IFERROR(VLOOKUP($B2116,$B$2468:$K$3603,6,0),"")</f>
        <v>138.22</v>
      </c>
      <c r="N2116" s="72" t="str">
        <f t="shared" ref="N2116:N2179" si="467">LEFT(B2116,4)</f>
        <v>0875</v>
      </c>
      <c r="O2116" s="74">
        <f t="shared" ref="O2116:O2179" si="468">E2116-D2116</f>
        <v>0</v>
      </c>
      <c r="P2116" s="72">
        <f t="shared" ref="P2116:P2179" si="469">IF(O2116=20,1,0)</f>
        <v>0</v>
      </c>
      <c r="Q2116" s="74">
        <f t="shared" ref="Q2116:Q2179" si="470">D2116</f>
        <v>7</v>
      </c>
      <c r="R2116" s="72" t="str">
        <f t="shared" ref="R2116:R2179" si="471">IF(P2116=1,Q2116+7,"")</f>
        <v/>
      </c>
      <c r="S2116" s="72" t="str">
        <f t="shared" ref="S2116:S2179" si="472">IF(P2116=1,Q2116+14,"")</f>
        <v/>
      </c>
      <c r="AT2116" s="20">
        <f t="shared" si="464"/>
        <v>-9608.4</v>
      </c>
    </row>
    <row r="2117" spans="1:46" ht="45">
      <c r="A2117" s="54">
        <v>7149</v>
      </c>
      <c r="B2117" s="54" t="s">
        <v>1687</v>
      </c>
      <c r="C2117" s="58" t="s">
        <v>3019</v>
      </c>
      <c r="D2117" s="79">
        <v>7</v>
      </c>
      <c r="E2117" s="79">
        <v>7</v>
      </c>
      <c r="F2117" s="80">
        <v>747.29</v>
      </c>
      <c r="G2117" s="80">
        <v>106.76</v>
      </c>
      <c r="H2117" s="80">
        <v>747.29</v>
      </c>
      <c r="I2117" s="80" t="s">
        <v>28</v>
      </c>
      <c r="J2117" s="80" t="s">
        <v>28</v>
      </c>
      <c r="K2117" s="80">
        <v>106.76</v>
      </c>
      <c r="L2117" s="73">
        <f t="shared" si="465"/>
        <v>106.76</v>
      </c>
      <c r="M2117" s="73">
        <f t="shared" si="466"/>
        <v>138.22</v>
      </c>
      <c r="N2117" s="72" t="str">
        <f t="shared" si="467"/>
        <v>0875</v>
      </c>
      <c r="O2117" s="74">
        <f t="shared" si="468"/>
        <v>0</v>
      </c>
      <c r="P2117" s="72">
        <f t="shared" si="469"/>
        <v>0</v>
      </c>
      <c r="Q2117" s="74">
        <f t="shared" si="470"/>
        <v>7</v>
      </c>
      <c r="R2117" s="72" t="str">
        <f t="shared" si="471"/>
        <v/>
      </c>
      <c r="S2117" s="72" t="str">
        <f t="shared" si="472"/>
        <v/>
      </c>
      <c r="AT2117" s="20">
        <f t="shared" si="464"/>
        <v>-9608.4</v>
      </c>
    </row>
    <row r="2118" spans="1:46" ht="45">
      <c r="A2118" s="54">
        <v>7149</v>
      </c>
      <c r="B2118" s="54" t="s">
        <v>1682</v>
      </c>
      <c r="C2118" s="58" t="s">
        <v>3019</v>
      </c>
      <c r="D2118" s="79">
        <v>7</v>
      </c>
      <c r="E2118" s="79">
        <v>7</v>
      </c>
      <c r="F2118" s="80">
        <v>747.29</v>
      </c>
      <c r="G2118" s="80">
        <v>106.76</v>
      </c>
      <c r="H2118" s="80">
        <v>747.29</v>
      </c>
      <c r="I2118" s="80" t="s">
        <v>28</v>
      </c>
      <c r="J2118" s="80" t="s">
        <v>28</v>
      </c>
      <c r="K2118" s="80">
        <v>106.76</v>
      </c>
      <c r="L2118" s="73">
        <f t="shared" si="465"/>
        <v>106.76</v>
      </c>
      <c r="M2118" s="73">
        <f t="shared" si="466"/>
        <v>138.22</v>
      </c>
      <c r="N2118" s="72" t="str">
        <f t="shared" si="467"/>
        <v>0875</v>
      </c>
      <c r="O2118" s="74">
        <f t="shared" si="468"/>
        <v>0</v>
      </c>
      <c r="P2118" s="72">
        <f t="shared" si="469"/>
        <v>0</v>
      </c>
      <c r="Q2118" s="74">
        <f t="shared" si="470"/>
        <v>7</v>
      </c>
      <c r="R2118" s="72" t="str">
        <f t="shared" si="471"/>
        <v/>
      </c>
      <c r="S2118" s="72" t="str">
        <f t="shared" si="472"/>
        <v/>
      </c>
      <c r="AT2118" s="20">
        <f t="shared" si="464"/>
        <v>-9608.4</v>
      </c>
    </row>
    <row r="2119" spans="1:46" ht="45">
      <c r="A2119" s="54">
        <v>7149</v>
      </c>
      <c r="B2119" s="54" t="s">
        <v>1683</v>
      </c>
      <c r="C2119" s="58" t="s">
        <v>3019</v>
      </c>
      <c r="D2119" s="79">
        <v>7</v>
      </c>
      <c r="E2119" s="79">
        <v>7</v>
      </c>
      <c r="F2119" s="80">
        <v>747.29</v>
      </c>
      <c r="G2119" s="80">
        <v>106.76</v>
      </c>
      <c r="H2119" s="80">
        <v>747.29</v>
      </c>
      <c r="I2119" s="80" t="s">
        <v>28</v>
      </c>
      <c r="J2119" s="80" t="s">
        <v>28</v>
      </c>
      <c r="K2119" s="80">
        <v>106.76</v>
      </c>
      <c r="L2119" s="73">
        <f t="shared" si="465"/>
        <v>106.76</v>
      </c>
      <c r="M2119" s="73">
        <f t="shared" si="466"/>
        <v>138.22</v>
      </c>
      <c r="N2119" s="72" t="str">
        <f t="shared" si="467"/>
        <v>0875</v>
      </c>
      <c r="O2119" s="74">
        <f t="shared" si="468"/>
        <v>0</v>
      </c>
      <c r="P2119" s="72">
        <f t="shared" si="469"/>
        <v>0</v>
      </c>
      <c r="Q2119" s="74">
        <f t="shared" si="470"/>
        <v>7</v>
      </c>
      <c r="R2119" s="72" t="str">
        <f t="shared" si="471"/>
        <v/>
      </c>
      <c r="S2119" s="72" t="str">
        <f t="shared" si="472"/>
        <v/>
      </c>
      <c r="AT2119" s="20">
        <f t="shared" si="464"/>
        <v>-9608.4</v>
      </c>
    </row>
    <row r="2120" spans="1:46" ht="45">
      <c r="A2120" s="54">
        <v>7150</v>
      </c>
      <c r="B2120" s="54" t="s">
        <v>1689</v>
      </c>
      <c r="C2120" s="58" t="s">
        <v>3020</v>
      </c>
      <c r="D2120" s="79">
        <v>7</v>
      </c>
      <c r="E2120" s="79">
        <v>7</v>
      </c>
      <c r="F2120" s="80">
        <v>693.51</v>
      </c>
      <c r="G2120" s="80">
        <v>99.07</v>
      </c>
      <c r="H2120" s="80">
        <v>693.51</v>
      </c>
      <c r="I2120" s="80" t="s">
        <v>28</v>
      </c>
      <c r="J2120" s="80" t="s">
        <v>28</v>
      </c>
      <c r="K2120" s="80">
        <v>99.07</v>
      </c>
      <c r="L2120" s="73">
        <f t="shared" si="465"/>
        <v>99.07</v>
      </c>
      <c r="M2120" s="73">
        <f t="shared" si="466"/>
        <v>138.22</v>
      </c>
      <c r="N2120" s="72" t="str">
        <f t="shared" si="467"/>
        <v>0875</v>
      </c>
      <c r="O2120" s="74">
        <f t="shared" si="468"/>
        <v>0</v>
      </c>
      <c r="P2120" s="72">
        <f t="shared" si="469"/>
        <v>0</v>
      </c>
      <c r="Q2120" s="74">
        <f t="shared" si="470"/>
        <v>7</v>
      </c>
      <c r="R2120" s="72" t="str">
        <f t="shared" si="471"/>
        <v/>
      </c>
      <c r="S2120" s="72" t="str">
        <f t="shared" si="472"/>
        <v/>
      </c>
      <c r="AT2120" s="20">
        <f t="shared" si="464"/>
        <v>-8916.2999999999993</v>
      </c>
    </row>
    <row r="2121" spans="1:46" ht="45">
      <c r="A2121" s="54">
        <v>7150</v>
      </c>
      <c r="B2121" s="54" t="s">
        <v>1688</v>
      </c>
      <c r="C2121" s="58" t="s">
        <v>3020</v>
      </c>
      <c r="D2121" s="79">
        <v>7</v>
      </c>
      <c r="E2121" s="79">
        <v>7</v>
      </c>
      <c r="F2121" s="80">
        <v>693.51</v>
      </c>
      <c r="G2121" s="80">
        <v>99.07</v>
      </c>
      <c r="H2121" s="80">
        <v>693.51</v>
      </c>
      <c r="I2121" s="80" t="s">
        <v>28</v>
      </c>
      <c r="J2121" s="80" t="s">
        <v>28</v>
      </c>
      <c r="K2121" s="80">
        <v>99.07</v>
      </c>
      <c r="L2121" s="73">
        <f t="shared" si="465"/>
        <v>99.07</v>
      </c>
      <c r="M2121" s="73">
        <f t="shared" si="466"/>
        <v>138.22</v>
      </c>
      <c r="N2121" s="72" t="str">
        <f t="shared" si="467"/>
        <v>0875</v>
      </c>
      <c r="O2121" s="74">
        <f t="shared" si="468"/>
        <v>0</v>
      </c>
      <c r="P2121" s="72">
        <f t="shared" si="469"/>
        <v>0</v>
      </c>
      <c r="Q2121" s="74">
        <f t="shared" si="470"/>
        <v>7</v>
      </c>
      <c r="R2121" s="72" t="str">
        <f t="shared" si="471"/>
        <v/>
      </c>
      <c r="S2121" s="72" t="str">
        <f t="shared" si="472"/>
        <v/>
      </c>
      <c r="AT2121" s="20">
        <f t="shared" si="464"/>
        <v>-8916.2999999999993</v>
      </c>
    </row>
    <row r="2122" spans="1:46" ht="45">
      <c r="A2122" s="54">
        <v>7150</v>
      </c>
      <c r="B2122" s="54" t="s">
        <v>1693</v>
      </c>
      <c r="C2122" s="58" t="s">
        <v>3020</v>
      </c>
      <c r="D2122" s="79">
        <v>7</v>
      </c>
      <c r="E2122" s="79">
        <v>7</v>
      </c>
      <c r="F2122" s="80">
        <v>693.51</v>
      </c>
      <c r="G2122" s="80">
        <v>99.07</v>
      </c>
      <c r="H2122" s="80">
        <v>693.51</v>
      </c>
      <c r="I2122" s="80" t="s">
        <v>28</v>
      </c>
      <c r="J2122" s="80" t="s">
        <v>28</v>
      </c>
      <c r="K2122" s="80">
        <v>99.07</v>
      </c>
      <c r="L2122" s="73">
        <f t="shared" si="465"/>
        <v>99.07</v>
      </c>
      <c r="M2122" s="73">
        <f t="shared" si="466"/>
        <v>138.22</v>
      </c>
      <c r="N2122" s="72" t="str">
        <f t="shared" si="467"/>
        <v>0875</v>
      </c>
      <c r="O2122" s="74">
        <f t="shared" si="468"/>
        <v>0</v>
      </c>
      <c r="P2122" s="72">
        <f t="shared" si="469"/>
        <v>0</v>
      </c>
      <c r="Q2122" s="74">
        <f t="shared" si="470"/>
        <v>7</v>
      </c>
      <c r="R2122" s="72" t="str">
        <f t="shared" si="471"/>
        <v/>
      </c>
      <c r="S2122" s="72" t="str">
        <f t="shared" si="472"/>
        <v/>
      </c>
      <c r="AT2122" s="20">
        <f t="shared" si="464"/>
        <v>-8916.2999999999993</v>
      </c>
    </row>
    <row r="2123" spans="1:46" ht="45">
      <c r="A2123" s="54">
        <v>7150</v>
      </c>
      <c r="B2123" s="54" t="s">
        <v>1690</v>
      </c>
      <c r="C2123" s="58" t="s">
        <v>3020</v>
      </c>
      <c r="D2123" s="79">
        <v>7</v>
      </c>
      <c r="E2123" s="79">
        <v>7</v>
      </c>
      <c r="F2123" s="80">
        <v>693.51</v>
      </c>
      <c r="G2123" s="80">
        <v>99.07</v>
      </c>
      <c r="H2123" s="80">
        <v>693.51</v>
      </c>
      <c r="I2123" s="80" t="s">
        <v>28</v>
      </c>
      <c r="J2123" s="80" t="s">
        <v>28</v>
      </c>
      <c r="K2123" s="80">
        <v>99.07</v>
      </c>
      <c r="L2123" s="73">
        <f t="shared" si="465"/>
        <v>99.07</v>
      </c>
      <c r="M2123" s="73">
        <f t="shared" si="466"/>
        <v>138.22</v>
      </c>
      <c r="N2123" s="72" t="str">
        <f t="shared" si="467"/>
        <v>0875</v>
      </c>
      <c r="O2123" s="74">
        <f t="shared" si="468"/>
        <v>0</v>
      </c>
      <c r="P2123" s="72">
        <f t="shared" si="469"/>
        <v>0</v>
      </c>
      <c r="Q2123" s="74">
        <f t="shared" si="470"/>
        <v>7</v>
      </c>
      <c r="R2123" s="72" t="str">
        <f t="shared" si="471"/>
        <v/>
      </c>
      <c r="S2123" s="72" t="str">
        <f t="shared" si="472"/>
        <v/>
      </c>
      <c r="AT2123" s="20">
        <f t="shared" ref="AT2123:AT2186" si="473">AS2123+(AI2123-90)*L2123</f>
        <v>-8916.2999999999993</v>
      </c>
    </row>
    <row r="2124" spans="1:46" ht="45">
      <c r="A2124" s="54">
        <v>7150</v>
      </c>
      <c r="B2124" s="54" t="s">
        <v>1691</v>
      </c>
      <c r="C2124" s="58" t="s">
        <v>3020</v>
      </c>
      <c r="D2124" s="79">
        <v>7</v>
      </c>
      <c r="E2124" s="79">
        <v>7</v>
      </c>
      <c r="F2124" s="80">
        <v>693.51</v>
      </c>
      <c r="G2124" s="80">
        <v>99.07</v>
      </c>
      <c r="H2124" s="80">
        <v>693.51</v>
      </c>
      <c r="I2124" s="80" t="s">
        <v>28</v>
      </c>
      <c r="J2124" s="80" t="s">
        <v>28</v>
      </c>
      <c r="K2124" s="80">
        <v>99.07</v>
      </c>
      <c r="L2124" s="73">
        <f t="shared" si="465"/>
        <v>99.07</v>
      </c>
      <c r="M2124" s="73">
        <f t="shared" si="466"/>
        <v>138.22</v>
      </c>
      <c r="N2124" s="72" t="str">
        <f t="shared" si="467"/>
        <v>0875</v>
      </c>
      <c r="O2124" s="74">
        <f t="shared" si="468"/>
        <v>0</v>
      </c>
      <c r="P2124" s="72">
        <f t="shared" si="469"/>
        <v>0</v>
      </c>
      <c r="Q2124" s="74">
        <f t="shared" si="470"/>
        <v>7</v>
      </c>
      <c r="R2124" s="72" t="str">
        <f t="shared" si="471"/>
        <v/>
      </c>
      <c r="S2124" s="72" t="str">
        <f t="shared" si="472"/>
        <v/>
      </c>
      <c r="AT2124" s="20">
        <f t="shared" si="473"/>
        <v>-8916.2999999999993</v>
      </c>
    </row>
    <row r="2125" spans="1:46" ht="45">
      <c r="A2125" s="54">
        <v>7150</v>
      </c>
      <c r="B2125" s="54" t="s">
        <v>1692</v>
      </c>
      <c r="C2125" s="58" t="s">
        <v>3020</v>
      </c>
      <c r="D2125" s="79">
        <v>7</v>
      </c>
      <c r="E2125" s="79">
        <v>7</v>
      </c>
      <c r="F2125" s="80">
        <v>693.51</v>
      </c>
      <c r="G2125" s="80">
        <v>99.07</v>
      </c>
      <c r="H2125" s="80">
        <v>693.51</v>
      </c>
      <c r="I2125" s="80" t="s">
        <v>28</v>
      </c>
      <c r="J2125" s="80" t="s">
        <v>28</v>
      </c>
      <c r="K2125" s="80">
        <v>99.07</v>
      </c>
      <c r="L2125" s="73">
        <f t="shared" si="465"/>
        <v>99.07</v>
      </c>
      <c r="M2125" s="73">
        <f t="shared" si="466"/>
        <v>138.22</v>
      </c>
      <c r="N2125" s="72" t="str">
        <f t="shared" si="467"/>
        <v>0875</v>
      </c>
      <c r="O2125" s="74">
        <f t="shared" si="468"/>
        <v>0</v>
      </c>
      <c r="P2125" s="72">
        <f t="shared" si="469"/>
        <v>0</v>
      </c>
      <c r="Q2125" s="74">
        <f t="shared" si="470"/>
        <v>7</v>
      </c>
      <c r="R2125" s="72" t="str">
        <f t="shared" si="471"/>
        <v/>
      </c>
      <c r="S2125" s="72" t="str">
        <f t="shared" si="472"/>
        <v/>
      </c>
      <c r="AT2125" s="20">
        <f t="shared" si="473"/>
        <v>-8916.2999999999993</v>
      </c>
    </row>
    <row r="2126" spans="1:46" ht="45">
      <c r="A2126" s="54">
        <v>7151</v>
      </c>
      <c r="B2126" s="54" t="s">
        <v>1697</v>
      </c>
      <c r="C2126" s="58" t="s">
        <v>3021</v>
      </c>
      <c r="D2126" s="79">
        <v>7</v>
      </c>
      <c r="E2126" s="79">
        <v>7</v>
      </c>
      <c r="F2126" s="80">
        <v>636.41999999999996</v>
      </c>
      <c r="G2126" s="80">
        <v>90.92</v>
      </c>
      <c r="H2126" s="80">
        <v>636.41999999999996</v>
      </c>
      <c r="I2126" s="80" t="s">
        <v>28</v>
      </c>
      <c r="J2126" s="80" t="s">
        <v>28</v>
      </c>
      <c r="K2126" s="80">
        <v>90.92</v>
      </c>
      <c r="L2126" s="73">
        <f t="shared" si="465"/>
        <v>90.92</v>
      </c>
      <c r="M2126" s="73">
        <f t="shared" si="466"/>
        <v>138.22</v>
      </c>
      <c r="N2126" s="72" t="str">
        <f t="shared" si="467"/>
        <v>0875</v>
      </c>
      <c r="O2126" s="74">
        <f t="shared" si="468"/>
        <v>0</v>
      </c>
      <c r="P2126" s="72">
        <f t="shared" si="469"/>
        <v>0</v>
      </c>
      <c r="Q2126" s="74">
        <f t="shared" si="470"/>
        <v>7</v>
      </c>
      <c r="R2126" s="72" t="str">
        <f t="shared" si="471"/>
        <v/>
      </c>
      <c r="S2126" s="72" t="str">
        <f t="shared" si="472"/>
        <v/>
      </c>
      <c r="AT2126" s="20">
        <f t="shared" si="473"/>
        <v>-8182.8</v>
      </c>
    </row>
    <row r="2127" spans="1:46" ht="45">
      <c r="A2127" s="54">
        <v>7151</v>
      </c>
      <c r="B2127" s="54" t="s">
        <v>1698</v>
      </c>
      <c r="C2127" s="58" t="s">
        <v>3021</v>
      </c>
      <c r="D2127" s="79">
        <v>7</v>
      </c>
      <c r="E2127" s="79">
        <v>7</v>
      </c>
      <c r="F2127" s="80">
        <v>636.41999999999996</v>
      </c>
      <c r="G2127" s="80">
        <v>90.92</v>
      </c>
      <c r="H2127" s="80">
        <v>636.41999999999996</v>
      </c>
      <c r="I2127" s="80" t="s">
        <v>28</v>
      </c>
      <c r="J2127" s="80" t="s">
        <v>28</v>
      </c>
      <c r="K2127" s="80">
        <v>90.92</v>
      </c>
      <c r="L2127" s="73">
        <f t="shared" si="465"/>
        <v>90.92</v>
      </c>
      <c r="M2127" s="73">
        <f t="shared" si="466"/>
        <v>138.22</v>
      </c>
      <c r="N2127" s="72" t="str">
        <f t="shared" si="467"/>
        <v>0875</v>
      </c>
      <c r="O2127" s="74">
        <f t="shared" si="468"/>
        <v>0</v>
      </c>
      <c r="P2127" s="72">
        <f t="shared" si="469"/>
        <v>0</v>
      </c>
      <c r="Q2127" s="74">
        <f t="shared" si="470"/>
        <v>7</v>
      </c>
      <c r="R2127" s="72" t="str">
        <f t="shared" si="471"/>
        <v/>
      </c>
      <c r="S2127" s="72" t="str">
        <f t="shared" si="472"/>
        <v/>
      </c>
      <c r="AT2127" s="20">
        <f t="shared" si="473"/>
        <v>-8182.8</v>
      </c>
    </row>
    <row r="2128" spans="1:46" ht="45">
      <c r="A2128" s="54">
        <v>7151</v>
      </c>
      <c r="B2128" s="54" t="s">
        <v>1696</v>
      </c>
      <c r="C2128" s="58" t="s">
        <v>3021</v>
      </c>
      <c r="D2128" s="79">
        <v>7</v>
      </c>
      <c r="E2128" s="79">
        <v>7</v>
      </c>
      <c r="F2128" s="80">
        <v>636.41999999999996</v>
      </c>
      <c r="G2128" s="80">
        <v>90.92</v>
      </c>
      <c r="H2128" s="80">
        <v>636.41999999999996</v>
      </c>
      <c r="I2128" s="80" t="s">
        <v>28</v>
      </c>
      <c r="J2128" s="80" t="s">
        <v>28</v>
      </c>
      <c r="K2128" s="80">
        <v>90.92</v>
      </c>
      <c r="L2128" s="73">
        <f t="shared" si="465"/>
        <v>90.92</v>
      </c>
      <c r="M2128" s="73">
        <f t="shared" si="466"/>
        <v>138.22</v>
      </c>
      <c r="N2128" s="72" t="str">
        <f t="shared" si="467"/>
        <v>0875</v>
      </c>
      <c r="O2128" s="74">
        <f t="shared" si="468"/>
        <v>0</v>
      </c>
      <c r="P2128" s="72">
        <f t="shared" si="469"/>
        <v>0</v>
      </c>
      <c r="Q2128" s="74">
        <f t="shared" si="470"/>
        <v>7</v>
      </c>
      <c r="R2128" s="72" t="str">
        <f t="shared" si="471"/>
        <v/>
      </c>
      <c r="S2128" s="72" t="str">
        <f t="shared" si="472"/>
        <v/>
      </c>
      <c r="AT2128" s="20">
        <f t="shared" si="473"/>
        <v>-8182.8</v>
      </c>
    </row>
    <row r="2129" spans="1:46" ht="45">
      <c r="A2129" s="54">
        <v>7151</v>
      </c>
      <c r="B2129" s="54" t="s">
        <v>1699</v>
      </c>
      <c r="C2129" s="58" t="s">
        <v>3021</v>
      </c>
      <c r="D2129" s="79">
        <v>7</v>
      </c>
      <c r="E2129" s="79">
        <v>7</v>
      </c>
      <c r="F2129" s="80">
        <v>636.41999999999996</v>
      </c>
      <c r="G2129" s="80">
        <v>90.92</v>
      </c>
      <c r="H2129" s="80">
        <v>636.41999999999996</v>
      </c>
      <c r="I2129" s="80" t="s">
        <v>28</v>
      </c>
      <c r="J2129" s="80" t="s">
        <v>28</v>
      </c>
      <c r="K2129" s="80">
        <v>90.92</v>
      </c>
      <c r="L2129" s="73">
        <f t="shared" si="465"/>
        <v>90.92</v>
      </c>
      <c r="M2129" s="73">
        <f t="shared" si="466"/>
        <v>138.22</v>
      </c>
      <c r="N2129" s="72" t="str">
        <f t="shared" si="467"/>
        <v>0875</v>
      </c>
      <c r="O2129" s="74">
        <f t="shared" si="468"/>
        <v>0</v>
      </c>
      <c r="P2129" s="72">
        <f t="shared" si="469"/>
        <v>0</v>
      </c>
      <c r="Q2129" s="74">
        <f t="shared" si="470"/>
        <v>7</v>
      </c>
      <c r="R2129" s="72" t="str">
        <f t="shared" si="471"/>
        <v/>
      </c>
      <c r="S2129" s="72" t="str">
        <f t="shared" si="472"/>
        <v/>
      </c>
      <c r="AT2129" s="20">
        <f t="shared" si="473"/>
        <v>-8182.8</v>
      </c>
    </row>
    <row r="2130" spans="1:46" ht="45">
      <c r="A2130" s="54">
        <v>7151</v>
      </c>
      <c r="B2130" s="54" t="s">
        <v>1695</v>
      </c>
      <c r="C2130" s="58" t="s">
        <v>3021</v>
      </c>
      <c r="D2130" s="79">
        <v>7</v>
      </c>
      <c r="E2130" s="79">
        <v>7</v>
      </c>
      <c r="F2130" s="80">
        <v>636.41999999999996</v>
      </c>
      <c r="G2130" s="80">
        <v>90.92</v>
      </c>
      <c r="H2130" s="80">
        <v>636.41999999999996</v>
      </c>
      <c r="I2130" s="80" t="s">
        <v>28</v>
      </c>
      <c r="J2130" s="80" t="s">
        <v>28</v>
      </c>
      <c r="K2130" s="80">
        <v>90.92</v>
      </c>
      <c r="L2130" s="73">
        <f t="shared" si="465"/>
        <v>90.92</v>
      </c>
      <c r="M2130" s="73">
        <f t="shared" si="466"/>
        <v>138.22</v>
      </c>
      <c r="N2130" s="72" t="str">
        <f t="shared" si="467"/>
        <v>0875</v>
      </c>
      <c r="O2130" s="74">
        <f t="shared" si="468"/>
        <v>0</v>
      </c>
      <c r="P2130" s="72">
        <f t="shared" si="469"/>
        <v>0</v>
      </c>
      <c r="Q2130" s="74">
        <f t="shared" si="470"/>
        <v>7</v>
      </c>
      <c r="R2130" s="72" t="str">
        <f t="shared" si="471"/>
        <v/>
      </c>
      <c r="S2130" s="72" t="str">
        <f t="shared" si="472"/>
        <v/>
      </c>
      <c r="AT2130" s="20">
        <f t="shared" si="473"/>
        <v>-8182.8</v>
      </c>
    </row>
    <row r="2131" spans="1:46" ht="45">
      <c r="A2131" s="54">
        <v>7151</v>
      </c>
      <c r="B2131" s="54" t="s">
        <v>1694</v>
      </c>
      <c r="C2131" s="58" t="s">
        <v>3021</v>
      </c>
      <c r="D2131" s="79">
        <v>7</v>
      </c>
      <c r="E2131" s="79">
        <v>7</v>
      </c>
      <c r="F2131" s="80">
        <v>636.41999999999996</v>
      </c>
      <c r="G2131" s="80">
        <v>90.92</v>
      </c>
      <c r="H2131" s="80">
        <v>636.41999999999996</v>
      </c>
      <c r="I2131" s="80" t="s">
        <v>28</v>
      </c>
      <c r="J2131" s="80" t="s">
        <v>28</v>
      </c>
      <c r="K2131" s="80">
        <v>90.92</v>
      </c>
      <c r="L2131" s="73">
        <f t="shared" si="465"/>
        <v>90.92</v>
      </c>
      <c r="M2131" s="73">
        <f t="shared" si="466"/>
        <v>138.22</v>
      </c>
      <c r="N2131" s="72" t="str">
        <f t="shared" si="467"/>
        <v>0875</v>
      </c>
      <c r="O2131" s="74">
        <f t="shared" si="468"/>
        <v>0</v>
      </c>
      <c r="P2131" s="72">
        <f t="shared" si="469"/>
        <v>0</v>
      </c>
      <c r="Q2131" s="74">
        <f t="shared" si="470"/>
        <v>7</v>
      </c>
      <c r="R2131" s="72" t="str">
        <f t="shared" si="471"/>
        <v/>
      </c>
      <c r="S2131" s="72" t="str">
        <f t="shared" si="472"/>
        <v/>
      </c>
      <c r="AT2131" s="20">
        <f t="shared" si="473"/>
        <v>-8182.8</v>
      </c>
    </row>
    <row r="2132" spans="1:46" ht="33.75">
      <c r="A2132" s="54">
        <v>7152</v>
      </c>
      <c r="B2132" s="54" t="s">
        <v>1710</v>
      </c>
      <c r="C2132" s="58" t="s">
        <v>3022</v>
      </c>
      <c r="D2132" s="79">
        <v>7</v>
      </c>
      <c r="E2132" s="79">
        <v>7</v>
      </c>
      <c r="F2132" s="80">
        <v>606.65</v>
      </c>
      <c r="G2132" s="80">
        <v>86.66</v>
      </c>
      <c r="H2132" s="80">
        <v>606.65</v>
      </c>
      <c r="I2132" s="80" t="s">
        <v>28</v>
      </c>
      <c r="J2132" s="80" t="s">
        <v>28</v>
      </c>
      <c r="K2132" s="80">
        <v>86.66</v>
      </c>
      <c r="L2132" s="73">
        <f t="shared" si="465"/>
        <v>86.66</v>
      </c>
      <c r="M2132" s="73">
        <f t="shared" si="466"/>
        <v>117.16</v>
      </c>
      <c r="N2132" s="72" t="str">
        <f t="shared" si="467"/>
        <v>0876</v>
      </c>
      <c r="O2132" s="74">
        <f t="shared" si="468"/>
        <v>0</v>
      </c>
      <c r="P2132" s="72">
        <f t="shared" si="469"/>
        <v>0</v>
      </c>
      <c r="Q2132" s="74">
        <f t="shared" si="470"/>
        <v>7</v>
      </c>
      <c r="R2132" s="72" t="str">
        <f t="shared" si="471"/>
        <v/>
      </c>
      <c r="S2132" s="72" t="str">
        <f t="shared" si="472"/>
        <v/>
      </c>
      <c r="AT2132" s="20">
        <f t="shared" si="473"/>
        <v>-7799.4</v>
      </c>
    </row>
    <row r="2133" spans="1:46" ht="33.75">
      <c r="A2133" s="54">
        <v>7152</v>
      </c>
      <c r="B2133" s="54" t="s">
        <v>1712</v>
      </c>
      <c r="C2133" s="58" t="s">
        <v>3022</v>
      </c>
      <c r="D2133" s="79">
        <v>7</v>
      </c>
      <c r="E2133" s="79">
        <v>7</v>
      </c>
      <c r="F2133" s="80">
        <v>606.65</v>
      </c>
      <c r="G2133" s="80">
        <v>86.66</v>
      </c>
      <c r="H2133" s="80">
        <v>606.65</v>
      </c>
      <c r="I2133" s="80" t="s">
        <v>28</v>
      </c>
      <c r="J2133" s="80" t="s">
        <v>28</v>
      </c>
      <c r="K2133" s="80">
        <v>86.66</v>
      </c>
      <c r="L2133" s="73">
        <f t="shared" si="465"/>
        <v>86.66</v>
      </c>
      <c r="M2133" s="73">
        <f t="shared" si="466"/>
        <v>117.16</v>
      </c>
      <c r="N2133" s="72" t="str">
        <f t="shared" si="467"/>
        <v>0876</v>
      </c>
      <c r="O2133" s="74">
        <f t="shared" si="468"/>
        <v>0</v>
      </c>
      <c r="P2133" s="72">
        <f t="shared" si="469"/>
        <v>0</v>
      </c>
      <c r="Q2133" s="74">
        <f t="shared" si="470"/>
        <v>7</v>
      </c>
      <c r="R2133" s="72" t="str">
        <f t="shared" si="471"/>
        <v/>
      </c>
      <c r="S2133" s="72" t="str">
        <f t="shared" si="472"/>
        <v/>
      </c>
      <c r="AT2133" s="20">
        <f t="shared" si="473"/>
        <v>-7799.4</v>
      </c>
    </row>
    <row r="2134" spans="1:46" ht="33.75">
      <c r="A2134" s="54">
        <v>7152</v>
      </c>
      <c r="B2134" s="54" t="s">
        <v>1714</v>
      </c>
      <c r="C2134" s="58" t="s">
        <v>3022</v>
      </c>
      <c r="D2134" s="79">
        <v>7</v>
      </c>
      <c r="E2134" s="79">
        <v>7</v>
      </c>
      <c r="F2134" s="80">
        <v>606.65</v>
      </c>
      <c r="G2134" s="80">
        <v>86.66</v>
      </c>
      <c r="H2134" s="80">
        <v>606.65</v>
      </c>
      <c r="I2134" s="80" t="s">
        <v>28</v>
      </c>
      <c r="J2134" s="80" t="s">
        <v>28</v>
      </c>
      <c r="K2134" s="80">
        <v>86.66</v>
      </c>
      <c r="L2134" s="73">
        <f t="shared" si="465"/>
        <v>86.66</v>
      </c>
      <c r="M2134" s="73">
        <f t="shared" si="466"/>
        <v>117.16</v>
      </c>
      <c r="N2134" s="72" t="str">
        <f t="shared" si="467"/>
        <v>0876</v>
      </c>
      <c r="O2134" s="74">
        <f t="shared" si="468"/>
        <v>0</v>
      </c>
      <c r="P2134" s="72">
        <f t="shared" si="469"/>
        <v>0</v>
      </c>
      <c r="Q2134" s="74">
        <f t="shared" si="470"/>
        <v>7</v>
      </c>
      <c r="R2134" s="72" t="str">
        <f t="shared" si="471"/>
        <v/>
      </c>
      <c r="S2134" s="72" t="str">
        <f t="shared" si="472"/>
        <v/>
      </c>
      <c r="AT2134" s="20">
        <f t="shared" si="473"/>
        <v>-7799.4</v>
      </c>
    </row>
    <row r="2135" spans="1:46" ht="33.75">
      <c r="A2135" s="54">
        <v>7152</v>
      </c>
      <c r="B2135" s="54" t="s">
        <v>1708</v>
      </c>
      <c r="C2135" s="58" t="s">
        <v>3022</v>
      </c>
      <c r="D2135" s="79">
        <v>7</v>
      </c>
      <c r="E2135" s="79">
        <v>7</v>
      </c>
      <c r="F2135" s="80">
        <v>606.65</v>
      </c>
      <c r="G2135" s="80">
        <v>86.66</v>
      </c>
      <c r="H2135" s="80">
        <v>606.65</v>
      </c>
      <c r="I2135" s="80" t="s">
        <v>28</v>
      </c>
      <c r="J2135" s="80" t="s">
        <v>28</v>
      </c>
      <c r="K2135" s="80">
        <v>86.66</v>
      </c>
      <c r="L2135" s="73">
        <f t="shared" si="465"/>
        <v>86.66</v>
      </c>
      <c r="M2135" s="73">
        <f t="shared" si="466"/>
        <v>117.16</v>
      </c>
      <c r="N2135" s="72" t="str">
        <f t="shared" si="467"/>
        <v>0876</v>
      </c>
      <c r="O2135" s="74">
        <f t="shared" si="468"/>
        <v>0</v>
      </c>
      <c r="P2135" s="72">
        <f t="shared" si="469"/>
        <v>0</v>
      </c>
      <c r="Q2135" s="74">
        <f t="shared" si="470"/>
        <v>7</v>
      </c>
      <c r="R2135" s="72" t="str">
        <f t="shared" si="471"/>
        <v/>
      </c>
      <c r="S2135" s="72" t="str">
        <f t="shared" si="472"/>
        <v/>
      </c>
      <c r="AT2135" s="20">
        <f t="shared" si="473"/>
        <v>-7799.4</v>
      </c>
    </row>
    <row r="2136" spans="1:46" ht="33.75">
      <c r="A2136" s="54">
        <v>7152</v>
      </c>
      <c r="B2136" s="54" t="s">
        <v>1716</v>
      </c>
      <c r="C2136" s="58" t="s">
        <v>3022</v>
      </c>
      <c r="D2136" s="79">
        <v>7</v>
      </c>
      <c r="E2136" s="79">
        <v>7</v>
      </c>
      <c r="F2136" s="80">
        <v>606.65</v>
      </c>
      <c r="G2136" s="80">
        <v>86.66</v>
      </c>
      <c r="H2136" s="80">
        <v>606.65</v>
      </c>
      <c r="I2136" s="80" t="s">
        <v>28</v>
      </c>
      <c r="J2136" s="80" t="s">
        <v>28</v>
      </c>
      <c r="K2136" s="80">
        <v>86.66</v>
      </c>
      <c r="L2136" s="73">
        <f t="shared" si="465"/>
        <v>86.66</v>
      </c>
      <c r="M2136" s="73">
        <f t="shared" si="466"/>
        <v>117.16</v>
      </c>
      <c r="N2136" s="72" t="str">
        <f t="shared" si="467"/>
        <v>0876</v>
      </c>
      <c r="O2136" s="74">
        <f t="shared" si="468"/>
        <v>0</v>
      </c>
      <c r="P2136" s="72">
        <f t="shared" si="469"/>
        <v>0</v>
      </c>
      <c r="Q2136" s="74">
        <f t="shared" si="470"/>
        <v>7</v>
      </c>
      <c r="R2136" s="72" t="str">
        <f t="shared" si="471"/>
        <v/>
      </c>
      <c r="S2136" s="72" t="str">
        <f t="shared" si="472"/>
        <v/>
      </c>
      <c r="AT2136" s="20">
        <f t="shared" si="473"/>
        <v>-7799.4</v>
      </c>
    </row>
    <row r="2137" spans="1:46" ht="33.75">
      <c r="A2137" s="54">
        <v>7152</v>
      </c>
      <c r="B2137" s="54" t="s">
        <v>1718</v>
      </c>
      <c r="C2137" s="58" t="s">
        <v>3022</v>
      </c>
      <c r="D2137" s="79">
        <v>7</v>
      </c>
      <c r="E2137" s="79">
        <v>7</v>
      </c>
      <c r="F2137" s="80">
        <v>606.65</v>
      </c>
      <c r="G2137" s="80">
        <v>86.66</v>
      </c>
      <c r="H2137" s="80">
        <v>606.65</v>
      </c>
      <c r="I2137" s="80" t="s">
        <v>28</v>
      </c>
      <c r="J2137" s="80" t="s">
        <v>28</v>
      </c>
      <c r="K2137" s="80">
        <v>86.66</v>
      </c>
      <c r="L2137" s="73">
        <f t="shared" si="465"/>
        <v>86.66</v>
      </c>
      <c r="M2137" s="73">
        <f t="shared" si="466"/>
        <v>117.16</v>
      </c>
      <c r="N2137" s="72" t="str">
        <f t="shared" si="467"/>
        <v>0876</v>
      </c>
      <c r="O2137" s="74">
        <f t="shared" si="468"/>
        <v>0</v>
      </c>
      <c r="P2137" s="72">
        <f t="shared" si="469"/>
        <v>0</v>
      </c>
      <c r="Q2137" s="74">
        <f t="shared" si="470"/>
        <v>7</v>
      </c>
      <c r="R2137" s="72" t="str">
        <f t="shared" si="471"/>
        <v/>
      </c>
      <c r="S2137" s="72" t="str">
        <f t="shared" si="472"/>
        <v/>
      </c>
      <c r="AT2137" s="20">
        <f t="shared" si="473"/>
        <v>-7799.4</v>
      </c>
    </row>
    <row r="2138" spans="1:46" ht="33.75">
      <c r="A2138" s="54">
        <v>7153</v>
      </c>
      <c r="B2138" s="54" t="s">
        <v>1720</v>
      </c>
      <c r="C2138" s="58" t="s">
        <v>3023</v>
      </c>
      <c r="D2138" s="79">
        <v>7</v>
      </c>
      <c r="E2138" s="79">
        <v>7</v>
      </c>
      <c r="F2138" s="80">
        <v>694.06</v>
      </c>
      <c r="G2138" s="80">
        <v>99.15</v>
      </c>
      <c r="H2138" s="80">
        <v>694.06</v>
      </c>
      <c r="I2138" s="80" t="s">
        <v>28</v>
      </c>
      <c r="J2138" s="80" t="s">
        <v>28</v>
      </c>
      <c r="K2138" s="80">
        <v>99.15</v>
      </c>
      <c r="L2138" s="73">
        <f t="shared" si="465"/>
        <v>99.15</v>
      </c>
      <c r="M2138" s="73">
        <f t="shared" si="466"/>
        <v>117.16</v>
      </c>
      <c r="N2138" s="72" t="str">
        <f t="shared" si="467"/>
        <v>0876</v>
      </c>
      <c r="O2138" s="74">
        <f t="shared" si="468"/>
        <v>0</v>
      </c>
      <c r="P2138" s="72">
        <f t="shared" si="469"/>
        <v>0</v>
      </c>
      <c r="Q2138" s="74">
        <f t="shared" si="470"/>
        <v>7</v>
      </c>
      <c r="R2138" s="72" t="str">
        <f t="shared" si="471"/>
        <v/>
      </c>
      <c r="S2138" s="72" t="str">
        <f t="shared" si="472"/>
        <v/>
      </c>
      <c r="AT2138" s="20">
        <f t="shared" si="473"/>
        <v>-8923.5</v>
      </c>
    </row>
    <row r="2139" spans="1:46" ht="33.75">
      <c r="A2139" s="54">
        <v>7153</v>
      </c>
      <c r="B2139" s="54" t="s">
        <v>1722</v>
      </c>
      <c r="C2139" s="58" t="s">
        <v>3023</v>
      </c>
      <c r="D2139" s="79">
        <v>7</v>
      </c>
      <c r="E2139" s="79">
        <v>7</v>
      </c>
      <c r="F2139" s="80">
        <v>694.06</v>
      </c>
      <c r="G2139" s="80">
        <v>99.15</v>
      </c>
      <c r="H2139" s="80">
        <v>694.06</v>
      </c>
      <c r="I2139" s="80" t="s">
        <v>28</v>
      </c>
      <c r="J2139" s="80" t="s">
        <v>28</v>
      </c>
      <c r="K2139" s="80">
        <v>99.15</v>
      </c>
      <c r="L2139" s="73">
        <f t="shared" si="465"/>
        <v>99.15</v>
      </c>
      <c r="M2139" s="73">
        <f t="shared" si="466"/>
        <v>117.16</v>
      </c>
      <c r="N2139" s="72" t="str">
        <f t="shared" si="467"/>
        <v>0876</v>
      </c>
      <c r="O2139" s="74">
        <f t="shared" si="468"/>
        <v>0</v>
      </c>
      <c r="P2139" s="72">
        <f t="shared" si="469"/>
        <v>0</v>
      </c>
      <c r="Q2139" s="74">
        <f t="shared" si="470"/>
        <v>7</v>
      </c>
      <c r="R2139" s="72" t="str">
        <f t="shared" si="471"/>
        <v/>
      </c>
      <c r="S2139" s="72" t="str">
        <f t="shared" si="472"/>
        <v/>
      </c>
      <c r="AT2139" s="20">
        <f t="shared" si="473"/>
        <v>-8923.5</v>
      </c>
    </row>
    <row r="2140" spans="1:46" ht="33.75">
      <c r="A2140" s="54">
        <v>7153</v>
      </c>
      <c r="B2140" s="54" t="s">
        <v>1726</v>
      </c>
      <c r="C2140" s="58" t="s">
        <v>3023</v>
      </c>
      <c r="D2140" s="79">
        <v>7</v>
      </c>
      <c r="E2140" s="79">
        <v>7</v>
      </c>
      <c r="F2140" s="80">
        <v>694.06</v>
      </c>
      <c r="G2140" s="80">
        <v>99.15</v>
      </c>
      <c r="H2140" s="80">
        <v>694.06</v>
      </c>
      <c r="I2140" s="80" t="s">
        <v>28</v>
      </c>
      <c r="J2140" s="80" t="s">
        <v>28</v>
      </c>
      <c r="K2140" s="80">
        <v>99.15</v>
      </c>
      <c r="L2140" s="73">
        <f t="shared" si="465"/>
        <v>99.15</v>
      </c>
      <c r="M2140" s="73">
        <f t="shared" si="466"/>
        <v>117.16</v>
      </c>
      <c r="N2140" s="72" t="str">
        <f t="shared" si="467"/>
        <v>0876</v>
      </c>
      <c r="O2140" s="74">
        <f t="shared" si="468"/>
        <v>0</v>
      </c>
      <c r="P2140" s="72">
        <f t="shared" si="469"/>
        <v>0</v>
      </c>
      <c r="Q2140" s="74">
        <f t="shared" si="470"/>
        <v>7</v>
      </c>
      <c r="R2140" s="72" t="str">
        <f t="shared" si="471"/>
        <v/>
      </c>
      <c r="S2140" s="72" t="str">
        <f t="shared" si="472"/>
        <v/>
      </c>
      <c r="AT2140" s="20">
        <f t="shared" si="473"/>
        <v>-8923.5</v>
      </c>
    </row>
    <row r="2141" spans="1:46" ht="33.75">
      <c r="A2141" s="54">
        <v>7153</v>
      </c>
      <c r="B2141" s="54" t="s">
        <v>1730</v>
      </c>
      <c r="C2141" s="58" t="s">
        <v>3023</v>
      </c>
      <c r="D2141" s="79">
        <v>7</v>
      </c>
      <c r="E2141" s="79">
        <v>7</v>
      </c>
      <c r="F2141" s="80">
        <v>694.06</v>
      </c>
      <c r="G2141" s="80">
        <v>99.15</v>
      </c>
      <c r="H2141" s="80">
        <v>694.06</v>
      </c>
      <c r="I2141" s="80" t="s">
        <v>28</v>
      </c>
      <c r="J2141" s="80" t="s">
        <v>28</v>
      </c>
      <c r="K2141" s="80">
        <v>99.15</v>
      </c>
      <c r="L2141" s="73">
        <f t="shared" si="465"/>
        <v>99.15</v>
      </c>
      <c r="M2141" s="73">
        <f t="shared" si="466"/>
        <v>117.16</v>
      </c>
      <c r="N2141" s="72" t="str">
        <f t="shared" si="467"/>
        <v>0876</v>
      </c>
      <c r="O2141" s="74">
        <f t="shared" si="468"/>
        <v>0</v>
      </c>
      <c r="P2141" s="72">
        <f t="shared" si="469"/>
        <v>0</v>
      </c>
      <c r="Q2141" s="74">
        <f t="shared" si="470"/>
        <v>7</v>
      </c>
      <c r="R2141" s="72" t="str">
        <f t="shared" si="471"/>
        <v/>
      </c>
      <c r="S2141" s="72" t="str">
        <f t="shared" si="472"/>
        <v/>
      </c>
      <c r="AT2141" s="20">
        <f t="shared" si="473"/>
        <v>-8923.5</v>
      </c>
    </row>
    <row r="2142" spans="1:46" ht="33.75">
      <c r="A2142" s="54">
        <v>7153</v>
      </c>
      <c r="B2142" s="54" t="s">
        <v>1728</v>
      </c>
      <c r="C2142" s="58" t="s">
        <v>3023</v>
      </c>
      <c r="D2142" s="79">
        <v>7</v>
      </c>
      <c r="E2142" s="79">
        <v>7</v>
      </c>
      <c r="F2142" s="80">
        <v>694.06</v>
      </c>
      <c r="G2142" s="80">
        <v>99.15</v>
      </c>
      <c r="H2142" s="80">
        <v>694.06</v>
      </c>
      <c r="I2142" s="80" t="s">
        <v>28</v>
      </c>
      <c r="J2142" s="80" t="s">
        <v>28</v>
      </c>
      <c r="K2142" s="80">
        <v>99.15</v>
      </c>
      <c r="L2142" s="73">
        <f t="shared" si="465"/>
        <v>99.15</v>
      </c>
      <c r="M2142" s="73">
        <f t="shared" si="466"/>
        <v>117.16</v>
      </c>
      <c r="N2142" s="72" t="str">
        <f t="shared" si="467"/>
        <v>0876</v>
      </c>
      <c r="O2142" s="74">
        <f t="shared" si="468"/>
        <v>0</v>
      </c>
      <c r="P2142" s="72">
        <f t="shared" si="469"/>
        <v>0</v>
      </c>
      <c r="Q2142" s="74">
        <f t="shared" si="470"/>
        <v>7</v>
      </c>
      <c r="R2142" s="72" t="str">
        <f t="shared" si="471"/>
        <v/>
      </c>
      <c r="S2142" s="72" t="str">
        <f t="shared" si="472"/>
        <v/>
      </c>
      <c r="AT2142" s="20">
        <f t="shared" si="473"/>
        <v>-8923.5</v>
      </c>
    </row>
    <row r="2143" spans="1:46" ht="33.75">
      <c r="A2143" s="54">
        <v>7153</v>
      </c>
      <c r="B2143" s="54" t="s">
        <v>1724</v>
      </c>
      <c r="C2143" s="58" t="s">
        <v>3023</v>
      </c>
      <c r="D2143" s="79">
        <v>7</v>
      </c>
      <c r="E2143" s="79">
        <v>7</v>
      </c>
      <c r="F2143" s="80">
        <v>694.06</v>
      </c>
      <c r="G2143" s="80">
        <v>99.15</v>
      </c>
      <c r="H2143" s="80">
        <v>694.06</v>
      </c>
      <c r="I2143" s="80" t="s">
        <v>28</v>
      </c>
      <c r="J2143" s="80" t="s">
        <v>28</v>
      </c>
      <c r="K2143" s="80">
        <v>99.15</v>
      </c>
      <c r="L2143" s="73">
        <f t="shared" si="465"/>
        <v>99.15</v>
      </c>
      <c r="M2143" s="73">
        <f t="shared" si="466"/>
        <v>117.16</v>
      </c>
      <c r="N2143" s="72" t="str">
        <f t="shared" si="467"/>
        <v>0876</v>
      </c>
      <c r="O2143" s="74">
        <f t="shared" si="468"/>
        <v>0</v>
      </c>
      <c r="P2143" s="72">
        <f t="shared" si="469"/>
        <v>0</v>
      </c>
      <c r="Q2143" s="74">
        <f t="shared" si="470"/>
        <v>7</v>
      </c>
      <c r="R2143" s="72" t="str">
        <f t="shared" si="471"/>
        <v/>
      </c>
      <c r="S2143" s="72" t="str">
        <f t="shared" si="472"/>
        <v/>
      </c>
      <c r="AT2143" s="20">
        <f t="shared" si="473"/>
        <v>-8923.5</v>
      </c>
    </row>
    <row r="2144" spans="1:46" ht="33.75">
      <c r="A2144" s="54">
        <v>7154</v>
      </c>
      <c r="B2144" s="54" t="s">
        <v>1738</v>
      </c>
      <c r="C2144" s="58" t="s">
        <v>3024</v>
      </c>
      <c r="D2144" s="79">
        <v>7</v>
      </c>
      <c r="E2144" s="79">
        <v>7</v>
      </c>
      <c r="F2144" s="80">
        <v>650.21</v>
      </c>
      <c r="G2144" s="80">
        <v>92.89</v>
      </c>
      <c r="H2144" s="80">
        <v>650.21</v>
      </c>
      <c r="I2144" s="80" t="s">
        <v>28</v>
      </c>
      <c r="J2144" s="80" t="s">
        <v>28</v>
      </c>
      <c r="K2144" s="80">
        <v>92.89</v>
      </c>
      <c r="L2144" s="73">
        <f t="shared" si="465"/>
        <v>92.89</v>
      </c>
      <c r="M2144" s="73">
        <f t="shared" si="466"/>
        <v>117.16</v>
      </c>
      <c r="N2144" s="72" t="str">
        <f t="shared" si="467"/>
        <v>0876</v>
      </c>
      <c r="O2144" s="74">
        <f t="shared" si="468"/>
        <v>0</v>
      </c>
      <c r="P2144" s="72">
        <f t="shared" si="469"/>
        <v>0</v>
      </c>
      <c r="Q2144" s="74">
        <f t="shared" si="470"/>
        <v>7</v>
      </c>
      <c r="R2144" s="72" t="str">
        <f t="shared" si="471"/>
        <v/>
      </c>
      <c r="S2144" s="72" t="str">
        <f t="shared" si="472"/>
        <v/>
      </c>
      <c r="AT2144" s="20">
        <f t="shared" si="473"/>
        <v>-8360.1</v>
      </c>
    </row>
    <row r="2145" spans="1:46" ht="33.75">
      <c r="A2145" s="54">
        <v>7154</v>
      </c>
      <c r="B2145" s="54" t="s">
        <v>1740</v>
      </c>
      <c r="C2145" s="58" t="s">
        <v>3024</v>
      </c>
      <c r="D2145" s="79">
        <v>7</v>
      </c>
      <c r="E2145" s="79">
        <v>7</v>
      </c>
      <c r="F2145" s="80">
        <v>650.21</v>
      </c>
      <c r="G2145" s="80">
        <v>92.89</v>
      </c>
      <c r="H2145" s="80">
        <v>650.21</v>
      </c>
      <c r="I2145" s="80" t="s">
        <v>28</v>
      </c>
      <c r="J2145" s="80" t="s">
        <v>28</v>
      </c>
      <c r="K2145" s="80">
        <v>92.89</v>
      </c>
      <c r="L2145" s="73">
        <f t="shared" si="465"/>
        <v>92.89</v>
      </c>
      <c r="M2145" s="73">
        <f t="shared" si="466"/>
        <v>117.16</v>
      </c>
      <c r="N2145" s="72" t="str">
        <f t="shared" si="467"/>
        <v>0876</v>
      </c>
      <c r="O2145" s="74">
        <f t="shared" si="468"/>
        <v>0</v>
      </c>
      <c r="P2145" s="72">
        <f t="shared" si="469"/>
        <v>0</v>
      </c>
      <c r="Q2145" s="74">
        <f t="shared" si="470"/>
        <v>7</v>
      </c>
      <c r="R2145" s="72" t="str">
        <f t="shared" si="471"/>
        <v/>
      </c>
      <c r="S2145" s="72" t="str">
        <f t="shared" si="472"/>
        <v/>
      </c>
      <c r="AT2145" s="20">
        <f t="shared" si="473"/>
        <v>-8360.1</v>
      </c>
    </row>
    <row r="2146" spans="1:46" ht="33.75">
      <c r="A2146" s="54">
        <v>7154</v>
      </c>
      <c r="B2146" s="54" t="s">
        <v>1736</v>
      </c>
      <c r="C2146" s="58" t="s">
        <v>3024</v>
      </c>
      <c r="D2146" s="79">
        <v>7</v>
      </c>
      <c r="E2146" s="79">
        <v>7</v>
      </c>
      <c r="F2146" s="80">
        <v>650.21</v>
      </c>
      <c r="G2146" s="80">
        <v>92.89</v>
      </c>
      <c r="H2146" s="80">
        <v>650.21</v>
      </c>
      <c r="I2146" s="80" t="s">
        <v>28</v>
      </c>
      <c r="J2146" s="80" t="s">
        <v>28</v>
      </c>
      <c r="K2146" s="80">
        <v>92.89</v>
      </c>
      <c r="L2146" s="73">
        <f t="shared" si="465"/>
        <v>92.89</v>
      </c>
      <c r="M2146" s="73">
        <f t="shared" si="466"/>
        <v>117.16</v>
      </c>
      <c r="N2146" s="72" t="str">
        <f t="shared" si="467"/>
        <v>0876</v>
      </c>
      <c r="O2146" s="74">
        <f t="shared" si="468"/>
        <v>0</v>
      </c>
      <c r="P2146" s="72">
        <f t="shared" si="469"/>
        <v>0</v>
      </c>
      <c r="Q2146" s="74">
        <f t="shared" si="470"/>
        <v>7</v>
      </c>
      <c r="R2146" s="72" t="str">
        <f t="shared" si="471"/>
        <v/>
      </c>
      <c r="S2146" s="72" t="str">
        <f t="shared" si="472"/>
        <v/>
      </c>
      <c r="AT2146" s="20">
        <f t="shared" si="473"/>
        <v>-8360.1</v>
      </c>
    </row>
    <row r="2147" spans="1:46" ht="33.75">
      <c r="A2147" s="54">
        <v>7154</v>
      </c>
      <c r="B2147" s="54" t="s">
        <v>1734</v>
      </c>
      <c r="C2147" s="58" t="s">
        <v>3024</v>
      </c>
      <c r="D2147" s="79">
        <v>7</v>
      </c>
      <c r="E2147" s="79">
        <v>7</v>
      </c>
      <c r="F2147" s="80">
        <v>650.21</v>
      </c>
      <c r="G2147" s="80">
        <v>92.89</v>
      </c>
      <c r="H2147" s="80">
        <v>650.21</v>
      </c>
      <c r="I2147" s="80" t="s">
        <v>28</v>
      </c>
      <c r="J2147" s="80" t="s">
        <v>28</v>
      </c>
      <c r="K2147" s="80">
        <v>92.89</v>
      </c>
      <c r="L2147" s="73">
        <f t="shared" si="465"/>
        <v>92.89</v>
      </c>
      <c r="M2147" s="73">
        <f t="shared" si="466"/>
        <v>117.16</v>
      </c>
      <c r="N2147" s="72" t="str">
        <f t="shared" si="467"/>
        <v>0876</v>
      </c>
      <c r="O2147" s="74">
        <f t="shared" si="468"/>
        <v>0</v>
      </c>
      <c r="P2147" s="72">
        <f t="shared" si="469"/>
        <v>0</v>
      </c>
      <c r="Q2147" s="74">
        <f t="shared" si="470"/>
        <v>7</v>
      </c>
      <c r="R2147" s="72" t="str">
        <f t="shared" si="471"/>
        <v/>
      </c>
      <c r="S2147" s="72" t="str">
        <f t="shared" si="472"/>
        <v/>
      </c>
      <c r="AT2147" s="20">
        <f t="shared" si="473"/>
        <v>-8360.1</v>
      </c>
    </row>
    <row r="2148" spans="1:46" ht="33.75">
      <c r="A2148" s="54">
        <v>7154</v>
      </c>
      <c r="B2148" s="54" t="s">
        <v>1732</v>
      </c>
      <c r="C2148" s="58" t="s">
        <v>3024</v>
      </c>
      <c r="D2148" s="79">
        <v>7</v>
      </c>
      <c r="E2148" s="79">
        <v>7</v>
      </c>
      <c r="F2148" s="80">
        <v>650.21</v>
      </c>
      <c r="G2148" s="80">
        <v>92.89</v>
      </c>
      <c r="H2148" s="80">
        <v>650.21</v>
      </c>
      <c r="I2148" s="80" t="s">
        <v>28</v>
      </c>
      <c r="J2148" s="80" t="s">
        <v>28</v>
      </c>
      <c r="K2148" s="80">
        <v>92.89</v>
      </c>
      <c r="L2148" s="73">
        <f t="shared" si="465"/>
        <v>92.89</v>
      </c>
      <c r="M2148" s="73">
        <f t="shared" si="466"/>
        <v>117.16</v>
      </c>
      <c r="N2148" s="72" t="str">
        <f t="shared" si="467"/>
        <v>0876</v>
      </c>
      <c r="O2148" s="74">
        <f t="shared" si="468"/>
        <v>0</v>
      </c>
      <c r="P2148" s="72">
        <f t="shared" si="469"/>
        <v>0</v>
      </c>
      <c r="Q2148" s="74">
        <f t="shared" si="470"/>
        <v>7</v>
      </c>
      <c r="R2148" s="72" t="str">
        <f t="shared" si="471"/>
        <v/>
      </c>
      <c r="S2148" s="72" t="str">
        <f t="shared" si="472"/>
        <v/>
      </c>
      <c r="AT2148" s="20">
        <f t="shared" si="473"/>
        <v>-8360.1</v>
      </c>
    </row>
    <row r="2149" spans="1:46" ht="33.75">
      <c r="A2149" s="54">
        <v>7154</v>
      </c>
      <c r="B2149" s="54" t="s">
        <v>1742</v>
      </c>
      <c r="C2149" s="58" t="s">
        <v>3024</v>
      </c>
      <c r="D2149" s="79">
        <v>7</v>
      </c>
      <c r="E2149" s="79">
        <v>7</v>
      </c>
      <c r="F2149" s="80">
        <v>650.21</v>
      </c>
      <c r="G2149" s="80">
        <v>92.89</v>
      </c>
      <c r="H2149" s="80">
        <v>650.21</v>
      </c>
      <c r="I2149" s="80" t="s">
        <v>28</v>
      </c>
      <c r="J2149" s="80" t="s">
        <v>28</v>
      </c>
      <c r="K2149" s="80">
        <v>92.89</v>
      </c>
      <c r="L2149" s="73">
        <f t="shared" si="465"/>
        <v>92.89</v>
      </c>
      <c r="M2149" s="73">
        <f t="shared" si="466"/>
        <v>117.16</v>
      </c>
      <c r="N2149" s="72" t="str">
        <f t="shared" si="467"/>
        <v>0876</v>
      </c>
      <c r="O2149" s="74">
        <f t="shared" si="468"/>
        <v>0</v>
      </c>
      <c r="P2149" s="72">
        <f t="shared" si="469"/>
        <v>0</v>
      </c>
      <c r="Q2149" s="74">
        <f t="shared" si="470"/>
        <v>7</v>
      </c>
      <c r="R2149" s="72" t="str">
        <f t="shared" si="471"/>
        <v/>
      </c>
      <c r="S2149" s="72" t="str">
        <f t="shared" si="472"/>
        <v/>
      </c>
      <c r="AT2149" s="20">
        <f t="shared" si="473"/>
        <v>-8360.1</v>
      </c>
    </row>
    <row r="2150" spans="1:46" ht="33.75">
      <c r="A2150" s="54">
        <v>7155</v>
      </c>
      <c r="B2150" s="54" t="s">
        <v>1754</v>
      </c>
      <c r="C2150" s="58" t="s">
        <v>3025</v>
      </c>
      <c r="D2150" s="79">
        <v>7</v>
      </c>
      <c r="E2150" s="79">
        <v>7</v>
      </c>
      <c r="F2150" s="80">
        <v>616.09</v>
      </c>
      <c r="G2150" s="80">
        <v>88.01</v>
      </c>
      <c r="H2150" s="80">
        <v>616.09</v>
      </c>
      <c r="I2150" s="80" t="s">
        <v>28</v>
      </c>
      <c r="J2150" s="80" t="s">
        <v>28</v>
      </c>
      <c r="K2150" s="80">
        <v>88.01</v>
      </c>
      <c r="L2150" s="73">
        <f t="shared" si="465"/>
        <v>88.01</v>
      </c>
      <c r="M2150" s="73">
        <f t="shared" si="466"/>
        <v>117.16</v>
      </c>
      <c r="N2150" s="72" t="str">
        <f t="shared" si="467"/>
        <v>0876</v>
      </c>
      <c r="O2150" s="74">
        <f t="shared" si="468"/>
        <v>0</v>
      </c>
      <c r="P2150" s="72">
        <f t="shared" si="469"/>
        <v>0</v>
      </c>
      <c r="Q2150" s="74">
        <f t="shared" si="470"/>
        <v>7</v>
      </c>
      <c r="R2150" s="72" t="str">
        <f t="shared" si="471"/>
        <v/>
      </c>
      <c r="S2150" s="72" t="str">
        <f t="shared" si="472"/>
        <v/>
      </c>
      <c r="AT2150" s="20">
        <f t="shared" si="473"/>
        <v>-7920.9000000000005</v>
      </c>
    </row>
    <row r="2151" spans="1:46" ht="33.75">
      <c r="A2151" s="54">
        <v>7155</v>
      </c>
      <c r="B2151" s="54" t="s">
        <v>1746</v>
      </c>
      <c r="C2151" s="58" t="s">
        <v>3025</v>
      </c>
      <c r="D2151" s="79">
        <v>7</v>
      </c>
      <c r="E2151" s="79">
        <v>7</v>
      </c>
      <c r="F2151" s="80">
        <v>616.09</v>
      </c>
      <c r="G2151" s="80">
        <v>88.01</v>
      </c>
      <c r="H2151" s="80">
        <v>616.09</v>
      </c>
      <c r="I2151" s="80" t="s">
        <v>28</v>
      </c>
      <c r="J2151" s="80" t="s">
        <v>28</v>
      </c>
      <c r="K2151" s="80">
        <v>88.01</v>
      </c>
      <c r="L2151" s="73">
        <f t="shared" si="465"/>
        <v>88.01</v>
      </c>
      <c r="M2151" s="73">
        <f t="shared" si="466"/>
        <v>117.16</v>
      </c>
      <c r="N2151" s="72" t="str">
        <f t="shared" si="467"/>
        <v>0876</v>
      </c>
      <c r="O2151" s="74">
        <f t="shared" si="468"/>
        <v>0</v>
      </c>
      <c r="P2151" s="72">
        <f t="shared" si="469"/>
        <v>0</v>
      </c>
      <c r="Q2151" s="74">
        <f t="shared" si="470"/>
        <v>7</v>
      </c>
      <c r="R2151" s="72" t="str">
        <f t="shared" si="471"/>
        <v/>
      </c>
      <c r="S2151" s="72" t="str">
        <f t="shared" si="472"/>
        <v/>
      </c>
      <c r="AT2151" s="20">
        <f t="shared" si="473"/>
        <v>-7920.9000000000005</v>
      </c>
    </row>
    <row r="2152" spans="1:46" ht="33.75">
      <c r="A2152" s="54">
        <v>7155</v>
      </c>
      <c r="B2152" s="54" t="s">
        <v>1748</v>
      </c>
      <c r="C2152" s="58" t="s">
        <v>3025</v>
      </c>
      <c r="D2152" s="79">
        <v>7</v>
      </c>
      <c r="E2152" s="79">
        <v>7</v>
      </c>
      <c r="F2152" s="80">
        <v>616.09</v>
      </c>
      <c r="G2152" s="80">
        <v>88.01</v>
      </c>
      <c r="H2152" s="80">
        <v>616.09</v>
      </c>
      <c r="I2152" s="80" t="s">
        <v>28</v>
      </c>
      <c r="J2152" s="80" t="s">
        <v>28</v>
      </c>
      <c r="K2152" s="80">
        <v>88.01</v>
      </c>
      <c r="L2152" s="73">
        <f t="shared" si="465"/>
        <v>88.01</v>
      </c>
      <c r="M2152" s="73">
        <f t="shared" si="466"/>
        <v>117.16</v>
      </c>
      <c r="N2152" s="72" t="str">
        <f t="shared" si="467"/>
        <v>0876</v>
      </c>
      <c r="O2152" s="74">
        <f t="shared" si="468"/>
        <v>0</v>
      </c>
      <c r="P2152" s="72">
        <f t="shared" si="469"/>
        <v>0</v>
      </c>
      <c r="Q2152" s="74">
        <f t="shared" si="470"/>
        <v>7</v>
      </c>
      <c r="R2152" s="72" t="str">
        <f t="shared" si="471"/>
        <v/>
      </c>
      <c r="S2152" s="72" t="str">
        <f t="shared" si="472"/>
        <v/>
      </c>
      <c r="AT2152" s="20">
        <f t="shared" si="473"/>
        <v>-7920.9000000000005</v>
      </c>
    </row>
    <row r="2153" spans="1:46" ht="33.75">
      <c r="A2153" s="54">
        <v>7155</v>
      </c>
      <c r="B2153" s="54" t="s">
        <v>1750</v>
      </c>
      <c r="C2153" s="58" t="s">
        <v>3025</v>
      </c>
      <c r="D2153" s="79">
        <v>7</v>
      </c>
      <c r="E2153" s="79">
        <v>7</v>
      </c>
      <c r="F2153" s="80">
        <v>616.09</v>
      </c>
      <c r="G2153" s="80">
        <v>88.01</v>
      </c>
      <c r="H2153" s="80">
        <v>616.09</v>
      </c>
      <c r="I2153" s="80" t="s">
        <v>28</v>
      </c>
      <c r="J2153" s="80" t="s">
        <v>28</v>
      </c>
      <c r="K2153" s="80">
        <v>88.01</v>
      </c>
      <c r="L2153" s="73">
        <f t="shared" si="465"/>
        <v>88.01</v>
      </c>
      <c r="M2153" s="73">
        <f t="shared" si="466"/>
        <v>117.16</v>
      </c>
      <c r="N2153" s="72" t="str">
        <f t="shared" si="467"/>
        <v>0876</v>
      </c>
      <c r="O2153" s="74">
        <f t="shared" si="468"/>
        <v>0</v>
      </c>
      <c r="P2153" s="72">
        <f t="shared" si="469"/>
        <v>0</v>
      </c>
      <c r="Q2153" s="74">
        <f t="shared" si="470"/>
        <v>7</v>
      </c>
      <c r="R2153" s="72" t="str">
        <f t="shared" si="471"/>
        <v/>
      </c>
      <c r="S2153" s="72" t="str">
        <f t="shared" si="472"/>
        <v/>
      </c>
      <c r="AT2153" s="20">
        <f t="shared" si="473"/>
        <v>-7920.9000000000005</v>
      </c>
    </row>
    <row r="2154" spans="1:46" ht="33.75">
      <c r="A2154" s="54">
        <v>7155</v>
      </c>
      <c r="B2154" s="54" t="s">
        <v>1744</v>
      </c>
      <c r="C2154" s="58" t="s">
        <v>3025</v>
      </c>
      <c r="D2154" s="79">
        <v>7</v>
      </c>
      <c r="E2154" s="79">
        <v>7</v>
      </c>
      <c r="F2154" s="80">
        <v>616.09</v>
      </c>
      <c r="G2154" s="80">
        <v>88.01</v>
      </c>
      <c r="H2154" s="80">
        <v>616.09</v>
      </c>
      <c r="I2154" s="80" t="s">
        <v>28</v>
      </c>
      <c r="J2154" s="80" t="s">
        <v>28</v>
      </c>
      <c r="K2154" s="80">
        <v>88.01</v>
      </c>
      <c r="L2154" s="73">
        <f t="shared" si="465"/>
        <v>88.01</v>
      </c>
      <c r="M2154" s="73">
        <f t="shared" si="466"/>
        <v>117.16</v>
      </c>
      <c r="N2154" s="72" t="str">
        <f t="shared" si="467"/>
        <v>0876</v>
      </c>
      <c r="O2154" s="74">
        <f t="shared" si="468"/>
        <v>0</v>
      </c>
      <c r="P2154" s="72">
        <f t="shared" si="469"/>
        <v>0</v>
      </c>
      <c r="Q2154" s="74">
        <f t="shared" si="470"/>
        <v>7</v>
      </c>
      <c r="R2154" s="72" t="str">
        <f t="shared" si="471"/>
        <v/>
      </c>
      <c r="S2154" s="72" t="str">
        <f t="shared" si="472"/>
        <v/>
      </c>
      <c r="AT2154" s="20">
        <f t="shared" si="473"/>
        <v>-7920.9000000000005</v>
      </c>
    </row>
    <row r="2155" spans="1:46" ht="33.75">
      <c r="A2155" s="54">
        <v>7155</v>
      </c>
      <c r="B2155" s="54" t="s">
        <v>1752</v>
      </c>
      <c r="C2155" s="58" t="s">
        <v>3025</v>
      </c>
      <c r="D2155" s="79">
        <v>7</v>
      </c>
      <c r="E2155" s="79">
        <v>7</v>
      </c>
      <c r="F2155" s="80">
        <v>616.09</v>
      </c>
      <c r="G2155" s="80">
        <v>88.01</v>
      </c>
      <c r="H2155" s="80">
        <v>616.09</v>
      </c>
      <c r="I2155" s="80" t="s">
        <v>28</v>
      </c>
      <c r="J2155" s="80" t="s">
        <v>28</v>
      </c>
      <c r="K2155" s="80">
        <v>88.01</v>
      </c>
      <c r="L2155" s="73">
        <f t="shared" si="465"/>
        <v>88.01</v>
      </c>
      <c r="M2155" s="73">
        <f t="shared" si="466"/>
        <v>117.16</v>
      </c>
      <c r="N2155" s="72" t="str">
        <f t="shared" si="467"/>
        <v>0876</v>
      </c>
      <c r="O2155" s="74">
        <f t="shared" si="468"/>
        <v>0</v>
      </c>
      <c r="P2155" s="72">
        <f t="shared" si="469"/>
        <v>0</v>
      </c>
      <c r="Q2155" s="74">
        <f t="shared" si="470"/>
        <v>7</v>
      </c>
      <c r="R2155" s="72" t="str">
        <f t="shared" si="471"/>
        <v/>
      </c>
      <c r="S2155" s="72" t="str">
        <f t="shared" si="472"/>
        <v/>
      </c>
      <c r="AT2155" s="20">
        <f t="shared" si="473"/>
        <v>-7920.9000000000005</v>
      </c>
    </row>
    <row r="2156" spans="1:46" ht="45">
      <c r="A2156" s="54">
        <v>7156</v>
      </c>
      <c r="B2156" s="54" t="s">
        <v>1763</v>
      </c>
      <c r="C2156" s="58" t="s">
        <v>3026</v>
      </c>
      <c r="D2156" s="79">
        <v>7</v>
      </c>
      <c r="E2156" s="79">
        <v>7</v>
      </c>
      <c r="F2156" s="80">
        <v>854.72</v>
      </c>
      <c r="G2156" s="80">
        <v>122.1</v>
      </c>
      <c r="H2156" s="80">
        <v>854.72</v>
      </c>
      <c r="I2156" s="80" t="s">
        <v>28</v>
      </c>
      <c r="J2156" s="80" t="s">
        <v>28</v>
      </c>
      <c r="K2156" s="80">
        <v>122.1</v>
      </c>
      <c r="L2156" s="73">
        <f t="shared" si="465"/>
        <v>122.1</v>
      </c>
      <c r="M2156" s="73">
        <f t="shared" si="466"/>
        <v>113.61</v>
      </c>
      <c r="N2156" s="72" t="str">
        <f t="shared" si="467"/>
        <v>0877</v>
      </c>
      <c r="O2156" s="74">
        <f t="shared" si="468"/>
        <v>0</v>
      </c>
      <c r="P2156" s="72">
        <f t="shared" si="469"/>
        <v>0</v>
      </c>
      <c r="Q2156" s="74">
        <f t="shared" si="470"/>
        <v>7</v>
      </c>
      <c r="R2156" s="72" t="str">
        <f t="shared" si="471"/>
        <v/>
      </c>
      <c r="S2156" s="72" t="str">
        <f t="shared" si="472"/>
        <v/>
      </c>
      <c r="AT2156" s="20">
        <f t="shared" si="473"/>
        <v>-10989</v>
      </c>
    </row>
    <row r="2157" spans="1:46" ht="45">
      <c r="A2157" s="54">
        <v>7156</v>
      </c>
      <c r="B2157" s="54" t="s">
        <v>1764</v>
      </c>
      <c r="C2157" s="58" t="s">
        <v>3026</v>
      </c>
      <c r="D2157" s="79">
        <v>7</v>
      </c>
      <c r="E2157" s="79">
        <v>7</v>
      </c>
      <c r="F2157" s="80">
        <v>854.72</v>
      </c>
      <c r="G2157" s="80">
        <v>122.1</v>
      </c>
      <c r="H2157" s="80">
        <v>854.72</v>
      </c>
      <c r="I2157" s="80" t="s">
        <v>28</v>
      </c>
      <c r="J2157" s="80" t="s">
        <v>28</v>
      </c>
      <c r="K2157" s="80">
        <v>122.1</v>
      </c>
      <c r="L2157" s="73">
        <f t="shared" si="465"/>
        <v>122.1</v>
      </c>
      <c r="M2157" s="73">
        <f t="shared" si="466"/>
        <v>113.61</v>
      </c>
      <c r="N2157" s="72" t="str">
        <f t="shared" si="467"/>
        <v>0877</v>
      </c>
      <c r="O2157" s="74">
        <f t="shared" si="468"/>
        <v>0</v>
      </c>
      <c r="P2157" s="72">
        <f t="shared" si="469"/>
        <v>0</v>
      </c>
      <c r="Q2157" s="74">
        <f t="shared" si="470"/>
        <v>7</v>
      </c>
      <c r="R2157" s="72" t="str">
        <f t="shared" si="471"/>
        <v/>
      </c>
      <c r="S2157" s="72" t="str">
        <f t="shared" si="472"/>
        <v/>
      </c>
      <c r="AT2157" s="20">
        <f t="shared" si="473"/>
        <v>-10989</v>
      </c>
    </row>
    <row r="2158" spans="1:46" ht="45">
      <c r="A2158" s="54">
        <v>7156</v>
      </c>
      <c r="B2158" s="54" t="s">
        <v>1759</v>
      </c>
      <c r="C2158" s="58" t="s">
        <v>3026</v>
      </c>
      <c r="D2158" s="79">
        <v>7</v>
      </c>
      <c r="E2158" s="79">
        <v>7</v>
      </c>
      <c r="F2158" s="80">
        <v>854.72</v>
      </c>
      <c r="G2158" s="80">
        <v>122.1</v>
      </c>
      <c r="H2158" s="80">
        <v>854.72</v>
      </c>
      <c r="I2158" s="80" t="s">
        <v>28</v>
      </c>
      <c r="J2158" s="80" t="s">
        <v>28</v>
      </c>
      <c r="K2158" s="80">
        <v>122.1</v>
      </c>
      <c r="L2158" s="73">
        <f t="shared" si="465"/>
        <v>122.1</v>
      </c>
      <c r="M2158" s="73">
        <f t="shared" si="466"/>
        <v>113.61</v>
      </c>
      <c r="N2158" s="72" t="str">
        <f t="shared" si="467"/>
        <v>0877</v>
      </c>
      <c r="O2158" s="74">
        <f t="shared" si="468"/>
        <v>0</v>
      </c>
      <c r="P2158" s="72">
        <f t="shared" si="469"/>
        <v>0</v>
      </c>
      <c r="Q2158" s="74">
        <f t="shared" si="470"/>
        <v>7</v>
      </c>
      <c r="R2158" s="72" t="str">
        <f t="shared" si="471"/>
        <v/>
      </c>
      <c r="S2158" s="72" t="str">
        <f t="shared" si="472"/>
        <v/>
      </c>
      <c r="AT2158" s="20">
        <f t="shared" si="473"/>
        <v>-10989</v>
      </c>
    </row>
    <row r="2159" spans="1:46" ht="45">
      <c r="A2159" s="54">
        <v>7156</v>
      </c>
      <c r="B2159" s="54" t="s">
        <v>1760</v>
      </c>
      <c r="C2159" s="58" t="s">
        <v>3026</v>
      </c>
      <c r="D2159" s="79">
        <v>7</v>
      </c>
      <c r="E2159" s="79">
        <v>7</v>
      </c>
      <c r="F2159" s="80">
        <v>854.72</v>
      </c>
      <c r="G2159" s="80">
        <v>122.1</v>
      </c>
      <c r="H2159" s="80">
        <v>854.72</v>
      </c>
      <c r="I2159" s="80" t="s">
        <v>28</v>
      </c>
      <c r="J2159" s="80" t="s">
        <v>28</v>
      </c>
      <c r="K2159" s="80">
        <v>122.1</v>
      </c>
      <c r="L2159" s="73">
        <f t="shared" si="465"/>
        <v>122.1</v>
      </c>
      <c r="M2159" s="73">
        <f t="shared" si="466"/>
        <v>113.61</v>
      </c>
      <c r="N2159" s="72" t="str">
        <f t="shared" si="467"/>
        <v>0877</v>
      </c>
      <c r="O2159" s="74">
        <f t="shared" si="468"/>
        <v>0</v>
      </c>
      <c r="P2159" s="72">
        <f t="shared" si="469"/>
        <v>0</v>
      </c>
      <c r="Q2159" s="74">
        <f t="shared" si="470"/>
        <v>7</v>
      </c>
      <c r="R2159" s="72" t="str">
        <f t="shared" si="471"/>
        <v/>
      </c>
      <c r="S2159" s="72" t="str">
        <f t="shared" si="472"/>
        <v/>
      </c>
      <c r="AT2159" s="20">
        <f t="shared" si="473"/>
        <v>-10989</v>
      </c>
    </row>
    <row r="2160" spans="1:46" ht="45">
      <c r="A2160" s="54">
        <v>7156</v>
      </c>
      <c r="B2160" s="54" t="s">
        <v>1761</v>
      </c>
      <c r="C2160" s="58" t="s">
        <v>3026</v>
      </c>
      <c r="D2160" s="79">
        <v>7</v>
      </c>
      <c r="E2160" s="79">
        <v>7</v>
      </c>
      <c r="F2160" s="80">
        <v>854.72</v>
      </c>
      <c r="G2160" s="80">
        <v>122.1</v>
      </c>
      <c r="H2160" s="80">
        <v>854.72</v>
      </c>
      <c r="I2160" s="80" t="s">
        <v>28</v>
      </c>
      <c r="J2160" s="80" t="s">
        <v>28</v>
      </c>
      <c r="K2160" s="80">
        <v>122.1</v>
      </c>
      <c r="L2160" s="73">
        <f t="shared" si="465"/>
        <v>122.1</v>
      </c>
      <c r="M2160" s="73">
        <f t="shared" si="466"/>
        <v>113.61</v>
      </c>
      <c r="N2160" s="72" t="str">
        <f t="shared" si="467"/>
        <v>0877</v>
      </c>
      <c r="O2160" s="74">
        <f t="shared" si="468"/>
        <v>0</v>
      </c>
      <c r="P2160" s="72">
        <f t="shared" si="469"/>
        <v>0</v>
      </c>
      <c r="Q2160" s="74">
        <f t="shared" si="470"/>
        <v>7</v>
      </c>
      <c r="R2160" s="72" t="str">
        <f t="shared" si="471"/>
        <v/>
      </c>
      <c r="S2160" s="72" t="str">
        <f t="shared" si="472"/>
        <v/>
      </c>
      <c r="AT2160" s="20">
        <f t="shared" si="473"/>
        <v>-10989</v>
      </c>
    </row>
    <row r="2161" spans="1:46" ht="45">
      <c r="A2161" s="54">
        <v>7156</v>
      </c>
      <c r="B2161" s="54" t="s">
        <v>1762</v>
      </c>
      <c r="C2161" s="58" t="s">
        <v>3026</v>
      </c>
      <c r="D2161" s="79">
        <v>7</v>
      </c>
      <c r="E2161" s="79">
        <v>7</v>
      </c>
      <c r="F2161" s="80">
        <v>854.72</v>
      </c>
      <c r="G2161" s="80">
        <v>122.1</v>
      </c>
      <c r="H2161" s="80">
        <v>854.72</v>
      </c>
      <c r="I2161" s="80" t="s">
        <v>28</v>
      </c>
      <c r="J2161" s="80" t="s">
        <v>28</v>
      </c>
      <c r="K2161" s="80">
        <v>122.1</v>
      </c>
      <c r="L2161" s="73">
        <f t="shared" si="465"/>
        <v>122.1</v>
      </c>
      <c r="M2161" s="73">
        <f t="shared" si="466"/>
        <v>113.61</v>
      </c>
      <c r="N2161" s="72" t="str">
        <f t="shared" si="467"/>
        <v>0877</v>
      </c>
      <c r="O2161" s="74">
        <f t="shared" si="468"/>
        <v>0</v>
      </c>
      <c r="P2161" s="72">
        <f t="shared" si="469"/>
        <v>0</v>
      </c>
      <c r="Q2161" s="74">
        <f t="shared" si="470"/>
        <v>7</v>
      </c>
      <c r="R2161" s="72" t="str">
        <f t="shared" si="471"/>
        <v/>
      </c>
      <c r="S2161" s="72" t="str">
        <f t="shared" si="472"/>
        <v/>
      </c>
      <c r="AT2161" s="20">
        <f t="shared" si="473"/>
        <v>-10989</v>
      </c>
    </row>
    <row r="2162" spans="1:46" ht="45">
      <c r="A2162" s="54">
        <v>7157</v>
      </c>
      <c r="B2162" s="54" t="s">
        <v>1767</v>
      </c>
      <c r="C2162" s="58" t="s">
        <v>3027</v>
      </c>
      <c r="D2162" s="79">
        <v>7</v>
      </c>
      <c r="E2162" s="79">
        <v>7</v>
      </c>
      <c r="F2162" s="80">
        <v>710.6</v>
      </c>
      <c r="G2162" s="80">
        <v>101.51</v>
      </c>
      <c r="H2162" s="80">
        <v>710.6</v>
      </c>
      <c r="I2162" s="80" t="s">
        <v>28</v>
      </c>
      <c r="J2162" s="80" t="s">
        <v>28</v>
      </c>
      <c r="K2162" s="80">
        <v>101.51</v>
      </c>
      <c r="L2162" s="73">
        <f t="shared" si="465"/>
        <v>101.51</v>
      </c>
      <c r="M2162" s="73">
        <f t="shared" si="466"/>
        <v>113.61</v>
      </c>
      <c r="N2162" s="72" t="str">
        <f t="shared" si="467"/>
        <v>0877</v>
      </c>
      <c r="O2162" s="74">
        <f t="shared" si="468"/>
        <v>0</v>
      </c>
      <c r="P2162" s="72">
        <f t="shared" si="469"/>
        <v>0</v>
      </c>
      <c r="Q2162" s="74">
        <f t="shared" si="470"/>
        <v>7</v>
      </c>
      <c r="R2162" s="72" t="str">
        <f t="shared" si="471"/>
        <v/>
      </c>
      <c r="S2162" s="72" t="str">
        <f t="shared" si="472"/>
        <v/>
      </c>
      <c r="AT2162" s="20">
        <f t="shared" si="473"/>
        <v>-9135.9</v>
      </c>
    </row>
    <row r="2163" spans="1:46" ht="45">
      <c r="A2163" s="54">
        <v>7157</v>
      </c>
      <c r="B2163" s="54" t="s">
        <v>1765</v>
      </c>
      <c r="C2163" s="58" t="s">
        <v>3027</v>
      </c>
      <c r="D2163" s="79">
        <v>7</v>
      </c>
      <c r="E2163" s="79">
        <v>7</v>
      </c>
      <c r="F2163" s="80">
        <v>710.6</v>
      </c>
      <c r="G2163" s="80">
        <v>101.51</v>
      </c>
      <c r="H2163" s="80">
        <v>710.6</v>
      </c>
      <c r="I2163" s="80" t="s">
        <v>28</v>
      </c>
      <c r="J2163" s="80" t="s">
        <v>28</v>
      </c>
      <c r="K2163" s="80">
        <v>101.51</v>
      </c>
      <c r="L2163" s="73">
        <f t="shared" si="465"/>
        <v>101.51</v>
      </c>
      <c r="M2163" s="73">
        <f t="shared" si="466"/>
        <v>113.61</v>
      </c>
      <c r="N2163" s="72" t="str">
        <f t="shared" si="467"/>
        <v>0877</v>
      </c>
      <c r="O2163" s="74">
        <f t="shared" si="468"/>
        <v>0</v>
      </c>
      <c r="P2163" s="72">
        <f t="shared" si="469"/>
        <v>0</v>
      </c>
      <c r="Q2163" s="74">
        <f t="shared" si="470"/>
        <v>7</v>
      </c>
      <c r="R2163" s="72" t="str">
        <f t="shared" si="471"/>
        <v/>
      </c>
      <c r="S2163" s="72" t="str">
        <f t="shared" si="472"/>
        <v/>
      </c>
      <c r="AT2163" s="20">
        <f t="shared" si="473"/>
        <v>-9135.9</v>
      </c>
    </row>
    <row r="2164" spans="1:46" ht="45">
      <c r="A2164" s="54">
        <v>7157</v>
      </c>
      <c r="B2164" s="54" t="s">
        <v>1766</v>
      </c>
      <c r="C2164" s="58" t="s">
        <v>3027</v>
      </c>
      <c r="D2164" s="79">
        <v>7</v>
      </c>
      <c r="E2164" s="79">
        <v>7</v>
      </c>
      <c r="F2164" s="80">
        <v>710.6</v>
      </c>
      <c r="G2164" s="80">
        <v>101.51</v>
      </c>
      <c r="H2164" s="80">
        <v>710.6</v>
      </c>
      <c r="I2164" s="80" t="s">
        <v>28</v>
      </c>
      <c r="J2164" s="80" t="s">
        <v>28</v>
      </c>
      <c r="K2164" s="80">
        <v>101.51</v>
      </c>
      <c r="L2164" s="73">
        <f t="shared" si="465"/>
        <v>101.51</v>
      </c>
      <c r="M2164" s="73">
        <f t="shared" si="466"/>
        <v>113.61</v>
      </c>
      <c r="N2164" s="72" t="str">
        <f t="shared" si="467"/>
        <v>0877</v>
      </c>
      <c r="O2164" s="74">
        <f t="shared" si="468"/>
        <v>0</v>
      </c>
      <c r="P2164" s="72">
        <f t="shared" si="469"/>
        <v>0</v>
      </c>
      <c r="Q2164" s="74">
        <f t="shared" si="470"/>
        <v>7</v>
      </c>
      <c r="R2164" s="72" t="str">
        <f t="shared" si="471"/>
        <v/>
      </c>
      <c r="S2164" s="72" t="str">
        <f t="shared" si="472"/>
        <v/>
      </c>
      <c r="AT2164" s="20">
        <f t="shared" si="473"/>
        <v>-9135.9</v>
      </c>
    </row>
    <row r="2165" spans="1:46" ht="45">
      <c r="A2165" s="54">
        <v>7157</v>
      </c>
      <c r="B2165" s="54" t="s">
        <v>1770</v>
      </c>
      <c r="C2165" s="58" t="s">
        <v>3027</v>
      </c>
      <c r="D2165" s="79">
        <v>7</v>
      </c>
      <c r="E2165" s="79">
        <v>7</v>
      </c>
      <c r="F2165" s="80">
        <v>710.6</v>
      </c>
      <c r="G2165" s="80">
        <v>101.51</v>
      </c>
      <c r="H2165" s="80">
        <v>710.6</v>
      </c>
      <c r="I2165" s="80" t="s">
        <v>28</v>
      </c>
      <c r="J2165" s="80" t="s">
        <v>28</v>
      </c>
      <c r="K2165" s="80">
        <v>101.51</v>
      </c>
      <c r="L2165" s="73">
        <f t="shared" si="465"/>
        <v>101.51</v>
      </c>
      <c r="M2165" s="73">
        <f t="shared" si="466"/>
        <v>113.61</v>
      </c>
      <c r="N2165" s="72" t="str">
        <f t="shared" si="467"/>
        <v>0877</v>
      </c>
      <c r="O2165" s="74">
        <f t="shared" si="468"/>
        <v>0</v>
      </c>
      <c r="P2165" s="72">
        <f t="shared" si="469"/>
        <v>0</v>
      </c>
      <c r="Q2165" s="74">
        <f t="shared" si="470"/>
        <v>7</v>
      </c>
      <c r="R2165" s="72" t="str">
        <f t="shared" si="471"/>
        <v/>
      </c>
      <c r="S2165" s="72" t="str">
        <f t="shared" si="472"/>
        <v/>
      </c>
      <c r="AT2165" s="20">
        <f t="shared" si="473"/>
        <v>-9135.9</v>
      </c>
    </row>
    <row r="2166" spans="1:46" ht="45">
      <c r="A2166" s="54">
        <v>7157</v>
      </c>
      <c r="B2166" s="54" t="s">
        <v>1769</v>
      </c>
      <c r="C2166" s="58" t="s">
        <v>3027</v>
      </c>
      <c r="D2166" s="79">
        <v>7</v>
      </c>
      <c r="E2166" s="79">
        <v>7</v>
      </c>
      <c r="F2166" s="80">
        <v>710.6</v>
      </c>
      <c r="G2166" s="80">
        <v>101.51</v>
      </c>
      <c r="H2166" s="80">
        <v>710.6</v>
      </c>
      <c r="I2166" s="80" t="s">
        <v>28</v>
      </c>
      <c r="J2166" s="80" t="s">
        <v>28</v>
      </c>
      <c r="K2166" s="80">
        <v>101.51</v>
      </c>
      <c r="L2166" s="73">
        <f t="shared" si="465"/>
        <v>101.51</v>
      </c>
      <c r="M2166" s="73">
        <f t="shared" si="466"/>
        <v>113.61</v>
      </c>
      <c r="N2166" s="72" t="str">
        <f t="shared" si="467"/>
        <v>0877</v>
      </c>
      <c r="O2166" s="74">
        <f t="shared" si="468"/>
        <v>0</v>
      </c>
      <c r="P2166" s="72">
        <f t="shared" si="469"/>
        <v>0</v>
      </c>
      <c r="Q2166" s="74">
        <f t="shared" si="470"/>
        <v>7</v>
      </c>
      <c r="R2166" s="72" t="str">
        <f t="shared" si="471"/>
        <v/>
      </c>
      <c r="S2166" s="72" t="str">
        <f t="shared" si="472"/>
        <v/>
      </c>
      <c r="AT2166" s="20">
        <f t="shared" si="473"/>
        <v>-9135.9</v>
      </c>
    </row>
    <row r="2167" spans="1:46" ht="45">
      <c r="A2167" s="54">
        <v>7157</v>
      </c>
      <c r="B2167" s="54" t="s">
        <v>1768</v>
      </c>
      <c r="C2167" s="58" t="s">
        <v>3027</v>
      </c>
      <c r="D2167" s="79">
        <v>7</v>
      </c>
      <c r="E2167" s="79">
        <v>7</v>
      </c>
      <c r="F2167" s="80">
        <v>710.6</v>
      </c>
      <c r="G2167" s="80">
        <v>101.51</v>
      </c>
      <c r="H2167" s="80">
        <v>710.6</v>
      </c>
      <c r="I2167" s="80" t="s">
        <v>28</v>
      </c>
      <c r="J2167" s="80" t="s">
        <v>28</v>
      </c>
      <c r="K2167" s="80">
        <v>101.51</v>
      </c>
      <c r="L2167" s="73">
        <f t="shared" si="465"/>
        <v>101.51</v>
      </c>
      <c r="M2167" s="73">
        <f t="shared" si="466"/>
        <v>113.61</v>
      </c>
      <c r="N2167" s="72" t="str">
        <f t="shared" si="467"/>
        <v>0877</v>
      </c>
      <c r="O2167" s="74">
        <f t="shared" si="468"/>
        <v>0</v>
      </c>
      <c r="P2167" s="72">
        <f t="shared" si="469"/>
        <v>0</v>
      </c>
      <c r="Q2167" s="74">
        <f t="shared" si="470"/>
        <v>7</v>
      </c>
      <c r="R2167" s="72" t="str">
        <f t="shared" si="471"/>
        <v/>
      </c>
      <c r="S2167" s="72" t="str">
        <f t="shared" si="472"/>
        <v/>
      </c>
      <c r="AT2167" s="20">
        <f t="shared" si="473"/>
        <v>-9135.9</v>
      </c>
    </row>
    <row r="2168" spans="1:46" ht="45">
      <c r="A2168" s="54">
        <v>7158</v>
      </c>
      <c r="B2168" s="54" t="s">
        <v>1772</v>
      </c>
      <c r="C2168" s="58" t="s">
        <v>3028</v>
      </c>
      <c r="D2168" s="79">
        <v>7</v>
      </c>
      <c r="E2168" s="79">
        <v>7</v>
      </c>
      <c r="F2168" s="80">
        <v>640.12</v>
      </c>
      <c r="G2168" s="80">
        <v>91.45</v>
      </c>
      <c r="H2168" s="80">
        <v>640.12</v>
      </c>
      <c r="I2168" s="80" t="s">
        <v>28</v>
      </c>
      <c r="J2168" s="80" t="s">
        <v>28</v>
      </c>
      <c r="K2168" s="80">
        <v>91.45</v>
      </c>
      <c r="L2168" s="73">
        <f t="shared" si="465"/>
        <v>91.45</v>
      </c>
      <c r="M2168" s="73">
        <f t="shared" si="466"/>
        <v>113.61</v>
      </c>
      <c r="N2168" s="72" t="str">
        <f t="shared" si="467"/>
        <v>0877</v>
      </c>
      <c r="O2168" s="74">
        <f t="shared" si="468"/>
        <v>0</v>
      </c>
      <c r="P2168" s="72">
        <f t="shared" si="469"/>
        <v>0</v>
      </c>
      <c r="Q2168" s="74">
        <f t="shared" si="470"/>
        <v>7</v>
      </c>
      <c r="R2168" s="72" t="str">
        <f t="shared" si="471"/>
        <v/>
      </c>
      <c r="S2168" s="72" t="str">
        <f t="shared" si="472"/>
        <v/>
      </c>
      <c r="AT2168" s="20">
        <f t="shared" si="473"/>
        <v>-8230.5</v>
      </c>
    </row>
    <row r="2169" spans="1:46" ht="45">
      <c r="A2169" s="54">
        <v>7158</v>
      </c>
      <c r="B2169" s="54" t="s">
        <v>1773</v>
      </c>
      <c r="C2169" s="58" t="s">
        <v>3028</v>
      </c>
      <c r="D2169" s="79">
        <v>7</v>
      </c>
      <c r="E2169" s="79">
        <v>7</v>
      </c>
      <c r="F2169" s="80">
        <v>640.12</v>
      </c>
      <c r="G2169" s="80">
        <v>91.45</v>
      </c>
      <c r="H2169" s="80">
        <v>640.12</v>
      </c>
      <c r="I2169" s="80" t="s">
        <v>28</v>
      </c>
      <c r="J2169" s="80" t="s">
        <v>28</v>
      </c>
      <c r="K2169" s="80">
        <v>91.45</v>
      </c>
      <c r="L2169" s="73">
        <f t="shared" si="465"/>
        <v>91.45</v>
      </c>
      <c r="M2169" s="73">
        <f t="shared" si="466"/>
        <v>113.61</v>
      </c>
      <c r="N2169" s="72" t="str">
        <f t="shared" si="467"/>
        <v>0877</v>
      </c>
      <c r="O2169" s="74">
        <f t="shared" si="468"/>
        <v>0</v>
      </c>
      <c r="P2169" s="72">
        <f t="shared" si="469"/>
        <v>0</v>
      </c>
      <c r="Q2169" s="74">
        <f t="shared" si="470"/>
        <v>7</v>
      </c>
      <c r="R2169" s="72" t="str">
        <f t="shared" si="471"/>
        <v/>
      </c>
      <c r="S2169" s="72" t="str">
        <f t="shared" si="472"/>
        <v/>
      </c>
      <c r="AT2169" s="20">
        <f t="shared" si="473"/>
        <v>-8230.5</v>
      </c>
    </row>
    <row r="2170" spans="1:46" ht="45">
      <c r="A2170" s="54">
        <v>7158</v>
      </c>
      <c r="B2170" s="54" t="s">
        <v>1774</v>
      </c>
      <c r="C2170" s="58" t="s">
        <v>3028</v>
      </c>
      <c r="D2170" s="79">
        <v>7</v>
      </c>
      <c r="E2170" s="79">
        <v>7</v>
      </c>
      <c r="F2170" s="80">
        <v>640.12</v>
      </c>
      <c r="G2170" s="80">
        <v>91.45</v>
      </c>
      <c r="H2170" s="80">
        <v>640.12</v>
      </c>
      <c r="I2170" s="80" t="s">
        <v>28</v>
      </c>
      <c r="J2170" s="80" t="s">
        <v>28</v>
      </c>
      <c r="K2170" s="80">
        <v>91.45</v>
      </c>
      <c r="L2170" s="73">
        <f t="shared" si="465"/>
        <v>91.45</v>
      </c>
      <c r="M2170" s="73">
        <f t="shared" si="466"/>
        <v>113.61</v>
      </c>
      <c r="N2170" s="72" t="str">
        <f t="shared" si="467"/>
        <v>0877</v>
      </c>
      <c r="O2170" s="74">
        <f t="shared" si="468"/>
        <v>0</v>
      </c>
      <c r="P2170" s="72">
        <f t="shared" si="469"/>
        <v>0</v>
      </c>
      <c r="Q2170" s="74">
        <f t="shared" si="470"/>
        <v>7</v>
      </c>
      <c r="R2170" s="72" t="str">
        <f t="shared" si="471"/>
        <v/>
      </c>
      <c r="S2170" s="72" t="str">
        <f t="shared" si="472"/>
        <v/>
      </c>
      <c r="AT2170" s="20">
        <f t="shared" si="473"/>
        <v>-8230.5</v>
      </c>
    </row>
    <row r="2171" spans="1:46" ht="45">
      <c r="A2171" s="54">
        <v>7158</v>
      </c>
      <c r="B2171" s="54" t="s">
        <v>1771</v>
      </c>
      <c r="C2171" s="58" t="s">
        <v>3028</v>
      </c>
      <c r="D2171" s="79">
        <v>7</v>
      </c>
      <c r="E2171" s="79">
        <v>7</v>
      </c>
      <c r="F2171" s="80">
        <v>640.12</v>
      </c>
      <c r="G2171" s="80">
        <v>91.45</v>
      </c>
      <c r="H2171" s="80">
        <v>640.12</v>
      </c>
      <c r="I2171" s="80" t="s">
        <v>28</v>
      </c>
      <c r="J2171" s="80" t="s">
        <v>28</v>
      </c>
      <c r="K2171" s="80">
        <v>91.45</v>
      </c>
      <c r="L2171" s="73">
        <f t="shared" si="465"/>
        <v>91.45</v>
      </c>
      <c r="M2171" s="73">
        <f t="shared" si="466"/>
        <v>113.61</v>
      </c>
      <c r="N2171" s="72" t="str">
        <f t="shared" si="467"/>
        <v>0877</v>
      </c>
      <c r="O2171" s="74">
        <f t="shared" si="468"/>
        <v>0</v>
      </c>
      <c r="P2171" s="72">
        <f t="shared" si="469"/>
        <v>0</v>
      </c>
      <c r="Q2171" s="74">
        <f t="shared" si="470"/>
        <v>7</v>
      </c>
      <c r="R2171" s="72" t="str">
        <f t="shared" si="471"/>
        <v/>
      </c>
      <c r="S2171" s="72" t="str">
        <f t="shared" si="472"/>
        <v/>
      </c>
      <c r="AT2171" s="20">
        <f t="shared" si="473"/>
        <v>-8230.5</v>
      </c>
    </row>
    <row r="2172" spans="1:46" ht="45">
      <c r="A2172" s="54">
        <v>7158</v>
      </c>
      <c r="B2172" s="54" t="s">
        <v>1775</v>
      </c>
      <c r="C2172" s="58" t="s">
        <v>3028</v>
      </c>
      <c r="D2172" s="79">
        <v>7</v>
      </c>
      <c r="E2172" s="79">
        <v>7</v>
      </c>
      <c r="F2172" s="80">
        <v>640.12</v>
      </c>
      <c r="G2172" s="80">
        <v>91.45</v>
      </c>
      <c r="H2172" s="80">
        <v>640.12</v>
      </c>
      <c r="I2172" s="80" t="s">
        <v>28</v>
      </c>
      <c r="J2172" s="80" t="s">
        <v>28</v>
      </c>
      <c r="K2172" s="80">
        <v>91.45</v>
      </c>
      <c r="L2172" s="73">
        <f t="shared" si="465"/>
        <v>91.45</v>
      </c>
      <c r="M2172" s="73">
        <f t="shared" si="466"/>
        <v>113.61</v>
      </c>
      <c r="N2172" s="72" t="str">
        <f t="shared" si="467"/>
        <v>0877</v>
      </c>
      <c r="O2172" s="74">
        <f t="shared" si="468"/>
        <v>0</v>
      </c>
      <c r="P2172" s="72">
        <f t="shared" si="469"/>
        <v>0</v>
      </c>
      <c r="Q2172" s="74">
        <f t="shared" si="470"/>
        <v>7</v>
      </c>
      <c r="R2172" s="72" t="str">
        <f t="shared" si="471"/>
        <v/>
      </c>
      <c r="S2172" s="72" t="str">
        <f t="shared" si="472"/>
        <v/>
      </c>
      <c r="AT2172" s="20">
        <f t="shared" si="473"/>
        <v>-8230.5</v>
      </c>
    </row>
    <row r="2173" spans="1:46" ht="45">
      <c r="A2173" s="54">
        <v>7158</v>
      </c>
      <c r="B2173" s="54" t="s">
        <v>1776</v>
      </c>
      <c r="C2173" s="58" t="s">
        <v>3028</v>
      </c>
      <c r="D2173" s="79">
        <v>7</v>
      </c>
      <c r="E2173" s="79">
        <v>7</v>
      </c>
      <c r="F2173" s="80">
        <v>640.12</v>
      </c>
      <c r="G2173" s="80">
        <v>91.45</v>
      </c>
      <c r="H2173" s="80">
        <v>640.12</v>
      </c>
      <c r="I2173" s="80" t="s">
        <v>28</v>
      </c>
      <c r="J2173" s="80" t="s">
        <v>28</v>
      </c>
      <c r="K2173" s="80">
        <v>91.45</v>
      </c>
      <c r="L2173" s="73">
        <f t="shared" si="465"/>
        <v>91.45</v>
      </c>
      <c r="M2173" s="73">
        <f t="shared" si="466"/>
        <v>113.61</v>
      </c>
      <c r="N2173" s="72" t="str">
        <f t="shared" si="467"/>
        <v>0877</v>
      </c>
      <c r="O2173" s="74">
        <f t="shared" si="468"/>
        <v>0</v>
      </c>
      <c r="P2173" s="72">
        <f t="shared" si="469"/>
        <v>0</v>
      </c>
      <c r="Q2173" s="74">
        <f t="shared" si="470"/>
        <v>7</v>
      </c>
      <c r="R2173" s="72" t="str">
        <f t="shared" si="471"/>
        <v/>
      </c>
      <c r="S2173" s="72" t="str">
        <f t="shared" si="472"/>
        <v/>
      </c>
      <c r="AT2173" s="20">
        <f t="shared" si="473"/>
        <v>-8230.5</v>
      </c>
    </row>
    <row r="2174" spans="1:46" ht="22.5">
      <c r="A2174" s="54">
        <v>7159</v>
      </c>
      <c r="B2174" s="54" t="s">
        <v>1791</v>
      </c>
      <c r="C2174" s="58" t="s">
        <v>3029</v>
      </c>
      <c r="D2174" s="79">
        <v>7</v>
      </c>
      <c r="E2174" s="79">
        <v>7</v>
      </c>
      <c r="F2174" s="80">
        <v>612.01</v>
      </c>
      <c r="G2174" s="80">
        <v>87.43</v>
      </c>
      <c r="H2174" s="80">
        <v>612.01</v>
      </c>
      <c r="I2174" s="80" t="s">
        <v>28</v>
      </c>
      <c r="J2174" s="80" t="s">
        <v>28</v>
      </c>
      <c r="K2174" s="80">
        <v>87.43</v>
      </c>
      <c r="L2174" s="73">
        <f t="shared" si="465"/>
        <v>87.43</v>
      </c>
      <c r="M2174" s="73">
        <f t="shared" si="466"/>
        <v>105.54</v>
      </c>
      <c r="N2174" s="72" t="str">
        <f t="shared" si="467"/>
        <v>0878</v>
      </c>
      <c r="O2174" s="74">
        <f t="shared" si="468"/>
        <v>0</v>
      </c>
      <c r="P2174" s="72">
        <f t="shared" si="469"/>
        <v>0</v>
      </c>
      <c r="Q2174" s="74">
        <f t="shared" si="470"/>
        <v>7</v>
      </c>
      <c r="R2174" s="72" t="str">
        <f t="shared" si="471"/>
        <v/>
      </c>
      <c r="S2174" s="72" t="str">
        <f t="shared" si="472"/>
        <v/>
      </c>
      <c r="AT2174" s="20">
        <f t="shared" si="473"/>
        <v>-7868.7000000000007</v>
      </c>
    </row>
    <row r="2175" spans="1:46" ht="22.5">
      <c r="A2175" s="54">
        <v>7159</v>
      </c>
      <c r="B2175" s="54" t="s">
        <v>1793</v>
      </c>
      <c r="C2175" s="58" t="s">
        <v>3029</v>
      </c>
      <c r="D2175" s="79">
        <v>7</v>
      </c>
      <c r="E2175" s="79">
        <v>7</v>
      </c>
      <c r="F2175" s="80">
        <v>612.01</v>
      </c>
      <c r="G2175" s="80">
        <v>87.43</v>
      </c>
      <c r="H2175" s="80">
        <v>612.01</v>
      </c>
      <c r="I2175" s="80" t="s">
        <v>28</v>
      </c>
      <c r="J2175" s="80" t="s">
        <v>28</v>
      </c>
      <c r="K2175" s="80">
        <v>87.43</v>
      </c>
      <c r="L2175" s="73">
        <f t="shared" si="465"/>
        <v>87.43</v>
      </c>
      <c r="M2175" s="73">
        <f t="shared" si="466"/>
        <v>105.54</v>
      </c>
      <c r="N2175" s="72" t="str">
        <f t="shared" si="467"/>
        <v>0878</v>
      </c>
      <c r="O2175" s="74">
        <f t="shared" si="468"/>
        <v>0</v>
      </c>
      <c r="P2175" s="72">
        <f t="shared" si="469"/>
        <v>0</v>
      </c>
      <c r="Q2175" s="74">
        <f t="shared" si="470"/>
        <v>7</v>
      </c>
      <c r="R2175" s="72" t="str">
        <f t="shared" si="471"/>
        <v/>
      </c>
      <c r="S2175" s="72" t="str">
        <f t="shared" si="472"/>
        <v/>
      </c>
      <c r="AT2175" s="20">
        <f t="shared" si="473"/>
        <v>-7868.7000000000007</v>
      </c>
    </row>
    <row r="2176" spans="1:46" ht="22.5">
      <c r="A2176" s="54">
        <v>7159</v>
      </c>
      <c r="B2176" s="54" t="s">
        <v>1795</v>
      </c>
      <c r="C2176" s="58" t="s">
        <v>3029</v>
      </c>
      <c r="D2176" s="79">
        <v>7</v>
      </c>
      <c r="E2176" s="79">
        <v>7</v>
      </c>
      <c r="F2176" s="80">
        <v>612.01</v>
      </c>
      <c r="G2176" s="80">
        <v>87.43</v>
      </c>
      <c r="H2176" s="80">
        <v>612.01</v>
      </c>
      <c r="I2176" s="80" t="s">
        <v>28</v>
      </c>
      <c r="J2176" s="80" t="s">
        <v>28</v>
      </c>
      <c r="K2176" s="80">
        <v>87.43</v>
      </c>
      <c r="L2176" s="73">
        <f t="shared" si="465"/>
        <v>87.43</v>
      </c>
      <c r="M2176" s="73">
        <f t="shared" si="466"/>
        <v>105.54</v>
      </c>
      <c r="N2176" s="72" t="str">
        <f t="shared" si="467"/>
        <v>0878</v>
      </c>
      <c r="O2176" s="74">
        <f t="shared" si="468"/>
        <v>0</v>
      </c>
      <c r="P2176" s="72">
        <f t="shared" si="469"/>
        <v>0</v>
      </c>
      <c r="Q2176" s="74">
        <f t="shared" si="470"/>
        <v>7</v>
      </c>
      <c r="R2176" s="72" t="str">
        <f t="shared" si="471"/>
        <v/>
      </c>
      <c r="S2176" s="72" t="str">
        <f t="shared" si="472"/>
        <v/>
      </c>
      <c r="AT2176" s="20">
        <f t="shared" si="473"/>
        <v>-7868.7000000000007</v>
      </c>
    </row>
    <row r="2177" spans="1:46" ht="22.5">
      <c r="A2177" s="54">
        <v>7159</v>
      </c>
      <c r="B2177" s="54" t="s">
        <v>1785</v>
      </c>
      <c r="C2177" s="58" t="s">
        <v>3029</v>
      </c>
      <c r="D2177" s="79">
        <v>7</v>
      </c>
      <c r="E2177" s="79">
        <v>7</v>
      </c>
      <c r="F2177" s="80">
        <v>612.01</v>
      </c>
      <c r="G2177" s="80">
        <v>87.43</v>
      </c>
      <c r="H2177" s="80">
        <v>612.01</v>
      </c>
      <c r="I2177" s="80" t="s">
        <v>28</v>
      </c>
      <c r="J2177" s="80" t="s">
        <v>28</v>
      </c>
      <c r="K2177" s="80">
        <v>87.43</v>
      </c>
      <c r="L2177" s="73">
        <f t="shared" si="465"/>
        <v>87.43</v>
      </c>
      <c r="M2177" s="73">
        <f t="shared" si="466"/>
        <v>105.54</v>
      </c>
      <c r="N2177" s="72" t="str">
        <f t="shared" si="467"/>
        <v>0878</v>
      </c>
      <c r="O2177" s="74">
        <f t="shared" si="468"/>
        <v>0</v>
      </c>
      <c r="P2177" s="72">
        <f t="shared" si="469"/>
        <v>0</v>
      </c>
      <c r="Q2177" s="74">
        <f t="shared" si="470"/>
        <v>7</v>
      </c>
      <c r="R2177" s="72" t="str">
        <f t="shared" si="471"/>
        <v/>
      </c>
      <c r="S2177" s="72" t="str">
        <f t="shared" si="472"/>
        <v/>
      </c>
      <c r="AT2177" s="20">
        <f t="shared" si="473"/>
        <v>-7868.7000000000007</v>
      </c>
    </row>
    <row r="2178" spans="1:46" ht="22.5">
      <c r="A2178" s="54">
        <v>7159</v>
      </c>
      <c r="B2178" s="54" t="s">
        <v>1787</v>
      </c>
      <c r="C2178" s="58" t="s">
        <v>3029</v>
      </c>
      <c r="D2178" s="79">
        <v>7</v>
      </c>
      <c r="E2178" s="79">
        <v>7</v>
      </c>
      <c r="F2178" s="80">
        <v>612.01</v>
      </c>
      <c r="G2178" s="80">
        <v>87.43</v>
      </c>
      <c r="H2178" s="80">
        <v>612.01</v>
      </c>
      <c r="I2178" s="80" t="s">
        <v>28</v>
      </c>
      <c r="J2178" s="80" t="s">
        <v>28</v>
      </c>
      <c r="K2178" s="80">
        <v>87.43</v>
      </c>
      <c r="L2178" s="73">
        <f t="shared" si="465"/>
        <v>87.43</v>
      </c>
      <c r="M2178" s="73">
        <f t="shared" si="466"/>
        <v>105.54</v>
      </c>
      <c r="N2178" s="72" t="str">
        <f t="shared" si="467"/>
        <v>0878</v>
      </c>
      <c r="O2178" s="74">
        <f t="shared" si="468"/>
        <v>0</v>
      </c>
      <c r="P2178" s="72">
        <f t="shared" si="469"/>
        <v>0</v>
      </c>
      <c r="Q2178" s="74">
        <f t="shared" si="470"/>
        <v>7</v>
      </c>
      <c r="R2178" s="72" t="str">
        <f t="shared" si="471"/>
        <v/>
      </c>
      <c r="S2178" s="72" t="str">
        <f t="shared" si="472"/>
        <v/>
      </c>
      <c r="AT2178" s="20">
        <f t="shared" si="473"/>
        <v>-7868.7000000000007</v>
      </c>
    </row>
    <row r="2179" spans="1:46" ht="22.5">
      <c r="A2179" s="54">
        <v>7159</v>
      </c>
      <c r="B2179" s="54" t="s">
        <v>1789</v>
      </c>
      <c r="C2179" s="58" t="s">
        <v>3029</v>
      </c>
      <c r="D2179" s="79">
        <v>7</v>
      </c>
      <c r="E2179" s="79">
        <v>7</v>
      </c>
      <c r="F2179" s="80">
        <v>612.01</v>
      </c>
      <c r="G2179" s="80">
        <v>87.43</v>
      </c>
      <c r="H2179" s="80">
        <v>612.01</v>
      </c>
      <c r="I2179" s="80" t="s">
        <v>28</v>
      </c>
      <c r="J2179" s="80" t="s">
        <v>28</v>
      </c>
      <c r="K2179" s="80">
        <v>87.43</v>
      </c>
      <c r="L2179" s="73">
        <f t="shared" si="465"/>
        <v>87.43</v>
      </c>
      <c r="M2179" s="73">
        <f t="shared" si="466"/>
        <v>105.54</v>
      </c>
      <c r="N2179" s="72" t="str">
        <f t="shared" si="467"/>
        <v>0878</v>
      </c>
      <c r="O2179" s="74">
        <f t="shared" si="468"/>
        <v>0</v>
      </c>
      <c r="P2179" s="72">
        <f t="shared" si="469"/>
        <v>0</v>
      </c>
      <c r="Q2179" s="74">
        <f t="shared" si="470"/>
        <v>7</v>
      </c>
      <c r="R2179" s="72" t="str">
        <f t="shared" si="471"/>
        <v/>
      </c>
      <c r="S2179" s="72" t="str">
        <f t="shared" si="472"/>
        <v/>
      </c>
      <c r="AT2179" s="20">
        <f t="shared" si="473"/>
        <v>-7868.7000000000007</v>
      </c>
    </row>
    <row r="2180" spans="1:46" ht="22.5">
      <c r="A2180" s="54">
        <v>7160</v>
      </c>
      <c r="B2180" s="54" t="s">
        <v>1799</v>
      </c>
      <c r="C2180" s="58" t="s">
        <v>3030</v>
      </c>
      <c r="D2180" s="79">
        <v>7</v>
      </c>
      <c r="E2180" s="79">
        <v>7</v>
      </c>
      <c r="F2180" s="80">
        <v>637.63</v>
      </c>
      <c r="G2180" s="80">
        <v>91.09</v>
      </c>
      <c r="H2180" s="80">
        <v>637.63</v>
      </c>
      <c r="I2180" s="80" t="s">
        <v>28</v>
      </c>
      <c r="J2180" s="80" t="s">
        <v>28</v>
      </c>
      <c r="K2180" s="80">
        <v>91.09</v>
      </c>
      <c r="L2180" s="73">
        <f t="shared" ref="L2180:L2243" si="474">IFERROR(VLOOKUP(B2180,$B$1326:$K$2467,6,0),"")</f>
        <v>91.09</v>
      </c>
      <c r="M2180" s="73">
        <f t="shared" ref="M2180:M2243" si="475">IFERROR(VLOOKUP($B2180,$B$2468:$K$3603,6,0),"")</f>
        <v>105.54</v>
      </c>
      <c r="N2180" s="72" t="str">
        <f t="shared" ref="N2180:N2243" si="476">LEFT(B2180,4)</f>
        <v>0878</v>
      </c>
      <c r="O2180" s="74">
        <f t="shared" ref="O2180:O2243" si="477">E2180-D2180</f>
        <v>0</v>
      </c>
      <c r="P2180" s="72">
        <f t="shared" ref="P2180:P2243" si="478">IF(O2180=20,1,0)</f>
        <v>0</v>
      </c>
      <c r="Q2180" s="74">
        <f t="shared" ref="Q2180:Q2243" si="479">D2180</f>
        <v>7</v>
      </c>
      <c r="R2180" s="72" t="str">
        <f t="shared" ref="R2180:R2243" si="480">IF(P2180=1,Q2180+7,"")</f>
        <v/>
      </c>
      <c r="S2180" s="72" t="str">
        <f t="shared" ref="S2180:S2243" si="481">IF(P2180=1,Q2180+14,"")</f>
        <v/>
      </c>
      <c r="AT2180" s="20">
        <f t="shared" si="473"/>
        <v>-8198.1</v>
      </c>
    </row>
    <row r="2181" spans="1:46" ht="22.5">
      <c r="A2181" s="54">
        <v>7160</v>
      </c>
      <c r="B2181" s="54" t="s">
        <v>1797</v>
      </c>
      <c r="C2181" s="58" t="s">
        <v>3030</v>
      </c>
      <c r="D2181" s="79">
        <v>7</v>
      </c>
      <c r="E2181" s="79">
        <v>7</v>
      </c>
      <c r="F2181" s="80">
        <v>637.63</v>
      </c>
      <c r="G2181" s="80">
        <v>91.09</v>
      </c>
      <c r="H2181" s="80">
        <v>637.63</v>
      </c>
      <c r="I2181" s="80" t="s">
        <v>28</v>
      </c>
      <c r="J2181" s="80" t="s">
        <v>28</v>
      </c>
      <c r="K2181" s="80">
        <v>91.09</v>
      </c>
      <c r="L2181" s="73">
        <f t="shared" si="474"/>
        <v>91.09</v>
      </c>
      <c r="M2181" s="73">
        <f t="shared" si="475"/>
        <v>105.54</v>
      </c>
      <c r="N2181" s="72" t="str">
        <f t="shared" si="476"/>
        <v>0878</v>
      </c>
      <c r="O2181" s="74">
        <f t="shared" si="477"/>
        <v>0</v>
      </c>
      <c r="P2181" s="72">
        <f t="shared" si="478"/>
        <v>0</v>
      </c>
      <c r="Q2181" s="74">
        <f t="shared" si="479"/>
        <v>7</v>
      </c>
      <c r="R2181" s="72" t="str">
        <f t="shared" si="480"/>
        <v/>
      </c>
      <c r="S2181" s="72" t="str">
        <f t="shared" si="481"/>
        <v/>
      </c>
      <c r="AT2181" s="20">
        <f t="shared" si="473"/>
        <v>-8198.1</v>
      </c>
    </row>
    <row r="2182" spans="1:46" ht="22.5">
      <c r="A2182" s="54">
        <v>7160</v>
      </c>
      <c r="B2182" s="54" t="s">
        <v>1807</v>
      </c>
      <c r="C2182" s="58" t="s">
        <v>3030</v>
      </c>
      <c r="D2182" s="79">
        <v>7</v>
      </c>
      <c r="E2182" s="79">
        <v>7</v>
      </c>
      <c r="F2182" s="80">
        <v>637.63</v>
      </c>
      <c r="G2182" s="80">
        <v>91.09</v>
      </c>
      <c r="H2182" s="80">
        <v>637.63</v>
      </c>
      <c r="I2182" s="80" t="s">
        <v>28</v>
      </c>
      <c r="J2182" s="80" t="s">
        <v>28</v>
      </c>
      <c r="K2182" s="80">
        <v>91.09</v>
      </c>
      <c r="L2182" s="73">
        <f t="shared" si="474"/>
        <v>91.09</v>
      </c>
      <c r="M2182" s="73">
        <f t="shared" si="475"/>
        <v>105.54</v>
      </c>
      <c r="N2182" s="72" t="str">
        <f t="shared" si="476"/>
        <v>0878</v>
      </c>
      <c r="O2182" s="74">
        <f t="shared" si="477"/>
        <v>0</v>
      </c>
      <c r="P2182" s="72">
        <f t="shared" si="478"/>
        <v>0</v>
      </c>
      <c r="Q2182" s="74">
        <f t="shared" si="479"/>
        <v>7</v>
      </c>
      <c r="R2182" s="72" t="str">
        <f t="shared" si="480"/>
        <v/>
      </c>
      <c r="S2182" s="72" t="str">
        <f t="shared" si="481"/>
        <v/>
      </c>
      <c r="AT2182" s="20">
        <f t="shared" si="473"/>
        <v>-8198.1</v>
      </c>
    </row>
    <row r="2183" spans="1:46" ht="22.5">
      <c r="A2183" s="54">
        <v>7160</v>
      </c>
      <c r="B2183" s="54" t="s">
        <v>1805</v>
      </c>
      <c r="C2183" s="58" t="s">
        <v>3030</v>
      </c>
      <c r="D2183" s="79">
        <v>7</v>
      </c>
      <c r="E2183" s="79">
        <v>7</v>
      </c>
      <c r="F2183" s="80">
        <v>637.63</v>
      </c>
      <c r="G2183" s="80">
        <v>91.09</v>
      </c>
      <c r="H2183" s="80">
        <v>637.63</v>
      </c>
      <c r="I2183" s="80" t="s">
        <v>28</v>
      </c>
      <c r="J2183" s="80" t="s">
        <v>28</v>
      </c>
      <c r="K2183" s="80">
        <v>91.09</v>
      </c>
      <c r="L2183" s="73">
        <f t="shared" si="474"/>
        <v>91.09</v>
      </c>
      <c r="M2183" s="73">
        <f t="shared" si="475"/>
        <v>105.54</v>
      </c>
      <c r="N2183" s="72" t="str">
        <f t="shared" si="476"/>
        <v>0878</v>
      </c>
      <c r="O2183" s="74">
        <f t="shared" si="477"/>
        <v>0</v>
      </c>
      <c r="P2183" s="72">
        <f t="shared" si="478"/>
        <v>0</v>
      </c>
      <c r="Q2183" s="74">
        <f t="shared" si="479"/>
        <v>7</v>
      </c>
      <c r="R2183" s="72" t="str">
        <f t="shared" si="480"/>
        <v/>
      </c>
      <c r="S2183" s="72" t="str">
        <f t="shared" si="481"/>
        <v/>
      </c>
      <c r="AT2183" s="20">
        <f t="shared" si="473"/>
        <v>-8198.1</v>
      </c>
    </row>
    <row r="2184" spans="1:46" ht="22.5">
      <c r="A2184" s="54">
        <v>7160</v>
      </c>
      <c r="B2184" s="54" t="s">
        <v>1801</v>
      </c>
      <c r="C2184" s="58" t="s">
        <v>3030</v>
      </c>
      <c r="D2184" s="79">
        <v>7</v>
      </c>
      <c r="E2184" s="79">
        <v>7</v>
      </c>
      <c r="F2184" s="80">
        <v>637.63</v>
      </c>
      <c r="G2184" s="80">
        <v>91.09</v>
      </c>
      <c r="H2184" s="80">
        <v>637.63</v>
      </c>
      <c r="I2184" s="80" t="s">
        <v>28</v>
      </c>
      <c r="J2184" s="80" t="s">
        <v>28</v>
      </c>
      <c r="K2184" s="80">
        <v>91.09</v>
      </c>
      <c r="L2184" s="73">
        <f t="shared" si="474"/>
        <v>91.09</v>
      </c>
      <c r="M2184" s="73">
        <f t="shared" si="475"/>
        <v>105.54</v>
      </c>
      <c r="N2184" s="72" t="str">
        <f t="shared" si="476"/>
        <v>0878</v>
      </c>
      <c r="O2184" s="74">
        <f t="shared" si="477"/>
        <v>0</v>
      </c>
      <c r="P2184" s="72">
        <f t="shared" si="478"/>
        <v>0</v>
      </c>
      <c r="Q2184" s="74">
        <f t="shared" si="479"/>
        <v>7</v>
      </c>
      <c r="R2184" s="72" t="str">
        <f t="shared" si="480"/>
        <v/>
      </c>
      <c r="S2184" s="72" t="str">
        <f t="shared" si="481"/>
        <v/>
      </c>
      <c r="AT2184" s="20">
        <f t="shared" si="473"/>
        <v>-8198.1</v>
      </c>
    </row>
    <row r="2185" spans="1:46" ht="22.5">
      <c r="A2185" s="54">
        <v>7160</v>
      </c>
      <c r="B2185" s="54" t="s">
        <v>1803</v>
      </c>
      <c r="C2185" s="58" t="s">
        <v>3030</v>
      </c>
      <c r="D2185" s="79">
        <v>7</v>
      </c>
      <c r="E2185" s="79">
        <v>7</v>
      </c>
      <c r="F2185" s="80">
        <v>637.63</v>
      </c>
      <c r="G2185" s="80">
        <v>91.09</v>
      </c>
      <c r="H2185" s="80">
        <v>637.63</v>
      </c>
      <c r="I2185" s="80" t="s">
        <v>28</v>
      </c>
      <c r="J2185" s="80" t="s">
        <v>28</v>
      </c>
      <c r="K2185" s="80">
        <v>91.09</v>
      </c>
      <c r="L2185" s="73">
        <f t="shared" si="474"/>
        <v>91.09</v>
      </c>
      <c r="M2185" s="73">
        <f t="shared" si="475"/>
        <v>105.54</v>
      </c>
      <c r="N2185" s="72" t="str">
        <f t="shared" si="476"/>
        <v>0878</v>
      </c>
      <c r="O2185" s="74">
        <f t="shared" si="477"/>
        <v>0</v>
      </c>
      <c r="P2185" s="72">
        <f t="shared" si="478"/>
        <v>0</v>
      </c>
      <c r="Q2185" s="74">
        <f t="shared" si="479"/>
        <v>7</v>
      </c>
      <c r="R2185" s="72" t="str">
        <f t="shared" si="480"/>
        <v/>
      </c>
      <c r="S2185" s="72" t="str">
        <f t="shared" si="481"/>
        <v/>
      </c>
      <c r="AT2185" s="20">
        <f t="shared" si="473"/>
        <v>-8198.1</v>
      </c>
    </row>
    <row r="2186" spans="1:46" ht="22.5">
      <c r="A2186" s="54">
        <v>7161</v>
      </c>
      <c r="B2186" s="54" t="s">
        <v>1819</v>
      </c>
      <c r="C2186" s="58" t="s">
        <v>3031</v>
      </c>
      <c r="D2186" s="79">
        <v>7</v>
      </c>
      <c r="E2186" s="79">
        <v>7</v>
      </c>
      <c r="F2186" s="80">
        <v>711.33</v>
      </c>
      <c r="G2186" s="80">
        <v>101.62</v>
      </c>
      <c r="H2186" s="80">
        <v>711.33</v>
      </c>
      <c r="I2186" s="80" t="s">
        <v>28</v>
      </c>
      <c r="J2186" s="80" t="s">
        <v>28</v>
      </c>
      <c r="K2186" s="80">
        <v>101.62</v>
      </c>
      <c r="L2186" s="73">
        <f t="shared" si="474"/>
        <v>101.62</v>
      </c>
      <c r="M2186" s="73">
        <f t="shared" si="475"/>
        <v>105.54</v>
      </c>
      <c r="N2186" s="72" t="str">
        <f t="shared" si="476"/>
        <v>0878</v>
      </c>
      <c r="O2186" s="74">
        <f t="shared" si="477"/>
        <v>0</v>
      </c>
      <c r="P2186" s="72">
        <f t="shared" si="478"/>
        <v>0</v>
      </c>
      <c r="Q2186" s="74">
        <f t="shared" si="479"/>
        <v>7</v>
      </c>
      <c r="R2186" s="72" t="str">
        <f t="shared" si="480"/>
        <v/>
      </c>
      <c r="S2186" s="72" t="str">
        <f t="shared" si="481"/>
        <v/>
      </c>
      <c r="AT2186" s="20">
        <f t="shared" si="473"/>
        <v>-9145.8000000000011</v>
      </c>
    </row>
    <row r="2187" spans="1:46" ht="22.5">
      <c r="A2187" s="54">
        <v>7161</v>
      </c>
      <c r="B2187" s="54" t="s">
        <v>1811</v>
      </c>
      <c r="C2187" s="58" t="s">
        <v>3031</v>
      </c>
      <c r="D2187" s="79">
        <v>7</v>
      </c>
      <c r="E2187" s="79">
        <v>7</v>
      </c>
      <c r="F2187" s="80">
        <v>711.33</v>
      </c>
      <c r="G2187" s="80">
        <v>101.62</v>
      </c>
      <c r="H2187" s="80">
        <v>711.33</v>
      </c>
      <c r="I2187" s="80" t="s">
        <v>28</v>
      </c>
      <c r="J2187" s="80" t="s">
        <v>28</v>
      </c>
      <c r="K2187" s="80">
        <v>101.62</v>
      </c>
      <c r="L2187" s="73">
        <f t="shared" si="474"/>
        <v>101.62</v>
      </c>
      <c r="M2187" s="73">
        <f t="shared" si="475"/>
        <v>105.54</v>
      </c>
      <c r="N2187" s="72" t="str">
        <f t="shared" si="476"/>
        <v>0878</v>
      </c>
      <c r="O2187" s="74">
        <f t="shared" si="477"/>
        <v>0</v>
      </c>
      <c r="P2187" s="72">
        <f t="shared" si="478"/>
        <v>0</v>
      </c>
      <c r="Q2187" s="74">
        <f t="shared" si="479"/>
        <v>7</v>
      </c>
      <c r="R2187" s="72" t="str">
        <f t="shared" si="480"/>
        <v/>
      </c>
      <c r="S2187" s="72" t="str">
        <f t="shared" si="481"/>
        <v/>
      </c>
      <c r="AT2187" s="20">
        <f t="shared" ref="AT2187:AT2250" si="482">AS2187+(AI2187-90)*L2187</f>
        <v>-9145.8000000000011</v>
      </c>
    </row>
    <row r="2188" spans="1:46" ht="22.5">
      <c r="A2188" s="54">
        <v>7161</v>
      </c>
      <c r="B2188" s="54" t="s">
        <v>1813</v>
      </c>
      <c r="C2188" s="58" t="s">
        <v>3031</v>
      </c>
      <c r="D2188" s="79">
        <v>7</v>
      </c>
      <c r="E2188" s="79">
        <v>7</v>
      </c>
      <c r="F2188" s="80">
        <v>711.33</v>
      </c>
      <c r="G2188" s="80">
        <v>101.62</v>
      </c>
      <c r="H2188" s="80">
        <v>711.33</v>
      </c>
      <c r="I2188" s="80" t="s">
        <v>28</v>
      </c>
      <c r="J2188" s="80" t="s">
        <v>28</v>
      </c>
      <c r="K2188" s="80">
        <v>101.62</v>
      </c>
      <c r="L2188" s="73">
        <f t="shared" si="474"/>
        <v>101.62</v>
      </c>
      <c r="M2188" s="73">
        <f t="shared" si="475"/>
        <v>105.54</v>
      </c>
      <c r="N2188" s="72" t="str">
        <f t="shared" si="476"/>
        <v>0878</v>
      </c>
      <c r="O2188" s="74">
        <f t="shared" si="477"/>
        <v>0</v>
      </c>
      <c r="P2188" s="72">
        <f t="shared" si="478"/>
        <v>0</v>
      </c>
      <c r="Q2188" s="74">
        <f t="shared" si="479"/>
        <v>7</v>
      </c>
      <c r="R2188" s="72" t="str">
        <f t="shared" si="480"/>
        <v/>
      </c>
      <c r="S2188" s="72" t="str">
        <f t="shared" si="481"/>
        <v/>
      </c>
      <c r="AT2188" s="20">
        <f t="shared" si="482"/>
        <v>-9145.8000000000011</v>
      </c>
    </row>
    <row r="2189" spans="1:46" ht="22.5">
      <c r="A2189" s="54">
        <v>7161</v>
      </c>
      <c r="B2189" s="54" t="s">
        <v>1815</v>
      </c>
      <c r="C2189" s="58" t="s">
        <v>3031</v>
      </c>
      <c r="D2189" s="79">
        <v>7</v>
      </c>
      <c r="E2189" s="79">
        <v>7</v>
      </c>
      <c r="F2189" s="80">
        <v>711.33</v>
      </c>
      <c r="G2189" s="80">
        <v>101.62</v>
      </c>
      <c r="H2189" s="80">
        <v>711.33</v>
      </c>
      <c r="I2189" s="80" t="s">
        <v>28</v>
      </c>
      <c r="J2189" s="80" t="s">
        <v>28</v>
      </c>
      <c r="K2189" s="80">
        <v>101.62</v>
      </c>
      <c r="L2189" s="73">
        <f t="shared" si="474"/>
        <v>101.62</v>
      </c>
      <c r="M2189" s="73">
        <f t="shared" si="475"/>
        <v>105.54</v>
      </c>
      <c r="N2189" s="72" t="str">
        <f t="shared" si="476"/>
        <v>0878</v>
      </c>
      <c r="O2189" s="74">
        <f t="shared" si="477"/>
        <v>0</v>
      </c>
      <c r="P2189" s="72">
        <f t="shared" si="478"/>
        <v>0</v>
      </c>
      <c r="Q2189" s="74">
        <f t="shared" si="479"/>
        <v>7</v>
      </c>
      <c r="R2189" s="72" t="str">
        <f t="shared" si="480"/>
        <v/>
      </c>
      <c r="S2189" s="72" t="str">
        <f t="shared" si="481"/>
        <v/>
      </c>
      <c r="AT2189" s="20">
        <f t="shared" si="482"/>
        <v>-9145.8000000000011</v>
      </c>
    </row>
    <row r="2190" spans="1:46" ht="22.5">
      <c r="A2190" s="54">
        <v>7161</v>
      </c>
      <c r="B2190" s="54" t="s">
        <v>1809</v>
      </c>
      <c r="C2190" s="58" t="s">
        <v>3031</v>
      </c>
      <c r="D2190" s="79">
        <v>7</v>
      </c>
      <c r="E2190" s="79">
        <v>7</v>
      </c>
      <c r="F2190" s="80">
        <v>711.33</v>
      </c>
      <c r="G2190" s="80">
        <v>101.62</v>
      </c>
      <c r="H2190" s="80">
        <v>711.33</v>
      </c>
      <c r="I2190" s="80" t="s">
        <v>28</v>
      </c>
      <c r="J2190" s="80" t="s">
        <v>28</v>
      </c>
      <c r="K2190" s="80">
        <v>101.62</v>
      </c>
      <c r="L2190" s="73">
        <f t="shared" si="474"/>
        <v>101.62</v>
      </c>
      <c r="M2190" s="73">
        <f t="shared" si="475"/>
        <v>105.54</v>
      </c>
      <c r="N2190" s="72" t="str">
        <f t="shared" si="476"/>
        <v>0878</v>
      </c>
      <c r="O2190" s="74">
        <f t="shared" si="477"/>
        <v>0</v>
      </c>
      <c r="P2190" s="72">
        <f t="shared" si="478"/>
        <v>0</v>
      </c>
      <c r="Q2190" s="74">
        <f t="shared" si="479"/>
        <v>7</v>
      </c>
      <c r="R2190" s="72" t="str">
        <f t="shared" si="480"/>
        <v/>
      </c>
      <c r="S2190" s="72" t="str">
        <f t="shared" si="481"/>
        <v/>
      </c>
      <c r="AT2190" s="20">
        <f t="shared" si="482"/>
        <v>-9145.8000000000011</v>
      </c>
    </row>
    <row r="2191" spans="1:46" ht="22.5">
      <c r="A2191" s="54">
        <v>7161</v>
      </c>
      <c r="B2191" s="54" t="s">
        <v>1817</v>
      </c>
      <c r="C2191" s="58" t="s">
        <v>3031</v>
      </c>
      <c r="D2191" s="79">
        <v>7</v>
      </c>
      <c r="E2191" s="79">
        <v>7</v>
      </c>
      <c r="F2191" s="80">
        <v>711.33</v>
      </c>
      <c r="G2191" s="80">
        <v>101.62</v>
      </c>
      <c r="H2191" s="80">
        <v>711.33</v>
      </c>
      <c r="I2191" s="80" t="s">
        <v>28</v>
      </c>
      <c r="J2191" s="80" t="s">
        <v>28</v>
      </c>
      <c r="K2191" s="80">
        <v>101.62</v>
      </c>
      <c r="L2191" s="73">
        <f t="shared" si="474"/>
        <v>101.62</v>
      </c>
      <c r="M2191" s="73">
        <f t="shared" si="475"/>
        <v>105.54</v>
      </c>
      <c r="N2191" s="72" t="str">
        <f t="shared" si="476"/>
        <v>0878</v>
      </c>
      <c r="O2191" s="74">
        <f t="shared" si="477"/>
        <v>0</v>
      </c>
      <c r="P2191" s="72">
        <f t="shared" si="478"/>
        <v>0</v>
      </c>
      <c r="Q2191" s="74">
        <f t="shared" si="479"/>
        <v>7</v>
      </c>
      <c r="R2191" s="72" t="str">
        <f t="shared" si="480"/>
        <v/>
      </c>
      <c r="S2191" s="72" t="str">
        <f t="shared" si="481"/>
        <v/>
      </c>
      <c r="AT2191" s="20">
        <f t="shared" si="482"/>
        <v>-9145.8000000000011</v>
      </c>
    </row>
    <row r="2192" spans="1:46" ht="22.5">
      <c r="A2192" s="54">
        <v>7162</v>
      </c>
      <c r="B2192" s="54" t="s">
        <v>1831</v>
      </c>
      <c r="C2192" s="58" t="s">
        <v>3032</v>
      </c>
      <c r="D2192" s="79">
        <v>7</v>
      </c>
      <c r="E2192" s="79">
        <v>7</v>
      </c>
      <c r="F2192" s="80">
        <v>696.63</v>
      </c>
      <c r="G2192" s="80">
        <v>99.52</v>
      </c>
      <c r="H2192" s="80">
        <v>696.63</v>
      </c>
      <c r="I2192" s="80" t="s">
        <v>28</v>
      </c>
      <c r="J2192" s="80" t="s">
        <v>28</v>
      </c>
      <c r="K2192" s="80">
        <v>99.52</v>
      </c>
      <c r="L2192" s="73">
        <f t="shared" si="474"/>
        <v>99.52</v>
      </c>
      <c r="M2192" s="73">
        <f t="shared" si="475"/>
        <v>105.54</v>
      </c>
      <c r="N2192" s="72" t="str">
        <f t="shared" si="476"/>
        <v>0878</v>
      </c>
      <c r="O2192" s="74">
        <f t="shared" si="477"/>
        <v>0</v>
      </c>
      <c r="P2192" s="72">
        <f t="shared" si="478"/>
        <v>0</v>
      </c>
      <c r="Q2192" s="74">
        <f t="shared" si="479"/>
        <v>7</v>
      </c>
      <c r="R2192" s="72" t="str">
        <f t="shared" si="480"/>
        <v/>
      </c>
      <c r="S2192" s="72" t="str">
        <f t="shared" si="481"/>
        <v/>
      </c>
      <c r="AT2192" s="20">
        <f t="shared" si="482"/>
        <v>-8956.7999999999993</v>
      </c>
    </row>
    <row r="2193" spans="1:46" ht="22.5">
      <c r="A2193" s="54">
        <v>7162</v>
      </c>
      <c r="B2193" s="54" t="s">
        <v>1821</v>
      </c>
      <c r="C2193" s="58" t="s">
        <v>3032</v>
      </c>
      <c r="D2193" s="79">
        <v>7</v>
      </c>
      <c r="E2193" s="79">
        <v>7</v>
      </c>
      <c r="F2193" s="80">
        <v>696.63</v>
      </c>
      <c r="G2193" s="80">
        <v>99.52</v>
      </c>
      <c r="H2193" s="80">
        <v>696.63</v>
      </c>
      <c r="I2193" s="80" t="s">
        <v>28</v>
      </c>
      <c r="J2193" s="80" t="s">
        <v>28</v>
      </c>
      <c r="K2193" s="80">
        <v>99.52</v>
      </c>
      <c r="L2193" s="73">
        <f t="shared" si="474"/>
        <v>99.52</v>
      </c>
      <c r="M2193" s="73">
        <f t="shared" si="475"/>
        <v>105.54</v>
      </c>
      <c r="N2193" s="72" t="str">
        <f t="shared" si="476"/>
        <v>0878</v>
      </c>
      <c r="O2193" s="74">
        <f t="shared" si="477"/>
        <v>0</v>
      </c>
      <c r="P2193" s="72">
        <f t="shared" si="478"/>
        <v>0</v>
      </c>
      <c r="Q2193" s="74">
        <f t="shared" si="479"/>
        <v>7</v>
      </c>
      <c r="R2193" s="72" t="str">
        <f t="shared" si="480"/>
        <v/>
      </c>
      <c r="S2193" s="72" t="str">
        <f t="shared" si="481"/>
        <v/>
      </c>
      <c r="AT2193" s="20">
        <f t="shared" si="482"/>
        <v>-8956.7999999999993</v>
      </c>
    </row>
    <row r="2194" spans="1:46" ht="22.5">
      <c r="A2194" s="54">
        <v>7162</v>
      </c>
      <c r="B2194" s="54" t="s">
        <v>1823</v>
      </c>
      <c r="C2194" s="58" t="s">
        <v>3032</v>
      </c>
      <c r="D2194" s="79">
        <v>7</v>
      </c>
      <c r="E2194" s="79">
        <v>7</v>
      </c>
      <c r="F2194" s="80">
        <v>696.63</v>
      </c>
      <c r="G2194" s="80">
        <v>99.52</v>
      </c>
      <c r="H2194" s="80">
        <v>696.63</v>
      </c>
      <c r="I2194" s="80" t="s">
        <v>28</v>
      </c>
      <c r="J2194" s="80" t="s">
        <v>28</v>
      </c>
      <c r="K2194" s="80">
        <v>99.52</v>
      </c>
      <c r="L2194" s="73">
        <f t="shared" si="474"/>
        <v>99.52</v>
      </c>
      <c r="M2194" s="73">
        <f t="shared" si="475"/>
        <v>105.54</v>
      </c>
      <c r="N2194" s="72" t="str">
        <f t="shared" si="476"/>
        <v>0878</v>
      </c>
      <c r="O2194" s="74">
        <f t="shared" si="477"/>
        <v>0</v>
      </c>
      <c r="P2194" s="72">
        <f t="shared" si="478"/>
        <v>0</v>
      </c>
      <c r="Q2194" s="74">
        <f t="shared" si="479"/>
        <v>7</v>
      </c>
      <c r="R2194" s="72" t="str">
        <f t="shared" si="480"/>
        <v/>
      </c>
      <c r="S2194" s="72" t="str">
        <f t="shared" si="481"/>
        <v/>
      </c>
      <c r="AT2194" s="20">
        <f t="shared" si="482"/>
        <v>-8956.7999999999993</v>
      </c>
    </row>
    <row r="2195" spans="1:46" ht="22.5">
      <c r="A2195" s="54">
        <v>7162</v>
      </c>
      <c r="B2195" s="54" t="s">
        <v>1825</v>
      </c>
      <c r="C2195" s="58" t="s">
        <v>3032</v>
      </c>
      <c r="D2195" s="79">
        <v>7</v>
      </c>
      <c r="E2195" s="79">
        <v>7</v>
      </c>
      <c r="F2195" s="80">
        <v>696.63</v>
      </c>
      <c r="G2195" s="80">
        <v>99.52</v>
      </c>
      <c r="H2195" s="80">
        <v>696.63</v>
      </c>
      <c r="I2195" s="80" t="s">
        <v>28</v>
      </c>
      <c r="J2195" s="80" t="s">
        <v>28</v>
      </c>
      <c r="K2195" s="80">
        <v>99.52</v>
      </c>
      <c r="L2195" s="73">
        <f t="shared" si="474"/>
        <v>99.52</v>
      </c>
      <c r="M2195" s="73">
        <f t="shared" si="475"/>
        <v>105.54</v>
      </c>
      <c r="N2195" s="72" t="str">
        <f t="shared" si="476"/>
        <v>0878</v>
      </c>
      <c r="O2195" s="74">
        <f t="shared" si="477"/>
        <v>0</v>
      </c>
      <c r="P2195" s="72">
        <f t="shared" si="478"/>
        <v>0</v>
      </c>
      <c r="Q2195" s="74">
        <f t="shared" si="479"/>
        <v>7</v>
      </c>
      <c r="R2195" s="72" t="str">
        <f t="shared" si="480"/>
        <v/>
      </c>
      <c r="S2195" s="72" t="str">
        <f t="shared" si="481"/>
        <v/>
      </c>
      <c r="AT2195" s="20">
        <f t="shared" si="482"/>
        <v>-8956.7999999999993</v>
      </c>
    </row>
    <row r="2196" spans="1:46" ht="22.5">
      <c r="A2196" s="54">
        <v>7162</v>
      </c>
      <c r="B2196" s="54" t="s">
        <v>1827</v>
      </c>
      <c r="C2196" s="58" t="s">
        <v>3032</v>
      </c>
      <c r="D2196" s="79">
        <v>7</v>
      </c>
      <c r="E2196" s="79">
        <v>7</v>
      </c>
      <c r="F2196" s="80">
        <v>696.63</v>
      </c>
      <c r="G2196" s="80">
        <v>99.52</v>
      </c>
      <c r="H2196" s="80">
        <v>696.63</v>
      </c>
      <c r="I2196" s="80" t="s">
        <v>28</v>
      </c>
      <c r="J2196" s="80" t="s">
        <v>28</v>
      </c>
      <c r="K2196" s="80">
        <v>99.52</v>
      </c>
      <c r="L2196" s="73">
        <f t="shared" si="474"/>
        <v>99.52</v>
      </c>
      <c r="M2196" s="73">
        <f t="shared" si="475"/>
        <v>105.54</v>
      </c>
      <c r="N2196" s="72" t="str">
        <f t="shared" si="476"/>
        <v>0878</v>
      </c>
      <c r="O2196" s="74">
        <f t="shared" si="477"/>
        <v>0</v>
      </c>
      <c r="P2196" s="72">
        <f t="shared" si="478"/>
        <v>0</v>
      </c>
      <c r="Q2196" s="74">
        <f t="shared" si="479"/>
        <v>7</v>
      </c>
      <c r="R2196" s="72" t="str">
        <f t="shared" si="480"/>
        <v/>
      </c>
      <c r="S2196" s="72" t="str">
        <f t="shared" si="481"/>
        <v/>
      </c>
      <c r="AT2196" s="20">
        <f t="shared" si="482"/>
        <v>-8956.7999999999993</v>
      </c>
    </row>
    <row r="2197" spans="1:46" ht="22.5">
      <c r="A2197" s="54">
        <v>7162</v>
      </c>
      <c r="B2197" s="54" t="s">
        <v>1829</v>
      </c>
      <c r="C2197" s="58" t="s">
        <v>3032</v>
      </c>
      <c r="D2197" s="79">
        <v>7</v>
      </c>
      <c r="E2197" s="79">
        <v>7</v>
      </c>
      <c r="F2197" s="80">
        <v>696.63</v>
      </c>
      <c r="G2197" s="80">
        <v>99.52</v>
      </c>
      <c r="H2197" s="80">
        <v>696.63</v>
      </c>
      <c r="I2197" s="80" t="s">
        <v>28</v>
      </c>
      <c r="J2197" s="80" t="s">
        <v>28</v>
      </c>
      <c r="K2197" s="80">
        <v>99.52</v>
      </c>
      <c r="L2197" s="73">
        <f t="shared" si="474"/>
        <v>99.52</v>
      </c>
      <c r="M2197" s="73">
        <f t="shared" si="475"/>
        <v>105.54</v>
      </c>
      <c r="N2197" s="72" t="str">
        <f t="shared" si="476"/>
        <v>0878</v>
      </c>
      <c r="O2197" s="74">
        <f t="shared" si="477"/>
        <v>0</v>
      </c>
      <c r="P2197" s="72">
        <f t="shared" si="478"/>
        <v>0</v>
      </c>
      <c r="Q2197" s="74">
        <f t="shared" si="479"/>
        <v>7</v>
      </c>
      <c r="R2197" s="72" t="str">
        <f t="shared" si="480"/>
        <v/>
      </c>
      <c r="S2197" s="72" t="str">
        <f t="shared" si="481"/>
        <v/>
      </c>
      <c r="AT2197" s="20">
        <f t="shared" si="482"/>
        <v>-8956.7999999999993</v>
      </c>
    </row>
    <row r="2198" spans="1:46" ht="22.5">
      <c r="A2198" s="54">
        <v>7163</v>
      </c>
      <c r="B2198" s="54" t="s">
        <v>1841</v>
      </c>
      <c r="C2198" s="58" t="s">
        <v>3033</v>
      </c>
      <c r="D2198" s="79">
        <v>7</v>
      </c>
      <c r="E2198" s="79">
        <v>7</v>
      </c>
      <c r="F2198" s="80">
        <v>1118.96</v>
      </c>
      <c r="G2198" s="80">
        <v>159.85</v>
      </c>
      <c r="H2198" s="80">
        <v>1118.96</v>
      </c>
      <c r="I2198" s="80" t="s">
        <v>28</v>
      </c>
      <c r="J2198" s="80" t="s">
        <v>28</v>
      </c>
      <c r="K2198" s="80">
        <v>159.85</v>
      </c>
      <c r="L2198" s="73">
        <f t="shared" si="474"/>
        <v>159.85</v>
      </c>
      <c r="M2198" s="73">
        <f t="shared" si="475"/>
        <v>198.48</v>
      </c>
      <c r="N2198" s="72" t="str">
        <f t="shared" si="476"/>
        <v>0903</v>
      </c>
      <c r="O2198" s="74">
        <f t="shared" si="477"/>
        <v>0</v>
      </c>
      <c r="P2198" s="72">
        <f t="shared" si="478"/>
        <v>0</v>
      </c>
      <c r="Q2198" s="74">
        <f t="shared" si="479"/>
        <v>7</v>
      </c>
      <c r="R2198" s="72" t="str">
        <f t="shared" si="480"/>
        <v/>
      </c>
      <c r="S2198" s="72" t="str">
        <f t="shared" si="481"/>
        <v/>
      </c>
      <c r="AT2198" s="20">
        <f t="shared" si="482"/>
        <v>-14386.5</v>
      </c>
    </row>
    <row r="2199" spans="1:46" ht="22.5">
      <c r="A2199" s="54">
        <v>7163</v>
      </c>
      <c r="B2199" s="54" t="s">
        <v>1843</v>
      </c>
      <c r="C2199" s="58" t="s">
        <v>3033</v>
      </c>
      <c r="D2199" s="79">
        <v>7</v>
      </c>
      <c r="E2199" s="79">
        <v>7</v>
      </c>
      <c r="F2199" s="80">
        <v>1118.96</v>
      </c>
      <c r="G2199" s="80">
        <v>159.85</v>
      </c>
      <c r="H2199" s="80">
        <v>1118.96</v>
      </c>
      <c r="I2199" s="80" t="s">
        <v>28</v>
      </c>
      <c r="J2199" s="80" t="s">
        <v>28</v>
      </c>
      <c r="K2199" s="80">
        <v>159.85</v>
      </c>
      <c r="L2199" s="73">
        <f t="shared" si="474"/>
        <v>159.85</v>
      </c>
      <c r="M2199" s="73">
        <f t="shared" si="475"/>
        <v>198.48</v>
      </c>
      <c r="N2199" s="72" t="str">
        <f t="shared" si="476"/>
        <v>0903</v>
      </c>
      <c r="O2199" s="74">
        <f t="shared" si="477"/>
        <v>0</v>
      </c>
      <c r="P2199" s="72">
        <f t="shared" si="478"/>
        <v>0</v>
      </c>
      <c r="Q2199" s="74">
        <f t="shared" si="479"/>
        <v>7</v>
      </c>
      <c r="R2199" s="72" t="str">
        <f t="shared" si="480"/>
        <v/>
      </c>
      <c r="S2199" s="72" t="str">
        <f t="shared" si="481"/>
        <v/>
      </c>
      <c r="AT2199" s="20">
        <f t="shared" si="482"/>
        <v>-14386.5</v>
      </c>
    </row>
    <row r="2200" spans="1:46" ht="22.5">
      <c r="A2200" s="54">
        <v>7163</v>
      </c>
      <c r="B2200" s="54" t="s">
        <v>1837</v>
      </c>
      <c r="C2200" s="58" t="s">
        <v>3033</v>
      </c>
      <c r="D2200" s="79">
        <v>7</v>
      </c>
      <c r="E2200" s="79">
        <v>7</v>
      </c>
      <c r="F2200" s="80">
        <v>1118.96</v>
      </c>
      <c r="G2200" s="80">
        <v>159.85</v>
      </c>
      <c r="H2200" s="80">
        <v>1118.96</v>
      </c>
      <c r="I2200" s="80" t="s">
        <v>28</v>
      </c>
      <c r="J2200" s="80" t="s">
        <v>28</v>
      </c>
      <c r="K2200" s="80">
        <v>159.85</v>
      </c>
      <c r="L2200" s="73">
        <f t="shared" si="474"/>
        <v>159.85</v>
      </c>
      <c r="M2200" s="73">
        <f t="shared" si="475"/>
        <v>198.48</v>
      </c>
      <c r="N2200" s="72" t="str">
        <f t="shared" si="476"/>
        <v>0903</v>
      </c>
      <c r="O2200" s="74">
        <f t="shared" si="477"/>
        <v>0</v>
      </c>
      <c r="P2200" s="72">
        <f t="shared" si="478"/>
        <v>0</v>
      </c>
      <c r="Q2200" s="74">
        <f t="shared" si="479"/>
        <v>7</v>
      </c>
      <c r="R2200" s="72" t="str">
        <f t="shared" si="480"/>
        <v/>
      </c>
      <c r="S2200" s="72" t="str">
        <f t="shared" si="481"/>
        <v/>
      </c>
      <c r="AT2200" s="20">
        <f t="shared" si="482"/>
        <v>-14386.5</v>
      </c>
    </row>
    <row r="2201" spans="1:46" ht="22.5">
      <c r="A2201" s="54">
        <v>7163</v>
      </c>
      <c r="B2201" s="54" t="s">
        <v>1839</v>
      </c>
      <c r="C2201" s="58" t="s">
        <v>3033</v>
      </c>
      <c r="D2201" s="79">
        <v>7</v>
      </c>
      <c r="E2201" s="79">
        <v>7</v>
      </c>
      <c r="F2201" s="80">
        <v>1118.96</v>
      </c>
      <c r="G2201" s="80">
        <v>159.85</v>
      </c>
      <c r="H2201" s="80">
        <v>1118.96</v>
      </c>
      <c r="I2201" s="80" t="s">
        <v>28</v>
      </c>
      <c r="J2201" s="80" t="s">
        <v>28</v>
      </c>
      <c r="K2201" s="80">
        <v>159.85</v>
      </c>
      <c r="L2201" s="73">
        <f t="shared" si="474"/>
        <v>159.85</v>
      </c>
      <c r="M2201" s="73">
        <f t="shared" si="475"/>
        <v>198.48</v>
      </c>
      <c r="N2201" s="72" t="str">
        <f t="shared" si="476"/>
        <v>0903</v>
      </c>
      <c r="O2201" s="74">
        <f t="shared" si="477"/>
        <v>0</v>
      </c>
      <c r="P2201" s="72">
        <f t="shared" si="478"/>
        <v>0</v>
      </c>
      <c r="Q2201" s="74">
        <f t="shared" si="479"/>
        <v>7</v>
      </c>
      <c r="R2201" s="72" t="str">
        <f t="shared" si="480"/>
        <v/>
      </c>
      <c r="S2201" s="72" t="str">
        <f t="shared" si="481"/>
        <v/>
      </c>
      <c r="AT2201" s="20">
        <f t="shared" si="482"/>
        <v>-14386.5</v>
      </c>
    </row>
    <row r="2202" spans="1:46" ht="22.5">
      <c r="A2202" s="54">
        <v>7164</v>
      </c>
      <c r="B2202" s="54" t="s">
        <v>1851</v>
      </c>
      <c r="C2202" s="58" t="s">
        <v>3034</v>
      </c>
      <c r="D2202" s="79">
        <v>7</v>
      </c>
      <c r="E2202" s="79">
        <v>7</v>
      </c>
      <c r="F2202" s="80">
        <v>1232.01</v>
      </c>
      <c r="G2202" s="80">
        <v>176</v>
      </c>
      <c r="H2202" s="80">
        <v>1232.01</v>
      </c>
      <c r="I2202" s="80" t="s">
        <v>28</v>
      </c>
      <c r="J2202" s="80" t="s">
        <v>28</v>
      </c>
      <c r="K2202" s="80">
        <v>176</v>
      </c>
      <c r="L2202" s="73">
        <f t="shared" si="474"/>
        <v>176</v>
      </c>
      <c r="M2202" s="73">
        <f t="shared" si="475"/>
        <v>198.48</v>
      </c>
      <c r="N2202" s="72" t="str">
        <f t="shared" si="476"/>
        <v>0903</v>
      </c>
      <c r="O2202" s="74">
        <f t="shared" si="477"/>
        <v>0</v>
      </c>
      <c r="P2202" s="72">
        <f t="shared" si="478"/>
        <v>0</v>
      </c>
      <c r="Q2202" s="74">
        <f t="shared" si="479"/>
        <v>7</v>
      </c>
      <c r="R2202" s="72" t="str">
        <f t="shared" si="480"/>
        <v/>
      </c>
      <c r="S2202" s="72" t="str">
        <f t="shared" si="481"/>
        <v/>
      </c>
      <c r="AT2202" s="20">
        <f t="shared" si="482"/>
        <v>-15840</v>
      </c>
    </row>
    <row r="2203" spans="1:46" ht="22.5">
      <c r="A2203" s="54">
        <v>7164</v>
      </c>
      <c r="B2203" s="54" t="s">
        <v>1845</v>
      </c>
      <c r="C2203" s="58" t="s">
        <v>3034</v>
      </c>
      <c r="D2203" s="79">
        <v>7</v>
      </c>
      <c r="E2203" s="79">
        <v>7</v>
      </c>
      <c r="F2203" s="80">
        <v>1232.01</v>
      </c>
      <c r="G2203" s="80">
        <v>176</v>
      </c>
      <c r="H2203" s="80">
        <v>1232.01</v>
      </c>
      <c r="I2203" s="80" t="s">
        <v>28</v>
      </c>
      <c r="J2203" s="80" t="s">
        <v>28</v>
      </c>
      <c r="K2203" s="80">
        <v>176</v>
      </c>
      <c r="L2203" s="73">
        <f t="shared" si="474"/>
        <v>176</v>
      </c>
      <c r="M2203" s="73">
        <f t="shared" si="475"/>
        <v>198.48</v>
      </c>
      <c r="N2203" s="72" t="str">
        <f t="shared" si="476"/>
        <v>0903</v>
      </c>
      <c r="O2203" s="74">
        <f t="shared" si="477"/>
        <v>0</v>
      </c>
      <c r="P2203" s="72">
        <f t="shared" si="478"/>
        <v>0</v>
      </c>
      <c r="Q2203" s="74">
        <f t="shared" si="479"/>
        <v>7</v>
      </c>
      <c r="R2203" s="72" t="str">
        <f t="shared" si="480"/>
        <v/>
      </c>
      <c r="S2203" s="72" t="str">
        <f t="shared" si="481"/>
        <v/>
      </c>
      <c r="AT2203" s="20">
        <f t="shared" si="482"/>
        <v>-15840</v>
      </c>
    </row>
    <row r="2204" spans="1:46" ht="22.5">
      <c r="A2204" s="54">
        <v>7164</v>
      </c>
      <c r="B2204" s="54" t="s">
        <v>1847</v>
      </c>
      <c r="C2204" s="58" t="s">
        <v>3034</v>
      </c>
      <c r="D2204" s="79">
        <v>7</v>
      </c>
      <c r="E2204" s="79">
        <v>7</v>
      </c>
      <c r="F2204" s="80">
        <v>1232.01</v>
      </c>
      <c r="G2204" s="80">
        <v>176</v>
      </c>
      <c r="H2204" s="80">
        <v>1232.01</v>
      </c>
      <c r="I2204" s="80" t="s">
        <v>28</v>
      </c>
      <c r="J2204" s="80" t="s">
        <v>28</v>
      </c>
      <c r="K2204" s="80">
        <v>176</v>
      </c>
      <c r="L2204" s="73">
        <f t="shared" si="474"/>
        <v>176</v>
      </c>
      <c r="M2204" s="73">
        <f t="shared" si="475"/>
        <v>198.48</v>
      </c>
      <c r="N2204" s="72" t="str">
        <f t="shared" si="476"/>
        <v>0903</v>
      </c>
      <c r="O2204" s="74">
        <f t="shared" si="477"/>
        <v>0</v>
      </c>
      <c r="P2204" s="72">
        <f t="shared" si="478"/>
        <v>0</v>
      </c>
      <c r="Q2204" s="74">
        <f t="shared" si="479"/>
        <v>7</v>
      </c>
      <c r="R2204" s="72" t="str">
        <f t="shared" si="480"/>
        <v/>
      </c>
      <c r="S2204" s="72" t="str">
        <f t="shared" si="481"/>
        <v/>
      </c>
      <c r="AT2204" s="20">
        <f t="shared" si="482"/>
        <v>-15840</v>
      </c>
    </row>
    <row r="2205" spans="1:46" ht="22.5">
      <c r="A2205" s="54">
        <v>7164</v>
      </c>
      <c r="B2205" s="54" t="s">
        <v>1849</v>
      </c>
      <c r="C2205" s="58" t="s">
        <v>3034</v>
      </c>
      <c r="D2205" s="79">
        <v>7</v>
      </c>
      <c r="E2205" s="79">
        <v>7</v>
      </c>
      <c r="F2205" s="80">
        <v>1232.01</v>
      </c>
      <c r="G2205" s="80">
        <v>176</v>
      </c>
      <c r="H2205" s="80">
        <v>1232.01</v>
      </c>
      <c r="I2205" s="80" t="s">
        <v>28</v>
      </c>
      <c r="J2205" s="80" t="s">
        <v>28</v>
      </c>
      <c r="K2205" s="80">
        <v>176</v>
      </c>
      <c r="L2205" s="73">
        <f t="shared" si="474"/>
        <v>176</v>
      </c>
      <c r="M2205" s="73">
        <f t="shared" si="475"/>
        <v>198.48</v>
      </c>
      <c r="N2205" s="72" t="str">
        <f t="shared" si="476"/>
        <v>0903</v>
      </c>
      <c r="O2205" s="74">
        <f t="shared" si="477"/>
        <v>0</v>
      </c>
      <c r="P2205" s="72">
        <f t="shared" si="478"/>
        <v>0</v>
      </c>
      <c r="Q2205" s="74">
        <f t="shared" si="479"/>
        <v>7</v>
      </c>
      <c r="R2205" s="72" t="str">
        <f t="shared" si="480"/>
        <v/>
      </c>
      <c r="S2205" s="72" t="str">
        <f t="shared" si="481"/>
        <v/>
      </c>
      <c r="AT2205" s="20">
        <f t="shared" si="482"/>
        <v>-15840</v>
      </c>
    </row>
    <row r="2206" spans="1:46" ht="22.5">
      <c r="A2206" s="54">
        <v>7165</v>
      </c>
      <c r="B2206" s="54" t="s">
        <v>1855</v>
      </c>
      <c r="C2206" s="58" t="s">
        <v>3035</v>
      </c>
      <c r="D2206" s="79">
        <v>7</v>
      </c>
      <c r="E2206" s="79">
        <v>7</v>
      </c>
      <c r="F2206" s="80">
        <v>845.28</v>
      </c>
      <c r="G2206" s="80">
        <v>120.75</v>
      </c>
      <c r="H2206" s="80">
        <v>845.28</v>
      </c>
      <c r="I2206" s="80" t="s">
        <v>28</v>
      </c>
      <c r="J2206" s="80" t="s">
        <v>28</v>
      </c>
      <c r="K2206" s="80">
        <v>120.75</v>
      </c>
      <c r="L2206" s="73">
        <f t="shared" si="474"/>
        <v>120.75</v>
      </c>
      <c r="M2206" s="73">
        <f t="shared" si="475"/>
        <v>117.11</v>
      </c>
      <c r="N2206" s="72" t="str">
        <f t="shared" si="476"/>
        <v>0906</v>
      </c>
      <c r="O2206" s="74">
        <f t="shared" si="477"/>
        <v>0</v>
      </c>
      <c r="P2206" s="72">
        <f t="shared" si="478"/>
        <v>0</v>
      </c>
      <c r="Q2206" s="74">
        <f t="shared" si="479"/>
        <v>7</v>
      </c>
      <c r="R2206" s="72" t="str">
        <f t="shared" si="480"/>
        <v/>
      </c>
      <c r="S2206" s="72" t="str">
        <f t="shared" si="481"/>
        <v/>
      </c>
      <c r="AT2206" s="20">
        <f t="shared" si="482"/>
        <v>-10867.5</v>
      </c>
    </row>
    <row r="2207" spans="1:46" ht="22.5">
      <c r="A2207" s="54">
        <v>7165</v>
      </c>
      <c r="B2207" s="54" t="s">
        <v>1857</v>
      </c>
      <c r="C2207" s="58" t="s">
        <v>3035</v>
      </c>
      <c r="D2207" s="79">
        <v>7</v>
      </c>
      <c r="E2207" s="79">
        <v>7</v>
      </c>
      <c r="F2207" s="80">
        <v>845.28</v>
      </c>
      <c r="G2207" s="80">
        <v>120.75</v>
      </c>
      <c r="H2207" s="80">
        <v>845.28</v>
      </c>
      <c r="I2207" s="80" t="s">
        <v>28</v>
      </c>
      <c r="J2207" s="80" t="s">
        <v>28</v>
      </c>
      <c r="K2207" s="80">
        <v>120.75</v>
      </c>
      <c r="L2207" s="73">
        <f t="shared" si="474"/>
        <v>120.75</v>
      </c>
      <c r="M2207" s="73">
        <f t="shared" si="475"/>
        <v>117.11</v>
      </c>
      <c r="N2207" s="72" t="str">
        <f t="shared" si="476"/>
        <v>0906</v>
      </c>
      <c r="O2207" s="74">
        <f t="shared" si="477"/>
        <v>0</v>
      </c>
      <c r="P2207" s="72">
        <f t="shared" si="478"/>
        <v>0</v>
      </c>
      <c r="Q2207" s="74">
        <f t="shared" si="479"/>
        <v>7</v>
      </c>
      <c r="R2207" s="72" t="str">
        <f t="shared" si="480"/>
        <v/>
      </c>
      <c r="S2207" s="72" t="str">
        <f t="shared" si="481"/>
        <v/>
      </c>
      <c r="AT2207" s="20">
        <f t="shared" si="482"/>
        <v>-10867.5</v>
      </c>
    </row>
    <row r="2208" spans="1:46" ht="22.5">
      <c r="A2208" s="54">
        <v>7165</v>
      </c>
      <c r="B2208" s="54" t="s">
        <v>1861</v>
      </c>
      <c r="C2208" s="58" t="s">
        <v>3035</v>
      </c>
      <c r="D2208" s="79">
        <v>7</v>
      </c>
      <c r="E2208" s="79">
        <v>7</v>
      </c>
      <c r="F2208" s="80">
        <v>845.28</v>
      </c>
      <c r="G2208" s="80">
        <v>120.75</v>
      </c>
      <c r="H2208" s="80">
        <v>845.28</v>
      </c>
      <c r="I2208" s="80" t="s">
        <v>28</v>
      </c>
      <c r="J2208" s="80" t="s">
        <v>28</v>
      </c>
      <c r="K2208" s="80">
        <v>120.75</v>
      </c>
      <c r="L2208" s="73">
        <f t="shared" si="474"/>
        <v>120.75</v>
      </c>
      <c r="M2208" s="73">
        <f t="shared" si="475"/>
        <v>117.11</v>
      </c>
      <c r="N2208" s="72" t="str">
        <f t="shared" si="476"/>
        <v>0906</v>
      </c>
      <c r="O2208" s="74">
        <f t="shared" si="477"/>
        <v>0</v>
      </c>
      <c r="P2208" s="72">
        <f t="shared" si="478"/>
        <v>0</v>
      </c>
      <c r="Q2208" s="74">
        <f t="shared" si="479"/>
        <v>7</v>
      </c>
      <c r="R2208" s="72" t="str">
        <f t="shared" si="480"/>
        <v/>
      </c>
      <c r="S2208" s="72" t="str">
        <f t="shared" si="481"/>
        <v/>
      </c>
      <c r="AT2208" s="20">
        <f t="shared" si="482"/>
        <v>-10867.5</v>
      </c>
    </row>
    <row r="2209" spans="1:46" ht="22.5">
      <c r="A2209" s="54">
        <v>7165</v>
      </c>
      <c r="B2209" s="54" t="s">
        <v>1859</v>
      </c>
      <c r="C2209" s="58" t="s">
        <v>3035</v>
      </c>
      <c r="D2209" s="79">
        <v>7</v>
      </c>
      <c r="E2209" s="79">
        <v>7</v>
      </c>
      <c r="F2209" s="80">
        <v>845.28</v>
      </c>
      <c r="G2209" s="80">
        <v>120.75</v>
      </c>
      <c r="H2209" s="80">
        <v>845.28</v>
      </c>
      <c r="I2209" s="80" t="s">
        <v>28</v>
      </c>
      <c r="J2209" s="80" t="s">
        <v>28</v>
      </c>
      <c r="K2209" s="80">
        <v>120.75</v>
      </c>
      <c r="L2209" s="73">
        <f t="shared" si="474"/>
        <v>120.75</v>
      </c>
      <c r="M2209" s="73">
        <f t="shared" si="475"/>
        <v>117.11</v>
      </c>
      <c r="N2209" s="72" t="str">
        <f t="shared" si="476"/>
        <v>0906</v>
      </c>
      <c r="O2209" s="74">
        <f t="shared" si="477"/>
        <v>0</v>
      </c>
      <c r="P2209" s="72">
        <f t="shared" si="478"/>
        <v>0</v>
      </c>
      <c r="Q2209" s="74">
        <f t="shared" si="479"/>
        <v>7</v>
      </c>
      <c r="R2209" s="72" t="str">
        <f t="shared" si="480"/>
        <v/>
      </c>
      <c r="S2209" s="72" t="str">
        <f t="shared" si="481"/>
        <v/>
      </c>
      <c r="AT2209" s="20">
        <f t="shared" si="482"/>
        <v>-10867.5</v>
      </c>
    </row>
    <row r="2210" spans="1:46" ht="22.5">
      <c r="A2210" s="54">
        <v>7166</v>
      </c>
      <c r="B2210" s="54" t="s">
        <v>1863</v>
      </c>
      <c r="C2210" s="58" t="s">
        <v>3036</v>
      </c>
      <c r="D2210" s="79">
        <v>7</v>
      </c>
      <c r="E2210" s="79">
        <v>7</v>
      </c>
      <c r="F2210" s="80">
        <v>760.18</v>
      </c>
      <c r="G2210" s="80">
        <v>108.6</v>
      </c>
      <c r="H2210" s="80">
        <v>760.18</v>
      </c>
      <c r="I2210" s="80" t="s">
        <v>28</v>
      </c>
      <c r="J2210" s="80" t="s">
        <v>28</v>
      </c>
      <c r="K2210" s="80">
        <v>108.6</v>
      </c>
      <c r="L2210" s="73">
        <f t="shared" si="474"/>
        <v>108.6</v>
      </c>
      <c r="M2210" s="73">
        <f t="shared" si="475"/>
        <v>117.11</v>
      </c>
      <c r="N2210" s="72" t="str">
        <f t="shared" si="476"/>
        <v>0906</v>
      </c>
      <c r="O2210" s="74">
        <f t="shared" si="477"/>
        <v>0</v>
      </c>
      <c r="P2210" s="72">
        <f t="shared" si="478"/>
        <v>0</v>
      </c>
      <c r="Q2210" s="74">
        <f t="shared" si="479"/>
        <v>7</v>
      </c>
      <c r="R2210" s="72" t="str">
        <f t="shared" si="480"/>
        <v/>
      </c>
      <c r="S2210" s="72" t="str">
        <f t="shared" si="481"/>
        <v/>
      </c>
      <c r="AT2210" s="20">
        <f t="shared" si="482"/>
        <v>-9774</v>
      </c>
    </row>
    <row r="2211" spans="1:46" ht="22.5">
      <c r="A2211" s="54">
        <v>7166</v>
      </c>
      <c r="B2211" s="54" t="s">
        <v>1865</v>
      </c>
      <c r="C2211" s="58" t="s">
        <v>3036</v>
      </c>
      <c r="D2211" s="79">
        <v>7</v>
      </c>
      <c r="E2211" s="79">
        <v>7</v>
      </c>
      <c r="F2211" s="80">
        <v>760.18</v>
      </c>
      <c r="G2211" s="80">
        <v>108.6</v>
      </c>
      <c r="H2211" s="80">
        <v>760.18</v>
      </c>
      <c r="I2211" s="80" t="s">
        <v>28</v>
      </c>
      <c r="J2211" s="80" t="s">
        <v>28</v>
      </c>
      <c r="K2211" s="80">
        <v>108.6</v>
      </c>
      <c r="L2211" s="73">
        <f t="shared" si="474"/>
        <v>108.6</v>
      </c>
      <c r="M2211" s="73">
        <f t="shared" si="475"/>
        <v>117.11</v>
      </c>
      <c r="N2211" s="72" t="str">
        <f t="shared" si="476"/>
        <v>0906</v>
      </c>
      <c r="O2211" s="74">
        <f t="shared" si="477"/>
        <v>0</v>
      </c>
      <c r="P2211" s="72">
        <f t="shared" si="478"/>
        <v>0</v>
      </c>
      <c r="Q2211" s="74">
        <f t="shared" si="479"/>
        <v>7</v>
      </c>
      <c r="R2211" s="72" t="str">
        <f t="shared" si="480"/>
        <v/>
      </c>
      <c r="S2211" s="72" t="str">
        <f t="shared" si="481"/>
        <v/>
      </c>
      <c r="AT2211" s="20">
        <f t="shared" si="482"/>
        <v>-9774</v>
      </c>
    </row>
    <row r="2212" spans="1:46" ht="22.5">
      <c r="A2212" s="54">
        <v>7166</v>
      </c>
      <c r="B2212" s="54" t="s">
        <v>1867</v>
      </c>
      <c r="C2212" s="58" t="s">
        <v>3036</v>
      </c>
      <c r="D2212" s="79">
        <v>7</v>
      </c>
      <c r="E2212" s="79">
        <v>7</v>
      </c>
      <c r="F2212" s="80">
        <v>760.18</v>
      </c>
      <c r="G2212" s="80">
        <v>108.6</v>
      </c>
      <c r="H2212" s="80">
        <v>760.18</v>
      </c>
      <c r="I2212" s="80" t="s">
        <v>28</v>
      </c>
      <c r="J2212" s="80" t="s">
        <v>28</v>
      </c>
      <c r="K2212" s="80">
        <v>108.6</v>
      </c>
      <c r="L2212" s="73">
        <f t="shared" si="474"/>
        <v>108.6</v>
      </c>
      <c r="M2212" s="73">
        <f t="shared" si="475"/>
        <v>117.11</v>
      </c>
      <c r="N2212" s="72" t="str">
        <f t="shared" si="476"/>
        <v>0906</v>
      </c>
      <c r="O2212" s="74">
        <f t="shared" si="477"/>
        <v>0</v>
      </c>
      <c r="P2212" s="72">
        <f t="shared" si="478"/>
        <v>0</v>
      </c>
      <c r="Q2212" s="74">
        <f t="shared" si="479"/>
        <v>7</v>
      </c>
      <c r="R2212" s="72" t="str">
        <f t="shared" si="480"/>
        <v/>
      </c>
      <c r="S2212" s="72" t="str">
        <f t="shared" si="481"/>
        <v/>
      </c>
      <c r="AT2212" s="20">
        <f t="shared" si="482"/>
        <v>-9774</v>
      </c>
    </row>
    <row r="2213" spans="1:46" ht="22.5">
      <c r="A2213" s="54">
        <v>7166</v>
      </c>
      <c r="B2213" s="54" t="s">
        <v>1869</v>
      </c>
      <c r="C2213" s="58" t="s">
        <v>3036</v>
      </c>
      <c r="D2213" s="79">
        <v>7</v>
      </c>
      <c r="E2213" s="79">
        <v>7</v>
      </c>
      <c r="F2213" s="80">
        <v>760.18</v>
      </c>
      <c r="G2213" s="80">
        <v>108.6</v>
      </c>
      <c r="H2213" s="80">
        <v>760.18</v>
      </c>
      <c r="I2213" s="80" t="s">
        <v>28</v>
      </c>
      <c r="J2213" s="80" t="s">
        <v>28</v>
      </c>
      <c r="K2213" s="80">
        <v>108.6</v>
      </c>
      <c r="L2213" s="73">
        <f t="shared" si="474"/>
        <v>108.6</v>
      </c>
      <c r="M2213" s="73">
        <f t="shared" si="475"/>
        <v>117.11</v>
      </c>
      <c r="N2213" s="72" t="str">
        <f t="shared" si="476"/>
        <v>0906</v>
      </c>
      <c r="O2213" s="74">
        <f t="shared" si="477"/>
        <v>0</v>
      </c>
      <c r="P2213" s="72">
        <f t="shared" si="478"/>
        <v>0</v>
      </c>
      <c r="Q2213" s="74">
        <f t="shared" si="479"/>
        <v>7</v>
      </c>
      <c r="R2213" s="72" t="str">
        <f t="shared" si="480"/>
        <v/>
      </c>
      <c r="S2213" s="72" t="str">
        <f t="shared" si="481"/>
        <v/>
      </c>
      <c r="AT2213" s="20">
        <f t="shared" si="482"/>
        <v>-9774</v>
      </c>
    </row>
    <row r="2214" spans="1:46" ht="33.75">
      <c r="A2214" s="54">
        <v>7167</v>
      </c>
      <c r="B2214" s="54" t="s">
        <v>1873</v>
      </c>
      <c r="C2214" s="58" t="s">
        <v>3037</v>
      </c>
      <c r="D2214" s="79">
        <v>7</v>
      </c>
      <c r="E2214" s="79">
        <v>7</v>
      </c>
      <c r="F2214" s="80">
        <v>659.33</v>
      </c>
      <c r="G2214" s="80">
        <v>94.19</v>
      </c>
      <c r="H2214" s="80">
        <v>659.33</v>
      </c>
      <c r="I2214" s="80" t="s">
        <v>28</v>
      </c>
      <c r="J2214" s="80" t="s">
        <v>28</v>
      </c>
      <c r="K2214" s="80">
        <v>94.19</v>
      </c>
      <c r="L2214" s="73">
        <f t="shared" si="474"/>
        <v>94.19</v>
      </c>
      <c r="M2214" s="73">
        <f t="shared" si="475"/>
        <v>115</v>
      </c>
      <c r="N2214" s="72" t="str">
        <f t="shared" si="476"/>
        <v>0909</v>
      </c>
      <c r="O2214" s="74">
        <f t="shared" si="477"/>
        <v>0</v>
      </c>
      <c r="P2214" s="72">
        <f t="shared" si="478"/>
        <v>0</v>
      </c>
      <c r="Q2214" s="74">
        <f t="shared" si="479"/>
        <v>7</v>
      </c>
      <c r="R2214" s="72" t="str">
        <f t="shared" si="480"/>
        <v/>
      </c>
      <c r="S2214" s="72" t="str">
        <f t="shared" si="481"/>
        <v/>
      </c>
      <c r="AT2214" s="20">
        <f t="shared" si="482"/>
        <v>-8477.1</v>
      </c>
    </row>
    <row r="2215" spans="1:46" ht="33.75">
      <c r="A2215" s="54">
        <v>7167</v>
      </c>
      <c r="B2215" s="54" t="s">
        <v>1879</v>
      </c>
      <c r="C2215" s="58" t="s">
        <v>3037</v>
      </c>
      <c r="D2215" s="79">
        <v>7</v>
      </c>
      <c r="E2215" s="79">
        <v>7</v>
      </c>
      <c r="F2215" s="80">
        <v>659.33</v>
      </c>
      <c r="G2215" s="80">
        <v>94.19</v>
      </c>
      <c r="H2215" s="80">
        <v>659.33</v>
      </c>
      <c r="I2215" s="80" t="s">
        <v>28</v>
      </c>
      <c r="J2215" s="80" t="s">
        <v>28</v>
      </c>
      <c r="K2215" s="80">
        <v>94.19</v>
      </c>
      <c r="L2215" s="73">
        <f t="shared" si="474"/>
        <v>94.19</v>
      </c>
      <c r="M2215" s="73">
        <f t="shared" si="475"/>
        <v>115</v>
      </c>
      <c r="N2215" s="72" t="str">
        <f t="shared" si="476"/>
        <v>0909</v>
      </c>
      <c r="O2215" s="74">
        <f t="shared" si="477"/>
        <v>0</v>
      </c>
      <c r="P2215" s="72">
        <f t="shared" si="478"/>
        <v>0</v>
      </c>
      <c r="Q2215" s="74">
        <f t="shared" si="479"/>
        <v>7</v>
      </c>
      <c r="R2215" s="72" t="str">
        <f t="shared" si="480"/>
        <v/>
      </c>
      <c r="S2215" s="72" t="str">
        <f t="shared" si="481"/>
        <v/>
      </c>
      <c r="AT2215" s="20">
        <f t="shared" si="482"/>
        <v>-8477.1</v>
      </c>
    </row>
    <row r="2216" spans="1:46" ht="33.75">
      <c r="A2216" s="54">
        <v>7167</v>
      </c>
      <c r="B2216" s="54" t="s">
        <v>1877</v>
      </c>
      <c r="C2216" s="58" t="s">
        <v>3037</v>
      </c>
      <c r="D2216" s="79">
        <v>7</v>
      </c>
      <c r="E2216" s="79">
        <v>7</v>
      </c>
      <c r="F2216" s="80">
        <v>659.33</v>
      </c>
      <c r="G2216" s="80">
        <v>94.19</v>
      </c>
      <c r="H2216" s="80">
        <v>659.33</v>
      </c>
      <c r="I2216" s="80" t="s">
        <v>28</v>
      </c>
      <c r="J2216" s="80" t="s">
        <v>28</v>
      </c>
      <c r="K2216" s="80">
        <v>94.19</v>
      </c>
      <c r="L2216" s="73">
        <f t="shared" si="474"/>
        <v>94.19</v>
      </c>
      <c r="M2216" s="73">
        <f t="shared" si="475"/>
        <v>115</v>
      </c>
      <c r="N2216" s="72" t="str">
        <f t="shared" si="476"/>
        <v>0909</v>
      </c>
      <c r="O2216" s="74">
        <f t="shared" si="477"/>
        <v>0</v>
      </c>
      <c r="P2216" s="72">
        <f t="shared" si="478"/>
        <v>0</v>
      </c>
      <c r="Q2216" s="74">
        <f t="shared" si="479"/>
        <v>7</v>
      </c>
      <c r="R2216" s="72" t="str">
        <f t="shared" si="480"/>
        <v/>
      </c>
      <c r="S2216" s="72" t="str">
        <f t="shared" si="481"/>
        <v/>
      </c>
      <c r="AT2216" s="20">
        <f t="shared" si="482"/>
        <v>-8477.1</v>
      </c>
    </row>
    <row r="2217" spans="1:46" ht="33.75">
      <c r="A2217" s="54">
        <v>7167</v>
      </c>
      <c r="B2217" s="54" t="s">
        <v>1875</v>
      </c>
      <c r="C2217" s="58" t="s">
        <v>3037</v>
      </c>
      <c r="D2217" s="79">
        <v>7</v>
      </c>
      <c r="E2217" s="79">
        <v>7</v>
      </c>
      <c r="F2217" s="80">
        <v>659.33</v>
      </c>
      <c r="G2217" s="80">
        <v>94.19</v>
      </c>
      <c r="H2217" s="80">
        <v>659.33</v>
      </c>
      <c r="I2217" s="80" t="s">
        <v>28</v>
      </c>
      <c r="J2217" s="80" t="s">
        <v>28</v>
      </c>
      <c r="K2217" s="80">
        <v>94.19</v>
      </c>
      <c r="L2217" s="73">
        <f t="shared" si="474"/>
        <v>94.19</v>
      </c>
      <c r="M2217" s="73">
        <f t="shared" si="475"/>
        <v>115</v>
      </c>
      <c r="N2217" s="72" t="str">
        <f t="shared" si="476"/>
        <v>0909</v>
      </c>
      <c r="O2217" s="74">
        <f t="shared" si="477"/>
        <v>0</v>
      </c>
      <c r="P2217" s="72">
        <f t="shared" si="478"/>
        <v>0</v>
      </c>
      <c r="Q2217" s="74">
        <f t="shared" si="479"/>
        <v>7</v>
      </c>
      <c r="R2217" s="72" t="str">
        <f t="shared" si="480"/>
        <v/>
      </c>
      <c r="S2217" s="72" t="str">
        <f t="shared" si="481"/>
        <v/>
      </c>
      <c r="AT2217" s="20">
        <f t="shared" si="482"/>
        <v>-8477.1</v>
      </c>
    </row>
    <row r="2218" spans="1:46" ht="33.75">
      <c r="A2218" s="54">
        <v>7168</v>
      </c>
      <c r="B2218" s="54" t="s">
        <v>1887</v>
      </c>
      <c r="C2218" s="58" t="s">
        <v>3038</v>
      </c>
      <c r="D2218" s="79">
        <v>7</v>
      </c>
      <c r="E2218" s="79">
        <v>7</v>
      </c>
      <c r="F2218" s="80">
        <v>694.12</v>
      </c>
      <c r="G2218" s="80">
        <v>99.16</v>
      </c>
      <c r="H2218" s="80">
        <v>694.12</v>
      </c>
      <c r="I2218" s="80" t="s">
        <v>28</v>
      </c>
      <c r="J2218" s="80" t="s">
        <v>28</v>
      </c>
      <c r="K2218" s="80">
        <v>99.16</v>
      </c>
      <c r="L2218" s="73">
        <f t="shared" si="474"/>
        <v>99.16</v>
      </c>
      <c r="M2218" s="73">
        <f t="shared" si="475"/>
        <v>115</v>
      </c>
      <c r="N2218" s="72" t="str">
        <f t="shared" si="476"/>
        <v>0909</v>
      </c>
      <c r="O2218" s="74">
        <f t="shared" si="477"/>
        <v>0</v>
      </c>
      <c r="P2218" s="72">
        <f t="shared" si="478"/>
        <v>0</v>
      </c>
      <c r="Q2218" s="74">
        <f t="shared" si="479"/>
        <v>7</v>
      </c>
      <c r="R2218" s="72" t="str">
        <f t="shared" si="480"/>
        <v/>
      </c>
      <c r="S2218" s="72" t="str">
        <f t="shared" si="481"/>
        <v/>
      </c>
      <c r="AT2218" s="20">
        <f t="shared" si="482"/>
        <v>-8924.4</v>
      </c>
    </row>
    <row r="2219" spans="1:46" ht="33.75">
      <c r="A2219" s="54">
        <v>7168</v>
      </c>
      <c r="B2219" s="54" t="s">
        <v>1881</v>
      </c>
      <c r="C2219" s="58" t="s">
        <v>3038</v>
      </c>
      <c r="D2219" s="79">
        <v>7</v>
      </c>
      <c r="E2219" s="79">
        <v>7</v>
      </c>
      <c r="F2219" s="80">
        <v>694.12</v>
      </c>
      <c r="G2219" s="80">
        <v>99.16</v>
      </c>
      <c r="H2219" s="80">
        <v>694.12</v>
      </c>
      <c r="I2219" s="80" t="s">
        <v>28</v>
      </c>
      <c r="J2219" s="80" t="s">
        <v>28</v>
      </c>
      <c r="K2219" s="80">
        <v>99.16</v>
      </c>
      <c r="L2219" s="73">
        <f t="shared" si="474"/>
        <v>99.16</v>
      </c>
      <c r="M2219" s="73">
        <f t="shared" si="475"/>
        <v>115</v>
      </c>
      <c r="N2219" s="72" t="str">
        <f t="shared" si="476"/>
        <v>0909</v>
      </c>
      <c r="O2219" s="74">
        <f t="shared" si="477"/>
        <v>0</v>
      </c>
      <c r="P2219" s="72">
        <f t="shared" si="478"/>
        <v>0</v>
      </c>
      <c r="Q2219" s="74">
        <f t="shared" si="479"/>
        <v>7</v>
      </c>
      <c r="R2219" s="72" t="str">
        <f t="shared" si="480"/>
        <v/>
      </c>
      <c r="S2219" s="72" t="str">
        <f t="shared" si="481"/>
        <v/>
      </c>
      <c r="AT2219" s="20">
        <f t="shared" si="482"/>
        <v>-8924.4</v>
      </c>
    </row>
    <row r="2220" spans="1:46" ht="33.75">
      <c r="A2220" s="54">
        <v>7168</v>
      </c>
      <c r="B2220" s="54" t="s">
        <v>1883</v>
      </c>
      <c r="C2220" s="58" t="s">
        <v>3038</v>
      </c>
      <c r="D2220" s="79">
        <v>7</v>
      </c>
      <c r="E2220" s="79">
        <v>7</v>
      </c>
      <c r="F2220" s="80">
        <v>694.12</v>
      </c>
      <c r="G2220" s="80">
        <v>99.16</v>
      </c>
      <c r="H2220" s="80">
        <v>694.12</v>
      </c>
      <c r="I2220" s="80" t="s">
        <v>28</v>
      </c>
      <c r="J2220" s="80" t="s">
        <v>28</v>
      </c>
      <c r="K2220" s="80">
        <v>99.16</v>
      </c>
      <c r="L2220" s="73">
        <f t="shared" si="474"/>
        <v>99.16</v>
      </c>
      <c r="M2220" s="73">
        <f t="shared" si="475"/>
        <v>115</v>
      </c>
      <c r="N2220" s="72" t="str">
        <f t="shared" si="476"/>
        <v>0909</v>
      </c>
      <c r="O2220" s="74">
        <f t="shared" si="477"/>
        <v>0</v>
      </c>
      <c r="P2220" s="72">
        <f t="shared" si="478"/>
        <v>0</v>
      </c>
      <c r="Q2220" s="74">
        <f t="shared" si="479"/>
        <v>7</v>
      </c>
      <c r="R2220" s="72" t="str">
        <f t="shared" si="480"/>
        <v/>
      </c>
      <c r="S2220" s="72" t="str">
        <f t="shared" si="481"/>
        <v/>
      </c>
      <c r="AT2220" s="20">
        <f t="shared" si="482"/>
        <v>-8924.4</v>
      </c>
    </row>
    <row r="2221" spans="1:46" ht="33.75">
      <c r="A2221" s="54">
        <v>7168</v>
      </c>
      <c r="B2221" s="54" t="s">
        <v>1885</v>
      </c>
      <c r="C2221" s="58" t="s">
        <v>3038</v>
      </c>
      <c r="D2221" s="79">
        <v>7</v>
      </c>
      <c r="E2221" s="79">
        <v>7</v>
      </c>
      <c r="F2221" s="80">
        <v>694.12</v>
      </c>
      <c r="G2221" s="80">
        <v>99.16</v>
      </c>
      <c r="H2221" s="80">
        <v>694.12</v>
      </c>
      <c r="I2221" s="80" t="s">
        <v>28</v>
      </c>
      <c r="J2221" s="80" t="s">
        <v>28</v>
      </c>
      <c r="K2221" s="80">
        <v>99.16</v>
      </c>
      <c r="L2221" s="73">
        <f t="shared" si="474"/>
        <v>99.16</v>
      </c>
      <c r="M2221" s="73">
        <f t="shared" si="475"/>
        <v>115</v>
      </c>
      <c r="N2221" s="72" t="str">
        <f t="shared" si="476"/>
        <v>0909</v>
      </c>
      <c r="O2221" s="74">
        <f t="shared" si="477"/>
        <v>0</v>
      </c>
      <c r="P2221" s="72">
        <f t="shared" si="478"/>
        <v>0</v>
      </c>
      <c r="Q2221" s="74">
        <f t="shared" si="479"/>
        <v>7</v>
      </c>
      <c r="R2221" s="72" t="str">
        <f t="shared" si="480"/>
        <v/>
      </c>
      <c r="S2221" s="72" t="str">
        <f t="shared" si="481"/>
        <v/>
      </c>
      <c r="AT2221" s="20">
        <f t="shared" si="482"/>
        <v>-8924.4</v>
      </c>
    </row>
    <row r="2222" spans="1:46" ht="33.75">
      <c r="A2222" s="54">
        <v>7169</v>
      </c>
      <c r="B2222" s="54" t="s">
        <v>1897</v>
      </c>
      <c r="C2222" s="58" t="s">
        <v>3039</v>
      </c>
      <c r="D2222" s="79">
        <v>7</v>
      </c>
      <c r="E2222" s="79">
        <v>7</v>
      </c>
      <c r="F2222" s="80">
        <v>757.2</v>
      </c>
      <c r="G2222" s="80">
        <v>108.17</v>
      </c>
      <c r="H2222" s="80">
        <v>757.2</v>
      </c>
      <c r="I2222" s="80" t="s">
        <v>28</v>
      </c>
      <c r="J2222" s="80" t="s">
        <v>28</v>
      </c>
      <c r="K2222" s="80">
        <v>108.17</v>
      </c>
      <c r="L2222" s="73">
        <f t="shared" si="474"/>
        <v>108.17</v>
      </c>
      <c r="M2222" s="73">
        <f t="shared" si="475"/>
        <v>112.73</v>
      </c>
      <c r="N2222" s="72" t="str">
        <f t="shared" si="476"/>
        <v>0912</v>
      </c>
      <c r="O2222" s="74">
        <f t="shared" si="477"/>
        <v>0</v>
      </c>
      <c r="P2222" s="72">
        <f t="shared" si="478"/>
        <v>0</v>
      </c>
      <c r="Q2222" s="74">
        <f t="shared" si="479"/>
        <v>7</v>
      </c>
      <c r="R2222" s="72" t="str">
        <f t="shared" si="480"/>
        <v/>
      </c>
      <c r="S2222" s="72" t="str">
        <f t="shared" si="481"/>
        <v/>
      </c>
      <c r="AT2222" s="20">
        <f t="shared" si="482"/>
        <v>-9735.2999999999993</v>
      </c>
    </row>
    <row r="2223" spans="1:46" ht="33.75">
      <c r="A2223" s="54">
        <v>7169</v>
      </c>
      <c r="B2223" s="54" t="s">
        <v>1895</v>
      </c>
      <c r="C2223" s="58" t="s">
        <v>3039</v>
      </c>
      <c r="D2223" s="79">
        <v>7</v>
      </c>
      <c r="E2223" s="79">
        <v>7</v>
      </c>
      <c r="F2223" s="80">
        <v>757.2</v>
      </c>
      <c r="G2223" s="80">
        <v>108.17</v>
      </c>
      <c r="H2223" s="80">
        <v>757.2</v>
      </c>
      <c r="I2223" s="80" t="s">
        <v>28</v>
      </c>
      <c r="J2223" s="80" t="s">
        <v>28</v>
      </c>
      <c r="K2223" s="80">
        <v>108.17</v>
      </c>
      <c r="L2223" s="73">
        <f t="shared" si="474"/>
        <v>108.17</v>
      </c>
      <c r="M2223" s="73">
        <f t="shared" si="475"/>
        <v>112.73</v>
      </c>
      <c r="N2223" s="72" t="str">
        <f t="shared" si="476"/>
        <v>0912</v>
      </c>
      <c r="O2223" s="74">
        <f t="shared" si="477"/>
        <v>0</v>
      </c>
      <c r="P2223" s="72">
        <f t="shared" si="478"/>
        <v>0</v>
      </c>
      <c r="Q2223" s="74">
        <f t="shared" si="479"/>
        <v>7</v>
      </c>
      <c r="R2223" s="72" t="str">
        <f t="shared" si="480"/>
        <v/>
      </c>
      <c r="S2223" s="72" t="str">
        <f t="shared" si="481"/>
        <v/>
      </c>
      <c r="AT2223" s="20">
        <f t="shared" si="482"/>
        <v>-9735.2999999999993</v>
      </c>
    </row>
    <row r="2224" spans="1:46" ht="33.75">
      <c r="A2224" s="54">
        <v>7169</v>
      </c>
      <c r="B2224" s="54" t="s">
        <v>1893</v>
      </c>
      <c r="C2224" s="58" t="s">
        <v>3039</v>
      </c>
      <c r="D2224" s="79">
        <v>7</v>
      </c>
      <c r="E2224" s="79">
        <v>7</v>
      </c>
      <c r="F2224" s="80">
        <v>757.2</v>
      </c>
      <c r="G2224" s="80">
        <v>108.17</v>
      </c>
      <c r="H2224" s="80">
        <v>757.2</v>
      </c>
      <c r="I2224" s="80" t="s">
        <v>28</v>
      </c>
      <c r="J2224" s="80" t="s">
        <v>28</v>
      </c>
      <c r="K2224" s="80">
        <v>108.17</v>
      </c>
      <c r="L2224" s="73">
        <f t="shared" si="474"/>
        <v>108.17</v>
      </c>
      <c r="M2224" s="73">
        <f t="shared" si="475"/>
        <v>112.73</v>
      </c>
      <c r="N2224" s="72" t="str">
        <f t="shared" si="476"/>
        <v>0912</v>
      </c>
      <c r="O2224" s="74">
        <f t="shared" si="477"/>
        <v>0</v>
      </c>
      <c r="P2224" s="72">
        <f t="shared" si="478"/>
        <v>0</v>
      </c>
      <c r="Q2224" s="74">
        <f t="shared" si="479"/>
        <v>7</v>
      </c>
      <c r="R2224" s="72" t="str">
        <f t="shared" si="480"/>
        <v/>
      </c>
      <c r="S2224" s="72" t="str">
        <f t="shared" si="481"/>
        <v/>
      </c>
      <c r="AT2224" s="20">
        <f t="shared" si="482"/>
        <v>-9735.2999999999993</v>
      </c>
    </row>
    <row r="2225" spans="1:46" ht="33.75">
      <c r="A2225" s="54">
        <v>7169</v>
      </c>
      <c r="B2225" s="54" t="s">
        <v>1891</v>
      </c>
      <c r="C2225" s="58" t="s">
        <v>3039</v>
      </c>
      <c r="D2225" s="79">
        <v>7</v>
      </c>
      <c r="E2225" s="79">
        <v>7</v>
      </c>
      <c r="F2225" s="80">
        <v>757.2</v>
      </c>
      <c r="G2225" s="80">
        <v>108.17</v>
      </c>
      <c r="H2225" s="80">
        <v>757.2</v>
      </c>
      <c r="I2225" s="80" t="s">
        <v>28</v>
      </c>
      <c r="J2225" s="80" t="s">
        <v>28</v>
      </c>
      <c r="K2225" s="80">
        <v>108.17</v>
      </c>
      <c r="L2225" s="73">
        <f t="shared" si="474"/>
        <v>108.17</v>
      </c>
      <c r="M2225" s="73">
        <f t="shared" si="475"/>
        <v>112.73</v>
      </c>
      <c r="N2225" s="72" t="str">
        <f t="shared" si="476"/>
        <v>0912</v>
      </c>
      <c r="O2225" s="74">
        <f t="shared" si="477"/>
        <v>0</v>
      </c>
      <c r="P2225" s="72">
        <f t="shared" si="478"/>
        <v>0</v>
      </c>
      <c r="Q2225" s="74">
        <f t="shared" si="479"/>
        <v>7</v>
      </c>
      <c r="R2225" s="72" t="str">
        <f t="shared" si="480"/>
        <v/>
      </c>
      <c r="S2225" s="72" t="str">
        <f t="shared" si="481"/>
        <v/>
      </c>
      <c r="AT2225" s="20">
        <f t="shared" si="482"/>
        <v>-9735.2999999999993</v>
      </c>
    </row>
    <row r="2226" spans="1:46" ht="33.75">
      <c r="A2226" s="54">
        <v>7170</v>
      </c>
      <c r="B2226" s="54" t="s">
        <v>1905</v>
      </c>
      <c r="C2226" s="58" t="s">
        <v>3040</v>
      </c>
      <c r="D2226" s="79">
        <v>7</v>
      </c>
      <c r="E2226" s="79">
        <v>7</v>
      </c>
      <c r="F2226" s="80">
        <v>750.66</v>
      </c>
      <c r="G2226" s="80">
        <v>107.24</v>
      </c>
      <c r="H2226" s="80">
        <v>750.66</v>
      </c>
      <c r="I2226" s="80" t="s">
        <v>28</v>
      </c>
      <c r="J2226" s="80" t="s">
        <v>28</v>
      </c>
      <c r="K2226" s="80">
        <v>107.24</v>
      </c>
      <c r="L2226" s="73">
        <f t="shared" si="474"/>
        <v>107.24</v>
      </c>
      <c r="M2226" s="73">
        <f t="shared" si="475"/>
        <v>112.73</v>
      </c>
      <c r="N2226" s="72" t="str">
        <f t="shared" si="476"/>
        <v>0912</v>
      </c>
      <c r="O2226" s="74">
        <f t="shared" si="477"/>
        <v>0</v>
      </c>
      <c r="P2226" s="72">
        <f t="shared" si="478"/>
        <v>0</v>
      </c>
      <c r="Q2226" s="74">
        <f t="shared" si="479"/>
        <v>7</v>
      </c>
      <c r="R2226" s="72" t="str">
        <f t="shared" si="480"/>
        <v/>
      </c>
      <c r="S2226" s="72" t="str">
        <f t="shared" si="481"/>
        <v/>
      </c>
      <c r="AT2226" s="20">
        <f t="shared" si="482"/>
        <v>-9651.6</v>
      </c>
    </row>
    <row r="2227" spans="1:46" ht="33.75">
      <c r="A2227" s="54">
        <v>7170</v>
      </c>
      <c r="B2227" s="54" t="s">
        <v>1899</v>
      </c>
      <c r="C2227" s="58" t="s">
        <v>3040</v>
      </c>
      <c r="D2227" s="79">
        <v>7</v>
      </c>
      <c r="E2227" s="79">
        <v>7</v>
      </c>
      <c r="F2227" s="80">
        <v>750.66</v>
      </c>
      <c r="G2227" s="80">
        <v>107.24</v>
      </c>
      <c r="H2227" s="80">
        <v>750.66</v>
      </c>
      <c r="I2227" s="80" t="s">
        <v>28</v>
      </c>
      <c r="J2227" s="80" t="s">
        <v>28</v>
      </c>
      <c r="K2227" s="80">
        <v>107.24</v>
      </c>
      <c r="L2227" s="73">
        <f t="shared" si="474"/>
        <v>107.24</v>
      </c>
      <c r="M2227" s="73">
        <f t="shared" si="475"/>
        <v>112.73</v>
      </c>
      <c r="N2227" s="72" t="str">
        <f t="shared" si="476"/>
        <v>0912</v>
      </c>
      <c r="O2227" s="74">
        <f t="shared" si="477"/>
        <v>0</v>
      </c>
      <c r="P2227" s="72">
        <f t="shared" si="478"/>
        <v>0</v>
      </c>
      <c r="Q2227" s="74">
        <f t="shared" si="479"/>
        <v>7</v>
      </c>
      <c r="R2227" s="72" t="str">
        <f t="shared" si="480"/>
        <v/>
      </c>
      <c r="S2227" s="72" t="str">
        <f t="shared" si="481"/>
        <v/>
      </c>
      <c r="AT2227" s="20">
        <f t="shared" si="482"/>
        <v>-9651.6</v>
      </c>
    </row>
    <row r="2228" spans="1:46" ht="33.75">
      <c r="A2228" s="54">
        <v>7170</v>
      </c>
      <c r="B2228" s="54" t="s">
        <v>1901</v>
      </c>
      <c r="C2228" s="58" t="s">
        <v>3040</v>
      </c>
      <c r="D2228" s="79">
        <v>7</v>
      </c>
      <c r="E2228" s="79">
        <v>7</v>
      </c>
      <c r="F2228" s="80">
        <v>750.66</v>
      </c>
      <c r="G2228" s="80">
        <v>107.24</v>
      </c>
      <c r="H2228" s="80">
        <v>750.66</v>
      </c>
      <c r="I2228" s="80" t="s">
        <v>28</v>
      </c>
      <c r="J2228" s="80" t="s">
        <v>28</v>
      </c>
      <c r="K2228" s="80">
        <v>107.24</v>
      </c>
      <c r="L2228" s="73">
        <f t="shared" si="474"/>
        <v>107.24</v>
      </c>
      <c r="M2228" s="73">
        <f t="shared" si="475"/>
        <v>112.73</v>
      </c>
      <c r="N2228" s="72" t="str">
        <f t="shared" si="476"/>
        <v>0912</v>
      </c>
      <c r="O2228" s="74">
        <f t="shared" si="477"/>
        <v>0</v>
      </c>
      <c r="P2228" s="72">
        <f t="shared" si="478"/>
        <v>0</v>
      </c>
      <c r="Q2228" s="74">
        <f t="shared" si="479"/>
        <v>7</v>
      </c>
      <c r="R2228" s="72" t="str">
        <f t="shared" si="480"/>
        <v/>
      </c>
      <c r="S2228" s="72" t="str">
        <f t="shared" si="481"/>
        <v/>
      </c>
      <c r="AT2228" s="20">
        <f t="shared" si="482"/>
        <v>-9651.6</v>
      </c>
    </row>
    <row r="2229" spans="1:46" ht="33.75">
      <c r="A2229" s="54">
        <v>7170</v>
      </c>
      <c r="B2229" s="54" t="s">
        <v>1903</v>
      </c>
      <c r="C2229" s="58" t="s">
        <v>3040</v>
      </c>
      <c r="D2229" s="79">
        <v>7</v>
      </c>
      <c r="E2229" s="79">
        <v>7</v>
      </c>
      <c r="F2229" s="80">
        <v>750.66</v>
      </c>
      <c r="G2229" s="80">
        <v>107.24</v>
      </c>
      <c r="H2229" s="80">
        <v>750.66</v>
      </c>
      <c r="I2229" s="80" t="s">
        <v>28</v>
      </c>
      <c r="J2229" s="80" t="s">
        <v>28</v>
      </c>
      <c r="K2229" s="80">
        <v>107.24</v>
      </c>
      <c r="L2229" s="73">
        <f t="shared" si="474"/>
        <v>107.24</v>
      </c>
      <c r="M2229" s="73">
        <f t="shared" si="475"/>
        <v>112.73</v>
      </c>
      <c r="N2229" s="72" t="str">
        <f t="shared" si="476"/>
        <v>0912</v>
      </c>
      <c r="O2229" s="74">
        <f t="shared" si="477"/>
        <v>0</v>
      </c>
      <c r="P2229" s="72">
        <f t="shared" si="478"/>
        <v>0</v>
      </c>
      <c r="Q2229" s="74">
        <f t="shared" si="479"/>
        <v>7</v>
      </c>
      <c r="R2229" s="72" t="str">
        <f t="shared" si="480"/>
        <v/>
      </c>
      <c r="S2229" s="72" t="str">
        <f t="shared" si="481"/>
        <v/>
      </c>
      <c r="AT2229" s="20">
        <f t="shared" si="482"/>
        <v>-9651.6</v>
      </c>
    </row>
    <row r="2230" spans="1:46" ht="33.75">
      <c r="A2230" s="54">
        <v>7171</v>
      </c>
      <c r="B2230" s="54" t="s">
        <v>1919</v>
      </c>
      <c r="C2230" s="58" t="s">
        <v>3041</v>
      </c>
      <c r="D2230" s="79">
        <v>7</v>
      </c>
      <c r="E2230" s="79">
        <v>7</v>
      </c>
      <c r="F2230" s="80">
        <v>706.64</v>
      </c>
      <c r="G2230" s="80">
        <v>100.95</v>
      </c>
      <c r="H2230" s="80">
        <v>706.64</v>
      </c>
      <c r="I2230" s="80" t="s">
        <v>28</v>
      </c>
      <c r="J2230" s="80" t="s">
        <v>28</v>
      </c>
      <c r="K2230" s="80">
        <v>100.95</v>
      </c>
      <c r="L2230" s="73">
        <f t="shared" si="474"/>
        <v>100.95</v>
      </c>
      <c r="M2230" s="73">
        <f t="shared" si="475"/>
        <v>104.86</v>
      </c>
      <c r="N2230" s="72" t="str">
        <f t="shared" si="476"/>
        <v>0918</v>
      </c>
      <c r="O2230" s="74">
        <f t="shared" si="477"/>
        <v>0</v>
      </c>
      <c r="P2230" s="72">
        <f t="shared" si="478"/>
        <v>0</v>
      </c>
      <c r="Q2230" s="74">
        <f t="shared" si="479"/>
        <v>7</v>
      </c>
      <c r="R2230" s="72" t="str">
        <f t="shared" si="480"/>
        <v/>
      </c>
      <c r="S2230" s="72" t="str">
        <f t="shared" si="481"/>
        <v/>
      </c>
      <c r="AT2230" s="20">
        <f t="shared" si="482"/>
        <v>-9085.5</v>
      </c>
    </row>
    <row r="2231" spans="1:46" ht="33.75">
      <c r="A2231" s="54">
        <v>7171</v>
      </c>
      <c r="B2231" s="54" t="s">
        <v>1917</v>
      </c>
      <c r="C2231" s="58" t="s">
        <v>3041</v>
      </c>
      <c r="D2231" s="79">
        <v>7</v>
      </c>
      <c r="E2231" s="79">
        <v>7</v>
      </c>
      <c r="F2231" s="80">
        <v>706.64</v>
      </c>
      <c r="G2231" s="80">
        <v>100.95</v>
      </c>
      <c r="H2231" s="80">
        <v>706.64</v>
      </c>
      <c r="I2231" s="80" t="s">
        <v>28</v>
      </c>
      <c r="J2231" s="80" t="s">
        <v>28</v>
      </c>
      <c r="K2231" s="80">
        <v>100.95</v>
      </c>
      <c r="L2231" s="73">
        <f t="shared" si="474"/>
        <v>100.95</v>
      </c>
      <c r="M2231" s="73">
        <f t="shared" si="475"/>
        <v>104.86</v>
      </c>
      <c r="N2231" s="72" t="str">
        <f t="shared" si="476"/>
        <v>0918</v>
      </c>
      <c r="O2231" s="74">
        <f t="shared" si="477"/>
        <v>0</v>
      </c>
      <c r="P2231" s="72">
        <f t="shared" si="478"/>
        <v>0</v>
      </c>
      <c r="Q2231" s="74">
        <f t="shared" si="479"/>
        <v>7</v>
      </c>
      <c r="R2231" s="72" t="str">
        <f t="shared" si="480"/>
        <v/>
      </c>
      <c r="S2231" s="72" t="str">
        <f t="shared" si="481"/>
        <v/>
      </c>
      <c r="AT2231" s="20">
        <f t="shared" si="482"/>
        <v>-9085.5</v>
      </c>
    </row>
    <row r="2232" spans="1:46" ht="33.75">
      <c r="A2232" s="54">
        <v>7171</v>
      </c>
      <c r="B2232" s="54" t="s">
        <v>1911</v>
      </c>
      <c r="C2232" s="58" t="s">
        <v>3041</v>
      </c>
      <c r="D2232" s="79">
        <v>7</v>
      </c>
      <c r="E2232" s="79">
        <v>7</v>
      </c>
      <c r="F2232" s="80">
        <v>706.64</v>
      </c>
      <c r="G2232" s="80">
        <v>100.95</v>
      </c>
      <c r="H2232" s="80">
        <v>706.64</v>
      </c>
      <c r="I2232" s="80" t="s">
        <v>28</v>
      </c>
      <c r="J2232" s="80" t="s">
        <v>28</v>
      </c>
      <c r="K2232" s="80">
        <v>100.95</v>
      </c>
      <c r="L2232" s="73">
        <f t="shared" si="474"/>
        <v>100.95</v>
      </c>
      <c r="M2232" s="73">
        <f t="shared" si="475"/>
        <v>104.86</v>
      </c>
      <c r="N2232" s="72" t="str">
        <f t="shared" si="476"/>
        <v>0918</v>
      </c>
      <c r="O2232" s="74">
        <f t="shared" si="477"/>
        <v>0</v>
      </c>
      <c r="P2232" s="72">
        <f t="shared" si="478"/>
        <v>0</v>
      </c>
      <c r="Q2232" s="74">
        <f t="shared" si="479"/>
        <v>7</v>
      </c>
      <c r="R2232" s="72" t="str">
        <f t="shared" si="480"/>
        <v/>
      </c>
      <c r="S2232" s="72" t="str">
        <f t="shared" si="481"/>
        <v/>
      </c>
      <c r="AT2232" s="20">
        <f t="shared" si="482"/>
        <v>-9085.5</v>
      </c>
    </row>
    <row r="2233" spans="1:46" ht="33.75">
      <c r="A2233" s="54">
        <v>7171</v>
      </c>
      <c r="B2233" s="54" t="s">
        <v>1913</v>
      </c>
      <c r="C2233" s="58" t="s">
        <v>3041</v>
      </c>
      <c r="D2233" s="79">
        <v>7</v>
      </c>
      <c r="E2233" s="79">
        <v>7</v>
      </c>
      <c r="F2233" s="80">
        <v>706.64</v>
      </c>
      <c r="G2233" s="80">
        <v>100.95</v>
      </c>
      <c r="H2233" s="80">
        <v>706.64</v>
      </c>
      <c r="I2233" s="80" t="s">
        <v>28</v>
      </c>
      <c r="J2233" s="80" t="s">
        <v>28</v>
      </c>
      <c r="K2233" s="80">
        <v>100.95</v>
      </c>
      <c r="L2233" s="73">
        <f t="shared" si="474"/>
        <v>100.95</v>
      </c>
      <c r="M2233" s="73">
        <f t="shared" si="475"/>
        <v>104.86</v>
      </c>
      <c r="N2233" s="72" t="str">
        <f t="shared" si="476"/>
        <v>0918</v>
      </c>
      <c r="O2233" s="74">
        <f t="shared" si="477"/>
        <v>0</v>
      </c>
      <c r="P2233" s="72">
        <f t="shared" si="478"/>
        <v>0</v>
      </c>
      <c r="Q2233" s="74">
        <f t="shared" si="479"/>
        <v>7</v>
      </c>
      <c r="R2233" s="72" t="str">
        <f t="shared" si="480"/>
        <v/>
      </c>
      <c r="S2233" s="72" t="str">
        <f t="shared" si="481"/>
        <v/>
      </c>
      <c r="AT2233" s="20">
        <f t="shared" si="482"/>
        <v>-9085.5</v>
      </c>
    </row>
    <row r="2234" spans="1:46" ht="33.75">
      <c r="A2234" s="54">
        <v>7171</v>
      </c>
      <c r="B2234" s="54" t="s">
        <v>1915</v>
      </c>
      <c r="C2234" s="58" t="s">
        <v>3041</v>
      </c>
      <c r="D2234" s="79">
        <v>7</v>
      </c>
      <c r="E2234" s="79">
        <v>7</v>
      </c>
      <c r="F2234" s="80">
        <v>706.64</v>
      </c>
      <c r="G2234" s="80">
        <v>100.95</v>
      </c>
      <c r="H2234" s="80">
        <v>706.64</v>
      </c>
      <c r="I2234" s="80" t="s">
        <v>28</v>
      </c>
      <c r="J2234" s="80" t="s">
        <v>28</v>
      </c>
      <c r="K2234" s="80">
        <v>100.95</v>
      </c>
      <c r="L2234" s="73">
        <f t="shared" si="474"/>
        <v>100.95</v>
      </c>
      <c r="M2234" s="73">
        <f t="shared" si="475"/>
        <v>104.86</v>
      </c>
      <c r="N2234" s="72" t="str">
        <f t="shared" si="476"/>
        <v>0918</v>
      </c>
      <c r="O2234" s="74">
        <f t="shared" si="477"/>
        <v>0</v>
      </c>
      <c r="P2234" s="72">
        <f t="shared" si="478"/>
        <v>0</v>
      </c>
      <c r="Q2234" s="74">
        <f t="shared" si="479"/>
        <v>7</v>
      </c>
      <c r="R2234" s="72" t="str">
        <f t="shared" si="480"/>
        <v/>
      </c>
      <c r="S2234" s="72" t="str">
        <f t="shared" si="481"/>
        <v/>
      </c>
      <c r="AT2234" s="20">
        <f t="shared" si="482"/>
        <v>-9085.5</v>
      </c>
    </row>
    <row r="2235" spans="1:46" ht="33.75">
      <c r="A2235" s="54">
        <v>7171</v>
      </c>
      <c r="B2235" s="54" t="s">
        <v>1909</v>
      </c>
      <c r="C2235" s="58" t="s">
        <v>3041</v>
      </c>
      <c r="D2235" s="79">
        <v>7</v>
      </c>
      <c r="E2235" s="79">
        <v>7</v>
      </c>
      <c r="F2235" s="80">
        <v>706.64</v>
      </c>
      <c r="G2235" s="80">
        <v>100.95</v>
      </c>
      <c r="H2235" s="80">
        <v>706.64</v>
      </c>
      <c r="I2235" s="80" t="s">
        <v>28</v>
      </c>
      <c r="J2235" s="80" t="s">
        <v>28</v>
      </c>
      <c r="K2235" s="80">
        <v>100.95</v>
      </c>
      <c r="L2235" s="73">
        <f t="shared" si="474"/>
        <v>100.95</v>
      </c>
      <c r="M2235" s="73">
        <f t="shared" si="475"/>
        <v>104.86</v>
      </c>
      <c r="N2235" s="72" t="str">
        <f t="shared" si="476"/>
        <v>0918</v>
      </c>
      <c r="O2235" s="74">
        <f t="shared" si="477"/>
        <v>0</v>
      </c>
      <c r="P2235" s="72">
        <f t="shared" si="478"/>
        <v>0</v>
      </c>
      <c r="Q2235" s="74">
        <f t="shared" si="479"/>
        <v>7</v>
      </c>
      <c r="R2235" s="72" t="str">
        <f t="shared" si="480"/>
        <v/>
      </c>
      <c r="S2235" s="72" t="str">
        <f t="shared" si="481"/>
        <v/>
      </c>
      <c r="AT2235" s="20">
        <f t="shared" si="482"/>
        <v>-9085.5</v>
      </c>
    </row>
    <row r="2236" spans="1:46" ht="33.75">
      <c r="A2236" s="54">
        <v>7172</v>
      </c>
      <c r="B2236" s="54" t="s">
        <v>1921</v>
      </c>
      <c r="C2236" s="58" t="s">
        <v>3042</v>
      </c>
      <c r="D2236" s="79">
        <v>7</v>
      </c>
      <c r="E2236" s="79">
        <v>7</v>
      </c>
      <c r="F2236" s="80">
        <v>605.29</v>
      </c>
      <c r="G2236" s="80">
        <v>86.47</v>
      </c>
      <c r="H2236" s="80">
        <v>605.29</v>
      </c>
      <c r="I2236" s="80" t="s">
        <v>28</v>
      </c>
      <c r="J2236" s="80" t="s">
        <v>28</v>
      </c>
      <c r="K2236" s="80">
        <v>86.47</v>
      </c>
      <c r="L2236" s="73">
        <f t="shared" si="474"/>
        <v>86.47</v>
      </c>
      <c r="M2236" s="73">
        <f t="shared" si="475"/>
        <v>104.86</v>
      </c>
      <c r="N2236" s="72" t="str">
        <f t="shared" si="476"/>
        <v>0918</v>
      </c>
      <c r="O2236" s="74">
        <f t="shared" si="477"/>
        <v>0</v>
      </c>
      <c r="P2236" s="72">
        <f t="shared" si="478"/>
        <v>0</v>
      </c>
      <c r="Q2236" s="74">
        <f t="shared" si="479"/>
        <v>7</v>
      </c>
      <c r="R2236" s="72" t="str">
        <f t="shared" si="480"/>
        <v/>
      </c>
      <c r="S2236" s="72" t="str">
        <f t="shared" si="481"/>
        <v/>
      </c>
      <c r="AT2236" s="20">
        <f t="shared" si="482"/>
        <v>-7782.3</v>
      </c>
    </row>
    <row r="2237" spans="1:46" ht="33.75">
      <c r="A2237" s="54">
        <v>7172</v>
      </c>
      <c r="B2237" s="54" t="s">
        <v>1927</v>
      </c>
      <c r="C2237" s="58" t="s">
        <v>3042</v>
      </c>
      <c r="D2237" s="79">
        <v>7</v>
      </c>
      <c r="E2237" s="79">
        <v>7</v>
      </c>
      <c r="F2237" s="80">
        <v>605.29</v>
      </c>
      <c r="G2237" s="80">
        <v>86.47</v>
      </c>
      <c r="H2237" s="80">
        <v>605.29</v>
      </c>
      <c r="I2237" s="80" t="s">
        <v>28</v>
      </c>
      <c r="J2237" s="80" t="s">
        <v>28</v>
      </c>
      <c r="K2237" s="80">
        <v>86.47</v>
      </c>
      <c r="L2237" s="73">
        <f t="shared" si="474"/>
        <v>86.47</v>
      </c>
      <c r="M2237" s="73">
        <f t="shared" si="475"/>
        <v>104.86</v>
      </c>
      <c r="N2237" s="72" t="str">
        <f t="shared" si="476"/>
        <v>0918</v>
      </c>
      <c r="O2237" s="74">
        <f t="shared" si="477"/>
        <v>0</v>
      </c>
      <c r="P2237" s="72">
        <f t="shared" si="478"/>
        <v>0</v>
      </c>
      <c r="Q2237" s="74">
        <f t="shared" si="479"/>
        <v>7</v>
      </c>
      <c r="R2237" s="72" t="str">
        <f t="shared" si="480"/>
        <v/>
      </c>
      <c r="S2237" s="72" t="str">
        <f t="shared" si="481"/>
        <v/>
      </c>
      <c r="AT2237" s="20">
        <f t="shared" si="482"/>
        <v>-7782.3</v>
      </c>
    </row>
    <row r="2238" spans="1:46" ht="33.75">
      <c r="A2238" s="54">
        <v>7172</v>
      </c>
      <c r="B2238" s="54" t="s">
        <v>1929</v>
      </c>
      <c r="C2238" s="58" t="s">
        <v>3042</v>
      </c>
      <c r="D2238" s="79">
        <v>7</v>
      </c>
      <c r="E2238" s="79">
        <v>7</v>
      </c>
      <c r="F2238" s="80">
        <v>605.29</v>
      </c>
      <c r="G2238" s="80">
        <v>86.47</v>
      </c>
      <c r="H2238" s="80">
        <v>605.29</v>
      </c>
      <c r="I2238" s="80" t="s">
        <v>28</v>
      </c>
      <c r="J2238" s="80" t="s">
        <v>28</v>
      </c>
      <c r="K2238" s="80">
        <v>86.47</v>
      </c>
      <c r="L2238" s="73">
        <f t="shared" si="474"/>
        <v>86.47</v>
      </c>
      <c r="M2238" s="73">
        <f t="shared" si="475"/>
        <v>104.86</v>
      </c>
      <c r="N2238" s="72" t="str">
        <f t="shared" si="476"/>
        <v>0918</v>
      </c>
      <c r="O2238" s="74">
        <f t="shared" si="477"/>
        <v>0</v>
      </c>
      <c r="P2238" s="72">
        <f t="shared" si="478"/>
        <v>0</v>
      </c>
      <c r="Q2238" s="74">
        <f t="shared" si="479"/>
        <v>7</v>
      </c>
      <c r="R2238" s="72" t="str">
        <f t="shared" si="480"/>
        <v/>
      </c>
      <c r="S2238" s="72" t="str">
        <f t="shared" si="481"/>
        <v/>
      </c>
      <c r="AT2238" s="20">
        <f t="shared" si="482"/>
        <v>-7782.3</v>
      </c>
    </row>
    <row r="2239" spans="1:46" ht="33.75">
      <c r="A2239" s="54">
        <v>7172</v>
      </c>
      <c r="B2239" s="54" t="s">
        <v>1931</v>
      </c>
      <c r="C2239" s="58" t="s">
        <v>3042</v>
      </c>
      <c r="D2239" s="79">
        <v>7</v>
      </c>
      <c r="E2239" s="79">
        <v>7</v>
      </c>
      <c r="F2239" s="80">
        <v>605.29</v>
      </c>
      <c r="G2239" s="80">
        <v>86.47</v>
      </c>
      <c r="H2239" s="80">
        <v>605.29</v>
      </c>
      <c r="I2239" s="80" t="s">
        <v>28</v>
      </c>
      <c r="J2239" s="80" t="s">
        <v>28</v>
      </c>
      <c r="K2239" s="80">
        <v>86.47</v>
      </c>
      <c r="L2239" s="73">
        <f t="shared" si="474"/>
        <v>86.47</v>
      </c>
      <c r="M2239" s="73">
        <f t="shared" si="475"/>
        <v>104.86</v>
      </c>
      <c r="N2239" s="72" t="str">
        <f t="shared" si="476"/>
        <v>0918</v>
      </c>
      <c r="O2239" s="74">
        <f t="shared" si="477"/>
        <v>0</v>
      </c>
      <c r="P2239" s="72">
        <f t="shared" si="478"/>
        <v>0</v>
      </c>
      <c r="Q2239" s="74">
        <f t="shared" si="479"/>
        <v>7</v>
      </c>
      <c r="R2239" s="72" t="str">
        <f t="shared" si="480"/>
        <v/>
      </c>
      <c r="S2239" s="72" t="str">
        <f t="shared" si="481"/>
        <v/>
      </c>
      <c r="AT2239" s="20">
        <f t="shared" si="482"/>
        <v>-7782.3</v>
      </c>
    </row>
    <row r="2240" spans="1:46" ht="33.75">
      <c r="A2240" s="54">
        <v>7172</v>
      </c>
      <c r="B2240" s="54" t="s">
        <v>1925</v>
      </c>
      <c r="C2240" s="58" t="s">
        <v>3042</v>
      </c>
      <c r="D2240" s="79">
        <v>7</v>
      </c>
      <c r="E2240" s="79">
        <v>7</v>
      </c>
      <c r="F2240" s="80">
        <v>605.29</v>
      </c>
      <c r="G2240" s="80">
        <v>86.47</v>
      </c>
      <c r="H2240" s="80">
        <v>605.29</v>
      </c>
      <c r="I2240" s="80" t="s">
        <v>28</v>
      </c>
      <c r="J2240" s="80" t="s">
        <v>28</v>
      </c>
      <c r="K2240" s="80">
        <v>86.47</v>
      </c>
      <c r="L2240" s="73">
        <f t="shared" si="474"/>
        <v>86.47</v>
      </c>
      <c r="M2240" s="73">
        <f t="shared" si="475"/>
        <v>104.86</v>
      </c>
      <c r="N2240" s="72" t="str">
        <f t="shared" si="476"/>
        <v>0918</v>
      </c>
      <c r="O2240" s="74">
        <f t="shared" si="477"/>
        <v>0</v>
      </c>
      <c r="P2240" s="72">
        <f t="shared" si="478"/>
        <v>0</v>
      </c>
      <c r="Q2240" s="74">
        <f t="shared" si="479"/>
        <v>7</v>
      </c>
      <c r="R2240" s="72" t="str">
        <f t="shared" si="480"/>
        <v/>
      </c>
      <c r="S2240" s="72" t="str">
        <f t="shared" si="481"/>
        <v/>
      </c>
      <c r="AT2240" s="20">
        <f t="shared" si="482"/>
        <v>-7782.3</v>
      </c>
    </row>
    <row r="2241" spans="1:46" ht="33.75">
      <c r="A2241" s="54">
        <v>7172</v>
      </c>
      <c r="B2241" s="54" t="s">
        <v>1923</v>
      </c>
      <c r="C2241" s="58" t="s">
        <v>3042</v>
      </c>
      <c r="D2241" s="79">
        <v>7</v>
      </c>
      <c r="E2241" s="79">
        <v>7</v>
      </c>
      <c r="F2241" s="80">
        <v>605.29</v>
      </c>
      <c r="G2241" s="80">
        <v>86.47</v>
      </c>
      <c r="H2241" s="80">
        <v>605.29</v>
      </c>
      <c r="I2241" s="80" t="s">
        <v>28</v>
      </c>
      <c r="J2241" s="80" t="s">
        <v>28</v>
      </c>
      <c r="K2241" s="80">
        <v>86.47</v>
      </c>
      <c r="L2241" s="73">
        <f t="shared" si="474"/>
        <v>86.47</v>
      </c>
      <c r="M2241" s="73">
        <f t="shared" si="475"/>
        <v>104.86</v>
      </c>
      <c r="N2241" s="72" t="str">
        <f t="shared" si="476"/>
        <v>0918</v>
      </c>
      <c r="O2241" s="74">
        <f t="shared" si="477"/>
        <v>0</v>
      </c>
      <c r="P2241" s="72">
        <f t="shared" si="478"/>
        <v>0</v>
      </c>
      <c r="Q2241" s="74">
        <f t="shared" si="479"/>
        <v>7</v>
      </c>
      <c r="R2241" s="72" t="str">
        <f t="shared" si="480"/>
        <v/>
      </c>
      <c r="S2241" s="72" t="str">
        <f t="shared" si="481"/>
        <v/>
      </c>
      <c r="AT2241" s="20">
        <f t="shared" si="482"/>
        <v>-7782.3</v>
      </c>
    </row>
    <row r="2242" spans="1:46" ht="33.75">
      <c r="A2242" s="54">
        <v>7173</v>
      </c>
      <c r="B2242" s="54" t="s">
        <v>1939</v>
      </c>
      <c r="C2242" s="58" t="s">
        <v>3043</v>
      </c>
      <c r="D2242" s="79">
        <v>7</v>
      </c>
      <c r="E2242" s="79">
        <v>7</v>
      </c>
      <c r="F2242" s="80">
        <v>682.43</v>
      </c>
      <c r="G2242" s="80">
        <v>97.49</v>
      </c>
      <c r="H2242" s="80">
        <v>682.43</v>
      </c>
      <c r="I2242" s="80" t="s">
        <v>28</v>
      </c>
      <c r="J2242" s="80" t="s">
        <v>28</v>
      </c>
      <c r="K2242" s="80">
        <v>97.49</v>
      </c>
      <c r="L2242" s="73">
        <f t="shared" si="474"/>
        <v>97.49</v>
      </c>
      <c r="M2242" s="73">
        <f t="shared" si="475"/>
        <v>131.69</v>
      </c>
      <c r="N2242" s="72" t="str">
        <f t="shared" si="476"/>
        <v>0921</v>
      </c>
      <c r="O2242" s="74">
        <f t="shared" si="477"/>
        <v>0</v>
      </c>
      <c r="P2242" s="72">
        <f t="shared" si="478"/>
        <v>0</v>
      </c>
      <c r="Q2242" s="74">
        <f t="shared" si="479"/>
        <v>7</v>
      </c>
      <c r="R2242" s="72" t="str">
        <f t="shared" si="480"/>
        <v/>
      </c>
      <c r="S2242" s="72" t="str">
        <f t="shared" si="481"/>
        <v/>
      </c>
      <c r="AT2242" s="20">
        <f t="shared" si="482"/>
        <v>-8774.1</v>
      </c>
    </row>
    <row r="2243" spans="1:46" ht="33.75">
      <c r="A2243" s="54">
        <v>7173</v>
      </c>
      <c r="B2243" s="54" t="s">
        <v>1937</v>
      </c>
      <c r="C2243" s="58" t="s">
        <v>3043</v>
      </c>
      <c r="D2243" s="79">
        <v>7</v>
      </c>
      <c r="E2243" s="79">
        <v>7</v>
      </c>
      <c r="F2243" s="80">
        <v>682.43</v>
      </c>
      <c r="G2243" s="80">
        <v>97.49</v>
      </c>
      <c r="H2243" s="80">
        <v>682.43</v>
      </c>
      <c r="I2243" s="80" t="s">
        <v>28</v>
      </c>
      <c r="J2243" s="80" t="s">
        <v>28</v>
      </c>
      <c r="K2243" s="80">
        <v>97.49</v>
      </c>
      <c r="L2243" s="73">
        <f t="shared" si="474"/>
        <v>97.49</v>
      </c>
      <c r="M2243" s="73">
        <f t="shared" si="475"/>
        <v>131.69</v>
      </c>
      <c r="N2243" s="72" t="str">
        <f t="shared" si="476"/>
        <v>0921</v>
      </c>
      <c r="O2243" s="74">
        <f t="shared" si="477"/>
        <v>0</v>
      </c>
      <c r="P2243" s="72">
        <f t="shared" si="478"/>
        <v>0</v>
      </c>
      <c r="Q2243" s="74">
        <f t="shared" si="479"/>
        <v>7</v>
      </c>
      <c r="R2243" s="72" t="str">
        <f t="shared" si="480"/>
        <v/>
      </c>
      <c r="S2243" s="72" t="str">
        <f t="shared" si="481"/>
        <v/>
      </c>
      <c r="AT2243" s="20">
        <f t="shared" si="482"/>
        <v>-8774.1</v>
      </c>
    </row>
    <row r="2244" spans="1:46" ht="33.75">
      <c r="A2244" s="54">
        <v>7173</v>
      </c>
      <c r="B2244" s="54" t="s">
        <v>1935</v>
      </c>
      <c r="C2244" s="58" t="s">
        <v>3043</v>
      </c>
      <c r="D2244" s="79">
        <v>7</v>
      </c>
      <c r="E2244" s="79">
        <v>7</v>
      </c>
      <c r="F2244" s="80">
        <v>682.43</v>
      </c>
      <c r="G2244" s="80">
        <v>97.49</v>
      </c>
      <c r="H2244" s="80">
        <v>682.43</v>
      </c>
      <c r="I2244" s="80" t="s">
        <v>28</v>
      </c>
      <c r="J2244" s="80" t="s">
        <v>28</v>
      </c>
      <c r="K2244" s="80">
        <v>97.49</v>
      </c>
      <c r="L2244" s="73">
        <f t="shared" ref="L2244:L2307" si="483">IFERROR(VLOOKUP(B2244,$B$1326:$K$2467,6,0),"")</f>
        <v>97.49</v>
      </c>
      <c r="M2244" s="73">
        <f t="shared" ref="M2244:M2307" si="484">IFERROR(VLOOKUP($B2244,$B$2468:$K$3603,6,0),"")</f>
        <v>131.69</v>
      </c>
      <c r="N2244" s="72" t="str">
        <f t="shared" ref="N2244:N2307" si="485">LEFT(B2244,4)</f>
        <v>0921</v>
      </c>
      <c r="O2244" s="74">
        <f t="shared" ref="O2244:O2307" si="486">E2244-D2244</f>
        <v>0</v>
      </c>
      <c r="P2244" s="72">
        <f t="shared" ref="P2244:P2307" si="487">IF(O2244=20,1,0)</f>
        <v>0</v>
      </c>
      <c r="Q2244" s="74">
        <f t="shared" ref="Q2244:Q2307" si="488">D2244</f>
        <v>7</v>
      </c>
      <c r="R2244" s="72" t="str">
        <f t="shared" ref="R2244:R2307" si="489">IF(P2244=1,Q2244+7,"")</f>
        <v/>
      </c>
      <c r="S2244" s="72" t="str">
        <f t="shared" ref="S2244:S2307" si="490">IF(P2244=1,Q2244+14,"")</f>
        <v/>
      </c>
      <c r="AT2244" s="20">
        <f t="shared" si="482"/>
        <v>-8774.1</v>
      </c>
    </row>
    <row r="2245" spans="1:46" ht="33.75">
      <c r="A2245" s="54">
        <v>7173</v>
      </c>
      <c r="B2245" s="54" t="s">
        <v>1941</v>
      </c>
      <c r="C2245" s="58" t="s">
        <v>3043</v>
      </c>
      <c r="D2245" s="79">
        <v>7</v>
      </c>
      <c r="E2245" s="79">
        <v>7</v>
      </c>
      <c r="F2245" s="80">
        <v>682.43</v>
      </c>
      <c r="G2245" s="80">
        <v>97.49</v>
      </c>
      <c r="H2245" s="80">
        <v>682.43</v>
      </c>
      <c r="I2245" s="80" t="s">
        <v>28</v>
      </c>
      <c r="J2245" s="80" t="s">
        <v>28</v>
      </c>
      <c r="K2245" s="80">
        <v>97.49</v>
      </c>
      <c r="L2245" s="73">
        <f t="shared" si="483"/>
        <v>97.49</v>
      </c>
      <c r="M2245" s="73">
        <f t="shared" si="484"/>
        <v>131.69</v>
      </c>
      <c r="N2245" s="72" t="str">
        <f t="shared" si="485"/>
        <v>0921</v>
      </c>
      <c r="O2245" s="74">
        <f t="shared" si="486"/>
        <v>0</v>
      </c>
      <c r="P2245" s="72">
        <f t="shared" si="487"/>
        <v>0</v>
      </c>
      <c r="Q2245" s="74">
        <f t="shared" si="488"/>
        <v>7</v>
      </c>
      <c r="R2245" s="72" t="str">
        <f t="shared" si="489"/>
        <v/>
      </c>
      <c r="S2245" s="72" t="str">
        <f t="shared" si="490"/>
        <v/>
      </c>
      <c r="AT2245" s="20">
        <f t="shared" si="482"/>
        <v>-8774.1</v>
      </c>
    </row>
    <row r="2246" spans="1:46" ht="22.5">
      <c r="A2246" s="54">
        <v>7174</v>
      </c>
      <c r="B2246" s="54" t="s">
        <v>1947</v>
      </c>
      <c r="C2246" s="58" t="s">
        <v>3044</v>
      </c>
      <c r="D2246" s="79">
        <v>7</v>
      </c>
      <c r="E2246" s="79">
        <v>7</v>
      </c>
      <c r="F2246" s="80">
        <v>557.9</v>
      </c>
      <c r="G2246" s="80">
        <v>79.7</v>
      </c>
      <c r="H2246" s="80">
        <v>557.9</v>
      </c>
      <c r="I2246" s="80" t="s">
        <v>28</v>
      </c>
      <c r="J2246" s="80" t="s">
        <v>28</v>
      </c>
      <c r="K2246" s="80">
        <v>79.7</v>
      </c>
      <c r="L2246" s="73">
        <f t="shared" si="483"/>
        <v>79.7</v>
      </c>
      <c r="M2246" s="73">
        <f t="shared" si="484"/>
        <v>101.38</v>
      </c>
      <c r="N2246" s="72" t="str">
        <f t="shared" si="485"/>
        <v>1003</v>
      </c>
      <c r="O2246" s="74">
        <f t="shared" si="486"/>
        <v>0</v>
      </c>
      <c r="P2246" s="72">
        <f t="shared" si="487"/>
        <v>0</v>
      </c>
      <c r="Q2246" s="74">
        <f t="shared" si="488"/>
        <v>7</v>
      </c>
      <c r="R2246" s="72" t="str">
        <f t="shared" si="489"/>
        <v/>
      </c>
      <c r="S2246" s="72" t="str">
        <f t="shared" si="490"/>
        <v/>
      </c>
      <c r="AT2246" s="20">
        <f t="shared" si="482"/>
        <v>-7173</v>
      </c>
    </row>
    <row r="2247" spans="1:46" ht="22.5">
      <c r="A2247" s="54">
        <v>7174</v>
      </c>
      <c r="B2247" s="54" t="s">
        <v>1949</v>
      </c>
      <c r="C2247" s="58" t="s">
        <v>3044</v>
      </c>
      <c r="D2247" s="79">
        <v>7</v>
      </c>
      <c r="E2247" s="79">
        <v>7</v>
      </c>
      <c r="F2247" s="80">
        <v>557.9</v>
      </c>
      <c r="G2247" s="80">
        <v>79.7</v>
      </c>
      <c r="H2247" s="80">
        <v>557.9</v>
      </c>
      <c r="I2247" s="80" t="s">
        <v>28</v>
      </c>
      <c r="J2247" s="80" t="s">
        <v>28</v>
      </c>
      <c r="K2247" s="80">
        <v>79.7</v>
      </c>
      <c r="L2247" s="73">
        <f t="shared" si="483"/>
        <v>79.7</v>
      </c>
      <c r="M2247" s="73">
        <f t="shared" si="484"/>
        <v>101.38</v>
      </c>
      <c r="N2247" s="72" t="str">
        <f t="shared" si="485"/>
        <v>1003</v>
      </c>
      <c r="O2247" s="74">
        <f t="shared" si="486"/>
        <v>0</v>
      </c>
      <c r="P2247" s="72">
        <f t="shared" si="487"/>
        <v>0</v>
      </c>
      <c r="Q2247" s="74">
        <f t="shared" si="488"/>
        <v>7</v>
      </c>
      <c r="R2247" s="72" t="str">
        <f t="shared" si="489"/>
        <v/>
      </c>
      <c r="S2247" s="72" t="str">
        <f t="shared" si="490"/>
        <v/>
      </c>
      <c r="AT2247" s="20">
        <f t="shared" si="482"/>
        <v>-7173</v>
      </c>
    </row>
    <row r="2248" spans="1:46" ht="22.5">
      <c r="A2248" s="54">
        <v>7174</v>
      </c>
      <c r="B2248" s="54" t="s">
        <v>1951</v>
      </c>
      <c r="C2248" s="58" t="s">
        <v>3044</v>
      </c>
      <c r="D2248" s="79">
        <v>7</v>
      </c>
      <c r="E2248" s="79">
        <v>7</v>
      </c>
      <c r="F2248" s="80">
        <v>557.9</v>
      </c>
      <c r="G2248" s="80">
        <v>79.7</v>
      </c>
      <c r="H2248" s="80">
        <v>557.9</v>
      </c>
      <c r="I2248" s="80" t="s">
        <v>28</v>
      </c>
      <c r="J2248" s="80" t="s">
        <v>28</v>
      </c>
      <c r="K2248" s="80">
        <v>79.7</v>
      </c>
      <c r="L2248" s="73">
        <f t="shared" si="483"/>
        <v>79.7</v>
      </c>
      <c r="M2248" s="73">
        <f t="shared" si="484"/>
        <v>101.38</v>
      </c>
      <c r="N2248" s="72" t="str">
        <f t="shared" si="485"/>
        <v>1003</v>
      </c>
      <c r="O2248" s="74">
        <f t="shared" si="486"/>
        <v>0</v>
      </c>
      <c r="P2248" s="72">
        <f t="shared" si="487"/>
        <v>0</v>
      </c>
      <c r="Q2248" s="74">
        <f t="shared" si="488"/>
        <v>7</v>
      </c>
      <c r="R2248" s="72" t="str">
        <f t="shared" si="489"/>
        <v/>
      </c>
      <c r="S2248" s="72" t="str">
        <f t="shared" si="490"/>
        <v/>
      </c>
      <c r="AT2248" s="20">
        <f t="shared" si="482"/>
        <v>-7173</v>
      </c>
    </row>
    <row r="2249" spans="1:46" ht="22.5">
      <c r="A2249" s="54">
        <v>7174</v>
      </c>
      <c r="B2249" s="54" t="s">
        <v>1953</v>
      </c>
      <c r="C2249" s="58" t="s">
        <v>3044</v>
      </c>
      <c r="D2249" s="79">
        <v>7</v>
      </c>
      <c r="E2249" s="79">
        <v>7</v>
      </c>
      <c r="F2249" s="80">
        <v>557.9</v>
      </c>
      <c r="G2249" s="80">
        <v>79.7</v>
      </c>
      <c r="H2249" s="80">
        <v>557.9</v>
      </c>
      <c r="I2249" s="80" t="s">
        <v>28</v>
      </c>
      <c r="J2249" s="80" t="s">
        <v>28</v>
      </c>
      <c r="K2249" s="80">
        <v>79.7</v>
      </c>
      <c r="L2249" s="73">
        <f t="shared" si="483"/>
        <v>79.7</v>
      </c>
      <c r="M2249" s="73">
        <f t="shared" si="484"/>
        <v>101.38</v>
      </c>
      <c r="N2249" s="72" t="str">
        <f t="shared" si="485"/>
        <v>1003</v>
      </c>
      <c r="O2249" s="74">
        <f t="shared" si="486"/>
        <v>0</v>
      </c>
      <c r="P2249" s="72">
        <f t="shared" si="487"/>
        <v>0</v>
      </c>
      <c r="Q2249" s="74">
        <f t="shared" si="488"/>
        <v>7</v>
      </c>
      <c r="R2249" s="72" t="str">
        <f t="shared" si="489"/>
        <v/>
      </c>
      <c r="S2249" s="72" t="str">
        <f t="shared" si="490"/>
        <v/>
      </c>
      <c r="AT2249" s="20">
        <f t="shared" si="482"/>
        <v>-7173</v>
      </c>
    </row>
    <row r="2250" spans="1:46" ht="22.5">
      <c r="A2250" s="54">
        <v>7175</v>
      </c>
      <c r="B2250" s="54" t="s">
        <v>1955</v>
      </c>
      <c r="C2250" s="58" t="s">
        <v>3045</v>
      </c>
      <c r="D2250" s="79">
        <v>7</v>
      </c>
      <c r="E2250" s="79">
        <v>7</v>
      </c>
      <c r="F2250" s="80">
        <v>644.34</v>
      </c>
      <c r="G2250" s="80">
        <v>92.05</v>
      </c>
      <c r="H2250" s="80">
        <v>644.34</v>
      </c>
      <c r="I2250" s="80" t="s">
        <v>28</v>
      </c>
      <c r="J2250" s="80" t="s">
        <v>28</v>
      </c>
      <c r="K2250" s="80">
        <v>92.05</v>
      </c>
      <c r="L2250" s="73">
        <f t="shared" si="483"/>
        <v>92.05</v>
      </c>
      <c r="M2250" s="73">
        <f t="shared" si="484"/>
        <v>101.38</v>
      </c>
      <c r="N2250" s="72" t="str">
        <f t="shared" si="485"/>
        <v>1003</v>
      </c>
      <c r="O2250" s="74">
        <f t="shared" si="486"/>
        <v>0</v>
      </c>
      <c r="P2250" s="72">
        <f t="shared" si="487"/>
        <v>0</v>
      </c>
      <c r="Q2250" s="74">
        <f t="shared" si="488"/>
        <v>7</v>
      </c>
      <c r="R2250" s="72" t="str">
        <f t="shared" si="489"/>
        <v/>
      </c>
      <c r="S2250" s="72" t="str">
        <f t="shared" si="490"/>
        <v/>
      </c>
      <c r="AT2250" s="20">
        <f t="shared" si="482"/>
        <v>-8284.5</v>
      </c>
    </row>
    <row r="2251" spans="1:46" ht="22.5">
      <c r="A2251" s="54">
        <v>7175</v>
      </c>
      <c r="B2251" s="54" t="s">
        <v>1961</v>
      </c>
      <c r="C2251" s="58" t="s">
        <v>3045</v>
      </c>
      <c r="D2251" s="79">
        <v>7</v>
      </c>
      <c r="E2251" s="79">
        <v>7</v>
      </c>
      <c r="F2251" s="80">
        <v>644.34</v>
      </c>
      <c r="G2251" s="80">
        <v>92.05</v>
      </c>
      <c r="H2251" s="80">
        <v>644.34</v>
      </c>
      <c r="I2251" s="80" t="s">
        <v>28</v>
      </c>
      <c r="J2251" s="80" t="s">
        <v>28</v>
      </c>
      <c r="K2251" s="80">
        <v>92.05</v>
      </c>
      <c r="L2251" s="73">
        <f t="shared" si="483"/>
        <v>92.05</v>
      </c>
      <c r="M2251" s="73">
        <f t="shared" si="484"/>
        <v>101.38</v>
      </c>
      <c r="N2251" s="72" t="str">
        <f t="shared" si="485"/>
        <v>1003</v>
      </c>
      <c r="O2251" s="74">
        <f t="shared" si="486"/>
        <v>0</v>
      </c>
      <c r="P2251" s="72">
        <f t="shared" si="487"/>
        <v>0</v>
      </c>
      <c r="Q2251" s="74">
        <f t="shared" si="488"/>
        <v>7</v>
      </c>
      <c r="R2251" s="72" t="str">
        <f t="shared" si="489"/>
        <v/>
      </c>
      <c r="S2251" s="72" t="str">
        <f t="shared" si="490"/>
        <v/>
      </c>
      <c r="AT2251" s="20">
        <f t="shared" ref="AT2251:AT2314" si="491">AS2251+(AI2251-90)*L2251</f>
        <v>-8284.5</v>
      </c>
    </row>
    <row r="2252" spans="1:46" ht="22.5">
      <c r="A2252" s="54">
        <v>7175</v>
      </c>
      <c r="B2252" s="54" t="s">
        <v>1959</v>
      </c>
      <c r="C2252" s="58" t="s">
        <v>3045</v>
      </c>
      <c r="D2252" s="79">
        <v>7</v>
      </c>
      <c r="E2252" s="79">
        <v>7</v>
      </c>
      <c r="F2252" s="80">
        <v>644.34</v>
      </c>
      <c r="G2252" s="80">
        <v>92.05</v>
      </c>
      <c r="H2252" s="80">
        <v>644.34</v>
      </c>
      <c r="I2252" s="80" t="s">
        <v>28</v>
      </c>
      <c r="J2252" s="80" t="s">
        <v>28</v>
      </c>
      <c r="K2252" s="80">
        <v>92.05</v>
      </c>
      <c r="L2252" s="73">
        <f t="shared" si="483"/>
        <v>92.05</v>
      </c>
      <c r="M2252" s="73">
        <f t="shared" si="484"/>
        <v>101.38</v>
      </c>
      <c r="N2252" s="72" t="str">
        <f t="shared" si="485"/>
        <v>1003</v>
      </c>
      <c r="O2252" s="74">
        <f t="shared" si="486"/>
        <v>0</v>
      </c>
      <c r="P2252" s="72">
        <f t="shared" si="487"/>
        <v>0</v>
      </c>
      <c r="Q2252" s="74">
        <f t="shared" si="488"/>
        <v>7</v>
      </c>
      <c r="R2252" s="72" t="str">
        <f t="shared" si="489"/>
        <v/>
      </c>
      <c r="S2252" s="72" t="str">
        <f t="shared" si="490"/>
        <v/>
      </c>
      <c r="AT2252" s="20">
        <f t="shared" si="491"/>
        <v>-8284.5</v>
      </c>
    </row>
    <row r="2253" spans="1:46" ht="22.5">
      <c r="A2253" s="54">
        <v>7175</v>
      </c>
      <c r="B2253" s="54" t="s">
        <v>1957</v>
      </c>
      <c r="C2253" s="58" t="s">
        <v>3045</v>
      </c>
      <c r="D2253" s="79">
        <v>7</v>
      </c>
      <c r="E2253" s="79">
        <v>7</v>
      </c>
      <c r="F2253" s="80">
        <v>644.34</v>
      </c>
      <c r="G2253" s="80">
        <v>92.05</v>
      </c>
      <c r="H2253" s="80">
        <v>644.34</v>
      </c>
      <c r="I2253" s="80" t="s">
        <v>28</v>
      </c>
      <c r="J2253" s="80" t="s">
        <v>28</v>
      </c>
      <c r="K2253" s="80">
        <v>92.05</v>
      </c>
      <c r="L2253" s="73">
        <f t="shared" si="483"/>
        <v>92.05</v>
      </c>
      <c r="M2253" s="73">
        <f t="shared" si="484"/>
        <v>101.38</v>
      </c>
      <c r="N2253" s="72" t="str">
        <f t="shared" si="485"/>
        <v>1003</v>
      </c>
      <c r="O2253" s="74">
        <f t="shared" si="486"/>
        <v>0</v>
      </c>
      <c r="P2253" s="72">
        <f t="shared" si="487"/>
        <v>0</v>
      </c>
      <c r="Q2253" s="74">
        <f t="shared" si="488"/>
        <v>7</v>
      </c>
      <c r="R2253" s="72" t="str">
        <f t="shared" si="489"/>
        <v/>
      </c>
      <c r="S2253" s="72" t="str">
        <f t="shared" si="490"/>
        <v/>
      </c>
      <c r="AT2253" s="20">
        <f t="shared" si="491"/>
        <v>-8284.5</v>
      </c>
    </row>
    <row r="2254" spans="1:46" ht="22.5">
      <c r="A2254" s="54">
        <v>7176</v>
      </c>
      <c r="B2254" s="54" t="s">
        <v>1965</v>
      </c>
      <c r="C2254" s="58" t="s">
        <v>3046</v>
      </c>
      <c r="D2254" s="79">
        <v>7</v>
      </c>
      <c r="E2254" s="79">
        <v>7</v>
      </c>
      <c r="F2254" s="80">
        <v>632.79</v>
      </c>
      <c r="G2254" s="80">
        <v>90.4</v>
      </c>
      <c r="H2254" s="80">
        <v>632.79</v>
      </c>
      <c r="I2254" s="80" t="s">
        <v>28</v>
      </c>
      <c r="J2254" s="80" t="s">
        <v>28</v>
      </c>
      <c r="K2254" s="80">
        <v>90.4</v>
      </c>
      <c r="L2254" s="73">
        <f t="shared" si="483"/>
        <v>90.4</v>
      </c>
      <c r="M2254" s="73">
        <f t="shared" si="484"/>
        <v>101.38</v>
      </c>
      <c r="N2254" s="72" t="str">
        <f t="shared" si="485"/>
        <v>1003</v>
      </c>
      <c r="O2254" s="74">
        <f t="shared" si="486"/>
        <v>0</v>
      </c>
      <c r="P2254" s="72">
        <f t="shared" si="487"/>
        <v>0</v>
      </c>
      <c r="Q2254" s="74">
        <f t="shared" si="488"/>
        <v>7</v>
      </c>
      <c r="R2254" s="72" t="str">
        <f t="shared" si="489"/>
        <v/>
      </c>
      <c r="S2254" s="72" t="str">
        <f t="shared" si="490"/>
        <v/>
      </c>
      <c r="AT2254" s="20">
        <f t="shared" si="491"/>
        <v>-8136.0000000000009</v>
      </c>
    </row>
    <row r="2255" spans="1:46" ht="22.5">
      <c r="A2255" s="54">
        <v>7176</v>
      </c>
      <c r="B2255" s="54" t="s">
        <v>1963</v>
      </c>
      <c r="C2255" s="58" t="s">
        <v>3046</v>
      </c>
      <c r="D2255" s="79">
        <v>7</v>
      </c>
      <c r="E2255" s="79">
        <v>7</v>
      </c>
      <c r="F2255" s="80">
        <v>632.79</v>
      </c>
      <c r="G2255" s="80">
        <v>90.4</v>
      </c>
      <c r="H2255" s="80">
        <v>632.79</v>
      </c>
      <c r="I2255" s="80" t="s">
        <v>28</v>
      </c>
      <c r="J2255" s="80" t="s">
        <v>28</v>
      </c>
      <c r="K2255" s="80">
        <v>90.4</v>
      </c>
      <c r="L2255" s="73">
        <f t="shared" si="483"/>
        <v>90.4</v>
      </c>
      <c r="M2255" s="73">
        <f t="shared" si="484"/>
        <v>101.38</v>
      </c>
      <c r="N2255" s="72" t="str">
        <f t="shared" si="485"/>
        <v>1003</v>
      </c>
      <c r="O2255" s="74">
        <f t="shared" si="486"/>
        <v>0</v>
      </c>
      <c r="P2255" s="72">
        <f t="shared" si="487"/>
        <v>0</v>
      </c>
      <c r="Q2255" s="74">
        <f t="shared" si="488"/>
        <v>7</v>
      </c>
      <c r="R2255" s="72" t="str">
        <f t="shared" si="489"/>
        <v/>
      </c>
      <c r="S2255" s="72" t="str">
        <f t="shared" si="490"/>
        <v/>
      </c>
      <c r="AT2255" s="20">
        <f t="shared" si="491"/>
        <v>-8136.0000000000009</v>
      </c>
    </row>
    <row r="2256" spans="1:46" ht="22.5">
      <c r="A2256" s="54">
        <v>7176</v>
      </c>
      <c r="B2256" s="54" t="s">
        <v>1969</v>
      </c>
      <c r="C2256" s="58" t="s">
        <v>3046</v>
      </c>
      <c r="D2256" s="79">
        <v>7</v>
      </c>
      <c r="E2256" s="79">
        <v>7</v>
      </c>
      <c r="F2256" s="80">
        <v>632.79</v>
      </c>
      <c r="G2256" s="80">
        <v>90.4</v>
      </c>
      <c r="H2256" s="80">
        <v>632.79</v>
      </c>
      <c r="I2256" s="80" t="s">
        <v>28</v>
      </c>
      <c r="J2256" s="80" t="s">
        <v>28</v>
      </c>
      <c r="K2256" s="80">
        <v>90.4</v>
      </c>
      <c r="L2256" s="73">
        <f t="shared" si="483"/>
        <v>90.4</v>
      </c>
      <c r="M2256" s="73">
        <f t="shared" si="484"/>
        <v>101.38</v>
      </c>
      <c r="N2256" s="72" t="str">
        <f t="shared" si="485"/>
        <v>1003</v>
      </c>
      <c r="O2256" s="74">
        <f t="shared" si="486"/>
        <v>0</v>
      </c>
      <c r="P2256" s="72">
        <f t="shared" si="487"/>
        <v>0</v>
      </c>
      <c r="Q2256" s="74">
        <f t="shared" si="488"/>
        <v>7</v>
      </c>
      <c r="R2256" s="72" t="str">
        <f t="shared" si="489"/>
        <v/>
      </c>
      <c r="S2256" s="72" t="str">
        <f t="shared" si="490"/>
        <v/>
      </c>
      <c r="AT2256" s="20">
        <f t="shared" si="491"/>
        <v>-8136.0000000000009</v>
      </c>
    </row>
    <row r="2257" spans="1:46" ht="22.5">
      <c r="A2257" s="54">
        <v>7176</v>
      </c>
      <c r="B2257" s="54" t="s">
        <v>1967</v>
      </c>
      <c r="C2257" s="58" t="s">
        <v>3046</v>
      </c>
      <c r="D2257" s="79">
        <v>7</v>
      </c>
      <c r="E2257" s="79">
        <v>7</v>
      </c>
      <c r="F2257" s="80">
        <v>632.79</v>
      </c>
      <c r="G2257" s="80">
        <v>90.4</v>
      </c>
      <c r="H2257" s="80">
        <v>632.79</v>
      </c>
      <c r="I2257" s="80" t="s">
        <v>28</v>
      </c>
      <c r="J2257" s="80" t="s">
        <v>28</v>
      </c>
      <c r="K2257" s="80">
        <v>90.4</v>
      </c>
      <c r="L2257" s="73">
        <f t="shared" si="483"/>
        <v>90.4</v>
      </c>
      <c r="M2257" s="73">
        <f t="shared" si="484"/>
        <v>101.38</v>
      </c>
      <c r="N2257" s="72" t="str">
        <f t="shared" si="485"/>
        <v>1003</v>
      </c>
      <c r="O2257" s="74">
        <f t="shared" si="486"/>
        <v>0</v>
      </c>
      <c r="P2257" s="72">
        <f t="shared" si="487"/>
        <v>0</v>
      </c>
      <c r="Q2257" s="74">
        <f t="shared" si="488"/>
        <v>7</v>
      </c>
      <c r="R2257" s="72" t="str">
        <f t="shared" si="489"/>
        <v/>
      </c>
      <c r="S2257" s="72" t="str">
        <f t="shared" si="490"/>
        <v/>
      </c>
      <c r="AT2257" s="20">
        <f t="shared" si="491"/>
        <v>-8136.0000000000009</v>
      </c>
    </row>
    <row r="2258" spans="1:46" ht="22.5">
      <c r="A2258" s="54">
        <v>7177</v>
      </c>
      <c r="B2258" s="54" t="s">
        <v>1977</v>
      </c>
      <c r="C2258" s="58" t="s">
        <v>3047</v>
      </c>
      <c r="D2258" s="79">
        <v>7</v>
      </c>
      <c r="E2258" s="79">
        <v>7</v>
      </c>
      <c r="F2258" s="80">
        <v>609.48</v>
      </c>
      <c r="G2258" s="80">
        <v>87.07</v>
      </c>
      <c r="H2258" s="80">
        <v>609.48</v>
      </c>
      <c r="I2258" s="80" t="s">
        <v>28</v>
      </c>
      <c r="J2258" s="80" t="s">
        <v>28</v>
      </c>
      <c r="K2258" s="80">
        <v>87.07</v>
      </c>
      <c r="L2258" s="73">
        <f t="shared" si="483"/>
        <v>87.07</v>
      </c>
      <c r="M2258" s="73">
        <f t="shared" si="484"/>
        <v>101.38</v>
      </c>
      <c r="N2258" s="72" t="str">
        <f t="shared" si="485"/>
        <v>1003</v>
      </c>
      <c r="O2258" s="74">
        <f t="shared" si="486"/>
        <v>0</v>
      </c>
      <c r="P2258" s="72">
        <f t="shared" si="487"/>
        <v>0</v>
      </c>
      <c r="Q2258" s="74">
        <f t="shared" si="488"/>
        <v>7</v>
      </c>
      <c r="R2258" s="72" t="str">
        <f t="shared" si="489"/>
        <v/>
      </c>
      <c r="S2258" s="72" t="str">
        <f t="shared" si="490"/>
        <v/>
      </c>
      <c r="AT2258" s="20">
        <f t="shared" si="491"/>
        <v>-7836.2999999999993</v>
      </c>
    </row>
    <row r="2259" spans="1:46" ht="22.5">
      <c r="A2259" s="54">
        <v>7177</v>
      </c>
      <c r="B2259" s="54" t="s">
        <v>1971</v>
      </c>
      <c r="C2259" s="58" t="s">
        <v>3047</v>
      </c>
      <c r="D2259" s="79">
        <v>7</v>
      </c>
      <c r="E2259" s="79">
        <v>7</v>
      </c>
      <c r="F2259" s="80">
        <v>609.48</v>
      </c>
      <c r="G2259" s="80">
        <v>87.07</v>
      </c>
      <c r="H2259" s="80">
        <v>609.48</v>
      </c>
      <c r="I2259" s="80" t="s">
        <v>28</v>
      </c>
      <c r="J2259" s="80" t="s">
        <v>28</v>
      </c>
      <c r="K2259" s="80">
        <v>87.07</v>
      </c>
      <c r="L2259" s="73">
        <f t="shared" si="483"/>
        <v>87.07</v>
      </c>
      <c r="M2259" s="73">
        <f t="shared" si="484"/>
        <v>101.38</v>
      </c>
      <c r="N2259" s="72" t="str">
        <f t="shared" si="485"/>
        <v>1003</v>
      </c>
      <c r="O2259" s="74">
        <f t="shared" si="486"/>
        <v>0</v>
      </c>
      <c r="P2259" s="72">
        <f t="shared" si="487"/>
        <v>0</v>
      </c>
      <c r="Q2259" s="74">
        <f t="shared" si="488"/>
        <v>7</v>
      </c>
      <c r="R2259" s="72" t="str">
        <f t="shared" si="489"/>
        <v/>
      </c>
      <c r="S2259" s="72" t="str">
        <f t="shared" si="490"/>
        <v/>
      </c>
      <c r="AT2259" s="20">
        <f t="shared" si="491"/>
        <v>-7836.2999999999993</v>
      </c>
    </row>
    <row r="2260" spans="1:46" ht="22.5">
      <c r="A2260" s="54">
        <v>7177</v>
      </c>
      <c r="B2260" s="54" t="s">
        <v>1973</v>
      </c>
      <c r="C2260" s="58" t="s">
        <v>3047</v>
      </c>
      <c r="D2260" s="79">
        <v>7</v>
      </c>
      <c r="E2260" s="79">
        <v>7</v>
      </c>
      <c r="F2260" s="80">
        <v>609.48</v>
      </c>
      <c r="G2260" s="80">
        <v>87.07</v>
      </c>
      <c r="H2260" s="80">
        <v>609.48</v>
      </c>
      <c r="I2260" s="80" t="s">
        <v>28</v>
      </c>
      <c r="J2260" s="80" t="s">
        <v>28</v>
      </c>
      <c r="K2260" s="80">
        <v>87.07</v>
      </c>
      <c r="L2260" s="73">
        <f t="shared" si="483"/>
        <v>87.07</v>
      </c>
      <c r="M2260" s="73">
        <f t="shared" si="484"/>
        <v>101.38</v>
      </c>
      <c r="N2260" s="72" t="str">
        <f t="shared" si="485"/>
        <v>1003</v>
      </c>
      <c r="O2260" s="74">
        <f t="shared" si="486"/>
        <v>0</v>
      </c>
      <c r="P2260" s="72">
        <f t="shared" si="487"/>
        <v>0</v>
      </c>
      <c r="Q2260" s="74">
        <f t="shared" si="488"/>
        <v>7</v>
      </c>
      <c r="R2260" s="72" t="str">
        <f t="shared" si="489"/>
        <v/>
      </c>
      <c r="S2260" s="72" t="str">
        <f t="shared" si="490"/>
        <v/>
      </c>
      <c r="AT2260" s="20">
        <f t="shared" si="491"/>
        <v>-7836.2999999999993</v>
      </c>
    </row>
    <row r="2261" spans="1:46" ht="22.5">
      <c r="A2261" s="54">
        <v>7177</v>
      </c>
      <c r="B2261" s="54" t="s">
        <v>1975</v>
      </c>
      <c r="C2261" s="58" t="s">
        <v>3047</v>
      </c>
      <c r="D2261" s="79">
        <v>7</v>
      </c>
      <c r="E2261" s="79">
        <v>7</v>
      </c>
      <c r="F2261" s="80">
        <v>609.48</v>
      </c>
      <c r="G2261" s="80">
        <v>87.07</v>
      </c>
      <c r="H2261" s="80">
        <v>609.48</v>
      </c>
      <c r="I2261" s="80" t="s">
        <v>28</v>
      </c>
      <c r="J2261" s="80" t="s">
        <v>28</v>
      </c>
      <c r="K2261" s="80">
        <v>87.07</v>
      </c>
      <c r="L2261" s="73">
        <f t="shared" si="483"/>
        <v>87.07</v>
      </c>
      <c r="M2261" s="73">
        <f t="shared" si="484"/>
        <v>101.38</v>
      </c>
      <c r="N2261" s="72" t="str">
        <f t="shared" si="485"/>
        <v>1003</v>
      </c>
      <c r="O2261" s="74">
        <f t="shared" si="486"/>
        <v>0</v>
      </c>
      <c r="P2261" s="72">
        <f t="shared" si="487"/>
        <v>0</v>
      </c>
      <c r="Q2261" s="74">
        <f t="shared" si="488"/>
        <v>7</v>
      </c>
      <c r="R2261" s="72" t="str">
        <f t="shared" si="489"/>
        <v/>
      </c>
      <c r="S2261" s="72" t="str">
        <f t="shared" si="490"/>
        <v/>
      </c>
      <c r="AT2261" s="20">
        <f t="shared" si="491"/>
        <v>-7836.2999999999993</v>
      </c>
    </row>
    <row r="2262" spans="1:46" ht="22.5">
      <c r="A2262" s="54">
        <v>7178</v>
      </c>
      <c r="B2262" s="54" t="s">
        <v>1993</v>
      </c>
      <c r="C2262" s="58" t="s">
        <v>3048</v>
      </c>
      <c r="D2262" s="79">
        <v>7</v>
      </c>
      <c r="E2262" s="79">
        <v>7</v>
      </c>
      <c r="F2262" s="80">
        <v>972.18</v>
      </c>
      <c r="G2262" s="80">
        <v>138.88</v>
      </c>
      <c r="H2262" s="80">
        <v>972.18</v>
      </c>
      <c r="I2262" s="80" t="s">
        <v>28</v>
      </c>
      <c r="J2262" s="80" t="s">
        <v>28</v>
      </c>
      <c r="K2262" s="80">
        <v>138.88</v>
      </c>
      <c r="L2262" s="73">
        <f t="shared" si="483"/>
        <v>138.88</v>
      </c>
      <c r="M2262" s="73">
        <f t="shared" si="484"/>
        <v>86.87</v>
      </c>
      <c r="N2262" s="72" t="str">
        <f t="shared" si="485"/>
        <v>1006</v>
      </c>
      <c r="O2262" s="74">
        <f t="shared" si="486"/>
        <v>0</v>
      </c>
      <c r="P2262" s="72">
        <f t="shared" si="487"/>
        <v>0</v>
      </c>
      <c r="Q2262" s="74">
        <f t="shared" si="488"/>
        <v>7</v>
      </c>
      <c r="R2262" s="72" t="str">
        <f t="shared" si="489"/>
        <v/>
      </c>
      <c r="S2262" s="72" t="str">
        <f t="shared" si="490"/>
        <v/>
      </c>
      <c r="AT2262" s="20">
        <f t="shared" si="491"/>
        <v>-12499.199999999999</v>
      </c>
    </row>
    <row r="2263" spans="1:46" ht="22.5">
      <c r="A2263" s="54">
        <v>7178</v>
      </c>
      <c r="B2263" s="54" t="s">
        <v>1991</v>
      </c>
      <c r="C2263" s="58" t="s">
        <v>3048</v>
      </c>
      <c r="D2263" s="79">
        <v>7</v>
      </c>
      <c r="E2263" s="79">
        <v>7</v>
      </c>
      <c r="F2263" s="80">
        <v>972.18</v>
      </c>
      <c r="G2263" s="80">
        <v>138.88</v>
      </c>
      <c r="H2263" s="80">
        <v>972.18</v>
      </c>
      <c r="I2263" s="80" t="s">
        <v>28</v>
      </c>
      <c r="J2263" s="80" t="s">
        <v>28</v>
      </c>
      <c r="K2263" s="80">
        <v>138.88</v>
      </c>
      <c r="L2263" s="73">
        <f t="shared" si="483"/>
        <v>138.88</v>
      </c>
      <c r="M2263" s="73">
        <f t="shared" si="484"/>
        <v>86.87</v>
      </c>
      <c r="N2263" s="72" t="str">
        <f t="shared" si="485"/>
        <v>1006</v>
      </c>
      <c r="O2263" s="74">
        <f t="shared" si="486"/>
        <v>0</v>
      </c>
      <c r="P2263" s="72">
        <f t="shared" si="487"/>
        <v>0</v>
      </c>
      <c r="Q2263" s="74">
        <f t="shared" si="488"/>
        <v>7</v>
      </c>
      <c r="R2263" s="72" t="str">
        <f t="shared" si="489"/>
        <v/>
      </c>
      <c r="S2263" s="72" t="str">
        <f t="shared" si="490"/>
        <v/>
      </c>
      <c r="AT2263" s="20">
        <f t="shared" si="491"/>
        <v>-12499.199999999999</v>
      </c>
    </row>
    <row r="2264" spans="1:46" ht="22.5">
      <c r="A2264" s="54">
        <v>7178</v>
      </c>
      <c r="B2264" s="54" t="s">
        <v>1989</v>
      </c>
      <c r="C2264" s="58" t="s">
        <v>3048</v>
      </c>
      <c r="D2264" s="79">
        <v>7</v>
      </c>
      <c r="E2264" s="79">
        <v>7</v>
      </c>
      <c r="F2264" s="80">
        <v>972.18</v>
      </c>
      <c r="G2264" s="80">
        <v>138.88</v>
      </c>
      <c r="H2264" s="80">
        <v>972.18</v>
      </c>
      <c r="I2264" s="80" t="s">
        <v>28</v>
      </c>
      <c r="J2264" s="80" t="s">
        <v>28</v>
      </c>
      <c r="K2264" s="80">
        <v>138.88</v>
      </c>
      <c r="L2264" s="73">
        <f t="shared" si="483"/>
        <v>138.88</v>
      </c>
      <c r="M2264" s="73">
        <f t="shared" si="484"/>
        <v>86.87</v>
      </c>
      <c r="N2264" s="72" t="str">
        <f t="shared" si="485"/>
        <v>1006</v>
      </c>
      <c r="O2264" s="74">
        <f t="shared" si="486"/>
        <v>0</v>
      </c>
      <c r="P2264" s="72">
        <f t="shared" si="487"/>
        <v>0</v>
      </c>
      <c r="Q2264" s="74">
        <f t="shared" si="488"/>
        <v>7</v>
      </c>
      <c r="R2264" s="72" t="str">
        <f t="shared" si="489"/>
        <v/>
      </c>
      <c r="S2264" s="72" t="str">
        <f t="shared" si="490"/>
        <v/>
      </c>
      <c r="AT2264" s="20">
        <f t="shared" si="491"/>
        <v>-12499.199999999999</v>
      </c>
    </row>
    <row r="2265" spans="1:46" ht="22.5">
      <c r="A2265" s="54">
        <v>7178</v>
      </c>
      <c r="B2265" s="54" t="s">
        <v>1987</v>
      </c>
      <c r="C2265" s="58" t="s">
        <v>3048</v>
      </c>
      <c r="D2265" s="79">
        <v>7</v>
      </c>
      <c r="E2265" s="79">
        <v>7</v>
      </c>
      <c r="F2265" s="80">
        <v>972.18</v>
      </c>
      <c r="G2265" s="80">
        <v>138.88</v>
      </c>
      <c r="H2265" s="80">
        <v>972.18</v>
      </c>
      <c r="I2265" s="80" t="s">
        <v>28</v>
      </c>
      <c r="J2265" s="80" t="s">
        <v>28</v>
      </c>
      <c r="K2265" s="80">
        <v>138.88</v>
      </c>
      <c r="L2265" s="73">
        <f t="shared" si="483"/>
        <v>138.88</v>
      </c>
      <c r="M2265" s="73">
        <f t="shared" si="484"/>
        <v>86.87</v>
      </c>
      <c r="N2265" s="72" t="str">
        <f t="shared" si="485"/>
        <v>1006</v>
      </c>
      <c r="O2265" s="74">
        <f t="shared" si="486"/>
        <v>0</v>
      </c>
      <c r="P2265" s="72">
        <f t="shared" si="487"/>
        <v>0</v>
      </c>
      <c r="Q2265" s="74">
        <f t="shared" si="488"/>
        <v>7</v>
      </c>
      <c r="R2265" s="72" t="str">
        <f t="shared" si="489"/>
        <v/>
      </c>
      <c r="S2265" s="72" t="str">
        <f t="shared" si="490"/>
        <v/>
      </c>
      <c r="AT2265" s="20">
        <f t="shared" si="491"/>
        <v>-12499.199999999999</v>
      </c>
    </row>
    <row r="2266" spans="1:46" ht="22.5">
      <c r="A2266" s="54">
        <v>7179</v>
      </c>
      <c r="B2266" s="54" t="s">
        <v>1995</v>
      </c>
      <c r="C2266" s="58" t="s">
        <v>3049</v>
      </c>
      <c r="D2266" s="79">
        <v>7</v>
      </c>
      <c r="E2266" s="79">
        <v>7</v>
      </c>
      <c r="F2266" s="80">
        <v>621.39</v>
      </c>
      <c r="G2266" s="80">
        <v>88.77</v>
      </c>
      <c r="H2266" s="80">
        <v>621.39</v>
      </c>
      <c r="I2266" s="80" t="s">
        <v>28</v>
      </c>
      <c r="J2266" s="80" t="s">
        <v>28</v>
      </c>
      <c r="K2266" s="80">
        <v>88.77</v>
      </c>
      <c r="L2266" s="73">
        <f t="shared" si="483"/>
        <v>88.77</v>
      </c>
      <c r="M2266" s="73">
        <f t="shared" si="484"/>
        <v>86.87</v>
      </c>
      <c r="N2266" s="72" t="str">
        <f t="shared" si="485"/>
        <v>1006</v>
      </c>
      <c r="O2266" s="74">
        <f t="shared" si="486"/>
        <v>0</v>
      </c>
      <c r="P2266" s="72">
        <f t="shared" si="487"/>
        <v>0</v>
      </c>
      <c r="Q2266" s="74">
        <f t="shared" si="488"/>
        <v>7</v>
      </c>
      <c r="R2266" s="72" t="str">
        <f t="shared" si="489"/>
        <v/>
      </c>
      <c r="S2266" s="72" t="str">
        <f t="shared" si="490"/>
        <v/>
      </c>
      <c r="AT2266" s="20">
        <f t="shared" si="491"/>
        <v>-7989.2999999999993</v>
      </c>
    </row>
    <row r="2267" spans="1:46" ht="22.5">
      <c r="A2267" s="54">
        <v>7179</v>
      </c>
      <c r="B2267" s="54" t="s">
        <v>1997</v>
      </c>
      <c r="C2267" s="58" t="s">
        <v>3049</v>
      </c>
      <c r="D2267" s="79">
        <v>7</v>
      </c>
      <c r="E2267" s="79">
        <v>7</v>
      </c>
      <c r="F2267" s="80">
        <v>621.39</v>
      </c>
      <c r="G2267" s="80">
        <v>88.77</v>
      </c>
      <c r="H2267" s="80">
        <v>621.39</v>
      </c>
      <c r="I2267" s="80" t="s">
        <v>28</v>
      </c>
      <c r="J2267" s="80" t="s">
        <v>28</v>
      </c>
      <c r="K2267" s="80">
        <v>88.77</v>
      </c>
      <c r="L2267" s="73">
        <f t="shared" si="483"/>
        <v>88.77</v>
      </c>
      <c r="M2267" s="73">
        <f t="shared" si="484"/>
        <v>86.87</v>
      </c>
      <c r="N2267" s="72" t="str">
        <f t="shared" si="485"/>
        <v>1006</v>
      </c>
      <c r="O2267" s="74">
        <f t="shared" si="486"/>
        <v>0</v>
      </c>
      <c r="P2267" s="72">
        <f t="shared" si="487"/>
        <v>0</v>
      </c>
      <c r="Q2267" s="74">
        <f t="shared" si="488"/>
        <v>7</v>
      </c>
      <c r="R2267" s="72" t="str">
        <f t="shared" si="489"/>
        <v/>
      </c>
      <c r="S2267" s="72" t="str">
        <f t="shared" si="490"/>
        <v/>
      </c>
      <c r="AT2267" s="20">
        <f t="shared" si="491"/>
        <v>-7989.2999999999993</v>
      </c>
    </row>
    <row r="2268" spans="1:46" ht="22.5">
      <c r="A2268" s="54">
        <v>7179</v>
      </c>
      <c r="B2268" s="54" t="s">
        <v>1999</v>
      </c>
      <c r="C2268" s="58" t="s">
        <v>3049</v>
      </c>
      <c r="D2268" s="79">
        <v>7</v>
      </c>
      <c r="E2268" s="79">
        <v>7</v>
      </c>
      <c r="F2268" s="80">
        <v>621.39</v>
      </c>
      <c r="G2268" s="80">
        <v>88.77</v>
      </c>
      <c r="H2268" s="80">
        <v>621.39</v>
      </c>
      <c r="I2268" s="80" t="s">
        <v>28</v>
      </c>
      <c r="J2268" s="80" t="s">
        <v>28</v>
      </c>
      <c r="K2268" s="80">
        <v>88.77</v>
      </c>
      <c r="L2268" s="73">
        <f t="shared" si="483"/>
        <v>88.77</v>
      </c>
      <c r="M2268" s="73">
        <f t="shared" si="484"/>
        <v>86.87</v>
      </c>
      <c r="N2268" s="72" t="str">
        <f t="shared" si="485"/>
        <v>1006</v>
      </c>
      <c r="O2268" s="74">
        <f t="shared" si="486"/>
        <v>0</v>
      </c>
      <c r="P2268" s="72">
        <f t="shared" si="487"/>
        <v>0</v>
      </c>
      <c r="Q2268" s="74">
        <f t="shared" si="488"/>
        <v>7</v>
      </c>
      <c r="R2268" s="72" t="str">
        <f t="shared" si="489"/>
        <v/>
      </c>
      <c r="S2268" s="72" t="str">
        <f t="shared" si="490"/>
        <v/>
      </c>
      <c r="AT2268" s="20">
        <f t="shared" si="491"/>
        <v>-7989.2999999999993</v>
      </c>
    </row>
    <row r="2269" spans="1:46" ht="22.5">
      <c r="A2269" s="54">
        <v>7179</v>
      </c>
      <c r="B2269" s="54" t="s">
        <v>2001</v>
      </c>
      <c r="C2269" s="58" t="s">
        <v>3049</v>
      </c>
      <c r="D2269" s="79">
        <v>7</v>
      </c>
      <c r="E2269" s="79">
        <v>7</v>
      </c>
      <c r="F2269" s="80">
        <v>621.39</v>
      </c>
      <c r="G2269" s="80">
        <v>88.77</v>
      </c>
      <c r="H2269" s="80">
        <v>621.39</v>
      </c>
      <c r="I2269" s="80" t="s">
        <v>28</v>
      </c>
      <c r="J2269" s="80" t="s">
        <v>28</v>
      </c>
      <c r="K2269" s="80">
        <v>88.77</v>
      </c>
      <c r="L2269" s="73">
        <f t="shared" si="483"/>
        <v>88.77</v>
      </c>
      <c r="M2269" s="73">
        <f t="shared" si="484"/>
        <v>86.87</v>
      </c>
      <c r="N2269" s="72" t="str">
        <f t="shared" si="485"/>
        <v>1006</v>
      </c>
      <c r="O2269" s="74">
        <f t="shared" si="486"/>
        <v>0</v>
      </c>
      <c r="P2269" s="72">
        <f t="shared" si="487"/>
        <v>0</v>
      </c>
      <c r="Q2269" s="74">
        <f t="shared" si="488"/>
        <v>7</v>
      </c>
      <c r="R2269" s="72" t="str">
        <f t="shared" si="489"/>
        <v/>
      </c>
      <c r="S2269" s="72" t="str">
        <f t="shared" si="490"/>
        <v/>
      </c>
      <c r="AT2269" s="20">
        <f t="shared" si="491"/>
        <v>-7989.2999999999993</v>
      </c>
    </row>
    <row r="2270" spans="1:46" ht="22.5">
      <c r="A2270" s="54">
        <v>7180</v>
      </c>
      <c r="B2270" s="54" t="s">
        <v>2003</v>
      </c>
      <c r="C2270" s="58" t="s">
        <v>3050</v>
      </c>
      <c r="D2270" s="79">
        <v>7</v>
      </c>
      <c r="E2270" s="79">
        <v>7</v>
      </c>
      <c r="F2270" s="80">
        <v>665.28</v>
      </c>
      <c r="G2270" s="80">
        <v>95.04</v>
      </c>
      <c r="H2270" s="80">
        <v>665.28</v>
      </c>
      <c r="I2270" s="80" t="s">
        <v>28</v>
      </c>
      <c r="J2270" s="80" t="s">
        <v>28</v>
      </c>
      <c r="K2270" s="80">
        <v>95.04</v>
      </c>
      <c r="L2270" s="73">
        <f t="shared" si="483"/>
        <v>95.04</v>
      </c>
      <c r="M2270" s="73">
        <f t="shared" si="484"/>
        <v>86.87</v>
      </c>
      <c r="N2270" s="72" t="str">
        <f t="shared" si="485"/>
        <v>1006</v>
      </c>
      <c r="O2270" s="74">
        <f t="shared" si="486"/>
        <v>0</v>
      </c>
      <c r="P2270" s="72">
        <f t="shared" si="487"/>
        <v>0</v>
      </c>
      <c r="Q2270" s="74">
        <f t="shared" si="488"/>
        <v>7</v>
      </c>
      <c r="R2270" s="72" t="str">
        <f t="shared" si="489"/>
        <v/>
      </c>
      <c r="S2270" s="72" t="str">
        <f t="shared" si="490"/>
        <v/>
      </c>
      <c r="AT2270" s="20">
        <f t="shared" si="491"/>
        <v>-8553.6</v>
      </c>
    </row>
    <row r="2271" spans="1:46" ht="22.5">
      <c r="A2271" s="54">
        <v>7180</v>
      </c>
      <c r="B2271" s="54" t="s">
        <v>2005</v>
      </c>
      <c r="C2271" s="58" t="s">
        <v>3050</v>
      </c>
      <c r="D2271" s="79">
        <v>7</v>
      </c>
      <c r="E2271" s="79">
        <v>7</v>
      </c>
      <c r="F2271" s="80">
        <v>665.28</v>
      </c>
      <c r="G2271" s="80">
        <v>95.04</v>
      </c>
      <c r="H2271" s="80">
        <v>665.28</v>
      </c>
      <c r="I2271" s="80" t="s">
        <v>28</v>
      </c>
      <c r="J2271" s="80" t="s">
        <v>28</v>
      </c>
      <c r="K2271" s="80">
        <v>95.04</v>
      </c>
      <c r="L2271" s="73">
        <f t="shared" si="483"/>
        <v>95.04</v>
      </c>
      <c r="M2271" s="73">
        <f t="shared" si="484"/>
        <v>86.87</v>
      </c>
      <c r="N2271" s="72" t="str">
        <f t="shared" si="485"/>
        <v>1006</v>
      </c>
      <c r="O2271" s="74">
        <f t="shared" si="486"/>
        <v>0</v>
      </c>
      <c r="P2271" s="72">
        <f t="shared" si="487"/>
        <v>0</v>
      </c>
      <c r="Q2271" s="74">
        <f t="shared" si="488"/>
        <v>7</v>
      </c>
      <c r="R2271" s="72" t="str">
        <f t="shared" si="489"/>
        <v/>
      </c>
      <c r="S2271" s="72" t="str">
        <f t="shared" si="490"/>
        <v/>
      </c>
      <c r="AT2271" s="20">
        <f t="shared" si="491"/>
        <v>-8553.6</v>
      </c>
    </row>
    <row r="2272" spans="1:46" ht="22.5">
      <c r="A2272" s="54">
        <v>7180</v>
      </c>
      <c r="B2272" s="54" t="s">
        <v>2009</v>
      </c>
      <c r="C2272" s="58" t="s">
        <v>3050</v>
      </c>
      <c r="D2272" s="79">
        <v>7</v>
      </c>
      <c r="E2272" s="79">
        <v>7</v>
      </c>
      <c r="F2272" s="80">
        <v>665.28</v>
      </c>
      <c r="G2272" s="80">
        <v>95.04</v>
      </c>
      <c r="H2272" s="80">
        <v>665.28</v>
      </c>
      <c r="I2272" s="80" t="s">
        <v>28</v>
      </c>
      <c r="J2272" s="80" t="s">
        <v>28</v>
      </c>
      <c r="K2272" s="80">
        <v>95.04</v>
      </c>
      <c r="L2272" s="73">
        <f t="shared" si="483"/>
        <v>95.04</v>
      </c>
      <c r="M2272" s="73">
        <f t="shared" si="484"/>
        <v>86.87</v>
      </c>
      <c r="N2272" s="72" t="str">
        <f t="shared" si="485"/>
        <v>1006</v>
      </c>
      <c r="O2272" s="74">
        <f t="shared" si="486"/>
        <v>0</v>
      </c>
      <c r="P2272" s="72">
        <f t="shared" si="487"/>
        <v>0</v>
      </c>
      <c r="Q2272" s="74">
        <f t="shared" si="488"/>
        <v>7</v>
      </c>
      <c r="R2272" s="72" t="str">
        <f t="shared" si="489"/>
        <v/>
      </c>
      <c r="S2272" s="72" t="str">
        <f t="shared" si="490"/>
        <v/>
      </c>
      <c r="AT2272" s="20">
        <f t="shared" si="491"/>
        <v>-8553.6</v>
      </c>
    </row>
    <row r="2273" spans="1:46" ht="22.5">
      <c r="A2273" s="54">
        <v>7180</v>
      </c>
      <c r="B2273" s="54" t="s">
        <v>2007</v>
      </c>
      <c r="C2273" s="58" t="s">
        <v>3050</v>
      </c>
      <c r="D2273" s="79">
        <v>7</v>
      </c>
      <c r="E2273" s="79">
        <v>7</v>
      </c>
      <c r="F2273" s="80">
        <v>665.28</v>
      </c>
      <c r="G2273" s="80">
        <v>95.04</v>
      </c>
      <c r="H2273" s="80">
        <v>665.28</v>
      </c>
      <c r="I2273" s="80" t="s">
        <v>28</v>
      </c>
      <c r="J2273" s="80" t="s">
        <v>28</v>
      </c>
      <c r="K2273" s="80">
        <v>95.04</v>
      </c>
      <c r="L2273" s="73">
        <f t="shared" si="483"/>
        <v>95.04</v>
      </c>
      <c r="M2273" s="73">
        <f t="shared" si="484"/>
        <v>86.87</v>
      </c>
      <c r="N2273" s="72" t="str">
        <f t="shared" si="485"/>
        <v>1006</v>
      </c>
      <c r="O2273" s="74">
        <f t="shared" si="486"/>
        <v>0</v>
      </c>
      <c r="P2273" s="72">
        <f t="shared" si="487"/>
        <v>0</v>
      </c>
      <c r="Q2273" s="74">
        <f t="shared" si="488"/>
        <v>7</v>
      </c>
      <c r="R2273" s="72" t="str">
        <f t="shared" si="489"/>
        <v/>
      </c>
      <c r="S2273" s="72" t="str">
        <f t="shared" si="490"/>
        <v/>
      </c>
      <c r="AT2273" s="20">
        <f t="shared" si="491"/>
        <v>-8553.6</v>
      </c>
    </row>
    <row r="2274" spans="1:46" ht="22.5">
      <c r="A2274" s="54">
        <v>7181</v>
      </c>
      <c r="B2274" s="54" t="s">
        <v>2017</v>
      </c>
      <c r="C2274" s="58" t="s">
        <v>3051</v>
      </c>
      <c r="D2274" s="79">
        <v>7</v>
      </c>
      <c r="E2274" s="79">
        <v>7</v>
      </c>
      <c r="F2274" s="80">
        <v>593.12</v>
      </c>
      <c r="G2274" s="80">
        <v>84.73</v>
      </c>
      <c r="H2274" s="80">
        <v>593.12</v>
      </c>
      <c r="I2274" s="80" t="s">
        <v>28</v>
      </c>
      <c r="J2274" s="80" t="s">
        <v>28</v>
      </c>
      <c r="K2274" s="80">
        <v>84.73</v>
      </c>
      <c r="L2274" s="73">
        <f t="shared" si="483"/>
        <v>84.73</v>
      </c>
      <c r="M2274" s="73">
        <f t="shared" si="484"/>
        <v>86.87</v>
      </c>
      <c r="N2274" s="72" t="str">
        <f t="shared" si="485"/>
        <v>1006</v>
      </c>
      <c r="O2274" s="74">
        <f t="shared" si="486"/>
        <v>0</v>
      </c>
      <c r="P2274" s="72">
        <f t="shared" si="487"/>
        <v>0</v>
      </c>
      <c r="Q2274" s="74">
        <f t="shared" si="488"/>
        <v>7</v>
      </c>
      <c r="R2274" s="72" t="str">
        <f t="shared" si="489"/>
        <v/>
      </c>
      <c r="S2274" s="72" t="str">
        <f t="shared" si="490"/>
        <v/>
      </c>
      <c r="AT2274" s="20">
        <f t="shared" si="491"/>
        <v>-7625.7000000000007</v>
      </c>
    </row>
    <row r="2275" spans="1:46" ht="22.5">
      <c r="A2275" s="54">
        <v>7181</v>
      </c>
      <c r="B2275" s="54" t="s">
        <v>2011</v>
      </c>
      <c r="C2275" s="58" t="s">
        <v>3051</v>
      </c>
      <c r="D2275" s="79">
        <v>7</v>
      </c>
      <c r="E2275" s="79">
        <v>7</v>
      </c>
      <c r="F2275" s="80">
        <v>593.12</v>
      </c>
      <c r="G2275" s="80">
        <v>84.73</v>
      </c>
      <c r="H2275" s="80">
        <v>593.12</v>
      </c>
      <c r="I2275" s="80" t="s">
        <v>28</v>
      </c>
      <c r="J2275" s="80" t="s">
        <v>28</v>
      </c>
      <c r="K2275" s="80">
        <v>84.73</v>
      </c>
      <c r="L2275" s="73">
        <f t="shared" si="483"/>
        <v>84.73</v>
      </c>
      <c r="M2275" s="73">
        <f t="shared" si="484"/>
        <v>86.87</v>
      </c>
      <c r="N2275" s="72" t="str">
        <f t="shared" si="485"/>
        <v>1006</v>
      </c>
      <c r="O2275" s="74">
        <f t="shared" si="486"/>
        <v>0</v>
      </c>
      <c r="P2275" s="72">
        <f t="shared" si="487"/>
        <v>0</v>
      </c>
      <c r="Q2275" s="74">
        <f t="shared" si="488"/>
        <v>7</v>
      </c>
      <c r="R2275" s="72" t="str">
        <f t="shared" si="489"/>
        <v/>
      </c>
      <c r="S2275" s="72" t="str">
        <f t="shared" si="490"/>
        <v/>
      </c>
      <c r="AT2275" s="20">
        <f t="shared" si="491"/>
        <v>-7625.7000000000007</v>
      </c>
    </row>
    <row r="2276" spans="1:46" ht="22.5">
      <c r="A2276" s="54">
        <v>7181</v>
      </c>
      <c r="B2276" s="54" t="s">
        <v>2013</v>
      </c>
      <c r="C2276" s="58" t="s">
        <v>3051</v>
      </c>
      <c r="D2276" s="79">
        <v>7</v>
      </c>
      <c r="E2276" s="79">
        <v>7</v>
      </c>
      <c r="F2276" s="80">
        <v>593.12</v>
      </c>
      <c r="G2276" s="80">
        <v>84.73</v>
      </c>
      <c r="H2276" s="80">
        <v>593.12</v>
      </c>
      <c r="I2276" s="80" t="s">
        <v>28</v>
      </c>
      <c r="J2276" s="80" t="s">
        <v>28</v>
      </c>
      <c r="K2276" s="80">
        <v>84.73</v>
      </c>
      <c r="L2276" s="73">
        <f t="shared" si="483"/>
        <v>84.73</v>
      </c>
      <c r="M2276" s="73">
        <f t="shared" si="484"/>
        <v>86.87</v>
      </c>
      <c r="N2276" s="72" t="str">
        <f t="shared" si="485"/>
        <v>1006</v>
      </c>
      <c r="O2276" s="74">
        <f t="shared" si="486"/>
        <v>0</v>
      </c>
      <c r="P2276" s="72">
        <f t="shared" si="487"/>
        <v>0</v>
      </c>
      <c r="Q2276" s="74">
        <f t="shared" si="488"/>
        <v>7</v>
      </c>
      <c r="R2276" s="72" t="str">
        <f t="shared" si="489"/>
        <v/>
      </c>
      <c r="S2276" s="72" t="str">
        <f t="shared" si="490"/>
        <v/>
      </c>
      <c r="AT2276" s="20">
        <f t="shared" si="491"/>
        <v>-7625.7000000000007</v>
      </c>
    </row>
    <row r="2277" spans="1:46" ht="22.5">
      <c r="A2277" s="54">
        <v>7181</v>
      </c>
      <c r="B2277" s="54" t="s">
        <v>2015</v>
      </c>
      <c r="C2277" s="58" t="s">
        <v>3051</v>
      </c>
      <c r="D2277" s="79">
        <v>7</v>
      </c>
      <c r="E2277" s="79">
        <v>7</v>
      </c>
      <c r="F2277" s="80">
        <v>593.12</v>
      </c>
      <c r="G2277" s="80">
        <v>84.73</v>
      </c>
      <c r="H2277" s="80">
        <v>593.12</v>
      </c>
      <c r="I2277" s="80" t="s">
        <v>28</v>
      </c>
      <c r="J2277" s="80" t="s">
        <v>28</v>
      </c>
      <c r="K2277" s="80">
        <v>84.73</v>
      </c>
      <c r="L2277" s="73">
        <f t="shared" si="483"/>
        <v>84.73</v>
      </c>
      <c r="M2277" s="73">
        <f t="shared" si="484"/>
        <v>86.87</v>
      </c>
      <c r="N2277" s="72" t="str">
        <f t="shared" si="485"/>
        <v>1006</v>
      </c>
      <c r="O2277" s="74">
        <f t="shared" si="486"/>
        <v>0</v>
      </c>
      <c r="P2277" s="72">
        <f t="shared" si="487"/>
        <v>0</v>
      </c>
      <c r="Q2277" s="74">
        <f t="shared" si="488"/>
        <v>7</v>
      </c>
      <c r="R2277" s="72" t="str">
        <f t="shared" si="489"/>
        <v/>
      </c>
      <c r="S2277" s="72" t="str">
        <f t="shared" si="490"/>
        <v/>
      </c>
      <c r="AT2277" s="20">
        <f t="shared" si="491"/>
        <v>-7625.7000000000007</v>
      </c>
    </row>
    <row r="2278" spans="1:46" ht="33.75">
      <c r="A2278" s="54">
        <v>7182</v>
      </c>
      <c r="B2278" s="54" t="s">
        <v>2027</v>
      </c>
      <c r="C2278" s="58" t="s">
        <v>3052</v>
      </c>
      <c r="D2278" s="79">
        <v>7</v>
      </c>
      <c r="E2278" s="79">
        <v>7</v>
      </c>
      <c r="F2278" s="80">
        <v>906.95</v>
      </c>
      <c r="G2278" s="80">
        <v>129.56</v>
      </c>
      <c r="H2278" s="80">
        <v>906.95</v>
      </c>
      <c r="I2278" s="80" t="s">
        <v>28</v>
      </c>
      <c r="J2278" s="80" t="s">
        <v>28</v>
      </c>
      <c r="K2278" s="80">
        <v>129.56</v>
      </c>
      <c r="L2278" s="73">
        <f t="shared" si="483"/>
        <v>129.56</v>
      </c>
      <c r="M2278" s="73">
        <f t="shared" si="484"/>
        <v>125.2</v>
      </c>
      <c r="N2278" s="72" t="str">
        <f t="shared" si="485"/>
        <v>1007</v>
      </c>
      <c r="O2278" s="74">
        <f t="shared" si="486"/>
        <v>0</v>
      </c>
      <c r="P2278" s="72">
        <f t="shared" si="487"/>
        <v>0</v>
      </c>
      <c r="Q2278" s="74">
        <f t="shared" si="488"/>
        <v>7</v>
      </c>
      <c r="R2278" s="72" t="str">
        <f t="shared" si="489"/>
        <v/>
      </c>
      <c r="S2278" s="72" t="str">
        <f t="shared" si="490"/>
        <v/>
      </c>
      <c r="AT2278" s="20">
        <f t="shared" si="491"/>
        <v>-11660.4</v>
      </c>
    </row>
    <row r="2279" spans="1:46" ht="33.75">
      <c r="A2279" s="54">
        <v>7182</v>
      </c>
      <c r="B2279" s="54" t="s">
        <v>2025</v>
      </c>
      <c r="C2279" s="58" t="s">
        <v>3052</v>
      </c>
      <c r="D2279" s="79">
        <v>7</v>
      </c>
      <c r="E2279" s="79">
        <v>7</v>
      </c>
      <c r="F2279" s="80">
        <v>906.95</v>
      </c>
      <c r="G2279" s="80">
        <v>129.56</v>
      </c>
      <c r="H2279" s="80">
        <v>906.95</v>
      </c>
      <c r="I2279" s="80" t="s">
        <v>28</v>
      </c>
      <c r="J2279" s="80" t="s">
        <v>28</v>
      </c>
      <c r="K2279" s="80">
        <v>129.56</v>
      </c>
      <c r="L2279" s="73">
        <f t="shared" si="483"/>
        <v>129.56</v>
      </c>
      <c r="M2279" s="73">
        <f t="shared" si="484"/>
        <v>125.2</v>
      </c>
      <c r="N2279" s="72" t="str">
        <f t="shared" si="485"/>
        <v>1007</v>
      </c>
      <c r="O2279" s="74">
        <f t="shared" si="486"/>
        <v>0</v>
      </c>
      <c r="P2279" s="72">
        <f t="shared" si="487"/>
        <v>0</v>
      </c>
      <c r="Q2279" s="74">
        <f t="shared" si="488"/>
        <v>7</v>
      </c>
      <c r="R2279" s="72" t="str">
        <f t="shared" si="489"/>
        <v/>
      </c>
      <c r="S2279" s="72" t="str">
        <f t="shared" si="490"/>
        <v/>
      </c>
      <c r="AT2279" s="20">
        <f t="shared" si="491"/>
        <v>-11660.4</v>
      </c>
    </row>
    <row r="2280" spans="1:46" ht="33.75">
      <c r="A2280" s="54">
        <v>7182</v>
      </c>
      <c r="B2280" s="54" t="s">
        <v>2023</v>
      </c>
      <c r="C2280" s="58" t="s">
        <v>3052</v>
      </c>
      <c r="D2280" s="79">
        <v>7</v>
      </c>
      <c r="E2280" s="79">
        <v>7</v>
      </c>
      <c r="F2280" s="80">
        <v>906.95</v>
      </c>
      <c r="G2280" s="80">
        <v>129.56</v>
      </c>
      <c r="H2280" s="80">
        <v>906.95</v>
      </c>
      <c r="I2280" s="80" t="s">
        <v>28</v>
      </c>
      <c r="J2280" s="80" t="s">
        <v>28</v>
      </c>
      <c r="K2280" s="80">
        <v>129.56</v>
      </c>
      <c r="L2280" s="73">
        <f t="shared" si="483"/>
        <v>129.56</v>
      </c>
      <c r="M2280" s="73">
        <f t="shared" si="484"/>
        <v>125.2</v>
      </c>
      <c r="N2280" s="72" t="str">
        <f t="shared" si="485"/>
        <v>1007</v>
      </c>
      <c r="O2280" s="74">
        <f t="shared" si="486"/>
        <v>0</v>
      </c>
      <c r="P2280" s="72">
        <f t="shared" si="487"/>
        <v>0</v>
      </c>
      <c r="Q2280" s="74">
        <f t="shared" si="488"/>
        <v>7</v>
      </c>
      <c r="R2280" s="72" t="str">
        <f t="shared" si="489"/>
        <v/>
      </c>
      <c r="S2280" s="72" t="str">
        <f t="shared" si="490"/>
        <v/>
      </c>
      <c r="AT2280" s="20">
        <f t="shared" si="491"/>
        <v>-11660.4</v>
      </c>
    </row>
    <row r="2281" spans="1:46" ht="33.75">
      <c r="A2281" s="54">
        <v>7182</v>
      </c>
      <c r="B2281" s="54" t="s">
        <v>2021</v>
      </c>
      <c r="C2281" s="58" t="s">
        <v>3052</v>
      </c>
      <c r="D2281" s="79">
        <v>7</v>
      </c>
      <c r="E2281" s="79">
        <v>7</v>
      </c>
      <c r="F2281" s="80">
        <v>906.95</v>
      </c>
      <c r="G2281" s="80">
        <v>129.56</v>
      </c>
      <c r="H2281" s="80">
        <v>906.95</v>
      </c>
      <c r="I2281" s="80" t="s">
        <v>28</v>
      </c>
      <c r="J2281" s="80" t="s">
        <v>28</v>
      </c>
      <c r="K2281" s="80">
        <v>129.56</v>
      </c>
      <c r="L2281" s="73">
        <f t="shared" si="483"/>
        <v>129.56</v>
      </c>
      <c r="M2281" s="73">
        <f t="shared" si="484"/>
        <v>125.2</v>
      </c>
      <c r="N2281" s="72" t="str">
        <f t="shared" si="485"/>
        <v>1007</v>
      </c>
      <c r="O2281" s="74">
        <f t="shared" si="486"/>
        <v>0</v>
      </c>
      <c r="P2281" s="72">
        <f t="shared" si="487"/>
        <v>0</v>
      </c>
      <c r="Q2281" s="74">
        <f t="shared" si="488"/>
        <v>7</v>
      </c>
      <c r="R2281" s="72" t="str">
        <f t="shared" si="489"/>
        <v/>
      </c>
      <c r="S2281" s="72" t="str">
        <f t="shared" si="490"/>
        <v/>
      </c>
      <c r="AT2281" s="20">
        <f t="shared" si="491"/>
        <v>-11660.4</v>
      </c>
    </row>
    <row r="2282" spans="1:46" ht="33.75">
      <c r="A2282" s="54">
        <v>7183</v>
      </c>
      <c r="B2282" s="54" t="s">
        <v>2029</v>
      </c>
      <c r="C2282" s="58" t="s">
        <v>3053</v>
      </c>
      <c r="D2282" s="79">
        <v>7</v>
      </c>
      <c r="E2282" s="79">
        <v>7</v>
      </c>
      <c r="F2282" s="80">
        <v>684.1</v>
      </c>
      <c r="G2282" s="80">
        <v>97.73</v>
      </c>
      <c r="H2282" s="80">
        <v>684.1</v>
      </c>
      <c r="I2282" s="80" t="s">
        <v>28</v>
      </c>
      <c r="J2282" s="80" t="s">
        <v>28</v>
      </c>
      <c r="K2282" s="80">
        <v>97.73</v>
      </c>
      <c r="L2282" s="73">
        <f t="shared" si="483"/>
        <v>97.73</v>
      </c>
      <c r="M2282" s="73">
        <f t="shared" si="484"/>
        <v>125.2</v>
      </c>
      <c r="N2282" s="72" t="str">
        <f t="shared" si="485"/>
        <v>1007</v>
      </c>
      <c r="O2282" s="74">
        <f t="shared" si="486"/>
        <v>0</v>
      </c>
      <c r="P2282" s="72">
        <f t="shared" si="487"/>
        <v>0</v>
      </c>
      <c r="Q2282" s="74">
        <f t="shared" si="488"/>
        <v>7</v>
      </c>
      <c r="R2282" s="72" t="str">
        <f t="shared" si="489"/>
        <v/>
      </c>
      <c r="S2282" s="72" t="str">
        <f t="shared" si="490"/>
        <v/>
      </c>
      <c r="AT2282" s="20">
        <f t="shared" si="491"/>
        <v>-8795.7000000000007</v>
      </c>
    </row>
    <row r="2283" spans="1:46" ht="33.75">
      <c r="A2283" s="54">
        <v>7183</v>
      </c>
      <c r="B2283" s="54" t="s">
        <v>2031</v>
      </c>
      <c r="C2283" s="58" t="s">
        <v>3053</v>
      </c>
      <c r="D2283" s="79">
        <v>7</v>
      </c>
      <c r="E2283" s="79">
        <v>7</v>
      </c>
      <c r="F2283" s="80">
        <v>684.1</v>
      </c>
      <c r="G2283" s="80">
        <v>97.73</v>
      </c>
      <c r="H2283" s="80">
        <v>684.1</v>
      </c>
      <c r="I2283" s="80" t="s">
        <v>28</v>
      </c>
      <c r="J2283" s="80" t="s">
        <v>28</v>
      </c>
      <c r="K2283" s="80">
        <v>97.73</v>
      </c>
      <c r="L2283" s="73">
        <f t="shared" si="483"/>
        <v>97.73</v>
      </c>
      <c r="M2283" s="73">
        <f t="shared" si="484"/>
        <v>125.2</v>
      </c>
      <c r="N2283" s="72" t="str">
        <f t="shared" si="485"/>
        <v>1007</v>
      </c>
      <c r="O2283" s="74">
        <f t="shared" si="486"/>
        <v>0</v>
      </c>
      <c r="P2283" s="72">
        <f t="shared" si="487"/>
        <v>0</v>
      </c>
      <c r="Q2283" s="74">
        <f t="shared" si="488"/>
        <v>7</v>
      </c>
      <c r="R2283" s="72" t="str">
        <f t="shared" si="489"/>
        <v/>
      </c>
      <c r="S2283" s="72" t="str">
        <f t="shared" si="490"/>
        <v/>
      </c>
      <c r="AT2283" s="20">
        <f t="shared" si="491"/>
        <v>-8795.7000000000007</v>
      </c>
    </row>
    <row r="2284" spans="1:46" ht="33.75">
      <c r="A2284" s="54">
        <v>7183</v>
      </c>
      <c r="B2284" s="54" t="s">
        <v>2033</v>
      </c>
      <c r="C2284" s="58" t="s">
        <v>3053</v>
      </c>
      <c r="D2284" s="79">
        <v>7</v>
      </c>
      <c r="E2284" s="79">
        <v>7</v>
      </c>
      <c r="F2284" s="80">
        <v>684.1</v>
      </c>
      <c r="G2284" s="80">
        <v>97.73</v>
      </c>
      <c r="H2284" s="80">
        <v>684.1</v>
      </c>
      <c r="I2284" s="80" t="s">
        <v>28</v>
      </c>
      <c r="J2284" s="80" t="s">
        <v>28</v>
      </c>
      <c r="K2284" s="80">
        <v>97.73</v>
      </c>
      <c r="L2284" s="73">
        <f t="shared" si="483"/>
        <v>97.73</v>
      </c>
      <c r="M2284" s="73">
        <f t="shared" si="484"/>
        <v>125.2</v>
      </c>
      <c r="N2284" s="72" t="str">
        <f t="shared" si="485"/>
        <v>1007</v>
      </c>
      <c r="O2284" s="74">
        <f t="shared" si="486"/>
        <v>0</v>
      </c>
      <c r="P2284" s="72">
        <f t="shared" si="487"/>
        <v>0</v>
      </c>
      <c r="Q2284" s="74">
        <f t="shared" si="488"/>
        <v>7</v>
      </c>
      <c r="R2284" s="72" t="str">
        <f t="shared" si="489"/>
        <v/>
      </c>
      <c r="S2284" s="72" t="str">
        <f t="shared" si="490"/>
        <v/>
      </c>
      <c r="AT2284" s="20">
        <f t="shared" si="491"/>
        <v>-8795.7000000000007</v>
      </c>
    </row>
    <row r="2285" spans="1:46" ht="33.75">
      <c r="A2285" s="54">
        <v>7183</v>
      </c>
      <c r="B2285" s="54" t="s">
        <v>2035</v>
      </c>
      <c r="C2285" s="58" t="s">
        <v>3053</v>
      </c>
      <c r="D2285" s="79">
        <v>7</v>
      </c>
      <c r="E2285" s="79">
        <v>7</v>
      </c>
      <c r="F2285" s="80">
        <v>684.1</v>
      </c>
      <c r="G2285" s="80">
        <v>97.73</v>
      </c>
      <c r="H2285" s="80">
        <v>684.1</v>
      </c>
      <c r="I2285" s="80" t="s">
        <v>28</v>
      </c>
      <c r="J2285" s="80" t="s">
        <v>28</v>
      </c>
      <c r="K2285" s="80">
        <v>97.73</v>
      </c>
      <c r="L2285" s="73">
        <f t="shared" si="483"/>
        <v>97.73</v>
      </c>
      <c r="M2285" s="73">
        <f t="shared" si="484"/>
        <v>125.2</v>
      </c>
      <c r="N2285" s="72" t="str">
        <f t="shared" si="485"/>
        <v>1007</v>
      </c>
      <c r="O2285" s="74">
        <f t="shared" si="486"/>
        <v>0</v>
      </c>
      <c r="P2285" s="72">
        <f t="shared" si="487"/>
        <v>0</v>
      </c>
      <c r="Q2285" s="74">
        <f t="shared" si="488"/>
        <v>7</v>
      </c>
      <c r="R2285" s="72" t="str">
        <f t="shared" si="489"/>
        <v/>
      </c>
      <c r="S2285" s="72" t="str">
        <f t="shared" si="490"/>
        <v/>
      </c>
      <c r="AT2285" s="20">
        <f t="shared" si="491"/>
        <v>-8795.7000000000007</v>
      </c>
    </row>
    <row r="2286" spans="1:46" ht="33.75">
      <c r="A2286" s="54">
        <v>7184</v>
      </c>
      <c r="B2286" s="54" t="s">
        <v>2041</v>
      </c>
      <c r="C2286" s="58" t="s">
        <v>3054</v>
      </c>
      <c r="D2286" s="79">
        <v>7</v>
      </c>
      <c r="E2286" s="79">
        <v>7</v>
      </c>
      <c r="F2286" s="80">
        <v>598.27</v>
      </c>
      <c r="G2286" s="80">
        <v>85.47</v>
      </c>
      <c r="H2286" s="80">
        <v>598.27</v>
      </c>
      <c r="I2286" s="80" t="s">
        <v>28</v>
      </c>
      <c r="J2286" s="80" t="s">
        <v>28</v>
      </c>
      <c r="K2286" s="80">
        <v>85.47</v>
      </c>
      <c r="L2286" s="73">
        <f t="shared" si="483"/>
        <v>85.47</v>
      </c>
      <c r="M2286" s="73">
        <f t="shared" si="484"/>
        <v>125.2</v>
      </c>
      <c r="N2286" s="72" t="str">
        <f t="shared" si="485"/>
        <v>1007</v>
      </c>
      <c r="O2286" s="74">
        <f t="shared" si="486"/>
        <v>0</v>
      </c>
      <c r="P2286" s="72">
        <f t="shared" si="487"/>
        <v>0</v>
      </c>
      <c r="Q2286" s="74">
        <f t="shared" si="488"/>
        <v>7</v>
      </c>
      <c r="R2286" s="72" t="str">
        <f t="shared" si="489"/>
        <v/>
      </c>
      <c r="S2286" s="72" t="str">
        <f t="shared" si="490"/>
        <v/>
      </c>
      <c r="AT2286" s="20">
        <f t="shared" si="491"/>
        <v>-7692.3</v>
      </c>
    </row>
    <row r="2287" spans="1:46" ht="33.75">
      <c r="A2287" s="54">
        <v>7184</v>
      </c>
      <c r="B2287" s="54" t="s">
        <v>2037</v>
      </c>
      <c r="C2287" s="58" t="s">
        <v>3054</v>
      </c>
      <c r="D2287" s="79">
        <v>7</v>
      </c>
      <c r="E2287" s="79">
        <v>7</v>
      </c>
      <c r="F2287" s="80">
        <v>598.27</v>
      </c>
      <c r="G2287" s="80">
        <v>85.47</v>
      </c>
      <c r="H2287" s="80">
        <v>598.27</v>
      </c>
      <c r="I2287" s="80" t="s">
        <v>28</v>
      </c>
      <c r="J2287" s="80" t="s">
        <v>28</v>
      </c>
      <c r="K2287" s="80">
        <v>85.47</v>
      </c>
      <c r="L2287" s="73">
        <f t="shared" si="483"/>
        <v>85.47</v>
      </c>
      <c r="M2287" s="73">
        <f t="shared" si="484"/>
        <v>125.2</v>
      </c>
      <c r="N2287" s="72" t="str">
        <f t="shared" si="485"/>
        <v>1007</v>
      </c>
      <c r="O2287" s="74">
        <f t="shared" si="486"/>
        <v>0</v>
      </c>
      <c r="P2287" s="72">
        <f t="shared" si="487"/>
        <v>0</v>
      </c>
      <c r="Q2287" s="74">
        <f t="shared" si="488"/>
        <v>7</v>
      </c>
      <c r="R2287" s="72" t="str">
        <f t="shared" si="489"/>
        <v/>
      </c>
      <c r="S2287" s="72" t="str">
        <f t="shared" si="490"/>
        <v/>
      </c>
      <c r="AT2287" s="20">
        <f t="shared" si="491"/>
        <v>-7692.3</v>
      </c>
    </row>
    <row r="2288" spans="1:46" ht="33.75">
      <c r="A2288" s="54">
        <v>7184</v>
      </c>
      <c r="B2288" s="54" t="s">
        <v>2039</v>
      </c>
      <c r="C2288" s="58" t="s">
        <v>3054</v>
      </c>
      <c r="D2288" s="79">
        <v>7</v>
      </c>
      <c r="E2288" s="79">
        <v>7</v>
      </c>
      <c r="F2288" s="80">
        <v>598.27</v>
      </c>
      <c r="G2288" s="80">
        <v>85.47</v>
      </c>
      <c r="H2288" s="80">
        <v>598.27</v>
      </c>
      <c r="I2288" s="80" t="s">
        <v>28</v>
      </c>
      <c r="J2288" s="80" t="s">
        <v>28</v>
      </c>
      <c r="K2288" s="80">
        <v>85.47</v>
      </c>
      <c r="L2288" s="73">
        <f t="shared" si="483"/>
        <v>85.47</v>
      </c>
      <c r="M2288" s="73">
        <f t="shared" si="484"/>
        <v>125.2</v>
      </c>
      <c r="N2288" s="72" t="str">
        <f t="shared" si="485"/>
        <v>1007</v>
      </c>
      <c r="O2288" s="74">
        <f t="shared" si="486"/>
        <v>0</v>
      </c>
      <c r="P2288" s="72">
        <f t="shared" si="487"/>
        <v>0</v>
      </c>
      <c r="Q2288" s="74">
        <f t="shared" si="488"/>
        <v>7</v>
      </c>
      <c r="R2288" s="72" t="str">
        <f t="shared" si="489"/>
        <v/>
      </c>
      <c r="S2288" s="72" t="str">
        <f t="shared" si="490"/>
        <v/>
      </c>
      <c r="AT2288" s="20">
        <f t="shared" si="491"/>
        <v>-7692.3</v>
      </c>
    </row>
    <row r="2289" spans="1:46" ht="33.75">
      <c r="A2289" s="54">
        <v>7184</v>
      </c>
      <c r="B2289" s="54" t="s">
        <v>2043</v>
      </c>
      <c r="C2289" s="58" t="s">
        <v>3054</v>
      </c>
      <c r="D2289" s="79">
        <v>7</v>
      </c>
      <c r="E2289" s="79">
        <v>7</v>
      </c>
      <c r="F2289" s="80">
        <v>598.27</v>
      </c>
      <c r="G2289" s="80">
        <v>85.47</v>
      </c>
      <c r="H2289" s="80">
        <v>598.27</v>
      </c>
      <c r="I2289" s="80" t="s">
        <v>28</v>
      </c>
      <c r="J2289" s="80" t="s">
        <v>28</v>
      </c>
      <c r="K2289" s="80">
        <v>85.47</v>
      </c>
      <c r="L2289" s="73">
        <f t="shared" si="483"/>
        <v>85.47</v>
      </c>
      <c r="M2289" s="73">
        <f t="shared" si="484"/>
        <v>125.2</v>
      </c>
      <c r="N2289" s="72" t="str">
        <f t="shared" si="485"/>
        <v>1007</v>
      </c>
      <c r="O2289" s="74">
        <f t="shared" si="486"/>
        <v>0</v>
      </c>
      <c r="P2289" s="72">
        <f t="shared" si="487"/>
        <v>0</v>
      </c>
      <c r="Q2289" s="74">
        <f t="shared" si="488"/>
        <v>7</v>
      </c>
      <c r="R2289" s="72" t="str">
        <f t="shared" si="489"/>
        <v/>
      </c>
      <c r="S2289" s="72" t="str">
        <f t="shared" si="490"/>
        <v/>
      </c>
      <c r="AT2289" s="20">
        <f t="shared" si="491"/>
        <v>-7692.3</v>
      </c>
    </row>
    <row r="2290" spans="1:46" ht="45">
      <c r="A2290" s="54">
        <v>7185</v>
      </c>
      <c r="B2290" s="54" t="s">
        <v>2053</v>
      </c>
      <c r="C2290" s="58" t="s">
        <v>3055</v>
      </c>
      <c r="D2290" s="79">
        <v>7</v>
      </c>
      <c r="E2290" s="79">
        <v>7</v>
      </c>
      <c r="F2290" s="80">
        <v>606.79999999999995</v>
      </c>
      <c r="G2290" s="80">
        <v>86.69</v>
      </c>
      <c r="H2290" s="80">
        <v>606.79999999999995</v>
      </c>
      <c r="I2290" s="80" t="s">
        <v>28</v>
      </c>
      <c r="J2290" s="80" t="s">
        <v>28</v>
      </c>
      <c r="K2290" s="80">
        <v>86.69</v>
      </c>
      <c r="L2290" s="73">
        <f t="shared" si="483"/>
        <v>86.69</v>
      </c>
      <c r="M2290" s="73">
        <f t="shared" si="484"/>
        <v>101.14</v>
      </c>
      <c r="N2290" s="72" t="str">
        <f t="shared" si="485"/>
        <v>1012</v>
      </c>
      <c r="O2290" s="74">
        <f t="shared" si="486"/>
        <v>0</v>
      </c>
      <c r="P2290" s="72">
        <f t="shared" si="487"/>
        <v>0</v>
      </c>
      <c r="Q2290" s="74">
        <f t="shared" si="488"/>
        <v>7</v>
      </c>
      <c r="R2290" s="72" t="str">
        <f t="shared" si="489"/>
        <v/>
      </c>
      <c r="S2290" s="72" t="str">
        <f t="shared" si="490"/>
        <v/>
      </c>
      <c r="AT2290" s="20">
        <f t="shared" si="491"/>
        <v>-7802.0999999999995</v>
      </c>
    </row>
    <row r="2291" spans="1:46" ht="45">
      <c r="A2291" s="54">
        <v>7185</v>
      </c>
      <c r="B2291" s="54" t="s">
        <v>2049</v>
      </c>
      <c r="C2291" s="58" t="s">
        <v>3055</v>
      </c>
      <c r="D2291" s="79">
        <v>7</v>
      </c>
      <c r="E2291" s="79">
        <v>7</v>
      </c>
      <c r="F2291" s="80">
        <v>606.79999999999995</v>
      </c>
      <c r="G2291" s="80">
        <v>86.69</v>
      </c>
      <c r="H2291" s="80">
        <v>606.79999999999995</v>
      </c>
      <c r="I2291" s="80" t="s">
        <v>28</v>
      </c>
      <c r="J2291" s="80" t="s">
        <v>28</v>
      </c>
      <c r="K2291" s="80">
        <v>86.69</v>
      </c>
      <c r="L2291" s="73">
        <f t="shared" si="483"/>
        <v>86.69</v>
      </c>
      <c r="M2291" s="73">
        <f t="shared" si="484"/>
        <v>101.14</v>
      </c>
      <c r="N2291" s="72" t="str">
        <f t="shared" si="485"/>
        <v>1012</v>
      </c>
      <c r="O2291" s="74">
        <f t="shared" si="486"/>
        <v>0</v>
      </c>
      <c r="P2291" s="72">
        <f t="shared" si="487"/>
        <v>0</v>
      </c>
      <c r="Q2291" s="74">
        <f t="shared" si="488"/>
        <v>7</v>
      </c>
      <c r="R2291" s="72" t="str">
        <f t="shared" si="489"/>
        <v/>
      </c>
      <c r="S2291" s="72" t="str">
        <f t="shared" si="490"/>
        <v/>
      </c>
      <c r="AT2291" s="20">
        <f t="shared" si="491"/>
        <v>-7802.0999999999995</v>
      </c>
    </row>
    <row r="2292" spans="1:46" ht="45">
      <c r="A2292" s="54">
        <v>7185</v>
      </c>
      <c r="B2292" s="54" t="s">
        <v>2047</v>
      </c>
      <c r="C2292" s="58" t="s">
        <v>3055</v>
      </c>
      <c r="D2292" s="79">
        <v>7</v>
      </c>
      <c r="E2292" s="79">
        <v>7</v>
      </c>
      <c r="F2292" s="80">
        <v>606.79999999999995</v>
      </c>
      <c r="G2292" s="80">
        <v>86.69</v>
      </c>
      <c r="H2292" s="80">
        <v>606.79999999999995</v>
      </c>
      <c r="I2292" s="80" t="s">
        <v>28</v>
      </c>
      <c r="J2292" s="80" t="s">
        <v>28</v>
      </c>
      <c r="K2292" s="80">
        <v>86.69</v>
      </c>
      <c r="L2292" s="73">
        <f t="shared" si="483"/>
        <v>86.69</v>
      </c>
      <c r="M2292" s="73">
        <f t="shared" si="484"/>
        <v>101.14</v>
      </c>
      <c r="N2292" s="72" t="str">
        <f t="shared" si="485"/>
        <v>1012</v>
      </c>
      <c r="O2292" s="74">
        <f t="shared" si="486"/>
        <v>0</v>
      </c>
      <c r="P2292" s="72">
        <f t="shared" si="487"/>
        <v>0</v>
      </c>
      <c r="Q2292" s="74">
        <f t="shared" si="488"/>
        <v>7</v>
      </c>
      <c r="R2292" s="72" t="str">
        <f t="shared" si="489"/>
        <v/>
      </c>
      <c r="S2292" s="72" t="str">
        <f t="shared" si="490"/>
        <v/>
      </c>
      <c r="AT2292" s="20">
        <f t="shared" si="491"/>
        <v>-7802.0999999999995</v>
      </c>
    </row>
    <row r="2293" spans="1:46" ht="45">
      <c r="A2293" s="54">
        <v>7185</v>
      </c>
      <c r="B2293" s="54" t="s">
        <v>2051</v>
      </c>
      <c r="C2293" s="58" t="s">
        <v>3055</v>
      </c>
      <c r="D2293" s="79">
        <v>7</v>
      </c>
      <c r="E2293" s="79">
        <v>7</v>
      </c>
      <c r="F2293" s="80">
        <v>606.79999999999995</v>
      </c>
      <c r="G2293" s="80">
        <v>86.69</v>
      </c>
      <c r="H2293" s="80">
        <v>606.79999999999995</v>
      </c>
      <c r="I2293" s="80" t="s">
        <v>28</v>
      </c>
      <c r="J2293" s="80" t="s">
        <v>28</v>
      </c>
      <c r="K2293" s="80">
        <v>86.69</v>
      </c>
      <c r="L2293" s="73">
        <f t="shared" si="483"/>
        <v>86.69</v>
      </c>
      <c r="M2293" s="73">
        <f t="shared" si="484"/>
        <v>101.14</v>
      </c>
      <c r="N2293" s="72" t="str">
        <f t="shared" si="485"/>
        <v>1012</v>
      </c>
      <c r="O2293" s="74">
        <f t="shared" si="486"/>
        <v>0</v>
      </c>
      <c r="P2293" s="72">
        <f t="shared" si="487"/>
        <v>0</v>
      </c>
      <c r="Q2293" s="74">
        <f t="shared" si="488"/>
        <v>7</v>
      </c>
      <c r="R2293" s="72" t="str">
        <f t="shared" si="489"/>
        <v/>
      </c>
      <c r="S2293" s="72" t="str">
        <f t="shared" si="490"/>
        <v/>
      </c>
      <c r="AT2293" s="20">
        <f t="shared" si="491"/>
        <v>-7802.0999999999995</v>
      </c>
    </row>
    <row r="2294" spans="1:46" ht="45">
      <c r="A2294" s="54">
        <v>7186</v>
      </c>
      <c r="B2294" s="54" t="s">
        <v>2055</v>
      </c>
      <c r="C2294" s="58" t="s">
        <v>3056</v>
      </c>
      <c r="D2294" s="79">
        <v>7</v>
      </c>
      <c r="E2294" s="79">
        <v>7</v>
      </c>
      <c r="F2294" s="80">
        <v>535.25</v>
      </c>
      <c r="G2294" s="80">
        <v>76.459999999999994</v>
      </c>
      <c r="H2294" s="80">
        <v>535.25</v>
      </c>
      <c r="I2294" s="80" t="s">
        <v>28</v>
      </c>
      <c r="J2294" s="80" t="s">
        <v>28</v>
      </c>
      <c r="K2294" s="80">
        <v>76.459999999999994</v>
      </c>
      <c r="L2294" s="73">
        <f t="shared" si="483"/>
        <v>76.459999999999994</v>
      </c>
      <c r="M2294" s="73">
        <f t="shared" si="484"/>
        <v>101.14</v>
      </c>
      <c r="N2294" s="72" t="str">
        <f t="shared" si="485"/>
        <v>1012</v>
      </c>
      <c r="O2294" s="74">
        <f t="shared" si="486"/>
        <v>0</v>
      </c>
      <c r="P2294" s="72">
        <f t="shared" si="487"/>
        <v>0</v>
      </c>
      <c r="Q2294" s="74">
        <f t="shared" si="488"/>
        <v>7</v>
      </c>
      <c r="R2294" s="72" t="str">
        <f t="shared" si="489"/>
        <v/>
      </c>
      <c r="S2294" s="72" t="str">
        <f t="shared" si="490"/>
        <v/>
      </c>
      <c r="AT2294" s="20">
        <f t="shared" si="491"/>
        <v>-6881.4</v>
      </c>
    </row>
    <row r="2295" spans="1:46" ht="45">
      <c r="A2295" s="54">
        <v>7186</v>
      </c>
      <c r="B2295" s="54" t="s">
        <v>2057</v>
      </c>
      <c r="C2295" s="58" t="s">
        <v>3056</v>
      </c>
      <c r="D2295" s="79">
        <v>7</v>
      </c>
      <c r="E2295" s="79">
        <v>7</v>
      </c>
      <c r="F2295" s="80">
        <v>535.25</v>
      </c>
      <c r="G2295" s="80">
        <v>76.459999999999994</v>
      </c>
      <c r="H2295" s="80">
        <v>535.25</v>
      </c>
      <c r="I2295" s="80" t="s">
        <v>28</v>
      </c>
      <c r="J2295" s="80" t="s">
        <v>28</v>
      </c>
      <c r="K2295" s="80">
        <v>76.459999999999994</v>
      </c>
      <c r="L2295" s="73">
        <f t="shared" si="483"/>
        <v>76.459999999999994</v>
      </c>
      <c r="M2295" s="73">
        <f t="shared" si="484"/>
        <v>101.14</v>
      </c>
      <c r="N2295" s="72" t="str">
        <f t="shared" si="485"/>
        <v>1012</v>
      </c>
      <c r="O2295" s="74">
        <f t="shared" si="486"/>
        <v>0</v>
      </c>
      <c r="P2295" s="72">
        <f t="shared" si="487"/>
        <v>0</v>
      </c>
      <c r="Q2295" s="74">
        <f t="shared" si="488"/>
        <v>7</v>
      </c>
      <c r="R2295" s="72" t="str">
        <f t="shared" si="489"/>
        <v/>
      </c>
      <c r="S2295" s="72" t="str">
        <f t="shared" si="490"/>
        <v/>
      </c>
      <c r="AT2295" s="20">
        <f t="shared" si="491"/>
        <v>-6881.4</v>
      </c>
    </row>
    <row r="2296" spans="1:46" ht="45">
      <c r="A2296" s="54">
        <v>7186</v>
      </c>
      <c r="B2296" s="54" t="s">
        <v>2059</v>
      </c>
      <c r="C2296" s="58" t="s">
        <v>3056</v>
      </c>
      <c r="D2296" s="79">
        <v>7</v>
      </c>
      <c r="E2296" s="79">
        <v>7</v>
      </c>
      <c r="F2296" s="80">
        <v>535.25</v>
      </c>
      <c r="G2296" s="80">
        <v>76.459999999999994</v>
      </c>
      <c r="H2296" s="80">
        <v>535.25</v>
      </c>
      <c r="I2296" s="80" t="s">
        <v>28</v>
      </c>
      <c r="J2296" s="80" t="s">
        <v>28</v>
      </c>
      <c r="K2296" s="80">
        <v>76.459999999999994</v>
      </c>
      <c r="L2296" s="73">
        <f t="shared" si="483"/>
        <v>76.459999999999994</v>
      </c>
      <c r="M2296" s="73">
        <f t="shared" si="484"/>
        <v>101.14</v>
      </c>
      <c r="N2296" s="72" t="str">
        <f t="shared" si="485"/>
        <v>1012</v>
      </c>
      <c r="O2296" s="74">
        <f t="shared" si="486"/>
        <v>0</v>
      </c>
      <c r="P2296" s="72">
        <f t="shared" si="487"/>
        <v>0</v>
      </c>
      <c r="Q2296" s="74">
        <f t="shared" si="488"/>
        <v>7</v>
      </c>
      <c r="R2296" s="72" t="str">
        <f t="shared" si="489"/>
        <v/>
      </c>
      <c r="S2296" s="72" t="str">
        <f t="shared" si="490"/>
        <v/>
      </c>
      <c r="AT2296" s="20">
        <f t="shared" si="491"/>
        <v>-6881.4</v>
      </c>
    </row>
    <row r="2297" spans="1:46" ht="45">
      <c r="A2297" s="54">
        <v>7186</v>
      </c>
      <c r="B2297" s="54" t="s">
        <v>2061</v>
      </c>
      <c r="C2297" s="58" t="s">
        <v>3056</v>
      </c>
      <c r="D2297" s="79">
        <v>7</v>
      </c>
      <c r="E2297" s="79">
        <v>7</v>
      </c>
      <c r="F2297" s="80">
        <v>535.25</v>
      </c>
      <c r="G2297" s="80">
        <v>76.459999999999994</v>
      </c>
      <c r="H2297" s="80">
        <v>535.25</v>
      </c>
      <c r="I2297" s="80" t="s">
        <v>28</v>
      </c>
      <c r="J2297" s="80" t="s">
        <v>28</v>
      </c>
      <c r="K2297" s="80">
        <v>76.459999999999994</v>
      </c>
      <c r="L2297" s="73">
        <f t="shared" si="483"/>
        <v>76.459999999999994</v>
      </c>
      <c r="M2297" s="73">
        <f t="shared" si="484"/>
        <v>101.14</v>
      </c>
      <c r="N2297" s="72" t="str">
        <f t="shared" si="485"/>
        <v>1012</v>
      </c>
      <c r="O2297" s="74">
        <f t="shared" si="486"/>
        <v>0</v>
      </c>
      <c r="P2297" s="72">
        <f t="shared" si="487"/>
        <v>0</v>
      </c>
      <c r="Q2297" s="74">
        <f t="shared" si="488"/>
        <v>7</v>
      </c>
      <c r="R2297" s="72" t="str">
        <f t="shared" si="489"/>
        <v/>
      </c>
      <c r="S2297" s="72" t="str">
        <f t="shared" si="490"/>
        <v/>
      </c>
      <c r="AT2297" s="20">
        <f t="shared" si="491"/>
        <v>-6881.4</v>
      </c>
    </row>
    <row r="2298" spans="1:46" ht="33.75">
      <c r="A2298" s="54">
        <v>7187</v>
      </c>
      <c r="B2298" s="54" t="s">
        <v>2065</v>
      </c>
      <c r="C2298" s="58" t="s">
        <v>3057</v>
      </c>
      <c r="D2298" s="79">
        <v>7</v>
      </c>
      <c r="E2298" s="79">
        <v>7</v>
      </c>
      <c r="F2298" s="80">
        <v>739.77</v>
      </c>
      <c r="G2298" s="80">
        <v>105.68</v>
      </c>
      <c r="H2298" s="80">
        <v>739.77</v>
      </c>
      <c r="I2298" s="80" t="s">
        <v>28</v>
      </c>
      <c r="J2298" s="80" t="s">
        <v>28</v>
      </c>
      <c r="K2298" s="80">
        <v>105.68</v>
      </c>
      <c r="L2298" s="73">
        <f t="shared" si="483"/>
        <v>105.68</v>
      </c>
      <c r="M2298" s="73">
        <f t="shared" si="484"/>
        <v>121.19</v>
      </c>
      <c r="N2298" s="72" t="str">
        <f t="shared" si="485"/>
        <v>1103</v>
      </c>
      <c r="O2298" s="74">
        <f t="shared" si="486"/>
        <v>0</v>
      </c>
      <c r="P2298" s="72">
        <f t="shared" si="487"/>
        <v>0</v>
      </c>
      <c r="Q2298" s="74">
        <f t="shared" si="488"/>
        <v>7</v>
      </c>
      <c r="R2298" s="72" t="str">
        <f t="shared" si="489"/>
        <v/>
      </c>
      <c r="S2298" s="72" t="str">
        <f t="shared" si="490"/>
        <v/>
      </c>
      <c r="AT2298" s="20">
        <f t="shared" si="491"/>
        <v>-9511.2000000000007</v>
      </c>
    </row>
    <row r="2299" spans="1:46" ht="33.75">
      <c r="A2299" s="54">
        <v>7187</v>
      </c>
      <c r="B2299" s="54" t="s">
        <v>2067</v>
      </c>
      <c r="C2299" s="58" t="s">
        <v>3057</v>
      </c>
      <c r="D2299" s="79">
        <v>7</v>
      </c>
      <c r="E2299" s="79">
        <v>7</v>
      </c>
      <c r="F2299" s="80">
        <v>739.77</v>
      </c>
      <c r="G2299" s="80">
        <v>105.68</v>
      </c>
      <c r="H2299" s="80">
        <v>739.77</v>
      </c>
      <c r="I2299" s="80" t="s">
        <v>28</v>
      </c>
      <c r="J2299" s="80" t="s">
        <v>28</v>
      </c>
      <c r="K2299" s="80">
        <v>105.68</v>
      </c>
      <c r="L2299" s="73">
        <f t="shared" si="483"/>
        <v>105.68</v>
      </c>
      <c r="M2299" s="73">
        <f t="shared" si="484"/>
        <v>121.19</v>
      </c>
      <c r="N2299" s="72" t="str">
        <f t="shared" si="485"/>
        <v>1103</v>
      </c>
      <c r="O2299" s="74">
        <f t="shared" si="486"/>
        <v>0</v>
      </c>
      <c r="P2299" s="72">
        <f t="shared" si="487"/>
        <v>0</v>
      </c>
      <c r="Q2299" s="74">
        <f t="shared" si="488"/>
        <v>7</v>
      </c>
      <c r="R2299" s="72" t="str">
        <f t="shared" si="489"/>
        <v/>
      </c>
      <c r="S2299" s="72" t="str">
        <f t="shared" si="490"/>
        <v/>
      </c>
      <c r="AT2299" s="20">
        <f t="shared" si="491"/>
        <v>-9511.2000000000007</v>
      </c>
    </row>
    <row r="2300" spans="1:46" ht="33.75">
      <c r="A2300" s="54">
        <v>7187</v>
      </c>
      <c r="B2300" s="54" t="s">
        <v>2069</v>
      </c>
      <c r="C2300" s="58" t="s">
        <v>3057</v>
      </c>
      <c r="D2300" s="79">
        <v>7</v>
      </c>
      <c r="E2300" s="79">
        <v>7</v>
      </c>
      <c r="F2300" s="80">
        <v>739.77</v>
      </c>
      <c r="G2300" s="80">
        <v>105.68</v>
      </c>
      <c r="H2300" s="80">
        <v>739.77</v>
      </c>
      <c r="I2300" s="80" t="s">
        <v>28</v>
      </c>
      <c r="J2300" s="80" t="s">
        <v>28</v>
      </c>
      <c r="K2300" s="80">
        <v>105.68</v>
      </c>
      <c r="L2300" s="73">
        <f t="shared" si="483"/>
        <v>105.68</v>
      </c>
      <c r="M2300" s="73">
        <f t="shared" si="484"/>
        <v>121.19</v>
      </c>
      <c r="N2300" s="72" t="str">
        <f t="shared" si="485"/>
        <v>1103</v>
      </c>
      <c r="O2300" s="74">
        <f t="shared" si="486"/>
        <v>0</v>
      </c>
      <c r="P2300" s="72">
        <f t="shared" si="487"/>
        <v>0</v>
      </c>
      <c r="Q2300" s="74">
        <f t="shared" si="488"/>
        <v>7</v>
      </c>
      <c r="R2300" s="72" t="str">
        <f t="shared" si="489"/>
        <v/>
      </c>
      <c r="S2300" s="72" t="str">
        <f t="shared" si="490"/>
        <v/>
      </c>
      <c r="AT2300" s="20">
        <f t="shared" si="491"/>
        <v>-9511.2000000000007</v>
      </c>
    </row>
    <row r="2301" spans="1:46" ht="33.75">
      <c r="A2301" s="54">
        <v>7187</v>
      </c>
      <c r="B2301" s="54" t="s">
        <v>2071</v>
      </c>
      <c r="C2301" s="58" t="s">
        <v>3057</v>
      </c>
      <c r="D2301" s="79">
        <v>7</v>
      </c>
      <c r="E2301" s="79">
        <v>7</v>
      </c>
      <c r="F2301" s="80">
        <v>739.77</v>
      </c>
      <c r="G2301" s="80">
        <v>105.68</v>
      </c>
      <c r="H2301" s="80">
        <v>739.77</v>
      </c>
      <c r="I2301" s="80" t="s">
        <v>28</v>
      </c>
      <c r="J2301" s="80" t="s">
        <v>28</v>
      </c>
      <c r="K2301" s="80">
        <v>105.68</v>
      </c>
      <c r="L2301" s="73">
        <f t="shared" si="483"/>
        <v>105.68</v>
      </c>
      <c r="M2301" s="73">
        <f t="shared" si="484"/>
        <v>121.19</v>
      </c>
      <c r="N2301" s="72" t="str">
        <f t="shared" si="485"/>
        <v>1103</v>
      </c>
      <c r="O2301" s="74">
        <f t="shared" si="486"/>
        <v>0</v>
      </c>
      <c r="P2301" s="72">
        <f t="shared" si="487"/>
        <v>0</v>
      </c>
      <c r="Q2301" s="74">
        <f t="shared" si="488"/>
        <v>7</v>
      </c>
      <c r="R2301" s="72" t="str">
        <f t="shared" si="489"/>
        <v/>
      </c>
      <c r="S2301" s="72" t="str">
        <f t="shared" si="490"/>
        <v/>
      </c>
      <c r="AT2301" s="20">
        <f t="shared" si="491"/>
        <v>-9511.2000000000007</v>
      </c>
    </row>
    <row r="2302" spans="1:46" ht="33.75">
      <c r="A2302" s="54">
        <v>7187</v>
      </c>
      <c r="B2302" s="54" t="s">
        <v>2073</v>
      </c>
      <c r="C2302" s="58" t="s">
        <v>3057</v>
      </c>
      <c r="D2302" s="79">
        <v>7</v>
      </c>
      <c r="E2302" s="79">
        <v>7</v>
      </c>
      <c r="F2302" s="80">
        <v>739.77</v>
      </c>
      <c r="G2302" s="80">
        <v>105.68</v>
      </c>
      <c r="H2302" s="80">
        <v>739.77</v>
      </c>
      <c r="I2302" s="80" t="s">
        <v>28</v>
      </c>
      <c r="J2302" s="80" t="s">
        <v>28</v>
      </c>
      <c r="K2302" s="80">
        <v>105.68</v>
      </c>
      <c r="L2302" s="73">
        <f t="shared" si="483"/>
        <v>105.68</v>
      </c>
      <c r="M2302" s="73">
        <f t="shared" si="484"/>
        <v>121.19</v>
      </c>
      <c r="N2302" s="72" t="str">
        <f t="shared" si="485"/>
        <v>1103</v>
      </c>
      <c r="O2302" s="74">
        <f t="shared" si="486"/>
        <v>0</v>
      </c>
      <c r="P2302" s="72">
        <f t="shared" si="487"/>
        <v>0</v>
      </c>
      <c r="Q2302" s="74">
        <f t="shared" si="488"/>
        <v>7</v>
      </c>
      <c r="R2302" s="72" t="str">
        <f t="shared" si="489"/>
        <v/>
      </c>
      <c r="S2302" s="72" t="str">
        <f t="shared" si="490"/>
        <v/>
      </c>
      <c r="AT2302" s="20">
        <f t="shared" si="491"/>
        <v>-9511.2000000000007</v>
      </c>
    </row>
    <row r="2303" spans="1:46" ht="33.75">
      <c r="A2303" s="54">
        <v>7187</v>
      </c>
      <c r="B2303" s="54" t="s">
        <v>2075</v>
      </c>
      <c r="C2303" s="58" t="s">
        <v>3057</v>
      </c>
      <c r="D2303" s="79">
        <v>7</v>
      </c>
      <c r="E2303" s="79">
        <v>7</v>
      </c>
      <c r="F2303" s="80">
        <v>739.77</v>
      </c>
      <c r="G2303" s="80">
        <v>105.68</v>
      </c>
      <c r="H2303" s="80">
        <v>739.77</v>
      </c>
      <c r="I2303" s="80" t="s">
        <v>28</v>
      </c>
      <c r="J2303" s="80" t="s">
        <v>28</v>
      </c>
      <c r="K2303" s="80">
        <v>105.68</v>
      </c>
      <c r="L2303" s="73">
        <f t="shared" si="483"/>
        <v>105.68</v>
      </c>
      <c r="M2303" s="73">
        <f t="shared" si="484"/>
        <v>121.19</v>
      </c>
      <c r="N2303" s="72" t="str">
        <f t="shared" si="485"/>
        <v>1103</v>
      </c>
      <c r="O2303" s="74">
        <f t="shared" si="486"/>
        <v>0</v>
      </c>
      <c r="P2303" s="72">
        <f t="shared" si="487"/>
        <v>0</v>
      </c>
      <c r="Q2303" s="74">
        <f t="shared" si="488"/>
        <v>7</v>
      </c>
      <c r="R2303" s="72" t="str">
        <f t="shared" si="489"/>
        <v/>
      </c>
      <c r="S2303" s="72" t="str">
        <f t="shared" si="490"/>
        <v/>
      </c>
      <c r="AT2303" s="20">
        <f t="shared" si="491"/>
        <v>-9511.2000000000007</v>
      </c>
    </row>
    <row r="2304" spans="1:46" ht="33.75">
      <c r="A2304" s="54">
        <v>7188</v>
      </c>
      <c r="B2304" s="54" t="s">
        <v>2077</v>
      </c>
      <c r="C2304" s="58" t="s">
        <v>3058</v>
      </c>
      <c r="D2304" s="79">
        <v>7</v>
      </c>
      <c r="E2304" s="79">
        <v>7</v>
      </c>
      <c r="F2304" s="80">
        <v>705.03</v>
      </c>
      <c r="G2304" s="80">
        <v>100.72</v>
      </c>
      <c r="H2304" s="80">
        <v>705.03</v>
      </c>
      <c r="I2304" s="80" t="s">
        <v>28</v>
      </c>
      <c r="J2304" s="80" t="s">
        <v>28</v>
      </c>
      <c r="K2304" s="80">
        <v>100.72</v>
      </c>
      <c r="L2304" s="73">
        <f t="shared" si="483"/>
        <v>100.72</v>
      </c>
      <c r="M2304" s="73">
        <f t="shared" si="484"/>
        <v>121.19</v>
      </c>
      <c r="N2304" s="72" t="str">
        <f t="shared" si="485"/>
        <v>1103</v>
      </c>
      <c r="O2304" s="74">
        <f t="shared" si="486"/>
        <v>0</v>
      </c>
      <c r="P2304" s="72">
        <f t="shared" si="487"/>
        <v>0</v>
      </c>
      <c r="Q2304" s="74">
        <f t="shared" si="488"/>
        <v>7</v>
      </c>
      <c r="R2304" s="72" t="str">
        <f t="shared" si="489"/>
        <v/>
      </c>
      <c r="S2304" s="72" t="str">
        <f t="shared" si="490"/>
        <v/>
      </c>
      <c r="AT2304" s="20">
        <f t="shared" si="491"/>
        <v>-9064.7999999999993</v>
      </c>
    </row>
    <row r="2305" spans="1:46" ht="33.75">
      <c r="A2305" s="54">
        <v>7188</v>
      </c>
      <c r="B2305" s="54" t="s">
        <v>2083</v>
      </c>
      <c r="C2305" s="58" t="s">
        <v>3058</v>
      </c>
      <c r="D2305" s="79">
        <v>7</v>
      </c>
      <c r="E2305" s="79">
        <v>7</v>
      </c>
      <c r="F2305" s="80">
        <v>705.03</v>
      </c>
      <c r="G2305" s="80">
        <v>100.72</v>
      </c>
      <c r="H2305" s="80">
        <v>705.03</v>
      </c>
      <c r="I2305" s="80" t="s">
        <v>28</v>
      </c>
      <c r="J2305" s="80" t="s">
        <v>28</v>
      </c>
      <c r="K2305" s="80">
        <v>100.72</v>
      </c>
      <c r="L2305" s="73">
        <f t="shared" si="483"/>
        <v>100.72</v>
      </c>
      <c r="M2305" s="73">
        <f t="shared" si="484"/>
        <v>121.19</v>
      </c>
      <c r="N2305" s="72" t="str">
        <f t="shared" si="485"/>
        <v>1103</v>
      </c>
      <c r="O2305" s="74">
        <f t="shared" si="486"/>
        <v>0</v>
      </c>
      <c r="P2305" s="72">
        <f t="shared" si="487"/>
        <v>0</v>
      </c>
      <c r="Q2305" s="74">
        <f t="shared" si="488"/>
        <v>7</v>
      </c>
      <c r="R2305" s="72" t="str">
        <f t="shared" si="489"/>
        <v/>
      </c>
      <c r="S2305" s="72" t="str">
        <f t="shared" si="490"/>
        <v/>
      </c>
      <c r="AT2305" s="20">
        <f t="shared" si="491"/>
        <v>-9064.7999999999993</v>
      </c>
    </row>
    <row r="2306" spans="1:46" ht="33.75">
      <c r="A2306" s="54">
        <v>7188</v>
      </c>
      <c r="B2306" s="54" t="s">
        <v>2087</v>
      </c>
      <c r="C2306" s="58" t="s">
        <v>3058</v>
      </c>
      <c r="D2306" s="79">
        <v>7</v>
      </c>
      <c r="E2306" s="79">
        <v>7</v>
      </c>
      <c r="F2306" s="80">
        <v>705.03</v>
      </c>
      <c r="G2306" s="80">
        <v>100.72</v>
      </c>
      <c r="H2306" s="80">
        <v>705.03</v>
      </c>
      <c r="I2306" s="80" t="s">
        <v>28</v>
      </c>
      <c r="J2306" s="80" t="s">
        <v>28</v>
      </c>
      <c r="K2306" s="80">
        <v>100.72</v>
      </c>
      <c r="L2306" s="73">
        <f t="shared" si="483"/>
        <v>100.72</v>
      </c>
      <c r="M2306" s="73">
        <f t="shared" si="484"/>
        <v>121.19</v>
      </c>
      <c r="N2306" s="72" t="str">
        <f t="shared" si="485"/>
        <v>1103</v>
      </c>
      <c r="O2306" s="74">
        <f t="shared" si="486"/>
        <v>0</v>
      </c>
      <c r="P2306" s="72">
        <f t="shared" si="487"/>
        <v>0</v>
      </c>
      <c r="Q2306" s="74">
        <f t="shared" si="488"/>
        <v>7</v>
      </c>
      <c r="R2306" s="72" t="str">
        <f t="shared" si="489"/>
        <v/>
      </c>
      <c r="S2306" s="72" t="str">
        <f t="shared" si="490"/>
        <v/>
      </c>
      <c r="AT2306" s="20">
        <f t="shared" si="491"/>
        <v>-9064.7999999999993</v>
      </c>
    </row>
    <row r="2307" spans="1:46" ht="33.75">
      <c r="A2307" s="54">
        <v>7188</v>
      </c>
      <c r="B2307" s="54" t="s">
        <v>2085</v>
      </c>
      <c r="C2307" s="58" t="s">
        <v>3058</v>
      </c>
      <c r="D2307" s="79">
        <v>7</v>
      </c>
      <c r="E2307" s="79">
        <v>7</v>
      </c>
      <c r="F2307" s="80">
        <v>705.03</v>
      </c>
      <c r="G2307" s="80">
        <v>100.72</v>
      </c>
      <c r="H2307" s="80">
        <v>705.03</v>
      </c>
      <c r="I2307" s="80" t="s">
        <v>28</v>
      </c>
      <c r="J2307" s="80" t="s">
        <v>28</v>
      </c>
      <c r="K2307" s="80">
        <v>100.72</v>
      </c>
      <c r="L2307" s="73">
        <f t="shared" si="483"/>
        <v>100.72</v>
      </c>
      <c r="M2307" s="73">
        <f t="shared" si="484"/>
        <v>121.19</v>
      </c>
      <c r="N2307" s="72" t="str">
        <f t="shared" si="485"/>
        <v>1103</v>
      </c>
      <c r="O2307" s="74">
        <f t="shared" si="486"/>
        <v>0</v>
      </c>
      <c r="P2307" s="72">
        <f t="shared" si="487"/>
        <v>0</v>
      </c>
      <c r="Q2307" s="74">
        <f t="shared" si="488"/>
        <v>7</v>
      </c>
      <c r="R2307" s="72" t="str">
        <f t="shared" si="489"/>
        <v/>
      </c>
      <c r="S2307" s="72" t="str">
        <f t="shared" si="490"/>
        <v/>
      </c>
      <c r="AT2307" s="20">
        <f t="shared" si="491"/>
        <v>-9064.7999999999993</v>
      </c>
    </row>
    <row r="2308" spans="1:46" ht="33.75">
      <c r="A2308" s="54">
        <v>7188</v>
      </c>
      <c r="B2308" s="54" t="s">
        <v>2079</v>
      </c>
      <c r="C2308" s="58" t="s">
        <v>3058</v>
      </c>
      <c r="D2308" s="79">
        <v>7</v>
      </c>
      <c r="E2308" s="79">
        <v>7</v>
      </c>
      <c r="F2308" s="80">
        <v>705.03</v>
      </c>
      <c r="G2308" s="80">
        <v>100.72</v>
      </c>
      <c r="H2308" s="80">
        <v>705.03</v>
      </c>
      <c r="I2308" s="80" t="s">
        <v>28</v>
      </c>
      <c r="J2308" s="80" t="s">
        <v>28</v>
      </c>
      <c r="K2308" s="80">
        <v>100.72</v>
      </c>
      <c r="L2308" s="73">
        <f t="shared" ref="L2308:L2371" si="492">IFERROR(VLOOKUP(B2308,$B$1326:$K$2467,6,0),"")</f>
        <v>100.72</v>
      </c>
      <c r="M2308" s="73">
        <f t="shared" ref="M2308:M2371" si="493">IFERROR(VLOOKUP($B2308,$B$2468:$K$3603,6,0),"")</f>
        <v>121.19</v>
      </c>
      <c r="N2308" s="72" t="str">
        <f t="shared" ref="N2308:N2371" si="494">LEFT(B2308,4)</f>
        <v>1103</v>
      </c>
      <c r="O2308" s="74">
        <f t="shared" ref="O2308:O2371" si="495">E2308-D2308</f>
        <v>0</v>
      </c>
      <c r="P2308" s="72">
        <f t="shared" ref="P2308:P2371" si="496">IF(O2308=20,1,0)</f>
        <v>0</v>
      </c>
      <c r="Q2308" s="74">
        <f t="shared" ref="Q2308:Q2371" si="497">D2308</f>
        <v>7</v>
      </c>
      <c r="R2308" s="72" t="str">
        <f t="shared" ref="R2308:R2371" si="498">IF(P2308=1,Q2308+7,"")</f>
        <v/>
      </c>
      <c r="S2308" s="72" t="str">
        <f t="shared" ref="S2308:S2371" si="499">IF(P2308=1,Q2308+14,"")</f>
        <v/>
      </c>
      <c r="AT2308" s="20">
        <f t="shared" si="491"/>
        <v>-9064.7999999999993</v>
      </c>
    </row>
    <row r="2309" spans="1:46" ht="33.75">
      <c r="A2309" s="54">
        <v>7188</v>
      </c>
      <c r="B2309" s="54" t="s">
        <v>2081</v>
      </c>
      <c r="C2309" s="58" t="s">
        <v>3058</v>
      </c>
      <c r="D2309" s="79">
        <v>7</v>
      </c>
      <c r="E2309" s="79">
        <v>7</v>
      </c>
      <c r="F2309" s="80">
        <v>705.03</v>
      </c>
      <c r="G2309" s="80">
        <v>100.72</v>
      </c>
      <c r="H2309" s="80">
        <v>705.03</v>
      </c>
      <c r="I2309" s="80" t="s">
        <v>28</v>
      </c>
      <c r="J2309" s="80" t="s">
        <v>28</v>
      </c>
      <c r="K2309" s="80">
        <v>100.72</v>
      </c>
      <c r="L2309" s="73">
        <f t="shared" si="492"/>
        <v>100.72</v>
      </c>
      <c r="M2309" s="73">
        <f t="shared" si="493"/>
        <v>121.19</v>
      </c>
      <c r="N2309" s="72" t="str">
        <f t="shared" si="494"/>
        <v>1103</v>
      </c>
      <c r="O2309" s="74">
        <f t="shared" si="495"/>
        <v>0</v>
      </c>
      <c r="P2309" s="72">
        <f t="shared" si="496"/>
        <v>0</v>
      </c>
      <c r="Q2309" s="74">
        <f t="shared" si="497"/>
        <v>7</v>
      </c>
      <c r="R2309" s="72" t="str">
        <f t="shared" si="498"/>
        <v/>
      </c>
      <c r="S2309" s="72" t="str">
        <f t="shared" si="499"/>
        <v/>
      </c>
      <c r="AT2309" s="20">
        <f t="shared" si="491"/>
        <v>-9064.7999999999993</v>
      </c>
    </row>
    <row r="2310" spans="1:46" ht="33.75">
      <c r="A2310" s="54">
        <v>7189</v>
      </c>
      <c r="B2310" s="54" t="s">
        <v>2097</v>
      </c>
      <c r="C2310" s="58" t="s">
        <v>3059</v>
      </c>
      <c r="D2310" s="79">
        <v>7</v>
      </c>
      <c r="E2310" s="79">
        <v>7</v>
      </c>
      <c r="F2310" s="80">
        <v>536.64</v>
      </c>
      <c r="G2310" s="80">
        <v>76.66</v>
      </c>
      <c r="H2310" s="80">
        <v>536.64</v>
      </c>
      <c r="I2310" s="80" t="s">
        <v>28</v>
      </c>
      <c r="J2310" s="80" t="s">
        <v>28</v>
      </c>
      <c r="K2310" s="80">
        <v>76.66</v>
      </c>
      <c r="L2310" s="73">
        <f t="shared" si="492"/>
        <v>76.66</v>
      </c>
      <c r="M2310" s="73">
        <f t="shared" si="493"/>
        <v>79.75</v>
      </c>
      <c r="N2310" s="72" t="str">
        <f t="shared" si="494"/>
        <v>1112</v>
      </c>
      <c r="O2310" s="74">
        <f t="shared" si="495"/>
        <v>0</v>
      </c>
      <c r="P2310" s="72">
        <f t="shared" si="496"/>
        <v>0</v>
      </c>
      <c r="Q2310" s="74">
        <f t="shared" si="497"/>
        <v>7</v>
      </c>
      <c r="R2310" s="72" t="str">
        <f t="shared" si="498"/>
        <v/>
      </c>
      <c r="S2310" s="72" t="str">
        <f t="shared" si="499"/>
        <v/>
      </c>
      <c r="AT2310" s="20">
        <f t="shared" si="491"/>
        <v>-6899.4</v>
      </c>
    </row>
    <row r="2311" spans="1:46" ht="33.75">
      <c r="A2311" s="54">
        <v>7189</v>
      </c>
      <c r="B2311" s="54" t="s">
        <v>2091</v>
      </c>
      <c r="C2311" s="58" t="s">
        <v>3059</v>
      </c>
      <c r="D2311" s="79">
        <v>7</v>
      </c>
      <c r="E2311" s="79">
        <v>7</v>
      </c>
      <c r="F2311" s="80">
        <v>536.64</v>
      </c>
      <c r="G2311" s="80">
        <v>76.66</v>
      </c>
      <c r="H2311" s="80">
        <v>536.64</v>
      </c>
      <c r="I2311" s="80" t="s">
        <v>28</v>
      </c>
      <c r="J2311" s="80" t="s">
        <v>28</v>
      </c>
      <c r="K2311" s="80">
        <v>76.66</v>
      </c>
      <c r="L2311" s="73">
        <f t="shared" si="492"/>
        <v>76.66</v>
      </c>
      <c r="M2311" s="73">
        <f t="shared" si="493"/>
        <v>79.75</v>
      </c>
      <c r="N2311" s="72" t="str">
        <f t="shared" si="494"/>
        <v>1112</v>
      </c>
      <c r="O2311" s="74">
        <f t="shared" si="495"/>
        <v>0</v>
      </c>
      <c r="P2311" s="72">
        <f t="shared" si="496"/>
        <v>0</v>
      </c>
      <c r="Q2311" s="74">
        <f t="shared" si="497"/>
        <v>7</v>
      </c>
      <c r="R2311" s="72" t="str">
        <f t="shared" si="498"/>
        <v/>
      </c>
      <c r="S2311" s="72" t="str">
        <f t="shared" si="499"/>
        <v/>
      </c>
      <c r="AT2311" s="20">
        <f t="shared" si="491"/>
        <v>-6899.4</v>
      </c>
    </row>
    <row r="2312" spans="1:46" ht="33.75">
      <c r="A2312" s="54">
        <v>7189</v>
      </c>
      <c r="B2312" s="54" t="s">
        <v>2093</v>
      </c>
      <c r="C2312" s="58" t="s">
        <v>3059</v>
      </c>
      <c r="D2312" s="79">
        <v>7</v>
      </c>
      <c r="E2312" s="79">
        <v>7</v>
      </c>
      <c r="F2312" s="80">
        <v>536.64</v>
      </c>
      <c r="G2312" s="80">
        <v>76.66</v>
      </c>
      <c r="H2312" s="80">
        <v>536.64</v>
      </c>
      <c r="I2312" s="80" t="s">
        <v>28</v>
      </c>
      <c r="J2312" s="80" t="s">
        <v>28</v>
      </c>
      <c r="K2312" s="80">
        <v>76.66</v>
      </c>
      <c r="L2312" s="73">
        <f t="shared" si="492"/>
        <v>76.66</v>
      </c>
      <c r="M2312" s="73">
        <f t="shared" si="493"/>
        <v>79.75</v>
      </c>
      <c r="N2312" s="72" t="str">
        <f t="shared" si="494"/>
        <v>1112</v>
      </c>
      <c r="O2312" s="74">
        <f t="shared" si="495"/>
        <v>0</v>
      </c>
      <c r="P2312" s="72">
        <f t="shared" si="496"/>
        <v>0</v>
      </c>
      <c r="Q2312" s="74">
        <f t="shared" si="497"/>
        <v>7</v>
      </c>
      <c r="R2312" s="72" t="str">
        <f t="shared" si="498"/>
        <v/>
      </c>
      <c r="S2312" s="72" t="str">
        <f t="shared" si="499"/>
        <v/>
      </c>
      <c r="AT2312" s="20">
        <f t="shared" si="491"/>
        <v>-6899.4</v>
      </c>
    </row>
    <row r="2313" spans="1:46" ht="33.75">
      <c r="A2313" s="54">
        <v>7189</v>
      </c>
      <c r="B2313" s="54" t="s">
        <v>2095</v>
      </c>
      <c r="C2313" s="58" t="s">
        <v>3059</v>
      </c>
      <c r="D2313" s="79">
        <v>7</v>
      </c>
      <c r="E2313" s="79">
        <v>7</v>
      </c>
      <c r="F2313" s="80">
        <v>536.64</v>
      </c>
      <c r="G2313" s="80">
        <v>76.66</v>
      </c>
      <c r="H2313" s="80">
        <v>536.64</v>
      </c>
      <c r="I2313" s="80" t="s">
        <v>28</v>
      </c>
      <c r="J2313" s="80" t="s">
        <v>28</v>
      </c>
      <c r="K2313" s="80">
        <v>76.66</v>
      </c>
      <c r="L2313" s="73">
        <f t="shared" si="492"/>
        <v>76.66</v>
      </c>
      <c r="M2313" s="73">
        <f t="shared" si="493"/>
        <v>79.75</v>
      </c>
      <c r="N2313" s="72" t="str">
        <f t="shared" si="494"/>
        <v>1112</v>
      </c>
      <c r="O2313" s="74">
        <f t="shared" si="495"/>
        <v>0</v>
      </c>
      <c r="P2313" s="72">
        <f t="shared" si="496"/>
        <v>0</v>
      </c>
      <c r="Q2313" s="74">
        <f t="shared" si="497"/>
        <v>7</v>
      </c>
      <c r="R2313" s="72" t="str">
        <f t="shared" si="498"/>
        <v/>
      </c>
      <c r="S2313" s="72" t="str">
        <f t="shared" si="499"/>
        <v/>
      </c>
      <c r="AT2313" s="20">
        <f t="shared" si="491"/>
        <v>-6899.4</v>
      </c>
    </row>
    <row r="2314" spans="1:46" ht="33.75">
      <c r="A2314" s="54">
        <v>7190</v>
      </c>
      <c r="B2314" s="54" t="s">
        <v>2107</v>
      </c>
      <c r="C2314" s="58" t="s">
        <v>3060</v>
      </c>
      <c r="D2314" s="79">
        <v>7</v>
      </c>
      <c r="E2314" s="79">
        <v>7</v>
      </c>
      <c r="F2314" s="80">
        <v>565</v>
      </c>
      <c r="G2314" s="80">
        <v>80.709999999999994</v>
      </c>
      <c r="H2314" s="80">
        <v>565</v>
      </c>
      <c r="I2314" s="80" t="s">
        <v>28</v>
      </c>
      <c r="J2314" s="80" t="s">
        <v>28</v>
      </c>
      <c r="K2314" s="80">
        <v>80.709999999999994</v>
      </c>
      <c r="L2314" s="73">
        <f t="shared" si="492"/>
        <v>80.709999999999994</v>
      </c>
      <c r="M2314" s="73">
        <f t="shared" si="493"/>
        <v>89.53</v>
      </c>
      <c r="N2314" s="72" t="str">
        <f t="shared" si="494"/>
        <v>1115</v>
      </c>
      <c r="O2314" s="74">
        <f t="shared" si="495"/>
        <v>0</v>
      </c>
      <c r="P2314" s="72">
        <f t="shared" si="496"/>
        <v>0</v>
      </c>
      <c r="Q2314" s="74">
        <f t="shared" si="497"/>
        <v>7</v>
      </c>
      <c r="R2314" s="72" t="str">
        <f t="shared" si="498"/>
        <v/>
      </c>
      <c r="S2314" s="72" t="str">
        <f t="shared" si="499"/>
        <v/>
      </c>
      <c r="AT2314" s="20">
        <f t="shared" si="491"/>
        <v>-7263.9</v>
      </c>
    </row>
    <row r="2315" spans="1:46" ht="33.75">
      <c r="A2315" s="54">
        <v>7190</v>
      </c>
      <c r="B2315" s="54" t="s">
        <v>2105</v>
      </c>
      <c r="C2315" s="58" t="s">
        <v>3060</v>
      </c>
      <c r="D2315" s="79">
        <v>7</v>
      </c>
      <c r="E2315" s="79">
        <v>7</v>
      </c>
      <c r="F2315" s="80">
        <v>565</v>
      </c>
      <c r="G2315" s="80">
        <v>80.709999999999994</v>
      </c>
      <c r="H2315" s="80">
        <v>565</v>
      </c>
      <c r="I2315" s="80" t="s">
        <v>28</v>
      </c>
      <c r="J2315" s="80" t="s">
        <v>28</v>
      </c>
      <c r="K2315" s="80">
        <v>80.709999999999994</v>
      </c>
      <c r="L2315" s="73">
        <f t="shared" si="492"/>
        <v>80.709999999999994</v>
      </c>
      <c r="M2315" s="73">
        <f t="shared" si="493"/>
        <v>89.53</v>
      </c>
      <c r="N2315" s="72" t="str">
        <f t="shared" si="494"/>
        <v>1115</v>
      </c>
      <c r="O2315" s="74">
        <f t="shared" si="495"/>
        <v>0</v>
      </c>
      <c r="P2315" s="72">
        <f t="shared" si="496"/>
        <v>0</v>
      </c>
      <c r="Q2315" s="74">
        <f t="shared" si="497"/>
        <v>7</v>
      </c>
      <c r="R2315" s="72" t="str">
        <f t="shared" si="498"/>
        <v/>
      </c>
      <c r="S2315" s="72" t="str">
        <f t="shared" si="499"/>
        <v/>
      </c>
      <c r="AT2315" s="20">
        <f t="shared" ref="AT2315:AT2378" si="500">AS2315+(AI2315-90)*L2315</f>
        <v>-7263.9</v>
      </c>
    </row>
    <row r="2316" spans="1:46" ht="33.75">
      <c r="A2316" s="54">
        <v>7190</v>
      </c>
      <c r="B2316" s="54" t="s">
        <v>2101</v>
      </c>
      <c r="C2316" s="58" t="s">
        <v>3060</v>
      </c>
      <c r="D2316" s="79">
        <v>7</v>
      </c>
      <c r="E2316" s="79">
        <v>7</v>
      </c>
      <c r="F2316" s="80">
        <v>565</v>
      </c>
      <c r="G2316" s="80">
        <v>80.709999999999994</v>
      </c>
      <c r="H2316" s="80">
        <v>565</v>
      </c>
      <c r="I2316" s="80" t="s">
        <v>28</v>
      </c>
      <c r="J2316" s="80" t="s">
        <v>28</v>
      </c>
      <c r="K2316" s="80">
        <v>80.709999999999994</v>
      </c>
      <c r="L2316" s="73">
        <f t="shared" si="492"/>
        <v>80.709999999999994</v>
      </c>
      <c r="M2316" s="73">
        <f t="shared" si="493"/>
        <v>89.53</v>
      </c>
      <c r="N2316" s="72" t="str">
        <f t="shared" si="494"/>
        <v>1115</v>
      </c>
      <c r="O2316" s="74">
        <f t="shared" si="495"/>
        <v>0</v>
      </c>
      <c r="P2316" s="72">
        <f t="shared" si="496"/>
        <v>0</v>
      </c>
      <c r="Q2316" s="74">
        <f t="shared" si="497"/>
        <v>7</v>
      </c>
      <c r="R2316" s="72" t="str">
        <f t="shared" si="498"/>
        <v/>
      </c>
      <c r="S2316" s="72" t="str">
        <f t="shared" si="499"/>
        <v/>
      </c>
      <c r="AT2316" s="20">
        <f t="shared" si="500"/>
        <v>-7263.9</v>
      </c>
    </row>
    <row r="2317" spans="1:46" ht="33.75">
      <c r="A2317" s="54">
        <v>7190</v>
      </c>
      <c r="B2317" s="54" t="s">
        <v>2103</v>
      </c>
      <c r="C2317" s="58" t="s">
        <v>3060</v>
      </c>
      <c r="D2317" s="79">
        <v>7</v>
      </c>
      <c r="E2317" s="79">
        <v>7</v>
      </c>
      <c r="F2317" s="80">
        <v>565</v>
      </c>
      <c r="G2317" s="80">
        <v>80.709999999999994</v>
      </c>
      <c r="H2317" s="80">
        <v>565</v>
      </c>
      <c r="I2317" s="80" t="s">
        <v>28</v>
      </c>
      <c r="J2317" s="80" t="s">
        <v>28</v>
      </c>
      <c r="K2317" s="80">
        <v>80.709999999999994</v>
      </c>
      <c r="L2317" s="73">
        <f t="shared" si="492"/>
        <v>80.709999999999994</v>
      </c>
      <c r="M2317" s="73">
        <f t="shared" si="493"/>
        <v>89.53</v>
      </c>
      <c r="N2317" s="72" t="str">
        <f t="shared" si="494"/>
        <v>1115</v>
      </c>
      <c r="O2317" s="74">
        <f t="shared" si="495"/>
        <v>0</v>
      </c>
      <c r="P2317" s="72">
        <f t="shared" si="496"/>
        <v>0</v>
      </c>
      <c r="Q2317" s="74">
        <f t="shared" si="497"/>
        <v>7</v>
      </c>
      <c r="R2317" s="72" t="str">
        <f t="shared" si="498"/>
        <v/>
      </c>
      <c r="S2317" s="72" t="str">
        <f t="shared" si="499"/>
        <v/>
      </c>
      <c r="AT2317" s="20">
        <f t="shared" si="500"/>
        <v>-7263.9</v>
      </c>
    </row>
    <row r="2318" spans="1:46" ht="22.5">
      <c r="A2318" s="54">
        <v>7191</v>
      </c>
      <c r="B2318" s="54" t="s">
        <v>2111</v>
      </c>
      <c r="C2318" s="58" t="s">
        <v>3061</v>
      </c>
      <c r="D2318" s="79">
        <v>7</v>
      </c>
      <c r="E2318" s="79">
        <v>7</v>
      </c>
      <c r="F2318" s="80">
        <v>656.14</v>
      </c>
      <c r="G2318" s="80">
        <v>93.73</v>
      </c>
      <c r="H2318" s="80">
        <v>656.14</v>
      </c>
      <c r="I2318" s="80" t="s">
        <v>28</v>
      </c>
      <c r="J2318" s="80" t="s">
        <v>28</v>
      </c>
      <c r="K2318" s="80">
        <v>93.73</v>
      </c>
      <c r="L2318" s="73">
        <f t="shared" si="492"/>
        <v>93.73</v>
      </c>
      <c r="M2318" s="73">
        <f t="shared" si="493"/>
        <v>123.34</v>
      </c>
      <c r="N2318" s="72" t="str">
        <f t="shared" si="494"/>
        <v>1118</v>
      </c>
      <c r="O2318" s="74">
        <f t="shared" si="495"/>
        <v>0</v>
      </c>
      <c r="P2318" s="72">
        <f t="shared" si="496"/>
        <v>0</v>
      </c>
      <c r="Q2318" s="74">
        <f t="shared" si="497"/>
        <v>7</v>
      </c>
      <c r="R2318" s="72" t="str">
        <f t="shared" si="498"/>
        <v/>
      </c>
      <c r="S2318" s="72" t="str">
        <f t="shared" si="499"/>
        <v/>
      </c>
      <c r="AT2318" s="20">
        <f t="shared" si="500"/>
        <v>-8435.7000000000007</v>
      </c>
    </row>
    <row r="2319" spans="1:46" ht="22.5">
      <c r="A2319" s="54">
        <v>7191</v>
      </c>
      <c r="B2319" s="54" t="s">
        <v>2113</v>
      </c>
      <c r="C2319" s="58" t="s">
        <v>3061</v>
      </c>
      <c r="D2319" s="79">
        <v>7</v>
      </c>
      <c r="E2319" s="79">
        <v>7</v>
      </c>
      <c r="F2319" s="80">
        <v>656.14</v>
      </c>
      <c r="G2319" s="80">
        <v>93.73</v>
      </c>
      <c r="H2319" s="80">
        <v>656.14</v>
      </c>
      <c r="I2319" s="80" t="s">
        <v>28</v>
      </c>
      <c r="J2319" s="80" t="s">
        <v>28</v>
      </c>
      <c r="K2319" s="80">
        <v>93.73</v>
      </c>
      <c r="L2319" s="73">
        <f t="shared" si="492"/>
        <v>93.73</v>
      </c>
      <c r="M2319" s="73">
        <f t="shared" si="493"/>
        <v>123.34</v>
      </c>
      <c r="N2319" s="72" t="str">
        <f t="shared" si="494"/>
        <v>1118</v>
      </c>
      <c r="O2319" s="74">
        <f t="shared" si="495"/>
        <v>0</v>
      </c>
      <c r="P2319" s="72">
        <f t="shared" si="496"/>
        <v>0</v>
      </c>
      <c r="Q2319" s="74">
        <f t="shared" si="497"/>
        <v>7</v>
      </c>
      <c r="R2319" s="72" t="str">
        <f t="shared" si="498"/>
        <v/>
      </c>
      <c r="S2319" s="72" t="str">
        <f t="shared" si="499"/>
        <v/>
      </c>
      <c r="AT2319" s="20">
        <f t="shared" si="500"/>
        <v>-8435.7000000000007</v>
      </c>
    </row>
    <row r="2320" spans="1:46" ht="22.5">
      <c r="A2320" s="54">
        <v>7191</v>
      </c>
      <c r="B2320" s="54" t="s">
        <v>2115</v>
      </c>
      <c r="C2320" s="58" t="s">
        <v>3061</v>
      </c>
      <c r="D2320" s="79">
        <v>7</v>
      </c>
      <c r="E2320" s="79">
        <v>7</v>
      </c>
      <c r="F2320" s="80">
        <v>656.14</v>
      </c>
      <c r="G2320" s="80">
        <v>93.73</v>
      </c>
      <c r="H2320" s="80">
        <v>656.14</v>
      </c>
      <c r="I2320" s="80" t="s">
        <v>28</v>
      </c>
      <c r="J2320" s="80" t="s">
        <v>28</v>
      </c>
      <c r="K2320" s="80">
        <v>93.73</v>
      </c>
      <c r="L2320" s="73">
        <f t="shared" si="492"/>
        <v>93.73</v>
      </c>
      <c r="M2320" s="73">
        <f t="shared" si="493"/>
        <v>123.34</v>
      </c>
      <c r="N2320" s="72" t="str">
        <f t="shared" si="494"/>
        <v>1118</v>
      </c>
      <c r="O2320" s="74">
        <f t="shared" si="495"/>
        <v>0</v>
      </c>
      <c r="P2320" s="72">
        <f t="shared" si="496"/>
        <v>0</v>
      </c>
      <c r="Q2320" s="74">
        <f t="shared" si="497"/>
        <v>7</v>
      </c>
      <c r="R2320" s="72" t="str">
        <f t="shared" si="498"/>
        <v/>
      </c>
      <c r="S2320" s="72" t="str">
        <f t="shared" si="499"/>
        <v/>
      </c>
      <c r="AT2320" s="20">
        <f t="shared" si="500"/>
        <v>-8435.7000000000007</v>
      </c>
    </row>
    <row r="2321" spans="1:46" ht="22.5">
      <c r="A2321" s="54">
        <v>7191</v>
      </c>
      <c r="B2321" s="54" t="s">
        <v>2117</v>
      </c>
      <c r="C2321" s="58" t="s">
        <v>3061</v>
      </c>
      <c r="D2321" s="79">
        <v>7</v>
      </c>
      <c r="E2321" s="79">
        <v>7</v>
      </c>
      <c r="F2321" s="80">
        <v>656.14</v>
      </c>
      <c r="G2321" s="80">
        <v>93.73</v>
      </c>
      <c r="H2321" s="80">
        <v>656.14</v>
      </c>
      <c r="I2321" s="80" t="s">
        <v>28</v>
      </c>
      <c r="J2321" s="80" t="s">
        <v>28</v>
      </c>
      <c r="K2321" s="80">
        <v>93.73</v>
      </c>
      <c r="L2321" s="73">
        <f t="shared" si="492"/>
        <v>93.73</v>
      </c>
      <c r="M2321" s="73">
        <f t="shared" si="493"/>
        <v>123.34</v>
      </c>
      <c r="N2321" s="72" t="str">
        <f t="shared" si="494"/>
        <v>1118</v>
      </c>
      <c r="O2321" s="74">
        <f t="shared" si="495"/>
        <v>0</v>
      </c>
      <c r="P2321" s="72">
        <f t="shared" si="496"/>
        <v>0</v>
      </c>
      <c r="Q2321" s="74">
        <f t="shared" si="497"/>
        <v>7</v>
      </c>
      <c r="R2321" s="72" t="str">
        <f t="shared" si="498"/>
        <v/>
      </c>
      <c r="S2321" s="72" t="str">
        <f t="shared" si="499"/>
        <v/>
      </c>
      <c r="AT2321" s="20">
        <f t="shared" si="500"/>
        <v>-8435.7000000000007</v>
      </c>
    </row>
    <row r="2322" spans="1:46" ht="22.5">
      <c r="A2322" s="54">
        <v>7191</v>
      </c>
      <c r="B2322" s="54" t="s">
        <v>2119</v>
      </c>
      <c r="C2322" s="58" t="s">
        <v>3061</v>
      </c>
      <c r="D2322" s="79">
        <v>7</v>
      </c>
      <c r="E2322" s="79">
        <v>7</v>
      </c>
      <c r="F2322" s="80">
        <v>656.14</v>
      </c>
      <c r="G2322" s="80">
        <v>93.73</v>
      </c>
      <c r="H2322" s="80">
        <v>656.14</v>
      </c>
      <c r="I2322" s="80" t="s">
        <v>28</v>
      </c>
      <c r="J2322" s="80" t="s">
        <v>28</v>
      </c>
      <c r="K2322" s="80">
        <v>93.73</v>
      </c>
      <c r="L2322" s="73">
        <f t="shared" si="492"/>
        <v>93.73</v>
      </c>
      <c r="M2322" s="73">
        <f t="shared" si="493"/>
        <v>123.34</v>
      </c>
      <c r="N2322" s="72" t="str">
        <f t="shared" si="494"/>
        <v>1118</v>
      </c>
      <c r="O2322" s="74">
        <f t="shared" si="495"/>
        <v>0</v>
      </c>
      <c r="P2322" s="72">
        <f t="shared" si="496"/>
        <v>0</v>
      </c>
      <c r="Q2322" s="74">
        <f t="shared" si="497"/>
        <v>7</v>
      </c>
      <c r="R2322" s="72" t="str">
        <f t="shared" si="498"/>
        <v/>
      </c>
      <c r="S2322" s="72" t="str">
        <f t="shared" si="499"/>
        <v/>
      </c>
      <c r="AT2322" s="20">
        <f t="shared" si="500"/>
        <v>-8435.7000000000007</v>
      </c>
    </row>
    <row r="2323" spans="1:46" ht="22.5">
      <c r="A2323" s="54">
        <v>7191</v>
      </c>
      <c r="B2323" s="54" t="s">
        <v>2121</v>
      </c>
      <c r="C2323" s="58" t="s">
        <v>3061</v>
      </c>
      <c r="D2323" s="79">
        <v>7</v>
      </c>
      <c r="E2323" s="79">
        <v>7</v>
      </c>
      <c r="F2323" s="80">
        <v>656.14</v>
      </c>
      <c r="G2323" s="80">
        <v>93.73</v>
      </c>
      <c r="H2323" s="80">
        <v>656.14</v>
      </c>
      <c r="I2323" s="80" t="s">
        <v>28</v>
      </c>
      <c r="J2323" s="80" t="s">
        <v>28</v>
      </c>
      <c r="K2323" s="80">
        <v>93.73</v>
      </c>
      <c r="L2323" s="73">
        <f t="shared" si="492"/>
        <v>93.73</v>
      </c>
      <c r="M2323" s="73">
        <f t="shared" si="493"/>
        <v>123.34</v>
      </c>
      <c r="N2323" s="72" t="str">
        <f t="shared" si="494"/>
        <v>1118</v>
      </c>
      <c r="O2323" s="74">
        <f t="shared" si="495"/>
        <v>0</v>
      </c>
      <c r="P2323" s="72">
        <f t="shared" si="496"/>
        <v>0</v>
      </c>
      <c r="Q2323" s="74">
        <f t="shared" si="497"/>
        <v>7</v>
      </c>
      <c r="R2323" s="72" t="str">
        <f t="shared" si="498"/>
        <v/>
      </c>
      <c r="S2323" s="72" t="str">
        <f t="shared" si="499"/>
        <v/>
      </c>
      <c r="AT2323" s="20">
        <f t="shared" si="500"/>
        <v>-8435.7000000000007</v>
      </c>
    </row>
    <row r="2324" spans="1:46" ht="22.5">
      <c r="A2324" s="54">
        <v>7192</v>
      </c>
      <c r="B2324" s="54" t="s">
        <v>2125</v>
      </c>
      <c r="C2324" s="58" t="s">
        <v>3062</v>
      </c>
      <c r="D2324" s="79">
        <v>7</v>
      </c>
      <c r="E2324" s="79">
        <v>7</v>
      </c>
      <c r="F2324" s="80">
        <v>618.92999999999995</v>
      </c>
      <c r="G2324" s="80">
        <v>88.42</v>
      </c>
      <c r="H2324" s="80">
        <v>618.92999999999995</v>
      </c>
      <c r="I2324" s="80" t="s">
        <v>28</v>
      </c>
      <c r="J2324" s="80" t="s">
        <v>28</v>
      </c>
      <c r="K2324" s="80">
        <v>88.42</v>
      </c>
      <c r="L2324" s="73">
        <f t="shared" si="492"/>
        <v>88.42</v>
      </c>
      <c r="M2324" s="73">
        <f t="shared" si="493"/>
        <v>123.34</v>
      </c>
      <c r="N2324" s="72" t="str">
        <f t="shared" si="494"/>
        <v>1118</v>
      </c>
      <c r="O2324" s="74">
        <f t="shared" si="495"/>
        <v>0</v>
      </c>
      <c r="P2324" s="72">
        <f t="shared" si="496"/>
        <v>0</v>
      </c>
      <c r="Q2324" s="74">
        <f t="shared" si="497"/>
        <v>7</v>
      </c>
      <c r="R2324" s="72" t="str">
        <f t="shared" si="498"/>
        <v/>
      </c>
      <c r="S2324" s="72" t="str">
        <f t="shared" si="499"/>
        <v/>
      </c>
      <c r="AT2324" s="20">
        <f t="shared" si="500"/>
        <v>-7957.8</v>
      </c>
    </row>
    <row r="2325" spans="1:46" ht="22.5">
      <c r="A2325" s="54">
        <v>7192</v>
      </c>
      <c r="B2325" s="54" t="s">
        <v>2123</v>
      </c>
      <c r="C2325" s="58" t="s">
        <v>3062</v>
      </c>
      <c r="D2325" s="79">
        <v>7</v>
      </c>
      <c r="E2325" s="79">
        <v>7</v>
      </c>
      <c r="F2325" s="80">
        <v>618.92999999999995</v>
      </c>
      <c r="G2325" s="80">
        <v>88.42</v>
      </c>
      <c r="H2325" s="80">
        <v>618.92999999999995</v>
      </c>
      <c r="I2325" s="80" t="s">
        <v>28</v>
      </c>
      <c r="J2325" s="80" t="s">
        <v>28</v>
      </c>
      <c r="K2325" s="80">
        <v>88.42</v>
      </c>
      <c r="L2325" s="73">
        <f t="shared" si="492"/>
        <v>88.42</v>
      </c>
      <c r="M2325" s="73">
        <f t="shared" si="493"/>
        <v>123.34</v>
      </c>
      <c r="N2325" s="72" t="str">
        <f t="shared" si="494"/>
        <v>1118</v>
      </c>
      <c r="O2325" s="74">
        <f t="shared" si="495"/>
        <v>0</v>
      </c>
      <c r="P2325" s="72">
        <f t="shared" si="496"/>
        <v>0</v>
      </c>
      <c r="Q2325" s="74">
        <f t="shared" si="497"/>
        <v>7</v>
      </c>
      <c r="R2325" s="72" t="str">
        <f t="shared" si="498"/>
        <v/>
      </c>
      <c r="S2325" s="72" t="str">
        <f t="shared" si="499"/>
        <v/>
      </c>
      <c r="AT2325" s="20">
        <f t="shared" si="500"/>
        <v>-7957.8</v>
      </c>
    </row>
    <row r="2326" spans="1:46" ht="22.5">
      <c r="A2326" s="54">
        <v>7192</v>
      </c>
      <c r="B2326" s="54" t="s">
        <v>2133</v>
      </c>
      <c r="C2326" s="58" t="s">
        <v>3062</v>
      </c>
      <c r="D2326" s="79">
        <v>7</v>
      </c>
      <c r="E2326" s="79">
        <v>7</v>
      </c>
      <c r="F2326" s="80">
        <v>618.92999999999995</v>
      </c>
      <c r="G2326" s="80">
        <v>88.42</v>
      </c>
      <c r="H2326" s="80">
        <v>618.92999999999995</v>
      </c>
      <c r="I2326" s="80" t="s">
        <v>28</v>
      </c>
      <c r="J2326" s="80" t="s">
        <v>28</v>
      </c>
      <c r="K2326" s="80">
        <v>88.42</v>
      </c>
      <c r="L2326" s="73">
        <f t="shared" si="492"/>
        <v>88.42</v>
      </c>
      <c r="M2326" s="73">
        <f t="shared" si="493"/>
        <v>123.34</v>
      </c>
      <c r="N2326" s="72" t="str">
        <f t="shared" si="494"/>
        <v>1118</v>
      </c>
      <c r="O2326" s="74">
        <f t="shared" si="495"/>
        <v>0</v>
      </c>
      <c r="P2326" s="72">
        <f t="shared" si="496"/>
        <v>0</v>
      </c>
      <c r="Q2326" s="74">
        <f t="shared" si="497"/>
        <v>7</v>
      </c>
      <c r="R2326" s="72" t="str">
        <f t="shared" si="498"/>
        <v/>
      </c>
      <c r="S2326" s="72" t="str">
        <f t="shared" si="499"/>
        <v/>
      </c>
      <c r="AT2326" s="20">
        <f t="shared" si="500"/>
        <v>-7957.8</v>
      </c>
    </row>
    <row r="2327" spans="1:46" ht="22.5">
      <c r="A2327" s="54">
        <v>7192</v>
      </c>
      <c r="B2327" s="54" t="s">
        <v>2127</v>
      </c>
      <c r="C2327" s="58" t="s">
        <v>3062</v>
      </c>
      <c r="D2327" s="79">
        <v>7</v>
      </c>
      <c r="E2327" s="79">
        <v>7</v>
      </c>
      <c r="F2327" s="80">
        <v>618.92999999999995</v>
      </c>
      <c r="G2327" s="80">
        <v>88.42</v>
      </c>
      <c r="H2327" s="80">
        <v>618.92999999999995</v>
      </c>
      <c r="I2327" s="80" t="s">
        <v>28</v>
      </c>
      <c r="J2327" s="80" t="s">
        <v>28</v>
      </c>
      <c r="K2327" s="80">
        <v>88.42</v>
      </c>
      <c r="L2327" s="73">
        <f t="shared" si="492"/>
        <v>88.42</v>
      </c>
      <c r="M2327" s="73">
        <f t="shared" si="493"/>
        <v>123.34</v>
      </c>
      <c r="N2327" s="72" t="str">
        <f t="shared" si="494"/>
        <v>1118</v>
      </c>
      <c r="O2327" s="74">
        <f t="shared" si="495"/>
        <v>0</v>
      </c>
      <c r="P2327" s="72">
        <f t="shared" si="496"/>
        <v>0</v>
      </c>
      <c r="Q2327" s="74">
        <f t="shared" si="497"/>
        <v>7</v>
      </c>
      <c r="R2327" s="72" t="str">
        <f t="shared" si="498"/>
        <v/>
      </c>
      <c r="S2327" s="72" t="str">
        <f t="shared" si="499"/>
        <v/>
      </c>
      <c r="AT2327" s="20">
        <f t="shared" si="500"/>
        <v>-7957.8</v>
      </c>
    </row>
    <row r="2328" spans="1:46" ht="22.5">
      <c r="A2328" s="54">
        <v>7192</v>
      </c>
      <c r="B2328" s="54" t="s">
        <v>2129</v>
      </c>
      <c r="C2328" s="58" t="s">
        <v>3062</v>
      </c>
      <c r="D2328" s="79">
        <v>7</v>
      </c>
      <c r="E2328" s="79">
        <v>7</v>
      </c>
      <c r="F2328" s="80">
        <v>618.92999999999995</v>
      </c>
      <c r="G2328" s="80">
        <v>88.42</v>
      </c>
      <c r="H2328" s="80">
        <v>618.92999999999995</v>
      </c>
      <c r="I2328" s="80" t="s">
        <v>28</v>
      </c>
      <c r="J2328" s="80" t="s">
        <v>28</v>
      </c>
      <c r="K2328" s="80">
        <v>88.42</v>
      </c>
      <c r="L2328" s="73">
        <f t="shared" si="492"/>
        <v>88.42</v>
      </c>
      <c r="M2328" s="73">
        <f t="shared" si="493"/>
        <v>123.34</v>
      </c>
      <c r="N2328" s="72" t="str">
        <f t="shared" si="494"/>
        <v>1118</v>
      </c>
      <c r="O2328" s="74">
        <f t="shared" si="495"/>
        <v>0</v>
      </c>
      <c r="P2328" s="72">
        <f t="shared" si="496"/>
        <v>0</v>
      </c>
      <c r="Q2328" s="74">
        <f t="shared" si="497"/>
        <v>7</v>
      </c>
      <c r="R2328" s="72" t="str">
        <f t="shared" si="498"/>
        <v/>
      </c>
      <c r="S2328" s="72" t="str">
        <f t="shared" si="499"/>
        <v/>
      </c>
      <c r="AT2328" s="20">
        <f t="shared" si="500"/>
        <v>-7957.8</v>
      </c>
    </row>
    <row r="2329" spans="1:46" ht="22.5">
      <c r="A2329" s="54">
        <v>7192</v>
      </c>
      <c r="B2329" s="54" t="s">
        <v>2131</v>
      </c>
      <c r="C2329" s="58" t="s">
        <v>3062</v>
      </c>
      <c r="D2329" s="79">
        <v>7</v>
      </c>
      <c r="E2329" s="79">
        <v>7</v>
      </c>
      <c r="F2329" s="80">
        <v>618.92999999999995</v>
      </c>
      <c r="G2329" s="80">
        <v>88.42</v>
      </c>
      <c r="H2329" s="80">
        <v>618.92999999999995</v>
      </c>
      <c r="I2329" s="80" t="s">
        <v>28</v>
      </c>
      <c r="J2329" s="80" t="s">
        <v>28</v>
      </c>
      <c r="K2329" s="80">
        <v>88.42</v>
      </c>
      <c r="L2329" s="73">
        <f t="shared" si="492"/>
        <v>88.42</v>
      </c>
      <c r="M2329" s="73">
        <f t="shared" si="493"/>
        <v>123.34</v>
      </c>
      <c r="N2329" s="72" t="str">
        <f t="shared" si="494"/>
        <v>1118</v>
      </c>
      <c r="O2329" s="74">
        <f t="shared" si="495"/>
        <v>0</v>
      </c>
      <c r="P2329" s="72">
        <f t="shared" si="496"/>
        <v>0</v>
      </c>
      <c r="Q2329" s="74">
        <f t="shared" si="497"/>
        <v>7</v>
      </c>
      <c r="R2329" s="72" t="str">
        <f t="shared" si="498"/>
        <v/>
      </c>
      <c r="S2329" s="72" t="str">
        <f t="shared" si="499"/>
        <v/>
      </c>
      <c r="AT2329" s="20">
        <f t="shared" si="500"/>
        <v>-7957.8</v>
      </c>
    </row>
    <row r="2330" spans="1:46" ht="33.75">
      <c r="A2330" s="54">
        <v>7193</v>
      </c>
      <c r="B2330" s="54" t="s">
        <v>2145</v>
      </c>
      <c r="C2330" s="58" t="s">
        <v>3063</v>
      </c>
      <c r="D2330" s="79">
        <v>7</v>
      </c>
      <c r="E2330" s="79">
        <v>7</v>
      </c>
      <c r="F2330" s="80">
        <v>688.75</v>
      </c>
      <c r="G2330" s="80">
        <v>98.39</v>
      </c>
      <c r="H2330" s="80">
        <v>688.75</v>
      </c>
      <c r="I2330" s="80" t="s">
        <v>28</v>
      </c>
      <c r="J2330" s="80" t="s">
        <v>28</v>
      </c>
      <c r="K2330" s="80">
        <v>98.39</v>
      </c>
      <c r="L2330" s="73">
        <f t="shared" si="492"/>
        <v>98.39</v>
      </c>
      <c r="M2330" s="73">
        <f t="shared" si="493"/>
        <v>102.67</v>
      </c>
      <c r="N2330" s="72" t="str">
        <f t="shared" si="494"/>
        <v>1121</v>
      </c>
      <c r="O2330" s="74">
        <f t="shared" si="495"/>
        <v>0</v>
      </c>
      <c r="P2330" s="72">
        <f t="shared" si="496"/>
        <v>0</v>
      </c>
      <c r="Q2330" s="74">
        <f t="shared" si="497"/>
        <v>7</v>
      </c>
      <c r="R2330" s="72" t="str">
        <f t="shared" si="498"/>
        <v/>
      </c>
      <c r="S2330" s="72" t="str">
        <f t="shared" si="499"/>
        <v/>
      </c>
      <c r="AT2330" s="20">
        <f t="shared" si="500"/>
        <v>-8855.1</v>
      </c>
    </row>
    <row r="2331" spans="1:46" ht="33.75">
      <c r="A2331" s="54">
        <v>7193</v>
      </c>
      <c r="B2331" s="54" t="s">
        <v>2147</v>
      </c>
      <c r="C2331" s="58" t="s">
        <v>3063</v>
      </c>
      <c r="D2331" s="79">
        <v>7</v>
      </c>
      <c r="E2331" s="79">
        <v>7</v>
      </c>
      <c r="F2331" s="80">
        <v>688.75</v>
      </c>
      <c r="G2331" s="80">
        <v>98.39</v>
      </c>
      <c r="H2331" s="80">
        <v>688.75</v>
      </c>
      <c r="I2331" s="80" t="s">
        <v>28</v>
      </c>
      <c r="J2331" s="80" t="s">
        <v>28</v>
      </c>
      <c r="K2331" s="80">
        <v>98.39</v>
      </c>
      <c r="L2331" s="73">
        <f t="shared" si="492"/>
        <v>98.39</v>
      </c>
      <c r="M2331" s="73">
        <f t="shared" si="493"/>
        <v>102.67</v>
      </c>
      <c r="N2331" s="72" t="str">
        <f t="shared" si="494"/>
        <v>1121</v>
      </c>
      <c r="O2331" s="74">
        <f t="shared" si="495"/>
        <v>0</v>
      </c>
      <c r="P2331" s="72">
        <f t="shared" si="496"/>
        <v>0</v>
      </c>
      <c r="Q2331" s="74">
        <f t="shared" si="497"/>
        <v>7</v>
      </c>
      <c r="R2331" s="72" t="str">
        <f t="shared" si="498"/>
        <v/>
      </c>
      <c r="S2331" s="72" t="str">
        <f t="shared" si="499"/>
        <v/>
      </c>
      <c r="AT2331" s="20">
        <f t="shared" si="500"/>
        <v>-8855.1</v>
      </c>
    </row>
    <row r="2332" spans="1:46" ht="33.75">
      <c r="A2332" s="54">
        <v>7193</v>
      </c>
      <c r="B2332" s="54" t="s">
        <v>2139</v>
      </c>
      <c r="C2332" s="58" t="s">
        <v>3063</v>
      </c>
      <c r="D2332" s="79">
        <v>7</v>
      </c>
      <c r="E2332" s="79">
        <v>7</v>
      </c>
      <c r="F2332" s="80">
        <v>688.75</v>
      </c>
      <c r="G2332" s="80">
        <v>98.39</v>
      </c>
      <c r="H2332" s="80">
        <v>688.75</v>
      </c>
      <c r="I2332" s="80" t="s">
        <v>28</v>
      </c>
      <c r="J2332" s="80" t="s">
        <v>28</v>
      </c>
      <c r="K2332" s="80">
        <v>98.39</v>
      </c>
      <c r="L2332" s="73">
        <f t="shared" si="492"/>
        <v>98.39</v>
      </c>
      <c r="M2332" s="73">
        <f t="shared" si="493"/>
        <v>102.67</v>
      </c>
      <c r="N2332" s="72" t="str">
        <f t="shared" si="494"/>
        <v>1121</v>
      </c>
      <c r="O2332" s="74">
        <f t="shared" si="495"/>
        <v>0</v>
      </c>
      <c r="P2332" s="72">
        <f t="shared" si="496"/>
        <v>0</v>
      </c>
      <c r="Q2332" s="74">
        <f t="shared" si="497"/>
        <v>7</v>
      </c>
      <c r="R2332" s="72" t="str">
        <f t="shared" si="498"/>
        <v/>
      </c>
      <c r="S2332" s="72" t="str">
        <f t="shared" si="499"/>
        <v/>
      </c>
      <c r="AT2332" s="20">
        <f t="shared" si="500"/>
        <v>-8855.1</v>
      </c>
    </row>
    <row r="2333" spans="1:46" ht="33.75">
      <c r="A2333" s="54">
        <v>7193</v>
      </c>
      <c r="B2333" s="54" t="s">
        <v>2141</v>
      </c>
      <c r="C2333" s="58" t="s">
        <v>3063</v>
      </c>
      <c r="D2333" s="79">
        <v>7</v>
      </c>
      <c r="E2333" s="79">
        <v>7</v>
      </c>
      <c r="F2333" s="80">
        <v>688.75</v>
      </c>
      <c r="G2333" s="80">
        <v>98.39</v>
      </c>
      <c r="H2333" s="80">
        <v>688.75</v>
      </c>
      <c r="I2333" s="80" t="s">
        <v>28</v>
      </c>
      <c r="J2333" s="80" t="s">
        <v>28</v>
      </c>
      <c r="K2333" s="80">
        <v>98.39</v>
      </c>
      <c r="L2333" s="73">
        <f t="shared" si="492"/>
        <v>98.39</v>
      </c>
      <c r="M2333" s="73">
        <f t="shared" si="493"/>
        <v>102.67</v>
      </c>
      <c r="N2333" s="72" t="str">
        <f t="shared" si="494"/>
        <v>1121</v>
      </c>
      <c r="O2333" s="74">
        <f t="shared" si="495"/>
        <v>0</v>
      </c>
      <c r="P2333" s="72">
        <f t="shared" si="496"/>
        <v>0</v>
      </c>
      <c r="Q2333" s="74">
        <f t="shared" si="497"/>
        <v>7</v>
      </c>
      <c r="R2333" s="72" t="str">
        <f t="shared" si="498"/>
        <v/>
      </c>
      <c r="S2333" s="72" t="str">
        <f t="shared" si="499"/>
        <v/>
      </c>
      <c r="AT2333" s="20">
        <f t="shared" si="500"/>
        <v>-8855.1</v>
      </c>
    </row>
    <row r="2334" spans="1:46" ht="33.75">
      <c r="A2334" s="54">
        <v>7193</v>
      </c>
      <c r="B2334" s="54" t="s">
        <v>2143</v>
      </c>
      <c r="C2334" s="58" t="s">
        <v>3063</v>
      </c>
      <c r="D2334" s="79">
        <v>7</v>
      </c>
      <c r="E2334" s="79">
        <v>7</v>
      </c>
      <c r="F2334" s="80">
        <v>688.75</v>
      </c>
      <c r="G2334" s="80">
        <v>98.39</v>
      </c>
      <c r="H2334" s="80">
        <v>688.75</v>
      </c>
      <c r="I2334" s="80" t="s">
        <v>28</v>
      </c>
      <c r="J2334" s="80" t="s">
        <v>28</v>
      </c>
      <c r="K2334" s="80">
        <v>98.39</v>
      </c>
      <c r="L2334" s="73">
        <f t="shared" si="492"/>
        <v>98.39</v>
      </c>
      <c r="M2334" s="73">
        <f t="shared" si="493"/>
        <v>102.67</v>
      </c>
      <c r="N2334" s="72" t="str">
        <f t="shared" si="494"/>
        <v>1121</v>
      </c>
      <c r="O2334" s="74">
        <f t="shared" si="495"/>
        <v>0</v>
      </c>
      <c r="P2334" s="72">
        <f t="shared" si="496"/>
        <v>0</v>
      </c>
      <c r="Q2334" s="74">
        <f t="shared" si="497"/>
        <v>7</v>
      </c>
      <c r="R2334" s="72" t="str">
        <f t="shared" si="498"/>
        <v/>
      </c>
      <c r="S2334" s="72" t="str">
        <f t="shared" si="499"/>
        <v/>
      </c>
      <c r="AT2334" s="20">
        <f t="shared" si="500"/>
        <v>-8855.1</v>
      </c>
    </row>
    <row r="2335" spans="1:46" ht="33.75">
      <c r="A2335" s="54">
        <v>7193</v>
      </c>
      <c r="B2335" s="54" t="s">
        <v>2137</v>
      </c>
      <c r="C2335" s="58" t="s">
        <v>3063</v>
      </c>
      <c r="D2335" s="79">
        <v>7</v>
      </c>
      <c r="E2335" s="79">
        <v>7</v>
      </c>
      <c r="F2335" s="80">
        <v>688.75</v>
      </c>
      <c r="G2335" s="80">
        <v>98.39</v>
      </c>
      <c r="H2335" s="80">
        <v>688.75</v>
      </c>
      <c r="I2335" s="80" t="s">
        <v>28</v>
      </c>
      <c r="J2335" s="80" t="s">
        <v>28</v>
      </c>
      <c r="K2335" s="80">
        <v>98.39</v>
      </c>
      <c r="L2335" s="73">
        <f t="shared" si="492"/>
        <v>98.39</v>
      </c>
      <c r="M2335" s="73">
        <f t="shared" si="493"/>
        <v>102.67</v>
      </c>
      <c r="N2335" s="72" t="str">
        <f t="shared" si="494"/>
        <v>1121</v>
      </c>
      <c r="O2335" s="74">
        <f t="shared" si="495"/>
        <v>0</v>
      </c>
      <c r="P2335" s="72">
        <f t="shared" si="496"/>
        <v>0</v>
      </c>
      <c r="Q2335" s="74">
        <f t="shared" si="497"/>
        <v>7</v>
      </c>
      <c r="R2335" s="72" t="str">
        <f t="shared" si="498"/>
        <v/>
      </c>
      <c r="S2335" s="72" t="str">
        <f t="shared" si="499"/>
        <v/>
      </c>
      <c r="AT2335" s="20">
        <f t="shared" si="500"/>
        <v>-8855.1</v>
      </c>
    </row>
    <row r="2336" spans="1:46" ht="33.75">
      <c r="A2336" s="54">
        <v>7194</v>
      </c>
      <c r="B2336" s="54" t="s">
        <v>2149</v>
      </c>
      <c r="C2336" s="58" t="s">
        <v>3064</v>
      </c>
      <c r="D2336" s="79">
        <v>7</v>
      </c>
      <c r="E2336" s="79">
        <v>7</v>
      </c>
      <c r="F2336" s="80">
        <v>651.70000000000005</v>
      </c>
      <c r="G2336" s="80">
        <v>93.1</v>
      </c>
      <c r="H2336" s="80">
        <v>651.70000000000005</v>
      </c>
      <c r="I2336" s="80" t="s">
        <v>28</v>
      </c>
      <c r="J2336" s="80" t="s">
        <v>28</v>
      </c>
      <c r="K2336" s="80">
        <v>93.1</v>
      </c>
      <c r="L2336" s="73">
        <f t="shared" si="492"/>
        <v>93.1</v>
      </c>
      <c r="M2336" s="73">
        <f t="shared" si="493"/>
        <v>102.67</v>
      </c>
      <c r="N2336" s="72" t="str">
        <f t="shared" si="494"/>
        <v>1121</v>
      </c>
      <c r="O2336" s="74">
        <f t="shared" si="495"/>
        <v>0</v>
      </c>
      <c r="P2336" s="72">
        <f t="shared" si="496"/>
        <v>0</v>
      </c>
      <c r="Q2336" s="74">
        <f t="shared" si="497"/>
        <v>7</v>
      </c>
      <c r="R2336" s="72" t="str">
        <f t="shared" si="498"/>
        <v/>
      </c>
      <c r="S2336" s="72" t="str">
        <f t="shared" si="499"/>
        <v/>
      </c>
      <c r="AT2336" s="20">
        <f t="shared" si="500"/>
        <v>-8379</v>
      </c>
    </row>
    <row r="2337" spans="1:46" ht="33.75">
      <c r="A2337" s="54">
        <v>7194</v>
      </c>
      <c r="B2337" s="54" t="s">
        <v>2155</v>
      </c>
      <c r="C2337" s="58" t="s">
        <v>3064</v>
      </c>
      <c r="D2337" s="79">
        <v>7</v>
      </c>
      <c r="E2337" s="79">
        <v>7</v>
      </c>
      <c r="F2337" s="80">
        <v>651.70000000000005</v>
      </c>
      <c r="G2337" s="80">
        <v>93.1</v>
      </c>
      <c r="H2337" s="80">
        <v>651.70000000000005</v>
      </c>
      <c r="I2337" s="80" t="s">
        <v>28</v>
      </c>
      <c r="J2337" s="80" t="s">
        <v>28</v>
      </c>
      <c r="K2337" s="80">
        <v>93.1</v>
      </c>
      <c r="L2337" s="73">
        <f t="shared" si="492"/>
        <v>93.1</v>
      </c>
      <c r="M2337" s="73">
        <f t="shared" si="493"/>
        <v>102.67</v>
      </c>
      <c r="N2337" s="72" t="str">
        <f t="shared" si="494"/>
        <v>1121</v>
      </c>
      <c r="O2337" s="74">
        <f t="shared" si="495"/>
        <v>0</v>
      </c>
      <c r="P2337" s="72">
        <f t="shared" si="496"/>
        <v>0</v>
      </c>
      <c r="Q2337" s="74">
        <f t="shared" si="497"/>
        <v>7</v>
      </c>
      <c r="R2337" s="72" t="str">
        <f t="shared" si="498"/>
        <v/>
      </c>
      <c r="S2337" s="72" t="str">
        <f t="shared" si="499"/>
        <v/>
      </c>
      <c r="AT2337" s="20">
        <f t="shared" si="500"/>
        <v>-8379</v>
      </c>
    </row>
    <row r="2338" spans="1:46" ht="33.75">
      <c r="A2338" s="54">
        <v>7194</v>
      </c>
      <c r="B2338" s="54" t="s">
        <v>2157</v>
      </c>
      <c r="C2338" s="58" t="s">
        <v>3064</v>
      </c>
      <c r="D2338" s="79">
        <v>7</v>
      </c>
      <c r="E2338" s="79">
        <v>7</v>
      </c>
      <c r="F2338" s="80">
        <v>651.70000000000005</v>
      </c>
      <c r="G2338" s="80">
        <v>93.1</v>
      </c>
      <c r="H2338" s="80">
        <v>651.70000000000005</v>
      </c>
      <c r="I2338" s="80" t="s">
        <v>28</v>
      </c>
      <c r="J2338" s="80" t="s">
        <v>28</v>
      </c>
      <c r="K2338" s="80">
        <v>93.1</v>
      </c>
      <c r="L2338" s="73">
        <f t="shared" si="492"/>
        <v>93.1</v>
      </c>
      <c r="M2338" s="73">
        <f t="shared" si="493"/>
        <v>102.67</v>
      </c>
      <c r="N2338" s="72" t="str">
        <f t="shared" si="494"/>
        <v>1121</v>
      </c>
      <c r="O2338" s="74">
        <f t="shared" si="495"/>
        <v>0</v>
      </c>
      <c r="P2338" s="72">
        <f t="shared" si="496"/>
        <v>0</v>
      </c>
      <c r="Q2338" s="74">
        <f t="shared" si="497"/>
        <v>7</v>
      </c>
      <c r="R2338" s="72" t="str">
        <f t="shared" si="498"/>
        <v/>
      </c>
      <c r="S2338" s="72" t="str">
        <f t="shared" si="499"/>
        <v/>
      </c>
      <c r="AT2338" s="20">
        <f t="shared" si="500"/>
        <v>-8379</v>
      </c>
    </row>
    <row r="2339" spans="1:46" ht="33.75">
      <c r="A2339" s="54">
        <v>7194</v>
      </c>
      <c r="B2339" s="54" t="s">
        <v>2159</v>
      </c>
      <c r="C2339" s="58" t="s">
        <v>3064</v>
      </c>
      <c r="D2339" s="79">
        <v>7</v>
      </c>
      <c r="E2339" s="79">
        <v>7</v>
      </c>
      <c r="F2339" s="80">
        <v>651.70000000000005</v>
      </c>
      <c r="G2339" s="80">
        <v>93.1</v>
      </c>
      <c r="H2339" s="80">
        <v>651.70000000000005</v>
      </c>
      <c r="I2339" s="80" t="s">
        <v>28</v>
      </c>
      <c r="J2339" s="80" t="s">
        <v>28</v>
      </c>
      <c r="K2339" s="80">
        <v>93.1</v>
      </c>
      <c r="L2339" s="73">
        <f t="shared" si="492"/>
        <v>93.1</v>
      </c>
      <c r="M2339" s="73">
        <f t="shared" si="493"/>
        <v>102.67</v>
      </c>
      <c r="N2339" s="72" t="str">
        <f t="shared" si="494"/>
        <v>1121</v>
      </c>
      <c r="O2339" s="74">
        <f t="shared" si="495"/>
        <v>0</v>
      </c>
      <c r="P2339" s="72">
        <f t="shared" si="496"/>
        <v>0</v>
      </c>
      <c r="Q2339" s="74">
        <f t="shared" si="497"/>
        <v>7</v>
      </c>
      <c r="R2339" s="72" t="str">
        <f t="shared" si="498"/>
        <v/>
      </c>
      <c r="S2339" s="72" t="str">
        <f t="shared" si="499"/>
        <v/>
      </c>
      <c r="AT2339" s="20">
        <f t="shared" si="500"/>
        <v>-8379</v>
      </c>
    </row>
    <row r="2340" spans="1:46" ht="33.75">
      <c r="A2340" s="54">
        <v>7194</v>
      </c>
      <c r="B2340" s="54" t="s">
        <v>2153</v>
      </c>
      <c r="C2340" s="58" t="s">
        <v>3064</v>
      </c>
      <c r="D2340" s="79">
        <v>7</v>
      </c>
      <c r="E2340" s="79">
        <v>7</v>
      </c>
      <c r="F2340" s="80">
        <v>651.70000000000005</v>
      </c>
      <c r="G2340" s="80">
        <v>93.1</v>
      </c>
      <c r="H2340" s="80">
        <v>651.70000000000005</v>
      </c>
      <c r="I2340" s="80" t="s">
        <v>28</v>
      </c>
      <c r="J2340" s="80" t="s">
        <v>28</v>
      </c>
      <c r="K2340" s="80">
        <v>93.1</v>
      </c>
      <c r="L2340" s="73">
        <f t="shared" si="492"/>
        <v>93.1</v>
      </c>
      <c r="M2340" s="73">
        <f t="shared" si="493"/>
        <v>102.67</v>
      </c>
      <c r="N2340" s="72" t="str">
        <f t="shared" si="494"/>
        <v>1121</v>
      </c>
      <c r="O2340" s="74">
        <f t="shared" si="495"/>
        <v>0</v>
      </c>
      <c r="P2340" s="72">
        <f t="shared" si="496"/>
        <v>0</v>
      </c>
      <c r="Q2340" s="74">
        <f t="shared" si="497"/>
        <v>7</v>
      </c>
      <c r="R2340" s="72" t="str">
        <f t="shared" si="498"/>
        <v/>
      </c>
      <c r="S2340" s="72" t="str">
        <f t="shared" si="499"/>
        <v/>
      </c>
      <c r="AT2340" s="20">
        <f t="shared" si="500"/>
        <v>-8379</v>
      </c>
    </row>
    <row r="2341" spans="1:46" ht="33.75">
      <c r="A2341" s="54">
        <v>7194</v>
      </c>
      <c r="B2341" s="54" t="s">
        <v>2151</v>
      </c>
      <c r="C2341" s="58" t="s">
        <v>3064</v>
      </c>
      <c r="D2341" s="79">
        <v>7</v>
      </c>
      <c r="E2341" s="79">
        <v>7</v>
      </c>
      <c r="F2341" s="80">
        <v>651.70000000000005</v>
      </c>
      <c r="G2341" s="80">
        <v>93.1</v>
      </c>
      <c r="H2341" s="80">
        <v>651.70000000000005</v>
      </c>
      <c r="I2341" s="80" t="s">
        <v>28</v>
      </c>
      <c r="J2341" s="80" t="s">
        <v>28</v>
      </c>
      <c r="K2341" s="80">
        <v>93.1</v>
      </c>
      <c r="L2341" s="73">
        <f t="shared" si="492"/>
        <v>93.1</v>
      </c>
      <c r="M2341" s="73">
        <f t="shared" si="493"/>
        <v>102.67</v>
      </c>
      <c r="N2341" s="72" t="str">
        <f t="shared" si="494"/>
        <v>1121</v>
      </c>
      <c r="O2341" s="74">
        <f t="shared" si="495"/>
        <v>0</v>
      </c>
      <c r="P2341" s="72">
        <f t="shared" si="496"/>
        <v>0</v>
      </c>
      <c r="Q2341" s="74">
        <f t="shared" si="497"/>
        <v>7</v>
      </c>
      <c r="R2341" s="72" t="str">
        <f t="shared" si="498"/>
        <v/>
      </c>
      <c r="S2341" s="72" t="str">
        <f t="shared" si="499"/>
        <v/>
      </c>
      <c r="AT2341" s="20">
        <f t="shared" si="500"/>
        <v>-8379</v>
      </c>
    </row>
    <row r="2342" spans="1:46" ht="33.75">
      <c r="A2342" s="54">
        <v>7195</v>
      </c>
      <c r="B2342" s="54" t="s">
        <v>2163</v>
      </c>
      <c r="C2342" s="58" t="s">
        <v>3065</v>
      </c>
      <c r="D2342" s="79">
        <v>7</v>
      </c>
      <c r="E2342" s="79">
        <v>7</v>
      </c>
      <c r="F2342" s="80">
        <v>633.52</v>
      </c>
      <c r="G2342" s="80">
        <v>90.5</v>
      </c>
      <c r="H2342" s="80">
        <v>633.52</v>
      </c>
      <c r="I2342" s="80" t="s">
        <v>28</v>
      </c>
      <c r="J2342" s="80" t="s">
        <v>28</v>
      </c>
      <c r="K2342" s="80">
        <v>90.5</v>
      </c>
      <c r="L2342" s="73">
        <f t="shared" si="492"/>
        <v>90.5</v>
      </c>
      <c r="M2342" s="73">
        <f t="shared" si="493"/>
        <v>105.86</v>
      </c>
      <c r="N2342" s="72" t="str">
        <f t="shared" si="494"/>
        <v>1123</v>
      </c>
      <c r="O2342" s="74">
        <f t="shared" si="495"/>
        <v>0</v>
      </c>
      <c r="P2342" s="72">
        <f t="shared" si="496"/>
        <v>0</v>
      </c>
      <c r="Q2342" s="74">
        <f t="shared" si="497"/>
        <v>7</v>
      </c>
      <c r="R2342" s="72" t="str">
        <f t="shared" si="498"/>
        <v/>
      </c>
      <c r="S2342" s="72" t="str">
        <f t="shared" si="499"/>
        <v/>
      </c>
      <c r="AT2342" s="20">
        <f t="shared" si="500"/>
        <v>-8145</v>
      </c>
    </row>
    <row r="2343" spans="1:46" ht="33.75">
      <c r="A2343" s="54">
        <v>7195</v>
      </c>
      <c r="B2343" s="54" t="s">
        <v>2165</v>
      </c>
      <c r="C2343" s="58" t="s">
        <v>3065</v>
      </c>
      <c r="D2343" s="79">
        <v>7</v>
      </c>
      <c r="E2343" s="79">
        <v>7</v>
      </c>
      <c r="F2343" s="80">
        <v>633.52</v>
      </c>
      <c r="G2343" s="80">
        <v>90.5</v>
      </c>
      <c r="H2343" s="80">
        <v>633.52</v>
      </c>
      <c r="I2343" s="80" t="s">
        <v>28</v>
      </c>
      <c r="J2343" s="80" t="s">
        <v>28</v>
      </c>
      <c r="K2343" s="80">
        <v>90.5</v>
      </c>
      <c r="L2343" s="73">
        <f t="shared" si="492"/>
        <v>90.5</v>
      </c>
      <c r="M2343" s="73">
        <f t="shared" si="493"/>
        <v>105.86</v>
      </c>
      <c r="N2343" s="72" t="str">
        <f t="shared" si="494"/>
        <v>1123</v>
      </c>
      <c r="O2343" s="74">
        <f t="shared" si="495"/>
        <v>0</v>
      </c>
      <c r="P2343" s="72">
        <f t="shared" si="496"/>
        <v>0</v>
      </c>
      <c r="Q2343" s="74">
        <f t="shared" si="497"/>
        <v>7</v>
      </c>
      <c r="R2343" s="72" t="str">
        <f t="shared" si="498"/>
        <v/>
      </c>
      <c r="S2343" s="72" t="str">
        <f t="shared" si="499"/>
        <v/>
      </c>
      <c r="AT2343" s="20">
        <f t="shared" si="500"/>
        <v>-8145</v>
      </c>
    </row>
    <row r="2344" spans="1:46" ht="33.75">
      <c r="A2344" s="54">
        <v>7195</v>
      </c>
      <c r="B2344" s="54" t="s">
        <v>2167</v>
      </c>
      <c r="C2344" s="58" t="s">
        <v>3065</v>
      </c>
      <c r="D2344" s="79">
        <v>7</v>
      </c>
      <c r="E2344" s="79">
        <v>7</v>
      </c>
      <c r="F2344" s="80">
        <v>633.52</v>
      </c>
      <c r="G2344" s="80">
        <v>90.5</v>
      </c>
      <c r="H2344" s="80">
        <v>633.52</v>
      </c>
      <c r="I2344" s="80" t="s">
        <v>28</v>
      </c>
      <c r="J2344" s="80" t="s">
        <v>28</v>
      </c>
      <c r="K2344" s="80">
        <v>90.5</v>
      </c>
      <c r="L2344" s="73">
        <f t="shared" si="492"/>
        <v>90.5</v>
      </c>
      <c r="M2344" s="73">
        <f t="shared" si="493"/>
        <v>105.86</v>
      </c>
      <c r="N2344" s="72" t="str">
        <f t="shared" si="494"/>
        <v>1123</v>
      </c>
      <c r="O2344" s="74">
        <f t="shared" si="495"/>
        <v>0</v>
      </c>
      <c r="P2344" s="72">
        <f t="shared" si="496"/>
        <v>0</v>
      </c>
      <c r="Q2344" s="74">
        <f t="shared" si="497"/>
        <v>7</v>
      </c>
      <c r="R2344" s="72" t="str">
        <f t="shared" si="498"/>
        <v/>
      </c>
      <c r="S2344" s="72" t="str">
        <f t="shared" si="499"/>
        <v/>
      </c>
      <c r="AT2344" s="20">
        <f t="shared" si="500"/>
        <v>-8145</v>
      </c>
    </row>
    <row r="2345" spans="1:46" ht="33.75">
      <c r="A2345" s="54">
        <v>7195</v>
      </c>
      <c r="B2345" s="54" t="s">
        <v>2169</v>
      </c>
      <c r="C2345" s="58" t="s">
        <v>3065</v>
      </c>
      <c r="D2345" s="79">
        <v>7</v>
      </c>
      <c r="E2345" s="79">
        <v>7</v>
      </c>
      <c r="F2345" s="80">
        <v>633.52</v>
      </c>
      <c r="G2345" s="80">
        <v>90.5</v>
      </c>
      <c r="H2345" s="80">
        <v>633.52</v>
      </c>
      <c r="I2345" s="80" t="s">
        <v>28</v>
      </c>
      <c r="J2345" s="80" t="s">
        <v>28</v>
      </c>
      <c r="K2345" s="80">
        <v>90.5</v>
      </c>
      <c r="L2345" s="73">
        <f t="shared" si="492"/>
        <v>90.5</v>
      </c>
      <c r="M2345" s="73">
        <f t="shared" si="493"/>
        <v>105.86</v>
      </c>
      <c r="N2345" s="72" t="str">
        <f t="shared" si="494"/>
        <v>1123</v>
      </c>
      <c r="O2345" s="74">
        <f t="shared" si="495"/>
        <v>0</v>
      </c>
      <c r="P2345" s="72">
        <f t="shared" si="496"/>
        <v>0</v>
      </c>
      <c r="Q2345" s="74">
        <f t="shared" si="497"/>
        <v>7</v>
      </c>
      <c r="R2345" s="72" t="str">
        <f t="shared" si="498"/>
        <v/>
      </c>
      <c r="S2345" s="72" t="str">
        <f t="shared" si="499"/>
        <v/>
      </c>
      <c r="AT2345" s="20">
        <f t="shared" si="500"/>
        <v>-8145</v>
      </c>
    </row>
    <row r="2346" spans="1:46" ht="45">
      <c r="A2346" s="54">
        <v>7196</v>
      </c>
      <c r="B2346" s="54" t="s">
        <v>2177</v>
      </c>
      <c r="C2346" s="58" t="s">
        <v>3066</v>
      </c>
      <c r="D2346" s="79">
        <v>7</v>
      </c>
      <c r="E2346" s="79">
        <v>7</v>
      </c>
      <c r="F2346" s="80">
        <v>711.26</v>
      </c>
      <c r="G2346" s="80">
        <v>101.61</v>
      </c>
      <c r="H2346" s="80">
        <v>711.26</v>
      </c>
      <c r="I2346" s="80" t="s">
        <v>28</v>
      </c>
      <c r="J2346" s="80" t="s">
        <v>28</v>
      </c>
      <c r="K2346" s="80">
        <v>101.61</v>
      </c>
      <c r="L2346" s="73">
        <f t="shared" si="492"/>
        <v>101.61</v>
      </c>
      <c r="M2346" s="73">
        <f t="shared" si="493"/>
        <v>118.79</v>
      </c>
      <c r="N2346" s="72" t="str">
        <f t="shared" si="494"/>
        <v>1603</v>
      </c>
      <c r="O2346" s="74">
        <f t="shared" si="495"/>
        <v>0</v>
      </c>
      <c r="P2346" s="72">
        <f t="shared" si="496"/>
        <v>0</v>
      </c>
      <c r="Q2346" s="74">
        <f t="shared" si="497"/>
        <v>7</v>
      </c>
      <c r="R2346" s="72" t="str">
        <f t="shared" si="498"/>
        <v/>
      </c>
      <c r="S2346" s="72" t="str">
        <f t="shared" si="499"/>
        <v/>
      </c>
      <c r="AT2346" s="20">
        <f t="shared" si="500"/>
        <v>-9144.9</v>
      </c>
    </row>
    <row r="2347" spans="1:46" ht="45">
      <c r="A2347" s="54">
        <v>7196</v>
      </c>
      <c r="B2347" s="54" t="s">
        <v>2175</v>
      </c>
      <c r="C2347" s="58" t="s">
        <v>3066</v>
      </c>
      <c r="D2347" s="79">
        <v>7</v>
      </c>
      <c r="E2347" s="79">
        <v>7</v>
      </c>
      <c r="F2347" s="80">
        <v>711.26</v>
      </c>
      <c r="G2347" s="80">
        <v>101.61</v>
      </c>
      <c r="H2347" s="80">
        <v>711.26</v>
      </c>
      <c r="I2347" s="80" t="s">
        <v>28</v>
      </c>
      <c r="J2347" s="80" t="s">
        <v>28</v>
      </c>
      <c r="K2347" s="80">
        <v>101.61</v>
      </c>
      <c r="L2347" s="73">
        <f t="shared" si="492"/>
        <v>101.61</v>
      </c>
      <c r="M2347" s="73">
        <f t="shared" si="493"/>
        <v>118.79</v>
      </c>
      <c r="N2347" s="72" t="str">
        <f t="shared" si="494"/>
        <v>1603</v>
      </c>
      <c r="O2347" s="74">
        <f t="shared" si="495"/>
        <v>0</v>
      </c>
      <c r="P2347" s="72">
        <f t="shared" si="496"/>
        <v>0</v>
      </c>
      <c r="Q2347" s="74">
        <f t="shared" si="497"/>
        <v>7</v>
      </c>
      <c r="R2347" s="72" t="str">
        <f t="shared" si="498"/>
        <v/>
      </c>
      <c r="S2347" s="72" t="str">
        <f t="shared" si="499"/>
        <v/>
      </c>
      <c r="AT2347" s="20">
        <f t="shared" si="500"/>
        <v>-9144.9</v>
      </c>
    </row>
    <row r="2348" spans="1:46" ht="45">
      <c r="A2348" s="54">
        <v>7196</v>
      </c>
      <c r="B2348" s="54" t="s">
        <v>2183</v>
      </c>
      <c r="C2348" s="58" t="s">
        <v>3066</v>
      </c>
      <c r="D2348" s="79">
        <v>7</v>
      </c>
      <c r="E2348" s="79">
        <v>7</v>
      </c>
      <c r="F2348" s="80">
        <v>711.26</v>
      </c>
      <c r="G2348" s="80">
        <v>101.61</v>
      </c>
      <c r="H2348" s="80">
        <v>711.26</v>
      </c>
      <c r="I2348" s="80" t="s">
        <v>28</v>
      </c>
      <c r="J2348" s="80" t="s">
        <v>28</v>
      </c>
      <c r="K2348" s="80">
        <v>101.61</v>
      </c>
      <c r="L2348" s="73">
        <f t="shared" si="492"/>
        <v>101.61</v>
      </c>
      <c r="M2348" s="73">
        <f t="shared" si="493"/>
        <v>118.79</v>
      </c>
      <c r="N2348" s="72" t="str">
        <f t="shared" si="494"/>
        <v>1603</v>
      </c>
      <c r="O2348" s="74">
        <f t="shared" si="495"/>
        <v>0</v>
      </c>
      <c r="P2348" s="72">
        <f t="shared" si="496"/>
        <v>0</v>
      </c>
      <c r="Q2348" s="74">
        <f t="shared" si="497"/>
        <v>7</v>
      </c>
      <c r="R2348" s="72" t="str">
        <f t="shared" si="498"/>
        <v/>
      </c>
      <c r="S2348" s="72" t="str">
        <f t="shared" si="499"/>
        <v/>
      </c>
      <c r="AT2348" s="20">
        <f t="shared" si="500"/>
        <v>-9144.9</v>
      </c>
    </row>
    <row r="2349" spans="1:46" ht="45">
      <c r="A2349" s="54">
        <v>7196</v>
      </c>
      <c r="B2349" s="54" t="s">
        <v>2173</v>
      </c>
      <c r="C2349" s="58" t="s">
        <v>3066</v>
      </c>
      <c r="D2349" s="79">
        <v>7</v>
      </c>
      <c r="E2349" s="79">
        <v>7</v>
      </c>
      <c r="F2349" s="80">
        <v>711.26</v>
      </c>
      <c r="G2349" s="80">
        <v>101.61</v>
      </c>
      <c r="H2349" s="80">
        <v>711.26</v>
      </c>
      <c r="I2349" s="80" t="s">
        <v>28</v>
      </c>
      <c r="J2349" s="80" t="s">
        <v>28</v>
      </c>
      <c r="K2349" s="80">
        <v>101.61</v>
      </c>
      <c r="L2349" s="73">
        <f t="shared" si="492"/>
        <v>101.61</v>
      </c>
      <c r="M2349" s="73">
        <f t="shared" si="493"/>
        <v>118.79</v>
      </c>
      <c r="N2349" s="72" t="str">
        <f t="shared" si="494"/>
        <v>1603</v>
      </c>
      <c r="O2349" s="74">
        <f t="shared" si="495"/>
        <v>0</v>
      </c>
      <c r="P2349" s="72">
        <f t="shared" si="496"/>
        <v>0</v>
      </c>
      <c r="Q2349" s="74">
        <f t="shared" si="497"/>
        <v>7</v>
      </c>
      <c r="R2349" s="72" t="str">
        <f t="shared" si="498"/>
        <v/>
      </c>
      <c r="S2349" s="72" t="str">
        <f t="shared" si="499"/>
        <v/>
      </c>
      <c r="AT2349" s="20">
        <f t="shared" si="500"/>
        <v>-9144.9</v>
      </c>
    </row>
    <row r="2350" spans="1:46" ht="45">
      <c r="A2350" s="54">
        <v>7196</v>
      </c>
      <c r="B2350" s="54" t="s">
        <v>2179</v>
      </c>
      <c r="C2350" s="58" t="s">
        <v>3066</v>
      </c>
      <c r="D2350" s="79">
        <v>7</v>
      </c>
      <c r="E2350" s="79">
        <v>7</v>
      </c>
      <c r="F2350" s="80">
        <v>711.26</v>
      </c>
      <c r="G2350" s="80">
        <v>101.61</v>
      </c>
      <c r="H2350" s="80">
        <v>711.26</v>
      </c>
      <c r="I2350" s="80" t="s">
        <v>28</v>
      </c>
      <c r="J2350" s="80" t="s">
        <v>28</v>
      </c>
      <c r="K2350" s="80">
        <v>101.61</v>
      </c>
      <c r="L2350" s="73">
        <f t="shared" si="492"/>
        <v>101.61</v>
      </c>
      <c r="M2350" s="73">
        <f t="shared" si="493"/>
        <v>118.79</v>
      </c>
      <c r="N2350" s="72" t="str">
        <f t="shared" si="494"/>
        <v>1603</v>
      </c>
      <c r="O2350" s="74">
        <f t="shared" si="495"/>
        <v>0</v>
      </c>
      <c r="P2350" s="72">
        <f t="shared" si="496"/>
        <v>0</v>
      </c>
      <c r="Q2350" s="74">
        <f t="shared" si="497"/>
        <v>7</v>
      </c>
      <c r="R2350" s="72" t="str">
        <f t="shared" si="498"/>
        <v/>
      </c>
      <c r="S2350" s="72" t="str">
        <f t="shared" si="499"/>
        <v/>
      </c>
      <c r="AT2350" s="20">
        <f t="shared" si="500"/>
        <v>-9144.9</v>
      </c>
    </row>
    <row r="2351" spans="1:46" ht="45">
      <c r="A2351" s="54">
        <v>7196</v>
      </c>
      <c r="B2351" s="54" t="s">
        <v>2181</v>
      </c>
      <c r="C2351" s="58" t="s">
        <v>3066</v>
      </c>
      <c r="D2351" s="79">
        <v>7</v>
      </c>
      <c r="E2351" s="79">
        <v>7</v>
      </c>
      <c r="F2351" s="80">
        <v>711.26</v>
      </c>
      <c r="G2351" s="80">
        <v>101.61</v>
      </c>
      <c r="H2351" s="80">
        <v>711.26</v>
      </c>
      <c r="I2351" s="80" t="s">
        <v>28</v>
      </c>
      <c r="J2351" s="80" t="s">
        <v>28</v>
      </c>
      <c r="K2351" s="80">
        <v>101.61</v>
      </c>
      <c r="L2351" s="73">
        <f t="shared" si="492"/>
        <v>101.61</v>
      </c>
      <c r="M2351" s="73">
        <f t="shared" si="493"/>
        <v>118.79</v>
      </c>
      <c r="N2351" s="72" t="str">
        <f t="shared" si="494"/>
        <v>1603</v>
      </c>
      <c r="O2351" s="74">
        <f t="shared" si="495"/>
        <v>0</v>
      </c>
      <c r="P2351" s="72">
        <f t="shared" si="496"/>
        <v>0</v>
      </c>
      <c r="Q2351" s="74">
        <f t="shared" si="497"/>
        <v>7</v>
      </c>
      <c r="R2351" s="72" t="str">
        <f t="shared" si="498"/>
        <v/>
      </c>
      <c r="S2351" s="72" t="str">
        <f t="shared" si="499"/>
        <v/>
      </c>
      <c r="AT2351" s="20">
        <f t="shared" si="500"/>
        <v>-9144.9</v>
      </c>
    </row>
    <row r="2352" spans="1:46" ht="45">
      <c r="A2352" s="54">
        <v>7197</v>
      </c>
      <c r="B2352" s="54" t="s">
        <v>2189</v>
      </c>
      <c r="C2352" s="58" t="s">
        <v>3067</v>
      </c>
      <c r="D2352" s="79">
        <v>7</v>
      </c>
      <c r="E2352" s="79">
        <v>7</v>
      </c>
      <c r="F2352" s="80">
        <v>708.17</v>
      </c>
      <c r="G2352" s="80">
        <v>101.17</v>
      </c>
      <c r="H2352" s="80">
        <v>708.17</v>
      </c>
      <c r="I2352" s="80" t="s">
        <v>28</v>
      </c>
      <c r="J2352" s="80" t="s">
        <v>28</v>
      </c>
      <c r="K2352" s="80">
        <v>101.17</v>
      </c>
      <c r="L2352" s="73">
        <f t="shared" si="492"/>
        <v>101.17</v>
      </c>
      <c r="M2352" s="73">
        <f t="shared" si="493"/>
        <v>118.79</v>
      </c>
      <c r="N2352" s="72" t="str">
        <f t="shared" si="494"/>
        <v>1603</v>
      </c>
      <c r="O2352" s="74">
        <f t="shared" si="495"/>
        <v>0</v>
      </c>
      <c r="P2352" s="72">
        <f t="shared" si="496"/>
        <v>0</v>
      </c>
      <c r="Q2352" s="74">
        <f t="shared" si="497"/>
        <v>7</v>
      </c>
      <c r="R2352" s="72" t="str">
        <f t="shared" si="498"/>
        <v/>
      </c>
      <c r="S2352" s="72" t="str">
        <f t="shared" si="499"/>
        <v/>
      </c>
      <c r="AT2352" s="20">
        <f t="shared" si="500"/>
        <v>-9105.2999999999993</v>
      </c>
    </row>
    <row r="2353" spans="1:46" ht="45">
      <c r="A2353" s="54">
        <v>7197</v>
      </c>
      <c r="B2353" s="54" t="s">
        <v>2191</v>
      </c>
      <c r="C2353" s="58" t="s">
        <v>3067</v>
      </c>
      <c r="D2353" s="79">
        <v>7</v>
      </c>
      <c r="E2353" s="79">
        <v>7</v>
      </c>
      <c r="F2353" s="80">
        <v>708.17</v>
      </c>
      <c r="G2353" s="80">
        <v>101.17</v>
      </c>
      <c r="H2353" s="80">
        <v>708.17</v>
      </c>
      <c r="I2353" s="80" t="s">
        <v>28</v>
      </c>
      <c r="J2353" s="80" t="s">
        <v>28</v>
      </c>
      <c r="K2353" s="80">
        <v>101.17</v>
      </c>
      <c r="L2353" s="73">
        <f t="shared" si="492"/>
        <v>101.17</v>
      </c>
      <c r="M2353" s="73">
        <f t="shared" si="493"/>
        <v>118.79</v>
      </c>
      <c r="N2353" s="72" t="str">
        <f t="shared" si="494"/>
        <v>1603</v>
      </c>
      <c r="O2353" s="74">
        <f t="shared" si="495"/>
        <v>0</v>
      </c>
      <c r="P2353" s="72">
        <f t="shared" si="496"/>
        <v>0</v>
      </c>
      <c r="Q2353" s="74">
        <f t="shared" si="497"/>
        <v>7</v>
      </c>
      <c r="R2353" s="72" t="str">
        <f t="shared" si="498"/>
        <v/>
      </c>
      <c r="S2353" s="72" t="str">
        <f t="shared" si="499"/>
        <v/>
      </c>
      <c r="AT2353" s="20">
        <f t="shared" si="500"/>
        <v>-9105.2999999999993</v>
      </c>
    </row>
    <row r="2354" spans="1:46" ht="45">
      <c r="A2354" s="54">
        <v>7197</v>
      </c>
      <c r="B2354" s="54" t="s">
        <v>2193</v>
      </c>
      <c r="C2354" s="58" t="s">
        <v>3067</v>
      </c>
      <c r="D2354" s="79">
        <v>7</v>
      </c>
      <c r="E2354" s="79">
        <v>7</v>
      </c>
      <c r="F2354" s="80">
        <v>708.17</v>
      </c>
      <c r="G2354" s="80">
        <v>101.17</v>
      </c>
      <c r="H2354" s="80">
        <v>708.17</v>
      </c>
      <c r="I2354" s="80" t="s">
        <v>28</v>
      </c>
      <c r="J2354" s="80" t="s">
        <v>28</v>
      </c>
      <c r="K2354" s="80">
        <v>101.17</v>
      </c>
      <c r="L2354" s="73">
        <f t="shared" si="492"/>
        <v>101.17</v>
      </c>
      <c r="M2354" s="73">
        <f t="shared" si="493"/>
        <v>118.79</v>
      </c>
      <c r="N2354" s="72" t="str">
        <f t="shared" si="494"/>
        <v>1603</v>
      </c>
      <c r="O2354" s="74">
        <f t="shared" si="495"/>
        <v>0</v>
      </c>
      <c r="P2354" s="72">
        <f t="shared" si="496"/>
        <v>0</v>
      </c>
      <c r="Q2354" s="74">
        <f t="shared" si="497"/>
        <v>7</v>
      </c>
      <c r="R2354" s="72" t="str">
        <f t="shared" si="498"/>
        <v/>
      </c>
      <c r="S2354" s="72" t="str">
        <f t="shared" si="499"/>
        <v/>
      </c>
      <c r="AT2354" s="20">
        <f t="shared" si="500"/>
        <v>-9105.2999999999993</v>
      </c>
    </row>
    <row r="2355" spans="1:46" ht="45">
      <c r="A2355" s="54">
        <v>7197</v>
      </c>
      <c r="B2355" s="54" t="s">
        <v>2187</v>
      </c>
      <c r="C2355" s="58" t="s">
        <v>3067</v>
      </c>
      <c r="D2355" s="79">
        <v>7</v>
      </c>
      <c r="E2355" s="79">
        <v>7</v>
      </c>
      <c r="F2355" s="80">
        <v>708.17</v>
      </c>
      <c r="G2355" s="80">
        <v>101.17</v>
      </c>
      <c r="H2355" s="80">
        <v>708.17</v>
      </c>
      <c r="I2355" s="80" t="s">
        <v>28</v>
      </c>
      <c r="J2355" s="80" t="s">
        <v>28</v>
      </c>
      <c r="K2355" s="80">
        <v>101.17</v>
      </c>
      <c r="L2355" s="73">
        <f t="shared" si="492"/>
        <v>101.17</v>
      </c>
      <c r="M2355" s="73">
        <f t="shared" si="493"/>
        <v>118.79</v>
      </c>
      <c r="N2355" s="72" t="str">
        <f t="shared" si="494"/>
        <v>1603</v>
      </c>
      <c r="O2355" s="74">
        <f t="shared" si="495"/>
        <v>0</v>
      </c>
      <c r="P2355" s="72">
        <f t="shared" si="496"/>
        <v>0</v>
      </c>
      <c r="Q2355" s="74">
        <f t="shared" si="497"/>
        <v>7</v>
      </c>
      <c r="R2355" s="72" t="str">
        <f t="shared" si="498"/>
        <v/>
      </c>
      <c r="S2355" s="72" t="str">
        <f t="shared" si="499"/>
        <v/>
      </c>
      <c r="AT2355" s="20">
        <f t="shared" si="500"/>
        <v>-9105.2999999999993</v>
      </c>
    </row>
    <row r="2356" spans="1:46" ht="45">
      <c r="A2356" s="54">
        <v>7197</v>
      </c>
      <c r="B2356" s="54" t="s">
        <v>2185</v>
      </c>
      <c r="C2356" s="58" t="s">
        <v>3067</v>
      </c>
      <c r="D2356" s="79">
        <v>7</v>
      </c>
      <c r="E2356" s="79">
        <v>7</v>
      </c>
      <c r="F2356" s="80">
        <v>708.17</v>
      </c>
      <c r="G2356" s="80">
        <v>101.17</v>
      </c>
      <c r="H2356" s="80">
        <v>708.17</v>
      </c>
      <c r="I2356" s="80" t="s">
        <v>28</v>
      </c>
      <c r="J2356" s="80" t="s">
        <v>28</v>
      </c>
      <c r="K2356" s="80">
        <v>101.17</v>
      </c>
      <c r="L2356" s="73">
        <f t="shared" si="492"/>
        <v>101.17</v>
      </c>
      <c r="M2356" s="73">
        <f t="shared" si="493"/>
        <v>118.79</v>
      </c>
      <c r="N2356" s="72" t="str">
        <f t="shared" si="494"/>
        <v>1603</v>
      </c>
      <c r="O2356" s="74">
        <f t="shared" si="495"/>
        <v>0</v>
      </c>
      <c r="P2356" s="72">
        <f t="shared" si="496"/>
        <v>0</v>
      </c>
      <c r="Q2356" s="74">
        <f t="shared" si="497"/>
        <v>7</v>
      </c>
      <c r="R2356" s="72" t="str">
        <f t="shared" si="498"/>
        <v/>
      </c>
      <c r="S2356" s="72" t="str">
        <f t="shared" si="499"/>
        <v/>
      </c>
      <c r="AT2356" s="20">
        <f t="shared" si="500"/>
        <v>-9105.2999999999993</v>
      </c>
    </row>
    <row r="2357" spans="1:46" ht="45">
      <c r="A2357" s="54">
        <v>7197</v>
      </c>
      <c r="B2357" s="54" t="s">
        <v>2195</v>
      </c>
      <c r="C2357" s="58" t="s">
        <v>3067</v>
      </c>
      <c r="D2357" s="79">
        <v>7</v>
      </c>
      <c r="E2357" s="79">
        <v>7</v>
      </c>
      <c r="F2357" s="80">
        <v>708.17</v>
      </c>
      <c r="G2357" s="80">
        <v>101.17</v>
      </c>
      <c r="H2357" s="80">
        <v>708.17</v>
      </c>
      <c r="I2357" s="80" t="s">
        <v>28</v>
      </c>
      <c r="J2357" s="80" t="s">
        <v>28</v>
      </c>
      <c r="K2357" s="80">
        <v>101.17</v>
      </c>
      <c r="L2357" s="73">
        <f t="shared" si="492"/>
        <v>101.17</v>
      </c>
      <c r="M2357" s="73">
        <f t="shared" si="493"/>
        <v>118.79</v>
      </c>
      <c r="N2357" s="72" t="str">
        <f t="shared" si="494"/>
        <v>1603</v>
      </c>
      <c r="O2357" s="74">
        <f t="shared" si="495"/>
        <v>0</v>
      </c>
      <c r="P2357" s="72">
        <f t="shared" si="496"/>
        <v>0</v>
      </c>
      <c r="Q2357" s="74">
        <f t="shared" si="497"/>
        <v>7</v>
      </c>
      <c r="R2357" s="72" t="str">
        <f t="shared" si="498"/>
        <v/>
      </c>
      <c r="S2357" s="72" t="str">
        <f t="shared" si="499"/>
        <v/>
      </c>
      <c r="AT2357" s="20">
        <f t="shared" si="500"/>
        <v>-9105.2999999999993</v>
      </c>
    </row>
    <row r="2358" spans="1:46" ht="45">
      <c r="A2358" s="54">
        <v>7198</v>
      </c>
      <c r="B2358" s="54" t="s">
        <v>2209</v>
      </c>
      <c r="C2358" s="58" t="s">
        <v>3068</v>
      </c>
      <c r="D2358" s="79">
        <v>7</v>
      </c>
      <c r="E2358" s="79">
        <v>7</v>
      </c>
      <c r="F2358" s="80">
        <v>611.04999999999995</v>
      </c>
      <c r="G2358" s="80">
        <v>87.29</v>
      </c>
      <c r="H2358" s="80">
        <v>611.04999999999995</v>
      </c>
      <c r="I2358" s="80" t="s">
        <v>28</v>
      </c>
      <c r="J2358" s="80" t="s">
        <v>28</v>
      </c>
      <c r="K2358" s="80">
        <v>87.29</v>
      </c>
      <c r="L2358" s="73">
        <f t="shared" si="492"/>
        <v>87.29</v>
      </c>
      <c r="M2358" s="73">
        <f t="shared" si="493"/>
        <v>104.61</v>
      </c>
      <c r="N2358" s="72" t="str">
        <f t="shared" si="494"/>
        <v>1606</v>
      </c>
      <c r="O2358" s="74">
        <f t="shared" si="495"/>
        <v>0</v>
      </c>
      <c r="P2358" s="72">
        <f t="shared" si="496"/>
        <v>0</v>
      </c>
      <c r="Q2358" s="74">
        <f t="shared" si="497"/>
        <v>7</v>
      </c>
      <c r="R2358" s="72" t="str">
        <f t="shared" si="498"/>
        <v/>
      </c>
      <c r="S2358" s="72" t="str">
        <f t="shared" si="499"/>
        <v/>
      </c>
      <c r="AT2358" s="20">
        <f t="shared" si="500"/>
        <v>-7856.1</v>
      </c>
    </row>
    <row r="2359" spans="1:46" ht="45">
      <c r="A2359" s="54">
        <v>7198</v>
      </c>
      <c r="B2359" s="54" t="s">
        <v>2207</v>
      </c>
      <c r="C2359" s="58" t="s">
        <v>3068</v>
      </c>
      <c r="D2359" s="79">
        <v>7</v>
      </c>
      <c r="E2359" s="79">
        <v>7</v>
      </c>
      <c r="F2359" s="80">
        <v>611.04999999999995</v>
      </c>
      <c r="G2359" s="80">
        <v>87.29</v>
      </c>
      <c r="H2359" s="80">
        <v>611.04999999999995</v>
      </c>
      <c r="I2359" s="80" t="s">
        <v>28</v>
      </c>
      <c r="J2359" s="80" t="s">
        <v>28</v>
      </c>
      <c r="K2359" s="80">
        <v>87.29</v>
      </c>
      <c r="L2359" s="73">
        <f t="shared" si="492"/>
        <v>87.29</v>
      </c>
      <c r="M2359" s="73">
        <f t="shared" si="493"/>
        <v>104.61</v>
      </c>
      <c r="N2359" s="72" t="str">
        <f t="shared" si="494"/>
        <v>1606</v>
      </c>
      <c r="O2359" s="74">
        <f t="shared" si="495"/>
        <v>0</v>
      </c>
      <c r="P2359" s="72">
        <f t="shared" si="496"/>
        <v>0</v>
      </c>
      <c r="Q2359" s="74">
        <f t="shared" si="497"/>
        <v>7</v>
      </c>
      <c r="R2359" s="72" t="str">
        <f t="shared" si="498"/>
        <v/>
      </c>
      <c r="S2359" s="72" t="str">
        <f t="shared" si="499"/>
        <v/>
      </c>
      <c r="AT2359" s="20">
        <f t="shared" si="500"/>
        <v>-7856.1</v>
      </c>
    </row>
    <row r="2360" spans="1:46" ht="45">
      <c r="A2360" s="54">
        <v>7198</v>
      </c>
      <c r="B2360" s="54" t="s">
        <v>2205</v>
      </c>
      <c r="C2360" s="58" t="s">
        <v>3068</v>
      </c>
      <c r="D2360" s="79">
        <v>7</v>
      </c>
      <c r="E2360" s="79">
        <v>7</v>
      </c>
      <c r="F2360" s="80">
        <v>611.04999999999995</v>
      </c>
      <c r="G2360" s="80">
        <v>87.29</v>
      </c>
      <c r="H2360" s="80">
        <v>611.04999999999995</v>
      </c>
      <c r="I2360" s="80" t="s">
        <v>28</v>
      </c>
      <c r="J2360" s="80" t="s">
        <v>28</v>
      </c>
      <c r="K2360" s="80">
        <v>87.29</v>
      </c>
      <c r="L2360" s="73">
        <f t="shared" si="492"/>
        <v>87.29</v>
      </c>
      <c r="M2360" s="73">
        <f t="shared" si="493"/>
        <v>104.61</v>
      </c>
      <c r="N2360" s="72" t="str">
        <f t="shared" si="494"/>
        <v>1606</v>
      </c>
      <c r="O2360" s="74">
        <f t="shared" si="495"/>
        <v>0</v>
      </c>
      <c r="P2360" s="72">
        <f t="shared" si="496"/>
        <v>0</v>
      </c>
      <c r="Q2360" s="74">
        <f t="shared" si="497"/>
        <v>7</v>
      </c>
      <c r="R2360" s="72" t="str">
        <f t="shared" si="498"/>
        <v/>
      </c>
      <c r="S2360" s="72" t="str">
        <f t="shared" si="499"/>
        <v/>
      </c>
      <c r="AT2360" s="20">
        <f t="shared" si="500"/>
        <v>-7856.1</v>
      </c>
    </row>
    <row r="2361" spans="1:46" ht="45">
      <c r="A2361" s="54">
        <v>7198</v>
      </c>
      <c r="B2361" s="54" t="s">
        <v>2201</v>
      </c>
      <c r="C2361" s="58" t="s">
        <v>3068</v>
      </c>
      <c r="D2361" s="79">
        <v>7</v>
      </c>
      <c r="E2361" s="79">
        <v>7</v>
      </c>
      <c r="F2361" s="80">
        <v>611.04999999999995</v>
      </c>
      <c r="G2361" s="80">
        <v>87.29</v>
      </c>
      <c r="H2361" s="80">
        <v>611.04999999999995</v>
      </c>
      <c r="I2361" s="80" t="s">
        <v>28</v>
      </c>
      <c r="J2361" s="80" t="s">
        <v>28</v>
      </c>
      <c r="K2361" s="80">
        <v>87.29</v>
      </c>
      <c r="L2361" s="73">
        <f t="shared" si="492"/>
        <v>87.29</v>
      </c>
      <c r="M2361" s="73">
        <f t="shared" si="493"/>
        <v>104.61</v>
      </c>
      <c r="N2361" s="72" t="str">
        <f t="shared" si="494"/>
        <v>1606</v>
      </c>
      <c r="O2361" s="74">
        <f t="shared" si="495"/>
        <v>0</v>
      </c>
      <c r="P2361" s="72">
        <f t="shared" si="496"/>
        <v>0</v>
      </c>
      <c r="Q2361" s="74">
        <f t="shared" si="497"/>
        <v>7</v>
      </c>
      <c r="R2361" s="72" t="str">
        <f t="shared" si="498"/>
        <v/>
      </c>
      <c r="S2361" s="72" t="str">
        <f t="shared" si="499"/>
        <v/>
      </c>
      <c r="AT2361" s="20">
        <f t="shared" si="500"/>
        <v>-7856.1</v>
      </c>
    </row>
    <row r="2362" spans="1:46" ht="45">
      <c r="A2362" s="54">
        <v>7198</v>
      </c>
      <c r="B2362" s="54" t="s">
        <v>2199</v>
      </c>
      <c r="C2362" s="58" t="s">
        <v>3068</v>
      </c>
      <c r="D2362" s="79">
        <v>7</v>
      </c>
      <c r="E2362" s="79">
        <v>7</v>
      </c>
      <c r="F2362" s="80">
        <v>611.04999999999995</v>
      </c>
      <c r="G2362" s="80">
        <v>87.29</v>
      </c>
      <c r="H2362" s="80">
        <v>611.04999999999995</v>
      </c>
      <c r="I2362" s="80" t="s">
        <v>28</v>
      </c>
      <c r="J2362" s="80" t="s">
        <v>28</v>
      </c>
      <c r="K2362" s="80">
        <v>87.29</v>
      </c>
      <c r="L2362" s="73">
        <f t="shared" si="492"/>
        <v>87.29</v>
      </c>
      <c r="M2362" s="73">
        <f t="shared" si="493"/>
        <v>104.61</v>
      </c>
      <c r="N2362" s="72" t="str">
        <f t="shared" si="494"/>
        <v>1606</v>
      </c>
      <c r="O2362" s="74">
        <f t="shared" si="495"/>
        <v>0</v>
      </c>
      <c r="P2362" s="72">
        <f t="shared" si="496"/>
        <v>0</v>
      </c>
      <c r="Q2362" s="74">
        <f t="shared" si="497"/>
        <v>7</v>
      </c>
      <c r="R2362" s="72" t="str">
        <f t="shared" si="498"/>
        <v/>
      </c>
      <c r="S2362" s="72" t="str">
        <f t="shared" si="499"/>
        <v/>
      </c>
      <c r="AT2362" s="20">
        <f t="shared" si="500"/>
        <v>-7856.1</v>
      </c>
    </row>
    <row r="2363" spans="1:46" ht="45">
      <c r="A2363" s="54">
        <v>7198</v>
      </c>
      <c r="B2363" s="54" t="s">
        <v>2203</v>
      </c>
      <c r="C2363" s="58" t="s">
        <v>3068</v>
      </c>
      <c r="D2363" s="79">
        <v>7</v>
      </c>
      <c r="E2363" s="79">
        <v>7</v>
      </c>
      <c r="F2363" s="80">
        <v>611.04999999999995</v>
      </c>
      <c r="G2363" s="80">
        <v>87.29</v>
      </c>
      <c r="H2363" s="80">
        <v>611.04999999999995</v>
      </c>
      <c r="I2363" s="80" t="s">
        <v>28</v>
      </c>
      <c r="J2363" s="80" t="s">
        <v>28</v>
      </c>
      <c r="K2363" s="80">
        <v>87.29</v>
      </c>
      <c r="L2363" s="73">
        <f t="shared" si="492"/>
        <v>87.29</v>
      </c>
      <c r="M2363" s="73">
        <f t="shared" si="493"/>
        <v>104.61</v>
      </c>
      <c r="N2363" s="72" t="str">
        <f t="shared" si="494"/>
        <v>1606</v>
      </c>
      <c r="O2363" s="74">
        <f t="shared" si="495"/>
        <v>0</v>
      </c>
      <c r="P2363" s="72">
        <f t="shared" si="496"/>
        <v>0</v>
      </c>
      <c r="Q2363" s="74">
        <f t="shared" si="497"/>
        <v>7</v>
      </c>
      <c r="R2363" s="72" t="str">
        <f t="shared" si="498"/>
        <v/>
      </c>
      <c r="S2363" s="72" t="str">
        <f t="shared" si="499"/>
        <v/>
      </c>
      <c r="AT2363" s="20">
        <f t="shared" si="500"/>
        <v>-7856.1</v>
      </c>
    </row>
    <row r="2364" spans="1:46" ht="45">
      <c r="A2364" s="54">
        <v>7199</v>
      </c>
      <c r="B2364" s="54" t="s">
        <v>2217</v>
      </c>
      <c r="C2364" s="58" t="s">
        <v>3069</v>
      </c>
      <c r="D2364" s="79">
        <v>7</v>
      </c>
      <c r="E2364" s="79">
        <v>7</v>
      </c>
      <c r="F2364" s="80">
        <v>658.6</v>
      </c>
      <c r="G2364" s="80">
        <v>94.09</v>
      </c>
      <c r="H2364" s="80">
        <v>658.6</v>
      </c>
      <c r="I2364" s="80" t="s">
        <v>28</v>
      </c>
      <c r="J2364" s="80" t="s">
        <v>28</v>
      </c>
      <c r="K2364" s="80">
        <v>94.09</v>
      </c>
      <c r="L2364" s="73">
        <f t="shared" si="492"/>
        <v>94.09</v>
      </c>
      <c r="M2364" s="73">
        <f t="shared" si="493"/>
        <v>104.61</v>
      </c>
      <c r="N2364" s="72" t="str">
        <f t="shared" si="494"/>
        <v>1606</v>
      </c>
      <c r="O2364" s="74">
        <f t="shared" si="495"/>
        <v>0</v>
      </c>
      <c r="P2364" s="72">
        <f t="shared" si="496"/>
        <v>0</v>
      </c>
      <c r="Q2364" s="74">
        <f t="shared" si="497"/>
        <v>7</v>
      </c>
      <c r="R2364" s="72" t="str">
        <f t="shared" si="498"/>
        <v/>
      </c>
      <c r="S2364" s="72" t="str">
        <f t="shared" si="499"/>
        <v/>
      </c>
      <c r="AT2364" s="20">
        <f t="shared" si="500"/>
        <v>-8468.1</v>
      </c>
    </row>
    <row r="2365" spans="1:46" ht="45">
      <c r="A2365" s="54">
        <v>7199</v>
      </c>
      <c r="B2365" s="54" t="s">
        <v>2219</v>
      </c>
      <c r="C2365" s="58" t="s">
        <v>3069</v>
      </c>
      <c r="D2365" s="79">
        <v>7</v>
      </c>
      <c r="E2365" s="79">
        <v>7</v>
      </c>
      <c r="F2365" s="80">
        <v>658.6</v>
      </c>
      <c r="G2365" s="80">
        <v>94.09</v>
      </c>
      <c r="H2365" s="80">
        <v>658.6</v>
      </c>
      <c r="I2365" s="80" t="s">
        <v>28</v>
      </c>
      <c r="J2365" s="80" t="s">
        <v>28</v>
      </c>
      <c r="K2365" s="80">
        <v>94.09</v>
      </c>
      <c r="L2365" s="73">
        <f t="shared" si="492"/>
        <v>94.09</v>
      </c>
      <c r="M2365" s="73">
        <f t="shared" si="493"/>
        <v>104.61</v>
      </c>
      <c r="N2365" s="72" t="str">
        <f t="shared" si="494"/>
        <v>1606</v>
      </c>
      <c r="O2365" s="74">
        <f t="shared" si="495"/>
        <v>0</v>
      </c>
      <c r="P2365" s="72">
        <f t="shared" si="496"/>
        <v>0</v>
      </c>
      <c r="Q2365" s="74">
        <f t="shared" si="497"/>
        <v>7</v>
      </c>
      <c r="R2365" s="72" t="str">
        <f t="shared" si="498"/>
        <v/>
      </c>
      <c r="S2365" s="72" t="str">
        <f t="shared" si="499"/>
        <v/>
      </c>
      <c r="AT2365" s="20">
        <f t="shared" si="500"/>
        <v>-8468.1</v>
      </c>
    </row>
    <row r="2366" spans="1:46" ht="45">
      <c r="A2366" s="54">
        <v>7199</v>
      </c>
      <c r="B2366" s="54" t="s">
        <v>2221</v>
      </c>
      <c r="C2366" s="58" t="s">
        <v>3069</v>
      </c>
      <c r="D2366" s="79">
        <v>7</v>
      </c>
      <c r="E2366" s="79">
        <v>7</v>
      </c>
      <c r="F2366" s="80">
        <v>658.6</v>
      </c>
      <c r="G2366" s="80">
        <v>94.09</v>
      </c>
      <c r="H2366" s="80">
        <v>658.6</v>
      </c>
      <c r="I2366" s="80" t="s">
        <v>28</v>
      </c>
      <c r="J2366" s="80" t="s">
        <v>28</v>
      </c>
      <c r="K2366" s="80">
        <v>94.09</v>
      </c>
      <c r="L2366" s="73">
        <f t="shared" si="492"/>
        <v>94.09</v>
      </c>
      <c r="M2366" s="73">
        <f t="shared" si="493"/>
        <v>104.61</v>
      </c>
      <c r="N2366" s="72" t="str">
        <f t="shared" si="494"/>
        <v>1606</v>
      </c>
      <c r="O2366" s="74">
        <f t="shared" si="495"/>
        <v>0</v>
      </c>
      <c r="P2366" s="72">
        <f t="shared" si="496"/>
        <v>0</v>
      </c>
      <c r="Q2366" s="74">
        <f t="shared" si="497"/>
        <v>7</v>
      </c>
      <c r="R2366" s="72" t="str">
        <f t="shared" si="498"/>
        <v/>
      </c>
      <c r="S2366" s="72" t="str">
        <f t="shared" si="499"/>
        <v/>
      </c>
      <c r="AT2366" s="20">
        <f t="shared" si="500"/>
        <v>-8468.1</v>
      </c>
    </row>
    <row r="2367" spans="1:46" ht="45">
      <c r="A2367" s="54">
        <v>7199</v>
      </c>
      <c r="B2367" s="54" t="s">
        <v>2215</v>
      </c>
      <c r="C2367" s="58" t="s">
        <v>3069</v>
      </c>
      <c r="D2367" s="79">
        <v>7</v>
      </c>
      <c r="E2367" s="79">
        <v>7</v>
      </c>
      <c r="F2367" s="80">
        <v>658.6</v>
      </c>
      <c r="G2367" s="80">
        <v>94.09</v>
      </c>
      <c r="H2367" s="80">
        <v>658.6</v>
      </c>
      <c r="I2367" s="80" t="s">
        <v>28</v>
      </c>
      <c r="J2367" s="80" t="s">
        <v>28</v>
      </c>
      <c r="K2367" s="80">
        <v>94.09</v>
      </c>
      <c r="L2367" s="73">
        <f t="shared" si="492"/>
        <v>94.09</v>
      </c>
      <c r="M2367" s="73">
        <f t="shared" si="493"/>
        <v>104.61</v>
      </c>
      <c r="N2367" s="72" t="str">
        <f t="shared" si="494"/>
        <v>1606</v>
      </c>
      <c r="O2367" s="74">
        <f t="shared" si="495"/>
        <v>0</v>
      </c>
      <c r="P2367" s="72">
        <f t="shared" si="496"/>
        <v>0</v>
      </c>
      <c r="Q2367" s="74">
        <f t="shared" si="497"/>
        <v>7</v>
      </c>
      <c r="R2367" s="72" t="str">
        <f t="shared" si="498"/>
        <v/>
      </c>
      <c r="S2367" s="72" t="str">
        <f t="shared" si="499"/>
        <v/>
      </c>
      <c r="AT2367" s="20">
        <f t="shared" si="500"/>
        <v>-8468.1</v>
      </c>
    </row>
    <row r="2368" spans="1:46" ht="45">
      <c r="A2368" s="54">
        <v>7199</v>
      </c>
      <c r="B2368" s="54" t="s">
        <v>2211</v>
      </c>
      <c r="C2368" s="58" t="s">
        <v>3069</v>
      </c>
      <c r="D2368" s="79">
        <v>7</v>
      </c>
      <c r="E2368" s="79">
        <v>7</v>
      </c>
      <c r="F2368" s="80">
        <v>658.6</v>
      </c>
      <c r="G2368" s="80">
        <v>94.09</v>
      </c>
      <c r="H2368" s="80">
        <v>658.6</v>
      </c>
      <c r="I2368" s="80" t="s">
        <v>28</v>
      </c>
      <c r="J2368" s="80" t="s">
        <v>28</v>
      </c>
      <c r="K2368" s="80">
        <v>94.09</v>
      </c>
      <c r="L2368" s="73">
        <f t="shared" si="492"/>
        <v>94.09</v>
      </c>
      <c r="M2368" s="73">
        <f t="shared" si="493"/>
        <v>104.61</v>
      </c>
      <c r="N2368" s="72" t="str">
        <f t="shared" si="494"/>
        <v>1606</v>
      </c>
      <c r="O2368" s="74">
        <f t="shared" si="495"/>
        <v>0</v>
      </c>
      <c r="P2368" s="72">
        <f t="shared" si="496"/>
        <v>0</v>
      </c>
      <c r="Q2368" s="74">
        <f t="shared" si="497"/>
        <v>7</v>
      </c>
      <c r="R2368" s="72" t="str">
        <f t="shared" si="498"/>
        <v/>
      </c>
      <c r="S2368" s="72" t="str">
        <f t="shared" si="499"/>
        <v/>
      </c>
      <c r="AT2368" s="20">
        <f t="shared" si="500"/>
        <v>-8468.1</v>
      </c>
    </row>
    <row r="2369" spans="1:46" ht="45">
      <c r="A2369" s="54">
        <v>7199</v>
      </c>
      <c r="B2369" s="54" t="s">
        <v>2213</v>
      </c>
      <c r="C2369" s="58" t="s">
        <v>3069</v>
      </c>
      <c r="D2369" s="79">
        <v>7</v>
      </c>
      <c r="E2369" s="79">
        <v>7</v>
      </c>
      <c r="F2369" s="80">
        <v>658.6</v>
      </c>
      <c r="G2369" s="80">
        <v>94.09</v>
      </c>
      <c r="H2369" s="80">
        <v>658.6</v>
      </c>
      <c r="I2369" s="80" t="s">
        <v>28</v>
      </c>
      <c r="J2369" s="80" t="s">
        <v>28</v>
      </c>
      <c r="K2369" s="80">
        <v>94.09</v>
      </c>
      <c r="L2369" s="73">
        <f t="shared" si="492"/>
        <v>94.09</v>
      </c>
      <c r="M2369" s="73">
        <f t="shared" si="493"/>
        <v>104.61</v>
      </c>
      <c r="N2369" s="72" t="str">
        <f t="shared" si="494"/>
        <v>1606</v>
      </c>
      <c r="O2369" s="74">
        <f t="shared" si="495"/>
        <v>0</v>
      </c>
      <c r="P2369" s="72">
        <f t="shared" si="496"/>
        <v>0</v>
      </c>
      <c r="Q2369" s="74">
        <f t="shared" si="497"/>
        <v>7</v>
      </c>
      <c r="R2369" s="72" t="str">
        <f t="shared" si="498"/>
        <v/>
      </c>
      <c r="S2369" s="72" t="str">
        <f t="shared" si="499"/>
        <v/>
      </c>
      <c r="AT2369" s="20">
        <f t="shared" si="500"/>
        <v>-8468.1</v>
      </c>
    </row>
    <row r="2370" spans="1:46" ht="22.5">
      <c r="A2370" s="54">
        <v>7200</v>
      </c>
      <c r="B2370" s="54" t="s">
        <v>2227</v>
      </c>
      <c r="C2370" s="58" t="s">
        <v>3070</v>
      </c>
      <c r="D2370" s="79">
        <v>7</v>
      </c>
      <c r="E2370" s="79">
        <v>7</v>
      </c>
      <c r="F2370" s="80">
        <v>1446.24</v>
      </c>
      <c r="G2370" s="80">
        <v>206.61</v>
      </c>
      <c r="H2370" s="80">
        <v>1446.24</v>
      </c>
      <c r="I2370" s="80" t="s">
        <v>28</v>
      </c>
      <c r="J2370" s="80" t="s">
        <v>28</v>
      </c>
      <c r="K2370" s="80">
        <v>206.61</v>
      </c>
      <c r="L2370" s="73">
        <f t="shared" si="492"/>
        <v>206.61</v>
      </c>
      <c r="M2370" s="73">
        <f t="shared" si="493"/>
        <v>289.12</v>
      </c>
      <c r="N2370" s="72" t="str">
        <f t="shared" si="494"/>
        <v>1803</v>
      </c>
      <c r="O2370" s="74">
        <f t="shared" si="495"/>
        <v>0</v>
      </c>
      <c r="P2370" s="72">
        <f t="shared" si="496"/>
        <v>0</v>
      </c>
      <c r="Q2370" s="74">
        <f t="shared" si="497"/>
        <v>7</v>
      </c>
      <c r="R2370" s="72" t="str">
        <f t="shared" si="498"/>
        <v/>
      </c>
      <c r="S2370" s="72" t="str">
        <f t="shared" si="499"/>
        <v/>
      </c>
      <c r="AT2370" s="20">
        <f t="shared" si="500"/>
        <v>-18594.900000000001</v>
      </c>
    </row>
    <row r="2371" spans="1:46" ht="22.5">
      <c r="A2371" s="54">
        <v>7200</v>
      </c>
      <c r="B2371" s="54" t="s">
        <v>2225</v>
      </c>
      <c r="C2371" s="58" t="s">
        <v>3070</v>
      </c>
      <c r="D2371" s="79">
        <v>7</v>
      </c>
      <c r="E2371" s="79">
        <v>7</v>
      </c>
      <c r="F2371" s="80">
        <v>1446.24</v>
      </c>
      <c r="G2371" s="80">
        <v>206.61</v>
      </c>
      <c r="H2371" s="80">
        <v>1446.24</v>
      </c>
      <c r="I2371" s="80" t="s">
        <v>28</v>
      </c>
      <c r="J2371" s="80" t="s">
        <v>28</v>
      </c>
      <c r="K2371" s="80">
        <v>206.61</v>
      </c>
      <c r="L2371" s="73">
        <f t="shared" si="492"/>
        <v>206.61</v>
      </c>
      <c r="M2371" s="73">
        <f t="shared" si="493"/>
        <v>289.12</v>
      </c>
      <c r="N2371" s="72" t="str">
        <f t="shared" si="494"/>
        <v>1803</v>
      </c>
      <c r="O2371" s="74">
        <f t="shared" si="495"/>
        <v>0</v>
      </c>
      <c r="P2371" s="72">
        <f t="shared" si="496"/>
        <v>0</v>
      </c>
      <c r="Q2371" s="74">
        <f t="shared" si="497"/>
        <v>7</v>
      </c>
      <c r="R2371" s="72" t="str">
        <f t="shared" si="498"/>
        <v/>
      </c>
      <c r="S2371" s="72" t="str">
        <f t="shared" si="499"/>
        <v/>
      </c>
      <c r="AT2371" s="20">
        <f t="shared" si="500"/>
        <v>-18594.900000000001</v>
      </c>
    </row>
    <row r="2372" spans="1:46" ht="33.75">
      <c r="A2372" s="54">
        <v>7201</v>
      </c>
      <c r="B2372" s="54" t="s">
        <v>2237</v>
      </c>
      <c r="C2372" s="58" t="s">
        <v>3071</v>
      </c>
      <c r="D2372" s="79">
        <v>7</v>
      </c>
      <c r="E2372" s="79">
        <v>7</v>
      </c>
      <c r="F2372" s="80">
        <v>623.58000000000004</v>
      </c>
      <c r="G2372" s="80">
        <v>89.08</v>
      </c>
      <c r="H2372" s="80">
        <v>623.58000000000004</v>
      </c>
      <c r="I2372" s="80" t="s">
        <v>28</v>
      </c>
      <c r="J2372" s="80" t="s">
        <v>28</v>
      </c>
      <c r="K2372" s="80">
        <v>89.08</v>
      </c>
      <c r="L2372" s="73">
        <f t="shared" ref="L2372:L2435" si="501">IFERROR(VLOOKUP(B2372,$B$1326:$K$2467,6,0),"")</f>
        <v>89.08</v>
      </c>
      <c r="M2372" s="73">
        <f t="shared" ref="M2372:M2435" si="502">IFERROR(VLOOKUP($B2372,$B$2468:$K$3603,6,0),"")</f>
        <v>104.47</v>
      </c>
      <c r="N2372" s="72" t="str">
        <f t="shared" ref="N2372:N2435" si="503">LEFT(B2372,4)</f>
        <v>1806</v>
      </c>
      <c r="O2372" s="74">
        <f t="shared" ref="O2372:O2435" si="504">E2372-D2372</f>
        <v>0</v>
      </c>
      <c r="P2372" s="72">
        <f t="shared" ref="P2372:P2435" si="505">IF(O2372=20,1,0)</f>
        <v>0</v>
      </c>
      <c r="Q2372" s="74">
        <f t="shared" ref="Q2372:Q2435" si="506">D2372</f>
        <v>7</v>
      </c>
      <c r="R2372" s="72" t="str">
        <f t="shared" ref="R2372:R2435" si="507">IF(P2372=1,Q2372+7,"")</f>
        <v/>
      </c>
      <c r="S2372" s="72" t="str">
        <f t="shared" ref="S2372:S2435" si="508">IF(P2372=1,Q2372+14,"")</f>
        <v/>
      </c>
      <c r="AT2372" s="20">
        <f t="shared" si="500"/>
        <v>-8017.2</v>
      </c>
    </row>
    <row r="2373" spans="1:46" ht="33.75">
      <c r="A2373" s="54">
        <v>7201</v>
      </c>
      <c r="B2373" s="54" t="s">
        <v>2235</v>
      </c>
      <c r="C2373" s="58" t="s">
        <v>3071</v>
      </c>
      <c r="D2373" s="79">
        <v>7</v>
      </c>
      <c r="E2373" s="79">
        <v>7</v>
      </c>
      <c r="F2373" s="80">
        <v>623.58000000000004</v>
      </c>
      <c r="G2373" s="80">
        <v>89.08</v>
      </c>
      <c r="H2373" s="80">
        <v>623.58000000000004</v>
      </c>
      <c r="I2373" s="80" t="s">
        <v>28</v>
      </c>
      <c r="J2373" s="80" t="s">
        <v>28</v>
      </c>
      <c r="K2373" s="80">
        <v>89.08</v>
      </c>
      <c r="L2373" s="73">
        <f t="shared" si="501"/>
        <v>89.08</v>
      </c>
      <c r="M2373" s="73">
        <f t="shared" si="502"/>
        <v>104.47</v>
      </c>
      <c r="N2373" s="72" t="str">
        <f t="shared" si="503"/>
        <v>1806</v>
      </c>
      <c r="O2373" s="74">
        <f t="shared" si="504"/>
        <v>0</v>
      </c>
      <c r="P2373" s="72">
        <f t="shared" si="505"/>
        <v>0</v>
      </c>
      <c r="Q2373" s="74">
        <f t="shared" si="506"/>
        <v>7</v>
      </c>
      <c r="R2373" s="72" t="str">
        <f t="shared" si="507"/>
        <v/>
      </c>
      <c r="S2373" s="72" t="str">
        <f t="shared" si="508"/>
        <v/>
      </c>
      <c r="AT2373" s="20">
        <f t="shared" si="500"/>
        <v>-8017.2</v>
      </c>
    </row>
    <row r="2374" spans="1:46" ht="33.75">
      <c r="A2374" s="54">
        <v>7201</v>
      </c>
      <c r="B2374" s="54" t="s">
        <v>2233</v>
      </c>
      <c r="C2374" s="58" t="s">
        <v>3071</v>
      </c>
      <c r="D2374" s="79">
        <v>7</v>
      </c>
      <c r="E2374" s="79">
        <v>7</v>
      </c>
      <c r="F2374" s="80">
        <v>623.58000000000004</v>
      </c>
      <c r="G2374" s="80">
        <v>89.08</v>
      </c>
      <c r="H2374" s="80">
        <v>623.58000000000004</v>
      </c>
      <c r="I2374" s="80" t="s">
        <v>28</v>
      </c>
      <c r="J2374" s="80" t="s">
        <v>28</v>
      </c>
      <c r="K2374" s="80">
        <v>89.08</v>
      </c>
      <c r="L2374" s="73">
        <f t="shared" si="501"/>
        <v>89.08</v>
      </c>
      <c r="M2374" s="73">
        <f t="shared" si="502"/>
        <v>104.47</v>
      </c>
      <c r="N2374" s="72" t="str">
        <f t="shared" si="503"/>
        <v>1806</v>
      </c>
      <c r="O2374" s="74">
        <f t="shared" si="504"/>
        <v>0</v>
      </c>
      <c r="P2374" s="72">
        <f t="shared" si="505"/>
        <v>0</v>
      </c>
      <c r="Q2374" s="74">
        <f t="shared" si="506"/>
        <v>7</v>
      </c>
      <c r="R2374" s="72" t="str">
        <f t="shared" si="507"/>
        <v/>
      </c>
      <c r="S2374" s="72" t="str">
        <f t="shared" si="508"/>
        <v/>
      </c>
      <c r="AT2374" s="20">
        <f t="shared" si="500"/>
        <v>-8017.2</v>
      </c>
    </row>
    <row r="2375" spans="1:46" ht="33.75">
      <c r="A2375" s="54">
        <v>7201</v>
      </c>
      <c r="B2375" s="54" t="s">
        <v>2231</v>
      </c>
      <c r="C2375" s="58" t="s">
        <v>3071</v>
      </c>
      <c r="D2375" s="79">
        <v>7</v>
      </c>
      <c r="E2375" s="79">
        <v>7</v>
      </c>
      <c r="F2375" s="80">
        <v>623.58000000000004</v>
      </c>
      <c r="G2375" s="80">
        <v>89.08</v>
      </c>
      <c r="H2375" s="80">
        <v>623.58000000000004</v>
      </c>
      <c r="I2375" s="80" t="s">
        <v>28</v>
      </c>
      <c r="J2375" s="80" t="s">
        <v>28</v>
      </c>
      <c r="K2375" s="80">
        <v>89.08</v>
      </c>
      <c r="L2375" s="73">
        <f t="shared" si="501"/>
        <v>89.08</v>
      </c>
      <c r="M2375" s="73">
        <f t="shared" si="502"/>
        <v>104.47</v>
      </c>
      <c r="N2375" s="72" t="str">
        <f t="shared" si="503"/>
        <v>1806</v>
      </c>
      <c r="O2375" s="74">
        <f t="shared" si="504"/>
        <v>0</v>
      </c>
      <c r="P2375" s="72">
        <f t="shared" si="505"/>
        <v>0</v>
      </c>
      <c r="Q2375" s="74">
        <f t="shared" si="506"/>
        <v>7</v>
      </c>
      <c r="R2375" s="72" t="str">
        <f t="shared" si="507"/>
        <v/>
      </c>
      <c r="S2375" s="72" t="str">
        <f t="shared" si="508"/>
        <v/>
      </c>
      <c r="AT2375" s="20">
        <f t="shared" si="500"/>
        <v>-8017.2</v>
      </c>
    </row>
    <row r="2376" spans="1:46" ht="33.75">
      <c r="A2376" s="54">
        <v>7202</v>
      </c>
      <c r="B2376" s="54" t="s">
        <v>2239</v>
      </c>
      <c r="C2376" s="58" t="s">
        <v>3072</v>
      </c>
      <c r="D2376" s="79">
        <v>7</v>
      </c>
      <c r="E2376" s="79">
        <v>7</v>
      </c>
      <c r="F2376" s="80">
        <v>582.01</v>
      </c>
      <c r="G2376" s="80">
        <v>83.14</v>
      </c>
      <c r="H2376" s="80">
        <v>582.01</v>
      </c>
      <c r="I2376" s="80" t="s">
        <v>28</v>
      </c>
      <c r="J2376" s="80" t="s">
        <v>28</v>
      </c>
      <c r="K2376" s="80">
        <v>83.14</v>
      </c>
      <c r="L2376" s="73">
        <f t="shared" si="501"/>
        <v>83.14</v>
      </c>
      <c r="M2376" s="73">
        <f t="shared" si="502"/>
        <v>104.47</v>
      </c>
      <c r="N2376" s="72" t="str">
        <f t="shared" si="503"/>
        <v>1806</v>
      </c>
      <c r="O2376" s="74">
        <f t="shared" si="504"/>
        <v>0</v>
      </c>
      <c r="P2376" s="72">
        <f t="shared" si="505"/>
        <v>0</v>
      </c>
      <c r="Q2376" s="74">
        <f t="shared" si="506"/>
        <v>7</v>
      </c>
      <c r="R2376" s="72" t="str">
        <f t="shared" si="507"/>
        <v/>
      </c>
      <c r="S2376" s="72" t="str">
        <f t="shared" si="508"/>
        <v/>
      </c>
      <c r="AT2376" s="20">
        <f t="shared" si="500"/>
        <v>-7482.6</v>
      </c>
    </row>
    <row r="2377" spans="1:46" ht="33.75">
      <c r="A2377" s="54">
        <v>7202</v>
      </c>
      <c r="B2377" s="54" t="s">
        <v>2241</v>
      </c>
      <c r="C2377" s="58" t="s">
        <v>3072</v>
      </c>
      <c r="D2377" s="79">
        <v>7</v>
      </c>
      <c r="E2377" s="79">
        <v>7</v>
      </c>
      <c r="F2377" s="80">
        <v>582.01</v>
      </c>
      <c r="G2377" s="80">
        <v>83.14</v>
      </c>
      <c r="H2377" s="80">
        <v>582.01</v>
      </c>
      <c r="I2377" s="80" t="s">
        <v>28</v>
      </c>
      <c r="J2377" s="80" t="s">
        <v>28</v>
      </c>
      <c r="K2377" s="80">
        <v>83.14</v>
      </c>
      <c r="L2377" s="73">
        <f t="shared" si="501"/>
        <v>83.14</v>
      </c>
      <c r="M2377" s="73">
        <f t="shared" si="502"/>
        <v>104.47</v>
      </c>
      <c r="N2377" s="72" t="str">
        <f t="shared" si="503"/>
        <v>1806</v>
      </c>
      <c r="O2377" s="74">
        <f t="shared" si="504"/>
        <v>0</v>
      </c>
      <c r="P2377" s="72">
        <f t="shared" si="505"/>
        <v>0</v>
      </c>
      <c r="Q2377" s="74">
        <f t="shared" si="506"/>
        <v>7</v>
      </c>
      <c r="R2377" s="72" t="str">
        <f t="shared" si="507"/>
        <v/>
      </c>
      <c r="S2377" s="72" t="str">
        <f t="shared" si="508"/>
        <v/>
      </c>
      <c r="AT2377" s="20">
        <f t="shared" si="500"/>
        <v>-7482.6</v>
      </c>
    </row>
    <row r="2378" spans="1:46" ht="33.75">
      <c r="A2378" s="54">
        <v>7202</v>
      </c>
      <c r="B2378" s="54" t="s">
        <v>2243</v>
      </c>
      <c r="C2378" s="58" t="s">
        <v>3072</v>
      </c>
      <c r="D2378" s="79">
        <v>7</v>
      </c>
      <c r="E2378" s="79">
        <v>7</v>
      </c>
      <c r="F2378" s="80">
        <v>582.01</v>
      </c>
      <c r="G2378" s="80">
        <v>83.14</v>
      </c>
      <c r="H2378" s="80">
        <v>582.01</v>
      </c>
      <c r="I2378" s="80" t="s">
        <v>28</v>
      </c>
      <c r="J2378" s="80" t="s">
        <v>28</v>
      </c>
      <c r="K2378" s="80">
        <v>83.14</v>
      </c>
      <c r="L2378" s="73">
        <f t="shared" si="501"/>
        <v>83.14</v>
      </c>
      <c r="M2378" s="73">
        <f t="shared" si="502"/>
        <v>104.47</v>
      </c>
      <c r="N2378" s="72" t="str">
        <f t="shared" si="503"/>
        <v>1806</v>
      </c>
      <c r="O2378" s="74">
        <f t="shared" si="504"/>
        <v>0</v>
      </c>
      <c r="P2378" s="72">
        <f t="shared" si="505"/>
        <v>0</v>
      </c>
      <c r="Q2378" s="74">
        <f t="shared" si="506"/>
        <v>7</v>
      </c>
      <c r="R2378" s="72" t="str">
        <f t="shared" si="507"/>
        <v/>
      </c>
      <c r="S2378" s="72" t="str">
        <f t="shared" si="508"/>
        <v/>
      </c>
      <c r="AT2378" s="20">
        <f t="shared" si="500"/>
        <v>-7482.6</v>
      </c>
    </row>
    <row r="2379" spans="1:46" ht="33.75">
      <c r="A2379" s="54">
        <v>7202</v>
      </c>
      <c r="B2379" s="54" t="s">
        <v>2245</v>
      </c>
      <c r="C2379" s="58" t="s">
        <v>3072</v>
      </c>
      <c r="D2379" s="79">
        <v>7</v>
      </c>
      <c r="E2379" s="79">
        <v>7</v>
      </c>
      <c r="F2379" s="80">
        <v>582.01</v>
      </c>
      <c r="G2379" s="80">
        <v>83.14</v>
      </c>
      <c r="H2379" s="80">
        <v>582.01</v>
      </c>
      <c r="I2379" s="80" t="s">
        <v>28</v>
      </c>
      <c r="J2379" s="80" t="s">
        <v>28</v>
      </c>
      <c r="K2379" s="80">
        <v>83.14</v>
      </c>
      <c r="L2379" s="73">
        <f t="shared" si="501"/>
        <v>83.14</v>
      </c>
      <c r="M2379" s="73">
        <f t="shared" si="502"/>
        <v>104.47</v>
      </c>
      <c r="N2379" s="72" t="str">
        <f t="shared" si="503"/>
        <v>1806</v>
      </c>
      <c r="O2379" s="74">
        <f t="shared" si="504"/>
        <v>0</v>
      </c>
      <c r="P2379" s="72">
        <f t="shared" si="505"/>
        <v>0</v>
      </c>
      <c r="Q2379" s="74">
        <f t="shared" si="506"/>
        <v>7</v>
      </c>
      <c r="R2379" s="72" t="str">
        <f t="shared" si="507"/>
        <v/>
      </c>
      <c r="S2379" s="72" t="str">
        <f t="shared" si="508"/>
        <v/>
      </c>
      <c r="AT2379" s="20">
        <f t="shared" ref="AT2379:AT2442" si="509">AS2379+(AI2379-90)*L2379</f>
        <v>-7482.6</v>
      </c>
    </row>
    <row r="2380" spans="1:46" ht="33.75">
      <c r="A2380" s="54">
        <v>7203</v>
      </c>
      <c r="B2380" s="54" t="s">
        <v>2255</v>
      </c>
      <c r="C2380" s="58" t="s">
        <v>3073</v>
      </c>
      <c r="D2380" s="79">
        <v>7</v>
      </c>
      <c r="E2380" s="79">
        <v>7</v>
      </c>
      <c r="F2380" s="80">
        <v>666.02</v>
      </c>
      <c r="G2380" s="80">
        <v>95.15</v>
      </c>
      <c r="H2380" s="80">
        <v>666.02</v>
      </c>
      <c r="I2380" s="80" t="s">
        <v>28</v>
      </c>
      <c r="J2380" s="80" t="s">
        <v>28</v>
      </c>
      <c r="K2380" s="80">
        <v>95.15</v>
      </c>
      <c r="L2380" s="73">
        <f t="shared" si="501"/>
        <v>95.15</v>
      </c>
      <c r="M2380" s="73">
        <f t="shared" si="502"/>
        <v>94.9</v>
      </c>
      <c r="N2380" s="72" t="str">
        <f t="shared" si="503"/>
        <v>1903</v>
      </c>
      <c r="O2380" s="74">
        <f t="shared" si="504"/>
        <v>0</v>
      </c>
      <c r="P2380" s="72">
        <f t="shared" si="505"/>
        <v>0</v>
      </c>
      <c r="Q2380" s="74">
        <f t="shared" si="506"/>
        <v>7</v>
      </c>
      <c r="R2380" s="72" t="str">
        <f t="shared" si="507"/>
        <v/>
      </c>
      <c r="S2380" s="72" t="str">
        <f t="shared" si="508"/>
        <v/>
      </c>
      <c r="AT2380" s="20">
        <f t="shared" si="509"/>
        <v>-8563.5</v>
      </c>
    </row>
    <row r="2381" spans="1:46" ht="33.75">
      <c r="A2381" s="54">
        <v>7203</v>
      </c>
      <c r="B2381" s="54" t="s">
        <v>2253</v>
      </c>
      <c r="C2381" s="58" t="s">
        <v>3073</v>
      </c>
      <c r="D2381" s="79">
        <v>7</v>
      </c>
      <c r="E2381" s="79">
        <v>7</v>
      </c>
      <c r="F2381" s="80">
        <v>666.02</v>
      </c>
      <c r="G2381" s="80">
        <v>95.15</v>
      </c>
      <c r="H2381" s="80">
        <v>666.02</v>
      </c>
      <c r="I2381" s="80" t="s">
        <v>28</v>
      </c>
      <c r="J2381" s="80" t="s">
        <v>28</v>
      </c>
      <c r="K2381" s="80">
        <v>95.15</v>
      </c>
      <c r="L2381" s="73">
        <f t="shared" si="501"/>
        <v>95.15</v>
      </c>
      <c r="M2381" s="73">
        <f t="shared" si="502"/>
        <v>94.9</v>
      </c>
      <c r="N2381" s="72" t="str">
        <f t="shared" si="503"/>
        <v>1903</v>
      </c>
      <c r="O2381" s="74">
        <f t="shared" si="504"/>
        <v>0</v>
      </c>
      <c r="P2381" s="72">
        <f t="shared" si="505"/>
        <v>0</v>
      </c>
      <c r="Q2381" s="74">
        <f t="shared" si="506"/>
        <v>7</v>
      </c>
      <c r="R2381" s="72" t="str">
        <f t="shared" si="507"/>
        <v/>
      </c>
      <c r="S2381" s="72" t="str">
        <f t="shared" si="508"/>
        <v/>
      </c>
      <c r="AT2381" s="20">
        <f t="shared" si="509"/>
        <v>-8563.5</v>
      </c>
    </row>
    <row r="2382" spans="1:46" ht="33.75">
      <c r="A2382" s="54">
        <v>7203</v>
      </c>
      <c r="B2382" s="54" t="s">
        <v>2259</v>
      </c>
      <c r="C2382" s="58" t="s">
        <v>3073</v>
      </c>
      <c r="D2382" s="79">
        <v>7</v>
      </c>
      <c r="E2382" s="79">
        <v>7</v>
      </c>
      <c r="F2382" s="80">
        <v>666.02</v>
      </c>
      <c r="G2382" s="80">
        <v>95.15</v>
      </c>
      <c r="H2382" s="80">
        <v>666.02</v>
      </c>
      <c r="I2382" s="80" t="s">
        <v>28</v>
      </c>
      <c r="J2382" s="80" t="s">
        <v>28</v>
      </c>
      <c r="K2382" s="80">
        <v>95.15</v>
      </c>
      <c r="L2382" s="73">
        <f t="shared" si="501"/>
        <v>95.15</v>
      </c>
      <c r="M2382" s="73">
        <f t="shared" si="502"/>
        <v>94.9</v>
      </c>
      <c r="N2382" s="72" t="str">
        <f t="shared" si="503"/>
        <v>1903</v>
      </c>
      <c r="O2382" s="74">
        <f t="shared" si="504"/>
        <v>0</v>
      </c>
      <c r="P2382" s="72">
        <f t="shared" si="505"/>
        <v>0</v>
      </c>
      <c r="Q2382" s="74">
        <f t="shared" si="506"/>
        <v>7</v>
      </c>
      <c r="R2382" s="72" t="str">
        <f t="shared" si="507"/>
        <v/>
      </c>
      <c r="S2382" s="72" t="str">
        <f t="shared" si="508"/>
        <v/>
      </c>
      <c r="AT2382" s="20">
        <f t="shared" si="509"/>
        <v>-8563.5</v>
      </c>
    </row>
    <row r="2383" spans="1:46" ht="33.75">
      <c r="A2383" s="54">
        <v>7203</v>
      </c>
      <c r="B2383" s="54" t="s">
        <v>2257</v>
      </c>
      <c r="C2383" s="58" t="s">
        <v>3073</v>
      </c>
      <c r="D2383" s="79">
        <v>7</v>
      </c>
      <c r="E2383" s="79">
        <v>7</v>
      </c>
      <c r="F2383" s="80">
        <v>666.02</v>
      </c>
      <c r="G2383" s="80">
        <v>95.15</v>
      </c>
      <c r="H2383" s="80">
        <v>666.02</v>
      </c>
      <c r="I2383" s="80" t="s">
        <v>28</v>
      </c>
      <c r="J2383" s="80" t="s">
        <v>28</v>
      </c>
      <c r="K2383" s="80">
        <v>95.15</v>
      </c>
      <c r="L2383" s="73">
        <f t="shared" si="501"/>
        <v>95.15</v>
      </c>
      <c r="M2383" s="73">
        <f t="shared" si="502"/>
        <v>94.9</v>
      </c>
      <c r="N2383" s="72" t="str">
        <f t="shared" si="503"/>
        <v>1903</v>
      </c>
      <c r="O2383" s="74">
        <f t="shared" si="504"/>
        <v>0</v>
      </c>
      <c r="P2383" s="72">
        <f t="shared" si="505"/>
        <v>0</v>
      </c>
      <c r="Q2383" s="74">
        <f t="shared" si="506"/>
        <v>7</v>
      </c>
      <c r="R2383" s="72" t="str">
        <f t="shared" si="507"/>
        <v/>
      </c>
      <c r="S2383" s="72" t="str">
        <f t="shared" si="508"/>
        <v/>
      </c>
      <c r="AT2383" s="20">
        <f t="shared" si="509"/>
        <v>-8563.5</v>
      </c>
    </row>
    <row r="2384" spans="1:46" ht="33.75">
      <c r="A2384" s="54">
        <v>7204</v>
      </c>
      <c r="B2384" s="54" t="s">
        <v>2261</v>
      </c>
      <c r="C2384" s="58" t="s">
        <v>3074</v>
      </c>
      <c r="D2384" s="79">
        <v>7</v>
      </c>
      <c r="E2384" s="79">
        <v>7</v>
      </c>
      <c r="F2384" s="80">
        <v>535.5</v>
      </c>
      <c r="G2384" s="80">
        <v>76.5</v>
      </c>
      <c r="H2384" s="80">
        <v>535.5</v>
      </c>
      <c r="I2384" s="80" t="s">
        <v>28</v>
      </c>
      <c r="J2384" s="80" t="s">
        <v>28</v>
      </c>
      <c r="K2384" s="80">
        <v>76.5</v>
      </c>
      <c r="L2384" s="73">
        <f t="shared" si="501"/>
        <v>76.5</v>
      </c>
      <c r="M2384" s="73">
        <f t="shared" si="502"/>
        <v>94.9</v>
      </c>
      <c r="N2384" s="72" t="str">
        <f t="shared" si="503"/>
        <v>1903</v>
      </c>
      <c r="O2384" s="74">
        <f t="shared" si="504"/>
        <v>0</v>
      </c>
      <c r="P2384" s="72">
        <f t="shared" si="505"/>
        <v>0</v>
      </c>
      <c r="Q2384" s="74">
        <f t="shared" si="506"/>
        <v>7</v>
      </c>
      <c r="R2384" s="72" t="str">
        <f t="shared" si="507"/>
        <v/>
      </c>
      <c r="S2384" s="72" t="str">
        <f t="shared" si="508"/>
        <v/>
      </c>
      <c r="AT2384" s="20">
        <f t="shared" si="509"/>
        <v>-6885</v>
      </c>
    </row>
    <row r="2385" spans="1:46" ht="33.75">
      <c r="A2385" s="54">
        <v>7204</v>
      </c>
      <c r="B2385" s="54" t="s">
        <v>2263</v>
      </c>
      <c r="C2385" s="58" t="s">
        <v>3074</v>
      </c>
      <c r="D2385" s="79">
        <v>7</v>
      </c>
      <c r="E2385" s="79">
        <v>7</v>
      </c>
      <c r="F2385" s="80">
        <v>535.5</v>
      </c>
      <c r="G2385" s="80">
        <v>76.5</v>
      </c>
      <c r="H2385" s="80">
        <v>535.5</v>
      </c>
      <c r="I2385" s="80" t="s">
        <v>28</v>
      </c>
      <c r="J2385" s="80" t="s">
        <v>28</v>
      </c>
      <c r="K2385" s="80">
        <v>76.5</v>
      </c>
      <c r="L2385" s="73">
        <f t="shared" si="501"/>
        <v>76.5</v>
      </c>
      <c r="M2385" s="73">
        <f t="shared" si="502"/>
        <v>94.9</v>
      </c>
      <c r="N2385" s="72" t="str">
        <f t="shared" si="503"/>
        <v>1903</v>
      </c>
      <c r="O2385" s="74">
        <f t="shared" si="504"/>
        <v>0</v>
      </c>
      <c r="P2385" s="72">
        <f t="shared" si="505"/>
        <v>0</v>
      </c>
      <c r="Q2385" s="74">
        <f t="shared" si="506"/>
        <v>7</v>
      </c>
      <c r="R2385" s="72" t="str">
        <f t="shared" si="507"/>
        <v/>
      </c>
      <c r="S2385" s="72" t="str">
        <f t="shared" si="508"/>
        <v/>
      </c>
      <c r="AT2385" s="20">
        <f t="shared" si="509"/>
        <v>-6885</v>
      </c>
    </row>
    <row r="2386" spans="1:46" ht="33.75">
      <c r="A2386" s="54">
        <v>7204</v>
      </c>
      <c r="B2386" s="54" t="s">
        <v>2265</v>
      </c>
      <c r="C2386" s="58" t="s">
        <v>3074</v>
      </c>
      <c r="D2386" s="79">
        <v>7</v>
      </c>
      <c r="E2386" s="79">
        <v>7</v>
      </c>
      <c r="F2386" s="80">
        <v>535.5</v>
      </c>
      <c r="G2386" s="80">
        <v>76.5</v>
      </c>
      <c r="H2386" s="80">
        <v>535.5</v>
      </c>
      <c r="I2386" s="80" t="s">
        <v>28</v>
      </c>
      <c r="J2386" s="80" t="s">
        <v>28</v>
      </c>
      <c r="K2386" s="80">
        <v>76.5</v>
      </c>
      <c r="L2386" s="73">
        <f t="shared" si="501"/>
        <v>76.5</v>
      </c>
      <c r="M2386" s="73">
        <f t="shared" si="502"/>
        <v>94.9</v>
      </c>
      <c r="N2386" s="72" t="str">
        <f t="shared" si="503"/>
        <v>1903</v>
      </c>
      <c r="O2386" s="74">
        <f t="shared" si="504"/>
        <v>0</v>
      </c>
      <c r="P2386" s="72">
        <f t="shared" si="505"/>
        <v>0</v>
      </c>
      <c r="Q2386" s="74">
        <f t="shared" si="506"/>
        <v>7</v>
      </c>
      <c r="R2386" s="72" t="str">
        <f t="shared" si="507"/>
        <v/>
      </c>
      <c r="S2386" s="72" t="str">
        <f t="shared" si="508"/>
        <v/>
      </c>
      <c r="AT2386" s="20">
        <f t="shared" si="509"/>
        <v>-6885</v>
      </c>
    </row>
    <row r="2387" spans="1:46" ht="33.75">
      <c r="A2387" s="54">
        <v>7204</v>
      </c>
      <c r="B2387" s="54" t="s">
        <v>2267</v>
      </c>
      <c r="C2387" s="58" t="s">
        <v>3074</v>
      </c>
      <c r="D2387" s="79">
        <v>7</v>
      </c>
      <c r="E2387" s="79">
        <v>7</v>
      </c>
      <c r="F2387" s="80">
        <v>535.5</v>
      </c>
      <c r="G2387" s="80">
        <v>76.5</v>
      </c>
      <c r="H2387" s="80">
        <v>535.5</v>
      </c>
      <c r="I2387" s="80" t="s">
        <v>28</v>
      </c>
      <c r="J2387" s="80" t="s">
        <v>28</v>
      </c>
      <c r="K2387" s="80">
        <v>76.5</v>
      </c>
      <c r="L2387" s="73">
        <f t="shared" si="501"/>
        <v>76.5</v>
      </c>
      <c r="M2387" s="73">
        <f t="shared" si="502"/>
        <v>94.9</v>
      </c>
      <c r="N2387" s="72" t="str">
        <f t="shared" si="503"/>
        <v>1903</v>
      </c>
      <c r="O2387" s="74">
        <f t="shared" si="504"/>
        <v>0</v>
      </c>
      <c r="P2387" s="72">
        <f t="shared" si="505"/>
        <v>0</v>
      </c>
      <c r="Q2387" s="74">
        <f t="shared" si="506"/>
        <v>7</v>
      </c>
      <c r="R2387" s="72" t="str">
        <f t="shared" si="507"/>
        <v/>
      </c>
      <c r="S2387" s="72" t="str">
        <f t="shared" si="508"/>
        <v/>
      </c>
      <c r="AT2387" s="20">
        <f t="shared" si="509"/>
        <v>-6885</v>
      </c>
    </row>
    <row r="2388" spans="1:46" ht="33.75">
      <c r="A2388" s="54">
        <v>7205</v>
      </c>
      <c r="B2388" s="54" t="s">
        <v>2271</v>
      </c>
      <c r="C2388" s="58" t="s">
        <v>3075</v>
      </c>
      <c r="D2388" s="79">
        <v>7</v>
      </c>
      <c r="E2388" s="79">
        <v>7</v>
      </c>
      <c r="F2388" s="80">
        <v>658.46</v>
      </c>
      <c r="G2388" s="80">
        <v>94.07</v>
      </c>
      <c r="H2388" s="80">
        <v>658.46</v>
      </c>
      <c r="I2388" s="80" t="s">
        <v>28</v>
      </c>
      <c r="J2388" s="80" t="s">
        <v>28</v>
      </c>
      <c r="K2388" s="80">
        <v>94.07</v>
      </c>
      <c r="L2388" s="73">
        <f t="shared" si="501"/>
        <v>94.07</v>
      </c>
      <c r="M2388" s="73">
        <f t="shared" si="502"/>
        <v>111.69</v>
      </c>
      <c r="N2388" s="72" t="str">
        <f t="shared" si="503"/>
        <v>1906</v>
      </c>
      <c r="O2388" s="74">
        <f t="shared" si="504"/>
        <v>0</v>
      </c>
      <c r="P2388" s="72">
        <f t="shared" si="505"/>
        <v>0</v>
      </c>
      <c r="Q2388" s="74">
        <f t="shared" si="506"/>
        <v>7</v>
      </c>
      <c r="R2388" s="72" t="str">
        <f t="shared" si="507"/>
        <v/>
      </c>
      <c r="S2388" s="72" t="str">
        <f t="shared" si="508"/>
        <v/>
      </c>
      <c r="AT2388" s="20">
        <f t="shared" si="509"/>
        <v>-8466.2999999999993</v>
      </c>
    </row>
    <row r="2389" spans="1:46" ht="33.75">
      <c r="A2389" s="54">
        <v>7205</v>
      </c>
      <c r="B2389" s="54" t="s">
        <v>2277</v>
      </c>
      <c r="C2389" s="58" t="s">
        <v>3075</v>
      </c>
      <c r="D2389" s="79">
        <v>7</v>
      </c>
      <c r="E2389" s="79">
        <v>7</v>
      </c>
      <c r="F2389" s="80">
        <v>658.46</v>
      </c>
      <c r="G2389" s="80">
        <v>94.07</v>
      </c>
      <c r="H2389" s="80">
        <v>658.46</v>
      </c>
      <c r="I2389" s="80" t="s">
        <v>28</v>
      </c>
      <c r="J2389" s="80" t="s">
        <v>28</v>
      </c>
      <c r="K2389" s="80">
        <v>94.07</v>
      </c>
      <c r="L2389" s="73">
        <f t="shared" si="501"/>
        <v>94.07</v>
      </c>
      <c r="M2389" s="73">
        <f t="shared" si="502"/>
        <v>111.69</v>
      </c>
      <c r="N2389" s="72" t="str">
        <f t="shared" si="503"/>
        <v>1906</v>
      </c>
      <c r="O2389" s="74">
        <f t="shared" si="504"/>
        <v>0</v>
      </c>
      <c r="P2389" s="72">
        <f t="shared" si="505"/>
        <v>0</v>
      </c>
      <c r="Q2389" s="74">
        <f t="shared" si="506"/>
        <v>7</v>
      </c>
      <c r="R2389" s="72" t="str">
        <f t="shared" si="507"/>
        <v/>
      </c>
      <c r="S2389" s="72" t="str">
        <f t="shared" si="508"/>
        <v/>
      </c>
      <c r="AT2389" s="20">
        <f t="shared" si="509"/>
        <v>-8466.2999999999993</v>
      </c>
    </row>
    <row r="2390" spans="1:46" ht="33.75">
      <c r="A2390" s="54">
        <v>7205</v>
      </c>
      <c r="B2390" s="54" t="s">
        <v>2273</v>
      </c>
      <c r="C2390" s="58" t="s">
        <v>3075</v>
      </c>
      <c r="D2390" s="79">
        <v>7</v>
      </c>
      <c r="E2390" s="79">
        <v>7</v>
      </c>
      <c r="F2390" s="80">
        <v>658.46</v>
      </c>
      <c r="G2390" s="80">
        <v>94.07</v>
      </c>
      <c r="H2390" s="80">
        <v>658.46</v>
      </c>
      <c r="I2390" s="80" t="s">
        <v>28</v>
      </c>
      <c r="J2390" s="80" t="s">
        <v>28</v>
      </c>
      <c r="K2390" s="80">
        <v>94.07</v>
      </c>
      <c r="L2390" s="73">
        <f t="shared" si="501"/>
        <v>94.07</v>
      </c>
      <c r="M2390" s="73">
        <f t="shared" si="502"/>
        <v>111.69</v>
      </c>
      <c r="N2390" s="72" t="str">
        <f t="shared" si="503"/>
        <v>1906</v>
      </c>
      <c r="O2390" s="74">
        <f t="shared" si="504"/>
        <v>0</v>
      </c>
      <c r="P2390" s="72">
        <f t="shared" si="505"/>
        <v>0</v>
      </c>
      <c r="Q2390" s="74">
        <f t="shared" si="506"/>
        <v>7</v>
      </c>
      <c r="R2390" s="72" t="str">
        <f t="shared" si="507"/>
        <v/>
      </c>
      <c r="S2390" s="72" t="str">
        <f t="shared" si="508"/>
        <v/>
      </c>
      <c r="AT2390" s="20">
        <f t="shared" si="509"/>
        <v>-8466.2999999999993</v>
      </c>
    </row>
    <row r="2391" spans="1:46" ht="33.75">
      <c r="A2391" s="54">
        <v>7205</v>
      </c>
      <c r="B2391" s="54" t="s">
        <v>2275</v>
      </c>
      <c r="C2391" s="58" t="s">
        <v>3075</v>
      </c>
      <c r="D2391" s="79">
        <v>7</v>
      </c>
      <c r="E2391" s="79">
        <v>7</v>
      </c>
      <c r="F2391" s="80">
        <v>658.46</v>
      </c>
      <c r="G2391" s="80">
        <v>94.07</v>
      </c>
      <c r="H2391" s="80">
        <v>658.46</v>
      </c>
      <c r="I2391" s="80" t="s">
        <v>28</v>
      </c>
      <c r="J2391" s="80" t="s">
        <v>28</v>
      </c>
      <c r="K2391" s="80">
        <v>94.07</v>
      </c>
      <c r="L2391" s="73">
        <f t="shared" si="501"/>
        <v>94.07</v>
      </c>
      <c r="M2391" s="73">
        <f t="shared" si="502"/>
        <v>111.69</v>
      </c>
      <c r="N2391" s="72" t="str">
        <f t="shared" si="503"/>
        <v>1906</v>
      </c>
      <c r="O2391" s="74">
        <f t="shared" si="504"/>
        <v>0</v>
      </c>
      <c r="P2391" s="72">
        <f t="shared" si="505"/>
        <v>0</v>
      </c>
      <c r="Q2391" s="74">
        <f t="shared" si="506"/>
        <v>7</v>
      </c>
      <c r="R2391" s="72" t="str">
        <f t="shared" si="507"/>
        <v/>
      </c>
      <c r="S2391" s="72" t="str">
        <f t="shared" si="508"/>
        <v/>
      </c>
      <c r="AT2391" s="20">
        <f t="shared" si="509"/>
        <v>-8466.2999999999993</v>
      </c>
    </row>
    <row r="2392" spans="1:46" ht="33.75">
      <c r="A2392" s="54">
        <v>7206</v>
      </c>
      <c r="B2392" s="54" t="s">
        <v>2283</v>
      </c>
      <c r="C2392" s="58" t="s">
        <v>3076</v>
      </c>
      <c r="D2392" s="79">
        <v>7</v>
      </c>
      <c r="E2392" s="79">
        <v>7</v>
      </c>
      <c r="F2392" s="80">
        <v>652.46</v>
      </c>
      <c r="G2392" s="80">
        <v>93.21</v>
      </c>
      <c r="H2392" s="80">
        <v>652.46</v>
      </c>
      <c r="I2392" s="80" t="s">
        <v>28</v>
      </c>
      <c r="J2392" s="80" t="s">
        <v>28</v>
      </c>
      <c r="K2392" s="80">
        <v>93.21</v>
      </c>
      <c r="L2392" s="73">
        <f t="shared" si="501"/>
        <v>93.21</v>
      </c>
      <c r="M2392" s="73">
        <f t="shared" si="502"/>
        <v>111.69</v>
      </c>
      <c r="N2392" s="72" t="str">
        <f t="shared" si="503"/>
        <v>1906</v>
      </c>
      <c r="O2392" s="74">
        <f t="shared" si="504"/>
        <v>0</v>
      </c>
      <c r="P2392" s="72">
        <f t="shared" si="505"/>
        <v>0</v>
      </c>
      <c r="Q2392" s="74">
        <f t="shared" si="506"/>
        <v>7</v>
      </c>
      <c r="R2392" s="72" t="str">
        <f t="shared" si="507"/>
        <v/>
      </c>
      <c r="S2392" s="72" t="str">
        <f t="shared" si="508"/>
        <v/>
      </c>
      <c r="AT2392" s="20">
        <f t="shared" si="509"/>
        <v>-8388.9</v>
      </c>
    </row>
    <row r="2393" spans="1:46" ht="33.75">
      <c r="A2393" s="54">
        <v>7206</v>
      </c>
      <c r="B2393" s="54" t="s">
        <v>2289</v>
      </c>
      <c r="C2393" s="58" t="s">
        <v>3076</v>
      </c>
      <c r="D2393" s="79">
        <v>7</v>
      </c>
      <c r="E2393" s="79">
        <v>7</v>
      </c>
      <c r="F2393" s="80">
        <v>652.46</v>
      </c>
      <c r="G2393" s="80">
        <v>93.21</v>
      </c>
      <c r="H2393" s="80">
        <v>652.46</v>
      </c>
      <c r="I2393" s="80" t="s">
        <v>28</v>
      </c>
      <c r="J2393" s="80" t="s">
        <v>28</v>
      </c>
      <c r="K2393" s="80">
        <v>93.21</v>
      </c>
      <c r="L2393" s="73">
        <f t="shared" si="501"/>
        <v>93.21</v>
      </c>
      <c r="M2393" s="73">
        <f t="shared" si="502"/>
        <v>111.69</v>
      </c>
      <c r="N2393" s="72" t="str">
        <f t="shared" si="503"/>
        <v>1906</v>
      </c>
      <c r="O2393" s="74">
        <f t="shared" si="504"/>
        <v>0</v>
      </c>
      <c r="P2393" s="72">
        <f t="shared" si="505"/>
        <v>0</v>
      </c>
      <c r="Q2393" s="74">
        <f t="shared" si="506"/>
        <v>7</v>
      </c>
      <c r="R2393" s="72" t="str">
        <f t="shared" si="507"/>
        <v/>
      </c>
      <c r="S2393" s="72" t="str">
        <f t="shared" si="508"/>
        <v/>
      </c>
      <c r="AT2393" s="20">
        <f t="shared" si="509"/>
        <v>-8388.9</v>
      </c>
    </row>
    <row r="2394" spans="1:46" ht="33.75">
      <c r="A2394" s="54">
        <v>7206</v>
      </c>
      <c r="B2394" s="54" t="s">
        <v>2285</v>
      </c>
      <c r="C2394" s="58" t="s">
        <v>3076</v>
      </c>
      <c r="D2394" s="79">
        <v>7</v>
      </c>
      <c r="E2394" s="79">
        <v>7</v>
      </c>
      <c r="F2394" s="80">
        <v>652.46</v>
      </c>
      <c r="G2394" s="80">
        <v>93.21</v>
      </c>
      <c r="H2394" s="80">
        <v>652.46</v>
      </c>
      <c r="I2394" s="80" t="s">
        <v>28</v>
      </c>
      <c r="J2394" s="80" t="s">
        <v>28</v>
      </c>
      <c r="K2394" s="80">
        <v>93.21</v>
      </c>
      <c r="L2394" s="73">
        <f t="shared" si="501"/>
        <v>93.21</v>
      </c>
      <c r="M2394" s="73">
        <f t="shared" si="502"/>
        <v>111.69</v>
      </c>
      <c r="N2394" s="72" t="str">
        <f t="shared" si="503"/>
        <v>1906</v>
      </c>
      <c r="O2394" s="74">
        <f t="shared" si="504"/>
        <v>0</v>
      </c>
      <c r="P2394" s="72">
        <f t="shared" si="505"/>
        <v>0</v>
      </c>
      <c r="Q2394" s="74">
        <f t="shared" si="506"/>
        <v>7</v>
      </c>
      <c r="R2394" s="72" t="str">
        <f t="shared" si="507"/>
        <v/>
      </c>
      <c r="S2394" s="72" t="str">
        <f t="shared" si="508"/>
        <v/>
      </c>
      <c r="AT2394" s="20">
        <f t="shared" si="509"/>
        <v>-8388.9</v>
      </c>
    </row>
    <row r="2395" spans="1:46" ht="33.75">
      <c r="A2395" s="54">
        <v>7206</v>
      </c>
      <c r="B2395" s="54" t="s">
        <v>2281</v>
      </c>
      <c r="C2395" s="58" t="s">
        <v>3076</v>
      </c>
      <c r="D2395" s="79">
        <v>7</v>
      </c>
      <c r="E2395" s="79">
        <v>7</v>
      </c>
      <c r="F2395" s="80">
        <v>652.46</v>
      </c>
      <c r="G2395" s="80">
        <v>93.21</v>
      </c>
      <c r="H2395" s="80">
        <v>652.46</v>
      </c>
      <c r="I2395" s="80" t="s">
        <v>28</v>
      </c>
      <c r="J2395" s="80" t="s">
        <v>28</v>
      </c>
      <c r="K2395" s="80">
        <v>93.21</v>
      </c>
      <c r="L2395" s="73">
        <f t="shared" si="501"/>
        <v>93.21</v>
      </c>
      <c r="M2395" s="73">
        <f t="shared" si="502"/>
        <v>111.69</v>
      </c>
      <c r="N2395" s="72" t="str">
        <f t="shared" si="503"/>
        <v>1906</v>
      </c>
      <c r="O2395" s="74">
        <f t="shared" si="504"/>
        <v>0</v>
      </c>
      <c r="P2395" s="72">
        <f t="shared" si="505"/>
        <v>0</v>
      </c>
      <c r="Q2395" s="74">
        <f t="shared" si="506"/>
        <v>7</v>
      </c>
      <c r="R2395" s="72" t="str">
        <f t="shared" si="507"/>
        <v/>
      </c>
      <c r="S2395" s="72" t="str">
        <f t="shared" si="508"/>
        <v/>
      </c>
      <c r="AT2395" s="20">
        <f t="shared" si="509"/>
        <v>-8388.9</v>
      </c>
    </row>
    <row r="2396" spans="1:46" ht="33.75">
      <c r="A2396" s="54">
        <v>7206</v>
      </c>
      <c r="B2396" s="54" t="s">
        <v>2279</v>
      </c>
      <c r="C2396" s="58" t="s">
        <v>3076</v>
      </c>
      <c r="D2396" s="79">
        <v>7</v>
      </c>
      <c r="E2396" s="79">
        <v>7</v>
      </c>
      <c r="F2396" s="80">
        <v>652.46</v>
      </c>
      <c r="G2396" s="80">
        <v>93.21</v>
      </c>
      <c r="H2396" s="80">
        <v>652.46</v>
      </c>
      <c r="I2396" s="80" t="s">
        <v>28</v>
      </c>
      <c r="J2396" s="80" t="s">
        <v>28</v>
      </c>
      <c r="K2396" s="80">
        <v>93.21</v>
      </c>
      <c r="L2396" s="73">
        <f t="shared" si="501"/>
        <v>93.21</v>
      </c>
      <c r="M2396" s="73">
        <f t="shared" si="502"/>
        <v>111.69</v>
      </c>
      <c r="N2396" s="72" t="str">
        <f t="shared" si="503"/>
        <v>1906</v>
      </c>
      <c r="O2396" s="74">
        <f t="shared" si="504"/>
        <v>0</v>
      </c>
      <c r="P2396" s="72">
        <f t="shared" si="505"/>
        <v>0</v>
      </c>
      <c r="Q2396" s="74">
        <f t="shared" si="506"/>
        <v>7</v>
      </c>
      <c r="R2396" s="72" t="str">
        <f t="shared" si="507"/>
        <v/>
      </c>
      <c r="S2396" s="72" t="str">
        <f t="shared" si="508"/>
        <v/>
      </c>
      <c r="AT2396" s="20">
        <f t="shared" si="509"/>
        <v>-8388.9</v>
      </c>
    </row>
    <row r="2397" spans="1:46" ht="33.75">
      <c r="A2397" s="54">
        <v>7206</v>
      </c>
      <c r="B2397" s="54" t="s">
        <v>2287</v>
      </c>
      <c r="C2397" s="58" t="s">
        <v>3076</v>
      </c>
      <c r="D2397" s="79">
        <v>7</v>
      </c>
      <c r="E2397" s="79">
        <v>7</v>
      </c>
      <c r="F2397" s="80">
        <v>652.46</v>
      </c>
      <c r="G2397" s="80">
        <v>93.21</v>
      </c>
      <c r="H2397" s="80">
        <v>652.46</v>
      </c>
      <c r="I2397" s="80" t="s">
        <v>28</v>
      </c>
      <c r="J2397" s="80" t="s">
        <v>28</v>
      </c>
      <c r="K2397" s="80">
        <v>93.21</v>
      </c>
      <c r="L2397" s="73">
        <f t="shared" si="501"/>
        <v>93.21</v>
      </c>
      <c r="M2397" s="73">
        <f t="shared" si="502"/>
        <v>111.69</v>
      </c>
      <c r="N2397" s="72" t="str">
        <f t="shared" si="503"/>
        <v>1906</v>
      </c>
      <c r="O2397" s="74">
        <f t="shared" si="504"/>
        <v>0</v>
      </c>
      <c r="P2397" s="72">
        <f t="shared" si="505"/>
        <v>0</v>
      </c>
      <c r="Q2397" s="74">
        <f t="shared" si="506"/>
        <v>7</v>
      </c>
      <c r="R2397" s="72" t="str">
        <f t="shared" si="507"/>
        <v/>
      </c>
      <c r="S2397" s="72" t="str">
        <f t="shared" si="508"/>
        <v/>
      </c>
      <c r="AT2397" s="20">
        <f t="shared" si="509"/>
        <v>-8388.9</v>
      </c>
    </row>
    <row r="2398" spans="1:46" ht="33.75">
      <c r="A2398" s="54">
        <v>7207</v>
      </c>
      <c r="B2398" s="54" t="s">
        <v>2301</v>
      </c>
      <c r="C2398" s="58" t="s">
        <v>3077</v>
      </c>
      <c r="D2398" s="79">
        <v>7</v>
      </c>
      <c r="E2398" s="79">
        <v>7</v>
      </c>
      <c r="F2398" s="80">
        <v>655.77</v>
      </c>
      <c r="G2398" s="80">
        <v>93.68</v>
      </c>
      <c r="H2398" s="80">
        <v>655.77</v>
      </c>
      <c r="I2398" s="80" t="s">
        <v>28</v>
      </c>
      <c r="J2398" s="80" t="s">
        <v>28</v>
      </c>
      <c r="K2398" s="80">
        <v>93.68</v>
      </c>
      <c r="L2398" s="73">
        <f t="shared" si="501"/>
        <v>93.68</v>
      </c>
      <c r="M2398" s="73">
        <f t="shared" si="502"/>
        <v>111.69</v>
      </c>
      <c r="N2398" s="72" t="str">
        <f t="shared" si="503"/>
        <v>1906</v>
      </c>
      <c r="O2398" s="74">
        <f t="shared" si="504"/>
        <v>0</v>
      </c>
      <c r="P2398" s="72">
        <f t="shared" si="505"/>
        <v>0</v>
      </c>
      <c r="Q2398" s="74">
        <f t="shared" si="506"/>
        <v>7</v>
      </c>
      <c r="R2398" s="72" t="str">
        <f t="shared" si="507"/>
        <v/>
      </c>
      <c r="S2398" s="72" t="str">
        <f t="shared" si="508"/>
        <v/>
      </c>
      <c r="AT2398" s="20">
        <f t="shared" si="509"/>
        <v>-8431.2000000000007</v>
      </c>
    </row>
    <row r="2399" spans="1:46" ht="33.75">
      <c r="A2399" s="54">
        <v>7207</v>
      </c>
      <c r="B2399" s="54" t="s">
        <v>2291</v>
      </c>
      <c r="C2399" s="58" t="s">
        <v>3077</v>
      </c>
      <c r="D2399" s="79">
        <v>7</v>
      </c>
      <c r="E2399" s="79">
        <v>7</v>
      </c>
      <c r="F2399" s="80">
        <v>655.77</v>
      </c>
      <c r="G2399" s="80">
        <v>93.68</v>
      </c>
      <c r="H2399" s="80">
        <v>655.77</v>
      </c>
      <c r="I2399" s="80" t="s">
        <v>28</v>
      </c>
      <c r="J2399" s="80" t="s">
        <v>28</v>
      </c>
      <c r="K2399" s="80">
        <v>93.68</v>
      </c>
      <c r="L2399" s="73">
        <f t="shared" si="501"/>
        <v>93.68</v>
      </c>
      <c r="M2399" s="73">
        <f t="shared" si="502"/>
        <v>111.69</v>
      </c>
      <c r="N2399" s="72" t="str">
        <f t="shared" si="503"/>
        <v>1906</v>
      </c>
      <c r="O2399" s="74">
        <f t="shared" si="504"/>
        <v>0</v>
      </c>
      <c r="P2399" s="72">
        <f t="shared" si="505"/>
        <v>0</v>
      </c>
      <c r="Q2399" s="74">
        <f t="shared" si="506"/>
        <v>7</v>
      </c>
      <c r="R2399" s="72" t="str">
        <f t="shared" si="507"/>
        <v/>
      </c>
      <c r="S2399" s="72" t="str">
        <f t="shared" si="508"/>
        <v/>
      </c>
      <c r="AT2399" s="20">
        <f t="shared" si="509"/>
        <v>-8431.2000000000007</v>
      </c>
    </row>
    <row r="2400" spans="1:46" ht="33.75">
      <c r="A2400" s="54">
        <v>7207</v>
      </c>
      <c r="B2400" s="54" t="s">
        <v>2293</v>
      </c>
      <c r="C2400" s="58" t="s">
        <v>3077</v>
      </c>
      <c r="D2400" s="79">
        <v>7</v>
      </c>
      <c r="E2400" s="79">
        <v>7</v>
      </c>
      <c r="F2400" s="80">
        <v>655.77</v>
      </c>
      <c r="G2400" s="80">
        <v>93.68</v>
      </c>
      <c r="H2400" s="80">
        <v>655.77</v>
      </c>
      <c r="I2400" s="80" t="s">
        <v>28</v>
      </c>
      <c r="J2400" s="80" t="s">
        <v>28</v>
      </c>
      <c r="K2400" s="80">
        <v>93.68</v>
      </c>
      <c r="L2400" s="73">
        <f t="shared" si="501"/>
        <v>93.68</v>
      </c>
      <c r="M2400" s="73">
        <f t="shared" si="502"/>
        <v>111.69</v>
      </c>
      <c r="N2400" s="72" t="str">
        <f t="shared" si="503"/>
        <v>1906</v>
      </c>
      <c r="O2400" s="74">
        <f t="shared" si="504"/>
        <v>0</v>
      </c>
      <c r="P2400" s="72">
        <f t="shared" si="505"/>
        <v>0</v>
      </c>
      <c r="Q2400" s="74">
        <f t="shared" si="506"/>
        <v>7</v>
      </c>
      <c r="R2400" s="72" t="str">
        <f t="shared" si="507"/>
        <v/>
      </c>
      <c r="S2400" s="72" t="str">
        <f t="shared" si="508"/>
        <v/>
      </c>
      <c r="AT2400" s="20">
        <f t="shared" si="509"/>
        <v>-8431.2000000000007</v>
      </c>
    </row>
    <row r="2401" spans="1:46" ht="33.75">
      <c r="A2401" s="54">
        <v>7207</v>
      </c>
      <c r="B2401" s="54" t="s">
        <v>2295</v>
      </c>
      <c r="C2401" s="58" t="s">
        <v>3077</v>
      </c>
      <c r="D2401" s="79">
        <v>7</v>
      </c>
      <c r="E2401" s="79">
        <v>7</v>
      </c>
      <c r="F2401" s="80">
        <v>655.77</v>
      </c>
      <c r="G2401" s="80">
        <v>93.68</v>
      </c>
      <c r="H2401" s="80">
        <v>655.77</v>
      </c>
      <c r="I2401" s="80" t="s">
        <v>28</v>
      </c>
      <c r="J2401" s="80" t="s">
        <v>28</v>
      </c>
      <c r="K2401" s="80">
        <v>93.68</v>
      </c>
      <c r="L2401" s="73">
        <f t="shared" si="501"/>
        <v>93.68</v>
      </c>
      <c r="M2401" s="73">
        <f t="shared" si="502"/>
        <v>111.69</v>
      </c>
      <c r="N2401" s="72" t="str">
        <f t="shared" si="503"/>
        <v>1906</v>
      </c>
      <c r="O2401" s="74">
        <f t="shared" si="504"/>
        <v>0</v>
      </c>
      <c r="P2401" s="72">
        <f t="shared" si="505"/>
        <v>0</v>
      </c>
      <c r="Q2401" s="74">
        <f t="shared" si="506"/>
        <v>7</v>
      </c>
      <c r="R2401" s="72" t="str">
        <f t="shared" si="507"/>
        <v/>
      </c>
      <c r="S2401" s="72" t="str">
        <f t="shared" si="508"/>
        <v/>
      </c>
      <c r="AT2401" s="20">
        <f t="shared" si="509"/>
        <v>-8431.2000000000007</v>
      </c>
    </row>
    <row r="2402" spans="1:46" ht="33.75">
      <c r="A2402" s="54">
        <v>7207</v>
      </c>
      <c r="B2402" s="54" t="s">
        <v>2297</v>
      </c>
      <c r="C2402" s="58" t="s">
        <v>3077</v>
      </c>
      <c r="D2402" s="79">
        <v>7</v>
      </c>
      <c r="E2402" s="79">
        <v>7</v>
      </c>
      <c r="F2402" s="80">
        <v>655.77</v>
      </c>
      <c r="G2402" s="80">
        <v>93.68</v>
      </c>
      <c r="H2402" s="80">
        <v>655.77</v>
      </c>
      <c r="I2402" s="80" t="s">
        <v>28</v>
      </c>
      <c r="J2402" s="80" t="s">
        <v>28</v>
      </c>
      <c r="K2402" s="80">
        <v>93.68</v>
      </c>
      <c r="L2402" s="73">
        <f t="shared" si="501"/>
        <v>93.68</v>
      </c>
      <c r="M2402" s="73">
        <f t="shared" si="502"/>
        <v>111.69</v>
      </c>
      <c r="N2402" s="72" t="str">
        <f t="shared" si="503"/>
        <v>1906</v>
      </c>
      <c r="O2402" s="74">
        <f t="shared" si="504"/>
        <v>0</v>
      </c>
      <c r="P2402" s="72">
        <f t="shared" si="505"/>
        <v>0</v>
      </c>
      <c r="Q2402" s="74">
        <f t="shared" si="506"/>
        <v>7</v>
      </c>
      <c r="R2402" s="72" t="str">
        <f t="shared" si="507"/>
        <v/>
      </c>
      <c r="S2402" s="72" t="str">
        <f t="shared" si="508"/>
        <v/>
      </c>
      <c r="AT2402" s="20">
        <f t="shared" si="509"/>
        <v>-8431.2000000000007</v>
      </c>
    </row>
    <row r="2403" spans="1:46" ht="33.75">
      <c r="A2403" s="54">
        <v>7207</v>
      </c>
      <c r="B2403" s="54" t="s">
        <v>2299</v>
      </c>
      <c r="C2403" s="58" t="s">
        <v>3077</v>
      </c>
      <c r="D2403" s="79">
        <v>7</v>
      </c>
      <c r="E2403" s="79">
        <v>7</v>
      </c>
      <c r="F2403" s="80">
        <v>655.77</v>
      </c>
      <c r="G2403" s="80">
        <v>93.68</v>
      </c>
      <c r="H2403" s="80">
        <v>655.77</v>
      </c>
      <c r="I2403" s="80" t="s">
        <v>28</v>
      </c>
      <c r="J2403" s="80" t="s">
        <v>28</v>
      </c>
      <c r="K2403" s="80">
        <v>93.68</v>
      </c>
      <c r="L2403" s="73">
        <f t="shared" si="501"/>
        <v>93.68</v>
      </c>
      <c r="M2403" s="73">
        <f t="shared" si="502"/>
        <v>111.69</v>
      </c>
      <c r="N2403" s="72" t="str">
        <f t="shared" si="503"/>
        <v>1906</v>
      </c>
      <c r="O2403" s="74">
        <f t="shared" si="504"/>
        <v>0</v>
      </c>
      <c r="P2403" s="72">
        <f t="shared" si="505"/>
        <v>0</v>
      </c>
      <c r="Q2403" s="74">
        <f t="shared" si="506"/>
        <v>7</v>
      </c>
      <c r="R2403" s="72" t="str">
        <f t="shared" si="507"/>
        <v/>
      </c>
      <c r="S2403" s="72" t="str">
        <f t="shared" si="508"/>
        <v/>
      </c>
      <c r="AT2403" s="20">
        <f t="shared" si="509"/>
        <v>-8431.2000000000007</v>
      </c>
    </row>
    <row r="2404" spans="1:46" ht="33.75">
      <c r="A2404" s="54">
        <v>7208</v>
      </c>
      <c r="B2404" s="54" t="s">
        <v>2313</v>
      </c>
      <c r="C2404" s="58" t="s">
        <v>3078</v>
      </c>
      <c r="D2404" s="79">
        <v>7</v>
      </c>
      <c r="E2404" s="79">
        <v>7</v>
      </c>
      <c r="F2404" s="80">
        <v>973.84</v>
      </c>
      <c r="G2404" s="80">
        <v>139.12</v>
      </c>
      <c r="H2404" s="80">
        <v>973.84</v>
      </c>
      <c r="I2404" s="80" t="s">
        <v>28</v>
      </c>
      <c r="J2404" s="80" t="s">
        <v>28</v>
      </c>
      <c r="K2404" s="80">
        <v>139.12</v>
      </c>
      <c r="L2404" s="73">
        <f t="shared" si="501"/>
        <v>139.12</v>
      </c>
      <c r="M2404" s="73">
        <f t="shared" si="502"/>
        <v>102.98</v>
      </c>
      <c r="N2404" s="72" t="str">
        <f t="shared" si="503"/>
        <v>1909</v>
      </c>
      <c r="O2404" s="74">
        <f t="shared" si="504"/>
        <v>0</v>
      </c>
      <c r="P2404" s="72">
        <f t="shared" si="505"/>
        <v>0</v>
      </c>
      <c r="Q2404" s="74">
        <f t="shared" si="506"/>
        <v>7</v>
      </c>
      <c r="R2404" s="72" t="str">
        <f t="shared" si="507"/>
        <v/>
      </c>
      <c r="S2404" s="72" t="str">
        <f t="shared" si="508"/>
        <v/>
      </c>
      <c r="AT2404" s="20">
        <f t="shared" si="509"/>
        <v>-12520.800000000001</v>
      </c>
    </row>
    <row r="2405" spans="1:46" ht="33.75">
      <c r="A2405" s="54">
        <v>7208</v>
      </c>
      <c r="B2405" s="54" t="s">
        <v>2309</v>
      </c>
      <c r="C2405" s="58" t="s">
        <v>3078</v>
      </c>
      <c r="D2405" s="79">
        <v>7</v>
      </c>
      <c r="E2405" s="79">
        <v>7</v>
      </c>
      <c r="F2405" s="80">
        <v>973.84</v>
      </c>
      <c r="G2405" s="80">
        <v>139.12</v>
      </c>
      <c r="H2405" s="80">
        <v>973.84</v>
      </c>
      <c r="I2405" s="80" t="s">
        <v>28</v>
      </c>
      <c r="J2405" s="80" t="s">
        <v>28</v>
      </c>
      <c r="K2405" s="80">
        <v>139.12</v>
      </c>
      <c r="L2405" s="73">
        <f t="shared" si="501"/>
        <v>139.12</v>
      </c>
      <c r="M2405" s="73">
        <f t="shared" si="502"/>
        <v>102.98</v>
      </c>
      <c r="N2405" s="72" t="str">
        <f t="shared" si="503"/>
        <v>1909</v>
      </c>
      <c r="O2405" s="74">
        <f t="shared" si="504"/>
        <v>0</v>
      </c>
      <c r="P2405" s="72">
        <f t="shared" si="505"/>
        <v>0</v>
      </c>
      <c r="Q2405" s="74">
        <f t="shared" si="506"/>
        <v>7</v>
      </c>
      <c r="R2405" s="72" t="str">
        <f t="shared" si="507"/>
        <v/>
      </c>
      <c r="S2405" s="72" t="str">
        <f t="shared" si="508"/>
        <v/>
      </c>
      <c r="AT2405" s="20">
        <f t="shared" si="509"/>
        <v>-12520.800000000001</v>
      </c>
    </row>
    <row r="2406" spans="1:46" ht="33.75">
      <c r="A2406" s="54">
        <v>7208</v>
      </c>
      <c r="B2406" s="54" t="s">
        <v>2311</v>
      </c>
      <c r="C2406" s="58" t="s">
        <v>3078</v>
      </c>
      <c r="D2406" s="79">
        <v>7</v>
      </c>
      <c r="E2406" s="79">
        <v>7</v>
      </c>
      <c r="F2406" s="80">
        <v>973.84</v>
      </c>
      <c r="G2406" s="80">
        <v>139.12</v>
      </c>
      <c r="H2406" s="80">
        <v>973.84</v>
      </c>
      <c r="I2406" s="80" t="s">
        <v>28</v>
      </c>
      <c r="J2406" s="80" t="s">
        <v>28</v>
      </c>
      <c r="K2406" s="80">
        <v>139.12</v>
      </c>
      <c r="L2406" s="73">
        <f t="shared" si="501"/>
        <v>139.12</v>
      </c>
      <c r="M2406" s="73">
        <f t="shared" si="502"/>
        <v>102.98</v>
      </c>
      <c r="N2406" s="72" t="str">
        <f t="shared" si="503"/>
        <v>1909</v>
      </c>
      <c r="O2406" s="74">
        <f t="shared" si="504"/>
        <v>0</v>
      </c>
      <c r="P2406" s="72">
        <f t="shared" si="505"/>
        <v>0</v>
      </c>
      <c r="Q2406" s="74">
        <f t="shared" si="506"/>
        <v>7</v>
      </c>
      <c r="R2406" s="72" t="str">
        <f t="shared" si="507"/>
        <v/>
      </c>
      <c r="S2406" s="72" t="str">
        <f t="shared" si="508"/>
        <v/>
      </c>
      <c r="AT2406" s="20">
        <f t="shared" si="509"/>
        <v>-12520.800000000001</v>
      </c>
    </row>
    <row r="2407" spans="1:46" ht="33.75">
      <c r="A2407" s="54">
        <v>7208</v>
      </c>
      <c r="B2407" s="54" t="s">
        <v>2307</v>
      </c>
      <c r="C2407" s="58" t="s">
        <v>3078</v>
      </c>
      <c r="D2407" s="79">
        <v>7</v>
      </c>
      <c r="E2407" s="79">
        <v>7</v>
      </c>
      <c r="F2407" s="80">
        <v>973.84</v>
      </c>
      <c r="G2407" s="80">
        <v>139.12</v>
      </c>
      <c r="H2407" s="80">
        <v>973.84</v>
      </c>
      <c r="I2407" s="80" t="s">
        <v>28</v>
      </c>
      <c r="J2407" s="80" t="s">
        <v>28</v>
      </c>
      <c r="K2407" s="80">
        <v>139.12</v>
      </c>
      <c r="L2407" s="73">
        <f t="shared" si="501"/>
        <v>139.12</v>
      </c>
      <c r="M2407" s="73">
        <f t="shared" si="502"/>
        <v>102.98</v>
      </c>
      <c r="N2407" s="72" t="str">
        <f t="shared" si="503"/>
        <v>1909</v>
      </c>
      <c r="O2407" s="74">
        <f t="shared" si="504"/>
        <v>0</v>
      </c>
      <c r="P2407" s="72">
        <f t="shared" si="505"/>
        <v>0</v>
      </c>
      <c r="Q2407" s="74">
        <f t="shared" si="506"/>
        <v>7</v>
      </c>
      <c r="R2407" s="72" t="str">
        <f t="shared" si="507"/>
        <v/>
      </c>
      <c r="S2407" s="72" t="str">
        <f t="shared" si="508"/>
        <v/>
      </c>
      <c r="AT2407" s="20">
        <f t="shared" si="509"/>
        <v>-12520.800000000001</v>
      </c>
    </row>
    <row r="2408" spans="1:46" ht="33.75">
      <c r="A2408" s="54">
        <v>7209</v>
      </c>
      <c r="B2408" s="54" t="s">
        <v>2315</v>
      </c>
      <c r="C2408" s="58" t="s">
        <v>3079</v>
      </c>
      <c r="D2408" s="79">
        <v>7</v>
      </c>
      <c r="E2408" s="79">
        <v>7</v>
      </c>
      <c r="F2408" s="80">
        <v>631.01</v>
      </c>
      <c r="G2408" s="80">
        <v>90.14</v>
      </c>
      <c r="H2408" s="80">
        <v>631.01</v>
      </c>
      <c r="I2408" s="80" t="s">
        <v>28</v>
      </c>
      <c r="J2408" s="80" t="s">
        <v>28</v>
      </c>
      <c r="K2408" s="80">
        <v>90.14</v>
      </c>
      <c r="L2408" s="73">
        <f t="shared" si="501"/>
        <v>90.14</v>
      </c>
      <c r="M2408" s="73">
        <f t="shared" si="502"/>
        <v>102.98</v>
      </c>
      <c r="N2408" s="72" t="str">
        <f t="shared" si="503"/>
        <v>1909</v>
      </c>
      <c r="O2408" s="74">
        <f t="shared" si="504"/>
        <v>0</v>
      </c>
      <c r="P2408" s="72">
        <f t="shared" si="505"/>
        <v>0</v>
      </c>
      <c r="Q2408" s="74">
        <f t="shared" si="506"/>
        <v>7</v>
      </c>
      <c r="R2408" s="72" t="str">
        <f t="shared" si="507"/>
        <v/>
      </c>
      <c r="S2408" s="72" t="str">
        <f t="shared" si="508"/>
        <v/>
      </c>
      <c r="AT2408" s="20">
        <f t="shared" si="509"/>
        <v>-8112.6</v>
      </c>
    </row>
    <row r="2409" spans="1:46" ht="33.75">
      <c r="A2409" s="54">
        <v>7209</v>
      </c>
      <c r="B2409" s="54" t="s">
        <v>2317</v>
      </c>
      <c r="C2409" s="58" t="s">
        <v>3079</v>
      </c>
      <c r="D2409" s="79">
        <v>7</v>
      </c>
      <c r="E2409" s="79">
        <v>7</v>
      </c>
      <c r="F2409" s="80">
        <v>631.01</v>
      </c>
      <c r="G2409" s="80">
        <v>90.14</v>
      </c>
      <c r="H2409" s="80">
        <v>631.01</v>
      </c>
      <c r="I2409" s="80" t="s">
        <v>28</v>
      </c>
      <c r="J2409" s="80" t="s">
        <v>28</v>
      </c>
      <c r="K2409" s="80">
        <v>90.14</v>
      </c>
      <c r="L2409" s="73">
        <f t="shared" si="501"/>
        <v>90.14</v>
      </c>
      <c r="M2409" s="73">
        <f t="shared" si="502"/>
        <v>102.98</v>
      </c>
      <c r="N2409" s="72" t="str">
        <f t="shared" si="503"/>
        <v>1909</v>
      </c>
      <c r="O2409" s="74">
        <f t="shared" si="504"/>
        <v>0</v>
      </c>
      <c r="P2409" s="72">
        <f t="shared" si="505"/>
        <v>0</v>
      </c>
      <c r="Q2409" s="74">
        <f t="shared" si="506"/>
        <v>7</v>
      </c>
      <c r="R2409" s="72" t="str">
        <f t="shared" si="507"/>
        <v/>
      </c>
      <c r="S2409" s="72" t="str">
        <f t="shared" si="508"/>
        <v/>
      </c>
      <c r="AT2409" s="20">
        <f t="shared" si="509"/>
        <v>-8112.6</v>
      </c>
    </row>
    <row r="2410" spans="1:46" ht="33.75">
      <c r="A2410" s="54">
        <v>7209</v>
      </c>
      <c r="B2410" s="54" t="s">
        <v>2319</v>
      </c>
      <c r="C2410" s="58" t="s">
        <v>3079</v>
      </c>
      <c r="D2410" s="79">
        <v>7</v>
      </c>
      <c r="E2410" s="79">
        <v>7</v>
      </c>
      <c r="F2410" s="80">
        <v>631.01</v>
      </c>
      <c r="G2410" s="80">
        <v>90.14</v>
      </c>
      <c r="H2410" s="80">
        <v>631.01</v>
      </c>
      <c r="I2410" s="80" t="s">
        <v>28</v>
      </c>
      <c r="J2410" s="80" t="s">
        <v>28</v>
      </c>
      <c r="K2410" s="80">
        <v>90.14</v>
      </c>
      <c r="L2410" s="73">
        <f t="shared" si="501"/>
        <v>90.14</v>
      </c>
      <c r="M2410" s="73">
        <f t="shared" si="502"/>
        <v>102.98</v>
      </c>
      <c r="N2410" s="72" t="str">
        <f t="shared" si="503"/>
        <v>1909</v>
      </c>
      <c r="O2410" s="74">
        <f t="shared" si="504"/>
        <v>0</v>
      </c>
      <c r="P2410" s="72">
        <f t="shared" si="505"/>
        <v>0</v>
      </c>
      <c r="Q2410" s="74">
        <f t="shared" si="506"/>
        <v>7</v>
      </c>
      <c r="R2410" s="72" t="str">
        <f t="shared" si="507"/>
        <v/>
      </c>
      <c r="S2410" s="72" t="str">
        <f t="shared" si="508"/>
        <v/>
      </c>
      <c r="AT2410" s="20">
        <f t="shared" si="509"/>
        <v>-8112.6</v>
      </c>
    </row>
    <row r="2411" spans="1:46" ht="33.75">
      <c r="A2411" s="54">
        <v>7209</v>
      </c>
      <c r="B2411" s="54" t="s">
        <v>2321</v>
      </c>
      <c r="C2411" s="58" t="s">
        <v>3079</v>
      </c>
      <c r="D2411" s="79">
        <v>7</v>
      </c>
      <c r="E2411" s="79">
        <v>7</v>
      </c>
      <c r="F2411" s="80">
        <v>631.01</v>
      </c>
      <c r="G2411" s="80">
        <v>90.14</v>
      </c>
      <c r="H2411" s="80">
        <v>631.01</v>
      </c>
      <c r="I2411" s="80" t="s">
        <v>28</v>
      </c>
      <c r="J2411" s="80" t="s">
        <v>28</v>
      </c>
      <c r="K2411" s="80">
        <v>90.14</v>
      </c>
      <c r="L2411" s="73">
        <f t="shared" si="501"/>
        <v>90.14</v>
      </c>
      <c r="M2411" s="73">
        <f t="shared" si="502"/>
        <v>102.98</v>
      </c>
      <c r="N2411" s="72" t="str">
        <f t="shared" si="503"/>
        <v>1909</v>
      </c>
      <c r="O2411" s="74">
        <f t="shared" si="504"/>
        <v>0</v>
      </c>
      <c r="P2411" s="72">
        <f t="shared" si="505"/>
        <v>0</v>
      </c>
      <c r="Q2411" s="74">
        <f t="shared" si="506"/>
        <v>7</v>
      </c>
      <c r="R2411" s="72" t="str">
        <f t="shared" si="507"/>
        <v/>
      </c>
      <c r="S2411" s="72" t="str">
        <f t="shared" si="508"/>
        <v/>
      </c>
      <c r="AT2411" s="20">
        <f t="shared" si="509"/>
        <v>-8112.6</v>
      </c>
    </row>
    <row r="2412" spans="1:46" ht="33.75">
      <c r="A2412" s="54">
        <v>7210</v>
      </c>
      <c r="B2412" s="54" t="s">
        <v>2329</v>
      </c>
      <c r="C2412" s="58" t="s">
        <v>3080</v>
      </c>
      <c r="D2412" s="79">
        <v>7</v>
      </c>
      <c r="E2412" s="79">
        <v>7</v>
      </c>
      <c r="F2412" s="80">
        <v>684.75</v>
      </c>
      <c r="G2412" s="80">
        <v>97.82</v>
      </c>
      <c r="H2412" s="80">
        <v>684.75</v>
      </c>
      <c r="I2412" s="80" t="s">
        <v>28</v>
      </c>
      <c r="J2412" s="80" t="s">
        <v>28</v>
      </c>
      <c r="K2412" s="80">
        <v>97.82</v>
      </c>
      <c r="L2412" s="73">
        <f t="shared" si="501"/>
        <v>97.82</v>
      </c>
      <c r="M2412" s="73">
        <f t="shared" si="502"/>
        <v>102.98</v>
      </c>
      <c r="N2412" s="72" t="str">
        <f t="shared" si="503"/>
        <v>1909</v>
      </c>
      <c r="O2412" s="74">
        <f t="shared" si="504"/>
        <v>0</v>
      </c>
      <c r="P2412" s="72">
        <f t="shared" si="505"/>
        <v>0</v>
      </c>
      <c r="Q2412" s="74">
        <f t="shared" si="506"/>
        <v>7</v>
      </c>
      <c r="R2412" s="72" t="str">
        <f t="shared" si="507"/>
        <v/>
      </c>
      <c r="S2412" s="72" t="str">
        <f t="shared" si="508"/>
        <v/>
      </c>
      <c r="AT2412" s="20">
        <f t="shared" si="509"/>
        <v>-8803.7999999999993</v>
      </c>
    </row>
    <row r="2413" spans="1:46" ht="33.75">
      <c r="A2413" s="54">
        <v>7210</v>
      </c>
      <c r="B2413" s="54" t="s">
        <v>2327</v>
      </c>
      <c r="C2413" s="58" t="s">
        <v>3080</v>
      </c>
      <c r="D2413" s="79">
        <v>7</v>
      </c>
      <c r="E2413" s="79">
        <v>7</v>
      </c>
      <c r="F2413" s="80">
        <v>684.75</v>
      </c>
      <c r="G2413" s="80">
        <v>97.82</v>
      </c>
      <c r="H2413" s="80">
        <v>684.75</v>
      </c>
      <c r="I2413" s="80" t="s">
        <v>28</v>
      </c>
      <c r="J2413" s="80" t="s">
        <v>28</v>
      </c>
      <c r="K2413" s="80">
        <v>97.82</v>
      </c>
      <c r="L2413" s="73">
        <f t="shared" si="501"/>
        <v>97.82</v>
      </c>
      <c r="M2413" s="73">
        <f t="shared" si="502"/>
        <v>102.98</v>
      </c>
      <c r="N2413" s="72" t="str">
        <f t="shared" si="503"/>
        <v>1909</v>
      </c>
      <c r="O2413" s="74">
        <f t="shared" si="504"/>
        <v>0</v>
      </c>
      <c r="P2413" s="72">
        <f t="shared" si="505"/>
        <v>0</v>
      </c>
      <c r="Q2413" s="74">
        <f t="shared" si="506"/>
        <v>7</v>
      </c>
      <c r="R2413" s="72" t="str">
        <f t="shared" si="507"/>
        <v/>
      </c>
      <c r="S2413" s="72" t="str">
        <f t="shared" si="508"/>
        <v/>
      </c>
      <c r="AT2413" s="20">
        <f t="shared" si="509"/>
        <v>-8803.7999999999993</v>
      </c>
    </row>
    <row r="2414" spans="1:46" ht="33.75">
      <c r="A2414" s="54">
        <v>7210</v>
      </c>
      <c r="B2414" s="54" t="s">
        <v>2323</v>
      </c>
      <c r="C2414" s="58" t="s">
        <v>3080</v>
      </c>
      <c r="D2414" s="79">
        <v>7</v>
      </c>
      <c r="E2414" s="79">
        <v>7</v>
      </c>
      <c r="F2414" s="80">
        <v>684.75</v>
      </c>
      <c r="G2414" s="80">
        <v>97.82</v>
      </c>
      <c r="H2414" s="80">
        <v>684.75</v>
      </c>
      <c r="I2414" s="80" t="s">
        <v>28</v>
      </c>
      <c r="J2414" s="80" t="s">
        <v>28</v>
      </c>
      <c r="K2414" s="80">
        <v>97.82</v>
      </c>
      <c r="L2414" s="73">
        <f t="shared" si="501"/>
        <v>97.82</v>
      </c>
      <c r="M2414" s="73">
        <f t="shared" si="502"/>
        <v>102.98</v>
      </c>
      <c r="N2414" s="72" t="str">
        <f t="shared" si="503"/>
        <v>1909</v>
      </c>
      <c r="O2414" s="74">
        <f t="shared" si="504"/>
        <v>0</v>
      </c>
      <c r="P2414" s="72">
        <f t="shared" si="505"/>
        <v>0</v>
      </c>
      <c r="Q2414" s="74">
        <f t="shared" si="506"/>
        <v>7</v>
      </c>
      <c r="R2414" s="72" t="str">
        <f t="shared" si="507"/>
        <v/>
      </c>
      <c r="S2414" s="72" t="str">
        <f t="shared" si="508"/>
        <v/>
      </c>
      <c r="AT2414" s="20">
        <f t="shared" si="509"/>
        <v>-8803.7999999999993</v>
      </c>
    </row>
    <row r="2415" spans="1:46" ht="33.75">
      <c r="A2415" s="54">
        <v>7210</v>
      </c>
      <c r="B2415" s="54" t="s">
        <v>2325</v>
      </c>
      <c r="C2415" s="58" t="s">
        <v>3080</v>
      </c>
      <c r="D2415" s="79">
        <v>7</v>
      </c>
      <c r="E2415" s="79">
        <v>7</v>
      </c>
      <c r="F2415" s="80">
        <v>684.75</v>
      </c>
      <c r="G2415" s="80">
        <v>97.82</v>
      </c>
      <c r="H2415" s="80">
        <v>684.75</v>
      </c>
      <c r="I2415" s="80" t="s">
        <v>28</v>
      </c>
      <c r="J2415" s="80" t="s">
        <v>28</v>
      </c>
      <c r="K2415" s="80">
        <v>97.82</v>
      </c>
      <c r="L2415" s="73">
        <f t="shared" si="501"/>
        <v>97.82</v>
      </c>
      <c r="M2415" s="73">
        <f t="shared" si="502"/>
        <v>102.98</v>
      </c>
      <c r="N2415" s="72" t="str">
        <f t="shared" si="503"/>
        <v>1909</v>
      </c>
      <c r="O2415" s="74">
        <f t="shared" si="504"/>
        <v>0</v>
      </c>
      <c r="P2415" s="72">
        <f t="shared" si="505"/>
        <v>0</v>
      </c>
      <c r="Q2415" s="74">
        <f t="shared" si="506"/>
        <v>7</v>
      </c>
      <c r="R2415" s="72" t="str">
        <f t="shared" si="507"/>
        <v/>
      </c>
      <c r="S2415" s="72" t="str">
        <f t="shared" si="508"/>
        <v/>
      </c>
      <c r="AT2415" s="20">
        <f t="shared" si="509"/>
        <v>-8803.7999999999993</v>
      </c>
    </row>
    <row r="2416" spans="1:46" ht="33.75">
      <c r="A2416" s="54">
        <v>7210</v>
      </c>
      <c r="B2416" s="54" t="s">
        <v>2333</v>
      </c>
      <c r="C2416" s="58" t="s">
        <v>3080</v>
      </c>
      <c r="D2416" s="79">
        <v>7</v>
      </c>
      <c r="E2416" s="79">
        <v>7</v>
      </c>
      <c r="F2416" s="80">
        <v>684.75</v>
      </c>
      <c r="G2416" s="80">
        <v>97.82</v>
      </c>
      <c r="H2416" s="80">
        <v>684.75</v>
      </c>
      <c r="I2416" s="80" t="s">
        <v>28</v>
      </c>
      <c r="J2416" s="80" t="s">
        <v>28</v>
      </c>
      <c r="K2416" s="80">
        <v>97.82</v>
      </c>
      <c r="L2416" s="73">
        <f t="shared" si="501"/>
        <v>97.82</v>
      </c>
      <c r="M2416" s="73">
        <f t="shared" si="502"/>
        <v>102.98</v>
      </c>
      <c r="N2416" s="72" t="str">
        <f t="shared" si="503"/>
        <v>1909</v>
      </c>
      <c r="O2416" s="74">
        <f t="shared" si="504"/>
        <v>0</v>
      </c>
      <c r="P2416" s="72">
        <f t="shared" si="505"/>
        <v>0</v>
      </c>
      <c r="Q2416" s="74">
        <f t="shared" si="506"/>
        <v>7</v>
      </c>
      <c r="R2416" s="72" t="str">
        <f t="shared" si="507"/>
        <v/>
      </c>
      <c r="S2416" s="72" t="str">
        <f t="shared" si="508"/>
        <v/>
      </c>
      <c r="AT2416" s="20">
        <f t="shared" si="509"/>
        <v>-8803.7999999999993</v>
      </c>
    </row>
    <row r="2417" spans="1:46" ht="33.75">
      <c r="A2417" s="54">
        <v>7210</v>
      </c>
      <c r="B2417" s="54" t="s">
        <v>2331</v>
      </c>
      <c r="C2417" s="58" t="s">
        <v>3080</v>
      </c>
      <c r="D2417" s="79">
        <v>7</v>
      </c>
      <c r="E2417" s="79">
        <v>7</v>
      </c>
      <c r="F2417" s="80">
        <v>684.75</v>
      </c>
      <c r="G2417" s="80">
        <v>97.82</v>
      </c>
      <c r="H2417" s="80">
        <v>684.75</v>
      </c>
      <c r="I2417" s="80" t="s">
        <v>28</v>
      </c>
      <c r="J2417" s="80" t="s">
        <v>28</v>
      </c>
      <c r="K2417" s="80">
        <v>97.82</v>
      </c>
      <c r="L2417" s="73">
        <f t="shared" si="501"/>
        <v>97.82</v>
      </c>
      <c r="M2417" s="73">
        <f t="shared" si="502"/>
        <v>102.98</v>
      </c>
      <c r="N2417" s="72" t="str">
        <f t="shared" si="503"/>
        <v>1909</v>
      </c>
      <c r="O2417" s="74">
        <f t="shared" si="504"/>
        <v>0</v>
      </c>
      <c r="P2417" s="72">
        <f t="shared" si="505"/>
        <v>0</v>
      </c>
      <c r="Q2417" s="74">
        <f t="shared" si="506"/>
        <v>7</v>
      </c>
      <c r="R2417" s="72" t="str">
        <f t="shared" si="507"/>
        <v/>
      </c>
      <c r="S2417" s="72" t="str">
        <f t="shared" si="508"/>
        <v/>
      </c>
      <c r="AT2417" s="20">
        <f t="shared" si="509"/>
        <v>-8803.7999999999993</v>
      </c>
    </row>
    <row r="2418" spans="1:46" ht="33.75">
      <c r="A2418" s="54">
        <v>7211</v>
      </c>
      <c r="B2418" s="54" t="s">
        <v>2343</v>
      </c>
      <c r="C2418" s="58" t="s">
        <v>3081</v>
      </c>
      <c r="D2418" s="79">
        <v>7</v>
      </c>
      <c r="E2418" s="79">
        <v>7</v>
      </c>
      <c r="F2418" s="80">
        <v>633.11</v>
      </c>
      <c r="G2418" s="80">
        <v>90.44</v>
      </c>
      <c r="H2418" s="80">
        <v>633.11</v>
      </c>
      <c r="I2418" s="80" t="s">
        <v>28</v>
      </c>
      <c r="J2418" s="80" t="s">
        <v>28</v>
      </c>
      <c r="K2418" s="80">
        <v>90.44</v>
      </c>
      <c r="L2418" s="73">
        <f t="shared" si="501"/>
        <v>90.44</v>
      </c>
      <c r="M2418" s="73">
        <f t="shared" si="502"/>
        <v>102.98</v>
      </c>
      <c r="N2418" s="72" t="str">
        <f t="shared" si="503"/>
        <v>1909</v>
      </c>
      <c r="O2418" s="74">
        <f t="shared" si="504"/>
        <v>0</v>
      </c>
      <c r="P2418" s="72">
        <f t="shared" si="505"/>
        <v>0</v>
      </c>
      <c r="Q2418" s="74">
        <f t="shared" si="506"/>
        <v>7</v>
      </c>
      <c r="R2418" s="72" t="str">
        <f t="shared" si="507"/>
        <v/>
      </c>
      <c r="S2418" s="72" t="str">
        <f t="shared" si="508"/>
        <v/>
      </c>
      <c r="AT2418" s="20">
        <f t="shared" si="509"/>
        <v>-8139.5999999999995</v>
      </c>
    </row>
    <row r="2419" spans="1:46" ht="33.75">
      <c r="A2419" s="54">
        <v>7211</v>
      </c>
      <c r="B2419" s="54" t="s">
        <v>2345</v>
      </c>
      <c r="C2419" s="58" t="s">
        <v>3081</v>
      </c>
      <c r="D2419" s="79">
        <v>7</v>
      </c>
      <c r="E2419" s="79">
        <v>7</v>
      </c>
      <c r="F2419" s="80">
        <v>633.11</v>
      </c>
      <c r="G2419" s="80">
        <v>90.44</v>
      </c>
      <c r="H2419" s="80">
        <v>633.11</v>
      </c>
      <c r="I2419" s="80" t="s">
        <v>28</v>
      </c>
      <c r="J2419" s="80" t="s">
        <v>28</v>
      </c>
      <c r="K2419" s="80">
        <v>90.44</v>
      </c>
      <c r="L2419" s="73">
        <f t="shared" si="501"/>
        <v>90.44</v>
      </c>
      <c r="M2419" s="73">
        <f t="shared" si="502"/>
        <v>102.98</v>
      </c>
      <c r="N2419" s="72" t="str">
        <f t="shared" si="503"/>
        <v>1909</v>
      </c>
      <c r="O2419" s="74">
        <f t="shared" si="504"/>
        <v>0</v>
      </c>
      <c r="P2419" s="72">
        <f t="shared" si="505"/>
        <v>0</v>
      </c>
      <c r="Q2419" s="74">
        <f t="shared" si="506"/>
        <v>7</v>
      </c>
      <c r="R2419" s="72" t="str">
        <f t="shared" si="507"/>
        <v/>
      </c>
      <c r="S2419" s="72" t="str">
        <f t="shared" si="508"/>
        <v/>
      </c>
      <c r="AT2419" s="20">
        <f t="shared" si="509"/>
        <v>-8139.5999999999995</v>
      </c>
    </row>
    <row r="2420" spans="1:46" ht="33.75">
      <c r="A2420" s="54">
        <v>7211</v>
      </c>
      <c r="B2420" s="54" t="s">
        <v>2335</v>
      </c>
      <c r="C2420" s="58" t="s">
        <v>3081</v>
      </c>
      <c r="D2420" s="79">
        <v>7</v>
      </c>
      <c r="E2420" s="79">
        <v>7</v>
      </c>
      <c r="F2420" s="80">
        <v>633.11</v>
      </c>
      <c r="G2420" s="80">
        <v>90.44</v>
      </c>
      <c r="H2420" s="80">
        <v>633.11</v>
      </c>
      <c r="I2420" s="80" t="s">
        <v>28</v>
      </c>
      <c r="J2420" s="80" t="s">
        <v>28</v>
      </c>
      <c r="K2420" s="80">
        <v>90.44</v>
      </c>
      <c r="L2420" s="73">
        <f t="shared" si="501"/>
        <v>90.44</v>
      </c>
      <c r="M2420" s="73">
        <f t="shared" si="502"/>
        <v>102.98</v>
      </c>
      <c r="N2420" s="72" t="str">
        <f t="shared" si="503"/>
        <v>1909</v>
      </c>
      <c r="O2420" s="74">
        <f t="shared" si="504"/>
        <v>0</v>
      </c>
      <c r="P2420" s="72">
        <f t="shared" si="505"/>
        <v>0</v>
      </c>
      <c r="Q2420" s="74">
        <f t="shared" si="506"/>
        <v>7</v>
      </c>
      <c r="R2420" s="72" t="str">
        <f t="shared" si="507"/>
        <v/>
      </c>
      <c r="S2420" s="72" t="str">
        <f t="shared" si="508"/>
        <v/>
      </c>
      <c r="AT2420" s="20">
        <f t="shared" si="509"/>
        <v>-8139.5999999999995</v>
      </c>
    </row>
    <row r="2421" spans="1:46" ht="33.75">
      <c r="A2421" s="54">
        <v>7211</v>
      </c>
      <c r="B2421" s="54" t="s">
        <v>2339</v>
      </c>
      <c r="C2421" s="58" t="s">
        <v>3081</v>
      </c>
      <c r="D2421" s="79">
        <v>7</v>
      </c>
      <c r="E2421" s="79">
        <v>7</v>
      </c>
      <c r="F2421" s="80">
        <v>633.11</v>
      </c>
      <c r="G2421" s="80">
        <v>90.44</v>
      </c>
      <c r="H2421" s="80">
        <v>633.11</v>
      </c>
      <c r="I2421" s="80" t="s">
        <v>28</v>
      </c>
      <c r="J2421" s="80" t="s">
        <v>28</v>
      </c>
      <c r="K2421" s="80">
        <v>90.44</v>
      </c>
      <c r="L2421" s="73">
        <f t="shared" si="501"/>
        <v>90.44</v>
      </c>
      <c r="M2421" s="73">
        <f t="shared" si="502"/>
        <v>102.98</v>
      </c>
      <c r="N2421" s="72" t="str">
        <f t="shared" si="503"/>
        <v>1909</v>
      </c>
      <c r="O2421" s="74">
        <f t="shared" si="504"/>
        <v>0</v>
      </c>
      <c r="P2421" s="72">
        <f t="shared" si="505"/>
        <v>0</v>
      </c>
      <c r="Q2421" s="74">
        <f t="shared" si="506"/>
        <v>7</v>
      </c>
      <c r="R2421" s="72" t="str">
        <f t="shared" si="507"/>
        <v/>
      </c>
      <c r="S2421" s="72" t="str">
        <f t="shared" si="508"/>
        <v/>
      </c>
      <c r="AT2421" s="20">
        <f t="shared" si="509"/>
        <v>-8139.5999999999995</v>
      </c>
    </row>
    <row r="2422" spans="1:46" ht="33.75">
      <c r="A2422" s="54">
        <v>7211</v>
      </c>
      <c r="B2422" s="54" t="s">
        <v>2337</v>
      </c>
      <c r="C2422" s="58" t="s">
        <v>3081</v>
      </c>
      <c r="D2422" s="79">
        <v>7</v>
      </c>
      <c r="E2422" s="79">
        <v>7</v>
      </c>
      <c r="F2422" s="80">
        <v>633.11</v>
      </c>
      <c r="G2422" s="80">
        <v>90.44</v>
      </c>
      <c r="H2422" s="80">
        <v>633.11</v>
      </c>
      <c r="I2422" s="80" t="s">
        <v>28</v>
      </c>
      <c r="J2422" s="80" t="s">
        <v>28</v>
      </c>
      <c r="K2422" s="80">
        <v>90.44</v>
      </c>
      <c r="L2422" s="73">
        <f t="shared" si="501"/>
        <v>90.44</v>
      </c>
      <c r="M2422" s="73">
        <f t="shared" si="502"/>
        <v>102.98</v>
      </c>
      <c r="N2422" s="72" t="str">
        <f t="shared" si="503"/>
        <v>1909</v>
      </c>
      <c r="O2422" s="74">
        <f t="shared" si="504"/>
        <v>0</v>
      </c>
      <c r="P2422" s="72">
        <f t="shared" si="505"/>
        <v>0</v>
      </c>
      <c r="Q2422" s="74">
        <f t="shared" si="506"/>
        <v>7</v>
      </c>
      <c r="R2422" s="72" t="str">
        <f t="shared" si="507"/>
        <v/>
      </c>
      <c r="S2422" s="72" t="str">
        <f t="shared" si="508"/>
        <v/>
      </c>
      <c r="AT2422" s="20">
        <f t="shared" si="509"/>
        <v>-8139.5999999999995</v>
      </c>
    </row>
    <row r="2423" spans="1:46" ht="33.75">
      <c r="A2423" s="54">
        <v>7211</v>
      </c>
      <c r="B2423" s="54" t="s">
        <v>2341</v>
      </c>
      <c r="C2423" s="58" t="s">
        <v>3081</v>
      </c>
      <c r="D2423" s="79">
        <v>7</v>
      </c>
      <c r="E2423" s="79">
        <v>7</v>
      </c>
      <c r="F2423" s="80">
        <v>633.11</v>
      </c>
      <c r="G2423" s="80">
        <v>90.44</v>
      </c>
      <c r="H2423" s="80">
        <v>633.11</v>
      </c>
      <c r="I2423" s="80" t="s">
        <v>28</v>
      </c>
      <c r="J2423" s="80" t="s">
        <v>28</v>
      </c>
      <c r="K2423" s="80">
        <v>90.44</v>
      </c>
      <c r="L2423" s="73">
        <f t="shared" si="501"/>
        <v>90.44</v>
      </c>
      <c r="M2423" s="73">
        <f t="shared" si="502"/>
        <v>102.98</v>
      </c>
      <c r="N2423" s="72" t="str">
        <f t="shared" si="503"/>
        <v>1909</v>
      </c>
      <c r="O2423" s="74">
        <f t="shared" si="504"/>
        <v>0</v>
      </c>
      <c r="P2423" s="72">
        <f t="shared" si="505"/>
        <v>0</v>
      </c>
      <c r="Q2423" s="74">
        <f t="shared" si="506"/>
        <v>7</v>
      </c>
      <c r="R2423" s="72" t="str">
        <f t="shared" si="507"/>
        <v/>
      </c>
      <c r="S2423" s="72" t="str">
        <f t="shared" si="508"/>
        <v/>
      </c>
      <c r="AT2423" s="20">
        <f t="shared" si="509"/>
        <v>-8139.5999999999995</v>
      </c>
    </row>
    <row r="2424" spans="1:46" ht="22.5">
      <c r="A2424" s="54">
        <v>7212</v>
      </c>
      <c r="B2424" s="54" t="s">
        <v>2353</v>
      </c>
      <c r="C2424" s="58" t="s">
        <v>3082</v>
      </c>
      <c r="D2424" s="79">
        <v>7</v>
      </c>
      <c r="E2424" s="79">
        <v>7</v>
      </c>
      <c r="F2424" s="80">
        <v>869.85</v>
      </c>
      <c r="G2424" s="80">
        <v>124.26</v>
      </c>
      <c r="H2424" s="80">
        <v>869.85</v>
      </c>
      <c r="I2424" s="80" t="s">
        <v>28</v>
      </c>
      <c r="J2424" s="80" t="s">
        <v>28</v>
      </c>
      <c r="K2424" s="80">
        <v>124.26</v>
      </c>
      <c r="L2424" s="73">
        <f t="shared" si="501"/>
        <v>124.26</v>
      </c>
      <c r="M2424" s="73" t="str">
        <f t="shared" si="502"/>
        <v/>
      </c>
      <c r="N2424" s="72" t="str">
        <f t="shared" si="503"/>
        <v>2303</v>
      </c>
      <c r="O2424" s="74">
        <f t="shared" si="504"/>
        <v>0</v>
      </c>
      <c r="P2424" s="72">
        <f t="shared" si="505"/>
        <v>0</v>
      </c>
      <c r="Q2424" s="74">
        <f t="shared" si="506"/>
        <v>7</v>
      </c>
      <c r="R2424" s="72" t="str">
        <f t="shared" si="507"/>
        <v/>
      </c>
      <c r="S2424" s="72" t="str">
        <f t="shared" si="508"/>
        <v/>
      </c>
      <c r="AT2424" s="20">
        <f t="shared" si="509"/>
        <v>-11183.4</v>
      </c>
    </row>
    <row r="2425" spans="1:46" ht="22.5">
      <c r="A2425" s="54">
        <v>7212</v>
      </c>
      <c r="B2425" s="54" t="s">
        <v>2349</v>
      </c>
      <c r="C2425" s="58" t="s">
        <v>3082</v>
      </c>
      <c r="D2425" s="79">
        <v>7</v>
      </c>
      <c r="E2425" s="79">
        <v>7</v>
      </c>
      <c r="F2425" s="80">
        <v>869.85</v>
      </c>
      <c r="G2425" s="80">
        <v>124.26</v>
      </c>
      <c r="H2425" s="80">
        <v>869.85</v>
      </c>
      <c r="I2425" s="80" t="s">
        <v>28</v>
      </c>
      <c r="J2425" s="80" t="s">
        <v>28</v>
      </c>
      <c r="K2425" s="80">
        <v>124.26</v>
      </c>
      <c r="L2425" s="73">
        <f t="shared" si="501"/>
        <v>124.26</v>
      </c>
      <c r="M2425" s="73" t="str">
        <f t="shared" si="502"/>
        <v/>
      </c>
      <c r="N2425" s="72" t="str">
        <f t="shared" si="503"/>
        <v>2303</v>
      </c>
      <c r="O2425" s="74">
        <f t="shared" si="504"/>
        <v>0</v>
      </c>
      <c r="P2425" s="72">
        <f t="shared" si="505"/>
        <v>0</v>
      </c>
      <c r="Q2425" s="74">
        <f t="shared" si="506"/>
        <v>7</v>
      </c>
      <c r="R2425" s="72" t="str">
        <f t="shared" si="507"/>
        <v/>
      </c>
      <c r="S2425" s="72" t="str">
        <f t="shared" si="508"/>
        <v/>
      </c>
      <c r="AT2425" s="20">
        <f t="shared" si="509"/>
        <v>-11183.4</v>
      </c>
    </row>
    <row r="2426" spans="1:46" ht="22.5">
      <c r="A2426" s="54">
        <v>7212</v>
      </c>
      <c r="B2426" s="54" t="s">
        <v>2351</v>
      </c>
      <c r="C2426" s="58" t="s">
        <v>3082</v>
      </c>
      <c r="D2426" s="79">
        <v>7</v>
      </c>
      <c r="E2426" s="79">
        <v>7</v>
      </c>
      <c r="F2426" s="80">
        <v>869.85</v>
      </c>
      <c r="G2426" s="80">
        <v>124.26</v>
      </c>
      <c r="H2426" s="80">
        <v>869.85</v>
      </c>
      <c r="I2426" s="80" t="s">
        <v>28</v>
      </c>
      <c r="J2426" s="80" t="s">
        <v>28</v>
      </c>
      <c r="K2426" s="80">
        <v>124.26</v>
      </c>
      <c r="L2426" s="73">
        <f t="shared" si="501"/>
        <v>124.26</v>
      </c>
      <c r="M2426" s="73" t="str">
        <f t="shared" si="502"/>
        <v/>
      </c>
      <c r="N2426" s="72" t="str">
        <f t="shared" si="503"/>
        <v>2303</v>
      </c>
      <c r="O2426" s="74">
        <f t="shared" si="504"/>
        <v>0</v>
      </c>
      <c r="P2426" s="72">
        <f t="shared" si="505"/>
        <v>0</v>
      </c>
      <c r="Q2426" s="74">
        <f t="shared" si="506"/>
        <v>7</v>
      </c>
      <c r="R2426" s="72" t="str">
        <f t="shared" si="507"/>
        <v/>
      </c>
      <c r="S2426" s="72" t="str">
        <f t="shared" si="508"/>
        <v/>
      </c>
      <c r="AT2426" s="20">
        <f t="shared" si="509"/>
        <v>-11183.4</v>
      </c>
    </row>
    <row r="2427" spans="1:46" ht="22.5">
      <c r="A2427" s="54">
        <v>7213</v>
      </c>
      <c r="B2427" s="54" t="s">
        <v>2355</v>
      </c>
      <c r="C2427" s="58" t="s">
        <v>3083</v>
      </c>
      <c r="D2427" s="79">
        <v>7</v>
      </c>
      <c r="E2427" s="79">
        <v>7</v>
      </c>
      <c r="F2427" s="80">
        <v>768.71</v>
      </c>
      <c r="G2427" s="80">
        <v>109.82</v>
      </c>
      <c r="H2427" s="80">
        <v>768.71</v>
      </c>
      <c r="I2427" s="80" t="s">
        <v>28</v>
      </c>
      <c r="J2427" s="80" t="s">
        <v>28</v>
      </c>
      <c r="K2427" s="80">
        <v>109.82</v>
      </c>
      <c r="L2427" s="73">
        <f t="shared" si="501"/>
        <v>109.82</v>
      </c>
      <c r="M2427" s="73" t="str">
        <f t="shared" si="502"/>
        <v/>
      </c>
      <c r="N2427" s="72" t="str">
        <f t="shared" si="503"/>
        <v>2303</v>
      </c>
      <c r="O2427" s="74">
        <f t="shared" si="504"/>
        <v>0</v>
      </c>
      <c r="P2427" s="72">
        <f t="shared" si="505"/>
        <v>0</v>
      </c>
      <c r="Q2427" s="74">
        <f t="shared" si="506"/>
        <v>7</v>
      </c>
      <c r="R2427" s="72" t="str">
        <f t="shared" si="507"/>
        <v/>
      </c>
      <c r="S2427" s="72" t="str">
        <f t="shared" si="508"/>
        <v/>
      </c>
      <c r="AT2427" s="20">
        <f t="shared" si="509"/>
        <v>-9883.7999999999993</v>
      </c>
    </row>
    <row r="2428" spans="1:46" ht="22.5">
      <c r="A2428" s="54">
        <v>7213</v>
      </c>
      <c r="B2428" s="54" t="s">
        <v>2357</v>
      </c>
      <c r="C2428" s="58" t="s">
        <v>3083</v>
      </c>
      <c r="D2428" s="79">
        <v>7</v>
      </c>
      <c r="E2428" s="79">
        <v>7</v>
      </c>
      <c r="F2428" s="80">
        <v>768.71</v>
      </c>
      <c r="G2428" s="80">
        <v>109.82</v>
      </c>
      <c r="H2428" s="80">
        <v>768.71</v>
      </c>
      <c r="I2428" s="80" t="s">
        <v>28</v>
      </c>
      <c r="J2428" s="80" t="s">
        <v>28</v>
      </c>
      <c r="K2428" s="80">
        <v>109.82</v>
      </c>
      <c r="L2428" s="73">
        <f t="shared" si="501"/>
        <v>109.82</v>
      </c>
      <c r="M2428" s="73" t="str">
        <f t="shared" si="502"/>
        <v/>
      </c>
      <c r="N2428" s="72" t="str">
        <f t="shared" si="503"/>
        <v>2303</v>
      </c>
      <c r="O2428" s="74">
        <f t="shared" si="504"/>
        <v>0</v>
      </c>
      <c r="P2428" s="72">
        <f t="shared" si="505"/>
        <v>0</v>
      </c>
      <c r="Q2428" s="74">
        <f t="shared" si="506"/>
        <v>7</v>
      </c>
      <c r="R2428" s="72" t="str">
        <f t="shared" si="507"/>
        <v/>
      </c>
      <c r="S2428" s="72" t="str">
        <f t="shared" si="508"/>
        <v/>
      </c>
      <c r="AT2428" s="20">
        <f t="shared" si="509"/>
        <v>-9883.7999999999993</v>
      </c>
    </row>
    <row r="2429" spans="1:46" ht="22.5">
      <c r="A2429" s="54">
        <v>7213</v>
      </c>
      <c r="B2429" s="54" t="s">
        <v>2359</v>
      </c>
      <c r="C2429" s="58" t="s">
        <v>3083</v>
      </c>
      <c r="D2429" s="79">
        <v>7</v>
      </c>
      <c r="E2429" s="79">
        <v>7</v>
      </c>
      <c r="F2429" s="80">
        <v>768.71</v>
      </c>
      <c r="G2429" s="80">
        <v>109.82</v>
      </c>
      <c r="H2429" s="80">
        <v>768.71</v>
      </c>
      <c r="I2429" s="80" t="s">
        <v>28</v>
      </c>
      <c r="J2429" s="80" t="s">
        <v>28</v>
      </c>
      <c r="K2429" s="80">
        <v>109.82</v>
      </c>
      <c r="L2429" s="73">
        <f t="shared" si="501"/>
        <v>109.82</v>
      </c>
      <c r="M2429" s="73" t="str">
        <f t="shared" si="502"/>
        <v/>
      </c>
      <c r="N2429" s="72" t="str">
        <f t="shared" si="503"/>
        <v>2303</v>
      </c>
      <c r="O2429" s="74">
        <f t="shared" si="504"/>
        <v>0</v>
      </c>
      <c r="P2429" s="72">
        <f t="shared" si="505"/>
        <v>0</v>
      </c>
      <c r="Q2429" s="74">
        <f t="shared" si="506"/>
        <v>7</v>
      </c>
      <c r="R2429" s="72" t="str">
        <f t="shared" si="507"/>
        <v/>
      </c>
      <c r="S2429" s="72" t="str">
        <f t="shared" si="508"/>
        <v/>
      </c>
      <c r="AT2429" s="20">
        <f t="shared" si="509"/>
        <v>-9883.7999999999993</v>
      </c>
    </row>
    <row r="2430" spans="1:46" ht="33.75">
      <c r="A2430" s="54">
        <v>7214</v>
      </c>
      <c r="B2430" s="54" t="s">
        <v>2367</v>
      </c>
      <c r="C2430" s="58" t="s">
        <v>3084</v>
      </c>
      <c r="D2430" s="79">
        <v>7</v>
      </c>
      <c r="E2430" s="79">
        <v>7</v>
      </c>
      <c r="F2430" s="80">
        <v>609.19000000000005</v>
      </c>
      <c r="G2430" s="80">
        <v>87.03</v>
      </c>
      <c r="H2430" s="80">
        <v>609.19000000000005</v>
      </c>
      <c r="I2430" s="80" t="s">
        <v>28</v>
      </c>
      <c r="J2430" s="80" t="s">
        <v>28</v>
      </c>
      <c r="K2430" s="80">
        <v>87.03</v>
      </c>
      <c r="L2430" s="73">
        <f t="shared" si="501"/>
        <v>87.03</v>
      </c>
      <c r="M2430" s="73">
        <f t="shared" si="502"/>
        <v>103.94</v>
      </c>
      <c r="N2430" s="72" t="str">
        <f t="shared" si="503"/>
        <v>2309</v>
      </c>
      <c r="O2430" s="74">
        <f t="shared" si="504"/>
        <v>0</v>
      </c>
      <c r="P2430" s="72">
        <f t="shared" si="505"/>
        <v>0</v>
      </c>
      <c r="Q2430" s="74">
        <f t="shared" si="506"/>
        <v>7</v>
      </c>
      <c r="R2430" s="72" t="str">
        <f t="shared" si="507"/>
        <v/>
      </c>
      <c r="S2430" s="72" t="str">
        <f t="shared" si="508"/>
        <v/>
      </c>
      <c r="AT2430" s="20">
        <f t="shared" si="509"/>
        <v>-7832.7</v>
      </c>
    </row>
    <row r="2431" spans="1:46" ht="33.75">
      <c r="A2431" s="54">
        <v>7214</v>
      </c>
      <c r="B2431" s="54" t="s">
        <v>2363</v>
      </c>
      <c r="C2431" s="58" t="s">
        <v>3084</v>
      </c>
      <c r="D2431" s="79">
        <v>7</v>
      </c>
      <c r="E2431" s="79">
        <v>7</v>
      </c>
      <c r="F2431" s="80">
        <v>609.19000000000005</v>
      </c>
      <c r="G2431" s="80">
        <v>87.03</v>
      </c>
      <c r="H2431" s="80">
        <v>609.19000000000005</v>
      </c>
      <c r="I2431" s="80" t="s">
        <v>28</v>
      </c>
      <c r="J2431" s="80" t="s">
        <v>28</v>
      </c>
      <c r="K2431" s="80">
        <v>87.03</v>
      </c>
      <c r="L2431" s="73">
        <f t="shared" si="501"/>
        <v>87.03</v>
      </c>
      <c r="M2431" s="73">
        <f t="shared" si="502"/>
        <v>103.94</v>
      </c>
      <c r="N2431" s="72" t="str">
        <f t="shared" si="503"/>
        <v>2309</v>
      </c>
      <c r="O2431" s="74">
        <f t="shared" si="504"/>
        <v>0</v>
      </c>
      <c r="P2431" s="72">
        <f t="shared" si="505"/>
        <v>0</v>
      </c>
      <c r="Q2431" s="74">
        <f t="shared" si="506"/>
        <v>7</v>
      </c>
      <c r="R2431" s="72" t="str">
        <f t="shared" si="507"/>
        <v/>
      </c>
      <c r="S2431" s="72" t="str">
        <f t="shared" si="508"/>
        <v/>
      </c>
      <c r="AT2431" s="20">
        <f t="shared" si="509"/>
        <v>-7832.7</v>
      </c>
    </row>
    <row r="2432" spans="1:46" ht="33.75">
      <c r="A2432" s="54">
        <v>7214</v>
      </c>
      <c r="B2432" s="54" t="s">
        <v>2365</v>
      </c>
      <c r="C2432" s="58" t="s">
        <v>3084</v>
      </c>
      <c r="D2432" s="79">
        <v>7</v>
      </c>
      <c r="E2432" s="79">
        <v>7</v>
      </c>
      <c r="F2432" s="80">
        <v>609.19000000000005</v>
      </c>
      <c r="G2432" s="80">
        <v>87.03</v>
      </c>
      <c r="H2432" s="80">
        <v>609.19000000000005</v>
      </c>
      <c r="I2432" s="80" t="s">
        <v>28</v>
      </c>
      <c r="J2432" s="80" t="s">
        <v>28</v>
      </c>
      <c r="K2432" s="80">
        <v>87.03</v>
      </c>
      <c r="L2432" s="73">
        <f t="shared" si="501"/>
        <v>87.03</v>
      </c>
      <c r="M2432" s="73">
        <f t="shared" si="502"/>
        <v>103.94</v>
      </c>
      <c r="N2432" s="72" t="str">
        <f t="shared" si="503"/>
        <v>2309</v>
      </c>
      <c r="O2432" s="74">
        <f t="shared" si="504"/>
        <v>0</v>
      </c>
      <c r="P2432" s="72">
        <f t="shared" si="505"/>
        <v>0</v>
      </c>
      <c r="Q2432" s="74">
        <f t="shared" si="506"/>
        <v>7</v>
      </c>
      <c r="R2432" s="72" t="str">
        <f t="shared" si="507"/>
        <v/>
      </c>
      <c r="S2432" s="72" t="str">
        <f t="shared" si="508"/>
        <v/>
      </c>
      <c r="AT2432" s="20">
        <f t="shared" si="509"/>
        <v>-7832.7</v>
      </c>
    </row>
    <row r="2433" spans="1:46" ht="33.75">
      <c r="A2433" s="54">
        <v>7214</v>
      </c>
      <c r="B2433" s="54" t="s">
        <v>2371</v>
      </c>
      <c r="C2433" s="58" t="s">
        <v>3084</v>
      </c>
      <c r="D2433" s="79">
        <v>7</v>
      </c>
      <c r="E2433" s="79">
        <v>7</v>
      </c>
      <c r="F2433" s="80">
        <v>609.19000000000005</v>
      </c>
      <c r="G2433" s="80">
        <v>87.03</v>
      </c>
      <c r="H2433" s="80">
        <v>609.19000000000005</v>
      </c>
      <c r="I2433" s="80" t="s">
        <v>28</v>
      </c>
      <c r="J2433" s="80" t="s">
        <v>28</v>
      </c>
      <c r="K2433" s="80">
        <v>87.03</v>
      </c>
      <c r="L2433" s="73">
        <f t="shared" si="501"/>
        <v>87.03</v>
      </c>
      <c r="M2433" s="73">
        <f t="shared" si="502"/>
        <v>103.94</v>
      </c>
      <c r="N2433" s="72" t="str">
        <f t="shared" si="503"/>
        <v>2309</v>
      </c>
      <c r="O2433" s="74">
        <f t="shared" si="504"/>
        <v>0</v>
      </c>
      <c r="P2433" s="72">
        <f t="shared" si="505"/>
        <v>0</v>
      </c>
      <c r="Q2433" s="74">
        <f t="shared" si="506"/>
        <v>7</v>
      </c>
      <c r="R2433" s="72" t="str">
        <f t="shared" si="507"/>
        <v/>
      </c>
      <c r="S2433" s="72" t="str">
        <f t="shared" si="508"/>
        <v/>
      </c>
      <c r="AT2433" s="20">
        <f t="shared" si="509"/>
        <v>-7832.7</v>
      </c>
    </row>
    <row r="2434" spans="1:46" ht="33.75">
      <c r="A2434" s="54">
        <v>7214</v>
      </c>
      <c r="B2434" s="54" t="s">
        <v>2373</v>
      </c>
      <c r="C2434" s="58" t="s">
        <v>3084</v>
      </c>
      <c r="D2434" s="79">
        <v>7</v>
      </c>
      <c r="E2434" s="79">
        <v>7</v>
      </c>
      <c r="F2434" s="80">
        <v>609.19000000000005</v>
      </c>
      <c r="G2434" s="80">
        <v>87.03</v>
      </c>
      <c r="H2434" s="80">
        <v>609.19000000000005</v>
      </c>
      <c r="I2434" s="80" t="s">
        <v>28</v>
      </c>
      <c r="J2434" s="80" t="s">
        <v>28</v>
      </c>
      <c r="K2434" s="80">
        <v>87.03</v>
      </c>
      <c r="L2434" s="73">
        <f t="shared" si="501"/>
        <v>87.03</v>
      </c>
      <c r="M2434" s="73">
        <f t="shared" si="502"/>
        <v>103.94</v>
      </c>
      <c r="N2434" s="72" t="str">
        <f t="shared" si="503"/>
        <v>2309</v>
      </c>
      <c r="O2434" s="74">
        <f t="shared" si="504"/>
        <v>0</v>
      </c>
      <c r="P2434" s="72">
        <f t="shared" si="505"/>
        <v>0</v>
      </c>
      <c r="Q2434" s="74">
        <f t="shared" si="506"/>
        <v>7</v>
      </c>
      <c r="R2434" s="72" t="str">
        <f t="shared" si="507"/>
        <v/>
      </c>
      <c r="S2434" s="72" t="str">
        <f t="shared" si="508"/>
        <v/>
      </c>
      <c r="AT2434" s="20">
        <f t="shared" si="509"/>
        <v>-7832.7</v>
      </c>
    </row>
    <row r="2435" spans="1:46" ht="33.75">
      <c r="A2435" s="54">
        <v>7214</v>
      </c>
      <c r="B2435" s="54" t="s">
        <v>2369</v>
      </c>
      <c r="C2435" s="58" t="s">
        <v>3084</v>
      </c>
      <c r="D2435" s="79">
        <v>7</v>
      </c>
      <c r="E2435" s="79">
        <v>7</v>
      </c>
      <c r="F2435" s="80">
        <v>609.19000000000005</v>
      </c>
      <c r="G2435" s="80">
        <v>87.03</v>
      </c>
      <c r="H2435" s="80">
        <v>609.19000000000005</v>
      </c>
      <c r="I2435" s="80" t="s">
        <v>28</v>
      </c>
      <c r="J2435" s="80" t="s">
        <v>28</v>
      </c>
      <c r="K2435" s="80">
        <v>87.03</v>
      </c>
      <c r="L2435" s="73">
        <f t="shared" si="501"/>
        <v>87.03</v>
      </c>
      <c r="M2435" s="73">
        <f t="shared" si="502"/>
        <v>103.94</v>
      </c>
      <c r="N2435" s="72" t="str">
        <f t="shared" si="503"/>
        <v>2309</v>
      </c>
      <c r="O2435" s="74">
        <f t="shared" si="504"/>
        <v>0</v>
      </c>
      <c r="P2435" s="72">
        <f t="shared" si="505"/>
        <v>0</v>
      </c>
      <c r="Q2435" s="74">
        <f t="shared" si="506"/>
        <v>7</v>
      </c>
      <c r="R2435" s="72" t="str">
        <f t="shared" si="507"/>
        <v/>
      </c>
      <c r="S2435" s="72" t="str">
        <f t="shared" si="508"/>
        <v/>
      </c>
      <c r="AT2435" s="20">
        <f t="shared" si="509"/>
        <v>-7832.7</v>
      </c>
    </row>
    <row r="2436" spans="1:46" ht="33.75">
      <c r="A2436" s="54">
        <v>7215</v>
      </c>
      <c r="B2436" s="54" t="s">
        <v>2385</v>
      </c>
      <c r="C2436" s="58" t="s">
        <v>3085</v>
      </c>
      <c r="D2436" s="79">
        <v>7</v>
      </c>
      <c r="E2436" s="79">
        <v>7</v>
      </c>
      <c r="F2436" s="80">
        <v>570.07000000000005</v>
      </c>
      <c r="G2436" s="80">
        <v>81.44</v>
      </c>
      <c r="H2436" s="80">
        <v>570.07000000000005</v>
      </c>
      <c r="I2436" s="80" t="s">
        <v>28</v>
      </c>
      <c r="J2436" s="80" t="s">
        <v>28</v>
      </c>
      <c r="K2436" s="80">
        <v>81.44</v>
      </c>
      <c r="L2436" s="73">
        <f t="shared" ref="L2436:L2499" si="510">IFERROR(VLOOKUP(B2436,$B$1326:$K$2467,6,0),"")</f>
        <v>81.44</v>
      </c>
      <c r="M2436" s="73">
        <f t="shared" ref="M2436:M2499" si="511">IFERROR(VLOOKUP($B2436,$B$2468:$K$3603,6,0),"")</f>
        <v>103.94</v>
      </c>
      <c r="N2436" s="72" t="str">
        <f t="shared" ref="N2436:N2499" si="512">LEFT(B2436,4)</f>
        <v>2309</v>
      </c>
      <c r="O2436" s="74">
        <f t="shared" ref="O2436:O2499" si="513">E2436-D2436</f>
        <v>0</v>
      </c>
      <c r="P2436" s="72">
        <f t="shared" ref="P2436:P2499" si="514">IF(O2436=20,1,0)</f>
        <v>0</v>
      </c>
      <c r="Q2436" s="74">
        <f t="shared" ref="Q2436:Q2499" si="515">D2436</f>
        <v>7</v>
      </c>
      <c r="R2436" s="72" t="str">
        <f t="shared" ref="R2436:R2499" si="516">IF(P2436=1,Q2436+7,"")</f>
        <v/>
      </c>
      <c r="S2436" s="72" t="str">
        <f t="shared" ref="S2436:S2499" si="517">IF(P2436=1,Q2436+14,"")</f>
        <v/>
      </c>
      <c r="AT2436" s="20">
        <f t="shared" si="509"/>
        <v>-7329.5999999999995</v>
      </c>
    </row>
    <row r="2437" spans="1:46" ht="33.75">
      <c r="A2437" s="54">
        <v>7215</v>
      </c>
      <c r="B2437" s="54" t="s">
        <v>2379</v>
      </c>
      <c r="C2437" s="58" t="s">
        <v>3085</v>
      </c>
      <c r="D2437" s="79">
        <v>7</v>
      </c>
      <c r="E2437" s="79">
        <v>7</v>
      </c>
      <c r="F2437" s="80">
        <v>570.07000000000005</v>
      </c>
      <c r="G2437" s="80">
        <v>81.44</v>
      </c>
      <c r="H2437" s="80">
        <v>570.07000000000005</v>
      </c>
      <c r="I2437" s="80" t="s">
        <v>28</v>
      </c>
      <c r="J2437" s="80" t="s">
        <v>28</v>
      </c>
      <c r="K2437" s="80">
        <v>81.44</v>
      </c>
      <c r="L2437" s="73">
        <f t="shared" si="510"/>
        <v>81.44</v>
      </c>
      <c r="M2437" s="73">
        <f t="shared" si="511"/>
        <v>103.94</v>
      </c>
      <c r="N2437" s="72" t="str">
        <f t="shared" si="512"/>
        <v>2309</v>
      </c>
      <c r="O2437" s="74">
        <f t="shared" si="513"/>
        <v>0</v>
      </c>
      <c r="P2437" s="72">
        <f t="shared" si="514"/>
        <v>0</v>
      </c>
      <c r="Q2437" s="74">
        <f t="shared" si="515"/>
        <v>7</v>
      </c>
      <c r="R2437" s="72" t="str">
        <f t="shared" si="516"/>
        <v/>
      </c>
      <c r="S2437" s="72" t="str">
        <f t="shared" si="517"/>
        <v/>
      </c>
      <c r="AT2437" s="20">
        <f t="shared" si="509"/>
        <v>-7329.5999999999995</v>
      </c>
    </row>
    <row r="2438" spans="1:46" ht="33.75">
      <c r="A2438" s="54">
        <v>7215</v>
      </c>
      <c r="B2438" s="54" t="s">
        <v>2381</v>
      </c>
      <c r="C2438" s="58" t="s">
        <v>3085</v>
      </c>
      <c r="D2438" s="79">
        <v>7</v>
      </c>
      <c r="E2438" s="79">
        <v>7</v>
      </c>
      <c r="F2438" s="80">
        <v>570.07000000000005</v>
      </c>
      <c r="G2438" s="80">
        <v>81.44</v>
      </c>
      <c r="H2438" s="80">
        <v>570.07000000000005</v>
      </c>
      <c r="I2438" s="80" t="s">
        <v>28</v>
      </c>
      <c r="J2438" s="80" t="s">
        <v>28</v>
      </c>
      <c r="K2438" s="80">
        <v>81.44</v>
      </c>
      <c r="L2438" s="73">
        <f t="shared" si="510"/>
        <v>81.44</v>
      </c>
      <c r="M2438" s="73">
        <f t="shared" si="511"/>
        <v>103.94</v>
      </c>
      <c r="N2438" s="72" t="str">
        <f t="shared" si="512"/>
        <v>2309</v>
      </c>
      <c r="O2438" s="74">
        <f t="shared" si="513"/>
        <v>0</v>
      </c>
      <c r="P2438" s="72">
        <f t="shared" si="514"/>
        <v>0</v>
      </c>
      <c r="Q2438" s="74">
        <f t="shared" si="515"/>
        <v>7</v>
      </c>
      <c r="R2438" s="72" t="str">
        <f t="shared" si="516"/>
        <v/>
      </c>
      <c r="S2438" s="72" t="str">
        <f t="shared" si="517"/>
        <v/>
      </c>
      <c r="AT2438" s="20">
        <f t="shared" si="509"/>
        <v>-7329.5999999999995</v>
      </c>
    </row>
    <row r="2439" spans="1:46" ht="33.75">
      <c r="A2439" s="54">
        <v>7215</v>
      </c>
      <c r="B2439" s="54" t="s">
        <v>2377</v>
      </c>
      <c r="C2439" s="58" t="s">
        <v>3085</v>
      </c>
      <c r="D2439" s="79">
        <v>7</v>
      </c>
      <c r="E2439" s="79">
        <v>7</v>
      </c>
      <c r="F2439" s="80">
        <v>570.07000000000005</v>
      </c>
      <c r="G2439" s="80">
        <v>81.44</v>
      </c>
      <c r="H2439" s="80">
        <v>570.07000000000005</v>
      </c>
      <c r="I2439" s="80" t="s">
        <v>28</v>
      </c>
      <c r="J2439" s="80" t="s">
        <v>28</v>
      </c>
      <c r="K2439" s="80">
        <v>81.44</v>
      </c>
      <c r="L2439" s="73">
        <f t="shared" si="510"/>
        <v>81.44</v>
      </c>
      <c r="M2439" s="73">
        <f t="shared" si="511"/>
        <v>103.94</v>
      </c>
      <c r="N2439" s="72" t="str">
        <f t="shared" si="512"/>
        <v>2309</v>
      </c>
      <c r="O2439" s="74">
        <f t="shared" si="513"/>
        <v>0</v>
      </c>
      <c r="P2439" s="72">
        <f t="shared" si="514"/>
        <v>0</v>
      </c>
      <c r="Q2439" s="74">
        <f t="shared" si="515"/>
        <v>7</v>
      </c>
      <c r="R2439" s="72" t="str">
        <f t="shared" si="516"/>
        <v/>
      </c>
      <c r="S2439" s="72" t="str">
        <f t="shared" si="517"/>
        <v/>
      </c>
      <c r="AT2439" s="20">
        <f t="shared" si="509"/>
        <v>-7329.5999999999995</v>
      </c>
    </row>
    <row r="2440" spans="1:46" ht="33.75">
      <c r="A2440" s="54">
        <v>7215</v>
      </c>
      <c r="B2440" s="54" t="s">
        <v>2383</v>
      </c>
      <c r="C2440" s="58" t="s">
        <v>3085</v>
      </c>
      <c r="D2440" s="79">
        <v>7</v>
      </c>
      <c r="E2440" s="79">
        <v>7</v>
      </c>
      <c r="F2440" s="80">
        <v>570.07000000000005</v>
      </c>
      <c r="G2440" s="80">
        <v>81.44</v>
      </c>
      <c r="H2440" s="80">
        <v>570.07000000000005</v>
      </c>
      <c r="I2440" s="80" t="s">
        <v>28</v>
      </c>
      <c r="J2440" s="80" t="s">
        <v>28</v>
      </c>
      <c r="K2440" s="80">
        <v>81.44</v>
      </c>
      <c r="L2440" s="73">
        <f t="shared" si="510"/>
        <v>81.44</v>
      </c>
      <c r="M2440" s="73">
        <f t="shared" si="511"/>
        <v>103.94</v>
      </c>
      <c r="N2440" s="72" t="str">
        <f t="shared" si="512"/>
        <v>2309</v>
      </c>
      <c r="O2440" s="74">
        <f t="shared" si="513"/>
        <v>0</v>
      </c>
      <c r="P2440" s="72">
        <f t="shared" si="514"/>
        <v>0</v>
      </c>
      <c r="Q2440" s="74">
        <f t="shared" si="515"/>
        <v>7</v>
      </c>
      <c r="R2440" s="72" t="str">
        <f t="shared" si="516"/>
        <v/>
      </c>
      <c r="S2440" s="72" t="str">
        <f t="shared" si="517"/>
        <v/>
      </c>
      <c r="AT2440" s="20">
        <f t="shared" si="509"/>
        <v>-7329.5999999999995</v>
      </c>
    </row>
    <row r="2441" spans="1:46" ht="33.75">
      <c r="A2441" s="54">
        <v>7215</v>
      </c>
      <c r="B2441" s="54" t="s">
        <v>2375</v>
      </c>
      <c r="C2441" s="58" t="s">
        <v>3085</v>
      </c>
      <c r="D2441" s="79">
        <v>7</v>
      </c>
      <c r="E2441" s="79">
        <v>7</v>
      </c>
      <c r="F2441" s="80">
        <v>570.07000000000005</v>
      </c>
      <c r="G2441" s="80">
        <v>81.44</v>
      </c>
      <c r="H2441" s="80">
        <v>570.07000000000005</v>
      </c>
      <c r="I2441" s="80" t="s">
        <v>28</v>
      </c>
      <c r="J2441" s="80" t="s">
        <v>28</v>
      </c>
      <c r="K2441" s="80">
        <v>81.44</v>
      </c>
      <c r="L2441" s="73">
        <f t="shared" si="510"/>
        <v>81.44</v>
      </c>
      <c r="M2441" s="73">
        <f t="shared" si="511"/>
        <v>103.94</v>
      </c>
      <c r="N2441" s="72" t="str">
        <f t="shared" si="512"/>
        <v>2309</v>
      </c>
      <c r="O2441" s="74">
        <f t="shared" si="513"/>
        <v>0</v>
      </c>
      <c r="P2441" s="72">
        <f t="shared" si="514"/>
        <v>0</v>
      </c>
      <c r="Q2441" s="74">
        <f t="shared" si="515"/>
        <v>7</v>
      </c>
      <c r="R2441" s="72" t="str">
        <f t="shared" si="516"/>
        <v/>
      </c>
      <c r="S2441" s="72" t="str">
        <f t="shared" si="517"/>
        <v/>
      </c>
      <c r="AT2441" s="20">
        <f t="shared" si="509"/>
        <v>-7329.5999999999995</v>
      </c>
    </row>
    <row r="2442" spans="1:46" ht="33.75">
      <c r="A2442" s="54">
        <v>7216</v>
      </c>
      <c r="B2442" s="54" t="s">
        <v>2389</v>
      </c>
      <c r="C2442" s="58" t="s">
        <v>3086</v>
      </c>
      <c r="D2442" s="79">
        <v>7</v>
      </c>
      <c r="E2442" s="79">
        <v>7</v>
      </c>
      <c r="F2442" s="80">
        <v>616.52</v>
      </c>
      <c r="G2442" s="80">
        <v>88.07</v>
      </c>
      <c r="H2442" s="80">
        <v>616.52</v>
      </c>
      <c r="I2442" s="80" t="s">
        <v>28</v>
      </c>
      <c r="J2442" s="80" t="s">
        <v>28</v>
      </c>
      <c r="K2442" s="80">
        <v>88.07</v>
      </c>
      <c r="L2442" s="73">
        <f t="shared" si="510"/>
        <v>88.07</v>
      </c>
      <c r="M2442" s="73">
        <f t="shared" si="511"/>
        <v>120.2</v>
      </c>
      <c r="N2442" s="72" t="str">
        <f t="shared" si="512"/>
        <v>2315</v>
      </c>
      <c r="O2442" s="74">
        <f t="shared" si="513"/>
        <v>0</v>
      </c>
      <c r="P2442" s="72">
        <f t="shared" si="514"/>
        <v>0</v>
      </c>
      <c r="Q2442" s="74">
        <f t="shared" si="515"/>
        <v>7</v>
      </c>
      <c r="R2442" s="72" t="str">
        <f t="shared" si="516"/>
        <v/>
      </c>
      <c r="S2442" s="72" t="str">
        <f t="shared" si="517"/>
        <v/>
      </c>
      <c r="AT2442" s="20">
        <f t="shared" si="509"/>
        <v>-7926.2999999999993</v>
      </c>
    </row>
    <row r="2443" spans="1:46" ht="33.75">
      <c r="A2443" s="54">
        <v>7216</v>
      </c>
      <c r="B2443" s="54" t="s">
        <v>2399</v>
      </c>
      <c r="C2443" s="58" t="s">
        <v>3086</v>
      </c>
      <c r="D2443" s="79">
        <v>7</v>
      </c>
      <c r="E2443" s="79">
        <v>7</v>
      </c>
      <c r="F2443" s="80">
        <v>616.52</v>
      </c>
      <c r="G2443" s="80">
        <v>88.07</v>
      </c>
      <c r="H2443" s="80">
        <v>616.52</v>
      </c>
      <c r="I2443" s="80" t="s">
        <v>28</v>
      </c>
      <c r="J2443" s="80" t="s">
        <v>28</v>
      </c>
      <c r="K2443" s="80">
        <v>88.07</v>
      </c>
      <c r="L2443" s="73">
        <f t="shared" si="510"/>
        <v>88.07</v>
      </c>
      <c r="M2443" s="73">
        <f t="shared" si="511"/>
        <v>120.2</v>
      </c>
      <c r="N2443" s="72" t="str">
        <f t="shared" si="512"/>
        <v>2315</v>
      </c>
      <c r="O2443" s="74">
        <f t="shared" si="513"/>
        <v>0</v>
      </c>
      <c r="P2443" s="72">
        <f t="shared" si="514"/>
        <v>0</v>
      </c>
      <c r="Q2443" s="74">
        <f t="shared" si="515"/>
        <v>7</v>
      </c>
      <c r="R2443" s="72" t="str">
        <f t="shared" si="516"/>
        <v/>
      </c>
      <c r="S2443" s="72" t="str">
        <f t="shared" si="517"/>
        <v/>
      </c>
      <c r="AT2443" s="20">
        <f t="shared" ref="AT2443:AT2506" si="518">AS2443+(AI2443-90)*L2443</f>
        <v>-7926.2999999999993</v>
      </c>
    </row>
    <row r="2444" spans="1:46" ht="33.75">
      <c r="A2444" s="54">
        <v>7216</v>
      </c>
      <c r="B2444" s="54" t="s">
        <v>2391</v>
      </c>
      <c r="C2444" s="58" t="s">
        <v>3086</v>
      </c>
      <c r="D2444" s="79">
        <v>7</v>
      </c>
      <c r="E2444" s="79">
        <v>7</v>
      </c>
      <c r="F2444" s="80">
        <v>616.52</v>
      </c>
      <c r="G2444" s="80">
        <v>88.07</v>
      </c>
      <c r="H2444" s="80">
        <v>616.52</v>
      </c>
      <c r="I2444" s="80" t="s">
        <v>28</v>
      </c>
      <c r="J2444" s="80" t="s">
        <v>28</v>
      </c>
      <c r="K2444" s="80">
        <v>88.07</v>
      </c>
      <c r="L2444" s="73">
        <f t="shared" si="510"/>
        <v>88.07</v>
      </c>
      <c r="M2444" s="73">
        <f t="shared" si="511"/>
        <v>120.2</v>
      </c>
      <c r="N2444" s="72" t="str">
        <f t="shared" si="512"/>
        <v>2315</v>
      </c>
      <c r="O2444" s="74">
        <f t="shared" si="513"/>
        <v>0</v>
      </c>
      <c r="P2444" s="72">
        <f t="shared" si="514"/>
        <v>0</v>
      </c>
      <c r="Q2444" s="74">
        <f t="shared" si="515"/>
        <v>7</v>
      </c>
      <c r="R2444" s="72" t="str">
        <f t="shared" si="516"/>
        <v/>
      </c>
      <c r="S2444" s="72" t="str">
        <f t="shared" si="517"/>
        <v/>
      </c>
      <c r="AT2444" s="20">
        <f t="shared" si="518"/>
        <v>-7926.2999999999993</v>
      </c>
    </row>
    <row r="2445" spans="1:46" ht="33.75">
      <c r="A2445" s="54">
        <v>7216</v>
      </c>
      <c r="B2445" s="54" t="s">
        <v>2393</v>
      </c>
      <c r="C2445" s="58" t="s">
        <v>3086</v>
      </c>
      <c r="D2445" s="79">
        <v>7</v>
      </c>
      <c r="E2445" s="79">
        <v>7</v>
      </c>
      <c r="F2445" s="80">
        <v>616.52</v>
      </c>
      <c r="G2445" s="80">
        <v>88.07</v>
      </c>
      <c r="H2445" s="80">
        <v>616.52</v>
      </c>
      <c r="I2445" s="80" t="s">
        <v>28</v>
      </c>
      <c r="J2445" s="80" t="s">
        <v>28</v>
      </c>
      <c r="K2445" s="80">
        <v>88.07</v>
      </c>
      <c r="L2445" s="73">
        <f t="shared" si="510"/>
        <v>88.07</v>
      </c>
      <c r="M2445" s="73">
        <f t="shared" si="511"/>
        <v>120.2</v>
      </c>
      <c r="N2445" s="72" t="str">
        <f t="shared" si="512"/>
        <v>2315</v>
      </c>
      <c r="O2445" s="74">
        <f t="shared" si="513"/>
        <v>0</v>
      </c>
      <c r="P2445" s="72">
        <f t="shared" si="514"/>
        <v>0</v>
      </c>
      <c r="Q2445" s="74">
        <f t="shared" si="515"/>
        <v>7</v>
      </c>
      <c r="R2445" s="72" t="str">
        <f t="shared" si="516"/>
        <v/>
      </c>
      <c r="S2445" s="72" t="str">
        <f t="shared" si="517"/>
        <v/>
      </c>
      <c r="AT2445" s="20">
        <f t="shared" si="518"/>
        <v>-7926.2999999999993</v>
      </c>
    </row>
    <row r="2446" spans="1:46" ht="33.75">
      <c r="A2446" s="54">
        <v>7216</v>
      </c>
      <c r="B2446" s="54" t="s">
        <v>2395</v>
      </c>
      <c r="C2446" s="58" t="s">
        <v>3086</v>
      </c>
      <c r="D2446" s="79">
        <v>7</v>
      </c>
      <c r="E2446" s="79">
        <v>7</v>
      </c>
      <c r="F2446" s="80">
        <v>616.52</v>
      </c>
      <c r="G2446" s="80">
        <v>88.07</v>
      </c>
      <c r="H2446" s="80">
        <v>616.52</v>
      </c>
      <c r="I2446" s="80" t="s">
        <v>28</v>
      </c>
      <c r="J2446" s="80" t="s">
        <v>28</v>
      </c>
      <c r="K2446" s="80">
        <v>88.07</v>
      </c>
      <c r="L2446" s="73">
        <f t="shared" si="510"/>
        <v>88.07</v>
      </c>
      <c r="M2446" s="73">
        <f t="shared" si="511"/>
        <v>120.2</v>
      </c>
      <c r="N2446" s="72" t="str">
        <f t="shared" si="512"/>
        <v>2315</v>
      </c>
      <c r="O2446" s="74">
        <f t="shared" si="513"/>
        <v>0</v>
      </c>
      <c r="P2446" s="72">
        <f t="shared" si="514"/>
        <v>0</v>
      </c>
      <c r="Q2446" s="74">
        <f t="shared" si="515"/>
        <v>7</v>
      </c>
      <c r="R2446" s="72" t="str">
        <f t="shared" si="516"/>
        <v/>
      </c>
      <c r="S2446" s="72" t="str">
        <f t="shared" si="517"/>
        <v/>
      </c>
      <c r="AT2446" s="20">
        <f t="shared" si="518"/>
        <v>-7926.2999999999993</v>
      </c>
    </row>
    <row r="2447" spans="1:46" ht="33.75">
      <c r="A2447" s="54">
        <v>7216</v>
      </c>
      <c r="B2447" s="54" t="s">
        <v>2397</v>
      </c>
      <c r="C2447" s="58" t="s">
        <v>3086</v>
      </c>
      <c r="D2447" s="79">
        <v>7</v>
      </c>
      <c r="E2447" s="79">
        <v>7</v>
      </c>
      <c r="F2447" s="80">
        <v>616.52</v>
      </c>
      <c r="G2447" s="80">
        <v>88.07</v>
      </c>
      <c r="H2447" s="80">
        <v>616.52</v>
      </c>
      <c r="I2447" s="80" t="s">
        <v>28</v>
      </c>
      <c r="J2447" s="80" t="s">
        <v>28</v>
      </c>
      <c r="K2447" s="80">
        <v>88.07</v>
      </c>
      <c r="L2447" s="73">
        <f t="shared" si="510"/>
        <v>88.07</v>
      </c>
      <c r="M2447" s="73">
        <f t="shared" si="511"/>
        <v>120.2</v>
      </c>
      <c r="N2447" s="72" t="str">
        <f t="shared" si="512"/>
        <v>2315</v>
      </c>
      <c r="O2447" s="74">
        <f t="shared" si="513"/>
        <v>0</v>
      </c>
      <c r="P2447" s="72">
        <f t="shared" si="514"/>
        <v>0</v>
      </c>
      <c r="Q2447" s="74">
        <f t="shared" si="515"/>
        <v>7</v>
      </c>
      <c r="R2447" s="72" t="str">
        <f t="shared" si="516"/>
        <v/>
      </c>
      <c r="S2447" s="72" t="str">
        <f t="shared" si="517"/>
        <v/>
      </c>
      <c r="AT2447" s="20">
        <f t="shared" si="518"/>
        <v>-7926.2999999999993</v>
      </c>
    </row>
    <row r="2448" spans="1:46" ht="33.75">
      <c r="A2448" s="54">
        <v>7217</v>
      </c>
      <c r="B2448" s="54" t="s">
        <v>2411</v>
      </c>
      <c r="C2448" s="58" t="s">
        <v>3087</v>
      </c>
      <c r="D2448" s="79">
        <v>7</v>
      </c>
      <c r="E2448" s="79">
        <v>7</v>
      </c>
      <c r="F2448" s="80">
        <v>551.02</v>
      </c>
      <c r="G2448" s="80">
        <v>78.72</v>
      </c>
      <c r="H2448" s="80">
        <v>551.02</v>
      </c>
      <c r="I2448" s="80" t="s">
        <v>28</v>
      </c>
      <c r="J2448" s="80" t="s">
        <v>28</v>
      </c>
      <c r="K2448" s="80">
        <v>78.72</v>
      </c>
      <c r="L2448" s="73">
        <f t="shared" si="510"/>
        <v>78.72</v>
      </c>
      <c r="M2448" s="73">
        <f t="shared" si="511"/>
        <v>120.2</v>
      </c>
      <c r="N2448" s="72" t="str">
        <f t="shared" si="512"/>
        <v>2315</v>
      </c>
      <c r="O2448" s="74">
        <f t="shared" si="513"/>
        <v>0</v>
      </c>
      <c r="P2448" s="72">
        <f t="shared" si="514"/>
        <v>0</v>
      </c>
      <c r="Q2448" s="74">
        <f t="shared" si="515"/>
        <v>7</v>
      </c>
      <c r="R2448" s="72" t="str">
        <f t="shared" si="516"/>
        <v/>
      </c>
      <c r="S2448" s="72" t="str">
        <f t="shared" si="517"/>
        <v/>
      </c>
      <c r="AT2448" s="20">
        <f t="shared" si="518"/>
        <v>-7084.8</v>
      </c>
    </row>
    <row r="2449" spans="1:46" ht="33.75">
      <c r="A2449" s="54">
        <v>7217</v>
      </c>
      <c r="B2449" s="54" t="s">
        <v>2405</v>
      </c>
      <c r="C2449" s="58" t="s">
        <v>3087</v>
      </c>
      <c r="D2449" s="79">
        <v>7</v>
      </c>
      <c r="E2449" s="79">
        <v>7</v>
      </c>
      <c r="F2449" s="80">
        <v>551.02</v>
      </c>
      <c r="G2449" s="80">
        <v>78.72</v>
      </c>
      <c r="H2449" s="80">
        <v>551.02</v>
      </c>
      <c r="I2449" s="80" t="s">
        <v>28</v>
      </c>
      <c r="J2449" s="80" t="s">
        <v>28</v>
      </c>
      <c r="K2449" s="80">
        <v>78.72</v>
      </c>
      <c r="L2449" s="73">
        <f t="shared" si="510"/>
        <v>78.72</v>
      </c>
      <c r="M2449" s="73">
        <f t="shared" si="511"/>
        <v>120.2</v>
      </c>
      <c r="N2449" s="72" t="str">
        <f t="shared" si="512"/>
        <v>2315</v>
      </c>
      <c r="O2449" s="74">
        <f t="shared" si="513"/>
        <v>0</v>
      </c>
      <c r="P2449" s="72">
        <f t="shared" si="514"/>
        <v>0</v>
      </c>
      <c r="Q2449" s="74">
        <f t="shared" si="515"/>
        <v>7</v>
      </c>
      <c r="R2449" s="72" t="str">
        <f t="shared" si="516"/>
        <v/>
      </c>
      <c r="S2449" s="72" t="str">
        <f t="shared" si="517"/>
        <v/>
      </c>
      <c r="AT2449" s="20">
        <f t="shared" si="518"/>
        <v>-7084.8</v>
      </c>
    </row>
    <row r="2450" spans="1:46" ht="33.75">
      <c r="A2450" s="54">
        <v>7217</v>
      </c>
      <c r="B2450" s="54" t="s">
        <v>2409</v>
      </c>
      <c r="C2450" s="58" t="s">
        <v>3087</v>
      </c>
      <c r="D2450" s="79">
        <v>7</v>
      </c>
      <c r="E2450" s="79">
        <v>7</v>
      </c>
      <c r="F2450" s="80">
        <v>551.02</v>
      </c>
      <c r="G2450" s="80">
        <v>78.72</v>
      </c>
      <c r="H2450" s="80">
        <v>551.02</v>
      </c>
      <c r="I2450" s="80" t="s">
        <v>28</v>
      </c>
      <c r="J2450" s="80" t="s">
        <v>28</v>
      </c>
      <c r="K2450" s="80">
        <v>78.72</v>
      </c>
      <c r="L2450" s="73">
        <f t="shared" si="510"/>
        <v>78.72</v>
      </c>
      <c r="M2450" s="73">
        <f t="shared" si="511"/>
        <v>120.2</v>
      </c>
      <c r="N2450" s="72" t="str">
        <f t="shared" si="512"/>
        <v>2315</v>
      </c>
      <c r="O2450" s="74">
        <f t="shared" si="513"/>
        <v>0</v>
      </c>
      <c r="P2450" s="72">
        <f t="shared" si="514"/>
        <v>0</v>
      </c>
      <c r="Q2450" s="74">
        <f t="shared" si="515"/>
        <v>7</v>
      </c>
      <c r="R2450" s="72" t="str">
        <f t="shared" si="516"/>
        <v/>
      </c>
      <c r="S2450" s="72" t="str">
        <f t="shared" si="517"/>
        <v/>
      </c>
      <c r="AT2450" s="20">
        <f t="shared" si="518"/>
        <v>-7084.8</v>
      </c>
    </row>
    <row r="2451" spans="1:46" ht="33.75">
      <c r="A2451" s="54">
        <v>7217</v>
      </c>
      <c r="B2451" s="54" t="s">
        <v>2401</v>
      </c>
      <c r="C2451" s="58" t="s">
        <v>3087</v>
      </c>
      <c r="D2451" s="79">
        <v>7</v>
      </c>
      <c r="E2451" s="79">
        <v>7</v>
      </c>
      <c r="F2451" s="80">
        <v>551.02</v>
      </c>
      <c r="G2451" s="80">
        <v>78.72</v>
      </c>
      <c r="H2451" s="80">
        <v>551.02</v>
      </c>
      <c r="I2451" s="80" t="s">
        <v>28</v>
      </c>
      <c r="J2451" s="80" t="s">
        <v>28</v>
      </c>
      <c r="K2451" s="80">
        <v>78.72</v>
      </c>
      <c r="L2451" s="73">
        <f t="shared" si="510"/>
        <v>78.72</v>
      </c>
      <c r="M2451" s="73">
        <f t="shared" si="511"/>
        <v>120.2</v>
      </c>
      <c r="N2451" s="72" t="str">
        <f t="shared" si="512"/>
        <v>2315</v>
      </c>
      <c r="O2451" s="74">
        <f t="shared" si="513"/>
        <v>0</v>
      </c>
      <c r="P2451" s="72">
        <f t="shared" si="514"/>
        <v>0</v>
      </c>
      <c r="Q2451" s="74">
        <f t="shared" si="515"/>
        <v>7</v>
      </c>
      <c r="R2451" s="72" t="str">
        <f t="shared" si="516"/>
        <v/>
      </c>
      <c r="S2451" s="72" t="str">
        <f t="shared" si="517"/>
        <v/>
      </c>
      <c r="AT2451" s="20">
        <f t="shared" si="518"/>
        <v>-7084.8</v>
      </c>
    </row>
    <row r="2452" spans="1:46" ht="33.75">
      <c r="A2452" s="54">
        <v>7217</v>
      </c>
      <c r="B2452" s="54" t="s">
        <v>2403</v>
      </c>
      <c r="C2452" s="58" t="s">
        <v>3087</v>
      </c>
      <c r="D2452" s="79">
        <v>7</v>
      </c>
      <c r="E2452" s="79">
        <v>7</v>
      </c>
      <c r="F2452" s="80">
        <v>551.02</v>
      </c>
      <c r="G2452" s="80">
        <v>78.72</v>
      </c>
      <c r="H2452" s="80">
        <v>551.02</v>
      </c>
      <c r="I2452" s="80" t="s">
        <v>28</v>
      </c>
      <c r="J2452" s="80" t="s">
        <v>28</v>
      </c>
      <c r="K2452" s="80">
        <v>78.72</v>
      </c>
      <c r="L2452" s="73">
        <f t="shared" si="510"/>
        <v>78.72</v>
      </c>
      <c r="M2452" s="73">
        <f t="shared" si="511"/>
        <v>120.2</v>
      </c>
      <c r="N2452" s="72" t="str">
        <f t="shared" si="512"/>
        <v>2315</v>
      </c>
      <c r="O2452" s="74">
        <f t="shared" si="513"/>
        <v>0</v>
      </c>
      <c r="P2452" s="72">
        <f t="shared" si="514"/>
        <v>0</v>
      </c>
      <c r="Q2452" s="74">
        <f t="shared" si="515"/>
        <v>7</v>
      </c>
      <c r="R2452" s="72" t="str">
        <f t="shared" si="516"/>
        <v/>
      </c>
      <c r="S2452" s="72" t="str">
        <f t="shared" si="517"/>
        <v/>
      </c>
      <c r="AT2452" s="20">
        <f t="shared" si="518"/>
        <v>-7084.8</v>
      </c>
    </row>
    <row r="2453" spans="1:46" ht="33.75">
      <c r="A2453" s="54">
        <v>7217</v>
      </c>
      <c r="B2453" s="54" t="s">
        <v>2407</v>
      </c>
      <c r="C2453" s="58" t="s">
        <v>3087</v>
      </c>
      <c r="D2453" s="79">
        <v>7</v>
      </c>
      <c r="E2453" s="79">
        <v>7</v>
      </c>
      <c r="F2453" s="80">
        <v>551.02</v>
      </c>
      <c r="G2453" s="80">
        <v>78.72</v>
      </c>
      <c r="H2453" s="80">
        <v>551.02</v>
      </c>
      <c r="I2453" s="80" t="s">
        <v>28</v>
      </c>
      <c r="J2453" s="80" t="s">
        <v>28</v>
      </c>
      <c r="K2453" s="80">
        <v>78.72</v>
      </c>
      <c r="L2453" s="73">
        <f t="shared" si="510"/>
        <v>78.72</v>
      </c>
      <c r="M2453" s="73">
        <f t="shared" si="511"/>
        <v>120.2</v>
      </c>
      <c r="N2453" s="72" t="str">
        <f t="shared" si="512"/>
        <v>2315</v>
      </c>
      <c r="O2453" s="74">
        <f t="shared" si="513"/>
        <v>0</v>
      </c>
      <c r="P2453" s="72">
        <f t="shared" si="514"/>
        <v>0</v>
      </c>
      <c r="Q2453" s="74">
        <f t="shared" si="515"/>
        <v>7</v>
      </c>
      <c r="R2453" s="72" t="str">
        <f t="shared" si="516"/>
        <v/>
      </c>
      <c r="S2453" s="72" t="str">
        <f t="shared" si="517"/>
        <v/>
      </c>
      <c r="AT2453" s="20">
        <f t="shared" si="518"/>
        <v>-7084.8</v>
      </c>
    </row>
    <row r="2454" spans="1:46" ht="33.75">
      <c r="A2454" s="54">
        <v>7218</v>
      </c>
      <c r="B2454" s="54" t="s">
        <v>2415</v>
      </c>
      <c r="C2454" s="58" t="s">
        <v>3088</v>
      </c>
      <c r="D2454" s="79">
        <v>7</v>
      </c>
      <c r="E2454" s="79">
        <v>7</v>
      </c>
      <c r="F2454" s="80">
        <v>659.67</v>
      </c>
      <c r="G2454" s="80">
        <v>94.24</v>
      </c>
      <c r="H2454" s="80">
        <v>659.67</v>
      </c>
      <c r="I2454" s="80" t="s">
        <v>28</v>
      </c>
      <c r="J2454" s="80" t="s">
        <v>28</v>
      </c>
      <c r="K2454" s="80">
        <v>94.24</v>
      </c>
      <c r="L2454" s="73">
        <f t="shared" si="510"/>
        <v>94.24</v>
      </c>
      <c r="M2454" s="73">
        <f t="shared" si="511"/>
        <v>97.38</v>
      </c>
      <c r="N2454" s="72" t="str">
        <f t="shared" si="512"/>
        <v>2318</v>
      </c>
      <c r="O2454" s="74">
        <f t="shared" si="513"/>
        <v>0</v>
      </c>
      <c r="P2454" s="72">
        <f t="shared" si="514"/>
        <v>0</v>
      </c>
      <c r="Q2454" s="74">
        <f t="shared" si="515"/>
        <v>7</v>
      </c>
      <c r="R2454" s="72" t="str">
        <f t="shared" si="516"/>
        <v/>
      </c>
      <c r="S2454" s="72" t="str">
        <f t="shared" si="517"/>
        <v/>
      </c>
      <c r="AT2454" s="20">
        <f t="shared" si="518"/>
        <v>-8481.6</v>
      </c>
    </row>
    <row r="2455" spans="1:46" ht="33.75">
      <c r="A2455" s="54">
        <v>7218</v>
      </c>
      <c r="B2455" s="54" t="s">
        <v>2423</v>
      </c>
      <c r="C2455" s="58" t="s">
        <v>3088</v>
      </c>
      <c r="D2455" s="79">
        <v>7</v>
      </c>
      <c r="E2455" s="79">
        <v>7</v>
      </c>
      <c r="F2455" s="80">
        <v>659.67</v>
      </c>
      <c r="G2455" s="80">
        <v>94.24</v>
      </c>
      <c r="H2455" s="80">
        <v>659.67</v>
      </c>
      <c r="I2455" s="80" t="s">
        <v>28</v>
      </c>
      <c r="J2455" s="80" t="s">
        <v>28</v>
      </c>
      <c r="K2455" s="80">
        <v>94.24</v>
      </c>
      <c r="L2455" s="73">
        <f t="shared" si="510"/>
        <v>94.24</v>
      </c>
      <c r="M2455" s="73">
        <f t="shared" si="511"/>
        <v>97.38</v>
      </c>
      <c r="N2455" s="72" t="str">
        <f t="shared" si="512"/>
        <v>2318</v>
      </c>
      <c r="O2455" s="74">
        <f t="shared" si="513"/>
        <v>0</v>
      </c>
      <c r="P2455" s="72">
        <f t="shared" si="514"/>
        <v>0</v>
      </c>
      <c r="Q2455" s="74">
        <f t="shared" si="515"/>
        <v>7</v>
      </c>
      <c r="R2455" s="72" t="str">
        <f t="shared" si="516"/>
        <v/>
      </c>
      <c r="S2455" s="72" t="str">
        <f t="shared" si="517"/>
        <v/>
      </c>
      <c r="AT2455" s="20">
        <f t="shared" si="518"/>
        <v>-8481.6</v>
      </c>
    </row>
    <row r="2456" spans="1:46" ht="33.75">
      <c r="A2456" s="54">
        <v>7218</v>
      </c>
      <c r="B2456" s="54" t="s">
        <v>2425</v>
      </c>
      <c r="C2456" s="58" t="s">
        <v>3088</v>
      </c>
      <c r="D2456" s="79">
        <v>7</v>
      </c>
      <c r="E2456" s="79">
        <v>7</v>
      </c>
      <c r="F2456" s="80">
        <v>659.67</v>
      </c>
      <c r="G2456" s="80">
        <v>94.24</v>
      </c>
      <c r="H2456" s="80">
        <v>659.67</v>
      </c>
      <c r="I2456" s="80" t="s">
        <v>28</v>
      </c>
      <c r="J2456" s="80" t="s">
        <v>28</v>
      </c>
      <c r="K2456" s="80">
        <v>94.24</v>
      </c>
      <c r="L2456" s="73">
        <f t="shared" si="510"/>
        <v>94.24</v>
      </c>
      <c r="M2456" s="73">
        <f t="shared" si="511"/>
        <v>97.38</v>
      </c>
      <c r="N2456" s="72" t="str">
        <f t="shared" si="512"/>
        <v>2318</v>
      </c>
      <c r="O2456" s="74">
        <f t="shared" si="513"/>
        <v>0</v>
      </c>
      <c r="P2456" s="72">
        <f t="shared" si="514"/>
        <v>0</v>
      </c>
      <c r="Q2456" s="74">
        <f t="shared" si="515"/>
        <v>7</v>
      </c>
      <c r="R2456" s="72" t="str">
        <f t="shared" si="516"/>
        <v/>
      </c>
      <c r="S2456" s="72" t="str">
        <f t="shared" si="517"/>
        <v/>
      </c>
      <c r="AT2456" s="20">
        <f t="shared" si="518"/>
        <v>-8481.6</v>
      </c>
    </row>
    <row r="2457" spans="1:46" ht="33.75">
      <c r="A2457" s="54">
        <v>7218</v>
      </c>
      <c r="B2457" s="54" t="s">
        <v>2421</v>
      </c>
      <c r="C2457" s="58" t="s">
        <v>3088</v>
      </c>
      <c r="D2457" s="79">
        <v>7</v>
      </c>
      <c r="E2457" s="79">
        <v>7</v>
      </c>
      <c r="F2457" s="80">
        <v>659.67</v>
      </c>
      <c r="G2457" s="80">
        <v>94.24</v>
      </c>
      <c r="H2457" s="80">
        <v>659.67</v>
      </c>
      <c r="I2457" s="80" t="s">
        <v>28</v>
      </c>
      <c r="J2457" s="80" t="s">
        <v>28</v>
      </c>
      <c r="K2457" s="80">
        <v>94.24</v>
      </c>
      <c r="L2457" s="73">
        <f t="shared" si="510"/>
        <v>94.24</v>
      </c>
      <c r="M2457" s="73">
        <f t="shared" si="511"/>
        <v>97.38</v>
      </c>
      <c r="N2457" s="72" t="str">
        <f t="shared" si="512"/>
        <v>2318</v>
      </c>
      <c r="O2457" s="74">
        <f t="shared" si="513"/>
        <v>0</v>
      </c>
      <c r="P2457" s="72">
        <f t="shared" si="514"/>
        <v>0</v>
      </c>
      <c r="Q2457" s="74">
        <f t="shared" si="515"/>
        <v>7</v>
      </c>
      <c r="R2457" s="72" t="str">
        <f t="shared" si="516"/>
        <v/>
      </c>
      <c r="S2457" s="72" t="str">
        <f t="shared" si="517"/>
        <v/>
      </c>
      <c r="AT2457" s="20">
        <f t="shared" si="518"/>
        <v>-8481.6</v>
      </c>
    </row>
    <row r="2458" spans="1:46" ht="33.75">
      <c r="A2458" s="54">
        <v>7218</v>
      </c>
      <c r="B2458" s="54" t="s">
        <v>2417</v>
      </c>
      <c r="C2458" s="58" t="s">
        <v>3088</v>
      </c>
      <c r="D2458" s="79">
        <v>7</v>
      </c>
      <c r="E2458" s="79">
        <v>7</v>
      </c>
      <c r="F2458" s="80">
        <v>659.67</v>
      </c>
      <c r="G2458" s="80">
        <v>94.24</v>
      </c>
      <c r="H2458" s="80">
        <v>659.67</v>
      </c>
      <c r="I2458" s="80" t="s">
        <v>28</v>
      </c>
      <c r="J2458" s="80" t="s">
        <v>28</v>
      </c>
      <c r="K2458" s="80">
        <v>94.24</v>
      </c>
      <c r="L2458" s="73">
        <f t="shared" si="510"/>
        <v>94.24</v>
      </c>
      <c r="M2458" s="73">
        <f t="shared" si="511"/>
        <v>97.38</v>
      </c>
      <c r="N2458" s="72" t="str">
        <f t="shared" si="512"/>
        <v>2318</v>
      </c>
      <c r="O2458" s="74">
        <f t="shared" si="513"/>
        <v>0</v>
      </c>
      <c r="P2458" s="72">
        <f t="shared" si="514"/>
        <v>0</v>
      </c>
      <c r="Q2458" s="74">
        <f t="shared" si="515"/>
        <v>7</v>
      </c>
      <c r="R2458" s="72" t="str">
        <f t="shared" si="516"/>
        <v/>
      </c>
      <c r="S2458" s="72" t="str">
        <f t="shared" si="517"/>
        <v/>
      </c>
      <c r="AT2458" s="20">
        <f t="shared" si="518"/>
        <v>-8481.6</v>
      </c>
    </row>
    <row r="2459" spans="1:46" ht="33.75">
      <c r="A2459" s="54">
        <v>7218</v>
      </c>
      <c r="B2459" s="54" t="s">
        <v>2419</v>
      </c>
      <c r="C2459" s="58" t="s">
        <v>3088</v>
      </c>
      <c r="D2459" s="79">
        <v>7</v>
      </c>
      <c r="E2459" s="79">
        <v>7</v>
      </c>
      <c r="F2459" s="80">
        <v>659.67</v>
      </c>
      <c r="G2459" s="80">
        <v>94.24</v>
      </c>
      <c r="H2459" s="80">
        <v>659.67</v>
      </c>
      <c r="I2459" s="80" t="s">
        <v>28</v>
      </c>
      <c r="J2459" s="80" t="s">
        <v>28</v>
      </c>
      <c r="K2459" s="80">
        <v>94.24</v>
      </c>
      <c r="L2459" s="73">
        <f t="shared" si="510"/>
        <v>94.24</v>
      </c>
      <c r="M2459" s="73">
        <f t="shared" si="511"/>
        <v>97.38</v>
      </c>
      <c r="N2459" s="72" t="str">
        <f t="shared" si="512"/>
        <v>2318</v>
      </c>
      <c r="O2459" s="74">
        <f t="shared" si="513"/>
        <v>0</v>
      </c>
      <c r="P2459" s="72">
        <f t="shared" si="514"/>
        <v>0</v>
      </c>
      <c r="Q2459" s="74">
        <f t="shared" si="515"/>
        <v>7</v>
      </c>
      <c r="R2459" s="72" t="str">
        <f t="shared" si="516"/>
        <v/>
      </c>
      <c r="S2459" s="72" t="str">
        <f t="shared" si="517"/>
        <v/>
      </c>
      <c r="AT2459" s="20">
        <f t="shared" si="518"/>
        <v>-8481.6</v>
      </c>
    </row>
    <row r="2460" spans="1:46" ht="33.75">
      <c r="A2460" s="54">
        <v>7219</v>
      </c>
      <c r="B2460" s="54" t="s">
        <v>2431</v>
      </c>
      <c r="C2460" s="58" t="s">
        <v>3089</v>
      </c>
      <c r="D2460" s="79">
        <v>7</v>
      </c>
      <c r="E2460" s="79">
        <v>7</v>
      </c>
      <c r="F2460" s="80">
        <v>577.11</v>
      </c>
      <c r="G2460" s="80">
        <v>82.44</v>
      </c>
      <c r="H2460" s="80">
        <v>577.11</v>
      </c>
      <c r="I2460" s="80" t="s">
        <v>28</v>
      </c>
      <c r="J2460" s="80" t="s">
        <v>28</v>
      </c>
      <c r="K2460" s="80">
        <v>82.44</v>
      </c>
      <c r="L2460" s="73">
        <f t="shared" si="510"/>
        <v>82.44</v>
      </c>
      <c r="M2460" s="73">
        <f t="shared" si="511"/>
        <v>97.38</v>
      </c>
      <c r="N2460" s="72" t="str">
        <f t="shared" si="512"/>
        <v>2318</v>
      </c>
      <c r="O2460" s="74">
        <f t="shared" si="513"/>
        <v>0</v>
      </c>
      <c r="P2460" s="72">
        <f t="shared" si="514"/>
        <v>0</v>
      </c>
      <c r="Q2460" s="74">
        <f t="shared" si="515"/>
        <v>7</v>
      </c>
      <c r="R2460" s="72" t="str">
        <f t="shared" si="516"/>
        <v/>
      </c>
      <c r="S2460" s="72" t="str">
        <f t="shared" si="517"/>
        <v/>
      </c>
      <c r="AT2460" s="20">
        <f t="shared" si="518"/>
        <v>-7419.5999999999995</v>
      </c>
    </row>
    <row r="2461" spans="1:46" ht="33.75">
      <c r="A2461" s="54">
        <v>7219</v>
      </c>
      <c r="B2461" s="54" t="s">
        <v>2437</v>
      </c>
      <c r="C2461" s="58" t="s">
        <v>3089</v>
      </c>
      <c r="D2461" s="79">
        <v>7</v>
      </c>
      <c r="E2461" s="79">
        <v>7</v>
      </c>
      <c r="F2461" s="80">
        <v>577.11</v>
      </c>
      <c r="G2461" s="80">
        <v>82.44</v>
      </c>
      <c r="H2461" s="80">
        <v>577.11</v>
      </c>
      <c r="I2461" s="80" t="s">
        <v>28</v>
      </c>
      <c r="J2461" s="80" t="s">
        <v>28</v>
      </c>
      <c r="K2461" s="80">
        <v>82.44</v>
      </c>
      <c r="L2461" s="73">
        <f t="shared" si="510"/>
        <v>82.44</v>
      </c>
      <c r="M2461" s="73">
        <f t="shared" si="511"/>
        <v>97.38</v>
      </c>
      <c r="N2461" s="72" t="str">
        <f t="shared" si="512"/>
        <v>2318</v>
      </c>
      <c r="O2461" s="74">
        <f t="shared" si="513"/>
        <v>0</v>
      </c>
      <c r="P2461" s="72">
        <f t="shared" si="514"/>
        <v>0</v>
      </c>
      <c r="Q2461" s="74">
        <f t="shared" si="515"/>
        <v>7</v>
      </c>
      <c r="R2461" s="72" t="str">
        <f t="shared" si="516"/>
        <v/>
      </c>
      <c r="S2461" s="72" t="str">
        <f t="shared" si="517"/>
        <v/>
      </c>
      <c r="AT2461" s="20">
        <f t="shared" si="518"/>
        <v>-7419.5999999999995</v>
      </c>
    </row>
    <row r="2462" spans="1:46" ht="33.75">
      <c r="A2462" s="54">
        <v>7219</v>
      </c>
      <c r="B2462" s="54" t="s">
        <v>2433</v>
      </c>
      <c r="C2462" s="58" t="s">
        <v>3089</v>
      </c>
      <c r="D2462" s="79">
        <v>7</v>
      </c>
      <c r="E2462" s="79">
        <v>7</v>
      </c>
      <c r="F2462" s="80">
        <v>577.11</v>
      </c>
      <c r="G2462" s="80">
        <v>82.44</v>
      </c>
      <c r="H2462" s="80">
        <v>577.11</v>
      </c>
      <c r="I2462" s="80" t="s">
        <v>28</v>
      </c>
      <c r="J2462" s="80" t="s">
        <v>28</v>
      </c>
      <c r="K2462" s="80">
        <v>82.44</v>
      </c>
      <c r="L2462" s="73">
        <f t="shared" si="510"/>
        <v>82.44</v>
      </c>
      <c r="M2462" s="73">
        <f t="shared" si="511"/>
        <v>97.38</v>
      </c>
      <c r="N2462" s="72" t="str">
        <f t="shared" si="512"/>
        <v>2318</v>
      </c>
      <c r="O2462" s="74">
        <f t="shared" si="513"/>
        <v>0</v>
      </c>
      <c r="P2462" s="72">
        <f t="shared" si="514"/>
        <v>0</v>
      </c>
      <c r="Q2462" s="74">
        <f t="shared" si="515"/>
        <v>7</v>
      </c>
      <c r="R2462" s="72" t="str">
        <f t="shared" si="516"/>
        <v/>
      </c>
      <c r="S2462" s="72" t="str">
        <f t="shared" si="517"/>
        <v/>
      </c>
      <c r="AT2462" s="20">
        <f t="shared" si="518"/>
        <v>-7419.5999999999995</v>
      </c>
    </row>
    <row r="2463" spans="1:46" ht="33.75">
      <c r="A2463" s="54">
        <v>7219</v>
      </c>
      <c r="B2463" s="54" t="s">
        <v>2429</v>
      </c>
      <c r="C2463" s="58" t="s">
        <v>3089</v>
      </c>
      <c r="D2463" s="79">
        <v>7</v>
      </c>
      <c r="E2463" s="79">
        <v>7</v>
      </c>
      <c r="F2463" s="80">
        <v>577.11</v>
      </c>
      <c r="G2463" s="80">
        <v>82.44</v>
      </c>
      <c r="H2463" s="80">
        <v>577.11</v>
      </c>
      <c r="I2463" s="80" t="s">
        <v>28</v>
      </c>
      <c r="J2463" s="80" t="s">
        <v>28</v>
      </c>
      <c r="K2463" s="80">
        <v>82.44</v>
      </c>
      <c r="L2463" s="73">
        <f t="shared" si="510"/>
        <v>82.44</v>
      </c>
      <c r="M2463" s="73">
        <f t="shared" si="511"/>
        <v>97.38</v>
      </c>
      <c r="N2463" s="72" t="str">
        <f t="shared" si="512"/>
        <v>2318</v>
      </c>
      <c r="O2463" s="74">
        <f t="shared" si="513"/>
        <v>0</v>
      </c>
      <c r="P2463" s="72">
        <f t="shared" si="514"/>
        <v>0</v>
      </c>
      <c r="Q2463" s="74">
        <f t="shared" si="515"/>
        <v>7</v>
      </c>
      <c r="R2463" s="72" t="str">
        <f t="shared" si="516"/>
        <v/>
      </c>
      <c r="S2463" s="72" t="str">
        <f t="shared" si="517"/>
        <v/>
      </c>
      <c r="AT2463" s="20">
        <f t="shared" si="518"/>
        <v>-7419.5999999999995</v>
      </c>
    </row>
    <row r="2464" spans="1:46" ht="33.75">
      <c r="A2464" s="54">
        <v>7219</v>
      </c>
      <c r="B2464" s="54" t="s">
        <v>2427</v>
      </c>
      <c r="C2464" s="58" t="s">
        <v>3089</v>
      </c>
      <c r="D2464" s="79">
        <v>7</v>
      </c>
      <c r="E2464" s="79">
        <v>7</v>
      </c>
      <c r="F2464" s="80">
        <v>577.11</v>
      </c>
      <c r="G2464" s="80">
        <v>82.44</v>
      </c>
      <c r="H2464" s="80">
        <v>577.11</v>
      </c>
      <c r="I2464" s="80" t="s">
        <v>28</v>
      </c>
      <c r="J2464" s="80" t="s">
        <v>28</v>
      </c>
      <c r="K2464" s="80">
        <v>82.44</v>
      </c>
      <c r="L2464" s="73">
        <f t="shared" si="510"/>
        <v>82.44</v>
      </c>
      <c r="M2464" s="73">
        <f t="shared" si="511"/>
        <v>97.38</v>
      </c>
      <c r="N2464" s="72" t="str">
        <f t="shared" si="512"/>
        <v>2318</v>
      </c>
      <c r="O2464" s="74">
        <f t="shared" si="513"/>
        <v>0</v>
      </c>
      <c r="P2464" s="72">
        <f t="shared" si="514"/>
        <v>0</v>
      </c>
      <c r="Q2464" s="74">
        <f t="shared" si="515"/>
        <v>7</v>
      </c>
      <c r="R2464" s="72" t="str">
        <f t="shared" si="516"/>
        <v/>
      </c>
      <c r="S2464" s="72" t="str">
        <f t="shared" si="517"/>
        <v/>
      </c>
      <c r="AT2464" s="20">
        <f t="shared" si="518"/>
        <v>-7419.5999999999995</v>
      </c>
    </row>
    <row r="2465" spans="1:46" ht="33.75">
      <c r="A2465" s="54">
        <v>7219</v>
      </c>
      <c r="B2465" s="54" t="s">
        <v>2435</v>
      </c>
      <c r="C2465" s="58" t="s">
        <v>3089</v>
      </c>
      <c r="D2465" s="79">
        <v>7</v>
      </c>
      <c r="E2465" s="79">
        <v>7</v>
      </c>
      <c r="F2465" s="80">
        <v>577.11</v>
      </c>
      <c r="G2465" s="80">
        <v>82.44</v>
      </c>
      <c r="H2465" s="80">
        <v>577.11</v>
      </c>
      <c r="I2465" s="80" t="s">
        <v>28</v>
      </c>
      <c r="J2465" s="80" t="s">
        <v>28</v>
      </c>
      <c r="K2465" s="80">
        <v>82.44</v>
      </c>
      <c r="L2465" s="73">
        <f t="shared" si="510"/>
        <v>82.44</v>
      </c>
      <c r="M2465" s="73">
        <f t="shared" si="511"/>
        <v>97.38</v>
      </c>
      <c r="N2465" s="72" t="str">
        <f t="shared" si="512"/>
        <v>2318</v>
      </c>
      <c r="O2465" s="74">
        <f t="shared" si="513"/>
        <v>0</v>
      </c>
      <c r="P2465" s="72">
        <f t="shared" si="514"/>
        <v>0</v>
      </c>
      <c r="Q2465" s="74">
        <f t="shared" si="515"/>
        <v>7</v>
      </c>
      <c r="R2465" s="72" t="str">
        <f t="shared" si="516"/>
        <v/>
      </c>
      <c r="S2465" s="72" t="str">
        <f t="shared" si="517"/>
        <v/>
      </c>
      <c r="AT2465" s="20">
        <f t="shared" si="518"/>
        <v>-7419.5999999999995</v>
      </c>
    </row>
    <row r="2466" spans="1:46" ht="33.75">
      <c r="A2466" s="54">
        <v>7220</v>
      </c>
      <c r="B2466" s="54" t="s">
        <v>2441</v>
      </c>
      <c r="C2466" s="58" t="s">
        <v>3090</v>
      </c>
      <c r="D2466" s="79">
        <v>7</v>
      </c>
      <c r="E2466" s="79">
        <v>7</v>
      </c>
      <c r="F2466" s="80">
        <v>1016.52</v>
      </c>
      <c r="G2466" s="80">
        <v>145.22</v>
      </c>
      <c r="H2466" s="80">
        <v>1016.52</v>
      </c>
      <c r="I2466" s="80" t="s">
        <v>28</v>
      </c>
      <c r="J2466" s="80" t="s">
        <v>28</v>
      </c>
      <c r="K2466" s="80">
        <v>145.22</v>
      </c>
      <c r="L2466" s="73">
        <f t="shared" si="510"/>
        <v>145.22</v>
      </c>
      <c r="M2466" s="73">
        <f t="shared" si="511"/>
        <v>154.43</v>
      </c>
      <c r="N2466" s="72" t="str">
        <f t="shared" si="512"/>
        <v>2703</v>
      </c>
      <c r="O2466" s="74">
        <f t="shared" si="513"/>
        <v>0</v>
      </c>
      <c r="P2466" s="72">
        <f t="shared" si="514"/>
        <v>0</v>
      </c>
      <c r="Q2466" s="74">
        <f t="shared" si="515"/>
        <v>7</v>
      </c>
      <c r="R2466" s="72" t="str">
        <f t="shared" si="516"/>
        <v/>
      </c>
      <c r="S2466" s="72" t="str">
        <f t="shared" si="517"/>
        <v/>
      </c>
      <c r="AT2466" s="20">
        <f t="shared" si="518"/>
        <v>-13069.8</v>
      </c>
    </row>
    <row r="2467" spans="1:46" ht="33.75">
      <c r="A2467" s="54">
        <v>7220</v>
      </c>
      <c r="B2467" s="54" t="s">
        <v>2443</v>
      </c>
      <c r="C2467" s="58" t="s">
        <v>3090</v>
      </c>
      <c r="D2467" s="79">
        <v>7</v>
      </c>
      <c r="E2467" s="79">
        <v>7</v>
      </c>
      <c r="F2467" s="80">
        <v>1016.52</v>
      </c>
      <c r="G2467" s="80">
        <v>145.22</v>
      </c>
      <c r="H2467" s="80">
        <v>1016.52</v>
      </c>
      <c r="I2467" s="80" t="s">
        <v>28</v>
      </c>
      <c r="J2467" s="80" t="s">
        <v>28</v>
      </c>
      <c r="K2467" s="80">
        <v>145.22</v>
      </c>
      <c r="L2467" s="73">
        <f t="shared" si="510"/>
        <v>145.22</v>
      </c>
      <c r="M2467" s="73">
        <f t="shared" si="511"/>
        <v>154.43</v>
      </c>
      <c r="N2467" s="72" t="str">
        <f t="shared" si="512"/>
        <v>2703</v>
      </c>
      <c r="O2467" s="74">
        <f t="shared" si="513"/>
        <v>0</v>
      </c>
      <c r="P2467" s="72">
        <f t="shared" si="514"/>
        <v>0</v>
      </c>
      <c r="Q2467" s="74">
        <f t="shared" si="515"/>
        <v>7</v>
      </c>
      <c r="R2467" s="72" t="str">
        <f t="shared" si="516"/>
        <v/>
      </c>
      <c r="S2467" s="72" t="str">
        <f t="shared" si="517"/>
        <v/>
      </c>
      <c r="AT2467" s="20">
        <f t="shared" si="518"/>
        <v>-13069.8</v>
      </c>
    </row>
    <row r="2468" spans="1:46" ht="33.75">
      <c r="A2468" s="54">
        <v>8001</v>
      </c>
      <c r="B2468" s="54" t="s">
        <v>61</v>
      </c>
      <c r="C2468" s="58" t="s">
        <v>2445</v>
      </c>
      <c r="D2468" s="79">
        <v>7</v>
      </c>
      <c r="E2468" s="79">
        <v>7</v>
      </c>
      <c r="F2468" s="80">
        <v>926.4</v>
      </c>
      <c r="G2468" s="80">
        <v>132.34</v>
      </c>
      <c r="H2468" s="80">
        <v>926.4</v>
      </c>
      <c r="I2468" s="80" t="s">
        <v>28</v>
      </c>
      <c r="J2468" s="80" t="s">
        <v>28</v>
      </c>
      <c r="K2468" s="80">
        <v>132.34</v>
      </c>
      <c r="L2468" s="73">
        <f t="shared" si="510"/>
        <v>119.8</v>
      </c>
      <c r="M2468" s="73">
        <f t="shared" si="511"/>
        <v>132.34</v>
      </c>
      <c r="N2468" s="72" t="str">
        <f t="shared" si="512"/>
        <v>0106</v>
      </c>
      <c r="O2468" s="74">
        <f t="shared" si="513"/>
        <v>0</v>
      </c>
      <c r="P2468" s="72">
        <f t="shared" si="514"/>
        <v>0</v>
      </c>
      <c r="Q2468" s="74">
        <f t="shared" si="515"/>
        <v>7</v>
      </c>
      <c r="R2468" s="72" t="str">
        <f t="shared" si="516"/>
        <v/>
      </c>
      <c r="S2468" s="72" t="str">
        <f t="shared" si="517"/>
        <v/>
      </c>
      <c r="AT2468" s="20">
        <f t="shared" si="518"/>
        <v>-10782</v>
      </c>
    </row>
    <row r="2469" spans="1:46" ht="33.75">
      <c r="A2469" s="54">
        <v>8001</v>
      </c>
      <c r="B2469" s="54" t="s">
        <v>45</v>
      </c>
      <c r="C2469" s="58" t="s">
        <v>2445</v>
      </c>
      <c r="D2469" s="79">
        <v>7</v>
      </c>
      <c r="E2469" s="79">
        <v>7</v>
      </c>
      <c r="F2469" s="80">
        <v>926.4</v>
      </c>
      <c r="G2469" s="80">
        <v>132.34</v>
      </c>
      <c r="H2469" s="80">
        <v>926.4</v>
      </c>
      <c r="I2469" s="80" t="s">
        <v>28</v>
      </c>
      <c r="J2469" s="80" t="s">
        <v>28</v>
      </c>
      <c r="K2469" s="80">
        <v>132.34</v>
      </c>
      <c r="L2469" s="73">
        <f t="shared" si="510"/>
        <v>119.87</v>
      </c>
      <c r="M2469" s="73">
        <f t="shared" si="511"/>
        <v>132.34</v>
      </c>
      <c r="N2469" s="72" t="str">
        <f t="shared" si="512"/>
        <v>0106</v>
      </c>
      <c r="O2469" s="74">
        <f t="shared" si="513"/>
        <v>0</v>
      </c>
      <c r="P2469" s="72">
        <f t="shared" si="514"/>
        <v>0</v>
      </c>
      <c r="Q2469" s="74">
        <f t="shared" si="515"/>
        <v>7</v>
      </c>
      <c r="R2469" s="72" t="str">
        <f t="shared" si="516"/>
        <v/>
      </c>
      <c r="S2469" s="72" t="str">
        <f t="shared" si="517"/>
        <v/>
      </c>
      <c r="AT2469" s="20">
        <f t="shared" si="518"/>
        <v>-10788.300000000001</v>
      </c>
    </row>
    <row r="2470" spans="1:46" ht="33.75">
      <c r="A2470" s="54">
        <v>8001</v>
      </c>
      <c r="B2470" s="54" t="s">
        <v>36</v>
      </c>
      <c r="C2470" s="58" t="s">
        <v>2445</v>
      </c>
      <c r="D2470" s="79">
        <v>7</v>
      </c>
      <c r="E2470" s="79">
        <v>7</v>
      </c>
      <c r="F2470" s="80">
        <v>926.4</v>
      </c>
      <c r="G2470" s="80">
        <v>132.34</v>
      </c>
      <c r="H2470" s="80">
        <v>926.4</v>
      </c>
      <c r="I2470" s="80" t="s">
        <v>28</v>
      </c>
      <c r="J2470" s="80" t="s">
        <v>28</v>
      </c>
      <c r="K2470" s="80">
        <v>132.34</v>
      </c>
      <c r="L2470" s="73">
        <f t="shared" si="510"/>
        <v>151</v>
      </c>
      <c r="M2470" s="73">
        <f t="shared" si="511"/>
        <v>132.34</v>
      </c>
      <c r="N2470" s="72" t="str">
        <f t="shared" si="512"/>
        <v>0106</v>
      </c>
      <c r="O2470" s="74">
        <f t="shared" si="513"/>
        <v>0</v>
      </c>
      <c r="P2470" s="72">
        <f t="shared" si="514"/>
        <v>0</v>
      </c>
      <c r="Q2470" s="74">
        <f t="shared" si="515"/>
        <v>7</v>
      </c>
      <c r="R2470" s="72" t="str">
        <f t="shared" si="516"/>
        <v/>
      </c>
      <c r="S2470" s="72" t="str">
        <f t="shared" si="517"/>
        <v/>
      </c>
      <c r="AT2470" s="20">
        <f t="shared" si="518"/>
        <v>-13590</v>
      </c>
    </row>
    <row r="2471" spans="1:46" ht="33.75">
      <c r="A2471" s="54">
        <v>8001</v>
      </c>
      <c r="B2471" s="54" t="s">
        <v>59</v>
      </c>
      <c r="C2471" s="58" t="s">
        <v>2445</v>
      </c>
      <c r="D2471" s="79">
        <v>7</v>
      </c>
      <c r="E2471" s="79">
        <v>7</v>
      </c>
      <c r="F2471" s="80">
        <v>926.4</v>
      </c>
      <c r="G2471" s="80">
        <v>132.34</v>
      </c>
      <c r="H2471" s="80">
        <v>926.4</v>
      </c>
      <c r="I2471" s="80" t="s">
        <v>28</v>
      </c>
      <c r="J2471" s="80" t="s">
        <v>28</v>
      </c>
      <c r="K2471" s="80">
        <v>132.34</v>
      </c>
      <c r="L2471" s="73">
        <f t="shared" si="510"/>
        <v>119.8</v>
      </c>
      <c r="M2471" s="73">
        <f t="shared" si="511"/>
        <v>132.34</v>
      </c>
      <c r="N2471" s="72" t="str">
        <f t="shared" si="512"/>
        <v>0106</v>
      </c>
      <c r="O2471" s="74">
        <f t="shared" si="513"/>
        <v>0</v>
      </c>
      <c r="P2471" s="72">
        <f t="shared" si="514"/>
        <v>0</v>
      </c>
      <c r="Q2471" s="74">
        <f t="shared" si="515"/>
        <v>7</v>
      </c>
      <c r="R2471" s="72" t="str">
        <f t="shared" si="516"/>
        <v/>
      </c>
      <c r="S2471" s="72" t="str">
        <f t="shared" si="517"/>
        <v/>
      </c>
      <c r="AT2471" s="20">
        <f t="shared" si="518"/>
        <v>-10782</v>
      </c>
    </row>
    <row r="2472" spans="1:46" ht="33.75">
      <c r="A2472" s="54">
        <v>8001</v>
      </c>
      <c r="B2472" s="54" t="s">
        <v>43</v>
      </c>
      <c r="C2472" s="58" t="s">
        <v>2445</v>
      </c>
      <c r="D2472" s="79">
        <v>7</v>
      </c>
      <c r="E2472" s="79">
        <v>7</v>
      </c>
      <c r="F2472" s="80">
        <v>926.4</v>
      </c>
      <c r="G2472" s="80">
        <v>132.34</v>
      </c>
      <c r="H2472" s="80">
        <v>926.4</v>
      </c>
      <c r="I2472" s="80" t="s">
        <v>28</v>
      </c>
      <c r="J2472" s="80" t="s">
        <v>28</v>
      </c>
      <c r="K2472" s="80">
        <v>132.34</v>
      </c>
      <c r="L2472" s="73">
        <f t="shared" si="510"/>
        <v>151</v>
      </c>
      <c r="M2472" s="73">
        <f t="shared" si="511"/>
        <v>132.34</v>
      </c>
      <c r="N2472" s="72" t="str">
        <f t="shared" si="512"/>
        <v>0106</v>
      </c>
      <c r="O2472" s="74">
        <f t="shared" si="513"/>
        <v>0</v>
      </c>
      <c r="P2472" s="72">
        <f t="shared" si="514"/>
        <v>0</v>
      </c>
      <c r="Q2472" s="74">
        <f t="shared" si="515"/>
        <v>7</v>
      </c>
      <c r="R2472" s="72" t="str">
        <f t="shared" si="516"/>
        <v/>
      </c>
      <c r="S2472" s="72" t="str">
        <f t="shared" si="517"/>
        <v/>
      </c>
      <c r="AT2472" s="20">
        <f t="shared" si="518"/>
        <v>-13590</v>
      </c>
    </row>
    <row r="2473" spans="1:46" ht="33.75">
      <c r="A2473" s="54">
        <v>8001</v>
      </c>
      <c r="B2473" s="54" t="s">
        <v>57</v>
      </c>
      <c r="C2473" s="58" t="s">
        <v>2445</v>
      </c>
      <c r="D2473" s="79">
        <v>7</v>
      </c>
      <c r="E2473" s="79">
        <v>7</v>
      </c>
      <c r="F2473" s="80">
        <v>926.4</v>
      </c>
      <c r="G2473" s="80">
        <v>132.34</v>
      </c>
      <c r="H2473" s="80">
        <v>926.4</v>
      </c>
      <c r="I2473" s="80" t="s">
        <v>28</v>
      </c>
      <c r="J2473" s="80" t="s">
        <v>28</v>
      </c>
      <c r="K2473" s="80">
        <v>132.34</v>
      </c>
      <c r="L2473" s="73">
        <f t="shared" si="510"/>
        <v>119.8</v>
      </c>
      <c r="M2473" s="73">
        <f t="shared" si="511"/>
        <v>132.34</v>
      </c>
      <c r="N2473" s="72" t="str">
        <f t="shared" si="512"/>
        <v>0106</v>
      </c>
      <c r="O2473" s="74">
        <f t="shared" si="513"/>
        <v>0</v>
      </c>
      <c r="P2473" s="72">
        <f t="shared" si="514"/>
        <v>0</v>
      </c>
      <c r="Q2473" s="74">
        <f t="shared" si="515"/>
        <v>7</v>
      </c>
      <c r="R2473" s="72" t="str">
        <f t="shared" si="516"/>
        <v/>
      </c>
      <c r="S2473" s="72" t="str">
        <f t="shared" si="517"/>
        <v/>
      </c>
      <c r="AT2473" s="20">
        <f t="shared" si="518"/>
        <v>-10782</v>
      </c>
    </row>
    <row r="2474" spans="1:46" ht="33.75">
      <c r="A2474" s="54">
        <v>8001</v>
      </c>
      <c r="B2474" s="54" t="s">
        <v>55</v>
      </c>
      <c r="C2474" s="58" t="s">
        <v>2445</v>
      </c>
      <c r="D2474" s="79">
        <v>7</v>
      </c>
      <c r="E2474" s="79">
        <v>7</v>
      </c>
      <c r="F2474" s="80">
        <v>926.4</v>
      </c>
      <c r="G2474" s="80">
        <v>132.34</v>
      </c>
      <c r="H2474" s="80">
        <v>926.4</v>
      </c>
      <c r="I2474" s="80" t="s">
        <v>28</v>
      </c>
      <c r="J2474" s="80" t="s">
        <v>28</v>
      </c>
      <c r="K2474" s="80">
        <v>132.34</v>
      </c>
      <c r="L2474" s="73">
        <f t="shared" si="510"/>
        <v>119.87</v>
      </c>
      <c r="M2474" s="73">
        <f t="shared" si="511"/>
        <v>132.34</v>
      </c>
      <c r="N2474" s="72" t="str">
        <f t="shared" si="512"/>
        <v>0106</v>
      </c>
      <c r="O2474" s="74">
        <f t="shared" si="513"/>
        <v>0</v>
      </c>
      <c r="P2474" s="72">
        <f t="shared" si="514"/>
        <v>0</v>
      </c>
      <c r="Q2474" s="74">
        <f t="shared" si="515"/>
        <v>7</v>
      </c>
      <c r="R2474" s="72" t="str">
        <f t="shared" si="516"/>
        <v/>
      </c>
      <c r="S2474" s="72" t="str">
        <f t="shared" si="517"/>
        <v/>
      </c>
      <c r="AT2474" s="20">
        <f t="shared" si="518"/>
        <v>-10788.300000000001</v>
      </c>
    </row>
    <row r="2475" spans="1:46" ht="33.75">
      <c r="A2475" s="54">
        <v>8001</v>
      </c>
      <c r="B2475" s="54" t="s">
        <v>53</v>
      </c>
      <c r="C2475" s="58" t="s">
        <v>2445</v>
      </c>
      <c r="D2475" s="79">
        <v>7</v>
      </c>
      <c r="E2475" s="79">
        <v>7</v>
      </c>
      <c r="F2475" s="80">
        <v>926.4</v>
      </c>
      <c r="G2475" s="80">
        <v>132.34</v>
      </c>
      <c r="H2475" s="80">
        <v>926.4</v>
      </c>
      <c r="I2475" s="80" t="s">
        <v>28</v>
      </c>
      <c r="J2475" s="80" t="s">
        <v>28</v>
      </c>
      <c r="K2475" s="80">
        <v>132.34</v>
      </c>
      <c r="L2475" s="73">
        <f t="shared" si="510"/>
        <v>119.87</v>
      </c>
      <c r="M2475" s="73">
        <f t="shared" si="511"/>
        <v>132.34</v>
      </c>
      <c r="N2475" s="72" t="str">
        <f t="shared" si="512"/>
        <v>0106</v>
      </c>
      <c r="O2475" s="74">
        <f t="shared" si="513"/>
        <v>0</v>
      </c>
      <c r="P2475" s="72">
        <f t="shared" si="514"/>
        <v>0</v>
      </c>
      <c r="Q2475" s="74">
        <f t="shared" si="515"/>
        <v>7</v>
      </c>
      <c r="R2475" s="72" t="str">
        <f t="shared" si="516"/>
        <v/>
      </c>
      <c r="S2475" s="72" t="str">
        <f t="shared" si="517"/>
        <v/>
      </c>
      <c r="AT2475" s="20">
        <f t="shared" si="518"/>
        <v>-10788.300000000001</v>
      </c>
    </row>
    <row r="2476" spans="1:46" ht="33.75">
      <c r="A2476" s="54">
        <v>8001</v>
      </c>
      <c r="B2476" s="54" t="s">
        <v>41</v>
      </c>
      <c r="C2476" s="58" t="s">
        <v>2445</v>
      </c>
      <c r="D2476" s="79">
        <v>7</v>
      </c>
      <c r="E2476" s="79">
        <v>7</v>
      </c>
      <c r="F2476" s="80">
        <v>926.4</v>
      </c>
      <c r="G2476" s="80">
        <v>132.34</v>
      </c>
      <c r="H2476" s="80">
        <v>926.4</v>
      </c>
      <c r="I2476" s="80" t="s">
        <v>28</v>
      </c>
      <c r="J2476" s="80" t="s">
        <v>28</v>
      </c>
      <c r="K2476" s="80">
        <v>132.34</v>
      </c>
      <c r="L2476" s="73">
        <f t="shared" si="510"/>
        <v>151</v>
      </c>
      <c r="M2476" s="73">
        <f t="shared" si="511"/>
        <v>132.34</v>
      </c>
      <c r="N2476" s="72" t="str">
        <f t="shared" si="512"/>
        <v>0106</v>
      </c>
      <c r="O2476" s="74">
        <f t="shared" si="513"/>
        <v>0</v>
      </c>
      <c r="P2476" s="72">
        <f t="shared" si="514"/>
        <v>0</v>
      </c>
      <c r="Q2476" s="74">
        <f t="shared" si="515"/>
        <v>7</v>
      </c>
      <c r="R2476" s="72" t="str">
        <f t="shared" si="516"/>
        <v/>
      </c>
      <c r="S2476" s="72" t="str">
        <f t="shared" si="517"/>
        <v/>
      </c>
      <c r="AT2476" s="20">
        <f t="shared" si="518"/>
        <v>-13590</v>
      </c>
    </row>
    <row r="2477" spans="1:46" ht="33.75">
      <c r="A2477" s="54">
        <v>8001</v>
      </c>
      <c r="B2477" s="54" t="s">
        <v>51</v>
      </c>
      <c r="C2477" s="58" t="s">
        <v>2445</v>
      </c>
      <c r="D2477" s="79">
        <v>7</v>
      </c>
      <c r="E2477" s="79">
        <v>7</v>
      </c>
      <c r="F2477" s="80">
        <v>926.4</v>
      </c>
      <c r="G2477" s="80">
        <v>132.34</v>
      </c>
      <c r="H2477" s="80">
        <v>926.4</v>
      </c>
      <c r="I2477" s="80" t="s">
        <v>28</v>
      </c>
      <c r="J2477" s="80" t="s">
        <v>28</v>
      </c>
      <c r="K2477" s="80">
        <v>132.34</v>
      </c>
      <c r="L2477" s="73">
        <f t="shared" si="510"/>
        <v>119.87</v>
      </c>
      <c r="M2477" s="73">
        <f t="shared" si="511"/>
        <v>132.34</v>
      </c>
      <c r="N2477" s="72" t="str">
        <f t="shared" si="512"/>
        <v>0106</v>
      </c>
      <c r="O2477" s="74">
        <f t="shared" si="513"/>
        <v>0</v>
      </c>
      <c r="P2477" s="72">
        <f t="shared" si="514"/>
        <v>0</v>
      </c>
      <c r="Q2477" s="74">
        <f t="shared" si="515"/>
        <v>7</v>
      </c>
      <c r="R2477" s="72" t="str">
        <f t="shared" si="516"/>
        <v/>
      </c>
      <c r="S2477" s="72" t="str">
        <f t="shared" si="517"/>
        <v/>
      </c>
      <c r="AT2477" s="20">
        <f t="shared" si="518"/>
        <v>-10788.300000000001</v>
      </c>
    </row>
    <row r="2478" spans="1:46" ht="33.75">
      <c r="A2478" s="54">
        <v>8001</v>
      </c>
      <c r="B2478" s="54" t="s">
        <v>49</v>
      </c>
      <c r="C2478" s="58" t="s">
        <v>2445</v>
      </c>
      <c r="D2478" s="79">
        <v>7</v>
      </c>
      <c r="E2478" s="79">
        <v>7</v>
      </c>
      <c r="F2478" s="80">
        <v>926.4</v>
      </c>
      <c r="G2478" s="80">
        <v>132.34</v>
      </c>
      <c r="H2478" s="80">
        <v>926.4</v>
      </c>
      <c r="I2478" s="80" t="s">
        <v>28</v>
      </c>
      <c r="J2478" s="80" t="s">
        <v>28</v>
      </c>
      <c r="K2478" s="80">
        <v>132.34</v>
      </c>
      <c r="L2478" s="73">
        <f t="shared" si="510"/>
        <v>119.87</v>
      </c>
      <c r="M2478" s="73">
        <f t="shared" si="511"/>
        <v>132.34</v>
      </c>
      <c r="N2478" s="72" t="str">
        <f t="shared" si="512"/>
        <v>0106</v>
      </c>
      <c r="O2478" s="74">
        <f t="shared" si="513"/>
        <v>0</v>
      </c>
      <c r="P2478" s="72">
        <f t="shared" si="514"/>
        <v>0</v>
      </c>
      <c r="Q2478" s="74">
        <f t="shared" si="515"/>
        <v>7</v>
      </c>
      <c r="R2478" s="72" t="str">
        <f t="shared" si="516"/>
        <v/>
      </c>
      <c r="S2478" s="72" t="str">
        <f t="shared" si="517"/>
        <v/>
      </c>
      <c r="AT2478" s="20">
        <f t="shared" si="518"/>
        <v>-10788.300000000001</v>
      </c>
    </row>
    <row r="2479" spans="1:46" ht="33.75">
      <c r="A2479" s="54">
        <v>8001</v>
      </c>
      <c r="B2479" s="54" t="s">
        <v>67</v>
      </c>
      <c r="C2479" s="58" t="s">
        <v>2445</v>
      </c>
      <c r="D2479" s="79">
        <v>7</v>
      </c>
      <c r="E2479" s="79">
        <v>7</v>
      </c>
      <c r="F2479" s="80">
        <v>926.4</v>
      </c>
      <c r="G2479" s="80">
        <v>132.34</v>
      </c>
      <c r="H2479" s="80">
        <v>926.4</v>
      </c>
      <c r="I2479" s="80" t="s">
        <v>28</v>
      </c>
      <c r="J2479" s="80" t="s">
        <v>28</v>
      </c>
      <c r="K2479" s="80">
        <v>132.34</v>
      </c>
      <c r="L2479" s="73">
        <f t="shared" si="510"/>
        <v>119.8</v>
      </c>
      <c r="M2479" s="73">
        <f t="shared" si="511"/>
        <v>132.34</v>
      </c>
      <c r="N2479" s="72" t="str">
        <f t="shared" si="512"/>
        <v>0106</v>
      </c>
      <c r="O2479" s="74">
        <f t="shared" si="513"/>
        <v>0</v>
      </c>
      <c r="P2479" s="72">
        <f t="shared" si="514"/>
        <v>0</v>
      </c>
      <c r="Q2479" s="74">
        <f t="shared" si="515"/>
        <v>7</v>
      </c>
      <c r="R2479" s="72" t="str">
        <f t="shared" si="516"/>
        <v/>
      </c>
      <c r="S2479" s="72" t="str">
        <f t="shared" si="517"/>
        <v/>
      </c>
      <c r="AT2479" s="20">
        <f t="shared" si="518"/>
        <v>-10782</v>
      </c>
    </row>
    <row r="2480" spans="1:46" ht="33.75">
      <c r="A2480" s="54">
        <v>8001</v>
      </c>
      <c r="B2480" s="54" t="s">
        <v>65</v>
      </c>
      <c r="C2480" s="58" t="s">
        <v>2445</v>
      </c>
      <c r="D2480" s="79">
        <v>7</v>
      </c>
      <c r="E2480" s="79">
        <v>7</v>
      </c>
      <c r="F2480" s="80">
        <v>926.4</v>
      </c>
      <c r="G2480" s="80">
        <v>132.34</v>
      </c>
      <c r="H2480" s="80">
        <v>926.4</v>
      </c>
      <c r="I2480" s="80" t="s">
        <v>28</v>
      </c>
      <c r="J2480" s="80" t="s">
        <v>28</v>
      </c>
      <c r="K2480" s="80">
        <v>132.34</v>
      </c>
      <c r="L2480" s="73">
        <f t="shared" si="510"/>
        <v>119.8</v>
      </c>
      <c r="M2480" s="73">
        <f t="shared" si="511"/>
        <v>132.34</v>
      </c>
      <c r="N2480" s="72" t="str">
        <f t="shared" si="512"/>
        <v>0106</v>
      </c>
      <c r="O2480" s="74">
        <f t="shared" si="513"/>
        <v>0</v>
      </c>
      <c r="P2480" s="72">
        <f t="shared" si="514"/>
        <v>0</v>
      </c>
      <c r="Q2480" s="74">
        <f t="shared" si="515"/>
        <v>7</v>
      </c>
      <c r="R2480" s="72" t="str">
        <f t="shared" si="516"/>
        <v/>
      </c>
      <c r="S2480" s="72" t="str">
        <f t="shared" si="517"/>
        <v/>
      </c>
      <c r="AT2480" s="20">
        <f t="shared" si="518"/>
        <v>-10782</v>
      </c>
    </row>
    <row r="2481" spans="1:46" ht="33.75">
      <c r="A2481" s="54">
        <v>8001</v>
      </c>
      <c r="B2481" s="54" t="s">
        <v>47</v>
      </c>
      <c r="C2481" s="58" t="s">
        <v>2445</v>
      </c>
      <c r="D2481" s="79">
        <v>7</v>
      </c>
      <c r="E2481" s="79">
        <v>7</v>
      </c>
      <c r="F2481" s="80">
        <v>926.4</v>
      </c>
      <c r="G2481" s="80">
        <v>132.34</v>
      </c>
      <c r="H2481" s="80">
        <v>926.4</v>
      </c>
      <c r="I2481" s="80" t="s">
        <v>28</v>
      </c>
      <c r="J2481" s="80" t="s">
        <v>28</v>
      </c>
      <c r="K2481" s="80">
        <v>132.34</v>
      </c>
      <c r="L2481" s="73">
        <f t="shared" si="510"/>
        <v>119.87</v>
      </c>
      <c r="M2481" s="73">
        <f t="shared" si="511"/>
        <v>132.34</v>
      </c>
      <c r="N2481" s="72" t="str">
        <f t="shared" si="512"/>
        <v>0106</v>
      </c>
      <c r="O2481" s="74">
        <f t="shared" si="513"/>
        <v>0</v>
      </c>
      <c r="P2481" s="72">
        <f t="shared" si="514"/>
        <v>0</v>
      </c>
      <c r="Q2481" s="74">
        <f t="shared" si="515"/>
        <v>7</v>
      </c>
      <c r="R2481" s="72" t="str">
        <f t="shared" si="516"/>
        <v/>
      </c>
      <c r="S2481" s="72" t="str">
        <f t="shared" si="517"/>
        <v/>
      </c>
      <c r="AT2481" s="20">
        <f t="shared" si="518"/>
        <v>-10788.300000000001</v>
      </c>
    </row>
    <row r="2482" spans="1:46" ht="33.75">
      <c r="A2482" s="54">
        <v>8001</v>
      </c>
      <c r="B2482" s="54" t="s">
        <v>39</v>
      </c>
      <c r="C2482" s="58" t="s">
        <v>2445</v>
      </c>
      <c r="D2482" s="79">
        <v>7</v>
      </c>
      <c r="E2482" s="79">
        <v>7</v>
      </c>
      <c r="F2482" s="80">
        <v>926.4</v>
      </c>
      <c r="G2482" s="80">
        <v>132.34</v>
      </c>
      <c r="H2482" s="80">
        <v>926.4</v>
      </c>
      <c r="I2482" s="80" t="s">
        <v>28</v>
      </c>
      <c r="J2482" s="80" t="s">
        <v>28</v>
      </c>
      <c r="K2482" s="80">
        <v>132.34</v>
      </c>
      <c r="L2482" s="73">
        <f t="shared" si="510"/>
        <v>151</v>
      </c>
      <c r="M2482" s="73">
        <f t="shared" si="511"/>
        <v>132.34</v>
      </c>
      <c r="N2482" s="72" t="str">
        <f t="shared" si="512"/>
        <v>0106</v>
      </c>
      <c r="O2482" s="74">
        <f t="shared" si="513"/>
        <v>0</v>
      </c>
      <c r="P2482" s="72">
        <f t="shared" si="514"/>
        <v>0</v>
      </c>
      <c r="Q2482" s="74">
        <f t="shared" si="515"/>
        <v>7</v>
      </c>
      <c r="R2482" s="72" t="str">
        <f t="shared" si="516"/>
        <v/>
      </c>
      <c r="S2482" s="72" t="str">
        <f t="shared" si="517"/>
        <v/>
      </c>
      <c r="AT2482" s="20">
        <f t="shared" si="518"/>
        <v>-13590</v>
      </c>
    </row>
    <row r="2483" spans="1:46" ht="33.75">
      <c r="A2483" s="54">
        <v>8001</v>
      </c>
      <c r="B2483" s="54" t="s">
        <v>34</v>
      </c>
      <c r="C2483" s="58" t="s">
        <v>2445</v>
      </c>
      <c r="D2483" s="79">
        <v>7</v>
      </c>
      <c r="E2483" s="79">
        <v>7</v>
      </c>
      <c r="F2483" s="80">
        <v>926.4</v>
      </c>
      <c r="G2483" s="80">
        <v>132.34</v>
      </c>
      <c r="H2483" s="80">
        <v>926.4</v>
      </c>
      <c r="I2483" s="80" t="s">
        <v>28</v>
      </c>
      <c r="J2483" s="80" t="s">
        <v>28</v>
      </c>
      <c r="K2483" s="80">
        <v>132.34</v>
      </c>
      <c r="L2483" s="73">
        <f t="shared" si="510"/>
        <v>151</v>
      </c>
      <c r="M2483" s="73">
        <f t="shared" si="511"/>
        <v>132.34</v>
      </c>
      <c r="N2483" s="72" t="str">
        <f t="shared" si="512"/>
        <v>0106</v>
      </c>
      <c r="O2483" s="74">
        <f t="shared" si="513"/>
        <v>0</v>
      </c>
      <c r="P2483" s="72">
        <f t="shared" si="514"/>
        <v>0</v>
      </c>
      <c r="Q2483" s="74">
        <f t="shared" si="515"/>
        <v>7</v>
      </c>
      <c r="R2483" s="72" t="str">
        <f t="shared" si="516"/>
        <v/>
      </c>
      <c r="S2483" s="72" t="str">
        <f t="shared" si="517"/>
        <v/>
      </c>
      <c r="AT2483" s="20">
        <f t="shared" si="518"/>
        <v>-13590</v>
      </c>
    </row>
    <row r="2484" spans="1:46" ht="33.75">
      <c r="A2484" s="54">
        <v>8001</v>
      </c>
      <c r="B2484" s="54" t="s">
        <v>32</v>
      </c>
      <c r="C2484" s="58" t="s">
        <v>2445</v>
      </c>
      <c r="D2484" s="79">
        <v>7</v>
      </c>
      <c r="E2484" s="79">
        <v>7</v>
      </c>
      <c r="F2484" s="80">
        <v>926.4</v>
      </c>
      <c r="G2484" s="80">
        <v>132.34</v>
      </c>
      <c r="H2484" s="80">
        <v>926.4</v>
      </c>
      <c r="I2484" s="80" t="s">
        <v>28</v>
      </c>
      <c r="J2484" s="80" t="s">
        <v>28</v>
      </c>
      <c r="K2484" s="80">
        <v>132.34</v>
      </c>
      <c r="L2484" s="73">
        <f t="shared" si="510"/>
        <v>151</v>
      </c>
      <c r="M2484" s="73">
        <f t="shared" si="511"/>
        <v>132.34</v>
      </c>
      <c r="N2484" s="72" t="str">
        <f t="shared" si="512"/>
        <v>0106</v>
      </c>
      <c r="O2484" s="74">
        <f t="shared" si="513"/>
        <v>0</v>
      </c>
      <c r="P2484" s="72">
        <f t="shared" si="514"/>
        <v>0</v>
      </c>
      <c r="Q2484" s="74">
        <f t="shared" si="515"/>
        <v>7</v>
      </c>
      <c r="R2484" s="72" t="str">
        <f t="shared" si="516"/>
        <v/>
      </c>
      <c r="S2484" s="72" t="str">
        <f t="shared" si="517"/>
        <v/>
      </c>
      <c r="AT2484" s="20">
        <f t="shared" si="518"/>
        <v>-13590</v>
      </c>
    </row>
    <row r="2485" spans="1:46" ht="33.75">
      <c r="A2485" s="54">
        <v>8001</v>
      </c>
      <c r="B2485" s="54" t="s">
        <v>63</v>
      </c>
      <c r="C2485" s="58" t="s">
        <v>2445</v>
      </c>
      <c r="D2485" s="79">
        <v>7</v>
      </c>
      <c r="E2485" s="79">
        <v>7</v>
      </c>
      <c r="F2485" s="80">
        <v>926.4</v>
      </c>
      <c r="G2485" s="80">
        <v>132.34</v>
      </c>
      <c r="H2485" s="80">
        <v>926.4</v>
      </c>
      <c r="I2485" s="80" t="s">
        <v>28</v>
      </c>
      <c r="J2485" s="80" t="s">
        <v>28</v>
      </c>
      <c r="K2485" s="80">
        <v>132.34</v>
      </c>
      <c r="L2485" s="73">
        <f t="shared" si="510"/>
        <v>119.8</v>
      </c>
      <c r="M2485" s="73">
        <f t="shared" si="511"/>
        <v>132.34</v>
      </c>
      <c r="N2485" s="72" t="str">
        <f t="shared" si="512"/>
        <v>0106</v>
      </c>
      <c r="O2485" s="74">
        <f t="shared" si="513"/>
        <v>0</v>
      </c>
      <c r="P2485" s="72">
        <f t="shared" si="514"/>
        <v>0</v>
      </c>
      <c r="Q2485" s="74">
        <f t="shared" si="515"/>
        <v>7</v>
      </c>
      <c r="R2485" s="72" t="str">
        <f t="shared" si="516"/>
        <v/>
      </c>
      <c r="S2485" s="72" t="str">
        <f t="shared" si="517"/>
        <v/>
      </c>
      <c r="AT2485" s="20">
        <f t="shared" si="518"/>
        <v>-10782</v>
      </c>
    </row>
    <row r="2486" spans="1:46" ht="33.75">
      <c r="A2486" s="54">
        <v>8002</v>
      </c>
      <c r="B2486" s="54" t="s">
        <v>101</v>
      </c>
      <c r="C2486" s="58" t="s">
        <v>2446</v>
      </c>
      <c r="D2486" s="79">
        <v>7</v>
      </c>
      <c r="E2486" s="79">
        <v>7</v>
      </c>
      <c r="F2486" s="80">
        <v>1084.5</v>
      </c>
      <c r="G2486" s="80">
        <v>154.93</v>
      </c>
      <c r="H2486" s="80">
        <v>1084.5</v>
      </c>
      <c r="I2486" s="80" t="s">
        <v>28</v>
      </c>
      <c r="J2486" s="80" t="s">
        <v>28</v>
      </c>
      <c r="K2486" s="80">
        <v>154.93</v>
      </c>
      <c r="L2486" s="73">
        <f t="shared" si="510"/>
        <v>120</v>
      </c>
      <c r="M2486" s="73">
        <f t="shared" si="511"/>
        <v>154.93</v>
      </c>
      <c r="N2486" s="72" t="str">
        <f t="shared" si="512"/>
        <v>0109</v>
      </c>
      <c r="O2486" s="74">
        <f t="shared" si="513"/>
        <v>0</v>
      </c>
      <c r="P2486" s="72">
        <f t="shared" si="514"/>
        <v>0</v>
      </c>
      <c r="Q2486" s="74">
        <f t="shared" si="515"/>
        <v>7</v>
      </c>
      <c r="R2486" s="72" t="str">
        <f t="shared" si="516"/>
        <v/>
      </c>
      <c r="S2486" s="72" t="str">
        <f t="shared" si="517"/>
        <v/>
      </c>
      <c r="AT2486" s="20">
        <f t="shared" si="518"/>
        <v>-10800</v>
      </c>
    </row>
    <row r="2487" spans="1:46" ht="33.75">
      <c r="A2487" s="54">
        <v>8002</v>
      </c>
      <c r="B2487" s="54" t="s">
        <v>99</v>
      </c>
      <c r="C2487" s="58" t="s">
        <v>2446</v>
      </c>
      <c r="D2487" s="79">
        <v>7</v>
      </c>
      <c r="E2487" s="79">
        <v>7</v>
      </c>
      <c r="F2487" s="80">
        <v>1084.5</v>
      </c>
      <c r="G2487" s="80">
        <v>154.93</v>
      </c>
      <c r="H2487" s="80">
        <v>1084.5</v>
      </c>
      <c r="I2487" s="80" t="s">
        <v>28</v>
      </c>
      <c r="J2487" s="80" t="s">
        <v>28</v>
      </c>
      <c r="K2487" s="80">
        <v>154.93</v>
      </c>
      <c r="L2487" s="73">
        <f t="shared" si="510"/>
        <v>120</v>
      </c>
      <c r="M2487" s="73">
        <f t="shared" si="511"/>
        <v>154.93</v>
      </c>
      <c r="N2487" s="72" t="str">
        <f t="shared" si="512"/>
        <v>0109</v>
      </c>
      <c r="O2487" s="74">
        <f t="shared" si="513"/>
        <v>0</v>
      </c>
      <c r="P2487" s="72">
        <f t="shared" si="514"/>
        <v>0</v>
      </c>
      <c r="Q2487" s="74">
        <f t="shared" si="515"/>
        <v>7</v>
      </c>
      <c r="R2487" s="72" t="str">
        <f t="shared" si="516"/>
        <v/>
      </c>
      <c r="S2487" s="72" t="str">
        <f t="shared" si="517"/>
        <v/>
      </c>
      <c r="AT2487" s="20">
        <f t="shared" si="518"/>
        <v>-10800</v>
      </c>
    </row>
    <row r="2488" spans="1:46" ht="33.75">
      <c r="A2488" s="54">
        <v>8002</v>
      </c>
      <c r="B2488" s="54" t="s">
        <v>97</v>
      </c>
      <c r="C2488" s="58" t="s">
        <v>2446</v>
      </c>
      <c r="D2488" s="79">
        <v>7</v>
      </c>
      <c r="E2488" s="79">
        <v>7</v>
      </c>
      <c r="F2488" s="80">
        <v>1084.5</v>
      </c>
      <c r="G2488" s="80">
        <v>154.93</v>
      </c>
      <c r="H2488" s="80">
        <v>1084.5</v>
      </c>
      <c r="I2488" s="80" t="s">
        <v>28</v>
      </c>
      <c r="J2488" s="80" t="s">
        <v>28</v>
      </c>
      <c r="K2488" s="80">
        <v>154.93</v>
      </c>
      <c r="L2488" s="73">
        <f t="shared" si="510"/>
        <v>120</v>
      </c>
      <c r="M2488" s="73">
        <f t="shared" si="511"/>
        <v>154.93</v>
      </c>
      <c r="N2488" s="72" t="str">
        <f t="shared" si="512"/>
        <v>0109</v>
      </c>
      <c r="O2488" s="74">
        <f t="shared" si="513"/>
        <v>0</v>
      </c>
      <c r="P2488" s="72">
        <f t="shared" si="514"/>
        <v>0</v>
      </c>
      <c r="Q2488" s="74">
        <f t="shared" si="515"/>
        <v>7</v>
      </c>
      <c r="R2488" s="72" t="str">
        <f t="shared" si="516"/>
        <v/>
      </c>
      <c r="S2488" s="72" t="str">
        <f t="shared" si="517"/>
        <v/>
      </c>
      <c r="AT2488" s="20">
        <f t="shared" si="518"/>
        <v>-10800</v>
      </c>
    </row>
    <row r="2489" spans="1:46" ht="33.75">
      <c r="A2489" s="54">
        <v>8002</v>
      </c>
      <c r="B2489" s="54" t="s">
        <v>95</v>
      </c>
      <c r="C2489" s="58" t="s">
        <v>2446</v>
      </c>
      <c r="D2489" s="79">
        <v>7</v>
      </c>
      <c r="E2489" s="79">
        <v>7</v>
      </c>
      <c r="F2489" s="80">
        <v>1084.5</v>
      </c>
      <c r="G2489" s="80">
        <v>154.93</v>
      </c>
      <c r="H2489" s="80">
        <v>1084.5</v>
      </c>
      <c r="I2489" s="80" t="s">
        <v>28</v>
      </c>
      <c r="J2489" s="80" t="s">
        <v>28</v>
      </c>
      <c r="K2489" s="80">
        <v>154.93</v>
      </c>
      <c r="L2489" s="73">
        <f t="shared" si="510"/>
        <v>140.49</v>
      </c>
      <c r="M2489" s="73">
        <f t="shared" si="511"/>
        <v>154.93</v>
      </c>
      <c r="N2489" s="72" t="str">
        <f t="shared" si="512"/>
        <v>0109</v>
      </c>
      <c r="O2489" s="74">
        <f t="shared" si="513"/>
        <v>0</v>
      </c>
      <c r="P2489" s="72">
        <f t="shared" si="514"/>
        <v>0</v>
      </c>
      <c r="Q2489" s="74">
        <f t="shared" si="515"/>
        <v>7</v>
      </c>
      <c r="R2489" s="72" t="str">
        <f t="shared" si="516"/>
        <v/>
      </c>
      <c r="S2489" s="72" t="str">
        <f t="shared" si="517"/>
        <v/>
      </c>
      <c r="AT2489" s="20">
        <f t="shared" si="518"/>
        <v>-12644.1</v>
      </c>
    </row>
    <row r="2490" spans="1:46" ht="33.75">
      <c r="A2490" s="54">
        <v>8002</v>
      </c>
      <c r="B2490" s="54" t="s">
        <v>93</v>
      </c>
      <c r="C2490" s="58" t="s">
        <v>2446</v>
      </c>
      <c r="D2490" s="79">
        <v>7</v>
      </c>
      <c r="E2490" s="79">
        <v>7</v>
      </c>
      <c r="F2490" s="80">
        <v>1084.5</v>
      </c>
      <c r="G2490" s="80">
        <v>154.93</v>
      </c>
      <c r="H2490" s="80">
        <v>1084.5</v>
      </c>
      <c r="I2490" s="80" t="s">
        <v>28</v>
      </c>
      <c r="J2490" s="80" t="s">
        <v>28</v>
      </c>
      <c r="K2490" s="80">
        <v>154.93</v>
      </c>
      <c r="L2490" s="73">
        <f t="shared" si="510"/>
        <v>140.49</v>
      </c>
      <c r="M2490" s="73">
        <f t="shared" si="511"/>
        <v>154.93</v>
      </c>
      <c r="N2490" s="72" t="str">
        <f t="shared" si="512"/>
        <v>0109</v>
      </c>
      <c r="O2490" s="74">
        <f t="shared" si="513"/>
        <v>0</v>
      </c>
      <c r="P2490" s="72">
        <f t="shared" si="514"/>
        <v>0</v>
      </c>
      <c r="Q2490" s="74">
        <f t="shared" si="515"/>
        <v>7</v>
      </c>
      <c r="R2490" s="72" t="str">
        <f t="shared" si="516"/>
        <v/>
      </c>
      <c r="S2490" s="72" t="str">
        <f t="shared" si="517"/>
        <v/>
      </c>
      <c r="AT2490" s="20">
        <f t="shared" si="518"/>
        <v>-12644.1</v>
      </c>
    </row>
    <row r="2491" spans="1:46" ht="33.75">
      <c r="A2491" s="54">
        <v>8002</v>
      </c>
      <c r="B2491" s="54" t="s">
        <v>91</v>
      </c>
      <c r="C2491" s="58" t="s">
        <v>2446</v>
      </c>
      <c r="D2491" s="79">
        <v>7</v>
      </c>
      <c r="E2491" s="79">
        <v>7</v>
      </c>
      <c r="F2491" s="80">
        <v>1084.5</v>
      </c>
      <c r="G2491" s="80">
        <v>154.93</v>
      </c>
      <c r="H2491" s="80">
        <v>1084.5</v>
      </c>
      <c r="I2491" s="80" t="s">
        <v>28</v>
      </c>
      <c r="J2491" s="80" t="s">
        <v>28</v>
      </c>
      <c r="K2491" s="80">
        <v>154.93</v>
      </c>
      <c r="L2491" s="73">
        <f t="shared" si="510"/>
        <v>140.49</v>
      </c>
      <c r="M2491" s="73">
        <f t="shared" si="511"/>
        <v>154.93</v>
      </c>
      <c r="N2491" s="72" t="str">
        <f t="shared" si="512"/>
        <v>0109</v>
      </c>
      <c r="O2491" s="74">
        <f t="shared" si="513"/>
        <v>0</v>
      </c>
      <c r="P2491" s="72">
        <f t="shared" si="514"/>
        <v>0</v>
      </c>
      <c r="Q2491" s="74">
        <f t="shared" si="515"/>
        <v>7</v>
      </c>
      <c r="R2491" s="72" t="str">
        <f t="shared" si="516"/>
        <v/>
      </c>
      <c r="S2491" s="72" t="str">
        <f t="shared" si="517"/>
        <v/>
      </c>
      <c r="AT2491" s="20">
        <f t="shared" si="518"/>
        <v>-12644.1</v>
      </c>
    </row>
    <row r="2492" spans="1:46" ht="33.75">
      <c r="A2492" s="54">
        <v>8002</v>
      </c>
      <c r="B2492" s="54" t="s">
        <v>89</v>
      </c>
      <c r="C2492" s="58" t="s">
        <v>2446</v>
      </c>
      <c r="D2492" s="79">
        <v>7</v>
      </c>
      <c r="E2492" s="79">
        <v>7</v>
      </c>
      <c r="F2492" s="80">
        <v>1084.5</v>
      </c>
      <c r="G2492" s="80">
        <v>154.93</v>
      </c>
      <c r="H2492" s="80">
        <v>1084.5</v>
      </c>
      <c r="I2492" s="80" t="s">
        <v>28</v>
      </c>
      <c r="J2492" s="80" t="s">
        <v>28</v>
      </c>
      <c r="K2492" s="80">
        <v>154.93</v>
      </c>
      <c r="L2492" s="73">
        <f t="shared" si="510"/>
        <v>140.49</v>
      </c>
      <c r="M2492" s="73">
        <f t="shared" si="511"/>
        <v>154.93</v>
      </c>
      <c r="N2492" s="72" t="str">
        <f t="shared" si="512"/>
        <v>0109</v>
      </c>
      <c r="O2492" s="74">
        <f t="shared" si="513"/>
        <v>0</v>
      </c>
      <c r="P2492" s="72">
        <f t="shared" si="514"/>
        <v>0</v>
      </c>
      <c r="Q2492" s="74">
        <f t="shared" si="515"/>
        <v>7</v>
      </c>
      <c r="R2492" s="72" t="str">
        <f t="shared" si="516"/>
        <v/>
      </c>
      <c r="S2492" s="72" t="str">
        <f t="shared" si="517"/>
        <v/>
      </c>
      <c r="AT2492" s="20">
        <f t="shared" si="518"/>
        <v>-12644.1</v>
      </c>
    </row>
    <row r="2493" spans="1:46" ht="33.75">
      <c r="A2493" s="54">
        <v>8002</v>
      </c>
      <c r="B2493" s="54" t="s">
        <v>87</v>
      </c>
      <c r="C2493" s="58" t="s">
        <v>2446</v>
      </c>
      <c r="D2493" s="79">
        <v>7</v>
      </c>
      <c r="E2493" s="79">
        <v>7</v>
      </c>
      <c r="F2493" s="80">
        <v>1084.5</v>
      </c>
      <c r="G2493" s="80">
        <v>154.93</v>
      </c>
      <c r="H2493" s="80">
        <v>1084.5</v>
      </c>
      <c r="I2493" s="80" t="s">
        <v>28</v>
      </c>
      <c r="J2493" s="80" t="s">
        <v>28</v>
      </c>
      <c r="K2493" s="80">
        <v>154.93</v>
      </c>
      <c r="L2493" s="73">
        <f t="shared" si="510"/>
        <v>140.49</v>
      </c>
      <c r="M2493" s="73">
        <f t="shared" si="511"/>
        <v>154.93</v>
      </c>
      <c r="N2493" s="72" t="str">
        <f t="shared" si="512"/>
        <v>0109</v>
      </c>
      <c r="O2493" s="74">
        <f t="shared" si="513"/>
        <v>0</v>
      </c>
      <c r="P2493" s="72">
        <f t="shared" si="514"/>
        <v>0</v>
      </c>
      <c r="Q2493" s="74">
        <f t="shared" si="515"/>
        <v>7</v>
      </c>
      <c r="R2493" s="72" t="str">
        <f t="shared" si="516"/>
        <v/>
      </c>
      <c r="S2493" s="72" t="str">
        <f t="shared" si="517"/>
        <v/>
      </c>
      <c r="AT2493" s="20">
        <f t="shared" si="518"/>
        <v>-12644.1</v>
      </c>
    </row>
    <row r="2494" spans="1:46" ht="33.75">
      <c r="A2494" s="54">
        <v>8002</v>
      </c>
      <c r="B2494" s="54" t="s">
        <v>85</v>
      </c>
      <c r="C2494" s="58" t="s">
        <v>2446</v>
      </c>
      <c r="D2494" s="79">
        <v>7</v>
      </c>
      <c r="E2494" s="79">
        <v>7</v>
      </c>
      <c r="F2494" s="80">
        <v>1084.5</v>
      </c>
      <c r="G2494" s="80">
        <v>154.93</v>
      </c>
      <c r="H2494" s="80">
        <v>1084.5</v>
      </c>
      <c r="I2494" s="80" t="s">
        <v>28</v>
      </c>
      <c r="J2494" s="80" t="s">
        <v>28</v>
      </c>
      <c r="K2494" s="80">
        <v>154.93</v>
      </c>
      <c r="L2494" s="73">
        <f t="shared" si="510"/>
        <v>140.49</v>
      </c>
      <c r="M2494" s="73">
        <f t="shared" si="511"/>
        <v>154.93</v>
      </c>
      <c r="N2494" s="72" t="str">
        <f t="shared" si="512"/>
        <v>0109</v>
      </c>
      <c r="O2494" s="74">
        <f t="shared" si="513"/>
        <v>0</v>
      </c>
      <c r="P2494" s="72">
        <f t="shared" si="514"/>
        <v>0</v>
      </c>
      <c r="Q2494" s="74">
        <f t="shared" si="515"/>
        <v>7</v>
      </c>
      <c r="R2494" s="72" t="str">
        <f t="shared" si="516"/>
        <v/>
      </c>
      <c r="S2494" s="72" t="str">
        <f t="shared" si="517"/>
        <v/>
      </c>
      <c r="AT2494" s="20">
        <f t="shared" si="518"/>
        <v>-12644.1</v>
      </c>
    </row>
    <row r="2495" spans="1:46" ht="33.75">
      <c r="A2495" s="54">
        <v>8002</v>
      </c>
      <c r="B2495" s="54" t="s">
        <v>83</v>
      </c>
      <c r="C2495" s="58" t="s">
        <v>2446</v>
      </c>
      <c r="D2495" s="79">
        <v>7</v>
      </c>
      <c r="E2495" s="79">
        <v>7</v>
      </c>
      <c r="F2495" s="80">
        <v>1084.5</v>
      </c>
      <c r="G2495" s="80">
        <v>154.93</v>
      </c>
      <c r="H2495" s="80">
        <v>1084.5</v>
      </c>
      <c r="I2495" s="80" t="s">
        <v>28</v>
      </c>
      <c r="J2495" s="80" t="s">
        <v>28</v>
      </c>
      <c r="K2495" s="80">
        <v>154.93</v>
      </c>
      <c r="L2495" s="73">
        <f t="shared" si="510"/>
        <v>187.63</v>
      </c>
      <c r="M2495" s="73">
        <f t="shared" si="511"/>
        <v>154.93</v>
      </c>
      <c r="N2495" s="72" t="str">
        <f t="shared" si="512"/>
        <v>0109</v>
      </c>
      <c r="O2495" s="74">
        <f t="shared" si="513"/>
        <v>0</v>
      </c>
      <c r="P2495" s="72">
        <f t="shared" si="514"/>
        <v>0</v>
      </c>
      <c r="Q2495" s="74">
        <f t="shared" si="515"/>
        <v>7</v>
      </c>
      <c r="R2495" s="72" t="str">
        <f t="shared" si="516"/>
        <v/>
      </c>
      <c r="S2495" s="72" t="str">
        <f t="shared" si="517"/>
        <v/>
      </c>
      <c r="AT2495" s="20">
        <f t="shared" si="518"/>
        <v>-16886.7</v>
      </c>
    </row>
    <row r="2496" spans="1:46" ht="33.75">
      <c r="A2496" s="54">
        <v>8002</v>
      </c>
      <c r="B2496" s="54" t="s">
        <v>81</v>
      </c>
      <c r="C2496" s="58" t="s">
        <v>2446</v>
      </c>
      <c r="D2496" s="79">
        <v>7</v>
      </c>
      <c r="E2496" s="79">
        <v>7</v>
      </c>
      <c r="F2496" s="80">
        <v>1084.5</v>
      </c>
      <c r="G2496" s="80">
        <v>154.93</v>
      </c>
      <c r="H2496" s="80">
        <v>1084.5</v>
      </c>
      <c r="I2496" s="80" t="s">
        <v>28</v>
      </c>
      <c r="J2496" s="80" t="s">
        <v>28</v>
      </c>
      <c r="K2496" s="80">
        <v>154.93</v>
      </c>
      <c r="L2496" s="73">
        <f t="shared" si="510"/>
        <v>187.63</v>
      </c>
      <c r="M2496" s="73">
        <f t="shared" si="511"/>
        <v>154.93</v>
      </c>
      <c r="N2496" s="72" t="str">
        <f t="shared" si="512"/>
        <v>0109</v>
      </c>
      <c r="O2496" s="74">
        <f t="shared" si="513"/>
        <v>0</v>
      </c>
      <c r="P2496" s="72">
        <f t="shared" si="514"/>
        <v>0</v>
      </c>
      <c r="Q2496" s="74">
        <f t="shared" si="515"/>
        <v>7</v>
      </c>
      <c r="R2496" s="72" t="str">
        <f t="shared" si="516"/>
        <v/>
      </c>
      <c r="S2496" s="72" t="str">
        <f t="shared" si="517"/>
        <v/>
      </c>
      <c r="AT2496" s="20">
        <f t="shared" si="518"/>
        <v>-16886.7</v>
      </c>
    </row>
    <row r="2497" spans="1:46" ht="33.75">
      <c r="A2497" s="54">
        <v>8002</v>
      </c>
      <c r="B2497" s="54" t="s">
        <v>79</v>
      </c>
      <c r="C2497" s="58" t="s">
        <v>2446</v>
      </c>
      <c r="D2497" s="79">
        <v>7</v>
      </c>
      <c r="E2497" s="79">
        <v>7</v>
      </c>
      <c r="F2497" s="80">
        <v>1084.5</v>
      </c>
      <c r="G2497" s="80">
        <v>154.93</v>
      </c>
      <c r="H2497" s="80">
        <v>1084.5</v>
      </c>
      <c r="I2497" s="80" t="s">
        <v>28</v>
      </c>
      <c r="J2497" s="80" t="s">
        <v>28</v>
      </c>
      <c r="K2497" s="80">
        <v>154.93</v>
      </c>
      <c r="L2497" s="73">
        <f t="shared" si="510"/>
        <v>187.63</v>
      </c>
      <c r="M2497" s="73">
        <f t="shared" si="511"/>
        <v>154.93</v>
      </c>
      <c r="N2497" s="72" t="str">
        <f t="shared" si="512"/>
        <v>0109</v>
      </c>
      <c r="O2497" s="74">
        <f t="shared" si="513"/>
        <v>0</v>
      </c>
      <c r="P2497" s="72">
        <f t="shared" si="514"/>
        <v>0</v>
      </c>
      <c r="Q2497" s="74">
        <f t="shared" si="515"/>
        <v>7</v>
      </c>
      <c r="R2497" s="72" t="str">
        <f t="shared" si="516"/>
        <v/>
      </c>
      <c r="S2497" s="72" t="str">
        <f t="shared" si="517"/>
        <v/>
      </c>
      <c r="AT2497" s="20">
        <f t="shared" si="518"/>
        <v>-16886.7</v>
      </c>
    </row>
    <row r="2498" spans="1:46" ht="33.75">
      <c r="A2498" s="54">
        <v>8002</v>
      </c>
      <c r="B2498" s="54" t="s">
        <v>119</v>
      </c>
      <c r="C2498" s="58" t="s">
        <v>2446</v>
      </c>
      <c r="D2498" s="79">
        <v>7</v>
      </c>
      <c r="E2498" s="79">
        <v>7</v>
      </c>
      <c r="F2498" s="80">
        <v>1084.5</v>
      </c>
      <c r="G2498" s="80">
        <v>154.93</v>
      </c>
      <c r="H2498" s="80">
        <v>1084.5</v>
      </c>
      <c r="I2498" s="80" t="s">
        <v>28</v>
      </c>
      <c r="J2498" s="80" t="s">
        <v>28</v>
      </c>
      <c r="K2498" s="80">
        <v>154.93</v>
      </c>
      <c r="L2498" s="73">
        <f t="shared" si="510"/>
        <v>94.88</v>
      </c>
      <c r="M2498" s="73">
        <f t="shared" si="511"/>
        <v>154.93</v>
      </c>
      <c r="N2498" s="72" t="str">
        <f t="shared" si="512"/>
        <v>0109</v>
      </c>
      <c r="O2498" s="74">
        <f t="shared" si="513"/>
        <v>0</v>
      </c>
      <c r="P2498" s="72">
        <f t="shared" si="514"/>
        <v>0</v>
      </c>
      <c r="Q2498" s="74">
        <f t="shared" si="515"/>
        <v>7</v>
      </c>
      <c r="R2498" s="72" t="str">
        <f t="shared" si="516"/>
        <v/>
      </c>
      <c r="S2498" s="72" t="str">
        <f t="shared" si="517"/>
        <v/>
      </c>
      <c r="AT2498" s="20">
        <f t="shared" si="518"/>
        <v>-8539.1999999999989</v>
      </c>
    </row>
    <row r="2499" spans="1:46" ht="33.75">
      <c r="A2499" s="54">
        <v>8002</v>
      </c>
      <c r="B2499" s="54" t="s">
        <v>77</v>
      </c>
      <c r="C2499" s="58" t="s">
        <v>2446</v>
      </c>
      <c r="D2499" s="79">
        <v>7</v>
      </c>
      <c r="E2499" s="79">
        <v>7</v>
      </c>
      <c r="F2499" s="80">
        <v>1084.5</v>
      </c>
      <c r="G2499" s="80">
        <v>154.93</v>
      </c>
      <c r="H2499" s="80">
        <v>1084.5</v>
      </c>
      <c r="I2499" s="80" t="s">
        <v>28</v>
      </c>
      <c r="J2499" s="80" t="s">
        <v>28</v>
      </c>
      <c r="K2499" s="80">
        <v>154.93</v>
      </c>
      <c r="L2499" s="73">
        <f t="shared" si="510"/>
        <v>187.63</v>
      </c>
      <c r="M2499" s="73">
        <f t="shared" si="511"/>
        <v>154.93</v>
      </c>
      <c r="N2499" s="72" t="str">
        <f t="shared" si="512"/>
        <v>0109</v>
      </c>
      <c r="O2499" s="74">
        <f t="shared" si="513"/>
        <v>0</v>
      </c>
      <c r="P2499" s="72">
        <f t="shared" si="514"/>
        <v>0</v>
      </c>
      <c r="Q2499" s="74">
        <f t="shared" si="515"/>
        <v>7</v>
      </c>
      <c r="R2499" s="72" t="str">
        <f t="shared" si="516"/>
        <v/>
      </c>
      <c r="S2499" s="72" t="str">
        <f t="shared" si="517"/>
        <v/>
      </c>
      <c r="AT2499" s="20">
        <f t="shared" si="518"/>
        <v>-16886.7</v>
      </c>
    </row>
    <row r="2500" spans="1:46" ht="33.75">
      <c r="A2500" s="54">
        <v>8002</v>
      </c>
      <c r="B2500" s="54" t="s">
        <v>117</v>
      </c>
      <c r="C2500" s="58" t="s">
        <v>2446</v>
      </c>
      <c r="D2500" s="79">
        <v>7</v>
      </c>
      <c r="E2500" s="79">
        <v>7</v>
      </c>
      <c r="F2500" s="80">
        <v>1084.5</v>
      </c>
      <c r="G2500" s="80">
        <v>154.93</v>
      </c>
      <c r="H2500" s="80">
        <v>1084.5</v>
      </c>
      <c r="I2500" s="80" t="s">
        <v>28</v>
      </c>
      <c r="J2500" s="80" t="s">
        <v>28</v>
      </c>
      <c r="K2500" s="80">
        <v>154.93</v>
      </c>
      <c r="L2500" s="73">
        <f t="shared" ref="L2500:L2563" si="519">IFERROR(VLOOKUP(B2500,$B$1326:$K$2467,6,0),"")</f>
        <v>94.88</v>
      </c>
      <c r="M2500" s="73">
        <f t="shared" ref="M2500:M2563" si="520">IFERROR(VLOOKUP($B2500,$B$2468:$K$3603,6,0),"")</f>
        <v>154.93</v>
      </c>
      <c r="N2500" s="72" t="str">
        <f t="shared" ref="N2500:N2563" si="521">LEFT(B2500,4)</f>
        <v>0109</v>
      </c>
      <c r="O2500" s="74">
        <f t="shared" ref="O2500:O2563" si="522">E2500-D2500</f>
        <v>0</v>
      </c>
      <c r="P2500" s="72">
        <f t="shared" ref="P2500:P2563" si="523">IF(O2500=20,1,0)</f>
        <v>0</v>
      </c>
      <c r="Q2500" s="74">
        <f t="shared" ref="Q2500:Q2563" si="524">D2500</f>
        <v>7</v>
      </c>
      <c r="R2500" s="72" t="str">
        <f t="shared" ref="R2500:R2563" si="525">IF(P2500=1,Q2500+7,"")</f>
        <v/>
      </c>
      <c r="S2500" s="72" t="str">
        <f t="shared" ref="S2500:S2563" si="526">IF(P2500=1,Q2500+14,"")</f>
        <v/>
      </c>
      <c r="AT2500" s="20">
        <f t="shared" si="518"/>
        <v>-8539.1999999999989</v>
      </c>
    </row>
    <row r="2501" spans="1:46" ht="33.75">
      <c r="A2501" s="54">
        <v>8002</v>
      </c>
      <c r="B2501" s="54" t="s">
        <v>115</v>
      </c>
      <c r="C2501" s="58" t="s">
        <v>2446</v>
      </c>
      <c r="D2501" s="79">
        <v>7</v>
      </c>
      <c r="E2501" s="79">
        <v>7</v>
      </c>
      <c r="F2501" s="80">
        <v>1084.5</v>
      </c>
      <c r="G2501" s="80">
        <v>154.93</v>
      </c>
      <c r="H2501" s="80">
        <v>1084.5</v>
      </c>
      <c r="I2501" s="80" t="s">
        <v>28</v>
      </c>
      <c r="J2501" s="80" t="s">
        <v>28</v>
      </c>
      <c r="K2501" s="80">
        <v>154.93</v>
      </c>
      <c r="L2501" s="73">
        <f t="shared" si="519"/>
        <v>94.88</v>
      </c>
      <c r="M2501" s="73">
        <f t="shared" si="520"/>
        <v>154.93</v>
      </c>
      <c r="N2501" s="72" t="str">
        <f t="shared" si="521"/>
        <v>0109</v>
      </c>
      <c r="O2501" s="74">
        <f t="shared" si="522"/>
        <v>0</v>
      </c>
      <c r="P2501" s="72">
        <f t="shared" si="523"/>
        <v>0</v>
      </c>
      <c r="Q2501" s="74">
        <f t="shared" si="524"/>
        <v>7</v>
      </c>
      <c r="R2501" s="72" t="str">
        <f t="shared" si="525"/>
        <v/>
      </c>
      <c r="S2501" s="72" t="str">
        <f t="shared" si="526"/>
        <v/>
      </c>
      <c r="AT2501" s="20">
        <f t="shared" si="518"/>
        <v>-8539.1999999999989</v>
      </c>
    </row>
    <row r="2502" spans="1:46" ht="33.75">
      <c r="A2502" s="54">
        <v>8002</v>
      </c>
      <c r="B2502" s="54" t="s">
        <v>113</v>
      </c>
      <c r="C2502" s="58" t="s">
        <v>2446</v>
      </c>
      <c r="D2502" s="79">
        <v>7</v>
      </c>
      <c r="E2502" s="79">
        <v>7</v>
      </c>
      <c r="F2502" s="80">
        <v>1084.5</v>
      </c>
      <c r="G2502" s="80">
        <v>154.93</v>
      </c>
      <c r="H2502" s="80">
        <v>1084.5</v>
      </c>
      <c r="I2502" s="80" t="s">
        <v>28</v>
      </c>
      <c r="J2502" s="80" t="s">
        <v>28</v>
      </c>
      <c r="K2502" s="80">
        <v>154.93</v>
      </c>
      <c r="L2502" s="73">
        <f t="shared" si="519"/>
        <v>94.88</v>
      </c>
      <c r="M2502" s="73">
        <f t="shared" si="520"/>
        <v>154.93</v>
      </c>
      <c r="N2502" s="72" t="str">
        <f t="shared" si="521"/>
        <v>0109</v>
      </c>
      <c r="O2502" s="74">
        <f t="shared" si="522"/>
        <v>0</v>
      </c>
      <c r="P2502" s="72">
        <f t="shared" si="523"/>
        <v>0</v>
      </c>
      <c r="Q2502" s="74">
        <f t="shared" si="524"/>
        <v>7</v>
      </c>
      <c r="R2502" s="72" t="str">
        <f t="shared" si="525"/>
        <v/>
      </c>
      <c r="S2502" s="72" t="str">
        <f t="shared" si="526"/>
        <v/>
      </c>
      <c r="AT2502" s="20">
        <f t="shared" si="518"/>
        <v>-8539.1999999999989</v>
      </c>
    </row>
    <row r="2503" spans="1:46" ht="33.75">
      <c r="A2503" s="54">
        <v>8002</v>
      </c>
      <c r="B2503" s="54" t="s">
        <v>111</v>
      </c>
      <c r="C2503" s="58" t="s">
        <v>2446</v>
      </c>
      <c r="D2503" s="79">
        <v>7</v>
      </c>
      <c r="E2503" s="79">
        <v>7</v>
      </c>
      <c r="F2503" s="80">
        <v>1084.5</v>
      </c>
      <c r="G2503" s="80">
        <v>154.93</v>
      </c>
      <c r="H2503" s="80">
        <v>1084.5</v>
      </c>
      <c r="I2503" s="80" t="s">
        <v>28</v>
      </c>
      <c r="J2503" s="80" t="s">
        <v>28</v>
      </c>
      <c r="K2503" s="80">
        <v>154.93</v>
      </c>
      <c r="L2503" s="73">
        <f t="shared" si="519"/>
        <v>94.88</v>
      </c>
      <c r="M2503" s="73">
        <f t="shared" si="520"/>
        <v>154.93</v>
      </c>
      <c r="N2503" s="72" t="str">
        <f t="shared" si="521"/>
        <v>0109</v>
      </c>
      <c r="O2503" s="74">
        <f t="shared" si="522"/>
        <v>0</v>
      </c>
      <c r="P2503" s="72">
        <f t="shared" si="523"/>
        <v>0</v>
      </c>
      <c r="Q2503" s="74">
        <f t="shared" si="524"/>
        <v>7</v>
      </c>
      <c r="R2503" s="72" t="str">
        <f t="shared" si="525"/>
        <v/>
      </c>
      <c r="S2503" s="72" t="str">
        <f t="shared" si="526"/>
        <v/>
      </c>
      <c r="AT2503" s="20">
        <f t="shared" si="518"/>
        <v>-8539.1999999999989</v>
      </c>
    </row>
    <row r="2504" spans="1:46" ht="33.75">
      <c r="A2504" s="54">
        <v>8002</v>
      </c>
      <c r="B2504" s="54" t="s">
        <v>109</v>
      </c>
      <c r="C2504" s="58" t="s">
        <v>2446</v>
      </c>
      <c r="D2504" s="79">
        <v>7</v>
      </c>
      <c r="E2504" s="79">
        <v>7</v>
      </c>
      <c r="F2504" s="80">
        <v>1084.5</v>
      </c>
      <c r="G2504" s="80">
        <v>154.93</v>
      </c>
      <c r="H2504" s="80">
        <v>1084.5</v>
      </c>
      <c r="I2504" s="80" t="s">
        <v>28</v>
      </c>
      <c r="J2504" s="80" t="s">
        <v>28</v>
      </c>
      <c r="K2504" s="80">
        <v>154.93</v>
      </c>
      <c r="L2504" s="73">
        <f t="shared" si="519"/>
        <v>94.88</v>
      </c>
      <c r="M2504" s="73">
        <f t="shared" si="520"/>
        <v>154.93</v>
      </c>
      <c r="N2504" s="72" t="str">
        <f t="shared" si="521"/>
        <v>0109</v>
      </c>
      <c r="O2504" s="74">
        <f t="shared" si="522"/>
        <v>0</v>
      </c>
      <c r="P2504" s="72">
        <f t="shared" si="523"/>
        <v>0</v>
      </c>
      <c r="Q2504" s="74">
        <f t="shared" si="524"/>
        <v>7</v>
      </c>
      <c r="R2504" s="72" t="str">
        <f t="shared" si="525"/>
        <v/>
      </c>
      <c r="S2504" s="72" t="str">
        <f t="shared" si="526"/>
        <v/>
      </c>
      <c r="AT2504" s="20">
        <f t="shared" si="518"/>
        <v>-8539.1999999999989</v>
      </c>
    </row>
    <row r="2505" spans="1:46" ht="33.75">
      <c r="A2505" s="54">
        <v>8002</v>
      </c>
      <c r="B2505" s="54" t="s">
        <v>107</v>
      </c>
      <c r="C2505" s="58" t="s">
        <v>2446</v>
      </c>
      <c r="D2505" s="79">
        <v>7</v>
      </c>
      <c r="E2505" s="79">
        <v>7</v>
      </c>
      <c r="F2505" s="80">
        <v>1084.5</v>
      </c>
      <c r="G2505" s="80">
        <v>154.93</v>
      </c>
      <c r="H2505" s="80">
        <v>1084.5</v>
      </c>
      <c r="I2505" s="80" t="s">
        <v>28</v>
      </c>
      <c r="J2505" s="80" t="s">
        <v>28</v>
      </c>
      <c r="K2505" s="80">
        <v>154.93</v>
      </c>
      <c r="L2505" s="73">
        <f t="shared" si="519"/>
        <v>120</v>
      </c>
      <c r="M2505" s="73">
        <f t="shared" si="520"/>
        <v>154.93</v>
      </c>
      <c r="N2505" s="72" t="str">
        <f t="shared" si="521"/>
        <v>0109</v>
      </c>
      <c r="O2505" s="74">
        <f t="shared" si="522"/>
        <v>0</v>
      </c>
      <c r="P2505" s="72">
        <f t="shared" si="523"/>
        <v>0</v>
      </c>
      <c r="Q2505" s="74">
        <f t="shared" si="524"/>
        <v>7</v>
      </c>
      <c r="R2505" s="72" t="str">
        <f t="shared" si="525"/>
        <v/>
      </c>
      <c r="S2505" s="72" t="str">
        <f t="shared" si="526"/>
        <v/>
      </c>
      <c r="AT2505" s="20">
        <f t="shared" si="518"/>
        <v>-10800</v>
      </c>
    </row>
    <row r="2506" spans="1:46" ht="33.75">
      <c r="A2506" s="54">
        <v>8002</v>
      </c>
      <c r="B2506" s="54" t="s">
        <v>105</v>
      </c>
      <c r="C2506" s="58" t="s">
        <v>2446</v>
      </c>
      <c r="D2506" s="79">
        <v>7</v>
      </c>
      <c r="E2506" s="79">
        <v>7</v>
      </c>
      <c r="F2506" s="80">
        <v>1084.5</v>
      </c>
      <c r="G2506" s="80">
        <v>154.93</v>
      </c>
      <c r="H2506" s="80">
        <v>1084.5</v>
      </c>
      <c r="I2506" s="80" t="s">
        <v>28</v>
      </c>
      <c r="J2506" s="80" t="s">
        <v>28</v>
      </c>
      <c r="K2506" s="80">
        <v>154.93</v>
      </c>
      <c r="L2506" s="73">
        <f t="shared" si="519"/>
        <v>120</v>
      </c>
      <c r="M2506" s="73">
        <f t="shared" si="520"/>
        <v>154.93</v>
      </c>
      <c r="N2506" s="72" t="str">
        <f t="shared" si="521"/>
        <v>0109</v>
      </c>
      <c r="O2506" s="74">
        <f t="shared" si="522"/>
        <v>0</v>
      </c>
      <c r="P2506" s="72">
        <f t="shared" si="523"/>
        <v>0</v>
      </c>
      <c r="Q2506" s="74">
        <f t="shared" si="524"/>
        <v>7</v>
      </c>
      <c r="R2506" s="72" t="str">
        <f t="shared" si="525"/>
        <v/>
      </c>
      <c r="S2506" s="72" t="str">
        <f t="shared" si="526"/>
        <v/>
      </c>
      <c r="AT2506" s="20">
        <f t="shared" si="518"/>
        <v>-10800</v>
      </c>
    </row>
    <row r="2507" spans="1:46" ht="33.75">
      <c r="A2507" s="54">
        <v>8002</v>
      </c>
      <c r="B2507" s="54" t="s">
        <v>103</v>
      </c>
      <c r="C2507" s="58" t="s">
        <v>2446</v>
      </c>
      <c r="D2507" s="79">
        <v>7</v>
      </c>
      <c r="E2507" s="79">
        <v>7</v>
      </c>
      <c r="F2507" s="80">
        <v>1084.5</v>
      </c>
      <c r="G2507" s="80">
        <v>154.93</v>
      </c>
      <c r="H2507" s="80">
        <v>1084.5</v>
      </c>
      <c r="I2507" s="80" t="s">
        <v>28</v>
      </c>
      <c r="J2507" s="80" t="s">
        <v>28</v>
      </c>
      <c r="K2507" s="80">
        <v>154.93</v>
      </c>
      <c r="L2507" s="73">
        <f t="shared" si="519"/>
        <v>120</v>
      </c>
      <c r="M2507" s="73">
        <f t="shared" si="520"/>
        <v>154.93</v>
      </c>
      <c r="N2507" s="72" t="str">
        <f t="shared" si="521"/>
        <v>0109</v>
      </c>
      <c r="O2507" s="74">
        <f t="shared" si="522"/>
        <v>0</v>
      </c>
      <c r="P2507" s="72">
        <f t="shared" si="523"/>
        <v>0</v>
      </c>
      <c r="Q2507" s="74">
        <f t="shared" si="524"/>
        <v>7</v>
      </c>
      <c r="R2507" s="72" t="str">
        <f t="shared" si="525"/>
        <v/>
      </c>
      <c r="S2507" s="72" t="str">
        <f t="shared" si="526"/>
        <v/>
      </c>
      <c r="AT2507" s="20">
        <f t="shared" ref="AT2507:AT2570" si="527">AS2507+(AI2507-90)*L2507</f>
        <v>-10800</v>
      </c>
    </row>
    <row r="2508" spans="1:46" ht="33.75">
      <c r="A2508" s="54">
        <v>8003</v>
      </c>
      <c r="B2508" s="54" t="s">
        <v>167</v>
      </c>
      <c r="C2508" s="58" t="s">
        <v>2447</v>
      </c>
      <c r="D2508" s="79">
        <v>7</v>
      </c>
      <c r="E2508" s="79">
        <v>7</v>
      </c>
      <c r="F2508" s="80">
        <v>887.3</v>
      </c>
      <c r="G2508" s="80">
        <v>126.76</v>
      </c>
      <c r="H2508" s="80">
        <v>887.3</v>
      </c>
      <c r="I2508" s="80" t="s">
        <v>28</v>
      </c>
      <c r="J2508" s="80" t="s">
        <v>28</v>
      </c>
      <c r="K2508" s="80">
        <v>126.76</v>
      </c>
      <c r="L2508" s="73">
        <f t="shared" si="519"/>
        <v>87.07</v>
      </c>
      <c r="M2508" s="73">
        <f t="shared" si="520"/>
        <v>126.76</v>
      </c>
      <c r="N2508" s="72" t="str">
        <f t="shared" si="521"/>
        <v>0115</v>
      </c>
      <c r="O2508" s="74">
        <f t="shared" si="522"/>
        <v>0</v>
      </c>
      <c r="P2508" s="72">
        <f t="shared" si="523"/>
        <v>0</v>
      </c>
      <c r="Q2508" s="74">
        <f t="shared" si="524"/>
        <v>7</v>
      </c>
      <c r="R2508" s="72" t="str">
        <f t="shared" si="525"/>
        <v/>
      </c>
      <c r="S2508" s="72" t="str">
        <f t="shared" si="526"/>
        <v/>
      </c>
      <c r="AT2508" s="20">
        <f t="shared" si="527"/>
        <v>-7836.2999999999993</v>
      </c>
    </row>
    <row r="2509" spans="1:46" ht="33.75">
      <c r="A2509" s="54">
        <v>8003</v>
      </c>
      <c r="B2509" s="54" t="s">
        <v>165</v>
      </c>
      <c r="C2509" s="58" t="s">
        <v>2447</v>
      </c>
      <c r="D2509" s="79">
        <v>7</v>
      </c>
      <c r="E2509" s="79">
        <v>7</v>
      </c>
      <c r="F2509" s="80">
        <v>887.3</v>
      </c>
      <c r="G2509" s="80">
        <v>126.76</v>
      </c>
      <c r="H2509" s="80">
        <v>887.3</v>
      </c>
      <c r="I2509" s="80" t="s">
        <v>28</v>
      </c>
      <c r="J2509" s="80" t="s">
        <v>28</v>
      </c>
      <c r="K2509" s="80">
        <v>126.76</v>
      </c>
      <c r="L2509" s="73">
        <f t="shared" si="519"/>
        <v>87.07</v>
      </c>
      <c r="M2509" s="73">
        <f t="shared" si="520"/>
        <v>126.76</v>
      </c>
      <c r="N2509" s="72" t="str">
        <f t="shared" si="521"/>
        <v>0115</v>
      </c>
      <c r="O2509" s="74">
        <f t="shared" si="522"/>
        <v>0</v>
      </c>
      <c r="P2509" s="72">
        <f t="shared" si="523"/>
        <v>0</v>
      </c>
      <c r="Q2509" s="74">
        <f t="shared" si="524"/>
        <v>7</v>
      </c>
      <c r="R2509" s="72" t="str">
        <f t="shared" si="525"/>
        <v/>
      </c>
      <c r="S2509" s="72" t="str">
        <f t="shared" si="526"/>
        <v/>
      </c>
      <c r="AT2509" s="20">
        <f t="shared" si="527"/>
        <v>-7836.2999999999993</v>
      </c>
    </row>
    <row r="2510" spans="1:46" ht="33.75">
      <c r="A2510" s="54">
        <v>8003</v>
      </c>
      <c r="B2510" s="54" t="s">
        <v>163</v>
      </c>
      <c r="C2510" s="58" t="s">
        <v>2447</v>
      </c>
      <c r="D2510" s="79">
        <v>7</v>
      </c>
      <c r="E2510" s="79">
        <v>7</v>
      </c>
      <c r="F2510" s="80">
        <v>887.3</v>
      </c>
      <c r="G2510" s="80">
        <v>126.76</v>
      </c>
      <c r="H2510" s="80">
        <v>887.3</v>
      </c>
      <c r="I2510" s="80" t="s">
        <v>28</v>
      </c>
      <c r="J2510" s="80" t="s">
        <v>28</v>
      </c>
      <c r="K2510" s="80">
        <v>126.76</v>
      </c>
      <c r="L2510" s="73">
        <f t="shared" si="519"/>
        <v>87.07</v>
      </c>
      <c r="M2510" s="73">
        <f t="shared" si="520"/>
        <v>126.76</v>
      </c>
      <c r="N2510" s="72" t="str">
        <f t="shared" si="521"/>
        <v>0115</v>
      </c>
      <c r="O2510" s="74">
        <f t="shared" si="522"/>
        <v>0</v>
      </c>
      <c r="P2510" s="72">
        <f t="shared" si="523"/>
        <v>0</v>
      </c>
      <c r="Q2510" s="74">
        <f t="shared" si="524"/>
        <v>7</v>
      </c>
      <c r="R2510" s="72" t="str">
        <f t="shared" si="525"/>
        <v/>
      </c>
      <c r="S2510" s="72" t="str">
        <f t="shared" si="526"/>
        <v/>
      </c>
      <c r="AT2510" s="20">
        <f t="shared" si="527"/>
        <v>-7836.2999999999993</v>
      </c>
    </row>
    <row r="2511" spans="1:46" ht="33.75">
      <c r="A2511" s="54">
        <v>8003</v>
      </c>
      <c r="B2511" s="54" t="s">
        <v>161</v>
      </c>
      <c r="C2511" s="58" t="s">
        <v>2447</v>
      </c>
      <c r="D2511" s="79">
        <v>7</v>
      </c>
      <c r="E2511" s="79">
        <v>7</v>
      </c>
      <c r="F2511" s="80">
        <v>887.3</v>
      </c>
      <c r="G2511" s="80">
        <v>126.76</v>
      </c>
      <c r="H2511" s="80">
        <v>887.3</v>
      </c>
      <c r="I2511" s="80" t="s">
        <v>28</v>
      </c>
      <c r="J2511" s="80" t="s">
        <v>28</v>
      </c>
      <c r="K2511" s="80">
        <v>126.76</v>
      </c>
      <c r="L2511" s="73">
        <f t="shared" si="519"/>
        <v>87.07</v>
      </c>
      <c r="M2511" s="73">
        <f t="shared" si="520"/>
        <v>126.76</v>
      </c>
      <c r="N2511" s="72" t="str">
        <f t="shared" si="521"/>
        <v>0115</v>
      </c>
      <c r="O2511" s="74">
        <f t="shared" si="522"/>
        <v>0</v>
      </c>
      <c r="P2511" s="72">
        <f t="shared" si="523"/>
        <v>0</v>
      </c>
      <c r="Q2511" s="74">
        <f t="shared" si="524"/>
        <v>7</v>
      </c>
      <c r="R2511" s="72" t="str">
        <f t="shared" si="525"/>
        <v/>
      </c>
      <c r="S2511" s="72" t="str">
        <f t="shared" si="526"/>
        <v/>
      </c>
      <c r="AT2511" s="20">
        <f t="shared" si="527"/>
        <v>-7836.2999999999993</v>
      </c>
    </row>
    <row r="2512" spans="1:46" ht="33.75">
      <c r="A2512" s="54">
        <v>8003</v>
      </c>
      <c r="B2512" s="54" t="s">
        <v>159</v>
      </c>
      <c r="C2512" s="58" t="s">
        <v>2447</v>
      </c>
      <c r="D2512" s="79">
        <v>7</v>
      </c>
      <c r="E2512" s="79">
        <v>7</v>
      </c>
      <c r="F2512" s="80">
        <v>887.3</v>
      </c>
      <c r="G2512" s="80">
        <v>126.76</v>
      </c>
      <c r="H2512" s="80">
        <v>887.3</v>
      </c>
      <c r="I2512" s="80" t="s">
        <v>28</v>
      </c>
      <c r="J2512" s="80" t="s">
        <v>28</v>
      </c>
      <c r="K2512" s="80">
        <v>126.76</v>
      </c>
      <c r="L2512" s="73">
        <f t="shared" si="519"/>
        <v>87.07</v>
      </c>
      <c r="M2512" s="73">
        <f t="shared" si="520"/>
        <v>126.76</v>
      </c>
      <c r="N2512" s="72" t="str">
        <f t="shared" si="521"/>
        <v>0115</v>
      </c>
      <c r="O2512" s="74">
        <f t="shared" si="522"/>
        <v>0</v>
      </c>
      <c r="P2512" s="72">
        <f t="shared" si="523"/>
        <v>0</v>
      </c>
      <c r="Q2512" s="74">
        <f t="shared" si="524"/>
        <v>7</v>
      </c>
      <c r="R2512" s="72" t="str">
        <f t="shared" si="525"/>
        <v/>
      </c>
      <c r="S2512" s="72" t="str">
        <f t="shared" si="526"/>
        <v/>
      </c>
      <c r="AT2512" s="20">
        <f t="shared" si="527"/>
        <v>-7836.2999999999993</v>
      </c>
    </row>
    <row r="2513" spans="1:46" ht="33.75">
      <c r="A2513" s="54">
        <v>8003</v>
      </c>
      <c r="B2513" s="54" t="s">
        <v>157</v>
      </c>
      <c r="C2513" s="58" t="s">
        <v>2447</v>
      </c>
      <c r="D2513" s="79">
        <v>7</v>
      </c>
      <c r="E2513" s="79">
        <v>7</v>
      </c>
      <c r="F2513" s="80">
        <v>887.3</v>
      </c>
      <c r="G2513" s="80">
        <v>126.76</v>
      </c>
      <c r="H2513" s="80">
        <v>887.3</v>
      </c>
      <c r="I2513" s="80" t="s">
        <v>28</v>
      </c>
      <c r="J2513" s="80" t="s">
        <v>28</v>
      </c>
      <c r="K2513" s="80">
        <v>126.76</v>
      </c>
      <c r="L2513" s="73">
        <f t="shared" si="519"/>
        <v>87.07</v>
      </c>
      <c r="M2513" s="73">
        <f t="shared" si="520"/>
        <v>126.76</v>
      </c>
      <c r="N2513" s="72" t="str">
        <f t="shared" si="521"/>
        <v>0115</v>
      </c>
      <c r="O2513" s="74">
        <f t="shared" si="522"/>
        <v>0</v>
      </c>
      <c r="P2513" s="72">
        <f t="shared" si="523"/>
        <v>0</v>
      </c>
      <c r="Q2513" s="74">
        <f t="shared" si="524"/>
        <v>7</v>
      </c>
      <c r="R2513" s="72" t="str">
        <f t="shared" si="525"/>
        <v/>
      </c>
      <c r="S2513" s="72" t="str">
        <f t="shared" si="526"/>
        <v/>
      </c>
      <c r="AT2513" s="20">
        <f t="shared" si="527"/>
        <v>-7836.2999999999993</v>
      </c>
    </row>
    <row r="2514" spans="1:46" ht="33.75">
      <c r="A2514" s="54">
        <v>8003</v>
      </c>
      <c r="B2514" s="54" t="s">
        <v>155</v>
      </c>
      <c r="C2514" s="58" t="s">
        <v>2447</v>
      </c>
      <c r="D2514" s="79">
        <v>7</v>
      </c>
      <c r="E2514" s="79">
        <v>7</v>
      </c>
      <c r="F2514" s="80">
        <v>887.3</v>
      </c>
      <c r="G2514" s="80">
        <v>126.76</v>
      </c>
      <c r="H2514" s="80">
        <v>887.3</v>
      </c>
      <c r="I2514" s="80" t="s">
        <v>28</v>
      </c>
      <c r="J2514" s="80" t="s">
        <v>28</v>
      </c>
      <c r="K2514" s="80">
        <v>126.76</v>
      </c>
      <c r="L2514" s="73">
        <f t="shared" si="519"/>
        <v>119.19</v>
      </c>
      <c r="M2514" s="73">
        <f t="shared" si="520"/>
        <v>126.76</v>
      </c>
      <c r="N2514" s="72" t="str">
        <f t="shared" si="521"/>
        <v>0115</v>
      </c>
      <c r="O2514" s="74">
        <f t="shared" si="522"/>
        <v>0</v>
      </c>
      <c r="P2514" s="72">
        <f t="shared" si="523"/>
        <v>0</v>
      </c>
      <c r="Q2514" s="74">
        <f t="shared" si="524"/>
        <v>7</v>
      </c>
      <c r="R2514" s="72" t="str">
        <f t="shared" si="525"/>
        <v/>
      </c>
      <c r="S2514" s="72" t="str">
        <f t="shared" si="526"/>
        <v/>
      </c>
      <c r="AT2514" s="20">
        <f t="shared" si="527"/>
        <v>-10727.1</v>
      </c>
    </row>
    <row r="2515" spans="1:46" ht="33.75">
      <c r="A2515" s="54">
        <v>8003</v>
      </c>
      <c r="B2515" s="54" t="s">
        <v>153</v>
      </c>
      <c r="C2515" s="58" t="s">
        <v>2447</v>
      </c>
      <c r="D2515" s="79">
        <v>7</v>
      </c>
      <c r="E2515" s="79">
        <v>7</v>
      </c>
      <c r="F2515" s="80">
        <v>887.3</v>
      </c>
      <c r="G2515" s="80">
        <v>126.76</v>
      </c>
      <c r="H2515" s="80">
        <v>887.3</v>
      </c>
      <c r="I2515" s="80" t="s">
        <v>28</v>
      </c>
      <c r="J2515" s="80" t="s">
        <v>28</v>
      </c>
      <c r="K2515" s="80">
        <v>126.76</v>
      </c>
      <c r="L2515" s="73">
        <f t="shared" si="519"/>
        <v>119.19</v>
      </c>
      <c r="M2515" s="73">
        <f t="shared" si="520"/>
        <v>126.76</v>
      </c>
      <c r="N2515" s="72" t="str">
        <f t="shared" si="521"/>
        <v>0115</v>
      </c>
      <c r="O2515" s="74">
        <f t="shared" si="522"/>
        <v>0</v>
      </c>
      <c r="P2515" s="72">
        <f t="shared" si="523"/>
        <v>0</v>
      </c>
      <c r="Q2515" s="74">
        <f t="shared" si="524"/>
        <v>7</v>
      </c>
      <c r="R2515" s="72" t="str">
        <f t="shared" si="525"/>
        <v/>
      </c>
      <c r="S2515" s="72" t="str">
        <f t="shared" si="526"/>
        <v/>
      </c>
      <c r="AT2515" s="20">
        <f t="shared" si="527"/>
        <v>-10727.1</v>
      </c>
    </row>
    <row r="2516" spans="1:46" ht="33.75">
      <c r="A2516" s="54">
        <v>8003</v>
      </c>
      <c r="B2516" s="54" t="s">
        <v>151</v>
      </c>
      <c r="C2516" s="58" t="s">
        <v>2447</v>
      </c>
      <c r="D2516" s="79">
        <v>7</v>
      </c>
      <c r="E2516" s="79">
        <v>7</v>
      </c>
      <c r="F2516" s="80">
        <v>887.3</v>
      </c>
      <c r="G2516" s="80">
        <v>126.76</v>
      </c>
      <c r="H2516" s="80">
        <v>887.3</v>
      </c>
      <c r="I2516" s="80" t="s">
        <v>28</v>
      </c>
      <c r="J2516" s="80" t="s">
        <v>28</v>
      </c>
      <c r="K2516" s="80">
        <v>126.76</v>
      </c>
      <c r="L2516" s="73">
        <f t="shared" si="519"/>
        <v>119.19</v>
      </c>
      <c r="M2516" s="73">
        <f t="shared" si="520"/>
        <v>126.76</v>
      </c>
      <c r="N2516" s="72" t="str">
        <f t="shared" si="521"/>
        <v>0115</v>
      </c>
      <c r="O2516" s="74">
        <f t="shared" si="522"/>
        <v>0</v>
      </c>
      <c r="P2516" s="72">
        <f t="shared" si="523"/>
        <v>0</v>
      </c>
      <c r="Q2516" s="74">
        <f t="shared" si="524"/>
        <v>7</v>
      </c>
      <c r="R2516" s="72" t="str">
        <f t="shared" si="525"/>
        <v/>
      </c>
      <c r="S2516" s="72" t="str">
        <f t="shared" si="526"/>
        <v/>
      </c>
      <c r="AT2516" s="20">
        <f t="shared" si="527"/>
        <v>-10727.1</v>
      </c>
    </row>
    <row r="2517" spans="1:46" ht="33.75">
      <c r="A2517" s="54">
        <v>8003</v>
      </c>
      <c r="B2517" s="54" t="s">
        <v>149</v>
      </c>
      <c r="C2517" s="58" t="s">
        <v>2447</v>
      </c>
      <c r="D2517" s="79">
        <v>7</v>
      </c>
      <c r="E2517" s="79">
        <v>7</v>
      </c>
      <c r="F2517" s="80">
        <v>887.3</v>
      </c>
      <c r="G2517" s="80">
        <v>126.76</v>
      </c>
      <c r="H2517" s="80">
        <v>887.3</v>
      </c>
      <c r="I2517" s="80" t="s">
        <v>28</v>
      </c>
      <c r="J2517" s="80" t="s">
        <v>28</v>
      </c>
      <c r="K2517" s="80">
        <v>126.76</v>
      </c>
      <c r="L2517" s="73">
        <f t="shared" si="519"/>
        <v>119.19</v>
      </c>
      <c r="M2517" s="73">
        <f t="shared" si="520"/>
        <v>126.76</v>
      </c>
      <c r="N2517" s="72" t="str">
        <f t="shared" si="521"/>
        <v>0115</v>
      </c>
      <c r="O2517" s="74">
        <f t="shared" si="522"/>
        <v>0</v>
      </c>
      <c r="P2517" s="72">
        <f t="shared" si="523"/>
        <v>0</v>
      </c>
      <c r="Q2517" s="74">
        <f t="shared" si="524"/>
        <v>7</v>
      </c>
      <c r="R2517" s="72" t="str">
        <f t="shared" si="525"/>
        <v/>
      </c>
      <c r="S2517" s="72" t="str">
        <f t="shared" si="526"/>
        <v/>
      </c>
      <c r="AT2517" s="20">
        <f t="shared" si="527"/>
        <v>-10727.1</v>
      </c>
    </row>
    <row r="2518" spans="1:46" ht="33.75">
      <c r="A2518" s="54">
        <v>8003</v>
      </c>
      <c r="B2518" s="54" t="s">
        <v>147</v>
      </c>
      <c r="C2518" s="58" t="s">
        <v>2447</v>
      </c>
      <c r="D2518" s="79">
        <v>7</v>
      </c>
      <c r="E2518" s="79">
        <v>7</v>
      </c>
      <c r="F2518" s="80">
        <v>887.3</v>
      </c>
      <c r="G2518" s="80">
        <v>126.76</v>
      </c>
      <c r="H2518" s="80">
        <v>887.3</v>
      </c>
      <c r="I2518" s="80" t="s">
        <v>28</v>
      </c>
      <c r="J2518" s="80" t="s">
        <v>28</v>
      </c>
      <c r="K2518" s="80">
        <v>126.76</v>
      </c>
      <c r="L2518" s="73">
        <f t="shared" si="519"/>
        <v>119.19</v>
      </c>
      <c r="M2518" s="73">
        <f t="shared" si="520"/>
        <v>126.76</v>
      </c>
      <c r="N2518" s="72" t="str">
        <f t="shared" si="521"/>
        <v>0115</v>
      </c>
      <c r="O2518" s="74">
        <f t="shared" si="522"/>
        <v>0</v>
      </c>
      <c r="P2518" s="72">
        <f t="shared" si="523"/>
        <v>0</v>
      </c>
      <c r="Q2518" s="74">
        <f t="shared" si="524"/>
        <v>7</v>
      </c>
      <c r="R2518" s="72" t="str">
        <f t="shared" si="525"/>
        <v/>
      </c>
      <c r="S2518" s="72" t="str">
        <f t="shared" si="526"/>
        <v/>
      </c>
      <c r="AT2518" s="20">
        <f t="shared" si="527"/>
        <v>-10727.1</v>
      </c>
    </row>
    <row r="2519" spans="1:46" ht="33.75">
      <c r="A2519" s="54">
        <v>8003</v>
      </c>
      <c r="B2519" s="54" t="s">
        <v>145</v>
      </c>
      <c r="C2519" s="58" t="s">
        <v>2447</v>
      </c>
      <c r="D2519" s="79">
        <v>7</v>
      </c>
      <c r="E2519" s="79">
        <v>7</v>
      </c>
      <c r="F2519" s="80">
        <v>887.3</v>
      </c>
      <c r="G2519" s="80">
        <v>126.76</v>
      </c>
      <c r="H2519" s="80">
        <v>887.3</v>
      </c>
      <c r="I2519" s="80" t="s">
        <v>28</v>
      </c>
      <c r="J2519" s="80" t="s">
        <v>28</v>
      </c>
      <c r="K2519" s="80">
        <v>126.76</v>
      </c>
      <c r="L2519" s="73">
        <f t="shared" si="519"/>
        <v>119.19</v>
      </c>
      <c r="M2519" s="73">
        <f t="shared" si="520"/>
        <v>126.76</v>
      </c>
      <c r="N2519" s="72" t="str">
        <f t="shared" si="521"/>
        <v>0115</v>
      </c>
      <c r="O2519" s="74">
        <f t="shared" si="522"/>
        <v>0</v>
      </c>
      <c r="P2519" s="72">
        <f t="shared" si="523"/>
        <v>0</v>
      </c>
      <c r="Q2519" s="74">
        <f t="shared" si="524"/>
        <v>7</v>
      </c>
      <c r="R2519" s="72" t="str">
        <f t="shared" si="525"/>
        <v/>
      </c>
      <c r="S2519" s="72" t="str">
        <f t="shared" si="526"/>
        <v/>
      </c>
      <c r="AT2519" s="20">
        <f t="shared" si="527"/>
        <v>-10727.1</v>
      </c>
    </row>
    <row r="2520" spans="1:46" ht="33.75">
      <c r="A2520" s="54">
        <v>8003</v>
      </c>
      <c r="B2520" s="54" t="s">
        <v>143</v>
      </c>
      <c r="C2520" s="58" t="s">
        <v>2447</v>
      </c>
      <c r="D2520" s="79">
        <v>7</v>
      </c>
      <c r="E2520" s="79">
        <v>7</v>
      </c>
      <c r="F2520" s="80">
        <v>887.3</v>
      </c>
      <c r="G2520" s="80">
        <v>126.76</v>
      </c>
      <c r="H2520" s="80">
        <v>887.3</v>
      </c>
      <c r="I2520" s="80" t="s">
        <v>28</v>
      </c>
      <c r="J2520" s="80" t="s">
        <v>28</v>
      </c>
      <c r="K2520" s="80">
        <v>126.76</v>
      </c>
      <c r="L2520" s="73">
        <f t="shared" si="519"/>
        <v>131.61000000000001</v>
      </c>
      <c r="M2520" s="73">
        <f t="shared" si="520"/>
        <v>126.76</v>
      </c>
      <c r="N2520" s="72" t="str">
        <f t="shared" si="521"/>
        <v>0115</v>
      </c>
      <c r="O2520" s="74">
        <f t="shared" si="522"/>
        <v>0</v>
      </c>
      <c r="P2520" s="72">
        <f t="shared" si="523"/>
        <v>0</v>
      </c>
      <c r="Q2520" s="74">
        <f t="shared" si="524"/>
        <v>7</v>
      </c>
      <c r="R2520" s="72" t="str">
        <f t="shared" si="525"/>
        <v/>
      </c>
      <c r="S2520" s="72" t="str">
        <f t="shared" si="526"/>
        <v/>
      </c>
      <c r="AT2520" s="20">
        <f t="shared" si="527"/>
        <v>-11844.900000000001</v>
      </c>
    </row>
    <row r="2521" spans="1:46" ht="33.75">
      <c r="A2521" s="54">
        <v>8003</v>
      </c>
      <c r="B2521" s="54" t="s">
        <v>141</v>
      </c>
      <c r="C2521" s="58" t="s">
        <v>2447</v>
      </c>
      <c r="D2521" s="79">
        <v>7</v>
      </c>
      <c r="E2521" s="79">
        <v>7</v>
      </c>
      <c r="F2521" s="80">
        <v>887.3</v>
      </c>
      <c r="G2521" s="80">
        <v>126.76</v>
      </c>
      <c r="H2521" s="80">
        <v>887.3</v>
      </c>
      <c r="I2521" s="80" t="s">
        <v>28</v>
      </c>
      <c r="J2521" s="80" t="s">
        <v>28</v>
      </c>
      <c r="K2521" s="80">
        <v>126.76</v>
      </c>
      <c r="L2521" s="73">
        <f t="shared" si="519"/>
        <v>131.61000000000001</v>
      </c>
      <c r="M2521" s="73">
        <f t="shared" si="520"/>
        <v>126.76</v>
      </c>
      <c r="N2521" s="72" t="str">
        <f t="shared" si="521"/>
        <v>0115</v>
      </c>
      <c r="O2521" s="74">
        <f t="shared" si="522"/>
        <v>0</v>
      </c>
      <c r="P2521" s="72">
        <f t="shared" si="523"/>
        <v>0</v>
      </c>
      <c r="Q2521" s="74">
        <f t="shared" si="524"/>
        <v>7</v>
      </c>
      <c r="R2521" s="72" t="str">
        <f t="shared" si="525"/>
        <v/>
      </c>
      <c r="S2521" s="72" t="str">
        <f t="shared" si="526"/>
        <v/>
      </c>
      <c r="AT2521" s="20">
        <f t="shared" si="527"/>
        <v>-11844.900000000001</v>
      </c>
    </row>
    <row r="2522" spans="1:46" ht="33.75">
      <c r="A2522" s="54">
        <v>8003</v>
      </c>
      <c r="B2522" s="54" t="s">
        <v>139</v>
      </c>
      <c r="C2522" s="58" t="s">
        <v>2447</v>
      </c>
      <c r="D2522" s="79">
        <v>7</v>
      </c>
      <c r="E2522" s="79">
        <v>7</v>
      </c>
      <c r="F2522" s="80">
        <v>887.3</v>
      </c>
      <c r="G2522" s="80">
        <v>126.76</v>
      </c>
      <c r="H2522" s="80">
        <v>887.3</v>
      </c>
      <c r="I2522" s="80" t="s">
        <v>28</v>
      </c>
      <c r="J2522" s="80" t="s">
        <v>28</v>
      </c>
      <c r="K2522" s="80">
        <v>126.76</v>
      </c>
      <c r="L2522" s="73">
        <f t="shared" si="519"/>
        <v>131.61000000000001</v>
      </c>
      <c r="M2522" s="73">
        <f t="shared" si="520"/>
        <v>126.76</v>
      </c>
      <c r="N2522" s="72" t="str">
        <f t="shared" si="521"/>
        <v>0115</v>
      </c>
      <c r="O2522" s="74">
        <f t="shared" si="522"/>
        <v>0</v>
      </c>
      <c r="P2522" s="72">
        <f t="shared" si="523"/>
        <v>0</v>
      </c>
      <c r="Q2522" s="74">
        <f t="shared" si="524"/>
        <v>7</v>
      </c>
      <c r="R2522" s="72" t="str">
        <f t="shared" si="525"/>
        <v/>
      </c>
      <c r="S2522" s="72" t="str">
        <f t="shared" si="526"/>
        <v/>
      </c>
      <c r="AT2522" s="20">
        <f t="shared" si="527"/>
        <v>-11844.900000000001</v>
      </c>
    </row>
    <row r="2523" spans="1:46" ht="33.75">
      <c r="A2523" s="54">
        <v>8003</v>
      </c>
      <c r="B2523" s="54" t="s">
        <v>137</v>
      </c>
      <c r="C2523" s="58" t="s">
        <v>2447</v>
      </c>
      <c r="D2523" s="79">
        <v>7</v>
      </c>
      <c r="E2523" s="79">
        <v>7</v>
      </c>
      <c r="F2523" s="80">
        <v>887.3</v>
      </c>
      <c r="G2523" s="80">
        <v>126.76</v>
      </c>
      <c r="H2523" s="80">
        <v>887.3</v>
      </c>
      <c r="I2523" s="80" t="s">
        <v>28</v>
      </c>
      <c r="J2523" s="80" t="s">
        <v>28</v>
      </c>
      <c r="K2523" s="80">
        <v>126.76</v>
      </c>
      <c r="L2523" s="73">
        <f t="shared" si="519"/>
        <v>131.61000000000001</v>
      </c>
      <c r="M2523" s="73">
        <f t="shared" si="520"/>
        <v>126.76</v>
      </c>
      <c r="N2523" s="72" t="str">
        <f t="shared" si="521"/>
        <v>0115</v>
      </c>
      <c r="O2523" s="74">
        <f t="shared" si="522"/>
        <v>0</v>
      </c>
      <c r="P2523" s="72">
        <f t="shared" si="523"/>
        <v>0</v>
      </c>
      <c r="Q2523" s="74">
        <f t="shared" si="524"/>
        <v>7</v>
      </c>
      <c r="R2523" s="72" t="str">
        <f t="shared" si="525"/>
        <v/>
      </c>
      <c r="S2523" s="72" t="str">
        <f t="shared" si="526"/>
        <v/>
      </c>
      <c r="AT2523" s="20">
        <f t="shared" si="527"/>
        <v>-11844.900000000001</v>
      </c>
    </row>
    <row r="2524" spans="1:46" ht="33.75">
      <c r="A2524" s="54">
        <v>8003</v>
      </c>
      <c r="B2524" s="54" t="s">
        <v>135</v>
      </c>
      <c r="C2524" s="58" t="s">
        <v>2447</v>
      </c>
      <c r="D2524" s="79">
        <v>7</v>
      </c>
      <c r="E2524" s="79">
        <v>7</v>
      </c>
      <c r="F2524" s="80">
        <v>887.3</v>
      </c>
      <c r="G2524" s="80">
        <v>126.76</v>
      </c>
      <c r="H2524" s="80">
        <v>887.3</v>
      </c>
      <c r="I2524" s="80" t="s">
        <v>28</v>
      </c>
      <c r="J2524" s="80" t="s">
        <v>28</v>
      </c>
      <c r="K2524" s="80">
        <v>126.76</v>
      </c>
      <c r="L2524" s="73">
        <f t="shared" si="519"/>
        <v>131.61000000000001</v>
      </c>
      <c r="M2524" s="73">
        <f t="shared" si="520"/>
        <v>126.76</v>
      </c>
      <c r="N2524" s="72" t="str">
        <f t="shared" si="521"/>
        <v>0115</v>
      </c>
      <c r="O2524" s="74">
        <f t="shared" si="522"/>
        <v>0</v>
      </c>
      <c r="P2524" s="72">
        <f t="shared" si="523"/>
        <v>0</v>
      </c>
      <c r="Q2524" s="74">
        <f t="shared" si="524"/>
        <v>7</v>
      </c>
      <c r="R2524" s="72" t="str">
        <f t="shared" si="525"/>
        <v/>
      </c>
      <c r="S2524" s="72" t="str">
        <f t="shared" si="526"/>
        <v/>
      </c>
      <c r="AT2524" s="20">
        <f t="shared" si="527"/>
        <v>-11844.900000000001</v>
      </c>
    </row>
    <row r="2525" spans="1:46" ht="33.75">
      <c r="A2525" s="54">
        <v>8003</v>
      </c>
      <c r="B2525" s="54" t="s">
        <v>133</v>
      </c>
      <c r="C2525" s="58" t="s">
        <v>2447</v>
      </c>
      <c r="D2525" s="79">
        <v>7</v>
      </c>
      <c r="E2525" s="79">
        <v>7</v>
      </c>
      <c r="F2525" s="80">
        <v>887.3</v>
      </c>
      <c r="G2525" s="80">
        <v>126.76</v>
      </c>
      <c r="H2525" s="80">
        <v>887.3</v>
      </c>
      <c r="I2525" s="80" t="s">
        <v>28</v>
      </c>
      <c r="J2525" s="80" t="s">
        <v>28</v>
      </c>
      <c r="K2525" s="80">
        <v>126.76</v>
      </c>
      <c r="L2525" s="73">
        <f t="shared" si="519"/>
        <v>131.61000000000001</v>
      </c>
      <c r="M2525" s="73">
        <f t="shared" si="520"/>
        <v>126.76</v>
      </c>
      <c r="N2525" s="72" t="str">
        <f t="shared" si="521"/>
        <v>0115</v>
      </c>
      <c r="O2525" s="74">
        <f t="shared" si="522"/>
        <v>0</v>
      </c>
      <c r="P2525" s="72">
        <f t="shared" si="523"/>
        <v>0</v>
      </c>
      <c r="Q2525" s="74">
        <f t="shared" si="524"/>
        <v>7</v>
      </c>
      <c r="R2525" s="72" t="str">
        <f t="shared" si="525"/>
        <v/>
      </c>
      <c r="S2525" s="72" t="str">
        <f t="shared" si="526"/>
        <v/>
      </c>
      <c r="AT2525" s="20">
        <f t="shared" si="527"/>
        <v>-11844.900000000001</v>
      </c>
    </row>
    <row r="2526" spans="1:46" ht="33.75">
      <c r="A2526" s="54">
        <v>8003</v>
      </c>
      <c r="B2526" s="54" t="s">
        <v>131</v>
      </c>
      <c r="C2526" s="58" t="s">
        <v>2447</v>
      </c>
      <c r="D2526" s="79">
        <v>7</v>
      </c>
      <c r="E2526" s="79">
        <v>7</v>
      </c>
      <c r="F2526" s="80">
        <v>887.3</v>
      </c>
      <c r="G2526" s="80">
        <v>126.76</v>
      </c>
      <c r="H2526" s="80">
        <v>887.3</v>
      </c>
      <c r="I2526" s="80" t="s">
        <v>28</v>
      </c>
      <c r="J2526" s="80" t="s">
        <v>28</v>
      </c>
      <c r="K2526" s="80">
        <v>126.76</v>
      </c>
      <c r="L2526" s="73">
        <f t="shared" si="519"/>
        <v>179.68</v>
      </c>
      <c r="M2526" s="73">
        <f t="shared" si="520"/>
        <v>126.76</v>
      </c>
      <c r="N2526" s="72" t="str">
        <f t="shared" si="521"/>
        <v>0115</v>
      </c>
      <c r="O2526" s="74">
        <f t="shared" si="522"/>
        <v>0</v>
      </c>
      <c r="P2526" s="72">
        <f t="shared" si="523"/>
        <v>0</v>
      </c>
      <c r="Q2526" s="74">
        <f t="shared" si="524"/>
        <v>7</v>
      </c>
      <c r="R2526" s="72" t="str">
        <f t="shared" si="525"/>
        <v/>
      </c>
      <c r="S2526" s="72" t="str">
        <f t="shared" si="526"/>
        <v/>
      </c>
      <c r="AT2526" s="20">
        <f t="shared" si="527"/>
        <v>-16171.2</v>
      </c>
    </row>
    <row r="2527" spans="1:46" ht="33.75">
      <c r="A2527" s="54">
        <v>8003</v>
      </c>
      <c r="B2527" s="54" t="s">
        <v>129</v>
      </c>
      <c r="C2527" s="58" t="s">
        <v>2447</v>
      </c>
      <c r="D2527" s="79">
        <v>7</v>
      </c>
      <c r="E2527" s="79">
        <v>7</v>
      </c>
      <c r="F2527" s="80">
        <v>887.3</v>
      </c>
      <c r="G2527" s="80">
        <v>126.76</v>
      </c>
      <c r="H2527" s="80">
        <v>887.3</v>
      </c>
      <c r="I2527" s="80" t="s">
        <v>28</v>
      </c>
      <c r="J2527" s="80" t="s">
        <v>28</v>
      </c>
      <c r="K2527" s="80">
        <v>126.76</v>
      </c>
      <c r="L2527" s="73">
        <f t="shared" si="519"/>
        <v>179.68</v>
      </c>
      <c r="M2527" s="73">
        <f t="shared" si="520"/>
        <v>126.76</v>
      </c>
      <c r="N2527" s="72" t="str">
        <f t="shared" si="521"/>
        <v>0115</v>
      </c>
      <c r="O2527" s="74">
        <f t="shared" si="522"/>
        <v>0</v>
      </c>
      <c r="P2527" s="72">
        <f t="shared" si="523"/>
        <v>0</v>
      </c>
      <c r="Q2527" s="74">
        <f t="shared" si="524"/>
        <v>7</v>
      </c>
      <c r="R2527" s="72" t="str">
        <f t="shared" si="525"/>
        <v/>
      </c>
      <c r="S2527" s="72" t="str">
        <f t="shared" si="526"/>
        <v/>
      </c>
      <c r="AT2527" s="20">
        <f t="shared" si="527"/>
        <v>-16171.2</v>
      </c>
    </row>
    <row r="2528" spans="1:46" ht="22.5">
      <c r="A2528" s="54">
        <v>8004</v>
      </c>
      <c r="B2528" s="54" t="s">
        <v>177</v>
      </c>
      <c r="C2528" s="58" t="s">
        <v>2448</v>
      </c>
      <c r="D2528" s="79">
        <v>7</v>
      </c>
      <c r="E2528" s="79">
        <v>7</v>
      </c>
      <c r="F2528" s="80">
        <v>1699.78</v>
      </c>
      <c r="G2528" s="80">
        <v>242.83</v>
      </c>
      <c r="H2528" s="80">
        <v>1699.78</v>
      </c>
      <c r="I2528" s="80" t="s">
        <v>28</v>
      </c>
      <c r="J2528" s="80" t="s">
        <v>28</v>
      </c>
      <c r="K2528" s="80">
        <v>242.83</v>
      </c>
      <c r="L2528" s="73">
        <f t="shared" si="519"/>
        <v>349.06</v>
      </c>
      <c r="M2528" s="73">
        <f t="shared" si="520"/>
        <v>242.83</v>
      </c>
      <c r="N2528" s="72" t="str">
        <f t="shared" si="521"/>
        <v>0118</v>
      </c>
      <c r="O2528" s="74">
        <f t="shared" si="522"/>
        <v>0</v>
      </c>
      <c r="P2528" s="72">
        <f t="shared" si="523"/>
        <v>0</v>
      </c>
      <c r="Q2528" s="74">
        <f t="shared" si="524"/>
        <v>7</v>
      </c>
      <c r="R2528" s="72" t="str">
        <f t="shared" si="525"/>
        <v/>
      </c>
      <c r="S2528" s="72" t="str">
        <f t="shared" si="526"/>
        <v/>
      </c>
      <c r="AT2528" s="20">
        <f t="shared" si="527"/>
        <v>-31415.4</v>
      </c>
    </row>
    <row r="2529" spans="1:46" ht="22.5">
      <c r="A2529" s="54">
        <v>8004</v>
      </c>
      <c r="B2529" s="54" t="s">
        <v>175</v>
      </c>
      <c r="C2529" s="58" t="s">
        <v>2448</v>
      </c>
      <c r="D2529" s="79">
        <v>7</v>
      </c>
      <c r="E2529" s="79">
        <v>7</v>
      </c>
      <c r="F2529" s="80">
        <v>1699.78</v>
      </c>
      <c r="G2529" s="80">
        <v>242.83</v>
      </c>
      <c r="H2529" s="80">
        <v>1699.78</v>
      </c>
      <c r="I2529" s="80" t="s">
        <v>28</v>
      </c>
      <c r="J2529" s="80" t="s">
        <v>28</v>
      </c>
      <c r="K2529" s="80">
        <v>242.83</v>
      </c>
      <c r="L2529" s="73">
        <f t="shared" si="519"/>
        <v>349.06</v>
      </c>
      <c r="M2529" s="73">
        <f t="shared" si="520"/>
        <v>242.83</v>
      </c>
      <c r="N2529" s="72" t="str">
        <f t="shared" si="521"/>
        <v>0118</v>
      </c>
      <c r="O2529" s="74">
        <f t="shared" si="522"/>
        <v>0</v>
      </c>
      <c r="P2529" s="72">
        <f t="shared" si="523"/>
        <v>0</v>
      </c>
      <c r="Q2529" s="74">
        <f t="shared" si="524"/>
        <v>7</v>
      </c>
      <c r="R2529" s="72" t="str">
        <f t="shared" si="525"/>
        <v/>
      </c>
      <c r="S2529" s="72" t="str">
        <f t="shared" si="526"/>
        <v/>
      </c>
      <c r="AT2529" s="20">
        <f t="shared" si="527"/>
        <v>-31415.4</v>
      </c>
    </row>
    <row r="2530" spans="1:46" ht="22.5">
      <c r="A2530" s="54">
        <v>8004</v>
      </c>
      <c r="B2530" s="54" t="s">
        <v>173</v>
      </c>
      <c r="C2530" s="58" t="s">
        <v>2448</v>
      </c>
      <c r="D2530" s="79">
        <v>7</v>
      </c>
      <c r="E2530" s="79">
        <v>7</v>
      </c>
      <c r="F2530" s="80">
        <v>1699.78</v>
      </c>
      <c r="G2530" s="80">
        <v>242.83</v>
      </c>
      <c r="H2530" s="80">
        <v>1699.78</v>
      </c>
      <c r="I2530" s="80" t="s">
        <v>28</v>
      </c>
      <c r="J2530" s="80" t="s">
        <v>28</v>
      </c>
      <c r="K2530" s="80">
        <v>242.83</v>
      </c>
      <c r="L2530" s="73">
        <f t="shared" si="519"/>
        <v>349.06</v>
      </c>
      <c r="M2530" s="73">
        <f t="shared" si="520"/>
        <v>242.83</v>
      </c>
      <c r="N2530" s="72" t="str">
        <f t="shared" si="521"/>
        <v>0118</v>
      </c>
      <c r="O2530" s="74">
        <f t="shared" si="522"/>
        <v>0</v>
      </c>
      <c r="P2530" s="72">
        <f t="shared" si="523"/>
        <v>0</v>
      </c>
      <c r="Q2530" s="74">
        <f t="shared" si="524"/>
        <v>7</v>
      </c>
      <c r="R2530" s="72" t="str">
        <f t="shared" si="525"/>
        <v/>
      </c>
      <c r="S2530" s="72" t="str">
        <f t="shared" si="526"/>
        <v/>
      </c>
      <c r="AT2530" s="20">
        <f t="shared" si="527"/>
        <v>-31415.4</v>
      </c>
    </row>
    <row r="2531" spans="1:46" ht="22.5">
      <c r="A2531" s="54">
        <v>8004</v>
      </c>
      <c r="B2531" s="54" t="s">
        <v>187</v>
      </c>
      <c r="C2531" s="58" t="s">
        <v>2448</v>
      </c>
      <c r="D2531" s="79">
        <v>7</v>
      </c>
      <c r="E2531" s="79">
        <v>7</v>
      </c>
      <c r="F2531" s="80">
        <v>1699.78</v>
      </c>
      <c r="G2531" s="80">
        <v>242.83</v>
      </c>
      <c r="H2531" s="80">
        <v>1699.78</v>
      </c>
      <c r="I2531" s="80" t="s">
        <v>28</v>
      </c>
      <c r="J2531" s="80" t="s">
        <v>28</v>
      </c>
      <c r="K2531" s="80">
        <v>242.83</v>
      </c>
      <c r="L2531" s="73">
        <f t="shared" si="519"/>
        <v>160.71</v>
      </c>
      <c r="M2531" s="73">
        <f t="shared" si="520"/>
        <v>242.83</v>
      </c>
      <c r="N2531" s="72" t="str">
        <f t="shared" si="521"/>
        <v>0118</v>
      </c>
      <c r="O2531" s="74">
        <f t="shared" si="522"/>
        <v>0</v>
      </c>
      <c r="P2531" s="72">
        <f t="shared" si="523"/>
        <v>0</v>
      </c>
      <c r="Q2531" s="74">
        <f t="shared" si="524"/>
        <v>7</v>
      </c>
      <c r="R2531" s="72" t="str">
        <f t="shared" si="525"/>
        <v/>
      </c>
      <c r="S2531" s="72" t="str">
        <f t="shared" si="526"/>
        <v/>
      </c>
      <c r="AT2531" s="20">
        <f t="shared" si="527"/>
        <v>-14463.900000000001</v>
      </c>
    </row>
    <row r="2532" spans="1:46" ht="22.5">
      <c r="A2532" s="54">
        <v>8004</v>
      </c>
      <c r="B2532" s="54" t="s">
        <v>185</v>
      </c>
      <c r="C2532" s="58" t="s">
        <v>2448</v>
      </c>
      <c r="D2532" s="79">
        <v>7</v>
      </c>
      <c r="E2532" s="79">
        <v>7</v>
      </c>
      <c r="F2532" s="80">
        <v>1699.78</v>
      </c>
      <c r="G2532" s="80">
        <v>242.83</v>
      </c>
      <c r="H2532" s="80">
        <v>1699.78</v>
      </c>
      <c r="I2532" s="80" t="s">
        <v>28</v>
      </c>
      <c r="J2532" s="80" t="s">
        <v>28</v>
      </c>
      <c r="K2532" s="80">
        <v>242.83</v>
      </c>
      <c r="L2532" s="73">
        <f t="shared" si="519"/>
        <v>160.71</v>
      </c>
      <c r="M2532" s="73">
        <f t="shared" si="520"/>
        <v>242.83</v>
      </c>
      <c r="N2532" s="72" t="str">
        <f t="shared" si="521"/>
        <v>0118</v>
      </c>
      <c r="O2532" s="74">
        <f t="shared" si="522"/>
        <v>0</v>
      </c>
      <c r="P2532" s="72">
        <f t="shared" si="523"/>
        <v>0</v>
      </c>
      <c r="Q2532" s="74">
        <f t="shared" si="524"/>
        <v>7</v>
      </c>
      <c r="R2532" s="72" t="str">
        <f t="shared" si="525"/>
        <v/>
      </c>
      <c r="S2532" s="72" t="str">
        <f t="shared" si="526"/>
        <v/>
      </c>
      <c r="AT2532" s="20">
        <f t="shared" si="527"/>
        <v>-14463.900000000001</v>
      </c>
    </row>
    <row r="2533" spans="1:46" ht="22.5">
      <c r="A2533" s="54">
        <v>8004</v>
      </c>
      <c r="B2533" s="54" t="s">
        <v>183</v>
      </c>
      <c r="C2533" s="58" t="s">
        <v>2448</v>
      </c>
      <c r="D2533" s="79">
        <v>7</v>
      </c>
      <c r="E2533" s="79">
        <v>7</v>
      </c>
      <c r="F2533" s="80">
        <v>1699.78</v>
      </c>
      <c r="G2533" s="80">
        <v>242.83</v>
      </c>
      <c r="H2533" s="80">
        <v>1699.78</v>
      </c>
      <c r="I2533" s="80" t="s">
        <v>28</v>
      </c>
      <c r="J2533" s="80" t="s">
        <v>28</v>
      </c>
      <c r="K2533" s="80">
        <v>242.83</v>
      </c>
      <c r="L2533" s="73">
        <f t="shared" si="519"/>
        <v>160.71</v>
      </c>
      <c r="M2533" s="73">
        <f t="shared" si="520"/>
        <v>242.83</v>
      </c>
      <c r="N2533" s="72" t="str">
        <f t="shared" si="521"/>
        <v>0118</v>
      </c>
      <c r="O2533" s="74">
        <f t="shared" si="522"/>
        <v>0</v>
      </c>
      <c r="P2533" s="72">
        <f t="shared" si="523"/>
        <v>0</v>
      </c>
      <c r="Q2533" s="74">
        <f t="shared" si="524"/>
        <v>7</v>
      </c>
      <c r="R2533" s="72" t="str">
        <f t="shared" si="525"/>
        <v/>
      </c>
      <c r="S2533" s="72" t="str">
        <f t="shared" si="526"/>
        <v/>
      </c>
      <c r="AT2533" s="20">
        <f t="shared" si="527"/>
        <v>-14463.900000000001</v>
      </c>
    </row>
    <row r="2534" spans="1:46" ht="22.5">
      <c r="A2534" s="54">
        <v>8004</v>
      </c>
      <c r="B2534" s="54" t="s">
        <v>181</v>
      </c>
      <c r="C2534" s="58" t="s">
        <v>2448</v>
      </c>
      <c r="D2534" s="79">
        <v>7</v>
      </c>
      <c r="E2534" s="79">
        <v>7</v>
      </c>
      <c r="F2534" s="80">
        <v>1699.78</v>
      </c>
      <c r="G2534" s="80">
        <v>242.83</v>
      </c>
      <c r="H2534" s="80">
        <v>1699.78</v>
      </c>
      <c r="I2534" s="80" t="s">
        <v>28</v>
      </c>
      <c r="J2534" s="80" t="s">
        <v>28</v>
      </c>
      <c r="K2534" s="80">
        <v>242.83</v>
      </c>
      <c r="L2534" s="73">
        <f t="shared" si="519"/>
        <v>160.71</v>
      </c>
      <c r="M2534" s="73">
        <f t="shared" si="520"/>
        <v>242.83</v>
      </c>
      <c r="N2534" s="72" t="str">
        <f t="shared" si="521"/>
        <v>0118</v>
      </c>
      <c r="O2534" s="74">
        <f t="shared" si="522"/>
        <v>0</v>
      </c>
      <c r="P2534" s="72">
        <f t="shared" si="523"/>
        <v>0</v>
      </c>
      <c r="Q2534" s="74">
        <f t="shared" si="524"/>
        <v>7</v>
      </c>
      <c r="R2534" s="72" t="str">
        <f t="shared" si="525"/>
        <v/>
      </c>
      <c r="S2534" s="72" t="str">
        <f t="shared" si="526"/>
        <v/>
      </c>
      <c r="AT2534" s="20">
        <f t="shared" si="527"/>
        <v>-14463.900000000001</v>
      </c>
    </row>
    <row r="2535" spans="1:46" ht="22.5">
      <c r="A2535" s="54">
        <v>8004</v>
      </c>
      <c r="B2535" s="54" t="s">
        <v>179</v>
      </c>
      <c r="C2535" s="58" t="s">
        <v>2448</v>
      </c>
      <c r="D2535" s="79">
        <v>7</v>
      </c>
      <c r="E2535" s="79">
        <v>7</v>
      </c>
      <c r="F2535" s="80">
        <v>1699.78</v>
      </c>
      <c r="G2535" s="80">
        <v>242.83</v>
      </c>
      <c r="H2535" s="80">
        <v>1699.78</v>
      </c>
      <c r="I2535" s="80" t="s">
        <v>28</v>
      </c>
      <c r="J2535" s="80" t="s">
        <v>28</v>
      </c>
      <c r="K2535" s="80">
        <v>242.83</v>
      </c>
      <c r="L2535" s="73">
        <f t="shared" si="519"/>
        <v>349.06</v>
      </c>
      <c r="M2535" s="73">
        <f t="shared" si="520"/>
        <v>242.83</v>
      </c>
      <c r="N2535" s="72" t="str">
        <f t="shared" si="521"/>
        <v>0118</v>
      </c>
      <c r="O2535" s="74">
        <f t="shared" si="522"/>
        <v>0</v>
      </c>
      <c r="P2535" s="72">
        <f t="shared" si="523"/>
        <v>0</v>
      </c>
      <c r="Q2535" s="74">
        <f t="shared" si="524"/>
        <v>7</v>
      </c>
      <c r="R2535" s="72" t="str">
        <f t="shared" si="525"/>
        <v/>
      </c>
      <c r="S2535" s="72" t="str">
        <f t="shared" si="526"/>
        <v/>
      </c>
      <c r="AT2535" s="20">
        <f t="shared" si="527"/>
        <v>-31415.4</v>
      </c>
    </row>
    <row r="2536" spans="1:46" ht="22.5">
      <c r="A2536" s="54">
        <v>8005</v>
      </c>
      <c r="B2536" s="54" t="s">
        <v>229</v>
      </c>
      <c r="C2536" s="58" t="s">
        <v>2449</v>
      </c>
      <c r="D2536" s="79">
        <v>7</v>
      </c>
      <c r="E2536" s="79">
        <v>7</v>
      </c>
      <c r="F2536" s="80">
        <v>1114.27</v>
      </c>
      <c r="G2536" s="80">
        <v>159.18</v>
      </c>
      <c r="H2536" s="80">
        <v>1114.27</v>
      </c>
      <c r="I2536" s="80" t="s">
        <v>28</v>
      </c>
      <c r="J2536" s="80" t="s">
        <v>28</v>
      </c>
      <c r="K2536" s="80">
        <v>159.18</v>
      </c>
      <c r="L2536" s="73">
        <f t="shared" si="519"/>
        <v>136.59</v>
      </c>
      <c r="M2536" s="73">
        <f t="shared" si="520"/>
        <v>159.18</v>
      </c>
      <c r="N2536" s="72" t="str">
        <f t="shared" si="521"/>
        <v>0121</v>
      </c>
      <c r="O2536" s="74">
        <f t="shared" si="522"/>
        <v>0</v>
      </c>
      <c r="P2536" s="72">
        <f t="shared" si="523"/>
        <v>0</v>
      </c>
      <c r="Q2536" s="74">
        <f t="shared" si="524"/>
        <v>7</v>
      </c>
      <c r="R2536" s="72" t="str">
        <f t="shared" si="525"/>
        <v/>
      </c>
      <c r="S2536" s="72" t="str">
        <f t="shared" si="526"/>
        <v/>
      </c>
      <c r="AT2536" s="20">
        <f t="shared" si="527"/>
        <v>-12293.1</v>
      </c>
    </row>
    <row r="2537" spans="1:46" ht="22.5">
      <c r="A2537" s="54">
        <v>8005</v>
      </c>
      <c r="B2537" s="54" t="s">
        <v>227</v>
      </c>
      <c r="C2537" s="58" t="s">
        <v>2449</v>
      </c>
      <c r="D2537" s="79">
        <v>7</v>
      </c>
      <c r="E2537" s="79">
        <v>7</v>
      </c>
      <c r="F2537" s="80">
        <v>1114.27</v>
      </c>
      <c r="G2537" s="80">
        <v>159.18</v>
      </c>
      <c r="H2537" s="80">
        <v>1114.27</v>
      </c>
      <c r="I2537" s="80" t="s">
        <v>28</v>
      </c>
      <c r="J2537" s="80" t="s">
        <v>28</v>
      </c>
      <c r="K2537" s="80">
        <v>159.18</v>
      </c>
      <c r="L2537" s="73">
        <f t="shared" si="519"/>
        <v>136.59</v>
      </c>
      <c r="M2537" s="73">
        <f t="shared" si="520"/>
        <v>159.18</v>
      </c>
      <c r="N2537" s="72" t="str">
        <f t="shared" si="521"/>
        <v>0121</v>
      </c>
      <c r="O2537" s="74">
        <f t="shared" si="522"/>
        <v>0</v>
      </c>
      <c r="P2537" s="72">
        <f t="shared" si="523"/>
        <v>0</v>
      </c>
      <c r="Q2537" s="74">
        <f t="shared" si="524"/>
        <v>7</v>
      </c>
      <c r="R2537" s="72" t="str">
        <f t="shared" si="525"/>
        <v/>
      </c>
      <c r="S2537" s="72" t="str">
        <f t="shared" si="526"/>
        <v/>
      </c>
      <c r="AT2537" s="20">
        <f t="shared" si="527"/>
        <v>-12293.1</v>
      </c>
    </row>
    <row r="2538" spans="1:46" ht="22.5">
      <c r="A2538" s="54">
        <v>8005</v>
      </c>
      <c r="B2538" s="54" t="s">
        <v>225</v>
      </c>
      <c r="C2538" s="58" t="s">
        <v>2449</v>
      </c>
      <c r="D2538" s="79">
        <v>7</v>
      </c>
      <c r="E2538" s="79">
        <v>7</v>
      </c>
      <c r="F2538" s="80">
        <v>1114.27</v>
      </c>
      <c r="G2538" s="80">
        <v>159.18</v>
      </c>
      <c r="H2538" s="80">
        <v>1114.27</v>
      </c>
      <c r="I2538" s="80" t="s">
        <v>28</v>
      </c>
      <c r="J2538" s="80" t="s">
        <v>28</v>
      </c>
      <c r="K2538" s="80">
        <v>159.18</v>
      </c>
      <c r="L2538" s="73">
        <f t="shared" si="519"/>
        <v>136.59</v>
      </c>
      <c r="M2538" s="73">
        <f t="shared" si="520"/>
        <v>159.18</v>
      </c>
      <c r="N2538" s="72" t="str">
        <f t="shared" si="521"/>
        <v>0121</v>
      </c>
      <c r="O2538" s="74">
        <f t="shared" si="522"/>
        <v>0</v>
      </c>
      <c r="P2538" s="72">
        <f t="shared" si="523"/>
        <v>0</v>
      </c>
      <c r="Q2538" s="74">
        <f t="shared" si="524"/>
        <v>7</v>
      </c>
      <c r="R2538" s="72" t="str">
        <f t="shared" si="525"/>
        <v/>
      </c>
      <c r="S2538" s="72" t="str">
        <f t="shared" si="526"/>
        <v/>
      </c>
      <c r="AT2538" s="20">
        <f t="shared" si="527"/>
        <v>-12293.1</v>
      </c>
    </row>
    <row r="2539" spans="1:46" ht="22.5">
      <c r="A2539" s="54">
        <v>8005</v>
      </c>
      <c r="B2539" s="54" t="s">
        <v>223</v>
      </c>
      <c r="C2539" s="58" t="s">
        <v>2449</v>
      </c>
      <c r="D2539" s="79">
        <v>7</v>
      </c>
      <c r="E2539" s="79">
        <v>7</v>
      </c>
      <c r="F2539" s="80">
        <v>1114.27</v>
      </c>
      <c r="G2539" s="80">
        <v>159.18</v>
      </c>
      <c r="H2539" s="80">
        <v>1114.27</v>
      </c>
      <c r="I2539" s="80" t="s">
        <v>28</v>
      </c>
      <c r="J2539" s="80" t="s">
        <v>28</v>
      </c>
      <c r="K2539" s="80">
        <v>159.18</v>
      </c>
      <c r="L2539" s="73">
        <f t="shared" si="519"/>
        <v>136.59</v>
      </c>
      <c r="M2539" s="73">
        <f t="shared" si="520"/>
        <v>159.18</v>
      </c>
      <c r="N2539" s="72" t="str">
        <f t="shared" si="521"/>
        <v>0121</v>
      </c>
      <c r="O2539" s="74">
        <f t="shared" si="522"/>
        <v>0</v>
      </c>
      <c r="P2539" s="72">
        <f t="shared" si="523"/>
        <v>0</v>
      </c>
      <c r="Q2539" s="74">
        <f t="shared" si="524"/>
        <v>7</v>
      </c>
      <c r="R2539" s="72" t="str">
        <f t="shared" si="525"/>
        <v/>
      </c>
      <c r="S2539" s="72" t="str">
        <f t="shared" si="526"/>
        <v/>
      </c>
      <c r="AT2539" s="20">
        <f t="shared" si="527"/>
        <v>-12293.1</v>
      </c>
    </row>
    <row r="2540" spans="1:46" ht="22.5">
      <c r="A2540" s="54">
        <v>8005</v>
      </c>
      <c r="B2540" s="54" t="s">
        <v>221</v>
      </c>
      <c r="C2540" s="58" t="s">
        <v>2449</v>
      </c>
      <c r="D2540" s="79">
        <v>7</v>
      </c>
      <c r="E2540" s="79">
        <v>7</v>
      </c>
      <c r="F2540" s="80">
        <v>1114.27</v>
      </c>
      <c r="G2540" s="80">
        <v>159.18</v>
      </c>
      <c r="H2540" s="80">
        <v>1114.27</v>
      </c>
      <c r="I2540" s="80" t="s">
        <v>28</v>
      </c>
      <c r="J2540" s="80" t="s">
        <v>28</v>
      </c>
      <c r="K2540" s="80">
        <v>159.18</v>
      </c>
      <c r="L2540" s="73">
        <f t="shared" si="519"/>
        <v>136.59</v>
      </c>
      <c r="M2540" s="73">
        <f t="shared" si="520"/>
        <v>159.18</v>
      </c>
      <c r="N2540" s="72" t="str">
        <f t="shared" si="521"/>
        <v>0121</v>
      </c>
      <c r="O2540" s="74">
        <f t="shared" si="522"/>
        <v>0</v>
      </c>
      <c r="P2540" s="72">
        <f t="shared" si="523"/>
        <v>0</v>
      </c>
      <c r="Q2540" s="74">
        <f t="shared" si="524"/>
        <v>7</v>
      </c>
      <c r="R2540" s="72" t="str">
        <f t="shared" si="525"/>
        <v/>
      </c>
      <c r="S2540" s="72" t="str">
        <f t="shared" si="526"/>
        <v/>
      </c>
      <c r="AT2540" s="20">
        <f t="shared" si="527"/>
        <v>-12293.1</v>
      </c>
    </row>
    <row r="2541" spans="1:46" ht="22.5">
      <c r="A2541" s="54">
        <v>8005</v>
      </c>
      <c r="B2541" s="54" t="s">
        <v>219</v>
      </c>
      <c r="C2541" s="58" t="s">
        <v>2449</v>
      </c>
      <c r="D2541" s="79">
        <v>7</v>
      </c>
      <c r="E2541" s="79">
        <v>7</v>
      </c>
      <c r="F2541" s="80">
        <v>1114.27</v>
      </c>
      <c r="G2541" s="80">
        <v>159.18</v>
      </c>
      <c r="H2541" s="80">
        <v>1114.27</v>
      </c>
      <c r="I2541" s="80" t="s">
        <v>28</v>
      </c>
      <c r="J2541" s="80" t="s">
        <v>28</v>
      </c>
      <c r="K2541" s="80">
        <v>159.18</v>
      </c>
      <c r="L2541" s="73">
        <f t="shared" si="519"/>
        <v>136.59</v>
      </c>
      <c r="M2541" s="73">
        <f t="shared" si="520"/>
        <v>159.18</v>
      </c>
      <c r="N2541" s="72" t="str">
        <f t="shared" si="521"/>
        <v>0121</v>
      </c>
      <c r="O2541" s="74">
        <f t="shared" si="522"/>
        <v>0</v>
      </c>
      <c r="P2541" s="72">
        <f t="shared" si="523"/>
        <v>0</v>
      </c>
      <c r="Q2541" s="74">
        <f t="shared" si="524"/>
        <v>7</v>
      </c>
      <c r="R2541" s="72" t="str">
        <f t="shared" si="525"/>
        <v/>
      </c>
      <c r="S2541" s="72" t="str">
        <f t="shared" si="526"/>
        <v/>
      </c>
      <c r="AT2541" s="20">
        <f t="shared" si="527"/>
        <v>-12293.1</v>
      </c>
    </row>
    <row r="2542" spans="1:46" ht="22.5">
      <c r="A2542" s="54">
        <v>8005</v>
      </c>
      <c r="B2542" s="54" t="s">
        <v>217</v>
      </c>
      <c r="C2542" s="58" t="s">
        <v>2449</v>
      </c>
      <c r="D2542" s="79">
        <v>7</v>
      </c>
      <c r="E2542" s="79">
        <v>7</v>
      </c>
      <c r="F2542" s="80">
        <v>1114.27</v>
      </c>
      <c r="G2542" s="80">
        <v>159.18</v>
      </c>
      <c r="H2542" s="80">
        <v>1114.27</v>
      </c>
      <c r="I2542" s="80" t="s">
        <v>28</v>
      </c>
      <c r="J2542" s="80" t="s">
        <v>28</v>
      </c>
      <c r="K2542" s="80">
        <v>159.18</v>
      </c>
      <c r="L2542" s="73">
        <f t="shared" si="519"/>
        <v>145.32</v>
      </c>
      <c r="M2542" s="73">
        <f t="shared" si="520"/>
        <v>159.18</v>
      </c>
      <c r="N2542" s="72" t="str">
        <f t="shared" si="521"/>
        <v>0121</v>
      </c>
      <c r="O2542" s="74">
        <f t="shared" si="522"/>
        <v>0</v>
      </c>
      <c r="P2542" s="72">
        <f t="shared" si="523"/>
        <v>0</v>
      </c>
      <c r="Q2542" s="74">
        <f t="shared" si="524"/>
        <v>7</v>
      </c>
      <c r="R2542" s="72" t="str">
        <f t="shared" si="525"/>
        <v/>
      </c>
      <c r="S2542" s="72" t="str">
        <f t="shared" si="526"/>
        <v/>
      </c>
      <c r="AT2542" s="20">
        <f t="shared" si="527"/>
        <v>-13078.8</v>
      </c>
    </row>
    <row r="2543" spans="1:46" ht="22.5">
      <c r="A2543" s="54">
        <v>8005</v>
      </c>
      <c r="B2543" s="54" t="s">
        <v>215</v>
      </c>
      <c r="C2543" s="58" t="s">
        <v>2449</v>
      </c>
      <c r="D2543" s="79">
        <v>7</v>
      </c>
      <c r="E2543" s="79">
        <v>7</v>
      </c>
      <c r="F2543" s="80">
        <v>1114.27</v>
      </c>
      <c r="G2543" s="80">
        <v>159.18</v>
      </c>
      <c r="H2543" s="80">
        <v>1114.27</v>
      </c>
      <c r="I2543" s="80" t="s">
        <v>28</v>
      </c>
      <c r="J2543" s="80" t="s">
        <v>28</v>
      </c>
      <c r="K2543" s="80">
        <v>159.18</v>
      </c>
      <c r="L2543" s="73">
        <f t="shared" si="519"/>
        <v>145.32</v>
      </c>
      <c r="M2543" s="73">
        <f t="shared" si="520"/>
        <v>159.18</v>
      </c>
      <c r="N2543" s="72" t="str">
        <f t="shared" si="521"/>
        <v>0121</v>
      </c>
      <c r="O2543" s="74">
        <f t="shared" si="522"/>
        <v>0</v>
      </c>
      <c r="P2543" s="72">
        <f t="shared" si="523"/>
        <v>0</v>
      </c>
      <c r="Q2543" s="74">
        <f t="shared" si="524"/>
        <v>7</v>
      </c>
      <c r="R2543" s="72" t="str">
        <f t="shared" si="525"/>
        <v/>
      </c>
      <c r="S2543" s="72" t="str">
        <f t="shared" si="526"/>
        <v/>
      </c>
      <c r="AT2543" s="20">
        <f t="shared" si="527"/>
        <v>-13078.8</v>
      </c>
    </row>
    <row r="2544" spans="1:46" ht="22.5">
      <c r="A2544" s="54">
        <v>8005</v>
      </c>
      <c r="B2544" s="54" t="s">
        <v>213</v>
      </c>
      <c r="C2544" s="58" t="s">
        <v>2449</v>
      </c>
      <c r="D2544" s="79">
        <v>7</v>
      </c>
      <c r="E2544" s="79">
        <v>7</v>
      </c>
      <c r="F2544" s="80">
        <v>1114.27</v>
      </c>
      <c r="G2544" s="80">
        <v>159.18</v>
      </c>
      <c r="H2544" s="80">
        <v>1114.27</v>
      </c>
      <c r="I2544" s="80" t="s">
        <v>28</v>
      </c>
      <c r="J2544" s="80" t="s">
        <v>28</v>
      </c>
      <c r="K2544" s="80">
        <v>159.18</v>
      </c>
      <c r="L2544" s="73">
        <f t="shared" si="519"/>
        <v>145.32</v>
      </c>
      <c r="M2544" s="73">
        <f t="shared" si="520"/>
        <v>159.18</v>
      </c>
      <c r="N2544" s="72" t="str">
        <f t="shared" si="521"/>
        <v>0121</v>
      </c>
      <c r="O2544" s="74">
        <f t="shared" si="522"/>
        <v>0</v>
      </c>
      <c r="P2544" s="72">
        <f t="shared" si="523"/>
        <v>0</v>
      </c>
      <c r="Q2544" s="74">
        <f t="shared" si="524"/>
        <v>7</v>
      </c>
      <c r="R2544" s="72" t="str">
        <f t="shared" si="525"/>
        <v/>
      </c>
      <c r="S2544" s="72" t="str">
        <f t="shared" si="526"/>
        <v/>
      </c>
      <c r="AT2544" s="20">
        <f t="shared" si="527"/>
        <v>-13078.8</v>
      </c>
    </row>
    <row r="2545" spans="1:46" ht="22.5">
      <c r="A2545" s="54">
        <v>8005</v>
      </c>
      <c r="B2545" s="54" t="s">
        <v>211</v>
      </c>
      <c r="C2545" s="58" t="s">
        <v>2449</v>
      </c>
      <c r="D2545" s="79">
        <v>7</v>
      </c>
      <c r="E2545" s="79">
        <v>7</v>
      </c>
      <c r="F2545" s="80">
        <v>1114.27</v>
      </c>
      <c r="G2545" s="80">
        <v>159.18</v>
      </c>
      <c r="H2545" s="80">
        <v>1114.27</v>
      </c>
      <c r="I2545" s="80" t="s">
        <v>28</v>
      </c>
      <c r="J2545" s="80" t="s">
        <v>28</v>
      </c>
      <c r="K2545" s="80">
        <v>159.18</v>
      </c>
      <c r="L2545" s="73">
        <f t="shared" si="519"/>
        <v>145.32</v>
      </c>
      <c r="M2545" s="73">
        <f t="shared" si="520"/>
        <v>159.18</v>
      </c>
      <c r="N2545" s="72" t="str">
        <f t="shared" si="521"/>
        <v>0121</v>
      </c>
      <c r="O2545" s="74">
        <f t="shared" si="522"/>
        <v>0</v>
      </c>
      <c r="P2545" s="72">
        <f t="shared" si="523"/>
        <v>0</v>
      </c>
      <c r="Q2545" s="74">
        <f t="shared" si="524"/>
        <v>7</v>
      </c>
      <c r="R2545" s="72" t="str">
        <f t="shared" si="525"/>
        <v/>
      </c>
      <c r="S2545" s="72" t="str">
        <f t="shared" si="526"/>
        <v/>
      </c>
      <c r="AT2545" s="20">
        <f t="shared" si="527"/>
        <v>-13078.8</v>
      </c>
    </row>
    <row r="2546" spans="1:46" ht="22.5">
      <c r="A2546" s="54">
        <v>8005</v>
      </c>
      <c r="B2546" s="54" t="s">
        <v>209</v>
      </c>
      <c r="C2546" s="58" t="s">
        <v>2449</v>
      </c>
      <c r="D2546" s="79">
        <v>7</v>
      </c>
      <c r="E2546" s="79">
        <v>7</v>
      </c>
      <c r="F2546" s="80">
        <v>1114.27</v>
      </c>
      <c r="G2546" s="80">
        <v>159.18</v>
      </c>
      <c r="H2546" s="80">
        <v>1114.27</v>
      </c>
      <c r="I2546" s="80" t="s">
        <v>28</v>
      </c>
      <c r="J2546" s="80" t="s">
        <v>28</v>
      </c>
      <c r="K2546" s="80">
        <v>159.18</v>
      </c>
      <c r="L2546" s="73">
        <f t="shared" si="519"/>
        <v>145.32</v>
      </c>
      <c r="M2546" s="73">
        <f t="shared" si="520"/>
        <v>159.18</v>
      </c>
      <c r="N2546" s="72" t="str">
        <f t="shared" si="521"/>
        <v>0121</v>
      </c>
      <c r="O2546" s="74">
        <f t="shared" si="522"/>
        <v>0</v>
      </c>
      <c r="P2546" s="72">
        <f t="shared" si="523"/>
        <v>0</v>
      </c>
      <c r="Q2546" s="74">
        <f t="shared" si="524"/>
        <v>7</v>
      </c>
      <c r="R2546" s="72" t="str">
        <f t="shared" si="525"/>
        <v/>
      </c>
      <c r="S2546" s="72" t="str">
        <f t="shared" si="526"/>
        <v/>
      </c>
      <c r="AT2546" s="20">
        <f t="shared" si="527"/>
        <v>-13078.8</v>
      </c>
    </row>
    <row r="2547" spans="1:46" ht="22.5">
      <c r="A2547" s="54">
        <v>8005</v>
      </c>
      <c r="B2547" s="54" t="s">
        <v>207</v>
      </c>
      <c r="C2547" s="58" t="s">
        <v>2449</v>
      </c>
      <c r="D2547" s="79">
        <v>7</v>
      </c>
      <c r="E2547" s="79">
        <v>7</v>
      </c>
      <c r="F2547" s="80">
        <v>1114.27</v>
      </c>
      <c r="G2547" s="80">
        <v>159.18</v>
      </c>
      <c r="H2547" s="80">
        <v>1114.27</v>
      </c>
      <c r="I2547" s="80" t="s">
        <v>28</v>
      </c>
      <c r="J2547" s="80" t="s">
        <v>28</v>
      </c>
      <c r="K2547" s="80">
        <v>159.18</v>
      </c>
      <c r="L2547" s="73">
        <f t="shared" si="519"/>
        <v>145.32</v>
      </c>
      <c r="M2547" s="73">
        <f t="shared" si="520"/>
        <v>159.18</v>
      </c>
      <c r="N2547" s="72" t="str">
        <f t="shared" si="521"/>
        <v>0121</v>
      </c>
      <c r="O2547" s="74">
        <f t="shared" si="522"/>
        <v>0</v>
      </c>
      <c r="P2547" s="72">
        <f t="shared" si="523"/>
        <v>0</v>
      </c>
      <c r="Q2547" s="74">
        <f t="shared" si="524"/>
        <v>7</v>
      </c>
      <c r="R2547" s="72" t="str">
        <f t="shared" si="525"/>
        <v/>
      </c>
      <c r="S2547" s="72" t="str">
        <f t="shared" si="526"/>
        <v/>
      </c>
      <c r="AT2547" s="20">
        <f t="shared" si="527"/>
        <v>-13078.8</v>
      </c>
    </row>
    <row r="2548" spans="1:46" ht="22.5">
      <c r="A2548" s="54">
        <v>8005</v>
      </c>
      <c r="B2548" s="54" t="s">
        <v>205</v>
      </c>
      <c r="C2548" s="58" t="s">
        <v>2449</v>
      </c>
      <c r="D2548" s="79">
        <v>7</v>
      </c>
      <c r="E2548" s="79">
        <v>7</v>
      </c>
      <c r="F2548" s="80">
        <v>1114.27</v>
      </c>
      <c r="G2548" s="80">
        <v>159.18</v>
      </c>
      <c r="H2548" s="80">
        <v>1114.27</v>
      </c>
      <c r="I2548" s="80" t="s">
        <v>28</v>
      </c>
      <c r="J2548" s="80" t="s">
        <v>28</v>
      </c>
      <c r="K2548" s="80">
        <v>159.18</v>
      </c>
      <c r="L2548" s="73">
        <f t="shared" si="519"/>
        <v>165.74</v>
      </c>
      <c r="M2548" s="73">
        <f t="shared" si="520"/>
        <v>159.18</v>
      </c>
      <c r="N2548" s="72" t="str">
        <f t="shared" si="521"/>
        <v>0121</v>
      </c>
      <c r="O2548" s="74">
        <f t="shared" si="522"/>
        <v>0</v>
      </c>
      <c r="P2548" s="72">
        <f t="shared" si="523"/>
        <v>0</v>
      </c>
      <c r="Q2548" s="74">
        <f t="shared" si="524"/>
        <v>7</v>
      </c>
      <c r="R2548" s="72" t="str">
        <f t="shared" si="525"/>
        <v/>
      </c>
      <c r="S2548" s="72" t="str">
        <f t="shared" si="526"/>
        <v/>
      </c>
      <c r="AT2548" s="20">
        <f t="shared" si="527"/>
        <v>-14916.6</v>
      </c>
    </row>
    <row r="2549" spans="1:46" ht="22.5">
      <c r="A2549" s="54">
        <v>8005</v>
      </c>
      <c r="B2549" s="54" t="s">
        <v>203</v>
      </c>
      <c r="C2549" s="58" t="s">
        <v>2449</v>
      </c>
      <c r="D2549" s="79">
        <v>7</v>
      </c>
      <c r="E2549" s="79">
        <v>7</v>
      </c>
      <c r="F2549" s="80">
        <v>1114.27</v>
      </c>
      <c r="G2549" s="80">
        <v>159.18</v>
      </c>
      <c r="H2549" s="80">
        <v>1114.27</v>
      </c>
      <c r="I2549" s="80" t="s">
        <v>28</v>
      </c>
      <c r="J2549" s="80" t="s">
        <v>28</v>
      </c>
      <c r="K2549" s="80">
        <v>159.18</v>
      </c>
      <c r="L2549" s="73">
        <f t="shared" si="519"/>
        <v>165.74</v>
      </c>
      <c r="M2549" s="73">
        <f t="shared" si="520"/>
        <v>159.18</v>
      </c>
      <c r="N2549" s="72" t="str">
        <f t="shared" si="521"/>
        <v>0121</v>
      </c>
      <c r="O2549" s="74">
        <f t="shared" si="522"/>
        <v>0</v>
      </c>
      <c r="P2549" s="72">
        <f t="shared" si="523"/>
        <v>0</v>
      </c>
      <c r="Q2549" s="74">
        <f t="shared" si="524"/>
        <v>7</v>
      </c>
      <c r="R2549" s="72" t="str">
        <f t="shared" si="525"/>
        <v/>
      </c>
      <c r="S2549" s="72" t="str">
        <f t="shared" si="526"/>
        <v/>
      </c>
      <c r="AT2549" s="20">
        <f t="shared" si="527"/>
        <v>-14916.6</v>
      </c>
    </row>
    <row r="2550" spans="1:46" ht="22.5">
      <c r="A2550" s="54">
        <v>8005</v>
      </c>
      <c r="B2550" s="54" t="s">
        <v>201</v>
      </c>
      <c r="C2550" s="58" t="s">
        <v>2449</v>
      </c>
      <c r="D2550" s="79">
        <v>7</v>
      </c>
      <c r="E2550" s="79">
        <v>7</v>
      </c>
      <c r="F2550" s="80">
        <v>1114.27</v>
      </c>
      <c r="G2550" s="80">
        <v>159.18</v>
      </c>
      <c r="H2550" s="80">
        <v>1114.27</v>
      </c>
      <c r="I2550" s="80" t="s">
        <v>28</v>
      </c>
      <c r="J2550" s="80" t="s">
        <v>28</v>
      </c>
      <c r="K2550" s="80">
        <v>159.18</v>
      </c>
      <c r="L2550" s="73">
        <f t="shared" si="519"/>
        <v>165.74</v>
      </c>
      <c r="M2550" s="73">
        <f t="shared" si="520"/>
        <v>159.18</v>
      </c>
      <c r="N2550" s="72" t="str">
        <f t="shared" si="521"/>
        <v>0121</v>
      </c>
      <c r="O2550" s="74">
        <f t="shared" si="522"/>
        <v>0</v>
      </c>
      <c r="P2550" s="72">
        <f t="shared" si="523"/>
        <v>0</v>
      </c>
      <c r="Q2550" s="74">
        <f t="shared" si="524"/>
        <v>7</v>
      </c>
      <c r="R2550" s="72" t="str">
        <f t="shared" si="525"/>
        <v/>
      </c>
      <c r="S2550" s="72" t="str">
        <f t="shared" si="526"/>
        <v/>
      </c>
      <c r="AT2550" s="20">
        <f t="shared" si="527"/>
        <v>-14916.6</v>
      </c>
    </row>
    <row r="2551" spans="1:46" ht="22.5">
      <c r="A2551" s="54">
        <v>8005</v>
      </c>
      <c r="B2551" s="54" t="s">
        <v>199</v>
      </c>
      <c r="C2551" s="58" t="s">
        <v>2449</v>
      </c>
      <c r="D2551" s="79">
        <v>7</v>
      </c>
      <c r="E2551" s="79">
        <v>7</v>
      </c>
      <c r="F2551" s="80">
        <v>1114.27</v>
      </c>
      <c r="G2551" s="80">
        <v>159.18</v>
      </c>
      <c r="H2551" s="80">
        <v>1114.27</v>
      </c>
      <c r="I2551" s="80" t="s">
        <v>28</v>
      </c>
      <c r="J2551" s="80" t="s">
        <v>28</v>
      </c>
      <c r="K2551" s="80">
        <v>159.18</v>
      </c>
      <c r="L2551" s="73">
        <f t="shared" si="519"/>
        <v>165.74</v>
      </c>
      <c r="M2551" s="73">
        <f t="shared" si="520"/>
        <v>159.18</v>
      </c>
      <c r="N2551" s="72" t="str">
        <f t="shared" si="521"/>
        <v>0121</v>
      </c>
      <c r="O2551" s="74">
        <f t="shared" si="522"/>
        <v>0</v>
      </c>
      <c r="P2551" s="72">
        <f t="shared" si="523"/>
        <v>0</v>
      </c>
      <c r="Q2551" s="74">
        <f t="shared" si="524"/>
        <v>7</v>
      </c>
      <c r="R2551" s="72" t="str">
        <f t="shared" si="525"/>
        <v/>
      </c>
      <c r="S2551" s="72" t="str">
        <f t="shared" si="526"/>
        <v/>
      </c>
      <c r="AT2551" s="20">
        <f t="shared" si="527"/>
        <v>-14916.6</v>
      </c>
    </row>
    <row r="2552" spans="1:46" ht="22.5">
      <c r="A2552" s="54">
        <v>8005</v>
      </c>
      <c r="B2552" s="54" t="s">
        <v>197</v>
      </c>
      <c r="C2552" s="58" t="s">
        <v>2449</v>
      </c>
      <c r="D2552" s="79">
        <v>7</v>
      </c>
      <c r="E2552" s="79">
        <v>7</v>
      </c>
      <c r="F2552" s="80">
        <v>1114.27</v>
      </c>
      <c r="G2552" s="80">
        <v>159.18</v>
      </c>
      <c r="H2552" s="80">
        <v>1114.27</v>
      </c>
      <c r="I2552" s="80" t="s">
        <v>28</v>
      </c>
      <c r="J2552" s="80" t="s">
        <v>28</v>
      </c>
      <c r="K2552" s="80">
        <v>159.18</v>
      </c>
      <c r="L2552" s="73">
        <f t="shared" si="519"/>
        <v>165.74</v>
      </c>
      <c r="M2552" s="73">
        <f t="shared" si="520"/>
        <v>159.18</v>
      </c>
      <c r="N2552" s="72" t="str">
        <f t="shared" si="521"/>
        <v>0121</v>
      </c>
      <c r="O2552" s="74">
        <f t="shared" si="522"/>
        <v>0</v>
      </c>
      <c r="P2552" s="72">
        <f t="shared" si="523"/>
        <v>0</v>
      </c>
      <c r="Q2552" s="74">
        <f t="shared" si="524"/>
        <v>7</v>
      </c>
      <c r="R2552" s="72" t="str">
        <f t="shared" si="525"/>
        <v/>
      </c>
      <c r="S2552" s="72" t="str">
        <f t="shared" si="526"/>
        <v/>
      </c>
      <c r="AT2552" s="20">
        <f t="shared" si="527"/>
        <v>-14916.6</v>
      </c>
    </row>
    <row r="2553" spans="1:46" ht="22.5">
      <c r="A2553" s="54">
        <v>8005</v>
      </c>
      <c r="B2553" s="54" t="s">
        <v>195</v>
      </c>
      <c r="C2553" s="58" t="s">
        <v>2449</v>
      </c>
      <c r="D2553" s="79">
        <v>7</v>
      </c>
      <c r="E2553" s="79">
        <v>7</v>
      </c>
      <c r="F2553" s="80">
        <v>1114.27</v>
      </c>
      <c r="G2553" s="80">
        <v>159.18</v>
      </c>
      <c r="H2553" s="80">
        <v>1114.27</v>
      </c>
      <c r="I2553" s="80" t="s">
        <v>28</v>
      </c>
      <c r="J2553" s="80" t="s">
        <v>28</v>
      </c>
      <c r="K2553" s="80">
        <v>159.18</v>
      </c>
      <c r="L2553" s="73">
        <f t="shared" si="519"/>
        <v>165.74</v>
      </c>
      <c r="M2553" s="73">
        <f t="shared" si="520"/>
        <v>159.18</v>
      </c>
      <c r="N2553" s="72" t="str">
        <f t="shared" si="521"/>
        <v>0121</v>
      </c>
      <c r="O2553" s="74">
        <f t="shared" si="522"/>
        <v>0</v>
      </c>
      <c r="P2553" s="72">
        <f t="shared" si="523"/>
        <v>0</v>
      </c>
      <c r="Q2553" s="74">
        <f t="shared" si="524"/>
        <v>7</v>
      </c>
      <c r="R2553" s="72" t="str">
        <f t="shared" si="525"/>
        <v/>
      </c>
      <c r="S2553" s="72" t="str">
        <f t="shared" si="526"/>
        <v/>
      </c>
      <c r="AT2553" s="20">
        <f t="shared" si="527"/>
        <v>-14916.6</v>
      </c>
    </row>
    <row r="2554" spans="1:46" ht="33.75">
      <c r="A2554" s="54">
        <v>8006</v>
      </c>
      <c r="B2554" s="54" t="s">
        <v>251</v>
      </c>
      <c r="C2554" s="58" t="s">
        <v>3091</v>
      </c>
      <c r="D2554" s="79">
        <v>7</v>
      </c>
      <c r="E2554" s="79">
        <v>7</v>
      </c>
      <c r="F2554" s="80">
        <v>878.71</v>
      </c>
      <c r="G2554" s="80">
        <v>125.53</v>
      </c>
      <c r="H2554" s="80">
        <v>878.71</v>
      </c>
      <c r="I2554" s="80" t="s">
        <v>28</v>
      </c>
      <c r="J2554" s="80" t="s">
        <v>28</v>
      </c>
      <c r="K2554" s="80">
        <v>125.53</v>
      </c>
      <c r="L2554" s="73">
        <f t="shared" si="519"/>
        <v>102.23</v>
      </c>
      <c r="M2554" s="73">
        <f t="shared" si="520"/>
        <v>125.53</v>
      </c>
      <c r="N2554" s="72" t="str">
        <f t="shared" si="521"/>
        <v>0124</v>
      </c>
      <c r="O2554" s="74">
        <f t="shared" si="522"/>
        <v>0</v>
      </c>
      <c r="P2554" s="72">
        <f t="shared" si="523"/>
        <v>0</v>
      </c>
      <c r="Q2554" s="74">
        <f t="shared" si="524"/>
        <v>7</v>
      </c>
      <c r="R2554" s="72" t="str">
        <f t="shared" si="525"/>
        <v/>
      </c>
      <c r="S2554" s="72" t="str">
        <f t="shared" si="526"/>
        <v/>
      </c>
      <c r="AT2554" s="20">
        <f t="shared" si="527"/>
        <v>-9200.7000000000007</v>
      </c>
    </row>
    <row r="2555" spans="1:46" ht="33.75">
      <c r="A2555" s="54">
        <v>8006</v>
      </c>
      <c r="B2555" s="54" t="s">
        <v>250</v>
      </c>
      <c r="C2555" s="58" t="s">
        <v>3091</v>
      </c>
      <c r="D2555" s="79">
        <v>7</v>
      </c>
      <c r="E2555" s="79">
        <v>7</v>
      </c>
      <c r="F2555" s="80">
        <v>878.71</v>
      </c>
      <c r="G2555" s="80">
        <v>125.53</v>
      </c>
      <c r="H2555" s="80">
        <v>878.71</v>
      </c>
      <c r="I2555" s="80" t="s">
        <v>28</v>
      </c>
      <c r="J2555" s="80" t="s">
        <v>28</v>
      </c>
      <c r="K2555" s="80">
        <v>125.53</v>
      </c>
      <c r="L2555" s="73">
        <f t="shared" si="519"/>
        <v>102.23</v>
      </c>
      <c r="M2555" s="73">
        <f t="shared" si="520"/>
        <v>125.53</v>
      </c>
      <c r="N2555" s="72" t="str">
        <f t="shared" si="521"/>
        <v>0124</v>
      </c>
      <c r="O2555" s="74">
        <f t="shared" si="522"/>
        <v>0</v>
      </c>
      <c r="P2555" s="72">
        <f t="shared" si="523"/>
        <v>0</v>
      </c>
      <c r="Q2555" s="74">
        <f t="shared" si="524"/>
        <v>7</v>
      </c>
      <c r="R2555" s="72" t="str">
        <f t="shared" si="525"/>
        <v/>
      </c>
      <c r="S2555" s="72" t="str">
        <f t="shared" si="526"/>
        <v/>
      </c>
      <c r="AT2555" s="20">
        <f t="shared" si="527"/>
        <v>-9200.7000000000007</v>
      </c>
    </row>
    <row r="2556" spans="1:46" ht="33.75">
      <c r="A2556" s="54">
        <v>8006</v>
      </c>
      <c r="B2556" s="54" t="s">
        <v>249</v>
      </c>
      <c r="C2556" s="58" t="s">
        <v>3091</v>
      </c>
      <c r="D2556" s="79">
        <v>7</v>
      </c>
      <c r="E2556" s="79">
        <v>7</v>
      </c>
      <c r="F2556" s="80">
        <v>878.71</v>
      </c>
      <c r="G2556" s="80">
        <v>125.53</v>
      </c>
      <c r="H2556" s="80">
        <v>878.71</v>
      </c>
      <c r="I2556" s="80" t="s">
        <v>28</v>
      </c>
      <c r="J2556" s="80" t="s">
        <v>28</v>
      </c>
      <c r="K2556" s="80">
        <v>125.53</v>
      </c>
      <c r="L2556" s="73">
        <f t="shared" si="519"/>
        <v>102.23</v>
      </c>
      <c r="M2556" s="73">
        <f t="shared" si="520"/>
        <v>125.53</v>
      </c>
      <c r="N2556" s="72" t="str">
        <f t="shared" si="521"/>
        <v>0124</v>
      </c>
      <c r="O2556" s="74">
        <f t="shared" si="522"/>
        <v>0</v>
      </c>
      <c r="P2556" s="72">
        <f t="shared" si="523"/>
        <v>0</v>
      </c>
      <c r="Q2556" s="74">
        <f t="shared" si="524"/>
        <v>7</v>
      </c>
      <c r="R2556" s="72" t="str">
        <f t="shared" si="525"/>
        <v/>
      </c>
      <c r="S2556" s="72" t="str">
        <f t="shared" si="526"/>
        <v/>
      </c>
      <c r="AT2556" s="20">
        <f t="shared" si="527"/>
        <v>-9200.7000000000007</v>
      </c>
    </row>
    <row r="2557" spans="1:46" ht="33.75">
      <c r="A2557" s="54">
        <v>8006</v>
      </c>
      <c r="B2557" s="54" t="s">
        <v>248</v>
      </c>
      <c r="C2557" s="58" t="s">
        <v>3091</v>
      </c>
      <c r="D2557" s="79">
        <v>7</v>
      </c>
      <c r="E2557" s="79">
        <v>7</v>
      </c>
      <c r="F2557" s="80">
        <v>878.71</v>
      </c>
      <c r="G2557" s="80">
        <v>125.53</v>
      </c>
      <c r="H2557" s="80">
        <v>878.71</v>
      </c>
      <c r="I2557" s="80" t="s">
        <v>28</v>
      </c>
      <c r="J2557" s="80" t="s">
        <v>28</v>
      </c>
      <c r="K2557" s="80">
        <v>125.53</v>
      </c>
      <c r="L2557" s="73">
        <f t="shared" si="519"/>
        <v>102.23</v>
      </c>
      <c r="M2557" s="73">
        <f t="shared" si="520"/>
        <v>125.53</v>
      </c>
      <c r="N2557" s="72" t="str">
        <f t="shared" si="521"/>
        <v>0124</v>
      </c>
      <c r="O2557" s="74">
        <f t="shared" si="522"/>
        <v>0</v>
      </c>
      <c r="P2557" s="72">
        <f t="shared" si="523"/>
        <v>0</v>
      </c>
      <c r="Q2557" s="74">
        <f t="shared" si="524"/>
        <v>7</v>
      </c>
      <c r="R2557" s="72" t="str">
        <f t="shared" si="525"/>
        <v/>
      </c>
      <c r="S2557" s="72" t="str">
        <f t="shared" si="526"/>
        <v/>
      </c>
      <c r="AT2557" s="20">
        <f t="shared" si="527"/>
        <v>-9200.7000000000007</v>
      </c>
    </row>
    <row r="2558" spans="1:46" ht="33.75">
      <c r="A2558" s="54">
        <v>8006</v>
      </c>
      <c r="B2558" s="54" t="s">
        <v>247</v>
      </c>
      <c r="C2558" s="58" t="s">
        <v>3091</v>
      </c>
      <c r="D2558" s="79">
        <v>7</v>
      </c>
      <c r="E2558" s="79">
        <v>7</v>
      </c>
      <c r="F2558" s="80">
        <v>878.71</v>
      </c>
      <c r="G2558" s="80">
        <v>125.53</v>
      </c>
      <c r="H2558" s="80">
        <v>878.71</v>
      </c>
      <c r="I2558" s="80" t="s">
        <v>28</v>
      </c>
      <c r="J2558" s="80" t="s">
        <v>28</v>
      </c>
      <c r="K2558" s="80">
        <v>125.53</v>
      </c>
      <c r="L2558" s="73">
        <f t="shared" si="519"/>
        <v>102.23</v>
      </c>
      <c r="M2558" s="73">
        <f t="shared" si="520"/>
        <v>125.53</v>
      </c>
      <c r="N2558" s="72" t="str">
        <f t="shared" si="521"/>
        <v>0124</v>
      </c>
      <c r="O2558" s="74">
        <f t="shared" si="522"/>
        <v>0</v>
      </c>
      <c r="P2558" s="72">
        <f t="shared" si="523"/>
        <v>0</v>
      </c>
      <c r="Q2558" s="74">
        <f t="shared" si="524"/>
        <v>7</v>
      </c>
      <c r="R2558" s="72" t="str">
        <f t="shared" si="525"/>
        <v/>
      </c>
      <c r="S2558" s="72" t="str">
        <f t="shared" si="526"/>
        <v/>
      </c>
      <c r="AT2558" s="20">
        <f t="shared" si="527"/>
        <v>-9200.7000000000007</v>
      </c>
    </row>
    <row r="2559" spans="1:46" ht="33.75">
      <c r="A2559" s="54">
        <v>8006</v>
      </c>
      <c r="B2559" s="54" t="s">
        <v>246</v>
      </c>
      <c r="C2559" s="58" t="s">
        <v>3091</v>
      </c>
      <c r="D2559" s="79">
        <v>7</v>
      </c>
      <c r="E2559" s="79">
        <v>7</v>
      </c>
      <c r="F2559" s="80">
        <v>878.71</v>
      </c>
      <c r="G2559" s="80">
        <v>125.53</v>
      </c>
      <c r="H2559" s="80">
        <v>878.71</v>
      </c>
      <c r="I2559" s="80" t="s">
        <v>28</v>
      </c>
      <c r="J2559" s="80" t="s">
        <v>28</v>
      </c>
      <c r="K2559" s="80">
        <v>125.53</v>
      </c>
      <c r="L2559" s="73">
        <f t="shared" si="519"/>
        <v>102.23</v>
      </c>
      <c r="M2559" s="73">
        <f t="shared" si="520"/>
        <v>125.53</v>
      </c>
      <c r="N2559" s="72" t="str">
        <f t="shared" si="521"/>
        <v>0124</v>
      </c>
      <c r="O2559" s="74">
        <f t="shared" si="522"/>
        <v>0</v>
      </c>
      <c r="P2559" s="72">
        <f t="shared" si="523"/>
        <v>0</v>
      </c>
      <c r="Q2559" s="74">
        <f t="shared" si="524"/>
        <v>7</v>
      </c>
      <c r="R2559" s="72" t="str">
        <f t="shared" si="525"/>
        <v/>
      </c>
      <c r="S2559" s="72" t="str">
        <f t="shared" si="526"/>
        <v/>
      </c>
      <c r="AT2559" s="20">
        <f t="shared" si="527"/>
        <v>-9200.7000000000007</v>
      </c>
    </row>
    <row r="2560" spans="1:46" ht="33.75">
      <c r="A2560" s="54">
        <v>8006</v>
      </c>
      <c r="B2560" s="54" t="s">
        <v>245</v>
      </c>
      <c r="C2560" s="58" t="s">
        <v>3091</v>
      </c>
      <c r="D2560" s="79">
        <v>7</v>
      </c>
      <c r="E2560" s="79">
        <v>7</v>
      </c>
      <c r="F2560" s="80">
        <v>878.71</v>
      </c>
      <c r="G2560" s="80">
        <v>125.53</v>
      </c>
      <c r="H2560" s="80">
        <v>878.71</v>
      </c>
      <c r="I2560" s="80" t="s">
        <v>28</v>
      </c>
      <c r="J2560" s="80" t="s">
        <v>28</v>
      </c>
      <c r="K2560" s="80">
        <v>125.53</v>
      </c>
      <c r="L2560" s="73">
        <f t="shared" si="519"/>
        <v>124.74</v>
      </c>
      <c r="M2560" s="73">
        <f t="shared" si="520"/>
        <v>125.53</v>
      </c>
      <c r="N2560" s="72" t="str">
        <f t="shared" si="521"/>
        <v>0124</v>
      </c>
      <c r="O2560" s="74">
        <f t="shared" si="522"/>
        <v>0</v>
      </c>
      <c r="P2560" s="72">
        <f t="shared" si="523"/>
        <v>0</v>
      </c>
      <c r="Q2560" s="74">
        <f t="shared" si="524"/>
        <v>7</v>
      </c>
      <c r="R2560" s="72" t="str">
        <f t="shared" si="525"/>
        <v/>
      </c>
      <c r="S2560" s="72" t="str">
        <f t="shared" si="526"/>
        <v/>
      </c>
      <c r="AT2560" s="20">
        <f t="shared" si="527"/>
        <v>-11226.6</v>
      </c>
    </row>
    <row r="2561" spans="1:46" ht="33.75">
      <c r="A2561" s="54">
        <v>8006</v>
      </c>
      <c r="B2561" s="54" t="s">
        <v>244</v>
      </c>
      <c r="C2561" s="58" t="s">
        <v>3091</v>
      </c>
      <c r="D2561" s="79">
        <v>7</v>
      </c>
      <c r="E2561" s="79">
        <v>7</v>
      </c>
      <c r="F2561" s="80">
        <v>878.71</v>
      </c>
      <c r="G2561" s="80">
        <v>125.53</v>
      </c>
      <c r="H2561" s="80">
        <v>878.71</v>
      </c>
      <c r="I2561" s="80" t="s">
        <v>28</v>
      </c>
      <c r="J2561" s="80" t="s">
        <v>28</v>
      </c>
      <c r="K2561" s="80">
        <v>125.53</v>
      </c>
      <c r="L2561" s="73">
        <f t="shared" si="519"/>
        <v>124.74</v>
      </c>
      <c r="M2561" s="73">
        <f t="shared" si="520"/>
        <v>125.53</v>
      </c>
      <c r="N2561" s="72" t="str">
        <f t="shared" si="521"/>
        <v>0124</v>
      </c>
      <c r="O2561" s="74">
        <f t="shared" si="522"/>
        <v>0</v>
      </c>
      <c r="P2561" s="72">
        <f t="shared" si="523"/>
        <v>0</v>
      </c>
      <c r="Q2561" s="74">
        <f t="shared" si="524"/>
        <v>7</v>
      </c>
      <c r="R2561" s="72" t="str">
        <f t="shared" si="525"/>
        <v/>
      </c>
      <c r="S2561" s="72" t="str">
        <f t="shared" si="526"/>
        <v/>
      </c>
      <c r="AT2561" s="20">
        <f t="shared" si="527"/>
        <v>-11226.6</v>
      </c>
    </row>
    <row r="2562" spans="1:46" ht="33.75">
      <c r="A2562" s="54">
        <v>8006</v>
      </c>
      <c r="B2562" s="54" t="s">
        <v>243</v>
      </c>
      <c r="C2562" s="58" t="s">
        <v>3091</v>
      </c>
      <c r="D2562" s="79">
        <v>7</v>
      </c>
      <c r="E2562" s="79">
        <v>7</v>
      </c>
      <c r="F2562" s="80">
        <v>878.71</v>
      </c>
      <c r="G2562" s="80">
        <v>125.53</v>
      </c>
      <c r="H2562" s="80">
        <v>878.71</v>
      </c>
      <c r="I2562" s="80" t="s">
        <v>28</v>
      </c>
      <c r="J2562" s="80" t="s">
        <v>28</v>
      </c>
      <c r="K2562" s="80">
        <v>125.53</v>
      </c>
      <c r="L2562" s="73">
        <f t="shared" si="519"/>
        <v>124.74</v>
      </c>
      <c r="M2562" s="73">
        <f t="shared" si="520"/>
        <v>125.53</v>
      </c>
      <c r="N2562" s="72" t="str">
        <f t="shared" si="521"/>
        <v>0124</v>
      </c>
      <c r="O2562" s="74">
        <f t="shared" si="522"/>
        <v>0</v>
      </c>
      <c r="P2562" s="72">
        <f t="shared" si="523"/>
        <v>0</v>
      </c>
      <c r="Q2562" s="74">
        <f t="shared" si="524"/>
        <v>7</v>
      </c>
      <c r="R2562" s="72" t="str">
        <f t="shared" si="525"/>
        <v/>
      </c>
      <c r="S2562" s="72" t="str">
        <f t="shared" si="526"/>
        <v/>
      </c>
      <c r="AT2562" s="20">
        <f t="shared" si="527"/>
        <v>-11226.6</v>
      </c>
    </row>
    <row r="2563" spans="1:46" ht="33.75">
      <c r="A2563" s="54">
        <v>8006</v>
      </c>
      <c r="B2563" s="54" t="s">
        <v>242</v>
      </c>
      <c r="C2563" s="58" t="s">
        <v>3091</v>
      </c>
      <c r="D2563" s="79">
        <v>7</v>
      </c>
      <c r="E2563" s="79">
        <v>7</v>
      </c>
      <c r="F2563" s="80">
        <v>878.71</v>
      </c>
      <c r="G2563" s="80">
        <v>125.53</v>
      </c>
      <c r="H2563" s="80">
        <v>878.71</v>
      </c>
      <c r="I2563" s="80" t="s">
        <v>28</v>
      </c>
      <c r="J2563" s="80" t="s">
        <v>28</v>
      </c>
      <c r="K2563" s="80">
        <v>125.53</v>
      </c>
      <c r="L2563" s="73">
        <f t="shared" si="519"/>
        <v>124.74</v>
      </c>
      <c r="M2563" s="73">
        <f t="shared" si="520"/>
        <v>125.53</v>
      </c>
      <c r="N2563" s="72" t="str">
        <f t="shared" si="521"/>
        <v>0124</v>
      </c>
      <c r="O2563" s="74">
        <f t="shared" si="522"/>
        <v>0</v>
      </c>
      <c r="P2563" s="72">
        <f t="shared" si="523"/>
        <v>0</v>
      </c>
      <c r="Q2563" s="74">
        <f t="shared" si="524"/>
        <v>7</v>
      </c>
      <c r="R2563" s="72" t="str">
        <f t="shared" si="525"/>
        <v/>
      </c>
      <c r="S2563" s="72" t="str">
        <f t="shared" si="526"/>
        <v/>
      </c>
      <c r="AT2563" s="20">
        <f t="shared" si="527"/>
        <v>-11226.6</v>
      </c>
    </row>
    <row r="2564" spans="1:46" ht="33.75">
      <c r="A2564" s="54">
        <v>8006</v>
      </c>
      <c r="B2564" s="54" t="s">
        <v>241</v>
      </c>
      <c r="C2564" s="58" t="s">
        <v>3091</v>
      </c>
      <c r="D2564" s="79">
        <v>7</v>
      </c>
      <c r="E2564" s="79">
        <v>7</v>
      </c>
      <c r="F2564" s="80">
        <v>878.71</v>
      </c>
      <c r="G2564" s="80">
        <v>125.53</v>
      </c>
      <c r="H2564" s="80">
        <v>878.71</v>
      </c>
      <c r="I2564" s="80" t="s">
        <v>28</v>
      </c>
      <c r="J2564" s="80" t="s">
        <v>28</v>
      </c>
      <c r="K2564" s="80">
        <v>125.53</v>
      </c>
      <c r="L2564" s="73">
        <f t="shared" ref="L2564:L2627" si="528">IFERROR(VLOOKUP(B2564,$B$1326:$K$2467,6,0),"")</f>
        <v>124.74</v>
      </c>
      <c r="M2564" s="73">
        <f t="shared" ref="M2564:M2627" si="529">IFERROR(VLOOKUP($B2564,$B$2468:$K$3603,6,0),"")</f>
        <v>125.53</v>
      </c>
      <c r="N2564" s="72" t="str">
        <f t="shared" ref="N2564:N2627" si="530">LEFT(B2564,4)</f>
        <v>0124</v>
      </c>
      <c r="O2564" s="74">
        <f t="shared" ref="O2564:O2627" si="531">E2564-D2564</f>
        <v>0</v>
      </c>
      <c r="P2564" s="72">
        <f t="shared" ref="P2564:P2627" si="532">IF(O2564=20,1,0)</f>
        <v>0</v>
      </c>
      <c r="Q2564" s="74">
        <f t="shared" ref="Q2564:Q2627" si="533">D2564</f>
        <v>7</v>
      </c>
      <c r="R2564" s="72" t="str">
        <f t="shared" ref="R2564:R2627" si="534">IF(P2564=1,Q2564+7,"")</f>
        <v/>
      </c>
      <c r="S2564" s="72" t="str">
        <f t="shared" ref="S2564:S2627" si="535">IF(P2564=1,Q2564+14,"")</f>
        <v/>
      </c>
      <c r="AT2564" s="20">
        <f t="shared" si="527"/>
        <v>-11226.6</v>
      </c>
    </row>
    <row r="2565" spans="1:46" ht="33.75">
      <c r="A2565" s="54">
        <v>8006</v>
      </c>
      <c r="B2565" s="54" t="s">
        <v>240</v>
      </c>
      <c r="C2565" s="58" t="s">
        <v>3091</v>
      </c>
      <c r="D2565" s="79">
        <v>7</v>
      </c>
      <c r="E2565" s="79">
        <v>7</v>
      </c>
      <c r="F2565" s="80">
        <v>878.71</v>
      </c>
      <c r="G2565" s="80">
        <v>125.53</v>
      </c>
      <c r="H2565" s="80">
        <v>878.71</v>
      </c>
      <c r="I2565" s="80" t="s">
        <v>28</v>
      </c>
      <c r="J2565" s="80" t="s">
        <v>28</v>
      </c>
      <c r="K2565" s="80">
        <v>125.53</v>
      </c>
      <c r="L2565" s="73">
        <f t="shared" si="528"/>
        <v>124.74</v>
      </c>
      <c r="M2565" s="73">
        <f t="shared" si="529"/>
        <v>125.53</v>
      </c>
      <c r="N2565" s="72" t="str">
        <f t="shared" si="530"/>
        <v>0124</v>
      </c>
      <c r="O2565" s="74">
        <f t="shared" si="531"/>
        <v>0</v>
      </c>
      <c r="P2565" s="72">
        <f t="shared" si="532"/>
        <v>0</v>
      </c>
      <c r="Q2565" s="74">
        <f t="shared" si="533"/>
        <v>7</v>
      </c>
      <c r="R2565" s="72" t="str">
        <f t="shared" si="534"/>
        <v/>
      </c>
      <c r="S2565" s="72" t="str">
        <f t="shared" si="535"/>
        <v/>
      </c>
      <c r="AT2565" s="20">
        <f t="shared" si="527"/>
        <v>-11226.6</v>
      </c>
    </row>
    <row r="2566" spans="1:46" ht="33.75">
      <c r="A2566" s="54">
        <v>8006</v>
      </c>
      <c r="B2566" s="54" t="s">
        <v>239</v>
      </c>
      <c r="C2566" s="58" t="s">
        <v>3091</v>
      </c>
      <c r="D2566" s="79">
        <v>7</v>
      </c>
      <c r="E2566" s="79">
        <v>7</v>
      </c>
      <c r="F2566" s="80">
        <v>878.71</v>
      </c>
      <c r="G2566" s="80">
        <v>125.53</v>
      </c>
      <c r="H2566" s="80">
        <v>878.71</v>
      </c>
      <c r="I2566" s="80" t="s">
        <v>28</v>
      </c>
      <c r="J2566" s="80" t="s">
        <v>28</v>
      </c>
      <c r="K2566" s="80">
        <v>125.53</v>
      </c>
      <c r="L2566" s="73">
        <f t="shared" si="528"/>
        <v>142.32</v>
      </c>
      <c r="M2566" s="73">
        <f t="shared" si="529"/>
        <v>125.53</v>
      </c>
      <c r="N2566" s="72" t="str">
        <f t="shared" si="530"/>
        <v>0124</v>
      </c>
      <c r="O2566" s="74">
        <f t="shared" si="531"/>
        <v>0</v>
      </c>
      <c r="P2566" s="72">
        <f t="shared" si="532"/>
        <v>0</v>
      </c>
      <c r="Q2566" s="74">
        <f t="shared" si="533"/>
        <v>7</v>
      </c>
      <c r="R2566" s="72" t="str">
        <f t="shared" si="534"/>
        <v/>
      </c>
      <c r="S2566" s="72" t="str">
        <f t="shared" si="535"/>
        <v/>
      </c>
      <c r="AT2566" s="20">
        <f t="shared" si="527"/>
        <v>-12808.8</v>
      </c>
    </row>
    <row r="2567" spans="1:46" ht="33.75">
      <c r="A2567" s="54">
        <v>8006</v>
      </c>
      <c r="B2567" s="54" t="s">
        <v>238</v>
      </c>
      <c r="C2567" s="58" t="s">
        <v>3091</v>
      </c>
      <c r="D2567" s="79">
        <v>7</v>
      </c>
      <c r="E2567" s="79">
        <v>7</v>
      </c>
      <c r="F2567" s="80">
        <v>878.71</v>
      </c>
      <c r="G2567" s="80">
        <v>125.53</v>
      </c>
      <c r="H2567" s="80">
        <v>878.71</v>
      </c>
      <c r="I2567" s="80" t="s">
        <v>28</v>
      </c>
      <c r="J2567" s="80" t="s">
        <v>28</v>
      </c>
      <c r="K2567" s="80">
        <v>125.53</v>
      </c>
      <c r="L2567" s="73">
        <f t="shared" si="528"/>
        <v>142.32</v>
      </c>
      <c r="M2567" s="73">
        <f t="shared" si="529"/>
        <v>125.53</v>
      </c>
      <c r="N2567" s="72" t="str">
        <f t="shared" si="530"/>
        <v>0124</v>
      </c>
      <c r="O2567" s="74">
        <f t="shared" si="531"/>
        <v>0</v>
      </c>
      <c r="P2567" s="72">
        <f t="shared" si="532"/>
        <v>0</v>
      </c>
      <c r="Q2567" s="74">
        <f t="shared" si="533"/>
        <v>7</v>
      </c>
      <c r="R2567" s="72" t="str">
        <f t="shared" si="534"/>
        <v/>
      </c>
      <c r="S2567" s="72" t="str">
        <f t="shared" si="535"/>
        <v/>
      </c>
      <c r="AT2567" s="20">
        <f t="shared" si="527"/>
        <v>-12808.8</v>
      </c>
    </row>
    <row r="2568" spans="1:46" ht="33.75">
      <c r="A2568" s="54">
        <v>8006</v>
      </c>
      <c r="B2568" s="54" t="s">
        <v>237</v>
      </c>
      <c r="C2568" s="58" t="s">
        <v>3091</v>
      </c>
      <c r="D2568" s="79">
        <v>7</v>
      </c>
      <c r="E2568" s="79">
        <v>7</v>
      </c>
      <c r="F2568" s="80">
        <v>878.71</v>
      </c>
      <c r="G2568" s="80">
        <v>125.53</v>
      </c>
      <c r="H2568" s="80">
        <v>878.71</v>
      </c>
      <c r="I2568" s="80" t="s">
        <v>28</v>
      </c>
      <c r="J2568" s="80" t="s">
        <v>28</v>
      </c>
      <c r="K2568" s="80">
        <v>125.53</v>
      </c>
      <c r="L2568" s="73">
        <f t="shared" si="528"/>
        <v>142.32</v>
      </c>
      <c r="M2568" s="73">
        <f t="shared" si="529"/>
        <v>125.53</v>
      </c>
      <c r="N2568" s="72" t="str">
        <f t="shared" si="530"/>
        <v>0124</v>
      </c>
      <c r="O2568" s="74">
        <f t="shared" si="531"/>
        <v>0</v>
      </c>
      <c r="P2568" s="72">
        <f t="shared" si="532"/>
        <v>0</v>
      </c>
      <c r="Q2568" s="74">
        <f t="shared" si="533"/>
        <v>7</v>
      </c>
      <c r="R2568" s="72" t="str">
        <f t="shared" si="534"/>
        <v/>
      </c>
      <c r="S2568" s="72" t="str">
        <f t="shared" si="535"/>
        <v/>
      </c>
      <c r="AT2568" s="20">
        <f t="shared" si="527"/>
        <v>-12808.8</v>
      </c>
    </row>
    <row r="2569" spans="1:46" ht="33.75">
      <c r="A2569" s="54">
        <v>8006</v>
      </c>
      <c r="B2569" s="54" t="s">
        <v>236</v>
      </c>
      <c r="C2569" s="58" t="s">
        <v>3091</v>
      </c>
      <c r="D2569" s="79">
        <v>7</v>
      </c>
      <c r="E2569" s="79">
        <v>7</v>
      </c>
      <c r="F2569" s="80">
        <v>878.71</v>
      </c>
      <c r="G2569" s="80">
        <v>125.53</v>
      </c>
      <c r="H2569" s="80">
        <v>878.71</v>
      </c>
      <c r="I2569" s="80" t="s">
        <v>28</v>
      </c>
      <c r="J2569" s="80" t="s">
        <v>28</v>
      </c>
      <c r="K2569" s="80">
        <v>125.53</v>
      </c>
      <c r="L2569" s="73">
        <f t="shared" si="528"/>
        <v>142.32</v>
      </c>
      <c r="M2569" s="73">
        <f t="shared" si="529"/>
        <v>125.53</v>
      </c>
      <c r="N2569" s="72" t="str">
        <f t="shared" si="530"/>
        <v>0124</v>
      </c>
      <c r="O2569" s="74">
        <f t="shared" si="531"/>
        <v>0</v>
      </c>
      <c r="P2569" s="72">
        <f t="shared" si="532"/>
        <v>0</v>
      </c>
      <c r="Q2569" s="74">
        <f t="shared" si="533"/>
        <v>7</v>
      </c>
      <c r="R2569" s="72" t="str">
        <f t="shared" si="534"/>
        <v/>
      </c>
      <c r="S2569" s="72" t="str">
        <f t="shared" si="535"/>
        <v/>
      </c>
      <c r="AT2569" s="20">
        <f t="shared" si="527"/>
        <v>-12808.8</v>
      </c>
    </row>
    <row r="2570" spans="1:46" ht="33.75">
      <c r="A2570" s="54">
        <v>8006</v>
      </c>
      <c r="B2570" s="54" t="s">
        <v>235</v>
      </c>
      <c r="C2570" s="58" t="s">
        <v>3091</v>
      </c>
      <c r="D2570" s="79">
        <v>7</v>
      </c>
      <c r="E2570" s="79">
        <v>7</v>
      </c>
      <c r="F2570" s="80">
        <v>878.71</v>
      </c>
      <c r="G2570" s="80">
        <v>125.53</v>
      </c>
      <c r="H2570" s="80">
        <v>878.71</v>
      </c>
      <c r="I2570" s="80" t="s">
        <v>28</v>
      </c>
      <c r="J2570" s="80" t="s">
        <v>28</v>
      </c>
      <c r="K2570" s="80">
        <v>125.53</v>
      </c>
      <c r="L2570" s="73">
        <f t="shared" si="528"/>
        <v>142.32</v>
      </c>
      <c r="M2570" s="73">
        <f t="shared" si="529"/>
        <v>125.53</v>
      </c>
      <c r="N2570" s="72" t="str">
        <f t="shared" si="530"/>
        <v>0124</v>
      </c>
      <c r="O2570" s="74">
        <f t="shared" si="531"/>
        <v>0</v>
      </c>
      <c r="P2570" s="72">
        <f t="shared" si="532"/>
        <v>0</v>
      </c>
      <c r="Q2570" s="74">
        <f t="shared" si="533"/>
        <v>7</v>
      </c>
      <c r="R2570" s="72" t="str">
        <f t="shared" si="534"/>
        <v/>
      </c>
      <c r="S2570" s="72" t="str">
        <f t="shared" si="535"/>
        <v/>
      </c>
      <c r="AT2570" s="20">
        <f t="shared" si="527"/>
        <v>-12808.8</v>
      </c>
    </row>
    <row r="2571" spans="1:46" ht="33.75">
      <c r="A2571" s="54">
        <v>8006</v>
      </c>
      <c r="B2571" s="54" t="s">
        <v>234</v>
      </c>
      <c r="C2571" s="58" t="s">
        <v>3091</v>
      </c>
      <c r="D2571" s="79">
        <v>7</v>
      </c>
      <c r="E2571" s="79">
        <v>7</v>
      </c>
      <c r="F2571" s="80">
        <v>878.71</v>
      </c>
      <c r="G2571" s="80">
        <v>125.53</v>
      </c>
      <c r="H2571" s="80">
        <v>878.71</v>
      </c>
      <c r="I2571" s="80" t="s">
        <v>28</v>
      </c>
      <c r="J2571" s="80" t="s">
        <v>28</v>
      </c>
      <c r="K2571" s="80">
        <v>125.53</v>
      </c>
      <c r="L2571" s="73">
        <f t="shared" si="528"/>
        <v>142.32</v>
      </c>
      <c r="M2571" s="73">
        <f t="shared" si="529"/>
        <v>125.53</v>
      </c>
      <c r="N2571" s="72" t="str">
        <f t="shared" si="530"/>
        <v>0124</v>
      </c>
      <c r="O2571" s="74">
        <f t="shared" si="531"/>
        <v>0</v>
      </c>
      <c r="P2571" s="72">
        <f t="shared" si="532"/>
        <v>0</v>
      </c>
      <c r="Q2571" s="74">
        <f t="shared" si="533"/>
        <v>7</v>
      </c>
      <c r="R2571" s="72" t="str">
        <f t="shared" si="534"/>
        <v/>
      </c>
      <c r="S2571" s="72" t="str">
        <f t="shared" si="535"/>
        <v/>
      </c>
      <c r="AT2571" s="20">
        <f t="shared" ref="AT2571:AT2634" si="536">AS2571+(AI2571-90)*L2571</f>
        <v>-12808.8</v>
      </c>
    </row>
    <row r="2572" spans="1:46" ht="33.75">
      <c r="A2572" s="54">
        <v>8007</v>
      </c>
      <c r="B2572" s="54" t="s">
        <v>280</v>
      </c>
      <c r="C2572" s="58" t="s">
        <v>2450</v>
      </c>
      <c r="D2572" s="79">
        <v>7</v>
      </c>
      <c r="E2572" s="79">
        <v>7</v>
      </c>
      <c r="F2572" s="80">
        <v>835.81</v>
      </c>
      <c r="G2572" s="80">
        <v>119.4</v>
      </c>
      <c r="H2572" s="80">
        <v>835.81</v>
      </c>
      <c r="I2572" s="80" t="s">
        <v>28</v>
      </c>
      <c r="J2572" s="80" t="s">
        <v>28</v>
      </c>
      <c r="K2572" s="80">
        <v>119.4</v>
      </c>
      <c r="L2572" s="73">
        <f t="shared" si="528"/>
        <v>87.77</v>
      </c>
      <c r="M2572" s="73">
        <f t="shared" si="529"/>
        <v>119.4</v>
      </c>
      <c r="N2572" s="72" t="str">
        <f t="shared" si="530"/>
        <v>0127</v>
      </c>
      <c r="O2572" s="74">
        <f t="shared" si="531"/>
        <v>0</v>
      </c>
      <c r="P2572" s="72">
        <f t="shared" si="532"/>
        <v>0</v>
      </c>
      <c r="Q2572" s="74">
        <f t="shared" si="533"/>
        <v>7</v>
      </c>
      <c r="R2572" s="72" t="str">
        <f t="shared" si="534"/>
        <v/>
      </c>
      <c r="S2572" s="72" t="str">
        <f t="shared" si="535"/>
        <v/>
      </c>
      <c r="AT2572" s="20">
        <f t="shared" si="536"/>
        <v>-7899.2999999999993</v>
      </c>
    </row>
    <row r="2573" spans="1:46" ht="33.75">
      <c r="A2573" s="54">
        <v>8007</v>
      </c>
      <c r="B2573" s="54" t="s">
        <v>278</v>
      </c>
      <c r="C2573" s="58" t="s">
        <v>2450</v>
      </c>
      <c r="D2573" s="79">
        <v>7</v>
      </c>
      <c r="E2573" s="79">
        <v>7</v>
      </c>
      <c r="F2573" s="80">
        <v>835.81</v>
      </c>
      <c r="G2573" s="80">
        <v>119.4</v>
      </c>
      <c r="H2573" s="80">
        <v>835.81</v>
      </c>
      <c r="I2573" s="80" t="s">
        <v>28</v>
      </c>
      <c r="J2573" s="80" t="s">
        <v>28</v>
      </c>
      <c r="K2573" s="80">
        <v>119.4</v>
      </c>
      <c r="L2573" s="73">
        <f t="shared" si="528"/>
        <v>87.77</v>
      </c>
      <c r="M2573" s="73">
        <f t="shared" si="529"/>
        <v>119.4</v>
      </c>
      <c r="N2573" s="72" t="str">
        <f t="shared" si="530"/>
        <v>0127</v>
      </c>
      <c r="O2573" s="74">
        <f t="shared" si="531"/>
        <v>0</v>
      </c>
      <c r="P2573" s="72">
        <f t="shared" si="532"/>
        <v>0</v>
      </c>
      <c r="Q2573" s="74">
        <f t="shared" si="533"/>
        <v>7</v>
      </c>
      <c r="R2573" s="72" t="str">
        <f t="shared" si="534"/>
        <v/>
      </c>
      <c r="S2573" s="72" t="str">
        <f t="shared" si="535"/>
        <v/>
      </c>
      <c r="AT2573" s="20">
        <f t="shared" si="536"/>
        <v>-7899.2999999999993</v>
      </c>
    </row>
    <row r="2574" spans="1:46" ht="33.75">
      <c r="A2574" s="54">
        <v>8007</v>
      </c>
      <c r="B2574" s="54" t="s">
        <v>276</v>
      </c>
      <c r="C2574" s="58" t="s">
        <v>2450</v>
      </c>
      <c r="D2574" s="79">
        <v>7</v>
      </c>
      <c r="E2574" s="79">
        <v>7</v>
      </c>
      <c r="F2574" s="80">
        <v>835.81</v>
      </c>
      <c r="G2574" s="80">
        <v>119.4</v>
      </c>
      <c r="H2574" s="80">
        <v>835.81</v>
      </c>
      <c r="I2574" s="80" t="s">
        <v>28</v>
      </c>
      <c r="J2574" s="80" t="s">
        <v>28</v>
      </c>
      <c r="K2574" s="80">
        <v>119.4</v>
      </c>
      <c r="L2574" s="73">
        <f t="shared" si="528"/>
        <v>87.77</v>
      </c>
      <c r="M2574" s="73">
        <f t="shared" si="529"/>
        <v>119.4</v>
      </c>
      <c r="N2574" s="72" t="str">
        <f t="shared" si="530"/>
        <v>0127</v>
      </c>
      <c r="O2574" s="74">
        <f t="shared" si="531"/>
        <v>0</v>
      </c>
      <c r="P2574" s="72">
        <f t="shared" si="532"/>
        <v>0</v>
      </c>
      <c r="Q2574" s="74">
        <f t="shared" si="533"/>
        <v>7</v>
      </c>
      <c r="R2574" s="72" t="str">
        <f t="shared" si="534"/>
        <v/>
      </c>
      <c r="S2574" s="72" t="str">
        <f t="shared" si="535"/>
        <v/>
      </c>
      <c r="AT2574" s="20">
        <f t="shared" si="536"/>
        <v>-7899.2999999999993</v>
      </c>
    </row>
    <row r="2575" spans="1:46" ht="33.75">
      <c r="A2575" s="54">
        <v>8007</v>
      </c>
      <c r="B2575" s="54" t="s">
        <v>274</v>
      </c>
      <c r="C2575" s="58" t="s">
        <v>2450</v>
      </c>
      <c r="D2575" s="79">
        <v>7</v>
      </c>
      <c r="E2575" s="79">
        <v>7</v>
      </c>
      <c r="F2575" s="80">
        <v>835.81</v>
      </c>
      <c r="G2575" s="80">
        <v>119.4</v>
      </c>
      <c r="H2575" s="80">
        <v>835.81</v>
      </c>
      <c r="I2575" s="80" t="s">
        <v>28</v>
      </c>
      <c r="J2575" s="80" t="s">
        <v>28</v>
      </c>
      <c r="K2575" s="80">
        <v>119.4</v>
      </c>
      <c r="L2575" s="73">
        <f t="shared" si="528"/>
        <v>87.77</v>
      </c>
      <c r="M2575" s="73">
        <f t="shared" si="529"/>
        <v>119.4</v>
      </c>
      <c r="N2575" s="72" t="str">
        <f t="shared" si="530"/>
        <v>0127</v>
      </c>
      <c r="O2575" s="74">
        <f t="shared" si="531"/>
        <v>0</v>
      </c>
      <c r="P2575" s="72">
        <f t="shared" si="532"/>
        <v>0</v>
      </c>
      <c r="Q2575" s="74">
        <f t="shared" si="533"/>
        <v>7</v>
      </c>
      <c r="R2575" s="72" t="str">
        <f t="shared" si="534"/>
        <v/>
      </c>
      <c r="S2575" s="72" t="str">
        <f t="shared" si="535"/>
        <v/>
      </c>
      <c r="AT2575" s="20">
        <f t="shared" si="536"/>
        <v>-7899.2999999999993</v>
      </c>
    </row>
    <row r="2576" spans="1:46" ht="33.75">
      <c r="A2576" s="54">
        <v>8007</v>
      </c>
      <c r="B2576" s="54" t="s">
        <v>272</v>
      </c>
      <c r="C2576" s="58" t="s">
        <v>2450</v>
      </c>
      <c r="D2576" s="79">
        <v>7</v>
      </c>
      <c r="E2576" s="79">
        <v>7</v>
      </c>
      <c r="F2576" s="80">
        <v>835.81</v>
      </c>
      <c r="G2576" s="80">
        <v>119.4</v>
      </c>
      <c r="H2576" s="80">
        <v>835.81</v>
      </c>
      <c r="I2576" s="80" t="s">
        <v>28</v>
      </c>
      <c r="J2576" s="80" t="s">
        <v>28</v>
      </c>
      <c r="K2576" s="80">
        <v>119.4</v>
      </c>
      <c r="L2576" s="73">
        <f t="shared" si="528"/>
        <v>94.28</v>
      </c>
      <c r="M2576" s="73">
        <f t="shared" si="529"/>
        <v>119.4</v>
      </c>
      <c r="N2576" s="72" t="str">
        <f t="shared" si="530"/>
        <v>0127</v>
      </c>
      <c r="O2576" s="74">
        <f t="shared" si="531"/>
        <v>0</v>
      </c>
      <c r="P2576" s="72">
        <f t="shared" si="532"/>
        <v>0</v>
      </c>
      <c r="Q2576" s="74">
        <f t="shared" si="533"/>
        <v>7</v>
      </c>
      <c r="R2576" s="72" t="str">
        <f t="shared" si="534"/>
        <v/>
      </c>
      <c r="S2576" s="72" t="str">
        <f t="shared" si="535"/>
        <v/>
      </c>
      <c r="AT2576" s="20">
        <f t="shared" si="536"/>
        <v>-8485.2000000000007</v>
      </c>
    </row>
    <row r="2577" spans="1:46" ht="33.75">
      <c r="A2577" s="54">
        <v>8007</v>
      </c>
      <c r="B2577" s="54" t="s">
        <v>270</v>
      </c>
      <c r="C2577" s="58" t="s">
        <v>2450</v>
      </c>
      <c r="D2577" s="79">
        <v>7</v>
      </c>
      <c r="E2577" s="79">
        <v>7</v>
      </c>
      <c r="F2577" s="80">
        <v>835.81</v>
      </c>
      <c r="G2577" s="80">
        <v>119.4</v>
      </c>
      <c r="H2577" s="80">
        <v>835.81</v>
      </c>
      <c r="I2577" s="80" t="s">
        <v>28</v>
      </c>
      <c r="J2577" s="80" t="s">
        <v>28</v>
      </c>
      <c r="K2577" s="80">
        <v>119.4</v>
      </c>
      <c r="L2577" s="73">
        <f t="shared" si="528"/>
        <v>94.28</v>
      </c>
      <c r="M2577" s="73">
        <f t="shared" si="529"/>
        <v>119.4</v>
      </c>
      <c r="N2577" s="72" t="str">
        <f t="shared" si="530"/>
        <v>0127</v>
      </c>
      <c r="O2577" s="74">
        <f t="shared" si="531"/>
        <v>0</v>
      </c>
      <c r="P2577" s="72">
        <f t="shared" si="532"/>
        <v>0</v>
      </c>
      <c r="Q2577" s="74">
        <f t="shared" si="533"/>
        <v>7</v>
      </c>
      <c r="R2577" s="72" t="str">
        <f t="shared" si="534"/>
        <v/>
      </c>
      <c r="S2577" s="72" t="str">
        <f t="shared" si="535"/>
        <v/>
      </c>
      <c r="AT2577" s="20">
        <f t="shared" si="536"/>
        <v>-8485.2000000000007</v>
      </c>
    </row>
    <row r="2578" spans="1:46" ht="33.75">
      <c r="A2578" s="54">
        <v>8007</v>
      </c>
      <c r="B2578" s="54" t="s">
        <v>268</v>
      </c>
      <c r="C2578" s="58" t="s">
        <v>2450</v>
      </c>
      <c r="D2578" s="79">
        <v>7</v>
      </c>
      <c r="E2578" s="79">
        <v>7</v>
      </c>
      <c r="F2578" s="80">
        <v>835.81</v>
      </c>
      <c r="G2578" s="80">
        <v>119.4</v>
      </c>
      <c r="H2578" s="80">
        <v>835.81</v>
      </c>
      <c r="I2578" s="80" t="s">
        <v>28</v>
      </c>
      <c r="J2578" s="80" t="s">
        <v>28</v>
      </c>
      <c r="K2578" s="80">
        <v>119.4</v>
      </c>
      <c r="L2578" s="73">
        <f t="shared" si="528"/>
        <v>94.28</v>
      </c>
      <c r="M2578" s="73">
        <f t="shared" si="529"/>
        <v>119.4</v>
      </c>
      <c r="N2578" s="72" t="str">
        <f t="shared" si="530"/>
        <v>0127</v>
      </c>
      <c r="O2578" s="74">
        <f t="shared" si="531"/>
        <v>0</v>
      </c>
      <c r="P2578" s="72">
        <f t="shared" si="532"/>
        <v>0</v>
      </c>
      <c r="Q2578" s="74">
        <f t="shared" si="533"/>
        <v>7</v>
      </c>
      <c r="R2578" s="72" t="str">
        <f t="shared" si="534"/>
        <v/>
      </c>
      <c r="S2578" s="72" t="str">
        <f t="shared" si="535"/>
        <v/>
      </c>
      <c r="AT2578" s="20">
        <f t="shared" si="536"/>
        <v>-8485.2000000000007</v>
      </c>
    </row>
    <row r="2579" spans="1:46" ht="33.75">
      <c r="A2579" s="54">
        <v>8007</v>
      </c>
      <c r="B2579" s="54" t="s">
        <v>266</v>
      </c>
      <c r="C2579" s="58" t="s">
        <v>2450</v>
      </c>
      <c r="D2579" s="79">
        <v>7</v>
      </c>
      <c r="E2579" s="79">
        <v>7</v>
      </c>
      <c r="F2579" s="80">
        <v>835.81</v>
      </c>
      <c r="G2579" s="80">
        <v>119.4</v>
      </c>
      <c r="H2579" s="80">
        <v>835.81</v>
      </c>
      <c r="I2579" s="80" t="s">
        <v>28</v>
      </c>
      <c r="J2579" s="80" t="s">
        <v>28</v>
      </c>
      <c r="K2579" s="80">
        <v>119.4</v>
      </c>
      <c r="L2579" s="73">
        <f t="shared" si="528"/>
        <v>94.28</v>
      </c>
      <c r="M2579" s="73">
        <f t="shared" si="529"/>
        <v>119.4</v>
      </c>
      <c r="N2579" s="72" t="str">
        <f t="shared" si="530"/>
        <v>0127</v>
      </c>
      <c r="O2579" s="74">
        <f t="shared" si="531"/>
        <v>0</v>
      </c>
      <c r="P2579" s="72">
        <f t="shared" si="532"/>
        <v>0</v>
      </c>
      <c r="Q2579" s="74">
        <f t="shared" si="533"/>
        <v>7</v>
      </c>
      <c r="R2579" s="72" t="str">
        <f t="shared" si="534"/>
        <v/>
      </c>
      <c r="S2579" s="72" t="str">
        <f t="shared" si="535"/>
        <v/>
      </c>
      <c r="AT2579" s="20">
        <f t="shared" si="536"/>
        <v>-8485.2000000000007</v>
      </c>
    </row>
    <row r="2580" spans="1:46" ht="33.75">
      <c r="A2580" s="54">
        <v>8007</v>
      </c>
      <c r="B2580" s="54" t="s">
        <v>264</v>
      </c>
      <c r="C2580" s="58" t="s">
        <v>2450</v>
      </c>
      <c r="D2580" s="79">
        <v>7</v>
      </c>
      <c r="E2580" s="79">
        <v>7</v>
      </c>
      <c r="F2580" s="80">
        <v>835.81</v>
      </c>
      <c r="G2580" s="80">
        <v>119.4</v>
      </c>
      <c r="H2580" s="80">
        <v>835.81</v>
      </c>
      <c r="I2580" s="80" t="s">
        <v>28</v>
      </c>
      <c r="J2580" s="80" t="s">
        <v>28</v>
      </c>
      <c r="K2580" s="80">
        <v>119.4</v>
      </c>
      <c r="L2580" s="73">
        <f t="shared" si="528"/>
        <v>100.62</v>
      </c>
      <c r="M2580" s="73">
        <f t="shared" si="529"/>
        <v>119.4</v>
      </c>
      <c r="N2580" s="72" t="str">
        <f t="shared" si="530"/>
        <v>0127</v>
      </c>
      <c r="O2580" s="74">
        <f t="shared" si="531"/>
        <v>0</v>
      </c>
      <c r="P2580" s="72">
        <f t="shared" si="532"/>
        <v>0</v>
      </c>
      <c r="Q2580" s="74">
        <f t="shared" si="533"/>
        <v>7</v>
      </c>
      <c r="R2580" s="72" t="str">
        <f t="shared" si="534"/>
        <v/>
      </c>
      <c r="S2580" s="72" t="str">
        <f t="shared" si="535"/>
        <v/>
      </c>
      <c r="AT2580" s="20">
        <f t="shared" si="536"/>
        <v>-9055.8000000000011</v>
      </c>
    </row>
    <row r="2581" spans="1:46" ht="33.75">
      <c r="A2581" s="54">
        <v>8007</v>
      </c>
      <c r="B2581" s="54" t="s">
        <v>262</v>
      </c>
      <c r="C2581" s="58" t="s">
        <v>2450</v>
      </c>
      <c r="D2581" s="79">
        <v>7</v>
      </c>
      <c r="E2581" s="79">
        <v>7</v>
      </c>
      <c r="F2581" s="80">
        <v>835.81</v>
      </c>
      <c r="G2581" s="80">
        <v>119.4</v>
      </c>
      <c r="H2581" s="80">
        <v>835.81</v>
      </c>
      <c r="I2581" s="80" t="s">
        <v>28</v>
      </c>
      <c r="J2581" s="80" t="s">
        <v>28</v>
      </c>
      <c r="K2581" s="80">
        <v>119.4</v>
      </c>
      <c r="L2581" s="73">
        <f t="shared" si="528"/>
        <v>100.62</v>
      </c>
      <c r="M2581" s="73">
        <f t="shared" si="529"/>
        <v>119.4</v>
      </c>
      <c r="N2581" s="72" t="str">
        <f t="shared" si="530"/>
        <v>0127</v>
      </c>
      <c r="O2581" s="74">
        <f t="shared" si="531"/>
        <v>0</v>
      </c>
      <c r="P2581" s="72">
        <f t="shared" si="532"/>
        <v>0</v>
      </c>
      <c r="Q2581" s="74">
        <f t="shared" si="533"/>
        <v>7</v>
      </c>
      <c r="R2581" s="72" t="str">
        <f t="shared" si="534"/>
        <v/>
      </c>
      <c r="S2581" s="72" t="str">
        <f t="shared" si="535"/>
        <v/>
      </c>
      <c r="AT2581" s="20">
        <f t="shared" si="536"/>
        <v>-9055.8000000000011</v>
      </c>
    </row>
    <row r="2582" spans="1:46" ht="33.75">
      <c r="A2582" s="54">
        <v>8007</v>
      </c>
      <c r="B2582" s="54" t="s">
        <v>260</v>
      </c>
      <c r="C2582" s="58" t="s">
        <v>2450</v>
      </c>
      <c r="D2582" s="79">
        <v>7</v>
      </c>
      <c r="E2582" s="79">
        <v>7</v>
      </c>
      <c r="F2582" s="80">
        <v>835.81</v>
      </c>
      <c r="G2582" s="80">
        <v>119.4</v>
      </c>
      <c r="H2582" s="80">
        <v>835.81</v>
      </c>
      <c r="I2582" s="80" t="s">
        <v>28</v>
      </c>
      <c r="J2582" s="80" t="s">
        <v>28</v>
      </c>
      <c r="K2582" s="80">
        <v>119.4</v>
      </c>
      <c r="L2582" s="73">
        <f t="shared" si="528"/>
        <v>100.62</v>
      </c>
      <c r="M2582" s="73">
        <f t="shared" si="529"/>
        <v>119.4</v>
      </c>
      <c r="N2582" s="72" t="str">
        <f t="shared" si="530"/>
        <v>0127</v>
      </c>
      <c r="O2582" s="74">
        <f t="shared" si="531"/>
        <v>0</v>
      </c>
      <c r="P2582" s="72">
        <f t="shared" si="532"/>
        <v>0</v>
      </c>
      <c r="Q2582" s="74">
        <f t="shared" si="533"/>
        <v>7</v>
      </c>
      <c r="R2582" s="72" t="str">
        <f t="shared" si="534"/>
        <v/>
      </c>
      <c r="S2582" s="72" t="str">
        <f t="shared" si="535"/>
        <v/>
      </c>
      <c r="AT2582" s="20">
        <f t="shared" si="536"/>
        <v>-9055.8000000000011</v>
      </c>
    </row>
    <row r="2583" spans="1:46" ht="33.75">
      <c r="A2583" s="54">
        <v>8007</v>
      </c>
      <c r="B2583" s="54" t="s">
        <v>258</v>
      </c>
      <c r="C2583" s="58" t="s">
        <v>2450</v>
      </c>
      <c r="D2583" s="79">
        <v>7</v>
      </c>
      <c r="E2583" s="79">
        <v>7</v>
      </c>
      <c r="F2583" s="80">
        <v>835.81</v>
      </c>
      <c r="G2583" s="80">
        <v>119.4</v>
      </c>
      <c r="H2583" s="80">
        <v>835.81</v>
      </c>
      <c r="I2583" s="80" t="s">
        <v>28</v>
      </c>
      <c r="J2583" s="80" t="s">
        <v>28</v>
      </c>
      <c r="K2583" s="80">
        <v>119.4</v>
      </c>
      <c r="L2583" s="73">
        <f t="shared" si="528"/>
        <v>100.62</v>
      </c>
      <c r="M2583" s="73">
        <f t="shared" si="529"/>
        <v>119.4</v>
      </c>
      <c r="N2583" s="72" t="str">
        <f t="shared" si="530"/>
        <v>0127</v>
      </c>
      <c r="O2583" s="74">
        <f t="shared" si="531"/>
        <v>0</v>
      </c>
      <c r="P2583" s="72">
        <f t="shared" si="532"/>
        <v>0</v>
      </c>
      <c r="Q2583" s="74">
        <f t="shared" si="533"/>
        <v>7</v>
      </c>
      <c r="R2583" s="72" t="str">
        <f t="shared" si="534"/>
        <v/>
      </c>
      <c r="S2583" s="72" t="str">
        <f t="shared" si="535"/>
        <v/>
      </c>
      <c r="AT2583" s="20">
        <f t="shared" si="536"/>
        <v>-9055.8000000000011</v>
      </c>
    </row>
    <row r="2584" spans="1:46" ht="56.25">
      <c r="A2584" s="54">
        <v>8008</v>
      </c>
      <c r="B2584" s="54" t="s">
        <v>295</v>
      </c>
      <c r="C2584" s="58" t="s">
        <v>3092</v>
      </c>
      <c r="D2584" s="79">
        <v>7</v>
      </c>
      <c r="E2584" s="79">
        <v>7</v>
      </c>
      <c r="F2584" s="80">
        <v>949.67</v>
      </c>
      <c r="G2584" s="80">
        <v>135.66999999999999</v>
      </c>
      <c r="H2584" s="80">
        <v>949.67</v>
      </c>
      <c r="I2584" s="80" t="s">
        <v>28</v>
      </c>
      <c r="J2584" s="80" t="s">
        <v>28</v>
      </c>
      <c r="K2584" s="80">
        <v>135.66999999999999</v>
      </c>
      <c r="L2584" s="73">
        <f t="shared" si="528"/>
        <v>108.29</v>
      </c>
      <c r="M2584" s="73">
        <f t="shared" si="529"/>
        <v>135.66999999999999</v>
      </c>
      <c r="N2584" s="72" t="str">
        <f t="shared" si="530"/>
        <v>0130</v>
      </c>
      <c r="O2584" s="74">
        <f t="shared" si="531"/>
        <v>0</v>
      </c>
      <c r="P2584" s="72">
        <f t="shared" si="532"/>
        <v>0</v>
      </c>
      <c r="Q2584" s="74">
        <f t="shared" si="533"/>
        <v>7</v>
      </c>
      <c r="R2584" s="72" t="str">
        <f t="shared" si="534"/>
        <v/>
      </c>
      <c r="S2584" s="72" t="str">
        <f t="shared" si="535"/>
        <v/>
      </c>
      <c r="AT2584" s="20">
        <f t="shared" si="536"/>
        <v>-9746.1</v>
      </c>
    </row>
    <row r="2585" spans="1:46" ht="56.25">
      <c r="A2585" s="54">
        <v>8008</v>
      </c>
      <c r="B2585" s="54" t="s">
        <v>294</v>
      </c>
      <c r="C2585" s="58" t="s">
        <v>3092</v>
      </c>
      <c r="D2585" s="79">
        <v>7</v>
      </c>
      <c r="E2585" s="79">
        <v>7</v>
      </c>
      <c r="F2585" s="80">
        <v>949.67</v>
      </c>
      <c r="G2585" s="80">
        <v>135.66999999999999</v>
      </c>
      <c r="H2585" s="80">
        <v>949.67</v>
      </c>
      <c r="I2585" s="80" t="s">
        <v>28</v>
      </c>
      <c r="J2585" s="80" t="s">
        <v>28</v>
      </c>
      <c r="K2585" s="80">
        <v>135.66999999999999</v>
      </c>
      <c r="L2585" s="73">
        <f t="shared" si="528"/>
        <v>108.29</v>
      </c>
      <c r="M2585" s="73">
        <f t="shared" si="529"/>
        <v>135.66999999999999</v>
      </c>
      <c r="N2585" s="72" t="str">
        <f t="shared" si="530"/>
        <v>0130</v>
      </c>
      <c r="O2585" s="74">
        <f t="shared" si="531"/>
        <v>0</v>
      </c>
      <c r="P2585" s="72">
        <f t="shared" si="532"/>
        <v>0</v>
      </c>
      <c r="Q2585" s="74">
        <f t="shared" si="533"/>
        <v>7</v>
      </c>
      <c r="R2585" s="72" t="str">
        <f t="shared" si="534"/>
        <v/>
      </c>
      <c r="S2585" s="72" t="str">
        <f t="shared" si="535"/>
        <v/>
      </c>
      <c r="AT2585" s="20">
        <f t="shared" si="536"/>
        <v>-9746.1</v>
      </c>
    </row>
    <row r="2586" spans="1:46" ht="56.25">
      <c r="A2586" s="54">
        <v>8008</v>
      </c>
      <c r="B2586" s="54" t="s">
        <v>293</v>
      </c>
      <c r="C2586" s="58" t="s">
        <v>3092</v>
      </c>
      <c r="D2586" s="79">
        <v>7</v>
      </c>
      <c r="E2586" s="79">
        <v>7</v>
      </c>
      <c r="F2586" s="80">
        <v>949.67</v>
      </c>
      <c r="G2586" s="80">
        <v>135.66999999999999</v>
      </c>
      <c r="H2586" s="80">
        <v>949.67</v>
      </c>
      <c r="I2586" s="80" t="s">
        <v>28</v>
      </c>
      <c r="J2586" s="80" t="s">
        <v>28</v>
      </c>
      <c r="K2586" s="80">
        <v>135.66999999999999</v>
      </c>
      <c r="L2586" s="73">
        <f t="shared" si="528"/>
        <v>108.29</v>
      </c>
      <c r="M2586" s="73">
        <f t="shared" si="529"/>
        <v>135.66999999999999</v>
      </c>
      <c r="N2586" s="72" t="str">
        <f t="shared" si="530"/>
        <v>0130</v>
      </c>
      <c r="O2586" s="74">
        <f t="shared" si="531"/>
        <v>0</v>
      </c>
      <c r="P2586" s="72">
        <f t="shared" si="532"/>
        <v>0</v>
      </c>
      <c r="Q2586" s="74">
        <f t="shared" si="533"/>
        <v>7</v>
      </c>
      <c r="R2586" s="72" t="str">
        <f t="shared" si="534"/>
        <v/>
      </c>
      <c r="S2586" s="72" t="str">
        <f t="shared" si="535"/>
        <v/>
      </c>
      <c r="AT2586" s="20">
        <f t="shared" si="536"/>
        <v>-9746.1</v>
      </c>
    </row>
    <row r="2587" spans="1:46" ht="56.25">
      <c r="A2587" s="54">
        <v>8008</v>
      </c>
      <c r="B2587" s="54" t="s">
        <v>292</v>
      </c>
      <c r="C2587" s="58" t="s">
        <v>3092</v>
      </c>
      <c r="D2587" s="79">
        <v>7</v>
      </c>
      <c r="E2587" s="79">
        <v>7</v>
      </c>
      <c r="F2587" s="80">
        <v>949.67</v>
      </c>
      <c r="G2587" s="80">
        <v>135.66999999999999</v>
      </c>
      <c r="H2587" s="80">
        <v>949.67</v>
      </c>
      <c r="I2587" s="80" t="s">
        <v>28</v>
      </c>
      <c r="J2587" s="80" t="s">
        <v>28</v>
      </c>
      <c r="K2587" s="80">
        <v>135.66999999999999</v>
      </c>
      <c r="L2587" s="73">
        <f t="shared" si="528"/>
        <v>108.29</v>
      </c>
      <c r="M2587" s="73">
        <f t="shared" si="529"/>
        <v>135.66999999999999</v>
      </c>
      <c r="N2587" s="72" t="str">
        <f t="shared" si="530"/>
        <v>0130</v>
      </c>
      <c r="O2587" s="74">
        <f t="shared" si="531"/>
        <v>0</v>
      </c>
      <c r="P2587" s="72">
        <f t="shared" si="532"/>
        <v>0</v>
      </c>
      <c r="Q2587" s="74">
        <f t="shared" si="533"/>
        <v>7</v>
      </c>
      <c r="R2587" s="72" t="str">
        <f t="shared" si="534"/>
        <v/>
      </c>
      <c r="S2587" s="72" t="str">
        <f t="shared" si="535"/>
        <v/>
      </c>
      <c r="AT2587" s="20">
        <f t="shared" si="536"/>
        <v>-9746.1</v>
      </c>
    </row>
    <row r="2588" spans="1:46" ht="56.25">
      <c r="A2588" s="54">
        <v>8008</v>
      </c>
      <c r="B2588" s="54" t="s">
        <v>291</v>
      </c>
      <c r="C2588" s="58" t="s">
        <v>3092</v>
      </c>
      <c r="D2588" s="79">
        <v>7</v>
      </c>
      <c r="E2588" s="79">
        <v>7</v>
      </c>
      <c r="F2588" s="80">
        <v>949.67</v>
      </c>
      <c r="G2588" s="80">
        <v>135.66999999999999</v>
      </c>
      <c r="H2588" s="80">
        <v>949.67</v>
      </c>
      <c r="I2588" s="80" t="s">
        <v>28</v>
      </c>
      <c r="J2588" s="80" t="s">
        <v>28</v>
      </c>
      <c r="K2588" s="80">
        <v>135.66999999999999</v>
      </c>
      <c r="L2588" s="73">
        <f t="shared" si="528"/>
        <v>108.29</v>
      </c>
      <c r="M2588" s="73">
        <f t="shared" si="529"/>
        <v>135.66999999999999</v>
      </c>
      <c r="N2588" s="72" t="str">
        <f t="shared" si="530"/>
        <v>0130</v>
      </c>
      <c r="O2588" s="74">
        <f t="shared" si="531"/>
        <v>0</v>
      </c>
      <c r="P2588" s="72">
        <f t="shared" si="532"/>
        <v>0</v>
      </c>
      <c r="Q2588" s="74">
        <f t="shared" si="533"/>
        <v>7</v>
      </c>
      <c r="R2588" s="72" t="str">
        <f t="shared" si="534"/>
        <v/>
      </c>
      <c r="S2588" s="72" t="str">
        <f t="shared" si="535"/>
        <v/>
      </c>
      <c r="AT2588" s="20">
        <f t="shared" si="536"/>
        <v>-9746.1</v>
      </c>
    </row>
    <row r="2589" spans="1:46" ht="56.25">
      <c r="A2589" s="54">
        <v>8008</v>
      </c>
      <c r="B2589" s="54" t="s">
        <v>290</v>
      </c>
      <c r="C2589" s="58" t="s">
        <v>3092</v>
      </c>
      <c r="D2589" s="79">
        <v>7</v>
      </c>
      <c r="E2589" s="79">
        <v>7</v>
      </c>
      <c r="F2589" s="80">
        <v>949.67</v>
      </c>
      <c r="G2589" s="80">
        <v>135.66999999999999</v>
      </c>
      <c r="H2589" s="80">
        <v>949.67</v>
      </c>
      <c r="I2589" s="80" t="s">
        <v>28</v>
      </c>
      <c r="J2589" s="80" t="s">
        <v>28</v>
      </c>
      <c r="K2589" s="80">
        <v>135.66999999999999</v>
      </c>
      <c r="L2589" s="73">
        <f t="shared" si="528"/>
        <v>133.85</v>
      </c>
      <c r="M2589" s="73">
        <f t="shared" si="529"/>
        <v>135.66999999999999</v>
      </c>
      <c r="N2589" s="72" t="str">
        <f t="shared" si="530"/>
        <v>0130</v>
      </c>
      <c r="O2589" s="74">
        <f t="shared" si="531"/>
        <v>0</v>
      </c>
      <c r="P2589" s="72">
        <f t="shared" si="532"/>
        <v>0</v>
      </c>
      <c r="Q2589" s="74">
        <f t="shared" si="533"/>
        <v>7</v>
      </c>
      <c r="R2589" s="72" t="str">
        <f t="shared" si="534"/>
        <v/>
      </c>
      <c r="S2589" s="72" t="str">
        <f t="shared" si="535"/>
        <v/>
      </c>
      <c r="AT2589" s="20">
        <f t="shared" si="536"/>
        <v>-12046.5</v>
      </c>
    </row>
    <row r="2590" spans="1:46" ht="56.25">
      <c r="A2590" s="54">
        <v>8008</v>
      </c>
      <c r="B2590" s="54" t="s">
        <v>289</v>
      </c>
      <c r="C2590" s="58" t="s">
        <v>3092</v>
      </c>
      <c r="D2590" s="79">
        <v>7</v>
      </c>
      <c r="E2590" s="79">
        <v>7</v>
      </c>
      <c r="F2590" s="80">
        <v>949.67</v>
      </c>
      <c r="G2590" s="80">
        <v>135.66999999999999</v>
      </c>
      <c r="H2590" s="80">
        <v>949.67</v>
      </c>
      <c r="I2590" s="80" t="s">
        <v>28</v>
      </c>
      <c r="J2590" s="80" t="s">
        <v>28</v>
      </c>
      <c r="K2590" s="80">
        <v>135.66999999999999</v>
      </c>
      <c r="L2590" s="73">
        <f t="shared" si="528"/>
        <v>133.85</v>
      </c>
      <c r="M2590" s="73">
        <f t="shared" si="529"/>
        <v>135.66999999999999</v>
      </c>
      <c r="N2590" s="72" t="str">
        <f t="shared" si="530"/>
        <v>0130</v>
      </c>
      <c r="O2590" s="74">
        <f t="shared" si="531"/>
        <v>0</v>
      </c>
      <c r="P2590" s="72">
        <f t="shared" si="532"/>
        <v>0</v>
      </c>
      <c r="Q2590" s="74">
        <f t="shared" si="533"/>
        <v>7</v>
      </c>
      <c r="R2590" s="72" t="str">
        <f t="shared" si="534"/>
        <v/>
      </c>
      <c r="S2590" s="72" t="str">
        <f t="shared" si="535"/>
        <v/>
      </c>
      <c r="AT2590" s="20">
        <f t="shared" si="536"/>
        <v>-12046.5</v>
      </c>
    </row>
    <row r="2591" spans="1:46" ht="56.25">
      <c r="A2591" s="54">
        <v>8008</v>
      </c>
      <c r="B2591" s="54" t="s">
        <v>288</v>
      </c>
      <c r="C2591" s="58" t="s">
        <v>3092</v>
      </c>
      <c r="D2591" s="79">
        <v>7</v>
      </c>
      <c r="E2591" s="79">
        <v>7</v>
      </c>
      <c r="F2591" s="80">
        <v>949.67</v>
      </c>
      <c r="G2591" s="80">
        <v>135.66999999999999</v>
      </c>
      <c r="H2591" s="80">
        <v>949.67</v>
      </c>
      <c r="I2591" s="80" t="s">
        <v>28</v>
      </c>
      <c r="J2591" s="80" t="s">
        <v>28</v>
      </c>
      <c r="K2591" s="80">
        <v>135.66999999999999</v>
      </c>
      <c r="L2591" s="73">
        <f t="shared" si="528"/>
        <v>133.85</v>
      </c>
      <c r="M2591" s="73">
        <f t="shared" si="529"/>
        <v>135.66999999999999</v>
      </c>
      <c r="N2591" s="72" t="str">
        <f t="shared" si="530"/>
        <v>0130</v>
      </c>
      <c r="O2591" s="74">
        <f t="shared" si="531"/>
        <v>0</v>
      </c>
      <c r="P2591" s="72">
        <f t="shared" si="532"/>
        <v>0</v>
      </c>
      <c r="Q2591" s="74">
        <f t="shared" si="533"/>
        <v>7</v>
      </c>
      <c r="R2591" s="72" t="str">
        <f t="shared" si="534"/>
        <v/>
      </c>
      <c r="S2591" s="72" t="str">
        <f t="shared" si="535"/>
        <v/>
      </c>
      <c r="AT2591" s="20">
        <f t="shared" si="536"/>
        <v>-12046.5</v>
      </c>
    </row>
    <row r="2592" spans="1:46" ht="56.25">
      <c r="A2592" s="54">
        <v>8008</v>
      </c>
      <c r="B2592" s="54" t="s">
        <v>287</v>
      </c>
      <c r="C2592" s="58" t="s">
        <v>3092</v>
      </c>
      <c r="D2592" s="79">
        <v>7</v>
      </c>
      <c r="E2592" s="79">
        <v>7</v>
      </c>
      <c r="F2592" s="80">
        <v>949.67</v>
      </c>
      <c r="G2592" s="80">
        <v>135.66999999999999</v>
      </c>
      <c r="H2592" s="80">
        <v>949.67</v>
      </c>
      <c r="I2592" s="80" t="s">
        <v>28</v>
      </c>
      <c r="J2592" s="80" t="s">
        <v>28</v>
      </c>
      <c r="K2592" s="80">
        <v>135.66999999999999</v>
      </c>
      <c r="L2592" s="73">
        <f t="shared" si="528"/>
        <v>133.85</v>
      </c>
      <c r="M2592" s="73">
        <f t="shared" si="529"/>
        <v>135.66999999999999</v>
      </c>
      <c r="N2592" s="72" t="str">
        <f t="shared" si="530"/>
        <v>0130</v>
      </c>
      <c r="O2592" s="74">
        <f t="shared" si="531"/>
        <v>0</v>
      </c>
      <c r="P2592" s="72">
        <f t="shared" si="532"/>
        <v>0</v>
      </c>
      <c r="Q2592" s="74">
        <f t="shared" si="533"/>
        <v>7</v>
      </c>
      <c r="R2592" s="72" t="str">
        <f t="shared" si="534"/>
        <v/>
      </c>
      <c r="S2592" s="72" t="str">
        <f t="shared" si="535"/>
        <v/>
      </c>
      <c r="AT2592" s="20">
        <f t="shared" si="536"/>
        <v>-12046.5</v>
      </c>
    </row>
    <row r="2593" spans="1:46" ht="56.25">
      <c r="A2593" s="54">
        <v>8008</v>
      </c>
      <c r="B2593" s="54" t="s">
        <v>286</v>
      </c>
      <c r="C2593" s="58" t="s">
        <v>3092</v>
      </c>
      <c r="D2593" s="79">
        <v>7</v>
      </c>
      <c r="E2593" s="79">
        <v>7</v>
      </c>
      <c r="F2593" s="80">
        <v>949.67</v>
      </c>
      <c r="G2593" s="80">
        <v>135.66999999999999</v>
      </c>
      <c r="H2593" s="80">
        <v>949.67</v>
      </c>
      <c r="I2593" s="80" t="s">
        <v>28</v>
      </c>
      <c r="J2593" s="80" t="s">
        <v>28</v>
      </c>
      <c r="K2593" s="80">
        <v>135.66999999999999</v>
      </c>
      <c r="L2593" s="73">
        <f t="shared" si="528"/>
        <v>133.85</v>
      </c>
      <c r="M2593" s="73">
        <f t="shared" si="529"/>
        <v>135.66999999999999</v>
      </c>
      <c r="N2593" s="72" t="str">
        <f t="shared" si="530"/>
        <v>0130</v>
      </c>
      <c r="O2593" s="74">
        <f t="shared" si="531"/>
        <v>0</v>
      </c>
      <c r="P2593" s="72">
        <f t="shared" si="532"/>
        <v>0</v>
      </c>
      <c r="Q2593" s="74">
        <f t="shared" si="533"/>
        <v>7</v>
      </c>
      <c r="R2593" s="72" t="str">
        <f t="shared" si="534"/>
        <v/>
      </c>
      <c r="S2593" s="72" t="str">
        <f t="shared" si="535"/>
        <v/>
      </c>
      <c r="AT2593" s="20">
        <f t="shared" si="536"/>
        <v>-12046.5</v>
      </c>
    </row>
    <row r="2594" spans="1:46" ht="56.25">
      <c r="A2594" s="54">
        <v>8008</v>
      </c>
      <c r="B2594" s="54" t="s">
        <v>285</v>
      </c>
      <c r="C2594" s="58" t="s">
        <v>3092</v>
      </c>
      <c r="D2594" s="79">
        <v>7</v>
      </c>
      <c r="E2594" s="79">
        <v>7</v>
      </c>
      <c r="F2594" s="80">
        <v>949.67</v>
      </c>
      <c r="G2594" s="80">
        <v>135.66999999999999</v>
      </c>
      <c r="H2594" s="80">
        <v>949.67</v>
      </c>
      <c r="I2594" s="80" t="s">
        <v>28</v>
      </c>
      <c r="J2594" s="80" t="s">
        <v>28</v>
      </c>
      <c r="K2594" s="80">
        <v>135.66999999999999</v>
      </c>
      <c r="L2594" s="73">
        <f t="shared" si="528"/>
        <v>133.85</v>
      </c>
      <c r="M2594" s="73">
        <f t="shared" si="529"/>
        <v>135.66999999999999</v>
      </c>
      <c r="N2594" s="72" t="str">
        <f t="shared" si="530"/>
        <v>0130</v>
      </c>
      <c r="O2594" s="74">
        <f t="shared" si="531"/>
        <v>0</v>
      </c>
      <c r="P2594" s="72">
        <f t="shared" si="532"/>
        <v>0</v>
      </c>
      <c r="Q2594" s="74">
        <f t="shared" si="533"/>
        <v>7</v>
      </c>
      <c r="R2594" s="72" t="str">
        <f t="shared" si="534"/>
        <v/>
      </c>
      <c r="S2594" s="72" t="str">
        <f t="shared" si="535"/>
        <v/>
      </c>
      <c r="AT2594" s="20">
        <f t="shared" si="536"/>
        <v>-12046.5</v>
      </c>
    </row>
    <row r="2595" spans="1:46" ht="56.25">
      <c r="A2595" s="54">
        <v>8008</v>
      </c>
      <c r="B2595" s="54" t="s">
        <v>302</v>
      </c>
      <c r="C2595" s="58" t="s">
        <v>3092</v>
      </c>
      <c r="D2595" s="79">
        <v>7</v>
      </c>
      <c r="E2595" s="79">
        <v>7</v>
      </c>
      <c r="F2595" s="80">
        <v>949.67</v>
      </c>
      <c r="G2595" s="80">
        <v>135.66999999999999</v>
      </c>
      <c r="H2595" s="80">
        <v>949.67</v>
      </c>
      <c r="I2595" s="80" t="s">
        <v>28</v>
      </c>
      <c r="J2595" s="80" t="s">
        <v>28</v>
      </c>
      <c r="K2595" s="80">
        <v>135.66999999999999</v>
      </c>
      <c r="L2595" s="73">
        <f t="shared" si="528"/>
        <v>92.33</v>
      </c>
      <c r="M2595" s="73">
        <f t="shared" si="529"/>
        <v>135.66999999999999</v>
      </c>
      <c r="N2595" s="72" t="str">
        <f t="shared" si="530"/>
        <v>0130</v>
      </c>
      <c r="O2595" s="74">
        <f t="shared" si="531"/>
        <v>0</v>
      </c>
      <c r="P2595" s="72">
        <f t="shared" si="532"/>
        <v>0</v>
      </c>
      <c r="Q2595" s="74">
        <f t="shared" si="533"/>
        <v>7</v>
      </c>
      <c r="R2595" s="72" t="str">
        <f t="shared" si="534"/>
        <v/>
      </c>
      <c r="S2595" s="72" t="str">
        <f t="shared" si="535"/>
        <v/>
      </c>
      <c r="AT2595" s="20">
        <f t="shared" si="536"/>
        <v>-8309.7000000000007</v>
      </c>
    </row>
    <row r="2596" spans="1:46" ht="56.25">
      <c r="A2596" s="54">
        <v>8008</v>
      </c>
      <c r="B2596" s="54" t="s">
        <v>301</v>
      </c>
      <c r="C2596" s="58" t="s">
        <v>3092</v>
      </c>
      <c r="D2596" s="79">
        <v>7</v>
      </c>
      <c r="E2596" s="79">
        <v>7</v>
      </c>
      <c r="F2596" s="80">
        <v>949.67</v>
      </c>
      <c r="G2596" s="80">
        <v>135.66999999999999</v>
      </c>
      <c r="H2596" s="80">
        <v>949.67</v>
      </c>
      <c r="I2596" s="80" t="s">
        <v>28</v>
      </c>
      <c r="J2596" s="80" t="s">
        <v>28</v>
      </c>
      <c r="K2596" s="80">
        <v>135.66999999999999</v>
      </c>
      <c r="L2596" s="73">
        <f t="shared" si="528"/>
        <v>92.33</v>
      </c>
      <c r="M2596" s="73">
        <f t="shared" si="529"/>
        <v>135.66999999999999</v>
      </c>
      <c r="N2596" s="72" t="str">
        <f t="shared" si="530"/>
        <v>0130</v>
      </c>
      <c r="O2596" s="74">
        <f t="shared" si="531"/>
        <v>0</v>
      </c>
      <c r="P2596" s="72">
        <f t="shared" si="532"/>
        <v>0</v>
      </c>
      <c r="Q2596" s="74">
        <f t="shared" si="533"/>
        <v>7</v>
      </c>
      <c r="R2596" s="72" t="str">
        <f t="shared" si="534"/>
        <v/>
      </c>
      <c r="S2596" s="72" t="str">
        <f t="shared" si="535"/>
        <v/>
      </c>
      <c r="AT2596" s="20">
        <f t="shared" si="536"/>
        <v>-8309.7000000000007</v>
      </c>
    </row>
    <row r="2597" spans="1:46" ht="56.25">
      <c r="A2597" s="54">
        <v>8008</v>
      </c>
      <c r="B2597" s="54" t="s">
        <v>300</v>
      </c>
      <c r="C2597" s="58" t="s">
        <v>3092</v>
      </c>
      <c r="D2597" s="79">
        <v>7</v>
      </c>
      <c r="E2597" s="79">
        <v>7</v>
      </c>
      <c r="F2597" s="80">
        <v>949.67</v>
      </c>
      <c r="G2597" s="80">
        <v>135.66999999999999</v>
      </c>
      <c r="H2597" s="80">
        <v>949.67</v>
      </c>
      <c r="I2597" s="80" t="s">
        <v>28</v>
      </c>
      <c r="J2597" s="80" t="s">
        <v>28</v>
      </c>
      <c r="K2597" s="80">
        <v>135.66999999999999</v>
      </c>
      <c r="L2597" s="73">
        <f t="shared" si="528"/>
        <v>92.33</v>
      </c>
      <c r="M2597" s="73">
        <f t="shared" si="529"/>
        <v>135.66999999999999</v>
      </c>
      <c r="N2597" s="72" t="str">
        <f t="shared" si="530"/>
        <v>0130</v>
      </c>
      <c r="O2597" s="74">
        <f t="shared" si="531"/>
        <v>0</v>
      </c>
      <c r="P2597" s="72">
        <f t="shared" si="532"/>
        <v>0</v>
      </c>
      <c r="Q2597" s="74">
        <f t="shared" si="533"/>
        <v>7</v>
      </c>
      <c r="R2597" s="72" t="str">
        <f t="shared" si="534"/>
        <v/>
      </c>
      <c r="S2597" s="72" t="str">
        <f t="shared" si="535"/>
        <v/>
      </c>
      <c r="AT2597" s="20">
        <f t="shared" si="536"/>
        <v>-8309.7000000000007</v>
      </c>
    </row>
    <row r="2598" spans="1:46" ht="56.25">
      <c r="A2598" s="54">
        <v>8008</v>
      </c>
      <c r="B2598" s="54" t="s">
        <v>299</v>
      </c>
      <c r="C2598" s="58" t="s">
        <v>3092</v>
      </c>
      <c r="D2598" s="79">
        <v>7</v>
      </c>
      <c r="E2598" s="79">
        <v>7</v>
      </c>
      <c r="F2598" s="80">
        <v>949.67</v>
      </c>
      <c r="G2598" s="80">
        <v>135.66999999999999</v>
      </c>
      <c r="H2598" s="80">
        <v>949.67</v>
      </c>
      <c r="I2598" s="80" t="s">
        <v>28</v>
      </c>
      <c r="J2598" s="80" t="s">
        <v>28</v>
      </c>
      <c r="K2598" s="80">
        <v>135.66999999999999</v>
      </c>
      <c r="L2598" s="73">
        <f t="shared" si="528"/>
        <v>92.33</v>
      </c>
      <c r="M2598" s="73">
        <f t="shared" si="529"/>
        <v>135.66999999999999</v>
      </c>
      <c r="N2598" s="72" t="str">
        <f t="shared" si="530"/>
        <v>0130</v>
      </c>
      <c r="O2598" s="74">
        <f t="shared" si="531"/>
        <v>0</v>
      </c>
      <c r="P2598" s="72">
        <f t="shared" si="532"/>
        <v>0</v>
      </c>
      <c r="Q2598" s="74">
        <f t="shared" si="533"/>
        <v>7</v>
      </c>
      <c r="R2598" s="72" t="str">
        <f t="shared" si="534"/>
        <v/>
      </c>
      <c r="S2598" s="72" t="str">
        <f t="shared" si="535"/>
        <v/>
      </c>
      <c r="AT2598" s="20">
        <f t="shared" si="536"/>
        <v>-8309.7000000000007</v>
      </c>
    </row>
    <row r="2599" spans="1:46" ht="56.25">
      <c r="A2599" s="54">
        <v>8008</v>
      </c>
      <c r="B2599" s="54" t="s">
        <v>298</v>
      </c>
      <c r="C2599" s="58" t="s">
        <v>3092</v>
      </c>
      <c r="D2599" s="79">
        <v>7</v>
      </c>
      <c r="E2599" s="79">
        <v>7</v>
      </c>
      <c r="F2599" s="80">
        <v>949.67</v>
      </c>
      <c r="G2599" s="80">
        <v>135.66999999999999</v>
      </c>
      <c r="H2599" s="80">
        <v>949.67</v>
      </c>
      <c r="I2599" s="80" t="s">
        <v>28</v>
      </c>
      <c r="J2599" s="80" t="s">
        <v>28</v>
      </c>
      <c r="K2599" s="80">
        <v>135.66999999999999</v>
      </c>
      <c r="L2599" s="73">
        <f t="shared" si="528"/>
        <v>92.33</v>
      </c>
      <c r="M2599" s="73">
        <f t="shared" si="529"/>
        <v>135.66999999999999</v>
      </c>
      <c r="N2599" s="72" t="str">
        <f t="shared" si="530"/>
        <v>0130</v>
      </c>
      <c r="O2599" s="74">
        <f t="shared" si="531"/>
        <v>0</v>
      </c>
      <c r="P2599" s="72">
        <f t="shared" si="532"/>
        <v>0</v>
      </c>
      <c r="Q2599" s="74">
        <f t="shared" si="533"/>
        <v>7</v>
      </c>
      <c r="R2599" s="72" t="str">
        <f t="shared" si="534"/>
        <v/>
      </c>
      <c r="S2599" s="72" t="str">
        <f t="shared" si="535"/>
        <v/>
      </c>
      <c r="AT2599" s="20">
        <f t="shared" si="536"/>
        <v>-8309.7000000000007</v>
      </c>
    </row>
    <row r="2600" spans="1:46" ht="56.25">
      <c r="A2600" s="54">
        <v>8008</v>
      </c>
      <c r="B2600" s="54" t="s">
        <v>297</v>
      </c>
      <c r="C2600" s="58" t="s">
        <v>3092</v>
      </c>
      <c r="D2600" s="79">
        <v>7</v>
      </c>
      <c r="E2600" s="79">
        <v>7</v>
      </c>
      <c r="F2600" s="80">
        <v>949.67</v>
      </c>
      <c r="G2600" s="80">
        <v>135.66999999999999</v>
      </c>
      <c r="H2600" s="80">
        <v>949.67</v>
      </c>
      <c r="I2600" s="80" t="s">
        <v>28</v>
      </c>
      <c r="J2600" s="80" t="s">
        <v>28</v>
      </c>
      <c r="K2600" s="80">
        <v>135.66999999999999</v>
      </c>
      <c r="L2600" s="73">
        <f t="shared" si="528"/>
        <v>92.33</v>
      </c>
      <c r="M2600" s="73">
        <f t="shared" si="529"/>
        <v>135.66999999999999</v>
      </c>
      <c r="N2600" s="72" t="str">
        <f t="shared" si="530"/>
        <v>0130</v>
      </c>
      <c r="O2600" s="74">
        <f t="shared" si="531"/>
        <v>0</v>
      </c>
      <c r="P2600" s="72">
        <f t="shared" si="532"/>
        <v>0</v>
      </c>
      <c r="Q2600" s="74">
        <f t="shared" si="533"/>
        <v>7</v>
      </c>
      <c r="R2600" s="72" t="str">
        <f t="shared" si="534"/>
        <v/>
      </c>
      <c r="S2600" s="72" t="str">
        <f t="shared" si="535"/>
        <v/>
      </c>
      <c r="AT2600" s="20">
        <f t="shared" si="536"/>
        <v>-8309.7000000000007</v>
      </c>
    </row>
    <row r="2601" spans="1:46" ht="56.25">
      <c r="A2601" s="54">
        <v>8008</v>
      </c>
      <c r="B2601" s="54" t="s">
        <v>296</v>
      </c>
      <c r="C2601" s="58" t="s">
        <v>3092</v>
      </c>
      <c r="D2601" s="79">
        <v>7</v>
      </c>
      <c r="E2601" s="79">
        <v>7</v>
      </c>
      <c r="F2601" s="80">
        <v>949.67</v>
      </c>
      <c r="G2601" s="80">
        <v>135.66999999999999</v>
      </c>
      <c r="H2601" s="80">
        <v>949.67</v>
      </c>
      <c r="I2601" s="80" t="s">
        <v>28</v>
      </c>
      <c r="J2601" s="80" t="s">
        <v>28</v>
      </c>
      <c r="K2601" s="80">
        <v>135.66999999999999</v>
      </c>
      <c r="L2601" s="73">
        <f t="shared" si="528"/>
        <v>108.29</v>
      </c>
      <c r="M2601" s="73">
        <f t="shared" si="529"/>
        <v>135.66999999999999</v>
      </c>
      <c r="N2601" s="72" t="str">
        <f t="shared" si="530"/>
        <v>0130</v>
      </c>
      <c r="O2601" s="74">
        <f t="shared" si="531"/>
        <v>0</v>
      </c>
      <c r="P2601" s="72">
        <f t="shared" si="532"/>
        <v>0</v>
      </c>
      <c r="Q2601" s="74">
        <f t="shared" si="533"/>
        <v>7</v>
      </c>
      <c r="R2601" s="72" t="str">
        <f t="shared" si="534"/>
        <v/>
      </c>
      <c r="S2601" s="72" t="str">
        <f t="shared" si="535"/>
        <v/>
      </c>
      <c r="AT2601" s="20">
        <f t="shared" si="536"/>
        <v>-9746.1</v>
      </c>
    </row>
    <row r="2602" spans="1:46" ht="33.75">
      <c r="A2602" s="54">
        <v>8009</v>
      </c>
      <c r="B2602" s="54" t="s">
        <v>311</v>
      </c>
      <c r="C2602" s="58" t="s">
        <v>2451</v>
      </c>
      <c r="D2602" s="79">
        <v>7</v>
      </c>
      <c r="E2602" s="79">
        <v>7</v>
      </c>
      <c r="F2602" s="80">
        <v>1149.06</v>
      </c>
      <c r="G2602" s="80">
        <v>164.15</v>
      </c>
      <c r="H2602" s="80">
        <v>1149.06</v>
      </c>
      <c r="I2602" s="80" t="s">
        <v>28</v>
      </c>
      <c r="J2602" s="80" t="s">
        <v>28</v>
      </c>
      <c r="K2602" s="80">
        <v>164.15</v>
      </c>
      <c r="L2602" s="73">
        <f t="shared" si="528"/>
        <v>168.17</v>
      </c>
      <c r="M2602" s="73">
        <f t="shared" si="529"/>
        <v>164.15</v>
      </c>
      <c r="N2602" s="72" t="str">
        <f t="shared" si="530"/>
        <v>0134</v>
      </c>
      <c r="O2602" s="74">
        <f t="shared" si="531"/>
        <v>0</v>
      </c>
      <c r="P2602" s="72">
        <f t="shared" si="532"/>
        <v>0</v>
      </c>
      <c r="Q2602" s="74">
        <f t="shared" si="533"/>
        <v>7</v>
      </c>
      <c r="R2602" s="72" t="str">
        <f t="shared" si="534"/>
        <v/>
      </c>
      <c r="S2602" s="72" t="str">
        <f t="shared" si="535"/>
        <v/>
      </c>
      <c r="AT2602" s="20">
        <f t="shared" si="536"/>
        <v>-15135.3</v>
      </c>
    </row>
    <row r="2603" spans="1:46" ht="33.75">
      <c r="A2603" s="54">
        <v>8009</v>
      </c>
      <c r="B2603" s="54" t="s">
        <v>309</v>
      </c>
      <c r="C2603" s="58" t="s">
        <v>2451</v>
      </c>
      <c r="D2603" s="79">
        <v>7</v>
      </c>
      <c r="E2603" s="79">
        <v>7</v>
      </c>
      <c r="F2603" s="80">
        <v>1149.06</v>
      </c>
      <c r="G2603" s="80">
        <v>164.15</v>
      </c>
      <c r="H2603" s="80">
        <v>1149.06</v>
      </c>
      <c r="I2603" s="80" t="s">
        <v>28</v>
      </c>
      <c r="J2603" s="80" t="s">
        <v>28</v>
      </c>
      <c r="K2603" s="80">
        <v>164.15</v>
      </c>
      <c r="L2603" s="73">
        <f t="shared" si="528"/>
        <v>168.17</v>
      </c>
      <c r="M2603" s="73">
        <f t="shared" si="529"/>
        <v>164.15</v>
      </c>
      <c r="N2603" s="72" t="str">
        <f t="shared" si="530"/>
        <v>0134</v>
      </c>
      <c r="O2603" s="74">
        <f t="shared" si="531"/>
        <v>0</v>
      </c>
      <c r="P2603" s="72">
        <f t="shared" si="532"/>
        <v>0</v>
      </c>
      <c r="Q2603" s="74">
        <f t="shared" si="533"/>
        <v>7</v>
      </c>
      <c r="R2603" s="72" t="str">
        <f t="shared" si="534"/>
        <v/>
      </c>
      <c r="S2603" s="72" t="str">
        <f t="shared" si="535"/>
        <v/>
      </c>
      <c r="AT2603" s="20">
        <f t="shared" si="536"/>
        <v>-15135.3</v>
      </c>
    </row>
    <row r="2604" spans="1:46" ht="33.75">
      <c r="A2604" s="54">
        <v>8009</v>
      </c>
      <c r="B2604" s="54" t="s">
        <v>307</v>
      </c>
      <c r="C2604" s="58" t="s">
        <v>2451</v>
      </c>
      <c r="D2604" s="79">
        <v>7</v>
      </c>
      <c r="E2604" s="79">
        <v>7</v>
      </c>
      <c r="F2604" s="80">
        <v>1149.06</v>
      </c>
      <c r="G2604" s="80">
        <v>164.15</v>
      </c>
      <c r="H2604" s="80">
        <v>1149.06</v>
      </c>
      <c r="I2604" s="80" t="s">
        <v>28</v>
      </c>
      <c r="J2604" s="80" t="s">
        <v>28</v>
      </c>
      <c r="K2604" s="80">
        <v>164.15</v>
      </c>
      <c r="L2604" s="73">
        <f t="shared" si="528"/>
        <v>168.17</v>
      </c>
      <c r="M2604" s="73">
        <f t="shared" si="529"/>
        <v>164.15</v>
      </c>
      <c r="N2604" s="72" t="str">
        <f t="shared" si="530"/>
        <v>0134</v>
      </c>
      <c r="O2604" s="74">
        <f t="shared" si="531"/>
        <v>0</v>
      </c>
      <c r="P2604" s="72">
        <f t="shared" si="532"/>
        <v>0</v>
      </c>
      <c r="Q2604" s="74">
        <f t="shared" si="533"/>
        <v>7</v>
      </c>
      <c r="R2604" s="72" t="str">
        <f t="shared" si="534"/>
        <v/>
      </c>
      <c r="S2604" s="72" t="str">
        <f t="shared" si="535"/>
        <v/>
      </c>
      <c r="AT2604" s="20">
        <f t="shared" si="536"/>
        <v>-15135.3</v>
      </c>
    </row>
    <row r="2605" spans="1:46" ht="33.75">
      <c r="A2605" s="54">
        <v>8009</v>
      </c>
      <c r="B2605" s="54" t="s">
        <v>305</v>
      </c>
      <c r="C2605" s="58" t="s">
        <v>2451</v>
      </c>
      <c r="D2605" s="79">
        <v>7</v>
      </c>
      <c r="E2605" s="79">
        <v>7</v>
      </c>
      <c r="F2605" s="80">
        <v>1149.06</v>
      </c>
      <c r="G2605" s="80">
        <v>164.15</v>
      </c>
      <c r="H2605" s="80">
        <v>1149.06</v>
      </c>
      <c r="I2605" s="80" t="s">
        <v>28</v>
      </c>
      <c r="J2605" s="80" t="s">
        <v>28</v>
      </c>
      <c r="K2605" s="80">
        <v>164.15</v>
      </c>
      <c r="L2605" s="73">
        <f t="shared" si="528"/>
        <v>168.17</v>
      </c>
      <c r="M2605" s="73">
        <f t="shared" si="529"/>
        <v>164.15</v>
      </c>
      <c r="N2605" s="72" t="str">
        <f t="shared" si="530"/>
        <v>0134</v>
      </c>
      <c r="O2605" s="74">
        <f t="shared" si="531"/>
        <v>0</v>
      </c>
      <c r="P2605" s="72">
        <f t="shared" si="532"/>
        <v>0</v>
      </c>
      <c r="Q2605" s="74">
        <f t="shared" si="533"/>
        <v>7</v>
      </c>
      <c r="R2605" s="72" t="str">
        <f t="shared" si="534"/>
        <v/>
      </c>
      <c r="S2605" s="72" t="str">
        <f t="shared" si="535"/>
        <v/>
      </c>
      <c r="AT2605" s="20">
        <f t="shared" si="536"/>
        <v>-15135.3</v>
      </c>
    </row>
    <row r="2606" spans="1:46" ht="33.75">
      <c r="A2606" s="54">
        <v>8010</v>
      </c>
      <c r="B2606" s="54" t="s">
        <v>321</v>
      </c>
      <c r="C2606" s="58" t="s">
        <v>3093</v>
      </c>
      <c r="D2606" s="79">
        <v>7</v>
      </c>
      <c r="E2606" s="79">
        <v>7</v>
      </c>
      <c r="F2606" s="80">
        <v>1055.31</v>
      </c>
      <c r="G2606" s="80">
        <v>150.76</v>
      </c>
      <c r="H2606" s="80">
        <v>1055.31</v>
      </c>
      <c r="I2606" s="80" t="s">
        <v>28</v>
      </c>
      <c r="J2606" s="80" t="s">
        <v>28</v>
      </c>
      <c r="K2606" s="80">
        <v>150.76</v>
      </c>
      <c r="L2606" s="73">
        <f t="shared" si="528"/>
        <v>135.44999999999999</v>
      </c>
      <c r="M2606" s="73">
        <f t="shared" si="529"/>
        <v>150.76</v>
      </c>
      <c r="N2606" s="72" t="str">
        <f t="shared" si="530"/>
        <v>0135</v>
      </c>
      <c r="O2606" s="74">
        <f t="shared" si="531"/>
        <v>0</v>
      </c>
      <c r="P2606" s="72">
        <f t="shared" si="532"/>
        <v>0</v>
      </c>
      <c r="Q2606" s="74">
        <f t="shared" si="533"/>
        <v>7</v>
      </c>
      <c r="R2606" s="72" t="str">
        <f t="shared" si="534"/>
        <v/>
      </c>
      <c r="S2606" s="72" t="str">
        <f t="shared" si="535"/>
        <v/>
      </c>
      <c r="AT2606" s="20">
        <f t="shared" si="536"/>
        <v>-12190.499999999998</v>
      </c>
    </row>
    <row r="2607" spans="1:46" ht="33.75">
      <c r="A2607" s="54">
        <v>8010</v>
      </c>
      <c r="B2607" s="54" t="s">
        <v>320</v>
      </c>
      <c r="C2607" s="58" t="s">
        <v>3093</v>
      </c>
      <c r="D2607" s="79">
        <v>7</v>
      </c>
      <c r="E2607" s="79">
        <v>7</v>
      </c>
      <c r="F2607" s="80">
        <v>1055.31</v>
      </c>
      <c r="G2607" s="80">
        <v>150.76</v>
      </c>
      <c r="H2607" s="80">
        <v>1055.31</v>
      </c>
      <c r="I2607" s="80" t="s">
        <v>28</v>
      </c>
      <c r="J2607" s="80" t="s">
        <v>28</v>
      </c>
      <c r="K2607" s="80">
        <v>150.76</v>
      </c>
      <c r="L2607" s="73">
        <f t="shared" si="528"/>
        <v>135.44999999999999</v>
      </c>
      <c r="M2607" s="73">
        <f t="shared" si="529"/>
        <v>150.76</v>
      </c>
      <c r="N2607" s="72" t="str">
        <f t="shared" si="530"/>
        <v>0135</v>
      </c>
      <c r="O2607" s="74">
        <f t="shared" si="531"/>
        <v>0</v>
      </c>
      <c r="P2607" s="72">
        <f t="shared" si="532"/>
        <v>0</v>
      </c>
      <c r="Q2607" s="74">
        <f t="shared" si="533"/>
        <v>7</v>
      </c>
      <c r="R2607" s="72" t="str">
        <f t="shared" si="534"/>
        <v/>
      </c>
      <c r="S2607" s="72" t="str">
        <f t="shared" si="535"/>
        <v/>
      </c>
      <c r="AT2607" s="20">
        <f t="shared" si="536"/>
        <v>-12190.499999999998</v>
      </c>
    </row>
    <row r="2608" spans="1:46" ht="33.75">
      <c r="A2608" s="54">
        <v>8010</v>
      </c>
      <c r="B2608" s="54" t="s">
        <v>319</v>
      </c>
      <c r="C2608" s="58" t="s">
        <v>3093</v>
      </c>
      <c r="D2608" s="79">
        <v>7</v>
      </c>
      <c r="E2608" s="79">
        <v>7</v>
      </c>
      <c r="F2608" s="80">
        <v>1055.31</v>
      </c>
      <c r="G2608" s="80">
        <v>150.76</v>
      </c>
      <c r="H2608" s="80">
        <v>1055.31</v>
      </c>
      <c r="I2608" s="80" t="s">
        <v>28</v>
      </c>
      <c r="J2608" s="80" t="s">
        <v>28</v>
      </c>
      <c r="K2608" s="80">
        <v>150.76</v>
      </c>
      <c r="L2608" s="73">
        <f t="shared" si="528"/>
        <v>135.44999999999999</v>
      </c>
      <c r="M2608" s="73">
        <f t="shared" si="529"/>
        <v>150.76</v>
      </c>
      <c r="N2608" s="72" t="str">
        <f t="shared" si="530"/>
        <v>0135</v>
      </c>
      <c r="O2608" s="74">
        <f t="shared" si="531"/>
        <v>0</v>
      </c>
      <c r="P2608" s="72">
        <f t="shared" si="532"/>
        <v>0</v>
      </c>
      <c r="Q2608" s="74">
        <f t="shared" si="533"/>
        <v>7</v>
      </c>
      <c r="R2608" s="72" t="str">
        <f t="shared" si="534"/>
        <v/>
      </c>
      <c r="S2608" s="72" t="str">
        <f t="shared" si="535"/>
        <v/>
      </c>
      <c r="AT2608" s="20">
        <f t="shared" si="536"/>
        <v>-12190.499999999998</v>
      </c>
    </row>
    <row r="2609" spans="1:46" ht="33.75">
      <c r="A2609" s="54">
        <v>8010</v>
      </c>
      <c r="B2609" s="54" t="s">
        <v>318</v>
      </c>
      <c r="C2609" s="58" t="s">
        <v>3093</v>
      </c>
      <c r="D2609" s="79">
        <v>7</v>
      </c>
      <c r="E2609" s="79">
        <v>7</v>
      </c>
      <c r="F2609" s="80">
        <v>1055.31</v>
      </c>
      <c r="G2609" s="80">
        <v>150.76</v>
      </c>
      <c r="H2609" s="80">
        <v>1055.31</v>
      </c>
      <c r="I2609" s="80" t="s">
        <v>28</v>
      </c>
      <c r="J2609" s="80" t="s">
        <v>28</v>
      </c>
      <c r="K2609" s="80">
        <v>150.76</v>
      </c>
      <c r="L2609" s="73">
        <f t="shared" si="528"/>
        <v>135.44999999999999</v>
      </c>
      <c r="M2609" s="73">
        <f t="shared" si="529"/>
        <v>150.76</v>
      </c>
      <c r="N2609" s="72" t="str">
        <f t="shared" si="530"/>
        <v>0135</v>
      </c>
      <c r="O2609" s="74">
        <f t="shared" si="531"/>
        <v>0</v>
      </c>
      <c r="P2609" s="72">
        <f t="shared" si="532"/>
        <v>0</v>
      </c>
      <c r="Q2609" s="74">
        <f t="shared" si="533"/>
        <v>7</v>
      </c>
      <c r="R2609" s="72" t="str">
        <f t="shared" si="534"/>
        <v/>
      </c>
      <c r="S2609" s="72" t="str">
        <f t="shared" si="535"/>
        <v/>
      </c>
      <c r="AT2609" s="20">
        <f t="shared" si="536"/>
        <v>-12190.499999999998</v>
      </c>
    </row>
    <row r="2610" spans="1:46" ht="33.75">
      <c r="A2610" s="54">
        <v>8010</v>
      </c>
      <c r="B2610" s="54" t="s">
        <v>317</v>
      </c>
      <c r="C2610" s="58" t="s">
        <v>3093</v>
      </c>
      <c r="D2610" s="79">
        <v>7</v>
      </c>
      <c r="E2610" s="79">
        <v>7</v>
      </c>
      <c r="F2610" s="80">
        <v>1055.31</v>
      </c>
      <c r="G2610" s="80">
        <v>150.76</v>
      </c>
      <c r="H2610" s="80">
        <v>1055.31</v>
      </c>
      <c r="I2610" s="80" t="s">
        <v>28</v>
      </c>
      <c r="J2610" s="80" t="s">
        <v>28</v>
      </c>
      <c r="K2610" s="80">
        <v>150.76</v>
      </c>
      <c r="L2610" s="73">
        <f t="shared" si="528"/>
        <v>162.03</v>
      </c>
      <c r="M2610" s="73">
        <f t="shared" si="529"/>
        <v>150.76</v>
      </c>
      <c r="N2610" s="72" t="str">
        <f t="shared" si="530"/>
        <v>0135</v>
      </c>
      <c r="O2610" s="74">
        <f t="shared" si="531"/>
        <v>0</v>
      </c>
      <c r="P2610" s="72">
        <f t="shared" si="532"/>
        <v>0</v>
      </c>
      <c r="Q2610" s="74">
        <f t="shared" si="533"/>
        <v>7</v>
      </c>
      <c r="R2610" s="72" t="str">
        <f t="shared" si="534"/>
        <v/>
      </c>
      <c r="S2610" s="72" t="str">
        <f t="shared" si="535"/>
        <v/>
      </c>
      <c r="AT2610" s="20">
        <f t="shared" si="536"/>
        <v>-14582.7</v>
      </c>
    </row>
    <row r="2611" spans="1:46" ht="33.75">
      <c r="A2611" s="54">
        <v>8010</v>
      </c>
      <c r="B2611" s="54" t="s">
        <v>316</v>
      </c>
      <c r="C2611" s="58" t="s">
        <v>3093</v>
      </c>
      <c r="D2611" s="79">
        <v>7</v>
      </c>
      <c r="E2611" s="79">
        <v>7</v>
      </c>
      <c r="F2611" s="80">
        <v>1055.31</v>
      </c>
      <c r="G2611" s="80">
        <v>150.76</v>
      </c>
      <c r="H2611" s="80">
        <v>1055.31</v>
      </c>
      <c r="I2611" s="80" t="s">
        <v>28</v>
      </c>
      <c r="J2611" s="80" t="s">
        <v>28</v>
      </c>
      <c r="K2611" s="80">
        <v>150.76</v>
      </c>
      <c r="L2611" s="73">
        <f t="shared" si="528"/>
        <v>162.03</v>
      </c>
      <c r="M2611" s="73">
        <f t="shared" si="529"/>
        <v>150.76</v>
      </c>
      <c r="N2611" s="72" t="str">
        <f t="shared" si="530"/>
        <v>0135</v>
      </c>
      <c r="O2611" s="74">
        <f t="shared" si="531"/>
        <v>0</v>
      </c>
      <c r="P2611" s="72">
        <f t="shared" si="532"/>
        <v>0</v>
      </c>
      <c r="Q2611" s="74">
        <f t="shared" si="533"/>
        <v>7</v>
      </c>
      <c r="R2611" s="72" t="str">
        <f t="shared" si="534"/>
        <v/>
      </c>
      <c r="S2611" s="72" t="str">
        <f t="shared" si="535"/>
        <v/>
      </c>
      <c r="AT2611" s="20">
        <f t="shared" si="536"/>
        <v>-14582.7</v>
      </c>
    </row>
    <row r="2612" spans="1:46" ht="33.75">
      <c r="A2612" s="54">
        <v>8010</v>
      </c>
      <c r="B2612" s="54" t="s">
        <v>315</v>
      </c>
      <c r="C2612" s="58" t="s">
        <v>3093</v>
      </c>
      <c r="D2612" s="79">
        <v>7</v>
      </c>
      <c r="E2612" s="79">
        <v>7</v>
      </c>
      <c r="F2612" s="80">
        <v>1055.31</v>
      </c>
      <c r="G2612" s="80">
        <v>150.76</v>
      </c>
      <c r="H2612" s="80">
        <v>1055.31</v>
      </c>
      <c r="I2612" s="80" t="s">
        <v>28</v>
      </c>
      <c r="J2612" s="80" t="s">
        <v>28</v>
      </c>
      <c r="K2612" s="80">
        <v>150.76</v>
      </c>
      <c r="L2612" s="73">
        <f t="shared" si="528"/>
        <v>162.03</v>
      </c>
      <c r="M2612" s="73">
        <f t="shared" si="529"/>
        <v>150.76</v>
      </c>
      <c r="N2612" s="72" t="str">
        <f t="shared" si="530"/>
        <v>0135</v>
      </c>
      <c r="O2612" s="74">
        <f t="shared" si="531"/>
        <v>0</v>
      </c>
      <c r="P2612" s="72">
        <f t="shared" si="532"/>
        <v>0</v>
      </c>
      <c r="Q2612" s="74">
        <f t="shared" si="533"/>
        <v>7</v>
      </c>
      <c r="R2612" s="72" t="str">
        <f t="shared" si="534"/>
        <v/>
      </c>
      <c r="S2612" s="72" t="str">
        <f t="shared" si="535"/>
        <v/>
      </c>
      <c r="AT2612" s="20">
        <f t="shared" si="536"/>
        <v>-14582.7</v>
      </c>
    </row>
    <row r="2613" spans="1:46" ht="33.75">
      <c r="A2613" s="54">
        <v>8010</v>
      </c>
      <c r="B2613" s="54" t="s">
        <v>314</v>
      </c>
      <c r="C2613" s="58" t="s">
        <v>3093</v>
      </c>
      <c r="D2613" s="79">
        <v>7</v>
      </c>
      <c r="E2613" s="79">
        <v>7</v>
      </c>
      <c r="F2613" s="80">
        <v>1055.31</v>
      </c>
      <c r="G2613" s="80">
        <v>150.76</v>
      </c>
      <c r="H2613" s="80">
        <v>1055.31</v>
      </c>
      <c r="I2613" s="80" t="s">
        <v>28</v>
      </c>
      <c r="J2613" s="80" t="s">
        <v>28</v>
      </c>
      <c r="K2613" s="80">
        <v>150.76</v>
      </c>
      <c r="L2613" s="73">
        <f t="shared" si="528"/>
        <v>162.03</v>
      </c>
      <c r="M2613" s="73">
        <f t="shared" si="529"/>
        <v>150.76</v>
      </c>
      <c r="N2613" s="72" t="str">
        <f t="shared" si="530"/>
        <v>0135</v>
      </c>
      <c r="O2613" s="74">
        <f t="shared" si="531"/>
        <v>0</v>
      </c>
      <c r="P2613" s="72">
        <f t="shared" si="532"/>
        <v>0</v>
      </c>
      <c r="Q2613" s="74">
        <f t="shared" si="533"/>
        <v>7</v>
      </c>
      <c r="R2613" s="72" t="str">
        <f t="shared" si="534"/>
        <v/>
      </c>
      <c r="S2613" s="72" t="str">
        <f t="shared" si="535"/>
        <v/>
      </c>
      <c r="AT2613" s="20">
        <f t="shared" si="536"/>
        <v>-14582.7</v>
      </c>
    </row>
    <row r="2614" spans="1:46" ht="33.75">
      <c r="A2614" s="54">
        <v>8011</v>
      </c>
      <c r="B2614" s="54" t="s">
        <v>334</v>
      </c>
      <c r="C2614" s="58" t="s">
        <v>2452</v>
      </c>
      <c r="D2614" s="79">
        <v>7</v>
      </c>
      <c r="E2614" s="79">
        <v>7</v>
      </c>
      <c r="F2614" s="80">
        <v>1303.1199999999999</v>
      </c>
      <c r="G2614" s="80">
        <v>186.16</v>
      </c>
      <c r="H2614" s="80">
        <v>1303.1199999999999</v>
      </c>
      <c r="I2614" s="80" t="s">
        <v>28</v>
      </c>
      <c r="J2614" s="80" t="s">
        <v>28</v>
      </c>
      <c r="K2614" s="80">
        <v>186.16</v>
      </c>
      <c r="L2614" s="73">
        <f t="shared" si="528"/>
        <v>159.02000000000001</v>
      </c>
      <c r="M2614" s="73">
        <f t="shared" si="529"/>
        <v>186.16</v>
      </c>
      <c r="N2614" s="72" t="str">
        <f t="shared" si="530"/>
        <v>0137</v>
      </c>
      <c r="O2614" s="74">
        <f t="shared" si="531"/>
        <v>0</v>
      </c>
      <c r="P2614" s="72">
        <f t="shared" si="532"/>
        <v>0</v>
      </c>
      <c r="Q2614" s="74">
        <f t="shared" si="533"/>
        <v>7</v>
      </c>
      <c r="R2614" s="72" t="str">
        <f t="shared" si="534"/>
        <v/>
      </c>
      <c r="S2614" s="72" t="str">
        <f t="shared" si="535"/>
        <v/>
      </c>
      <c r="AT2614" s="20">
        <f t="shared" si="536"/>
        <v>-14311.800000000001</v>
      </c>
    </row>
    <row r="2615" spans="1:46" ht="33.75">
      <c r="A2615" s="54">
        <v>8011</v>
      </c>
      <c r="B2615" s="54" t="s">
        <v>332</v>
      </c>
      <c r="C2615" s="58" t="s">
        <v>2452</v>
      </c>
      <c r="D2615" s="79">
        <v>7</v>
      </c>
      <c r="E2615" s="79">
        <v>7</v>
      </c>
      <c r="F2615" s="80">
        <v>1303.1199999999999</v>
      </c>
      <c r="G2615" s="80">
        <v>186.16</v>
      </c>
      <c r="H2615" s="80">
        <v>1303.1199999999999</v>
      </c>
      <c r="I2615" s="80" t="s">
        <v>28</v>
      </c>
      <c r="J2615" s="80" t="s">
        <v>28</v>
      </c>
      <c r="K2615" s="80">
        <v>186.16</v>
      </c>
      <c r="L2615" s="73">
        <f t="shared" si="528"/>
        <v>159.02000000000001</v>
      </c>
      <c r="M2615" s="73">
        <f t="shared" si="529"/>
        <v>186.16</v>
      </c>
      <c r="N2615" s="72" t="str">
        <f t="shared" si="530"/>
        <v>0137</v>
      </c>
      <c r="O2615" s="74">
        <f t="shared" si="531"/>
        <v>0</v>
      </c>
      <c r="P2615" s="72">
        <f t="shared" si="532"/>
        <v>0</v>
      </c>
      <c r="Q2615" s="74">
        <f t="shared" si="533"/>
        <v>7</v>
      </c>
      <c r="R2615" s="72" t="str">
        <f t="shared" si="534"/>
        <v/>
      </c>
      <c r="S2615" s="72" t="str">
        <f t="shared" si="535"/>
        <v/>
      </c>
      <c r="AT2615" s="20">
        <f t="shared" si="536"/>
        <v>-14311.800000000001</v>
      </c>
    </row>
    <row r="2616" spans="1:46" ht="33.75">
      <c r="A2616" s="54">
        <v>8011</v>
      </c>
      <c r="B2616" s="54" t="s">
        <v>330</v>
      </c>
      <c r="C2616" s="58" t="s">
        <v>2452</v>
      </c>
      <c r="D2616" s="79">
        <v>7</v>
      </c>
      <c r="E2616" s="79">
        <v>7</v>
      </c>
      <c r="F2616" s="80">
        <v>1303.1199999999999</v>
      </c>
      <c r="G2616" s="80">
        <v>186.16</v>
      </c>
      <c r="H2616" s="80">
        <v>1303.1199999999999</v>
      </c>
      <c r="I2616" s="80" t="s">
        <v>28</v>
      </c>
      <c r="J2616" s="80" t="s">
        <v>28</v>
      </c>
      <c r="K2616" s="80">
        <v>186.16</v>
      </c>
      <c r="L2616" s="73">
        <f t="shared" si="528"/>
        <v>159.02000000000001</v>
      </c>
      <c r="M2616" s="73">
        <f t="shared" si="529"/>
        <v>186.16</v>
      </c>
      <c r="N2616" s="72" t="str">
        <f t="shared" si="530"/>
        <v>0137</v>
      </c>
      <c r="O2616" s="74">
        <f t="shared" si="531"/>
        <v>0</v>
      </c>
      <c r="P2616" s="72">
        <f t="shared" si="532"/>
        <v>0</v>
      </c>
      <c r="Q2616" s="74">
        <f t="shared" si="533"/>
        <v>7</v>
      </c>
      <c r="R2616" s="72" t="str">
        <f t="shared" si="534"/>
        <v/>
      </c>
      <c r="S2616" s="72" t="str">
        <f t="shared" si="535"/>
        <v/>
      </c>
      <c r="AT2616" s="20">
        <f t="shared" si="536"/>
        <v>-14311.800000000001</v>
      </c>
    </row>
    <row r="2617" spans="1:46" ht="33.75">
      <c r="A2617" s="54">
        <v>8011</v>
      </c>
      <c r="B2617" s="54" t="s">
        <v>328</v>
      </c>
      <c r="C2617" s="58" t="s">
        <v>2452</v>
      </c>
      <c r="D2617" s="79">
        <v>7</v>
      </c>
      <c r="E2617" s="79">
        <v>7</v>
      </c>
      <c r="F2617" s="80">
        <v>1303.1199999999999</v>
      </c>
      <c r="G2617" s="80">
        <v>186.16</v>
      </c>
      <c r="H2617" s="80">
        <v>1303.1199999999999</v>
      </c>
      <c r="I2617" s="80" t="s">
        <v>28</v>
      </c>
      <c r="J2617" s="80" t="s">
        <v>28</v>
      </c>
      <c r="K2617" s="80">
        <v>186.16</v>
      </c>
      <c r="L2617" s="73">
        <f t="shared" si="528"/>
        <v>159.02000000000001</v>
      </c>
      <c r="M2617" s="73">
        <f t="shared" si="529"/>
        <v>186.16</v>
      </c>
      <c r="N2617" s="72" t="str">
        <f t="shared" si="530"/>
        <v>0137</v>
      </c>
      <c r="O2617" s="74">
        <f t="shared" si="531"/>
        <v>0</v>
      </c>
      <c r="P2617" s="72">
        <f t="shared" si="532"/>
        <v>0</v>
      </c>
      <c r="Q2617" s="74">
        <f t="shared" si="533"/>
        <v>7</v>
      </c>
      <c r="R2617" s="72" t="str">
        <f t="shared" si="534"/>
        <v/>
      </c>
      <c r="S2617" s="72" t="str">
        <f t="shared" si="535"/>
        <v/>
      </c>
      <c r="AT2617" s="20">
        <f t="shared" si="536"/>
        <v>-14311.800000000001</v>
      </c>
    </row>
    <row r="2618" spans="1:46" ht="33.75">
      <c r="A2618" s="54">
        <v>8011</v>
      </c>
      <c r="B2618" s="54" t="s">
        <v>326</v>
      </c>
      <c r="C2618" s="58" t="s">
        <v>2452</v>
      </c>
      <c r="D2618" s="79">
        <v>7</v>
      </c>
      <c r="E2618" s="79">
        <v>7</v>
      </c>
      <c r="F2618" s="80">
        <v>1303.1199999999999</v>
      </c>
      <c r="G2618" s="80">
        <v>186.16</v>
      </c>
      <c r="H2618" s="80">
        <v>1303.1199999999999</v>
      </c>
      <c r="I2618" s="80" t="s">
        <v>28</v>
      </c>
      <c r="J2618" s="80" t="s">
        <v>28</v>
      </c>
      <c r="K2618" s="80">
        <v>186.16</v>
      </c>
      <c r="L2618" s="73">
        <f t="shared" si="528"/>
        <v>159.02000000000001</v>
      </c>
      <c r="M2618" s="73">
        <f t="shared" si="529"/>
        <v>186.16</v>
      </c>
      <c r="N2618" s="72" t="str">
        <f t="shared" si="530"/>
        <v>0137</v>
      </c>
      <c r="O2618" s="74">
        <f t="shared" si="531"/>
        <v>0</v>
      </c>
      <c r="P2618" s="72">
        <f t="shared" si="532"/>
        <v>0</v>
      </c>
      <c r="Q2618" s="74">
        <f t="shared" si="533"/>
        <v>7</v>
      </c>
      <c r="R2618" s="72" t="str">
        <f t="shared" si="534"/>
        <v/>
      </c>
      <c r="S2618" s="72" t="str">
        <f t="shared" si="535"/>
        <v/>
      </c>
      <c r="AT2618" s="20">
        <f t="shared" si="536"/>
        <v>-14311.800000000001</v>
      </c>
    </row>
    <row r="2619" spans="1:46" ht="33.75">
      <c r="A2619" s="54">
        <v>8011</v>
      </c>
      <c r="B2619" s="54" t="s">
        <v>324</v>
      </c>
      <c r="C2619" s="58" t="s">
        <v>2452</v>
      </c>
      <c r="D2619" s="79">
        <v>7</v>
      </c>
      <c r="E2619" s="79">
        <v>7</v>
      </c>
      <c r="F2619" s="80">
        <v>1303.1199999999999</v>
      </c>
      <c r="G2619" s="80">
        <v>186.16</v>
      </c>
      <c r="H2619" s="80">
        <v>1303.1199999999999</v>
      </c>
      <c r="I2619" s="80" t="s">
        <v>28</v>
      </c>
      <c r="J2619" s="80" t="s">
        <v>28</v>
      </c>
      <c r="K2619" s="80">
        <v>186.16</v>
      </c>
      <c r="L2619" s="73">
        <f t="shared" si="528"/>
        <v>159.02000000000001</v>
      </c>
      <c r="M2619" s="73">
        <f t="shared" si="529"/>
        <v>186.16</v>
      </c>
      <c r="N2619" s="72" t="str">
        <f t="shared" si="530"/>
        <v>0137</v>
      </c>
      <c r="O2619" s="74">
        <f t="shared" si="531"/>
        <v>0</v>
      </c>
      <c r="P2619" s="72">
        <f t="shared" si="532"/>
        <v>0</v>
      </c>
      <c r="Q2619" s="74">
        <f t="shared" si="533"/>
        <v>7</v>
      </c>
      <c r="R2619" s="72" t="str">
        <f t="shared" si="534"/>
        <v/>
      </c>
      <c r="S2619" s="72" t="str">
        <f t="shared" si="535"/>
        <v/>
      </c>
      <c r="AT2619" s="20">
        <f t="shared" si="536"/>
        <v>-14311.800000000001</v>
      </c>
    </row>
    <row r="2620" spans="1:46" ht="33.75">
      <c r="A2620" s="54">
        <v>8012</v>
      </c>
      <c r="B2620" s="54" t="s">
        <v>360</v>
      </c>
      <c r="C2620" s="58" t="s">
        <v>2453</v>
      </c>
      <c r="D2620" s="79">
        <v>7</v>
      </c>
      <c r="E2620" s="79">
        <v>7</v>
      </c>
      <c r="F2620" s="80">
        <v>1100.3599999999999</v>
      </c>
      <c r="G2620" s="80">
        <v>157.19</v>
      </c>
      <c r="H2620" s="80">
        <v>1100.3599999999999</v>
      </c>
      <c r="I2620" s="80" t="s">
        <v>28</v>
      </c>
      <c r="J2620" s="80" t="s">
        <v>28</v>
      </c>
      <c r="K2620" s="80">
        <v>157.19</v>
      </c>
      <c r="L2620" s="73">
        <f t="shared" si="528"/>
        <v>143.38</v>
      </c>
      <c r="M2620" s="73">
        <f t="shared" si="529"/>
        <v>157.19</v>
      </c>
      <c r="N2620" s="72" t="str">
        <f t="shared" si="530"/>
        <v>0138</v>
      </c>
      <c r="O2620" s="74">
        <f t="shared" si="531"/>
        <v>0</v>
      </c>
      <c r="P2620" s="72">
        <f t="shared" si="532"/>
        <v>0</v>
      </c>
      <c r="Q2620" s="74">
        <f t="shared" si="533"/>
        <v>7</v>
      </c>
      <c r="R2620" s="72" t="str">
        <f t="shared" si="534"/>
        <v/>
      </c>
      <c r="S2620" s="72" t="str">
        <f t="shared" si="535"/>
        <v/>
      </c>
      <c r="AT2620" s="20">
        <f t="shared" si="536"/>
        <v>-12904.199999999999</v>
      </c>
    </row>
    <row r="2621" spans="1:46" ht="33.75">
      <c r="A2621" s="54">
        <v>8012</v>
      </c>
      <c r="B2621" s="54" t="s">
        <v>358</v>
      </c>
      <c r="C2621" s="58" t="s">
        <v>2453</v>
      </c>
      <c r="D2621" s="79">
        <v>7</v>
      </c>
      <c r="E2621" s="79">
        <v>7</v>
      </c>
      <c r="F2621" s="80">
        <v>1100.3599999999999</v>
      </c>
      <c r="G2621" s="80">
        <v>157.19</v>
      </c>
      <c r="H2621" s="80">
        <v>1100.3599999999999</v>
      </c>
      <c r="I2621" s="80" t="s">
        <v>28</v>
      </c>
      <c r="J2621" s="80" t="s">
        <v>28</v>
      </c>
      <c r="K2621" s="80">
        <v>157.19</v>
      </c>
      <c r="L2621" s="73">
        <f t="shared" si="528"/>
        <v>143.38</v>
      </c>
      <c r="M2621" s="73">
        <f t="shared" si="529"/>
        <v>157.19</v>
      </c>
      <c r="N2621" s="72" t="str">
        <f t="shared" si="530"/>
        <v>0138</v>
      </c>
      <c r="O2621" s="74">
        <f t="shared" si="531"/>
        <v>0</v>
      </c>
      <c r="P2621" s="72">
        <f t="shared" si="532"/>
        <v>0</v>
      </c>
      <c r="Q2621" s="74">
        <f t="shared" si="533"/>
        <v>7</v>
      </c>
      <c r="R2621" s="72" t="str">
        <f t="shared" si="534"/>
        <v/>
      </c>
      <c r="S2621" s="72" t="str">
        <f t="shared" si="535"/>
        <v/>
      </c>
      <c r="AT2621" s="20">
        <f t="shared" si="536"/>
        <v>-12904.199999999999</v>
      </c>
    </row>
    <row r="2622" spans="1:46" ht="33.75">
      <c r="A2622" s="54">
        <v>8012</v>
      </c>
      <c r="B2622" s="54" t="s">
        <v>356</v>
      </c>
      <c r="C2622" s="58" t="s">
        <v>2453</v>
      </c>
      <c r="D2622" s="79">
        <v>7</v>
      </c>
      <c r="E2622" s="79">
        <v>7</v>
      </c>
      <c r="F2622" s="80">
        <v>1100.3599999999999</v>
      </c>
      <c r="G2622" s="80">
        <v>157.19</v>
      </c>
      <c r="H2622" s="80">
        <v>1100.3599999999999</v>
      </c>
      <c r="I2622" s="80" t="s">
        <v>28</v>
      </c>
      <c r="J2622" s="80" t="s">
        <v>28</v>
      </c>
      <c r="K2622" s="80">
        <v>157.19</v>
      </c>
      <c r="L2622" s="73">
        <f t="shared" si="528"/>
        <v>143.38</v>
      </c>
      <c r="M2622" s="73">
        <f t="shared" si="529"/>
        <v>157.19</v>
      </c>
      <c r="N2622" s="72" t="str">
        <f t="shared" si="530"/>
        <v>0138</v>
      </c>
      <c r="O2622" s="74">
        <f t="shared" si="531"/>
        <v>0</v>
      </c>
      <c r="P2622" s="72">
        <f t="shared" si="532"/>
        <v>0</v>
      </c>
      <c r="Q2622" s="74">
        <f t="shared" si="533"/>
        <v>7</v>
      </c>
      <c r="R2622" s="72" t="str">
        <f t="shared" si="534"/>
        <v/>
      </c>
      <c r="S2622" s="72" t="str">
        <f t="shared" si="535"/>
        <v/>
      </c>
      <c r="AT2622" s="20">
        <f t="shared" si="536"/>
        <v>-12904.199999999999</v>
      </c>
    </row>
    <row r="2623" spans="1:46" ht="33.75">
      <c r="A2623" s="54">
        <v>8012</v>
      </c>
      <c r="B2623" s="54" t="s">
        <v>354</v>
      </c>
      <c r="C2623" s="58" t="s">
        <v>2453</v>
      </c>
      <c r="D2623" s="79">
        <v>7</v>
      </c>
      <c r="E2623" s="79">
        <v>7</v>
      </c>
      <c r="F2623" s="80">
        <v>1100.3599999999999</v>
      </c>
      <c r="G2623" s="80">
        <v>157.19</v>
      </c>
      <c r="H2623" s="80">
        <v>1100.3599999999999</v>
      </c>
      <c r="I2623" s="80" t="s">
        <v>28</v>
      </c>
      <c r="J2623" s="80" t="s">
        <v>28</v>
      </c>
      <c r="K2623" s="80">
        <v>157.19</v>
      </c>
      <c r="L2623" s="73">
        <f t="shared" si="528"/>
        <v>143.38</v>
      </c>
      <c r="M2623" s="73">
        <f t="shared" si="529"/>
        <v>157.19</v>
      </c>
      <c r="N2623" s="72" t="str">
        <f t="shared" si="530"/>
        <v>0138</v>
      </c>
      <c r="O2623" s="74">
        <f t="shared" si="531"/>
        <v>0</v>
      </c>
      <c r="P2623" s="72">
        <f t="shared" si="532"/>
        <v>0</v>
      </c>
      <c r="Q2623" s="74">
        <f t="shared" si="533"/>
        <v>7</v>
      </c>
      <c r="R2623" s="72" t="str">
        <f t="shared" si="534"/>
        <v/>
      </c>
      <c r="S2623" s="72" t="str">
        <f t="shared" si="535"/>
        <v/>
      </c>
      <c r="AT2623" s="20">
        <f t="shared" si="536"/>
        <v>-12904.199999999999</v>
      </c>
    </row>
    <row r="2624" spans="1:46" ht="33.75">
      <c r="A2624" s="54">
        <v>8012</v>
      </c>
      <c r="B2624" s="54" t="s">
        <v>352</v>
      </c>
      <c r="C2624" s="58" t="s">
        <v>2453</v>
      </c>
      <c r="D2624" s="79">
        <v>7</v>
      </c>
      <c r="E2624" s="79">
        <v>7</v>
      </c>
      <c r="F2624" s="80">
        <v>1100.3599999999999</v>
      </c>
      <c r="G2624" s="80">
        <v>157.19</v>
      </c>
      <c r="H2624" s="80">
        <v>1100.3599999999999</v>
      </c>
      <c r="I2624" s="80" t="s">
        <v>28</v>
      </c>
      <c r="J2624" s="80" t="s">
        <v>28</v>
      </c>
      <c r="K2624" s="80">
        <v>157.19</v>
      </c>
      <c r="L2624" s="73">
        <f t="shared" si="528"/>
        <v>143.38</v>
      </c>
      <c r="M2624" s="73">
        <f t="shared" si="529"/>
        <v>157.19</v>
      </c>
      <c r="N2624" s="72" t="str">
        <f t="shared" si="530"/>
        <v>0138</v>
      </c>
      <c r="O2624" s="74">
        <f t="shared" si="531"/>
        <v>0</v>
      </c>
      <c r="P2624" s="72">
        <f t="shared" si="532"/>
        <v>0</v>
      </c>
      <c r="Q2624" s="74">
        <f t="shared" si="533"/>
        <v>7</v>
      </c>
      <c r="R2624" s="72" t="str">
        <f t="shared" si="534"/>
        <v/>
      </c>
      <c r="S2624" s="72" t="str">
        <f t="shared" si="535"/>
        <v/>
      </c>
      <c r="AT2624" s="20">
        <f t="shared" si="536"/>
        <v>-12904.199999999999</v>
      </c>
    </row>
    <row r="2625" spans="1:46" ht="33.75">
      <c r="A2625" s="54">
        <v>8012</v>
      </c>
      <c r="B2625" s="54" t="s">
        <v>350</v>
      </c>
      <c r="C2625" s="58" t="s">
        <v>2453</v>
      </c>
      <c r="D2625" s="79">
        <v>7</v>
      </c>
      <c r="E2625" s="79">
        <v>7</v>
      </c>
      <c r="F2625" s="80">
        <v>1100.3599999999999</v>
      </c>
      <c r="G2625" s="80">
        <v>157.19</v>
      </c>
      <c r="H2625" s="80">
        <v>1100.3599999999999</v>
      </c>
      <c r="I2625" s="80" t="s">
        <v>28</v>
      </c>
      <c r="J2625" s="80" t="s">
        <v>28</v>
      </c>
      <c r="K2625" s="80">
        <v>157.19</v>
      </c>
      <c r="L2625" s="73">
        <f t="shared" si="528"/>
        <v>143.38</v>
      </c>
      <c r="M2625" s="73">
        <f t="shared" si="529"/>
        <v>157.19</v>
      </c>
      <c r="N2625" s="72" t="str">
        <f t="shared" si="530"/>
        <v>0138</v>
      </c>
      <c r="O2625" s="74">
        <f t="shared" si="531"/>
        <v>0</v>
      </c>
      <c r="P2625" s="72">
        <f t="shared" si="532"/>
        <v>0</v>
      </c>
      <c r="Q2625" s="74">
        <f t="shared" si="533"/>
        <v>7</v>
      </c>
      <c r="R2625" s="72" t="str">
        <f t="shared" si="534"/>
        <v/>
      </c>
      <c r="S2625" s="72" t="str">
        <f t="shared" si="535"/>
        <v/>
      </c>
      <c r="AT2625" s="20">
        <f t="shared" si="536"/>
        <v>-12904.199999999999</v>
      </c>
    </row>
    <row r="2626" spans="1:46" ht="33.75">
      <c r="A2626" s="54">
        <v>8012</v>
      </c>
      <c r="B2626" s="54" t="s">
        <v>348</v>
      </c>
      <c r="C2626" s="58" t="s">
        <v>2453</v>
      </c>
      <c r="D2626" s="79">
        <v>7</v>
      </c>
      <c r="E2626" s="79">
        <v>7</v>
      </c>
      <c r="F2626" s="80">
        <v>1100.3599999999999</v>
      </c>
      <c r="G2626" s="80">
        <v>157.19</v>
      </c>
      <c r="H2626" s="80">
        <v>1100.3599999999999</v>
      </c>
      <c r="I2626" s="80" t="s">
        <v>28</v>
      </c>
      <c r="J2626" s="80" t="s">
        <v>28</v>
      </c>
      <c r="K2626" s="80">
        <v>157.19</v>
      </c>
      <c r="L2626" s="73">
        <f t="shared" si="528"/>
        <v>152.66</v>
      </c>
      <c r="M2626" s="73">
        <f t="shared" si="529"/>
        <v>157.19</v>
      </c>
      <c r="N2626" s="72" t="str">
        <f t="shared" si="530"/>
        <v>0138</v>
      </c>
      <c r="O2626" s="74">
        <f t="shared" si="531"/>
        <v>0</v>
      </c>
      <c r="P2626" s="72">
        <f t="shared" si="532"/>
        <v>0</v>
      </c>
      <c r="Q2626" s="74">
        <f t="shared" si="533"/>
        <v>7</v>
      </c>
      <c r="R2626" s="72" t="str">
        <f t="shared" si="534"/>
        <v/>
      </c>
      <c r="S2626" s="72" t="str">
        <f t="shared" si="535"/>
        <v/>
      </c>
      <c r="AT2626" s="20">
        <f t="shared" si="536"/>
        <v>-13739.4</v>
      </c>
    </row>
    <row r="2627" spans="1:46" ht="33.75">
      <c r="A2627" s="54">
        <v>8012</v>
      </c>
      <c r="B2627" s="54" t="s">
        <v>346</v>
      </c>
      <c r="C2627" s="58" t="s">
        <v>2453</v>
      </c>
      <c r="D2627" s="79">
        <v>7</v>
      </c>
      <c r="E2627" s="79">
        <v>7</v>
      </c>
      <c r="F2627" s="80">
        <v>1100.3599999999999</v>
      </c>
      <c r="G2627" s="80">
        <v>157.19</v>
      </c>
      <c r="H2627" s="80">
        <v>1100.3599999999999</v>
      </c>
      <c r="I2627" s="80" t="s">
        <v>28</v>
      </c>
      <c r="J2627" s="80" t="s">
        <v>28</v>
      </c>
      <c r="K2627" s="80">
        <v>157.19</v>
      </c>
      <c r="L2627" s="73">
        <f t="shared" si="528"/>
        <v>152.66</v>
      </c>
      <c r="M2627" s="73">
        <f t="shared" si="529"/>
        <v>157.19</v>
      </c>
      <c r="N2627" s="72" t="str">
        <f t="shared" si="530"/>
        <v>0138</v>
      </c>
      <c r="O2627" s="74">
        <f t="shared" si="531"/>
        <v>0</v>
      </c>
      <c r="P2627" s="72">
        <f t="shared" si="532"/>
        <v>0</v>
      </c>
      <c r="Q2627" s="74">
        <f t="shared" si="533"/>
        <v>7</v>
      </c>
      <c r="R2627" s="72" t="str">
        <f t="shared" si="534"/>
        <v/>
      </c>
      <c r="S2627" s="72" t="str">
        <f t="shared" si="535"/>
        <v/>
      </c>
      <c r="AT2627" s="20">
        <f t="shared" si="536"/>
        <v>-13739.4</v>
      </c>
    </row>
    <row r="2628" spans="1:46" ht="33.75">
      <c r="A2628" s="54">
        <v>8012</v>
      </c>
      <c r="B2628" s="54" t="s">
        <v>344</v>
      </c>
      <c r="C2628" s="58" t="s">
        <v>2453</v>
      </c>
      <c r="D2628" s="79">
        <v>7</v>
      </c>
      <c r="E2628" s="79">
        <v>7</v>
      </c>
      <c r="F2628" s="80">
        <v>1100.3599999999999</v>
      </c>
      <c r="G2628" s="80">
        <v>157.19</v>
      </c>
      <c r="H2628" s="80">
        <v>1100.3599999999999</v>
      </c>
      <c r="I2628" s="80" t="s">
        <v>28</v>
      </c>
      <c r="J2628" s="80" t="s">
        <v>28</v>
      </c>
      <c r="K2628" s="80">
        <v>157.19</v>
      </c>
      <c r="L2628" s="73">
        <f t="shared" ref="L2628:L2691" si="537">IFERROR(VLOOKUP(B2628,$B$1326:$K$2467,6,0),"")</f>
        <v>152.66</v>
      </c>
      <c r="M2628" s="73">
        <f t="shared" ref="M2628:M2691" si="538">IFERROR(VLOOKUP($B2628,$B$2468:$K$3603,6,0),"")</f>
        <v>157.19</v>
      </c>
      <c r="N2628" s="72" t="str">
        <f t="shared" ref="N2628:N2691" si="539">LEFT(B2628,4)</f>
        <v>0138</v>
      </c>
      <c r="O2628" s="74">
        <f t="shared" ref="O2628:O2691" si="540">E2628-D2628</f>
        <v>0</v>
      </c>
      <c r="P2628" s="72">
        <f t="shared" ref="P2628:P2691" si="541">IF(O2628=20,1,0)</f>
        <v>0</v>
      </c>
      <c r="Q2628" s="74">
        <f t="shared" ref="Q2628:Q2691" si="542">D2628</f>
        <v>7</v>
      </c>
      <c r="R2628" s="72" t="str">
        <f t="shared" ref="R2628:R2691" si="543">IF(P2628=1,Q2628+7,"")</f>
        <v/>
      </c>
      <c r="S2628" s="72" t="str">
        <f t="shared" ref="S2628:S2691" si="544">IF(P2628=1,Q2628+14,"")</f>
        <v/>
      </c>
      <c r="AT2628" s="20">
        <f t="shared" si="536"/>
        <v>-13739.4</v>
      </c>
    </row>
    <row r="2629" spans="1:46" ht="33.75">
      <c r="A2629" s="54">
        <v>8012</v>
      </c>
      <c r="B2629" s="54" t="s">
        <v>342</v>
      </c>
      <c r="C2629" s="58" t="s">
        <v>2453</v>
      </c>
      <c r="D2629" s="79">
        <v>7</v>
      </c>
      <c r="E2629" s="79">
        <v>7</v>
      </c>
      <c r="F2629" s="80">
        <v>1100.3599999999999</v>
      </c>
      <c r="G2629" s="80">
        <v>157.19</v>
      </c>
      <c r="H2629" s="80">
        <v>1100.3599999999999</v>
      </c>
      <c r="I2629" s="80" t="s">
        <v>28</v>
      </c>
      <c r="J2629" s="80" t="s">
        <v>28</v>
      </c>
      <c r="K2629" s="80">
        <v>157.19</v>
      </c>
      <c r="L2629" s="73">
        <f t="shared" si="537"/>
        <v>152.66</v>
      </c>
      <c r="M2629" s="73">
        <f t="shared" si="538"/>
        <v>157.19</v>
      </c>
      <c r="N2629" s="72" t="str">
        <f t="shared" si="539"/>
        <v>0138</v>
      </c>
      <c r="O2629" s="74">
        <f t="shared" si="540"/>
        <v>0</v>
      </c>
      <c r="P2629" s="72">
        <f t="shared" si="541"/>
        <v>0</v>
      </c>
      <c r="Q2629" s="74">
        <f t="shared" si="542"/>
        <v>7</v>
      </c>
      <c r="R2629" s="72" t="str">
        <f t="shared" si="543"/>
        <v/>
      </c>
      <c r="S2629" s="72" t="str">
        <f t="shared" si="544"/>
        <v/>
      </c>
      <c r="AT2629" s="20">
        <f t="shared" si="536"/>
        <v>-13739.4</v>
      </c>
    </row>
    <row r="2630" spans="1:46" ht="33.75">
      <c r="A2630" s="54">
        <v>8012</v>
      </c>
      <c r="B2630" s="54" t="s">
        <v>340</v>
      </c>
      <c r="C2630" s="58" t="s">
        <v>2453</v>
      </c>
      <c r="D2630" s="79">
        <v>7</v>
      </c>
      <c r="E2630" s="79">
        <v>7</v>
      </c>
      <c r="F2630" s="80">
        <v>1100.3599999999999</v>
      </c>
      <c r="G2630" s="80">
        <v>157.19</v>
      </c>
      <c r="H2630" s="80">
        <v>1100.3599999999999</v>
      </c>
      <c r="I2630" s="80" t="s">
        <v>28</v>
      </c>
      <c r="J2630" s="80" t="s">
        <v>28</v>
      </c>
      <c r="K2630" s="80">
        <v>157.19</v>
      </c>
      <c r="L2630" s="73">
        <f t="shared" si="537"/>
        <v>152.66</v>
      </c>
      <c r="M2630" s="73">
        <f t="shared" si="538"/>
        <v>157.19</v>
      </c>
      <c r="N2630" s="72" t="str">
        <f t="shared" si="539"/>
        <v>0138</v>
      </c>
      <c r="O2630" s="74">
        <f t="shared" si="540"/>
        <v>0</v>
      </c>
      <c r="P2630" s="72">
        <f t="shared" si="541"/>
        <v>0</v>
      </c>
      <c r="Q2630" s="74">
        <f t="shared" si="542"/>
        <v>7</v>
      </c>
      <c r="R2630" s="72" t="str">
        <f t="shared" si="543"/>
        <v/>
      </c>
      <c r="S2630" s="72" t="str">
        <f t="shared" si="544"/>
        <v/>
      </c>
      <c r="AT2630" s="20">
        <f t="shared" si="536"/>
        <v>-13739.4</v>
      </c>
    </row>
    <row r="2631" spans="1:46" ht="33.75">
      <c r="A2631" s="54">
        <v>8012</v>
      </c>
      <c r="B2631" s="54" t="s">
        <v>338</v>
      </c>
      <c r="C2631" s="58" t="s">
        <v>2453</v>
      </c>
      <c r="D2631" s="79">
        <v>7</v>
      </c>
      <c r="E2631" s="79">
        <v>7</v>
      </c>
      <c r="F2631" s="80">
        <v>1100.3599999999999</v>
      </c>
      <c r="G2631" s="80">
        <v>157.19</v>
      </c>
      <c r="H2631" s="80">
        <v>1100.3599999999999</v>
      </c>
      <c r="I2631" s="80" t="s">
        <v>28</v>
      </c>
      <c r="J2631" s="80" t="s">
        <v>28</v>
      </c>
      <c r="K2631" s="80">
        <v>157.19</v>
      </c>
      <c r="L2631" s="73">
        <f t="shared" si="537"/>
        <v>152.66</v>
      </c>
      <c r="M2631" s="73">
        <f t="shared" si="538"/>
        <v>157.19</v>
      </c>
      <c r="N2631" s="72" t="str">
        <f t="shared" si="539"/>
        <v>0138</v>
      </c>
      <c r="O2631" s="74">
        <f t="shared" si="540"/>
        <v>0</v>
      </c>
      <c r="P2631" s="72">
        <f t="shared" si="541"/>
        <v>0</v>
      </c>
      <c r="Q2631" s="74">
        <f t="shared" si="542"/>
        <v>7</v>
      </c>
      <c r="R2631" s="72" t="str">
        <f t="shared" si="543"/>
        <v/>
      </c>
      <c r="S2631" s="72" t="str">
        <f t="shared" si="544"/>
        <v/>
      </c>
      <c r="AT2631" s="20">
        <f t="shared" si="536"/>
        <v>-13739.4</v>
      </c>
    </row>
    <row r="2632" spans="1:46" ht="33.75">
      <c r="A2632" s="54">
        <v>8013</v>
      </c>
      <c r="B2632" s="54" t="s">
        <v>374</v>
      </c>
      <c r="C2632" s="58" t="s">
        <v>2454</v>
      </c>
      <c r="D2632" s="79">
        <v>7</v>
      </c>
      <c r="E2632" s="79">
        <v>7</v>
      </c>
      <c r="F2632" s="80">
        <v>1123.5999999999999</v>
      </c>
      <c r="G2632" s="80">
        <v>160.51</v>
      </c>
      <c r="H2632" s="80">
        <v>1123.5999999999999</v>
      </c>
      <c r="I2632" s="80" t="s">
        <v>28</v>
      </c>
      <c r="J2632" s="80" t="s">
        <v>28</v>
      </c>
      <c r="K2632" s="80">
        <v>160.51</v>
      </c>
      <c r="L2632" s="73">
        <f t="shared" si="537"/>
        <v>122.53</v>
      </c>
      <c r="M2632" s="73">
        <f t="shared" si="538"/>
        <v>160.51</v>
      </c>
      <c r="N2632" s="72" t="str">
        <f t="shared" si="539"/>
        <v>0139</v>
      </c>
      <c r="O2632" s="74">
        <f t="shared" si="540"/>
        <v>0</v>
      </c>
      <c r="P2632" s="72">
        <f t="shared" si="541"/>
        <v>0</v>
      </c>
      <c r="Q2632" s="74">
        <f t="shared" si="542"/>
        <v>7</v>
      </c>
      <c r="R2632" s="72" t="str">
        <f t="shared" si="543"/>
        <v/>
      </c>
      <c r="S2632" s="72" t="str">
        <f t="shared" si="544"/>
        <v/>
      </c>
      <c r="AT2632" s="20">
        <f t="shared" si="536"/>
        <v>-11027.7</v>
      </c>
    </row>
    <row r="2633" spans="1:46" ht="33.75">
      <c r="A2633" s="54">
        <v>8013</v>
      </c>
      <c r="B2633" s="54" t="s">
        <v>372</v>
      </c>
      <c r="C2633" s="58" t="s">
        <v>2454</v>
      </c>
      <c r="D2633" s="79">
        <v>7</v>
      </c>
      <c r="E2633" s="79">
        <v>7</v>
      </c>
      <c r="F2633" s="80">
        <v>1123.5999999999999</v>
      </c>
      <c r="G2633" s="80">
        <v>160.51</v>
      </c>
      <c r="H2633" s="80">
        <v>1123.5999999999999</v>
      </c>
      <c r="I2633" s="80" t="s">
        <v>28</v>
      </c>
      <c r="J2633" s="80" t="s">
        <v>28</v>
      </c>
      <c r="K2633" s="80">
        <v>160.51</v>
      </c>
      <c r="L2633" s="73">
        <f t="shared" si="537"/>
        <v>122.53</v>
      </c>
      <c r="M2633" s="73">
        <f t="shared" si="538"/>
        <v>160.51</v>
      </c>
      <c r="N2633" s="72" t="str">
        <f t="shared" si="539"/>
        <v>0139</v>
      </c>
      <c r="O2633" s="74">
        <f t="shared" si="540"/>
        <v>0</v>
      </c>
      <c r="P2633" s="72">
        <f t="shared" si="541"/>
        <v>0</v>
      </c>
      <c r="Q2633" s="74">
        <f t="shared" si="542"/>
        <v>7</v>
      </c>
      <c r="R2633" s="72" t="str">
        <f t="shared" si="543"/>
        <v/>
      </c>
      <c r="S2633" s="72" t="str">
        <f t="shared" si="544"/>
        <v/>
      </c>
      <c r="AT2633" s="20">
        <f t="shared" si="536"/>
        <v>-11027.7</v>
      </c>
    </row>
    <row r="2634" spans="1:46" ht="33.75">
      <c r="A2634" s="54">
        <v>8013</v>
      </c>
      <c r="B2634" s="54" t="s">
        <v>370</v>
      </c>
      <c r="C2634" s="58" t="s">
        <v>2454</v>
      </c>
      <c r="D2634" s="79">
        <v>7</v>
      </c>
      <c r="E2634" s="79">
        <v>7</v>
      </c>
      <c r="F2634" s="80">
        <v>1123.5999999999999</v>
      </c>
      <c r="G2634" s="80">
        <v>160.51</v>
      </c>
      <c r="H2634" s="80">
        <v>1123.5999999999999</v>
      </c>
      <c r="I2634" s="80" t="s">
        <v>28</v>
      </c>
      <c r="J2634" s="80" t="s">
        <v>28</v>
      </c>
      <c r="K2634" s="80">
        <v>160.51</v>
      </c>
      <c r="L2634" s="73">
        <f t="shared" si="537"/>
        <v>122.53</v>
      </c>
      <c r="M2634" s="73">
        <f t="shared" si="538"/>
        <v>160.51</v>
      </c>
      <c r="N2634" s="72" t="str">
        <f t="shared" si="539"/>
        <v>0139</v>
      </c>
      <c r="O2634" s="74">
        <f t="shared" si="540"/>
        <v>0</v>
      </c>
      <c r="P2634" s="72">
        <f t="shared" si="541"/>
        <v>0</v>
      </c>
      <c r="Q2634" s="74">
        <f t="shared" si="542"/>
        <v>7</v>
      </c>
      <c r="R2634" s="72" t="str">
        <f t="shared" si="543"/>
        <v/>
      </c>
      <c r="S2634" s="72" t="str">
        <f t="shared" si="544"/>
        <v/>
      </c>
      <c r="AT2634" s="20">
        <f t="shared" si="536"/>
        <v>-11027.7</v>
      </c>
    </row>
    <row r="2635" spans="1:46" ht="33.75">
      <c r="A2635" s="54">
        <v>8013</v>
      </c>
      <c r="B2635" s="54" t="s">
        <v>368</v>
      </c>
      <c r="C2635" s="58" t="s">
        <v>2454</v>
      </c>
      <c r="D2635" s="79">
        <v>7</v>
      </c>
      <c r="E2635" s="79">
        <v>7</v>
      </c>
      <c r="F2635" s="80">
        <v>1123.5999999999999</v>
      </c>
      <c r="G2635" s="80">
        <v>160.51</v>
      </c>
      <c r="H2635" s="80">
        <v>1123.5999999999999</v>
      </c>
      <c r="I2635" s="80" t="s">
        <v>28</v>
      </c>
      <c r="J2635" s="80" t="s">
        <v>28</v>
      </c>
      <c r="K2635" s="80">
        <v>160.51</v>
      </c>
      <c r="L2635" s="73">
        <f t="shared" si="537"/>
        <v>122.53</v>
      </c>
      <c r="M2635" s="73">
        <f t="shared" si="538"/>
        <v>160.51</v>
      </c>
      <c r="N2635" s="72" t="str">
        <f t="shared" si="539"/>
        <v>0139</v>
      </c>
      <c r="O2635" s="74">
        <f t="shared" si="540"/>
        <v>0</v>
      </c>
      <c r="P2635" s="72">
        <f t="shared" si="541"/>
        <v>0</v>
      </c>
      <c r="Q2635" s="74">
        <f t="shared" si="542"/>
        <v>7</v>
      </c>
      <c r="R2635" s="72" t="str">
        <f t="shared" si="543"/>
        <v/>
      </c>
      <c r="S2635" s="72" t="str">
        <f t="shared" si="544"/>
        <v/>
      </c>
      <c r="AT2635" s="20">
        <f t="shared" ref="AT2635:AT2698" si="545">AS2635+(AI2635-90)*L2635</f>
        <v>-11027.7</v>
      </c>
    </row>
    <row r="2636" spans="1:46" ht="33.75">
      <c r="A2636" s="54">
        <v>8013</v>
      </c>
      <c r="B2636" s="54" t="s">
        <v>366</v>
      </c>
      <c r="C2636" s="58" t="s">
        <v>2454</v>
      </c>
      <c r="D2636" s="79">
        <v>7</v>
      </c>
      <c r="E2636" s="79">
        <v>7</v>
      </c>
      <c r="F2636" s="80">
        <v>1123.5999999999999</v>
      </c>
      <c r="G2636" s="80">
        <v>160.51</v>
      </c>
      <c r="H2636" s="80">
        <v>1123.5999999999999</v>
      </c>
      <c r="I2636" s="80" t="s">
        <v>28</v>
      </c>
      <c r="J2636" s="80" t="s">
        <v>28</v>
      </c>
      <c r="K2636" s="80">
        <v>160.51</v>
      </c>
      <c r="L2636" s="73">
        <f t="shared" si="537"/>
        <v>122.53</v>
      </c>
      <c r="M2636" s="73">
        <f t="shared" si="538"/>
        <v>160.51</v>
      </c>
      <c r="N2636" s="72" t="str">
        <f t="shared" si="539"/>
        <v>0139</v>
      </c>
      <c r="O2636" s="74">
        <f t="shared" si="540"/>
        <v>0</v>
      </c>
      <c r="P2636" s="72">
        <f t="shared" si="541"/>
        <v>0</v>
      </c>
      <c r="Q2636" s="74">
        <f t="shared" si="542"/>
        <v>7</v>
      </c>
      <c r="R2636" s="72" t="str">
        <f t="shared" si="543"/>
        <v/>
      </c>
      <c r="S2636" s="72" t="str">
        <f t="shared" si="544"/>
        <v/>
      </c>
      <c r="AT2636" s="20">
        <f t="shared" si="545"/>
        <v>-11027.7</v>
      </c>
    </row>
    <row r="2637" spans="1:46" ht="33.75">
      <c r="A2637" s="54">
        <v>8013</v>
      </c>
      <c r="B2637" s="54" t="s">
        <v>364</v>
      </c>
      <c r="C2637" s="58" t="s">
        <v>2454</v>
      </c>
      <c r="D2637" s="79">
        <v>7</v>
      </c>
      <c r="E2637" s="79">
        <v>7</v>
      </c>
      <c r="F2637" s="80">
        <v>1123.5999999999999</v>
      </c>
      <c r="G2637" s="80">
        <v>160.51</v>
      </c>
      <c r="H2637" s="80">
        <v>1123.5999999999999</v>
      </c>
      <c r="I2637" s="80" t="s">
        <v>28</v>
      </c>
      <c r="J2637" s="80" t="s">
        <v>28</v>
      </c>
      <c r="K2637" s="80">
        <v>160.51</v>
      </c>
      <c r="L2637" s="73">
        <f t="shared" si="537"/>
        <v>122.53</v>
      </c>
      <c r="M2637" s="73">
        <f t="shared" si="538"/>
        <v>160.51</v>
      </c>
      <c r="N2637" s="72" t="str">
        <f t="shared" si="539"/>
        <v>0139</v>
      </c>
      <c r="O2637" s="74">
        <f t="shared" si="540"/>
        <v>0</v>
      </c>
      <c r="P2637" s="72">
        <f t="shared" si="541"/>
        <v>0</v>
      </c>
      <c r="Q2637" s="74">
        <f t="shared" si="542"/>
        <v>7</v>
      </c>
      <c r="R2637" s="72" t="str">
        <f t="shared" si="543"/>
        <v/>
      </c>
      <c r="S2637" s="72" t="str">
        <f t="shared" si="544"/>
        <v/>
      </c>
      <c r="AT2637" s="20">
        <f t="shared" si="545"/>
        <v>-11027.7</v>
      </c>
    </row>
    <row r="2638" spans="1:46" ht="33.75">
      <c r="A2638" s="54">
        <v>8014</v>
      </c>
      <c r="B2638" s="54" t="s">
        <v>426</v>
      </c>
      <c r="C2638" s="58" t="s">
        <v>2455</v>
      </c>
      <c r="D2638" s="79">
        <v>7</v>
      </c>
      <c r="E2638" s="79">
        <v>7</v>
      </c>
      <c r="F2638" s="80">
        <v>1081.8399999999999</v>
      </c>
      <c r="G2638" s="80">
        <v>154.55000000000001</v>
      </c>
      <c r="H2638" s="80">
        <v>1081.8399999999999</v>
      </c>
      <c r="I2638" s="80" t="s">
        <v>28</v>
      </c>
      <c r="J2638" s="80" t="s">
        <v>28</v>
      </c>
      <c r="K2638" s="80">
        <v>154.55000000000001</v>
      </c>
      <c r="L2638" s="73">
        <f t="shared" si="537"/>
        <v>104.8</v>
      </c>
      <c r="M2638" s="73">
        <f t="shared" si="538"/>
        <v>154.55000000000001</v>
      </c>
      <c r="N2638" s="72" t="str">
        <f t="shared" si="539"/>
        <v>0145</v>
      </c>
      <c r="O2638" s="74">
        <f t="shared" si="540"/>
        <v>0</v>
      </c>
      <c r="P2638" s="72">
        <f t="shared" si="541"/>
        <v>0</v>
      </c>
      <c r="Q2638" s="74">
        <f t="shared" si="542"/>
        <v>7</v>
      </c>
      <c r="R2638" s="72" t="str">
        <f t="shared" si="543"/>
        <v/>
      </c>
      <c r="S2638" s="72" t="str">
        <f t="shared" si="544"/>
        <v/>
      </c>
      <c r="AT2638" s="20">
        <f t="shared" si="545"/>
        <v>-9432</v>
      </c>
    </row>
    <row r="2639" spans="1:46" ht="33.75">
      <c r="A2639" s="54">
        <v>8014</v>
      </c>
      <c r="B2639" s="54" t="s">
        <v>424</v>
      </c>
      <c r="C2639" s="58" t="s">
        <v>2455</v>
      </c>
      <c r="D2639" s="79">
        <v>7</v>
      </c>
      <c r="E2639" s="79">
        <v>7</v>
      </c>
      <c r="F2639" s="80">
        <v>1081.8399999999999</v>
      </c>
      <c r="G2639" s="80">
        <v>154.55000000000001</v>
      </c>
      <c r="H2639" s="80">
        <v>1081.8399999999999</v>
      </c>
      <c r="I2639" s="80" t="s">
        <v>28</v>
      </c>
      <c r="J2639" s="80" t="s">
        <v>28</v>
      </c>
      <c r="K2639" s="80">
        <v>154.55000000000001</v>
      </c>
      <c r="L2639" s="73">
        <f t="shared" si="537"/>
        <v>104.8</v>
      </c>
      <c r="M2639" s="73">
        <f t="shared" si="538"/>
        <v>154.55000000000001</v>
      </c>
      <c r="N2639" s="72" t="str">
        <f t="shared" si="539"/>
        <v>0145</v>
      </c>
      <c r="O2639" s="74">
        <f t="shared" si="540"/>
        <v>0</v>
      </c>
      <c r="P2639" s="72">
        <f t="shared" si="541"/>
        <v>0</v>
      </c>
      <c r="Q2639" s="74">
        <f t="shared" si="542"/>
        <v>7</v>
      </c>
      <c r="R2639" s="72" t="str">
        <f t="shared" si="543"/>
        <v/>
      </c>
      <c r="S2639" s="72" t="str">
        <f t="shared" si="544"/>
        <v/>
      </c>
      <c r="AT2639" s="20">
        <f t="shared" si="545"/>
        <v>-9432</v>
      </c>
    </row>
    <row r="2640" spans="1:46" ht="33.75">
      <c r="A2640" s="54">
        <v>8014</v>
      </c>
      <c r="B2640" s="54" t="s">
        <v>422</v>
      </c>
      <c r="C2640" s="58" t="s">
        <v>2455</v>
      </c>
      <c r="D2640" s="79">
        <v>7</v>
      </c>
      <c r="E2640" s="79">
        <v>7</v>
      </c>
      <c r="F2640" s="80">
        <v>1081.8399999999999</v>
      </c>
      <c r="G2640" s="80">
        <v>154.55000000000001</v>
      </c>
      <c r="H2640" s="80">
        <v>1081.8399999999999</v>
      </c>
      <c r="I2640" s="80" t="s">
        <v>28</v>
      </c>
      <c r="J2640" s="80" t="s">
        <v>28</v>
      </c>
      <c r="K2640" s="80">
        <v>154.55000000000001</v>
      </c>
      <c r="L2640" s="73">
        <f t="shared" si="537"/>
        <v>104.8</v>
      </c>
      <c r="M2640" s="73">
        <f t="shared" si="538"/>
        <v>154.55000000000001</v>
      </c>
      <c r="N2640" s="72" t="str">
        <f t="shared" si="539"/>
        <v>0145</v>
      </c>
      <c r="O2640" s="74">
        <f t="shared" si="540"/>
        <v>0</v>
      </c>
      <c r="P2640" s="72">
        <f t="shared" si="541"/>
        <v>0</v>
      </c>
      <c r="Q2640" s="74">
        <f t="shared" si="542"/>
        <v>7</v>
      </c>
      <c r="R2640" s="72" t="str">
        <f t="shared" si="543"/>
        <v/>
      </c>
      <c r="S2640" s="72" t="str">
        <f t="shared" si="544"/>
        <v/>
      </c>
      <c r="AT2640" s="20">
        <f t="shared" si="545"/>
        <v>-9432</v>
      </c>
    </row>
    <row r="2641" spans="1:46" ht="33.75">
      <c r="A2641" s="54">
        <v>8014</v>
      </c>
      <c r="B2641" s="54" t="s">
        <v>420</v>
      </c>
      <c r="C2641" s="58" t="s">
        <v>2455</v>
      </c>
      <c r="D2641" s="79">
        <v>7</v>
      </c>
      <c r="E2641" s="79">
        <v>7</v>
      </c>
      <c r="F2641" s="80">
        <v>1081.8399999999999</v>
      </c>
      <c r="G2641" s="80">
        <v>154.55000000000001</v>
      </c>
      <c r="H2641" s="80">
        <v>1081.8399999999999</v>
      </c>
      <c r="I2641" s="80" t="s">
        <v>28</v>
      </c>
      <c r="J2641" s="80" t="s">
        <v>28</v>
      </c>
      <c r="K2641" s="80">
        <v>154.55000000000001</v>
      </c>
      <c r="L2641" s="73">
        <f t="shared" si="537"/>
        <v>104.8</v>
      </c>
      <c r="M2641" s="73">
        <f t="shared" si="538"/>
        <v>154.55000000000001</v>
      </c>
      <c r="N2641" s="72" t="str">
        <f t="shared" si="539"/>
        <v>0145</v>
      </c>
      <c r="O2641" s="74">
        <f t="shared" si="540"/>
        <v>0</v>
      </c>
      <c r="P2641" s="72">
        <f t="shared" si="541"/>
        <v>0</v>
      </c>
      <c r="Q2641" s="74">
        <f t="shared" si="542"/>
        <v>7</v>
      </c>
      <c r="R2641" s="72" t="str">
        <f t="shared" si="543"/>
        <v/>
      </c>
      <c r="S2641" s="72" t="str">
        <f t="shared" si="544"/>
        <v/>
      </c>
      <c r="AT2641" s="20">
        <f t="shared" si="545"/>
        <v>-9432</v>
      </c>
    </row>
    <row r="2642" spans="1:46" ht="33.75">
      <c r="A2642" s="54">
        <v>8014</v>
      </c>
      <c r="B2642" s="54" t="s">
        <v>418</v>
      </c>
      <c r="C2642" s="58" t="s">
        <v>2455</v>
      </c>
      <c r="D2642" s="79">
        <v>7</v>
      </c>
      <c r="E2642" s="79">
        <v>7</v>
      </c>
      <c r="F2642" s="80">
        <v>1081.8399999999999</v>
      </c>
      <c r="G2642" s="80">
        <v>154.55000000000001</v>
      </c>
      <c r="H2642" s="80">
        <v>1081.8399999999999</v>
      </c>
      <c r="I2642" s="80" t="s">
        <v>28</v>
      </c>
      <c r="J2642" s="80" t="s">
        <v>28</v>
      </c>
      <c r="K2642" s="80">
        <v>154.55000000000001</v>
      </c>
      <c r="L2642" s="73">
        <f t="shared" si="537"/>
        <v>104.8</v>
      </c>
      <c r="M2642" s="73">
        <f t="shared" si="538"/>
        <v>154.55000000000001</v>
      </c>
      <c r="N2642" s="72" t="str">
        <f t="shared" si="539"/>
        <v>0145</v>
      </c>
      <c r="O2642" s="74">
        <f t="shared" si="540"/>
        <v>0</v>
      </c>
      <c r="P2642" s="72">
        <f t="shared" si="541"/>
        <v>0</v>
      </c>
      <c r="Q2642" s="74">
        <f t="shared" si="542"/>
        <v>7</v>
      </c>
      <c r="R2642" s="72" t="str">
        <f t="shared" si="543"/>
        <v/>
      </c>
      <c r="S2642" s="72" t="str">
        <f t="shared" si="544"/>
        <v/>
      </c>
      <c r="AT2642" s="20">
        <f t="shared" si="545"/>
        <v>-9432</v>
      </c>
    </row>
    <row r="2643" spans="1:46" ht="33.75">
      <c r="A2643" s="54">
        <v>8014</v>
      </c>
      <c r="B2643" s="54" t="s">
        <v>416</v>
      </c>
      <c r="C2643" s="58" t="s">
        <v>2455</v>
      </c>
      <c r="D2643" s="79">
        <v>7</v>
      </c>
      <c r="E2643" s="79">
        <v>7</v>
      </c>
      <c r="F2643" s="80">
        <v>1081.8399999999999</v>
      </c>
      <c r="G2643" s="80">
        <v>154.55000000000001</v>
      </c>
      <c r="H2643" s="80">
        <v>1081.8399999999999</v>
      </c>
      <c r="I2643" s="80" t="s">
        <v>28</v>
      </c>
      <c r="J2643" s="80" t="s">
        <v>28</v>
      </c>
      <c r="K2643" s="80">
        <v>154.55000000000001</v>
      </c>
      <c r="L2643" s="73">
        <f t="shared" si="537"/>
        <v>104.8</v>
      </c>
      <c r="M2643" s="73">
        <f t="shared" si="538"/>
        <v>154.55000000000001</v>
      </c>
      <c r="N2643" s="72" t="str">
        <f t="shared" si="539"/>
        <v>0145</v>
      </c>
      <c r="O2643" s="74">
        <f t="shared" si="540"/>
        <v>0</v>
      </c>
      <c r="P2643" s="72">
        <f t="shared" si="541"/>
        <v>0</v>
      </c>
      <c r="Q2643" s="74">
        <f t="shared" si="542"/>
        <v>7</v>
      </c>
      <c r="R2643" s="72" t="str">
        <f t="shared" si="543"/>
        <v/>
      </c>
      <c r="S2643" s="72" t="str">
        <f t="shared" si="544"/>
        <v/>
      </c>
      <c r="AT2643" s="20">
        <f t="shared" si="545"/>
        <v>-9432</v>
      </c>
    </row>
    <row r="2644" spans="1:46" ht="33.75">
      <c r="A2644" s="54">
        <v>8014</v>
      </c>
      <c r="B2644" s="54" t="s">
        <v>414</v>
      </c>
      <c r="C2644" s="58" t="s">
        <v>2455</v>
      </c>
      <c r="D2644" s="79">
        <v>7</v>
      </c>
      <c r="E2644" s="79">
        <v>7</v>
      </c>
      <c r="F2644" s="80">
        <v>1081.8399999999999</v>
      </c>
      <c r="G2644" s="80">
        <v>154.55000000000001</v>
      </c>
      <c r="H2644" s="80">
        <v>1081.8399999999999</v>
      </c>
      <c r="I2644" s="80" t="s">
        <v>28</v>
      </c>
      <c r="J2644" s="80" t="s">
        <v>28</v>
      </c>
      <c r="K2644" s="80">
        <v>154.55000000000001</v>
      </c>
      <c r="L2644" s="73">
        <f t="shared" si="537"/>
        <v>109.12</v>
      </c>
      <c r="M2644" s="73">
        <f t="shared" si="538"/>
        <v>154.55000000000001</v>
      </c>
      <c r="N2644" s="72" t="str">
        <f t="shared" si="539"/>
        <v>0145</v>
      </c>
      <c r="O2644" s="74">
        <f t="shared" si="540"/>
        <v>0</v>
      </c>
      <c r="P2644" s="72">
        <f t="shared" si="541"/>
        <v>0</v>
      </c>
      <c r="Q2644" s="74">
        <f t="shared" si="542"/>
        <v>7</v>
      </c>
      <c r="R2644" s="72" t="str">
        <f t="shared" si="543"/>
        <v/>
      </c>
      <c r="S2644" s="72" t="str">
        <f t="shared" si="544"/>
        <v/>
      </c>
      <c r="AT2644" s="20">
        <f t="shared" si="545"/>
        <v>-9820.8000000000011</v>
      </c>
    </row>
    <row r="2645" spans="1:46" ht="33.75">
      <c r="A2645" s="54">
        <v>8014</v>
      </c>
      <c r="B2645" s="54" t="s">
        <v>412</v>
      </c>
      <c r="C2645" s="58" t="s">
        <v>2455</v>
      </c>
      <c r="D2645" s="79">
        <v>7</v>
      </c>
      <c r="E2645" s="79">
        <v>7</v>
      </c>
      <c r="F2645" s="80">
        <v>1081.8399999999999</v>
      </c>
      <c r="G2645" s="80">
        <v>154.55000000000001</v>
      </c>
      <c r="H2645" s="80">
        <v>1081.8399999999999</v>
      </c>
      <c r="I2645" s="80" t="s">
        <v>28</v>
      </c>
      <c r="J2645" s="80" t="s">
        <v>28</v>
      </c>
      <c r="K2645" s="80">
        <v>154.55000000000001</v>
      </c>
      <c r="L2645" s="73">
        <f t="shared" si="537"/>
        <v>109.12</v>
      </c>
      <c r="M2645" s="73">
        <f t="shared" si="538"/>
        <v>154.55000000000001</v>
      </c>
      <c r="N2645" s="72" t="str">
        <f t="shared" si="539"/>
        <v>0145</v>
      </c>
      <c r="O2645" s="74">
        <f t="shared" si="540"/>
        <v>0</v>
      </c>
      <c r="P2645" s="72">
        <f t="shared" si="541"/>
        <v>0</v>
      </c>
      <c r="Q2645" s="74">
        <f t="shared" si="542"/>
        <v>7</v>
      </c>
      <c r="R2645" s="72" t="str">
        <f t="shared" si="543"/>
        <v/>
      </c>
      <c r="S2645" s="72" t="str">
        <f t="shared" si="544"/>
        <v/>
      </c>
      <c r="AT2645" s="20">
        <f t="shared" si="545"/>
        <v>-9820.8000000000011</v>
      </c>
    </row>
    <row r="2646" spans="1:46" ht="33.75">
      <c r="A2646" s="54">
        <v>8014</v>
      </c>
      <c r="B2646" s="54" t="s">
        <v>410</v>
      </c>
      <c r="C2646" s="58" t="s">
        <v>2455</v>
      </c>
      <c r="D2646" s="79">
        <v>7</v>
      </c>
      <c r="E2646" s="79">
        <v>7</v>
      </c>
      <c r="F2646" s="80">
        <v>1081.8399999999999</v>
      </c>
      <c r="G2646" s="80">
        <v>154.55000000000001</v>
      </c>
      <c r="H2646" s="80">
        <v>1081.8399999999999</v>
      </c>
      <c r="I2646" s="80" t="s">
        <v>28</v>
      </c>
      <c r="J2646" s="80" t="s">
        <v>28</v>
      </c>
      <c r="K2646" s="80">
        <v>154.55000000000001</v>
      </c>
      <c r="L2646" s="73">
        <f t="shared" si="537"/>
        <v>109.12</v>
      </c>
      <c r="M2646" s="73">
        <f t="shared" si="538"/>
        <v>154.55000000000001</v>
      </c>
      <c r="N2646" s="72" t="str">
        <f t="shared" si="539"/>
        <v>0145</v>
      </c>
      <c r="O2646" s="74">
        <f t="shared" si="540"/>
        <v>0</v>
      </c>
      <c r="P2646" s="72">
        <f t="shared" si="541"/>
        <v>0</v>
      </c>
      <c r="Q2646" s="74">
        <f t="shared" si="542"/>
        <v>7</v>
      </c>
      <c r="R2646" s="72" t="str">
        <f t="shared" si="543"/>
        <v/>
      </c>
      <c r="S2646" s="72" t="str">
        <f t="shared" si="544"/>
        <v/>
      </c>
      <c r="AT2646" s="20">
        <f t="shared" si="545"/>
        <v>-9820.8000000000011</v>
      </c>
    </row>
    <row r="2647" spans="1:46" ht="33.75">
      <c r="A2647" s="54">
        <v>8014</v>
      </c>
      <c r="B2647" s="54" t="s">
        <v>408</v>
      </c>
      <c r="C2647" s="58" t="s">
        <v>2455</v>
      </c>
      <c r="D2647" s="79">
        <v>7</v>
      </c>
      <c r="E2647" s="79">
        <v>7</v>
      </c>
      <c r="F2647" s="80">
        <v>1081.8399999999999</v>
      </c>
      <c r="G2647" s="80">
        <v>154.55000000000001</v>
      </c>
      <c r="H2647" s="80">
        <v>1081.8399999999999</v>
      </c>
      <c r="I2647" s="80" t="s">
        <v>28</v>
      </c>
      <c r="J2647" s="80" t="s">
        <v>28</v>
      </c>
      <c r="K2647" s="80">
        <v>154.55000000000001</v>
      </c>
      <c r="L2647" s="73">
        <f t="shared" si="537"/>
        <v>109.12</v>
      </c>
      <c r="M2647" s="73">
        <f t="shared" si="538"/>
        <v>154.55000000000001</v>
      </c>
      <c r="N2647" s="72" t="str">
        <f t="shared" si="539"/>
        <v>0145</v>
      </c>
      <c r="O2647" s="74">
        <f t="shared" si="540"/>
        <v>0</v>
      </c>
      <c r="P2647" s="72">
        <f t="shared" si="541"/>
        <v>0</v>
      </c>
      <c r="Q2647" s="74">
        <f t="shared" si="542"/>
        <v>7</v>
      </c>
      <c r="R2647" s="72" t="str">
        <f t="shared" si="543"/>
        <v/>
      </c>
      <c r="S2647" s="72" t="str">
        <f t="shared" si="544"/>
        <v/>
      </c>
      <c r="AT2647" s="20">
        <f t="shared" si="545"/>
        <v>-9820.8000000000011</v>
      </c>
    </row>
    <row r="2648" spans="1:46" ht="33.75">
      <c r="A2648" s="54">
        <v>8014</v>
      </c>
      <c r="B2648" s="54" t="s">
        <v>406</v>
      </c>
      <c r="C2648" s="58" t="s">
        <v>2455</v>
      </c>
      <c r="D2648" s="79">
        <v>7</v>
      </c>
      <c r="E2648" s="79">
        <v>7</v>
      </c>
      <c r="F2648" s="80">
        <v>1081.8399999999999</v>
      </c>
      <c r="G2648" s="80">
        <v>154.55000000000001</v>
      </c>
      <c r="H2648" s="80">
        <v>1081.8399999999999</v>
      </c>
      <c r="I2648" s="80" t="s">
        <v>28</v>
      </c>
      <c r="J2648" s="80" t="s">
        <v>28</v>
      </c>
      <c r="K2648" s="80">
        <v>154.55000000000001</v>
      </c>
      <c r="L2648" s="73">
        <f t="shared" si="537"/>
        <v>109.12</v>
      </c>
      <c r="M2648" s="73">
        <f t="shared" si="538"/>
        <v>154.55000000000001</v>
      </c>
      <c r="N2648" s="72" t="str">
        <f t="shared" si="539"/>
        <v>0145</v>
      </c>
      <c r="O2648" s="74">
        <f t="shared" si="540"/>
        <v>0</v>
      </c>
      <c r="P2648" s="72">
        <f t="shared" si="541"/>
        <v>0</v>
      </c>
      <c r="Q2648" s="74">
        <f t="shared" si="542"/>
        <v>7</v>
      </c>
      <c r="R2648" s="72" t="str">
        <f t="shared" si="543"/>
        <v/>
      </c>
      <c r="S2648" s="72" t="str">
        <f t="shared" si="544"/>
        <v/>
      </c>
      <c r="AT2648" s="20">
        <f t="shared" si="545"/>
        <v>-9820.8000000000011</v>
      </c>
    </row>
    <row r="2649" spans="1:46" ht="33.75">
      <c r="A2649" s="54">
        <v>8014</v>
      </c>
      <c r="B2649" s="54" t="s">
        <v>404</v>
      </c>
      <c r="C2649" s="58" t="s">
        <v>2455</v>
      </c>
      <c r="D2649" s="79">
        <v>7</v>
      </c>
      <c r="E2649" s="79">
        <v>7</v>
      </c>
      <c r="F2649" s="80">
        <v>1081.8399999999999</v>
      </c>
      <c r="G2649" s="80">
        <v>154.55000000000001</v>
      </c>
      <c r="H2649" s="80">
        <v>1081.8399999999999</v>
      </c>
      <c r="I2649" s="80" t="s">
        <v>28</v>
      </c>
      <c r="J2649" s="80" t="s">
        <v>28</v>
      </c>
      <c r="K2649" s="80">
        <v>154.55000000000001</v>
      </c>
      <c r="L2649" s="73">
        <f t="shared" si="537"/>
        <v>109.12</v>
      </c>
      <c r="M2649" s="73">
        <f t="shared" si="538"/>
        <v>154.55000000000001</v>
      </c>
      <c r="N2649" s="72" t="str">
        <f t="shared" si="539"/>
        <v>0145</v>
      </c>
      <c r="O2649" s="74">
        <f t="shared" si="540"/>
        <v>0</v>
      </c>
      <c r="P2649" s="72">
        <f t="shared" si="541"/>
        <v>0</v>
      </c>
      <c r="Q2649" s="74">
        <f t="shared" si="542"/>
        <v>7</v>
      </c>
      <c r="R2649" s="72" t="str">
        <f t="shared" si="543"/>
        <v/>
      </c>
      <c r="S2649" s="72" t="str">
        <f t="shared" si="544"/>
        <v/>
      </c>
      <c r="AT2649" s="20">
        <f t="shared" si="545"/>
        <v>-9820.8000000000011</v>
      </c>
    </row>
    <row r="2650" spans="1:46" ht="33.75">
      <c r="A2650" s="54">
        <v>8014</v>
      </c>
      <c r="B2650" s="54" t="s">
        <v>402</v>
      </c>
      <c r="C2650" s="58" t="s">
        <v>2455</v>
      </c>
      <c r="D2650" s="79">
        <v>7</v>
      </c>
      <c r="E2650" s="79">
        <v>7</v>
      </c>
      <c r="F2650" s="80">
        <v>1081.8399999999999</v>
      </c>
      <c r="G2650" s="80">
        <v>154.55000000000001</v>
      </c>
      <c r="H2650" s="80">
        <v>1081.8399999999999</v>
      </c>
      <c r="I2650" s="80" t="s">
        <v>28</v>
      </c>
      <c r="J2650" s="80" t="s">
        <v>28</v>
      </c>
      <c r="K2650" s="80">
        <v>154.55000000000001</v>
      </c>
      <c r="L2650" s="73">
        <f t="shared" si="537"/>
        <v>130.86000000000001</v>
      </c>
      <c r="M2650" s="73">
        <f t="shared" si="538"/>
        <v>154.55000000000001</v>
      </c>
      <c r="N2650" s="72" t="str">
        <f t="shared" si="539"/>
        <v>0145</v>
      </c>
      <c r="O2650" s="74">
        <f t="shared" si="540"/>
        <v>0</v>
      </c>
      <c r="P2650" s="72">
        <f t="shared" si="541"/>
        <v>0</v>
      </c>
      <c r="Q2650" s="74">
        <f t="shared" si="542"/>
        <v>7</v>
      </c>
      <c r="R2650" s="72" t="str">
        <f t="shared" si="543"/>
        <v/>
      </c>
      <c r="S2650" s="72" t="str">
        <f t="shared" si="544"/>
        <v/>
      </c>
      <c r="AT2650" s="20">
        <f t="shared" si="545"/>
        <v>-11777.400000000001</v>
      </c>
    </row>
    <row r="2651" spans="1:46" ht="33.75">
      <c r="A2651" s="54">
        <v>8014</v>
      </c>
      <c r="B2651" s="54" t="s">
        <v>400</v>
      </c>
      <c r="C2651" s="58" t="s">
        <v>2455</v>
      </c>
      <c r="D2651" s="79">
        <v>7</v>
      </c>
      <c r="E2651" s="79">
        <v>7</v>
      </c>
      <c r="F2651" s="80">
        <v>1081.8399999999999</v>
      </c>
      <c r="G2651" s="80">
        <v>154.55000000000001</v>
      </c>
      <c r="H2651" s="80">
        <v>1081.8399999999999</v>
      </c>
      <c r="I2651" s="80" t="s">
        <v>28</v>
      </c>
      <c r="J2651" s="80" t="s">
        <v>28</v>
      </c>
      <c r="K2651" s="80">
        <v>154.55000000000001</v>
      </c>
      <c r="L2651" s="73">
        <f t="shared" si="537"/>
        <v>130.86000000000001</v>
      </c>
      <c r="M2651" s="73">
        <f t="shared" si="538"/>
        <v>154.55000000000001</v>
      </c>
      <c r="N2651" s="72" t="str">
        <f t="shared" si="539"/>
        <v>0145</v>
      </c>
      <c r="O2651" s="74">
        <f t="shared" si="540"/>
        <v>0</v>
      </c>
      <c r="P2651" s="72">
        <f t="shared" si="541"/>
        <v>0</v>
      </c>
      <c r="Q2651" s="74">
        <f t="shared" si="542"/>
        <v>7</v>
      </c>
      <c r="R2651" s="72" t="str">
        <f t="shared" si="543"/>
        <v/>
      </c>
      <c r="S2651" s="72" t="str">
        <f t="shared" si="544"/>
        <v/>
      </c>
      <c r="AT2651" s="20">
        <f t="shared" si="545"/>
        <v>-11777.400000000001</v>
      </c>
    </row>
    <row r="2652" spans="1:46" ht="33.75">
      <c r="A2652" s="54">
        <v>8014</v>
      </c>
      <c r="B2652" s="54" t="s">
        <v>398</v>
      </c>
      <c r="C2652" s="58" t="s">
        <v>2455</v>
      </c>
      <c r="D2652" s="79">
        <v>7</v>
      </c>
      <c r="E2652" s="79">
        <v>7</v>
      </c>
      <c r="F2652" s="80">
        <v>1081.8399999999999</v>
      </c>
      <c r="G2652" s="80">
        <v>154.55000000000001</v>
      </c>
      <c r="H2652" s="80">
        <v>1081.8399999999999</v>
      </c>
      <c r="I2652" s="80" t="s">
        <v>28</v>
      </c>
      <c r="J2652" s="80" t="s">
        <v>28</v>
      </c>
      <c r="K2652" s="80">
        <v>154.55000000000001</v>
      </c>
      <c r="L2652" s="73">
        <f t="shared" si="537"/>
        <v>130.86000000000001</v>
      </c>
      <c r="M2652" s="73">
        <f t="shared" si="538"/>
        <v>154.55000000000001</v>
      </c>
      <c r="N2652" s="72" t="str">
        <f t="shared" si="539"/>
        <v>0145</v>
      </c>
      <c r="O2652" s="74">
        <f t="shared" si="540"/>
        <v>0</v>
      </c>
      <c r="P2652" s="72">
        <f t="shared" si="541"/>
        <v>0</v>
      </c>
      <c r="Q2652" s="74">
        <f t="shared" si="542"/>
        <v>7</v>
      </c>
      <c r="R2652" s="72" t="str">
        <f t="shared" si="543"/>
        <v/>
      </c>
      <c r="S2652" s="72" t="str">
        <f t="shared" si="544"/>
        <v/>
      </c>
      <c r="AT2652" s="20">
        <f t="shared" si="545"/>
        <v>-11777.400000000001</v>
      </c>
    </row>
    <row r="2653" spans="1:46" ht="33.75">
      <c r="A2653" s="54">
        <v>8014</v>
      </c>
      <c r="B2653" s="54" t="s">
        <v>396</v>
      </c>
      <c r="C2653" s="58" t="s">
        <v>2455</v>
      </c>
      <c r="D2653" s="79">
        <v>7</v>
      </c>
      <c r="E2653" s="79">
        <v>7</v>
      </c>
      <c r="F2653" s="80">
        <v>1081.8399999999999</v>
      </c>
      <c r="G2653" s="80">
        <v>154.55000000000001</v>
      </c>
      <c r="H2653" s="80">
        <v>1081.8399999999999</v>
      </c>
      <c r="I2653" s="80" t="s">
        <v>28</v>
      </c>
      <c r="J2653" s="80" t="s">
        <v>28</v>
      </c>
      <c r="K2653" s="80">
        <v>154.55000000000001</v>
      </c>
      <c r="L2653" s="73">
        <f t="shared" si="537"/>
        <v>130.86000000000001</v>
      </c>
      <c r="M2653" s="73">
        <f t="shared" si="538"/>
        <v>154.55000000000001</v>
      </c>
      <c r="N2653" s="72" t="str">
        <f t="shared" si="539"/>
        <v>0145</v>
      </c>
      <c r="O2653" s="74">
        <f t="shared" si="540"/>
        <v>0</v>
      </c>
      <c r="P2653" s="72">
        <f t="shared" si="541"/>
        <v>0</v>
      </c>
      <c r="Q2653" s="74">
        <f t="shared" si="542"/>
        <v>7</v>
      </c>
      <c r="R2653" s="72" t="str">
        <f t="shared" si="543"/>
        <v/>
      </c>
      <c r="S2653" s="72" t="str">
        <f t="shared" si="544"/>
        <v/>
      </c>
      <c r="AT2653" s="20">
        <f t="shared" si="545"/>
        <v>-11777.400000000001</v>
      </c>
    </row>
    <row r="2654" spans="1:46" ht="33.75">
      <c r="A2654" s="54">
        <v>8014</v>
      </c>
      <c r="B2654" s="54" t="s">
        <v>394</v>
      </c>
      <c r="C2654" s="58" t="s">
        <v>2455</v>
      </c>
      <c r="D2654" s="79">
        <v>7</v>
      </c>
      <c r="E2654" s="79">
        <v>7</v>
      </c>
      <c r="F2654" s="80">
        <v>1081.8399999999999</v>
      </c>
      <c r="G2654" s="80">
        <v>154.55000000000001</v>
      </c>
      <c r="H2654" s="80">
        <v>1081.8399999999999</v>
      </c>
      <c r="I2654" s="80" t="s">
        <v>28</v>
      </c>
      <c r="J2654" s="80" t="s">
        <v>28</v>
      </c>
      <c r="K2654" s="80">
        <v>154.55000000000001</v>
      </c>
      <c r="L2654" s="73">
        <f t="shared" si="537"/>
        <v>130.86000000000001</v>
      </c>
      <c r="M2654" s="73">
        <f t="shared" si="538"/>
        <v>154.55000000000001</v>
      </c>
      <c r="N2654" s="72" t="str">
        <f t="shared" si="539"/>
        <v>0145</v>
      </c>
      <c r="O2654" s="74">
        <f t="shared" si="540"/>
        <v>0</v>
      </c>
      <c r="P2654" s="72">
        <f t="shared" si="541"/>
        <v>0</v>
      </c>
      <c r="Q2654" s="74">
        <f t="shared" si="542"/>
        <v>7</v>
      </c>
      <c r="R2654" s="72" t="str">
        <f t="shared" si="543"/>
        <v/>
      </c>
      <c r="S2654" s="72" t="str">
        <f t="shared" si="544"/>
        <v/>
      </c>
      <c r="AT2654" s="20">
        <f t="shared" si="545"/>
        <v>-11777.400000000001</v>
      </c>
    </row>
    <row r="2655" spans="1:46" ht="33.75">
      <c r="A2655" s="54">
        <v>8014</v>
      </c>
      <c r="B2655" s="54" t="s">
        <v>392</v>
      </c>
      <c r="C2655" s="58" t="s">
        <v>2455</v>
      </c>
      <c r="D2655" s="79">
        <v>7</v>
      </c>
      <c r="E2655" s="79">
        <v>7</v>
      </c>
      <c r="F2655" s="80">
        <v>1081.8399999999999</v>
      </c>
      <c r="G2655" s="80">
        <v>154.55000000000001</v>
      </c>
      <c r="H2655" s="80">
        <v>1081.8399999999999</v>
      </c>
      <c r="I2655" s="80" t="s">
        <v>28</v>
      </c>
      <c r="J2655" s="80" t="s">
        <v>28</v>
      </c>
      <c r="K2655" s="80">
        <v>154.55000000000001</v>
      </c>
      <c r="L2655" s="73">
        <f t="shared" si="537"/>
        <v>130.86000000000001</v>
      </c>
      <c r="M2655" s="73">
        <f t="shared" si="538"/>
        <v>154.55000000000001</v>
      </c>
      <c r="N2655" s="72" t="str">
        <f t="shared" si="539"/>
        <v>0145</v>
      </c>
      <c r="O2655" s="74">
        <f t="shared" si="540"/>
        <v>0</v>
      </c>
      <c r="P2655" s="72">
        <f t="shared" si="541"/>
        <v>0</v>
      </c>
      <c r="Q2655" s="74">
        <f t="shared" si="542"/>
        <v>7</v>
      </c>
      <c r="R2655" s="72" t="str">
        <f t="shared" si="543"/>
        <v/>
      </c>
      <c r="S2655" s="72" t="str">
        <f t="shared" si="544"/>
        <v/>
      </c>
      <c r="AT2655" s="20">
        <f t="shared" si="545"/>
        <v>-11777.400000000001</v>
      </c>
    </row>
    <row r="2656" spans="1:46" ht="33.75">
      <c r="A2656" s="54">
        <v>8014</v>
      </c>
      <c r="B2656" s="54" t="s">
        <v>390</v>
      </c>
      <c r="C2656" s="58" t="s">
        <v>2455</v>
      </c>
      <c r="D2656" s="79">
        <v>7</v>
      </c>
      <c r="E2656" s="79">
        <v>7</v>
      </c>
      <c r="F2656" s="80">
        <v>1081.8399999999999</v>
      </c>
      <c r="G2656" s="80">
        <v>154.55000000000001</v>
      </c>
      <c r="H2656" s="80">
        <v>1081.8399999999999</v>
      </c>
      <c r="I2656" s="80" t="s">
        <v>28</v>
      </c>
      <c r="J2656" s="80" t="s">
        <v>28</v>
      </c>
      <c r="K2656" s="80">
        <v>154.55000000000001</v>
      </c>
      <c r="L2656" s="73">
        <f t="shared" si="537"/>
        <v>804.61</v>
      </c>
      <c r="M2656" s="73">
        <f t="shared" si="538"/>
        <v>154.55000000000001</v>
      </c>
      <c r="N2656" s="72" t="str">
        <f t="shared" si="539"/>
        <v>0145</v>
      </c>
      <c r="O2656" s="74">
        <f t="shared" si="540"/>
        <v>0</v>
      </c>
      <c r="P2656" s="72">
        <f t="shared" si="541"/>
        <v>0</v>
      </c>
      <c r="Q2656" s="74">
        <f t="shared" si="542"/>
        <v>7</v>
      </c>
      <c r="R2656" s="72" t="str">
        <f t="shared" si="543"/>
        <v/>
      </c>
      <c r="S2656" s="72" t="str">
        <f t="shared" si="544"/>
        <v/>
      </c>
      <c r="AT2656" s="20">
        <f t="shared" si="545"/>
        <v>-72414.899999999994</v>
      </c>
    </row>
    <row r="2657" spans="1:46" ht="33.75">
      <c r="A2657" s="54">
        <v>8014</v>
      </c>
      <c r="B2657" s="54" t="s">
        <v>388</v>
      </c>
      <c r="C2657" s="58" t="s">
        <v>2455</v>
      </c>
      <c r="D2657" s="79">
        <v>7</v>
      </c>
      <c r="E2657" s="79">
        <v>7</v>
      </c>
      <c r="F2657" s="80">
        <v>1081.8399999999999</v>
      </c>
      <c r="G2657" s="80">
        <v>154.55000000000001</v>
      </c>
      <c r="H2657" s="80">
        <v>1081.8399999999999</v>
      </c>
      <c r="I2657" s="80" t="s">
        <v>28</v>
      </c>
      <c r="J2657" s="80" t="s">
        <v>28</v>
      </c>
      <c r="K2657" s="80">
        <v>154.55000000000001</v>
      </c>
      <c r="L2657" s="73">
        <f t="shared" si="537"/>
        <v>804.61</v>
      </c>
      <c r="M2657" s="73">
        <f t="shared" si="538"/>
        <v>154.55000000000001</v>
      </c>
      <c r="N2657" s="72" t="str">
        <f t="shared" si="539"/>
        <v>0145</v>
      </c>
      <c r="O2657" s="74">
        <f t="shared" si="540"/>
        <v>0</v>
      </c>
      <c r="P2657" s="72">
        <f t="shared" si="541"/>
        <v>0</v>
      </c>
      <c r="Q2657" s="74">
        <f t="shared" si="542"/>
        <v>7</v>
      </c>
      <c r="R2657" s="72" t="str">
        <f t="shared" si="543"/>
        <v/>
      </c>
      <c r="S2657" s="72" t="str">
        <f t="shared" si="544"/>
        <v/>
      </c>
      <c r="AT2657" s="20">
        <f t="shared" si="545"/>
        <v>-72414.899999999994</v>
      </c>
    </row>
    <row r="2658" spans="1:46" ht="33.75">
      <c r="A2658" s="54">
        <v>8014</v>
      </c>
      <c r="B2658" s="54" t="s">
        <v>386</v>
      </c>
      <c r="C2658" s="58" t="s">
        <v>2455</v>
      </c>
      <c r="D2658" s="79">
        <v>7</v>
      </c>
      <c r="E2658" s="79">
        <v>7</v>
      </c>
      <c r="F2658" s="80">
        <v>1081.8399999999999</v>
      </c>
      <c r="G2658" s="80">
        <v>154.55000000000001</v>
      </c>
      <c r="H2658" s="80">
        <v>1081.8399999999999</v>
      </c>
      <c r="I2658" s="80" t="s">
        <v>28</v>
      </c>
      <c r="J2658" s="80" t="s">
        <v>28</v>
      </c>
      <c r="K2658" s="80">
        <v>154.55000000000001</v>
      </c>
      <c r="L2658" s="73">
        <f t="shared" si="537"/>
        <v>804.61</v>
      </c>
      <c r="M2658" s="73">
        <f t="shared" si="538"/>
        <v>154.55000000000001</v>
      </c>
      <c r="N2658" s="72" t="str">
        <f t="shared" si="539"/>
        <v>0145</v>
      </c>
      <c r="O2658" s="74">
        <f t="shared" si="540"/>
        <v>0</v>
      </c>
      <c r="P2658" s="72">
        <f t="shared" si="541"/>
        <v>0</v>
      </c>
      <c r="Q2658" s="74">
        <f t="shared" si="542"/>
        <v>7</v>
      </c>
      <c r="R2658" s="72" t="str">
        <f t="shared" si="543"/>
        <v/>
      </c>
      <c r="S2658" s="72" t="str">
        <f t="shared" si="544"/>
        <v/>
      </c>
      <c r="AT2658" s="20">
        <f t="shared" si="545"/>
        <v>-72414.899999999994</v>
      </c>
    </row>
    <row r="2659" spans="1:46" ht="33.75">
      <c r="A2659" s="54">
        <v>8014</v>
      </c>
      <c r="B2659" s="54" t="s">
        <v>384</v>
      </c>
      <c r="C2659" s="58" t="s">
        <v>2455</v>
      </c>
      <c r="D2659" s="79">
        <v>7</v>
      </c>
      <c r="E2659" s="79">
        <v>7</v>
      </c>
      <c r="F2659" s="80">
        <v>1081.8399999999999</v>
      </c>
      <c r="G2659" s="80">
        <v>154.55000000000001</v>
      </c>
      <c r="H2659" s="80">
        <v>1081.8399999999999</v>
      </c>
      <c r="I2659" s="80" t="s">
        <v>28</v>
      </c>
      <c r="J2659" s="80" t="s">
        <v>28</v>
      </c>
      <c r="K2659" s="80">
        <v>154.55000000000001</v>
      </c>
      <c r="L2659" s="73">
        <f t="shared" si="537"/>
        <v>804.61</v>
      </c>
      <c r="M2659" s="73">
        <f t="shared" si="538"/>
        <v>154.55000000000001</v>
      </c>
      <c r="N2659" s="72" t="str">
        <f t="shared" si="539"/>
        <v>0145</v>
      </c>
      <c r="O2659" s="74">
        <f t="shared" si="540"/>
        <v>0</v>
      </c>
      <c r="P2659" s="72">
        <f t="shared" si="541"/>
        <v>0</v>
      </c>
      <c r="Q2659" s="74">
        <f t="shared" si="542"/>
        <v>7</v>
      </c>
      <c r="R2659" s="72" t="str">
        <f t="shared" si="543"/>
        <v/>
      </c>
      <c r="S2659" s="72" t="str">
        <f t="shared" si="544"/>
        <v/>
      </c>
      <c r="AT2659" s="20">
        <f t="shared" si="545"/>
        <v>-72414.899999999994</v>
      </c>
    </row>
    <row r="2660" spans="1:46" ht="33.75">
      <c r="A2660" s="54">
        <v>8015</v>
      </c>
      <c r="B2660" s="54" t="s">
        <v>432</v>
      </c>
      <c r="C2660" s="58" t="s">
        <v>2456</v>
      </c>
      <c r="D2660" s="79">
        <v>7</v>
      </c>
      <c r="E2660" s="79">
        <v>7</v>
      </c>
      <c r="F2660" s="80">
        <v>1032.8499999999999</v>
      </c>
      <c r="G2660" s="80">
        <v>147.55000000000001</v>
      </c>
      <c r="H2660" s="80">
        <v>1032.8499999999999</v>
      </c>
      <c r="I2660" s="80" t="s">
        <v>28</v>
      </c>
      <c r="J2660" s="80" t="s">
        <v>28</v>
      </c>
      <c r="K2660" s="80">
        <v>147.55000000000001</v>
      </c>
      <c r="L2660" s="73">
        <f t="shared" si="537"/>
        <v>132.72999999999999</v>
      </c>
      <c r="M2660" s="73">
        <f t="shared" si="538"/>
        <v>147.55000000000001</v>
      </c>
      <c r="N2660" s="72" t="str">
        <f t="shared" si="539"/>
        <v>0146</v>
      </c>
      <c r="O2660" s="74">
        <f t="shared" si="540"/>
        <v>0</v>
      </c>
      <c r="P2660" s="72">
        <f t="shared" si="541"/>
        <v>0</v>
      </c>
      <c r="Q2660" s="74">
        <f t="shared" si="542"/>
        <v>7</v>
      </c>
      <c r="R2660" s="72" t="str">
        <f t="shared" si="543"/>
        <v/>
      </c>
      <c r="S2660" s="72" t="str">
        <f t="shared" si="544"/>
        <v/>
      </c>
      <c r="AT2660" s="20">
        <f t="shared" si="545"/>
        <v>-11945.699999999999</v>
      </c>
    </row>
    <row r="2661" spans="1:46" ht="33.75">
      <c r="A2661" s="54">
        <v>8015</v>
      </c>
      <c r="B2661" s="54" t="s">
        <v>430</v>
      </c>
      <c r="C2661" s="58" t="s">
        <v>2456</v>
      </c>
      <c r="D2661" s="79">
        <v>7</v>
      </c>
      <c r="E2661" s="79">
        <v>7</v>
      </c>
      <c r="F2661" s="80">
        <v>1032.8499999999999</v>
      </c>
      <c r="G2661" s="80">
        <v>147.55000000000001</v>
      </c>
      <c r="H2661" s="80">
        <v>1032.8499999999999</v>
      </c>
      <c r="I2661" s="80" t="s">
        <v>28</v>
      </c>
      <c r="J2661" s="80" t="s">
        <v>28</v>
      </c>
      <c r="K2661" s="80">
        <v>147.55000000000001</v>
      </c>
      <c r="L2661" s="73">
        <f t="shared" si="537"/>
        <v>132.72999999999999</v>
      </c>
      <c r="M2661" s="73">
        <f t="shared" si="538"/>
        <v>147.55000000000001</v>
      </c>
      <c r="N2661" s="72" t="str">
        <f t="shared" si="539"/>
        <v>0146</v>
      </c>
      <c r="O2661" s="74">
        <f t="shared" si="540"/>
        <v>0</v>
      </c>
      <c r="P2661" s="72">
        <f t="shared" si="541"/>
        <v>0</v>
      </c>
      <c r="Q2661" s="74">
        <f t="shared" si="542"/>
        <v>7</v>
      </c>
      <c r="R2661" s="72" t="str">
        <f t="shared" si="543"/>
        <v/>
      </c>
      <c r="S2661" s="72" t="str">
        <f t="shared" si="544"/>
        <v/>
      </c>
      <c r="AT2661" s="20">
        <f t="shared" si="545"/>
        <v>-11945.699999999999</v>
      </c>
    </row>
    <row r="2662" spans="1:46" ht="33.75">
      <c r="A2662" s="54">
        <v>8016</v>
      </c>
      <c r="B2662" s="54" t="s">
        <v>474</v>
      </c>
      <c r="C2662" s="58" t="s">
        <v>2457</v>
      </c>
      <c r="D2662" s="79">
        <v>7</v>
      </c>
      <c r="E2662" s="79">
        <v>7</v>
      </c>
      <c r="F2662" s="80">
        <v>1280.94</v>
      </c>
      <c r="G2662" s="80">
        <v>182.99</v>
      </c>
      <c r="H2662" s="80">
        <v>1280.94</v>
      </c>
      <c r="I2662" s="80" t="s">
        <v>28</v>
      </c>
      <c r="J2662" s="80" t="s">
        <v>28</v>
      </c>
      <c r="K2662" s="80">
        <v>182.99</v>
      </c>
      <c r="L2662" s="73">
        <f t="shared" si="537"/>
        <v>107.65</v>
      </c>
      <c r="M2662" s="73">
        <f t="shared" si="538"/>
        <v>182.99</v>
      </c>
      <c r="N2662" s="72" t="str">
        <f t="shared" si="539"/>
        <v>0147</v>
      </c>
      <c r="O2662" s="74">
        <f t="shared" si="540"/>
        <v>0</v>
      </c>
      <c r="P2662" s="72">
        <f t="shared" si="541"/>
        <v>0</v>
      </c>
      <c r="Q2662" s="74">
        <f t="shared" si="542"/>
        <v>7</v>
      </c>
      <c r="R2662" s="72" t="str">
        <f t="shared" si="543"/>
        <v/>
      </c>
      <c r="S2662" s="72" t="str">
        <f t="shared" si="544"/>
        <v/>
      </c>
      <c r="AT2662" s="20">
        <f t="shared" si="545"/>
        <v>-9688.5</v>
      </c>
    </row>
    <row r="2663" spans="1:46" ht="33.75">
      <c r="A2663" s="54">
        <v>8016</v>
      </c>
      <c r="B2663" s="54" t="s">
        <v>472</v>
      </c>
      <c r="C2663" s="58" t="s">
        <v>2457</v>
      </c>
      <c r="D2663" s="79">
        <v>7</v>
      </c>
      <c r="E2663" s="79">
        <v>7</v>
      </c>
      <c r="F2663" s="80">
        <v>1280.94</v>
      </c>
      <c r="G2663" s="80">
        <v>182.99</v>
      </c>
      <c r="H2663" s="80">
        <v>1280.94</v>
      </c>
      <c r="I2663" s="80" t="s">
        <v>28</v>
      </c>
      <c r="J2663" s="80" t="s">
        <v>28</v>
      </c>
      <c r="K2663" s="80">
        <v>182.99</v>
      </c>
      <c r="L2663" s="73">
        <f t="shared" si="537"/>
        <v>107.65</v>
      </c>
      <c r="M2663" s="73">
        <f t="shared" si="538"/>
        <v>182.99</v>
      </c>
      <c r="N2663" s="72" t="str">
        <f t="shared" si="539"/>
        <v>0147</v>
      </c>
      <c r="O2663" s="74">
        <f t="shared" si="540"/>
        <v>0</v>
      </c>
      <c r="P2663" s="72">
        <f t="shared" si="541"/>
        <v>0</v>
      </c>
      <c r="Q2663" s="74">
        <f t="shared" si="542"/>
        <v>7</v>
      </c>
      <c r="R2663" s="72" t="str">
        <f t="shared" si="543"/>
        <v/>
      </c>
      <c r="S2663" s="72" t="str">
        <f t="shared" si="544"/>
        <v/>
      </c>
      <c r="AT2663" s="20">
        <f t="shared" si="545"/>
        <v>-9688.5</v>
      </c>
    </row>
    <row r="2664" spans="1:46" ht="33.75">
      <c r="A2664" s="54">
        <v>8016</v>
      </c>
      <c r="B2664" s="54" t="s">
        <v>470</v>
      </c>
      <c r="C2664" s="58" t="s">
        <v>2457</v>
      </c>
      <c r="D2664" s="79">
        <v>7</v>
      </c>
      <c r="E2664" s="79">
        <v>7</v>
      </c>
      <c r="F2664" s="80">
        <v>1280.94</v>
      </c>
      <c r="G2664" s="80">
        <v>182.99</v>
      </c>
      <c r="H2664" s="80">
        <v>1280.94</v>
      </c>
      <c r="I2664" s="80" t="s">
        <v>28</v>
      </c>
      <c r="J2664" s="80" t="s">
        <v>28</v>
      </c>
      <c r="K2664" s="80">
        <v>182.99</v>
      </c>
      <c r="L2664" s="73">
        <f t="shared" si="537"/>
        <v>107.65</v>
      </c>
      <c r="M2664" s="73">
        <f t="shared" si="538"/>
        <v>182.99</v>
      </c>
      <c r="N2664" s="72" t="str">
        <f t="shared" si="539"/>
        <v>0147</v>
      </c>
      <c r="O2664" s="74">
        <f t="shared" si="540"/>
        <v>0</v>
      </c>
      <c r="P2664" s="72">
        <f t="shared" si="541"/>
        <v>0</v>
      </c>
      <c r="Q2664" s="74">
        <f t="shared" si="542"/>
        <v>7</v>
      </c>
      <c r="R2664" s="72" t="str">
        <f t="shared" si="543"/>
        <v/>
      </c>
      <c r="S2664" s="72" t="str">
        <f t="shared" si="544"/>
        <v/>
      </c>
      <c r="AT2664" s="20">
        <f t="shared" si="545"/>
        <v>-9688.5</v>
      </c>
    </row>
    <row r="2665" spans="1:46" ht="33.75">
      <c r="A2665" s="54">
        <v>8016</v>
      </c>
      <c r="B2665" s="54" t="s">
        <v>468</v>
      </c>
      <c r="C2665" s="58" t="s">
        <v>2457</v>
      </c>
      <c r="D2665" s="79">
        <v>7</v>
      </c>
      <c r="E2665" s="79">
        <v>7</v>
      </c>
      <c r="F2665" s="80">
        <v>1280.94</v>
      </c>
      <c r="G2665" s="80">
        <v>182.99</v>
      </c>
      <c r="H2665" s="80">
        <v>1280.94</v>
      </c>
      <c r="I2665" s="80" t="s">
        <v>28</v>
      </c>
      <c r="J2665" s="80" t="s">
        <v>28</v>
      </c>
      <c r="K2665" s="80">
        <v>182.99</v>
      </c>
      <c r="L2665" s="73">
        <f t="shared" si="537"/>
        <v>107.65</v>
      </c>
      <c r="M2665" s="73">
        <f t="shared" si="538"/>
        <v>182.99</v>
      </c>
      <c r="N2665" s="72" t="str">
        <f t="shared" si="539"/>
        <v>0147</v>
      </c>
      <c r="O2665" s="74">
        <f t="shared" si="540"/>
        <v>0</v>
      </c>
      <c r="P2665" s="72">
        <f t="shared" si="541"/>
        <v>0</v>
      </c>
      <c r="Q2665" s="74">
        <f t="shared" si="542"/>
        <v>7</v>
      </c>
      <c r="R2665" s="72" t="str">
        <f t="shared" si="543"/>
        <v/>
      </c>
      <c r="S2665" s="72" t="str">
        <f t="shared" si="544"/>
        <v/>
      </c>
      <c r="AT2665" s="20">
        <f t="shared" si="545"/>
        <v>-9688.5</v>
      </c>
    </row>
    <row r="2666" spans="1:46" ht="33.75">
      <c r="A2666" s="54">
        <v>8016</v>
      </c>
      <c r="B2666" s="54" t="s">
        <v>466</v>
      </c>
      <c r="C2666" s="58" t="s">
        <v>2457</v>
      </c>
      <c r="D2666" s="79">
        <v>7</v>
      </c>
      <c r="E2666" s="79">
        <v>7</v>
      </c>
      <c r="F2666" s="80">
        <v>1280.94</v>
      </c>
      <c r="G2666" s="80">
        <v>182.99</v>
      </c>
      <c r="H2666" s="80">
        <v>1280.94</v>
      </c>
      <c r="I2666" s="80" t="s">
        <v>28</v>
      </c>
      <c r="J2666" s="80" t="s">
        <v>28</v>
      </c>
      <c r="K2666" s="80">
        <v>182.99</v>
      </c>
      <c r="L2666" s="73">
        <f t="shared" si="537"/>
        <v>107.65</v>
      </c>
      <c r="M2666" s="73">
        <f t="shared" si="538"/>
        <v>182.99</v>
      </c>
      <c r="N2666" s="72" t="str">
        <f t="shared" si="539"/>
        <v>0147</v>
      </c>
      <c r="O2666" s="74">
        <f t="shared" si="540"/>
        <v>0</v>
      </c>
      <c r="P2666" s="72">
        <f t="shared" si="541"/>
        <v>0</v>
      </c>
      <c r="Q2666" s="74">
        <f t="shared" si="542"/>
        <v>7</v>
      </c>
      <c r="R2666" s="72" t="str">
        <f t="shared" si="543"/>
        <v/>
      </c>
      <c r="S2666" s="72" t="str">
        <f t="shared" si="544"/>
        <v/>
      </c>
      <c r="AT2666" s="20">
        <f t="shared" si="545"/>
        <v>-9688.5</v>
      </c>
    </row>
    <row r="2667" spans="1:46" ht="33.75">
      <c r="A2667" s="54">
        <v>8016</v>
      </c>
      <c r="B2667" s="54" t="s">
        <v>464</v>
      </c>
      <c r="C2667" s="58" t="s">
        <v>2457</v>
      </c>
      <c r="D2667" s="79">
        <v>7</v>
      </c>
      <c r="E2667" s="79">
        <v>7</v>
      </c>
      <c r="F2667" s="80">
        <v>1280.94</v>
      </c>
      <c r="G2667" s="80">
        <v>182.99</v>
      </c>
      <c r="H2667" s="80">
        <v>1280.94</v>
      </c>
      <c r="I2667" s="80" t="s">
        <v>28</v>
      </c>
      <c r="J2667" s="80" t="s">
        <v>28</v>
      </c>
      <c r="K2667" s="80">
        <v>182.99</v>
      </c>
      <c r="L2667" s="73">
        <f t="shared" si="537"/>
        <v>107.65</v>
      </c>
      <c r="M2667" s="73">
        <f t="shared" si="538"/>
        <v>182.99</v>
      </c>
      <c r="N2667" s="72" t="str">
        <f t="shared" si="539"/>
        <v>0147</v>
      </c>
      <c r="O2667" s="74">
        <f t="shared" si="540"/>
        <v>0</v>
      </c>
      <c r="P2667" s="72">
        <f t="shared" si="541"/>
        <v>0</v>
      </c>
      <c r="Q2667" s="74">
        <f t="shared" si="542"/>
        <v>7</v>
      </c>
      <c r="R2667" s="72" t="str">
        <f t="shared" si="543"/>
        <v/>
      </c>
      <c r="S2667" s="72" t="str">
        <f t="shared" si="544"/>
        <v/>
      </c>
      <c r="AT2667" s="20">
        <f t="shared" si="545"/>
        <v>-9688.5</v>
      </c>
    </row>
    <row r="2668" spans="1:46" ht="33.75">
      <c r="A2668" s="54">
        <v>8016</v>
      </c>
      <c r="B2668" s="54" t="s">
        <v>462</v>
      </c>
      <c r="C2668" s="58" t="s">
        <v>2457</v>
      </c>
      <c r="D2668" s="79">
        <v>7</v>
      </c>
      <c r="E2668" s="79">
        <v>7</v>
      </c>
      <c r="F2668" s="80">
        <v>1280.94</v>
      </c>
      <c r="G2668" s="80">
        <v>182.99</v>
      </c>
      <c r="H2668" s="80">
        <v>1280.94</v>
      </c>
      <c r="I2668" s="80" t="s">
        <v>28</v>
      </c>
      <c r="J2668" s="80" t="s">
        <v>28</v>
      </c>
      <c r="K2668" s="80">
        <v>182.99</v>
      </c>
      <c r="L2668" s="73">
        <f t="shared" si="537"/>
        <v>118.7</v>
      </c>
      <c r="M2668" s="73">
        <f t="shared" si="538"/>
        <v>182.99</v>
      </c>
      <c r="N2668" s="72" t="str">
        <f t="shared" si="539"/>
        <v>0147</v>
      </c>
      <c r="O2668" s="74">
        <f t="shared" si="540"/>
        <v>0</v>
      </c>
      <c r="P2668" s="72">
        <f t="shared" si="541"/>
        <v>0</v>
      </c>
      <c r="Q2668" s="74">
        <f t="shared" si="542"/>
        <v>7</v>
      </c>
      <c r="R2668" s="72" t="str">
        <f t="shared" si="543"/>
        <v/>
      </c>
      <c r="S2668" s="72" t="str">
        <f t="shared" si="544"/>
        <v/>
      </c>
      <c r="AT2668" s="20">
        <f t="shared" si="545"/>
        <v>-10683</v>
      </c>
    </row>
    <row r="2669" spans="1:46" ht="33.75">
      <c r="A2669" s="54">
        <v>8016</v>
      </c>
      <c r="B2669" s="54" t="s">
        <v>460</v>
      </c>
      <c r="C2669" s="58" t="s">
        <v>2457</v>
      </c>
      <c r="D2669" s="79">
        <v>7</v>
      </c>
      <c r="E2669" s="79">
        <v>7</v>
      </c>
      <c r="F2669" s="80">
        <v>1280.94</v>
      </c>
      <c r="G2669" s="80">
        <v>182.99</v>
      </c>
      <c r="H2669" s="80">
        <v>1280.94</v>
      </c>
      <c r="I2669" s="80" t="s">
        <v>28</v>
      </c>
      <c r="J2669" s="80" t="s">
        <v>28</v>
      </c>
      <c r="K2669" s="80">
        <v>182.99</v>
      </c>
      <c r="L2669" s="73">
        <f t="shared" si="537"/>
        <v>118.7</v>
      </c>
      <c r="M2669" s="73">
        <f t="shared" si="538"/>
        <v>182.99</v>
      </c>
      <c r="N2669" s="72" t="str">
        <f t="shared" si="539"/>
        <v>0147</v>
      </c>
      <c r="O2669" s="74">
        <f t="shared" si="540"/>
        <v>0</v>
      </c>
      <c r="P2669" s="72">
        <f t="shared" si="541"/>
        <v>0</v>
      </c>
      <c r="Q2669" s="74">
        <f t="shared" si="542"/>
        <v>7</v>
      </c>
      <c r="R2669" s="72" t="str">
        <f t="shared" si="543"/>
        <v/>
      </c>
      <c r="S2669" s="72" t="str">
        <f t="shared" si="544"/>
        <v/>
      </c>
      <c r="AT2669" s="20">
        <f t="shared" si="545"/>
        <v>-10683</v>
      </c>
    </row>
    <row r="2670" spans="1:46" ht="33.75">
      <c r="A2670" s="54">
        <v>8016</v>
      </c>
      <c r="B2670" s="54" t="s">
        <v>458</v>
      </c>
      <c r="C2670" s="58" t="s">
        <v>2457</v>
      </c>
      <c r="D2670" s="79">
        <v>7</v>
      </c>
      <c r="E2670" s="79">
        <v>7</v>
      </c>
      <c r="F2670" s="80">
        <v>1280.94</v>
      </c>
      <c r="G2670" s="80">
        <v>182.99</v>
      </c>
      <c r="H2670" s="80">
        <v>1280.94</v>
      </c>
      <c r="I2670" s="80" t="s">
        <v>28</v>
      </c>
      <c r="J2670" s="80" t="s">
        <v>28</v>
      </c>
      <c r="K2670" s="80">
        <v>182.99</v>
      </c>
      <c r="L2670" s="73">
        <f t="shared" si="537"/>
        <v>118.7</v>
      </c>
      <c r="M2670" s="73">
        <f t="shared" si="538"/>
        <v>182.99</v>
      </c>
      <c r="N2670" s="72" t="str">
        <f t="shared" si="539"/>
        <v>0147</v>
      </c>
      <c r="O2670" s="74">
        <f t="shared" si="540"/>
        <v>0</v>
      </c>
      <c r="P2670" s="72">
        <f t="shared" si="541"/>
        <v>0</v>
      </c>
      <c r="Q2670" s="74">
        <f t="shared" si="542"/>
        <v>7</v>
      </c>
      <c r="R2670" s="72" t="str">
        <f t="shared" si="543"/>
        <v/>
      </c>
      <c r="S2670" s="72" t="str">
        <f t="shared" si="544"/>
        <v/>
      </c>
      <c r="AT2670" s="20">
        <f t="shared" si="545"/>
        <v>-10683</v>
      </c>
    </row>
    <row r="2671" spans="1:46" ht="33.75">
      <c r="A2671" s="54">
        <v>8016</v>
      </c>
      <c r="B2671" s="54" t="s">
        <v>456</v>
      </c>
      <c r="C2671" s="58" t="s">
        <v>2457</v>
      </c>
      <c r="D2671" s="79">
        <v>7</v>
      </c>
      <c r="E2671" s="79">
        <v>7</v>
      </c>
      <c r="F2671" s="80">
        <v>1280.94</v>
      </c>
      <c r="G2671" s="80">
        <v>182.99</v>
      </c>
      <c r="H2671" s="80">
        <v>1280.94</v>
      </c>
      <c r="I2671" s="80" t="s">
        <v>28</v>
      </c>
      <c r="J2671" s="80" t="s">
        <v>28</v>
      </c>
      <c r="K2671" s="80">
        <v>182.99</v>
      </c>
      <c r="L2671" s="73">
        <f t="shared" si="537"/>
        <v>118.7</v>
      </c>
      <c r="M2671" s="73">
        <f t="shared" si="538"/>
        <v>182.99</v>
      </c>
      <c r="N2671" s="72" t="str">
        <f t="shared" si="539"/>
        <v>0147</v>
      </c>
      <c r="O2671" s="74">
        <f t="shared" si="540"/>
        <v>0</v>
      </c>
      <c r="P2671" s="72">
        <f t="shared" si="541"/>
        <v>0</v>
      </c>
      <c r="Q2671" s="74">
        <f t="shared" si="542"/>
        <v>7</v>
      </c>
      <c r="R2671" s="72" t="str">
        <f t="shared" si="543"/>
        <v/>
      </c>
      <c r="S2671" s="72" t="str">
        <f t="shared" si="544"/>
        <v/>
      </c>
      <c r="AT2671" s="20">
        <f t="shared" si="545"/>
        <v>-10683</v>
      </c>
    </row>
    <row r="2672" spans="1:46" ht="33.75">
      <c r="A2672" s="54">
        <v>8016</v>
      </c>
      <c r="B2672" s="54" t="s">
        <v>454</v>
      </c>
      <c r="C2672" s="58" t="s">
        <v>2457</v>
      </c>
      <c r="D2672" s="79">
        <v>7</v>
      </c>
      <c r="E2672" s="79">
        <v>7</v>
      </c>
      <c r="F2672" s="80">
        <v>1280.94</v>
      </c>
      <c r="G2672" s="80">
        <v>182.99</v>
      </c>
      <c r="H2672" s="80">
        <v>1280.94</v>
      </c>
      <c r="I2672" s="80" t="s">
        <v>28</v>
      </c>
      <c r="J2672" s="80" t="s">
        <v>28</v>
      </c>
      <c r="K2672" s="80">
        <v>182.99</v>
      </c>
      <c r="L2672" s="73">
        <f t="shared" si="537"/>
        <v>118.7</v>
      </c>
      <c r="M2672" s="73">
        <f t="shared" si="538"/>
        <v>182.99</v>
      </c>
      <c r="N2672" s="72" t="str">
        <f t="shared" si="539"/>
        <v>0147</v>
      </c>
      <c r="O2672" s="74">
        <f t="shared" si="540"/>
        <v>0</v>
      </c>
      <c r="P2672" s="72">
        <f t="shared" si="541"/>
        <v>0</v>
      </c>
      <c r="Q2672" s="74">
        <f t="shared" si="542"/>
        <v>7</v>
      </c>
      <c r="R2672" s="72" t="str">
        <f t="shared" si="543"/>
        <v/>
      </c>
      <c r="S2672" s="72" t="str">
        <f t="shared" si="544"/>
        <v/>
      </c>
      <c r="AT2672" s="20">
        <f t="shared" si="545"/>
        <v>-10683</v>
      </c>
    </row>
    <row r="2673" spans="1:46" ht="33.75">
      <c r="A2673" s="54">
        <v>8016</v>
      </c>
      <c r="B2673" s="54" t="s">
        <v>452</v>
      </c>
      <c r="C2673" s="58" t="s">
        <v>2457</v>
      </c>
      <c r="D2673" s="79">
        <v>7</v>
      </c>
      <c r="E2673" s="79">
        <v>7</v>
      </c>
      <c r="F2673" s="80">
        <v>1280.94</v>
      </c>
      <c r="G2673" s="80">
        <v>182.99</v>
      </c>
      <c r="H2673" s="80">
        <v>1280.94</v>
      </c>
      <c r="I2673" s="80" t="s">
        <v>28</v>
      </c>
      <c r="J2673" s="80" t="s">
        <v>28</v>
      </c>
      <c r="K2673" s="80">
        <v>182.99</v>
      </c>
      <c r="L2673" s="73">
        <f t="shared" si="537"/>
        <v>118.7</v>
      </c>
      <c r="M2673" s="73">
        <f t="shared" si="538"/>
        <v>182.99</v>
      </c>
      <c r="N2673" s="72" t="str">
        <f t="shared" si="539"/>
        <v>0147</v>
      </c>
      <c r="O2673" s="74">
        <f t="shared" si="540"/>
        <v>0</v>
      </c>
      <c r="P2673" s="72">
        <f t="shared" si="541"/>
        <v>0</v>
      </c>
      <c r="Q2673" s="74">
        <f t="shared" si="542"/>
        <v>7</v>
      </c>
      <c r="R2673" s="72" t="str">
        <f t="shared" si="543"/>
        <v/>
      </c>
      <c r="S2673" s="72" t="str">
        <f t="shared" si="544"/>
        <v/>
      </c>
      <c r="AT2673" s="20">
        <f t="shared" si="545"/>
        <v>-10683</v>
      </c>
    </row>
    <row r="2674" spans="1:46" ht="33.75">
      <c r="A2674" s="54">
        <v>8016</v>
      </c>
      <c r="B2674" s="54" t="s">
        <v>450</v>
      </c>
      <c r="C2674" s="58" t="s">
        <v>2457</v>
      </c>
      <c r="D2674" s="79">
        <v>7</v>
      </c>
      <c r="E2674" s="79">
        <v>7</v>
      </c>
      <c r="F2674" s="80">
        <v>1280.94</v>
      </c>
      <c r="G2674" s="80">
        <v>182.99</v>
      </c>
      <c r="H2674" s="80">
        <v>1280.94</v>
      </c>
      <c r="I2674" s="80" t="s">
        <v>28</v>
      </c>
      <c r="J2674" s="80" t="s">
        <v>28</v>
      </c>
      <c r="K2674" s="80">
        <v>182.99</v>
      </c>
      <c r="L2674" s="73">
        <f t="shared" si="537"/>
        <v>143.30000000000001</v>
      </c>
      <c r="M2674" s="73">
        <f t="shared" si="538"/>
        <v>182.99</v>
      </c>
      <c r="N2674" s="72" t="str">
        <f t="shared" si="539"/>
        <v>0147</v>
      </c>
      <c r="O2674" s="74">
        <f t="shared" si="540"/>
        <v>0</v>
      </c>
      <c r="P2674" s="72">
        <f t="shared" si="541"/>
        <v>0</v>
      </c>
      <c r="Q2674" s="74">
        <f t="shared" si="542"/>
        <v>7</v>
      </c>
      <c r="R2674" s="72" t="str">
        <f t="shared" si="543"/>
        <v/>
      </c>
      <c r="S2674" s="72" t="str">
        <f t="shared" si="544"/>
        <v/>
      </c>
      <c r="AT2674" s="20">
        <f t="shared" si="545"/>
        <v>-12897.000000000002</v>
      </c>
    </row>
    <row r="2675" spans="1:46" ht="33.75">
      <c r="A2675" s="54">
        <v>8016</v>
      </c>
      <c r="B2675" s="54" t="s">
        <v>448</v>
      </c>
      <c r="C2675" s="58" t="s">
        <v>2457</v>
      </c>
      <c r="D2675" s="79">
        <v>7</v>
      </c>
      <c r="E2675" s="79">
        <v>7</v>
      </c>
      <c r="F2675" s="80">
        <v>1280.94</v>
      </c>
      <c r="G2675" s="80">
        <v>182.99</v>
      </c>
      <c r="H2675" s="80">
        <v>1280.94</v>
      </c>
      <c r="I2675" s="80" t="s">
        <v>28</v>
      </c>
      <c r="J2675" s="80" t="s">
        <v>28</v>
      </c>
      <c r="K2675" s="80">
        <v>182.99</v>
      </c>
      <c r="L2675" s="73">
        <f t="shared" si="537"/>
        <v>143.30000000000001</v>
      </c>
      <c r="M2675" s="73">
        <f t="shared" si="538"/>
        <v>182.99</v>
      </c>
      <c r="N2675" s="72" t="str">
        <f t="shared" si="539"/>
        <v>0147</v>
      </c>
      <c r="O2675" s="74">
        <f t="shared" si="540"/>
        <v>0</v>
      </c>
      <c r="P2675" s="72">
        <f t="shared" si="541"/>
        <v>0</v>
      </c>
      <c r="Q2675" s="74">
        <f t="shared" si="542"/>
        <v>7</v>
      </c>
      <c r="R2675" s="72" t="str">
        <f t="shared" si="543"/>
        <v/>
      </c>
      <c r="S2675" s="72" t="str">
        <f t="shared" si="544"/>
        <v/>
      </c>
      <c r="AT2675" s="20">
        <f t="shared" si="545"/>
        <v>-12897.000000000002</v>
      </c>
    </row>
    <row r="2676" spans="1:46" ht="33.75">
      <c r="A2676" s="54">
        <v>8016</v>
      </c>
      <c r="B2676" s="54" t="s">
        <v>446</v>
      </c>
      <c r="C2676" s="58" t="s">
        <v>2457</v>
      </c>
      <c r="D2676" s="79">
        <v>7</v>
      </c>
      <c r="E2676" s="79">
        <v>7</v>
      </c>
      <c r="F2676" s="80">
        <v>1280.94</v>
      </c>
      <c r="G2676" s="80">
        <v>182.99</v>
      </c>
      <c r="H2676" s="80">
        <v>1280.94</v>
      </c>
      <c r="I2676" s="80" t="s">
        <v>28</v>
      </c>
      <c r="J2676" s="80" t="s">
        <v>28</v>
      </c>
      <c r="K2676" s="80">
        <v>182.99</v>
      </c>
      <c r="L2676" s="73">
        <f t="shared" si="537"/>
        <v>143.30000000000001</v>
      </c>
      <c r="M2676" s="73">
        <f t="shared" si="538"/>
        <v>182.99</v>
      </c>
      <c r="N2676" s="72" t="str">
        <f t="shared" si="539"/>
        <v>0147</v>
      </c>
      <c r="O2676" s="74">
        <f t="shared" si="540"/>
        <v>0</v>
      </c>
      <c r="P2676" s="72">
        <f t="shared" si="541"/>
        <v>0</v>
      </c>
      <c r="Q2676" s="74">
        <f t="shared" si="542"/>
        <v>7</v>
      </c>
      <c r="R2676" s="72" t="str">
        <f t="shared" si="543"/>
        <v/>
      </c>
      <c r="S2676" s="72" t="str">
        <f t="shared" si="544"/>
        <v/>
      </c>
      <c r="AT2676" s="20">
        <f t="shared" si="545"/>
        <v>-12897.000000000002</v>
      </c>
    </row>
    <row r="2677" spans="1:46" ht="33.75">
      <c r="A2677" s="54">
        <v>8016</v>
      </c>
      <c r="B2677" s="54" t="s">
        <v>444</v>
      </c>
      <c r="C2677" s="58" t="s">
        <v>2457</v>
      </c>
      <c r="D2677" s="79">
        <v>7</v>
      </c>
      <c r="E2677" s="79">
        <v>7</v>
      </c>
      <c r="F2677" s="80">
        <v>1280.94</v>
      </c>
      <c r="G2677" s="80">
        <v>182.99</v>
      </c>
      <c r="H2677" s="80">
        <v>1280.94</v>
      </c>
      <c r="I2677" s="80" t="s">
        <v>28</v>
      </c>
      <c r="J2677" s="80" t="s">
        <v>28</v>
      </c>
      <c r="K2677" s="80">
        <v>182.99</v>
      </c>
      <c r="L2677" s="73">
        <f t="shared" si="537"/>
        <v>143.30000000000001</v>
      </c>
      <c r="M2677" s="73">
        <f t="shared" si="538"/>
        <v>182.99</v>
      </c>
      <c r="N2677" s="72" t="str">
        <f t="shared" si="539"/>
        <v>0147</v>
      </c>
      <c r="O2677" s="74">
        <f t="shared" si="540"/>
        <v>0</v>
      </c>
      <c r="P2677" s="72">
        <f t="shared" si="541"/>
        <v>0</v>
      </c>
      <c r="Q2677" s="74">
        <f t="shared" si="542"/>
        <v>7</v>
      </c>
      <c r="R2677" s="72" t="str">
        <f t="shared" si="543"/>
        <v/>
      </c>
      <c r="S2677" s="72" t="str">
        <f t="shared" si="544"/>
        <v/>
      </c>
      <c r="AT2677" s="20">
        <f t="shared" si="545"/>
        <v>-12897.000000000002</v>
      </c>
    </row>
    <row r="2678" spans="1:46" ht="33.75">
      <c r="A2678" s="54">
        <v>8016</v>
      </c>
      <c r="B2678" s="54" t="s">
        <v>442</v>
      </c>
      <c r="C2678" s="58" t="s">
        <v>2457</v>
      </c>
      <c r="D2678" s="79">
        <v>7</v>
      </c>
      <c r="E2678" s="79">
        <v>7</v>
      </c>
      <c r="F2678" s="80">
        <v>1280.94</v>
      </c>
      <c r="G2678" s="80">
        <v>182.99</v>
      </c>
      <c r="H2678" s="80">
        <v>1280.94</v>
      </c>
      <c r="I2678" s="80" t="s">
        <v>28</v>
      </c>
      <c r="J2678" s="80" t="s">
        <v>28</v>
      </c>
      <c r="K2678" s="80">
        <v>182.99</v>
      </c>
      <c r="L2678" s="73">
        <f t="shared" si="537"/>
        <v>143.30000000000001</v>
      </c>
      <c r="M2678" s="73">
        <f t="shared" si="538"/>
        <v>182.99</v>
      </c>
      <c r="N2678" s="72" t="str">
        <f t="shared" si="539"/>
        <v>0147</v>
      </c>
      <c r="O2678" s="74">
        <f t="shared" si="540"/>
        <v>0</v>
      </c>
      <c r="P2678" s="72">
        <f t="shared" si="541"/>
        <v>0</v>
      </c>
      <c r="Q2678" s="74">
        <f t="shared" si="542"/>
        <v>7</v>
      </c>
      <c r="R2678" s="72" t="str">
        <f t="shared" si="543"/>
        <v/>
      </c>
      <c r="S2678" s="72" t="str">
        <f t="shared" si="544"/>
        <v/>
      </c>
      <c r="AT2678" s="20">
        <f t="shared" si="545"/>
        <v>-12897.000000000002</v>
      </c>
    </row>
    <row r="2679" spans="1:46" ht="33.75">
      <c r="A2679" s="54">
        <v>8016</v>
      </c>
      <c r="B2679" s="54" t="s">
        <v>440</v>
      </c>
      <c r="C2679" s="58" t="s">
        <v>2457</v>
      </c>
      <c r="D2679" s="79">
        <v>7</v>
      </c>
      <c r="E2679" s="79">
        <v>7</v>
      </c>
      <c r="F2679" s="80">
        <v>1280.94</v>
      </c>
      <c r="G2679" s="80">
        <v>182.99</v>
      </c>
      <c r="H2679" s="80">
        <v>1280.94</v>
      </c>
      <c r="I2679" s="80" t="s">
        <v>28</v>
      </c>
      <c r="J2679" s="80" t="s">
        <v>28</v>
      </c>
      <c r="K2679" s="80">
        <v>182.99</v>
      </c>
      <c r="L2679" s="73">
        <f t="shared" si="537"/>
        <v>143.30000000000001</v>
      </c>
      <c r="M2679" s="73">
        <f t="shared" si="538"/>
        <v>182.99</v>
      </c>
      <c r="N2679" s="72" t="str">
        <f t="shared" si="539"/>
        <v>0147</v>
      </c>
      <c r="O2679" s="74">
        <f t="shared" si="540"/>
        <v>0</v>
      </c>
      <c r="P2679" s="72">
        <f t="shared" si="541"/>
        <v>0</v>
      </c>
      <c r="Q2679" s="74">
        <f t="shared" si="542"/>
        <v>7</v>
      </c>
      <c r="R2679" s="72" t="str">
        <f t="shared" si="543"/>
        <v/>
      </c>
      <c r="S2679" s="72" t="str">
        <f t="shared" si="544"/>
        <v/>
      </c>
      <c r="AT2679" s="20">
        <f t="shared" si="545"/>
        <v>-12897.000000000002</v>
      </c>
    </row>
    <row r="2680" spans="1:46" ht="33.75">
      <c r="A2680" s="54">
        <v>8017</v>
      </c>
      <c r="B2680" s="54" t="s">
        <v>516</v>
      </c>
      <c r="C2680" s="58" t="s">
        <v>2458</v>
      </c>
      <c r="D2680" s="79">
        <v>7</v>
      </c>
      <c r="E2680" s="79">
        <v>7</v>
      </c>
      <c r="F2680" s="80">
        <v>1022.99</v>
      </c>
      <c r="G2680" s="80">
        <v>146.13999999999999</v>
      </c>
      <c r="H2680" s="80">
        <v>1022.99</v>
      </c>
      <c r="I2680" s="80" t="s">
        <v>28</v>
      </c>
      <c r="J2680" s="80" t="s">
        <v>28</v>
      </c>
      <c r="K2680" s="80">
        <v>146.13999999999999</v>
      </c>
      <c r="L2680" s="73">
        <f t="shared" si="537"/>
        <v>97.69</v>
      </c>
      <c r="M2680" s="73">
        <f t="shared" si="538"/>
        <v>146.13999999999999</v>
      </c>
      <c r="N2680" s="72" t="str">
        <f t="shared" si="539"/>
        <v>0148</v>
      </c>
      <c r="O2680" s="74">
        <f t="shared" si="540"/>
        <v>0</v>
      </c>
      <c r="P2680" s="72">
        <f t="shared" si="541"/>
        <v>0</v>
      </c>
      <c r="Q2680" s="74">
        <f t="shared" si="542"/>
        <v>7</v>
      </c>
      <c r="R2680" s="72" t="str">
        <f t="shared" si="543"/>
        <v/>
      </c>
      <c r="S2680" s="72" t="str">
        <f t="shared" si="544"/>
        <v/>
      </c>
      <c r="AT2680" s="20">
        <f t="shared" si="545"/>
        <v>-8792.1</v>
      </c>
    </row>
    <row r="2681" spans="1:46" ht="33.75">
      <c r="A2681" s="54">
        <v>8017</v>
      </c>
      <c r="B2681" s="54" t="s">
        <v>514</v>
      </c>
      <c r="C2681" s="58" t="s">
        <v>2458</v>
      </c>
      <c r="D2681" s="79">
        <v>7</v>
      </c>
      <c r="E2681" s="79">
        <v>7</v>
      </c>
      <c r="F2681" s="80">
        <v>1022.99</v>
      </c>
      <c r="G2681" s="80">
        <v>146.13999999999999</v>
      </c>
      <c r="H2681" s="80">
        <v>1022.99</v>
      </c>
      <c r="I2681" s="80" t="s">
        <v>28</v>
      </c>
      <c r="J2681" s="80" t="s">
        <v>28</v>
      </c>
      <c r="K2681" s="80">
        <v>146.13999999999999</v>
      </c>
      <c r="L2681" s="73">
        <f t="shared" si="537"/>
        <v>97.69</v>
      </c>
      <c r="M2681" s="73">
        <f t="shared" si="538"/>
        <v>146.13999999999999</v>
      </c>
      <c r="N2681" s="72" t="str">
        <f t="shared" si="539"/>
        <v>0148</v>
      </c>
      <c r="O2681" s="74">
        <f t="shared" si="540"/>
        <v>0</v>
      </c>
      <c r="P2681" s="72">
        <f t="shared" si="541"/>
        <v>0</v>
      </c>
      <c r="Q2681" s="74">
        <f t="shared" si="542"/>
        <v>7</v>
      </c>
      <c r="R2681" s="72" t="str">
        <f t="shared" si="543"/>
        <v/>
      </c>
      <c r="S2681" s="72" t="str">
        <f t="shared" si="544"/>
        <v/>
      </c>
      <c r="AT2681" s="20">
        <f t="shared" si="545"/>
        <v>-8792.1</v>
      </c>
    </row>
    <row r="2682" spans="1:46" ht="33.75">
      <c r="A2682" s="54">
        <v>8017</v>
      </c>
      <c r="B2682" s="54" t="s">
        <v>512</v>
      </c>
      <c r="C2682" s="58" t="s">
        <v>2458</v>
      </c>
      <c r="D2682" s="79">
        <v>7</v>
      </c>
      <c r="E2682" s="79">
        <v>7</v>
      </c>
      <c r="F2682" s="80">
        <v>1022.99</v>
      </c>
      <c r="G2682" s="80">
        <v>146.13999999999999</v>
      </c>
      <c r="H2682" s="80">
        <v>1022.99</v>
      </c>
      <c r="I2682" s="80" t="s">
        <v>28</v>
      </c>
      <c r="J2682" s="80" t="s">
        <v>28</v>
      </c>
      <c r="K2682" s="80">
        <v>146.13999999999999</v>
      </c>
      <c r="L2682" s="73">
        <f t="shared" si="537"/>
        <v>97.69</v>
      </c>
      <c r="M2682" s="73">
        <f t="shared" si="538"/>
        <v>146.13999999999999</v>
      </c>
      <c r="N2682" s="72" t="str">
        <f t="shared" si="539"/>
        <v>0148</v>
      </c>
      <c r="O2682" s="74">
        <f t="shared" si="540"/>
        <v>0</v>
      </c>
      <c r="P2682" s="72">
        <f t="shared" si="541"/>
        <v>0</v>
      </c>
      <c r="Q2682" s="74">
        <f t="shared" si="542"/>
        <v>7</v>
      </c>
      <c r="R2682" s="72" t="str">
        <f t="shared" si="543"/>
        <v/>
      </c>
      <c r="S2682" s="72" t="str">
        <f t="shared" si="544"/>
        <v/>
      </c>
      <c r="AT2682" s="20">
        <f t="shared" si="545"/>
        <v>-8792.1</v>
      </c>
    </row>
    <row r="2683" spans="1:46" ht="33.75">
      <c r="A2683" s="54">
        <v>8017</v>
      </c>
      <c r="B2683" s="54" t="s">
        <v>510</v>
      </c>
      <c r="C2683" s="58" t="s">
        <v>2458</v>
      </c>
      <c r="D2683" s="79">
        <v>7</v>
      </c>
      <c r="E2683" s="79">
        <v>7</v>
      </c>
      <c r="F2683" s="80">
        <v>1022.99</v>
      </c>
      <c r="G2683" s="80">
        <v>146.13999999999999</v>
      </c>
      <c r="H2683" s="80">
        <v>1022.99</v>
      </c>
      <c r="I2683" s="80" t="s">
        <v>28</v>
      </c>
      <c r="J2683" s="80" t="s">
        <v>28</v>
      </c>
      <c r="K2683" s="80">
        <v>146.13999999999999</v>
      </c>
      <c r="L2683" s="73">
        <f t="shared" si="537"/>
        <v>97.69</v>
      </c>
      <c r="M2683" s="73">
        <f t="shared" si="538"/>
        <v>146.13999999999999</v>
      </c>
      <c r="N2683" s="72" t="str">
        <f t="shared" si="539"/>
        <v>0148</v>
      </c>
      <c r="O2683" s="74">
        <f t="shared" si="540"/>
        <v>0</v>
      </c>
      <c r="P2683" s="72">
        <f t="shared" si="541"/>
        <v>0</v>
      </c>
      <c r="Q2683" s="74">
        <f t="shared" si="542"/>
        <v>7</v>
      </c>
      <c r="R2683" s="72" t="str">
        <f t="shared" si="543"/>
        <v/>
      </c>
      <c r="S2683" s="72" t="str">
        <f t="shared" si="544"/>
        <v/>
      </c>
      <c r="AT2683" s="20">
        <f t="shared" si="545"/>
        <v>-8792.1</v>
      </c>
    </row>
    <row r="2684" spans="1:46" ht="33.75">
      <c r="A2684" s="54">
        <v>8017</v>
      </c>
      <c r="B2684" s="54" t="s">
        <v>508</v>
      </c>
      <c r="C2684" s="58" t="s">
        <v>2458</v>
      </c>
      <c r="D2684" s="79">
        <v>7</v>
      </c>
      <c r="E2684" s="79">
        <v>7</v>
      </c>
      <c r="F2684" s="80">
        <v>1022.99</v>
      </c>
      <c r="G2684" s="80">
        <v>146.13999999999999</v>
      </c>
      <c r="H2684" s="80">
        <v>1022.99</v>
      </c>
      <c r="I2684" s="80" t="s">
        <v>28</v>
      </c>
      <c r="J2684" s="80" t="s">
        <v>28</v>
      </c>
      <c r="K2684" s="80">
        <v>146.13999999999999</v>
      </c>
      <c r="L2684" s="73">
        <f t="shared" si="537"/>
        <v>97.69</v>
      </c>
      <c r="M2684" s="73">
        <f t="shared" si="538"/>
        <v>146.13999999999999</v>
      </c>
      <c r="N2684" s="72" t="str">
        <f t="shared" si="539"/>
        <v>0148</v>
      </c>
      <c r="O2684" s="74">
        <f t="shared" si="540"/>
        <v>0</v>
      </c>
      <c r="P2684" s="72">
        <f t="shared" si="541"/>
        <v>0</v>
      </c>
      <c r="Q2684" s="74">
        <f t="shared" si="542"/>
        <v>7</v>
      </c>
      <c r="R2684" s="72" t="str">
        <f t="shared" si="543"/>
        <v/>
      </c>
      <c r="S2684" s="72" t="str">
        <f t="shared" si="544"/>
        <v/>
      </c>
      <c r="AT2684" s="20">
        <f t="shared" si="545"/>
        <v>-8792.1</v>
      </c>
    </row>
    <row r="2685" spans="1:46" ht="33.75">
      <c r="A2685" s="54">
        <v>8017</v>
      </c>
      <c r="B2685" s="54" t="s">
        <v>506</v>
      </c>
      <c r="C2685" s="58" t="s">
        <v>2458</v>
      </c>
      <c r="D2685" s="79">
        <v>7</v>
      </c>
      <c r="E2685" s="79">
        <v>7</v>
      </c>
      <c r="F2685" s="80">
        <v>1022.99</v>
      </c>
      <c r="G2685" s="80">
        <v>146.13999999999999</v>
      </c>
      <c r="H2685" s="80">
        <v>1022.99</v>
      </c>
      <c r="I2685" s="80" t="s">
        <v>28</v>
      </c>
      <c r="J2685" s="80" t="s">
        <v>28</v>
      </c>
      <c r="K2685" s="80">
        <v>146.13999999999999</v>
      </c>
      <c r="L2685" s="73">
        <f t="shared" si="537"/>
        <v>97.69</v>
      </c>
      <c r="M2685" s="73">
        <f t="shared" si="538"/>
        <v>146.13999999999999</v>
      </c>
      <c r="N2685" s="72" t="str">
        <f t="shared" si="539"/>
        <v>0148</v>
      </c>
      <c r="O2685" s="74">
        <f t="shared" si="540"/>
        <v>0</v>
      </c>
      <c r="P2685" s="72">
        <f t="shared" si="541"/>
        <v>0</v>
      </c>
      <c r="Q2685" s="74">
        <f t="shared" si="542"/>
        <v>7</v>
      </c>
      <c r="R2685" s="72" t="str">
        <f t="shared" si="543"/>
        <v/>
      </c>
      <c r="S2685" s="72" t="str">
        <f t="shared" si="544"/>
        <v/>
      </c>
      <c r="AT2685" s="20">
        <f t="shared" si="545"/>
        <v>-8792.1</v>
      </c>
    </row>
    <row r="2686" spans="1:46" ht="33.75">
      <c r="A2686" s="54">
        <v>8017</v>
      </c>
      <c r="B2686" s="54" t="s">
        <v>504</v>
      </c>
      <c r="C2686" s="58" t="s">
        <v>2458</v>
      </c>
      <c r="D2686" s="79">
        <v>7</v>
      </c>
      <c r="E2686" s="79">
        <v>7</v>
      </c>
      <c r="F2686" s="80">
        <v>1022.99</v>
      </c>
      <c r="G2686" s="80">
        <v>146.13999999999999</v>
      </c>
      <c r="H2686" s="80">
        <v>1022.99</v>
      </c>
      <c r="I2686" s="80" t="s">
        <v>28</v>
      </c>
      <c r="J2686" s="80" t="s">
        <v>28</v>
      </c>
      <c r="K2686" s="80">
        <v>146.13999999999999</v>
      </c>
      <c r="L2686" s="73">
        <f t="shared" si="537"/>
        <v>113.08</v>
      </c>
      <c r="M2686" s="73">
        <f t="shared" si="538"/>
        <v>146.13999999999999</v>
      </c>
      <c r="N2686" s="72" t="str">
        <f t="shared" si="539"/>
        <v>0148</v>
      </c>
      <c r="O2686" s="74">
        <f t="shared" si="540"/>
        <v>0</v>
      </c>
      <c r="P2686" s="72">
        <f t="shared" si="541"/>
        <v>0</v>
      </c>
      <c r="Q2686" s="74">
        <f t="shared" si="542"/>
        <v>7</v>
      </c>
      <c r="R2686" s="72" t="str">
        <f t="shared" si="543"/>
        <v/>
      </c>
      <c r="S2686" s="72" t="str">
        <f t="shared" si="544"/>
        <v/>
      </c>
      <c r="AT2686" s="20">
        <f t="shared" si="545"/>
        <v>-10177.200000000001</v>
      </c>
    </row>
    <row r="2687" spans="1:46" ht="33.75">
      <c r="A2687" s="54">
        <v>8017</v>
      </c>
      <c r="B2687" s="54" t="s">
        <v>502</v>
      </c>
      <c r="C2687" s="58" t="s">
        <v>2458</v>
      </c>
      <c r="D2687" s="79">
        <v>7</v>
      </c>
      <c r="E2687" s="79">
        <v>7</v>
      </c>
      <c r="F2687" s="80">
        <v>1022.99</v>
      </c>
      <c r="G2687" s="80">
        <v>146.13999999999999</v>
      </c>
      <c r="H2687" s="80">
        <v>1022.99</v>
      </c>
      <c r="I2687" s="80" t="s">
        <v>28</v>
      </c>
      <c r="J2687" s="80" t="s">
        <v>28</v>
      </c>
      <c r="K2687" s="80">
        <v>146.13999999999999</v>
      </c>
      <c r="L2687" s="73">
        <f t="shared" si="537"/>
        <v>113.08</v>
      </c>
      <c r="M2687" s="73">
        <f t="shared" si="538"/>
        <v>146.13999999999999</v>
      </c>
      <c r="N2687" s="72" t="str">
        <f t="shared" si="539"/>
        <v>0148</v>
      </c>
      <c r="O2687" s="74">
        <f t="shared" si="540"/>
        <v>0</v>
      </c>
      <c r="P2687" s="72">
        <f t="shared" si="541"/>
        <v>0</v>
      </c>
      <c r="Q2687" s="74">
        <f t="shared" si="542"/>
        <v>7</v>
      </c>
      <c r="R2687" s="72" t="str">
        <f t="shared" si="543"/>
        <v/>
      </c>
      <c r="S2687" s="72" t="str">
        <f t="shared" si="544"/>
        <v/>
      </c>
      <c r="AT2687" s="20">
        <f t="shared" si="545"/>
        <v>-10177.200000000001</v>
      </c>
    </row>
    <row r="2688" spans="1:46" ht="33.75">
      <c r="A2688" s="54">
        <v>8017</v>
      </c>
      <c r="B2688" s="54" t="s">
        <v>500</v>
      </c>
      <c r="C2688" s="58" t="s">
        <v>2458</v>
      </c>
      <c r="D2688" s="79">
        <v>7</v>
      </c>
      <c r="E2688" s="79">
        <v>7</v>
      </c>
      <c r="F2688" s="80">
        <v>1022.99</v>
      </c>
      <c r="G2688" s="80">
        <v>146.13999999999999</v>
      </c>
      <c r="H2688" s="80">
        <v>1022.99</v>
      </c>
      <c r="I2688" s="80" t="s">
        <v>28</v>
      </c>
      <c r="J2688" s="80" t="s">
        <v>28</v>
      </c>
      <c r="K2688" s="80">
        <v>146.13999999999999</v>
      </c>
      <c r="L2688" s="73">
        <f t="shared" si="537"/>
        <v>113.08</v>
      </c>
      <c r="M2688" s="73">
        <f t="shared" si="538"/>
        <v>146.13999999999999</v>
      </c>
      <c r="N2688" s="72" t="str">
        <f t="shared" si="539"/>
        <v>0148</v>
      </c>
      <c r="O2688" s="74">
        <f t="shared" si="540"/>
        <v>0</v>
      </c>
      <c r="P2688" s="72">
        <f t="shared" si="541"/>
        <v>0</v>
      </c>
      <c r="Q2688" s="74">
        <f t="shared" si="542"/>
        <v>7</v>
      </c>
      <c r="R2688" s="72" t="str">
        <f t="shared" si="543"/>
        <v/>
      </c>
      <c r="S2688" s="72" t="str">
        <f t="shared" si="544"/>
        <v/>
      </c>
      <c r="AT2688" s="20">
        <f t="shared" si="545"/>
        <v>-10177.200000000001</v>
      </c>
    </row>
    <row r="2689" spans="1:46" ht="33.75">
      <c r="A2689" s="54">
        <v>8017</v>
      </c>
      <c r="B2689" s="54" t="s">
        <v>498</v>
      </c>
      <c r="C2689" s="58" t="s">
        <v>2458</v>
      </c>
      <c r="D2689" s="79">
        <v>7</v>
      </c>
      <c r="E2689" s="79">
        <v>7</v>
      </c>
      <c r="F2689" s="80">
        <v>1022.99</v>
      </c>
      <c r="G2689" s="80">
        <v>146.13999999999999</v>
      </c>
      <c r="H2689" s="80">
        <v>1022.99</v>
      </c>
      <c r="I2689" s="80" t="s">
        <v>28</v>
      </c>
      <c r="J2689" s="80" t="s">
        <v>28</v>
      </c>
      <c r="K2689" s="80">
        <v>146.13999999999999</v>
      </c>
      <c r="L2689" s="73">
        <f t="shared" si="537"/>
        <v>113.08</v>
      </c>
      <c r="M2689" s="73">
        <f t="shared" si="538"/>
        <v>146.13999999999999</v>
      </c>
      <c r="N2689" s="72" t="str">
        <f t="shared" si="539"/>
        <v>0148</v>
      </c>
      <c r="O2689" s="74">
        <f t="shared" si="540"/>
        <v>0</v>
      </c>
      <c r="P2689" s="72">
        <f t="shared" si="541"/>
        <v>0</v>
      </c>
      <c r="Q2689" s="74">
        <f t="shared" si="542"/>
        <v>7</v>
      </c>
      <c r="R2689" s="72" t="str">
        <f t="shared" si="543"/>
        <v/>
      </c>
      <c r="S2689" s="72" t="str">
        <f t="shared" si="544"/>
        <v/>
      </c>
      <c r="AT2689" s="20">
        <f t="shared" si="545"/>
        <v>-10177.200000000001</v>
      </c>
    </row>
    <row r="2690" spans="1:46" ht="33.75">
      <c r="A2690" s="54">
        <v>8017</v>
      </c>
      <c r="B2690" s="54" t="s">
        <v>496</v>
      </c>
      <c r="C2690" s="58" t="s">
        <v>2458</v>
      </c>
      <c r="D2690" s="79">
        <v>7</v>
      </c>
      <c r="E2690" s="79">
        <v>7</v>
      </c>
      <c r="F2690" s="80">
        <v>1022.99</v>
      </c>
      <c r="G2690" s="80">
        <v>146.13999999999999</v>
      </c>
      <c r="H2690" s="80">
        <v>1022.99</v>
      </c>
      <c r="I2690" s="80" t="s">
        <v>28</v>
      </c>
      <c r="J2690" s="80" t="s">
        <v>28</v>
      </c>
      <c r="K2690" s="80">
        <v>146.13999999999999</v>
      </c>
      <c r="L2690" s="73">
        <f t="shared" si="537"/>
        <v>113.08</v>
      </c>
      <c r="M2690" s="73">
        <f t="shared" si="538"/>
        <v>146.13999999999999</v>
      </c>
      <c r="N2690" s="72" t="str">
        <f t="shared" si="539"/>
        <v>0148</v>
      </c>
      <c r="O2690" s="74">
        <f t="shared" si="540"/>
        <v>0</v>
      </c>
      <c r="P2690" s="72">
        <f t="shared" si="541"/>
        <v>0</v>
      </c>
      <c r="Q2690" s="74">
        <f t="shared" si="542"/>
        <v>7</v>
      </c>
      <c r="R2690" s="72" t="str">
        <f t="shared" si="543"/>
        <v/>
      </c>
      <c r="S2690" s="72" t="str">
        <f t="shared" si="544"/>
        <v/>
      </c>
      <c r="AT2690" s="20">
        <f t="shared" si="545"/>
        <v>-10177.200000000001</v>
      </c>
    </row>
    <row r="2691" spans="1:46" ht="33.75">
      <c r="A2691" s="54">
        <v>8017</v>
      </c>
      <c r="B2691" s="54" t="s">
        <v>494</v>
      </c>
      <c r="C2691" s="58" t="s">
        <v>2458</v>
      </c>
      <c r="D2691" s="79">
        <v>7</v>
      </c>
      <c r="E2691" s="79">
        <v>7</v>
      </c>
      <c r="F2691" s="80">
        <v>1022.99</v>
      </c>
      <c r="G2691" s="80">
        <v>146.13999999999999</v>
      </c>
      <c r="H2691" s="80">
        <v>1022.99</v>
      </c>
      <c r="I2691" s="80" t="s">
        <v>28</v>
      </c>
      <c r="J2691" s="80" t="s">
        <v>28</v>
      </c>
      <c r="K2691" s="80">
        <v>146.13999999999999</v>
      </c>
      <c r="L2691" s="73">
        <f t="shared" si="537"/>
        <v>113.08</v>
      </c>
      <c r="M2691" s="73">
        <f t="shared" si="538"/>
        <v>146.13999999999999</v>
      </c>
      <c r="N2691" s="72" t="str">
        <f t="shared" si="539"/>
        <v>0148</v>
      </c>
      <c r="O2691" s="74">
        <f t="shared" si="540"/>
        <v>0</v>
      </c>
      <c r="P2691" s="72">
        <f t="shared" si="541"/>
        <v>0</v>
      </c>
      <c r="Q2691" s="74">
        <f t="shared" si="542"/>
        <v>7</v>
      </c>
      <c r="R2691" s="72" t="str">
        <f t="shared" si="543"/>
        <v/>
      </c>
      <c r="S2691" s="72" t="str">
        <f t="shared" si="544"/>
        <v/>
      </c>
      <c r="AT2691" s="20">
        <f t="shared" si="545"/>
        <v>-10177.200000000001</v>
      </c>
    </row>
    <row r="2692" spans="1:46" ht="33.75">
      <c r="A2692" s="54">
        <v>8017</v>
      </c>
      <c r="B2692" s="54" t="s">
        <v>492</v>
      </c>
      <c r="C2692" s="58" t="s">
        <v>2458</v>
      </c>
      <c r="D2692" s="79">
        <v>7</v>
      </c>
      <c r="E2692" s="79">
        <v>7</v>
      </c>
      <c r="F2692" s="80">
        <v>1022.99</v>
      </c>
      <c r="G2692" s="80">
        <v>146.13999999999999</v>
      </c>
      <c r="H2692" s="80">
        <v>1022.99</v>
      </c>
      <c r="I2692" s="80" t="s">
        <v>28</v>
      </c>
      <c r="J2692" s="80" t="s">
        <v>28</v>
      </c>
      <c r="K2692" s="80">
        <v>146.13999999999999</v>
      </c>
      <c r="L2692" s="73">
        <f t="shared" ref="L2692:L2755" si="546">IFERROR(VLOOKUP(B2692,$B$1326:$K$2467,6,0),"")</f>
        <v>129.19</v>
      </c>
      <c r="M2692" s="73">
        <f t="shared" ref="M2692:M2755" si="547">IFERROR(VLOOKUP($B2692,$B$2468:$K$3603,6,0),"")</f>
        <v>146.13999999999999</v>
      </c>
      <c r="N2692" s="72" t="str">
        <f t="shared" ref="N2692:N2755" si="548">LEFT(B2692,4)</f>
        <v>0148</v>
      </c>
      <c r="O2692" s="74">
        <f t="shared" ref="O2692:O2755" si="549">E2692-D2692</f>
        <v>0</v>
      </c>
      <c r="P2692" s="72">
        <f t="shared" ref="P2692:P2755" si="550">IF(O2692=20,1,0)</f>
        <v>0</v>
      </c>
      <c r="Q2692" s="74">
        <f t="shared" ref="Q2692:Q2755" si="551">D2692</f>
        <v>7</v>
      </c>
      <c r="R2692" s="72" t="str">
        <f t="shared" ref="R2692:R2755" si="552">IF(P2692=1,Q2692+7,"")</f>
        <v/>
      </c>
      <c r="S2692" s="72" t="str">
        <f t="shared" ref="S2692:S2755" si="553">IF(P2692=1,Q2692+14,"")</f>
        <v/>
      </c>
      <c r="AT2692" s="20">
        <f t="shared" si="545"/>
        <v>-11627.1</v>
      </c>
    </row>
    <row r="2693" spans="1:46" ht="33.75">
      <c r="A2693" s="54">
        <v>8017</v>
      </c>
      <c r="B2693" s="54" t="s">
        <v>490</v>
      </c>
      <c r="C2693" s="58" t="s">
        <v>2458</v>
      </c>
      <c r="D2693" s="79">
        <v>7</v>
      </c>
      <c r="E2693" s="79">
        <v>7</v>
      </c>
      <c r="F2693" s="80">
        <v>1022.99</v>
      </c>
      <c r="G2693" s="80">
        <v>146.13999999999999</v>
      </c>
      <c r="H2693" s="80">
        <v>1022.99</v>
      </c>
      <c r="I2693" s="80" t="s">
        <v>28</v>
      </c>
      <c r="J2693" s="80" t="s">
        <v>28</v>
      </c>
      <c r="K2693" s="80">
        <v>146.13999999999999</v>
      </c>
      <c r="L2693" s="73">
        <f t="shared" si="546"/>
        <v>129.19</v>
      </c>
      <c r="M2693" s="73">
        <f t="shared" si="547"/>
        <v>146.13999999999999</v>
      </c>
      <c r="N2693" s="72" t="str">
        <f t="shared" si="548"/>
        <v>0148</v>
      </c>
      <c r="O2693" s="74">
        <f t="shared" si="549"/>
        <v>0</v>
      </c>
      <c r="P2693" s="72">
        <f t="shared" si="550"/>
        <v>0</v>
      </c>
      <c r="Q2693" s="74">
        <f t="shared" si="551"/>
        <v>7</v>
      </c>
      <c r="R2693" s="72" t="str">
        <f t="shared" si="552"/>
        <v/>
      </c>
      <c r="S2693" s="72" t="str">
        <f t="shared" si="553"/>
        <v/>
      </c>
      <c r="AT2693" s="20">
        <f t="shared" si="545"/>
        <v>-11627.1</v>
      </c>
    </row>
    <row r="2694" spans="1:46" ht="33.75">
      <c r="A2694" s="54">
        <v>8017</v>
      </c>
      <c r="B2694" s="54" t="s">
        <v>488</v>
      </c>
      <c r="C2694" s="58" t="s">
        <v>2458</v>
      </c>
      <c r="D2694" s="79">
        <v>7</v>
      </c>
      <c r="E2694" s="79">
        <v>7</v>
      </c>
      <c r="F2694" s="80">
        <v>1022.99</v>
      </c>
      <c r="G2694" s="80">
        <v>146.13999999999999</v>
      </c>
      <c r="H2694" s="80">
        <v>1022.99</v>
      </c>
      <c r="I2694" s="80" t="s">
        <v>28</v>
      </c>
      <c r="J2694" s="80" t="s">
        <v>28</v>
      </c>
      <c r="K2694" s="80">
        <v>146.13999999999999</v>
      </c>
      <c r="L2694" s="73">
        <f t="shared" si="546"/>
        <v>129.19</v>
      </c>
      <c r="M2694" s="73">
        <f t="shared" si="547"/>
        <v>146.13999999999999</v>
      </c>
      <c r="N2694" s="72" t="str">
        <f t="shared" si="548"/>
        <v>0148</v>
      </c>
      <c r="O2694" s="74">
        <f t="shared" si="549"/>
        <v>0</v>
      </c>
      <c r="P2694" s="72">
        <f t="shared" si="550"/>
        <v>0</v>
      </c>
      <c r="Q2694" s="74">
        <f t="shared" si="551"/>
        <v>7</v>
      </c>
      <c r="R2694" s="72" t="str">
        <f t="shared" si="552"/>
        <v/>
      </c>
      <c r="S2694" s="72" t="str">
        <f t="shared" si="553"/>
        <v/>
      </c>
      <c r="AT2694" s="20">
        <f t="shared" si="545"/>
        <v>-11627.1</v>
      </c>
    </row>
    <row r="2695" spans="1:46" ht="33.75">
      <c r="A2695" s="54">
        <v>8017</v>
      </c>
      <c r="B2695" s="54" t="s">
        <v>486</v>
      </c>
      <c r="C2695" s="58" t="s">
        <v>2458</v>
      </c>
      <c r="D2695" s="79">
        <v>7</v>
      </c>
      <c r="E2695" s="79">
        <v>7</v>
      </c>
      <c r="F2695" s="80">
        <v>1022.99</v>
      </c>
      <c r="G2695" s="80">
        <v>146.13999999999999</v>
      </c>
      <c r="H2695" s="80">
        <v>1022.99</v>
      </c>
      <c r="I2695" s="80" t="s">
        <v>28</v>
      </c>
      <c r="J2695" s="80" t="s">
        <v>28</v>
      </c>
      <c r="K2695" s="80">
        <v>146.13999999999999</v>
      </c>
      <c r="L2695" s="73">
        <f t="shared" si="546"/>
        <v>129.19</v>
      </c>
      <c r="M2695" s="73">
        <f t="shared" si="547"/>
        <v>146.13999999999999</v>
      </c>
      <c r="N2695" s="72" t="str">
        <f t="shared" si="548"/>
        <v>0148</v>
      </c>
      <c r="O2695" s="74">
        <f t="shared" si="549"/>
        <v>0</v>
      </c>
      <c r="P2695" s="72">
        <f t="shared" si="550"/>
        <v>0</v>
      </c>
      <c r="Q2695" s="74">
        <f t="shared" si="551"/>
        <v>7</v>
      </c>
      <c r="R2695" s="72" t="str">
        <f t="shared" si="552"/>
        <v/>
      </c>
      <c r="S2695" s="72" t="str">
        <f t="shared" si="553"/>
        <v/>
      </c>
      <c r="AT2695" s="20">
        <f t="shared" si="545"/>
        <v>-11627.1</v>
      </c>
    </row>
    <row r="2696" spans="1:46" ht="33.75">
      <c r="A2696" s="54">
        <v>8017</v>
      </c>
      <c r="B2696" s="54" t="s">
        <v>484</v>
      </c>
      <c r="C2696" s="58" t="s">
        <v>2458</v>
      </c>
      <c r="D2696" s="79">
        <v>7</v>
      </c>
      <c r="E2696" s="79">
        <v>7</v>
      </c>
      <c r="F2696" s="80">
        <v>1022.99</v>
      </c>
      <c r="G2696" s="80">
        <v>146.13999999999999</v>
      </c>
      <c r="H2696" s="80">
        <v>1022.99</v>
      </c>
      <c r="I2696" s="80" t="s">
        <v>28</v>
      </c>
      <c r="J2696" s="80" t="s">
        <v>28</v>
      </c>
      <c r="K2696" s="80">
        <v>146.13999999999999</v>
      </c>
      <c r="L2696" s="73">
        <f t="shared" si="546"/>
        <v>129.19</v>
      </c>
      <c r="M2696" s="73">
        <f t="shared" si="547"/>
        <v>146.13999999999999</v>
      </c>
      <c r="N2696" s="72" t="str">
        <f t="shared" si="548"/>
        <v>0148</v>
      </c>
      <c r="O2696" s="74">
        <f t="shared" si="549"/>
        <v>0</v>
      </c>
      <c r="P2696" s="72">
        <f t="shared" si="550"/>
        <v>0</v>
      </c>
      <c r="Q2696" s="74">
        <f t="shared" si="551"/>
        <v>7</v>
      </c>
      <c r="R2696" s="72" t="str">
        <f t="shared" si="552"/>
        <v/>
      </c>
      <c r="S2696" s="72" t="str">
        <f t="shared" si="553"/>
        <v/>
      </c>
      <c r="AT2696" s="20">
        <f t="shared" si="545"/>
        <v>-11627.1</v>
      </c>
    </row>
    <row r="2697" spans="1:46" ht="33.75">
      <c r="A2697" s="54">
        <v>8017</v>
      </c>
      <c r="B2697" s="54" t="s">
        <v>482</v>
      </c>
      <c r="C2697" s="58" t="s">
        <v>2458</v>
      </c>
      <c r="D2697" s="79">
        <v>7</v>
      </c>
      <c r="E2697" s="79">
        <v>7</v>
      </c>
      <c r="F2697" s="80">
        <v>1022.99</v>
      </c>
      <c r="G2697" s="80">
        <v>146.13999999999999</v>
      </c>
      <c r="H2697" s="80">
        <v>1022.99</v>
      </c>
      <c r="I2697" s="80" t="s">
        <v>28</v>
      </c>
      <c r="J2697" s="80" t="s">
        <v>28</v>
      </c>
      <c r="K2697" s="80">
        <v>146.13999999999999</v>
      </c>
      <c r="L2697" s="73">
        <f t="shared" si="546"/>
        <v>129.19</v>
      </c>
      <c r="M2697" s="73">
        <f t="shared" si="547"/>
        <v>146.13999999999999</v>
      </c>
      <c r="N2697" s="72" t="str">
        <f t="shared" si="548"/>
        <v>0148</v>
      </c>
      <c r="O2697" s="74">
        <f t="shared" si="549"/>
        <v>0</v>
      </c>
      <c r="P2697" s="72">
        <f t="shared" si="550"/>
        <v>0</v>
      </c>
      <c r="Q2697" s="74">
        <f t="shared" si="551"/>
        <v>7</v>
      </c>
      <c r="R2697" s="72" t="str">
        <f t="shared" si="552"/>
        <v/>
      </c>
      <c r="S2697" s="72" t="str">
        <f t="shared" si="553"/>
        <v/>
      </c>
      <c r="AT2697" s="20">
        <f t="shared" si="545"/>
        <v>-11627.1</v>
      </c>
    </row>
    <row r="2698" spans="1:46" ht="22.5">
      <c r="A2698" s="54">
        <v>8018</v>
      </c>
      <c r="B2698" s="54" t="s">
        <v>530</v>
      </c>
      <c r="C2698" s="58" t="s">
        <v>2459</v>
      </c>
      <c r="D2698" s="79">
        <v>7</v>
      </c>
      <c r="E2698" s="79">
        <v>7</v>
      </c>
      <c r="F2698" s="80">
        <v>633.48</v>
      </c>
      <c r="G2698" s="80">
        <v>90.5</v>
      </c>
      <c r="H2698" s="80">
        <v>633.48</v>
      </c>
      <c r="I2698" s="80" t="s">
        <v>28</v>
      </c>
      <c r="J2698" s="80" t="s">
        <v>28</v>
      </c>
      <c r="K2698" s="80">
        <v>90.5</v>
      </c>
      <c r="L2698" s="73">
        <f t="shared" si="546"/>
        <v>72.02</v>
      </c>
      <c r="M2698" s="73">
        <f t="shared" si="547"/>
        <v>90.5</v>
      </c>
      <c r="N2698" s="72" t="str">
        <f t="shared" si="548"/>
        <v>0203</v>
      </c>
      <c r="O2698" s="74">
        <f t="shared" si="549"/>
        <v>0</v>
      </c>
      <c r="P2698" s="72">
        <f t="shared" si="550"/>
        <v>0</v>
      </c>
      <c r="Q2698" s="74">
        <f t="shared" si="551"/>
        <v>7</v>
      </c>
      <c r="R2698" s="72" t="str">
        <f t="shared" si="552"/>
        <v/>
      </c>
      <c r="S2698" s="72" t="str">
        <f t="shared" si="553"/>
        <v/>
      </c>
      <c r="AT2698" s="20">
        <f t="shared" si="545"/>
        <v>-6481.7999999999993</v>
      </c>
    </row>
    <row r="2699" spans="1:46" ht="22.5">
      <c r="A2699" s="54">
        <v>8018</v>
      </c>
      <c r="B2699" s="54" t="s">
        <v>528</v>
      </c>
      <c r="C2699" s="58" t="s">
        <v>2459</v>
      </c>
      <c r="D2699" s="79">
        <v>7</v>
      </c>
      <c r="E2699" s="79">
        <v>7</v>
      </c>
      <c r="F2699" s="80">
        <v>633.48</v>
      </c>
      <c r="G2699" s="80">
        <v>90.5</v>
      </c>
      <c r="H2699" s="80">
        <v>633.48</v>
      </c>
      <c r="I2699" s="80" t="s">
        <v>28</v>
      </c>
      <c r="J2699" s="80" t="s">
        <v>28</v>
      </c>
      <c r="K2699" s="80">
        <v>90.5</v>
      </c>
      <c r="L2699" s="73">
        <f t="shared" si="546"/>
        <v>72.02</v>
      </c>
      <c r="M2699" s="73">
        <f t="shared" si="547"/>
        <v>90.5</v>
      </c>
      <c r="N2699" s="72" t="str">
        <f t="shared" si="548"/>
        <v>0203</v>
      </c>
      <c r="O2699" s="74">
        <f t="shared" si="549"/>
        <v>0</v>
      </c>
      <c r="P2699" s="72">
        <f t="shared" si="550"/>
        <v>0</v>
      </c>
      <c r="Q2699" s="74">
        <f t="shared" si="551"/>
        <v>7</v>
      </c>
      <c r="R2699" s="72" t="str">
        <f t="shared" si="552"/>
        <v/>
      </c>
      <c r="S2699" s="72" t="str">
        <f t="shared" si="553"/>
        <v/>
      </c>
      <c r="AT2699" s="20">
        <f t="shared" ref="AT2699:AT2762" si="554">AS2699+(AI2699-90)*L2699</f>
        <v>-6481.7999999999993</v>
      </c>
    </row>
    <row r="2700" spans="1:46" ht="22.5">
      <c r="A2700" s="54">
        <v>8018</v>
      </c>
      <c r="B2700" s="54" t="s">
        <v>526</v>
      </c>
      <c r="C2700" s="58" t="s">
        <v>2459</v>
      </c>
      <c r="D2700" s="79">
        <v>7</v>
      </c>
      <c r="E2700" s="79">
        <v>7</v>
      </c>
      <c r="F2700" s="80">
        <v>633.48</v>
      </c>
      <c r="G2700" s="80">
        <v>90.5</v>
      </c>
      <c r="H2700" s="80">
        <v>633.48</v>
      </c>
      <c r="I2700" s="80" t="s">
        <v>28</v>
      </c>
      <c r="J2700" s="80" t="s">
        <v>28</v>
      </c>
      <c r="K2700" s="80">
        <v>90.5</v>
      </c>
      <c r="L2700" s="73">
        <f t="shared" si="546"/>
        <v>72.02</v>
      </c>
      <c r="M2700" s="73">
        <f t="shared" si="547"/>
        <v>90.5</v>
      </c>
      <c r="N2700" s="72" t="str">
        <f t="shared" si="548"/>
        <v>0203</v>
      </c>
      <c r="O2700" s="74">
        <f t="shared" si="549"/>
        <v>0</v>
      </c>
      <c r="P2700" s="72">
        <f t="shared" si="550"/>
        <v>0</v>
      </c>
      <c r="Q2700" s="74">
        <f t="shared" si="551"/>
        <v>7</v>
      </c>
      <c r="R2700" s="72" t="str">
        <f t="shared" si="552"/>
        <v/>
      </c>
      <c r="S2700" s="72" t="str">
        <f t="shared" si="553"/>
        <v/>
      </c>
      <c r="AT2700" s="20">
        <f t="shared" si="554"/>
        <v>-6481.7999999999993</v>
      </c>
    </row>
    <row r="2701" spans="1:46" ht="22.5">
      <c r="A2701" s="54">
        <v>8018</v>
      </c>
      <c r="B2701" s="54" t="s">
        <v>524</v>
      </c>
      <c r="C2701" s="58" t="s">
        <v>2459</v>
      </c>
      <c r="D2701" s="79">
        <v>7</v>
      </c>
      <c r="E2701" s="79">
        <v>7</v>
      </c>
      <c r="F2701" s="80">
        <v>633.48</v>
      </c>
      <c r="G2701" s="80">
        <v>90.5</v>
      </c>
      <c r="H2701" s="80">
        <v>633.48</v>
      </c>
      <c r="I2701" s="80" t="s">
        <v>28</v>
      </c>
      <c r="J2701" s="80" t="s">
        <v>28</v>
      </c>
      <c r="K2701" s="80">
        <v>90.5</v>
      </c>
      <c r="L2701" s="73">
        <f t="shared" si="546"/>
        <v>72.02</v>
      </c>
      <c r="M2701" s="73">
        <f t="shared" si="547"/>
        <v>90.5</v>
      </c>
      <c r="N2701" s="72" t="str">
        <f t="shared" si="548"/>
        <v>0203</v>
      </c>
      <c r="O2701" s="74">
        <f t="shared" si="549"/>
        <v>0</v>
      </c>
      <c r="P2701" s="72">
        <f t="shared" si="550"/>
        <v>0</v>
      </c>
      <c r="Q2701" s="74">
        <f t="shared" si="551"/>
        <v>7</v>
      </c>
      <c r="R2701" s="72" t="str">
        <f t="shared" si="552"/>
        <v/>
      </c>
      <c r="S2701" s="72" t="str">
        <f t="shared" si="553"/>
        <v/>
      </c>
      <c r="AT2701" s="20">
        <f t="shared" si="554"/>
        <v>-6481.7999999999993</v>
      </c>
    </row>
    <row r="2702" spans="1:46" ht="22.5">
      <c r="A2702" s="54">
        <v>8018</v>
      </c>
      <c r="B2702" s="54" t="s">
        <v>522</v>
      </c>
      <c r="C2702" s="58" t="s">
        <v>2459</v>
      </c>
      <c r="D2702" s="79">
        <v>7</v>
      </c>
      <c r="E2702" s="79">
        <v>7</v>
      </c>
      <c r="F2702" s="80">
        <v>633.48</v>
      </c>
      <c r="G2702" s="80">
        <v>90.5</v>
      </c>
      <c r="H2702" s="80">
        <v>633.48</v>
      </c>
      <c r="I2702" s="80" t="s">
        <v>28</v>
      </c>
      <c r="J2702" s="80" t="s">
        <v>28</v>
      </c>
      <c r="K2702" s="80">
        <v>90.5</v>
      </c>
      <c r="L2702" s="73">
        <f t="shared" si="546"/>
        <v>72.02</v>
      </c>
      <c r="M2702" s="73">
        <f t="shared" si="547"/>
        <v>90.5</v>
      </c>
      <c r="N2702" s="72" t="str">
        <f t="shared" si="548"/>
        <v>0203</v>
      </c>
      <c r="O2702" s="74">
        <f t="shared" si="549"/>
        <v>0</v>
      </c>
      <c r="P2702" s="72">
        <f t="shared" si="550"/>
        <v>0</v>
      </c>
      <c r="Q2702" s="74">
        <f t="shared" si="551"/>
        <v>7</v>
      </c>
      <c r="R2702" s="72" t="str">
        <f t="shared" si="552"/>
        <v/>
      </c>
      <c r="S2702" s="72" t="str">
        <f t="shared" si="553"/>
        <v/>
      </c>
      <c r="AT2702" s="20">
        <f t="shared" si="554"/>
        <v>-6481.7999999999993</v>
      </c>
    </row>
    <row r="2703" spans="1:46" ht="22.5">
      <c r="A2703" s="54">
        <v>8018</v>
      </c>
      <c r="B2703" s="54" t="s">
        <v>520</v>
      </c>
      <c r="C2703" s="58" t="s">
        <v>2459</v>
      </c>
      <c r="D2703" s="79">
        <v>7</v>
      </c>
      <c r="E2703" s="79">
        <v>7</v>
      </c>
      <c r="F2703" s="80">
        <v>633.48</v>
      </c>
      <c r="G2703" s="80">
        <v>90.5</v>
      </c>
      <c r="H2703" s="80">
        <v>633.48</v>
      </c>
      <c r="I2703" s="80" t="s">
        <v>28</v>
      </c>
      <c r="J2703" s="80" t="s">
        <v>28</v>
      </c>
      <c r="K2703" s="80">
        <v>90.5</v>
      </c>
      <c r="L2703" s="73">
        <f t="shared" si="546"/>
        <v>72.02</v>
      </c>
      <c r="M2703" s="73">
        <f t="shared" si="547"/>
        <v>90.5</v>
      </c>
      <c r="N2703" s="72" t="str">
        <f t="shared" si="548"/>
        <v>0203</v>
      </c>
      <c r="O2703" s="74">
        <f t="shared" si="549"/>
        <v>0</v>
      </c>
      <c r="P2703" s="72">
        <f t="shared" si="550"/>
        <v>0</v>
      </c>
      <c r="Q2703" s="74">
        <f t="shared" si="551"/>
        <v>7</v>
      </c>
      <c r="R2703" s="72" t="str">
        <f t="shared" si="552"/>
        <v/>
      </c>
      <c r="S2703" s="72" t="str">
        <f t="shared" si="553"/>
        <v/>
      </c>
      <c r="AT2703" s="20">
        <f t="shared" si="554"/>
        <v>-6481.7999999999993</v>
      </c>
    </row>
    <row r="2704" spans="1:46" ht="33.75">
      <c r="A2704" s="54">
        <v>8019</v>
      </c>
      <c r="B2704" s="54" t="s">
        <v>548</v>
      </c>
      <c r="C2704" s="58" t="s">
        <v>2460</v>
      </c>
      <c r="D2704" s="79">
        <v>7</v>
      </c>
      <c r="E2704" s="79">
        <v>7</v>
      </c>
      <c r="F2704" s="80">
        <v>875.8</v>
      </c>
      <c r="G2704" s="80">
        <v>125.11</v>
      </c>
      <c r="H2704" s="80">
        <v>875.8</v>
      </c>
      <c r="I2704" s="80" t="s">
        <v>28</v>
      </c>
      <c r="J2704" s="80" t="s">
        <v>28</v>
      </c>
      <c r="K2704" s="80">
        <v>125.11</v>
      </c>
      <c r="L2704" s="73">
        <f t="shared" si="546"/>
        <v>109.99</v>
      </c>
      <c r="M2704" s="73">
        <f t="shared" si="547"/>
        <v>125.11</v>
      </c>
      <c r="N2704" s="72" t="str">
        <f t="shared" si="548"/>
        <v>0303</v>
      </c>
      <c r="O2704" s="74">
        <f t="shared" si="549"/>
        <v>0</v>
      </c>
      <c r="P2704" s="72">
        <f t="shared" si="550"/>
        <v>0</v>
      </c>
      <c r="Q2704" s="74">
        <f t="shared" si="551"/>
        <v>7</v>
      </c>
      <c r="R2704" s="72" t="str">
        <f t="shared" si="552"/>
        <v/>
      </c>
      <c r="S2704" s="72" t="str">
        <f t="shared" si="553"/>
        <v/>
      </c>
      <c r="AT2704" s="20">
        <f t="shared" si="554"/>
        <v>-9899.1</v>
      </c>
    </row>
    <row r="2705" spans="1:46" ht="33.75">
      <c r="A2705" s="54">
        <v>8019</v>
      </c>
      <c r="B2705" s="54" t="s">
        <v>546</v>
      </c>
      <c r="C2705" s="58" t="s">
        <v>2460</v>
      </c>
      <c r="D2705" s="79">
        <v>7</v>
      </c>
      <c r="E2705" s="79">
        <v>7</v>
      </c>
      <c r="F2705" s="80">
        <v>875.8</v>
      </c>
      <c r="G2705" s="80">
        <v>125.11</v>
      </c>
      <c r="H2705" s="80">
        <v>875.8</v>
      </c>
      <c r="I2705" s="80" t="s">
        <v>28</v>
      </c>
      <c r="J2705" s="80" t="s">
        <v>28</v>
      </c>
      <c r="K2705" s="80">
        <v>125.11</v>
      </c>
      <c r="L2705" s="73">
        <f t="shared" si="546"/>
        <v>109.99</v>
      </c>
      <c r="M2705" s="73">
        <f t="shared" si="547"/>
        <v>125.11</v>
      </c>
      <c r="N2705" s="72" t="str">
        <f t="shared" si="548"/>
        <v>0303</v>
      </c>
      <c r="O2705" s="74">
        <f t="shared" si="549"/>
        <v>0</v>
      </c>
      <c r="P2705" s="72">
        <f t="shared" si="550"/>
        <v>0</v>
      </c>
      <c r="Q2705" s="74">
        <f t="shared" si="551"/>
        <v>7</v>
      </c>
      <c r="R2705" s="72" t="str">
        <f t="shared" si="552"/>
        <v/>
      </c>
      <c r="S2705" s="72" t="str">
        <f t="shared" si="553"/>
        <v/>
      </c>
      <c r="AT2705" s="20">
        <f t="shared" si="554"/>
        <v>-9899.1</v>
      </c>
    </row>
    <row r="2706" spans="1:46" ht="33.75">
      <c r="A2706" s="54">
        <v>8019</v>
      </c>
      <c r="B2706" s="54" t="s">
        <v>544</v>
      </c>
      <c r="C2706" s="58" t="s">
        <v>2460</v>
      </c>
      <c r="D2706" s="79">
        <v>7</v>
      </c>
      <c r="E2706" s="79">
        <v>7</v>
      </c>
      <c r="F2706" s="80">
        <v>875.8</v>
      </c>
      <c r="G2706" s="80">
        <v>125.11</v>
      </c>
      <c r="H2706" s="80">
        <v>875.8</v>
      </c>
      <c r="I2706" s="80" t="s">
        <v>28</v>
      </c>
      <c r="J2706" s="80" t="s">
        <v>28</v>
      </c>
      <c r="K2706" s="80">
        <v>125.11</v>
      </c>
      <c r="L2706" s="73">
        <f t="shared" si="546"/>
        <v>109.99</v>
      </c>
      <c r="M2706" s="73">
        <f t="shared" si="547"/>
        <v>125.11</v>
      </c>
      <c r="N2706" s="72" t="str">
        <f t="shared" si="548"/>
        <v>0303</v>
      </c>
      <c r="O2706" s="74">
        <f t="shared" si="549"/>
        <v>0</v>
      </c>
      <c r="P2706" s="72">
        <f t="shared" si="550"/>
        <v>0</v>
      </c>
      <c r="Q2706" s="74">
        <f t="shared" si="551"/>
        <v>7</v>
      </c>
      <c r="R2706" s="72" t="str">
        <f t="shared" si="552"/>
        <v/>
      </c>
      <c r="S2706" s="72" t="str">
        <f t="shared" si="553"/>
        <v/>
      </c>
      <c r="AT2706" s="20">
        <f t="shared" si="554"/>
        <v>-9899.1</v>
      </c>
    </row>
    <row r="2707" spans="1:46" ht="33.75">
      <c r="A2707" s="54">
        <v>8019</v>
      </c>
      <c r="B2707" s="54" t="s">
        <v>542</v>
      </c>
      <c r="C2707" s="58" t="s">
        <v>2460</v>
      </c>
      <c r="D2707" s="79">
        <v>7</v>
      </c>
      <c r="E2707" s="79">
        <v>7</v>
      </c>
      <c r="F2707" s="80">
        <v>875.8</v>
      </c>
      <c r="G2707" s="80">
        <v>125.11</v>
      </c>
      <c r="H2707" s="80">
        <v>875.8</v>
      </c>
      <c r="I2707" s="80" t="s">
        <v>28</v>
      </c>
      <c r="J2707" s="80" t="s">
        <v>28</v>
      </c>
      <c r="K2707" s="80">
        <v>125.11</v>
      </c>
      <c r="L2707" s="73">
        <f t="shared" si="546"/>
        <v>109.99</v>
      </c>
      <c r="M2707" s="73">
        <f t="shared" si="547"/>
        <v>125.11</v>
      </c>
      <c r="N2707" s="72" t="str">
        <f t="shared" si="548"/>
        <v>0303</v>
      </c>
      <c r="O2707" s="74">
        <f t="shared" si="549"/>
        <v>0</v>
      </c>
      <c r="P2707" s="72">
        <f t="shared" si="550"/>
        <v>0</v>
      </c>
      <c r="Q2707" s="74">
        <f t="shared" si="551"/>
        <v>7</v>
      </c>
      <c r="R2707" s="72" t="str">
        <f t="shared" si="552"/>
        <v/>
      </c>
      <c r="S2707" s="72" t="str">
        <f t="shared" si="553"/>
        <v/>
      </c>
      <c r="AT2707" s="20">
        <f t="shared" si="554"/>
        <v>-9899.1</v>
      </c>
    </row>
    <row r="2708" spans="1:46" ht="33.75">
      <c r="A2708" s="54">
        <v>8019</v>
      </c>
      <c r="B2708" s="54" t="s">
        <v>540</v>
      </c>
      <c r="C2708" s="58" t="s">
        <v>2460</v>
      </c>
      <c r="D2708" s="79">
        <v>7</v>
      </c>
      <c r="E2708" s="79">
        <v>7</v>
      </c>
      <c r="F2708" s="80">
        <v>875.8</v>
      </c>
      <c r="G2708" s="80">
        <v>125.11</v>
      </c>
      <c r="H2708" s="80">
        <v>875.8</v>
      </c>
      <c r="I2708" s="80" t="s">
        <v>28</v>
      </c>
      <c r="J2708" s="80" t="s">
        <v>28</v>
      </c>
      <c r="K2708" s="80">
        <v>125.11</v>
      </c>
      <c r="L2708" s="73">
        <f t="shared" si="546"/>
        <v>107.01</v>
      </c>
      <c r="M2708" s="73">
        <f t="shared" si="547"/>
        <v>125.11</v>
      </c>
      <c r="N2708" s="72" t="str">
        <f t="shared" si="548"/>
        <v>0303</v>
      </c>
      <c r="O2708" s="74">
        <f t="shared" si="549"/>
        <v>0</v>
      </c>
      <c r="P2708" s="72">
        <f t="shared" si="550"/>
        <v>0</v>
      </c>
      <c r="Q2708" s="74">
        <f t="shared" si="551"/>
        <v>7</v>
      </c>
      <c r="R2708" s="72" t="str">
        <f t="shared" si="552"/>
        <v/>
      </c>
      <c r="S2708" s="72" t="str">
        <f t="shared" si="553"/>
        <v/>
      </c>
      <c r="AT2708" s="20">
        <f t="shared" si="554"/>
        <v>-9630.9</v>
      </c>
    </row>
    <row r="2709" spans="1:46" ht="33.75">
      <c r="A2709" s="54">
        <v>8019</v>
      </c>
      <c r="B2709" s="54" t="s">
        <v>538</v>
      </c>
      <c r="C2709" s="58" t="s">
        <v>2460</v>
      </c>
      <c r="D2709" s="79">
        <v>7</v>
      </c>
      <c r="E2709" s="79">
        <v>7</v>
      </c>
      <c r="F2709" s="80">
        <v>875.8</v>
      </c>
      <c r="G2709" s="80">
        <v>125.11</v>
      </c>
      <c r="H2709" s="80">
        <v>875.8</v>
      </c>
      <c r="I2709" s="80" t="s">
        <v>28</v>
      </c>
      <c r="J2709" s="80" t="s">
        <v>28</v>
      </c>
      <c r="K2709" s="80">
        <v>125.11</v>
      </c>
      <c r="L2709" s="73">
        <f t="shared" si="546"/>
        <v>107.01</v>
      </c>
      <c r="M2709" s="73">
        <f t="shared" si="547"/>
        <v>125.11</v>
      </c>
      <c r="N2709" s="72" t="str">
        <f t="shared" si="548"/>
        <v>0303</v>
      </c>
      <c r="O2709" s="74">
        <f t="shared" si="549"/>
        <v>0</v>
      </c>
      <c r="P2709" s="72">
        <f t="shared" si="550"/>
        <v>0</v>
      </c>
      <c r="Q2709" s="74">
        <f t="shared" si="551"/>
        <v>7</v>
      </c>
      <c r="R2709" s="72" t="str">
        <f t="shared" si="552"/>
        <v/>
      </c>
      <c r="S2709" s="72" t="str">
        <f t="shared" si="553"/>
        <v/>
      </c>
      <c r="AT2709" s="20">
        <f t="shared" si="554"/>
        <v>-9630.9</v>
      </c>
    </row>
    <row r="2710" spans="1:46" ht="33.75">
      <c r="A2710" s="54">
        <v>8019</v>
      </c>
      <c r="B2710" s="54" t="s">
        <v>536</v>
      </c>
      <c r="C2710" s="58" t="s">
        <v>2460</v>
      </c>
      <c r="D2710" s="79">
        <v>7</v>
      </c>
      <c r="E2710" s="79">
        <v>7</v>
      </c>
      <c r="F2710" s="80">
        <v>875.8</v>
      </c>
      <c r="G2710" s="80">
        <v>125.11</v>
      </c>
      <c r="H2710" s="80">
        <v>875.8</v>
      </c>
      <c r="I2710" s="80" t="s">
        <v>28</v>
      </c>
      <c r="J2710" s="80" t="s">
        <v>28</v>
      </c>
      <c r="K2710" s="80">
        <v>125.11</v>
      </c>
      <c r="L2710" s="73">
        <f t="shared" si="546"/>
        <v>107.01</v>
      </c>
      <c r="M2710" s="73">
        <f t="shared" si="547"/>
        <v>125.11</v>
      </c>
      <c r="N2710" s="72" t="str">
        <f t="shared" si="548"/>
        <v>0303</v>
      </c>
      <c r="O2710" s="74">
        <f t="shared" si="549"/>
        <v>0</v>
      </c>
      <c r="P2710" s="72">
        <f t="shared" si="550"/>
        <v>0</v>
      </c>
      <c r="Q2710" s="74">
        <f t="shared" si="551"/>
        <v>7</v>
      </c>
      <c r="R2710" s="72" t="str">
        <f t="shared" si="552"/>
        <v/>
      </c>
      <c r="S2710" s="72" t="str">
        <f t="shared" si="553"/>
        <v/>
      </c>
      <c r="AT2710" s="20">
        <f t="shared" si="554"/>
        <v>-9630.9</v>
      </c>
    </row>
    <row r="2711" spans="1:46" ht="33.75">
      <c r="A2711" s="54">
        <v>8019</v>
      </c>
      <c r="B2711" s="54" t="s">
        <v>534</v>
      </c>
      <c r="C2711" s="58" t="s">
        <v>2460</v>
      </c>
      <c r="D2711" s="79">
        <v>7</v>
      </c>
      <c r="E2711" s="79">
        <v>7</v>
      </c>
      <c r="F2711" s="80">
        <v>875.8</v>
      </c>
      <c r="G2711" s="80">
        <v>125.11</v>
      </c>
      <c r="H2711" s="80">
        <v>875.8</v>
      </c>
      <c r="I2711" s="80" t="s">
        <v>28</v>
      </c>
      <c r="J2711" s="80" t="s">
        <v>28</v>
      </c>
      <c r="K2711" s="80">
        <v>125.11</v>
      </c>
      <c r="L2711" s="73">
        <f t="shared" si="546"/>
        <v>107.01</v>
      </c>
      <c r="M2711" s="73">
        <f t="shared" si="547"/>
        <v>125.11</v>
      </c>
      <c r="N2711" s="72" t="str">
        <f t="shared" si="548"/>
        <v>0303</v>
      </c>
      <c r="O2711" s="74">
        <f t="shared" si="549"/>
        <v>0</v>
      </c>
      <c r="P2711" s="72">
        <f t="shared" si="550"/>
        <v>0</v>
      </c>
      <c r="Q2711" s="74">
        <f t="shared" si="551"/>
        <v>7</v>
      </c>
      <c r="R2711" s="72" t="str">
        <f t="shared" si="552"/>
        <v/>
      </c>
      <c r="S2711" s="72" t="str">
        <f t="shared" si="553"/>
        <v/>
      </c>
      <c r="AT2711" s="20">
        <f t="shared" si="554"/>
        <v>-9630.9</v>
      </c>
    </row>
    <row r="2712" spans="1:46" ht="45">
      <c r="A2712" s="54">
        <v>8020</v>
      </c>
      <c r="B2712" s="54" t="s">
        <v>566</v>
      </c>
      <c r="C2712" s="58" t="s">
        <v>2461</v>
      </c>
      <c r="D2712" s="79">
        <v>7</v>
      </c>
      <c r="E2712" s="79">
        <v>7</v>
      </c>
      <c r="F2712" s="80">
        <v>538.9</v>
      </c>
      <c r="G2712" s="80">
        <v>76.989999999999995</v>
      </c>
      <c r="H2712" s="80">
        <v>538.9</v>
      </c>
      <c r="I2712" s="80" t="s">
        <v>28</v>
      </c>
      <c r="J2712" s="80" t="s">
        <v>28</v>
      </c>
      <c r="K2712" s="80">
        <v>76.989999999999995</v>
      </c>
      <c r="L2712" s="73">
        <f t="shared" si="546"/>
        <v>72.09</v>
      </c>
      <c r="M2712" s="73">
        <f t="shared" si="547"/>
        <v>76.989999999999995</v>
      </c>
      <c r="N2712" s="72" t="str">
        <f t="shared" si="548"/>
        <v>0306</v>
      </c>
      <c r="O2712" s="74">
        <f t="shared" si="549"/>
        <v>0</v>
      </c>
      <c r="P2712" s="72">
        <f t="shared" si="550"/>
        <v>0</v>
      </c>
      <c r="Q2712" s="74">
        <f t="shared" si="551"/>
        <v>7</v>
      </c>
      <c r="R2712" s="72" t="str">
        <f t="shared" si="552"/>
        <v/>
      </c>
      <c r="S2712" s="72" t="str">
        <f t="shared" si="553"/>
        <v/>
      </c>
      <c r="AT2712" s="20">
        <f t="shared" si="554"/>
        <v>-6488.1</v>
      </c>
    </row>
    <row r="2713" spans="1:46" ht="45">
      <c r="A2713" s="54">
        <v>8020</v>
      </c>
      <c r="B2713" s="54" t="s">
        <v>564</v>
      </c>
      <c r="C2713" s="58" t="s">
        <v>2461</v>
      </c>
      <c r="D2713" s="79">
        <v>7</v>
      </c>
      <c r="E2713" s="79">
        <v>7</v>
      </c>
      <c r="F2713" s="80">
        <v>538.9</v>
      </c>
      <c r="G2713" s="80">
        <v>76.989999999999995</v>
      </c>
      <c r="H2713" s="80">
        <v>538.9</v>
      </c>
      <c r="I2713" s="80" t="s">
        <v>28</v>
      </c>
      <c r="J2713" s="80" t="s">
        <v>28</v>
      </c>
      <c r="K2713" s="80">
        <v>76.989999999999995</v>
      </c>
      <c r="L2713" s="73">
        <f t="shared" si="546"/>
        <v>72.09</v>
      </c>
      <c r="M2713" s="73">
        <f t="shared" si="547"/>
        <v>76.989999999999995</v>
      </c>
      <c r="N2713" s="72" t="str">
        <f t="shared" si="548"/>
        <v>0306</v>
      </c>
      <c r="O2713" s="74">
        <f t="shared" si="549"/>
        <v>0</v>
      </c>
      <c r="P2713" s="72">
        <f t="shared" si="550"/>
        <v>0</v>
      </c>
      <c r="Q2713" s="74">
        <f t="shared" si="551"/>
        <v>7</v>
      </c>
      <c r="R2713" s="72" t="str">
        <f t="shared" si="552"/>
        <v/>
      </c>
      <c r="S2713" s="72" t="str">
        <f t="shared" si="553"/>
        <v/>
      </c>
      <c r="AT2713" s="20">
        <f t="shared" si="554"/>
        <v>-6488.1</v>
      </c>
    </row>
    <row r="2714" spans="1:46" ht="45">
      <c r="A2714" s="54">
        <v>8020</v>
      </c>
      <c r="B2714" s="54" t="s">
        <v>562</v>
      </c>
      <c r="C2714" s="58" t="s">
        <v>2461</v>
      </c>
      <c r="D2714" s="79">
        <v>7</v>
      </c>
      <c r="E2714" s="79">
        <v>7</v>
      </c>
      <c r="F2714" s="80">
        <v>538.9</v>
      </c>
      <c r="G2714" s="80">
        <v>76.989999999999995</v>
      </c>
      <c r="H2714" s="80">
        <v>538.9</v>
      </c>
      <c r="I2714" s="80" t="s">
        <v>28</v>
      </c>
      <c r="J2714" s="80" t="s">
        <v>28</v>
      </c>
      <c r="K2714" s="80">
        <v>76.989999999999995</v>
      </c>
      <c r="L2714" s="73">
        <f t="shared" si="546"/>
        <v>72.09</v>
      </c>
      <c r="M2714" s="73">
        <f t="shared" si="547"/>
        <v>76.989999999999995</v>
      </c>
      <c r="N2714" s="72" t="str">
        <f t="shared" si="548"/>
        <v>0306</v>
      </c>
      <c r="O2714" s="74">
        <f t="shared" si="549"/>
        <v>0</v>
      </c>
      <c r="P2714" s="72">
        <f t="shared" si="550"/>
        <v>0</v>
      </c>
      <c r="Q2714" s="74">
        <f t="shared" si="551"/>
        <v>7</v>
      </c>
      <c r="R2714" s="72" t="str">
        <f t="shared" si="552"/>
        <v/>
      </c>
      <c r="S2714" s="72" t="str">
        <f t="shared" si="553"/>
        <v/>
      </c>
      <c r="AT2714" s="20">
        <f t="shared" si="554"/>
        <v>-6488.1</v>
      </c>
    </row>
    <row r="2715" spans="1:46" ht="45">
      <c r="A2715" s="54">
        <v>8020</v>
      </c>
      <c r="B2715" s="54" t="s">
        <v>560</v>
      </c>
      <c r="C2715" s="58" t="s">
        <v>2461</v>
      </c>
      <c r="D2715" s="79">
        <v>7</v>
      </c>
      <c r="E2715" s="79">
        <v>7</v>
      </c>
      <c r="F2715" s="80">
        <v>538.9</v>
      </c>
      <c r="G2715" s="80">
        <v>76.989999999999995</v>
      </c>
      <c r="H2715" s="80">
        <v>538.9</v>
      </c>
      <c r="I2715" s="80" t="s">
        <v>28</v>
      </c>
      <c r="J2715" s="80" t="s">
        <v>28</v>
      </c>
      <c r="K2715" s="80">
        <v>76.989999999999995</v>
      </c>
      <c r="L2715" s="73">
        <f t="shared" si="546"/>
        <v>72.09</v>
      </c>
      <c r="M2715" s="73">
        <f t="shared" si="547"/>
        <v>76.989999999999995</v>
      </c>
      <c r="N2715" s="72" t="str">
        <f t="shared" si="548"/>
        <v>0306</v>
      </c>
      <c r="O2715" s="74">
        <f t="shared" si="549"/>
        <v>0</v>
      </c>
      <c r="P2715" s="72">
        <f t="shared" si="550"/>
        <v>0</v>
      </c>
      <c r="Q2715" s="74">
        <f t="shared" si="551"/>
        <v>7</v>
      </c>
      <c r="R2715" s="72" t="str">
        <f t="shared" si="552"/>
        <v/>
      </c>
      <c r="S2715" s="72" t="str">
        <f t="shared" si="553"/>
        <v/>
      </c>
      <c r="AT2715" s="20">
        <f t="shared" si="554"/>
        <v>-6488.1</v>
      </c>
    </row>
    <row r="2716" spans="1:46" ht="45">
      <c r="A2716" s="54">
        <v>8020</v>
      </c>
      <c r="B2716" s="54" t="s">
        <v>558</v>
      </c>
      <c r="C2716" s="58" t="s">
        <v>2461</v>
      </c>
      <c r="D2716" s="79">
        <v>7</v>
      </c>
      <c r="E2716" s="79">
        <v>7</v>
      </c>
      <c r="F2716" s="80">
        <v>538.9</v>
      </c>
      <c r="G2716" s="80">
        <v>76.989999999999995</v>
      </c>
      <c r="H2716" s="80">
        <v>538.9</v>
      </c>
      <c r="I2716" s="80" t="s">
        <v>28</v>
      </c>
      <c r="J2716" s="80" t="s">
        <v>28</v>
      </c>
      <c r="K2716" s="80">
        <v>76.989999999999995</v>
      </c>
      <c r="L2716" s="73">
        <f t="shared" si="546"/>
        <v>84.93</v>
      </c>
      <c r="M2716" s="73">
        <f t="shared" si="547"/>
        <v>76.989999999999995</v>
      </c>
      <c r="N2716" s="72" t="str">
        <f t="shared" si="548"/>
        <v>0306</v>
      </c>
      <c r="O2716" s="74">
        <f t="shared" si="549"/>
        <v>0</v>
      </c>
      <c r="P2716" s="72">
        <f t="shared" si="550"/>
        <v>0</v>
      </c>
      <c r="Q2716" s="74">
        <f t="shared" si="551"/>
        <v>7</v>
      </c>
      <c r="R2716" s="72" t="str">
        <f t="shared" si="552"/>
        <v/>
      </c>
      <c r="S2716" s="72" t="str">
        <f t="shared" si="553"/>
        <v/>
      </c>
      <c r="AT2716" s="20">
        <f t="shared" si="554"/>
        <v>-7643.7000000000007</v>
      </c>
    </row>
    <row r="2717" spans="1:46" ht="45">
      <c r="A2717" s="54">
        <v>8020</v>
      </c>
      <c r="B2717" s="54" t="s">
        <v>556</v>
      </c>
      <c r="C2717" s="58" t="s">
        <v>2461</v>
      </c>
      <c r="D2717" s="79">
        <v>7</v>
      </c>
      <c r="E2717" s="79">
        <v>7</v>
      </c>
      <c r="F2717" s="80">
        <v>538.9</v>
      </c>
      <c r="G2717" s="80">
        <v>76.989999999999995</v>
      </c>
      <c r="H2717" s="80">
        <v>538.9</v>
      </c>
      <c r="I2717" s="80" t="s">
        <v>28</v>
      </c>
      <c r="J2717" s="80" t="s">
        <v>28</v>
      </c>
      <c r="K2717" s="80">
        <v>76.989999999999995</v>
      </c>
      <c r="L2717" s="73">
        <f t="shared" si="546"/>
        <v>84.93</v>
      </c>
      <c r="M2717" s="73">
        <f t="shared" si="547"/>
        <v>76.989999999999995</v>
      </c>
      <c r="N2717" s="72" t="str">
        <f t="shared" si="548"/>
        <v>0306</v>
      </c>
      <c r="O2717" s="74">
        <f t="shared" si="549"/>
        <v>0</v>
      </c>
      <c r="P2717" s="72">
        <f t="shared" si="550"/>
        <v>0</v>
      </c>
      <c r="Q2717" s="74">
        <f t="shared" si="551"/>
        <v>7</v>
      </c>
      <c r="R2717" s="72" t="str">
        <f t="shared" si="552"/>
        <v/>
      </c>
      <c r="S2717" s="72" t="str">
        <f t="shared" si="553"/>
        <v/>
      </c>
      <c r="AT2717" s="20">
        <f t="shared" si="554"/>
        <v>-7643.7000000000007</v>
      </c>
    </row>
    <row r="2718" spans="1:46" ht="45">
      <c r="A2718" s="54">
        <v>8020</v>
      </c>
      <c r="B2718" s="54" t="s">
        <v>554</v>
      </c>
      <c r="C2718" s="58" t="s">
        <v>2461</v>
      </c>
      <c r="D2718" s="79">
        <v>7</v>
      </c>
      <c r="E2718" s="79">
        <v>7</v>
      </c>
      <c r="F2718" s="80">
        <v>538.9</v>
      </c>
      <c r="G2718" s="80">
        <v>76.989999999999995</v>
      </c>
      <c r="H2718" s="80">
        <v>538.9</v>
      </c>
      <c r="I2718" s="80" t="s">
        <v>28</v>
      </c>
      <c r="J2718" s="80" t="s">
        <v>28</v>
      </c>
      <c r="K2718" s="80">
        <v>76.989999999999995</v>
      </c>
      <c r="L2718" s="73">
        <f t="shared" si="546"/>
        <v>84.93</v>
      </c>
      <c r="M2718" s="73">
        <f t="shared" si="547"/>
        <v>76.989999999999995</v>
      </c>
      <c r="N2718" s="72" t="str">
        <f t="shared" si="548"/>
        <v>0306</v>
      </c>
      <c r="O2718" s="74">
        <f t="shared" si="549"/>
        <v>0</v>
      </c>
      <c r="P2718" s="72">
        <f t="shared" si="550"/>
        <v>0</v>
      </c>
      <c r="Q2718" s="74">
        <f t="shared" si="551"/>
        <v>7</v>
      </c>
      <c r="R2718" s="72" t="str">
        <f t="shared" si="552"/>
        <v/>
      </c>
      <c r="S2718" s="72" t="str">
        <f t="shared" si="553"/>
        <v/>
      </c>
      <c r="AT2718" s="20">
        <f t="shared" si="554"/>
        <v>-7643.7000000000007</v>
      </c>
    </row>
    <row r="2719" spans="1:46" ht="45">
      <c r="A2719" s="54">
        <v>8020</v>
      </c>
      <c r="B2719" s="54" t="s">
        <v>552</v>
      </c>
      <c r="C2719" s="58" t="s">
        <v>2461</v>
      </c>
      <c r="D2719" s="79">
        <v>7</v>
      </c>
      <c r="E2719" s="79">
        <v>7</v>
      </c>
      <c r="F2719" s="80">
        <v>538.9</v>
      </c>
      <c r="G2719" s="80">
        <v>76.989999999999995</v>
      </c>
      <c r="H2719" s="80">
        <v>538.9</v>
      </c>
      <c r="I2719" s="80" t="s">
        <v>28</v>
      </c>
      <c r="J2719" s="80" t="s">
        <v>28</v>
      </c>
      <c r="K2719" s="80">
        <v>76.989999999999995</v>
      </c>
      <c r="L2719" s="73">
        <f t="shared" si="546"/>
        <v>84.93</v>
      </c>
      <c r="M2719" s="73">
        <f t="shared" si="547"/>
        <v>76.989999999999995</v>
      </c>
      <c r="N2719" s="72" t="str">
        <f t="shared" si="548"/>
        <v>0306</v>
      </c>
      <c r="O2719" s="74">
        <f t="shared" si="549"/>
        <v>0</v>
      </c>
      <c r="P2719" s="72">
        <f t="shared" si="550"/>
        <v>0</v>
      </c>
      <c r="Q2719" s="74">
        <f t="shared" si="551"/>
        <v>7</v>
      </c>
      <c r="R2719" s="72" t="str">
        <f t="shared" si="552"/>
        <v/>
      </c>
      <c r="S2719" s="72" t="str">
        <f t="shared" si="553"/>
        <v/>
      </c>
      <c r="AT2719" s="20">
        <f t="shared" si="554"/>
        <v>-7643.7000000000007</v>
      </c>
    </row>
    <row r="2720" spans="1:46" ht="33.75">
      <c r="A2720" s="54">
        <v>8021</v>
      </c>
      <c r="B2720" s="54" t="s">
        <v>574</v>
      </c>
      <c r="C2720" s="58" t="s">
        <v>2462</v>
      </c>
      <c r="D2720" s="79">
        <v>7</v>
      </c>
      <c r="E2720" s="79">
        <v>7</v>
      </c>
      <c r="F2720" s="80">
        <v>899.61</v>
      </c>
      <c r="G2720" s="80">
        <v>128.52000000000001</v>
      </c>
      <c r="H2720" s="80">
        <v>899.61</v>
      </c>
      <c r="I2720" s="80" t="s">
        <v>28</v>
      </c>
      <c r="J2720" s="80" t="s">
        <v>28</v>
      </c>
      <c r="K2720" s="80">
        <v>128.52000000000001</v>
      </c>
      <c r="L2720" s="73">
        <f t="shared" si="546"/>
        <v>111.28</v>
      </c>
      <c r="M2720" s="73">
        <f t="shared" si="547"/>
        <v>128.52000000000001</v>
      </c>
      <c r="N2720" s="72" t="str">
        <f t="shared" si="548"/>
        <v>0403</v>
      </c>
      <c r="O2720" s="74">
        <f t="shared" si="549"/>
        <v>0</v>
      </c>
      <c r="P2720" s="72">
        <f t="shared" si="550"/>
        <v>0</v>
      </c>
      <c r="Q2720" s="74">
        <f t="shared" si="551"/>
        <v>7</v>
      </c>
      <c r="R2720" s="72" t="str">
        <f t="shared" si="552"/>
        <v/>
      </c>
      <c r="S2720" s="72" t="str">
        <f t="shared" si="553"/>
        <v/>
      </c>
      <c r="AT2720" s="20">
        <f t="shared" si="554"/>
        <v>-10015.200000000001</v>
      </c>
    </row>
    <row r="2721" spans="1:46" ht="33.75">
      <c r="A2721" s="54">
        <v>8021</v>
      </c>
      <c r="B2721" s="54" t="s">
        <v>572</v>
      </c>
      <c r="C2721" s="58" t="s">
        <v>2462</v>
      </c>
      <c r="D2721" s="79">
        <v>7</v>
      </c>
      <c r="E2721" s="79">
        <v>7</v>
      </c>
      <c r="F2721" s="80">
        <v>899.61</v>
      </c>
      <c r="G2721" s="80">
        <v>128.52000000000001</v>
      </c>
      <c r="H2721" s="80">
        <v>899.61</v>
      </c>
      <c r="I2721" s="80" t="s">
        <v>28</v>
      </c>
      <c r="J2721" s="80" t="s">
        <v>28</v>
      </c>
      <c r="K2721" s="80">
        <v>128.52000000000001</v>
      </c>
      <c r="L2721" s="73">
        <f t="shared" si="546"/>
        <v>111.28</v>
      </c>
      <c r="M2721" s="73">
        <f t="shared" si="547"/>
        <v>128.52000000000001</v>
      </c>
      <c r="N2721" s="72" t="str">
        <f t="shared" si="548"/>
        <v>0403</v>
      </c>
      <c r="O2721" s="74">
        <f t="shared" si="549"/>
        <v>0</v>
      </c>
      <c r="P2721" s="72">
        <f t="shared" si="550"/>
        <v>0</v>
      </c>
      <c r="Q2721" s="74">
        <f t="shared" si="551"/>
        <v>7</v>
      </c>
      <c r="R2721" s="72" t="str">
        <f t="shared" si="552"/>
        <v/>
      </c>
      <c r="S2721" s="72" t="str">
        <f t="shared" si="553"/>
        <v/>
      </c>
      <c r="AT2721" s="20">
        <f t="shared" si="554"/>
        <v>-10015.200000000001</v>
      </c>
    </row>
    <row r="2722" spans="1:46" ht="33.75">
      <c r="A2722" s="54">
        <v>8021</v>
      </c>
      <c r="B2722" s="54" t="s">
        <v>570</v>
      </c>
      <c r="C2722" s="58" t="s">
        <v>2462</v>
      </c>
      <c r="D2722" s="79">
        <v>7</v>
      </c>
      <c r="E2722" s="79">
        <v>7</v>
      </c>
      <c r="F2722" s="80">
        <v>899.61</v>
      </c>
      <c r="G2722" s="80">
        <v>128.52000000000001</v>
      </c>
      <c r="H2722" s="80">
        <v>899.61</v>
      </c>
      <c r="I2722" s="80" t="s">
        <v>28</v>
      </c>
      <c r="J2722" s="80" t="s">
        <v>28</v>
      </c>
      <c r="K2722" s="80">
        <v>128.52000000000001</v>
      </c>
      <c r="L2722" s="73">
        <f t="shared" si="546"/>
        <v>111.28</v>
      </c>
      <c r="M2722" s="73">
        <f t="shared" si="547"/>
        <v>128.52000000000001</v>
      </c>
      <c r="N2722" s="72" t="str">
        <f t="shared" si="548"/>
        <v>0403</v>
      </c>
      <c r="O2722" s="74">
        <f t="shared" si="549"/>
        <v>0</v>
      </c>
      <c r="P2722" s="72">
        <f t="shared" si="550"/>
        <v>0</v>
      </c>
      <c r="Q2722" s="74">
        <f t="shared" si="551"/>
        <v>7</v>
      </c>
      <c r="R2722" s="72" t="str">
        <f t="shared" si="552"/>
        <v/>
      </c>
      <c r="S2722" s="72" t="str">
        <f t="shared" si="553"/>
        <v/>
      </c>
      <c r="AT2722" s="20">
        <f t="shared" si="554"/>
        <v>-10015.200000000001</v>
      </c>
    </row>
    <row r="2723" spans="1:46" ht="33.75">
      <c r="A2723" s="54">
        <v>8021</v>
      </c>
      <c r="B2723" s="54" t="s">
        <v>592</v>
      </c>
      <c r="C2723" s="58" t="s">
        <v>2462</v>
      </c>
      <c r="D2723" s="79">
        <v>7</v>
      </c>
      <c r="E2723" s="79">
        <v>7</v>
      </c>
      <c r="F2723" s="80">
        <v>899.61</v>
      </c>
      <c r="G2723" s="80">
        <v>128.52000000000001</v>
      </c>
      <c r="H2723" s="80">
        <v>899.61</v>
      </c>
      <c r="I2723" s="80" t="s">
        <v>28</v>
      </c>
      <c r="J2723" s="80" t="s">
        <v>28</v>
      </c>
      <c r="K2723" s="80">
        <v>128.52000000000001</v>
      </c>
      <c r="L2723" s="73">
        <f t="shared" si="546"/>
        <v>111.16</v>
      </c>
      <c r="M2723" s="73">
        <f t="shared" si="547"/>
        <v>128.52000000000001</v>
      </c>
      <c r="N2723" s="72" t="str">
        <f t="shared" si="548"/>
        <v>0403</v>
      </c>
      <c r="O2723" s="74">
        <f t="shared" si="549"/>
        <v>0</v>
      </c>
      <c r="P2723" s="72">
        <f t="shared" si="550"/>
        <v>0</v>
      </c>
      <c r="Q2723" s="74">
        <f t="shared" si="551"/>
        <v>7</v>
      </c>
      <c r="R2723" s="72" t="str">
        <f t="shared" si="552"/>
        <v/>
      </c>
      <c r="S2723" s="72" t="str">
        <f t="shared" si="553"/>
        <v/>
      </c>
      <c r="AT2723" s="20">
        <f t="shared" si="554"/>
        <v>-10004.4</v>
      </c>
    </row>
    <row r="2724" spans="1:46" ht="33.75">
      <c r="A2724" s="54">
        <v>8021</v>
      </c>
      <c r="B2724" s="54" t="s">
        <v>590</v>
      </c>
      <c r="C2724" s="58" t="s">
        <v>2462</v>
      </c>
      <c r="D2724" s="79">
        <v>7</v>
      </c>
      <c r="E2724" s="79">
        <v>7</v>
      </c>
      <c r="F2724" s="80">
        <v>899.61</v>
      </c>
      <c r="G2724" s="80">
        <v>128.52000000000001</v>
      </c>
      <c r="H2724" s="80">
        <v>899.61</v>
      </c>
      <c r="I2724" s="80" t="s">
        <v>28</v>
      </c>
      <c r="J2724" s="80" t="s">
        <v>28</v>
      </c>
      <c r="K2724" s="80">
        <v>128.52000000000001</v>
      </c>
      <c r="L2724" s="73">
        <f t="shared" si="546"/>
        <v>111.16</v>
      </c>
      <c r="M2724" s="73">
        <f t="shared" si="547"/>
        <v>128.52000000000001</v>
      </c>
      <c r="N2724" s="72" t="str">
        <f t="shared" si="548"/>
        <v>0403</v>
      </c>
      <c r="O2724" s="74">
        <f t="shared" si="549"/>
        <v>0</v>
      </c>
      <c r="P2724" s="72">
        <f t="shared" si="550"/>
        <v>0</v>
      </c>
      <c r="Q2724" s="74">
        <f t="shared" si="551"/>
        <v>7</v>
      </c>
      <c r="R2724" s="72" t="str">
        <f t="shared" si="552"/>
        <v/>
      </c>
      <c r="S2724" s="72" t="str">
        <f t="shared" si="553"/>
        <v/>
      </c>
      <c r="AT2724" s="20">
        <f t="shared" si="554"/>
        <v>-10004.4</v>
      </c>
    </row>
    <row r="2725" spans="1:46" ht="33.75">
      <c r="A2725" s="54">
        <v>8021</v>
      </c>
      <c r="B2725" s="54" t="s">
        <v>588</v>
      </c>
      <c r="C2725" s="58" t="s">
        <v>2462</v>
      </c>
      <c r="D2725" s="79">
        <v>7</v>
      </c>
      <c r="E2725" s="79">
        <v>7</v>
      </c>
      <c r="F2725" s="80">
        <v>899.61</v>
      </c>
      <c r="G2725" s="80">
        <v>128.52000000000001</v>
      </c>
      <c r="H2725" s="80">
        <v>899.61</v>
      </c>
      <c r="I2725" s="80" t="s">
        <v>28</v>
      </c>
      <c r="J2725" s="80" t="s">
        <v>28</v>
      </c>
      <c r="K2725" s="80">
        <v>128.52000000000001</v>
      </c>
      <c r="L2725" s="73">
        <f t="shared" si="546"/>
        <v>111.16</v>
      </c>
      <c r="M2725" s="73">
        <f t="shared" si="547"/>
        <v>128.52000000000001</v>
      </c>
      <c r="N2725" s="72" t="str">
        <f t="shared" si="548"/>
        <v>0403</v>
      </c>
      <c r="O2725" s="74">
        <f t="shared" si="549"/>
        <v>0</v>
      </c>
      <c r="P2725" s="72">
        <f t="shared" si="550"/>
        <v>0</v>
      </c>
      <c r="Q2725" s="74">
        <f t="shared" si="551"/>
        <v>7</v>
      </c>
      <c r="R2725" s="72" t="str">
        <f t="shared" si="552"/>
        <v/>
      </c>
      <c r="S2725" s="72" t="str">
        <f t="shared" si="553"/>
        <v/>
      </c>
      <c r="AT2725" s="20">
        <f t="shared" si="554"/>
        <v>-10004.4</v>
      </c>
    </row>
    <row r="2726" spans="1:46" ht="33.75">
      <c r="A2726" s="54">
        <v>8021</v>
      </c>
      <c r="B2726" s="54" t="s">
        <v>586</v>
      </c>
      <c r="C2726" s="58" t="s">
        <v>2462</v>
      </c>
      <c r="D2726" s="79">
        <v>7</v>
      </c>
      <c r="E2726" s="79">
        <v>7</v>
      </c>
      <c r="F2726" s="80">
        <v>899.61</v>
      </c>
      <c r="G2726" s="80">
        <v>128.52000000000001</v>
      </c>
      <c r="H2726" s="80">
        <v>899.61</v>
      </c>
      <c r="I2726" s="80" t="s">
        <v>28</v>
      </c>
      <c r="J2726" s="80" t="s">
        <v>28</v>
      </c>
      <c r="K2726" s="80">
        <v>128.52000000000001</v>
      </c>
      <c r="L2726" s="73">
        <f t="shared" si="546"/>
        <v>111.16</v>
      </c>
      <c r="M2726" s="73">
        <f t="shared" si="547"/>
        <v>128.52000000000001</v>
      </c>
      <c r="N2726" s="72" t="str">
        <f t="shared" si="548"/>
        <v>0403</v>
      </c>
      <c r="O2726" s="74">
        <f t="shared" si="549"/>
        <v>0</v>
      </c>
      <c r="P2726" s="72">
        <f t="shared" si="550"/>
        <v>0</v>
      </c>
      <c r="Q2726" s="74">
        <f t="shared" si="551"/>
        <v>7</v>
      </c>
      <c r="R2726" s="72" t="str">
        <f t="shared" si="552"/>
        <v/>
      </c>
      <c r="S2726" s="72" t="str">
        <f t="shared" si="553"/>
        <v/>
      </c>
      <c r="AT2726" s="20">
        <f t="shared" si="554"/>
        <v>-10004.4</v>
      </c>
    </row>
    <row r="2727" spans="1:46" ht="33.75">
      <c r="A2727" s="54">
        <v>8021</v>
      </c>
      <c r="B2727" s="54" t="s">
        <v>584</v>
      </c>
      <c r="C2727" s="58" t="s">
        <v>2462</v>
      </c>
      <c r="D2727" s="79">
        <v>7</v>
      </c>
      <c r="E2727" s="79">
        <v>7</v>
      </c>
      <c r="F2727" s="80">
        <v>899.61</v>
      </c>
      <c r="G2727" s="80">
        <v>128.52000000000001</v>
      </c>
      <c r="H2727" s="80">
        <v>899.61</v>
      </c>
      <c r="I2727" s="80" t="s">
        <v>28</v>
      </c>
      <c r="J2727" s="80" t="s">
        <v>28</v>
      </c>
      <c r="K2727" s="80">
        <v>128.52000000000001</v>
      </c>
      <c r="L2727" s="73">
        <f t="shared" si="546"/>
        <v>108.3</v>
      </c>
      <c r="M2727" s="73">
        <f t="shared" si="547"/>
        <v>128.52000000000001</v>
      </c>
      <c r="N2727" s="72" t="str">
        <f t="shared" si="548"/>
        <v>0403</v>
      </c>
      <c r="O2727" s="74">
        <f t="shared" si="549"/>
        <v>0</v>
      </c>
      <c r="P2727" s="72">
        <f t="shared" si="550"/>
        <v>0</v>
      </c>
      <c r="Q2727" s="74">
        <f t="shared" si="551"/>
        <v>7</v>
      </c>
      <c r="R2727" s="72" t="str">
        <f t="shared" si="552"/>
        <v/>
      </c>
      <c r="S2727" s="72" t="str">
        <f t="shared" si="553"/>
        <v/>
      </c>
      <c r="AT2727" s="20">
        <f t="shared" si="554"/>
        <v>-9747</v>
      </c>
    </row>
    <row r="2728" spans="1:46" ht="33.75">
      <c r="A2728" s="54">
        <v>8021</v>
      </c>
      <c r="B2728" s="54" t="s">
        <v>582</v>
      </c>
      <c r="C2728" s="58" t="s">
        <v>2462</v>
      </c>
      <c r="D2728" s="79">
        <v>7</v>
      </c>
      <c r="E2728" s="79">
        <v>7</v>
      </c>
      <c r="F2728" s="80">
        <v>899.61</v>
      </c>
      <c r="G2728" s="80">
        <v>128.52000000000001</v>
      </c>
      <c r="H2728" s="80">
        <v>899.61</v>
      </c>
      <c r="I2728" s="80" t="s">
        <v>28</v>
      </c>
      <c r="J2728" s="80" t="s">
        <v>28</v>
      </c>
      <c r="K2728" s="80">
        <v>128.52000000000001</v>
      </c>
      <c r="L2728" s="73">
        <f t="shared" si="546"/>
        <v>108.3</v>
      </c>
      <c r="M2728" s="73">
        <f t="shared" si="547"/>
        <v>128.52000000000001</v>
      </c>
      <c r="N2728" s="72" t="str">
        <f t="shared" si="548"/>
        <v>0403</v>
      </c>
      <c r="O2728" s="74">
        <f t="shared" si="549"/>
        <v>0</v>
      </c>
      <c r="P2728" s="72">
        <f t="shared" si="550"/>
        <v>0</v>
      </c>
      <c r="Q2728" s="74">
        <f t="shared" si="551"/>
        <v>7</v>
      </c>
      <c r="R2728" s="72" t="str">
        <f t="shared" si="552"/>
        <v/>
      </c>
      <c r="S2728" s="72" t="str">
        <f t="shared" si="553"/>
        <v/>
      </c>
      <c r="AT2728" s="20">
        <f t="shared" si="554"/>
        <v>-9747</v>
      </c>
    </row>
    <row r="2729" spans="1:46" ht="33.75">
      <c r="A2729" s="54">
        <v>8021</v>
      </c>
      <c r="B2729" s="54" t="s">
        <v>580</v>
      </c>
      <c r="C2729" s="58" t="s">
        <v>2462</v>
      </c>
      <c r="D2729" s="79">
        <v>7</v>
      </c>
      <c r="E2729" s="79">
        <v>7</v>
      </c>
      <c r="F2729" s="80">
        <v>899.61</v>
      </c>
      <c r="G2729" s="80">
        <v>128.52000000000001</v>
      </c>
      <c r="H2729" s="80">
        <v>899.61</v>
      </c>
      <c r="I2729" s="80" t="s">
        <v>28</v>
      </c>
      <c r="J2729" s="80" t="s">
        <v>28</v>
      </c>
      <c r="K2729" s="80">
        <v>128.52000000000001</v>
      </c>
      <c r="L2729" s="73">
        <f t="shared" si="546"/>
        <v>108.3</v>
      </c>
      <c r="M2729" s="73">
        <f t="shared" si="547"/>
        <v>128.52000000000001</v>
      </c>
      <c r="N2729" s="72" t="str">
        <f t="shared" si="548"/>
        <v>0403</v>
      </c>
      <c r="O2729" s="74">
        <f t="shared" si="549"/>
        <v>0</v>
      </c>
      <c r="P2729" s="72">
        <f t="shared" si="550"/>
        <v>0</v>
      </c>
      <c r="Q2729" s="74">
        <f t="shared" si="551"/>
        <v>7</v>
      </c>
      <c r="R2729" s="72" t="str">
        <f t="shared" si="552"/>
        <v/>
      </c>
      <c r="S2729" s="72" t="str">
        <f t="shared" si="553"/>
        <v/>
      </c>
      <c r="AT2729" s="20">
        <f t="shared" si="554"/>
        <v>-9747</v>
      </c>
    </row>
    <row r="2730" spans="1:46" ht="33.75">
      <c r="A2730" s="54">
        <v>8021</v>
      </c>
      <c r="B2730" s="54" t="s">
        <v>578</v>
      </c>
      <c r="C2730" s="58" t="s">
        <v>2462</v>
      </c>
      <c r="D2730" s="79">
        <v>7</v>
      </c>
      <c r="E2730" s="79">
        <v>7</v>
      </c>
      <c r="F2730" s="80">
        <v>899.61</v>
      </c>
      <c r="G2730" s="80">
        <v>128.52000000000001</v>
      </c>
      <c r="H2730" s="80">
        <v>899.61</v>
      </c>
      <c r="I2730" s="80" t="s">
        <v>28</v>
      </c>
      <c r="J2730" s="80" t="s">
        <v>28</v>
      </c>
      <c r="K2730" s="80">
        <v>128.52000000000001</v>
      </c>
      <c r="L2730" s="73">
        <f t="shared" si="546"/>
        <v>108.3</v>
      </c>
      <c r="M2730" s="73">
        <f t="shared" si="547"/>
        <v>128.52000000000001</v>
      </c>
      <c r="N2730" s="72" t="str">
        <f t="shared" si="548"/>
        <v>0403</v>
      </c>
      <c r="O2730" s="74">
        <f t="shared" si="549"/>
        <v>0</v>
      </c>
      <c r="P2730" s="72">
        <f t="shared" si="550"/>
        <v>0</v>
      </c>
      <c r="Q2730" s="74">
        <f t="shared" si="551"/>
        <v>7</v>
      </c>
      <c r="R2730" s="72" t="str">
        <f t="shared" si="552"/>
        <v/>
      </c>
      <c r="S2730" s="72" t="str">
        <f t="shared" si="553"/>
        <v/>
      </c>
      <c r="AT2730" s="20">
        <f t="shared" si="554"/>
        <v>-9747</v>
      </c>
    </row>
    <row r="2731" spans="1:46" ht="33.75">
      <c r="A2731" s="54">
        <v>8021</v>
      </c>
      <c r="B2731" s="54" t="s">
        <v>576</v>
      </c>
      <c r="C2731" s="58" t="s">
        <v>2462</v>
      </c>
      <c r="D2731" s="79">
        <v>7</v>
      </c>
      <c r="E2731" s="79">
        <v>7</v>
      </c>
      <c r="F2731" s="80">
        <v>899.61</v>
      </c>
      <c r="G2731" s="80">
        <v>128.52000000000001</v>
      </c>
      <c r="H2731" s="80">
        <v>899.61</v>
      </c>
      <c r="I2731" s="80" t="s">
        <v>28</v>
      </c>
      <c r="J2731" s="80" t="s">
        <v>28</v>
      </c>
      <c r="K2731" s="80">
        <v>128.52000000000001</v>
      </c>
      <c r="L2731" s="73">
        <f t="shared" si="546"/>
        <v>111.28</v>
      </c>
      <c r="M2731" s="73">
        <f t="shared" si="547"/>
        <v>128.52000000000001</v>
      </c>
      <c r="N2731" s="72" t="str">
        <f t="shared" si="548"/>
        <v>0403</v>
      </c>
      <c r="O2731" s="74">
        <f t="shared" si="549"/>
        <v>0</v>
      </c>
      <c r="P2731" s="72">
        <f t="shared" si="550"/>
        <v>0</v>
      </c>
      <c r="Q2731" s="74">
        <f t="shared" si="551"/>
        <v>7</v>
      </c>
      <c r="R2731" s="72" t="str">
        <f t="shared" si="552"/>
        <v/>
      </c>
      <c r="S2731" s="72" t="str">
        <f t="shared" si="553"/>
        <v/>
      </c>
      <c r="AT2731" s="20">
        <f t="shared" si="554"/>
        <v>-10015.200000000001</v>
      </c>
    </row>
    <row r="2732" spans="1:46" ht="45">
      <c r="A2732" s="54">
        <v>8022</v>
      </c>
      <c r="B2732" s="54" t="s">
        <v>640</v>
      </c>
      <c r="C2732" s="58" t="s">
        <v>2463</v>
      </c>
      <c r="D2732" s="79">
        <v>7</v>
      </c>
      <c r="E2732" s="79">
        <v>7</v>
      </c>
      <c r="F2732" s="80">
        <v>1085.2</v>
      </c>
      <c r="G2732" s="80">
        <v>155.03</v>
      </c>
      <c r="H2732" s="80">
        <v>1085.2</v>
      </c>
      <c r="I2732" s="80" t="s">
        <v>28</v>
      </c>
      <c r="J2732" s="80" t="s">
        <v>28</v>
      </c>
      <c r="K2732" s="80">
        <v>155.03</v>
      </c>
      <c r="L2732" s="73">
        <f t="shared" si="546"/>
        <v>87.66</v>
      </c>
      <c r="M2732" s="73">
        <f t="shared" si="547"/>
        <v>155.03</v>
      </c>
      <c r="N2732" s="72" t="str">
        <f t="shared" si="548"/>
        <v>0406</v>
      </c>
      <c r="O2732" s="74">
        <f t="shared" si="549"/>
        <v>0</v>
      </c>
      <c r="P2732" s="72">
        <f t="shared" si="550"/>
        <v>0</v>
      </c>
      <c r="Q2732" s="74">
        <f t="shared" si="551"/>
        <v>7</v>
      </c>
      <c r="R2732" s="72" t="str">
        <f t="shared" si="552"/>
        <v/>
      </c>
      <c r="S2732" s="72" t="str">
        <f t="shared" si="553"/>
        <v/>
      </c>
      <c r="AT2732" s="20">
        <f t="shared" si="554"/>
        <v>-7889.4</v>
      </c>
    </row>
    <row r="2733" spans="1:46" ht="45">
      <c r="A2733" s="54">
        <v>8022</v>
      </c>
      <c r="B2733" s="54" t="s">
        <v>638</v>
      </c>
      <c r="C2733" s="58" t="s">
        <v>2463</v>
      </c>
      <c r="D2733" s="79">
        <v>7</v>
      </c>
      <c r="E2733" s="79">
        <v>7</v>
      </c>
      <c r="F2733" s="80">
        <v>1085.2</v>
      </c>
      <c r="G2733" s="80">
        <v>155.03</v>
      </c>
      <c r="H2733" s="80">
        <v>1085.2</v>
      </c>
      <c r="I2733" s="80" t="s">
        <v>28</v>
      </c>
      <c r="J2733" s="80" t="s">
        <v>28</v>
      </c>
      <c r="K2733" s="80">
        <v>155.03</v>
      </c>
      <c r="L2733" s="73">
        <f t="shared" si="546"/>
        <v>87.66</v>
      </c>
      <c r="M2733" s="73">
        <f t="shared" si="547"/>
        <v>155.03</v>
      </c>
      <c r="N2733" s="72" t="str">
        <f t="shared" si="548"/>
        <v>0406</v>
      </c>
      <c r="O2733" s="74">
        <f t="shared" si="549"/>
        <v>0</v>
      </c>
      <c r="P2733" s="72">
        <f t="shared" si="550"/>
        <v>0</v>
      </c>
      <c r="Q2733" s="74">
        <f t="shared" si="551"/>
        <v>7</v>
      </c>
      <c r="R2733" s="72" t="str">
        <f t="shared" si="552"/>
        <v/>
      </c>
      <c r="S2733" s="72" t="str">
        <f t="shared" si="553"/>
        <v/>
      </c>
      <c r="AT2733" s="20">
        <f t="shared" si="554"/>
        <v>-7889.4</v>
      </c>
    </row>
    <row r="2734" spans="1:46" ht="45">
      <c r="A2734" s="54">
        <v>8022</v>
      </c>
      <c r="B2734" s="54" t="s">
        <v>636</v>
      </c>
      <c r="C2734" s="58" t="s">
        <v>2463</v>
      </c>
      <c r="D2734" s="79">
        <v>7</v>
      </c>
      <c r="E2734" s="79">
        <v>7</v>
      </c>
      <c r="F2734" s="80">
        <v>1085.2</v>
      </c>
      <c r="G2734" s="80">
        <v>155.03</v>
      </c>
      <c r="H2734" s="80">
        <v>1085.2</v>
      </c>
      <c r="I2734" s="80" t="s">
        <v>28</v>
      </c>
      <c r="J2734" s="80" t="s">
        <v>28</v>
      </c>
      <c r="K2734" s="80">
        <v>155.03</v>
      </c>
      <c r="L2734" s="73">
        <f t="shared" si="546"/>
        <v>87.66</v>
      </c>
      <c r="M2734" s="73">
        <f t="shared" si="547"/>
        <v>155.03</v>
      </c>
      <c r="N2734" s="72" t="str">
        <f t="shared" si="548"/>
        <v>0406</v>
      </c>
      <c r="O2734" s="74">
        <f t="shared" si="549"/>
        <v>0</v>
      </c>
      <c r="P2734" s="72">
        <f t="shared" si="550"/>
        <v>0</v>
      </c>
      <c r="Q2734" s="74">
        <f t="shared" si="551"/>
        <v>7</v>
      </c>
      <c r="R2734" s="72" t="str">
        <f t="shared" si="552"/>
        <v/>
      </c>
      <c r="S2734" s="72" t="str">
        <f t="shared" si="553"/>
        <v/>
      </c>
      <c r="AT2734" s="20">
        <f t="shared" si="554"/>
        <v>-7889.4</v>
      </c>
    </row>
    <row r="2735" spans="1:46" ht="45">
      <c r="A2735" s="54">
        <v>8022</v>
      </c>
      <c r="B2735" s="54" t="s">
        <v>634</v>
      </c>
      <c r="C2735" s="58" t="s">
        <v>2463</v>
      </c>
      <c r="D2735" s="79">
        <v>7</v>
      </c>
      <c r="E2735" s="79">
        <v>7</v>
      </c>
      <c r="F2735" s="80">
        <v>1085.2</v>
      </c>
      <c r="G2735" s="80">
        <v>155.03</v>
      </c>
      <c r="H2735" s="80">
        <v>1085.2</v>
      </c>
      <c r="I2735" s="80" t="s">
        <v>28</v>
      </c>
      <c r="J2735" s="80" t="s">
        <v>28</v>
      </c>
      <c r="K2735" s="80">
        <v>155.03</v>
      </c>
      <c r="L2735" s="73">
        <f t="shared" si="546"/>
        <v>87.66</v>
      </c>
      <c r="M2735" s="73">
        <f t="shared" si="547"/>
        <v>155.03</v>
      </c>
      <c r="N2735" s="72" t="str">
        <f t="shared" si="548"/>
        <v>0406</v>
      </c>
      <c r="O2735" s="74">
        <f t="shared" si="549"/>
        <v>0</v>
      </c>
      <c r="P2735" s="72">
        <f t="shared" si="550"/>
        <v>0</v>
      </c>
      <c r="Q2735" s="74">
        <f t="shared" si="551"/>
        <v>7</v>
      </c>
      <c r="R2735" s="72" t="str">
        <f t="shared" si="552"/>
        <v/>
      </c>
      <c r="S2735" s="72" t="str">
        <f t="shared" si="553"/>
        <v/>
      </c>
      <c r="AT2735" s="20">
        <f t="shared" si="554"/>
        <v>-7889.4</v>
      </c>
    </row>
    <row r="2736" spans="1:46" ht="45">
      <c r="A2736" s="54">
        <v>8022</v>
      </c>
      <c r="B2736" s="54" t="s">
        <v>632</v>
      </c>
      <c r="C2736" s="58" t="s">
        <v>2463</v>
      </c>
      <c r="D2736" s="79">
        <v>7</v>
      </c>
      <c r="E2736" s="79">
        <v>7</v>
      </c>
      <c r="F2736" s="80">
        <v>1085.2</v>
      </c>
      <c r="G2736" s="80">
        <v>155.03</v>
      </c>
      <c r="H2736" s="80">
        <v>1085.2</v>
      </c>
      <c r="I2736" s="80" t="s">
        <v>28</v>
      </c>
      <c r="J2736" s="80" t="s">
        <v>28</v>
      </c>
      <c r="K2736" s="80">
        <v>155.03</v>
      </c>
      <c r="L2736" s="73">
        <f t="shared" si="546"/>
        <v>87.66</v>
      </c>
      <c r="M2736" s="73">
        <f t="shared" si="547"/>
        <v>155.03</v>
      </c>
      <c r="N2736" s="72" t="str">
        <f t="shared" si="548"/>
        <v>0406</v>
      </c>
      <c r="O2736" s="74">
        <f t="shared" si="549"/>
        <v>0</v>
      </c>
      <c r="P2736" s="72">
        <f t="shared" si="550"/>
        <v>0</v>
      </c>
      <c r="Q2736" s="74">
        <f t="shared" si="551"/>
        <v>7</v>
      </c>
      <c r="R2736" s="72" t="str">
        <f t="shared" si="552"/>
        <v/>
      </c>
      <c r="S2736" s="72" t="str">
        <f t="shared" si="553"/>
        <v/>
      </c>
      <c r="AT2736" s="20">
        <f t="shared" si="554"/>
        <v>-7889.4</v>
      </c>
    </row>
    <row r="2737" spans="1:46" ht="45">
      <c r="A2737" s="54">
        <v>8022</v>
      </c>
      <c r="B2737" s="54" t="s">
        <v>630</v>
      </c>
      <c r="C2737" s="58" t="s">
        <v>2463</v>
      </c>
      <c r="D2737" s="79">
        <v>7</v>
      </c>
      <c r="E2737" s="79">
        <v>7</v>
      </c>
      <c r="F2737" s="80">
        <v>1085.2</v>
      </c>
      <c r="G2737" s="80">
        <v>155.03</v>
      </c>
      <c r="H2737" s="80">
        <v>1085.2</v>
      </c>
      <c r="I2737" s="80" t="s">
        <v>28</v>
      </c>
      <c r="J2737" s="80" t="s">
        <v>28</v>
      </c>
      <c r="K2737" s="80">
        <v>155.03</v>
      </c>
      <c r="L2737" s="73">
        <f t="shared" si="546"/>
        <v>87.66</v>
      </c>
      <c r="M2737" s="73">
        <f t="shared" si="547"/>
        <v>155.03</v>
      </c>
      <c r="N2737" s="72" t="str">
        <f t="shared" si="548"/>
        <v>0406</v>
      </c>
      <c r="O2737" s="74">
        <f t="shared" si="549"/>
        <v>0</v>
      </c>
      <c r="P2737" s="72">
        <f t="shared" si="550"/>
        <v>0</v>
      </c>
      <c r="Q2737" s="74">
        <f t="shared" si="551"/>
        <v>7</v>
      </c>
      <c r="R2737" s="72" t="str">
        <f t="shared" si="552"/>
        <v/>
      </c>
      <c r="S2737" s="72" t="str">
        <f t="shared" si="553"/>
        <v/>
      </c>
      <c r="AT2737" s="20">
        <f t="shared" si="554"/>
        <v>-7889.4</v>
      </c>
    </row>
    <row r="2738" spans="1:46" ht="45">
      <c r="A2738" s="54">
        <v>8022</v>
      </c>
      <c r="B2738" s="54" t="s">
        <v>628</v>
      </c>
      <c r="C2738" s="58" t="s">
        <v>2463</v>
      </c>
      <c r="D2738" s="79">
        <v>7</v>
      </c>
      <c r="E2738" s="79">
        <v>7</v>
      </c>
      <c r="F2738" s="80">
        <v>1085.2</v>
      </c>
      <c r="G2738" s="80">
        <v>155.03</v>
      </c>
      <c r="H2738" s="80">
        <v>1085.2</v>
      </c>
      <c r="I2738" s="80" t="s">
        <v>28</v>
      </c>
      <c r="J2738" s="80" t="s">
        <v>28</v>
      </c>
      <c r="K2738" s="80">
        <v>155.03</v>
      </c>
      <c r="L2738" s="73">
        <f t="shared" si="546"/>
        <v>105.93</v>
      </c>
      <c r="M2738" s="73">
        <f t="shared" si="547"/>
        <v>155.03</v>
      </c>
      <c r="N2738" s="72" t="str">
        <f t="shared" si="548"/>
        <v>0406</v>
      </c>
      <c r="O2738" s="74">
        <f t="shared" si="549"/>
        <v>0</v>
      </c>
      <c r="P2738" s="72">
        <f t="shared" si="550"/>
        <v>0</v>
      </c>
      <c r="Q2738" s="74">
        <f t="shared" si="551"/>
        <v>7</v>
      </c>
      <c r="R2738" s="72" t="str">
        <f t="shared" si="552"/>
        <v/>
      </c>
      <c r="S2738" s="72" t="str">
        <f t="shared" si="553"/>
        <v/>
      </c>
      <c r="AT2738" s="20">
        <f t="shared" si="554"/>
        <v>-9533.7000000000007</v>
      </c>
    </row>
    <row r="2739" spans="1:46" ht="45">
      <c r="A2739" s="54">
        <v>8022</v>
      </c>
      <c r="B2739" s="54" t="s">
        <v>626</v>
      </c>
      <c r="C2739" s="58" t="s">
        <v>2463</v>
      </c>
      <c r="D2739" s="79">
        <v>7</v>
      </c>
      <c r="E2739" s="79">
        <v>7</v>
      </c>
      <c r="F2739" s="80">
        <v>1085.2</v>
      </c>
      <c r="G2739" s="80">
        <v>155.03</v>
      </c>
      <c r="H2739" s="80">
        <v>1085.2</v>
      </c>
      <c r="I2739" s="80" t="s">
        <v>28</v>
      </c>
      <c r="J2739" s="80" t="s">
        <v>28</v>
      </c>
      <c r="K2739" s="80">
        <v>155.03</v>
      </c>
      <c r="L2739" s="73">
        <f t="shared" si="546"/>
        <v>105.93</v>
      </c>
      <c r="M2739" s="73">
        <f t="shared" si="547"/>
        <v>155.03</v>
      </c>
      <c r="N2739" s="72" t="str">
        <f t="shared" si="548"/>
        <v>0406</v>
      </c>
      <c r="O2739" s="74">
        <f t="shared" si="549"/>
        <v>0</v>
      </c>
      <c r="P2739" s="72">
        <f t="shared" si="550"/>
        <v>0</v>
      </c>
      <c r="Q2739" s="74">
        <f t="shared" si="551"/>
        <v>7</v>
      </c>
      <c r="R2739" s="72" t="str">
        <f t="shared" si="552"/>
        <v/>
      </c>
      <c r="S2739" s="72" t="str">
        <f t="shared" si="553"/>
        <v/>
      </c>
      <c r="AT2739" s="20">
        <f t="shared" si="554"/>
        <v>-9533.7000000000007</v>
      </c>
    </row>
    <row r="2740" spans="1:46" ht="45">
      <c r="A2740" s="54">
        <v>8022</v>
      </c>
      <c r="B2740" s="54" t="s">
        <v>624</v>
      </c>
      <c r="C2740" s="58" t="s">
        <v>2463</v>
      </c>
      <c r="D2740" s="79">
        <v>7</v>
      </c>
      <c r="E2740" s="79">
        <v>7</v>
      </c>
      <c r="F2740" s="80">
        <v>1085.2</v>
      </c>
      <c r="G2740" s="80">
        <v>155.03</v>
      </c>
      <c r="H2740" s="80">
        <v>1085.2</v>
      </c>
      <c r="I2740" s="80" t="s">
        <v>28</v>
      </c>
      <c r="J2740" s="80" t="s">
        <v>28</v>
      </c>
      <c r="K2740" s="80">
        <v>155.03</v>
      </c>
      <c r="L2740" s="73">
        <f t="shared" si="546"/>
        <v>105.93</v>
      </c>
      <c r="M2740" s="73">
        <f t="shared" si="547"/>
        <v>155.03</v>
      </c>
      <c r="N2740" s="72" t="str">
        <f t="shared" si="548"/>
        <v>0406</v>
      </c>
      <c r="O2740" s="74">
        <f t="shared" si="549"/>
        <v>0</v>
      </c>
      <c r="P2740" s="72">
        <f t="shared" si="550"/>
        <v>0</v>
      </c>
      <c r="Q2740" s="74">
        <f t="shared" si="551"/>
        <v>7</v>
      </c>
      <c r="R2740" s="72" t="str">
        <f t="shared" si="552"/>
        <v/>
      </c>
      <c r="S2740" s="72" t="str">
        <f t="shared" si="553"/>
        <v/>
      </c>
      <c r="AT2740" s="20">
        <f t="shared" si="554"/>
        <v>-9533.7000000000007</v>
      </c>
    </row>
    <row r="2741" spans="1:46" ht="45">
      <c r="A2741" s="54">
        <v>8022</v>
      </c>
      <c r="B2741" s="54" t="s">
        <v>622</v>
      </c>
      <c r="C2741" s="58" t="s">
        <v>2463</v>
      </c>
      <c r="D2741" s="79">
        <v>7</v>
      </c>
      <c r="E2741" s="79">
        <v>7</v>
      </c>
      <c r="F2741" s="80">
        <v>1085.2</v>
      </c>
      <c r="G2741" s="80">
        <v>155.03</v>
      </c>
      <c r="H2741" s="80">
        <v>1085.2</v>
      </c>
      <c r="I2741" s="80" t="s">
        <v>28</v>
      </c>
      <c r="J2741" s="80" t="s">
        <v>28</v>
      </c>
      <c r="K2741" s="80">
        <v>155.03</v>
      </c>
      <c r="L2741" s="73">
        <f t="shared" si="546"/>
        <v>105.93</v>
      </c>
      <c r="M2741" s="73">
        <f t="shared" si="547"/>
        <v>155.03</v>
      </c>
      <c r="N2741" s="72" t="str">
        <f t="shared" si="548"/>
        <v>0406</v>
      </c>
      <c r="O2741" s="74">
        <f t="shared" si="549"/>
        <v>0</v>
      </c>
      <c r="P2741" s="72">
        <f t="shared" si="550"/>
        <v>0</v>
      </c>
      <c r="Q2741" s="74">
        <f t="shared" si="551"/>
        <v>7</v>
      </c>
      <c r="R2741" s="72" t="str">
        <f t="shared" si="552"/>
        <v/>
      </c>
      <c r="S2741" s="72" t="str">
        <f t="shared" si="553"/>
        <v/>
      </c>
      <c r="AT2741" s="20">
        <f t="shared" si="554"/>
        <v>-9533.7000000000007</v>
      </c>
    </row>
    <row r="2742" spans="1:46" ht="45">
      <c r="A2742" s="54">
        <v>8022</v>
      </c>
      <c r="B2742" s="54" t="s">
        <v>620</v>
      </c>
      <c r="C2742" s="58" t="s">
        <v>2463</v>
      </c>
      <c r="D2742" s="79">
        <v>7</v>
      </c>
      <c r="E2742" s="79">
        <v>7</v>
      </c>
      <c r="F2742" s="80">
        <v>1085.2</v>
      </c>
      <c r="G2742" s="80">
        <v>155.03</v>
      </c>
      <c r="H2742" s="80">
        <v>1085.2</v>
      </c>
      <c r="I2742" s="80" t="s">
        <v>28</v>
      </c>
      <c r="J2742" s="80" t="s">
        <v>28</v>
      </c>
      <c r="K2742" s="80">
        <v>155.03</v>
      </c>
      <c r="L2742" s="73">
        <f t="shared" si="546"/>
        <v>105.93</v>
      </c>
      <c r="M2742" s="73">
        <f t="shared" si="547"/>
        <v>155.03</v>
      </c>
      <c r="N2742" s="72" t="str">
        <f t="shared" si="548"/>
        <v>0406</v>
      </c>
      <c r="O2742" s="74">
        <f t="shared" si="549"/>
        <v>0</v>
      </c>
      <c r="P2742" s="72">
        <f t="shared" si="550"/>
        <v>0</v>
      </c>
      <c r="Q2742" s="74">
        <f t="shared" si="551"/>
        <v>7</v>
      </c>
      <c r="R2742" s="72" t="str">
        <f t="shared" si="552"/>
        <v/>
      </c>
      <c r="S2742" s="72" t="str">
        <f t="shared" si="553"/>
        <v/>
      </c>
      <c r="AT2742" s="20">
        <f t="shared" si="554"/>
        <v>-9533.7000000000007</v>
      </c>
    </row>
    <row r="2743" spans="1:46" ht="45">
      <c r="A2743" s="54">
        <v>8022</v>
      </c>
      <c r="B2743" s="54" t="s">
        <v>618</v>
      </c>
      <c r="C2743" s="58" t="s">
        <v>2463</v>
      </c>
      <c r="D2743" s="79">
        <v>7</v>
      </c>
      <c r="E2743" s="79">
        <v>7</v>
      </c>
      <c r="F2743" s="80">
        <v>1085.2</v>
      </c>
      <c r="G2743" s="80">
        <v>155.03</v>
      </c>
      <c r="H2743" s="80">
        <v>1085.2</v>
      </c>
      <c r="I2743" s="80" t="s">
        <v>28</v>
      </c>
      <c r="J2743" s="80" t="s">
        <v>28</v>
      </c>
      <c r="K2743" s="80">
        <v>155.03</v>
      </c>
      <c r="L2743" s="73">
        <f t="shared" si="546"/>
        <v>105.93</v>
      </c>
      <c r="M2743" s="73">
        <f t="shared" si="547"/>
        <v>155.03</v>
      </c>
      <c r="N2743" s="72" t="str">
        <f t="shared" si="548"/>
        <v>0406</v>
      </c>
      <c r="O2743" s="74">
        <f t="shared" si="549"/>
        <v>0</v>
      </c>
      <c r="P2743" s="72">
        <f t="shared" si="550"/>
        <v>0</v>
      </c>
      <c r="Q2743" s="74">
        <f t="shared" si="551"/>
        <v>7</v>
      </c>
      <c r="R2743" s="72" t="str">
        <f t="shared" si="552"/>
        <v/>
      </c>
      <c r="S2743" s="72" t="str">
        <f t="shared" si="553"/>
        <v/>
      </c>
      <c r="AT2743" s="20">
        <f t="shared" si="554"/>
        <v>-9533.7000000000007</v>
      </c>
    </row>
    <row r="2744" spans="1:46" ht="45">
      <c r="A2744" s="54">
        <v>8022</v>
      </c>
      <c r="B2744" s="54" t="s">
        <v>616</v>
      </c>
      <c r="C2744" s="58" t="s">
        <v>2463</v>
      </c>
      <c r="D2744" s="79">
        <v>7</v>
      </c>
      <c r="E2744" s="79">
        <v>7</v>
      </c>
      <c r="F2744" s="80">
        <v>1085.2</v>
      </c>
      <c r="G2744" s="80">
        <v>155.03</v>
      </c>
      <c r="H2744" s="80">
        <v>1085.2</v>
      </c>
      <c r="I2744" s="80" t="s">
        <v>28</v>
      </c>
      <c r="J2744" s="80" t="s">
        <v>28</v>
      </c>
      <c r="K2744" s="80">
        <v>155.03</v>
      </c>
      <c r="L2744" s="73">
        <f t="shared" si="546"/>
        <v>109.2</v>
      </c>
      <c r="M2744" s="73">
        <f t="shared" si="547"/>
        <v>155.03</v>
      </c>
      <c r="N2744" s="72" t="str">
        <f t="shared" si="548"/>
        <v>0406</v>
      </c>
      <c r="O2744" s="74">
        <f t="shared" si="549"/>
        <v>0</v>
      </c>
      <c r="P2744" s="72">
        <f t="shared" si="550"/>
        <v>0</v>
      </c>
      <c r="Q2744" s="74">
        <f t="shared" si="551"/>
        <v>7</v>
      </c>
      <c r="R2744" s="72" t="str">
        <f t="shared" si="552"/>
        <v/>
      </c>
      <c r="S2744" s="72" t="str">
        <f t="shared" si="553"/>
        <v/>
      </c>
      <c r="AT2744" s="20">
        <f t="shared" si="554"/>
        <v>-9828</v>
      </c>
    </row>
    <row r="2745" spans="1:46" ht="45">
      <c r="A2745" s="54">
        <v>8022</v>
      </c>
      <c r="B2745" s="54" t="s">
        <v>614</v>
      </c>
      <c r="C2745" s="58" t="s">
        <v>2463</v>
      </c>
      <c r="D2745" s="79">
        <v>7</v>
      </c>
      <c r="E2745" s="79">
        <v>7</v>
      </c>
      <c r="F2745" s="80">
        <v>1085.2</v>
      </c>
      <c r="G2745" s="80">
        <v>155.03</v>
      </c>
      <c r="H2745" s="80">
        <v>1085.2</v>
      </c>
      <c r="I2745" s="80" t="s">
        <v>28</v>
      </c>
      <c r="J2745" s="80" t="s">
        <v>28</v>
      </c>
      <c r="K2745" s="80">
        <v>155.03</v>
      </c>
      <c r="L2745" s="73">
        <f t="shared" si="546"/>
        <v>109.2</v>
      </c>
      <c r="M2745" s="73">
        <f t="shared" si="547"/>
        <v>155.03</v>
      </c>
      <c r="N2745" s="72" t="str">
        <f t="shared" si="548"/>
        <v>0406</v>
      </c>
      <c r="O2745" s="74">
        <f t="shared" si="549"/>
        <v>0</v>
      </c>
      <c r="P2745" s="72">
        <f t="shared" si="550"/>
        <v>0</v>
      </c>
      <c r="Q2745" s="74">
        <f t="shared" si="551"/>
        <v>7</v>
      </c>
      <c r="R2745" s="72" t="str">
        <f t="shared" si="552"/>
        <v/>
      </c>
      <c r="S2745" s="72" t="str">
        <f t="shared" si="553"/>
        <v/>
      </c>
      <c r="AT2745" s="20">
        <f t="shared" si="554"/>
        <v>-9828</v>
      </c>
    </row>
    <row r="2746" spans="1:46" ht="45">
      <c r="A2746" s="54">
        <v>8022</v>
      </c>
      <c r="B2746" s="54" t="s">
        <v>612</v>
      </c>
      <c r="C2746" s="58" t="s">
        <v>2463</v>
      </c>
      <c r="D2746" s="79">
        <v>7</v>
      </c>
      <c r="E2746" s="79">
        <v>7</v>
      </c>
      <c r="F2746" s="80">
        <v>1085.2</v>
      </c>
      <c r="G2746" s="80">
        <v>155.03</v>
      </c>
      <c r="H2746" s="80">
        <v>1085.2</v>
      </c>
      <c r="I2746" s="80" t="s">
        <v>28</v>
      </c>
      <c r="J2746" s="80" t="s">
        <v>28</v>
      </c>
      <c r="K2746" s="80">
        <v>155.03</v>
      </c>
      <c r="L2746" s="73">
        <f t="shared" si="546"/>
        <v>109.2</v>
      </c>
      <c r="M2746" s="73">
        <f t="shared" si="547"/>
        <v>155.03</v>
      </c>
      <c r="N2746" s="72" t="str">
        <f t="shared" si="548"/>
        <v>0406</v>
      </c>
      <c r="O2746" s="74">
        <f t="shared" si="549"/>
        <v>0</v>
      </c>
      <c r="P2746" s="72">
        <f t="shared" si="550"/>
        <v>0</v>
      </c>
      <c r="Q2746" s="74">
        <f t="shared" si="551"/>
        <v>7</v>
      </c>
      <c r="R2746" s="72" t="str">
        <f t="shared" si="552"/>
        <v/>
      </c>
      <c r="S2746" s="72" t="str">
        <f t="shared" si="553"/>
        <v/>
      </c>
      <c r="AT2746" s="20">
        <f t="shared" si="554"/>
        <v>-9828</v>
      </c>
    </row>
    <row r="2747" spans="1:46" ht="45">
      <c r="A2747" s="54">
        <v>8022</v>
      </c>
      <c r="B2747" s="54" t="s">
        <v>610</v>
      </c>
      <c r="C2747" s="58" t="s">
        <v>2463</v>
      </c>
      <c r="D2747" s="79">
        <v>7</v>
      </c>
      <c r="E2747" s="79">
        <v>7</v>
      </c>
      <c r="F2747" s="80">
        <v>1085.2</v>
      </c>
      <c r="G2747" s="80">
        <v>155.03</v>
      </c>
      <c r="H2747" s="80">
        <v>1085.2</v>
      </c>
      <c r="I2747" s="80" t="s">
        <v>28</v>
      </c>
      <c r="J2747" s="80" t="s">
        <v>28</v>
      </c>
      <c r="K2747" s="80">
        <v>155.03</v>
      </c>
      <c r="L2747" s="73">
        <f t="shared" si="546"/>
        <v>109.2</v>
      </c>
      <c r="M2747" s="73">
        <f t="shared" si="547"/>
        <v>155.03</v>
      </c>
      <c r="N2747" s="72" t="str">
        <f t="shared" si="548"/>
        <v>0406</v>
      </c>
      <c r="O2747" s="74">
        <f t="shared" si="549"/>
        <v>0</v>
      </c>
      <c r="P2747" s="72">
        <f t="shared" si="550"/>
        <v>0</v>
      </c>
      <c r="Q2747" s="74">
        <f t="shared" si="551"/>
        <v>7</v>
      </c>
      <c r="R2747" s="72" t="str">
        <f t="shared" si="552"/>
        <v/>
      </c>
      <c r="S2747" s="72" t="str">
        <f t="shared" si="553"/>
        <v/>
      </c>
      <c r="AT2747" s="20">
        <f t="shared" si="554"/>
        <v>-9828</v>
      </c>
    </row>
    <row r="2748" spans="1:46" ht="45">
      <c r="A2748" s="54">
        <v>8022</v>
      </c>
      <c r="B2748" s="54" t="s">
        <v>608</v>
      </c>
      <c r="C2748" s="58" t="s">
        <v>2463</v>
      </c>
      <c r="D2748" s="79">
        <v>7</v>
      </c>
      <c r="E2748" s="79">
        <v>7</v>
      </c>
      <c r="F2748" s="80">
        <v>1085.2</v>
      </c>
      <c r="G2748" s="80">
        <v>155.03</v>
      </c>
      <c r="H2748" s="80">
        <v>1085.2</v>
      </c>
      <c r="I2748" s="80" t="s">
        <v>28</v>
      </c>
      <c r="J2748" s="80" t="s">
        <v>28</v>
      </c>
      <c r="K2748" s="80">
        <v>155.03</v>
      </c>
      <c r="L2748" s="73">
        <f t="shared" si="546"/>
        <v>109.2</v>
      </c>
      <c r="M2748" s="73">
        <f t="shared" si="547"/>
        <v>155.03</v>
      </c>
      <c r="N2748" s="72" t="str">
        <f t="shared" si="548"/>
        <v>0406</v>
      </c>
      <c r="O2748" s="74">
        <f t="shared" si="549"/>
        <v>0</v>
      </c>
      <c r="P2748" s="72">
        <f t="shared" si="550"/>
        <v>0</v>
      </c>
      <c r="Q2748" s="74">
        <f t="shared" si="551"/>
        <v>7</v>
      </c>
      <c r="R2748" s="72" t="str">
        <f t="shared" si="552"/>
        <v/>
      </c>
      <c r="S2748" s="72" t="str">
        <f t="shared" si="553"/>
        <v/>
      </c>
      <c r="AT2748" s="20">
        <f t="shared" si="554"/>
        <v>-9828</v>
      </c>
    </row>
    <row r="2749" spans="1:46" ht="45">
      <c r="A2749" s="54">
        <v>8022</v>
      </c>
      <c r="B2749" s="54" t="s">
        <v>606</v>
      </c>
      <c r="C2749" s="58" t="s">
        <v>2463</v>
      </c>
      <c r="D2749" s="79">
        <v>7</v>
      </c>
      <c r="E2749" s="79">
        <v>7</v>
      </c>
      <c r="F2749" s="80">
        <v>1085.2</v>
      </c>
      <c r="G2749" s="80">
        <v>155.03</v>
      </c>
      <c r="H2749" s="80">
        <v>1085.2</v>
      </c>
      <c r="I2749" s="80" t="s">
        <v>28</v>
      </c>
      <c r="J2749" s="80" t="s">
        <v>28</v>
      </c>
      <c r="K2749" s="80">
        <v>155.03</v>
      </c>
      <c r="L2749" s="73">
        <f t="shared" si="546"/>
        <v>109.2</v>
      </c>
      <c r="M2749" s="73">
        <f t="shared" si="547"/>
        <v>155.03</v>
      </c>
      <c r="N2749" s="72" t="str">
        <f t="shared" si="548"/>
        <v>0406</v>
      </c>
      <c r="O2749" s="74">
        <f t="shared" si="549"/>
        <v>0</v>
      </c>
      <c r="P2749" s="72">
        <f t="shared" si="550"/>
        <v>0</v>
      </c>
      <c r="Q2749" s="74">
        <f t="shared" si="551"/>
        <v>7</v>
      </c>
      <c r="R2749" s="72" t="str">
        <f t="shared" si="552"/>
        <v/>
      </c>
      <c r="S2749" s="72" t="str">
        <f t="shared" si="553"/>
        <v/>
      </c>
      <c r="AT2749" s="20">
        <f t="shared" si="554"/>
        <v>-9828</v>
      </c>
    </row>
    <row r="2750" spans="1:46" ht="45">
      <c r="A2750" s="54">
        <v>8022</v>
      </c>
      <c r="B2750" s="54" t="s">
        <v>604</v>
      </c>
      <c r="C2750" s="58" t="s">
        <v>2463</v>
      </c>
      <c r="D2750" s="79">
        <v>7</v>
      </c>
      <c r="E2750" s="79">
        <v>7</v>
      </c>
      <c r="F2750" s="80">
        <v>1085.2</v>
      </c>
      <c r="G2750" s="80">
        <v>155.03</v>
      </c>
      <c r="H2750" s="80">
        <v>1085.2</v>
      </c>
      <c r="I2750" s="80" t="s">
        <v>28</v>
      </c>
      <c r="J2750" s="80" t="s">
        <v>28</v>
      </c>
      <c r="K2750" s="80">
        <v>155.03</v>
      </c>
      <c r="L2750" s="73">
        <f t="shared" si="546"/>
        <v>903.19</v>
      </c>
      <c r="M2750" s="73">
        <f t="shared" si="547"/>
        <v>155.03</v>
      </c>
      <c r="N2750" s="72" t="str">
        <f t="shared" si="548"/>
        <v>0406</v>
      </c>
      <c r="O2750" s="74">
        <f t="shared" si="549"/>
        <v>0</v>
      </c>
      <c r="P2750" s="72">
        <f t="shared" si="550"/>
        <v>0</v>
      </c>
      <c r="Q2750" s="74">
        <f t="shared" si="551"/>
        <v>7</v>
      </c>
      <c r="R2750" s="72" t="str">
        <f t="shared" si="552"/>
        <v/>
      </c>
      <c r="S2750" s="72" t="str">
        <f t="shared" si="553"/>
        <v/>
      </c>
      <c r="AT2750" s="20">
        <f t="shared" si="554"/>
        <v>-81287.100000000006</v>
      </c>
    </row>
    <row r="2751" spans="1:46" ht="45">
      <c r="A2751" s="54">
        <v>8022</v>
      </c>
      <c r="B2751" s="54" t="s">
        <v>602</v>
      </c>
      <c r="C2751" s="58" t="s">
        <v>2463</v>
      </c>
      <c r="D2751" s="79">
        <v>7</v>
      </c>
      <c r="E2751" s="79">
        <v>7</v>
      </c>
      <c r="F2751" s="80">
        <v>1085.2</v>
      </c>
      <c r="G2751" s="80">
        <v>155.03</v>
      </c>
      <c r="H2751" s="80">
        <v>1085.2</v>
      </c>
      <c r="I2751" s="80" t="s">
        <v>28</v>
      </c>
      <c r="J2751" s="80" t="s">
        <v>28</v>
      </c>
      <c r="K2751" s="80">
        <v>155.03</v>
      </c>
      <c r="L2751" s="73">
        <f t="shared" si="546"/>
        <v>903.19</v>
      </c>
      <c r="M2751" s="73">
        <f t="shared" si="547"/>
        <v>155.03</v>
      </c>
      <c r="N2751" s="72" t="str">
        <f t="shared" si="548"/>
        <v>0406</v>
      </c>
      <c r="O2751" s="74">
        <f t="shared" si="549"/>
        <v>0</v>
      </c>
      <c r="P2751" s="72">
        <f t="shared" si="550"/>
        <v>0</v>
      </c>
      <c r="Q2751" s="74">
        <f t="shared" si="551"/>
        <v>7</v>
      </c>
      <c r="R2751" s="72" t="str">
        <f t="shared" si="552"/>
        <v/>
      </c>
      <c r="S2751" s="72" t="str">
        <f t="shared" si="553"/>
        <v/>
      </c>
      <c r="AT2751" s="20">
        <f t="shared" si="554"/>
        <v>-81287.100000000006</v>
      </c>
    </row>
    <row r="2752" spans="1:46" ht="22.5">
      <c r="A2752" s="54">
        <v>8023</v>
      </c>
      <c r="B2752" s="54" t="s">
        <v>660</v>
      </c>
      <c r="C2752" s="58" t="s">
        <v>2464</v>
      </c>
      <c r="D2752" s="79">
        <v>7</v>
      </c>
      <c r="E2752" s="79">
        <v>7</v>
      </c>
      <c r="F2752" s="80">
        <v>766.92</v>
      </c>
      <c r="G2752" s="80">
        <v>109.56</v>
      </c>
      <c r="H2752" s="80">
        <v>766.92</v>
      </c>
      <c r="I2752" s="80" t="s">
        <v>28</v>
      </c>
      <c r="J2752" s="80" t="s">
        <v>28</v>
      </c>
      <c r="K2752" s="80">
        <v>109.56</v>
      </c>
      <c r="L2752" s="73">
        <f t="shared" si="546"/>
        <v>98.72</v>
      </c>
      <c r="M2752" s="73">
        <f t="shared" si="547"/>
        <v>109.56</v>
      </c>
      <c r="N2752" s="72" t="str">
        <f t="shared" si="548"/>
        <v>0409</v>
      </c>
      <c r="O2752" s="74">
        <f t="shared" si="549"/>
        <v>0</v>
      </c>
      <c r="P2752" s="72">
        <f t="shared" si="550"/>
        <v>0</v>
      </c>
      <c r="Q2752" s="74">
        <f t="shared" si="551"/>
        <v>7</v>
      </c>
      <c r="R2752" s="72" t="str">
        <f t="shared" si="552"/>
        <v/>
      </c>
      <c r="S2752" s="72" t="str">
        <f t="shared" si="553"/>
        <v/>
      </c>
      <c r="AT2752" s="20">
        <f t="shared" si="554"/>
        <v>-8884.7999999999993</v>
      </c>
    </row>
    <row r="2753" spans="1:46" ht="22.5">
      <c r="A2753" s="54">
        <v>8023</v>
      </c>
      <c r="B2753" s="54" t="s">
        <v>658</v>
      </c>
      <c r="C2753" s="58" t="s">
        <v>2464</v>
      </c>
      <c r="D2753" s="79">
        <v>7</v>
      </c>
      <c r="E2753" s="79">
        <v>7</v>
      </c>
      <c r="F2753" s="80">
        <v>766.92</v>
      </c>
      <c r="G2753" s="80">
        <v>109.56</v>
      </c>
      <c r="H2753" s="80">
        <v>766.92</v>
      </c>
      <c r="I2753" s="80" t="s">
        <v>28</v>
      </c>
      <c r="J2753" s="80" t="s">
        <v>28</v>
      </c>
      <c r="K2753" s="80">
        <v>109.56</v>
      </c>
      <c r="L2753" s="73">
        <f t="shared" si="546"/>
        <v>98.72</v>
      </c>
      <c r="M2753" s="73">
        <f t="shared" si="547"/>
        <v>109.56</v>
      </c>
      <c r="N2753" s="72" t="str">
        <f t="shared" si="548"/>
        <v>0409</v>
      </c>
      <c r="O2753" s="74">
        <f t="shared" si="549"/>
        <v>0</v>
      </c>
      <c r="P2753" s="72">
        <f t="shared" si="550"/>
        <v>0</v>
      </c>
      <c r="Q2753" s="74">
        <f t="shared" si="551"/>
        <v>7</v>
      </c>
      <c r="R2753" s="72" t="str">
        <f t="shared" si="552"/>
        <v/>
      </c>
      <c r="S2753" s="72" t="str">
        <f t="shared" si="553"/>
        <v/>
      </c>
      <c r="AT2753" s="20">
        <f t="shared" si="554"/>
        <v>-8884.7999999999993</v>
      </c>
    </row>
    <row r="2754" spans="1:46" ht="22.5">
      <c r="A2754" s="54">
        <v>8023</v>
      </c>
      <c r="B2754" s="54" t="s">
        <v>656</v>
      </c>
      <c r="C2754" s="58" t="s">
        <v>2464</v>
      </c>
      <c r="D2754" s="79">
        <v>7</v>
      </c>
      <c r="E2754" s="79">
        <v>7</v>
      </c>
      <c r="F2754" s="80">
        <v>766.92</v>
      </c>
      <c r="G2754" s="80">
        <v>109.56</v>
      </c>
      <c r="H2754" s="80">
        <v>766.92</v>
      </c>
      <c r="I2754" s="80" t="s">
        <v>28</v>
      </c>
      <c r="J2754" s="80" t="s">
        <v>28</v>
      </c>
      <c r="K2754" s="80">
        <v>109.56</v>
      </c>
      <c r="L2754" s="73">
        <f t="shared" si="546"/>
        <v>98.72</v>
      </c>
      <c r="M2754" s="73">
        <f t="shared" si="547"/>
        <v>109.56</v>
      </c>
      <c r="N2754" s="72" t="str">
        <f t="shared" si="548"/>
        <v>0409</v>
      </c>
      <c r="O2754" s="74">
        <f t="shared" si="549"/>
        <v>0</v>
      </c>
      <c r="P2754" s="72">
        <f t="shared" si="550"/>
        <v>0</v>
      </c>
      <c r="Q2754" s="74">
        <f t="shared" si="551"/>
        <v>7</v>
      </c>
      <c r="R2754" s="72" t="str">
        <f t="shared" si="552"/>
        <v/>
      </c>
      <c r="S2754" s="72" t="str">
        <f t="shared" si="553"/>
        <v/>
      </c>
      <c r="AT2754" s="20">
        <f t="shared" si="554"/>
        <v>-8884.7999999999993</v>
      </c>
    </row>
    <row r="2755" spans="1:46" ht="22.5">
      <c r="A2755" s="54">
        <v>8023</v>
      </c>
      <c r="B2755" s="54" t="s">
        <v>654</v>
      </c>
      <c r="C2755" s="58" t="s">
        <v>2464</v>
      </c>
      <c r="D2755" s="79">
        <v>7</v>
      </c>
      <c r="E2755" s="79">
        <v>7</v>
      </c>
      <c r="F2755" s="80">
        <v>766.92</v>
      </c>
      <c r="G2755" s="80">
        <v>109.56</v>
      </c>
      <c r="H2755" s="80">
        <v>766.92</v>
      </c>
      <c r="I2755" s="80" t="s">
        <v>28</v>
      </c>
      <c r="J2755" s="80" t="s">
        <v>28</v>
      </c>
      <c r="K2755" s="80">
        <v>109.56</v>
      </c>
      <c r="L2755" s="73">
        <f t="shared" si="546"/>
        <v>98.72</v>
      </c>
      <c r="M2755" s="73">
        <f t="shared" si="547"/>
        <v>109.56</v>
      </c>
      <c r="N2755" s="72" t="str">
        <f t="shared" si="548"/>
        <v>0409</v>
      </c>
      <c r="O2755" s="74">
        <f t="shared" si="549"/>
        <v>0</v>
      </c>
      <c r="P2755" s="72">
        <f t="shared" si="550"/>
        <v>0</v>
      </c>
      <c r="Q2755" s="74">
        <f t="shared" si="551"/>
        <v>7</v>
      </c>
      <c r="R2755" s="72" t="str">
        <f t="shared" si="552"/>
        <v/>
      </c>
      <c r="S2755" s="72" t="str">
        <f t="shared" si="553"/>
        <v/>
      </c>
      <c r="AT2755" s="20">
        <f t="shared" si="554"/>
        <v>-8884.7999999999993</v>
      </c>
    </row>
    <row r="2756" spans="1:46" ht="22.5">
      <c r="A2756" s="54">
        <v>8023</v>
      </c>
      <c r="B2756" s="54" t="s">
        <v>652</v>
      </c>
      <c r="C2756" s="58" t="s">
        <v>2464</v>
      </c>
      <c r="D2756" s="79">
        <v>7</v>
      </c>
      <c r="E2756" s="79">
        <v>7</v>
      </c>
      <c r="F2756" s="80">
        <v>766.92</v>
      </c>
      <c r="G2756" s="80">
        <v>109.56</v>
      </c>
      <c r="H2756" s="80">
        <v>766.92</v>
      </c>
      <c r="I2756" s="80" t="s">
        <v>28</v>
      </c>
      <c r="J2756" s="80" t="s">
        <v>28</v>
      </c>
      <c r="K2756" s="80">
        <v>109.56</v>
      </c>
      <c r="L2756" s="73">
        <f t="shared" ref="L2756:L2819" si="555">IFERROR(VLOOKUP(B2756,$B$1326:$K$2467,6,0),"")</f>
        <v>108.44</v>
      </c>
      <c r="M2756" s="73">
        <f t="shared" ref="M2756:M2819" si="556">IFERROR(VLOOKUP($B2756,$B$2468:$K$3603,6,0),"")</f>
        <v>109.56</v>
      </c>
      <c r="N2756" s="72" t="str">
        <f t="shared" ref="N2756:N2819" si="557">LEFT(B2756,4)</f>
        <v>0409</v>
      </c>
      <c r="O2756" s="74">
        <f t="shared" ref="O2756:O2819" si="558">E2756-D2756</f>
        <v>0</v>
      </c>
      <c r="P2756" s="72">
        <f t="shared" ref="P2756:P2819" si="559">IF(O2756=20,1,0)</f>
        <v>0</v>
      </c>
      <c r="Q2756" s="74">
        <f t="shared" ref="Q2756:Q2819" si="560">D2756</f>
        <v>7</v>
      </c>
      <c r="R2756" s="72" t="str">
        <f t="shared" ref="R2756:R2819" si="561">IF(P2756=1,Q2756+7,"")</f>
        <v/>
      </c>
      <c r="S2756" s="72" t="str">
        <f t="shared" ref="S2756:S2819" si="562">IF(P2756=1,Q2756+14,"")</f>
        <v/>
      </c>
      <c r="AT2756" s="20">
        <f t="shared" si="554"/>
        <v>-9759.6</v>
      </c>
    </row>
    <row r="2757" spans="1:46" ht="22.5">
      <c r="A2757" s="54">
        <v>8023</v>
      </c>
      <c r="B2757" s="54" t="s">
        <v>650</v>
      </c>
      <c r="C2757" s="58" t="s">
        <v>2464</v>
      </c>
      <c r="D2757" s="79">
        <v>7</v>
      </c>
      <c r="E2757" s="79">
        <v>7</v>
      </c>
      <c r="F2757" s="80">
        <v>766.92</v>
      </c>
      <c r="G2757" s="80">
        <v>109.56</v>
      </c>
      <c r="H2757" s="80">
        <v>766.92</v>
      </c>
      <c r="I2757" s="80" t="s">
        <v>28</v>
      </c>
      <c r="J2757" s="80" t="s">
        <v>28</v>
      </c>
      <c r="K2757" s="80">
        <v>109.56</v>
      </c>
      <c r="L2757" s="73">
        <f t="shared" si="555"/>
        <v>108.44</v>
      </c>
      <c r="M2757" s="73">
        <f t="shared" si="556"/>
        <v>109.56</v>
      </c>
      <c r="N2757" s="72" t="str">
        <f t="shared" si="557"/>
        <v>0409</v>
      </c>
      <c r="O2757" s="74">
        <f t="shared" si="558"/>
        <v>0</v>
      </c>
      <c r="P2757" s="72">
        <f t="shared" si="559"/>
        <v>0</v>
      </c>
      <c r="Q2757" s="74">
        <f t="shared" si="560"/>
        <v>7</v>
      </c>
      <c r="R2757" s="72" t="str">
        <f t="shared" si="561"/>
        <v/>
      </c>
      <c r="S2757" s="72" t="str">
        <f t="shared" si="562"/>
        <v/>
      </c>
      <c r="AT2757" s="20">
        <f t="shared" si="554"/>
        <v>-9759.6</v>
      </c>
    </row>
    <row r="2758" spans="1:46" ht="22.5">
      <c r="A2758" s="54">
        <v>8023</v>
      </c>
      <c r="B2758" s="54" t="s">
        <v>648</v>
      </c>
      <c r="C2758" s="58" t="s">
        <v>2464</v>
      </c>
      <c r="D2758" s="79">
        <v>7</v>
      </c>
      <c r="E2758" s="79">
        <v>7</v>
      </c>
      <c r="F2758" s="80">
        <v>766.92</v>
      </c>
      <c r="G2758" s="80">
        <v>109.56</v>
      </c>
      <c r="H2758" s="80">
        <v>766.92</v>
      </c>
      <c r="I2758" s="80" t="s">
        <v>28</v>
      </c>
      <c r="J2758" s="80" t="s">
        <v>28</v>
      </c>
      <c r="K2758" s="80">
        <v>109.56</v>
      </c>
      <c r="L2758" s="73">
        <f t="shared" si="555"/>
        <v>108.44</v>
      </c>
      <c r="M2758" s="73">
        <f t="shared" si="556"/>
        <v>109.56</v>
      </c>
      <c r="N2758" s="72" t="str">
        <f t="shared" si="557"/>
        <v>0409</v>
      </c>
      <c r="O2758" s="74">
        <f t="shared" si="558"/>
        <v>0</v>
      </c>
      <c r="P2758" s="72">
        <f t="shared" si="559"/>
        <v>0</v>
      </c>
      <c r="Q2758" s="74">
        <f t="shared" si="560"/>
        <v>7</v>
      </c>
      <c r="R2758" s="72" t="str">
        <f t="shared" si="561"/>
        <v/>
      </c>
      <c r="S2758" s="72" t="str">
        <f t="shared" si="562"/>
        <v/>
      </c>
      <c r="AT2758" s="20">
        <f t="shared" si="554"/>
        <v>-9759.6</v>
      </c>
    </row>
    <row r="2759" spans="1:46" ht="22.5">
      <c r="A2759" s="54">
        <v>8023</v>
      </c>
      <c r="B2759" s="54" t="s">
        <v>646</v>
      </c>
      <c r="C2759" s="58" t="s">
        <v>2464</v>
      </c>
      <c r="D2759" s="79">
        <v>7</v>
      </c>
      <c r="E2759" s="79">
        <v>7</v>
      </c>
      <c r="F2759" s="80">
        <v>766.92</v>
      </c>
      <c r="G2759" s="80">
        <v>109.56</v>
      </c>
      <c r="H2759" s="80">
        <v>766.92</v>
      </c>
      <c r="I2759" s="80" t="s">
        <v>28</v>
      </c>
      <c r="J2759" s="80" t="s">
        <v>28</v>
      </c>
      <c r="K2759" s="80">
        <v>109.56</v>
      </c>
      <c r="L2759" s="73">
        <f t="shared" si="555"/>
        <v>108.44</v>
      </c>
      <c r="M2759" s="73">
        <f t="shared" si="556"/>
        <v>109.56</v>
      </c>
      <c r="N2759" s="72" t="str">
        <f t="shared" si="557"/>
        <v>0409</v>
      </c>
      <c r="O2759" s="74">
        <f t="shared" si="558"/>
        <v>0</v>
      </c>
      <c r="P2759" s="72">
        <f t="shared" si="559"/>
        <v>0</v>
      </c>
      <c r="Q2759" s="74">
        <f t="shared" si="560"/>
        <v>7</v>
      </c>
      <c r="R2759" s="72" t="str">
        <f t="shared" si="561"/>
        <v/>
      </c>
      <c r="S2759" s="72" t="str">
        <f t="shared" si="562"/>
        <v/>
      </c>
      <c r="AT2759" s="20">
        <f t="shared" si="554"/>
        <v>-9759.6</v>
      </c>
    </row>
    <row r="2760" spans="1:46" ht="33.75">
      <c r="A2760" s="54">
        <v>8024</v>
      </c>
      <c r="B2760" s="54" t="s">
        <v>666</v>
      </c>
      <c r="C2760" s="58" t="s">
        <v>2465</v>
      </c>
      <c r="D2760" s="79">
        <v>7</v>
      </c>
      <c r="E2760" s="79">
        <v>7</v>
      </c>
      <c r="F2760" s="80">
        <v>806.48</v>
      </c>
      <c r="G2760" s="80">
        <v>115.21</v>
      </c>
      <c r="H2760" s="80">
        <v>806.48</v>
      </c>
      <c r="I2760" s="80" t="s">
        <v>28</v>
      </c>
      <c r="J2760" s="80" t="s">
        <v>28</v>
      </c>
      <c r="K2760" s="80">
        <v>115.21</v>
      </c>
      <c r="L2760" s="73">
        <f t="shared" si="555"/>
        <v>110.57</v>
      </c>
      <c r="M2760" s="73">
        <f t="shared" si="556"/>
        <v>115.21</v>
      </c>
      <c r="N2760" s="72" t="str">
        <f t="shared" si="557"/>
        <v>0412</v>
      </c>
      <c r="O2760" s="74">
        <f t="shared" si="558"/>
        <v>0</v>
      </c>
      <c r="P2760" s="72">
        <f t="shared" si="559"/>
        <v>0</v>
      </c>
      <c r="Q2760" s="74">
        <f t="shared" si="560"/>
        <v>7</v>
      </c>
      <c r="R2760" s="72" t="str">
        <f t="shared" si="561"/>
        <v/>
      </c>
      <c r="S2760" s="72" t="str">
        <f t="shared" si="562"/>
        <v/>
      </c>
      <c r="AT2760" s="20">
        <f t="shared" si="554"/>
        <v>-9951.2999999999993</v>
      </c>
    </row>
    <row r="2761" spans="1:46" ht="33.75">
      <c r="A2761" s="54">
        <v>8024</v>
      </c>
      <c r="B2761" s="54" t="s">
        <v>664</v>
      </c>
      <c r="C2761" s="58" t="s">
        <v>2465</v>
      </c>
      <c r="D2761" s="79">
        <v>7</v>
      </c>
      <c r="E2761" s="79">
        <v>7</v>
      </c>
      <c r="F2761" s="80">
        <v>806.48</v>
      </c>
      <c r="G2761" s="80">
        <v>115.21</v>
      </c>
      <c r="H2761" s="80">
        <v>806.48</v>
      </c>
      <c r="I2761" s="80" t="s">
        <v>28</v>
      </c>
      <c r="J2761" s="80" t="s">
        <v>28</v>
      </c>
      <c r="K2761" s="80">
        <v>115.21</v>
      </c>
      <c r="L2761" s="73">
        <f t="shared" si="555"/>
        <v>110.57</v>
      </c>
      <c r="M2761" s="73">
        <f t="shared" si="556"/>
        <v>115.21</v>
      </c>
      <c r="N2761" s="72" t="str">
        <f t="shared" si="557"/>
        <v>0412</v>
      </c>
      <c r="O2761" s="74">
        <f t="shared" si="558"/>
        <v>0</v>
      </c>
      <c r="P2761" s="72">
        <f t="shared" si="559"/>
        <v>0</v>
      </c>
      <c r="Q2761" s="74">
        <f t="shared" si="560"/>
        <v>7</v>
      </c>
      <c r="R2761" s="72" t="str">
        <f t="shared" si="561"/>
        <v/>
      </c>
      <c r="S2761" s="72" t="str">
        <f t="shared" si="562"/>
        <v/>
      </c>
      <c r="AT2761" s="20">
        <f t="shared" si="554"/>
        <v>-9951.2999999999993</v>
      </c>
    </row>
    <row r="2762" spans="1:46" ht="33.75">
      <c r="A2762" s="54">
        <v>8025</v>
      </c>
      <c r="B2762" s="54" t="s">
        <v>692</v>
      </c>
      <c r="C2762" s="58" t="s">
        <v>2466</v>
      </c>
      <c r="D2762" s="79">
        <v>7</v>
      </c>
      <c r="E2762" s="79">
        <v>7</v>
      </c>
      <c r="F2762" s="80">
        <v>1000.29</v>
      </c>
      <c r="G2762" s="80">
        <v>142.9</v>
      </c>
      <c r="H2762" s="80">
        <v>1000.29</v>
      </c>
      <c r="I2762" s="80" t="s">
        <v>28</v>
      </c>
      <c r="J2762" s="80" t="s">
        <v>28</v>
      </c>
      <c r="K2762" s="80">
        <v>142.9</v>
      </c>
      <c r="L2762" s="73">
        <f t="shared" si="555"/>
        <v>99.19</v>
      </c>
      <c r="M2762" s="73">
        <f t="shared" si="556"/>
        <v>142.9</v>
      </c>
      <c r="N2762" s="72" t="str">
        <f t="shared" si="557"/>
        <v>0415</v>
      </c>
      <c r="O2762" s="74">
        <f t="shared" si="558"/>
        <v>0</v>
      </c>
      <c r="P2762" s="72">
        <f t="shared" si="559"/>
        <v>0</v>
      </c>
      <c r="Q2762" s="74">
        <f t="shared" si="560"/>
        <v>7</v>
      </c>
      <c r="R2762" s="72" t="str">
        <f t="shared" si="561"/>
        <v/>
      </c>
      <c r="S2762" s="72" t="str">
        <f t="shared" si="562"/>
        <v/>
      </c>
      <c r="AT2762" s="20">
        <f t="shared" si="554"/>
        <v>-8927.1</v>
      </c>
    </row>
    <row r="2763" spans="1:46" ht="33.75">
      <c r="A2763" s="54">
        <v>8025</v>
      </c>
      <c r="B2763" s="54" t="s">
        <v>690</v>
      </c>
      <c r="C2763" s="58" t="s">
        <v>2466</v>
      </c>
      <c r="D2763" s="79">
        <v>7</v>
      </c>
      <c r="E2763" s="79">
        <v>7</v>
      </c>
      <c r="F2763" s="80">
        <v>1000.29</v>
      </c>
      <c r="G2763" s="80">
        <v>142.9</v>
      </c>
      <c r="H2763" s="80">
        <v>1000.29</v>
      </c>
      <c r="I2763" s="80" t="s">
        <v>28</v>
      </c>
      <c r="J2763" s="80" t="s">
        <v>28</v>
      </c>
      <c r="K2763" s="80">
        <v>142.9</v>
      </c>
      <c r="L2763" s="73">
        <f t="shared" si="555"/>
        <v>99.19</v>
      </c>
      <c r="M2763" s="73">
        <f t="shared" si="556"/>
        <v>142.9</v>
      </c>
      <c r="N2763" s="72" t="str">
        <f t="shared" si="557"/>
        <v>0415</v>
      </c>
      <c r="O2763" s="74">
        <f t="shared" si="558"/>
        <v>0</v>
      </c>
      <c r="P2763" s="72">
        <f t="shared" si="559"/>
        <v>0</v>
      </c>
      <c r="Q2763" s="74">
        <f t="shared" si="560"/>
        <v>7</v>
      </c>
      <c r="R2763" s="72" t="str">
        <f t="shared" si="561"/>
        <v/>
      </c>
      <c r="S2763" s="72" t="str">
        <f t="shared" si="562"/>
        <v/>
      </c>
      <c r="AT2763" s="20">
        <f t="shared" ref="AT2763:AT2826" si="563">AS2763+(AI2763-90)*L2763</f>
        <v>-8927.1</v>
      </c>
    </row>
    <row r="2764" spans="1:46" ht="33.75">
      <c r="A2764" s="54">
        <v>8025</v>
      </c>
      <c r="B2764" s="54" t="s">
        <v>688</v>
      </c>
      <c r="C2764" s="58" t="s">
        <v>2466</v>
      </c>
      <c r="D2764" s="79">
        <v>7</v>
      </c>
      <c r="E2764" s="79">
        <v>7</v>
      </c>
      <c r="F2764" s="80">
        <v>1000.29</v>
      </c>
      <c r="G2764" s="80">
        <v>142.9</v>
      </c>
      <c r="H2764" s="80">
        <v>1000.29</v>
      </c>
      <c r="I2764" s="80" t="s">
        <v>28</v>
      </c>
      <c r="J2764" s="80" t="s">
        <v>28</v>
      </c>
      <c r="K2764" s="80">
        <v>142.9</v>
      </c>
      <c r="L2764" s="73">
        <f t="shared" si="555"/>
        <v>99.19</v>
      </c>
      <c r="M2764" s="73">
        <f t="shared" si="556"/>
        <v>142.9</v>
      </c>
      <c r="N2764" s="72" t="str">
        <f t="shared" si="557"/>
        <v>0415</v>
      </c>
      <c r="O2764" s="74">
        <f t="shared" si="558"/>
        <v>0</v>
      </c>
      <c r="P2764" s="72">
        <f t="shared" si="559"/>
        <v>0</v>
      </c>
      <c r="Q2764" s="74">
        <f t="shared" si="560"/>
        <v>7</v>
      </c>
      <c r="R2764" s="72" t="str">
        <f t="shared" si="561"/>
        <v/>
      </c>
      <c r="S2764" s="72" t="str">
        <f t="shared" si="562"/>
        <v/>
      </c>
      <c r="AT2764" s="20">
        <f t="shared" si="563"/>
        <v>-8927.1</v>
      </c>
    </row>
    <row r="2765" spans="1:46" ht="33.75">
      <c r="A2765" s="54">
        <v>8025</v>
      </c>
      <c r="B2765" s="54" t="s">
        <v>686</v>
      </c>
      <c r="C2765" s="58" t="s">
        <v>2466</v>
      </c>
      <c r="D2765" s="79">
        <v>7</v>
      </c>
      <c r="E2765" s="79">
        <v>7</v>
      </c>
      <c r="F2765" s="80">
        <v>1000.29</v>
      </c>
      <c r="G2765" s="80">
        <v>142.9</v>
      </c>
      <c r="H2765" s="80">
        <v>1000.29</v>
      </c>
      <c r="I2765" s="80" t="s">
        <v>28</v>
      </c>
      <c r="J2765" s="80" t="s">
        <v>28</v>
      </c>
      <c r="K2765" s="80">
        <v>142.9</v>
      </c>
      <c r="L2765" s="73">
        <f t="shared" si="555"/>
        <v>99.19</v>
      </c>
      <c r="M2765" s="73">
        <f t="shared" si="556"/>
        <v>142.9</v>
      </c>
      <c r="N2765" s="72" t="str">
        <f t="shared" si="557"/>
        <v>0415</v>
      </c>
      <c r="O2765" s="74">
        <f t="shared" si="558"/>
        <v>0</v>
      </c>
      <c r="P2765" s="72">
        <f t="shared" si="559"/>
        <v>0</v>
      </c>
      <c r="Q2765" s="74">
        <f t="shared" si="560"/>
        <v>7</v>
      </c>
      <c r="R2765" s="72" t="str">
        <f t="shared" si="561"/>
        <v/>
      </c>
      <c r="S2765" s="72" t="str">
        <f t="shared" si="562"/>
        <v/>
      </c>
      <c r="AT2765" s="20">
        <f t="shared" si="563"/>
        <v>-8927.1</v>
      </c>
    </row>
    <row r="2766" spans="1:46" ht="33.75">
      <c r="A2766" s="54">
        <v>8025</v>
      </c>
      <c r="B2766" s="54" t="s">
        <v>684</v>
      </c>
      <c r="C2766" s="58" t="s">
        <v>2466</v>
      </c>
      <c r="D2766" s="79">
        <v>7</v>
      </c>
      <c r="E2766" s="79">
        <v>7</v>
      </c>
      <c r="F2766" s="80">
        <v>1000.29</v>
      </c>
      <c r="G2766" s="80">
        <v>142.9</v>
      </c>
      <c r="H2766" s="80">
        <v>1000.29</v>
      </c>
      <c r="I2766" s="80" t="s">
        <v>28</v>
      </c>
      <c r="J2766" s="80" t="s">
        <v>28</v>
      </c>
      <c r="K2766" s="80">
        <v>142.9</v>
      </c>
      <c r="L2766" s="73">
        <f t="shared" si="555"/>
        <v>99.19</v>
      </c>
      <c r="M2766" s="73">
        <f t="shared" si="556"/>
        <v>142.9</v>
      </c>
      <c r="N2766" s="72" t="str">
        <f t="shared" si="557"/>
        <v>0415</v>
      </c>
      <c r="O2766" s="74">
        <f t="shared" si="558"/>
        <v>0</v>
      </c>
      <c r="P2766" s="72">
        <f t="shared" si="559"/>
        <v>0</v>
      </c>
      <c r="Q2766" s="74">
        <f t="shared" si="560"/>
        <v>7</v>
      </c>
      <c r="R2766" s="72" t="str">
        <f t="shared" si="561"/>
        <v/>
      </c>
      <c r="S2766" s="72" t="str">
        <f t="shared" si="562"/>
        <v/>
      </c>
      <c r="AT2766" s="20">
        <f t="shared" si="563"/>
        <v>-8927.1</v>
      </c>
    </row>
    <row r="2767" spans="1:46" ht="33.75">
      <c r="A2767" s="54">
        <v>8025</v>
      </c>
      <c r="B2767" s="54" t="s">
        <v>682</v>
      </c>
      <c r="C2767" s="58" t="s">
        <v>2466</v>
      </c>
      <c r="D2767" s="79">
        <v>7</v>
      </c>
      <c r="E2767" s="79">
        <v>7</v>
      </c>
      <c r="F2767" s="80">
        <v>1000.29</v>
      </c>
      <c r="G2767" s="80">
        <v>142.9</v>
      </c>
      <c r="H2767" s="80">
        <v>1000.29</v>
      </c>
      <c r="I2767" s="80" t="s">
        <v>28</v>
      </c>
      <c r="J2767" s="80" t="s">
        <v>28</v>
      </c>
      <c r="K2767" s="80">
        <v>142.9</v>
      </c>
      <c r="L2767" s="73">
        <f t="shared" si="555"/>
        <v>99.19</v>
      </c>
      <c r="M2767" s="73">
        <f t="shared" si="556"/>
        <v>142.9</v>
      </c>
      <c r="N2767" s="72" t="str">
        <f t="shared" si="557"/>
        <v>0415</v>
      </c>
      <c r="O2767" s="74">
        <f t="shared" si="558"/>
        <v>0</v>
      </c>
      <c r="P2767" s="72">
        <f t="shared" si="559"/>
        <v>0</v>
      </c>
      <c r="Q2767" s="74">
        <f t="shared" si="560"/>
        <v>7</v>
      </c>
      <c r="R2767" s="72" t="str">
        <f t="shared" si="561"/>
        <v/>
      </c>
      <c r="S2767" s="72" t="str">
        <f t="shared" si="562"/>
        <v/>
      </c>
      <c r="AT2767" s="20">
        <f t="shared" si="563"/>
        <v>-8927.1</v>
      </c>
    </row>
    <row r="2768" spans="1:46" ht="33.75">
      <c r="A2768" s="54">
        <v>8025</v>
      </c>
      <c r="B2768" s="54" t="s">
        <v>680</v>
      </c>
      <c r="C2768" s="58" t="s">
        <v>2466</v>
      </c>
      <c r="D2768" s="79">
        <v>7</v>
      </c>
      <c r="E2768" s="79">
        <v>7</v>
      </c>
      <c r="F2768" s="80">
        <v>1000.29</v>
      </c>
      <c r="G2768" s="80">
        <v>142.9</v>
      </c>
      <c r="H2768" s="80">
        <v>1000.29</v>
      </c>
      <c r="I2768" s="80" t="s">
        <v>28</v>
      </c>
      <c r="J2768" s="80" t="s">
        <v>28</v>
      </c>
      <c r="K2768" s="80">
        <v>142.9</v>
      </c>
      <c r="L2768" s="73">
        <f t="shared" si="555"/>
        <v>102.89</v>
      </c>
      <c r="M2768" s="73">
        <f t="shared" si="556"/>
        <v>142.9</v>
      </c>
      <c r="N2768" s="72" t="str">
        <f t="shared" si="557"/>
        <v>0415</v>
      </c>
      <c r="O2768" s="74">
        <f t="shared" si="558"/>
        <v>0</v>
      </c>
      <c r="P2768" s="72">
        <f t="shared" si="559"/>
        <v>0</v>
      </c>
      <c r="Q2768" s="74">
        <f t="shared" si="560"/>
        <v>7</v>
      </c>
      <c r="R2768" s="72" t="str">
        <f t="shared" si="561"/>
        <v/>
      </c>
      <c r="S2768" s="72" t="str">
        <f t="shared" si="562"/>
        <v/>
      </c>
      <c r="AT2768" s="20">
        <f t="shared" si="563"/>
        <v>-9260.1</v>
      </c>
    </row>
    <row r="2769" spans="1:46" ht="33.75">
      <c r="A2769" s="54">
        <v>8025</v>
      </c>
      <c r="B2769" s="54" t="s">
        <v>678</v>
      </c>
      <c r="C2769" s="58" t="s">
        <v>2466</v>
      </c>
      <c r="D2769" s="79">
        <v>7</v>
      </c>
      <c r="E2769" s="79">
        <v>7</v>
      </c>
      <c r="F2769" s="80">
        <v>1000.29</v>
      </c>
      <c r="G2769" s="80">
        <v>142.9</v>
      </c>
      <c r="H2769" s="80">
        <v>1000.29</v>
      </c>
      <c r="I2769" s="80" t="s">
        <v>28</v>
      </c>
      <c r="J2769" s="80" t="s">
        <v>28</v>
      </c>
      <c r="K2769" s="80">
        <v>142.9</v>
      </c>
      <c r="L2769" s="73">
        <f t="shared" si="555"/>
        <v>102.89</v>
      </c>
      <c r="M2769" s="73">
        <f t="shared" si="556"/>
        <v>142.9</v>
      </c>
      <c r="N2769" s="72" t="str">
        <f t="shared" si="557"/>
        <v>0415</v>
      </c>
      <c r="O2769" s="74">
        <f t="shared" si="558"/>
        <v>0</v>
      </c>
      <c r="P2769" s="72">
        <f t="shared" si="559"/>
        <v>0</v>
      </c>
      <c r="Q2769" s="74">
        <f t="shared" si="560"/>
        <v>7</v>
      </c>
      <c r="R2769" s="72" t="str">
        <f t="shared" si="561"/>
        <v/>
      </c>
      <c r="S2769" s="72" t="str">
        <f t="shared" si="562"/>
        <v/>
      </c>
      <c r="AT2769" s="20">
        <f t="shared" si="563"/>
        <v>-9260.1</v>
      </c>
    </row>
    <row r="2770" spans="1:46" ht="33.75">
      <c r="A2770" s="54">
        <v>8025</v>
      </c>
      <c r="B2770" s="54" t="s">
        <v>676</v>
      </c>
      <c r="C2770" s="58" t="s">
        <v>2466</v>
      </c>
      <c r="D2770" s="79">
        <v>7</v>
      </c>
      <c r="E2770" s="79">
        <v>7</v>
      </c>
      <c r="F2770" s="80">
        <v>1000.29</v>
      </c>
      <c r="G2770" s="80">
        <v>142.9</v>
      </c>
      <c r="H2770" s="80">
        <v>1000.29</v>
      </c>
      <c r="I2770" s="80" t="s">
        <v>28</v>
      </c>
      <c r="J2770" s="80" t="s">
        <v>28</v>
      </c>
      <c r="K2770" s="80">
        <v>142.9</v>
      </c>
      <c r="L2770" s="73">
        <f t="shared" si="555"/>
        <v>102.89</v>
      </c>
      <c r="M2770" s="73">
        <f t="shared" si="556"/>
        <v>142.9</v>
      </c>
      <c r="N2770" s="72" t="str">
        <f t="shared" si="557"/>
        <v>0415</v>
      </c>
      <c r="O2770" s="74">
        <f t="shared" si="558"/>
        <v>0</v>
      </c>
      <c r="P2770" s="72">
        <f t="shared" si="559"/>
        <v>0</v>
      </c>
      <c r="Q2770" s="74">
        <f t="shared" si="560"/>
        <v>7</v>
      </c>
      <c r="R2770" s="72" t="str">
        <f t="shared" si="561"/>
        <v/>
      </c>
      <c r="S2770" s="72" t="str">
        <f t="shared" si="562"/>
        <v/>
      </c>
      <c r="AT2770" s="20">
        <f t="shared" si="563"/>
        <v>-9260.1</v>
      </c>
    </row>
    <row r="2771" spans="1:46" ht="33.75">
      <c r="A2771" s="54">
        <v>8025</v>
      </c>
      <c r="B2771" s="54" t="s">
        <v>674</v>
      </c>
      <c r="C2771" s="58" t="s">
        <v>2466</v>
      </c>
      <c r="D2771" s="79">
        <v>7</v>
      </c>
      <c r="E2771" s="79">
        <v>7</v>
      </c>
      <c r="F2771" s="80">
        <v>1000.29</v>
      </c>
      <c r="G2771" s="80">
        <v>142.9</v>
      </c>
      <c r="H2771" s="80">
        <v>1000.29</v>
      </c>
      <c r="I2771" s="80" t="s">
        <v>28</v>
      </c>
      <c r="J2771" s="80" t="s">
        <v>28</v>
      </c>
      <c r="K2771" s="80">
        <v>142.9</v>
      </c>
      <c r="L2771" s="73">
        <f t="shared" si="555"/>
        <v>102.89</v>
      </c>
      <c r="M2771" s="73">
        <f t="shared" si="556"/>
        <v>142.9</v>
      </c>
      <c r="N2771" s="72" t="str">
        <f t="shared" si="557"/>
        <v>0415</v>
      </c>
      <c r="O2771" s="74">
        <f t="shared" si="558"/>
        <v>0</v>
      </c>
      <c r="P2771" s="72">
        <f t="shared" si="559"/>
        <v>0</v>
      </c>
      <c r="Q2771" s="74">
        <f t="shared" si="560"/>
        <v>7</v>
      </c>
      <c r="R2771" s="72" t="str">
        <f t="shared" si="561"/>
        <v/>
      </c>
      <c r="S2771" s="72" t="str">
        <f t="shared" si="562"/>
        <v/>
      </c>
      <c r="AT2771" s="20">
        <f t="shared" si="563"/>
        <v>-9260.1</v>
      </c>
    </row>
    <row r="2772" spans="1:46" ht="33.75">
      <c r="A2772" s="54">
        <v>8025</v>
      </c>
      <c r="B2772" s="54" t="s">
        <v>672</v>
      </c>
      <c r="C2772" s="58" t="s">
        <v>2466</v>
      </c>
      <c r="D2772" s="79">
        <v>7</v>
      </c>
      <c r="E2772" s="79">
        <v>7</v>
      </c>
      <c r="F2772" s="80">
        <v>1000.29</v>
      </c>
      <c r="G2772" s="80">
        <v>142.9</v>
      </c>
      <c r="H2772" s="80">
        <v>1000.29</v>
      </c>
      <c r="I2772" s="80" t="s">
        <v>28</v>
      </c>
      <c r="J2772" s="80" t="s">
        <v>28</v>
      </c>
      <c r="K2772" s="80">
        <v>142.9</v>
      </c>
      <c r="L2772" s="73">
        <f t="shared" si="555"/>
        <v>102.89</v>
      </c>
      <c r="M2772" s="73">
        <f t="shared" si="556"/>
        <v>142.9</v>
      </c>
      <c r="N2772" s="72" t="str">
        <f t="shared" si="557"/>
        <v>0415</v>
      </c>
      <c r="O2772" s="74">
        <f t="shared" si="558"/>
        <v>0</v>
      </c>
      <c r="P2772" s="72">
        <f t="shared" si="559"/>
        <v>0</v>
      </c>
      <c r="Q2772" s="74">
        <f t="shared" si="560"/>
        <v>7</v>
      </c>
      <c r="R2772" s="72" t="str">
        <f t="shared" si="561"/>
        <v/>
      </c>
      <c r="S2772" s="72" t="str">
        <f t="shared" si="562"/>
        <v/>
      </c>
      <c r="AT2772" s="20">
        <f t="shared" si="563"/>
        <v>-9260.1</v>
      </c>
    </row>
    <row r="2773" spans="1:46" ht="33.75">
      <c r="A2773" s="54">
        <v>8025</v>
      </c>
      <c r="B2773" s="54" t="s">
        <v>670</v>
      </c>
      <c r="C2773" s="58" t="s">
        <v>2466</v>
      </c>
      <c r="D2773" s="79">
        <v>7</v>
      </c>
      <c r="E2773" s="79">
        <v>7</v>
      </c>
      <c r="F2773" s="80">
        <v>1000.29</v>
      </c>
      <c r="G2773" s="80">
        <v>142.9</v>
      </c>
      <c r="H2773" s="80">
        <v>1000.29</v>
      </c>
      <c r="I2773" s="80" t="s">
        <v>28</v>
      </c>
      <c r="J2773" s="80" t="s">
        <v>28</v>
      </c>
      <c r="K2773" s="80">
        <v>142.9</v>
      </c>
      <c r="L2773" s="73">
        <f t="shared" si="555"/>
        <v>102.89</v>
      </c>
      <c r="M2773" s="73">
        <f t="shared" si="556"/>
        <v>142.9</v>
      </c>
      <c r="N2773" s="72" t="str">
        <f t="shared" si="557"/>
        <v>0415</v>
      </c>
      <c r="O2773" s="74">
        <f t="shared" si="558"/>
        <v>0</v>
      </c>
      <c r="P2773" s="72">
        <f t="shared" si="559"/>
        <v>0</v>
      </c>
      <c r="Q2773" s="74">
        <f t="shared" si="560"/>
        <v>7</v>
      </c>
      <c r="R2773" s="72" t="str">
        <f t="shared" si="561"/>
        <v/>
      </c>
      <c r="S2773" s="72" t="str">
        <f t="shared" si="562"/>
        <v/>
      </c>
      <c r="AT2773" s="20">
        <f t="shared" si="563"/>
        <v>-9260.1</v>
      </c>
    </row>
    <row r="2774" spans="1:46" ht="22.5">
      <c r="A2774" s="54">
        <v>8026</v>
      </c>
      <c r="B2774" s="54" t="s">
        <v>718</v>
      </c>
      <c r="C2774" s="58" t="s">
        <v>2467</v>
      </c>
      <c r="D2774" s="79">
        <v>7</v>
      </c>
      <c r="E2774" s="79">
        <v>7</v>
      </c>
      <c r="F2774" s="80">
        <v>659.41</v>
      </c>
      <c r="G2774" s="80">
        <v>94.2</v>
      </c>
      <c r="H2774" s="80">
        <v>659.41</v>
      </c>
      <c r="I2774" s="80" t="s">
        <v>28</v>
      </c>
      <c r="J2774" s="80" t="s">
        <v>28</v>
      </c>
      <c r="K2774" s="80">
        <v>94.2</v>
      </c>
      <c r="L2774" s="73">
        <f t="shared" si="555"/>
        <v>87.9</v>
      </c>
      <c r="M2774" s="73">
        <f t="shared" si="556"/>
        <v>94.2</v>
      </c>
      <c r="N2774" s="72" t="str">
        <f t="shared" si="557"/>
        <v>0418</v>
      </c>
      <c r="O2774" s="74">
        <f t="shared" si="558"/>
        <v>0</v>
      </c>
      <c r="P2774" s="72">
        <f t="shared" si="559"/>
        <v>0</v>
      </c>
      <c r="Q2774" s="74">
        <f t="shared" si="560"/>
        <v>7</v>
      </c>
      <c r="R2774" s="72" t="str">
        <f t="shared" si="561"/>
        <v/>
      </c>
      <c r="S2774" s="72" t="str">
        <f t="shared" si="562"/>
        <v/>
      </c>
      <c r="AT2774" s="20">
        <f t="shared" si="563"/>
        <v>-7911.0000000000009</v>
      </c>
    </row>
    <row r="2775" spans="1:46" ht="22.5">
      <c r="A2775" s="54">
        <v>8026</v>
      </c>
      <c r="B2775" s="54" t="s">
        <v>716</v>
      </c>
      <c r="C2775" s="58" t="s">
        <v>2467</v>
      </c>
      <c r="D2775" s="79">
        <v>7</v>
      </c>
      <c r="E2775" s="79">
        <v>7</v>
      </c>
      <c r="F2775" s="80">
        <v>659.41</v>
      </c>
      <c r="G2775" s="80">
        <v>94.2</v>
      </c>
      <c r="H2775" s="80">
        <v>659.41</v>
      </c>
      <c r="I2775" s="80" t="s">
        <v>28</v>
      </c>
      <c r="J2775" s="80" t="s">
        <v>28</v>
      </c>
      <c r="K2775" s="80">
        <v>94.2</v>
      </c>
      <c r="L2775" s="73">
        <f t="shared" si="555"/>
        <v>87.9</v>
      </c>
      <c r="M2775" s="73">
        <f t="shared" si="556"/>
        <v>94.2</v>
      </c>
      <c r="N2775" s="72" t="str">
        <f t="shared" si="557"/>
        <v>0418</v>
      </c>
      <c r="O2775" s="74">
        <f t="shared" si="558"/>
        <v>0</v>
      </c>
      <c r="P2775" s="72">
        <f t="shared" si="559"/>
        <v>0</v>
      </c>
      <c r="Q2775" s="74">
        <f t="shared" si="560"/>
        <v>7</v>
      </c>
      <c r="R2775" s="72" t="str">
        <f t="shared" si="561"/>
        <v/>
      </c>
      <c r="S2775" s="72" t="str">
        <f t="shared" si="562"/>
        <v/>
      </c>
      <c r="AT2775" s="20">
        <f t="shared" si="563"/>
        <v>-7911.0000000000009</v>
      </c>
    </row>
    <row r="2776" spans="1:46" ht="22.5">
      <c r="A2776" s="54">
        <v>8026</v>
      </c>
      <c r="B2776" s="54" t="s">
        <v>714</v>
      </c>
      <c r="C2776" s="58" t="s">
        <v>2467</v>
      </c>
      <c r="D2776" s="79">
        <v>7</v>
      </c>
      <c r="E2776" s="79">
        <v>7</v>
      </c>
      <c r="F2776" s="80">
        <v>659.41</v>
      </c>
      <c r="G2776" s="80">
        <v>94.2</v>
      </c>
      <c r="H2776" s="80">
        <v>659.41</v>
      </c>
      <c r="I2776" s="80" t="s">
        <v>28</v>
      </c>
      <c r="J2776" s="80" t="s">
        <v>28</v>
      </c>
      <c r="K2776" s="80">
        <v>94.2</v>
      </c>
      <c r="L2776" s="73">
        <f t="shared" si="555"/>
        <v>87.9</v>
      </c>
      <c r="M2776" s="73">
        <f t="shared" si="556"/>
        <v>94.2</v>
      </c>
      <c r="N2776" s="72" t="str">
        <f t="shared" si="557"/>
        <v>0418</v>
      </c>
      <c r="O2776" s="74">
        <f t="shared" si="558"/>
        <v>0</v>
      </c>
      <c r="P2776" s="72">
        <f t="shared" si="559"/>
        <v>0</v>
      </c>
      <c r="Q2776" s="74">
        <f t="shared" si="560"/>
        <v>7</v>
      </c>
      <c r="R2776" s="72" t="str">
        <f t="shared" si="561"/>
        <v/>
      </c>
      <c r="S2776" s="72" t="str">
        <f t="shared" si="562"/>
        <v/>
      </c>
      <c r="AT2776" s="20">
        <f t="shared" si="563"/>
        <v>-7911.0000000000009</v>
      </c>
    </row>
    <row r="2777" spans="1:46" ht="22.5">
      <c r="A2777" s="54">
        <v>8026</v>
      </c>
      <c r="B2777" s="54" t="s">
        <v>712</v>
      </c>
      <c r="C2777" s="58" t="s">
        <v>2467</v>
      </c>
      <c r="D2777" s="79">
        <v>7</v>
      </c>
      <c r="E2777" s="79">
        <v>7</v>
      </c>
      <c r="F2777" s="80">
        <v>659.41</v>
      </c>
      <c r="G2777" s="80">
        <v>94.2</v>
      </c>
      <c r="H2777" s="80">
        <v>659.41</v>
      </c>
      <c r="I2777" s="80" t="s">
        <v>28</v>
      </c>
      <c r="J2777" s="80" t="s">
        <v>28</v>
      </c>
      <c r="K2777" s="80">
        <v>94.2</v>
      </c>
      <c r="L2777" s="73">
        <f t="shared" si="555"/>
        <v>87.9</v>
      </c>
      <c r="M2777" s="73">
        <f t="shared" si="556"/>
        <v>94.2</v>
      </c>
      <c r="N2777" s="72" t="str">
        <f t="shared" si="557"/>
        <v>0418</v>
      </c>
      <c r="O2777" s="74">
        <f t="shared" si="558"/>
        <v>0</v>
      </c>
      <c r="P2777" s="72">
        <f t="shared" si="559"/>
        <v>0</v>
      </c>
      <c r="Q2777" s="74">
        <f t="shared" si="560"/>
        <v>7</v>
      </c>
      <c r="R2777" s="72" t="str">
        <f t="shared" si="561"/>
        <v/>
      </c>
      <c r="S2777" s="72" t="str">
        <f t="shared" si="562"/>
        <v/>
      </c>
      <c r="AT2777" s="20">
        <f t="shared" si="563"/>
        <v>-7911.0000000000009</v>
      </c>
    </row>
    <row r="2778" spans="1:46" ht="22.5">
      <c r="A2778" s="54">
        <v>8026</v>
      </c>
      <c r="B2778" s="54" t="s">
        <v>710</v>
      </c>
      <c r="C2778" s="58" t="s">
        <v>2467</v>
      </c>
      <c r="D2778" s="79">
        <v>7</v>
      </c>
      <c r="E2778" s="79">
        <v>7</v>
      </c>
      <c r="F2778" s="80">
        <v>659.41</v>
      </c>
      <c r="G2778" s="80">
        <v>94.2</v>
      </c>
      <c r="H2778" s="80">
        <v>659.41</v>
      </c>
      <c r="I2778" s="80" t="s">
        <v>28</v>
      </c>
      <c r="J2778" s="80" t="s">
        <v>28</v>
      </c>
      <c r="K2778" s="80">
        <v>94.2</v>
      </c>
      <c r="L2778" s="73">
        <f t="shared" si="555"/>
        <v>87.9</v>
      </c>
      <c r="M2778" s="73">
        <f t="shared" si="556"/>
        <v>94.2</v>
      </c>
      <c r="N2778" s="72" t="str">
        <f t="shared" si="557"/>
        <v>0418</v>
      </c>
      <c r="O2778" s="74">
        <f t="shared" si="558"/>
        <v>0</v>
      </c>
      <c r="P2778" s="72">
        <f t="shared" si="559"/>
        <v>0</v>
      </c>
      <c r="Q2778" s="74">
        <f t="shared" si="560"/>
        <v>7</v>
      </c>
      <c r="R2778" s="72" t="str">
        <f t="shared" si="561"/>
        <v/>
      </c>
      <c r="S2778" s="72" t="str">
        <f t="shared" si="562"/>
        <v/>
      </c>
      <c r="AT2778" s="20">
        <f t="shared" si="563"/>
        <v>-7911.0000000000009</v>
      </c>
    </row>
    <row r="2779" spans="1:46" ht="22.5">
      <c r="A2779" s="54">
        <v>8026</v>
      </c>
      <c r="B2779" s="54" t="s">
        <v>708</v>
      </c>
      <c r="C2779" s="58" t="s">
        <v>2467</v>
      </c>
      <c r="D2779" s="79">
        <v>7</v>
      </c>
      <c r="E2779" s="79">
        <v>7</v>
      </c>
      <c r="F2779" s="80">
        <v>659.41</v>
      </c>
      <c r="G2779" s="80">
        <v>94.2</v>
      </c>
      <c r="H2779" s="80">
        <v>659.41</v>
      </c>
      <c r="I2779" s="80" t="s">
        <v>28</v>
      </c>
      <c r="J2779" s="80" t="s">
        <v>28</v>
      </c>
      <c r="K2779" s="80">
        <v>94.2</v>
      </c>
      <c r="L2779" s="73">
        <f t="shared" si="555"/>
        <v>87.9</v>
      </c>
      <c r="M2779" s="73">
        <f t="shared" si="556"/>
        <v>94.2</v>
      </c>
      <c r="N2779" s="72" t="str">
        <f t="shared" si="557"/>
        <v>0418</v>
      </c>
      <c r="O2779" s="74">
        <f t="shared" si="558"/>
        <v>0</v>
      </c>
      <c r="P2779" s="72">
        <f t="shared" si="559"/>
        <v>0</v>
      </c>
      <c r="Q2779" s="74">
        <f t="shared" si="560"/>
        <v>7</v>
      </c>
      <c r="R2779" s="72" t="str">
        <f t="shared" si="561"/>
        <v/>
      </c>
      <c r="S2779" s="72" t="str">
        <f t="shared" si="562"/>
        <v/>
      </c>
      <c r="AT2779" s="20">
        <f t="shared" si="563"/>
        <v>-7911.0000000000009</v>
      </c>
    </row>
    <row r="2780" spans="1:46" ht="22.5">
      <c r="A2780" s="54">
        <v>8026</v>
      </c>
      <c r="B2780" s="54" t="s">
        <v>706</v>
      </c>
      <c r="C2780" s="58" t="s">
        <v>2467</v>
      </c>
      <c r="D2780" s="79">
        <v>7</v>
      </c>
      <c r="E2780" s="79">
        <v>7</v>
      </c>
      <c r="F2780" s="80">
        <v>659.41</v>
      </c>
      <c r="G2780" s="80">
        <v>94.2</v>
      </c>
      <c r="H2780" s="80">
        <v>659.41</v>
      </c>
      <c r="I2780" s="80" t="s">
        <v>28</v>
      </c>
      <c r="J2780" s="80" t="s">
        <v>28</v>
      </c>
      <c r="K2780" s="80">
        <v>94.2</v>
      </c>
      <c r="L2780" s="73">
        <f t="shared" si="555"/>
        <v>94.41</v>
      </c>
      <c r="M2780" s="73">
        <f t="shared" si="556"/>
        <v>94.2</v>
      </c>
      <c r="N2780" s="72" t="str">
        <f t="shared" si="557"/>
        <v>0418</v>
      </c>
      <c r="O2780" s="74">
        <f t="shared" si="558"/>
        <v>0</v>
      </c>
      <c r="P2780" s="72">
        <f t="shared" si="559"/>
        <v>0</v>
      </c>
      <c r="Q2780" s="74">
        <f t="shared" si="560"/>
        <v>7</v>
      </c>
      <c r="R2780" s="72" t="str">
        <f t="shared" si="561"/>
        <v/>
      </c>
      <c r="S2780" s="72" t="str">
        <f t="shared" si="562"/>
        <v/>
      </c>
      <c r="AT2780" s="20">
        <f t="shared" si="563"/>
        <v>-8496.9</v>
      </c>
    </row>
    <row r="2781" spans="1:46" ht="22.5">
      <c r="A2781" s="54">
        <v>8026</v>
      </c>
      <c r="B2781" s="54" t="s">
        <v>704</v>
      </c>
      <c r="C2781" s="58" t="s">
        <v>2467</v>
      </c>
      <c r="D2781" s="79">
        <v>7</v>
      </c>
      <c r="E2781" s="79">
        <v>7</v>
      </c>
      <c r="F2781" s="80">
        <v>659.41</v>
      </c>
      <c r="G2781" s="80">
        <v>94.2</v>
      </c>
      <c r="H2781" s="80">
        <v>659.41</v>
      </c>
      <c r="I2781" s="80" t="s">
        <v>28</v>
      </c>
      <c r="J2781" s="80" t="s">
        <v>28</v>
      </c>
      <c r="K2781" s="80">
        <v>94.2</v>
      </c>
      <c r="L2781" s="73">
        <f t="shared" si="555"/>
        <v>94.41</v>
      </c>
      <c r="M2781" s="73">
        <f t="shared" si="556"/>
        <v>94.2</v>
      </c>
      <c r="N2781" s="72" t="str">
        <f t="shared" si="557"/>
        <v>0418</v>
      </c>
      <c r="O2781" s="74">
        <f t="shared" si="558"/>
        <v>0</v>
      </c>
      <c r="P2781" s="72">
        <f t="shared" si="559"/>
        <v>0</v>
      </c>
      <c r="Q2781" s="74">
        <f t="shared" si="560"/>
        <v>7</v>
      </c>
      <c r="R2781" s="72" t="str">
        <f t="shared" si="561"/>
        <v/>
      </c>
      <c r="S2781" s="72" t="str">
        <f t="shared" si="562"/>
        <v/>
      </c>
      <c r="AT2781" s="20">
        <f t="shared" si="563"/>
        <v>-8496.9</v>
      </c>
    </row>
    <row r="2782" spans="1:46" ht="22.5">
      <c r="A2782" s="54">
        <v>8026</v>
      </c>
      <c r="B2782" s="54" t="s">
        <v>702</v>
      </c>
      <c r="C2782" s="58" t="s">
        <v>2467</v>
      </c>
      <c r="D2782" s="79">
        <v>7</v>
      </c>
      <c r="E2782" s="79">
        <v>7</v>
      </c>
      <c r="F2782" s="80">
        <v>659.41</v>
      </c>
      <c r="G2782" s="80">
        <v>94.2</v>
      </c>
      <c r="H2782" s="80">
        <v>659.41</v>
      </c>
      <c r="I2782" s="80" t="s">
        <v>28</v>
      </c>
      <c r="J2782" s="80" t="s">
        <v>28</v>
      </c>
      <c r="K2782" s="80">
        <v>94.2</v>
      </c>
      <c r="L2782" s="73">
        <f t="shared" si="555"/>
        <v>94.41</v>
      </c>
      <c r="M2782" s="73">
        <f t="shared" si="556"/>
        <v>94.2</v>
      </c>
      <c r="N2782" s="72" t="str">
        <f t="shared" si="557"/>
        <v>0418</v>
      </c>
      <c r="O2782" s="74">
        <f t="shared" si="558"/>
        <v>0</v>
      </c>
      <c r="P2782" s="72">
        <f t="shared" si="559"/>
        <v>0</v>
      </c>
      <c r="Q2782" s="74">
        <f t="shared" si="560"/>
        <v>7</v>
      </c>
      <c r="R2782" s="72" t="str">
        <f t="shared" si="561"/>
        <v/>
      </c>
      <c r="S2782" s="72" t="str">
        <f t="shared" si="562"/>
        <v/>
      </c>
      <c r="AT2782" s="20">
        <f t="shared" si="563"/>
        <v>-8496.9</v>
      </c>
    </row>
    <row r="2783" spans="1:46" ht="22.5">
      <c r="A2783" s="54">
        <v>8026</v>
      </c>
      <c r="B2783" s="54" t="s">
        <v>700</v>
      </c>
      <c r="C2783" s="58" t="s">
        <v>2467</v>
      </c>
      <c r="D2783" s="79">
        <v>7</v>
      </c>
      <c r="E2783" s="79">
        <v>7</v>
      </c>
      <c r="F2783" s="80">
        <v>659.41</v>
      </c>
      <c r="G2783" s="80">
        <v>94.2</v>
      </c>
      <c r="H2783" s="80">
        <v>659.41</v>
      </c>
      <c r="I2783" s="80" t="s">
        <v>28</v>
      </c>
      <c r="J2783" s="80" t="s">
        <v>28</v>
      </c>
      <c r="K2783" s="80">
        <v>94.2</v>
      </c>
      <c r="L2783" s="73">
        <f t="shared" si="555"/>
        <v>94.41</v>
      </c>
      <c r="M2783" s="73">
        <f t="shared" si="556"/>
        <v>94.2</v>
      </c>
      <c r="N2783" s="72" t="str">
        <f t="shared" si="557"/>
        <v>0418</v>
      </c>
      <c r="O2783" s="74">
        <f t="shared" si="558"/>
        <v>0</v>
      </c>
      <c r="P2783" s="72">
        <f t="shared" si="559"/>
        <v>0</v>
      </c>
      <c r="Q2783" s="74">
        <f t="shared" si="560"/>
        <v>7</v>
      </c>
      <c r="R2783" s="72" t="str">
        <f t="shared" si="561"/>
        <v/>
      </c>
      <c r="S2783" s="72" t="str">
        <f t="shared" si="562"/>
        <v/>
      </c>
      <c r="AT2783" s="20">
        <f t="shared" si="563"/>
        <v>-8496.9</v>
      </c>
    </row>
    <row r="2784" spans="1:46" ht="22.5">
      <c r="A2784" s="54">
        <v>8026</v>
      </c>
      <c r="B2784" s="54" t="s">
        <v>698</v>
      </c>
      <c r="C2784" s="58" t="s">
        <v>2467</v>
      </c>
      <c r="D2784" s="79">
        <v>7</v>
      </c>
      <c r="E2784" s="79">
        <v>7</v>
      </c>
      <c r="F2784" s="80">
        <v>659.41</v>
      </c>
      <c r="G2784" s="80">
        <v>94.2</v>
      </c>
      <c r="H2784" s="80">
        <v>659.41</v>
      </c>
      <c r="I2784" s="80" t="s">
        <v>28</v>
      </c>
      <c r="J2784" s="80" t="s">
        <v>28</v>
      </c>
      <c r="K2784" s="80">
        <v>94.2</v>
      </c>
      <c r="L2784" s="73">
        <f t="shared" si="555"/>
        <v>94.41</v>
      </c>
      <c r="M2784" s="73">
        <f t="shared" si="556"/>
        <v>94.2</v>
      </c>
      <c r="N2784" s="72" t="str">
        <f t="shared" si="557"/>
        <v>0418</v>
      </c>
      <c r="O2784" s="74">
        <f t="shared" si="558"/>
        <v>0</v>
      </c>
      <c r="P2784" s="72">
        <f t="shared" si="559"/>
        <v>0</v>
      </c>
      <c r="Q2784" s="74">
        <f t="shared" si="560"/>
        <v>7</v>
      </c>
      <c r="R2784" s="72" t="str">
        <f t="shared" si="561"/>
        <v/>
      </c>
      <c r="S2784" s="72" t="str">
        <f t="shared" si="562"/>
        <v/>
      </c>
      <c r="AT2784" s="20">
        <f t="shared" si="563"/>
        <v>-8496.9</v>
      </c>
    </row>
    <row r="2785" spans="1:46" ht="22.5">
      <c r="A2785" s="54">
        <v>8026</v>
      </c>
      <c r="B2785" s="54" t="s">
        <v>696</v>
      </c>
      <c r="C2785" s="58" t="s">
        <v>2467</v>
      </c>
      <c r="D2785" s="79">
        <v>7</v>
      </c>
      <c r="E2785" s="79">
        <v>7</v>
      </c>
      <c r="F2785" s="80">
        <v>659.41</v>
      </c>
      <c r="G2785" s="80">
        <v>94.2</v>
      </c>
      <c r="H2785" s="80">
        <v>659.41</v>
      </c>
      <c r="I2785" s="80" t="s">
        <v>28</v>
      </c>
      <c r="J2785" s="80" t="s">
        <v>28</v>
      </c>
      <c r="K2785" s="80">
        <v>94.2</v>
      </c>
      <c r="L2785" s="73">
        <f t="shared" si="555"/>
        <v>94.41</v>
      </c>
      <c r="M2785" s="73">
        <f t="shared" si="556"/>
        <v>94.2</v>
      </c>
      <c r="N2785" s="72" t="str">
        <f t="shared" si="557"/>
        <v>0418</v>
      </c>
      <c r="O2785" s="74">
        <f t="shared" si="558"/>
        <v>0</v>
      </c>
      <c r="P2785" s="72">
        <f t="shared" si="559"/>
        <v>0</v>
      </c>
      <c r="Q2785" s="74">
        <f t="shared" si="560"/>
        <v>7</v>
      </c>
      <c r="R2785" s="72" t="str">
        <f t="shared" si="561"/>
        <v/>
      </c>
      <c r="S2785" s="72" t="str">
        <f t="shared" si="562"/>
        <v/>
      </c>
      <c r="AT2785" s="20">
        <f t="shared" si="563"/>
        <v>-8496.9</v>
      </c>
    </row>
    <row r="2786" spans="1:46" ht="33.75">
      <c r="A2786" s="54">
        <v>8027</v>
      </c>
      <c r="B2786" s="54" t="s">
        <v>744</v>
      </c>
      <c r="C2786" s="58" t="s">
        <v>2468</v>
      </c>
      <c r="D2786" s="79">
        <v>7</v>
      </c>
      <c r="E2786" s="79">
        <v>7</v>
      </c>
      <c r="F2786" s="80">
        <v>952.35</v>
      </c>
      <c r="G2786" s="80">
        <v>136.05000000000001</v>
      </c>
      <c r="H2786" s="80">
        <v>952.35</v>
      </c>
      <c r="I2786" s="80" t="s">
        <v>28</v>
      </c>
      <c r="J2786" s="80" t="s">
        <v>28</v>
      </c>
      <c r="K2786" s="80">
        <v>136.05000000000001</v>
      </c>
      <c r="L2786" s="73">
        <f t="shared" si="555"/>
        <v>102.65</v>
      </c>
      <c r="M2786" s="73">
        <f t="shared" si="556"/>
        <v>136.05000000000001</v>
      </c>
      <c r="N2786" s="72" t="str">
        <f t="shared" si="557"/>
        <v>0424</v>
      </c>
      <c r="O2786" s="74">
        <f t="shared" si="558"/>
        <v>0</v>
      </c>
      <c r="P2786" s="72">
        <f t="shared" si="559"/>
        <v>0</v>
      </c>
      <c r="Q2786" s="74">
        <f t="shared" si="560"/>
        <v>7</v>
      </c>
      <c r="R2786" s="72" t="str">
        <f t="shared" si="561"/>
        <v/>
      </c>
      <c r="S2786" s="72" t="str">
        <f t="shared" si="562"/>
        <v/>
      </c>
      <c r="AT2786" s="20">
        <f t="shared" si="563"/>
        <v>-9238.5</v>
      </c>
    </row>
    <row r="2787" spans="1:46" ht="33.75">
      <c r="A2787" s="54">
        <v>8027</v>
      </c>
      <c r="B2787" s="54" t="s">
        <v>742</v>
      </c>
      <c r="C2787" s="58" t="s">
        <v>2468</v>
      </c>
      <c r="D2787" s="79">
        <v>7</v>
      </c>
      <c r="E2787" s="79">
        <v>7</v>
      </c>
      <c r="F2787" s="80">
        <v>952.35</v>
      </c>
      <c r="G2787" s="80">
        <v>136.05000000000001</v>
      </c>
      <c r="H2787" s="80">
        <v>952.35</v>
      </c>
      <c r="I2787" s="80" t="s">
        <v>28</v>
      </c>
      <c r="J2787" s="80" t="s">
        <v>28</v>
      </c>
      <c r="K2787" s="80">
        <v>136.05000000000001</v>
      </c>
      <c r="L2787" s="73">
        <f t="shared" si="555"/>
        <v>102.65</v>
      </c>
      <c r="M2787" s="73">
        <f t="shared" si="556"/>
        <v>136.05000000000001</v>
      </c>
      <c r="N2787" s="72" t="str">
        <f t="shared" si="557"/>
        <v>0424</v>
      </c>
      <c r="O2787" s="74">
        <f t="shared" si="558"/>
        <v>0</v>
      </c>
      <c r="P2787" s="72">
        <f t="shared" si="559"/>
        <v>0</v>
      </c>
      <c r="Q2787" s="74">
        <f t="shared" si="560"/>
        <v>7</v>
      </c>
      <c r="R2787" s="72" t="str">
        <f t="shared" si="561"/>
        <v/>
      </c>
      <c r="S2787" s="72" t="str">
        <f t="shared" si="562"/>
        <v/>
      </c>
      <c r="AT2787" s="20">
        <f t="shared" si="563"/>
        <v>-9238.5</v>
      </c>
    </row>
    <row r="2788" spans="1:46" ht="33.75">
      <c r="A2788" s="54">
        <v>8027</v>
      </c>
      <c r="B2788" s="54" t="s">
        <v>740</v>
      </c>
      <c r="C2788" s="58" t="s">
        <v>2468</v>
      </c>
      <c r="D2788" s="79">
        <v>7</v>
      </c>
      <c r="E2788" s="79">
        <v>7</v>
      </c>
      <c r="F2788" s="80">
        <v>952.35</v>
      </c>
      <c r="G2788" s="80">
        <v>136.05000000000001</v>
      </c>
      <c r="H2788" s="80">
        <v>952.35</v>
      </c>
      <c r="I2788" s="80" t="s">
        <v>28</v>
      </c>
      <c r="J2788" s="80" t="s">
        <v>28</v>
      </c>
      <c r="K2788" s="80">
        <v>136.05000000000001</v>
      </c>
      <c r="L2788" s="73">
        <f t="shared" si="555"/>
        <v>102.65</v>
      </c>
      <c r="M2788" s="73">
        <f t="shared" si="556"/>
        <v>136.05000000000001</v>
      </c>
      <c r="N2788" s="72" t="str">
        <f t="shared" si="557"/>
        <v>0424</v>
      </c>
      <c r="O2788" s="74">
        <f t="shared" si="558"/>
        <v>0</v>
      </c>
      <c r="P2788" s="72">
        <f t="shared" si="559"/>
        <v>0</v>
      </c>
      <c r="Q2788" s="74">
        <f t="shared" si="560"/>
        <v>7</v>
      </c>
      <c r="R2788" s="72" t="str">
        <f t="shared" si="561"/>
        <v/>
      </c>
      <c r="S2788" s="72" t="str">
        <f t="shared" si="562"/>
        <v/>
      </c>
      <c r="AT2788" s="20">
        <f t="shared" si="563"/>
        <v>-9238.5</v>
      </c>
    </row>
    <row r="2789" spans="1:46" ht="33.75">
      <c r="A2789" s="54">
        <v>8027</v>
      </c>
      <c r="B2789" s="54" t="s">
        <v>738</v>
      </c>
      <c r="C2789" s="58" t="s">
        <v>2468</v>
      </c>
      <c r="D2789" s="79">
        <v>7</v>
      </c>
      <c r="E2789" s="79">
        <v>7</v>
      </c>
      <c r="F2789" s="80">
        <v>952.35</v>
      </c>
      <c r="G2789" s="80">
        <v>136.05000000000001</v>
      </c>
      <c r="H2789" s="80">
        <v>952.35</v>
      </c>
      <c r="I2789" s="80" t="s">
        <v>28</v>
      </c>
      <c r="J2789" s="80" t="s">
        <v>28</v>
      </c>
      <c r="K2789" s="80">
        <v>136.05000000000001</v>
      </c>
      <c r="L2789" s="73">
        <f t="shared" si="555"/>
        <v>102.65</v>
      </c>
      <c r="M2789" s="73">
        <f t="shared" si="556"/>
        <v>136.05000000000001</v>
      </c>
      <c r="N2789" s="72" t="str">
        <f t="shared" si="557"/>
        <v>0424</v>
      </c>
      <c r="O2789" s="74">
        <f t="shared" si="558"/>
        <v>0</v>
      </c>
      <c r="P2789" s="72">
        <f t="shared" si="559"/>
        <v>0</v>
      </c>
      <c r="Q2789" s="74">
        <f t="shared" si="560"/>
        <v>7</v>
      </c>
      <c r="R2789" s="72" t="str">
        <f t="shared" si="561"/>
        <v/>
      </c>
      <c r="S2789" s="72" t="str">
        <f t="shared" si="562"/>
        <v/>
      </c>
      <c r="AT2789" s="20">
        <f t="shared" si="563"/>
        <v>-9238.5</v>
      </c>
    </row>
    <row r="2790" spans="1:46" ht="33.75">
      <c r="A2790" s="54">
        <v>8027</v>
      </c>
      <c r="B2790" s="54" t="s">
        <v>736</v>
      </c>
      <c r="C2790" s="58" t="s">
        <v>2468</v>
      </c>
      <c r="D2790" s="79">
        <v>7</v>
      </c>
      <c r="E2790" s="79">
        <v>7</v>
      </c>
      <c r="F2790" s="80">
        <v>952.35</v>
      </c>
      <c r="G2790" s="80">
        <v>136.05000000000001</v>
      </c>
      <c r="H2790" s="80">
        <v>952.35</v>
      </c>
      <c r="I2790" s="80" t="s">
        <v>28</v>
      </c>
      <c r="J2790" s="80" t="s">
        <v>28</v>
      </c>
      <c r="K2790" s="80">
        <v>136.05000000000001</v>
      </c>
      <c r="L2790" s="73">
        <f t="shared" si="555"/>
        <v>105.43</v>
      </c>
      <c r="M2790" s="73">
        <f t="shared" si="556"/>
        <v>136.05000000000001</v>
      </c>
      <c r="N2790" s="72" t="str">
        <f t="shared" si="557"/>
        <v>0424</v>
      </c>
      <c r="O2790" s="74">
        <f t="shared" si="558"/>
        <v>0</v>
      </c>
      <c r="P2790" s="72">
        <f t="shared" si="559"/>
        <v>0</v>
      </c>
      <c r="Q2790" s="74">
        <f t="shared" si="560"/>
        <v>7</v>
      </c>
      <c r="R2790" s="72" t="str">
        <f t="shared" si="561"/>
        <v/>
      </c>
      <c r="S2790" s="72" t="str">
        <f t="shared" si="562"/>
        <v/>
      </c>
      <c r="AT2790" s="20">
        <f t="shared" si="563"/>
        <v>-9488.7000000000007</v>
      </c>
    </row>
    <row r="2791" spans="1:46" ht="33.75">
      <c r="A2791" s="54">
        <v>8027</v>
      </c>
      <c r="B2791" s="54" t="s">
        <v>734</v>
      </c>
      <c r="C2791" s="58" t="s">
        <v>2468</v>
      </c>
      <c r="D2791" s="79">
        <v>7</v>
      </c>
      <c r="E2791" s="79">
        <v>7</v>
      </c>
      <c r="F2791" s="80">
        <v>952.35</v>
      </c>
      <c r="G2791" s="80">
        <v>136.05000000000001</v>
      </c>
      <c r="H2791" s="80">
        <v>952.35</v>
      </c>
      <c r="I2791" s="80" t="s">
        <v>28</v>
      </c>
      <c r="J2791" s="80" t="s">
        <v>28</v>
      </c>
      <c r="K2791" s="80">
        <v>136.05000000000001</v>
      </c>
      <c r="L2791" s="73">
        <f t="shared" si="555"/>
        <v>105.43</v>
      </c>
      <c r="M2791" s="73">
        <f t="shared" si="556"/>
        <v>136.05000000000001</v>
      </c>
      <c r="N2791" s="72" t="str">
        <f t="shared" si="557"/>
        <v>0424</v>
      </c>
      <c r="O2791" s="74">
        <f t="shared" si="558"/>
        <v>0</v>
      </c>
      <c r="P2791" s="72">
        <f t="shared" si="559"/>
        <v>0</v>
      </c>
      <c r="Q2791" s="74">
        <f t="shared" si="560"/>
        <v>7</v>
      </c>
      <c r="R2791" s="72" t="str">
        <f t="shared" si="561"/>
        <v/>
      </c>
      <c r="S2791" s="72" t="str">
        <f t="shared" si="562"/>
        <v/>
      </c>
      <c r="AT2791" s="20">
        <f t="shared" si="563"/>
        <v>-9488.7000000000007</v>
      </c>
    </row>
    <row r="2792" spans="1:46" ht="33.75">
      <c r="A2792" s="54">
        <v>8027</v>
      </c>
      <c r="B2792" s="54" t="s">
        <v>732</v>
      </c>
      <c r="C2792" s="58" t="s">
        <v>2468</v>
      </c>
      <c r="D2792" s="79">
        <v>7</v>
      </c>
      <c r="E2792" s="79">
        <v>7</v>
      </c>
      <c r="F2792" s="80">
        <v>952.35</v>
      </c>
      <c r="G2792" s="80">
        <v>136.05000000000001</v>
      </c>
      <c r="H2792" s="80">
        <v>952.35</v>
      </c>
      <c r="I2792" s="80" t="s">
        <v>28</v>
      </c>
      <c r="J2792" s="80" t="s">
        <v>28</v>
      </c>
      <c r="K2792" s="80">
        <v>136.05000000000001</v>
      </c>
      <c r="L2792" s="73">
        <f t="shared" si="555"/>
        <v>105.43</v>
      </c>
      <c r="M2792" s="73">
        <f t="shared" si="556"/>
        <v>136.05000000000001</v>
      </c>
      <c r="N2792" s="72" t="str">
        <f t="shared" si="557"/>
        <v>0424</v>
      </c>
      <c r="O2792" s="74">
        <f t="shared" si="558"/>
        <v>0</v>
      </c>
      <c r="P2792" s="72">
        <f t="shared" si="559"/>
        <v>0</v>
      </c>
      <c r="Q2792" s="74">
        <f t="shared" si="560"/>
        <v>7</v>
      </c>
      <c r="R2792" s="72" t="str">
        <f t="shared" si="561"/>
        <v/>
      </c>
      <c r="S2792" s="72" t="str">
        <f t="shared" si="562"/>
        <v/>
      </c>
      <c r="AT2792" s="20">
        <f t="shared" si="563"/>
        <v>-9488.7000000000007</v>
      </c>
    </row>
    <row r="2793" spans="1:46" ht="33.75">
      <c r="A2793" s="54">
        <v>8027</v>
      </c>
      <c r="B2793" s="54" t="s">
        <v>730</v>
      </c>
      <c r="C2793" s="58" t="s">
        <v>2468</v>
      </c>
      <c r="D2793" s="79">
        <v>7</v>
      </c>
      <c r="E2793" s="79">
        <v>7</v>
      </c>
      <c r="F2793" s="80">
        <v>952.35</v>
      </c>
      <c r="G2793" s="80">
        <v>136.05000000000001</v>
      </c>
      <c r="H2793" s="80">
        <v>952.35</v>
      </c>
      <c r="I2793" s="80" t="s">
        <v>28</v>
      </c>
      <c r="J2793" s="80" t="s">
        <v>28</v>
      </c>
      <c r="K2793" s="80">
        <v>136.05000000000001</v>
      </c>
      <c r="L2793" s="73">
        <f t="shared" si="555"/>
        <v>105.43</v>
      </c>
      <c r="M2793" s="73">
        <f t="shared" si="556"/>
        <v>136.05000000000001</v>
      </c>
      <c r="N2793" s="72" t="str">
        <f t="shared" si="557"/>
        <v>0424</v>
      </c>
      <c r="O2793" s="74">
        <f t="shared" si="558"/>
        <v>0</v>
      </c>
      <c r="P2793" s="72">
        <f t="shared" si="559"/>
        <v>0</v>
      </c>
      <c r="Q2793" s="74">
        <f t="shared" si="560"/>
        <v>7</v>
      </c>
      <c r="R2793" s="72" t="str">
        <f t="shared" si="561"/>
        <v/>
      </c>
      <c r="S2793" s="72" t="str">
        <f t="shared" si="562"/>
        <v/>
      </c>
      <c r="AT2793" s="20">
        <f t="shared" si="563"/>
        <v>-9488.7000000000007</v>
      </c>
    </row>
    <row r="2794" spans="1:46" ht="33.75">
      <c r="A2794" s="54">
        <v>8027</v>
      </c>
      <c r="B2794" s="54" t="s">
        <v>728</v>
      </c>
      <c r="C2794" s="58" t="s">
        <v>2468</v>
      </c>
      <c r="D2794" s="79">
        <v>7</v>
      </c>
      <c r="E2794" s="79">
        <v>7</v>
      </c>
      <c r="F2794" s="80">
        <v>952.35</v>
      </c>
      <c r="G2794" s="80">
        <v>136.05000000000001</v>
      </c>
      <c r="H2794" s="80">
        <v>952.35</v>
      </c>
      <c r="I2794" s="80" t="s">
        <v>28</v>
      </c>
      <c r="J2794" s="80" t="s">
        <v>28</v>
      </c>
      <c r="K2794" s="80">
        <v>136.05000000000001</v>
      </c>
      <c r="L2794" s="73">
        <f t="shared" si="555"/>
        <v>99.06</v>
      </c>
      <c r="M2794" s="73">
        <f t="shared" si="556"/>
        <v>136.05000000000001</v>
      </c>
      <c r="N2794" s="72" t="str">
        <f t="shared" si="557"/>
        <v>0424</v>
      </c>
      <c r="O2794" s="74">
        <f t="shared" si="558"/>
        <v>0</v>
      </c>
      <c r="P2794" s="72">
        <f t="shared" si="559"/>
        <v>0</v>
      </c>
      <c r="Q2794" s="74">
        <f t="shared" si="560"/>
        <v>7</v>
      </c>
      <c r="R2794" s="72" t="str">
        <f t="shared" si="561"/>
        <v/>
      </c>
      <c r="S2794" s="72" t="str">
        <f t="shared" si="562"/>
        <v/>
      </c>
      <c r="AT2794" s="20">
        <f t="shared" si="563"/>
        <v>-8915.4</v>
      </c>
    </row>
    <row r="2795" spans="1:46" ht="33.75">
      <c r="A2795" s="54">
        <v>8027</v>
      </c>
      <c r="B2795" s="54" t="s">
        <v>726</v>
      </c>
      <c r="C2795" s="58" t="s">
        <v>2468</v>
      </c>
      <c r="D2795" s="79">
        <v>7</v>
      </c>
      <c r="E2795" s="79">
        <v>7</v>
      </c>
      <c r="F2795" s="80">
        <v>952.35</v>
      </c>
      <c r="G2795" s="80">
        <v>136.05000000000001</v>
      </c>
      <c r="H2795" s="80">
        <v>952.35</v>
      </c>
      <c r="I2795" s="80" t="s">
        <v>28</v>
      </c>
      <c r="J2795" s="80" t="s">
        <v>28</v>
      </c>
      <c r="K2795" s="80">
        <v>136.05000000000001</v>
      </c>
      <c r="L2795" s="73">
        <f t="shared" si="555"/>
        <v>99.06</v>
      </c>
      <c r="M2795" s="73">
        <f t="shared" si="556"/>
        <v>136.05000000000001</v>
      </c>
      <c r="N2795" s="72" t="str">
        <f t="shared" si="557"/>
        <v>0424</v>
      </c>
      <c r="O2795" s="74">
        <f t="shared" si="558"/>
        <v>0</v>
      </c>
      <c r="P2795" s="72">
        <f t="shared" si="559"/>
        <v>0</v>
      </c>
      <c r="Q2795" s="74">
        <f t="shared" si="560"/>
        <v>7</v>
      </c>
      <c r="R2795" s="72" t="str">
        <f t="shared" si="561"/>
        <v/>
      </c>
      <c r="S2795" s="72" t="str">
        <f t="shared" si="562"/>
        <v/>
      </c>
      <c r="AT2795" s="20">
        <f t="shared" si="563"/>
        <v>-8915.4</v>
      </c>
    </row>
    <row r="2796" spans="1:46" ht="33.75">
      <c r="A2796" s="54">
        <v>8027</v>
      </c>
      <c r="B2796" s="54" t="s">
        <v>724</v>
      </c>
      <c r="C2796" s="58" t="s">
        <v>2468</v>
      </c>
      <c r="D2796" s="79">
        <v>7</v>
      </c>
      <c r="E2796" s="79">
        <v>7</v>
      </c>
      <c r="F2796" s="80">
        <v>952.35</v>
      </c>
      <c r="G2796" s="80">
        <v>136.05000000000001</v>
      </c>
      <c r="H2796" s="80">
        <v>952.35</v>
      </c>
      <c r="I2796" s="80" t="s">
        <v>28</v>
      </c>
      <c r="J2796" s="80" t="s">
        <v>28</v>
      </c>
      <c r="K2796" s="80">
        <v>136.05000000000001</v>
      </c>
      <c r="L2796" s="73">
        <f t="shared" si="555"/>
        <v>99.06</v>
      </c>
      <c r="M2796" s="73">
        <f t="shared" si="556"/>
        <v>136.05000000000001</v>
      </c>
      <c r="N2796" s="72" t="str">
        <f t="shared" si="557"/>
        <v>0424</v>
      </c>
      <c r="O2796" s="74">
        <f t="shared" si="558"/>
        <v>0</v>
      </c>
      <c r="P2796" s="72">
        <f t="shared" si="559"/>
        <v>0</v>
      </c>
      <c r="Q2796" s="74">
        <f t="shared" si="560"/>
        <v>7</v>
      </c>
      <c r="R2796" s="72" t="str">
        <f t="shared" si="561"/>
        <v/>
      </c>
      <c r="S2796" s="72" t="str">
        <f t="shared" si="562"/>
        <v/>
      </c>
      <c r="AT2796" s="20">
        <f t="shared" si="563"/>
        <v>-8915.4</v>
      </c>
    </row>
    <row r="2797" spans="1:46" ht="33.75">
      <c r="A2797" s="54">
        <v>8027</v>
      </c>
      <c r="B2797" s="54" t="s">
        <v>722</v>
      </c>
      <c r="C2797" s="58" t="s">
        <v>2468</v>
      </c>
      <c r="D2797" s="79">
        <v>7</v>
      </c>
      <c r="E2797" s="79">
        <v>7</v>
      </c>
      <c r="F2797" s="80">
        <v>952.35</v>
      </c>
      <c r="G2797" s="80">
        <v>136.05000000000001</v>
      </c>
      <c r="H2797" s="80">
        <v>952.35</v>
      </c>
      <c r="I2797" s="80" t="s">
        <v>28</v>
      </c>
      <c r="J2797" s="80" t="s">
        <v>28</v>
      </c>
      <c r="K2797" s="80">
        <v>136.05000000000001</v>
      </c>
      <c r="L2797" s="73">
        <f t="shared" si="555"/>
        <v>99.06</v>
      </c>
      <c r="M2797" s="73">
        <f t="shared" si="556"/>
        <v>136.05000000000001</v>
      </c>
      <c r="N2797" s="72" t="str">
        <f t="shared" si="557"/>
        <v>0424</v>
      </c>
      <c r="O2797" s="74">
        <f t="shared" si="558"/>
        <v>0</v>
      </c>
      <c r="P2797" s="72">
        <f t="shared" si="559"/>
        <v>0</v>
      </c>
      <c r="Q2797" s="74">
        <f t="shared" si="560"/>
        <v>7</v>
      </c>
      <c r="R2797" s="72" t="str">
        <f t="shared" si="561"/>
        <v/>
      </c>
      <c r="S2797" s="72" t="str">
        <f t="shared" si="562"/>
        <v/>
      </c>
      <c r="AT2797" s="20">
        <f t="shared" si="563"/>
        <v>-8915.4</v>
      </c>
    </row>
    <row r="2798" spans="1:46" ht="22.5">
      <c r="A2798" s="54">
        <v>8028</v>
      </c>
      <c r="B2798" s="54" t="s">
        <v>774</v>
      </c>
      <c r="C2798" s="58" t="s">
        <v>2469</v>
      </c>
      <c r="D2798" s="79">
        <v>7</v>
      </c>
      <c r="E2798" s="79">
        <v>7</v>
      </c>
      <c r="F2798" s="80">
        <v>1050.76</v>
      </c>
      <c r="G2798" s="80">
        <v>150.11000000000001</v>
      </c>
      <c r="H2798" s="80">
        <v>1050.76</v>
      </c>
      <c r="I2798" s="80" t="s">
        <v>28</v>
      </c>
      <c r="J2798" s="80" t="s">
        <v>28</v>
      </c>
      <c r="K2798" s="80">
        <v>150.11000000000001</v>
      </c>
      <c r="L2798" s="73">
        <f t="shared" si="555"/>
        <v>89.03</v>
      </c>
      <c r="M2798" s="73">
        <f t="shared" si="556"/>
        <v>150.11000000000001</v>
      </c>
      <c r="N2798" s="72" t="str">
        <f t="shared" si="557"/>
        <v>0503</v>
      </c>
      <c r="O2798" s="74">
        <f t="shared" si="558"/>
        <v>0</v>
      </c>
      <c r="P2798" s="72">
        <f t="shared" si="559"/>
        <v>0</v>
      </c>
      <c r="Q2798" s="74">
        <f t="shared" si="560"/>
        <v>7</v>
      </c>
      <c r="R2798" s="72" t="str">
        <f t="shared" si="561"/>
        <v/>
      </c>
      <c r="S2798" s="72" t="str">
        <f t="shared" si="562"/>
        <v/>
      </c>
      <c r="AT2798" s="20">
        <f t="shared" si="563"/>
        <v>-8012.7</v>
      </c>
    </row>
    <row r="2799" spans="1:46" ht="22.5">
      <c r="A2799" s="54">
        <v>8028</v>
      </c>
      <c r="B2799" s="54" t="s">
        <v>772</v>
      </c>
      <c r="C2799" s="58" t="s">
        <v>2469</v>
      </c>
      <c r="D2799" s="79">
        <v>7</v>
      </c>
      <c r="E2799" s="79">
        <v>7</v>
      </c>
      <c r="F2799" s="80">
        <v>1050.76</v>
      </c>
      <c r="G2799" s="80">
        <v>150.11000000000001</v>
      </c>
      <c r="H2799" s="80">
        <v>1050.76</v>
      </c>
      <c r="I2799" s="80" t="s">
        <v>28</v>
      </c>
      <c r="J2799" s="80" t="s">
        <v>28</v>
      </c>
      <c r="K2799" s="80">
        <v>150.11000000000001</v>
      </c>
      <c r="L2799" s="73">
        <f t="shared" si="555"/>
        <v>89.03</v>
      </c>
      <c r="M2799" s="73">
        <f t="shared" si="556"/>
        <v>150.11000000000001</v>
      </c>
      <c r="N2799" s="72" t="str">
        <f t="shared" si="557"/>
        <v>0503</v>
      </c>
      <c r="O2799" s="74">
        <f t="shared" si="558"/>
        <v>0</v>
      </c>
      <c r="P2799" s="72">
        <f t="shared" si="559"/>
        <v>0</v>
      </c>
      <c r="Q2799" s="74">
        <f t="shared" si="560"/>
        <v>7</v>
      </c>
      <c r="R2799" s="72" t="str">
        <f t="shared" si="561"/>
        <v/>
      </c>
      <c r="S2799" s="72" t="str">
        <f t="shared" si="562"/>
        <v/>
      </c>
      <c r="AT2799" s="20">
        <f t="shared" si="563"/>
        <v>-8012.7</v>
      </c>
    </row>
    <row r="2800" spans="1:46" ht="22.5">
      <c r="A2800" s="54">
        <v>8028</v>
      </c>
      <c r="B2800" s="54" t="s">
        <v>770</v>
      </c>
      <c r="C2800" s="58" t="s">
        <v>2469</v>
      </c>
      <c r="D2800" s="79">
        <v>7</v>
      </c>
      <c r="E2800" s="79">
        <v>7</v>
      </c>
      <c r="F2800" s="80">
        <v>1050.76</v>
      </c>
      <c r="G2800" s="80">
        <v>150.11000000000001</v>
      </c>
      <c r="H2800" s="80">
        <v>1050.76</v>
      </c>
      <c r="I2800" s="80" t="s">
        <v>28</v>
      </c>
      <c r="J2800" s="80" t="s">
        <v>28</v>
      </c>
      <c r="K2800" s="80">
        <v>150.11000000000001</v>
      </c>
      <c r="L2800" s="73">
        <f t="shared" si="555"/>
        <v>89.03</v>
      </c>
      <c r="M2800" s="73">
        <f t="shared" si="556"/>
        <v>150.11000000000001</v>
      </c>
      <c r="N2800" s="72" t="str">
        <f t="shared" si="557"/>
        <v>0503</v>
      </c>
      <c r="O2800" s="74">
        <f t="shared" si="558"/>
        <v>0</v>
      </c>
      <c r="P2800" s="72">
        <f t="shared" si="559"/>
        <v>0</v>
      </c>
      <c r="Q2800" s="74">
        <f t="shared" si="560"/>
        <v>7</v>
      </c>
      <c r="R2800" s="72" t="str">
        <f t="shared" si="561"/>
        <v/>
      </c>
      <c r="S2800" s="72" t="str">
        <f t="shared" si="562"/>
        <v/>
      </c>
      <c r="AT2800" s="20">
        <f t="shared" si="563"/>
        <v>-8012.7</v>
      </c>
    </row>
    <row r="2801" spans="1:46" ht="22.5">
      <c r="A2801" s="54">
        <v>8028</v>
      </c>
      <c r="B2801" s="54" t="s">
        <v>768</v>
      </c>
      <c r="C2801" s="58" t="s">
        <v>2469</v>
      </c>
      <c r="D2801" s="79">
        <v>7</v>
      </c>
      <c r="E2801" s="79">
        <v>7</v>
      </c>
      <c r="F2801" s="80">
        <v>1050.76</v>
      </c>
      <c r="G2801" s="80">
        <v>150.11000000000001</v>
      </c>
      <c r="H2801" s="80">
        <v>1050.76</v>
      </c>
      <c r="I2801" s="80" t="s">
        <v>28</v>
      </c>
      <c r="J2801" s="80" t="s">
        <v>28</v>
      </c>
      <c r="K2801" s="80">
        <v>150.11000000000001</v>
      </c>
      <c r="L2801" s="73">
        <f t="shared" si="555"/>
        <v>89.03</v>
      </c>
      <c r="M2801" s="73">
        <f t="shared" si="556"/>
        <v>150.11000000000001</v>
      </c>
      <c r="N2801" s="72" t="str">
        <f t="shared" si="557"/>
        <v>0503</v>
      </c>
      <c r="O2801" s="74">
        <f t="shared" si="558"/>
        <v>0</v>
      </c>
      <c r="P2801" s="72">
        <f t="shared" si="559"/>
        <v>0</v>
      </c>
      <c r="Q2801" s="74">
        <f t="shared" si="560"/>
        <v>7</v>
      </c>
      <c r="R2801" s="72" t="str">
        <f t="shared" si="561"/>
        <v/>
      </c>
      <c r="S2801" s="72" t="str">
        <f t="shared" si="562"/>
        <v/>
      </c>
      <c r="AT2801" s="20">
        <f t="shared" si="563"/>
        <v>-8012.7</v>
      </c>
    </row>
    <row r="2802" spans="1:46" ht="22.5">
      <c r="A2802" s="54">
        <v>8028</v>
      </c>
      <c r="B2802" s="54" t="s">
        <v>766</v>
      </c>
      <c r="C2802" s="58" t="s">
        <v>2469</v>
      </c>
      <c r="D2802" s="79">
        <v>7</v>
      </c>
      <c r="E2802" s="79">
        <v>7</v>
      </c>
      <c r="F2802" s="80">
        <v>1050.76</v>
      </c>
      <c r="G2802" s="80">
        <v>150.11000000000001</v>
      </c>
      <c r="H2802" s="80">
        <v>1050.76</v>
      </c>
      <c r="I2802" s="80" t="s">
        <v>28</v>
      </c>
      <c r="J2802" s="80" t="s">
        <v>28</v>
      </c>
      <c r="K2802" s="80">
        <v>150.11000000000001</v>
      </c>
      <c r="L2802" s="73">
        <f t="shared" si="555"/>
        <v>112.54</v>
      </c>
      <c r="M2802" s="73">
        <f t="shared" si="556"/>
        <v>150.11000000000001</v>
      </c>
      <c r="N2802" s="72" t="str">
        <f t="shared" si="557"/>
        <v>0503</v>
      </c>
      <c r="O2802" s="74">
        <f t="shared" si="558"/>
        <v>0</v>
      </c>
      <c r="P2802" s="72">
        <f t="shared" si="559"/>
        <v>0</v>
      </c>
      <c r="Q2802" s="74">
        <f t="shared" si="560"/>
        <v>7</v>
      </c>
      <c r="R2802" s="72" t="str">
        <f t="shared" si="561"/>
        <v/>
      </c>
      <c r="S2802" s="72" t="str">
        <f t="shared" si="562"/>
        <v/>
      </c>
      <c r="AT2802" s="20">
        <f t="shared" si="563"/>
        <v>-10128.6</v>
      </c>
    </row>
    <row r="2803" spans="1:46" ht="22.5">
      <c r="A2803" s="54">
        <v>8028</v>
      </c>
      <c r="B2803" s="54" t="s">
        <v>764</v>
      </c>
      <c r="C2803" s="58" t="s">
        <v>2469</v>
      </c>
      <c r="D2803" s="79">
        <v>7</v>
      </c>
      <c r="E2803" s="79">
        <v>7</v>
      </c>
      <c r="F2803" s="80">
        <v>1050.76</v>
      </c>
      <c r="G2803" s="80">
        <v>150.11000000000001</v>
      </c>
      <c r="H2803" s="80">
        <v>1050.76</v>
      </c>
      <c r="I2803" s="80" t="s">
        <v>28</v>
      </c>
      <c r="J2803" s="80" t="s">
        <v>28</v>
      </c>
      <c r="K2803" s="80">
        <v>150.11000000000001</v>
      </c>
      <c r="L2803" s="73">
        <f t="shared" si="555"/>
        <v>112.54</v>
      </c>
      <c r="M2803" s="73">
        <f t="shared" si="556"/>
        <v>150.11000000000001</v>
      </c>
      <c r="N2803" s="72" t="str">
        <f t="shared" si="557"/>
        <v>0503</v>
      </c>
      <c r="O2803" s="74">
        <f t="shared" si="558"/>
        <v>0</v>
      </c>
      <c r="P2803" s="72">
        <f t="shared" si="559"/>
        <v>0</v>
      </c>
      <c r="Q2803" s="74">
        <f t="shared" si="560"/>
        <v>7</v>
      </c>
      <c r="R2803" s="72" t="str">
        <f t="shared" si="561"/>
        <v/>
      </c>
      <c r="S2803" s="72" t="str">
        <f t="shared" si="562"/>
        <v/>
      </c>
      <c r="AT2803" s="20">
        <f t="shared" si="563"/>
        <v>-10128.6</v>
      </c>
    </row>
    <row r="2804" spans="1:46" ht="22.5">
      <c r="A2804" s="54">
        <v>8028</v>
      </c>
      <c r="B2804" s="54" t="s">
        <v>762</v>
      </c>
      <c r="C2804" s="58" t="s">
        <v>2469</v>
      </c>
      <c r="D2804" s="79">
        <v>7</v>
      </c>
      <c r="E2804" s="79">
        <v>7</v>
      </c>
      <c r="F2804" s="80">
        <v>1050.76</v>
      </c>
      <c r="G2804" s="80">
        <v>150.11000000000001</v>
      </c>
      <c r="H2804" s="80">
        <v>1050.76</v>
      </c>
      <c r="I2804" s="80" t="s">
        <v>28</v>
      </c>
      <c r="J2804" s="80" t="s">
        <v>28</v>
      </c>
      <c r="K2804" s="80">
        <v>150.11000000000001</v>
      </c>
      <c r="L2804" s="73">
        <f t="shared" si="555"/>
        <v>112.54</v>
      </c>
      <c r="M2804" s="73">
        <f t="shared" si="556"/>
        <v>150.11000000000001</v>
      </c>
      <c r="N2804" s="72" t="str">
        <f t="shared" si="557"/>
        <v>0503</v>
      </c>
      <c r="O2804" s="74">
        <f t="shared" si="558"/>
        <v>0</v>
      </c>
      <c r="P2804" s="72">
        <f t="shared" si="559"/>
        <v>0</v>
      </c>
      <c r="Q2804" s="74">
        <f t="shared" si="560"/>
        <v>7</v>
      </c>
      <c r="R2804" s="72" t="str">
        <f t="shared" si="561"/>
        <v/>
      </c>
      <c r="S2804" s="72" t="str">
        <f t="shared" si="562"/>
        <v/>
      </c>
      <c r="AT2804" s="20">
        <f t="shared" si="563"/>
        <v>-10128.6</v>
      </c>
    </row>
    <row r="2805" spans="1:46" ht="22.5">
      <c r="A2805" s="54">
        <v>8028</v>
      </c>
      <c r="B2805" s="54" t="s">
        <v>760</v>
      </c>
      <c r="C2805" s="58" t="s">
        <v>2469</v>
      </c>
      <c r="D2805" s="79">
        <v>7</v>
      </c>
      <c r="E2805" s="79">
        <v>7</v>
      </c>
      <c r="F2805" s="80">
        <v>1050.76</v>
      </c>
      <c r="G2805" s="80">
        <v>150.11000000000001</v>
      </c>
      <c r="H2805" s="80">
        <v>1050.76</v>
      </c>
      <c r="I2805" s="80" t="s">
        <v>28</v>
      </c>
      <c r="J2805" s="80" t="s">
        <v>28</v>
      </c>
      <c r="K2805" s="80">
        <v>150.11000000000001</v>
      </c>
      <c r="L2805" s="73">
        <f t="shared" si="555"/>
        <v>112.54</v>
      </c>
      <c r="M2805" s="73">
        <f t="shared" si="556"/>
        <v>150.11000000000001</v>
      </c>
      <c r="N2805" s="72" t="str">
        <f t="shared" si="557"/>
        <v>0503</v>
      </c>
      <c r="O2805" s="74">
        <f t="shared" si="558"/>
        <v>0</v>
      </c>
      <c r="P2805" s="72">
        <f t="shared" si="559"/>
        <v>0</v>
      </c>
      <c r="Q2805" s="74">
        <f t="shared" si="560"/>
        <v>7</v>
      </c>
      <c r="R2805" s="72" t="str">
        <f t="shared" si="561"/>
        <v/>
      </c>
      <c r="S2805" s="72" t="str">
        <f t="shared" si="562"/>
        <v/>
      </c>
      <c r="AT2805" s="20">
        <f t="shared" si="563"/>
        <v>-10128.6</v>
      </c>
    </row>
    <row r="2806" spans="1:46" ht="22.5">
      <c r="A2806" s="54">
        <v>8028</v>
      </c>
      <c r="B2806" s="54" t="s">
        <v>758</v>
      </c>
      <c r="C2806" s="58" t="s">
        <v>2469</v>
      </c>
      <c r="D2806" s="79">
        <v>7</v>
      </c>
      <c r="E2806" s="79">
        <v>7</v>
      </c>
      <c r="F2806" s="80">
        <v>1050.76</v>
      </c>
      <c r="G2806" s="80">
        <v>150.11000000000001</v>
      </c>
      <c r="H2806" s="80">
        <v>1050.76</v>
      </c>
      <c r="I2806" s="80" t="s">
        <v>28</v>
      </c>
      <c r="J2806" s="80" t="s">
        <v>28</v>
      </c>
      <c r="K2806" s="80">
        <v>150.11000000000001</v>
      </c>
      <c r="L2806" s="73">
        <f t="shared" si="555"/>
        <v>128.62</v>
      </c>
      <c r="M2806" s="73">
        <f t="shared" si="556"/>
        <v>150.11000000000001</v>
      </c>
      <c r="N2806" s="72" t="str">
        <f t="shared" si="557"/>
        <v>0503</v>
      </c>
      <c r="O2806" s="74">
        <f t="shared" si="558"/>
        <v>0</v>
      </c>
      <c r="P2806" s="72">
        <f t="shared" si="559"/>
        <v>0</v>
      </c>
      <c r="Q2806" s="74">
        <f t="shared" si="560"/>
        <v>7</v>
      </c>
      <c r="R2806" s="72" t="str">
        <f t="shared" si="561"/>
        <v/>
      </c>
      <c r="S2806" s="72" t="str">
        <f t="shared" si="562"/>
        <v/>
      </c>
      <c r="AT2806" s="20">
        <f t="shared" si="563"/>
        <v>-11575.800000000001</v>
      </c>
    </row>
    <row r="2807" spans="1:46" ht="22.5">
      <c r="A2807" s="54">
        <v>8028</v>
      </c>
      <c r="B2807" s="54" t="s">
        <v>756</v>
      </c>
      <c r="C2807" s="58" t="s">
        <v>2469</v>
      </c>
      <c r="D2807" s="79">
        <v>7</v>
      </c>
      <c r="E2807" s="79">
        <v>7</v>
      </c>
      <c r="F2807" s="80">
        <v>1050.76</v>
      </c>
      <c r="G2807" s="80">
        <v>150.11000000000001</v>
      </c>
      <c r="H2807" s="80">
        <v>1050.76</v>
      </c>
      <c r="I2807" s="80" t="s">
        <v>28</v>
      </c>
      <c r="J2807" s="80" t="s">
        <v>28</v>
      </c>
      <c r="K2807" s="80">
        <v>150.11000000000001</v>
      </c>
      <c r="L2807" s="73">
        <f t="shared" si="555"/>
        <v>128.62</v>
      </c>
      <c r="M2807" s="73">
        <f t="shared" si="556"/>
        <v>150.11000000000001</v>
      </c>
      <c r="N2807" s="72" t="str">
        <f t="shared" si="557"/>
        <v>0503</v>
      </c>
      <c r="O2807" s="74">
        <f t="shared" si="558"/>
        <v>0</v>
      </c>
      <c r="P2807" s="72">
        <f t="shared" si="559"/>
        <v>0</v>
      </c>
      <c r="Q2807" s="74">
        <f t="shared" si="560"/>
        <v>7</v>
      </c>
      <c r="R2807" s="72" t="str">
        <f t="shared" si="561"/>
        <v/>
      </c>
      <c r="S2807" s="72" t="str">
        <f t="shared" si="562"/>
        <v/>
      </c>
      <c r="AT2807" s="20">
        <f t="shared" si="563"/>
        <v>-11575.800000000001</v>
      </c>
    </row>
    <row r="2808" spans="1:46" ht="22.5">
      <c r="A2808" s="54">
        <v>8028</v>
      </c>
      <c r="B2808" s="54" t="s">
        <v>754</v>
      </c>
      <c r="C2808" s="58" t="s">
        <v>2469</v>
      </c>
      <c r="D2808" s="79">
        <v>7</v>
      </c>
      <c r="E2808" s="79">
        <v>7</v>
      </c>
      <c r="F2808" s="80">
        <v>1050.76</v>
      </c>
      <c r="G2808" s="80">
        <v>150.11000000000001</v>
      </c>
      <c r="H2808" s="80">
        <v>1050.76</v>
      </c>
      <c r="I2808" s="80" t="s">
        <v>28</v>
      </c>
      <c r="J2808" s="80" t="s">
        <v>28</v>
      </c>
      <c r="K2808" s="80">
        <v>150.11000000000001</v>
      </c>
      <c r="L2808" s="73">
        <f t="shared" si="555"/>
        <v>128.62</v>
      </c>
      <c r="M2808" s="73">
        <f t="shared" si="556"/>
        <v>150.11000000000001</v>
      </c>
      <c r="N2808" s="72" t="str">
        <f t="shared" si="557"/>
        <v>0503</v>
      </c>
      <c r="O2808" s="74">
        <f t="shared" si="558"/>
        <v>0</v>
      </c>
      <c r="P2808" s="72">
        <f t="shared" si="559"/>
        <v>0</v>
      </c>
      <c r="Q2808" s="74">
        <f t="shared" si="560"/>
        <v>7</v>
      </c>
      <c r="R2808" s="72" t="str">
        <f t="shared" si="561"/>
        <v/>
      </c>
      <c r="S2808" s="72" t="str">
        <f t="shared" si="562"/>
        <v/>
      </c>
      <c r="AT2808" s="20">
        <f t="shared" si="563"/>
        <v>-11575.800000000001</v>
      </c>
    </row>
    <row r="2809" spans="1:46" ht="22.5">
      <c r="A2809" s="54">
        <v>8028</v>
      </c>
      <c r="B2809" s="54" t="s">
        <v>752</v>
      </c>
      <c r="C2809" s="58" t="s">
        <v>2469</v>
      </c>
      <c r="D2809" s="79">
        <v>7</v>
      </c>
      <c r="E2809" s="79">
        <v>7</v>
      </c>
      <c r="F2809" s="80">
        <v>1050.76</v>
      </c>
      <c r="G2809" s="80">
        <v>150.11000000000001</v>
      </c>
      <c r="H2809" s="80">
        <v>1050.76</v>
      </c>
      <c r="I2809" s="80" t="s">
        <v>28</v>
      </c>
      <c r="J2809" s="80" t="s">
        <v>28</v>
      </c>
      <c r="K2809" s="80">
        <v>150.11000000000001</v>
      </c>
      <c r="L2809" s="73">
        <f t="shared" si="555"/>
        <v>128.62</v>
      </c>
      <c r="M2809" s="73">
        <f t="shared" si="556"/>
        <v>150.11000000000001</v>
      </c>
      <c r="N2809" s="72" t="str">
        <f t="shared" si="557"/>
        <v>0503</v>
      </c>
      <c r="O2809" s="74">
        <f t="shared" si="558"/>
        <v>0</v>
      </c>
      <c r="P2809" s="72">
        <f t="shared" si="559"/>
        <v>0</v>
      </c>
      <c r="Q2809" s="74">
        <f t="shared" si="560"/>
        <v>7</v>
      </c>
      <c r="R2809" s="72" t="str">
        <f t="shared" si="561"/>
        <v/>
      </c>
      <c r="S2809" s="72" t="str">
        <f t="shared" si="562"/>
        <v/>
      </c>
      <c r="AT2809" s="20">
        <f t="shared" si="563"/>
        <v>-11575.800000000001</v>
      </c>
    </row>
    <row r="2810" spans="1:46" ht="33.75">
      <c r="A2810" s="54">
        <v>8029</v>
      </c>
      <c r="B2810" s="54" t="s">
        <v>796</v>
      </c>
      <c r="C2810" s="58" t="s">
        <v>2470</v>
      </c>
      <c r="D2810" s="79">
        <v>7</v>
      </c>
      <c r="E2810" s="79">
        <v>7</v>
      </c>
      <c r="F2810" s="80">
        <v>1138.92</v>
      </c>
      <c r="G2810" s="80">
        <v>162.69999999999999</v>
      </c>
      <c r="H2810" s="80">
        <v>1138.92</v>
      </c>
      <c r="I2810" s="80" t="s">
        <v>28</v>
      </c>
      <c r="J2810" s="80" t="s">
        <v>28</v>
      </c>
      <c r="K2810" s="80">
        <v>162.69999999999999</v>
      </c>
      <c r="L2810" s="73">
        <f t="shared" si="555"/>
        <v>116.13</v>
      </c>
      <c r="M2810" s="73">
        <f t="shared" si="556"/>
        <v>162.69999999999999</v>
      </c>
      <c r="N2810" s="72" t="str">
        <f t="shared" si="557"/>
        <v>0506</v>
      </c>
      <c r="O2810" s="74">
        <f t="shared" si="558"/>
        <v>0</v>
      </c>
      <c r="P2810" s="72">
        <f t="shared" si="559"/>
        <v>0</v>
      </c>
      <c r="Q2810" s="74">
        <f t="shared" si="560"/>
        <v>7</v>
      </c>
      <c r="R2810" s="72" t="str">
        <f t="shared" si="561"/>
        <v/>
      </c>
      <c r="S2810" s="72" t="str">
        <f t="shared" si="562"/>
        <v/>
      </c>
      <c r="AT2810" s="20">
        <f t="shared" si="563"/>
        <v>-10451.699999999999</v>
      </c>
    </row>
    <row r="2811" spans="1:46" ht="33.75">
      <c r="A2811" s="54">
        <v>8029</v>
      </c>
      <c r="B2811" s="54" t="s">
        <v>794</v>
      </c>
      <c r="C2811" s="58" t="s">
        <v>2470</v>
      </c>
      <c r="D2811" s="79">
        <v>7</v>
      </c>
      <c r="E2811" s="79">
        <v>7</v>
      </c>
      <c r="F2811" s="80">
        <v>1138.92</v>
      </c>
      <c r="G2811" s="80">
        <v>162.69999999999999</v>
      </c>
      <c r="H2811" s="80">
        <v>1138.92</v>
      </c>
      <c r="I2811" s="80" t="s">
        <v>28</v>
      </c>
      <c r="J2811" s="80" t="s">
        <v>28</v>
      </c>
      <c r="K2811" s="80">
        <v>162.69999999999999</v>
      </c>
      <c r="L2811" s="73">
        <f t="shared" si="555"/>
        <v>116.13</v>
      </c>
      <c r="M2811" s="73">
        <f t="shared" si="556"/>
        <v>162.69999999999999</v>
      </c>
      <c r="N2811" s="72" t="str">
        <f t="shared" si="557"/>
        <v>0506</v>
      </c>
      <c r="O2811" s="74">
        <f t="shared" si="558"/>
        <v>0</v>
      </c>
      <c r="P2811" s="72">
        <f t="shared" si="559"/>
        <v>0</v>
      </c>
      <c r="Q2811" s="74">
        <f t="shared" si="560"/>
        <v>7</v>
      </c>
      <c r="R2811" s="72" t="str">
        <f t="shared" si="561"/>
        <v/>
      </c>
      <c r="S2811" s="72" t="str">
        <f t="shared" si="562"/>
        <v/>
      </c>
      <c r="AT2811" s="20">
        <f t="shared" si="563"/>
        <v>-10451.699999999999</v>
      </c>
    </row>
    <row r="2812" spans="1:46" ht="33.75">
      <c r="A2812" s="54">
        <v>8029</v>
      </c>
      <c r="B2812" s="54" t="s">
        <v>792</v>
      </c>
      <c r="C2812" s="58" t="s">
        <v>2470</v>
      </c>
      <c r="D2812" s="79">
        <v>7</v>
      </c>
      <c r="E2812" s="79">
        <v>7</v>
      </c>
      <c r="F2812" s="80">
        <v>1138.92</v>
      </c>
      <c r="G2812" s="80">
        <v>162.69999999999999</v>
      </c>
      <c r="H2812" s="80">
        <v>1138.92</v>
      </c>
      <c r="I2812" s="80" t="s">
        <v>28</v>
      </c>
      <c r="J2812" s="80" t="s">
        <v>28</v>
      </c>
      <c r="K2812" s="80">
        <v>162.69999999999999</v>
      </c>
      <c r="L2812" s="73">
        <f t="shared" si="555"/>
        <v>116.13</v>
      </c>
      <c r="M2812" s="73">
        <f t="shared" si="556"/>
        <v>162.69999999999999</v>
      </c>
      <c r="N2812" s="72" t="str">
        <f t="shared" si="557"/>
        <v>0506</v>
      </c>
      <c r="O2812" s="74">
        <f t="shared" si="558"/>
        <v>0</v>
      </c>
      <c r="P2812" s="72">
        <f t="shared" si="559"/>
        <v>0</v>
      </c>
      <c r="Q2812" s="74">
        <f t="shared" si="560"/>
        <v>7</v>
      </c>
      <c r="R2812" s="72" t="str">
        <f t="shared" si="561"/>
        <v/>
      </c>
      <c r="S2812" s="72" t="str">
        <f t="shared" si="562"/>
        <v/>
      </c>
      <c r="AT2812" s="20">
        <f t="shared" si="563"/>
        <v>-10451.699999999999</v>
      </c>
    </row>
    <row r="2813" spans="1:46" ht="33.75">
      <c r="A2813" s="54">
        <v>8029</v>
      </c>
      <c r="B2813" s="54" t="s">
        <v>790</v>
      </c>
      <c r="C2813" s="58" t="s">
        <v>2470</v>
      </c>
      <c r="D2813" s="79">
        <v>7</v>
      </c>
      <c r="E2813" s="79">
        <v>7</v>
      </c>
      <c r="F2813" s="80">
        <v>1138.92</v>
      </c>
      <c r="G2813" s="80">
        <v>162.69999999999999</v>
      </c>
      <c r="H2813" s="80">
        <v>1138.92</v>
      </c>
      <c r="I2813" s="80" t="s">
        <v>28</v>
      </c>
      <c r="J2813" s="80" t="s">
        <v>28</v>
      </c>
      <c r="K2813" s="80">
        <v>162.69999999999999</v>
      </c>
      <c r="L2813" s="73">
        <f t="shared" si="555"/>
        <v>116.13</v>
      </c>
      <c r="M2813" s="73">
        <f t="shared" si="556"/>
        <v>162.69999999999999</v>
      </c>
      <c r="N2813" s="72" t="str">
        <f t="shared" si="557"/>
        <v>0506</v>
      </c>
      <c r="O2813" s="74">
        <f t="shared" si="558"/>
        <v>0</v>
      </c>
      <c r="P2813" s="72">
        <f t="shared" si="559"/>
        <v>0</v>
      </c>
      <c r="Q2813" s="74">
        <f t="shared" si="560"/>
        <v>7</v>
      </c>
      <c r="R2813" s="72" t="str">
        <f t="shared" si="561"/>
        <v/>
      </c>
      <c r="S2813" s="72" t="str">
        <f t="shared" si="562"/>
        <v/>
      </c>
      <c r="AT2813" s="20">
        <f t="shared" si="563"/>
        <v>-10451.699999999999</v>
      </c>
    </row>
    <row r="2814" spans="1:46" ht="33.75">
      <c r="A2814" s="54">
        <v>8029</v>
      </c>
      <c r="B2814" s="54" t="s">
        <v>788</v>
      </c>
      <c r="C2814" s="58" t="s">
        <v>2470</v>
      </c>
      <c r="D2814" s="79">
        <v>7</v>
      </c>
      <c r="E2814" s="79">
        <v>7</v>
      </c>
      <c r="F2814" s="80">
        <v>1138.92</v>
      </c>
      <c r="G2814" s="80">
        <v>162.69999999999999</v>
      </c>
      <c r="H2814" s="80">
        <v>1138.92</v>
      </c>
      <c r="I2814" s="80" t="s">
        <v>28</v>
      </c>
      <c r="J2814" s="80" t="s">
        <v>28</v>
      </c>
      <c r="K2814" s="80">
        <v>162.69999999999999</v>
      </c>
      <c r="L2814" s="73">
        <f t="shared" si="555"/>
        <v>135.72</v>
      </c>
      <c r="M2814" s="73">
        <f t="shared" si="556"/>
        <v>162.69999999999999</v>
      </c>
      <c r="N2814" s="72" t="str">
        <f t="shared" si="557"/>
        <v>0506</v>
      </c>
      <c r="O2814" s="74">
        <f t="shared" si="558"/>
        <v>0</v>
      </c>
      <c r="P2814" s="72">
        <f t="shared" si="559"/>
        <v>0</v>
      </c>
      <c r="Q2814" s="74">
        <f t="shared" si="560"/>
        <v>7</v>
      </c>
      <c r="R2814" s="72" t="str">
        <f t="shared" si="561"/>
        <v/>
      </c>
      <c r="S2814" s="72" t="str">
        <f t="shared" si="562"/>
        <v/>
      </c>
      <c r="AT2814" s="20">
        <f t="shared" si="563"/>
        <v>-12214.8</v>
      </c>
    </row>
    <row r="2815" spans="1:46" ht="33.75">
      <c r="A2815" s="54">
        <v>8029</v>
      </c>
      <c r="B2815" s="54" t="s">
        <v>786</v>
      </c>
      <c r="C2815" s="58" t="s">
        <v>2470</v>
      </c>
      <c r="D2815" s="79">
        <v>7</v>
      </c>
      <c r="E2815" s="79">
        <v>7</v>
      </c>
      <c r="F2815" s="80">
        <v>1138.92</v>
      </c>
      <c r="G2815" s="80">
        <v>162.69999999999999</v>
      </c>
      <c r="H2815" s="80">
        <v>1138.92</v>
      </c>
      <c r="I2815" s="80" t="s">
        <v>28</v>
      </c>
      <c r="J2815" s="80" t="s">
        <v>28</v>
      </c>
      <c r="K2815" s="80">
        <v>162.69999999999999</v>
      </c>
      <c r="L2815" s="73">
        <f t="shared" si="555"/>
        <v>135.72</v>
      </c>
      <c r="M2815" s="73">
        <f t="shared" si="556"/>
        <v>162.69999999999999</v>
      </c>
      <c r="N2815" s="72" t="str">
        <f t="shared" si="557"/>
        <v>0506</v>
      </c>
      <c r="O2815" s="74">
        <f t="shared" si="558"/>
        <v>0</v>
      </c>
      <c r="P2815" s="72">
        <f t="shared" si="559"/>
        <v>0</v>
      </c>
      <c r="Q2815" s="74">
        <f t="shared" si="560"/>
        <v>7</v>
      </c>
      <c r="R2815" s="72" t="str">
        <f t="shared" si="561"/>
        <v/>
      </c>
      <c r="S2815" s="72" t="str">
        <f t="shared" si="562"/>
        <v/>
      </c>
      <c r="AT2815" s="20">
        <f t="shared" si="563"/>
        <v>-12214.8</v>
      </c>
    </row>
    <row r="2816" spans="1:46" ht="33.75">
      <c r="A2816" s="54">
        <v>8029</v>
      </c>
      <c r="B2816" s="54" t="s">
        <v>784</v>
      </c>
      <c r="C2816" s="58" t="s">
        <v>2470</v>
      </c>
      <c r="D2816" s="79">
        <v>7</v>
      </c>
      <c r="E2816" s="79">
        <v>7</v>
      </c>
      <c r="F2816" s="80">
        <v>1138.92</v>
      </c>
      <c r="G2816" s="80">
        <v>162.69999999999999</v>
      </c>
      <c r="H2816" s="80">
        <v>1138.92</v>
      </c>
      <c r="I2816" s="80" t="s">
        <v>28</v>
      </c>
      <c r="J2816" s="80" t="s">
        <v>28</v>
      </c>
      <c r="K2816" s="80">
        <v>162.69999999999999</v>
      </c>
      <c r="L2816" s="73">
        <f t="shared" si="555"/>
        <v>135.72</v>
      </c>
      <c r="M2816" s="73">
        <f t="shared" si="556"/>
        <v>162.69999999999999</v>
      </c>
      <c r="N2816" s="72" t="str">
        <f t="shared" si="557"/>
        <v>0506</v>
      </c>
      <c r="O2816" s="74">
        <f t="shared" si="558"/>
        <v>0</v>
      </c>
      <c r="P2816" s="72">
        <f t="shared" si="559"/>
        <v>0</v>
      </c>
      <c r="Q2816" s="74">
        <f t="shared" si="560"/>
        <v>7</v>
      </c>
      <c r="R2816" s="72" t="str">
        <f t="shared" si="561"/>
        <v/>
      </c>
      <c r="S2816" s="72" t="str">
        <f t="shared" si="562"/>
        <v/>
      </c>
      <c r="AT2816" s="20">
        <f t="shared" si="563"/>
        <v>-12214.8</v>
      </c>
    </row>
    <row r="2817" spans="1:46" ht="33.75">
      <c r="A2817" s="54">
        <v>8029</v>
      </c>
      <c r="B2817" s="54" t="s">
        <v>782</v>
      </c>
      <c r="C2817" s="58" t="s">
        <v>2470</v>
      </c>
      <c r="D2817" s="79">
        <v>7</v>
      </c>
      <c r="E2817" s="79">
        <v>7</v>
      </c>
      <c r="F2817" s="80">
        <v>1138.92</v>
      </c>
      <c r="G2817" s="80">
        <v>162.69999999999999</v>
      </c>
      <c r="H2817" s="80">
        <v>1138.92</v>
      </c>
      <c r="I2817" s="80" t="s">
        <v>28</v>
      </c>
      <c r="J2817" s="80" t="s">
        <v>28</v>
      </c>
      <c r="K2817" s="80">
        <v>162.69999999999999</v>
      </c>
      <c r="L2817" s="73">
        <f t="shared" si="555"/>
        <v>135.72</v>
      </c>
      <c r="M2817" s="73">
        <f t="shared" si="556"/>
        <v>162.69999999999999</v>
      </c>
      <c r="N2817" s="72" t="str">
        <f t="shared" si="557"/>
        <v>0506</v>
      </c>
      <c r="O2817" s="74">
        <f t="shared" si="558"/>
        <v>0</v>
      </c>
      <c r="P2817" s="72">
        <f t="shared" si="559"/>
        <v>0</v>
      </c>
      <c r="Q2817" s="74">
        <f t="shared" si="560"/>
        <v>7</v>
      </c>
      <c r="R2817" s="72" t="str">
        <f t="shared" si="561"/>
        <v/>
      </c>
      <c r="S2817" s="72" t="str">
        <f t="shared" si="562"/>
        <v/>
      </c>
      <c r="AT2817" s="20">
        <f t="shared" si="563"/>
        <v>-12214.8</v>
      </c>
    </row>
    <row r="2818" spans="1:46" ht="45">
      <c r="A2818" s="54">
        <v>8030</v>
      </c>
      <c r="B2818" s="54" t="s">
        <v>816</v>
      </c>
      <c r="C2818" s="58" t="s">
        <v>3094</v>
      </c>
      <c r="D2818" s="79">
        <v>7</v>
      </c>
      <c r="E2818" s="79">
        <v>7</v>
      </c>
      <c r="F2818" s="80">
        <v>721.14</v>
      </c>
      <c r="G2818" s="80">
        <v>103.02</v>
      </c>
      <c r="H2818" s="80">
        <v>721.14</v>
      </c>
      <c r="I2818" s="80" t="s">
        <v>28</v>
      </c>
      <c r="J2818" s="80" t="s">
        <v>28</v>
      </c>
      <c r="K2818" s="80">
        <v>103.02</v>
      </c>
      <c r="L2818" s="73">
        <f t="shared" si="555"/>
        <v>81.290000000000006</v>
      </c>
      <c r="M2818" s="73">
        <f t="shared" si="556"/>
        <v>103.02</v>
      </c>
      <c r="N2818" s="72" t="str">
        <f t="shared" si="557"/>
        <v>0509</v>
      </c>
      <c r="O2818" s="74">
        <f t="shared" si="558"/>
        <v>0</v>
      </c>
      <c r="P2818" s="72">
        <f t="shared" si="559"/>
        <v>0</v>
      </c>
      <c r="Q2818" s="74">
        <f t="shared" si="560"/>
        <v>7</v>
      </c>
      <c r="R2818" s="72" t="str">
        <f t="shared" si="561"/>
        <v/>
      </c>
      <c r="S2818" s="72" t="str">
        <f t="shared" si="562"/>
        <v/>
      </c>
      <c r="AT2818" s="20">
        <f t="shared" si="563"/>
        <v>-7316.1</v>
      </c>
    </row>
    <row r="2819" spans="1:46" ht="45">
      <c r="A2819" s="54">
        <v>8030</v>
      </c>
      <c r="B2819" s="54" t="s">
        <v>815</v>
      </c>
      <c r="C2819" s="58" t="s">
        <v>3094</v>
      </c>
      <c r="D2819" s="79">
        <v>7</v>
      </c>
      <c r="E2819" s="79">
        <v>7</v>
      </c>
      <c r="F2819" s="80">
        <v>721.14</v>
      </c>
      <c r="G2819" s="80">
        <v>103.02</v>
      </c>
      <c r="H2819" s="80">
        <v>721.14</v>
      </c>
      <c r="I2819" s="80" t="s">
        <v>28</v>
      </c>
      <c r="J2819" s="80" t="s">
        <v>28</v>
      </c>
      <c r="K2819" s="80">
        <v>103.02</v>
      </c>
      <c r="L2819" s="73">
        <f t="shared" si="555"/>
        <v>81.290000000000006</v>
      </c>
      <c r="M2819" s="73">
        <f t="shared" si="556"/>
        <v>103.02</v>
      </c>
      <c r="N2819" s="72" t="str">
        <f t="shared" si="557"/>
        <v>0509</v>
      </c>
      <c r="O2819" s="74">
        <f t="shared" si="558"/>
        <v>0</v>
      </c>
      <c r="P2819" s="72">
        <f t="shared" si="559"/>
        <v>0</v>
      </c>
      <c r="Q2819" s="74">
        <f t="shared" si="560"/>
        <v>7</v>
      </c>
      <c r="R2819" s="72" t="str">
        <f t="shared" si="561"/>
        <v/>
      </c>
      <c r="S2819" s="72" t="str">
        <f t="shared" si="562"/>
        <v/>
      </c>
      <c r="AT2819" s="20">
        <f t="shared" si="563"/>
        <v>-7316.1</v>
      </c>
    </row>
    <row r="2820" spans="1:46" ht="45">
      <c r="A2820" s="54">
        <v>8030</v>
      </c>
      <c r="B2820" s="54" t="s">
        <v>814</v>
      </c>
      <c r="C2820" s="58" t="s">
        <v>3094</v>
      </c>
      <c r="D2820" s="79">
        <v>7</v>
      </c>
      <c r="E2820" s="79">
        <v>7</v>
      </c>
      <c r="F2820" s="80">
        <v>721.14</v>
      </c>
      <c r="G2820" s="80">
        <v>103.02</v>
      </c>
      <c r="H2820" s="80">
        <v>721.14</v>
      </c>
      <c r="I2820" s="80" t="s">
        <v>28</v>
      </c>
      <c r="J2820" s="80" t="s">
        <v>28</v>
      </c>
      <c r="K2820" s="80">
        <v>103.02</v>
      </c>
      <c r="L2820" s="73">
        <f t="shared" ref="L2820:L2883" si="564">IFERROR(VLOOKUP(B2820,$B$1326:$K$2467,6,0),"")</f>
        <v>81.290000000000006</v>
      </c>
      <c r="M2820" s="73">
        <f t="shared" ref="M2820:M2883" si="565">IFERROR(VLOOKUP($B2820,$B$2468:$K$3603,6,0),"")</f>
        <v>103.02</v>
      </c>
      <c r="N2820" s="72" t="str">
        <f t="shared" ref="N2820:N2883" si="566">LEFT(B2820,4)</f>
        <v>0509</v>
      </c>
      <c r="O2820" s="74">
        <f t="shared" ref="O2820:O2883" si="567">E2820-D2820</f>
        <v>0</v>
      </c>
      <c r="P2820" s="72">
        <f t="shared" ref="P2820:P2883" si="568">IF(O2820=20,1,0)</f>
        <v>0</v>
      </c>
      <c r="Q2820" s="74">
        <f t="shared" ref="Q2820:Q2883" si="569">D2820</f>
        <v>7</v>
      </c>
      <c r="R2820" s="72" t="str">
        <f t="shared" ref="R2820:R2883" si="570">IF(P2820=1,Q2820+7,"")</f>
        <v/>
      </c>
      <c r="S2820" s="72" t="str">
        <f t="shared" ref="S2820:S2883" si="571">IF(P2820=1,Q2820+14,"")</f>
        <v/>
      </c>
      <c r="AT2820" s="20">
        <f t="shared" si="563"/>
        <v>-7316.1</v>
      </c>
    </row>
    <row r="2821" spans="1:46" ht="45">
      <c r="A2821" s="54">
        <v>8030</v>
      </c>
      <c r="B2821" s="54" t="s">
        <v>813</v>
      </c>
      <c r="C2821" s="58" t="s">
        <v>3094</v>
      </c>
      <c r="D2821" s="79">
        <v>7</v>
      </c>
      <c r="E2821" s="79">
        <v>7</v>
      </c>
      <c r="F2821" s="80">
        <v>721.14</v>
      </c>
      <c r="G2821" s="80">
        <v>103.02</v>
      </c>
      <c r="H2821" s="80">
        <v>721.14</v>
      </c>
      <c r="I2821" s="80" t="s">
        <v>28</v>
      </c>
      <c r="J2821" s="80" t="s">
        <v>28</v>
      </c>
      <c r="K2821" s="80">
        <v>103.02</v>
      </c>
      <c r="L2821" s="73">
        <f t="shared" si="564"/>
        <v>81.290000000000006</v>
      </c>
      <c r="M2821" s="73">
        <f t="shared" si="565"/>
        <v>103.02</v>
      </c>
      <c r="N2821" s="72" t="str">
        <f t="shared" si="566"/>
        <v>0509</v>
      </c>
      <c r="O2821" s="74">
        <f t="shared" si="567"/>
        <v>0</v>
      </c>
      <c r="P2821" s="72">
        <f t="shared" si="568"/>
        <v>0</v>
      </c>
      <c r="Q2821" s="74">
        <f t="shared" si="569"/>
        <v>7</v>
      </c>
      <c r="R2821" s="72" t="str">
        <f t="shared" si="570"/>
        <v/>
      </c>
      <c r="S2821" s="72" t="str">
        <f t="shared" si="571"/>
        <v/>
      </c>
      <c r="AT2821" s="20">
        <f t="shared" si="563"/>
        <v>-7316.1</v>
      </c>
    </row>
    <row r="2822" spans="1:46" ht="45">
      <c r="A2822" s="54">
        <v>8030</v>
      </c>
      <c r="B2822" s="54" t="s">
        <v>812</v>
      </c>
      <c r="C2822" s="58" t="s">
        <v>3094</v>
      </c>
      <c r="D2822" s="79">
        <v>7</v>
      </c>
      <c r="E2822" s="79">
        <v>7</v>
      </c>
      <c r="F2822" s="80">
        <v>721.14</v>
      </c>
      <c r="G2822" s="80">
        <v>103.02</v>
      </c>
      <c r="H2822" s="80">
        <v>721.14</v>
      </c>
      <c r="I2822" s="80" t="s">
        <v>28</v>
      </c>
      <c r="J2822" s="80" t="s">
        <v>28</v>
      </c>
      <c r="K2822" s="80">
        <v>103.02</v>
      </c>
      <c r="L2822" s="73">
        <f t="shared" si="564"/>
        <v>81.290000000000006</v>
      </c>
      <c r="M2822" s="73">
        <f t="shared" si="565"/>
        <v>103.02</v>
      </c>
      <c r="N2822" s="72" t="str">
        <f t="shared" si="566"/>
        <v>0509</v>
      </c>
      <c r="O2822" s="74">
        <f t="shared" si="567"/>
        <v>0</v>
      </c>
      <c r="P2822" s="72">
        <f t="shared" si="568"/>
        <v>0</v>
      </c>
      <c r="Q2822" s="74">
        <f t="shared" si="569"/>
        <v>7</v>
      </c>
      <c r="R2822" s="72" t="str">
        <f t="shared" si="570"/>
        <v/>
      </c>
      <c r="S2822" s="72" t="str">
        <f t="shared" si="571"/>
        <v/>
      </c>
      <c r="AT2822" s="20">
        <f t="shared" si="563"/>
        <v>-7316.1</v>
      </c>
    </row>
    <row r="2823" spans="1:46" ht="45">
      <c r="A2823" s="54">
        <v>8030</v>
      </c>
      <c r="B2823" s="54" t="s">
        <v>811</v>
      </c>
      <c r="C2823" s="58" t="s">
        <v>3094</v>
      </c>
      <c r="D2823" s="79">
        <v>7</v>
      </c>
      <c r="E2823" s="79">
        <v>7</v>
      </c>
      <c r="F2823" s="80">
        <v>721.14</v>
      </c>
      <c r="G2823" s="80">
        <v>103.02</v>
      </c>
      <c r="H2823" s="80">
        <v>721.14</v>
      </c>
      <c r="I2823" s="80" t="s">
        <v>28</v>
      </c>
      <c r="J2823" s="80" t="s">
        <v>28</v>
      </c>
      <c r="K2823" s="80">
        <v>103.02</v>
      </c>
      <c r="L2823" s="73">
        <f t="shared" si="564"/>
        <v>81.290000000000006</v>
      </c>
      <c r="M2823" s="73">
        <f t="shared" si="565"/>
        <v>103.02</v>
      </c>
      <c r="N2823" s="72" t="str">
        <f t="shared" si="566"/>
        <v>0509</v>
      </c>
      <c r="O2823" s="74">
        <f t="shared" si="567"/>
        <v>0</v>
      </c>
      <c r="P2823" s="72">
        <f t="shared" si="568"/>
        <v>0</v>
      </c>
      <c r="Q2823" s="74">
        <f t="shared" si="569"/>
        <v>7</v>
      </c>
      <c r="R2823" s="72" t="str">
        <f t="shared" si="570"/>
        <v/>
      </c>
      <c r="S2823" s="72" t="str">
        <f t="shared" si="571"/>
        <v/>
      </c>
      <c r="AT2823" s="20">
        <f t="shared" si="563"/>
        <v>-7316.1</v>
      </c>
    </row>
    <row r="2824" spans="1:46" ht="45">
      <c r="A2824" s="54">
        <v>8030</v>
      </c>
      <c r="B2824" s="54" t="s">
        <v>810</v>
      </c>
      <c r="C2824" s="58" t="s">
        <v>3094</v>
      </c>
      <c r="D2824" s="79">
        <v>7</v>
      </c>
      <c r="E2824" s="79">
        <v>7</v>
      </c>
      <c r="F2824" s="80">
        <v>721.14</v>
      </c>
      <c r="G2824" s="80">
        <v>103.02</v>
      </c>
      <c r="H2824" s="80">
        <v>721.14</v>
      </c>
      <c r="I2824" s="80" t="s">
        <v>28</v>
      </c>
      <c r="J2824" s="80" t="s">
        <v>28</v>
      </c>
      <c r="K2824" s="80">
        <v>103.02</v>
      </c>
      <c r="L2824" s="73">
        <f t="shared" si="564"/>
        <v>89.79</v>
      </c>
      <c r="M2824" s="73">
        <f t="shared" si="565"/>
        <v>103.02</v>
      </c>
      <c r="N2824" s="72" t="str">
        <f t="shared" si="566"/>
        <v>0509</v>
      </c>
      <c r="O2824" s="74">
        <f t="shared" si="567"/>
        <v>0</v>
      </c>
      <c r="P2824" s="72">
        <f t="shared" si="568"/>
        <v>0</v>
      </c>
      <c r="Q2824" s="74">
        <f t="shared" si="569"/>
        <v>7</v>
      </c>
      <c r="R2824" s="72" t="str">
        <f t="shared" si="570"/>
        <v/>
      </c>
      <c r="S2824" s="72" t="str">
        <f t="shared" si="571"/>
        <v/>
      </c>
      <c r="AT2824" s="20">
        <f t="shared" si="563"/>
        <v>-8081.1</v>
      </c>
    </row>
    <row r="2825" spans="1:46" ht="45">
      <c r="A2825" s="54">
        <v>8030</v>
      </c>
      <c r="B2825" s="54" t="s">
        <v>809</v>
      </c>
      <c r="C2825" s="58" t="s">
        <v>3094</v>
      </c>
      <c r="D2825" s="79">
        <v>7</v>
      </c>
      <c r="E2825" s="79">
        <v>7</v>
      </c>
      <c r="F2825" s="80">
        <v>721.14</v>
      </c>
      <c r="G2825" s="80">
        <v>103.02</v>
      </c>
      <c r="H2825" s="80">
        <v>721.14</v>
      </c>
      <c r="I2825" s="80" t="s">
        <v>28</v>
      </c>
      <c r="J2825" s="80" t="s">
        <v>28</v>
      </c>
      <c r="K2825" s="80">
        <v>103.02</v>
      </c>
      <c r="L2825" s="73">
        <f t="shared" si="564"/>
        <v>89.79</v>
      </c>
      <c r="M2825" s="73">
        <f t="shared" si="565"/>
        <v>103.02</v>
      </c>
      <c r="N2825" s="72" t="str">
        <f t="shared" si="566"/>
        <v>0509</v>
      </c>
      <c r="O2825" s="74">
        <f t="shared" si="567"/>
        <v>0</v>
      </c>
      <c r="P2825" s="72">
        <f t="shared" si="568"/>
        <v>0</v>
      </c>
      <c r="Q2825" s="74">
        <f t="shared" si="569"/>
        <v>7</v>
      </c>
      <c r="R2825" s="72" t="str">
        <f t="shared" si="570"/>
        <v/>
      </c>
      <c r="S2825" s="72" t="str">
        <f t="shared" si="571"/>
        <v/>
      </c>
      <c r="AT2825" s="20">
        <f t="shared" si="563"/>
        <v>-8081.1</v>
      </c>
    </row>
    <row r="2826" spans="1:46" ht="45">
      <c r="A2826" s="54">
        <v>8030</v>
      </c>
      <c r="B2826" s="54" t="s">
        <v>808</v>
      </c>
      <c r="C2826" s="58" t="s">
        <v>3094</v>
      </c>
      <c r="D2826" s="79">
        <v>7</v>
      </c>
      <c r="E2826" s="79">
        <v>7</v>
      </c>
      <c r="F2826" s="80">
        <v>721.14</v>
      </c>
      <c r="G2826" s="80">
        <v>103.02</v>
      </c>
      <c r="H2826" s="80">
        <v>721.14</v>
      </c>
      <c r="I2826" s="80" t="s">
        <v>28</v>
      </c>
      <c r="J2826" s="80" t="s">
        <v>28</v>
      </c>
      <c r="K2826" s="80">
        <v>103.02</v>
      </c>
      <c r="L2826" s="73">
        <f t="shared" si="564"/>
        <v>89.79</v>
      </c>
      <c r="M2826" s="73">
        <f t="shared" si="565"/>
        <v>103.02</v>
      </c>
      <c r="N2826" s="72" t="str">
        <f t="shared" si="566"/>
        <v>0509</v>
      </c>
      <c r="O2826" s="74">
        <f t="shared" si="567"/>
        <v>0</v>
      </c>
      <c r="P2826" s="72">
        <f t="shared" si="568"/>
        <v>0</v>
      </c>
      <c r="Q2826" s="74">
        <f t="shared" si="569"/>
        <v>7</v>
      </c>
      <c r="R2826" s="72" t="str">
        <f t="shared" si="570"/>
        <v/>
      </c>
      <c r="S2826" s="72" t="str">
        <f t="shared" si="571"/>
        <v/>
      </c>
      <c r="AT2826" s="20">
        <f t="shared" si="563"/>
        <v>-8081.1</v>
      </c>
    </row>
    <row r="2827" spans="1:46" ht="45">
      <c r="A2827" s="54">
        <v>8030</v>
      </c>
      <c r="B2827" s="54" t="s">
        <v>807</v>
      </c>
      <c r="C2827" s="58" t="s">
        <v>3094</v>
      </c>
      <c r="D2827" s="79">
        <v>7</v>
      </c>
      <c r="E2827" s="79">
        <v>7</v>
      </c>
      <c r="F2827" s="80">
        <v>721.14</v>
      </c>
      <c r="G2827" s="80">
        <v>103.02</v>
      </c>
      <c r="H2827" s="80">
        <v>721.14</v>
      </c>
      <c r="I2827" s="80" t="s">
        <v>28</v>
      </c>
      <c r="J2827" s="80" t="s">
        <v>28</v>
      </c>
      <c r="K2827" s="80">
        <v>103.02</v>
      </c>
      <c r="L2827" s="73">
        <f t="shared" si="564"/>
        <v>89.79</v>
      </c>
      <c r="M2827" s="73">
        <f t="shared" si="565"/>
        <v>103.02</v>
      </c>
      <c r="N2827" s="72" t="str">
        <f t="shared" si="566"/>
        <v>0509</v>
      </c>
      <c r="O2827" s="74">
        <f t="shared" si="567"/>
        <v>0</v>
      </c>
      <c r="P2827" s="72">
        <f t="shared" si="568"/>
        <v>0</v>
      </c>
      <c r="Q2827" s="74">
        <f t="shared" si="569"/>
        <v>7</v>
      </c>
      <c r="R2827" s="72" t="str">
        <f t="shared" si="570"/>
        <v/>
      </c>
      <c r="S2827" s="72" t="str">
        <f t="shared" si="571"/>
        <v/>
      </c>
      <c r="AT2827" s="20">
        <f t="shared" ref="AT2827:AT2890" si="572">AS2827+(AI2827-90)*L2827</f>
        <v>-8081.1</v>
      </c>
    </row>
    <row r="2828" spans="1:46" ht="45">
      <c r="A2828" s="54">
        <v>8030</v>
      </c>
      <c r="B2828" s="54" t="s">
        <v>806</v>
      </c>
      <c r="C2828" s="58" t="s">
        <v>3094</v>
      </c>
      <c r="D2828" s="79">
        <v>7</v>
      </c>
      <c r="E2828" s="79">
        <v>7</v>
      </c>
      <c r="F2828" s="80">
        <v>721.14</v>
      </c>
      <c r="G2828" s="80">
        <v>103.02</v>
      </c>
      <c r="H2828" s="80">
        <v>721.14</v>
      </c>
      <c r="I2828" s="80" t="s">
        <v>28</v>
      </c>
      <c r="J2828" s="80" t="s">
        <v>28</v>
      </c>
      <c r="K2828" s="80">
        <v>103.02</v>
      </c>
      <c r="L2828" s="73">
        <f t="shared" si="564"/>
        <v>89.79</v>
      </c>
      <c r="M2828" s="73">
        <f t="shared" si="565"/>
        <v>103.02</v>
      </c>
      <c r="N2828" s="72" t="str">
        <f t="shared" si="566"/>
        <v>0509</v>
      </c>
      <c r="O2828" s="74">
        <f t="shared" si="567"/>
        <v>0</v>
      </c>
      <c r="P2828" s="72">
        <f t="shared" si="568"/>
        <v>0</v>
      </c>
      <c r="Q2828" s="74">
        <f t="shared" si="569"/>
        <v>7</v>
      </c>
      <c r="R2828" s="72" t="str">
        <f t="shared" si="570"/>
        <v/>
      </c>
      <c r="S2828" s="72" t="str">
        <f t="shared" si="571"/>
        <v/>
      </c>
      <c r="AT2828" s="20">
        <f t="shared" si="572"/>
        <v>-8081.1</v>
      </c>
    </row>
    <row r="2829" spans="1:46" ht="45">
      <c r="A2829" s="54">
        <v>8030</v>
      </c>
      <c r="B2829" s="54" t="s">
        <v>805</v>
      </c>
      <c r="C2829" s="58" t="s">
        <v>3094</v>
      </c>
      <c r="D2829" s="79">
        <v>7</v>
      </c>
      <c r="E2829" s="79">
        <v>7</v>
      </c>
      <c r="F2829" s="80">
        <v>721.14</v>
      </c>
      <c r="G2829" s="80">
        <v>103.02</v>
      </c>
      <c r="H2829" s="80">
        <v>721.14</v>
      </c>
      <c r="I2829" s="80" t="s">
        <v>28</v>
      </c>
      <c r="J2829" s="80" t="s">
        <v>28</v>
      </c>
      <c r="K2829" s="80">
        <v>103.02</v>
      </c>
      <c r="L2829" s="73">
        <f t="shared" si="564"/>
        <v>89.79</v>
      </c>
      <c r="M2829" s="73">
        <f t="shared" si="565"/>
        <v>103.02</v>
      </c>
      <c r="N2829" s="72" t="str">
        <f t="shared" si="566"/>
        <v>0509</v>
      </c>
      <c r="O2829" s="74">
        <f t="shared" si="567"/>
        <v>0</v>
      </c>
      <c r="P2829" s="72">
        <f t="shared" si="568"/>
        <v>0</v>
      </c>
      <c r="Q2829" s="74">
        <f t="shared" si="569"/>
        <v>7</v>
      </c>
      <c r="R2829" s="72" t="str">
        <f t="shared" si="570"/>
        <v/>
      </c>
      <c r="S2829" s="72" t="str">
        <f t="shared" si="571"/>
        <v/>
      </c>
      <c r="AT2829" s="20">
        <f t="shared" si="572"/>
        <v>-8081.1</v>
      </c>
    </row>
    <row r="2830" spans="1:46" ht="45">
      <c r="A2830" s="54">
        <v>8030</v>
      </c>
      <c r="B2830" s="54" t="s">
        <v>804</v>
      </c>
      <c r="C2830" s="58" t="s">
        <v>3094</v>
      </c>
      <c r="D2830" s="79">
        <v>7</v>
      </c>
      <c r="E2830" s="79">
        <v>7</v>
      </c>
      <c r="F2830" s="80">
        <v>721.14</v>
      </c>
      <c r="G2830" s="80">
        <v>103.02</v>
      </c>
      <c r="H2830" s="80">
        <v>721.14</v>
      </c>
      <c r="I2830" s="80" t="s">
        <v>28</v>
      </c>
      <c r="J2830" s="80" t="s">
        <v>28</v>
      </c>
      <c r="K2830" s="80">
        <v>103.02</v>
      </c>
      <c r="L2830" s="73">
        <f t="shared" si="564"/>
        <v>95.7</v>
      </c>
      <c r="M2830" s="73">
        <f t="shared" si="565"/>
        <v>103.02</v>
      </c>
      <c r="N2830" s="72" t="str">
        <f t="shared" si="566"/>
        <v>0509</v>
      </c>
      <c r="O2830" s="74">
        <f t="shared" si="567"/>
        <v>0</v>
      </c>
      <c r="P2830" s="72">
        <f t="shared" si="568"/>
        <v>0</v>
      </c>
      <c r="Q2830" s="74">
        <f t="shared" si="569"/>
        <v>7</v>
      </c>
      <c r="R2830" s="72" t="str">
        <f t="shared" si="570"/>
        <v/>
      </c>
      <c r="S2830" s="72" t="str">
        <f t="shared" si="571"/>
        <v/>
      </c>
      <c r="AT2830" s="20">
        <f t="shared" si="572"/>
        <v>-8613</v>
      </c>
    </row>
    <row r="2831" spans="1:46" ht="45">
      <c r="A2831" s="54">
        <v>8030</v>
      </c>
      <c r="B2831" s="54" t="s">
        <v>803</v>
      </c>
      <c r="C2831" s="58" t="s">
        <v>3094</v>
      </c>
      <c r="D2831" s="79">
        <v>7</v>
      </c>
      <c r="E2831" s="79">
        <v>7</v>
      </c>
      <c r="F2831" s="80">
        <v>721.14</v>
      </c>
      <c r="G2831" s="80">
        <v>103.02</v>
      </c>
      <c r="H2831" s="80">
        <v>721.14</v>
      </c>
      <c r="I2831" s="80" t="s">
        <v>28</v>
      </c>
      <c r="J2831" s="80" t="s">
        <v>28</v>
      </c>
      <c r="K2831" s="80">
        <v>103.02</v>
      </c>
      <c r="L2831" s="73">
        <f t="shared" si="564"/>
        <v>95.7</v>
      </c>
      <c r="M2831" s="73">
        <f t="shared" si="565"/>
        <v>103.02</v>
      </c>
      <c r="N2831" s="72" t="str">
        <f t="shared" si="566"/>
        <v>0509</v>
      </c>
      <c r="O2831" s="74">
        <f t="shared" si="567"/>
        <v>0</v>
      </c>
      <c r="P2831" s="72">
        <f t="shared" si="568"/>
        <v>0</v>
      </c>
      <c r="Q2831" s="74">
        <f t="shared" si="569"/>
        <v>7</v>
      </c>
      <c r="R2831" s="72" t="str">
        <f t="shared" si="570"/>
        <v/>
      </c>
      <c r="S2831" s="72" t="str">
        <f t="shared" si="571"/>
        <v/>
      </c>
      <c r="AT2831" s="20">
        <f t="shared" si="572"/>
        <v>-8613</v>
      </c>
    </row>
    <row r="2832" spans="1:46" ht="45">
      <c r="A2832" s="54">
        <v>8030</v>
      </c>
      <c r="B2832" s="54" t="s">
        <v>802</v>
      </c>
      <c r="C2832" s="58" t="s">
        <v>3094</v>
      </c>
      <c r="D2832" s="79">
        <v>7</v>
      </c>
      <c r="E2832" s="79">
        <v>7</v>
      </c>
      <c r="F2832" s="80">
        <v>721.14</v>
      </c>
      <c r="G2832" s="80">
        <v>103.02</v>
      </c>
      <c r="H2832" s="80">
        <v>721.14</v>
      </c>
      <c r="I2832" s="80" t="s">
        <v>28</v>
      </c>
      <c r="J2832" s="80" t="s">
        <v>28</v>
      </c>
      <c r="K2832" s="80">
        <v>103.02</v>
      </c>
      <c r="L2832" s="73">
        <f t="shared" si="564"/>
        <v>95.7</v>
      </c>
      <c r="M2832" s="73">
        <f t="shared" si="565"/>
        <v>103.02</v>
      </c>
      <c r="N2832" s="72" t="str">
        <f t="shared" si="566"/>
        <v>0509</v>
      </c>
      <c r="O2832" s="74">
        <f t="shared" si="567"/>
        <v>0</v>
      </c>
      <c r="P2832" s="72">
        <f t="shared" si="568"/>
        <v>0</v>
      </c>
      <c r="Q2832" s="74">
        <f t="shared" si="569"/>
        <v>7</v>
      </c>
      <c r="R2832" s="72" t="str">
        <f t="shared" si="570"/>
        <v/>
      </c>
      <c r="S2832" s="72" t="str">
        <f t="shared" si="571"/>
        <v/>
      </c>
      <c r="AT2832" s="20">
        <f t="shared" si="572"/>
        <v>-8613</v>
      </c>
    </row>
    <row r="2833" spans="1:46" ht="45">
      <c r="A2833" s="54">
        <v>8030</v>
      </c>
      <c r="B2833" s="54" t="s">
        <v>801</v>
      </c>
      <c r="C2833" s="58" t="s">
        <v>3094</v>
      </c>
      <c r="D2833" s="79">
        <v>7</v>
      </c>
      <c r="E2833" s="79">
        <v>7</v>
      </c>
      <c r="F2833" s="80">
        <v>721.14</v>
      </c>
      <c r="G2833" s="80">
        <v>103.02</v>
      </c>
      <c r="H2833" s="80">
        <v>721.14</v>
      </c>
      <c r="I2833" s="80" t="s">
        <v>28</v>
      </c>
      <c r="J2833" s="80" t="s">
        <v>28</v>
      </c>
      <c r="K2833" s="80">
        <v>103.02</v>
      </c>
      <c r="L2833" s="73">
        <f t="shared" si="564"/>
        <v>95.7</v>
      </c>
      <c r="M2833" s="73">
        <f t="shared" si="565"/>
        <v>103.02</v>
      </c>
      <c r="N2833" s="72" t="str">
        <f t="shared" si="566"/>
        <v>0509</v>
      </c>
      <c r="O2833" s="74">
        <f t="shared" si="567"/>
        <v>0</v>
      </c>
      <c r="P2833" s="72">
        <f t="shared" si="568"/>
        <v>0</v>
      </c>
      <c r="Q2833" s="74">
        <f t="shared" si="569"/>
        <v>7</v>
      </c>
      <c r="R2833" s="72" t="str">
        <f t="shared" si="570"/>
        <v/>
      </c>
      <c r="S2833" s="72" t="str">
        <f t="shared" si="571"/>
        <v/>
      </c>
      <c r="AT2833" s="20">
        <f t="shared" si="572"/>
        <v>-8613</v>
      </c>
    </row>
    <row r="2834" spans="1:46" ht="33.75">
      <c r="A2834" s="54">
        <v>8031</v>
      </c>
      <c r="B2834" s="54" t="s">
        <v>857</v>
      </c>
      <c r="C2834" s="58" t="s">
        <v>2471</v>
      </c>
      <c r="D2834" s="79">
        <v>7</v>
      </c>
      <c r="E2834" s="79">
        <v>7</v>
      </c>
      <c r="F2834" s="80">
        <v>819.4</v>
      </c>
      <c r="G2834" s="80">
        <v>117.06</v>
      </c>
      <c r="H2834" s="80">
        <v>819.4</v>
      </c>
      <c r="I2834" s="80" t="s">
        <v>28</v>
      </c>
      <c r="J2834" s="80" t="s">
        <v>28</v>
      </c>
      <c r="K2834" s="80">
        <v>117.06</v>
      </c>
      <c r="L2834" s="73">
        <f t="shared" si="564"/>
        <v>90.97</v>
      </c>
      <c r="M2834" s="73">
        <f t="shared" si="565"/>
        <v>117.06</v>
      </c>
      <c r="N2834" s="72" t="str">
        <f t="shared" si="566"/>
        <v>0512</v>
      </c>
      <c r="O2834" s="74">
        <f t="shared" si="567"/>
        <v>0</v>
      </c>
      <c r="P2834" s="72">
        <f t="shared" si="568"/>
        <v>0</v>
      </c>
      <c r="Q2834" s="74">
        <f t="shared" si="569"/>
        <v>7</v>
      </c>
      <c r="R2834" s="72" t="str">
        <f t="shared" si="570"/>
        <v/>
      </c>
      <c r="S2834" s="72" t="str">
        <f t="shared" si="571"/>
        <v/>
      </c>
      <c r="AT2834" s="20">
        <f t="shared" si="572"/>
        <v>-8187.3</v>
      </c>
    </row>
    <row r="2835" spans="1:46" ht="33.75">
      <c r="A2835" s="54">
        <v>8031</v>
      </c>
      <c r="B2835" s="54" t="s">
        <v>855</v>
      </c>
      <c r="C2835" s="58" t="s">
        <v>2471</v>
      </c>
      <c r="D2835" s="79">
        <v>7</v>
      </c>
      <c r="E2835" s="79">
        <v>7</v>
      </c>
      <c r="F2835" s="80">
        <v>819.4</v>
      </c>
      <c r="G2835" s="80">
        <v>117.06</v>
      </c>
      <c r="H2835" s="80">
        <v>819.4</v>
      </c>
      <c r="I2835" s="80" t="s">
        <v>28</v>
      </c>
      <c r="J2835" s="80" t="s">
        <v>28</v>
      </c>
      <c r="K2835" s="80">
        <v>117.06</v>
      </c>
      <c r="L2835" s="73">
        <f t="shared" si="564"/>
        <v>90.97</v>
      </c>
      <c r="M2835" s="73">
        <f t="shared" si="565"/>
        <v>117.06</v>
      </c>
      <c r="N2835" s="72" t="str">
        <f t="shared" si="566"/>
        <v>0512</v>
      </c>
      <c r="O2835" s="74">
        <f t="shared" si="567"/>
        <v>0</v>
      </c>
      <c r="P2835" s="72">
        <f t="shared" si="568"/>
        <v>0</v>
      </c>
      <c r="Q2835" s="74">
        <f t="shared" si="569"/>
        <v>7</v>
      </c>
      <c r="R2835" s="72" t="str">
        <f t="shared" si="570"/>
        <v/>
      </c>
      <c r="S2835" s="72" t="str">
        <f t="shared" si="571"/>
        <v/>
      </c>
      <c r="AT2835" s="20">
        <f t="shared" si="572"/>
        <v>-8187.3</v>
      </c>
    </row>
    <row r="2836" spans="1:46" ht="33.75">
      <c r="A2836" s="54">
        <v>8031</v>
      </c>
      <c r="B2836" s="54" t="s">
        <v>853</v>
      </c>
      <c r="C2836" s="58" t="s">
        <v>2471</v>
      </c>
      <c r="D2836" s="79">
        <v>7</v>
      </c>
      <c r="E2836" s="79">
        <v>7</v>
      </c>
      <c r="F2836" s="80">
        <v>819.4</v>
      </c>
      <c r="G2836" s="80">
        <v>117.06</v>
      </c>
      <c r="H2836" s="80">
        <v>819.4</v>
      </c>
      <c r="I2836" s="80" t="s">
        <v>28</v>
      </c>
      <c r="J2836" s="80" t="s">
        <v>28</v>
      </c>
      <c r="K2836" s="80">
        <v>117.06</v>
      </c>
      <c r="L2836" s="73">
        <f t="shared" si="564"/>
        <v>90.97</v>
      </c>
      <c r="M2836" s="73">
        <f t="shared" si="565"/>
        <v>117.06</v>
      </c>
      <c r="N2836" s="72" t="str">
        <f t="shared" si="566"/>
        <v>0512</v>
      </c>
      <c r="O2836" s="74">
        <f t="shared" si="567"/>
        <v>0</v>
      </c>
      <c r="P2836" s="72">
        <f t="shared" si="568"/>
        <v>0</v>
      </c>
      <c r="Q2836" s="74">
        <f t="shared" si="569"/>
        <v>7</v>
      </c>
      <c r="R2836" s="72" t="str">
        <f t="shared" si="570"/>
        <v/>
      </c>
      <c r="S2836" s="72" t="str">
        <f t="shared" si="571"/>
        <v/>
      </c>
      <c r="AT2836" s="20">
        <f t="shared" si="572"/>
        <v>-8187.3</v>
      </c>
    </row>
    <row r="2837" spans="1:46" ht="33.75">
      <c r="A2837" s="54">
        <v>8031</v>
      </c>
      <c r="B2837" s="54" t="s">
        <v>851</v>
      </c>
      <c r="C2837" s="58" t="s">
        <v>2471</v>
      </c>
      <c r="D2837" s="79">
        <v>7</v>
      </c>
      <c r="E2837" s="79">
        <v>7</v>
      </c>
      <c r="F2837" s="80">
        <v>819.4</v>
      </c>
      <c r="G2837" s="80">
        <v>117.06</v>
      </c>
      <c r="H2837" s="80">
        <v>819.4</v>
      </c>
      <c r="I2837" s="80" t="s">
        <v>28</v>
      </c>
      <c r="J2837" s="80" t="s">
        <v>28</v>
      </c>
      <c r="K2837" s="80">
        <v>117.06</v>
      </c>
      <c r="L2837" s="73">
        <f t="shared" si="564"/>
        <v>90.97</v>
      </c>
      <c r="M2837" s="73">
        <f t="shared" si="565"/>
        <v>117.06</v>
      </c>
      <c r="N2837" s="72" t="str">
        <f t="shared" si="566"/>
        <v>0512</v>
      </c>
      <c r="O2837" s="74">
        <f t="shared" si="567"/>
        <v>0</v>
      </c>
      <c r="P2837" s="72">
        <f t="shared" si="568"/>
        <v>0</v>
      </c>
      <c r="Q2837" s="74">
        <f t="shared" si="569"/>
        <v>7</v>
      </c>
      <c r="R2837" s="72" t="str">
        <f t="shared" si="570"/>
        <v/>
      </c>
      <c r="S2837" s="72" t="str">
        <f t="shared" si="571"/>
        <v/>
      </c>
      <c r="AT2837" s="20">
        <f t="shared" si="572"/>
        <v>-8187.3</v>
      </c>
    </row>
    <row r="2838" spans="1:46" ht="33.75">
      <c r="A2838" s="54">
        <v>8031</v>
      </c>
      <c r="B2838" s="54" t="s">
        <v>849</v>
      </c>
      <c r="C2838" s="58" t="s">
        <v>2471</v>
      </c>
      <c r="D2838" s="79">
        <v>7</v>
      </c>
      <c r="E2838" s="79">
        <v>7</v>
      </c>
      <c r="F2838" s="80">
        <v>819.4</v>
      </c>
      <c r="G2838" s="80">
        <v>117.06</v>
      </c>
      <c r="H2838" s="80">
        <v>819.4</v>
      </c>
      <c r="I2838" s="80" t="s">
        <v>28</v>
      </c>
      <c r="J2838" s="80" t="s">
        <v>28</v>
      </c>
      <c r="K2838" s="80">
        <v>117.06</v>
      </c>
      <c r="L2838" s="73">
        <f t="shared" si="564"/>
        <v>90.97</v>
      </c>
      <c r="M2838" s="73">
        <f t="shared" si="565"/>
        <v>117.06</v>
      </c>
      <c r="N2838" s="72" t="str">
        <f t="shared" si="566"/>
        <v>0512</v>
      </c>
      <c r="O2838" s="74">
        <f t="shared" si="567"/>
        <v>0</v>
      </c>
      <c r="P2838" s="72">
        <f t="shared" si="568"/>
        <v>0</v>
      </c>
      <c r="Q2838" s="74">
        <f t="shared" si="569"/>
        <v>7</v>
      </c>
      <c r="R2838" s="72" t="str">
        <f t="shared" si="570"/>
        <v/>
      </c>
      <c r="S2838" s="72" t="str">
        <f t="shared" si="571"/>
        <v/>
      </c>
      <c r="AT2838" s="20">
        <f t="shared" si="572"/>
        <v>-8187.3</v>
      </c>
    </row>
    <row r="2839" spans="1:46" ht="33.75">
      <c r="A2839" s="54">
        <v>8031</v>
      </c>
      <c r="B2839" s="54" t="s">
        <v>847</v>
      </c>
      <c r="C2839" s="58" t="s">
        <v>2471</v>
      </c>
      <c r="D2839" s="79">
        <v>7</v>
      </c>
      <c r="E2839" s="79">
        <v>7</v>
      </c>
      <c r="F2839" s="80">
        <v>819.4</v>
      </c>
      <c r="G2839" s="80">
        <v>117.06</v>
      </c>
      <c r="H2839" s="80">
        <v>819.4</v>
      </c>
      <c r="I2839" s="80" t="s">
        <v>28</v>
      </c>
      <c r="J2839" s="80" t="s">
        <v>28</v>
      </c>
      <c r="K2839" s="80">
        <v>117.06</v>
      </c>
      <c r="L2839" s="73">
        <f t="shared" si="564"/>
        <v>90.97</v>
      </c>
      <c r="M2839" s="73">
        <f t="shared" si="565"/>
        <v>117.06</v>
      </c>
      <c r="N2839" s="72" t="str">
        <f t="shared" si="566"/>
        <v>0512</v>
      </c>
      <c r="O2839" s="74">
        <f t="shared" si="567"/>
        <v>0</v>
      </c>
      <c r="P2839" s="72">
        <f t="shared" si="568"/>
        <v>0</v>
      </c>
      <c r="Q2839" s="74">
        <f t="shared" si="569"/>
        <v>7</v>
      </c>
      <c r="R2839" s="72" t="str">
        <f t="shared" si="570"/>
        <v/>
      </c>
      <c r="S2839" s="72" t="str">
        <f t="shared" si="571"/>
        <v/>
      </c>
      <c r="AT2839" s="20">
        <f t="shared" si="572"/>
        <v>-8187.3</v>
      </c>
    </row>
    <row r="2840" spans="1:46" ht="33.75">
      <c r="A2840" s="54">
        <v>8031</v>
      </c>
      <c r="B2840" s="54" t="s">
        <v>845</v>
      </c>
      <c r="C2840" s="58" t="s">
        <v>2471</v>
      </c>
      <c r="D2840" s="79">
        <v>7</v>
      </c>
      <c r="E2840" s="79">
        <v>7</v>
      </c>
      <c r="F2840" s="80">
        <v>819.4</v>
      </c>
      <c r="G2840" s="80">
        <v>117.06</v>
      </c>
      <c r="H2840" s="80">
        <v>819.4</v>
      </c>
      <c r="I2840" s="80" t="s">
        <v>28</v>
      </c>
      <c r="J2840" s="80" t="s">
        <v>28</v>
      </c>
      <c r="K2840" s="80">
        <v>117.06</v>
      </c>
      <c r="L2840" s="73">
        <f t="shared" si="564"/>
        <v>95.33</v>
      </c>
      <c r="M2840" s="73">
        <f t="shared" si="565"/>
        <v>117.06</v>
      </c>
      <c r="N2840" s="72" t="str">
        <f t="shared" si="566"/>
        <v>0512</v>
      </c>
      <c r="O2840" s="74">
        <f t="shared" si="567"/>
        <v>0</v>
      </c>
      <c r="P2840" s="72">
        <f t="shared" si="568"/>
        <v>0</v>
      </c>
      <c r="Q2840" s="74">
        <f t="shared" si="569"/>
        <v>7</v>
      </c>
      <c r="R2840" s="72" t="str">
        <f t="shared" si="570"/>
        <v/>
      </c>
      <c r="S2840" s="72" t="str">
        <f t="shared" si="571"/>
        <v/>
      </c>
      <c r="AT2840" s="20">
        <f t="shared" si="572"/>
        <v>-8579.7000000000007</v>
      </c>
    </row>
    <row r="2841" spans="1:46" ht="33.75">
      <c r="A2841" s="54">
        <v>8031</v>
      </c>
      <c r="B2841" s="54" t="s">
        <v>843</v>
      </c>
      <c r="C2841" s="58" t="s">
        <v>2471</v>
      </c>
      <c r="D2841" s="79">
        <v>7</v>
      </c>
      <c r="E2841" s="79">
        <v>7</v>
      </c>
      <c r="F2841" s="80">
        <v>819.4</v>
      </c>
      <c r="G2841" s="80">
        <v>117.06</v>
      </c>
      <c r="H2841" s="80">
        <v>819.4</v>
      </c>
      <c r="I2841" s="80" t="s">
        <v>28</v>
      </c>
      <c r="J2841" s="80" t="s">
        <v>28</v>
      </c>
      <c r="K2841" s="80">
        <v>117.06</v>
      </c>
      <c r="L2841" s="73">
        <f t="shared" si="564"/>
        <v>95.33</v>
      </c>
      <c r="M2841" s="73">
        <f t="shared" si="565"/>
        <v>117.06</v>
      </c>
      <c r="N2841" s="72" t="str">
        <f t="shared" si="566"/>
        <v>0512</v>
      </c>
      <c r="O2841" s="74">
        <f t="shared" si="567"/>
        <v>0</v>
      </c>
      <c r="P2841" s="72">
        <f t="shared" si="568"/>
        <v>0</v>
      </c>
      <c r="Q2841" s="74">
        <f t="shared" si="569"/>
        <v>7</v>
      </c>
      <c r="R2841" s="72" t="str">
        <f t="shared" si="570"/>
        <v/>
      </c>
      <c r="S2841" s="72" t="str">
        <f t="shared" si="571"/>
        <v/>
      </c>
      <c r="AT2841" s="20">
        <f t="shared" si="572"/>
        <v>-8579.7000000000007</v>
      </c>
    </row>
    <row r="2842" spans="1:46" ht="33.75">
      <c r="A2842" s="54">
        <v>8031</v>
      </c>
      <c r="B2842" s="54" t="s">
        <v>841</v>
      </c>
      <c r="C2842" s="58" t="s">
        <v>2471</v>
      </c>
      <c r="D2842" s="79">
        <v>7</v>
      </c>
      <c r="E2842" s="79">
        <v>7</v>
      </c>
      <c r="F2842" s="80">
        <v>819.4</v>
      </c>
      <c r="G2842" s="80">
        <v>117.06</v>
      </c>
      <c r="H2842" s="80">
        <v>819.4</v>
      </c>
      <c r="I2842" s="80" t="s">
        <v>28</v>
      </c>
      <c r="J2842" s="80" t="s">
        <v>28</v>
      </c>
      <c r="K2842" s="80">
        <v>117.06</v>
      </c>
      <c r="L2842" s="73">
        <f t="shared" si="564"/>
        <v>95.33</v>
      </c>
      <c r="M2842" s="73">
        <f t="shared" si="565"/>
        <v>117.06</v>
      </c>
      <c r="N2842" s="72" t="str">
        <f t="shared" si="566"/>
        <v>0512</v>
      </c>
      <c r="O2842" s="74">
        <f t="shared" si="567"/>
        <v>0</v>
      </c>
      <c r="P2842" s="72">
        <f t="shared" si="568"/>
        <v>0</v>
      </c>
      <c r="Q2842" s="74">
        <f t="shared" si="569"/>
        <v>7</v>
      </c>
      <c r="R2842" s="72" t="str">
        <f t="shared" si="570"/>
        <v/>
      </c>
      <c r="S2842" s="72" t="str">
        <f t="shared" si="571"/>
        <v/>
      </c>
      <c r="AT2842" s="20">
        <f t="shared" si="572"/>
        <v>-8579.7000000000007</v>
      </c>
    </row>
    <row r="2843" spans="1:46" ht="33.75">
      <c r="A2843" s="54">
        <v>8031</v>
      </c>
      <c r="B2843" s="54" t="s">
        <v>839</v>
      </c>
      <c r="C2843" s="58" t="s">
        <v>2471</v>
      </c>
      <c r="D2843" s="79">
        <v>7</v>
      </c>
      <c r="E2843" s="79">
        <v>7</v>
      </c>
      <c r="F2843" s="80">
        <v>819.4</v>
      </c>
      <c r="G2843" s="80">
        <v>117.06</v>
      </c>
      <c r="H2843" s="80">
        <v>819.4</v>
      </c>
      <c r="I2843" s="80" t="s">
        <v>28</v>
      </c>
      <c r="J2843" s="80" t="s">
        <v>28</v>
      </c>
      <c r="K2843" s="80">
        <v>117.06</v>
      </c>
      <c r="L2843" s="73">
        <f t="shared" si="564"/>
        <v>95.33</v>
      </c>
      <c r="M2843" s="73">
        <f t="shared" si="565"/>
        <v>117.06</v>
      </c>
      <c r="N2843" s="72" t="str">
        <f t="shared" si="566"/>
        <v>0512</v>
      </c>
      <c r="O2843" s="74">
        <f t="shared" si="567"/>
        <v>0</v>
      </c>
      <c r="P2843" s="72">
        <f t="shared" si="568"/>
        <v>0</v>
      </c>
      <c r="Q2843" s="74">
        <f t="shared" si="569"/>
        <v>7</v>
      </c>
      <c r="R2843" s="72" t="str">
        <f t="shared" si="570"/>
        <v/>
      </c>
      <c r="S2843" s="72" t="str">
        <f t="shared" si="571"/>
        <v/>
      </c>
      <c r="AT2843" s="20">
        <f t="shared" si="572"/>
        <v>-8579.7000000000007</v>
      </c>
    </row>
    <row r="2844" spans="1:46" ht="33.75">
      <c r="A2844" s="54">
        <v>8031</v>
      </c>
      <c r="B2844" s="54" t="s">
        <v>837</v>
      </c>
      <c r="C2844" s="58" t="s">
        <v>2471</v>
      </c>
      <c r="D2844" s="79">
        <v>7</v>
      </c>
      <c r="E2844" s="79">
        <v>7</v>
      </c>
      <c r="F2844" s="80">
        <v>819.4</v>
      </c>
      <c r="G2844" s="80">
        <v>117.06</v>
      </c>
      <c r="H2844" s="80">
        <v>819.4</v>
      </c>
      <c r="I2844" s="80" t="s">
        <v>28</v>
      </c>
      <c r="J2844" s="80" t="s">
        <v>28</v>
      </c>
      <c r="K2844" s="80">
        <v>117.06</v>
      </c>
      <c r="L2844" s="73">
        <f t="shared" si="564"/>
        <v>95.33</v>
      </c>
      <c r="M2844" s="73">
        <f t="shared" si="565"/>
        <v>117.06</v>
      </c>
      <c r="N2844" s="72" t="str">
        <f t="shared" si="566"/>
        <v>0512</v>
      </c>
      <c r="O2844" s="74">
        <f t="shared" si="567"/>
        <v>0</v>
      </c>
      <c r="P2844" s="72">
        <f t="shared" si="568"/>
        <v>0</v>
      </c>
      <c r="Q2844" s="74">
        <f t="shared" si="569"/>
        <v>7</v>
      </c>
      <c r="R2844" s="72" t="str">
        <f t="shared" si="570"/>
        <v/>
      </c>
      <c r="S2844" s="72" t="str">
        <f t="shared" si="571"/>
        <v/>
      </c>
      <c r="AT2844" s="20">
        <f t="shared" si="572"/>
        <v>-8579.7000000000007</v>
      </c>
    </row>
    <row r="2845" spans="1:46" ht="33.75">
      <c r="A2845" s="54">
        <v>8031</v>
      </c>
      <c r="B2845" s="54" t="s">
        <v>835</v>
      </c>
      <c r="C2845" s="58" t="s">
        <v>2471</v>
      </c>
      <c r="D2845" s="79">
        <v>7</v>
      </c>
      <c r="E2845" s="79">
        <v>7</v>
      </c>
      <c r="F2845" s="80">
        <v>819.4</v>
      </c>
      <c r="G2845" s="80">
        <v>117.06</v>
      </c>
      <c r="H2845" s="80">
        <v>819.4</v>
      </c>
      <c r="I2845" s="80" t="s">
        <v>28</v>
      </c>
      <c r="J2845" s="80" t="s">
        <v>28</v>
      </c>
      <c r="K2845" s="80">
        <v>117.06</v>
      </c>
      <c r="L2845" s="73">
        <f t="shared" si="564"/>
        <v>95.33</v>
      </c>
      <c r="M2845" s="73">
        <f t="shared" si="565"/>
        <v>117.06</v>
      </c>
      <c r="N2845" s="72" t="str">
        <f t="shared" si="566"/>
        <v>0512</v>
      </c>
      <c r="O2845" s="74">
        <f t="shared" si="567"/>
        <v>0</v>
      </c>
      <c r="P2845" s="72">
        <f t="shared" si="568"/>
        <v>0</v>
      </c>
      <c r="Q2845" s="74">
        <f t="shared" si="569"/>
        <v>7</v>
      </c>
      <c r="R2845" s="72" t="str">
        <f t="shared" si="570"/>
        <v/>
      </c>
      <c r="S2845" s="72" t="str">
        <f t="shared" si="571"/>
        <v/>
      </c>
      <c r="AT2845" s="20">
        <f t="shared" si="572"/>
        <v>-8579.7000000000007</v>
      </c>
    </row>
    <row r="2846" spans="1:46" ht="33.75">
      <c r="A2846" s="54">
        <v>8031</v>
      </c>
      <c r="B2846" s="54" t="s">
        <v>833</v>
      </c>
      <c r="C2846" s="58" t="s">
        <v>2471</v>
      </c>
      <c r="D2846" s="79">
        <v>7</v>
      </c>
      <c r="E2846" s="79">
        <v>7</v>
      </c>
      <c r="F2846" s="80">
        <v>819.4</v>
      </c>
      <c r="G2846" s="80">
        <v>117.06</v>
      </c>
      <c r="H2846" s="80">
        <v>819.4</v>
      </c>
      <c r="I2846" s="80" t="s">
        <v>28</v>
      </c>
      <c r="J2846" s="80" t="s">
        <v>28</v>
      </c>
      <c r="K2846" s="80">
        <v>117.06</v>
      </c>
      <c r="L2846" s="73">
        <f t="shared" si="564"/>
        <v>106.75</v>
      </c>
      <c r="M2846" s="73">
        <f t="shared" si="565"/>
        <v>117.06</v>
      </c>
      <c r="N2846" s="72" t="str">
        <f t="shared" si="566"/>
        <v>0512</v>
      </c>
      <c r="O2846" s="74">
        <f t="shared" si="567"/>
        <v>0</v>
      </c>
      <c r="P2846" s="72">
        <f t="shared" si="568"/>
        <v>0</v>
      </c>
      <c r="Q2846" s="74">
        <f t="shared" si="569"/>
        <v>7</v>
      </c>
      <c r="R2846" s="72" t="str">
        <f t="shared" si="570"/>
        <v/>
      </c>
      <c r="S2846" s="72" t="str">
        <f t="shared" si="571"/>
        <v/>
      </c>
      <c r="AT2846" s="20">
        <f t="shared" si="572"/>
        <v>-9607.5</v>
      </c>
    </row>
    <row r="2847" spans="1:46" ht="33.75">
      <c r="A2847" s="54">
        <v>8031</v>
      </c>
      <c r="B2847" s="54" t="s">
        <v>831</v>
      </c>
      <c r="C2847" s="58" t="s">
        <v>2471</v>
      </c>
      <c r="D2847" s="79">
        <v>7</v>
      </c>
      <c r="E2847" s="79">
        <v>7</v>
      </c>
      <c r="F2847" s="80">
        <v>819.4</v>
      </c>
      <c r="G2847" s="80">
        <v>117.06</v>
      </c>
      <c r="H2847" s="80">
        <v>819.4</v>
      </c>
      <c r="I2847" s="80" t="s">
        <v>28</v>
      </c>
      <c r="J2847" s="80" t="s">
        <v>28</v>
      </c>
      <c r="K2847" s="80">
        <v>117.06</v>
      </c>
      <c r="L2847" s="73">
        <f t="shared" si="564"/>
        <v>106.75</v>
      </c>
      <c r="M2847" s="73">
        <f t="shared" si="565"/>
        <v>117.06</v>
      </c>
      <c r="N2847" s="72" t="str">
        <f t="shared" si="566"/>
        <v>0512</v>
      </c>
      <c r="O2847" s="74">
        <f t="shared" si="567"/>
        <v>0</v>
      </c>
      <c r="P2847" s="72">
        <f t="shared" si="568"/>
        <v>0</v>
      </c>
      <c r="Q2847" s="74">
        <f t="shared" si="569"/>
        <v>7</v>
      </c>
      <c r="R2847" s="72" t="str">
        <f t="shared" si="570"/>
        <v/>
      </c>
      <c r="S2847" s="72" t="str">
        <f t="shared" si="571"/>
        <v/>
      </c>
      <c r="AT2847" s="20">
        <f t="shared" si="572"/>
        <v>-9607.5</v>
      </c>
    </row>
    <row r="2848" spans="1:46" ht="33.75">
      <c r="A2848" s="54">
        <v>8031</v>
      </c>
      <c r="B2848" s="54" t="s">
        <v>829</v>
      </c>
      <c r="C2848" s="58" t="s">
        <v>2471</v>
      </c>
      <c r="D2848" s="79">
        <v>7</v>
      </c>
      <c r="E2848" s="79">
        <v>7</v>
      </c>
      <c r="F2848" s="80">
        <v>819.4</v>
      </c>
      <c r="G2848" s="80">
        <v>117.06</v>
      </c>
      <c r="H2848" s="80">
        <v>819.4</v>
      </c>
      <c r="I2848" s="80" t="s">
        <v>28</v>
      </c>
      <c r="J2848" s="80" t="s">
        <v>28</v>
      </c>
      <c r="K2848" s="80">
        <v>117.06</v>
      </c>
      <c r="L2848" s="73">
        <f t="shared" si="564"/>
        <v>106.75</v>
      </c>
      <c r="M2848" s="73">
        <f t="shared" si="565"/>
        <v>117.06</v>
      </c>
      <c r="N2848" s="72" t="str">
        <f t="shared" si="566"/>
        <v>0512</v>
      </c>
      <c r="O2848" s="74">
        <f t="shared" si="567"/>
        <v>0</v>
      </c>
      <c r="P2848" s="72">
        <f t="shared" si="568"/>
        <v>0</v>
      </c>
      <c r="Q2848" s="74">
        <f t="shared" si="569"/>
        <v>7</v>
      </c>
      <c r="R2848" s="72" t="str">
        <f t="shared" si="570"/>
        <v/>
      </c>
      <c r="S2848" s="72" t="str">
        <f t="shared" si="571"/>
        <v/>
      </c>
      <c r="AT2848" s="20">
        <f t="shared" si="572"/>
        <v>-9607.5</v>
      </c>
    </row>
    <row r="2849" spans="1:46" ht="33.75">
      <c r="A2849" s="54">
        <v>8031</v>
      </c>
      <c r="B2849" s="54" t="s">
        <v>827</v>
      </c>
      <c r="C2849" s="58" t="s">
        <v>2471</v>
      </c>
      <c r="D2849" s="79">
        <v>7</v>
      </c>
      <c r="E2849" s="79">
        <v>7</v>
      </c>
      <c r="F2849" s="80">
        <v>819.4</v>
      </c>
      <c r="G2849" s="80">
        <v>117.06</v>
      </c>
      <c r="H2849" s="80">
        <v>819.4</v>
      </c>
      <c r="I2849" s="80" t="s">
        <v>28</v>
      </c>
      <c r="J2849" s="80" t="s">
        <v>28</v>
      </c>
      <c r="K2849" s="80">
        <v>117.06</v>
      </c>
      <c r="L2849" s="73">
        <f t="shared" si="564"/>
        <v>106.75</v>
      </c>
      <c r="M2849" s="73">
        <f t="shared" si="565"/>
        <v>117.06</v>
      </c>
      <c r="N2849" s="72" t="str">
        <f t="shared" si="566"/>
        <v>0512</v>
      </c>
      <c r="O2849" s="74">
        <f t="shared" si="567"/>
        <v>0</v>
      </c>
      <c r="P2849" s="72">
        <f t="shared" si="568"/>
        <v>0</v>
      </c>
      <c r="Q2849" s="74">
        <f t="shared" si="569"/>
        <v>7</v>
      </c>
      <c r="R2849" s="72" t="str">
        <f t="shared" si="570"/>
        <v/>
      </c>
      <c r="S2849" s="72" t="str">
        <f t="shared" si="571"/>
        <v/>
      </c>
      <c r="AT2849" s="20">
        <f t="shared" si="572"/>
        <v>-9607.5</v>
      </c>
    </row>
    <row r="2850" spans="1:46" ht="33.75">
      <c r="A2850" s="54">
        <v>8031</v>
      </c>
      <c r="B2850" s="54" t="s">
        <v>825</v>
      </c>
      <c r="C2850" s="58" t="s">
        <v>2471</v>
      </c>
      <c r="D2850" s="79">
        <v>7</v>
      </c>
      <c r="E2850" s="79">
        <v>7</v>
      </c>
      <c r="F2850" s="80">
        <v>819.4</v>
      </c>
      <c r="G2850" s="80">
        <v>117.06</v>
      </c>
      <c r="H2850" s="80">
        <v>819.4</v>
      </c>
      <c r="I2850" s="80" t="s">
        <v>28</v>
      </c>
      <c r="J2850" s="80" t="s">
        <v>28</v>
      </c>
      <c r="K2850" s="80">
        <v>117.06</v>
      </c>
      <c r="L2850" s="73">
        <f t="shared" si="564"/>
        <v>106.75</v>
      </c>
      <c r="M2850" s="73">
        <f t="shared" si="565"/>
        <v>117.06</v>
      </c>
      <c r="N2850" s="72" t="str">
        <f t="shared" si="566"/>
        <v>0512</v>
      </c>
      <c r="O2850" s="74">
        <f t="shared" si="567"/>
        <v>0</v>
      </c>
      <c r="P2850" s="72">
        <f t="shared" si="568"/>
        <v>0</v>
      </c>
      <c r="Q2850" s="74">
        <f t="shared" si="569"/>
        <v>7</v>
      </c>
      <c r="R2850" s="72" t="str">
        <f t="shared" si="570"/>
        <v/>
      </c>
      <c r="S2850" s="72" t="str">
        <f t="shared" si="571"/>
        <v/>
      </c>
      <c r="AT2850" s="20">
        <f t="shared" si="572"/>
        <v>-9607.5</v>
      </c>
    </row>
    <row r="2851" spans="1:46" ht="33.75">
      <c r="A2851" s="54">
        <v>8031</v>
      </c>
      <c r="B2851" s="54" t="s">
        <v>823</v>
      </c>
      <c r="C2851" s="58" t="s">
        <v>2471</v>
      </c>
      <c r="D2851" s="79">
        <v>7</v>
      </c>
      <c r="E2851" s="79">
        <v>7</v>
      </c>
      <c r="F2851" s="80">
        <v>819.4</v>
      </c>
      <c r="G2851" s="80">
        <v>117.06</v>
      </c>
      <c r="H2851" s="80">
        <v>819.4</v>
      </c>
      <c r="I2851" s="80" t="s">
        <v>28</v>
      </c>
      <c r="J2851" s="80" t="s">
        <v>28</v>
      </c>
      <c r="K2851" s="80">
        <v>117.06</v>
      </c>
      <c r="L2851" s="73">
        <f t="shared" si="564"/>
        <v>106.75</v>
      </c>
      <c r="M2851" s="73">
        <f t="shared" si="565"/>
        <v>117.06</v>
      </c>
      <c r="N2851" s="72" t="str">
        <f t="shared" si="566"/>
        <v>0512</v>
      </c>
      <c r="O2851" s="74">
        <f t="shared" si="567"/>
        <v>0</v>
      </c>
      <c r="P2851" s="72">
        <f t="shared" si="568"/>
        <v>0</v>
      </c>
      <c r="Q2851" s="74">
        <f t="shared" si="569"/>
        <v>7</v>
      </c>
      <c r="R2851" s="72" t="str">
        <f t="shared" si="570"/>
        <v/>
      </c>
      <c r="S2851" s="72" t="str">
        <f t="shared" si="571"/>
        <v/>
      </c>
      <c r="AT2851" s="20">
        <f t="shared" si="572"/>
        <v>-9607.5</v>
      </c>
    </row>
    <row r="2852" spans="1:46" ht="33.75">
      <c r="A2852" s="54">
        <v>8032</v>
      </c>
      <c r="B2852" s="54" t="s">
        <v>871</v>
      </c>
      <c r="C2852" s="58" t="s">
        <v>3095</v>
      </c>
      <c r="D2852" s="79">
        <v>7</v>
      </c>
      <c r="E2852" s="79">
        <v>7</v>
      </c>
      <c r="F2852" s="80">
        <v>888.41</v>
      </c>
      <c r="G2852" s="80">
        <v>126.92</v>
      </c>
      <c r="H2852" s="80">
        <v>888.41</v>
      </c>
      <c r="I2852" s="80" t="s">
        <v>28</v>
      </c>
      <c r="J2852" s="80" t="s">
        <v>28</v>
      </c>
      <c r="K2852" s="80">
        <v>126.92</v>
      </c>
      <c r="L2852" s="73">
        <f t="shared" si="564"/>
        <v>87.63</v>
      </c>
      <c r="M2852" s="73">
        <f t="shared" si="565"/>
        <v>126.92</v>
      </c>
      <c r="N2852" s="72" t="str">
        <f t="shared" si="566"/>
        <v>0515</v>
      </c>
      <c r="O2852" s="74">
        <f t="shared" si="567"/>
        <v>0</v>
      </c>
      <c r="P2852" s="72">
        <f t="shared" si="568"/>
        <v>0</v>
      </c>
      <c r="Q2852" s="74">
        <f t="shared" si="569"/>
        <v>7</v>
      </c>
      <c r="R2852" s="72" t="str">
        <f t="shared" si="570"/>
        <v/>
      </c>
      <c r="S2852" s="72" t="str">
        <f t="shared" si="571"/>
        <v/>
      </c>
      <c r="AT2852" s="20">
        <f t="shared" si="572"/>
        <v>-7886.7</v>
      </c>
    </row>
    <row r="2853" spans="1:46" ht="33.75">
      <c r="A2853" s="54">
        <v>8032</v>
      </c>
      <c r="B2853" s="54" t="s">
        <v>870</v>
      </c>
      <c r="C2853" s="58" t="s">
        <v>3095</v>
      </c>
      <c r="D2853" s="79">
        <v>7</v>
      </c>
      <c r="E2853" s="79">
        <v>7</v>
      </c>
      <c r="F2853" s="80">
        <v>888.41</v>
      </c>
      <c r="G2853" s="80">
        <v>126.92</v>
      </c>
      <c r="H2853" s="80">
        <v>888.41</v>
      </c>
      <c r="I2853" s="80" t="s">
        <v>28</v>
      </c>
      <c r="J2853" s="80" t="s">
        <v>28</v>
      </c>
      <c r="K2853" s="80">
        <v>126.92</v>
      </c>
      <c r="L2853" s="73">
        <f t="shared" si="564"/>
        <v>87.63</v>
      </c>
      <c r="M2853" s="73">
        <f t="shared" si="565"/>
        <v>126.92</v>
      </c>
      <c r="N2853" s="72" t="str">
        <f t="shared" si="566"/>
        <v>0515</v>
      </c>
      <c r="O2853" s="74">
        <f t="shared" si="567"/>
        <v>0</v>
      </c>
      <c r="P2853" s="72">
        <f t="shared" si="568"/>
        <v>0</v>
      </c>
      <c r="Q2853" s="74">
        <f t="shared" si="569"/>
        <v>7</v>
      </c>
      <c r="R2853" s="72" t="str">
        <f t="shared" si="570"/>
        <v/>
      </c>
      <c r="S2853" s="72" t="str">
        <f t="shared" si="571"/>
        <v/>
      </c>
      <c r="AT2853" s="20">
        <f t="shared" si="572"/>
        <v>-7886.7</v>
      </c>
    </row>
    <row r="2854" spans="1:46" ht="33.75">
      <c r="A2854" s="54">
        <v>8032</v>
      </c>
      <c r="B2854" s="54" t="s">
        <v>869</v>
      </c>
      <c r="C2854" s="58" t="s">
        <v>3095</v>
      </c>
      <c r="D2854" s="79">
        <v>7</v>
      </c>
      <c r="E2854" s="79">
        <v>7</v>
      </c>
      <c r="F2854" s="80">
        <v>888.41</v>
      </c>
      <c r="G2854" s="80">
        <v>126.92</v>
      </c>
      <c r="H2854" s="80">
        <v>888.41</v>
      </c>
      <c r="I2854" s="80" t="s">
        <v>28</v>
      </c>
      <c r="J2854" s="80" t="s">
        <v>28</v>
      </c>
      <c r="K2854" s="80">
        <v>126.92</v>
      </c>
      <c r="L2854" s="73">
        <f t="shared" si="564"/>
        <v>87.63</v>
      </c>
      <c r="M2854" s="73">
        <f t="shared" si="565"/>
        <v>126.92</v>
      </c>
      <c r="N2854" s="72" t="str">
        <f t="shared" si="566"/>
        <v>0515</v>
      </c>
      <c r="O2854" s="74">
        <f t="shared" si="567"/>
        <v>0</v>
      </c>
      <c r="P2854" s="72">
        <f t="shared" si="568"/>
        <v>0</v>
      </c>
      <c r="Q2854" s="74">
        <f t="shared" si="569"/>
        <v>7</v>
      </c>
      <c r="R2854" s="72" t="str">
        <f t="shared" si="570"/>
        <v/>
      </c>
      <c r="S2854" s="72" t="str">
        <f t="shared" si="571"/>
        <v/>
      </c>
      <c r="AT2854" s="20">
        <f t="shared" si="572"/>
        <v>-7886.7</v>
      </c>
    </row>
    <row r="2855" spans="1:46" ht="33.75">
      <c r="A2855" s="54">
        <v>8032</v>
      </c>
      <c r="B2855" s="54" t="s">
        <v>868</v>
      </c>
      <c r="C2855" s="58" t="s">
        <v>3095</v>
      </c>
      <c r="D2855" s="79">
        <v>7</v>
      </c>
      <c r="E2855" s="79">
        <v>7</v>
      </c>
      <c r="F2855" s="80">
        <v>888.41</v>
      </c>
      <c r="G2855" s="80">
        <v>126.92</v>
      </c>
      <c r="H2855" s="80">
        <v>888.41</v>
      </c>
      <c r="I2855" s="80" t="s">
        <v>28</v>
      </c>
      <c r="J2855" s="80" t="s">
        <v>28</v>
      </c>
      <c r="K2855" s="80">
        <v>126.92</v>
      </c>
      <c r="L2855" s="73">
        <f t="shared" si="564"/>
        <v>87.63</v>
      </c>
      <c r="M2855" s="73">
        <f t="shared" si="565"/>
        <v>126.92</v>
      </c>
      <c r="N2855" s="72" t="str">
        <f t="shared" si="566"/>
        <v>0515</v>
      </c>
      <c r="O2855" s="74">
        <f t="shared" si="567"/>
        <v>0</v>
      </c>
      <c r="P2855" s="72">
        <f t="shared" si="568"/>
        <v>0</v>
      </c>
      <c r="Q2855" s="74">
        <f t="shared" si="569"/>
        <v>7</v>
      </c>
      <c r="R2855" s="72" t="str">
        <f t="shared" si="570"/>
        <v/>
      </c>
      <c r="S2855" s="72" t="str">
        <f t="shared" si="571"/>
        <v/>
      </c>
      <c r="AT2855" s="20">
        <f t="shared" si="572"/>
        <v>-7886.7</v>
      </c>
    </row>
    <row r="2856" spans="1:46" ht="33.75">
      <c r="A2856" s="54">
        <v>8032</v>
      </c>
      <c r="B2856" s="54" t="s">
        <v>867</v>
      </c>
      <c r="C2856" s="58" t="s">
        <v>3095</v>
      </c>
      <c r="D2856" s="79">
        <v>7</v>
      </c>
      <c r="E2856" s="79">
        <v>7</v>
      </c>
      <c r="F2856" s="80">
        <v>888.41</v>
      </c>
      <c r="G2856" s="80">
        <v>126.92</v>
      </c>
      <c r="H2856" s="80">
        <v>888.41</v>
      </c>
      <c r="I2856" s="80" t="s">
        <v>28</v>
      </c>
      <c r="J2856" s="80" t="s">
        <v>28</v>
      </c>
      <c r="K2856" s="80">
        <v>126.92</v>
      </c>
      <c r="L2856" s="73">
        <f t="shared" si="564"/>
        <v>94.85</v>
      </c>
      <c r="M2856" s="73">
        <f t="shared" si="565"/>
        <v>126.92</v>
      </c>
      <c r="N2856" s="72" t="str">
        <f t="shared" si="566"/>
        <v>0515</v>
      </c>
      <c r="O2856" s="74">
        <f t="shared" si="567"/>
        <v>0</v>
      </c>
      <c r="P2856" s="72">
        <f t="shared" si="568"/>
        <v>0</v>
      </c>
      <c r="Q2856" s="74">
        <f t="shared" si="569"/>
        <v>7</v>
      </c>
      <c r="R2856" s="72" t="str">
        <f t="shared" si="570"/>
        <v/>
      </c>
      <c r="S2856" s="72" t="str">
        <f t="shared" si="571"/>
        <v/>
      </c>
      <c r="AT2856" s="20">
        <f t="shared" si="572"/>
        <v>-8536.5</v>
      </c>
    </row>
    <row r="2857" spans="1:46" ht="33.75">
      <c r="A2857" s="54">
        <v>8032</v>
      </c>
      <c r="B2857" s="54" t="s">
        <v>866</v>
      </c>
      <c r="C2857" s="58" t="s">
        <v>3095</v>
      </c>
      <c r="D2857" s="79">
        <v>7</v>
      </c>
      <c r="E2857" s="79">
        <v>7</v>
      </c>
      <c r="F2857" s="80">
        <v>888.41</v>
      </c>
      <c r="G2857" s="80">
        <v>126.92</v>
      </c>
      <c r="H2857" s="80">
        <v>888.41</v>
      </c>
      <c r="I2857" s="80" t="s">
        <v>28</v>
      </c>
      <c r="J2857" s="80" t="s">
        <v>28</v>
      </c>
      <c r="K2857" s="80">
        <v>126.92</v>
      </c>
      <c r="L2857" s="73">
        <f t="shared" si="564"/>
        <v>94.85</v>
      </c>
      <c r="M2857" s="73">
        <f t="shared" si="565"/>
        <v>126.92</v>
      </c>
      <c r="N2857" s="72" t="str">
        <f t="shared" si="566"/>
        <v>0515</v>
      </c>
      <c r="O2857" s="74">
        <f t="shared" si="567"/>
        <v>0</v>
      </c>
      <c r="P2857" s="72">
        <f t="shared" si="568"/>
        <v>0</v>
      </c>
      <c r="Q2857" s="74">
        <f t="shared" si="569"/>
        <v>7</v>
      </c>
      <c r="R2857" s="72" t="str">
        <f t="shared" si="570"/>
        <v/>
      </c>
      <c r="S2857" s="72" t="str">
        <f t="shared" si="571"/>
        <v/>
      </c>
      <c r="AT2857" s="20">
        <f t="shared" si="572"/>
        <v>-8536.5</v>
      </c>
    </row>
    <row r="2858" spans="1:46" ht="33.75">
      <c r="A2858" s="54">
        <v>8032</v>
      </c>
      <c r="B2858" s="54" t="s">
        <v>865</v>
      </c>
      <c r="C2858" s="58" t="s">
        <v>3095</v>
      </c>
      <c r="D2858" s="79">
        <v>7</v>
      </c>
      <c r="E2858" s="79">
        <v>7</v>
      </c>
      <c r="F2858" s="80">
        <v>888.41</v>
      </c>
      <c r="G2858" s="80">
        <v>126.92</v>
      </c>
      <c r="H2858" s="80">
        <v>888.41</v>
      </c>
      <c r="I2858" s="80" t="s">
        <v>28</v>
      </c>
      <c r="J2858" s="80" t="s">
        <v>28</v>
      </c>
      <c r="K2858" s="80">
        <v>126.92</v>
      </c>
      <c r="L2858" s="73">
        <f t="shared" si="564"/>
        <v>94.85</v>
      </c>
      <c r="M2858" s="73">
        <f t="shared" si="565"/>
        <v>126.92</v>
      </c>
      <c r="N2858" s="72" t="str">
        <f t="shared" si="566"/>
        <v>0515</v>
      </c>
      <c r="O2858" s="74">
        <f t="shared" si="567"/>
        <v>0</v>
      </c>
      <c r="P2858" s="72">
        <f t="shared" si="568"/>
        <v>0</v>
      </c>
      <c r="Q2858" s="74">
        <f t="shared" si="569"/>
        <v>7</v>
      </c>
      <c r="R2858" s="72" t="str">
        <f t="shared" si="570"/>
        <v/>
      </c>
      <c r="S2858" s="72" t="str">
        <f t="shared" si="571"/>
        <v/>
      </c>
      <c r="AT2858" s="20">
        <f t="shared" si="572"/>
        <v>-8536.5</v>
      </c>
    </row>
    <row r="2859" spans="1:46" ht="33.75">
      <c r="A2859" s="54">
        <v>8032</v>
      </c>
      <c r="B2859" s="54" t="s">
        <v>864</v>
      </c>
      <c r="C2859" s="58" t="s">
        <v>3095</v>
      </c>
      <c r="D2859" s="79">
        <v>7</v>
      </c>
      <c r="E2859" s="79">
        <v>7</v>
      </c>
      <c r="F2859" s="80">
        <v>888.41</v>
      </c>
      <c r="G2859" s="80">
        <v>126.92</v>
      </c>
      <c r="H2859" s="80">
        <v>888.41</v>
      </c>
      <c r="I2859" s="80" t="s">
        <v>28</v>
      </c>
      <c r="J2859" s="80" t="s">
        <v>28</v>
      </c>
      <c r="K2859" s="80">
        <v>126.92</v>
      </c>
      <c r="L2859" s="73">
        <f t="shared" si="564"/>
        <v>94.85</v>
      </c>
      <c r="M2859" s="73">
        <f t="shared" si="565"/>
        <v>126.92</v>
      </c>
      <c r="N2859" s="72" t="str">
        <f t="shared" si="566"/>
        <v>0515</v>
      </c>
      <c r="O2859" s="74">
        <f t="shared" si="567"/>
        <v>0</v>
      </c>
      <c r="P2859" s="72">
        <f t="shared" si="568"/>
        <v>0</v>
      </c>
      <c r="Q2859" s="74">
        <f t="shared" si="569"/>
        <v>7</v>
      </c>
      <c r="R2859" s="72" t="str">
        <f t="shared" si="570"/>
        <v/>
      </c>
      <c r="S2859" s="72" t="str">
        <f t="shared" si="571"/>
        <v/>
      </c>
      <c r="AT2859" s="20">
        <f t="shared" si="572"/>
        <v>-8536.5</v>
      </c>
    </row>
    <row r="2860" spans="1:46" ht="33.75">
      <c r="A2860" s="54">
        <v>8032</v>
      </c>
      <c r="B2860" s="54" t="s">
        <v>863</v>
      </c>
      <c r="C2860" s="58" t="s">
        <v>3095</v>
      </c>
      <c r="D2860" s="79">
        <v>7</v>
      </c>
      <c r="E2860" s="79">
        <v>7</v>
      </c>
      <c r="F2860" s="80">
        <v>888.41</v>
      </c>
      <c r="G2860" s="80">
        <v>126.92</v>
      </c>
      <c r="H2860" s="80">
        <v>888.41</v>
      </c>
      <c r="I2860" s="80" t="s">
        <v>28</v>
      </c>
      <c r="J2860" s="80" t="s">
        <v>28</v>
      </c>
      <c r="K2860" s="80">
        <v>126.92</v>
      </c>
      <c r="L2860" s="73">
        <f t="shared" si="564"/>
        <v>109.17</v>
      </c>
      <c r="M2860" s="73">
        <f t="shared" si="565"/>
        <v>126.92</v>
      </c>
      <c r="N2860" s="72" t="str">
        <f t="shared" si="566"/>
        <v>0515</v>
      </c>
      <c r="O2860" s="74">
        <f t="shared" si="567"/>
        <v>0</v>
      </c>
      <c r="P2860" s="72">
        <f t="shared" si="568"/>
        <v>0</v>
      </c>
      <c r="Q2860" s="74">
        <f t="shared" si="569"/>
        <v>7</v>
      </c>
      <c r="R2860" s="72" t="str">
        <f t="shared" si="570"/>
        <v/>
      </c>
      <c r="S2860" s="72" t="str">
        <f t="shared" si="571"/>
        <v/>
      </c>
      <c r="AT2860" s="20">
        <f t="shared" si="572"/>
        <v>-9825.2999999999993</v>
      </c>
    </row>
    <row r="2861" spans="1:46" ht="33.75">
      <c r="A2861" s="54">
        <v>8032</v>
      </c>
      <c r="B2861" s="54" t="s">
        <v>862</v>
      </c>
      <c r="C2861" s="58" t="s">
        <v>3095</v>
      </c>
      <c r="D2861" s="79">
        <v>7</v>
      </c>
      <c r="E2861" s="79">
        <v>7</v>
      </c>
      <c r="F2861" s="80">
        <v>888.41</v>
      </c>
      <c r="G2861" s="80">
        <v>126.92</v>
      </c>
      <c r="H2861" s="80">
        <v>888.41</v>
      </c>
      <c r="I2861" s="80" t="s">
        <v>28</v>
      </c>
      <c r="J2861" s="80" t="s">
        <v>28</v>
      </c>
      <c r="K2861" s="80">
        <v>126.92</v>
      </c>
      <c r="L2861" s="73">
        <f t="shared" si="564"/>
        <v>109.17</v>
      </c>
      <c r="M2861" s="73">
        <f t="shared" si="565"/>
        <v>126.92</v>
      </c>
      <c r="N2861" s="72" t="str">
        <f t="shared" si="566"/>
        <v>0515</v>
      </c>
      <c r="O2861" s="74">
        <f t="shared" si="567"/>
        <v>0</v>
      </c>
      <c r="P2861" s="72">
        <f t="shared" si="568"/>
        <v>0</v>
      </c>
      <c r="Q2861" s="74">
        <f t="shared" si="569"/>
        <v>7</v>
      </c>
      <c r="R2861" s="72" t="str">
        <f t="shared" si="570"/>
        <v/>
      </c>
      <c r="S2861" s="72" t="str">
        <f t="shared" si="571"/>
        <v/>
      </c>
      <c r="AT2861" s="20">
        <f t="shared" si="572"/>
        <v>-9825.2999999999993</v>
      </c>
    </row>
    <row r="2862" spans="1:46" ht="33.75">
      <c r="A2862" s="54">
        <v>8032</v>
      </c>
      <c r="B2862" s="54" t="s">
        <v>861</v>
      </c>
      <c r="C2862" s="58" t="s">
        <v>3095</v>
      </c>
      <c r="D2862" s="79">
        <v>7</v>
      </c>
      <c r="E2862" s="79">
        <v>7</v>
      </c>
      <c r="F2862" s="80">
        <v>888.41</v>
      </c>
      <c r="G2862" s="80">
        <v>126.92</v>
      </c>
      <c r="H2862" s="80">
        <v>888.41</v>
      </c>
      <c r="I2862" s="80" t="s">
        <v>28</v>
      </c>
      <c r="J2862" s="80" t="s">
        <v>28</v>
      </c>
      <c r="K2862" s="80">
        <v>126.92</v>
      </c>
      <c r="L2862" s="73">
        <f t="shared" si="564"/>
        <v>109.17</v>
      </c>
      <c r="M2862" s="73">
        <f t="shared" si="565"/>
        <v>126.92</v>
      </c>
      <c r="N2862" s="72" t="str">
        <f t="shared" si="566"/>
        <v>0515</v>
      </c>
      <c r="O2862" s="74">
        <f t="shared" si="567"/>
        <v>0</v>
      </c>
      <c r="P2862" s="72">
        <f t="shared" si="568"/>
        <v>0</v>
      </c>
      <c r="Q2862" s="74">
        <f t="shared" si="569"/>
        <v>7</v>
      </c>
      <c r="R2862" s="72" t="str">
        <f t="shared" si="570"/>
        <v/>
      </c>
      <c r="S2862" s="72" t="str">
        <f t="shared" si="571"/>
        <v/>
      </c>
      <c r="AT2862" s="20">
        <f t="shared" si="572"/>
        <v>-9825.2999999999993</v>
      </c>
    </row>
    <row r="2863" spans="1:46" ht="33.75">
      <c r="A2863" s="54">
        <v>8032</v>
      </c>
      <c r="B2863" s="54" t="s">
        <v>860</v>
      </c>
      <c r="C2863" s="58" t="s">
        <v>3095</v>
      </c>
      <c r="D2863" s="79">
        <v>7</v>
      </c>
      <c r="E2863" s="79">
        <v>7</v>
      </c>
      <c r="F2863" s="80">
        <v>888.41</v>
      </c>
      <c r="G2863" s="80">
        <v>126.92</v>
      </c>
      <c r="H2863" s="80">
        <v>888.41</v>
      </c>
      <c r="I2863" s="80" t="s">
        <v>28</v>
      </c>
      <c r="J2863" s="80" t="s">
        <v>28</v>
      </c>
      <c r="K2863" s="80">
        <v>126.92</v>
      </c>
      <c r="L2863" s="73">
        <f t="shared" si="564"/>
        <v>109.17</v>
      </c>
      <c r="M2863" s="73">
        <f t="shared" si="565"/>
        <v>126.92</v>
      </c>
      <c r="N2863" s="72" t="str">
        <f t="shared" si="566"/>
        <v>0515</v>
      </c>
      <c r="O2863" s="74">
        <f t="shared" si="567"/>
        <v>0</v>
      </c>
      <c r="P2863" s="72">
        <f t="shared" si="568"/>
        <v>0</v>
      </c>
      <c r="Q2863" s="74">
        <f t="shared" si="569"/>
        <v>7</v>
      </c>
      <c r="R2863" s="72" t="str">
        <f t="shared" si="570"/>
        <v/>
      </c>
      <c r="S2863" s="72" t="str">
        <f t="shared" si="571"/>
        <v/>
      </c>
      <c r="AT2863" s="20">
        <f t="shared" si="572"/>
        <v>-9825.2999999999993</v>
      </c>
    </row>
    <row r="2864" spans="1:46" ht="33.75">
      <c r="A2864" s="54">
        <v>8033</v>
      </c>
      <c r="B2864" s="54" t="s">
        <v>908</v>
      </c>
      <c r="C2864" s="58" t="s">
        <v>2472</v>
      </c>
      <c r="D2864" s="79">
        <v>7</v>
      </c>
      <c r="E2864" s="79">
        <v>7</v>
      </c>
      <c r="F2864" s="80">
        <v>851.17</v>
      </c>
      <c r="G2864" s="80">
        <v>121.6</v>
      </c>
      <c r="H2864" s="80">
        <v>851.17</v>
      </c>
      <c r="I2864" s="80" t="s">
        <v>28</v>
      </c>
      <c r="J2864" s="80" t="s">
        <v>28</v>
      </c>
      <c r="K2864" s="80">
        <v>121.6</v>
      </c>
      <c r="L2864" s="73">
        <f t="shared" si="564"/>
        <v>90.88</v>
      </c>
      <c r="M2864" s="73">
        <f t="shared" si="565"/>
        <v>121.6</v>
      </c>
      <c r="N2864" s="72" t="str">
        <f t="shared" si="566"/>
        <v>0518</v>
      </c>
      <c r="O2864" s="74">
        <f t="shared" si="567"/>
        <v>0</v>
      </c>
      <c r="P2864" s="72">
        <f t="shared" si="568"/>
        <v>0</v>
      </c>
      <c r="Q2864" s="74">
        <f t="shared" si="569"/>
        <v>7</v>
      </c>
      <c r="R2864" s="72" t="str">
        <f t="shared" si="570"/>
        <v/>
      </c>
      <c r="S2864" s="72" t="str">
        <f t="shared" si="571"/>
        <v/>
      </c>
      <c r="AT2864" s="20">
        <f t="shared" si="572"/>
        <v>-8179.2</v>
      </c>
    </row>
    <row r="2865" spans="1:46" ht="33.75">
      <c r="A2865" s="54">
        <v>8033</v>
      </c>
      <c r="B2865" s="54" t="s">
        <v>906</v>
      </c>
      <c r="C2865" s="58" t="s">
        <v>2472</v>
      </c>
      <c r="D2865" s="79">
        <v>7</v>
      </c>
      <c r="E2865" s="79">
        <v>7</v>
      </c>
      <c r="F2865" s="80">
        <v>851.17</v>
      </c>
      <c r="G2865" s="80">
        <v>121.6</v>
      </c>
      <c r="H2865" s="80">
        <v>851.17</v>
      </c>
      <c r="I2865" s="80" t="s">
        <v>28</v>
      </c>
      <c r="J2865" s="80" t="s">
        <v>28</v>
      </c>
      <c r="K2865" s="80">
        <v>121.6</v>
      </c>
      <c r="L2865" s="73">
        <f t="shared" si="564"/>
        <v>90.88</v>
      </c>
      <c r="M2865" s="73">
        <f t="shared" si="565"/>
        <v>121.6</v>
      </c>
      <c r="N2865" s="72" t="str">
        <f t="shared" si="566"/>
        <v>0518</v>
      </c>
      <c r="O2865" s="74">
        <f t="shared" si="567"/>
        <v>0</v>
      </c>
      <c r="P2865" s="72">
        <f t="shared" si="568"/>
        <v>0</v>
      </c>
      <c r="Q2865" s="74">
        <f t="shared" si="569"/>
        <v>7</v>
      </c>
      <c r="R2865" s="72" t="str">
        <f t="shared" si="570"/>
        <v/>
      </c>
      <c r="S2865" s="72" t="str">
        <f t="shared" si="571"/>
        <v/>
      </c>
      <c r="AT2865" s="20">
        <f t="shared" si="572"/>
        <v>-8179.2</v>
      </c>
    </row>
    <row r="2866" spans="1:46" ht="33.75">
      <c r="A2866" s="54">
        <v>8033</v>
      </c>
      <c r="B2866" s="54" t="s">
        <v>904</v>
      </c>
      <c r="C2866" s="58" t="s">
        <v>2472</v>
      </c>
      <c r="D2866" s="79">
        <v>7</v>
      </c>
      <c r="E2866" s="79">
        <v>7</v>
      </c>
      <c r="F2866" s="80">
        <v>851.17</v>
      </c>
      <c r="G2866" s="80">
        <v>121.6</v>
      </c>
      <c r="H2866" s="80">
        <v>851.17</v>
      </c>
      <c r="I2866" s="80" t="s">
        <v>28</v>
      </c>
      <c r="J2866" s="80" t="s">
        <v>28</v>
      </c>
      <c r="K2866" s="80">
        <v>121.6</v>
      </c>
      <c r="L2866" s="73">
        <f t="shared" si="564"/>
        <v>90.88</v>
      </c>
      <c r="M2866" s="73">
        <f t="shared" si="565"/>
        <v>121.6</v>
      </c>
      <c r="N2866" s="72" t="str">
        <f t="shared" si="566"/>
        <v>0518</v>
      </c>
      <c r="O2866" s="74">
        <f t="shared" si="567"/>
        <v>0</v>
      </c>
      <c r="P2866" s="72">
        <f t="shared" si="568"/>
        <v>0</v>
      </c>
      <c r="Q2866" s="74">
        <f t="shared" si="569"/>
        <v>7</v>
      </c>
      <c r="R2866" s="72" t="str">
        <f t="shared" si="570"/>
        <v/>
      </c>
      <c r="S2866" s="72" t="str">
        <f t="shared" si="571"/>
        <v/>
      </c>
      <c r="AT2866" s="20">
        <f t="shared" si="572"/>
        <v>-8179.2</v>
      </c>
    </row>
    <row r="2867" spans="1:46" ht="33.75">
      <c r="A2867" s="54">
        <v>8033</v>
      </c>
      <c r="B2867" s="54" t="s">
        <v>902</v>
      </c>
      <c r="C2867" s="58" t="s">
        <v>2472</v>
      </c>
      <c r="D2867" s="79">
        <v>7</v>
      </c>
      <c r="E2867" s="79">
        <v>7</v>
      </c>
      <c r="F2867" s="80">
        <v>851.17</v>
      </c>
      <c r="G2867" s="80">
        <v>121.6</v>
      </c>
      <c r="H2867" s="80">
        <v>851.17</v>
      </c>
      <c r="I2867" s="80" t="s">
        <v>28</v>
      </c>
      <c r="J2867" s="80" t="s">
        <v>28</v>
      </c>
      <c r="K2867" s="80">
        <v>121.6</v>
      </c>
      <c r="L2867" s="73">
        <f t="shared" si="564"/>
        <v>90.88</v>
      </c>
      <c r="M2867" s="73">
        <f t="shared" si="565"/>
        <v>121.6</v>
      </c>
      <c r="N2867" s="72" t="str">
        <f t="shared" si="566"/>
        <v>0518</v>
      </c>
      <c r="O2867" s="74">
        <f t="shared" si="567"/>
        <v>0</v>
      </c>
      <c r="P2867" s="72">
        <f t="shared" si="568"/>
        <v>0</v>
      </c>
      <c r="Q2867" s="74">
        <f t="shared" si="569"/>
        <v>7</v>
      </c>
      <c r="R2867" s="72" t="str">
        <f t="shared" si="570"/>
        <v/>
      </c>
      <c r="S2867" s="72" t="str">
        <f t="shared" si="571"/>
        <v/>
      </c>
      <c r="AT2867" s="20">
        <f t="shared" si="572"/>
        <v>-8179.2</v>
      </c>
    </row>
    <row r="2868" spans="1:46" ht="33.75">
      <c r="A2868" s="54">
        <v>8033</v>
      </c>
      <c r="B2868" s="54" t="s">
        <v>900</v>
      </c>
      <c r="C2868" s="58" t="s">
        <v>2472</v>
      </c>
      <c r="D2868" s="79">
        <v>7</v>
      </c>
      <c r="E2868" s="79">
        <v>7</v>
      </c>
      <c r="F2868" s="80">
        <v>851.17</v>
      </c>
      <c r="G2868" s="80">
        <v>121.6</v>
      </c>
      <c r="H2868" s="80">
        <v>851.17</v>
      </c>
      <c r="I2868" s="80" t="s">
        <v>28</v>
      </c>
      <c r="J2868" s="80" t="s">
        <v>28</v>
      </c>
      <c r="K2868" s="80">
        <v>121.6</v>
      </c>
      <c r="L2868" s="73">
        <f t="shared" si="564"/>
        <v>90.88</v>
      </c>
      <c r="M2868" s="73">
        <f t="shared" si="565"/>
        <v>121.6</v>
      </c>
      <c r="N2868" s="72" t="str">
        <f t="shared" si="566"/>
        <v>0518</v>
      </c>
      <c r="O2868" s="74">
        <f t="shared" si="567"/>
        <v>0</v>
      </c>
      <c r="P2868" s="72">
        <f t="shared" si="568"/>
        <v>0</v>
      </c>
      <c r="Q2868" s="74">
        <f t="shared" si="569"/>
        <v>7</v>
      </c>
      <c r="R2868" s="72" t="str">
        <f t="shared" si="570"/>
        <v/>
      </c>
      <c r="S2868" s="72" t="str">
        <f t="shared" si="571"/>
        <v/>
      </c>
      <c r="AT2868" s="20">
        <f t="shared" si="572"/>
        <v>-8179.2</v>
      </c>
    </row>
    <row r="2869" spans="1:46" ht="33.75">
      <c r="A2869" s="54">
        <v>8033</v>
      </c>
      <c r="B2869" s="54" t="s">
        <v>898</v>
      </c>
      <c r="C2869" s="58" t="s">
        <v>2472</v>
      </c>
      <c r="D2869" s="79">
        <v>7</v>
      </c>
      <c r="E2869" s="79">
        <v>7</v>
      </c>
      <c r="F2869" s="80">
        <v>851.17</v>
      </c>
      <c r="G2869" s="80">
        <v>121.6</v>
      </c>
      <c r="H2869" s="80">
        <v>851.17</v>
      </c>
      <c r="I2869" s="80" t="s">
        <v>28</v>
      </c>
      <c r="J2869" s="80" t="s">
        <v>28</v>
      </c>
      <c r="K2869" s="80">
        <v>121.6</v>
      </c>
      <c r="L2869" s="73">
        <f t="shared" si="564"/>
        <v>90.88</v>
      </c>
      <c r="M2869" s="73">
        <f t="shared" si="565"/>
        <v>121.6</v>
      </c>
      <c r="N2869" s="72" t="str">
        <f t="shared" si="566"/>
        <v>0518</v>
      </c>
      <c r="O2869" s="74">
        <f t="shared" si="567"/>
        <v>0</v>
      </c>
      <c r="P2869" s="72">
        <f t="shared" si="568"/>
        <v>0</v>
      </c>
      <c r="Q2869" s="74">
        <f t="shared" si="569"/>
        <v>7</v>
      </c>
      <c r="R2869" s="72" t="str">
        <f t="shared" si="570"/>
        <v/>
      </c>
      <c r="S2869" s="72" t="str">
        <f t="shared" si="571"/>
        <v/>
      </c>
      <c r="AT2869" s="20">
        <f t="shared" si="572"/>
        <v>-8179.2</v>
      </c>
    </row>
    <row r="2870" spans="1:46" ht="33.75">
      <c r="A2870" s="54">
        <v>8033</v>
      </c>
      <c r="B2870" s="54" t="s">
        <v>896</v>
      </c>
      <c r="C2870" s="58" t="s">
        <v>2472</v>
      </c>
      <c r="D2870" s="79">
        <v>7</v>
      </c>
      <c r="E2870" s="79">
        <v>7</v>
      </c>
      <c r="F2870" s="80">
        <v>851.17</v>
      </c>
      <c r="G2870" s="80">
        <v>121.6</v>
      </c>
      <c r="H2870" s="80">
        <v>851.17</v>
      </c>
      <c r="I2870" s="80" t="s">
        <v>28</v>
      </c>
      <c r="J2870" s="80" t="s">
        <v>28</v>
      </c>
      <c r="K2870" s="80">
        <v>121.6</v>
      </c>
      <c r="L2870" s="73">
        <f t="shared" si="564"/>
        <v>106.85</v>
      </c>
      <c r="M2870" s="73">
        <f t="shared" si="565"/>
        <v>121.6</v>
      </c>
      <c r="N2870" s="72" t="str">
        <f t="shared" si="566"/>
        <v>0518</v>
      </c>
      <c r="O2870" s="74">
        <f t="shared" si="567"/>
        <v>0</v>
      </c>
      <c r="P2870" s="72">
        <f t="shared" si="568"/>
        <v>0</v>
      </c>
      <c r="Q2870" s="74">
        <f t="shared" si="569"/>
        <v>7</v>
      </c>
      <c r="R2870" s="72" t="str">
        <f t="shared" si="570"/>
        <v/>
      </c>
      <c r="S2870" s="72" t="str">
        <f t="shared" si="571"/>
        <v/>
      </c>
      <c r="AT2870" s="20">
        <f t="shared" si="572"/>
        <v>-9616.5</v>
      </c>
    </row>
    <row r="2871" spans="1:46" ht="33.75">
      <c r="A2871" s="54">
        <v>8033</v>
      </c>
      <c r="B2871" s="54" t="s">
        <v>894</v>
      </c>
      <c r="C2871" s="58" t="s">
        <v>2472</v>
      </c>
      <c r="D2871" s="79">
        <v>7</v>
      </c>
      <c r="E2871" s="79">
        <v>7</v>
      </c>
      <c r="F2871" s="80">
        <v>851.17</v>
      </c>
      <c r="G2871" s="80">
        <v>121.6</v>
      </c>
      <c r="H2871" s="80">
        <v>851.17</v>
      </c>
      <c r="I2871" s="80" t="s">
        <v>28</v>
      </c>
      <c r="J2871" s="80" t="s">
        <v>28</v>
      </c>
      <c r="K2871" s="80">
        <v>121.6</v>
      </c>
      <c r="L2871" s="73">
        <f t="shared" si="564"/>
        <v>106.85</v>
      </c>
      <c r="M2871" s="73">
        <f t="shared" si="565"/>
        <v>121.6</v>
      </c>
      <c r="N2871" s="72" t="str">
        <f t="shared" si="566"/>
        <v>0518</v>
      </c>
      <c r="O2871" s="74">
        <f t="shared" si="567"/>
        <v>0</v>
      </c>
      <c r="P2871" s="72">
        <f t="shared" si="568"/>
        <v>0</v>
      </c>
      <c r="Q2871" s="74">
        <f t="shared" si="569"/>
        <v>7</v>
      </c>
      <c r="R2871" s="72" t="str">
        <f t="shared" si="570"/>
        <v/>
      </c>
      <c r="S2871" s="72" t="str">
        <f t="shared" si="571"/>
        <v/>
      </c>
      <c r="AT2871" s="20">
        <f t="shared" si="572"/>
        <v>-9616.5</v>
      </c>
    </row>
    <row r="2872" spans="1:46" ht="33.75">
      <c r="A2872" s="54">
        <v>8033</v>
      </c>
      <c r="B2872" s="54" t="s">
        <v>892</v>
      </c>
      <c r="C2872" s="58" t="s">
        <v>2472</v>
      </c>
      <c r="D2872" s="79">
        <v>7</v>
      </c>
      <c r="E2872" s="79">
        <v>7</v>
      </c>
      <c r="F2872" s="80">
        <v>851.17</v>
      </c>
      <c r="G2872" s="80">
        <v>121.6</v>
      </c>
      <c r="H2872" s="80">
        <v>851.17</v>
      </c>
      <c r="I2872" s="80" t="s">
        <v>28</v>
      </c>
      <c r="J2872" s="80" t="s">
        <v>28</v>
      </c>
      <c r="K2872" s="80">
        <v>121.6</v>
      </c>
      <c r="L2872" s="73">
        <f t="shared" si="564"/>
        <v>106.85</v>
      </c>
      <c r="M2872" s="73">
        <f t="shared" si="565"/>
        <v>121.6</v>
      </c>
      <c r="N2872" s="72" t="str">
        <f t="shared" si="566"/>
        <v>0518</v>
      </c>
      <c r="O2872" s="74">
        <f t="shared" si="567"/>
        <v>0</v>
      </c>
      <c r="P2872" s="72">
        <f t="shared" si="568"/>
        <v>0</v>
      </c>
      <c r="Q2872" s="74">
        <f t="shared" si="569"/>
        <v>7</v>
      </c>
      <c r="R2872" s="72" t="str">
        <f t="shared" si="570"/>
        <v/>
      </c>
      <c r="S2872" s="72" t="str">
        <f t="shared" si="571"/>
        <v/>
      </c>
      <c r="AT2872" s="20">
        <f t="shared" si="572"/>
        <v>-9616.5</v>
      </c>
    </row>
    <row r="2873" spans="1:46" ht="33.75">
      <c r="A2873" s="54">
        <v>8033</v>
      </c>
      <c r="B2873" s="54" t="s">
        <v>890</v>
      </c>
      <c r="C2873" s="58" t="s">
        <v>2472</v>
      </c>
      <c r="D2873" s="79">
        <v>7</v>
      </c>
      <c r="E2873" s="79">
        <v>7</v>
      </c>
      <c r="F2873" s="80">
        <v>851.17</v>
      </c>
      <c r="G2873" s="80">
        <v>121.6</v>
      </c>
      <c r="H2873" s="80">
        <v>851.17</v>
      </c>
      <c r="I2873" s="80" t="s">
        <v>28</v>
      </c>
      <c r="J2873" s="80" t="s">
        <v>28</v>
      </c>
      <c r="K2873" s="80">
        <v>121.6</v>
      </c>
      <c r="L2873" s="73">
        <f t="shared" si="564"/>
        <v>106.85</v>
      </c>
      <c r="M2873" s="73">
        <f t="shared" si="565"/>
        <v>121.6</v>
      </c>
      <c r="N2873" s="72" t="str">
        <f t="shared" si="566"/>
        <v>0518</v>
      </c>
      <c r="O2873" s="74">
        <f t="shared" si="567"/>
        <v>0</v>
      </c>
      <c r="P2873" s="72">
        <f t="shared" si="568"/>
        <v>0</v>
      </c>
      <c r="Q2873" s="74">
        <f t="shared" si="569"/>
        <v>7</v>
      </c>
      <c r="R2873" s="72" t="str">
        <f t="shared" si="570"/>
        <v/>
      </c>
      <c r="S2873" s="72" t="str">
        <f t="shared" si="571"/>
        <v/>
      </c>
      <c r="AT2873" s="20">
        <f t="shared" si="572"/>
        <v>-9616.5</v>
      </c>
    </row>
    <row r="2874" spans="1:46" ht="33.75">
      <c r="A2874" s="54">
        <v>8033</v>
      </c>
      <c r="B2874" s="54" t="s">
        <v>888</v>
      </c>
      <c r="C2874" s="58" t="s">
        <v>2472</v>
      </c>
      <c r="D2874" s="79">
        <v>7</v>
      </c>
      <c r="E2874" s="79">
        <v>7</v>
      </c>
      <c r="F2874" s="80">
        <v>851.17</v>
      </c>
      <c r="G2874" s="80">
        <v>121.6</v>
      </c>
      <c r="H2874" s="80">
        <v>851.17</v>
      </c>
      <c r="I2874" s="80" t="s">
        <v>28</v>
      </c>
      <c r="J2874" s="80" t="s">
        <v>28</v>
      </c>
      <c r="K2874" s="80">
        <v>121.6</v>
      </c>
      <c r="L2874" s="73">
        <f t="shared" si="564"/>
        <v>106.85</v>
      </c>
      <c r="M2874" s="73">
        <f t="shared" si="565"/>
        <v>121.6</v>
      </c>
      <c r="N2874" s="72" t="str">
        <f t="shared" si="566"/>
        <v>0518</v>
      </c>
      <c r="O2874" s="74">
        <f t="shared" si="567"/>
        <v>0</v>
      </c>
      <c r="P2874" s="72">
        <f t="shared" si="568"/>
        <v>0</v>
      </c>
      <c r="Q2874" s="74">
        <f t="shared" si="569"/>
        <v>7</v>
      </c>
      <c r="R2874" s="72" t="str">
        <f t="shared" si="570"/>
        <v/>
      </c>
      <c r="S2874" s="72" t="str">
        <f t="shared" si="571"/>
        <v/>
      </c>
      <c r="AT2874" s="20">
        <f t="shared" si="572"/>
        <v>-9616.5</v>
      </c>
    </row>
    <row r="2875" spans="1:46" ht="33.75">
      <c r="A2875" s="54">
        <v>8033</v>
      </c>
      <c r="B2875" s="54" t="s">
        <v>886</v>
      </c>
      <c r="C2875" s="58" t="s">
        <v>2472</v>
      </c>
      <c r="D2875" s="79">
        <v>7</v>
      </c>
      <c r="E2875" s="79">
        <v>7</v>
      </c>
      <c r="F2875" s="80">
        <v>851.17</v>
      </c>
      <c r="G2875" s="80">
        <v>121.6</v>
      </c>
      <c r="H2875" s="80">
        <v>851.17</v>
      </c>
      <c r="I2875" s="80" t="s">
        <v>28</v>
      </c>
      <c r="J2875" s="80" t="s">
        <v>28</v>
      </c>
      <c r="K2875" s="80">
        <v>121.6</v>
      </c>
      <c r="L2875" s="73">
        <f t="shared" si="564"/>
        <v>106.85</v>
      </c>
      <c r="M2875" s="73">
        <f t="shared" si="565"/>
        <v>121.6</v>
      </c>
      <c r="N2875" s="72" t="str">
        <f t="shared" si="566"/>
        <v>0518</v>
      </c>
      <c r="O2875" s="74">
        <f t="shared" si="567"/>
        <v>0</v>
      </c>
      <c r="P2875" s="72">
        <f t="shared" si="568"/>
        <v>0</v>
      </c>
      <c r="Q2875" s="74">
        <f t="shared" si="569"/>
        <v>7</v>
      </c>
      <c r="R2875" s="72" t="str">
        <f t="shared" si="570"/>
        <v/>
      </c>
      <c r="S2875" s="72" t="str">
        <f t="shared" si="571"/>
        <v/>
      </c>
      <c r="AT2875" s="20">
        <f t="shared" si="572"/>
        <v>-9616.5</v>
      </c>
    </row>
    <row r="2876" spans="1:46" ht="33.75">
      <c r="A2876" s="54">
        <v>8033</v>
      </c>
      <c r="B2876" s="54" t="s">
        <v>884</v>
      </c>
      <c r="C2876" s="58" t="s">
        <v>2472</v>
      </c>
      <c r="D2876" s="79">
        <v>7</v>
      </c>
      <c r="E2876" s="79">
        <v>7</v>
      </c>
      <c r="F2876" s="80">
        <v>851.17</v>
      </c>
      <c r="G2876" s="80">
        <v>121.6</v>
      </c>
      <c r="H2876" s="80">
        <v>851.17</v>
      </c>
      <c r="I2876" s="80" t="s">
        <v>28</v>
      </c>
      <c r="J2876" s="80" t="s">
        <v>28</v>
      </c>
      <c r="K2876" s="80">
        <v>121.6</v>
      </c>
      <c r="L2876" s="73">
        <f t="shared" si="564"/>
        <v>110.37</v>
      </c>
      <c r="M2876" s="73">
        <f t="shared" si="565"/>
        <v>121.6</v>
      </c>
      <c r="N2876" s="72" t="str">
        <f t="shared" si="566"/>
        <v>0518</v>
      </c>
      <c r="O2876" s="74">
        <f t="shared" si="567"/>
        <v>0</v>
      </c>
      <c r="P2876" s="72">
        <f t="shared" si="568"/>
        <v>0</v>
      </c>
      <c r="Q2876" s="74">
        <f t="shared" si="569"/>
        <v>7</v>
      </c>
      <c r="R2876" s="72" t="str">
        <f t="shared" si="570"/>
        <v/>
      </c>
      <c r="S2876" s="72" t="str">
        <f t="shared" si="571"/>
        <v/>
      </c>
      <c r="AT2876" s="20">
        <f t="shared" si="572"/>
        <v>-9933.3000000000011</v>
      </c>
    </row>
    <row r="2877" spans="1:46" ht="33.75">
      <c r="A2877" s="54">
        <v>8033</v>
      </c>
      <c r="B2877" s="54" t="s">
        <v>882</v>
      </c>
      <c r="C2877" s="58" t="s">
        <v>2472</v>
      </c>
      <c r="D2877" s="79">
        <v>7</v>
      </c>
      <c r="E2877" s="79">
        <v>7</v>
      </c>
      <c r="F2877" s="80">
        <v>851.17</v>
      </c>
      <c r="G2877" s="80">
        <v>121.6</v>
      </c>
      <c r="H2877" s="80">
        <v>851.17</v>
      </c>
      <c r="I2877" s="80" t="s">
        <v>28</v>
      </c>
      <c r="J2877" s="80" t="s">
        <v>28</v>
      </c>
      <c r="K2877" s="80">
        <v>121.6</v>
      </c>
      <c r="L2877" s="73">
        <f t="shared" si="564"/>
        <v>110.37</v>
      </c>
      <c r="M2877" s="73">
        <f t="shared" si="565"/>
        <v>121.6</v>
      </c>
      <c r="N2877" s="72" t="str">
        <f t="shared" si="566"/>
        <v>0518</v>
      </c>
      <c r="O2877" s="74">
        <f t="shared" si="567"/>
        <v>0</v>
      </c>
      <c r="P2877" s="72">
        <f t="shared" si="568"/>
        <v>0</v>
      </c>
      <c r="Q2877" s="74">
        <f t="shared" si="569"/>
        <v>7</v>
      </c>
      <c r="R2877" s="72" t="str">
        <f t="shared" si="570"/>
        <v/>
      </c>
      <c r="S2877" s="72" t="str">
        <f t="shared" si="571"/>
        <v/>
      </c>
      <c r="AT2877" s="20">
        <f t="shared" si="572"/>
        <v>-9933.3000000000011</v>
      </c>
    </row>
    <row r="2878" spans="1:46" ht="33.75">
      <c r="A2878" s="54">
        <v>8033</v>
      </c>
      <c r="B2878" s="54" t="s">
        <v>880</v>
      </c>
      <c r="C2878" s="58" t="s">
        <v>2472</v>
      </c>
      <c r="D2878" s="79">
        <v>7</v>
      </c>
      <c r="E2878" s="79">
        <v>7</v>
      </c>
      <c r="F2878" s="80">
        <v>851.17</v>
      </c>
      <c r="G2878" s="80">
        <v>121.6</v>
      </c>
      <c r="H2878" s="80">
        <v>851.17</v>
      </c>
      <c r="I2878" s="80" t="s">
        <v>28</v>
      </c>
      <c r="J2878" s="80" t="s">
        <v>28</v>
      </c>
      <c r="K2878" s="80">
        <v>121.6</v>
      </c>
      <c r="L2878" s="73">
        <f t="shared" si="564"/>
        <v>110.37</v>
      </c>
      <c r="M2878" s="73">
        <f t="shared" si="565"/>
        <v>121.6</v>
      </c>
      <c r="N2878" s="72" t="str">
        <f t="shared" si="566"/>
        <v>0518</v>
      </c>
      <c r="O2878" s="74">
        <f t="shared" si="567"/>
        <v>0</v>
      </c>
      <c r="P2878" s="72">
        <f t="shared" si="568"/>
        <v>0</v>
      </c>
      <c r="Q2878" s="74">
        <f t="shared" si="569"/>
        <v>7</v>
      </c>
      <c r="R2878" s="72" t="str">
        <f t="shared" si="570"/>
        <v/>
      </c>
      <c r="S2878" s="72" t="str">
        <f t="shared" si="571"/>
        <v/>
      </c>
      <c r="AT2878" s="20">
        <f t="shared" si="572"/>
        <v>-9933.3000000000011</v>
      </c>
    </row>
    <row r="2879" spans="1:46" ht="33.75">
      <c r="A2879" s="54">
        <v>8033</v>
      </c>
      <c r="B2879" s="54" t="s">
        <v>878</v>
      </c>
      <c r="C2879" s="58" t="s">
        <v>2472</v>
      </c>
      <c r="D2879" s="79">
        <v>7</v>
      </c>
      <c r="E2879" s="79">
        <v>7</v>
      </c>
      <c r="F2879" s="80">
        <v>851.17</v>
      </c>
      <c r="G2879" s="80">
        <v>121.6</v>
      </c>
      <c r="H2879" s="80">
        <v>851.17</v>
      </c>
      <c r="I2879" s="80" t="s">
        <v>28</v>
      </c>
      <c r="J2879" s="80" t="s">
        <v>28</v>
      </c>
      <c r="K2879" s="80">
        <v>121.6</v>
      </c>
      <c r="L2879" s="73">
        <f t="shared" si="564"/>
        <v>110.37</v>
      </c>
      <c r="M2879" s="73">
        <f t="shared" si="565"/>
        <v>121.6</v>
      </c>
      <c r="N2879" s="72" t="str">
        <f t="shared" si="566"/>
        <v>0518</v>
      </c>
      <c r="O2879" s="74">
        <f t="shared" si="567"/>
        <v>0</v>
      </c>
      <c r="P2879" s="72">
        <f t="shared" si="568"/>
        <v>0</v>
      </c>
      <c r="Q2879" s="74">
        <f t="shared" si="569"/>
        <v>7</v>
      </c>
      <c r="R2879" s="72" t="str">
        <f t="shared" si="570"/>
        <v/>
      </c>
      <c r="S2879" s="72" t="str">
        <f t="shared" si="571"/>
        <v/>
      </c>
      <c r="AT2879" s="20">
        <f t="shared" si="572"/>
        <v>-9933.3000000000011</v>
      </c>
    </row>
    <row r="2880" spans="1:46" ht="33.75">
      <c r="A2880" s="54">
        <v>8034</v>
      </c>
      <c r="B2880" s="54" t="s">
        <v>934</v>
      </c>
      <c r="C2880" s="58" t="s">
        <v>2473</v>
      </c>
      <c r="D2880" s="79">
        <v>7</v>
      </c>
      <c r="E2880" s="79">
        <v>7</v>
      </c>
      <c r="F2880" s="80">
        <v>761.38</v>
      </c>
      <c r="G2880" s="80">
        <v>108.77</v>
      </c>
      <c r="H2880" s="80">
        <v>761.38</v>
      </c>
      <c r="I2880" s="80" t="s">
        <v>28</v>
      </c>
      <c r="J2880" s="80" t="s">
        <v>28</v>
      </c>
      <c r="K2880" s="80">
        <v>108.77</v>
      </c>
      <c r="L2880" s="73">
        <f t="shared" si="564"/>
        <v>93.76</v>
      </c>
      <c r="M2880" s="73">
        <f t="shared" si="565"/>
        <v>108.77</v>
      </c>
      <c r="N2880" s="72" t="str">
        <f t="shared" si="566"/>
        <v>0521</v>
      </c>
      <c r="O2880" s="74">
        <f t="shared" si="567"/>
        <v>0</v>
      </c>
      <c r="P2880" s="72">
        <f t="shared" si="568"/>
        <v>0</v>
      </c>
      <c r="Q2880" s="74">
        <f t="shared" si="569"/>
        <v>7</v>
      </c>
      <c r="R2880" s="72" t="str">
        <f t="shared" si="570"/>
        <v/>
      </c>
      <c r="S2880" s="72" t="str">
        <f t="shared" si="571"/>
        <v/>
      </c>
      <c r="AT2880" s="20">
        <f t="shared" si="572"/>
        <v>-8438.4</v>
      </c>
    </row>
    <row r="2881" spans="1:46" ht="33.75">
      <c r="A2881" s="54">
        <v>8034</v>
      </c>
      <c r="B2881" s="54" t="s">
        <v>932</v>
      </c>
      <c r="C2881" s="58" t="s">
        <v>2473</v>
      </c>
      <c r="D2881" s="79">
        <v>7</v>
      </c>
      <c r="E2881" s="79">
        <v>7</v>
      </c>
      <c r="F2881" s="80">
        <v>761.38</v>
      </c>
      <c r="G2881" s="80">
        <v>108.77</v>
      </c>
      <c r="H2881" s="80">
        <v>761.38</v>
      </c>
      <c r="I2881" s="80" t="s">
        <v>28</v>
      </c>
      <c r="J2881" s="80" t="s">
        <v>28</v>
      </c>
      <c r="K2881" s="80">
        <v>108.77</v>
      </c>
      <c r="L2881" s="73">
        <f t="shared" si="564"/>
        <v>93.76</v>
      </c>
      <c r="M2881" s="73">
        <f t="shared" si="565"/>
        <v>108.77</v>
      </c>
      <c r="N2881" s="72" t="str">
        <f t="shared" si="566"/>
        <v>0521</v>
      </c>
      <c r="O2881" s="74">
        <f t="shared" si="567"/>
        <v>0</v>
      </c>
      <c r="P2881" s="72">
        <f t="shared" si="568"/>
        <v>0</v>
      </c>
      <c r="Q2881" s="74">
        <f t="shared" si="569"/>
        <v>7</v>
      </c>
      <c r="R2881" s="72" t="str">
        <f t="shared" si="570"/>
        <v/>
      </c>
      <c r="S2881" s="72" t="str">
        <f t="shared" si="571"/>
        <v/>
      </c>
      <c r="AT2881" s="20">
        <f t="shared" si="572"/>
        <v>-8438.4</v>
      </c>
    </row>
    <row r="2882" spans="1:46" ht="33.75">
      <c r="A2882" s="54">
        <v>8034</v>
      </c>
      <c r="B2882" s="54" t="s">
        <v>930</v>
      </c>
      <c r="C2882" s="58" t="s">
        <v>2473</v>
      </c>
      <c r="D2882" s="79">
        <v>7</v>
      </c>
      <c r="E2882" s="79">
        <v>7</v>
      </c>
      <c r="F2882" s="80">
        <v>761.38</v>
      </c>
      <c r="G2882" s="80">
        <v>108.77</v>
      </c>
      <c r="H2882" s="80">
        <v>761.38</v>
      </c>
      <c r="I2882" s="80" t="s">
        <v>28</v>
      </c>
      <c r="J2882" s="80" t="s">
        <v>28</v>
      </c>
      <c r="K2882" s="80">
        <v>108.77</v>
      </c>
      <c r="L2882" s="73">
        <f t="shared" si="564"/>
        <v>93.76</v>
      </c>
      <c r="M2882" s="73">
        <f t="shared" si="565"/>
        <v>108.77</v>
      </c>
      <c r="N2882" s="72" t="str">
        <f t="shared" si="566"/>
        <v>0521</v>
      </c>
      <c r="O2882" s="74">
        <f t="shared" si="567"/>
        <v>0</v>
      </c>
      <c r="P2882" s="72">
        <f t="shared" si="568"/>
        <v>0</v>
      </c>
      <c r="Q2882" s="74">
        <f t="shared" si="569"/>
        <v>7</v>
      </c>
      <c r="R2882" s="72" t="str">
        <f t="shared" si="570"/>
        <v/>
      </c>
      <c r="S2882" s="72" t="str">
        <f t="shared" si="571"/>
        <v/>
      </c>
      <c r="AT2882" s="20">
        <f t="shared" si="572"/>
        <v>-8438.4</v>
      </c>
    </row>
    <row r="2883" spans="1:46" ht="33.75">
      <c r="A2883" s="54">
        <v>8034</v>
      </c>
      <c r="B2883" s="54" t="s">
        <v>928</v>
      </c>
      <c r="C2883" s="58" t="s">
        <v>2473</v>
      </c>
      <c r="D2883" s="79">
        <v>7</v>
      </c>
      <c r="E2883" s="79">
        <v>7</v>
      </c>
      <c r="F2883" s="80">
        <v>761.38</v>
      </c>
      <c r="G2883" s="80">
        <v>108.77</v>
      </c>
      <c r="H2883" s="80">
        <v>761.38</v>
      </c>
      <c r="I2883" s="80" t="s">
        <v>28</v>
      </c>
      <c r="J2883" s="80" t="s">
        <v>28</v>
      </c>
      <c r="K2883" s="80">
        <v>108.77</v>
      </c>
      <c r="L2883" s="73">
        <f t="shared" si="564"/>
        <v>93.76</v>
      </c>
      <c r="M2883" s="73">
        <f t="shared" si="565"/>
        <v>108.77</v>
      </c>
      <c r="N2883" s="72" t="str">
        <f t="shared" si="566"/>
        <v>0521</v>
      </c>
      <c r="O2883" s="74">
        <f t="shared" si="567"/>
        <v>0</v>
      </c>
      <c r="P2883" s="72">
        <f t="shared" si="568"/>
        <v>0</v>
      </c>
      <c r="Q2883" s="74">
        <f t="shared" si="569"/>
        <v>7</v>
      </c>
      <c r="R2883" s="72" t="str">
        <f t="shared" si="570"/>
        <v/>
      </c>
      <c r="S2883" s="72" t="str">
        <f t="shared" si="571"/>
        <v/>
      </c>
      <c r="AT2883" s="20">
        <f t="shared" si="572"/>
        <v>-8438.4</v>
      </c>
    </row>
    <row r="2884" spans="1:46" ht="33.75">
      <c r="A2884" s="54">
        <v>8034</v>
      </c>
      <c r="B2884" s="54" t="s">
        <v>926</v>
      </c>
      <c r="C2884" s="58" t="s">
        <v>2473</v>
      </c>
      <c r="D2884" s="79">
        <v>7</v>
      </c>
      <c r="E2884" s="79">
        <v>7</v>
      </c>
      <c r="F2884" s="80">
        <v>761.38</v>
      </c>
      <c r="G2884" s="80">
        <v>108.77</v>
      </c>
      <c r="H2884" s="80">
        <v>761.38</v>
      </c>
      <c r="I2884" s="80" t="s">
        <v>28</v>
      </c>
      <c r="J2884" s="80" t="s">
        <v>28</v>
      </c>
      <c r="K2884" s="80">
        <v>108.77</v>
      </c>
      <c r="L2884" s="73">
        <f t="shared" ref="L2884:L2947" si="573">IFERROR(VLOOKUP(B2884,$B$1326:$K$2467,6,0),"")</f>
        <v>93.76</v>
      </c>
      <c r="M2884" s="73">
        <f t="shared" ref="M2884:M2947" si="574">IFERROR(VLOOKUP($B2884,$B$2468:$K$3603,6,0),"")</f>
        <v>108.77</v>
      </c>
      <c r="N2884" s="72" t="str">
        <f t="shared" ref="N2884:N2947" si="575">LEFT(B2884,4)</f>
        <v>0521</v>
      </c>
      <c r="O2884" s="74">
        <f t="shared" ref="O2884:O2947" si="576">E2884-D2884</f>
        <v>0</v>
      </c>
      <c r="P2884" s="72">
        <f t="shared" ref="P2884:P2947" si="577">IF(O2884=20,1,0)</f>
        <v>0</v>
      </c>
      <c r="Q2884" s="74">
        <f t="shared" ref="Q2884:Q2947" si="578">D2884</f>
        <v>7</v>
      </c>
      <c r="R2884" s="72" t="str">
        <f t="shared" ref="R2884:R2947" si="579">IF(P2884=1,Q2884+7,"")</f>
        <v/>
      </c>
      <c r="S2884" s="72" t="str">
        <f t="shared" ref="S2884:S2947" si="580">IF(P2884=1,Q2884+14,"")</f>
        <v/>
      </c>
      <c r="AT2884" s="20">
        <f t="shared" si="572"/>
        <v>-8438.4</v>
      </c>
    </row>
    <row r="2885" spans="1:46" ht="33.75">
      <c r="A2885" s="54">
        <v>8034</v>
      </c>
      <c r="B2885" s="54" t="s">
        <v>924</v>
      </c>
      <c r="C2885" s="58" t="s">
        <v>2473</v>
      </c>
      <c r="D2885" s="79">
        <v>7</v>
      </c>
      <c r="E2885" s="79">
        <v>7</v>
      </c>
      <c r="F2885" s="80">
        <v>761.38</v>
      </c>
      <c r="G2885" s="80">
        <v>108.77</v>
      </c>
      <c r="H2885" s="80">
        <v>761.38</v>
      </c>
      <c r="I2885" s="80" t="s">
        <v>28</v>
      </c>
      <c r="J2885" s="80" t="s">
        <v>28</v>
      </c>
      <c r="K2885" s="80">
        <v>108.77</v>
      </c>
      <c r="L2885" s="73">
        <f t="shared" si="573"/>
        <v>93.76</v>
      </c>
      <c r="M2885" s="73">
        <f t="shared" si="574"/>
        <v>108.77</v>
      </c>
      <c r="N2885" s="72" t="str">
        <f t="shared" si="575"/>
        <v>0521</v>
      </c>
      <c r="O2885" s="74">
        <f t="shared" si="576"/>
        <v>0</v>
      </c>
      <c r="P2885" s="72">
        <f t="shared" si="577"/>
        <v>0</v>
      </c>
      <c r="Q2885" s="74">
        <f t="shared" si="578"/>
        <v>7</v>
      </c>
      <c r="R2885" s="72" t="str">
        <f t="shared" si="579"/>
        <v/>
      </c>
      <c r="S2885" s="72" t="str">
        <f t="shared" si="580"/>
        <v/>
      </c>
      <c r="AT2885" s="20">
        <f t="shared" si="572"/>
        <v>-8438.4</v>
      </c>
    </row>
    <row r="2886" spans="1:46" ht="33.75">
      <c r="A2886" s="54">
        <v>8034</v>
      </c>
      <c r="B2886" s="54" t="s">
        <v>922</v>
      </c>
      <c r="C2886" s="58" t="s">
        <v>2473</v>
      </c>
      <c r="D2886" s="79">
        <v>7</v>
      </c>
      <c r="E2886" s="79">
        <v>7</v>
      </c>
      <c r="F2886" s="80">
        <v>761.38</v>
      </c>
      <c r="G2886" s="80">
        <v>108.77</v>
      </c>
      <c r="H2886" s="80">
        <v>761.38</v>
      </c>
      <c r="I2886" s="80" t="s">
        <v>28</v>
      </c>
      <c r="J2886" s="80" t="s">
        <v>28</v>
      </c>
      <c r="K2886" s="80">
        <v>108.77</v>
      </c>
      <c r="L2886" s="73">
        <f t="shared" si="573"/>
        <v>99.58</v>
      </c>
      <c r="M2886" s="73">
        <f t="shared" si="574"/>
        <v>108.77</v>
      </c>
      <c r="N2886" s="72" t="str">
        <f t="shared" si="575"/>
        <v>0521</v>
      </c>
      <c r="O2886" s="74">
        <f t="shared" si="576"/>
        <v>0</v>
      </c>
      <c r="P2886" s="72">
        <f t="shared" si="577"/>
        <v>0</v>
      </c>
      <c r="Q2886" s="74">
        <f t="shared" si="578"/>
        <v>7</v>
      </c>
      <c r="R2886" s="72" t="str">
        <f t="shared" si="579"/>
        <v/>
      </c>
      <c r="S2886" s="72" t="str">
        <f t="shared" si="580"/>
        <v/>
      </c>
      <c r="AT2886" s="20">
        <f t="shared" si="572"/>
        <v>-8962.2000000000007</v>
      </c>
    </row>
    <row r="2887" spans="1:46" ht="33.75">
      <c r="A2887" s="54">
        <v>8034</v>
      </c>
      <c r="B2887" s="54" t="s">
        <v>920</v>
      </c>
      <c r="C2887" s="58" t="s">
        <v>2473</v>
      </c>
      <c r="D2887" s="79">
        <v>7</v>
      </c>
      <c r="E2887" s="79">
        <v>7</v>
      </c>
      <c r="F2887" s="80">
        <v>761.38</v>
      </c>
      <c r="G2887" s="80">
        <v>108.77</v>
      </c>
      <c r="H2887" s="80">
        <v>761.38</v>
      </c>
      <c r="I2887" s="80" t="s">
        <v>28</v>
      </c>
      <c r="J2887" s="80" t="s">
        <v>28</v>
      </c>
      <c r="K2887" s="80">
        <v>108.77</v>
      </c>
      <c r="L2887" s="73">
        <f t="shared" si="573"/>
        <v>99.58</v>
      </c>
      <c r="M2887" s="73">
        <f t="shared" si="574"/>
        <v>108.77</v>
      </c>
      <c r="N2887" s="72" t="str">
        <f t="shared" si="575"/>
        <v>0521</v>
      </c>
      <c r="O2887" s="74">
        <f t="shared" si="576"/>
        <v>0</v>
      </c>
      <c r="P2887" s="72">
        <f t="shared" si="577"/>
        <v>0</v>
      </c>
      <c r="Q2887" s="74">
        <f t="shared" si="578"/>
        <v>7</v>
      </c>
      <c r="R2887" s="72" t="str">
        <f t="shared" si="579"/>
        <v/>
      </c>
      <c r="S2887" s="72" t="str">
        <f t="shared" si="580"/>
        <v/>
      </c>
      <c r="AT2887" s="20">
        <f t="shared" si="572"/>
        <v>-8962.2000000000007</v>
      </c>
    </row>
    <row r="2888" spans="1:46" ht="33.75">
      <c r="A2888" s="54">
        <v>8034</v>
      </c>
      <c r="B2888" s="54" t="s">
        <v>918</v>
      </c>
      <c r="C2888" s="58" t="s">
        <v>2473</v>
      </c>
      <c r="D2888" s="79">
        <v>7</v>
      </c>
      <c r="E2888" s="79">
        <v>7</v>
      </c>
      <c r="F2888" s="80">
        <v>761.38</v>
      </c>
      <c r="G2888" s="80">
        <v>108.77</v>
      </c>
      <c r="H2888" s="80">
        <v>761.38</v>
      </c>
      <c r="I2888" s="80" t="s">
        <v>28</v>
      </c>
      <c r="J2888" s="80" t="s">
        <v>28</v>
      </c>
      <c r="K2888" s="80">
        <v>108.77</v>
      </c>
      <c r="L2888" s="73">
        <f t="shared" si="573"/>
        <v>99.58</v>
      </c>
      <c r="M2888" s="73">
        <f t="shared" si="574"/>
        <v>108.77</v>
      </c>
      <c r="N2888" s="72" t="str">
        <f t="shared" si="575"/>
        <v>0521</v>
      </c>
      <c r="O2888" s="74">
        <f t="shared" si="576"/>
        <v>0</v>
      </c>
      <c r="P2888" s="72">
        <f t="shared" si="577"/>
        <v>0</v>
      </c>
      <c r="Q2888" s="74">
        <f t="shared" si="578"/>
        <v>7</v>
      </c>
      <c r="R2888" s="72" t="str">
        <f t="shared" si="579"/>
        <v/>
      </c>
      <c r="S2888" s="72" t="str">
        <f t="shared" si="580"/>
        <v/>
      </c>
      <c r="AT2888" s="20">
        <f t="shared" si="572"/>
        <v>-8962.2000000000007</v>
      </c>
    </row>
    <row r="2889" spans="1:46" ht="33.75">
      <c r="A2889" s="54">
        <v>8034</v>
      </c>
      <c r="B2889" s="54" t="s">
        <v>916</v>
      </c>
      <c r="C2889" s="58" t="s">
        <v>2473</v>
      </c>
      <c r="D2889" s="79">
        <v>7</v>
      </c>
      <c r="E2889" s="79">
        <v>7</v>
      </c>
      <c r="F2889" s="80">
        <v>761.38</v>
      </c>
      <c r="G2889" s="80">
        <v>108.77</v>
      </c>
      <c r="H2889" s="80">
        <v>761.38</v>
      </c>
      <c r="I2889" s="80" t="s">
        <v>28</v>
      </c>
      <c r="J2889" s="80" t="s">
        <v>28</v>
      </c>
      <c r="K2889" s="80">
        <v>108.77</v>
      </c>
      <c r="L2889" s="73">
        <f t="shared" si="573"/>
        <v>99.58</v>
      </c>
      <c r="M2889" s="73">
        <f t="shared" si="574"/>
        <v>108.77</v>
      </c>
      <c r="N2889" s="72" t="str">
        <f t="shared" si="575"/>
        <v>0521</v>
      </c>
      <c r="O2889" s="74">
        <f t="shared" si="576"/>
        <v>0</v>
      </c>
      <c r="P2889" s="72">
        <f t="shared" si="577"/>
        <v>0</v>
      </c>
      <c r="Q2889" s="74">
        <f t="shared" si="578"/>
        <v>7</v>
      </c>
      <c r="R2889" s="72" t="str">
        <f t="shared" si="579"/>
        <v/>
      </c>
      <c r="S2889" s="72" t="str">
        <f t="shared" si="580"/>
        <v/>
      </c>
      <c r="AT2889" s="20">
        <f t="shared" si="572"/>
        <v>-8962.2000000000007</v>
      </c>
    </row>
    <row r="2890" spans="1:46" ht="33.75">
      <c r="A2890" s="54">
        <v>8034</v>
      </c>
      <c r="B2890" s="54" t="s">
        <v>914</v>
      </c>
      <c r="C2890" s="58" t="s">
        <v>2473</v>
      </c>
      <c r="D2890" s="79">
        <v>7</v>
      </c>
      <c r="E2890" s="79">
        <v>7</v>
      </c>
      <c r="F2890" s="80">
        <v>761.38</v>
      </c>
      <c r="G2890" s="80">
        <v>108.77</v>
      </c>
      <c r="H2890" s="80">
        <v>761.38</v>
      </c>
      <c r="I2890" s="80" t="s">
        <v>28</v>
      </c>
      <c r="J2890" s="80" t="s">
        <v>28</v>
      </c>
      <c r="K2890" s="80">
        <v>108.77</v>
      </c>
      <c r="L2890" s="73">
        <f t="shared" si="573"/>
        <v>99.58</v>
      </c>
      <c r="M2890" s="73">
        <f t="shared" si="574"/>
        <v>108.77</v>
      </c>
      <c r="N2890" s="72" t="str">
        <f t="shared" si="575"/>
        <v>0521</v>
      </c>
      <c r="O2890" s="74">
        <f t="shared" si="576"/>
        <v>0</v>
      </c>
      <c r="P2890" s="72">
        <f t="shared" si="577"/>
        <v>0</v>
      </c>
      <c r="Q2890" s="74">
        <f t="shared" si="578"/>
        <v>7</v>
      </c>
      <c r="R2890" s="72" t="str">
        <f t="shared" si="579"/>
        <v/>
      </c>
      <c r="S2890" s="72" t="str">
        <f t="shared" si="580"/>
        <v/>
      </c>
      <c r="AT2890" s="20">
        <f t="shared" si="572"/>
        <v>-8962.2000000000007</v>
      </c>
    </row>
    <row r="2891" spans="1:46" ht="33.75">
      <c r="A2891" s="54">
        <v>8034</v>
      </c>
      <c r="B2891" s="54" t="s">
        <v>912</v>
      </c>
      <c r="C2891" s="58" t="s">
        <v>2473</v>
      </c>
      <c r="D2891" s="79">
        <v>7</v>
      </c>
      <c r="E2891" s="79">
        <v>7</v>
      </c>
      <c r="F2891" s="80">
        <v>761.38</v>
      </c>
      <c r="G2891" s="80">
        <v>108.77</v>
      </c>
      <c r="H2891" s="80">
        <v>761.38</v>
      </c>
      <c r="I2891" s="80" t="s">
        <v>28</v>
      </c>
      <c r="J2891" s="80" t="s">
        <v>28</v>
      </c>
      <c r="K2891" s="80">
        <v>108.77</v>
      </c>
      <c r="L2891" s="73">
        <f t="shared" si="573"/>
        <v>99.58</v>
      </c>
      <c r="M2891" s="73">
        <f t="shared" si="574"/>
        <v>108.77</v>
      </c>
      <c r="N2891" s="72" t="str">
        <f t="shared" si="575"/>
        <v>0521</v>
      </c>
      <c r="O2891" s="74">
        <f t="shared" si="576"/>
        <v>0</v>
      </c>
      <c r="P2891" s="72">
        <f t="shared" si="577"/>
        <v>0</v>
      </c>
      <c r="Q2891" s="74">
        <f t="shared" si="578"/>
        <v>7</v>
      </c>
      <c r="R2891" s="72" t="str">
        <f t="shared" si="579"/>
        <v/>
      </c>
      <c r="S2891" s="72" t="str">
        <f t="shared" si="580"/>
        <v/>
      </c>
      <c r="AT2891" s="20">
        <f t="shared" ref="AT2891:AT2954" si="581">AS2891+(AI2891-90)*L2891</f>
        <v>-8962.2000000000007</v>
      </c>
    </row>
    <row r="2892" spans="1:46" ht="33.75">
      <c r="A2892" s="54">
        <v>8035</v>
      </c>
      <c r="B2892" s="54" t="s">
        <v>960</v>
      </c>
      <c r="C2892" s="58" t="s">
        <v>2474</v>
      </c>
      <c r="D2892" s="79">
        <v>7</v>
      </c>
      <c r="E2892" s="79">
        <v>7</v>
      </c>
      <c r="F2892" s="80">
        <v>862.57</v>
      </c>
      <c r="G2892" s="80">
        <v>123.22</v>
      </c>
      <c r="H2892" s="80">
        <v>862.57</v>
      </c>
      <c r="I2892" s="80" t="s">
        <v>28</v>
      </c>
      <c r="J2892" s="80" t="s">
        <v>28</v>
      </c>
      <c r="K2892" s="80">
        <v>123.22</v>
      </c>
      <c r="L2892" s="73">
        <f t="shared" si="573"/>
        <v>96.94</v>
      </c>
      <c r="M2892" s="73">
        <f t="shared" si="574"/>
        <v>123.22</v>
      </c>
      <c r="N2892" s="72" t="str">
        <f t="shared" si="575"/>
        <v>0603</v>
      </c>
      <c r="O2892" s="74">
        <f t="shared" si="576"/>
        <v>0</v>
      </c>
      <c r="P2892" s="72">
        <f t="shared" si="577"/>
        <v>0</v>
      </c>
      <c r="Q2892" s="74">
        <f t="shared" si="578"/>
        <v>7</v>
      </c>
      <c r="R2892" s="72" t="str">
        <f t="shared" si="579"/>
        <v/>
      </c>
      <c r="S2892" s="72" t="str">
        <f t="shared" si="580"/>
        <v/>
      </c>
      <c r="AT2892" s="20">
        <f t="shared" si="581"/>
        <v>-8724.6</v>
      </c>
    </row>
    <row r="2893" spans="1:46" ht="33.75">
      <c r="A2893" s="54">
        <v>8035</v>
      </c>
      <c r="B2893" s="54" t="s">
        <v>958</v>
      </c>
      <c r="C2893" s="58" t="s">
        <v>2474</v>
      </c>
      <c r="D2893" s="79">
        <v>7</v>
      </c>
      <c r="E2893" s="79">
        <v>7</v>
      </c>
      <c r="F2893" s="80">
        <v>862.57</v>
      </c>
      <c r="G2893" s="80">
        <v>123.22</v>
      </c>
      <c r="H2893" s="80">
        <v>862.57</v>
      </c>
      <c r="I2893" s="80" t="s">
        <v>28</v>
      </c>
      <c r="J2893" s="80" t="s">
        <v>28</v>
      </c>
      <c r="K2893" s="80">
        <v>123.22</v>
      </c>
      <c r="L2893" s="73">
        <f t="shared" si="573"/>
        <v>96.94</v>
      </c>
      <c r="M2893" s="73">
        <f t="shared" si="574"/>
        <v>123.22</v>
      </c>
      <c r="N2893" s="72" t="str">
        <f t="shared" si="575"/>
        <v>0603</v>
      </c>
      <c r="O2893" s="74">
        <f t="shared" si="576"/>
        <v>0</v>
      </c>
      <c r="P2893" s="72">
        <f t="shared" si="577"/>
        <v>0</v>
      </c>
      <c r="Q2893" s="74">
        <f t="shared" si="578"/>
        <v>7</v>
      </c>
      <c r="R2893" s="72" t="str">
        <f t="shared" si="579"/>
        <v/>
      </c>
      <c r="S2893" s="72" t="str">
        <f t="shared" si="580"/>
        <v/>
      </c>
      <c r="AT2893" s="20">
        <f t="shared" si="581"/>
        <v>-8724.6</v>
      </c>
    </row>
    <row r="2894" spans="1:46" ht="33.75">
      <c r="A2894" s="54">
        <v>8035</v>
      </c>
      <c r="B2894" s="54" t="s">
        <v>956</v>
      </c>
      <c r="C2894" s="58" t="s">
        <v>2474</v>
      </c>
      <c r="D2894" s="79">
        <v>7</v>
      </c>
      <c r="E2894" s="79">
        <v>7</v>
      </c>
      <c r="F2894" s="80">
        <v>862.57</v>
      </c>
      <c r="G2894" s="80">
        <v>123.22</v>
      </c>
      <c r="H2894" s="80">
        <v>862.57</v>
      </c>
      <c r="I2894" s="80" t="s">
        <v>28</v>
      </c>
      <c r="J2894" s="80" t="s">
        <v>28</v>
      </c>
      <c r="K2894" s="80">
        <v>123.22</v>
      </c>
      <c r="L2894" s="73">
        <f t="shared" si="573"/>
        <v>96.94</v>
      </c>
      <c r="M2894" s="73">
        <f t="shared" si="574"/>
        <v>123.22</v>
      </c>
      <c r="N2894" s="72" t="str">
        <f t="shared" si="575"/>
        <v>0603</v>
      </c>
      <c r="O2894" s="74">
        <f t="shared" si="576"/>
        <v>0</v>
      </c>
      <c r="P2894" s="72">
        <f t="shared" si="577"/>
        <v>0</v>
      </c>
      <c r="Q2894" s="74">
        <f t="shared" si="578"/>
        <v>7</v>
      </c>
      <c r="R2894" s="72" t="str">
        <f t="shared" si="579"/>
        <v/>
      </c>
      <c r="S2894" s="72" t="str">
        <f t="shared" si="580"/>
        <v/>
      </c>
      <c r="AT2894" s="20">
        <f t="shared" si="581"/>
        <v>-8724.6</v>
      </c>
    </row>
    <row r="2895" spans="1:46" ht="33.75">
      <c r="A2895" s="54">
        <v>8035</v>
      </c>
      <c r="B2895" s="54" t="s">
        <v>954</v>
      </c>
      <c r="C2895" s="58" t="s">
        <v>2474</v>
      </c>
      <c r="D2895" s="79">
        <v>7</v>
      </c>
      <c r="E2895" s="79">
        <v>7</v>
      </c>
      <c r="F2895" s="80">
        <v>862.57</v>
      </c>
      <c r="G2895" s="80">
        <v>123.22</v>
      </c>
      <c r="H2895" s="80">
        <v>862.57</v>
      </c>
      <c r="I2895" s="80" t="s">
        <v>28</v>
      </c>
      <c r="J2895" s="80" t="s">
        <v>28</v>
      </c>
      <c r="K2895" s="80">
        <v>123.22</v>
      </c>
      <c r="L2895" s="73">
        <f t="shared" si="573"/>
        <v>96.94</v>
      </c>
      <c r="M2895" s="73">
        <f t="shared" si="574"/>
        <v>123.22</v>
      </c>
      <c r="N2895" s="72" t="str">
        <f t="shared" si="575"/>
        <v>0603</v>
      </c>
      <c r="O2895" s="74">
        <f t="shared" si="576"/>
        <v>0</v>
      </c>
      <c r="P2895" s="72">
        <f t="shared" si="577"/>
        <v>0</v>
      </c>
      <c r="Q2895" s="74">
        <f t="shared" si="578"/>
        <v>7</v>
      </c>
      <c r="R2895" s="72" t="str">
        <f t="shared" si="579"/>
        <v/>
      </c>
      <c r="S2895" s="72" t="str">
        <f t="shared" si="580"/>
        <v/>
      </c>
      <c r="AT2895" s="20">
        <f t="shared" si="581"/>
        <v>-8724.6</v>
      </c>
    </row>
    <row r="2896" spans="1:46" ht="33.75">
      <c r="A2896" s="54">
        <v>8035</v>
      </c>
      <c r="B2896" s="54" t="s">
        <v>952</v>
      </c>
      <c r="C2896" s="58" t="s">
        <v>2474</v>
      </c>
      <c r="D2896" s="79">
        <v>7</v>
      </c>
      <c r="E2896" s="79">
        <v>7</v>
      </c>
      <c r="F2896" s="80">
        <v>862.57</v>
      </c>
      <c r="G2896" s="80">
        <v>123.22</v>
      </c>
      <c r="H2896" s="80">
        <v>862.57</v>
      </c>
      <c r="I2896" s="80" t="s">
        <v>28</v>
      </c>
      <c r="J2896" s="80" t="s">
        <v>28</v>
      </c>
      <c r="K2896" s="80">
        <v>123.22</v>
      </c>
      <c r="L2896" s="73">
        <f t="shared" si="573"/>
        <v>96.94</v>
      </c>
      <c r="M2896" s="73">
        <f t="shared" si="574"/>
        <v>123.22</v>
      </c>
      <c r="N2896" s="72" t="str">
        <f t="shared" si="575"/>
        <v>0603</v>
      </c>
      <c r="O2896" s="74">
        <f t="shared" si="576"/>
        <v>0</v>
      </c>
      <c r="P2896" s="72">
        <f t="shared" si="577"/>
        <v>0</v>
      </c>
      <c r="Q2896" s="74">
        <f t="shared" si="578"/>
        <v>7</v>
      </c>
      <c r="R2896" s="72" t="str">
        <f t="shared" si="579"/>
        <v/>
      </c>
      <c r="S2896" s="72" t="str">
        <f t="shared" si="580"/>
        <v/>
      </c>
      <c r="AT2896" s="20">
        <f t="shared" si="581"/>
        <v>-8724.6</v>
      </c>
    </row>
    <row r="2897" spans="1:46" ht="33.75">
      <c r="A2897" s="54">
        <v>8035</v>
      </c>
      <c r="B2897" s="54" t="s">
        <v>950</v>
      </c>
      <c r="C2897" s="58" t="s">
        <v>2474</v>
      </c>
      <c r="D2897" s="79">
        <v>7</v>
      </c>
      <c r="E2897" s="79">
        <v>7</v>
      </c>
      <c r="F2897" s="80">
        <v>862.57</v>
      </c>
      <c r="G2897" s="80">
        <v>123.22</v>
      </c>
      <c r="H2897" s="80">
        <v>862.57</v>
      </c>
      <c r="I2897" s="80" t="s">
        <v>28</v>
      </c>
      <c r="J2897" s="80" t="s">
        <v>28</v>
      </c>
      <c r="K2897" s="80">
        <v>123.22</v>
      </c>
      <c r="L2897" s="73">
        <f t="shared" si="573"/>
        <v>96.94</v>
      </c>
      <c r="M2897" s="73">
        <f t="shared" si="574"/>
        <v>123.22</v>
      </c>
      <c r="N2897" s="72" t="str">
        <f t="shared" si="575"/>
        <v>0603</v>
      </c>
      <c r="O2897" s="74">
        <f t="shared" si="576"/>
        <v>0</v>
      </c>
      <c r="P2897" s="72">
        <f t="shared" si="577"/>
        <v>0</v>
      </c>
      <c r="Q2897" s="74">
        <f t="shared" si="578"/>
        <v>7</v>
      </c>
      <c r="R2897" s="72" t="str">
        <f t="shared" si="579"/>
        <v/>
      </c>
      <c r="S2897" s="72" t="str">
        <f t="shared" si="580"/>
        <v/>
      </c>
      <c r="AT2897" s="20">
        <f t="shared" si="581"/>
        <v>-8724.6</v>
      </c>
    </row>
    <row r="2898" spans="1:46" ht="33.75">
      <c r="A2898" s="54">
        <v>8035</v>
      </c>
      <c r="B2898" s="54" t="s">
        <v>948</v>
      </c>
      <c r="C2898" s="58" t="s">
        <v>2474</v>
      </c>
      <c r="D2898" s="79">
        <v>7</v>
      </c>
      <c r="E2898" s="79">
        <v>7</v>
      </c>
      <c r="F2898" s="80">
        <v>862.57</v>
      </c>
      <c r="G2898" s="80">
        <v>123.22</v>
      </c>
      <c r="H2898" s="80">
        <v>862.57</v>
      </c>
      <c r="I2898" s="80" t="s">
        <v>28</v>
      </c>
      <c r="J2898" s="80" t="s">
        <v>28</v>
      </c>
      <c r="K2898" s="80">
        <v>123.22</v>
      </c>
      <c r="L2898" s="73">
        <f t="shared" si="573"/>
        <v>102.16</v>
      </c>
      <c r="M2898" s="73">
        <f t="shared" si="574"/>
        <v>123.22</v>
      </c>
      <c r="N2898" s="72" t="str">
        <f t="shared" si="575"/>
        <v>0603</v>
      </c>
      <c r="O2898" s="74">
        <f t="shared" si="576"/>
        <v>0</v>
      </c>
      <c r="P2898" s="72">
        <f t="shared" si="577"/>
        <v>0</v>
      </c>
      <c r="Q2898" s="74">
        <f t="shared" si="578"/>
        <v>7</v>
      </c>
      <c r="R2898" s="72" t="str">
        <f t="shared" si="579"/>
        <v/>
      </c>
      <c r="S2898" s="72" t="str">
        <f t="shared" si="580"/>
        <v/>
      </c>
      <c r="AT2898" s="20">
        <f t="shared" si="581"/>
        <v>-9194.4</v>
      </c>
    </row>
    <row r="2899" spans="1:46" ht="33.75">
      <c r="A2899" s="54">
        <v>8035</v>
      </c>
      <c r="B2899" s="54" t="s">
        <v>946</v>
      </c>
      <c r="C2899" s="58" t="s">
        <v>2474</v>
      </c>
      <c r="D2899" s="79">
        <v>7</v>
      </c>
      <c r="E2899" s="79">
        <v>7</v>
      </c>
      <c r="F2899" s="80">
        <v>862.57</v>
      </c>
      <c r="G2899" s="80">
        <v>123.22</v>
      </c>
      <c r="H2899" s="80">
        <v>862.57</v>
      </c>
      <c r="I2899" s="80" t="s">
        <v>28</v>
      </c>
      <c r="J2899" s="80" t="s">
        <v>28</v>
      </c>
      <c r="K2899" s="80">
        <v>123.22</v>
      </c>
      <c r="L2899" s="73">
        <f t="shared" si="573"/>
        <v>102.16</v>
      </c>
      <c r="M2899" s="73">
        <f t="shared" si="574"/>
        <v>123.22</v>
      </c>
      <c r="N2899" s="72" t="str">
        <f t="shared" si="575"/>
        <v>0603</v>
      </c>
      <c r="O2899" s="74">
        <f t="shared" si="576"/>
        <v>0</v>
      </c>
      <c r="P2899" s="72">
        <f t="shared" si="577"/>
        <v>0</v>
      </c>
      <c r="Q2899" s="74">
        <f t="shared" si="578"/>
        <v>7</v>
      </c>
      <c r="R2899" s="72" t="str">
        <f t="shared" si="579"/>
        <v/>
      </c>
      <c r="S2899" s="72" t="str">
        <f t="shared" si="580"/>
        <v/>
      </c>
      <c r="AT2899" s="20">
        <f t="shared" si="581"/>
        <v>-9194.4</v>
      </c>
    </row>
    <row r="2900" spans="1:46" ht="33.75">
      <c r="A2900" s="54">
        <v>8035</v>
      </c>
      <c r="B2900" s="54" t="s">
        <v>944</v>
      </c>
      <c r="C2900" s="58" t="s">
        <v>2474</v>
      </c>
      <c r="D2900" s="79">
        <v>7</v>
      </c>
      <c r="E2900" s="79">
        <v>7</v>
      </c>
      <c r="F2900" s="80">
        <v>862.57</v>
      </c>
      <c r="G2900" s="80">
        <v>123.22</v>
      </c>
      <c r="H2900" s="80">
        <v>862.57</v>
      </c>
      <c r="I2900" s="80" t="s">
        <v>28</v>
      </c>
      <c r="J2900" s="80" t="s">
        <v>28</v>
      </c>
      <c r="K2900" s="80">
        <v>123.22</v>
      </c>
      <c r="L2900" s="73">
        <f t="shared" si="573"/>
        <v>102.16</v>
      </c>
      <c r="M2900" s="73">
        <f t="shared" si="574"/>
        <v>123.22</v>
      </c>
      <c r="N2900" s="72" t="str">
        <f t="shared" si="575"/>
        <v>0603</v>
      </c>
      <c r="O2900" s="74">
        <f t="shared" si="576"/>
        <v>0</v>
      </c>
      <c r="P2900" s="72">
        <f t="shared" si="577"/>
        <v>0</v>
      </c>
      <c r="Q2900" s="74">
        <f t="shared" si="578"/>
        <v>7</v>
      </c>
      <c r="R2900" s="72" t="str">
        <f t="shared" si="579"/>
        <v/>
      </c>
      <c r="S2900" s="72" t="str">
        <f t="shared" si="580"/>
        <v/>
      </c>
      <c r="AT2900" s="20">
        <f t="shared" si="581"/>
        <v>-9194.4</v>
      </c>
    </row>
    <row r="2901" spans="1:46" ht="33.75">
      <c r="A2901" s="54">
        <v>8035</v>
      </c>
      <c r="B2901" s="54" t="s">
        <v>942</v>
      </c>
      <c r="C2901" s="58" t="s">
        <v>2474</v>
      </c>
      <c r="D2901" s="79">
        <v>7</v>
      </c>
      <c r="E2901" s="79">
        <v>7</v>
      </c>
      <c r="F2901" s="80">
        <v>862.57</v>
      </c>
      <c r="G2901" s="80">
        <v>123.22</v>
      </c>
      <c r="H2901" s="80">
        <v>862.57</v>
      </c>
      <c r="I2901" s="80" t="s">
        <v>28</v>
      </c>
      <c r="J2901" s="80" t="s">
        <v>28</v>
      </c>
      <c r="K2901" s="80">
        <v>123.22</v>
      </c>
      <c r="L2901" s="73">
        <f t="shared" si="573"/>
        <v>102.16</v>
      </c>
      <c r="M2901" s="73">
        <f t="shared" si="574"/>
        <v>123.22</v>
      </c>
      <c r="N2901" s="72" t="str">
        <f t="shared" si="575"/>
        <v>0603</v>
      </c>
      <c r="O2901" s="74">
        <f t="shared" si="576"/>
        <v>0</v>
      </c>
      <c r="P2901" s="72">
        <f t="shared" si="577"/>
        <v>0</v>
      </c>
      <c r="Q2901" s="74">
        <f t="shared" si="578"/>
        <v>7</v>
      </c>
      <c r="R2901" s="72" t="str">
        <f t="shared" si="579"/>
        <v/>
      </c>
      <c r="S2901" s="72" t="str">
        <f t="shared" si="580"/>
        <v/>
      </c>
      <c r="AT2901" s="20">
        <f t="shared" si="581"/>
        <v>-9194.4</v>
      </c>
    </row>
    <row r="2902" spans="1:46" ht="33.75">
      <c r="A2902" s="54">
        <v>8035</v>
      </c>
      <c r="B2902" s="54" t="s">
        <v>940</v>
      </c>
      <c r="C2902" s="58" t="s">
        <v>2474</v>
      </c>
      <c r="D2902" s="79">
        <v>7</v>
      </c>
      <c r="E2902" s="79">
        <v>7</v>
      </c>
      <c r="F2902" s="80">
        <v>862.57</v>
      </c>
      <c r="G2902" s="80">
        <v>123.22</v>
      </c>
      <c r="H2902" s="80">
        <v>862.57</v>
      </c>
      <c r="I2902" s="80" t="s">
        <v>28</v>
      </c>
      <c r="J2902" s="80" t="s">
        <v>28</v>
      </c>
      <c r="K2902" s="80">
        <v>123.22</v>
      </c>
      <c r="L2902" s="73">
        <f t="shared" si="573"/>
        <v>102.16</v>
      </c>
      <c r="M2902" s="73">
        <f t="shared" si="574"/>
        <v>123.22</v>
      </c>
      <c r="N2902" s="72" t="str">
        <f t="shared" si="575"/>
        <v>0603</v>
      </c>
      <c r="O2902" s="74">
        <f t="shared" si="576"/>
        <v>0</v>
      </c>
      <c r="P2902" s="72">
        <f t="shared" si="577"/>
        <v>0</v>
      </c>
      <c r="Q2902" s="74">
        <f t="shared" si="578"/>
        <v>7</v>
      </c>
      <c r="R2902" s="72" t="str">
        <f t="shared" si="579"/>
        <v/>
      </c>
      <c r="S2902" s="72" t="str">
        <f t="shared" si="580"/>
        <v/>
      </c>
      <c r="AT2902" s="20">
        <f t="shared" si="581"/>
        <v>-9194.4</v>
      </c>
    </row>
    <row r="2903" spans="1:46" ht="33.75">
      <c r="A2903" s="54">
        <v>8035</v>
      </c>
      <c r="B2903" s="54" t="s">
        <v>938</v>
      </c>
      <c r="C2903" s="58" t="s">
        <v>2474</v>
      </c>
      <c r="D2903" s="79">
        <v>7</v>
      </c>
      <c r="E2903" s="79">
        <v>7</v>
      </c>
      <c r="F2903" s="80">
        <v>862.57</v>
      </c>
      <c r="G2903" s="80">
        <v>123.22</v>
      </c>
      <c r="H2903" s="80">
        <v>862.57</v>
      </c>
      <c r="I2903" s="80" t="s">
        <v>28</v>
      </c>
      <c r="J2903" s="80" t="s">
        <v>28</v>
      </c>
      <c r="K2903" s="80">
        <v>123.22</v>
      </c>
      <c r="L2903" s="73">
        <f t="shared" si="573"/>
        <v>102.16</v>
      </c>
      <c r="M2903" s="73">
        <f t="shared" si="574"/>
        <v>123.22</v>
      </c>
      <c r="N2903" s="72" t="str">
        <f t="shared" si="575"/>
        <v>0603</v>
      </c>
      <c r="O2903" s="74">
        <f t="shared" si="576"/>
        <v>0</v>
      </c>
      <c r="P2903" s="72">
        <f t="shared" si="577"/>
        <v>0</v>
      </c>
      <c r="Q2903" s="74">
        <f t="shared" si="578"/>
        <v>7</v>
      </c>
      <c r="R2903" s="72" t="str">
        <f t="shared" si="579"/>
        <v/>
      </c>
      <c r="S2903" s="72" t="str">
        <f t="shared" si="580"/>
        <v/>
      </c>
      <c r="AT2903" s="20">
        <f t="shared" si="581"/>
        <v>-9194.4</v>
      </c>
    </row>
    <row r="2904" spans="1:46" ht="33.75">
      <c r="A2904" s="54">
        <v>8036</v>
      </c>
      <c r="B2904" s="54" t="s">
        <v>978</v>
      </c>
      <c r="C2904" s="58" t="s">
        <v>2475</v>
      </c>
      <c r="D2904" s="79">
        <v>7</v>
      </c>
      <c r="E2904" s="79">
        <v>7</v>
      </c>
      <c r="F2904" s="80">
        <v>678.26</v>
      </c>
      <c r="G2904" s="80">
        <v>96.89</v>
      </c>
      <c r="H2904" s="80">
        <v>678.26</v>
      </c>
      <c r="I2904" s="80" t="s">
        <v>28</v>
      </c>
      <c r="J2904" s="80" t="s">
        <v>28</v>
      </c>
      <c r="K2904" s="80">
        <v>96.89</v>
      </c>
      <c r="L2904" s="73">
        <f t="shared" si="573"/>
        <v>73.83</v>
      </c>
      <c r="M2904" s="73">
        <f t="shared" si="574"/>
        <v>96.89</v>
      </c>
      <c r="N2904" s="72" t="str">
        <f t="shared" si="575"/>
        <v>0612</v>
      </c>
      <c r="O2904" s="74">
        <f t="shared" si="576"/>
        <v>0</v>
      </c>
      <c r="P2904" s="72">
        <f t="shared" si="577"/>
        <v>0</v>
      </c>
      <c r="Q2904" s="74">
        <f t="shared" si="578"/>
        <v>7</v>
      </c>
      <c r="R2904" s="72" t="str">
        <f t="shared" si="579"/>
        <v/>
      </c>
      <c r="S2904" s="72" t="str">
        <f t="shared" si="580"/>
        <v/>
      </c>
      <c r="AT2904" s="20">
        <f t="shared" si="581"/>
        <v>-6644.7</v>
      </c>
    </row>
    <row r="2905" spans="1:46" ht="33.75">
      <c r="A2905" s="54">
        <v>8036</v>
      </c>
      <c r="B2905" s="54" t="s">
        <v>976</v>
      </c>
      <c r="C2905" s="58" t="s">
        <v>2475</v>
      </c>
      <c r="D2905" s="79">
        <v>7</v>
      </c>
      <c r="E2905" s="79">
        <v>7</v>
      </c>
      <c r="F2905" s="80">
        <v>678.26</v>
      </c>
      <c r="G2905" s="80">
        <v>96.89</v>
      </c>
      <c r="H2905" s="80">
        <v>678.26</v>
      </c>
      <c r="I2905" s="80" t="s">
        <v>28</v>
      </c>
      <c r="J2905" s="80" t="s">
        <v>28</v>
      </c>
      <c r="K2905" s="80">
        <v>96.89</v>
      </c>
      <c r="L2905" s="73">
        <f t="shared" si="573"/>
        <v>73.83</v>
      </c>
      <c r="M2905" s="73">
        <f t="shared" si="574"/>
        <v>96.89</v>
      </c>
      <c r="N2905" s="72" t="str">
        <f t="shared" si="575"/>
        <v>0612</v>
      </c>
      <c r="O2905" s="74">
        <f t="shared" si="576"/>
        <v>0</v>
      </c>
      <c r="P2905" s="72">
        <f t="shared" si="577"/>
        <v>0</v>
      </c>
      <c r="Q2905" s="74">
        <f t="shared" si="578"/>
        <v>7</v>
      </c>
      <c r="R2905" s="72" t="str">
        <f t="shared" si="579"/>
        <v/>
      </c>
      <c r="S2905" s="72" t="str">
        <f t="shared" si="580"/>
        <v/>
      </c>
      <c r="AT2905" s="20">
        <f t="shared" si="581"/>
        <v>-6644.7</v>
      </c>
    </row>
    <row r="2906" spans="1:46" ht="33.75">
      <c r="A2906" s="54">
        <v>8036</v>
      </c>
      <c r="B2906" s="54" t="s">
        <v>974</v>
      </c>
      <c r="C2906" s="58" t="s">
        <v>2475</v>
      </c>
      <c r="D2906" s="79">
        <v>7</v>
      </c>
      <c r="E2906" s="79">
        <v>7</v>
      </c>
      <c r="F2906" s="80">
        <v>678.26</v>
      </c>
      <c r="G2906" s="80">
        <v>96.89</v>
      </c>
      <c r="H2906" s="80">
        <v>678.26</v>
      </c>
      <c r="I2906" s="80" t="s">
        <v>28</v>
      </c>
      <c r="J2906" s="80" t="s">
        <v>28</v>
      </c>
      <c r="K2906" s="80">
        <v>96.89</v>
      </c>
      <c r="L2906" s="73">
        <f t="shared" si="573"/>
        <v>73.83</v>
      </c>
      <c r="M2906" s="73">
        <f t="shared" si="574"/>
        <v>96.89</v>
      </c>
      <c r="N2906" s="72" t="str">
        <f t="shared" si="575"/>
        <v>0612</v>
      </c>
      <c r="O2906" s="74">
        <f t="shared" si="576"/>
        <v>0</v>
      </c>
      <c r="P2906" s="72">
        <f t="shared" si="577"/>
        <v>0</v>
      </c>
      <c r="Q2906" s="74">
        <f t="shared" si="578"/>
        <v>7</v>
      </c>
      <c r="R2906" s="72" t="str">
        <f t="shared" si="579"/>
        <v/>
      </c>
      <c r="S2906" s="72" t="str">
        <f t="shared" si="580"/>
        <v/>
      </c>
      <c r="AT2906" s="20">
        <f t="shared" si="581"/>
        <v>-6644.7</v>
      </c>
    </row>
    <row r="2907" spans="1:46" ht="33.75">
      <c r="A2907" s="54">
        <v>8036</v>
      </c>
      <c r="B2907" s="54" t="s">
        <v>972</v>
      </c>
      <c r="C2907" s="58" t="s">
        <v>2475</v>
      </c>
      <c r="D2907" s="79">
        <v>7</v>
      </c>
      <c r="E2907" s="79">
        <v>7</v>
      </c>
      <c r="F2907" s="80">
        <v>678.26</v>
      </c>
      <c r="G2907" s="80">
        <v>96.89</v>
      </c>
      <c r="H2907" s="80">
        <v>678.26</v>
      </c>
      <c r="I2907" s="80" t="s">
        <v>28</v>
      </c>
      <c r="J2907" s="80" t="s">
        <v>28</v>
      </c>
      <c r="K2907" s="80">
        <v>96.89</v>
      </c>
      <c r="L2907" s="73">
        <f t="shared" si="573"/>
        <v>73.83</v>
      </c>
      <c r="M2907" s="73">
        <f t="shared" si="574"/>
        <v>96.89</v>
      </c>
      <c r="N2907" s="72" t="str">
        <f t="shared" si="575"/>
        <v>0612</v>
      </c>
      <c r="O2907" s="74">
        <f t="shared" si="576"/>
        <v>0</v>
      </c>
      <c r="P2907" s="72">
        <f t="shared" si="577"/>
        <v>0</v>
      </c>
      <c r="Q2907" s="74">
        <f t="shared" si="578"/>
        <v>7</v>
      </c>
      <c r="R2907" s="72" t="str">
        <f t="shared" si="579"/>
        <v/>
      </c>
      <c r="S2907" s="72" t="str">
        <f t="shared" si="580"/>
        <v/>
      </c>
      <c r="AT2907" s="20">
        <f t="shared" si="581"/>
        <v>-6644.7</v>
      </c>
    </row>
    <row r="2908" spans="1:46" ht="33.75">
      <c r="A2908" s="54">
        <v>8036</v>
      </c>
      <c r="B2908" s="54" t="s">
        <v>970</v>
      </c>
      <c r="C2908" s="58" t="s">
        <v>2475</v>
      </c>
      <c r="D2908" s="79">
        <v>7</v>
      </c>
      <c r="E2908" s="79">
        <v>7</v>
      </c>
      <c r="F2908" s="80">
        <v>678.26</v>
      </c>
      <c r="G2908" s="80">
        <v>96.89</v>
      </c>
      <c r="H2908" s="80">
        <v>678.26</v>
      </c>
      <c r="I2908" s="80" t="s">
        <v>28</v>
      </c>
      <c r="J2908" s="80" t="s">
        <v>28</v>
      </c>
      <c r="K2908" s="80">
        <v>96.89</v>
      </c>
      <c r="L2908" s="73">
        <f t="shared" si="573"/>
        <v>89.26</v>
      </c>
      <c r="M2908" s="73">
        <f t="shared" si="574"/>
        <v>96.89</v>
      </c>
      <c r="N2908" s="72" t="str">
        <f t="shared" si="575"/>
        <v>0612</v>
      </c>
      <c r="O2908" s="74">
        <f t="shared" si="576"/>
        <v>0</v>
      </c>
      <c r="P2908" s="72">
        <f t="shared" si="577"/>
        <v>0</v>
      </c>
      <c r="Q2908" s="74">
        <f t="shared" si="578"/>
        <v>7</v>
      </c>
      <c r="R2908" s="72" t="str">
        <f t="shared" si="579"/>
        <v/>
      </c>
      <c r="S2908" s="72" t="str">
        <f t="shared" si="580"/>
        <v/>
      </c>
      <c r="AT2908" s="20">
        <f t="shared" si="581"/>
        <v>-8033.4000000000005</v>
      </c>
    </row>
    <row r="2909" spans="1:46" ht="33.75">
      <c r="A2909" s="54">
        <v>8036</v>
      </c>
      <c r="B2909" s="54" t="s">
        <v>968</v>
      </c>
      <c r="C2909" s="58" t="s">
        <v>2475</v>
      </c>
      <c r="D2909" s="79">
        <v>7</v>
      </c>
      <c r="E2909" s="79">
        <v>7</v>
      </c>
      <c r="F2909" s="80">
        <v>678.26</v>
      </c>
      <c r="G2909" s="80">
        <v>96.89</v>
      </c>
      <c r="H2909" s="80">
        <v>678.26</v>
      </c>
      <c r="I2909" s="80" t="s">
        <v>28</v>
      </c>
      <c r="J2909" s="80" t="s">
        <v>28</v>
      </c>
      <c r="K2909" s="80">
        <v>96.89</v>
      </c>
      <c r="L2909" s="73">
        <f t="shared" si="573"/>
        <v>89.26</v>
      </c>
      <c r="M2909" s="73">
        <f t="shared" si="574"/>
        <v>96.89</v>
      </c>
      <c r="N2909" s="72" t="str">
        <f t="shared" si="575"/>
        <v>0612</v>
      </c>
      <c r="O2909" s="74">
        <f t="shared" si="576"/>
        <v>0</v>
      </c>
      <c r="P2909" s="72">
        <f t="shared" si="577"/>
        <v>0</v>
      </c>
      <c r="Q2909" s="74">
        <f t="shared" si="578"/>
        <v>7</v>
      </c>
      <c r="R2909" s="72" t="str">
        <f t="shared" si="579"/>
        <v/>
      </c>
      <c r="S2909" s="72" t="str">
        <f t="shared" si="580"/>
        <v/>
      </c>
      <c r="AT2909" s="20">
        <f t="shared" si="581"/>
        <v>-8033.4000000000005</v>
      </c>
    </row>
    <row r="2910" spans="1:46" ht="33.75">
      <c r="A2910" s="54">
        <v>8036</v>
      </c>
      <c r="B2910" s="54" t="s">
        <v>966</v>
      </c>
      <c r="C2910" s="58" t="s">
        <v>2475</v>
      </c>
      <c r="D2910" s="79">
        <v>7</v>
      </c>
      <c r="E2910" s="79">
        <v>7</v>
      </c>
      <c r="F2910" s="80">
        <v>678.26</v>
      </c>
      <c r="G2910" s="80">
        <v>96.89</v>
      </c>
      <c r="H2910" s="80">
        <v>678.26</v>
      </c>
      <c r="I2910" s="80" t="s">
        <v>28</v>
      </c>
      <c r="J2910" s="80" t="s">
        <v>28</v>
      </c>
      <c r="K2910" s="80">
        <v>96.89</v>
      </c>
      <c r="L2910" s="73">
        <f t="shared" si="573"/>
        <v>89.26</v>
      </c>
      <c r="M2910" s="73">
        <f t="shared" si="574"/>
        <v>96.89</v>
      </c>
      <c r="N2910" s="72" t="str">
        <f t="shared" si="575"/>
        <v>0612</v>
      </c>
      <c r="O2910" s="74">
        <f t="shared" si="576"/>
        <v>0</v>
      </c>
      <c r="P2910" s="72">
        <f t="shared" si="577"/>
        <v>0</v>
      </c>
      <c r="Q2910" s="74">
        <f t="shared" si="578"/>
        <v>7</v>
      </c>
      <c r="R2910" s="72" t="str">
        <f t="shared" si="579"/>
        <v/>
      </c>
      <c r="S2910" s="72" t="str">
        <f t="shared" si="580"/>
        <v/>
      </c>
      <c r="AT2910" s="20">
        <f t="shared" si="581"/>
        <v>-8033.4000000000005</v>
      </c>
    </row>
    <row r="2911" spans="1:46" ht="33.75">
      <c r="A2911" s="54">
        <v>8036</v>
      </c>
      <c r="B2911" s="54" t="s">
        <v>964</v>
      </c>
      <c r="C2911" s="58" t="s">
        <v>2475</v>
      </c>
      <c r="D2911" s="79">
        <v>7</v>
      </c>
      <c r="E2911" s="79">
        <v>7</v>
      </c>
      <c r="F2911" s="80">
        <v>678.26</v>
      </c>
      <c r="G2911" s="80">
        <v>96.89</v>
      </c>
      <c r="H2911" s="80">
        <v>678.26</v>
      </c>
      <c r="I2911" s="80" t="s">
        <v>28</v>
      </c>
      <c r="J2911" s="80" t="s">
        <v>28</v>
      </c>
      <c r="K2911" s="80">
        <v>96.89</v>
      </c>
      <c r="L2911" s="73">
        <f t="shared" si="573"/>
        <v>89.26</v>
      </c>
      <c r="M2911" s="73">
        <f t="shared" si="574"/>
        <v>96.89</v>
      </c>
      <c r="N2911" s="72" t="str">
        <f t="shared" si="575"/>
        <v>0612</v>
      </c>
      <c r="O2911" s="74">
        <f t="shared" si="576"/>
        <v>0</v>
      </c>
      <c r="P2911" s="72">
        <f t="shared" si="577"/>
        <v>0</v>
      </c>
      <c r="Q2911" s="74">
        <f t="shared" si="578"/>
        <v>7</v>
      </c>
      <c r="R2911" s="72" t="str">
        <f t="shared" si="579"/>
        <v/>
      </c>
      <c r="S2911" s="72" t="str">
        <f t="shared" si="580"/>
        <v/>
      </c>
      <c r="AT2911" s="20">
        <f t="shared" si="581"/>
        <v>-8033.4000000000005</v>
      </c>
    </row>
    <row r="2912" spans="1:46" ht="33.75">
      <c r="A2912" s="54">
        <v>8037</v>
      </c>
      <c r="B2912" s="54" t="s">
        <v>1004</v>
      </c>
      <c r="C2912" s="58" t="s">
        <v>2476</v>
      </c>
      <c r="D2912" s="79">
        <v>7</v>
      </c>
      <c r="E2912" s="79">
        <v>7</v>
      </c>
      <c r="F2912" s="80">
        <v>734.33</v>
      </c>
      <c r="G2912" s="80">
        <v>104.9</v>
      </c>
      <c r="H2912" s="80">
        <v>734.33</v>
      </c>
      <c r="I2912" s="80" t="s">
        <v>28</v>
      </c>
      <c r="J2912" s="80" t="s">
        <v>28</v>
      </c>
      <c r="K2912" s="80">
        <v>104.9</v>
      </c>
      <c r="L2912" s="73">
        <f t="shared" si="573"/>
        <v>84.65</v>
      </c>
      <c r="M2912" s="73">
        <f t="shared" si="574"/>
        <v>104.9</v>
      </c>
      <c r="N2912" s="72" t="str">
        <f t="shared" si="575"/>
        <v>0615</v>
      </c>
      <c r="O2912" s="74">
        <f t="shared" si="576"/>
        <v>0</v>
      </c>
      <c r="P2912" s="72">
        <f t="shared" si="577"/>
        <v>0</v>
      </c>
      <c r="Q2912" s="74">
        <f t="shared" si="578"/>
        <v>7</v>
      </c>
      <c r="R2912" s="72" t="str">
        <f t="shared" si="579"/>
        <v/>
      </c>
      <c r="S2912" s="72" t="str">
        <f t="shared" si="580"/>
        <v/>
      </c>
      <c r="AT2912" s="20">
        <f t="shared" si="581"/>
        <v>-7618.5000000000009</v>
      </c>
    </row>
    <row r="2913" spans="1:46" ht="33.75">
      <c r="A2913" s="54">
        <v>8037</v>
      </c>
      <c r="B2913" s="54" t="s">
        <v>1002</v>
      </c>
      <c r="C2913" s="58" t="s">
        <v>2476</v>
      </c>
      <c r="D2913" s="79">
        <v>7</v>
      </c>
      <c r="E2913" s="79">
        <v>7</v>
      </c>
      <c r="F2913" s="80">
        <v>734.33</v>
      </c>
      <c r="G2913" s="80">
        <v>104.9</v>
      </c>
      <c r="H2913" s="80">
        <v>734.33</v>
      </c>
      <c r="I2913" s="80" t="s">
        <v>28</v>
      </c>
      <c r="J2913" s="80" t="s">
        <v>28</v>
      </c>
      <c r="K2913" s="80">
        <v>104.9</v>
      </c>
      <c r="L2913" s="73">
        <f t="shared" si="573"/>
        <v>84.65</v>
      </c>
      <c r="M2913" s="73">
        <f t="shared" si="574"/>
        <v>104.9</v>
      </c>
      <c r="N2913" s="72" t="str">
        <f t="shared" si="575"/>
        <v>0615</v>
      </c>
      <c r="O2913" s="74">
        <f t="shared" si="576"/>
        <v>0</v>
      </c>
      <c r="P2913" s="72">
        <f t="shared" si="577"/>
        <v>0</v>
      </c>
      <c r="Q2913" s="74">
        <f t="shared" si="578"/>
        <v>7</v>
      </c>
      <c r="R2913" s="72" t="str">
        <f t="shared" si="579"/>
        <v/>
      </c>
      <c r="S2913" s="72" t="str">
        <f t="shared" si="580"/>
        <v/>
      </c>
      <c r="AT2913" s="20">
        <f t="shared" si="581"/>
        <v>-7618.5000000000009</v>
      </c>
    </row>
    <row r="2914" spans="1:46" ht="33.75">
      <c r="A2914" s="54">
        <v>8037</v>
      </c>
      <c r="B2914" s="54" t="s">
        <v>1000</v>
      </c>
      <c r="C2914" s="58" t="s">
        <v>2476</v>
      </c>
      <c r="D2914" s="79">
        <v>7</v>
      </c>
      <c r="E2914" s="79">
        <v>7</v>
      </c>
      <c r="F2914" s="80">
        <v>734.33</v>
      </c>
      <c r="G2914" s="80">
        <v>104.9</v>
      </c>
      <c r="H2914" s="80">
        <v>734.33</v>
      </c>
      <c r="I2914" s="80" t="s">
        <v>28</v>
      </c>
      <c r="J2914" s="80" t="s">
        <v>28</v>
      </c>
      <c r="K2914" s="80">
        <v>104.9</v>
      </c>
      <c r="L2914" s="73">
        <f t="shared" si="573"/>
        <v>84.65</v>
      </c>
      <c r="M2914" s="73">
        <f t="shared" si="574"/>
        <v>104.9</v>
      </c>
      <c r="N2914" s="72" t="str">
        <f t="shared" si="575"/>
        <v>0615</v>
      </c>
      <c r="O2914" s="74">
        <f t="shared" si="576"/>
        <v>0</v>
      </c>
      <c r="P2914" s="72">
        <f t="shared" si="577"/>
        <v>0</v>
      </c>
      <c r="Q2914" s="74">
        <f t="shared" si="578"/>
        <v>7</v>
      </c>
      <c r="R2914" s="72" t="str">
        <f t="shared" si="579"/>
        <v/>
      </c>
      <c r="S2914" s="72" t="str">
        <f t="shared" si="580"/>
        <v/>
      </c>
      <c r="AT2914" s="20">
        <f t="shared" si="581"/>
        <v>-7618.5000000000009</v>
      </c>
    </row>
    <row r="2915" spans="1:46" ht="33.75">
      <c r="A2915" s="54">
        <v>8037</v>
      </c>
      <c r="B2915" s="54" t="s">
        <v>998</v>
      </c>
      <c r="C2915" s="58" t="s">
        <v>2476</v>
      </c>
      <c r="D2915" s="79">
        <v>7</v>
      </c>
      <c r="E2915" s="79">
        <v>7</v>
      </c>
      <c r="F2915" s="80">
        <v>734.33</v>
      </c>
      <c r="G2915" s="80">
        <v>104.9</v>
      </c>
      <c r="H2915" s="80">
        <v>734.33</v>
      </c>
      <c r="I2915" s="80" t="s">
        <v>28</v>
      </c>
      <c r="J2915" s="80" t="s">
        <v>28</v>
      </c>
      <c r="K2915" s="80">
        <v>104.9</v>
      </c>
      <c r="L2915" s="73">
        <f t="shared" si="573"/>
        <v>84.65</v>
      </c>
      <c r="M2915" s="73">
        <f t="shared" si="574"/>
        <v>104.9</v>
      </c>
      <c r="N2915" s="72" t="str">
        <f t="shared" si="575"/>
        <v>0615</v>
      </c>
      <c r="O2915" s="74">
        <f t="shared" si="576"/>
        <v>0</v>
      </c>
      <c r="P2915" s="72">
        <f t="shared" si="577"/>
        <v>0</v>
      </c>
      <c r="Q2915" s="74">
        <f t="shared" si="578"/>
        <v>7</v>
      </c>
      <c r="R2915" s="72" t="str">
        <f t="shared" si="579"/>
        <v/>
      </c>
      <c r="S2915" s="72" t="str">
        <f t="shared" si="580"/>
        <v/>
      </c>
      <c r="AT2915" s="20">
        <f t="shared" si="581"/>
        <v>-7618.5000000000009</v>
      </c>
    </row>
    <row r="2916" spans="1:46" ht="33.75">
      <c r="A2916" s="54">
        <v>8037</v>
      </c>
      <c r="B2916" s="54" t="s">
        <v>996</v>
      </c>
      <c r="C2916" s="58" t="s">
        <v>2476</v>
      </c>
      <c r="D2916" s="79">
        <v>7</v>
      </c>
      <c r="E2916" s="79">
        <v>7</v>
      </c>
      <c r="F2916" s="80">
        <v>734.33</v>
      </c>
      <c r="G2916" s="80">
        <v>104.9</v>
      </c>
      <c r="H2916" s="80">
        <v>734.33</v>
      </c>
      <c r="I2916" s="80" t="s">
        <v>28</v>
      </c>
      <c r="J2916" s="80" t="s">
        <v>28</v>
      </c>
      <c r="K2916" s="80">
        <v>104.9</v>
      </c>
      <c r="L2916" s="73">
        <f t="shared" si="573"/>
        <v>84.65</v>
      </c>
      <c r="M2916" s="73">
        <f t="shared" si="574"/>
        <v>104.9</v>
      </c>
      <c r="N2916" s="72" t="str">
        <f t="shared" si="575"/>
        <v>0615</v>
      </c>
      <c r="O2916" s="74">
        <f t="shared" si="576"/>
        <v>0</v>
      </c>
      <c r="P2916" s="72">
        <f t="shared" si="577"/>
        <v>0</v>
      </c>
      <c r="Q2916" s="74">
        <f t="shared" si="578"/>
        <v>7</v>
      </c>
      <c r="R2916" s="72" t="str">
        <f t="shared" si="579"/>
        <v/>
      </c>
      <c r="S2916" s="72" t="str">
        <f t="shared" si="580"/>
        <v/>
      </c>
      <c r="AT2916" s="20">
        <f t="shared" si="581"/>
        <v>-7618.5000000000009</v>
      </c>
    </row>
    <row r="2917" spans="1:46" ht="33.75">
      <c r="A2917" s="54">
        <v>8037</v>
      </c>
      <c r="B2917" s="54" t="s">
        <v>994</v>
      </c>
      <c r="C2917" s="58" t="s">
        <v>2476</v>
      </c>
      <c r="D2917" s="79">
        <v>7</v>
      </c>
      <c r="E2917" s="79">
        <v>7</v>
      </c>
      <c r="F2917" s="80">
        <v>734.33</v>
      </c>
      <c r="G2917" s="80">
        <v>104.9</v>
      </c>
      <c r="H2917" s="80">
        <v>734.33</v>
      </c>
      <c r="I2917" s="80" t="s">
        <v>28</v>
      </c>
      <c r="J2917" s="80" t="s">
        <v>28</v>
      </c>
      <c r="K2917" s="80">
        <v>104.9</v>
      </c>
      <c r="L2917" s="73">
        <f t="shared" si="573"/>
        <v>84.65</v>
      </c>
      <c r="M2917" s="73">
        <f t="shared" si="574"/>
        <v>104.9</v>
      </c>
      <c r="N2917" s="72" t="str">
        <f t="shared" si="575"/>
        <v>0615</v>
      </c>
      <c r="O2917" s="74">
        <f t="shared" si="576"/>
        <v>0</v>
      </c>
      <c r="P2917" s="72">
        <f t="shared" si="577"/>
        <v>0</v>
      </c>
      <c r="Q2917" s="74">
        <f t="shared" si="578"/>
        <v>7</v>
      </c>
      <c r="R2917" s="72" t="str">
        <f t="shared" si="579"/>
        <v/>
      </c>
      <c r="S2917" s="72" t="str">
        <f t="shared" si="580"/>
        <v/>
      </c>
      <c r="AT2917" s="20">
        <f t="shared" si="581"/>
        <v>-7618.5000000000009</v>
      </c>
    </row>
    <row r="2918" spans="1:46" ht="33.75">
      <c r="A2918" s="54">
        <v>8037</v>
      </c>
      <c r="B2918" s="54" t="s">
        <v>992</v>
      </c>
      <c r="C2918" s="58" t="s">
        <v>2476</v>
      </c>
      <c r="D2918" s="79">
        <v>7</v>
      </c>
      <c r="E2918" s="79">
        <v>7</v>
      </c>
      <c r="F2918" s="80">
        <v>734.33</v>
      </c>
      <c r="G2918" s="80">
        <v>104.9</v>
      </c>
      <c r="H2918" s="80">
        <v>734.33</v>
      </c>
      <c r="I2918" s="80" t="s">
        <v>28</v>
      </c>
      <c r="J2918" s="80" t="s">
        <v>28</v>
      </c>
      <c r="K2918" s="80">
        <v>104.9</v>
      </c>
      <c r="L2918" s="73">
        <f t="shared" si="573"/>
        <v>91.56</v>
      </c>
      <c r="M2918" s="73">
        <f t="shared" si="574"/>
        <v>104.9</v>
      </c>
      <c r="N2918" s="72" t="str">
        <f t="shared" si="575"/>
        <v>0615</v>
      </c>
      <c r="O2918" s="74">
        <f t="shared" si="576"/>
        <v>0</v>
      </c>
      <c r="P2918" s="72">
        <f t="shared" si="577"/>
        <v>0</v>
      </c>
      <c r="Q2918" s="74">
        <f t="shared" si="578"/>
        <v>7</v>
      </c>
      <c r="R2918" s="72" t="str">
        <f t="shared" si="579"/>
        <v/>
      </c>
      <c r="S2918" s="72" t="str">
        <f t="shared" si="580"/>
        <v/>
      </c>
      <c r="AT2918" s="20">
        <f t="shared" si="581"/>
        <v>-8240.4</v>
      </c>
    </row>
    <row r="2919" spans="1:46" ht="33.75">
      <c r="A2919" s="54">
        <v>8037</v>
      </c>
      <c r="B2919" s="54" t="s">
        <v>990</v>
      </c>
      <c r="C2919" s="58" t="s">
        <v>2476</v>
      </c>
      <c r="D2919" s="79">
        <v>7</v>
      </c>
      <c r="E2919" s="79">
        <v>7</v>
      </c>
      <c r="F2919" s="80">
        <v>734.33</v>
      </c>
      <c r="G2919" s="80">
        <v>104.9</v>
      </c>
      <c r="H2919" s="80">
        <v>734.33</v>
      </c>
      <c r="I2919" s="80" t="s">
        <v>28</v>
      </c>
      <c r="J2919" s="80" t="s">
        <v>28</v>
      </c>
      <c r="K2919" s="80">
        <v>104.9</v>
      </c>
      <c r="L2919" s="73">
        <f t="shared" si="573"/>
        <v>91.56</v>
      </c>
      <c r="M2919" s="73">
        <f t="shared" si="574"/>
        <v>104.9</v>
      </c>
      <c r="N2919" s="72" t="str">
        <f t="shared" si="575"/>
        <v>0615</v>
      </c>
      <c r="O2919" s="74">
        <f t="shared" si="576"/>
        <v>0</v>
      </c>
      <c r="P2919" s="72">
        <f t="shared" si="577"/>
        <v>0</v>
      </c>
      <c r="Q2919" s="74">
        <f t="shared" si="578"/>
        <v>7</v>
      </c>
      <c r="R2919" s="72" t="str">
        <f t="shared" si="579"/>
        <v/>
      </c>
      <c r="S2919" s="72" t="str">
        <f t="shared" si="580"/>
        <v/>
      </c>
      <c r="AT2919" s="20">
        <f t="shared" si="581"/>
        <v>-8240.4</v>
      </c>
    </row>
    <row r="2920" spans="1:46" ht="33.75">
      <c r="A2920" s="54">
        <v>8037</v>
      </c>
      <c r="B2920" s="54" t="s">
        <v>988</v>
      </c>
      <c r="C2920" s="58" t="s">
        <v>2476</v>
      </c>
      <c r="D2920" s="79">
        <v>7</v>
      </c>
      <c r="E2920" s="79">
        <v>7</v>
      </c>
      <c r="F2920" s="80">
        <v>734.33</v>
      </c>
      <c r="G2920" s="80">
        <v>104.9</v>
      </c>
      <c r="H2920" s="80">
        <v>734.33</v>
      </c>
      <c r="I2920" s="80" t="s">
        <v>28</v>
      </c>
      <c r="J2920" s="80" t="s">
        <v>28</v>
      </c>
      <c r="K2920" s="80">
        <v>104.9</v>
      </c>
      <c r="L2920" s="73">
        <f t="shared" si="573"/>
        <v>91.56</v>
      </c>
      <c r="M2920" s="73">
        <f t="shared" si="574"/>
        <v>104.9</v>
      </c>
      <c r="N2920" s="72" t="str">
        <f t="shared" si="575"/>
        <v>0615</v>
      </c>
      <c r="O2920" s="74">
        <f t="shared" si="576"/>
        <v>0</v>
      </c>
      <c r="P2920" s="72">
        <f t="shared" si="577"/>
        <v>0</v>
      </c>
      <c r="Q2920" s="74">
        <f t="shared" si="578"/>
        <v>7</v>
      </c>
      <c r="R2920" s="72" t="str">
        <f t="shared" si="579"/>
        <v/>
      </c>
      <c r="S2920" s="72" t="str">
        <f t="shared" si="580"/>
        <v/>
      </c>
      <c r="AT2920" s="20">
        <f t="shared" si="581"/>
        <v>-8240.4</v>
      </c>
    </row>
    <row r="2921" spans="1:46" ht="33.75">
      <c r="A2921" s="54">
        <v>8037</v>
      </c>
      <c r="B2921" s="54" t="s">
        <v>986</v>
      </c>
      <c r="C2921" s="58" t="s">
        <v>2476</v>
      </c>
      <c r="D2921" s="79">
        <v>7</v>
      </c>
      <c r="E2921" s="79">
        <v>7</v>
      </c>
      <c r="F2921" s="80">
        <v>734.33</v>
      </c>
      <c r="G2921" s="80">
        <v>104.9</v>
      </c>
      <c r="H2921" s="80">
        <v>734.33</v>
      </c>
      <c r="I2921" s="80" t="s">
        <v>28</v>
      </c>
      <c r="J2921" s="80" t="s">
        <v>28</v>
      </c>
      <c r="K2921" s="80">
        <v>104.9</v>
      </c>
      <c r="L2921" s="73">
        <f t="shared" si="573"/>
        <v>91.56</v>
      </c>
      <c r="M2921" s="73">
        <f t="shared" si="574"/>
        <v>104.9</v>
      </c>
      <c r="N2921" s="72" t="str">
        <f t="shared" si="575"/>
        <v>0615</v>
      </c>
      <c r="O2921" s="74">
        <f t="shared" si="576"/>
        <v>0</v>
      </c>
      <c r="P2921" s="72">
        <f t="shared" si="577"/>
        <v>0</v>
      </c>
      <c r="Q2921" s="74">
        <f t="shared" si="578"/>
        <v>7</v>
      </c>
      <c r="R2921" s="72" t="str">
        <f t="shared" si="579"/>
        <v/>
      </c>
      <c r="S2921" s="72" t="str">
        <f t="shared" si="580"/>
        <v/>
      </c>
      <c r="AT2921" s="20">
        <f t="shared" si="581"/>
        <v>-8240.4</v>
      </c>
    </row>
    <row r="2922" spans="1:46" ht="33.75">
      <c r="A2922" s="54">
        <v>8037</v>
      </c>
      <c r="B2922" s="54" t="s">
        <v>984</v>
      </c>
      <c r="C2922" s="58" t="s">
        <v>2476</v>
      </c>
      <c r="D2922" s="79">
        <v>7</v>
      </c>
      <c r="E2922" s="79">
        <v>7</v>
      </c>
      <c r="F2922" s="80">
        <v>734.33</v>
      </c>
      <c r="G2922" s="80">
        <v>104.9</v>
      </c>
      <c r="H2922" s="80">
        <v>734.33</v>
      </c>
      <c r="I2922" s="80" t="s">
        <v>28</v>
      </c>
      <c r="J2922" s="80" t="s">
        <v>28</v>
      </c>
      <c r="K2922" s="80">
        <v>104.9</v>
      </c>
      <c r="L2922" s="73">
        <f t="shared" si="573"/>
        <v>91.56</v>
      </c>
      <c r="M2922" s="73">
        <f t="shared" si="574"/>
        <v>104.9</v>
      </c>
      <c r="N2922" s="72" t="str">
        <f t="shared" si="575"/>
        <v>0615</v>
      </c>
      <c r="O2922" s="74">
        <f t="shared" si="576"/>
        <v>0</v>
      </c>
      <c r="P2922" s="72">
        <f t="shared" si="577"/>
        <v>0</v>
      </c>
      <c r="Q2922" s="74">
        <f t="shared" si="578"/>
        <v>7</v>
      </c>
      <c r="R2922" s="72" t="str">
        <f t="shared" si="579"/>
        <v/>
      </c>
      <c r="S2922" s="72" t="str">
        <f t="shared" si="580"/>
        <v/>
      </c>
      <c r="AT2922" s="20">
        <f t="shared" si="581"/>
        <v>-8240.4</v>
      </c>
    </row>
    <row r="2923" spans="1:46" ht="33.75">
      <c r="A2923" s="54">
        <v>8037</v>
      </c>
      <c r="B2923" s="54" t="s">
        <v>982</v>
      </c>
      <c r="C2923" s="58" t="s">
        <v>2476</v>
      </c>
      <c r="D2923" s="79">
        <v>7</v>
      </c>
      <c r="E2923" s="79">
        <v>7</v>
      </c>
      <c r="F2923" s="80">
        <v>734.33</v>
      </c>
      <c r="G2923" s="80">
        <v>104.9</v>
      </c>
      <c r="H2923" s="80">
        <v>734.33</v>
      </c>
      <c r="I2923" s="80" t="s">
        <v>28</v>
      </c>
      <c r="J2923" s="80" t="s">
        <v>28</v>
      </c>
      <c r="K2923" s="80">
        <v>104.9</v>
      </c>
      <c r="L2923" s="73">
        <f t="shared" si="573"/>
        <v>91.56</v>
      </c>
      <c r="M2923" s="73">
        <f t="shared" si="574"/>
        <v>104.9</v>
      </c>
      <c r="N2923" s="72" t="str">
        <f t="shared" si="575"/>
        <v>0615</v>
      </c>
      <c r="O2923" s="74">
        <f t="shared" si="576"/>
        <v>0</v>
      </c>
      <c r="P2923" s="72">
        <f t="shared" si="577"/>
        <v>0</v>
      </c>
      <c r="Q2923" s="74">
        <f t="shared" si="578"/>
        <v>7</v>
      </c>
      <c r="R2923" s="72" t="str">
        <f t="shared" si="579"/>
        <v/>
      </c>
      <c r="S2923" s="72" t="str">
        <f t="shared" si="580"/>
        <v/>
      </c>
      <c r="AT2923" s="20">
        <f t="shared" si="581"/>
        <v>-8240.4</v>
      </c>
    </row>
    <row r="2924" spans="1:46" ht="33.75">
      <c r="A2924" s="54">
        <v>8038</v>
      </c>
      <c r="B2924" s="54" t="s">
        <v>1030</v>
      </c>
      <c r="C2924" s="58" t="s">
        <v>2477</v>
      </c>
      <c r="D2924" s="79">
        <v>7</v>
      </c>
      <c r="E2924" s="79">
        <v>7</v>
      </c>
      <c r="F2924" s="80">
        <v>893.47</v>
      </c>
      <c r="G2924" s="80">
        <v>127.64</v>
      </c>
      <c r="H2924" s="80">
        <v>893.47</v>
      </c>
      <c r="I2924" s="80" t="s">
        <v>28</v>
      </c>
      <c r="J2924" s="80" t="s">
        <v>28</v>
      </c>
      <c r="K2924" s="80">
        <v>127.64</v>
      </c>
      <c r="L2924" s="73">
        <f t="shared" si="573"/>
        <v>92.6</v>
      </c>
      <c r="M2924" s="73">
        <f t="shared" si="574"/>
        <v>127.64</v>
      </c>
      <c r="N2924" s="72" t="str">
        <f t="shared" si="575"/>
        <v>0617</v>
      </c>
      <c r="O2924" s="74">
        <f t="shared" si="576"/>
        <v>0</v>
      </c>
      <c r="P2924" s="72">
        <f t="shared" si="577"/>
        <v>0</v>
      </c>
      <c r="Q2924" s="74">
        <f t="shared" si="578"/>
        <v>7</v>
      </c>
      <c r="R2924" s="72" t="str">
        <f t="shared" si="579"/>
        <v/>
      </c>
      <c r="S2924" s="72" t="str">
        <f t="shared" si="580"/>
        <v/>
      </c>
      <c r="AT2924" s="20">
        <f t="shared" si="581"/>
        <v>-8334</v>
      </c>
    </row>
    <row r="2925" spans="1:46" ht="33.75">
      <c r="A2925" s="54">
        <v>8038</v>
      </c>
      <c r="B2925" s="54" t="s">
        <v>1028</v>
      </c>
      <c r="C2925" s="58" t="s">
        <v>2477</v>
      </c>
      <c r="D2925" s="79">
        <v>7</v>
      </c>
      <c r="E2925" s="79">
        <v>7</v>
      </c>
      <c r="F2925" s="80">
        <v>893.47</v>
      </c>
      <c r="G2925" s="80">
        <v>127.64</v>
      </c>
      <c r="H2925" s="80">
        <v>893.47</v>
      </c>
      <c r="I2925" s="80" t="s">
        <v>28</v>
      </c>
      <c r="J2925" s="80" t="s">
        <v>28</v>
      </c>
      <c r="K2925" s="80">
        <v>127.64</v>
      </c>
      <c r="L2925" s="73">
        <f t="shared" si="573"/>
        <v>92.6</v>
      </c>
      <c r="M2925" s="73">
        <f t="shared" si="574"/>
        <v>127.64</v>
      </c>
      <c r="N2925" s="72" t="str">
        <f t="shared" si="575"/>
        <v>0617</v>
      </c>
      <c r="O2925" s="74">
        <f t="shared" si="576"/>
        <v>0</v>
      </c>
      <c r="P2925" s="72">
        <f t="shared" si="577"/>
        <v>0</v>
      </c>
      <c r="Q2925" s="74">
        <f t="shared" si="578"/>
        <v>7</v>
      </c>
      <c r="R2925" s="72" t="str">
        <f t="shared" si="579"/>
        <v/>
      </c>
      <c r="S2925" s="72" t="str">
        <f t="shared" si="580"/>
        <v/>
      </c>
      <c r="AT2925" s="20">
        <f t="shared" si="581"/>
        <v>-8334</v>
      </c>
    </row>
    <row r="2926" spans="1:46" ht="33.75">
      <c r="A2926" s="54">
        <v>8038</v>
      </c>
      <c r="B2926" s="54" t="s">
        <v>1026</v>
      </c>
      <c r="C2926" s="58" t="s">
        <v>2477</v>
      </c>
      <c r="D2926" s="79">
        <v>7</v>
      </c>
      <c r="E2926" s="79">
        <v>7</v>
      </c>
      <c r="F2926" s="80">
        <v>893.47</v>
      </c>
      <c r="G2926" s="80">
        <v>127.64</v>
      </c>
      <c r="H2926" s="80">
        <v>893.47</v>
      </c>
      <c r="I2926" s="80" t="s">
        <v>28</v>
      </c>
      <c r="J2926" s="80" t="s">
        <v>28</v>
      </c>
      <c r="K2926" s="80">
        <v>127.64</v>
      </c>
      <c r="L2926" s="73">
        <f t="shared" si="573"/>
        <v>92.6</v>
      </c>
      <c r="M2926" s="73">
        <f t="shared" si="574"/>
        <v>127.64</v>
      </c>
      <c r="N2926" s="72" t="str">
        <f t="shared" si="575"/>
        <v>0617</v>
      </c>
      <c r="O2926" s="74">
        <f t="shared" si="576"/>
        <v>0</v>
      </c>
      <c r="P2926" s="72">
        <f t="shared" si="577"/>
        <v>0</v>
      </c>
      <c r="Q2926" s="74">
        <f t="shared" si="578"/>
        <v>7</v>
      </c>
      <c r="R2926" s="72" t="str">
        <f t="shared" si="579"/>
        <v/>
      </c>
      <c r="S2926" s="72" t="str">
        <f t="shared" si="580"/>
        <v/>
      </c>
      <c r="AT2926" s="20">
        <f t="shared" si="581"/>
        <v>-8334</v>
      </c>
    </row>
    <row r="2927" spans="1:46" ht="33.75">
      <c r="A2927" s="54">
        <v>8038</v>
      </c>
      <c r="B2927" s="54" t="s">
        <v>1024</v>
      </c>
      <c r="C2927" s="58" t="s">
        <v>2477</v>
      </c>
      <c r="D2927" s="79">
        <v>7</v>
      </c>
      <c r="E2927" s="79">
        <v>7</v>
      </c>
      <c r="F2927" s="80">
        <v>893.47</v>
      </c>
      <c r="G2927" s="80">
        <v>127.64</v>
      </c>
      <c r="H2927" s="80">
        <v>893.47</v>
      </c>
      <c r="I2927" s="80" t="s">
        <v>28</v>
      </c>
      <c r="J2927" s="80" t="s">
        <v>28</v>
      </c>
      <c r="K2927" s="80">
        <v>127.64</v>
      </c>
      <c r="L2927" s="73">
        <f t="shared" si="573"/>
        <v>92.6</v>
      </c>
      <c r="M2927" s="73">
        <f t="shared" si="574"/>
        <v>127.64</v>
      </c>
      <c r="N2927" s="72" t="str">
        <f t="shared" si="575"/>
        <v>0617</v>
      </c>
      <c r="O2927" s="74">
        <f t="shared" si="576"/>
        <v>0</v>
      </c>
      <c r="P2927" s="72">
        <f t="shared" si="577"/>
        <v>0</v>
      </c>
      <c r="Q2927" s="74">
        <f t="shared" si="578"/>
        <v>7</v>
      </c>
      <c r="R2927" s="72" t="str">
        <f t="shared" si="579"/>
        <v/>
      </c>
      <c r="S2927" s="72" t="str">
        <f t="shared" si="580"/>
        <v/>
      </c>
      <c r="AT2927" s="20">
        <f t="shared" si="581"/>
        <v>-8334</v>
      </c>
    </row>
    <row r="2928" spans="1:46" ht="33.75">
      <c r="A2928" s="54">
        <v>8038</v>
      </c>
      <c r="B2928" s="54" t="s">
        <v>1022</v>
      </c>
      <c r="C2928" s="58" t="s">
        <v>2477</v>
      </c>
      <c r="D2928" s="79">
        <v>7</v>
      </c>
      <c r="E2928" s="79">
        <v>7</v>
      </c>
      <c r="F2928" s="80">
        <v>893.47</v>
      </c>
      <c r="G2928" s="80">
        <v>127.64</v>
      </c>
      <c r="H2928" s="80">
        <v>893.47</v>
      </c>
      <c r="I2928" s="80" t="s">
        <v>28</v>
      </c>
      <c r="J2928" s="80" t="s">
        <v>28</v>
      </c>
      <c r="K2928" s="80">
        <v>127.64</v>
      </c>
      <c r="L2928" s="73">
        <f t="shared" si="573"/>
        <v>92.6</v>
      </c>
      <c r="M2928" s="73">
        <f t="shared" si="574"/>
        <v>127.64</v>
      </c>
      <c r="N2928" s="72" t="str">
        <f t="shared" si="575"/>
        <v>0617</v>
      </c>
      <c r="O2928" s="74">
        <f t="shared" si="576"/>
        <v>0</v>
      </c>
      <c r="P2928" s="72">
        <f t="shared" si="577"/>
        <v>0</v>
      </c>
      <c r="Q2928" s="74">
        <f t="shared" si="578"/>
        <v>7</v>
      </c>
      <c r="R2928" s="72" t="str">
        <f t="shared" si="579"/>
        <v/>
      </c>
      <c r="S2928" s="72" t="str">
        <f t="shared" si="580"/>
        <v/>
      </c>
      <c r="AT2928" s="20">
        <f t="shared" si="581"/>
        <v>-8334</v>
      </c>
    </row>
    <row r="2929" spans="1:46" ht="33.75">
      <c r="A2929" s="54">
        <v>8038</v>
      </c>
      <c r="B2929" s="54" t="s">
        <v>1020</v>
      </c>
      <c r="C2929" s="58" t="s">
        <v>2477</v>
      </c>
      <c r="D2929" s="79">
        <v>7</v>
      </c>
      <c r="E2929" s="79">
        <v>7</v>
      </c>
      <c r="F2929" s="80">
        <v>893.47</v>
      </c>
      <c r="G2929" s="80">
        <v>127.64</v>
      </c>
      <c r="H2929" s="80">
        <v>893.47</v>
      </c>
      <c r="I2929" s="80" t="s">
        <v>28</v>
      </c>
      <c r="J2929" s="80" t="s">
        <v>28</v>
      </c>
      <c r="K2929" s="80">
        <v>127.64</v>
      </c>
      <c r="L2929" s="73">
        <f t="shared" si="573"/>
        <v>92.6</v>
      </c>
      <c r="M2929" s="73">
        <f t="shared" si="574"/>
        <v>127.64</v>
      </c>
      <c r="N2929" s="72" t="str">
        <f t="shared" si="575"/>
        <v>0617</v>
      </c>
      <c r="O2929" s="74">
        <f t="shared" si="576"/>
        <v>0</v>
      </c>
      <c r="P2929" s="72">
        <f t="shared" si="577"/>
        <v>0</v>
      </c>
      <c r="Q2929" s="74">
        <f t="shared" si="578"/>
        <v>7</v>
      </c>
      <c r="R2929" s="72" t="str">
        <f t="shared" si="579"/>
        <v/>
      </c>
      <c r="S2929" s="72" t="str">
        <f t="shared" si="580"/>
        <v/>
      </c>
      <c r="AT2929" s="20">
        <f t="shared" si="581"/>
        <v>-8334</v>
      </c>
    </row>
    <row r="2930" spans="1:46" ht="33.75">
      <c r="A2930" s="54">
        <v>8038</v>
      </c>
      <c r="B2930" s="54" t="s">
        <v>1018</v>
      </c>
      <c r="C2930" s="58" t="s">
        <v>2477</v>
      </c>
      <c r="D2930" s="79">
        <v>7</v>
      </c>
      <c r="E2930" s="79">
        <v>7</v>
      </c>
      <c r="F2930" s="80">
        <v>893.47</v>
      </c>
      <c r="G2930" s="80">
        <v>127.64</v>
      </c>
      <c r="H2930" s="80">
        <v>893.47</v>
      </c>
      <c r="I2930" s="80" t="s">
        <v>28</v>
      </c>
      <c r="J2930" s="80" t="s">
        <v>28</v>
      </c>
      <c r="K2930" s="80">
        <v>127.64</v>
      </c>
      <c r="L2930" s="73">
        <f t="shared" si="573"/>
        <v>93.6</v>
      </c>
      <c r="M2930" s="73">
        <f t="shared" si="574"/>
        <v>127.64</v>
      </c>
      <c r="N2930" s="72" t="str">
        <f t="shared" si="575"/>
        <v>0617</v>
      </c>
      <c r="O2930" s="74">
        <f t="shared" si="576"/>
        <v>0</v>
      </c>
      <c r="P2930" s="72">
        <f t="shared" si="577"/>
        <v>0</v>
      </c>
      <c r="Q2930" s="74">
        <f t="shared" si="578"/>
        <v>7</v>
      </c>
      <c r="R2930" s="72" t="str">
        <f t="shared" si="579"/>
        <v/>
      </c>
      <c r="S2930" s="72" t="str">
        <f t="shared" si="580"/>
        <v/>
      </c>
      <c r="AT2930" s="20">
        <f t="shared" si="581"/>
        <v>-8424</v>
      </c>
    </row>
    <row r="2931" spans="1:46" ht="33.75">
      <c r="A2931" s="54">
        <v>8038</v>
      </c>
      <c r="B2931" s="54" t="s">
        <v>1016</v>
      </c>
      <c r="C2931" s="58" t="s">
        <v>2477</v>
      </c>
      <c r="D2931" s="79">
        <v>7</v>
      </c>
      <c r="E2931" s="79">
        <v>7</v>
      </c>
      <c r="F2931" s="80">
        <v>893.47</v>
      </c>
      <c r="G2931" s="80">
        <v>127.64</v>
      </c>
      <c r="H2931" s="80">
        <v>893.47</v>
      </c>
      <c r="I2931" s="80" t="s">
        <v>28</v>
      </c>
      <c r="J2931" s="80" t="s">
        <v>28</v>
      </c>
      <c r="K2931" s="80">
        <v>127.64</v>
      </c>
      <c r="L2931" s="73">
        <f t="shared" si="573"/>
        <v>93.6</v>
      </c>
      <c r="M2931" s="73">
        <f t="shared" si="574"/>
        <v>127.64</v>
      </c>
      <c r="N2931" s="72" t="str">
        <f t="shared" si="575"/>
        <v>0617</v>
      </c>
      <c r="O2931" s="74">
        <f t="shared" si="576"/>
        <v>0</v>
      </c>
      <c r="P2931" s="72">
        <f t="shared" si="577"/>
        <v>0</v>
      </c>
      <c r="Q2931" s="74">
        <f t="shared" si="578"/>
        <v>7</v>
      </c>
      <c r="R2931" s="72" t="str">
        <f t="shared" si="579"/>
        <v/>
      </c>
      <c r="S2931" s="72" t="str">
        <f t="shared" si="580"/>
        <v/>
      </c>
      <c r="AT2931" s="20">
        <f t="shared" si="581"/>
        <v>-8424</v>
      </c>
    </row>
    <row r="2932" spans="1:46" ht="33.75">
      <c r="A2932" s="54">
        <v>8038</v>
      </c>
      <c r="B2932" s="54" t="s">
        <v>1014</v>
      </c>
      <c r="C2932" s="58" t="s">
        <v>2477</v>
      </c>
      <c r="D2932" s="79">
        <v>7</v>
      </c>
      <c r="E2932" s="79">
        <v>7</v>
      </c>
      <c r="F2932" s="80">
        <v>893.47</v>
      </c>
      <c r="G2932" s="80">
        <v>127.64</v>
      </c>
      <c r="H2932" s="80">
        <v>893.47</v>
      </c>
      <c r="I2932" s="80" t="s">
        <v>28</v>
      </c>
      <c r="J2932" s="80" t="s">
        <v>28</v>
      </c>
      <c r="K2932" s="80">
        <v>127.64</v>
      </c>
      <c r="L2932" s="73">
        <f t="shared" si="573"/>
        <v>93.6</v>
      </c>
      <c r="M2932" s="73">
        <f t="shared" si="574"/>
        <v>127.64</v>
      </c>
      <c r="N2932" s="72" t="str">
        <f t="shared" si="575"/>
        <v>0617</v>
      </c>
      <c r="O2932" s="74">
        <f t="shared" si="576"/>
        <v>0</v>
      </c>
      <c r="P2932" s="72">
        <f t="shared" si="577"/>
        <v>0</v>
      </c>
      <c r="Q2932" s="74">
        <f t="shared" si="578"/>
        <v>7</v>
      </c>
      <c r="R2932" s="72" t="str">
        <f t="shared" si="579"/>
        <v/>
      </c>
      <c r="S2932" s="72" t="str">
        <f t="shared" si="580"/>
        <v/>
      </c>
      <c r="AT2932" s="20">
        <f t="shared" si="581"/>
        <v>-8424</v>
      </c>
    </row>
    <row r="2933" spans="1:46" ht="33.75">
      <c r="A2933" s="54">
        <v>8038</v>
      </c>
      <c r="B2933" s="54" t="s">
        <v>1012</v>
      </c>
      <c r="C2933" s="58" t="s">
        <v>2477</v>
      </c>
      <c r="D2933" s="79">
        <v>7</v>
      </c>
      <c r="E2933" s="79">
        <v>7</v>
      </c>
      <c r="F2933" s="80">
        <v>893.47</v>
      </c>
      <c r="G2933" s="80">
        <v>127.64</v>
      </c>
      <c r="H2933" s="80">
        <v>893.47</v>
      </c>
      <c r="I2933" s="80" t="s">
        <v>28</v>
      </c>
      <c r="J2933" s="80" t="s">
        <v>28</v>
      </c>
      <c r="K2933" s="80">
        <v>127.64</v>
      </c>
      <c r="L2933" s="73">
        <f t="shared" si="573"/>
        <v>93.6</v>
      </c>
      <c r="M2933" s="73">
        <f t="shared" si="574"/>
        <v>127.64</v>
      </c>
      <c r="N2933" s="72" t="str">
        <f t="shared" si="575"/>
        <v>0617</v>
      </c>
      <c r="O2933" s="74">
        <f t="shared" si="576"/>
        <v>0</v>
      </c>
      <c r="P2933" s="72">
        <f t="shared" si="577"/>
        <v>0</v>
      </c>
      <c r="Q2933" s="74">
        <f t="shared" si="578"/>
        <v>7</v>
      </c>
      <c r="R2933" s="72" t="str">
        <f t="shared" si="579"/>
        <v/>
      </c>
      <c r="S2933" s="72" t="str">
        <f t="shared" si="580"/>
        <v/>
      </c>
      <c r="AT2933" s="20">
        <f t="shared" si="581"/>
        <v>-8424</v>
      </c>
    </row>
    <row r="2934" spans="1:46" ht="33.75">
      <c r="A2934" s="54">
        <v>8038</v>
      </c>
      <c r="B2934" s="54" t="s">
        <v>1010</v>
      </c>
      <c r="C2934" s="58" t="s">
        <v>2477</v>
      </c>
      <c r="D2934" s="79">
        <v>7</v>
      </c>
      <c r="E2934" s="79">
        <v>7</v>
      </c>
      <c r="F2934" s="80">
        <v>893.47</v>
      </c>
      <c r="G2934" s="80">
        <v>127.64</v>
      </c>
      <c r="H2934" s="80">
        <v>893.47</v>
      </c>
      <c r="I2934" s="80" t="s">
        <v>28</v>
      </c>
      <c r="J2934" s="80" t="s">
        <v>28</v>
      </c>
      <c r="K2934" s="80">
        <v>127.64</v>
      </c>
      <c r="L2934" s="73">
        <f t="shared" si="573"/>
        <v>93.6</v>
      </c>
      <c r="M2934" s="73">
        <f t="shared" si="574"/>
        <v>127.64</v>
      </c>
      <c r="N2934" s="72" t="str">
        <f t="shared" si="575"/>
        <v>0617</v>
      </c>
      <c r="O2934" s="74">
        <f t="shared" si="576"/>
        <v>0</v>
      </c>
      <c r="P2934" s="72">
        <f t="shared" si="577"/>
        <v>0</v>
      </c>
      <c r="Q2934" s="74">
        <f t="shared" si="578"/>
        <v>7</v>
      </c>
      <c r="R2934" s="72" t="str">
        <f t="shared" si="579"/>
        <v/>
      </c>
      <c r="S2934" s="72" t="str">
        <f t="shared" si="580"/>
        <v/>
      </c>
      <c r="AT2934" s="20">
        <f t="shared" si="581"/>
        <v>-8424</v>
      </c>
    </row>
    <row r="2935" spans="1:46" ht="33.75">
      <c r="A2935" s="54">
        <v>8038</v>
      </c>
      <c r="B2935" s="54" t="s">
        <v>1008</v>
      </c>
      <c r="C2935" s="58" t="s">
        <v>2477</v>
      </c>
      <c r="D2935" s="79">
        <v>7</v>
      </c>
      <c r="E2935" s="79">
        <v>7</v>
      </c>
      <c r="F2935" s="80">
        <v>893.47</v>
      </c>
      <c r="G2935" s="80">
        <v>127.64</v>
      </c>
      <c r="H2935" s="80">
        <v>893.47</v>
      </c>
      <c r="I2935" s="80" t="s">
        <v>28</v>
      </c>
      <c r="J2935" s="80" t="s">
        <v>28</v>
      </c>
      <c r="K2935" s="80">
        <v>127.64</v>
      </c>
      <c r="L2935" s="73">
        <f t="shared" si="573"/>
        <v>93.6</v>
      </c>
      <c r="M2935" s="73">
        <f t="shared" si="574"/>
        <v>127.64</v>
      </c>
      <c r="N2935" s="72" t="str">
        <f t="shared" si="575"/>
        <v>0617</v>
      </c>
      <c r="O2935" s="74">
        <f t="shared" si="576"/>
        <v>0</v>
      </c>
      <c r="P2935" s="72">
        <f t="shared" si="577"/>
        <v>0</v>
      </c>
      <c r="Q2935" s="74">
        <f t="shared" si="578"/>
        <v>7</v>
      </c>
      <c r="R2935" s="72" t="str">
        <f t="shared" si="579"/>
        <v/>
      </c>
      <c r="S2935" s="72" t="str">
        <f t="shared" si="580"/>
        <v/>
      </c>
      <c r="AT2935" s="20">
        <f t="shared" si="581"/>
        <v>-8424</v>
      </c>
    </row>
    <row r="2936" spans="1:46" ht="33.75">
      <c r="A2936" s="54">
        <v>8039</v>
      </c>
      <c r="B2936" s="54" t="s">
        <v>1040</v>
      </c>
      <c r="C2936" s="58" t="s">
        <v>2478</v>
      </c>
      <c r="D2936" s="79">
        <v>7</v>
      </c>
      <c r="E2936" s="79">
        <v>7</v>
      </c>
      <c r="F2936" s="80">
        <v>605.16999999999996</v>
      </c>
      <c r="G2936" s="80">
        <v>86.45</v>
      </c>
      <c r="H2936" s="80">
        <v>605.16999999999996</v>
      </c>
      <c r="I2936" s="80" t="s">
        <v>28</v>
      </c>
      <c r="J2936" s="80" t="s">
        <v>28</v>
      </c>
      <c r="K2936" s="80">
        <v>86.45</v>
      </c>
      <c r="L2936" s="73">
        <f t="shared" si="573"/>
        <v>68.95</v>
      </c>
      <c r="M2936" s="73">
        <f t="shared" si="574"/>
        <v>86.45</v>
      </c>
      <c r="N2936" s="72" t="str">
        <f t="shared" si="575"/>
        <v>0618</v>
      </c>
      <c r="O2936" s="74">
        <f t="shared" si="576"/>
        <v>0</v>
      </c>
      <c r="P2936" s="72">
        <f t="shared" si="577"/>
        <v>0</v>
      </c>
      <c r="Q2936" s="74">
        <f t="shared" si="578"/>
        <v>7</v>
      </c>
      <c r="R2936" s="72" t="str">
        <f t="shared" si="579"/>
        <v/>
      </c>
      <c r="S2936" s="72" t="str">
        <f t="shared" si="580"/>
        <v/>
      </c>
      <c r="AT2936" s="20">
        <f t="shared" si="581"/>
        <v>-6205.5</v>
      </c>
    </row>
    <row r="2937" spans="1:46" ht="33.75">
      <c r="A2937" s="54">
        <v>8039</v>
      </c>
      <c r="B2937" s="54" t="s">
        <v>1038</v>
      </c>
      <c r="C2937" s="58" t="s">
        <v>2478</v>
      </c>
      <c r="D2937" s="79">
        <v>7</v>
      </c>
      <c r="E2937" s="79">
        <v>7</v>
      </c>
      <c r="F2937" s="80">
        <v>605.16999999999996</v>
      </c>
      <c r="G2937" s="80">
        <v>86.45</v>
      </c>
      <c r="H2937" s="80">
        <v>605.16999999999996</v>
      </c>
      <c r="I2937" s="80" t="s">
        <v>28</v>
      </c>
      <c r="J2937" s="80" t="s">
        <v>28</v>
      </c>
      <c r="K2937" s="80">
        <v>86.45</v>
      </c>
      <c r="L2937" s="73">
        <f t="shared" si="573"/>
        <v>68.95</v>
      </c>
      <c r="M2937" s="73">
        <f t="shared" si="574"/>
        <v>86.45</v>
      </c>
      <c r="N2937" s="72" t="str">
        <f t="shared" si="575"/>
        <v>0618</v>
      </c>
      <c r="O2937" s="74">
        <f t="shared" si="576"/>
        <v>0</v>
      </c>
      <c r="P2937" s="72">
        <f t="shared" si="577"/>
        <v>0</v>
      </c>
      <c r="Q2937" s="74">
        <f t="shared" si="578"/>
        <v>7</v>
      </c>
      <c r="R2937" s="72" t="str">
        <f t="shared" si="579"/>
        <v/>
      </c>
      <c r="S2937" s="72" t="str">
        <f t="shared" si="580"/>
        <v/>
      </c>
      <c r="AT2937" s="20">
        <f t="shared" si="581"/>
        <v>-6205.5</v>
      </c>
    </row>
    <row r="2938" spans="1:46" ht="33.75">
      <c r="A2938" s="54">
        <v>8039</v>
      </c>
      <c r="B2938" s="54" t="s">
        <v>1036</v>
      </c>
      <c r="C2938" s="58" t="s">
        <v>2478</v>
      </c>
      <c r="D2938" s="79">
        <v>7</v>
      </c>
      <c r="E2938" s="79">
        <v>7</v>
      </c>
      <c r="F2938" s="80">
        <v>605.16999999999996</v>
      </c>
      <c r="G2938" s="80">
        <v>86.45</v>
      </c>
      <c r="H2938" s="80">
        <v>605.16999999999996</v>
      </c>
      <c r="I2938" s="80" t="s">
        <v>28</v>
      </c>
      <c r="J2938" s="80" t="s">
        <v>28</v>
      </c>
      <c r="K2938" s="80">
        <v>86.45</v>
      </c>
      <c r="L2938" s="73">
        <f t="shared" si="573"/>
        <v>68.95</v>
      </c>
      <c r="M2938" s="73">
        <f t="shared" si="574"/>
        <v>86.45</v>
      </c>
      <c r="N2938" s="72" t="str">
        <f t="shared" si="575"/>
        <v>0618</v>
      </c>
      <c r="O2938" s="74">
        <f t="shared" si="576"/>
        <v>0</v>
      </c>
      <c r="P2938" s="72">
        <f t="shared" si="577"/>
        <v>0</v>
      </c>
      <c r="Q2938" s="74">
        <f t="shared" si="578"/>
        <v>7</v>
      </c>
      <c r="R2938" s="72" t="str">
        <f t="shared" si="579"/>
        <v/>
      </c>
      <c r="S2938" s="72" t="str">
        <f t="shared" si="580"/>
        <v/>
      </c>
      <c r="AT2938" s="20">
        <f t="shared" si="581"/>
        <v>-6205.5</v>
      </c>
    </row>
    <row r="2939" spans="1:46" ht="33.75">
      <c r="A2939" s="54">
        <v>8039</v>
      </c>
      <c r="B2939" s="54" t="s">
        <v>1034</v>
      </c>
      <c r="C2939" s="58" t="s">
        <v>2478</v>
      </c>
      <c r="D2939" s="79">
        <v>7</v>
      </c>
      <c r="E2939" s="79">
        <v>7</v>
      </c>
      <c r="F2939" s="80">
        <v>605.16999999999996</v>
      </c>
      <c r="G2939" s="80">
        <v>86.45</v>
      </c>
      <c r="H2939" s="80">
        <v>605.16999999999996</v>
      </c>
      <c r="I2939" s="80" t="s">
        <v>28</v>
      </c>
      <c r="J2939" s="80" t="s">
        <v>28</v>
      </c>
      <c r="K2939" s="80">
        <v>86.45</v>
      </c>
      <c r="L2939" s="73">
        <f t="shared" si="573"/>
        <v>68.95</v>
      </c>
      <c r="M2939" s="73">
        <f t="shared" si="574"/>
        <v>86.45</v>
      </c>
      <c r="N2939" s="72" t="str">
        <f t="shared" si="575"/>
        <v>0618</v>
      </c>
      <c r="O2939" s="74">
        <f t="shared" si="576"/>
        <v>0</v>
      </c>
      <c r="P2939" s="72">
        <f t="shared" si="577"/>
        <v>0</v>
      </c>
      <c r="Q2939" s="74">
        <f t="shared" si="578"/>
        <v>7</v>
      </c>
      <c r="R2939" s="72" t="str">
        <f t="shared" si="579"/>
        <v/>
      </c>
      <c r="S2939" s="72" t="str">
        <f t="shared" si="580"/>
        <v/>
      </c>
      <c r="AT2939" s="20">
        <f t="shared" si="581"/>
        <v>-6205.5</v>
      </c>
    </row>
    <row r="2940" spans="1:46" ht="33.75">
      <c r="A2940" s="54">
        <v>8040</v>
      </c>
      <c r="B2940" s="54" t="s">
        <v>1066</v>
      </c>
      <c r="C2940" s="58" t="s">
        <v>2479</v>
      </c>
      <c r="D2940" s="79">
        <v>7</v>
      </c>
      <c r="E2940" s="79">
        <v>7</v>
      </c>
      <c r="F2940" s="80">
        <v>902.97</v>
      </c>
      <c r="G2940" s="80">
        <v>129</v>
      </c>
      <c r="H2940" s="80">
        <v>902.97</v>
      </c>
      <c r="I2940" s="80" t="s">
        <v>28</v>
      </c>
      <c r="J2940" s="80" t="s">
        <v>28</v>
      </c>
      <c r="K2940" s="80">
        <v>129</v>
      </c>
      <c r="L2940" s="73">
        <f t="shared" si="573"/>
        <v>86.58</v>
      </c>
      <c r="M2940" s="73">
        <f t="shared" si="574"/>
        <v>129</v>
      </c>
      <c r="N2940" s="72" t="str">
        <f t="shared" si="575"/>
        <v>0621</v>
      </c>
      <c r="O2940" s="74">
        <f t="shared" si="576"/>
        <v>0</v>
      </c>
      <c r="P2940" s="72">
        <f t="shared" si="577"/>
        <v>0</v>
      </c>
      <c r="Q2940" s="74">
        <f t="shared" si="578"/>
        <v>7</v>
      </c>
      <c r="R2940" s="72" t="str">
        <f t="shared" si="579"/>
        <v/>
      </c>
      <c r="S2940" s="72" t="str">
        <f t="shared" si="580"/>
        <v/>
      </c>
      <c r="AT2940" s="20">
        <f t="shared" si="581"/>
        <v>-7792.2</v>
      </c>
    </row>
    <row r="2941" spans="1:46" ht="33.75">
      <c r="A2941" s="54">
        <v>8040</v>
      </c>
      <c r="B2941" s="54" t="s">
        <v>1064</v>
      </c>
      <c r="C2941" s="58" t="s">
        <v>2479</v>
      </c>
      <c r="D2941" s="79">
        <v>7</v>
      </c>
      <c r="E2941" s="79">
        <v>7</v>
      </c>
      <c r="F2941" s="80">
        <v>902.97</v>
      </c>
      <c r="G2941" s="80">
        <v>129</v>
      </c>
      <c r="H2941" s="80">
        <v>902.97</v>
      </c>
      <c r="I2941" s="80" t="s">
        <v>28</v>
      </c>
      <c r="J2941" s="80" t="s">
        <v>28</v>
      </c>
      <c r="K2941" s="80">
        <v>129</v>
      </c>
      <c r="L2941" s="73">
        <f t="shared" si="573"/>
        <v>86.58</v>
      </c>
      <c r="M2941" s="73">
        <f t="shared" si="574"/>
        <v>129</v>
      </c>
      <c r="N2941" s="72" t="str">
        <f t="shared" si="575"/>
        <v>0621</v>
      </c>
      <c r="O2941" s="74">
        <f t="shared" si="576"/>
        <v>0</v>
      </c>
      <c r="P2941" s="72">
        <f t="shared" si="577"/>
        <v>0</v>
      </c>
      <c r="Q2941" s="74">
        <f t="shared" si="578"/>
        <v>7</v>
      </c>
      <c r="R2941" s="72" t="str">
        <f t="shared" si="579"/>
        <v/>
      </c>
      <c r="S2941" s="72" t="str">
        <f t="shared" si="580"/>
        <v/>
      </c>
      <c r="AT2941" s="20">
        <f t="shared" si="581"/>
        <v>-7792.2</v>
      </c>
    </row>
    <row r="2942" spans="1:46" ht="33.75">
      <c r="A2942" s="54">
        <v>8040</v>
      </c>
      <c r="B2942" s="54" t="s">
        <v>1062</v>
      </c>
      <c r="C2942" s="58" t="s">
        <v>2479</v>
      </c>
      <c r="D2942" s="79">
        <v>7</v>
      </c>
      <c r="E2942" s="79">
        <v>7</v>
      </c>
      <c r="F2942" s="80">
        <v>902.97</v>
      </c>
      <c r="G2942" s="80">
        <v>129</v>
      </c>
      <c r="H2942" s="80">
        <v>902.97</v>
      </c>
      <c r="I2942" s="80" t="s">
        <v>28</v>
      </c>
      <c r="J2942" s="80" t="s">
        <v>28</v>
      </c>
      <c r="K2942" s="80">
        <v>129</v>
      </c>
      <c r="L2942" s="73">
        <f t="shared" si="573"/>
        <v>86.58</v>
      </c>
      <c r="M2942" s="73">
        <f t="shared" si="574"/>
        <v>129</v>
      </c>
      <c r="N2942" s="72" t="str">
        <f t="shared" si="575"/>
        <v>0621</v>
      </c>
      <c r="O2942" s="74">
        <f t="shared" si="576"/>
        <v>0</v>
      </c>
      <c r="P2942" s="72">
        <f t="shared" si="577"/>
        <v>0</v>
      </c>
      <c r="Q2942" s="74">
        <f t="shared" si="578"/>
        <v>7</v>
      </c>
      <c r="R2942" s="72" t="str">
        <f t="shared" si="579"/>
        <v/>
      </c>
      <c r="S2942" s="72" t="str">
        <f t="shared" si="580"/>
        <v/>
      </c>
      <c r="AT2942" s="20">
        <f t="shared" si="581"/>
        <v>-7792.2</v>
      </c>
    </row>
    <row r="2943" spans="1:46" ht="33.75">
      <c r="A2943" s="54">
        <v>8040</v>
      </c>
      <c r="B2943" s="54" t="s">
        <v>1060</v>
      </c>
      <c r="C2943" s="58" t="s">
        <v>2479</v>
      </c>
      <c r="D2943" s="79">
        <v>7</v>
      </c>
      <c r="E2943" s="79">
        <v>7</v>
      </c>
      <c r="F2943" s="80">
        <v>902.97</v>
      </c>
      <c r="G2943" s="80">
        <v>129</v>
      </c>
      <c r="H2943" s="80">
        <v>902.97</v>
      </c>
      <c r="I2943" s="80" t="s">
        <v>28</v>
      </c>
      <c r="J2943" s="80" t="s">
        <v>28</v>
      </c>
      <c r="K2943" s="80">
        <v>129</v>
      </c>
      <c r="L2943" s="73">
        <f t="shared" si="573"/>
        <v>86.58</v>
      </c>
      <c r="M2943" s="73">
        <f t="shared" si="574"/>
        <v>129</v>
      </c>
      <c r="N2943" s="72" t="str">
        <f t="shared" si="575"/>
        <v>0621</v>
      </c>
      <c r="O2943" s="74">
        <f t="shared" si="576"/>
        <v>0</v>
      </c>
      <c r="P2943" s="72">
        <f t="shared" si="577"/>
        <v>0</v>
      </c>
      <c r="Q2943" s="74">
        <f t="shared" si="578"/>
        <v>7</v>
      </c>
      <c r="R2943" s="72" t="str">
        <f t="shared" si="579"/>
        <v/>
      </c>
      <c r="S2943" s="72" t="str">
        <f t="shared" si="580"/>
        <v/>
      </c>
      <c r="AT2943" s="20">
        <f t="shared" si="581"/>
        <v>-7792.2</v>
      </c>
    </row>
    <row r="2944" spans="1:46" ht="33.75">
      <c r="A2944" s="54">
        <v>8040</v>
      </c>
      <c r="B2944" s="54" t="s">
        <v>1058</v>
      </c>
      <c r="C2944" s="58" t="s">
        <v>2479</v>
      </c>
      <c r="D2944" s="79">
        <v>7</v>
      </c>
      <c r="E2944" s="79">
        <v>7</v>
      </c>
      <c r="F2944" s="80">
        <v>902.97</v>
      </c>
      <c r="G2944" s="80">
        <v>129</v>
      </c>
      <c r="H2944" s="80">
        <v>902.97</v>
      </c>
      <c r="I2944" s="80" t="s">
        <v>28</v>
      </c>
      <c r="J2944" s="80" t="s">
        <v>28</v>
      </c>
      <c r="K2944" s="80">
        <v>129</v>
      </c>
      <c r="L2944" s="73">
        <f t="shared" si="573"/>
        <v>86.58</v>
      </c>
      <c r="M2944" s="73">
        <f t="shared" si="574"/>
        <v>129</v>
      </c>
      <c r="N2944" s="72" t="str">
        <f t="shared" si="575"/>
        <v>0621</v>
      </c>
      <c r="O2944" s="74">
        <f t="shared" si="576"/>
        <v>0</v>
      </c>
      <c r="P2944" s="72">
        <f t="shared" si="577"/>
        <v>0</v>
      </c>
      <c r="Q2944" s="74">
        <f t="shared" si="578"/>
        <v>7</v>
      </c>
      <c r="R2944" s="72" t="str">
        <f t="shared" si="579"/>
        <v/>
      </c>
      <c r="S2944" s="72" t="str">
        <f t="shared" si="580"/>
        <v/>
      </c>
      <c r="AT2944" s="20">
        <f t="shared" si="581"/>
        <v>-7792.2</v>
      </c>
    </row>
    <row r="2945" spans="1:46" ht="33.75">
      <c r="A2945" s="54">
        <v>8040</v>
      </c>
      <c r="B2945" s="54" t="s">
        <v>1056</v>
      </c>
      <c r="C2945" s="58" t="s">
        <v>2479</v>
      </c>
      <c r="D2945" s="79">
        <v>7</v>
      </c>
      <c r="E2945" s="79">
        <v>7</v>
      </c>
      <c r="F2945" s="80">
        <v>902.97</v>
      </c>
      <c r="G2945" s="80">
        <v>129</v>
      </c>
      <c r="H2945" s="80">
        <v>902.97</v>
      </c>
      <c r="I2945" s="80" t="s">
        <v>28</v>
      </c>
      <c r="J2945" s="80" t="s">
        <v>28</v>
      </c>
      <c r="K2945" s="80">
        <v>129</v>
      </c>
      <c r="L2945" s="73">
        <f t="shared" si="573"/>
        <v>86.58</v>
      </c>
      <c r="M2945" s="73">
        <f t="shared" si="574"/>
        <v>129</v>
      </c>
      <c r="N2945" s="72" t="str">
        <f t="shared" si="575"/>
        <v>0621</v>
      </c>
      <c r="O2945" s="74">
        <f t="shared" si="576"/>
        <v>0</v>
      </c>
      <c r="P2945" s="72">
        <f t="shared" si="577"/>
        <v>0</v>
      </c>
      <c r="Q2945" s="74">
        <f t="shared" si="578"/>
        <v>7</v>
      </c>
      <c r="R2945" s="72" t="str">
        <f t="shared" si="579"/>
        <v/>
      </c>
      <c r="S2945" s="72" t="str">
        <f t="shared" si="580"/>
        <v/>
      </c>
      <c r="AT2945" s="20">
        <f t="shared" si="581"/>
        <v>-7792.2</v>
      </c>
    </row>
    <row r="2946" spans="1:46" ht="33.75">
      <c r="A2946" s="54">
        <v>8040</v>
      </c>
      <c r="B2946" s="54" t="s">
        <v>1054</v>
      </c>
      <c r="C2946" s="58" t="s">
        <v>2479</v>
      </c>
      <c r="D2946" s="79">
        <v>7</v>
      </c>
      <c r="E2946" s="79">
        <v>7</v>
      </c>
      <c r="F2946" s="80">
        <v>902.97</v>
      </c>
      <c r="G2946" s="80">
        <v>129</v>
      </c>
      <c r="H2946" s="80">
        <v>902.97</v>
      </c>
      <c r="I2946" s="80" t="s">
        <v>28</v>
      </c>
      <c r="J2946" s="80" t="s">
        <v>28</v>
      </c>
      <c r="K2946" s="80">
        <v>129</v>
      </c>
      <c r="L2946" s="73">
        <f t="shared" si="573"/>
        <v>94.56</v>
      </c>
      <c r="M2946" s="73">
        <f t="shared" si="574"/>
        <v>129</v>
      </c>
      <c r="N2946" s="72" t="str">
        <f t="shared" si="575"/>
        <v>0621</v>
      </c>
      <c r="O2946" s="74">
        <f t="shared" si="576"/>
        <v>0</v>
      </c>
      <c r="P2946" s="72">
        <f t="shared" si="577"/>
        <v>0</v>
      </c>
      <c r="Q2946" s="74">
        <f t="shared" si="578"/>
        <v>7</v>
      </c>
      <c r="R2946" s="72" t="str">
        <f t="shared" si="579"/>
        <v/>
      </c>
      <c r="S2946" s="72" t="str">
        <f t="shared" si="580"/>
        <v/>
      </c>
      <c r="AT2946" s="20">
        <f t="shared" si="581"/>
        <v>-8510.4</v>
      </c>
    </row>
    <row r="2947" spans="1:46" ht="33.75">
      <c r="A2947" s="54">
        <v>8040</v>
      </c>
      <c r="B2947" s="54" t="s">
        <v>1052</v>
      </c>
      <c r="C2947" s="58" t="s">
        <v>2479</v>
      </c>
      <c r="D2947" s="79">
        <v>7</v>
      </c>
      <c r="E2947" s="79">
        <v>7</v>
      </c>
      <c r="F2947" s="80">
        <v>902.97</v>
      </c>
      <c r="G2947" s="80">
        <v>129</v>
      </c>
      <c r="H2947" s="80">
        <v>902.97</v>
      </c>
      <c r="I2947" s="80" t="s">
        <v>28</v>
      </c>
      <c r="J2947" s="80" t="s">
        <v>28</v>
      </c>
      <c r="K2947" s="80">
        <v>129</v>
      </c>
      <c r="L2947" s="73">
        <f t="shared" si="573"/>
        <v>94.56</v>
      </c>
      <c r="M2947" s="73">
        <f t="shared" si="574"/>
        <v>129</v>
      </c>
      <c r="N2947" s="72" t="str">
        <f t="shared" si="575"/>
        <v>0621</v>
      </c>
      <c r="O2947" s="74">
        <f t="shared" si="576"/>
        <v>0</v>
      </c>
      <c r="P2947" s="72">
        <f t="shared" si="577"/>
        <v>0</v>
      </c>
      <c r="Q2947" s="74">
        <f t="shared" si="578"/>
        <v>7</v>
      </c>
      <c r="R2947" s="72" t="str">
        <f t="shared" si="579"/>
        <v/>
      </c>
      <c r="S2947" s="72" t="str">
        <f t="shared" si="580"/>
        <v/>
      </c>
      <c r="AT2947" s="20">
        <f t="shared" si="581"/>
        <v>-8510.4</v>
      </c>
    </row>
    <row r="2948" spans="1:46" ht="33.75">
      <c r="A2948" s="54">
        <v>8040</v>
      </c>
      <c r="B2948" s="54" t="s">
        <v>1050</v>
      </c>
      <c r="C2948" s="58" t="s">
        <v>2479</v>
      </c>
      <c r="D2948" s="79">
        <v>7</v>
      </c>
      <c r="E2948" s="79">
        <v>7</v>
      </c>
      <c r="F2948" s="80">
        <v>902.97</v>
      </c>
      <c r="G2948" s="80">
        <v>129</v>
      </c>
      <c r="H2948" s="80">
        <v>902.97</v>
      </c>
      <c r="I2948" s="80" t="s">
        <v>28</v>
      </c>
      <c r="J2948" s="80" t="s">
        <v>28</v>
      </c>
      <c r="K2948" s="80">
        <v>129</v>
      </c>
      <c r="L2948" s="73">
        <f t="shared" ref="L2948:L3011" si="582">IFERROR(VLOOKUP(B2948,$B$1326:$K$2467,6,0),"")</f>
        <v>94.56</v>
      </c>
      <c r="M2948" s="73">
        <f t="shared" ref="M2948:M3011" si="583">IFERROR(VLOOKUP($B2948,$B$2468:$K$3603,6,0),"")</f>
        <v>129</v>
      </c>
      <c r="N2948" s="72" t="str">
        <f t="shared" ref="N2948:N3011" si="584">LEFT(B2948,4)</f>
        <v>0621</v>
      </c>
      <c r="O2948" s="74">
        <f t="shared" ref="O2948:O3011" si="585">E2948-D2948</f>
        <v>0</v>
      </c>
      <c r="P2948" s="72">
        <f t="shared" ref="P2948:P3011" si="586">IF(O2948=20,1,0)</f>
        <v>0</v>
      </c>
      <c r="Q2948" s="74">
        <f t="shared" ref="Q2948:Q3011" si="587">D2948</f>
        <v>7</v>
      </c>
      <c r="R2948" s="72" t="str">
        <f t="shared" ref="R2948:R3011" si="588">IF(P2948=1,Q2948+7,"")</f>
        <v/>
      </c>
      <c r="S2948" s="72" t="str">
        <f t="shared" ref="S2948:S3011" si="589">IF(P2948=1,Q2948+14,"")</f>
        <v/>
      </c>
      <c r="AT2948" s="20">
        <f t="shared" si="581"/>
        <v>-8510.4</v>
      </c>
    </row>
    <row r="2949" spans="1:46" ht="33.75">
      <c r="A2949" s="54">
        <v>8040</v>
      </c>
      <c r="B2949" s="54" t="s">
        <v>1048</v>
      </c>
      <c r="C2949" s="58" t="s">
        <v>2479</v>
      </c>
      <c r="D2949" s="79">
        <v>7</v>
      </c>
      <c r="E2949" s="79">
        <v>7</v>
      </c>
      <c r="F2949" s="80">
        <v>902.97</v>
      </c>
      <c r="G2949" s="80">
        <v>129</v>
      </c>
      <c r="H2949" s="80">
        <v>902.97</v>
      </c>
      <c r="I2949" s="80" t="s">
        <v>28</v>
      </c>
      <c r="J2949" s="80" t="s">
        <v>28</v>
      </c>
      <c r="K2949" s="80">
        <v>129</v>
      </c>
      <c r="L2949" s="73">
        <f t="shared" si="582"/>
        <v>94.56</v>
      </c>
      <c r="M2949" s="73">
        <f t="shared" si="583"/>
        <v>129</v>
      </c>
      <c r="N2949" s="72" t="str">
        <f t="shared" si="584"/>
        <v>0621</v>
      </c>
      <c r="O2949" s="74">
        <f t="shared" si="585"/>
        <v>0</v>
      </c>
      <c r="P2949" s="72">
        <f t="shared" si="586"/>
        <v>0</v>
      </c>
      <c r="Q2949" s="74">
        <f t="shared" si="587"/>
        <v>7</v>
      </c>
      <c r="R2949" s="72" t="str">
        <f t="shared" si="588"/>
        <v/>
      </c>
      <c r="S2949" s="72" t="str">
        <f t="shared" si="589"/>
        <v/>
      </c>
      <c r="AT2949" s="20">
        <f t="shared" si="581"/>
        <v>-8510.4</v>
      </c>
    </row>
    <row r="2950" spans="1:46" ht="33.75">
      <c r="A2950" s="54">
        <v>8040</v>
      </c>
      <c r="B2950" s="54" t="s">
        <v>1046</v>
      </c>
      <c r="C2950" s="58" t="s">
        <v>2479</v>
      </c>
      <c r="D2950" s="79">
        <v>7</v>
      </c>
      <c r="E2950" s="79">
        <v>7</v>
      </c>
      <c r="F2950" s="80">
        <v>902.97</v>
      </c>
      <c r="G2950" s="80">
        <v>129</v>
      </c>
      <c r="H2950" s="80">
        <v>902.97</v>
      </c>
      <c r="I2950" s="80" t="s">
        <v>28</v>
      </c>
      <c r="J2950" s="80" t="s">
        <v>28</v>
      </c>
      <c r="K2950" s="80">
        <v>129</v>
      </c>
      <c r="L2950" s="73">
        <f t="shared" si="582"/>
        <v>94.56</v>
      </c>
      <c r="M2950" s="73">
        <f t="shared" si="583"/>
        <v>129</v>
      </c>
      <c r="N2950" s="72" t="str">
        <f t="shared" si="584"/>
        <v>0621</v>
      </c>
      <c r="O2950" s="74">
        <f t="shared" si="585"/>
        <v>0</v>
      </c>
      <c r="P2950" s="72">
        <f t="shared" si="586"/>
        <v>0</v>
      </c>
      <c r="Q2950" s="74">
        <f t="shared" si="587"/>
        <v>7</v>
      </c>
      <c r="R2950" s="72" t="str">
        <f t="shared" si="588"/>
        <v/>
      </c>
      <c r="S2950" s="72" t="str">
        <f t="shared" si="589"/>
        <v/>
      </c>
      <c r="AT2950" s="20">
        <f t="shared" si="581"/>
        <v>-8510.4</v>
      </c>
    </row>
    <row r="2951" spans="1:46" ht="33.75">
      <c r="A2951" s="54">
        <v>8040</v>
      </c>
      <c r="B2951" s="54" t="s">
        <v>1044</v>
      </c>
      <c r="C2951" s="58" t="s">
        <v>2479</v>
      </c>
      <c r="D2951" s="79">
        <v>7</v>
      </c>
      <c r="E2951" s="79">
        <v>7</v>
      </c>
      <c r="F2951" s="80">
        <v>902.97</v>
      </c>
      <c r="G2951" s="80">
        <v>129</v>
      </c>
      <c r="H2951" s="80">
        <v>902.97</v>
      </c>
      <c r="I2951" s="80" t="s">
        <v>28</v>
      </c>
      <c r="J2951" s="80" t="s">
        <v>28</v>
      </c>
      <c r="K2951" s="80">
        <v>129</v>
      </c>
      <c r="L2951" s="73">
        <f t="shared" si="582"/>
        <v>94.56</v>
      </c>
      <c r="M2951" s="73">
        <f t="shared" si="583"/>
        <v>129</v>
      </c>
      <c r="N2951" s="72" t="str">
        <f t="shared" si="584"/>
        <v>0621</v>
      </c>
      <c r="O2951" s="74">
        <f t="shared" si="585"/>
        <v>0</v>
      </c>
      <c r="P2951" s="72">
        <f t="shared" si="586"/>
        <v>0</v>
      </c>
      <c r="Q2951" s="74">
        <f t="shared" si="587"/>
        <v>7</v>
      </c>
      <c r="R2951" s="72" t="str">
        <f t="shared" si="588"/>
        <v/>
      </c>
      <c r="S2951" s="72" t="str">
        <f t="shared" si="589"/>
        <v/>
      </c>
      <c r="AT2951" s="20">
        <f t="shared" si="581"/>
        <v>-8510.4</v>
      </c>
    </row>
    <row r="2952" spans="1:46" ht="22.5">
      <c r="A2952" s="54">
        <v>8041</v>
      </c>
      <c r="B2952" s="54" t="s">
        <v>1108</v>
      </c>
      <c r="C2952" s="58" t="s">
        <v>2480</v>
      </c>
      <c r="D2952" s="79">
        <v>7</v>
      </c>
      <c r="E2952" s="79">
        <v>7</v>
      </c>
      <c r="F2952" s="80">
        <v>1071.55</v>
      </c>
      <c r="G2952" s="80">
        <v>153.08000000000001</v>
      </c>
      <c r="H2952" s="80">
        <v>1071.55</v>
      </c>
      <c r="I2952" s="80" t="s">
        <v>28</v>
      </c>
      <c r="J2952" s="80" t="s">
        <v>28</v>
      </c>
      <c r="K2952" s="80">
        <v>153.08000000000001</v>
      </c>
      <c r="L2952" s="73">
        <f t="shared" si="582"/>
        <v>112.91</v>
      </c>
      <c r="M2952" s="73">
        <f t="shared" si="583"/>
        <v>153.08000000000001</v>
      </c>
      <c r="N2952" s="72" t="str">
        <f t="shared" si="584"/>
        <v>0803</v>
      </c>
      <c r="O2952" s="74">
        <f t="shared" si="585"/>
        <v>0</v>
      </c>
      <c r="P2952" s="72">
        <f t="shared" si="586"/>
        <v>0</v>
      </c>
      <c r="Q2952" s="74">
        <f t="shared" si="587"/>
        <v>7</v>
      </c>
      <c r="R2952" s="72" t="str">
        <f t="shared" si="588"/>
        <v/>
      </c>
      <c r="S2952" s="72" t="str">
        <f t="shared" si="589"/>
        <v/>
      </c>
      <c r="AT2952" s="20">
        <f t="shared" si="581"/>
        <v>-10161.9</v>
      </c>
    </row>
    <row r="2953" spans="1:46" ht="22.5">
      <c r="A2953" s="54">
        <v>8041</v>
      </c>
      <c r="B2953" s="54" t="s">
        <v>1106</v>
      </c>
      <c r="C2953" s="58" t="s">
        <v>2480</v>
      </c>
      <c r="D2953" s="79">
        <v>7</v>
      </c>
      <c r="E2953" s="79">
        <v>7</v>
      </c>
      <c r="F2953" s="80">
        <v>1071.55</v>
      </c>
      <c r="G2953" s="80">
        <v>153.08000000000001</v>
      </c>
      <c r="H2953" s="80">
        <v>1071.55</v>
      </c>
      <c r="I2953" s="80" t="s">
        <v>28</v>
      </c>
      <c r="J2953" s="80" t="s">
        <v>28</v>
      </c>
      <c r="K2953" s="80">
        <v>153.08000000000001</v>
      </c>
      <c r="L2953" s="73">
        <f t="shared" si="582"/>
        <v>112.91</v>
      </c>
      <c r="M2953" s="73">
        <f t="shared" si="583"/>
        <v>153.08000000000001</v>
      </c>
      <c r="N2953" s="72" t="str">
        <f t="shared" si="584"/>
        <v>0803</v>
      </c>
      <c r="O2953" s="74">
        <f t="shared" si="585"/>
        <v>0</v>
      </c>
      <c r="P2953" s="72">
        <f t="shared" si="586"/>
        <v>0</v>
      </c>
      <c r="Q2953" s="74">
        <f t="shared" si="587"/>
        <v>7</v>
      </c>
      <c r="R2953" s="72" t="str">
        <f t="shared" si="588"/>
        <v/>
      </c>
      <c r="S2953" s="72" t="str">
        <f t="shared" si="589"/>
        <v/>
      </c>
      <c r="AT2953" s="20">
        <f t="shared" si="581"/>
        <v>-10161.9</v>
      </c>
    </row>
    <row r="2954" spans="1:46" ht="22.5">
      <c r="A2954" s="54">
        <v>8041</v>
      </c>
      <c r="B2954" s="54" t="s">
        <v>1104</v>
      </c>
      <c r="C2954" s="58" t="s">
        <v>2480</v>
      </c>
      <c r="D2954" s="79">
        <v>7</v>
      </c>
      <c r="E2954" s="79">
        <v>7</v>
      </c>
      <c r="F2954" s="80">
        <v>1071.55</v>
      </c>
      <c r="G2954" s="80">
        <v>153.08000000000001</v>
      </c>
      <c r="H2954" s="80">
        <v>1071.55</v>
      </c>
      <c r="I2954" s="80" t="s">
        <v>28</v>
      </c>
      <c r="J2954" s="80" t="s">
        <v>28</v>
      </c>
      <c r="K2954" s="80">
        <v>153.08000000000001</v>
      </c>
      <c r="L2954" s="73">
        <f t="shared" si="582"/>
        <v>112.91</v>
      </c>
      <c r="M2954" s="73">
        <f t="shared" si="583"/>
        <v>153.08000000000001</v>
      </c>
      <c r="N2954" s="72" t="str">
        <f t="shared" si="584"/>
        <v>0803</v>
      </c>
      <c r="O2954" s="74">
        <f t="shared" si="585"/>
        <v>0</v>
      </c>
      <c r="P2954" s="72">
        <f t="shared" si="586"/>
        <v>0</v>
      </c>
      <c r="Q2954" s="74">
        <f t="shared" si="587"/>
        <v>7</v>
      </c>
      <c r="R2954" s="72" t="str">
        <f t="shared" si="588"/>
        <v/>
      </c>
      <c r="S2954" s="72" t="str">
        <f t="shared" si="589"/>
        <v/>
      </c>
      <c r="AT2954" s="20">
        <f t="shared" si="581"/>
        <v>-10161.9</v>
      </c>
    </row>
    <row r="2955" spans="1:46" ht="22.5">
      <c r="A2955" s="54">
        <v>8041</v>
      </c>
      <c r="B2955" s="54" t="s">
        <v>1102</v>
      </c>
      <c r="C2955" s="58" t="s">
        <v>2480</v>
      </c>
      <c r="D2955" s="79">
        <v>7</v>
      </c>
      <c r="E2955" s="79">
        <v>7</v>
      </c>
      <c r="F2955" s="80">
        <v>1071.55</v>
      </c>
      <c r="G2955" s="80">
        <v>153.08000000000001</v>
      </c>
      <c r="H2955" s="80">
        <v>1071.55</v>
      </c>
      <c r="I2955" s="80" t="s">
        <v>28</v>
      </c>
      <c r="J2955" s="80" t="s">
        <v>28</v>
      </c>
      <c r="K2955" s="80">
        <v>153.08000000000001</v>
      </c>
      <c r="L2955" s="73">
        <f t="shared" si="582"/>
        <v>112.91</v>
      </c>
      <c r="M2955" s="73">
        <f t="shared" si="583"/>
        <v>153.08000000000001</v>
      </c>
      <c r="N2955" s="72" t="str">
        <f t="shared" si="584"/>
        <v>0803</v>
      </c>
      <c r="O2955" s="74">
        <f t="shared" si="585"/>
        <v>0</v>
      </c>
      <c r="P2955" s="72">
        <f t="shared" si="586"/>
        <v>0</v>
      </c>
      <c r="Q2955" s="74">
        <f t="shared" si="587"/>
        <v>7</v>
      </c>
      <c r="R2955" s="72" t="str">
        <f t="shared" si="588"/>
        <v/>
      </c>
      <c r="S2955" s="72" t="str">
        <f t="shared" si="589"/>
        <v/>
      </c>
      <c r="AT2955" s="20">
        <f t="shared" ref="AT2955:AT3018" si="590">AS2955+(AI2955-90)*L2955</f>
        <v>-10161.9</v>
      </c>
    </row>
    <row r="2956" spans="1:46" ht="22.5">
      <c r="A2956" s="54">
        <v>8041</v>
      </c>
      <c r="B2956" s="54" t="s">
        <v>1100</v>
      </c>
      <c r="C2956" s="58" t="s">
        <v>2480</v>
      </c>
      <c r="D2956" s="79">
        <v>7</v>
      </c>
      <c r="E2956" s="79">
        <v>7</v>
      </c>
      <c r="F2956" s="80">
        <v>1071.55</v>
      </c>
      <c r="G2956" s="80">
        <v>153.08000000000001</v>
      </c>
      <c r="H2956" s="80">
        <v>1071.55</v>
      </c>
      <c r="I2956" s="80" t="s">
        <v>28</v>
      </c>
      <c r="J2956" s="80" t="s">
        <v>28</v>
      </c>
      <c r="K2956" s="80">
        <v>153.08000000000001</v>
      </c>
      <c r="L2956" s="73">
        <f t="shared" si="582"/>
        <v>112.91</v>
      </c>
      <c r="M2956" s="73">
        <f t="shared" si="583"/>
        <v>153.08000000000001</v>
      </c>
      <c r="N2956" s="72" t="str">
        <f t="shared" si="584"/>
        <v>0803</v>
      </c>
      <c r="O2956" s="74">
        <f t="shared" si="585"/>
        <v>0</v>
      </c>
      <c r="P2956" s="72">
        <f t="shared" si="586"/>
        <v>0</v>
      </c>
      <c r="Q2956" s="74">
        <f t="shared" si="587"/>
        <v>7</v>
      </c>
      <c r="R2956" s="72" t="str">
        <f t="shared" si="588"/>
        <v/>
      </c>
      <c r="S2956" s="72" t="str">
        <f t="shared" si="589"/>
        <v/>
      </c>
      <c r="AT2956" s="20">
        <f t="shared" si="590"/>
        <v>-10161.9</v>
      </c>
    </row>
    <row r="2957" spans="1:46" ht="22.5">
      <c r="A2957" s="54">
        <v>8041</v>
      </c>
      <c r="B2957" s="54" t="s">
        <v>1098</v>
      </c>
      <c r="C2957" s="58" t="s">
        <v>2480</v>
      </c>
      <c r="D2957" s="79">
        <v>7</v>
      </c>
      <c r="E2957" s="79">
        <v>7</v>
      </c>
      <c r="F2957" s="80">
        <v>1071.55</v>
      </c>
      <c r="G2957" s="80">
        <v>153.08000000000001</v>
      </c>
      <c r="H2957" s="80">
        <v>1071.55</v>
      </c>
      <c r="I2957" s="80" t="s">
        <v>28</v>
      </c>
      <c r="J2957" s="80" t="s">
        <v>28</v>
      </c>
      <c r="K2957" s="80">
        <v>153.08000000000001</v>
      </c>
      <c r="L2957" s="73">
        <f t="shared" si="582"/>
        <v>112.91</v>
      </c>
      <c r="M2957" s="73">
        <f t="shared" si="583"/>
        <v>153.08000000000001</v>
      </c>
      <c r="N2957" s="72" t="str">
        <f t="shared" si="584"/>
        <v>0803</v>
      </c>
      <c r="O2957" s="74">
        <f t="shared" si="585"/>
        <v>0</v>
      </c>
      <c r="P2957" s="72">
        <f t="shared" si="586"/>
        <v>0</v>
      </c>
      <c r="Q2957" s="74">
        <f t="shared" si="587"/>
        <v>7</v>
      </c>
      <c r="R2957" s="72" t="str">
        <f t="shared" si="588"/>
        <v/>
      </c>
      <c r="S2957" s="72" t="str">
        <f t="shared" si="589"/>
        <v/>
      </c>
      <c r="AT2957" s="20">
        <f t="shared" si="590"/>
        <v>-10161.9</v>
      </c>
    </row>
    <row r="2958" spans="1:46" ht="22.5">
      <c r="A2958" s="54">
        <v>8041</v>
      </c>
      <c r="B2958" s="54" t="s">
        <v>1096</v>
      </c>
      <c r="C2958" s="58" t="s">
        <v>2480</v>
      </c>
      <c r="D2958" s="79">
        <v>7</v>
      </c>
      <c r="E2958" s="79">
        <v>7</v>
      </c>
      <c r="F2958" s="80">
        <v>1071.55</v>
      </c>
      <c r="G2958" s="80">
        <v>153.08000000000001</v>
      </c>
      <c r="H2958" s="80">
        <v>1071.55</v>
      </c>
      <c r="I2958" s="80" t="s">
        <v>28</v>
      </c>
      <c r="J2958" s="80" t="s">
        <v>28</v>
      </c>
      <c r="K2958" s="80">
        <v>153.08000000000001</v>
      </c>
      <c r="L2958" s="73">
        <f t="shared" si="582"/>
        <v>111.86</v>
      </c>
      <c r="M2958" s="73">
        <f t="shared" si="583"/>
        <v>153.08000000000001</v>
      </c>
      <c r="N2958" s="72" t="str">
        <f t="shared" si="584"/>
        <v>0803</v>
      </c>
      <c r="O2958" s="74">
        <f t="shared" si="585"/>
        <v>0</v>
      </c>
      <c r="P2958" s="72">
        <f t="shared" si="586"/>
        <v>0</v>
      </c>
      <c r="Q2958" s="74">
        <f t="shared" si="587"/>
        <v>7</v>
      </c>
      <c r="R2958" s="72" t="str">
        <f t="shared" si="588"/>
        <v/>
      </c>
      <c r="S2958" s="72" t="str">
        <f t="shared" si="589"/>
        <v/>
      </c>
      <c r="AT2958" s="20">
        <f t="shared" si="590"/>
        <v>-10067.4</v>
      </c>
    </row>
    <row r="2959" spans="1:46" ht="22.5">
      <c r="A2959" s="54">
        <v>8041</v>
      </c>
      <c r="B2959" s="54" t="s">
        <v>1094</v>
      </c>
      <c r="C2959" s="58" t="s">
        <v>2480</v>
      </c>
      <c r="D2959" s="79">
        <v>7</v>
      </c>
      <c r="E2959" s="79">
        <v>7</v>
      </c>
      <c r="F2959" s="80">
        <v>1071.55</v>
      </c>
      <c r="G2959" s="80">
        <v>153.08000000000001</v>
      </c>
      <c r="H2959" s="80">
        <v>1071.55</v>
      </c>
      <c r="I2959" s="80" t="s">
        <v>28</v>
      </c>
      <c r="J2959" s="80" t="s">
        <v>28</v>
      </c>
      <c r="K2959" s="80">
        <v>153.08000000000001</v>
      </c>
      <c r="L2959" s="73">
        <f t="shared" si="582"/>
        <v>111.86</v>
      </c>
      <c r="M2959" s="73">
        <f t="shared" si="583"/>
        <v>153.08000000000001</v>
      </c>
      <c r="N2959" s="72" t="str">
        <f t="shared" si="584"/>
        <v>0803</v>
      </c>
      <c r="O2959" s="74">
        <f t="shared" si="585"/>
        <v>0</v>
      </c>
      <c r="P2959" s="72">
        <f t="shared" si="586"/>
        <v>0</v>
      </c>
      <c r="Q2959" s="74">
        <f t="shared" si="587"/>
        <v>7</v>
      </c>
      <c r="R2959" s="72" t="str">
        <f t="shared" si="588"/>
        <v/>
      </c>
      <c r="S2959" s="72" t="str">
        <f t="shared" si="589"/>
        <v/>
      </c>
      <c r="AT2959" s="20">
        <f t="shared" si="590"/>
        <v>-10067.4</v>
      </c>
    </row>
    <row r="2960" spans="1:46" ht="22.5">
      <c r="A2960" s="54">
        <v>8041</v>
      </c>
      <c r="B2960" s="54" t="s">
        <v>1092</v>
      </c>
      <c r="C2960" s="58" t="s">
        <v>2480</v>
      </c>
      <c r="D2960" s="79">
        <v>7</v>
      </c>
      <c r="E2960" s="79">
        <v>7</v>
      </c>
      <c r="F2960" s="80">
        <v>1071.55</v>
      </c>
      <c r="G2960" s="80">
        <v>153.08000000000001</v>
      </c>
      <c r="H2960" s="80">
        <v>1071.55</v>
      </c>
      <c r="I2960" s="80" t="s">
        <v>28</v>
      </c>
      <c r="J2960" s="80" t="s">
        <v>28</v>
      </c>
      <c r="K2960" s="80">
        <v>153.08000000000001</v>
      </c>
      <c r="L2960" s="73">
        <f t="shared" si="582"/>
        <v>111.86</v>
      </c>
      <c r="M2960" s="73">
        <f t="shared" si="583"/>
        <v>153.08000000000001</v>
      </c>
      <c r="N2960" s="72" t="str">
        <f t="shared" si="584"/>
        <v>0803</v>
      </c>
      <c r="O2960" s="74">
        <f t="shared" si="585"/>
        <v>0</v>
      </c>
      <c r="P2960" s="72">
        <f t="shared" si="586"/>
        <v>0</v>
      </c>
      <c r="Q2960" s="74">
        <f t="shared" si="587"/>
        <v>7</v>
      </c>
      <c r="R2960" s="72" t="str">
        <f t="shared" si="588"/>
        <v/>
      </c>
      <c r="S2960" s="72" t="str">
        <f t="shared" si="589"/>
        <v/>
      </c>
      <c r="AT2960" s="20">
        <f t="shared" si="590"/>
        <v>-10067.4</v>
      </c>
    </row>
    <row r="2961" spans="1:46" ht="22.5">
      <c r="A2961" s="54">
        <v>8041</v>
      </c>
      <c r="B2961" s="54" t="s">
        <v>1090</v>
      </c>
      <c r="C2961" s="58" t="s">
        <v>2480</v>
      </c>
      <c r="D2961" s="79">
        <v>7</v>
      </c>
      <c r="E2961" s="79">
        <v>7</v>
      </c>
      <c r="F2961" s="80">
        <v>1071.55</v>
      </c>
      <c r="G2961" s="80">
        <v>153.08000000000001</v>
      </c>
      <c r="H2961" s="80">
        <v>1071.55</v>
      </c>
      <c r="I2961" s="80" t="s">
        <v>28</v>
      </c>
      <c r="J2961" s="80" t="s">
        <v>28</v>
      </c>
      <c r="K2961" s="80">
        <v>153.08000000000001</v>
      </c>
      <c r="L2961" s="73">
        <f t="shared" si="582"/>
        <v>111.86</v>
      </c>
      <c r="M2961" s="73">
        <f t="shared" si="583"/>
        <v>153.08000000000001</v>
      </c>
      <c r="N2961" s="72" t="str">
        <f t="shared" si="584"/>
        <v>0803</v>
      </c>
      <c r="O2961" s="74">
        <f t="shared" si="585"/>
        <v>0</v>
      </c>
      <c r="P2961" s="72">
        <f t="shared" si="586"/>
        <v>0</v>
      </c>
      <c r="Q2961" s="74">
        <f t="shared" si="587"/>
        <v>7</v>
      </c>
      <c r="R2961" s="72" t="str">
        <f t="shared" si="588"/>
        <v/>
      </c>
      <c r="S2961" s="72" t="str">
        <f t="shared" si="589"/>
        <v/>
      </c>
      <c r="AT2961" s="20">
        <f t="shared" si="590"/>
        <v>-10067.4</v>
      </c>
    </row>
    <row r="2962" spans="1:46" ht="22.5">
      <c r="A2962" s="54">
        <v>8041</v>
      </c>
      <c r="B2962" s="54" t="s">
        <v>1088</v>
      </c>
      <c r="C2962" s="58" t="s">
        <v>2480</v>
      </c>
      <c r="D2962" s="79">
        <v>7</v>
      </c>
      <c r="E2962" s="79">
        <v>7</v>
      </c>
      <c r="F2962" s="80">
        <v>1071.55</v>
      </c>
      <c r="G2962" s="80">
        <v>153.08000000000001</v>
      </c>
      <c r="H2962" s="80">
        <v>1071.55</v>
      </c>
      <c r="I2962" s="80" t="s">
        <v>28</v>
      </c>
      <c r="J2962" s="80" t="s">
        <v>28</v>
      </c>
      <c r="K2962" s="80">
        <v>153.08000000000001</v>
      </c>
      <c r="L2962" s="73">
        <f t="shared" si="582"/>
        <v>111.86</v>
      </c>
      <c r="M2962" s="73">
        <f t="shared" si="583"/>
        <v>153.08000000000001</v>
      </c>
      <c r="N2962" s="72" t="str">
        <f t="shared" si="584"/>
        <v>0803</v>
      </c>
      <c r="O2962" s="74">
        <f t="shared" si="585"/>
        <v>0</v>
      </c>
      <c r="P2962" s="72">
        <f t="shared" si="586"/>
        <v>0</v>
      </c>
      <c r="Q2962" s="74">
        <f t="shared" si="587"/>
        <v>7</v>
      </c>
      <c r="R2962" s="72" t="str">
        <f t="shared" si="588"/>
        <v/>
      </c>
      <c r="S2962" s="72" t="str">
        <f t="shared" si="589"/>
        <v/>
      </c>
      <c r="AT2962" s="20">
        <f t="shared" si="590"/>
        <v>-10067.4</v>
      </c>
    </row>
    <row r="2963" spans="1:46" ht="22.5">
      <c r="A2963" s="54">
        <v>8041</v>
      </c>
      <c r="B2963" s="54" t="s">
        <v>1086</v>
      </c>
      <c r="C2963" s="58" t="s">
        <v>2480</v>
      </c>
      <c r="D2963" s="79">
        <v>7</v>
      </c>
      <c r="E2963" s="79">
        <v>7</v>
      </c>
      <c r="F2963" s="80">
        <v>1071.55</v>
      </c>
      <c r="G2963" s="80">
        <v>153.08000000000001</v>
      </c>
      <c r="H2963" s="80">
        <v>1071.55</v>
      </c>
      <c r="I2963" s="80" t="s">
        <v>28</v>
      </c>
      <c r="J2963" s="80" t="s">
        <v>28</v>
      </c>
      <c r="K2963" s="80">
        <v>153.08000000000001</v>
      </c>
      <c r="L2963" s="73">
        <f t="shared" si="582"/>
        <v>111.86</v>
      </c>
      <c r="M2963" s="73">
        <f t="shared" si="583"/>
        <v>153.08000000000001</v>
      </c>
      <c r="N2963" s="72" t="str">
        <f t="shared" si="584"/>
        <v>0803</v>
      </c>
      <c r="O2963" s="74">
        <f t="shared" si="585"/>
        <v>0</v>
      </c>
      <c r="P2963" s="72">
        <f t="shared" si="586"/>
        <v>0</v>
      </c>
      <c r="Q2963" s="74">
        <f t="shared" si="587"/>
        <v>7</v>
      </c>
      <c r="R2963" s="72" t="str">
        <f t="shared" si="588"/>
        <v/>
      </c>
      <c r="S2963" s="72" t="str">
        <f t="shared" si="589"/>
        <v/>
      </c>
      <c r="AT2963" s="20">
        <f t="shared" si="590"/>
        <v>-10067.4</v>
      </c>
    </row>
    <row r="2964" spans="1:46" ht="22.5">
      <c r="A2964" s="54">
        <v>8041</v>
      </c>
      <c r="B2964" s="54" t="s">
        <v>1084</v>
      </c>
      <c r="C2964" s="58" t="s">
        <v>2480</v>
      </c>
      <c r="D2964" s="79">
        <v>7</v>
      </c>
      <c r="E2964" s="79">
        <v>7</v>
      </c>
      <c r="F2964" s="80">
        <v>1071.55</v>
      </c>
      <c r="G2964" s="80">
        <v>153.08000000000001</v>
      </c>
      <c r="H2964" s="80">
        <v>1071.55</v>
      </c>
      <c r="I2964" s="80" t="s">
        <v>28</v>
      </c>
      <c r="J2964" s="80" t="s">
        <v>28</v>
      </c>
      <c r="K2964" s="80">
        <v>153.08000000000001</v>
      </c>
      <c r="L2964" s="73">
        <f t="shared" si="582"/>
        <v>133.53</v>
      </c>
      <c r="M2964" s="73">
        <f t="shared" si="583"/>
        <v>153.08000000000001</v>
      </c>
      <c r="N2964" s="72" t="str">
        <f t="shared" si="584"/>
        <v>0803</v>
      </c>
      <c r="O2964" s="74">
        <f t="shared" si="585"/>
        <v>0</v>
      </c>
      <c r="P2964" s="72">
        <f t="shared" si="586"/>
        <v>0</v>
      </c>
      <c r="Q2964" s="74">
        <f t="shared" si="587"/>
        <v>7</v>
      </c>
      <c r="R2964" s="72" t="str">
        <f t="shared" si="588"/>
        <v/>
      </c>
      <c r="S2964" s="72" t="str">
        <f t="shared" si="589"/>
        <v/>
      </c>
      <c r="AT2964" s="20">
        <f t="shared" si="590"/>
        <v>-12017.7</v>
      </c>
    </row>
    <row r="2965" spans="1:46" ht="22.5">
      <c r="A2965" s="54">
        <v>8041</v>
      </c>
      <c r="B2965" s="54" t="s">
        <v>1082</v>
      </c>
      <c r="C2965" s="58" t="s">
        <v>2480</v>
      </c>
      <c r="D2965" s="79">
        <v>7</v>
      </c>
      <c r="E2965" s="79">
        <v>7</v>
      </c>
      <c r="F2965" s="80">
        <v>1071.55</v>
      </c>
      <c r="G2965" s="80">
        <v>153.08000000000001</v>
      </c>
      <c r="H2965" s="80">
        <v>1071.55</v>
      </c>
      <c r="I2965" s="80" t="s">
        <v>28</v>
      </c>
      <c r="J2965" s="80" t="s">
        <v>28</v>
      </c>
      <c r="K2965" s="80">
        <v>153.08000000000001</v>
      </c>
      <c r="L2965" s="73">
        <f t="shared" si="582"/>
        <v>133.53</v>
      </c>
      <c r="M2965" s="73">
        <f t="shared" si="583"/>
        <v>153.08000000000001</v>
      </c>
      <c r="N2965" s="72" t="str">
        <f t="shared" si="584"/>
        <v>0803</v>
      </c>
      <c r="O2965" s="74">
        <f t="shared" si="585"/>
        <v>0</v>
      </c>
      <c r="P2965" s="72">
        <f t="shared" si="586"/>
        <v>0</v>
      </c>
      <c r="Q2965" s="74">
        <f t="shared" si="587"/>
        <v>7</v>
      </c>
      <c r="R2965" s="72" t="str">
        <f t="shared" si="588"/>
        <v/>
      </c>
      <c r="S2965" s="72" t="str">
        <f t="shared" si="589"/>
        <v/>
      </c>
      <c r="AT2965" s="20">
        <f t="shared" si="590"/>
        <v>-12017.7</v>
      </c>
    </row>
    <row r="2966" spans="1:46" ht="22.5">
      <c r="A2966" s="54">
        <v>8041</v>
      </c>
      <c r="B2966" s="54" t="s">
        <v>1080</v>
      </c>
      <c r="C2966" s="58" t="s">
        <v>2480</v>
      </c>
      <c r="D2966" s="79">
        <v>7</v>
      </c>
      <c r="E2966" s="79">
        <v>7</v>
      </c>
      <c r="F2966" s="80">
        <v>1071.55</v>
      </c>
      <c r="G2966" s="80">
        <v>153.08000000000001</v>
      </c>
      <c r="H2966" s="80">
        <v>1071.55</v>
      </c>
      <c r="I2966" s="80" t="s">
        <v>28</v>
      </c>
      <c r="J2966" s="80" t="s">
        <v>28</v>
      </c>
      <c r="K2966" s="80">
        <v>153.08000000000001</v>
      </c>
      <c r="L2966" s="73">
        <f t="shared" si="582"/>
        <v>133.53</v>
      </c>
      <c r="M2966" s="73">
        <f t="shared" si="583"/>
        <v>153.08000000000001</v>
      </c>
      <c r="N2966" s="72" t="str">
        <f t="shared" si="584"/>
        <v>0803</v>
      </c>
      <c r="O2966" s="74">
        <f t="shared" si="585"/>
        <v>0</v>
      </c>
      <c r="P2966" s="72">
        <f t="shared" si="586"/>
        <v>0</v>
      </c>
      <c r="Q2966" s="74">
        <f t="shared" si="587"/>
        <v>7</v>
      </c>
      <c r="R2966" s="72" t="str">
        <f t="shared" si="588"/>
        <v/>
      </c>
      <c r="S2966" s="72" t="str">
        <f t="shared" si="589"/>
        <v/>
      </c>
      <c r="AT2966" s="20">
        <f t="shared" si="590"/>
        <v>-12017.7</v>
      </c>
    </row>
    <row r="2967" spans="1:46" ht="22.5">
      <c r="A2967" s="54">
        <v>8041</v>
      </c>
      <c r="B2967" s="54" t="s">
        <v>1078</v>
      </c>
      <c r="C2967" s="58" t="s">
        <v>2480</v>
      </c>
      <c r="D2967" s="79">
        <v>7</v>
      </c>
      <c r="E2967" s="79">
        <v>7</v>
      </c>
      <c r="F2967" s="80">
        <v>1071.55</v>
      </c>
      <c r="G2967" s="80">
        <v>153.08000000000001</v>
      </c>
      <c r="H2967" s="80">
        <v>1071.55</v>
      </c>
      <c r="I2967" s="80" t="s">
        <v>28</v>
      </c>
      <c r="J2967" s="80" t="s">
        <v>28</v>
      </c>
      <c r="K2967" s="80">
        <v>153.08000000000001</v>
      </c>
      <c r="L2967" s="73">
        <f t="shared" si="582"/>
        <v>133.53</v>
      </c>
      <c r="M2967" s="73">
        <f t="shared" si="583"/>
        <v>153.08000000000001</v>
      </c>
      <c r="N2967" s="72" t="str">
        <f t="shared" si="584"/>
        <v>0803</v>
      </c>
      <c r="O2967" s="74">
        <f t="shared" si="585"/>
        <v>0</v>
      </c>
      <c r="P2967" s="72">
        <f t="shared" si="586"/>
        <v>0</v>
      </c>
      <c r="Q2967" s="74">
        <f t="shared" si="587"/>
        <v>7</v>
      </c>
      <c r="R2967" s="72" t="str">
        <f t="shared" si="588"/>
        <v/>
      </c>
      <c r="S2967" s="72" t="str">
        <f t="shared" si="589"/>
        <v/>
      </c>
      <c r="AT2967" s="20">
        <f t="shared" si="590"/>
        <v>-12017.7</v>
      </c>
    </row>
    <row r="2968" spans="1:46" ht="22.5">
      <c r="A2968" s="54">
        <v>8041</v>
      </c>
      <c r="B2968" s="54" t="s">
        <v>1076</v>
      </c>
      <c r="C2968" s="58" t="s">
        <v>2480</v>
      </c>
      <c r="D2968" s="79">
        <v>7</v>
      </c>
      <c r="E2968" s="79">
        <v>7</v>
      </c>
      <c r="F2968" s="80">
        <v>1071.55</v>
      </c>
      <c r="G2968" s="80">
        <v>153.08000000000001</v>
      </c>
      <c r="H2968" s="80">
        <v>1071.55</v>
      </c>
      <c r="I2968" s="80" t="s">
        <v>28</v>
      </c>
      <c r="J2968" s="80" t="s">
        <v>28</v>
      </c>
      <c r="K2968" s="80">
        <v>153.08000000000001</v>
      </c>
      <c r="L2968" s="73">
        <f t="shared" si="582"/>
        <v>133.53</v>
      </c>
      <c r="M2968" s="73">
        <f t="shared" si="583"/>
        <v>153.08000000000001</v>
      </c>
      <c r="N2968" s="72" t="str">
        <f t="shared" si="584"/>
        <v>0803</v>
      </c>
      <c r="O2968" s="74">
        <f t="shared" si="585"/>
        <v>0</v>
      </c>
      <c r="P2968" s="72">
        <f t="shared" si="586"/>
        <v>0</v>
      </c>
      <c r="Q2968" s="74">
        <f t="shared" si="587"/>
        <v>7</v>
      </c>
      <c r="R2968" s="72" t="str">
        <f t="shared" si="588"/>
        <v/>
      </c>
      <c r="S2968" s="72" t="str">
        <f t="shared" si="589"/>
        <v/>
      </c>
      <c r="AT2968" s="20">
        <f t="shared" si="590"/>
        <v>-12017.7</v>
      </c>
    </row>
    <row r="2969" spans="1:46" ht="22.5">
      <c r="A2969" s="54">
        <v>8041</v>
      </c>
      <c r="B2969" s="54" t="s">
        <v>1074</v>
      </c>
      <c r="C2969" s="58" t="s">
        <v>2480</v>
      </c>
      <c r="D2969" s="79">
        <v>7</v>
      </c>
      <c r="E2969" s="79">
        <v>7</v>
      </c>
      <c r="F2969" s="80">
        <v>1071.55</v>
      </c>
      <c r="G2969" s="80">
        <v>153.08000000000001</v>
      </c>
      <c r="H2969" s="80">
        <v>1071.55</v>
      </c>
      <c r="I2969" s="80" t="s">
        <v>28</v>
      </c>
      <c r="J2969" s="80" t="s">
        <v>28</v>
      </c>
      <c r="K2969" s="80">
        <v>153.08000000000001</v>
      </c>
      <c r="L2969" s="73">
        <f t="shared" si="582"/>
        <v>133.53</v>
      </c>
      <c r="M2969" s="73">
        <f t="shared" si="583"/>
        <v>153.08000000000001</v>
      </c>
      <c r="N2969" s="72" t="str">
        <f t="shared" si="584"/>
        <v>0803</v>
      </c>
      <c r="O2969" s="74">
        <f t="shared" si="585"/>
        <v>0</v>
      </c>
      <c r="P2969" s="72">
        <f t="shared" si="586"/>
        <v>0</v>
      </c>
      <c r="Q2969" s="74">
        <f t="shared" si="587"/>
        <v>7</v>
      </c>
      <c r="R2969" s="72" t="str">
        <f t="shared" si="588"/>
        <v/>
      </c>
      <c r="S2969" s="72" t="str">
        <f t="shared" si="589"/>
        <v/>
      </c>
      <c r="AT2969" s="20">
        <f t="shared" si="590"/>
        <v>-12017.7</v>
      </c>
    </row>
    <row r="2970" spans="1:46" ht="33.75">
      <c r="A2970" s="54">
        <v>8042</v>
      </c>
      <c r="B2970" s="54" t="s">
        <v>1128</v>
      </c>
      <c r="C2970" s="58" t="s">
        <v>2481</v>
      </c>
      <c r="D2970" s="79">
        <v>7</v>
      </c>
      <c r="E2970" s="79">
        <v>7</v>
      </c>
      <c r="F2970" s="80">
        <v>1248.22</v>
      </c>
      <c r="G2970" s="80">
        <v>178.32</v>
      </c>
      <c r="H2970" s="80">
        <v>1248.22</v>
      </c>
      <c r="I2970" s="80" t="s">
        <v>28</v>
      </c>
      <c r="J2970" s="80" t="s">
        <v>28</v>
      </c>
      <c r="K2970" s="80">
        <v>178.32</v>
      </c>
      <c r="L2970" s="73">
        <f t="shared" si="582"/>
        <v>107.92</v>
      </c>
      <c r="M2970" s="73">
        <f t="shared" si="583"/>
        <v>178.32</v>
      </c>
      <c r="N2970" s="72" t="str">
        <f t="shared" si="584"/>
        <v>0818</v>
      </c>
      <c r="O2970" s="74">
        <f t="shared" si="585"/>
        <v>0</v>
      </c>
      <c r="P2970" s="72">
        <f t="shared" si="586"/>
        <v>0</v>
      </c>
      <c r="Q2970" s="74">
        <f t="shared" si="587"/>
        <v>7</v>
      </c>
      <c r="R2970" s="72" t="str">
        <f t="shared" si="588"/>
        <v/>
      </c>
      <c r="S2970" s="72" t="str">
        <f t="shared" si="589"/>
        <v/>
      </c>
      <c r="AT2970" s="20">
        <f t="shared" si="590"/>
        <v>-9712.7999999999993</v>
      </c>
    </row>
    <row r="2971" spans="1:46" ht="33.75">
      <c r="A2971" s="54">
        <v>8042</v>
      </c>
      <c r="B2971" s="54" t="s">
        <v>1126</v>
      </c>
      <c r="C2971" s="58" t="s">
        <v>2481</v>
      </c>
      <c r="D2971" s="79">
        <v>7</v>
      </c>
      <c r="E2971" s="79">
        <v>7</v>
      </c>
      <c r="F2971" s="80">
        <v>1248.22</v>
      </c>
      <c r="G2971" s="80">
        <v>178.32</v>
      </c>
      <c r="H2971" s="80">
        <v>1248.22</v>
      </c>
      <c r="I2971" s="80" t="s">
        <v>28</v>
      </c>
      <c r="J2971" s="80" t="s">
        <v>28</v>
      </c>
      <c r="K2971" s="80">
        <v>178.32</v>
      </c>
      <c r="L2971" s="73">
        <f t="shared" si="582"/>
        <v>107.92</v>
      </c>
      <c r="M2971" s="73">
        <f t="shared" si="583"/>
        <v>178.32</v>
      </c>
      <c r="N2971" s="72" t="str">
        <f t="shared" si="584"/>
        <v>0818</v>
      </c>
      <c r="O2971" s="74">
        <f t="shared" si="585"/>
        <v>0</v>
      </c>
      <c r="P2971" s="72">
        <f t="shared" si="586"/>
        <v>0</v>
      </c>
      <c r="Q2971" s="74">
        <f t="shared" si="587"/>
        <v>7</v>
      </c>
      <c r="R2971" s="72" t="str">
        <f t="shared" si="588"/>
        <v/>
      </c>
      <c r="S2971" s="72" t="str">
        <f t="shared" si="589"/>
        <v/>
      </c>
      <c r="AT2971" s="20">
        <f t="shared" si="590"/>
        <v>-9712.7999999999993</v>
      </c>
    </row>
    <row r="2972" spans="1:46" ht="33.75">
      <c r="A2972" s="54">
        <v>8042</v>
      </c>
      <c r="B2972" s="54" t="s">
        <v>1124</v>
      </c>
      <c r="C2972" s="58" t="s">
        <v>2481</v>
      </c>
      <c r="D2972" s="79">
        <v>7</v>
      </c>
      <c r="E2972" s="79">
        <v>7</v>
      </c>
      <c r="F2972" s="80">
        <v>1248.22</v>
      </c>
      <c r="G2972" s="80">
        <v>178.32</v>
      </c>
      <c r="H2972" s="80">
        <v>1248.22</v>
      </c>
      <c r="I2972" s="80" t="s">
        <v>28</v>
      </c>
      <c r="J2972" s="80" t="s">
        <v>28</v>
      </c>
      <c r="K2972" s="80">
        <v>178.32</v>
      </c>
      <c r="L2972" s="73">
        <f t="shared" si="582"/>
        <v>107.92</v>
      </c>
      <c r="M2972" s="73">
        <f t="shared" si="583"/>
        <v>178.32</v>
      </c>
      <c r="N2972" s="72" t="str">
        <f t="shared" si="584"/>
        <v>0818</v>
      </c>
      <c r="O2972" s="74">
        <f t="shared" si="585"/>
        <v>0</v>
      </c>
      <c r="P2972" s="72">
        <f t="shared" si="586"/>
        <v>0</v>
      </c>
      <c r="Q2972" s="74">
        <f t="shared" si="587"/>
        <v>7</v>
      </c>
      <c r="R2972" s="72" t="str">
        <f t="shared" si="588"/>
        <v/>
      </c>
      <c r="S2972" s="72" t="str">
        <f t="shared" si="589"/>
        <v/>
      </c>
      <c r="AT2972" s="20">
        <f t="shared" si="590"/>
        <v>-9712.7999999999993</v>
      </c>
    </row>
    <row r="2973" spans="1:46" ht="33.75">
      <c r="A2973" s="54">
        <v>8042</v>
      </c>
      <c r="B2973" s="54" t="s">
        <v>1122</v>
      </c>
      <c r="C2973" s="58" t="s">
        <v>2481</v>
      </c>
      <c r="D2973" s="79">
        <v>7</v>
      </c>
      <c r="E2973" s="79">
        <v>7</v>
      </c>
      <c r="F2973" s="80">
        <v>1248.22</v>
      </c>
      <c r="G2973" s="80">
        <v>178.32</v>
      </c>
      <c r="H2973" s="80">
        <v>1248.22</v>
      </c>
      <c r="I2973" s="80" t="s">
        <v>28</v>
      </c>
      <c r="J2973" s="80" t="s">
        <v>28</v>
      </c>
      <c r="K2973" s="80">
        <v>178.32</v>
      </c>
      <c r="L2973" s="73">
        <f t="shared" si="582"/>
        <v>108.1</v>
      </c>
      <c r="M2973" s="73">
        <f t="shared" si="583"/>
        <v>178.32</v>
      </c>
      <c r="N2973" s="72" t="str">
        <f t="shared" si="584"/>
        <v>0818</v>
      </c>
      <c r="O2973" s="74">
        <f t="shared" si="585"/>
        <v>0</v>
      </c>
      <c r="P2973" s="72">
        <f t="shared" si="586"/>
        <v>0</v>
      </c>
      <c r="Q2973" s="74">
        <f t="shared" si="587"/>
        <v>7</v>
      </c>
      <c r="R2973" s="72" t="str">
        <f t="shared" si="588"/>
        <v/>
      </c>
      <c r="S2973" s="72" t="str">
        <f t="shared" si="589"/>
        <v/>
      </c>
      <c r="AT2973" s="20">
        <f t="shared" si="590"/>
        <v>-9729</v>
      </c>
    </row>
    <row r="2974" spans="1:46" ht="33.75">
      <c r="A2974" s="54">
        <v>8042</v>
      </c>
      <c r="B2974" s="54" t="s">
        <v>1120</v>
      </c>
      <c r="C2974" s="58" t="s">
        <v>2481</v>
      </c>
      <c r="D2974" s="79">
        <v>7</v>
      </c>
      <c r="E2974" s="79">
        <v>7</v>
      </c>
      <c r="F2974" s="80">
        <v>1248.22</v>
      </c>
      <c r="G2974" s="80">
        <v>178.32</v>
      </c>
      <c r="H2974" s="80">
        <v>1248.22</v>
      </c>
      <c r="I2974" s="80" t="s">
        <v>28</v>
      </c>
      <c r="J2974" s="80" t="s">
        <v>28</v>
      </c>
      <c r="K2974" s="80">
        <v>178.32</v>
      </c>
      <c r="L2974" s="73">
        <f t="shared" si="582"/>
        <v>108.1</v>
      </c>
      <c r="M2974" s="73">
        <f t="shared" si="583"/>
        <v>178.32</v>
      </c>
      <c r="N2974" s="72" t="str">
        <f t="shared" si="584"/>
        <v>0818</v>
      </c>
      <c r="O2974" s="74">
        <f t="shared" si="585"/>
        <v>0</v>
      </c>
      <c r="P2974" s="72">
        <f t="shared" si="586"/>
        <v>0</v>
      </c>
      <c r="Q2974" s="74">
        <f t="shared" si="587"/>
        <v>7</v>
      </c>
      <c r="R2974" s="72" t="str">
        <f t="shared" si="588"/>
        <v/>
      </c>
      <c r="S2974" s="72" t="str">
        <f t="shared" si="589"/>
        <v/>
      </c>
      <c r="AT2974" s="20">
        <f t="shared" si="590"/>
        <v>-9729</v>
      </c>
    </row>
    <row r="2975" spans="1:46" ht="33.75">
      <c r="A2975" s="54">
        <v>8042</v>
      </c>
      <c r="B2975" s="54" t="s">
        <v>1118</v>
      </c>
      <c r="C2975" s="58" t="s">
        <v>2481</v>
      </c>
      <c r="D2975" s="79">
        <v>7</v>
      </c>
      <c r="E2975" s="79">
        <v>7</v>
      </c>
      <c r="F2975" s="80">
        <v>1248.22</v>
      </c>
      <c r="G2975" s="80">
        <v>178.32</v>
      </c>
      <c r="H2975" s="80">
        <v>1248.22</v>
      </c>
      <c r="I2975" s="80" t="s">
        <v>28</v>
      </c>
      <c r="J2975" s="80" t="s">
        <v>28</v>
      </c>
      <c r="K2975" s="80">
        <v>178.32</v>
      </c>
      <c r="L2975" s="73">
        <f t="shared" si="582"/>
        <v>108.1</v>
      </c>
      <c r="M2975" s="73">
        <f t="shared" si="583"/>
        <v>178.32</v>
      </c>
      <c r="N2975" s="72" t="str">
        <f t="shared" si="584"/>
        <v>0818</v>
      </c>
      <c r="O2975" s="74">
        <f t="shared" si="585"/>
        <v>0</v>
      </c>
      <c r="P2975" s="72">
        <f t="shared" si="586"/>
        <v>0</v>
      </c>
      <c r="Q2975" s="74">
        <f t="shared" si="587"/>
        <v>7</v>
      </c>
      <c r="R2975" s="72" t="str">
        <f t="shared" si="588"/>
        <v/>
      </c>
      <c r="S2975" s="72" t="str">
        <f t="shared" si="589"/>
        <v/>
      </c>
      <c r="AT2975" s="20">
        <f t="shared" si="590"/>
        <v>-9729</v>
      </c>
    </row>
    <row r="2976" spans="1:46" ht="33.75">
      <c r="A2976" s="54">
        <v>8042</v>
      </c>
      <c r="B2976" s="54" t="s">
        <v>1116</v>
      </c>
      <c r="C2976" s="58" t="s">
        <v>2481</v>
      </c>
      <c r="D2976" s="79">
        <v>7</v>
      </c>
      <c r="E2976" s="79">
        <v>7</v>
      </c>
      <c r="F2976" s="80">
        <v>1248.22</v>
      </c>
      <c r="G2976" s="80">
        <v>178.32</v>
      </c>
      <c r="H2976" s="80">
        <v>1248.22</v>
      </c>
      <c r="I2976" s="80" t="s">
        <v>28</v>
      </c>
      <c r="J2976" s="80" t="s">
        <v>28</v>
      </c>
      <c r="K2976" s="80">
        <v>178.32</v>
      </c>
      <c r="L2976" s="73">
        <f t="shared" si="582"/>
        <v>108.1</v>
      </c>
      <c r="M2976" s="73">
        <f t="shared" si="583"/>
        <v>178.32</v>
      </c>
      <c r="N2976" s="72" t="str">
        <f t="shared" si="584"/>
        <v>0818</v>
      </c>
      <c r="O2976" s="74">
        <f t="shared" si="585"/>
        <v>0</v>
      </c>
      <c r="P2976" s="72">
        <f t="shared" si="586"/>
        <v>0</v>
      </c>
      <c r="Q2976" s="74">
        <f t="shared" si="587"/>
        <v>7</v>
      </c>
      <c r="R2976" s="72" t="str">
        <f t="shared" si="588"/>
        <v/>
      </c>
      <c r="S2976" s="72" t="str">
        <f t="shared" si="589"/>
        <v/>
      </c>
      <c r="AT2976" s="20">
        <f t="shared" si="590"/>
        <v>-9729</v>
      </c>
    </row>
    <row r="2977" spans="1:46" ht="33.75">
      <c r="A2977" s="54">
        <v>8042</v>
      </c>
      <c r="B2977" s="54" t="s">
        <v>1114</v>
      </c>
      <c r="C2977" s="58" t="s">
        <v>2481</v>
      </c>
      <c r="D2977" s="79">
        <v>7</v>
      </c>
      <c r="E2977" s="79">
        <v>7</v>
      </c>
      <c r="F2977" s="80">
        <v>1248.22</v>
      </c>
      <c r="G2977" s="80">
        <v>178.32</v>
      </c>
      <c r="H2977" s="80">
        <v>1248.22</v>
      </c>
      <c r="I2977" s="80" t="s">
        <v>28</v>
      </c>
      <c r="J2977" s="80" t="s">
        <v>28</v>
      </c>
      <c r="K2977" s="80">
        <v>178.32</v>
      </c>
      <c r="L2977" s="73">
        <f t="shared" si="582"/>
        <v>108.1</v>
      </c>
      <c r="M2977" s="73">
        <f t="shared" si="583"/>
        <v>178.32</v>
      </c>
      <c r="N2977" s="72" t="str">
        <f t="shared" si="584"/>
        <v>0818</v>
      </c>
      <c r="O2977" s="74">
        <f t="shared" si="585"/>
        <v>0</v>
      </c>
      <c r="P2977" s="72">
        <f t="shared" si="586"/>
        <v>0</v>
      </c>
      <c r="Q2977" s="74">
        <f t="shared" si="587"/>
        <v>7</v>
      </c>
      <c r="R2977" s="72" t="str">
        <f t="shared" si="588"/>
        <v/>
      </c>
      <c r="S2977" s="72" t="str">
        <f t="shared" si="589"/>
        <v/>
      </c>
      <c r="AT2977" s="20">
        <f t="shared" si="590"/>
        <v>-9729</v>
      </c>
    </row>
    <row r="2978" spans="1:46" ht="33.75">
      <c r="A2978" s="54">
        <v>8042</v>
      </c>
      <c r="B2978" s="54" t="s">
        <v>1112</v>
      </c>
      <c r="C2978" s="58" t="s">
        <v>2481</v>
      </c>
      <c r="D2978" s="79">
        <v>7</v>
      </c>
      <c r="E2978" s="79">
        <v>7</v>
      </c>
      <c r="F2978" s="80">
        <v>1248.22</v>
      </c>
      <c r="G2978" s="80">
        <v>178.32</v>
      </c>
      <c r="H2978" s="80">
        <v>1248.22</v>
      </c>
      <c r="I2978" s="80" t="s">
        <v>28</v>
      </c>
      <c r="J2978" s="80" t="s">
        <v>28</v>
      </c>
      <c r="K2978" s="80">
        <v>178.32</v>
      </c>
      <c r="L2978" s="73">
        <f t="shared" si="582"/>
        <v>108.1</v>
      </c>
      <c r="M2978" s="73">
        <f t="shared" si="583"/>
        <v>178.32</v>
      </c>
      <c r="N2978" s="72" t="str">
        <f t="shared" si="584"/>
        <v>0818</v>
      </c>
      <c r="O2978" s="74">
        <f t="shared" si="585"/>
        <v>0</v>
      </c>
      <c r="P2978" s="72">
        <f t="shared" si="586"/>
        <v>0</v>
      </c>
      <c r="Q2978" s="74">
        <f t="shared" si="587"/>
        <v>7</v>
      </c>
      <c r="R2978" s="72" t="str">
        <f t="shared" si="588"/>
        <v/>
      </c>
      <c r="S2978" s="72" t="str">
        <f t="shared" si="589"/>
        <v/>
      </c>
      <c r="AT2978" s="20">
        <f t="shared" si="590"/>
        <v>-9729</v>
      </c>
    </row>
    <row r="2979" spans="1:46" ht="33.75">
      <c r="A2979" s="54">
        <v>8042</v>
      </c>
      <c r="B2979" s="54" t="s">
        <v>1146</v>
      </c>
      <c r="C2979" s="58" t="s">
        <v>2481</v>
      </c>
      <c r="D2979" s="79">
        <v>7</v>
      </c>
      <c r="E2979" s="79">
        <v>7</v>
      </c>
      <c r="F2979" s="80">
        <v>1248.22</v>
      </c>
      <c r="G2979" s="80">
        <v>178.32</v>
      </c>
      <c r="H2979" s="80">
        <v>1248.22</v>
      </c>
      <c r="I2979" s="80" t="s">
        <v>28</v>
      </c>
      <c r="J2979" s="80" t="s">
        <v>28</v>
      </c>
      <c r="K2979" s="80">
        <v>178.32</v>
      </c>
      <c r="L2979" s="73">
        <f t="shared" si="582"/>
        <v>90.97</v>
      </c>
      <c r="M2979" s="73">
        <f t="shared" si="583"/>
        <v>178.32</v>
      </c>
      <c r="N2979" s="72" t="str">
        <f t="shared" si="584"/>
        <v>0818</v>
      </c>
      <c r="O2979" s="74">
        <f t="shared" si="585"/>
        <v>0</v>
      </c>
      <c r="P2979" s="72">
        <f t="shared" si="586"/>
        <v>0</v>
      </c>
      <c r="Q2979" s="74">
        <f t="shared" si="587"/>
        <v>7</v>
      </c>
      <c r="R2979" s="72" t="str">
        <f t="shared" si="588"/>
        <v/>
      </c>
      <c r="S2979" s="72" t="str">
        <f t="shared" si="589"/>
        <v/>
      </c>
      <c r="AT2979" s="20">
        <f t="shared" si="590"/>
        <v>-8187.3</v>
      </c>
    </row>
    <row r="2980" spans="1:46" ht="33.75">
      <c r="A2980" s="54">
        <v>8042</v>
      </c>
      <c r="B2980" s="54" t="s">
        <v>1144</v>
      </c>
      <c r="C2980" s="58" t="s">
        <v>2481</v>
      </c>
      <c r="D2980" s="79">
        <v>7</v>
      </c>
      <c r="E2980" s="79">
        <v>7</v>
      </c>
      <c r="F2980" s="80">
        <v>1248.22</v>
      </c>
      <c r="G2980" s="80">
        <v>178.32</v>
      </c>
      <c r="H2980" s="80">
        <v>1248.22</v>
      </c>
      <c r="I2980" s="80" t="s">
        <v>28</v>
      </c>
      <c r="J2980" s="80" t="s">
        <v>28</v>
      </c>
      <c r="K2980" s="80">
        <v>178.32</v>
      </c>
      <c r="L2980" s="73">
        <f t="shared" si="582"/>
        <v>90.97</v>
      </c>
      <c r="M2980" s="73">
        <f t="shared" si="583"/>
        <v>178.32</v>
      </c>
      <c r="N2980" s="72" t="str">
        <f t="shared" si="584"/>
        <v>0818</v>
      </c>
      <c r="O2980" s="74">
        <f t="shared" si="585"/>
        <v>0</v>
      </c>
      <c r="P2980" s="72">
        <f t="shared" si="586"/>
        <v>0</v>
      </c>
      <c r="Q2980" s="74">
        <f t="shared" si="587"/>
        <v>7</v>
      </c>
      <c r="R2980" s="72" t="str">
        <f t="shared" si="588"/>
        <v/>
      </c>
      <c r="S2980" s="72" t="str">
        <f t="shared" si="589"/>
        <v/>
      </c>
      <c r="AT2980" s="20">
        <f t="shared" si="590"/>
        <v>-8187.3</v>
      </c>
    </row>
    <row r="2981" spans="1:46" ht="33.75">
      <c r="A2981" s="54">
        <v>8042</v>
      </c>
      <c r="B2981" s="54" t="s">
        <v>1142</v>
      </c>
      <c r="C2981" s="58" t="s">
        <v>2481</v>
      </c>
      <c r="D2981" s="79">
        <v>7</v>
      </c>
      <c r="E2981" s="79">
        <v>7</v>
      </c>
      <c r="F2981" s="80">
        <v>1248.22</v>
      </c>
      <c r="G2981" s="80">
        <v>178.32</v>
      </c>
      <c r="H2981" s="80">
        <v>1248.22</v>
      </c>
      <c r="I2981" s="80" t="s">
        <v>28</v>
      </c>
      <c r="J2981" s="80" t="s">
        <v>28</v>
      </c>
      <c r="K2981" s="80">
        <v>178.32</v>
      </c>
      <c r="L2981" s="73">
        <f t="shared" si="582"/>
        <v>90.97</v>
      </c>
      <c r="M2981" s="73">
        <f t="shared" si="583"/>
        <v>178.32</v>
      </c>
      <c r="N2981" s="72" t="str">
        <f t="shared" si="584"/>
        <v>0818</v>
      </c>
      <c r="O2981" s="74">
        <f t="shared" si="585"/>
        <v>0</v>
      </c>
      <c r="P2981" s="72">
        <f t="shared" si="586"/>
        <v>0</v>
      </c>
      <c r="Q2981" s="74">
        <f t="shared" si="587"/>
        <v>7</v>
      </c>
      <c r="R2981" s="72" t="str">
        <f t="shared" si="588"/>
        <v/>
      </c>
      <c r="S2981" s="72" t="str">
        <f t="shared" si="589"/>
        <v/>
      </c>
      <c r="AT2981" s="20">
        <f t="shared" si="590"/>
        <v>-8187.3</v>
      </c>
    </row>
    <row r="2982" spans="1:46" ht="33.75">
      <c r="A2982" s="54">
        <v>8042</v>
      </c>
      <c r="B2982" s="54" t="s">
        <v>1140</v>
      </c>
      <c r="C2982" s="58" t="s">
        <v>2481</v>
      </c>
      <c r="D2982" s="79">
        <v>7</v>
      </c>
      <c r="E2982" s="79">
        <v>7</v>
      </c>
      <c r="F2982" s="80">
        <v>1248.22</v>
      </c>
      <c r="G2982" s="80">
        <v>178.32</v>
      </c>
      <c r="H2982" s="80">
        <v>1248.22</v>
      </c>
      <c r="I2982" s="80" t="s">
        <v>28</v>
      </c>
      <c r="J2982" s="80" t="s">
        <v>28</v>
      </c>
      <c r="K2982" s="80">
        <v>178.32</v>
      </c>
      <c r="L2982" s="73">
        <f t="shared" si="582"/>
        <v>90.97</v>
      </c>
      <c r="M2982" s="73">
        <f t="shared" si="583"/>
        <v>178.32</v>
      </c>
      <c r="N2982" s="72" t="str">
        <f t="shared" si="584"/>
        <v>0818</v>
      </c>
      <c r="O2982" s="74">
        <f t="shared" si="585"/>
        <v>0</v>
      </c>
      <c r="P2982" s="72">
        <f t="shared" si="586"/>
        <v>0</v>
      </c>
      <c r="Q2982" s="74">
        <f t="shared" si="587"/>
        <v>7</v>
      </c>
      <c r="R2982" s="72" t="str">
        <f t="shared" si="588"/>
        <v/>
      </c>
      <c r="S2982" s="72" t="str">
        <f t="shared" si="589"/>
        <v/>
      </c>
      <c r="AT2982" s="20">
        <f t="shared" si="590"/>
        <v>-8187.3</v>
      </c>
    </row>
    <row r="2983" spans="1:46" ht="33.75">
      <c r="A2983" s="54">
        <v>8042</v>
      </c>
      <c r="B2983" s="54" t="s">
        <v>1138</v>
      </c>
      <c r="C2983" s="58" t="s">
        <v>2481</v>
      </c>
      <c r="D2983" s="79">
        <v>7</v>
      </c>
      <c r="E2983" s="79">
        <v>7</v>
      </c>
      <c r="F2983" s="80">
        <v>1248.22</v>
      </c>
      <c r="G2983" s="80">
        <v>178.32</v>
      </c>
      <c r="H2983" s="80">
        <v>1248.22</v>
      </c>
      <c r="I2983" s="80" t="s">
        <v>28</v>
      </c>
      <c r="J2983" s="80" t="s">
        <v>28</v>
      </c>
      <c r="K2983" s="80">
        <v>178.32</v>
      </c>
      <c r="L2983" s="73">
        <f t="shared" si="582"/>
        <v>90.97</v>
      </c>
      <c r="M2983" s="73">
        <f t="shared" si="583"/>
        <v>178.32</v>
      </c>
      <c r="N2983" s="72" t="str">
        <f t="shared" si="584"/>
        <v>0818</v>
      </c>
      <c r="O2983" s="74">
        <f t="shared" si="585"/>
        <v>0</v>
      </c>
      <c r="P2983" s="72">
        <f t="shared" si="586"/>
        <v>0</v>
      </c>
      <c r="Q2983" s="74">
        <f t="shared" si="587"/>
        <v>7</v>
      </c>
      <c r="R2983" s="72" t="str">
        <f t="shared" si="588"/>
        <v/>
      </c>
      <c r="S2983" s="72" t="str">
        <f t="shared" si="589"/>
        <v/>
      </c>
      <c r="AT2983" s="20">
        <f t="shared" si="590"/>
        <v>-8187.3</v>
      </c>
    </row>
    <row r="2984" spans="1:46" ht="33.75">
      <c r="A2984" s="54">
        <v>8042</v>
      </c>
      <c r="B2984" s="54" t="s">
        <v>1136</v>
      </c>
      <c r="C2984" s="58" t="s">
        <v>2481</v>
      </c>
      <c r="D2984" s="79">
        <v>7</v>
      </c>
      <c r="E2984" s="79">
        <v>7</v>
      </c>
      <c r="F2984" s="80">
        <v>1248.22</v>
      </c>
      <c r="G2984" s="80">
        <v>178.32</v>
      </c>
      <c r="H2984" s="80">
        <v>1248.22</v>
      </c>
      <c r="I2984" s="80" t="s">
        <v>28</v>
      </c>
      <c r="J2984" s="80" t="s">
        <v>28</v>
      </c>
      <c r="K2984" s="80">
        <v>178.32</v>
      </c>
      <c r="L2984" s="73">
        <f t="shared" si="582"/>
        <v>90.97</v>
      </c>
      <c r="M2984" s="73">
        <f t="shared" si="583"/>
        <v>178.32</v>
      </c>
      <c r="N2984" s="72" t="str">
        <f t="shared" si="584"/>
        <v>0818</v>
      </c>
      <c r="O2984" s="74">
        <f t="shared" si="585"/>
        <v>0</v>
      </c>
      <c r="P2984" s="72">
        <f t="shared" si="586"/>
        <v>0</v>
      </c>
      <c r="Q2984" s="74">
        <f t="shared" si="587"/>
        <v>7</v>
      </c>
      <c r="R2984" s="72" t="str">
        <f t="shared" si="588"/>
        <v/>
      </c>
      <c r="S2984" s="72" t="str">
        <f t="shared" si="589"/>
        <v/>
      </c>
      <c r="AT2984" s="20">
        <f t="shared" si="590"/>
        <v>-8187.3</v>
      </c>
    </row>
    <row r="2985" spans="1:46" ht="33.75">
      <c r="A2985" s="54">
        <v>8042</v>
      </c>
      <c r="B2985" s="54" t="s">
        <v>1134</v>
      </c>
      <c r="C2985" s="58" t="s">
        <v>2481</v>
      </c>
      <c r="D2985" s="79">
        <v>7</v>
      </c>
      <c r="E2985" s="79">
        <v>7</v>
      </c>
      <c r="F2985" s="80">
        <v>1248.22</v>
      </c>
      <c r="G2985" s="80">
        <v>178.32</v>
      </c>
      <c r="H2985" s="80">
        <v>1248.22</v>
      </c>
      <c r="I2985" s="80" t="s">
        <v>28</v>
      </c>
      <c r="J2985" s="80" t="s">
        <v>28</v>
      </c>
      <c r="K2985" s="80">
        <v>178.32</v>
      </c>
      <c r="L2985" s="73">
        <f t="shared" si="582"/>
        <v>107.92</v>
      </c>
      <c r="M2985" s="73">
        <f t="shared" si="583"/>
        <v>178.32</v>
      </c>
      <c r="N2985" s="72" t="str">
        <f t="shared" si="584"/>
        <v>0818</v>
      </c>
      <c r="O2985" s="74">
        <f t="shared" si="585"/>
        <v>0</v>
      </c>
      <c r="P2985" s="72">
        <f t="shared" si="586"/>
        <v>0</v>
      </c>
      <c r="Q2985" s="74">
        <f t="shared" si="587"/>
        <v>7</v>
      </c>
      <c r="R2985" s="72" t="str">
        <f t="shared" si="588"/>
        <v/>
      </c>
      <c r="S2985" s="72" t="str">
        <f t="shared" si="589"/>
        <v/>
      </c>
      <c r="AT2985" s="20">
        <f t="shared" si="590"/>
        <v>-9712.7999999999993</v>
      </c>
    </row>
    <row r="2986" spans="1:46" ht="33.75">
      <c r="A2986" s="54">
        <v>8042</v>
      </c>
      <c r="B2986" s="54" t="s">
        <v>1132</v>
      </c>
      <c r="C2986" s="58" t="s">
        <v>2481</v>
      </c>
      <c r="D2986" s="79">
        <v>7</v>
      </c>
      <c r="E2986" s="79">
        <v>7</v>
      </c>
      <c r="F2986" s="80">
        <v>1248.22</v>
      </c>
      <c r="G2986" s="80">
        <v>178.32</v>
      </c>
      <c r="H2986" s="80">
        <v>1248.22</v>
      </c>
      <c r="I2986" s="80" t="s">
        <v>28</v>
      </c>
      <c r="J2986" s="80" t="s">
        <v>28</v>
      </c>
      <c r="K2986" s="80">
        <v>178.32</v>
      </c>
      <c r="L2986" s="73">
        <f t="shared" si="582"/>
        <v>107.92</v>
      </c>
      <c r="M2986" s="73">
        <f t="shared" si="583"/>
        <v>178.32</v>
      </c>
      <c r="N2986" s="72" t="str">
        <f t="shared" si="584"/>
        <v>0818</v>
      </c>
      <c r="O2986" s="74">
        <f t="shared" si="585"/>
        <v>0</v>
      </c>
      <c r="P2986" s="72">
        <f t="shared" si="586"/>
        <v>0</v>
      </c>
      <c r="Q2986" s="74">
        <f t="shared" si="587"/>
        <v>7</v>
      </c>
      <c r="R2986" s="72" t="str">
        <f t="shared" si="588"/>
        <v/>
      </c>
      <c r="S2986" s="72" t="str">
        <f t="shared" si="589"/>
        <v/>
      </c>
      <c r="AT2986" s="20">
        <f t="shared" si="590"/>
        <v>-9712.7999999999993</v>
      </c>
    </row>
    <row r="2987" spans="1:46" ht="33.75">
      <c r="A2987" s="54">
        <v>8042</v>
      </c>
      <c r="B2987" s="54" t="s">
        <v>1130</v>
      </c>
      <c r="C2987" s="58" t="s">
        <v>2481</v>
      </c>
      <c r="D2987" s="79">
        <v>7</v>
      </c>
      <c r="E2987" s="79">
        <v>7</v>
      </c>
      <c r="F2987" s="80">
        <v>1248.22</v>
      </c>
      <c r="G2987" s="80">
        <v>178.32</v>
      </c>
      <c r="H2987" s="80">
        <v>1248.22</v>
      </c>
      <c r="I2987" s="80" t="s">
        <v>28</v>
      </c>
      <c r="J2987" s="80" t="s">
        <v>28</v>
      </c>
      <c r="K2987" s="80">
        <v>178.32</v>
      </c>
      <c r="L2987" s="73">
        <f t="shared" si="582"/>
        <v>107.92</v>
      </c>
      <c r="M2987" s="73">
        <f t="shared" si="583"/>
        <v>178.32</v>
      </c>
      <c r="N2987" s="72" t="str">
        <f t="shared" si="584"/>
        <v>0818</v>
      </c>
      <c r="O2987" s="74">
        <f t="shared" si="585"/>
        <v>0</v>
      </c>
      <c r="P2987" s="72">
        <f t="shared" si="586"/>
        <v>0</v>
      </c>
      <c r="Q2987" s="74">
        <f t="shared" si="587"/>
        <v>7</v>
      </c>
      <c r="R2987" s="72" t="str">
        <f t="shared" si="588"/>
        <v/>
      </c>
      <c r="S2987" s="72" t="str">
        <f t="shared" si="589"/>
        <v/>
      </c>
      <c r="AT2987" s="20">
        <f t="shared" si="590"/>
        <v>-9712.7999999999993</v>
      </c>
    </row>
    <row r="2988" spans="1:46" ht="33.75">
      <c r="A2988" s="54">
        <v>8043</v>
      </c>
      <c r="B2988" s="54" t="s">
        <v>1164</v>
      </c>
      <c r="C2988" s="58" t="s">
        <v>2482</v>
      </c>
      <c r="D2988" s="79">
        <v>7</v>
      </c>
      <c r="E2988" s="79">
        <v>7</v>
      </c>
      <c r="F2988" s="80">
        <v>928.68</v>
      </c>
      <c r="G2988" s="80">
        <v>132.66999999999999</v>
      </c>
      <c r="H2988" s="80">
        <v>928.68</v>
      </c>
      <c r="I2988" s="80" t="s">
        <v>28</v>
      </c>
      <c r="J2988" s="80" t="s">
        <v>28</v>
      </c>
      <c r="K2988" s="80">
        <v>132.66999999999999</v>
      </c>
      <c r="L2988" s="73">
        <f t="shared" si="582"/>
        <v>123.2</v>
      </c>
      <c r="M2988" s="73">
        <f t="shared" si="583"/>
        <v>132.66999999999999</v>
      </c>
      <c r="N2988" s="72" t="str">
        <f t="shared" si="584"/>
        <v>0821</v>
      </c>
      <c r="O2988" s="74">
        <f t="shared" si="585"/>
        <v>0</v>
      </c>
      <c r="P2988" s="72">
        <f t="shared" si="586"/>
        <v>0</v>
      </c>
      <c r="Q2988" s="74">
        <f t="shared" si="587"/>
        <v>7</v>
      </c>
      <c r="R2988" s="72" t="str">
        <f t="shared" si="588"/>
        <v/>
      </c>
      <c r="S2988" s="72" t="str">
        <f t="shared" si="589"/>
        <v/>
      </c>
      <c r="AT2988" s="20">
        <f t="shared" si="590"/>
        <v>-11088</v>
      </c>
    </row>
    <row r="2989" spans="1:46" ht="33.75">
      <c r="A2989" s="54">
        <v>8043</v>
      </c>
      <c r="B2989" s="54" t="s">
        <v>1162</v>
      </c>
      <c r="C2989" s="58" t="s">
        <v>2482</v>
      </c>
      <c r="D2989" s="79">
        <v>7</v>
      </c>
      <c r="E2989" s="79">
        <v>7</v>
      </c>
      <c r="F2989" s="80">
        <v>928.68</v>
      </c>
      <c r="G2989" s="80">
        <v>132.66999999999999</v>
      </c>
      <c r="H2989" s="80">
        <v>928.68</v>
      </c>
      <c r="I2989" s="80" t="s">
        <v>28</v>
      </c>
      <c r="J2989" s="80" t="s">
        <v>28</v>
      </c>
      <c r="K2989" s="80">
        <v>132.66999999999999</v>
      </c>
      <c r="L2989" s="73">
        <f t="shared" si="582"/>
        <v>123.2</v>
      </c>
      <c r="M2989" s="73">
        <f t="shared" si="583"/>
        <v>132.66999999999999</v>
      </c>
      <c r="N2989" s="72" t="str">
        <f t="shared" si="584"/>
        <v>0821</v>
      </c>
      <c r="O2989" s="74">
        <f t="shared" si="585"/>
        <v>0</v>
      </c>
      <c r="P2989" s="72">
        <f t="shared" si="586"/>
        <v>0</v>
      </c>
      <c r="Q2989" s="74">
        <f t="shared" si="587"/>
        <v>7</v>
      </c>
      <c r="R2989" s="72" t="str">
        <f t="shared" si="588"/>
        <v/>
      </c>
      <c r="S2989" s="72" t="str">
        <f t="shared" si="589"/>
        <v/>
      </c>
      <c r="AT2989" s="20">
        <f t="shared" si="590"/>
        <v>-11088</v>
      </c>
    </row>
    <row r="2990" spans="1:46" ht="33.75">
      <c r="A2990" s="54">
        <v>8043</v>
      </c>
      <c r="B2990" s="54" t="s">
        <v>1160</v>
      </c>
      <c r="C2990" s="58" t="s">
        <v>2482</v>
      </c>
      <c r="D2990" s="79">
        <v>7</v>
      </c>
      <c r="E2990" s="79">
        <v>7</v>
      </c>
      <c r="F2990" s="80">
        <v>928.68</v>
      </c>
      <c r="G2990" s="80">
        <v>132.66999999999999</v>
      </c>
      <c r="H2990" s="80">
        <v>928.68</v>
      </c>
      <c r="I2990" s="80" t="s">
        <v>28</v>
      </c>
      <c r="J2990" s="80" t="s">
        <v>28</v>
      </c>
      <c r="K2990" s="80">
        <v>132.66999999999999</v>
      </c>
      <c r="L2990" s="73">
        <f t="shared" si="582"/>
        <v>123.2</v>
      </c>
      <c r="M2990" s="73">
        <f t="shared" si="583"/>
        <v>132.66999999999999</v>
      </c>
      <c r="N2990" s="72" t="str">
        <f t="shared" si="584"/>
        <v>0821</v>
      </c>
      <c r="O2990" s="74">
        <f t="shared" si="585"/>
        <v>0</v>
      </c>
      <c r="P2990" s="72">
        <f t="shared" si="586"/>
        <v>0</v>
      </c>
      <c r="Q2990" s="74">
        <f t="shared" si="587"/>
        <v>7</v>
      </c>
      <c r="R2990" s="72" t="str">
        <f t="shared" si="588"/>
        <v/>
      </c>
      <c r="S2990" s="72" t="str">
        <f t="shared" si="589"/>
        <v/>
      </c>
      <c r="AT2990" s="20">
        <f t="shared" si="590"/>
        <v>-11088</v>
      </c>
    </row>
    <row r="2991" spans="1:46" ht="33.75">
      <c r="A2991" s="54">
        <v>8043</v>
      </c>
      <c r="B2991" s="54" t="s">
        <v>1158</v>
      </c>
      <c r="C2991" s="58" t="s">
        <v>2482</v>
      </c>
      <c r="D2991" s="79">
        <v>7</v>
      </c>
      <c r="E2991" s="79">
        <v>7</v>
      </c>
      <c r="F2991" s="80">
        <v>928.68</v>
      </c>
      <c r="G2991" s="80">
        <v>132.66999999999999</v>
      </c>
      <c r="H2991" s="80">
        <v>928.68</v>
      </c>
      <c r="I2991" s="80" t="s">
        <v>28</v>
      </c>
      <c r="J2991" s="80" t="s">
        <v>28</v>
      </c>
      <c r="K2991" s="80">
        <v>132.66999999999999</v>
      </c>
      <c r="L2991" s="73">
        <f t="shared" si="582"/>
        <v>123.2</v>
      </c>
      <c r="M2991" s="73">
        <f t="shared" si="583"/>
        <v>132.66999999999999</v>
      </c>
      <c r="N2991" s="72" t="str">
        <f t="shared" si="584"/>
        <v>0821</v>
      </c>
      <c r="O2991" s="74">
        <f t="shared" si="585"/>
        <v>0</v>
      </c>
      <c r="P2991" s="72">
        <f t="shared" si="586"/>
        <v>0</v>
      </c>
      <c r="Q2991" s="74">
        <f t="shared" si="587"/>
        <v>7</v>
      </c>
      <c r="R2991" s="72" t="str">
        <f t="shared" si="588"/>
        <v/>
      </c>
      <c r="S2991" s="72" t="str">
        <f t="shared" si="589"/>
        <v/>
      </c>
      <c r="AT2991" s="20">
        <f t="shared" si="590"/>
        <v>-11088</v>
      </c>
    </row>
    <row r="2992" spans="1:46" ht="33.75">
      <c r="A2992" s="54">
        <v>8043</v>
      </c>
      <c r="B2992" s="54" t="s">
        <v>1156</v>
      </c>
      <c r="C2992" s="58" t="s">
        <v>2482</v>
      </c>
      <c r="D2992" s="79">
        <v>7</v>
      </c>
      <c r="E2992" s="79">
        <v>7</v>
      </c>
      <c r="F2992" s="80">
        <v>928.68</v>
      </c>
      <c r="G2992" s="80">
        <v>132.66999999999999</v>
      </c>
      <c r="H2992" s="80">
        <v>928.68</v>
      </c>
      <c r="I2992" s="80" t="s">
        <v>28</v>
      </c>
      <c r="J2992" s="80" t="s">
        <v>28</v>
      </c>
      <c r="K2992" s="80">
        <v>132.66999999999999</v>
      </c>
      <c r="L2992" s="73">
        <f t="shared" si="582"/>
        <v>125.16</v>
      </c>
      <c r="M2992" s="73">
        <f t="shared" si="583"/>
        <v>132.66999999999999</v>
      </c>
      <c r="N2992" s="72" t="str">
        <f t="shared" si="584"/>
        <v>0821</v>
      </c>
      <c r="O2992" s="74">
        <f t="shared" si="585"/>
        <v>0</v>
      </c>
      <c r="P2992" s="72">
        <f t="shared" si="586"/>
        <v>0</v>
      </c>
      <c r="Q2992" s="74">
        <f t="shared" si="587"/>
        <v>7</v>
      </c>
      <c r="R2992" s="72" t="str">
        <f t="shared" si="588"/>
        <v/>
      </c>
      <c r="S2992" s="72" t="str">
        <f t="shared" si="589"/>
        <v/>
      </c>
      <c r="AT2992" s="20">
        <f t="shared" si="590"/>
        <v>-11264.4</v>
      </c>
    </row>
    <row r="2993" spans="1:46" ht="33.75">
      <c r="A2993" s="54">
        <v>8043</v>
      </c>
      <c r="B2993" s="54" t="s">
        <v>1154</v>
      </c>
      <c r="C2993" s="58" t="s">
        <v>2482</v>
      </c>
      <c r="D2993" s="79">
        <v>7</v>
      </c>
      <c r="E2993" s="79">
        <v>7</v>
      </c>
      <c r="F2993" s="80">
        <v>928.68</v>
      </c>
      <c r="G2993" s="80">
        <v>132.66999999999999</v>
      </c>
      <c r="H2993" s="80">
        <v>928.68</v>
      </c>
      <c r="I2993" s="80" t="s">
        <v>28</v>
      </c>
      <c r="J2993" s="80" t="s">
        <v>28</v>
      </c>
      <c r="K2993" s="80">
        <v>132.66999999999999</v>
      </c>
      <c r="L2993" s="73">
        <f t="shared" si="582"/>
        <v>125.16</v>
      </c>
      <c r="M2993" s="73">
        <f t="shared" si="583"/>
        <v>132.66999999999999</v>
      </c>
      <c r="N2993" s="72" t="str">
        <f t="shared" si="584"/>
        <v>0821</v>
      </c>
      <c r="O2993" s="74">
        <f t="shared" si="585"/>
        <v>0</v>
      </c>
      <c r="P2993" s="72">
        <f t="shared" si="586"/>
        <v>0</v>
      </c>
      <c r="Q2993" s="74">
        <f t="shared" si="587"/>
        <v>7</v>
      </c>
      <c r="R2993" s="72" t="str">
        <f t="shared" si="588"/>
        <v/>
      </c>
      <c r="S2993" s="72" t="str">
        <f t="shared" si="589"/>
        <v/>
      </c>
      <c r="AT2993" s="20">
        <f t="shared" si="590"/>
        <v>-11264.4</v>
      </c>
    </row>
    <row r="2994" spans="1:46" ht="33.75">
      <c r="A2994" s="54">
        <v>8043</v>
      </c>
      <c r="B2994" s="54" t="s">
        <v>1152</v>
      </c>
      <c r="C2994" s="58" t="s">
        <v>2482</v>
      </c>
      <c r="D2994" s="79">
        <v>7</v>
      </c>
      <c r="E2994" s="79">
        <v>7</v>
      </c>
      <c r="F2994" s="80">
        <v>928.68</v>
      </c>
      <c r="G2994" s="80">
        <v>132.66999999999999</v>
      </c>
      <c r="H2994" s="80">
        <v>928.68</v>
      </c>
      <c r="I2994" s="80" t="s">
        <v>28</v>
      </c>
      <c r="J2994" s="80" t="s">
        <v>28</v>
      </c>
      <c r="K2994" s="80">
        <v>132.66999999999999</v>
      </c>
      <c r="L2994" s="73">
        <f t="shared" si="582"/>
        <v>125.16</v>
      </c>
      <c r="M2994" s="73">
        <f t="shared" si="583"/>
        <v>132.66999999999999</v>
      </c>
      <c r="N2994" s="72" t="str">
        <f t="shared" si="584"/>
        <v>0821</v>
      </c>
      <c r="O2994" s="74">
        <f t="shared" si="585"/>
        <v>0</v>
      </c>
      <c r="P2994" s="72">
        <f t="shared" si="586"/>
        <v>0</v>
      </c>
      <c r="Q2994" s="74">
        <f t="shared" si="587"/>
        <v>7</v>
      </c>
      <c r="R2994" s="72" t="str">
        <f t="shared" si="588"/>
        <v/>
      </c>
      <c r="S2994" s="72" t="str">
        <f t="shared" si="589"/>
        <v/>
      </c>
      <c r="AT2994" s="20">
        <f t="shared" si="590"/>
        <v>-11264.4</v>
      </c>
    </row>
    <row r="2995" spans="1:46" ht="33.75">
      <c r="A2995" s="54">
        <v>8043</v>
      </c>
      <c r="B2995" s="54" t="s">
        <v>1150</v>
      </c>
      <c r="C2995" s="58" t="s">
        <v>2482</v>
      </c>
      <c r="D2995" s="79">
        <v>7</v>
      </c>
      <c r="E2995" s="79">
        <v>7</v>
      </c>
      <c r="F2995" s="80">
        <v>928.68</v>
      </c>
      <c r="G2995" s="80">
        <v>132.66999999999999</v>
      </c>
      <c r="H2995" s="80">
        <v>928.68</v>
      </c>
      <c r="I2995" s="80" t="s">
        <v>28</v>
      </c>
      <c r="J2995" s="80" t="s">
        <v>28</v>
      </c>
      <c r="K2995" s="80">
        <v>132.66999999999999</v>
      </c>
      <c r="L2995" s="73">
        <f t="shared" si="582"/>
        <v>125.16</v>
      </c>
      <c r="M2995" s="73">
        <f t="shared" si="583"/>
        <v>132.66999999999999</v>
      </c>
      <c r="N2995" s="72" t="str">
        <f t="shared" si="584"/>
        <v>0821</v>
      </c>
      <c r="O2995" s="74">
        <f t="shared" si="585"/>
        <v>0</v>
      </c>
      <c r="P2995" s="72">
        <f t="shared" si="586"/>
        <v>0</v>
      </c>
      <c r="Q2995" s="74">
        <f t="shared" si="587"/>
        <v>7</v>
      </c>
      <c r="R2995" s="72" t="str">
        <f t="shared" si="588"/>
        <v/>
      </c>
      <c r="S2995" s="72" t="str">
        <f t="shared" si="589"/>
        <v/>
      </c>
      <c r="AT2995" s="20">
        <f t="shared" si="590"/>
        <v>-11264.4</v>
      </c>
    </row>
    <row r="2996" spans="1:46" ht="33.75">
      <c r="A2996" s="54">
        <v>8044</v>
      </c>
      <c r="B2996" s="54" t="s">
        <v>1206</v>
      </c>
      <c r="C2996" s="58" t="s">
        <v>2483</v>
      </c>
      <c r="D2996" s="79">
        <v>7</v>
      </c>
      <c r="E2996" s="79">
        <v>7</v>
      </c>
      <c r="F2996" s="80">
        <v>971.55</v>
      </c>
      <c r="G2996" s="80">
        <v>138.79</v>
      </c>
      <c r="H2996" s="80">
        <v>971.55</v>
      </c>
      <c r="I2996" s="80" t="s">
        <v>28</v>
      </c>
      <c r="J2996" s="80" t="s">
        <v>28</v>
      </c>
      <c r="K2996" s="80">
        <v>138.79</v>
      </c>
      <c r="L2996" s="73">
        <f t="shared" si="582"/>
        <v>89.59</v>
      </c>
      <c r="M2996" s="73">
        <f t="shared" si="583"/>
        <v>138.79</v>
      </c>
      <c r="N2996" s="72" t="str">
        <f t="shared" si="584"/>
        <v>0827</v>
      </c>
      <c r="O2996" s="74">
        <f t="shared" si="585"/>
        <v>0</v>
      </c>
      <c r="P2996" s="72">
        <f t="shared" si="586"/>
        <v>0</v>
      </c>
      <c r="Q2996" s="74">
        <f t="shared" si="587"/>
        <v>7</v>
      </c>
      <c r="R2996" s="72" t="str">
        <f t="shared" si="588"/>
        <v/>
      </c>
      <c r="S2996" s="72" t="str">
        <f t="shared" si="589"/>
        <v/>
      </c>
      <c r="AT2996" s="20">
        <f t="shared" si="590"/>
        <v>-8063.1</v>
      </c>
    </row>
    <row r="2997" spans="1:46" ht="33.75">
      <c r="A2997" s="54">
        <v>8044</v>
      </c>
      <c r="B2997" s="54" t="s">
        <v>1204</v>
      </c>
      <c r="C2997" s="58" t="s">
        <v>2483</v>
      </c>
      <c r="D2997" s="79">
        <v>7</v>
      </c>
      <c r="E2997" s="79">
        <v>7</v>
      </c>
      <c r="F2997" s="80">
        <v>971.55</v>
      </c>
      <c r="G2997" s="80">
        <v>138.79</v>
      </c>
      <c r="H2997" s="80">
        <v>971.55</v>
      </c>
      <c r="I2997" s="80" t="s">
        <v>28</v>
      </c>
      <c r="J2997" s="80" t="s">
        <v>28</v>
      </c>
      <c r="K2997" s="80">
        <v>138.79</v>
      </c>
      <c r="L2997" s="73">
        <f t="shared" si="582"/>
        <v>89.59</v>
      </c>
      <c r="M2997" s="73">
        <f t="shared" si="583"/>
        <v>138.79</v>
      </c>
      <c r="N2997" s="72" t="str">
        <f t="shared" si="584"/>
        <v>0827</v>
      </c>
      <c r="O2997" s="74">
        <f t="shared" si="585"/>
        <v>0</v>
      </c>
      <c r="P2997" s="72">
        <f t="shared" si="586"/>
        <v>0</v>
      </c>
      <c r="Q2997" s="74">
        <f t="shared" si="587"/>
        <v>7</v>
      </c>
      <c r="R2997" s="72" t="str">
        <f t="shared" si="588"/>
        <v/>
      </c>
      <c r="S2997" s="72" t="str">
        <f t="shared" si="589"/>
        <v/>
      </c>
      <c r="AT2997" s="20">
        <f t="shared" si="590"/>
        <v>-8063.1</v>
      </c>
    </row>
    <row r="2998" spans="1:46" ht="33.75">
      <c r="A2998" s="54">
        <v>8044</v>
      </c>
      <c r="B2998" s="54" t="s">
        <v>1202</v>
      </c>
      <c r="C2998" s="58" t="s">
        <v>2483</v>
      </c>
      <c r="D2998" s="79">
        <v>7</v>
      </c>
      <c r="E2998" s="79">
        <v>7</v>
      </c>
      <c r="F2998" s="80">
        <v>971.55</v>
      </c>
      <c r="G2998" s="80">
        <v>138.79</v>
      </c>
      <c r="H2998" s="80">
        <v>971.55</v>
      </c>
      <c r="I2998" s="80" t="s">
        <v>28</v>
      </c>
      <c r="J2998" s="80" t="s">
        <v>28</v>
      </c>
      <c r="K2998" s="80">
        <v>138.79</v>
      </c>
      <c r="L2998" s="73">
        <f t="shared" si="582"/>
        <v>89.59</v>
      </c>
      <c r="M2998" s="73">
        <f t="shared" si="583"/>
        <v>138.79</v>
      </c>
      <c r="N2998" s="72" t="str">
        <f t="shared" si="584"/>
        <v>0827</v>
      </c>
      <c r="O2998" s="74">
        <f t="shared" si="585"/>
        <v>0</v>
      </c>
      <c r="P2998" s="72">
        <f t="shared" si="586"/>
        <v>0</v>
      </c>
      <c r="Q2998" s="74">
        <f t="shared" si="587"/>
        <v>7</v>
      </c>
      <c r="R2998" s="72" t="str">
        <f t="shared" si="588"/>
        <v/>
      </c>
      <c r="S2998" s="72" t="str">
        <f t="shared" si="589"/>
        <v/>
      </c>
      <c r="AT2998" s="20">
        <f t="shared" si="590"/>
        <v>-8063.1</v>
      </c>
    </row>
    <row r="2999" spans="1:46" ht="33.75">
      <c r="A2999" s="54">
        <v>8044</v>
      </c>
      <c r="B2999" s="54" t="s">
        <v>1200</v>
      </c>
      <c r="C2999" s="58" t="s">
        <v>2483</v>
      </c>
      <c r="D2999" s="79">
        <v>7</v>
      </c>
      <c r="E2999" s="79">
        <v>7</v>
      </c>
      <c r="F2999" s="80">
        <v>971.55</v>
      </c>
      <c r="G2999" s="80">
        <v>138.79</v>
      </c>
      <c r="H2999" s="80">
        <v>971.55</v>
      </c>
      <c r="I2999" s="80" t="s">
        <v>28</v>
      </c>
      <c r="J2999" s="80" t="s">
        <v>28</v>
      </c>
      <c r="K2999" s="80">
        <v>138.79</v>
      </c>
      <c r="L2999" s="73">
        <f t="shared" si="582"/>
        <v>89.59</v>
      </c>
      <c r="M2999" s="73">
        <f t="shared" si="583"/>
        <v>138.79</v>
      </c>
      <c r="N2999" s="72" t="str">
        <f t="shared" si="584"/>
        <v>0827</v>
      </c>
      <c r="O2999" s="74">
        <f t="shared" si="585"/>
        <v>0</v>
      </c>
      <c r="P2999" s="72">
        <f t="shared" si="586"/>
        <v>0</v>
      </c>
      <c r="Q2999" s="74">
        <f t="shared" si="587"/>
        <v>7</v>
      </c>
      <c r="R2999" s="72" t="str">
        <f t="shared" si="588"/>
        <v/>
      </c>
      <c r="S2999" s="72" t="str">
        <f t="shared" si="589"/>
        <v/>
      </c>
      <c r="AT2999" s="20">
        <f t="shared" si="590"/>
        <v>-8063.1</v>
      </c>
    </row>
    <row r="3000" spans="1:46" ht="33.75">
      <c r="A3000" s="54">
        <v>8044</v>
      </c>
      <c r="B3000" s="54" t="s">
        <v>1198</v>
      </c>
      <c r="C3000" s="58" t="s">
        <v>2483</v>
      </c>
      <c r="D3000" s="79">
        <v>7</v>
      </c>
      <c r="E3000" s="79">
        <v>7</v>
      </c>
      <c r="F3000" s="80">
        <v>971.55</v>
      </c>
      <c r="G3000" s="80">
        <v>138.79</v>
      </c>
      <c r="H3000" s="80">
        <v>971.55</v>
      </c>
      <c r="I3000" s="80" t="s">
        <v>28</v>
      </c>
      <c r="J3000" s="80" t="s">
        <v>28</v>
      </c>
      <c r="K3000" s="80">
        <v>138.79</v>
      </c>
      <c r="L3000" s="73">
        <f t="shared" si="582"/>
        <v>89.59</v>
      </c>
      <c r="M3000" s="73">
        <f t="shared" si="583"/>
        <v>138.79</v>
      </c>
      <c r="N3000" s="72" t="str">
        <f t="shared" si="584"/>
        <v>0827</v>
      </c>
      <c r="O3000" s="74">
        <f t="shared" si="585"/>
        <v>0</v>
      </c>
      <c r="P3000" s="72">
        <f t="shared" si="586"/>
        <v>0</v>
      </c>
      <c r="Q3000" s="74">
        <f t="shared" si="587"/>
        <v>7</v>
      </c>
      <c r="R3000" s="72" t="str">
        <f t="shared" si="588"/>
        <v/>
      </c>
      <c r="S3000" s="72" t="str">
        <f t="shared" si="589"/>
        <v/>
      </c>
      <c r="AT3000" s="20">
        <f t="shared" si="590"/>
        <v>-8063.1</v>
      </c>
    </row>
    <row r="3001" spans="1:46" ht="33.75">
      <c r="A3001" s="54">
        <v>8044</v>
      </c>
      <c r="B3001" s="54" t="s">
        <v>1196</v>
      </c>
      <c r="C3001" s="58" t="s">
        <v>2483</v>
      </c>
      <c r="D3001" s="79">
        <v>7</v>
      </c>
      <c r="E3001" s="79">
        <v>7</v>
      </c>
      <c r="F3001" s="80">
        <v>971.55</v>
      </c>
      <c r="G3001" s="80">
        <v>138.79</v>
      </c>
      <c r="H3001" s="80">
        <v>971.55</v>
      </c>
      <c r="I3001" s="80" t="s">
        <v>28</v>
      </c>
      <c r="J3001" s="80" t="s">
        <v>28</v>
      </c>
      <c r="K3001" s="80">
        <v>138.79</v>
      </c>
      <c r="L3001" s="73">
        <f t="shared" si="582"/>
        <v>89.59</v>
      </c>
      <c r="M3001" s="73">
        <f t="shared" si="583"/>
        <v>138.79</v>
      </c>
      <c r="N3001" s="72" t="str">
        <f t="shared" si="584"/>
        <v>0827</v>
      </c>
      <c r="O3001" s="74">
        <f t="shared" si="585"/>
        <v>0</v>
      </c>
      <c r="P3001" s="72">
        <f t="shared" si="586"/>
        <v>0</v>
      </c>
      <c r="Q3001" s="74">
        <f t="shared" si="587"/>
        <v>7</v>
      </c>
      <c r="R3001" s="72" t="str">
        <f t="shared" si="588"/>
        <v/>
      </c>
      <c r="S3001" s="72" t="str">
        <f t="shared" si="589"/>
        <v/>
      </c>
      <c r="AT3001" s="20">
        <f t="shared" si="590"/>
        <v>-8063.1</v>
      </c>
    </row>
    <row r="3002" spans="1:46" ht="33.75">
      <c r="A3002" s="54">
        <v>8044</v>
      </c>
      <c r="B3002" s="54" t="s">
        <v>1194</v>
      </c>
      <c r="C3002" s="58" t="s">
        <v>2483</v>
      </c>
      <c r="D3002" s="79">
        <v>7</v>
      </c>
      <c r="E3002" s="79">
        <v>7</v>
      </c>
      <c r="F3002" s="80">
        <v>971.55</v>
      </c>
      <c r="G3002" s="80">
        <v>138.79</v>
      </c>
      <c r="H3002" s="80">
        <v>971.55</v>
      </c>
      <c r="I3002" s="80" t="s">
        <v>28</v>
      </c>
      <c r="J3002" s="80" t="s">
        <v>28</v>
      </c>
      <c r="K3002" s="80">
        <v>138.79</v>
      </c>
      <c r="L3002" s="73">
        <f t="shared" si="582"/>
        <v>103.15</v>
      </c>
      <c r="M3002" s="73">
        <f t="shared" si="583"/>
        <v>138.79</v>
      </c>
      <c r="N3002" s="72" t="str">
        <f t="shared" si="584"/>
        <v>0827</v>
      </c>
      <c r="O3002" s="74">
        <f t="shared" si="585"/>
        <v>0</v>
      </c>
      <c r="P3002" s="72">
        <f t="shared" si="586"/>
        <v>0</v>
      </c>
      <c r="Q3002" s="74">
        <f t="shared" si="587"/>
        <v>7</v>
      </c>
      <c r="R3002" s="72" t="str">
        <f t="shared" si="588"/>
        <v/>
      </c>
      <c r="S3002" s="72" t="str">
        <f t="shared" si="589"/>
        <v/>
      </c>
      <c r="AT3002" s="20">
        <f t="shared" si="590"/>
        <v>-9283.5</v>
      </c>
    </row>
    <row r="3003" spans="1:46" ht="33.75">
      <c r="A3003" s="54">
        <v>8044</v>
      </c>
      <c r="B3003" s="54" t="s">
        <v>1192</v>
      </c>
      <c r="C3003" s="58" t="s">
        <v>2483</v>
      </c>
      <c r="D3003" s="79">
        <v>7</v>
      </c>
      <c r="E3003" s="79">
        <v>7</v>
      </c>
      <c r="F3003" s="80">
        <v>971.55</v>
      </c>
      <c r="G3003" s="80">
        <v>138.79</v>
      </c>
      <c r="H3003" s="80">
        <v>971.55</v>
      </c>
      <c r="I3003" s="80" t="s">
        <v>28</v>
      </c>
      <c r="J3003" s="80" t="s">
        <v>28</v>
      </c>
      <c r="K3003" s="80">
        <v>138.79</v>
      </c>
      <c r="L3003" s="73">
        <f t="shared" si="582"/>
        <v>103.15</v>
      </c>
      <c r="M3003" s="73">
        <f t="shared" si="583"/>
        <v>138.79</v>
      </c>
      <c r="N3003" s="72" t="str">
        <f t="shared" si="584"/>
        <v>0827</v>
      </c>
      <c r="O3003" s="74">
        <f t="shared" si="585"/>
        <v>0</v>
      </c>
      <c r="P3003" s="72">
        <f t="shared" si="586"/>
        <v>0</v>
      </c>
      <c r="Q3003" s="74">
        <f t="shared" si="587"/>
        <v>7</v>
      </c>
      <c r="R3003" s="72" t="str">
        <f t="shared" si="588"/>
        <v/>
      </c>
      <c r="S3003" s="72" t="str">
        <f t="shared" si="589"/>
        <v/>
      </c>
      <c r="AT3003" s="20">
        <f t="shared" si="590"/>
        <v>-9283.5</v>
      </c>
    </row>
    <row r="3004" spans="1:46" ht="33.75">
      <c r="A3004" s="54">
        <v>8044</v>
      </c>
      <c r="B3004" s="54" t="s">
        <v>1190</v>
      </c>
      <c r="C3004" s="58" t="s">
        <v>2483</v>
      </c>
      <c r="D3004" s="79">
        <v>7</v>
      </c>
      <c r="E3004" s="79">
        <v>7</v>
      </c>
      <c r="F3004" s="80">
        <v>971.55</v>
      </c>
      <c r="G3004" s="80">
        <v>138.79</v>
      </c>
      <c r="H3004" s="80">
        <v>971.55</v>
      </c>
      <c r="I3004" s="80" t="s">
        <v>28</v>
      </c>
      <c r="J3004" s="80" t="s">
        <v>28</v>
      </c>
      <c r="K3004" s="80">
        <v>138.79</v>
      </c>
      <c r="L3004" s="73">
        <f t="shared" si="582"/>
        <v>103.15</v>
      </c>
      <c r="M3004" s="73">
        <f t="shared" si="583"/>
        <v>138.79</v>
      </c>
      <c r="N3004" s="72" t="str">
        <f t="shared" si="584"/>
        <v>0827</v>
      </c>
      <c r="O3004" s="74">
        <f t="shared" si="585"/>
        <v>0</v>
      </c>
      <c r="P3004" s="72">
        <f t="shared" si="586"/>
        <v>0</v>
      </c>
      <c r="Q3004" s="74">
        <f t="shared" si="587"/>
        <v>7</v>
      </c>
      <c r="R3004" s="72" t="str">
        <f t="shared" si="588"/>
        <v/>
      </c>
      <c r="S3004" s="72" t="str">
        <f t="shared" si="589"/>
        <v/>
      </c>
      <c r="AT3004" s="20">
        <f t="shared" si="590"/>
        <v>-9283.5</v>
      </c>
    </row>
    <row r="3005" spans="1:46" ht="33.75">
      <c r="A3005" s="54">
        <v>8044</v>
      </c>
      <c r="B3005" s="54" t="s">
        <v>1188</v>
      </c>
      <c r="C3005" s="58" t="s">
        <v>2483</v>
      </c>
      <c r="D3005" s="79">
        <v>7</v>
      </c>
      <c r="E3005" s="79">
        <v>7</v>
      </c>
      <c r="F3005" s="80">
        <v>971.55</v>
      </c>
      <c r="G3005" s="80">
        <v>138.79</v>
      </c>
      <c r="H3005" s="80">
        <v>971.55</v>
      </c>
      <c r="I3005" s="80" t="s">
        <v>28</v>
      </c>
      <c r="J3005" s="80" t="s">
        <v>28</v>
      </c>
      <c r="K3005" s="80">
        <v>138.79</v>
      </c>
      <c r="L3005" s="73">
        <f t="shared" si="582"/>
        <v>103.15</v>
      </c>
      <c r="M3005" s="73">
        <f t="shared" si="583"/>
        <v>138.79</v>
      </c>
      <c r="N3005" s="72" t="str">
        <f t="shared" si="584"/>
        <v>0827</v>
      </c>
      <c r="O3005" s="74">
        <f t="shared" si="585"/>
        <v>0</v>
      </c>
      <c r="P3005" s="72">
        <f t="shared" si="586"/>
        <v>0</v>
      </c>
      <c r="Q3005" s="74">
        <f t="shared" si="587"/>
        <v>7</v>
      </c>
      <c r="R3005" s="72" t="str">
        <f t="shared" si="588"/>
        <v/>
      </c>
      <c r="S3005" s="72" t="str">
        <f t="shared" si="589"/>
        <v/>
      </c>
      <c r="AT3005" s="20">
        <f t="shared" si="590"/>
        <v>-9283.5</v>
      </c>
    </row>
    <row r="3006" spans="1:46" ht="33.75">
      <c r="A3006" s="54">
        <v>8044</v>
      </c>
      <c r="B3006" s="54" t="s">
        <v>1186</v>
      </c>
      <c r="C3006" s="58" t="s">
        <v>2483</v>
      </c>
      <c r="D3006" s="79">
        <v>7</v>
      </c>
      <c r="E3006" s="79">
        <v>7</v>
      </c>
      <c r="F3006" s="80">
        <v>971.55</v>
      </c>
      <c r="G3006" s="80">
        <v>138.79</v>
      </c>
      <c r="H3006" s="80">
        <v>971.55</v>
      </c>
      <c r="I3006" s="80" t="s">
        <v>28</v>
      </c>
      <c r="J3006" s="80" t="s">
        <v>28</v>
      </c>
      <c r="K3006" s="80">
        <v>138.79</v>
      </c>
      <c r="L3006" s="73">
        <f t="shared" si="582"/>
        <v>103.15</v>
      </c>
      <c r="M3006" s="73">
        <f t="shared" si="583"/>
        <v>138.79</v>
      </c>
      <c r="N3006" s="72" t="str">
        <f t="shared" si="584"/>
        <v>0827</v>
      </c>
      <c r="O3006" s="74">
        <f t="shared" si="585"/>
        <v>0</v>
      </c>
      <c r="P3006" s="72">
        <f t="shared" si="586"/>
        <v>0</v>
      </c>
      <c r="Q3006" s="74">
        <f t="shared" si="587"/>
        <v>7</v>
      </c>
      <c r="R3006" s="72" t="str">
        <f t="shared" si="588"/>
        <v/>
      </c>
      <c r="S3006" s="72" t="str">
        <f t="shared" si="589"/>
        <v/>
      </c>
      <c r="AT3006" s="20">
        <f t="shared" si="590"/>
        <v>-9283.5</v>
      </c>
    </row>
    <row r="3007" spans="1:46" ht="33.75">
      <c r="A3007" s="54">
        <v>8044</v>
      </c>
      <c r="B3007" s="54" t="s">
        <v>1184</v>
      </c>
      <c r="C3007" s="58" t="s">
        <v>2483</v>
      </c>
      <c r="D3007" s="79">
        <v>7</v>
      </c>
      <c r="E3007" s="79">
        <v>7</v>
      </c>
      <c r="F3007" s="80">
        <v>971.55</v>
      </c>
      <c r="G3007" s="80">
        <v>138.79</v>
      </c>
      <c r="H3007" s="80">
        <v>971.55</v>
      </c>
      <c r="I3007" s="80" t="s">
        <v>28</v>
      </c>
      <c r="J3007" s="80" t="s">
        <v>28</v>
      </c>
      <c r="K3007" s="80">
        <v>138.79</v>
      </c>
      <c r="L3007" s="73">
        <f t="shared" si="582"/>
        <v>103.15</v>
      </c>
      <c r="M3007" s="73">
        <f t="shared" si="583"/>
        <v>138.79</v>
      </c>
      <c r="N3007" s="72" t="str">
        <f t="shared" si="584"/>
        <v>0827</v>
      </c>
      <c r="O3007" s="74">
        <f t="shared" si="585"/>
        <v>0</v>
      </c>
      <c r="P3007" s="72">
        <f t="shared" si="586"/>
        <v>0</v>
      </c>
      <c r="Q3007" s="74">
        <f t="shared" si="587"/>
        <v>7</v>
      </c>
      <c r="R3007" s="72" t="str">
        <f t="shared" si="588"/>
        <v/>
      </c>
      <c r="S3007" s="72" t="str">
        <f t="shared" si="589"/>
        <v/>
      </c>
      <c r="AT3007" s="20">
        <f t="shared" si="590"/>
        <v>-9283.5</v>
      </c>
    </row>
    <row r="3008" spans="1:46" ht="33.75">
      <c r="A3008" s="54">
        <v>8044</v>
      </c>
      <c r="B3008" s="54" t="s">
        <v>1182</v>
      </c>
      <c r="C3008" s="58" t="s">
        <v>2483</v>
      </c>
      <c r="D3008" s="79">
        <v>7</v>
      </c>
      <c r="E3008" s="79">
        <v>7</v>
      </c>
      <c r="F3008" s="80">
        <v>971.55</v>
      </c>
      <c r="G3008" s="80">
        <v>138.79</v>
      </c>
      <c r="H3008" s="80">
        <v>971.55</v>
      </c>
      <c r="I3008" s="80" t="s">
        <v>28</v>
      </c>
      <c r="J3008" s="80" t="s">
        <v>28</v>
      </c>
      <c r="K3008" s="80">
        <v>138.79</v>
      </c>
      <c r="L3008" s="73">
        <f t="shared" si="582"/>
        <v>103.32</v>
      </c>
      <c r="M3008" s="73">
        <f t="shared" si="583"/>
        <v>138.79</v>
      </c>
      <c r="N3008" s="72" t="str">
        <f t="shared" si="584"/>
        <v>0827</v>
      </c>
      <c r="O3008" s="74">
        <f t="shared" si="585"/>
        <v>0</v>
      </c>
      <c r="P3008" s="72">
        <f t="shared" si="586"/>
        <v>0</v>
      </c>
      <c r="Q3008" s="74">
        <f t="shared" si="587"/>
        <v>7</v>
      </c>
      <c r="R3008" s="72" t="str">
        <f t="shared" si="588"/>
        <v/>
      </c>
      <c r="S3008" s="72" t="str">
        <f t="shared" si="589"/>
        <v/>
      </c>
      <c r="AT3008" s="20">
        <f t="shared" si="590"/>
        <v>-9298.7999999999993</v>
      </c>
    </row>
    <row r="3009" spans="1:46" ht="33.75">
      <c r="A3009" s="54">
        <v>8044</v>
      </c>
      <c r="B3009" s="54" t="s">
        <v>1180</v>
      </c>
      <c r="C3009" s="58" t="s">
        <v>2483</v>
      </c>
      <c r="D3009" s="79">
        <v>7</v>
      </c>
      <c r="E3009" s="79">
        <v>7</v>
      </c>
      <c r="F3009" s="80">
        <v>971.55</v>
      </c>
      <c r="G3009" s="80">
        <v>138.79</v>
      </c>
      <c r="H3009" s="80">
        <v>971.55</v>
      </c>
      <c r="I3009" s="80" t="s">
        <v>28</v>
      </c>
      <c r="J3009" s="80" t="s">
        <v>28</v>
      </c>
      <c r="K3009" s="80">
        <v>138.79</v>
      </c>
      <c r="L3009" s="73">
        <f t="shared" si="582"/>
        <v>103.32</v>
      </c>
      <c r="M3009" s="73">
        <f t="shared" si="583"/>
        <v>138.79</v>
      </c>
      <c r="N3009" s="72" t="str">
        <f t="shared" si="584"/>
        <v>0827</v>
      </c>
      <c r="O3009" s="74">
        <f t="shared" si="585"/>
        <v>0</v>
      </c>
      <c r="P3009" s="72">
        <f t="shared" si="586"/>
        <v>0</v>
      </c>
      <c r="Q3009" s="74">
        <f t="shared" si="587"/>
        <v>7</v>
      </c>
      <c r="R3009" s="72" t="str">
        <f t="shared" si="588"/>
        <v/>
      </c>
      <c r="S3009" s="72" t="str">
        <f t="shared" si="589"/>
        <v/>
      </c>
      <c r="AT3009" s="20">
        <f t="shared" si="590"/>
        <v>-9298.7999999999993</v>
      </c>
    </row>
    <row r="3010" spans="1:46" ht="33.75">
      <c r="A3010" s="54">
        <v>8044</v>
      </c>
      <c r="B3010" s="54" t="s">
        <v>1178</v>
      </c>
      <c r="C3010" s="58" t="s">
        <v>2483</v>
      </c>
      <c r="D3010" s="79">
        <v>7</v>
      </c>
      <c r="E3010" s="79">
        <v>7</v>
      </c>
      <c r="F3010" s="80">
        <v>971.55</v>
      </c>
      <c r="G3010" s="80">
        <v>138.79</v>
      </c>
      <c r="H3010" s="80">
        <v>971.55</v>
      </c>
      <c r="I3010" s="80" t="s">
        <v>28</v>
      </c>
      <c r="J3010" s="80" t="s">
        <v>28</v>
      </c>
      <c r="K3010" s="80">
        <v>138.79</v>
      </c>
      <c r="L3010" s="73">
        <f t="shared" si="582"/>
        <v>103.32</v>
      </c>
      <c r="M3010" s="73">
        <f t="shared" si="583"/>
        <v>138.79</v>
      </c>
      <c r="N3010" s="72" t="str">
        <f t="shared" si="584"/>
        <v>0827</v>
      </c>
      <c r="O3010" s="74">
        <f t="shared" si="585"/>
        <v>0</v>
      </c>
      <c r="P3010" s="72">
        <f t="shared" si="586"/>
        <v>0</v>
      </c>
      <c r="Q3010" s="74">
        <f t="shared" si="587"/>
        <v>7</v>
      </c>
      <c r="R3010" s="72" t="str">
        <f t="shared" si="588"/>
        <v/>
      </c>
      <c r="S3010" s="72" t="str">
        <f t="shared" si="589"/>
        <v/>
      </c>
      <c r="AT3010" s="20">
        <f t="shared" si="590"/>
        <v>-9298.7999999999993</v>
      </c>
    </row>
    <row r="3011" spans="1:46" ht="33.75">
      <c r="A3011" s="54">
        <v>8044</v>
      </c>
      <c r="B3011" s="54" t="s">
        <v>1176</v>
      </c>
      <c r="C3011" s="58" t="s">
        <v>2483</v>
      </c>
      <c r="D3011" s="79">
        <v>7</v>
      </c>
      <c r="E3011" s="79">
        <v>7</v>
      </c>
      <c r="F3011" s="80">
        <v>971.55</v>
      </c>
      <c r="G3011" s="80">
        <v>138.79</v>
      </c>
      <c r="H3011" s="80">
        <v>971.55</v>
      </c>
      <c r="I3011" s="80" t="s">
        <v>28</v>
      </c>
      <c r="J3011" s="80" t="s">
        <v>28</v>
      </c>
      <c r="K3011" s="80">
        <v>138.79</v>
      </c>
      <c r="L3011" s="73">
        <f t="shared" si="582"/>
        <v>103.32</v>
      </c>
      <c r="M3011" s="73">
        <f t="shared" si="583"/>
        <v>138.79</v>
      </c>
      <c r="N3011" s="72" t="str">
        <f t="shared" si="584"/>
        <v>0827</v>
      </c>
      <c r="O3011" s="74">
        <f t="shared" si="585"/>
        <v>0</v>
      </c>
      <c r="P3011" s="72">
        <f t="shared" si="586"/>
        <v>0</v>
      </c>
      <c r="Q3011" s="74">
        <f t="shared" si="587"/>
        <v>7</v>
      </c>
      <c r="R3011" s="72" t="str">
        <f t="shared" si="588"/>
        <v/>
      </c>
      <c r="S3011" s="72" t="str">
        <f t="shared" si="589"/>
        <v/>
      </c>
      <c r="AT3011" s="20">
        <f t="shared" si="590"/>
        <v>-9298.7999999999993</v>
      </c>
    </row>
    <row r="3012" spans="1:46" ht="33.75">
      <c r="A3012" s="54">
        <v>8044</v>
      </c>
      <c r="B3012" s="54" t="s">
        <v>1174</v>
      </c>
      <c r="C3012" s="58" t="s">
        <v>2483</v>
      </c>
      <c r="D3012" s="79">
        <v>7</v>
      </c>
      <c r="E3012" s="79">
        <v>7</v>
      </c>
      <c r="F3012" s="80">
        <v>971.55</v>
      </c>
      <c r="G3012" s="80">
        <v>138.79</v>
      </c>
      <c r="H3012" s="80">
        <v>971.55</v>
      </c>
      <c r="I3012" s="80" t="s">
        <v>28</v>
      </c>
      <c r="J3012" s="80" t="s">
        <v>28</v>
      </c>
      <c r="K3012" s="80">
        <v>138.79</v>
      </c>
      <c r="L3012" s="73">
        <f t="shared" ref="L3012:L3075" si="591">IFERROR(VLOOKUP(B3012,$B$1326:$K$2467,6,0),"")</f>
        <v>103.32</v>
      </c>
      <c r="M3012" s="73">
        <f t="shared" ref="M3012:M3075" si="592">IFERROR(VLOOKUP($B3012,$B$2468:$K$3603,6,0),"")</f>
        <v>138.79</v>
      </c>
      <c r="N3012" s="72" t="str">
        <f t="shared" ref="N3012:N3075" si="593">LEFT(B3012,4)</f>
        <v>0827</v>
      </c>
      <c r="O3012" s="74">
        <f t="shared" ref="O3012:O3075" si="594">E3012-D3012</f>
        <v>0</v>
      </c>
      <c r="P3012" s="72">
        <f t="shared" ref="P3012:P3075" si="595">IF(O3012=20,1,0)</f>
        <v>0</v>
      </c>
      <c r="Q3012" s="74">
        <f t="shared" ref="Q3012:Q3075" si="596">D3012</f>
        <v>7</v>
      </c>
      <c r="R3012" s="72" t="str">
        <f t="shared" ref="R3012:R3075" si="597">IF(P3012=1,Q3012+7,"")</f>
        <v/>
      </c>
      <c r="S3012" s="72" t="str">
        <f t="shared" ref="S3012:S3075" si="598">IF(P3012=1,Q3012+14,"")</f>
        <v/>
      </c>
      <c r="AT3012" s="20">
        <f t="shared" si="590"/>
        <v>-9298.7999999999993</v>
      </c>
    </row>
    <row r="3013" spans="1:46" ht="33.75">
      <c r="A3013" s="54">
        <v>8044</v>
      </c>
      <c r="B3013" s="54" t="s">
        <v>1172</v>
      </c>
      <c r="C3013" s="58" t="s">
        <v>2483</v>
      </c>
      <c r="D3013" s="79">
        <v>7</v>
      </c>
      <c r="E3013" s="79">
        <v>7</v>
      </c>
      <c r="F3013" s="80">
        <v>971.55</v>
      </c>
      <c r="G3013" s="80">
        <v>138.79</v>
      </c>
      <c r="H3013" s="80">
        <v>971.55</v>
      </c>
      <c r="I3013" s="80" t="s">
        <v>28</v>
      </c>
      <c r="J3013" s="80" t="s">
        <v>28</v>
      </c>
      <c r="K3013" s="80">
        <v>138.79</v>
      </c>
      <c r="L3013" s="73">
        <f t="shared" si="591"/>
        <v>103.32</v>
      </c>
      <c r="M3013" s="73">
        <f t="shared" si="592"/>
        <v>138.79</v>
      </c>
      <c r="N3013" s="72" t="str">
        <f t="shared" si="593"/>
        <v>0827</v>
      </c>
      <c r="O3013" s="74">
        <f t="shared" si="594"/>
        <v>0</v>
      </c>
      <c r="P3013" s="72">
        <f t="shared" si="595"/>
        <v>0</v>
      </c>
      <c r="Q3013" s="74">
        <f t="shared" si="596"/>
        <v>7</v>
      </c>
      <c r="R3013" s="72" t="str">
        <f t="shared" si="597"/>
        <v/>
      </c>
      <c r="S3013" s="72" t="str">
        <f t="shared" si="598"/>
        <v/>
      </c>
      <c r="AT3013" s="20">
        <f t="shared" si="590"/>
        <v>-9298.7999999999993</v>
      </c>
    </row>
    <row r="3014" spans="1:46" ht="45">
      <c r="A3014" s="54">
        <v>8045</v>
      </c>
      <c r="B3014" s="54" t="s">
        <v>1226</v>
      </c>
      <c r="C3014" s="58" t="s">
        <v>3096</v>
      </c>
      <c r="D3014" s="79">
        <v>7</v>
      </c>
      <c r="E3014" s="79">
        <v>7</v>
      </c>
      <c r="F3014" s="80">
        <v>924.55</v>
      </c>
      <c r="G3014" s="80">
        <v>132.08000000000001</v>
      </c>
      <c r="H3014" s="80">
        <v>924.55</v>
      </c>
      <c r="I3014" s="80" t="s">
        <v>28</v>
      </c>
      <c r="J3014" s="80" t="s">
        <v>28</v>
      </c>
      <c r="K3014" s="80">
        <v>132.08000000000001</v>
      </c>
      <c r="L3014" s="73">
        <f t="shared" si="591"/>
        <v>97.9</v>
      </c>
      <c r="M3014" s="73">
        <f t="shared" si="592"/>
        <v>132.08000000000001</v>
      </c>
      <c r="N3014" s="72" t="str">
        <f t="shared" si="593"/>
        <v>0831</v>
      </c>
      <c r="O3014" s="74">
        <f t="shared" si="594"/>
        <v>0</v>
      </c>
      <c r="P3014" s="72">
        <f t="shared" si="595"/>
        <v>0</v>
      </c>
      <c r="Q3014" s="74">
        <f t="shared" si="596"/>
        <v>7</v>
      </c>
      <c r="R3014" s="72" t="str">
        <f t="shared" si="597"/>
        <v/>
      </c>
      <c r="S3014" s="72" t="str">
        <f t="shared" si="598"/>
        <v/>
      </c>
      <c r="AT3014" s="20">
        <f t="shared" si="590"/>
        <v>-8811</v>
      </c>
    </row>
    <row r="3015" spans="1:46" ht="45">
      <c r="A3015" s="54">
        <v>8045</v>
      </c>
      <c r="B3015" s="54" t="s">
        <v>1225</v>
      </c>
      <c r="C3015" s="58" t="s">
        <v>3096</v>
      </c>
      <c r="D3015" s="79">
        <v>7</v>
      </c>
      <c r="E3015" s="79">
        <v>7</v>
      </c>
      <c r="F3015" s="80">
        <v>924.55</v>
      </c>
      <c r="G3015" s="80">
        <v>132.08000000000001</v>
      </c>
      <c r="H3015" s="80">
        <v>924.55</v>
      </c>
      <c r="I3015" s="80" t="s">
        <v>28</v>
      </c>
      <c r="J3015" s="80" t="s">
        <v>28</v>
      </c>
      <c r="K3015" s="80">
        <v>132.08000000000001</v>
      </c>
      <c r="L3015" s="73">
        <f t="shared" si="591"/>
        <v>97.9</v>
      </c>
      <c r="M3015" s="73">
        <f t="shared" si="592"/>
        <v>132.08000000000001</v>
      </c>
      <c r="N3015" s="72" t="str">
        <f t="shared" si="593"/>
        <v>0831</v>
      </c>
      <c r="O3015" s="74">
        <f t="shared" si="594"/>
        <v>0</v>
      </c>
      <c r="P3015" s="72">
        <f t="shared" si="595"/>
        <v>0</v>
      </c>
      <c r="Q3015" s="74">
        <f t="shared" si="596"/>
        <v>7</v>
      </c>
      <c r="R3015" s="72" t="str">
        <f t="shared" si="597"/>
        <v/>
      </c>
      <c r="S3015" s="72" t="str">
        <f t="shared" si="598"/>
        <v/>
      </c>
      <c r="AT3015" s="20">
        <f t="shared" si="590"/>
        <v>-8811</v>
      </c>
    </row>
    <row r="3016" spans="1:46" ht="45">
      <c r="A3016" s="54">
        <v>8045</v>
      </c>
      <c r="B3016" s="54" t="s">
        <v>1224</v>
      </c>
      <c r="C3016" s="58" t="s">
        <v>3096</v>
      </c>
      <c r="D3016" s="79">
        <v>7</v>
      </c>
      <c r="E3016" s="79">
        <v>7</v>
      </c>
      <c r="F3016" s="80">
        <v>924.55</v>
      </c>
      <c r="G3016" s="80">
        <v>132.08000000000001</v>
      </c>
      <c r="H3016" s="80">
        <v>924.55</v>
      </c>
      <c r="I3016" s="80" t="s">
        <v>28</v>
      </c>
      <c r="J3016" s="80" t="s">
        <v>28</v>
      </c>
      <c r="K3016" s="80">
        <v>132.08000000000001</v>
      </c>
      <c r="L3016" s="73">
        <f t="shared" si="591"/>
        <v>97.9</v>
      </c>
      <c r="M3016" s="73">
        <f t="shared" si="592"/>
        <v>132.08000000000001</v>
      </c>
      <c r="N3016" s="72" t="str">
        <f t="shared" si="593"/>
        <v>0831</v>
      </c>
      <c r="O3016" s="74">
        <f t="shared" si="594"/>
        <v>0</v>
      </c>
      <c r="P3016" s="72">
        <f t="shared" si="595"/>
        <v>0</v>
      </c>
      <c r="Q3016" s="74">
        <f t="shared" si="596"/>
        <v>7</v>
      </c>
      <c r="R3016" s="72" t="str">
        <f t="shared" si="597"/>
        <v/>
      </c>
      <c r="S3016" s="72" t="str">
        <f t="shared" si="598"/>
        <v/>
      </c>
      <c r="AT3016" s="20">
        <f t="shared" si="590"/>
        <v>-8811</v>
      </c>
    </row>
    <row r="3017" spans="1:46" ht="45">
      <c r="A3017" s="54">
        <v>8045</v>
      </c>
      <c r="B3017" s="54" t="s">
        <v>1223</v>
      </c>
      <c r="C3017" s="58" t="s">
        <v>3096</v>
      </c>
      <c r="D3017" s="79">
        <v>7</v>
      </c>
      <c r="E3017" s="79">
        <v>7</v>
      </c>
      <c r="F3017" s="80">
        <v>924.55</v>
      </c>
      <c r="G3017" s="80">
        <v>132.08000000000001</v>
      </c>
      <c r="H3017" s="80">
        <v>924.55</v>
      </c>
      <c r="I3017" s="80" t="s">
        <v>28</v>
      </c>
      <c r="J3017" s="80" t="s">
        <v>28</v>
      </c>
      <c r="K3017" s="80">
        <v>132.08000000000001</v>
      </c>
      <c r="L3017" s="73">
        <f t="shared" si="591"/>
        <v>97.9</v>
      </c>
      <c r="M3017" s="73">
        <f t="shared" si="592"/>
        <v>132.08000000000001</v>
      </c>
      <c r="N3017" s="72" t="str">
        <f t="shared" si="593"/>
        <v>0831</v>
      </c>
      <c r="O3017" s="74">
        <f t="shared" si="594"/>
        <v>0</v>
      </c>
      <c r="P3017" s="72">
        <f t="shared" si="595"/>
        <v>0</v>
      </c>
      <c r="Q3017" s="74">
        <f t="shared" si="596"/>
        <v>7</v>
      </c>
      <c r="R3017" s="72" t="str">
        <f t="shared" si="597"/>
        <v/>
      </c>
      <c r="S3017" s="72" t="str">
        <f t="shared" si="598"/>
        <v/>
      </c>
      <c r="AT3017" s="20">
        <f t="shared" si="590"/>
        <v>-8811</v>
      </c>
    </row>
    <row r="3018" spans="1:46" ht="45">
      <c r="A3018" s="54">
        <v>8045</v>
      </c>
      <c r="B3018" s="54" t="s">
        <v>1222</v>
      </c>
      <c r="C3018" s="58" t="s">
        <v>3096</v>
      </c>
      <c r="D3018" s="79">
        <v>7</v>
      </c>
      <c r="E3018" s="79">
        <v>7</v>
      </c>
      <c r="F3018" s="80">
        <v>924.55</v>
      </c>
      <c r="G3018" s="80">
        <v>132.08000000000001</v>
      </c>
      <c r="H3018" s="80">
        <v>924.55</v>
      </c>
      <c r="I3018" s="80" t="s">
        <v>28</v>
      </c>
      <c r="J3018" s="80" t="s">
        <v>28</v>
      </c>
      <c r="K3018" s="80">
        <v>132.08000000000001</v>
      </c>
      <c r="L3018" s="73">
        <f t="shared" si="591"/>
        <v>97.9</v>
      </c>
      <c r="M3018" s="73">
        <f t="shared" si="592"/>
        <v>132.08000000000001</v>
      </c>
      <c r="N3018" s="72" t="str">
        <f t="shared" si="593"/>
        <v>0831</v>
      </c>
      <c r="O3018" s="74">
        <f t="shared" si="594"/>
        <v>0</v>
      </c>
      <c r="P3018" s="72">
        <f t="shared" si="595"/>
        <v>0</v>
      </c>
      <c r="Q3018" s="74">
        <f t="shared" si="596"/>
        <v>7</v>
      </c>
      <c r="R3018" s="72" t="str">
        <f t="shared" si="597"/>
        <v/>
      </c>
      <c r="S3018" s="72" t="str">
        <f t="shared" si="598"/>
        <v/>
      </c>
      <c r="AT3018" s="20">
        <f t="shared" si="590"/>
        <v>-8811</v>
      </c>
    </row>
    <row r="3019" spans="1:46" ht="45">
      <c r="A3019" s="54">
        <v>8045</v>
      </c>
      <c r="B3019" s="54" t="s">
        <v>1221</v>
      </c>
      <c r="C3019" s="58" t="s">
        <v>3096</v>
      </c>
      <c r="D3019" s="79">
        <v>7</v>
      </c>
      <c r="E3019" s="79">
        <v>7</v>
      </c>
      <c r="F3019" s="80">
        <v>924.55</v>
      </c>
      <c r="G3019" s="80">
        <v>132.08000000000001</v>
      </c>
      <c r="H3019" s="80">
        <v>924.55</v>
      </c>
      <c r="I3019" s="80" t="s">
        <v>28</v>
      </c>
      <c r="J3019" s="80" t="s">
        <v>28</v>
      </c>
      <c r="K3019" s="80">
        <v>132.08000000000001</v>
      </c>
      <c r="L3019" s="73">
        <f t="shared" si="591"/>
        <v>97.9</v>
      </c>
      <c r="M3019" s="73">
        <f t="shared" si="592"/>
        <v>132.08000000000001</v>
      </c>
      <c r="N3019" s="72" t="str">
        <f t="shared" si="593"/>
        <v>0831</v>
      </c>
      <c r="O3019" s="74">
        <f t="shared" si="594"/>
        <v>0</v>
      </c>
      <c r="P3019" s="72">
        <f t="shared" si="595"/>
        <v>0</v>
      </c>
      <c r="Q3019" s="74">
        <f t="shared" si="596"/>
        <v>7</v>
      </c>
      <c r="R3019" s="72" t="str">
        <f t="shared" si="597"/>
        <v/>
      </c>
      <c r="S3019" s="72" t="str">
        <f t="shared" si="598"/>
        <v/>
      </c>
      <c r="AT3019" s="20">
        <f t="shared" ref="AT3019:AT3082" si="599">AS3019+(AI3019-90)*L3019</f>
        <v>-8811</v>
      </c>
    </row>
    <row r="3020" spans="1:46" ht="45">
      <c r="A3020" s="54">
        <v>8045</v>
      </c>
      <c r="B3020" s="54" t="s">
        <v>1220</v>
      </c>
      <c r="C3020" s="58" t="s">
        <v>3096</v>
      </c>
      <c r="D3020" s="79">
        <v>7</v>
      </c>
      <c r="E3020" s="79">
        <v>7</v>
      </c>
      <c r="F3020" s="80">
        <v>924.55</v>
      </c>
      <c r="G3020" s="80">
        <v>132.08000000000001</v>
      </c>
      <c r="H3020" s="80">
        <v>924.55</v>
      </c>
      <c r="I3020" s="80" t="s">
        <v>28</v>
      </c>
      <c r="J3020" s="80" t="s">
        <v>28</v>
      </c>
      <c r="K3020" s="80">
        <v>132.08000000000001</v>
      </c>
      <c r="L3020" s="73">
        <f t="shared" si="591"/>
        <v>100.6</v>
      </c>
      <c r="M3020" s="73">
        <f t="shared" si="592"/>
        <v>132.08000000000001</v>
      </c>
      <c r="N3020" s="72" t="str">
        <f t="shared" si="593"/>
        <v>0831</v>
      </c>
      <c r="O3020" s="74">
        <f t="shared" si="594"/>
        <v>0</v>
      </c>
      <c r="P3020" s="72">
        <f t="shared" si="595"/>
        <v>0</v>
      </c>
      <c r="Q3020" s="74">
        <f t="shared" si="596"/>
        <v>7</v>
      </c>
      <c r="R3020" s="72" t="str">
        <f t="shared" si="597"/>
        <v/>
      </c>
      <c r="S3020" s="72" t="str">
        <f t="shared" si="598"/>
        <v/>
      </c>
      <c r="AT3020" s="20">
        <f t="shared" si="599"/>
        <v>-9054</v>
      </c>
    </row>
    <row r="3021" spans="1:46" ht="45">
      <c r="A3021" s="54">
        <v>8045</v>
      </c>
      <c r="B3021" s="54" t="s">
        <v>1219</v>
      </c>
      <c r="C3021" s="58" t="s">
        <v>3096</v>
      </c>
      <c r="D3021" s="79">
        <v>7</v>
      </c>
      <c r="E3021" s="79">
        <v>7</v>
      </c>
      <c r="F3021" s="80">
        <v>924.55</v>
      </c>
      <c r="G3021" s="80">
        <v>132.08000000000001</v>
      </c>
      <c r="H3021" s="80">
        <v>924.55</v>
      </c>
      <c r="I3021" s="80" t="s">
        <v>28</v>
      </c>
      <c r="J3021" s="80" t="s">
        <v>28</v>
      </c>
      <c r="K3021" s="80">
        <v>132.08000000000001</v>
      </c>
      <c r="L3021" s="73">
        <f t="shared" si="591"/>
        <v>100.6</v>
      </c>
      <c r="M3021" s="73">
        <f t="shared" si="592"/>
        <v>132.08000000000001</v>
      </c>
      <c r="N3021" s="72" t="str">
        <f t="shared" si="593"/>
        <v>0831</v>
      </c>
      <c r="O3021" s="74">
        <f t="shared" si="594"/>
        <v>0</v>
      </c>
      <c r="P3021" s="72">
        <f t="shared" si="595"/>
        <v>0</v>
      </c>
      <c r="Q3021" s="74">
        <f t="shared" si="596"/>
        <v>7</v>
      </c>
      <c r="R3021" s="72" t="str">
        <f t="shared" si="597"/>
        <v/>
      </c>
      <c r="S3021" s="72" t="str">
        <f t="shared" si="598"/>
        <v/>
      </c>
      <c r="AT3021" s="20">
        <f t="shared" si="599"/>
        <v>-9054</v>
      </c>
    </row>
    <row r="3022" spans="1:46" ht="45">
      <c r="A3022" s="54">
        <v>8045</v>
      </c>
      <c r="B3022" s="54" t="s">
        <v>1218</v>
      </c>
      <c r="C3022" s="58" t="s">
        <v>3096</v>
      </c>
      <c r="D3022" s="79">
        <v>7</v>
      </c>
      <c r="E3022" s="79">
        <v>7</v>
      </c>
      <c r="F3022" s="80">
        <v>924.55</v>
      </c>
      <c r="G3022" s="80">
        <v>132.08000000000001</v>
      </c>
      <c r="H3022" s="80">
        <v>924.55</v>
      </c>
      <c r="I3022" s="80" t="s">
        <v>28</v>
      </c>
      <c r="J3022" s="80" t="s">
        <v>28</v>
      </c>
      <c r="K3022" s="80">
        <v>132.08000000000001</v>
      </c>
      <c r="L3022" s="73">
        <f t="shared" si="591"/>
        <v>100.6</v>
      </c>
      <c r="M3022" s="73">
        <f t="shared" si="592"/>
        <v>132.08000000000001</v>
      </c>
      <c r="N3022" s="72" t="str">
        <f t="shared" si="593"/>
        <v>0831</v>
      </c>
      <c r="O3022" s="74">
        <f t="shared" si="594"/>
        <v>0</v>
      </c>
      <c r="P3022" s="72">
        <f t="shared" si="595"/>
        <v>0</v>
      </c>
      <c r="Q3022" s="74">
        <f t="shared" si="596"/>
        <v>7</v>
      </c>
      <c r="R3022" s="72" t="str">
        <f t="shared" si="597"/>
        <v/>
      </c>
      <c r="S3022" s="72" t="str">
        <f t="shared" si="598"/>
        <v/>
      </c>
      <c r="AT3022" s="20">
        <f t="shared" si="599"/>
        <v>-9054</v>
      </c>
    </row>
    <row r="3023" spans="1:46" ht="45">
      <c r="A3023" s="54">
        <v>8045</v>
      </c>
      <c r="B3023" s="54" t="s">
        <v>1217</v>
      </c>
      <c r="C3023" s="58" t="s">
        <v>3096</v>
      </c>
      <c r="D3023" s="79">
        <v>7</v>
      </c>
      <c r="E3023" s="79">
        <v>7</v>
      </c>
      <c r="F3023" s="80">
        <v>924.55</v>
      </c>
      <c r="G3023" s="80">
        <v>132.08000000000001</v>
      </c>
      <c r="H3023" s="80">
        <v>924.55</v>
      </c>
      <c r="I3023" s="80" t="s">
        <v>28</v>
      </c>
      <c r="J3023" s="80" t="s">
        <v>28</v>
      </c>
      <c r="K3023" s="80">
        <v>132.08000000000001</v>
      </c>
      <c r="L3023" s="73">
        <f t="shared" si="591"/>
        <v>100.6</v>
      </c>
      <c r="M3023" s="73">
        <f t="shared" si="592"/>
        <v>132.08000000000001</v>
      </c>
      <c r="N3023" s="72" t="str">
        <f t="shared" si="593"/>
        <v>0831</v>
      </c>
      <c r="O3023" s="74">
        <f t="shared" si="594"/>
        <v>0</v>
      </c>
      <c r="P3023" s="72">
        <f t="shared" si="595"/>
        <v>0</v>
      </c>
      <c r="Q3023" s="74">
        <f t="shared" si="596"/>
        <v>7</v>
      </c>
      <c r="R3023" s="72" t="str">
        <f t="shared" si="597"/>
        <v/>
      </c>
      <c r="S3023" s="72" t="str">
        <f t="shared" si="598"/>
        <v/>
      </c>
      <c r="AT3023" s="20">
        <f t="shared" si="599"/>
        <v>-9054</v>
      </c>
    </row>
    <row r="3024" spans="1:46" ht="45">
      <c r="A3024" s="54">
        <v>8045</v>
      </c>
      <c r="B3024" s="54" t="s">
        <v>1216</v>
      </c>
      <c r="C3024" s="58" t="s">
        <v>3096</v>
      </c>
      <c r="D3024" s="79">
        <v>7</v>
      </c>
      <c r="E3024" s="79">
        <v>7</v>
      </c>
      <c r="F3024" s="80">
        <v>924.55</v>
      </c>
      <c r="G3024" s="80">
        <v>132.08000000000001</v>
      </c>
      <c r="H3024" s="80">
        <v>924.55</v>
      </c>
      <c r="I3024" s="80" t="s">
        <v>28</v>
      </c>
      <c r="J3024" s="80" t="s">
        <v>28</v>
      </c>
      <c r="K3024" s="80">
        <v>132.08000000000001</v>
      </c>
      <c r="L3024" s="73">
        <f t="shared" si="591"/>
        <v>100.6</v>
      </c>
      <c r="M3024" s="73">
        <f t="shared" si="592"/>
        <v>132.08000000000001</v>
      </c>
      <c r="N3024" s="72" t="str">
        <f t="shared" si="593"/>
        <v>0831</v>
      </c>
      <c r="O3024" s="74">
        <f t="shared" si="594"/>
        <v>0</v>
      </c>
      <c r="P3024" s="72">
        <f t="shared" si="595"/>
        <v>0</v>
      </c>
      <c r="Q3024" s="74">
        <f t="shared" si="596"/>
        <v>7</v>
      </c>
      <c r="R3024" s="72" t="str">
        <f t="shared" si="597"/>
        <v/>
      </c>
      <c r="S3024" s="72" t="str">
        <f t="shared" si="598"/>
        <v/>
      </c>
      <c r="AT3024" s="20">
        <f t="shared" si="599"/>
        <v>-9054</v>
      </c>
    </row>
    <row r="3025" spans="1:46" ht="45">
      <c r="A3025" s="54">
        <v>8045</v>
      </c>
      <c r="B3025" s="54" t="s">
        <v>1215</v>
      </c>
      <c r="C3025" s="58" t="s">
        <v>3096</v>
      </c>
      <c r="D3025" s="79">
        <v>7</v>
      </c>
      <c r="E3025" s="79">
        <v>7</v>
      </c>
      <c r="F3025" s="80">
        <v>924.55</v>
      </c>
      <c r="G3025" s="80">
        <v>132.08000000000001</v>
      </c>
      <c r="H3025" s="80">
        <v>924.55</v>
      </c>
      <c r="I3025" s="80" t="s">
        <v>28</v>
      </c>
      <c r="J3025" s="80" t="s">
        <v>28</v>
      </c>
      <c r="K3025" s="80">
        <v>132.08000000000001</v>
      </c>
      <c r="L3025" s="73">
        <f t="shared" si="591"/>
        <v>100.6</v>
      </c>
      <c r="M3025" s="73">
        <f t="shared" si="592"/>
        <v>132.08000000000001</v>
      </c>
      <c r="N3025" s="72" t="str">
        <f t="shared" si="593"/>
        <v>0831</v>
      </c>
      <c r="O3025" s="74">
        <f t="shared" si="594"/>
        <v>0</v>
      </c>
      <c r="P3025" s="72">
        <f t="shared" si="595"/>
        <v>0</v>
      </c>
      <c r="Q3025" s="74">
        <f t="shared" si="596"/>
        <v>7</v>
      </c>
      <c r="R3025" s="72" t="str">
        <f t="shared" si="597"/>
        <v/>
      </c>
      <c r="S3025" s="72" t="str">
        <f t="shared" si="598"/>
        <v/>
      </c>
      <c r="AT3025" s="20">
        <f t="shared" si="599"/>
        <v>-9054</v>
      </c>
    </row>
    <row r="3026" spans="1:46" ht="45">
      <c r="A3026" s="54">
        <v>8045</v>
      </c>
      <c r="B3026" s="54" t="s">
        <v>1214</v>
      </c>
      <c r="C3026" s="58" t="s">
        <v>3096</v>
      </c>
      <c r="D3026" s="79">
        <v>7</v>
      </c>
      <c r="E3026" s="79">
        <v>7</v>
      </c>
      <c r="F3026" s="80">
        <v>924.55</v>
      </c>
      <c r="G3026" s="80">
        <v>132.08000000000001</v>
      </c>
      <c r="H3026" s="80">
        <v>924.55</v>
      </c>
      <c r="I3026" s="80" t="s">
        <v>28</v>
      </c>
      <c r="J3026" s="80" t="s">
        <v>28</v>
      </c>
      <c r="K3026" s="80">
        <v>132.08000000000001</v>
      </c>
      <c r="L3026" s="73">
        <f t="shared" si="591"/>
        <v>99.85</v>
      </c>
      <c r="M3026" s="73">
        <f t="shared" si="592"/>
        <v>132.08000000000001</v>
      </c>
      <c r="N3026" s="72" t="str">
        <f t="shared" si="593"/>
        <v>0831</v>
      </c>
      <c r="O3026" s="74">
        <f t="shared" si="594"/>
        <v>0</v>
      </c>
      <c r="P3026" s="72">
        <f t="shared" si="595"/>
        <v>0</v>
      </c>
      <c r="Q3026" s="74">
        <f t="shared" si="596"/>
        <v>7</v>
      </c>
      <c r="R3026" s="72" t="str">
        <f t="shared" si="597"/>
        <v/>
      </c>
      <c r="S3026" s="72" t="str">
        <f t="shared" si="598"/>
        <v/>
      </c>
      <c r="AT3026" s="20">
        <f t="shared" si="599"/>
        <v>-8986.5</v>
      </c>
    </row>
    <row r="3027" spans="1:46" ht="45">
      <c r="A3027" s="54">
        <v>8045</v>
      </c>
      <c r="B3027" s="54" t="s">
        <v>1213</v>
      </c>
      <c r="C3027" s="58" t="s">
        <v>3096</v>
      </c>
      <c r="D3027" s="79">
        <v>7</v>
      </c>
      <c r="E3027" s="79">
        <v>7</v>
      </c>
      <c r="F3027" s="80">
        <v>924.55</v>
      </c>
      <c r="G3027" s="80">
        <v>132.08000000000001</v>
      </c>
      <c r="H3027" s="80">
        <v>924.55</v>
      </c>
      <c r="I3027" s="80" t="s">
        <v>28</v>
      </c>
      <c r="J3027" s="80" t="s">
        <v>28</v>
      </c>
      <c r="K3027" s="80">
        <v>132.08000000000001</v>
      </c>
      <c r="L3027" s="73">
        <f t="shared" si="591"/>
        <v>99.85</v>
      </c>
      <c r="M3027" s="73">
        <f t="shared" si="592"/>
        <v>132.08000000000001</v>
      </c>
      <c r="N3027" s="72" t="str">
        <f t="shared" si="593"/>
        <v>0831</v>
      </c>
      <c r="O3027" s="74">
        <f t="shared" si="594"/>
        <v>0</v>
      </c>
      <c r="P3027" s="72">
        <f t="shared" si="595"/>
        <v>0</v>
      </c>
      <c r="Q3027" s="74">
        <f t="shared" si="596"/>
        <v>7</v>
      </c>
      <c r="R3027" s="72" t="str">
        <f t="shared" si="597"/>
        <v/>
      </c>
      <c r="S3027" s="72" t="str">
        <f t="shared" si="598"/>
        <v/>
      </c>
      <c r="AT3027" s="20">
        <f t="shared" si="599"/>
        <v>-8986.5</v>
      </c>
    </row>
    <row r="3028" spans="1:46" ht="45">
      <c r="A3028" s="54">
        <v>8045</v>
      </c>
      <c r="B3028" s="54" t="s">
        <v>1212</v>
      </c>
      <c r="C3028" s="58" t="s">
        <v>3096</v>
      </c>
      <c r="D3028" s="79">
        <v>7</v>
      </c>
      <c r="E3028" s="79">
        <v>7</v>
      </c>
      <c r="F3028" s="80">
        <v>924.55</v>
      </c>
      <c r="G3028" s="80">
        <v>132.08000000000001</v>
      </c>
      <c r="H3028" s="80">
        <v>924.55</v>
      </c>
      <c r="I3028" s="80" t="s">
        <v>28</v>
      </c>
      <c r="J3028" s="80" t="s">
        <v>28</v>
      </c>
      <c r="K3028" s="80">
        <v>132.08000000000001</v>
      </c>
      <c r="L3028" s="73">
        <f t="shared" si="591"/>
        <v>99.85</v>
      </c>
      <c r="M3028" s="73">
        <f t="shared" si="592"/>
        <v>132.08000000000001</v>
      </c>
      <c r="N3028" s="72" t="str">
        <f t="shared" si="593"/>
        <v>0831</v>
      </c>
      <c r="O3028" s="74">
        <f t="shared" si="594"/>
        <v>0</v>
      </c>
      <c r="P3028" s="72">
        <f t="shared" si="595"/>
        <v>0</v>
      </c>
      <c r="Q3028" s="74">
        <f t="shared" si="596"/>
        <v>7</v>
      </c>
      <c r="R3028" s="72" t="str">
        <f t="shared" si="597"/>
        <v/>
      </c>
      <c r="S3028" s="72" t="str">
        <f t="shared" si="598"/>
        <v/>
      </c>
      <c r="AT3028" s="20">
        <f t="shared" si="599"/>
        <v>-8986.5</v>
      </c>
    </row>
    <row r="3029" spans="1:46" ht="45">
      <c r="A3029" s="54">
        <v>8045</v>
      </c>
      <c r="B3029" s="54" t="s">
        <v>1211</v>
      </c>
      <c r="C3029" s="58" t="s">
        <v>3096</v>
      </c>
      <c r="D3029" s="79">
        <v>7</v>
      </c>
      <c r="E3029" s="79">
        <v>7</v>
      </c>
      <c r="F3029" s="80">
        <v>924.55</v>
      </c>
      <c r="G3029" s="80">
        <v>132.08000000000001</v>
      </c>
      <c r="H3029" s="80">
        <v>924.55</v>
      </c>
      <c r="I3029" s="80" t="s">
        <v>28</v>
      </c>
      <c r="J3029" s="80" t="s">
        <v>28</v>
      </c>
      <c r="K3029" s="80">
        <v>132.08000000000001</v>
      </c>
      <c r="L3029" s="73">
        <f t="shared" si="591"/>
        <v>99.85</v>
      </c>
      <c r="M3029" s="73">
        <f t="shared" si="592"/>
        <v>132.08000000000001</v>
      </c>
      <c r="N3029" s="72" t="str">
        <f t="shared" si="593"/>
        <v>0831</v>
      </c>
      <c r="O3029" s="74">
        <f t="shared" si="594"/>
        <v>0</v>
      </c>
      <c r="P3029" s="72">
        <f t="shared" si="595"/>
        <v>0</v>
      </c>
      <c r="Q3029" s="74">
        <f t="shared" si="596"/>
        <v>7</v>
      </c>
      <c r="R3029" s="72" t="str">
        <f t="shared" si="597"/>
        <v/>
      </c>
      <c r="S3029" s="72" t="str">
        <f t="shared" si="598"/>
        <v/>
      </c>
      <c r="AT3029" s="20">
        <f t="shared" si="599"/>
        <v>-8986.5</v>
      </c>
    </row>
    <row r="3030" spans="1:46" ht="45">
      <c r="A3030" s="54">
        <v>8045</v>
      </c>
      <c r="B3030" s="54" t="s">
        <v>1210</v>
      </c>
      <c r="C3030" s="58" t="s">
        <v>3096</v>
      </c>
      <c r="D3030" s="79">
        <v>7</v>
      </c>
      <c r="E3030" s="79">
        <v>7</v>
      </c>
      <c r="F3030" s="80">
        <v>924.55</v>
      </c>
      <c r="G3030" s="80">
        <v>132.08000000000001</v>
      </c>
      <c r="H3030" s="80">
        <v>924.55</v>
      </c>
      <c r="I3030" s="80" t="s">
        <v>28</v>
      </c>
      <c r="J3030" s="80" t="s">
        <v>28</v>
      </c>
      <c r="K3030" s="80">
        <v>132.08000000000001</v>
      </c>
      <c r="L3030" s="73">
        <f t="shared" si="591"/>
        <v>99.85</v>
      </c>
      <c r="M3030" s="73">
        <f t="shared" si="592"/>
        <v>132.08000000000001</v>
      </c>
      <c r="N3030" s="72" t="str">
        <f t="shared" si="593"/>
        <v>0831</v>
      </c>
      <c r="O3030" s="74">
        <f t="shared" si="594"/>
        <v>0</v>
      </c>
      <c r="P3030" s="72">
        <f t="shared" si="595"/>
        <v>0</v>
      </c>
      <c r="Q3030" s="74">
        <f t="shared" si="596"/>
        <v>7</v>
      </c>
      <c r="R3030" s="72" t="str">
        <f t="shared" si="597"/>
        <v/>
      </c>
      <c r="S3030" s="72" t="str">
        <f t="shared" si="598"/>
        <v/>
      </c>
      <c r="AT3030" s="20">
        <f t="shared" si="599"/>
        <v>-8986.5</v>
      </c>
    </row>
    <row r="3031" spans="1:46" ht="45">
      <c r="A3031" s="54">
        <v>8045</v>
      </c>
      <c r="B3031" s="54" t="s">
        <v>1209</v>
      </c>
      <c r="C3031" s="58" t="s">
        <v>3096</v>
      </c>
      <c r="D3031" s="79">
        <v>7</v>
      </c>
      <c r="E3031" s="79">
        <v>7</v>
      </c>
      <c r="F3031" s="80">
        <v>924.55</v>
      </c>
      <c r="G3031" s="80">
        <v>132.08000000000001</v>
      </c>
      <c r="H3031" s="80">
        <v>924.55</v>
      </c>
      <c r="I3031" s="80" t="s">
        <v>28</v>
      </c>
      <c r="J3031" s="80" t="s">
        <v>28</v>
      </c>
      <c r="K3031" s="80">
        <v>132.08000000000001</v>
      </c>
      <c r="L3031" s="73">
        <f t="shared" si="591"/>
        <v>99.85</v>
      </c>
      <c r="M3031" s="73">
        <f t="shared" si="592"/>
        <v>132.08000000000001</v>
      </c>
      <c r="N3031" s="72" t="str">
        <f t="shared" si="593"/>
        <v>0831</v>
      </c>
      <c r="O3031" s="74">
        <f t="shared" si="594"/>
        <v>0</v>
      </c>
      <c r="P3031" s="72">
        <f t="shared" si="595"/>
        <v>0</v>
      </c>
      <c r="Q3031" s="74">
        <f t="shared" si="596"/>
        <v>7</v>
      </c>
      <c r="R3031" s="72" t="str">
        <f t="shared" si="597"/>
        <v/>
      </c>
      <c r="S3031" s="72" t="str">
        <f t="shared" si="598"/>
        <v/>
      </c>
      <c r="AT3031" s="20">
        <f t="shared" si="599"/>
        <v>-8986.5</v>
      </c>
    </row>
    <row r="3032" spans="1:46" ht="33.75">
      <c r="A3032" s="54">
        <v>8046</v>
      </c>
      <c r="B3032" s="54" t="s">
        <v>1267</v>
      </c>
      <c r="C3032" s="58" t="s">
        <v>2484</v>
      </c>
      <c r="D3032" s="79">
        <v>7</v>
      </c>
      <c r="E3032" s="79">
        <v>7</v>
      </c>
      <c r="F3032" s="80">
        <v>942.28</v>
      </c>
      <c r="G3032" s="80">
        <v>134.61000000000001</v>
      </c>
      <c r="H3032" s="80">
        <v>942.28</v>
      </c>
      <c r="I3032" s="80" t="s">
        <v>28</v>
      </c>
      <c r="J3032" s="80" t="s">
        <v>28</v>
      </c>
      <c r="K3032" s="80">
        <v>134.61000000000001</v>
      </c>
      <c r="L3032" s="73">
        <f t="shared" si="591"/>
        <v>98.56</v>
      </c>
      <c r="M3032" s="73">
        <f t="shared" si="592"/>
        <v>134.61000000000001</v>
      </c>
      <c r="N3032" s="72" t="str">
        <f t="shared" si="593"/>
        <v>0833</v>
      </c>
      <c r="O3032" s="74">
        <f t="shared" si="594"/>
        <v>0</v>
      </c>
      <c r="P3032" s="72">
        <f t="shared" si="595"/>
        <v>0</v>
      </c>
      <c r="Q3032" s="74">
        <f t="shared" si="596"/>
        <v>7</v>
      </c>
      <c r="R3032" s="72" t="str">
        <f t="shared" si="597"/>
        <v/>
      </c>
      <c r="S3032" s="72" t="str">
        <f t="shared" si="598"/>
        <v/>
      </c>
      <c r="AT3032" s="20">
        <f t="shared" si="599"/>
        <v>-8870.4</v>
      </c>
    </row>
    <row r="3033" spans="1:46" ht="33.75">
      <c r="A3033" s="54">
        <v>8046</v>
      </c>
      <c r="B3033" s="54" t="s">
        <v>1265</v>
      </c>
      <c r="C3033" s="58" t="s">
        <v>2484</v>
      </c>
      <c r="D3033" s="79">
        <v>7</v>
      </c>
      <c r="E3033" s="79">
        <v>7</v>
      </c>
      <c r="F3033" s="80">
        <v>942.28</v>
      </c>
      <c r="G3033" s="80">
        <v>134.61000000000001</v>
      </c>
      <c r="H3033" s="80">
        <v>942.28</v>
      </c>
      <c r="I3033" s="80" t="s">
        <v>28</v>
      </c>
      <c r="J3033" s="80" t="s">
        <v>28</v>
      </c>
      <c r="K3033" s="80">
        <v>134.61000000000001</v>
      </c>
      <c r="L3033" s="73">
        <f t="shared" si="591"/>
        <v>98.56</v>
      </c>
      <c r="M3033" s="73">
        <f t="shared" si="592"/>
        <v>134.61000000000001</v>
      </c>
      <c r="N3033" s="72" t="str">
        <f t="shared" si="593"/>
        <v>0833</v>
      </c>
      <c r="O3033" s="74">
        <f t="shared" si="594"/>
        <v>0</v>
      </c>
      <c r="P3033" s="72">
        <f t="shared" si="595"/>
        <v>0</v>
      </c>
      <c r="Q3033" s="74">
        <f t="shared" si="596"/>
        <v>7</v>
      </c>
      <c r="R3033" s="72" t="str">
        <f t="shared" si="597"/>
        <v/>
      </c>
      <c r="S3033" s="72" t="str">
        <f t="shared" si="598"/>
        <v/>
      </c>
      <c r="AT3033" s="20">
        <f t="shared" si="599"/>
        <v>-8870.4</v>
      </c>
    </row>
    <row r="3034" spans="1:46" ht="33.75">
      <c r="A3034" s="54">
        <v>8046</v>
      </c>
      <c r="B3034" s="54" t="s">
        <v>1263</v>
      </c>
      <c r="C3034" s="58" t="s">
        <v>2484</v>
      </c>
      <c r="D3034" s="79">
        <v>7</v>
      </c>
      <c r="E3034" s="79">
        <v>7</v>
      </c>
      <c r="F3034" s="80">
        <v>942.28</v>
      </c>
      <c r="G3034" s="80">
        <v>134.61000000000001</v>
      </c>
      <c r="H3034" s="80">
        <v>942.28</v>
      </c>
      <c r="I3034" s="80" t="s">
        <v>28</v>
      </c>
      <c r="J3034" s="80" t="s">
        <v>28</v>
      </c>
      <c r="K3034" s="80">
        <v>134.61000000000001</v>
      </c>
      <c r="L3034" s="73">
        <f t="shared" si="591"/>
        <v>98.56</v>
      </c>
      <c r="M3034" s="73">
        <f t="shared" si="592"/>
        <v>134.61000000000001</v>
      </c>
      <c r="N3034" s="72" t="str">
        <f t="shared" si="593"/>
        <v>0833</v>
      </c>
      <c r="O3034" s="74">
        <f t="shared" si="594"/>
        <v>0</v>
      </c>
      <c r="P3034" s="72">
        <f t="shared" si="595"/>
        <v>0</v>
      </c>
      <c r="Q3034" s="74">
        <f t="shared" si="596"/>
        <v>7</v>
      </c>
      <c r="R3034" s="72" t="str">
        <f t="shared" si="597"/>
        <v/>
      </c>
      <c r="S3034" s="72" t="str">
        <f t="shared" si="598"/>
        <v/>
      </c>
      <c r="AT3034" s="20">
        <f t="shared" si="599"/>
        <v>-8870.4</v>
      </c>
    </row>
    <row r="3035" spans="1:46" ht="33.75">
      <c r="A3035" s="54">
        <v>8046</v>
      </c>
      <c r="B3035" s="54" t="s">
        <v>1261</v>
      </c>
      <c r="C3035" s="58" t="s">
        <v>2484</v>
      </c>
      <c r="D3035" s="79">
        <v>7</v>
      </c>
      <c r="E3035" s="79">
        <v>7</v>
      </c>
      <c r="F3035" s="80">
        <v>942.28</v>
      </c>
      <c r="G3035" s="80">
        <v>134.61000000000001</v>
      </c>
      <c r="H3035" s="80">
        <v>942.28</v>
      </c>
      <c r="I3035" s="80" t="s">
        <v>28</v>
      </c>
      <c r="J3035" s="80" t="s">
        <v>28</v>
      </c>
      <c r="K3035" s="80">
        <v>134.61000000000001</v>
      </c>
      <c r="L3035" s="73">
        <f t="shared" si="591"/>
        <v>98.56</v>
      </c>
      <c r="M3035" s="73">
        <f t="shared" si="592"/>
        <v>134.61000000000001</v>
      </c>
      <c r="N3035" s="72" t="str">
        <f t="shared" si="593"/>
        <v>0833</v>
      </c>
      <c r="O3035" s="74">
        <f t="shared" si="594"/>
        <v>0</v>
      </c>
      <c r="P3035" s="72">
        <f t="shared" si="595"/>
        <v>0</v>
      </c>
      <c r="Q3035" s="74">
        <f t="shared" si="596"/>
        <v>7</v>
      </c>
      <c r="R3035" s="72" t="str">
        <f t="shared" si="597"/>
        <v/>
      </c>
      <c r="S3035" s="72" t="str">
        <f t="shared" si="598"/>
        <v/>
      </c>
      <c r="AT3035" s="20">
        <f t="shared" si="599"/>
        <v>-8870.4</v>
      </c>
    </row>
    <row r="3036" spans="1:46" ht="33.75">
      <c r="A3036" s="54">
        <v>8046</v>
      </c>
      <c r="B3036" s="54" t="s">
        <v>1259</v>
      </c>
      <c r="C3036" s="58" t="s">
        <v>2484</v>
      </c>
      <c r="D3036" s="79">
        <v>7</v>
      </c>
      <c r="E3036" s="79">
        <v>7</v>
      </c>
      <c r="F3036" s="80">
        <v>942.28</v>
      </c>
      <c r="G3036" s="80">
        <v>134.61000000000001</v>
      </c>
      <c r="H3036" s="80">
        <v>942.28</v>
      </c>
      <c r="I3036" s="80" t="s">
        <v>28</v>
      </c>
      <c r="J3036" s="80" t="s">
        <v>28</v>
      </c>
      <c r="K3036" s="80">
        <v>134.61000000000001</v>
      </c>
      <c r="L3036" s="73">
        <f t="shared" si="591"/>
        <v>98.56</v>
      </c>
      <c r="M3036" s="73">
        <f t="shared" si="592"/>
        <v>134.61000000000001</v>
      </c>
      <c r="N3036" s="72" t="str">
        <f t="shared" si="593"/>
        <v>0833</v>
      </c>
      <c r="O3036" s="74">
        <f t="shared" si="594"/>
        <v>0</v>
      </c>
      <c r="P3036" s="72">
        <f t="shared" si="595"/>
        <v>0</v>
      </c>
      <c r="Q3036" s="74">
        <f t="shared" si="596"/>
        <v>7</v>
      </c>
      <c r="R3036" s="72" t="str">
        <f t="shared" si="597"/>
        <v/>
      </c>
      <c r="S3036" s="72" t="str">
        <f t="shared" si="598"/>
        <v/>
      </c>
      <c r="AT3036" s="20">
        <f t="shared" si="599"/>
        <v>-8870.4</v>
      </c>
    </row>
    <row r="3037" spans="1:46" ht="33.75">
      <c r="A3037" s="54">
        <v>8046</v>
      </c>
      <c r="B3037" s="54" t="s">
        <v>1257</v>
      </c>
      <c r="C3037" s="58" t="s">
        <v>2484</v>
      </c>
      <c r="D3037" s="79">
        <v>7</v>
      </c>
      <c r="E3037" s="79">
        <v>7</v>
      </c>
      <c r="F3037" s="80">
        <v>942.28</v>
      </c>
      <c r="G3037" s="80">
        <v>134.61000000000001</v>
      </c>
      <c r="H3037" s="80">
        <v>942.28</v>
      </c>
      <c r="I3037" s="80" t="s">
        <v>28</v>
      </c>
      <c r="J3037" s="80" t="s">
        <v>28</v>
      </c>
      <c r="K3037" s="80">
        <v>134.61000000000001</v>
      </c>
      <c r="L3037" s="73">
        <f t="shared" si="591"/>
        <v>98.56</v>
      </c>
      <c r="M3037" s="73">
        <f t="shared" si="592"/>
        <v>134.61000000000001</v>
      </c>
      <c r="N3037" s="72" t="str">
        <f t="shared" si="593"/>
        <v>0833</v>
      </c>
      <c r="O3037" s="74">
        <f t="shared" si="594"/>
        <v>0</v>
      </c>
      <c r="P3037" s="72">
        <f t="shared" si="595"/>
        <v>0</v>
      </c>
      <c r="Q3037" s="74">
        <f t="shared" si="596"/>
        <v>7</v>
      </c>
      <c r="R3037" s="72" t="str">
        <f t="shared" si="597"/>
        <v/>
      </c>
      <c r="S3037" s="72" t="str">
        <f t="shared" si="598"/>
        <v/>
      </c>
      <c r="AT3037" s="20">
        <f t="shared" si="599"/>
        <v>-8870.4</v>
      </c>
    </row>
    <row r="3038" spans="1:46" ht="33.75">
      <c r="A3038" s="54">
        <v>8046</v>
      </c>
      <c r="B3038" s="54" t="s">
        <v>1255</v>
      </c>
      <c r="C3038" s="58" t="s">
        <v>2484</v>
      </c>
      <c r="D3038" s="79">
        <v>7</v>
      </c>
      <c r="E3038" s="79">
        <v>7</v>
      </c>
      <c r="F3038" s="80">
        <v>942.28</v>
      </c>
      <c r="G3038" s="80">
        <v>134.61000000000001</v>
      </c>
      <c r="H3038" s="80">
        <v>942.28</v>
      </c>
      <c r="I3038" s="80" t="s">
        <v>28</v>
      </c>
      <c r="J3038" s="80" t="s">
        <v>28</v>
      </c>
      <c r="K3038" s="80">
        <v>134.61000000000001</v>
      </c>
      <c r="L3038" s="73">
        <f t="shared" si="591"/>
        <v>97.28</v>
      </c>
      <c r="M3038" s="73">
        <f t="shared" si="592"/>
        <v>134.61000000000001</v>
      </c>
      <c r="N3038" s="72" t="str">
        <f t="shared" si="593"/>
        <v>0833</v>
      </c>
      <c r="O3038" s="74">
        <f t="shared" si="594"/>
        <v>0</v>
      </c>
      <c r="P3038" s="72">
        <f t="shared" si="595"/>
        <v>0</v>
      </c>
      <c r="Q3038" s="74">
        <f t="shared" si="596"/>
        <v>7</v>
      </c>
      <c r="R3038" s="72" t="str">
        <f t="shared" si="597"/>
        <v/>
      </c>
      <c r="S3038" s="72" t="str">
        <f t="shared" si="598"/>
        <v/>
      </c>
      <c r="AT3038" s="20">
        <f t="shared" si="599"/>
        <v>-8755.2000000000007</v>
      </c>
    </row>
    <row r="3039" spans="1:46" ht="33.75">
      <c r="A3039" s="54">
        <v>8046</v>
      </c>
      <c r="B3039" s="54" t="s">
        <v>1253</v>
      </c>
      <c r="C3039" s="58" t="s">
        <v>2484</v>
      </c>
      <c r="D3039" s="79">
        <v>7</v>
      </c>
      <c r="E3039" s="79">
        <v>7</v>
      </c>
      <c r="F3039" s="80">
        <v>942.28</v>
      </c>
      <c r="G3039" s="80">
        <v>134.61000000000001</v>
      </c>
      <c r="H3039" s="80">
        <v>942.28</v>
      </c>
      <c r="I3039" s="80" t="s">
        <v>28</v>
      </c>
      <c r="J3039" s="80" t="s">
        <v>28</v>
      </c>
      <c r="K3039" s="80">
        <v>134.61000000000001</v>
      </c>
      <c r="L3039" s="73">
        <f t="shared" si="591"/>
        <v>97.28</v>
      </c>
      <c r="M3039" s="73">
        <f t="shared" si="592"/>
        <v>134.61000000000001</v>
      </c>
      <c r="N3039" s="72" t="str">
        <f t="shared" si="593"/>
        <v>0833</v>
      </c>
      <c r="O3039" s="74">
        <f t="shared" si="594"/>
        <v>0</v>
      </c>
      <c r="P3039" s="72">
        <f t="shared" si="595"/>
        <v>0</v>
      </c>
      <c r="Q3039" s="74">
        <f t="shared" si="596"/>
        <v>7</v>
      </c>
      <c r="R3039" s="72" t="str">
        <f t="shared" si="597"/>
        <v/>
      </c>
      <c r="S3039" s="72" t="str">
        <f t="shared" si="598"/>
        <v/>
      </c>
      <c r="AT3039" s="20">
        <f t="shared" si="599"/>
        <v>-8755.2000000000007</v>
      </c>
    </row>
    <row r="3040" spans="1:46" ht="33.75">
      <c r="A3040" s="54">
        <v>8046</v>
      </c>
      <c r="B3040" s="54" t="s">
        <v>1251</v>
      </c>
      <c r="C3040" s="58" t="s">
        <v>2484</v>
      </c>
      <c r="D3040" s="79">
        <v>7</v>
      </c>
      <c r="E3040" s="79">
        <v>7</v>
      </c>
      <c r="F3040" s="80">
        <v>942.28</v>
      </c>
      <c r="G3040" s="80">
        <v>134.61000000000001</v>
      </c>
      <c r="H3040" s="80">
        <v>942.28</v>
      </c>
      <c r="I3040" s="80" t="s">
        <v>28</v>
      </c>
      <c r="J3040" s="80" t="s">
        <v>28</v>
      </c>
      <c r="K3040" s="80">
        <v>134.61000000000001</v>
      </c>
      <c r="L3040" s="73">
        <f t="shared" si="591"/>
        <v>97.28</v>
      </c>
      <c r="M3040" s="73">
        <f t="shared" si="592"/>
        <v>134.61000000000001</v>
      </c>
      <c r="N3040" s="72" t="str">
        <f t="shared" si="593"/>
        <v>0833</v>
      </c>
      <c r="O3040" s="74">
        <f t="shared" si="594"/>
        <v>0</v>
      </c>
      <c r="P3040" s="72">
        <f t="shared" si="595"/>
        <v>0</v>
      </c>
      <c r="Q3040" s="74">
        <f t="shared" si="596"/>
        <v>7</v>
      </c>
      <c r="R3040" s="72" t="str">
        <f t="shared" si="597"/>
        <v/>
      </c>
      <c r="S3040" s="72" t="str">
        <f t="shared" si="598"/>
        <v/>
      </c>
      <c r="AT3040" s="20">
        <f t="shared" si="599"/>
        <v>-8755.2000000000007</v>
      </c>
    </row>
    <row r="3041" spans="1:46" ht="33.75">
      <c r="A3041" s="54">
        <v>8046</v>
      </c>
      <c r="B3041" s="54" t="s">
        <v>1249</v>
      </c>
      <c r="C3041" s="58" t="s">
        <v>2484</v>
      </c>
      <c r="D3041" s="79">
        <v>7</v>
      </c>
      <c r="E3041" s="79">
        <v>7</v>
      </c>
      <c r="F3041" s="80">
        <v>942.28</v>
      </c>
      <c r="G3041" s="80">
        <v>134.61000000000001</v>
      </c>
      <c r="H3041" s="80">
        <v>942.28</v>
      </c>
      <c r="I3041" s="80" t="s">
        <v>28</v>
      </c>
      <c r="J3041" s="80" t="s">
        <v>28</v>
      </c>
      <c r="K3041" s="80">
        <v>134.61000000000001</v>
      </c>
      <c r="L3041" s="73">
        <f t="shared" si="591"/>
        <v>97.28</v>
      </c>
      <c r="M3041" s="73">
        <f t="shared" si="592"/>
        <v>134.61000000000001</v>
      </c>
      <c r="N3041" s="72" t="str">
        <f t="shared" si="593"/>
        <v>0833</v>
      </c>
      <c r="O3041" s="74">
        <f t="shared" si="594"/>
        <v>0</v>
      </c>
      <c r="P3041" s="72">
        <f t="shared" si="595"/>
        <v>0</v>
      </c>
      <c r="Q3041" s="74">
        <f t="shared" si="596"/>
        <v>7</v>
      </c>
      <c r="R3041" s="72" t="str">
        <f t="shared" si="597"/>
        <v/>
      </c>
      <c r="S3041" s="72" t="str">
        <f t="shared" si="598"/>
        <v/>
      </c>
      <c r="AT3041" s="20">
        <f t="shared" si="599"/>
        <v>-8755.2000000000007</v>
      </c>
    </row>
    <row r="3042" spans="1:46" ht="33.75">
      <c r="A3042" s="54">
        <v>8046</v>
      </c>
      <c r="B3042" s="54" t="s">
        <v>1247</v>
      </c>
      <c r="C3042" s="58" t="s">
        <v>2484</v>
      </c>
      <c r="D3042" s="79">
        <v>7</v>
      </c>
      <c r="E3042" s="79">
        <v>7</v>
      </c>
      <c r="F3042" s="80">
        <v>942.28</v>
      </c>
      <c r="G3042" s="80">
        <v>134.61000000000001</v>
      </c>
      <c r="H3042" s="80">
        <v>942.28</v>
      </c>
      <c r="I3042" s="80" t="s">
        <v>28</v>
      </c>
      <c r="J3042" s="80" t="s">
        <v>28</v>
      </c>
      <c r="K3042" s="80">
        <v>134.61000000000001</v>
      </c>
      <c r="L3042" s="73">
        <f t="shared" si="591"/>
        <v>97.28</v>
      </c>
      <c r="M3042" s="73">
        <f t="shared" si="592"/>
        <v>134.61000000000001</v>
      </c>
      <c r="N3042" s="72" t="str">
        <f t="shared" si="593"/>
        <v>0833</v>
      </c>
      <c r="O3042" s="74">
        <f t="shared" si="594"/>
        <v>0</v>
      </c>
      <c r="P3042" s="72">
        <f t="shared" si="595"/>
        <v>0</v>
      </c>
      <c r="Q3042" s="74">
        <f t="shared" si="596"/>
        <v>7</v>
      </c>
      <c r="R3042" s="72" t="str">
        <f t="shared" si="597"/>
        <v/>
      </c>
      <c r="S3042" s="72" t="str">
        <f t="shared" si="598"/>
        <v/>
      </c>
      <c r="AT3042" s="20">
        <f t="shared" si="599"/>
        <v>-8755.2000000000007</v>
      </c>
    </row>
    <row r="3043" spans="1:46" ht="33.75">
      <c r="A3043" s="54">
        <v>8046</v>
      </c>
      <c r="B3043" s="54" t="s">
        <v>1245</v>
      </c>
      <c r="C3043" s="58" t="s">
        <v>2484</v>
      </c>
      <c r="D3043" s="79">
        <v>7</v>
      </c>
      <c r="E3043" s="79">
        <v>7</v>
      </c>
      <c r="F3043" s="80">
        <v>942.28</v>
      </c>
      <c r="G3043" s="80">
        <v>134.61000000000001</v>
      </c>
      <c r="H3043" s="80">
        <v>942.28</v>
      </c>
      <c r="I3043" s="80" t="s">
        <v>28</v>
      </c>
      <c r="J3043" s="80" t="s">
        <v>28</v>
      </c>
      <c r="K3043" s="80">
        <v>134.61000000000001</v>
      </c>
      <c r="L3043" s="73">
        <f t="shared" si="591"/>
        <v>97.28</v>
      </c>
      <c r="M3043" s="73">
        <f t="shared" si="592"/>
        <v>134.61000000000001</v>
      </c>
      <c r="N3043" s="72" t="str">
        <f t="shared" si="593"/>
        <v>0833</v>
      </c>
      <c r="O3043" s="74">
        <f t="shared" si="594"/>
        <v>0</v>
      </c>
      <c r="P3043" s="72">
        <f t="shared" si="595"/>
        <v>0</v>
      </c>
      <c r="Q3043" s="74">
        <f t="shared" si="596"/>
        <v>7</v>
      </c>
      <c r="R3043" s="72" t="str">
        <f t="shared" si="597"/>
        <v/>
      </c>
      <c r="S3043" s="72" t="str">
        <f t="shared" si="598"/>
        <v/>
      </c>
      <c r="AT3043" s="20">
        <f t="shared" si="599"/>
        <v>-8755.2000000000007</v>
      </c>
    </row>
    <row r="3044" spans="1:46" ht="33.75">
      <c r="A3044" s="54">
        <v>8046</v>
      </c>
      <c r="B3044" s="54" t="s">
        <v>1243</v>
      </c>
      <c r="C3044" s="58" t="s">
        <v>2484</v>
      </c>
      <c r="D3044" s="79">
        <v>7</v>
      </c>
      <c r="E3044" s="79">
        <v>7</v>
      </c>
      <c r="F3044" s="80">
        <v>942.28</v>
      </c>
      <c r="G3044" s="80">
        <v>134.61000000000001</v>
      </c>
      <c r="H3044" s="80">
        <v>942.28</v>
      </c>
      <c r="I3044" s="80" t="s">
        <v>28</v>
      </c>
      <c r="J3044" s="80" t="s">
        <v>28</v>
      </c>
      <c r="K3044" s="80">
        <v>134.61000000000001</v>
      </c>
      <c r="L3044" s="73">
        <f t="shared" si="591"/>
        <v>98.72</v>
      </c>
      <c r="M3044" s="73">
        <f t="shared" si="592"/>
        <v>134.61000000000001</v>
      </c>
      <c r="N3044" s="72" t="str">
        <f t="shared" si="593"/>
        <v>0833</v>
      </c>
      <c r="O3044" s="74">
        <f t="shared" si="594"/>
        <v>0</v>
      </c>
      <c r="P3044" s="72">
        <f t="shared" si="595"/>
        <v>0</v>
      </c>
      <c r="Q3044" s="74">
        <f t="shared" si="596"/>
        <v>7</v>
      </c>
      <c r="R3044" s="72" t="str">
        <f t="shared" si="597"/>
        <v/>
      </c>
      <c r="S3044" s="72" t="str">
        <f t="shared" si="598"/>
        <v/>
      </c>
      <c r="AT3044" s="20">
        <f t="shared" si="599"/>
        <v>-8884.7999999999993</v>
      </c>
    </row>
    <row r="3045" spans="1:46" ht="33.75">
      <c r="A3045" s="54">
        <v>8046</v>
      </c>
      <c r="B3045" s="54" t="s">
        <v>1241</v>
      </c>
      <c r="C3045" s="58" t="s">
        <v>2484</v>
      </c>
      <c r="D3045" s="79">
        <v>7</v>
      </c>
      <c r="E3045" s="79">
        <v>7</v>
      </c>
      <c r="F3045" s="80">
        <v>942.28</v>
      </c>
      <c r="G3045" s="80">
        <v>134.61000000000001</v>
      </c>
      <c r="H3045" s="80">
        <v>942.28</v>
      </c>
      <c r="I3045" s="80" t="s">
        <v>28</v>
      </c>
      <c r="J3045" s="80" t="s">
        <v>28</v>
      </c>
      <c r="K3045" s="80">
        <v>134.61000000000001</v>
      </c>
      <c r="L3045" s="73">
        <f t="shared" si="591"/>
        <v>98.72</v>
      </c>
      <c r="M3045" s="73">
        <f t="shared" si="592"/>
        <v>134.61000000000001</v>
      </c>
      <c r="N3045" s="72" t="str">
        <f t="shared" si="593"/>
        <v>0833</v>
      </c>
      <c r="O3045" s="74">
        <f t="shared" si="594"/>
        <v>0</v>
      </c>
      <c r="P3045" s="72">
        <f t="shared" si="595"/>
        <v>0</v>
      </c>
      <c r="Q3045" s="74">
        <f t="shared" si="596"/>
        <v>7</v>
      </c>
      <c r="R3045" s="72" t="str">
        <f t="shared" si="597"/>
        <v/>
      </c>
      <c r="S3045" s="72" t="str">
        <f t="shared" si="598"/>
        <v/>
      </c>
      <c r="AT3045" s="20">
        <f t="shared" si="599"/>
        <v>-8884.7999999999993</v>
      </c>
    </row>
    <row r="3046" spans="1:46" ht="33.75">
      <c r="A3046" s="54">
        <v>8046</v>
      </c>
      <c r="B3046" s="54" t="s">
        <v>1239</v>
      </c>
      <c r="C3046" s="58" t="s">
        <v>2484</v>
      </c>
      <c r="D3046" s="79">
        <v>7</v>
      </c>
      <c r="E3046" s="79">
        <v>7</v>
      </c>
      <c r="F3046" s="80">
        <v>942.28</v>
      </c>
      <c r="G3046" s="80">
        <v>134.61000000000001</v>
      </c>
      <c r="H3046" s="80">
        <v>942.28</v>
      </c>
      <c r="I3046" s="80" t="s">
        <v>28</v>
      </c>
      <c r="J3046" s="80" t="s">
        <v>28</v>
      </c>
      <c r="K3046" s="80">
        <v>134.61000000000001</v>
      </c>
      <c r="L3046" s="73">
        <f t="shared" si="591"/>
        <v>98.72</v>
      </c>
      <c r="M3046" s="73">
        <f t="shared" si="592"/>
        <v>134.61000000000001</v>
      </c>
      <c r="N3046" s="72" t="str">
        <f t="shared" si="593"/>
        <v>0833</v>
      </c>
      <c r="O3046" s="74">
        <f t="shared" si="594"/>
        <v>0</v>
      </c>
      <c r="P3046" s="72">
        <f t="shared" si="595"/>
        <v>0</v>
      </c>
      <c r="Q3046" s="74">
        <f t="shared" si="596"/>
        <v>7</v>
      </c>
      <c r="R3046" s="72" t="str">
        <f t="shared" si="597"/>
        <v/>
      </c>
      <c r="S3046" s="72" t="str">
        <f t="shared" si="598"/>
        <v/>
      </c>
      <c r="AT3046" s="20">
        <f t="shared" si="599"/>
        <v>-8884.7999999999993</v>
      </c>
    </row>
    <row r="3047" spans="1:46" ht="33.75">
      <c r="A3047" s="54">
        <v>8046</v>
      </c>
      <c r="B3047" s="54" t="s">
        <v>1237</v>
      </c>
      <c r="C3047" s="58" t="s">
        <v>2484</v>
      </c>
      <c r="D3047" s="79">
        <v>7</v>
      </c>
      <c r="E3047" s="79">
        <v>7</v>
      </c>
      <c r="F3047" s="80">
        <v>942.28</v>
      </c>
      <c r="G3047" s="80">
        <v>134.61000000000001</v>
      </c>
      <c r="H3047" s="80">
        <v>942.28</v>
      </c>
      <c r="I3047" s="80" t="s">
        <v>28</v>
      </c>
      <c r="J3047" s="80" t="s">
        <v>28</v>
      </c>
      <c r="K3047" s="80">
        <v>134.61000000000001</v>
      </c>
      <c r="L3047" s="73">
        <f t="shared" si="591"/>
        <v>98.72</v>
      </c>
      <c r="M3047" s="73">
        <f t="shared" si="592"/>
        <v>134.61000000000001</v>
      </c>
      <c r="N3047" s="72" t="str">
        <f t="shared" si="593"/>
        <v>0833</v>
      </c>
      <c r="O3047" s="74">
        <f t="shared" si="594"/>
        <v>0</v>
      </c>
      <c r="P3047" s="72">
        <f t="shared" si="595"/>
        <v>0</v>
      </c>
      <c r="Q3047" s="74">
        <f t="shared" si="596"/>
        <v>7</v>
      </c>
      <c r="R3047" s="72" t="str">
        <f t="shared" si="597"/>
        <v/>
      </c>
      <c r="S3047" s="72" t="str">
        <f t="shared" si="598"/>
        <v/>
      </c>
      <c r="AT3047" s="20">
        <f t="shared" si="599"/>
        <v>-8884.7999999999993</v>
      </c>
    </row>
    <row r="3048" spans="1:46" ht="33.75">
      <c r="A3048" s="54">
        <v>8046</v>
      </c>
      <c r="B3048" s="54" t="s">
        <v>1235</v>
      </c>
      <c r="C3048" s="58" t="s">
        <v>2484</v>
      </c>
      <c r="D3048" s="79">
        <v>7</v>
      </c>
      <c r="E3048" s="79">
        <v>7</v>
      </c>
      <c r="F3048" s="80">
        <v>942.28</v>
      </c>
      <c r="G3048" s="80">
        <v>134.61000000000001</v>
      </c>
      <c r="H3048" s="80">
        <v>942.28</v>
      </c>
      <c r="I3048" s="80" t="s">
        <v>28</v>
      </c>
      <c r="J3048" s="80" t="s">
        <v>28</v>
      </c>
      <c r="K3048" s="80">
        <v>134.61000000000001</v>
      </c>
      <c r="L3048" s="73">
        <f t="shared" si="591"/>
        <v>98.72</v>
      </c>
      <c r="M3048" s="73">
        <f t="shared" si="592"/>
        <v>134.61000000000001</v>
      </c>
      <c r="N3048" s="72" t="str">
        <f t="shared" si="593"/>
        <v>0833</v>
      </c>
      <c r="O3048" s="74">
        <f t="shared" si="594"/>
        <v>0</v>
      </c>
      <c r="P3048" s="72">
        <f t="shared" si="595"/>
        <v>0</v>
      </c>
      <c r="Q3048" s="74">
        <f t="shared" si="596"/>
        <v>7</v>
      </c>
      <c r="R3048" s="72" t="str">
        <f t="shared" si="597"/>
        <v/>
      </c>
      <c r="S3048" s="72" t="str">
        <f t="shared" si="598"/>
        <v/>
      </c>
      <c r="AT3048" s="20">
        <f t="shared" si="599"/>
        <v>-8884.7999999999993</v>
      </c>
    </row>
    <row r="3049" spans="1:46" ht="33.75">
      <c r="A3049" s="54">
        <v>8046</v>
      </c>
      <c r="B3049" s="54" t="s">
        <v>1233</v>
      </c>
      <c r="C3049" s="58" t="s">
        <v>2484</v>
      </c>
      <c r="D3049" s="79">
        <v>7</v>
      </c>
      <c r="E3049" s="79">
        <v>7</v>
      </c>
      <c r="F3049" s="80">
        <v>942.28</v>
      </c>
      <c r="G3049" s="80">
        <v>134.61000000000001</v>
      </c>
      <c r="H3049" s="80">
        <v>942.28</v>
      </c>
      <c r="I3049" s="80" t="s">
        <v>28</v>
      </c>
      <c r="J3049" s="80" t="s">
        <v>28</v>
      </c>
      <c r="K3049" s="80">
        <v>134.61000000000001</v>
      </c>
      <c r="L3049" s="73">
        <f t="shared" si="591"/>
        <v>98.72</v>
      </c>
      <c r="M3049" s="73">
        <f t="shared" si="592"/>
        <v>134.61000000000001</v>
      </c>
      <c r="N3049" s="72" t="str">
        <f t="shared" si="593"/>
        <v>0833</v>
      </c>
      <c r="O3049" s="74">
        <f t="shared" si="594"/>
        <v>0</v>
      </c>
      <c r="P3049" s="72">
        <f t="shared" si="595"/>
        <v>0</v>
      </c>
      <c r="Q3049" s="74">
        <f t="shared" si="596"/>
        <v>7</v>
      </c>
      <c r="R3049" s="72" t="str">
        <f t="shared" si="597"/>
        <v/>
      </c>
      <c r="S3049" s="72" t="str">
        <f t="shared" si="598"/>
        <v/>
      </c>
      <c r="AT3049" s="20">
        <f t="shared" si="599"/>
        <v>-8884.7999999999993</v>
      </c>
    </row>
    <row r="3050" spans="1:46" ht="33.75">
      <c r="A3050" s="54">
        <v>8047</v>
      </c>
      <c r="B3050" s="54" t="s">
        <v>1309</v>
      </c>
      <c r="C3050" s="58" t="s">
        <v>2485</v>
      </c>
      <c r="D3050" s="79">
        <v>7</v>
      </c>
      <c r="E3050" s="79">
        <v>7</v>
      </c>
      <c r="F3050" s="80">
        <v>671.01</v>
      </c>
      <c r="G3050" s="80">
        <v>95.86</v>
      </c>
      <c r="H3050" s="80">
        <v>671.01</v>
      </c>
      <c r="I3050" s="80" t="s">
        <v>28</v>
      </c>
      <c r="J3050" s="80" t="s">
        <v>28</v>
      </c>
      <c r="K3050" s="80">
        <v>95.86</v>
      </c>
      <c r="L3050" s="73">
        <f t="shared" si="591"/>
        <v>90.22</v>
      </c>
      <c r="M3050" s="73">
        <f t="shared" si="592"/>
        <v>95.86</v>
      </c>
      <c r="N3050" s="72" t="str">
        <f t="shared" si="593"/>
        <v>0836</v>
      </c>
      <c r="O3050" s="74">
        <f t="shared" si="594"/>
        <v>0</v>
      </c>
      <c r="P3050" s="72">
        <f t="shared" si="595"/>
        <v>0</v>
      </c>
      <c r="Q3050" s="74">
        <f t="shared" si="596"/>
        <v>7</v>
      </c>
      <c r="R3050" s="72" t="str">
        <f t="shared" si="597"/>
        <v/>
      </c>
      <c r="S3050" s="72" t="str">
        <f t="shared" si="598"/>
        <v/>
      </c>
      <c r="AT3050" s="20">
        <f t="shared" si="599"/>
        <v>-8119.8</v>
      </c>
    </row>
    <row r="3051" spans="1:46" ht="33.75">
      <c r="A3051" s="54">
        <v>8047</v>
      </c>
      <c r="B3051" s="54" t="s">
        <v>1307</v>
      </c>
      <c r="C3051" s="58" t="s">
        <v>2485</v>
      </c>
      <c r="D3051" s="79">
        <v>7</v>
      </c>
      <c r="E3051" s="79">
        <v>7</v>
      </c>
      <c r="F3051" s="80">
        <v>671.01</v>
      </c>
      <c r="G3051" s="80">
        <v>95.86</v>
      </c>
      <c r="H3051" s="80">
        <v>671.01</v>
      </c>
      <c r="I3051" s="80" t="s">
        <v>28</v>
      </c>
      <c r="J3051" s="80" t="s">
        <v>28</v>
      </c>
      <c r="K3051" s="80">
        <v>95.86</v>
      </c>
      <c r="L3051" s="73">
        <f t="shared" si="591"/>
        <v>90.22</v>
      </c>
      <c r="M3051" s="73">
        <f t="shared" si="592"/>
        <v>95.86</v>
      </c>
      <c r="N3051" s="72" t="str">
        <f t="shared" si="593"/>
        <v>0836</v>
      </c>
      <c r="O3051" s="74">
        <f t="shared" si="594"/>
        <v>0</v>
      </c>
      <c r="P3051" s="72">
        <f t="shared" si="595"/>
        <v>0</v>
      </c>
      <c r="Q3051" s="74">
        <f t="shared" si="596"/>
        <v>7</v>
      </c>
      <c r="R3051" s="72" t="str">
        <f t="shared" si="597"/>
        <v/>
      </c>
      <c r="S3051" s="72" t="str">
        <f t="shared" si="598"/>
        <v/>
      </c>
      <c r="AT3051" s="20">
        <f t="shared" si="599"/>
        <v>-8119.8</v>
      </c>
    </row>
    <row r="3052" spans="1:46" ht="33.75">
      <c r="A3052" s="54">
        <v>8047</v>
      </c>
      <c r="B3052" s="54" t="s">
        <v>1305</v>
      </c>
      <c r="C3052" s="58" t="s">
        <v>2485</v>
      </c>
      <c r="D3052" s="79">
        <v>7</v>
      </c>
      <c r="E3052" s="79">
        <v>7</v>
      </c>
      <c r="F3052" s="80">
        <v>671.01</v>
      </c>
      <c r="G3052" s="80">
        <v>95.86</v>
      </c>
      <c r="H3052" s="80">
        <v>671.01</v>
      </c>
      <c r="I3052" s="80" t="s">
        <v>28</v>
      </c>
      <c r="J3052" s="80" t="s">
        <v>28</v>
      </c>
      <c r="K3052" s="80">
        <v>95.86</v>
      </c>
      <c r="L3052" s="73">
        <f t="shared" si="591"/>
        <v>90.22</v>
      </c>
      <c r="M3052" s="73">
        <f t="shared" si="592"/>
        <v>95.86</v>
      </c>
      <c r="N3052" s="72" t="str">
        <f t="shared" si="593"/>
        <v>0836</v>
      </c>
      <c r="O3052" s="74">
        <f t="shared" si="594"/>
        <v>0</v>
      </c>
      <c r="P3052" s="72">
        <f t="shared" si="595"/>
        <v>0</v>
      </c>
      <c r="Q3052" s="74">
        <f t="shared" si="596"/>
        <v>7</v>
      </c>
      <c r="R3052" s="72" t="str">
        <f t="shared" si="597"/>
        <v/>
      </c>
      <c r="S3052" s="72" t="str">
        <f t="shared" si="598"/>
        <v/>
      </c>
      <c r="AT3052" s="20">
        <f t="shared" si="599"/>
        <v>-8119.8</v>
      </c>
    </row>
    <row r="3053" spans="1:46" ht="33.75">
      <c r="A3053" s="54">
        <v>8047</v>
      </c>
      <c r="B3053" s="54" t="s">
        <v>1303</v>
      </c>
      <c r="C3053" s="58" t="s">
        <v>2485</v>
      </c>
      <c r="D3053" s="79">
        <v>7</v>
      </c>
      <c r="E3053" s="79">
        <v>7</v>
      </c>
      <c r="F3053" s="80">
        <v>671.01</v>
      </c>
      <c r="G3053" s="80">
        <v>95.86</v>
      </c>
      <c r="H3053" s="80">
        <v>671.01</v>
      </c>
      <c r="I3053" s="80" t="s">
        <v>28</v>
      </c>
      <c r="J3053" s="80" t="s">
        <v>28</v>
      </c>
      <c r="K3053" s="80">
        <v>95.86</v>
      </c>
      <c r="L3053" s="73">
        <f t="shared" si="591"/>
        <v>90.22</v>
      </c>
      <c r="M3053" s="73">
        <f t="shared" si="592"/>
        <v>95.86</v>
      </c>
      <c r="N3053" s="72" t="str">
        <f t="shared" si="593"/>
        <v>0836</v>
      </c>
      <c r="O3053" s="74">
        <f t="shared" si="594"/>
        <v>0</v>
      </c>
      <c r="P3053" s="72">
        <f t="shared" si="595"/>
        <v>0</v>
      </c>
      <c r="Q3053" s="74">
        <f t="shared" si="596"/>
        <v>7</v>
      </c>
      <c r="R3053" s="72" t="str">
        <f t="shared" si="597"/>
        <v/>
      </c>
      <c r="S3053" s="72" t="str">
        <f t="shared" si="598"/>
        <v/>
      </c>
      <c r="AT3053" s="20">
        <f t="shared" si="599"/>
        <v>-8119.8</v>
      </c>
    </row>
    <row r="3054" spans="1:46" ht="33.75">
      <c r="A3054" s="54">
        <v>8047</v>
      </c>
      <c r="B3054" s="54" t="s">
        <v>1301</v>
      </c>
      <c r="C3054" s="58" t="s">
        <v>2485</v>
      </c>
      <c r="D3054" s="79">
        <v>7</v>
      </c>
      <c r="E3054" s="79">
        <v>7</v>
      </c>
      <c r="F3054" s="80">
        <v>671.01</v>
      </c>
      <c r="G3054" s="80">
        <v>95.86</v>
      </c>
      <c r="H3054" s="80">
        <v>671.01</v>
      </c>
      <c r="I3054" s="80" t="s">
        <v>28</v>
      </c>
      <c r="J3054" s="80" t="s">
        <v>28</v>
      </c>
      <c r="K3054" s="80">
        <v>95.86</v>
      </c>
      <c r="L3054" s="73">
        <f t="shared" si="591"/>
        <v>90.22</v>
      </c>
      <c r="M3054" s="73">
        <f t="shared" si="592"/>
        <v>95.86</v>
      </c>
      <c r="N3054" s="72" t="str">
        <f t="shared" si="593"/>
        <v>0836</v>
      </c>
      <c r="O3054" s="74">
        <f t="shared" si="594"/>
        <v>0</v>
      </c>
      <c r="P3054" s="72">
        <f t="shared" si="595"/>
        <v>0</v>
      </c>
      <c r="Q3054" s="74">
        <f t="shared" si="596"/>
        <v>7</v>
      </c>
      <c r="R3054" s="72" t="str">
        <f t="shared" si="597"/>
        <v/>
      </c>
      <c r="S3054" s="72" t="str">
        <f t="shared" si="598"/>
        <v/>
      </c>
      <c r="AT3054" s="20">
        <f t="shared" si="599"/>
        <v>-8119.8</v>
      </c>
    </row>
    <row r="3055" spans="1:46" ht="33.75">
      <c r="A3055" s="54">
        <v>8047</v>
      </c>
      <c r="B3055" s="54" t="s">
        <v>1299</v>
      </c>
      <c r="C3055" s="58" t="s">
        <v>2485</v>
      </c>
      <c r="D3055" s="79">
        <v>7</v>
      </c>
      <c r="E3055" s="79">
        <v>7</v>
      </c>
      <c r="F3055" s="80">
        <v>671.01</v>
      </c>
      <c r="G3055" s="80">
        <v>95.86</v>
      </c>
      <c r="H3055" s="80">
        <v>671.01</v>
      </c>
      <c r="I3055" s="80" t="s">
        <v>28</v>
      </c>
      <c r="J3055" s="80" t="s">
        <v>28</v>
      </c>
      <c r="K3055" s="80">
        <v>95.86</v>
      </c>
      <c r="L3055" s="73">
        <f t="shared" si="591"/>
        <v>90.22</v>
      </c>
      <c r="M3055" s="73">
        <f t="shared" si="592"/>
        <v>95.86</v>
      </c>
      <c r="N3055" s="72" t="str">
        <f t="shared" si="593"/>
        <v>0836</v>
      </c>
      <c r="O3055" s="74">
        <f t="shared" si="594"/>
        <v>0</v>
      </c>
      <c r="P3055" s="72">
        <f t="shared" si="595"/>
        <v>0</v>
      </c>
      <c r="Q3055" s="74">
        <f t="shared" si="596"/>
        <v>7</v>
      </c>
      <c r="R3055" s="72" t="str">
        <f t="shared" si="597"/>
        <v/>
      </c>
      <c r="S3055" s="72" t="str">
        <f t="shared" si="598"/>
        <v/>
      </c>
      <c r="AT3055" s="20">
        <f t="shared" si="599"/>
        <v>-8119.8</v>
      </c>
    </row>
    <row r="3056" spans="1:46" ht="33.75">
      <c r="A3056" s="54">
        <v>8047</v>
      </c>
      <c r="B3056" s="54" t="s">
        <v>1297</v>
      </c>
      <c r="C3056" s="58" t="s">
        <v>2485</v>
      </c>
      <c r="D3056" s="79">
        <v>7</v>
      </c>
      <c r="E3056" s="79">
        <v>7</v>
      </c>
      <c r="F3056" s="80">
        <v>671.01</v>
      </c>
      <c r="G3056" s="80">
        <v>95.86</v>
      </c>
      <c r="H3056" s="80">
        <v>671.01</v>
      </c>
      <c r="I3056" s="80" t="s">
        <v>28</v>
      </c>
      <c r="J3056" s="80" t="s">
        <v>28</v>
      </c>
      <c r="K3056" s="80">
        <v>95.86</v>
      </c>
      <c r="L3056" s="73">
        <f t="shared" si="591"/>
        <v>96.94</v>
      </c>
      <c r="M3056" s="73">
        <f t="shared" si="592"/>
        <v>95.86</v>
      </c>
      <c r="N3056" s="72" t="str">
        <f t="shared" si="593"/>
        <v>0836</v>
      </c>
      <c r="O3056" s="74">
        <f t="shared" si="594"/>
        <v>0</v>
      </c>
      <c r="P3056" s="72">
        <f t="shared" si="595"/>
        <v>0</v>
      </c>
      <c r="Q3056" s="74">
        <f t="shared" si="596"/>
        <v>7</v>
      </c>
      <c r="R3056" s="72" t="str">
        <f t="shared" si="597"/>
        <v/>
      </c>
      <c r="S3056" s="72" t="str">
        <f t="shared" si="598"/>
        <v/>
      </c>
      <c r="AT3056" s="20">
        <f t="shared" si="599"/>
        <v>-8724.6</v>
      </c>
    </row>
    <row r="3057" spans="1:46" ht="33.75">
      <c r="A3057" s="54">
        <v>8047</v>
      </c>
      <c r="B3057" s="54" t="s">
        <v>1295</v>
      </c>
      <c r="C3057" s="58" t="s">
        <v>2485</v>
      </c>
      <c r="D3057" s="79">
        <v>7</v>
      </c>
      <c r="E3057" s="79">
        <v>7</v>
      </c>
      <c r="F3057" s="80">
        <v>671.01</v>
      </c>
      <c r="G3057" s="80">
        <v>95.86</v>
      </c>
      <c r="H3057" s="80">
        <v>671.01</v>
      </c>
      <c r="I3057" s="80" t="s">
        <v>28</v>
      </c>
      <c r="J3057" s="80" t="s">
        <v>28</v>
      </c>
      <c r="K3057" s="80">
        <v>95.86</v>
      </c>
      <c r="L3057" s="73">
        <f t="shared" si="591"/>
        <v>96.94</v>
      </c>
      <c r="M3057" s="73">
        <f t="shared" si="592"/>
        <v>95.86</v>
      </c>
      <c r="N3057" s="72" t="str">
        <f t="shared" si="593"/>
        <v>0836</v>
      </c>
      <c r="O3057" s="74">
        <f t="shared" si="594"/>
        <v>0</v>
      </c>
      <c r="P3057" s="72">
        <f t="shared" si="595"/>
        <v>0</v>
      </c>
      <c r="Q3057" s="74">
        <f t="shared" si="596"/>
        <v>7</v>
      </c>
      <c r="R3057" s="72" t="str">
        <f t="shared" si="597"/>
        <v/>
      </c>
      <c r="S3057" s="72" t="str">
        <f t="shared" si="598"/>
        <v/>
      </c>
      <c r="AT3057" s="20">
        <f t="shared" si="599"/>
        <v>-8724.6</v>
      </c>
    </row>
    <row r="3058" spans="1:46" ht="33.75">
      <c r="A3058" s="54">
        <v>8047</v>
      </c>
      <c r="B3058" s="54" t="s">
        <v>1293</v>
      </c>
      <c r="C3058" s="58" t="s">
        <v>2485</v>
      </c>
      <c r="D3058" s="79">
        <v>7</v>
      </c>
      <c r="E3058" s="79">
        <v>7</v>
      </c>
      <c r="F3058" s="80">
        <v>671.01</v>
      </c>
      <c r="G3058" s="80">
        <v>95.86</v>
      </c>
      <c r="H3058" s="80">
        <v>671.01</v>
      </c>
      <c r="I3058" s="80" t="s">
        <v>28</v>
      </c>
      <c r="J3058" s="80" t="s">
        <v>28</v>
      </c>
      <c r="K3058" s="80">
        <v>95.86</v>
      </c>
      <c r="L3058" s="73">
        <f t="shared" si="591"/>
        <v>96.94</v>
      </c>
      <c r="M3058" s="73">
        <f t="shared" si="592"/>
        <v>95.86</v>
      </c>
      <c r="N3058" s="72" t="str">
        <f t="shared" si="593"/>
        <v>0836</v>
      </c>
      <c r="O3058" s="74">
        <f t="shared" si="594"/>
        <v>0</v>
      </c>
      <c r="P3058" s="72">
        <f t="shared" si="595"/>
        <v>0</v>
      </c>
      <c r="Q3058" s="74">
        <f t="shared" si="596"/>
        <v>7</v>
      </c>
      <c r="R3058" s="72" t="str">
        <f t="shared" si="597"/>
        <v/>
      </c>
      <c r="S3058" s="72" t="str">
        <f t="shared" si="598"/>
        <v/>
      </c>
      <c r="AT3058" s="20">
        <f t="shared" si="599"/>
        <v>-8724.6</v>
      </c>
    </row>
    <row r="3059" spans="1:46" ht="33.75">
      <c r="A3059" s="54">
        <v>8047</v>
      </c>
      <c r="B3059" s="54" t="s">
        <v>1291</v>
      </c>
      <c r="C3059" s="58" t="s">
        <v>2485</v>
      </c>
      <c r="D3059" s="79">
        <v>7</v>
      </c>
      <c r="E3059" s="79">
        <v>7</v>
      </c>
      <c r="F3059" s="80">
        <v>671.01</v>
      </c>
      <c r="G3059" s="80">
        <v>95.86</v>
      </c>
      <c r="H3059" s="80">
        <v>671.01</v>
      </c>
      <c r="I3059" s="80" t="s">
        <v>28</v>
      </c>
      <c r="J3059" s="80" t="s">
        <v>28</v>
      </c>
      <c r="K3059" s="80">
        <v>95.86</v>
      </c>
      <c r="L3059" s="73">
        <f t="shared" si="591"/>
        <v>96.94</v>
      </c>
      <c r="M3059" s="73">
        <f t="shared" si="592"/>
        <v>95.86</v>
      </c>
      <c r="N3059" s="72" t="str">
        <f t="shared" si="593"/>
        <v>0836</v>
      </c>
      <c r="O3059" s="74">
        <f t="shared" si="594"/>
        <v>0</v>
      </c>
      <c r="P3059" s="72">
        <f t="shared" si="595"/>
        <v>0</v>
      </c>
      <c r="Q3059" s="74">
        <f t="shared" si="596"/>
        <v>7</v>
      </c>
      <c r="R3059" s="72" t="str">
        <f t="shared" si="597"/>
        <v/>
      </c>
      <c r="S3059" s="72" t="str">
        <f t="shared" si="598"/>
        <v/>
      </c>
      <c r="AT3059" s="20">
        <f t="shared" si="599"/>
        <v>-8724.6</v>
      </c>
    </row>
    <row r="3060" spans="1:46" ht="33.75">
      <c r="A3060" s="54">
        <v>8047</v>
      </c>
      <c r="B3060" s="54" t="s">
        <v>1289</v>
      </c>
      <c r="C3060" s="58" t="s">
        <v>2485</v>
      </c>
      <c r="D3060" s="79">
        <v>7</v>
      </c>
      <c r="E3060" s="79">
        <v>7</v>
      </c>
      <c r="F3060" s="80">
        <v>671.01</v>
      </c>
      <c r="G3060" s="80">
        <v>95.86</v>
      </c>
      <c r="H3060" s="80">
        <v>671.01</v>
      </c>
      <c r="I3060" s="80" t="s">
        <v>28</v>
      </c>
      <c r="J3060" s="80" t="s">
        <v>28</v>
      </c>
      <c r="K3060" s="80">
        <v>95.86</v>
      </c>
      <c r="L3060" s="73">
        <f t="shared" si="591"/>
        <v>96.94</v>
      </c>
      <c r="M3060" s="73">
        <f t="shared" si="592"/>
        <v>95.86</v>
      </c>
      <c r="N3060" s="72" t="str">
        <f t="shared" si="593"/>
        <v>0836</v>
      </c>
      <c r="O3060" s="74">
        <f t="shared" si="594"/>
        <v>0</v>
      </c>
      <c r="P3060" s="72">
        <f t="shared" si="595"/>
        <v>0</v>
      </c>
      <c r="Q3060" s="74">
        <f t="shared" si="596"/>
        <v>7</v>
      </c>
      <c r="R3060" s="72" t="str">
        <f t="shared" si="597"/>
        <v/>
      </c>
      <c r="S3060" s="72" t="str">
        <f t="shared" si="598"/>
        <v/>
      </c>
      <c r="AT3060" s="20">
        <f t="shared" si="599"/>
        <v>-8724.6</v>
      </c>
    </row>
    <row r="3061" spans="1:46" ht="33.75">
      <c r="A3061" s="54">
        <v>8047</v>
      </c>
      <c r="B3061" s="54" t="s">
        <v>1287</v>
      </c>
      <c r="C3061" s="58" t="s">
        <v>2485</v>
      </c>
      <c r="D3061" s="79">
        <v>7</v>
      </c>
      <c r="E3061" s="79">
        <v>7</v>
      </c>
      <c r="F3061" s="80">
        <v>671.01</v>
      </c>
      <c r="G3061" s="80">
        <v>95.86</v>
      </c>
      <c r="H3061" s="80">
        <v>671.01</v>
      </c>
      <c r="I3061" s="80" t="s">
        <v>28</v>
      </c>
      <c r="J3061" s="80" t="s">
        <v>28</v>
      </c>
      <c r="K3061" s="80">
        <v>95.86</v>
      </c>
      <c r="L3061" s="73">
        <f t="shared" si="591"/>
        <v>96.94</v>
      </c>
      <c r="M3061" s="73">
        <f t="shared" si="592"/>
        <v>95.86</v>
      </c>
      <c r="N3061" s="72" t="str">
        <f t="shared" si="593"/>
        <v>0836</v>
      </c>
      <c r="O3061" s="74">
        <f t="shared" si="594"/>
        <v>0</v>
      </c>
      <c r="P3061" s="72">
        <f t="shared" si="595"/>
        <v>0</v>
      </c>
      <c r="Q3061" s="74">
        <f t="shared" si="596"/>
        <v>7</v>
      </c>
      <c r="R3061" s="72" t="str">
        <f t="shared" si="597"/>
        <v/>
      </c>
      <c r="S3061" s="72" t="str">
        <f t="shared" si="598"/>
        <v/>
      </c>
      <c r="AT3061" s="20">
        <f t="shared" si="599"/>
        <v>-8724.6</v>
      </c>
    </row>
    <row r="3062" spans="1:46" ht="33.75">
      <c r="A3062" s="54">
        <v>8047</v>
      </c>
      <c r="B3062" s="54" t="s">
        <v>1285</v>
      </c>
      <c r="C3062" s="58" t="s">
        <v>2485</v>
      </c>
      <c r="D3062" s="79">
        <v>7</v>
      </c>
      <c r="E3062" s="79">
        <v>7</v>
      </c>
      <c r="F3062" s="80">
        <v>671.01</v>
      </c>
      <c r="G3062" s="80">
        <v>95.86</v>
      </c>
      <c r="H3062" s="80">
        <v>671.01</v>
      </c>
      <c r="I3062" s="80" t="s">
        <v>28</v>
      </c>
      <c r="J3062" s="80" t="s">
        <v>28</v>
      </c>
      <c r="K3062" s="80">
        <v>95.86</v>
      </c>
      <c r="L3062" s="73">
        <f t="shared" si="591"/>
        <v>96.15</v>
      </c>
      <c r="M3062" s="73">
        <f t="shared" si="592"/>
        <v>95.86</v>
      </c>
      <c r="N3062" s="72" t="str">
        <f t="shared" si="593"/>
        <v>0836</v>
      </c>
      <c r="O3062" s="74">
        <f t="shared" si="594"/>
        <v>0</v>
      </c>
      <c r="P3062" s="72">
        <f t="shared" si="595"/>
        <v>0</v>
      </c>
      <c r="Q3062" s="74">
        <f t="shared" si="596"/>
        <v>7</v>
      </c>
      <c r="R3062" s="72" t="str">
        <f t="shared" si="597"/>
        <v/>
      </c>
      <c r="S3062" s="72" t="str">
        <f t="shared" si="598"/>
        <v/>
      </c>
      <c r="AT3062" s="20">
        <f t="shared" si="599"/>
        <v>-8653.5</v>
      </c>
    </row>
    <row r="3063" spans="1:46" ht="33.75">
      <c r="A3063" s="54">
        <v>8047</v>
      </c>
      <c r="B3063" s="54" t="s">
        <v>1283</v>
      </c>
      <c r="C3063" s="58" t="s">
        <v>2485</v>
      </c>
      <c r="D3063" s="79">
        <v>7</v>
      </c>
      <c r="E3063" s="79">
        <v>7</v>
      </c>
      <c r="F3063" s="80">
        <v>671.01</v>
      </c>
      <c r="G3063" s="80">
        <v>95.86</v>
      </c>
      <c r="H3063" s="80">
        <v>671.01</v>
      </c>
      <c r="I3063" s="80" t="s">
        <v>28</v>
      </c>
      <c r="J3063" s="80" t="s">
        <v>28</v>
      </c>
      <c r="K3063" s="80">
        <v>95.86</v>
      </c>
      <c r="L3063" s="73">
        <f t="shared" si="591"/>
        <v>96.15</v>
      </c>
      <c r="M3063" s="73">
        <f t="shared" si="592"/>
        <v>95.86</v>
      </c>
      <c r="N3063" s="72" t="str">
        <f t="shared" si="593"/>
        <v>0836</v>
      </c>
      <c r="O3063" s="74">
        <f t="shared" si="594"/>
        <v>0</v>
      </c>
      <c r="P3063" s="72">
        <f t="shared" si="595"/>
        <v>0</v>
      </c>
      <c r="Q3063" s="74">
        <f t="shared" si="596"/>
        <v>7</v>
      </c>
      <c r="R3063" s="72" t="str">
        <f t="shared" si="597"/>
        <v/>
      </c>
      <c r="S3063" s="72" t="str">
        <f t="shared" si="598"/>
        <v/>
      </c>
      <c r="AT3063" s="20">
        <f t="shared" si="599"/>
        <v>-8653.5</v>
      </c>
    </row>
    <row r="3064" spans="1:46" ht="33.75">
      <c r="A3064" s="54">
        <v>8047</v>
      </c>
      <c r="B3064" s="54" t="s">
        <v>1281</v>
      </c>
      <c r="C3064" s="58" t="s">
        <v>2485</v>
      </c>
      <c r="D3064" s="79">
        <v>7</v>
      </c>
      <c r="E3064" s="79">
        <v>7</v>
      </c>
      <c r="F3064" s="80">
        <v>671.01</v>
      </c>
      <c r="G3064" s="80">
        <v>95.86</v>
      </c>
      <c r="H3064" s="80">
        <v>671.01</v>
      </c>
      <c r="I3064" s="80" t="s">
        <v>28</v>
      </c>
      <c r="J3064" s="80" t="s">
        <v>28</v>
      </c>
      <c r="K3064" s="80">
        <v>95.86</v>
      </c>
      <c r="L3064" s="73">
        <f t="shared" si="591"/>
        <v>96.15</v>
      </c>
      <c r="M3064" s="73">
        <f t="shared" si="592"/>
        <v>95.86</v>
      </c>
      <c r="N3064" s="72" t="str">
        <f t="shared" si="593"/>
        <v>0836</v>
      </c>
      <c r="O3064" s="74">
        <f t="shared" si="594"/>
        <v>0</v>
      </c>
      <c r="P3064" s="72">
        <f t="shared" si="595"/>
        <v>0</v>
      </c>
      <c r="Q3064" s="74">
        <f t="shared" si="596"/>
        <v>7</v>
      </c>
      <c r="R3064" s="72" t="str">
        <f t="shared" si="597"/>
        <v/>
      </c>
      <c r="S3064" s="72" t="str">
        <f t="shared" si="598"/>
        <v/>
      </c>
      <c r="AT3064" s="20">
        <f t="shared" si="599"/>
        <v>-8653.5</v>
      </c>
    </row>
    <row r="3065" spans="1:46" ht="33.75">
      <c r="A3065" s="54">
        <v>8047</v>
      </c>
      <c r="B3065" s="54" t="s">
        <v>1279</v>
      </c>
      <c r="C3065" s="58" t="s">
        <v>2485</v>
      </c>
      <c r="D3065" s="79">
        <v>7</v>
      </c>
      <c r="E3065" s="79">
        <v>7</v>
      </c>
      <c r="F3065" s="80">
        <v>671.01</v>
      </c>
      <c r="G3065" s="80">
        <v>95.86</v>
      </c>
      <c r="H3065" s="80">
        <v>671.01</v>
      </c>
      <c r="I3065" s="80" t="s">
        <v>28</v>
      </c>
      <c r="J3065" s="80" t="s">
        <v>28</v>
      </c>
      <c r="K3065" s="80">
        <v>95.86</v>
      </c>
      <c r="L3065" s="73">
        <f t="shared" si="591"/>
        <v>96.15</v>
      </c>
      <c r="M3065" s="73">
        <f t="shared" si="592"/>
        <v>95.86</v>
      </c>
      <c r="N3065" s="72" t="str">
        <f t="shared" si="593"/>
        <v>0836</v>
      </c>
      <c r="O3065" s="74">
        <f t="shared" si="594"/>
        <v>0</v>
      </c>
      <c r="P3065" s="72">
        <f t="shared" si="595"/>
        <v>0</v>
      </c>
      <c r="Q3065" s="74">
        <f t="shared" si="596"/>
        <v>7</v>
      </c>
      <c r="R3065" s="72" t="str">
        <f t="shared" si="597"/>
        <v/>
      </c>
      <c r="S3065" s="72" t="str">
        <f t="shared" si="598"/>
        <v/>
      </c>
      <c r="AT3065" s="20">
        <f t="shared" si="599"/>
        <v>-8653.5</v>
      </c>
    </row>
    <row r="3066" spans="1:46" ht="33.75">
      <c r="A3066" s="54">
        <v>8047</v>
      </c>
      <c r="B3066" s="54" t="s">
        <v>1277</v>
      </c>
      <c r="C3066" s="58" t="s">
        <v>2485</v>
      </c>
      <c r="D3066" s="79">
        <v>7</v>
      </c>
      <c r="E3066" s="79">
        <v>7</v>
      </c>
      <c r="F3066" s="80">
        <v>671.01</v>
      </c>
      <c r="G3066" s="80">
        <v>95.86</v>
      </c>
      <c r="H3066" s="80">
        <v>671.01</v>
      </c>
      <c r="I3066" s="80" t="s">
        <v>28</v>
      </c>
      <c r="J3066" s="80" t="s">
        <v>28</v>
      </c>
      <c r="K3066" s="80">
        <v>95.86</v>
      </c>
      <c r="L3066" s="73">
        <f t="shared" si="591"/>
        <v>96.15</v>
      </c>
      <c r="M3066" s="73">
        <f t="shared" si="592"/>
        <v>95.86</v>
      </c>
      <c r="N3066" s="72" t="str">
        <f t="shared" si="593"/>
        <v>0836</v>
      </c>
      <c r="O3066" s="74">
        <f t="shared" si="594"/>
        <v>0</v>
      </c>
      <c r="P3066" s="72">
        <f t="shared" si="595"/>
        <v>0</v>
      </c>
      <c r="Q3066" s="74">
        <f t="shared" si="596"/>
        <v>7</v>
      </c>
      <c r="R3066" s="72" t="str">
        <f t="shared" si="597"/>
        <v/>
      </c>
      <c r="S3066" s="72" t="str">
        <f t="shared" si="598"/>
        <v/>
      </c>
      <c r="AT3066" s="20">
        <f t="shared" si="599"/>
        <v>-8653.5</v>
      </c>
    </row>
    <row r="3067" spans="1:46" ht="33.75">
      <c r="A3067" s="54">
        <v>8047</v>
      </c>
      <c r="B3067" s="54" t="s">
        <v>1275</v>
      </c>
      <c r="C3067" s="58" t="s">
        <v>2485</v>
      </c>
      <c r="D3067" s="79">
        <v>7</v>
      </c>
      <c r="E3067" s="79">
        <v>7</v>
      </c>
      <c r="F3067" s="80">
        <v>671.01</v>
      </c>
      <c r="G3067" s="80">
        <v>95.86</v>
      </c>
      <c r="H3067" s="80">
        <v>671.01</v>
      </c>
      <c r="I3067" s="80" t="s">
        <v>28</v>
      </c>
      <c r="J3067" s="80" t="s">
        <v>28</v>
      </c>
      <c r="K3067" s="80">
        <v>95.86</v>
      </c>
      <c r="L3067" s="73">
        <f t="shared" si="591"/>
        <v>96.15</v>
      </c>
      <c r="M3067" s="73">
        <f t="shared" si="592"/>
        <v>95.86</v>
      </c>
      <c r="N3067" s="72" t="str">
        <f t="shared" si="593"/>
        <v>0836</v>
      </c>
      <c r="O3067" s="74">
        <f t="shared" si="594"/>
        <v>0</v>
      </c>
      <c r="P3067" s="72">
        <f t="shared" si="595"/>
        <v>0</v>
      </c>
      <c r="Q3067" s="74">
        <f t="shared" si="596"/>
        <v>7</v>
      </c>
      <c r="R3067" s="72" t="str">
        <f t="shared" si="597"/>
        <v/>
      </c>
      <c r="S3067" s="72" t="str">
        <f t="shared" si="598"/>
        <v/>
      </c>
      <c r="AT3067" s="20">
        <f t="shared" si="599"/>
        <v>-8653.5</v>
      </c>
    </row>
    <row r="3068" spans="1:46" ht="33.75">
      <c r="A3068" s="54">
        <v>8048</v>
      </c>
      <c r="B3068" s="54" t="s">
        <v>1351</v>
      </c>
      <c r="C3068" s="58" t="s">
        <v>2486</v>
      </c>
      <c r="D3068" s="79">
        <v>7</v>
      </c>
      <c r="E3068" s="79">
        <v>7</v>
      </c>
      <c r="F3068" s="80">
        <v>722.44</v>
      </c>
      <c r="G3068" s="80">
        <v>103.21</v>
      </c>
      <c r="H3068" s="80">
        <v>722.44</v>
      </c>
      <c r="I3068" s="80" t="s">
        <v>28</v>
      </c>
      <c r="J3068" s="80" t="s">
        <v>28</v>
      </c>
      <c r="K3068" s="80">
        <v>103.21</v>
      </c>
      <c r="L3068" s="73">
        <f t="shared" si="591"/>
        <v>85.96</v>
      </c>
      <c r="M3068" s="73">
        <f t="shared" si="592"/>
        <v>103.21</v>
      </c>
      <c r="N3068" s="72" t="str">
        <f t="shared" si="593"/>
        <v>0837</v>
      </c>
      <c r="O3068" s="74">
        <f t="shared" si="594"/>
        <v>0</v>
      </c>
      <c r="P3068" s="72">
        <f t="shared" si="595"/>
        <v>0</v>
      </c>
      <c r="Q3068" s="74">
        <f t="shared" si="596"/>
        <v>7</v>
      </c>
      <c r="R3068" s="72" t="str">
        <f t="shared" si="597"/>
        <v/>
      </c>
      <c r="S3068" s="72" t="str">
        <f t="shared" si="598"/>
        <v/>
      </c>
      <c r="AT3068" s="20">
        <f t="shared" si="599"/>
        <v>-7736.4</v>
      </c>
    </row>
    <row r="3069" spans="1:46" ht="33.75">
      <c r="A3069" s="54">
        <v>8048</v>
      </c>
      <c r="B3069" s="54" t="s">
        <v>1349</v>
      </c>
      <c r="C3069" s="58" t="s">
        <v>2486</v>
      </c>
      <c r="D3069" s="79">
        <v>7</v>
      </c>
      <c r="E3069" s="79">
        <v>7</v>
      </c>
      <c r="F3069" s="80">
        <v>722.44</v>
      </c>
      <c r="G3069" s="80">
        <v>103.21</v>
      </c>
      <c r="H3069" s="80">
        <v>722.44</v>
      </c>
      <c r="I3069" s="80" t="s">
        <v>28</v>
      </c>
      <c r="J3069" s="80" t="s">
        <v>28</v>
      </c>
      <c r="K3069" s="80">
        <v>103.21</v>
      </c>
      <c r="L3069" s="73">
        <f t="shared" si="591"/>
        <v>85.96</v>
      </c>
      <c r="M3069" s="73">
        <f t="shared" si="592"/>
        <v>103.21</v>
      </c>
      <c r="N3069" s="72" t="str">
        <f t="shared" si="593"/>
        <v>0837</v>
      </c>
      <c r="O3069" s="74">
        <f t="shared" si="594"/>
        <v>0</v>
      </c>
      <c r="P3069" s="72">
        <f t="shared" si="595"/>
        <v>0</v>
      </c>
      <c r="Q3069" s="74">
        <f t="shared" si="596"/>
        <v>7</v>
      </c>
      <c r="R3069" s="72" t="str">
        <f t="shared" si="597"/>
        <v/>
      </c>
      <c r="S3069" s="72" t="str">
        <f t="shared" si="598"/>
        <v/>
      </c>
      <c r="AT3069" s="20">
        <f t="shared" si="599"/>
        <v>-7736.4</v>
      </c>
    </row>
    <row r="3070" spans="1:46" ht="33.75">
      <c r="A3070" s="54">
        <v>8048</v>
      </c>
      <c r="B3070" s="54" t="s">
        <v>1347</v>
      </c>
      <c r="C3070" s="58" t="s">
        <v>2486</v>
      </c>
      <c r="D3070" s="79">
        <v>7</v>
      </c>
      <c r="E3070" s="79">
        <v>7</v>
      </c>
      <c r="F3070" s="80">
        <v>722.44</v>
      </c>
      <c r="G3070" s="80">
        <v>103.21</v>
      </c>
      <c r="H3070" s="80">
        <v>722.44</v>
      </c>
      <c r="I3070" s="80" t="s">
        <v>28</v>
      </c>
      <c r="J3070" s="80" t="s">
        <v>28</v>
      </c>
      <c r="K3070" s="80">
        <v>103.21</v>
      </c>
      <c r="L3070" s="73">
        <f t="shared" si="591"/>
        <v>85.96</v>
      </c>
      <c r="M3070" s="73">
        <f t="shared" si="592"/>
        <v>103.21</v>
      </c>
      <c r="N3070" s="72" t="str">
        <f t="shared" si="593"/>
        <v>0837</v>
      </c>
      <c r="O3070" s="74">
        <f t="shared" si="594"/>
        <v>0</v>
      </c>
      <c r="P3070" s="72">
        <f t="shared" si="595"/>
        <v>0</v>
      </c>
      <c r="Q3070" s="74">
        <f t="shared" si="596"/>
        <v>7</v>
      </c>
      <c r="R3070" s="72" t="str">
        <f t="shared" si="597"/>
        <v/>
      </c>
      <c r="S3070" s="72" t="str">
        <f t="shared" si="598"/>
        <v/>
      </c>
      <c r="AT3070" s="20">
        <f t="shared" si="599"/>
        <v>-7736.4</v>
      </c>
    </row>
    <row r="3071" spans="1:46" ht="33.75">
      <c r="A3071" s="54">
        <v>8048</v>
      </c>
      <c r="B3071" s="54" t="s">
        <v>1345</v>
      </c>
      <c r="C3071" s="58" t="s">
        <v>2486</v>
      </c>
      <c r="D3071" s="79">
        <v>7</v>
      </c>
      <c r="E3071" s="79">
        <v>7</v>
      </c>
      <c r="F3071" s="80">
        <v>722.44</v>
      </c>
      <c r="G3071" s="80">
        <v>103.21</v>
      </c>
      <c r="H3071" s="80">
        <v>722.44</v>
      </c>
      <c r="I3071" s="80" t="s">
        <v>28</v>
      </c>
      <c r="J3071" s="80" t="s">
        <v>28</v>
      </c>
      <c r="K3071" s="80">
        <v>103.21</v>
      </c>
      <c r="L3071" s="73">
        <f t="shared" si="591"/>
        <v>85.96</v>
      </c>
      <c r="M3071" s="73">
        <f t="shared" si="592"/>
        <v>103.21</v>
      </c>
      <c r="N3071" s="72" t="str">
        <f t="shared" si="593"/>
        <v>0837</v>
      </c>
      <c r="O3071" s="74">
        <f t="shared" si="594"/>
        <v>0</v>
      </c>
      <c r="P3071" s="72">
        <f t="shared" si="595"/>
        <v>0</v>
      </c>
      <c r="Q3071" s="74">
        <f t="shared" si="596"/>
        <v>7</v>
      </c>
      <c r="R3071" s="72" t="str">
        <f t="shared" si="597"/>
        <v/>
      </c>
      <c r="S3071" s="72" t="str">
        <f t="shared" si="598"/>
        <v/>
      </c>
      <c r="AT3071" s="20">
        <f t="shared" si="599"/>
        <v>-7736.4</v>
      </c>
    </row>
    <row r="3072" spans="1:46" ht="33.75">
      <c r="A3072" s="54">
        <v>8048</v>
      </c>
      <c r="B3072" s="54" t="s">
        <v>1343</v>
      </c>
      <c r="C3072" s="58" t="s">
        <v>2486</v>
      </c>
      <c r="D3072" s="79">
        <v>7</v>
      </c>
      <c r="E3072" s="79">
        <v>7</v>
      </c>
      <c r="F3072" s="80">
        <v>722.44</v>
      </c>
      <c r="G3072" s="80">
        <v>103.21</v>
      </c>
      <c r="H3072" s="80">
        <v>722.44</v>
      </c>
      <c r="I3072" s="80" t="s">
        <v>28</v>
      </c>
      <c r="J3072" s="80" t="s">
        <v>28</v>
      </c>
      <c r="K3072" s="80">
        <v>103.21</v>
      </c>
      <c r="L3072" s="73">
        <f t="shared" si="591"/>
        <v>85.96</v>
      </c>
      <c r="M3072" s="73">
        <f t="shared" si="592"/>
        <v>103.21</v>
      </c>
      <c r="N3072" s="72" t="str">
        <f t="shared" si="593"/>
        <v>0837</v>
      </c>
      <c r="O3072" s="74">
        <f t="shared" si="594"/>
        <v>0</v>
      </c>
      <c r="P3072" s="72">
        <f t="shared" si="595"/>
        <v>0</v>
      </c>
      <c r="Q3072" s="74">
        <f t="shared" si="596"/>
        <v>7</v>
      </c>
      <c r="R3072" s="72" t="str">
        <f t="shared" si="597"/>
        <v/>
      </c>
      <c r="S3072" s="72" t="str">
        <f t="shared" si="598"/>
        <v/>
      </c>
      <c r="AT3072" s="20">
        <f t="shared" si="599"/>
        <v>-7736.4</v>
      </c>
    </row>
    <row r="3073" spans="1:46" ht="33.75">
      <c r="A3073" s="54">
        <v>8048</v>
      </c>
      <c r="B3073" s="54" t="s">
        <v>1341</v>
      </c>
      <c r="C3073" s="58" t="s">
        <v>2486</v>
      </c>
      <c r="D3073" s="79">
        <v>7</v>
      </c>
      <c r="E3073" s="79">
        <v>7</v>
      </c>
      <c r="F3073" s="80">
        <v>722.44</v>
      </c>
      <c r="G3073" s="80">
        <v>103.21</v>
      </c>
      <c r="H3073" s="80">
        <v>722.44</v>
      </c>
      <c r="I3073" s="80" t="s">
        <v>28</v>
      </c>
      <c r="J3073" s="80" t="s">
        <v>28</v>
      </c>
      <c r="K3073" s="80">
        <v>103.21</v>
      </c>
      <c r="L3073" s="73">
        <f t="shared" si="591"/>
        <v>85.96</v>
      </c>
      <c r="M3073" s="73">
        <f t="shared" si="592"/>
        <v>103.21</v>
      </c>
      <c r="N3073" s="72" t="str">
        <f t="shared" si="593"/>
        <v>0837</v>
      </c>
      <c r="O3073" s="74">
        <f t="shared" si="594"/>
        <v>0</v>
      </c>
      <c r="P3073" s="72">
        <f t="shared" si="595"/>
        <v>0</v>
      </c>
      <c r="Q3073" s="74">
        <f t="shared" si="596"/>
        <v>7</v>
      </c>
      <c r="R3073" s="72" t="str">
        <f t="shared" si="597"/>
        <v/>
      </c>
      <c r="S3073" s="72" t="str">
        <f t="shared" si="598"/>
        <v/>
      </c>
      <c r="AT3073" s="20">
        <f t="shared" si="599"/>
        <v>-7736.4</v>
      </c>
    </row>
    <row r="3074" spans="1:46" ht="33.75">
      <c r="A3074" s="54">
        <v>8048</v>
      </c>
      <c r="B3074" s="54" t="s">
        <v>1339</v>
      </c>
      <c r="C3074" s="58" t="s">
        <v>2486</v>
      </c>
      <c r="D3074" s="79">
        <v>7</v>
      </c>
      <c r="E3074" s="79">
        <v>7</v>
      </c>
      <c r="F3074" s="80">
        <v>722.44</v>
      </c>
      <c r="G3074" s="80">
        <v>103.21</v>
      </c>
      <c r="H3074" s="80">
        <v>722.44</v>
      </c>
      <c r="I3074" s="80" t="s">
        <v>28</v>
      </c>
      <c r="J3074" s="80" t="s">
        <v>28</v>
      </c>
      <c r="K3074" s="80">
        <v>103.21</v>
      </c>
      <c r="L3074" s="73">
        <f t="shared" si="591"/>
        <v>100.88</v>
      </c>
      <c r="M3074" s="73">
        <f t="shared" si="592"/>
        <v>103.21</v>
      </c>
      <c r="N3074" s="72" t="str">
        <f t="shared" si="593"/>
        <v>0837</v>
      </c>
      <c r="O3074" s="74">
        <f t="shared" si="594"/>
        <v>0</v>
      </c>
      <c r="P3074" s="72">
        <f t="shared" si="595"/>
        <v>0</v>
      </c>
      <c r="Q3074" s="74">
        <f t="shared" si="596"/>
        <v>7</v>
      </c>
      <c r="R3074" s="72" t="str">
        <f t="shared" si="597"/>
        <v/>
      </c>
      <c r="S3074" s="72" t="str">
        <f t="shared" si="598"/>
        <v/>
      </c>
      <c r="AT3074" s="20">
        <f t="shared" si="599"/>
        <v>-9079.1999999999989</v>
      </c>
    </row>
    <row r="3075" spans="1:46" ht="33.75">
      <c r="A3075" s="54">
        <v>8048</v>
      </c>
      <c r="B3075" s="54" t="s">
        <v>1337</v>
      </c>
      <c r="C3075" s="58" t="s">
        <v>2486</v>
      </c>
      <c r="D3075" s="79">
        <v>7</v>
      </c>
      <c r="E3075" s="79">
        <v>7</v>
      </c>
      <c r="F3075" s="80">
        <v>722.44</v>
      </c>
      <c r="G3075" s="80">
        <v>103.21</v>
      </c>
      <c r="H3075" s="80">
        <v>722.44</v>
      </c>
      <c r="I3075" s="80" t="s">
        <v>28</v>
      </c>
      <c r="J3075" s="80" t="s">
        <v>28</v>
      </c>
      <c r="K3075" s="80">
        <v>103.21</v>
      </c>
      <c r="L3075" s="73">
        <f t="shared" si="591"/>
        <v>100.88</v>
      </c>
      <c r="M3075" s="73">
        <f t="shared" si="592"/>
        <v>103.21</v>
      </c>
      <c r="N3075" s="72" t="str">
        <f t="shared" si="593"/>
        <v>0837</v>
      </c>
      <c r="O3075" s="74">
        <f t="shared" si="594"/>
        <v>0</v>
      </c>
      <c r="P3075" s="72">
        <f t="shared" si="595"/>
        <v>0</v>
      </c>
      <c r="Q3075" s="74">
        <f t="shared" si="596"/>
        <v>7</v>
      </c>
      <c r="R3075" s="72" t="str">
        <f t="shared" si="597"/>
        <v/>
      </c>
      <c r="S3075" s="72" t="str">
        <f t="shared" si="598"/>
        <v/>
      </c>
      <c r="AT3075" s="20">
        <f t="shared" si="599"/>
        <v>-9079.1999999999989</v>
      </c>
    </row>
    <row r="3076" spans="1:46" ht="33.75">
      <c r="A3076" s="54">
        <v>8048</v>
      </c>
      <c r="B3076" s="54" t="s">
        <v>1335</v>
      </c>
      <c r="C3076" s="58" t="s">
        <v>2486</v>
      </c>
      <c r="D3076" s="79">
        <v>7</v>
      </c>
      <c r="E3076" s="79">
        <v>7</v>
      </c>
      <c r="F3076" s="80">
        <v>722.44</v>
      </c>
      <c r="G3076" s="80">
        <v>103.21</v>
      </c>
      <c r="H3076" s="80">
        <v>722.44</v>
      </c>
      <c r="I3076" s="80" t="s">
        <v>28</v>
      </c>
      <c r="J3076" s="80" t="s">
        <v>28</v>
      </c>
      <c r="K3076" s="80">
        <v>103.21</v>
      </c>
      <c r="L3076" s="73">
        <f t="shared" ref="L3076:L3139" si="600">IFERROR(VLOOKUP(B3076,$B$1326:$K$2467,6,0),"")</f>
        <v>100.88</v>
      </c>
      <c r="M3076" s="73">
        <f t="shared" ref="M3076:M3139" si="601">IFERROR(VLOOKUP($B3076,$B$2468:$K$3603,6,0),"")</f>
        <v>103.21</v>
      </c>
      <c r="N3076" s="72" t="str">
        <f t="shared" ref="N3076:N3139" si="602">LEFT(B3076,4)</f>
        <v>0837</v>
      </c>
      <c r="O3076" s="74">
        <f t="shared" ref="O3076:O3139" si="603">E3076-D3076</f>
        <v>0</v>
      </c>
      <c r="P3076" s="72">
        <f t="shared" ref="P3076:P3139" si="604">IF(O3076=20,1,0)</f>
        <v>0</v>
      </c>
      <c r="Q3076" s="74">
        <f t="shared" ref="Q3076:Q3139" si="605">D3076</f>
        <v>7</v>
      </c>
      <c r="R3076" s="72" t="str">
        <f t="shared" ref="R3076:R3139" si="606">IF(P3076=1,Q3076+7,"")</f>
        <v/>
      </c>
      <c r="S3076" s="72" t="str">
        <f t="shared" ref="S3076:S3139" si="607">IF(P3076=1,Q3076+14,"")</f>
        <v/>
      </c>
      <c r="AT3076" s="20">
        <f t="shared" si="599"/>
        <v>-9079.1999999999989</v>
      </c>
    </row>
    <row r="3077" spans="1:46" ht="33.75">
      <c r="A3077" s="54">
        <v>8048</v>
      </c>
      <c r="B3077" s="54" t="s">
        <v>1333</v>
      </c>
      <c r="C3077" s="58" t="s">
        <v>2486</v>
      </c>
      <c r="D3077" s="79">
        <v>7</v>
      </c>
      <c r="E3077" s="79">
        <v>7</v>
      </c>
      <c r="F3077" s="80">
        <v>722.44</v>
      </c>
      <c r="G3077" s="80">
        <v>103.21</v>
      </c>
      <c r="H3077" s="80">
        <v>722.44</v>
      </c>
      <c r="I3077" s="80" t="s">
        <v>28</v>
      </c>
      <c r="J3077" s="80" t="s">
        <v>28</v>
      </c>
      <c r="K3077" s="80">
        <v>103.21</v>
      </c>
      <c r="L3077" s="73">
        <f t="shared" si="600"/>
        <v>100.88</v>
      </c>
      <c r="M3077" s="73">
        <f t="shared" si="601"/>
        <v>103.21</v>
      </c>
      <c r="N3077" s="72" t="str">
        <f t="shared" si="602"/>
        <v>0837</v>
      </c>
      <c r="O3077" s="74">
        <f t="shared" si="603"/>
        <v>0</v>
      </c>
      <c r="P3077" s="72">
        <f t="shared" si="604"/>
        <v>0</v>
      </c>
      <c r="Q3077" s="74">
        <f t="shared" si="605"/>
        <v>7</v>
      </c>
      <c r="R3077" s="72" t="str">
        <f t="shared" si="606"/>
        <v/>
      </c>
      <c r="S3077" s="72" t="str">
        <f t="shared" si="607"/>
        <v/>
      </c>
      <c r="AT3077" s="20">
        <f t="shared" si="599"/>
        <v>-9079.1999999999989</v>
      </c>
    </row>
    <row r="3078" spans="1:46" ht="33.75">
      <c r="A3078" s="54">
        <v>8048</v>
      </c>
      <c r="B3078" s="54" t="s">
        <v>1331</v>
      </c>
      <c r="C3078" s="58" t="s">
        <v>2486</v>
      </c>
      <c r="D3078" s="79">
        <v>7</v>
      </c>
      <c r="E3078" s="79">
        <v>7</v>
      </c>
      <c r="F3078" s="80">
        <v>722.44</v>
      </c>
      <c r="G3078" s="80">
        <v>103.21</v>
      </c>
      <c r="H3078" s="80">
        <v>722.44</v>
      </c>
      <c r="I3078" s="80" t="s">
        <v>28</v>
      </c>
      <c r="J3078" s="80" t="s">
        <v>28</v>
      </c>
      <c r="K3078" s="80">
        <v>103.21</v>
      </c>
      <c r="L3078" s="73">
        <f t="shared" si="600"/>
        <v>100.88</v>
      </c>
      <c r="M3078" s="73">
        <f t="shared" si="601"/>
        <v>103.21</v>
      </c>
      <c r="N3078" s="72" t="str">
        <f t="shared" si="602"/>
        <v>0837</v>
      </c>
      <c r="O3078" s="74">
        <f t="shared" si="603"/>
        <v>0</v>
      </c>
      <c r="P3078" s="72">
        <f t="shared" si="604"/>
        <v>0</v>
      </c>
      <c r="Q3078" s="74">
        <f t="shared" si="605"/>
        <v>7</v>
      </c>
      <c r="R3078" s="72" t="str">
        <f t="shared" si="606"/>
        <v/>
      </c>
      <c r="S3078" s="72" t="str">
        <f t="shared" si="607"/>
        <v/>
      </c>
      <c r="AT3078" s="20">
        <f t="shared" si="599"/>
        <v>-9079.1999999999989</v>
      </c>
    </row>
    <row r="3079" spans="1:46" ht="33.75">
      <c r="A3079" s="54">
        <v>8048</v>
      </c>
      <c r="B3079" s="54" t="s">
        <v>1329</v>
      </c>
      <c r="C3079" s="58" t="s">
        <v>2486</v>
      </c>
      <c r="D3079" s="79">
        <v>7</v>
      </c>
      <c r="E3079" s="79">
        <v>7</v>
      </c>
      <c r="F3079" s="80">
        <v>722.44</v>
      </c>
      <c r="G3079" s="80">
        <v>103.21</v>
      </c>
      <c r="H3079" s="80">
        <v>722.44</v>
      </c>
      <c r="I3079" s="80" t="s">
        <v>28</v>
      </c>
      <c r="J3079" s="80" t="s">
        <v>28</v>
      </c>
      <c r="K3079" s="80">
        <v>103.21</v>
      </c>
      <c r="L3079" s="73">
        <f t="shared" si="600"/>
        <v>100.88</v>
      </c>
      <c r="M3079" s="73">
        <f t="shared" si="601"/>
        <v>103.21</v>
      </c>
      <c r="N3079" s="72" t="str">
        <f t="shared" si="602"/>
        <v>0837</v>
      </c>
      <c r="O3079" s="74">
        <f t="shared" si="603"/>
        <v>0</v>
      </c>
      <c r="P3079" s="72">
        <f t="shared" si="604"/>
        <v>0</v>
      </c>
      <c r="Q3079" s="74">
        <f t="shared" si="605"/>
        <v>7</v>
      </c>
      <c r="R3079" s="72" t="str">
        <f t="shared" si="606"/>
        <v/>
      </c>
      <c r="S3079" s="72" t="str">
        <f t="shared" si="607"/>
        <v/>
      </c>
      <c r="AT3079" s="20">
        <f t="shared" si="599"/>
        <v>-9079.1999999999989</v>
      </c>
    </row>
    <row r="3080" spans="1:46" ht="33.75">
      <c r="A3080" s="54">
        <v>8048</v>
      </c>
      <c r="B3080" s="54" t="s">
        <v>1327</v>
      </c>
      <c r="C3080" s="58" t="s">
        <v>2486</v>
      </c>
      <c r="D3080" s="79">
        <v>7</v>
      </c>
      <c r="E3080" s="79">
        <v>7</v>
      </c>
      <c r="F3080" s="80">
        <v>722.44</v>
      </c>
      <c r="G3080" s="80">
        <v>103.21</v>
      </c>
      <c r="H3080" s="80">
        <v>722.44</v>
      </c>
      <c r="I3080" s="80" t="s">
        <v>28</v>
      </c>
      <c r="J3080" s="80" t="s">
        <v>28</v>
      </c>
      <c r="K3080" s="80">
        <v>103.21</v>
      </c>
      <c r="L3080" s="73">
        <f t="shared" si="600"/>
        <v>105.12</v>
      </c>
      <c r="M3080" s="73">
        <f t="shared" si="601"/>
        <v>103.21</v>
      </c>
      <c r="N3080" s="72" t="str">
        <f t="shared" si="602"/>
        <v>0837</v>
      </c>
      <c r="O3080" s="74">
        <f t="shared" si="603"/>
        <v>0</v>
      </c>
      <c r="P3080" s="72">
        <f t="shared" si="604"/>
        <v>0</v>
      </c>
      <c r="Q3080" s="74">
        <f t="shared" si="605"/>
        <v>7</v>
      </c>
      <c r="R3080" s="72" t="str">
        <f t="shared" si="606"/>
        <v/>
      </c>
      <c r="S3080" s="72" t="str">
        <f t="shared" si="607"/>
        <v/>
      </c>
      <c r="AT3080" s="20">
        <f t="shared" si="599"/>
        <v>-9460.8000000000011</v>
      </c>
    </row>
    <row r="3081" spans="1:46" ht="33.75">
      <c r="A3081" s="54">
        <v>8048</v>
      </c>
      <c r="B3081" s="54" t="s">
        <v>1325</v>
      </c>
      <c r="C3081" s="58" t="s">
        <v>2486</v>
      </c>
      <c r="D3081" s="79">
        <v>7</v>
      </c>
      <c r="E3081" s="79">
        <v>7</v>
      </c>
      <c r="F3081" s="80">
        <v>722.44</v>
      </c>
      <c r="G3081" s="80">
        <v>103.21</v>
      </c>
      <c r="H3081" s="80">
        <v>722.44</v>
      </c>
      <c r="I3081" s="80" t="s">
        <v>28</v>
      </c>
      <c r="J3081" s="80" t="s">
        <v>28</v>
      </c>
      <c r="K3081" s="80">
        <v>103.21</v>
      </c>
      <c r="L3081" s="73">
        <f t="shared" si="600"/>
        <v>105.12</v>
      </c>
      <c r="M3081" s="73">
        <f t="shared" si="601"/>
        <v>103.21</v>
      </c>
      <c r="N3081" s="72" t="str">
        <f t="shared" si="602"/>
        <v>0837</v>
      </c>
      <c r="O3081" s="74">
        <f t="shared" si="603"/>
        <v>0</v>
      </c>
      <c r="P3081" s="72">
        <f t="shared" si="604"/>
        <v>0</v>
      </c>
      <c r="Q3081" s="74">
        <f t="shared" si="605"/>
        <v>7</v>
      </c>
      <c r="R3081" s="72" t="str">
        <f t="shared" si="606"/>
        <v/>
      </c>
      <c r="S3081" s="72" t="str">
        <f t="shared" si="607"/>
        <v/>
      </c>
      <c r="AT3081" s="20">
        <f t="shared" si="599"/>
        <v>-9460.8000000000011</v>
      </c>
    </row>
    <row r="3082" spans="1:46" ht="33.75">
      <c r="A3082" s="54">
        <v>8048</v>
      </c>
      <c r="B3082" s="54" t="s">
        <v>1323</v>
      </c>
      <c r="C3082" s="58" t="s">
        <v>2486</v>
      </c>
      <c r="D3082" s="79">
        <v>7</v>
      </c>
      <c r="E3082" s="79">
        <v>7</v>
      </c>
      <c r="F3082" s="80">
        <v>722.44</v>
      </c>
      <c r="G3082" s="80">
        <v>103.21</v>
      </c>
      <c r="H3082" s="80">
        <v>722.44</v>
      </c>
      <c r="I3082" s="80" t="s">
        <v>28</v>
      </c>
      <c r="J3082" s="80" t="s">
        <v>28</v>
      </c>
      <c r="K3082" s="80">
        <v>103.21</v>
      </c>
      <c r="L3082" s="73">
        <f t="shared" si="600"/>
        <v>105.12</v>
      </c>
      <c r="M3082" s="73">
        <f t="shared" si="601"/>
        <v>103.21</v>
      </c>
      <c r="N3082" s="72" t="str">
        <f t="shared" si="602"/>
        <v>0837</v>
      </c>
      <c r="O3082" s="74">
        <f t="shared" si="603"/>
        <v>0</v>
      </c>
      <c r="P3082" s="72">
        <f t="shared" si="604"/>
        <v>0</v>
      </c>
      <c r="Q3082" s="74">
        <f t="shared" si="605"/>
        <v>7</v>
      </c>
      <c r="R3082" s="72" t="str">
        <f t="shared" si="606"/>
        <v/>
      </c>
      <c r="S3082" s="72" t="str">
        <f t="shared" si="607"/>
        <v/>
      </c>
      <c r="AT3082" s="20">
        <f t="shared" si="599"/>
        <v>-9460.8000000000011</v>
      </c>
    </row>
    <row r="3083" spans="1:46" ht="33.75">
      <c r="A3083" s="54">
        <v>8048</v>
      </c>
      <c r="B3083" s="54" t="s">
        <v>1321</v>
      </c>
      <c r="C3083" s="58" t="s">
        <v>2486</v>
      </c>
      <c r="D3083" s="79">
        <v>7</v>
      </c>
      <c r="E3083" s="79">
        <v>7</v>
      </c>
      <c r="F3083" s="80">
        <v>722.44</v>
      </c>
      <c r="G3083" s="80">
        <v>103.21</v>
      </c>
      <c r="H3083" s="80">
        <v>722.44</v>
      </c>
      <c r="I3083" s="80" t="s">
        <v>28</v>
      </c>
      <c r="J3083" s="80" t="s">
        <v>28</v>
      </c>
      <c r="K3083" s="80">
        <v>103.21</v>
      </c>
      <c r="L3083" s="73">
        <f t="shared" si="600"/>
        <v>105.12</v>
      </c>
      <c r="M3083" s="73">
        <f t="shared" si="601"/>
        <v>103.21</v>
      </c>
      <c r="N3083" s="72" t="str">
        <f t="shared" si="602"/>
        <v>0837</v>
      </c>
      <c r="O3083" s="74">
        <f t="shared" si="603"/>
        <v>0</v>
      </c>
      <c r="P3083" s="72">
        <f t="shared" si="604"/>
        <v>0</v>
      </c>
      <c r="Q3083" s="74">
        <f t="shared" si="605"/>
        <v>7</v>
      </c>
      <c r="R3083" s="72" t="str">
        <f t="shared" si="606"/>
        <v/>
      </c>
      <c r="S3083" s="72" t="str">
        <f t="shared" si="607"/>
        <v/>
      </c>
      <c r="AT3083" s="20">
        <f t="shared" ref="AT3083:AT3146" si="608">AS3083+(AI3083-90)*L3083</f>
        <v>-9460.8000000000011</v>
      </c>
    </row>
    <row r="3084" spans="1:46" ht="33.75">
      <c r="A3084" s="54">
        <v>8048</v>
      </c>
      <c r="B3084" s="54" t="s">
        <v>1319</v>
      </c>
      <c r="C3084" s="58" t="s">
        <v>2486</v>
      </c>
      <c r="D3084" s="79">
        <v>7</v>
      </c>
      <c r="E3084" s="79">
        <v>7</v>
      </c>
      <c r="F3084" s="80">
        <v>722.44</v>
      </c>
      <c r="G3084" s="80">
        <v>103.21</v>
      </c>
      <c r="H3084" s="80">
        <v>722.44</v>
      </c>
      <c r="I3084" s="80" t="s">
        <v>28</v>
      </c>
      <c r="J3084" s="80" t="s">
        <v>28</v>
      </c>
      <c r="K3084" s="80">
        <v>103.21</v>
      </c>
      <c r="L3084" s="73">
        <f t="shared" si="600"/>
        <v>105.12</v>
      </c>
      <c r="M3084" s="73">
        <f t="shared" si="601"/>
        <v>103.21</v>
      </c>
      <c r="N3084" s="72" t="str">
        <f t="shared" si="602"/>
        <v>0837</v>
      </c>
      <c r="O3084" s="74">
        <f t="shared" si="603"/>
        <v>0</v>
      </c>
      <c r="P3084" s="72">
        <f t="shared" si="604"/>
        <v>0</v>
      </c>
      <c r="Q3084" s="74">
        <f t="shared" si="605"/>
        <v>7</v>
      </c>
      <c r="R3084" s="72" t="str">
        <f t="shared" si="606"/>
        <v/>
      </c>
      <c r="S3084" s="72" t="str">
        <f t="shared" si="607"/>
        <v/>
      </c>
      <c r="AT3084" s="20">
        <f t="shared" si="608"/>
        <v>-9460.8000000000011</v>
      </c>
    </row>
    <row r="3085" spans="1:46" ht="33.75">
      <c r="A3085" s="54">
        <v>8048</v>
      </c>
      <c r="B3085" s="54" t="s">
        <v>1317</v>
      </c>
      <c r="C3085" s="58" t="s">
        <v>2486</v>
      </c>
      <c r="D3085" s="79">
        <v>7</v>
      </c>
      <c r="E3085" s="79">
        <v>7</v>
      </c>
      <c r="F3085" s="80">
        <v>722.44</v>
      </c>
      <c r="G3085" s="80">
        <v>103.21</v>
      </c>
      <c r="H3085" s="80">
        <v>722.44</v>
      </c>
      <c r="I3085" s="80" t="s">
        <v>28</v>
      </c>
      <c r="J3085" s="80" t="s">
        <v>28</v>
      </c>
      <c r="K3085" s="80">
        <v>103.21</v>
      </c>
      <c r="L3085" s="73">
        <f t="shared" si="600"/>
        <v>105.12</v>
      </c>
      <c r="M3085" s="73">
        <f t="shared" si="601"/>
        <v>103.21</v>
      </c>
      <c r="N3085" s="72" t="str">
        <f t="shared" si="602"/>
        <v>0837</v>
      </c>
      <c r="O3085" s="74">
        <f t="shared" si="603"/>
        <v>0</v>
      </c>
      <c r="P3085" s="72">
        <f t="shared" si="604"/>
        <v>0</v>
      </c>
      <c r="Q3085" s="74">
        <f t="shared" si="605"/>
        <v>7</v>
      </c>
      <c r="R3085" s="72" t="str">
        <f t="shared" si="606"/>
        <v/>
      </c>
      <c r="S3085" s="72" t="str">
        <f t="shared" si="607"/>
        <v/>
      </c>
      <c r="AT3085" s="20">
        <f t="shared" si="608"/>
        <v>-9460.8000000000011</v>
      </c>
    </row>
    <row r="3086" spans="1:46" ht="33.75">
      <c r="A3086" s="54">
        <v>8049</v>
      </c>
      <c r="B3086" s="54" t="s">
        <v>1367</v>
      </c>
      <c r="C3086" s="58" t="s">
        <v>3097</v>
      </c>
      <c r="D3086" s="79">
        <v>7</v>
      </c>
      <c r="E3086" s="79">
        <v>7</v>
      </c>
      <c r="F3086" s="80">
        <v>827.68</v>
      </c>
      <c r="G3086" s="80">
        <v>118.24</v>
      </c>
      <c r="H3086" s="80">
        <v>827.68</v>
      </c>
      <c r="I3086" s="80" t="s">
        <v>28</v>
      </c>
      <c r="J3086" s="80" t="s">
        <v>28</v>
      </c>
      <c r="K3086" s="80">
        <v>118.24</v>
      </c>
      <c r="L3086" s="73">
        <f t="shared" si="600"/>
        <v>81.05</v>
      </c>
      <c r="M3086" s="73">
        <f t="shared" si="601"/>
        <v>118.24</v>
      </c>
      <c r="N3086" s="72" t="str">
        <f t="shared" si="602"/>
        <v>0838</v>
      </c>
      <c r="O3086" s="74">
        <f t="shared" si="603"/>
        <v>0</v>
      </c>
      <c r="P3086" s="72">
        <f t="shared" si="604"/>
        <v>0</v>
      </c>
      <c r="Q3086" s="74">
        <f t="shared" si="605"/>
        <v>7</v>
      </c>
      <c r="R3086" s="72" t="str">
        <f t="shared" si="606"/>
        <v/>
      </c>
      <c r="S3086" s="72" t="str">
        <f t="shared" si="607"/>
        <v/>
      </c>
      <c r="AT3086" s="20">
        <f t="shared" si="608"/>
        <v>-7294.5</v>
      </c>
    </row>
    <row r="3087" spans="1:46" ht="33.75">
      <c r="A3087" s="54">
        <v>8049</v>
      </c>
      <c r="B3087" s="54" t="s">
        <v>1366</v>
      </c>
      <c r="C3087" s="58" t="s">
        <v>3097</v>
      </c>
      <c r="D3087" s="79">
        <v>7</v>
      </c>
      <c r="E3087" s="79">
        <v>7</v>
      </c>
      <c r="F3087" s="80">
        <v>827.68</v>
      </c>
      <c r="G3087" s="80">
        <v>118.24</v>
      </c>
      <c r="H3087" s="80">
        <v>827.68</v>
      </c>
      <c r="I3087" s="80" t="s">
        <v>28</v>
      </c>
      <c r="J3087" s="80" t="s">
        <v>28</v>
      </c>
      <c r="K3087" s="80">
        <v>118.24</v>
      </c>
      <c r="L3087" s="73">
        <f t="shared" si="600"/>
        <v>81.05</v>
      </c>
      <c r="M3087" s="73">
        <f t="shared" si="601"/>
        <v>118.24</v>
      </c>
      <c r="N3087" s="72" t="str">
        <f t="shared" si="602"/>
        <v>0838</v>
      </c>
      <c r="O3087" s="74">
        <f t="shared" si="603"/>
        <v>0</v>
      </c>
      <c r="P3087" s="72">
        <f t="shared" si="604"/>
        <v>0</v>
      </c>
      <c r="Q3087" s="74">
        <f t="shared" si="605"/>
        <v>7</v>
      </c>
      <c r="R3087" s="72" t="str">
        <f t="shared" si="606"/>
        <v/>
      </c>
      <c r="S3087" s="72" t="str">
        <f t="shared" si="607"/>
        <v/>
      </c>
      <c r="AT3087" s="20">
        <f t="shared" si="608"/>
        <v>-7294.5</v>
      </c>
    </row>
    <row r="3088" spans="1:46" ht="33.75">
      <c r="A3088" s="54">
        <v>8049</v>
      </c>
      <c r="B3088" s="54" t="s">
        <v>1365</v>
      </c>
      <c r="C3088" s="58" t="s">
        <v>3097</v>
      </c>
      <c r="D3088" s="79">
        <v>7</v>
      </c>
      <c r="E3088" s="79">
        <v>7</v>
      </c>
      <c r="F3088" s="80">
        <v>827.68</v>
      </c>
      <c r="G3088" s="80">
        <v>118.24</v>
      </c>
      <c r="H3088" s="80">
        <v>827.68</v>
      </c>
      <c r="I3088" s="80" t="s">
        <v>28</v>
      </c>
      <c r="J3088" s="80" t="s">
        <v>28</v>
      </c>
      <c r="K3088" s="80">
        <v>118.24</v>
      </c>
      <c r="L3088" s="73">
        <f t="shared" si="600"/>
        <v>81.05</v>
      </c>
      <c r="M3088" s="73">
        <f t="shared" si="601"/>
        <v>118.24</v>
      </c>
      <c r="N3088" s="72" t="str">
        <f t="shared" si="602"/>
        <v>0838</v>
      </c>
      <c r="O3088" s="74">
        <f t="shared" si="603"/>
        <v>0</v>
      </c>
      <c r="P3088" s="72">
        <f t="shared" si="604"/>
        <v>0</v>
      </c>
      <c r="Q3088" s="74">
        <f t="shared" si="605"/>
        <v>7</v>
      </c>
      <c r="R3088" s="72" t="str">
        <f t="shared" si="606"/>
        <v/>
      </c>
      <c r="S3088" s="72" t="str">
        <f t="shared" si="607"/>
        <v/>
      </c>
      <c r="AT3088" s="20">
        <f t="shared" si="608"/>
        <v>-7294.5</v>
      </c>
    </row>
    <row r="3089" spans="1:46" ht="33.75">
      <c r="A3089" s="54">
        <v>8049</v>
      </c>
      <c r="B3089" s="54" t="s">
        <v>1364</v>
      </c>
      <c r="C3089" s="58" t="s">
        <v>3097</v>
      </c>
      <c r="D3089" s="79">
        <v>7</v>
      </c>
      <c r="E3089" s="79">
        <v>7</v>
      </c>
      <c r="F3089" s="80">
        <v>827.68</v>
      </c>
      <c r="G3089" s="80">
        <v>118.24</v>
      </c>
      <c r="H3089" s="80">
        <v>827.68</v>
      </c>
      <c r="I3089" s="80" t="s">
        <v>28</v>
      </c>
      <c r="J3089" s="80" t="s">
        <v>28</v>
      </c>
      <c r="K3089" s="80">
        <v>118.24</v>
      </c>
      <c r="L3089" s="73">
        <f t="shared" si="600"/>
        <v>81.05</v>
      </c>
      <c r="M3089" s="73">
        <f t="shared" si="601"/>
        <v>118.24</v>
      </c>
      <c r="N3089" s="72" t="str">
        <f t="shared" si="602"/>
        <v>0838</v>
      </c>
      <c r="O3089" s="74">
        <f t="shared" si="603"/>
        <v>0</v>
      </c>
      <c r="P3089" s="72">
        <f t="shared" si="604"/>
        <v>0</v>
      </c>
      <c r="Q3089" s="74">
        <f t="shared" si="605"/>
        <v>7</v>
      </c>
      <c r="R3089" s="72" t="str">
        <f t="shared" si="606"/>
        <v/>
      </c>
      <c r="S3089" s="72" t="str">
        <f t="shared" si="607"/>
        <v/>
      </c>
      <c r="AT3089" s="20">
        <f t="shared" si="608"/>
        <v>-7294.5</v>
      </c>
    </row>
    <row r="3090" spans="1:46" ht="33.75">
      <c r="A3090" s="54">
        <v>8049</v>
      </c>
      <c r="B3090" s="54" t="s">
        <v>1363</v>
      </c>
      <c r="C3090" s="58" t="s">
        <v>3097</v>
      </c>
      <c r="D3090" s="79">
        <v>7</v>
      </c>
      <c r="E3090" s="79">
        <v>7</v>
      </c>
      <c r="F3090" s="80">
        <v>827.68</v>
      </c>
      <c r="G3090" s="80">
        <v>118.24</v>
      </c>
      <c r="H3090" s="80">
        <v>827.68</v>
      </c>
      <c r="I3090" s="80" t="s">
        <v>28</v>
      </c>
      <c r="J3090" s="80" t="s">
        <v>28</v>
      </c>
      <c r="K3090" s="80">
        <v>118.24</v>
      </c>
      <c r="L3090" s="73">
        <f t="shared" si="600"/>
        <v>96.23</v>
      </c>
      <c r="M3090" s="73">
        <f t="shared" si="601"/>
        <v>118.24</v>
      </c>
      <c r="N3090" s="72" t="str">
        <f t="shared" si="602"/>
        <v>0838</v>
      </c>
      <c r="O3090" s="74">
        <f t="shared" si="603"/>
        <v>0</v>
      </c>
      <c r="P3090" s="72">
        <f t="shared" si="604"/>
        <v>0</v>
      </c>
      <c r="Q3090" s="74">
        <f t="shared" si="605"/>
        <v>7</v>
      </c>
      <c r="R3090" s="72" t="str">
        <f t="shared" si="606"/>
        <v/>
      </c>
      <c r="S3090" s="72" t="str">
        <f t="shared" si="607"/>
        <v/>
      </c>
      <c r="AT3090" s="20">
        <f t="shared" si="608"/>
        <v>-8660.7000000000007</v>
      </c>
    </row>
    <row r="3091" spans="1:46" ht="33.75">
      <c r="A3091" s="54">
        <v>8049</v>
      </c>
      <c r="B3091" s="54" t="s">
        <v>1362</v>
      </c>
      <c r="C3091" s="58" t="s">
        <v>3097</v>
      </c>
      <c r="D3091" s="79">
        <v>7</v>
      </c>
      <c r="E3091" s="79">
        <v>7</v>
      </c>
      <c r="F3091" s="80">
        <v>827.68</v>
      </c>
      <c r="G3091" s="80">
        <v>118.24</v>
      </c>
      <c r="H3091" s="80">
        <v>827.68</v>
      </c>
      <c r="I3091" s="80" t="s">
        <v>28</v>
      </c>
      <c r="J3091" s="80" t="s">
        <v>28</v>
      </c>
      <c r="K3091" s="80">
        <v>118.24</v>
      </c>
      <c r="L3091" s="73">
        <f t="shared" si="600"/>
        <v>96.23</v>
      </c>
      <c r="M3091" s="73">
        <f t="shared" si="601"/>
        <v>118.24</v>
      </c>
      <c r="N3091" s="72" t="str">
        <f t="shared" si="602"/>
        <v>0838</v>
      </c>
      <c r="O3091" s="74">
        <f t="shared" si="603"/>
        <v>0</v>
      </c>
      <c r="P3091" s="72">
        <f t="shared" si="604"/>
        <v>0</v>
      </c>
      <c r="Q3091" s="74">
        <f t="shared" si="605"/>
        <v>7</v>
      </c>
      <c r="R3091" s="72" t="str">
        <f t="shared" si="606"/>
        <v/>
      </c>
      <c r="S3091" s="72" t="str">
        <f t="shared" si="607"/>
        <v/>
      </c>
      <c r="AT3091" s="20">
        <f t="shared" si="608"/>
        <v>-8660.7000000000007</v>
      </c>
    </row>
    <row r="3092" spans="1:46" ht="33.75">
      <c r="A3092" s="54">
        <v>8049</v>
      </c>
      <c r="B3092" s="54" t="s">
        <v>1361</v>
      </c>
      <c r="C3092" s="58" t="s">
        <v>3097</v>
      </c>
      <c r="D3092" s="79">
        <v>7</v>
      </c>
      <c r="E3092" s="79">
        <v>7</v>
      </c>
      <c r="F3092" s="80">
        <v>827.68</v>
      </c>
      <c r="G3092" s="80">
        <v>118.24</v>
      </c>
      <c r="H3092" s="80">
        <v>827.68</v>
      </c>
      <c r="I3092" s="80" t="s">
        <v>28</v>
      </c>
      <c r="J3092" s="80" t="s">
        <v>28</v>
      </c>
      <c r="K3092" s="80">
        <v>118.24</v>
      </c>
      <c r="L3092" s="73">
        <f t="shared" si="600"/>
        <v>96.23</v>
      </c>
      <c r="M3092" s="73">
        <f t="shared" si="601"/>
        <v>118.24</v>
      </c>
      <c r="N3092" s="72" t="str">
        <f t="shared" si="602"/>
        <v>0838</v>
      </c>
      <c r="O3092" s="74">
        <f t="shared" si="603"/>
        <v>0</v>
      </c>
      <c r="P3092" s="72">
        <f t="shared" si="604"/>
        <v>0</v>
      </c>
      <c r="Q3092" s="74">
        <f t="shared" si="605"/>
        <v>7</v>
      </c>
      <c r="R3092" s="72" t="str">
        <f t="shared" si="606"/>
        <v/>
      </c>
      <c r="S3092" s="72" t="str">
        <f t="shared" si="607"/>
        <v/>
      </c>
      <c r="AT3092" s="20">
        <f t="shared" si="608"/>
        <v>-8660.7000000000007</v>
      </c>
    </row>
    <row r="3093" spans="1:46" ht="33.75">
      <c r="A3093" s="54">
        <v>8049</v>
      </c>
      <c r="B3093" s="54" t="s">
        <v>1360</v>
      </c>
      <c r="C3093" s="58" t="s">
        <v>3097</v>
      </c>
      <c r="D3093" s="79">
        <v>7</v>
      </c>
      <c r="E3093" s="79">
        <v>7</v>
      </c>
      <c r="F3093" s="80">
        <v>827.68</v>
      </c>
      <c r="G3093" s="80">
        <v>118.24</v>
      </c>
      <c r="H3093" s="80">
        <v>827.68</v>
      </c>
      <c r="I3093" s="80" t="s">
        <v>28</v>
      </c>
      <c r="J3093" s="80" t="s">
        <v>28</v>
      </c>
      <c r="K3093" s="80">
        <v>118.24</v>
      </c>
      <c r="L3093" s="73">
        <f t="shared" si="600"/>
        <v>96.23</v>
      </c>
      <c r="M3093" s="73">
        <f t="shared" si="601"/>
        <v>118.24</v>
      </c>
      <c r="N3093" s="72" t="str">
        <f t="shared" si="602"/>
        <v>0838</v>
      </c>
      <c r="O3093" s="74">
        <f t="shared" si="603"/>
        <v>0</v>
      </c>
      <c r="P3093" s="72">
        <f t="shared" si="604"/>
        <v>0</v>
      </c>
      <c r="Q3093" s="74">
        <f t="shared" si="605"/>
        <v>7</v>
      </c>
      <c r="R3093" s="72" t="str">
        <f t="shared" si="606"/>
        <v/>
      </c>
      <c r="S3093" s="72" t="str">
        <f t="shared" si="607"/>
        <v/>
      </c>
      <c r="AT3093" s="20">
        <f t="shared" si="608"/>
        <v>-8660.7000000000007</v>
      </c>
    </row>
    <row r="3094" spans="1:46" ht="33.75">
      <c r="A3094" s="54">
        <v>8049</v>
      </c>
      <c r="B3094" s="54" t="s">
        <v>1359</v>
      </c>
      <c r="C3094" s="58" t="s">
        <v>3097</v>
      </c>
      <c r="D3094" s="79">
        <v>7</v>
      </c>
      <c r="E3094" s="79">
        <v>7</v>
      </c>
      <c r="F3094" s="80">
        <v>827.68</v>
      </c>
      <c r="G3094" s="80">
        <v>118.24</v>
      </c>
      <c r="H3094" s="80">
        <v>827.68</v>
      </c>
      <c r="I3094" s="80" t="s">
        <v>28</v>
      </c>
      <c r="J3094" s="80" t="s">
        <v>28</v>
      </c>
      <c r="K3094" s="80">
        <v>118.24</v>
      </c>
      <c r="L3094" s="73">
        <f t="shared" si="600"/>
        <v>100.94</v>
      </c>
      <c r="M3094" s="73">
        <f t="shared" si="601"/>
        <v>118.24</v>
      </c>
      <c r="N3094" s="72" t="str">
        <f t="shared" si="602"/>
        <v>0838</v>
      </c>
      <c r="O3094" s="74">
        <f t="shared" si="603"/>
        <v>0</v>
      </c>
      <c r="P3094" s="72">
        <f t="shared" si="604"/>
        <v>0</v>
      </c>
      <c r="Q3094" s="74">
        <f t="shared" si="605"/>
        <v>7</v>
      </c>
      <c r="R3094" s="72" t="str">
        <f t="shared" si="606"/>
        <v/>
      </c>
      <c r="S3094" s="72" t="str">
        <f t="shared" si="607"/>
        <v/>
      </c>
      <c r="AT3094" s="20">
        <f t="shared" si="608"/>
        <v>-9084.6</v>
      </c>
    </row>
    <row r="3095" spans="1:46" ht="33.75">
      <c r="A3095" s="54">
        <v>8049</v>
      </c>
      <c r="B3095" s="54" t="s">
        <v>1358</v>
      </c>
      <c r="C3095" s="58" t="s">
        <v>3097</v>
      </c>
      <c r="D3095" s="79">
        <v>7</v>
      </c>
      <c r="E3095" s="79">
        <v>7</v>
      </c>
      <c r="F3095" s="80">
        <v>827.68</v>
      </c>
      <c r="G3095" s="80">
        <v>118.24</v>
      </c>
      <c r="H3095" s="80">
        <v>827.68</v>
      </c>
      <c r="I3095" s="80" t="s">
        <v>28</v>
      </c>
      <c r="J3095" s="80" t="s">
        <v>28</v>
      </c>
      <c r="K3095" s="80">
        <v>118.24</v>
      </c>
      <c r="L3095" s="73">
        <f t="shared" si="600"/>
        <v>100.94</v>
      </c>
      <c r="M3095" s="73">
        <f t="shared" si="601"/>
        <v>118.24</v>
      </c>
      <c r="N3095" s="72" t="str">
        <f t="shared" si="602"/>
        <v>0838</v>
      </c>
      <c r="O3095" s="74">
        <f t="shared" si="603"/>
        <v>0</v>
      </c>
      <c r="P3095" s="72">
        <f t="shared" si="604"/>
        <v>0</v>
      </c>
      <c r="Q3095" s="74">
        <f t="shared" si="605"/>
        <v>7</v>
      </c>
      <c r="R3095" s="72" t="str">
        <f t="shared" si="606"/>
        <v/>
      </c>
      <c r="S3095" s="72" t="str">
        <f t="shared" si="607"/>
        <v/>
      </c>
      <c r="AT3095" s="20">
        <f t="shared" si="608"/>
        <v>-9084.6</v>
      </c>
    </row>
    <row r="3096" spans="1:46" ht="33.75">
      <c r="A3096" s="54">
        <v>8049</v>
      </c>
      <c r="B3096" s="54" t="s">
        <v>1357</v>
      </c>
      <c r="C3096" s="58" t="s">
        <v>3097</v>
      </c>
      <c r="D3096" s="79">
        <v>7</v>
      </c>
      <c r="E3096" s="79">
        <v>7</v>
      </c>
      <c r="F3096" s="80">
        <v>827.68</v>
      </c>
      <c r="G3096" s="80">
        <v>118.24</v>
      </c>
      <c r="H3096" s="80">
        <v>827.68</v>
      </c>
      <c r="I3096" s="80" t="s">
        <v>28</v>
      </c>
      <c r="J3096" s="80" t="s">
        <v>28</v>
      </c>
      <c r="K3096" s="80">
        <v>118.24</v>
      </c>
      <c r="L3096" s="73">
        <f t="shared" si="600"/>
        <v>100.94</v>
      </c>
      <c r="M3096" s="73">
        <f t="shared" si="601"/>
        <v>118.24</v>
      </c>
      <c r="N3096" s="72" t="str">
        <f t="shared" si="602"/>
        <v>0838</v>
      </c>
      <c r="O3096" s="74">
        <f t="shared" si="603"/>
        <v>0</v>
      </c>
      <c r="P3096" s="72">
        <f t="shared" si="604"/>
        <v>0</v>
      </c>
      <c r="Q3096" s="74">
        <f t="shared" si="605"/>
        <v>7</v>
      </c>
      <c r="R3096" s="72" t="str">
        <f t="shared" si="606"/>
        <v/>
      </c>
      <c r="S3096" s="72" t="str">
        <f t="shared" si="607"/>
        <v/>
      </c>
      <c r="AT3096" s="20">
        <f t="shared" si="608"/>
        <v>-9084.6</v>
      </c>
    </row>
    <row r="3097" spans="1:46" ht="33.75">
      <c r="A3097" s="54">
        <v>8049</v>
      </c>
      <c r="B3097" s="54" t="s">
        <v>1356</v>
      </c>
      <c r="C3097" s="58" t="s">
        <v>3097</v>
      </c>
      <c r="D3097" s="79">
        <v>7</v>
      </c>
      <c r="E3097" s="79">
        <v>7</v>
      </c>
      <c r="F3097" s="80">
        <v>827.68</v>
      </c>
      <c r="G3097" s="80">
        <v>118.24</v>
      </c>
      <c r="H3097" s="80">
        <v>827.68</v>
      </c>
      <c r="I3097" s="80" t="s">
        <v>28</v>
      </c>
      <c r="J3097" s="80" t="s">
        <v>28</v>
      </c>
      <c r="K3097" s="80">
        <v>118.24</v>
      </c>
      <c r="L3097" s="73">
        <f t="shared" si="600"/>
        <v>100.94</v>
      </c>
      <c r="M3097" s="73">
        <f t="shared" si="601"/>
        <v>118.24</v>
      </c>
      <c r="N3097" s="72" t="str">
        <f t="shared" si="602"/>
        <v>0838</v>
      </c>
      <c r="O3097" s="74">
        <f t="shared" si="603"/>
        <v>0</v>
      </c>
      <c r="P3097" s="72">
        <f t="shared" si="604"/>
        <v>0</v>
      </c>
      <c r="Q3097" s="74">
        <f t="shared" si="605"/>
        <v>7</v>
      </c>
      <c r="R3097" s="72" t="str">
        <f t="shared" si="606"/>
        <v/>
      </c>
      <c r="S3097" s="72" t="str">
        <f t="shared" si="607"/>
        <v/>
      </c>
      <c r="AT3097" s="20">
        <f t="shared" si="608"/>
        <v>-9084.6</v>
      </c>
    </row>
    <row r="3098" spans="1:46" ht="33.75">
      <c r="A3098" s="54">
        <v>8050</v>
      </c>
      <c r="B3098" s="54" t="s">
        <v>1396</v>
      </c>
      <c r="C3098" s="58" t="s">
        <v>2487</v>
      </c>
      <c r="D3098" s="79">
        <v>7</v>
      </c>
      <c r="E3098" s="79">
        <v>7</v>
      </c>
      <c r="F3098" s="80">
        <v>854.6</v>
      </c>
      <c r="G3098" s="80">
        <v>122.09</v>
      </c>
      <c r="H3098" s="80">
        <v>854.6</v>
      </c>
      <c r="I3098" s="80" t="s">
        <v>28</v>
      </c>
      <c r="J3098" s="80" t="s">
        <v>28</v>
      </c>
      <c r="K3098" s="80">
        <v>122.09</v>
      </c>
      <c r="L3098" s="73">
        <f t="shared" si="600"/>
        <v>99.45</v>
      </c>
      <c r="M3098" s="73">
        <f t="shared" si="601"/>
        <v>122.09</v>
      </c>
      <c r="N3098" s="72" t="str">
        <f t="shared" si="602"/>
        <v>0839</v>
      </c>
      <c r="O3098" s="74">
        <f t="shared" si="603"/>
        <v>0</v>
      </c>
      <c r="P3098" s="72">
        <f t="shared" si="604"/>
        <v>0</v>
      </c>
      <c r="Q3098" s="74">
        <f t="shared" si="605"/>
        <v>7</v>
      </c>
      <c r="R3098" s="72" t="str">
        <f t="shared" si="606"/>
        <v/>
      </c>
      <c r="S3098" s="72" t="str">
        <f t="shared" si="607"/>
        <v/>
      </c>
      <c r="AT3098" s="20">
        <f t="shared" si="608"/>
        <v>-8950.5</v>
      </c>
    </row>
    <row r="3099" spans="1:46" ht="33.75">
      <c r="A3099" s="54">
        <v>8050</v>
      </c>
      <c r="B3099" s="54" t="s">
        <v>1394</v>
      </c>
      <c r="C3099" s="58" t="s">
        <v>2487</v>
      </c>
      <c r="D3099" s="79">
        <v>7</v>
      </c>
      <c r="E3099" s="79">
        <v>7</v>
      </c>
      <c r="F3099" s="80">
        <v>854.6</v>
      </c>
      <c r="G3099" s="80">
        <v>122.09</v>
      </c>
      <c r="H3099" s="80">
        <v>854.6</v>
      </c>
      <c r="I3099" s="80" t="s">
        <v>28</v>
      </c>
      <c r="J3099" s="80" t="s">
        <v>28</v>
      </c>
      <c r="K3099" s="80">
        <v>122.09</v>
      </c>
      <c r="L3099" s="73">
        <f t="shared" si="600"/>
        <v>99.45</v>
      </c>
      <c r="M3099" s="73">
        <f t="shared" si="601"/>
        <v>122.09</v>
      </c>
      <c r="N3099" s="72" t="str">
        <f t="shared" si="602"/>
        <v>0839</v>
      </c>
      <c r="O3099" s="74">
        <f t="shared" si="603"/>
        <v>0</v>
      </c>
      <c r="P3099" s="72">
        <f t="shared" si="604"/>
        <v>0</v>
      </c>
      <c r="Q3099" s="74">
        <f t="shared" si="605"/>
        <v>7</v>
      </c>
      <c r="R3099" s="72" t="str">
        <f t="shared" si="606"/>
        <v/>
      </c>
      <c r="S3099" s="72" t="str">
        <f t="shared" si="607"/>
        <v/>
      </c>
      <c r="AT3099" s="20">
        <f t="shared" si="608"/>
        <v>-8950.5</v>
      </c>
    </row>
    <row r="3100" spans="1:46" ht="33.75">
      <c r="A3100" s="54">
        <v>8050</v>
      </c>
      <c r="B3100" s="54" t="s">
        <v>1392</v>
      </c>
      <c r="C3100" s="58" t="s">
        <v>2487</v>
      </c>
      <c r="D3100" s="79">
        <v>7</v>
      </c>
      <c r="E3100" s="79">
        <v>7</v>
      </c>
      <c r="F3100" s="80">
        <v>854.6</v>
      </c>
      <c r="G3100" s="80">
        <v>122.09</v>
      </c>
      <c r="H3100" s="80">
        <v>854.6</v>
      </c>
      <c r="I3100" s="80" t="s">
        <v>28</v>
      </c>
      <c r="J3100" s="80" t="s">
        <v>28</v>
      </c>
      <c r="K3100" s="80">
        <v>122.09</v>
      </c>
      <c r="L3100" s="73">
        <f t="shared" si="600"/>
        <v>99.45</v>
      </c>
      <c r="M3100" s="73">
        <f t="shared" si="601"/>
        <v>122.09</v>
      </c>
      <c r="N3100" s="72" t="str">
        <f t="shared" si="602"/>
        <v>0839</v>
      </c>
      <c r="O3100" s="74">
        <f t="shared" si="603"/>
        <v>0</v>
      </c>
      <c r="P3100" s="72">
        <f t="shared" si="604"/>
        <v>0</v>
      </c>
      <c r="Q3100" s="74">
        <f t="shared" si="605"/>
        <v>7</v>
      </c>
      <c r="R3100" s="72" t="str">
        <f t="shared" si="606"/>
        <v/>
      </c>
      <c r="S3100" s="72" t="str">
        <f t="shared" si="607"/>
        <v/>
      </c>
      <c r="AT3100" s="20">
        <f t="shared" si="608"/>
        <v>-8950.5</v>
      </c>
    </row>
    <row r="3101" spans="1:46" ht="33.75">
      <c r="A3101" s="54">
        <v>8050</v>
      </c>
      <c r="B3101" s="54" t="s">
        <v>1390</v>
      </c>
      <c r="C3101" s="58" t="s">
        <v>2487</v>
      </c>
      <c r="D3101" s="79">
        <v>7</v>
      </c>
      <c r="E3101" s="79">
        <v>7</v>
      </c>
      <c r="F3101" s="80">
        <v>854.6</v>
      </c>
      <c r="G3101" s="80">
        <v>122.09</v>
      </c>
      <c r="H3101" s="80">
        <v>854.6</v>
      </c>
      <c r="I3101" s="80" t="s">
        <v>28</v>
      </c>
      <c r="J3101" s="80" t="s">
        <v>28</v>
      </c>
      <c r="K3101" s="80">
        <v>122.09</v>
      </c>
      <c r="L3101" s="73">
        <f t="shared" si="600"/>
        <v>99.45</v>
      </c>
      <c r="M3101" s="73">
        <f t="shared" si="601"/>
        <v>122.09</v>
      </c>
      <c r="N3101" s="72" t="str">
        <f t="shared" si="602"/>
        <v>0839</v>
      </c>
      <c r="O3101" s="74">
        <f t="shared" si="603"/>
        <v>0</v>
      </c>
      <c r="P3101" s="72">
        <f t="shared" si="604"/>
        <v>0</v>
      </c>
      <c r="Q3101" s="74">
        <f t="shared" si="605"/>
        <v>7</v>
      </c>
      <c r="R3101" s="72" t="str">
        <f t="shared" si="606"/>
        <v/>
      </c>
      <c r="S3101" s="72" t="str">
        <f t="shared" si="607"/>
        <v/>
      </c>
      <c r="AT3101" s="20">
        <f t="shared" si="608"/>
        <v>-8950.5</v>
      </c>
    </row>
    <row r="3102" spans="1:46" ht="33.75">
      <c r="A3102" s="54">
        <v>8050</v>
      </c>
      <c r="B3102" s="54" t="s">
        <v>1388</v>
      </c>
      <c r="C3102" s="58" t="s">
        <v>2487</v>
      </c>
      <c r="D3102" s="79">
        <v>7</v>
      </c>
      <c r="E3102" s="79">
        <v>7</v>
      </c>
      <c r="F3102" s="80">
        <v>854.6</v>
      </c>
      <c r="G3102" s="80">
        <v>122.09</v>
      </c>
      <c r="H3102" s="80">
        <v>854.6</v>
      </c>
      <c r="I3102" s="80" t="s">
        <v>28</v>
      </c>
      <c r="J3102" s="80" t="s">
        <v>28</v>
      </c>
      <c r="K3102" s="80">
        <v>122.09</v>
      </c>
      <c r="L3102" s="73">
        <f t="shared" si="600"/>
        <v>99.45</v>
      </c>
      <c r="M3102" s="73">
        <f t="shared" si="601"/>
        <v>122.09</v>
      </c>
      <c r="N3102" s="72" t="str">
        <f t="shared" si="602"/>
        <v>0839</v>
      </c>
      <c r="O3102" s="74">
        <f t="shared" si="603"/>
        <v>0</v>
      </c>
      <c r="P3102" s="72">
        <f t="shared" si="604"/>
        <v>0</v>
      </c>
      <c r="Q3102" s="74">
        <f t="shared" si="605"/>
        <v>7</v>
      </c>
      <c r="R3102" s="72" t="str">
        <f t="shared" si="606"/>
        <v/>
      </c>
      <c r="S3102" s="72" t="str">
        <f t="shared" si="607"/>
        <v/>
      </c>
      <c r="AT3102" s="20">
        <f t="shared" si="608"/>
        <v>-8950.5</v>
      </c>
    </row>
    <row r="3103" spans="1:46" ht="33.75">
      <c r="A3103" s="54">
        <v>8050</v>
      </c>
      <c r="B3103" s="54" t="s">
        <v>1386</v>
      </c>
      <c r="C3103" s="58" t="s">
        <v>2487</v>
      </c>
      <c r="D3103" s="79">
        <v>7</v>
      </c>
      <c r="E3103" s="79">
        <v>7</v>
      </c>
      <c r="F3103" s="80">
        <v>854.6</v>
      </c>
      <c r="G3103" s="80">
        <v>122.09</v>
      </c>
      <c r="H3103" s="80">
        <v>854.6</v>
      </c>
      <c r="I3103" s="80" t="s">
        <v>28</v>
      </c>
      <c r="J3103" s="80" t="s">
        <v>28</v>
      </c>
      <c r="K3103" s="80">
        <v>122.09</v>
      </c>
      <c r="L3103" s="73">
        <f t="shared" si="600"/>
        <v>99.45</v>
      </c>
      <c r="M3103" s="73">
        <f t="shared" si="601"/>
        <v>122.09</v>
      </c>
      <c r="N3103" s="72" t="str">
        <f t="shared" si="602"/>
        <v>0839</v>
      </c>
      <c r="O3103" s="74">
        <f t="shared" si="603"/>
        <v>0</v>
      </c>
      <c r="P3103" s="72">
        <f t="shared" si="604"/>
        <v>0</v>
      </c>
      <c r="Q3103" s="74">
        <f t="shared" si="605"/>
        <v>7</v>
      </c>
      <c r="R3103" s="72" t="str">
        <f t="shared" si="606"/>
        <v/>
      </c>
      <c r="S3103" s="72" t="str">
        <f t="shared" si="607"/>
        <v/>
      </c>
      <c r="AT3103" s="20">
        <f t="shared" si="608"/>
        <v>-8950.5</v>
      </c>
    </row>
    <row r="3104" spans="1:46" ht="33.75">
      <c r="A3104" s="54">
        <v>8050</v>
      </c>
      <c r="B3104" s="54" t="s">
        <v>1384</v>
      </c>
      <c r="C3104" s="58" t="s">
        <v>2487</v>
      </c>
      <c r="D3104" s="79">
        <v>7</v>
      </c>
      <c r="E3104" s="79">
        <v>7</v>
      </c>
      <c r="F3104" s="80">
        <v>854.6</v>
      </c>
      <c r="G3104" s="80">
        <v>122.09</v>
      </c>
      <c r="H3104" s="80">
        <v>854.6</v>
      </c>
      <c r="I3104" s="80" t="s">
        <v>28</v>
      </c>
      <c r="J3104" s="80" t="s">
        <v>28</v>
      </c>
      <c r="K3104" s="80">
        <v>122.09</v>
      </c>
      <c r="L3104" s="73">
        <f t="shared" si="600"/>
        <v>120.27</v>
      </c>
      <c r="M3104" s="73">
        <f t="shared" si="601"/>
        <v>122.09</v>
      </c>
      <c r="N3104" s="72" t="str">
        <f t="shared" si="602"/>
        <v>0839</v>
      </c>
      <c r="O3104" s="74">
        <f t="shared" si="603"/>
        <v>0</v>
      </c>
      <c r="P3104" s="72">
        <f t="shared" si="604"/>
        <v>0</v>
      </c>
      <c r="Q3104" s="74">
        <f t="shared" si="605"/>
        <v>7</v>
      </c>
      <c r="R3104" s="72" t="str">
        <f t="shared" si="606"/>
        <v/>
      </c>
      <c r="S3104" s="72" t="str">
        <f t="shared" si="607"/>
        <v/>
      </c>
      <c r="AT3104" s="20">
        <f t="shared" si="608"/>
        <v>-10824.3</v>
      </c>
    </row>
    <row r="3105" spans="1:46" ht="33.75">
      <c r="A3105" s="54">
        <v>8050</v>
      </c>
      <c r="B3105" s="54" t="s">
        <v>1382</v>
      </c>
      <c r="C3105" s="58" t="s">
        <v>2487</v>
      </c>
      <c r="D3105" s="79">
        <v>7</v>
      </c>
      <c r="E3105" s="79">
        <v>7</v>
      </c>
      <c r="F3105" s="80">
        <v>854.6</v>
      </c>
      <c r="G3105" s="80">
        <v>122.09</v>
      </c>
      <c r="H3105" s="80">
        <v>854.6</v>
      </c>
      <c r="I3105" s="80" t="s">
        <v>28</v>
      </c>
      <c r="J3105" s="80" t="s">
        <v>28</v>
      </c>
      <c r="K3105" s="80">
        <v>122.09</v>
      </c>
      <c r="L3105" s="73">
        <f t="shared" si="600"/>
        <v>120.27</v>
      </c>
      <c r="M3105" s="73">
        <f t="shared" si="601"/>
        <v>122.09</v>
      </c>
      <c r="N3105" s="72" t="str">
        <f t="shared" si="602"/>
        <v>0839</v>
      </c>
      <c r="O3105" s="74">
        <f t="shared" si="603"/>
        <v>0</v>
      </c>
      <c r="P3105" s="72">
        <f t="shared" si="604"/>
        <v>0</v>
      </c>
      <c r="Q3105" s="74">
        <f t="shared" si="605"/>
        <v>7</v>
      </c>
      <c r="R3105" s="72" t="str">
        <f t="shared" si="606"/>
        <v/>
      </c>
      <c r="S3105" s="72" t="str">
        <f t="shared" si="607"/>
        <v/>
      </c>
      <c r="AT3105" s="20">
        <f t="shared" si="608"/>
        <v>-10824.3</v>
      </c>
    </row>
    <row r="3106" spans="1:46" ht="33.75">
      <c r="A3106" s="54">
        <v>8050</v>
      </c>
      <c r="B3106" s="54" t="s">
        <v>1380</v>
      </c>
      <c r="C3106" s="58" t="s">
        <v>2487</v>
      </c>
      <c r="D3106" s="79">
        <v>7</v>
      </c>
      <c r="E3106" s="79">
        <v>7</v>
      </c>
      <c r="F3106" s="80">
        <v>854.6</v>
      </c>
      <c r="G3106" s="80">
        <v>122.09</v>
      </c>
      <c r="H3106" s="80">
        <v>854.6</v>
      </c>
      <c r="I3106" s="80" t="s">
        <v>28</v>
      </c>
      <c r="J3106" s="80" t="s">
        <v>28</v>
      </c>
      <c r="K3106" s="80">
        <v>122.09</v>
      </c>
      <c r="L3106" s="73">
        <f t="shared" si="600"/>
        <v>120.27</v>
      </c>
      <c r="M3106" s="73">
        <f t="shared" si="601"/>
        <v>122.09</v>
      </c>
      <c r="N3106" s="72" t="str">
        <f t="shared" si="602"/>
        <v>0839</v>
      </c>
      <c r="O3106" s="74">
        <f t="shared" si="603"/>
        <v>0</v>
      </c>
      <c r="P3106" s="72">
        <f t="shared" si="604"/>
        <v>0</v>
      </c>
      <c r="Q3106" s="74">
        <f t="shared" si="605"/>
        <v>7</v>
      </c>
      <c r="R3106" s="72" t="str">
        <f t="shared" si="606"/>
        <v/>
      </c>
      <c r="S3106" s="72" t="str">
        <f t="shared" si="607"/>
        <v/>
      </c>
      <c r="AT3106" s="20">
        <f t="shared" si="608"/>
        <v>-10824.3</v>
      </c>
    </row>
    <row r="3107" spans="1:46" ht="33.75">
      <c r="A3107" s="54">
        <v>8050</v>
      </c>
      <c r="B3107" s="54" t="s">
        <v>1378</v>
      </c>
      <c r="C3107" s="58" t="s">
        <v>2487</v>
      </c>
      <c r="D3107" s="79">
        <v>7</v>
      </c>
      <c r="E3107" s="79">
        <v>7</v>
      </c>
      <c r="F3107" s="80">
        <v>854.6</v>
      </c>
      <c r="G3107" s="80">
        <v>122.09</v>
      </c>
      <c r="H3107" s="80">
        <v>854.6</v>
      </c>
      <c r="I3107" s="80" t="s">
        <v>28</v>
      </c>
      <c r="J3107" s="80" t="s">
        <v>28</v>
      </c>
      <c r="K3107" s="80">
        <v>122.09</v>
      </c>
      <c r="L3107" s="73">
        <f t="shared" si="600"/>
        <v>120.27</v>
      </c>
      <c r="M3107" s="73">
        <f t="shared" si="601"/>
        <v>122.09</v>
      </c>
      <c r="N3107" s="72" t="str">
        <f t="shared" si="602"/>
        <v>0839</v>
      </c>
      <c r="O3107" s="74">
        <f t="shared" si="603"/>
        <v>0</v>
      </c>
      <c r="P3107" s="72">
        <f t="shared" si="604"/>
        <v>0</v>
      </c>
      <c r="Q3107" s="74">
        <f t="shared" si="605"/>
        <v>7</v>
      </c>
      <c r="R3107" s="72" t="str">
        <f t="shared" si="606"/>
        <v/>
      </c>
      <c r="S3107" s="72" t="str">
        <f t="shared" si="607"/>
        <v/>
      </c>
      <c r="AT3107" s="20">
        <f t="shared" si="608"/>
        <v>-10824.3</v>
      </c>
    </row>
    <row r="3108" spans="1:46" ht="33.75">
      <c r="A3108" s="54">
        <v>8050</v>
      </c>
      <c r="B3108" s="54" t="s">
        <v>1376</v>
      </c>
      <c r="C3108" s="58" t="s">
        <v>2487</v>
      </c>
      <c r="D3108" s="79">
        <v>7</v>
      </c>
      <c r="E3108" s="79">
        <v>7</v>
      </c>
      <c r="F3108" s="80">
        <v>854.6</v>
      </c>
      <c r="G3108" s="80">
        <v>122.09</v>
      </c>
      <c r="H3108" s="80">
        <v>854.6</v>
      </c>
      <c r="I3108" s="80" t="s">
        <v>28</v>
      </c>
      <c r="J3108" s="80" t="s">
        <v>28</v>
      </c>
      <c r="K3108" s="80">
        <v>122.09</v>
      </c>
      <c r="L3108" s="73">
        <f t="shared" si="600"/>
        <v>120.27</v>
      </c>
      <c r="M3108" s="73">
        <f t="shared" si="601"/>
        <v>122.09</v>
      </c>
      <c r="N3108" s="72" t="str">
        <f t="shared" si="602"/>
        <v>0839</v>
      </c>
      <c r="O3108" s="74">
        <f t="shared" si="603"/>
        <v>0</v>
      </c>
      <c r="P3108" s="72">
        <f t="shared" si="604"/>
        <v>0</v>
      </c>
      <c r="Q3108" s="74">
        <f t="shared" si="605"/>
        <v>7</v>
      </c>
      <c r="R3108" s="72" t="str">
        <f t="shared" si="606"/>
        <v/>
      </c>
      <c r="S3108" s="72" t="str">
        <f t="shared" si="607"/>
        <v/>
      </c>
      <c r="AT3108" s="20">
        <f t="shared" si="608"/>
        <v>-10824.3</v>
      </c>
    </row>
    <row r="3109" spans="1:46" ht="33.75">
      <c r="A3109" s="54">
        <v>8050</v>
      </c>
      <c r="B3109" s="54" t="s">
        <v>1374</v>
      </c>
      <c r="C3109" s="58" t="s">
        <v>2487</v>
      </c>
      <c r="D3109" s="79">
        <v>7</v>
      </c>
      <c r="E3109" s="79">
        <v>7</v>
      </c>
      <c r="F3109" s="80">
        <v>854.6</v>
      </c>
      <c r="G3109" s="80">
        <v>122.09</v>
      </c>
      <c r="H3109" s="80">
        <v>854.6</v>
      </c>
      <c r="I3109" s="80" t="s">
        <v>28</v>
      </c>
      <c r="J3109" s="80" t="s">
        <v>28</v>
      </c>
      <c r="K3109" s="80">
        <v>122.09</v>
      </c>
      <c r="L3109" s="73">
        <f t="shared" si="600"/>
        <v>120.27</v>
      </c>
      <c r="M3109" s="73">
        <f t="shared" si="601"/>
        <v>122.09</v>
      </c>
      <c r="N3109" s="72" t="str">
        <f t="shared" si="602"/>
        <v>0839</v>
      </c>
      <c r="O3109" s="74">
        <f t="shared" si="603"/>
        <v>0</v>
      </c>
      <c r="P3109" s="72">
        <f t="shared" si="604"/>
        <v>0</v>
      </c>
      <c r="Q3109" s="74">
        <f t="shared" si="605"/>
        <v>7</v>
      </c>
      <c r="R3109" s="72" t="str">
        <f t="shared" si="606"/>
        <v/>
      </c>
      <c r="S3109" s="72" t="str">
        <f t="shared" si="607"/>
        <v/>
      </c>
      <c r="AT3109" s="20">
        <f t="shared" si="608"/>
        <v>-10824.3</v>
      </c>
    </row>
    <row r="3110" spans="1:46" ht="33.75">
      <c r="A3110" s="54">
        <v>8051</v>
      </c>
      <c r="B3110" s="54" t="s">
        <v>1438</v>
      </c>
      <c r="C3110" s="58" t="s">
        <v>2488</v>
      </c>
      <c r="D3110" s="79">
        <v>7</v>
      </c>
      <c r="E3110" s="79">
        <v>7</v>
      </c>
      <c r="F3110" s="80">
        <v>883.58</v>
      </c>
      <c r="G3110" s="80">
        <v>126.23</v>
      </c>
      <c r="H3110" s="80">
        <v>883.58</v>
      </c>
      <c r="I3110" s="80" t="s">
        <v>28</v>
      </c>
      <c r="J3110" s="80" t="s">
        <v>28</v>
      </c>
      <c r="K3110" s="80">
        <v>126.23</v>
      </c>
      <c r="L3110" s="73">
        <f t="shared" si="600"/>
        <v>93.27</v>
      </c>
      <c r="M3110" s="73">
        <f t="shared" si="601"/>
        <v>126.23</v>
      </c>
      <c r="N3110" s="72" t="str">
        <f t="shared" si="602"/>
        <v>0840</v>
      </c>
      <c r="O3110" s="74">
        <f t="shared" si="603"/>
        <v>0</v>
      </c>
      <c r="P3110" s="72">
        <f t="shared" si="604"/>
        <v>0</v>
      </c>
      <c r="Q3110" s="74">
        <f t="shared" si="605"/>
        <v>7</v>
      </c>
      <c r="R3110" s="72" t="str">
        <f t="shared" si="606"/>
        <v/>
      </c>
      <c r="S3110" s="72" t="str">
        <f t="shared" si="607"/>
        <v/>
      </c>
      <c r="AT3110" s="20">
        <f t="shared" si="608"/>
        <v>-8394.2999999999993</v>
      </c>
    </row>
    <row r="3111" spans="1:46" ht="33.75">
      <c r="A3111" s="54">
        <v>8051</v>
      </c>
      <c r="B3111" s="54" t="s">
        <v>1436</v>
      </c>
      <c r="C3111" s="58" t="s">
        <v>2488</v>
      </c>
      <c r="D3111" s="79">
        <v>7</v>
      </c>
      <c r="E3111" s="79">
        <v>7</v>
      </c>
      <c r="F3111" s="80">
        <v>883.58</v>
      </c>
      <c r="G3111" s="80">
        <v>126.23</v>
      </c>
      <c r="H3111" s="80">
        <v>883.58</v>
      </c>
      <c r="I3111" s="80" t="s">
        <v>28</v>
      </c>
      <c r="J3111" s="80" t="s">
        <v>28</v>
      </c>
      <c r="K3111" s="80">
        <v>126.23</v>
      </c>
      <c r="L3111" s="73">
        <f t="shared" si="600"/>
        <v>93.27</v>
      </c>
      <c r="M3111" s="73">
        <f t="shared" si="601"/>
        <v>126.23</v>
      </c>
      <c r="N3111" s="72" t="str">
        <f t="shared" si="602"/>
        <v>0840</v>
      </c>
      <c r="O3111" s="74">
        <f t="shared" si="603"/>
        <v>0</v>
      </c>
      <c r="P3111" s="72">
        <f t="shared" si="604"/>
        <v>0</v>
      </c>
      <c r="Q3111" s="74">
        <f t="shared" si="605"/>
        <v>7</v>
      </c>
      <c r="R3111" s="72" t="str">
        <f t="shared" si="606"/>
        <v/>
      </c>
      <c r="S3111" s="72" t="str">
        <f t="shared" si="607"/>
        <v/>
      </c>
      <c r="AT3111" s="20">
        <f t="shared" si="608"/>
        <v>-8394.2999999999993</v>
      </c>
    </row>
    <row r="3112" spans="1:46" ht="33.75">
      <c r="A3112" s="54">
        <v>8051</v>
      </c>
      <c r="B3112" s="54" t="s">
        <v>1434</v>
      </c>
      <c r="C3112" s="58" t="s">
        <v>2488</v>
      </c>
      <c r="D3112" s="79">
        <v>7</v>
      </c>
      <c r="E3112" s="79">
        <v>7</v>
      </c>
      <c r="F3112" s="80">
        <v>883.58</v>
      </c>
      <c r="G3112" s="80">
        <v>126.23</v>
      </c>
      <c r="H3112" s="80">
        <v>883.58</v>
      </c>
      <c r="I3112" s="80" t="s">
        <v>28</v>
      </c>
      <c r="J3112" s="80" t="s">
        <v>28</v>
      </c>
      <c r="K3112" s="80">
        <v>126.23</v>
      </c>
      <c r="L3112" s="73">
        <f t="shared" si="600"/>
        <v>93.27</v>
      </c>
      <c r="M3112" s="73">
        <f t="shared" si="601"/>
        <v>126.23</v>
      </c>
      <c r="N3112" s="72" t="str">
        <f t="shared" si="602"/>
        <v>0840</v>
      </c>
      <c r="O3112" s="74">
        <f t="shared" si="603"/>
        <v>0</v>
      </c>
      <c r="P3112" s="72">
        <f t="shared" si="604"/>
        <v>0</v>
      </c>
      <c r="Q3112" s="74">
        <f t="shared" si="605"/>
        <v>7</v>
      </c>
      <c r="R3112" s="72" t="str">
        <f t="shared" si="606"/>
        <v/>
      </c>
      <c r="S3112" s="72" t="str">
        <f t="shared" si="607"/>
        <v/>
      </c>
      <c r="AT3112" s="20">
        <f t="shared" si="608"/>
        <v>-8394.2999999999993</v>
      </c>
    </row>
    <row r="3113" spans="1:46" ht="33.75">
      <c r="A3113" s="54">
        <v>8051</v>
      </c>
      <c r="B3113" s="54" t="s">
        <v>1432</v>
      </c>
      <c r="C3113" s="58" t="s">
        <v>2488</v>
      </c>
      <c r="D3113" s="79">
        <v>7</v>
      </c>
      <c r="E3113" s="79">
        <v>7</v>
      </c>
      <c r="F3113" s="80">
        <v>883.58</v>
      </c>
      <c r="G3113" s="80">
        <v>126.23</v>
      </c>
      <c r="H3113" s="80">
        <v>883.58</v>
      </c>
      <c r="I3113" s="80" t="s">
        <v>28</v>
      </c>
      <c r="J3113" s="80" t="s">
        <v>28</v>
      </c>
      <c r="K3113" s="80">
        <v>126.23</v>
      </c>
      <c r="L3113" s="73">
        <f t="shared" si="600"/>
        <v>93.27</v>
      </c>
      <c r="M3113" s="73">
        <f t="shared" si="601"/>
        <v>126.23</v>
      </c>
      <c r="N3113" s="72" t="str">
        <f t="shared" si="602"/>
        <v>0840</v>
      </c>
      <c r="O3113" s="74">
        <f t="shared" si="603"/>
        <v>0</v>
      </c>
      <c r="P3113" s="72">
        <f t="shared" si="604"/>
        <v>0</v>
      </c>
      <c r="Q3113" s="74">
        <f t="shared" si="605"/>
        <v>7</v>
      </c>
      <c r="R3113" s="72" t="str">
        <f t="shared" si="606"/>
        <v/>
      </c>
      <c r="S3113" s="72" t="str">
        <f t="shared" si="607"/>
        <v/>
      </c>
      <c r="AT3113" s="20">
        <f t="shared" si="608"/>
        <v>-8394.2999999999993</v>
      </c>
    </row>
    <row r="3114" spans="1:46" ht="33.75">
      <c r="A3114" s="54">
        <v>8051</v>
      </c>
      <c r="B3114" s="54" t="s">
        <v>1430</v>
      </c>
      <c r="C3114" s="58" t="s">
        <v>2488</v>
      </c>
      <c r="D3114" s="79">
        <v>7</v>
      </c>
      <c r="E3114" s="79">
        <v>7</v>
      </c>
      <c r="F3114" s="80">
        <v>883.58</v>
      </c>
      <c r="G3114" s="80">
        <v>126.23</v>
      </c>
      <c r="H3114" s="80">
        <v>883.58</v>
      </c>
      <c r="I3114" s="80" t="s">
        <v>28</v>
      </c>
      <c r="J3114" s="80" t="s">
        <v>28</v>
      </c>
      <c r="K3114" s="80">
        <v>126.23</v>
      </c>
      <c r="L3114" s="73">
        <f t="shared" si="600"/>
        <v>93.27</v>
      </c>
      <c r="M3114" s="73">
        <f t="shared" si="601"/>
        <v>126.23</v>
      </c>
      <c r="N3114" s="72" t="str">
        <f t="shared" si="602"/>
        <v>0840</v>
      </c>
      <c r="O3114" s="74">
        <f t="shared" si="603"/>
        <v>0</v>
      </c>
      <c r="P3114" s="72">
        <f t="shared" si="604"/>
        <v>0</v>
      </c>
      <c r="Q3114" s="74">
        <f t="shared" si="605"/>
        <v>7</v>
      </c>
      <c r="R3114" s="72" t="str">
        <f t="shared" si="606"/>
        <v/>
      </c>
      <c r="S3114" s="72" t="str">
        <f t="shared" si="607"/>
        <v/>
      </c>
      <c r="AT3114" s="20">
        <f t="shared" si="608"/>
        <v>-8394.2999999999993</v>
      </c>
    </row>
    <row r="3115" spans="1:46" ht="33.75">
      <c r="A3115" s="54">
        <v>8051</v>
      </c>
      <c r="B3115" s="54" t="s">
        <v>1428</v>
      </c>
      <c r="C3115" s="58" t="s">
        <v>2488</v>
      </c>
      <c r="D3115" s="79">
        <v>7</v>
      </c>
      <c r="E3115" s="79">
        <v>7</v>
      </c>
      <c r="F3115" s="80">
        <v>883.58</v>
      </c>
      <c r="G3115" s="80">
        <v>126.23</v>
      </c>
      <c r="H3115" s="80">
        <v>883.58</v>
      </c>
      <c r="I3115" s="80" t="s">
        <v>28</v>
      </c>
      <c r="J3115" s="80" t="s">
        <v>28</v>
      </c>
      <c r="K3115" s="80">
        <v>126.23</v>
      </c>
      <c r="L3115" s="73">
        <f t="shared" si="600"/>
        <v>93.27</v>
      </c>
      <c r="M3115" s="73">
        <f t="shared" si="601"/>
        <v>126.23</v>
      </c>
      <c r="N3115" s="72" t="str">
        <f t="shared" si="602"/>
        <v>0840</v>
      </c>
      <c r="O3115" s="74">
        <f t="shared" si="603"/>
        <v>0</v>
      </c>
      <c r="P3115" s="72">
        <f t="shared" si="604"/>
        <v>0</v>
      </c>
      <c r="Q3115" s="74">
        <f t="shared" si="605"/>
        <v>7</v>
      </c>
      <c r="R3115" s="72" t="str">
        <f t="shared" si="606"/>
        <v/>
      </c>
      <c r="S3115" s="72" t="str">
        <f t="shared" si="607"/>
        <v/>
      </c>
      <c r="AT3115" s="20">
        <f t="shared" si="608"/>
        <v>-8394.2999999999993</v>
      </c>
    </row>
    <row r="3116" spans="1:46" ht="33.75">
      <c r="A3116" s="54">
        <v>8051</v>
      </c>
      <c r="B3116" s="54" t="s">
        <v>1426</v>
      </c>
      <c r="C3116" s="58" t="s">
        <v>2488</v>
      </c>
      <c r="D3116" s="79">
        <v>7</v>
      </c>
      <c r="E3116" s="79">
        <v>7</v>
      </c>
      <c r="F3116" s="80">
        <v>883.58</v>
      </c>
      <c r="G3116" s="80">
        <v>126.23</v>
      </c>
      <c r="H3116" s="80">
        <v>883.58</v>
      </c>
      <c r="I3116" s="80" t="s">
        <v>28</v>
      </c>
      <c r="J3116" s="80" t="s">
        <v>28</v>
      </c>
      <c r="K3116" s="80">
        <v>126.23</v>
      </c>
      <c r="L3116" s="73">
        <f t="shared" si="600"/>
        <v>98.3</v>
      </c>
      <c r="M3116" s="73">
        <f t="shared" si="601"/>
        <v>126.23</v>
      </c>
      <c r="N3116" s="72" t="str">
        <f t="shared" si="602"/>
        <v>0840</v>
      </c>
      <c r="O3116" s="74">
        <f t="shared" si="603"/>
        <v>0</v>
      </c>
      <c r="P3116" s="72">
        <f t="shared" si="604"/>
        <v>0</v>
      </c>
      <c r="Q3116" s="74">
        <f t="shared" si="605"/>
        <v>7</v>
      </c>
      <c r="R3116" s="72" t="str">
        <f t="shared" si="606"/>
        <v/>
      </c>
      <c r="S3116" s="72" t="str">
        <f t="shared" si="607"/>
        <v/>
      </c>
      <c r="AT3116" s="20">
        <f t="shared" si="608"/>
        <v>-8847</v>
      </c>
    </row>
    <row r="3117" spans="1:46" ht="33.75">
      <c r="A3117" s="54">
        <v>8051</v>
      </c>
      <c r="B3117" s="54" t="s">
        <v>1424</v>
      </c>
      <c r="C3117" s="58" t="s">
        <v>2488</v>
      </c>
      <c r="D3117" s="79">
        <v>7</v>
      </c>
      <c r="E3117" s="79">
        <v>7</v>
      </c>
      <c r="F3117" s="80">
        <v>883.58</v>
      </c>
      <c r="G3117" s="80">
        <v>126.23</v>
      </c>
      <c r="H3117" s="80">
        <v>883.58</v>
      </c>
      <c r="I3117" s="80" t="s">
        <v>28</v>
      </c>
      <c r="J3117" s="80" t="s">
        <v>28</v>
      </c>
      <c r="K3117" s="80">
        <v>126.23</v>
      </c>
      <c r="L3117" s="73">
        <f t="shared" si="600"/>
        <v>98.3</v>
      </c>
      <c r="M3117" s="73">
        <f t="shared" si="601"/>
        <v>126.23</v>
      </c>
      <c r="N3117" s="72" t="str">
        <f t="shared" si="602"/>
        <v>0840</v>
      </c>
      <c r="O3117" s="74">
        <f t="shared" si="603"/>
        <v>0</v>
      </c>
      <c r="P3117" s="72">
        <f t="shared" si="604"/>
        <v>0</v>
      </c>
      <c r="Q3117" s="74">
        <f t="shared" si="605"/>
        <v>7</v>
      </c>
      <c r="R3117" s="72" t="str">
        <f t="shared" si="606"/>
        <v/>
      </c>
      <c r="S3117" s="72" t="str">
        <f t="shared" si="607"/>
        <v/>
      </c>
      <c r="AT3117" s="20">
        <f t="shared" si="608"/>
        <v>-8847</v>
      </c>
    </row>
    <row r="3118" spans="1:46" ht="33.75">
      <c r="A3118" s="54">
        <v>8051</v>
      </c>
      <c r="B3118" s="54" t="s">
        <v>1422</v>
      </c>
      <c r="C3118" s="58" t="s">
        <v>2488</v>
      </c>
      <c r="D3118" s="79">
        <v>7</v>
      </c>
      <c r="E3118" s="79">
        <v>7</v>
      </c>
      <c r="F3118" s="80">
        <v>883.58</v>
      </c>
      <c r="G3118" s="80">
        <v>126.23</v>
      </c>
      <c r="H3118" s="80">
        <v>883.58</v>
      </c>
      <c r="I3118" s="80" t="s">
        <v>28</v>
      </c>
      <c r="J3118" s="80" t="s">
        <v>28</v>
      </c>
      <c r="K3118" s="80">
        <v>126.23</v>
      </c>
      <c r="L3118" s="73">
        <f t="shared" si="600"/>
        <v>98.3</v>
      </c>
      <c r="M3118" s="73">
        <f t="shared" si="601"/>
        <v>126.23</v>
      </c>
      <c r="N3118" s="72" t="str">
        <f t="shared" si="602"/>
        <v>0840</v>
      </c>
      <c r="O3118" s="74">
        <f t="shared" si="603"/>
        <v>0</v>
      </c>
      <c r="P3118" s="72">
        <f t="shared" si="604"/>
        <v>0</v>
      </c>
      <c r="Q3118" s="74">
        <f t="shared" si="605"/>
        <v>7</v>
      </c>
      <c r="R3118" s="72" t="str">
        <f t="shared" si="606"/>
        <v/>
      </c>
      <c r="S3118" s="72" t="str">
        <f t="shared" si="607"/>
        <v/>
      </c>
      <c r="AT3118" s="20">
        <f t="shared" si="608"/>
        <v>-8847</v>
      </c>
    </row>
    <row r="3119" spans="1:46" ht="33.75">
      <c r="A3119" s="54">
        <v>8051</v>
      </c>
      <c r="B3119" s="54" t="s">
        <v>1420</v>
      </c>
      <c r="C3119" s="58" t="s">
        <v>2488</v>
      </c>
      <c r="D3119" s="79">
        <v>7</v>
      </c>
      <c r="E3119" s="79">
        <v>7</v>
      </c>
      <c r="F3119" s="80">
        <v>883.58</v>
      </c>
      <c r="G3119" s="80">
        <v>126.23</v>
      </c>
      <c r="H3119" s="80">
        <v>883.58</v>
      </c>
      <c r="I3119" s="80" t="s">
        <v>28</v>
      </c>
      <c r="J3119" s="80" t="s">
        <v>28</v>
      </c>
      <c r="K3119" s="80">
        <v>126.23</v>
      </c>
      <c r="L3119" s="73">
        <f t="shared" si="600"/>
        <v>98.3</v>
      </c>
      <c r="M3119" s="73">
        <f t="shared" si="601"/>
        <v>126.23</v>
      </c>
      <c r="N3119" s="72" t="str">
        <f t="shared" si="602"/>
        <v>0840</v>
      </c>
      <c r="O3119" s="74">
        <f t="shared" si="603"/>
        <v>0</v>
      </c>
      <c r="P3119" s="72">
        <f t="shared" si="604"/>
        <v>0</v>
      </c>
      <c r="Q3119" s="74">
        <f t="shared" si="605"/>
        <v>7</v>
      </c>
      <c r="R3119" s="72" t="str">
        <f t="shared" si="606"/>
        <v/>
      </c>
      <c r="S3119" s="72" t="str">
        <f t="shared" si="607"/>
        <v/>
      </c>
      <c r="AT3119" s="20">
        <f t="shared" si="608"/>
        <v>-8847</v>
      </c>
    </row>
    <row r="3120" spans="1:46" ht="33.75">
      <c r="A3120" s="54">
        <v>8051</v>
      </c>
      <c r="B3120" s="54" t="s">
        <v>1418</v>
      </c>
      <c r="C3120" s="58" t="s">
        <v>2488</v>
      </c>
      <c r="D3120" s="79">
        <v>7</v>
      </c>
      <c r="E3120" s="79">
        <v>7</v>
      </c>
      <c r="F3120" s="80">
        <v>883.58</v>
      </c>
      <c r="G3120" s="80">
        <v>126.23</v>
      </c>
      <c r="H3120" s="80">
        <v>883.58</v>
      </c>
      <c r="I3120" s="80" t="s">
        <v>28</v>
      </c>
      <c r="J3120" s="80" t="s">
        <v>28</v>
      </c>
      <c r="K3120" s="80">
        <v>126.23</v>
      </c>
      <c r="L3120" s="73">
        <f t="shared" si="600"/>
        <v>98.3</v>
      </c>
      <c r="M3120" s="73">
        <f t="shared" si="601"/>
        <v>126.23</v>
      </c>
      <c r="N3120" s="72" t="str">
        <f t="shared" si="602"/>
        <v>0840</v>
      </c>
      <c r="O3120" s="74">
        <f t="shared" si="603"/>
        <v>0</v>
      </c>
      <c r="P3120" s="72">
        <f t="shared" si="604"/>
        <v>0</v>
      </c>
      <c r="Q3120" s="74">
        <f t="shared" si="605"/>
        <v>7</v>
      </c>
      <c r="R3120" s="72" t="str">
        <f t="shared" si="606"/>
        <v/>
      </c>
      <c r="S3120" s="72" t="str">
        <f t="shared" si="607"/>
        <v/>
      </c>
      <c r="AT3120" s="20">
        <f t="shared" si="608"/>
        <v>-8847</v>
      </c>
    </row>
    <row r="3121" spans="1:46" ht="33.75">
      <c r="A3121" s="54">
        <v>8051</v>
      </c>
      <c r="B3121" s="54" t="s">
        <v>1416</v>
      </c>
      <c r="C3121" s="58" t="s">
        <v>2488</v>
      </c>
      <c r="D3121" s="79">
        <v>7</v>
      </c>
      <c r="E3121" s="79">
        <v>7</v>
      </c>
      <c r="F3121" s="80">
        <v>883.58</v>
      </c>
      <c r="G3121" s="80">
        <v>126.23</v>
      </c>
      <c r="H3121" s="80">
        <v>883.58</v>
      </c>
      <c r="I3121" s="80" t="s">
        <v>28</v>
      </c>
      <c r="J3121" s="80" t="s">
        <v>28</v>
      </c>
      <c r="K3121" s="80">
        <v>126.23</v>
      </c>
      <c r="L3121" s="73">
        <f t="shared" si="600"/>
        <v>98.3</v>
      </c>
      <c r="M3121" s="73">
        <f t="shared" si="601"/>
        <v>126.23</v>
      </c>
      <c r="N3121" s="72" t="str">
        <f t="shared" si="602"/>
        <v>0840</v>
      </c>
      <c r="O3121" s="74">
        <f t="shared" si="603"/>
        <v>0</v>
      </c>
      <c r="P3121" s="72">
        <f t="shared" si="604"/>
        <v>0</v>
      </c>
      <c r="Q3121" s="74">
        <f t="shared" si="605"/>
        <v>7</v>
      </c>
      <c r="R3121" s="72" t="str">
        <f t="shared" si="606"/>
        <v/>
      </c>
      <c r="S3121" s="72" t="str">
        <f t="shared" si="607"/>
        <v/>
      </c>
      <c r="AT3121" s="20">
        <f t="shared" si="608"/>
        <v>-8847</v>
      </c>
    </row>
    <row r="3122" spans="1:46" ht="33.75">
      <c r="A3122" s="54">
        <v>8051</v>
      </c>
      <c r="B3122" s="54" t="s">
        <v>1414</v>
      </c>
      <c r="C3122" s="58" t="s">
        <v>2488</v>
      </c>
      <c r="D3122" s="79">
        <v>7</v>
      </c>
      <c r="E3122" s="79">
        <v>7</v>
      </c>
      <c r="F3122" s="80">
        <v>883.58</v>
      </c>
      <c r="G3122" s="80">
        <v>126.23</v>
      </c>
      <c r="H3122" s="80">
        <v>883.58</v>
      </c>
      <c r="I3122" s="80" t="s">
        <v>28</v>
      </c>
      <c r="J3122" s="80" t="s">
        <v>28</v>
      </c>
      <c r="K3122" s="80">
        <v>126.23</v>
      </c>
      <c r="L3122" s="73">
        <f t="shared" si="600"/>
        <v>103.48</v>
      </c>
      <c r="M3122" s="73">
        <f t="shared" si="601"/>
        <v>126.23</v>
      </c>
      <c r="N3122" s="72" t="str">
        <f t="shared" si="602"/>
        <v>0840</v>
      </c>
      <c r="O3122" s="74">
        <f t="shared" si="603"/>
        <v>0</v>
      </c>
      <c r="P3122" s="72">
        <f t="shared" si="604"/>
        <v>0</v>
      </c>
      <c r="Q3122" s="74">
        <f t="shared" si="605"/>
        <v>7</v>
      </c>
      <c r="R3122" s="72" t="str">
        <f t="shared" si="606"/>
        <v/>
      </c>
      <c r="S3122" s="72" t="str">
        <f t="shared" si="607"/>
        <v/>
      </c>
      <c r="AT3122" s="20">
        <f t="shared" si="608"/>
        <v>-9313.2000000000007</v>
      </c>
    </row>
    <row r="3123" spans="1:46" ht="33.75">
      <c r="A3123" s="54">
        <v>8051</v>
      </c>
      <c r="B3123" s="54" t="s">
        <v>1412</v>
      </c>
      <c r="C3123" s="58" t="s">
        <v>2488</v>
      </c>
      <c r="D3123" s="79">
        <v>7</v>
      </c>
      <c r="E3123" s="79">
        <v>7</v>
      </c>
      <c r="F3123" s="80">
        <v>883.58</v>
      </c>
      <c r="G3123" s="80">
        <v>126.23</v>
      </c>
      <c r="H3123" s="80">
        <v>883.58</v>
      </c>
      <c r="I3123" s="80" t="s">
        <v>28</v>
      </c>
      <c r="J3123" s="80" t="s">
        <v>28</v>
      </c>
      <c r="K3123" s="80">
        <v>126.23</v>
      </c>
      <c r="L3123" s="73">
        <f t="shared" si="600"/>
        <v>103.48</v>
      </c>
      <c r="M3123" s="73">
        <f t="shared" si="601"/>
        <v>126.23</v>
      </c>
      <c r="N3123" s="72" t="str">
        <f t="shared" si="602"/>
        <v>0840</v>
      </c>
      <c r="O3123" s="74">
        <f t="shared" si="603"/>
        <v>0</v>
      </c>
      <c r="P3123" s="72">
        <f t="shared" si="604"/>
        <v>0</v>
      </c>
      <c r="Q3123" s="74">
        <f t="shared" si="605"/>
        <v>7</v>
      </c>
      <c r="R3123" s="72" t="str">
        <f t="shared" si="606"/>
        <v/>
      </c>
      <c r="S3123" s="72" t="str">
        <f t="shared" si="607"/>
        <v/>
      </c>
      <c r="AT3123" s="20">
        <f t="shared" si="608"/>
        <v>-9313.2000000000007</v>
      </c>
    </row>
    <row r="3124" spans="1:46" ht="33.75">
      <c r="A3124" s="54">
        <v>8051</v>
      </c>
      <c r="B3124" s="54" t="s">
        <v>1410</v>
      </c>
      <c r="C3124" s="58" t="s">
        <v>2488</v>
      </c>
      <c r="D3124" s="79">
        <v>7</v>
      </c>
      <c r="E3124" s="79">
        <v>7</v>
      </c>
      <c r="F3124" s="80">
        <v>883.58</v>
      </c>
      <c r="G3124" s="80">
        <v>126.23</v>
      </c>
      <c r="H3124" s="80">
        <v>883.58</v>
      </c>
      <c r="I3124" s="80" t="s">
        <v>28</v>
      </c>
      <c r="J3124" s="80" t="s">
        <v>28</v>
      </c>
      <c r="K3124" s="80">
        <v>126.23</v>
      </c>
      <c r="L3124" s="73">
        <f t="shared" si="600"/>
        <v>103.48</v>
      </c>
      <c r="M3124" s="73">
        <f t="shared" si="601"/>
        <v>126.23</v>
      </c>
      <c r="N3124" s="72" t="str">
        <f t="shared" si="602"/>
        <v>0840</v>
      </c>
      <c r="O3124" s="74">
        <f t="shared" si="603"/>
        <v>0</v>
      </c>
      <c r="P3124" s="72">
        <f t="shared" si="604"/>
        <v>0</v>
      </c>
      <c r="Q3124" s="74">
        <f t="shared" si="605"/>
        <v>7</v>
      </c>
      <c r="R3124" s="72" t="str">
        <f t="shared" si="606"/>
        <v/>
      </c>
      <c r="S3124" s="72" t="str">
        <f t="shared" si="607"/>
        <v/>
      </c>
      <c r="AT3124" s="20">
        <f t="shared" si="608"/>
        <v>-9313.2000000000007</v>
      </c>
    </row>
    <row r="3125" spans="1:46" ht="33.75">
      <c r="A3125" s="54">
        <v>8051</v>
      </c>
      <c r="B3125" s="54" t="s">
        <v>1408</v>
      </c>
      <c r="C3125" s="58" t="s">
        <v>2488</v>
      </c>
      <c r="D3125" s="79">
        <v>7</v>
      </c>
      <c r="E3125" s="79">
        <v>7</v>
      </c>
      <c r="F3125" s="80">
        <v>883.58</v>
      </c>
      <c r="G3125" s="80">
        <v>126.23</v>
      </c>
      <c r="H3125" s="80">
        <v>883.58</v>
      </c>
      <c r="I3125" s="80" t="s">
        <v>28</v>
      </c>
      <c r="J3125" s="80" t="s">
        <v>28</v>
      </c>
      <c r="K3125" s="80">
        <v>126.23</v>
      </c>
      <c r="L3125" s="73">
        <f t="shared" si="600"/>
        <v>103.48</v>
      </c>
      <c r="M3125" s="73">
        <f t="shared" si="601"/>
        <v>126.23</v>
      </c>
      <c r="N3125" s="72" t="str">
        <f t="shared" si="602"/>
        <v>0840</v>
      </c>
      <c r="O3125" s="74">
        <f t="shared" si="603"/>
        <v>0</v>
      </c>
      <c r="P3125" s="72">
        <f t="shared" si="604"/>
        <v>0</v>
      </c>
      <c r="Q3125" s="74">
        <f t="shared" si="605"/>
        <v>7</v>
      </c>
      <c r="R3125" s="72" t="str">
        <f t="shared" si="606"/>
        <v/>
      </c>
      <c r="S3125" s="72" t="str">
        <f t="shared" si="607"/>
        <v/>
      </c>
      <c r="AT3125" s="20">
        <f t="shared" si="608"/>
        <v>-9313.2000000000007</v>
      </c>
    </row>
    <row r="3126" spans="1:46" ht="33.75">
      <c r="A3126" s="54">
        <v>8051</v>
      </c>
      <c r="B3126" s="54" t="s">
        <v>1406</v>
      </c>
      <c r="C3126" s="58" t="s">
        <v>2488</v>
      </c>
      <c r="D3126" s="79">
        <v>7</v>
      </c>
      <c r="E3126" s="79">
        <v>7</v>
      </c>
      <c r="F3126" s="80">
        <v>883.58</v>
      </c>
      <c r="G3126" s="80">
        <v>126.23</v>
      </c>
      <c r="H3126" s="80">
        <v>883.58</v>
      </c>
      <c r="I3126" s="80" t="s">
        <v>28</v>
      </c>
      <c r="J3126" s="80" t="s">
        <v>28</v>
      </c>
      <c r="K3126" s="80">
        <v>126.23</v>
      </c>
      <c r="L3126" s="73">
        <f t="shared" si="600"/>
        <v>103.48</v>
      </c>
      <c r="M3126" s="73">
        <f t="shared" si="601"/>
        <v>126.23</v>
      </c>
      <c r="N3126" s="72" t="str">
        <f t="shared" si="602"/>
        <v>0840</v>
      </c>
      <c r="O3126" s="74">
        <f t="shared" si="603"/>
        <v>0</v>
      </c>
      <c r="P3126" s="72">
        <f t="shared" si="604"/>
        <v>0</v>
      </c>
      <c r="Q3126" s="74">
        <f t="shared" si="605"/>
        <v>7</v>
      </c>
      <c r="R3126" s="72" t="str">
        <f t="shared" si="606"/>
        <v/>
      </c>
      <c r="S3126" s="72" t="str">
        <f t="shared" si="607"/>
        <v/>
      </c>
      <c r="AT3126" s="20">
        <f t="shared" si="608"/>
        <v>-9313.2000000000007</v>
      </c>
    </row>
    <row r="3127" spans="1:46" ht="33.75">
      <c r="A3127" s="54">
        <v>8051</v>
      </c>
      <c r="B3127" s="54" t="s">
        <v>1404</v>
      </c>
      <c r="C3127" s="58" t="s">
        <v>2488</v>
      </c>
      <c r="D3127" s="79">
        <v>7</v>
      </c>
      <c r="E3127" s="79">
        <v>7</v>
      </c>
      <c r="F3127" s="80">
        <v>883.58</v>
      </c>
      <c r="G3127" s="80">
        <v>126.23</v>
      </c>
      <c r="H3127" s="80">
        <v>883.58</v>
      </c>
      <c r="I3127" s="80" t="s">
        <v>28</v>
      </c>
      <c r="J3127" s="80" t="s">
        <v>28</v>
      </c>
      <c r="K3127" s="80">
        <v>126.23</v>
      </c>
      <c r="L3127" s="73">
        <f t="shared" si="600"/>
        <v>103.48</v>
      </c>
      <c r="M3127" s="73">
        <f t="shared" si="601"/>
        <v>126.23</v>
      </c>
      <c r="N3127" s="72" t="str">
        <f t="shared" si="602"/>
        <v>0840</v>
      </c>
      <c r="O3127" s="74">
        <f t="shared" si="603"/>
        <v>0</v>
      </c>
      <c r="P3127" s="72">
        <f t="shared" si="604"/>
        <v>0</v>
      </c>
      <c r="Q3127" s="74">
        <f t="shared" si="605"/>
        <v>7</v>
      </c>
      <c r="R3127" s="72" t="str">
        <f t="shared" si="606"/>
        <v/>
      </c>
      <c r="S3127" s="72" t="str">
        <f t="shared" si="607"/>
        <v/>
      </c>
      <c r="AT3127" s="20">
        <f t="shared" si="608"/>
        <v>-9313.2000000000007</v>
      </c>
    </row>
    <row r="3128" spans="1:46" ht="33.75">
      <c r="A3128" s="54">
        <v>8052</v>
      </c>
      <c r="B3128" s="54" t="s">
        <v>1480</v>
      </c>
      <c r="C3128" s="58" t="s">
        <v>2489</v>
      </c>
      <c r="D3128" s="79">
        <v>7</v>
      </c>
      <c r="E3128" s="79">
        <v>7</v>
      </c>
      <c r="F3128" s="80">
        <v>974.92</v>
      </c>
      <c r="G3128" s="80">
        <v>139.27000000000001</v>
      </c>
      <c r="H3128" s="80">
        <v>974.92</v>
      </c>
      <c r="I3128" s="80" t="s">
        <v>28</v>
      </c>
      <c r="J3128" s="80" t="s">
        <v>28</v>
      </c>
      <c r="K3128" s="80">
        <v>139.27000000000001</v>
      </c>
      <c r="L3128" s="73">
        <f t="shared" si="600"/>
        <v>98.9</v>
      </c>
      <c r="M3128" s="73">
        <f t="shared" si="601"/>
        <v>139.27000000000001</v>
      </c>
      <c r="N3128" s="72" t="str">
        <f t="shared" si="602"/>
        <v>0841</v>
      </c>
      <c r="O3128" s="74">
        <f t="shared" si="603"/>
        <v>0</v>
      </c>
      <c r="P3128" s="72">
        <f t="shared" si="604"/>
        <v>0</v>
      </c>
      <c r="Q3128" s="74">
        <f t="shared" si="605"/>
        <v>7</v>
      </c>
      <c r="R3128" s="72" t="str">
        <f t="shared" si="606"/>
        <v/>
      </c>
      <c r="S3128" s="72" t="str">
        <f t="shared" si="607"/>
        <v/>
      </c>
      <c r="AT3128" s="20">
        <f t="shared" si="608"/>
        <v>-8901</v>
      </c>
    </row>
    <row r="3129" spans="1:46" ht="33.75">
      <c r="A3129" s="54">
        <v>8052</v>
      </c>
      <c r="B3129" s="54" t="s">
        <v>1478</v>
      </c>
      <c r="C3129" s="58" t="s">
        <v>2489</v>
      </c>
      <c r="D3129" s="79">
        <v>7</v>
      </c>
      <c r="E3129" s="79">
        <v>7</v>
      </c>
      <c r="F3129" s="80">
        <v>974.92</v>
      </c>
      <c r="G3129" s="80">
        <v>139.27000000000001</v>
      </c>
      <c r="H3129" s="80">
        <v>974.92</v>
      </c>
      <c r="I3129" s="80" t="s">
        <v>28</v>
      </c>
      <c r="J3129" s="80" t="s">
        <v>28</v>
      </c>
      <c r="K3129" s="80">
        <v>139.27000000000001</v>
      </c>
      <c r="L3129" s="73">
        <f t="shared" si="600"/>
        <v>98.9</v>
      </c>
      <c r="M3129" s="73">
        <f t="shared" si="601"/>
        <v>139.27000000000001</v>
      </c>
      <c r="N3129" s="72" t="str">
        <f t="shared" si="602"/>
        <v>0841</v>
      </c>
      <c r="O3129" s="74">
        <f t="shared" si="603"/>
        <v>0</v>
      </c>
      <c r="P3129" s="72">
        <f t="shared" si="604"/>
        <v>0</v>
      </c>
      <c r="Q3129" s="74">
        <f t="shared" si="605"/>
        <v>7</v>
      </c>
      <c r="R3129" s="72" t="str">
        <f t="shared" si="606"/>
        <v/>
      </c>
      <c r="S3129" s="72" t="str">
        <f t="shared" si="607"/>
        <v/>
      </c>
      <c r="AT3129" s="20">
        <f t="shared" si="608"/>
        <v>-8901</v>
      </c>
    </row>
    <row r="3130" spans="1:46" ht="33.75">
      <c r="A3130" s="54">
        <v>8052</v>
      </c>
      <c r="B3130" s="54" t="s">
        <v>1476</v>
      </c>
      <c r="C3130" s="58" t="s">
        <v>2489</v>
      </c>
      <c r="D3130" s="79">
        <v>7</v>
      </c>
      <c r="E3130" s="79">
        <v>7</v>
      </c>
      <c r="F3130" s="80">
        <v>974.92</v>
      </c>
      <c r="G3130" s="80">
        <v>139.27000000000001</v>
      </c>
      <c r="H3130" s="80">
        <v>974.92</v>
      </c>
      <c r="I3130" s="80" t="s">
        <v>28</v>
      </c>
      <c r="J3130" s="80" t="s">
        <v>28</v>
      </c>
      <c r="K3130" s="80">
        <v>139.27000000000001</v>
      </c>
      <c r="L3130" s="73">
        <f t="shared" si="600"/>
        <v>98.9</v>
      </c>
      <c r="M3130" s="73">
        <f t="shared" si="601"/>
        <v>139.27000000000001</v>
      </c>
      <c r="N3130" s="72" t="str">
        <f t="shared" si="602"/>
        <v>0841</v>
      </c>
      <c r="O3130" s="74">
        <f t="shared" si="603"/>
        <v>0</v>
      </c>
      <c r="P3130" s="72">
        <f t="shared" si="604"/>
        <v>0</v>
      </c>
      <c r="Q3130" s="74">
        <f t="shared" si="605"/>
        <v>7</v>
      </c>
      <c r="R3130" s="72" t="str">
        <f t="shared" si="606"/>
        <v/>
      </c>
      <c r="S3130" s="72" t="str">
        <f t="shared" si="607"/>
        <v/>
      </c>
      <c r="AT3130" s="20">
        <f t="shared" si="608"/>
        <v>-8901</v>
      </c>
    </row>
    <row r="3131" spans="1:46" ht="33.75">
      <c r="A3131" s="54">
        <v>8052</v>
      </c>
      <c r="B3131" s="54" t="s">
        <v>1474</v>
      </c>
      <c r="C3131" s="58" t="s">
        <v>2489</v>
      </c>
      <c r="D3131" s="79">
        <v>7</v>
      </c>
      <c r="E3131" s="79">
        <v>7</v>
      </c>
      <c r="F3131" s="80">
        <v>974.92</v>
      </c>
      <c r="G3131" s="80">
        <v>139.27000000000001</v>
      </c>
      <c r="H3131" s="80">
        <v>974.92</v>
      </c>
      <c r="I3131" s="80" t="s">
        <v>28</v>
      </c>
      <c r="J3131" s="80" t="s">
        <v>28</v>
      </c>
      <c r="K3131" s="80">
        <v>139.27000000000001</v>
      </c>
      <c r="L3131" s="73">
        <f t="shared" si="600"/>
        <v>98.9</v>
      </c>
      <c r="M3131" s="73">
        <f t="shared" si="601"/>
        <v>139.27000000000001</v>
      </c>
      <c r="N3131" s="72" t="str">
        <f t="shared" si="602"/>
        <v>0841</v>
      </c>
      <c r="O3131" s="74">
        <f t="shared" si="603"/>
        <v>0</v>
      </c>
      <c r="P3131" s="72">
        <f t="shared" si="604"/>
        <v>0</v>
      </c>
      <c r="Q3131" s="74">
        <f t="shared" si="605"/>
        <v>7</v>
      </c>
      <c r="R3131" s="72" t="str">
        <f t="shared" si="606"/>
        <v/>
      </c>
      <c r="S3131" s="72" t="str">
        <f t="shared" si="607"/>
        <v/>
      </c>
      <c r="AT3131" s="20">
        <f t="shared" si="608"/>
        <v>-8901</v>
      </c>
    </row>
    <row r="3132" spans="1:46" ht="33.75">
      <c r="A3132" s="54">
        <v>8052</v>
      </c>
      <c r="B3132" s="54" t="s">
        <v>1472</v>
      </c>
      <c r="C3132" s="58" t="s">
        <v>2489</v>
      </c>
      <c r="D3132" s="79">
        <v>7</v>
      </c>
      <c r="E3132" s="79">
        <v>7</v>
      </c>
      <c r="F3132" s="80">
        <v>974.92</v>
      </c>
      <c r="G3132" s="80">
        <v>139.27000000000001</v>
      </c>
      <c r="H3132" s="80">
        <v>974.92</v>
      </c>
      <c r="I3132" s="80" t="s">
        <v>28</v>
      </c>
      <c r="J3132" s="80" t="s">
        <v>28</v>
      </c>
      <c r="K3132" s="80">
        <v>139.27000000000001</v>
      </c>
      <c r="L3132" s="73">
        <f t="shared" si="600"/>
        <v>98.9</v>
      </c>
      <c r="M3132" s="73">
        <f t="shared" si="601"/>
        <v>139.27000000000001</v>
      </c>
      <c r="N3132" s="72" t="str">
        <f t="shared" si="602"/>
        <v>0841</v>
      </c>
      <c r="O3132" s="74">
        <f t="shared" si="603"/>
        <v>0</v>
      </c>
      <c r="P3132" s="72">
        <f t="shared" si="604"/>
        <v>0</v>
      </c>
      <c r="Q3132" s="74">
        <f t="shared" si="605"/>
        <v>7</v>
      </c>
      <c r="R3132" s="72" t="str">
        <f t="shared" si="606"/>
        <v/>
      </c>
      <c r="S3132" s="72" t="str">
        <f t="shared" si="607"/>
        <v/>
      </c>
      <c r="AT3132" s="20">
        <f t="shared" si="608"/>
        <v>-8901</v>
      </c>
    </row>
    <row r="3133" spans="1:46" ht="33.75">
      <c r="A3133" s="54">
        <v>8052</v>
      </c>
      <c r="B3133" s="54" t="s">
        <v>1470</v>
      </c>
      <c r="C3133" s="58" t="s">
        <v>2489</v>
      </c>
      <c r="D3133" s="79">
        <v>7</v>
      </c>
      <c r="E3133" s="79">
        <v>7</v>
      </c>
      <c r="F3133" s="80">
        <v>974.92</v>
      </c>
      <c r="G3133" s="80">
        <v>139.27000000000001</v>
      </c>
      <c r="H3133" s="80">
        <v>974.92</v>
      </c>
      <c r="I3133" s="80" t="s">
        <v>28</v>
      </c>
      <c r="J3133" s="80" t="s">
        <v>28</v>
      </c>
      <c r="K3133" s="80">
        <v>139.27000000000001</v>
      </c>
      <c r="L3133" s="73">
        <f t="shared" si="600"/>
        <v>98.9</v>
      </c>
      <c r="M3133" s="73">
        <f t="shared" si="601"/>
        <v>139.27000000000001</v>
      </c>
      <c r="N3133" s="72" t="str">
        <f t="shared" si="602"/>
        <v>0841</v>
      </c>
      <c r="O3133" s="74">
        <f t="shared" si="603"/>
        <v>0</v>
      </c>
      <c r="P3133" s="72">
        <f t="shared" si="604"/>
        <v>0</v>
      </c>
      <c r="Q3133" s="74">
        <f t="shared" si="605"/>
        <v>7</v>
      </c>
      <c r="R3133" s="72" t="str">
        <f t="shared" si="606"/>
        <v/>
      </c>
      <c r="S3133" s="72" t="str">
        <f t="shared" si="607"/>
        <v/>
      </c>
      <c r="AT3133" s="20">
        <f t="shared" si="608"/>
        <v>-8901</v>
      </c>
    </row>
    <row r="3134" spans="1:46" ht="33.75">
      <c r="A3134" s="54">
        <v>8052</v>
      </c>
      <c r="B3134" s="54" t="s">
        <v>1468</v>
      </c>
      <c r="C3134" s="58" t="s">
        <v>2489</v>
      </c>
      <c r="D3134" s="79">
        <v>7</v>
      </c>
      <c r="E3134" s="79">
        <v>7</v>
      </c>
      <c r="F3134" s="80">
        <v>974.92</v>
      </c>
      <c r="G3134" s="80">
        <v>139.27000000000001</v>
      </c>
      <c r="H3134" s="80">
        <v>974.92</v>
      </c>
      <c r="I3134" s="80" t="s">
        <v>28</v>
      </c>
      <c r="J3134" s="80" t="s">
        <v>28</v>
      </c>
      <c r="K3134" s="80">
        <v>139.27000000000001</v>
      </c>
      <c r="L3134" s="73">
        <f t="shared" si="600"/>
        <v>101.78</v>
      </c>
      <c r="M3134" s="73">
        <f t="shared" si="601"/>
        <v>139.27000000000001</v>
      </c>
      <c r="N3134" s="72" t="str">
        <f t="shared" si="602"/>
        <v>0841</v>
      </c>
      <c r="O3134" s="74">
        <f t="shared" si="603"/>
        <v>0</v>
      </c>
      <c r="P3134" s="72">
        <f t="shared" si="604"/>
        <v>0</v>
      </c>
      <c r="Q3134" s="74">
        <f t="shared" si="605"/>
        <v>7</v>
      </c>
      <c r="R3134" s="72" t="str">
        <f t="shared" si="606"/>
        <v/>
      </c>
      <c r="S3134" s="72" t="str">
        <f t="shared" si="607"/>
        <v/>
      </c>
      <c r="AT3134" s="20">
        <f t="shared" si="608"/>
        <v>-9160.2000000000007</v>
      </c>
    </row>
    <row r="3135" spans="1:46" ht="33.75">
      <c r="A3135" s="54">
        <v>8052</v>
      </c>
      <c r="B3135" s="54" t="s">
        <v>1466</v>
      </c>
      <c r="C3135" s="58" t="s">
        <v>2489</v>
      </c>
      <c r="D3135" s="79">
        <v>7</v>
      </c>
      <c r="E3135" s="79">
        <v>7</v>
      </c>
      <c r="F3135" s="80">
        <v>974.92</v>
      </c>
      <c r="G3135" s="80">
        <v>139.27000000000001</v>
      </c>
      <c r="H3135" s="80">
        <v>974.92</v>
      </c>
      <c r="I3135" s="80" t="s">
        <v>28</v>
      </c>
      <c r="J3135" s="80" t="s">
        <v>28</v>
      </c>
      <c r="K3135" s="80">
        <v>139.27000000000001</v>
      </c>
      <c r="L3135" s="73">
        <f t="shared" si="600"/>
        <v>101.78</v>
      </c>
      <c r="M3135" s="73">
        <f t="shared" si="601"/>
        <v>139.27000000000001</v>
      </c>
      <c r="N3135" s="72" t="str">
        <f t="shared" si="602"/>
        <v>0841</v>
      </c>
      <c r="O3135" s="74">
        <f t="shared" si="603"/>
        <v>0</v>
      </c>
      <c r="P3135" s="72">
        <f t="shared" si="604"/>
        <v>0</v>
      </c>
      <c r="Q3135" s="74">
        <f t="shared" si="605"/>
        <v>7</v>
      </c>
      <c r="R3135" s="72" t="str">
        <f t="shared" si="606"/>
        <v/>
      </c>
      <c r="S3135" s="72" t="str">
        <f t="shared" si="607"/>
        <v/>
      </c>
      <c r="AT3135" s="20">
        <f t="shared" si="608"/>
        <v>-9160.2000000000007</v>
      </c>
    </row>
    <row r="3136" spans="1:46" ht="33.75">
      <c r="A3136" s="54">
        <v>8052</v>
      </c>
      <c r="B3136" s="54" t="s">
        <v>1464</v>
      </c>
      <c r="C3136" s="58" t="s">
        <v>2489</v>
      </c>
      <c r="D3136" s="79">
        <v>7</v>
      </c>
      <c r="E3136" s="79">
        <v>7</v>
      </c>
      <c r="F3136" s="80">
        <v>974.92</v>
      </c>
      <c r="G3136" s="80">
        <v>139.27000000000001</v>
      </c>
      <c r="H3136" s="80">
        <v>974.92</v>
      </c>
      <c r="I3136" s="80" t="s">
        <v>28</v>
      </c>
      <c r="J3136" s="80" t="s">
        <v>28</v>
      </c>
      <c r="K3136" s="80">
        <v>139.27000000000001</v>
      </c>
      <c r="L3136" s="73">
        <f t="shared" si="600"/>
        <v>101.78</v>
      </c>
      <c r="M3136" s="73">
        <f t="shared" si="601"/>
        <v>139.27000000000001</v>
      </c>
      <c r="N3136" s="72" t="str">
        <f t="shared" si="602"/>
        <v>0841</v>
      </c>
      <c r="O3136" s="74">
        <f t="shared" si="603"/>
        <v>0</v>
      </c>
      <c r="P3136" s="72">
        <f t="shared" si="604"/>
        <v>0</v>
      </c>
      <c r="Q3136" s="74">
        <f t="shared" si="605"/>
        <v>7</v>
      </c>
      <c r="R3136" s="72" t="str">
        <f t="shared" si="606"/>
        <v/>
      </c>
      <c r="S3136" s="72" t="str">
        <f t="shared" si="607"/>
        <v/>
      </c>
      <c r="AT3136" s="20">
        <f t="shared" si="608"/>
        <v>-9160.2000000000007</v>
      </c>
    </row>
    <row r="3137" spans="1:46" ht="33.75">
      <c r="A3137" s="54">
        <v>8052</v>
      </c>
      <c r="B3137" s="54" t="s">
        <v>1462</v>
      </c>
      <c r="C3137" s="58" t="s">
        <v>2489</v>
      </c>
      <c r="D3137" s="79">
        <v>7</v>
      </c>
      <c r="E3137" s="79">
        <v>7</v>
      </c>
      <c r="F3137" s="80">
        <v>974.92</v>
      </c>
      <c r="G3137" s="80">
        <v>139.27000000000001</v>
      </c>
      <c r="H3137" s="80">
        <v>974.92</v>
      </c>
      <c r="I3137" s="80" t="s">
        <v>28</v>
      </c>
      <c r="J3137" s="80" t="s">
        <v>28</v>
      </c>
      <c r="K3137" s="80">
        <v>139.27000000000001</v>
      </c>
      <c r="L3137" s="73">
        <f t="shared" si="600"/>
        <v>101.78</v>
      </c>
      <c r="M3137" s="73">
        <f t="shared" si="601"/>
        <v>139.27000000000001</v>
      </c>
      <c r="N3137" s="72" t="str">
        <f t="shared" si="602"/>
        <v>0841</v>
      </c>
      <c r="O3137" s="74">
        <f t="shared" si="603"/>
        <v>0</v>
      </c>
      <c r="P3137" s="72">
        <f t="shared" si="604"/>
        <v>0</v>
      </c>
      <c r="Q3137" s="74">
        <f t="shared" si="605"/>
        <v>7</v>
      </c>
      <c r="R3137" s="72" t="str">
        <f t="shared" si="606"/>
        <v/>
      </c>
      <c r="S3137" s="72" t="str">
        <f t="shared" si="607"/>
        <v/>
      </c>
      <c r="AT3137" s="20">
        <f t="shared" si="608"/>
        <v>-9160.2000000000007</v>
      </c>
    </row>
    <row r="3138" spans="1:46" ht="33.75">
      <c r="A3138" s="54">
        <v>8052</v>
      </c>
      <c r="B3138" s="54" t="s">
        <v>1460</v>
      </c>
      <c r="C3138" s="58" t="s">
        <v>2489</v>
      </c>
      <c r="D3138" s="79">
        <v>7</v>
      </c>
      <c r="E3138" s="79">
        <v>7</v>
      </c>
      <c r="F3138" s="80">
        <v>974.92</v>
      </c>
      <c r="G3138" s="80">
        <v>139.27000000000001</v>
      </c>
      <c r="H3138" s="80">
        <v>974.92</v>
      </c>
      <c r="I3138" s="80" t="s">
        <v>28</v>
      </c>
      <c r="J3138" s="80" t="s">
        <v>28</v>
      </c>
      <c r="K3138" s="80">
        <v>139.27000000000001</v>
      </c>
      <c r="L3138" s="73">
        <f t="shared" si="600"/>
        <v>101.78</v>
      </c>
      <c r="M3138" s="73">
        <f t="shared" si="601"/>
        <v>139.27000000000001</v>
      </c>
      <c r="N3138" s="72" t="str">
        <f t="shared" si="602"/>
        <v>0841</v>
      </c>
      <c r="O3138" s="74">
        <f t="shared" si="603"/>
        <v>0</v>
      </c>
      <c r="P3138" s="72">
        <f t="shared" si="604"/>
        <v>0</v>
      </c>
      <c r="Q3138" s="74">
        <f t="shared" si="605"/>
        <v>7</v>
      </c>
      <c r="R3138" s="72" t="str">
        <f t="shared" si="606"/>
        <v/>
      </c>
      <c r="S3138" s="72" t="str">
        <f t="shared" si="607"/>
        <v/>
      </c>
      <c r="AT3138" s="20">
        <f t="shared" si="608"/>
        <v>-9160.2000000000007</v>
      </c>
    </row>
    <row r="3139" spans="1:46" ht="33.75">
      <c r="A3139" s="54">
        <v>8052</v>
      </c>
      <c r="B3139" s="54" t="s">
        <v>1458</v>
      </c>
      <c r="C3139" s="58" t="s">
        <v>2489</v>
      </c>
      <c r="D3139" s="79">
        <v>7</v>
      </c>
      <c r="E3139" s="79">
        <v>7</v>
      </c>
      <c r="F3139" s="80">
        <v>974.92</v>
      </c>
      <c r="G3139" s="80">
        <v>139.27000000000001</v>
      </c>
      <c r="H3139" s="80">
        <v>974.92</v>
      </c>
      <c r="I3139" s="80" t="s">
        <v>28</v>
      </c>
      <c r="J3139" s="80" t="s">
        <v>28</v>
      </c>
      <c r="K3139" s="80">
        <v>139.27000000000001</v>
      </c>
      <c r="L3139" s="73">
        <f t="shared" si="600"/>
        <v>101.78</v>
      </c>
      <c r="M3139" s="73">
        <f t="shared" si="601"/>
        <v>139.27000000000001</v>
      </c>
      <c r="N3139" s="72" t="str">
        <f t="shared" si="602"/>
        <v>0841</v>
      </c>
      <c r="O3139" s="74">
        <f t="shared" si="603"/>
        <v>0</v>
      </c>
      <c r="P3139" s="72">
        <f t="shared" si="604"/>
        <v>0</v>
      </c>
      <c r="Q3139" s="74">
        <f t="shared" si="605"/>
        <v>7</v>
      </c>
      <c r="R3139" s="72" t="str">
        <f t="shared" si="606"/>
        <v/>
      </c>
      <c r="S3139" s="72" t="str">
        <f t="shared" si="607"/>
        <v/>
      </c>
      <c r="AT3139" s="20">
        <f t="shared" si="608"/>
        <v>-9160.2000000000007</v>
      </c>
    </row>
    <row r="3140" spans="1:46" ht="33.75">
      <c r="A3140" s="54">
        <v>8052</v>
      </c>
      <c r="B3140" s="54" t="s">
        <v>1456</v>
      </c>
      <c r="C3140" s="58" t="s">
        <v>2489</v>
      </c>
      <c r="D3140" s="79">
        <v>7</v>
      </c>
      <c r="E3140" s="79">
        <v>7</v>
      </c>
      <c r="F3140" s="80">
        <v>974.92</v>
      </c>
      <c r="G3140" s="80">
        <v>139.27000000000001</v>
      </c>
      <c r="H3140" s="80">
        <v>974.92</v>
      </c>
      <c r="I3140" s="80" t="s">
        <v>28</v>
      </c>
      <c r="J3140" s="80" t="s">
        <v>28</v>
      </c>
      <c r="K3140" s="80">
        <v>139.27000000000001</v>
      </c>
      <c r="L3140" s="73">
        <f t="shared" ref="L3140:L3203" si="609">IFERROR(VLOOKUP(B3140,$B$1326:$K$2467,6,0),"")</f>
        <v>102.8</v>
      </c>
      <c r="M3140" s="73">
        <f t="shared" ref="M3140:M3203" si="610">IFERROR(VLOOKUP($B3140,$B$2468:$K$3603,6,0),"")</f>
        <v>139.27000000000001</v>
      </c>
      <c r="N3140" s="72" t="str">
        <f t="shared" ref="N3140:N3203" si="611">LEFT(B3140,4)</f>
        <v>0841</v>
      </c>
      <c r="O3140" s="74">
        <f t="shared" ref="O3140:O3203" si="612">E3140-D3140</f>
        <v>0</v>
      </c>
      <c r="P3140" s="72">
        <f t="shared" ref="P3140:P3203" si="613">IF(O3140=20,1,0)</f>
        <v>0</v>
      </c>
      <c r="Q3140" s="74">
        <f t="shared" ref="Q3140:Q3203" si="614">D3140</f>
        <v>7</v>
      </c>
      <c r="R3140" s="72" t="str">
        <f t="shared" ref="R3140:R3203" si="615">IF(P3140=1,Q3140+7,"")</f>
        <v/>
      </c>
      <c r="S3140" s="72" t="str">
        <f t="shared" ref="S3140:S3203" si="616">IF(P3140=1,Q3140+14,"")</f>
        <v/>
      </c>
      <c r="AT3140" s="20">
        <f t="shared" si="608"/>
        <v>-9252</v>
      </c>
    </row>
    <row r="3141" spans="1:46" ht="33.75">
      <c r="A3141" s="54">
        <v>8052</v>
      </c>
      <c r="B3141" s="54" t="s">
        <v>1454</v>
      </c>
      <c r="C3141" s="58" t="s">
        <v>2489</v>
      </c>
      <c r="D3141" s="79">
        <v>7</v>
      </c>
      <c r="E3141" s="79">
        <v>7</v>
      </c>
      <c r="F3141" s="80">
        <v>974.92</v>
      </c>
      <c r="G3141" s="80">
        <v>139.27000000000001</v>
      </c>
      <c r="H3141" s="80">
        <v>974.92</v>
      </c>
      <c r="I3141" s="80" t="s">
        <v>28</v>
      </c>
      <c r="J3141" s="80" t="s">
        <v>28</v>
      </c>
      <c r="K3141" s="80">
        <v>139.27000000000001</v>
      </c>
      <c r="L3141" s="73">
        <f t="shared" si="609"/>
        <v>102.8</v>
      </c>
      <c r="M3141" s="73">
        <f t="shared" si="610"/>
        <v>139.27000000000001</v>
      </c>
      <c r="N3141" s="72" t="str">
        <f t="shared" si="611"/>
        <v>0841</v>
      </c>
      <c r="O3141" s="74">
        <f t="shared" si="612"/>
        <v>0</v>
      </c>
      <c r="P3141" s="72">
        <f t="shared" si="613"/>
        <v>0</v>
      </c>
      <c r="Q3141" s="74">
        <f t="shared" si="614"/>
        <v>7</v>
      </c>
      <c r="R3141" s="72" t="str">
        <f t="shared" si="615"/>
        <v/>
      </c>
      <c r="S3141" s="72" t="str">
        <f t="shared" si="616"/>
        <v/>
      </c>
      <c r="AT3141" s="20">
        <f t="shared" si="608"/>
        <v>-9252</v>
      </c>
    </row>
    <row r="3142" spans="1:46" ht="33.75">
      <c r="A3142" s="54">
        <v>8052</v>
      </c>
      <c r="B3142" s="54" t="s">
        <v>1452</v>
      </c>
      <c r="C3142" s="58" t="s">
        <v>2489</v>
      </c>
      <c r="D3142" s="79">
        <v>7</v>
      </c>
      <c r="E3142" s="79">
        <v>7</v>
      </c>
      <c r="F3142" s="80">
        <v>974.92</v>
      </c>
      <c r="G3142" s="80">
        <v>139.27000000000001</v>
      </c>
      <c r="H3142" s="80">
        <v>974.92</v>
      </c>
      <c r="I3142" s="80" t="s">
        <v>28</v>
      </c>
      <c r="J3142" s="80" t="s">
        <v>28</v>
      </c>
      <c r="K3142" s="80">
        <v>139.27000000000001</v>
      </c>
      <c r="L3142" s="73">
        <f t="shared" si="609"/>
        <v>102.8</v>
      </c>
      <c r="M3142" s="73">
        <f t="shared" si="610"/>
        <v>139.27000000000001</v>
      </c>
      <c r="N3142" s="72" t="str">
        <f t="shared" si="611"/>
        <v>0841</v>
      </c>
      <c r="O3142" s="74">
        <f t="shared" si="612"/>
        <v>0</v>
      </c>
      <c r="P3142" s="72">
        <f t="shared" si="613"/>
        <v>0</v>
      </c>
      <c r="Q3142" s="74">
        <f t="shared" si="614"/>
        <v>7</v>
      </c>
      <c r="R3142" s="72" t="str">
        <f t="shared" si="615"/>
        <v/>
      </c>
      <c r="S3142" s="72" t="str">
        <f t="shared" si="616"/>
        <v/>
      </c>
      <c r="AT3142" s="20">
        <f t="shared" si="608"/>
        <v>-9252</v>
      </c>
    </row>
    <row r="3143" spans="1:46" ht="33.75">
      <c r="A3143" s="54">
        <v>8052</v>
      </c>
      <c r="B3143" s="54" t="s">
        <v>1450</v>
      </c>
      <c r="C3143" s="58" t="s">
        <v>2489</v>
      </c>
      <c r="D3143" s="79">
        <v>7</v>
      </c>
      <c r="E3143" s="79">
        <v>7</v>
      </c>
      <c r="F3143" s="80">
        <v>974.92</v>
      </c>
      <c r="G3143" s="80">
        <v>139.27000000000001</v>
      </c>
      <c r="H3143" s="80">
        <v>974.92</v>
      </c>
      <c r="I3143" s="80" t="s">
        <v>28</v>
      </c>
      <c r="J3143" s="80" t="s">
        <v>28</v>
      </c>
      <c r="K3143" s="80">
        <v>139.27000000000001</v>
      </c>
      <c r="L3143" s="73">
        <f t="shared" si="609"/>
        <v>102.8</v>
      </c>
      <c r="M3143" s="73">
        <f t="shared" si="610"/>
        <v>139.27000000000001</v>
      </c>
      <c r="N3143" s="72" t="str">
        <f t="shared" si="611"/>
        <v>0841</v>
      </c>
      <c r="O3143" s="74">
        <f t="shared" si="612"/>
        <v>0</v>
      </c>
      <c r="P3143" s="72">
        <f t="shared" si="613"/>
        <v>0</v>
      </c>
      <c r="Q3143" s="74">
        <f t="shared" si="614"/>
        <v>7</v>
      </c>
      <c r="R3143" s="72" t="str">
        <f t="shared" si="615"/>
        <v/>
      </c>
      <c r="S3143" s="72" t="str">
        <f t="shared" si="616"/>
        <v/>
      </c>
      <c r="AT3143" s="20">
        <f t="shared" si="608"/>
        <v>-9252</v>
      </c>
    </row>
    <row r="3144" spans="1:46" ht="33.75">
      <c r="A3144" s="54">
        <v>8052</v>
      </c>
      <c r="B3144" s="54" t="s">
        <v>1448</v>
      </c>
      <c r="C3144" s="58" t="s">
        <v>2489</v>
      </c>
      <c r="D3144" s="79">
        <v>7</v>
      </c>
      <c r="E3144" s="79">
        <v>7</v>
      </c>
      <c r="F3144" s="80">
        <v>974.92</v>
      </c>
      <c r="G3144" s="80">
        <v>139.27000000000001</v>
      </c>
      <c r="H3144" s="80">
        <v>974.92</v>
      </c>
      <c r="I3144" s="80" t="s">
        <v>28</v>
      </c>
      <c r="J3144" s="80" t="s">
        <v>28</v>
      </c>
      <c r="K3144" s="80">
        <v>139.27000000000001</v>
      </c>
      <c r="L3144" s="73">
        <f t="shared" si="609"/>
        <v>102.8</v>
      </c>
      <c r="M3144" s="73">
        <f t="shared" si="610"/>
        <v>139.27000000000001</v>
      </c>
      <c r="N3144" s="72" t="str">
        <f t="shared" si="611"/>
        <v>0841</v>
      </c>
      <c r="O3144" s="74">
        <f t="shared" si="612"/>
        <v>0</v>
      </c>
      <c r="P3144" s="72">
        <f t="shared" si="613"/>
        <v>0</v>
      </c>
      <c r="Q3144" s="74">
        <f t="shared" si="614"/>
        <v>7</v>
      </c>
      <c r="R3144" s="72" t="str">
        <f t="shared" si="615"/>
        <v/>
      </c>
      <c r="S3144" s="72" t="str">
        <f t="shared" si="616"/>
        <v/>
      </c>
      <c r="AT3144" s="20">
        <f t="shared" si="608"/>
        <v>-9252</v>
      </c>
    </row>
    <row r="3145" spans="1:46" ht="33.75">
      <c r="A3145" s="54">
        <v>8052</v>
      </c>
      <c r="B3145" s="54" t="s">
        <v>1446</v>
      </c>
      <c r="C3145" s="58" t="s">
        <v>2489</v>
      </c>
      <c r="D3145" s="79">
        <v>7</v>
      </c>
      <c r="E3145" s="79">
        <v>7</v>
      </c>
      <c r="F3145" s="80">
        <v>974.92</v>
      </c>
      <c r="G3145" s="80">
        <v>139.27000000000001</v>
      </c>
      <c r="H3145" s="80">
        <v>974.92</v>
      </c>
      <c r="I3145" s="80" t="s">
        <v>28</v>
      </c>
      <c r="J3145" s="80" t="s">
        <v>28</v>
      </c>
      <c r="K3145" s="80">
        <v>139.27000000000001</v>
      </c>
      <c r="L3145" s="73">
        <f t="shared" si="609"/>
        <v>102.8</v>
      </c>
      <c r="M3145" s="73">
        <f t="shared" si="610"/>
        <v>139.27000000000001</v>
      </c>
      <c r="N3145" s="72" t="str">
        <f t="shared" si="611"/>
        <v>0841</v>
      </c>
      <c r="O3145" s="74">
        <f t="shared" si="612"/>
        <v>0</v>
      </c>
      <c r="P3145" s="72">
        <f t="shared" si="613"/>
        <v>0</v>
      </c>
      <c r="Q3145" s="74">
        <f t="shared" si="614"/>
        <v>7</v>
      </c>
      <c r="R3145" s="72" t="str">
        <f t="shared" si="615"/>
        <v/>
      </c>
      <c r="S3145" s="72" t="str">
        <f t="shared" si="616"/>
        <v/>
      </c>
      <c r="AT3145" s="20">
        <f t="shared" si="608"/>
        <v>-9252</v>
      </c>
    </row>
    <row r="3146" spans="1:46" ht="33.75">
      <c r="A3146" s="54">
        <v>8053</v>
      </c>
      <c r="B3146" s="54" t="s">
        <v>1492</v>
      </c>
      <c r="C3146" s="58" t="s">
        <v>3098</v>
      </c>
      <c r="D3146" s="79">
        <v>7</v>
      </c>
      <c r="E3146" s="79">
        <v>7</v>
      </c>
      <c r="F3146" s="80">
        <v>888.05</v>
      </c>
      <c r="G3146" s="80">
        <v>126.86</v>
      </c>
      <c r="H3146" s="80">
        <v>888.05</v>
      </c>
      <c r="I3146" s="80" t="s">
        <v>28</v>
      </c>
      <c r="J3146" s="80" t="s">
        <v>28</v>
      </c>
      <c r="K3146" s="80">
        <v>126.86</v>
      </c>
      <c r="L3146" s="73">
        <f t="shared" si="609"/>
        <v>103.6</v>
      </c>
      <c r="M3146" s="73">
        <f t="shared" si="610"/>
        <v>126.86</v>
      </c>
      <c r="N3146" s="72" t="str">
        <f t="shared" si="611"/>
        <v>0843</v>
      </c>
      <c r="O3146" s="74">
        <f t="shared" si="612"/>
        <v>0</v>
      </c>
      <c r="P3146" s="72">
        <f t="shared" si="613"/>
        <v>0</v>
      </c>
      <c r="Q3146" s="74">
        <f t="shared" si="614"/>
        <v>7</v>
      </c>
      <c r="R3146" s="72" t="str">
        <f t="shared" si="615"/>
        <v/>
      </c>
      <c r="S3146" s="72" t="str">
        <f t="shared" si="616"/>
        <v/>
      </c>
      <c r="AT3146" s="20">
        <f t="shared" si="608"/>
        <v>-9324</v>
      </c>
    </row>
    <row r="3147" spans="1:46" ht="33.75">
      <c r="A3147" s="54">
        <v>8053</v>
      </c>
      <c r="B3147" s="54" t="s">
        <v>1491</v>
      </c>
      <c r="C3147" s="58" t="s">
        <v>3098</v>
      </c>
      <c r="D3147" s="79">
        <v>7</v>
      </c>
      <c r="E3147" s="79">
        <v>7</v>
      </c>
      <c r="F3147" s="80">
        <v>888.05</v>
      </c>
      <c r="G3147" s="80">
        <v>126.86</v>
      </c>
      <c r="H3147" s="80">
        <v>888.05</v>
      </c>
      <c r="I3147" s="80" t="s">
        <v>28</v>
      </c>
      <c r="J3147" s="80" t="s">
        <v>28</v>
      </c>
      <c r="K3147" s="80">
        <v>126.86</v>
      </c>
      <c r="L3147" s="73">
        <f t="shared" si="609"/>
        <v>103.6</v>
      </c>
      <c r="M3147" s="73">
        <f t="shared" si="610"/>
        <v>126.86</v>
      </c>
      <c r="N3147" s="72" t="str">
        <f t="shared" si="611"/>
        <v>0843</v>
      </c>
      <c r="O3147" s="74">
        <f t="shared" si="612"/>
        <v>0</v>
      </c>
      <c r="P3147" s="72">
        <f t="shared" si="613"/>
        <v>0</v>
      </c>
      <c r="Q3147" s="74">
        <f t="shared" si="614"/>
        <v>7</v>
      </c>
      <c r="R3147" s="72" t="str">
        <f t="shared" si="615"/>
        <v/>
      </c>
      <c r="S3147" s="72" t="str">
        <f t="shared" si="616"/>
        <v/>
      </c>
      <c r="AT3147" s="20">
        <f t="shared" ref="AT3147:AT3210" si="617">AS3147+(AI3147-90)*L3147</f>
        <v>-9324</v>
      </c>
    </row>
    <row r="3148" spans="1:46" ht="33.75">
      <c r="A3148" s="54">
        <v>8053</v>
      </c>
      <c r="B3148" s="54" t="s">
        <v>1490</v>
      </c>
      <c r="C3148" s="58" t="s">
        <v>3098</v>
      </c>
      <c r="D3148" s="79">
        <v>7</v>
      </c>
      <c r="E3148" s="79">
        <v>7</v>
      </c>
      <c r="F3148" s="80">
        <v>888.05</v>
      </c>
      <c r="G3148" s="80">
        <v>126.86</v>
      </c>
      <c r="H3148" s="80">
        <v>888.05</v>
      </c>
      <c r="I3148" s="80" t="s">
        <v>28</v>
      </c>
      <c r="J3148" s="80" t="s">
        <v>28</v>
      </c>
      <c r="K3148" s="80">
        <v>126.86</v>
      </c>
      <c r="L3148" s="73">
        <f t="shared" si="609"/>
        <v>103.6</v>
      </c>
      <c r="M3148" s="73">
        <f t="shared" si="610"/>
        <v>126.86</v>
      </c>
      <c r="N3148" s="72" t="str">
        <f t="shared" si="611"/>
        <v>0843</v>
      </c>
      <c r="O3148" s="74">
        <f t="shared" si="612"/>
        <v>0</v>
      </c>
      <c r="P3148" s="72">
        <f t="shared" si="613"/>
        <v>0</v>
      </c>
      <c r="Q3148" s="74">
        <f t="shared" si="614"/>
        <v>7</v>
      </c>
      <c r="R3148" s="72" t="str">
        <f t="shared" si="615"/>
        <v/>
      </c>
      <c r="S3148" s="72" t="str">
        <f t="shared" si="616"/>
        <v/>
      </c>
      <c r="AT3148" s="20">
        <f t="shared" si="617"/>
        <v>-9324</v>
      </c>
    </row>
    <row r="3149" spans="1:46" ht="33.75">
      <c r="A3149" s="54">
        <v>8053</v>
      </c>
      <c r="B3149" s="54" t="s">
        <v>1489</v>
      </c>
      <c r="C3149" s="58" t="s">
        <v>3098</v>
      </c>
      <c r="D3149" s="79">
        <v>7</v>
      </c>
      <c r="E3149" s="79">
        <v>7</v>
      </c>
      <c r="F3149" s="80">
        <v>888.05</v>
      </c>
      <c r="G3149" s="80">
        <v>126.86</v>
      </c>
      <c r="H3149" s="80">
        <v>888.05</v>
      </c>
      <c r="I3149" s="80" t="s">
        <v>28</v>
      </c>
      <c r="J3149" s="80" t="s">
        <v>28</v>
      </c>
      <c r="K3149" s="80">
        <v>126.86</v>
      </c>
      <c r="L3149" s="73">
        <f t="shared" si="609"/>
        <v>103.6</v>
      </c>
      <c r="M3149" s="73">
        <f t="shared" si="610"/>
        <v>126.86</v>
      </c>
      <c r="N3149" s="72" t="str">
        <f t="shared" si="611"/>
        <v>0843</v>
      </c>
      <c r="O3149" s="74">
        <f t="shared" si="612"/>
        <v>0</v>
      </c>
      <c r="P3149" s="72">
        <f t="shared" si="613"/>
        <v>0</v>
      </c>
      <c r="Q3149" s="74">
        <f t="shared" si="614"/>
        <v>7</v>
      </c>
      <c r="R3149" s="72" t="str">
        <f t="shared" si="615"/>
        <v/>
      </c>
      <c r="S3149" s="72" t="str">
        <f t="shared" si="616"/>
        <v/>
      </c>
      <c r="AT3149" s="20">
        <f t="shared" si="617"/>
        <v>-9324</v>
      </c>
    </row>
    <row r="3150" spans="1:46" ht="33.75">
      <c r="A3150" s="54">
        <v>8053</v>
      </c>
      <c r="B3150" s="54" t="s">
        <v>1488</v>
      </c>
      <c r="C3150" s="58" t="s">
        <v>3098</v>
      </c>
      <c r="D3150" s="79">
        <v>7</v>
      </c>
      <c r="E3150" s="79">
        <v>7</v>
      </c>
      <c r="F3150" s="80">
        <v>888.05</v>
      </c>
      <c r="G3150" s="80">
        <v>126.86</v>
      </c>
      <c r="H3150" s="80">
        <v>888.05</v>
      </c>
      <c r="I3150" s="80" t="s">
        <v>28</v>
      </c>
      <c r="J3150" s="80" t="s">
        <v>28</v>
      </c>
      <c r="K3150" s="80">
        <v>126.86</v>
      </c>
      <c r="L3150" s="73">
        <f t="shared" si="609"/>
        <v>105.04</v>
      </c>
      <c r="M3150" s="73">
        <f t="shared" si="610"/>
        <v>126.86</v>
      </c>
      <c r="N3150" s="72" t="str">
        <f t="shared" si="611"/>
        <v>0843</v>
      </c>
      <c r="O3150" s="74">
        <f t="shared" si="612"/>
        <v>0</v>
      </c>
      <c r="P3150" s="72">
        <f t="shared" si="613"/>
        <v>0</v>
      </c>
      <c r="Q3150" s="74">
        <f t="shared" si="614"/>
        <v>7</v>
      </c>
      <c r="R3150" s="72" t="str">
        <f t="shared" si="615"/>
        <v/>
      </c>
      <c r="S3150" s="72" t="str">
        <f t="shared" si="616"/>
        <v/>
      </c>
      <c r="AT3150" s="20">
        <f t="shared" si="617"/>
        <v>-9453.6</v>
      </c>
    </row>
    <row r="3151" spans="1:46" ht="33.75">
      <c r="A3151" s="54">
        <v>8053</v>
      </c>
      <c r="B3151" s="54" t="s">
        <v>1487</v>
      </c>
      <c r="C3151" s="58" t="s">
        <v>3098</v>
      </c>
      <c r="D3151" s="79">
        <v>7</v>
      </c>
      <c r="E3151" s="79">
        <v>7</v>
      </c>
      <c r="F3151" s="80">
        <v>888.05</v>
      </c>
      <c r="G3151" s="80">
        <v>126.86</v>
      </c>
      <c r="H3151" s="80">
        <v>888.05</v>
      </c>
      <c r="I3151" s="80" t="s">
        <v>28</v>
      </c>
      <c r="J3151" s="80" t="s">
        <v>28</v>
      </c>
      <c r="K3151" s="80">
        <v>126.86</v>
      </c>
      <c r="L3151" s="73">
        <f t="shared" si="609"/>
        <v>105.04</v>
      </c>
      <c r="M3151" s="73">
        <f t="shared" si="610"/>
        <v>126.86</v>
      </c>
      <c r="N3151" s="72" t="str">
        <f t="shared" si="611"/>
        <v>0843</v>
      </c>
      <c r="O3151" s="74">
        <f t="shared" si="612"/>
        <v>0</v>
      </c>
      <c r="P3151" s="72">
        <f t="shared" si="613"/>
        <v>0</v>
      </c>
      <c r="Q3151" s="74">
        <f t="shared" si="614"/>
        <v>7</v>
      </c>
      <c r="R3151" s="72" t="str">
        <f t="shared" si="615"/>
        <v/>
      </c>
      <c r="S3151" s="72" t="str">
        <f t="shared" si="616"/>
        <v/>
      </c>
      <c r="AT3151" s="20">
        <f t="shared" si="617"/>
        <v>-9453.6</v>
      </c>
    </row>
    <row r="3152" spans="1:46" ht="33.75">
      <c r="A3152" s="54">
        <v>8053</v>
      </c>
      <c r="B3152" s="54" t="s">
        <v>1486</v>
      </c>
      <c r="C3152" s="58" t="s">
        <v>3098</v>
      </c>
      <c r="D3152" s="79">
        <v>7</v>
      </c>
      <c r="E3152" s="79">
        <v>7</v>
      </c>
      <c r="F3152" s="80">
        <v>888.05</v>
      </c>
      <c r="G3152" s="80">
        <v>126.86</v>
      </c>
      <c r="H3152" s="80">
        <v>888.05</v>
      </c>
      <c r="I3152" s="80" t="s">
        <v>28</v>
      </c>
      <c r="J3152" s="80" t="s">
        <v>28</v>
      </c>
      <c r="K3152" s="80">
        <v>126.86</v>
      </c>
      <c r="L3152" s="73">
        <f t="shared" si="609"/>
        <v>105.04</v>
      </c>
      <c r="M3152" s="73">
        <f t="shared" si="610"/>
        <v>126.86</v>
      </c>
      <c r="N3152" s="72" t="str">
        <f t="shared" si="611"/>
        <v>0843</v>
      </c>
      <c r="O3152" s="74">
        <f t="shared" si="612"/>
        <v>0</v>
      </c>
      <c r="P3152" s="72">
        <f t="shared" si="613"/>
        <v>0</v>
      </c>
      <c r="Q3152" s="74">
        <f t="shared" si="614"/>
        <v>7</v>
      </c>
      <c r="R3152" s="72" t="str">
        <f t="shared" si="615"/>
        <v/>
      </c>
      <c r="S3152" s="72" t="str">
        <f t="shared" si="616"/>
        <v/>
      </c>
      <c r="AT3152" s="20">
        <f t="shared" si="617"/>
        <v>-9453.6</v>
      </c>
    </row>
    <row r="3153" spans="1:46" ht="33.75">
      <c r="A3153" s="54">
        <v>8053</v>
      </c>
      <c r="B3153" s="54" t="s">
        <v>1485</v>
      </c>
      <c r="C3153" s="58" t="s">
        <v>3098</v>
      </c>
      <c r="D3153" s="79">
        <v>7</v>
      </c>
      <c r="E3153" s="79">
        <v>7</v>
      </c>
      <c r="F3153" s="80">
        <v>888.05</v>
      </c>
      <c r="G3153" s="80">
        <v>126.86</v>
      </c>
      <c r="H3153" s="80">
        <v>888.05</v>
      </c>
      <c r="I3153" s="80" t="s">
        <v>28</v>
      </c>
      <c r="J3153" s="80" t="s">
        <v>28</v>
      </c>
      <c r="K3153" s="80">
        <v>126.86</v>
      </c>
      <c r="L3153" s="73">
        <f t="shared" si="609"/>
        <v>105.04</v>
      </c>
      <c r="M3153" s="73">
        <f t="shared" si="610"/>
        <v>126.86</v>
      </c>
      <c r="N3153" s="72" t="str">
        <f t="shared" si="611"/>
        <v>0843</v>
      </c>
      <c r="O3153" s="74">
        <f t="shared" si="612"/>
        <v>0</v>
      </c>
      <c r="P3153" s="72">
        <f t="shared" si="613"/>
        <v>0</v>
      </c>
      <c r="Q3153" s="74">
        <f t="shared" si="614"/>
        <v>7</v>
      </c>
      <c r="R3153" s="72" t="str">
        <f t="shared" si="615"/>
        <v/>
      </c>
      <c r="S3153" s="72" t="str">
        <f t="shared" si="616"/>
        <v/>
      </c>
      <c r="AT3153" s="20">
        <f t="shared" si="617"/>
        <v>-9453.6</v>
      </c>
    </row>
    <row r="3154" spans="1:46" ht="33.75">
      <c r="A3154" s="54">
        <v>8054</v>
      </c>
      <c r="B3154" s="54" t="s">
        <v>1533</v>
      </c>
      <c r="C3154" s="58" t="s">
        <v>2490</v>
      </c>
      <c r="D3154" s="79">
        <v>7</v>
      </c>
      <c r="E3154" s="79">
        <v>7</v>
      </c>
      <c r="F3154" s="80">
        <v>802</v>
      </c>
      <c r="G3154" s="80">
        <v>114.57</v>
      </c>
      <c r="H3154" s="80">
        <v>802</v>
      </c>
      <c r="I3154" s="80" t="s">
        <v>28</v>
      </c>
      <c r="J3154" s="80" t="s">
        <v>28</v>
      </c>
      <c r="K3154" s="80">
        <v>114.57</v>
      </c>
      <c r="L3154" s="73">
        <f t="shared" si="609"/>
        <v>79.069999999999993</v>
      </c>
      <c r="M3154" s="73">
        <f t="shared" si="610"/>
        <v>114.57</v>
      </c>
      <c r="N3154" s="72" t="str">
        <f t="shared" si="611"/>
        <v>0869</v>
      </c>
      <c r="O3154" s="74">
        <f t="shared" si="612"/>
        <v>0</v>
      </c>
      <c r="P3154" s="72">
        <f t="shared" si="613"/>
        <v>0</v>
      </c>
      <c r="Q3154" s="74">
        <f t="shared" si="614"/>
        <v>7</v>
      </c>
      <c r="R3154" s="72" t="str">
        <f t="shared" si="615"/>
        <v/>
      </c>
      <c r="S3154" s="72" t="str">
        <f t="shared" si="616"/>
        <v/>
      </c>
      <c r="AT3154" s="20">
        <f t="shared" si="617"/>
        <v>-7116.2999999999993</v>
      </c>
    </row>
    <row r="3155" spans="1:46" ht="33.75">
      <c r="A3155" s="54">
        <v>8054</v>
      </c>
      <c r="B3155" s="54" t="s">
        <v>1531</v>
      </c>
      <c r="C3155" s="58" t="s">
        <v>2490</v>
      </c>
      <c r="D3155" s="79">
        <v>7</v>
      </c>
      <c r="E3155" s="79">
        <v>7</v>
      </c>
      <c r="F3155" s="80">
        <v>802</v>
      </c>
      <c r="G3155" s="80">
        <v>114.57</v>
      </c>
      <c r="H3155" s="80">
        <v>802</v>
      </c>
      <c r="I3155" s="80" t="s">
        <v>28</v>
      </c>
      <c r="J3155" s="80" t="s">
        <v>28</v>
      </c>
      <c r="K3155" s="80">
        <v>114.57</v>
      </c>
      <c r="L3155" s="73">
        <f t="shared" si="609"/>
        <v>79.069999999999993</v>
      </c>
      <c r="M3155" s="73">
        <f t="shared" si="610"/>
        <v>114.57</v>
      </c>
      <c r="N3155" s="72" t="str">
        <f t="shared" si="611"/>
        <v>0869</v>
      </c>
      <c r="O3155" s="74">
        <f t="shared" si="612"/>
        <v>0</v>
      </c>
      <c r="P3155" s="72">
        <f t="shared" si="613"/>
        <v>0</v>
      </c>
      <c r="Q3155" s="74">
        <f t="shared" si="614"/>
        <v>7</v>
      </c>
      <c r="R3155" s="72" t="str">
        <f t="shared" si="615"/>
        <v/>
      </c>
      <c r="S3155" s="72" t="str">
        <f t="shared" si="616"/>
        <v/>
      </c>
      <c r="AT3155" s="20">
        <f t="shared" si="617"/>
        <v>-7116.2999999999993</v>
      </c>
    </row>
    <row r="3156" spans="1:46" ht="33.75">
      <c r="A3156" s="54">
        <v>8054</v>
      </c>
      <c r="B3156" s="54" t="s">
        <v>1529</v>
      </c>
      <c r="C3156" s="58" t="s">
        <v>2490</v>
      </c>
      <c r="D3156" s="79">
        <v>7</v>
      </c>
      <c r="E3156" s="79">
        <v>7</v>
      </c>
      <c r="F3156" s="80">
        <v>802</v>
      </c>
      <c r="G3156" s="80">
        <v>114.57</v>
      </c>
      <c r="H3156" s="80">
        <v>802</v>
      </c>
      <c r="I3156" s="80" t="s">
        <v>28</v>
      </c>
      <c r="J3156" s="80" t="s">
        <v>28</v>
      </c>
      <c r="K3156" s="80">
        <v>114.57</v>
      </c>
      <c r="L3156" s="73">
        <f t="shared" si="609"/>
        <v>79.069999999999993</v>
      </c>
      <c r="M3156" s="73">
        <f t="shared" si="610"/>
        <v>114.57</v>
      </c>
      <c r="N3156" s="72" t="str">
        <f t="shared" si="611"/>
        <v>0869</v>
      </c>
      <c r="O3156" s="74">
        <f t="shared" si="612"/>
        <v>0</v>
      </c>
      <c r="P3156" s="72">
        <f t="shared" si="613"/>
        <v>0</v>
      </c>
      <c r="Q3156" s="74">
        <f t="shared" si="614"/>
        <v>7</v>
      </c>
      <c r="R3156" s="72" t="str">
        <f t="shared" si="615"/>
        <v/>
      </c>
      <c r="S3156" s="72" t="str">
        <f t="shared" si="616"/>
        <v/>
      </c>
      <c r="AT3156" s="20">
        <f t="shared" si="617"/>
        <v>-7116.2999999999993</v>
      </c>
    </row>
    <row r="3157" spans="1:46" ht="33.75">
      <c r="A3157" s="54">
        <v>8054</v>
      </c>
      <c r="B3157" s="54" t="s">
        <v>1527</v>
      </c>
      <c r="C3157" s="58" t="s">
        <v>2490</v>
      </c>
      <c r="D3157" s="79">
        <v>7</v>
      </c>
      <c r="E3157" s="79">
        <v>7</v>
      </c>
      <c r="F3157" s="80">
        <v>802</v>
      </c>
      <c r="G3157" s="80">
        <v>114.57</v>
      </c>
      <c r="H3157" s="80">
        <v>802</v>
      </c>
      <c r="I3157" s="80" t="s">
        <v>28</v>
      </c>
      <c r="J3157" s="80" t="s">
        <v>28</v>
      </c>
      <c r="K3157" s="80">
        <v>114.57</v>
      </c>
      <c r="L3157" s="73">
        <f t="shared" si="609"/>
        <v>79.069999999999993</v>
      </c>
      <c r="M3157" s="73">
        <f t="shared" si="610"/>
        <v>114.57</v>
      </c>
      <c r="N3157" s="72" t="str">
        <f t="shared" si="611"/>
        <v>0869</v>
      </c>
      <c r="O3157" s="74">
        <f t="shared" si="612"/>
        <v>0</v>
      </c>
      <c r="P3157" s="72">
        <f t="shared" si="613"/>
        <v>0</v>
      </c>
      <c r="Q3157" s="74">
        <f t="shared" si="614"/>
        <v>7</v>
      </c>
      <c r="R3157" s="72" t="str">
        <f t="shared" si="615"/>
        <v/>
      </c>
      <c r="S3157" s="72" t="str">
        <f t="shared" si="616"/>
        <v/>
      </c>
      <c r="AT3157" s="20">
        <f t="shared" si="617"/>
        <v>-7116.2999999999993</v>
      </c>
    </row>
    <row r="3158" spans="1:46" ht="33.75">
      <c r="A3158" s="54">
        <v>8054</v>
      </c>
      <c r="B3158" s="54" t="s">
        <v>1525</v>
      </c>
      <c r="C3158" s="58" t="s">
        <v>2490</v>
      </c>
      <c r="D3158" s="79">
        <v>7</v>
      </c>
      <c r="E3158" s="79">
        <v>7</v>
      </c>
      <c r="F3158" s="80">
        <v>802</v>
      </c>
      <c r="G3158" s="80">
        <v>114.57</v>
      </c>
      <c r="H3158" s="80">
        <v>802</v>
      </c>
      <c r="I3158" s="80" t="s">
        <v>28</v>
      </c>
      <c r="J3158" s="80" t="s">
        <v>28</v>
      </c>
      <c r="K3158" s="80">
        <v>114.57</v>
      </c>
      <c r="L3158" s="73">
        <f t="shared" si="609"/>
        <v>79.069999999999993</v>
      </c>
      <c r="M3158" s="73">
        <f t="shared" si="610"/>
        <v>114.57</v>
      </c>
      <c r="N3158" s="72" t="str">
        <f t="shared" si="611"/>
        <v>0869</v>
      </c>
      <c r="O3158" s="74">
        <f t="shared" si="612"/>
        <v>0</v>
      </c>
      <c r="P3158" s="72">
        <f t="shared" si="613"/>
        <v>0</v>
      </c>
      <c r="Q3158" s="74">
        <f t="shared" si="614"/>
        <v>7</v>
      </c>
      <c r="R3158" s="72" t="str">
        <f t="shared" si="615"/>
        <v/>
      </c>
      <c r="S3158" s="72" t="str">
        <f t="shared" si="616"/>
        <v/>
      </c>
      <c r="AT3158" s="20">
        <f t="shared" si="617"/>
        <v>-7116.2999999999993</v>
      </c>
    </row>
    <row r="3159" spans="1:46" ht="33.75">
      <c r="A3159" s="54">
        <v>8054</v>
      </c>
      <c r="B3159" s="54" t="s">
        <v>1523</v>
      </c>
      <c r="C3159" s="58" t="s">
        <v>2490</v>
      </c>
      <c r="D3159" s="79">
        <v>7</v>
      </c>
      <c r="E3159" s="79">
        <v>7</v>
      </c>
      <c r="F3159" s="80">
        <v>802</v>
      </c>
      <c r="G3159" s="80">
        <v>114.57</v>
      </c>
      <c r="H3159" s="80">
        <v>802</v>
      </c>
      <c r="I3159" s="80" t="s">
        <v>28</v>
      </c>
      <c r="J3159" s="80" t="s">
        <v>28</v>
      </c>
      <c r="K3159" s="80">
        <v>114.57</v>
      </c>
      <c r="L3159" s="73">
        <f t="shared" si="609"/>
        <v>79.069999999999993</v>
      </c>
      <c r="M3159" s="73">
        <f t="shared" si="610"/>
        <v>114.57</v>
      </c>
      <c r="N3159" s="72" t="str">
        <f t="shared" si="611"/>
        <v>0869</v>
      </c>
      <c r="O3159" s="74">
        <f t="shared" si="612"/>
        <v>0</v>
      </c>
      <c r="P3159" s="72">
        <f t="shared" si="613"/>
        <v>0</v>
      </c>
      <c r="Q3159" s="74">
        <f t="shared" si="614"/>
        <v>7</v>
      </c>
      <c r="R3159" s="72" t="str">
        <f t="shared" si="615"/>
        <v/>
      </c>
      <c r="S3159" s="72" t="str">
        <f t="shared" si="616"/>
        <v/>
      </c>
      <c r="AT3159" s="20">
        <f t="shared" si="617"/>
        <v>-7116.2999999999993</v>
      </c>
    </row>
    <row r="3160" spans="1:46" ht="33.75">
      <c r="A3160" s="54">
        <v>8054</v>
      </c>
      <c r="B3160" s="54" t="s">
        <v>1521</v>
      </c>
      <c r="C3160" s="58" t="s">
        <v>2490</v>
      </c>
      <c r="D3160" s="79">
        <v>7</v>
      </c>
      <c r="E3160" s="79">
        <v>7</v>
      </c>
      <c r="F3160" s="80">
        <v>802</v>
      </c>
      <c r="G3160" s="80">
        <v>114.57</v>
      </c>
      <c r="H3160" s="80">
        <v>802</v>
      </c>
      <c r="I3160" s="80" t="s">
        <v>28</v>
      </c>
      <c r="J3160" s="80" t="s">
        <v>28</v>
      </c>
      <c r="K3160" s="80">
        <v>114.57</v>
      </c>
      <c r="L3160" s="73">
        <f t="shared" si="609"/>
        <v>93.07</v>
      </c>
      <c r="M3160" s="73">
        <f t="shared" si="610"/>
        <v>114.57</v>
      </c>
      <c r="N3160" s="72" t="str">
        <f t="shared" si="611"/>
        <v>0869</v>
      </c>
      <c r="O3160" s="74">
        <f t="shared" si="612"/>
        <v>0</v>
      </c>
      <c r="P3160" s="72">
        <f t="shared" si="613"/>
        <v>0</v>
      </c>
      <c r="Q3160" s="74">
        <f t="shared" si="614"/>
        <v>7</v>
      </c>
      <c r="R3160" s="72" t="str">
        <f t="shared" si="615"/>
        <v/>
      </c>
      <c r="S3160" s="72" t="str">
        <f t="shared" si="616"/>
        <v/>
      </c>
      <c r="AT3160" s="20">
        <f t="shared" si="617"/>
        <v>-8376.2999999999993</v>
      </c>
    </row>
    <row r="3161" spans="1:46" ht="33.75">
      <c r="A3161" s="54">
        <v>8054</v>
      </c>
      <c r="B3161" s="54" t="s">
        <v>1519</v>
      </c>
      <c r="C3161" s="58" t="s">
        <v>2490</v>
      </c>
      <c r="D3161" s="79">
        <v>7</v>
      </c>
      <c r="E3161" s="79">
        <v>7</v>
      </c>
      <c r="F3161" s="80">
        <v>802</v>
      </c>
      <c r="G3161" s="80">
        <v>114.57</v>
      </c>
      <c r="H3161" s="80">
        <v>802</v>
      </c>
      <c r="I3161" s="80" t="s">
        <v>28</v>
      </c>
      <c r="J3161" s="80" t="s">
        <v>28</v>
      </c>
      <c r="K3161" s="80">
        <v>114.57</v>
      </c>
      <c r="L3161" s="73">
        <f t="shared" si="609"/>
        <v>93.07</v>
      </c>
      <c r="M3161" s="73">
        <f t="shared" si="610"/>
        <v>114.57</v>
      </c>
      <c r="N3161" s="72" t="str">
        <f t="shared" si="611"/>
        <v>0869</v>
      </c>
      <c r="O3161" s="74">
        <f t="shared" si="612"/>
        <v>0</v>
      </c>
      <c r="P3161" s="72">
        <f t="shared" si="613"/>
        <v>0</v>
      </c>
      <c r="Q3161" s="74">
        <f t="shared" si="614"/>
        <v>7</v>
      </c>
      <c r="R3161" s="72" t="str">
        <f t="shared" si="615"/>
        <v/>
      </c>
      <c r="S3161" s="72" t="str">
        <f t="shared" si="616"/>
        <v/>
      </c>
      <c r="AT3161" s="20">
        <f t="shared" si="617"/>
        <v>-8376.2999999999993</v>
      </c>
    </row>
    <row r="3162" spans="1:46" ht="33.75">
      <c r="A3162" s="54">
        <v>8054</v>
      </c>
      <c r="B3162" s="54" t="s">
        <v>1517</v>
      </c>
      <c r="C3162" s="58" t="s">
        <v>2490</v>
      </c>
      <c r="D3162" s="79">
        <v>7</v>
      </c>
      <c r="E3162" s="79">
        <v>7</v>
      </c>
      <c r="F3162" s="80">
        <v>802</v>
      </c>
      <c r="G3162" s="80">
        <v>114.57</v>
      </c>
      <c r="H3162" s="80">
        <v>802</v>
      </c>
      <c r="I3162" s="80" t="s">
        <v>28</v>
      </c>
      <c r="J3162" s="80" t="s">
        <v>28</v>
      </c>
      <c r="K3162" s="80">
        <v>114.57</v>
      </c>
      <c r="L3162" s="73">
        <f t="shared" si="609"/>
        <v>93.07</v>
      </c>
      <c r="M3162" s="73">
        <f t="shared" si="610"/>
        <v>114.57</v>
      </c>
      <c r="N3162" s="72" t="str">
        <f t="shared" si="611"/>
        <v>0869</v>
      </c>
      <c r="O3162" s="74">
        <f t="shared" si="612"/>
        <v>0</v>
      </c>
      <c r="P3162" s="72">
        <f t="shared" si="613"/>
        <v>0</v>
      </c>
      <c r="Q3162" s="74">
        <f t="shared" si="614"/>
        <v>7</v>
      </c>
      <c r="R3162" s="72" t="str">
        <f t="shared" si="615"/>
        <v/>
      </c>
      <c r="S3162" s="72" t="str">
        <f t="shared" si="616"/>
        <v/>
      </c>
      <c r="AT3162" s="20">
        <f t="shared" si="617"/>
        <v>-8376.2999999999993</v>
      </c>
    </row>
    <row r="3163" spans="1:46" ht="33.75">
      <c r="A3163" s="54">
        <v>8054</v>
      </c>
      <c r="B3163" s="54" t="s">
        <v>1515</v>
      </c>
      <c r="C3163" s="58" t="s">
        <v>2490</v>
      </c>
      <c r="D3163" s="79">
        <v>7</v>
      </c>
      <c r="E3163" s="79">
        <v>7</v>
      </c>
      <c r="F3163" s="80">
        <v>802</v>
      </c>
      <c r="G3163" s="80">
        <v>114.57</v>
      </c>
      <c r="H3163" s="80">
        <v>802</v>
      </c>
      <c r="I3163" s="80" t="s">
        <v>28</v>
      </c>
      <c r="J3163" s="80" t="s">
        <v>28</v>
      </c>
      <c r="K3163" s="80">
        <v>114.57</v>
      </c>
      <c r="L3163" s="73">
        <f t="shared" si="609"/>
        <v>93.07</v>
      </c>
      <c r="M3163" s="73">
        <f t="shared" si="610"/>
        <v>114.57</v>
      </c>
      <c r="N3163" s="72" t="str">
        <f t="shared" si="611"/>
        <v>0869</v>
      </c>
      <c r="O3163" s="74">
        <f t="shared" si="612"/>
        <v>0</v>
      </c>
      <c r="P3163" s="72">
        <f t="shared" si="613"/>
        <v>0</v>
      </c>
      <c r="Q3163" s="74">
        <f t="shared" si="614"/>
        <v>7</v>
      </c>
      <c r="R3163" s="72" t="str">
        <f t="shared" si="615"/>
        <v/>
      </c>
      <c r="S3163" s="72" t="str">
        <f t="shared" si="616"/>
        <v/>
      </c>
      <c r="AT3163" s="20">
        <f t="shared" si="617"/>
        <v>-8376.2999999999993</v>
      </c>
    </row>
    <row r="3164" spans="1:46" ht="33.75">
      <c r="A3164" s="54">
        <v>8054</v>
      </c>
      <c r="B3164" s="54" t="s">
        <v>1513</v>
      </c>
      <c r="C3164" s="58" t="s">
        <v>2490</v>
      </c>
      <c r="D3164" s="79">
        <v>7</v>
      </c>
      <c r="E3164" s="79">
        <v>7</v>
      </c>
      <c r="F3164" s="80">
        <v>802</v>
      </c>
      <c r="G3164" s="80">
        <v>114.57</v>
      </c>
      <c r="H3164" s="80">
        <v>802</v>
      </c>
      <c r="I3164" s="80" t="s">
        <v>28</v>
      </c>
      <c r="J3164" s="80" t="s">
        <v>28</v>
      </c>
      <c r="K3164" s="80">
        <v>114.57</v>
      </c>
      <c r="L3164" s="73">
        <f t="shared" si="609"/>
        <v>93.07</v>
      </c>
      <c r="M3164" s="73">
        <f t="shared" si="610"/>
        <v>114.57</v>
      </c>
      <c r="N3164" s="72" t="str">
        <f t="shared" si="611"/>
        <v>0869</v>
      </c>
      <c r="O3164" s="74">
        <f t="shared" si="612"/>
        <v>0</v>
      </c>
      <c r="P3164" s="72">
        <f t="shared" si="613"/>
        <v>0</v>
      </c>
      <c r="Q3164" s="74">
        <f t="shared" si="614"/>
        <v>7</v>
      </c>
      <c r="R3164" s="72" t="str">
        <f t="shared" si="615"/>
        <v/>
      </c>
      <c r="S3164" s="72" t="str">
        <f t="shared" si="616"/>
        <v/>
      </c>
      <c r="AT3164" s="20">
        <f t="shared" si="617"/>
        <v>-8376.2999999999993</v>
      </c>
    </row>
    <row r="3165" spans="1:46" ht="33.75">
      <c r="A3165" s="54">
        <v>8054</v>
      </c>
      <c r="B3165" s="54" t="s">
        <v>1511</v>
      </c>
      <c r="C3165" s="58" t="s">
        <v>2490</v>
      </c>
      <c r="D3165" s="79">
        <v>7</v>
      </c>
      <c r="E3165" s="79">
        <v>7</v>
      </c>
      <c r="F3165" s="80">
        <v>802</v>
      </c>
      <c r="G3165" s="80">
        <v>114.57</v>
      </c>
      <c r="H3165" s="80">
        <v>802</v>
      </c>
      <c r="I3165" s="80" t="s">
        <v>28</v>
      </c>
      <c r="J3165" s="80" t="s">
        <v>28</v>
      </c>
      <c r="K3165" s="80">
        <v>114.57</v>
      </c>
      <c r="L3165" s="73">
        <f t="shared" si="609"/>
        <v>93.07</v>
      </c>
      <c r="M3165" s="73">
        <f t="shared" si="610"/>
        <v>114.57</v>
      </c>
      <c r="N3165" s="72" t="str">
        <f t="shared" si="611"/>
        <v>0869</v>
      </c>
      <c r="O3165" s="74">
        <f t="shared" si="612"/>
        <v>0</v>
      </c>
      <c r="P3165" s="72">
        <f t="shared" si="613"/>
        <v>0</v>
      </c>
      <c r="Q3165" s="74">
        <f t="shared" si="614"/>
        <v>7</v>
      </c>
      <c r="R3165" s="72" t="str">
        <f t="shared" si="615"/>
        <v/>
      </c>
      <c r="S3165" s="72" t="str">
        <f t="shared" si="616"/>
        <v/>
      </c>
      <c r="AT3165" s="20">
        <f t="shared" si="617"/>
        <v>-8376.2999999999993</v>
      </c>
    </row>
    <row r="3166" spans="1:46" ht="33.75">
      <c r="A3166" s="54">
        <v>8054</v>
      </c>
      <c r="B3166" s="54" t="s">
        <v>1509</v>
      </c>
      <c r="C3166" s="58" t="s">
        <v>2490</v>
      </c>
      <c r="D3166" s="79">
        <v>7</v>
      </c>
      <c r="E3166" s="79">
        <v>7</v>
      </c>
      <c r="F3166" s="80">
        <v>802</v>
      </c>
      <c r="G3166" s="80">
        <v>114.57</v>
      </c>
      <c r="H3166" s="80">
        <v>802</v>
      </c>
      <c r="I3166" s="80" t="s">
        <v>28</v>
      </c>
      <c r="J3166" s="80" t="s">
        <v>28</v>
      </c>
      <c r="K3166" s="80">
        <v>114.57</v>
      </c>
      <c r="L3166" s="73">
        <f t="shared" si="609"/>
        <v>103.49</v>
      </c>
      <c r="M3166" s="73">
        <f t="shared" si="610"/>
        <v>114.57</v>
      </c>
      <c r="N3166" s="72" t="str">
        <f t="shared" si="611"/>
        <v>0869</v>
      </c>
      <c r="O3166" s="74">
        <f t="shared" si="612"/>
        <v>0</v>
      </c>
      <c r="P3166" s="72">
        <f t="shared" si="613"/>
        <v>0</v>
      </c>
      <c r="Q3166" s="74">
        <f t="shared" si="614"/>
        <v>7</v>
      </c>
      <c r="R3166" s="72" t="str">
        <f t="shared" si="615"/>
        <v/>
      </c>
      <c r="S3166" s="72" t="str">
        <f t="shared" si="616"/>
        <v/>
      </c>
      <c r="AT3166" s="20">
        <f t="shared" si="617"/>
        <v>-9314.1</v>
      </c>
    </row>
    <row r="3167" spans="1:46" ht="33.75">
      <c r="A3167" s="54">
        <v>8054</v>
      </c>
      <c r="B3167" s="54" t="s">
        <v>1507</v>
      </c>
      <c r="C3167" s="58" t="s">
        <v>2490</v>
      </c>
      <c r="D3167" s="79">
        <v>7</v>
      </c>
      <c r="E3167" s="79">
        <v>7</v>
      </c>
      <c r="F3167" s="80">
        <v>802</v>
      </c>
      <c r="G3167" s="80">
        <v>114.57</v>
      </c>
      <c r="H3167" s="80">
        <v>802</v>
      </c>
      <c r="I3167" s="80" t="s">
        <v>28</v>
      </c>
      <c r="J3167" s="80" t="s">
        <v>28</v>
      </c>
      <c r="K3167" s="80">
        <v>114.57</v>
      </c>
      <c r="L3167" s="73">
        <f t="shared" si="609"/>
        <v>103.49</v>
      </c>
      <c r="M3167" s="73">
        <f t="shared" si="610"/>
        <v>114.57</v>
      </c>
      <c r="N3167" s="72" t="str">
        <f t="shared" si="611"/>
        <v>0869</v>
      </c>
      <c r="O3167" s="74">
        <f t="shared" si="612"/>
        <v>0</v>
      </c>
      <c r="P3167" s="72">
        <f t="shared" si="613"/>
        <v>0</v>
      </c>
      <c r="Q3167" s="74">
        <f t="shared" si="614"/>
        <v>7</v>
      </c>
      <c r="R3167" s="72" t="str">
        <f t="shared" si="615"/>
        <v/>
      </c>
      <c r="S3167" s="72" t="str">
        <f t="shared" si="616"/>
        <v/>
      </c>
      <c r="AT3167" s="20">
        <f t="shared" si="617"/>
        <v>-9314.1</v>
      </c>
    </row>
    <row r="3168" spans="1:46" ht="33.75">
      <c r="A3168" s="54">
        <v>8054</v>
      </c>
      <c r="B3168" s="54" t="s">
        <v>1505</v>
      </c>
      <c r="C3168" s="58" t="s">
        <v>2490</v>
      </c>
      <c r="D3168" s="79">
        <v>7</v>
      </c>
      <c r="E3168" s="79">
        <v>7</v>
      </c>
      <c r="F3168" s="80">
        <v>802</v>
      </c>
      <c r="G3168" s="80">
        <v>114.57</v>
      </c>
      <c r="H3168" s="80">
        <v>802</v>
      </c>
      <c r="I3168" s="80" t="s">
        <v>28</v>
      </c>
      <c r="J3168" s="80" t="s">
        <v>28</v>
      </c>
      <c r="K3168" s="80">
        <v>114.57</v>
      </c>
      <c r="L3168" s="73">
        <f t="shared" si="609"/>
        <v>103.49</v>
      </c>
      <c r="M3168" s="73">
        <f t="shared" si="610"/>
        <v>114.57</v>
      </c>
      <c r="N3168" s="72" t="str">
        <f t="shared" si="611"/>
        <v>0869</v>
      </c>
      <c r="O3168" s="74">
        <f t="shared" si="612"/>
        <v>0</v>
      </c>
      <c r="P3168" s="72">
        <f t="shared" si="613"/>
        <v>0</v>
      </c>
      <c r="Q3168" s="74">
        <f t="shared" si="614"/>
        <v>7</v>
      </c>
      <c r="R3168" s="72" t="str">
        <f t="shared" si="615"/>
        <v/>
      </c>
      <c r="S3168" s="72" t="str">
        <f t="shared" si="616"/>
        <v/>
      </c>
      <c r="AT3168" s="20">
        <f t="shared" si="617"/>
        <v>-9314.1</v>
      </c>
    </row>
    <row r="3169" spans="1:46" ht="33.75">
      <c r="A3169" s="54">
        <v>8054</v>
      </c>
      <c r="B3169" s="54" t="s">
        <v>1503</v>
      </c>
      <c r="C3169" s="58" t="s">
        <v>2490</v>
      </c>
      <c r="D3169" s="79">
        <v>7</v>
      </c>
      <c r="E3169" s="79">
        <v>7</v>
      </c>
      <c r="F3169" s="80">
        <v>802</v>
      </c>
      <c r="G3169" s="80">
        <v>114.57</v>
      </c>
      <c r="H3169" s="80">
        <v>802</v>
      </c>
      <c r="I3169" s="80" t="s">
        <v>28</v>
      </c>
      <c r="J3169" s="80" t="s">
        <v>28</v>
      </c>
      <c r="K3169" s="80">
        <v>114.57</v>
      </c>
      <c r="L3169" s="73">
        <f t="shared" si="609"/>
        <v>103.49</v>
      </c>
      <c r="M3169" s="73">
        <f t="shared" si="610"/>
        <v>114.57</v>
      </c>
      <c r="N3169" s="72" t="str">
        <f t="shared" si="611"/>
        <v>0869</v>
      </c>
      <c r="O3169" s="74">
        <f t="shared" si="612"/>
        <v>0</v>
      </c>
      <c r="P3169" s="72">
        <f t="shared" si="613"/>
        <v>0</v>
      </c>
      <c r="Q3169" s="74">
        <f t="shared" si="614"/>
        <v>7</v>
      </c>
      <c r="R3169" s="72" t="str">
        <f t="shared" si="615"/>
        <v/>
      </c>
      <c r="S3169" s="72" t="str">
        <f t="shared" si="616"/>
        <v/>
      </c>
      <c r="AT3169" s="20">
        <f t="shared" si="617"/>
        <v>-9314.1</v>
      </c>
    </row>
    <row r="3170" spans="1:46" ht="33.75">
      <c r="A3170" s="54">
        <v>8054</v>
      </c>
      <c r="B3170" s="54" t="s">
        <v>1501</v>
      </c>
      <c r="C3170" s="58" t="s">
        <v>2490</v>
      </c>
      <c r="D3170" s="79">
        <v>7</v>
      </c>
      <c r="E3170" s="79">
        <v>7</v>
      </c>
      <c r="F3170" s="80">
        <v>802</v>
      </c>
      <c r="G3170" s="80">
        <v>114.57</v>
      </c>
      <c r="H3170" s="80">
        <v>802</v>
      </c>
      <c r="I3170" s="80" t="s">
        <v>28</v>
      </c>
      <c r="J3170" s="80" t="s">
        <v>28</v>
      </c>
      <c r="K3170" s="80">
        <v>114.57</v>
      </c>
      <c r="L3170" s="73">
        <f t="shared" si="609"/>
        <v>103.49</v>
      </c>
      <c r="M3170" s="73">
        <f t="shared" si="610"/>
        <v>114.57</v>
      </c>
      <c r="N3170" s="72" t="str">
        <f t="shared" si="611"/>
        <v>0869</v>
      </c>
      <c r="O3170" s="74">
        <f t="shared" si="612"/>
        <v>0</v>
      </c>
      <c r="P3170" s="72">
        <f t="shared" si="613"/>
        <v>0</v>
      </c>
      <c r="Q3170" s="74">
        <f t="shared" si="614"/>
        <v>7</v>
      </c>
      <c r="R3170" s="72" t="str">
        <f t="shared" si="615"/>
        <v/>
      </c>
      <c r="S3170" s="72" t="str">
        <f t="shared" si="616"/>
        <v/>
      </c>
      <c r="AT3170" s="20">
        <f t="shared" si="617"/>
        <v>-9314.1</v>
      </c>
    </row>
    <row r="3171" spans="1:46" ht="33.75">
      <c r="A3171" s="54">
        <v>8054</v>
      </c>
      <c r="B3171" s="54" t="s">
        <v>1499</v>
      </c>
      <c r="C3171" s="58" t="s">
        <v>2490</v>
      </c>
      <c r="D3171" s="79">
        <v>7</v>
      </c>
      <c r="E3171" s="79">
        <v>7</v>
      </c>
      <c r="F3171" s="80">
        <v>802</v>
      </c>
      <c r="G3171" s="80">
        <v>114.57</v>
      </c>
      <c r="H3171" s="80">
        <v>802</v>
      </c>
      <c r="I3171" s="80" t="s">
        <v>28</v>
      </c>
      <c r="J3171" s="80" t="s">
        <v>28</v>
      </c>
      <c r="K3171" s="80">
        <v>114.57</v>
      </c>
      <c r="L3171" s="73">
        <f t="shared" si="609"/>
        <v>103.49</v>
      </c>
      <c r="M3171" s="73">
        <f t="shared" si="610"/>
        <v>114.57</v>
      </c>
      <c r="N3171" s="72" t="str">
        <f t="shared" si="611"/>
        <v>0869</v>
      </c>
      <c r="O3171" s="74">
        <f t="shared" si="612"/>
        <v>0</v>
      </c>
      <c r="P3171" s="72">
        <f t="shared" si="613"/>
        <v>0</v>
      </c>
      <c r="Q3171" s="74">
        <f t="shared" si="614"/>
        <v>7</v>
      </c>
      <c r="R3171" s="72" t="str">
        <f t="shared" si="615"/>
        <v/>
      </c>
      <c r="S3171" s="72" t="str">
        <f t="shared" si="616"/>
        <v/>
      </c>
      <c r="AT3171" s="20">
        <f t="shared" si="617"/>
        <v>-9314.1</v>
      </c>
    </row>
    <row r="3172" spans="1:46" ht="22.5">
      <c r="A3172" s="54">
        <v>8055</v>
      </c>
      <c r="B3172" s="54" t="s">
        <v>1571</v>
      </c>
      <c r="C3172" s="58" t="s">
        <v>2491</v>
      </c>
      <c r="D3172" s="79">
        <v>7</v>
      </c>
      <c r="E3172" s="79">
        <v>7</v>
      </c>
      <c r="F3172" s="80">
        <v>804.28</v>
      </c>
      <c r="G3172" s="80">
        <v>114.9</v>
      </c>
      <c r="H3172" s="80">
        <v>804.28</v>
      </c>
      <c r="I3172" s="80" t="s">
        <v>28</v>
      </c>
      <c r="J3172" s="80" t="s">
        <v>28</v>
      </c>
      <c r="K3172" s="80">
        <v>114.9</v>
      </c>
      <c r="L3172" s="73">
        <f t="shared" si="609"/>
        <v>89.34</v>
      </c>
      <c r="M3172" s="73">
        <f t="shared" si="610"/>
        <v>114.9</v>
      </c>
      <c r="N3172" s="72" t="str">
        <f t="shared" si="611"/>
        <v>0870</v>
      </c>
      <c r="O3172" s="74">
        <f t="shared" si="612"/>
        <v>0</v>
      </c>
      <c r="P3172" s="72">
        <f t="shared" si="613"/>
        <v>0</v>
      </c>
      <c r="Q3172" s="74">
        <f t="shared" si="614"/>
        <v>7</v>
      </c>
      <c r="R3172" s="72" t="str">
        <f t="shared" si="615"/>
        <v/>
      </c>
      <c r="S3172" s="72" t="str">
        <f t="shared" si="616"/>
        <v/>
      </c>
      <c r="AT3172" s="20">
        <f t="shared" si="617"/>
        <v>-8040.6</v>
      </c>
    </row>
    <row r="3173" spans="1:46" ht="22.5">
      <c r="A3173" s="54">
        <v>8055</v>
      </c>
      <c r="B3173" s="54" t="s">
        <v>1569</v>
      </c>
      <c r="C3173" s="58" t="s">
        <v>2491</v>
      </c>
      <c r="D3173" s="79">
        <v>7</v>
      </c>
      <c r="E3173" s="79">
        <v>7</v>
      </c>
      <c r="F3173" s="80">
        <v>804.28</v>
      </c>
      <c r="G3173" s="80">
        <v>114.9</v>
      </c>
      <c r="H3173" s="80">
        <v>804.28</v>
      </c>
      <c r="I3173" s="80" t="s">
        <v>28</v>
      </c>
      <c r="J3173" s="80" t="s">
        <v>28</v>
      </c>
      <c r="K3173" s="80">
        <v>114.9</v>
      </c>
      <c r="L3173" s="73">
        <f t="shared" si="609"/>
        <v>89.34</v>
      </c>
      <c r="M3173" s="73">
        <f t="shared" si="610"/>
        <v>114.9</v>
      </c>
      <c r="N3173" s="72" t="str">
        <f t="shared" si="611"/>
        <v>0870</v>
      </c>
      <c r="O3173" s="74">
        <f t="shared" si="612"/>
        <v>0</v>
      </c>
      <c r="P3173" s="72">
        <f t="shared" si="613"/>
        <v>0</v>
      </c>
      <c r="Q3173" s="74">
        <f t="shared" si="614"/>
        <v>7</v>
      </c>
      <c r="R3173" s="72" t="str">
        <f t="shared" si="615"/>
        <v/>
      </c>
      <c r="S3173" s="72" t="str">
        <f t="shared" si="616"/>
        <v/>
      </c>
      <c r="AT3173" s="20">
        <f t="shared" si="617"/>
        <v>-8040.6</v>
      </c>
    </row>
    <row r="3174" spans="1:46" ht="22.5">
      <c r="A3174" s="54">
        <v>8055</v>
      </c>
      <c r="B3174" s="54" t="s">
        <v>1567</v>
      </c>
      <c r="C3174" s="58" t="s">
        <v>2491</v>
      </c>
      <c r="D3174" s="79">
        <v>7</v>
      </c>
      <c r="E3174" s="79">
        <v>7</v>
      </c>
      <c r="F3174" s="80">
        <v>804.28</v>
      </c>
      <c r="G3174" s="80">
        <v>114.9</v>
      </c>
      <c r="H3174" s="80">
        <v>804.28</v>
      </c>
      <c r="I3174" s="80" t="s">
        <v>28</v>
      </c>
      <c r="J3174" s="80" t="s">
        <v>28</v>
      </c>
      <c r="K3174" s="80">
        <v>114.9</v>
      </c>
      <c r="L3174" s="73">
        <f t="shared" si="609"/>
        <v>89.34</v>
      </c>
      <c r="M3174" s="73">
        <f t="shared" si="610"/>
        <v>114.9</v>
      </c>
      <c r="N3174" s="72" t="str">
        <f t="shared" si="611"/>
        <v>0870</v>
      </c>
      <c r="O3174" s="74">
        <f t="shared" si="612"/>
        <v>0</v>
      </c>
      <c r="P3174" s="72">
        <f t="shared" si="613"/>
        <v>0</v>
      </c>
      <c r="Q3174" s="74">
        <f t="shared" si="614"/>
        <v>7</v>
      </c>
      <c r="R3174" s="72" t="str">
        <f t="shared" si="615"/>
        <v/>
      </c>
      <c r="S3174" s="72" t="str">
        <f t="shared" si="616"/>
        <v/>
      </c>
      <c r="AT3174" s="20">
        <f t="shared" si="617"/>
        <v>-8040.6</v>
      </c>
    </row>
    <row r="3175" spans="1:46" ht="22.5">
      <c r="A3175" s="54">
        <v>8055</v>
      </c>
      <c r="B3175" s="54" t="s">
        <v>1565</v>
      </c>
      <c r="C3175" s="58" t="s">
        <v>2491</v>
      </c>
      <c r="D3175" s="79">
        <v>7</v>
      </c>
      <c r="E3175" s="79">
        <v>7</v>
      </c>
      <c r="F3175" s="80">
        <v>804.28</v>
      </c>
      <c r="G3175" s="80">
        <v>114.9</v>
      </c>
      <c r="H3175" s="80">
        <v>804.28</v>
      </c>
      <c r="I3175" s="80" t="s">
        <v>28</v>
      </c>
      <c r="J3175" s="80" t="s">
        <v>28</v>
      </c>
      <c r="K3175" s="80">
        <v>114.9</v>
      </c>
      <c r="L3175" s="73">
        <f t="shared" si="609"/>
        <v>89.34</v>
      </c>
      <c r="M3175" s="73">
        <f t="shared" si="610"/>
        <v>114.9</v>
      </c>
      <c r="N3175" s="72" t="str">
        <f t="shared" si="611"/>
        <v>0870</v>
      </c>
      <c r="O3175" s="74">
        <f t="shared" si="612"/>
        <v>0</v>
      </c>
      <c r="P3175" s="72">
        <f t="shared" si="613"/>
        <v>0</v>
      </c>
      <c r="Q3175" s="74">
        <f t="shared" si="614"/>
        <v>7</v>
      </c>
      <c r="R3175" s="72" t="str">
        <f t="shared" si="615"/>
        <v/>
      </c>
      <c r="S3175" s="72" t="str">
        <f t="shared" si="616"/>
        <v/>
      </c>
      <c r="AT3175" s="20">
        <f t="shared" si="617"/>
        <v>-8040.6</v>
      </c>
    </row>
    <row r="3176" spans="1:46" ht="22.5">
      <c r="A3176" s="54">
        <v>8055</v>
      </c>
      <c r="B3176" s="54" t="s">
        <v>1563</v>
      </c>
      <c r="C3176" s="58" t="s">
        <v>2491</v>
      </c>
      <c r="D3176" s="79">
        <v>7</v>
      </c>
      <c r="E3176" s="79">
        <v>7</v>
      </c>
      <c r="F3176" s="80">
        <v>804.28</v>
      </c>
      <c r="G3176" s="80">
        <v>114.9</v>
      </c>
      <c r="H3176" s="80">
        <v>804.28</v>
      </c>
      <c r="I3176" s="80" t="s">
        <v>28</v>
      </c>
      <c r="J3176" s="80" t="s">
        <v>28</v>
      </c>
      <c r="K3176" s="80">
        <v>114.9</v>
      </c>
      <c r="L3176" s="73">
        <f t="shared" si="609"/>
        <v>89.34</v>
      </c>
      <c r="M3176" s="73">
        <f t="shared" si="610"/>
        <v>114.9</v>
      </c>
      <c r="N3176" s="72" t="str">
        <f t="shared" si="611"/>
        <v>0870</v>
      </c>
      <c r="O3176" s="74">
        <f t="shared" si="612"/>
        <v>0</v>
      </c>
      <c r="P3176" s="72">
        <f t="shared" si="613"/>
        <v>0</v>
      </c>
      <c r="Q3176" s="74">
        <f t="shared" si="614"/>
        <v>7</v>
      </c>
      <c r="R3176" s="72" t="str">
        <f t="shared" si="615"/>
        <v/>
      </c>
      <c r="S3176" s="72" t="str">
        <f t="shared" si="616"/>
        <v/>
      </c>
      <c r="AT3176" s="20">
        <f t="shared" si="617"/>
        <v>-8040.6</v>
      </c>
    </row>
    <row r="3177" spans="1:46" ht="22.5">
      <c r="A3177" s="54">
        <v>8055</v>
      </c>
      <c r="B3177" s="54" t="s">
        <v>1561</v>
      </c>
      <c r="C3177" s="58" t="s">
        <v>2491</v>
      </c>
      <c r="D3177" s="79">
        <v>7</v>
      </c>
      <c r="E3177" s="79">
        <v>7</v>
      </c>
      <c r="F3177" s="80">
        <v>804.28</v>
      </c>
      <c r="G3177" s="80">
        <v>114.9</v>
      </c>
      <c r="H3177" s="80">
        <v>804.28</v>
      </c>
      <c r="I3177" s="80" t="s">
        <v>28</v>
      </c>
      <c r="J3177" s="80" t="s">
        <v>28</v>
      </c>
      <c r="K3177" s="80">
        <v>114.9</v>
      </c>
      <c r="L3177" s="73">
        <f t="shared" si="609"/>
        <v>89.34</v>
      </c>
      <c r="M3177" s="73">
        <f t="shared" si="610"/>
        <v>114.9</v>
      </c>
      <c r="N3177" s="72" t="str">
        <f t="shared" si="611"/>
        <v>0870</v>
      </c>
      <c r="O3177" s="74">
        <f t="shared" si="612"/>
        <v>0</v>
      </c>
      <c r="P3177" s="72">
        <f t="shared" si="613"/>
        <v>0</v>
      </c>
      <c r="Q3177" s="74">
        <f t="shared" si="614"/>
        <v>7</v>
      </c>
      <c r="R3177" s="72" t="str">
        <f t="shared" si="615"/>
        <v/>
      </c>
      <c r="S3177" s="72" t="str">
        <f t="shared" si="616"/>
        <v/>
      </c>
      <c r="AT3177" s="20">
        <f t="shared" si="617"/>
        <v>-8040.6</v>
      </c>
    </row>
    <row r="3178" spans="1:46" ht="22.5">
      <c r="A3178" s="54">
        <v>8055</v>
      </c>
      <c r="B3178" s="54" t="s">
        <v>1559</v>
      </c>
      <c r="C3178" s="58" t="s">
        <v>2491</v>
      </c>
      <c r="D3178" s="79">
        <v>7</v>
      </c>
      <c r="E3178" s="79">
        <v>7</v>
      </c>
      <c r="F3178" s="80">
        <v>804.28</v>
      </c>
      <c r="G3178" s="80">
        <v>114.9</v>
      </c>
      <c r="H3178" s="80">
        <v>804.28</v>
      </c>
      <c r="I3178" s="80" t="s">
        <v>28</v>
      </c>
      <c r="J3178" s="80" t="s">
        <v>28</v>
      </c>
      <c r="K3178" s="80">
        <v>114.9</v>
      </c>
      <c r="L3178" s="73">
        <f t="shared" si="609"/>
        <v>101.2</v>
      </c>
      <c r="M3178" s="73">
        <f t="shared" si="610"/>
        <v>114.9</v>
      </c>
      <c r="N3178" s="72" t="str">
        <f t="shared" si="611"/>
        <v>0870</v>
      </c>
      <c r="O3178" s="74">
        <f t="shared" si="612"/>
        <v>0</v>
      </c>
      <c r="P3178" s="72">
        <f t="shared" si="613"/>
        <v>0</v>
      </c>
      <c r="Q3178" s="74">
        <f t="shared" si="614"/>
        <v>7</v>
      </c>
      <c r="R3178" s="72" t="str">
        <f t="shared" si="615"/>
        <v/>
      </c>
      <c r="S3178" s="72" t="str">
        <f t="shared" si="616"/>
        <v/>
      </c>
      <c r="AT3178" s="20">
        <f t="shared" si="617"/>
        <v>-9108</v>
      </c>
    </row>
    <row r="3179" spans="1:46" ht="22.5">
      <c r="A3179" s="54">
        <v>8055</v>
      </c>
      <c r="B3179" s="54" t="s">
        <v>1557</v>
      </c>
      <c r="C3179" s="58" t="s">
        <v>2491</v>
      </c>
      <c r="D3179" s="79">
        <v>7</v>
      </c>
      <c r="E3179" s="79">
        <v>7</v>
      </c>
      <c r="F3179" s="80">
        <v>804.28</v>
      </c>
      <c r="G3179" s="80">
        <v>114.9</v>
      </c>
      <c r="H3179" s="80">
        <v>804.28</v>
      </c>
      <c r="I3179" s="80" t="s">
        <v>28</v>
      </c>
      <c r="J3179" s="80" t="s">
        <v>28</v>
      </c>
      <c r="K3179" s="80">
        <v>114.9</v>
      </c>
      <c r="L3179" s="73">
        <f t="shared" si="609"/>
        <v>101.2</v>
      </c>
      <c r="M3179" s="73">
        <f t="shared" si="610"/>
        <v>114.9</v>
      </c>
      <c r="N3179" s="72" t="str">
        <f t="shared" si="611"/>
        <v>0870</v>
      </c>
      <c r="O3179" s="74">
        <f t="shared" si="612"/>
        <v>0</v>
      </c>
      <c r="P3179" s="72">
        <f t="shared" si="613"/>
        <v>0</v>
      </c>
      <c r="Q3179" s="74">
        <f t="shared" si="614"/>
        <v>7</v>
      </c>
      <c r="R3179" s="72" t="str">
        <f t="shared" si="615"/>
        <v/>
      </c>
      <c r="S3179" s="72" t="str">
        <f t="shared" si="616"/>
        <v/>
      </c>
      <c r="AT3179" s="20">
        <f t="shared" si="617"/>
        <v>-9108</v>
      </c>
    </row>
    <row r="3180" spans="1:46" ht="22.5">
      <c r="A3180" s="54">
        <v>8055</v>
      </c>
      <c r="B3180" s="54" t="s">
        <v>1555</v>
      </c>
      <c r="C3180" s="58" t="s">
        <v>2491</v>
      </c>
      <c r="D3180" s="79">
        <v>7</v>
      </c>
      <c r="E3180" s="79">
        <v>7</v>
      </c>
      <c r="F3180" s="80">
        <v>804.28</v>
      </c>
      <c r="G3180" s="80">
        <v>114.9</v>
      </c>
      <c r="H3180" s="80">
        <v>804.28</v>
      </c>
      <c r="I3180" s="80" t="s">
        <v>28</v>
      </c>
      <c r="J3180" s="80" t="s">
        <v>28</v>
      </c>
      <c r="K3180" s="80">
        <v>114.9</v>
      </c>
      <c r="L3180" s="73">
        <f t="shared" si="609"/>
        <v>101.2</v>
      </c>
      <c r="M3180" s="73">
        <f t="shared" si="610"/>
        <v>114.9</v>
      </c>
      <c r="N3180" s="72" t="str">
        <f t="shared" si="611"/>
        <v>0870</v>
      </c>
      <c r="O3180" s="74">
        <f t="shared" si="612"/>
        <v>0</v>
      </c>
      <c r="P3180" s="72">
        <f t="shared" si="613"/>
        <v>0</v>
      </c>
      <c r="Q3180" s="74">
        <f t="shared" si="614"/>
        <v>7</v>
      </c>
      <c r="R3180" s="72" t="str">
        <f t="shared" si="615"/>
        <v/>
      </c>
      <c r="S3180" s="72" t="str">
        <f t="shared" si="616"/>
        <v/>
      </c>
      <c r="AT3180" s="20">
        <f t="shared" si="617"/>
        <v>-9108</v>
      </c>
    </row>
    <row r="3181" spans="1:46" ht="22.5">
      <c r="A3181" s="54">
        <v>8055</v>
      </c>
      <c r="B3181" s="54" t="s">
        <v>1553</v>
      </c>
      <c r="C3181" s="58" t="s">
        <v>2491</v>
      </c>
      <c r="D3181" s="79">
        <v>7</v>
      </c>
      <c r="E3181" s="79">
        <v>7</v>
      </c>
      <c r="F3181" s="80">
        <v>804.28</v>
      </c>
      <c r="G3181" s="80">
        <v>114.9</v>
      </c>
      <c r="H3181" s="80">
        <v>804.28</v>
      </c>
      <c r="I3181" s="80" t="s">
        <v>28</v>
      </c>
      <c r="J3181" s="80" t="s">
        <v>28</v>
      </c>
      <c r="K3181" s="80">
        <v>114.9</v>
      </c>
      <c r="L3181" s="73">
        <f t="shared" si="609"/>
        <v>101.2</v>
      </c>
      <c r="M3181" s="73">
        <f t="shared" si="610"/>
        <v>114.9</v>
      </c>
      <c r="N3181" s="72" t="str">
        <f t="shared" si="611"/>
        <v>0870</v>
      </c>
      <c r="O3181" s="74">
        <f t="shared" si="612"/>
        <v>0</v>
      </c>
      <c r="P3181" s="72">
        <f t="shared" si="613"/>
        <v>0</v>
      </c>
      <c r="Q3181" s="74">
        <f t="shared" si="614"/>
        <v>7</v>
      </c>
      <c r="R3181" s="72" t="str">
        <f t="shared" si="615"/>
        <v/>
      </c>
      <c r="S3181" s="72" t="str">
        <f t="shared" si="616"/>
        <v/>
      </c>
      <c r="AT3181" s="20">
        <f t="shared" si="617"/>
        <v>-9108</v>
      </c>
    </row>
    <row r="3182" spans="1:46" ht="22.5">
      <c r="A3182" s="54">
        <v>8055</v>
      </c>
      <c r="B3182" s="54" t="s">
        <v>1551</v>
      </c>
      <c r="C3182" s="58" t="s">
        <v>2491</v>
      </c>
      <c r="D3182" s="79">
        <v>7</v>
      </c>
      <c r="E3182" s="79">
        <v>7</v>
      </c>
      <c r="F3182" s="80">
        <v>804.28</v>
      </c>
      <c r="G3182" s="80">
        <v>114.9</v>
      </c>
      <c r="H3182" s="80">
        <v>804.28</v>
      </c>
      <c r="I3182" s="80" t="s">
        <v>28</v>
      </c>
      <c r="J3182" s="80" t="s">
        <v>28</v>
      </c>
      <c r="K3182" s="80">
        <v>114.9</v>
      </c>
      <c r="L3182" s="73">
        <f t="shared" si="609"/>
        <v>101.2</v>
      </c>
      <c r="M3182" s="73">
        <f t="shared" si="610"/>
        <v>114.9</v>
      </c>
      <c r="N3182" s="72" t="str">
        <f t="shared" si="611"/>
        <v>0870</v>
      </c>
      <c r="O3182" s="74">
        <f t="shared" si="612"/>
        <v>0</v>
      </c>
      <c r="P3182" s="72">
        <f t="shared" si="613"/>
        <v>0</v>
      </c>
      <c r="Q3182" s="74">
        <f t="shared" si="614"/>
        <v>7</v>
      </c>
      <c r="R3182" s="72" t="str">
        <f t="shared" si="615"/>
        <v/>
      </c>
      <c r="S3182" s="72" t="str">
        <f t="shared" si="616"/>
        <v/>
      </c>
      <c r="AT3182" s="20">
        <f t="shared" si="617"/>
        <v>-9108</v>
      </c>
    </row>
    <row r="3183" spans="1:46" ht="22.5">
      <c r="A3183" s="54">
        <v>8055</v>
      </c>
      <c r="B3183" s="54" t="s">
        <v>1549</v>
      </c>
      <c r="C3183" s="58" t="s">
        <v>2491</v>
      </c>
      <c r="D3183" s="79">
        <v>7</v>
      </c>
      <c r="E3183" s="79">
        <v>7</v>
      </c>
      <c r="F3183" s="80">
        <v>804.28</v>
      </c>
      <c r="G3183" s="80">
        <v>114.9</v>
      </c>
      <c r="H3183" s="80">
        <v>804.28</v>
      </c>
      <c r="I3183" s="80" t="s">
        <v>28</v>
      </c>
      <c r="J3183" s="80" t="s">
        <v>28</v>
      </c>
      <c r="K3183" s="80">
        <v>114.9</v>
      </c>
      <c r="L3183" s="73">
        <f t="shared" si="609"/>
        <v>101.2</v>
      </c>
      <c r="M3183" s="73">
        <f t="shared" si="610"/>
        <v>114.9</v>
      </c>
      <c r="N3183" s="72" t="str">
        <f t="shared" si="611"/>
        <v>0870</v>
      </c>
      <c r="O3183" s="74">
        <f t="shared" si="612"/>
        <v>0</v>
      </c>
      <c r="P3183" s="72">
        <f t="shared" si="613"/>
        <v>0</v>
      </c>
      <c r="Q3183" s="74">
        <f t="shared" si="614"/>
        <v>7</v>
      </c>
      <c r="R3183" s="72" t="str">
        <f t="shared" si="615"/>
        <v/>
      </c>
      <c r="S3183" s="72" t="str">
        <f t="shared" si="616"/>
        <v/>
      </c>
      <c r="AT3183" s="20">
        <f t="shared" si="617"/>
        <v>-9108</v>
      </c>
    </row>
    <row r="3184" spans="1:46" ht="22.5">
      <c r="A3184" s="54">
        <v>8055</v>
      </c>
      <c r="B3184" s="54" t="s">
        <v>1547</v>
      </c>
      <c r="C3184" s="58" t="s">
        <v>2491</v>
      </c>
      <c r="D3184" s="79">
        <v>7</v>
      </c>
      <c r="E3184" s="79">
        <v>7</v>
      </c>
      <c r="F3184" s="80">
        <v>804.28</v>
      </c>
      <c r="G3184" s="80">
        <v>114.9</v>
      </c>
      <c r="H3184" s="80">
        <v>804.28</v>
      </c>
      <c r="I3184" s="80" t="s">
        <v>28</v>
      </c>
      <c r="J3184" s="80" t="s">
        <v>28</v>
      </c>
      <c r="K3184" s="80">
        <v>114.9</v>
      </c>
      <c r="L3184" s="73">
        <f t="shared" si="609"/>
        <v>101.71</v>
      </c>
      <c r="M3184" s="73">
        <f t="shared" si="610"/>
        <v>114.9</v>
      </c>
      <c r="N3184" s="72" t="str">
        <f t="shared" si="611"/>
        <v>0870</v>
      </c>
      <c r="O3184" s="74">
        <f t="shared" si="612"/>
        <v>0</v>
      </c>
      <c r="P3184" s="72">
        <f t="shared" si="613"/>
        <v>0</v>
      </c>
      <c r="Q3184" s="74">
        <f t="shared" si="614"/>
        <v>7</v>
      </c>
      <c r="R3184" s="72" t="str">
        <f t="shared" si="615"/>
        <v/>
      </c>
      <c r="S3184" s="72" t="str">
        <f t="shared" si="616"/>
        <v/>
      </c>
      <c r="AT3184" s="20">
        <f t="shared" si="617"/>
        <v>-9153.9</v>
      </c>
    </row>
    <row r="3185" spans="1:46" ht="22.5">
      <c r="A3185" s="54">
        <v>8055</v>
      </c>
      <c r="B3185" s="54" t="s">
        <v>1545</v>
      </c>
      <c r="C3185" s="58" t="s">
        <v>2491</v>
      </c>
      <c r="D3185" s="79">
        <v>7</v>
      </c>
      <c r="E3185" s="79">
        <v>7</v>
      </c>
      <c r="F3185" s="80">
        <v>804.28</v>
      </c>
      <c r="G3185" s="80">
        <v>114.9</v>
      </c>
      <c r="H3185" s="80">
        <v>804.28</v>
      </c>
      <c r="I3185" s="80" t="s">
        <v>28</v>
      </c>
      <c r="J3185" s="80" t="s">
        <v>28</v>
      </c>
      <c r="K3185" s="80">
        <v>114.9</v>
      </c>
      <c r="L3185" s="73">
        <f t="shared" si="609"/>
        <v>101.71</v>
      </c>
      <c r="M3185" s="73">
        <f t="shared" si="610"/>
        <v>114.9</v>
      </c>
      <c r="N3185" s="72" t="str">
        <f t="shared" si="611"/>
        <v>0870</v>
      </c>
      <c r="O3185" s="74">
        <f t="shared" si="612"/>
        <v>0</v>
      </c>
      <c r="P3185" s="72">
        <f t="shared" si="613"/>
        <v>0</v>
      </c>
      <c r="Q3185" s="74">
        <f t="shared" si="614"/>
        <v>7</v>
      </c>
      <c r="R3185" s="72" t="str">
        <f t="shared" si="615"/>
        <v/>
      </c>
      <c r="S3185" s="72" t="str">
        <f t="shared" si="616"/>
        <v/>
      </c>
      <c r="AT3185" s="20">
        <f t="shared" si="617"/>
        <v>-9153.9</v>
      </c>
    </row>
    <row r="3186" spans="1:46" ht="22.5">
      <c r="A3186" s="54">
        <v>8055</v>
      </c>
      <c r="B3186" s="54" t="s">
        <v>1543</v>
      </c>
      <c r="C3186" s="58" t="s">
        <v>2491</v>
      </c>
      <c r="D3186" s="79">
        <v>7</v>
      </c>
      <c r="E3186" s="79">
        <v>7</v>
      </c>
      <c r="F3186" s="80">
        <v>804.28</v>
      </c>
      <c r="G3186" s="80">
        <v>114.9</v>
      </c>
      <c r="H3186" s="80">
        <v>804.28</v>
      </c>
      <c r="I3186" s="80" t="s">
        <v>28</v>
      </c>
      <c r="J3186" s="80" t="s">
        <v>28</v>
      </c>
      <c r="K3186" s="80">
        <v>114.9</v>
      </c>
      <c r="L3186" s="73">
        <f t="shared" si="609"/>
        <v>101.71</v>
      </c>
      <c r="M3186" s="73">
        <f t="shared" si="610"/>
        <v>114.9</v>
      </c>
      <c r="N3186" s="72" t="str">
        <f t="shared" si="611"/>
        <v>0870</v>
      </c>
      <c r="O3186" s="74">
        <f t="shared" si="612"/>
        <v>0</v>
      </c>
      <c r="P3186" s="72">
        <f t="shared" si="613"/>
        <v>0</v>
      </c>
      <c r="Q3186" s="74">
        <f t="shared" si="614"/>
        <v>7</v>
      </c>
      <c r="R3186" s="72" t="str">
        <f t="shared" si="615"/>
        <v/>
      </c>
      <c r="S3186" s="72" t="str">
        <f t="shared" si="616"/>
        <v/>
      </c>
      <c r="AT3186" s="20">
        <f t="shared" si="617"/>
        <v>-9153.9</v>
      </c>
    </row>
    <row r="3187" spans="1:46" ht="22.5">
      <c r="A3187" s="54">
        <v>8055</v>
      </c>
      <c r="B3187" s="54" t="s">
        <v>1541</v>
      </c>
      <c r="C3187" s="58" t="s">
        <v>2491</v>
      </c>
      <c r="D3187" s="79">
        <v>7</v>
      </c>
      <c r="E3187" s="79">
        <v>7</v>
      </c>
      <c r="F3187" s="80">
        <v>804.28</v>
      </c>
      <c r="G3187" s="80">
        <v>114.9</v>
      </c>
      <c r="H3187" s="80">
        <v>804.28</v>
      </c>
      <c r="I3187" s="80" t="s">
        <v>28</v>
      </c>
      <c r="J3187" s="80" t="s">
        <v>28</v>
      </c>
      <c r="K3187" s="80">
        <v>114.9</v>
      </c>
      <c r="L3187" s="73">
        <f t="shared" si="609"/>
        <v>101.71</v>
      </c>
      <c r="M3187" s="73">
        <f t="shared" si="610"/>
        <v>114.9</v>
      </c>
      <c r="N3187" s="72" t="str">
        <f t="shared" si="611"/>
        <v>0870</v>
      </c>
      <c r="O3187" s="74">
        <f t="shared" si="612"/>
        <v>0</v>
      </c>
      <c r="P3187" s="72">
        <f t="shared" si="613"/>
        <v>0</v>
      </c>
      <c r="Q3187" s="74">
        <f t="shared" si="614"/>
        <v>7</v>
      </c>
      <c r="R3187" s="72" t="str">
        <f t="shared" si="615"/>
        <v/>
      </c>
      <c r="S3187" s="72" t="str">
        <f t="shared" si="616"/>
        <v/>
      </c>
      <c r="AT3187" s="20">
        <f t="shared" si="617"/>
        <v>-9153.9</v>
      </c>
    </row>
    <row r="3188" spans="1:46" ht="22.5">
      <c r="A3188" s="54">
        <v>8055</v>
      </c>
      <c r="B3188" s="54" t="s">
        <v>1539</v>
      </c>
      <c r="C3188" s="58" t="s">
        <v>2491</v>
      </c>
      <c r="D3188" s="79">
        <v>7</v>
      </c>
      <c r="E3188" s="79">
        <v>7</v>
      </c>
      <c r="F3188" s="80">
        <v>804.28</v>
      </c>
      <c r="G3188" s="80">
        <v>114.9</v>
      </c>
      <c r="H3188" s="80">
        <v>804.28</v>
      </c>
      <c r="I3188" s="80" t="s">
        <v>28</v>
      </c>
      <c r="J3188" s="80" t="s">
        <v>28</v>
      </c>
      <c r="K3188" s="80">
        <v>114.9</v>
      </c>
      <c r="L3188" s="73">
        <f t="shared" si="609"/>
        <v>101.71</v>
      </c>
      <c r="M3188" s="73">
        <f t="shared" si="610"/>
        <v>114.9</v>
      </c>
      <c r="N3188" s="72" t="str">
        <f t="shared" si="611"/>
        <v>0870</v>
      </c>
      <c r="O3188" s="74">
        <f t="shared" si="612"/>
        <v>0</v>
      </c>
      <c r="P3188" s="72">
        <f t="shared" si="613"/>
        <v>0</v>
      </c>
      <c r="Q3188" s="74">
        <f t="shared" si="614"/>
        <v>7</v>
      </c>
      <c r="R3188" s="72" t="str">
        <f t="shared" si="615"/>
        <v/>
      </c>
      <c r="S3188" s="72" t="str">
        <f t="shared" si="616"/>
        <v/>
      </c>
      <c r="AT3188" s="20">
        <f t="shared" si="617"/>
        <v>-9153.9</v>
      </c>
    </row>
    <row r="3189" spans="1:46" ht="22.5">
      <c r="A3189" s="54">
        <v>8055</v>
      </c>
      <c r="B3189" s="54" t="s">
        <v>1537</v>
      </c>
      <c r="C3189" s="58" t="s">
        <v>2491</v>
      </c>
      <c r="D3189" s="79">
        <v>7</v>
      </c>
      <c r="E3189" s="79">
        <v>7</v>
      </c>
      <c r="F3189" s="80">
        <v>804.28</v>
      </c>
      <c r="G3189" s="80">
        <v>114.9</v>
      </c>
      <c r="H3189" s="80">
        <v>804.28</v>
      </c>
      <c r="I3189" s="80" t="s">
        <v>28</v>
      </c>
      <c r="J3189" s="80" t="s">
        <v>28</v>
      </c>
      <c r="K3189" s="80">
        <v>114.9</v>
      </c>
      <c r="L3189" s="73">
        <f t="shared" si="609"/>
        <v>101.71</v>
      </c>
      <c r="M3189" s="73">
        <f t="shared" si="610"/>
        <v>114.9</v>
      </c>
      <c r="N3189" s="72" t="str">
        <f t="shared" si="611"/>
        <v>0870</v>
      </c>
      <c r="O3189" s="74">
        <f t="shared" si="612"/>
        <v>0</v>
      </c>
      <c r="P3189" s="72">
        <f t="shared" si="613"/>
        <v>0</v>
      </c>
      <c r="Q3189" s="74">
        <f t="shared" si="614"/>
        <v>7</v>
      </c>
      <c r="R3189" s="72" t="str">
        <f t="shared" si="615"/>
        <v/>
      </c>
      <c r="S3189" s="72" t="str">
        <f t="shared" si="616"/>
        <v/>
      </c>
      <c r="AT3189" s="20">
        <f t="shared" si="617"/>
        <v>-9153.9</v>
      </c>
    </row>
    <row r="3190" spans="1:46" ht="22.5">
      <c r="A3190" s="54">
        <v>8056</v>
      </c>
      <c r="B3190" s="54" t="s">
        <v>1613</v>
      </c>
      <c r="C3190" s="58" t="s">
        <v>2492</v>
      </c>
      <c r="D3190" s="79">
        <v>7</v>
      </c>
      <c r="E3190" s="79">
        <v>7</v>
      </c>
      <c r="F3190" s="80">
        <v>813.29</v>
      </c>
      <c r="G3190" s="80">
        <v>116.18</v>
      </c>
      <c r="H3190" s="80">
        <v>813.29</v>
      </c>
      <c r="I3190" s="80" t="s">
        <v>28</v>
      </c>
      <c r="J3190" s="80" t="s">
        <v>28</v>
      </c>
      <c r="K3190" s="80">
        <v>116.18</v>
      </c>
      <c r="L3190" s="73">
        <f t="shared" si="609"/>
        <v>96.84</v>
      </c>
      <c r="M3190" s="73">
        <f t="shared" si="610"/>
        <v>116.18</v>
      </c>
      <c r="N3190" s="72" t="str">
        <f t="shared" si="611"/>
        <v>0871</v>
      </c>
      <c r="O3190" s="74">
        <f t="shared" si="612"/>
        <v>0</v>
      </c>
      <c r="P3190" s="72">
        <f t="shared" si="613"/>
        <v>0</v>
      </c>
      <c r="Q3190" s="74">
        <f t="shared" si="614"/>
        <v>7</v>
      </c>
      <c r="R3190" s="72" t="str">
        <f t="shared" si="615"/>
        <v/>
      </c>
      <c r="S3190" s="72" t="str">
        <f t="shared" si="616"/>
        <v/>
      </c>
      <c r="AT3190" s="20">
        <f t="shared" si="617"/>
        <v>-8715.6</v>
      </c>
    </row>
    <row r="3191" spans="1:46" ht="22.5">
      <c r="A3191" s="54">
        <v>8056</v>
      </c>
      <c r="B3191" s="54" t="s">
        <v>1611</v>
      </c>
      <c r="C3191" s="58" t="s">
        <v>2492</v>
      </c>
      <c r="D3191" s="79">
        <v>7</v>
      </c>
      <c r="E3191" s="79">
        <v>7</v>
      </c>
      <c r="F3191" s="80">
        <v>813.29</v>
      </c>
      <c r="G3191" s="80">
        <v>116.18</v>
      </c>
      <c r="H3191" s="80">
        <v>813.29</v>
      </c>
      <c r="I3191" s="80" t="s">
        <v>28</v>
      </c>
      <c r="J3191" s="80" t="s">
        <v>28</v>
      </c>
      <c r="K3191" s="80">
        <v>116.18</v>
      </c>
      <c r="L3191" s="73">
        <f t="shared" si="609"/>
        <v>96.84</v>
      </c>
      <c r="M3191" s="73">
        <f t="shared" si="610"/>
        <v>116.18</v>
      </c>
      <c r="N3191" s="72" t="str">
        <f t="shared" si="611"/>
        <v>0871</v>
      </c>
      <c r="O3191" s="74">
        <f t="shared" si="612"/>
        <v>0</v>
      </c>
      <c r="P3191" s="72">
        <f t="shared" si="613"/>
        <v>0</v>
      </c>
      <c r="Q3191" s="74">
        <f t="shared" si="614"/>
        <v>7</v>
      </c>
      <c r="R3191" s="72" t="str">
        <f t="shared" si="615"/>
        <v/>
      </c>
      <c r="S3191" s="72" t="str">
        <f t="shared" si="616"/>
        <v/>
      </c>
      <c r="AT3191" s="20">
        <f t="shared" si="617"/>
        <v>-8715.6</v>
      </c>
    </row>
    <row r="3192" spans="1:46" ht="22.5">
      <c r="A3192" s="54">
        <v>8056</v>
      </c>
      <c r="B3192" s="54" t="s">
        <v>1609</v>
      </c>
      <c r="C3192" s="58" t="s">
        <v>2492</v>
      </c>
      <c r="D3192" s="79">
        <v>7</v>
      </c>
      <c r="E3192" s="79">
        <v>7</v>
      </c>
      <c r="F3192" s="80">
        <v>813.29</v>
      </c>
      <c r="G3192" s="80">
        <v>116.18</v>
      </c>
      <c r="H3192" s="80">
        <v>813.29</v>
      </c>
      <c r="I3192" s="80" t="s">
        <v>28</v>
      </c>
      <c r="J3192" s="80" t="s">
        <v>28</v>
      </c>
      <c r="K3192" s="80">
        <v>116.18</v>
      </c>
      <c r="L3192" s="73">
        <f t="shared" si="609"/>
        <v>96.84</v>
      </c>
      <c r="M3192" s="73">
        <f t="shared" si="610"/>
        <v>116.18</v>
      </c>
      <c r="N3192" s="72" t="str">
        <f t="shared" si="611"/>
        <v>0871</v>
      </c>
      <c r="O3192" s="74">
        <f t="shared" si="612"/>
        <v>0</v>
      </c>
      <c r="P3192" s="72">
        <f t="shared" si="613"/>
        <v>0</v>
      </c>
      <c r="Q3192" s="74">
        <f t="shared" si="614"/>
        <v>7</v>
      </c>
      <c r="R3192" s="72" t="str">
        <f t="shared" si="615"/>
        <v/>
      </c>
      <c r="S3192" s="72" t="str">
        <f t="shared" si="616"/>
        <v/>
      </c>
      <c r="AT3192" s="20">
        <f t="shared" si="617"/>
        <v>-8715.6</v>
      </c>
    </row>
    <row r="3193" spans="1:46" ht="22.5">
      <c r="A3193" s="54">
        <v>8056</v>
      </c>
      <c r="B3193" s="54" t="s">
        <v>1607</v>
      </c>
      <c r="C3193" s="58" t="s">
        <v>2492</v>
      </c>
      <c r="D3193" s="79">
        <v>7</v>
      </c>
      <c r="E3193" s="79">
        <v>7</v>
      </c>
      <c r="F3193" s="80">
        <v>813.29</v>
      </c>
      <c r="G3193" s="80">
        <v>116.18</v>
      </c>
      <c r="H3193" s="80">
        <v>813.29</v>
      </c>
      <c r="I3193" s="80" t="s">
        <v>28</v>
      </c>
      <c r="J3193" s="80" t="s">
        <v>28</v>
      </c>
      <c r="K3193" s="80">
        <v>116.18</v>
      </c>
      <c r="L3193" s="73">
        <f t="shared" si="609"/>
        <v>96.84</v>
      </c>
      <c r="M3193" s="73">
        <f t="shared" si="610"/>
        <v>116.18</v>
      </c>
      <c r="N3193" s="72" t="str">
        <f t="shared" si="611"/>
        <v>0871</v>
      </c>
      <c r="O3193" s="74">
        <f t="shared" si="612"/>
        <v>0</v>
      </c>
      <c r="P3193" s="72">
        <f t="shared" si="613"/>
        <v>0</v>
      </c>
      <c r="Q3193" s="74">
        <f t="shared" si="614"/>
        <v>7</v>
      </c>
      <c r="R3193" s="72" t="str">
        <f t="shared" si="615"/>
        <v/>
      </c>
      <c r="S3193" s="72" t="str">
        <f t="shared" si="616"/>
        <v/>
      </c>
      <c r="AT3193" s="20">
        <f t="shared" si="617"/>
        <v>-8715.6</v>
      </c>
    </row>
    <row r="3194" spans="1:46" ht="22.5">
      <c r="A3194" s="54">
        <v>8056</v>
      </c>
      <c r="B3194" s="54" t="s">
        <v>1605</v>
      </c>
      <c r="C3194" s="58" t="s">
        <v>2492</v>
      </c>
      <c r="D3194" s="79">
        <v>7</v>
      </c>
      <c r="E3194" s="79">
        <v>7</v>
      </c>
      <c r="F3194" s="80">
        <v>813.29</v>
      </c>
      <c r="G3194" s="80">
        <v>116.18</v>
      </c>
      <c r="H3194" s="80">
        <v>813.29</v>
      </c>
      <c r="I3194" s="80" t="s">
        <v>28</v>
      </c>
      <c r="J3194" s="80" t="s">
        <v>28</v>
      </c>
      <c r="K3194" s="80">
        <v>116.18</v>
      </c>
      <c r="L3194" s="73">
        <f t="shared" si="609"/>
        <v>96.84</v>
      </c>
      <c r="M3194" s="73">
        <f t="shared" si="610"/>
        <v>116.18</v>
      </c>
      <c r="N3194" s="72" t="str">
        <f t="shared" si="611"/>
        <v>0871</v>
      </c>
      <c r="O3194" s="74">
        <f t="shared" si="612"/>
        <v>0</v>
      </c>
      <c r="P3194" s="72">
        <f t="shared" si="613"/>
        <v>0</v>
      </c>
      <c r="Q3194" s="74">
        <f t="shared" si="614"/>
        <v>7</v>
      </c>
      <c r="R3194" s="72" t="str">
        <f t="shared" si="615"/>
        <v/>
      </c>
      <c r="S3194" s="72" t="str">
        <f t="shared" si="616"/>
        <v/>
      </c>
      <c r="AT3194" s="20">
        <f t="shared" si="617"/>
        <v>-8715.6</v>
      </c>
    </row>
    <row r="3195" spans="1:46" ht="22.5">
      <c r="A3195" s="54">
        <v>8056</v>
      </c>
      <c r="B3195" s="54" t="s">
        <v>1603</v>
      </c>
      <c r="C3195" s="58" t="s">
        <v>2492</v>
      </c>
      <c r="D3195" s="79">
        <v>7</v>
      </c>
      <c r="E3195" s="79">
        <v>7</v>
      </c>
      <c r="F3195" s="80">
        <v>813.29</v>
      </c>
      <c r="G3195" s="80">
        <v>116.18</v>
      </c>
      <c r="H3195" s="80">
        <v>813.29</v>
      </c>
      <c r="I3195" s="80" t="s">
        <v>28</v>
      </c>
      <c r="J3195" s="80" t="s">
        <v>28</v>
      </c>
      <c r="K3195" s="80">
        <v>116.18</v>
      </c>
      <c r="L3195" s="73">
        <f t="shared" si="609"/>
        <v>96.84</v>
      </c>
      <c r="M3195" s="73">
        <f t="shared" si="610"/>
        <v>116.18</v>
      </c>
      <c r="N3195" s="72" t="str">
        <f t="shared" si="611"/>
        <v>0871</v>
      </c>
      <c r="O3195" s="74">
        <f t="shared" si="612"/>
        <v>0</v>
      </c>
      <c r="P3195" s="72">
        <f t="shared" si="613"/>
        <v>0</v>
      </c>
      <c r="Q3195" s="74">
        <f t="shared" si="614"/>
        <v>7</v>
      </c>
      <c r="R3195" s="72" t="str">
        <f t="shared" si="615"/>
        <v/>
      </c>
      <c r="S3195" s="72" t="str">
        <f t="shared" si="616"/>
        <v/>
      </c>
      <c r="AT3195" s="20">
        <f t="shared" si="617"/>
        <v>-8715.6</v>
      </c>
    </row>
    <row r="3196" spans="1:46" ht="22.5">
      <c r="A3196" s="54">
        <v>8056</v>
      </c>
      <c r="B3196" s="54" t="s">
        <v>1601</v>
      </c>
      <c r="C3196" s="58" t="s">
        <v>2492</v>
      </c>
      <c r="D3196" s="79">
        <v>7</v>
      </c>
      <c r="E3196" s="79">
        <v>7</v>
      </c>
      <c r="F3196" s="80">
        <v>813.29</v>
      </c>
      <c r="G3196" s="80">
        <v>116.18</v>
      </c>
      <c r="H3196" s="80">
        <v>813.29</v>
      </c>
      <c r="I3196" s="80" t="s">
        <v>28</v>
      </c>
      <c r="J3196" s="80" t="s">
        <v>28</v>
      </c>
      <c r="K3196" s="80">
        <v>116.18</v>
      </c>
      <c r="L3196" s="73">
        <f t="shared" si="609"/>
        <v>100.26</v>
      </c>
      <c r="M3196" s="73">
        <f t="shared" si="610"/>
        <v>116.18</v>
      </c>
      <c r="N3196" s="72" t="str">
        <f t="shared" si="611"/>
        <v>0871</v>
      </c>
      <c r="O3196" s="74">
        <f t="shared" si="612"/>
        <v>0</v>
      </c>
      <c r="P3196" s="72">
        <f t="shared" si="613"/>
        <v>0</v>
      </c>
      <c r="Q3196" s="74">
        <f t="shared" si="614"/>
        <v>7</v>
      </c>
      <c r="R3196" s="72" t="str">
        <f t="shared" si="615"/>
        <v/>
      </c>
      <c r="S3196" s="72" t="str">
        <f t="shared" si="616"/>
        <v/>
      </c>
      <c r="AT3196" s="20">
        <f t="shared" si="617"/>
        <v>-9023.4</v>
      </c>
    </row>
    <row r="3197" spans="1:46" ht="22.5">
      <c r="A3197" s="54">
        <v>8056</v>
      </c>
      <c r="B3197" s="54" t="s">
        <v>1599</v>
      </c>
      <c r="C3197" s="58" t="s">
        <v>2492</v>
      </c>
      <c r="D3197" s="79">
        <v>7</v>
      </c>
      <c r="E3197" s="79">
        <v>7</v>
      </c>
      <c r="F3197" s="80">
        <v>813.29</v>
      </c>
      <c r="G3197" s="80">
        <v>116.18</v>
      </c>
      <c r="H3197" s="80">
        <v>813.29</v>
      </c>
      <c r="I3197" s="80" t="s">
        <v>28</v>
      </c>
      <c r="J3197" s="80" t="s">
        <v>28</v>
      </c>
      <c r="K3197" s="80">
        <v>116.18</v>
      </c>
      <c r="L3197" s="73">
        <f t="shared" si="609"/>
        <v>100.26</v>
      </c>
      <c r="M3197" s="73">
        <f t="shared" si="610"/>
        <v>116.18</v>
      </c>
      <c r="N3197" s="72" t="str">
        <f t="shared" si="611"/>
        <v>0871</v>
      </c>
      <c r="O3197" s="74">
        <f t="shared" si="612"/>
        <v>0</v>
      </c>
      <c r="P3197" s="72">
        <f t="shared" si="613"/>
        <v>0</v>
      </c>
      <c r="Q3197" s="74">
        <f t="shared" si="614"/>
        <v>7</v>
      </c>
      <c r="R3197" s="72" t="str">
        <f t="shared" si="615"/>
        <v/>
      </c>
      <c r="S3197" s="72" t="str">
        <f t="shared" si="616"/>
        <v/>
      </c>
      <c r="AT3197" s="20">
        <f t="shared" si="617"/>
        <v>-9023.4</v>
      </c>
    </row>
    <row r="3198" spans="1:46" ht="22.5">
      <c r="A3198" s="54">
        <v>8056</v>
      </c>
      <c r="B3198" s="54" t="s">
        <v>1597</v>
      </c>
      <c r="C3198" s="58" t="s">
        <v>2492</v>
      </c>
      <c r="D3198" s="79">
        <v>7</v>
      </c>
      <c r="E3198" s="79">
        <v>7</v>
      </c>
      <c r="F3198" s="80">
        <v>813.29</v>
      </c>
      <c r="G3198" s="80">
        <v>116.18</v>
      </c>
      <c r="H3198" s="80">
        <v>813.29</v>
      </c>
      <c r="I3198" s="80" t="s">
        <v>28</v>
      </c>
      <c r="J3198" s="80" t="s">
        <v>28</v>
      </c>
      <c r="K3198" s="80">
        <v>116.18</v>
      </c>
      <c r="L3198" s="73">
        <f t="shared" si="609"/>
        <v>100.26</v>
      </c>
      <c r="M3198" s="73">
        <f t="shared" si="610"/>
        <v>116.18</v>
      </c>
      <c r="N3198" s="72" t="str">
        <f t="shared" si="611"/>
        <v>0871</v>
      </c>
      <c r="O3198" s="74">
        <f t="shared" si="612"/>
        <v>0</v>
      </c>
      <c r="P3198" s="72">
        <f t="shared" si="613"/>
        <v>0</v>
      </c>
      <c r="Q3198" s="74">
        <f t="shared" si="614"/>
        <v>7</v>
      </c>
      <c r="R3198" s="72" t="str">
        <f t="shared" si="615"/>
        <v/>
      </c>
      <c r="S3198" s="72" t="str">
        <f t="shared" si="616"/>
        <v/>
      </c>
      <c r="AT3198" s="20">
        <f t="shared" si="617"/>
        <v>-9023.4</v>
      </c>
    </row>
    <row r="3199" spans="1:46" ht="22.5">
      <c r="A3199" s="54">
        <v>8056</v>
      </c>
      <c r="B3199" s="54" t="s">
        <v>1595</v>
      </c>
      <c r="C3199" s="58" t="s">
        <v>2492</v>
      </c>
      <c r="D3199" s="79">
        <v>7</v>
      </c>
      <c r="E3199" s="79">
        <v>7</v>
      </c>
      <c r="F3199" s="80">
        <v>813.29</v>
      </c>
      <c r="G3199" s="80">
        <v>116.18</v>
      </c>
      <c r="H3199" s="80">
        <v>813.29</v>
      </c>
      <c r="I3199" s="80" t="s">
        <v>28</v>
      </c>
      <c r="J3199" s="80" t="s">
        <v>28</v>
      </c>
      <c r="K3199" s="80">
        <v>116.18</v>
      </c>
      <c r="L3199" s="73">
        <f t="shared" si="609"/>
        <v>100.26</v>
      </c>
      <c r="M3199" s="73">
        <f t="shared" si="610"/>
        <v>116.18</v>
      </c>
      <c r="N3199" s="72" t="str">
        <f t="shared" si="611"/>
        <v>0871</v>
      </c>
      <c r="O3199" s="74">
        <f t="shared" si="612"/>
        <v>0</v>
      </c>
      <c r="P3199" s="72">
        <f t="shared" si="613"/>
        <v>0</v>
      </c>
      <c r="Q3199" s="74">
        <f t="shared" si="614"/>
        <v>7</v>
      </c>
      <c r="R3199" s="72" t="str">
        <f t="shared" si="615"/>
        <v/>
      </c>
      <c r="S3199" s="72" t="str">
        <f t="shared" si="616"/>
        <v/>
      </c>
      <c r="AT3199" s="20">
        <f t="shared" si="617"/>
        <v>-9023.4</v>
      </c>
    </row>
    <row r="3200" spans="1:46" ht="22.5">
      <c r="A3200" s="54">
        <v>8056</v>
      </c>
      <c r="B3200" s="54" t="s">
        <v>1593</v>
      </c>
      <c r="C3200" s="58" t="s">
        <v>2492</v>
      </c>
      <c r="D3200" s="79">
        <v>7</v>
      </c>
      <c r="E3200" s="79">
        <v>7</v>
      </c>
      <c r="F3200" s="80">
        <v>813.29</v>
      </c>
      <c r="G3200" s="80">
        <v>116.18</v>
      </c>
      <c r="H3200" s="80">
        <v>813.29</v>
      </c>
      <c r="I3200" s="80" t="s">
        <v>28</v>
      </c>
      <c r="J3200" s="80" t="s">
        <v>28</v>
      </c>
      <c r="K3200" s="80">
        <v>116.18</v>
      </c>
      <c r="L3200" s="73">
        <f t="shared" si="609"/>
        <v>100.26</v>
      </c>
      <c r="M3200" s="73">
        <f t="shared" si="610"/>
        <v>116.18</v>
      </c>
      <c r="N3200" s="72" t="str">
        <f t="shared" si="611"/>
        <v>0871</v>
      </c>
      <c r="O3200" s="74">
        <f t="shared" si="612"/>
        <v>0</v>
      </c>
      <c r="P3200" s="72">
        <f t="shared" si="613"/>
        <v>0</v>
      </c>
      <c r="Q3200" s="74">
        <f t="shared" si="614"/>
        <v>7</v>
      </c>
      <c r="R3200" s="72" t="str">
        <f t="shared" si="615"/>
        <v/>
      </c>
      <c r="S3200" s="72" t="str">
        <f t="shared" si="616"/>
        <v/>
      </c>
      <c r="AT3200" s="20">
        <f t="shared" si="617"/>
        <v>-9023.4</v>
      </c>
    </row>
    <row r="3201" spans="1:46" ht="22.5">
      <c r="A3201" s="54">
        <v>8056</v>
      </c>
      <c r="B3201" s="54" t="s">
        <v>1591</v>
      </c>
      <c r="C3201" s="58" t="s">
        <v>2492</v>
      </c>
      <c r="D3201" s="79">
        <v>7</v>
      </c>
      <c r="E3201" s="79">
        <v>7</v>
      </c>
      <c r="F3201" s="80">
        <v>813.29</v>
      </c>
      <c r="G3201" s="80">
        <v>116.18</v>
      </c>
      <c r="H3201" s="80">
        <v>813.29</v>
      </c>
      <c r="I3201" s="80" t="s">
        <v>28</v>
      </c>
      <c r="J3201" s="80" t="s">
        <v>28</v>
      </c>
      <c r="K3201" s="80">
        <v>116.18</v>
      </c>
      <c r="L3201" s="73">
        <f t="shared" si="609"/>
        <v>100.26</v>
      </c>
      <c r="M3201" s="73">
        <f t="shared" si="610"/>
        <v>116.18</v>
      </c>
      <c r="N3201" s="72" t="str">
        <f t="shared" si="611"/>
        <v>0871</v>
      </c>
      <c r="O3201" s="74">
        <f t="shared" si="612"/>
        <v>0</v>
      </c>
      <c r="P3201" s="72">
        <f t="shared" si="613"/>
        <v>0</v>
      </c>
      <c r="Q3201" s="74">
        <f t="shared" si="614"/>
        <v>7</v>
      </c>
      <c r="R3201" s="72" t="str">
        <f t="shared" si="615"/>
        <v/>
      </c>
      <c r="S3201" s="72" t="str">
        <f t="shared" si="616"/>
        <v/>
      </c>
      <c r="AT3201" s="20">
        <f t="shared" si="617"/>
        <v>-9023.4</v>
      </c>
    </row>
    <row r="3202" spans="1:46" ht="22.5">
      <c r="A3202" s="54">
        <v>8056</v>
      </c>
      <c r="B3202" s="54" t="s">
        <v>1589</v>
      </c>
      <c r="C3202" s="58" t="s">
        <v>2492</v>
      </c>
      <c r="D3202" s="79">
        <v>7</v>
      </c>
      <c r="E3202" s="79">
        <v>7</v>
      </c>
      <c r="F3202" s="80">
        <v>813.29</v>
      </c>
      <c r="G3202" s="80">
        <v>116.18</v>
      </c>
      <c r="H3202" s="80">
        <v>813.29</v>
      </c>
      <c r="I3202" s="80" t="s">
        <v>28</v>
      </c>
      <c r="J3202" s="80" t="s">
        <v>28</v>
      </c>
      <c r="K3202" s="80">
        <v>116.18</v>
      </c>
      <c r="L3202" s="73">
        <f t="shared" si="609"/>
        <v>108.79</v>
      </c>
      <c r="M3202" s="73">
        <f t="shared" si="610"/>
        <v>116.18</v>
      </c>
      <c r="N3202" s="72" t="str">
        <f t="shared" si="611"/>
        <v>0871</v>
      </c>
      <c r="O3202" s="74">
        <f t="shared" si="612"/>
        <v>0</v>
      </c>
      <c r="P3202" s="72">
        <f t="shared" si="613"/>
        <v>0</v>
      </c>
      <c r="Q3202" s="74">
        <f t="shared" si="614"/>
        <v>7</v>
      </c>
      <c r="R3202" s="72" t="str">
        <f t="shared" si="615"/>
        <v/>
      </c>
      <c r="S3202" s="72" t="str">
        <f t="shared" si="616"/>
        <v/>
      </c>
      <c r="AT3202" s="20">
        <f t="shared" si="617"/>
        <v>-9791.1</v>
      </c>
    </row>
    <row r="3203" spans="1:46" ht="22.5">
      <c r="A3203" s="54">
        <v>8056</v>
      </c>
      <c r="B3203" s="54" t="s">
        <v>1587</v>
      </c>
      <c r="C3203" s="58" t="s">
        <v>2492</v>
      </c>
      <c r="D3203" s="79">
        <v>7</v>
      </c>
      <c r="E3203" s="79">
        <v>7</v>
      </c>
      <c r="F3203" s="80">
        <v>813.29</v>
      </c>
      <c r="G3203" s="80">
        <v>116.18</v>
      </c>
      <c r="H3203" s="80">
        <v>813.29</v>
      </c>
      <c r="I3203" s="80" t="s">
        <v>28</v>
      </c>
      <c r="J3203" s="80" t="s">
        <v>28</v>
      </c>
      <c r="K3203" s="80">
        <v>116.18</v>
      </c>
      <c r="L3203" s="73">
        <f t="shared" si="609"/>
        <v>108.79</v>
      </c>
      <c r="M3203" s="73">
        <f t="shared" si="610"/>
        <v>116.18</v>
      </c>
      <c r="N3203" s="72" t="str">
        <f t="shared" si="611"/>
        <v>0871</v>
      </c>
      <c r="O3203" s="74">
        <f t="shared" si="612"/>
        <v>0</v>
      </c>
      <c r="P3203" s="72">
        <f t="shared" si="613"/>
        <v>0</v>
      </c>
      <c r="Q3203" s="74">
        <f t="shared" si="614"/>
        <v>7</v>
      </c>
      <c r="R3203" s="72" t="str">
        <f t="shared" si="615"/>
        <v/>
      </c>
      <c r="S3203" s="72" t="str">
        <f t="shared" si="616"/>
        <v/>
      </c>
      <c r="AT3203" s="20">
        <f t="shared" si="617"/>
        <v>-9791.1</v>
      </c>
    </row>
    <row r="3204" spans="1:46" ht="22.5">
      <c r="A3204" s="54">
        <v>8056</v>
      </c>
      <c r="B3204" s="54" t="s">
        <v>1585</v>
      </c>
      <c r="C3204" s="58" t="s">
        <v>2492</v>
      </c>
      <c r="D3204" s="79">
        <v>7</v>
      </c>
      <c r="E3204" s="79">
        <v>7</v>
      </c>
      <c r="F3204" s="80">
        <v>813.29</v>
      </c>
      <c r="G3204" s="80">
        <v>116.18</v>
      </c>
      <c r="H3204" s="80">
        <v>813.29</v>
      </c>
      <c r="I3204" s="80" t="s">
        <v>28</v>
      </c>
      <c r="J3204" s="80" t="s">
        <v>28</v>
      </c>
      <c r="K3204" s="80">
        <v>116.18</v>
      </c>
      <c r="L3204" s="73">
        <f t="shared" ref="L3204:L3267" si="618">IFERROR(VLOOKUP(B3204,$B$1326:$K$2467,6,0),"")</f>
        <v>108.79</v>
      </c>
      <c r="M3204" s="73">
        <f t="shared" ref="M3204:M3267" si="619">IFERROR(VLOOKUP($B3204,$B$2468:$K$3603,6,0),"")</f>
        <v>116.18</v>
      </c>
      <c r="N3204" s="72" t="str">
        <f t="shared" ref="N3204:N3267" si="620">LEFT(B3204,4)</f>
        <v>0871</v>
      </c>
      <c r="O3204" s="74">
        <f t="shared" ref="O3204:O3267" si="621">E3204-D3204</f>
        <v>0</v>
      </c>
      <c r="P3204" s="72">
        <f t="shared" ref="P3204:P3267" si="622">IF(O3204=20,1,0)</f>
        <v>0</v>
      </c>
      <c r="Q3204" s="74">
        <f t="shared" ref="Q3204:Q3267" si="623">D3204</f>
        <v>7</v>
      </c>
      <c r="R3204" s="72" t="str">
        <f t="shared" ref="R3204:R3267" si="624">IF(P3204=1,Q3204+7,"")</f>
        <v/>
      </c>
      <c r="S3204" s="72" t="str">
        <f t="shared" ref="S3204:S3267" si="625">IF(P3204=1,Q3204+14,"")</f>
        <v/>
      </c>
      <c r="AT3204" s="20">
        <f t="shared" si="617"/>
        <v>-9791.1</v>
      </c>
    </row>
    <row r="3205" spans="1:46" ht="22.5">
      <c r="A3205" s="54">
        <v>8056</v>
      </c>
      <c r="B3205" s="54" t="s">
        <v>1583</v>
      </c>
      <c r="C3205" s="58" t="s">
        <v>2492</v>
      </c>
      <c r="D3205" s="79">
        <v>7</v>
      </c>
      <c r="E3205" s="79">
        <v>7</v>
      </c>
      <c r="F3205" s="80">
        <v>813.29</v>
      </c>
      <c r="G3205" s="80">
        <v>116.18</v>
      </c>
      <c r="H3205" s="80">
        <v>813.29</v>
      </c>
      <c r="I3205" s="80" t="s">
        <v>28</v>
      </c>
      <c r="J3205" s="80" t="s">
        <v>28</v>
      </c>
      <c r="K3205" s="80">
        <v>116.18</v>
      </c>
      <c r="L3205" s="73">
        <f t="shared" si="618"/>
        <v>108.79</v>
      </c>
      <c r="M3205" s="73">
        <f t="shared" si="619"/>
        <v>116.18</v>
      </c>
      <c r="N3205" s="72" t="str">
        <f t="shared" si="620"/>
        <v>0871</v>
      </c>
      <c r="O3205" s="74">
        <f t="shared" si="621"/>
        <v>0</v>
      </c>
      <c r="P3205" s="72">
        <f t="shared" si="622"/>
        <v>0</v>
      </c>
      <c r="Q3205" s="74">
        <f t="shared" si="623"/>
        <v>7</v>
      </c>
      <c r="R3205" s="72" t="str">
        <f t="shared" si="624"/>
        <v/>
      </c>
      <c r="S3205" s="72" t="str">
        <f t="shared" si="625"/>
        <v/>
      </c>
      <c r="AT3205" s="20">
        <f t="shared" si="617"/>
        <v>-9791.1</v>
      </c>
    </row>
    <row r="3206" spans="1:46" ht="22.5">
      <c r="A3206" s="54">
        <v>8056</v>
      </c>
      <c r="B3206" s="54" t="s">
        <v>1581</v>
      </c>
      <c r="C3206" s="58" t="s">
        <v>2492</v>
      </c>
      <c r="D3206" s="79">
        <v>7</v>
      </c>
      <c r="E3206" s="79">
        <v>7</v>
      </c>
      <c r="F3206" s="80">
        <v>813.29</v>
      </c>
      <c r="G3206" s="80">
        <v>116.18</v>
      </c>
      <c r="H3206" s="80">
        <v>813.29</v>
      </c>
      <c r="I3206" s="80" t="s">
        <v>28</v>
      </c>
      <c r="J3206" s="80" t="s">
        <v>28</v>
      </c>
      <c r="K3206" s="80">
        <v>116.18</v>
      </c>
      <c r="L3206" s="73">
        <f t="shared" si="618"/>
        <v>108.79</v>
      </c>
      <c r="M3206" s="73">
        <f t="shared" si="619"/>
        <v>116.18</v>
      </c>
      <c r="N3206" s="72" t="str">
        <f t="shared" si="620"/>
        <v>0871</v>
      </c>
      <c r="O3206" s="74">
        <f t="shared" si="621"/>
        <v>0</v>
      </c>
      <c r="P3206" s="72">
        <f t="shared" si="622"/>
        <v>0</v>
      </c>
      <c r="Q3206" s="74">
        <f t="shared" si="623"/>
        <v>7</v>
      </c>
      <c r="R3206" s="72" t="str">
        <f t="shared" si="624"/>
        <v/>
      </c>
      <c r="S3206" s="72" t="str">
        <f t="shared" si="625"/>
        <v/>
      </c>
      <c r="AT3206" s="20">
        <f t="shared" si="617"/>
        <v>-9791.1</v>
      </c>
    </row>
    <row r="3207" spans="1:46" ht="22.5">
      <c r="A3207" s="54">
        <v>8056</v>
      </c>
      <c r="B3207" s="54" t="s">
        <v>1579</v>
      </c>
      <c r="C3207" s="58" t="s">
        <v>2492</v>
      </c>
      <c r="D3207" s="79">
        <v>7</v>
      </c>
      <c r="E3207" s="79">
        <v>7</v>
      </c>
      <c r="F3207" s="80">
        <v>813.29</v>
      </c>
      <c r="G3207" s="80">
        <v>116.18</v>
      </c>
      <c r="H3207" s="80">
        <v>813.29</v>
      </c>
      <c r="I3207" s="80" t="s">
        <v>28</v>
      </c>
      <c r="J3207" s="80" t="s">
        <v>28</v>
      </c>
      <c r="K3207" s="80">
        <v>116.18</v>
      </c>
      <c r="L3207" s="73">
        <f t="shared" si="618"/>
        <v>108.79</v>
      </c>
      <c r="M3207" s="73">
        <f t="shared" si="619"/>
        <v>116.18</v>
      </c>
      <c r="N3207" s="72" t="str">
        <f t="shared" si="620"/>
        <v>0871</v>
      </c>
      <c r="O3207" s="74">
        <f t="shared" si="621"/>
        <v>0</v>
      </c>
      <c r="P3207" s="72">
        <f t="shared" si="622"/>
        <v>0</v>
      </c>
      <c r="Q3207" s="74">
        <f t="shared" si="623"/>
        <v>7</v>
      </c>
      <c r="R3207" s="72" t="str">
        <f t="shared" si="624"/>
        <v/>
      </c>
      <c r="S3207" s="72" t="str">
        <f t="shared" si="625"/>
        <v/>
      </c>
      <c r="AT3207" s="20">
        <f t="shared" si="617"/>
        <v>-9791.1</v>
      </c>
    </row>
    <row r="3208" spans="1:46" ht="45">
      <c r="A3208" s="54">
        <v>8057</v>
      </c>
      <c r="B3208" s="54" t="s">
        <v>1633</v>
      </c>
      <c r="C3208" s="58" t="s">
        <v>3099</v>
      </c>
      <c r="D3208" s="79">
        <v>7</v>
      </c>
      <c r="E3208" s="79">
        <v>7</v>
      </c>
      <c r="F3208" s="80">
        <v>904.79</v>
      </c>
      <c r="G3208" s="80">
        <v>129.26</v>
      </c>
      <c r="H3208" s="80">
        <v>904.79</v>
      </c>
      <c r="I3208" s="80" t="s">
        <v>28</v>
      </c>
      <c r="J3208" s="80" t="s">
        <v>28</v>
      </c>
      <c r="K3208" s="80">
        <v>129.26</v>
      </c>
      <c r="L3208" s="73">
        <f t="shared" si="618"/>
        <v>94.65</v>
      </c>
      <c r="M3208" s="73">
        <f t="shared" si="619"/>
        <v>129.26</v>
      </c>
      <c r="N3208" s="72" t="str">
        <f t="shared" si="620"/>
        <v>0872</v>
      </c>
      <c r="O3208" s="74">
        <f t="shared" si="621"/>
        <v>0</v>
      </c>
      <c r="P3208" s="72">
        <f t="shared" si="622"/>
        <v>0</v>
      </c>
      <c r="Q3208" s="74">
        <f t="shared" si="623"/>
        <v>7</v>
      </c>
      <c r="R3208" s="72" t="str">
        <f t="shared" si="624"/>
        <v/>
      </c>
      <c r="S3208" s="72" t="str">
        <f t="shared" si="625"/>
        <v/>
      </c>
      <c r="AT3208" s="20">
        <f t="shared" si="617"/>
        <v>-8518.5</v>
      </c>
    </row>
    <row r="3209" spans="1:46" ht="45">
      <c r="A3209" s="54">
        <v>8057</v>
      </c>
      <c r="B3209" s="54" t="s">
        <v>1632</v>
      </c>
      <c r="C3209" s="58" t="s">
        <v>3099</v>
      </c>
      <c r="D3209" s="79">
        <v>7</v>
      </c>
      <c r="E3209" s="79">
        <v>7</v>
      </c>
      <c r="F3209" s="80">
        <v>904.79</v>
      </c>
      <c r="G3209" s="80">
        <v>129.26</v>
      </c>
      <c r="H3209" s="80">
        <v>904.79</v>
      </c>
      <c r="I3209" s="80" t="s">
        <v>28</v>
      </c>
      <c r="J3209" s="80" t="s">
        <v>28</v>
      </c>
      <c r="K3209" s="80">
        <v>129.26</v>
      </c>
      <c r="L3209" s="73">
        <f t="shared" si="618"/>
        <v>94.65</v>
      </c>
      <c r="M3209" s="73">
        <f t="shared" si="619"/>
        <v>129.26</v>
      </c>
      <c r="N3209" s="72" t="str">
        <f t="shared" si="620"/>
        <v>0872</v>
      </c>
      <c r="O3209" s="74">
        <f t="shared" si="621"/>
        <v>0</v>
      </c>
      <c r="P3209" s="72">
        <f t="shared" si="622"/>
        <v>0</v>
      </c>
      <c r="Q3209" s="74">
        <f t="shared" si="623"/>
        <v>7</v>
      </c>
      <c r="R3209" s="72" t="str">
        <f t="shared" si="624"/>
        <v/>
      </c>
      <c r="S3209" s="72" t="str">
        <f t="shared" si="625"/>
        <v/>
      </c>
      <c r="AT3209" s="20">
        <f t="shared" si="617"/>
        <v>-8518.5</v>
      </c>
    </row>
    <row r="3210" spans="1:46" ht="45">
      <c r="A3210" s="54">
        <v>8057</v>
      </c>
      <c r="B3210" s="54" t="s">
        <v>1631</v>
      </c>
      <c r="C3210" s="58" t="s">
        <v>3099</v>
      </c>
      <c r="D3210" s="79">
        <v>7</v>
      </c>
      <c r="E3210" s="79">
        <v>7</v>
      </c>
      <c r="F3210" s="80">
        <v>904.79</v>
      </c>
      <c r="G3210" s="80">
        <v>129.26</v>
      </c>
      <c r="H3210" s="80">
        <v>904.79</v>
      </c>
      <c r="I3210" s="80" t="s">
        <v>28</v>
      </c>
      <c r="J3210" s="80" t="s">
        <v>28</v>
      </c>
      <c r="K3210" s="80">
        <v>129.26</v>
      </c>
      <c r="L3210" s="73">
        <f t="shared" si="618"/>
        <v>94.65</v>
      </c>
      <c r="M3210" s="73">
        <f t="shared" si="619"/>
        <v>129.26</v>
      </c>
      <c r="N3210" s="72" t="str">
        <f t="shared" si="620"/>
        <v>0872</v>
      </c>
      <c r="O3210" s="74">
        <f t="shared" si="621"/>
        <v>0</v>
      </c>
      <c r="P3210" s="72">
        <f t="shared" si="622"/>
        <v>0</v>
      </c>
      <c r="Q3210" s="74">
        <f t="shared" si="623"/>
        <v>7</v>
      </c>
      <c r="R3210" s="72" t="str">
        <f t="shared" si="624"/>
        <v/>
      </c>
      <c r="S3210" s="72" t="str">
        <f t="shared" si="625"/>
        <v/>
      </c>
      <c r="AT3210" s="20">
        <f t="shared" si="617"/>
        <v>-8518.5</v>
      </c>
    </row>
    <row r="3211" spans="1:46" ht="45">
      <c r="A3211" s="54">
        <v>8057</v>
      </c>
      <c r="B3211" s="54" t="s">
        <v>1630</v>
      </c>
      <c r="C3211" s="58" t="s">
        <v>3099</v>
      </c>
      <c r="D3211" s="79">
        <v>7</v>
      </c>
      <c r="E3211" s="79">
        <v>7</v>
      </c>
      <c r="F3211" s="80">
        <v>904.79</v>
      </c>
      <c r="G3211" s="80">
        <v>129.26</v>
      </c>
      <c r="H3211" s="80">
        <v>904.79</v>
      </c>
      <c r="I3211" s="80" t="s">
        <v>28</v>
      </c>
      <c r="J3211" s="80" t="s">
        <v>28</v>
      </c>
      <c r="K3211" s="80">
        <v>129.26</v>
      </c>
      <c r="L3211" s="73">
        <f t="shared" si="618"/>
        <v>94.65</v>
      </c>
      <c r="M3211" s="73">
        <f t="shared" si="619"/>
        <v>129.26</v>
      </c>
      <c r="N3211" s="72" t="str">
        <f t="shared" si="620"/>
        <v>0872</v>
      </c>
      <c r="O3211" s="74">
        <f t="shared" si="621"/>
        <v>0</v>
      </c>
      <c r="P3211" s="72">
        <f t="shared" si="622"/>
        <v>0</v>
      </c>
      <c r="Q3211" s="74">
        <f t="shared" si="623"/>
        <v>7</v>
      </c>
      <c r="R3211" s="72" t="str">
        <f t="shared" si="624"/>
        <v/>
      </c>
      <c r="S3211" s="72" t="str">
        <f t="shared" si="625"/>
        <v/>
      </c>
      <c r="AT3211" s="20">
        <f t="shared" ref="AT3211:AT3274" si="626">AS3211+(AI3211-90)*L3211</f>
        <v>-8518.5</v>
      </c>
    </row>
    <row r="3212" spans="1:46" ht="45">
      <c r="A3212" s="54">
        <v>8057</v>
      </c>
      <c r="B3212" s="54" t="s">
        <v>1629</v>
      </c>
      <c r="C3212" s="58" t="s">
        <v>3099</v>
      </c>
      <c r="D3212" s="79">
        <v>7</v>
      </c>
      <c r="E3212" s="79">
        <v>7</v>
      </c>
      <c r="F3212" s="80">
        <v>904.79</v>
      </c>
      <c r="G3212" s="80">
        <v>129.26</v>
      </c>
      <c r="H3212" s="80">
        <v>904.79</v>
      </c>
      <c r="I3212" s="80" t="s">
        <v>28</v>
      </c>
      <c r="J3212" s="80" t="s">
        <v>28</v>
      </c>
      <c r="K3212" s="80">
        <v>129.26</v>
      </c>
      <c r="L3212" s="73">
        <f t="shared" si="618"/>
        <v>94.65</v>
      </c>
      <c r="M3212" s="73">
        <f t="shared" si="619"/>
        <v>129.26</v>
      </c>
      <c r="N3212" s="72" t="str">
        <f t="shared" si="620"/>
        <v>0872</v>
      </c>
      <c r="O3212" s="74">
        <f t="shared" si="621"/>
        <v>0</v>
      </c>
      <c r="P3212" s="72">
        <f t="shared" si="622"/>
        <v>0</v>
      </c>
      <c r="Q3212" s="74">
        <f t="shared" si="623"/>
        <v>7</v>
      </c>
      <c r="R3212" s="72" t="str">
        <f t="shared" si="624"/>
        <v/>
      </c>
      <c r="S3212" s="72" t="str">
        <f t="shared" si="625"/>
        <v/>
      </c>
      <c r="AT3212" s="20">
        <f t="shared" si="626"/>
        <v>-8518.5</v>
      </c>
    </row>
    <row r="3213" spans="1:46" ht="45">
      <c r="A3213" s="54">
        <v>8057</v>
      </c>
      <c r="B3213" s="54" t="s">
        <v>1628</v>
      </c>
      <c r="C3213" s="58" t="s">
        <v>3099</v>
      </c>
      <c r="D3213" s="79">
        <v>7</v>
      </c>
      <c r="E3213" s="79">
        <v>7</v>
      </c>
      <c r="F3213" s="80">
        <v>904.79</v>
      </c>
      <c r="G3213" s="80">
        <v>129.26</v>
      </c>
      <c r="H3213" s="80">
        <v>904.79</v>
      </c>
      <c r="I3213" s="80" t="s">
        <v>28</v>
      </c>
      <c r="J3213" s="80" t="s">
        <v>28</v>
      </c>
      <c r="K3213" s="80">
        <v>129.26</v>
      </c>
      <c r="L3213" s="73">
        <f t="shared" si="618"/>
        <v>94.65</v>
      </c>
      <c r="M3213" s="73">
        <f t="shared" si="619"/>
        <v>129.26</v>
      </c>
      <c r="N3213" s="72" t="str">
        <f t="shared" si="620"/>
        <v>0872</v>
      </c>
      <c r="O3213" s="74">
        <f t="shared" si="621"/>
        <v>0</v>
      </c>
      <c r="P3213" s="72">
        <f t="shared" si="622"/>
        <v>0</v>
      </c>
      <c r="Q3213" s="74">
        <f t="shared" si="623"/>
        <v>7</v>
      </c>
      <c r="R3213" s="72" t="str">
        <f t="shared" si="624"/>
        <v/>
      </c>
      <c r="S3213" s="72" t="str">
        <f t="shared" si="625"/>
        <v/>
      </c>
      <c r="AT3213" s="20">
        <f t="shared" si="626"/>
        <v>-8518.5</v>
      </c>
    </row>
    <row r="3214" spans="1:46" ht="45">
      <c r="A3214" s="54">
        <v>8057</v>
      </c>
      <c r="B3214" s="54" t="s">
        <v>1627</v>
      </c>
      <c r="C3214" s="58" t="s">
        <v>3099</v>
      </c>
      <c r="D3214" s="79">
        <v>7</v>
      </c>
      <c r="E3214" s="79">
        <v>7</v>
      </c>
      <c r="F3214" s="80">
        <v>904.79</v>
      </c>
      <c r="G3214" s="80">
        <v>129.26</v>
      </c>
      <c r="H3214" s="80">
        <v>904.79</v>
      </c>
      <c r="I3214" s="80" t="s">
        <v>28</v>
      </c>
      <c r="J3214" s="80" t="s">
        <v>28</v>
      </c>
      <c r="K3214" s="80">
        <v>129.26</v>
      </c>
      <c r="L3214" s="73">
        <f t="shared" si="618"/>
        <v>99.2</v>
      </c>
      <c r="M3214" s="73">
        <f t="shared" si="619"/>
        <v>129.26</v>
      </c>
      <c r="N3214" s="72" t="str">
        <f t="shared" si="620"/>
        <v>0872</v>
      </c>
      <c r="O3214" s="74">
        <f t="shared" si="621"/>
        <v>0</v>
      </c>
      <c r="P3214" s="72">
        <f t="shared" si="622"/>
        <v>0</v>
      </c>
      <c r="Q3214" s="74">
        <f t="shared" si="623"/>
        <v>7</v>
      </c>
      <c r="R3214" s="72" t="str">
        <f t="shared" si="624"/>
        <v/>
      </c>
      <c r="S3214" s="72" t="str">
        <f t="shared" si="625"/>
        <v/>
      </c>
      <c r="AT3214" s="20">
        <f t="shared" si="626"/>
        <v>-8928</v>
      </c>
    </row>
    <row r="3215" spans="1:46" ht="45">
      <c r="A3215" s="54">
        <v>8057</v>
      </c>
      <c r="B3215" s="54" t="s">
        <v>1626</v>
      </c>
      <c r="C3215" s="58" t="s">
        <v>3099</v>
      </c>
      <c r="D3215" s="79">
        <v>7</v>
      </c>
      <c r="E3215" s="79">
        <v>7</v>
      </c>
      <c r="F3215" s="80">
        <v>904.79</v>
      </c>
      <c r="G3215" s="80">
        <v>129.26</v>
      </c>
      <c r="H3215" s="80">
        <v>904.79</v>
      </c>
      <c r="I3215" s="80" t="s">
        <v>28</v>
      </c>
      <c r="J3215" s="80" t="s">
        <v>28</v>
      </c>
      <c r="K3215" s="80">
        <v>129.26</v>
      </c>
      <c r="L3215" s="73">
        <f t="shared" si="618"/>
        <v>99.2</v>
      </c>
      <c r="M3215" s="73">
        <f t="shared" si="619"/>
        <v>129.26</v>
      </c>
      <c r="N3215" s="72" t="str">
        <f t="shared" si="620"/>
        <v>0872</v>
      </c>
      <c r="O3215" s="74">
        <f t="shared" si="621"/>
        <v>0</v>
      </c>
      <c r="P3215" s="72">
        <f t="shared" si="622"/>
        <v>0</v>
      </c>
      <c r="Q3215" s="74">
        <f t="shared" si="623"/>
        <v>7</v>
      </c>
      <c r="R3215" s="72" t="str">
        <f t="shared" si="624"/>
        <v/>
      </c>
      <c r="S3215" s="72" t="str">
        <f t="shared" si="625"/>
        <v/>
      </c>
      <c r="AT3215" s="20">
        <f t="shared" si="626"/>
        <v>-8928</v>
      </c>
    </row>
    <row r="3216" spans="1:46" ht="45">
      <c r="A3216" s="54">
        <v>8057</v>
      </c>
      <c r="B3216" s="54" t="s">
        <v>1625</v>
      </c>
      <c r="C3216" s="58" t="s">
        <v>3099</v>
      </c>
      <c r="D3216" s="79">
        <v>7</v>
      </c>
      <c r="E3216" s="79">
        <v>7</v>
      </c>
      <c r="F3216" s="80">
        <v>904.79</v>
      </c>
      <c r="G3216" s="80">
        <v>129.26</v>
      </c>
      <c r="H3216" s="80">
        <v>904.79</v>
      </c>
      <c r="I3216" s="80" t="s">
        <v>28</v>
      </c>
      <c r="J3216" s="80" t="s">
        <v>28</v>
      </c>
      <c r="K3216" s="80">
        <v>129.26</v>
      </c>
      <c r="L3216" s="73">
        <f t="shared" si="618"/>
        <v>99.2</v>
      </c>
      <c r="M3216" s="73">
        <f t="shared" si="619"/>
        <v>129.26</v>
      </c>
      <c r="N3216" s="72" t="str">
        <f t="shared" si="620"/>
        <v>0872</v>
      </c>
      <c r="O3216" s="74">
        <f t="shared" si="621"/>
        <v>0</v>
      </c>
      <c r="P3216" s="72">
        <f t="shared" si="622"/>
        <v>0</v>
      </c>
      <c r="Q3216" s="74">
        <f t="shared" si="623"/>
        <v>7</v>
      </c>
      <c r="R3216" s="72" t="str">
        <f t="shared" si="624"/>
        <v/>
      </c>
      <c r="S3216" s="72" t="str">
        <f t="shared" si="625"/>
        <v/>
      </c>
      <c r="AT3216" s="20">
        <f t="shared" si="626"/>
        <v>-8928</v>
      </c>
    </row>
    <row r="3217" spans="1:46" ht="45">
      <c r="A3217" s="54">
        <v>8057</v>
      </c>
      <c r="B3217" s="54" t="s">
        <v>1624</v>
      </c>
      <c r="C3217" s="58" t="s">
        <v>3099</v>
      </c>
      <c r="D3217" s="79">
        <v>7</v>
      </c>
      <c r="E3217" s="79">
        <v>7</v>
      </c>
      <c r="F3217" s="80">
        <v>904.79</v>
      </c>
      <c r="G3217" s="80">
        <v>129.26</v>
      </c>
      <c r="H3217" s="80">
        <v>904.79</v>
      </c>
      <c r="I3217" s="80" t="s">
        <v>28</v>
      </c>
      <c r="J3217" s="80" t="s">
        <v>28</v>
      </c>
      <c r="K3217" s="80">
        <v>129.26</v>
      </c>
      <c r="L3217" s="73">
        <f t="shared" si="618"/>
        <v>99.2</v>
      </c>
      <c r="M3217" s="73">
        <f t="shared" si="619"/>
        <v>129.26</v>
      </c>
      <c r="N3217" s="72" t="str">
        <f t="shared" si="620"/>
        <v>0872</v>
      </c>
      <c r="O3217" s="74">
        <f t="shared" si="621"/>
        <v>0</v>
      </c>
      <c r="P3217" s="72">
        <f t="shared" si="622"/>
        <v>0</v>
      </c>
      <c r="Q3217" s="74">
        <f t="shared" si="623"/>
        <v>7</v>
      </c>
      <c r="R3217" s="72" t="str">
        <f t="shared" si="624"/>
        <v/>
      </c>
      <c r="S3217" s="72" t="str">
        <f t="shared" si="625"/>
        <v/>
      </c>
      <c r="AT3217" s="20">
        <f t="shared" si="626"/>
        <v>-8928</v>
      </c>
    </row>
    <row r="3218" spans="1:46" ht="45">
      <c r="A3218" s="54">
        <v>8057</v>
      </c>
      <c r="B3218" s="54" t="s">
        <v>1623</v>
      </c>
      <c r="C3218" s="58" t="s">
        <v>3099</v>
      </c>
      <c r="D3218" s="79">
        <v>7</v>
      </c>
      <c r="E3218" s="79">
        <v>7</v>
      </c>
      <c r="F3218" s="80">
        <v>904.79</v>
      </c>
      <c r="G3218" s="80">
        <v>129.26</v>
      </c>
      <c r="H3218" s="80">
        <v>904.79</v>
      </c>
      <c r="I3218" s="80" t="s">
        <v>28</v>
      </c>
      <c r="J3218" s="80" t="s">
        <v>28</v>
      </c>
      <c r="K3218" s="80">
        <v>129.26</v>
      </c>
      <c r="L3218" s="73">
        <f t="shared" si="618"/>
        <v>99.2</v>
      </c>
      <c r="M3218" s="73">
        <f t="shared" si="619"/>
        <v>129.26</v>
      </c>
      <c r="N3218" s="72" t="str">
        <f t="shared" si="620"/>
        <v>0872</v>
      </c>
      <c r="O3218" s="74">
        <f t="shared" si="621"/>
        <v>0</v>
      </c>
      <c r="P3218" s="72">
        <f t="shared" si="622"/>
        <v>0</v>
      </c>
      <c r="Q3218" s="74">
        <f t="shared" si="623"/>
        <v>7</v>
      </c>
      <c r="R3218" s="72" t="str">
        <f t="shared" si="624"/>
        <v/>
      </c>
      <c r="S3218" s="72" t="str">
        <f t="shared" si="625"/>
        <v/>
      </c>
      <c r="AT3218" s="20">
        <f t="shared" si="626"/>
        <v>-8928</v>
      </c>
    </row>
    <row r="3219" spans="1:46" ht="45">
      <c r="A3219" s="54">
        <v>8057</v>
      </c>
      <c r="B3219" s="54" t="s">
        <v>1622</v>
      </c>
      <c r="C3219" s="58" t="s">
        <v>3099</v>
      </c>
      <c r="D3219" s="79">
        <v>7</v>
      </c>
      <c r="E3219" s="79">
        <v>7</v>
      </c>
      <c r="F3219" s="80">
        <v>904.79</v>
      </c>
      <c r="G3219" s="80">
        <v>129.26</v>
      </c>
      <c r="H3219" s="80">
        <v>904.79</v>
      </c>
      <c r="I3219" s="80" t="s">
        <v>28</v>
      </c>
      <c r="J3219" s="80" t="s">
        <v>28</v>
      </c>
      <c r="K3219" s="80">
        <v>129.26</v>
      </c>
      <c r="L3219" s="73">
        <f t="shared" si="618"/>
        <v>99.2</v>
      </c>
      <c r="M3219" s="73">
        <f t="shared" si="619"/>
        <v>129.26</v>
      </c>
      <c r="N3219" s="72" t="str">
        <f t="shared" si="620"/>
        <v>0872</v>
      </c>
      <c r="O3219" s="74">
        <f t="shared" si="621"/>
        <v>0</v>
      </c>
      <c r="P3219" s="72">
        <f t="shared" si="622"/>
        <v>0</v>
      </c>
      <c r="Q3219" s="74">
        <f t="shared" si="623"/>
        <v>7</v>
      </c>
      <c r="R3219" s="72" t="str">
        <f t="shared" si="624"/>
        <v/>
      </c>
      <c r="S3219" s="72" t="str">
        <f t="shared" si="625"/>
        <v/>
      </c>
      <c r="AT3219" s="20">
        <f t="shared" si="626"/>
        <v>-8928</v>
      </c>
    </row>
    <row r="3220" spans="1:46" ht="45">
      <c r="A3220" s="54">
        <v>8057</v>
      </c>
      <c r="B3220" s="54" t="s">
        <v>1621</v>
      </c>
      <c r="C3220" s="58" t="s">
        <v>3099</v>
      </c>
      <c r="D3220" s="79">
        <v>7</v>
      </c>
      <c r="E3220" s="79">
        <v>7</v>
      </c>
      <c r="F3220" s="80">
        <v>904.79</v>
      </c>
      <c r="G3220" s="80">
        <v>129.26</v>
      </c>
      <c r="H3220" s="80">
        <v>904.79</v>
      </c>
      <c r="I3220" s="80" t="s">
        <v>28</v>
      </c>
      <c r="J3220" s="80" t="s">
        <v>28</v>
      </c>
      <c r="K3220" s="80">
        <v>129.26</v>
      </c>
      <c r="L3220" s="73">
        <f t="shared" si="618"/>
        <v>101.77</v>
      </c>
      <c r="M3220" s="73">
        <f t="shared" si="619"/>
        <v>129.26</v>
      </c>
      <c r="N3220" s="72" t="str">
        <f t="shared" si="620"/>
        <v>0872</v>
      </c>
      <c r="O3220" s="74">
        <f t="shared" si="621"/>
        <v>0</v>
      </c>
      <c r="P3220" s="72">
        <f t="shared" si="622"/>
        <v>0</v>
      </c>
      <c r="Q3220" s="74">
        <f t="shared" si="623"/>
        <v>7</v>
      </c>
      <c r="R3220" s="72" t="str">
        <f t="shared" si="624"/>
        <v/>
      </c>
      <c r="S3220" s="72" t="str">
        <f t="shared" si="625"/>
        <v/>
      </c>
      <c r="AT3220" s="20">
        <f t="shared" si="626"/>
        <v>-9159.2999999999993</v>
      </c>
    </row>
    <row r="3221" spans="1:46" ht="45">
      <c r="A3221" s="54">
        <v>8057</v>
      </c>
      <c r="B3221" s="54" t="s">
        <v>1620</v>
      </c>
      <c r="C3221" s="58" t="s">
        <v>3099</v>
      </c>
      <c r="D3221" s="79">
        <v>7</v>
      </c>
      <c r="E3221" s="79">
        <v>7</v>
      </c>
      <c r="F3221" s="80">
        <v>904.79</v>
      </c>
      <c r="G3221" s="80">
        <v>129.26</v>
      </c>
      <c r="H3221" s="80">
        <v>904.79</v>
      </c>
      <c r="I3221" s="80" t="s">
        <v>28</v>
      </c>
      <c r="J3221" s="80" t="s">
        <v>28</v>
      </c>
      <c r="K3221" s="80">
        <v>129.26</v>
      </c>
      <c r="L3221" s="73">
        <f t="shared" si="618"/>
        <v>101.77</v>
      </c>
      <c r="M3221" s="73">
        <f t="shared" si="619"/>
        <v>129.26</v>
      </c>
      <c r="N3221" s="72" t="str">
        <f t="shared" si="620"/>
        <v>0872</v>
      </c>
      <c r="O3221" s="74">
        <f t="shared" si="621"/>
        <v>0</v>
      </c>
      <c r="P3221" s="72">
        <f t="shared" si="622"/>
        <v>0</v>
      </c>
      <c r="Q3221" s="74">
        <f t="shared" si="623"/>
        <v>7</v>
      </c>
      <c r="R3221" s="72" t="str">
        <f t="shared" si="624"/>
        <v/>
      </c>
      <c r="S3221" s="72" t="str">
        <f t="shared" si="625"/>
        <v/>
      </c>
      <c r="AT3221" s="20">
        <f t="shared" si="626"/>
        <v>-9159.2999999999993</v>
      </c>
    </row>
    <row r="3222" spans="1:46" ht="45">
      <c r="A3222" s="54">
        <v>8057</v>
      </c>
      <c r="B3222" s="54" t="s">
        <v>1619</v>
      </c>
      <c r="C3222" s="58" t="s">
        <v>3099</v>
      </c>
      <c r="D3222" s="79">
        <v>7</v>
      </c>
      <c r="E3222" s="79">
        <v>7</v>
      </c>
      <c r="F3222" s="80">
        <v>904.79</v>
      </c>
      <c r="G3222" s="80">
        <v>129.26</v>
      </c>
      <c r="H3222" s="80">
        <v>904.79</v>
      </c>
      <c r="I3222" s="80" t="s">
        <v>28</v>
      </c>
      <c r="J3222" s="80" t="s">
        <v>28</v>
      </c>
      <c r="K3222" s="80">
        <v>129.26</v>
      </c>
      <c r="L3222" s="73">
        <f t="shared" si="618"/>
        <v>101.77</v>
      </c>
      <c r="M3222" s="73">
        <f t="shared" si="619"/>
        <v>129.26</v>
      </c>
      <c r="N3222" s="72" t="str">
        <f t="shared" si="620"/>
        <v>0872</v>
      </c>
      <c r="O3222" s="74">
        <f t="shared" si="621"/>
        <v>0</v>
      </c>
      <c r="P3222" s="72">
        <f t="shared" si="622"/>
        <v>0</v>
      </c>
      <c r="Q3222" s="74">
        <f t="shared" si="623"/>
        <v>7</v>
      </c>
      <c r="R3222" s="72" t="str">
        <f t="shared" si="624"/>
        <v/>
      </c>
      <c r="S3222" s="72" t="str">
        <f t="shared" si="625"/>
        <v/>
      </c>
      <c r="AT3222" s="20">
        <f t="shared" si="626"/>
        <v>-9159.2999999999993</v>
      </c>
    </row>
    <row r="3223" spans="1:46" ht="45">
      <c r="A3223" s="54">
        <v>8057</v>
      </c>
      <c r="B3223" s="54" t="s">
        <v>1618</v>
      </c>
      <c r="C3223" s="58" t="s">
        <v>3099</v>
      </c>
      <c r="D3223" s="79">
        <v>7</v>
      </c>
      <c r="E3223" s="79">
        <v>7</v>
      </c>
      <c r="F3223" s="80">
        <v>904.79</v>
      </c>
      <c r="G3223" s="80">
        <v>129.26</v>
      </c>
      <c r="H3223" s="80">
        <v>904.79</v>
      </c>
      <c r="I3223" s="80" t="s">
        <v>28</v>
      </c>
      <c r="J3223" s="80" t="s">
        <v>28</v>
      </c>
      <c r="K3223" s="80">
        <v>129.26</v>
      </c>
      <c r="L3223" s="73">
        <f t="shared" si="618"/>
        <v>101.77</v>
      </c>
      <c r="M3223" s="73">
        <f t="shared" si="619"/>
        <v>129.26</v>
      </c>
      <c r="N3223" s="72" t="str">
        <f t="shared" si="620"/>
        <v>0872</v>
      </c>
      <c r="O3223" s="74">
        <f t="shared" si="621"/>
        <v>0</v>
      </c>
      <c r="P3223" s="72">
        <f t="shared" si="622"/>
        <v>0</v>
      </c>
      <c r="Q3223" s="74">
        <f t="shared" si="623"/>
        <v>7</v>
      </c>
      <c r="R3223" s="72" t="str">
        <f t="shared" si="624"/>
        <v/>
      </c>
      <c r="S3223" s="72" t="str">
        <f t="shared" si="625"/>
        <v/>
      </c>
      <c r="AT3223" s="20">
        <f t="shared" si="626"/>
        <v>-9159.2999999999993</v>
      </c>
    </row>
    <row r="3224" spans="1:46" ht="45">
      <c r="A3224" s="54">
        <v>8057</v>
      </c>
      <c r="B3224" s="54" t="s">
        <v>1617</v>
      </c>
      <c r="C3224" s="58" t="s">
        <v>3099</v>
      </c>
      <c r="D3224" s="79">
        <v>7</v>
      </c>
      <c r="E3224" s="79">
        <v>7</v>
      </c>
      <c r="F3224" s="80">
        <v>904.79</v>
      </c>
      <c r="G3224" s="80">
        <v>129.26</v>
      </c>
      <c r="H3224" s="80">
        <v>904.79</v>
      </c>
      <c r="I3224" s="80" t="s">
        <v>28</v>
      </c>
      <c r="J3224" s="80" t="s">
        <v>28</v>
      </c>
      <c r="K3224" s="80">
        <v>129.26</v>
      </c>
      <c r="L3224" s="73">
        <f t="shared" si="618"/>
        <v>101.77</v>
      </c>
      <c r="M3224" s="73">
        <f t="shared" si="619"/>
        <v>129.26</v>
      </c>
      <c r="N3224" s="72" t="str">
        <f t="shared" si="620"/>
        <v>0872</v>
      </c>
      <c r="O3224" s="74">
        <f t="shared" si="621"/>
        <v>0</v>
      </c>
      <c r="P3224" s="72">
        <f t="shared" si="622"/>
        <v>0</v>
      </c>
      <c r="Q3224" s="74">
        <f t="shared" si="623"/>
        <v>7</v>
      </c>
      <c r="R3224" s="72" t="str">
        <f t="shared" si="624"/>
        <v/>
      </c>
      <c r="S3224" s="72" t="str">
        <f t="shared" si="625"/>
        <v/>
      </c>
      <c r="AT3224" s="20">
        <f t="shared" si="626"/>
        <v>-9159.2999999999993</v>
      </c>
    </row>
    <row r="3225" spans="1:46" ht="45">
      <c r="A3225" s="54">
        <v>8057</v>
      </c>
      <c r="B3225" s="54" t="s">
        <v>1616</v>
      </c>
      <c r="C3225" s="58" t="s">
        <v>3099</v>
      </c>
      <c r="D3225" s="79">
        <v>7</v>
      </c>
      <c r="E3225" s="79">
        <v>7</v>
      </c>
      <c r="F3225" s="80">
        <v>904.79</v>
      </c>
      <c r="G3225" s="80">
        <v>129.26</v>
      </c>
      <c r="H3225" s="80">
        <v>904.79</v>
      </c>
      <c r="I3225" s="80" t="s">
        <v>28</v>
      </c>
      <c r="J3225" s="80" t="s">
        <v>28</v>
      </c>
      <c r="K3225" s="80">
        <v>129.26</v>
      </c>
      <c r="L3225" s="73">
        <f t="shared" si="618"/>
        <v>101.77</v>
      </c>
      <c r="M3225" s="73">
        <f t="shared" si="619"/>
        <v>129.26</v>
      </c>
      <c r="N3225" s="72" t="str">
        <f t="shared" si="620"/>
        <v>0872</v>
      </c>
      <c r="O3225" s="74">
        <f t="shared" si="621"/>
        <v>0</v>
      </c>
      <c r="P3225" s="72">
        <f t="shared" si="622"/>
        <v>0</v>
      </c>
      <c r="Q3225" s="74">
        <f t="shared" si="623"/>
        <v>7</v>
      </c>
      <c r="R3225" s="72" t="str">
        <f t="shared" si="624"/>
        <v/>
      </c>
      <c r="S3225" s="72" t="str">
        <f t="shared" si="625"/>
        <v/>
      </c>
      <c r="AT3225" s="20">
        <f t="shared" si="626"/>
        <v>-9159.2999999999993</v>
      </c>
    </row>
    <row r="3226" spans="1:46" ht="33.75">
      <c r="A3226" s="54">
        <v>8058</v>
      </c>
      <c r="B3226" s="54" t="s">
        <v>1658</v>
      </c>
      <c r="C3226" s="58" t="s">
        <v>2493</v>
      </c>
      <c r="D3226" s="79">
        <v>7</v>
      </c>
      <c r="E3226" s="79">
        <v>7</v>
      </c>
      <c r="F3226" s="80">
        <v>804.8</v>
      </c>
      <c r="G3226" s="80">
        <v>114.97</v>
      </c>
      <c r="H3226" s="80">
        <v>804.8</v>
      </c>
      <c r="I3226" s="80" t="s">
        <v>28</v>
      </c>
      <c r="J3226" s="80" t="s">
        <v>28</v>
      </c>
      <c r="K3226" s="80">
        <v>114.97</v>
      </c>
      <c r="L3226" s="73">
        <f t="shared" si="618"/>
        <v>90.32</v>
      </c>
      <c r="M3226" s="73">
        <f t="shared" si="619"/>
        <v>114.97</v>
      </c>
      <c r="N3226" s="72" t="str">
        <f t="shared" si="620"/>
        <v>0873</v>
      </c>
      <c r="O3226" s="74">
        <f t="shared" si="621"/>
        <v>0</v>
      </c>
      <c r="P3226" s="72">
        <f t="shared" si="622"/>
        <v>0</v>
      </c>
      <c r="Q3226" s="74">
        <f t="shared" si="623"/>
        <v>7</v>
      </c>
      <c r="R3226" s="72" t="str">
        <f t="shared" si="624"/>
        <v/>
      </c>
      <c r="S3226" s="72" t="str">
        <f t="shared" si="625"/>
        <v/>
      </c>
      <c r="AT3226" s="20">
        <f t="shared" si="626"/>
        <v>-8128.7999999999993</v>
      </c>
    </row>
    <row r="3227" spans="1:46" ht="33.75">
      <c r="A3227" s="54">
        <v>8058</v>
      </c>
      <c r="B3227" s="54" t="s">
        <v>1656</v>
      </c>
      <c r="C3227" s="58" t="s">
        <v>2493</v>
      </c>
      <c r="D3227" s="79">
        <v>7</v>
      </c>
      <c r="E3227" s="79">
        <v>7</v>
      </c>
      <c r="F3227" s="80">
        <v>804.8</v>
      </c>
      <c r="G3227" s="80">
        <v>114.97</v>
      </c>
      <c r="H3227" s="80">
        <v>804.8</v>
      </c>
      <c r="I3227" s="80" t="s">
        <v>28</v>
      </c>
      <c r="J3227" s="80" t="s">
        <v>28</v>
      </c>
      <c r="K3227" s="80">
        <v>114.97</v>
      </c>
      <c r="L3227" s="73">
        <f t="shared" si="618"/>
        <v>90.32</v>
      </c>
      <c r="M3227" s="73">
        <f t="shared" si="619"/>
        <v>114.97</v>
      </c>
      <c r="N3227" s="72" t="str">
        <f t="shared" si="620"/>
        <v>0873</v>
      </c>
      <c r="O3227" s="74">
        <f t="shared" si="621"/>
        <v>0</v>
      </c>
      <c r="P3227" s="72">
        <f t="shared" si="622"/>
        <v>0</v>
      </c>
      <c r="Q3227" s="74">
        <f t="shared" si="623"/>
        <v>7</v>
      </c>
      <c r="R3227" s="72" t="str">
        <f t="shared" si="624"/>
        <v/>
      </c>
      <c r="S3227" s="72" t="str">
        <f t="shared" si="625"/>
        <v/>
      </c>
      <c r="AT3227" s="20">
        <f t="shared" si="626"/>
        <v>-8128.7999999999993</v>
      </c>
    </row>
    <row r="3228" spans="1:46" ht="33.75">
      <c r="A3228" s="54">
        <v>8058</v>
      </c>
      <c r="B3228" s="54" t="s">
        <v>1654</v>
      </c>
      <c r="C3228" s="58" t="s">
        <v>2493</v>
      </c>
      <c r="D3228" s="79">
        <v>7</v>
      </c>
      <c r="E3228" s="79">
        <v>7</v>
      </c>
      <c r="F3228" s="80">
        <v>804.8</v>
      </c>
      <c r="G3228" s="80">
        <v>114.97</v>
      </c>
      <c r="H3228" s="80">
        <v>804.8</v>
      </c>
      <c r="I3228" s="80" t="s">
        <v>28</v>
      </c>
      <c r="J3228" s="80" t="s">
        <v>28</v>
      </c>
      <c r="K3228" s="80">
        <v>114.97</v>
      </c>
      <c r="L3228" s="73">
        <f t="shared" si="618"/>
        <v>90.32</v>
      </c>
      <c r="M3228" s="73">
        <f t="shared" si="619"/>
        <v>114.97</v>
      </c>
      <c r="N3228" s="72" t="str">
        <f t="shared" si="620"/>
        <v>0873</v>
      </c>
      <c r="O3228" s="74">
        <f t="shared" si="621"/>
        <v>0</v>
      </c>
      <c r="P3228" s="72">
        <f t="shared" si="622"/>
        <v>0</v>
      </c>
      <c r="Q3228" s="74">
        <f t="shared" si="623"/>
        <v>7</v>
      </c>
      <c r="R3228" s="72" t="str">
        <f t="shared" si="624"/>
        <v/>
      </c>
      <c r="S3228" s="72" t="str">
        <f t="shared" si="625"/>
        <v/>
      </c>
      <c r="AT3228" s="20">
        <f t="shared" si="626"/>
        <v>-8128.7999999999993</v>
      </c>
    </row>
    <row r="3229" spans="1:46" ht="33.75">
      <c r="A3229" s="54">
        <v>8058</v>
      </c>
      <c r="B3229" s="54" t="s">
        <v>1652</v>
      </c>
      <c r="C3229" s="58" t="s">
        <v>2493</v>
      </c>
      <c r="D3229" s="79">
        <v>7</v>
      </c>
      <c r="E3229" s="79">
        <v>7</v>
      </c>
      <c r="F3229" s="80">
        <v>804.8</v>
      </c>
      <c r="G3229" s="80">
        <v>114.97</v>
      </c>
      <c r="H3229" s="80">
        <v>804.8</v>
      </c>
      <c r="I3229" s="80" t="s">
        <v>28</v>
      </c>
      <c r="J3229" s="80" t="s">
        <v>28</v>
      </c>
      <c r="K3229" s="80">
        <v>114.97</v>
      </c>
      <c r="L3229" s="73">
        <f t="shared" si="618"/>
        <v>90.32</v>
      </c>
      <c r="M3229" s="73">
        <f t="shared" si="619"/>
        <v>114.97</v>
      </c>
      <c r="N3229" s="72" t="str">
        <f t="shared" si="620"/>
        <v>0873</v>
      </c>
      <c r="O3229" s="74">
        <f t="shared" si="621"/>
        <v>0</v>
      </c>
      <c r="P3229" s="72">
        <f t="shared" si="622"/>
        <v>0</v>
      </c>
      <c r="Q3229" s="74">
        <f t="shared" si="623"/>
        <v>7</v>
      </c>
      <c r="R3229" s="72" t="str">
        <f t="shared" si="624"/>
        <v/>
      </c>
      <c r="S3229" s="72" t="str">
        <f t="shared" si="625"/>
        <v/>
      </c>
      <c r="AT3229" s="20">
        <f t="shared" si="626"/>
        <v>-8128.7999999999993</v>
      </c>
    </row>
    <row r="3230" spans="1:46" ht="33.75">
      <c r="A3230" s="54">
        <v>8058</v>
      </c>
      <c r="B3230" s="54" t="s">
        <v>1650</v>
      </c>
      <c r="C3230" s="58" t="s">
        <v>2493</v>
      </c>
      <c r="D3230" s="79">
        <v>7</v>
      </c>
      <c r="E3230" s="79">
        <v>7</v>
      </c>
      <c r="F3230" s="80">
        <v>804.8</v>
      </c>
      <c r="G3230" s="80">
        <v>114.97</v>
      </c>
      <c r="H3230" s="80">
        <v>804.8</v>
      </c>
      <c r="I3230" s="80" t="s">
        <v>28</v>
      </c>
      <c r="J3230" s="80" t="s">
        <v>28</v>
      </c>
      <c r="K3230" s="80">
        <v>114.97</v>
      </c>
      <c r="L3230" s="73">
        <f t="shared" si="618"/>
        <v>92.12</v>
      </c>
      <c r="M3230" s="73">
        <f t="shared" si="619"/>
        <v>114.97</v>
      </c>
      <c r="N3230" s="72" t="str">
        <f t="shared" si="620"/>
        <v>0873</v>
      </c>
      <c r="O3230" s="74">
        <f t="shared" si="621"/>
        <v>0</v>
      </c>
      <c r="P3230" s="72">
        <f t="shared" si="622"/>
        <v>0</v>
      </c>
      <c r="Q3230" s="74">
        <f t="shared" si="623"/>
        <v>7</v>
      </c>
      <c r="R3230" s="72" t="str">
        <f t="shared" si="624"/>
        <v/>
      </c>
      <c r="S3230" s="72" t="str">
        <f t="shared" si="625"/>
        <v/>
      </c>
      <c r="AT3230" s="20">
        <f t="shared" si="626"/>
        <v>-8290.8000000000011</v>
      </c>
    </row>
    <row r="3231" spans="1:46" ht="33.75">
      <c r="A3231" s="54">
        <v>8058</v>
      </c>
      <c r="B3231" s="54" t="s">
        <v>1648</v>
      </c>
      <c r="C3231" s="58" t="s">
        <v>2493</v>
      </c>
      <c r="D3231" s="79">
        <v>7</v>
      </c>
      <c r="E3231" s="79">
        <v>7</v>
      </c>
      <c r="F3231" s="80">
        <v>804.8</v>
      </c>
      <c r="G3231" s="80">
        <v>114.97</v>
      </c>
      <c r="H3231" s="80">
        <v>804.8</v>
      </c>
      <c r="I3231" s="80" t="s">
        <v>28</v>
      </c>
      <c r="J3231" s="80" t="s">
        <v>28</v>
      </c>
      <c r="K3231" s="80">
        <v>114.97</v>
      </c>
      <c r="L3231" s="73">
        <f t="shared" si="618"/>
        <v>92.12</v>
      </c>
      <c r="M3231" s="73">
        <f t="shared" si="619"/>
        <v>114.97</v>
      </c>
      <c r="N3231" s="72" t="str">
        <f t="shared" si="620"/>
        <v>0873</v>
      </c>
      <c r="O3231" s="74">
        <f t="shared" si="621"/>
        <v>0</v>
      </c>
      <c r="P3231" s="72">
        <f t="shared" si="622"/>
        <v>0</v>
      </c>
      <c r="Q3231" s="74">
        <f t="shared" si="623"/>
        <v>7</v>
      </c>
      <c r="R3231" s="72" t="str">
        <f t="shared" si="624"/>
        <v/>
      </c>
      <c r="S3231" s="72" t="str">
        <f t="shared" si="625"/>
        <v/>
      </c>
      <c r="AT3231" s="20">
        <f t="shared" si="626"/>
        <v>-8290.8000000000011</v>
      </c>
    </row>
    <row r="3232" spans="1:46" ht="33.75">
      <c r="A3232" s="54">
        <v>8058</v>
      </c>
      <c r="B3232" s="54" t="s">
        <v>1646</v>
      </c>
      <c r="C3232" s="58" t="s">
        <v>2493</v>
      </c>
      <c r="D3232" s="79">
        <v>7</v>
      </c>
      <c r="E3232" s="79">
        <v>7</v>
      </c>
      <c r="F3232" s="80">
        <v>804.8</v>
      </c>
      <c r="G3232" s="80">
        <v>114.97</v>
      </c>
      <c r="H3232" s="80">
        <v>804.8</v>
      </c>
      <c r="I3232" s="80" t="s">
        <v>28</v>
      </c>
      <c r="J3232" s="80" t="s">
        <v>28</v>
      </c>
      <c r="K3232" s="80">
        <v>114.97</v>
      </c>
      <c r="L3232" s="73">
        <f t="shared" si="618"/>
        <v>92.12</v>
      </c>
      <c r="M3232" s="73">
        <f t="shared" si="619"/>
        <v>114.97</v>
      </c>
      <c r="N3232" s="72" t="str">
        <f t="shared" si="620"/>
        <v>0873</v>
      </c>
      <c r="O3232" s="74">
        <f t="shared" si="621"/>
        <v>0</v>
      </c>
      <c r="P3232" s="72">
        <f t="shared" si="622"/>
        <v>0</v>
      </c>
      <c r="Q3232" s="74">
        <f t="shared" si="623"/>
        <v>7</v>
      </c>
      <c r="R3232" s="72" t="str">
        <f t="shared" si="624"/>
        <v/>
      </c>
      <c r="S3232" s="72" t="str">
        <f t="shared" si="625"/>
        <v/>
      </c>
      <c r="AT3232" s="20">
        <f t="shared" si="626"/>
        <v>-8290.8000000000011</v>
      </c>
    </row>
    <row r="3233" spans="1:46" ht="33.75">
      <c r="A3233" s="54">
        <v>8058</v>
      </c>
      <c r="B3233" s="54" t="s">
        <v>1644</v>
      </c>
      <c r="C3233" s="58" t="s">
        <v>2493</v>
      </c>
      <c r="D3233" s="79">
        <v>7</v>
      </c>
      <c r="E3233" s="79">
        <v>7</v>
      </c>
      <c r="F3233" s="80">
        <v>804.8</v>
      </c>
      <c r="G3233" s="80">
        <v>114.97</v>
      </c>
      <c r="H3233" s="80">
        <v>804.8</v>
      </c>
      <c r="I3233" s="80" t="s">
        <v>28</v>
      </c>
      <c r="J3233" s="80" t="s">
        <v>28</v>
      </c>
      <c r="K3233" s="80">
        <v>114.97</v>
      </c>
      <c r="L3233" s="73">
        <f t="shared" si="618"/>
        <v>92.12</v>
      </c>
      <c r="M3233" s="73">
        <f t="shared" si="619"/>
        <v>114.97</v>
      </c>
      <c r="N3233" s="72" t="str">
        <f t="shared" si="620"/>
        <v>0873</v>
      </c>
      <c r="O3233" s="74">
        <f t="shared" si="621"/>
        <v>0</v>
      </c>
      <c r="P3233" s="72">
        <f t="shared" si="622"/>
        <v>0</v>
      </c>
      <c r="Q3233" s="74">
        <f t="shared" si="623"/>
        <v>7</v>
      </c>
      <c r="R3233" s="72" t="str">
        <f t="shared" si="624"/>
        <v/>
      </c>
      <c r="S3233" s="72" t="str">
        <f t="shared" si="625"/>
        <v/>
      </c>
      <c r="AT3233" s="20">
        <f t="shared" si="626"/>
        <v>-8290.8000000000011</v>
      </c>
    </row>
    <row r="3234" spans="1:46" ht="33.75">
      <c r="A3234" s="54">
        <v>8058</v>
      </c>
      <c r="B3234" s="54" t="s">
        <v>1642</v>
      </c>
      <c r="C3234" s="58" t="s">
        <v>2493</v>
      </c>
      <c r="D3234" s="79">
        <v>7</v>
      </c>
      <c r="E3234" s="79">
        <v>7</v>
      </c>
      <c r="F3234" s="80">
        <v>804.8</v>
      </c>
      <c r="G3234" s="80">
        <v>114.97</v>
      </c>
      <c r="H3234" s="80">
        <v>804.8</v>
      </c>
      <c r="I3234" s="80" t="s">
        <v>28</v>
      </c>
      <c r="J3234" s="80" t="s">
        <v>28</v>
      </c>
      <c r="K3234" s="80">
        <v>114.97</v>
      </c>
      <c r="L3234" s="73">
        <f t="shared" si="618"/>
        <v>103</v>
      </c>
      <c r="M3234" s="73">
        <f t="shared" si="619"/>
        <v>114.97</v>
      </c>
      <c r="N3234" s="72" t="str">
        <f t="shared" si="620"/>
        <v>0873</v>
      </c>
      <c r="O3234" s="74">
        <f t="shared" si="621"/>
        <v>0</v>
      </c>
      <c r="P3234" s="72">
        <f t="shared" si="622"/>
        <v>0</v>
      </c>
      <c r="Q3234" s="74">
        <f t="shared" si="623"/>
        <v>7</v>
      </c>
      <c r="R3234" s="72" t="str">
        <f t="shared" si="624"/>
        <v/>
      </c>
      <c r="S3234" s="72" t="str">
        <f t="shared" si="625"/>
        <v/>
      </c>
      <c r="AT3234" s="20">
        <f t="shared" si="626"/>
        <v>-9270</v>
      </c>
    </row>
    <row r="3235" spans="1:46" ht="33.75">
      <c r="A3235" s="54">
        <v>8058</v>
      </c>
      <c r="B3235" s="54" t="s">
        <v>1640</v>
      </c>
      <c r="C3235" s="58" t="s">
        <v>2493</v>
      </c>
      <c r="D3235" s="79">
        <v>7</v>
      </c>
      <c r="E3235" s="79">
        <v>7</v>
      </c>
      <c r="F3235" s="80">
        <v>804.8</v>
      </c>
      <c r="G3235" s="80">
        <v>114.97</v>
      </c>
      <c r="H3235" s="80">
        <v>804.8</v>
      </c>
      <c r="I3235" s="80" t="s">
        <v>28</v>
      </c>
      <c r="J3235" s="80" t="s">
        <v>28</v>
      </c>
      <c r="K3235" s="80">
        <v>114.97</v>
      </c>
      <c r="L3235" s="73">
        <f t="shared" si="618"/>
        <v>103</v>
      </c>
      <c r="M3235" s="73">
        <f t="shared" si="619"/>
        <v>114.97</v>
      </c>
      <c r="N3235" s="72" t="str">
        <f t="shared" si="620"/>
        <v>0873</v>
      </c>
      <c r="O3235" s="74">
        <f t="shared" si="621"/>
        <v>0</v>
      </c>
      <c r="P3235" s="72">
        <f t="shared" si="622"/>
        <v>0</v>
      </c>
      <c r="Q3235" s="74">
        <f t="shared" si="623"/>
        <v>7</v>
      </c>
      <c r="R3235" s="72" t="str">
        <f t="shared" si="624"/>
        <v/>
      </c>
      <c r="S3235" s="72" t="str">
        <f t="shared" si="625"/>
        <v/>
      </c>
      <c r="AT3235" s="20">
        <f t="shared" si="626"/>
        <v>-9270</v>
      </c>
    </row>
    <row r="3236" spans="1:46" ht="33.75">
      <c r="A3236" s="54">
        <v>8058</v>
      </c>
      <c r="B3236" s="54" t="s">
        <v>1638</v>
      </c>
      <c r="C3236" s="58" t="s">
        <v>2493</v>
      </c>
      <c r="D3236" s="79">
        <v>7</v>
      </c>
      <c r="E3236" s="79">
        <v>7</v>
      </c>
      <c r="F3236" s="80">
        <v>804.8</v>
      </c>
      <c r="G3236" s="80">
        <v>114.97</v>
      </c>
      <c r="H3236" s="80">
        <v>804.8</v>
      </c>
      <c r="I3236" s="80" t="s">
        <v>28</v>
      </c>
      <c r="J3236" s="80" t="s">
        <v>28</v>
      </c>
      <c r="K3236" s="80">
        <v>114.97</v>
      </c>
      <c r="L3236" s="73">
        <f t="shared" si="618"/>
        <v>103</v>
      </c>
      <c r="M3236" s="73">
        <f t="shared" si="619"/>
        <v>114.97</v>
      </c>
      <c r="N3236" s="72" t="str">
        <f t="shared" si="620"/>
        <v>0873</v>
      </c>
      <c r="O3236" s="74">
        <f t="shared" si="621"/>
        <v>0</v>
      </c>
      <c r="P3236" s="72">
        <f t="shared" si="622"/>
        <v>0</v>
      </c>
      <c r="Q3236" s="74">
        <f t="shared" si="623"/>
        <v>7</v>
      </c>
      <c r="R3236" s="72" t="str">
        <f t="shared" si="624"/>
        <v/>
      </c>
      <c r="S3236" s="72" t="str">
        <f t="shared" si="625"/>
        <v/>
      </c>
      <c r="AT3236" s="20">
        <f t="shared" si="626"/>
        <v>-9270</v>
      </c>
    </row>
    <row r="3237" spans="1:46" ht="33.75">
      <c r="A3237" s="54">
        <v>8058</v>
      </c>
      <c r="B3237" s="54" t="s">
        <v>1636</v>
      </c>
      <c r="C3237" s="58" t="s">
        <v>2493</v>
      </c>
      <c r="D3237" s="79">
        <v>7</v>
      </c>
      <c r="E3237" s="79">
        <v>7</v>
      </c>
      <c r="F3237" s="80">
        <v>804.8</v>
      </c>
      <c r="G3237" s="80">
        <v>114.97</v>
      </c>
      <c r="H3237" s="80">
        <v>804.8</v>
      </c>
      <c r="I3237" s="80" t="s">
        <v>28</v>
      </c>
      <c r="J3237" s="80" t="s">
        <v>28</v>
      </c>
      <c r="K3237" s="80">
        <v>114.97</v>
      </c>
      <c r="L3237" s="73">
        <f t="shared" si="618"/>
        <v>103</v>
      </c>
      <c r="M3237" s="73">
        <f t="shared" si="619"/>
        <v>114.97</v>
      </c>
      <c r="N3237" s="72" t="str">
        <f t="shared" si="620"/>
        <v>0873</v>
      </c>
      <c r="O3237" s="74">
        <f t="shared" si="621"/>
        <v>0</v>
      </c>
      <c r="P3237" s="72">
        <f t="shared" si="622"/>
        <v>0</v>
      </c>
      <c r="Q3237" s="74">
        <f t="shared" si="623"/>
        <v>7</v>
      </c>
      <c r="R3237" s="72" t="str">
        <f t="shared" si="624"/>
        <v/>
      </c>
      <c r="S3237" s="72" t="str">
        <f t="shared" si="625"/>
        <v/>
      </c>
      <c r="AT3237" s="20">
        <f t="shared" si="626"/>
        <v>-9270</v>
      </c>
    </row>
    <row r="3238" spans="1:46" ht="56.25">
      <c r="A3238" s="54">
        <v>8059</v>
      </c>
      <c r="B3238" s="54" t="s">
        <v>1678</v>
      </c>
      <c r="C3238" s="58" t="s">
        <v>3100</v>
      </c>
      <c r="D3238" s="79">
        <v>7</v>
      </c>
      <c r="E3238" s="79">
        <v>7</v>
      </c>
      <c r="F3238" s="80">
        <v>1017.72</v>
      </c>
      <c r="G3238" s="80">
        <v>145.38999999999999</v>
      </c>
      <c r="H3238" s="80">
        <v>1017.72</v>
      </c>
      <c r="I3238" s="80" t="s">
        <v>28</v>
      </c>
      <c r="J3238" s="80" t="s">
        <v>28</v>
      </c>
      <c r="K3238" s="80">
        <v>145.38999999999999</v>
      </c>
      <c r="L3238" s="73">
        <f t="shared" si="618"/>
        <v>86.75</v>
      </c>
      <c r="M3238" s="73">
        <f t="shared" si="619"/>
        <v>145.38999999999999</v>
      </c>
      <c r="N3238" s="72" t="str">
        <f t="shared" si="620"/>
        <v>0874</v>
      </c>
      <c r="O3238" s="74">
        <f t="shared" si="621"/>
        <v>0</v>
      </c>
      <c r="P3238" s="72">
        <f t="shared" si="622"/>
        <v>0</v>
      </c>
      <c r="Q3238" s="74">
        <f t="shared" si="623"/>
        <v>7</v>
      </c>
      <c r="R3238" s="72" t="str">
        <f t="shared" si="624"/>
        <v/>
      </c>
      <c r="S3238" s="72" t="str">
        <f t="shared" si="625"/>
        <v/>
      </c>
      <c r="AT3238" s="20">
        <f t="shared" si="626"/>
        <v>-7807.5</v>
      </c>
    </row>
    <row r="3239" spans="1:46" ht="56.25">
      <c r="A3239" s="54">
        <v>8059</v>
      </c>
      <c r="B3239" s="54" t="s">
        <v>1677</v>
      </c>
      <c r="C3239" s="58" t="s">
        <v>3100</v>
      </c>
      <c r="D3239" s="79">
        <v>7</v>
      </c>
      <c r="E3239" s="79">
        <v>7</v>
      </c>
      <c r="F3239" s="80">
        <v>1017.72</v>
      </c>
      <c r="G3239" s="80">
        <v>145.38999999999999</v>
      </c>
      <c r="H3239" s="80">
        <v>1017.72</v>
      </c>
      <c r="I3239" s="80" t="s">
        <v>28</v>
      </c>
      <c r="J3239" s="80" t="s">
        <v>28</v>
      </c>
      <c r="K3239" s="80">
        <v>145.38999999999999</v>
      </c>
      <c r="L3239" s="73">
        <f t="shared" si="618"/>
        <v>86.75</v>
      </c>
      <c r="M3239" s="73">
        <f t="shared" si="619"/>
        <v>145.38999999999999</v>
      </c>
      <c r="N3239" s="72" t="str">
        <f t="shared" si="620"/>
        <v>0874</v>
      </c>
      <c r="O3239" s="74">
        <f t="shared" si="621"/>
        <v>0</v>
      </c>
      <c r="P3239" s="72">
        <f t="shared" si="622"/>
        <v>0</v>
      </c>
      <c r="Q3239" s="74">
        <f t="shared" si="623"/>
        <v>7</v>
      </c>
      <c r="R3239" s="72" t="str">
        <f t="shared" si="624"/>
        <v/>
      </c>
      <c r="S3239" s="72" t="str">
        <f t="shared" si="625"/>
        <v/>
      </c>
      <c r="AT3239" s="20">
        <f t="shared" si="626"/>
        <v>-7807.5</v>
      </c>
    </row>
    <row r="3240" spans="1:46" ht="56.25">
      <c r="A3240" s="54">
        <v>8059</v>
      </c>
      <c r="B3240" s="54" t="s">
        <v>1676</v>
      </c>
      <c r="C3240" s="58" t="s">
        <v>3100</v>
      </c>
      <c r="D3240" s="79">
        <v>7</v>
      </c>
      <c r="E3240" s="79">
        <v>7</v>
      </c>
      <c r="F3240" s="80">
        <v>1017.72</v>
      </c>
      <c r="G3240" s="80">
        <v>145.38999999999999</v>
      </c>
      <c r="H3240" s="80">
        <v>1017.72</v>
      </c>
      <c r="I3240" s="80" t="s">
        <v>28</v>
      </c>
      <c r="J3240" s="80" t="s">
        <v>28</v>
      </c>
      <c r="K3240" s="80">
        <v>145.38999999999999</v>
      </c>
      <c r="L3240" s="73">
        <f t="shared" si="618"/>
        <v>86.75</v>
      </c>
      <c r="M3240" s="73">
        <f t="shared" si="619"/>
        <v>145.38999999999999</v>
      </c>
      <c r="N3240" s="72" t="str">
        <f t="shared" si="620"/>
        <v>0874</v>
      </c>
      <c r="O3240" s="74">
        <f t="shared" si="621"/>
        <v>0</v>
      </c>
      <c r="P3240" s="72">
        <f t="shared" si="622"/>
        <v>0</v>
      </c>
      <c r="Q3240" s="74">
        <f t="shared" si="623"/>
        <v>7</v>
      </c>
      <c r="R3240" s="72" t="str">
        <f t="shared" si="624"/>
        <v/>
      </c>
      <c r="S3240" s="72" t="str">
        <f t="shared" si="625"/>
        <v/>
      </c>
      <c r="AT3240" s="20">
        <f t="shared" si="626"/>
        <v>-7807.5</v>
      </c>
    </row>
    <row r="3241" spans="1:46" ht="56.25">
      <c r="A3241" s="54">
        <v>8059</v>
      </c>
      <c r="B3241" s="54" t="s">
        <v>1675</v>
      </c>
      <c r="C3241" s="58" t="s">
        <v>3100</v>
      </c>
      <c r="D3241" s="79">
        <v>7</v>
      </c>
      <c r="E3241" s="79">
        <v>7</v>
      </c>
      <c r="F3241" s="80">
        <v>1017.72</v>
      </c>
      <c r="G3241" s="80">
        <v>145.38999999999999</v>
      </c>
      <c r="H3241" s="80">
        <v>1017.72</v>
      </c>
      <c r="I3241" s="80" t="s">
        <v>28</v>
      </c>
      <c r="J3241" s="80" t="s">
        <v>28</v>
      </c>
      <c r="K3241" s="80">
        <v>145.38999999999999</v>
      </c>
      <c r="L3241" s="73">
        <f t="shared" si="618"/>
        <v>86.75</v>
      </c>
      <c r="M3241" s="73">
        <f t="shared" si="619"/>
        <v>145.38999999999999</v>
      </c>
      <c r="N3241" s="72" t="str">
        <f t="shared" si="620"/>
        <v>0874</v>
      </c>
      <c r="O3241" s="74">
        <f t="shared" si="621"/>
        <v>0</v>
      </c>
      <c r="P3241" s="72">
        <f t="shared" si="622"/>
        <v>0</v>
      </c>
      <c r="Q3241" s="74">
        <f t="shared" si="623"/>
        <v>7</v>
      </c>
      <c r="R3241" s="72" t="str">
        <f t="shared" si="624"/>
        <v/>
      </c>
      <c r="S3241" s="72" t="str">
        <f t="shared" si="625"/>
        <v/>
      </c>
      <c r="AT3241" s="20">
        <f t="shared" si="626"/>
        <v>-7807.5</v>
      </c>
    </row>
    <row r="3242" spans="1:46" ht="56.25">
      <c r="A3242" s="54">
        <v>8059</v>
      </c>
      <c r="B3242" s="54" t="s">
        <v>1674</v>
      </c>
      <c r="C3242" s="58" t="s">
        <v>3100</v>
      </c>
      <c r="D3242" s="79">
        <v>7</v>
      </c>
      <c r="E3242" s="79">
        <v>7</v>
      </c>
      <c r="F3242" s="80">
        <v>1017.72</v>
      </c>
      <c r="G3242" s="80">
        <v>145.38999999999999</v>
      </c>
      <c r="H3242" s="80">
        <v>1017.72</v>
      </c>
      <c r="I3242" s="80" t="s">
        <v>28</v>
      </c>
      <c r="J3242" s="80" t="s">
        <v>28</v>
      </c>
      <c r="K3242" s="80">
        <v>145.38999999999999</v>
      </c>
      <c r="L3242" s="73">
        <f t="shared" si="618"/>
        <v>86.75</v>
      </c>
      <c r="M3242" s="73">
        <f t="shared" si="619"/>
        <v>145.38999999999999</v>
      </c>
      <c r="N3242" s="72" t="str">
        <f t="shared" si="620"/>
        <v>0874</v>
      </c>
      <c r="O3242" s="74">
        <f t="shared" si="621"/>
        <v>0</v>
      </c>
      <c r="P3242" s="72">
        <f t="shared" si="622"/>
        <v>0</v>
      </c>
      <c r="Q3242" s="74">
        <f t="shared" si="623"/>
        <v>7</v>
      </c>
      <c r="R3242" s="72" t="str">
        <f t="shared" si="624"/>
        <v/>
      </c>
      <c r="S3242" s="72" t="str">
        <f t="shared" si="625"/>
        <v/>
      </c>
      <c r="AT3242" s="20">
        <f t="shared" si="626"/>
        <v>-7807.5</v>
      </c>
    </row>
    <row r="3243" spans="1:46" ht="56.25">
      <c r="A3243" s="54">
        <v>8059</v>
      </c>
      <c r="B3243" s="54" t="s">
        <v>1673</v>
      </c>
      <c r="C3243" s="58" t="s">
        <v>3100</v>
      </c>
      <c r="D3243" s="79">
        <v>7</v>
      </c>
      <c r="E3243" s="79">
        <v>7</v>
      </c>
      <c r="F3243" s="80">
        <v>1017.72</v>
      </c>
      <c r="G3243" s="80">
        <v>145.38999999999999</v>
      </c>
      <c r="H3243" s="80">
        <v>1017.72</v>
      </c>
      <c r="I3243" s="80" t="s">
        <v>28</v>
      </c>
      <c r="J3243" s="80" t="s">
        <v>28</v>
      </c>
      <c r="K3243" s="80">
        <v>145.38999999999999</v>
      </c>
      <c r="L3243" s="73">
        <f t="shared" si="618"/>
        <v>86.75</v>
      </c>
      <c r="M3243" s="73">
        <f t="shared" si="619"/>
        <v>145.38999999999999</v>
      </c>
      <c r="N3243" s="72" t="str">
        <f t="shared" si="620"/>
        <v>0874</v>
      </c>
      <c r="O3243" s="74">
        <f t="shared" si="621"/>
        <v>0</v>
      </c>
      <c r="P3243" s="72">
        <f t="shared" si="622"/>
        <v>0</v>
      </c>
      <c r="Q3243" s="74">
        <f t="shared" si="623"/>
        <v>7</v>
      </c>
      <c r="R3243" s="72" t="str">
        <f t="shared" si="624"/>
        <v/>
      </c>
      <c r="S3243" s="72" t="str">
        <f t="shared" si="625"/>
        <v/>
      </c>
      <c r="AT3243" s="20">
        <f t="shared" si="626"/>
        <v>-7807.5</v>
      </c>
    </row>
    <row r="3244" spans="1:46" ht="56.25">
      <c r="A3244" s="54">
        <v>8059</v>
      </c>
      <c r="B3244" s="54" t="s">
        <v>1672</v>
      </c>
      <c r="C3244" s="58" t="s">
        <v>3100</v>
      </c>
      <c r="D3244" s="79">
        <v>7</v>
      </c>
      <c r="E3244" s="79">
        <v>7</v>
      </c>
      <c r="F3244" s="80">
        <v>1017.72</v>
      </c>
      <c r="G3244" s="80">
        <v>145.38999999999999</v>
      </c>
      <c r="H3244" s="80">
        <v>1017.72</v>
      </c>
      <c r="I3244" s="80" t="s">
        <v>28</v>
      </c>
      <c r="J3244" s="80" t="s">
        <v>28</v>
      </c>
      <c r="K3244" s="80">
        <v>145.38999999999999</v>
      </c>
      <c r="L3244" s="73">
        <f t="shared" si="618"/>
        <v>96.43</v>
      </c>
      <c r="M3244" s="73">
        <f t="shared" si="619"/>
        <v>145.38999999999999</v>
      </c>
      <c r="N3244" s="72" t="str">
        <f t="shared" si="620"/>
        <v>0874</v>
      </c>
      <c r="O3244" s="74">
        <f t="shared" si="621"/>
        <v>0</v>
      </c>
      <c r="P3244" s="72">
        <f t="shared" si="622"/>
        <v>0</v>
      </c>
      <c r="Q3244" s="74">
        <f t="shared" si="623"/>
        <v>7</v>
      </c>
      <c r="R3244" s="72" t="str">
        <f t="shared" si="624"/>
        <v/>
      </c>
      <c r="S3244" s="72" t="str">
        <f t="shared" si="625"/>
        <v/>
      </c>
      <c r="AT3244" s="20">
        <f t="shared" si="626"/>
        <v>-8678.7000000000007</v>
      </c>
    </row>
    <row r="3245" spans="1:46" ht="56.25">
      <c r="A3245" s="54">
        <v>8059</v>
      </c>
      <c r="B3245" s="54" t="s">
        <v>1671</v>
      </c>
      <c r="C3245" s="58" t="s">
        <v>3100</v>
      </c>
      <c r="D3245" s="79">
        <v>7</v>
      </c>
      <c r="E3245" s="79">
        <v>7</v>
      </c>
      <c r="F3245" s="80">
        <v>1017.72</v>
      </c>
      <c r="G3245" s="80">
        <v>145.38999999999999</v>
      </c>
      <c r="H3245" s="80">
        <v>1017.72</v>
      </c>
      <c r="I3245" s="80" t="s">
        <v>28</v>
      </c>
      <c r="J3245" s="80" t="s">
        <v>28</v>
      </c>
      <c r="K3245" s="80">
        <v>145.38999999999999</v>
      </c>
      <c r="L3245" s="73">
        <f t="shared" si="618"/>
        <v>96.43</v>
      </c>
      <c r="M3245" s="73">
        <f t="shared" si="619"/>
        <v>145.38999999999999</v>
      </c>
      <c r="N3245" s="72" t="str">
        <f t="shared" si="620"/>
        <v>0874</v>
      </c>
      <c r="O3245" s="74">
        <f t="shared" si="621"/>
        <v>0</v>
      </c>
      <c r="P3245" s="72">
        <f t="shared" si="622"/>
        <v>0</v>
      </c>
      <c r="Q3245" s="74">
        <f t="shared" si="623"/>
        <v>7</v>
      </c>
      <c r="R3245" s="72" t="str">
        <f t="shared" si="624"/>
        <v/>
      </c>
      <c r="S3245" s="72" t="str">
        <f t="shared" si="625"/>
        <v/>
      </c>
      <c r="AT3245" s="20">
        <f t="shared" si="626"/>
        <v>-8678.7000000000007</v>
      </c>
    </row>
    <row r="3246" spans="1:46" ht="56.25">
      <c r="A3246" s="54">
        <v>8059</v>
      </c>
      <c r="B3246" s="54" t="s">
        <v>1670</v>
      </c>
      <c r="C3246" s="58" t="s">
        <v>3100</v>
      </c>
      <c r="D3246" s="79">
        <v>7</v>
      </c>
      <c r="E3246" s="79">
        <v>7</v>
      </c>
      <c r="F3246" s="80">
        <v>1017.72</v>
      </c>
      <c r="G3246" s="80">
        <v>145.38999999999999</v>
      </c>
      <c r="H3246" s="80">
        <v>1017.72</v>
      </c>
      <c r="I3246" s="80" t="s">
        <v>28</v>
      </c>
      <c r="J3246" s="80" t="s">
        <v>28</v>
      </c>
      <c r="K3246" s="80">
        <v>145.38999999999999</v>
      </c>
      <c r="L3246" s="73">
        <f t="shared" si="618"/>
        <v>96.43</v>
      </c>
      <c r="M3246" s="73">
        <f t="shared" si="619"/>
        <v>145.38999999999999</v>
      </c>
      <c r="N3246" s="72" t="str">
        <f t="shared" si="620"/>
        <v>0874</v>
      </c>
      <c r="O3246" s="74">
        <f t="shared" si="621"/>
        <v>0</v>
      </c>
      <c r="P3246" s="72">
        <f t="shared" si="622"/>
        <v>0</v>
      </c>
      <c r="Q3246" s="74">
        <f t="shared" si="623"/>
        <v>7</v>
      </c>
      <c r="R3246" s="72" t="str">
        <f t="shared" si="624"/>
        <v/>
      </c>
      <c r="S3246" s="72" t="str">
        <f t="shared" si="625"/>
        <v/>
      </c>
      <c r="AT3246" s="20">
        <f t="shared" si="626"/>
        <v>-8678.7000000000007</v>
      </c>
    </row>
    <row r="3247" spans="1:46" ht="56.25">
      <c r="A3247" s="54">
        <v>8059</v>
      </c>
      <c r="B3247" s="54" t="s">
        <v>1669</v>
      </c>
      <c r="C3247" s="58" t="s">
        <v>3100</v>
      </c>
      <c r="D3247" s="79">
        <v>7</v>
      </c>
      <c r="E3247" s="79">
        <v>7</v>
      </c>
      <c r="F3247" s="80">
        <v>1017.72</v>
      </c>
      <c r="G3247" s="80">
        <v>145.38999999999999</v>
      </c>
      <c r="H3247" s="80">
        <v>1017.72</v>
      </c>
      <c r="I3247" s="80" t="s">
        <v>28</v>
      </c>
      <c r="J3247" s="80" t="s">
        <v>28</v>
      </c>
      <c r="K3247" s="80">
        <v>145.38999999999999</v>
      </c>
      <c r="L3247" s="73">
        <f t="shared" si="618"/>
        <v>96.43</v>
      </c>
      <c r="M3247" s="73">
        <f t="shared" si="619"/>
        <v>145.38999999999999</v>
      </c>
      <c r="N3247" s="72" t="str">
        <f t="shared" si="620"/>
        <v>0874</v>
      </c>
      <c r="O3247" s="74">
        <f t="shared" si="621"/>
        <v>0</v>
      </c>
      <c r="P3247" s="72">
        <f t="shared" si="622"/>
        <v>0</v>
      </c>
      <c r="Q3247" s="74">
        <f t="shared" si="623"/>
        <v>7</v>
      </c>
      <c r="R3247" s="72" t="str">
        <f t="shared" si="624"/>
        <v/>
      </c>
      <c r="S3247" s="72" t="str">
        <f t="shared" si="625"/>
        <v/>
      </c>
      <c r="AT3247" s="20">
        <f t="shared" si="626"/>
        <v>-8678.7000000000007</v>
      </c>
    </row>
    <row r="3248" spans="1:46" ht="56.25">
      <c r="A3248" s="54">
        <v>8059</v>
      </c>
      <c r="B3248" s="54" t="s">
        <v>1668</v>
      </c>
      <c r="C3248" s="58" t="s">
        <v>3100</v>
      </c>
      <c r="D3248" s="79">
        <v>7</v>
      </c>
      <c r="E3248" s="79">
        <v>7</v>
      </c>
      <c r="F3248" s="80">
        <v>1017.72</v>
      </c>
      <c r="G3248" s="80">
        <v>145.38999999999999</v>
      </c>
      <c r="H3248" s="80">
        <v>1017.72</v>
      </c>
      <c r="I3248" s="80" t="s">
        <v>28</v>
      </c>
      <c r="J3248" s="80" t="s">
        <v>28</v>
      </c>
      <c r="K3248" s="80">
        <v>145.38999999999999</v>
      </c>
      <c r="L3248" s="73">
        <f t="shared" si="618"/>
        <v>96.43</v>
      </c>
      <c r="M3248" s="73">
        <f t="shared" si="619"/>
        <v>145.38999999999999</v>
      </c>
      <c r="N3248" s="72" t="str">
        <f t="shared" si="620"/>
        <v>0874</v>
      </c>
      <c r="O3248" s="74">
        <f t="shared" si="621"/>
        <v>0</v>
      </c>
      <c r="P3248" s="72">
        <f t="shared" si="622"/>
        <v>0</v>
      </c>
      <c r="Q3248" s="74">
        <f t="shared" si="623"/>
        <v>7</v>
      </c>
      <c r="R3248" s="72" t="str">
        <f t="shared" si="624"/>
        <v/>
      </c>
      <c r="S3248" s="72" t="str">
        <f t="shared" si="625"/>
        <v/>
      </c>
      <c r="AT3248" s="20">
        <f t="shared" si="626"/>
        <v>-8678.7000000000007</v>
      </c>
    </row>
    <row r="3249" spans="1:46" ht="56.25">
      <c r="A3249" s="54">
        <v>8059</v>
      </c>
      <c r="B3249" s="54" t="s">
        <v>1667</v>
      </c>
      <c r="C3249" s="58" t="s">
        <v>3100</v>
      </c>
      <c r="D3249" s="79">
        <v>7</v>
      </c>
      <c r="E3249" s="79">
        <v>7</v>
      </c>
      <c r="F3249" s="80">
        <v>1017.72</v>
      </c>
      <c r="G3249" s="80">
        <v>145.38999999999999</v>
      </c>
      <c r="H3249" s="80">
        <v>1017.72</v>
      </c>
      <c r="I3249" s="80" t="s">
        <v>28</v>
      </c>
      <c r="J3249" s="80" t="s">
        <v>28</v>
      </c>
      <c r="K3249" s="80">
        <v>145.38999999999999</v>
      </c>
      <c r="L3249" s="73">
        <f t="shared" si="618"/>
        <v>96.43</v>
      </c>
      <c r="M3249" s="73">
        <f t="shared" si="619"/>
        <v>145.38999999999999</v>
      </c>
      <c r="N3249" s="72" t="str">
        <f t="shared" si="620"/>
        <v>0874</v>
      </c>
      <c r="O3249" s="74">
        <f t="shared" si="621"/>
        <v>0</v>
      </c>
      <c r="P3249" s="72">
        <f t="shared" si="622"/>
        <v>0</v>
      </c>
      <c r="Q3249" s="74">
        <f t="shared" si="623"/>
        <v>7</v>
      </c>
      <c r="R3249" s="72" t="str">
        <f t="shared" si="624"/>
        <v/>
      </c>
      <c r="S3249" s="72" t="str">
        <f t="shared" si="625"/>
        <v/>
      </c>
      <c r="AT3249" s="20">
        <f t="shared" si="626"/>
        <v>-8678.7000000000007</v>
      </c>
    </row>
    <row r="3250" spans="1:46" ht="56.25">
      <c r="A3250" s="54">
        <v>8059</v>
      </c>
      <c r="B3250" s="54" t="s">
        <v>1666</v>
      </c>
      <c r="C3250" s="58" t="s">
        <v>3100</v>
      </c>
      <c r="D3250" s="79">
        <v>7</v>
      </c>
      <c r="E3250" s="79">
        <v>7</v>
      </c>
      <c r="F3250" s="80">
        <v>1017.72</v>
      </c>
      <c r="G3250" s="80">
        <v>145.38999999999999</v>
      </c>
      <c r="H3250" s="80">
        <v>1017.72</v>
      </c>
      <c r="I3250" s="80" t="s">
        <v>28</v>
      </c>
      <c r="J3250" s="80" t="s">
        <v>28</v>
      </c>
      <c r="K3250" s="80">
        <v>145.38999999999999</v>
      </c>
      <c r="L3250" s="73">
        <f t="shared" si="618"/>
        <v>100.84</v>
      </c>
      <c r="M3250" s="73">
        <f t="shared" si="619"/>
        <v>145.38999999999999</v>
      </c>
      <c r="N3250" s="72" t="str">
        <f t="shared" si="620"/>
        <v>0874</v>
      </c>
      <c r="O3250" s="74">
        <f t="shared" si="621"/>
        <v>0</v>
      </c>
      <c r="P3250" s="72">
        <f t="shared" si="622"/>
        <v>0</v>
      </c>
      <c r="Q3250" s="74">
        <f t="shared" si="623"/>
        <v>7</v>
      </c>
      <c r="R3250" s="72" t="str">
        <f t="shared" si="624"/>
        <v/>
      </c>
      <c r="S3250" s="72" t="str">
        <f t="shared" si="625"/>
        <v/>
      </c>
      <c r="AT3250" s="20">
        <f t="shared" si="626"/>
        <v>-9075.6</v>
      </c>
    </row>
    <row r="3251" spans="1:46" ht="56.25">
      <c r="A3251" s="54">
        <v>8059</v>
      </c>
      <c r="B3251" s="54" t="s">
        <v>1665</v>
      </c>
      <c r="C3251" s="58" t="s">
        <v>3100</v>
      </c>
      <c r="D3251" s="79">
        <v>7</v>
      </c>
      <c r="E3251" s="79">
        <v>7</v>
      </c>
      <c r="F3251" s="80">
        <v>1017.72</v>
      </c>
      <c r="G3251" s="80">
        <v>145.38999999999999</v>
      </c>
      <c r="H3251" s="80">
        <v>1017.72</v>
      </c>
      <c r="I3251" s="80" t="s">
        <v>28</v>
      </c>
      <c r="J3251" s="80" t="s">
        <v>28</v>
      </c>
      <c r="K3251" s="80">
        <v>145.38999999999999</v>
      </c>
      <c r="L3251" s="73">
        <f t="shared" si="618"/>
        <v>100.84</v>
      </c>
      <c r="M3251" s="73">
        <f t="shared" si="619"/>
        <v>145.38999999999999</v>
      </c>
      <c r="N3251" s="72" t="str">
        <f t="shared" si="620"/>
        <v>0874</v>
      </c>
      <c r="O3251" s="74">
        <f t="shared" si="621"/>
        <v>0</v>
      </c>
      <c r="P3251" s="72">
        <f t="shared" si="622"/>
        <v>0</v>
      </c>
      <c r="Q3251" s="74">
        <f t="shared" si="623"/>
        <v>7</v>
      </c>
      <c r="R3251" s="72" t="str">
        <f t="shared" si="624"/>
        <v/>
      </c>
      <c r="S3251" s="72" t="str">
        <f t="shared" si="625"/>
        <v/>
      </c>
      <c r="AT3251" s="20">
        <f t="shared" si="626"/>
        <v>-9075.6</v>
      </c>
    </row>
    <row r="3252" spans="1:46" ht="56.25">
      <c r="A3252" s="54">
        <v>8059</v>
      </c>
      <c r="B3252" s="54" t="s">
        <v>1664</v>
      </c>
      <c r="C3252" s="58" t="s">
        <v>3100</v>
      </c>
      <c r="D3252" s="79">
        <v>7</v>
      </c>
      <c r="E3252" s="79">
        <v>7</v>
      </c>
      <c r="F3252" s="80">
        <v>1017.72</v>
      </c>
      <c r="G3252" s="80">
        <v>145.38999999999999</v>
      </c>
      <c r="H3252" s="80">
        <v>1017.72</v>
      </c>
      <c r="I3252" s="80" t="s">
        <v>28</v>
      </c>
      <c r="J3252" s="80" t="s">
        <v>28</v>
      </c>
      <c r="K3252" s="80">
        <v>145.38999999999999</v>
      </c>
      <c r="L3252" s="73">
        <f t="shared" si="618"/>
        <v>100.84</v>
      </c>
      <c r="M3252" s="73">
        <f t="shared" si="619"/>
        <v>145.38999999999999</v>
      </c>
      <c r="N3252" s="72" t="str">
        <f t="shared" si="620"/>
        <v>0874</v>
      </c>
      <c r="O3252" s="74">
        <f t="shared" si="621"/>
        <v>0</v>
      </c>
      <c r="P3252" s="72">
        <f t="shared" si="622"/>
        <v>0</v>
      </c>
      <c r="Q3252" s="74">
        <f t="shared" si="623"/>
        <v>7</v>
      </c>
      <c r="R3252" s="72" t="str">
        <f t="shared" si="624"/>
        <v/>
      </c>
      <c r="S3252" s="72" t="str">
        <f t="shared" si="625"/>
        <v/>
      </c>
      <c r="AT3252" s="20">
        <f t="shared" si="626"/>
        <v>-9075.6</v>
      </c>
    </row>
    <row r="3253" spans="1:46" ht="56.25">
      <c r="A3253" s="54">
        <v>8059</v>
      </c>
      <c r="B3253" s="54" t="s">
        <v>1663</v>
      </c>
      <c r="C3253" s="58" t="s">
        <v>3100</v>
      </c>
      <c r="D3253" s="79">
        <v>7</v>
      </c>
      <c r="E3253" s="79">
        <v>7</v>
      </c>
      <c r="F3253" s="80">
        <v>1017.72</v>
      </c>
      <c r="G3253" s="80">
        <v>145.38999999999999</v>
      </c>
      <c r="H3253" s="80">
        <v>1017.72</v>
      </c>
      <c r="I3253" s="80" t="s">
        <v>28</v>
      </c>
      <c r="J3253" s="80" t="s">
        <v>28</v>
      </c>
      <c r="K3253" s="80">
        <v>145.38999999999999</v>
      </c>
      <c r="L3253" s="73">
        <f t="shared" si="618"/>
        <v>100.84</v>
      </c>
      <c r="M3253" s="73">
        <f t="shared" si="619"/>
        <v>145.38999999999999</v>
      </c>
      <c r="N3253" s="72" t="str">
        <f t="shared" si="620"/>
        <v>0874</v>
      </c>
      <c r="O3253" s="74">
        <f t="shared" si="621"/>
        <v>0</v>
      </c>
      <c r="P3253" s="72">
        <f t="shared" si="622"/>
        <v>0</v>
      </c>
      <c r="Q3253" s="74">
        <f t="shared" si="623"/>
        <v>7</v>
      </c>
      <c r="R3253" s="72" t="str">
        <f t="shared" si="624"/>
        <v/>
      </c>
      <c r="S3253" s="72" t="str">
        <f t="shared" si="625"/>
        <v/>
      </c>
      <c r="AT3253" s="20">
        <f t="shared" si="626"/>
        <v>-9075.6</v>
      </c>
    </row>
    <row r="3254" spans="1:46" ht="56.25">
      <c r="A3254" s="54">
        <v>8059</v>
      </c>
      <c r="B3254" s="54" t="s">
        <v>1662</v>
      </c>
      <c r="C3254" s="58" t="s">
        <v>3100</v>
      </c>
      <c r="D3254" s="79">
        <v>7</v>
      </c>
      <c r="E3254" s="79">
        <v>7</v>
      </c>
      <c r="F3254" s="80">
        <v>1017.72</v>
      </c>
      <c r="G3254" s="80">
        <v>145.38999999999999</v>
      </c>
      <c r="H3254" s="80">
        <v>1017.72</v>
      </c>
      <c r="I3254" s="80" t="s">
        <v>28</v>
      </c>
      <c r="J3254" s="80" t="s">
        <v>28</v>
      </c>
      <c r="K3254" s="80">
        <v>145.38999999999999</v>
      </c>
      <c r="L3254" s="73">
        <f t="shared" si="618"/>
        <v>100.84</v>
      </c>
      <c r="M3254" s="73">
        <f t="shared" si="619"/>
        <v>145.38999999999999</v>
      </c>
      <c r="N3254" s="72" t="str">
        <f t="shared" si="620"/>
        <v>0874</v>
      </c>
      <c r="O3254" s="74">
        <f t="shared" si="621"/>
        <v>0</v>
      </c>
      <c r="P3254" s="72">
        <f t="shared" si="622"/>
        <v>0</v>
      </c>
      <c r="Q3254" s="74">
        <f t="shared" si="623"/>
        <v>7</v>
      </c>
      <c r="R3254" s="72" t="str">
        <f t="shared" si="624"/>
        <v/>
      </c>
      <c r="S3254" s="72" t="str">
        <f t="shared" si="625"/>
        <v/>
      </c>
      <c r="AT3254" s="20">
        <f t="shared" si="626"/>
        <v>-9075.6</v>
      </c>
    </row>
    <row r="3255" spans="1:46" ht="56.25">
      <c r="A3255" s="54">
        <v>8059</v>
      </c>
      <c r="B3255" s="54" t="s">
        <v>1661</v>
      </c>
      <c r="C3255" s="58" t="s">
        <v>3100</v>
      </c>
      <c r="D3255" s="79">
        <v>7</v>
      </c>
      <c r="E3255" s="79">
        <v>7</v>
      </c>
      <c r="F3255" s="80">
        <v>1017.72</v>
      </c>
      <c r="G3255" s="80">
        <v>145.38999999999999</v>
      </c>
      <c r="H3255" s="80">
        <v>1017.72</v>
      </c>
      <c r="I3255" s="80" t="s">
        <v>28</v>
      </c>
      <c r="J3255" s="80" t="s">
        <v>28</v>
      </c>
      <c r="K3255" s="80">
        <v>145.38999999999999</v>
      </c>
      <c r="L3255" s="73">
        <f t="shared" si="618"/>
        <v>100.84</v>
      </c>
      <c r="M3255" s="73">
        <f t="shared" si="619"/>
        <v>145.38999999999999</v>
      </c>
      <c r="N3255" s="72" t="str">
        <f t="shared" si="620"/>
        <v>0874</v>
      </c>
      <c r="O3255" s="74">
        <f t="shared" si="621"/>
        <v>0</v>
      </c>
      <c r="P3255" s="72">
        <f t="shared" si="622"/>
        <v>0</v>
      </c>
      <c r="Q3255" s="74">
        <f t="shared" si="623"/>
        <v>7</v>
      </c>
      <c r="R3255" s="72" t="str">
        <f t="shared" si="624"/>
        <v/>
      </c>
      <c r="S3255" s="72" t="str">
        <f t="shared" si="625"/>
        <v/>
      </c>
      <c r="AT3255" s="20">
        <f t="shared" si="626"/>
        <v>-9075.6</v>
      </c>
    </row>
    <row r="3256" spans="1:46" ht="45">
      <c r="A3256" s="54">
        <v>8060</v>
      </c>
      <c r="B3256" s="54" t="s">
        <v>1699</v>
      </c>
      <c r="C3256" s="58" t="s">
        <v>3101</v>
      </c>
      <c r="D3256" s="79">
        <v>7</v>
      </c>
      <c r="E3256" s="79">
        <v>7</v>
      </c>
      <c r="F3256" s="80">
        <v>967.57</v>
      </c>
      <c r="G3256" s="80">
        <v>138.22</v>
      </c>
      <c r="H3256" s="80">
        <v>967.57</v>
      </c>
      <c r="I3256" s="80" t="s">
        <v>28</v>
      </c>
      <c r="J3256" s="80" t="s">
        <v>28</v>
      </c>
      <c r="K3256" s="80">
        <v>138.22</v>
      </c>
      <c r="L3256" s="73">
        <f t="shared" si="618"/>
        <v>90.92</v>
      </c>
      <c r="M3256" s="73">
        <f t="shared" si="619"/>
        <v>138.22</v>
      </c>
      <c r="N3256" s="72" t="str">
        <f t="shared" si="620"/>
        <v>0875</v>
      </c>
      <c r="O3256" s="74">
        <f t="shared" si="621"/>
        <v>0</v>
      </c>
      <c r="P3256" s="72">
        <f t="shared" si="622"/>
        <v>0</v>
      </c>
      <c r="Q3256" s="74">
        <f t="shared" si="623"/>
        <v>7</v>
      </c>
      <c r="R3256" s="72" t="str">
        <f t="shared" si="624"/>
        <v/>
      </c>
      <c r="S3256" s="72" t="str">
        <f t="shared" si="625"/>
        <v/>
      </c>
      <c r="AT3256" s="20">
        <f t="shared" si="626"/>
        <v>-8182.8</v>
      </c>
    </row>
    <row r="3257" spans="1:46" ht="45">
      <c r="A3257" s="54">
        <v>8060</v>
      </c>
      <c r="B3257" s="54" t="s">
        <v>1698</v>
      </c>
      <c r="C3257" s="58" t="s">
        <v>3101</v>
      </c>
      <c r="D3257" s="79">
        <v>7</v>
      </c>
      <c r="E3257" s="79">
        <v>7</v>
      </c>
      <c r="F3257" s="80">
        <v>967.57</v>
      </c>
      <c r="G3257" s="80">
        <v>138.22</v>
      </c>
      <c r="H3257" s="80">
        <v>967.57</v>
      </c>
      <c r="I3257" s="80" t="s">
        <v>28</v>
      </c>
      <c r="J3257" s="80" t="s">
        <v>28</v>
      </c>
      <c r="K3257" s="80">
        <v>138.22</v>
      </c>
      <c r="L3257" s="73">
        <f t="shared" si="618"/>
        <v>90.92</v>
      </c>
      <c r="M3257" s="73">
        <f t="shared" si="619"/>
        <v>138.22</v>
      </c>
      <c r="N3257" s="72" t="str">
        <f t="shared" si="620"/>
        <v>0875</v>
      </c>
      <c r="O3257" s="74">
        <f t="shared" si="621"/>
        <v>0</v>
      </c>
      <c r="P3257" s="72">
        <f t="shared" si="622"/>
        <v>0</v>
      </c>
      <c r="Q3257" s="74">
        <f t="shared" si="623"/>
        <v>7</v>
      </c>
      <c r="R3257" s="72" t="str">
        <f t="shared" si="624"/>
        <v/>
      </c>
      <c r="S3257" s="72" t="str">
        <f t="shared" si="625"/>
        <v/>
      </c>
      <c r="AT3257" s="20">
        <f t="shared" si="626"/>
        <v>-8182.8</v>
      </c>
    </row>
    <row r="3258" spans="1:46" ht="45">
      <c r="A3258" s="54">
        <v>8060</v>
      </c>
      <c r="B3258" s="54" t="s">
        <v>1697</v>
      </c>
      <c r="C3258" s="58" t="s">
        <v>3101</v>
      </c>
      <c r="D3258" s="79">
        <v>7</v>
      </c>
      <c r="E3258" s="79">
        <v>7</v>
      </c>
      <c r="F3258" s="80">
        <v>967.57</v>
      </c>
      <c r="G3258" s="80">
        <v>138.22</v>
      </c>
      <c r="H3258" s="80">
        <v>967.57</v>
      </c>
      <c r="I3258" s="80" t="s">
        <v>28</v>
      </c>
      <c r="J3258" s="80" t="s">
        <v>28</v>
      </c>
      <c r="K3258" s="80">
        <v>138.22</v>
      </c>
      <c r="L3258" s="73">
        <f t="shared" si="618"/>
        <v>90.92</v>
      </c>
      <c r="M3258" s="73">
        <f t="shared" si="619"/>
        <v>138.22</v>
      </c>
      <c r="N3258" s="72" t="str">
        <f t="shared" si="620"/>
        <v>0875</v>
      </c>
      <c r="O3258" s="74">
        <f t="shared" si="621"/>
        <v>0</v>
      </c>
      <c r="P3258" s="72">
        <f t="shared" si="622"/>
        <v>0</v>
      </c>
      <c r="Q3258" s="74">
        <f t="shared" si="623"/>
        <v>7</v>
      </c>
      <c r="R3258" s="72" t="str">
        <f t="shared" si="624"/>
        <v/>
      </c>
      <c r="S3258" s="72" t="str">
        <f t="shared" si="625"/>
        <v/>
      </c>
      <c r="AT3258" s="20">
        <f t="shared" si="626"/>
        <v>-8182.8</v>
      </c>
    </row>
    <row r="3259" spans="1:46" ht="45">
      <c r="A3259" s="54">
        <v>8060</v>
      </c>
      <c r="B3259" s="54" t="s">
        <v>1696</v>
      </c>
      <c r="C3259" s="58" t="s">
        <v>3101</v>
      </c>
      <c r="D3259" s="79">
        <v>7</v>
      </c>
      <c r="E3259" s="79">
        <v>7</v>
      </c>
      <c r="F3259" s="80">
        <v>967.57</v>
      </c>
      <c r="G3259" s="80">
        <v>138.22</v>
      </c>
      <c r="H3259" s="80">
        <v>967.57</v>
      </c>
      <c r="I3259" s="80" t="s">
        <v>28</v>
      </c>
      <c r="J3259" s="80" t="s">
        <v>28</v>
      </c>
      <c r="K3259" s="80">
        <v>138.22</v>
      </c>
      <c r="L3259" s="73">
        <f t="shared" si="618"/>
        <v>90.92</v>
      </c>
      <c r="M3259" s="73">
        <f t="shared" si="619"/>
        <v>138.22</v>
      </c>
      <c r="N3259" s="72" t="str">
        <f t="shared" si="620"/>
        <v>0875</v>
      </c>
      <c r="O3259" s="74">
        <f t="shared" si="621"/>
        <v>0</v>
      </c>
      <c r="P3259" s="72">
        <f t="shared" si="622"/>
        <v>0</v>
      </c>
      <c r="Q3259" s="74">
        <f t="shared" si="623"/>
        <v>7</v>
      </c>
      <c r="R3259" s="72" t="str">
        <f t="shared" si="624"/>
        <v/>
      </c>
      <c r="S3259" s="72" t="str">
        <f t="shared" si="625"/>
        <v/>
      </c>
      <c r="AT3259" s="20">
        <f t="shared" si="626"/>
        <v>-8182.8</v>
      </c>
    </row>
    <row r="3260" spans="1:46" ht="45">
      <c r="A3260" s="54">
        <v>8060</v>
      </c>
      <c r="B3260" s="54" t="s">
        <v>1695</v>
      </c>
      <c r="C3260" s="58" t="s">
        <v>3101</v>
      </c>
      <c r="D3260" s="79">
        <v>7</v>
      </c>
      <c r="E3260" s="79">
        <v>7</v>
      </c>
      <c r="F3260" s="80">
        <v>967.57</v>
      </c>
      <c r="G3260" s="80">
        <v>138.22</v>
      </c>
      <c r="H3260" s="80">
        <v>967.57</v>
      </c>
      <c r="I3260" s="80" t="s">
        <v>28</v>
      </c>
      <c r="J3260" s="80" t="s">
        <v>28</v>
      </c>
      <c r="K3260" s="80">
        <v>138.22</v>
      </c>
      <c r="L3260" s="73">
        <f t="shared" si="618"/>
        <v>90.92</v>
      </c>
      <c r="M3260" s="73">
        <f t="shared" si="619"/>
        <v>138.22</v>
      </c>
      <c r="N3260" s="72" t="str">
        <f t="shared" si="620"/>
        <v>0875</v>
      </c>
      <c r="O3260" s="74">
        <f t="shared" si="621"/>
        <v>0</v>
      </c>
      <c r="P3260" s="72">
        <f t="shared" si="622"/>
        <v>0</v>
      </c>
      <c r="Q3260" s="74">
        <f t="shared" si="623"/>
        <v>7</v>
      </c>
      <c r="R3260" s="72" t="str">
        <f t="shared" si="624"/>
        <v/>
      </c>
      <c r="S3260" s="72" t="str">
        <f t="shared" si="625"/>
        <v/>
      </c>
      <c r="AT3260" s="20">
        <f t="shared" si="626"/>
        <v>-8182.8</v>
      </c>
    </row>
    <row r="3261" spans="1:46" ht="45">
      <c r="A3261" s="54">
        <v>8060</v>
      </c>
      <c r="B3261" s="54" t="s">
        <v>1694</v>
      </c>
      <c r="C3261" s="58" t="s">
        <v>3101</v>
      </c>
      <c r="D3261" s="79">
        <v>7</v>
      </c>
      <c r="E3261" s="79">
        <v>7</v>
      </c>
      <c r="F3261" s="80">
        <v>967.57</v>
      </c>
      <c r="G3261" s="80">
        <v>138.22</v>
      </c>
      <c r="H3261" s="80">
        <v>967.57</v>
      </c>
      <c r="I3261" s="80" t="s">
        <v>28</v>
      </c>
      <c r="J3261" s="80" t="s">
        <v>28</v>
      </c>
      <c r="K3261" s="80">
        <v>138.22</v>
      </c>
      <c r="L3261" s="73">
        <f t="shared" si="618"/>
        <v>90.92</v>
      </c>
      <c r="M3261" s="73">
        <f t="shared" si="619"/>
        <v>138.22</v>
      </c>
      <c r="N3261" s="72" t="str">
        <f t="shared" si="620"/>
        <v>0875</v>
      </c>
      <c r="O3261" s="74">
        <f t="shared" si="621"/>
        <v>0</v>
      </c>
      <c r="P3261" s="72">
        <f t="shared" si="622"/>
        <v>0</v>
      </c>
      <c r="Q3261" s="74">
        <f t="shared" si="623"/>
        <v>7</v>
      </c>
      <c r="R3261" s="72" t="str">
        <f t="shared" si="624"/>
        <v/>
      </c>
      <c r="S3261" s="72" t="str">
        <f t="shared" si="625"/>
        <v/>
      </c>
      <c r="AT3261" s="20">
        <f t="shared" si="626"/>
        <v>-8182.8</v>
      </c>
    </row>
    <row r="3262" spans="1:46" ht="45">
      <c r="A3262" s="54">
        <v>8060</v>
      </c>
      <c r="B3262" s="54" t="s">
        <v>1693</v>
      </c>
      <c r="C3262" s="58" t="s">
        <v>3101</v>
      </c>
      <c r="D3262" s="79">
        <v>7</v>
      </c>
      <c r="E3262" s="79">
        <v>7</v>
      </c>
      <c r="F3262" s="80">
        <v>967.57</v>
      </c>
      <c r="G3262" s="80">
        <v>138.22</v>
      </c>
      <c r="H3262" s="80">
        <v>967.57</v>
      </c>
      <c r="I3262" s="80" t="s">
        <v>28</v>
      </c>
      <c r="J3262" s="80" t="s">
        <v>28</v>
      </c>
      <c r="K3262" s="80">
        <v>138.22</v>
      </c>
      <c r="L3262" s="73">
        <f t="shared" si="618"/>
        <v>99.07</v>
      </c>
      <c r="M3262" s="73">
        <f t="shared" si="619"/>
        <v>138.22</v>
      </c>
      <c r="N3262" s="72" t="str">
        <f t="shared" si="620"/>
        <v>0875</v>
      </c>
      <c r="O3262" s="74">
        <f t="shared" si="621"/>
        <v>0</v>
      </c>
      <c r="P3262" s="72">
        <f t="shared" si="622"/>
        <v>0</v>
      </c>
      <c r="Q3262" s="74">
        <f t="shared" si="623"/>
        <v>7</v>
      </c>
      <c r="R3262" s="72" t="str">
        <f t="shared" si="624"/>
        <v/>
      </c>
      <c r="S3262" s="72" t="str">
        <f t="shared" si="625"/>
        <v/>
      </c>
      <c r="AT3262" s="20">
        <f t="shared" si="626"/>
        <v>-8916.2999999999993</v>
      </c>
    </row>
    <row r="3263" spans="1:46" ht="45">
      <c r="A3263" s="54">
        <v>8060</v>
      </c>
      <c r="B3263" s="54" t="s">
        <v>1692</v>
      </c>
      <c r="C3263" s="58" t="s">
        <v>3101</v>
      </c>
      <c r="D3263" s="79">
        <v>7</v>
      </c>
      <c r="E3263" s="79">
        <v>7</v>
      </c>
      <c r="F3263" s="80">
        <v>967.57</v>
      </c>
      <c r="G3263" s="80">
        <v>138.22</v>
      </c>
      <c r="H3263" s="80">
        <v>967.57</v>
      </c>
      <c r="I3263" s="80" t="s">
        <v>28</v>
      </c>
      <c r="J3263" s="80" t="s">
        <v>28</v>
      </c>
      <c r="K3263" s="80">
        <v>138.22</v>
      </c>
      <c r="L3263" s="73">
        <f t="shared" si="618"/>
        <v>99.07</v>
      </c>
      <c r="M3263" s="73">
        <f t="shared" si="619"/>
        <v>138.22</v>
      </c>
      <c r="N3263" s="72" t="str">
        <f t="shared" si="620"/>
        <v>0875</v>
      </c>
      <c r="O3263" s="74">
        <f t="shared" si="621"/>
        <v>0</v>
      </c>
      <c r="P3263" s="72">
        <f t="shared" si="622"/>
        <v>0</v>
      </c>
      <c r="Q3263" s="74">
        <f t="shared" si="623"/>
        <v>7</v>
      </c>
      <c r="R3263" s="72" t="str">
        <f t="shared" si="624"/>
        <v/>
      </c>
      <c r="S3263" s="72" t="str">
        <f t="shared" si="625"/>
        <v/>
      </c>
      <c r="AT3263" s="20">
        <f t="shared" si="626"/>
        <v>-8916.2999999999993</v>
      </c>
    </row>
    <row r="3264" spans="1:46" ht="45">
      <c r="A3264" s="54">
        <v>8060</v>
      </c>
      <c r="B3264" s="54" t="s">
        <v>1691</v>
      </c>
      <c r="C3264" s="58" t="s">
        <v>3101</v>
      </c>
      <c r="D3264" s="79">
        <v>7</v>
      </c>
      <c r="E3264" s="79">
        <v>7</v>
      </c>
      <c r="F3264" s="80">
        <v>967.57</v>
      </c>
      <c r="G3264" s="80">
        <v>138.22</v>
      </c>
      <c r="H3264" s="80">
        <v>967.57</v>
      </c>
      <c r="I3264" s="80" t="s">
        <v>28</v>
      </c>
      <c r="J3264" s="80" t="s">
        <v>28</v>
      </c>
      <c r="K3264" s="80">
        <v>138.22</v>
      </c>
      <c r="L3264" s="73">
        <f t="shared" si="618"/>
        <v>99.07</v>
      </c>
      <c r="M3264" s="73">
        <f t="shared" si="619"/>
        <v>138.22</v>
      </c>
      <c r="N3264" s="72" t="str">
        <f t="shared" si="620"/>
        <v>0875</v>
      </c>
      <c r="O3264" s="74">
        <f t="shared" si="621"/>
        <v>0</v>
      </c>
      <c r="P3264" s="72">
        <f t="shared" si="622"/>
        <v>0</v>
      </c>
      <c r="Q3264" s="74">
        <f t="shared" si="623"/>
        <v>7</v>
      </c>
      <c r="R3264" s="72" t="str">
        <f t="shared" si="624"/>
        <v/>
      </c>
      <c r="S3264" s="72" t="str">
        <f t="shared" si="625"/>
        <v/>
      </c>
      <c r="AT3264" s="20">
        <f t="shared" si="626"/>
        <v>-8916.2999999999993</v>
      </c>
    </row>
    <row r="3265" spans="1:46" ht="45">
      <c r="A3265" s="54">
        <v>8060</v>
      </c>
      <c r="B3265" s="54" t="s">
        <v>1690</v>
      </c>
      <c r="C3265" s="58" t="s">
        <v>3101</v>
      </c>
      <c r="D3265" s="79">
        <v>7</v>
      </c>
      <c r="E3265" s="79">
        <v>7</v>
      </c>
      <c r="F3265" s="80">
        <v>967.57</v>
      </c>
      <c r="G3265" s="80">
        <v>138.22</v>
      </c>
      <c r="H3265" s="80">
        <v>967.57</v>
      </c>
      <c r="I3265" s="80" t="s">
        <v>28</v>
      </c>
      <c r="J3265" s="80" t="s">
        <v>28</v>
      </c>
      <c r="K3265" s="80">
        <v>138.22</v>
      </c>
      <c r="L3265" s="73">
        <f t="shared" si="618"/>
        <v>99.07</v>
      </c>
      <c r="M3265" s="73">
        <f t="shared" si="619"/>
        <v>138.22</v>
      </c>
      <c r="N3265" s="72" t="str">
        <f t="shared" si="620"/>
        <v>0875</v>
      </c>
      <c r="O3265" s="74">
        <f t="shared" si="621"/>
        <v>0</v>
      </c>
      <c r="P3265" s="72">
        <f t="shared" si="622"/>
        <v>0</v>
      </c>
      <c r="Q3265" s="74">
        <f t="shared" si="623"/>
        <v>7</v>
      </c>
      <c r="R3265" s="72" t="str">
        <f t="shared" si="624"/>
        <v/>
      </c>
      <c r="S3265" s="72" t="str">
        <f t="shared" si="625"/>
        <v/>
      </c>
      <c r="AT3265" s="20">
        <f t="shared" si="626"/>
        <v>-8916.2999999999993</v>
      </c>
    </row>
    <row r="3266" spans="1:46" ht="45">
      <c r="A3266" s="54">
        <v>8060</v>
      </c>
      <c r="B3266" s="54" t="s">
        <v>1689</v>
      </c>
      <c r="C3266" s="58" t="s">
        <v>3101</v>
      </c>
      <c r="D3266" s="79">
        <v>7</v>
      </c>
      <c r="E3266" s="79">
        <v>7</v>
      </c>
      <c r="F3266" s="80">
        <v>967.57</v>
      </c>
      <c r="G3266" s="80">
        <v>138.22</v>
      </c>
      <c r="H3266" s="80">
        <v>967.57</v>
      </c>
      <c r="I3266" s="80" t="s">
        <v>28</v>
      </c>
      <c r="J3266" s="80" t="s">
        <v>28</v>
      </c>
      <c r="K3266" s="80">
        <v>138.22</v>
      </c>
      <c r="L3266" s="73">
        <f t="shared" si="618"/>
        <v>99.07</v>
      </c>
      <c r="M3266" s="73">
        <f t="shared" si="619"/>
        <v>138.22</v>
      </c>
      <c r="N3266" s="72" t="str">
        <f t="shared" si="620"/>
        <v>0875</v>
      </c>
      <c r="O3266" s="74">
        <f t="shared" si="621"/>
        <v>0</v>
      </c>
      <c r="P3266" s="72">
        <f t="shared" si="622"/>
        <v>0</v>
      </c>
      <c r="Q3266" s="74">
        <f t="shared" si="623"/>
        <v>7</v>
      </c>
      <c r="R3266" s="72" t="str">
        <f t="shared" si="624"/>
        <v/>
      </c>
      <c r="S3266" s="72" t="str">
        <f t="shared" si="625"/>
        <v/>
      </c>
      <c r="AT3266" s="20">
        <f t="shared" si="626"/>
        <v>-8916.2999999999993</v>
      </c>
    </row>
    <row r="3267" spans="1:46" ht="45">
      <c r="A3267" s="54">
        <v>8060</v>
      </c>
      <c r="B3267" s="54" t="s">
        <v>1688</v>
      </c>
      <c r="C3267" s="58" t="s">
        <v>3101</v>
      </c>
      <c r="D3267" s="79">
        <v>7</v>
      </c>
      <c r="E3267" s="79">
        <v>7</v>
      </c>
      <c r="F3267" s="80">
        <v>967.57</v>
      </c>
      <c r="G3267" s="80">
        <v>138.22</v>
      </c>
      <c r="H3267" s="80">
        <v>967.57</v>
      </c>
      <c r="I3267" s="80" t="s">
        <v>28</v>
      </c>
      <c r="J3267" s="80" t="s">
        <v>28</v>
      </c>
      <c r="K3267" s="80">
        <v>138.22</v>
      </c>
      <c r="L3267" s="73">
        <f t="shared" si="618"/>
        <v>99.07</v>
      </c>
      <c r="M3267" s="73">
        <f t="shared" si="619"/>
        <v>138.22</v>
      </c>
      <c r="N3267" s="72" t="str">
        <f t="shared" si="620"/>
        <v>0875</v>
      </c>
      <c r="O3267" s="74">
        <f t="shared" si="621"/>
        <v>0</v>
      </c>
      <c r="P3267" s="72">
        <f t="shared" si="622"/>
        <v>0</v>
      </c>
      <c r="Q3267" s="74">
        <f t="shared" si="623"/>
        <v>7</v>
      </c>
      <c r="R3267" s="72" t="str">
        <f t="shared" si="624"/>
        <v/>
      </c>
      <c r="S3267" s="72" t="str">
        <f t="shared" si="625"/>
        <v/>
      </c>
      <c r="AT3267" s="20">
        <f t="shared" si="626"/>
        <v>-8916.2999999999993</v>
      </c>
    </row>
    <row r="3268" spans="1:46" ht="45">
      <c r="A3268" s="54">
        <v>8060</v>
      </c>
      <c r="B3268" s="54" t="s">
        <v>1687</v>
      </c>
      <c r="C3268" s="58" t="s">
        <v>3101</v>
      </c>
      <c r="D3268" s="79">
        <v>7</v>
      </c>
      <c r="E3268" s="79">
        <v>7</v>
      </c>
      <c r="F3268" s="80">
        <v>967.57</v>
      </c>
      <c r="G3268" s="80">
        <v>138.22</v>
      </c>
      <c r="H3268" s="80">
        <v>967.57</v>
      </c>
      <c r="I3268" s="80" t="s">
        <v>28</v>
      </c>
      <c r="J3268" s="80" t="s">
        <v>28</v>
      </c>
      <c r="K3268" s="80">
        <v>138.22</v>
      </c>
      <c r="L3268" s="73">
        <f t="shared" ref="L3268:L3331" si="627">IFERROR(VLOOKUP(B3268,$B$1326:$K$2467,6,0),"")</f>
        <v>106.76</v>
      </c>
      <c r="M3268" s="73">
        <f t="shared" ref="M3268:M3331" si="628">IFERROR(VLOOKUP($B3268,$B$2468:$K$3603,6,0),"")</f>
        <v>138.22</v>
      </c>
      <c r="N3268" s="72" t="str">
        <f t="shared" ref="N3268:N3331" si="629">LEFT(B3268,4)</f>
        <v>0875</v>
      </c>
      <c r="O3268" s="74">
        <f t="shared" ref="O3268:O3331" si="630">E3268-D3268</f>
        <v>0</v>
      </c>
      <c r="P3268" s="72">
        <f t="shared" ref="P3268:P3331" si="631">IF(O3268=20,1,0)</f>
        <v>0</v>
      </c>
      <c r="Q3268" s="74">
        <f t="shared" ref="Q3268:Q3331" si="632">D3268</f>
        <v>7</v>
      </c>
      <c r="R3268" s="72" t="str">
        <f t="shared" ref="R3268:R3331" si="633">IF(P3268=1,Q3268+7,"")</f>
        <v/>
      </c>
      <c r="S3268" s="72" t="str">
        <f t="shared" ref="S3268:S3331" si="634">IF(P3268=1,Q3268+14,"")</f>
        <v/>
      </c>
      <c r="AT3268" s="20">
        <f t="shared" si="626"/>
        <v>-9608.4</v>
      </c>
    </row>
    <row r="3269" spans="1:46" ht="45">
      <c r="A3269" s="54">
        <v>8060</v>
      </c>
      <c r="B3269" s="54" t="s">
        <v>1686</v>
      </c>
      <c r="C3269" s="58" t="s">
        <v>3101</v>
      </c>
      <c r="D3269" s="79">
        <v>7</v>
      </c>
      <c r="E3269" s="79">
        <v>7</v>
      </c>
      <c r="F3269" s="80">
        <v>967.57</v>
      </c>
      <c r="G3269" s="80">
        <v>138.22</v>
      </c>
      <c r="H3269" s="80">
        <v>967.57</v>
      </c>
      <c r="I3269" s="80" t="s">
        <v>28</v>
      </c>
      <c r="J3269" s="80" t="s">
        <v>28</v>
      </c>
      <c r="K3269" s="80">
        <v>138.22</v>
      </c>
      <c r="L3269" s="73">
        <f t="shared" si="627"/>
        <v>106.76</v>
      </c>
      <c r="M3269" s="73">
        <f t="shared" si="628"/>
        <v>138.22</v>
      </c>
      <c r="N3269" s="72" t="str">
        <f t="shared" si="629"/>
        <v>0875</v>
      </c>
      <c r="O3269" s="74">
        <f t="shared" si="630"/>
        <v>0</v>
      </c>
      <c r="P3269" s="72">
        <f t="shared" si="631"/>
        <v>0</v>
      </c>
      <c r="Q3269" s="74">
        <f t="shared" si="632"/>
        <v>7</v>
      </c>
      <c r="R3269" s="72" t="str">
        <f t="shared" si="633"/>
        <v/>
      </c>
      <c r="S3269" s="72" t="str">
        <f t="shared" si="634"/>
        <v/>
      </c>
      <c r="AT3269" s="20">
        <f t="shared" si="626"/>
        <v>-9608.4</v>
      </c>
    </row>
    <row r="3270" spans="1:46" ht="45">
      <c r="A3270" s="54">
        <v>8060</v>
      </c>
      <c r="B3270" s="54" t="s">
        <v>1685</v>
      </c>
      <c r="C3270" s="58" t="s">
        <v>3101</v>
      </c>
      <c r="D3270" s="79">
        <v>7</v>
      </c>
      <c r="E3270" s="79">
        <v>7</v>
      </c>
      <c r="F3270" s="80">
        <v>967.57</v>
      </c>
      <c r="G3270" s="80">
        <v>138.22</v>
      </c>
      <c r="H3270" s="80">
        <v>967.57</v>
      </c>
      <c r="I3270" s="80" t="s">
        <v>28</v>
      </c>
      <c r="J3270" s="80" t="s">
        <v>28</v>
      </c>
      <c r="K3270" s="80">
        <v>138.22</v>
      </c>
      <c r="L3270" s="73">
        <f t="shared" si="627"/>
        <v>106.76</v>
      </c>
      <c r="M3270" s="73">
        <f t="shared" si="628"/>
        <v>138.22</v>
      </c>
      <c r="N3270" s="72" t="str">
        <f t="shared" si="629"/>
        <v>0875</v>
      </c>
      <c r="O3270" s="74">
        <f t="shared" si="630"/>
        <v>0</v>
      </c>
      <c r="P3270" s="72">
        <f t="shared" si="631"/>
        <v>0</v>
      </c>
      <c r="Q3270" s="74">
        <f t="shared" si="632"/>
        <v>7</v>
      </c>
      <c r="R3270" s="72" t="str">
        <f t="shared" si="633"/>
        <v/>
      </c>
      <c r="S3270" s="72" t="str">
        <f t="shared" si="634"/>
        <v/>
      </c>
      <c r="AT3270" s="20">
        <f t="shared" si="626"/>
        <v>-9608.4</v>
      </c>
    </row>
    <row r="3271" spans="1:46" ht="45">
      <c r="A3271" s="54">
        <v>8060</v>
      </c>
      <c r="B3271" s="54" t="s">
        <v>1684</v>
      </c>
      <c r="C3271" s="58" t="s">
        <v>3101</v>
      </c>
      <c r="D3271" s="79">
        <v>7</v>
      </c>
      <c r="E3271" s="79">
        <v>7</v>
      </c>
      <c r="F3271" s="80">
        <v>967.57</v>
      </c>
      <c r="G3271" s="80">
        <v>138.22</v>
      </c>
      <c r="H3271" s="80">
        <v>967.57</v>
      </c>
      <c r="I3271" s="80" t="s">
        <v>28</v>
      </c>
      <c r="J3271" s="80" t="s">
        <v>28</v>
      </c>
      <c r="K3271" s="80">
        <v>138.22</v>
      </c>
      <c r="L3271" s="73">
        <f t="shared" si="627"/>
        <v>106.76</v>
      </c>
      <c r="M3271" s="73">
        <f t="shared" si="628"/>
        <v>138.22</v>
      </c>
      <c r="N3271" s="72" t="str">
        <f t="shared" si="629"/>
        <v>0875</v>
      </c>
      <c r="O3271" s="74">
        <f t="shared" si="630"/>
        <v>0</v>
      </c>
      <c r="P3271" s="72">
        <f t="shared" si="631"/>
        <v>0</v>
      </c>
      <c r="Q3271" s="74">
        <f t="shared" si="632"/>
        <v>7</v>
      </c>
      <c r="R3271" s="72" t="str">
        <f t="shared" si="633"/>
        <v/>
      </c>
      <c r="S3271" s="72" t="str">
        <f t="shared" si="634"/>
        <v/>
      </c>
      <c r="AT3271" s="20">
        <f t="shared" si="626"/>
        <v>-9608.4</v>
      </c>
    </row>
    <row r="3272" spans="1:46" ht="45">
      <c r="A3272" s="54">
        <v>8060</v>
      </c>
      <c r="B3272" s="54" t="s">
        <v>1683</v>
      </c>
      <c r="C3272" s="58" t="s">
        <v>3101</v>
      </c>
      <c r="D3272" s="79">
        <v>7</v>
      </c>
      <c r="E3272" s="79">
        <v>7</v>
      </c>
      <c r="F3272" s="80">
        <v>967.57</v>
      </c>
      <c r="G3272" s="80">
        <v>138.22</v>
      </c>
      <c r="H3272" s="80">
        <v>967.57</v>
      </c>
      <c r="I3272" s="80" t="s">
        <v>28</v>
      </c>
      <c r="J3272" s="80" t="s">
        <v>28</v>
      </c>
      <c r="K3272" s="80">
        <v>138.22</v>
      </c>
      <c r="L3272" s="73">
        <f t="shared" si="627"/>
        <v>106.76</v>
      </c>
      <c r="M3272" s="73">
        <f t="shared" si="628"/>
        <v>138.22</v>
      </c>
      <c r="N3272" s="72" t="str">
        <f t="shared" si="629"/>
        <v>0875</v>
      </c>
      <c r="O3272" s="74">
        <f t="shared" si="630"/>
        <v>0</v>
      </c>
      <c r="P3272" s="72">
        <f t="shared" si="631"/>
        <v>0</v>
      </c>
      <c r="Q3272" s="74">
        <f t="shared" si="632"/>
        <v>7</v>
      </c>
      <c r="R3272" s="72" t="str">
        <f t="shared" si="633"/>
        <v/>
      </c>
      <c r="S3272" s="72" t="str">
        <f t="shared" si="634"/>
        <v/>
      </c>
      <c r="AT3272" s="20">
        <f t="shared" si="626"/>
        <v>-9608.4</v>
      </c>
    </row>
    <row r="3273" spans="1:46" ht="45">
      <c r="A3273" s="54">
        <v>8060</v>
      </c>
      <c r="B3273" s="54" t="s">
        <v>1682</v>
      </c>
      <c r="C3273" s="58" t="s">
        <v>3101</v>
      </c>
      <c r="D3273" s="79">
        <v>7</v>
      </c>
      <c r="E3273" s="79">
        <v>7</v>
      </c>
      <c r="F3273" s="80">
        <v>967.57</v>
      </c>
      <c r="G3273" s="80">
        <v>138.22</v>
      </c>
      <c r="H3273" s="80">
        <v>967.57</v>
      </c>
      <c r="I3273" s="80" t="s">
        <v>28</v>
      </c>
      <c r="J3273" s="80" t="s">
        <v>28</v>
      </c>
      <c r="K3273" s="80">
        <v>138.22</v>
      </c>
      <c r="L3273" s="73">
        <f t="shared" si="627"/>
        <v>106.76</v>
      </c>
      <c r="M3273" s="73">
        <f t="shared" si="628"/>
        <v>138.22</v>
      </c>
      <c r="N3273" s="72" t="str">
        <f t="shared" si="629"/>
        <v>0875</v>
      </c>
      <c r="O3273" s="74">
        <f t="shared" si="630"/>
        <v>0</v>
      </c>
      <c r="P3273" s="72">
        <f t="shared" si="631"/>
        <v>0</v>
      </c>
      <c r="Q3273" s="74">
        <f t="shared" si="632"/>
        <v>7</v>
      </c>
      <c r="R3273" s="72" t="str">
        <f t="shared" si="633"/>
        <v/>
      </c>
      <c r="S3273" s="72" t="str">
        <f t="shared" si="634"/>
        <v/>
      </c>
      <c r="AT3273" s="20">
        <f t="shared" si="626"/>
        <v>-9608.4</v>
      </c>
    </row>
    <row r="3274" spans="1:46" ht="33.75">
      <c r="A3274" s="54">
        <v>8061</v>
      </c>
      <c r="B3274" s="54" t="s">
        <v>1754</v>
      </c>
      <c r="C3274" s="58" t="s">
        <v>2494</v>
      </c>
      <c r="D3274" s="79">
        <v>7</v>
      </c>
      <c r="E3274" s="79">
        <v>7</v>
      </c>
      <c r="F3274" s="80">
        <v>820.1</v>
      </c>
      <c r="G3274" s="80">
        <v>117.16</v>
      </c>
      <c r="H3274" s="80">
        <v>820.1</v>
      </c>
      <c r="I3274" s="80" t="s">
        <v>28</v>
      </c>
      <c r="J3274" s="80" t="s">
        <v>28</v>
      </c>
      <c r="K3274" s="80">
        <v>117.16</v>
      </c>
      <c r="L3274" s="73">
        <f t="shared" si="627"/>
        <v>88.01</v>
      </c>
      <c r="M3274" s="73">
        <f t="shared" si="628"/>
        <v>117.16</v>
      </c>
      <c r="N3274" s="72" t="str">
        <f t="shared" si="629"/>
        <v>0876</v>
      </c>
      <c r="O3274" s="74">
        <f t="shared" si="630"/>
        <v>0</v>
      </c>
      <c r="P3274" s="72">
        <f t="shared" si="631"/>
        <v>0</v>
      </c>
      <c r="Q3274" s="74">
        <f t="shared" si="632"/>
        <v>7</v>
      </c>
      <c r="R3274" s="72" t="str">
        <f t="shared" si="633"/>
        <v/>
      </c>
      <c r="S3274" s="72" t="str">
        <f t="shared" si="634"/>
        <v/>
      </c>
      <c r="AT3274" s="20">
        <f t="shared" si="626"/>
        <v>-7920.9000000000005</v>
      </c>
    </row>
    <row r="3275" spans="1:46" ht="33.75">
      <c r="A3275" s="54">
        <v>8061</v>
      </c>
      <c r="B3275" s="54" t="s">
        <v>1752</v>
      </c>
      <c r="C3275" s="58" t="s">
        <v>2494</v>
      </c>
      <c r="D3275" s="79">
        <v>7</v>
      </c>
      <c r="E3275" s="79">
        <v>7</v>
      </c>
      <c r="F3275" s="80">
        <v>820.1</v>
      </c>
      <c r="G3275" s="80">
        <v>117.16</v>
      </c>
      <c r="H3275" s="80">
        <v>820.1</v>
      </c>
      <c r="I3275" s="80" t="s">
        <v>28</v>
      </c>
      <c r="J3275" s="80" t="s">
        <v>28</v>
      </c>
      <c r="K3275" s="80">
        <v>117.16</v>
      </c>
      <c r="L3275" s="73">
        <f t="shared" si="627"/>
        <v>88.01</v>
      </c>
      <c r="M3275" s="73">
        <f t="shared" si="628"/>
        <v>117.16</v>
      </c>
      <c r="N3275" s="72" t="str">
        <f t="shared" si="629"/>
        <v>0876</v>
      </c>
      <c r="O3275" s="74">
        <f t="shared" si="630"/>
        <v>0</v>
      </c>
      <c r="P3275" s="72">
        <f t="shared" si="631"/>
        <v>0</v>
      </c>
      <c r="Q3275" s="74">
        <f t="shared" si="632"/>
        <v>7</v>
      </c>
      <c r="R3275" s="72" t="str">
        <f t="shared" si="633"/>
        <v/>
      </c>
      <c r="S3275" s="72" t="str">
        <f t="shared" si="634"/>
        <v/>
      </c>
      <c r="AT3275" s="20">
        <f t="shared" ref="AT3275:AT3338" si="635">AS3275+(AI3275-90)*L3275</f>
        <v>-7920.9000000000005</v>
      </c>
    </row>
    <row r="3276" spans="1:46" ht="33.75">
      <c r="A3276" s="54">
        <v>8061</v>
      </c>
      <c r="B3276" s="54" t="s">
        <v>1750</v>
      </c>
      <c r="C3276" s="58" t="s">
        <v>2494</v>
      </c>
      <c r="D3276" s="79">
        <v>7</v>
      </c>
      <c r="E3276" s="79">
        <v>7</v>
      </c>
      <c r="F3276" s="80">
        <v>820.1</v>
      </c>
      <c r="G3276" s="80">
        <v>117.16</v>
      </c>
      <c r="H3276" s="80">
        <v>820.1</v>
      </c>
      <c r="I3276" s="80" t="s">
        <v>28</v>
      </c>
      <c r="J3276" s="80" t="s">
        <v>28</v>
      </c>
      <c r="K3276" s="80">
        <v>117.16</v>
      </c>
      <c r="L3276" s="73">
        <f t="shared" si="627"/>
        <v>88.01</v>
      </c>
      <c r="M3276" s="73">
        <f t="shared" si="628"/>
        <v>117.16</v>
      </c>
      <c r="N3276" s="72" t="str">
        <f t="shared" si="629"/>
        <v>0876</v>
      </c>
      <c r="O3276" s="74">
        <f t="shared" si="630"/>
        <v>0</v>
      </c>
      <c r="P3276" s="72">
        <f t="shared" si="631"/>
        <v>0</v>
      </c>
      <c r="Q3276" s="74">
        <f t="shared" si="632"/>
        <v>7</v>
      </c>
      <c r="R3276" s="72" t="str">
        <f t="shared" si="633"/>
        <v/>
      </c>
      <c r="S3276" s="72" t="str">
        <f t="shared" si="634"/>
        <v/>
      </c>
      <c r="AT3276" s="20">
        <f t="shared" si="635"/>
        <v>-7920.9000000000005</v>
      </c>
    </row>
    <row r="3277" spans="1:46" ht="33.75">
      <c r="A3277" s="54">
        <v>8061</v>
      </c>
      <c r="B3277" s="54" t="s">
        <v>1748</v>
      </c>
      <c r="C3277" s="58" t="s">
        <v>2494</v>
      </c>
      <c r="D3277" s="79">
        <v>7</v>
      </c>
      <c r="E3277" s="79">
        <v>7</v>
      </c>
      <c r="F3277" s="80">
        <v>820.1</v>
      </c>
      <c r="G3277" s="80">
        <v>117.16</v>
      </c>
      <c r="H3277" s="80">
        <v>820.1</v>
      </c>
      <c r="I3277" s="80" t="s">
        <v>28</v>
      </c>
      <c r="J3277" s="80" t="s">
        <v>28</v>
      </c>
      <c r="K3277" s="80">
        <v>117.16</v>
      </c>
      <c r="L3277" s="73">
        <f t="shared" si="627"/>
        <v>88.01</v>
      </c>
      <c r="M3277" s="73">
        <f t="shared" si="628"/>
        <v>117.16</v>
      </c>
      <c r="N3277" s="72" t="str">
        <f t="shared" si="629"/>
        <v>0876</v>
      </c>
      <c r="O3277" s="74">
        <f t="shared" si="630"/>
        <v>0</v>
      </c>
      <c r="P3277" s="72">
        <f t="shared" si="631"/>
        <v>0</v>
      </c>
      <c r="Q3277" s="74">
        <f t="shared" si="632"/>
        <v>7</v>
      </c>
      <c r="R3277" s="72" t="str">
        <f t="shared" si="633"/>
        <v/>
      </c>
      <c r="S3277" s="72" t="str">
        <f t="shared" si="634"/>
        <v/>
      </c>
      <c r="AT3277" s="20">
        <f t="shared" si="635"/>
        <v>-7920.9000000000005</v>
      </c>
    </row>
    <row r="3278" spans="1:46" ht="33.75">
      <c r="A3278" s="54">
        <v>8061</v>
      </c>
      <c r="B3278" s="54" t="s">
        <v>1746</v>
      </c>
      <c r="C3278" s="58" t="s">
        <v>2494</v>
      </c>
      <c r="D3278" s="79">
        <v>7</v>
      </c>
      <c r="E3278" s="79">
        <v>7</v>
      </c>
      <c r="F3278" s="80">
        <v>820.1</v>
      </c>
      <c r="G3278" s="80">
        <v>117.16</v>
      </c>
      <c r="H3278" s="80">
        <v>820.1</v>
      </c>
      <c r="I3278" s="80" t="s">
        <v>28</v>
      </c>
      <c r="J3278" s="80" t="s">
        <v>28</v>
      </c>
      <c r="K3278" s="80">
        <v>117.16</v>
      </c>
      <c r="L3278" s="73">
        <f t="shared" si="627"/>
        <v>88.01</v>
      </c>
      <c r="M3278" s="73">
        <f t="shared" si="628"/>
        <v>117.16</v>
      </c>
      <c r="N3278" s="72" t="str">
        <f t="shared" si="629"/>
        <v>0876</v>
      </c>
      <c r="O3278" s="74">
        <f t="shared" si="630"/>
        <v>0</v>
      </c>
      <c r="P3278" s="72">
        <f t="shared" si="631"/>
        <v>0</v>
      </c>
      <c r="Q3278" s="74">
        <f t="shared" si="632"/>
        <v>7</v>
      </c>
      <c r="R3278" s="72" t="str">
        <f t="shared" si="633"/>
        <v/>
      </c>
      <c r="S3278" s="72" t="str">
        <f t="shared" si="634"/>
        <v/>
      </c>
      <c r="AT3278" s="20">
        <f t="shared" si="635"/>
        <v>-7920.9000000000005</v>
      </c>
    </row>
    <row r="3279" spans="1:46" ht="33.75">
      <c r="A3279" s="54">
        <v>8061</v>
      </c>
      <c r="B3279" s="54" t="s">
        <v>1744</v>
      </c>
      <c r="C3279" s="58" t="s">
        <v>2494</v>
      </c>
      <c r="D3279" s="79">
        <v>7</v>
      </c>
      <c r="E3279" s="79">
        <v>7</v>
      </c>
      <c r="F3279" s="80">
        <v>820.1</v>
      </c>
      <c r="G3279" s="80">
        <v>117.16</v>
      </c>
      <c r="H3279" s="80">
        <v>820.1</v>
      </c>
      <c r="I3279" s="80" t="s">
        <v>28</v>
      </c>
      <c r="J3279" s="80" t="s">
        <v>28</v>
      </c>
      <c r="K3279" s="80">
        <v>117.16</v>
      </c>
      <c r="L3279" s="73">
        <f t="shared" si="627"/>
        <v>88.01</v>
      </c>
      <c r="M3279" s="73">
        <f t="shared" si="628"/>
        <v>117.16</v>
      </c>
      <c r="N3279" s="72" t="str">
        <f t="shared" si="629"/>
        <v>0876</v>
      </c>
      <c r="O3279" s="74">
        <f t="shared" si="630"/>
        <v>0</v>
      </c>
      <c r="P3279" s="72">
        <f t="shared" si="631"/>
        <v>0</v>
      </c>
      <c r="Q3279" s="74">
        <f t="shared" si="632"/>
        <v>7</v>
      </c>
      <c r="R3279" s="72" t="str">
        <f t="shared" si="633"/>
        <v/>
      </c>
      <c r="S3279" s="72" t="str">
        <f t="shared" si="634"/>
        <v/>
      </c>
      <c r="AT3279" s="20">
        <f t="shared" si="635"/>
        <v>-7920.9000000000005</v>
      </c>
    </row>
    <row r="3280" spans="1:46" ht="33.75">
      <c r="A3280" s="54">
        <v>8061</v>
      </c>
      <c r="B3280" s="54" t="s">
        <v>1742</v>
      </c>
      <c r="C3280" s="58" t="s">
        <v>2494</v>
      </c>
      <c r="D3280" s="79">
        <v>7</v>
      </c>
      <c r="E3280" s="79">
        <v>7</v>
      </c>
      <c r="F3280" s="80">
        <v>820.1</v>
      </c>
      <c r="G3280" s="80">
        <v>117.16</v>
      </c>
      <c r="H3280" s="80">
        <v>820.1</v>
      </c>
      <c r="I3280" s="80" t="s">
        <v>28</v>
      </c>
      <c r="J3280" s="80" t="s">
        <v>28</v>
      </c>
      <c r="K3280" s="80">
        <v>117.16</v>
      </c>
      <c r="L3280" s="73">
        <f t="shared" si="627"/>
        <v>92.89</v>
      </c>
      <c r="M3280" s="73">
        <f t="shared" si="628"/>
        <v>117.16</v>
      </c>
      <c r="N3280" s="72" t="str">
        <f t="shared" si="629"/>
        <v>0876</v>
      </c>
      <c r="O3280" s="74">
        <f t="shared" si="630"/>
        <v>0</v>
      </c>
      <c r="P3280" s="72">
        <f t="shared" si="631"/>
        <v>0</v>
      </c>
      <c r="Q3280" s="74">
        <f t="shared" si="632"/>
        <v>7</v>
      </c>
      <c r="R3280" s="72" t="str">
        <f t="shared" si="633"/>
        <v/>
      </c>
      <c r="S3280" s="72" t="str">
        <f t="shared" si="634"/>
        <v/>
      </c>
      <c r="AT3280" s="20">
        <f t="shared" si="635"/>
        <v>-8360.1</v>
      </c>
    </row>
    <row r="3281" spans="1:46" ht="33.75">
      <c r="A3281" s="54">
        <v>8061</v>
      </c>
      <c r="B3281" s="54" t="s">
        <v>1740</v>
      </c>
      <c r="C3281" s="58" t="s">
        <v>2494</v>
      </c>
      <c r="D3281" s="79">
        <v>7</v>
      </c>
      <c r="E3281" s="79">
        <v>7</v>
      </c>
      <c r="F3281" s="80">
        <v>820.1</v>
      </c>
      <c r="G3281" s="80">
        <v>117.16</v>
      </c>
      <c r="H3281" s="80">
        <v>820.1</v>
      </c>
      <c r="I3281" s="80" t="s">
        <v>28</v>
      </c>
      <c r="J3281" s="80" t="s">
        <v>28</v>
      </c>
      <c r="K3281" s="80">
        <v>117.16</v>
      </c>
      <c r="L3281" s="73">
        <f t="shared" si="627"/>
        <v>92.89</v>
      </c>
      <c r="M3281" s="73">
        <f t="shared" si="628"/>
        <v>117.16</v>
      </c>
      <c r="N3281" s="72" t="str">
        <f t="shared" si="629"/>
        <v>0876</v>
      </c>
      <c r="O3281" s="74">
        <f t="shared" si="630"/>
        <v>0</v>
      </c>
      <c r="P3281" s="72">
        <f t="shared" si="631"/>
        <v>0</v>
      </c>
      <c r="Q3281" s="74">
        <f t="shared" si="632"/>
        <v>7</v>
      </c>
      <c r="R3281" s="72" t="str">
        <f t="shared" si="633"/>
        <v/>
      </c>
      <c r="S3281" s="72" t="str">
        <f t="shared" si="634"/>
        <v/>
      </c>
      <c r="AT3281" s="20">
        <f t="shared" si="635"/>
        <v>-8360.1</v>
      </c>
    </row>
    <row r="3282" spans="1:46" ht="33.75">
      <c r="A3282" s="54">
        <v>8061</v>
      </c>
      <c r="B3282" s="54" t="s">
        <v>1738</v>
      </c>
      <c r="C3282" s="58" t="s">
        <v>2494</v>
      </c>
      <c r="D3282" s="79">
        <v>7</v>
      </c>
      <c r="E3282" s="79">
        <v>7</v>
      </c>
      <c r="F3282" s="80">
        <v>820.1</v>
      </c>
      <c r="G3282" s="80">
        <v>117.16</v>
      </c>
      <c r="H3282" s="80">
        <v>820.1</v>
      </c>
      <c r="I3282" s="80" t="s">
        <v>28</v>
      </c>
      <c r="J3282" s="80" t="s">
        <v>28</v>
      </c>
      <c r="K3282" s="80">
        <v>117.16</v>
      </c>
      <c r="L3282" s="73">
        <f t="shared" si="627"/>
        <v>92.89</v>
      </c>
      <c r="M3282" s="73">
        <f t="shared" si="628"/>
        <v>117.16</v>
      </c>
      <c r="N3282" s="72" t="str">
        <f t="shared" si="629"/>
        <v>0876</v>
      </c>
      <c r="O3282" s="74">
        <f t="shared" si="630"/>
        <v>0</v>
      </c>
      <c r="P3282" s="72">
        <f t="shared" si="631"/>
        <v>0</v>
      </c>
      <c r="Q3282" s="74">
        <f t="shared" si="632"/>
        <v>7</v>
      </c>
      <c r="R3282" s="72" t="str">
        <f t="shared" si="633"/>
        <v/>
      </c>
      <c r="S3282" s="72" t="str">
        <f t="shared" si="634"/>
        <v/>
      </c>
      <c r="AT3282" s="20">
        <f t="shared" si="635"/>
        <v>-8360.1</v>
      </c>
    </row>
    <row r="3283" spans="1:46" ht="33.75">
      <c r="A3283" s="54">
        <v>8061</v>
      </c>
      <c r="B3283" s="54" t="s">
        <v>1736</v>
      </c>
      <c r="C3283" s="58" t="s">
        <v>2494</v>
      </c>
      <c r="D3283" s="79">
        <v>7</v>
      </c>
      <c r="E3283" s="79">
        <v>7</v>
      </c>
      <c r="F3283" s="80">
        <v>820.1</v>
      </c>
      <c r="G3283" s="80">
        <v>117.16</v>
      </c>
      <c r="H3283" s="80">
        <v>820.1</v>
      </c>
      <c r="I3283" s="80" t="s">
        <v>28</v>
      </c>
      <c r="J3283" s="80" t="s">
        <v>28</v>
      </c>
      <c r="K3283" s="80">
        <v>117.16</v>
      </c>
      <c r="L3283" s="73">
        <f t="shared" si="627"/>
        <v>92.89</v>
      </c>
      <c r="M3283" s="73">
        <f t="shared" si="628"/>
        <v>117.16</v>
      </c>
      <c r="N3283" s="72" t="str">
        <f t="shared" si="629"/>
        <v>0876</v>
      </c>
      <c r="O3283" s="74">
        <f t="shared" si="630"/>
        <v>0</v>
      </c>
      <c r="P3283" s="72">
        <f t="shared" si="631"/>
        <v>0</v>
      </c>
      <c r="Q3283" s="74">
        <f t="shared" si="632"/>
        <v>7</v>
      </c>
      <c r="R3283" s="72" t="str">
        <f t="shared" si="633"/>
        <v/>
      </c>
      <c r="S3283" s="72" t="str">
        <f t="shared" si="634"/>
        <v/>
      </c>
      <c r="AT3283" s="20">
        <f t="shared" si="635"/>
        <v>-8360.1</v>
      </c>
    </row>
    <row r="3284" spans="1:46" ht="33.75">
      <c r="A3284" s="54">
        <v>8061</v>
      </c>
      <c r="B3284" s="54" t="s">
        <v>1734</v>
      </c>
      <c r="C3284" s="58" t="s">
        <v>2494</v>
      </c>
      <c r="D3284" s="79">
        <v>7</v>
      </c>
      <c r="E3284" s="79">
        <v>7</v>
      </c>
      <c r="F3284" s="80">
        <v>820.1</v>
      </c>
      <c r="G3284" s="80">
        <v>117.16</v>
      </c>
      <c r="H3284" s="80">
        <v>820.1</v>
      </c>
      <c r="I3284" s="80" t="s">
        <v>28</v>
      </c>
      <c r="J3284" s="80" t="s">
        <v>28</v>
      </c>
      <c r="K3284" s="80">
        <v>117.16</v>
      </c>
      <c r="L3284" s="73">
        <f t="shared" si="627"/>
        <v>92.89</v>
      </c>
      <c r="M3284" s="73">
        <f t="shared" si="628"/>
        <v>117.16</v>
      </c>
      <c r="N3284" s="72" t="str">
        <f t="shared" si="629"/>
        <v>0876</v>
      </c>
      <c r="O3284" s="74">
        <f t="shared" si="630"/>
        <v>0</v>
      </c>
      <c r="P3284" s="72">
        <f t="shared" si="631"/>
        <v>0</v>
      </c>
      <c r="Q3284" s="74">
        <f t="shared" si="632"/>
        <v>7</v>
      </c>
      <c r="R3284" s="72" t="str">
        <f t="shared" si="633"/>
        <v/>
      </c>
      <c r="S3284" s="72" t="str">
        <f t="shared" si="634"/>
        <v/>
      </c>
      <c r="AT3284" s="20">
        <f t="shared" si="635"/>
        <v>-8360.1</v>
      </c>
    </row>
    <row r="3285" spans="1:46" ht="33.75">
      <c r="A3285" s="54">
        <v>8061</v>
      </c>
      <c r="B3285" s="54" t="s">
        <v>1732</v>
      </c>
      <c r="C3285" s="58" t="s">
        <v>2494</v>
      </c>
      <c r="D3285" s="79">
        <v>7</v>
      </c>
      <c r="E3285" s="79">
        <v>7</v>
      </c>
      <c r="F3285" s="80">
        <v>820.1</v>
      </c>
      <c r="G3285" s="80">
        <v>117.16</v>
      </c>
      <c r="H3285" s="80">
        <v>820.1</v>
      </c>
      <c r="I3285" s="80" t="s">
        <v>28</v>
      </c>
      <c r="J3285" s="80" t="s">
        <v>28</v>
      </c>
      <c r="K3285" s="80">
        <v>117.16</v>
      </c>
      <c r="L3285" s="73">
        <f t="shared" si="627"/>
        <v>92.89</v>
      </c>
      <c r="M3285" s="73">
        <f t="shared" si="628"/>
        <v>117.16</v>
      </c>
      <c r="N3285" s="72" t="str">
        <f t="shared" si="629"/>
        <v>0876</v>
      </c>
      <c r="O3285" s="74">
        <f t="shared" si="630"/>
        <v>0</v>
      </c>
      <c r="P3285" s="72">
        <f t="shared" si="631"/>
        <v>0</v>
      </c>
      <c r="Q3285" s="74">
        <f t="shared" si="632"/>
        <v>7</v>
      </c>
      <c r="R3285" s="72" t="str">
        <f t="shared" si="633"/>
        <v/>
      </c>
      <c r="S3285" s="72" t="str">
        <f t="shared" si="634"/>
        <v/>
      </c>
      <c r="AT3285" s="20">
        <f t="shared" si="635"/>
        <v>-8360.1</v>
      </c>
    </row>
    <row r="3286" spans="1:46" ht="33.75">
      <c r="A3286" s="54">
        <v>8061</v>
      </c>
      <c r="B3286" s="54" t="s">
        <v>1730</v>
      </c>
      <c r="C3286" s="58" t="s">
        <v>2494</v>
      </c>
      <c r="D3286" s="79">
        <v>7</v>
      </c>
      <c r="E3286" s="79">
        <v>7</v>
      </c>
      <c r="F3286" s="80">
        <v>820.1</v>
      </c>
      <c r="G3286" s="80">
        <v>117.16</v>
      </c>
      <c r="H3286" s="80">
        <v>820.1</v>
      </c>
      <c r="I3286" s="80" t="s">
        <v>28</v>
      </c>
      <c r="J3286" s="80" t="s">
        <v>28</v>
      </c>
      <c r="K3286" s="80">
        <v>117.16</v>
      </c>
      <c r="L3286" s="73">
        <f t="shared" si="627"/>
        <v>99.15</v>
      </c>
      <c r="M3286" s="73">
        <f t="shared" si="628"/>
        <v>117.16</v>
      </c>
      <c r="N3286" s="72" t="str">
        <f t="shared" si="629"/>
        <v>0876</v>
      </c>
      <c r="O3286" s="74">
        <f t="shared" si="630"/>
        <v>0</v>
      </c>
      <c r="P3286" s="72">
        <f t="shared" si="631"/>
        <v>0</v>
      </c>
      <c r="Q3286" s="74">
        <f t="shared" si="632"/>
        <v>7</v>
      </c>
      <c r="R3286" s="72" t="str">
        <f t="shared" si="633"/>
        <v/>
      </c>
      <c r="S3286" s="72" t="str">
        <f t="shared" si="634"/>
        <v/>
      </c>
      <c r="AT3286" s="20">
        <f t="shared" si="635"/>
        <v>-8923.5</v>
      </c>
    </row>
    <row r="3287" spans="1:46" ht="33.75">
      <c r="A3287" s="54">
        <v>8061</v>
      </c>
      <c r="B3287" s="54" t="s">
        <v>1728</v>
      </c>
      <c r="C3287" s="58" t="s">
        <v>2494</v>
      </c>
      <c r="D3287" s="79">
        <v>7</v>
      </c>
      <c r="E3287" s="79">
        <v>7</v>
      </c>
      <c r="F3287" s="80">
        <v>820.1</v>
      </c>
      <c r="G3287" s="80">
        <v>117.16</v>
      </c>
      <c r="H3287" s="80">
        <v>820.1</v>
      </c>
      <c r="I3287" s="80" t="s">
        <v>28</v>
      </c>
      <c r="J3287" s="80" t="s">
        <v>28</v>
      </c>
      <c r="K3287" s="80">
        <v>117.16</v>
      </c>
      <c r="L3287" s="73">
        <f t="shared" si="627"/>
        <v>99.15</v>
      </c>
      <c r="M3287" s="73">
        <f t="shared" si="628"/>
        <v>117.16</v>
      </c>
      <c r="N3287" s="72" t="str">
        <f t="shared" si="629"/>
        <v>0876</v>
      </c>
      <c r="O3287" s="74">
        <f t="shared" si="630"/>
        <v>0</v>
      </c>
      <c r="P3287" s="72">
        <f t="shared" si="631"/>
        <v>0</v>
      </c>
      <c r="Q3287" s="74">
        <f t="shared" si="632"/>
        <v>7</v>
      </c>
      <c r="R3287" s="72" t="str">
        <f t="shared" si="633"/>
        <v/>
      </c>
      <c r="S3287" s="72" t="str">
        <f t="shared" si="634"/>
        <v/>
      </c>
      <c r="AT3287" s="20">
        <f t="shared" si="635"/>
        <v>-8923.5</v>
      </c>
    </row>
    <row r="3288" spans="1:46" ht="33.75">
      <c r="A3288" s="54">
        <v>8061</v>
      </c>
      <c r="B3288" s="54" t="s">
        <v>1726</v>
      </c>
      <c r="C3288" s="58" t="s">
        <v>2494</v>
      </c>
      <c r="D3288" s="79">
        <v>7</v>
      </c>
      <c r="E3288" s="79">
        <v>7</v>
      </c>
      <c r="F3288" s="80">
        <v>820.1</v>
      </c>
      <c r="G3288" s="80">
        <v>117.16</v>
      </c>
      <c r="H3288" s="80">
        <v>820.1</v>
      </c>
      <c r="I3288" s="80" t="s">
        <v>28</v>
      </c>
      <c r="J3288" s="80" t="s">
        <v>28</v>
      </c>
      <c r="K3288" s="80">
        <v>117.16</v>
      </c>
      <c r="L3288" s="73">
        <f t="shared" si="627"/>
        <v>99.15</v>
      </c>
      <c r="M3288" s="73">
        <f t="shared" si="628"/>
        <v>117.16</v>
      </c>
      <c r="N3288" s="72" t="str">
        <f t="shared" si="629"/>
        <v>0876</v>
      </c>
      <c r="O3288" s="74">
        <f t="shared" si="630"/>
        <v>0</v>
      </c>
      <c r="P3288" s="72">
        <f t="shared" si="631"/>
        <v>0</v>
      </c>
      <c r="Q3288" s="74">
        <f t="shared" si="632"/>
        <v>7</v>
      </c>
      <c r="R3288" s="72" t="str">
        <f t="shared" si="633"/>
        <v/>
      </c>
      <c r="S3288" s="72" t="str">
        <f t="shared" si="634"/>
        <v/>
      </c>
      <c r="AT3288" s="20">
        <f t="shared" si="635"/>
        <v>-8923.5</v>
      </c>
    </row>
    <row r="3289" spans="1:46" ht="33.75">
      <c r="A3289" s="54">
        <v>8061</v>
      </c>
      <c r="B3289" s="54" t="s">
        <v>1724</v>
      </c>
      <c r="C3289" s="58" t="s">
        <v>2494</v>
      </c>
      <c r="D3289" s="79">
        <v>7</v>
      </c>
      <c r="E3289" s="79">
        <v>7</v>
      </c>
      <c r="F3289" s="80">
        <v>820.1</v>
      </c>
      <c r="G3289" s="80">
        <v>117.16</v>
      </c>
      <c r="H3289" s="80">
        <v>820.1</v>
      </c>
      <c r="I3289" s="80" t="s">
        <v>28</v>
      </c>
      <c r="J3289" s="80" t="s">
        <v>28</v>
      </c>
      <c r="K3289" s="80">
        <v>117.16</v>
      </c>
      <c r="L3289" s="73">
        <f t="shared" si="627"/>
        <v>99.15</v>
      </c>
      <c r="M3289" s="73">
        <f t="shared" si="628"/>
        <v>117.16</v>
      </c>
      <c r="N3289" s="72" t="str">
        <f t="shared" si="629"/>
        <v>0876</v>
      </c>
      <c r="O3289" s="74">
        <f t="shared" si="630"/>
        <v>0</v>
      </c>
      <c r="P3289" s="72">
        <f t="shared" si="631"/>
        <v>0</v>
      </c>
      <c r="Q3289" s="74">
        <f t="shared" si="632"/>
        <v>7</v>
      </c>
      <c r="R3289" s="72" t="str">
        <f t="shared" si="633"/>
        <v/>
      </c>
      <c r="S3289" s="72" t="str">
        <f t="shared" si="634"/>
        <v/>
      </c>
      <c r="AT3289" s="20">
        <f t="shared" si="635"/>
        <v>-8923.5</v>
      </c>
    </row>
    <row r="3290" spans="1:46" ht="33.75">
      <c r="A3290" s="54">
        <v>8061</v>
      </c>
      <c r="B3290" s="54" t="s">
        <v>1722</v>
      </c>
      <c r="C3290" s="58" t="s">
        <v>2494</v>
      </c>
      <c r="D3290" s="79">
        <v>7</v>
      </c>
      <c r="E3290" s="79">
        <v>7</v>
      </c>
      <c r="F3290" s="80">
        <v>820.1</v>
      </c>
      <c r="G3290" s="80">
        <v>117.16</v>
      </c>
      <c r="H3290" s="80">
        <v>820.1</v>
      </c>
      <c r="I3290" s="80" t="s">
        <v>28</v>
      </c>
      <c r="J3290" s="80" t="s">
        <v>28</v>
      </c>
      <c r="K3290" s="80">
        <v>117.16</v>
      </c>
      <c r="L3290" s="73">
        <f t="shared" si="627"/>
        <v>99.15</v>
      </c>
      <c r="M3290" s="73">
        <f t="shared" si="628"/>
        <v>117.16</v>
      </c>
      <c r="N3290" s="72" t="str">
        <f t="shared" si="629"/>
        <v>0876</v>
      </c>
      <c r="O3290" s="74">
        <f t="shared" si="630"/>
        <v>0</v>
      </c>
      <c r="P3290" s="72">
        <f t="shared" si="631"/>
        <v>0</v>
      </c>
      <c r="Q3290" s="74">
        <f t="shared" si="632"/>
        <v>7</v>
      </c>
      <c r="R3290" s="72" t="str">
        <f t="shared" si="633"/>
        <v/>
      </c>
      <c r="S3290" s="72" t="str">
        <f t="shared" si="634"/>
        <v/>
      </c>
      <c r="AT3290" s="20">
        <f t="shared" si="635"/>
        <v>-8923.5</v>
      </c>
    </row>
    <row r="3291" spans="1:46" ht="33.75">
      <c r="A3291" s="54">
        <v>8061</v>
      </c>
      <c r="B3291" s="54" t="s">
        <v>1720</v>
      </c>
      <c r="C3291" s="58" t="s">
        <v>2494</v>
      </c>
      <c r="D3291" s="79">
        <v>7</v>
      </c>
      <c r="E3291" s="79">
        <v>7</v>
      </c>
      <c r="F3291" s="80">
        <v>820.1</v>
      </c>
      <c r="G3291" s="80">
        <v>117.16</v>
      </c>
      <c r="H3291" s="80">
        <v>820.1</v>
      </c>
      <c r="I3291" s="80" t="s">
        <v>28</v>
      </c>
      <c r="J3291" s="80" t="s">
        <v>28</v>
      </c>
      <c r="K3291" s="80">
        <v>117.16</v>
      </c>
      <c r="L3291" s="73">
        <f t="shared" si="627"/>
        <v>99.15</v>
      </c>
      <c r="M3291" s="73">
        <f t="shared" si="628"/>
        <v>117.16</v>
      </c>
      <c r="N3291" s="72" t="str">
        <f t="shared" si="629"/>
        <v>0876</v>
      </c>
      <c r="O3291" s="74">
        <f t="shared" si="630"/>
        <v>0</v>
      </c>
      <c r="P3291" s="72">
        <f t="shared" si="631"/>
        <v>0</v>
      </c>
      <c r="Q3291" s="74">
        <f t="shared" si="632"/>
        <v>7</v>
      </c>
      <c r="R3291" s="72" t="str">
        <f t="shared" si="633"/>
        <v/>
      </c>
      <c r="S3291" s="72" t="str">
        <f t="shared" si="634"/>
        <v/>
      </c>
      <c r="AT3291" s="20">
        <f t="shared" si="635"/>
        <v>-8923.5</v>
      </c>
    </row>
    <row r="3292" spans="1:46" ht="33.75">
      <c r="A3292" s="54">
        <v>8061</v>
      </c>
      <c r="B3292" s="54" t="s">
        <v>1718</v>
      </c>
      <c r="C3292" s="58" t="s">
        <v>2494</v>
      </c>
      <c r="D3292" s="79">
        <v>7</v>
      </c>
      <c r="E3292" s="79">
        <v>7</v>
      </c>
      <c r="F3292" s="80">
        <v>820.1</v>
      </c>
      <c r="G3292" s="80">
        <v>117.16</v>
      </c>
      <c r="H3292" s="80">
        <v>820.1</v>
      </c>
      <c r="I3292" s="80" t="s">
        <v>28</v>
      </c>
      <c r="J3292" s="80" t="s">
        <v>28</v>
      </c>
      <c r="K3292" s="80">
        <v>117.16</v>
      </c>
      <c r="L3292" s="73">
        <f t="shared" si="627"/>
        <v>86.66</v>
      </c>
      <c r="M3292" s="73">
        <f t="shared" si="628"/>
        <v>117.16</v>
      </c>
      <c r="N3292" s="72" t="str">
        <f t="shared" si="629"/>
        <v>0876</v>
      </c>
      <c r="O3292" s="74">
        <f t="shared" si="630"/>
        <v>0</v>
      </c>
      <c r="P3292" s="72">
        <f t="shared" si="631"/>
        <v>0</v>
      </c>
      <c r="Q3292" s="74">
        <f t="shared" si="632"/>
        <v>7</v>
      </c>
      <c r="R3292" s="72" t="str">
        <f t="shared" si="633"/>
        <v/>
      </c>
      <c r="S3292" s="72" t="str">
        <f t="shared" si="634"/>
        <v/>
      </c>
      <c r="AT3292" s="20">
        <f t="shared" si="635"/>
        <v>-7799.4</v>
      </c>
    </row>
    <row r="3293" spans="1:46" ht="33.75">
      <c r="A3293" s="54">
        <v>8061</v>
      </c>
      <c r="B3293" s="54" t="s">
        <v>1716</v>
      </c>
      <c r="C3293" s="58" t="s">
        <v>2494</v>
      </c>
      <c r="D3293" s="79">
        <v>7</v>
      </c>
      <c r="E3293" s="79">
        <v>7</v>
      </c>
      <c r="F3293" s="80">
        <v>820.1</v>
      </c>
      <c r="G3293" s="80">
        <v>117.16</v>
      </c>
      <c r="H3293" s="80">
        <v>820.1</v>
      </c>
      <c r="I3293" s="80" t="s">
        <v>28</v>
      </c>
      <c r="J3293" s="80" t="s">
        <v>28</v>
      </c>
      <c r="K3293" s="80">
        <v>117.16</v>
      </c>
      <c r="L3293" s="73">
        <f t="shared" si="627"/>
        <v>86.66</v>
      </c>
      <c r="M3293" s="73">
        <f t="shared" si="628"/>
        <v>117.16</v>
      </c>
      <c r="N3293" s="72" t="str">
        <f t="shared" si="629"/>
        <v>0876</v>
      </c>
      <c r="O3293" s="74">
        <f t="shared" si="630"/>
        <v>0</v>
      </c>
      <c r="P3293" s="72">
        <f t="shared" si="631"/>
        <v>0</v>
      </c>
      <c r="Q3293" s="74">
        <f t="shared" si="632"/>
        <v>7</v>
      </c>
      <c r="R3293" s="72" t="str">
        <f t="shared" si="633"/>
        <v/>
      </c>
      <c r="S3293" s="72" t="str">
        <f t="shared" si="634"/>
        <v/>
      </c>
      <c r="AT3293" s="20">
        <f t="shared" si="635"/>
        <v>-7799.4</v>
      </c>
    </row>
    <row r="3294" spans="1:46" ht="33.75">
      <c r="A3294" s="54">
        <v>8061</v>
      </c>
      <c r="B3294" s="54" t="s">
        <v>1714</v>
      </c>
      <c r="C3294" s="58" t="s">
        <v>2494</v>
      </c>
      <c r="D3294" s="79">
        <v>7</v>
      </c>
      <c r="E3294" s="79">
        <v>7</v>
      </c>
      <c r="F3294" s="80">
        <v>820.1</v>
      </c>
      <c r="G3294" s="80">
        <v>117.16</v>
      </c>
      <c r="H3294" s="80">
        <v>820.1</v>
      </c>
      <c r="I3294" s="80" t="s">
        <v>28</v>
      </c>
      <c r="J3294" s="80" t="s">
        <v>28</v>
      </c>
      <c r="K3294" s="80">
        <v>117.16</v>
      </c>
      <c r="L3294" s="73">
        <f t="shared" si="627"/>
        <v>86.66</v>
      </c>
      <c r="M3294" s="73">
        <f t="shared" si="628"/>
        <v>117.16</v>
      </c>
      <c r="N3294" s="72" t="str">
        <f t="shared" si="629"/>
        <v>0876</v>
      </c>
      <c r="O3294" s="74">
        <f t="shared" si="630"/>
        <v>0</v>
      </c>
      <c r="P3294" s="72">
        <f t="shared" si="631"/>
        <v>0</v>
      </c>
      <c r="Q3294" s="74">
        <f t="shared" si="632"/>
        <v>7</v>
      </c>
      <c r="R3294" s="72" t="str">
        <f t="shared" si="633"/>
        <v/>
      </c>
      <c r="S3294" s="72" t="str">
        <f t="shared" si="634"/>
        <v/>
      </c>
      <c r="AT3294" s="20">
        <f t="shared" si="635"/>
        <v>-7799.4</v>
      </c>
    </row>
    <row r="3295" spans="1:46" ht="33.75">
      <c r="A3295" s="54">
        <v>8061</v>
      </c>
      <c r="B3295" s="54" t="s">
        <v>1712</v>
      </c>
      <c r="C3295" s="58" t="s">
        <v>2494</v>
      </c>
      <c r="D3295" s="79">
        <v>7</v>
      </c>
      <c r="E3295" s="79">
        <v>7</v>
      </c>
      <c r="F3295" s="80">
        <v>820.1</v>
      </c>
      <c r="G3295" s="80">
        <v>117.16</v>
      </c>
      <c r="H3295" s="80">
        <v>820.1</v>
      </c>
      <c r="I3295" s="80" t="s">
        <v>28</v>
      </c>
      <c r="J3295" s="80" t="s">
        <v>28</v>
      </c>
      <c r="K3295" s="80">
        <v>117.16</v>
      </c>
      <c r="L3295" s="73">
        <f t="shared" si="627"/>
        <v>86.66</v>
      </c>
      <c r="M3295" s="73">
        <f t="shared" si="628"/>
        <v>117.16</v>
      </c>
      <c r="N3295" s="72" t="str">
        <f t="shared" si="629"/>
        <v>0876</v>
      </c>
      <c r="O3295" s="74">
        <f t="shared" si="630"/>
        <v>0</v>
      </c>
      <c r="P3295" s="72">
        <f t="shared" si="631"/>
        <v>0</v>
      </c>
      <c r="Q3295" s="74">
        <f t="shared" si="632"/>
        <v>7</v>
      </c>
      <c r="R3295" s="72" t="str">
        <f t="shared" si="633"/>
        <v/>
      </c>
      <c r="S3295" s="72" t="str">
        <f t="shared" si="634"/>
        <v/>
      </c>
      <c r="AT3295" s="20">
        <f t="shared" si="635"/>
        <v>-7799.4</v>
      </c>
    </row>
    <row r="3296" spans="1:46" ht="33.75">
      <c r="A3296" s="54">
        <v>8061</v>
      </c>
      <c r="B3296" s="54" t="s">
        <v>1710</v>
      </c>
      <c r="C3296" s="58" t="s">
        <v>2494</v>
      </c>
      <c r="D3296" s="79">
        <v>7</v>
      </c>
      <c r="E3296" s="79">
        <v>7</v>
      </c>
      <c r="F3296" s="80">
        <v>820.1</v>
      </c>
      <c r="G3296" s="80">
        <v>117.16</v>
      </c>
      <c r="H3296" s="80">
        <v>820.1</v>
      </c>
      <c r="I3296" s="80" t="s">
        <v>28</v>
      </c>
      <c r="J3296" s="80" t="s">
        <v>28</v>
      </c>
      <c r="K3296" s="80">
        <v>117.16</v>
      </c>
      <c r="L3296" s="73">
        <f t="shared" si="627"/>
        <v>86.66</v>
      </c>
      <c r="M3296" s="73">
        <f t="shared" si="628"/>
        <v>117.16</v>
      </c>
      <c r="N3296" s="72" t="str">
        <f t="shared" si="629"/>
        <v>0876</v>
      </c>
      <c r="O3296" s="74">
        <f t="shared" si="630"/>
        <v>0</v>
      </c>
      <c r="P3296" s="72">
        <f t="shared" si="631"/>
        <v>0</v>
      </c>
      <c r="Q3296" s="74">
        <f t="shared" si="632"/>
        <v>7</v>
      </c>
      <c r="R3296" s="72" t="str">
        <f t="shared" si="633"/>
        <v/>
      </c>
      <c r="S3296" s="72" t="str">
        <f t="shared" si="634"/>
        <v/>
      </c>
      <c r="AT3296" s="20">
        <f t="shared" si="635"/>
        <v>-7799.4</v>
      </c>
    </row>
    <row r="3297" spans="1:46" ht="33.75">
      <c r="A3297" s="54">
        <v>8061</v>
      </c>
      <c r="B3297" s="54" t="s">
        <v>1708</v>
      </c>
      <c r="C3297" s="58" t="s">
        <v>2494</v>
      </c>
      <c r="D3297" s="79">
        <v>7</v>
      </c>
      <c r="E3297" s="79">
        <v>7</v>
      </c>
      <c r="F3297" s="80">
        <v>820.1</v>
      </c>
      <c r="G3297" s="80">
        <v>117.16</v>
      </c>
      <c r="H3297" s="80">
        <v>820.1</v>
      </c>
      <c r="I3297" s="80" t="s">
        <v>28</v>
      </c>
      <c r="J3297" s="80" t="s">
        <v>28</v>
      </c>
      <c r="K3297" s="80">
        <v>117.16</v>
      </c>
      <c r="L3297" s="73">
        <f t="shared" si="627"/>
        <v>86.66</v>
      </c>
      <c r="M3297" s="73">
        <f t="shared" si="628"/>
        <v>117.16</v>
      </c>
      <c r="N3297" s="72" t="str">
        <f t="shared" si="629"/>
        <v>0876</v>
      </c>
      <c r="O3297" s="74">
        <f t="shared" si="630"/>
        <v>0</v>
      </c>
      <c r="P3297" s="72">
        <f t="shared" si="631"/>
        <v>0</v>
      </c>
      <c r="Q3297" s="74">
        <f t="shared" si="632"/>
        <v>7</v>
      </c>
      <c r="R3297" s="72" t="str">
        <f t="shared" si="633"/>
        <v/>
      </c>
      <c r="S3297" s="72" t="str">
        <f t="shared" si="634"/>
        <v/>
      </c>
      <c r="AT3297" s="20">
        <f t="shared" si="635"/>
        <v>-7799.4</v>
      </c>
    </row>
    <row r="3298" spans="1:46" ht="45">
      <c r="A3298" s="54">
        <v>8062</v>
      </c>
      <c r="B3298" s="54" t="s">
        <v>1776</v>
      </c>
      <c r="C3298" s="58" t="s">
        <v>3102</v>
      </c>
      <c r="D3298" s="79">
        <v>7</v>
      </c>
      <c r="E3298" s="79">
        <v>7</v>
      </c>
      <c r="F3298" s="80">
        <v>795.28</v>
      </c>
      <c r="G3298" s="80">
        <v>113.61</v>
      </c>
      <c r="H3298" s="80">
        <v>795.28</v>
      </c>
      <c r="I3298" s="80" t="s">
        <v>28</v>
      </c>
      <c r="J3298" s="80" t="s">
        <v>28</v>
      </c>
      <c r="K3298" s="80">
        <v>113.61</v>
      </c>
      <c r="L3298" s="73">
        <f t="shared" si="627"/>
        <v>91.45</v>
      </c>
      <c r="M3298" s="73">
        <f t="shared" si="628"/>
        <v>113.61</v>
      </c>
      <c r="N3298" s="72" t="str">
        <f t="shared" si="629"/>
        <v>0877</v>
      </c>
      <c r="O3298" s="74">
        <f t="shared" si="630"/>
        <v>0</v>
      </c>
      <c r="P3298" s="72">
        <f t="shared" si="631"/>
        <v>0</v>
      </c>
      <c r="Q3298" s="74">
        <f t="shared" si="632"/>
        <v>7</v>
      </c>
      <c r="R3298" s="72" t="str">
        <f t="shared" si="633"/>
        <v/>
      </c>
      <c r="S3298" s="72" t="str">
        <f t="shared" si="634"/>
        <v/>
      </c>
      <c r="AT3298" s="20">
        <f t="shared" si="635"/>
        <v>-8230.5</v>
      </c>
    </row>
    <row r="3299" spans="1:46" ht="45">
      <c r="A3299" s="54">
        <v>8062</v>
      </c>
      <c r="B3299" s="54" t="s">
        <v>1775</v>
      </c>
      <c r="C3299" s="58" t="s">
        <v>3102</v>
      </c>
      <c r="D3299" s="79">
        <v>7</v>
      </c>
      <c r="E3299" s="79">
        <v>7</v>
      </c>
      <c r="F3299" s="80">
        <v>795.28</v>
      </c>
      <c r="G3299" s="80">
        <v>113.61</v>
      </c>
      <c r="H3299" s="80">
        <v>795.28</v>
      </c>
      <c r="I3299" s="80" t="s">
        <v>28</v>
      </c>
      <c r="J3299" s="80" t="s">
        <v>28</v>
      </c>
      <c r="K3299" s="80">
        <v>113.61</v>
      </c>
      <c r="L3299" s="73">
        <f t="shared" si="627"/>
        <v>91.45</v>
      </c>
      <c r="M3299" s="73">
        <f t="shared" si="628"/>
        <v>113.61</v>
      </c>
      <c r="N3299" s="72" t="str">
        <f t="shared" si="629"/>
        <v>0877</v>
      </c>
      <c r="O3299" s="74">
        <f t="shared" si="630"/>
        <v>0</v>
      </c>
      <c r="P3299" s="72">
        <f t="shared" si="631"/>
        <v>0</v>
      </c>
      <c r="Q3299" s="74">
        <f t="shared" si="632"/>
        <v>7</v>
      </c>
      <c r="R3299" s="72" t="str">
        <f t="shared" si="633"/>
        <v/>
      </c>
      <c r="S3299" s="72" t="str">
        <f t="shared" si="634"/>
        <v/>
      </c>
      <c r="AT3299" s="20">
        <f t="shared" si="635"/>
        <v>-8230.5</v>
      </c>
    </row>
    <row r="3300" spans="1:46" ht="45">
      <c r="A3300" s="54">
        <v>8062</v>
      </c>
      <c r="B3300" s="54" t="s">
        <v>1774</v>
      </c>
      <c r="C3300" s="58" t="s">
        <v>3102</v>
      </c>
      <c r="D3300" s="79">
        <v>7</v>
      </c>
      <c r="E3300" s="79">
        <v>7</v>
      </c>
      <c r="F3300" s="80">
        <v>795.28</v>
      </c>
      <c r="G3300" s="80">
        <v>113.61</v>
      </c>
      <c r="H3300" s="80">
        <v>795.28</v>
      </c>
      <c r="I3300" s="80" t="s">
        <v>28</v>
      </c>
      <c r="J3300" s="80" t="s">
        <v>28</v>
      </c>
      <c r="K3300" s="80">
        <v>113.61</v>
      </c>
      <c r="L3300" s="73">
        <f t="shared" si="627"/>
        <v>91.45</v>
      </c>
      <c r="M3300" s="73">
        <f t="shared" si="628"/>
        <v>113.61</v>
      </c>
      <c r="N3300" s="72" t="str">
        <f t="shared" si="629"/>
        <v>0877</v>
      </c>
      <c r="O3300" s="74">
        <f t="shared" si="630"/>
        <v>0</v>
      </c>
      <c r="P3300" s="72">
        <f t="shared" si="631"/>
        <v>0</v>
      </c>
      <c r="Q3300" s="74">
        <f t="shared" si="632"/>
        <v>7</v>
      </c>
      <c r="R3300" s="72" t="str">
        <f t="shared" si="633"/>
        <v/>
      </c>
      <c r="S3300" s="72" t="str">
        <f t="shared" si="634"/>
        <v/>
      </c>
      <c r="AT3300" s="20">
        <f t="shared" si="635"/>
        <v>-8230.5</v>
      </c>
    </row>
    <row r="3301" spans="1:46" ht="45">
      <c r="A3301" s="54">
        <v>8062</v>
      </c>
      <c r="B3301" s="54" t="s">
        <v>1773</v>
      </c>
      <c r="C3301" s="58" t="s">
        <v>3102</v>
      </c>
      <c r="D3301" s="79">
        <v>7</v>
      </c>
      <c r="E3301" s="79">
        <v>7</v>
      </c>
      <c r="F3301" s="80">
        <v>795.28</v>
      </c>
      <c r="G3301" s="80">
        <v>113.61</v>
      </c>
      <c r="H3301" s="80">
        <v>795.28</v>
      </c>
      <c r="I3301" s="80" t="s">
        <v>28</v>
      </c>
      <c r="J3301" s="80" t="s">
        <v>28</v>
      </c>
      <c r="K3301" s="80">
        <v>113.61</v>
      </c>
      <c r="L3301" s="73">
        <f t="shared" si="627"/>
        <v>91.45</v>
      </c>
      <c r="M3301" s="73">
        <f t="shared" si="628"/>
        <v>113.61</v>
      </c>
      <c r="N3301" s="72" t="str">
        <f t="shared" si="629"/>
        <v>0877</v>
      </c>
      <c r="O3301" s="74">
        <f t="shared" si="630"/>
        <v>0</v>
      </c>
      <c r="P3301" s="72">
        <f t="shared" si="631"/>
        <v>0</v>
      </c>
      <c r="Q3301" s="74">
        <f t="shared" si="632"/>
        <v>7</v>
      </c>
      <c r="R3301" s="72" t="str">
        <f t="shared" si="633"/>
        <v/>
      </c>
      <c r="S3301" s="72" t="str">
        <f t="shared" si="634"/>
        <v/>
      </c>
      <c r="AT3301" s="20">
        <f t="shared" si="635"/>
        <v>-8230.5</v>
      </c>
    </row>
    <row r="3302" spans="1:46" ht="45">
      <c r="A3302" s="54">
        <v>8062</v>
      </c>
      <c r="B3302" s="54" t="s">
        <v>1772</v>
      </c>
      <c r="C3302" s="58" t="s">
        <v>3102</v>
      </c>
      <c r="D3302" s="79">
        <v>7</v>
      </c>
      <c r="E3302" s="79">
        <v>7</v>
      </c>
      <c r="F3302" s="80">
        <v>795.28</v>
      </c>
      <c r="G3302" s="80">
        <v>113.61</v>
      </c>
      <c r="H3302" s="80">
        <v>795.28</v>
      </c>
      <c r="I3302" s="80" t="s">
        <v>28</v>
      </c>
      <c r="J3302" s="80" t="s">
        <v>28</v>
      </c>
      <c r="K3302" s="80">
        <v>113.61</v>
      </c>
      <c r="L3302" s="73">
        <f t="shared" si="627"/>
        <v>91.45</v>
      </c>
      <c r="M3302" s="73">
        <f t="shared" si="628"/>
        <v>113.61</v>
      </c>
      <c r="N3302" s="72" t="str">
        <f t="shared" si="629"/>
        <v>0877</v>
      </c>
      <c r="O3302" s="74">
        <f t="shared" si="630"/>
        <v>0</v>
      </c>
      <c r="P3302" s="72">
        <f t="shared" si="631"/>
        <v>0</v>
      </c>
      <c r="Q3302" s="74">
        <f t="shared" si="632"/>
        <v>7</v>
      </c>
      <c r="R3302" s="72" t="str">
        <f t="shared" si="633"/>
        <v/>
      </c>
      <c r="S3302" s="72" t="str">
        <f t="shared" si="634"/>
        <v/>
      </c>
      <c r="AT3302" s="20">
        <f t="shared" si="635"/>
        <v>-8230.5</v>
      </c>
    </row>
    <row r="3303" spans="1:46" ht="45">
      <c r="A3303" s="54">
        <v>8062</v>
      </c>
      <c r="B3303" s="54" t="s">
        <v>1771</v>
      </c>
      <c r="C3303" s="58" t="s">
        <v>3102</v>
      </c>
      <c r="D3303" s="79">
        <v>7</v>
      </c>
      <c r="E3303" s="79">
        <v>7</v>
      </c>
      <c r="F3303" s="80">
        <v>795.28</v>
      </c>
      <c r="G3303" s="80">
        <v>113.61</v>
      </c>
      <c r="H3303" s="80">
        <v>795.28</v>
      </c>
      <c r="I3303" s="80" t="s">
        <v>28</v>
      </c>
      <c r="J3303" s="80" t="s">
        <v>28</v>
      </c>
      <c r="K3303" s="80">
        <v>113.61</v>
      </c>
      <c r="L3303" s="73">
        <f t="shared" si="627"/>
        <v>91.45</v>
      </c>
      <c r="M3303" s="73">
        <f t="shared" si="628"/>
        <v>113.61</v>
      </c>
      <c r="N3303" s="72" t="str">
        <f t="shared" si="629"/>
        <v>0877</v>
      </c>
      <c r="O3303" s="74">
        <f t="shared" si="630"/>
        <v>0</v>
      </c>
      <c r="P3303" s="72">
        <f t="shared" si="631"/>
        <v>0</v>
      </c>
      <c r="Q3303" s="74">
        <f t="shared" si="632"/>
        <v>7</v>
      </c>
      <c r="R3303" s="72" t="str">
        <f t="shared" si="633"/>
        <v/>
      </c>
      <c r="S3303" s="72" t="str">
        <f t="shared" si="634"/>
        <v/>
      </c>
      <c r="AT3303" s="20">
        <f t="shared" si="635"/>
        <v>-8230.5</v>
      </c>
    </row>
    <row r="3304" spans="1:46" ht="45">
      <c r="A3304" s="54">
        <v>8062</v>
      </c>
      <c r="B3304" s="54" t="s">
        <v>1770</v>
      </c>
      <c r="C3304" s="58" t="s">
        <v>3102</v>
      </c>
      <c r="D3304" s="79">
        <v>7</v>
      </c>
      <c r="E3304" s="79">
        <v>7</v>
      </c>
      <c r="F3304" s="80">
        <v>795.28</v>
      </c>
      <c r="G3304" s="80">
        <v>113.61</v>
      </c>
      <c r="H3304" s="80">
        <v>795.28</v>
      </c>
      <c r="I3304" s="80" t="s">
        <v>28</v>
      </c>
      <c r="J3304" s="80" t="s">
        <v>28</v>
      </c>
      <c r="K3304" s="80">
        <v>113.61</v>
      </c>
      <c r="L3304" s="73">
        <f t="shared" si="627"/>
        <v>101.51</v>
      </c>
      <c r="M3304" s="73">
        <f t="shared" si="628"/>
        <v>113.61</v>
      </c>
      <c r="N3304" s="72" t="str">
        <f t="shared" si="629"/>
        <v>0877</v>
      </c>
      <c r="O3304" s="74">
        <f t="shared" si="630"/>
        <v>0</v>
      </c>
      <c r="P3304" s="72">
        <f t="shared" si="631"/>
        <v>0</v>
      </c>
      <c r="Q3304" s="74">
        <f t="shared" si="632"/>
        <v>7</v>
      </c>
      <c r="R3304" s="72" t="str">
        <f t="shared" si="633"/>
        <v/>
      </c>
      <c r="S3304" s="72" t="str">
        <f t="shared" si="634"/>
        <v/>
      </c>
      <c r="AT3304" s="20">
        <f t="shared" si="635"/>
        <v>-9135.9</v>
      </c>
    </row>
    <row r="3305" spans="1:46" ht="45">
      <c r="A3305" s="54">
        <v>8062</v>
      </c>
      <c r="B3305" s="54" t="s">
        <v>1769</v>
      </c>
      <c r="C3305" s="58" t="s">
        <v>3102</v>
      </c>
      <c r="D3305" s="79">
        <v>7</v>
      </c>
      <c r="E3305" s="79">
        <v>7</v>
      </c>
      <c r="F3305" s="80">
        <v>795.28</v>
      </c>
      <c r="G3305" s="80">
        <v>113.61</v>
      </c>
      <c r="H3305" s="80">
        <v>795.28</v>
      </c>
      <c r="I3305" s="80" t="s">
        <v>28</v>
      </c>
      <c r="J3305" s="80" t="s">
        <v>28</v>
      </c>
      <c r="K3305" s="80">
        <v>113.61</v>
      </c>
      <c r="L3305" s="73">
        <f t="shared" si="627"/>
        <v>101.51</v>
      </c>
      <c r="M3305" s="73">
        <f t="shared" si="628"/>
        <v>113.61</v>
      </c>
      <c r="N3305" s="72" t="str">
        <f t="shared" si="629"/>
        <v>0877</v>
      </c>
      <c r="O3305" s="74">
        <f t="shared" si="630"/>
        <v>0</v>
      </c>
      <c r="P3305" s="72">
        <f t="shared" si="631"/>
        <v>0</v>
      </c>
      <c r="Q3305" s="74">
        <f t="shared" si="632"/>
        <v>7</v>
      </c>
      <c r="R3305" s="72" t="str">
        <f t="shared" si="633"/>
        <v/>
      </c>
      <c r="S3305" s="72" t="str">
        <f t="shared" si="634"/>
        <v/>
      </c>
      <c r="AT3305" s="20">
        <f t="shared" si="635"/>
        <v>-9135.9</v>
      </c>
    </row>
    <row r="3306" spans="1:46" ht="45">
      <c r="A3306" s="54">
        <v>8062</v>
      </c>
      <c r="B3306" s="54" t="s">
        <v>1768</v>
      </c>
      <c r="C3306" s="58" t="s">
        <v>3102</v>
      </c>
      <c r="D3306" s="79">
        <v>7</v>
      </c>
      <c r="E3306" s="79">
        <v>7</v>
      </c>
      <c r="F3306" s="80">
        <v>795.28</v>
      </c>
      <c r="G3306" s="80">
        <v>113.61</v>
      </c>
      <c r="H3306" s="80">
        <v>795.28</v>
      </c>
      <c r="I3306" s="80" t="s">
        <v>28</v>
      </c>
      <c r="J3306" s="80" t="s">
        <v>28</v>
      </c>
      <c r="K3306" s="80">
        <v>113.61</v>
      </c>
      <c r="L3306" s="73">
        <f t="shared" si="627"/>
        <v>101.51</v>
      </c>
      <c r="M3306" s="73">
        <f t="shared" si="628"/>
        <v>113.61</v>
      </c>
      <c r="N3306" s="72" t="str">
        <f t="shared" si="629"/>
        <v>0877</v>
      </c>
      <c r="O3306" s="74">
        <f t="shared" si="630"/>
        <v>0</v>
      </c>
      <c r="P3306" s="72">
        <f t="shared" si="631"/>
        <v>0</v>
      </c>
      <c r="Q3306" s="74">
        <f t="shared" si="632"/>
        <v>7</v>
      </c>
      <c r="R3306" s="72" t="str">
        <f t="shared" si="633"/>
        <v/>
      </c>
      <c r="S3306" s="72" t="str">
        <f t="shared" si="634"/>
        <v/>
      </c>
      <c r="AT3306" s="20">
        <f t="shared" si="635"/>
        <v>-9135.9</v>
      </c>
    </row>
    <row r="3307" spans="1:46" ht="45">
      <c r="A3307" s="54">
        <v>8062</v>
      </c>
      <c r="B3307" s="54" t="s">
        <v>1767</v>
      </c>
      <c r="C3307" s="58" t="s">
        <v>3102</v>
      </c>
      <c r="D3307" s="79">
        <v>7</v>
      </c>
      <c r="E3307" s="79">
        <v>7</v>
      </c>
      <c r="F3307" s="80">
        <v>795.28</v>
      </c>
      <c r="G3307" s="80">
        <v>113.61</v>
      </c>
      <c r="H3307" s="80">
        <v>795.28</v>
      </c>
      <c r="I3307" s="80" t="s">
        <v>28</v>
      </c>
      <c r="J3307" s="80" t="s">
        <v>28</v>
      </c>
      <c r="K3307" s="80">
        <v>113.61</v>
      </c>
      <c r="L3307" s="73">
        <f t="shared" si="627"/>
        <v>101.51</v>
      </c>
      <c r="M3307" s="73">
        <f t="shared" si="628"/>
        <v>113.61</v>
      </c>
      <c r="N3307" s="72" t="str">
        <f t="shared" si="629"/>
        <v>0877</v>
      </c>
      <c r="O3307" s="74">
        <f t="shared" si="630"/>
        <v>0</v>
      </c>
      <c r="P3307" s="72">
        <f t="shared" si="631"/>
        <v>0</v>
      </c>
      <c r="Q3307" s="74">
        <f t="shared" si="632"/>
        <v>7</v>
      </c>
      <c r="R3307" s="72" t="str">
        <f t="shared" si="633"/>
        <v/>
      </c>
      <c r="S3307" s="72" t="str">
        <f t="shared" si="634"/>
        <v/>
      </c>
      <c r="AT3307" s="20">
        <f t="shared" si="635"/>
        <v>-9135.9</v>
      </c>
    </row>
    <row r="3308" spans="1:46" ht="45">
      <c r="A3308" s="54">
        <v>8062</v>
      </c>
      <c r="B3308" s="54" t="s">
        <v>1766</v>
      </c>
      <c r="C3308" s="58" t="s">
        <v>3102</v>
      </c>
      <c r="D3308" s="79">
        <v>7</v>
      </c>
      <c r="E3308" s="79">
        <v>7</v>
      </c>
      <c r="F3308" s="80">
        <v>795.28</v>
      </c>
      <c r="G3308" s="80">
        <v>113.61</v>
      </c>
      <c r="H3308" s="80">
        <v>795.28</v>
      </c>
      <c r="I3308" s="80" t="s">
        <v>28</v>
      </c>
      <c r="J3308" s="80" t="s">
        <v>28</v>
      </c>
      <c r="K3308" s="80">
        <v>113.61</v>
      </c>
      <c r="L3308" s="73">
        <f t="shared" si="627"/>
        <v>101.51</v>
      </c>
      <c r="M3308" s="73">
        <f t="shared" si="628"/>
        <v>113.61</v>
      </c>
      <c r="N3308" s="72" t="str">
        <f t="shared" si="629"/>
        <v>0877</v>
      </c>
      <c r="O3308" s="74">
        <f t="shared" si="630"/>
        <v>0</v>
      </c>
      <c r="P3308" s="72">
        <f t="shared" si="631"/>
        <v>0</v>
      </c>
      <c r="Q3308" s="74">
        <f t="shared" si="632"/>
        <v>7</v>
      </c>
      <c r="R3308" s="72" t="str">
        <f t="shared" si="633"/>
        <v/>
      </c>
      <c r="S3308" s="72" t="str">
        <f t="shared" si="634"/>
        <v/>
      </c>
      <c r="AT3308" s="20">
        <f t="shared" si="635"/>
        <v>-9135.9</v>
      </c>
    </row>
    <row r="3309" spans="1:46" ht="45">
      <c r="A3309" s="54">
        <v>8062</v>
      </c>
      <c r="B3309" s="54" t="s">
        <v>1765</v>
      </c>
      <c r="C3309" s="58" t="s">
        <v>3102</v>
      </c>
      <c r="D3309" s="79">
        <v>7</v>
      </c>
      <c r="E3309" s="79">
        <v>7</v>
      </c>
      <c r="F3309" s="80">
        <v>795.28</v>
      </c>
      <c r="G3309" s="80">
        <v>113.61</v>
      </c>
      <c r="H3309" s="80">
        <v>795.28</v>
      </c>
      <c r="I3309" s="80" t="s">
        <v>28</v>
      </c>
      <c r="J3309" s="80" t="s">
        <v>28</v>
      </c>
      <c r="K3309" s="80">
        <v>113.61</v>
      </c>
      <c r="L3309" s="73">
        <f t="shared" si="627"/>
        <v>101.51</v>
      </c>
      <c r="M3309" s="73">
        <f t="shared" si="628"/>
        <v>113.61</v>
      </c>
      <c r="N3309" s="72" t="str">
        <f t="shared" si="629"/>
        <v>0877</v>
      </c>
      <c r="O3309" s="74">
        <f t="shared" si="630"/>
        <v>0</v>
      </c>
      <c r="P3309" s="72">
        <f t="shared" si="631"/>
        <v>0</v>
      </c>
      <c r="Q3309" s="74">
        <f t="shared" si="632"/>
        <v>7</v>
      </c>
      <c r="R3309" s="72" t="str">
        <f t="shared" si="633"/>
        <v/>
      </c>
      <c r="S3309" s="72" t="str">
        <f t="shared" si="634"/>
        <v/>
      </c>
      <c r="AT3309" s="20">
        <f t="shared" si="635"/>
        <v>-9135.9</v>
      </c>
    </row>
    <row r="3310" spans="1:46" ht="45">
      <c r="A3310" s="54">
        <v>8062</v>
      </c>
      <c r="B3310" s="54" t="s">
        <v>1764</v>
      </c>
      <c r="C3310" s="58" t="s">
        <v>3102</v>
      </c>
      <c r="D3310" s="79">
        <v>7</v>
      </c>
      <c r="E3310" s="79">
        <v>7</v>
      </c>
      <c r="F3310" s="80">
        <v>795.28</v>
      </c>
      <c r="G3310" s="80">
        <v>113.61</v>
      </c>
      <c r="H3310" s="80">
        <v>795.28</v>
      </c>
      <c r="I3310" s="80" t="s">
        <v>28</v>
      </c>
      <c r="J3310" s="80" t="s">
        <v>28</v>
      </c>
      <c r="K3310" s="80">
        <v>113.61</v>
      </c>
      <c r="L3310" s="73">
        <f t="shared" si="627"/>
        <v>122.1</v>
      </c>
      <c r="M3310" s="73">
        <f t="shared" si="628"/>
        <v>113.61</v>
      </c>
      <c r="N3310" s="72" t="str">
        <f t="shared" si="629"/>
        <v>0877</v>
      </c>
      <c r="O3310" s="74">
        <f t="shared" si="630"/>
        <v>0</v>
      </c>
      <c r="P3310" s="72">
        <f t="shared" si="631"/>
        <v>0</v>
      </c>
      <c r="Q3310" s="74">
        <f t="shared" si="632"/>
        <v>7</v>
      </c>
      <c r="R3310" s="72" t="str">
        <f t="shared" si="633"/>
        <v/>
      </c>
      <c r="S3310" s="72" t="str">
        <f t="shared" si="634"/>
        <v/>
      </c>
      <c r="AT3310" s="20">
        <f t="shared" si="635"/>
        <v>-10989</v>
      </c>
    </row>
    <row r="3311" spans="1:46" ht="45">
      <c r="A3311" s="54">
        <v>8062</v>
      </c>
      <c r="B3311" s="54" t="s">
        <v>1763</v>
      </c>
      <c r="C3311" s="58" t="s">
        <v>3102</v>
      </c>
      <c r="D3311" s="79">
        <v>7</v>
      </c>
      <c r="E3311" s="79">
        <v>7</v>
      </c>
      <c r="F3311" s="80">
        <v>795.28</v>
      </c>
      <c r="G3311" s="80">
        <v>113.61</v>
      </c>
      <c r="H3311" s="80">
        <v>795.28</v>
      </c>
      <c r="I3311" s="80" t="s">
        <v>28</v>
      </c>
      <c r="J3311" s="80" t="s">
        <v>28</v>
      </c>
      <c r="K3311" s="80">
        <v>113.61</v>
      </c>
      <c r="L3311" s="73">
        <f t="shared" si="627"/>
        <v>122.1</v>
      </c>
      <c r="M3311" s="73">
        <f t="shared" si="628"/>
        <v>113.61</v>
      </c>
      <c r="N3311" s="72" t="str">
        <f t="shared" si="629"/>
        <v>0877</v>
      </c>
      <c r="O3311" s="74">
        <f t="shared" si="630"/>
        <v>0</v>
      </c>
      <c r="P3311" s="72">
        <f t="shared" si="631"/>
        <v>0</v>
      </c>
      <c r="Q3311" s="74">
        <f t="shared" si="632"/>
        <v>7</v>
      </c>
      <c r="R3311" s="72" t="str">
        <f t="shared" si="633"/>
        <v/>
      </c>
      <c r="S3311" s="72" t="str">
        <f t="shared" si="634"/>
        <v/>
      </c>
      <c r="AT3311" s="20">
        <f t="shared" si="635"/>
        <v>-10989</v>
      </c>
    </row>
    <row r="3312" spans="1:46" ht="45">
      <c r="A3312" s="54">
        <v>8062</v>
      </c>
      <c r="B3312" s="54" t="s">
        <v>1762</v>
      </c>
      <c r="C3312" s="58" t="s">
        <v>3102</v>
      </c>
      <c r="D3312" s="79">
        <v>7</v>
      </c>
      <c r="E3312" s="79">
        <v>7</v>
      </c>
      <c r="F3312" s="80">
        <v>795.28</v>
      </c>
      <c r="G3312" s="80">
        <v>113.61</v>
      </c>
      <c r="H3312" s="80">
        <v>795.28</v>
      </c>
      <c r="I3312" s="80" t="s">
        <v>28</v>
      </c>
      <c r="J3312" s="80" t="s">
        <v>28</v>
      </c>
      <c r="K3312" s="80">
        <v>113.61</v>
      </c>
      <c r="L3312" s="73">
        <f t="shared" si="627"/>
        <v>122.1</v>
      </c>
      <c r="M3312" s="73">
        <f t="shared" si="628"/>
        <v>113.61</v>
      </c>
      <c r="N3312" s="72" t="str">
        <f t="shared" si="629"/>
        <v>0877</v>
      </c>
      <c r="O3312" s="74">
        <f t="shared" si="630"/>
        <v>0</v>
      </c>
      <c r="P3312" s="72">
        <f t="shared" si="631"/>
        <v>0</v>
      </c>
      <c r="Q3312" s="74">
        <f t="shared" si="632"/>
        <v>7</v>
      </c>
      <c r="R3312" s="72" t="str">
        <f t="shared" si="633"/>
        <v/>
      </c>
      <c r="S3312" s="72" t="str">
        <f t="shared" si="634"/>
        <v/>
      </c>
      <c r="AT3312" s="20">
        <f t="shared" si="635"/>
        <v>-10989</v>
      </c>
    </row>
    <row r="3313" spans="1:46" ht="45">
      <c r="A3313" s="54">
        <v>8062</v>
      </c>
      <c r="B3313" s="54" t="s">
        <v>1761</v>
      </c>
      <c r="C3313" s="58" t="s">
        <v>3102</v>
      </c>
      <c r="D3313" s="79">
        <v>7</v>
      </c>
      <c r="E3313" s="79">
        <v>7</v>
      </c>
      <c r="F3313" s="80">
        <v>795.28</v>
      </c>
      <c r="G3313" s="80">
        <v>113.61</v>
      </c>
      <c r="H3313" s="80">
        <v>795.28</v>
      </c>
      <c r="I3313" s="80" t="s">
        <v>28</v>
      </c>
      <c r="J3313" s="80" t="s">
        <v>28</v>
      </c>
      <c r="K3313" s="80">
        <v>113.61</v>
      </c>
      <c r="L3313" s="73">
        <f t="shared" si="627"/>
        <v>122.1</v>
      </c>
      <c r="M3313" s="73">
        <f t="shared" si="628"/>
        <v>113.61</v>
      </c>
      <c r="N3313" s="72" t="str">
        <f t="shared" si="629"/>
        <v>0877</v>
      </c>
      <c r="O3313" s="74">
        <f t="shared" si="630"/>
        <v>0</v>
      </c>
      <c r="P3313" s="72">
        <f t="shared" si="631"/>
        <v>0</v>
      </c>
      <c r="Q3313" s="74">
        <f t="shared" si="632"/>
        <v>7</v>
      </c>
      <c r="R3313" s="72" t="str">
        <f t="shared" si="633"/>
        <v/>
      </c>
      <c r="S3313" s="72" t="str">
        <f t="shared" si="634"/>
        <v/>
      </c>
      <c r="AT3313" s="20">
        <f t="shared" si="635"/>
        <v>-10989</v>
      </c>
    </row>
    <row r="3314" spans="1:46" ht="45">
      <c r="A3314" s="54">
        <v>8062</v>
      </c>
      <c r="B3314" s="54" t="s">
        <v>1760</v>
      </c>
      <c r="C3314" s="58" t="s">
        <v>3102</v>
      </c>
      <c r="D3314" s="79">
        <v>7</v>
      </c>
      <c r="E3314" s="79">
        <v>7</v>
      </c>
      <c r="F3314" s="80">
        <v>795.28</v>
      </c>
      <c r="G3314" s="80">
        <v>113.61</v>
      </c>
      <c r="H3314" s="80">
        <v>795.28</v>
      </c>
      <c r="I3314" s="80" t="s">
        <v>28</v>
      </c>
      <c r="J3314" s="80" t="s">
        <v>28</v>
      </c>
      <c r="K3314" s="80">
        <v>113.61</v>
      </c>
      <c r="L3314" s="73">
        <f t="shared" si="627"/>
        <v>122.1</v>
      </c>
      <c r="M3314" s="73">
        <f t="shared" si="628"/>
        <v>113.61</v>
      </c>
      <c r="N3314" s="72" t="str">
        <f t="shared" si="629"/>
        <v>0877</v>
      </c>
      <c r="O3314" s="74">
        <f t="shared" si="630"/>
        <v>0</v>
      </c>
      <c r="P3314" s="72">
        <f t="shared" si="631"/>
        <v>0</v>
      </c>
      <c r="Q3314" s="74">
        <f t="shared" si="632"/>
        <v>7</v>
      </c>
      <c r="R3314" s="72" t="str">
        <f t="shared" si="633"/>
        <v/>
      </c>
      <c r="S3314" s="72" t="str">
        <f t="shared" si="634"/>
        <v/>
      </c>
      <c r="AT3314" s="20">
        <f t="shared" si="635"/>
        <v>-10989</v>
      </c>
    </row>
    <row r="3315" spans="1:46" ht="45">
      <c r="A3315" s="54">
        <v>8062</v>
      </c>
      <c r="B3315" s="54" t="s">
        <v>1759</v>
      </c>
      <c r="C3315" s="58" t="s">
        <v>3102</v>
      </c>
      <c r="D3315" s="79">
        <v>7</v>
      </c>
      <c r="E3315" s="79">
        <v>7</v>
      </c>
      <c r="F3315" s="80">
        <v>795.28</v>
      </c>
      <c r="G3315" s="80">
        <v>113.61</v>
      </c>
      <c r="H3315" s="80">
        <v>795.28</v>
      </c>
      <c r="I3315" s="80" t="s">
        <v>28</v>
      </c>
      <c r="J3315" s="80" t="s">
        <v>28</v>
      </c>
      <c r="K3315" s="80">
        <v>113.61</v>
      </c>
      <c r="L3315" s="73">
        <f t="shared" si="627"/>
        <v>122.1</v>
      </c>
      <c r="M3315" s="73">
        <f t="shared" si="628"/>
        <v>113.61</v>
      </c>
      <c r="N3315" s="72" t="str">
        <f t="shared" si="629"/>
        <v>0877</v>
      </c>
      <c r="O3315" s="74">
        <f t="shared" si="630"/>
        <v>0</v>
      </c>
      <c r="P3315" s="72">
        <f t="shared" si="631"/>
        <v>0</v>
      </c>
      <c r="Q3315" s="74">
        <f t="shared" si="632"/>
        <v>7</v>
      </c>
      <c r="R3315" s="72" t="str">
        <f t="shared" si="633"/>
        <v/>
      </c>
      <c r="S3315" s="72" t="str">
        <f t="shared" si="634"/>
        <v/>
      </c>
      <c r="AT3315" s="20">
        <f t="shared" si="635"/>
        <v>-10989</v>
      </c>
    </row>
    <row r="3316" spans="1:46" ht="22.5">
      <c r="A3316" s="54">
        <v>8063</v>
      </c>
      <c r="B3316" s="54" t="s">
        <v>1831</v>
      </c>
      <c r="C3316" s="58" t="s">
        <v>2495</v>
      </c>
      <c r="D3316" s="79">
        <v>7</v>
      </c>
      <c r="E3316" s="79">
        <v>7</v>
      </c>
      <c r="F3316" s="80">
        <v>738.79</v>
      </c>
      <c r="G3316" s="80">
        <v>105.54</v>
      </c>
      <c r="H3316" s="80">
        <v>738.79</v>
      </c>
      <c r="I3316" s="80" t="s">
        <v>28</v>
      </c>
      <c r="J3316" s="80" t="s">
        <v>28</v>
      </c>
      <c r="K3316" s="80">
        <v>105.54</v>
      </c>
      <c r="L3316" s="73">
        <f t="shared" si="627"/>
        <v>99.52</v>
      </c>
      <c r="M3316" s="73">
        <f t="shared" si="628"/>
        <v>105.54</v>
      </c>
      <c r="N3316" s="72" t="str">
        <f t="shared" si="629"/>
        <v>0878</v>
      </c>
      <c r="O3316" s="74">
        <f t="shared" si="630"/>
        <v>0</v>
      </c>
      <c r="P3316" s="72">
        <f t="shared" si="631"/>
        <v>0</v>
      </c>
      <c r="Q3316" s="74">
        <f t="shared" si="632"/>
        <v>7</v>
      </c>
      <c r="R3316" s="72" t="str">
        <f t="shared" si="633"/>
        <v/>
      </c>
      <c r="S3316" s="72" t="str">
        <f t="shared" si="634"/>
        <v/>
      </c>
      <c r="AT3316" s="20">
        <f t="shared" si="635"/>
        <v>-8956.7999999999993</v>
      </c>
    </row>
    <row r="3317" spans="1:46" ht="22.5">
      <c r="A3317" s="54">
        <v>8063</v>
      </c>
      <c r="B3317" s="54" t="s">
        <v>1829</v>
      </c>
      <c r="C3317" s="58" t="s">
        <v>2495</v>
      </c>
      <c r="D3317" s="79">
        <v>7</v>
      </c>
      <c r="E3317" s="79">
        <v>7</v>
      </c>
      <c r="F3317" s="80">
        <v>738.79</v>
      </c>
      <c r="G3317" s="80">
        <v>105.54</v>
      </c>
      <c r="H3317" s="80">
        <v>738.79</v>
      </c>
      <c r="I3317" s="80" t="s">
        <v>28</v>
      </c>
      <c r="J3317" s="80" t="s">
        <v>28</v>
      </c>
      <c r="K3317" s="80">
        <v>105.54</v>
      </c>
      <c r="L3317" s="73">
        <f t="shared" si="627"/>
        <v>99.52</v>
      </c>
      <c r="M3317" s="73">
        <f t="shared" si="628"/>
        <v>105.54</v>
      </c>
      <c r="N3317" s="72" t="str">
        <f t="shared" si="629"/>
        <v>0878</v>
      </c>
      <c r="O3317" s="74">
        <f t="shared" si="630"/>
        <v>0</v>
      </c>
      <c r="P3317" s="72">
        <f t="shared" si="631"/>
        <v>0</v>
      </c>
      <c r="Q3317" s="74">
        <f t="shared" si="632"/>
        <v>7</v>
      </c>
      <c r="R3317" s="72" t="str">
        <f t="shared" si="633"/>
        <v/>
      </c>
      <c r="S3317" s="72" t="str">
        <f t="shared" si="634"/>
        <v/>
      </c>
      <c r="AT3317" s="20">
        <f t="shared" si="635"/>
        <v>-8956.7999999999993</v>
      </c>
    </row>
    <row r="3318" spans="1:46" ht="22.5">
      <c r="A3318" s="54">
        <v>8063</v>
      </c>
      <c r="B3318" s="54" t="s">
        <v>1827</v>
      </c>
      <c r="C3318" s="58" t="s">
        <v>2495</v>
      </c>
      <c r="D3318" s="79">
        <v>7</v>
      </c>
      <c r="E3318" s="79">
        <v>7</v>
      </c>
      <c r="F3318" s="80">
        <v>738.79</v>
      </c>
      <c r="G3318" s="80">
        <v>105.54</v>
      </c>
      <c r="H3318" s="80">
        <v>738.79</v>
      </c>
      <c r="I3318" s="80" t="s">
        <v>28</v>
      </c>
      <c r="J3318" s="80" t="s">
        <v>28</v>
      </c>
      <c r="K3318" s="80">
        <v>105.54</v>
      </c>
      <c r="L3318" s="73">
        <f t="shared" si="627"/>
        <v>99.52</v>
      </c>
      <c r="M3318" s="73">
        <f t="shared" si="628"/>
        <v>105.54</v>
      </c>
      <c r="N3318" s="72" t="str">
        <f t="shared" si="629"/>
        <v>0878</v>
      </c>
      <c r="O3318" s="74">
        <f t="shared" si="630"/>
        <v>0</v>
      </c>
      <c r="P3318" s="72">
        <f t="shared" si="631"/>
        <v>0</v>
      </c>
      <c r="Q3318" s="74">
        <f t="shared" si="632"/>
        <v>7</v>
      </c>
      <c r="R3318" s="72" t="str">
        <f t="shared" si="633"/>
        <v/>
      </c>
      <c r="S3318" s="72" t="str">
        <f t="shared" si="634"/>
        <v/>
      </c>
      <c r="AT3318" s="20">
        <f t="shared" si="635"/>
        <v>-8956.7999999999993</v>
      </c>
    </row>
    <row r="3319" spans="1:46" ht="22.5">
      <c r="A3319" s="54">
        <v>8063</v>
      </c>
      <c r="B3319" s="54" t="s">
        <v>1825</v>
      </c>
      <c r="C3319" s="58" t="s">
        <v>2495</v>
      </c>
      <c r="D3319" s="79">
        <v>7</v>
      </c>
      <c r="E3319" s="79">
        <v>7</v>
      </c>
      <c r="F3319" s="80">
        <v>738.79</v>
      </c>
      <c r="G3319" s="80">
        <v>105.54</v>
      </c>
      <c r="H3319" s="80">
        <v>738.79</v>
      </c>
      <c r="I3319" s="80" t="s">
        <v>28</v>
      </c>
      <c r="J3319" s="80" t="s">
        <v>28</v>
      </c>
      <c r="K3319" s="80">
        <v>105.54</v>
      </c>
      <c r="L3319" s="73">
        <f t="shared" si="627"/>
        <v>99.52</v>
      </c>
      <c r="M3319" s="73">
        <f t="shared" si="628"/>
        <v>105.54</v>
      </c>
      <c r="N3319" s="72" t="str">
        <f t="shared" si="629"/>
        <v>0878</v>
      </c>
      <c r="O3319" s="74">
        <f t="shared" si="630"/>
        <v>0</v>
      </c>
      <c r="P3319" s="72">
        <f t="shared" si="631"/>
        <v>0</v>
      </c>
      <c r="Q3319" s="74">
        <f t="shared" si="632"/>
        <v>7</v>
      </c>
      <c r="R3319" s="72" t="str">
        <f t="shared" si="633"/>
        <v/>
      </c>
      <c r="S3319" s="72" t="str">
        <f t="shared" si="634"/>
        <v/>
      </c>
      <c r="AT3319" s="20">
        <f t="shared" si="635"/>
        <v>-8956.7999999999993</v>
      </c>
    </row>
    <row r="3320" spans="1:46" ht="22.5">
      <c r="A3320" s="54">
        <v>8063</v>
      </c>
      <c r="B3320" s="54" t="s">
        <v>1823</v>
      </c>
      <c r="C3320" s="58" t="s">
        <v>2495</v>
      </c>
      <c r="D3320" s="79">
        <v>7</v>
      </c>
      <c r="E3320" s="79">
        <v>7</v>
      </c>
      <c r="F3320" s="80">
        <v>738.79</v>
      </c>
      <c r="G3320" s="80">
        <v>105.54</v>
      </c>
      <c r="H3320" s="80">
        <v>738.79</v>
      </c>
      <c r="I3320" s="80" t="s">
        <v>28</v>
      </c>
      <c r="J3320" s="80" t="s">
        <v>28</v>
      </c>
      <c r="K3320" s="80">
        <v>105.54</v>
      </c>
      <c r="L3320" s="73">
        <f t="shared" si="627"/>
        <v>99.52</v>
      </c>
      <c r="M3320" s="73">
        <f t="shared" si="628"/>
        <v>105.54</v>
      </c>
      <c r="N3320" s="72" t="str">
        <f t="shared" si="629"/>
        <v>0878</v>
      </c>
      <c r="O3320" s="74">
        <f t="shared" si="630"/>
        <v>0</v>
      </c>
      <c r="P3320" s="72">
        <f t="shared" si="631"/>
        <v>0</v>
      </c>
      <c r="Q3320" s="74">
        <f t="shared" si="632"/>
        <v>7</v>
      </c>
      <c r="R3320" s="72" t="str">
        <f t="shared" si="633"/>
        <v/>
      </c>
      <c r="S3320" s="72" t="str">
        <f t="shared" si="634"/>
        <v/>
      </c>
      <c r="AT3320" s="20">
        <f t="shared" si="635"/>
        <v>-8956.7999999999993</v>
      </c>
    </row>
    <row r="3321" spans="1:46" ht="22.5">
      <c r="A3321" s="54">
        <v>8063</v>
      </c>
      <c r="B3321" s="54" t="s">
        <v>1821</v>
      </c>
      <c r="C3321" s="58" t="s">
        <v>2495</v>
      </c>
      <c r="D3321" s="79">
        <v>7</v>
      </c>
      <c r="E3321" s="79">
        <v>7</v>
      </c>
      <c r="F3321" s="80">
        <v>738.79</v>
      </c>
      <c r="G3321" s="80">
        <v>105.54</v>
      </c>
      <c r="H3321" s="80">
        <v>738.79</v>
      </c>
      <c r="I3321" s="80" t="s">
        <v>28</v>
      </c>
      <c r="J3321" s="80" t="s">
        <v>28</v>
      </c>
      <c r="K3321" s="80">
        <v>105.54</v>
      </c>
      <c r="L3321" s="73">
        <f t="shared" si="627"/>
        <v>99.52</v>
      </c>
      <c r="M3321" s="73">
        <f t="shared" si="628"/>
        <v>105.54</v>
      </c>
      <c r="N3321" s="72" t="str">
        <f t="shared" si="629"/>
        <v>0878</v>
      </c>
      <c r="O3321" s="74">
        <f t="shared" si="630"/>
        <v>0</v>
      </c>
      <c r="P3321" s="72">
        <f t="shared" si="631"/>
        <v>0</v>
      </c>
      <c r="Q3321" s="74">
        <f t="shared" si="632"/>
        <v>7</v>
      </c>
      <c r="R3321" s="72" t="str">
        <f t="shared" si="633"/>
        <v/>
      </c>
      <c r="S3321" s="72" t="str">
        <f t="shared" si="634"/>
        <v/>
      </c>
      <c r="AT3321" s="20">
        <f t="shared" si="635"/>
        <v>-8956.7999999999993</v>
      </c>
    </row>
    <row r="3322" spans="1:46" ht="22.5">
      <c r="A3322" s="54">
        <v>8063</v>
      </c>
      <c r="B3322" s="54" t="s">
        <v>1819</v>
      </c>
      <c r="C3322" s="58" t="s">
        <v>2495</v>
      </c>
      <c r="D3322" s="79">
        <v>7</v>
      </c>
      <c r="E3322" s="79">
        <v>7</v>
      </c>
      <c r="F3322" s="80">
        <v>738.79</v>
      </c>
      <c r="G3322" s="80">
        <v>105.54</v>
      </c>
      <c r="H3322" s="80">
        <v>738.79</v>
      </c>
      <c r="I3322" s="80" t="s">
        <v>28</v>
      </c>
      <c r="J3322" s="80" t="s">
        <v>28</v>
      </c>
      <c r="K3322" s="80">
        <v>105.54</v>
      </c>
      <c r="L3322" s="73">
        <f t="shared" si="627"/>
        <v>101.62</v>
      </c>
      <c r="M3322" s="73">
        <f t="shared" si="628"/>
        <v>105.54</v>
      </c>
      <c r="N3322" s="72" t="str">
        <f t="shared" si="629"/>
        <v>0878</v>
      </c>
      <c r="O3322" s="74">
        <f t="shared" si="630"/>
        <v>0</v>
      </c>
      <c r="P3322" s="72">
        <f t="shared" si="631"/>
        <v>0</v>
      </c>
      <c r="Q3322" s="74">
        <f t="shared" si="632"/>
        <v>7</v>
      </c>
      <c r="R3322" s="72" t="str">
        <f t="shared" si="633"/>
        <v/>
      </c>
      <c r="S3322" s="72" t="str">
        <f t="shared" si="634"/>
        <v/>
      </c>
      <c r="AT3322" s="20">
        <f t="shared" si="635"/>
        <v>-9145.8000000000011</v>
      </c>
    </row>
    <row r="3323" spans="1:46" ht="22.5">
      <c r="A3323" s="54">
        <v>8063</v>
      </c>
      <c r="B3323" s="54" t="s">
        <v>1817</v>
      </c>
      <c r="C3323" s="58" t="s">
        <v>2495</v>
      </c>
      <c r="D3323" s="79">
        <v>7</v>
      </c>
      <c r="E3323" s="79">
        <v>7</v>
      </c>
      <c r="F3323" s="80">
        <v>738.79</v>
      </c>
      <c r="G3323" s="80">
        <v>105.54</v>
      </c>
      <c r="H3323" s="80">
        <v>738.79</v>
      </c>
      <c r="I3323" s="80" t="s">
        <v>28</v>
      </c>
      <c r="J3323" s="80" t="s">
        <v>28</v>
      </c>
      <c r="K3323" s="80">
        <v>105.54</v>
      </c>
      <c r="L3323" s="73">
        <f t="shared" si="627"/>
        <v>101.62</v>
      </c>
      <c r="M3323" s="73">
        <f t="shared" si="628"/>
        <v>105.54</v>
      </c>
      <c r="N3323" s="72" t="str">
        <f t="shared" si="629"/>
        <v>0878</v>
      </c>
      <c r="O3323" s="74">
        <f t="shared" si="630"/>
        <v>0</v>
      </c>
      <c r="P3323" s="72">
        <f t="shared" si="631"/>
        <v>0</v>
      </c>
      <c r="Q3323" s="74">
        <f t="shared" si="632"/>
        <v>7</v>
      </c>
      <c r="R3323" s="72" t="str">
        <f t="shared" si="633"/>
        <v/>
      </c>
      <c r="S3323" s="72" t="str">
        <f t="shared" si="634"/>
        <v/>
      </c>
      <c r="AT3323" s="20">
        <f t="shared" si="635"/>
        <v>-9145.8000000000011</v>
      </c>
    </row>
    <row r="3324" spans="1:46" ht="22.5">
      <c r="A3324" s="54">
        <v>8063</v>
      </c>
      <c r="B3324" s="54" t="s">
        <v>1815</v>
      </c>
      <c r="C3324" s="58" t="s">
        <v>2495</v>
      </c>
      <c r="D3324" s="79">
        <v>7</v>
      </c>
      <c r="E3324" s="79">
        <v>7</v>
      </c>
      <c r="F3324" s="80">
        <v>738.79</v>
      </c>
      <c r="G3324" s="80">
        <v>105.54</v>
      </c>
      <c r="H3324" s="80">
        <v>738.79</v>
      </c>
      <c r="I3324" s="80" t="s">
        <v>28</v>
      </c>
      <c r="J3324" s="80" t="s">
        <v>28</v>
      </c>
      <c r="K3324" s="80">
        <v>105.54</v>
      </c>
      <c r="L3324" s="73">
        <f t="shared" si="627"/>
        <v>101.62</v>
      </c>
      <c r="M3324" s="73">
        <f t="shared" si="628"/>
        <v>105.54</v>
      </c>
      <c r="N3324" s="72" t="str">
        <f t="shared" si="629"/>
        <v>0878</v>
      </c>
      <c r="O3324" s="74">
        <f t="shared" si="630"/>
        <v>0</v>
      </c>
      <c r="P3324" s="72">
        <f t="shared" si="631"/>
        <v>0</v>
      </c>
      <c r="Q3324" s="74">
        <f t="shared" si="632"/>
        <v>7</v>
      </c>
      <c r="R3324" s="72" t="str">
        <f t="shared" si="633"/>
        <v/>
      </c>
      <c r="S3324" s="72" t="str">
        <f t="shared" si="634"/>
        <v/>
      </c>
      <c r="AT3324" s="20">
        <f t="shared" si="635"/>
        <v>-9145.8000000000011</v>
      </c>
    </row>
    <row r="3325" spans="1:46" ht="22.5">
      <c r="A3325" s="54">
        <v>8063</v>
      </c>
      <c r="B3325" s="54" t="s">
        <v>1813</v>
      </c>
      <c r="C3325" s="58" t="s">
        <v>2495</v>
      </c>
      <c r="D3325" s="79">
        <v>7</v>
      </c>
      <c r="E3325" s="79">
        <v>7</v>
      </c>
      <c r="F3325" s="80">
        <v>738.79</v>
      </c>
      <c r="G3325" s="80">
        <v>105.54</v>
      </c>
      <c r="H3325" s="80">
        <v>738.79</v>
      </c>
      <c r="I3325" s="80" t="s">
        <v>28</v>
      </c>
      <c r="J3325" s="80" t="s">
        <v>28</v>
      </c>
      <c r="K3325" s="80">
        <v>105.54</v>
      </c>
      <c r="L3325" s="73">
        <f t="shared" si="627"/>
        <v>101.62</v>
      </c>
      <c r="M3325" s="73">
        <f t="shared" si="628"/>
        <v>105.54</v>
      </c>
      <c r="N3325" s="72" t="str">
        <f t="shared" si="629"/>
        <v>0878</v>
      </c>
      <c r="O3325" s="74">
        <f t="shared" si="630"/>
        <v>0</v>
      </c>
      <c r="P3325" s="72">
        <f t="shared" si="631"/>
        <v>0</v>
      </c>
      <c r="Q3325" s="74">
        <f t="shared" si="632"/>
        <v>7</v>
      </c>
      <c r="R3325" s="72" t="str">
        <f t="shared" si="633"/>
        <v/>
      </c>
      <c r="S3325" s="72" t="str">
        <f t="shared" si="634"/>
        <v/>
      </c>
      <c r="AT3325" s="20">
        <f t="shared" si="635"/>
        <v>-9145.8000000000011</v>
      </c>
    </row>
    <row r="3326" spans="1:46" ht="22.5">
      <c r="A3326" s="54">
        <v>8063</v>
      </c>
      <c r="B3326" s="54" t="s">
        <v>1811</v>
      </c>
      <c r="C3326" s="58" t="s">
        <v>2495</v>
      </c>
      <c r="D3326" s="79">
        <v>7</v>
      </c>
      <c r="E3326" s="79">
        <v>7</v>
      </c>
      <c r="F3326" s="80">
        <v>738.79</v>
      </c>
      <c r="G3326" s="80">
        <v>105.54</v>
      </c>
      <c r="H3326" s="80">
        <v>738.79</v>
      </c>
      <c r="I3326" s="80" t="s">
        <v>28</v>
      </c>
      <c r="J3326" s="80" t="s">
        <v>28</v>
      </c>
      <c r="K3326" s="80">
        <v>105.54</v>
      </c>
      <c r="L3326" s="73">
        <f t="shared" si="627"/>
        <v>101.62</v>
      </c>
      <c r="M3326" s="73">
        <f t="shared" si="628"/>
        <v>105.54</v>
      </c>
      <c r="N3326" s="72" t="str">
        <f t="shared" si="629"/>
        <v>0878</v>
      </c>
      <c r="O3326" s="74">
        <f t="shared" si="630"/>
        <v>0</v>
      </c>
      <c r="P3326" s="72">
        <f t="shared" si="631"/>
        <v>0</v>
      </c>
      <c r="Q3326" s="74">
        <f t="shared" si="632"/>
        <v>7</v>
      </c>
      <c r="R3326" s="72" t="str">
        <f t="shared" si="633"/>
        <v/>
      </c>
      <c r="S3326" s="72" t="str">
        <f t="shared" si="634"/>
        <v/>
      </c>
      <c r="AT3326" s="20">
        <f t="shared" si="635"/>
        <v>-9145.8000000000011</v>
      </c>
    </row>
    <row r="3327" spans="1:46" ht="22.5">
      <c r="A3327" s="54">
        <v>8063</v>
      </c>
      <c r="B3327" s="54" t="s">
        <v>1809</v>
      </c>
      <c r="C3327" s="58" t="s">
        <v>2495</v>
      </c>
      <c r="D3327" s="79">
        <v>7</v>
      </c>
      <c r="E3327" s="79">
        <v>7</v>
      </c>
      <c r="F3327" s="80">
        <v>738.79</v>
      </c>
      <c r="G3327" s="80">
        <v>105.54</v>
      </c>
      <c r="H3327" s="80">
        <v>738.79</v>
      </c>
      <c r="I3327" s="80" t="s">
        <v>28</v>
      </c>
      <c r="J3327" s="80" t="s">
        <v>28</v>
      </c>
      <c r="K3327" s="80">
        <v>105.54</v>
      </c>
      <c r="L3327" s="73">
        <f t="shared" si="627"/>
        <v>101.62</v>
      </c>
      <c r="M3327" s="73">
        <f t="shared" si="628"/>
        <v>105.54</v>
      </c>
      <c r="N3327" s="72" t="str">
        <f t="shared" si="629"/>
        <v>0878</v>
      </c>
      <c r="O3327" s="74">
        <f t="shared" si="630"/>
        <v>0</v>
      </c>
      <c r="P3327" s="72">
        <f t="shared" si="631"/>
        <v>0</v>
      </c>
      <c r="Q3327" s="74">
        <f t="shared" si="632"/>
        <v>7</v>
      </c>
      <c r="R3327" s="72" t="str">
        <f t="shared" si="633"/>
        <v/>
      </c>
      <c r="S3327" s="72" t="str">
        <f t="shared" si="634"/>
        <v/>
      </c>
      <c r="AT3327" s="20">
        <f t="shared" si="635"/>
        <v>-9145.8000000000011</v>
      </c>
    </row>
    <row r="3328" spans="1:46" ht="22.5">
      <c r="A3328" s="54">
        <v>8063</v>
      </c>
      <c r="B3328" s="54" t="s">
        <v>1807</v>
      </c>
      <c r="C3328" s="58" t="s">
        <v>2495</v>
      </c>
      <c r="D3328" s="79">
        <v>7</v>
      </c>
      <c r="E3328" s="79">
        <v>7</v>
      </c>
      <c r="F3328" s="80">
        <v>738.79</v>
      </c>
      <c r="G3328" s="80">
        <v>105.54</v>
      </c>
      <c r="H3328" s="80">
        <v>738.79</v>
      </c>
      <c r="I3328" s="80" t="s">
        <v>28</v>
      </c>
      <c r="J3328" s="80" t="s">
        <v>28</v>
      </c>
      <c r="K3328" s="80">
        <v>105.54</v>
      </c>
      <c r="L3328" s="73">
        <f t="shared" si="627"/>
        <v>91.09</v>
      </c>
      <c r="M3328" s="73">
        <f t="shared" si="628"/>
        <v>105.54</v>
      </c>
      <c r="N3328" s="72" t="str">
        <f t="shared" si="629"/>
        <v>0878</v>
      </c>
      <c r="O3328" s="74">
        <f t="shared" si="630"/>
        <v>0</v>
      </c>
      <c r="P3328" s="72">
        <f t="shared" si="631"/>
        <v>0</v>
      </c>
      <c r="Q3328" s="74">
        <f t="shared" si="632"/>
        <v>7</v>
      </c>
      <c r="R3328" s="72" t="str">
        <f t="shared" si="633"/>
        <v/>
      </c>
      <c r="S3328" s="72" t="str">
        <f t="shared" si="634"/>
        <v/>
      </c>
      <c r="AT3328" s="20">
        <f t="shared" si="635"/>
        <v>-8198.1</v>
      </c>
    </row>
    <row r="3329" spans="1:46" ht="22.5">
      <c r="A3329" s="54">
        <v>8063</v>
      </c>
      <c r="B3329" s="54" t="s">
        <v>1805</v>
      </c>
      <c r="C3329" s="58" t="s">
        <v>2495</v>
      </c>
      <c r="D3329" s="79">
        <v>7</v>
      </c>
      <c r="E3329" s="79">
        <v>7</v>
      </c>
      <c r="F3329" s="80">
        <v>738.79</v>
      </c>
      <c r="G3329" s="80">
        <v>105.54</v>
      </c>
      <c r="H3329" s="80">
        <v>738.79</v>
      </c>
      <c r="I3329" s="80" t="s">
        <v>28</v>
      </c>
      <c r="J3329" s="80" t="s">
        <v>28</v>
      </c>
      <c r="K3329" s="80">
        <v>105.54</v>
      </c>
      <c r="L3329" s="73">
        <f t="shared" si="627"/>
        <v>91.09</v>
      </c>
      <c r="M3329" s="73">
        <f t="shared" si="628"/>
        <v>105.54</v>
      </c>
      <c r="N3329" s="72" t="str">
        <f t="shared" si="629"/>
        <v>0878</v>
      </c>
      <c r="O3329" s="74">
        <f t="shared" si="630"/>
        <v>0</v>
      </c>
      <c r="P3329" s="72">
        <f t="shared" si="631"/>
        <v>0</v>
      </c>
      <c r="Q3329" s="74">
        <f t="shared" si="632"/>
        <v>7</v>
      </c>
      <c r="R3329" s="72" t="str">
        <f t="shared" si="633"/>
        <v/>
      </c>
      <c r="S3329" s="72" t="str">
        <f t="shared" si="634"/>
        <v/>
      </c>
      <c r="AT3329" s="20">
        <f t="shared" si="635"/>
        <v>-8198.1</v>
      </c>
    </row>
    <row r="3330" spans="1:46" ht="22.5">
      <c r="A3330" s="54">
        <v>8063</v>
      </c>
      <c r="B3330" s="54" t="s">
        <v>1803</v>
      </c>
      <c r="C3330" s="58" t="s">
        <v>2495</v>
      </c>
      <c r="D3330" s="79">
        <v>7</v>
      </c>
      <c r="E3330" s="79">
        <v>7</v>
      </c>
      <c r="F3330" s="80">
        <v>738.79</v>
      </c>
      <c r="G3330" s="80">
        <v>105.54</v>
      </c>
      <c r="H3330" s="80">
        <v>738.79</v>
      </c>
      <c r="I3330" s="80" t="s">
        <v>28</v>
      </c>
      <c r="J3330" s="80" t="s">
        <v>28</v>
      </c>
      <c r="K3330" s="80">
        <v>105.54</v>
      </c>
      <c r="L3330" s="73">
        <f t="shared" si="627"/>
        <v>91.09</v>
      </c>
      <c r="M3330" s="73">
        <f t="shared" si="628"/>
        <v>105.54</v>
      </c>
      <c r="N3330" s="72" t="str">
        <f t="shared" si="629"/>
        <v>0878</v>
      </c>
      <c r="O3330" s="74">
        <f t="shared" si="630"/>
        <v>0</v>
      </c>
      <c r="P3330" s="72">
        <f t="shared" si="631"/>
        <v>0</v>
      </c>
      <c r="Q3330" s="74">
        <f t="shared" si="632"/>
        <v>7</v>
      </c>
      <c r="R3330" s="72" t="str">
        <f t="shared" si="633"/>
        <v/>
      </c>
      <c r="S3330" s="72" t="str">
        <f t="shared" si="634"/>
        <v/>
      </c>
      <c r="AT3330" s="20">
        <f t="shared" si="635"/>
        <v>-8198.1</v>
      </c>
    </row>
    <row r="3331" spans="1:46" ht="22.5">
      <c r="A3331" s="54">
        <v>8063</v>
      </c>
      <c r="B3331" s="54" t="s">
        <v>1801</v>
      </c>
      <c r="C3331" s="58" t="s">
        <v>2495</v>
      </c>
      <c r="D3331" s="79">
        <v>7</v>
      </c>
      <c r="E3331" s="79">
        <v>7</v>
      </c>
      <c r="F3331" s="80">
        <v>738.79</v>
      </c>
      <c r="G3331" s="80">
        <v>105.54</v>
      </c>
      <c r="H3331" s="80">
        <v>738.79</v>
      </c>
      <c r="I3331" s="80" t="s">
        <v>28</v>
      </c>
      <c r="J3331" s="80" t="s">
        <v>28</v>
      </c>
      <c r="K3331" s="80">
        <v>105.54</v>
      </c>
      <c r="L3331" s="73">
        <f t="shared" si="627"/>
        <v>91.09</v>
      </c>
      <c r="M3331" s="73">
        <f t="shared" si="628"/>
        <v>105.54</v>
      </c>
      <c r="N3331" s="72" t="str">
        <f t="shared" si="629"/>
        <v>0878</v>
      </c>
      <c r="O3331" s="74">
        <f t="shared" si="630"/>
        <v>0</v>
      </c>
      <c r="P3331" s="72">
        <f t="shared" si="631"/>
        <v>0</v>
      </c>
      <c r="Q3331" s="74">
        <f t="shared" si="632"/>
        <v>7</v>
      </c>
      <c r="R3331" s="72" t="str">
        <f t="shared" si="633"/>
        <v/>
      </c>
      <c r="S3331" s="72" t="str">
        <f t="shared" si="634"/>
        <v/>
      </c>
      <c r="AT3331" s="20">
        <f t="shared" si="635"/>
        <v>-8198.1</v>
      </c>
    </row>
    <row r="3332" spans="1:46" ht="22.5">
      <c r="A3332" s="54">
        <v>8063</v>
      </c>
      <c r="B3332" s="54" t="s">
        <v>1799</v>
      </c>
      <c r="C3332" s="58" t="s">
        <v>2495</v>
      </c>
      <c r="D3332" s="79">
        <v>7</v>
      </c>
      <c r="E3332" s="79">
        <v>7</v>
      </c>
      <c r="F3332" s="80">
        <v>738.79</v>
      </c>
      <c r="G3332" s="80">
        <v>105.54</v>
      </c>
      <c r="H3332" s="80">
        <v>738.79</v>
      </c>
      <c r="I3332" s="80" t="s">
        <v>28</v>
      </c>
      <c r="J3332" s="80" t="s">
        <v>28</v>
      </c>
      <c r="K3332" s="80">
        <v>105.54</v>
      </c>
      <c r="L3332" s="73">
        <f t="shared" ref="L3332:L3395" si="636">IFERROR(VLOOKUP(B3332,$B$1326:$K$2467,6,0),"")</f>
        <v>91.09</v>
      </c>
      <c r="M3332" s="73">
        <f t="shared" ref="M3332:M3395" si="637">IFERROR(VLOOKUP($B3332,$B$2468:$K$3603,6,0),"")</f>
        <v>105.54</v>
      </c>
      <c r="N3332" s="72" t="str">
        <f t="shared" ref="N3332:N3395" si="638">LEFT(B3332,4)</f>
        <v>0878</v>
      </c>
      <c r="O3332" s="74">
        <f t="shared" ref="O3332:O3395" si="639">E3332-D3332</f>
        <v>0</v>
      </c>
      <c r="P3332" s="72">
        <f t="shared" ref="P3332:P3395" si="640">IF(O3332=20,1,0)</f>
        <v>0</v>
      </c>
      <c r="Q3332" s="74">
        <f t="shared" ref="Q3332:Q3395" si="641">D3332</f>
        <v>7</v>
      </c>
      <c r="R3332" s="72" t="str">
        <f t="shared" ref="R3332:R3395" si="642">IF(P3332=1,Q3332+7,"")</f>
        <v/>
      </c>
      <c r="S3332" s="72" t="str">
        <f t="shared" ref="S3332:S3395" si="643">IF(P3332=1,Q3332+14,"")</f>
        <v/>
      </c>
      <c r="AT3332" s="20">
        <f t="shared" si="635"/>
        <v>-8198.1</v>
      </c>
    </row>
    <row r="3333" spans="1:46" ht="22.5">
      <c r="A3333" s="54">
        <v>8063</v>
      </c>
      <c r="B3333" s="54" t="s">
        <v>1797</v>
      </c>
      <c r="C3333" s="58" t="s">
        <v>2495</v>
      </c>
      <c r="D3333" s="79">
        <v>7</v>
      </c>
      <c r="E3333" s="79">
        <v>7</v>
      </c>
      <c r="F3333" s="80">
        <v>738.79</v>
      </c>
      <c r="G3333" s="80">
        <v>105.54</v>
      </c>
      <c r="H3333" s="80">
        <v>738.79</v>
      </c>
      <c r="I3333" s="80" t="s">
        <v>28</v>
      </c>
      <c r="J3333" s="80" t="s">
        <v>28</v>
      </c>
      <c r="K3333" s="80">
        <v>105.54</v>
      </c>
      <c r="L3333" s="73">
        <f t="shared" si="636"/>
        <v>91.09</v>
      </c>
      <c r="M3333" s="73">
        <f t="shared" si="637"/>
        <v>105.54</v>
      </c>
      <c r="N3333" s="72" t="str">
        <f t="shared" si="638"/>
        <v>0878</v>
      </c>
      <c r="O3333" s="74">
        <f t="shared" si="639"/>
        <v>0</v>
      </c>
      <c r="P3333" s="72">
        <f t="shared" si="640"/>
        <v>0</v>
      </c>
      <c r="Q3333" s="74">
        <f t="shared" si="641"/>
        <v>7</v>
      </c>
      <c r="R3333" s="72" t="str">
        <f t="shared" si="642"/>
        <v/>
      </c>
      <c r="S3333" s="72" t="str">
        <f t="shared" si="643"/>
        <v/>
      </c>
      <c r="AT3333" s="20">
        <f t="shared" si="635"/>
        <v>-8198.1</v>
      </c>
    </row>
    <row r="3334" spans="1:46" ht="22.5">
      <c r="A3334" s="54">
        <v>8063</v>
      </c>
      <c r="B3334" s="54" t="s">
        <v>1795</v>
      </c>
      <c r="C3334" s="58" t="s">
        <v>2495</v>
      </c>
      <c r="D3334" s="79">
        <v>7</v>
      </c>
      <c r="E3334" s="79">
        <v>7</v>
      </c>
      <c r="F3334" s="80">
        <v>738.79</v>
      </c>
      <c r="G3334" s="80">
        <v>105.54</v>
      </c>
      <c r="H3334" s="80">
        <v>738.79</v>
      </c>
      <c r="I3334" s="80" t="s">
        <v>28</v>
      </c>
      <c r="J3334" s="80" t="s">
        <v>28</v>
      </c>
      <c r="K3334" s="80">
        <v>105.54</v>
      </c>
      <c r="L3334" s="73">
        <f t="shared" si="636"/>
        <v>87.43</v>
      </c>
      <c r="M3334" s="73">
        <f t="shared" si="637"/>
        <v>105.54</v>
      </c>
      <c r="N3334" s="72" t="str">
        <f t="shared" si="638"/>
        <v>0878</v>
      </c>
      <c r="O3334" s="74">
        <f t="shared" si="639"/>
        <v>0</v>
      </c>
      <c r="P3334" s="72">
        <f t="shared" si="640"/>
        <v>0</v>
      </c>
      <c r="Q3334" s="74">
        <f t="shared" si="641"/>
        <v>7</v>
      </c>
      <c r="R3334" s="72" t="str">
        <f t="shared" si="642"/>
        <v/>
      </c>
      <c r="S3334" s="72" t="str">
        <f t="shared" si="643"/>
        <v/>
      </c>
      <c r="AT3334" s="20">
        <f t="shared" si="635"/>
        <v>-7868.7000000000007</v>
      </c>
    </row>
    <row r="3335" spans="1:46" ht="22.5">
      <c r="A3335" s="54">
        <v>8063</v>
      </c>
      <c r="B3335" s="54" t="s">
        <v>1793</v>
      </c>
      <c r="C3335" s="58" t="s">
        <v>2495</v>
      </c>
      <c r="D3335" s="79">
        <v>7</v>
      </c>
      <c r="E3335" s="79">
        <v>7</v>
      </c>
      <c r="F3335" s="80">
        <v>738.79</v>
      </c>
      <c r="G3335" s="80">
        <v>105.54</v>
      </c>
      <c r="H3335" s="80">
        <v>738.79</v>
      </c>
      <c r="I3335" s="80" t="s">
        <v>28</v>
      </c>
      <c r="J3335" s="80" t="s">
        <v>28</v>
      </c>
      <c r="K3335" s="80">
        <v>105.54</v>
      </c>
      <c r="L3335" s="73">
        <f t="shared" si="636"/>
        <v>87.43</v>
      </c>
      <c r="M3335" s="73">
        <f t="shared" si="637"/>
        <v>105.54</v>
      </c>
      <c r="N3335" s="72" t="str">
        <f t="shared" si="638"/>
        <v>0878</v>
      </c>
      <c r="O3335" s="74">
        <f t="shared" si="639"/>
        <v>0</v>
      </c>
      <c r="P3335" s="72">
        <f t="shared" si="640"/>
        <v>0</v>
      </c>
      <c r="Q3335" s="74">
        <f t="shared" si="641"/>
        <v>7</v>
      </c>
      <c r="R3335" s="72" t="str">
        <f t="shared" si="642"/>
        <v/>
      </c>
      <c r="S3335" s="72" t="str">
        <f t="shared" si="643"/>
        <v/>
      </c>
      <c r="AT3335" s="20">
        <f t="shared" si="635"/>
        <v>-7868.7000000000007</v>
      </c>
    </row>
    <row r="3336" spans="1:46" ht="22.5">
      <c r="A3336" s="54">
        <v>8063</v>
      </c>
      <c r="B3336" s="54" t="s">
        <v>1791</v>
      </c>
      <c r="C3336" s="58" t="s">
        <v>2495</v>
      </c>
      <c r="D3336" s="79">
        <v>7</v>
      </c>
      <c r="E3336" s="79">
        <v>7</v>
      </c>
      <c r="F3336" s="80">
        <v>738.79</v>
      </c>
      <c r="G3336" s="80">
        <v>105.54</v>
      </c>
      <c r="H3336" s="80">
        <v>738.79</v>
      </c>
      <c r="I3336" s="80" t="s">
        <v>28</v>
      </c>
      <c r="J3336" s="80" t="s">
        <v>28</v>
      </c>
      <c r="K3336" s="80">
        <v>105.54</v>
      </c>
      <c r="L3336" s="73">
        <f t="shared" si="636"/>
        <v>87.43</v>
      </c>
      <c r="M3336" s="73">
        <f t="shared" si="637"/>
        <v>105.54</v>
      </c>
      <c r="N3336" s="72" t="str">
        <f t="shared" si="638"/>
        <v>0878</v>
      </c>
      <c r="O3336" s="74">
        <f t="shared" si="639"/>
        <v>0</v>
      </c>
      <c r="P3336" s="72">
        <f t="shared" si="640"/>
        <v>0</v>
      </c>
      <c r="Q3336" s="74">
        <f t="shared" si="641"/>
        <v>7</v>
      </c>
      <c r="R3336" s="72" t="str">
        <f t="shared" si="642"/>
        <v/>
      </c>
      <c r="S3336" s="72" t="str">
        <f t="shared" si="643"/>
        <v/>
      </c>
      <c r="AT3336" s="20">
        <f t="shared" si="635"/>
        <v>-7868.7000000000007</v>
      </c>
    </row>
    <row r="3337" spans="1:46" ht="22.5">
      <c r="A3337" s="54">
        <v>8063</v>
      </c>
      <c r="B3337" s="54" t="s">
        <v>1789</v>
      </c>
      <c r="C3337" s="58" t="s">
        <v>2495</v>
      </c>
      <c r="D3337" s="79">
        <v>7</v>
      </c>
      <c r="E3337" s="79">
        <v>7</v>
      </c>
      <c r="F3337" s="80">
        <v>738.79</v>
      </c>
      <c r="G3337" s="80">
        <v>105.54</v>
      </c>
      <c r="H3337" s="80">
        <v>738.79</v>
      </c>
      <c r="I3337" s="80" t="s">
        <v>28</v>
      </c>
      <c r="J3337" s="80" t="s">
        <v>28</v>
      </c>
      <c r="K3337" s="80">
        <v>105.54</v>
      </c>
      <c r="L3337" s="73">
        <f t="shared" si="636"/>
        <v>87.43</v>
      </c>
      <c r="M3337" s="73">
        <f t="shared" si="637"/>
        <v>105.54</v>
      </c>
      <c r="N3337" s="72" t="str">
        <f t="shared" si="638"/>
        <v>0878</v>
      </c>
      <c r="O3337" s="74">
        <f t="shared" si="639"/>
        <v>0</v>
      </c>
      <c r="P3337" s="72">
        <f t="shared" si="640"/>
        <v>0</v>
      </c>
      <c r="Q3337" s="74">
        <f t="shared" si="641"/>
        <v>7</v>
      </c>
      <c r="R3337" s="72" t="str">
        <f t="shared" si="642"/>
        <v/>
      </c>
      <c r="S3337" s="72" t="str">
        <f t="shared" si="643"/>
        <v/>
      </c>
      <c r="AT3337" s="20">
        <f t="shared" si="635"/>
        <v>-7868.7000000000007</v>
      </c>
    </row>
    <row r="3338" spans="1:46" ht="22.5">
      <c r="A3338" s="54">
        <v>8063</v>
      </c>
      <c r="B3338" s="54" t="s">
        <v>1787</v>
      </c>
      <c r="C3338" s="58" t="s">
        <v>2495</v>
      </c>
      <c r="D3338" s="79">
        <v>7</v>
      </c>
      <c r="E3338" s="79">
        <v>7</v>
      </c>
      <c r="F3338" s="80">
        <v>738.79</v>
      </c>
      <c r="G3338" s="80">
        <v>105.54</v>
      </c>
      <c r="H3338" s="80">
        <v>738.79</v>
      </c>
      <c r="I3338" s="80" t="s">
        <v>28</v>
      </c>
      <c r="J3338" s="80" t="s">
        <v>28</v>
      </c>
      <c r="K3338" s="80">
        <v>105.54</v>
      </c>
      <c r="L3338" s="73">
        <f t="shared" si="636"/>
        <v>87.43</v>
      </c>
      <c r="M3338" s="73">
        <f t="shared" si="637"/>
        <v>105.54</v>
      </c>
      <c r="N3338" s="72" t="str">
        <f t="shared" si="638"/>
        <v>0878</v>
      </c>
      <c r="O3338" s="74">
        <f t="shared" si="639"/>
        <v>0</v>
      </c>
      <c r="P3338" s="72">
        <f t="shared" si="640"/>
        <v>0</v>
      </c>
      <c r="Q3338" s="74">
        <f t="shared" si="641"/>
        <v>7</v>
      </c>
      <c r="R3338" s="72" t="str">
        <f t="shared" si="642"/>
        <v/>
      </c>
      <c r="S3338" s="72" t="str">
        <f t="shared" si="643"/>
        <v/>
      </c>
      <c r="AT3338" s="20">
        <f t="shared" si="635"/>
        <v>-7868.7000000000007</v>
      </c>
    </row>
    <row r="3339" spans="1:46" ht="22.5">
      <c r="A3339" s="54">
        <v>8063</v>
      </c>
      <c r="B3339" s="54" t="s">
        <v>1785</v>
      </c>
      <c r="C3339" s="58" t="s">
        <v>2495</v>
      </c>
      <c r="D3339" s="79">
        <v>7</v>
      </c>
      <c r="E3339" s="79">
        <v>7</v>
      </c>
      <c r="F3339" s="80">
        <v>738.79</v>
      </c>
      <c r="G3339" s="80">
        <v>105.54</v>
      </c>
      <c r="H3339" s="80">
        <v>738.79</v>
      </c>
      <c r="I3339" s="80" t="s">
        <v>28</v>
      </c>
      <c r="J3339" s="80" t="s">
        <v>28</v>
      </c>
      <c r="K3339" s="80">
        <v>105.54</v>
      </c>
      <c r="L3339" s="73">
        <f t="shared" si="636"/>
        <v>87.43</v>
      </c>
      <c r="M3339" s="73">
        <f t="shared" si="637"/>
        <v>105.54</v>
      </c>
      <c r="N3339" s="72" t="str">
        <f t="shared" si="638"/>
        <v>0878</v>
      </c>
      <c r="O3339" s="74">
        <f t="shared" si="639"/>
        <v>0</v>
      </c>
      <c r="P3339" s="72">
        <f t="shared" si="640"/>
        <v>0</v>
      </c>
      <c r="Q3339" s="74">
        <f t="shared" si="641"/>
        <v>7</v>
      </c>
      <c r="R3339" s="72" t="str">
        <f t="shared" si="642"/>
        <v/>
      </c>
      <c r="S3339" s="72" t="str">
        <f t="shared" si="643"/>
        <v/>
      </c>
      <c r="AT3339" s="20">
        <f t="shared" ref="AT3339:AT3402" si="644">AS3339+(AI3339-90)*L3339</f>
        <v>-7868.7000000000007</v>
      </c>
    </row>
    <row r="3340" spans="1:46" ht="22.5">
      <c r="A3340" s="54">
        <v>8064</v>
      </c>
      <c r="B3340" s="54" t="s">
        <v>1851</v>
      </c>
      <c r="C3340" s="58" t="s">
        <v>2496</v>
      </c>
      <c r="D3340" s="79">
        <v>7</v>
      </c>
      <c r="E3340" s="79">
        <v>7</v>
      </c>
      <c r="F3340" s="80">
        <v>1389.37</v>
      </c>
      <c r="G3340" s="80">
        <v>198.48</v>
      </c>
      <c r="H3340" s="80">
        <v>1389.37</v>
      </c>
      <c r="I3340" s="80" t="s">
        <v>28</v>
      </c>
      <c r="J3340" s="80" t="s">
        <v>28</v>
      </c>
      <c r="K3340" s="80">
        <v>198.48</v>
      </c>
      <c r="L3340" s="73">
        <f t="shared" si="636"/>
        <v>176</v>
      </c>
      <c r="M3340" s="73">
        <f t="shared" si="637"/>
        <v>198.48</v>
      </c>
      <c r="N3340" s="72" t="str">
        <f t="shared" si="638"/>
        <v>0903</v>
      </c>
      <c r="O3340" s="74">
        <f t="shared" si="639"/>
        <v>0</v>
      </c>
      <c r="P3340" s="72">
        <f t="shared" si="640"/>
        <v>0</v>
      </c>
      <c r="Q3340" s="74">
        <f t="shared" si="641"/>
        <v>7</v>
      </c>
      <c r="R3340" s="72" t="str">
        <f t="shared" si="642"/>
        <v/>
      </c>
      <c r="S3340" s="72" t="str">
        <f t="shared" si="643"/>
        <v/>
      </c>
      <c r="AT3340" s="20">
        <f t="shared" si="644"/>
        <v>-15840</v>
      </c>
    </row>
    <row r="3341" spans="1:46" ht="22.5">
      <c r="A3341" s="54">
        <v>8064</v>
      </c>
      <c r="B3341" s="54" t="s">
        <v>1849</v>
      </c>
      <c r="C3341" s="58" t="s">
        <v>2496</v>
      </c>
      <c r="D3341" s="79">
        <v>7</v>
      </c>
      <c r="E3341" s="79">
        <v>7</v>
      </c>
      <c r="F3341" s="80">
        <v>1389.37</v>
      </c>
      <c r="G3341" s="80">
        <v>198.48</v>
      </c>
      <c r="H3341" s="80">
        <v>1389.37</v>
      </c>
      <c r="I3341" s="80" t="s">
        <v>28</v>
      </c>
      <c r="J3341" s="80" t="s">
        <v>28</v>
      </c>
      <c r="K3341" s="80">
        <v>198.48</v>
      </c>
      <c r="L3341" s="73">
        <f t="shared" si="636"/>
        <v>176</v>
      </c>
      <c r="M3341" s="73">
        <f t="shared" si="637"/>
        <v>198.48</v>
      </c>
      <c r="N3341" s="72" t="str">
        <f t="shared" si="638"/>
        <v>0903</v>
      </c>
      <c r="O3341" s="74">
        <f t="shared" si="639"/>
        <v>0</v>
      </c>
      <c r="P3341" s="72">
        <f t="shared" si="640"/>
        <v>0</v>
      </c>
      <c r="Q3341" s="74">
        <f t="shared" si="641"/>
        <v>7</v>
      </c>
      <c r="R3341" s="72" t="str">
        <f t="shared" si="642"/>
        <v/>
      </c>
      <c r="S3341" s="72" t="str">
        <f t="shared" si="643"/>
        <v/>
      </c>
      <c r="AT3341" s="20">
        <f t="shared" si="644"/>
        <v>-15840</v>
      </c>
    </row>
    <row r="3342" spans="1:46" ht="22.5">
      <c r="A3342" s="54">
        <v>8064</v>
      </c>
      <c r="B3342" s="54" t="s">
        <v>1847</v>
      </c>
      <c r="C3342" s="58" t="s">
        <v>2496</v>
      </c>
      <c r="D3342" s="79">
        <v>7</v>
      </c>
      <c r="E3342" s="79">
        <v>7</v>
      </c>
      <c r="F3342" s="80">
        <v>1389.37</v>
      </c>
      <c r="G3342" s="80">
        <v>198.48</v>
      </c>
      <c r="H3342" s="80">
        <v>1389.37</v>
      </c>
      <c r="I3342" s="80" t="s">
        <v>28</v>
      </c>
      <c r="J3342" s="80" t="s">
        <v>28</v>
      </c>
      <c r="K3342" s="80">
        <v>198.48</v>
      </c>
      <c r="L3342" s="73">
        <f t="shared" si="636"/>
        <v>176</v>
      </c>
      <c r="M3342" s="73">
        <f t="shared" si="637"/>
        <v>198.48</v>
      </c>
      <c r="N3342" s="72" t="str">
        <f t="shared" si="638"/>
        <v>0903</v>
      </c>
      <c r="O3342" s="74">
        <f t="shared" si="639"/>
        <v>0</v>
      </c>
      <c r="P3342" s="72">
        <f t="shared" si="640"/>
        <v>0</v>
      </c>
      <c r="Q3342" s="74">
        <f t="shared" si="641"/>
        <v>7</v>
      </c>
      <c r="R3342" s="72" t="str">
        <f t="shared" si="642"/>
        <v/>
      </c>
      <c r="S3342" s="72" t="str">
        <f t="shared" si="643"/>
        <v/>
      </c>
      <c r="AT3342" s="20">
        <f t="shared" si="644"/>
        <v>-15840</v>
      </c>
    </row>
    <row r="3343" spans="1:46" ht="22.5">
      <c r="A3343" s="54">
        <v>8064</v>
      </c>
      <c r="B3343" s="54" t="s">
        <v>1845</v>
      </c>
      <c r="C3343" s="58" t="s">
        <v>2496</v>
      </c>
      <c r="D3343" s="79">
        <v>7</v>
      </c>
      <c r="E3343" s="79">
        <v>7</v>
      </c>
      <c r="F3343" s="80">
        <v>1389.37</v>
      </c>
      <c r="G3343" s="80">
        <v>198.48</v>
      </c>
      <c r="H3343" s="80">
        <v>1389.37</v>
      </c>
      <c r="I3343" s="80" t="s">
        <v>28</v>
      </c>
      <c r="J3343" s="80" t="s">
        <v>28</v>
      </c>
      <c r="K3343" s="80">
        <v>198.48</v>
      </c>
      <c r="L3343" s="73">
        <f t="shared" si="636"/>
        <v>176</v>
      </c>
      <c r="M3343" s="73">
        <f t="shared" si="637"/>
        <v>198.48</v>
      </c>
      <c r="N3343" s="72" t="str">
        <f t="shared" si="638"/>
        <v>0903</v>
      </c>
      <c r="O3343" s="74">
        <f t="shared" si="639"/>
        <v>0</v>
      </c>
      <c r="P3343" s="72">
        <f t="shared" si="640"/>
        <v>0</v>
      </c>
      <c r="Q3343" s="74">
        <f t="shared" si="641"/>
        <v>7</v>
      </c>
      <c r="R3343" s="72" t="str">
        <f t="shared" si="642"/>
        <v/>
      </c>
      <c r="S3343" s="72" t="str">
        <f t="shared" si="643"/>
        <v/>
      </c>
      <c r="AT3343" s="20">
        <f t="shared" si="644"/>
        <v>-15840</v>
      </c>
    </row>
    <row r="3344" spans="1:46" ht="22.5">
      <c r="A3344" s="54">
        <v>8064</v>
      </c>
      <c r="B3344" s="54" t="s">
        <v>1843</v>
      </c>
      <c r="C3344" s="58" t="s">
        <v>2496</v>
      </c>
      <c r="D3344" s="79">
        <v>7</v>
      </c>
      <c r="E3344" s="79">
        <v>7</v>
      </c>
      <c r="F3344" s="80">
        <v>1389.37</v>
      </c>
      <c r="G3344" s="80">
        <v>198.48</v>
      </c>
      <c r="H3344" s="80">
        <v>1389.37</v>
      </c>
      <c r="I3344" s="80" t="s">
        <v>28</v>
      </c>
      <c r="J3344" s="80" t="s">
        <v>28</v>
      </c>
      <c r="K3344" s="80">
        <v>198.48</v>
      </c>
      <c r="L3344" s="73">
        <f t="shared" si="636"/>
        <v>159.85</v>
      </c>
      <c r="M3344" s="73">
        <f t="shared" si="637"/>
        <v>198.48</v>
      </c>
      <c r="N3344" s="72" t="str">
        <f t="shared" si="638"/>
        <v>0903</v>
      </c>
      <c r="O3344" s="74">
        <f t="shared" si="639"/>
        <v>0</v>
      </c>
      <c r="P3344" s="72">
        <f t="shared" si="640"/>
        <v>0</v>
      </c>
      <c r="Q3344" s="74">
        <f t="shared" si="641"/>
        <v>7</v>
      </c>
      <c r="R3344" s="72" t="str">
        <f t="shared" si="642"/>
        <v/>
      </c>
      <c r="S3344" s="72" t="str">
        <f t="shared" si="643"/>
        <v/>
      </c>
      <c r="AT3344" s="20">
        <f t="shared" si="644"/>
        <v>-14386.5</v>
      </c>
    </row>
    <row r="3345" spans="1:46" ht="22.5">
      <c r="A3345" s="54">
        <v>8064</v>
      </c>
      <c r="B3345" s="54" t="s">
        <v>1841</v>
      </c>
      <c r="C3345" s="58" t="s">
        <v>2496</v>
      </c>
      <c r="D3345" s="79">
        <v>7</v>
      </c>
      <c r="E3345" s="79">
        <v>7</v>
      </c>
      <c r="F3345" s="80">
        <v>1389.37</v>
      </c>
      <c r="G3345" s="80">
        <v>198.48</v>
      </c>
      <c r="H3345" s="80">
        <v>1389.37</v>
      </c>
      <c r="I3345" s="80" t="s">
        <v>28</v>
      </c>
      <c r="J3345" s="80" t="s">
        <v>28</v>
      </c>
      <c r="K3345" s="80">
        <v>198.48</v>
      </c>
      <c r="L3345" s="73">
        <f t="shared" si="636"/>
        <v>159.85</v>
      </c>
      <c r="M3345" s="73">
        <f t="shared" si="637"/>
        <v>198.48</v>
      </c>
      <c r="N3345" s="72" t="str">
        <f t="shared" si="638"/>
        <v>0903</v>
      </c>
      <c r="O3345" s="74">
        <f t="shared" si="639"/>
        <v>0</v>
      </c>
      <c r="P3345" s="72">
        <f t="shared" si="640"/>
        <v>0</v>
      </c>
      <c r="Q3345" s="74">
        <f t="shared" si="641"/>
        <v>7</v>
      </c>
      <c r="R3345" s="72" t="str">
        <f t="shared" si="642"/>
        <v/>
      </c>
      <c r="S3345" s="72" t="str">
        <f t="shared" si="643"/>
        <v/>
      </c>
      <c r="AT3345" s="20">
        <f t="shared" si="644"/>
        <v>-14386.5</v>
      </c>
    </row>
    <row r="3346" spans="1:46" ht="22.5">
      <c r="A3346" s="54">
        <v>8064</v>
      </c>
      <c r="B3346" s="54" t="s">
        <v>1839</v>
      </c>
      <c r="C3346" s="58" t="s">
        <v>2496</v>
      </c>
      <c r="D3346" s="79">
        <v>7</v>
      </c>
      <c r="E3346" s="79">
        <v>7</v>
      </c>
      <c r="F3346" s="80">
        <v>1389.37</v>
      </c>
      <c r="G3346" s="80">
        <v>198.48</v>
      </c>
      <c r="H3346" s="80">
        <v>1389.37</v>
      </c>
      <c r="I3346" s="80" t="s">
        <v>28</v>
      </c>
      <c r="J3346" s="80" t="s">
        <v>28</v>
      </c>
      <c r="K3346" s="80">
        <v>198.48</v>
      </c>
      <c r="L3346" s="73">
        <f t="shared" si="636"/>
        <v>159.85</v>
      </c>
      <c r="M3346" s="73">
        <f t="shared" si="637"/>
        <v>198.48</v>
      </c>
      <c r="N3346" s="72" t="str">
        <f t="shared" si="638"/>
        <v>0903</v>
      </c>
      <c r="O3346" s="74">
        <f t="shared" si="639"/>
        <v>0</v>
      </c>
      <c r="P3346" s="72">
        <f t="shared" si="640"/>
        <v>0</v>
      </c>
      <c r="Q3346" s="74">
        <f t="shared" si="641"/>
        <v>7</v>
      </c>
      <c r="R3346" s="72" t="str">
        <f t="shared" si="642"/>
        <v/>
      </c>
      <c r="S3346" s="72" t="str">
        <f t="shared" si="643"/>
        <v/>
      </c>
      <c r="AT3346" s="20">
        <f t="shared" si="644"/>
        <v>-14386.5</v>
      </c>
    </row>
    <row r="3347" spans="1:46" ht="22.5">
      <c r="A3347" s="54">
        <v>8064</v>
      </c>
      <c r="B3347" s="54" t="s">
        <v>1837</v>
      </c>
      <c r="C3347" s="58" t="s">
        <v>2496</v>
      </c>
      <c r="D3347" s="79">
        <v>7</v>
      </c>
      <c r="E3347" s="79">
        <v>7</v>
      </c>
      <c r="F3347" s="80">
        <v>1389.37</v>
      </c>
      <c r="G3347" s="80">
        <v>198.48</v>
      </c>
      <c r="H3347" s="80">
        <v>1389.37</v>
      </c>
      <c r="I3347" s="80" t="s">
        <v>28</v>
      </c>
      <c r="J3347" s="80" t="s">
        <v>28</v>
      </c>
      <c r="K3347" s="80">
        <v>198.48</v>
      </c>
      <c r="L3347" s="73">
        <f t="shared" si="636"/>
        <v>159.85</v>
      </c>
      <c r="M3347" s="73">
        <f t="shared" si="637"/>
        <v>198.48</v>
      </c>
      <c r="N3347" s="72" t="str">
        <f t="shared" si="638"/>
        <v>0903</v>
      </c>
      <c r="O3347" s="74">
        <f t="shared" si="639"/>
        <v>0</v>
      </c>
      <c r="P3347" s="72">
        <f t="shared" si="640"/>
        <v>0</v>
      </c>
      <c r="Q3347" s="74">
        <f t="shared" si="641"/>
        <v>7</v>
      </c>
      <c r="R3347" s="72" t="str">
        <f t="shared" si="642"/>
        <v/>
      </c>
      <c r="S3347" s="72" t="str">
        <f t="shared" si="643"/>
        <v/>
      </c>
      <c r="AT3347" s="20">
        <f t="shared" si="644"/>
        <v>-14386.5</v>
      </c>
    </row>
    <row r="3348" spans="1:46" ht="22.5">
      <c r="A3348" s="54">
        <v>8065</v>
      </c>
      <c r="B3348" s="54" t="s">
        <v>1869</v>
      </c>
      <c r="C3348" s="58" t="s">
        <v>2497</v>
      </c>
      <c r="D3348" s="79">
        <v>7</v>
      </c>
      <c r="E3348" s="79">
        <v>7</v>
      </c>
      <c r="F3348" s="80">
        <v>819.74</v>
      </c>
      <c r="G3348" s="80">
        <v>117.11</v>
      </c>
      <c r="H3348" s="80">
        <v>819.74</v>
      </c>
      <c r="I3348" s="80" t="s">
        <v>28</v>
      </c>
      <c r="J3348" s="80" t="s">
        <v>28</v>
      </c>
      <c r="K3348" s="80">
        <v>117.11</v>
      </c>
      <c r="L3348" s="73">
        <f t="shared" si="636"/>
        <v>108.6</v>
      </c>
      <c r="M3348" s="73">
        <f t="shared" si="637"/>
        <v>117.11</v>
      </c>
      <c r="N3348" s="72" t="str">
        <f t="shared" si="638"/>
        <v>0906</v>
      </c>
      <c r="O3348" s="74">
        <f t="shared" si="639"/>
        <v>0</v>
      </c>
      <c r="P3348" s="72">
        <f t="shared" si="640"/>
        <v>0</v>
      </c>
      <c r="Q3348" s="74">
        <f t="shared" si="641"/>
        <v>7</v>
      </c>
      <c r="R3348" s="72" t="str">
        <f t="shared" si="642"/>
        <v/>
      </c>
      <c r="S3348" s="72" t="str">
        <f t="shared" si="643"/>
        <v/>
      </c>
      <c r="AT3348" s="20">
        <f t="shared" si="644"/>
        <v>-9774</v>
      </c>
    </row>
    <row r="3349" spans="1:46" ht="22.5">
      <c r="A3349" s="54">
        <v>8065</v>
      </c>
      <c r="B3349" s="54" t="s">
        <v>1867</v>
      </c>
      <c r="C3349" s="58" t="s">
        <v>2497</v>
      </c>
      <c r="D3349" s="79">
        <v>7</v>
      </c>
      <c r="E3349" s="79">
        <v>7</v>
      </c>
      <c r="F3349" s="80">
        <v>819.74</v>
      </c>
      <c r="G3349" s="80">
        <v>117.11</v>
      </c>
      <c r="H3349" s="80">
        <v>819.74</v>
      </c>
      <c r="I3349" s="80" t="s">
        <v>28</v>
      </c>
      <c r="J3349" s="80" t="s">
        <v>28</v>
      </c>
      <c r="K3349" s="80">
        <v>117.11</v>
      </c>
      <c r="L3349" s="73">
        <f t="shared" si="636"/>
        <v>108.6</v>
      </c>
      <c r="M3349" s="73">
        <f t="shared" si="637"/>
        <v>117.11</v>
      </c>
      <c r="N3349" s="72" t="str">
        <f t="shared" si="638"/>
        <v>0906</v>
      </c>
      <c r="O3349" s="74">
        <f t="shared" si="639"/>
        <v>0</v>
      </c>
      <c r="P3349" s="72">
        <f t="shared" si="640"/>
        <v>0</v>
      </c>
      <c r="Q3349" s="74">
        <f t="shared" si="641"/>
        <v>7</v>
      </c>
      <c r="R3349" s="72" t="str">
        <f t="shared" si="642"/>
        <v/>
      </c>
      <c r="S3349" s="72" t="str">
        <f t="shared" si="643"/>
        <v/>
      </c>
      <c r="AT3349" s="20">
        <f t="shared" si="644"/>
        <v>-9774</v>
      </c>
    </row>
    <row r="3350" spans="1:46" ht="22.5">
      <c r="A3350" s="54">
        <v>8065</v>
      </c>
      <c r="B3350" s="54" t="s">
        <v>1865</v>
      </c>
      <c r="C3350" s="58" t="s">
        <v>2497</v>
      </c>
      <c r="D3350" s="79">
        <v>7</v>
      </c>
      <c r="E3350" s="79">
        <v>7</v>
      </c>
      <c r="F3350" s="80">
        <v>819.74</v>
      </c>
      <c r="G3350" s="80">
        <v>117.11</v>
      </c>
      <c r="H3350" s="80">
        <v>819.74</v>
      </c>
      <c r="I3350" s="80" t="s">
        <v>28</v>
      </c>
      <c r="J3350" s="80" t="s">
        <v>28</v>
      </c>
      <c r="K3350" s="80">
        <v>117.11</v>
      </c>
      <c r="L3350" s="73">
        <f t="shared" si="636"/>
        <v>108.6</v>
      </c>
      <c r="M3350" s="73">
        <f t="shared" si="637"/>
        <v>117.11</v>
      </c>
      <c r="N3350" s="72" t="str">
        <f t="shared" si="638"/>
        <v>0906</v>
      </c>
      <c r="O3350" s="74">
        <f t="shared" si="639"/>
        <v>0</v>
      </c>
      <c r="P3350" s="72">
        <f t="shared" si="640"/>
        <v>0</v>
      </c>
      <c r="Q3350" s="74">
        <f t="shared" si="641"/>
        <v>7</v>
      </c>
      <c r="R3350" s="72" t="str">
        <f t="shared" si="642"/>
        <v/>
      </c>
      <c r="S3350" s="72" t="str">
        <f t="shared" si="643"/>
        <v/>
      </c>
      <c r="AT3350" s="20">
        <f t="shared" si="644"/>
        <v>-9774</v>
      </c>
    </row>
    <row r="3351" spans="1:46" ht="22.5">
      <c r="A3351" s="54">
        <v>8065</v>
      </c>
      <c r="B3351" s="54" t="s">
        <v>1863</v>
      </c>
      <c r="C3351" s="58" t="s">
        <v>2497</v>
      </c>
      <c r="D3351" s="79">
        <v>7</v>
      </c>
      <c r="E3351" s="79">
        <v>7</v>
      </c>
      <c r="F3351" s="80">
        <v>819.74</v>
      </c>
      <c r="G3351" s="80">
        <v>117.11</v>
      </c>
      <c r="H3351" s="80">
        <v>819.74</v>
      </c>
      <c r="I3351" s="80" t="s">
        <v>28</v>
      </c>
      <c r="J3351" s="80" t="s">
        <v>28</v>
      </c>
      <c r="K3351" s="80">
        <v>117.11</v>
      </c>
      <c r="L3351" s="73">
        <f t="shared" si="636"/>
        <v>108.6</v>
      </c>
      <c r="M3351" s="73">
        <f t="shared" si="637"/>
        <v>117.11</v>
      </c>
      <c r="N3351" s="72" t="str">
        <f t="shared" si="638"/>
        <v>0906</v>
      </c>
      <c r="O3351" s="74">
        <f t="shared" si="639"/>
        <v>0</v>
      </c>
      <c r="P3351" s="72">
        <f t="shared" si="640"/>
        <v>0</v>
      </c>
      <c r="Q3351" s="74">
        <f t="shared" si="641"/>
        <v>7</v>
      </c>
      <c r="R3351" s="72" t="str">
        <f t="shared" si="642"/>
        <v/>
      </c>
      <c r="S3351" s="72" t="str">
        <f t="shared" si="643"/>
        <v/>
      </c>
      <c r="AT3351" s="20">
        <f t="shared" si="644"/>
        <v>-9774</v>
      </c>
    </row>
    <row r="3352" spans="1:46" ht="22.5">
      <c r="A3352" s="54">
        <v>8065</v>
      </c>
      <c r="B3352" s="54" t="s">
        <v>1861</v>
      </c>
      <c r="C3352" s="58" t="s">
        <v>2497</v>
      </c>
      <c r="D3352" s="79">
        <v>7</v>
      </c>
      <c r="E3352" s="79">
        <v>7</v>
      </c>
      <c r="F3352" s="80">
        <v>819.74</v>
      </c>
      <c r="G3352" s="80">
        <v>117.11</v>
      </c>
      <c r="H3352" s="80">
        <v>819.74</v>
      </c>
      <c r="I3352" s="80" t="s">
        <v>28</v>
      </c>
      <c r="J3352" s="80" t="s">
        <v>28</v>
      </c>
      <c r="K3352" s="80">
        <v>117.11</v>
      </c>
      <c r="L3352" s="73">
        <f t="shared" si="636"/>
        <v>120.75</v>
      </c>
      <c r="M3352" s="73">
        <f t="shared" si="637"/>
        <v>117.11</v>
      </c>
      <c r="N3352" s="72" t="str">
        <f t="shared" si="638"/>
        <v>0906</v>
      </c>
      <c r="O3352" s="74">
        <f t="shared" si="639"/>
        <v>0</v>
      </c>
      <c r="P3352" s="72">
        <f t="shared" si="640"/>
        <v>0</v>
      </c>
      <c r="Q3352" s="74">
        <f t="shared" si="641"/>
        <v>7</v>
      </c>
      <c r="R3352" s="72" t="str">
        <f t="shared" si="642"/>
        <v/>
      </c>
      <c r="S3352" s="72" t="str">
        <f t="shared" si="643"/>
        <v/>
      </c>
      <c r="AT3352" s="20">
        <f t="shared" si="644"/>
        <v>-10867.5</v>
      </c>
    </row>
    <row r="3353" spans="1:46" ht="22.5">
      <c r="A3353" s="54">
        <v>8065</v>
      </c>
      <c r="B3353" s="54" t="s">
        <v>1859</v>
      </c>
      <c r="C3353" s="58" t="s">
        <v>2497</v>
      </c>
      <c r="D3353" s="79">
        <v>7</v>
      </c>
      <c r="E3353" s="79">
        <v>7</v>
      </c>
      <c r="F3353" s="80">
        <v>819.74</v>
      </c>
      <c r="G3353" s="80">
        <v>117.11</v>
      </c>
      <c r="H3353" s="80">
        <v>819.74</v>
      </c>
      <c r="I3353" s="80" t="s">
        <v>28</v>
      </c>
      <c r="J3353" s="80" t="s">
        <v>28</v>
      </c>
      <c r="K3353" s="80">
        <v>117.11</v>
      </c>
      <c r="L3353" s="73">
        <f t="shared" si="636"/>
        <v>120.75</v>
      </c>
      <c r="M3353" s="73">
        <f t="shared" si="637"/>
        <v>117.11</v>
      </c>
      <c r="N3353" s="72" t="str">
        <f t="shared" si="638"/>
        <v>0906</v>
      </c>
      <c r="O3353" s="74">
        <f t="shared" si="639"/>
        <v>0</v>
      </c>
      <c r="P3353" s="72">
        <f t="shared" si="640"/>
        <v>0</v>
      </c>
      <c r="Q3353" s="74">
        <f t="shared" si="641"/>
        <v>7</v>
      </c>
      <c r="R3353" s="72" t="str">
        <f t="shared" si="642"/>
        <v/>
      </c>
      <c r="S3353" s="72" t="str">
        <f t="shared" si="643"/>
        <v/>
      </c>
      <c r="AT3353" s="20">
        <f t="shared" si="644"/>
        <v>-10867.5</v>
      </c>
    </row>
    <row r="3354" spans="1:46" ht="22.5">
      <c r="A3354" s="54">
        <v>8065</v>
      </c>
      <c r="B3354" s="54" t="s">
        <v>1857</v>
      </c>
      <c r="C3354" s="58" t="s">
        <v>2497</v>
      </c>
      <c r="D3354" s="79">
        <v>7</v>
      </c>
      <c r="E3354" s="79">
        <v>7</v>
      </c>
      <c r="F3354" s="80">
        <v>819.74</v>
      </c>
      <c r="G3354" s="80">
        <v>117.11</v>
      </c>
      <c r="H3354" s="80">
        <v>819.74</v>
      </c>
      <c r="I3354" s="80" t="s">
        <v>28</v>
      </c>
      <c r="J3354" s="80" t="s">
        <v>28</v>
      </c>
      <c r="K3354" s="80">
        <v>117.11</v>
      </c>
      <c r="L3354" s="73">
        <f t="shared" si="636"/>
        <v>120.75</v>
      </c>
      <c r="M3354" s="73">
        <f t="shared" si="637"/>
        <v>117.11</v>
      </c>
      <c r="N3354" s="72" t="str">
        <f t="shared" si="638"/>
        <v>0906</v>
      </c>
      <c r="O3354" s="74">
        <f t="shared" si="639"/>
        <v>0</v>
      </c>
      <c r="P3354" s="72">
        <f t="shared" si="640"/>
        <v>0</v>
      </c>
      <c r="Q3354" s="74">
        <f t="shared" si="641"/>
        <v>7</v>
      </c>
      <c r="R3354" s="72" t="str">
        <f t="shared" si="642"/>
        <v/>
      </c>
      <c r="S3354" s="72" t="str">
        <f t="shared" si="643"/>
        <v/>
      </c>
      <c r="AT3354" s="20">
        <f t="shared" si="644"/>
        <v>-10867.5</v>
      </c>
    </row>
    <row r="3355" spans="1:46" ht="22.5">
      <c r="A3355" s="54">
        <v>8065</v>
      </c>
      <c r="B3355" s="54" t="s">
        <v>1855</v>
      </c>
      <c r="C3355" s="58" t="s">
        <v>2497</v>
      </c>
      <c r="D3355" s="79">
        <v>7</v>
      </c>
      <c r="E3355" s="79">
        <v>7</v>
      </c>
      <c r="F3355" s="80">
        <v>819.74</v>
      </c>
      <c r="G3355" s="80">
        <v>117.11</v>
      </c>
      <c r="H3355" s="80">
        <v>819.74</v>
      </c>
      <c r="I3355" s="80" t="s">
        <v>28</v>
      </c>
      <c r="J3355" s="80" t="s">
        <v>28</v>
      </c>
      <c r="K3355" s="80">
        <v>117.11</v>
      </c>
      <c r="L3355" s="73">
        <f t="shared" si="636"/>
        <v>120.75</v>
      </c>
      <c r="M3355" s="73">
        <f t="shared" si="637"/>
        <v>117.11</v>
      </c>
      <c r="N3355" s="72" t="str">
        <f t="shared" si="638"/>
        <v>0906</v>
      </c>
      <c r="O3355" s="74">
        <f t="shared" si="639"/>
        <v>0</v>
      </c>
      <c r="P3355" s="72">
        <f t="shared" si="640"/>
        <v>0</v>
      </c>
      <c r="Q3355" s="74">
        <f t="shared" si="641"/>
        <v>7</v>
      </c>
      <c r="R3355" s="72" t="str">
        <f t="shared" si="642"/>
        <v/>
      </c>
      <c r="S3355" s="72" t="str">
        <f t="shared" si="643"/>
        <v/>
      </c>
      <c r="AT3355" s="20">
        <f t="shared" si="644"/>
        <v>-10867.5</v>
      </c>
    </row>
    <row r="3356" spans="1:46" ht="33.75">
      <c r="A3356" s="54">
        <v>8066</v>
      </c>
      <c r="B3356" s="54" t="s">
        <v>1887</v>
      </c>
      <c r="C3356" s="58" t="s">
        <v>2498</v>
      </c>
      <c r="D3356" s="79">
        <v>7</v>
      </c>
      <c r="E3356" s="79">
        <v>7</v>
      </c>
      <c r="F3356" s="80">
        <v>805.02</v>
      </c>
      <c r="G3356" s="80">
        <v>115</v>
      </c>
      <c r="H3356" s="80">
        <v>805.02</v>
      </c>
      <c r="I3356" s="80" t="s">
        <v>28</v>
      </c>
      <c r="J3356" s="80" t="s">
        <v>28</v>
      </c>
      <c r="K3356" s="80">
        <v>115</v>
      </c>
      <c r="L3356" s="73">
        <f t="shared" si="636"/>
        <v>99.16</v>
      </c>
      <c r="M3356" s="73">
        <f t="shared" si="637"/>
        <v>115</v>
      </c>
      <c r="N3356" s="72" t="str">
        <f t="shared" si="638"/>
        <v>0909</v>
      </c>
      <c r="O3356" s="74">
        <f t="shared" si="639"/>
        <v>0</v>
      </c>
      <c r="P3356" s="72">
        <f t="shared" si="640"/>
        <v>0</v>
      </c>
      <c r="Q3356" s="74">
        <f t="shared" si="641"/>
        <v>7</v>
      </c>
      <c r="R3356" s="72" t="str">
        <f t="shared" si="642"/>
        <v/>
      </c>
      <c r="S3356" s="72" t="str">
        <f t="shared" si="643"/>
        <v/>
      </c>
      <c r="AT3356" s="20">
        <f t="shared" si="644"/>
        <v>-8924.4</v>
      </c>
    </row>
    <row r="3357" spans="1:46" ht="33.75">
      <c r="A3357" s="54">
        <v>8066</v>
      </c>
      <c r="B3357" s="54" t="s">
        <v>1885</v>
      </c>
      <c r="C3357" s="58" t="s">
        <v>2498</v>
      </c>
      <c r="D3357" s="79">
        <v>7</v>
      </c>
      <c r="E3357" s="79">
        <v>7</v>
      </c>
      <c r="F3357" s="80">
        <v>805.02</v>
      </c>
      <c r="G3357" s="80">
        <v>115</v>
      </c>
      <c r="H3357" s="80">
        <v>805.02</v>
      </c>
      <c r="I3357" s="80" t="s">
        <v>28</v>
      </c>
      <c r="J3357" s="80" t="s">
        <v>28</v>
      </c>
      <c r="K3357" s="80">
        <v>115</v>
      </c>
      <c r="L3357" s="73">
        <f t="shared" si="636"/>
        <v>99.16</v>
      </c>
      <c r="M3357" s="73">
        <f t="shared" si="637"/>
        <v>115</v>
      </c>
      <c r="N3357" s="72" t="str">
        <f t="shared" si="638"/>
        <v>0909</v>
      </c>
      <c r="O3357" s="74">
        <f t="shared" si="639"/>
        <v>0</v>
      </c>
      <c r="P3357" s="72">
        <f t="shared" si="640"/>
        <v>0</v>
      </c>
      <c r="Q3357" s="74">
        <f t="shared" si="641"/>
        <v>7</v>
      </c>
      <c r="R3357" s="72" t="str">
        <f t="shared" si="642"/>
        <v/>
      </c>
      <c r="S3357" s="72" t="str">
        <f t="shared" si="643"/>
        <v/>
      </c>
      <c r="AT3357" s="20">
        <f t="shared" si="644"/>
        <v>-8924.4</v>
      </c>
    </row>
    <row r="3358" spans="1:46" ht="33.75">
      <c r="A3358" s="54">
        <v>8066</v>
      </c>
      <c r="B3358" s="54" t="s">
        <v>1883</v>
      </c>
      <c r="C3358" s="58" t="s">
        <v>2498</v>
      </c>
      <c r="D3358" s="79">
        <v>7</v>
      </c>
      <c r="E3358" s="79">
        <v>7</v>
      </c>
      <c r="F3358" s="80">
        <v>805.02</v>
      </c>
      <c r="G3358" s="80">
        <v>115</v>
      </c>
      <c r="H3358" s="80">
        <v>805.02</v>
      </c>
      <c r="I3358" s="80" t="s">
        <v>28</v>
      </c>
      <c r="J3358" s="80" t="s">
        <v>28</v>
      </c>
      <c r="K3358" s="80">
        <v>115</v>
      </c>
      <c r="L3358" s="73">
        <f t="shared" si="636"/>
        <v>99.16</v>
      </c>
      <c r="M3358" s="73">
        <f t="shared" si="637"/>
        <v>115</v>
      </c>
      <c r="N3358" s="72" t="str">
        <f t="shared" si="638"/>
        <v>0909</v>
      </c>
      <c r="O3358" s="74">
        <f t="shared" si="639"/>
        <v>0</v>
      </c>
      <c r="P3358" s="72">
        <f t="shared" si="640"/>
        <v>0</v>
      </c>
      <c r="Q3358" s="74">
        <f t="shared" si="641"/>
        <v>7</v>
      </c>
      <c r="R3358" s="72" t="str">
        <f t="shared" si="642"/>
        <v/>
      </c>
      <c r="S3358" s="72" t="str">
        <f t="shared" si="643"/>
        <v/>
      </c>
      <c r="AT3358" s="20">
        <f t="shared" si="644"/>
        <v>-8924.4</v>
      </c>
    </row>
    <row r="3359" spans="1:46" ht="33.75">
      <c r="A3359" s="54">
        <v>8066</v>
      </c>
      <c r="B3359" s="54" t="s">
        <v>1881</v>
      </c>
      <c r="C3359" s="58" t="s">
        <v>2498</v>
      </c>
      <c r="D3359" s="79">
        <v>7</v>
      </c>
      <c r="E3359" s="79">
        <v>7</v>
      </c>
      <c r="F3359" s="80">
        <v>805.02</v>
      </c>
      <c r="G3359" s="80">
        <v>115</v>
      </c>
      <c r="H3359" s="80">
        <v>805.02</v>
      </c>
      <c r="I3359" s="80" t="s">
        <v>28</v>
      </c>
      <c r="J3359" s="80" t="s">
        <v>28</v>
      </c>
      <c r="K3359" s="80">
        <v>115</v>
      </c>
      <c r="L3359" s="73">
        <f t="shared" si="636"/>
        <v>99.16</v>
      </c>
      <c r="M3359" s="73">
        <f t="shared" si="637"/>
        <v>115</v>
      </c>
      <c r="N3359" s="72" t="str">
        <f t="shared" si="638"/>
        <v>0909</v>
      </c>
      <c r="O3359" s="74">
        <f t="shared" si="639"/>
        <v>0</v>
      </c>
      <c r="P3359" s="72">
        <f t="shared" si="640"/>
        <v>0</v>
      </c>
      <c r="Q3359" s="74">
        <f t="shared" si="641"/>
        <v>7</v>
      </c>
      <c r="R3359" s="72" t="str">
        <f t="shared" si="642"/>
        <v/>
      </c>
      <c r="S3359" s="72" t="str">
        <f t="shared" si="643"/>
        <v/>
      </c>
      <c r="AT3359" s="20">
        <f t="shared" si="644"/>
        <v>-8924.4</v>
      </c>
    </row>
    <row r="3360" spans="1:46" ht="33.75">
      <c r="A3360" s="54">
        <v>8066</v>
      </c>
      <c r="B3360" s="54" t="s">
        <v>1879</v>
      </c>
      <c r="C3360" s="58" t="s">
        <v>2498</v>
      </c>
      <c r="D3360" s="79">
        <v>7</v>
      </c>
      <c r="E3360" s="79">
        <v>7</v>
      </c>
      <c r="F3360" s="80">
        <v>805.02</v>
      </c>
      <c r="G3360" s="80">
        <v>115</v>
      </c>
      <c r="H3360" s="80">
        <v>805.02</v>
      </c>
      <c r="I3360" s="80" t="s">
        <v>28</v>
      </c>
      <c r="J3360" s="80" t="s">
        <v>28</v>
      </c>
      <c r="K3360" s="80">
        <v>115</v>
      </c>
      <c r="L3360" s="73">
        <f t="shared" si="636"/>
        <v>94.19</v>
      </c>
      <c r="M3360" s="73">
        <f t="shared" si="637"/>
        <v>115</v>
      </c>
      <c r="N3360" s="72" t="str">
        <f t="shared" si="638"/>
        <v>0909</v>
      </c>
      <c r="O3360" s="74">
        <f t="shared" si="639"/>
        <v>0</v>
      </c>
      <c r="P3360" s="72">
        <f t="shared" si="640"/>
        <v>0</v>
      </c>
      <c r="Q3360" s="74">
        <f t="shared" si="641"/>
        <v>7</v>
      </c>
      <c r="R3360" s="72" t="str">
        <f t="shared" si="642"/>
        <v/>
      </c>
      <c r="S3360" s="72" t="str">
        <f t="shared" si="643"/>
        <v/>
      </c>
      <c r="AT3360" s="20">
        <f t="shared" si="644"/>
        <v>-8477.1</v>
      </c>
    </row>
    <row r="3361" spans="1:46" ht="33.75">
      <c r="A3361" s="54">
        <v>8066</v>
      </c>
      <c r="B3361" s="54" t="s">
        <v>1877</v>
      </c>
      <c r="C3361" s="58" t="s">
        <v>2498</v>
      </c>
      <c r="D3361" s="79">
        <v>7</v>
      </c>
      <c r="E3361" s="79">
        <v>7</v>
      </c>
      <c r="F3361" s="80">
        <v>805.02</v>
      </c>
      <c r="G3361" s="80">
        <v>115</v>
      </c>
      <c r="H3361" s="80">
        <v>805.02</v>
      </c>
      <c r="I3361" s="80" t="s">
        <v>28</v>
      </c>
      <c r="J3361" s="80" t="s">
        <v>28</v>
      </c>
      <c r="K3361" s="80">
        <v>115</v>
      </c>
      <c r="L3361" s="73">
        <f t="shared" si="636"/>
        <v>94.19</v>
      </c>
      <c r="M3361" s="73">
        <f t="shared" si="637"/>
        <v>115</v>
      </c>
      <c r="N3361" s="72" t="str">
        <f t="shared" si="638"/>
        <v>0909</v>
      </c>
      <c r="O3361" s="74">
        <f t="shared" si="639"/>
        <v>0</v>
      </c>
      <c r="P3361" s="72">
        <f t="shared" si="640"/>
        <v>0</v>
      </c>
      <c r="Q3361" s="74">
        <f t="shared" si="641"/>
        <v>7</v>
      </c>
      <c r="R3361" s="72" t="str">
        <f t="shared" si="642"/>
        <v/>
      </c>
      <c r="S3361" s="72" t="str">
        <f t="shared" si="643"/>
        <v/>
      </c>
      <c r="AT3361" s="20">
        <f t="shared" si="644"/>
        <v>-8477.1</v>
      </c>
    </row>
    <row r="3362" spans="1:46" ht="33.75">
      <c r="A3362" s="54">
        <v>8066</v>
      </c>
      <c r="B3362" s="54" t="s">
        <v>1875</v>
      </c>
      <c r="C3362" s="58" t="s">
        <v>2498</v>
      </c>
      <c r="D3362" s="79">
        <v>7</v>
      </c>
      <c r="E3362" s="79">
        <v>7</v>
      </c>
      <c r="F3362" s="80">
        <v>805.02</v>
      </c>
      <c r="G3362" s="80">
        <v>115</v>
      </c>
      <c r="H3362" s="80">
        <v>805.02</v>
      </c>
      <c r="I3362" s="80" t="s">
        <v>28</v>
      </c>
      <c r="J3362" s="80" t="s">
        <v>28</v>
      </c>
      <c r="K3362" s="80">
        <v>115</v>
      </c>
      <c r="L3362" s="73">
        <f t="shared" si="636"/>
        <v>94.19</v>
      </c>
      <c r="M3362" s="73">
        <f t="shared" si="637"/>
        <v>115</v>
      </c>
      <c r="N3362" s="72" t="str">
        <f t="shared" si="638"/>
        <v>0909</v>
      </c>
      <c r="O3362" s="74">
        <f t="shared" si="639"/>
        <v>0</v>
      </c>
      <c r="P3362" s="72">
        <f t="shared" si="640"/>
        <v>0</v>
      </c>
      <c r="Q3362" s="74">
        <f t="shared" si="641"/>
        <v>7</v>
      </c>
      <c r="R3362" s="72" t="str">
        <f t="shared" si="642"/>
        <v/>
      </c>
      <c r="S3362" s="72" t="str">
        <f t="shared" si="643"/>
        <v/>
      </c>
      <c r="AT3362" s="20">
        <f t="shared" si="644"/>
        <v>-8477.1</v>
      </c>
    </row>
    <row r="3363" spans="1:46" ht="33.75">
      <c r="A3363" s="54">
        <v>8066</v>
      </c>
      <c r="B3363" s="54" t="s">
        <v>1873</v>
      </c>
      <c r="C3363" s="58" t="s">
        <v>2498</v>
      </c>
      <c r="D3363" s="79">
        <v>7</v>
      </c>
      <c r="E3363" s="79">
        <v>7</v>
      </c>
      <c r="F3363" s="80">
        <v>805.02</v>
      </c>
      <c r="G3363" s="80">
        <v>115</v>
      </c>
      <c r="H3363" s="80">
        <v>805.02</v>
      </c>
      <c r="I3363" s="80" t="s">
        <v>28</v>
      </c>
      <c r="J3363" s="80" t="s">
        <v>28</v>
      </c>
      <c r="K3363" s="80">
        <v>115</v>
      </c>
      <c r="L3363" s="73">
        <f t="shared" si="636"/>
        <v>94.19</v>
      </c>
      <c r="M3363" s="73">
        <f t="shared" si="637"/>
        <v>115</v>
      </c>
      <c r="N3363" s="72" t="str">
        <f t="shared" si="638"/>
        <v>0909</v>
      </c>
      <c r="O3363" s="74">
        <f t="shared" si="639"/>
        <v>0</v>
      </c>
      <c r="P3363" s="72">
        <f t="shared" si="640"/>
        <v>0</v>
      </c>
      <c r="Q3363" s="74">
        <f t="shared" si="641"/>
        <v>7</v>
      </c>
      <c r="R3363" s="72" t="str">
        <f t="shared" si="642"/>
        <v/>
      </c>
      <c r="S3363" s="72" t="str">
        <f t="shared" si="643"/>
        <v/>
      </c>
      <c r="AT3363" s="20">
        <f t="shared" si="644"/>
        <v>-8477.1</v>
      </c>
    </row>
    <row r="3364" spans="1:46" ht="33.75">
      <c r="A3364" s="54">
        <v>8067</v>
      </c>
      <c r="B3364" s="54" t="s">
        <v>1905</v>
      </c>
      <c r="C3364" s="58" t="s">
        <v>2499</v>
      </c>
      <c r="D3364" s="79">
        <v>7</v>
      </c>
      <c r="E3364" s="79">
        <v>7</v>
      </c>
      <c r="F3364" s="80">
        <v>789.08</v>
      </c>
      <c r="G3364" s="80">
        <v>112.73</v>
      </c>
      <c r="H3364" s="80">
        <v>789.08</v>
      </c>
      <c r="I3364" s="80" t="s">
        <v>28</v>
      </c>
      <c r="J3364" s="80" t="s">
        <v>28</v>
      </c>
      <c r="K3364" s="80">
        <v>112.73</v>
      </c>
      <c r="L3364" s="73">
        <f t="shared" si="636"/>
        <v>107.24</v>
      </c>
      <c r="M3364" s="73">
        <f t="shared" si="637"/>
        <v>112.73</v>
      </c>
      <c r="N3364" s="72" t="str">
        <f t="shared" si="638"/>
        <v>0912</v>
      </c>
      <c r="O3364" s="74">
        <f t="shared" si="639"/>
        <v>0</v>
      </c>
      <c r="P3364" s="72">
        <f t="shared" si="640"/>
        <v>0</v>
      </c>
      <c r="Q3364" s="74">
        <f t="shared" si="641"/>
        <v>7</v>
      </c>
      <c r="R3364" s="72" t="str">
        <f t="shared" si="642"/>
        <v/>
      </c>
      <c r="S3364" s="72" t="str">
        <f t="shared" si="643"/>
        <v/>
      </c>
      <c r="AT3364" s="20">
        <f t="shared" si="644"/>
        <v>-9651.6</v>
      </c>
    </row>
    <row r="3365" spans="1:46" ht="33.75">
      <c r="A3365" s="54">
        <v>8067</v>
      </c>
      <c r="B3365" s="54" t="s">
        <v>1903</v>
      </c>
      <c r="C3365" s="58" t="s">
        <v>2499</v>
      </c>
      <c r="D3365" s="79">
        <v>7</v>
      </c>
      <c r="E3365" s="79">
        <v>7</v>
      </c>
      <c r="F3365" s="80">
        <v>789.08</v>
      </c>
      <c r="G3365" s="80">
        <v>112.73</v>
      </c>
      <c r="H3365" s="80">
        <v>789.08</v>
      </c>
      <c r="I3365" s="80" t="s">
        <v>28</v>
      </c>
      <c r="J3365" s="80" t="s">
        <v>28</v>
      </c>
      <c r="K3365" s="80">
        <v>112.73</v>
      </c>
      <c r="L3365" s="73">
        <f t="shared" si="636"/>
        <v>107.24</v>
      </c>
      <c r="M3365" s="73">
        <f t="shared" si="637"/>
        <v>112.73</v>
      </c>
      <c r="N3365" s="72" t="str">
        <f t="shared" si="638"/>
        <v>0912</v>
      </c>
      <c r="O3365" s="74">
        <f t="shared" si="639"/>
        <v>0</v>
      </c>
      <c r="P3365" s="72">
        <f t="shared" si="640"/>
        <v>0</v>
      </c>
      <c r="Q3365" s="74">
        <f t="shared" si="641"/>
        <v>7</v>
      </c>
      <c r="R3365" s="72" t="str">
        <f t="shared" si="642"/>
        <v/>
      </c>
      <c r="S3365" s="72" t="str">
        <f t="shared" si="643"/>
        <v/>
      </c>
      <c r="AT3365" s="20">
        <f t="shared" si="644"/>
        <v>-9651.6</v>
      </c>
    </row>
    <row r="3366" spans="1:46" ht="33.75">
      <c r="A3366" s="54">
        <v>8067</v>
      </c>
      <c r="B3366" s="54" t="s">
        <v>1901</v>
      </c>
      <c r="C3366" s="58" t="s">
        <v>2499</v>
      </c>
      <c r="D3366" s="79">
        <v>7</v>
      </c>
      <c r="E3366" s="79">
        <v>7</v>
      </c>
      <c r="F3366" s="80">
        <v>789.08</v>
      </c>
      <c r="G3366" s="80">
        <v>112.73</v>
      </c>
      <c r="H3366" s="80">
        <v>789.08</v>
      </c>
      <c r="I3366" s="80" t="s">
        <v>28</v>
      </c>
      <c r="J3366" s="80" t="s">
        <v>28</v>
      </c>
      <c r="K3366" s="80">
        <v>112.73</v>
      </c>
      <c r="L3366" s="73">
        <f t="shared" si="636"/>
        <v>107.24</v>
      </c>
      <c r="M3366" s="73">
        <f t="shared" si="637"/>
        <v>112.73</v>
      </c>
      <c r="N3366" s="72" t="str">
        <f t="shared" si="638"/>
        <v>0912</v>
      </c>
      <c r="O3366" s="74">
        <f t="shared" si="639"/>
        <v>0</v>
      </c>
      <c r="P3366" s="72">
        <f t="shared" si="640"/>
        <v>0</v>
      </c>
      <c r="Q3366" s="74">
        <f t="shared" si="641"/>
        <v>7</v>
      </c>
      <c r="R3366" s="72" t="str">
        <f t="shared" si="642"/>
        <v/>
      </c>
      <c r="S3366" s="72" t="str">
        <f t="shared" si="643"/>
        <v/>
      </c>
      <c r="AT3366" s="20">
        <f t="shared" si="644"/>
        <v>-9651.6</v>
      </c>
    </row>
    <row r="3367" spans="1:46" ht="33.75">
      <c r="A3367" s="54">
        <v>8067</v>
      </c>
      <c r="B3367" s="54" t="s">
        <v>1899</v>
      </c>
      <c r="C3367" s="58" t="s">
        <v>2499</v>
      </c>
      <c r="D3367" s="79">
        <v>7</v>
      </c>
      <c r="E3367" s="79">
        <v>7</v>
      </c>
      <c r="F3367" s="80">
        <v>789.08</v>
      </c>
      <c r="G3367" s="80">
        <v>112.73</v>
      </c>
      <c r="H3367" s="80">
        <v>789.08</v>
      </c>
      <c r="I3367" s="80" t="s">
        <v>28</v>
      </c>
      <c r="J3367" s="80" t="s">
        <v>28</v>
      </c>
      <c r="K3367" s="80">
        <v>112.73</v>
      </c>
      <c r="L3367" s="73">
        <f t="shared" si="636"/>
        <v>107.24</v>
      </c>
      <c r="M3367" s="73">
        <f t="shared" si="637"/>
        <v>112.73</v>
      </c>
      <c r="N3367" s="72" t="str">
        <f t="shared" si="638"/>
        <v>0912</v>
      </c>
      <c r="O3367" s="74">
        <f t="shared" si="639"/>
        <v>0</v>
      </c>
      <c r="P3367" s="72">
        <f t="shared" si="640"/>
        <v>0</v>
      </c>
      <c r="Q3367" s="74">
        <f t="shared" si="641"/>
        <v>7</v>
      </c>
      <c r="R3367" s="72" t="str">
        <f t="shared" si="642"/>
        <v/>
      </c>
      <c r="S3367" s="72" t="str">
        <f t="shared" si="643"/>
        <v/>
      </c>
      <c r="AT3367" s="20">
        <f t="shared" si="644"/>
        <v>-9651.6</v>
      </c>
    </row>
    <row r="3368" spans="1:46" ht="33.75">
      <c r="A3368" s="54">
        <v>8067</v>
      </c>
      <c r="B3368" s="54" t="s">
        <v>1897</v>
      </c>
      <c r="C3368" s="58" t="s">
        <v>2499</v>
      </c>
      <c r="D3368" s="79">
        <v>7</v>
      </c>
      <c r="E3368" s="79">
        <v>7</v>
      </c>
      <c r="F3368" s="80">
        <v>789.08</v>
      </c>
      <c r="G3368" s="80">
        <v>112.73</v>
      </c>
      <c r="H3368" s="80">
        <v>789.08</v>
      </c>
      <c r="I3368" s="80" t="s">
        <v>28</v>
      </c>
      <c r="J3368" s="80" t="s">
        <v>28</v>
      </c>
      <c r="K3368" s="80">
        <v>112.73</v>
      </c>
      <c r="L3368" s="73">
        <f t="shared" si="636"/>
        <v>108.17</v>
      </c>
      <c r="M3368" s="73">
        <f t="shared" si="637"/>
        <v>112.73</v>
      </c>
      <c r="N3368" s="72" t="str">
        <f t="shared" si="638"/>
        <v>0912</v>
      </c>
      <c r="O3368" s="74">
        <f t="shared" si="639"/>
        <v>0</v>
      </c>
      <c r="P3368" s="72">
        <f t="shared" si="640"/>
        <v>0</v>
      </c>
      <c r="Q3368" s="74">
        <f t="shared" si="641"/>
        <v>7</v>
      </c>
      <c r="R3368" s="72" t="str">
        <f t="shared" si="642"/>
        <v/>
      </c>
      <c r="S3368" s="72" t="str">
        <f t="shared" si="643"/>
        <v/>
      </c>
      <c r="AT3368" s="20">
        <f t="shared" si="644"/>
        <v>-9735.2999999999993</v>
      </c>
    </row>
    <row r="3369" spans="1:46" ht="33.75">
      <c r="A3369" s="54">
        <v>8067</v>
      </c>
      <c r="B3369" s="54" t="s">
        <v>1895</v>
      </c>
      <c r="C3369" s="58" t="s">
        <v>2499</v>
      </c>
      <c r="D3369" s="79">
        <v>7</v>
      </c>
      <c r="E3369" s="79">
        <v>7</v>
      </c>
      <c r="F3369" s="80">
        <v>789.08</v>
      </c>
      <c r="G3369" s="80">
        <v>112.73</v>
      </c>
      <c r="H3369" s="80">
        <v>789.08</v>
      </c>
      <c r="I3369" s="80" t="s">
        <v>28</v>
      </c>
      <c r="J3369" s="80" t="s">
        <v>28</v>
      </c>
      <c r="K3369" s="80">
        <v>112.73</v>
      </c>
      <c r="L3369" s="73">
        <f t="shared" si="636"/>
        <v>108.17</v>
      </c>
      <c r="M3369" s="73">
        <f t="shared" si="637"/>
        <v>112.73</v>
      </c>
      <c r="N3369" s="72" t="str">
        <f t="shared" si="638"/>
        <v>0912</v>
      </c>
      <c r="O3369" s="74">
        <f t="shared" si="639"/>
        <v>0</v>
      </c>
      <c r="P3369" s="72">
        <f t="shared" si="640"/>
        <v>0</v>
      </c>
      <c r="Q3369" s="74">
        <f t="shared" si="641"/>
        <v>7</v>
      </c>
      <c r="R3369" s="72" t="str">
        <f t="shared" si="642"/>
        <v/>
      </c>
      <c r="S3369" s="72" t="str">
        <f t="shared" si="643"/>
        <v/>
      </c>
      <c r="AT3369" s="20">
        <f t="shared" si="644"/>
        <v>-9735.2999999999993</v>
      </c>
    </row>
    <row r="3370" spans="1:46" ht="33.75">
      <c r="A3370" s="54">
        <v>8067</v>
      </c>
      <c r="B3370" s="54" t="s">
        <v>1893</v>
      </c>
      <c r="C3370" s="58" t="s">
        <v>2499</v>
      </c>
      <c r="D3370" s="79">
        <v>7</v>
      </c>
      <c r="E3370" s="79">
        <v>7</v>
      </c>
      <c r="F3370" s="80">
        <v>789.08</v>
      </c>
      <c r="G3370" s="80">
        <v>112.73</v>
      </c>
      <c r="H3370" s="80">
        <v>789.08</v>
      </c>
      <c r="I3370" s="80" t="s">
        <v>28</v>
      </c>
      <c r="J3370" s="80" t="s">
        <v>28</v>
      </c>
      <c r="K3370" s="80">
        <v>112.73</v>
      </c>
      <c r="L3370" s="73">
        <f t="shared" si="636"/>
        <v>108.17</v>
      </c>
      <c r="M3370" s="73">
        <f t="shared" si="637"/>
        <v>112.73</v>
      </c>
      <c r="N3370" s="72" t="str">
        <f t="shared" si="638"/>
        <v>0912</v>
      </c>
      <c r="O3370" s="74">
        <f t="shared" si="639"/>
        <v>0</v>
      </c>
      <c r="P3370" s="72">
        <f t="shared" si="640"/>
        <v>0</v>
      </c>
      <c r="Q3370" s="74">
        <f t="shared" si="641"/>
        <v>7</v>
      </c>
      <c r="R3370" s="72" t="str">
        <f t="shared" si="642"/>
        <v/>
      </c>
      <c r="S3370" s="72" t="str">
        <f t="shared" si="643"/>
        <v/>
      </c>
      <c r="AT3370" s="20">
        <f t="shared" si="644"/>
        <v>-9735.2999999999993</v>
      </c>
    </row>
    <row r="3371" spans="1:46" ht="33.75">
      <c r="A3371" s="54">
        <v>8067</v>
      </c>
      <c r="B3371" s="54" t="s">
        <v>1891</v>
      </c>
      <c r="C3371" s="58" t="s">
        <v>2499</v>
      </c>
      <c r="D3371" s="79">
        <v>7</v>
      </c>
      <c r="E3371" s="79">
        <v>7</v>
      </c>
      <c r="F3371" s="80">
        <v>789.08</v>
      </c>
      <c r="G3371" s="80">
        <v>112.73</v>
      </c>
      <c r="H3371" s="80">
        <v>789.08</v>
      </c>
      <c r="I3371" s="80" t="s">
        <v>28</v>
      </c>
      <c r="J3371" s="80" t="s">
        <v>28</v>
      </c>
      <c r="K3371" s="80">
        <v>112.73</v>
      </c>
      <c r="L3371" s="73">
        <f t="shared" si="636"/>
        <v>108.17</v>
      </c>
      <c r="M3371" s="73">
        <f t="shared" si="637"/>
        <v>112.73</v>
      </c>
      <c r="N3371" s="72" t="str">
        <f t="shared" si="638"/>
        <v>0912</v>
      </c>
      <c r="O3371" s="74">
        <f t="shared" si="639"/>
        <v>0</v>
      </c>
      <c r="P3371" s="72">
        <f t="shared" si="640"/>
        <v>0</v>
      </c>
      <c r="Q3371" s="74">
        <f t="shared" si="641"/>
        <v>7</v>
      </c>
      <c r="R3371" s="72" t="str">
        <f t="shared" si="642"/>
        <v/>
      </c>
      <c r="S3371" s="72" t="str">
        <f t="shared" si="643"/>
        <v/>
      </c>
      <c r="AT3371" s="20">
        <f t="shared" si="644"/>
        <v>-9735.2999999999993</v>
      </c>
    </row>
    <row r="3372" spans="1:46" ht="33.75">
      <c r="A3372" s="54">
        <v>8068</v>
      </c>
      <c r="B3372" s="54" t="s">
        <v>1931</v>
      </c>
      <c r="C3372" s="58" t="s">
        <v>2500</v>
      </c>
      <c r="D3372" s="79">
        <v>7</v>
      </c>
      <c r="E3372" s="79">
        <v>7</v>
      </c>
      <c r="F3372" s="80">
        <v>734.05</v>
      </c>
      <c r="G3372" s="80">
        <v>104.86</v>
      </c>
      <c r="H3372" s="80">
        <v>734.05</v>
      </c>
      <c r="I3372" s="80" t="s">
        <v>28</v>
      </c>
      <c r="J3372" s="80" t="s">
        <v>28</v>
      </c>
      <c r="K3372" s="80">
        <v>104.86</v>
      </c>
      <c r="L3372" s="73">
        <f t="shared" si="636"/>
        <v>86.47</v>
      </c>
      <c r="M3372" s="73">
        <f t="shared" si="637"/>
        <v>104.86</v>
      </c>
      <c r="N3372" s="72" t="str">
        <f t="shared" si="638"/>
        <v>0918</v>
      </c>
      <c r="O3372" s="74">
        <f t="shared" si="639"/>
        <v>0</v>
      </c>
      <c r="P3372" s="72">
        <f t="shared" si="640"/>
        <v>0</v>
      </c>
      <c r="Q3372" s="74">
        <f t="shared" si="641"/>
        <v>7</v>
      </c>
      <c r="R3372" s="72" t="str">
        <f t="shared" si="642"/>
        <v/>
      </c>
      <c r="S3372" s="72" t="str">
        <f t="shared" si="643"/>
        <v/>
      </c>
      <c r="AT3372" s="20">
        <f t="shared" si="644"/>
        <v>-7782.3</v>
      </c>
    </row>
    <row r="3373" spans="1:46" ht="33.75">
      <c r="A3373" s="54">
        <v>8068</v>
      </c>
      <c r="B3373" s="54" t="s">
        <v>1929</v>
      </c>
      <c r="C3373" s="58" t="s">
        <v>2500</v>
      </c>
      <c r="D3373" s="79">
        <v>7</v>
      </c>
      <c r="E3373" s="79">
        <v>7</v>
      </c>
      <c r="F3373" s="80">
        <v>734.05</v>
      </c>
      <c r="G3373" s="80">
        <v>104.86</v>
      </c>
      <c r="H3373" s="80">
        <v>734.05</v>
      </c>
      <c r="I3373" s="80" t="s">
        <v>28</v>
      </c>
      <c r="J3373" s="80" t="s">
        <v>28</v>
      </c>
      <c r="K3373" s="80">
        <v>104.86</v>
      </c>
      <c r="L3373" s="73">
        <f t="shared" si="636"/>
        <v>86.47</v>
      </c>
      <c r="M3373" s="73">
        <f t="shared" si="637"/>
        <v>104.86</v>
      </c>
      <c r="N3373" s="72" t="str">
        <f t="shared" si="638"/>
        <v>0918</v>
      </c>
      <c r="O3373" s="74">
        <f t="shared" si="639"/>
        <v>0</v>
      </c>
      <c r="P3373" s="72">
        <f t="shared" si="640"/>
        <v>0</v>
      </c>
      <c r="Q3373" s="74">
        <f t="shared" si="641"/>
        <v>7</v>
      </c>
      <c r="R3373" s="72" t="str">
        <f t="shared" si="642"/>
        <v/>
      </c>
      <c r="S3373" s="72" t="str">
        <f t="shared" si="643"/>
        <v/>
      </c>
      <c r="AT3373" s="20">
        <f t="shared" si="644"/>
        <v>-7782.3</v>
      </c>
    </row>
    <row r="3374" spans="1:46" ht="33.75">
      <c r="A3374" s="54">
        <v>8068</v>
      </c>
      <c r="B3374" s="54" t="s">
        <v>1927</v>
      </c>
      <c r="C3374" s="58" t="s">
        <v>2500</v>
      </c>
      <c r="D3374" s="79">
        <v>7</v>
      </c>
      <c r="E3374" s="79">
        <v>7</v>
      </c>
      <c r="F3374" s="80">
        <v>734.05</v>
      </c>
      <c r="G3374" s="80">
        <v>104.86</v>
      </c>
      <c r="H3374" s="80">
        <v>734.05</v>
      </c>
      <c r="I3374" s="80" t="s">
        <v>28</v>
      </c>
      <c r="J3374" s="80" t="s">
        <v>28</v>
      </c>
      <c r="K3374" s="80">
        <v>104.86</v>
      </c>
      <c r="L3374" s="73">
        <f t="shared" si="636"/>
        <v>86.47</v>
      </c>
      <c r="M3374" s="73">
        <f t="shared" si="637"/>
        <v>104.86</v>
      </c>
      <c r="N3374" s="72" t="str">
        <f t="shared" si="638"/>
        <v>0918</v>
      </c>
      <c r="O3374" s="74">
        <f t="shared" si="639"/>
        <v>0</v>
      </c>
      <c r="P3374" s="72">
        <f t="shared" si="640"/>
        <v>0</v>
      </c>
      <c r="Q3374" s="74">
        <f t="shared" si="641"/>
        <v>7</v>
      </c>
      <c r="R3374" s="72" t="str">
        <f t="shared" si="642"/>
        <v/>
      </c>
      <c r="S3374" s="72" t="str">
        <f t="shared" si="643"/>
        <v/>
      </c>
      <c r="AT3374" s="20">
        <f t="shared" si="644"/>
        <v>-7782.3</v>
      </c>
    </row>
    <row r="3375" spans="1:46" ht="33.75">
      <c r="A3375" s="54">
        <v>8068</v>
      </c>
      <c r="B3375" s="54" t="s">
        <v>1925</v>
      </c>
      <c r="C3375" s="58" t="s">
        <v>2500</v>
      </c>
      <c r="D3375" s="79">
        <v>7</v>
      </c>
      <c r="E3375" s="79">
        <v>7</v>
      </c>
      <c r="F3375" s="80">
        <v>734.05</v>
      </c>
      <c r="G3375" s="80">
        <v>104.86</v>
      </c>
      <c r="H3375" s="80">
        <v>734.05</v>
      </c>
      <c r="I3375" s="80" t="s">
        <v>28</v>
      </c>
      <c r="J3375" s="80" t="s">
        <v>28</v>
      </c>
      <c r="K3375" s="80">
        <v>104.86</v>
      </c>
      <c r="L3375" s="73">
        <f t="shared" si="636"/>
        <v>86.47</v>
      </c>
      <c r="M3375" s="73">
        <f t="shared" si="637"/>
        <v>104.86</v>
      </c>
      <c r="N3375" s="72" t="str">
        <f t="shared" si="638"/>
        <v>0918</v>
      </c>
      <c r="O3375" s="74">
        <f t="shared" si="639"/>
        <v>0</v>
      </c>
      <c r="P3375" s="72">
        <f t="shared" si="640"/>
        <v>0</v>
      </c>
      <c r="Q3375" s="74">
        <f t="shared" si="641"/>
        <v>7</v>
      </c>
      <c r="R3375" s="72" t="str">
        <f t="shared" si="642"/>
        <v/>
      </c>
      <c r="S3375" s="72" t="str">
        <f t="shared" si="643"/>
        <v/>
      </c>
      <c r="AT3375" s="20">
        <f t="shared" si="644"/>
        <v>-7782.3</v>
      </c>
    </row>
    <row r="3376" spans="1:46" ht="33.75">
      <c r="A3376" s="54">
        <v>8068</v>
      </c>
      <c r="B3376" s="54" t="s">
        <v>1923</v>
      </c>
      <c r="C3376" s="58" t="s">
        <v>2500</v>
      </c>
      <c r="D3376" s="79">
        <v>7</v>
      </c>
      <c r="E3376" s="79">
        <v>7</v>
      </c>
      <c r="F3376" s="80">
        <v>734.05</v>
      </c>
      <c r="G3376" s="80">
        <v>104.86</v>
      </c>
      <c r="H3376" s="80">
        <v>734.05</v>
      </c>
      <c r="I3376" s="80" t="s">
        <v>28</v>
      </c>
      <c r="J3376" s="80" t="s">
        <v>28</v>
      </c>
      <c r="K3376" s="80">
        <v>104.86</v>
      </c>
      <c r="L3376" s="73">
        <f t="shared" si="636"/>
        <v>86.47</v>
      </c>
      <c r="M3376" s="73">
        <f t="shared" si="637"/>
        <v>104.86</v>
      </c>
      <c r="N3376" s="72" t="str">
        <f t="shared" si="638"/>
        <v>0918</v>
      </c>
      <c r="O3376" s="74">
        <f t="shared" si="639"/>
        <v>0</v>
      </c>
      <c r="P3376" s="72">
        <f t="shared" si="640"/>
        <v>0</v>
      </c>
      <c r="Q3376" s="74">
        <f t="shared" si="641"/>
        <v>7</v>
      </c>
      <c r="R3376" s="72" t="str">
        <f t="shared" si="642"/>
        <v/>
      </c>
      <c r="S3376" s="72" t="str">
        <f t="shared" si="643"/>
        <v/>
      </c>
      <c r="AT3376" s="20">
        <f t="shared" si="644"/>
        <v>-7782.3</v>
      </c>
    </row>
    <row r="3377" spans="1:46" ht="33.75">
      <c r="A3377" s="54">
        <v>8068</v>
      </c>
      <c r="B3377" s="54" t="s">
        <v>1921</v>
      </c>
      <c r="C3377" s="58" t="s">
        <v>2500</v>
      </c>
      <c r="D3377" s="79">
        <v>7</v>
      </c>
      <c r="E3377" s="79">
        <v>7</v>
      </c>
      <c r="F3377" s="80">
        <v>734.05</v>
      </c>
      <c r="G3377" s="80">
        <v>104.86</v>
      </c>
      <c r="H3377" s="80">
        <v>734.05</v>
      </c>
      <c r="I3377" s="80" t="s">
        <v>28</v>
      </c>
      <c r="J3377" s="80" t="s">
        <v>28</v>
      </c>
      <c r="K3377" s="80">
        <v>104.86</v>
      </c>
      <c r="L3377" s="73">
        <f t="shared" si="636"/>
        <v>86.47</v>
      </c>
      <c r="M3377" s="73">
        <f t="shared" si="637"/>
        <v>104.86</v>
      </c>
      <c r="N3377" s="72" t="str">
        <f t="shared" si="638"/>
        <v>0918</v>
      </c>
      <c r="O3377" s="74">
        <f t="shared" si="639"/>
        <v>0</v>
      </c>
      <c r="P3377" s="72">
        <f t="shared" si="640"/>
        <v>0</v>
      </c>
      <c r="Q3377" s="74">
        <f t="shared" si="641"/>
        <v>7</v>
      </c>
      <c r="R3377" s="72" t="str">
        <f t="shared" si="642"/>
        <v/>
      </c>
      <c r="S3377" s="72" t="str">
        <f t="shared" si="643"/>
        <v/>
      </c>
      <c r="AT3377" s="20">
        <f t="shared" si="644"/>
        <v>-7782.3</v>
      </c>
    </row>
    <row r="3378" spans="1:46" ht="33.75">
      <c r="A3378" s="54">
        <v>8068</v>
      </c>
      <c r="B3378" s="54" t="s">
        <v>1919</v>
      </c>
      <c r="C3378" s="58" t="s">
        <v>2500</v>
      </c>
      <c r="D3378" s="79">
        <v>7</v>
      </c>
      <c r="E3378" s="79">
        <v>7</v>
      </c>
      <c r="F3378" s="80">
        <v>734.05</v>
      </c>
      <c r="G3378" s="80">
        <v>104.86</v>
      </c>
      <c r="H3378" s="80">
        <v>734.05</v>
      </c>
      <c r="I3378" s="80" t="s">
        <v>28</v>
      </c>
      <c r="J3378" s="80" t="s">
        <v>28</v>
      </c>
      <c r="K3378" s="80">
        <v>104.86</v>
      </c>
      <c r="L3378" s="73">
        <f t="shared" si="636"/>
        <v>100.95</v>
      </c>
      <c r="M3378" s="73">
        <f t="shared" si="637"/>
        <v>104.86</v>
      </c>
      <c r="N3378" s="72" t="str">
        <f t="shared" si="638"/>
        <v>0918</v>
      </c>
      <c r="O3378" s="74">
        <f t="shared" si="639"/>
        <v>0</v>
      </c>
      <c r="P3378" s="72">
        <f t="shared" si="640"/>
        <v>0</v>
      </c>
      <c r="Q3378" s="74">
        <f t="shared" si="641"/>
        <v>7</v>
      </c>
      <c r="R3378" s="72" t="str">
        <f t="shared" si="642"/>
        <v/>
      </c>
      <c r="S3378" s="72" t="str">
        <f t="shared" si="643"/>
        <v/>
      </c>
      <c r="AT3378" s="20">
        <f t="shared" si="644"/>
        <v>-9085.5</v>
      </c>
    </row>
    <row r="3379" spans="1:46" ht="33.75">
      <c r="A3379" s="54">
        <v>8068</v>
      </c>
      <c r="B3379" s="54" t="s">
        <v>1917</v>
      </c>
      <c r="C3379" s="58" t="s">
        <v>2500</v>
      </c>
      <c r="D3379" s="79">
        <v>7</v>
      </c>
      <c r="E3379" s="79">
        <v>7</v>
      </c>
      <c r="F3379" s="80">
        <v>734.05</v>
      </c>
      <c r="G3379" s="80">
        <v>104.86</v>
      </c>
      <c r="H3379" s="80">
        <v>734.05</v>
      </c>
      <c r="I3379" s="80" t="s">
        <v>28</v>
      </c>
      <c r="J3379" s="80" t="s">
        <v>28</v>
      </c>
      <c r="K3379" s="80">
        <v>104.86</v>
      </c>
      <c r="L3379" s="73">
        <f t="shared" si="636"/>
        <v>100.95</v>
      </c>
      <c r="M3379" s="73">
        <f t="shared" si="637"/>
        <v>104.86</v>
      </c>
      <c r="N3379" s="72" t="str">
        <f t="shared" si="638"/>
        <v>0918</v>
      </c>
      <c r="O3379" s="74">
        <f t="shared" si="639"/>
        <v>0</v>
      </c>
      <c r="P3379" s="72">
        <f t="shared" si="640"/>
        <v>0</v>
      </c>
      <c r="Q3379" s="74">
        <f t="shared" si="641"/>
        <v>7</v>
      </c>
      <c r="R3379" s="72" t="str">
        <f t="shared" si="642"/>
        <v/>
      </c>
      <c r="S3379" s="72" t="str">
        <f t="shared" si="643"/>
        <v/>
      </c>
      <c r="AT3379" s="20">
        <f t="shared" si="644"/>
        <v>-9085.5</v>
      </c>
    </row>
    <row r="3380" spans="1:46" ht="33.75">
      <c r="A3380" s="54">
        <v>8068</v>
      </c>
      <c r="B3380" s="54" t="s">
        <v>1915</v>
      </c>
      <c r="C3380" s="58" t="s">
        <v>2500</v>
      </c>
      <c r="D3380" s="79">
        <v>7</v>
      </c>
      <c r="E3380" s="79">
        <v>7</v>
      </c>
      <c r="F3380" s="80">
        <v>734.05</v>
      </c>
      <c r="G3380" s="80">
        <v>104.86</v>
      </c>
      <c r="H3380" s="80">
        <v>734.05</v>
      </c>
      <c r="I3380" s="80" t="s">
        <v>28</v>
      </c>
      <c r="J3380" s="80" t="s">
        <v>28</v>
      </c>
      <c r="K3380" s="80">
        <v>104.86</v>
      </c>
      <c r="L3380" s="73">
        <f t="shared" si="636"/>
        <v>100.95</v>
      </c>
      <c r="M3380" s="73">
        <f t="shared" si="637"/>
        <v>104.86</v>
      </c>
      <c r="N3380" s="72" t="str">
        <f t="shared" si="638"/>
        <v>0918</v>
      </c>
      <c r="O3380" s="74">
        <f t="shared" si="639"/>
        <v>0</v>
      </c>
      <c r="P3380" s="72">
        <f t="shared" si="640"/>
        <v>0</v>
      </c>
      <c r="Q3380" s="74">
        <f t="shared" si="641"/>
        <v>7</v>
      </c>
      <c r="R3380" s="72" t="str">
        <f t="shared" si="642"/>
        <v/>
      </c>
      <c r="S3380" s="72" t="str">
        <f t="shared" si="643"/>
        <v/>
      </c>
      <c r="AT3380" s="20">
        <f t="shared" si="644"/>
        <v>-9085.5</v>
      </c>
    </row>
    <row r="3381" spans="1:46" ht="33.75">
      <c r="A3381" s="54">
        <v>8068</v>
      </c>
      <c r="B3381" s="54" t="s">
        <v>1913</v>
      </c>
      <c r="C3381" s="58" t="s">
        <v>2500</v>
      </c>
      <c r="D3381" s="79">
        <v>7</v>
      </c>
      <c r="E3381" s="79">
        <v>7</v>
      </c>
      <c r="F3381" s="80">
        <v>734.05</v>
      </c>
      <c r="G3381" s="80">
        <v>104.86</v>
      </c>
      <c r="H3381" s="80">
        <v>734.05</v>
      </c>
      <c r="I3381" s="80" t="s">
        <v>28</v>
      </c>
      <c r="J3381" s="80" t="s">
        <v>28</v>
      </c>
      <c r="K3381" s="80">
        <v>104.86</v>
      </c>
      <c r="L3381" s="73">
        <f t="shared" si="636"/>
        <v>100.95</v>
      </c>
      <c r="M3381" s="73">
        <f t="shared" si="637"/>
        <v>104.86</v>
      </c>
      <c r="N3381" s="72" t="str">
        <f t="shared" si="638"/>
        <v>0918</v>
      </c>
      <c r="O3381" s="74">
        <f t="shared" si="639"/>
        <v>0</v>
      </c>
      <c r="P3381" s="72">
        <f t="shared" si="640"/>
        <v>0</v>
      </c>
      <c r="Q3381" s="74">
        <f t="shared" si="641"/>
        <v>7</v>
      </c>
      <c r="R3381" s="72" t="str">
        <f t="shared" si="642"/>
        <v/>
      </c>
      <c r="S3381" s="72" t="str">
        <f t="shared" si="643"/>
        <v/>
      </c>
      <c r="AT3381" s="20">
        <f t="shared" si="644"/>
        <v>-9085.5</v>
      </c>
    </row>
    <row r="3382" spans="1:46" ht="33.75">
      <c r="A3382" s="54">
        <v>8068</v>
      </c>
      <c r="B3382" s="54" t="s">
        <v>1911</v>
      </c>
      <c r="C3382" s="58" t="s">
        <v>2500</v>
      </c>
      <c r="D3382" s="79">
        <v>7</v>
      </c>
      <c r="E3382" s="79">
        <v>7</v>
      </c>
      <c r="F3382" s="80">
        <v>734.05</v>
      </c>
      <c r="G3382" s="80">
        <v>104.86</v>
      </c>
      <c r="H3382" s="80">
        <v>734.05</v>
      </c>
      <c r="I3382" s="80" t="s">
        <v>28</v>
      </c>
      <c r="J3382" s="80" t="s">
        <v>28</v>
      </c>
      <c r="K3382" s="80">
        <v>104.86</v>
      </c>
      <c r="L3382" s="73">
        <f t="shared" si="636"/>
        <v>100.95</v>
      </c>
      <c r="M3382" s="73">
        <f t="shared" si="637"/>
        <v>104.86</v>
      </c>
      <c r="N3382" s="72" t="str">
        <f t="shared" si="638"/>
        <v>0918</v>
      </c>
      <c r="O3382" s="74">
        <f t="shared" si="639"/>
        <v>0</v>
      </c>
      <c r="P3382" s="72">
        <f t="shared" si="640"/>
        <v>0</v>
      </c>
      <c r="Q3382" s="74">
        <f t="shared" si="641"/>
        <v>7</v>
      </c>
      <c r="R3382" s="72" t="str">
        <f t="shared" si="642"/>
        <v/>
      </c>
      <c r="S3382" s="72" t="str">
        <f t="shared" si="643"/>
        <v/>
      </c>
      <c r="AT3382" s="20">
        <f t="shared" si="644"/>
        <v>-9085.5</v>
      </c>
    </row>
    <row r="3383" spans="1:46" ht="33.75">
      <c r="A3383" s="54">
        <v>8068</v>
      </c>
      <c r="B3383" s="54" t="s">
        <v>1909</v>
      </c>
      <c r="C3383" s="58" t="s">
        <v>2500</v>
      </c>
      <c r="D3383" s="79">
        <v>7</v>
      </c>
      <c r="E3383" s="79">
        <v>7</v>
      </c>
      <c r="F3383" s="80">
        <v>734.05</v>
      </c>
      <c r="G3383" s="80">
        <v>104.86</v>
      </c>
      <c r="H3383" s="80">
        <v>734.05</v>
      </c>
      <c r="I3383" s="80" t="s">
        <v>28</v>
      </c>
      <c r="J3383" s="80" t="s">
        <v>28</v>
      </c>
      <c r="K3383" s="80">
        <v>104.86</v>
      </c>
      <c r="L3383" s="73">
        <f t="shared" si="636"/>
        <v>100.95</v>
      </c>
      <c r="M3383" s="73">
        <f t="shared" si="637"/>
        <v>104.86</v>
      </c>
      <c r="N3383" s="72" t="str">
        <f t="shared" si="638"/>
        <v>0918</v>
      </c>
      <c r="O3383" s="74">
        <f t="shared" si="639"/>
        <v>0</v>
      </c>
      <c r="P3383" s="72">
        <f t="shared" si="640"/>
        <v>0</v>
      </c>
      <c r="Q3383" s="74">
        <f t="shared" si="641"/>
        <v>7</v>
      </c>
      <c r="R3383" s="72" t="str">
        <f t="shared" si="642"/>
        <v/>
      </c>
      <c r="S3383" s="72" t="str">
        <f t="shared" si="643"/>
        <v/>
      </c>
      <c r="AT3383" s="20">
        <f t="shared" si="644"/>
        <v>-9085.5</v>
      </c>
    </row>
    <row r="3384" spans="1:46" ht="33.75">
      <c r="A3384" s="54">
        <v>8069</v>
      </c>
      <c r="B3384" s="54" t="s">
        <v>1941</v>
      </c>
      <c r="C3384" s="58" t="s">
        <v>2501</v>
      </c>
      <c r="D3384" s="79">
        <v>7</v>
      </c>
      <c r="E3384" s="79">
        <v>7</v>
      </c>
      <c r="F3384" s="80">
        <v>921.84</v>
      </c>
      <c r="G3384" s="80">
        <v>131.69</v>
      </c>
      <c r="H3384" s="80">
        <v>921.84</v>
      </c>
      <c r="I3384" s="80" t="s">
        <v>28</v>
      </c>
      <c r="J3384" s="80" t="s">
        <v>28</v>
      </c>
      <c r="K3384" s="80">
        <v>131.69</v>
      </c>
      <c r="L3384" s="73">
        <f t="shared" si="636"/>
        <v>97.49</v>
      </c>
      <c r="M3384" s="73">
        <f t="shared" si="637"/>
        <v>131.69</v>
      </c>
      <c r="N3384" s="72" t="str">
        <f t="shared" si="638"/>
        <v>0921</v>
      </c>
      <c r="O3384" s="74">
        <f t="shared" si="639"/>
        <v>0</v>
      </c>
      <c r="P3384" s="72">
        <f t="shared" si="640"/>
        <v>0</v>
      </c>
      <c r="Q3384" s="74">
        <f t="shared" si="641"/>
        <v>7</v>
      </c>
      <c r="R3384" s="72" t="str">
        <f t="shared" si="642"/>
        <v/>
      </c>
      <c r="S3384" s="72" t="str">
        <f t="shared" si="643"/>
        <v/>
      </c>
      <c r="AT3384" s="20">
        <f t="shared" si="644"/>
        <v>-8774.1</v>
      </c>
    </row>
    <row r="3385" spans="1:46" ht="33.75">
      <c r="A3385" s="54">
        <v>8069</v>
      </c>
      <c r="B3385" s="54" t="s">
        <v>1939</v>
      </c>
      <c r="C3385" s="58" t="s">
        <v>2501</v>
      </c>
      <c r="D3385" s="79">
        <v>7</v>
      </c>
      <c r="E3385" s="79">
        <v>7</v>
      </c>
      <c r="F3385" s="80">
        <v>921.84</v>
      </c>
      <c r="G3385" s="80">
        <v>131.69</v>
      </c>
      <c r="H3385" s="80">
        <v>921.84</v>
      </c>
      <c r="I3385" s="80" t="s">
        <v>28</v>
      </c>
      <c r="J3385" s="80" t="s">
        <v>28</v>
      </c>
      <c r="K3385" s="80">
        <v>131.69</v>
      </c>
      <c r="L3385" s="73">
        <f t="shared" si="636"/>
        <v>97.49</v>
      </c>
      <c r="M3385" s="73">
        <f t="shared" si="637"/>
        <v>131.69</v>
      </c>
      <c r="N3385" s="72" t="str">
        <f t="shared" si="638"/>
        <v>0921</v>
      </c>
      <c r="O3385" s="74">
        <f t="shared" si="639"/>
        <v>0</v>
      </c>
      <c r="P3385" s="72">
        <f t="shared" si="640"/>
        <v>0</v>
      </c>
      <c r="Q3385" s="74">
        <f t="shared" si="641"/>
        <v>7</v>
      </c>
      <c r="R3385" s="72" t="str">
        <f t="shared" si="642"/>
        <v/>
      </c>
      <c r="S3385" s="72" t="str">
        <f t="shared" si="643"/>
        <v/>
      </c>
      <c r="AT3385" s="20">
        <f t="shared" si="644"/>
        <v>-8774.1</v>
      </c>
    </row>
    <row r="3386" spans="1:46" ht="33.75">
      <c r="A3386" s="54">
        <v>8069</v>
      </c>
      <c r="B3386" s="54" t="s">
        <v>1937</v>
      </c>
      <c r="C3386" s="58" t="s">
        <v>2501</v>
      </c>
      <c r="D3386" s="79">
        <v>7</v>
      </c>
      <c r="E3386" s="79">
        <v>7</v>
      </c>
      <c r="F3386" s="80">
        <v>921.84</v>
      </c>
      <c r="G3386" s="80">
        <v>131.69</v>
      </c>
      <c r="H3386" s="80">
        <v>921.84</v>
      </c>
      <c r="I3386" s="80" t="s">
        <v>28</v>
      </c>
      <c r="J3386" s="80" t="s">
        <v>28</v>
      </c>
      <c r="K3386" s="80">
        <v>131.69</v>
      </c>
      <c r="L3386" s="73">
        <f t="shared" si="636"/>
        <v>97.49</v>
      </c>
      <c r="M3386" s="73">
        <f t="shared" si="637"/>
        <v>131.69</v>
      </c>
      <c r="N3386" s="72" t="str">
        <f t="shared" si="638"/>
        <v>0921</v>
      </c>
      <c r="O3386" s="74">
        <f t="shared" si="639"/>
        <v>0</v>
      </c>
      <c r="P3386" s="72">
        <f t="shared" si="640"/>
        <v>0</v>
      </c>
      <c r="Q3386" s="74">
        <f t="shared" si="641"/>
        <v>7</v>
      </c>
      <c r="R3386" s="72" t="str">
        <f t="shared" si="642"/>
        <v/>
      </c>
      <c r="S3386" s="72" t="str">
        <f t="shared" si="643"/>
        <v/>
      </c>
      <c r="AT3386" s="20">
        <f t="shared" si="644"/>
        <v>-8774.1</v>
      </c>
    </row>
    <row r="3387" spans="1:46" ht="33.75">
      <c r="A3387" s="54">
        <v>8069</v>
      </c>
      <c r="B3387" s="54" t="s">
        <v>1935</v>
      </c>
      <c r="C3387" s="58" t="s">
        <v>2501</v>
      </c>
      <c r="D3387" s="79">
        <v>7</v>
      </c>
      <c r="E3387" s="79">
        <v>7</v>
      </c>
      <c r="F3387" s="80">
        <v>921.84</v>
      </c>
      <c r="G3387" s="80">
        <v>131.69</v>
      </c>
      <c r="H3387" s="80">
        <v>921.84</v>
      </c>
      <c r="I3387" s="80" t="s">
        <v>28</v>
      </c>
      <c r="J3387" s="80" t="s">
        <v>28</v>
      </c>
      <c r="K3387" s="80">
        <v>131.69</v>
      </c>
      <c r="L3387" s="73">
        <f t="shared" si="636"/>
        <v>97.49</v>
      </c>
      <c r="M3387" s="73">
        <f t="shared" si="637"/>
        <v>131.69</v>
      </c>
      <c r="N3387" s="72" t="str">
        <f t="shared" si="638"/>
        <v>0921</v>
      </c>
      <c r="O3387" s="74">
        <f t="shared" si="639"/>
        <v>0</v>
      </c>
      <c r="P3387" s="72">
        <f t="shared" si="640"/>
        <v>0</v>
      </c>
      <c r="Q3387" s="74">
        <f t="shared" si="641"/>
        <v>7</v>
      </c>
      <c r="R3387" s="72" t="str">
        <f t="shared" si="642"/>
        <v/>
      </c>
      <c r="S3387" s="72" t="str">
        <f t="shared" si="643"/>
        <v/>
      </c>
      <c r="AT3387" s="20">
        <f t="shared" si="644"/>
        <v>-8774.1</v>
      </c>
    </row>
    <row r="3388" spans="1:46" ht="22.5">
      <c r="A3388" s="54">
        <v>8070</v>
      </c>
      <c r="B3388" s="54" t="s">
        <v>1977</v>
      </c>
      <c r="C3388" s="58" t="s">
        <v>2502</v>
      </c>
      <c r="D3388" s="79">
        <v>7</v>
      </c>
      <c r="E3388" s="79">
        <v>7</v>
      </c>
      <c r="F3388" s="80">
        <v>709.63</v>
      </c>
      <c r="G3388" s="80">
        <v>101.38</v>
      </c>
      <c r="H3388" s="80">
        <v>709.63</v>
      </c>
      <c r="I3388" s="80" t="s">
        <v>28</v>
      </c>
      <c r="J3388" s="80" t="s">
        <v>28</v>
      </c>
      <c r="K3388" s="80">
        <v>101.38</v>
      </c>
      <c r="L3388" s="73">
        <f t="shared" si="636"/>
        <v>87.07</v>
      </c>
      <c r="M3388" s="73">
        <f t="shared" si="637"/>
        <v>101.38</v>
      </c>
      <c r="N3388" s="72" t="str">
        <f t="shared" si="638"/>
        <v>1003</v>
      </c>
      <c r="O3388" s="74">
        <f t="shared" si="639"/>
        <v>0</v>
      </c>
      <c r="P3388" s="72">
        <f t="shared" si="640"/>
        <v>0</v>
      </c>
      <c r="Q3388" s="74">
        <f t="shared" si="641"/>
        <v>7</v>
      </c>
      <c r="R3388" s="72" t="str">
        <f t="shared" si="642"/>
        <v/>
      </c>
      <c r="S3388" s="72" t="str">
        <f t="shared" si="643"/>
        <v/>
      </c>
      <c r="AT3388" s="20">
        <f t="shared" si="644"/>
        <v>-7836.2999999999993</v>
      </c>
    </row>
    <row r="3389" spans="1:46" ht="22.5">
      <c r="A3389" s="54">
        <v>8070</v>
      </c>
      <c r="B3389" s="54" t="s">
        <v>1975</v>
      </c>
      <c r="C3389" s="58" t="s">
        <v>2502</v>
      </c>
      <c r="D3389" s="79">
        <v>7</v>
      </c>
      <c r="E3389" s="79">
        <v>7</v>
      </c>
      <c r="F3389" s="80">
        <v>709.63</v>
      </c>
      <c r="G3389" s="80">
        <v>101.38</v>
      </c>
      <c r="H3389" s="80">
        <v>709.63</v>
      </c>
      <c r="I3389" s="80" t="s">
        <v>28</v>
      </c>
      <c r="J3389" s="80" t="s">
        <v>28</v>
      </c>
      <c r="K3389" s="80">
        <v>101.38</v>
      </c>
      <c r="L3389" s="73">
        <f t="shared" si="636"/>
        <v>87.07</v>
      </c>
      <c r="M3389" s="73">
        <f t="shared" si="637"/>
        <v>101.38</v>
      </c>
      <c r="N3389" s="72" t="str">
        <f t="shared" si="638"/>
        <v>1003</v>
      </c>
      <c r="O3389" s="74">
        <f t="shared" si="639"/>
        <v>0</v>
      </c>
      <c r="P3389" s="72">
        <f t="shared" si="640"/>
        <v>0</v>
      </c>
      <c r="Q3389" s="74">
        <f t="shared" si="641"/>
        <v>7</v>
      </c>
      <c r="R3389" s="72" t="str">
        <f t="shared" si="642"/>
        <v/>
      </c>
      <c r="S3389" s="72" t="str">
        <f t="shared" si="643"/>
        <v/>
      </c>
      <c r="AT3389" s="20">
        <f t="shared" si="644"/>
        <v>-7836.2999999999993</v>
      </c>
    </row>
    <row r="3390" spans="1:46" ht="22.5">
      <c r="A3390" s="54">
        <v>8070</v>
      </c>
      <c r="B3390" s="54" t="s">
        <v>1973</v>
      </c>
      <c r="C3390" s="58" t="s">
        <v>2502</v>
      </c>
      <c r="D3390" s="79">
        <v>7</v>
      </c>
      <c r="E3390" s="79">
        <v>7</v>
      </c>
      <c r="F3390" s="80">
        <v>709.63</v>
      </c>
      <c r="G3390" s="80">
        <v>101.38</v>
      </c>
      <c r="H3390" s="80">
        <v>709.63</v>
      </c>
      <c r="I3390" s="80" t="s">
        <v>28</v>
      </c>
      <c r="J3390" s="80" t="s">
        <v>28</v>
      </c>
      <c r="K3390" s="80">
        <v>101.38</v>
      </c>
      <c r="L3390" s="73">
        <f t="shared" si="636"/>
        <v>87.07</v>
      </c>
      <c r="M3390" s="73">
        <f t="shared" si="637"/>
        <v>101.38</v>
      </c>
      <c r="N3390" s="72" t="str">
        <f t="shared" si="638"/>
        <v>1003</v>
      </c>
      <c r="O3390" s="74">
        <f t="shared" si="639"/>
        <v>0</v>
      </c>
      <c r="P3390" s="72">
        <f t="shared" si="640"/>
        <v>0</v>
      </c>
      <c r="Q3390" s="74">
        <f t="shared" si="641"/>
        <v>7</v>
      </c>
      <c r="R3390" s="72" t="str">
        <f t="shared" si="642"/>
        <v/>
      </c>
      <c r="S3390" s="72" t="str">
        <f t="shared" si="643"/>
        <v/>
      </c>
      <c r="AT3390" s="20">
        <f t="shared" si="644"/>
        <v>-7836.2999999999993</v>
      </c>
    </row>
    <row r="3391" spans="1:46" ht="22.5">
      <c r="A3391" s="54">
        <v>8070</v>
      </c>
      <c r="B3391" s="54" t="s">
        <v>1971</v>
      </c>
      <c r="C3391" s="58" t="s">
        <v>2502</v>
      </c>
      <c r="D3391" s="79">
        <v>7</v>
      </c>
      <c r="E3391" s="79">
        <v>7</v>
      </c>
      <c r="F3391" s="80">
        <v>709.63</v>
      </c>
      <c r="G3391" s="80">
        <v>101.38</v>
      </c>
      <c r="H3391" s="80">
        <v>709.63</v>
      </c>
      <c r="I3391" s="80" t="s">
        <v>28</v>
      </c>
      <c r="J3391" s="80" t="s">
        <v>28</v>
      </c>
      <c r="K3391" s="80">
        <v>101.38</v>
      </c>
      <c r="L3391" s="73">
        <f t="shared" si="636"/>
        <v>87.07</v>
      </c>
      <c r="M3391" s="73">
        <f t="shared" si="637"/>
        <v>101.38</v>
      </c>
      <c r="N3391" s="72" t="str">
        <f t="shared" si="638"/>
        <v>1003</v>
      </c>
      <c r="O3391" s="74">
        <f t="shared" si="639"/>
        <v>0</v>
      </c>
      <c r="P3391" s="72">
        <f t="shared" si="640"/>
        <v>0</v>
      </c>
      <c r="Q3391" s="74">
        <f t="shared" si="641"/>
        <v>7</v>
      </c>
      <c r="R3391" s="72" t="str">
        <f t="shared" si="642"/>
        <v/>
      </c>
      <c r="S3391" s="72" t="str">
        <f t="shared" si="643"/>
        <v/>
      </c>
      <c r="AT3391" s="20">
        <f t="shared" si="644"/>
        <v>-7836.2999999999993</v>
      </c>
    </row>
    <row r="3392" spans="1:46" ht="22.5">
      <c r="A3392" s="54">
        <v>8070</v>
      </c>
      <c r="B3392" s="54" t="s">
        <v>1969</v>
      </c>
      <c r="C3392" s="58" t="s">
        <v>2502</v>
      </c>
      <c r="D3392" s="79">
        <v>7</v>
      </c>
      <c r="E3392" s="79">
        <v>7</v>
      </c>
      <c r="F3392" s="80">
        <v>709.63</v>
      </c>
      <c r="G3392" s="80">
        <v>101.38</v>
      </c>
      <c r="H3392" s="80">
        <v>709.63</v>
      </c>
      <c r="I3392" s="80" t="s">
        <v>28</v>
      </c>
      <c r="J3392" s="80" t="s">
        <v>28</v>
      </c>
      <c r="K3392" s="80">
        <v>101.38</v>
      </c>
      <c r="L3392" s="73">
        <f t="shared" si="636"/>
        <v>90.4</v>
      </c>
      <c r="M3392" s="73">
        <f t="shared" si="637"/>
        <v>101.38</v>
      </c>
      <c r="N3392" s="72" t="str">
        <f t="shared" si="638"/>
        <v>1003</v>
      </c>
      <c r="O3392" s="74">
        <f t="shared" si="639"/>
        <v>0</v>
      </c>
      <c r="P3392" s="72">
        <f t="shared" si="640"/>
        <v>0</v>
      </c>
      <c r="Q3392" s="74">
        <f t="shared" si="641"/>
        <v>7</v>
      </c>
      <c r="R3392" s="72" t="str">
        <f t="shared" si="642"/>
        <v/>
      </c>
      <c r="S3392" s="72" t="str">
        <f t="shared" si="643"/>
        <v/>
      </c>
      <c r="AT3392" s="20">
        <f t="shared" si="644"/>
        <v>-8136.0000000000009</v>
      </c>
    </row>
    <row r="3393" spans="1:46" ht="22.5">
      <c r="A3393" s="54">
        <v>8070</v>
      </c>
      <c r="B3393" s="54" t="s">
        <v>1967</v>
      </c>
      <c r="C3393" s="58" t="s">
        <v>2502</v>
      </c>
      <c r="D3393" s="79">
        <v>7</v>
      </c>
      <c r="E3393" s="79">
        <v>7</v>
      </c>
      <c r="F3393" s="80">
        <v>709.63</v>
      </c>
      <c r="G3393" s="80">
        <v>101.38</v>
      </c>
      <c r="H3393" s="80">
        <v>709.63</v>
      </c>
      <c r="I3393" s="80" t="s">
        <v>28</v>
      </c>
      <c r="J3393" s="80" t="s">
        <v>28</v>
      </c>
      <c r="K3393" s="80">
        <v>101.38</v>
      </c>
      <c r="L3393" s="73">
        <f t="shared" si="636"/>
        <v>90.4</v>
      </c>
      <c r="M3393" s="73">
        <f t="shared" si="637"/>
        <v>101.38</v>
      </c>
      <c r="N3393" s="72" t="str">
        <f t="shared" si="638"/>
        <v>1003</v>
      </c>
      <c r="O3393" s="74">
        <f t="shared" si="639"/>
        <v>0</v>
      </c>
      <c r="P3393" s="72">
        <f t="shared" si="640"/>
        <v>0</v>
      </c>
      <c r="Q3393" s="74">
        <f t="shared" si="641"/>
        <v>7</v>
      </c>
      <c r="R3393" s="72" t="str">
        <f t="shared" si="642"/>
        <v/>
      </c>
      <c r="S3393" s="72" t="str">
        <f t="shared" si="643"/>
        <v/>
      </c>
      <c r="AT3393" s="20">
        <f t="shared" si="644"/>
        <v>-8136.0000000000009</v>
      </c>
    </row>
    <row r="3394" spans="1:46" ht="22.5">
      <c r="A3394" s="54">
        <v>8070</v>
      </c>
      <c r="B3394" s="54" t="s">
        <v>1965</v>
      </c>
      <c r="C3394" s="58" t="s">
        <v>2502</v>
      </c>
      <c r="D3394" s="79">
        <v>7</v>
      </c>
      <c r="E3394" s="79">
        <v>7</v>
      </c>
      <c r="F3394" s="80">
        <v>709.63</v>
      </c>
      <c r="G3394" s="80">
        <v>101.38</v>
      </c>
      <c r="H3394" s="80">
        <v>709.63</v>
      </c>
      <c r="I3394" s="80" t="s">
        <v>28</v>
      </c>
      <c r="J3394" s="80" t="s">
        <v>28</v>
      </c>
      <c r="K3394" s="80">
        <v>101.38</v>
      </c>
      <c r="L3394" s="73">
        <f t="shared" si="636"/>
        <v>90.4</v>
      </c>
      <c r="M3394" s="73">
        <f t="shared" si="637"/>
        <v>101.38</v>
      </c>
      <c r="N3394" s="72" t="str">
        <f t="shared" si="638"/>
        <v>1003</v>
      </c>
      <c r="O3394" s="74">
        <f t="shared" si="639"/>
        <v>0</v>
      </c>
      <c r="P3394" s="72">
        <f t="shared" si="640"/>
        <v>0</v>
      </c>
      <c r="Q3394" s="74">
        <f t="shared" si="641"/>
        <v>7</v>
      </c>
      <c r="R3394" s="72" t="str">
        <f t="shared" si="642"/>
        <v/>
      </c>
      <c r="S3394" s="72" t="str">
        <f t="shared" si="643"/>
        <v/>
      </c>
      <c r="AT3394" s="20">
        <f t="shared" si="644"/>
        <v>-8136.0000000000009</v>
      </c>
    </row>
    <row r="3395" spans="1:46" ht="22.5">
      <c r="A3395" s="54">
        <v>8070</v>
      </c>
      <c r="B3395" s="54" t="s">
        <v>1963</v>
      </c>
      <c r="C3395" s="58" t="s">
        <v>2502</v>
      </c>
      <c r="D3395" s="79">
        <v>7</v>
      </c>
      <c r="E3395" s="79">
        <v>7</v>
      </c>
      <c r="F3395" s="80">
        <v>709.63</v>
      </c>
      <c r="G3395" s="80">
        <v>101.38</v>
      </c>
      <c r="H3395" s="80">
        <v>709.63</v>
      </c>
      <c r="I3395" s="80" t="s">
        <v>28</v>
      </c>
      <c r="J3395" s="80" t="s">
        <v>28</v>
      </c>
      <c r="K3395" s="80">
        <v>101.38</v>
      </c>
      <c r="L3395" s="73">
        <f t="shared" si="636"/>
        <v>90.4</v>
      </c>
      <c r="M3395" s="73">
        <f t="shared" si="637"/>
        <v>101.38</v>
      </c>
      <c r="N3395" s="72" t="str">
        <f t="shared" si="638"/>
        <v>1003</v>
      </c>
      <c r="O3395" s="74">
        <f t="shared" si="639"/>
        <v>0</v>
      </c>
      <c r="P3395" s="72">
        <f t="shared" si="640"/>
        <v>0</v>
      </c>
      <c r="Q3395" s="74">
        <f t="shared" si="641"/>
        <v>7</v>
      </c>
      <c r="R3395" s="72" t="str">
        <f t="shared" si="642"/>
        <v/>
      </c>
      <c r="S3395" s="72" t="str">
        <f t="shared" si="643"/>
        <v/>
      </c>
      <c r="AT3395" s="20">
        <f t="shared" si="644"/>
        <v>-8136.0000000000009</v>
      </c>
    </row>
    <row r="3396" spans="1:46" ht="22.5">
      <c r="A3396" s="54">
        <v>8070</v>
      </c>
      <c r="B3396" s="54" t="s">
        <v>1961</v>
      </c>
      <c r="C3396" s="58" t="s">
        <v>2502</v>
      </c>
      <c r="D3396" s="79">
        <v>7</v>
      </c>
      <c r="E3396" s="79">
        <v>7</v>
      </c>
      <c r="F3396" s="80">
        <v>709.63</v>
      </c>
      <c r="G3396" s="80">
        <v>101.38</v>
      </c>
      <c r="H3396" s="80">
        <v>709.63</v>
      </c>
      <c r="I3396" s="80" t="s">
        <v>28</v>
      </c>
      <c r="J3396" s="80" t="s">
        <v>28</v>
      </c>
      <c r="K3396" s="80">
        <v>101.38</v>
      </c>
      <c r="L3396" s="73">
        <f t="shared" ref="L3396:L3459" si="645">IFERROR(VLOOKUP(B3396,$B$1326:$K$2467,6,0),"")</f>
        <v>92.05</v>
      </c>
      <c r="M3396" s="73">
        <f t="shared" ref="M3396:M3459" si="646">IFERROR(VLOOKUP($B3396,$B$2468:$K$3603,6,0),"")</f>
        <v>101.38</v>
      </c>
      <c r="N3396" s="72" t="str">
        <f t="shared" ref="N3396:N3459" si="647">LEFT(B3396,4)</f>
        <v>1003</v>
      </c>
      <c r="O3396" s="74">
        <f t="shared" ref="O3396:O3459" si="648">E3396-D3396</f>
        <v>0</v>
      </c>
      <c r="P3396" s="72">
        <f t="shared" ref="P3396:P3459" si="649">IF(O3396=20,1,0)</f>
        <v>0</v>
      </c>
      <c r="Q3396" s="74">
        <f t="shared" ref="Q3396:Q3459" si="650">D3396</f>
        <v>7</v>
      </c>
      <c r="R3396" s="72" t="str">
        <f t="shared" ref="R3396:R3459" si="651">IF(P3396=1,Q3396+7,"")</f>
        <v/>
      </c>
      <c r="S3396" s="72" t="str">
        <f t="shared" ref="S3396:S3459" si="652">IF(P3396=1,Q3396+14,"")</f>
        <v/>
      </c>
      <c r="AT3396" s="20">
        <f t="shared" si="644"/>
        <v>-8284.5</v>
      </c>
    </row>
    <row r="3397" spans="1:46" ht="22.5">
      <c r="A3397" s="54">
        <v>8070</v>
      </c>
      <c r="B3397" s="54" t="s">
        <v>1959</v>
      </c>
      <c r="C3397" s="58" t="s">
        <v>2502</v>
      </c>
      <c r="D3397" s="79">
        <v>7</v>
      </c>
      <c r="E3397" s="79">
        <v>7</v>
      </c>
      <c r="F3397" s="80">
        <v>709.63</v>
      </c>
      <c r="G3397" s="80">
        <v>101.38</v>
      </c>
      <c r="H3397" s="80">
        <v>709.63</v>
      </c>
      <c r="I3397" s="80" t="s">
        <v>28</v>
      </c>
      <c r="J3397" s="80" t="s">
        <v>28</v>
      </c>
      <c r="K3397" s="80">
        <v>101.38</v>
      </c>
      <c r="L3397" s="73">
        <f t="shared" si="645"/>
        <v>92.05</v>
      </c>
      <c r="M3397" s="73">
        <f t="shared" si="646"/>
        <v>101.38</v>
      </c>
      <c r="N3397" s="72" t="str">
        <f t="shared" si="647"/>
        <v>1003</v>
      </c>
      <c r="O3397" s="74">
        <f t="shared" si="648"/>
        <v>0</v>
      </c>
      <c r="P3397" s="72">
        <f t="shared" si="649"/>
        <v>0</v>
      </c>
      <c r="Q3397" s="74">
        <f t="shared" si="650"/>
        <v>7</v>
      </c>
      <c r="R3397" s="72" t="str">
        <f t="shared" si="651"/>
        <v/>
      </c>
      <c r="S3397" s="72" t="str">
        <f t="shared" si="652"/>
        <v/>
      </c>
      <c r="AT3397" s="20">
        <f t="shared" si="644"/>
        <v>-8284.5</v>
      </c>
    </row>
    <row r="3398" spans="1:46" ht="22.5">
      <c r="A3398" s="54">
        <v>8070</v>
      </c>
      <c r="B3398" s="54" t="s">
        <v>1957</v>
      </c>
      <c r="C3398" s="58" t="s">
        <v>2502</v>
      </c>
      <c r="D3398" s="79">
        <v>7</v>
      </c>
      <c r="E3398" s="79">
        <v>7</v>
      </c>
      <c r="F3398" s="80">
        <v>709.63</v>
      </c>
      <c r="G3398" s="80">
        <v>101.38</v>
      </c>
      <c r="H3398" s="80">
        <v>709.63</v>
      </c>
      <c r="I3398" s="80" t="s">
        <v>28</v>
      </c>
      <c r="J3398" s="80" t="s">
        <v>28</v>
      </c>
      <c r="K3398" s="80">
        <v>101.38</v>
      </c>
      <c r="L3398" s="73">
        <f t="shared" si="645"/>
        <v>92.05</v>
      </c>
      <c r="M3398" s="73">
        <f t="shared" si="646"/>
        <v>101.38</v>
      </c>
      <c r="N3398" s="72" t="str">
        <f t="shared" si="647"/>
        <v>1003</v>
      </c>
      <c r="O3398" s="74">
        <f t="shared" si="648"/>
        <v>0</v>
      </c>
      <c r="P3398" s="72">
        <f t="shared" si="649"/>
        <v>0</v>
      </c>
      <c r="Q3398" s="74">
        <f t="shared" si="650"/>
        <v>7</v>
      </c>
      <c r="R3398" s="72" t="str">
        <f t="shared" si="651"/>
        <v/>
      </c>
      <c r="S3398" s="72" t="str">
        <f t="shared" si="652"/>
        <v/>
      </c>
      <c r="AT3398" s="20">
        <f t="shared" si="644"/>
        <v>-8284.5</v>
      </c>
    </row>
    <row r="3399" spans="1:46" ht="22.5">
      <c r="A3399" s="54">
        <v>8070</v>
      </c>
      <c r="B3399" s="54" t="s">
        <v>1955</v>
      </c>
      <c r="C3399" s="58" t="s">
        <v>2502</v>
      </c>
      <c r="D3399" s="79">
        <v>7</v>
      </c>
      <c r="E3399" s="79">
        <v>7</v>
      </c>
      <c r="F3399" s="80">
        <v>709.63</v>
      </c>
      <c r="G3399" s="80">
        <v>101.38</v>
      </c>
      <c r="H3399" s="80">
        <v>709.63</v>
      </c>
      <c r="I3399" s="80" t="s">
        <v>28</v>
      </c>
      <c r="J3399" s="80" t="s">
        <v>28</v>
      </c>
      <c r="K3399" s="80">
        <v>101.38</v>
      </c>
      <c r="L3399" s="73">
        <f t="shared" si="645"/>
        <v>92.05</v>
      </c>
      <c r="M3399" s="73">
        <f t="shared" si="646"/>
        <v>101.38</v>
      </c>
      <c r="N3399" s="72" t="str">
        <f t="shared" si="647"/>
        <v>1003</v>
      </c>
      <c r="O3399" s="74">
        <f t="shared" si="648"/>
        <v>0</v>
      </c>
      <c r="P3399" s="72">
        <f t="shared" si="649"/>
        <v>0</v>
      </c>
      <c r="Q3399" s="74">
        <f t="shared" si="650"/>
        <v>7</v>
      </c>
      <c r="R3399" s="72" t="str">
        <f t="shared" si="651"/>
        <v/>
      </c>
      <c r="S3399" s="72" t="str">
        <f t="shared" si="652"/>
        <v/>
      </c>
      <c r="AT3399" s="20">
        <f t="shared" si="644"/>
        <v>-8284.5</v>
      </c>
    </row>
    <row r="3400" spans="1:46" ht="22.5">
      <c r="A3400" s="54">
        <v>8070</v>
      </c>
      <c r="B3400" s="54" t="s">
        <v>1953</v>
      </c>
      <c r="C3400" s="58" t="s">
        <v>2502</v>
      </c>
      <c r="D3400" s="79">
        <v>7</v>
      </c>
      <c r="E3400" s="79">
        <v>7</v>
      </c>
      <c r="F3400" s="80">
        <v>709.63</v>
      </c>
      <c r="G3400" s="80">
        <v>101.38</v>
      </c>
      <c r="H3400" s="80">
        <v>709.63</v>
      </c>
      <c r="I3400" s="80" t="s">
        <v>28</v>
      </c>
      <c r="J3400" s="80" t="s">
        <v>28</v>
      </c>
      <c r="K3400" s="80">
        <v>101.38</v>
      </c>
      <c r="L3400" s="73">
        <f t="shared" si="645"/>
        <v>79.7</v>
      </c>
      <c r="M3400" s="73">
        <f t="shared" si="646"/>
        <v>101.38</v>
      </c>
      <c r="N3400" s="72" t="str">
        <f t="shared" si="647"/>
        <v>1003</v>
      </c>
      <c r="O3400" s="74">
        <f t="shared" si="648"/>
        <v>0</v>
      </c>
      <c r="P3400" s="72">
        <f t="shared" si="649"/>
        <v>0</v>
      </c>
      <c r="Q3400" s="74">
        <f t="shared" si="650"/>
        <v>7</v>
      </c>
      <c r="R3400" s="72" t="str">
        <f t="shared" si="651"/>
        <v/>
      </c>
      <c r="S3400" s="72" t="str">
        <f t="shared" si="652"/>
        <v/>
      </c>
      <c r="AT3400" s="20">
        <f t="shared" si="644"/>
        <v>-7173</v>
      </c>
    </row>
    <row r="3401" spans="1:46" ht="22.5">
      <c r="A3401" s="54">
        <v>8070</v>
      </c>
      <c r="B3401" s="54" t="s">
        <v>1951</v>
      </c>
      <c r="C3401" s="58" t="s">
        <v>2502</v>
      </c>
      <c r="D3401" s="79">
        <v>7</v>
      </c>
      <c r="E3401" s="79">
        <v>7</v>
      </c>
      <c r="F3401" s="80">
        <v>709.63</v>
      </c>
      <c r="G3401" s="80">
        <v>101.38</v>
      </c>
      <c r="H3401" s="80">
        <v>709.63</v>
      </c>
      <c r="I3401" s="80" t="s">
        <v>28</v>
      </c>
      <c r="J3401" s="80" t="s">
        <v>28</v>
      </c>
      <c r="K3401" s="80">
        <v>101.38</v>
      </c>
      <c r="L3401" s="73">
        <f t="shared" si="645"/>
        <v>79.7</v>
      </c>
      <c r="M3401" s="73">
        <f t="shared" si="646"/>
        <v>101.38</v>
      </c>
      <c r="N3401" s="72" t="str">
        <f t="shared" si="647"/>
        <v>1003</v>
      </c>
      <c r="O3401" s="74">
        <f t="shared" si="648"/>
        <v>0</v>
      </c>
      <c r="P3401" s="72">
        <f t="shared" si="649"/>
        <v>0</v>
      </c>
      <c r="Q3401" s="74">
        <f t="shared" si="650"/>
        <v>7</v>
      </c>
      <c r="R3401" s="72" t="str">
        <f t="shared" si="651"/>
        <v/>
      </c>
      <c r="S3401" s="72" t="str">
        <f t="shared" si="652"/>
        <v/>
      </c>
      <c r="AT3401" s="20">
        <f t="shared" si="644"/>
        <v>-7173</v>
      </c>
    </row>
    <row r="3402" spans="1:46" ht="22.5">
      <c r="A3402" s="54">
        <v>8070</v>
      </c>
      <c r="B3402" s="54" t="s">
        <v>1949</v>
      </c>
      <c r="C3402" s="58" t="s">
        <v>2502</v>
      </c>
      <c r="D3402" s="79">
        <v>7</v>
      </c>
      <c r="E3402" s="79">
        <v>7</v>
      </c>
      <c r="F3402" s="80">
        <v>709.63</v>
      </c>
      <c r="G3402" s="80">
        <v>101.38</v>
      </c>
      <c r="H3402" s="80">
        <v>709.63</v>
      </c>
      <c r="I3402" s="80" t="s">
        <v>28</v>
      </c>
      <c r="J3402" s="80" t="s">
        <v>28</v>
      </c>
      <c r="K3402" s="80">
        <v>101.38</v>
      </c>
      <c r="L3402" s="73">
        <f t="shared" si="645"/>
        <v>79.7</v>
      </c>
      <c r="M3402" s="73">
        <f t="shared" si="646"/>
        <v>101.38</v>
      </c>
      <c r="N3402" s="72" t="str">
        <f t="shared" si="647"/>
        <v>1003</v>
      </c>
      <c r="O3402" s="74">
        <f t="shared" si="648"/>
        <v>0</v>
      </c>
      <c r="P3402" s="72">
        <f t="shared" si="649"/>
        <v>0</v>
      </c>
      <c r="Q3402" s="74">
        <f t="shared" si="650"/>
        <v>7</v>
      </c>
      <c r="R3402" s="72" t="str">
        <f t="shared" si="651"/>
        <v/>
      </c>
      <c r="S3402" s="72" t="str">
        <f t="shared" si="652"/>
        <v/>
      </c>
      <c r="AT3402" s="20">
        <f t="shared" si="644"/>
        <v>-7173</v>
      </c>
    </row>
    <row r="3403" spans="1:46" ht="22.5">
      <c r="A3403" s="54">
        <v>8070</v>
      </c>
      <c r="B3403" s="54" t="s">
        <v>1947</v>
      </c>
      <c r="C3403" s="58" t="s">
        <v>2502</v>
      </c>
      <c r="D3403" s="79">
        <v>7</v>
      </c>
      <c r="E3403" s="79">
        <v>7</v>
      </c>
      <c r="F3403" s="80">
        <v>709.63</v>
      </c>
      <c r="G3403" s="80">
        <v>101.38</v>
      </c>
      <c r="H3403" s="80">
        <v>709.63</v>
      </c>
      <c r="I3403" s="80" t="s">
        <v>28</v>
      </c>
      <c r="J3403" s="80" t="s">
        <v>28</v>
      </c>
      <c r="K3403" s="80">
        <v>101.38</v>
      </c>
      <c r="L3403" s="73">
        <f t="shared" si="645"/>
        <v>79.7</v>
      </c>
      <c r="M3403" s="73">
        <f t="shared" si="646"/>
        <v>101.38</v>
      </c>
      <c r="N3403" s="72" t="str">
        <f t="shared" si="647"/>
        <v>1003</v>
      </c>
      <c r="O3403" s="74">
        <f t="shared" si="648"/>
        <v>0</v>
      </c>
      <c r="P3403" s="72">
        <f t="shared" si="649"/>
        <v>0</v>
      </c>
      <c r="Q3403" s="74">
        <f t="shared" si="650"/>
        <v>7</v>
      </c>
      <c r="R3403" s="72" t="str">
        <f t="shared" si="651"/>
        <v/>
      </c>
      <c r="S3403" s="72" t="str">
        <f t="shared" si="652"/>
        <v/>
      </c>
      <c r="AT3403" s="20">
        <f t="shared" ref="AT3403:AT3466" si="653">AS3403+(AI3403-90)*L3403</f>
        <v>-7173</v>
      </c>
    </row>
    <row r="3404" spans="1:46" ht="22.5">
      <c r="A3404" s="54">
        <v>8071</v>
      </c>
      <c r="B3404" s="54" t="s">
        <v>2017</v>
      </c>
      <c r="C3404" s="58" t="s">
        <v>2503</v>
      </c>
      <c r="D3404" s="79">
        <v>7</v>
      </c>
      <c r="E3404" s="79">
        <v>7</v>
      </c>
      <c r="F3404" s="80">
        <v>608.11</v>
      </c>
      <c r="G3404" s="80">
        <v>86.87</v>
      </c>
      <c r="H3404" s="80">
        <v>608.11</v>
      </c>
      <c r="I3404" s="80" t="s">
        <v>28</v>
      </c>
      <c r="J3404" s="80" t="s">
        <v>28</v>
      </c>
      <c r="K3404" s="80">
        <v>86.87</v>
      </c>
      <c r="L3404" s="73">
        <f t="shared" si="645"/>
        <v>84.73</v>
      </c>
      <c r="M3404" s="73">
        <f t="shared" si="646"/>
        <v>86.87</v>
      </c>
      <c r="N3404" s="72" t="str">
        <f t="shared" si="647"/>
        <v>1006</v>
      </c>
      <c r="O3404" s="74">
        <f t="shared" si="648"/>
        <v>0</v>
      </c>
      <c r="P3404" s="72">
        <f t="shared" si="649"/>
        <v>0</v>
      </c>
      <c r="Q3404" s="74">
        <f t="shared" si="650"/>
        <v>7</v>
      </c>
      <c r="R3404" s="72" t="str">
        <f t="shared" si="651"/>
        <v/>
      </c>
      <c r="S3404" s="72" t="str">
        <f t="shared" si="652"/>
        <v/>
      </c>
      <c r="AT3404" s="20">
        <f t="shared" si="653"/>
        <v>-7625.7000000000007</v>
      </c>
    </row>
    <row r="3405" spans="1:46" ht="22.5">
      <c r="A3405" s="54">
        <v>8071</v>
      </c>
      <c r="B3405" s="54" t="s">
        <v>2015</v>
      </c>
      <c r="C3405" s="58" t="s">
        <v>2503</v>
      </c>
      <c r="D3405" s="79">
        <v>7</v>
      </c>
      <c r="E3405" s="79">
        <v>7</v>
      </c>
      <c r="F3405" s="80">
        <v>608.11</v>
      </c>
      <c r="G3405" s="80">
        <v>86.87</v>
      </c>
      <c r="H3405" s="80">
        <v>608.11</v>
      </c>
      <c r="I3405" s="80" t="s">
        <v>28</v>
      </c>
      <c r="J3405" s="80" t="s">
        <v>28</v>
      </c>
      <c r="K3405" s="80">
        <v>86.87</v>
      </c>
      <c r="L3405" s="73">
        <f t="shared" si="645"/>
        <v>84.73</v>
      </c>
      <c r="M3405" s="73">
        <f t="shared" si="646"/>
        <v>86.87</v>
      </c>
      <c r="N3405" s="72" t="str">
        <f t="shared" si="647"/>
        <v>1006</v>
      </c>
      <c r="O3405" s="74">
        <f t="shared" si="648"/>
        <v>0</v>
      </c>
      <c r="P3405" s="72">
        <f t="shared" si="649"/>
        <v>0</v>
      </c>
      <c r="Q3405" s="74">
        <f t="shared" si="650"/>
        <v>7</v>
      </c>
      <c r="R3405" s="72" t="str">
        <f t="shared" si="651"/>
        <v/>
      </c>
      <c r="S3405" s="72" t="str">
        <f t="shared" si="652"/>
        <v/>
      </c>
      <c r="AT3405" s="20">
        <f t="shared" si="653"/>
        <v>-7625.7000000000007</v>
      </c>
    </row>
    <row r="3406" spans="1:46" ht="22.5">
      <c r="A3406" s="54">
        <v>8071</v>
      </c>
      <c r="B3406" s="54" t="s">
        <v>2013</v>
      </c>
      <c r="C3406" s="58" t="s">
        <v>2503</v>
      </c>
      <c r="D3406" s="79">
        <v>7</v>
      </c>
      <c r="E3406" s="79">
        <v>7</v>
      </c>
      <c r="F3406" s="80">
        <v>608.11</v>
      </c>
      <c r="G3406" s="80">
        <v>86.87</v>
      </c>
      <c r="H3406" s="80">
        <v>608.11</v>
      </c>
      <c r="I3406" s="80" t="s">
        <v>28</v>
      </c>
      <c r="J3406" s="80" t="s">
        <v>28</v>
      </c>
      <c r="K3406" s="80">
        <v>86.87</v>
      </c>
      <c r="L3406" s="73">
        <f t="shared" si="645"/>
        <v>84.73</v>
      </c>
      <c r="M3406" s="73">
        <f t="shared" si="646"/>
        <v>86.87</v>
      </c>
      <c r="N3406" s="72" t="str">
        <f t="shared" si="647"/>
        <v>1006</v>
      </c>
      <c r="O3406" s="74">
        <f t="shared" si="648"/>
        <v>0</v>
      </c>
      <c r="P3406" s="72">
        <f t="shared" si="649"/>
        <v>0</v>
      </c>
      <c r="Q3406" s="74">
        <f t="shared" si="650"/>
        <v>7</v>
      </c>
      <c r="R3406" s="72" t="str">
        <f t="shared" si="651"/>
        <v/>
      </c>
      <c r="S3406" s="72" t="str">
        <f t="shared" si="652"/>
        <v/>
      </c>
      <c r="AT3406" s="20">
        <f t="shared" si="653"/>
        <v>-7625.7000000000007</v>
      </c>
    </row>
    <row r="3407" spans="1:46" ht="22.5">
      <c r="A3407" s="54">
        <v>8071</v>
      </c>
      <c r="B3407" s="54" t="s">
        <v>2011</v>
      </c>
      <c r="C3407" s="58" t="s">
        <v>2503</v>
      </c>
      <c r="D3407" s="79">
        <v>7</v>
      </c>
      <c r="E3407" s="79">
        <v>7</v>
      </c>
      <c r="F3407" s="80">
        <v>608.11</v>
      </c>
      <c r="G3407" s="80">
        <v>86.87</v>
      </c>
      <c r="H3407" s="80">
        <v>608.11</v>
      </c>
      <c r="I3407" s="80" t="s">
        <v>28</v>
      </c>
      <c r="J3407" s="80" t="s">
        <v>28</v>
      </c>
      <c r="K3407" s="80">
        <v>86.87</v>
      </c>
      <c r="L3407" s="73">
        <f t="shared" si="645"/>
        <v>84.73</v>
      </c>
      <c r="M3407" s="73">
        <f t="shared" si="646"/>
        <v>86.87</v>
      </c>
      <c r="N3407" s="72" t="str">
        <f t="shared" si="647"/>
        <v>1006</v>
      </c>
      <c r="O3407" s="74">
        <f t="shared" si="648"/>
        <v>0</v>
      </c>
      <c r="P3407" s="72">
        <f t="shared" si="649"/>
        <v>0</v>
      </c>
      <c r="Q3407" s="74">
        <f t="shared" si="650"/>
        <v>7</v>
      </c>
      <c r="R3407" s="72" t="str">
        <f t="shared" si="651"/>
        <v/>
      </c>
      <c r="S3407" s="72" t="str">
        <f t="shared" si="652"/>
        <v/>
      </c>
      <c r="AT3407" s="20">
        <f t="shared" si="653"/>
        <v>-7625.7000000000007</v>
      </c>
    </row>
    <row r="3408" spans="1:46" ht="22.5">
      <c r="A3408" s="54">
        <v>8071</v>
      </c>
      <c r="B3408" s="54" t="s">
        <v>2009</v>
      </c>
      <c r="C3408" s="58" t="s">
        <v>2503</v>
      </c>
      <c r="D3408" s="79">
        <v>7</v>
      </c>
      <c r="E3408" s="79">
        <v>7</v>
      </c>
      <c r="F3408" s="80">
        <v>608.11</v>
      </c>
      <c r="G3408" s="80">
        <v>86.87</v>
      </c>
      <c r="H3408" s="80">
        <v>608.11</v>
      </c>
      <c r="I3408" s="80" t="s">
        <v>28</v>
      </c>
      <c r="J3408" s="80" t="s">
        <v>28</v>
      </c>
      <c r="K3408" s="80">
        <v>86.87</v>
      </c>
      <c r="L3408" s="73">
        <f t="shared" si="645"/>
        <v>95.04</v>
      </c>
      <c r="M3408" s="73">
        <f t="shared" si="646"/>
        <v>86.87</v>
      </c>
      <c r="N3408" s="72" t="str">
        <f t="shared" si="647"/>
        <v>1006</v>
      </c>
      <c r="O3408" s="74">
        <f t="shared" si="648"/>
        <v>0</v>
      </c>
      <c r="P3408" s="72">
        <f t="shared" si="649"/>
        <v>0</v>
      </c>
      <c r="Q3408" s="74">
        <f t="shared" si="650"/>
        <v>7</v>
      </c>
      <c r="R3408" s="72" t="str">
        <f t="shared" si="651"/>
        <v/>
      </c>
      <c r="S3408" s="72" t="str">
        <f t="shared" si="652"/>
        <v/>
      </c>
      <c r="AT3408" s="20">
        <f t="shared" si="653"/>
        <v>-8553.6</v>
      </c>
    </row>
    <row r="3409" spans="1:46" ht="22.5">
      <c r="A3409" s="54">
        <v>8071</v>
      </c>
      <c r="B3409" s="54" t="s">
        <v>2007</v>
      </c>
      <c r="C3409" s="58" t="s">
        <v>2503</v>
      </c>
      <c r="D3409" s="79">
        <v>7</v>
      </c>
      <c r="E3409" s="79">
        <v>7</v>
      </c>
      <c r="F3409" s="80">
        <v>608.11</v>
      </c>
      <c r="G3409" s="80">
        <v>86.87</v>
      </c>
      <c r="H3409" s="80">
        <v>608.11</v>
      </c>
      <c r="I3409" s="80" t="s">
        <v>28</v>
      </c>
      <c r="J3409" s="80" t="s">
        <v>28</v>
      </c>
      <c r="K3409" s="80">
        <v>86.87</v>
      </c>
      <c r="L3409" s="73">
        <f t="shared" si="645"/>
        <v>95.04</v>
      </c>
      <c r="M3409" s="73">
        <f t="shared" si="646"/>
        <v>86.87</v>
      </c>
      <c r="N3409" s="72" t="str">
        <f t="shared" si="647"/>
        <v>1006</v>
      </c>
      <c r="O3409" s="74">
        <f t="shared" si="648"/>
        <v>0</v>
      </c>
      <c r="P3409" s="72">
        <f t="shared" si="649"/>
        <v>0</v>
      </c>
      <c r="Q3409" s="74">
        <f t="shared" si="650"/>
        <v>7</v>
      </c>
      <c r="R3409" s="72" t="str">
        <f t="shared" si="651"/>
        <v/>
      </c>
      <c r="S3409" s="72" t="str">
        <f t="shared" si="652"/>
        <v/>
      </c>
      <c r="AT3409" s="20">
        <f t="shared" si="653"/>
        <v>-8553.6</v>
      </c>
    </row>
    <row r="3410" spans="1:46" ht="22.5">
      <c r="A3410" s="54">
        <v>8071</v>
      </c>
      <c r="B3410" s="54" t="s">
        <v>2005</v>
      </c>
      <c r="C3410" s="58" t="s">
        <v>2503</v>
      </c>
      <c r="D3410" s="79">
        <v>7</v>
      </c>
      <c r="E3410" s="79">
        <v>7</v>
      </c>
      <c r="F3410" s="80">
        <v>608.11</v>
      </c>
      <c r="G3410" s="80">
        <v>86.87</v>
      </c>
      <c r="H3410" s="80">
        <v>608.11</v>
      </c>
      <c r="I3410" s="80" t="s">
        <v>28</v>
      </c>
      <c r="J3410" s="80" t="s">
        <v>28</v>
      </c>
      <c r="K3410" s="80">
        <v>86.87</v>
      </c>
      <c r="L3410" s="73">
        <f t="shared" si="645"/>
        <v>95.04</v>
      </c>
      <c r="M3410" s="73">
        <f t="shared" si="646"/>
        <v>86.87</v>
      </c>
      <c r="N3410" s="72" t="str">
        <f t="shared" si="647"/>
        <v>1006</v>
      </c>
      <c r="O3410" s="74">
        <f t="shared" si="648"/>
        <v>0</v>
      </c>
      <c r="P3410" s="72">
        <f t="shared" si="649"/>
        <v>0</v>
      </c>
      <c r="Q3410" s="74">
        <f t="shared" si="650"/>
        <v>7</v>
      </c>
      <c r="R3410" s="72" t="str">
        <f t="shared" si="651"/>
        <v/>
      </c>
      <c r="S3410" s="72" t="str">
        <f t="shared" si="652"/>
        <v/>
      </c>
      <c r="AT3410" s="20">
        <f t="shared" si="653"/>
        <v>-8553.6</v>
      </c>
    </row>
    <row r="3411" spans="1:46" ht="22.5">
      <c r="A3411" s="54">
        <v>8071</v>
      </c>
      <c r="B3411" s="54" t="s">
        <v>2003</v>
      </c>
      <c r="C3411" s="58" t="s">
        <v>2503</v>
      </c>
      <c r="D3411" s="79">
        <v>7</v>
      </c>
      <c r="E3411" s="79">
        <v>7</v>
      </c>
      <c r="F3411" s="80">
        <v>608.11</v>
      </c>
      <c r="G3411" s="80">
        <v>86.87</v>
      </c>
      <c r="H3411" s="80">
        <v>608.11</v>
      </c>
      <c r="I3411" s="80" t="s">
        <v>28</v>
      </c>
      <c r="J3411" s="80" t="s">
        <v>28</v>
      </c>
      <c r="K3411" s="80">
        <v>86.87</v>
      </c>
      <c r="L3411" s="73">
        <f t="shared" si="645"/>
        <v>95.04</v>
      </c>
      <c r="M3411" s="73">
        <f t="shared" si="646"/>
        <v>86.87</v>
      </c>
      <c r="N3411" s="72" t="str">
        <f t="shared" si="647"/>
        <v>1006</v>
      </c>
      <c r="O3411" s="74">
        <f t="shared" si="648"/>
        <v>0</v>
      </c>
      <c r="P3411" s="72">
        <f t="shared" si="649"/>
        <v>0</v>
      </c>
      <c r="Q3411" s="74">
        <f t="shared" si="650"/>
        <v>7</v>
      </c>
      <c r="R3411" s="72" t="str">
        <f t="shared" si="651"/>
        <v/>
      </c>
      <c r="S3411" s="72" t="str">
        <f t="shared" si="652"/>
        <v/>
      </c>
      <c r="AT3411" s="20">
        <f t="shared" si="653"/>
        <v>-8553.6</v>
      </c>
    </row>
    <row r="3412" spans="1:46" ht="22.5">
      <c r="A3412" s="54">
        <v>8071</v>
      </c>
      <c r="B3412" s="54" t="s">
        <v>2001</v>
      </c>
      <c r="C3412" s="58" t="s">
        <v>2503</v>
      </c>
      <c r="D3412" s="79">
        <v>7</v>
      </c>
      <c r="E3412" s="79">
        <v>7</v>
      </c>
      <c r="F3412" s="80">
        <v>608.11</v>
      </c>
      <c r="G3412" s="80">
        <v>86.87</v>
      </c>
      <c r="H3412" s="80">
        <v>608.11</v>
      </c>
      <c r="I3412" s="80" t="s">
        <v>28</v>
      </c>
      <c r="J3412" s="80" t="s">
        <v>28</v>
      </c>
      <c r="K3412" s="80">
        <v>86.87</v>
      </c>
      <c r="L3412" s="73">
        <f t="shared" si="645"/>
        <v>88.77</v>
      </c>
      <c r="M3412" s="73">
        <f t="shared" si="646"/>
        <v>86.87</v>
      </c>
      <c r="N3412" s="72" t="str">
        <f t="shared" si="647"/>
        <v>1006</v>
      </c>
      <c r="O3412" s="74">
        <f t="shared" si="648"/>
        <v>0</v>
      </c>
      <c r="P3412" s="72">
        <f t="shared" si="649"/>
        <v>0</v>
      </c>
      <c r="Q3412" s="74">
        <f t="shared" si="650"/>
        <v>7</v>
      </c>
      <c r="R3412" s="72" t="str">
        <f t="shared" si="651"/>
        <v/>
      </c>
      <c r="S3412" s="72" t="str">
        <f t="shared" si="652"/>
        <v/>
      </c>
      <c r="AT3412" s="20">
        <f t="shared" si="653"/>
        <v>-7989.2999999999993</v>
      </c>
    </row>
    <row r="3413" spans="1:46" ht="22.5">
      <c r="A3413" s="54">
        <v>8071</v>
      </c>
      <c r="B3413" s="54" t="s">
        <v>1999</v>
      </c>
      <c r="C3413" s="58" t="s">
        <v>2503</v>
      </c>
      <c r="D3413" s="79">
        <v>7</v>
      </c>
      <c r="E3413" s="79">
        <v>7</v>
      </c>
      <c r="F3413" s="80">
        <v>608.11</v>
      </c>
      <c r="G3413" s="80">
        <v>86.87</v>
      </c>
      <c r="H3413" s="80">
        <v>608.11</v>
      </c>
      <c r="I3413" s="80" t="s">
        <v>28</v>
      </c>
      <c r="J3413" s="80" t="s">
        <v>28</v>
      </c>
      <c r="K3413" s="80">
        <v>86.87</v>
      </c>
      <c r="L3413" s="73">
        <f t="shared" si="645"/>
        <v>88.77</v>
      </c>
      <c r="M3413" s="73">
        <f t="shared" si="646"/>
        <v>86.87</v>
      </c>
      <c r="N3413" s="72" t="str">
        <f t="shared" si="647"/>
        <v>1006</v>
      </c>
      <c r="O3413" s="74">
        <f t="shared" si="648"/>
        <v>0</v>
      </c>
      <c r="P3413" s="72">
        <f t="shared" si="649"/>
        <v>0</v>
      </c>
      <c r="Q3413" s="74">
        <f t="shared" si="650"/>
        <v>7</v>
      </c>
      <c r="R3413" s="72" t="str">
        <f t="shared" si="651"/>
        <v/>
      </c>
      <c r="S3413" s="72" t="str">
        <f t="shared" si="652"/>
        <v/>
      </c>
      <c r="AT3413" s="20">
        <f t="shared" si="653"/>
        <v>-7989.2999999999993</v>
      </c>
    </row>
    <row r="3414" spans="1:46" ht="22.5">
      <c r="A3414" s="54">
        <v>8071</v>
      </c>
      <c r="B3414" s="54" t="s">
        <v>1997</v>
      </c>
      <c r="C3414" s="58" t="s">
        <v>2503</v>
      </c>
      <c r="D3414" s="79">
        <v>7</v>
      </c>
      <c r="E3414" s="79">
        <v>7</v>
      </c>
      <c r="F3414" s="80">
        <v>608.11</v>
      </c>
      <c r="G3414" s="80">
        <v>86.87</v>
      </c>
      <c r="H3414" s="80">
        <v>608.11</v>
      </c>
      <c r="I3414" s="80" t="s">
        <v>28</v>
      </c>
      <c r="J3414" s="80" t="s">
        <v>28</v>
      </c>
      <c r="K3414" s="80">
        <v>86.87</v>
      </c>
      <c r="L3414" s="73">
        <f t="shared" si="645"/>
        <v>88.77</v>
      </c>
      <c r="M3414" s="73">
        <f t="shared" si="646"/>
        <v>86.87</v>
      </c>
      <c r="N3414" s="72" t="str">
        <f t="shared" si="647"/>
        <v>1006</v>
      </c>
      <c r="O3414" s="74">
        <f t="shared" si="648"/>
        <v>0</v>
      </c>
      <c r="P3414" s="72">
        <f t="shared" si="649"/>
        <v>0</v>
      </c>
      <c r="Q3414" s="74">
        <f t="shared" si="650"/>
        <v>7</v>
      </c>
      <c r="R3414" s="72" t="str">
        <f t="shared" si="651"/>
        <v/>
      </c>
      <c r="S3414" s="72" t="str">
        <f t="shared" si="652"/>
        <v/>
      </c>
      <c r="AT3414" s="20">
        <f t="shared" si="653"/>
        <v>-7989.2999999999993</v>
      </c>
    </row>
    <row r="3415" spans="1:46" ht="22.5">
      <c r="A3415" s="54">
        <v>8071</v>
      </c>
      <c r="B3415" s="54" t="s">
        <v>1995</v>
      </c>
      <c r="C3415" s="58" t="s">
        <v>2503</v>
      </c>
      <c r="D3415" s="79">
        <v>7</v>
      </c>
      <c r="E3415" s="79">
        <v>7</v>
      </c>
      <c r="F3415" s="80">
        <v>608.11</v>
      </c>
      <c r="G3415" s="80">
        <v>86.87</v>
      </c>
      <c r="H3415" s="80">
        <v>608.11</v>
      </c>
      <c r="I3415" s="80" t="s">
        <v>28</v>
      </c>
      <c r="J3415" s="80" t="s">
        <v>28</v>
      </c>
      <c r="K3415" s="80">
        <v>86.87</v>
      </c>
      <c r="L3415" s="73">
        <f t="shared" si="645"/>
        <v>88.77</v>
      </c>
      <c r="M3415" s="73">
        <f t="shared" si="646"/>
        <v>86.87</v>
      </c>
      <c r="N3415" s="72" t="str">
        <f t="shared" si="647"/>
        <v>1006</v>
      </c>
      <c r="O3415" s="74">
        <f t="shared" si="648"/>
        <v>0</v>
      </c>
      <c r="P3415" s="72">
        <f t="shared" si="649"/>
        <v>0</v>
      </c>
      <c r="Q3415" s="74">
        <f t="shared" si="650"/>
        <v>7</v>
      </c>
      <c r="R3415" s="72" t="str">
        <f t="shared" si="651"/>
        <v/>
      </c>
      <c r="S3415" s="72" t="str">
        <f t="shared" si="652"/>
        <v/>
      </c>
      <c r="AT3415" s="20">
        <f t="shared" si="653"/>
        <v>-7989.2999999999993</v>
      </c>
    </row>
    <row r="3416" spans="1:46" ht="22.5">
      <c r="A3416" s="54">
        <v>8071</v>
      </c>
      <c r="B3416" s="54" t="s">
        <v>1993</v>
      </c>
      <c r="C3416" s="58" t="s">
        <v>2503</v>
      </c>
      <c r="D3416" s="79">
        <v>7</v>
      </c>
      <c r="E3416" s="79">
        <v>7</v>
      </c>
      <c r="F3416" s="80">
        <v>608.11</v>
      </c>
      <c r="G3416" s="80">
        <v>86.87</v>
      </c>
      <c r="H3416" s="80">
        <v>608.11</v>
      </c>
      <c r="I3416" s="80" t="s">
        <v>28</v>
      </c>
      <c r="J3416" s="80" t="s">
        <v>28</v>
      </c>
      <c r="K3416" s="80">
        <v>86.87</v>
      </c>
      <c r="L3416" s="73">
        <f t="shared" si="645"/>
        <v>138.88</v>
      </c>
      <c r="M3416" s="73">
        <f t="shared" si="646"/>
        <v>86.87</v>
      </c>
      <c r="N3416" s="72" t="str">
        <f t="shared" si="647"/>
        <v>1006</v>
      </c>
      <c r="O3416" s="74">
        <f t="shared" si="648"/>
        <v>0</v>
      </c>
      <c r="P3416" s="72">
        <f t="shared" si="649"/>
        <v>0</v>
      </c>
      <c r="Q3416" s="74">
        <f t="shared" si="650"/>
        <v>7</v>
      </c>
      <c r="R3416" s="72" t="str">
        <f t="shared" si="651"/>
        <v/>
      </c>
      <c r="S3416" s="72" t="str">
        <f t="shared" si="652"/>
        <v/>
      </c>
      <c r="AT3416" s="20">
        <f t="shared" si="653"/>
        <v>-12499.199999999999</v>
      </c>
    </row>
    <row r="3417" spans="1:46" ht="22.5">
      <c r="A3417" s="54">
        <v>8071</v>
      </c>
      <c r="B3417" s="54" t="s">
        <v>1991</v>
      </c>
      <c r="C3417" s="58" t="s">
        <v>2503</v>
      </c>
      <c r="D3417" s="79">
        <v>7</v>
      </c>
      <c r="E3417" s="79">
        <v>7</v>
      </c>
      <c r="F3417" s="80">
        <v>608.11</v>
      </c>
      <c r="G3417" s="80">
        <v>86.87</v>
      </c>
      <c r="H3417" s="80">
        <v>608.11</v>
      </c>
      <c r="I3417" s="80" t="s">
        <v>28</v>
      </c>
      <c r="J3417" s="80" t="s">
        <v>28</v>
      </c>
      <c r="K3417" s="80">
        <v>86.87</v>
      </c>
      <c r="L3417" s="73">
        <f t="shared" si="645"/>
        <v>138.88</v>
      </c>
      <c r="M3417" s="73">
        <f t="shared" si="646"/>
        <v>86.87</v>
      </c>
      <c r="N3417" s="72" t="str">
        <f t="shared" si="647"/>
        <v>1006</v>
      </c>
      <c r="O3417" s="74">
        <f t="shared" si="648"/>
        <v>0</v>
      </c>
      <c r="P3417" s="72">
        <f t="shared" si="649"/>
        <v>0</v>
      </c>
      <c r="Q3417" s="74">
        <f t="shared" si="650"/>
        <v>7</v>
      </c>
      <c r="R3417" s="72" t="str">
        <f t="shared" si="651"/>
        <v/>
      </c>
      <c r="S3417" s="72" t="str">
        <f t="shared" si="652"/>
        <v/>
      </c>
      <c r="AT3417" s="20">
        <f t="shared" si="653"/>
        <v>-12499.199999999999</v>
      </c>
    </row>
    <row r="3418" spans="1:46" ht="22.5">
      <c r="A3418" s="54">
        <v>8071</v>
      </c>
      <c r="B3418" s="54" t="s">
        <v>1989</v>
      </c>
      <c r="C3418" s="58" t="s">
        <v>2503</v>
      </c>
      <c r="D3418" s="79">
        <v>7</v>
      </c>
      <c r="E3418" s="79">
        <v>7</v>
      </c>
      <c r="F3418" s="80">
        <v>608.11</v>
      </c>
      <c r="G3418" s="80">
        <v>86.87</v>
      </c>
      <c r="H3418" s="80">
        <v>608.11</v>
      </c>
      <c r="I3418" s="80" t="s">
        <v>28</v>
      </c>
      <c r="J3418" s="80" t="s">
        <v>28</v>
      </c>
      <c r="K3418" s="80">
        <v>86.87</v>
      </c>
      <c r="L3418" s="73">
        <f t="shared" si="645"/>
        <v>138.88</v>
      </c>
      <c r="M3418" s="73">
        <f t="shared" si="646"/>
        <v>86.87</v>
      </c>
      <c r="N3418" s="72" t="str">
        <f t="shared" si="647"/>
        <v>1006</v>
      </c>
      <c r="O3418" s="74">
        <f t="shared" si="648"/>
        <v>0</v>
      </c>
      <c r="P3418" s="72">
        <f t="shared" si="649"/>
        <v>0</v>
      </c>
      <c r="Q3418" s="74">
        <f t="shared" si="650"/>
        <v>7</v>
      </c>
      <c r="R3418" s="72" t="str">
        <f t="shared" si="651"/>
        <v/>
      </c>
      <c r="S3418" s="72" t="str">
        <f t="shared" si="652"/>
        <v/>
      </c>
      <c r="AT3418" s="20">
        <f t="shared" si="653"/>
        <v>-12499.199999999999</v>
      </c>
    </row>
    <row r="3419" spans="1:46" ht="22.5">
      <c r="A3419" s="54">
        <v>8071</v>
      </c>
      <c r="B3419" s="54" t="s">
        <v>1987</v>
      </c>
      <c r="C3419" s="58" t="s">
        <v>2503</v>
      </c>
      <c r="D3419" s="79">
        <v>7</v>
      </c>
      <c r="E3419" s="79">
        <v>7</v>
      </c>
      <c r="F3419" s="80">
        <v>608.11</v>
      </c>
      <c r="G3419" s="80">
        <v>86.87</v>
      </c>
      <c r="H3419" s="80">
        <v>608.11</v>
      </c>
      <c r="I3419" s="80" t="s">
        <v>28</v>
      </c>
      <c r="J3419" s="80" t="s">
        <v>28</v>
      </c>
      <c r="K3419" s="80">
        <v>86.87</v>
      </c>
      <c r="L3419" s="73">
        <f t="shared" si="645"/>
        <v>138.88</v>
      </c>
      <c r="M3419" s="73">
        <f t="shared" si="646"/>
        <v>86.87</v>
      </c>
      <c r="N3419" s="72" t="str">
        <f t="shared" si="647"/>
        <v>1006</v>
      </c>
      <c r="O3419" s="74">
        <f t="shared" si="648"/>
        <v>0</v>
      </c>
      <c r="P3419" s="72">
        <f t="shared" si="649"/>
        <v>0</v>
      </c>
      <c r="Q3419" s="74">
        <f t="shared" si="650"/>
        <v>7</v>
      </c>
      <c r="R3419" s="72" t="str">
        <f t="shared" si="651"/>
        <v/>
      </c>
      <c r="S3419" s="72" t="str">
        <f t="shared" si="652"/>
        <v/>
      </c>
      <c r="AT3419" s="20">
        <f t="shared" si="653"/>
        <v>-12499.199999999999</v>
      </c>
    </row>
    <row r="3420" spans="1:46" ht="33.75">
      <c r="A3420" s="54">
        <v>8072</v>
      </c>
      <c r="B3420" s="54" t="s">
        <v>2043</v>
      </c>
      <c r="C3420" s="58" t="s">
        <v>2504</v>
      </c>
      <c r="D3420" s="79">
        <v>7</v>
      </c>
      <c r="E3420" s="79">
        <v>7</v>
      </c>
      <c r="F3420" s="80">
        <v>876.4</v>
      </c>
      <c r="G3420" s="80">
        <v>125.2</v>
      </c>
      <c r="H3420" s="80">
        <v>876.4</v>
      </c>
      <c r="I3420" s="80" t="s">
        <v>28</v>
      </c>
      <c r="J3420" s="80" t="s">
        <v>28</v>
      </c>
      <c r="K3420" s="80">
        <v>125.2</v>
      </c>
      <c r="L3420" s="73">
        <f t="shared" si="645"/>
        <v>85.47</v>
      </c>
      <c r="M3420" s="73">
        <f t="shared" si="646"/>
        <v>125.2</v>
      </c>
      <c r="N3420" s="72" t="str">
        <f t="shared" si="647"/>
        <v>1007</v>
      </c>
      <c r="O3420" s="74">
        <f t="shared" si="648"/>
        <v>0</v>
      </c>
      <c r="P3420" s="72">
        <f t="shared" si="649"/>
        <v>0</v>
      </c>
      <c r="Q3420" s="74">
        <f t="shared" si="650"/>
        <v>7</v>
      </c>
      <c r="R3420" s="72" t="str">
        <f t="shared" si="651"/>
        <v/>
      </c>
      <c r="S3420" s="72" t="str">
        <f t="shared" si="652"/>
        <v/>
      </c>
      <c r="AT3420" s="20">
        <f t="shared" si="653"/>
        <v>-7692.3</v>
      </c>
    </row>
    <row r="3421" spans="1:46" ht="33.75">
      <c r="A3421" s="54">
        <v>8072</v>
      </c>
      <c r="B3421" s="54" t="s">
        <v>2041</v>
      </c>
      <c r="C3421" s="58" t="s">
        <v>2504</v>
      </c>
      <c r="D3421" s="79">
        <v>7</v>
      </c>
      <c r="E3421" s="79">
        <v>7</v>
      </c>
      <c r="F3421" s="80">
        <v>876.4</v>
      </c>
      <c r="G3421" s="80">
        <v>125.2</v>
      </c>
      <c r="H3421" s="80">
        <v>876.4</v>
      </c>
      <c r="I3421" s="80" t="s">
        <v>28</v>
      </c>
      <c r="J3421" s="80" t="s">
        <v>28</v>
      </c>
      <c r="K3421" s="80">
        <v>125.2</v>
      </c>
      <c r="L3421" s="73">
        <f t="shared" si="645"/>
        <v>85.47</v>
      </c>
      <c r="M3421" s="73">
        <f t="shared" si="646"/>
        <v>125.2</v>
      </c>
      <c r="N3421" s="72" t="str">
        <f t="shared" si="647"/>
        <v>1007</v>
      </c>
      <c r="O3421" s="74">
        <f t="shared" si="648"/>
        <v>0</v>
      </c>
      <c r="P3421" s="72">
        <f t="shared" si="649"/>
        <v>0</v>
      </c>
      <c r="Q3421" s="74">
        <f t="shared" si="650"/>
        <v>7</v>
      </c>
      <c r="R3421" s="72" t="str">
        <f t="shared" si="651"/>
        <v/>
      </c>
      <c r="S3421" s="72" t="str">
        <f t="shared" si="652"/>
        <v/>
      </c>
      <c r="AT3421" s="20">
        <f t="shared" si="653"/>
        <v>-7692.3</v>
      </c>
    </row>
    <row r="3422" spans="1:46" ht="33.75">
      <c r="A3422" s="54">
        <v>8072</v>
      </c>
      <c r="B3422" s="54" t="s">
        <v>2039</v>
      </c>
      <c r="C3422" s="58" t="s">
        <v>2504</v>
      </c>
      <c r="D3422" s="79">
        <v>7</v>
      </c>
      <c r="E3422" s="79">
        <v>7</v>
      </c>
      <c r="F3422" s="80">
        <v>876.4</v>
      </c>
      <c r="G3422" s="80">
        <v>125.2</v>
      </c>
      <c r="H3422" s="80">
        <v>876.4</v>
      </c>
      <c r="I3422" s="80" t="s">
        <v>28</v>
      </c>
      <c r="J3422" s="80" t="s">
        <v>28</v>
      </c>
      <c r="K3422" s="80">
        <v>125.2</v>
      </c>
      <c r="L3422" s="73">
        <f t="shared" si="645"/>
        <v>85.47</v>
      </c>
      <c r="M3422" s="73">
        <f t="shared" si="646"/>
        <v>125.2</v>
      </c>
      <c r="N3422" s="72" t="str">
        <f t="shared" si="647"/>
        <v>1007</v>
      </c>
      <c r="O3422" s="74">
        <f t="shared" si="648"/>
        <v>0</v>
      </c>
      <c r="P3422" s="72">
        <f t="shared" si="649"/>
        <v>0</v>
      </c>
      <c r="Q3422" s="74">
        <f t="shared" si="650"/>
        <v>7</v>
      </c>
      <c r="R3422" s="72" t="str">
        <f t="shared" si="651"/>
        <v/>
      </c>
      <c r="S3422" s="72" t="str">
        <f t="shared" si="652"/>
        <v/>
      </c>
      <c r="AT3422" s="20">
        <f t="shared" si="653"/>
        <v>-7692.3</v>
      </c>
    </row>
    <row r="3423" spans="1:46" ht="33.75">
      <c r="A3423" s="54">
        <v>8072</v>
      </c>
      <c r="B3423" s="54" t="s">
        <v>2037</v>
      </c>
      <c r="C3423" s="58" t="s">
        <v>2504</v>
      </c>
      <c r="D3423" s="79">
        <v>7</v>
      </c>
      <c r="E3423" s="79">
        <v>7</v>
      </c>
      <c r="F3423" s="80">
        <v>876.4</v>
      </c>
      <c r="G3423" s="80">
        <v>125.2</v>
      </c>
      <c r="H3423" s="80">
        <v>876.4</v>
      </c>
      <c r="I3423" s="80" t="s">
        <v>28</v>
      </c>
      <c r="J3423" s="80" t="s">
        <v>28</v>
      </c>
      <c r="K3423" s="80">
        <v>125.2</v>
      </c>
      <c r="L3423" s="73">
        <f t="shared" si="645"/>
        <v>85.47</v>
      </c>
      <c r="M3423" s="73">
        <f t="shared" si="646"/>
        <v>125.2</v>
      </c>
      <c r="N3423" s="72" t="str">
        <f t="shared" si="647"/>
        <v>1007</v>
      </c>
      <c r="O3423" s="74">
        <f t="shared" si="648"/>
        <v>0</v>
      </c>
      <c r="P3423" s="72">
        <f t="shared" si="649"/>
        <v>0</v>
      </c>
      <c r="Q3423" s="74">
        <f t="shared" si="650"/>
        <v>7</v>
      </c>
      <c r="R3423" s="72" t="str">
        <f t="shared" si="651"/>
        <v/>
      </c>
      <c r="S3423" s="72" t="str">
        <f t="shared" si="652"/>
        <v/>
      </c>
      <c r="AT3423" s="20">
        <f t="shared" si="653"/>
        <v>-7692.3</v>
      </c>
    </row>
    <row r="3424" spans="1:46" ht="33.75">
      <c r="A3424" s="54">
        <v>8072</v>
      </c>
      <c r="B3424" s="54" t="s">
        <v>2035</v>
      </c>
      <c r="C3424" s="58" t="s">
        <v>2504</v>
      </c>
      <c r="D3424" s="79">
        <v>7</v>
      </c>
      <c r="E3424" s="79">
        <v>7</v>
      </c>
      <c r="F3424" s="80">
        <v>876.4</v>
      </c>
      <c r="G3424" s="80">
        <v>125.2</v>
      </c>
      <c r="H3424" s="80">
        <v>876.4</v>
      </c>
      <c r="I3424" s="80" t="s">
        <v>28</v>
      </c>
      <c r="J3424" s="80" t="s">
        <v>28</v>
      </c>
      <c r="K3424" s="80">
        <v>125.2</v>
      </c>
      <c r="L3424" s="73">
        <f t="shared" si="645"/>
        <v>97.73</v>
      </c>
      <c r="M3424" s="73">
        <f t="shared" si="646"/>
        <v>125.2</v>
      </c>
      <c r="N3424" s="72" t="str">
        <f t="shared" si="647"/>
        <v>1007</v>
      </c>
      <c r="O3424" s="74">
        <f t="shared" si="648"/>
        <v>0</v>
      </c>
      <c r="P3424" s="72">
        <f t="shared" si="649"/>
        <v>0</v>
      </c>
      <c r="Q3424" s="74">
        <f t="shared" si="650"/>
        <v>7</v>
      </c>
      <c r="R3424" s="72" t="str">
        <f t="shared" si="651"/>
        <v/>
      </c>
      <c r="S3424" s="72" t="str">
        <f t="shared" si="652"/>
        <v/>
      </c>
      <c r="AT3424" s="20">
        <f t="shared" si="653"/>
        <v>-8795.7000000000007</v>
      </c>
    </row>
    <row r="3425" spans="1:46" ht="33.75">
      <c r="A3425" s="54">
        <v>8072</v>
      </c>
      <c r="B3425" s="54" t="s">
        <v>2033</v>
      </c>
      <c r="C3425" s="58" t="s">
        <v>2504</v>
      </c>
      <c r="D3425" s="79">
        <v>7</v>
      </c>
      <c r="E3425" s="79">
        <v>7</v>
      </c>
      <c r="F3425" s="80">
        <v>876.4</v>
      </c>
      <c r="G3425" s="80">
        <v>125.2</v>
      </c>
      <c r="H3425" s="80">
        <v>876.4</v>
      </c>
      <c r="I3425" s="80" t="s">
        <v>28</v>
      </c>
      <c r="J3425" s="80" t="s">
        <v>28</v>
      </c>
      <c r="K3425" s="80">
        <v>125.2</v>
      </c>
      <c r="L3425" s="73">
        <f t="shared" si="645"/>
        <v>97.73</v>
      </c>
      <c r="M3425" s="73">
        <f t="shared" si="646"/>
        <v>125.2</v>
      </c>
      <c r="N3425" s="72" t="str">
        <f t="shared" si="647"/>
        <v>1007</v>
      </c>
      <c r="O3425" s="74">
        <f t="shared" si="648"/>
        <v>0</v>
      </c>
      <c r="P3425" s="72">
        <f t="shared" si="649"/>
        <v>0</v>
      </c>
      <c r="Q3425" s="74">
        <f t="shared" si="650"/>
        <v>7</v>
      </c>
      <c r="R3425" s="72" t="str">
        <f t="shared" si="651"/>
        <v/>
      </c>
      <c r="S3425" s="72" t="str">
        <f t="shared" si="652"/>
        <v/>
      </c>
      <c r="AT3425" s="20">
        <f t="shared" si="653"/>
        <v>-8795.7000000000007</v>
      </c>
    </row>
    <row r="3426" spans="1:46" ht="33.75">
      <c r="A3426" s="54">
        <v>8072</v>
      </c>
      <c r="B3426" s="54" t="s">
        <v>2031</v>
      </c>
      <c r="C3426" s="58" t="s">
        <v>2504</v>
      </c>
      <c r="D3426" s="79">
        <v>7</v>
      </c>
      <c r="E3426" s="79">
        <v>7</v>
      </c>
      <c r="F3426" s="80">
        <v>876.4</v>
      </c>
      <c r="G3426" s="80">
        <v>125.2</v>
      </c>
      <c r="H3426" s="80">
        <v>876.4</v>
      </c>
      <c r="I3426" s="80" t="s">
        <v>28</v>
      </c>
      <c r="J3426" s="80" t="s">
        <v>28</v>
      </c>
      <c r="K3426" s="80">
        <v>125.2</v>
      </c>
      <c r="L3426" s="73">
        <f t="shared" si="645"/>
        <v>97.73</v>
      </c>
      <c r="M3426" s="73">
        <f t="shared" si="646"/>
        <v>125.2</v>
      </c>
      <c r="N3426" s="72" t="str">
        <f t="shared" si="647"/>
        <v>1007</v>
      </c>
      <c r="O3426" s="74">
        <f t="shared" si="648"/>
        <v>0</v>
      </c>
      <c r="P3426" s="72">
        <f t="shared" si="649"/>
        <v>0</v>
      </c>
      <c r="Q3426" s="74">
        <f t="shared" si="650"/>
        <v>7</v>
      </c>
      <c r="R3426" s="72" t="str">
        <f t="shared" si="651"/>
        <v/>
      </c>
      <c r="S3426" s="72" t="str">
        <f t="shared" si="652"/>
        <v/>
      </c>
      <c r="AT3426" s="20">
        <f t="shared" si="653"/>
        <v>-8795.7000000000007</v>
      </c>
    </row>
    <row r="3427" spans="1:46" ht="33.75">
      <c r="A3427" s="54">
        <v>8072</v>
      </c>
      <c r="B3427" s="54" t="s">
        <v>2029</v>
      </c>
      <c r="C3427" s="58" t="s">
        <v>2504</v>
      </c>
      <c r="D3427" s="79">
        <v>7</v>
      </c>
      <c r="E3427" s="79">
        <v>7</v>
      </c>
      <c r="F3427" s="80">
        <v>876.4</v>
      </c>
      <c r="G3427" s="80">
        <v>125.2</v>
      </c>
      <c r="H3427" s="80">
        <v>876.4</v>
      </c>
      <c r="I3427" s="80" t="s">
        <v>28</v>
      </c>
      <c r="J3427" s="80" t="s">
        <v>28</v>
      </c>
      <c r="K3427" s="80">
        <v>125.2</v>
      </c>
      <c r="L3427" s="73">
        <f t="shared" si="645"/>
        <v>97.73</v>
      </c>
      <c r="M3427" s="73">
        <f t="shared" si="646"/>
        <v>125.2</v>
      </c>
      <c r="N3427" s="72" t="str">
        <f t="shared" si="647"/>
        <v>1007</v>
      </c>
      <c r="O3427" s="74">
        <f t="shared" si="648"/>
        <v>0</v>
      </c>
      <c r="P3427" s="72">
        <f t="shared" si="649"/>
        <v>0</v>
      </c>
      <c r="Q3427" s="74">
        <f t="shared" si="650"/>
        <v>7</v>
      </c>
      <c r="R3427" s="72" t="str">
        <f t="shared" si="651"/>
        <v/>
      </c>
      <c r="S3427" s="72" t="str">
        <f t="shared" si="652"/>
        <v/>
      </c>
      <c r="AT3427" s="20">
        <f t="shared" si="653"/>
        <v>-8795.7000000000007</v>
      </c>
    </row>
    <row r="3428" spans="1:46" ht="33.75">
      <c r="A3428" s="54">
        <v>8072</v>
      </c>
      <c r="B3428" s="54" t="s">
        <v>2027</v>
      </c>
      <c r="C3428" s="58" t="s">
        <v>2504</v>
      </c>
      <c r="D3428" s="79">
        <v>7</v>
      </c>
      <c r="E3428" s="79">
        <v>7</v>
      </c>
      <c r="F3428" s="80">
        <v>876.4</v>
      </c>
      <c r="G3428" s="80">
        <v>125.2</v>
      </c>
      <c r="H3428" s="80">
        <v>876.4</v>
      </c>
      <c r="I3428" s="80" t="s">
        <v>28</v>
      </c>
      <c r="J3428" s="80" t="s">
        <v>28</v>
      </c>
      <c r="K3428" s="80">
        <v>125.2</v>
      </c>
      <c r="L3428" s="73">
        <f t="shared" si="645"/>
        <v>129.56</v>
      </c>
      <c r="M3428" s="73">
        <f t="shared" si="646"/>
        <v>125.2</v>
      </c>
      <c r="N3428" s="72" t="str">
        <f t="shared" si="647"/>
        <v>1007</v>
      </c>
      <c r="O3428" s="74">
        <f t="shared" si="648"/>
        <v>0</v>
      </c>
      <c r="P3428" s="72">
        <f t="shared" si="649"/>
        <v>0</v>
      </c>
      <c r="Q3428" s="74">
        <f t="shared" si="650"/>
        <v>7</v>
      </c>
      <c r="R3428" s="72" t="str">
        <f t="shared" si="651"/>
        <v/>
      </c>
      <c r="S3428" s="72" t="str">
        <f t="shared" si="652"/>
        <v/>
      </c>
      <c r="AT3428" s="20">
        <f t="shared" si="653"/>
        <v>-11660.4</v>
      </c>
    </row>
    <row r="3429" spans="1:46" ht="33.75">
      <c r="A3429" s="54">
        <v>8072</v>
      </c>
      <c r="B3429" s="54" t="s">
        <v>2025</v>
      </c>
      <c r="C3429" s="58" t="s">
        <v>2504</v>
      </c>
      <c r="D3429" s="79">
        <v>7</v>
      </c>
      <c r="E3429" s="79">
        <v>7</v>
      </c>
      <c r="F3429" s="80">
        <v>876.4</v>
      </c>
      <c r="G3429" s="80">
        <v>125.2</v>
      </c>
      <c r="H3429" s="80">
        <v>876.4</v>
      </c>
      <c r="I3429" s="80" t="s">
        <v>28</v>
      </c>
      <c r="J3429" s="80" t="s">
        <v>28</v>
      </c>
      <c r="K3429" s="80">
        <v>125.2</v>
      </c>
      <c r="L3429" s="73">
        <f t="shared" si="645"/>
        <v>129.56</v>
      </c>
      <c r="M3429" s="73">
        <f t="shared" si="646"/>
        <v>125.2</v>
      </c>
      <c r="N3429" s="72" t="str">
        <f t="shared" si="647"/>
        <v>1007</v>
      </c>
      <c r="O3429" s="74">
        <f t="shared" si="648"/>
        <v>0</v>
      </c>
      <c r="P3429" s="72">
        <f t="shared" si="649"/>
        <v>0</v>
      </c>
      <c r="Q3429" s="74">
        <f t="shared" si="650"/>
        <v>7</v>
      </c>
      <c r="R3429" s="72" t="str">
        <f t="shared" si="651"/>
        <v/>
      </c>
      <c r="S3429" s="72" t="str">
        <f t="shared" si="652"/>
        <v/>
      </c>
      <c r="AT3429" s="20">
        <f t="shared" si="653"/>
        <v>-11660.4</v>
      </c>
    </row>
    <row r="3430" spans="1:46" ht="33.75">
      <c r="A3430" s="54">
        <v>8072</v>
      </c>
      <c r="B3430" s="54" t="s">
        <v>2023</v>
      </c>
      <c r="C3430" s="58" t="s">
        <v>2504</v>
      </c>
      <c r="D3430" s="79">
        <v>7</v>
      </c>
      <c r="E3430" s="79">
        <v>7</v>
      </c>
      <c r="F3430" s="80">
        <v>876.4</v>
      </c>
      <c r="G3430" s="80">
        <v>125.2</v>
      </c>
      <c r="H3430" s="80">
        <v>876.4</v>
      </c>
      <c r="I3430" s="80" t="s">
        <v>28</v>
      </c>
      <c r="J3430" s="80" t="s">
        <v>28</v>
      </c>
      <c r="K3430" s="80">
        <v>125.2</v>
      </c>
      <c r="L3430" s="73">
        <f t="shared" si="645"/>
        <v>129.56</v>
      </c>
      <c r="M3430" s="73">
        <f t="shared" si="646"/>
        <v>125.2</v>
      </c>
      <c r="N3430" s="72" t="str">
        <f t="shared" si="647"/>
        <v>1007</v>
      </c>
      <c r="O3430" s="74">
        <f t="shared" si="648"/>
        <v>0</v>
      </c>
      <c r="P3430" s="72">
        <f t="shared" si="649"/>
        <v>0</v>
      </c>
      <c r="Q3430" s="74">
        <f t="shared" si="650"/>
        <v>7</v>
      </c>
      <c r="R3430" s="72" t="str">
        <f t="shared" si="651"/>
        <v/>
      </c>
      <c r="S3430" s="72" t="str">
        <f t="shared" si="652"/>
        <v/>
      </c>
      <c r="AT3430" s="20">
        <f t="shared" si="653"/>
        <v>-11660.4</v>
      </c>
    </row>
    <row r="3431" spans="1:46" ht="33.75">
      <c r="A3431" s="54">
        <v>8072</v>
      </c>
      <c r="B3431" s="54" t="s">
        <v>2021</v>
      </c>
      <c r="C3431" s="58" t="s">
        <v>2504</v>
      </c>
      <c r="D3431" s="79">
        <v>7</v>
      </c>
      <c r="E3431" s="79">
        <v>7</v>
      </c>
      <c r="F3431" s="80">
        <v>876.4</v>
      </c>
      <c r="G3431" s="80">
        <v>125.2</v>
      </c>
      <c r="H3431" s="80">
        <v>876.4</v>
      </c>
      <c r="I3431" s="80" t="s">
        <v>28</v>
      </c>
      <c r="J3431" s="80" t="s">
        <v>28</v>
      </c>
      <c r="K3431" s="80">
        <v>125.2</v>
      </c>
      <c r="L3431" s="73">
        <f t="shared" si="645"/>
        <v>129.56</v>
      </c>
      <c r="M3431" s="73">
        <f t="shared" si="646"/>
        <v>125.2</v>
      </c>
      <c r="N3431" s="72" t="str">
        <f t="shared" si="647"/>
        <v>1007</v>
      </c>
      <c r="O3431" s="74">
        <f t="shared" si="648"/>
        <v>0</v>
      </c>
      <c r="P3431" s="72">
        <f t="shared" si="649"/>
        <v>0</v>
      </c>
      <c r="Q3431" s="74">
        <f t="shared" si="650"/>
        <v>7</v>
      </c>
      <c r="R3431" s="72" t="str">
        <f t="shared" si="651"/>
        <v/>
      </c>
      <c r="S3431" s="72" t="str">
        <f t="shared" si="652"/>
        <v/>
      </c>
      <c r="AT3431" s="20">
        <f t="shared" si="653"/>
        <v>-11660.4</v>
      </c>
    </row>
    <row r="3432" spans="1:46" ht="45">
      <c r="A3432" s="54">
        <v>8073</v>
      </c>
      <c r="B3432" s="54" t="s">
        <v>2061</v>
      </c>
      <c r="C3432" s="58" t="s">
        <v>2505</v>
      </c>
      <c r="D3432" s="79">
        <v>7</v>
      </c>
      <c r="E3432" s="79">
        <v>7</v>
      </c>
      <c r="F3432" s="80">
        <v>707.97</v>
      </c>
      <c r="G3432" s="80">
        <v>101.14</v>
      </c>
      <c r="H3432" s="80">
        <v>707.97</v>
      </c>
      <c r="I3432" s="80" t="s">
        <v>28</v>
      </c>
      <c r="J3432" s="80" t="s">
        <v>28</v>
      </c>
      <c r="K3432" s="80">
        <v>101.14</v>
      </c>
      <c r="L3432" s="73">
        <f t="shared" si="645"/>
        <v>76.459999999999994</v>
      </c>
      <c r="M3432" s="73">
        <f t="shared" si="646"/>
        <v>101.14</v>
      </c>
      <c r="N3432" s="72" t="str">
        <f t="shared" si="647"/>
        <v>1012</v>
      </c>
      <c r="O3432" s="74">
        <f t="shared" si="648"/>
        <v>0</v>
      </c>
      <c r="P3432" s="72">
        <f t="shared" si="649"/>
        <v>0</v>
      </c>
      <c r="Q3432" s="74">
        <f t="shared" si="650"/>
        <v>7</v>
      </c>
      <c r="R3432" s="72" t="str">
        <f t="shared" si="651"/>
        <v/>
      </c>
      <c r="S3432" s="72" t="str">
        <f t="shared" si="652"/>
        <v/>
      </c>
      <c r="AT3432" s="20">
        <f t="shared" si="653"/>
        <v>-6881.4</v>
      </c>
    </row>
    <row r="3433" spans="1:46" ht="45">
      <c r="A3433" s="54">
        <v>8073</v>
      </c>
      <c r="B3433" s="54" t="s">
        <v>2059</v>
      </c>
      <c r="C3433" s="58" t="s">
        <v>2505</v>
      </c>
      <c r="D3433" s="79">
        <v>7</v>
      </c>
      <c r="E3433" s="79">
        <v>7</v>
      </c>
      <c r="F3433" s="80">
        <v>707.97</v>
      </c>
      <c r="G3433" s="80">
        <v>101.14</v>
      </c>
      <c r="H3433" s="80">
        <v>707.97</v>
      </c>
      <c r="I3433" s="80" t="s">
        <v>28</v>
      </c>
      <c r="J3433" s="80" t="s">
        <v>28</v>
      </c>
      <c r="K3433" s="80">
        <v>101.14</v>
      </c>
      <c r="L3433" s="73">
        <f t="shared" si="645"/>
        <v>76.459999999999994</v>
      </c>
      <c r="M3433" s="73">
        <f t="shared" si="646"/>
        <v>101.14</v>
      </c>
      <c r="N3433" s="72" t="str">
        <f t="shared" si="647"/>
        <v>1012</v>
      </c>
      <c r="O3433" s="74">
        <f t="shared" si="648"/>
        <v>0</v>
      </c>
      <c r="P3433" s="72">
        <f t="shared" si="649"/>
        <v>0</v>
      </c>
      <c r="Q3433" s="74">
        <f t="shared" si="650"/>
        <v>7</v>
      </c>
      <c r="R3433" s="72" t="str">
        <f t="shared" si="651"/>
        <v/>
      </c>
      <c r="S3433" s="72" t="str">
        <f t="shared" si="652"/>
        <v/>
      </c>
      <c r="AT3433" s="20">
        <f t="shared" si="653"/>
        <v>-6881.4</v>
      </c>
    </row>
    <row r="3434" spans="1:46" ht="45">
      <c r="A3434" s="54">
        <v>8073</v>
      </c>
      <c r="B3434" s="54" t="s">
        <v>2057</v>
      </c>
      <c r="C3434" s="58" t="s">
        <v>2505</v>
      </c>
      <c r="D3434" s="79">
        <v>7</v>
      </c>
      <c r="E3434" s="79">
        <v>7</v>
      </c>
      <c r="F3434" s="80">
        <v>707.97</v>
      </c>
      <c r="G3434" s="80">
        <v>101.14</v>
      </c>
      <c r="H3434" s="80">
        <v>707.97</v>
      </c>
      <c r="I3434" s="80" t="s">
        <v>28</v>
      </c>
      <c r="J3434" s="80" t="s">
        <v>28</v>
      </c>
      <c r="K3434" s="80">
        <v>101.14</v>
      </c>
      <c r="L3434" s="73">
        <f t="shared" si="645"/>
        <v>76.459999999999994</v>
      </c>
      <c r="M3434" s="73">
        <f t="shared" si="646"/>
        <v>101.14</v>
      </c>
      <c r="N3434" s="72" t="str">
        <f t="shared" si="647"/>
        <v>1012</v>
      </c>
      <c r="O3434" s="74">
        <f t="shared" si="648"/>
        <v>0</v>
      </c>
      <c r="P3434" s="72">
        <f t="shared" si="649"/>
        <v>0</v>
      </c>
      <c r="Q3434" s="74">
        <f t="shared" si="650"/>
        <v>7</v>
      </c>
      <c r="R3434" s="72" t="str">
        <f t="shared" si="651"/>
        <v/>
      </c>
      <c r="S3434" s="72" t="str">
        <f t="shared" si="652"/>
        <v/>
      </c>
      <c r="AT3434" s="20">
        <f t="shared" si="653"/>
        <v>-6881.4</v>
      </c>
    </row>
    <row r="3435" spans="1:46" ht="45">
      <c r="A3435" s="54">
        <v>8073</v>
      </c>
      <c r="B3435" s="54" t="s">
        <v>2055</v>
      </c>
      <c r="C3435" s="58" t="s">
        <v>2505</v>
      </c>
      <c r="D3435" s="79">
        <v>7</v>
      </c>
      <c r="E3435" s="79">
        <v>7</v>
      </c>
      <c r="F3435" s="80">
        <v>707.97</v>
      </c>
      <c r="G3435" s="80">
        <v>101.14</v>
      </c>
      <c r="H3435" s="80">
        <v>707.97</v>
      </c>
      <c r="I3435" s="80" t="s">
        <v>28</v>
      </c>
      <c r="J3435" s="80" t="s">
        <v>28</v>
      </c>
      <c r="K3435" s="80">
        <v>101.14</v>
      </c>
      <c r="L3435" s="73">
        <f t="shared" si="645"/>
        <v>76.459999999999994</v>
      </c>
      <c r="M3435" s="73">
        <f t="shared" si="646"/>
        <v>101.14</v>
      </c>
      <c r="N3435" s="72" t="str">
        <f t="shared" si="647"/>
        <v>1012</v>
      </c>
      <c r="O3435" s="74">
        <f t="shared" si="648"/>
        <v>0</v>
      </c>
      <c r="P3435" s="72">
        <f t="shared" si="649"/>
        <v>0</v>
      </c>
      <c r="Q3435" s="74">
        <f t="shared" si="650"/>
        <v>7</v>
      </c>
      <c r="R3435" s="72" t="str">
        <f t="shared" si="651"/>
        <v/>
      </c>
      <c r="S3435" s="72" t="str">
        <f t="shared" si="652"/>
        <v/>
      </c>
      <c r="AT3435" s="20">
        <f t="shared" si="653"/>
        <v>-6881.4</v>
      </c>
    </row>
    <row r="3436" spans="1:46" ht="45">
      <c r="A3436" s="54">
        <v>8073</v>
      </c>
      <c r="B3436" s="54" t="s">
        <v>2053</v>
      </c>
      <c r="C3436" s="58" t="s">
        <v>2505</v>
      </c>
      <c r="D3436" s="79">
        <v>7</v>
      </c>
      <c r="E3436" s="79">
        <v>7</v>
      </c>
      <c r="F3436" s="80">
        <v>707.97</v>
      </c>
      <c r="G3436" s="80">
        <v>101.14</v>
      </c>
      <c r="H3436" s="80">
        <v>707.97</v>
      </c>
      <c r="I3436" s="80" t="s">
        <v>28</v>
      </c>
      <c r="J3436" s="80" t="s">
        <v>28</v>
      </c>
      <c r="K3436" s="80">
        <v>101.14</v>
      </c>
      <c r="L3436" s="73">
        <f t="shared" si="645"/>
        <v>86.69</v>
      </c>
      <c r="M3436" s="73">
        <f t="shared" si="646"/>
        <v>101.14</v>
      </c>
      <c r="N3436" s="72" t="str">
        <f t="shared" si="647"/>
        <v>1012</v>
      </c>
      <c r="O3436" s="74">
        <f t="shared" si="648"/>
        <v>0</v>
      </c>
      <c r="P3436" s="72">
        <f t="shared" si="649"/>
        <v>0</v>
      </c>
      <c r="Q3436" s="74">
        <f t="shared" si="650"/>
        <v>7</v>
      </c>
      <c r="R3436" s="72" t="str">
        <f t="shared" si="651"/>
        <v/>
      </c>
      <c r="S3436" s="72" t="str">
        <f t="shared" si="652"/>
        <v/>
      </c>
      <c r="AT3436" s="20">
        <f t="shared" si="653"/>
        <v>-7802.0999999999995</v>
      </c>
    </row>
    <row r="3437" spans="1:46" ht="45">
      <c r="A3437" s="54">
        <v>8073</v>
      </c>
      <c r="B3437" s="54" t="s">
        <v>2051</v>
      </c>
      <c r="C3437" s="58" t="s">
        <v>2505</v>
      </c>
      <c r="D3437" s="79">
        <v>7</v>
      </c>
      <c r="E3437" s="79">
        <v>7</v>
      </c>
      <c r="F3437" s="80">
        <v>707.97</v>
      </c>
      <c r="G3437" s="80">
        <v>101.14</v>
      </c>
      <c r="H3437" s="80">
        <v>707.97</v>
      </c>
      <c r="I3437" s="80" t="s">
        <v>28</v>
      </c>
      <c r="J3437" s="80" t="s">
        <v>28</v>
      </c>
      <c r="K3437" s="80">
        <v>101.14</v>
      </c>
      <c r="L3437" s="73">
        <f t="shared" si="645"/>
        <v>86.69</v>
      </c>
      <c r="M3437" s="73">
        <f t="shared" si="646"/>
        <v>101.14</v>
      </c>
      <c r="N3437" s="72" t="str">
        <f t="shared" si="647"/>
        <v>1012</v>
      </c>
      <c r="O3437" s="74">
        <f t="shared" si="648"/>
        <v>0</v>
      </c>
      <c r="P3437" s="72">
        <f t="shared" si="649"/>
        <v>0</v>
      </c>
      <c r="Q3437" s="74">
        <f t="shared" si="650"/>
        <v>7</v>
      </c>
      <c r="R3437" s="72" t="str">
        <f t="shared" si="651"/>
        <v/>
      </c>
      <c r="S3437" s="72" t="str">
        <f t="shared" si="652"/>
        <v/>
      </c>
      <c r="AT3437" s="20">
        <f t="shared" si="653"/>
        <v>-7802.0999999999995</v>
      </c>
    </row>
    <row r="3438" spans="1:46" ht="45">
      <c r="A3438" s="54">
        <v>8073</v>
      </c>
      <c r="B3438" s="54" t="s">
        <v>2049</v>
      </c>
      <c r="C3438" s="58" t="s">
        <v>2505</v>
      </c>
      <c r="D3438" s="79">
        <v>7</v>
      </c>
      <c r="E3438" s="79">
        <v>7</v>
      </c>
      <c r="F3438" s="80">
        <v>707.97</v>
      </c>
      <c r="G3438" s="80">
        <v>101.14</v>
      </c>
      <c r="H3438" s="80">
        <v>707.97</v>
      </c>
      <c r="I3438" s="80" t="s">
        <v>28</v>
      </c>
      <c r="J3438" s="80" t="s">
        <v>28</v>
      </c>
      <c r="K3438" s="80">
        <v>101.14</v>
      </c>
      <c r="L3438" s="73">
        <f t="shared" si="645"/>
        <v>86.69</v>
      </c>
      <c r="M3438" s="73">
        <f t="shared" si="646"/>
        <v>101.14</v>
      </c>
      <c r="N3438" s="72" t="str">
        <f t="shared" si="647"/>
        <v>1012</v>
      </c>
      <c r="O3438" s="74">
        <f t="shared" si="648"/>
        <v>0</v>
      </c>
      <c r="P3438" s="72">
        <f t="shared" si="649"/>
        <v>0</v>
      </c>
      <c r="Q3438" s="74">
        <f t="shared" si="650"/>
        <v>7</v>
      </c>
      <c r="R3438" s="72" t="str">
        <f t="shared" si="651"/>
        <v/>
      </c>
      <c r="S3438" s="72" t="str">
        <f t="shared" si="652"/>
        <v/>
      </c>
      <c r="AT3438" s="20">
        <f t="shared" si="653"/>
        <v>-7802.0999999999995</v>
      </c>
    </row>
    <row r="3439" spans="1:46" ht="45">
      <c r="A3439" s="54">
        <v>8073</v>
      </c>
      <c r="B3439" s="54" t="s">
        <v>2047</v>
      </c>
      <c r="C3439" s="58" t="s">
        <v>2505</v>
      </c>
      <c r="D3439" s="79">
        <v>7</v>
      </c>
      <c r="E3439" s="79">
        <v>7</v>
      </c>
      <c r="F3439" s="80">
        <v>707.97</v>
      </c>
      <c r="G3439" s="80">
        <v>101.14</v>
      </c>
      <c r="H3439" s="80">
        <v>707.97</v>
      </c>
      <c r="I3439" s="80" t="s">
        <v>28</v>
      </c>
      <c r="J3439" s="80" t="s">
        <v>28</v>
      </c>
      <c r="K3439" s="80">
        <v>101.14</v>
      </c>
      <c r="L3439" s="73">
        <f t="shared" si="645"/>
        <v>86.69</v>
      </c>
      <c r="M3439" s="73">
        <f t="shared" si="646"/>
        <v>101.14</v>
      </c>
      <c r="N3439" s="72" t="str">
        <f t="shared" si="647"/>
        <v>1012</v>
      </c>
      <c r="O3439" s="74">
        <f t="shared" si="648"/>
        <v>0</v>
      </c>
      <c r="P3439" s="72">
        <f t="shared" si="649"/>
        <v>0</v>
      </c>
      <c r="Q3439" s="74">
        <f t="shared" si="650"/>
        <v>7</v>
      </c>
      <c r="R3439" s="72" t="str">
        <f t="shared" si="651"/>
        <v/>
      </c>
      <c r="S3439" s="72" t="str">
        <f t="shared" si="652"/>
        <v/>
      </c>
      <c r="AT3439" s="20">
        <f t="shared" si="653"/>
        <v>-7802.0999999999995</v>
      </c>
    </row>
    <row r="3440" spans="1:46" ht="33.75">
      <c r="A3440" s="54">
        <v>8074</v>
      </c>
      <c r="B3440" s="54" t="s">
        <v>2087</v>
      </c>
      <c r="C3440" s="58" t="s">
        <v>2506</v>
      </c>
      <c r="D3440" s="79">
        <v>7</v>
      </c>
      <c r="E3440" s="79">
        <v>7</v>
      </c>
      <c r="F3440" s="80">
        <v>848.32</v>
      </c>
      <c r="G3440" s="80">
        <v>121.19</v>
      </c>
      <c r="H3440" s="80">
        <v>848.32</v>
      </c>
      <c r="I3440" s="80" t="s">
        <v>28</v>
      </c>
      <c r="J3440" s="80" t="s">
        <v>28</v>
      </c>
      <c r="K3440" s="80">
        <v>121.19</v>
      </c>
      <c r="L3440" s="73">
        <f t="shared" si="645"/>
        <v>100.72</v>
      </c>
      <c r="M3440" s="73">
        <f t="shared" si="646"/>
        <v>121.19</v>
      </c>
      <c r="N3440" s="72" t="str">
        <f t="shared" si="647"/>
        <v>1103</v>
      </c>
      <c r="O3440" s="74">
        <f t="shared" si="648"/>
        <v>0</v>
      </c>
      <c r="P3440" s="72">
        <f t="shared" si="649"/>
        <v>0</v>
      </c>
      <c r="Q3440" s="74">
        <f t="shared" si="650"/>
        <v>7</v>
      </c>
      <c r="R3440" s="72" t="str">
        <f t="shared" si="651"/>
        <v/>
      </c>
      <c r="S3440" s="72" t="str">
        <f t="shared" si="652"/>
        <v/>
      </c>
      <c r="AT3440" s="20">
        <f t="shared" si="653"/>
        <v>-9064.7999999999993</v>
      </c>
    </row>
    <row r="3441" spans="1:46" ht="33.75">
      <c r="A3441" s="54">
        <v>8074</v>
      </c>
      <c r="B3441" s="54" t="s">
        <v>2085</v>
      </c>
      <c r="C3441" s="58" t="s">
        <v>2506</v>
      </c>
      <c r="D3441" s="79">
        <v>7</v>
      </c>
      <c r="E3441" s="79">
        <v>7</v>
      </c>
      <c r="F3441" s="80">
        <v>848.32</v>
      </c>
      <c r="G3441" s="80">
        <v>121.19</v>
      </c>
      <c r="H3441" s="80">
        <v>848.32</v>
      </c>
      <c r="I3441" s="80" t="s">
        <v>28</v>
      </c>
      <c r="J3441" s="80" t="s">
        <v>28</v>
      </c>
      <c r="K3441" s="80">
        <v>121.19</v>
      </c>
      <c r="L3441" s="73">
        <f t="shared" si="645"/>
        <v>100.72</v>
      </c>
      <c r="M3441" s="73">
        <f t="shared" si="646"/>
        <v>121.19</v>
      </c>
      <c r="N3441" s="72" t="str">
        <f t="shared" si="647"/>
        <v>1103</v>
      </c>
      <c r="O3441" s="74">
        <f t="shared" si="648"/>
        <v>0</v>
      </c>
      <c r="P3441" s="72">
        <f t="shared" si="649"/>
        <v>0</v>
      </c>
      <c r="Q3441" s="74">
        <f t="shared" si="650"/>
        <v>7</v>
      </c>
      <c r="R3441" s="72" t="str">
        <f t="shared" si="651"/>
        <v/>
      </c>
      <c r="S3441" s="72" t="str">
        <f t="shared" si="652"/>
        <v/>
      </c>
      <c r="AT3441" s="20">
        <f t="shared" si="653"/>
        <v>-9064.7999999999993</v>
      </c>
    </row>
    <row r="3442" spans="1:46" ht="33.75">
      <c r="A3442" s="54">
        <v>8074</v>
      </c>
      <c r="B3442" s="54" t="s">
        <v>2083</v>
      </c>
      <c r="C3442" s="58" t="s">
        <v>2506</v>
      </c>
      <c r="D3442" s="79">
        <v>7</v>
      </c>
      <c r="E3442" s="79">
        <v>7</v>
      </c>
      <c r="F3442" s="80">
        <v>848.32</v>
      </c>
      <c r="G3442" s="80">
        <v>121.19</v>
      </c>
      <c r="H3442" s="80">
        <v>848.32</v>
      </c>
      <c r="I3442" s="80" t="s">
        <v>28</v>
      </c>
      <c r="J3442" s="80" t="s">
        <v>28</v>
      </c>
      <c r="K3442" s="80">
        <v>121.19</v>
      </c>
      <c r="L3442" s="73">
        <f t="shared" si="645"/>
        <v>100.72</v>
      </c>
      <c r="M3442" s="73">
        <f t="shared" si="646"/>
        <v>121.19</v>
      </c>
      <c r="N3442" s="72" t="str">
        <f t="shared" si="647"/>
        <v>1103</v>
      </c>
      <c r="O3442" s="74">
        <f t="shared" si="648"/>
        <v>0</v>
      </c>
      <c r="P3442" s="72">
        <f t="shared" si="649"/>
        <v>0</v>
      </c>
      <c r="Q3442" s="74">
        <f t="shared" si="650"/>
        <v>7</v>
      </c>
      <c r="R3442" s="72" t="str">
        <f t="shared" si="651"/>
        <v/>
      </c>
      <c r="S3442" s="72" t="str">
        <f t="shared" si="652"/>
        <v/>
      </c>
      <c r="AT3442" s="20">
        <f t="shared" si="653"/>
        <v>-9064.7999999999993</v>
      </c>
    </row>
    <row r="3443" spans="1:46" ht="33.75">
      <c r="A3443" s="54">
        <v>8074</v>
      </c>
      <c r="B3443" s="54" t="s">
        <v>2081</v>
      </c>
      <c r="C3443" s="58" t="s">
        <v>2506</v>
      </c>
      <c r="D3443" s="79">
        <v>7</v>
      </c>
      <c r="E3443" s="79">
        <v>7</v>
      </c>
      <c r="F3443" s="80">
        <v>848.32</v>
      </c>
      <c r="G3443" s="80">
        <v>121.19</v>
      </c>
      <c r="H3443" s="80">
        <v>848.32</v>
      </c>
      <c r="I3443" s="80" t="s">
        <v>28</v>
      </c>
      <c r="J3443" s="80" t="s">
        <v>28</v>
      </c>
      <c r="K3443" s="80">
        <v>121.19</v>
      </c>
      <c r="L3443" s="73">
        <f t="shared" si="645"/>
        <v>100.72</v>
      </c>
      <c r="M3443" s="73">
        <f t="shared" si="646"/>
        <v>121.19</v>
      </c>
      <c r="N3443" s="72" t="str">
        <f t="shared" si="647"/>
        <v>1103</v>
      </c>
      <c r="O3443" s="74">
        <f t="shared" si="648"/>
        <v>0</v>
      </c>
      <c r="P3443" s="72">
        <f t="shared" si="649"/>
        <v>0</v>
      </c>
      <c r="Q3443" s="74">
        <f t="shared" si="650"/>
        <v>7</v>
      </c>
      <c r="R3443" s="72" t="str">
        <f t="shared" si="651"/>
        <v/>
      </c>
      <c r="S3443" s="72" t="str">
        <f t="shared" si="652"/>
        <v/>
      </c>
      <c r="AT3443" s="20">
        <f t="shared" si="653"/>
        <v>-9064.7999999999993</v>
      </c>
    </row>
    <row r="3444" spans="1:46" ht="33.75">
      <c r="A3444" s="54">
        <v>8074</v>
      </c>
      <c r="B3444" s="54" t="s">
        <v>2079</v>
      </c>
      <c r="C3444" s="58" t="s">
        <v>2506</v>
      </c>
      <c r="D3444" s="79">
        <v>7</v>
      </c>
      <c r="E3444" s="79">
        <v>7</v>
      </c>
      <c r="F3444" s="80">
        <v>848.32</v>
      </c>
      <c r="G3444" s="80">
        <v>121.19</v>
      </c>
      <c r="H3444" s="80">
        <v>848.32</v>
      </c>
      <c r="I3444" s="80" t="s">
        <v>28</v>
      </c>
      <c r="J3444" s="80" t="s">
        <v>28</v>
      </c>
      <c r="K3444" s="80">
        <v>121.19</v>
      </c>
      <c r="L3444" s="73">
        <f t="shared" si="645"/>
        <v>100.72</v>
      </c>
      <c r="M3444" s="73">
        <f t="shared" si="646"/>
        <v>121.19</v>
      </c>
      <c r="N3444" s="72" t="str">
        <f t="shared" si="647"/>
        <v>1103</v>
      </c>
      <c r="O3444" s="74">
        <f t="shared" si="648"/>
        <v>0</v>
      </c>
      <c r="P3444" s="72">
        <f t="shared" si="649"/>
        <v>0</v>
      </c>
      <c r="Q3444" s="74">
        <f t="shared" si="650"/>
        <v>7</v>
      </c>
      <c r="R3444" s="72" t="str">
        <f t="shared" si="651"/>
        <v/>
      </c>
      <c r="S3444" s="72" t="str">
        <f t="shared" si="652"/>
        <v/>
      </c>
      <c r="AT3444" s="20">
        <f t="shared" si="653"/>
        <v>-9064.7999999999993</v>
      </c>
    </row>
    <row r="3445" spans="1:46" ht="33.75">
      <c r="A3445" s="54">
        <v>8074</v>
      </c>
      <c r="B3445" s="54" t="s">
        <v>2077</v>
      </c>
      <c r="C3445" s="58" t="s">
        <v>2506</v>
      </c>
      <c r="D3445" s="79">
        <v>7</v>
      </c>
      <c r="E3445" s="79">
        <v>7</v>
      </c>
      <c r="F3445" s="80">
        <v>848.32</v>
      </c>
      <c r="G3445" s="80">
        <v>121.19</v>
      </c>
      <c r="H3445" s="80">
        <v>848.32</v>
      </c>
      <c r="I3445" s="80" t="s">
        <v>28</v>
      </c>
      <c r="J3445" s="80" t="s">
        <v>28</v>
      </c>
      <c r="K3445" s="80">
        <v>121.19</v>
      </c>
      <c r="L3445" s="73">
        <f t="shared" si="645"/>
        <v>100.72</v>
      </c>
      <c r="M3445" s="73">
        <f t="shared" si="646"/>
        <v>121.19</v>
      </c>
      <c r="N3445" s="72" t="str">
        <f t="shared" si="647"/>
        <v>1103</v>
      </c>
      <c r="O3445" s="74">
        <f t="shared" si="648"/>
        <v>0</v>
      </c>
      <c r="P3445" s="72">
        <f t="shared" si="649"/>
        <v>0</v>
      </c>
      <c r="Q3445" s="74">
        <f t="shared" si="650"/>
        <v>7</v>
      </c>
      <c r="R3445" s="72" t="str">
        <f t="shared" si="651"/>
        <v/>
      </c>
      <c r="S3445" s="72" t="str">
        <f t="shared" si="652"/>
        <v/>
      </c>
      <c r="AT3445" s="20">
        <f t="shared" si="653"/>
        <v>-9064.7999999999993</v>
      </c>
    </row>
    <row r="3446" spans="1:46" ht="33.75">
      <c r="A3446" s="54">
        <v>8074</v>
      </c>
      <c r="B3446" s="54" t="s">
        <v>2075</v>
      </c>
      <c r="C3446" s="58" t="s">
        <v>2506</v>
      </c>
      <c r="D3446" s="79">
        <v>7</v>
      </c>
      <c r="E3446" s="79">
        <v>7</v>
      </c>
      <c r="F3446" s="80">
        <v>848.32</v>
      </c>
      <c r="G3446" s="80">
        <v>121.19</v>
      </c>
      <c r="H3446" s="80">
        <v>848.32</v>
      </c>
      <c r="I3446" s="80" t="s">
        <v>28</v>
      </c>
      <c r="J3446" s="80" t="s">
        <v>28</v>
      </c>
      <c r="K3446" s="80">
        <v>121.19</v>
      </c>
      <c r="L3446" s="73">
        <f t="shared" si="645"/>
        <v>105.68</v>
      </c>
      <c r="M3446" s="73">
        <f t="shared" si="646"/>
        <v>121.19</v>
      </c>
      <c r="N3446" s="72" t="str">
        <f t="shared" si="647"/>
        <v>1103</v>
      </c>
      <c r="O3446" s="74">
        <f t="shared" si="648"/>
        <v>0</v>
      </c>
      <c r="P3446" s="72">
        <f t="shared" si="649"/>
        <v>0</v>
      </c>
      <c r="Q3446" s="74">
        <f t="shared" si="650"/>
        <v>7</v>
      </c>
      <c r="R3446" s="72" t="str">
        <f t="shared" si="651"/>
        <v/>
      </c>
      <c r="S3446" s="72" t="str">
        <f t="shared" si="652"/>
        <v/>
      </c>
      <c r="AT3446" s="20">
        <f t="shared" si="653"/>
        <v>-9511.2000000000007</v>
      </c>
    </row>
    <row r="3447" spans="1:46" ht="33.75">
      <c r="A3447" s="54">
        <v>8074</v>
      </c>
      <c r="B3447" s="54" t="s">
        <v>2073</v>
      </c>
      <c r="C3447" s="58" t="s">
        <v>2506</v>
      </c>
      <c r="D3447" s="79">
        <v>7</v>
      </c>
      <c r="E3447" s="79">
        <v>7</v>
      </c>
      <c r="F3447" s="80">
        <v>848.32</v>
      </c>
      <c r="G3447" s="80">
        <v>121.19</v>
      </c>
      <c r="H3447" s="80">
        <v>848.32</v>
      </c>
      <c r="I3447" s="80" t="s">
        <v>28</v>
      </c>
      <c r="J3447" s="80" t="s">
        <v>28</v>
      </c>
      <c r="K3447" s="80">
        <v>121.19</v>
      </c>
      <c r="L3447" s="73">
        <f t="shared" si="645"/>
        <v>105.68</v>
      </c>
      <c r="M3447" s="73">
        <f t="shared" si="646"/>
        <v>121.19</v>
      </c>
      <c r="N3447" s="72" t="str">
        <f t="shared" si="647"/>
        <v>1103</v>
      </c>
      <c r="O3447" s="74">
        <f t="shared" si="648"/>
        <v>0</v>
      </c>
      <c r="P3447" s="72">
        <f t="shared" si="649"/>
        <v>0</v>
      </c>
      <c r="Q3447" s="74">
        <f t="shared" si="650"/>
        <v>7</v>
      </c>
      <c r="R3447" s="72" t="str">
        <f t="shared" si="651"/>
        <v/>
      </c>
      <c r="S3447" s="72" t="str">
        <f t="shared" si="652"/>
        <v/>
      </c>
      <c r="AT3447" s="20">
        <f t="shared" si="653"/>
        <v>-9511.2000000000007</v>
      </c>
    </row>
    <row r="3448" spans="1:46" ht="33.75">
      <c r="A3448" s="54">
        <v>8074</v>
      </c>
      <c r="B3448" s="54" t="s">
        <v>2071</v>
      </c>
      <c r="C3448" s="58" t="s">
        <v>2506</v>
      </c>
      <c r="D3448" s="79">
        <v>7</v>
      </c>
      <c r="E3448" s="79">
        <v>7</v>
      </c>
      <c r="F3448" s="80">
        <v>848.32</v>
      </c>
      <c r="G3448" s="80">
        <v>121.19</v>
      </c>
      <c r="H3448" s="80">
        <v>848.32</v>
      </c>
      <c r="I3448" s="80" t="s">
        <v>28</v>
      </c>
      <c r="J3448" s="80" t="s">
        <v>28</v>
      </c>
      <c r="K3448" s="80">
        <v>121.19</v>
      </c>
      <c r="L3448" s="73">
        <f t="shared" si="645"/>
        <v>105.68</v>
      </c>
      <c r="M3448" s="73">
        <f t="shared" si="646"/>
        <v>121.19</v>
      </c>
      <c r="N3448" s="72" t="str">
        <f t="shared" si="647"/>
        <v>1103</v>
      </c>
      <c r="O3448" s="74">
        <f t="shared" si="648"/>
        <v>0</v>
      </c>
      <c r="P3448" s="72">
        <f t="shared" si="649"/>
        <v>0</v>
      </c>
      <c r="Q3448" s="74">
        <f t="shared" si="650"/>
        <v>7</v>
      </c>
      <c r="R3448" s="72" t="str">
        <f t="shared" si="651"/>
        <v/>
      </c>
      <c r="S3448" s="72" t="str">
        <f t="shared" si="652"/>
        <v/>
      </c>
      <c r="AT3448" s="20">
        <f t="shared" si="653"/>
        <v>-9511.2000000000007</v>
      </c>
    </row>
    <row r="3449" spans="1:46" ht="33.75">
      <c r="A3449" s="54">
        <v>8074</v>
      </c>
      <c r="B3449" s="54" t="s">
        <v>2069</v>
      </c>
      <c r="C3449" s="58" t="s">
        <v>2506</v>
      </c>
      <c r="D3449" s="79">
        <v>7</v>
      </c>
      <c r="E3449" s="79">
        <v>7</v>
      </c>
      <c r="F3449" s="80">
        <v>848.32</v>
      </c>
      <c r="G3449" s="80">
        <v>121.19</v>
      </c>
      <c r="H3449" s="80">
        <v>848.32</v>
      </c>
      <c r="I3449" s="80" t="s">
        <v>28</v>
      </c>
      <c r="J3449" s="80" t="s">
        <v>28</v>
      </c>
      <c r="K3449" s="80">
        <v>121.19</v>
      </c>
      <c r="L3449" s="73">
        <f t="shared" si="645"/>
        <v>105.68</v>
      </c>
      <c r="M3449" s="73">
        <f t="shared" si="646"/>
        <v>121.19</v>
      </c>
      <c r="N3449" s="72" t="str">
        <f t="shared" si="647"/>
        <v>1103</v>
      </c>
      <c r="O3449" s="74">
        <f t="shared" si="648"/>
        <v>0</v>
      </c>
      <c r="P3449" s="72">
        <f t="shared" si="649"/>
        <v>0</v>
      </c>
      <c r="Q3449" s="74">
        <f t="shared" si="650"/>
        <v>7</v>
      </c>
      <c r="R3449" s="72" t="str">
        <f t="shared" si="651"/>
        <v/>
      </c>
      <c r="S3449" s="72" t="str">
        <f t="shared" si="652"/>
        <v/>
      </c>
      <c r="AT3449" s="20">
        <f t="shared" si="653"/>
        <v>-9511.2000000000007</v>
      </c>
    </row>
    <row r="3450" spans="1:46" ht="33.75">
      <c r="A3450" s="54">
        <v>8074</v>
      </c>
      <c r="B3450" s="54" t="s">
        <v>2067</v>
      </c>
      <c r="C3450" s="58" t="s">
        <v>2506</v>
      </c>
      <c r="D3450" s="79">
        <v>7</v>
      </c>
      <c r="E3450" s="79">
        <v>7</v>
      </c>
      <c r="F3450" s="80">
        <v>848.32</v>
      </c>
      <c r="G3450" s="80">
        <v>121.19</v>
      </c>
      <c r="H3450" s="80">
        <v>848.32</v>
      </c>
      <c r="I3450" s="80" t="s">
        <v>28</v>
      </c>
      <c r="J3450" s="80" t="s">
        <v>28</v>
      </c>
      <c r="K3450" s="80">
        <v>121.19</v>
      </c>
      <c r="L3450" s="73">
        <f t="shared" si="645"/>
        <v>105.68</v>
      </c>
      <c r="M3450" s="73">
        <f t="shared" si="646"/>
        <v>121.19</v>
      </c>
      <c r="N3450" s="72" t="str">
        <f t="shared" si="647"/>
        <v>1103</v>
      </c>
      <c r="O3450" s="74">
        <f t="shared" si="648"/>
        <v>0</v>
      </c>
      <c r="P3450" s="72">
        <f t="shared" si="649"/>
        <v>0</v>
      </c>
      <c r="Q3450" s="74">
        <f t="shared" si="650"/>
        <v>7</v>
      </c>
      <c r="R3450" s="72" t="str">
        <f t="shared" si="651"/>
        <v/>
      </c>
      <c r="S3450" s="72" t="str">
        <f t="shared" si="652"/>
        <v/>
      </c>
      <c r="AT3450" s="20">
        <f t="shared" si="653"/>
        <v>-9511.2000000000007</v>
      </c>
    </row>
    <row r="3451" spans="1:46" ht="33.75">
      <c r="A3451" s="54">
        <v>8074</v>
      </c>
      <c r="B3451" s="54" t="s">
        <v>2065</v>
      </c>
      <c r="C3451" s="58" t="s">
        <v>2506</v>
      </c>
      <c r="D3451" s="79">
        <v>7</v>
      </c>
      <c r="E3451" s="79">
        <v>7</v>
      </c>
      <c r="F3451" s="80">
        <v>848.32</v>
      </c>
      <c r="G3451" s="80">
        <v>121.19</v>
      </c>
      <c r="H3451" s="80">
        <v>848.32</v>
      </c>
      <c r="I3451" s="80" t="s">
        <v>28</v>
      </c>
      <c r="J3451" s="80" t="s">
        <v>28</v>
      </c>
      <c r="K3451" s="80">
        <v>121.19</v>
      </c>
      <c r="L3451" s="73">
        <f t="shared" si="645"/>
        <v>105.68</v>
      </c>
      <c r="M3451" s="73">
        <f t="shared" si="646"/>
        <v>121.19</v>
      </c>
      <c r="N3451" s="72" t="str">
        <f t="shared" si="647"/>
        <v>1103</v>
      </c>
      <c r="O3451" s="74">
        <f t="shared" si="648"/>
        <v>0</v>
      </c>
      <c r="P3451" s="72">
        <f t="shared" si="649"/>
        <v>0</v>
      </c>
      <c r="Q3451" s="74">
        <f t="shared" si="650"/>
        <v>7</v>
      </c>
      <c r="R3451" s="72" t="str">
        <f t="shared" si="651"/>
        <v/>
      </c>
      <c r="S3451" s="72" t="str">
        <f t="shared" si="652"/>
        <v/>
      </c>
      <c r="AT3451" s="20">
        <f t="shared" si="653"/>
        <v>-9511.2000000000007</v>
      </c>
    </row>
    <row r="3452" spans="1:46" ht="33.75">
      <c r="A3452" s="54">
        <v>8075</v>
      </c>
      <c r="B3452" s="54" t="s">
        <v>2097</v>
      </c>
      <c r="C3452" s="58" t="s">
        <v>2507</v>
      </c>
      <c r="D3452" s="79">
        <v>7</v>
      </c>
      <c r="E3452" s="79">
        <v>7</v>
      </c>
      <c r="F3452" s="80">
        <v>558.24</v>
      </c>
      <c r="G3452" s="80">
        <v>79.75</v>
      </c>
      <c r="H3452" s="80">
        <v>558.24</v>
      </c>
      <c r="I3452" s="80" t="s">
        <v>28</v>
      </c>
      <c r="J3452" s="80" t="s">
        <v>28</v>
      </c>
      <c r="K3452" s="80">
        <v>79.75</v>
      </c>
      <c r="L3452" s="73">
        <f t="shared" si="645"/>
        <v>76.66</v>
      </c>
      <c r="M3452" s="73">
        <f t="shared" si="646"/>
        <v>79.75</v>
      </c>
      <c r="N3452" s="72" t="str">
        <f t="shared" si="647"/>
        <v>1112</v>
      </c>
      <c r="O3452" s="74">
        <f t="shared" si="648"/>
        <v>0</v>
      </c>
      <c r="P3452" s="72">
        <f t="shared" si="649"/>
        <v>0</v>
      </c>
      <c r="Q3452" s="74">
        <f t="shared" si="650"/>
        <v>7</v>
      </c>
      <c r="R3452" s="72" t="str">
        <f t="shared" si="651"/>
        <v/>
      </c>
      <c r="S3452" s="72" t="str">
        <f t="shared" si="652"/>
        <v/>
      </c>
      <c r="AT3452" s="20">
        <f t="shared" si="653"/>
        <v>-6899.4</v>
      </c>
    </row>
    <row r="3453" spans="1:46" ht="33.75">
      <c r="A3453" s="54">
        <v>8075</v>
      </c>
      <c r="B3453" s="54" t="s">
        <v>2095</v>
      </c>
      <c r="C3453" s="58" t="s">
        <v>2507</v>
      </c>
      <c r="D3453" s="79">
        <v>7</v>
      </c>
      <c r="E3453" s="79">
        <v>7</v>
      </c>
      <c r="F3453" s="80">
        <v>558.24</v>
      </c>
      <c r="G3453" s="80">
        <v>79.75</v>
      </c>
      <c r="H3453" s="80">
        <v>558.24</v>
      </c>
      <c r="I3453" s="80" t="s">
        <v>28</v>
      </c>
      <c r="J3453" s="80" t="s">
        <v>28</v>
      </c>
      <c r="K3453" s="80">
        <v>79.75</v>
      </c>
      <c r="L3453" s="73">
        <f t="shared" si="645"/>
        <v>76.66</v>
      </c>
      <c r="M3453" s="73">
        <f t="shared" si="646"/>
        <v>79.75</v>
      </c>
      <c r="N3453" s="72" t="str">
        <f t="shared" si="647"/>
        <v>1112</v>
      </c>
      <c r="O3453" s="74">
        <f t="shared" si="648"/>
        <v>0</v>
      </c>
      <c r="P3453" s="72">
        <f t="shared" si="649"/>
        <v>0</v>
      </c>
      <c r="Q3453" s="74">
        <f t="shared" si="650"/>
        <v>7</v>
      </c>
      <c r="R3453" s="72" t="str">
        <f t="shared" si="651"/>
        <v/>
      </c>
      <c r="S3453" s="72" t="str">
        <f t="shared" si="652"/>
        <v/>
      </c>
      <c r="AT3453" s="20">
        <f t="shared" si="653"/>
        <v>-6899.4</v>
      </c>
    </row>
    <row r="3454" spans="1:46" ht="33.75">
      <c r="A3454" s="54">
        <v>8075</v>
      </c>
      <c r="B3454" s="54" t="s">
        <v>2093</v>
      </c>
      <c r="C3454" s="58" t="s">
        <v>2507</v>
      </c>
      <c r="D3454" s="79">
        <v>7</v>
      </c>
      <c r="E3454" s="79">
        <v>7</v>
      </c>
      <c r="F3454" s="80">
        <v>558.24</v>
      </c>
      <c r="G3454" s="80">
        <v>79.75</v>
      </c>
      <c r="H3454" s="80">
        <v>558.24</v>
      </c>
      <c r="I3454" s="80" t="s">
        <v>28</v>
      </c>
      <c r="J3454" s="80" t="s">
        <v>28</v>
      </c>
      <c r="K3454" s="80">
        <v>79.75</v>
      </c>
      <c r="L3454" s="73">
        <f t="shared" si="645"/>
        <v>76.66</v>
      </c>
      <c r="M3454" s="73">
        <f t="shared" si="646"/>
        <v>79.75</v>
      </c>
      <c r="N3454" s="72" t="str">
        <f t="shared" si="647"/>
        <v>1112</v>
      </c>
      <c r="O3454" s="74">
        <f t="shared" si="648"/>
        <v>0</v>
      </c>
      <c r="P3454" s="72">
        <f t="shared" si="649"/>
        <v>0</v>
      </c>
      <c r="Q3454" s="74">
        <f t="shared" si="650"/>
        <v>7</v>
      </c>
      <c r="R3454" s="72" t="str">
        <f t="shared" si="651"/>
        <v/>
      </c>
      <c r="S3454" s="72" t="str">
        <f t="shared" si="652"/>
        <v/>
      </c>
      <c r="AT3454" s="20">
        <f t="shared" si="653"/>
        <v>-6899.4</v>
      </c>
    </row>
    <row r="3455" spans="1:46" ht="33.75">
      <c r="A3455" s="54">
        <v>8075</v>
      </c>
      <c r="B3455" s="54" t="s">
        <v>2091</v>
      </c>
      <c r="C3455" s="58" t="s">
        <v>2507</v>
      </c>
      <c r="D3455" s="79">
        <v>7</v>
      </c>
      <c r="E3455" s="79">
        <v>7</v>
      </c>
      <c r="F3455" s="80">
        <v>558.24</v>
      </c>
      <c r="G3455" s="80">
        <v>79.75</v>
      </c>
      <c r="H3455" s="80">
        <v>558.24</v>
      </c>
      <c r="I3455" s="80" t="s">
        <v>28</v>
      </c>
      <c r="J3455" s="80" t="s">
        <v>28</v>
      </c>
      <c r="K3455" s="80">
        <v>79.75</v>
      </c>
      <c r="L3455" s="73">
        <f t="shared" si="645"/>
        <v>76.66</v>
      </c>
      <c r="M3455" s="73">
        <f t="shared" si="646"/>
        <v>79.75</v>
      </c>
      <c r="N3455" s="72" t="str">
        <f t="shared" si="647"/>
        <v>1112</v>
      </c>
      <c r="O3455" s="74">
        <f t="shared" si="648"/>
        <v>0</v>
      </c>
      <c r="P3455" s="72">
        <f t="shared" si="649"/>
        <v>0</v>
      </c>
      <c r="Q3455" s="74">
        <f t="shared" si="650"/>
        <v>7</v>
      </c>
      <c r="R3455" s="72" t="str">
        <f t="shared" si="651"/>
        <v/>
      </c>
      <c r="S3455" s="72" t="str">
        <f t="shared" si="652"/>
        <v/>
      </c>
      <c r="AT3455" s="20">
        <f t="shared" si="653"/>
        <v>-6899.4</v>
      </c>
    </row>
    <row r="3456" spans="1:46" ht="33.75">
      <c r="A3456" s="54">
        <v>8076</v>
      </c>
      <c r="B3456" s="54" t="s">
        <v>2107</v>
      </c>
      <c r="C3456" s="58" t="s">
        <v>2508</v>
      </c>
      <c r="D3456" s="79">
        <v>7</v>
      </c>
      <c r="E3456" s="79">
        <v>7</v>
      </c>
      <c r="F3456" s="80">
        <v>626.71</v>
      </c>
      <c r="G3456" s="80">
        <v>89.53</v>
      </c>
      <c r="H3456" s="80">
        <v>626.71</v>
      </c>
      <c r="I3456" s="80" t="s">
        <v>28</v>
      </c>
      <c r="J3456" s="80" t="s">
        <v>28</v>
      </c>
      <c r="K3456" s="80">
        <v>89.53</v>
      </c>
      <c r="L3456" s="73">
        <f t="shared" si="645"/>
        <v>80.709999999999994</v>
      </c>
      <c r="M3456" s="73">
        <f t="shared" si="646"/>
        <v>89.53</v>
      </c>
      <c r="N3456" s="72" t="str">
        <f t="shared" si="647"/>
        <v>1115</v>
      </c>
      <c r="O3456" s="74">
        <f t="shared" si="648"/>
        <v>0</v>
      </c>
      <c r="P3456" s="72">
        <f t="shared" si="649"/>
        <v>0</v>
      </c>
      <c r="Q3456" s="74">
        <f t="shared" si="650"/>
        <v>7</v>
      </c>
      <c r="R3456" s="72" t="str">
        <f t="shared" si="651"/>
        <v/>
      </c>
      <c r="S3456" s="72" t="str">
        <f t="shared" si="652"/>
        <v/>
      </c>
      <c r="AT3456" s="20">
        <f t="shared" si="653"/>
        <v>-7263.9</v>
      </c>
    </row>
    <row r="3457" spans="1:46" ht="33.75">
      <c r="A3457" s="54">
        <v>8076</v>
      </c>
      <c r="B3457" s="54" t="s">
        <v>2105</v>
      </c>
      <c r="C3457" s="58" t="s">
        <v>2508</v>
      </c>
      <c r="D3457" s="79">
        <v>7</v>
      </c>
      <c r="E3457" s="79">
        <v>7</v>
      </c>
      <c r="F3457" s="80">
        <v>626.71</v>
      </c>
      <c r="G3457" s="80">
        <v>89.53</v>
      </c>
      <c r="H3457" s="80">
        <v>626.71</v>
      </c>
      <c r="I3457" s="80" t="s">
        <v>28</v>
      </c>
      <c r="J3457" s="80" t="s">
        <v>28</v>
      </c>
      <c r="K3457" s="80">
        <v>89.53</v>
      </c>
      <c r="L3457" s="73">
        <f t="shared" si="645"/>
        <v>80.709999999999994</v>
      </c>
      <c r="M3457" s="73">
        <f t="shared" si="646"/>
        <v>89.53</v>
      </c>
      <c r="N3457" s="72" t="str">
        <f t="shared" si="647"/>
        <v>1115</v>
      </c>
      <c r="O3457" s="74">
        <f t="shared" si="648"/>
        <v>0</v>
      </c>
      <c r="P3457" s="72">
        <f t="shared" si="649"/>
        <v>0</v>
      </c>
      <c r="Q3457" s="74">
        <f t="shared" si="650"/>
        <v>7</v>
      </c>
      <c r="R3457" s="72" t="str">
        <f t="shared" si="651"/>
        <v/>
      </c>
      <c r="S3457" s="72" t="str">
        <f t="shared" si="652"/>
        <v/>
      </c>
      <c r="AT3457" s="20">
        <f t="shared" si="653"/>
        <v>-7263.9</v>
      </c>
    </row>
    <row r="3458" spans="1:46" ht="33.75">
      <c r="A3458" s="54">
        <v>8076</v>
      </c>
      <c r="B3458" s="54" t="s">
        <v>2103</v>
      </c>
      <c r="C3458" s="58" t="s">
        <v>2508</v>
      </c>
      <c r="D3458" s="79">
        <v>7</v>
      </c>
      <c r="E3458" s="79">
        <v>7</v>
      </c>
      <c r="F3458" s="80">
        <v>626.71</v>
      </c>
      <c r="G3458" s="80">
        <v>89.53</v>
      </c>
      <c r="H3458" s="80">
        <v>626.71</v>
      </c>
      <c r="I3458" s="80" t="s">
        <v>28</v>
      </c>
      <c r="J3458" s="80" t="s">
        <v>28</v>
      </c>
      <c r="K3458" s="80">
        <v>89.53</v>
      </c>
      <c r="L3458" s="73">
        <f t="shared" si="645"/>
        <v>80.709999999999994</v>
      </c>
      <c r="M3458" s="73">
        <f t="shared" si="646"/>
        <v>89.53</v>
      </c>
      <c r="N3458" s="72" t="str">
        <f t="shared" si="647"/>
        <v>1115</v>
      </c>
      <c r="O3458" s="74">
        <f t="shared" si="648"/>
        <v>0</v>
      </c>
      <c r="P3458" s="72">
        <f t="shared" si="649"/>
        <v>0</v>
      </c>
      <c r="Q3458" s="74">
        <f t="shared" si="650"/>
        <v>7</v>
      </c>
      <c r="R3458" s="72" t="str">
        <f t="shared" si="651"/>
        <v/>
      </c>
      <c r="S3458" s="72" t="str">
        <f t="shared" si="652"/>
        <v/>
      </c>
      <c r="AT3458" s="20">
        <f t="shared" si="653"/>
        <v>-7263.9</v>
      </c>
    </row>
    <row r="3459" spans="1:46" ht="33.75">
      <c r="A3459" s="54">
        <v>8076</v>
      </c>
      <c r="B3459" s="54" t="s">
        <v>2101</v>
      </c>
      <c r="C3459" s="58" t="s">
        <v>2508</v>
      </c>
      <c r="D3459" s="79">
        <v>7</v>
      </c>
      <c r="E3459" s="79">
        <v>7</v>
      </c>
      <c r="F3459" s="80">
        <v>626.71</v>
      </c>
      <c r="G3459" s="80">
        <v>89.53</v>
      </c>
      <c r="H3459" s="80">
        <v>626.71</v>
      </c>
      <c r="I3459" s="80" t="s">
        <v>28</v>
      </c>
      <c r="J3459" s="80" t="s">
        <v>28</v>
      </c>
      <c r="K3459" s="80">
        <v>89.53</v>
      </c>
      <c r="L3459" s="73">
        <f t="shared" si="645"/>
        <v>80.709999999999994</v>
      </c>
      <c r="M3459" s="73">
        <f t="shared" si="646"/>
        <v>89.53</v>
      </c>
      <c r="N3459" s="72" t="str">
        <f t="shared" si="647"/>
        <v>1115</v>
      </c>
      <c r="O3459" s="74">
        <f t="shared" si="648"/>
        <v>0</v>
      </c>
      <c r="P3459" s="72">
        <f t="shared" si="649"/>
        <v>0</v>
      </c>
      <c r="Q3459" s="74">
        <f t="shared" si="650"/>
        <v>7</v>
      </c>
      <c r="R3459" s="72" t="str">
        <f t="shared" si="651"/>
        <v/>
      </c>
      <c r="S3459" s="72" t="str">
        <f t="shared" si="652"/>
        <v/>
      </c>
      <c r="AT3459" s="20">
        <f t="shared" si="653"/>
        <v>-7263.9</v>
      </c>
    </row>
    <row r="3460" spans="1:46" ht="22.5">
      <c r="A3460" s="54">
        <v>8077</v>
      </c>
      <c r="B3460" s="54" t="s">
        <v>2133</v>
      </c>
      <c r="C3460" s="58" t="s">
        <v>2509</v>
      </c>
      <c r="D3460" s="79">
        <v>7</v>
      </c>
      <c r="E3460" s="79">
        <v>7</v>
      </c>
      <c r="F3460" s="80">
        <v>863.37</v>
      </c>
      <c r="G3460" s="80">
        <v>123.34</v>
      </c>
      <c r="H3460" s="80">
        <v>863.37</v>
      </c>
      <c r="I3460" s="80" t="s">
        <v>28</v>
      </c>
      <c r="J3460" s="80" t="s">
        <v>28</v>
      </c>
      <c r="K3460" s="80">
        <v>123.34</v>
      </c>
      <c r="L3460" s="73">
        <f t="shared" ref="L3460:L3523" si="654">IFERROR(VLOOKUP(B3460,$B$1326:$K$2467,6,0),"")</f>
        <v>88.42</v>
      </c>
      <c r="M3460" s="73">
        <f t="shared" ref="M3460:M3523" si="655">IFERROR(VLOOKUP($B3460,$B$2468:$K$3603,6,0),"")</f>
        <v>123.34</v>
      </c>
      <c r="N3460" s="72" t="str">
        <f t="shared" ref="N3460:N3523" si="656">LEFT(B3460,4)</f>
        <v>1118</v>
      </c>
      <c r="O3460" s="74">
        <f t="shared" ref="O3460:O3523" si="657">E3460-D3460</f>
        <v>0</v>
      </c>
      <c r="P3460" s="72">
        <f t="shared" ref="P3460:P3523" si="658">IF(O3460=20,1,0)</f>
        <v>0</v>
      </c>
      <c r="Q3460" s="74">
        <f t="shared" ref="Q3460:Q3523" si="659">D3460</f>
        <v>7</v>
      </c>
      <c r="R3460" s="72" t="str">
        <f t="shared" ref="R3460:R3523" si="660">IF(P3460=1,Q3460+7,"")</f>
        <v/>
      </c>
      <c r="S3460" s="72" t="str">
        <f t="shared" ref="S3460:S3523" si="661">IF(P3460=1,Q3460+14,"")</f>
        <v/>
      </c>
      <c r="AT3460" s="20">
        <f t="shared" si="653"/>
        <v>-7957.8</v>
      </c>
    </row>
    <row r="3461" spans="1:46" ht="22.5">
      <c r="A3461" s="54">
        <v>8077</v>
      </c>
      <c r="B3461" s="54" t="s">
        <v>2131</v>
      </c>
      <c r="C3461" s="58" t="s">
        <v>2509</v>
      </c>
      <c r="D3461" s="79">
        <v>7</v>
      </c>
      <c r="E3461" s="79">
        <v>7</v>
      </c>
      <c r="F3461" s="80">
        <v>863.37</v>
      </c>
      <c r="G3461" s="80">
        <v>123.34</v>
      </c>
      <c r="H3461" s="80">
        <v>863.37</v>
      </c>
      <c r="I3461" s="80" t="s">
        <v>28</v>
      </c>
      <c r="J3461" s="80" t="s">
        <v>28</v>
      </c>
      <c r="K3461" s="80">
        <v>123.34</v>
      </c>
      <c r="L3461" s="73">
        <f t="shared" si="654"/>
        <v>88.42</v>
      </c>
      <c r="M3461" s="73">
        <f t="shared" si="655"/>
        <v>123.34</v>
      </c>
      <c r="N3461" s="72" t="str">
        <f t="shared" si="656"/>
        <v>1118</v>
      </c>
      <c r="O3461" s="74">
        <f t="shared" si="657"/>
        <v>0</v>
      </c>
      <c r="P3461" s="72">
        <f t="shared" si="658"/>
        <v>0</v>
      </c>
      <c r="Q3461" s="74">
        <f t="shared" si="659"/>
        <v>7</v>
      </c>
      <c r="R3461" s="72" t="str">
        <f t="shared" si="660"/>
        <v/>
      </c>
      <c r="S3461" s="72" t="str">
        <f t="shared" si="661"/>
        <v/>
      </c>
      <c r="AT3461" s="20">
        <f t="shared" si="653"/>
        <v>-7957.8</v>
      </c>
    </row>
    <row r="3462" spans="1:46" ht="22.5">
      <c r="A3462" s="54">
        <v>8077</v>
      </c>
      <c r="B3462" s="54" t="s">
        <v>2129</v>
      </c>
      <c r="C3462" s="58" t="s">
        <v>2509</v>
      </c>
      <c r="D3462" s="79">
        <v>7</v>
      </c>
      <c r="E3462" s="79">
        <v>7</v>
      </c>
      <c r="F3462" s="80">
        <v>863.37</v>
      </c>
      <c r="G3462" s="80">
        <v>123.34</v>
      </c>
      <c r="H3462" s="80">
        <v>863.37</v>
      </c>
      <c r="I3462" s="80" t="s">
        <v>28</v>
      </c>
      <c r="J3462" s="80" t="s">
        <v>28</v>
      </c>
      <c r="K3462" s="80">
        <v>123.34</v>
      </c>
      <c r="L3462" s="73">
        <f t="shared" si="654"/>
        <v>88.42</v>
      </c>
      <c r="M3462" s="73">
        <f t="shared" si="655"/>
        <v>123.34</v>
      </c>
      <c r="N3462" s="72" t="str">
        <f t="shared" si="656"/>
        <v>1118</v>
      </c>
      <c r="O3462" s="74">
        <f t="shared" si="657"/>
        <v>0</v>
      </c>
      <c r="P3462" s="72">
        <f t="shared" si="658"/>
        <v>0</v>
      </c>
      <c r="Q3462" s="74">
        <f t="shared" si="659"/>
        <v>7</v>
      </c>
      <c r="R3462" s="72" t="str">
        <f t="shared" si="660"/>
        <v/>
      </c>
      <c r="S3462" s="72" t="str">
        <f t="shared" si="661"/>
        <v/>
      </c>
      <c r="AT3462" s="20">
        <f t="shared" si="653"/>
        <v>-7957.8</v>
      </c>
    </row>
    <row r="3463" spans="1:46" ht="22.5">
      <c r="A3463" s="54">
        <v>8077</v>
      </c>
      <c r="B3463" s="54" t="s">
        <v>2127</v>
      </c>
      <c r="C3463" s="58" t="s">
        <v>2509</v>
      </c>
      <c r="D3463" s="79">
        <v>7</v>
      </c>
      <c r="E3463" s="79">
        <v>7</v>
      </c>
      <c r="F3463" s="80">
        <v>863.37</v>
      </c>
      <c r="G3463" s="80">
        <v>123.34</v>
      </c>
      <c r="H3463" s="80">
        <v>863.37</v>
      </c>
      <c r="I3463" s="80" t="s">
        <v>28</v>
      </c>
      <c r="J3463" s="80" t="s">
        <v>28</v>
      </c>
      <c r="K3463" s="80">
        <v>123.34</v>
      </c>
      <c r="L3463" s="73">
        <f t="shared" si="654"/>
        <v>88.42</v>
      </c>
      <c r="M3463" s="73">
        <f t="shared" si="655"/>
        <v>123.34</v>
      </c>
      <c r="N3463" s="72" t="str">
        <f t="shared" si="656"/>
        <v>1118</v>
      </c>
      <c r="O3463" s="74">
        <f t="shared" si="657"/>
        <v>0</v>
      </c>
      <c r="P3463" s="72">
        <f t="shared" si="658"/>
        <v>0</v>
      </c>
      <c r="Q3463" s="74">
        <f t="shared" si="659"/>
        <v>7</v>
      </c>
      <c r="R3463" s="72" t="str">
        <f t="shared" si="660"/>
        <v/>
      </c>
      <c r="S3463" s="72" t="str">
        <f t="shared" si="661"/>
        <v/>
      </c>
      <c r="AT3463" s="20">
        <f t="shared" si="653"/>
        <v>-7957.8</v>
      </c>
    </row>
    <row r="3464" spans="1:46" ht="22.5">
      <c r="A3464" s="54">
        <v>8077</v>
      </c>
      <c r="B3464" s="54" t="s">
        <v>2125</v>
      </c>
      <c r="C3464" s="58" t="s">
        <v>2509</v>
      </c>
      <c r="D3464" s="79">
        <v>7</v>
      </c>
      <c r="E3464" s="79">
        <v>7</v>
      </c>
      <c r="F3464" s="80">
        <v>863.37</v>
      </c>
      <c r="G3464" s="80">
        <v>123.34</v>
      </c>
      <c r="H3464" s="80">
        <v>863.37</v>
      </c>
      <c r="I3464" s="80" t="s">
        <v>28</v>
      </c>
      <c r="J3464" s="80" t="s">
        <v>28</v>
      </c>
      <c r="K3464" s="80">
        <v>123.34</v>
      </c>
      <c r="L3464" s="73">
        <f t="shared" si="654"/>
        <v>88.42</v>
      </c>
      <c r="M3464" s="73">
        <f t="shared" si="655"/>
        <v>123.34</v>
      </c>
      <c r="N3464" s="72" t="str">
        <f t="shared" si="656"/>
        <v>1118</v>
      </c>
      <c r="O3464" s="74">
        <f t="shared" si="657"/>
        <v>0</v>
      </c>
      <c r="P3464" s="72">
        <f t="shared" si="658"/>
        <v>0</v>
      </c>
      <c r="Q3464" s="74">
        <f t="shared" si="659"/>
        <v>7</v>
      </c>
      <c r="R3464" s="72" t="str">
        <f t="shared" si="660"/>
        <v/>
      </c>
      <c r="S3464" s="72" t="str">
        <f t="shared" si="661"/>
        <v/>
      </c>
      <c r="AT3464" s="20">
        <f t="shared" si="653"/>
        <v>-7957.8</v>
      </c>
    </row>
    <row r="3465" spans="1:46" ht="22.5">
      <c r="A3465" s="54">
        <v>8077</v>
      </c>
      <c r="B3465" s="54" t="s">
        <v>2123</v>
      </c>
      <c r="C3465" s="58" t="s">
        <v>2509</v>
      </c>
      <c r="D3465" s="79">
        <v>7</v>
      </c>
      <c r="E3465" s="79">
        <v>7</v>
      </c>
      <c r="F3465" s="80">
        <v>863.37</v>
      </c>
      <c r="G3465" s="80">
        <v>123.34</v>
      </c>
      <c r="H3465" s="80">
        <v>863.37</v>
      </c>
      <c r="I3465" s="80" t="s">
        <v>28</v>
      </c>
      <c r="J3465" s="80" t="s">
        <v>28</v>
      </c>
      <c r="K3465" s="80">
        <v>123.34</v>
      </c>
      <c r="L3465" s="73">
        <f t="shared" si="654"/>
        <v>88.42</v>
      </c>
      <c r="M3465" s="73">
        <f t="shared" si="655"/>
        <v>123.34</v>
      </c>
      <c r="N3465" s="72" t="str">
        <f t="shared" si="656"/>
        <v>1118</v>
      </c>
      <c r="O3465" s="74">
        <f t="shared" si="657"/>
        <v>0</v>
      </c>
      <c r="P3465" s="72">
        <f t="shared" si="658"/>
        <v>0</v>
      </c>
      <c r="Q3465" s="74">
        <f t="shared" si="659"/>
        <v>7</v>
      </c>
      <c r="R3465" s="72" t="str">
        <f t="shared" si="660"/>
        <v/>
      </c>
      <c r="S3465" s="72" t="str">
        <f t="shared" si="661"/>
        <v/>
      </c>
      <c r="AT3465" s="20">
        <f t="shared" si="653"/>
        <v>-7957.8</v>
      </c>
    </row>
    <row r="3466" spans="1:46" ht="22.5">
      <c r="A3466" s="54">
        <v>8077</v>
      </c>
      <c r="B3466" s="54" t="s">
        <v>2121</v>
      </c>
      <c r="C3466" s="58" t="s">
        <v>2509</v>
      </c>
      <c r="D3466" s="79">
        <v>7</v>
      </c>
      <c r="E3466" s="79">
        <v>7</v>
      </c>
      <c r="F3466" s="80">
        <v>863.37</v>
      </c>
      <c r="G3466" s="80">
        <v>123.34</v>
      </c>
      <c r="H3466" s="80">
        <v>863.37</v>
      </c>
      <c r="I3466" s="80" t="s">
        <v>28</v>
      </c>
      <c r="J3466" s="80" t="s">
        <v>28</v>
      </c>
      <c r="K3466" s="80">
        <v>123.34</v>
      </c>
      <c r="L3466" s="73">
        <f t="shared" si="654"/>
        <v>93.73</v>
      </c>
      <c r="M3466" s="73">
        <f t="shared" si="655"/>
        <v>123.34</v>
      </c>
      <c r="N3466" s="72" t="str">
        <f t="shared" si="656"/>
        <v>1118</v>
      </c>
      <c r="O3466" s="74">
        <f t="shared" si="657"/>
        <v>0</v>
      </c>
      <c r="P3466" s="72">
        <f t="shared" si="658"/>
        <v>0</v>
      </c>
      <c r="Q3466" s="74">
        <f t="shared" si="659"/>
        <v>7</v>
      </c>
      <c r="R3466" s="72" t="str">
        <f t="shared" si="660"/>
        <v/>
      </c>
      <c r="S3466" s="72" t="str">
        <f t="shared" si="661"/>
        <v/>
      </c>
      <c r="AT3466" s="20">
        <f t="shared" si="653"/>
        <v>-8435.7000000000007</v>
      </c>
    </row>
    <row r="3467" spans="1:46" ht="22.5">
      <c r="A3467" s="54">
        <v>8077</v>
      </c>
      <c r="B3467" s="54" t="s">
        <v>2119</v>
      </c>
      <c r="C3467" s="58" t="s">
        <v>2509</v>
      </c>
      <c r="D3467" s="79">
        <v>7</v>
      </c>
      <c r="E3467" s="79">
        <v>7</v>
      </c>
      <c r="F3467" s="80">
        <v>863.37</v>
      </c>
      <c r="G3467" s="80">
        <v>123.34</v>
      </c>
      <c r="H3467" s="80">
        <v>863.37</v>
      </c>
      <c r="I3467" s="80" t="s">
        <v>28</v>
      </c>
      <c r="J3467" s="80" t="s">
        <v>28</v>
      </c>
      <c r="K3467" s="80">
        <v>123.34</v>
      </c>
      <c r="L3467" s="73">
        <f t="shared" si="654"/>
        <v>93.73</v>
      </c>
      <c r="M3467" s="73">
        <f t="shared" si="655"/>
        <v>123.34</v>
      </c>
      <c r="N3467" s="72" t="str">
        <f t="shared" si="656"/>
        <v>1118</v>
      </c>
      <c r="O3467" s="74">
        <f t="shared" si="657"/>
        <v>0</v>
      </c>
      <c r="P3467" s="72">
        <f t="shared" si="658"/>
        <v>0</v>
      </c>
      <c r="Q3467" s="74">
        <f t="shared" si="659"/>
        <v>7</v>
      </c>
      <c r="R3467" s="72" t="str">
        <f t="shared" si="660"/>
        <v/>
      </c>
      <c r="S3467" s="72" t="str">
        <f t="shared" si="661"/>
        <v/>
      </c>
      <c r="AT3467" s="20">
        <f t="shared" ref="AT3467:AT3530" si="662">AS3467+(AI3467-90)*L3467</f>
        <v>-8435.7000000000007</v>
      </c>
    </row>
    <row r="3468" spans="1:46" ht="22.5">
      <c r="A3468" s="54">
        <v>8077</v>
      </c>
      <c r="B3468" s="54" t="s">
        <v>2117</v>
      </c>
      <c r="C3468" s="58" t="s">
        <v>2509</v>
      </c>
      <c r="D3468" s="79">
        <v>7</v>
      </c>
      <c r="E3468" s="79">
        <v>7</v>
      </c>
      <c r="F3468" s="80">
        <v>863.37</v>
      </c>
      <c r="G3468" s="80">
        <v>123.34</v>
      </c>
      <c r="H3468" s="80">
        <v>863.37</v>
      </c>
      <c r="I3468" s="80" t="s">
        <v>28</v>
      </c>
      <c r="J3468" s="80" t="s">
        <v>28</v>
      </c>
      <c r="K3468" s="80">
        <v>123.34</v>
      </c>
      <c r="L3468" s="73">
        <f t="shared" si="654"/>
        <v>93.73</v>
      </c>
      <c r="M3468" s="73">
        <f t="shared" si="655"/>
        <v>123.34</v>
      </c>
      <c r="N3468" s="72" t="str">
        <f t="shared" si="656"/>
        <v>1118</v>
      </c>
      <c r="O3468" s="74">
        <f t="shared" si="657"/>
        <v>0</v>
      </c>
      <c r="P3468" s="72">
        <f t="shared" si="658"/>
        <v>0</v>
      </c>
      <c r="Q3468" s="74">
        <f t="shared" si="659"/>
        <v>7</v>
      </c>
      <c r="R3468" s="72" t="str">
        <f t="shared" si="660"/>
        <v/>
      </c>
      <c r="S3468" s="72" t="str">
        <f t="shared" si="661"/>
        <v/>
      </c>
      <c r="AT3468" s="20">
        <f t="shared" si="662"/>
        <v>-8435.7000000000007</v>
      </c>
    </row>
    <row r="3469" spans="1:46" ht="22.5">
      <c r="A3469" s="54">
        <v>8077</v>
      </c>
      <c r="B3469" s="54" t="s">
        <v>2115</v>
      </c>
      <c r="C3469" s="58" t="s">
        <v>2509</v>
      </c>
      <c r="D3469" s="79">
        <v>7</v>
      </c>
      <c r="E3469" s="79">
        <v>7</v>
      </c>
      <c r="F3469" s="80">
        <v>863.37</v>
      </c>
      <c r="G3469" s="80">
        <v>123.34</v>
      </c>
      <c r="H3469" s="80">
        <v>863.37</v>
      </c>
      <c r="I3469" s="80" t="s">
        <v>28</v>
      </c>
      <c r="J3469" s="80" t="s">
        <v>28</v>
      </c>
      <c r="K3469" s="80">
        <v>123.34</v>
      </c>
      <c r="L3469" s="73">
        <f t="shared" si="654"/>
        <v>93.73</v>
      </c>
      <c r="M3469" s="73">
        <f t="shared" si="655"/>
        <v>123.34</v>
      </c>
      <c r="N3469" s="72" t="str">
        <f t="shared" si="656"/>
        <v>1118</v>
      </c>
      <c r="O3469" s="74">
        <f t="shared" si="657"/>
        <v>0</v>
      </c>
      <c r="P3469" s="72">
        <f t="shared" si="658"/>
        <v>0</v>
      </c>
      <c r="Q3469" s="74">
        <f t="shared" si="659"/>
        <v>7</v>
      </c>
      <c r="R3469" s="72" t="str">
        <f t="shared" si="660"/>
        <v/>
      </c>
      <c r="S3469" s="72" t="str">
        <f t="shared" si="661"/>
        <v/>
      </c>
      <c r="AT3469" s="20">
        <f t="shared" si="662"/>
        <v>-8435.7000000000007</v>
      </c>
    </row>
    <row r="3470" spans="1:46" ht="22.5">
      <c r="A3470" s="54">
        <v>8077</v>
      </c>
      <c r="B3470" s="54" t="s">
        <v>2113</v>
      </c>
      <c r="C3470" s="58" t="s">
        <v>2509</v>
      </c>
      <c r="D3470" s="79">
        <v>7</v>
      </c>
      <c r="E3470" s="79">
        <v>7</v>
      </c>
      <c r="F3470" s="80">
        <v>863.37</v>
      </c>
      <c r="G3470" s="80">
        <v>123.34</v>
      </c>
      <c r="H3470" s="80">
        <v>863.37</v>
      </c>
      <c r="I3470" s="80" t="s">
        <v>28</v>
      </c>
      <c r="J3470" s="80" t="s">
        <v>28</v>
      </c>
      <c r="K3470" s="80">
        <v>123.34</v>
      </c>
      <c r="L3470" s="73">
        <f t="shared" si="654"/>
        <v>93.73</v>
      </c>
      <c r="M3470" s="73">
        <f t="shared" si="655"/>
        <v>123.34</v>
      </c>
      <c r="N3470" s="72" t="str">
        <f t="shared" si="656"/>
        <v>1118</v>
      </c>
      <c r="O3470" s="74">
        <f t="shared" si="657"/>
        <v>0</v>
      </c>
      <c r="P3470" s="72">
        <f t="shared" si="658"/>
        <v>0</v>
      </c>
      <c r="Q3470" s="74">
        <f t="shared" si="659"/>
        <v>7</v>
      </c>
      <c r="R3470" s="72" t="str">
        <f t="shared" si="660"/>
        <v/>
      </c>
      <c r="S3470" s="72" t="str">
        <f t="shared" si="661"/>
        <v/>
      </c>
      <c r="AT3470" s="20">
        <f t="shared" si="662"/>
        <v>-8435.7000000000007</v>
      </c>
    </row>
    <row r="3471" spans="1:46" ht="22.5">
      <c r="A3471" s="54">
        <v>8077</v>
      </c>
      <c r="B3471" s="54" t="s">
        <v>2111</v>
      </c>
      <c r="C3471" s="58" t="s">
        <v>2509</v>
      </c>
      <c r="D3471" s="79">
        <v>7</v>
      </c>
      <c r="E3471" s="79">
        <v>7</v>
      </c>
      <c r="F3471" s="80">
        <v>863.37</v>
      </c>
      <c r="G3471" s="80">
        <v>123.34</v>
      </c>
      <c r="H3471" s="80">
        <v>863.37</v>
      </c>
      <c r="I3471" s="80" t="s">
        <v>28</v>
      </c>
      <c r="J3471" s="80" t="s">
        <v>28</v>
      </c>
      <c r="K3471" s="80">
        <v>123.34</v>
      </c>
      <c r="L3471" s="73">
        <f t="shared" si="654"/>
        <v>93.73</v>
      </c>
      <c r="M3471" s="73">
        <f t="shared" si="655"/>
        <v>123.34</v>
      </c>
      <c r="N3471" s="72" t="str">
        <f t="shared" si="656"/>
        <v>1118</v>
      </c>
      <c r="O3471" s="74">
        <f t="shared" si="657"/>
        <v>0</v>
      </c>
      <c r="P3471" s="72">
        <f t="shared" si="658"/>
        <v>0</v>
      </c>
      <c r="Q3471" s="74">
        <f t="shared" si="659"/>
        <v>7</v>
      </c>
      <c r="R3471" s="72" t="str">
        <f t="shared" si="660"/>
        <v/>
      </c>
      <c r="S3471" s="72" t="str">
        <f t="shared" si="661"/>
        <v/>
      </c>
      <c r="AT3471" s="20">
        <f t="shared" si="662"/>
        <v>-8435.7000000000007</v>
      </c>
    </row>
    <row r="3472" spans="1:46" ht="33.75">
      <c r="A3472" s="54">
        <v>8078</v>
      </c>
      <c r="B3472" s="54" t="s">
        <v>2159</v>
      </c>
      <c r="C3472" s="58" t="s">
        <v>2510</v>
      </c>
      <c r="D3472" s="79">
        <v>7</v>
      </c>
      <c r="E3472" s="79">
        <v>7</v>
      </c>
      <c r="F3472" s="80">
        <v>718.72</v>
      </c>
      <c r="G3472" s="80">
        <v>102.67</v>
      </c>
      <c r="H3472" s="80">
        <v>718.72</v>
      </c>
      <c r="I3472" s="80" t="s">
        <v>28</v>
      </c>
      <c r="J3472" s="80" t="s">
        <v>28</v>
      </c>
      <c r="K3472" s="80">
        <v>102.67</v>
      </c>
      <c r="L3472" s="73">
        <f t="shared" si="654"/>
        <v>93.1</v>
      </c>
      <c r="M3472" s="73">
        <f t="shared" si="655"/>
        <v>102.67</v>
      </c>
      <c r="N3472" s="72" t="str">
        <f t="shared" si="656"/>
        <v>1121</v>
      </c>
      <c r="O3472" s="74">
        <f t="shared" si="657"/>
        <v>0</v>
      </c>
      <c r="P3472" s="72">
        <f t="shared" si="658"/>
        <v>0</v>
      </c>
      <c r="Q3472" s="74">
        <f t="shared" si="659"/>
        <v>7</v>
      </c>
      <c r="R3472" s="72" t="str">
        <f t="shared" si="660"/>
        <v/>
      </c>
      <c r="S3472" s="72" t="str">
        <f t="shared" si="661"/>
        <v/>
      </c>
      <c r="AT3472" s="20">
        <f t="shared" si="662"/>
        <v>-8379</v>
      </c>
    </row>
    <row r="3473" spans="1:46" ht="33.75">
      <c r="A3473" s="54">
        <v>8078</v>
      </c>
      <c r="B3473" s="54" t="s">
        <v>2157</v>
      </c>
      <c r="C3473" s="58" t="s">
        <v>2510</v>
      </c>
      <c r="D3473" s="79">
        <v>7</v>
      </c>
      <c r="E3473" s="79">
        <v>7</v>
      </c>
      <c r="F3473" s="80">
        <v>718.72</v>
      </c>
      <c r="G3473" s="80">
        <v>102.67</v>
      </c>
      <c r="H3473" s="80">
        <v>718.72</v>
      </c>
      <c r="I3473" s="80" t="s">
        <v>28</v>
      </c>
      <c r="J3473" s="80" t="s">
        <v>28</v>
      </c>
      <c r="K3473" s="80">
        <v>102.67</v>
      </c>
      <c r="L3473" s="73">
        <f t="shared" si="654"/>
        <v>93.1</v>
      </c>
      <c r="M3473" s="73">
        <f t="shared" si="655"/>
        <v>102.67</v>
      </c>
      <c r="N3473" s="72" t="str">
        <f t="shared" si="656"/>
        <v>1121</v>
      </c>
      <c r="O3473" s="74">
        <f t="shared" si="657"/>
        <v>0</v>
      </c>
      <c r="P3473" s="72">
        <f t="shared" si="658"/>
        <v>0</v>
      </c>
      <c r="Q3473" s="74">
        <f t="shared" si="659"/>
        <v>7</v>
      </c>
      <c r="R3473" s="72" t="str">
        <f t="shared" si="660"/>
        <v/>
      </c>
      <c r="S3473" s="72" t="str">
        <f t="shared" si="661"/>
        <v/>
      </c>
      <c r="AT3473" s="20">
        <f t="shared" si="662"/>
        <v>-8379</v>
      </c>
    </row>
    <row r="3474" spans="1:46" ht="33.75">
      <c r="A3474" s="54">
        <v>8078</v>
      </c>
      <c r="B3474" s="54" t="s">
        <v>2155</v>
      </c>
      <c r="C3474" s="58" t="s">
        <v>2510</v>
      </c>
      <c r="D3474" s="79">
        <v>7</v>
      </c>
      <c r="E3474" s="79">
        <v>7</v>
      </c>
      <c r="F3474" s="80">
        <v>718.72</v>
      </c>
      <c r="G3474" s="80">
        <v>102.67</v>
      </c>
      <c r="H3474" s="80">
        <v>718.72</v>
      </c>
      <c r="I3474" s="80" t="s">
        <v>28</v>
      </c>
      <c r="J3474" s="80" t="s">
        <v>28</v>
      </c>
      <c r="K3474" s="80">
        <v>102.67</v>
      </c>
      <c r="L3474" s="73">
        <f t="shared" si="654"/>
        <v>93.1</v>
      </c>
      <c r="M3474" s="73">
        <f t="shared" si="655"/>
        <v>102.67</v>
      </c>
      <c r="N3474" s="72" t="str">
        <f t="shared" si="656"/>
        <v>1121</v>
      </c>
      <c r="O3474" s="74">
        <f t="shared" si="657"/>
        <v>0</v>
      </c>
      <c r="P3474" s="72">
        <f t="shared" si="658"/>
        <v>0</v>
      </c>
      <c r="Q3474" s="74">
        <f t="shared" si="659"/>
        <v>7</v>
      </c>
      <c r="R3474" s="72" t="str">
        <f t="shared" si="660"/>
        <v/>
      </c>
      <c r="S3474" s="72" t="str">
        <f t="shared" si="661"/>
        <v/>
      </c>
      <c r="AT3474" s="20">
        <f t="shared" si="662"/>
        <v>-8379</v>
      </c>
    </row>
    <row r="3475" spans="1:46" ht="33.75">
      <c r="A3475" s="54">
        <v>8078</v>
      </c>
      <c r="B3475" s="54" t="s">
        <v>2153</v>
      </c>
      <c r="C3475" s="58" t="s">
        <v>2510</v>
      </c>
      <c r="D3475" s="79">
        <v>7</v>
      </c>
      <c r="E3475" s="79">
        <v>7</v>
      </c>
      <c r="F3475" s="80">
        <v>718.72</v>
      </c>
      <c r="G3475" s="80">
        <v>102.67</v>
      </c>
      <c r="H3475" s="80">
        <v>718.72</v>
      </c>
      <c r="I3475" s="80" t="s">
        <v>28</v>
      </c>
      <c r="J3475" s="80" t="s">
        <v>28</v>
      </c>
      <c r="K3475" s="80">
        <v>102.67</v>
      </c>
      <c r="L3475" s="73">
        <f t="shared" si="654"/>
        <v>93.1</v>
      </c>
      <c r="M3475" s="73">
        <f t="shared" si="655"/>
        <v>102.67</v>
      </c>
      <c r="N3475" s="72" t="str">
        <f t="shared" si="656"/>
        <v>1121</v>
      </c>
      <c r="O3475" s="74">
        <f t="shared" si="657"/>
        <v>0</v>
      </c>
      <c r="P3475" s="72">
        <f t="shared" si="658"/>
        <v>0</v>
      </c>
      <c r="Q3475" s="74">
        <f t="shared" si="659"/>
        <v>7</v>
      </c>
      <c r="R3475" s="72" t="str">
        <f t="shared" si="660"/>
        <v/>
      </c>
      <c r="S3475" s="72" t="str">
        <f t="shared" si="661"/>
        <v/>
      </c>
      <c r="AT3475" s="20">
        <f t="shared" si="662"/>
        <v>-8379</v>
      </c>
    </row>
    <row r="3476" spans="1:46" ht="33.75">
      <c r="A3476" s="54">
        <v>8078</v>
      </c>
      <c r="B3476" s="54" t="s">
        <v>2151</v>
      </c>
      <c r="C3476" s="58" t="s">
        <v>2510</v>
      </c>
      <c r="D3476" s="79">
        <v>7</v>
      </c>
      <c r="E3476" s="79">
        <v>7</v>
      </c>
      <c r="F3476" s="80">
        <v>718.72</v>
      </c>
      <c r="G3476" s="80">
        <v>102.67</v>
      </c>
      <c r="H3476" s="80">
        <v>718.72</v>
      </c>
      <c r="I3476" s="80" t="s">
        <v>28</v>
      </c>
      <c r="J3476" s="80" t="s">
        <v>28</v>
      </c>
      <c r="K3476" s="80">
        <v>102.67</v>
      </c>
      <c r="L3476" s="73">
        <f t="shared" si="654"/>
        <v>93.1</v>
      </c>
      <c r="M3476" s="73">
        <f t="shared" si="655"/>
        <v>102.67</v>
      </c>
      <c r="N3476" s="72" t="str">
        <f t="shared" si="656"/>
        <v>1121</v>
      </c>
      <c r="O3476" s="74">
        <f t="shared" si="657"/>
        <v>0</v>
      </c>
      <c r="P3476" s="72">
        <f t="shared" si="658"/>
        <v>0</v>
      </c>
      <c r="Q3476" s="74">
        <f t="shared" si="659"/>
        <v>7</v>
      </c>
      <c r="R3476" s="72" t="str">
        <f t="shared" si="660"/>
        <v/>
      </c>
      <c r="S3476" s="72" t="str">
        <f t="shared" si="661"/>
        <v/>
      </c>
      <c r="AT3476" s="20">
        <f t="shared" si="662"/>
        <v>-8379</v>
      </c>
    </row>
    <row r="3477" spans="1:46" ht="33.75">
      <c r="A3477" s="54">
        <v>8078</v>
      </c>
      <c r="B3477" s="54" t="s">
        <v>2149</v>
      </c>
      <c r="C3477" s="58" t="s">
        <v>2510</v>
      </c>
      <c r="D3477" s="79">
        <v>7</v>
      </c>
      <c r="E3477" s="79">
        <v>7</v>
      </c>
      <c r="F3477" s="80">
        <v>718.72</v>
      </c>
      <c r="G3477" s="80">
        <v>102.67</v>
      </c>
      <c r="H3477" s="80">
        <v>718.72</v>
      </c>
      <c r="I3477" s="80" t="s">
        <v>28</v>
      </c>
      <c r="J3477" s="80" t="s">
        <v>28</v>
      </c>
      <c r="K3477" s="80">
        <v>102.67</v>
      </c>
      <c r="L3477" s="73">
        <f t="shared" si="654"/>
        <v>93.1</v>
      </c>
      <c r="M3477" s="73">
        <f t="shared" si="655"/>
        <v>102.67</v>
      </c>
      <c r="N3477" s="72" t="str">
        <f t="shared" si="656"/>
        <v>1121</v>
      </c>
      <c r="O3477" s="74">
        <f t="shared" si="657"/>
        <v>0</v>
      </c>
      <c r="P3477" s="72">
        <f t="shared" si="658"/>
        <v>0</v>
      </c>
      <c r="Q3477" s="74">
        <f t="shared" si="659"/>
        <v>7</v>
      </c>
      <c r="R3477" s="72" t="str">
        <f t="shared" si="660"/>
        <v/>
      </c>
      <c r="S3477" s="72" t="str">
        <f t="shared" si="661"/>
        <v/>
      </c>
      <c r="AT3477" s="20">
        <f t="shared" si="662"/>
        <v>-8379</v>
      </c>
    </row>
    <row r="3478" spans="1:46" ht="33.75">
      <c r="A3478" s="54">
        <v>8078</v>
      </c>
      <c r="B3478" s="54" t="s">
        <v>2147</v>
      </c>
      <c r="C3478" s="58" t="s">
        <v>2510</v>
      </c>
      <c r="D3478" s="79">
        <v>7</v>
      </c>
      <c r="E3478" s="79">
        <v>7</v>
      </c>
      <c r="F3478" s="80">
        <v>718.72</v>
      </c>
      <c r="G3478" s="80">
        <v>102.67</v>
      </c>
      <c r="H3478" s="80">
        <v>718.72</v>
      </c>
      <c r="I3478" s="80" t="s">
        <v>28</v>
      </c>
      <c r="J3478" s="80" t="s">
        <v>28</v>
      </c>
      <c r="K3478" s="80">
        <v>102.67</v>
      </c>
      <c r="L3478" s="73">
        <f t="shared" si="654"/>
        <v>98.39</v>
      </c>
      <c r="M3478" s="73">
        <f t="shared" si="655"/>
        <v>102.67</v>
      </c>
      <c r="N3478" s="72" t="str">
        <f t="shared" si="656"/>
        <v>1121</v>
      </c>
      <c r="O3478" s="74">
        <f t="shared" si="657"/>
        <v>0</v>
      </c>
      <c r="P3478" s="72">
        <f t="shared" si="658"/>
        <v>0</v>
      </c>
      <c r="Q3478" s="74">
        <f t="shared" si="659"/>
        <v>7</v>
      </c>
      <c r="R3478" s="72" t="str">
        <f t="shared" si="660"/>
        <v/>
      </c>
      <c r="S3478" s="72" t="str">
        <f t="shared" si="661"/>
        <v/>
      </c>
      <c r="AT3478" s="20">
        <f t="shared" si="662"/>
        <v>-8855.1</v>
      </c>
    </row>
    <row r="3479" spans="1:46" ht="33.75">
      <c r="A3479" s="54">
        <v>8078</v>
      </c>
      <c r="B3479" s="54" t="s">
        <v>2145</v>
      </c>
      <c r="C3479" s="58" t="s">
        <v>2510</v>
      </c>
      <c r="D3479" s="79">
        <v>7</v>
      </c>
      <c r="E3479" s="79">
        <v>7</v>
      </c>
      <c r="F3479" s="80">
        <v>718.72</v>
      </c>
      <c r="G3479" s="80">
        <v>102.67</v>
      </c>
      <c r="H3479" s="80">
        <v>718.72</v>
      </c>
      <c r="I3479" s="80" t="s">
        <v>28</v>
      </c>
      <c r="J3479" s="80" t="s">
        <v>28</v>
      </c>
      <c r="K3479" s="80">
        <v>102.67</v>
      </c>
      <c r="L3479" s="73">
        <f t="shared" si="654"/>
        <v>98.39</v>
      </c>
      <c r="M3479" s="73">
        <f t="shared" si="655"/>
        <v>102.67</v>
      </c>
      <c r="N3479" s="72" t="str">
        <f t="shared" si="656"/>
        <v>1121</v>
      </c>
      <c r="O3479" s="74">
        <f t="shared" si="657"/>
        <v>0</v>
      </c>
      <c r="P3479" s="72">
        <f t="shared" si="658"/>
        <v>0</v>
      </c>
      <c r="Q3479" s="74">
        <f t="shared" si="659"/>
        <v>7</v>
      </c>
      <c r="R3479" s="72" t="str">
        <f t="shared" si="660"/>
        <v/>
      </c>
      <c r="S3479" s="72" t="str">
        <f t="shared" si="661"/>
        <v/>
      </c>
      <c r="AT3479" s="20">
        <f t="shared" si="662"/>
        <v>-8855.1</v>
      </c>
    </row>
    <row r="3480" spans="1:46" ht="33.75">
      <c r="A3480" s="54">
        <v>8078</v>
      </c>
      <c r="B3480" s="54" t="s">
        <v>2143</v>
      </c>
      <c r="C3480" s="58" t="s">
        <v>2510</v>
      </c>
      <c r="D3480" s="79">
        <v>7</v>
      </c>
      <c r="E3480" s="79">
        <v>7</v>
      </c>
      <c r="F3480" s="80">
        <v>718.72</v>
      </c>
      <c r="G3480" s="80">
        <v>102.67</v>
      </c>
      <c r="H3480" s="80">
        <v>718.72</v>
      </c>
      <c r="I3480" s="80" t="s">
        <v>28</v>
      </c>
      <c r="J3480" s="80" t="s">
        <v>28</v>
      </c>
      <c r="K3480" s="80">
        <v>102.67</v>
      </c>
      <c r="L3480" s="73">
        <f t="shared" si="654"/>
        <v>98.39</v>
      </c>
      <c r="M3480" s="73">
        <f t="shared" si="655"/>
        <v>102.67</v>
      </c>
      <c r="N3480" s="72" t="str">
        <f t="shared" si="656"/>
        <v>1121</v>
      </c>
      <c r="O3480" s="74">
        <f t="shared" si="657"/>
        <v>0</v>
      </c>
      <c r="P3480" s="72">
        <f t="shared" si="658"/>
        <v>0</v>
      </c>
      <c r="Q3480" s="74">
        <f t="shared" si="659"/>
        <v>7</v>
      </c>
      <c r="R3480" s="72" t="str">
        <f t="shared" si="660"/>
        <v/>
      </c>
      <c r="S3480" s="72" t="str">
        <f t="shared" si="661"/>
        <v/>
      </c>
      <c r="AT3480" s="20">
        <f t="shared" si="662"/>
        <v>-8855.1</v>
      </c>
    </row>
    <row r="3481" spans="1:46" ht="33.75">
      <c r="A3481" s="54">
        <v>8078</v>
      </c>
      <c r="B3481" s="54" t="s">
        <v>2141</v>
      </c>
      <c r="C3481" s="58" t="s">
        <v>2510</v>
      </c>
      <c r="D3481" s="79">
        <v>7</v>
      </c>
      <c r="E3481" s="79">
        <v>7</v>
      </c>
      <c r="F3481" s="80">
        <v>718.72</v>
      </c>
      <c r="G3481" s="80">
        <v>102.67</v>
      </c>
      <c r="H3481" s="80">
        <v>718.72</v>
      </c>
      <c r="I3481" s="80" t="s">
        <v>28</v>
      </c>
      <c r="J3481" s="80" t="s">
        <v>28</v>
      </c>
      <c r="K3481" s="80">
        <v>102.67</v>
      </c>
      <c r="L3481" s="73">
        <f t="shared" si="654"/>
        <v>98.39</v>
      </c>
      <c r="M3481" s="73">
        <f t="shared" si="655"/>
        <v>102.67</v>
      </c>
      <c r="N3481" s="72" t="str">
        <f t="shared" si="656"/>
        <v>1121</v>
      </c>
      <c r="O3481" s="74">
        <f t="shared" si="657"/>
        <v>0</v>
      </c>
      <c r="P3481" s="72">
        <f t="shared" si="658"/>
        <v>0</v>
      </c>
      <c r="Q3481" s="74">
        <f t="shared" si="659"/>
        <v>7</v>
      </c>
      <c r="R3481" s="72" t="str">
        <f t="shared" si="660"/>
        <v/>
      </c>
      <c r="S3481" s="72" t="str">
        <f t="shared" si="661"/>
        <v/>
      </c>
      <c r="AT3481" s="20">
        <f t="shared" si="662"/>
        <v>-8855.1</v>
      </c>
    </row>
    <row r="3482" spans="1:46" ht="33.75">
      <c r="A3482" s="54">
        <v>8078</v>
      </c>
      <c r="B3482" s="54" t="s">
        <v>2139</v>
      </c>
      <c r="C3482" s="58" t="s">
        <v>2510</v>
      </c>
      <c r="D3482" s="79">
        <v>7</v>
      </c>
      <c r="E3482" s="79">
        <v>7</v>
      </c>
      <c r="F3482" s="80">
        <v>718.72</v>
      </c>
      <c r="G3482" s="80">
        <v>102.67</v>
      </c>
      <c r="H3482" s="80">
        <v>718.72</v>
      </c>
      <c r="I3482" s="80" t="s">
        <v>28</v>
      </c>
      <c r="J3482" s="80" t="s">
        <v>28</v>
      </c>
      <c r="K3482" s="80">
        <v>102.67</v>
      </c>
      <c r="L3482" s="73">
        <f t="shared" si="654"/>
        <v>98.39</v>
      </c>
      <c r="M3482" s="73">
        <f t="shared" si="655"/>
        <v>102.67</v>
      </c>
      <c r="N3482" s="72" t="str">
        <f t="shared" si="656"/>
        <v>1121</v>
      </c>
      <c r="O3482" s="74">
        <f t="shared" si="657"/>
        <v>0</v>
      </c>
      <c r="P3482" s="72">
        <f t="shared" si="658"/>
        <v>0</v>
      </c>
      <c r="Q3482" s="74">
        <f t="shared" si="659"/>
        <v>7</v>
      </c>
      <c r="R3482" s="72" t="str">
        <f t="shared" si="660"/>
        <v/>
      </c>
      <c r="S3482" s="72" t="str">
        <f t="shared" si="661"/>
        <v/>
      </c>
      <c r="AT3482" s="20">
        <f t="shared" si="662"/>
        <v>-8855.1</v>
      </c>
    </row>
    <row r="3483" spans="1:46" ht="33.75">
      <c r="A3483" s="54">
        <v>8078</v>
      </c>
      <c r="B3483" s="54" t="s">
        <v>2137</v>
      </c>
      <c r="C3483" s="58" t="s">
        <v>2510</v>
      </c>
      <c r="D3483" s="79">
        <v>7</v>
      </c>
      <c r="E3483" s="79">
        <v>7</v>
      </c>
      <c r="F3483" s="80">
        <v>718.72</v>
      </c>
      <c r="G3483" s="80">
        <v>102.67</v>
      </c>
      <c r="H3483" s="80">
        <v>718.72</v>
      </c>
      <c r="I3483" s="80" t="s">
        <v>28</v>
      </c>
      <c r="J3483" s="80" t="s">
        <v>28</v>
      </c>
      <c r="K3483" s="80">
        <v>102.67</v>
      </c>
      <c r="L3483" s="73">
        <f t="shared" si="654"/>
        <v>98.39</v>
      </c>
      <c r="M3483" s="73">
        <f t="shared" si="655"/>
        <v>102.67</v>
      </c>
      <c r="N3483" s="72" t="str">
        <f t="shared" si="656"/>
        <v>1121</v>
      </c>
      <c r="O3483" s="74">
        <f t="shared" si="657"/>
        <v>0</v>
      </c>
      <c r="P3483" s="72">
        <f t="shared" si="658"/>
        <v>0</v>
      </c>
      <c r="Q3483" s="74">
        <f t="shared" si="659"/>
        <v>7</v>
      </c>
      <c r="R3483" s="72" t="str">
        <f t="shared" si="660"/>
        <v/>
      </c>
      <c r="S3483" s="72" t="str">
        <f t="shared" si="661"/>
        <v/>
      </c>
      <c r="AT3483" s="20">
        <f t="shared" si="662"/>
        <v>-8855.1</v>
      </c>
    </row>
    <row r="3484" spans="1:46" ht="33.75">
      <c r="A3484" s="54">
        <v>8079</v>
      </c>
      <c r="B3484" s="54" t="s">
        <v>2169</v>
      </c>
      <c r="C3484" s="58" t="s">
        <v>2511</v>
      </c>
      <c r="D3484" s="79">
        <v>7</v>
      </c>
      <c r="E3484" s="79">
        <v>7</v>
      </c>
      <c r="F3484" s="80">
        <v>741.05</v>
      </c>
      <c r="G3484" s="80">
        <v>105.86</v>
      </c>
      <c r="H3484" s="80">
        <v>741.05</v>
      </c>
      <c r="I3484" s="80" t="s">
        <v>28</v>
      </c>
      <c r="J3484" s="80" t="s">
        <v>28</v>
      </c>
      <c r="K3484" s="80">
        <v>105.86</v>
      </c>
      <c r="L3484" s="73">
        <f t="shared" si="654"/>
        <v>90.5</v>
      </c>
      <c r="M3484" s="73">
        <f t="shared" si="655"/>
        <v>105.86</v>
      </c>
      <c r="N3484" s="72" t="str">
        <f t="shared" si="656"/>
        <v>1123</v>
      </c>
      <c r="O3484" s="74">
        <f t="shared" si="657"/>
        <v>0</v>
      </c>
      <c r="P3484" s="72">
        <f t="shared" si="658"/>
        <v>0</v>
      </c>
      <c r="Q3484" s="74">
        <f t="shared" si="659"/>
        <v>7</v>
      </c>
      <c r="R3484" s="72" t="str">
        <f t="shared" si="660"/>
        <v/>
      </c>
      <c r="S3484" s="72" t="str">
        <f t="shared" si="661"/>
        <v/>
      </c>
      <c r="AT3484" s="20">
        <f t="shared" si="662"/>
        <v>-8145</v>
      </c>
    </row>
    <row r="3485" spans="1:46" ht="33.75">
      <c r="A3485" s="54">
        <v>8079</v>
      </c>
      <c r="B3485" s="54" t="s">
        <v>2167</v>
      </c>
      <c r="C3485" s="58" t="s">
        <v>2511</v>
      </c>
      <c r="D3485" s="79">
        <v>7</v>
      </c>
      <c r="E3485" s="79">
        <v>7</v>
      </c>
      <c r="F3485" s="80">
        <v>741.05</v>
      </c>
      <c r="G3485" s="80">
        <v>105.86</v>
      </c>
      <c r="H3485" s="80">
        <v>741.05</v>
      </c>
      <c r="I3485" s="80" t="s">
        <v>28</v>
      </c>
      <c r="J3485" s="80" t="s">
        <v>28</v>
      </c>
      <c r="K3485" s="80">
        <v>105.86</v>
      </c>
      <c r="L3485" s="73">
        <f t="shared" si="654"/>
        <v>90.5</v>
      </c>
      <c r="M3485" s="73">
        <f t="shared" si="655"/>
        <v>105.86</v>
      </c>
      <c r="N3485" s="72" t="str">
        <f t="shared" si="656"/>
        <v>1123</v>
      </c>
      <c r="O3485" s="74">
        <f t="shared" si="657"/>
        <v>0</v>
      </c>
      <c r="P3485" s="72">
        <f t="shared" si="658"/>
        <v>0</v>
      </c>
      <c r="Q3485" s="74">
        <f t="shared" si="659"/>
        <v>7</v>
      </c>
      <c r="R3485" s="72" t="str">
        <f t="shared" si="660"/>
        <v/>
      </c>
      <c r="S3485" s="72" t="str">
        <f t="shared" si="661"/>
        <v/>
      </c>
      <c r="AT3485" s="20">
        <f t="shared" si="662"/>
        <v>-8145</v>
      </c>
    </row>
    <row r="3486" spans="1:46" ht="33.75">
      <c r="A3486" s="54">
        <v>8079</v>
      </c>
      <c r="B3486" s="54" t="s">
        <v>2165</v>
      </c>
      <c r="C3486" s="58" t="s">
        <v>2511</v>
      </c>
      <c r="D3486" s="79">
        <v>7</v>
      </c>
      <c r="E3486" s="79">
        <v>7</v>
      </c>
      <c r="F3486" s="80">
        <v>741.05</v>
      </c>
      <c r="G3486" s="80">
        <v>105.86</v>
      </c>
      <c r="H3486" s="80">
        <v>741.05</v>
      </c>
      <c r="I3486" s="80" t="s">
        <v>28</v>
      </c>
      <c r="J3486" s="80" t="s">
        <v>28</v>
      </c>
      <c r="K3486" s="80">
        <v>105.86</v>
      </c>
      <c r="L3486" s="73">
        <f t="shared" si="654"/>
        <v>90.5</v>
      </c>
      <c r="M3486" s="73">
        <f t="shared" si="655"/>
        <v>105.86</v>
      </c>
      <c r="N3486" s="72" t="str">
        <f t="shared" si="656"/>
        <v>1123</v>
      </c>
      <c r="O3486" s="74">
        <f t="shared" si="657"/>
        <v>0</v>
      </c>
      <c r="P3486" s="72">
        <f t="shared" si="658"/>
        <v>0</v>
      </c>
      <c r="Q3486" s="74">
        <f t="shared" si="659"/>
        <v>7</v>
      </c>
      <c r="R3486" s="72" t="str">
        <f t="shared" si="660"/>
        <v/>
      </c>
      <c r="S3486" s="72" t="str">
        <f t="shared" si="661"/>
        <v/>
      </c>
      <c r="AT3486" s="20">
        <f t="shared" si="662"/>
        <v>-8145</v>
      </c>
    </row>
    <row r="3487" spans="1:46" ht="33.75">
      <c r="A3487" s="54">
        <v>8079</v>
      </c>
      <c r="B3487" s="54" t="s">
        <v>2163</v>
      </c>
      <c r="C3487" s="58" t="s">
        <v>2511</v>
      </c>
      <c r="D3487" s="79">
        <v>7</v>
      </c>
      <c r="E3487" s="79">
        <v>7</v>
      </c>
      <c r="F3487" s="80">
        <v>741.05</v>
      </c>
      <c r="G3487" s="80">
        <v>105.86</v>
      </c>
      <c r="H3487" s="80">
        <v>741.05</v>
      </c>
      <c r="I3487" s="80" t="s">
        <v>28</v>
      </c>
      <c r="J3487" s="80" t="s">
        <v>28</v>
      </c>
      <c r="K3487" s="80">
        <v>105.86</v>
      </c>
      <c r="L3487" s="73">
        <f t="shared" si="654"/>
        <v>90.5</v>
      </c>
      <c r="M3487" s="73">
        <f t="shared" si="655"/>
        <v>105.86</v>
      </c>
      <c r="N3487" s="72" t="str">
        <f t="shared" si="656"/>
        <v>1123</v>
      </c>
      <c r="O3487" s="74">
        <f t="shared" si="657"/>
        <v>0</v>
      </c>
      <c r="P3487" s="72">
        <f t="shared" si="658"/>
        <v>0</v>
      </c>
      <c r="Q3487" s="74">
        <f t="shared" si="659"/>
        <v>7</v>
      </c>
      <c r="R3487" s="72" t="str">
        <f t="shared" si="660"/>
        <v/>
      </c>
      <c r="S3487" s="72" t="str">
        <f t="shared" si="661"/>
        <v/>
      </c>
      <c r="AT3487" s="20">
        <f t="shared" si="662"/>
        <v>-8145</v>
      </c>
    </row>
    <row r="3488" spans="1:46" ht="45">
      <c r="A3488" s="54">
        <v>8080</v>
      </c>
      <c r="B3488" s="54" t="s">
        <v>2177</v>
      </c>
      <c r="C3488" s="58" t="s">
        <v>2512</v>
      </c>
      <c r="D3488" s="79">
        <v>7</v>
      </c>
      <c r="E3488" s="79">
        <v>7</v>
      </c>
      <c r="F3488" s="80">
        <v>831.54</v>
      </c>
      <c r="G3488" s="80">
        <v>118.79</v>
      </c>
      <c r="H3488" s="80">
        <v>831.54</v>
      </c>
      <c r="I3488" s="80" t="s">
        <v>28</v>
      </c>
      <c r="J3488" s="80" t="s">
        <v>28</v>
      </c>
      <c r="K3488" s="80">
        <v>118.79</v>
      </c>
      <c r="L3488" s="73">
        <f t="shared" si="654"/>
        <v>101.61</v>
      </c>
      <c r="M3488" s="73">
        <f t="shared" si="655"/>
        <v>118.79</v>
      </c>
      <c r="N3488" s="72" t="str">
        <f t="shared" si="656"/>
        <v>1603</v>
      </c>
      <c r="O3488" s="74">
        <f t="shared" si="657"/>
        <v>0</v>
      </c>
      <c r="P3488" s="72">
        <f t="shared" si="658"/>
        <v>0</v>
      </c>
      <c r="Q3488" s="74">
        <f t="shared" si="659"/>
        <v>7</v>
      </c>
      <c r="R3488" s="72" t="str">
        <f t="shared" si="660"/>
        <v/>
      </c>
      <c r="S3488" s="72" t="str">
        <f t="shared" si="661"/>
        <v/>
      </c>
      <c r="AT3488" s="20">
        <f t="shared" si="662"/>
        <v>-9144.9</v>
      </c>
    </row>
    <row r="3489" spans="1:46" ht="45">
      <c r="A3489" s="54">
        <v>8080</v>
      </c>
      <c r="B3489" s="54" t="s">
        <v>2175</v>
      </c>
      <c r="C3489" s="58" t="s">
        <v>2512</v>
      </c>
      <c r="D3489" s="79">
        <v>7</v>
      </c>
      <c r="E3489" s="79">
        <v>7</v>
      </c>
      <c r="F3489" s="80">
        <v>831.54</v>
      </c>
      <c r="G3489" s="80">
        <v>118.79</v>
      </c>
      <c r="H3489" s="80">
        <v>831.54</v>
      </c>
      <c r="I3489" s="80" t="s">
        <v>28</v>
      </c>
      <c r="J3489" s="80" t="s">
        <v>28</v>
      </c>
      <c r="K3489" s="80">
        <v>118.79</v>
      </c>
      <c r="L3489" s="73">
        <f t="shared" si="654"/>
        <v>101.61</v>
      </c>
      <c r="M3489" s="73">
        <f t="shared" si="655"/>
        <v>118.79</v>
      </c>
      <c r="N3489" s="72" t="str">
        <f t="shared" si="656"/>
        <v>1603</v>
      </c>
      <c r="O3489" s="74">
        <f t="shared" si="657"/>
        <v>0</v>
      </c>
      <c r="P3489" s="72">
        <f t="shared" si="658"/>
        <v>0</v>
      </c>
      <c r="Q3489" s="74">
        <f t="shared" si="659"/>
        <v>7</v>
      </c>
      <c r="R3489" s="72" t="str">
        <f t="shared" si="660"/>
        <v/>
      </c>
      <c r="S3489" s="72" t="str">
        <f t="shared" si="661"/>
        <v/>
      </c>
      <c r="AT3489" s="20">
        <f t="shared" si="662"/>
        <v>-9144.9</v>
      </c>
    </row>
    <row r="3490" spans="1:46" ht="45">
      <c r="A3490" s="54">
        <v>8080</v>
      </c>
      <c r="B3490" s="54" t="s">
        <v>2173</v>
      </c>
      <c r="C3490" s="58" t="s">
        <v>2512</v>
      </c>
      <c r="D3490" s="79">
        <v>7</v>
      </c>
      <c r="E3490" s="79">
        <v>7</v>
      </c>
      <c r="F3490" s="80">
        <v>831.54</v>
      </c>
      <c r="G3490" s="80">
        <v>118.79</v>
      </c>
      <c r="H3490" s="80">
        <v>831.54</v>
      </c>
      <c r="I3490" s="80" t="s">
        <v>28</v>
      </c>
      <c r="J3490" s="80" t="s">
        <v>28</v>
      </c>
      <c r="K3490" s="80">
        <v>118.79</v>
      </c>
      <c r="L3490" s="73">
        <f t="shared" si="654"/>
        <v>101.61</v>
      </c>
      <c r="M3490" s="73">
        <f t="shared" si="655"/>
        <v>118.79</v>
      </c>
      <c r="N3490" s="72" t="str">
        <f t="shared" si="656"/>
        <v>1603</v>
      </c>
      <c r="O3490" s="74">
        <f t="shared" si="657"/>
        <v>0</v>
      </c>
      <c r="P3490" s="72">
        <f t="shared" si="658"/>
        <v>0</v>
      </c>
      <c r="Q3490" s="74">
        <f t="shared" si="659"/>
        <v>7</v>
      </c>
      <c r="R3490" s="72" t="str">
        <f t="shared" si="660"/>
        <v/>
      </c>
      <c r="S3490" s="72" t="str">
        <f t="shared" si="661"/>
        <v/>
      </c>
      <c r="AT3490" s="20">
        <f t="shared" si="662"/>
        <v>-9144.9</v>
      </c>
    </row>
    <row r="3491" spans="1:46" ht="45">
      <c r="A3491" s="54">
        <v>8080</v>
      </c>
      <c r="B3491" s="54" t="s">
        <v>2195</v>
      </c>
      <c r="C3491" s="58" t="s">
        <v>2512</v>
      </c>
      <c r="D3491" s="79">
        <v>7</v>
      </c>
      <c r="E3491" s="79">
        <v>7</v>
      </c>
      <c r="F3491" s="80">
        <v>831.54</v>
      </c>
      <c r="G3491" s="80">
        <v>118.79</v>
      </c>
      <c r="H3491" s="80">
        <v>831.54</v>
      </c>
      <c r="I3491" s="80" t="s">
        <v>28</v>
      </c>
      <c r="J3491" s="80" t="s">
        <v>28</v>
      </c>
      <c r="K3491" s="80">
        <v>118.79</v>
      </c>
      <c r="L3491" s="73">
        <f t="shared" si="654"/>
        <v>101.17</v>
      </c>
      <c r="M3491" s="73">
        <f t="shared" si="655"/>
        <v>118.79</v>
      </c>
      <c r="N3491" s="72" t="str">
        <f t="shared" si="656"/>
        <v>1603</v>
      </c>
      <c r="O3491" s="74">
        <f t="shared" si="657"/>
        <v>0</v>
      </c>
      <c r="P3491" s="72">
        <f t="shared" si="658"/>
        <v>0</v>
      </c>
      <c r="Q3491" s="74">
        <f t="shared" si="659"/>
        <v>7</v>
      </c>
      <c r="R3491" s="72" t="str">
        <f t="shared" si="660"/>
        <v/>
      </c>
      <c r="S3491" s="72" t="str">
        <f t="shared" si="661"/>
        <v/>
      </c>
      <c r="AT3491" s="20">
        <f t="shared" si="662"/>
        <v>-9105.2999999999993</v>
      </c>
    </row>
    <row r="3492" spans="1:46" ht="45">
      <c r="A3492" s="54">
        <v>8080</v>
      </c>
      <c r="B3492" s="54" t="s">
        <v>2193</v>
      </c>
      <c r="C3492" s="58" t="s">
        <v>2512</v>
      </c>
      <c r="D3492" s="79">
        <v>7</v>
      </c>
      <c r="E3492" s="79">
        <v>7</v>
      </c>
      <c r="F3492" s="80">
        <v>831.54</v>
      </c>
      <c r="G3492" s="80">
        <v>118.79</v>
      </c>
      <c r="H3492" s="80">
        <v>831.54</v>
      </c>
      <c r="I3492" s="80" t="s">
        <v>28</v>
      </c>
      <c r="J3492" s="80" t="s">
        <v>28</v>
      </c>
      <c r="K3492" s="80">
        <v>118.79</v>
      </c>
      <c r="L3492" s="73">
        <f t="shared" si="654"/>
        <v>101.17</v>
      </c>
      <c r="M3492" s="73">
        <f t="shared" si="655"/>
        <v>118.79</v>
      </c>
      <c r="N3492" s="72" t="str">
        <f t="shared" si="656"/>
        <v>1603</v>
      </c>
      <c r="O3492" s="74">
        <f t="shared" si="657"/>
        <v>0</v>
      </c>
      <c r="P3492" s="72">
        <f t="shared" si="658"/>
        <v>0</v>
      </c>
      <c r="Q3492" s="74">
        <f t="shared" si="659"/>
        <v>7</v>
      </c>
      <c r="R3492" s="72" t="str">
        <f t="shared" si="660"/>
        <v/>
      </c>
      <c r="S3492" s="72" t="str">
        <f t="shared" si="661"/>
        <v/>
      </c>
      <c r="AT3492" s="20">
        <f t="shared" si="662"/>
        <v>-9105.2999999999993</v>
      </c>
    </row>
    <row r="3493" spans="1:46" ht="45">
      <c r="A3493" s="54">
        <v>8080</v>
      </c>
      <c r="B3493" s="54" t="s">
        <v>2191</v>
      </c>
      <c r="C3493" s="58" t="s">
        <v>2512</v>
      </c>
      <c r="D3493" s="79">
        <v>7</v>
      </c>
      <c r="E3493" s="79">
        <v>7</v>
      </c>
      <c r="F3493" s="80">
        <v>831.54</v>
      </c>
      <c r="G3493" s="80">
        <v>118.79</v>
      </c>
      <c r="H3493" s="80">
        <v>831.54</v>
      </c>
      <c r="I3493" s="80" t="s">
        <v>28</v>
      </c>
      <c r="J3493" s="80" t="s">
        <v>28</v>
      </c>
      <c r="K3493" s="80">
        <v>118.79</v>
      </c>
      <c r="L3493" s="73">
        <f t="shared" si="654"/>
        <v>101.17</v>
      </c>
      <c r="M3493" s="73">
        <f t="shared" si="655"/>
        <v>118.79</v>
      </c>
      <c r="N3493" s="72" t="str">
        <f t="shared" si="656"/>
        <v>1603</v>
      </c>
      <c r="O3493" s="74">
        <f t="shared" si="657"/>
        <v>0</v>
      </c>
      <c r="P3493" s="72">
        <f t="shared" si="658"/>
        <v>0</v>
      </c>
      <c r="Q3493" s="74">
        <f t="shared" si="659"/>
        <v>7</v>
      </c>
      <c r="R3493" s="72" t="str">
        <f t="shared" si="660"/>
        <v/>
      </c>
      <c r="S3493" s="72" t="str">
        <f t="shared" si="661"/>
        <v/>
      </c>
      <c r="AT3493" s="20">
        <f t="shared" si="662"/>
        <v>-9105.2999999999993</v>
      </c>
    </row>
    <row r="3494" spans="1:46" ht="45">
      <c r="A3494" s="54">
        <v>8080</v>
      </c>
      <c r="B3494" s="54" t="s">
        <v>2189</v>
      </c>
      <c r="C3494" s="58" t="s">
        <v>2512</v>
      </c>
      <c r="D3494" s="79">
        <v>7</v>
      </c>
      <c r="E3494" s="79">
        <v>7</v>
      </c>
      <c r="F3494" s="80">
        <v>831.54</v>
      </c>
      <c r="G3494" s="80">
        <v>118.79</v>
      </c>
      <c r="H3494" s="80">
        <v>831.54</v>
      </c>
      <c r="I3494" s="80" t="s">
        <v>28</v>
      </c>
      <c r="J3494" s="80" t="s">
        <v>28</v>
      </c>
      <c r="K3494" s="80">
        <v>118.79</v>
      </c>
      <c r="L3494" s="73">
        <f t="shared" si="654"/>
        <v>101.17</v>
      </c>
      <c r="M3494" s="73">
        <f t="shared" si="655"/>
        <v>118.79</v>
      </c>
      <c r="N3494" s="72" t="str">
        <f t="shared" si="656"/>
        <v>1603</v>
      </c>
      <c r="O3494" s="74">
        <f t="shared" si="657"/>
        <v>0</v>
      </c>
      <c r="P3494" s="72">
        <f t="shared" si="658"/>
        <v>0</v>
      </c>
      <c r="Q3494" s="74">
        <f t="shared" si="659"/>
        <v>7</v>
      </c>
      <c r="R3494" s="72" t="str">
        <f t="shared" si="660"/>
        <v/>
      </c>
      <c r="S3494" s="72" t="str">
        <f t="shared" si="661"/>
        <v/>
      </c>
      <c r="AT3494" s="20">
        <f t="shared" si="662"/>
        <v>-9105.2999999999993</v>
      </c>
    </row>
    <row r="3495" spans="1:46" ht="45">
      <c r="A3495" s="54">
        <v>8080</v>
      </c>
      <c r="B3495" s="54" t="s">
        <v>2187</v>
      </c>
      <c r="C3495" s="58" t="s">
        <v>2512</v>
      </c>
      <c r="D3495" s="79">
        <v>7</v>
      </c>
      <c r="E3495" s="79">
        <v>7</v>
      </c>
      <c r="F3495" s="80">
        <v>831.54</v>
      </c>
      <c r="G3495" s="80">
        <v>118.79</v>
      </c>
      <c r="H3495" s="80">
        <v>831.54</v>
      </c>
      <c r="I3495" s="80" t="s">
        <v>28</v>
      </c>
      <c r="J3495" s="80" t="s">
        <v>28</v>
      </c>
      <c r="K3495" s="80">
        <v>118.79</v>
      </c>
      <c r="L3495" s="73">
        <f t="shared" si="654"/>
        <v>101.17</v>
      </c>
      <c r="M3495" s="73">
        <f t="shared" si="655"/>
        <v>118.79</v>
      </c>
      <c r="N3495" s="72" t="str">
        <f t="shared" si="656"/>
        <v>1603</v>
      </c>
      <c r="O3495" s="74">
        <f t="shared" si="657"/>
        <v>0</v>
      </c>
      <c r="P3495" s="72">
        <f t="shared" si="658"/>
        <v>0</v>
      </c>
      <c r="Q3495" s="74">
        <f t="shared" si="659"/>
        <v>7</v>
      </c>
      <c r="R3495" s="72" t="str">
        <f t="shared" si="660"/>
        <v/>
      </c>
      <c r="S3495" s="72" t="str">
        <f t="shared" si="661"/>
        <v/>
      </c>
      <c r="AT3495" s="20">
        <f t="shared" si="662"/>
        <v>-9105.2999999999993</v>
      </c>
    </row>
    <row r="3496" spans="1:46" ht="45">
      <c r="A3496" s="54">
        <v>8080</v>
      </c>
      <c r="B3496" s="54" t="s">
        <v>2185</v>
      </c>
      <c r="C3496" s="58" t="s">
        <v>2512</v>
      </c>
      <c r="D3496" s="79">
        <v>7</v>
      </c>
      <c r="E3496" s="79">
        <v>7</v>
      </c>
      <c r="F3496" s="80">
        <v>831.54</v>
      </c>
      <c r="G3496" s="80">
        <v>118.79</v>
      </c>
      <c r="H3496" s="80">
        <v>831.54</v>
      </c>
      <c r="I3496" s="80" t="s">
        <v>28</v>
      </c>
      <c r="J3496" s="80" t="s">
        <v>28</v>
      </c>
      <c r="K3496" s="80">
        <v>118.79</v>
      </c>
      <c r="L3496" s="73">
        <f t="shared" si="654"/>
        <v>101.17</v>
      </c>
      <c r="M3496" s="73">
        <f t="shared" si="655"/>
        <v>118.79</v>
      </c>
      <c r="N3496" s="72" t="str">
        <f t="shared" si="656"/>
        <v>1603</v>
      </c>
      <c r="O3496" s="74">
        <f t="shared" si="657"/>
        <v>0</v>
      </c>
      <c r="P3496" s="72">
        <f t="shared" si="658"/>
        <v>0</v>
      </c>
      <c r="Q3496" s="74">
        <f t="shared" si="659"/>
        <v>7</v>
      </c>
      <c r="R3496" s="72" t="str">
        <f t="shared" si="660"/>
        <v/>
      </c>
      <c r="S3496" s="72" t="str">
        <f t="shared" si="661"/>
        <v/>
      </c>
      <c r="AT3496" s="20">
        <f t="shared" si="662"/>
        <v>-9105.2999999999993</v>
      </c>
    </row>
    <row r="3497" spans="1:46" ht="45">
      <c r="A3497" s="54">
        <v>8080</v>
      </c>
      <c r="B3497" s="54" t="s">
        <v>2183</v>
      </c>
      <c r="C3497" s="58" t="s">
        <v>2512</v>
      </c>
      <c r="D3497" s="79">
        <v>7</v>
      </c>
      <c r="E3497" s="79">
        <v>7</v>
      </c>
      <c r="F3497" s="80">
        <v>831.54</v>
      </c>
      <c r="G3497" s="80">
        <v>118.79</v>
      </c>
      <c r="H3497" s="80">
        <v>831.54</v>
      </c>
      <c r="I3497" s="80" t="s">
        <v>28</v>
      </c>
      <c r="J3497" s="80" t="s">
        <v>28</v>
      </c>
      <c r="K3497" s="80">
        <v>118.79</v>
      </c>
      <c r="L3497" s="73">
        <f t="shared" si="654"/>
        <v>101.61</v>
      </c>
      <c r="M3497" s="73">
        <f t="shared" si="655"/>
        <v>118.79</v>
      </c>
      <c r="N3497" s="72" t="str">
        <f t="shared" si="656"/>
        <v>1603</v>
      </c>
      <c r="O3497" s="74">
        <f t="shared" si="657"/>
        <v>0</v>
      </c>
      <c r="P3497" s="72">
        <f t="shared" si="658"/>
        <v>0</v>
      </c>
      <c r="Q3497" s="74">
        <f t="shared" si="659"/>
        <v>7</v>
      </c>
      <c r="R3497" s="72" t="str">
        <f t="shared" si="660"/>
        <v/>
      </c>
      <c r="S3497" s="72" t="str">
        <f t="shared" si="661"/>
        <v/>
      </c>
      <c r="AT3497" s="20">
        <f t="shared" si="662"/>
        <v>-9144.9</v>
      </c>
    </row>
    <row r="3498" spans="1:46" ht="45">
      <c r="A3498" s="54">
        <v>8080</v>
      </c>
      <c r="B3498" s="54" t="s">
        <v>2181</v>
      </c>
      <c r="C3498" s="58" t="s">
        <v>2512</v>
      </c>
      <c r="D3498" s="79">
        <v>7</v>
      </c>
      <c r="E3498" s="79">
        <v>7</v>
      </c>
      <c r="F3498" s="80">
        <v>831.54</v>
      </c>
      <c r="G3498" s="80">
        <v>118.79</v>
      </c>
      <c r="H3498" s="80">
        <v>831.54</v>
      </c>
      <c r="I3498" s="80" t="s">
        <v>28</v>
      </c>
      <c r="J3498" s="80" t="s">
        <v>28</v>
      </c>
      <c r="K3498" s="80">
        <v>118.79</v>
      </c>
      <c r="L3498" s="73">
        <f t="shared" si="654"/>
        <v>101.61</v>
      </c>
      <c r="M3498" s="73">
        <f t="shared" si="655"/>
        <v>118.79</v>
      </c>
      <c r="N3498" s="72" t="str">
        <f t="shared" si="656"/>
        <v>1603</v>
      </c>
      <c r="O3498" s="74">
        <f t="shared" si="657"/>
        <v>0</v>
      </c>
      <c r="P3498" s="72">
        <f t="shared" si="658"/>
        <v>0</v>
      </c>
      <c r="Q3498" s="74">
        <f t="shared" si="659"/>
        <v>7</v>
      </c>
      <c r="R3498" s="72" t="str">
        <f t="shared" si="660"/>
        <v/>
      </c>
      <c r="S3498" s="72" t="str">
        <f t="shared" si="661"/>
        <v/>
      </c>
      <c r="AT3498" s="20">
        <f t="shared" si="662"/>
        <v>-9144.9</v>
      </c>
    </row>
    <row r="3499" spans="1:46" ht="45">
      <c r="A3499" s="54">
        <v>8080</v>
      </c>
      <c r="B3499" s="54" t="s">
        <v>2179</v>
      </c>
      <c r="C3499" s="58" t="s">
        <v>2512</v>
      </c>
      <c r="D3499" s="79">
        <v>7</v>
      </c>
      <c r="E3499" s="79">
        <v>7</v>
      </c>
      <c r="F3499" s="80">
        <v>831.54</v>
      </c>
      <c r="G3499" s="80">
        <v>118.79</v>
      </c>
      <c r="H3499" s="80">
        <v>831.54</v>
      </c>
      <c r="I3499" s="80" t="s">
        <v>28</v>
      </c>
      <c r="J3499" s="80" t="s">
        <v>28</v>
      </c>
      <c r="K3499" s="80">
        <v>118.79</v>
      </c>
      <c r="L3499" s="73">
        <f t="shared" si="654"/>
        <v>101.61</v>
      </c>
      <c r="M3499" s="73">
        <f t="shared" si="655"/>
        <v>118.79</v>
      </c>
      <c r="N3499" s="72" t="str">
        <f t="shared" si="656"/>
        <v>1603</v>
      </c>
      <c r="O3499" s="74">
        <f t="shared" si="657"/>
        <v>0</v>
      </c>
      <c r="P3499" s="72">
        <f t="shared" si="658"/>
        <v>0</v>
      </c>
      <c r="Q3499" s="74">
        <f t="shared" si="659"/>
        <v>7</v>
      </c>
      <c r="R3499" s="72" t="str">
        <f t="shared" si="660"/>
        <v/>
      </c>
      <c r="S3499" s="72" t="str">
        <f t="shared" si="661"/>
        <v/>
      </c>
      <c r="AT3499" s="20">
        <f t="shared" si="662"/>
        <v>-9144.9</v>
      </c>
    </row>
    <row r="3500" spans="1:46" ht="45">
      <c r="A3500" s="54">
        <v>8081</v>
      </c>
      <c r="B3500" s="54" t="s">
        <v>2221</v>
      </c>
      <c r="C3500" s="58" t="s">
        <v>2513</v>
      </c>
      <c r="D3500" s="79">
        <v>7</v>
      </c>
      <c r="E3500" s="79">
        <v>7</v>
      </c>
      <c r="F3500" s="80">
        <v>732.26</v>
      </c>
      <c r="G3500" s="80">
        <v>104.61</v>
      </c>
      <c r="H3500" s="80">
        <v>732.26</v>
      </c>
      <c r="I3500" s="80" t="s">
        <v>28</v>
      </c>
      <c r="J3500" s="80" t="s">
        <v>28</v>
      </c>
      <c r="K3500" s="80">
        <v>104.61</v>
      </c>
      <c r="L3500" s="73">
        <f t="shared" si="654"/>
        <v>94.09</v>
      </c>
      <c r="M3500" s="73">
        <f t="shared" si="655"/>
        <v>104.61</v>
      </c>
      <c r="N3500" s="72" t="str">
        <f t="shared" si="656"/>
        <v>1606</v>
      </c>
      <c r="O3500" s="74">
        <f t="shared" si="657"/>
        <v>0</v>
      </c>
      <c r="P3500" s="72">
        <f t="shared" si="658"/>
        <v>0</v>
      </c>
      <c r="Q3500" s="74">
        <f t="shared" si="659"/>
        <v>7</v>
      </c>
      <c r="R3500" s="72" t="str">
        <f t="shared" si="660"/>
        <v/>
      </c>
      <c r="S3500" s="72" t="str">
        <f t="shared" si="661"/>
        <v/>
      </c>
      <c r="AT3500" s="20">
        <f t="shared" si="662"/>
        <v>-8468.1</v>
      </c>
    </row>
    <row r="3501" spans="1:46" ht="45">
      <c r="A3501" s="54">
        <v>8081</v>
      </c>
      <c r="B3501" s="54" t="s">
        <v>2219</v>
      </c>
      <c r="C3501" s="58" t="s">
        <v>2513</v>
      </c>
      <c r="D3501" s="79">
        <v>7</v>
      </c>
      <c r="E3501" s="79">
        <v>7</v>
      </c>
      <c r="F3501" s="80">
        <v>732.26</v>
      </c>
      <c r="G3501" s="80">
        <v>104.61</v>
      </c>
      <c r="H3501" s="80">
        <v>732.26</v>
      </c>
      <c r="I3501" s="80" t="s">
        <v>28</v>
      </c>
      <c r="J3501" s="80" t="s">
        <v>28</v>
      </c>
      <c r="K3501" s="80">
        <v>104.61</v>
      </c>
      <c r="L3501" s="73">
        <f t="shared" si="654"/>
        <v>94.09</v>
      </c>
      <c r="M3501" s="73">
        <f t="shared" si="655"/>
        <v>104.61</v>
      </c>
      <c r="N3501" s="72" t="str">
        <f t="shared" si="656"/>
        <v>1606</v>
      </c>
      <c r="O3501" s="74">
        <f t="shared" si="657"/>
        <v>0</v>
      </c>
      <c r="P3501" s="72">
        <f t="shared" si="658"/>
        <v>0</v>
      </c>
      <c r="Q3501" s="74">
        <f t="shared" si="659"/>
        <v>7</v>
      </c>
      <c r="R3501" s="72" t="str">
        <f t="shared" si="660"/>
        <v/>
      </c>
      <c r="S3501" s="72" t="str">
        <f t="shared" si="661"/>
        <v/>
      </c>
      <c r="AT3501" s="20">
        <f t="shared" si="662"/>
        <v>-8468.1</v>
      </c>
    </row>
    <row r="3502" spans="1:46" ht="45">
      <c r="A3502" s="54">
        <v>8081</v>
      </c>
      <c r="B3502" s="54" t="s">
        <v>2217</v>
      </c>
      <c r="C3502" s="58" t="s">
        <v>2513</v>
      </c>
      <c r="D3502" s="79">
        <v>7</v>
      </c>
      <c r="E3502" s="79">
        <v>7</v>
      </c>
      <c r="F3502" s="80">
        <v>732.26</v>
      </c>
      <c r="G3502" s="80">
        <v>104.61</v>
      </c>
      <c r="H3502" s="80">
        <v>732.26</v>
      </c>
      <c r="I3502" s="80" t="s">
        <v>28</v>
      </c>
      <c r="J3502" s="80" t="s">
        <v>28</v>
      </c>
      <c r="K3502" s="80">
        <v>104.61</v>
      </c>
      <c r="L3502" s="73">
        <f t="shared" si="654"/>
        <v>94.09</v>
      </c>
      <c r="M3502" s="73">
        <f t="shared" si="655"/>
        <v>104.61</v>
      </c>
      <c r="N3502" s="72" t="str">
        <f t="shared" si="656"/>
        <v>1606</v>
      </c>
      <c r="O3502" s="74">
        <f t="shared" si="657"/>
        <v>0</v>
      </c>
      <c r="P3502" s="72">
        <f t="shared" si="658"/>
        <v>0</v>
      </c>
      <c r="Q3502" s="74">
        <f t="shared" si="659"/>
        <v>7</v>
      </c>
      <c r="R3502" s="72" t="str">
        <f t="shared" si="660"/>
        <v/>
      </c>
      <c r="S3502" s="72" t="str">
        <f t="shared" si="661"/>
        <v/>
      </c>
      <c r="AT3502" s="20">
        <f t="shared" si="662"/>
        <v>-8468.1</v>
      </c>
    </row>
    <row r="3503" spans="1:46" ht="45">
      <c r="A3503" s="54">
        <v>8081</v>
      </c>
      <c r="B3503" s="54" t="s">
        <v>2215</v>
      </c>
      <c r="C3503" s="58" t="s">
        <v>2513</v>
      </c>
      <c r="D3503" s="79">
        <v>7</v>
      </c>
      <c r="E3503" s="79">
        <v>7</v>
      </c>
      <c r="F3503" s="80">
        <v>732.26</v>
      </c>
      <c r="G3503" s="80">
        <v>104.61</v>
      </c>
      <c r="H3503" s="80">
        <v>732.26</v>
      </c>
      <c r="I3503" s="80" t="s">
        <v>28</v>
      </c>
      <c r="J3503" s="80" t="s">
        <v>28</v>
      </c>
      <c r="K3503" s="80">
        <v>104.61</v>
      </c>
      <c r="L3503" s="73">
        <f t="shared" si="654"/>
        <v>94.09</v>
      </c>
      <c r="M3503" s="73">
        <f t="shared" si="655"/>
        <v>104.61</v>
      </c>
      <c r="N3503" s="72" t="str">
        <f t="shared" si="656"/>
        <v>1606</v>
      </c>
      <c r="O3503" s="74">
        <f t="shared" si="657"/>
        <v>0</v>
      </c>
      <c r="P3503" s="72">
        <f t="shared" si="658"/>
        <v>0</v>
      </c>
      <c r="Q3503" s="74">
        <f t="shared" si="659"/>
        <v>7</v>
      </c>
      <c r="R3503" s="72" t="str">
        <f t="shared" si="660"/>
        <v/>
      </c>
      <c r="S3503" s="72" t="str">
        <f t="shared" si="661"/>
        <v/>
      </c>
      <c r="AT3503" s="20">
        <f t="shared" si="662"/>
        <v>-8468.1</v>
      </c>
    </row>
    <row r="3504" spans="1:46" ht="45">
      <c r="A3504" s="54">
        <v>8081</v>
      </c>
      <c r="B3504" s="54" t="s">
        <v>2213</v>
      </c>
      <c r="C3504" s="58" t="s">
        <v>2513</v>
      </c>
      <c r="D3504" s="79">
        <v>7</v>
      </c>
      <c r="E3504" s="79">
        <v>7</v>
      </c>
      <c r="F3504" s="80">
        <v>732.26</v>
      </c>
      <c r="G3504" s="80">
        <v>104.61</v>
      </c>
      <c r="H3504" s="80">
        <v>732.26</v>
      </c>
      <c r="I3504" s="80" t="s">
        <v>28</v>
      </c>
      <c r="J3504" s="80" t="s">
        <v>28</v>
      </c>
      <c r="K3504" s="80">
        <v>104.61</v>
      </c>
      <c r="L3504" s="73">
        <f t="shared" si="654"/>
        <v>94.09</v>
      </c>
      <c r="M3504" s="73">
        <f t="shared" si="655"/>
        <v>104.61</v>
      </c>
      <c r="N3504" s="72" t="str">
        <f t="shared" si="656"/>
        <v>1606</v>
      </c>
      <c r="O3504" s="74">
        <f t="shared" si="657"/>
        <v>0</v>
      </c>
      <c r="P3504" s="72">
        <f t="shared" si="658"/>
        <v>0</v>
      </c>
      <c r="Q3504" s="74">
        <f t="shared" si="659"/>
        <v>7</v>
      </c>
      <c r="R3504" s="72" t="str">
        <f t="shared" si="660"/>
        <v/>
      </c>
      <c r="S3504" s="72" t="str">
        <f t="shared" si="661"/>
        <v/>
      </c>
      <c r="AT3504" s="20">
        <f t="shared" si="662"/>
        <v>-8468.1</v>
      </c>
    </row>
    <row r="3505" spans="1:46" ht="45">
      <c r="A3505" s="54">
        <v>8081</v>
      </c>
      <c r="B3505" s="54" t="s">
        <v>2211</v>
      </c>
      <c r="C3505" s="58" t="s">
        <v>2513</v>
      </c>
      <c r="D3505" s="79">
        <v>7</v>
      </c>
      <c r="E3505" s="79">
        <v>7</v>
      </c>
      <c r="F3505" s="80">
        <v>732.26</v>
      </c>
      <c r="G3505" s="80">
        <v>104.61</v>
      </c>
      <c r="H3505" s="80">
        <v>732.26</v>
      </c>
      <c r="I3505" s="80" t="s">
        <v>28</v>
      </c>
      <c r="J3505" s="80" t="s">
        <v>28</v>
      </c>
      <c r="K3505" s="80">
        <v>104.61</v>
      </c>
      <c r="L3505" s="73">
        <f t="shared" si="654"/>
        <v>94.09</v>
      </c>
      <c r="M3505" s="73">
        <f t="shared" si="655"/>
        <v>104.61</v>
      </c>
      <c r="N3505" s="72" t="str">
        <f t="shared" si="656"/>
        <v>1606</v>
      </c>
      <c r="O3505" s="74">
        <f t="shared" si="657"/>
        <v>0</v>
      </c>
      <c r="P3505" s="72">
        <f t="shared" si="658"/>
        <v>0</v>
      </c>
      <c r="Q3505" s="74">
        <f t="shared" si="659"/>
        <v>7</v>
      </c>
      <c r="R3505" s="72" t="str">
        <f t="shared" si="660"/>
        <v/>
      </c>
      <c r="S3505" s="72" t="str">
        <f t="shared" si="661"/>
        <v/>
      </c>
      <c r="AT3505" s="20">
        <f t="shared" si="662"/>
        <v>-8468.1</v>
      </c>
    </row>
    <row r="3506" spans="1:46" ht="45">
      <c r="A3506" s="54">
        <v>8081</v>
      </c>
      <c r="B3506" s="54" t="s">
        <v>2209</v>
      </c>
      <c r="C3506" s="58" t="s">
        <v>2513</v>
      </c>
      <c r="D3506" s="79">
        <v>7</v>
      </c>
      <c r="E3506" s="79">
        <v>7</v>
      </c>
      <c r="F3506" s="80">
        <v>732.26</v>
      </c>
      <c r="G3506" s="80">
        <v>104.61</v>
      </c>
      <c r="H3506" s="80">
        <v>732.26</v>
      </c>
      <c r="I3506" s="80" t="s">
        <v>28</v>
      </c>
      <c r="J3506" s="80" t="s">
        <v>28</v>
      </c>
      <c r="K3506" s="80">
        <v>104.61</v>
      </c>
      <c r="L3506" s="73">
        <f t="shared" si="654"/>
        <v>87.29</v>
      </c>
      <c r="M3506" s="73">
        <f t="shared" si="655"/>
        <v>104.61</v>
      </c>
      <c r="N3506" s="72" t="str">
        <f t="shared" si="656"/>
        <v>1606</v>
      </c>
      <c r="O3506" s="74">
        <f t="shared" si="657"/>
        <v>0</v>
      </c>
      <c r="P3506" s="72">
        <f t="shared" si="658"/>
        <v>0</v>
      </c>
      <c r="Q3506" s="74">
        <f t="shared" si="659"/>
        <v>7</v>
      </c>
      <c r="R3506" s="72" t="str">
        <f t="shared" si="660"/>
        <v/>
      </c>
      <c r="S3506" s="72" t="str">
        <f t="shared" si="661"/>
        <v/>
      </c>
      <c r="AT3506" s="20">
        <f t="shared" si="662"/>
        <v>-7856.1</v>
      </c>
    </row>
    <row r="3507" spans="1:46" ht="45">
      <c r="A3507" s="54">
        <v>8081</v>
      </c>
      <c r="B3507" s="54" t="s">
        <v>2207</v>
      </c>
      <c r="C3507" s="58" t="s">
        <v>2513</v>
      </c>
      <c r="D3507" s="79">
        <v>7</v>
      </c>
      <c r="E3507" s="79">
        <v>7</v>
      </c>
      <c r="F3507" s="80">
        <v>732.26</v>
      </c>
      <c r="G3507" s="80">
        <v>104.61</v>
      </c>
      <c r="H3507" s="80">
        <v>732.26</v>
      </c>
      <c r="I3507" s="80" t="s">
        <v>28</v>
      </c>
      <c r="J3507" s="80" t="s">
        <v>28</v>
      </c>
      <c r="K3507" s="80">
        <v>104.61</v>
      </c>
      <c r="L3507" s="73">
        <f t="shared" si="654"/>
        <v>87.29</v>
      </c>
      <c r="M3507" s="73">
        <f t="shared" si="655"/>
        <v>104.61</v>
      </c>
      <c r="N3507" s="72" t="str">
        <f t="shared" si="656"/>
        <v>1606</v>
      </c>
      <c r="O3507" s="74">
        <f t="shared" si="657"/>
        <v>0</v>
      </c>
      <c r="P3507" s="72">
        <f t="shared" si="658"/>
        <v>0</v>
      </c>
      <c r="Q3507" s="74">
        <f t="shared" si="659"/>
        <v>7</v>
      </c>
      <c r="R3507" s="72" t="str">
        <f t="shared" si="660"/>
        <v/>
      </c>
      <c r="S3507" s="72" t="str">
        <f t="shared" si="661"/>
        <v/>
      </c>
      <c r="AT3507" s="20">
        <f t="shared" si="662"/>
        <v>-7856.1</v>
      </c>
    </row>
    <row r="3508" spans="1:46" ht="45">
      <c r="A3508" s="54">
        <v>8081</v>
      </c>
      <c r="B3508" s="54" t="s">
        <v>2205</v>
      </c>
      <c r="C3508" s="58" t="s">
        <v>2513</v>
      </c>
      <c r="D3508" s="79">
        <v>7</v>
      </c>
      <c r="E3508" s="79">
        <v>7</v>
      </c>
      <c r="F3508" s="80">
        <v>732.26</v>
      </c>
      <c r="G3508" s="80">
        <v>104.61</v>
      </c>
      <c r="H3508" s="80">
        <v>732.26</v>
      </c>
      <c r="I3508" s="80" t="s">
        <v>28</v>
      </c>
      <c r="J3508" s="80" t="s">
        <v>28</v>
      </c>
      <c r="K3508" s="80">
        <v>104.61</v>
      </c>
      <c r="L3508" s="73">
        <f t="shared" si="654"/>
        <v>87.29</v>
      </c>
      <c r="M3508" s="73">
        <f t="shared" si="655"/>
        <v>104.61</v>
      </c>
      <c r="N3508" s="72" t="str">
        <f t="shared" si="656"/>
        <v>1606</v>
      </c>
      <c r="O3508" s="74">
        <f t="shared" si="657"/>
        <v>0</v>
      </c>
      <c r="P3508" s="72">
        <f t="shared" si="658"/>
        <v>0</v>
      </c>
      <c r="Q3508" s="74">
        <f t="shared" si="659"/>
        <v>7</v>
      </c>
      <c r="R3508" s="72" t="str">
        <f t="shared" si="660"/>
        <v/>
      </c>
      <c r="S3508" s="72" t="str">
        <f t="shared" si="661"/>
        <v/>
      </c>
      <c r="AT3508" s="20">
        <f t="shared" si="662"/>
        <v>-7856.1</v>
      </c>
    </row>
    <row r="3509" spans="1:46" ht="45">
      <c r="A3509" s="54">
        <v>8081</v>
      </c>
      <c r="B3509" s="54" t="s">
        <v>2203</v>
      </c>
      <c r="C3509" s="58" t="s">
        <v>2513</v>
      </c>
      <c r="D3509" s="79">
        <v>7</v>
      </c>
      <c r="E3509" s="79">
        <v>7</v>
      </c>
      <c r="F3509" s="80">
        <v>732.26</v>
      </c>
      <c r="G3509" s="80">
        <v>104.61</v>
      </c>
      <c r="H3509" s="80">
        <v>732.26</v>
      </c>
      <c r="I3509" s="80" t="s">
        <v>28</v>
      </c>
      <c r="J3509" s="80" t="s">
        <v>28</v>
      </c>
      <c r="K3509" s="80">
        <v>104.61</v>
      </c>
      <c r="L3509" s="73">
        <f t="shared" si="654"/>
        <v>87.29</v>
      </c>
      <c r="M3509" s="73">
        <f t="shared" si="655"/>
        <v>104.61</v>
      </c>
      <c r="N3509" s="72" t="str">
        <f t="shared" si="656"/>
        <v>1606</v>
      </c>
      <c r="O3509" s="74">
        <f t="shared" si="657"/>
        <v>0</v>
      </c>
      <c r="P3509" s="72">
        <f t="shared" si="658"/>
        <v>0</v>
      </c>
      <c r="Q3509" s="74">
        <f t="shared" si="659"/>
        <v>7</v>
      </c>
      <c r="R3509" s="72" t="str">
        <f t="shared" si="660"/>
        <v/>
      </c>
      <c r="S3509" s="72" t="str">
        <f t="shared" si="661"/>
        <v/>
      </c>
      <c r="AT3509" s="20">
        <f t="shared" si="662"/>
        <v>-7856.1</v>
      </c>
    </row>
    <row r="3510" spans="1:46" ht="45">
      <c r="A3510" s="54">
        <v>8081</v>
      </c>
      <c r="B3510" s="54" t="s">
        <v>2201</v>
      </c>
      <c r="C3510" s="58" t="s">
        <v>2513</v>
      </c>
      <c r="D3510" s="79">
        <v>7</v>
      </c>
      <c r="E3510" s="79">
        <v>7</v>
      </c>
      <c r="F3510" s="80">
        <v>732.26</v>
      </c>
      <c r="G3510" s="80">
        <v>104.61</v>
      </c>
      <c r="H3510" s="80">
        <v>732.26</v>
      </c>
      <c r="I3510" s="80" t="s">
        <v>28</v>
      </c>
      <c r="J3510" s="80" t="s">
        <v>28</v>
      </c>
      <c r="K3510" s="80">
        <v>104.61</v>
      </c>
      <c r="L3510" s="73">
        <f t="shared" si="654"/>
        <v>87.29</v>
      </c>
      <c r="M3510" s="73">
        <f t="shared" si="655"/>
        <v>104.61</v>
      </c>
      <c r="N3510" s="72" t="str">
        <f t="shared" si="656"/>
        <v>1606</v>
      </c>
      <c r="O3510" s="74">
        <f t="shared" si="657"/>
        <v>0</v>
      </c>
      <c r="P3510" s="72">
        <f t="shared" si="658"/>
        <v>0</v>
      </c>
      <c r="Q3510" s="74">
        <f t="shared" si="659"/>
        <v>7</v>
      </c>
      <c r="R3510" s="72" t="str">
        <f t="shared" si="660"/>
        <v/>
      </c>
      <c r="S3510" s="72" t="str">
        <f t="shared" si="661"/>
        <v/>
      </c>
      <c r="AT3510" s="20">
        <f t="shared" si="662"/>
        <v>-7856.1</v>
      </c>
    </row>
    <row r="3511" spans="1:46" ht="45">
      <c r="A3511" s="54">
        <v>8081</v>
      </c>
      <c r="B3511" s="54" t="s">
        <v>2199</v>
      </c>
      <c r="C3511" s="58" t="s">
        <v>2513</v>
      </c>
      <c r="D3511" s="79">
        <v>7</v>
      </c>
      <c r="E3511" s="79">
        <v>7</v>
      </c>
      <c r="F3511" s="80">
        <v>732.26</v>
      </c>
      <c r="G3511" s="80">
        <v>104.61</v>
      </c>
      <c r="H3511" s="80">
        <v>732.26</v>
      </c>
      <c r="I3511" s="80" t="s">
        <v>28</v>
      </c>
      <c r="J3511" s="80" t="s">
        <v>28</v>
      </c>
      <c r="K3511" s="80">
        <v>104.61</v>
      </c>
      <c r="L3511" s="73">
        <f t="shared" si="654"/>
        <v>87.29</v>
      </c>
      <c r="M3511" s="73">
        <f t="shared" si="655"/>
        <v>104.61</v>
      </c>
      <c r="N3511" s="72" t="str">
        <f t="shared" si="656"/>
        <v>1606</v>
      </c>
      <c r="O3511" s="74">
        <f t="shared" si="657"/>
        <v>0</v>
      </c>
      <c r="P3511" s="72">
        <f t="shared" si="658"/>
        <v>0</v>
      </c>
      <c r="Q3511" s="74">
        <f t="shared" si="659"/>
        <v>7</v>
      </c>
      <c r="R3511" s="72" t="str">
        <f t="shared" si="660"/>
        <v/>
      </c>
      <c r="S3511" s="72" t="str">
        <f t="shared" si="661"/>
        <v/>
      </c>
      <c r="AT3511" s="20">
        <f t="shared" si="662"/>
        <v>-7856.1</v>
      </c>
    </row>
    <row r="3512" spans="1:46" ht="22.5">
      <c r="A3512" s="54">
        <v>8082</v>
      </c>
      <c r="B3512" s="54" t="s">
        <v>2227</v>
      </c>
      <c r="C3512" s="58" t="s">
        <v>2514</v>
      </c>
      <c r="D3512" s="79">
        <v>7</v>
      </c>
      <c r="E3512" s="79">
        <v>7</v>
      </c>
      <c r="F3512" s="80">
        <v>2023.81</v>
      </c>
      <c r="G3512" s="80">
        <v>289.12</v>
      </c>
      <c r="H3512" s="80">
        <v>2023.81</v>
      </c>
      <c r="I3512" s="80" t="s">
        <v>28</v>
      </c>
      <c r="J3512" s="80" t="s">
        <v>28</v>
      </c>
      <c r="K3512" s="80">
        <v>289.12</v>
      </c>
      <c r="L3512" s="73">
        <f t="shared" si="654"/>
        <v>206.61</v>
      </c>
      <c r="M3512" s="73">
        <f t="shared" si="655"/>
        <v>289.12</v>
      </c>
      <c r="N3512" s="72" t="str">
        <f t="shared" si="656"/>
        <v>1803</v>
      </c>
      <c r="O3512" s="74">
        <f t="shared" si="657"/>
        <v>0</v>
      </c>
      <c r="P3512" s="72">
        <f t="shared" si="658"/>
        <v>0</v>
      </c>
      <c r="Q3512" s="74">
        <f t="shared" si="659"/>
        <v>7</v>
      </c>
      <c r="R3512" s="72" t="str">
        <f t="shared" si="660"/>
        <v/>
      </c>
      <c r="S3512" s="72" t="str">
        <f t="shared" si="661"/>
        <v/>
      </c>
      <c r="AT3512" s="20">
        <f t="shared" si="662"/>
        <v>-18594.900000000001</v>
      </c>
    </row>
    <row r="3513" spans="1:46" ht="22.5">
      <c r="A3513" s="54">
        <v>8082</v>
      </c>
      <c r="B3513" s="54" t="s">
        <v>2225</v>
      </c>
      <c r="C3513" s="58" t="s">
        <v>2514</v>
      </c>
      <c r="D3513" s="79">
        <v>7</v>
      </c>
      <c r="E3513" s="79">
        <v>7</v>
      </c>
      <c r="F3513" s="80">
        <v>2023.81</v>
      </c>
      <c r="G3513" s="80">
        <v>289.12</v>
      </c>
      <c r="H3513" s="80">
        <v>2023.81</v>
      </c>
      <c r="I3513" s="80" t="s">
        <v>28</v>
      </c>
      <c r="J3513" s="80" t="s">
        <v>28</v>
      </c>
      <c r="K3513" s="80">
        <v>289.12</v>
      </c>
      <c r="L3513" s="73">
        <f t="shared" si="654"/>
        <v>206.61</v>
      </c>
      <c r="M3513" s="73">
        <f t="shared" si="655"/>
        <v>289.12</v>
      </c>
      <c r="N3513" s="72" t="str">
        <f t="shared" si="656"/>
        <v>1803</v>
      </c>
      <c r="O3513" s="74">
        <f t="shared" si="657"/>
        <v>0</v>
      </c>
      <c r="P3513" s="72">
        <f t="shared" si="658"/>
        <v>0</v>
      </c>
      <c r="Q3513" s="74">
        <f t="shared" si="659"/>
        <v>7</v>
      </c>
      <c r="R3513" s="72" t="str">
        <f t="shared" si="660"/>
        <v/>
      </c>
      <c r="S3513" s="72" t="str">
        <f t="shared" si="661"/>
        <v/>
      </c>
      <c r="AT3513" s="20">
        <f t="shared" si="662"/>
        <v>-18594.900000000001</v>
      </c>
    </row>
    <row r="3514" spans="1:46" ht="33.75">
      <c r="A3514" s="54">
        <v>8083</v>
      </c>
      <c r="B3514" s="54" t="s">
        <v>2245</v>
      </c>
      <c r="C3514" s="58" t="s">
        <v>2515</v>
      </c>
      <c r="D3514" s="79">
        <v>7</v>
      </c>
      <c r="E3514" s="79">
        <v>7</v>
      </c>
      <c r="F3514" s="80">
        <v>731.26</v>
      </c>
      <c r="G3514" s="80">
        <v>104.47</v>
      </c>
      <c r="H3514" s="80">
        <v>731.26</v>
      </c>
      <c r="I3514" s="80" t="s">
        <v>28</v>
      </c>
      <c r="J3514" s="80" t="s">
        <v>28</v>
      </c>
      <c r="K3514" s="80">
        <v>104.47</v>
      </c>
      <c r="L3514" s="73">
        <f t="shared" si="654"/>
        <v>83.14</v>
      </c>
      <c r="M3514" s="73">
        <f t="shared" si="655"/>
        <v>104.47</v>
      </c>
      <c r="N3514" s="72" t="str">
        <f t="shared" si="656"/>
        <v>1806</v>
      </c>
      <c r="O3514" s="74">
        <f t="shared" si="657"/>
        <v>0</v>
      </c>
      <c r="P3514" s="72">
        <f t="shared" si="658"/>
        <v>0</v>
      </c>
      <c r="Q3514" s="74">
        <f t="shared" si="659"/>
        <v>7</v>
      </c>
      <c r="R3514" s="72" t="str">
        <f t="shared" si="660"/>
        <v/>
      </c>
      <c r="S3514" s="72" t="str">
        <f t="shared" si="661"/>
        <v/>
      </c>
      <c r="AT3514" s="20">
        <f t="shared" si="662"/>
        <v>-7482.6</v>
      </c>
    </row>
    <row r="3515" spans="1:46" ht="33.75">
      <c r="A3515" s="54">
        <v>8083</v>
      </c>
      <c r="B3515" s="54" t="s">
        <v>2243</v>
      </c>
      <c r="C3515" s="58" t="s">
        <v>2515</v>
      </c>
      <c r="D3515" s="79">
        <v>7</v>
      </c>
      <c r="E3515" s="79">
        <v>7</v>
      </c>
      <c r="F3515" s="80">
        <v>731.26</v>
      </c>
      <c r="G3515" s="80">
        <v>104.47</v>
      </c>
      <c r="H3515" s="80">
        <v>731.26</v>
      </c>
      <c r="I3515" s="80" t="s">
        <v>28</v>
      </c>
      <c r="J3515" s="80" t="s">
        <v>28</v>
      </c>
      <c r="K3515" s="80">
        <v>104.47</v>
      </c>
      <c r="L3515" s="73">
        <f t="shared" si="654"/>
        <v>83.14</v>
      </c>
      <c r="M3515" s="73">
        <f t="shared" si="655"/>
        <v>104.47</v>
      </c>
      <c r="N3515" s="72" t="str">
        <f t="shared" si="656"/>
        <v>1806</v>
      </c>
      <c r="O3515" s="74">
        <f t="shared" si="657"/>
        <v>0</v>
      </c>
      <c r="P3515" s="72">
        <f t="shared" si="658"/>
        <v>0</v>
      </c>
      <c r="Q3515" s="74">
        <f t="shared" si="659"/>
        <v>7</v>
      </c>
      <c r="R3515" s="72" t="str">
        <f t="shared" si="660"/>
        <v/>
      </c>
      <c r="S3515" s="72" t="str">
        <f t="shared" si="661"/>
        <v/>
      </c>
      <c r="AT3515" s="20">
        <f t="shared" si="662"/>
        <v>-7482.6</v>
      </c>
    </row>
    <row r="3516" spans="1:46" ht="33.75">
      <c r="A3516" s="54">
        <v>8083</v>
      </c>
      <c r="B3516" s="54" t="s">
        <v>2241</v>
      </c>
      <c r="C3516" s="58" t="s">
        <v>2515</v>
      </c>
      <c r="D3516" s="79">
        <v>7</v>
      </c>
      <c r="E3516" s="79">
        <v>7</v>
      </c>
      <c r="F3516" s="80">
        <v>731.26</v>
      </c>
      <c r="G3516" s="80">
        <v>104.47</v>
      </c>
      <c r="H3516" s="80">
        <v>731.26</v>
      </c>
      <c r="I3516" s="80" t="s">
        <v>28</v>
      </c>
      <c r="J3516" s="80" t="s">
        <v>28</v>
      </c>
      <c r="K3516" s="80">
        <v>104.47</v>
      </c>
      <c r="L3516" s="73">
        <f t="shared" si="654"/>
        <v>83.14</v>
      </c>
      <c r="M3516" s="73">
        <f t="shared" si="655"/>
        <v>104.47</v>
      </c>
      <c r="N3516" s="72" t="str">
        <f t="shared" si="656"/>
        <v>1806</v>
      </c>
      <c r="O3516" s="74">
        <f t="shared" si="657"/>
        <v>0</v>
      </c>
      <c r="P3516" s="72">
        <f t="shared" si="658"/>
        <v>0</v>
      </c>
      <c r="Q3516" s="74">
        <f t="shared" si="659"/>
        <v>7</v>
      </c>
      <c r="R3516" s="72" t="str">
        <f t="shared" si="660"/>
        <v/>
      </c>
      <c r="S3516" s="72" t="str">
        <f t="shared" si="661"/>
        <v/>
      </c>
      <c r="AT3516" s="20">
        <f t="shared" si="662"/>
        <v>-7482.6</v>
      </c>
    </row>
    <row r="3517" spans="1:46" ht="33.75">
      <c r="A3517" s="54">
        <v>8083</v>
      </c>
      <c r="B3517" s="54" t="s">
        <v>2239</v>
      </c>
      <c r="C3517" s="58" t="s">
        <v>2515</v>
      </c>
      <c r="D3517" s="79">
        <v>7</v>
      </c>
      <c r="E3517" s="79">
        <v>7</v>
      </c>
      <c r="F3517" s="80">
        <v>731.26</v>
      </c>
      <c r="G3517" s="80">
        <v>104.47</v>
      </c>
      <c r="H3517" s="80">
        <v>731.26</v>
      </c>
      <c r="I3517" s="80" t="s">
        <v>28</v>
      </c>
      <c r="J3517" s="80" t="s">
        <v>28</v>
      </c>
      <c r="K3517" s="80">
        <v>104.47</v>
      </c>
      <c r="L3517" s="73">
        <f t="shared" si="654"/>
        <v>83.14</v>
      </c>
      <c r="M3517" s="73">
        <f t="shared" si="655"/>
        <v>104.47</v>
      </c>
      <c r="N3517" s="72" t="str">
        <f t="shared" si="656"/>
        <v>1806</v>
      </c>
      <c r="O3517" s="74">
        <f t="shared" si="657"/>
        <v>0</v>
      </c>
      <c r="P3517" s="72">
        <f t="shared" si="658"/>
        <v>0</v>
      </c>
      <c r="Q3517" s="74">
        <f t="shared" si="659"/>
        <v>7</v>
      </c>
      <c r="R3517" s="72" t="str">
        <f t="shared" si="660"/>
        <v/>
      </c>
      <c r="S3517" s="72" t="str">
        <f t="shared" si="661"/>
        <v/>
      </c>
      <c r="AT3517" s="20">
        <f t="shared" si="662"/>
        <v>-7482.6</v>
      </c>
    </row>
    <row r="3518" spans="1:46" ht="33.75">
      <c r="A3518" s="54">
        <v>8083</v>
      </c>
      <c r="B3518" s="54" t="s">
        <v>2237</v>
      </c>
      <c r="C3518" s="58" t="s">
        <v>2515</v>
      </c>
      <c r="D3518" s="79">
        <v>7</v>
      </c>
      <c r="E3518" s="79">
        <v>7</v>
      </c>
      <c r="F3518" s="80">
        <v>731.26</v>
      </c>
      <c r="G3518" s="80">
        <v>104.47</v>
      </c>
      <c r="H3518" s="80">
        <v>731.26</v>
      </c>
      <c r="I3518" s="80" t="s">
        <v>28</v>
      </c>
      <c r="J3518" s="80" t="s">
        <v>28</v>
      </c>
      <c r="K3518" s="80">
        <v>104.47</v>
      </c>
      <c r="L3518" s="73">
        <f t="shared" si="654"/>
        <v>89.08</v>
      </c>
      <c r="M3518" s="73">
        <f t="shared" si="655"/>
        <v>104.47</v>
      </c>
      <c r="N3518" s="72" t="str">
        <f t="shared" si="656"/>
        <v>1806</v>
      </c>
      <c r="O3518" s="74">
        <f t="shared" si="657"/>
        <v>0</v>
      </c>
      <c r="P3518" s="72">
        <f t="shared" si="658"/>
        <v>0</v>
      </c>
      <c r="Q3518" s="74">
        <f t="shared" si="659"/>
        <v>7</v>
      </c>
      <c r="R3518" s="72" t="str">
        <f t="shared" si="660"/>
        <v/>
      </c>
      <c r="S3518" s="72" t="str">
        <f t="shared" si="661"/>
        <v/>
      </c>
      <c r="AT3518" s="20">
        <f t="shared" si="662"/>
        <v>-8017.2</v>
      </c>
    </row>
    <row r="3519" spans="1:46" ht="33.75">
      <c r="A3519" s="54">
        <v>8083</v>
      </c>
      <c r="B3519" s="54" t="s">
        <v>2235</v>
      </c>
      <c r="C3519" s="58" t="s">
        <v>2515</v>
      </c>
      <c r="D3519" s="79">
        <v>7</v>
      </c>
      <c r="E3519" s="79">
        <v>7</v>
      </c>
      <c r="F3519" s="80">
        <v>731.26</v>
      </c>
      <c r="G3519" s="80">
        <v>104.47</v>
      </c>
      <c r="H3519" s="80">
        <v>731.26</v>
      </c>
      <c r="I3519" s="80" t="s">
        <v>28</v>
      </c>
      <c r="J3519" s="80" t="s">
        <v>28</v>
      </c>
      <c r="K3519" s="80">
        <v>104.47</v>
      </c>
      <c r="L3519" s="73">
        <f t="shared" si="654"/>
        <v>89.08</v>
      </c>
      <c r="M3519" s="73">
        <f t="shared" si="655"/>
        <v>104.47</v>
      </c>
      <c r="N3519" s="72" t="str">
        <f t="shared" si="656"/>
        <v>1806</v>
      </c>
      <c r="O3519" s="74">
        <f t="shared" si="657"/>
        <v>0</v>
      </c>
      <c r="P3519" s="72">
        <f t="shared" si="658"/>
        <v>0</v>
      </c>
      <c r="Q3519" s="74">
        <f t="shared" si="659"/>
        <v>7</v>
      </c>
      <c r="R3519" s="72" t="str">
        <f t="shared" si="660"/>
        <v/>
      </c>
      <c r="S3519" s="72" t="str">
        <f t="shared" si="661"/>
        <v/>
      </c>
      <c r="AT3519" s="20">
        <f t="shared" si="662"/>
        <v>-8017.2</v>
      </c>
    </row>
    <row r="3520" spans="1:46" ht="33.75">
      <c r="A3520" s="54">
        <v>8083</v>
      </c>
      <c r="B3520" s="54" t="s">
        <v>2233</v>
      </c>
      <c r="C3520" s="58" t="s">
        <v>2515</v>
      </c>
      <c r="D3520" s="79">
        <v>7</v>
      </c>
      <c r="E3520" s="79">
        <v>7</v>
      </c>
      <c r="F3520" s="80">
        <v>731.26</v>
      </c>
      <c r="G3520" s="80">
        <v>104.47</v>
      </c>
      <c r="H3520" s="80">
        <v>731.26</v>
      </c>
      <c r="I3520" s="80" t="s">
        <v>28</v>
      </c>
      <c r="J3520" s="80" t="s">
        <v>28</v>
      </c>
      <c r="K3520" s="80">
        <v>104.47</v>
      </c>
      <c r="L3520" s="73">
        <f t="shared" si="654"/>
        <v>89.08</v>
      </c>
      <c r="M3520" s="73">
        <f t="shared" si="655"/>
        <v>104.47</v>
      </c>
      <c r="N3520" s="72" t="str">
        <f t="shared" si="656"/>
        <v>1806</v>
      </c>
      <c r="O3520" s="74">
        <f t="shared" si="657"/>
        <v>0</v>
      </c>
      <c r="P3520" s="72">
        <f t="shared" si="658"/>
        <v>0</v>
      </c>
      <c r="Q3520" s="74">
        <f t="shared" si="659"/>
        <v>7</v>
      </c>
      <c r="R3520" s="72" t="str">
        <f t="shared" si="660"/>
        <v/>
      </c>
      <c r="S3520" s="72" t="str">
        <f t="shared" si="661"/>
        <v/>
      </c>
      <c r="AT3520" s="20">
        <f t="shared" si="662"/>
        <v>-8017.2</v>
      </c>
    </row>
    <row r="3521" spans="1:46" ht="33.75">
      <c r="A3521" s="54">
        <v>8083</v>
      </c>
      <c r="B3521" s="54" t="s">
        <v>2231</v>
      </c>
      <c r="C3521" s="58" t="s">
        <v>2515</v>
      </c>
      <c r="D3521" s="79">
        <v>7</v>
      </c>
      <c r="E3521" s="79">
        <v>7</v>
      </c>
      <c r="F3521" s="80">
        <v>731.26</v>
      </c>
      <c r="G3521" s="80">
        <v>104.47</v>
      </c>
      <c r="H3521" s="80">
        <v>731.26</v>
      </c>
      <c r="I3521" s="80" t="s">
        <v>28</v>
      </c>
      <c r="J3521" s="80" t="s">
        <v>28</v>
      </c>
      <c r="K3521" s="80">
        <v>104.47</v>
      </c>
      <c r="L3521" s="73">
        <f t="shared" si="654"/>
        <v>89.08</v>
      </c>
      <c r="M3521" s="73">
        <f t="shared" si="655"/>
        <v>104.47</v>
      </c>
      <c r="N3521" s="72" t="str">
        <f t="shared" si="656"/>
        <v>1806</v>
      </c>
      <c r="O3521" s="74">
        <f t="shared" si="657"/>
        <v>0</v>
      </c>
      <c r="P3521" s="72">
        <f t="shared" si="658"/>
        <v>0</v>
      </c>
      <c r="Q3521" s="74">
        <f t="shared" si="659"/>
        <v>7</v>
      </c>
      <c r="R3521" s="72" t="str">
        <f t="shared" si="660"/>
        <v/>
      </c>
      <c r="S3521" s="72" t="str">
        <f t="shared" si="661"/>
        <v/>
      </c>
      <c r="AT3521" s="20">
        <f t="shared" si="662"/>
        <v>-8017.2</v>
      </c>
    </row>
    <row r="3522" spans="1:46" ht="33.75">
      <c r="A3522" s="54">
        <v>8084</v>
      </c>
      <c r="B3522" s="54" t="s">
        <v>2267</v>
      </c>
      <c r="C3522" s="58" t="s">
        <v>2516</v>
      </c>
      <c r="D3522" s="79">
        <v>7</v>
      </c>
      <c r="E3522" s="79">
        <v>7</v>
      </c>
      <c r="F3522" s="80">
        <v>664.32</v>
      </c>
      <c r="G3522" s="80">
        <v>94.9</v>
      </c>
      <c r="H3522" s="80">
        <v>664.32</v>
      </c>
      <c r="I3522" s="80" t="s">
        <v>28</v>
      </c>
      <c r="J3522" s="80" t="s">
        <v>28</v>
      </c>
      <c r="K3522" s="80">
        <v>94.9</v>
      </c>
      <c r="L3522" s="73">
        <f t="shared" si="654"/>
        <v>76.5</v>
      </c>
      <c r="M3522" s="73">
        <f t="shared" si="655"/>
        <v>94.9</v>
      </c>
      <c r="N3522" s="72" t="str">
        <f t="shared" si="656"/>
        <v>1903</v>
      </c>
      <c r="O3522" s="74">
        <f t="shared" si="657"/>
        <v>0</v>
      </c>
      <c r="P3522" s="72">
        <f t="shared" si="658"/>
        <v>0</v>
      </c>
      <c r="Q3522" s="74">
        <f t="shared" si="659"/>
        <v>7</v>
      </c>
      <c r="R3522" s="72" t="str">
        <f t="shared" si="660"/>
        <v/>
      </c>
      <c r="S3522" s="72" t="str">
        <f t="shared" si="661"/>
        <v/>
      </c>
      <c r="AT3522" s="20">
        <f t="shared" si="662"/>
        <v>-6885</v>
      </c>
    </row>
    <row r="3523" spans="1:46" ht="33.75">
      <c r="A3523" s="54">
        <v>8084</v>
      </c>
      <c r="B3523" s="54" t="s">
        <v>2265</v>
      </c>
      <c r="C3523" s="58" t="s">
        <v>2516</v>
      </c>
      <c r="D3523" s="79">
        <v>7</v>
      </c>
      <c r="E3523" s="79">
        <v>7</v>
      </c>
      <c r="F3523" s="80">
        <v>664.32</v>
      </c>
      <c r="G3523" s="80">
        <v>94.9</v>
      </c>
      <c r="H3523" s="80">
        <v>664.32</v>
      </c>
      <c r="I3523" s="80" t="s">
        <v>28</v>
      </c>
      <c r="J3523" s="80" t="s">
        <v>28</v>
      </c>
      <c r="K3523" s="80">
        <v>94.9</v>
      </c>
      <c r="L3523" s="73">
        <f t="shared" si="654"/>
        <v>76.5</v>
      </c>
      <c r="M3523" s="73">
        <f t="shared" si="655"/>
        <v>94.9</v>
      </c>
      <c r="N3523" s="72" t="str">
        <f t="shared" si="656"/>
        <v>1903</v>
      </c>
      <c r="O3523" s="74">
        <f t="shared" si="657"/>
        <v>0</v>
      </c>
      <c r="P3523" s="72">
        <f t="shared" si="658"/>
        <v>0</v>
      </c>
      <c r="Q3523" s="74">
        <f t="shared" si="659"/>
        <v>7</v>
      </c>
      <c r="R3523" s="72" t="str">
        <f t="shared" si="660"/>
        <v/>
      </c>
      <c r="S3523" s="72" t="str">
        <f t="shared" si="661"/>
        <v/>
      </c>
      <c r="AT3523" s="20">
        <f t="shared" si="662"/>
        <v>-6885</v>
      </c>
    </row>
    <row r="3524" spans="1:46" ht="33.75">
      <c r="A3524" s="54">
        <v>8084</v>
      </c>
      <c r="B3524" s="54" t="s">
        <v>2263</v>
      </c>
      <c r="C3524" s="58" t="s">
        <v>2516</v>
      </c>
      <c r="D3524" s="79">
        <v>7</v>
      </c>
      <c r="E3524" s="79">
        <v>7</v>
      </c>
      <c r="F3524" s="80">
        <v>664.32</v>
      </c>
      <c r="G3524" s="80">
        <v>94.9</v>
      </c>
      <c r="H3524" s="80">
        <v>664.32</v>
      </c>
      <c r="I3524" s="80" t="s">
        <v>28</v>
      </c>
      <c r="J3524" s="80" t="s">
        <v>28</v>
      </c>
      <c r="K3524" s="80">
        <v>94.9</v>
      </c>
      <c r="L3524" s="73">
        <f t="shared" ref="L3524:L3587" si="663">IFERROR(VLOOKUP(B3524,$B$1326:$K$2467,6,0),"")</f>
        <v>76.5</v>
      </c>
      <c r="M3524" s="73">
        <f t="shared" ref="M3524:M3587" si="664">IFERROR(VLOOKUP($B3524,$B$2468:$K$3603,6,0),"")</f>
        <v>94.9</v>
      </c>
      <c r="N3524" s="72" t="str">
        <f t="shared" ref="N3524:N3587" si="665">LEFT(B3524,4)</f>
        <v>1903</v>
      </c>
      <c r="O3524" s="74">
        <f t="shared" ref="O3524:O3587" si="666">E3524-D3524</f>
        <v>0</v>
      </c>
      <c r="P3524" s="72">
        <f t="shared" ref="P3524:P3587" si="667">IF(O3524=20,1,0)</f>
        <v>0</v>
      </c>
      <c r="Q3524" s="74">
        <f t="shared" ref="Q3524:Q3587" si="668">D3524</f>
        <v>7</v>
      </c>
      <c r="R3524" s="72" t="str">
        <f t="shared" ref="R3524:R3587" si="669">IF(P3524=1,Q3524+7,"")</f>
        <v/>
      </c>
      <c r="S3524" s="72" t="str">
        <f t="shared" ref="S3524:S3587" si="670">IF(P3524=1,Q3524+14,"")</f>
        <v/>
      </c>
      <c r="AT3524" s="20">
        <f t="shared" si="662"/>
        <v>-6885</v>
      </c>
    </row>
    <row r="3525" spans="1:46" ht="33.75">
      <c r="A3525" s="54">
        <v>8084</v>
      </c>
      <c r="B3525" s="54" t="s">
        <v>2261</v>
      </c>
      <c r="C3525" s="58" t="s">
        <v>2516</v>
      </c>
      <c r="D3525" s="79">
        <v>7</v>
      </c>
      <c r="E3525" s="79">
        <v>7</v>
      </c>
      <c r="F3525" s="80">
        <v>664.32</v>
      </c>
      <c r="G3525" s="80">
        <v>94.9</v>
      </c>
      <c r="H3525" s="80">
        <v>664.32</v>
      </c>
      <c r="I3525" s="80" t="s">
        <v>28</v>
      </c>
      <c r="J3525" s="80" t="s">
        <v>28</v>
      </c>
      <c r="K3525" s="80">
        <v>94.9</v>
      </c>
      <c r="L3525" s="73">
        <f t="shared" si="663"/>
        <v>76.5</v>
      </c>
      <c r="M3525" s="73">
        <f t="shared" si="664"/>
        <v>94.9</v>
      </c>
      <c r="N3525" s="72" t="str">
        <f t="shared" si="665"/>
        <v>1903</v>
      </c>
      <c r="O3525" s="74">
        <f t="shared" si="666"/>
        <v>0</v>
      </c>
      <c r="P3525" s="72">
        <f t="shared" si="667"/>
        <v>0</v>
      </c>
      <c r="Q3525" s="74">
        <f t="shared" si="668"/>
        <v>7</v>
      </c>
      <c r="R3525" s="72" t="str">
        <f t="shared" si="669"/>
        <v/>
      </c>
      <c r="S3525" s="72" t="str">
        <f t="shared" si="670"/>
        <v/>
      </c>
      <c r="AT3525" s="20">
        <f t="shared" si="662"/>
        <v>-6885</v>
      </c>
    </row>
    <row r="3526" spans="1:46" ht="33.75">
      <c r="A3526" s="54">
        <v>8084</v>
      </c>
      <c r="B3526" s="54" t="s">
        <v>2259</v>
      </c>
      <c r="C3526" s="58" t="s">
        <v>2516</v>
      </c>
      <c r="D3526" s="79">
        <v>7</v>
      </c>
      <c r="E3526" s="79">
        <v>7</v>
      </c>
      <c r="F3526" s="80">
        <v>664.32</v>
      </c>
      <c r="G3526" s="80">
        <v>94.9</v>
      </c>
      <c r="H3526" s="80">
        <v>664.32</v>
      </c>
      <c r="I3526" s="80" t="s">
        <v>28</v>
      </c>
      <c r="J3526" s="80" t="s">
        <v>28</v>
      </c>
      <c r="K3526" s="80">
        <v>94.9</v>
      </c>
      <c r="L3526" s="73">
        <f t="shared" si="663"/>
        <v>95.15</v>
      </c>
      <c r="M3526" s="73">
        <f t="shared" si="664"/>
        <v>94.9</v>
      </c>
      <c r="N3526" s="72" t="str">
        <f t="shared" si="665"/>
        <v>1903</v>
      </c>
      <c r="O3526" s="74">
        <f t="shared" si="666"/>
        <v>0</v>
      </c>
      <c r="P3526" s="72">
        <f t="shared" si="667"/>
        <v>0</v>
      </c>
      <c r="Q3526" s="74">
        <f t="shared" si="668"/>
        <v>7</v>
      </c>
      <c r="R3526" s="72" t="str">
        <f t="shared" si="669"/>
        <v/>
      </c>
      <c r="S3526" s="72" t="str">
        <f t="shared" si="670"/>
        <v/>
      </c>
      <c r="AT3526" s="20">
        <f t="shared" si="662"/>
        <v>-8563.5</v>
      </c>
    </row>
    <row r="3527" spans="1:46" ht="33.75">
      <c r="A3527" s="54">
        <v>8084</v>
      </c>
      <c r="B3527" s="54" t="s">
        <v>2257</v>
      </c>
      <c r="C3527" s="58" t="s">
        <v>2516</v>
      </c>
      <c r="D3527" s="79">
        <v>7</v>
      </c>
      <c r="E3527" s="79">
        <v>7</v>
      </c>
      <c r="F3527" s="80">
        <v>664.32</v>
      </c>
      <c r="G3527" s="80">
        <v>94.9</v>
      </c>
      <c r="H3527" s="80">
        <v>664.32</v>
      </c>
      <c r="I3527" s="80" t="s">
        <v>28</v>
      </c>
      <c r="J3527" s="80" t="s">
        <v>28</v>
      </c>
      <c r="K3527" s="80">
        <v>94.9</v>
      </c>
      <c r="L3527" s="73">
        <f t="shared" si="663"/>
        <v>95.15</v>
      </c>
      <c r="M3527" s="73">
        <f t="shared" si="664"/>
        <v>94.9</v>
      </c>
      <c r="N3527" s="72" t="str">
        <f t="shared" si="665"/>
        <v>1903</v>
      </c>
      <c r="O3527" s="74">
        <f t="shared" si="666"/>
        <v>0</v>
      </c>
      <c r="P3527" s="72">
        <f t="shared" si="667"/>
        <v>0</v>
      </c>
      <c r="Q3527" s="74">
        <f t="shared" si="668"/>
        <v>7</v>
      </c>
      <c r="R3527" s="72" t="str">
        <f t="shared" si="669"/>
        <v/>
      </c>
      <c r="S3527" s="72" t="str">
        <f t="shared" si="670"/>
        <v/>
      </c>
      <c r="AT3527" s="20">
        <f t="shared" si="662"/>
        <v>-8563.5</v>
      </c>
    </row>
    <row r="3528" spans="1:46" ht="33.75">
      <c r="A3528" s="54">
        <v>8084</v>
      </c>
      <c r="B3528" s="54" t="s">
        <v>2255</v>
      </c>
      <c r="C3528" s="58" t="s">
        <v>2516</v>
      </c>
      <c r="D3528" s="79">
        <v>7</v>
      </c>
      <c r="E3528" s="79">
        <v>7</v>
      </c>
      <c r="F3528" s="80">
        <v>664.32</v>
      </c>
      <c r="G3528" s="80">
        <v>94.9</v>
      </c>
      <c r="H3528" s="80">
        <v>664.32</v>
      </c>
      <c r="I3528" s="80" t="s">
        <v>28</v>
      </c>
      <c r="J3528" s="80" t="s">
        <v>28</v>
      </c>
      <c r="K3528" s="80">
        <v>94.9</v>
      </c>
      <c r="L3528" s="73">
        <f t="shared" si="663"/>
        <v>95.15</v>
      </c>
      <c r="M3528" s="73">
        <f t="shared" si="664"/>
        <v>94.9</v>
      </c>
      <c r="N3528" s="72" t="str">
        <f t="shared" si="665"/>
        <v>1903</v>
      </c>
      <c r="O3528" s="74">
        <f t="shared" si="666"/>
        <v>0</v>
      </c>
      <c r="P3528" s="72">
        <f t="shared" si="667"/>
        <v>0</v>
      </c>
      <c r="Q3528" s="74">
        <f t="shared" si="668"/>
        <v>7</v>
      </c>
      <c r="R3528" s="72" t="str">
        <f t="shared" si="669"/>
        <v/>
      </c>
      <c r="S3528" s="72" t="str">
        <f t="shared" si="670"/>
        <v/>
      </c>
      <c r="AT3528" s="20">
        <f t="shared" si="662"/>
        <v>-8563.5</v>
      </c>
    </row>
    <row r="3529" spans="1:46" ht="33.75">
      <c r="A3529" s="54">
        <v>8084</v>
      </c>
      <c r="B3529" s="54" t="s">
        <v>2253</v>
      </c>
      <c r="C3529" s="58" t="s">
        <v>2516</v>
      </c>
      <c r="D3529" s="79">
        <v>7</v>
      </c>
      <c r="E3529" s="79">
        <v>7</v>
      </c>
      <c r="F3529" s="80">
        <v>664.32</v>
      </c>
      <c r="G3529" s="80">
        <v>94.9</v>
      </c>
      <c r="H3529" s="80">
        <v>664.32</v>
      </c>
      <c r="I3529" s="80" t="s">
        <v>28</v>
      </c>
      <c r="J3529" s="80" t="s">
        <v>28</v>
      </c>
      <c r="K3529" s="80">
        <v>94.9</v>
      </c>
      <c r="L3529" s="73">
        <f t="shared" si="663"/>
        <v>95.15</v>
      </c>
      <c r="M3529" s="73">
        <f t="shared" si="664"/>
        <v>94.9</v>
      </c>
      <c r="N3529" s="72" t="str">
        <f t="shared" si="665"/>
        <v>1903</v>
      </c>
      <c r="O3529" s="74">
        <f t="shared" si="666"/>
        <v>0</v>
      </c>
      <c r="P3529" s="72">
        <f t="shared" si="667"/>
        <v>0</v>
      </c>
      <c r="Q3529" s="74">
        <f t="shared" si="668"/>
        <v>7</v>
      </c>
      <c r="R3529" s="72" t="str">
        <f t="shared" si="669"/>
        <v/>
      </c>
      <c r="S3529" s="72" t="str">
        <f t="shared" si="670"/>
        <v/>
      </c>
      <c r="AT3529" s="20">
        <f t="shared" si="662"/>
        <v>-8563.5</v>
      </c>
    </row>
    <row r="3530" spans="1:46" ht="33.75">
      <c r="A3530" s="54">
        <v>8085</v>
      </c>
      <c r="B3530" s="54" t="s">
        <v>2301</v>
      </c>
      <c r="C3530" s="58" t="s">
        <v>2517</v>
      </c>
      <c r="D3530" s="79">
        <v>7</v>
      </c>
      <c r="E3530" s="79">
        <v>7</v>
      </c>
      <c r="F3530" s="80">
        <v>781.86</v>
      </c>
      <c r="G3530" s="80">
        <v>111.69</v>
      </c>
      <c r="H3530" s="80">
        <v>781.86</v>
      </c>
      <c r="I3530" s="80" t="s">
        <v>28</v>
      </c>
      <c r="J3530" s="80" t="s">
        <v>28</v>
      </c>
      <c r="K3530" s="80">
        <v>111.69</v>
      </c>
      <c r="L3530" s="73">
        <f t="shared" si="663"/>
        <v>93.68</v>
      </c>
      <c r="M3530" s="73">
        <f t="shared" si="664"/>
        <v>111.69</v>
      </c>
      <c r="N3530" s="72" t="str">
        <f t="shared" si="665"/>
        <v>1906</v>
      </c>
      <c r="O3530" s="74">
        <f t="shared" si="666"/>
        <v>0</v>
      </c>
      <c r="P3530" s="72">
        <f t="shared" si="667"/>
        <v>0</v>
      </c>
      <c r="Q3530" s="74">
        <f t="shared" si="668"/>
        <v>7</v>
      </c>
      <c r="R3530" s="72" t="str">
        <f t="shared" si="669"/>
        <v/>
      </c>
      <c r="S3530" s="72" t="str">
        <f t="shared" si="670"/>
        <v/>
      </c>
      <c r="AT3530" s="20">
        <f t="shared" si="662"/>
        <v>-8431.2000000000007</v>
      </c>
    </row>
    <row r="3531" spans="1:46" ht="33.75">
      <c r="A3531" s="54">
        <v>8085</v>
      </c>
      <c r="B3531" s="54" t="s">
        <v>2299</v>
      </c>
      <c r="C3531" s="58" t="s">
        <v>2517</v>
      </c>
      <c r="D3531" s="79">
        <v>7</v>
      </c>
      <c r="E3531" s="79">
        <v>7</v>
      </c>
      <c r="F3531" s="80">
        <v>781.86</v>
      </c>
      <c r="G3531" s="80">
        <v>111.69</v>
      </c>
      <c r="H3531" s="80">
        <v>781.86</v>
      </c>
      <c r="I3531" s="80" t="s">
        <v>28</v>
      </c>
      <c r="J3531" s="80" t="s">
        <v>28</v>
      </c>
      <c r="K3531" s="80">
        <v>111.69</v>
      </c>
      <c r="L3531" s="73">
        <f t="shared" si="663"/>
        <v>93.68</v>
      </c>
      <c r="M3531" s="73">
        <f t="shared" si="664"/>
        <v>111.69</v>
      </c>
      <c r="N3531" s="72" t="str">
        <f t="shared" si="665"/>
        <v>1906</v>
      </c>
      <c r="O3531" s="74">
        <f t="shared" si="666"/>
        <v>0</v>
      </c>
      <c r="P3531" s="72">
        <f t="shared" si="667"/>
        <v>0</v>
      </c>
      <c r="Q3531" s="74">
        <f t="shared" si="668"/>
        <v>7</v>
      </c>
      <c r="R3531" s="72" t="str">
        <f t="shared" si="669"/>
        <v/>
      </c>
      <c r="S3531" s="72" t="str">
        <f t="shared" si="670"/>
        <v/>
      </c>
      <c r="AT3531" s="20">
        <f t="shared" ref="AT3531:AT3594" si="671">AS3531+(AI3531-90)*L3531</f>
        <v>-8431.2000000000007</v>
      </c>
    </row>
    <row r="3532" spans="1:46" ht="33.75">
      <c r="A3532" s="54">
        <v>8085</v>
      </c>
      <c r="B3532" s="54" t="s">
        <v>2297</v>
      </c>
      <c r="C3532" s="58" t="s">
        <v>2517</v>
      </c>
      <c r="D3532" s="79">
        <v>7</v>
      </c>
      <c r="E3532" s="79">
        <v>7</v>
      </c>
      <c r="F3532" s="80">
        <v>781.86</v>
      </c>
      <c r="G3532" s="80">
        <v>111.69</v>
      </c>
      <c r="H3532" s="80">
        <v>781.86</v>
      </c>
      <c r="I3532" s="80" t="s">
        <v>28</v>
      </c>
      <c r="J3532" s="80" t="s">
        <v>28</v>
      </c>
      <c r="K3532" s="80">
        <v>111.69</v>
      </c>
      <c r="L3532" s="73">
        <f t="shared" si="663"/>
        <v>93.68</v>
      </c>
      <c r="M3532" s="73">
        <f t="shared" si="664"/>
        <v>111.69</v>
      </c>
      <c r="N3532" s="72" t="str">
        <f t="shared" si="665"/>
        <v>1906</v>
      </c>
      <c r="O3532" s="74">
        <f t="shared" si="666"/>
        <v>0</v>
      </c>
      <c r="P3532" s="72">
        <f t="shared" si="667"/>
        <v>0</v>
      </c>
      <c r="Q3532" s="74">
        <f t="shared" si="668"/>
        <v>7</v>
      </c>
      <c r="R3532" s="72" t="str">
        <f t="shared" si="669"/>
        <v/>
      </c>
      <c r="S3532" s="72" t="str">
        <f t="shared" si="670"/>
        <v/>
      </c>
      <c r="AT3532" s="20">
        <f t="shared" si="671"/>
        <v>-8431.2000000000007</v>
      </c>
    </row>
    <row r="3533" spans="1:46" ht="33.75">
      <c r="A3533" s="54">
        <v>8085</v>
      </c>
      <c r="B3533" s="54" t="s">
        <v>2295</v>
      </c>
      <c r="C3533" s="58" t="s">
        <v>2517</v>
      </c>
      <c r="D3533" s="79">
        <v>7</v>
      </c>
      <c r="E3533" s="79">
        <v>7</v>
      </c>
      <c r="F3533" s="80">
        <v>781.86</v>
      </c>
      <c r="G3533" s="80">
        <v>111.69</v>
      </c>
      <c r="H3533" s="80">
        <v>781.86</v>
      </c>
      <c r="I3533" s="80" t="s">
        <v>28</v>
      </c>
      <c r="J3533" s="80" t="s">
        <v>28</v>
      </c>
      <c r="K3533" s="80">
        <v>111.69</v>
      </c>
      <c r="L3533" s="73">
        <f t="shared" si="663"/>
        <v>93.68</v>
      </c>
      <c r="M3533" s="73">
        <f t="shared" si="664"/>
        <v>111.69</v>
      </c>
      <c r="N3533" s="72" t="str">
        <f t="shared" si="665"/>
        <v>1906</v>
      </c>
      <c r="O3533" s="74">
        <f t="shared" si="666"/>
        <v>0</v>
      </c>
      <c r="P3533" s="72">
        <f t="shared" si="667"/>
        <v>0</v>
      </c>
      <c r="Q3533" s="74">
        <f t="shared" si="668"/>
        <v>7</v>
      </c>
      <c r="R3533" s="72" t="str">
        <f t="shared" si="669"/>
        <v/>
      </c>
      <c r="S3533" s="72" t="str">
        <f t="shared" si="670"/>
        <v/>
      </c>
      <c r="AT3533" s="20">
        <f t="shared" si="671"/>
        <v>-8431.2000000000007</v>
      </c>
    </row>
    <row r="3534" spans="1:46" ht="33.75">
      <c r="A3534" s="54">
        <v>8085</v>
      </c>
      <c r="B3534" s="54" t="s">
        <v>2293</v>
      </c>
      <c r="C3534" s="58" t="s">
        <v>2517</v>
      </c>
      <c r="D3534" s="79">
        <v>7</v>
      </c>
      <c r="E3534" s="79">
        <v>7</v>
      </c>
      <c r="F3534" s="80">
        <v>781.86</v>
      </c>
      <c r="G3534" s="80">
        <v>111.69</v>
      </c>
      <c r="H3534" s="80">
        <v>781.86</v>
      </c>
      <c r="I3534" s="80" t="s">
        <v>28</v>
      </c>
      <c r="J3534" s="80" t="s">
        <v>28</v>
      </c>
      <c r="K3534" s="80">
        <v>111.69</v>
      </c>
      <c r="L3534" s="73">
        <f t="shared" si="663"/>
        <v>93.68</v>
      </c>
      <c r="M3534" s="73">
        <f t="shared" si="664"/>
        <v>111.69</v>
      </c>
      <c r="N3534" s="72" t="str">
        <f t="shared" si="665"/>
        <v>1906</v>
      </c>
      <c r="O3534" s="74">
        <f t="shared" si="666"/>
        <v>0</v>
      </c>
      <c r="P3534" s="72">
        <f t="shared" si="667"/>
        <v>0</v>
      </c>
      <c r="Q3534" s="74">
        <f t="shared" si="668"/>
        <v>7</v>
      </c>
      <c r="R3534" s="72" t="str">
        <f t="shared" si="669"/>
        <v/>
      </c>
      <c r="S3534" s="72" t="str">
        <f t="shared" si="670"/>
        <v/>
      </c>
      <c r="AT3534" s="20">
        <f t="shared" si="671"/>
        <v>-8431.2000000000007</v>
      </c>
    </row>
    <row r="3535" spans="1:46" ht="33.75">
      <c r="A3535" s="54">
        <v>8085</v>
      </c>
      <c r="B3535" s="54" t="s">
        <v>2291</v>
      </c>
      <c r="C3535" s="58" t="s">
        <v>2517</v>
      </c>
      <c r="D3535" s="79">
        <v>7</v>
      </c>
      <c r="E3535" s="79">
        <v>7</v>
      </c>
      <c r="F3535" s="80">
        <v>781.86</v>
      </c>
      <c r="G3535" s="80">
        <v>111.69</v>
      </c>
      <c r="H3535" s="80">
        <v>781.86</v>
      </c>
      <c r="I3535" s="80" t="s">
        <v>28</v>
      </c>
      <c r="J3535" s="80" t="s">
        <v>28</v>
      </c>
      <c r="K3535" s="80">
        <v>111.69</v>
      </c>
      <c r="L3535" s="73">
        <f t="shared" si="663"/>
        <v>93.68</v>
      </c>
      <c r="M3535" s="73">
        <f t="shared" si="664"/>
        <v>111.69</v>
      </c>
      <c r="N3535" s="72" t="str">
        <f t="shared" si="665"/>
        <v>1906</v>
      </c>
      <c r="O3535" s="74">
        <f t="shared" si="666"/>
        <v>0</v>
      </c>
      <c r="P3535" s="72">
        <f t="shared" si="667"/>
        <v>0</v>
      </c>
      <c r="Q3535" s="74">
        <f t="shared" si="668"/>
        <v>7</v>
      </c>
      <c r="R3535" s="72" t="str">
        <f t="shared" si="669"/>
        <v/>
      </c>
      <c r="S3535" s="72" t="str">
        <f t="shared" si="670"/>
        <v/>
      </c>
      <c r="AT3535" s="20">
        <f t="shared" si="671"/>
        <v>-8431.2000000000007</v>
      </c>
    </row>
    <row r="3536" spans="1:46" ht="33.75">
      <c r="A3536" s="54">
        <v>8085</v>
      </c>
      <c r="B3536" s="54" t="s">
        <v>2289</v>
      </c>
      <c r="C3536" s="58" t="s">
        <v>2517</v>
      </c>
      <c r="D3536" s="79">
        <v>7</v>
      </c>
      <c r="E3536" s="79">
        <v>7</v>
      </c>
      <c r="F3536" s="80">
        <v>781.86</v>
      </c>
      <c r="G3536" s="80">
        <v>111.69</v>
      </c>
      <c r="H3536" s="80">
        <v>781.86</v>
      </c>
      <c r="I3536" s="80" t="s">
        <v>28</v>
      </c>
      <c r="J3536" s="80" t="s">
        <v>28</v>
      </c>
      <c r="K3536" s="80">
        <v>111.69</v>
      </c>
      <c r="L3536" s="73">
        <f t="shared" si="663"/>
        <v>93.21</v>
      </c>
      <c r="M3536" s="73">
        <f t="shared" si="664"/>
        <v>111.69</v>
      </c>
      <c r="N3536" s="72" t="str">
        <f t="shared" si="665"/>
        <v>1906</v>
      </c>
      <c r="O3536" s="74">
        <f t="shared" si="666"/>
        <v>0</v>
      </c>
      <c r="P3536" s="72">
        <f t="shared" si="667"/>
        <v>0</v>
      </c>
      <c r="Q3536" s="74">
        <f t="shared" si="668"/>
        <v>7</v>
      </c>
      <c r="R3536" s="72" t="str">
        <f t="shared" si="669"/>
        <v/>
      </c>
      <c r="S3536" s="72" t="str">
        <f t="shared" si="670"/>
        <v/>
      </c>
      <c r="AT3536" s="20">
        <f t="shared" si="671"/>
        <v>-8388.9</v>
      </c>
    </row>
    <row r="3537" spans="1:46" ht="33.75">
      <c r="A3537" s="54">
        <v>8085</v>
      </c>
      <c r="B3537" s="54" t="s">
        <v>2287</v>
      </c>
      <c r="C3537" s="58" t="s">
        <v>2517</v>
      </c>
      <c r="D3537" s="79">
        <v>7</v>
      </c>
      <c r="E3537" s="79">
        <v>7</v>
      </c>
      <c r="F3537" s="80">
        <v>781.86</v>
      </c>
      <c r="G3537" s="80">
        <v>111.69</v>
      </c>
      <c r="H3537" s="80">
        <v>781.86</v>
      </c>
      <c r="I3537" s="80" t="s">
        <v>28</v>
      </c>
      <c r="J3537" s="80" t="s">
        <v>28</v>
      </c>
      <c r="K3537" s="80">
        <v>111.69</v>
      </c>
      <c r="L3537" s="73">
        <f t="shared" si="663"/>
        <v>93.21</v>
      </c>
      <c r="M3537" s="73">
        <f t="shared" si="664"/>
        <v>111.69</v>
      </c>
      <c r="N3537" s="72" t="str">
        <f t="shared" si="665"/>
        <v>1906</v>
      </c>
      <c r="O3537" s="74">
        <f t="shared" si="666"/>
        <v>0</v>
      </c>
      <c r="P3537" s="72">
        <f t="shared" si="667"/>
        <v>0</v>
      </c>
      <c r="Q3537" s="74">
        <f t="shared" si="668"/>
        <v>7</v>
      </c>
      <c r="R3537" s="72" t="str">
        <f t="shared" si="669"/>
        <v/>
      </c>
      <c r="S3537" s="72" t="str">
        <f t="shared" si="670"/>
        <v/>
      </c>
      <c r="AT3537" s="20">
        <f t="shared" si="671"/>
        <v>-8388.9</v>
      </c>
    </row>
    <row r="3538" spans="1:46" ht="33.75">
      <c r="A3538" s="54">
        <v>8085</v>
      </c>
      <c r="B3538" s="54" t="s">
        <v>2285</v>
      </c>
      <c r="C3538" s="58" t="s">
        <v>2517</v>
      </c>
      <c r="D3538" s="79">
        <v>7</v>
      </c>
      <c r="E3538" s="79">
        <v>7</v>
      </c>
      <c r="F3538" s="80">
        <v>781.86</v>
      </c>
      <c r="G3538" s="80">
        <v>111.69</v>
      </c>
      <c r="H3538" s="80">
        <v>781.86</v>
      </c>
      <c r="I3538" s="80" t="s">
        <v>28</v>
      </c>
      <c r="J3538" s="80" t="s">
        <v>28</v>
      </c>
      <c r="K3538" s="80">
        <v>111.69</v>
      </c>
      <c r="L3538" s="73">
        <f t="shared" si="663"/>
        <v>93.21</v>
      </c>
      <c r="M3538" s="73">
        <f t="shared" si="664"/>
        <v>111.69</v>
      </c>
      <c r="N3538" s="72" t="str">
        <f t="shared" si="665"/>
        <v>1906</v>
      </c>
      <c r="O3538" s="74">
        <f t="shared" si="666"/>
        <v>0</v>
      </c>
      <c r="P3538" s="72">
        <f t="shared" si="667"/>
        <v>0</v>
      </c>
      <c r="Q3538" s="74">
        <f t="shared" si="668"/>
        <v>7</v>
      </c>
      <c r="R3538" s="72" t="str">
        <f t="shared" si="669"/>
        <v/>
      </c>
      <c r="S3538" s="72" t="str">
        <f t="shared" si="670"/>
        <v/>
      </c>
      <c r="AT3538" s="20">
        <f t="shared" si="671"/>
        <v>-8388.9</v>
      </c>
    </row>
    <row r="3539" spans="1:46" ht="33.75">
      <c r="A3539" s="54">
        <v>8085</v>
      </c>
      <c r="B3539" s="54" t="s">
        <v>2283</v>
      </c>
      <c r="C3539" s="58" t="s">
        <v>2517</v>
      </c>
      <c r="D3539" s="79">
        <v>7</v>
      </c>
      <c r="E3539" s="79">
        <v>7</v>
      </c>
      <c r="F3539" s="80">
        <v>781.86</v>
      </c>
      <c r="G3539" s="80">
        <v>111.69</v>
      </c>
      <c r="H3539" s="80">
        <v>781.86</v>
      </c>
      <c r="I3539" s="80" t="s">
        <v>28</v>
      </c>
      <c r="J3539" s="80" t="s">
        <v>28</v>
      </c>
      <c r="K3539" s="80">
        <v>111.69</v>
      </c>
      <c r="L3539" s="73">
        <f t="shared" si="663"/>
        <v>93.21</v>
      </c>
      <c r="M3539" s="73">
        <f t="shared" si="664"/>
        <v>111.69</v>
      </c>
      <c r="N3539" s="72" t="str">
        <f t="shared" si="665"/>
        <v>1906</v>
      </c>
      <c r="O3539" s="74">
        <f t="shared" si="666"/>
        <v>0</v>
      </c>
      <c r="P3539" s="72">
        <f t="shared" si="667"/>
        <v>0</v>
      </c>
      <c r="Q3539" s="74">
        <f t="shared" si="668"/>
        <v>7</v>
      </c>
      <c r="R3539" s="72" t="str">
        <f t="shared" si="669"/>
        <v/>
      </c>
      <c r="S3539" s="72" t="str">
        <f t="shared" si="670"/>
        <v/>
      </c>
      <c r="AT3539" s="20">
        <f t="shared" si="671"/>
        <v>-8388.9</v>
      </c>
    </row>
    <row r="3540" spans="1:46" ht="33.75">
      <c r="A3540" s="54">
        <v>8085</v>
      </c>
      <c r="B3540" s="54" t="s">
        <v>2281</v>
      </c>
      <c r="C3540" s="58" t="s">
        <v>2517</v>
      </c>
      <c r="D3540" s="79">
        <v>7</v>
      </c>
      <c r="E3540" s="79">
        <v>7</v>
      </c>
      <c r="F3540" s="80">
        <v>781.86</v>
      </c>
      <c r="G3540" s="80">
        <v>111.69</v>
      </c>
      <c r="H3540" s="80">
        <v>781.86</v>
      </c>
      <c r="I3540" s="80" t="s">
        <v>28</v>
      </c>
      <c r="J3540" s="80" t="s">
        <v>28</v>
      </c>
      <c r="K3540" s="80">
        <v>111.69</v>
      </c>
      <c r="L3540" s="73">
        <f t="shared" si="663"/>
        <v>93.21</v>
      </c>
      <c r="M3540" s="73">
        <f t="shared" si="664"/>
        <v>111.69</v>
      </c>
      <c r="N3540" s="72" t="str">
        <f t="shared" si="665"/>
        <v>1906</v>
      </c>
      <c r="O3540" s="74">
        <f t="shared" si="666"/>
        <v>0</v>
      </c>
      <c r="P3540" s="72">
        <f t="shared" si="667"/>
        <v>0</v>
      </c>
      <c r="Q3540" s="74">
        <f t="shared" si="668"/>
        <v>7</v>
      </c>
      <c r="R3540" s="72" t="str">
        <f t="shared" si="669"/>
        <v/>
      </c>
      <c r="S3540" s="72" t="str">
        <f t="shared" si="670"/>
        <v/>
      </c>
      <c r="AT3540" s="20">
        <f t="shared" si="671"/>
        <v>-8388.9</v>
      </c>
    </row>
    <row r="3541" spans="1:46" ht="33.75">
      <c r="A3541" s="54">
        <v>8085</v>
      </c>
      <c r="B3541" s="54" t="s">
        <v>2279</v>
      </c>
      <c r="C3541" s="58" t="s">
        <v>2517</v>
      </c>
      <c r="D3541" s="79">
        <v>7</v>
      </c>
      <c r="E3541" s="79">
        <v>7</v>
      </c>
      <c r="F3541" s="80">
        <v>781.86</v>
      </c>
      <c r="G3541" s="80">
        <v>111.69</v>
      </c>
      <c r="H3541" s="80">
        <v>781.86</v>
      </c>
      <c r="I3541" s="80" t="s">
        <v>28</v>
      </c>
      <c r="J3541" s="80" t="s">
        <v>28</v>
      </c>
      <c r="K3541" s="80">
        <v>111.69</v>
      </c>
      <c r="L3541" s="73">
        <f t="shared" si="663"/>
        <v>93.21</v>
      </c>
      <c r="M3541" s="73">
        <f t="shared" si="664"/>
        <v>111.69</v>
      </c>
      <c r="N3541" s="72" t="str">
        <f t="shared" si="665"/>
        <v>1906</v>
      </c>
      <c r="O3541" s="74">
        <f t="shared" si="666"/>
        <v>0</v>
      </c>
      <c r="P3541" s="72">
        <f t="shared" si="667"/>
        <v>0</v>
      </c>
      <c r="Q3541" s="74">
        <f t="shared" si="668"/>
        <v>7</v>
      </c>
      <c r="R3541" s="72" t="str">
        <f t="shared" si="669"/>
        <v/>
      </c>
      <c r="S3541" s="72" t="str">
        <f t="shared" si="670"/>
        <v/>
      </c>
      <c r="AT3541" s="20">
        <f t="shared" si="671"/>
        <v>-8388.9</v>
      </c>
    </row>
    <row r="3542" spans="1:46" ht="33.75">
      <c r="A3542" s="54">
        <v>8085</v>
      </c>
      <c r="B3542" s="54" t="s">
        <v>2277</v>
      </c>
      <c r="C3542" s="58" t="s">
        <v>2517</v>
      </c>
      <c r="D3542" s="79">
        <v>7</v>
      </c>
      <c r="E3542" s="79">
        <v>7</v>
      </c>
      <c r="F3542" s="80">
        <v>781.86</v>
      </c>
      <c r="G3542" s="80">
        <v>111.69</v>
      </c>
      <c r="H3542" s="80">
        <v>781.86</v>
      </c>
      <c r="I3542" s="80" t="s">
        <v>28</v>
      </c>
      <c r="J3542" s="80" t="s">
        <v>28</v>
      </c>
      <c r="K3542" s="80">
        <v>111.69</v>
      </c>
      <c r="L3542" s="73">
        <f t="shared" si="663"/>
        <v>94.07</v>
      </c>
      <c r="M3542" s="73">
        <f t="shared" si="664"/>
        <v>111.69</v>
      </c>
      <c r="N3542" s="72" t="str">
        <f t="shared" si="665"/>
        <v>1906</v>
      </c>
      <c r="O3542" s="74">
        <f t="shared" si="666"/>
        <v>0</v>
      </c>
      <c r="P3542" s="72">
        <f t="shared" si="667"/>
        <v>0</v>
      </c>
      <c r="Q3542" s="74">
        <f t="shared" si="668"/>
        <v>7</v>
      </c>
      <c r="R3542" s="72" t="str">
        <f t="shared" si="669"/>
        <v/>
      </c>
      <c r="S3542" s="72" t="str">
        <f t="shared" si="670"/>
        <v/>
      </c>
      <c r="AT3542" s="20">
        <f t="shared" si="671"/>
        <v>-8466.2999999999993</v>
      </c>
    </row>
    <row r="3543" spans="1:46" ht="33.75">
      <c r="A3543" s="54">
        <v>8085</v>
      </c>
      <c r="B3543" s="54" t="s">
        <v>2275</v>
      </c>
      <c r="C3543" s="58" t="s">
        <v>2517</v>
      </c>
      <c r="D3543" s="79">
        <v>7</v>
      </c>
      <c r="E3543" s="79">
        <v>7</v>
      </c>
      <c r="F3543" s="80">
        <v>781.86</v>
      </c>
      <c r="G3543" s="80">
        <v>111.69</v>
      </c>
      <c r="H3543" s="80">
        <v>781.86</v>
      </c>
      <c r="I3543" s="80" t="s">
        <v>28</v>
      </c>
      <c r="J3543" s="80" t="s">
        <v>28</v>
      </c>
      <c r="K3543" s="80">
        <v>111.69</v>
      </c>
      <c r="L3543" s="73">
        <f t="shared" si="663"/>
        <v>94.07</v>
      </c>
      <c r="M3543" s="73">
        <f t="shared" si="664"/>
        <v>111.69</v>
      </c>
      <c r="N3543" s="72" t="str">
        <f t="shared" si="665"/>
        <v>1906</v>
      </c>
      <c r="O3543" s="74">
        <f t="shared" si="666"/>
        <v>0</v>
      </c>
      <c r="P3543" s="72">
        <f t="shared" si="667"/>
        <v>0</v>
      </c>
      <c r="Q3543" s="74">
        <f t="shared" si="668"/>
        <v>7</v>
      </c>
      <c r="R3543" s="72" t="str">
        <f t="shared" si="669"/>
        <v/>
      </c>
      <c r="S3543" s="72" t="str">
        <f t="shared" si="670"/>
        <v/>
      </c>
      <c r="AT3543" s="20">
        <f t="shared" si="671"/>
        <v>-8466.2999999999993</v>
      </c>
    </row>
    <row r="3544" spans="1:46" ht="33.75">
      <c r="A3544" s="54">
        <v>8085</v>
      </c>
      <c r="B3544" s="54" t="s">
        <v>2273</v>
      </c>
      <c r="C3544" s="58" t="s">
        <v>2517</v>
      </c>
      <c r="D3544" s="79">
        <v>7</v>
      </c>
      <c r="E3544" s="79">
        <v>7</v>
      </c>
      <c r="F3544" s="80">
        <v>781.86</v>
      </c>
      <c r="G3544" s="80">
        <v>111.69</v>
      </c>
      <c r="H3544" s="80">
        <v>781.86</v>
      </c>
      <c r="I3544" s="80" t="s">
        <v>28</v>
      </c>
      <c r="J3544" s="80" t="s">
        <v>28</v>
      </c>
      <c r="K3544" s="80">
        <v>111.69</v>
      </c>
      <c r="L3544" s="73">
        <f t="shared" si="663"/>
        <v>94.07</v>
      </c>
      <c r="M3544" s="73">
        <f t="shared" si="664"/>
        <v>111.69</v>
      </c>
      <c r="N3544" s="72" t="str">
        <f t="shared" si="665"/>
        <v>1906</v>
      </c>
      <c r="O3544" s="74">
        <f t="shared" si="666"/>
        <v>0</v>
      </c>
      <c r="P3544" s="72">
        <f t="shared" si="667"/>
        <v>0</v>
      </c>
      <c r="Q3544" s="74">
        <f t="shared" si="668"/>
        <v>7</v>
      </c>
      <c r="R3544" s="72" t="str">
        <f t="shared" si="669"/>
        <v/>
      </c>
      <c r="S3544" s="72" t="str">
        <f t="shared" si="670"/>
        <v/>
      </c>
      <c r="AT3544" s="20">
        <f t="shared" si="671"/>
        <v>-8466.2999999999993</v>
      </c>
    </row>
    <row r="3545" spans="1:46" ht="33.75">
      <c r="A3545" s="54">
        <v>8085</v>
      </c>
      <c r="B3545" s="54" t="s">
        <v>2271</v>
      </c>
      <c r="C3545" s="58" t="s">
        <v>2517</v>
      </c>
      <c r="D3545" s="79">
        <v>7</v>
      </c>
      <c r="E3545" s="79">
        <v>7</v>
      </c>
      <c r="F3545" s="80">
        <v>781.86</v>
      </c>
      <c r="G3545" s="80">
        <v>111.69</v>
      </c>
      <c r="H3545" s="80">
        <v>781.86</v>
      </c>
      <c r="I3545" s="80" t="s">
        <v>28</v>
      </c>
      <c r="J3545" s="80" t="s">
        <v>28</v>
      </c>
      <c r="K3545" s="80">
        <v>111.69</v>
      </c>
      <c r="L3545" s="73">
        <f t="shared" si="663"/>
        <v>94.07</v>
      </c>
      <c r="M3545" s="73">
        <f t="shared" si="664"/>
        <v>111.69</v>
      </c>
      <c r="N3545" s="72" t="str">
        <f t="shared" si="665"/>
        <v>1906</v>
      </c>
      <c r="O3545" s="74">
        <f t="shared" si="666"/>
        <v>0</v>
      </c>
      <c r="P3545" s="72">
        <f t="shared" si="667"/>
        <v>0</v>
      </c>
      <c r="Q3545" s="74">
        <f t="shared" si="668"/>
        <v>7</v>
      </c>
      <c r="R3545" s="72" t="str">
        <f t="shared" si="669"/>
        <v/>
      </c>
      <c r="S3545" s="72" t="str">
        <f t="shared" si="670"/>
        <v/>
      </c>
      <c r="AT3545" s="20">
        <f t="shared" si="671"/>
        <v>-8466.2999999999993</v>
      </c>
    </row>
    <row r="3546" spans="1:46" ht="33.75">
      <c r="A3546" s="54">
        <v>8086</v>
      </c>
      <c r="B3546" s="54" t="s">
        <v>2345</v>
      </c>
      <c r="C3546" s="58" t="s">
        <v>2518</v>
      </c>
      <c r="D3546" s="79">
        <v>7</v>
      </c>
      <c r="E3546" s="79">
        <v>7</v>
      </c>
      <c r="F3546" s="80">
        <v>720.86</v>
      </c>
      <c r="G3546" s="80">
        <v>102.98</v>
      </c>
      <c r="H3546" s="80">
        <v>720.86</v>
      </c>
      <c r="I3546" s="80" t="s">
        <v>28</v>
      </c>
      <c r="J3546" s="80" t="s">
        <v>28</v>
      </c>
      <c r="K3546" s="80">
        <v>102.98</v>
      </c>
      <c r="L3546" s="73">
        <f t="shared" si="663"/>
        <v>90.44</v>
      </c>
      <c r="M3546" s="73">
        <f t="shared" si="664"/>
        <v>102.98</v>
      </c>
      <c r="N3546" s="72" t="str">
        <f t="shared" si="665"/>
        <v>1909</v>
      </c>
      <c r="O3546" s="74">
        <f t="shared" si="666"/>
        <v>0</v>
      </c>
      <c r="P3546" s="72">
        <f t="shared" si="667"/>
        <v>0</v>
      </c>
      <c r="Q3546" s="74">
        <f t="shared" si="668"/>
        <v>7</v>
      </c>
      <c r="R3546" s="72" t="str">
        <f t="shared" si="669"/>
        <v/>
      </c>
      <c r="S3546" s="72" t="str">
        <f t="shared" si="670"/>
        <v/>
      </c>
      <c r="AT3546" s="20">
        <f t="shared" si="671"/>
        <v>-8139.5999999999995</v>
      </c>
    </row>
    <row r="3547" spans="1:46" ht="33.75">
      <c r="A3547" s="54">
        <v>8086</v>
      </c>
      <c r="B3547" s="54" t="s">
        <v>2343</v>
      </c>
      <c r="C3547" s="58" t="s">
        <v>2518</v>
      </c>
      <c r="D3547" s="79">
        <v>7</v>
      </c>
      <c r="E3547" s="79">
        <v>7</v>
      </c>
      <c r="F3547" s="80">
        <v>720.86</v>
      </c>
      <c r="G3547" s="80">
        <v>102.98</v>
      </c>
      <c r="H3547" s="80">
        <v>720.86</v>
      </c>
      <c r="I3547" s="80" t="s">
        <v>28</v>
      </c>
      <c r="J3547" s="80" t="s">
        <v>28</v>
      </c>
      <c r="K3547" s="80">
        <v>102.98</v>
      </c>
      <c r="L3547" s="73">
        <f t="shared" si="663"/>
        <v>90.44</v>
      </c>
      <c r="M3547" s="73">
        <f t="shared" si="664"/>
        <v>102.98</v>
      </c>
      <c r="N3547" s="72" t="str">
        <f t="shared" si="665"/>
        <v>1909</v>
      </c>
      <c r="O3547" s="74">
        <f t="shared" si="666"/>
        <v>0</v>
      </c>
      <c r="P3547" s="72">
        <f t="shared" si="667"/>
        <v>0</v>
      </c>
      <c r="Q3547" s="74">
        <f t="shared" si="668"/>
        <v>7</v>
      </c>
      <c r="R3547" s="72" t="str">
        <f t="shared" si="669"/>
        <v/>
      </c>
      <c r="S3547" s="72" t="str">
        <f t="shared" si="670"/>
        <v/>
      </c>
      <c r="AT3547" s="20">
        <f t="shared" si="671"/>
        <v>-8139.5999999999995</v>
      </c>
    </row>
    <row r="3548" spans="1:46" ht="33.75">
      <c r="A3548" s="54">
        <v>8086</v>
      </c>
      <c r="B3548" s="54" t="s">
        <v>2341</v>
      </c>
      <c r="C3548" s="58" t="s">
        <v>2518</v>
      </c>
      <c r="D3548" s="79">
        <v>7</v>
      </c>
      <c r="E3548" s="79">
        <v>7</v>
      </c>
      <c r="F3548" s="80">
        <v>720.86</v>
      </c>
      <c r="G3548" s="80">
        <v>102.98</v>
      </c>
      <c r="H3548" s="80">
        <v>720.86</v>
      </c>
      <c r="I3548" s="80" t="s">
        <v>28</v>
      </c>
      <c r="J3548" s="80" t="s">
        <v>28</v>
      </c>
      <c r="K3548" s="80">
        <v>102.98</v>
      </c>
      <c r="L3548" s="73">
        <f t="shared" si="663"/>
        <v>90.44</v>
      </c>
      <c r="M3548" s="73">
        <f t="shared" si="664"/>
        <v>102.98</v>
      </c>
      <c r="N3548" s="72" t="str">
        <f t="shared" si="665"/>
        <v>1909</v>
      </c>
      <c r="O3548" s="74">
        <f t="shared" si="666"/>
        <v>0</v>
      </c>
      <c r="P3548" s="72">
        <f t="shared" si="667"/>
        <v>0</v>
      </c>
      <c r="Q3548" s="74">
        <f t="shared" si="668"/>
        <v>7</v>
      </c>
      <c r="R3548" s="72" t="str">
        <f t="shared" si="669"/>
        <v/>
      </c>
      <c r="S3548" s="72" t="str">
        <f t="shared" si="670"/>
        <v/>
      </c>
      <c r="AT3548" s="20">
        <f t="shared" si="671"/>
        <v>-8139.5999999999995</v>
      </c>
    </row>
    <row r="3549" spans="1:46" ht="33.75">
      <c r="A3549" s="54">
        <v>8086</v>
      </c>
      <c r="B3549" s="54" t="s">
        <v>2339</v>
      </c>
      <c r="C3549" s="58" t="s">
        <v>2518</v>
      </c>
      <c r="D3549" s="79">
        <v>7</v>
      </c>
      <c r="E3549" s="79">
        <v>7</v>
      </c>
      <c r="F3549" s="80">
        <v>720.86</v>
      </c>
      <c r="G3549" s="80">
        <v>102.98</v>
      </c>
      <c r="H3549" s="80">
        <v>720.86</v>
      </c>
      <c r="I3549" s="80" t="s">
        <v>28</v>
      </c>
      <c r="J3549" s="80" t="s">
        <v>28</v>
      </c>
      <c r="K3549" s="80">
        <v>102.98</v>
      </c>
      <c r="L3549" s="73">
        <f t="shared" si="663"/>
        <v>90.44</v>
      </c>
      <c r="M3549" s="73">
        <f t="shared" si="664"/>
        <v>102.98</v>
      </c>
      <c r="N3549" s="72" t="str">
        <f t="shared" si="665"/>
        <v>1909</v>
      </c>
      <c r="O3549" s="74">
        <f t="shared" si="666"/>
        <v>0</v>
      </c>
      <c r="P3549" s="72">
        <f t="shared" si="667"/>
        <v>0</v>
      </c>
      <c r="Q3549" s="74">
        <f t="shared" si="668"/>
        <v>7</v>
      </c>
      <c r="R3549" s="72" t="str">
        <f t="shared" si="669"/>
        <v/>
      </c>
      <c r="S3549" s="72" t="str">
        <f t="shared" si="670"/>
        <v/>
      </c>
      <c r="AT3549" s="20">
        <f t="shared" si="671"/>
        <v>-8139.5999999999995</v>
      </c>
    </row>
    <row r="3550" spans="1:46" ht="33.75">
      <c r="A3550" s="54">
        <v>8086</v>
      </c>
      <c r="B3550" s="54" t="s">
        <v>2337</v>
      </c>
      <c r="C3550" s="58" t="s">
        <v>2518</v>
      </c>
      <c r="D3550" s="79">
        <v>7</v>
      </c>
      <c r="E3550" s="79">
        <v>7</v>
      </c>
      <c r="F3550" s="80">
        <v>720.86</v>
      </c>
      <c r="G3550" s="80">
        <v>102.98</v>
      </c>
      <c r="H3550" s="80">
        <v>720.86</v>
      </c>
      <c r="I3550" s="80" t="s">
        <v>28</v>
      </c>
      <c r="J3550" s="80" t="s">
        <v>28</v>
      </c>
      <c r="K3550" s="80">
        <v>102.98</v>
      </c>
      <c r="L3550" s="73">
        <f t="shared" si="663"/>
        <v>90.44</v>
      </c>
      <c r="M3550" s="73">
        <f t="shared" si="664"/>
        <v>102.98</v>
      </c>
      <c r="N3550" s="72" t="str">
        <f t="shared" si="665"/>
        <v>1909</v>
      </c>
      <c r="O3550" s="74">
        <f t="shared" si="666"/>
        <v>0</v>
      </c>
      <c r="P3550" s="72">
        <f t="shared" si="667"/>
        <v>0</v>
      </c>
      <c r="Q3550" s="74">
        <f t="shared" si="668"/>
        <v>7</v>
      </c>
      <c r="R3550" s="72" t="str">
        <f t="shared" si="669"/>
        <v/>
      </c>
      <c r="S3550" s="72" t="str">
        <f t="shared" si="670"/>
        <v/>
      </c>
      <c r="AT3550" s="20">
        <f t="shared" si="671"/>
        <v>-8139.5999999999995</v>
      </c>
    </row>
    <row r="3551" spans="1:46" ht="33.75">
      <c r="A3551" s="54">
        <v>8086</v>
      </c>
      <c r="B3551" s="54" t="s">
        <v>2335</v>
      </c>
      <c r="C3551" s="58" t="s">
        <v>2518</v>
      </c>
      <c r="D3551" s="79">
        <v>7</v>
      </c>
      <c r="E3551" s="79">
        <v>7</v>
      </c>
      <c r="F3551" s="80">
        <v>720.86</v>
      </c>
      <c r="G3551" s="80">
        <v>102.98</v>
      </c>
      <c r="H3551" s="80">
        <v>720.86</v>
      </c>
      <c r="I3551" s="80" t="s">
        <v>28</v>
      </c>
      <c r="J3551" s="80" t="s">
        <v>28</v>
      </c>
      <c r="K3551" s="80">
        <v>102.98</v>
      </c>
      <c r="L3551" s="73">
        <f t="shared" si="663"/>
        <v>90.44</v>
      </c>
      <c r="M3551" s="73">
        <f t="shared" si="664"/>
        <v>102.98</v>
      </c>
      <c r="N3551" s="72" t="str">
        <f t="shared" si="665"/>
        <v>1909</v>
      </c>
      <c r="O3551" s="74">
        <f t="shared" si="666"/>
        <v>0</v>
      </c>
      <c r="P3551" s="72">
        <f t="shared" si="667"/>
        <v>0</v>
      </c>
      <c r="Q3551" s="74">
        <f t="shared" si="668"/>
        <v>7</v>
      </c>
      <c r="R3551" s="72" t="str">
        <f t="shared" si="669"/>
        <v/>
      </c>
      <c r="S3551" s="72" t="str">
        <f t="shared" si="670"/>
        <v/>
      </c>
      <c r="AT3551" s="20">
        <f t="shared" si="671"/>
        <v>-8139.5999999999995</v>
      </c>
    </row>
    <row r="3552" spans="1:46" ht="33.75">
      <c r="A3552" s="54">
        <v>8086</v>
      </c>
      <c r="B3552" s="54" t="s">
        <v>2333</v>
      </c>
      <c r="C3552" s="58" t="s">
        <v>2518</v>
      </c>
      <c r="D3552" s="79">
        <v>7</v>
      </c>
      <c r="E3552" s="79">
        <v>7</v>
      </c>
      <c r="F3552" s="80">
        <v>720.86</v>
      </c>
      <c r="G3552" s="80">
        <v>102.98</v>
      </c>
      <c r="H3552" s="80">
        <v>720.86</v>
      </c>
      <c r="I3552" s="80" t="s">
        <v>28</v>
      </c>
      <c r="J3552" s="80" t="s">
        <v>28</v>
      </c>
      <c r="K3552" s="80">
        <v>102.98</v>
      </c>
      <c r="L3552" s="73">
        <f t="shared" si="663"/>
        <v>97.82</v>
      </c>
      <c r="M3552" s="73">
        <f t="shared" si="664"/>
        <v>102.98</v>
      </c>
      <c r="N3552" s="72" t="str">
        <f t="shared" si="665"/>
        <v>1909</v>
      </c>
      <c r="O3552" s="74">
        <f t="shared" si="666"/>
        <v>0</v>
      </c>
      <c r="P3552" s="72">
        <f t="shared" si="667"/>
        <v>0</v>
      </c>
      <c r="Q3552" s="74">
        <f t="shared" si="668"/>
        <v>7</v>
      </c>
      <c r="R3552" s="72" t="str">
        <f t="shared" si="669"/>
        <v/>
      </c>
      <c r="S3552" s="72" t="str">
        <f t="shared" si="670"/>
        <v/>
      </c>
      <c r="AT3552" s="20">
        <f t="shared" si="671"/>
        <v>-8803.7999999999993</v>
      </c>
    </row>
    <row r="3553" spans="1:46" ht="33.75">
      <c r="A3553" s="54">
        <v>8086</v>
      </c>
      <c r="B3553" s="54" t="s">
        <v>2331</v>
      </c>
      <c r="C3553" s="58" t="s">
        <v>2518</v>
      </c>
      <c r="D3553" s="79">
        <v>7</v>
      </c>
      <c r="E3553" s="79">
        <v>7</v>
      </c>
      <c r="F3553" s="80">
        <v>720.86</v>
      </c>
      <c r="G3553" s="80">
        <v>102.98</v>
      </c>
      <c r="H3553" s="80">
        <v>720.86</v>
      </c>
      <c r="I3553" s="80" t="s">
        <v>28</v>
      </c>
      <c r="J3553" s="80" t="s">
        <v>28</v>
      </c>
      <c r="K3553" s="80">
        <v>102.98</v>
      </c>
      <c r="L3553" s="73">
        <f t="shared" si="663"/>
        <v>97.82</v>
      </c>
      <c r="M3553" s="73">
        <f t="shared" si="664"/>
        <v>102.98</v>
      </c>
      <c r="N3553" s="72" t="str">
        <f t="shared" si="665"/>
        <v>1909</v>
      </c>
      <c r="O3553" s="74">
        <f t="shared" si="666"/>
        <v>0</v>
      </c>
      <c r="P3553" s="72">
        <f t="shared" si="667"/>
        <v>0</v>
      </c>
      <c r="Q3553" s="74">
        <f t="shared" si="668"/>
        <v>7</v>
      </c>
      <c r="R3553" s="72" t="str">
        <f t="shared" si="669"/>
        <v/>
      </c>
      <c r="S3553" s="72" t="str">
        <f t="shared" si="670"/>
        <v/>
      </c>
      <c r="AT3553" s="20">
        <f t="shared" si="671"/>
        <v>-8803.7999999999993</v>
      </c>
    </row>
    <row r="3554" spans="1:46" ht="33.75">
      <c r="A3554" s="54">
        <v>8086</v>
      </c>
      <c r="B3554" s="54" t="s">
        <v>2329</v>
      </c>
      <c r="C3554" s="58" t="s">
        <v>2518</v>
      </c>
      <c r="D3554" s="79">
        <v>7</v>
      </c>
      <c r="E3554" s="79">
        <v>7</v>
      </c>
      <c r="F3554" s="80">
        <v>720.86</v>
      </c>
      <c r="G3554" s="80">
        <v>102.98</v>
      </c>
      <c r="H3554" s="80">
        <v>720.86</v>
      </c>
      <c r="I3554" s="80" t="s">
        <v>28</v>
      </c>
      <c r="J3554" s="80" t="s">
        <v>28</v>
      </c>
      <c r="K3554" s="80">
        <v>102.98</v>
      </c>
      <c r="L3554" s="73">
        <f t="shared" si="663"/>
        <v>97.82</v>
      </c>
      <c r="M3554" s="73">
        <f t="shared" si="664"/>
        <v>102.98</v>
      </c>
      <c r="N3554" s="72" t="str">
        <f t="shared" si="665"/>
        <v>1909</v>
      </c>
      <c r="O3554" s="74">
        <f t="shared" si="666"/>
        <v>0</v>
      </c>
      <c r="P3554" s="72">
        <f t="shared" si="667"/>
        <v>0</v>
      </c>
      <c r="Q3554" s="74">
        <f t="shared" si="668"/>
        <v>7</v>
      </c>
      <c r="R3554" s="72" t="str">
        <f t="shared" si="669"/>
        <v/>
      </c>
      <c r="S3554" s="72" t="str">
        <f t="shared" si="670"/>
        <v/>
      </c>
      <c r="AT3554" s="20">
        <f t="shared" si="671"/>
        <v>-8803.7999999999993</v>
      </c>
    </row>
    <row r="3555" spans="1:46" ht="33.75">
      <c r="A3555" s="54">
        <v>8086</v>
      </c>
      <c r="B3555" s="54" t="s">
        <v>2327</v>
      </c>
      <c r="C3555" s="58" t="s">
        <v>2518</v>
      </c>
      <c r="D3555" s="79">
        <v>7</v>
      </c>
      <c r="E3555" s="79">
        <v>7</v>
      </c>
      <c r="F3555" s="80">
        <v>720.86</v>
      </c>
      <c r="G3555" s="80">
        <v>102.98</v>
      </c>
      <c r="H3555" s="80">
        <v>720.86</v>
      </c>
      <c r="I3555" s="80" t="s">
        <v>28</v>
      </c>
      <c r="J3555" s="80" t="s">
        <v>28</v>
      </c>
      <c r="K3555" s="80">
        <v>102.98</v>
      </c>
      <c r="L3555" s="73">
        <f t="shared" si="663"/>
        <v>97.82</v>
      </c>
      <c r="M3555" s="73">
        <f t="shared" si="664"/>
        <v>102.98</v>
      </c>
      <c r="N3555" s="72" t="str">
        <f t="shared" si="665"/>
        <v>1909</v>
      </c>
      <c r="O3555" s="74">
        <f t="shared" si="666"/>
        <v>0</v>
      </c>
      <c r="P3555" s="72">
        <f t="shared" si="667"/>
        <v>0</v>
      </c>
      <c r="Q3555" s="74">
        <f t="shared" si="668"/>
        <v>7</v>
      </c>
      <c r="R3555" s="72" t="str">
        <f t="shared" si="669"/>
        <v/>
      </c>
      <c r="S3555" s="72" t="str">
        <f t="shared" si="670"/>
        <v/>
      </c>
      <c r="AT3555" s="20">
        <f t="shared" si="671"/>
        <v>-8803.7999999999993</v>
      </c>
    </row>
    <row r="3556" spans="1:46" ht="33.75">
      <c r="A3556" s="54">
        <v>8086</v>
      </c>
      <c r="B3556" s="54" t="s">
        <v>2325</v>
      </c>
      <c r="C3556" s="58" t="s">
        <v>2518</v>
      </c>
      <c r="D3556" s="79">
        <v>7</v>
      </c>
      <c r="E3556" s="79">
        <v>7</v>
      </c>
      <c r="F3556" s="80">
        <v>720.86</v>
      </c>
      <c r="G3556" s="80">
        <v>102.98</v>
      </c>
      <c r="H3556" s="80">
        <v>720.86</v>
      </c>
      <c r="I3556" s="80" t="s">
        <v>28</v>
      </c>
      <c r="J3556" s="80" t="s">
        <v>28</v>
      </c>
      <c r="K3556" s="80">
        <v>102.98</v>
      </c>
      <c r="L3556" s="73">
        <f t="shared" si="663"/>
        <v>97.82</v>
      </c>
      <c r="M3556" s="73">
        <f t="shared" si="664"/>
        <v>102.98</v>
      </c>
      <c r="N3556" s="72" t="str">
        <f t="shared" si="665"/>
        <v>1909</v>
      </c>
      <c r="O3556" s="74">
        <f t="shared" si="666"/>
        <v>0</v>
      </c>
      <c r="P3556" s="72">
        <f t="shared" si="667"/>
        <v>0</v>
      </c>
      <c r="Q3556" s="74">
        <f t="shared" si="668"/>
        <v>7</v>
      </c>
      <c r="R3556" s="72" t="str">
        <f t="shared" si="669"/>
        <v/>
      </c>
      <c r="S3556" s="72" t="str">
        <f t="shared" si="670"/>
        <v/>
      </c>
      <c r="AT3556" s="20">
        <f t="shared" si="671"/>
        <v>-8803.7999999999993</v>
      </c>
    </row>
    <row r="3557" spans="1:46" ht="33.75">
      <c r="A3557" s="54">
        <v>8086</v>
      </c>
      <c r="B3557" s="54" t="s">
        <v>2323</v>
      </c>
      <c r="C3557" s="58" t="s">
        <v>2518</v>
      </c>
      <c r="D3557" s="79">
        <v>7</v>
      </c>
      <c r="E3557" s="79">
        <v>7</v>
      </c>
      <c r="F3557" s="80">
        <v>720.86</v>
      </c>
      <c r="G3557" s="80">
        <v>102.98</v>
      </c>
      <c r="H3557" s="80">
        <v>720.86</v>
      </c>
      <c r="I3557" s="80" t="s">
        <v>28</v>
      </c>
      <c r="J3557" s="80" t="s">
        <v>28</v>
      </c>
      <c r="K3557" s="80">
        <v>102.98</v>
      </c>
      <c r="L3557" s="73">
        <f t="shared" si="663"/>
        <v>97.82</v>
      </c>
      <c r="M3557" s="73">
        <f t="shared" si="664"/>
        <v>102.98</v>
      </c>
      <c r="N3557" s="72" t="str">
        <f t="shared" si="665"/>
        <v>1909</v>
      </c>
      <c r="O3557" s="74">
        <f t="shared" si="666"/>
        <v>0</v>
      </c>
      <c r="P3557" s="72">
        <f t="shared" si="667"/>
        <v>0</v>
      </c>
      <c r="Q3557" s="74">
        <f t="shared" si="668"/>
        <v>7</v>
      </c>
      <c r="R3557" s="72" t="str">
        <f t="shared" si="669"/>
        <v/>
      </c>
      <c r="S3557" s="72" t="str">
        <f t="shared" si="670"/>
        <v/>
      </c>
      <c r="AT3557" s="20">
        <f t="shared" si="671"/>
        <v>-8803.7999999999993</v>
      </c>
    </row>
    <row r="3558" spans="1:46" ht="33.75">
      <c r="A3558" s="54">
        <v>8086</v>
      </c>
      <c r="B3558" s="54" t="s">
        <v>2321</v>
      </c>
      <c r="C3558" s="58" t="s">
        <v>2518</v>
      </c>
      <c r="D3558" s="79">
        <v>7</v>
      </c>
      <c r="E3558" s="79">
        <v>7</v>
      </c>
      <c r="F3558" s="80">
        <v>720.86</v>
      </c>
      <c r="G3558" s="80">
        <v>102.98</v>
      </c>
      <c r="H3558" s="80">
        <v>720.86</v>
      </c>
      <c r="I3558" s="80" t="s">
        <v>28</v>
      </c>
      <c r="J3558" s="80" t="s">
        <v>28</v>
      </c>
      <c r="K3558" s="80">
        <v>102.98</v>
      </c>
      <c r="L3558" s="73">
        <f t="shared" si="663"/>
        <v>90.14</v>
      </c>
      <c r="M3558" s="73">
        <f t="shared" si="664"/>
        <v>102.98</v>
      </c>
      <c r="N3558" s="72" t="str">
        <f t="shared" si="665"/>
        <v>1909</v>
      </c>
      <c r="O3558" s="74">
        <f t="shared" si="666"/>
        <v>0</v>
      </c>
      <c r="P3558" s="72">
        <f t="shared" si="667"/>
        <v>0</v>
      </c>
      <c r="Q3558" s="74">
        <f t="shared" si="668"/>
        <v>7</v>
      </c>
      <c r="R3558" s="72" t="str">
        <f t="shared" si="669"/>
        <v/>
      </c>
      <c r="S3558" s="72" t="str">
        <f t="shared" si="670"/>
        <v/>
      </c>
      <c r="AT3558" s="20">
        <f t="shared" si="671"/>
        <v>-8112.6</v>
      </c>
    </row>
    <row r="3559" spans="1:46" ht="33.75">
      <c r="A3559" s="54">
        <v>8086</v>
      </c>
      <c r="B3559" s="54" t="s">
        <v>2319</v>
      </c>
      <c r="C3559" s="58" t="s">
        <v>2518</v>
      </c>
      <c r="D3559" s="79">
        <v>7</v>
      </c>
      <c r="E3559" s="79">
        <v>7</v>
      </c>
      <c r="F3559" s="80">
        <v>720.86</v>
      </c>
      <c r="G3559" s="80">
        <v>102.98</v>
      </c>
      <c r="H3559" s="80">
        <v>720.86</v>
      </c>
      <c r="I3559" s="80" t="s">
        <v>28</v>
      </c>
      <c r="J3559" s="80" t="s">
        <v>28</v>
      </c>
      <c r="K3559" s="80">
        <v>102.98</v>
      </c>
      <c r="L3559" s="73">
        <f t="shared" si="663"/>
        <v>90.14</v>
      </c>
      <c r="M3559" s="73">
        <f t="shared" si="664"/>
        <v>102.98</v>
      </c>
      <c r="N3559" s="72" t="str">
        <f t="shared" si="665"/>
        <v>1909</v>
      </c>
      <c r="O3559" s="74">
        <f t="shared" si="666"/>
        <v>0</v>
      </c>
      <c r="P3559" s="72">
        <f t="shared" si="667"/>
        <v>0</v>
      </c>
      <c r="Q3559" s="74">
        <f t="shared" si="668"/>
        <v>7</v>
      </c>
      <c r="R3559" s="72" t="str">
        <f t="shared" si="669"/>
        <v/>
      </c>
      <c r="S3559" s="72" t="str">
        <f t="shared" si="670"/>
        <v/>
      </c>
      <c r="AT3559" s="20">
        <f t="shared" si="671"/>
        <v>-8112.6</v>
      </c>
    </row>
    <row r="3560" spans="1:46" ht="33.75">
      <c r="A3560" s="54">
        <v>8086</v>
      </c>
      <c r="B3560" s="54" t="s">
        <v>2317</v>
      </c>
      <c r="C3560" s="58" t="s">
        <v>2518</v>
      </c>
      <c r="D3560" s="79">
        <v>7</v>
      </c>
      <c r="E3560" s="79">
        <v>7</v>
      </c>
      <c r="F3560" s="80">
        <v>720.86</v>
      </c>
      <c r="G3560" s="80">
        <v>102.98</v>
      </c>
      <c r="H3560" s="80">
        <v>720.86</v>
      </c>
      <c r="I3560" s="80" t="s">
        <v>28</v>
      </c>
      <c r="J3560" s="80" t="s">
        <v>28</v>
      </c>
      <c r="K3560" s="80">
        <v>102.98</v>
      </c>
      <c r="L3560" s="73">
        <f t="shared" si="663"/>
        <v>90.14</v>
      </c>
      <c r="M3560" s="73">
        <f t="shared" si="664"/>
        <v>102.98</v>
      </c>
      <c r="N3560" s="72" t="str">
        <f t="shared" si="665"/>
        <v>1909</v>
      </c>
      <c r="O3560" s="74">
        <f t="shared" si="666"/>
        <v>0</v>
      </c>
      <c r="P3560" s="72">
        <f t="shared" si="667"/>
        <v>0</v>
      </c>
      <c r="Q3560" s="74">
        <f t="shared" si="668"/>
        <v>7</v>
      </c>
      <c r="R3560" s="72" t="str">
        <f t="shared" si="669"/>
        <v/>
      </c>
      <c r="S3560" s="72" t="str">
        <f t="shared" si="670"/>
        <v/>
      </c>
      <c r="AT3560" s="20">
        <f t="shared" si="671"/>
        <v>-8112.6</v>
      </c>
    </row>
    <row r="3561" spans="1:46" ht="33.75">
      <c r="A3561" s="54">
        <v>8086</v>
      </c>
      <c r="B3561" s="54" t="s">
        <v>2315</v>
      </c>
      <c r="C3561" s="58" t="s">
        <v>2518</v>
      </c>
      <c r="D3561" s="79">
        <v>7</v>
      </c>
      <c r="E3561" s="79">
        <v>7</v>
      </c>
      <c r="F3561" s="80">
        <v>720.86</v>
      </c>
      <c r="G3561" s="80">
        <v>102.98</v>
      </c>
      <c r="H3561" s="80">
        <v>720.86</v>
      </c>
      <c r="I3561" s="80" t="s">
        <v>28</v>
      </c>
      <c r="J3561" s="80" t="s">
        <v>28</v>
      </c>
      <c r="K3561" s="80">
        <v>102.98</v>
      </c>
      <c r="L3561" s="73">
        <f t="shared" si="663"/>
        <v>90.14</v>
      </c>
      <c r="M3561" s="73">
        <f t="shared" si="664"/>
        <v>102.98</v>
      </c>
      <c r="N3561" s="72" t="str">
        <f t="shared" si="665"/>
        <v>1909</v>
      </c>
      <c r="O3561" s="74">
        <f t="shared" si="666"/>
        <v>0</v>
      </c>
      <c r="P3561" s="72">
        <f t="shared" si="667"/>
        <v>0</v>
      </c>
      <c r="Q3561" s="74">
        <f t="shared" si="668"/>
        <v>7</v>
      </c>
      <c r="R3561" s="72" t="str">
        <f t="shared" si="669"/>
        <v/>
      </c>
      <c r="S3561" s="72" t="str">
        <f t="shared" si="670"/>
        <v/>
      </c>
      <c r="AT3561" s="20">
        <f t="shared" si="671"/>
        <v>-8112.6</v>
      </c>
    </row>
    <row r="3562" spans="1:46" ht="33.75">
      <c r="A3562" s="54">
        <v>8086</v>
      </c>
      <c r="B3562" s="54" t="s">
        <v>2313</v>
      </c>
      <c r="C3562" s="58" t="s">
        <v>2518</v>
      </c>
      <c r="D3562" s="79">
        <v>7</v>
      </c>
      <c r="E3562" s="79">
        <v>7</v>
      </c>
      <c r="F3562" s="80">
        <v>720.86</v>
      </c>
      <c r="G3562" s="80">
        <v>102.98</v>
      </c>
      <c r="H3562" s="80">
        <v>720.86</v>
      </c>
      <c r="I3562" s="80" t="s">
        <v>28</v>
      </c>
      <c r="J3562" s="80" t="s">
        <v>28</v>
      </c>
      <c r="K3562" s="80">
        <v>102.98</v>
      </c>
      <c r="L3562" s="73">
        <f t="shared" si="663"/>
        <v>139.12</v>
      </c>
      <c r="M3562" s="73">
        <f t="shared" si="664"/>
        <v>102.98</v>
      </c>
      <c r="N3562" s="72" t="str">
        <f t="shared" si="665"/>
        <v>1909</v>
      </c>
      <c r="O3562" s="74">
        <f t="shared" si="666"/>
        <v>0</v>
      </c>
      <c r="P3562" s="72">
        <f t="shared" si="667"/>
        <v>0</v>
      </c>
      <c r="Q3562" s="74">
        <f t="shared" si="668"/>
        <v>7</v>
      </c>
      <c r="R3562" s="72" t="str">
        <f t="shared" si="669"/>
        <v/>
      </c>
      <c r="S3562" s="72" t="str">
        <f t="shared" si="670"/>
        <v/>
      </c>
      <c r="AT3562" s="20">
        <f t="shared" si="671"/>
        <v>-12520.800000000001</v>
      </c>
    </row>
    <row r="3563" spans="1:46" ht="33.75">
      <c r="A3563" s="54">
        <v>8086</v>
      </c>
      <c r="B3563" s="54" t="s">
        <v>2311</v>
      </c>
      <c r="C3563" s="58" t="s">
        <v>2518</v>
      </c>
      <c r="D3563" s="79">
        <v>7</v>
      </c>
      <c r="E3563" s="79">
        <v>7</v>
      </c>
      <c r="F3563" s="80">
        <v>720.86</v>
      </c>
      <c r="G3563" s="80">
        <v>102.98</v>
      </c>
      <c r="H3563" s="80">
        <v>720.86</v>
      </c>
      <c r="I3563" s="80" t="s">
        <v>28</v>
      </c>
      <c r="J3563" s="80" t="s">
        <v>28</v>
      </c>
      <c r="K3563" s="80">
        <v>102.98</v>
      </c>
      <c r="L3563" s="73">
        <f t="shared" si="663"/>
        <v>139.12</v>
      </c>
      <c r="M3563" s="73">
        <f t="shared" si="664"/>
        <v>102.98</v>
      </c>
      <c r="N3563" s="72" t="str">
        <f t="shared" si="665"/>
        <v>1909</v>
      </c>
      <c r="O3563" s="74">
        <f t="shared" si="666"/>
        <v>0</v>
      </c>
      <c r="P3563" s="72">
        <f t="shared" si="667"/>
        <v>0</v>
      </c>
      <c r="Q3563" s="74">
        <f t="shared" si="668"/>
        <v>7</v>
      </c>
      <c r="R3563" s="72" t="str">
        <f t="shared" si="669"/>
        <v/>
      </c>
      <c r="S3563" s="72" t="str">
        <f t="shared" si="670"/>
        <v/>
      </c>
      <c r="AT3563" s="20">
        <f t="shared" si="671"/>
        <v>-12520.800000000001</v>
      </c>
    </row>
    <row r="3564" spans="1:46" ht="33.75">
      <c r="A3564" s="54">
        <v>8086</v>
      </c>
      <c r="B3564" s="54" t="s">
        <v>2309</v>
      </c>
      <c r="C3564" s="58" t="s">
        <v>2518</v>
      </c>
      <c r="D3564" s="79">
        <v>7</v>
      </c>
      <c r="E3564" s="79">
        <v>7</v>
      </c>
      <c r="F3564" s="80">
        <v>720.86</v>
      </c>
      <c r="G3564" s="80">
        <v>102.98</v>
      </c>
      <c r="H3564" s="80">
        <v>720.86</v>
      </c>
      <c r="I3564" s="80" t="s">
        <v>28</v>
      </c>
      <c r="J3564" s="80" t="s">
        <v>28</v>
      </c>
      <c r="K3564" s="80">
        <v>102.98</v>
      </c>
      <c r="L3564" s="73">
        <f t="shared" si="663"/>
        <v>139.12</v>
      </c>
      <c r="M3564" s="73">
        <f t="shared" si="664"/>
        <v>102.98</v>
      </c>
      <c r="N3564" s="72" t="str">
        <f t="shared" si="665"/>
        <v>1909</v>
      </c>
      <c r="O3564" s="74">
        <f t="shared" si="666"/>
        <v>0</v>
      </c>
      <c r="P3564" s="72">
        <f t="shared" si="667"/>
        <v>0</v>
      </c>
      <c r="Q3564" s="74">
        <f t="shared" si="668"/>
        <v>7</v>
      </c>
      <c r="R3564" s="72" t="str">
        <f t="shared" si="669"/>
        <v/>
      </c>
      <c r="S3564" s="72" t="str">
        <f t="shared" si="670"/>
        <v/>
      </c>
      <c r="AT3564" s="20">
        <f t="shared" si="671"/>
        <v>-12520.800000000001</v>
      </c>
    </row>
    <row r="3565" spans="1:46" ht="33.75">
      <c r="A3565" s="54">
        <v>8086</v>
      </c>
      <c r="B3565" s="54" t="s">
        <v>2307</v>
      </c>
      <c r="C3565" s="58" t="s">
        <v>2518</v>
      </c>
      <c r="D3565" s="79">
        <v>7</v>
      </c>
      <c r="E3565" s="79">
        <v>7</v>
      </c>
      <c r="F3565" s="80">
        <v>720.86</v>
      </c>
      <c r="G3565" s="80">
        <v>102.98</v>
      </c>
      <c r="H3565" s="80">
        <v>720.86</v>
      </c>
      <c r="I3565" s="80" t="s">
        <v>28</v>
      </c>
      <c r="J3565" s="80" t="s">
        <v>28</v>
      </c>
      <c r="K3565" s="80">
        <v>102.98</v>
      </c>
      <c r="L3565" s="73">
        <f t="shared" si="663"/>
        <v>139.12</v>
      </c>
      <c r="M3565" s="73">
        <f t="shared" si="664"/>
        <v>102.98</v>
      </c>
      <c r="N3565" s="72" t="str">
        <f t="shared" si="665"/>
        <v>1909</v>
      </c>
      <c r="O3565" s="74">
        <f t="shared" si="666"/>
        <v>0</v>
      </c>
      <c r="P3565" s="72">
        <f t="shared" si="667"/>
        <v>0</v>
      </c>
      <c r="Q3565" s="74">
        <f t="shared" si="668"/>
        <v>7</v>
      </c>
      <c r="R3565" s="72" t="str">
        <f t="shared" si="669"/>
        <v/>
      </c>
      <c r="S3565" s="72" t="str">
        <f t="shared" si="670"/>
        <v/>
      </c>
      <c r="AT3565" s="20">
        <f t="shared" si="671"/>
        <v>-12520.800000000001</v>
      </c>
    </row>
    <row r="3566" spans="1:46" ht="33.75">
      <c r="A3566" s="54">
        <v>8087</v>
      </c>
      <c r="B3566" s="54" t="s">
        <v>2385</v>
      </c>
      <c r="C3566" s="58" t="s">
        <v>2519</v>
      </c>
      <c r="D3566" s="79">
        <v>7</v>
      </c>
      <c r="E3566" s="79">
        <v>7</v>
      </c>
      <c r="F3566" s="80">
        <v>727.59</v>
      </c>
      <c r="G3566" s="80">
        <v>103.94</v>
      </c>
      <c r="H3566" s="80">
        <v>727.59</v>
      </c>
      <c r="I3566" s="80" t="s">
        <v>28</v>
      </c>
      <c r="J3566" s="80" t="s">
        <v>28</v>
      </c>
      <c r="K3566" s="80">
        <v>103.94</v>
      </c>
      <c r="L3566" s="73">
        <f t="shared" si="663"/>
        <v>81.44</v>
      </c>
      <c r="M3566" s="73">
        <f t="shared" si="664"/>
        <v>103.94</v>
      </c>
      <c r="N3566" s="72" t="str">
        <f t="shared" si="665"/>
        <v>2309</v>
      </c>
      <c r="O3566" s="74">
        <f t="shared" si="666"/>
        <v>0</v>
      </c>
      <c r="P3566" s="72">
        <f t="shared" si="667"/>
        <v>0</v>
      </c>
      <c r="Q3566" s="74">
        <f t="shared" si="668"/>
        <v>7</v>
      </c>
      <c r="R3566" s="72" t="str">
        <f t="shared" si="669"/>
        <v/>
      </c>
      <c r="S3566" s="72" t="str">
        <f t="shared" si="670"/>
        <v/>
      </c>
      <c r="AT3566" s="20">
        <f t="shared" si="671"/>
        <v>-7329.5999999999995</v>
      </c>
    </row>
    <row r="3567" spans="1:46" ht="33.75">
      <c r="A3567" s="54">
        <v>8087</v>
      </c>
      <c r="B3567" s="54" t="s">
        <v>2383</v>
      </c>
      <c r="C3567" s="58" t="s">
        <v>2519</v>
      </c>
      <c r="D3567" s="79">
        <v>7</v>
      </c>
      <c r="E3567" s="79">
        <v>7</v>
      </c>
      <c r="F3567" s="80">
        <v>727.59</v>
      </c>
      <c r="G3567" s="80">
        <v>103.94</v>
      </c>
      <c r="H3567" s="80">
        <v>727.59</v>
      </c>
      <c r="I3567" s="80" t="s">
        <v>28</v>
      </c>
      <c r="J3567" s="80" t="s">
        <v>28</v>
      </c>
      <c r="K3567" s="80">
        <v>103.94</v>
      </c>
      <c r="L3567" s="73">
        <f t="shared" si="663"/>
        <v>81.44</v>
      </c>
      <c r="M3567" s="73">
        <f t="shared" si="664"/>
        <v>103.94</v>
      </c>
      <c r="N3567" s="72" t="str">
        <f t="shared" si="665"/>
        <v>2309</v>
      </c>
      <c r="O3567" s="74">
        <f t="shared" si="666"/>
        <v>0</v>
      </c>
      <c r="P3567" s="72">
        <f t="shared" si="667"/>
        <v>0</v>
      </c>
      <c r="Q3567" s="74">
        <f t="shared" si="668"/>
        <v>7</v>
      </c>
      <c r="R3567" s="72" t="str">
        <f t="shared" si="669"/>
        <v/>
      </c>
      <c r="S3567" s="72" t="str">
        <f t="shared" si="670"/>
        <v/>
      </c>
      <c r="AT3567" s="20">
        <f t="shared" si="671"/>
        <v>-7329.5999999999995</v>
      </c>
    </row>
    <row r="3568" spans="1:46" ht="33.75">
      <c r="A3568" s="54">
        <v>8087</v>
      </c>
      <c r="B3568" s="54" t="s">
        <v>2381</v>
      </c>
      <c r="C3568" s="58" t="s">
        <v>2519</v>
      </c>
      <c r="D3568" s="79">
        <v>7</v>
      </c>
      <c r="E3568" s="79">
        <v>7</v>
      </c>
      <c r="F3568" s="80">
        <v>727.59</v>
      </c>
      <c r="G3568" s="80">
        <v>103.94</v>
      </c>
      <c r="H3568" s="80">
        <v>727.59</v>
      </c>
      <c r="I3568" s="80" t="s">
        <v>28</v>
      </c>
      <c r="J3568" s="80" t="s">
        <v>28</v>
      </c>
      <c r="K3568" s="80">
        <v>103.94</v>
      </c>
      <c r="L3568" s="73">
        <f t="shared" si="663"/>
        <v>81.44</v>
      </c>
      <c r="M3568" s="73">
        <f t="shared" si="664"/>
        <v>103.94</v>
      </c>
      <c r="N3568" s="72" t="str">
        <f t="shared" si="665"/>
        <v>2309</v>
      </c>
      <c r="O3568" s="74">
        <f t="shared" si="666"/>
        <v>0</v>
      </c>
      <c r="P3568" s="72">
        <f t="shared" si="667"/>
        <v>0</v>
      </c>
      <c r="Q3568" s="74">
        <f t="shared" si="668"/>
        <v>7</v>
      </c>
      <c r="R3568" s="72" t="str">
        <f t="shared" si="669"/>
        <v/>
      </c>
      <c r="S3568" s="72" t="str">
        <f t="shared" si="670"/>
        <v/>
      </c>
      <c r="AT3568" s="20">
        <f t="shared" si="671"/>
        <v>-7329.5999999999995</v>
      </c>
    </row>
    <row r="3569" spans="1:46" ht="33.75">
      <c r="A3569" s="54">
        <v>8087</v>
      </c>
      <c r="B3569" s="54" t="s">
        <v>2379</v>
      </c>
      <c r="C3569" s="58" t="s">
        <v>2519</v>
      </c>
      <c r="D3569" s="79">
        <v>7</v>
      </c>
      <c r="E3569" s="79">
        <v>7</v>
      </c>
      <c r="F3569" s="80">
        <v>727.59</v>
      </c>
      <c r="G3569" s="80">
        <v>103.94</v>
      </c>
      <c r="H3569" s="80">
        <v>727.59</v>
      </c>
      <c r="I3569" s="80" t="s">
        <v>28</v>
      </c>
      <c r="J3569" s="80" t="s">
        <v>28</v>
      </c>
      <c r="K3569" s="80">
        <v>103.94</v>
      </c>
      <c r="L3569" s="73">
        <f t="shared" si="663"/>
        <v>81.44</v>
      </c>
      <c r="M3569" s="73">
        <f t="shared" si="664"/>
        <v>103.94</v>
      </c>
      <c r="N3569" s="72" t="str">
        <f t="shared" si="665"/>
        <v>2309</v>
      </c>
      <c r="O3569" s="74">
        <f t="shared" si="666"/>
        <v>0</v>
      </c>
      <c r="P3569" s="72">
        <f t="shared" si="667"/>
        <v>0</v>
      </c>
      <c r="Q3569" s="74">
        <f t="shared" si="668"/>
        <v>7</v>
      </c>
      <c r="R3569" s="72" t="str">
        <f t="shared" si="669"/>
        <v/>
      </c>
      <c r="S3569" s="72" t="str">
        <f t="shared" si="670"/>
        <v/>
      </c>
      <c r="AT3569" s="20">
        <f t="shared" si="671"/>
        <v>-7329.5999999999995</v>
      </c>
    </row>
    <row r="3570" spans="1:46" ht="33.75">
      <c r="A3570" s="54">
        <v>8087</v>
      </c>
      <c r="B3570" s="54" t="s">
        <v>2377</v>
      </c>
      <c r="C3570" s="58" t="s">
        <v>2519</v>
      </c>
      <c r="D3570" s="79">
        <v>7</v>
      </c>
      <c r="E3570" s="79">
        <v>7</v>
      </c>
      <c r="F3570" s="80">
        <v>727.59</v>
      </c>
      <c r="G3570" s="80">
        <v>103.94</v>
      </c>
      <c r="H3570" s="80">
        <v>727.59</v>
      </c>
      <c r="I3570" s="80" t="s">
        <v>28</v>
      </c>
      <c r="J3570" s="80" t="s">
        <v>28</v>
      </c>
      <c r="K3570" s="80">
        <v>103.94</v>
      </c>
      <c r="L3570" s="73">
        <f t="shared" si="663"/>
        <v>81.44</v>
      </c>
      <c r="M3570" s="73">
        <f t="shared" si="664"/>
        <v>103.94</v>
      </c>
      <c r="N3570" s="72" t="str">
        <f t="shared" si="665"/>
        <v>2309</v>
      </c>
      <c r="O3570" s="74">
        <f t="shared" si="666"/>
        <v>0</v>
      </c>
      <c r="P3570" s="72">
        <f t="shared" si="667"/>
        <v>0</v>
      </c>
      <c r="Q3570" s="74">
        <f t="shared" si="668"/>
        <v>7</v>
      </c>
      <c r="R3570" s="72" t="str">
        <f t="shared" si="669"/>
        <v/>
      </c>
      <c r="S3570" s="72" t="str">
        <f t="shared" si="670"/>
        <v/>
      </c>
      <c r="AT3570" s="20">
        <f t="shared" si="671"/>
        <v>-7329.5999999999995</v>
      </c>
    </row>
    <row r="3571" spans="1:46" ht="33.75">
      <c r="A3571" s="54">
        <v>8087</v>
      </c>
      <c r="B3571" s="54" t="s">
        <v>2375</v>
      </c>
      <c r="C3571" s="58" t="s">
        <v>2519</v>
      </c>
      <c r="D3571" s="79">
        <v>7</v>
      </c>
      <c r="E3571" s="79">
        <v>7</v>
      </c>
      <c r="F3571" s="80">
        <v>727.59</v>
      </c>
      <c r="G3571" s="80">
        <v>103.94</v>
      </c>
      <c r="H3571" s="80">
        <v>727.59</v>
      </c>
      <c r="I3571" s="80" t="s">
        <v>28</v>
      </c>
      <c r="J3571" s="80" t="s">
        <v>28</v>
      </c>
      <c r="K3571" s="80">
        <v>103.94</v>
      </c>
      <c r="L3571" s="73">
        <f t="shared" si="663"/>
        <v>81.44</v>
      </c>
      <c r="M3571" s="73">
        <f t="shared" si="664"/>
        <v>103.94</v>
      </c>
      <c r="N3571" s="72" t="str">
        <f t="shared" si="665"/>
        <v>2309</v>
      </c>
      <c r="O3571" s="74">
        <f t="shared" si="666"/>
        <v>0</v>
      </c>
      <c r="P3571" s="72">
        <f t="shared" si="667"/>
        <v>0</v>
      </c>
      <c r="Q3571" s="74">
        <f t="shared" si="668"/>
        <v>7</v>
      </c>
      <c r="R3571" s="72" t="str">
        <f t="shared" si="669"/>
        <v/>
      </c>
      <c r="S3571" s="72" t="str">
        <f t="shared" si="670"/>
        <v/>
      </c>
      <c r="AT3571" s="20">
        <f t="shared" si="671"/>
        <v>-7329.5999999999995</v>
      </c>
    </row>
    <row r="3572" spans="1:46" ht="33.75">
      <c r="A3572" s="54">
        <v>8087</v>
      </c>
      <c r="B3572" s="54" t="s">
        <v>2373</v>
      </c>
      <c r="C3572" s="58" t="s">
        <v>2519</v>
      </c>
      <c r="D3572" s="79">
        <v>7</v>
      </c>
      <c r="E3572" s="79">
        <v>7</v>
      </c>
      <c r="F3572" s="80">
        <v>727.59</v>
      </c>
      <c r="G3572" s="80">
        <v>103.94</v>
      </c>
      <c r="H3572" s="80">
        <v>727.59</v>
      </c>
      <c r="I3572" s="80" t="s">
        <v>28</v>
      </c>
      <c r="J3572" s="80" t="s">
        <v>28</v>
      </c>
      <c r="K3572" s="80">
        <v>103.94</v>
      </c>
      <c r="L3572" s="73">
        <f t="shared" si="663"/>
        <v>87.03</v>
      </c>
      <c r="M3572" s="73">
        <f t="shared" si="664"/>
        <v>103.94</v>
      </c>
      <c r="N3572" s="72" t="str">
        <f t="shared" si="665"/>
        <v>2309</v>
      </c>
      <c r="O3572" s="74">
        <f t="shared" si="666"/>
        <v>0</v>
      </c>
      <c r="P3572" s="72">
        <f t="shared" si="667"/>
        <v>0</v>
      </c>
      <c r="Q3572" s="74">
        <f t="shared" si="668"/>
        <v>7</v>
      </c>
      <c r="R3572" s="72" t="str">
        <f t="shared" si="669"/>
        <v/>
      </c>
      <c r="S3572" s="72" t="str">
        <f t="shared" si="670"/>
        <v/>
      </c>
      <c r="AT3572" s="20">
        <f t="shared" si="671"/>
        <v>-7832.7</v>
      </c>
    </row>
    <row r="3573" spans="1:46" ht="33.75">
      <c r="A3573" s="54">
        <v>8087</v>
      </c>
      <c r="B3573" s="54" t="s">
        <v>2371</v>
      </c>
      <c r="C3573" s="58" t="s">
        <v>2519</v>
      </c>
      <c r="D3573" s="79">
        <v>7</v>
      </c>
      <c r="E3573" s="79">
        <v>7</v>
      </c>
      <c r="F3573" s="80">
        <v>727.59</v>
      </c>
      <c r="G3573" s="80">
        <v>103.94</v>
      </c>
      <c r="H3573" s="80">
        <v>727.59</v>
      </c>
      <c r="I3573" s="80" t="s">
        <v>28</v>
      </c>
      <c r="J3573" s="80" t="s">
        <v>28</v>
      </c>
      <c r="K3573" s="80">
        <v>103.94</v>
      </c>
      <c r="L3573" s="73">
        <f t="shared" si="663"/>
        <v>87.03</v>
      </c>
      <c r="M3573" s="73">
        <f t="shared" si="664"/>
        <v>103.94</v>
      </c>
      <c r="N3573" s="72" t="str">
        <f t="shared" si="665"/>
        <v>2309</v>
      </c>
      <c r="O3573" s="74">
        <f t="shared" si="666"/>
        <v>0</v>
      </c>
      <c r="P3573" s="72">
        <f t="shared" si="667"/>
        <v>0</v>
      </c>
      <c r="Q3573" s="74">
        <f t="shared" si="668"/>
        <v>7</v>
      </c>
      <c r="R3573" s="72" t="str">
        <f t="shared" si="669"/>
        <v/>
      </c>
      <c r="S3573" s="72" t="str">
        <f t="shared" si="670"/>
        <v/>
      </c>
      <c r="AT3573" s="20">
        <f t="shared" si="671"/>
        <v>-7832.7</v>
      </c>
    </row>
    <row r="3574" spans="1:46" ht="33.75">
      <c r="A3574" s="54">
        <v>8087</v>
      </c>
      <c r="B3574" s="54" t="s">
        <v>2369</v>
      </c>
      <c r="C3574" s="58" t="s">
        <v>2519</v>
      </c>
      <c r="D3574" s="79">
        <v>7</v>
      </c>
      <c r="E3574" s="79">
        <v>7</v>
      </c>
      <c r="F3574" s="80">
        <v>727.59</v>
      </c>
      <c r="G3574" s="80">
        <v>103.94</v>
      </c>
      <c r="H3574" s="80">
        <v>727.59</v>
      </c>
      <c r="I3574" s="80" t="s">
        <v>28</v>
      </c>
      <c r="J3574" s="80" t="s">
        <v>28</v>
      </c>
      <c r="K3574" s="80">
        <v>103.94</v>
      </c>
      <c r="L3574" s="73">
        <f t="shared" si="663"/>
        <v>87.03</v>
      </c>
      <c r="M3574" s="73">
        <f t="shared" si="664"/>
        <v>103.94</v>
      </c>
      <c r="N3574" s="72" t="str">
        <f t="shared" si="665"/>
        <v>2309</v>
      </c>
      <c r="O3574" s="74">
        <f t="shared" si="666"/>
        <v>0</v>
      </c>
      <c r="P3574" s="72">
        <f t="shared" si="667"/>
        <v>0</v>
      </c>
      <c r="Q3574" s="74">
        <f t="shared" si="668"/>
        <v>7</v>
      </c>
      <c r="R3574" s="72" t="str">
        <f t="shared" si="669"/>
        <v/>
      </c>
      <c r="S3574" s="72" t="str">
        <f t="shared" si="670"/>
        <v/>
      </c>
      <c r="AT3574" s="20">
        <f t="shared" si="671"/>
        <v>-7832.7</v>
      </c>
    </row>
    <row r="3575" spans="1:46" ht="33.75">
      <c r="A3575" s="54">
        <v>8087</v>
      </c>
      <c r="B3575" s="54" t="s">
        <v>2367</v>
      </c>
      <c r="C3575" s="58" t="s">
        <v>2519</v>
      </c>
      <c r="D3575" s="79">
        <v>7</v>
      </c>
      <c r="E3575" s="79">
        <v>7</v>
      </c>
      <c r="F3575" s="80">
        <v>727.59</v>
      </c>
      <c r="G3575" s="80">
        <v>103.94</v>
      </c>
      <c r="H3575" s="80">
        <v>727.59</v>
      </c>
      <c r="I3575" s="80" t="s">
        <v>28</v>
      </c>
      <c r="J3575" s="80" t="s">
        <v>28</v>
      </c>
      <c r="K3575" s="80">
        <v>103.94</v>
      </c>
      <c r="L3575" s="73">
        <f t="shared" si="663"/>
        <v>87.03</v>
      </c>
      <c r="M3575" s="73">
        <f t="shared" si="664"/>
        <v>103.94</v>
      </c>
      <c r="N3575" s="72" t="str">
        <f t="shared" si="665"/>
        <v>2309</v>
      </c>
      <c r="O3575" s="74">
        <f t="shared" si="666"/>
        <v>0</v>
      </c>
      <c r="P3575" s="72">
        <f t="shared" si="667"/>
        <v>0</v>
      </c>
      <c r="Q3575" s="74">
        <f t="shared" si="668"/>
        <v>7</v>
      </c>
      <c r="R3575" s="72" t="str">
        <f t="shared" si="669"/>
        <v/>
      </c>
      <c r="S3575" s="72" t="str">
        <f t="shared" si="670"/>
        <v/>
      </c>
      <c r="AT3575" s="20">
        <f t="shared" si="671"/>
        <v>-7832.7</v>
      </c>
    </row>
    <row r="3576" spans="1:46" ht="33.75">
      <c r="A3576" s="54">
        <v>8087</v>
      </c>
      <c r="B3576" s="54" t="s">
        <v>2365</v>
      </c>
      <c r="C3576" s="58" t="s">
        <v>2519</v>
      </c>
      <c r="D3576" s="79">
        <v>7</v>
      </c>
      <c r="E3576" s="79">
        <v>7</v>
      </c>
      <c r="F3576" s="80">
        <v>727.59</v>
      </c>
      <c r="G3576" s="80">
        <v>103.94</v>
      </c>
      <c r="H3576" s="80">
        <v>727.59</v>
      </c>
      <c r="I3576" s="80" t="s">
        <v>28</v>
      </c>
      <c r="J3576" s="80" t="s">
        <v>28</v>
      </c>
      <c r="K3576" s="80">
        <v>103.94</v>
      </c>
      <c r="L3576" s="73">
        <f t="shared" si="663"/>
        <v>87.03</v>
      </c>
      <c r="M3576" s="73">
        <f t="shared" si="664"/>
        <v>103.94</v>
      </c>
      <c r="N3576" s="72" t="str">
        <f t="shared" si="665"/>
        <v>2309</v>
      </c>
      <c r="O3576" s="74">
        <f t="shared" si="666"/>
        <v>0</v>
      </c>
      <c r="P3576" s="72">
        <f t="shared" si="667"/>
        <v>0</v>
      </c>
      <c r="Q3576" s="74">
        <f t="shared" si="668"/>
        <v>7</v>
      </c>
      <c r="R3576" s="72" t="str">
        <f t="shared" si="669"/>
        <v/>
      </c>
      <c r="S3576" s="72" t="str">
        <f t="shared" si="670"/>
        <v/>
      </c>
      <c r="AT3576" s="20">
        <f t="shared" si="671"/>
        <v>-7832.7</v>
      </c>
    </row>
    <row r="3577" spans="1:46" ht="33.75">
      <c r="A3577" s="54">
        <v>8087</v>
      </c>
      <c r="B3577" s="54" t="s">
        <v>2363</v>
      </c>
      <c r="C3577" s="58" t="s">
        <v>2519</v>
      </c>
      <c r="D3577" s="79">
        <v>7</v>
      </c>
      <c r="E3577" s="79">
        <v>7</v>
      </c>
      <c r="F3577" s="80">
        <v>727.59</v>
      </c>
      <c r="G3577" s="80">
        <v>103.94</v>
      </c>
      <c r="H3577" s="80">
        <v>727.59</v>
      </c>
      <c r="I3577" s="80" t="s">
        <v>28</v>
      </c>
      <c r="J3577" s="80" t="s">
        <v>28</v>
      </c>
      <c r="K3577" s="80">
        <v>103.94</v>
      </c>
      <c r="L3577" s="73">
        <f t="shared" si="663"/>
        <v>87.03</v>
      </c>
      <c r="M3577" s="73">
        <f t="shared" si="664"/>
        <v>103.94</v>
      </c>
      <c r="N3577" s="72" t="str">
        <f t="shared" si="665"/>
        <v>2309</v>
      </c>
      <c r="O3577" s="74">
        <f t="shared" si="666"/>
        <v>0</v>
      </c>
      <c r="P3577" s="72">
        <f t="shared" si="667"/>
        <v>0</v>
      </c>
      <c r="Q3577" s="74">
        <f t="shared" si="668"/>
        <v>7</v>
      </c>
      <c r="R3577" s="72" t="str">
        <f t="shared" si="669"/>
        <v/>
      </c>
      <c r="S3577" s="72" t="str">
        <f t="shared" si="670"/>
        <v/>
      </c>
      <c r="AT3577" s="20">
        <f t="shared" si="671"/>
        <v>-7832.7</v>
      </c>
    </row>
    <row r="3578" spans="1:46" ht="33.75">
      <c r="A3578" s="54">
        <v>8088</v>
      </c>
      <c r="B3578" s="54" t="s">
        <v>2411</v>
      </c>
      <c r="C3578" s="58" t="s">
        <v>2520</v>
      </c>
      <c r="D3578" s="79">
        <v>7</v>
      </c>
      <c r="E3578" s="79">
        <v>7</v>
      </c>
      <c r="F3578" s="80">
        <v>841.38</v>
      </c>
      <c r="G3578" s="80">
        <v>120.2</v>
      </c>
      <c r="H3578" s="80">
        <v>841.38</v>
      </c>
      <c r="I3578" s="80" t="s">
        <v>28</v>
      </c>
      <c r="J3578" s="80" t="s">
        <v>28</v>
      </c>
      <c r="K3578" s="80">
        <v>120.2</v>
      </c>
      <c r="L3578" s="73">
        <f t="shared" si="663"/>
        <v>78.72</v>
      </c>
      <c r="M3578" s="73">
        <f t="shared" si="664"/>
        <v>120.2</v>
      </c>
      <c r="N3578" s="72" t="str">
        <f t="shared" si="665"/>
        <v>2315</v>
      </c>
      <c r="O3578" s="74">
        <f t="shared" si="666"/>
        <v>0</v>
      </c>
      <c r="P3578" s="72">
        <f t="shared" si="667"/>
        <v>0</v>
      </c>
      <c r="Q3578" s="74">
        <f t="shared" si="668"/>
        <v>7</v>
      </c>
      <c r="R3578" s="72" t="str">
        <f t="shared" si="669"/>
        <v/>
      </c>
      <c r="S3578" s="72" t="str">
        <f t="shared" si="670"/>
        <v/>
      </c>
      <c r="AT3578" s="20">
        <f t="shared" si="671"/>
        <v>-7084.8</v>
      </c>
    </row>
    <row r="3579" spans="1:46" ht="33.75">
      <c r="A3579" s="54">
        <v>8088</v>
      </c>
      <c r="B3579" s="54" t="s">
        <v>2409</v>
      </c>
      <c r="C3579" s="58" t="s">
        <v>2520</v>
      </c>
      <c r="D3579" s="79">
        <v>7</v>
      </c>
      <c r="E3579" s="79">
        <v>7</v>
      </c>
      <c r="F3579" s="80">
        <v>841.38</v>
      </c>
      <c r="G3579" s="80">
        <v>120.2</v>
      </c>
      <c r="H3579" s="80">
        <v>841.38</v>
      </c>
      <c r="I3579" s="80" t="s">
        <v>28</v>
      </c>
      <c r="J3579" s="80" t="s">
        <v>28</v>
      </c>
      <c r="K3579" s="80">
        <v>120.2</v>
      </c>
      <c r="L3579" s="73">
        <f t="shared" si="663"/>
        <v>78.72</v>
      </c>
      <c r="M3579" s="73">
        <f t="shared" si="664"/>
        <v>120.2</v>
      </c>
      <c r="N3579" s="72" t="str">
        <f t="shared" si="665"/>
        <v>2315</v>
      </c>
      <c r="O3579" s="74">
        <f t="shared" si="666"/>
        <v>0</v>
      </c>
      <c r="P3579" s="72">
        <f t="shared" si="667"/>
        <v>0</v>
      </c>
      <c r="Q3579" s="74">
        <f t="shared" si="668"/>
        <v>7</v>
      </c>
      <c r="R3579" s="72" t="str">
        <f t="shared" si="669"/>
        <v/>
      </c>
      <c r="S3579" s="72" t="str">
        <f t="shared" si="670"/>
        <v/>
      </c>
      <c r="AT3579" s="20">
        <f t="shared" si="671"/>
        <v>-7084.8</v>
      </c>
    </row>
    <row r="3580" spans="1:46" ht="33.75">
      <c r="A3580" s="54">
        <v>8088</v>
      </c>
      <c r="B3580" s="54" t="s">
        <v>2407</v>
      </c>
      <c r="C3580" s="58" t="s">
        <v>2520</v>
      </c>
      <c r="D3580" s="79">
        <v>7</v>
      </c>
      <c r="E3580" s="79">
        <v>7</v>
      </c>
      <c r="F3580" s="80">
        <v>841.38</v>
      </c>
      <c r="G3580" s="80">
        <v>120.2</v>
      </c>
      <c r="H3580" s="80">
        <v>841.38</v>
      </c>
      <c r="I3580" s="80" t="s">
        <v>28</v>
      </c>
      <c r="J3580" s="80" t="s">
        <v>28</v>
      </c>
      <c r="K3580" s="80">
        <v>120.2</v>
      </c>
      <c r="L3580" s="73">
        <f t="shared" si="663"/>
        <v>78.72</v>
      </c>
      <c r="M3580" s="73">
        <f t="shared" si="664"/>
        <v>120.2</v>
      </c>
      <c r="N3580" s="72" t="str">
        <f t="shared" si="665"/>
        <v>2315</v>
      </c>
      <c r="O3580" s="74">
        <f t="shared" si="666"/>
        <v>0</v>
      </c>
      <c r="P3580" s="72">
        <f t="shared" si="667"/>
        <v>0</v>
      </c>
      <c r="Q3580" s="74">
        <f t="shared" si="668"/>
        <v>7</v>
      </c>
      <c r="R3580" s="72" t="str">
        <f t="shared" si="669"/>
        <v/>
      </c>
      <c r="S3580" s="72" t="str">
        <f t="shared" si="670"/>
        <v/>
      </c>
      <c r="AT3580" s="20">
        <f t="shared" si="671"/>
        <v>-7084.8</v>
      </c>
    </row>
    <row r="3581" spans="1:46" ht="33.75">
      <c r="A3581" s="54">
        <v>8088</v>
      </c>
      <c r="B3581" s="54" t="s">
        <v>2405</v>
      </c>
      <c r="C3581" s="58" t="s">
        <v>2520</v>
      </c>
      <c r="D3581" s="79">
        <v>7</v>
      </c>
      <c r="E3581" s="79">
        <v>7</v>
      </c>
      <c r="F3581" s="80">
        <v>841.38</v>
      </c>
      <c r="G3581" s="80">
        <v>120.2</v>
      </c>
      <c r="H3581" s="80">
        <v>841.38</v>
      </c>
      <c r="I3581" s="80" t="s">
        <v>28</v>
      </c>
      <c r="J3581" s="80" t="s">
        <v>28</v>
      </c>
      <c r="K3581" s="80">
        <v>120.2</v>
      </c>
      <c r="L3581" s="73">
        <f t="shared" si="663"/>
        <v>78.72</v>
      </c>
      <c r="M3581" s="73">
        <f t="shared" si="664"/>
        <v>120.2</v>
      </c>
      <c r="N3581" s="72" t="str">
        <f t="shared" si="665"/>
        <v>2315</v>
      </c>
      <c r="O3581" s="74">
        <f t="shared" si="666"/>
        <v>0</v>
      </c>
      <c r="P3581" s="72">
        <f t="shared" si="667"/>
        <v>0</v>
      </c>
      <c r="Q3581" s="74">
        <f t="shared" si="668"/>
        <v>7</v>
      </c>
      <c r="R3581" s="72" t="str">
        <f t="shared" si="669"/>
        <v/>
      </c>
      <c r="S3581" s="72" t="str">
        <f t="shared" si="670"/>
        <v/>
      </c>
      <c r="AT3581" s="20">
        <f t="shared" si="671"/>
        <v>-7084.8</v>
      </c>
    </row>
    <row r="3582" spans="1:46" ht="33.75">
      <c r="A3582" s="54">
        <v>8088</v>
      </c>
      <c r="B3582" s="54" t="s">
        <v>2403</v>
      </c>
      <c r="C3582" s="58" t="s">
        <v>2520</v>
      </c>
      <c r="D3582" s="79">
        <v>7</v>
      </c>
      <c r="E3582" s="79">
        <v>7</v>
      </c>
      <c r="F3582" s="80">
        <v>841.38</v>
      </c>
      <c r="G3582" s="80">
        <v>120.2</v>
      </c>
      <c r="H3582" s="80">
        <v>841.38</v>
      </c>
      <c r="I3582" s="80" t="s">
        <v>28</v>
      </c>
      <c r="J3582" s="80" t="s">
        <v>28</v>
      </c>
      <c r="K3582" s="80">
        <v>120.2</v>
      </c>
      <c r="L3582" s="73">
        <f t="shared" si="663"/>
        <v>78.72</v>
      </c>
      <c r="M3582" s="73">
        <f t="shared" si="664"/>
        <v>120.2</v>
      </c>
      <c r="N3582" s="72" t="str">
        <f t="shared" si="665"/>
        <v>2315</v>
      </c>
      <c r="O3582" s="74">
        <f t="shared" si="666"/>
        <v>0</v>
      </c>
      <c r="P3582" s="72">
        <f t="shared" si="667"/>
        <v>0</v>
      </c>
      <c r="Q3582" s="74">
        <f t="shared" si="668"/>
        <v>7</v>
      </c>
      <c r="R3582" s="72" t="str">
        <f t="shared" si="669"/>
        <v/>
      </c>
      <c r="S3582" s="72" t="str">
        <f t="shared" si="670"/>
        <v/>
      </c>
      <c r="AT3582" s="20">
        <f t="shared" si="671"/>
        <v>-7084.8</v>
      </c>
    </row>
    <row r="3583" spans="1:46" ht="33.75">
      <c r="A3583" s="54">
        <v>8088</v>
      </c>
      <c r="B3583" s="54" t="s">
        <v>2401</v>
      </c>
      <c r="C3583" s="58" t="s">
        <v>2520</v>
      </c>
      <c r="D3583" s="79">
        <v>7</v>
      </c>
      <c r="E3583" s="79">
        <v>7</v>
      </c>
      <c r="F3583" s="80">
        <v>841.38</v>
      </c>
      <c r="G3583" s="80">
        <v>120.2</v>
      </c>
      <c r="H3583" s="80">
        <v>841.38</v>
      </c>
      <c r="I3583" s="80" t="s">
        <v>28</v>
      </c>
      <c r="J3583" s="80" t="s">
        <v>28</v>
      </c>
      <c r="K3583" s="80">
        <v>120.2</v>
      </c>
      <c r="L3583" s="73">
        <f t="shared" si="663"/>
        <v>78.72</v>
      </c>
      <c r="M3583" s="73">
        <f t="shared" si="664"/>
        <v>120.2</v>
      </c>
      <c r="N3583" s="72" t="str">
        <f t="shared" si="665"/>
        <v>2315</v>
      </c>
      <c r="O3583" s="74">
        <f t="shared" si="666"/>
        <v>0</v>
      </c>
      <c r="P3583" s="72">
        <f t="shared" si="667"/>
        <v>0</v>
      </c>
      <c r="Q3583" s="74">
        <f t="shared" si="668"/>
        <v>7</v>
      </c>
      <c r="R3583" s="72" t="str">
        <f t="shared" si="669"/>
        <v/>
      </c>
      <c r="S3583" s="72" t="str">
        <f t="shared" si="670"/>
        <v/>
      </c>
      <c r="AT3583" s="20">
        <f t="shared" si="671"/>
        <v>-7084.8</v>
      </c>
    </row>
    <row r="3584" spans="1:46" ht="33.75">
      <c r="A3584" s="54">
        <v>8088</v>
      </c>
      <c r="B3584" s="54" t="s">
        <v>2399</v>
      </c>
      <c r="C3584" s="58" t="s">
        <v>2520</v>
      </c>
      <c r="D3584" s="79">
        <v>7</v>
      </c>
      <c r="E3584" s="79">
        <v>7</v>
      </c>
      <c r="F3584" s="80">
        <v>841.38</v>
      </c>
      <c r="G3584" s="80">
        <v>120.2</v>
      </c>
      <c r="H3584" s="80">
        <v>841.38</v>
      </c>
      <c r="I3584" s="80" t="s">
        <v>28</v>
      </c>
      <c r="J3584" s="80" t="s">
        <v>28</v>
      </c>
      <c r="K3584" s="80">
        <v>120.2</v>
      </c>
      <c r="L3584" s="73">
        <f t="shared" si="663"/>
        <v>88.07</v>
      </c>
      <c r="M3584" s="73">
        <f t="shared" si="664"/>
        <v>120.2</v>
      </c>
      <c r="N3584" s="72" t="str">
        <f t="shared" si="665"/>
        <v>2315</v>
      </c>
      <c r="O3584" s="74">
        <f t="shared" si="666"/>
        <v>0</v>
      </c>
      <c r="P3584" s="72">
        <f t="shared" si="667"/>
        <v>0</v>
      </c>
      <c r="Q3584" s="74">
        <f t="shared" si="668"/>
        <v>7</v>
      </c>
      <c r="R3584" s="72" t="str">
        <f t="shared" si="669"/>
        <v/>
      </c>
      <c r="S3584" s="72" t="str">
        <f t="shared" si="670"/>
        <v/>
      </c>
      <c r="AT3584" s="20">
        <f t="shared" si="671"/>
        <v>-7926.2999999999993</v>
      </c>
    </row>
    <row r="3585" spans="1:46" ht="33.75">
      <c r="A3585" s="54">
        <v>8088</v>
      </c>
      <c r="B3585" s="54" t="s">
        <v>2397</v>
      </c>
      <c r="C3585" s="58" t="s">
        <v>2520</v>
      </c>
      <c r="D3585" s="79">
        <v>7</v>
      </c>
      <c r="E3585" s="79">
        <v>7</v>
      </c>
      <c r="F3585" s="80">
        <v>841.38</v>
      </c>
      <c r="G3585" s="80">
        <v>120.2</v>
      </c>
      <c r="H3585" s="80">
        <v>841.38</v>
      </c>
      <c r="I3585" s="80" t="s">
        <v>28</v>
      </c>
      <c r="J3585" s="80" t="s">
        <v>28</v>
      </c>
      <c r="K3585" s="80">
        <v>120.2</v>
      </c>
      <c r="L3585" s="73">
        <f t="shared" si="663"/>
        <v>88.07</v>
      </c>
      <c r="M3585" s="73">
        <f t="shared" si="664"/>
        <v>120.2</v>
      </c>
      <c r="N3585" s="72" t="str">
        <f t="shared" si="665"/>
        <v>2315</v>
      </c>
      <c r="O3585" s="74">
        <f t="shared" si="666"/>
        <v>0</v>
      </c>
      <c r="P3585" s="72">
        <f t="shared" si="667"/>
        <v>0</v>
      </c>
      <c r="Q3585" s="74">
        <f t="shared" si="668"/>
        <v>7</v>
      </c>
      <c r="R3585" s="72" t="str">
        <f t="shared" si="669"/>
        <v/>
      </c>
      <c r="S3585" s="72" t="str">
        <f t="shared" si="670"/>
        <v/>
      </c>
      <c r="AT3585" s="20">
        <f t="shared" si="671"/>
        <v>-7926.2999999999993</v>
      </c>
    </row>
    <row r="3586" spans="1:46" ht="33.75">
      <c r="A3586" s="54">
        <v>8088</v>
      </c>
      <c r="B3586" s="54" t="s">
        <v>2395</v>
      </c>
      <c r="C3586" s="58" t="s">
        <v>2520</v>
      </c>
      <c r="D3586" s="79">
        <v>7</v>
      </c>
      <c r="E3586" s="79">
        <v>7</v>
      </c>
      <c r="F3586" s="80">
        <v>841.38</v>
      </c>
      <c r="G3586" s="80">
        <v>120.2</v>
      </c>
      <c r="H3586" s="80">
        <v>841.38</v>
      </c>
      <c r="I3586" s="80" t="s">
        <v>28</v>
      </c>
      <c r="J3586" s="80" t="s">
        <v>28</v>
      </c>
      <c r="K3586" s="80">
        <v>120.2</v>
      </c>
      <c r="L3586" s="73">
        <f t="shared" si="663"/>
        <v>88.07</v>
      </c>
      <c r="M3586" s="73">
        <f t="shared" si="664"/>
        <v>120.2</v>
      </c>
      <c r="N3586" s="72" t="str">
        <f t="shared" si="665"/>
        <v>2315</v>
      </c>
      <c r="O3586" s="74">
        <f t="shared" si="666"/>
        <v>0</v>
      </c>
      <c r="P3586" s="72">
        <f t="shared" si="667"/>
        <v>0</v>
      </c>
      <c r="Q3586" s="74">
        <f t="shared" si="668"/>
        <v>7</v>
      </c>
      <c r="R3586" s="72" t="str">
        <f t="shared" si="669"/>
        <v/>
      </c>
      <c r="S3586" s="72" t="str">
        <f t="shared" si="670"/>
        <v/>
      </c>
      <c r="AT3586" s="20">
        <f t="shared" si="671"/>
        <v>-7926.2999999999993</v>
      </c>
    </row>
    <row r="3587" spans="1:46" ht="33.75">
      <c r="A3587" s="54">
        <v>8088</v>
      </c>
      <c r="B3587" s="54" t="s">
        <v>2393</v>
      </c>
      <c r="C3587" s="58" t="s">
        <v>2520</v>
      </c>
      <c r="D3587" s="79">
        <v>7</v>
      </c>
      <c r="E3587" s="79">
        <v>7</v>
      </c>
      <c r="F3587" s="80">
        <v>841.38</v>
      </c>
      <c r="G3587" s="80">
        <v>120.2</v>
      </c>
      <c r="H3587" s="80">
        <v>841.38</v>
      </c>
      <c r="I3587" s="80" t="s">
        <v>28</v>
      </c>
      <c r="J3587" s="80" t="s">
        <v>28</v>
      </c>
      <c r="K3587" s="80">
        <v>120.2</v>
      </c>
      <c r="L3587" s="73">
        <f t="shared" si="663"/>
        <v>88.07</v>
      </c>
      <c r="M3587" s="73">
        <f t="shared" si="664"/>
        <v>120.2</v>
      </c>
      <c r="N3587" s="72" t="str">
        <f t="shared" si="665"/>
        <v>2315</v>
      </c>
      <c r="O3587" s="74">
        <f t="shared" si="666"/>
        <v>0</v>
      </c>
      <c r="P3587" s="72">
        <f t="shared" si="667"/>
        <v>0</v>
      </c>
      <c r="Q3587" s="74">
        <f t="shared" si="668"/>
        <v>7</v>
      </c>
      <c r="R3587" s="72" t="str">
        <f t="shared" si="669"/>
        <v/>
      </c>
      <c r="S3587" s="72" t="str">
        <f t="shared" si="670"/>
        <v/>
      </c>
      <c r="AT3587" s="20">
        <f t="shared" si="671"/>
        <v>-7926.2999999999993</v>
      </c>
    </row>
    <row r="3588" spans="1:46" ht="33.75">
      <c r="A3588" s="54">
        <v>8088</v>
      </c>
      <c r="B3588" s="54" t="s">
        <v>2391</v>
      </c>
      <c r="C3588" s="58" t="s">
        <v>2520</v>
      </c>
      <c r="D3588" s="79">
        <v>7</v>
      </c>
      <c r="E3588" s="79">
        <v>7</v>
      </c>
      <c r="F3588" s="80">
        <v>841.38</v>
      </c>
      <c r="G3588" s="80">
        <v>120.2</v>
      </c>
      <c r="H3588" s="80">
        <v>841.38</v>
      </c>
      <c r="I3588" s="80" t="s">
        <v>28</v>
      </c>
      <c r="J3588" s="80" t="s">
        <v>28</v>
      </c>
      <c r="K3588" s="80">
        <v>120.2</v>
      </c>
      <c r="L3588" s="73">
        <f t="shared" ref="L3588:L3603" si="672">IFERROR(VLOOKUP(B3588,$B$1326:$K$2467,6,0),"")</f>
        <v>88.07</v>
      </c>
      <c r="M3588" s="73">
        <f t="shared" ref="M3588:M3603" si="673">IFERROR(VLOOKUP($B3588,$B$2468:$K$3603,6,0),"")</f>
        <v>120.2</v>
      </c>
      <c r="N3588" s="72" t="str">
        <f t="shared" ref="N3588:N3603" si="674">LEFT(B3588,4)</f>
        <v>2315</v>
      </c>
      <c r="O3588" s="74">
        <f t="shared" ref="O3588:O3603" si="675">E3588-D3588</f>
        <v>0</v>
      </c>
      <c r="P3588" s="72">
        <f t="shared" ref="P3588:P3603" si="676">IF(O3588=20,1,0)</f>
        <v>0</v>
      </c>
      <c r="Q3588" s="74">
        <f t="shared" ref="Q3588:Q3603" si="677">D3588</f>
        <v>7</v>
      </c>
      <c r="R3588" s="72" t="str">
        <f t="shared" ref="R3588:R3603" si="678">IF(P3588=1,Q3588+7,"")</f>
        <v/>
      </c>
      <c r="S3588" s="72" t="str">
        <f t="shared" ref="S3588:S3603" si="679">IF(P3588=1,Q3588+14,"")</f>
        <v/>
      </c>
      <c r="AT3588" s="20">
        <f t="shared" si="671"/>
        <v>-7926.2999999999993</v>
      </c>
    </row>
    <row r="3589" spans="1:46" ht="33.75">
      <c r="A3589" s="54">
        <v>8088</v>
      </c>
      <c r="B3589" s="54" t="s">
        <v>2389</v>
      </c>
      <c r="C3589" s="58" t="s">
        <v>2520</v>
      </c>
      <c r="D3589" s="79">
        <v>7</v>
      </c>
      <c r="E3589" s="79">
        <v>7</v>
      </c>
      <c r="F3589" s="80">
        <v>841.38</v>
      </c>
      <c r="G3589" s="80">
        <v>120.2</v>
      </c>
      <c r="H3589" s="80">
        <v>841.38</v>
      </c>
      <c r="I3589" s="80" t="s">
        <v>28</v>
      </c>
      <c r="J3589" s="80" t="s">
        <v>28</v>
      </c>
      <c r="K3589" s="80">
        <v>120.2</v>
      </c>
      <c r="L3589" s="73">
        <f t="shared" si="672"/>
        <v>88.07</v>
      </c>
      <c r="M3589" s="73">
        <f t="shared" si="673"/>
        <v>120.2</v>
      </c>
      <c r="N3589" s="72" t="str">
        <f t="shared" si="674"/>
        <v>2315</v>
      </c>
      <c r="O3589" s="74">
        <f t="shared" si="675"/>
        <v>0</v>
      </c>
      <c r="P3589" s="72">
        <f t="shared" si="676"/>
        <v>0</v>
      </c>
      <c r="Q3589" s="74">
        <f t="shared" si="677"/>
        <v>7</v>
      </c>
      <c r="R3589" s="72" t="str">
        <f t="shared" si="678"/>
        <v/>
      </c>
      <c r="S3589" s="72" t="str">
        <f t="shared" si="679"/>
        <v/>
      </c>
      <c r="AT3589" s="20">
        <f t="shared" si="671"/>
        <v>-7926.2999999999993</v>
      </c>
    </row>
    <row r="3590" spans="1:46" ht="33.75">
      <c r="A3590" s="54">
        <v>8089</v>
      </c>
      <c r="B3590" s="54" t="s">
        <v>2437</v>
      </c>
      <c r="C3590" s="58" t="s">
        <v>2521</v>
      </c>
      <c r="D3590" s="79">
        <v>7</v>
      </c>
      <c r="E3590" s="79">
        <v>7</v>
      </c>
      <c r="F3590" s="80">
        <v>681.64</v>
      </c>
      <c r="G3590" s="80">
        <v>97.38</v>
      </c>
      <c r="H3590" s="80">
        <v>681.64</v>
      </c>
      <c r="I3590" s="80" t="s">
        <v>28</v>
      </c>
      <c r="J3590" s="80" t="s">
        <v>28</v>
      </c>
      <c r="K3590" s="80">
        <v>97.38</v>
      </c>
      <c r="L3590" s="73">
        <f t="shared" si="672"/>
        <v>82.44</v>
      </c>
      <c r="M3590" s="73">
        <f t="shared" si="673"/>
        <v>97.38</v>
      </c>
      <c r="N3590" s="72" t="str">
        <f t="shared" si="674"/>
        <v>2318</v>
      </c>
      <c r="O3590" s="74">
        <f t="shared" si="675"/>
        <v>0</v>
      </c>
      <c r="P3590" s="72">
        <f t="shared" si="676"/>
        <v>0</v>
      </c>
      <c r="Q3590" s="74">
        <f t="shared" si="677"/>
        <v>7</v>
      </c>
      <c r="R3590" s="72" t="str">
        <f t="shared" si="678"/>
        <v/>
      </c>
      <c r="S3590" s="72" t="str">
        <f t="shared" si="679"/>
        <v/>
      </c>
      <c r="AT3590" s="20">
        <f t="shared" si="671"/>
        <v>-7419.5999999999995</v>
      </c>
    </row>
    <row r="3591" spans="1:46" ht="33.75">
      <c r="A3591" s="54">
        <v>8089</v>
      </c>
      <c r="B3591" s="54" t="s">
        <v>2435</v>
      </c>
      <c r="C3591" s="58" t="s">
        <v>2521</v>
      </c>
      <c r="D3591" s="79">
        <v>7</v>
      </c>
      <c r="E3591" s="79">
        <v>7</v>
      </c>
      <c r="F3591" s="80">
        <v>681.64</v>
      </c>
      <c r="G3591" s="80">
        <v>97.38</v>
      </c>
      <c r="H3591" s="80">
        <v>681.64</v>
      </c>
      <c r="I3591" s="80" t="s">
        <v>28</v>
      </c>
      <c r="J3591" s="80" t="s">
        <v>28</v>
      </c>
      <c r="K3591" s="80">
        <v>97.38</v>
      </c>
      <c r="L3591" s="73">
        <f t="shared" si="672"/>
        <v>82.44</v>
      </c>
      <c r="M3591" s="73">
        <f t="shared" si="673"/>
        <v>97.38</v>
      </c>
      <c r="N3591" s="72" t="str">
        <f t="shared" si="674"/>
        <v>2318</v>
      </c>
      <c r="O3591" s="74">
        <f t="shared" si="675"/>
        <v>0</v>
      </c>
      <c r="P3591" s="72">
        <f t="shared" si="676"/>
        <v>0</v>
      </c>
      <c r="Q3591" s="74">
        <f t="shared" si="677"/>
        <v>7</v>
      </c>
      <c r="R3591" s="72" t="str">
        <f t="shared" si="678"/>
        <v/>
      </c>
      <c r="S3591" s="72" t="str">
        <f t="shared" si="679"/>
        <v/>
      </c>
      <c r="AT3591" s="20">
        <f t="shared" si="671"/>
        <v>-7419.5999999999995</v>
      </c>
    </row>
    <row r="3592" spans="1:46" ht="33.75">
      <c r="A3592" s="54">
        <v>8089</v>
      </c>
      <c r="B3592" s="54" t="s">
        <v>2433</v>
      </c>
      <c r="C3592" s="58" t="s">
        <v>2521</v>
      </c>
      <c r="D3592" s="79">
        <v>7</v>
      </c>
      <c r="E3592" s="79">
        <v>7</v>
      </c>
      <c r="F3592" s="80">
        <v>681.64</v>
      </c>
      <c r="G3592" s="80">
        <v>97.38</v>
      </c>
      <c r="H3592" s="80">
        <v>681.64</v>
      </c>
      <c r="I3592" s="80" t="s">
        <v>28</v>
      </c>
      <c r="J3592" s="80" t="s">
        <v>28</v>
      </c>
      <c r="K3592" s="80">
        <v>97.38</v>
      </c>
      <c r="L3592" s="73">
        <f t="shared" si="672"/>
        <v>82.44</v>
      </c>
      <c r="M3592" s="73">
        <f t="shared" si="673"/>
        <v>97.38</v>
      </c>
      <c r="N3592" s="72" t="str">
        <f t="shared" si="674"/>
        <v>2318</v>
      </c>
      <c r="O3592" s="74">
        <f t="shared" si="675"/>
        <v>0</v>
      </c>
      <c r="P3592" s="72">
        <f t="shared" si="676"/>
        <v>0</v>
      </c>
      <c r="Q3592" s="74">
        <f t="shared" si="677"/>
        <v>7</v>
      </c>
      <c r="R3592" s="72" t="str">
        <f t="shared" si="678"/>
        <v/>
      </c>
      <c r="S3592" s="72" t="str">
        <f t="shared" si="679"/>
        <v/>
      </c>
      <c r="AT3592" s="20">
        <f t="shared" si="671"/>
        <v>-7419.5999999999995</v>
      </c>
    </row>
    <row r="3593" spans="1:46" ht="33.75">
      <c r="A3593" s="54">
        <v>8089</v>
      </c>
      <c r="B3593" s="54" t="s">
        <v>2431</v>
      </c>
      <c r="C3593" s="58" t="s">
        <v>2521</v>
      </c>
      <c r="D3593" s="79">
        <v>7</v>
      </c>
      <c r="E3593" s="79">
        <v>7</v>
      </c>
      <c r="F3593" s="80">
        <v>681.64</v>
      </c>
      <c r="G3593" s="80">
        <v>97.38</v>
      </c>
      <c r="H3593" s="80">
        <v>681.64</v>
      </c>
      <c r="I3593" s="80" t="s">
        <v>28</v>
      </c>
      <c r="J3593" s="80" t="s">
        <v>28</v>
      </c>
      <c r="K3593" s="80">
        <v>97.38</v>
      </c>
      <c r="L3593" s="73">
        <f t="shared" si="672"/>
        <v>82.44</v>
      </c>
      <c r="M3593" s="73">
        <f t="shared" si="673"/>
        <v>97.38</v>
      </c>
      <c r="N3593" s="72" t="str">
        <f t="shared" si="674"/>
        <v>2318</v>
      </c>
      <c r="O3593" s="74">
        <f t="shared" si="675"/>
        <v>0</v>
      </c>
      <c r="P3593" s="72">
        <f t="shared" si="676"/>
        <v>0</v>
      </c>
      <c r="Q3593" s="74">
        <f t="shared" si="677"/>
        <v>7</v>
      </c>
      <c r="R3593" s="72" t="str">
        <f t="shared" si="678"/>
        <v/>
      </c>
      <c r="S3593" s="72" t="str">
        <f t="shared" si="679"/>
        <v/>
      </c>
      <c r="AT3593" s="20">
        <f t="shared" si="671"/>
        <v>-7419.5999999999995</v>
      </c>
    </row>
    <row r="3594" spans="1:46" ht="33.75">
      <c r="A3594" s="54">
        <v>8089</v>
      </c>
      <c r="B3594" s="54" t="s">
        <v>2429</v>
      </c>
      <c r="C3594" s="58" t="s">
        <v>2521</v>
      </c>
      <c r="D3594" s="79">
        <v>7</v>
      </c>
      <c r="E3594" s="79">
        <v>7</v>
      </c>
      <c r="F3594" s="80">
        <v>681.64</v>
      </c>
      <c r="G3594" s="80">
        <v>97.38</v>
      </c>
      <c r="H3594" s="80">
        <v>681.64</v>
      </c>
      <c r="I3594" s="80" t="s">
        <v>28</v>
      </c>
      <c r="J3594" s="80" t="s">
        <v>28</v>
      </c>
      <c r="K3594" s="80">
        <v>97.38</v>
      </c>
      <c r="L3594" s="73">
        <f t="shared" si="672"/>
        <v>82.44</v>
      </c>
      <c r="M3594" s="73">
        <f t="shared" si="673"/>
        <v>97.38</v>
      </c>
      <c r="N3594" s="72" t="str">
        <f t="shared" si="674"/>
        <v>2318</v>
      </c>
      <c r="O3594" s="74">
        <f t="shared" si="675"/>
        <v>0</v>
      </c>
      <c r="P3594" s="72">
        <f t="shared" si="676"/>
        <v>0</v>
      </c>
      <c r="Q3594" s="74">
        <f t="shared" si="677"/>
        <v>7</v>
      </c>
      <c r="R3594" s="72" t="str">
        <f t="shared" si="678"/>
        <v/>
      </c>
      <c r="S3594" s="72" t="str">
        <f t="shared" si="679"/>
        <v/>
      </c>
      <c r="AT3594" s="20">
        <f t="shared" si="671"/>
        <v>-7419.5999999999995</v>
      </c>
    </row>
    <row r="3595" spans="1:46" ht="33.75">
      <c r="A3595" s="54">
        <v>8089</v>
      </c>
      <c r="B3595" s="54" t="s">
        <v>2427</v>
      </c>
      <c r="C3595" s="58" t="s">
        <v>2521</v>
      </c>
      <c r="D3595" s="79">
        <v>7</v>
      </c>
      <c r="E3595" s="79">
        <v>7</v>
      </c>
      <c r="F3595" s="80">
        <v>681.64</v>
      </c>
      <c r="G3595" s="80">
        <v>97.38</v>
      </c>
      <c r="H3595" s="80">
        <v>681.64</v>
      </c>
      <c r="I3595" s="80" t="s">
        <v>28</v>
      </c>
      <c r="J3595" s="80" t="s">
        <v>28</v>
      </c>
      <c r="K3595" s="80">
        <v>97.38</v>
      </c>
      <c r="L3595" s="73">
        <f t="shared" si="672"/>
        <v>82.44</v>
      </c>
      <c r="M3595" s="73">
        <f t="shared" si="673"/>
        <v>97.38</v>
      </c>
      <c r="N3595" s="72" t="str">
        <f t="shared" si="674"/>
        <v>2318</v>
      </c>
      <c r="O3595" s="74">
        <f t="shared" si="675"/>
        <v>0</v>
      </c>
      <c r="P3595" s="72">
        <f t="shared" si="676"/>
        <v>0</v>
      </c>
      <c r="Q3595" s="74">
        <f t="shared" si="677"/>
        <v>7</v>
      </c>
      <c r="R3595" s="72" t="str">
        <f t="shared" si="678"/>
        <v/>
      </c>
      <c r="S3595" s="72" t="str">
        <f t="shared" si="679"/>
        <v/>
      </c>
      <c r="AT3595" s="20">
        <f t="shared" ref="AT3595:AT3603" si="680">AS3595+(AI3595-90)*L3595</f>
        <v>-7419.5999999999995</v>
      </c>
    </row>
    <row r="3596" spans="1:46" ht="33.75">
      <c r="A3596" s="54">
        <v>8089</v>
      </c>
      <c r="B3596" s="54" t="s">
        <v>2425</v>
      </c>
      <c r="C3596" s="58" t="s">
        <v>2521</v>
      </c>
      <c r="D3596" s="79">
        <v>7</v>
      </c>
      <c r="E3596" s="79">
        <v>7</v>
      </c>
      <c r="F3596" s="80">
        <v>681.64</v>
      </c>
      <c r="G3596" s="80">
        <v>97.38</v>
      </c>
      <c r="H3596" s="80">
        <v>681.64</v>
      </c>
      <c r="I3596" s="80" t="s">
        <v>28</v>
      </c>
      <c r="J3596" s="80" t="s">
        <v>28</v>
      </c>
      <c r="K3596" s="80">
        <v>97.38</v>
      </c>
      <c r="L3596" s="73">
        <f t="shared" si="672"/>
        <v>94.24</v>
      </c>
      <c r="M3596" s="73">
        <f t="shared" si="673"/>
        <v>97.38</v>
      </c>
      <c r="N3596" s="72" t="str">
        <f t="shared" si="674"/>
        <v>2318</v>
      </c>
      <c r="O3596" s="74">
        <f t="shared" si="675"/>
        <v>0</v>
      </c>
      <c r="P3596" s="72">
        <f t="shared" si="676"/>
        <v>0</v>
      </c>
      <c r="Q3596" s="74">
        <f t="shared" si="677"/>
        <v>7</v>
      </c>
      <c r="R3596" s="72" t="str">
        <f t="shared" si="678"/>
        <v/>
      </c>
      <c r="S3596" s="72" t="str">
        <f t="shared" si="679"/>
        <v/>
      </c>
      <c r="AT3596" s="20">
        <f t="shared" si="680"/>
        <v>-8481.6</v>
      </c>
    </row>
    <row r="3597" spans="1:46" ht="33.75">
      <c r="A3597" s="54">
        <v>8089</v>
      </c>
      <c r="B3597" s="54" t="s">
        <v>2423</v>
      </c>
      <c r="C3597" s="58" t="s">
        <v>2521</v>
      </c>
      <c r="D3597" s="79">
        <v>7</v>
      </c>
      <c r="E3597" s="79">
        <v>7</v>
      </c>
      <c r="F3597" s="80">
        <v>681.64</v>
      </c>
      <c r="G3597" s="80">
        <v>97.38</v>
      </c>
      <c r="H3597" s="80">
        <v>681.64</v>
      </c>
      <c r="I3597" s="80" t="s">
        <v>28</v>
      </c>
      <c r="J3597" s="80" t="s">
        <v>28</v>
      </c>
      <c r="K3597" s="80">
        <v>97.38</v>
      </c>
      <c r="L3597" s="73">
        <f t="shared" si="672"/>
        <v>94.24</v>
      </c>
      <c r="M3597" s="73">
        <f t="shared" si="673"/>
        <v>97.38</v>
      </c>
      <c r="N3597" s="72" t="str">
        <f t="shared" si="674"/>
        <v>2318</v>
      </c>
      <c r="O3597" s="74">
        <f t="shared" si="675"/>
        <v>0</v>
      </c>
      <c r="P3597" s="72">
        <f t="shared" si="676"/>
        <v>0</v>
      </c>
      <c r="Q3597" s="74">
        <f t="shared" si="677"/>
        <v>7</v>
      </c>
      <c r="R3597" s="72" t="str">
        <f t="shared" si="678"/>
        <v/>
      </c>
      <c r="S3597" s="72" t="str">
        <f t="shared" si="679"/>
        <v/>
      </c>
      <c r="AT3597" s="20">
        <f t="shared" si="680"/>
        <v>-8481.6</v>
      </c>
    </row>
    <row r="3598" spans="1:46" ht="33.75">
      <c r="A3598" s="54">
        <v>8089</v>
      </c>
      <c r="B3598" s="54" t="s">
        <v>2421</v>
      </c>
      <c r="C3598" s="58" t="s">
        <v>2521</v>
      </c>
      <c r="D3598" s="79">
        <v>7</v>
      </c>
      <c r="E3598" s="79">
        <v>7</v>
      </c>
      <c r="F3598" s="80">
        <v>681.64</v>
      </c>
      <c r="G3598" s="80">
        <v>97.38</v>
      </c>
      <c r="H3598" s="80">
        <v>681.64</v>
      </c>
      <c r="I3598" s="80" t="s">
        <v>28</v>
      </c>
      <c r="J3598" s="80" t="s">
        <v>28</v>
      </c>
      <c r="K3598" s="80">
        <v>97.38</v>
      </c>
      <c r="L3598" s="73">
        <f t="shared" si="672"/>
        <v>94.24</v>
      </c>
      <c r="M3598" s="73">
        <f t="shared" si="673"/>
        <v>97.38</v>
      </c>
      <c r="N3598" s="72" t="str">
        <f t="shared" si="674"/>
        <v>2318</v>
      </c>
      <c r="O3598" s="74">
        <f t="shared" si="675"/>
        <v>0</v>
      </c>
      <c r="P3598" s="72">
        <f t="shared" si="676"/>
        <v>0</v>
      </c>
      <c r="Q3598" s="74">
        <f t="shared" si="677"/>
        <v>7</v>
      </c>
      <c r="R3598" s="72" t="str">
        <f t="shared" si="678"/>
        <v/>
      </c>
      <c r="S3598" s="72" t="str">
        <f t="shared" si="679"/>
        <v/>
      </c>
      <c r="AT3598" s="20">
        <f t="shared" si="680"/>
        <v>-8481.6</v>
      </c>
    </row>
    <row r="3599" spans="1:46" ht="33.75">
      <c r="A3599" s="54">
        <v>8089</v>
      </c>
      <c r="B3599" s="54" t="s">
        <v>2419</v>
      </c>
      <c r="C3599" s="58" t="s">
        <v>2521</v>
      </c>
      <c r="D3599" s="79">
        <v>7</v>
      </c>
      <c r="E3599" s="79">
        <v>7</v>
      </c>
      <c r="F3599" s="80">
        <v>681.64</v>
      </c>
      <c r="G3599" s="80">
        <v>97.38</v>
      </c>
      <c r="H3599" s="80">
        <v>681.64</v>
      </c>
      <c r="I3599" s="80" t="s">
        <v>28</v>
      </c>
      <c r="J3599" s="80" t="s">
        <v>28</v>
      </c>
      <c r="K3599" s="80">
        <v>97.38</v>
      </c>
      <c r="L3599" s="73">
        <f t="shared" si="672"/>
        <v>94.24</v>
      </c>
      <c r="M3599" s="73">
        <f t="shared" si="673"/>
        <v>97.38</v>
      </c>
      <c r="N3599" s="72" t="str">
        <f t="shared" si="674"/>
        <v>2318</v>
      </c>
      <c r="O3599" s="74">
        <f t="shared" si="675"/>
        <v>0</v>
      </c>
      <c r="P3599" s="72">
        <f t="shared" si="676"/>
        <v>0</v>
      </c>
      <c r="Q3599" s="74">
        <f t="shared" si="677"/>
        <v>7</v>
      </c>
      <c r="R3599" s="72" t="str">
        <f t="shared" si="678"/>
        <v/>
      </c>
      <c r="S3599" s="72" t="str">
        <f t="shared" si="679"/>
        <v/>
      </c>
      <c r="AT3599" s="20">
        <f t="shared" si="680"/>
        <v>-8481.6</v>
      </c>
    </row>
    <row r="3600" spans="1:46" ht="33.75">
      <c r="A3600" s="54">
        <v>8089</v>
      </c>
      <c r="B3600" s="54" t="s">
        <v>2417</v>
      </c>
      <c r="C3600" s="58" t="s">
        <v>2521</v>
      </c>
      <c r="D3600" s="79">
        <v>7</v>
      </c>
      <c r="E3600" s="79">
        <v>7</v>
      </c>
      <c r="F3600" s="80">
        <v>681.64</v>
      </c>
      <c r="G3600" s="80">
        <v>97.38</v>
      </c>
      <c r="H3600" s="80">
        <v>681.64</v>
      </c>
      <c r="I3600" s="80" t="s">
        <v>28</v>
      </c>
      <c r="J3600" s="80" t="s">
        <v>28</v>
      </c>
      <c r="K3600" s="80">
        <v>97.38</v>
      </c>
      <c r="L3600" s="73">
        <f t="shared" si="672"/>
        <v>94.24</v>
      </c>
      <c r="M3600" s="73">
        <f t="shared" si="673"/>
        <v>97.38</v>
      </c>
      <c r="N3600" s="72" t="str">
        <f t="shared" si="674"/>
        <v>2318</v>
      </c>
      <c r="O3600" s="74">
        <f t="shared" si="675"/>
        <v>0</v>
      </c>
      <c r="P3600" s="72">
        <f t="shared" si="676"/>
        <v>0</v>
      </c>
      <c r="Q3600" s="74">
        <f t="shared" si="677"/>
        <v>7</v>
      </c>
      <c r="R3600" s="72" t="str">
        <f t="shared" si="678"/>
        <v/>
      </c>
      <c r="S3600" s="72" t="str">
        <f t="shared" si="679"/>
        <v/>
      </c>
      <c r="AT3600" s="20">
        <f t="shared" si="680"/>
        <v>-8481.6</v>
      </c>
    </row>
    <row r="3601" spans="1:46" ht="33.75">
      <c r="A3601" s="54">
        <v>8089</v>
      </c>
      <c r="B3601" s="54" t="s">
        <v>2415</v>
      </c>
      <c r="C3601" s="58" t="s">
        <v>2521</v>
      </c>
      <c r="D3601" s="79">
        <v>7</v>
      </c>
      <c r="E3601" s="79">
        <v>7</v>
      </c>
      <c r="F3601" s="80">
        <v>681.64</v>
      </c>
      <c r="G3601" s="80">
        <v>97.38</v>
      </c>
      <c r="H3601" s="80">
        <v>681.64</v>
      </c>
      <c r="I3601" s="80" t="s">
        <v>28</v>
      </c>
      <c r="J3601" s="80" t="s">
        <v>28</v>
      </c>
      <c r="K3601" s="80">
        <v>97.38</v>
      </c>
      <c r="L3601" s="73">
        <f t="shared" si="672"/>
        <v>94.24</v>
      </c>
      <c r="M3601" s="73">
        <f t="shared" si="673"/>
        <v>97.38</v>
      </c>
      <c r="N3601" s="72" t="str">
        <f t="shared" si="674"/>
        <v>2318</v>
      </c>
      <c r="O3601" s="74">
        <f t="shared" si="675"/>
        <v>0</v>
      </c>
      <c r="P3601" s="72">
        <f t="shared" si="676"/>
        <v>0</v>
      </c>
      <c r="Q3601" s="74">
        <f t="shared" si="677"/>
        <v>7</v>
      </c>
      <c r="R3601" s="72" t="str">
        <f t="shared" si="678"/>
        <v/>
      </c>
      <c r="S3601" s="72" t="str">
        <f t="shared" si="679"/>
        <v/>
      </c>
      <c r="AT3601" s="20">
        <f t="shared" si="680"/>
        <v>-8481.6</v>
      </c>
    </row>
    <row r="3602" spans="1:46" ht="33.75">
      <c r="A3602" s="54">
        <v>8090</v>
      </c>
      <c r="B3602" s="54" t="s">
        <v>2443</v>
      </c>
      <c r="C3602" s="58" t="s">
        <v>2522</v>
      </c>
      <c r="D3602" s="79">
        <v>7</v>
      </c>
      <c r="E3602" s="79">
        <v>7</v>
      </c>
      <c r="F3602" s="80">
        <v>1081.01</v>
      </c>
      <c r="G3602" s="80">
        <v>154.43</v>
      </c>
      <c r="H3602" s="80">
        <v>1081.01</v>
      </c>
      <c r="I3602" s="80" t="s">
        <v>28</v>
      </c>
      <c r="J3602" s="80" t="s">
        <v>28</v>
      </c>
      <c r="K3602" s="80">
        <v>154.43</v>
      </c>
      <c r="L3602" s="73">
        <f t="shared" si="672"/>
        <v>145.22</v>
      </c>
      <c r="M3602" s="73">
        <f t="shared" si="673"/>
        <v>154.43</v>
      </c>
      <c r="N3602" s="72" t="str">
        <f t="shared" si="674"/>
        <v>2703</v>
      </c>
      <c r="O3602" s="74">
        <f t="shared" si="675"/>
        <v>0</v>
      </c>
      <c r="P3602" s="72">
        <f t="shared" si="676"/>
        <v>0</v>
      </c>
      <c r="Q3602" s="74">
        <f t="shared" si="677"/>
        <v>7</v>
      </c>
      <c r="R3602" s="72" t="str">
        <f t="shared" si="678"/>
        <v/>
      </c>
      <c r="S3602" s="72" t="str">
        <f t="shared" si="679"/>
        <v/>
      </c>
      <c r="AT3602" s="20">
        <f t="shared" si="680"/>
        <v>-13069.8</v>
      </c>
    </row>
    <row r="3603" spans="1:46" ht="33.75">
      <c r="A3603" s="54">
        <v>8090</v>
      </c>
      <c r="B3603" s="54" t="s">
        <v>2441</v>
      </c>
      <c r="C3603" s="58" t="s">
        <v>2522</v>
      </c>
      <c r="D3603" s="79">
        <v>7</v>
      </c>
      <c r="E3603" s="79">
        <v>7</v>
      </c>
      <c r="F3603" s="80">
        <v>1081.01</v>
      </c>
      <c r="G3603" s="80">
        <v>154.43</v>
      </c>
      <c r="H3603" s="80">
        <v>1081.01</v>
      </c>
      <c r="I3603" s="80" t="s">
        <v>28</v>
      </c>
      <c r="J3603" s="80" t="s">
        <v>28</v>
      </c>
      <c r="K3603" s="80">
        <v>154.43</v>
      </c>
      <c r="L3603" s="73">
        <f t="shared" si="672"/>
        <v>145.22</v>
      </c>
      <c r="M3603" s="73">
        <f t="shared" si="673"/>
        <v>154.43</v>
      </c>
      <c r="N3603" s="72" t="str">
        <f t="shared" si="674"/>
        <v>2703</v>
      </c>
      <c r="O3603" s="74">
        <f t="shared" si="675"/>
        <v>0</v>
      </c>
      <c r="P3603" s="72">
        <f t="shared" si="676"/>
        <v>0</v>
      </c>
      <c r="Q3603" s="74">
        <f t="shared" si="677"/>
        <v>7</v>
      </c>
      <c r="R3603" s="72" t="str">
        <f t="shared" si="678"/>
        <v/>
      </c>
      <c r="S3603" s="72" t="str">
        <f t="shared" si="679"/>
        <v/>
      </c>
      <c r="AT3603" s="20">
        <f t="shared" si="680"/>
        <v>-13069.8</v>
      </c>
    </row>
  </sheetData>
  <mergeCells count="1">
    <mergeCell ref="AF1:AG1"/>
  </mergeCells>
  <pageMargins left="0.05" right="0.05" top="0.5" bottom="0.5" header="0" footer="0"/>
  <pageSetup paperSize="9" orientation="portrait" horizontalDpi="300" verticalDpi="300" r:id="rId1"/>
  <headerFooter>
    <oddHeader>Le Système SAS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7AEF-7EA7-47EB-9599-F4D613F51B90}">
  <dimension ref="A2:K3605"/>
  <sheetViews>
    <sheetView zoomScaleNormal="100" workbookViewId="0">
      <selection activeCell="B252" sqref="B252"/>
    </sheetView>
  </sheetViews>
  <sheetFormatPr baseColWidth="10" defaultColWidth="11.5703125" defaultRowHeight="12" customHeight="1"/>
  <cols>
    <col min="1" max="1" width="9.28515625" style="53" customWidth="1"/>
    <col min="2" max="2" width="6.7109375" style="59" bestFit="1" customWidth="1"/>
    <col min="3" max="3" width="30.5703125" style="53" customWidth="1"/>
    <col min="4" max="4" width="11.7109375" style="60" bestFit="1" customWidth="1"/>
    <col min="5" max="5" width="12" style="60" bestFit="1" customWidth="1"/>
    <col min="6" max="6" width="8.7109375" style="61" bestFit="1" customWidth="1"/>
    <col min="7" max="7" width="13.28515625" style="61" bestFit="1" customWidth="1"/>
    <col min="8" max="10" width="15" style="61" bestFit="1" customWidth="1"/>
    <col min="11" max="11" width="13.28515625" style="61" bestFit="1" customWidth="1"/>
    <col min="12" max="16384" width="11.5703125" style="53"/>
  </cols>
  <sheetData>
    <row r="2" spans="1:11" s="48" customFormat="1" ht="12" customHeight="1">
      <c r="A2" s="42" t="s">
        <v>2658</v>
      </c>
      <c r="B2" s="43"/>
      <c r="C2" s="44"/>
      <c r="D2" s="45"/>
      <c r="E2" s="45"/>
      <c r="F2" s="46"/>
      <c r="G2" s="46"/>
      <c r="H2" s="47"/>
      <c r="I2" s="47"/>
      <c r="J2" s="47"/>
      <c r="K2" s="47"/>
    </row>
    <row r="4" spans="1:11" ht="42">
      <c r="A4" s="49" t="s">
        <v>3</v>
      </c>
      <c r="B4" s="50" t="s">
        <v>1</v>
      </c>
      <c r="C4" s="49" t="s">
        <v>2650</v>
      </c>
      <c r="D4" s="51" t="s">
        <v>2651</v>
      </c>
      <c r="E4" s="51" t="s">
        <v>2652</v>
      </c>
      <c r="F4" s="52" t="s">
        <v>2653</v>
      </c>
      <c r="G4" s="52" t="s">
        <v>2654</v>
      </c>
      <c r="H4" s="52" t="s">
        <v>2659</v>
      </c>
      <c r="I4" s="52" t="s">
        <v>2660</v>
      </c>
      <c r="J4" s="52" t="s">
        <v>2661</v>
      </c>
      <c r="K4" s="52" t="s">
        <v>2655</v>
      </c>
    </row>
    <row r="5" spans="1:11" ht="11.25">
      <c r="A5" s="54">
        <v>4</v>
      </c>
      <c r="B5" s="54" t="s">
        <v>30</v>
      </c>
      <c r="C5" s="55" t="s">
        <v>31</v>
      </c>
      <c r="D5" s="56">
        <v>1</v>
      </c>
      <c r="E5" s="56">
        <v>1</v>
      </c>
      <c r="F5" s="57" t="s">
        <v>28</v>
      </c>
      <c r="G5" s="57" t="s">
        <v>28</v>
      </c>
      <c r="H5" s="57">
        <v>106.46</v>
      </c>
      <c r="I5" s="57" t="s">
        <v>28</v>
      </c>
      <c r="J5" s="57" t="s">
        <v>28</v>
      </c>
      <c r="K5" s="57" t="s">
        <v>28</v>
      </c>
    </row>
    <row r="6" spans="1:11" ht="33.75">
      <c r="A6" s="54">
        <v>5</v>
      </c>
      <c r="B6" s="54" t="s">
        <v>32</v>
      </c>
      <c r="C6" s="58" t="s">
        <v>33</v>
      </c>
      <c r="D6" s="56">
        <v>29</v>
      </c>
      <c r="E6" s="56">
        <v>35</v>
      </c>
      <c r="F6" s="57">
        <v>4474.58</v>
      </c>
      <c r="G6" s="57">
        <v>154.30000000000001</v>
      </c>
      <c r="H6" s="57">
        <v>4474.58</v>
      </c>
      <c r="I6" s="57" t="s">
        <v>28</v>
      </c>
      <c r="J6" s="57" t="s">
        <v>28</v>
      </c>
      <c r="K6" s="57">
        <v>141.15</v>
      </c>
    </row>
    <row r="7" spans="1:11" ht="33.75">
      <c r="A7" s="54">
        <v>6</v>
      </c>
      <c r="B7" s="54" t="s">
        <v>34</v>
      </c>
      <c r="C7" s="58" t="s">
        <v>35</v>
      </c>
      <c r="D7" s="56">
        <v>43</v>
      </c>
      <c r="E7" s="56">
        <v>49</v>
      </c>
      <c r="F7" s="57">
        <v>6585.05</v>
      </c>
      <c r="G7" s="57">
        <v>150.75</v>
      </c>
      <c r="H7" s="57">
        <v>6585.05</v>
      </c>
      <c r="I7" s="57" t="s">
        <v>28</v>
      </c>
      <c r="J7" s="57" t="s">
        <v>28</v>
      </c>
      <c r="K7" s="57">
        <v>145.87</v>
      </c>
    </row>
    <row r="8" spans="1:11" ht="33.75">
      <c r="A8" s="54">
        <v>7</v>
      </c>
      <c r="B8" s="54" t="s">
        <v>36</v>
      </c>
      <c r="C8" s="58" t="s">
        <v>37</v>
      </c>
      <c r="D8" s="56">
        <v>43</v>
      </c>
      <c r="E8" s="56">
        <v>49</v>
      </c>
      <c r="F8" s="57">
        <v>6290.91</v>
      </c>
      <c r="G8" s="57">
        <v>146.30000000000001</v>
      </c>
      <c r="H8" s="57">
        <v>6290.91</v>
      </c>
      <c r="I8" s="57" t="s">
        <v>28</v>
      </c>
      <c r="J8" s="57" t="s">
        <v>28</v>
      </c>
      <c r="K8" s="57">
        <v>137.61000000000001</v>
      </c>
    </row>
    <row r="9" spans="1:11" ht="33.75">
      <c r="A9" s="54">
        <v>8</v>
      </c>
      <c r="B9" s="54" t="s">
        <v>39</v>
      </c>
      <c r="C9" s="58" t="s">
        <v>40</v>
      </c>
      <c r="D9" s="56">
        <v>50</v>
      </c>
      <c r="E9" s="56">
        <v>56</v>
      </c>
      <c r="F9" s="57">
        <v>7973.73</v>
      </c>
      <c r="G9" s="57">
        <v>159.47</v>
      </c>
      <c r="H9" s="57">
        <v>7973.73</v>
      </c>
      <c r="I9" s="57" t="s">
        <v>28</v>
      </c>
      <c r="J9" s="57" t="s">
        <v>28</v>
      </c>
      <c r="K9" s="57">
        <v>148.76</v>
      </c>
    </row>
    <row r="10" spans="1:11" ht="33.75">
      <c r="A10" s="54">
        <v>9</v>
      </c>
      <c r="B10" s="54" t="s">
        <v>41</v>
      </c>
      <c r="C10" s="58" t="s">
        <v>42</v>
      </c>
      <c r="D10" s="56">
        <v>43</v>
      </c>
      <c r="E10" s="56">
        <v>49</v>
      </c>
      <c r="F10" s="57">
        <v>6954.89</v>
      </c>
      <c r="G10" s="57">
        <v>161.74</v>
      </c>
      <c r="H10" s="57">
        <v>6954.89</v>
      </c>
      <c r="I10" s="57" t="s">
        <v>28</v>
      </c>
      <c r="J10" s="57" t="s">
        <v>28</v>
      </c>
      <c r="K10" s="57">
        <v>151.74</v>
      </c>
    </row>
    <row r="11" spans="1:11" ht="33.75">
      <c r="A11" s="54">
        <v>10</v>
      </c>
      <c r="B11" s="54" t="s">
        <v>43</v>
      </c>
      <c r="C11" s="58" t="s">
        <v>44</v>
      </c>
      <c r="D11" s="56">
        <v>64</v>
      </c>
      <c r="E11" s="56">
        <v>70</v>
      </c>
      <c r="F11" s="57">
        <v>11004.22</v>
      </c>
      <c r="G11" s="57">
        <v>171.94</v>
      </c>
      <c r="H11" s="57">
        <v>11004.22</v>
      </c>
      <c r="I11" s="57" t="s">
        <v>28</v>
      </c>
      <c r="J11" s="57" t="s">
        <v>28</v>
      </c>
      <c r="K11" s="57">
        <v>163.27000000000001</v>
      </c>
    </row>
    <row r="12" spans="1:11" ht="33.75">
      <c r="A12" s="54">
        <v>11</v>
      </c>
      <c r="B12" s="54" t="s">
        <v>45</v>
      </c>
      <c r="C12" s="58" t="s">
        <v>46</v>
      </c>
      <c r="D12" s="56">
        <v>29</v>
      </c>
      <c r="E12" s="56">
        <v>35</v>
      </c>
      <c r="F12" s="57">
        <v>3524.74</v>
      </c>
      <c r="G12" s="57">
        <v>121.54</v>
      </c>
      <c r="H12" s="57">
        <v>3524.74</v>
      </c>
      <c r="I12" s="57" t="s">
        <v>28</v>
      </c>
      <c r="J12" s="57" t="s">
        <v>28</v>
      </c>
      <c r="K12" s="57">
        <v>107.14</v>
      </c>
    </row>
    <row r="13" spans="1:11" ht="33.75">
      <c r="A13" s="54">
        <v>12</v>
      </c>
      <c r="B13" s="54" t="s">
        <v>47</v>
      </c>
      <c r="C13" s="58" t="s">
        <v>48</v>
      </c>
      <c r="D13" s="56">
        <v>36</v>
      </c>
      <c r="E13" s="56">
        <v>42</v>
      </c>
      <c r="F13" s="57">
        <v>4727.8500000000004</v>
      </c>
      <c r="G13" s="57">
        <v>131.33000000000001</v>
      </c>
      <c r="H13" s="57">
        <v>4727.8500000000004</v>
      </c>
      <c r="I13" s="57" t="s">
        <v>28</v>
      </c>
      <c r="J13" s="57" t="s">
        <v>28</v>
      </c>
      <c r="K13" s="57">
        <v>121.23</v>
      </c>
    </row>
    <row r="14" spans="1:11" ht="33.75">
      <c r="A14" s="54">
        <v>13</v>
      </c>
      <c r="B14" s="54" t="s">
        <v>49</v>
      </c>
      <c r="C14" s="58" t="s">
        <v>50</v>
      </c>
      <c r="D14" s="56">
        <v>36</v>
      </c>
      <c r="E14" s="56">
        <v>42</v>
      </c>
      <c r="F14" s="57">
        <v>4970.8900000000003</v>
      </c>
      <c r="G14" s="57">
        <v>138.08000000000001</v>
      </c>
      <c r="H14" s="57">
        <v>4970.8900000000003</v>
      </c>
      <c r="I14" s="57" t="s">
        <v>28</v>
      </c>
      <c r="J14" s="57" t="s">
        <v>28</v>
      </c>
      <c r="K14" s="57">
        <v>126.07</v>
      </c>
    </row>
    <row r="15" spans="1:11" ht="33.75">
      <c r="A15" s="54">
        <v>14</v>
      </c>
      <c r="B15" s="54" t="s">
        <v>51</v>
      </c>
      <c r="C15" s="58" t="s">
        <v>52</v>
      </c>
      <c r="D15" s="56">
        <v>43</v>
      </c>
      <c r="E15" s="56">
        <v>49</v>
      </c>
      <c r="F15" s="57">
        <v>5385.18</v>
      </c>
      <c r="G15" s="57">
        <v>59.18</v>
      </c>
      <c r="H15" s="57">
        <v>5385.18</v>
      </c>
      <c r="I15" s="57" t="s">
        <v>28</v>
      </c>
      <c r="J15" s="57" t="s">
        <v>28</v>
      </c>
      <c r="K15" s="57">
        <v>126.07</v>
      </c>
    </row>
    <row r="16" spans="1:11" ht="33.75">
      <c r="A16" s="54">
        <v>15</v>
      </c>
      <c r="B16" s="54" t="s">
        <v>53</v>
      </c>
      <c r="C16" s="58" t="s">
        <v>54</v>
      </c>
      <c r="D16" s="56">
        <v>43</v>
      </c>
      <c r="E16" s="56">
        <v>49</v>
      </c>
      <c r="F16" s="57">
        <v>5453.69</v>
      </c>
      <c r="G16" s="57">
        <v>126.83</v>
      </c>
      <c r="H16" s="57">
        <v>5453.69</v>
      </c>
      <c r="I16" s="57" t="s">
        <v>28</v>
      </c>
      <c r="J16" s="57" t="s">
        <v>28</v>
      </c>
      <c r="K16" s="57">
        <v>115.63</v>
      </c>
    </row>
    <row r="17" spans="1:11" ht="33.75">
      <c r="A17" s="54">
        <v>16</v>
      </c>
      <c r="B17" s="54" t="s">
        <v>55</v>
      </c>
      <c r="C17" s="58" t="s">
        <v>56</v>
      </c>
      <c r="D17" s="56">
        <v>57</v>
      </c>
      <c r="E17" s="56">
        <v>63</v>
      </c>
      <c r="F17" s="57">
        <v>7528.84</v>
      </c>
      <c r="G17" s="57">
        <v>132.08000000000001</v>
      </c>
      <c r="H17" s="57">
        <v>7528.84</v>
      </c>
      <c r="I17" s="57" t="s">
        <v>28</v>
      </c>
      <c r="J17" s="57" t="s">
        <v>28</v>
      </c>
      <c r="K17" s="57">
        <v>125.1</v>
      </c>
    </row>
    <row r="18" spans="1:11" ht="33.75">
      <c r="A18" s="54">
        <v>17</v>
      </c>
      <c r="B18" s="54" t="s">
        <v>57</v>
      </c>
      <c r="C18" s="58" t="s">
        <v>58</v>
      </c>
      <c r="D18" s="56">
        <v>22</v>
      </c>
      <c r="E18" s="56">
        <v>28</v>
      </c>
      <c r="F18" s="57">
        <v>2855.57</v>
      </c>
      <c r="G18" s="57">
        <v>129.80000000000001</v>
      </c>
      <c r="H18" s="57">
        <v>2855.57</v>
      </c>
      <c r="I18" s="57" t="s">
        <v>28</v>
      </c>
      <c r="J18" s="57" t="s">
        <v>28</v>
      </c>
      <c r="K18" s="57">
        <v>105.76</v>
      </c>
    </row>
    <row r="19" spans="1:11" ht="33.75">
      <c r="A19" s="54">
        <v>18</v>
      </c>
      <c r="B19" s="54" t="s">
        <v>59</v>
      </c>
      <c r="C19" s="58" t="s">
        <v>60</v>
      </c>
      <c r="D19" s="56">
        <v>36</v>
      </c>
      <c r="E19" s="56">
        <v>42</v>
      </c>
      <c r="F19" s="57">
        <v>4359.78</v>
      </c>
      <c r="G19" s="57">
        <v>107.44</v>
      </c>
      <c r="H19" s="57">
        <v>4359.78</v>
      </c>
      <c r="I19" s="57" t="s">
        <v>28</v>
      </c>
      <c r="J19" s="57" t="s">
        <v>28</v>
      </c>
      <c r="K19" s="57">
        <v>114.73</v>
      </c>
    </row>
    <row r="20" spans="1:11" ht="33.75">
      <c r="A20" s="54">
        <v>19</v>
      </c>
      <c r="B20" s="54" t="s">
        <v>61</v>
      </c>
      <c r="C20" s="58" t="s">
        <v>62</v>
      </c>
      <c r="D20" s="56">
        <v>29</v>
      </c>
      <c r="E20" s="56">
        <v>35</v>
      </c>
      <c r="F20" s="57">
        <v>3389.49</v>
      </c>
      <c r="G20" s="57">
        <v>116.88</v>
      </c>
      <c r="H20" s="57">
        <v>3389.49</v>
      </c>
      <c r="I20" s="57" t="s">
        <v>28</v>
      </c>
      <c r="J20" s="57" t="s">
        <v>28</v>
      </c>
      <c r="K20" s="57">
        <v>111.13</v>
      </c>
    </row>
    <row r="21" spans="1:11" ht="33.75">
      <c r="A21" s="54">
        <v>20</v>
      </c>
      <c r="B21" s="54" t="s">
        <v>63</v>
      </c>
      <c r="C21" s="58" t="s">
        <v>64</v>
      </c>
      <c r="D21" s="56">
        <v>43</v>
      </c>
      <c r="E21" s="56">
        <v>49</v>
      </c>
      <c r="F21" s="57">
        <v>5801</v>
      </c>
      <c r="G21" s="57">
        <v>134.91</v>
      </c>
      <c r="H21" s="57">
        <v>5801</v>
      </c>
      <c r="I21" s="57" t="s">
        <v>28</v>
      </c>
      <c r="J21" s="57" t="s">
        <v>28</v>
      </c>
      <c r="K21" s="57">
        <v>120.85</v>
      </c>
    </row>
    <row r="22" spans="1:11" ht="33.75">
      <c r="A22" s="54">
        <v>21</v>
      </c>
      <c r="B22" s="54" t="s">
        <v>65</v>
      </c>
      <c r="C22" s="58" t="s">
        <v>66</v>
      </c>
      <c r="D22" s="56">
        <v>36</v>
      </c>
      <c r="E22" s="56">
        <v>42</v>
      </c>
      <c r="F22" s="57">
        <v>4819.25</v>
      </c>
      <c r="G22" s="57">
        <v>133.87</v>
      </c>
      <c r="H22" s="57">
        <v>4819.25</v>
      </c>
      <c r="I22" s="57" t="s">
        <v>28</v>
      </c>
      <c r="J22" s="57" t="s">
        <v>28</v>
      </c>
      <c r="K22" s="57">
        <v>121.24</v>
      </c>
    </row>
    <row r="23" spans="1:11" ht="33.75">
      <c r="A23" s="54">
        <v>22</v>
      </c>
      <c r="B23" s="54" t="s">
        <v>67</v>
      </c>
      <c r="C23" s="58" t="s">
        <v>68</v>
      </c>
      <c r="D23" s="56">
        <v>57</v>
      </c>
      <c r="E23" s="56">
        <v>63</v>
      </c>
      <c r="F23" s="57">
        <v>7379.33</v>
      </c>
      <c r="G23" s="57">
        <v>121.91</v>
      </c>
      <c r="H23" s="57">
        <v>7379.33</v>
      </c>
      <c r="I23" s="57" t="s">
        <v>28</v>
      </c>
      <c r="J23" s="57" t="s">
        <v>28</v>
      </c>
      <c r="K23" s="57">
        <v>122.99</v>
      </c>
    </row>
    <row r="24" spans="1:11" ht="22.5">
      <c r="A24" s="54">
        <v>23</v>
      </c>
      <c r="B24" s="54" t="s">
        <v>69</v>
      </c>
      <c r="C24" s="58" t="s">
        <v>70</v>
      </c>
      <c r="D24" s="56">
        <v>1</v>
      </c>
      <c r="E24" s="56">
        <v>1</v>
      </c>
      <c r="F24" s="57" t="s">
        <v>28</v>
      </c>
      <c r="G24" s="57" t="s">
        <v>28</v>
      </c>
      <c r="H24" s="57">
        <v>124.31</v>
      </c>
      <c r="I24" s="57" t="s">
        <v>28</v>
      </c>
      <c r="J24" s="57" t="s">
        <v>28</v>
      </c>
      <c r="K24" s="57" t="s">
        <v>28</v>
      </c>
    </row>
    <row r="25" spans="1:11" ht="22.5">
      <c r="A25" s="54">
        <v>24</v>
      </c>
      <c r="B25" s="54" t="s">
        <v>71</v>
      </c>
      <c r="C25" s="58" t="s">
        <v>72</v>
      </c>
      <c r="D25" s="56">
        <v>1</v>
      </c>
      <c r="E25" s="56">
        <v>1</v>
      </c>
      <c r="F25" s="57" t="s">
        <v>28</v>
      </c>
      <c r="G25" s="57" t="s">
        <v>28</v>
      </c>
      <c r="H25" s="57">
        <v>121.97</v>
      </c>
      <c r="I25" s="57" t="s">
        <v>28</v>
      </c>
      <c r="J25" s="57" t="s">
        <v>28</v>
      </c>
      <c r="K25" s="57" t="s">
        <v>28</v>
      </c>
    </row>
    <row r="26" spans="1:11" ht="22.5">
      <c r="A26" s="54">
        <v>25</v>
      </c>
      <c r="B26" s="54" t="s">
        <v>73</v>
      </c>
      <c r="C26" s="58" t="s">
        <v>74</v>
      </c>
      <c r="D26" s="56">
        <v>1</v>
      </c>
      <c r="E26" s="56">
        <v>1</v>
      </c>
      <c r="F26" s="57" t="s">
        <v>28</v>
      </c>
      <c r="G26" s="57" t="s">
        <v>28</v>
      </c>
      <c r="H26" s="57">
        <v>107.94</v>
      </c>
      <c r="I26" s="57" t="s">
        <v>28</v>
      </c>
      <c r="J26" s="57" t="s">
        <v>28</v>
      </c>
      <c r="K26" s="57" t="s">
        <v>28</v>
      </c>
    </row>
    <row r="27" spans="1:11" ht="22.5">
      <c r="A27" s="54">
        <v>26</v>
      </c>
      <c r="B27" s="54" t="s">
        <v>75</v>
      </c>
      <c r="C27" s="58" t="s">
        <v>76</v>
      </c>
      <c r="D27" s="56">
        <v>1</v>
      </c>
      <c r="E27" s="56">
        <v>1</v>
      </c>
      <c r="F27" s="57" t="s">
        <v>28</v>
      </c>
      <c r="G27" s="57" t="s">
        <v>28</v>
      </c>
      <c r="H27" s="57">
        <v>94.66</v>
      </c>
      <c r="I27" s="57" t="s">
        <v>28</v>
      </c>
      <c r="J27" s="57" t="s">
        <v>28</v>
      </c>
      <c r="K27" s="57" t="s">
        <v>28</v>
      </c>
    </row>
    <row r="28" spans="1:11" ht="33.75">
      <c r="A28" s="54">
        <v>27</v>
      </c>
      <c r="B28" s="54" t="s">
        <v>77</v>
      </c>
      <c r="C28" s="58" t="s">
        <v>78</v>
      </c>
      <c r="D28" s="56">
        <v>90</v>
      </c>
      <c r="E28" s="56">
        <v>90</v>
      </c>
      <c r="F28" s="57">
        <v>7649.32</v>
      </c>
      <c r="G28" s="57">
        <v>84.99</v>
      </c>
      <c r="H28" s="57">
        <v>7649.32</v>
      </c>
      <c r="I28" s="57" t="s">
        <v>28</v>
      </c>
      <c r="J28" s="57" t="s">
        <v>28</v>
      </c>
      <c r="K28" s="57">
        <v>84.99</v>
      </c>
    </row>
    <row r="29" spans="1:11" ht="33.75">
      <c r="A29" s="54">
        <v>28</v>
      </c>
      <c r="B29" s="54" t="s">
        <v>79</v>
      </c>
      <c r="C29" s="58" t="s">
        <v>80</v>
      </c>
      <c r="D29" s="56">
        <v>90</v>
      </c>
      <c r="E29" s="56">
        <v>90</v>
      </c>
      <c r="F29" s="57">
        <v>24742.46</v>
      </c>
      <c r="G29" s="57">
        <v>274.92</v>
      </c>
      <c r="H29" s="57">
        <v>24742.46</v>
      </c>
      <c r="I29" s="57" t="s">
        <v>28</v>
      </c>
      <c r="J29" s="57" t="s">
        <v>28</v>
      </c>
      <c r="K29" s="57">
        <v>274.92</v>
      </c>
    </row>
    <row r="30" spans="1:11" ht="45">
      <c r="A30" s="54">
        <v>29</v>
      </c>
      <c r="B30" s="54" t="s">
        <v>81</v>
      </c>
      <c r="C30" s="58" t="s">
        <v>82</v>
      </c>
      <c r="D30" s="56">
        <v>90</v>
      </c>
      <c r="E30" s="56">
        <v>90</v>
      </c>
      <c r="F30" s="57">
        <v>22675.1</v>
      </c>
      <c r="G30" s="57">
        <v>251.95</v>
      </c>
      <c r="H30" s="57">
        <v>22675.1</v>
      </c>
      <c r="I30" s="57" t="s">
        <v>28</v>
      </c>
      <c r="J30" s="57" t="s">
        <v>28</v>
      </c>
      <c r="K30" s="57">
        <v>251.95</v>
      </c>
    </row>
    <row r="31" spans="1:11" ht="45">
      <c r="A31" s="54">
        <v>30</v>
      </c>
      <c r="B31" s="54" t="s">
        <v>83</v>
      </c>
      <c r="C31" s="58" t="s">
        <v>84</v>
      </c>
      <c r="D31" s="56">
        <v>90</v>
      </c>
      <c r="E31" s="56">
        <v>90</v>
      </c>
      <c r="F31" s="57">
        <v>17358.41</v>
      </c>
      <c r="G31" s="57">
        <v>192.87</v>
      </c>
      <c r="H31" s="57">
        <v>17358.41</v>
      </c>
      <c r="I31" s="57" t="s">
        <v>28</v>
      </c>
      <c r="J31" s="57" t="s">
        <v>28</v>
      </c>
      <c r="K31" s="57">
        <v>192.87</v>
      </c>
    </row>
    <row r="32" spans="1:11" ht="33.75">
      <c r="A32" s="54">
        <v>31</v>
      </c>
      <c r="B32" s="54" t="s">
        <v>85</v>
      </c>
      <c r="C32" s="58" t="s">
        <v>86</v>
      </c>
      <c r="D32" s="56">
        <v>22</v>
      </c>
      <c r="E32" s="56">
        <v>42</v>
      </c>
      <c r="F32" s="57">
        <v>3033.94</v>
      </c>
      <c r="G32" s="57">
        <v>137.91</v>
      </c>
      <c r="H32" s="57">
        <v>3033.94</v>
      </c>
      <c r="I32" s="57">
        <v>3901.61</v>
      </c>
      <c r="J32" s="57">
        <v>4651.76</v>
      </c>
      <c r="K32" s="57">
        <v>105.59</v>
      </c>
    </row>
    <row r="33" spans="1:11" ht="33.75">
      <c r="A33" s="54">
        <v>32</v>
      </c>
      <c r="B33" s="54" t="s">
        <v>87</v>
      </c>
      <c r="C33" s="58" t="s">
        <v>88</v>
      </c>
      <c r="D33" s="56">
        <v>50</v>
      </c>
      <c r="E33" s="56">
        <v>56</v>
      </c>
      <c r="F33" s="57">
        <v>6017.96</v>
      </c>
      <c r="G33" s="57">
        <v>97.59</v>
      </c>
      <c r="H33" s="57">
        <v>6017.96</v>
      </c>
      <c r="I33" s="57" t="s">
        <v>28</v>
      </c>
      <c r="J33" s="57" t="s">
        <v>28</v>
      </c>
      <c r="K33" s="57">
        <v>113.01</v>
      </c>
    </row>
    <row r="34" spans="1:11" ht="45">
      <c r="A34" s="54">
        <v>33</v>
      </c>
      <c r="B34" s="54" t="s">
        <v>89</v>
      </c>
      <c r="C34" s="58" t="s">
        <v>90</v>
      </c>
      <c r="D34" s="56">
        <v>50</v>
      </c>
      <c r="E34" s="56">
        <v>56</v>
      </c>
      <c r="F34" s="57">
        <v>6112.73</v>
      </c>
      <c r="G34" s="57">
        <v>122.25</v>
      </c>
      <c r="H34" s="57">
        <v>6112.73</v>
      </c>
      <c r="I34" s="57" t="s">
        <v>28</v>
      </c>
      <c r="J34" s="57" t="s">
        <v>28</v>
      </c>
      <c r="K34" s="57">
        <v>111.14</v>
      </c>
    </row>
    <row r="35" spans="1:11" ht="45">
      <c r="A35" s="54">
        <v>34</v>
      </c>
      <c r="B35" s="54" t="s">
        <v>91</v>
      </c>
      <c r="C35" s="58" t="s">
        <v>92</v>
      </c>
      <c r="D35" s="56">
        <v>78</v>
      </c>
      <c r="E35" s="56">
        <v>84</v>
      </c>
      <c r="F35" s="57">
        <v>9695.06</v>
      </c>
      <c r="G35" s="57">
        <v>124.3</v>
      </c>
      <c r="H35" s="57">
        <v>9695.06</v>
      </c>
      <c r="I35" s="57" t="s">
        <v>28</v>
      </c>
      <c r="J35" s="57" t="s">
        <v>28</v>
      </c>
      <c r="K35" s="57">
        <v>119.38</v>
      </c>
    </row>
    <row r="36" spans="1:11" ht="45">
      <c r="A36" s="54">
        <v>35</v>
      </c>
      <c r="B36" s="54" t="s">
        <v>93</v>
      </c>
      <c r="C36" s="58" t="s">
        <v>94</v>
      </c>
      <c r="D36" s="56">
        <v>64</v>
      </c>
      <c r="E36" s="56">
        <v>70</v>
      </c>
      <c r="F36" s="57">
        <v>10998.8</v>
      </c>
      <c r="G36" s="57">
        <v>171.86</v>
      </c>
      <c r="H36" s="57">
        <v>10998.8</v>
      </c>
      <c r="I36" s="57" t="s">
        <v>28</v>
      </c>
      <c r="J36" s="57" t="s">
        <v>28</v>
      </c>
      <c r="K36" s="57">
        <v>161.75</v>
      </c>
    </row>
    <row r="37" spans="1:11" ht="45">
      <c r="A37" s="54">
        <v>36</v>
      </c>
      <c r="B37" s="54" t="s">
        <v>95</v>
      </c>
      <c r="C37" s="58" t="s">
        <v>96</v>
      </c>
      <c r="D37" s="56">
        <v>78</v>
      </c>
      <c r="E37" s="56">
        <v>84</v>
      </c>
      <c r="F37" s="57">
        <v>11221.46</v>
      </c>
      <c r="G37" s="57">
        <v>15.9</v>
      </c>
      <c r="H37" s="57">
        <v>11221.46</v>
      </c>
      <c r="I37" s="57" t="s">
        <v>28</v>
      </c>
      <c r="J37" s="57" t="s">
        <v>28</v>
      </c>
      <c r="K37" s="57">
        <v>161.75</v>
      </c>
    </row>
    <row r="38" spans="1:11" ht="33.75">
      <c r="A38" s="54">
        <v>37</v>
      </c>
      <c r="B38" s="54" t="s">
        <v>97</v>
      </c>
      <c r="C38" s="58" t="s">
        <v>98</v>
      </c>
      <c r="D38" s="56">
        <v>15</v>
      </c>
      <c r="E38" s="56">
        <v>35</v>
      </c>
      <c r="F38" s="57">
        <v>1912.83</v>
      </c>
      <c r="G38" s="57">
        <v>127.52</v>
      </c>
      <c r="H38" s="57">
        <v>1912.83</v>
      </c>
      <c r="I38" s="57">
        <v>2567.35</v>
      </c>
      <c r="J38" s="57">
        <v>3221.7</v>
      </c>
      <c r="K38" s="57">
        <v>88.67</v>
      </c>
    </row>
    <row r="39" spans="1:11" ht="33.75">
      <c r="A39" s="54">
        <v>38</v>
      </c>
      <c r="B39" s="54" t="s">
        <v>99</v>
      </c>
      <c r="C39" s="58" t="s">
        <v>100</v>
      </c>
      <c r="D39" s="56">
        <v>15</v>
      </c>
      <c r="E39" s="56">
        <v>35</v>
      </c>
      <c r="F39" s="57">
        <v>1919.89</v>
      </c>
      <c r="G39" s="57">
        <v>127.99</v>
      </c>
      <c r="H39" s="57">
        <v>1919.89</v>
      </c>
      <c r="I39" s="57">
        <v>2576.83</v>
      </c>
      <c r="J39" s="57">
        <v>3233.6</v>
      </c>
      <c r="K39" s="57">
        <v>92.39</v>
      </c>
    </row>
    <row r="40" spans="1:11" ht="45">
      <c r="A40" s="54">
        <v>39</v>
      </c>
      <c r="B40" s="54" t="s">
        <v>101</v>
      </c>
      <c r="C40" s="58" t="s">
        <v>102</v>
      </c>
      <c r="D40" s="56">
        <v>15</v>
      </c>
      <c r="E40" s="56">
        <v>35</v>
      </c>
      <c r="F40" s="57">
        <v>2006.51</v>
      </c>
      <c r="G40" s="57">
        <v>133.77000000000001</v>
      </c>
      <c r="H40" s="57">
        <v>2006.51</v>
      </c>
      <c r="I40" s="57">
        <v>2796.53</v>
      </c>
      <c r="J40" s="57">
        <v>3601.47</v>
      </c>
      <c r="K40" s="57">
        <v>90.36</v>
      </c>
    </row>
    <row r="41" spans="1:11" ht="45">
      <c r="A41" s="54">
        <v>40</v>
      </c>
      <c r="B41" s="54" t="s">
        <v>103</v>
      </c>
      <c r="C41" s="58" t="s">
        <v>104</v>
      </c>
      <c r="D41" s="56">
        <v>57</v>
      </c>
      <c r="E41" s="56">
        <v>63</v>
      </c>
      <c r="F41" s="57">
        <v>6372.86</v>
      </c>
      <c r="G41" s="57">
        <v>98.98</v>
      </c>
      <c r="H41" s="57">
        <v>6372.86</v>
      </c>
      <c r="I41" s="57" t="s">
        <v>28</v>
      </c>
      <c r="J41" s="57" t="s">
        <v>28</v>
      </c>
      <c r="K41" s="57">
        <v>106.04</v>
      </c>
    </row>
    <row r="42" spans="1:11" ht="33.75">
      <c r="A42" s="54">
        <v>41</v>
      </c>
      <c r="B42" s="54" t="s">
        <v>105</v>
      </c>
      <c r="C42" s="58" t="s">
        <v>106</v>
      </c>
      <c r="D42" s="56">
        <v>57</v>
      </c>
      <c r="E42" s="56">
        <v>63</v>
      </c>
      <c r="F42" s="57">
        <v>10125.49</v>
      </c>
      <c r="G42" s="57">
        <v>177.64</v>
      </c>
      <c r="H42" s="57">
        <v>10125.49</v>
      </c>
      <c r="I42" s="57" t="s">
        <v>28</v>
      </c>
      <c r="J42" s="57" t="s">
        <v>28</v>
      </c>
      <c r="K42" s="57">
        <v>168.76</v>
      </c>
    </row>
    <row r="43" spans="1:11" ht="33.75">
      <c r="A43" s="54">
        <v>42</v>
      </c>
      <c r="B43" s="54" t="s">
        <v>107</v>
      </c>
      <c r="C43" s="58" t="s">
        <v>108</v>
      </c>
      <c r="D43" s="56">
        <v>57</v>
      </c>
      <c r="E43" s="56">
        <v>63</v>
      </c>
      <c r="F43" s="57">
        <v>10966.68</v>
      </c>
      <c r="G43" s="57">
        <v>192.4</v>
      </c>
      <c r="H43" s="57">
        <v>10966.68</v>
      </c>
      <c r="I43" s="57" t="s">
        <v>28</v>
      </c>
      <c r="J43" s="57" t="s">
        <v>28</v>
      </c>
      <c r="K43" s="57">
        <v>168.76</v>
      </c>
    </row>
    <row r="44" spans="1:11" ht="33.75">
      <c r="A44" s="54">
        <v>43</v>
      </c>
      <c r="B44" s="54" t="s">
        <v>109</v>
      </c>
      <c r="C44" s="58" t="s">
        <v>110</v>
      </c>
      <c r="D44" s="56">
        <v>15</v>
      </c>
      <c r="E44" s="56">
        <v>21</v>
      </c>
      <c r="F44" s="57">
        <v>1599.68</v>
      </c>
      <c r="G44" s="57">
        <v>106.65</v>
      </c>
      <c r="H44" s="57">
        <v>1599.68</v>
      </c>
      <c r="I44" s="57" t="s">
        <v>28</v>
      </c>
      <c r="J44" s="57" t="s">
        <v>28</v>
      </c>
      <c r="K44" s="57">
        <v>86.94</v>
      </c>
    </row>
    <row r="45" spans="1:11" ht="33.75">
      <c r="A45" s="54">
        <v>44</v>
      </c>
      <c r="B45" s="54" t="s">
        <v>111</v>
      </c>
      <c r="C45" s="58" t="s">
        <v>112</v>
      </c>
      <c r="D45" s="56">
        <v>29</v>
      </c>
      <c r="E45" s="56">
        <v>35</v>
      </c>
      <c r="F45" s="57">
        <v>2630.85</v>
      </c>
      <c r="G45" s="57">
        <v>73.66</v>
      </c>
      <c r="H45" s="57">
        <v>2630.85</v>
      </c>
      <c r="I45" s="57" t="s">
        <v>28</v>
      </c>
      <c r="J45" s="57" t="s">
        <v>28</v>
      </c>
      <c r="K45" s="57">
        <v>86.94</v>
      </c>
    </row>
    <row r="46" spans="1:11" ht="33.75">
      <c r="A46" s="54">
        <v>45</v>
      </c>
      <c r="B46" s="54" t="s">
        <v>113</v>
      </c>
      <c r="C46" s="58" t="s">
        <v>114</v>
      </c>
      <c r="D46" s="56">
        <v>22</v>
      </c>
      <c r="E46" s="56">
        <v>28</v>
      </c>
      <c r="F46" s="57">
        <v>1924.7</v>
      </c>
      <c r="G46" s="57">
        <v>87.49</v>
      </c>
      <c r="H46" s="57">
        <v>1924.7</v>
      </c>
      <c r="I46" s="57" t="s">
        <v>28</v>
      </c>
      <c r="J46" s="57" t="s">
        <v>28</v>
      </c>
      <c r="K46" s="57">
        <v>79.37</v>
      </c>
    </row>
    <row r="47" spans="1:11" ht="33.75">
      <c r="A47" s="54">
        <v>46</v>
      </c>
      <c r="B47" s="54" t="s">
        <v>115</v>
      </c>
      <c r="C47" s="58" t="s">
        <v>116</v>
      </c>
      <c r="D47" s="56">
        <v>36</v>
      </c>
      <c r="E47" s="56">
        <v>42</v>
      </c>
      <c r="F47" s="57">
        <v>3515.06</v>
      </c>
      <c r="G47" s="57">
        <v>97.64</v>
      </c>
      <c r="H47" s="57">
        <v>3515.06</v>
      </c>
      <c r="I47" s="57" t="s">
        <v>28</v>
      </c>
      <c r="J47" s="57" t="s">
        <v>28</v>
      </c>
      <c r="K47" s="57">
        <v>83.69</v>
      </c>
    </row>
    <row r="48" spans="1:11" ht="33.75">
      <c r="A48" s="54">
        <v>47</v>
      </c>
      <c r="B48" s="54" t="s">
        <v>117</v>
      </c>
      <c r="C48" s="58" t="s">
        <v>118</v>
      </c>
      <c r="D48" s="56">
        <v>29</v>
      </c>
      <c r="E48" s="56">
        <v>35</v>
      </c>
      <c r="F48" s="57">
        <v>2771.05</v>
      </c>
      <c r="G48" s="57">
        <v>95.55</v>
      </c>
      <c r="H48" s="57">
        <v>2771.05</v>
      </c>
      <c r="I48" s="57" t="s">
        <v>28</v>
      </c>
      <c r="J48" s="57" t="s">
        <v>28</v>
      </c>
      <c r="K48" s="57">
        <v>83.13</v>
      </c>
    </row>
    <row r="49" spans="1:11" ht="33.75">
      <c r="A49" s="54">
        <v>48</v>
      </c>
      <c r="B49" s="54" t="s">
        <v>119</v>
      </c>
      <c r="C49" s="58" t="s">
        <v>120</v>
      </c>
      <c r="D49" s="56">
        <v>57</v>
      </c>
      <c r="E49" s="56">
        <v>63</v>
      </c>
      <c r="F49" s="57">
        <v>6523.41</v>
      </c>
      <c r="G49" s="57">
        <v>114.45</v>
      </c>
      <c r="H49" s="57">
        <v>6523.41</v>
      </c>
      <c r="I49" s="57" t="s">
        <v>28</v>
      </c>
      <c r="J49" s="57" t="s">
        <v>28</v>
      </c>
      <c r="K49" s="57">
        <v>108.21</v>
      </c>
    </row>
    <row r="50" spans="1:11" ht="22.5">
      <c r="A50" s="54">
        <v>49</v>
      </c>
      <c r="B50" s="54" t="s">
        <v>121</v>
      </c>
      <c r="C50" s="58" t="s">
        <v>122</v>
      </c>
      <c r="D50" s="56">
        <v>1</v>
      </c>
      <c r="E50" s="56">
        <v>1</v>
      </c>
      <c r="F50" s="57" t="s">
        <v>28</v>
      </c>
      <c r="G50" s="57" t="s">
        <v>28</v>
      </c>
      <c r="H50" s="57">
        <v>134.04</v>
      </c>
      <c r="I50" s="57" t="s">
        <v>28</v>
      </c>
      <c r="J50" s="57" t="s">
        <v>28</v>
      </c>
      <c r="K50" s="57" t="s">
        <v>28</v>
      </c>
    </row>
    <row r="51" spans="1:11" ht="22.5">
      <c r="A51" s="54">
        <v>50</v>
      </c>
      <c r="B51" s="54" t="s">
        <v>123</v>
      </c>
      <c r="C51" s="58" t="s">
        <v>124</v>
      </c>
      <c r="D51" s="56">
        <v>1</v>
      </c>
      <c r="E51" s="56">
        <v>1</v>
      </c>
      <c r="F51" s="57" t="s">
        <v>28</v>
      </c>
      <c r="G51" s="57" t="s">
        <v>28</v>
      </c>
      <c r="H51" s="57">
        <v>124.93</v>
      </c>
      <c r="I51" s="57" t="s">
        <v>28</v>
      </c>
      <c r="J51" s="57" t="s">
        <v>28</v>
      </c>
      <c r="K51" s="57" t="s">
        <v>28</v>
      </c>
    </row>
    <row r="52" spans="1:11" ht="22.5">
      <c r="A52" s="54">
        <v>51</v>
      </c>
      <c r="B52" s="54" t="s">
        <v>125</v>
      </c>
      <c r="C52" s="58" t="s">
        <v>126</v>
      </c>
      <c r="D52" s="56">
        <v>1</v>
      </c>
      <c r="E52" s="56">
        <v>1</v>
      </c>
      <c r="F52" s="57" t="s">
        <v>28</v>
      </c>
      <c r="G52" s="57" t="s">
        <v>28</v>
      </c>
      <c r="H52" s="57">
        <v>107.89</v>
      </c>
      <c r="I52" s="57" t="s">
        <v>28</v>
      </c>
      <c r="J52" s="57" t="s">
        <v>28</v>
      </c>
      <c r="K52" s="57" t="s">
        <v>28</v>
      </c>
    </row>
    <row r="53" spans="1:11" ht="22.5">
      <c r="A53" s="54">
        <v>52</v>
      </c>
      <c r="B53" s="54" t="s">
        <v>127</v>
      </c>
      <c r="C53" s="58" t="s">
        <v>128</v>
      </c>
      <c r="D53" s="56">
        <v>1</v>
      </c>
      <c r="E53" s="56">
        <v>1</v>
      </c>
      <c r="F53" s="57" t="s">
        <v>28</v>
      </c>
      <c r="G53" s="57" t="s">
        <v>28</v>
      </c>
      <c r="H53" s="57">
        <v>106.38</v>
      </c>
      <c r="I53" s="57" t="s">
        <v>28</v>
      </c>
      <c r="J53" s="57" t="s">
        <v>28</v>
      </c>
      <c r="K53" s="57" t="s">
        <v>28</v>
      </c>
    </row>
    <row r="54" spans="1:11" ht="33.75">
      <c r="A54" s="54">
        <v>53</v>
      </c>
      <c r="B54" s="54" t="s">
        <v>129</v>
      </c>
      <c r="C54" s="58" t="s">
        <v>130</v>
      </c>
      <c r="D54" s="56">
        <v>90</v>
      </c>
      <c r="E54" s="56">
        <v>90</v>
      </c>
      <c r="F54" s="57">
        <v>14797.56</v>
      </c>
      <c r="G54" s="57">
        <v>164.42</v>
      </c>
      <c r="H54" s="57">
        <v>14797.56</v>
      </c>
      <c r="I54" s="57" t="s">
        <v>28</v>
      </c>
      <c r="J54" s="57" t="s">
        <v>28</v>
      </c>
      <c r="K54" s="57">
        <v>164.42</v>
      </c>
    </row>
    <row r="55" spans="1:11" ht="33.75">
      <c r="A55" s="54">
        <v>54</v>
      </c>
      <c r="B55" s="54" t="s">
        <v>131</v>
      </c>
      <c r="C55" s="58" t="s">
        <v>132</v>
      </c>
      <c r="D55" s="56">
        <v>90</v>
      </c>
      <c r="E55" s="56">
        <v>90</v>
      </c>
      <c r="F55" s="57">
        <v>17184.849999999999</v>
      </c>
      <c r="G55" s="57">
        <v>190.94</v>
      </c>
      <c r="H55" s="57">
        <v>17184.849999999999</v>
      </c>
      <c r="I55" s="57" t="s">
        <v>28</v>
      </c>
      <c r="J55" s="57" t="s">
        <v>28</v>
      </c>
      <c r="K55" s="57">
        <v>190.94</v>
      </c>
    </row>
    <row r="56" spans="1:11" ht="33.75">
      <c r="A56" s="54">
        <v>55</v>
      </c>
      <c r="B56" s="54" t="s">
        <v>133</v>
      </c>
      <c r="C56" s="58" t="s">
        <v>134</v>
      </c>
      <c r="D56" s="56">
        <v>29</v>
      </c>
      <c r="E56" s="56">
        <v>35</v>
      </c>
      <c r="F56" s="57">
        <v>3616.53</v>
      </c>
      <c r="G56" s="57">
        <v>124.71</v>
      </c>
      <c r="H56" s="57">
        <v>3616.53</v>
      </c>
      <c r="I56" s="57" t="s">
        <v>28</v>
      </c>
      <c r="J56" s="57" t="s">
        <v>28</v>
      </c>
      <c r="K56" s="57">
        <v>117.57</v>
      </c>
    </row>
    <row r="57" spans="1:11" ht="33.75">
      <c r="A57" s="54">
        <v>56</v>
      </c>
      <c r="B57" s="54" t="s">
        <v>135</v>
      </c>
      <c r="C57" s="58" t="s">
        <v>136</v>
      </c>
      <c r="D57" s="56">
        <v>43</v>
      </c>
      <c r="E57" s="56">
        <v>49</v>
      </c>
      <c r="F57" s="57">
        <v>5574.78</v>
      </c>
      <c r="G57" s="57">
        <v>129.65</v>
      </c>
      <c r="H57" s="57">
        <v>5574.78</v>
      </c>
      <c r="I57" s="57" t="s">
        <v>28</v>
      </c>
      <c r="J57" s="57" t="s">
        <v>28</v>
      </c>
      <c r="K57" s="57">
        <v>118.61</v>
      </c>
    </row>
    <row r="58" spans="1:11" ht="33.75">
      <c r="A58" s="54">
        <v>57</v>
      </c>
      <c r="B58" s="54" t="s">
        <v>137</v>
      </c>
      <c r="C58" s="58" t="s">
        <v>138</v>
      </c>
      <c r="D58" s="56">
        <v>43</v>
      </c>
      <c r="E58" s="56">
        <v>49</v>
      </c>
      <c r="F58" s="57">
        <v>5302.35</v>
      </c>
      <c r="G58" s="57">
        <v>123.31</v>
      </c>
      <c r="H58" s="57">
        <v>5302.35</v>
      </c>
      <c r="I58" s="57" t="s">
        <v>28</v>
      </c>
      <c r="J58" s="57" t="s">
        <v>28</v>
      </c>
      <c r="K58" s="57">
        <v>113.85</v>
      </c>
    </row>
    <row r="59" spans="1:11" ht="33.75">
      <c r="A59" s="54">
        <v>58</v>
      </c>
      <c r="B59" s="54" t="s">
        <v>139</v>
      </c>
      <c r="C59" s="58" t="s">
        <v>140</v>
      </c>
      <c r="D59" s="56">
        <v>57</v>
      </c>
      <c r="E59" s="56">
        <v>63</v>
      </c>
      <c r="F59" s="57">
        <v>7085.05</v>
      </c>
      <c r="G59" s="57">
        <v>124.3</v>
      </c>
      <c r="H59" s="57">
        <v>7085.05</v>
      </c>
      <c r="I59" s="57" t="s">
        <v>28</v>
      </c>
      <c r="J59" s="57" t="s">
        <v>28</v>
      </c>
      <c r="K59" s="57">
        <v>116.97</v>
      </c>
    </row>
    <row r="60" spans="1:11" ht="33.75">
      <c r="A60" s="54">
        <v>59</v>
      </c>
      <c r="B60" s="54" t="s">
        <v>141</v>
      </c>
      <c r="C60" s="58" t="s">
        <v>142</v>
      </c>
      <c r="D60" s="56">
        <v>57</v>
      </c>
      <c r="E60" s="56">
        <v>63</v>
      </c>
      <c r="F60" s="57">
        <v>7403.24</v>
      </c>
      <c r="G60" s="57">
        <v>129.88</v>
      </c>
      <c r="H60" s="57">
        <v>7403.24</v>
      </c>
      <c r="I60" s="57" t="s">
        <v>28</v>
      </c>
      <c r="J60" s="57" t="s">
        <v>28</v>
      </c>
      <c r="K60" s="57">
        <v>124.42</v>
      </c>
    </row>
    <row r="61" spans="1:11" ht="33.75">
      <c r="A61" s="54">
        <v>60</v>
      </c>
      <c r="B61" s="54" t="s">
        <v>143</v>
      </c>
      <c r="C61" s="58" t="s">
        <v>144</v>
      </c>
      <c r="D61" s="56">
        <v>78</v>
      </c>
      <c r="E61" s="56">
        <v>84</v>
      </c>
      <c r="F61" s="57">
        <v>11533.96</v>
      </c>
      <c r="G61" s="57">
        <v>147.87</v>
      </c>
      <c r="H61" s="57">
        <v>11533.96</v>
      </c>
      <c r="I61" s="57" t="s">
        <v>28</v>
      </c>
      <c r="J61" s="57" t="s">
        <v>28</v>
      </c>
      <c r="K61" s="57">
        <v>141.74</v>
      </c>
    </row>
    <row r="62" spans="1:11" ht="33.75">
      <c r="A62" s="54">
        <v>61</v>
      </c>
      <c r="B62" s="54" t="s">
        <v>145</v>
      </c>
      <c r="C62" s="58" t="s">
        <v>146</v>
      </c>
      <c r="D62" s="56">
        <v>22</v>
      </c>
      <c r="E62" s="56">
        <v>28</v>
      </c>
      <c r="F62" s="57">
        <v>2407.6799999999998</v>
      </c>
      <c r="G62" s="57">
        <v>109.44</v>
      </c>
      <c r="H62" s="57">
        <v>2407.6799999999998</v>
      </c>
      <c r="I62" s="57" t="s">
        <v>28</v>
      </c>
      <c r="J62" s="57" t="s">
        <v>28</v>
      </c>
      <c r="K62" s="57">
        <v>91.57</v>
      </c>
    </row>
    <row r="63" spans="1:11" ht="33.75">
      <c r="A63" s="54">
        <v>62</v>
      </c>
      <c r="B63" s="54" t="s">
        <v>147</v>
      </c>
      <c r="C63" s="58" t="s">
        <v>148</v>
      </c>
      <c r="D63" s="56">
        <v>29</v>
      </c>
      <c r="E63" s="56">
        <v>35</v>
      </c>
      <c r="F63" s="57">
        <v>2832.63</v>
      </c>
      <c r="G63" s="57">
        <v>60.71</v>
      </c>
      <c r="H63" s="57">
        <v>2832.63</v>
      </c>
      <c r="I63" s="57" t="s">
        <v>28</v>
      </c>
      <c r="J63" s="57" t="s">
        <v>28</v>
      </c>
      <c r="K63" s="57">
        <v>91.57</v>
      </c>
    </row>
    <row r="64" spans="1:11" ht="33.75">
      <c r="A64" s="54">
        <v>63</v>
      </c>
      <c r="B64" s="54" t="s">
        <v>149</v>
      </c>
      <c r="C64" s="58" t="s">
        <v>150</v>
      </c>
      <c r="D64" s="56">
        <v>36</v>
      </c>
      <c r="E64" s="56">
        <v>42</v>
      </c>
      <c r="F64" s="57">
        <v>3437.57</v>
      </c>
      <c r="G64" s="57">
        <v>95.49</v>
      </c>
      <c r="H64" s="57">
        <v>3437.57</v>
      </c>
      <c r="I64" s="57" t="s">
        <v>28</v>
      </c>
      <c r="J64" s="57" t="s">
        <v>28</v>
      </c>
      <c r="K64" s="57">
        <v>88.14</v>
      </c>
    </row>
    <row r="65" spans="1:11" ht="33.75">
      <c r="A65" s="54">
        <v>64</v>
      </c>
      <c r="B65" s="54" t="s">
        <v>151</v>
      </c>
      <c r="C65" s="58" t="s">
        <v>152</v>
      </c>
      <c r="D65" s="56">
        <v>36</v>
      </c>
      <c r="E65" s="56">
        <v>42</v>
      </c>
      <c r="F65" s="57">
        <v>3997.02</v>
      </c>
      <c r="G65" s="57">
        <v>111.03</v>
      </c>
      <c r="H65" s="57">
        <v>3997.02</v>
      </c>
      <c r="I65" s="57" t="s">
        <v>28</v>
      </c>
      <c r="J65" s="57" t="s">
        <v>28</v>
      </c>
      <c r="K65" s="57">
        <v>102.71</v>
      </c>
    </row>
    <row r="66" spans="1:11" ht="33.75">
      <c r="A66" s="54">
        <v>65</v>
      </c>
      <c r="B66" s="54" t="s">
        <v>153</v>
      </c>
      <c r="C66" s="58" t="s">
        <v>154</v>
      </c>
      <c r="D66" s="56">
        <v>43</v>
      </c>
      <c r="E66" s="56">
        <v>49</v>
      </c>
      <c r="F66" s="57">
        <v>4959.71</v>
      </c>
      <c r="G66" s="57">
        <v>115.34</v>
      </c>
      <c r="H66" s="57">
        <v>4959.71</v>
      </c>
      <c r="I66" s="57" t="s">
        <v>28</v>
      </c>
      <c r="J66" s="57" t="s">
        <v>28</v>
      </c>
      <c r="K66" s="57">
        <v>107.61</v>
      </c>
    </row>
    <row r="67" spans="1:11" ht="33.75">
      <c r="A67" s="54">
        <v>66</v>
      </c>
      <c r="B67" s="54" t="s">
        <v>155</v>
      </c>
      <c r="C67" s="58" t="s">
        <v>156</v>
      </c>
      <c r="D67" s="56">
        <v>71</v>
      </c>
      <c r="E67" s="56">
        <v>77</v>
      </c>
      <c r="F67" s="57">
        <v>10737.17</v>
      </c>
      <c r="G67" s="57">
        <v>151.22999999999999</v>
      </c>
      <c r="H67" s="57">
        <v>10737.17</v>
      </c>
      <c r="I67" s="57" t="s">
        <v>28</v>
      </c>
      <c r="J67" s="57" t="s">
        <v>28</v>
      </c>
      <c r="K67" s="57">
        <v>144.71</v>
      </c>
    </row>
    <row r="68" spans="1:11" ht="33.75">
      <c r="A68" s="54">
        <v>67</v>
      </c>
      <c r="B68" s="54" t="s">
        <v>157</v>
      </c>
      <c r="C68" s="58" t="s">
        <v>158</v>
      </c>
      <c r="D68" s="56">
        <v>22</v>
      </c>
      <c r="E68" s="56">
        <v>28</v>
      </c>
      <c r="F68" s="57">
        <v>2198.5100000000002</v>
      </c>
      <c r="G68" s="57">
        <v>99.93</v>
      </c>
      <c r="H68" s="57">
        <v>2198.5100000000002</v>
      </c>
      <c r="I68" s="57" t="s">
        <v>28</v>
      </c>
      <c r="J68" s="57" t="s">
        <v>28</v>
      </c>
      <c r="K68" s="57">
        <v>89.28</v>
      </c>
    </row>
    <row r="69" spans="1:11" ht="33.75">
      <c r="A69" s="54">
        <v>68</v>
      </c>
      <c r="B69" s="54" t="s">
        <v>159</v>
      </c>
      <c r="C69" s="58" t="s">
        <v>160</v>
      </c>
      <c r="D69" s="56">
        <v>22</v>
      </c>
      <c r="E69" s="56">
        <v>28</v>
      </c>
      <c r="F69" s="57">
        <v>2207.17</v>
      </c>
      <c r="G69" s="57">
        <v>100.33</v>
      </c>
      <c r="H69" s="57">
        <v>2207.17</v>
      </c>
      <c r="I69" s="57" t="s">
        <v>28</v>
      </c>
      <c r="J69" s="57" t="s">
        <v>28</v>
      </c>
      <c r="K69" s="57">
        <v>89.28</v>
      </c>
    </row>
    <row r="70" spans="1:11" ht="33.75">
      <c r="A70" s="54">
        <v>69</v>
      </c>
      <c r="B70" s="54" t="s">
        <v>161</v>
      </c>
      <c r="C70" s="58" t="s">
        <v>162</v>
      </c>
      <c r="D70" s="56">
        <v>29</v>
      </c>
      <c r="E70" s="56">
        <v>35</v>
      </c>
      <c r="F70" s="57">
        <v>2489.4899999999998</v>
      </c>
      <c r="G70" s="57">
        <v>85.84</v>
      </c>
      <c r="H70" s="57">
        <v>2489.4899999999998</v>
      </c>
      <c r="I70" s="57" t="s">
        <v>28</v>
      </c>
      <c r="J70" s="57" t="s">
        <v>28</v>
      </c>
      <c r="K70" s="57">
        <v>79.03</v>
      </c>
    </row>
    <row r="71" spans="1:11" ht="33.75">
      <c r="A71" s="54">
        <v>70</v>
      </c>
      <c r="B71" s="54" t="s">
        <v>163</v>
      </c>
      <c r="C71" s="58" t="s">
        <v>164</v>
      </c>
      <c r="D71" s="56">
        <v>29</v>
      </c>
      <c r="E71" s="56">
        <v>35</v>
      </c>
      <c r="F71" s="57">
        <v>3582.36</v>
      </c>
      <c r="G71" s="57">
        <v>123.53</v>
      </c>
      <c r="H71" s="57">
        <v>3582.36</v>
      </c>
      <c r="I71" s="57" t="s">
        <v>28</v>
      </c>
      <c r="J71" s="57" t="s">
        <v>28</v>
      </c>
      <c r="K71" s="57">
        <v>115.56</v>
      </c>
    </row>
    <row r="72" spans="1:11" ht="33.75">
      <c r="A72" s="54">
        <v>71</v>
      </c>
      <c r="B72" s="54" t="s">
        <v>165</v>
      </c>
      <c r="C72" s="58" t="s">
        <v>166</v>
      </c>
      <c r="D72" s="56">
        <v>36</v>
      </c>
      <c r="E72" s="56">
        <v>42</v>
      </c>
      <c r="F72" s="57">
        <v>3813.35</v>
      </c>
      <c r="G72" s="57">
        <v>105.93</v>
      </c>
      <c r="H72" s="57">
        <v>3813.35</v>
      </c>
      <c r="I72" s="57" t="s">
        <v>28</v>
      </c>
      <c r="J72" s="57" t="s">
        <v>28</v>
      </c>
      <c r="K72" s="57">
        <v>95.33</v>
      </c>
    </row>
    <row r="73" spans="1:11" ht="33.75">
      <c r="A73" s="54">
        <v>72</v>
      </c>
      <c r="B73" s="54" t="s">
        <v>167</v>
      </c>
      <c r="C73" s="58" t="s">
        <v>168</v>
      </c>
      <c r="D73" s="56">
        <v>50</v>
      </c>
      <c r="E73" s="56">
        <v>56</v>
      </c>
      <c r="F73" s="57">
        <v>5338.42</v>
      </c>
      <c r="G73" s="57">
        <v>106.77</v>
      </c>
      <c r="H73" s="57">
        <v>5338.42</v>
      </c>
      <c r="I73" s="57" t="s">
        <v>28</v>
      </c>
      <c r="J73" s="57" t="s">
        <v>28</v>
      </c>
      <c r="K73" s="57">
        <v>102.27</v>
      </c>
    </row>
    <row r="74" spans="1:11" ht="11.25">
      <c r="A74" s="54">
        <v>73</v>
      </c>
      <c r="B74" s="54" t="s">
        <v>169</v>
      </c>
      <c r="C74" s="55" t="s">
        <v>170</v>
      </c>
      <c r="D74" s="56">
        <v>1</v>
      </c>
      <c r="E74" s="56">
        <v>1</v>
      </c>
      <c r="F74" s="57" t="s">
        <v>28</v>
      </c>
      <c r="G74" s="57" t="s">
        <v>28</v>
      </c>
      <c r="H74" s="57">
        <v>139.59</v>
      </c>
      <c r="I74" s="57" t="s">
        <v>28</v>
      </c>
      <c r="J74" s="57" t="s">
        <v>28</v>
      </c>
      <c r="K74" s="57" t="s">
        <v>28</v>
      </c>
    </row>
    <row r="75" spans="1:11" ht="11.25">
      <c r="A75" s="54">
        <v>74</v>
      </c>
      <c r="B75" s="54" t="s">
        <v>171</v>
      </c>
      <c r="C75" s="55" t="s">
        <v>172</v>
      </c>
      <c r="D75" s="56">
        <v>1</v>
      </c>
      <c r="E75" s="56">
        <v>1</v>
      </c>
      <c r="F75" s="57" t="s">
        <v>28</v>
      </c>
      <c r="G75" s="57" t="s">
        <v>28</v>
      </c>
      <c r="H75" s="57">
        <v>106.89</v>
      </c>
      <c r="I75" s="57" t="s">
        <v>28</v>
      </c>
      <c r="J75" s="57" t="s">
        <v>28</v>
      </c>
      <c r="K75" s="57" t="s">
        <v>28</v>
      </c>
    </row>
    <row r="76" spans="1:11" ht="22.5">
      <c r="A76" s="54">
        <v>75</v>
      </c>
      <c r="B76" s="54" t="s">
        <v>173</v>
      </c>
      <c r="C76" s="58" t="s">
        <v>174</v>
      </c>
      <c r="D76" s="56">
        <v>90</v>
      </c>
      <c r="E76" s="56">
        <v>90</v>
      </c>
      <c r="F76" s="57">
        <v>11370.8</v>
      </c>
      <c r="G76" s="57">
        <v>126.34</v>
      </c>
      <c r="H76" s="57">
        <v>11370.8</v>
      </c>
      <c r="I76" s="57" t="s">
        <v>28</v>
      </c>
      <c r="J76" s="57" t="s">
        <v>28</v>
      </c>
      <c r="K76" s="57">
        <v>126.34</v>
      </c>
    </row>
    <row r="77" spans="1:11" ht="22.5">
      <c r="A77" s="54">
        <v>76</v>
      </c>
      <c r="B77" s="54" t="s">
        <v>175</v>
      </c>
      <c r="C77" s="58" t="s">
        <v>176</v>
      </c>
      <c r="D77" s="56">
        <v>90</v>
      </c>
      <c r="E77" s="56">
        <v>90</v>
      </c>
      <c r="F77" s="57">
        <v>10723.24</v>
      </c>
      <c r="G77" s="57">
        <v>119.15</v>
      </c>
      <c r="H77" s="57">
        <v>10723.24</v>
      </c>
      <c r="I77" s="57" t="s">
        <v>28</v>
      </c>
      <c r="J77" s="57" t="s">
        <v>28</v>
      </c>
      <c r="K77" s="57">
        <v>119.15</v>
      </c>
    </row>
    <row r="78" spans="1:11" ht="33.75">
      <c r="A78" s="54">
        <v>77</v>
      </c>
      <c r="B78" s="54" t="s">
        <v>177</v>
      </c>
      <c r="C78" s="58" t="s">
        <v>178</v>
      </c>
      <c r="D78" s="56">
        <v>90</v>
      </c>
      <c r="E78" s="56">
        <v>90</v>
      </c>
      <c r="F78" s="57">
        <v>38902.67</v>
      </c>
      <c r="G78" s="57">
        <v>432.25</v>
      </c>
      <c r="H78" s="57">
        <v>38902.67</v>
      </c>
      <c r="I78" s="57" t="s">
        <v>28</v>
      </c>
      <c r="J78" s="57" t="s">
        <v>28</v>
      </c>
      <c r="K78" s="57">
        <v>432.25</v>
      </c>
    </row>
    <row r="79" spans="1:11" ht="33.75">
      <c r="A79" s="54">
        <v>78</v>
      </c>
      <c r="B79" s="54" t="s">
        <v>179</v>
      </c>
      <c r="C79" s="58" t="s">
        <v>180</v>
      </c>
      <c r="D79" s="56">
        <v>90</v>
      </c>
      <c r="E79" s="56">
        <v>90</v>
      </c>
      <c r="F79" s="57">
        <v>30940.28</v>
      </c>
      <c r="G79" s="57">
        <v>343.78</v>
      </c>
      <c r="H79" s="57">
        <v>30940.28</v>
      </c>
      <c r="I79" s="57" t="s">
        <v>28</v>
      </c>
      <c r="J79" s="57" t="s">
        <v>28</v>
      </c>
      <c r="K79" s="57">
        <v>343.78</v>
      </c>
    </row>
    <row r="80" spans="1:11" ht="22.5">
      <c r="A80" s="54">
        <v>79</v>
      </c>
      <c r="B80" s="54" t="s">
        <v>181</v>
      </c>
      <c r="C80" s="58" t="s">
        <v>182</v>
      </c>
      <c r="D80" s="56">
        <v>29</v>
      </c>
      <c r="E80" s="56">
        <v>35</v>
      </c>
      <c r="F80" s="57">
        <v>4647.8900000000003</v>
      </c>
      <c r="G80" s="57">
        <v>160.27000000000001</v>
      </c>
      <c r="H80" s="57">
        <v>4647.8900000000003</v>
      </c>
      <c r="I80" s="57" t="s">
        <v>28</v>
      </c>
      <c r="J80" s="57" t="s">
        <v>28</v>
      </c>
      <c r="K80" s="57">
        <v>146.38999999999999</v>
      </c>
    </row>
    <row r="81" spans="1:11" ht="22.5">
      <c r="A81" s="54">
        <v>80</v>
      </c>
      <c r="B81" s="54" t="s">
        <v>183</v>
      </c>
      <c r="C81" s="58" t="s">
        <v>184</v>
      </c>
      <c r="D81" s="56">
        <v>57</v>
      </c>
      <c r="E81" s="56">
        <v>63</v>
      </c>
      <c r="F81" s="57">
        <v>9555.41</v>
      </c>
      <c r="G81" s="57">
        <v>167.64</v>
      </c>
      <c r="H81" s="57">
        <v>9555.41</v>
      </c>
      <c r="I81" s="57" t="s">
        <v>28</v>
      </c>
      <c r="J81" s="57" t="s">
        <v>28</v>
      </c>
      <c r="K81" s="57">
        <v>163.81</v>
      </c>
    </row>
    <row r="82" spans="1:11" ht="33.75">
      <c r="A82" s="54">
        <v>81</v>
      </c>
      <c r="B82" s="54" t="s">
        <v>185</v>
      </c>
      <c r="C82" s="58" t="s">
        <v>186</v>
      </c>
      <c r="D82" s="56">
        <v>29</v>
      </c>
      <c r="E82" s="56">
        <v>35</v>
      </c>
      <c r="F82" s="57">
        <v>5579.28</v>
      </c>
      <c r="G82" s="57">
        <v>192.39</v>
      </c>
      <c r="H82" s="57">
        <v>5579.28</v>
      </c>
      <c r="I82" s="57" t="s">
        <v>28</v>
      </c>
      <c r="J82" s="57" t="s">
        <v>28</v>
      </c>
      <c r="K82" s="57">
        <v>159.41</v>
      </c>
    </row>
    <row r="83" spans="1:11" ht="33.75">
      <c r="A83" s="54">
        <v>82</v>
      </c>
      <c r="B83" s="54" t="s">
        <v>187</v>
      </c>
      <c r="C83" s="58" t="s">
        <v>188</v>
      </c>
      <c r="D83" s="56">
        <v>64</v>
      </c>
      <c r="E83" s="56">
        <v>70</v>
      </c>
      <c r="F83" s="57">
        <v>23165.7</v>
      </c>
      <c r="G83" s="57">
        <v>361.96</v>
      </c>
      <c r="H83" s="57">
        <v>23165.7</v>
      </c>
      <c r="I83" s="57" t="s">
        <v>28</v>
      </c>
      <c r="J83" s="57" t="s">
        <v>28</v>
      </c>
      <c r="K83" s="57">
        <v>345.76</v>
      </c>
    </row>
    <row r="84" spans="1:11" ht="11.25">
      <c r="A84" s="54">
        <v>83</v>
      </c>
      <c r="B84" s="54" t="s">
        <v>189</v>
      </c>
      <c r="C84" s="55" t="s">
        <v>190</v>
      </c>
      <c r="D84" s="56">
        <v>1</v>
      </c>
      <c r="E84" s="56">
        <v>1</v>
      </c>
      <c r="F84" s="57" t="s">
        <v>28</v>
      </c>
      <c r="G84" s="57" t="s">
        <v>28</v>
      </c>
      <c r="H84" s="57">
        <v>122.93</v>
      </c>
      <c r="I84" s="57" t="s">
        <v>28</v>
      </c>
      <c r="J84" s="57" t="s">
        <v>28</v>
      </c>
      <c r="K84" s="57" t="s">
        <v>28</v>
      </c>
    </row>
    <row r="85" spans="1:11" ht="11.25">
      <c r="A85" s="54">
        <v>84</v>
      </c>
      <c r="B85" s="54" t="s">
        <v>191</v>
      </c>
      <c r="C85" s="55" t="s">
        <v>192</v>
      </c>
      <c r="D85" s="56">
        <v>1</v>
      </c>
      <c r="E85" s="56">
        <v>1</v>
      </c>
      <c r="F85" s="57" t="s">
        <v>28</v>
      </c>
      <c r="G85" s="57" t="s">
        <v>28</v>
      </c>
      <c r="H85" s="57">
        <v>103.31</v>
      </c>
      <c r="I85" s="57" t="s">
        <v>28</v>
      </c>
      <c r="J85" s="57" t="s">
        <v>28</v>
      </c>
      <c r="K85" s="57" t="s">
        <v>28</v>
      </c>
    </row>
    <row r="86" spans="1:11" ht="11.25">
      <c r="A86" s="54">
        <v>85</v>
      </c>
      <c r="B86" s="54" t="s">
        <v>193</v>
      </c>
      <c r="C86" s="55" t="s">
        <v>194</v>
      </c>
      <c r="D86" s="56">
        <v>1</v>
      </c>
      <c r="E86" s="56">
        <v>1</v>
      </c>
      <c r="F86" s="57" t="s">
        <v>28</v>
      </c>
      <c r="G86" s="57" t="s">
        <v>28</v>
      </c>
      <c r="H86" s="57">
        <v>87.74</v>
      </c>
      <c r="I86" s="57" t="s">
        <v>28</v>
      </c>
      <c r="J86" s="57" t="s">
        <v>28</v>
      </c>
      <c r="K86" s="57" t="s">
        <v>28</v>
      </c>
    </row>
    <row r="87" spans="1:11" ht="22.5">
      <c r="A87" s="54">
        <v>86</v>
      </c>
      <c r="B87" s="54" t="s">
        <v>195</v>
      </c>
      <c r="C87" s="58" t="s">
        <v>196</v>
      </c>
      <c r="D87" s="56">
        <v>29</v>
      </c>
      <c r="E87" s="56">
        <v>35</v>
      </c>
      <c r="F87" s="57">
        <v>5199.45</v>
      </c>
      <c r="G87" s="57">
        <v>179.29</v>
      </c>
      <c r="H87" s="57">
        <v>5199.45</v>
      </c>
      <c r="I87" s="57" t="s">
        <v>28</v>
      </c>
      <c r="J87" s="57" t="s">
        <v>28</v>
      </c>
      <c r="K87" s="57">
        <v>164.02</v>
      </c>
    </row>
    <row r="88" spans="1:11" ht="22.5">
      <c r="A88" s="54">
        <v>87</v>
      </c>
      <c r="B88" s="54" t="s">
        <v>197</v>
      </c>
      <c r="C88" s="58" t="s">
        <v>198</v>
      </c>
      <c r="D88" s="56">
        <v>36</v>
      </c>
      <c r="E88" s="56">
        <v>42</v>
      </c>
      <c r="F88" s="57">
        <v>5783.99</v>
      </c>
      <c r="G88" s="57">
        <v>83.51</v>
      </c>
      <c r="H88" s="57">
        <v>5783.99</v>
      </c>
      <c r="I88" s="57" t="s">
        <v>28</v>
      </c>
      <c r="J88" s="57" t="s">
        <v>28</v>
      </c>
      <c r="K88" s="57">
        <v>164.02</v>
      </c>
    </row>
    <row r="89" spans="1:11" ht="33.75">
      <c r="A89" s="54">
        <v>88</v>
      </c>
      <c r="B89" s="54" t="s">
        <v>199</v>
      </c>
      <c r="C89" s="58" t="s">
        <v>200</v>
      </c>
      <c r="D89" s="56">
        <v>36</v>
      </c>
      <c r="E89" s="56">
        <v>42</v>
      </c>
      <c r="F89" s="57">
        <v>6445.63</v>
      </c>
      <c r="G89" s="57">
        <v>179.05</v>
      </c>
      <c r="H89" s="57">
        <v>6445.63</v>
      </c>
      <c r="I89" s="57" t="s">
        <v>28</v>
      </c>
      <c r="J89" s="57" t="s">
        <v>28</v>
      </c>
      <c r="K89" s="57">
        <v>166.34</v>
      </c>
    </row>
    <row r="90" spans="1:11" ht="33.75">
      <c r="A90" s="54">
        <v>89</v>
      </c>
      <c r="B90" s="54" t="s">
        <v>201</v>
      </c>
      <c r="C90" s="58" t="s">
        <v>202</v>
      </c>
      <c r="D90" s="56">
        <v>50</v>
      </c>
      <c r="E90" s="56">
        <v>56</v>
      </c>
      <c r="F90" s="57">
        <v>7397.75</v>
      </c>
      <c r="G90" s="57">
        <v>68.010000000000005</v>
      </c>
      <c r="H90" s="57">
        <v>7397.75</v>
      </c>
      <c r="I90" s="57" t="s">
        <v>28</v>
      </c>
      <c r="J90" s="57" t="s">
        <v>28</v>
      </c>
      <c r="K90" s="57">
        <v>166.34</v>
      </c>
    </row>
    <row r="91" spans="1:11" ht="33.75">
      <c r="A91" s="54">
        <v>90</v>
      </c>
      <c r="B91" s="54" t="s">
        <v>203</v>
      </c>
      <c r="C91" s="58" t="s">
        <v>204</v>
      </c>
      <c r="D91" s="56">
        <v>57</v>
      </c>
      <c r="E91" s="56">
        <v>63</v>
      </c>
      <c r="F91" s="57">
        <v>9970.42</v>
      </c>
      <c r="G91" s="57">
        <v>174.92</v>
      </c>
      <c r="H91" s="57">
        <v>9970.42</v>
      </c>
      <c r="I91" s="57" t="s">
        <v>28</v>
      </c>
      <c r="J91" s="57" t="s">
        <v>28</v>
      </c>
      <c r="K91" s="57">
        <v>164.8</v>
      </c>
    </row>
    <row r="92" spans="1:11" ht="33.75">
      <c r="A92" s="54">
        <v>91</v>
      </c>
      <c r="B92" s="54" t="s">
        <v>205</v>
      </c>
      <c r="C92" s="58" t="s">
        <v>206</v>
      </c>
      <c r="D92" s="56">
        <v>78</v>
      </c>
      <c r="E92" s="56">
        <v>84</v>
      </c>
      <c r="F92" s="57">
        <v>13915.79</v>
      </c>
      <c r="G92" s="57">
        <v>178.41</v>
      </c>
      <c r="H92" s="57">
        <v>13915.79</v>
      </c>
      <c r="I92" s="57" t="s">
        <v>28</v>
      </c>
      <c r="J92" s="57" t="s">
        <v>28</v>
      </c>
      <c r="K92" s="57">
        <v>171.42</v>
      </c>
    </row>
    <row r="93" spans="1:11" ht="22.5">
      <c r="A93" s="54">
        <v>92</v>
      </c>
      <c r="B93" s="54" t="s">
        <v>207</v>
      </c>
      <c r="C93" s="58" t="s">
        <v>208</v>
      </c>
      <c r="D93" s="56">
        <v>29</v>
      </c>
      <c r="E93" s="56">
        <v>35</v>
      </c>
      <c r="F93" s="57">
        <v>4479.13</v>
      </c>
      <c r="G93" s="57">
        <v>154.44999999999999</v>
      </c>
      <c r="H93" s="57">
        <v>4479.13</v>
      </c>
      <c r="I93" s="57" t="s">
        <v>28</v>
      </c>
      <c r="J93" s="57" t="s">
        <v>28</v>
      </c>
      <c r="K93" s="57">
        <v>140.52000000000001</v>
      </c>
    </row>
    <row r="94" spans="1:11" ht="22.5">
      <c r="A94" s="54">
        <v>93</v>
      </c>
      <c r="B94" s="54" t="s">
        <v>209</v>
      </c>
      <c r="C94" s="58" t="s">
        <v>210</v>
      </c>
      <c r="D94" s="56">
        <v>43</v>
      </c>
      <c r="E94" s="56">
        <v>49</v>
      </c>
      <c r="F94" s="57">
        <v>6279.06</v>
      </c>
      <c r="G94" s="57">
        <v>128.57</v>
      </c>
      <c r="H94" s="57">
        <v>6279.06</v>
      </c>
      <c r="I94" s="57" t="s">
        <v>28</v>
      </c>
      <c r="J94" s="57" t="s">
        <v>28</v>
      </c>
      <c r="K94" s="57">
        <v>140.52000000000001</v>
      </c>
    </row>
    <row r="95" spans="1:11" ht="33.75">
      <c r="A95" s="54">
        <v>94</v>
      </c>
      <c r="B95" s="54" t="s">
        <v>211</v>
      </c>
      <c r="C95" s="58" t="s">
        <v>212</v>
      </c>
      <c r="D95" s="56">
        <v>36</v>
      </c>
      <c r="E95" s="56">
        <v>42</v>
      </c>
      <c r="F95" s="57">
        <v>4752.05</v>
      </c>
      <c r="G95" s="57">
        <v>132</v>
      </c>
      <c r="H95" s="57">
        <v>4752.05</v>
      </c>
      <c r="I95" s="57" t="s">
        <v>28</v>
      </c>
      <c r="J95" s="57" t="s">
        <v>28</v>
      </c>
      <c r="K95" s="57">
        <v>119.93</v>
      </c>
    </row>
    <row r="96" spans="1:11" ht="33.75">
      <c r="A96" s="54">
        <v>95</v>
      </c>
      <c r="B96" s="54" t="s">
        <v>213</v>
      </c>
      <c r="C96" s="58" t="s">
        <v>214</v>
      </c>
      <c r="D96" s="56">
        <v>50</v>
      </c>
      <c r="E96" s="56">
        <v>56</v>
      </c>
      <c r="F96" s="57">
        <v>7910.83</v>
      </c>
      <c r="G96" s="57">
        <v>158.22</v>
      </c>
      <c r="H96" s="57">
        <v>7910.83</v>
      </c>
      <c r="I96" s="57" t="s">
        <v>28</v>
      </c>
      <c r="J96" s="57" t="s">
        <v>28</v>
      </c>
      <c r="K96" s="57">
        <v>151.4</v>
      </c>
    </row>
    <row r="97" spans="1:11" ht="33.75">
      <c r="A97" s="54">
        <v>96</v>
      </c>
      <c r="B97" s="54" t="s">
        <v>215</v>
      </c>
      <c r="C97" s="58" t="s">
        <v>216</v>
      </c>
      <c r="D97" s="56">
        <v>43</v>
      </c>
      <c r="E97" s="56">
        <v>49</v>
      </c>
      <c r="F97" s="57">
        <v>6962.28</v>
      </c>
      <c r="G97" s="57">
        <v>161.91</v>
      </c>
      <c r="H97" s="57">
        <v>6962.28</v>
      </c>
      <c r="I97" s="57" t="s">
        <v>28</v>
      </c>
      <c r="J97" s="57" t="s">
        <v>28</v>
      </c>
      <c r="K97" s="57">
        <v>154.72</v>
      </c>
    </row>
    <row r="98" spans="1:11" ht="33.75">
      <c r="A98" s="54">
        <v>97</v>
      </c>
      <c r="B98" s="54" t="s">
        <v>217</v>
      </c>
      <c r="C98" s="58" t="s">
        <v>218</v>
      </c>
      <c r="D98" s="56">
        <v>71</v>
      </c>
      <c r="E98" s="56">
        <v>77</v>
      </c>
      <c r="F98" s="57">
        <v>11818.59</v>
      </c>
      <c r="G98" s="57">
        <v>166.46</v>
      </c>
      <c r="H98" s="57">
        <v>11818.59</v>
      </c>
      <c r="I98" s="57" t="s">
        <v>28</v>
      </c>
      <c r="J98" s="57" t="s">
        <v>28</v>
      </c>
      <c r="K98" s="57">
        <v>155.76</v>
      </c>
    </row>
    <row r="99" spans="1:11" ht="22.5">
      <c r="A99" s="54">
        <v>98</v>
      </c>
      <c r="B99" s="54" t="s">
        <v>219</v>
      </c>
      <c r="C99" s="58" t="s">
        <v>220</v>
      </c>
      <c r="D99" s="56">
        <v>29</v>
      </c>
      <c r="E99" s="56">
        <v>35</v>
      </c>
      <c r="F99" s="57">
        <v>3883.81</v>
      </c>
      <c r="G99" s="57">
        <v>133.91999999999999</v>
      </c>
      <c r="H99" s="57">
        <v>3883.81</v>
      </c>
      <c r="I99" s="57" t="s">
        <v>28</v>
      </c>
      <c r="J99" s="57" t="s">
        <v>28</v>
      </c>
      <c r="K99" s="57">
        <v>119.71</v>
      </c>
    </row>
    <row r="100" spans="1:11" ht="22.5">
      <c r="A100" s="54">
        <v>99</v>
      </c>
      <c r="B100" s="54" t="s">
        <v>221</v>
      </c>
      <c r="C100" s="58" t="s">
        <v>222</v>
      </c>
      <c r="D100" s="56">
        <v>43</v>
      </c>
      <c r="E100" s="56">
        <v>49</v>
      </c>
      <c r="F100" s="57">
        <v>6036.98</v>
      </c>
      <c r="G100" s="57">
        <v>140.38999999999999</v>
      </c>
      <c r="H100" s="57">
        <v>6036.98</v>
      </c>
      <c r="I100" s="57" t="s">
        <v>28</v>
      </c>
      <c r="J100" s="57" t="s">
        <v>28</v>
      </c>
      <c r="K100" s="57">
        <v>134.16</v>
      </c>
    </row>
    <row r="101" spans="1:11" ht="33.75">
      <c r="A101" s="54">
        <v>100</v>
      </c>
      <c r="B101" s="54" t="s">
        <v>223</v>
      </c>
      <c r="C101" s="58" t="s">
        <v>224</v>
      </c>
      <c r="D101" s="56">
        <v>29</v>
      </c>
      <c r="E101" s="56">
        <v>35</v>
      </c>
      <c r="F101" s="57">
        <v>5735.49</v>
      </c>
      <c r="G101" s="57">
        <v>197.78</v>
      </c>
      <c r="H101" s="57">
        <v>5735.49</v>
      </c>
      <c r="I101" s="57" t="s">
        <v>28</v>
      </c>
      <c r="J101" s="57" t="s">
        <v>28</v>
      </c>
      <c r="K101" s="57">
        <v>189.38</v>
      </c>
    </row>
    <row r="102" spans="1:11" ht="33.75">
      <c r="A102" s="54">
        <v>101</v>
      </c>
      <c r="B102" s="54" t="s">
        <v>225</v>
      </c>
      <c r="C102" s="58" t="s">
        <v>226</v>
      </c>
      <c r="D102" s="56">
        <v>50</v>
      </c>
      <c r="E102" s="56">
        <v>56</v>
      </c>
      <c r="F102" s="57">
        <v>6427.59</v>
      </c>
      <c r="G102" s="57">
        <v>32.96</v>
      </c>
      <c r="H102" s="57">
        <v>6427.59</v>
      </c>
      <c r="I102" s="57" t="s">
        <v>28</v>
      </c>
      <c r="J102" s="57" t="s">
        <v>28</v>
      </c>
      <c r="K102" s="57">
        <v>189.38</v>
      </c>
    </row>
    <row r="103" spans="1:11" ht="22.5">
      <c r="A103" s="54">
        <v>102</v>
      </c>
      <c r="B103" s="54" t="s">
        <v>227</v>
      </c>
      <c r="C103" s="58" t="s">
        <v>228</v>
      </c>
      <c r="D103" s="56">
        <v>43</v>
      </c>
      <c r="E103" s="56">
        <v>49</v>
      </c>
      <c r="F103" s="57">
        <v>5732.14</v>
      </c>
      <c r="G103" s="57">
        <v>133.31</v>
      </c>
      <c r="H103" s="57">
        <v>5732.14</v>
      </c>
      <c r="I103" s="57" t="s">
        <v>28</v>
      </c>
      <c r="J103" s="57" t="s">
        <v>28</v>
      </c>
      <c r="K103" s="57">
        <v>128.81</v>
      </c>
    </row>
    <row r="104" spans="1:11" ht="22.5">
      <c r="A104" s="54">
        <v>103</v>
      </c>
      <c r="B104" s="54" t="s">
        <v>229</v>
      </c>
      <c r="C104" s="58" t="s">
        <v>230</v>
      </c>
      <c r="D104" s="56">
        <v>71</v>
      </c>
      <c r="E104" s="56">
        <v>77</v>
      </c>
      <c r="F104" s="57">
        <v>10297.32</v>
      </c>
      <c r="G104" s="57">
        <v>145.03</v>
      </c>
      <c r="H104" s="57">
        <v>10297.32</v>
      </c>
      <c r="I104" s="57" t="s">
        <v>28</v>
      </c>
      <c r="J104" s="57" t="s">
        <v>28</v>
      </c>
      <c r="K104" s="57">
        <v>137.30000000000001</v>
      </c>
    </row>
    <row r="105" spans="1:11" ht="33.75">
      <c r="A105" s="54">
        <v>104</v>
      </c>
      <c r="B105" s="54" t="s">
        <v>231</v>
      </c>
      <c r="C105" s="58" t="s">
        <v>2662</v>
      </c>
      <c r="D105" s="56">
        <v>1</v>
      </c>
      <c r="E105" s="56">
        <v>1</v>
      </c>
      <c r="F105" s="57" t="s">
        <v>28</v>
      </c>
      <c r="G105" s="57" t="s">
        <v>28</v>
      </c>
      <c r="H105" s="57">
        <v>119.82</v>
      </c>
      <c r="I105" s="57" t="s">
        <v>28</v>
      </c>
      <c r="J105" s="57" t="s">
        <v>28</v>
      </c>
      <c r="K105" s="57" t="s">
        <v>28</v>
      </c>
    </row>
    <row r="106" spans="1:11" ht="33.75">
      <c r="A106" s="54">
        <v>105</v>
      </c>
      <c r="B106" s="54" t="s">
        <v>232</v>
      </c>
      <c r="C106" s="58" t="s">
        <v>2663</v>
      </c>
      <c r="D106" s="56">
        <v>1</v>
      </c>
      <c r="E106" s="56">
        <v>1</v>
      </c>
      <c r="F106" s="57" t="s">
        <v>28</v>
      </c>
      <c r="G106" s="57" t="s">
        <v>28</v>
      </c>
      <c r="H106" s="57">
        <v>95.4</v>
      </c>
      <c r="I106" s="57" t="s">
        <v>28</v>
      </c>
      <c r="J106" s="57" t="s">
        <v>28</v>
      </c>
      <c r="K106" s="57" t="s">
        <v>28</v>
      </c>
    </row>
    <row r="107" spans="1:11" ht="33.75">
      <c r="A107" s="54">
        <v>106</v>
      </c>
      <c r="B107" s="54" t="s">
        <v>233</v>
      </c>
      <c r="C107" s="58" t="s">
        <v>2664</v>
      </c>
      <c r="D107" s="56">
        <v>1</v>
      </c>
      <c r="E107" s="56">
        <v>1</v>
      </c>
      <c r="F107" s="57" t="s">
        <v>28</v>
      </c>
      <c r="G107" s="57" t="s">
        <v>28</v>
      </c>
      <c r="H107" s="57">
        <v>78.569999999999993</v>
      </c>
      <c r="I107" s="57" t="s">
        <v>28</v>
      </c>
      <c r="J107" s="57" t="s">
        <v>28</v>
      </c>
      <c r="K107" s="57" t="s">
        <v>28</v>
      </c>
    </row>
    <row r="108" spans="1:11" ht="33.75">
      <c r="A108" s="54">
        <v>107</v>
      </c>
      <c r="B108" s="54" t="s">
        <v>234</v>
      </c>
      <c r="C108" s="58" t="s">
        <v>2665</v>
      </c>
      <c r="D108" s="56">
        <v>15</v>
      </c>
      <c r="E108" s="56">
        <v>35</v>
      </c>
      <c r="F108" s="57">
        <v>2307.5</v>
      </c>
      <c r="G108" s="57">
        <v>153.83000000000001</v>
      </c>
      <c r="H108" s="57">
        <v>2307.5</v>
      </c>
      <c r="I108" s="57">
        <v>3077.09</v>
      </c>
      <c r="J108" s="57">
        <v>3864.77</v>
      </c>
      <c r="K108" s="57">
        <v>107.08</v>
      </c>
    </row>
    <row r="109" spans="1:11" ht="33.75">
      <c r="A109" s="54">
        <v>108</v>
      </c>
      <c r="B109" s="54" t="s">
        <v>235</v>
      </c>
      <c r="C109" s="58" t="s">
        <v>2666</v>
      </c>
      <c r="D109" s="56">
        <v>29</v>
      </c>
      <c r="E109" s="56">
        <v>35</v>
      </c>
      <c r="F109" s="57">
        <v>4629.5</v>
      </c>
      <c r="G109" s="57">
        <v>159.63999999999999</v>
      </c>
      <c r="H109" s="57">
        <v>4629.5</v>
      </c>
      <c r="I109" s="57" t="s">
        <v>28</v>
      </c>
      <c r="J109" s="57" t="s">
        <v>28</v>
      </c>
      <c r="K109" s="57">
        <v>145.5</v>
      </c>
    </row>
    <row r="110" spans="1:11" ht="45">
      <c r="A110" s="54">
        <v>109</v>
      </c>
      <c r="B110" s="54" t="s">
        <v>236</v>
      </c>
      <c r="C110" s="58" t="s">
        <v>2667</v>
      </c>
      <c r="D110" s="56">
        <v>36</v>
      </c>
      <c r="E110" s="56">
        <v>42</v>
      </c>
      <c r="F110" s="57">
        <v>5189.54</v>
      </c>
      <c r="G110" s="57">
        <v>144.15</v>
      </c>
      <c r="H110" s="57">
        <v>5189.54</v>
      </c>
      <c r="I110" s="57" t="s">
        <v>28</v>
      </c>
      <c r="J110" s="57" t="s">
        <v>28</v>
      </c>
      <c r="K110" s="57">
        <v>131.62</v>
      </c>
    </row>
    <row r="111" spans="1:11" ht="45">
      <c r="A111" s="54">
        <v>110</v>
      </c>
      <c r="B111" s="54" t="s">
        <v>237</v>
      </c>
      <c r="C111" s="58" t="s">
        <v>2668</v>
      </c>
      <c r="D111" s="56">
        <v>36</v>
      </c>
      <c r="E111" s="56">
        <v>42</v>
      </c>
      <c r="F111" s="57">
        <v>5672.22</v>
      </c>
      <c r="G111" s="57">
        <v>157.56</v>
      </c>
      <c r="H111" s="57">
        <v>5672.22</v>
      </c>
      <c r="I111" s="57" t="s">
        <v>28</v>
      </c>
      <c r="J111" s="57" t="s">
        <v>28</v>
      </c>
      <c r="K111" s="57">
        <v>146.85</v>
      </c>
    </row>
    <row r="112" spans="1:11" ht="45">
      <c r="A112" s="54">
        <v>111</v>
      </c>
      <c r="B112" s="54" t="s">
        <v>238</v>
      </c>
      <c r="C112" s="58" t="s">
        <v>2669</v>
      </c>
      <c r="D112" s="56">
        <v>43</v>
      </c>
      <c r="E112" s="56">
        <v>49</v>
      </c>
      <c r="F112" s="57">
        <v>7004.77</v>
      </c>
      <c r="G112" s="57">
        <v>162.9</v>
      </c>
      <c r="H112" s="57">
        <v>7004.77</v>
      </c>
      <c r="I112" s="57" t="s">
        <v>28</v>
      </c>
      <c r="J112" s="57" t="s">
        <v>28</v>
      </c>
      <c r="K112" s="57">
        <v>152.28</v>
      </c>
    </row>
    <row r="113" spans="1:11" ht="45">
      <c r="A113" s="54">
        <v>112</v>
      </c>
      <c r="B113" s="54" t="s">
        <v>239</v>
      </c>
      <c r="C113" s="58" t="s">
        <v>2670</v>
      </c>
      <c r="D113" s="56">
        <v>71</v>
      </c>
      <c r="E113" s="56">
        <v>77</v>
      </c>
      <c r="F113" s="57">
        <v>10979.11</v>
      </c>
      <c r="G113" s="57">
        <v>141.94</v>
      </c>
      <c r="H113" s="57">
        <v>10979.11</v>
      </c>
      <c r="I113" s="57" t="s">
        <v>28</v>
      </c>
      <c r="J113" s="57" t="s">
        <v>28</v>
      </c>
      <c r="K113" s="57">
        <v>152.49</v>
      </c>
    </row>
    <row r="114" spans="1:11" ht="33.75">
      <c r="A114" s="54">
        <v>113</v>
      </c>
      <c r="B114" s="54" t="s">
        <v>240</v>
      </c>
      <c r="C114" s="58" t="s">
        <v>2671</v>
      </c>
      <c r="D114" s="56">
        <v>22</v>
      </c>
      <c r="E114" s="56">
        <v>28</v>
      </c>
      <c r="F114" s="57">
        <v>3051.88</v>
      </c>
      <c r="G114" s="57">
        <v>138.72</v>
      </c>
      <c r="H114" s="57">
        <v>3051.88</v>
      </c>
      <c r="I114" s="57" t="s">
        <v>28</v>
      </c>
      <c r="J114" s="57" t="s">
        <v>28</v>
      </c>
      <c r="K114" s="57">
        <v>123.39</v>
      </c>
    </row>
    <row r="115" spans="1:11" ht="33.75">
      <c r="A115" s="54">
        <v>114</v>
      </c>
      <c r="B115" s="54" t="s">
        <v>241</v>
      </c>
      <c r="C115" s="58" t="s">
        <v>2672</v>
      </c>
      <c r="D115" s="56">
        <v>29</v>
      </c>
      <c r="E115" s="56">
        <v>35</v>
      </c>
      <c r="F115" s="57">
        <v>4713.59</v>
      </c>
      <c r="G115" s="57">
        <v>162.54</v>
      </c>
      <c r="H115" s="57">
        <v>4713.59</v>
      </c>
      <c r="I115" s="57" t="s">
        <v>28</v>
      </c>
      <c r="J115" s="57" t="s">
        <v>28</v>
      </c>
      <c r="K115" s="57">
        <v>146.65</v>
      </c>
    </row>
    <row r="116" spans="1:11" ht="45">
      <c r="A116" s="54">
        <v>115</v>
      </c>
      <c r="B116" s="54" t="s">
        <v>242</v>
      </c>
      <c r="C116" s="58" t="s">
        <v>2673</v>
      </c>
      <c r="D116" s="56">
        <v>29</v>
      </c>
      <c r="E116" s="56">
        <v>35</v>
      </c>
      <c r="F116" s="57">
        <v>3480.79</v>
      </c>
      <c r="G116" s="57">
        <v>120.03</v>
      </c>
      <c r="H116" s="57">
        <v>3480.79</v>
      </c>
      <c r="I116" s="57" t="s">
        <v>28</v>
      </c>
      <c r="J116" s="57" t="s">
        <v>28</v>
      </c>
      <c r="K116" s="57">
        <v>103.9</v>
      </c>
    </row>
    <row r="117" spans="1:11" ht="45">
      <c r="A117" s="54">
        <v>116</v>
      </c>
      <c r="B117" s="54" t="s">
        <v>243</v>
      </c>
      <c r="C117" s="58" t="s">
        <v>2674</v>
      </c>
      <c r="D117" s="56">
        <v>43</v>
      </c>
      <c r="E117" s="56">
        <v>49</v>
      </c>
      <c r="F117" s="57">
        <v>6132.39</v>
      </c>
      <c r="G117" s="57">
        <v>142.61000000000001</v>
      </c>
      <c r="H117" s="57">
        <v>6132.39</v>
      </c>
      <c r="I117" s="57" t="s">
        <v>28</v>
      </c>
      <c r="J117" s="57" t="s">
        <v>28</v>
      </c>
      <c r="K117" s="57">
        <v>136.28</v>
      </c>
    </row>
    <row r="118" spans="1:11" ht="45">
      <c r="A118" s="54">
        <v>117</v>
      </c>
      <c r="B118" s="54" t="s">
        <v>244</v>
      </c>
      <c r="C118" s="58" t="s">
        <v>2675</v>
      </c>
      <c r="D118" s="56">
        <v>43</v>
      </c>
      <c r="E118" s="56">
        <v>49</v>
      </c>
      <c r="F118" s="57">
        <v>5365.39</v>
      </c>
      <c r="G118" s="57">
        <v>124.78</v>
      </c>
      <c r="H118" s="57">
        <v>5365.39</v>
      </c>
      <c r="I118" s="57" t="s">
        <v>28</v>
      </c>
      <c r="J118" s="57" t="s">
        <v>28</v>
      </c>
      <c r="K118" s="57">
        <v>116.64</v>
      </c>
    </row>
    <row r="119" spans="1:11" ht="45">
      <c r="A119" s="54">
        <v>118</v>
      </c>
      <c r="B119" s="54" t="s">
        <v>245</v>
      </c>
      <c r="C119" s="58" t="s">
        <v>2676</v>
      </c>
      <c r="D119" s="56">
        <v>64</v>
      </c>
      <c r="E119" s="56">
        <v>70</v>
      </c>
      <c r="F119" s="57">
        <v>8603.43</v>
      </c>
      <c r="G119" s="57">
        <v>134.43</v>
      </c>
      <c r="H119" s="57">
        <v>8603.43</v>
      </c>
      <c r="I119" s="57" t="s">
        <v>28</v>
      </c>
      <c r="J119" s="57" t="s">
        <v>28</v>
      </c>
      <c r="K119" s="57">
        <v>130.35</v>
      </c>
    </row>
    <row r="120" spans="1:11" ht="33.75">
      <c r="A120" s="54">
        <v>119</v>
      </c>
      <c r="B120" s="54" t="s">
        <v>246</v>
      </c>
      <c r="C120" s="58" t="s">
        <v>2677</v>
      </c>
      <c r="D120" s="56">
        <v>8</v>
      </c>
      <c r="E120" s="56">
        <v>28</v>
      </c>
      <c r="F120" s="57">
        <v>1027.79</v>
      </c>
      <c r="G120" s="57">
        <v>128.47</v>
      </c>
      <c r="H120" s="57">
        <v>1027.79</v>
      </c>
      <c r="I120" s="57">
        <v>1638.04</v>
      </c>
      <c r="J120" s="57">
        <v>2286.0700000000002</v>
      </c>
      <c r="K120" s="57">
        <v>77.73</v>
      </c>
    </row>
    <row r="121" spans="1:11" ht="33.75">
      <c r="A121" s="54">
        <v>120</v>
      </c>
      <c r="B121" s="54" t="s">
        <v>247</v>
      </c>
      <c r="C121" s="58" t="s">
        <v>2678</v>
      </c>
      <c r="D121" s="56">
        <v>29</v>
      </c>
      <c r="E121" s="56">
        <v>35</v>
      </c>
      <c r="F121" s="57">
        <v>3836.3</v>
      </c>
      <c r="G121" s="57">
        <v>132.29</v>
      </c>
      <c r="H121" s="57">
        <v>3836.3</v>
      </c>
      <c r="I121" s="57" t="s">
        <v>28</v>
      </c>
      <c r="J121" s="57" t="s">
        <v>28</v>
      </c>
      <c r="K121" s="57">
        <v>119.88</v>
      </c>
    </row>
    <row r="122" spans="1:11" ht="33.75">
      <c r="A122" s="54">
        <v>121</v>
      </c>
      <c r="B122" s="54" t="s">
        <v>248</v>
      </c>
      <c r="C122" s="58" t="s">
        <v>2679</v>
      </c>
      <c r="D122" s="56">
        <v>29</v>
      </c>
      <c r="E122" s="56">
        <v>35</v>
      </c>
      <c r="F122" s="57">
        <v>3368.9</v>
      </c>
      <c r="G122" s="57">
        <v>116.17</v>
      </c>
      <c r="H122" s="57">
        <v>3368.9</v>
      </c>
      <c r="I122" s="57" t="s">
        <v>28</v>
      </c>
      <c r="J122" s="57" t="s">
        <v>28</v>
      </c>
      <c r="K122" s="57">
        <v>104.19</v>
      </c>
    </row>
    <row r="123" spans="1:11" ht="33.75">
      <c r="A123" s="54">
        <v>122</v>
      </c>
      <c r="B123" s="54" t="s">
        <v>249</v>
      </c>
      <c r="C123" s="58" t="s">
        <v>2680</v>
      </c>
      <c r="D123" s="56">
        <v>43</v>
      </c>
      <c r="E123" s="56">
        <v>49</v>
      </c>
      <c r="F123" s="57">
        <v>4512.26</v>
      </c>
      <c r="G123" s="57">
        <v>81.67</v>
      </c>
      <c r="H123" s="57">
        <v>4512.26</v>
      </c>
      <c r="I123" s="57" t="s">
        <v>28</v>
      </c>
      <c r="J123" s="57" t="s">
        <v>28</v>
      </c>
      <c r="K123" s="57">
        <v>104.19</v>
      </c>
    </row>
    <row r="124" spans="1:11" ht="33.75">
      <c r="A124" s="54">
        <v>123</v>
      </c>
      <c r="B124" s="54" t="s">
        <v>250</v>
      </c>
      <c r="C124" s="58" t="s">
        <v>2681</v>
      </c>
      <c r="D124" s="56">
        <v>36</v>
      </c>
      <c r="E124" s="56">
        <v>42</v>
      </c>
      <c r="F124" s="57">
        <v>4018.43</v>
      </c>
      <c r="G124" s="57">
        <v>111.62</v>
      </c>
      <c r="H124" s="57">
        <v>4018.43</v>
      </c>
      <c r="I124" s="57" t="s">
        <v>28</v>
      </c>
      <c r="J124" s="57" t="s">
        <v>28</v>
      </c>
      <c r="K124" s="57">
        <v>103.04</v>
      </c>
    </row>
    <row r="125" spans="1:11" ht="33.75">
      <c r="A125" s="54">
        <v>124</v>
      </c>
      <c r="B125" s="54" t="s">
        <v>251</v>
      </c>
      <c r="C125" s="58" t="s">
        <v>2682</v>
      </c>
      <c r="D125" s="56">
        <v>57</v>
      </c>
      <c r="E125" s="56">
        <v>63</v>
      </c>
      <c r="F125" s="57">
        <v>6691.13</v>
      </c>
      <c r="G125" s="57">
        <v>117.39</v>
      </c>
      <c r="H125" s="57">
        <v>6691.13</v>
      </c>
      <c r="I125" s="57" t="s">
        <v>28</v>
      </c>
      <c r="J125" s="57" t="s">
        <v>28</v>
      </c>
      <c r="K125" s="57">
        <v>108.5</v>
      </c>
    </row>
    <row r="126" spans="1:11" ht="33.75">
      <c r="A126" s="54">
        <v>125</v>
      </c>
      <c r="B126" s="54" t="s">
        <v>252</v>
      </c>
      <c r="C126" s="58" t="s">
        <v>253</v>
      </c>
      <c r="D126" s="56">
        <v>1</v>
      </c>
      <c r="E126" s="56">
        <v>1</v>
      </c>
      <c r="F126" s="57" t="s">
        <v>28</v>
      </c>
      <c r="G126" s="57" t="s">
        <v>28</v>
      </c>
      <c r="H126" s="57">
        <v>119.86</v>
      </c>
      <c r="I126" s="57" t="s">
        <v>28</v>
      </c>
      <c r="J126" s="57" t="s">
        <v>28</v>
      </c>
      <c r="K126" s="57" t="s">
        <v>28</v>
      </c>
    </row>
    <row r="127" spans="1:11" ht="22.5">
      <c r="A127" s="54">
        <v>126</v>
      </c>
      <c r="B127" s="54" t="s">
        <v>254</v>
      </c>
      <c r="C127" s="58" t="s">
        <v>255</v>
      </c>
      <c r="D127" s="56">
        <v>1</v>
      </c>
      <c r="E127" s="56">
        <v>1</v>
      </c>
      <c r="F127" s="57" t="s">
        <v>28</v>
      </c>
      <c r="G127" s="57" t="s">
        <v>28</v>
      </c>
      <c r="H127" s="57">
        <v>67.319999999999993</v>
      </c>
      <c r="I127" s="57" t="s">
        <v>28</v>
      </c>
      <c r="J127" s="57" t="s">
        <v>28</v>
      </c>
      <c r="K127" s="57" t="s">
        <v>28</v>
      </c>
    </row>
    <row r="128" spans="1:11" ht="22.5">
      <c r="A128" s="54">
        <v>127</v>
      </c>
      <c r="B128" s="54" t="s">
        <v>256</v>
      </c>
      <c r="C128" s="58" t="s">
        <v>257</v>
      </c>
      <c r="D128" s="56">
        <v>1</v>
      </c>
      <c r="E128" s="56">
        <v>1</v>
      </c>
      <c r="F128" s="57" t="s">
        <v>28</v>
      </c>
      <c r="G128" s="57" t="s">
        <v>28</v>
      </c>
      <c r="H128" s="57">
        <v>51.45</v>
      </c>
      <c r="I128" s="57" t="s">
        <v>28</v>
      </c>
      <c r="J128" s="57" t="s">
        <v>28</v>
      </c>
      <c r="K128" s="57" t="s">
        <v>28</v>
      </c>
    </row>
    <row r="129" spans="1:11" ht="33.75">
      <c r="A129" s="54">
        <v>128</v>
      </c>
      <c r="B129" s="54" t="s">
        <v>258</v>
      </c>
      <c r="C129" s="58" t="s">
        <v>259</v>
      </c>
      <c r="D129" s="56">
        <v>36</v>
      </c>
      <c r="E129" s="56">
        <v>42</v>
      </c>
      <c r="F129" s="57">
        <v>3175.47</v>
      </c>
      <c r="G129" s="57">
        <v>88.21</v>
      </c>
      <c r="H129" s="57">
        <v>3175.47</v>
      </c>
      <c r="I129" s="57" t="s">
        <v>28</v>
      </c>
      <c r="J129" s="57" t="s">
        <v>28</v>
      </c>
      <c r="K129" s="57">
        <v>83.56</v>
      </c>
    </row>
    <row r="130" spans="1:11" ht="33.75">
      <c r="A130" s="54">
        <v>129</v>
      </c>
      <c r="B130" s="54" t="s">
        <v>260</v>
      </c>
      <c r="C130" s="58" t="s">
        <v>261</v>
      </c>
      <c r="D130" s="56">
        <v>50</v>
      </c>
      <c r="E130" s="56">
        <v>56</v>
      </c>
      <c r="F130" s="57">
        <v>5270.39</v>
      </c>
      <c r="G130" s="57">
        <v>105.41</v>
      </c>
      <c r="H130" s="57">
        <v>5270.39</v>
      </c>
      <c r="I130" s="57" t="s">
        <v>28</v>
      </c>
      <c r="J130" s="57" t="s">
        <v>28</v>
      </c>
      <c r="K130" s="57">
        <v>102.01</v>
      </c>
    </row>
    <row r="131" spans="1:11" ht="45">
      <c r="A131" s="54">
        <v>130</v>
      </c>
      <c r="B131" s="54" t="s">
        <v>262</v>
      </c>
      <c r="C131" s="58" t="s">
        <v>263</v>
      </c>
      <c r="D131" s="56">
        <v>43</v>
      </c>
      <c r="E131" s="56">
        <v>49</v>
      </c>
      <c r="F131" s="57">
        <v>5252.02</v>
      </c>
      <c r="G131" s="57">
        <v>122.14</v>
      </c>
      <c r="H131" s="57">
        <v>5252.02</v>
      </c>
      <c r="I131" s="57" t="s">
        <v>28</v>
      </c>
      <c r="J131" s="57" t="s">
        <v>28</v>
      </c>
      <c r="K131" s="57">
        <v>109.42</v>
      </c>
    </row>
    <row r="132" spans="1:11" ht="45">
      <c r="A132" s="54">
        <v>131</v>
      </c>
      <c r="B132" s="54" t="s">
        <v>264</v>
      </c>
      <c r="C132" s="58" t="s">
        <v>265</v>
      </c>
      <c r="D132" s="56">
        <v>71</v>
      </c>
      <c r="E132" s="56">
        <v>77</v>
      </c>
      <c r="F132" s="57">
        <v>7625.23</v>
      </c>
      <c r="G132" s="57">
        <v>84.76</v>
      </c>
      <c r="H132" s="57">
        <v>7625.23</v>
      </c>
      <c r="I132" s="57" t="s">
        <v>28</v>
      </c>
      <c r="J132" s="57" t="s">
        <v>28</v>
      </c>
      <c r="K132" s="57">
        <v>109.42</v>
      </c>
    </row>
    <row r="133" spans="1:11" ht="33.75">
      <c r="A133" s="54">
        <v>132</v>
      </c>
      <c r="B133" s="54" t="s">
        <v>266</v>
      </c>
      <c r="C133" s="58" t="s">
        <v>267</v>
      </c>
      <c r="D133" s="56">
        <v>15</v>
      </c>
      <c r="E133" s="56">
        <v>35</v>
      </c>
      <c r="F133" s="57">
        <v>1825.05</v>
      </c>
      <c r="G133" s="57">
        <v>121.67</v>
      </c>
      <c r="H133" s="57">
        <v>1825.05</v>
      </c>
      <c r="I133" s="57">
        <v>2545.1</v>
      </c>
      <c r="J133" s="57">
        <v>3215.97</v>
      </c>
      <c r="K133" s="57">
        <v>85.36</v>
      </c>
    </row>
    <row r="134" spans="1:11" ht="33.75">
      <c r="A134" s="54">
        <v>133</v>
      </c>
      <c r="B134" s="54" t="s">
        <v>268</v>
      </c>
      <c r="C134" s="58" t="s">
        <v>269</v>
      </c>
      <c r="D134" s="56">
        <v>50</v>
      </c>
      <c r="E134" s="56">
        <v>56</v>
      </c>
      <c r="F134" s="57">
        <v>5249.26</v>
      </c>
      <c r="G134" s="57">
        <v>96.58</v>
      </c>
      <c r="H134" s="57">
        <v>5249.26</v>
      </c>
      <c r="I134" s="57" t="s">
        <v>28</v>
      </c>
      <c r="J134" s="57" t="s">
        <v>28</v>
      </c>
      <c r="K134" s="57">
        <v>97.4</v>
      </c>
    </row>
    <row r="135" spans="1:11" ht="45">
      <c r="A135" s="54">
        <v>134</v>
      </c>
      <c r="B135" s="54" t="s">
        <v>270</v>
      </c>
      <c r="C135" s="58" t="s">
        <v>271</v>
      </c>
      <c r="D135" s="56">
        <v>15</v>
      </c>
      <c r="E135" s="56">
        <v>35</v>
      </c>
      <c r="F135" s="57">
        <v>2048.94</v>
      </c>
      <c r="G135" s="57">
        <v>136.6</v>
      </c>
      <c r="H135" s="57">
        <v>2048.94</v>
      </c>
      <c r="I135" s="57">
        <v>2773.05</v>
      </c>
      <c r="J135" s="57">
        <v>3482.86</v>
      </c>
      <c r="K135" s="57">
        <v>88.12</v>
      </c>
    </row>
    <row r="136" spans="1:11" ht="45">
      <c r="A136" s="54">
        <v>135</v>
      </c>
      <c r="B136" s="54" t="s">
        <v>272</v>
      </c>
      <c r="C136" s="58" t="s">
        <v>273</v>
      </c>
      <c r="D136" s="56">
        <v>71</v>
      </c>
      <c r="E136" s="56">
        <v>77</v>
      </c>
      <c r="F136" s="57">
        <v>7416.77</v>
      </c>
      <c r="G136" s="57">
        <v>93.66</v>
      </c>
      <c r="H136" s="57">
        <v>7416.77</v>
      </c>
      <c r="I136" s="57" t="s">
        <v>28</v>
      </c>
      <c r="J136" s="57" t="s">
        <v>28</v>
      </c>
      <c r="K136" s="57">
        <v>100.15</v>
      </c>
    </row>
    <row r="137" spans="1:11" ht="33.75">
      <c r="A137" s="54">
        <v>136</v>
      </c>
      <c r="B137" s="54" t="s">
        <v>274</v>
      </c>
      <c r="C137" s="58" t="s">
        <v>275</v>
      </c>
      <c r="D137" s="56">
        <v>8</v>
      </c>
      <c r="E137" s="56">
        <v>28</v>
      </c>
      <c r="F137" s="57">
        <v>1017.32</v>
      </c>
      <c r="G137" s="57">
        <v>127.17</v>
      </c>
      <c r="H137" s="57">
        <v>1017.32</v>
      </c>
      <c r="I137" s="57">
        <v>1726.15</v>
      </c>
      <c r="J137" s="57">
        <v>2372.86</v>
      </c>
      <c r="K137" s="57">
        <v>71.55</v>
      </c>
    </row>
    <row r="138" spans="1:11" ht="33.75">
      <c r="A138" s="54">
        <v>137</v>
      </c>
      <c r="B138" s="54" t="s">
        <v>276</v>
      </c>
      <c r="C138" s="58" t="s">
        <v>277</v>
      </c>
      <c r="D138" s="56">
        <v>8</v>
      </c>
      <c r="E138" s="56">
        <v>28</v>
      </c>
      <c r="F138" s="57">
        <v>1189.1600000000001</v>
      </c>
      <c r="G138" s="57">
        <v>148.65</v>
      </c>
      <c r="H138" s="57">
        <v>1189.1600000000001</v>
      </c>
      <c r="I138" s="57">
        <v>2084.4499999999998</v>
      </c>
      <c r="J138" s="57">
        <v>2838.43</v>
      </c>
      <c r="K138" s="57">
        <v>77.72</v>
      </c>
    </row>
    <row r="139" spans="1:11" ht="45">
      <c r="A139" s="54">
        <v>138</v>
      </c>
      <c r="B139" s="54" t="s">
        <v>278</v>
      </c>
      <c r="C139" s="58" t="s">
        <v>279</v>
      </c>
      <c r="D139" s="56">
        <v>8</v>
      </c>
      <c r="E139" s="56">
        <v>28</v>
      </c>
      <c r="F139" s="57">
        <v>1337.81</v>
      </c>
      <c r="G139" s="57">
        <v>167.23</v>
      </c>
      <c r="H139" s="57">
        <v>1337.81</v>
      </c>
      <c r="I139" s="57">
        <v>2192.9699999999998</v>
      </c>
      <c r="J139" s="57">
        <v>3021.46</v>
      </c>
      <c r="K139" s="57">
        <v>85.62</v>
      </c>
    </row>
    <row r="140" spans="1:11" ht="45">
      <c r="A140" s="54">
        <v>139</v>
      </c>
      <c r="B140" s="54" t="s">
        <v>280</v>
      </c>
      <c r="C140" s="58" t="s">
        <v>281</v>
      </c>
      <c r="D140" s="56">
        <v>64</v>
      </c>
      <c r="E140" s="56">
        <v>70</v>
      </c>
      <c r="F140" s="57">
        <v>6804.57</v>
      </c>
      <c r="G140" s="57">
        <v>90.07</v>
      </c>
      <c r="H140" s="57">
        <v>6804.57</v>
      </c>
      <c r="I140" s="57" t="s">
        <v>28</v>
      </c>
      <c r="J140" s="57" t="s">
        <v>28</v>
      </c>
      <c r="K140" s="57">
        <v>102.02</v>
      </c>
    </row>
    <row r="141" spans="1:11" ht="45">
      <c r="A141" s="54">
        <v>140</v>
      </c>
      <c r="B141" s="54" t="s">
        <v>282</v>
      </c>
      <c r="C141" s="58" t="s">
        <v>2683</v>
      </c>
      <c r="D141" s="56">
        <v>1</v>
      </c>
      <c r="E141" s="56">
        <v>1</v>
      </c>
      <c r="F141" s="57" t="s">
        <v>28</v>
      </c>
      <c r="G141" s="57" t="s">
        <v>28</v>
      </c>
      <c r="H141" s="57">
        <v>132.26</v>
      </c>
      <c r="I141" s="57" t="s">
        <v>28</v>
      </c>
      <c r="J141" s="57" t="s">
        <v>28</v>
      </c>
      <c r="K141" s="57" t="s">
        <v>28</v>
      </c>
    </row>
    <row r="142" spans="1:11" ht="45">
      <c r="A142" s="54">
        <v>141</v>
      </c>
      <c r="B142" s="54" t="s">
        <v>283</v>
      </c>
      <c r="C142" s="58" t="s">
        <v>2684</v>
      </c>
      <c r="D142" s="56">
        <v>1</v>
      </c>
      <c r="E142" s="56">
        <v>1</v>
      </c>
      <c r="F142" s="57" t="s">
        <v>28</v>
      </c>
      <c r="G142" s="57" t="s">
        <v>28</v>
      </c>
      <c r="H142" s="57">
        <v>113.87</v>
      </c>
      <c r="I142" s="57" t="s">
        <v>28</v>
      </c>
      <c r="J142" s="57" t="s">
        <v>28</v>
      </c>
      <c r="K142" s="57" t="s">
        <v>28</v>
      </c>
    </row>
    <row r="143" spans="1:11" ht="45">
      <c r="A143" s="54">
        <v>142</v>
      </c>
      <c r="B143" s="54" t="s">
        <v>284</v>
      </c>
      <c r="C143" s="58" t="s">
        <v>2685</v>
      </c>
      <c r="D143" s="56">
        <v>1</v>
      </c>
      <c r="E143" s="56">
        <v>1</v>
      </c>
      <c r="F143" s="57" t="s">
        <v>28</v>
      </c>
      <c r="G143" s="57" t="s">
        <v>28</v>
      </c>
      <c r="H143" s="57">
        <v>118.59</v>
      </c>
      <c r="I143" s="57" t="s">
        <v>28</v>
      </c>
      <c r="J143" s="57" t="s">
        <v>28</v>
      </c>
      <c r="K143" s="57" t="s">
        <v>28</v>
      </c>
    </row>
    <row r="144" spans="1:11" ht="45">
      <c r="A144" s="54">
        <v>143</v>
      </c>
      <c r="B144" s="54" t="s">
        <v>285</v>
      </c>
      <c r="C144" s="58" t="s">
        <v>2686</v>
      </c>
      <c r="D144" s="56">
        <v>15</v>
      </c>
      <c r="E144" s="56">
        <v>35</v>
      </c>
      <c r="F144" s="57">
        <v>2594.2800000000002</v>
      </c>
      <c r="G144" s="57">
        <v>172.95</v>
      </c>
      <c r="H144" s="57">
        <v>2594.2800000000002</v>
      </c>
      <c r="I144" s="57">
        <v>3552.38</v>
      </c>
      <c r="J144" s="57">
        <v>4321.67</v>
      </c>
      <c r="K144" s="57">
        <v>118.22</v>
      </c>
    </row>
    <row r="145" spans="1:11" ht="45">
      <c r="A145" s="54">
        <v>144</v>
      </c>
      <c r="B145" s="54" t="s">
        <v>286</v>
      </c>
      <c r="C145" s="58" t="s">
        <v>2687</v>
      </c>
      <c r="D145" s="56">
        <v>22</v>
      </c>
      <c r="E145" s="56">
        <v>42</v>
      </c>
      <c r="F145" s="57">
        <v>3558.34</v>
      </c>
      <c r="G145" s="57">
        <v>137.72</v>
      </c>
      <c r="H145" s="57">
        <v>3558.34</v>
      </c>
      <c r="I145" s="57">
        <v>4328.92</v>
      </c>
      <c r="J145" s="57">
        <v>5406.5</v>
      </c>
      <c r="K145" s="57">
        <v>128.72999999999999</v>
      </c>
    </row>
    <row r="146" spans="1:11" ht="56.25">
      <c r="A146" s="54">
        <v>145</v>
      </c>
      <c r="B146" s="54" t="s">
        <v>287</v>
      </c>
      <c r="C146" s="58" t="s">
        <v>2688</v>
      </c>
      <c r="D146" s="56">
        <v>15</v>
      </c>
      <c r="E146" s="56">
        <v>35</v>
      </c>
      <c r="F146" s="57">
        <v>2441.42</v>
      </c>
      <c r="G146" s="57">
        <v>162.76</v>
      </c>
      <c r="H146" s="57">
        <v>2441.42</v>
      </c>
      <c r="I146" s="57">
        <v>3348.13</v>
      </c>
      <c r="J146" s="57">
        <v>4218.25</v>
      </c>
      <c r="K146" s="57">
        <v>114.8</v>
      </c>
    </row>
    <row r="147" spans="1:11" ht="56.25">
      <c r="A147" s="54">
        <v>146</v>
      </c>
      <c r="B147" s="54" t="s">
        <v>288</v>
      </c>
      <c r="C147" s="58" t="s">
        <v>2689</v>
      </c>
      <c r="D147" s="56">
        <v>22</v>
      </c>
      <c r="E147" s="56">
        <v>42</v>
      </c>
      <c r="F147" s="57">
        <v>3839.31</v>
      </c>
      <c r="G147" s="57">
        <v>174.51</v>
      </c>
      <c r="H147" s="57">
        <v>3839.31</v>
      </c>
      <c r="I147" s="57">
        <v>4698.1000000000004</v>
      </c>
      <c r="J147" s="57">
        <v>5861.62</v>
      </c>
      <c r="K147" s="57">
        <v>128.4</v>
      </c>
    </row>
    <row r="148" spans="1:11" ht="56.25">
      <c r="A148" s="54">
        <v>147</v>
      </c>
      <c r="B148" s="54" t="s">
        <v>289</v>
      </c>
      <c r="C148" s="58" t="s">
        <v>2690</v>
      </c>
      <c r="D148" s="56">
        <v>43</v>
      </c>
      <c r="E148" s="56">
        <v>49</v>
      </c>
      <c r="F148" s="57">
        <v>5922.65</v>
      </c>
      <c r="G148" s="57">
        <v>137.74</v>
      </c>
      <c r="H148" s="57">
        <v>5922.65</v>
      </c>
      <c r="I148" s="57" t="s">
        <v>28</v>
      </c>
      <c r="J148" s="57" t="s">
        <v>28</v>
      </c>
      <c r="K148" s="57">
        <v>128.4</v>
      </c>
    </row>
    <row r="149" spans="1:11" ht="56.25">
      <c r="A149" s="54">
        <v>148</v>
      </c>
      <c r="B149" s="54" t="s">
        <v>290</v>
      </c>
      <c r="C149" s="58" t="s">
        <v>2691</v>
      </c>
      <c r="D149" s="56">
        <v>64</v>
      </c>
      <c r="E149" s="56">
        <v>70</v>
      </c>
      <c r="F149" s="57">
        <v>9812.85</v>
      </c>
      <c r="G149" s="57">
        <v>153.33000000000001</v>
      </c>
      <c r="H149" s="57">
        <v>9812.85</v>
      </c>
      <c r="I149" s="57" t="s">
        <v>28</v>
      </c>
      <c r="J149" s="57" t="s">
        <v>28</v>
      </c>
      <c r="K149" s="57">
        <v>147.07</v>
      </c>
    </row>
    <row r="150" spans="1:11" ht="45">
      <c r="A150" s="54">
        <v>149</v>
      </c>
      <c r="B150" s="54" t="s">
        <v>291</v>
      </c>
      <c r="C150" s="58" t="s">
        <v>2692</v>
      </c>
      <c r="D150" s="56">
        <v>22</v>
      </c>
      <c r="E150" s="56">
        <v>28</v>
      </c>
      <c r="F150" s="57">
        <v>2466.4299999999998</v>
      </c>
      <c r="G150" s="57">
        <v>112.11</v>
      </c>
      <c r="H150" s="57">
        <v>2466.4299999999998</v>
      </c>
      <c r="I150" s="57" t="s">
        <v>28</v>
      </c>
      <c r="J150" s="57" t="s">
        <v>28</v>
      </c>
      <c r="K150" s="57">
        <v>98.13</v>
      </c>
    </row>
    <row r="151" spans="1:11" ht="45">
      <c r="A151" s="54">
        <v>150</v>
      </c>
      <c r="B151" s="54" t="s">
        <v>292</v>
      </c>
      <c r="C151" s="58" t="s">
        <v>2693</v>
      </c>
      <c r="D151" s="56">
        <v>36</v>
      </c>
      <c r="E151" s="56">
        <v>42</v>
      </c>
      <c r="F151" s="57">
        <v>4383.22</v>
      </c>
      <c r="G151" s="57">
        <v>121.76</v>
      </c>
      <c r="H151" s="57">
        <v>4383.22</v>
      </c>
      <c r="I151" s="57" t="s">
        <v>28</v>
      </c>
      <c r="J151" s="57" t="s">
        <v>28</v>
      </c>
      <c r="K151" s="57">
        <v>113.85</v>
      </c>
    </row>
    <row r="152" spans="1:11" ht="56.25">
      <c r="A152" s="54">
        <v>151</v>
      </c>
      <c r="B152" s="54" t="s">
        <v>293</v>
      </c>
      <c r="C152" s="58" t="s">
        <v>2694</v>
      </c>
      <c r="D152" s="56">
        <v>22</v>
      </c>
      <c r="E152" s="56">
        <v>28</v>
      </c>
      <c r="F152" s="57">
        <v>2461.34</v>
      </c>
      <c r="G152" s="57">
        <v>111.88</v>
      </c>
      <c r="H152" s="57">
        <v>2461.34</v>
      </c>
      <c r="I152" s="57" t="s">
        <v>28</v>
      </c>
      <c r="J152" s="57" t="s">
        <v>28</v>
      </c>
      <c r="K152" s="57">
        <v>95.9</v>
      </c>
    </row>
    <row r="153" spans="1:11" ht="56.25">
      <c r="A153" s="54">
        <v>152</v>
      </c>
      <c r="B153" s="54" t="s">
        <v>294</v>
      </c>
      <c r="C153" s="58" t="s">
        <v>2695</v>
      </c>
      <c r="D153" s="56">
        <v>43</v>
      </c>
      <c r="E153" s="56">
        <v>49</v>
      </c>
      <c r="F153" s="57">
        <v>5074.82</v>
      </c>
      <c r="G153" s="57">
        <v>118.02</v>
      </c>
      <c r="H153" s="57">
        <v>5074.82</v>
      </c>
      <c r="I153" s="57" t="s">
        <v>28</v>
      </c>
      <c r="J153" s="57" t="s">
        <v>28</v>
      </c>
      <c r="K153" s="57">
        <v>111.61</v>
      </c>
    </row>
    <row r="154" spans="1:11" ht="56.25">
      <c r="A154" s="54">
        <v>153</v>
      </c>
      <c r="B154" s="54" t="s">
        <v>295</v>
      </c>
      <c r="C154" s="58" t="s">
        <v>2696</v>
      </c>
      <c r="D154" s="56">
        <v>22</v>
      </c>
      <c r="E154" s="56">
        <v>28</v>
      </c>
      <c r="F154" s="57">
        <v>2954.36</v>
      </c>
      <c r="G154" s="57">
        <v>134.29</v>
      </c>
      <c r="H154" s="57">
        <v>2954.36</v>
      </c>
      <c r="I154" s="57" t="s">
        <v>28</v>
      </c>
      <c r="J154" s="57" t="s">
        <v>28</v>
      </c>
      <c r="K154" s="57">
        <v>114.63</v>
      </c>
    </row>
    <row r="155" spans="1:11" ht="56.25">
      <c r="A155" s="54">
        <v>154</v>
      </c>
      <c r="B155" s="54" t="s">
        <v>296</v>
      </c>
      <c r="C155" s="58" t="s">
        <v>2697</v>
      </c>
      <c r="D155" s="56">
        <v>57</v>
      </c>
      <c r="E155" s="56">
        <v>63</v>
      </c>
      <c r="F155" s="57">
        <v>7040.92</v>
      </c>
      <c r="G155" s="57">
        <v>116.76</v>
      </c>
      <c r="H155" s="57">
        <v>7040.92</v>
      </c>
      <c r="I155" s="57" t="s">
        <v>28</v>
      </c>
      <c r="J155" s="57" t="s">
        <v>28</v>
      </c>
      <c r="K155" s="57">
        <v>116.35</v>
      </c>
    </row>
    <row r="156" spans="1:11" ht="45">
      <c r="A156" s="54">
        <v>155</v>
      </c>
      <c r="B156" s="54" t="s">
        <v>297</v>
      </c>
      <c r="C156" s="58" t="s">
        <v>2698</v>
      </c>
      <c r="D156" s="56">
        <v>22</v>
      </c>
      <c r="E156" s="56">
        <v>28</v>
      </c>
      <c r="F156" s="57">
        <v>2165.2199999999998</v>
      </c>
      <c r="G156" s="57">
        <v>98.42</v>
      </c>
      <c r="H156" s="57">
        <v>2165.2199999999998</v>
      </c>
      <c r="I156" s="57" t="s">
        <v>28</v>
      </c>
      <c r="J156" s="57" t="s">
        <v>28</v>
      </c>
      <c r="K156" s="57">
        <v>82.82</v>
      </c>
    </row>
    <row r="157" spans="1:11" ht="45">
      <c r="A157" s="54">
        <v>156</v>
      </c>
      <c r="B157" s="54" t="s">
        <v>298</v>
      </c>
      <c r="C157" s="58" t="s">
        <v>2699</v>
      </c>
      <c r="D157" s="56">
        <v>57</v>
      </c>
      <c r="E157" s="56">
        <v>63</v>
      </c>
      <c r="F157" s="57">
        <v>4374.0600000000004</v>
      </c>
      <c r="G157" s="57">
        <v>63.11</v>
      </c>
      <c r="H157" s="57">
        <v>4374.0600000000004</v>
      </c>
      <c r="I157" s="57" t="s">
        <v>28</v>
      </c>
      <c r="J157" s="57" t="s">
        <v>28</v>
      </c>
      <c r="K157" s="57">
        <v>82.82</v>
      </c>
    </row>
    <row r="158" spans="1:11" ht="56.25">
      <c r="A158" s="54">
        <v>157</v>
      </c>
      <c r="B158" s="54" t="s">
        <v>299</v>
      </c>
      <c r="C158" s="58" t="s">
        <v>2700</v>
      </c>
      <c r="D158" s="56">
        <v>22</v>
      </c>
      <c r="E158" s="56">
        <v>28</v>
      </c>
      <c r="F158" s="57">
        <v>2418.41</v>
      </c>
      <c r="G158" s="57">
        <v>109.93</v>
      </c>
      <c r="H158" s="57">
        <v>2418.41</v>
      </c>
      <c r="I158" s="57" t="s">
        <v>28</v>
      </c>
      <c r="J158" s="57" t="s">
        <v>28</v>
      </c>
      <c r="K158" s="57">
        <v>95.94</v>
      </c>
    </row>
    <row r="159" spans="1:11" ht="56.25">
      <c r="A159" s="54">
        <v>158</v>
      </c>
      <c r="B159" s="54" t="s">
        <v>300</v>
      </c>
      <c r="C159" s="58" t="s">
        <v>2701</v>
      </c>
      <c r="D159" s="56">
        <v>64</v>
      </c>
      <c r="E159" s="56">
        <v>70</v>
      </c>
      <c r="F159" s="57">
        <v>5285.05</v>
      </c>
      <c r="G159" s="57">
        <v>82.58</v>
      </c>
      <c r="H159" s="57">
        <v>5285.05</v>
      </c>
      <c r="I159" s="57" t="s">
        <v>28</v>
      </c>
      <c r="J159" s="57" t="s">
        <v>28</v>
      </c>
      <c r="K159" s="57">
        <v>79.22</v>
      </c>
    </row>
    <row r="160" spans="1:11" ht="56.25">
      <c r="A160" s="54">
        <v>159</v>
      </c>
      <c r="B160" s="54" t="s">
        <v>301</v>
      </c>
      <c r="C160" s="58" t="s">
        <v>2702</v>
      </c>
      <c r="D160" s="56">
        <v>22</v>
      </c>
      <c r="E160" s="56">
        <v>28</v>
      </c>
      <c r="F160" s="57">
        <v>2747.7</v>
      </c>
      <c r="G160" s="57">
        <v>124.9</v>
      </c>
      <c r="H160" s="57">
        <v>2747.7</v>
      </c>
      <c r="I160" s="57" t="s">
        <v>28</v>
      </c>
      <c r="J160" s="57" t="s">
        <v>28</v>
      </c>
      <c r="K160" s="57">
        <v>111.55</v>
      </c>
    </row>
    <row r="161" spans="1:11" ht="56.25">
      <c r="A161" s="54">
        <v>160</v>
      </c>
      <c r="B161" s="54" t="s">
        <v>302</v>
      </c>
      <c r="C161" s="58" t="s">
        <v>2703</v>
      </c>
      <c r="D161" s="56">
        <v>64</v>
      </c>
      <c r="E161" s="56">
        <v>70</v>
      </c>
      <c r="F161" s="57">
        <v>6547.31</v>
      </c>
      <c r="G161" s="57">
        <v>90.47</v>
      </c>
      <c r="H161" s="57">
        <v>6547.31</v>
      </c>
      <c r="I161" s="57" t="s">
        <v>28</v>
      </c>
      <c r="J161" s="57" t="s">
        <v>28</v>
      </c>
      <c r="K161" s="57">
        <v>111.55</v>
      </c>
    </row>
    <row r="162" spans="1:11" ht="22.5">
      <c r="A162" s="54">
        <v>161</v>
      </c>
      <c r="B162" s="54" t="s">
        <v>303</v>
      </c>
      <c r="C162" s="58" t="s">
        <v>304</v>
      </c>
      <c r="D162" s="56">
        <v>1</v>
      </c>
      <c r="E162" s="56">
        <v>1</v>
      </c>
      <c r="F162" s="57" t="s">
        <v>28</v>
      </c>
      <c r="G162" s="57" t="s">
        <v>28</v>
      </c>
      <c r="H162" s="57">
        <v>111.11</v>
      </c>
      <c r="I162" s="57" t="s">
        <v>28</v>
      </c>
      <c r="J162" s="57" t="s">
        <v>28</v>
      </c>
      <c r="K162" s="57" t="s">
        <v>28</v>
      </c>
    </row>
    <row r="163" spans="1:11" ht="33.75">
      <c r="A163" s="54">
        <v>162</v>
      </c>
      <c r="B163" s="54" t="s">
        <v>305</v>
      </c>
      <c r="C163" s="58" t="s">
        <v>306</v>
      </c>
      <c r="D163" s="56">
        <v>43</v>
      </c>
      <c r="E163" s="56">
        <v>49</v>
      </c>
      <c r="F163" s="57">
        <v>7081.43</v>
      </c>
      <c r="G163" s="57">
        <v>164.68</v>
      </c>
      <c r="H163" s="57">
        <v>7081.43</v>
      </c>
      <c r="I163" s="57" t="s">
        <v>28</v>
      </c>
      <c r="J163" s="57" t="s">
        <v>28</v>
      </c>
      <c r="K163" s="57">
        <v>150.66999999999999</v>
      </c>
    </row>
    <row r="164" spans="1:11" ht="33.75">
      <c r="A164" s="54">
        <v>163</v>
      </c>
      <c r="B164" s="54" t="s">
        <v>307</v>
      </c>
      <c r="C164" s="58" t="s">
        <v>308</v>
      </c>
      <c r="D164" s="56">
        <v>71</v>
      </c>
      <c r="E164" s="56">
        <v>77</v>
      </c>
      <c r="F164" s="57">
        <v>10963.99</v>
      </c>
      <c r="G164" s="57">
        <v>138.66</v>
      </c>
      <c r="H164" s="57">
        <v>10963.99</v>
      </c>
      <c r="I164" s="57" t="s">
        <v>28</v>
      </c>
      <c r="J164" s="57" t="s">
        <v>28</v>
      </c>
      <c r="K164" s="57">
        <v>150.66999999999999</v>
      </c>
    </row>
    <row r="165" spans="1:11" ht="45">
      <c r="A165" s="54">
        <v>164</v>
      </c>
      <c r="B165" s="54" t="s">
        <v>309</v>
      </c>
      <c r="C165" s="58" t="s">
        <v>310</v>
      </c>
      <c r="D165" s="56">
        <v>57</v>
      </c>
      <c r="E165" s="56">
        <v>63</v>
      </c>
      <c r="F165" s="57">
        <v>10081.91</v>
      </c>
      <c r="G165" s="57">
        <v>176.88</v>
      </c>
      <c r="H165" s="57">
        <v>10081.91</v>
      </c>
      <c r="I165" s="57" t="s">
        <v>28</v>
      </c>
      <c r="J165" s="57" t="s">
        <v>28</v>
      </c>
      <c r="K165" s="57">
        <v>175.64</v>
      </c>
    </row>
    <row r="166" spans="1:11" ht="45">
      <c r="A166" s="54">
        <v>165</v>
      </c>
      <c r="B166" s="54" t="s">
        <v>311</v>
      </c>
      <c r="C166" s="58" t="s">
        <v>312</v>
      </c>
      <c r="D166" s="56">
        <v>78</v>
      </c>
      <c r="E166" s="56">
        <v>84</v>
      </c>
      <c r="F166" s="57">
        <v>13632.75</v>
      </c>
      <c r="G166" s="57">
        <v>169.09</v>
      </c>
      <c r="H166" s="57">
        <v>13632.75</v>
      </c>
      <c r="I166" s="57" t="s">
        <v>28</v>
      </c>
      <c r="J166" s="57" t="s">
        <v>28</v>
      </c>
      <c r="K166" s="57">
        <v>175.64</v>
      </c>
    </row>
    <row r="167" spans="1:11" ht="22.5">
      <c r="A167" s="54">
        <v>166</v>
      </c>
      <c r="B167" s="54" t="s">
        <v>313</v>
      </c>
      <c r="C167" s="58" t="s">
        <v>2704</v>
      </c>
      <c r="D167" s="56">
        <v>1</v>
      </c>
      <c r="E167" s="56">
        <v>1</v>
      </c>
      <c r="F167" s="57" t="s">
        <v>28</v>
      </c>
      <c r="G167" s="57" t="s">
        <v>28</v>
      </c>
      <c r="H167" s="57">
        <v>121.74</v>
      </c>
      <c r="I167" s="57" t="s">
        <v>28</v>
      </c>
      <c r="J167" s="57" t="s">
        <v>28</v>
      </c>
      <c r="K167" s="57" t="s">
        <v>28</v>
      </c>
    </row>
    <row r="168" spans="1:11" ht="33.75">
      <c r="A168" s="54">
        <v>167</v>
      </c>
      <c r="B168" s="54" t="s">
        <v>314</v>
      </c>
      <c r="C168" s="58" t="s">
        <v>2705</v>
      </c>
      <c r="D168" s="56">
        <v>43</v>
      </c>
      <c r="E168" s="56">
        <v>49</v>
      </c>
      <c r="F168" s="57">
        <v>5781.97</v>
      </c>
      <c r="G168" s="57">
        <v>134.46</v>
      </c>
      <c r="H168" s="57">
        <v>5781.97</v>
      </c>
      <c r="I168" s="57" t="s">
        <v>28</v>
      </c>
      <c r="J168" s="57" t="s">
        <v>28</v>
      </c>
      <c r="K168" s="57">
        <v>124.79</v>
      </c>
    </row>
    <row r="169" spans="1:11" ht="33.75">
      <c r="A169" s="54">
        <v>168</v>
      </c>
      <c r="B169" s="54" t="s">
        <v>315</v>
      </c>
      <c r="C169" s="58" t="s">
        <v>2706</v>
      </c>
      <c r="D169" s="56">
        <v>50</v>
      </c>
      <c r="E169" s="56">
        <v>56</v>
      </c>
      <c r="F169" s="57">
        <v>7913.05</v>
      </c>
      <c r="G169" s="57">
        <v>158.26</v>
      </c>
      <c r="H169" s="57">
        <v>7913.05</v>
      </c>
      <c r="I169" s="57" t="s">
        <v>28</v>
      </c>
      <c r="J169" s="57" t="s">
        <v>28</v>
      </c>
      <c r="K169" s="57">
        <v>150.01</v>
      </c>
    </row>
    <row r="170" spans="1:11" ht="45">
      <c r="A170" s="54">
        <v>169</v>
      </c>
      <c r="B170" s="54" t="s">
        <v>316</v>
      </c>
      <c r="C170" s="58" t="s">
        <v>2707</v>
      </c>
      <c r="D170" s="56">
        <v>64</v>
      </c>
      <c r="E170" s="56">
        <v>70</v>
      </c>
      <c r="F170" s="57">
        <v>10938.99</v>
      </c>
      <c r="G170" s="57">
        <v>170.92</v>
      </c>
      <c r="H170" s="57">
        <v>10938.99</v>
      </c>
      <c r="I170" s="57" t="s">
        <v>28</v>
      </c>
      <c r="J170" s="57" t="s">
        <v>28</v>
      </c>
      <c r="K170" s="57">
        <v>164.25</v>
      </c>
    </row>
    <row r="171" spans="1:11" ht="45">
      <c r="A171" s="54">
        <v>170</v>
      </c>
      <c r="B171" s="54" t="s">
        <v>317</v>
      </c>
      <c r="C171" s="58" t="s">
        <v>2708</v>
      </c>
      <c r="D171" s="56">
        <v>78</v>
      </c>
      <c r="E171" s="56">
        <v>84</v>
      </c>
      <c r="F171" s="57">
        <v>13675.58</v>
      </c>
      <c r="G171" s="57">
        <v>175.33</v>
      </c>
      <c r="H171" s="57">
        <v>13675.58</v>
      </c>
      <c r="I171" s="57" t="s">
        <v>28</v>
      </c>
      <c r="J171" s="57" t="s">
        <v>28</v>
      </c>
      <c r="K171" s="57">
        <v>168.83</v>
      </c>
    </row>
    <row r="172" spans="1:11" ht="33.75">
      <c r="A172" s="54">
        <v>171</v>
      </c>
      <c r="B172" s="54" t="s">
        <v>318</v>
      </c>
      <c r="C172" s="58" t="s">
        <v>2709</v>
      </c>
      <c r="D172" s="56">
        <v>29</v>
      </c>
      <c r="E172" s="56">
        <v>35</v>
      </c>
      <c r="F172" s="57">
        <v>4383</v>
      </c>
      <c r="G172" s="57">
        <v>151.13999999999999</v>
      </c>
      <c r="H172" s="57">
        <v>4383</v>
      </c>
      <c r="I172" s="57" t="s">
        <v>28</v>
      </c>
      <c r="J172" s="57" t="s">
        <v>28</v>
      </c>
      <c r="K172" s="57">
        <v>132.82</v>
      </c>
    </row>
    <row r="173" spans="1:11" ht="33.75">
      <c r="A173" s="54">
        <v>172</v>
      </c>
      <c r="B173" s="54" t="s">
        <v>319</v>
      </c>
      <c r="C173" s="58" t="s">
        <v>2710</v>
      </c>
      <c r="D173" s="56">
        <v>43</v>
      </c>
      <c r="E173" s="56">
        <v>49</v>
      </c>
      <c r="F173" s="57">
        <v>6937.3</v>
      </c>
      <c r="G173" s="57">
        <v>161.33000000000001</v>
      </c>
      <c r="H173" s="57">
        <v>6937.3</v>
      </c>
      <c r="I173" s="57" t="s">
        <v>28</v>
      </c>
      <c r="J173" s="57" t="s">
        <v>28</v>
      </c>
      <c r="K173" s="57">
        <v>152.47</v>
      </c>
    </row>
    <row r="174" spans="1:11" ht="45">
      <c r="A174" s="54">
        <v>173</v>
      </c>
      <c r="B174" s="54" t="s">
        <v>320</v>
      </c>
      <c r="C174" s="58" t="s">
        <v>2711</v>
      </c>
      <c r="D174" s="56">
        <v>50</v>
      </c>
      <c r="E174" s="56">
        <v>56</v>
      </c>
      <c r="F174" s="57">
        <v>6880.76</v>
      </c>
      <c r="G174" s="57">
        <v>137.62</v>
      </c>
      <c r="H174" s="57">
        <v>6880.76</v>
      </c>
      <c r="I174" s="57" t="s">
        <v>28</v>
      </c>
      <c r="J174" s="57" t="s">
        <v>28</v>
      </c>
      <c r="K174" s="57">
        <v>129.83000000000001</v>
      </c>
    </row>
    <row r="175" spans="1:11" ht="45">
      <c r="A175" s="54">
        <v>174</v>
      </c>
      <c r="B175" s="54" t="s">
        <v>321</v>
      </c>
      <c r="C175" s="58" t="s">
        <v>2712</v>
      </c>
      <c r="D175" s="56">
        <v>78</v>
      </c>
      <c r="E175" s="56">
        <v>84</v>
      </c>
      <c r="F175" s="57">
        <v>11812.01</v>
      </c>
      <c r="G175" s="57">
        <v>151.44</v>
      </c>
      <c r="H175" s="57">
        <v>11812.01</v>
      </c>
      <c r="I175" s="57" t="s">
        <v>28</v>
      </c>
      <c r="J175" s="57" t="s">
        <v>28</v>
      </c>
      <c r="K175" s="57">
        <v>147.04</v>
      </c>
    </row>
    <row r="176" spans="1:11" ht="22.5">
      <c r="A176" s="54">
        <v>175</v>
      </c>
      <c r="B176" s="54" t="s">
        <v>322</v>
      </c>
      <c r="C176" s="58" t="s">
        <v>323</v>
      </c>
      <c r="D176" s="56">
        <v>1</v>
      </c>
      <c r="E176" s="56">
        <v>1</v>
      </c>
      <c r="F176" s="57" t="s">
        <v>28</v>
      </c>
      <c r="G176" s="57" t="s">
        <v>28</v>
      </c>
      <c r="H176" s="57">
        <v>103.07</v>
      </c>
      <c r="I176" s="57" t="s">
        <v>28</v>
      </c>
      <c r="J176" s="57" t="s">
        <v>28</v>
      </c>
      <c r="K176" s="57" t="s">
        <v>28</v>
      </c>
    </row>
    <row r="177" spans="1:11" ht="33.75">
      <c r="A177" s="54">
        <v>176</v>
      </c>
      <c r="B177" s="54" t="s">
        <v>324</v>
      </c>
      <c r="C177" s="58" t="s">
        <v>325</v>
      </c>
      <c r="D177" s="56">
        <v>36</v>
      </c>
      <c r="E177" s="56">
        <v>42</v>
      </c>
      <c r="F177" s="57">
        <v>3946.77</v>
      </c>
      <c r="G177" s="57">
        <v>109.63</v>
      </c>
      <c r="H177" s="57">
        <v>3946.77</v>
      </c>
      <c r="I177" s="57" t="s">
        <v>28</v>
      </c>
      <c r="J177" s="57" t="s">
        <v>28</v>
      </c>
      <c r="K177" s="57">
        <v>106.67</v>
      </c>
    </row>
    <row r="178" spans="1:11" ht="33.75">
      <c r="A178" s="54">
        <v>177</v>
      </c>
      <c r="B178" s="54" t="s">
        <v>326</v>
      </c>
      <c r="C178" s="58" t="s">
        <v>327</v>
      </c>
      <c r="D178" s="56">
        <v>64</v>
      </c>
      <c r="E178" s="56">
        <v>70</v>
      </c>
      <c r="F178" s="57">
        <v>10758.37</v>
      </c>
      <c r="G178" s="57">
        <v>168.1</v>
      </c>
      <c r="H178" s="57">
        <v>10758.37</v>
      </c>
      <c r="I178" s="57" t="s">
        <v>28</v>
      </c>
      <c r="J178" s="57" t="s">
        <v>28</v>
      </c>
      <c r="K178" s="57">
        <v>160.57</v>
      </c>
    </row>
    <row r="179" spans="1:11" ht="45">
      <c r="A179" s="54">
        <v>178</v>
      </c>
      <c r="B179" s="54" t="s">
        <v>328</v>
      </c>
      <c r="C179" s="58" t="s">
        <v>329</v>
      </c>
      <c r="D179" s="56">
        <v>50</v>
      </c>
      <c r="E179" s="56">
        <v>56</v>
      </c>
      <c r="F179" s="57">
        <v>4822.09</v>
      </c>
      <c r="G179" s="57">
        <v>96.44</v>
      </c>
      <c r="H179" s="57">
        <v>4822.09</v>
      </c>
      <c r="I179" s="57" t="s">
        <v>28</v>
      </c>
      <c r="J179" s="57" t="s">
        <v>28</v>
      </c>
      <c r="K179" s="57">
        <v>90.98</v>
      </c>
    </row>
    <row r="180" spans="1:11" ht="45">
      <c r="A180" s="54">
        <v>179</v>
      </c>
      <c r="B180" s="54" t="s">
        <v>330</v>
      </c>
      <c r="C180" s="58" t="s">
        <v>331</v>
      </c>
      <c r="D180" s="56">
        <v>78</v>
      </c>
      <c r="E180" s="56">
        <v>84</v>
      </c>
      <c r="F180" s="57">
        <v>14526.26</v>
      </c>
      <c r="G180" s="57">
        <v>186.23</v>
      </c>
      <c r="H180" s="57">
        <v>14526.26</v>
      </c>
      <c r="I180" s="57" t="s">
        <v>28</v>
      </c>
      <c r="J180" s="57" t="s">
        <v>28</v>
      </c>
      <c r="K180" s="57">
        <v>179.34</v>
      </c>
    </row>
    <row r="181" spans="1:11" ht="45">
      <c r="A181" s="54">
        <v>180</v>
      </c>
      <c r="B181" s="54" t="s">
        <v>332</v>
      </c>
      <c r="C181" s="58" t="s">
        <v>333</v>
      </c>
      <c r="D181" s="56">
        <v>64</v>
      </c>
      <c r="E181" s="56">
        <v>70</v>
      </c>
      <c r="F181" s="57">
        <v>10311.200000000001</v>
      </c>
      <c r="G181" s="57">
        <v>161.11000000000001</v>
      </c>
      <c r="H181" s="57">
        <v>10311.200000000001</v>
      </c>
      <c r="I181" s="57" t="s">
        <v>28</v>
      </c>
      <c r="J181" s="57" t="s">
        <v>28</v>
      </c>
      <c r="K181" s="57">
        <v>158.63</v>
      </c>
    </row>
    <row r="182" spans="1:11" ht="45">
      <c r="A182" s="54">
        <v>181</v>
      </c>
      <c r="B182" s="54" t="s">
        <v>334</v>
      </c>
      <c r="C182" s="58" t="s">
        <v>335</v>
      </c>
      <c r="D182" s="56">
        <v>78</v>
      </c>
      <c r="E182" s="56">
        <v>84</v>
      </c>
      <c r="F182" s="57">
        <v>13225.35</v>
      </c>
      <c r="G182" s="57">
        <v>169.56</v>
      </c>
      <c r="H182" s="57">
        <v>13225.35</v>
      </c>
      <c r="I182" s="57" t="s">
        <v>28</v>
      </c>
      <c r="J182" s="57" t="s">
        <v>28</v>
      </c>
      <c r="K182" s="57">
        <v>163.28</v>
      </c>
    </row>
    <row r="183" spans="1:11" ht="22.5">
      <c r="A183" s="54">
        <v>182</v>
      </c>
      <c r="B183" s="54" t="s">
        <v>336</v>
      </c>
      <c r="C183" s="58" t="s">
        <v>337</v>
      </c>
      <c r="D183" s="56">
        <v>1</v>
      </c>
      <c r="E183" s="56">
        <v>1</v>
      </c>
      <c r="F183" s="57" t="s">
        <v>28</v>
      </c>
      <c r="G183" s="57" t="s">
        <v>28</v>
      </c>
      <c r="H183" s="57">
        <v>99.49</v>
      </c>
      <c r="I183" s="57" t="s">
        <v>28</v>
      </c>
      <c r="J183" s="57" t="s">
        <v>28</v>
      </c>
      <c r="K183" s="57" t="s">
        <v>28</v>
      </c>
    </row>
    <row r="184" spans="1:11" ht="33.75">
      <c r="A184" s="54">
        <v>183</v>
      </c>
      <c r="B184" s="54" t="s">
        <v>338</v>
      </c>
      <c r="C184" s="58" t="s">
        <v>339</v>
      </c>
      <c r="D184" s="56">
        <v>29</v>
      </c>
      <c r="E184" s="56">
        <v>35</v>
      </c>
      <c r="F184" s="57">
        <v>4014.32</v>
      </c>
      <c r="G184" s="57">
        <v>138.41999999999999</v>
      </c>
      <c r="H184" s="57">
        <v>4014.32</v>
      </c>
      <c r="I184" s="57" t="s">
        <v>28</v>
      </c>
      <c r="J184" s="57" t="s">
        <v>28</v>
      </c>
      <c r="K184" s="57">
        <v>122.89</v>
      </c>
    </row>
    <row r="185" spans="1:11" ht="33.75">
      <c r="A185" s="54">
        <v>184</v>
      </c>
      <c r="B185" s="54" t="s">
        <v>340</v>
      </c>
      <c r="C185" s="58" t="s">
        <v>341</v>
      </c>
      <c r="D185" s="56">
        <v>71</v>
      </c>
      <c r="E185" s="56">
        <v>77</v>
      </c>
      <c r="F185" s="57">
        <v>11026.55</v>
      </c>
      <c r="G185" s="57">
        <v>155.30000000000001</v>
      </c>
      <c r="H185" s="57">
        <v>11026.55</v>
      </c>
      <c r="I185" s="57" t="s">
        <v>28</v>
      </c>
      <c r="J185" s="57" t="s">
        <v>28</v>
      </c>
      <c r="K185" s="57">
        <v>147.02000000000001</v>
      </c>
    </row>
    <row r="186" spans="1:11" ht="45">
      <c r="A186" s="54">
        <v>185</v>
      </c>
      <c r="B186" s="54" t="s">
        <v>342</v>
      </c>
      <c r="C186" s="58" t="s">
        <v>343</v>
      </c>
      <c r="D186" s="56">
        <v>50</v>
      </c>
      <c r="E186" s="56">
        <v>56</v>
      </c>
      <c r="F186" s="57">
        <v>6707.51</v>
      </c>
      <c r="G186" s="57">
        <v>134.15</v>
      </c>
      <c r="H186" s="57">
        <v>6707.51</v>
      </c>
      <c r="I186" s="57" t="s">
        <v>28</v>
      </c>
      <c r="J186" s="57" t="s">
        <v>28</v>
      </c>
      <c r="K186" s="57">
        <v>132.38999999999999</v>
      </c>
    </row>
    <row r="187" spans="1:11" ht="45">
      <c r="A187" s="54">
        <v>186</v>
      </c>
      <c r="B187" s="54" t="s">
        <v>344</v>
      </c>
      <c r="C187" s="58" t="s">
        <v>345</v>
      </c>
      <c r="D187" s="56">
        <v>78</v>
      </c>
      <c r="E187" s="56">
        <v>84</v>
      </c>
      <c r="F187" s="57">
        <v>12230.53</v>
      </c>
      <c r="G187" s="57">
        <v>156.80000000000001</v>
      </c>
      <c r="H187" s="57">
        <v>12230.53</v>
      </c>
      <c r="I187" s="57" t="s">
        <v>28</v>
      </c>
      <c r="J187" s="57" t="s">
        <v>28</v>
      </c>
      <c r="K187" s="57">
        <v>151.93</v>
      </c>
    </row>
    <row r="188" spans="1:11" ht="45">
      <c r="A188" s="54">
        <v>187</v>
      </c>
      <c r="B188" s="54" t="s">
        <v>346</v>
      </c>
      <c r="C188" s="58" t="s">
        <v>347</v>
      </c>
      <c r="D188" s="56">
        <v>71</v>
      </c>
      <c r="E188" s="56">
        <v>77</v>
      </c>
      <c r="F188" s="57">
        <v>10668.18</v>
      </c>
      <c r="G188" s="57">
        <v>150.26</v>
      </c>
      <c r="H188" s="57">
        <v>10668.18</v>
      </c>
      <c r="I188" s="57" t="s">
        <v>28</v>
      </c>
      <c r="J188" s="57" t="s">
        <v>28</v>
      </c>
      <c r="K188" s="57">
        <v>143.68</v>
      </c>
    </row>
    <row r="189" spans="1:11" ht="45">
      <c r="A189" s="54">
        <v>188</v>
      </c>
      <c r="B189" s="54" t="s">
        <v>348</v>
      </c>
      <c r="C189" s="58" t="s">
        <v>349</v>
      </c>
      <c r="D189" s="56">
        <v>78</v>
      </c>
      <c r="E189" s="56">
        <v>84</v>
      </c>
      <c r="F189" s="57">
        <v>13072.33</v>
      </c>
      <c r="G189" s="57">
        <v>167.59</v>
      </c>
      <c r="H189" s="57">
        <v>13072.33</v>
      </c>
      <c r="I189" s="57" t="s">
        <v>28</v>
      </c>
      <c r="J189" s="57" t="s">
        <v>28</v>
      </c>
      <c r="K189" s="57">
        <v>161.88999999999999</v>
      </c>
    </row>
    <row r="190" spans="1:11" ht="33.75">
      <c r="A190" s="54">
        <v>189</v>
      </c>
      <c r="B190" s="54" t="s">
        <v>350</v>
      </c>
      <c r="C190" s="58" t="s">
        <v>351</v>
      </c>
      <c r="D190" s="56">
        <v>29</v>
      </c>
      <c r="E190" s="56">
        <v>35</v>
      </c>
      <c r="F190" s="57">
        <v>3855.6</v>
      </c>
      <c r="G190" s="57">
        <v>132.94999999999999</v>
      </c>
      <c r="H190" s="57">
        <v>3855.6</v>
      </c>
      <c r="I190" s="57" t="s">
        <v>28</v>
      </c>
      <c r="J190" s="57" t="s">
        <v>28</v>
      </c>
      <c r="K190" s="57">
        <v>121.57</v>
      </c>
    </row>
    <row r="191" spans="1:11" ht="33.75">
      <c r="A191" s="54">
        <v>190</v>
      </c>
      <c r="B191" s="54" t="s">
        <v>352</v>
      </c>
      <c r="C191" s="58" t="s">
        <v>353</v>
      </c>
      <c r="D191" s="56">
        <v>36</v>
      </c>
      <c r="E191" s="56">
        <v>42</v>
      </c>
      <c r="F191" s="57">
        <v>5378.87</v>
      </c>
      <c r="G191" s="57">
        <v>149.41</v>
      </c>
      <c r="H191" s="57">
        <v>5378.87</v>
      </c>
      <c r="I191" s="57" t="s">
        <v>28</v>
      </c>
      <c r="J191" s="57" t="s">
        <v>28</v>
      </c>
      <c r="K191" s="57">
        <v>128.07</v>
      </c>
    </row>
    <row r="192" spans="1:11" ht="45">
      <c r="A192" s="54">
        <v>191</v>
      </c>
      <c r="B192" s="54" t="s">
        <v>354</v>
      </c>
      <c r="C192" s="58" t="s">
        <v>355</v>
      </c>
      <c r="D192" s="56">
        <v>36</v>
      </c>
      <c r="E192" s="56">
        <v>42</v>
      </c>
      <c r="F192" s="57">
        <v>5086.0200000000004</v>
      </c>
      <c r="G192" s="57">
        <v>141.28</v>
      </c>
      <c r="H192" s="57">
        <v>5086.0200000000004</v>
      </c>
      <c r="I192" s="57" t="s">
        <v>28</v>
      </c>
      <c r="J192" s="57" t="s">
        <v>28</v>
      </c>
      <c r="K192" s="57">
        <v>128.49</v>
      </c>
    </row>
    <row r="193" spans="1:11" ht="45">
      <c r="A193" s="54">
        <v>192</v>
      </c>
      <c r="B193" s="54" t="s">
        <v>356</v>
      </c>
      <c r="C193" s="58" t="s">
        <v>357</v>
      </c>
      <c r="D193" s="56">
        <v>50</v>
      </c>
      <c r="E193" s="56">
        <v>56</v>
      </c>
      <c r="F193" s="57">
        <v>7383.93</v>
      </c>
      <c r="G193" s="57">
        <v>147.68</v>
      </c>
      <c r="H193" s="57">
        <v>7383.93</v>
      </c>
      <c r="I193" s="57" t="s">
        <v>28</v>
      </c>
      <c r="J193" s="57" t="s">
        <v>28</v>
      </c>
      <c r="K193" s="57">
        <v>140.84</v>
      </c>
    </row>
    <row r="194" spans="1:11" ht="33.75">
      <c r="A194" s="54">
        <v>193</v>
      </c>
      <c r="B194" s="54" t="s">
        <v>358</v>
      </c>
      <c r="C194" s="58" t="s">
        <v>359</v>
      </c>
      <c r="D194" s="56">
        <v>50</v>
      </c>
      <c r="E194" s="56">
        <v>56</v>
      </c>
      <c r="F194" s="57">
        <v>7799.13</v>
      </c>
      <c r="G194" s="57">
        <v>155.97999999999999</v>
      </c>
      <c r="H194" s="57">
        <v>7799.13</v>
      </c>
      <c r="I194" s="57" t="s">
        <v>28</v>
      </c>
      <c r="J194" s="57" t="s">
        <v>28</v>
      </c>
      <c r="K194" s="57">
        <v>148.08000000000001</v>
      </c>
    </row>
    <row r="195" spans="1:11" ht="33.75">
      <c r="A195" s="54">
        <v>194</v>
      </c>
      <c r="B195" s="54" t="s">
        <v>360</v>
      </c>
      <c r="C195" s="58" t="s">
        <v>361</v>
      </c>
      <c r="D195" s="56">
        <v>71</v>
      </c>
      <c r="E195" s="56">
        <v>77</v>
      </c>
      <c r="F195" s="57">
        <v>11347.76</v>
      </c>
      <c r="G195" s="57">
        <v>159.83000000000001</v>
      </c>
      <c r="H195" s="57">
        <v>11347.76</v>
      </c>
      <c r="I195" s="57" t="s">
        <v>28</v>
      </c>
      <c r="J195" s="57" t="s">
        <v>28</v>
      </c>
      <c r="K195" s="57">
        <v>153.63999999999999</v>
      </c>
    </row>
    <row r="196" spans="1:11" ht="11.25">
      <c r="A196" s="54">
        <v>195</v>
      </c>
      <c r="B196" s="54" t="s">
        <v>362</v>
      </c>
      <c r="C196" s="55" t="s">
        <v>363</v>
      </c>
      <c r="D196" s="56">
        <v>1</v>
      </c>
      <c r="E196" s="56">
        <v>1</v>
      </c>
      <c r="F196" s="57" t="s">
        <v>28</v>
      </c>
      <c r="G196" s="57" t="s">
        <v>28</v>
      </c>
      <c r="H196" s="57">
        <v>103.03</v>
      </c>
      <c r="I196" s="57" t="s">
        <v>28</v>
      </c>
      <c r="J196" s="57" t="s">
        <v>28</v>
      </c>
      <c r="K196" s="57" t="s">
        <v>28</v>
      </c>
    </row>
    <row r="197" spans="1:11" ht="33.75">
      <c r="A197" s="54">
        <v>196</v>
      </c>
      <c r="B197" s="54" t="s">
        <v>364</v>
      </c>
      <c r="C197" s="58" t="s">
        <v>365</v>
      </c>
      <c r="D197" s="56">
        <v>22</v>
      </c>
      <c r="E197" s="56">
        <v>28</v>
      </c>
      <c r="F197" s="57">
        <v>2903.45</v>
      </c>
      <c r="G197" s="57">
        <v>131.97999999999999</v>
      </c>
      <c r="H197" s="57">
        <v>2903.45</v>
      </c>
      <c r="I197" s="57" t="s">
        <v>28</v>
      </c>
      <c r="J197" s="57" t="s">
        <v>28</v>
      </c>
      <c r="K197" s="57">
        <v>115.87</v>
      </c>
    </row>
    <row r="198" spans="1:11" ht="33.75">
      <c r="A198" s="54">
        <v>197</v>
      </c>
      <c r="B198" s="54" t="s">
        <v>366</v>
      </c>
      <c r="C198" s="58" t="s">
        <v>367</v>
      </c>
      <c r="D198" s="56">
        <v>36</v>
      </c>
      <c r="E198" s="56">
        <v>42</v>
      </c>
      <c r="F198" s="57">
        <v>4656.09</v>
      </c>
      <c r="G198" s="57">
        <v>125.19</v>
      </c>
      <c r="H198" s="57">
        <v>4656.09</v>
      </c>
      <c r="I198" s="57" t="s">
        <v>28</v>
      </c>
      <c r="J198" s="57" t="s">
        <v>28</v>
      </c>
      <c r="K198" s="57">
        <v>120.94</v>
      </c>
    </row>
    <row r="199" spans="1:11" ht="33.75">
      <c r="A199" s="54">
        <v>198</v>
      </c>
      <c r="B199" s="54" t="s">
        <v>368</v>
      </c>
      <c r="C199" s="58" t="s">
        <v>369</v>
      </c>
      <c r="D199" s="56">
        <v>36</v>
      </c>
      <c r="E199" s="56">
        <v>42</v>
      </c>
      <c r="F199" s="57">
        <v>4360.01</v>
      </c>
      <c r="G199" s="57">
        <v>121.11</v>
      </c>
      <c r="H199" s="57">
        <v>4360.01</v>
      </c>
      <c r="I199" s="57" t="s">
        <v>28</v>
      </c>
      <c r="J199" s="57" t="s">
        <v>28</v>
      </c>
      <c r="K199" s="57">
        <v>111.8</v>
      </c>
    </row>
    <row r="200" spans="1:11" ht="33.75">
      <c r="A200" s="54">
        <v>199</v>
      </c>
      <c r="B200" s="54" t="s">
        <v>370</v>
      </c>
      <c r="C200" s="58" t="s">
        <v>371</v>
      </c>
      <c r="D200" s="56">
        <v>43</v>
      </c>
      <c r="E200" s="56">
        <v>49</v>
      </c>
      <c r="F200" s="57">
        <v>6210.97</v>
      </c>
      <c r="G200" s="57">
        <v>144.44</v>
      </c>
      <c r="H200" s="57">
        <v>6210.97</v>
      </c>
      <c r="I200" s="57" t="s">
        <v>28</v>
      </c>
      <c r="J200" s="57" t="s">
        <v>28</v>
      </c>
      <c r="K200" s="57">
        <v>138.36000000000001</v>
      </c>
    </row>
    <row r="201" spans="1:11" ht="33.75">
      <c r="A201" s="54">
        <v>200</v>
      </c>
      <c r="B201" s="54" t="s">
        <v>372</v>
      </c>
      <c r="C201" s="58" t="s">
        <v>373</v>
      </c>
      <c r="D201" s="56">
        <v>50</v>
      </c>
      <c r="E201" s="56">
        <v>56</v>
      </c>
      <c r="F201" s="57">
        <v>5422.07</v>
      </c>
      <c r="G201" s="57">
        <v>108.44</v>
      </c>
      <c r="H201" s="57">
        <v>5422.07</v>
      </c>
      <c r="I201" s="57" t="s">
        <v>28</v>
      </c>
      <c r="J201" s="57" t="s">
        <v>28</v>
      </c>
      <c r="K201" s="57">
        <v>101.35</v>
      </c>
    </row>
    <row r="202" spans="1:11" ht="33.75">
      <c r="A202" s="54">
        <v>201</v>
      </c>
      <c r="B202" s="54" t="s">
        <v>374</v>
      </c>
      <c r="C202" s="58" t="s">
        <v>375</v>
      </c>
      <c r="D202" s="56">
        <v>78</v>
      </c>
      <c r="E202" s="56">
        <v>84</v>
      </c>
      <c r="F202" s="57">
        <v>10850.48</v>
      </c>
      <c r="G202" s="57">
        <v>139.11000000000001</v>
      </c>
      <c r="H202" s="57">
        <v>10850.48</v>
      </c>
      <c r="I202" s="57" t="s">
        <v>28</v>
      </c>
      <c r="J202" s="57" t="s">
        <v>28</v>
      </c>
      <c r="K202" s="57">
        <v>130.72999999999999</v>
      </c>
    </row>
    <row r="203" spans="1:11" ht="22.5">
      <c r="A203" s="54">
        <v>202</v>
      </c>
      <c r="B203" s="54" t="s">
        <v>376</v>
      </c>
      <c r="C203" s="58" t="s">
        <v>377</v>
      </c>
      <c r="D203" s="56">
        <v>1</v>
      </c>
      <c r="E203" s="56">
        <v>1</v>
      </c>
      <c r="F203" s="57" t="s">
        <v>28</v>
      </c>
      <c r="G203" s="57" t="s">
        <v>28</v>
      </c>
      <c r="H203" s="57">
        <v>115.03</v>
      </c>
      <c r="I203" s="57" t="s">
        <v>28</v>
      </c>
      <c r="J203" s="57" t="s">
        <v>28</v>
      </c>
      <c r="K203" s="57" t="s">
        <v>28</v>
      </c>
    </row>
    <row r="204" spans="1:11" ht="22.5">
      <c r="A204" s="54">
        <v>203</v>
      </c>
      <c r="B204" s="54" t="s">
        <v>378</v>
      </c>
      <c r="C204" s="58" t="s">
        <v>379</v>
      </c>
      <c r="D204" s="56">
        <v>1</v>
      </c>
      <c r="E204" s="56">
        <v>1</v>
      </c>
      <c r="F204" s="57" t="s">
        <v>28</v>
      </c>
      <c r="G204" s="57" t="s">
        <v>28</v>
      </c>
      <c r="H204" s="57">
        <v>120.14</v>
      </c>
      <c r="I204" s="57" t="s">
        <v>28</v>
      </c>
      <c r="J204" s="57" t="s">
        <v>28</v>
      </c>
      <c r="K204" s="57" t="s">
        <v>28</v>
      </c>
    </row>
    <row r="205" spans="1:11" ht="22.5">
      <c r="A205" s="54">
        <v>204</v>
      </c>
      <c r="B205" s="54" t="s">
        <v>380</v>
      </c>
      <c r="C205" s="58" t="s">
        <v>381</v>
      </c>
      <c r="D205" s="56">
        <v>1</v>
      </c>
      <c r="E205" s="56">
        <v>1</v>
      </c>
      <c r="F205" s="57" t="s">
        <v>28</v>
      </c>
      <c r="G205" s="57" t="s">
        <v>28</v>
      </c>
      <c r="H205" s="57">
        <v>102.71</v>
      </c>
      <c r="I205" s="57" t="s">
        <v>28</v>
      </c>
      <c r="J205" s="57" t="s">
        <v>28</v>
      </c>
      <c r="K205" s="57" t="s">
        <v>28</v>
      </c>
    </row>
    <row r="206" spans="1:11" ht="22.5">
      <c r="A206" s="54">
        <v>205</v>
      </c>
      <c r="B206" s="54" t="s">
        <v>382</v>
      </c>
      <c r="C206" s="58" t="s">
        <v>383</v>
      </c>
      <c r="D206" s="56">
        <v>1</v>
      </c>
      <c r="E206" s="56">
        <v>1</v>
      </c>
      <c r="F206" s="57" t="s">
        <v>28</v>
      </c>
      <c r="G206" s="57" t="s">
        <v>28</v>
      </c>
      <c r="H206" s="57">
        <v>150.58000000000001</v>
      </c>
      <c r="I206" s="57" t="s">
        <v>28</v>
      </c>
      <c r="J206" s="57" t="s">
        <v>28</v>
      </c>
      <c r="K206" s="57" t="s">
        <v>28</v>
      </c>
    </row>
    <row r="207" spans="1:11" ht="33.75">
      <c r="A207" s="54">
        <v>206</v>
      </c>
      <c r="B207" s="54" t="s">
        <v>384</v>
      </c>
      <c r="C207" s="58" t="s">
        <v>385</v>
      </c>
      <c r="D207" s="56">
        <v>90</v>
      </c>
      <c r="E207" s="56">
        <v>90</v>
      </c>
      <c r="F207" s="57">
        <v>13823.06</v>
      </c>
      <c r="G207" s="57">
        <v>153.59</v>
      </c>
      <c r="H207" s="57">
        <v>13823.06</v>
      </c>
      <c r="I207" s="57" t="s">
        <v>28</v>
      </c>
      <c r="J207" s="57" t="s">
        <v>28</v>
      </c>
      <c r="K207" s="57">
        <v>153.59</v>
      </c>
    </row>
    <row r="208" spans="1:11" ht="33.75">
      <c r="A208" s="54">
        <v>207</v>
      </c>
      <c r="B208" s="54" t="s">
        <v>386</v>
      </c>
      <c r="C208" s="58" t="s">
        <v>387</v>
      </c>
      <c r="D208" s="56">
        <v>90</v>
      </c>
      <c r="E208" s="56">
        <v>90</v>
      </c>
      <c r="F208" s="57">
        <v>42834.02</v>
      </c>
      <c r="G208" s="57">
        <v>475.93</v>
      </c>
      <c r="H208" s="57">
        <v>42834.02</v>
      </c>
      <c r="I208" s="57" t="s">
        <v>28</v>
      </c>
      <c r="J208" s="57" t="s">
        <v>28</v>
      </c>
      <c r="K208" s="57">
        <v>475.93</v>
      </c>
    </row>
    <row r="209" spans="1:11" ht="33.75">
      <c r="A209" s="54">
        <v>208</v>
      </c>
      <c r="B209" s="54" t="s">
        <v>388</v>
      </c>
      <c r="C209" s="58" t="s">
        <v>389</v>
      </c>
      <c r="D209" s="56">
        <v>90</v>
      </c>
      <c r="E209" s="56">
        <v>90</v>
      </c>
      <c r="F209" s="57">
        <v>33417</v>
      </c>
      <c r="G209" s="57">
        <v>371.3</v>
      </c>
      <c r="H209" s="57">
        <v>33417</v>
      </c>
      <c r="I209" s="57" t="s">
        <v>28</v>
      </c>
      <c r="J209" s="57" t="s">
        <v>28</v>
      </c>
      <c r="K209" s="57">
        <v>371.3</v>
      </c>
    </row>
    <row r="210" spans="1:11" ht="33.75">
      <c r="A210" s="54">
        <v>209</v>
      </c>
      <c r="B210" s="54" t="s">
        <v>390</v>
      </c>
      <c r="C210" s="58" t="s">
        <v>391</v>
      </c>
      <c r="D210" s="56">
        <v>90</v>
      </c>
      <c r="E210" s="56">
        <v>90</v>
      </c>
      <c r="F210" s="57">
        <v>73021.62</v>
      </c>
      <c r="G210" s="57">
        <v>811.35</v>
      </c>
      <c r="H210" s="57">
        <v>73021.62</v>
      </c>
      <c r="I210" s="57" t="s">
        <v>28</v>
      </c>
      <c r="J210" s="57" t="s">
        <v>28</v>
      </c>
      <c r="K210" s="57">
        <v>811.35</v>
      </c>
    </row>
    <row r="211" spans="1:11" ht="33.75">
      <c r="A211" s="54">
        <v>210</v>
      </c>
      <c r="B211" s="54" t="s">
        <v>392</v>
      </c>
      <c r="C211" s="58" t="s">
        <v>393</v>
      </c>
      <c r="D211" s="56">
        <v>15</v>
      </c>
      <c r="E211" s="56">
        <v>35</v>
      </c>
      <c r="F211" s="57">
        <v>2514.9</v>
      </c>
      <c r="G211" s="57">
        <v>167.66</v>
      </c>
      <c r="H211" s="57">
        <v>2514.9</v>
      </c>
      <c r="I211" s="57">
        <v>3341.9</v>
      </c>
      <c r="J211" s="57">
        <v>4172.74</v>
      </c>
      <c r="K211" s="57">
        <v>113.98</v>
      </c>
    </row>
    <row r="212" spans="1:11" ht="33.75">
      <c r="A212" s="54">
        <v>211</v>
      </c>
      <c r="B212" s="54" t="s">
        <v>394</v>
      </c>
      <c r="C212" s="58" t="s">
        <v>395</v>
      </c>
      <c r="D212" s="56">
        <v>15</v>
      </c>
      <c r="E212" s="56">
        <v>35</v>
      </c>
      <c r="F212" s="57">
        <v>2854.8</v>
      </c>
      <c r="G212" s="57">
        <v>190.32</v>
      </c>
      <c r="H212" s="57">
        <v>2854.8</v>
      </c>
      <c r="I212" s="57">
        <v>3820.4</v>
      </c>
      <c r="J212" s="57">
        <v>4574.68</v>
      </c>
      <c r="K212" s="57">
        <v>113.9</v>
      </c>
    </row>
    <row r="213" spans="1:11" ht="45">
      <c r="A213" s="54">
        <v>212</v>
      </c>
      <c r="B213" s="54" t="s">
        <v>396</v>
      </c>
      <c r="C213" s="58" t="s">
        <v>397</v>
      </c>
      <c r="D213" s="56">
        <v>15</v>
      </c>
      <c r="E213" s="56">
        <v>35</v>
      </c>
      <c r="F213" s="57">
        <v>2671.79</v>
      </c>
      <c r="G213" s="57">
        <v>178.12</v>
      </c>
      <c r="H213" s="57">
        <v>2671.79</v>
      </c>
      <c r="I213" s="57">
        <v>3553.43</v>
      </c>
      <c r="J213" s="57">
        <v>4496.25</v>
      </c>
      <c r="K213" s="57">
        <v>118.87</v>
      </c>
    </row>
    <row r="214" spans="1:11" ht="45">
      <c r="A214" s="54">
        <v>213</v>
      </c>
      <c r="B214" s="54" t="s">
        <v>398</v>
      </c>
      <c r="C214" s="58" t="s">
        <v>399</v>
      </c>
      <c r="D214" s="56">
        <v>50</v>
      </c>
      <c r="E214" s="56">
        <v>56</v>
      </c>
      <c r="F214" s="57">
        <v>6908.43</v>
      </c>
      <c r="G214" s="57">
        <v>114.87</v>
      </c>
      <c r="H214" s="57">
        <v>6908.43</v>
      </c>
      <c r="I214" s="57" t="s">
        <v>28</v>
      </c>
      <c r="J214" s="57" t="s">
        <v>28</v>
      </c>
      <c r="K214" s="57">
        <v>131.75</v>
      </c>
    </row>
    <row r="215" spans="1:11" ht="33.75">
      <c r="A215" s="54">
        <v>214</v>
      </c>
      <c r="B215" s="54" t="s">
        <v>400</v>
      </c>
      <c r="C215" s="58" t="s">
        <v>401</v>
      </c>
      <c r="D215" s="56">
        <v>50</v>
      </c>
      <c r="E215" s="56">
        <v>56</v>
      </c>
      <c r="F215" s="57">
        <v>7002.71</v>
      </c>
      <c r="G215" s="57">
        <v>140.05000000000001</v>
      </c>
      <c r="H215" s="57">
        <v>7002.71</v>
      </c>
      <c r="I215" s="57" t="s">
        <v>28</v>
      </c>
      <c r="J215" s="57" t="s">
        <v>28</v>
      </c>
      <c r="K215" s="57">
        <v>132.57</v>
      </c>
    </row>
    <row r="216" spans="1:11" ht="33.75">
      <c r="A216" s="54">
        <v>215</v>
      </c>
      <c r="B216" s="54" t="s">
        <v>402</v>
      </c>
      <c r="C216" s="58" t="s">
        <v>403</v>
      </c>
      <c r="D216" s="56">
        <v>78</v>
      </c>
      <c r="E216" s="56">
        <v>84</v>
      </c>
      <c r="F216" s="57">
        <v>11380.75</v>
      </c>
      <c r="G216" s="57">
        <v>145.91</v>
      </c>
      <c r="H216" s="57">
        <v>11380.75</v>
      </c>
      <c r="I216" s="57" t="s">
        <v>28</v>
      </c>
      <c r="J216" s="57" t="s">
        <v>28</v>
      </c>
      <c r="K216" s="57">
        <v>139.24</v>
      </c>
    </row>
    <row r="217" spans="1:11" ht="33.75">
      <c r="A217" s="54">
        <v>216</v>
      </c>
      <c r="B217" s="54" t="s">
        <v>404</v>
      </c>
      <c r="C217" s="58" t="s">
        <v>405</v>
      </c>
      <c r="D217" s="56">
        <v>15</v>
      </c>
      <c r="E217" s="56">
        <v>35</v>
      </c>
      <c r="F217" s="57">
        <v>2087.19</v>
      </c>
      <c r="G217" s="57">
        <v>139.15</v>
      </c>
      <c r="H217" s="57">
        <v>2087.19</v>
      </c>
      <c r="I217" s="57">
        <v>2762.06</v>
      </c>
      <c r="J217" s="57">
        <v>3569.48</v>
      </c>
      <c r="K217" s="57">
        <v>98.49</v>
      </c>
    </row>
    <row r="218" spans="1:11" ht="33.75">
      <c r="A218" s="54">
        <v>217</v>
      </c>
      <c r="B218" s="54" t="s">
        <v>406</v>
      </c>
      <c r="C218" s="58" t="s">
        <v>407</v>
      </c>
      <c r="D218" s="56">
        <v>36</v>
      </c>
      <c r="E218" s="56">
        <v>42</v>
      </c>
      <c r="F218" s="57">
        <v>4769.28</v>
      </c>
      <c r="G218" s="57">
        <v>127.72</v>
      </c>
      <c r="H218" s="57">
        <v>4769.28</v>
      </c>
      <c r="I218" s="57" t="s">
        <v>28</v>
      </c>
      <c r="J218" s="57" t="s">
        <v>28</v>
      </c>
      <c r="K218" s="57">
        <v>117.76</v>
      </c>
    </row>
    <row r="219" spans="1:11" ht="33.75">
      <c r="A219" s="54">
        <v>218</v>
      </c>
      <c r="B219" s="54" t="s">
        <v>408</v>
      </c>
      <c r="C219" s="58" t="s">
        <v>409</v>
      </c>
      <c r="D219" s="56">
        <v>15</v>
      </c>
      <c r="E219" s="56">
        <v>35</v>
      </c>
      <c r="F219" s="57">
        <v>2144.65</v>
      </c>
      <c r="G219" s="57">
        <v>142.97999999999999</v>
      </c>
      <c r="H219" s="57">
        <v>2144.65</v>
      </c>
      <c r="I219" s="57">
        <v>2893.3</v>
      </c>
      <c r="J219" s="57">
        <v>3626.23</v>
      </c>
      <c r="K219" s="57">
        <v>98.3</v>
      </c>
    </row>
    <row r="220" spans="1:11" ht="33.75">
      <c r="A220" s="54">
        <v>219</v>
      </c>
      <c r="B220" s="54" t="s">
        <v>410</v>
      </c>
      <c r="C220" s="58" t="s">
        <v>411</v>
      </c>
      <c r="D220" s="56">
        <v>43</v>
      </c>
      <c r="E220" s="56">
        <v>49</v>
      </c>
      <c r="F220" s="57">
        <v>5958.77</v>
      </c>
      <c r="G220" s="57">
        <v>136.22</v>
      </c>
      <c r="H220" s="57">
        <v>5958.77</v>
      </c>
      <c r="I220" s="57" t="s">
        <v>28</v>
      </c>
      <c r="J220" s="57" t="s">
        <v>28</v>
      </c>
      <c r="K220" s="57">
        <v>129.54</v>
      </c>
    </row>
    <row r="221" spans="1:11" ht="33.75">
      <c r="A221" s="54">
        <v>220</v>
      </c>
      <c r="B221" s="54" t="s">
        <v>412</v>
      </c>
      <c r="C221" s="58" t="s">
        <v>413</v>
      </c>
      <c r="D221" s="56">
        <v>15</v>
      </c>
      <c r="E221" s="56">
        <v>35</v>
      </c>
      <c r="F221" s="57">
        <v>2214.63</v>
      </c>
      <c r="G221" s="57">
        <v>147.63999999999999</v>
      </c>
      <c r="H221" s="57">
        <v>2214.63</v>
      </c>
      <c r="I221" s="57">
        <v>2942.05</v>
      </c>
      <c r="J221" s="57">
        <v>3746.59</v>
      </c>
      <c r="K221" s="57">
        <v>95.17</v>
      </c>
    </row>
    <row r="222" spans="1:11" ht="33.75">
      <c r="A222" s="54">
        <v>221</v>
      </c>
      <c r="B222" s="54" t="s">
        <v>414</v>
      </c>
      <c r="C222" s="58" t="s">
        <v>415</v>
      </c>
      <c r="D222" s="56">
        <v>64</v>
      </c>
      <c r="E222" s="56">
        <v>70</v>
      </c>
      <c r="F222" s="57">
        <v>8006.47</v>
      </c>
      <c r="G222" s="57">
        <v>118.2</v>
      </c>
      <c r="H222" s="57">
        <v>8006.47</v>
      </c>
      <c r="I222" s="57" t="s">
        <v>28</v>
      </c>
      <c r="J222" s="57" t="s">
        <v>28</v>
      </c>
      <c r="K222" s="57">
        <v>120.72</v>
      </c>
    </row>
    <row r="223" spans="1:11" ht="33.75">
      <c r="A223" s="54">
        <v>222</v>
      </c>
      <c r="B223" s="54" t="s">
        <v>416</v>
      </c>
      <c r="C223" s="58" t="s">
        <v>417</v>
      </c>
      <c r="D223" s="56">
        <v>8</v>
      </c>
      <c r="E223" s="56">
        <v>28</v>
      </c>
      <c r="F223" s="57">
        <v>1001.54</v>
      </c>
      <c r="G223" s="57">
        <v>125.19</v>
      </c>
      <c r="H223" s="57">
        <v>1001.54</v>
      </c>
      <c r="I223" s="57">
        <v>1664.28</v>
      </c>
      <c r="J223" s="57">
        <v>2271.67</v>
      </c>
      <c r="K223" s="57">
        <v>73.92</v>
      </c>
    </row>
    <row r="224" spans="1:11" ht="33.75">
      <c r="A224" s="54">
        <v>223</v>
      </c>
      <c r="B224" s="54" t="s">
        <v>418</v>
      </c>
      <c r="C224" s="58" t="s">
        <v>419</v>
      </c>
      <c r="D224" s="56">
        <v>29</v>
      </c>
      <c r="E224" s="56">
        <v>35</v>
      </c>
      <c r="F224" s="57">
        <v>3531.68</v>
      </c>
      <c r="G224" s="57">
        <v>120.48</v>
      </c>
      <c r="H224" s="57">
        <v>3531.68</v>
      </c>
      <c r="I224" s="57" t="s">
        <v>28</v>
      </c>
      <c r="J224" s="57" t="s">
        <v>28</v>
      </c>
      <c r="K224" s="57">
        <v>110.37</v>
      </c>
    </row>
    <row r="225" spans="1:11" ht="33.75">
      <c r="A225" s="54">
        <v>224</v>
      </c>
      <c r="B225" s="54" t="s">
        <v>420</v>
      </c>
      <c r="C225" s="58" t="s">
        <v>421</v>
      </c>
      <c r="D225" s="56">
        <v>8</v>
      </c>
      <c r="E225" s="56">
        <v>28</v>
      </c>
      <c r="F225" s="57">
        <v>1193.69</v>
      </c>
      <c r="G225" s="57">
        <v>149.21</v>
      </c>
      <c r="H225" s="57">
        <v>1193.69</v>
      </c>
      <c r="I225" s="57">
        <v>1998.65</v>
      </c>
      <c r="J225" s="57">
        <v>2707.08</v>
      </c>
      <c r="K225" s="57">
        <v>91.72</v>
      </c>
    </row>
    <row r="226" spans="1:11" ht="33.75">
      <c r="A226" s="54">
        <v>225</v>
      </c>
      <c r="B226" s="54" t="s">
        <v>422</v>
      </c>
      <c r="C226" s="58" t="s">
        <v>423</v>
      </c>
      <c r="D226" s="56">
        <v>29</v>
      </c>
      <c r="E226" s="56">
        <v>35</v>
      </c>
      <c r="F226" s="57">
        <v>2960.53</v>
      </c>
      <c r="G226" s="57">
        <v>36.21</v>
      </c>
      <c r="H226" s="57">
        <v>2960.53</v>
      </c>
      <c r="I226" s="57" t="s">
        <v>28</v>
      </c>
      <c r="J226" s="57" t="s">
        <v>28</v>
      </c>
      <c r="K226" s="57">
        <v>92.04</v>
      </c>
    </row>
    <row r="227" spans="1:11" ht="33.75">
      <c r="A227" s="54">
        <v>226</v>
      </c>
      <c r="B227" s="54" t="s">
        <v>424</v>
      </c>
      <c r="C227" s="58" t="s">
        <v>425</v>
      </c>
      <c r="D227" s="56">
        <v>8</v>
      </c>
      <c r="E227" s="56">
        <v>28</v>
      </c>
      <c r="F227" s="57">
        <v>1149.3900000000001</v>
      </c>
      <c r="G227" s="57">
        <v>143.66999999999999</v>
      </c>
      <c r="H227" s="57">
        <v>1149.3900000000001</v>
      </c>
      <c r="I227" s="57">
        <v>1843.45</v>
      </c>
      <c r="J227" s="57">
        <v>2603.3200000000002</v>
      </c>
      <c r="K227" s="57">
        <v>81.489999999999995</v>
      </c>
    </row>
    <row r="228" spans="1:11" ht="33.75">
      <c r="A228" s="54">
        <v>227</v>
      </c>
      <c r="B228" s="54" t="s">
        <v>426</v>
      </c>
      <c r="C228" s="58" t="s">
        <v>427</v>
      </c>
      <c r="D228" s="56">
        <v>29</v>
      </c>
      <c r="E228" s="56">
        <v>35</v>
      </c>
      <c r="F228" s="57">
        <v>3998.15</v>
      </c>
      <c r="G228" s="57">
        <v>135.66</v>
      </c>
      <c r="H228" s="57">
        <v>3998.15</v>
      </c>
      <c r="I228" s="57" t="s">
        <v>28</v>
      </c>
      <c r="J228" s="57" t="s">
        <v>28</v>
      </c>
      <c r="K228" s="57">
        <v>127.76</v>
      </c>
    </row>
    <row r="229" spans="1:11" ht="11.25">
      <c r="A229" s="54">
        <v>228</v>
      </c>
      <c r="B229" s="54" t="s">
        <v>428</v>
      </c>
      <c r="C229" s="55" t="s">
        <v>429</v>
      </c>
      <c r="D229" s="56">
        <v>1</v>
      </c>
      <c r="E229" s="56">
        <v>1</v>
      </c>
      <c r="F229" s="57" t="s">
        <v>28</v>
      </c>
      <c r="G229" s="57" t="s">
        <v>28</v>
      </c>
      <c r="H229" s="57">
        <v>121.09</v>
      </c>
      <c r="I229" s="57" t="s">
        <v>28</v>
      </c>
      <c r="J229" s="57" t="s">
        <v>28</v>
      </c>
      <c r="K229" s="57" t="s">
        <v>28</v>
      </c>
    </row>
    <row r="230" spans="1:11" ht="33.75">
      <c r="A230" s="54">
        <v>229</v>
      </c>
      <c r="B230" s="54" t="s">
        <v>430</v>
      </c>
      <c r="C230" s="58" t="s">
        <v>431</v>
      </c>
      <c r="D230" s="56">
        <v>50</v>
      </c>
      <c r="E230" s="56">
        <v>56</v>
      </c>
      <c r="F230" s="57">
        <v>7247.19</v>
      </c>
      <c r="G230" s="57">
        <v>144.94</v>
      </c>
      <c r="H230" s="57">
        <v>7247.19</v>
      </c>
      <c r="I230" s="57" t="s">
        <v>28</v>
      </c>
      <c r="J230" s="57" t="s">
        <v>28</v>
      </c>
      <c r="K230" s="57">
        <v>135.46</v>
      </c>
    </row>
    <row r="231" spans="1:11" ht="33.75">
      <c r="A231" s="54">
        <v>230</v>
      </c>
      <c r="B231" s="54" t="s">
        <v>432</v>
      </c>
      <c r="C231" s="58" t="s">
        <v>433</v>
      </c>
      <c r="D231" s="56">
        <v>78</v>
      </c>
      <c r="E231" s="56">
        <v>84</v>
      </c>
      <c r="F231" s="57">
        <v>11152.35</v>
      </c>
      <c r="G231" s="57">
        <v>139.47</v>
      </c>
      <c r="H231" s="57">
        <v>11152.35</v>
      </c>
      <c r="I231" s="57" t="s">
        <v>28</v>
      </c>
      <c r="J231" s="57" t="s">
        <v>28</v>
      </c>
      <c r="K231" s="57">
        <v>138.97</v>
      </c>
    </row>
    <row r="232" spans="1:11" ht="33.75">
      <c r="A232" s="54">
        <v>231</v>
      </c>
      <c r="B232" s="54" t="s">
        <v>434</v>
      </c>
      <c r="C232" s="58" t="s">
        <v>435</v>
      </c>
      <c r="D232" s="56">
        <v>1</v>
      </c>
      <c r="E232" s="56">
        <v>1</v>
      </c>
      <c r="F232" s="57" t="s">
        <v>28</v>
      </c>
      <c r="G232" s="57" t="s">
        <v>28</v>
      </c>
      <c r="H232" s="57">
        <v>123.89</v>
      </c>
      <c r="I232" s="57" t="s">
        <v>28</v>
      </c>
      <c r="J232" s="57" t="s">
        <v>28</v>
      </c>
      <c r="K232" s="57" t="s">
        <v>28</v>
      </c>
    </row>
    <row r="233" spans="1:11" ht="22.5">
      <c r="A233" s="54">
        <v>232</v>
      </c>
      <c r="B233" s="54" t="s">
        <v>436</v>
      </c>
      <c r="C233" s="58" t="s">
        <v>437</v>
      </c>
      <c r="D233" s="56">
        <v>1</v>
      </c>
      <c r="E233" s="56">
        <v>1</v>
      </c>
      <c r="F233" s="57" t="s">
        <v>28</v>
      </c>
      <c r="G233" s="57" t="s">
        <v>28</v>
      </c>
      <c r="H233" s="57">
        <v>104.52</v>
      </c>
      <c r="I233" s="57" t="s">
        <v>28</v>
      </c>
      <c r="J233" s="57" t="s">
        <v>28</v>
      </c>
      <c r="K233" s="57" t="s">
        <v>28</v>
      </c>
    </row>
    <row r="234" spans="1:11" ht="22.5">
      <c r="A234" s="54">
        <v>233</v>
      </c>
      <c r="B234" s="54" t="s">
        <v>438</v>
      </c>
      <c r="C234" s="58" t="s">
        <v>439</v>
      </c>
      <c r="D234" s="56">
        <v>1</v>
      </c>
      <c r="E234" s="56">
        <v>1</v>
      </c>
      <c r="F234" s="57" t="s">
        <v>28</v>
      </c>
      <c r="G234" s="57" t="s">
        <v>28</v>
      </c>
      <c r="H234" s="57">
        <v>119.16</v>
      </c>
      <c r="I234" s="57" t="s">
        <v>28</v>
      </c>
      <c r="J234" s="57" t="s">
        <v>28</v>
      </c>
      <c r="K234" s="57" t="s">
        <v>28</v>
      </c>
    </row>
    <row r="235" spans="1:11" ht="33.75">
      <c r="A235" s="54">
        <v>234</v>
      </c>
      <c r="B235" s="54" t="s">
        <v>440</v>
      </c>
      <c r="C235" s="58" t="s">
        <v>441</v>
      </c>
      <c r="D235" s="56">
        <v>15</v>
      </c>
      <c r="E235" s="56">
        <v>35</v>
      </c>
      <c r="F235" s="57">
        <v>2308.17</v>
      </c>
      <c r="G235" s="57">
        <v>153.88</v>
      </c>
      <c r="H235" s="57">
        <v>2308.17</v>
      </c>
      <c r="I235" s="57">
        <v>3119.55</v>
      </c>
      <c r="J235" s="57">
        <v>3957.72</v>
      </c>
      <c r="K235" s="57">
        <v>105.51</v>
      </c>
    </row>
    <row r="236" spans="1:11" ht="33.75">
      <c r="A236" s="54">
        <v>235</v>
      </c>
      <c r="B236" s="54" t="s">
        <v>442</v>
      </c>
      <c r="C236" s="58" t="s">
        <v>443</v>
      </c>
      <c r="D236" s="56">
        <v>43</v>
      </c>
      <c r="E236" s="56">
        <v>49</v>
      </c>
      <c r="F236" s="57">
        <v>5900.9</v>
      </c>
      <c r="G236" s="57">
        <v>128.31</v>
      </c>
      <c r="H236" s="57">
        <v>5900.9</v>
      </c>
      <c r="I236" s="57" t="s">
        <v>28</v>
      </c>
      <c r="J236" s="57" t="s">
        <v>28</v>
      </c>
      <c r="K236" s="57">
        <v>129.18</v>
      </c>
    </row>
    <row r="237" spans="1:11" ht="45">
      <c r="A237" s="54">
        <v>236</v>
      </c>
      <c r="B237" s="54" t="s">
        <v>444</v>
      </c>
      <c r="C237" s="58" t="s">
        <v>445</v>
      </c>
      <c r="D237" s="56">
        <v>50</v>
      </c>
      <c r="E237" s="56">
        <v>56</v>
      </c>
      <c r="F237" s="57">
        <v>6998.58</v>
      </c>
      <c r="G237" s="57">
        <v>139.97</v>
      </c>
      <c r="H237" s="57">
        <v>6998.58</v>
      </c>
      <c r="I237" s="57" t="s">
        <v>28</v>
      </c>
      <c r="J237" s="57" t="s">
        <v>28</v>
      </c>
      <c r="K237" s="57">
        <v>131.32</v>
      </c>
    </row>
    <row r="238" spans="1:11" ht="56.25">
      <c r="A238" s="54">
        <v>237</v>
      </c>
      <c r="B238" s="54" t="s">
        <v>446</v>
      </c>
      <c r="C238" s="58" t="s">
        <v>447</v>
      </c>
      <c r="D238" s="56">
        <v>71</v>
      </c>
      <c r="E238" s="56">
        <v>77</v>
      </c>
      <c r="F238" s="57">
        <v>10065.69</v>
      </c>
      <c r="G238" s="57">
        <v>141.77000000000001</v>
      </c>
      <c r="H238" s="57">
        <v>10065.69</v>
      </c>
      <c r="I238" s="57" t="s">
        <v>28</v>
      </c>
      <c r="J238" s="57" t="s">
        <v>28</v>
      </c>
      <c r="K238" s="57">
        <v>135.38999999999999</v>
      </c>
    </row>
    <row r="239" spans="1:11" ht="45">
      <c r="A239" s="54">
        <v>238</v>
      </c>
      <c r="B239" s="54" t="s">
        <v>448</v>
      </c>
      <c r="C239" s="58" t="s">
        <v>449</v>
      </c>
      <c r="D239" s="56">
        <v>71</v>
      </c>
      <c r="E239" s="56">
        <v>77</v>
      </c>
      <c r="F239" s="57">
        <v>11190.67</v>
      </c>
      <c r="G239" s="57">
        <v>157.62</v>
      </c>
      <c r="H239" s="57">
        <v>11190.67</v>
      </c>
      <c r="I239" s="57" t="s">
        <v>28</v>
      </c>
      <c r="J239" s="57" t="s">
        <v>28</v>
      </c>
      <c r="K239" s="57">
        <v>151.37</v>
      </c>
    </row>
    <row r="240" spans="1:11" ht="45">
      <c r="A240" s="54">
        <v>239</v>
      </c>
      <c r="B240" s="54" t="s">
        <v>450</v>
      </c>
      <c r="C240" s="58" t="s">
        <v>451</v>
      </c>
      <c r="D240" s="56">
        <v>78</v>
      </c>
      <c r="E240" s="56">
        <v>84</v>
      </c>
      <c r="F240" s="57">
        <v>11846.48</v>
      </c>
      <c r="G240" s="57">
        <v>93.69</v>
      </c>
      <c r="H240" s="57">
        <v>11846.48</v>
      </c>
      <c r="I240" s="57" t="s">
        <v>28</v>
      </c>
      <c r="J240" s="57" t="s">
        <v>28</v>
      </c>
      <c r="K240" s="57">
        <v>151.37</v>
      </c>
    </row>
    <row r="241" spans="1:11" ht="33.75">
      <c r="A241" s="54">
        <v>240</v>
      </c>
      <c r="B241" s="54" t="s">
        <v>452</v>
      </c>
      <c r="C241" s="58" t="s">
        <v>453</v>
      </c>
      <c r="D241" s="56">
        <v>22</v>
      </c>
      <c r="E241" s="56">
        <v>28</v>
      </c>
      <c r="F241" s="57">
        <v>3009.02</v>
      </c>
      <c r="G241" s="57">
        <v>136.77000000000001</v>
      </c>
      <c r="H241" s="57">
        <v>3009.02</v>
      </c>
      <c r="I241" s="57" t="s">
        <v>28</v>
      </c>
      <c r="J241" s="57" t="s">
        <v>28</v>
      </c>
      <c r="K241" s="57">
        <v>117.47</v>
      </c>
    </row>
    <row r="242" spans="1:11" ht="33.75">
      <c r="A242" s="54">
        <v>241</v>
      </c>
      <c r="B242" s="54" t="s">
        <v>454</v>
      </c>
      <c r="C242" s="58" t="s">
        <v>455</v>
      </c>
      <c r="D242" s="56">
        <v>22</v>
      </c>
      <c r="E242" s="56">
        <v>28</v>
      </c>
      <c r="F242" s="57">
        <v>3480.31</v>
      </c>
      <c r="G242" s="57">
        <v>158.19999999999999</v>
      </c>
      <c r="H242" s="57">
        <v>3480.31</v>
      </c>
      <c r="I242" s="57" t="s">
        <v>28</v>
      </c>
      <c r="J242" s="57" t="s">
        <v>28</v>
      </c>
      <c r="K242" s="57">
        <v>143.52000000000001</v>
      </c>
    </row>
    <row r="243" spans="1:11" ht="45">
      <c r="A243" s="54">
        <v>242</v>
      </c>
      <c r="B243" s="54" t="s">
        <v>456</v>
      </c>
      <c r="C243" s="58" t="s">
        <v>457</v>
      </c>
      <c r="D243" s="56">
        <v>22</v>
      </c>
      <c r="E243" s="56">
        <v>28</v>
      </c>
      <c r="F243" s="57">
        <v>2800.56</v>
      </c>
      <c r="G243" s="57">
        <v>127.3</v>
      </c>
      <c r="H243" s="57">
        <v>2800.56</v>
      </c>
      <c r="I243" s="57" t="s">
        <v>28</v>
      </c>
      <c r="J243" s="57" t="s">
        <v>28</v>
      </c>
      <c r="K243" s="57">
        <v>107.71</v>
      </c>
    </row>
    <row r="244" spans="1:11" ht="45">
      <c r="A244" s="54">
        <v>243</v>
      </c>
      <c r="B244" s="54" t="s">
        <v>458</v>
      </c>
      <c r="C244" s="58" t="s">
        <v>459</v>
      </c>
      <c r="D244" s="56">
        <v>43</v>
      </c>
      <c r="E244" s="56">
        <v>49</v>
      </c>
      <c r="F244" s="57">
        <v>5397.29</v>
      </c>
      <c r="G244" s="57">
        <v>123.65</v>
      </c>
      <c r="H244" s="57">
        <v>5397.29</v>
      </c>
      <c r="I244" s="57" t="s">
        <v>28</v>
      </c>
      <c r="J244" s="57" t="s">
        <v>28</v>
      </c>
      <c r="K244" s="57">
        <v>114.84</v>
      </c>
    </row>
    <row r="245" spans="1:11" ht="33.75">
      <c r="A245" s="54">
        <v>244</v>
      </c>
      <c r="B245" s="54" t="s">
        <v>460</v>
      </c>
      <c r="C245" s="58" t="s">
        <v>461</v>
      </c>
      <c r="D245" s="56">
        <v>43</v>
      </c>
      <c r="E245" s="56">
        <v>49</v>
      </c>
      <c r="F245" s="57">
        <v>5286.48</v>
      </c>
      <c r="G245" s="57">
        <v>122.94</v>
      </c>
      <c r="H245" s="57">
        <v>5286.48</v>
      </c>
      <c r="I245" s="57" t="s">
        <v>28</v>
      </c>
      <c r="J245" s="57" t="s">
        <v>28</v>
      </c>
      <c r="K245" s="57">
        <v>115.59</v>
      </c>
    </row>
    <row r="246" spans="1:11" ht="33.75">
      <c r="A246" s="54">
        <v>245</v>
      </c>
      <c r="B246" s="54" t="s">
        <v>462</v>
      </c>
      <c r="C246" s="58" t="s">
        <v>463</v>
      </c>
      <c r="D246" s="56">
        <v>71</v>
      </c>
      <c r="E246" s="56">
        <v>77</v>
      </c>
      <c r="F246" s="57">
        <v>9649.9</v>
      </c>
      <c r="G246" s="57">
        <v>135.91</v>
      </c>
      <c r="H246" s="57">
        <v>9649.9</v>
      </c>
      <c r="I246" s="57" t="s">
        <v>28</v>
      </c>
      <c r="J246" s="57" t="s">
        <v>28</v>
      </c>
      <c r="K246" s="57">
        <v>129.69999999999999</v>
      </c>
    </row>
    <row r="247" spans="1:11" ht="33.75">
      <c r="A247" s="54">
        <v>246</v>
      </c>
      <c r="B247" s="54" t="s">
        <v>464</v>
      </c>
      <c r="C247" s="58" t="s">
        <v>465</v>
      </c>
      <c r="D247" s="56">
        <v>15</v>
      </c>
      <c r="E247" s="56">
        <v>21</v>
      </c>
      <c r="F247" s="57">
        <v>2111.79</v>
      </c>
      <c r="G247" s="57">
        <v>140.79</v>
      </c>
      <c r="H247" s="57">
        <v>2111.79</v>
      </c>
      <c r="I247" s="57" t="s">
        <v>28</v>
      </c>
      <c r="J247" s="57" t="s">
        <v>28</v>
      </c>
      <c r="K247" s="57">
        <v>122.62</v>
      </c>
    </row>
    <row r="248" spans="1:11" ht="33.75">
      <c r="A248" s="54">
        <v>247</v>
      </c>
      <c r="B248" s="54" t="s">
        <v>466</v>
      </c>
      <c r="C248" s="58" t="s">
        <v>467</v>
      </c>
      <c r="D248" s="56">
        <v>29</v>
      </c>
      <c r="E248" s="56">
        <v>35</v>
      </c>
      <c r="F248" s="57">
        <v>2772.14</v>
      </c>
      <c r="G248" s="57">
        <v>95.59</v>
      </c>
      <c r="H248" s="57">
        <v>2772.14</v>
      </c>
      <c r="I248" s="57" t="s">
        <v>28</v>
      </c>
      <c r="J248" s="57" t="s">
        <v>28</v>
      </c>
      <c r="K248" s="57">
        <v>95.59</v>
      </c>
    </row>
    <row r="249" spans="1:11" ht="33.75">
      <c r="A249" s="54">
        <v>248</v>
      </c>
      <c r="B249" s="54" t="s">
        <v>468</v>
      </c>
      <c r="C249" s="58" t="s">
        <v>469</v>
      </c>
      <c r="D249" s="56">
        <v>15</v>
      </c>
      <c r="E249" s="56">
        <v>21</v>
      </c>
      <c r="F249" s="57">
        <v>1850.67</v>
      </c>
      <c r="G249" s="57">
        <v>123.38</v>
      </c>
      <c r="H249" s="57">
        <v>1850.67</v>
      </c>
      <c r="I249" s="57" t="s">
        <v>28</v>
      </c>
      <c r="J249" s="57" t="s">
        <v>28</v>
      </c>
      <c r="K249" s="57">
        <v>97.92</v>
      </c>
    </row>
    <row r="250" spans="1:11" ht="33.75">
      <c r="A250" s="54">
        <v>249</v>
      </c>
      <c r="B250" s="54" t="s">
        <v>470</v>
      </c>
      <c r="C250" s="58" t="s">
        <v>471</v>
      </c>
      <c r="D250" s="56">
        <v>43</v>
      </c>
      <c r="E250" s="56">
        <v>49</v>
      </c>
      <c r="F250" s="57">
        <v>5251.98</v>
      </c>
      <c r="G250" s="57">
        <v>121.48</v>
      </c>
      <c r="H250" s="57">
        <v>5251.98</v>
      </c>
      <c r="I250" s="57" t="s">
        <v>28</v>
      </c>
      <c r="J250" s="57" t="s">
        <v>28</v>
      </c>
      <c r="K250" s="57">
        <v>110.57</v>
      </c>
    </row>
    <row r="251" spans="1:11" ht="33.75">
      <c r="A251" s="54">
        <v>250</v>
      </c>
      <c r="B251" s="54" t="s">
        <v>472</v>
      </c>
      <c r="C251" s="58" t="s">
        <v>473</v>
      </c>
      <c r="D251" s="56">
        <v>15</v>
      </c>
      <c r="E251" s="56">
        <v>21</v>
      </c>
      <c r="F251" s="57">
        <v>2123.98</v>
      </c>
      <c r="G251" s="57">
        <v>141.6</v>
      </c>
      <c r="H251" s="57">
        <v>2123.98</v>
      </c>
      <c r="I251" s="57" t="s">
        <v>28</v>
      </c>
      <c r="J251" s="57" t="s">
        <v>28</v>
      </c>
      <c r="K251" s="57">
        <v>118.9</v>
      </c>
    </row>
    <row r="252" spans="1:11" ht="33.75">
      <c r="A252" s="54">
        <v>251</v>
      </c>
      <c r="B252" s="54" t="s">
        <v>474</v>
      </c>
      <c r="C252" s="58" t="s">
        <v>475</v>
      </c>
      <c r="D252" s="56">
        <v>43</v>
      </c>
      <c r="E252" s="56">
        <v>49</v>
      </c>
      <c r="F252" s="57">
        <v>4859.8500000000004</v>
      </c>
      <c r="G252" s="57">
        <v>97.71</v>
      </c>
      <c r="H252" s="57">
        <v>4859.8500000000004</v>
      </c>
      <c r="I252" s="57" t="s">
        <v>28</v>
      </c>
      <c r="J252" s="57" t="s">
        <v>28</v>
      </c>
      <c r="K252" s="57">
        <v>118.9</v>
      </c>
    </row>
    <row r="253" spans="1:11" ht="22.5">
      <c r="A253" s="54">
        <v>252</v>
      </c>
      <c r="B253" s="54" t="s">
        <v>476</v>
      </c>
      <c r="C253" s="58" t="s">
        <v>477</v>
      </c>
      <c r="D253" s="56">
        <v>1</v>
      </c>
      <c r="E253" s="56">
        <v>1</v>
      </c>
      <c r="F253" s="57" t="s">
        <v>28</v>
      </c>
      <c r="G253" s="57" t="s">
        <v>28</v>
      </c>
      <c r="H253" s="57">
        <v>128.43</v>
      </c>
      <c r="I253" s="57" t="s">
        <v>28</v>
      </c>
      <c r="J253" s="57" t="s">
        <v>28</v>
      </c>
      <c r="K253" s="57" t="s">
        <v>28</v>
      </c>
    </row>
    <row r="254" spans="1:11" ht="22.5">
      <c r="A254" s="54">
        <v>253</v>
      </c>
      <c r="B254" s="54" t="s">
        <v>478</v>
      </c>
      <c r="C254" s="58" t="s">
        <v>479</v>
      </c>
      <c r="D254" s="56">
        <v>1</v>
      </c>
      <c r="E254" s="56">
        <v>1</v>
      </c>
      <c r="F254" s="57" t="s">
        <v>28</v>
      </c>
      <c r="G254" s="57" t="s">
        <v>28</v>
      </c>
      <c r="H254" s="57">
        <v>107.14</v>
      </c>
      <c r="I254" s="57" t="s">
        <v>28</v>
      </c>
      <c r="J254" s="57" t="s">
        <v>28</v>
      </c>
      <c r="K254" s="57" t="s">
        <v>28</v>
      </c>
    </row>
    <row r="255" spans="1:11" ht="22.5">
      <c r="A255" s="54">
        <v>254</v>
      </c>
      <c r="B255" s="54" t="s">
        <v>480</v>
      </c>
      <c r="C255" s="58" t="s">
        <v>481</v>
      </c>
      <c r="D255" s="56">
        <v>1</v>
      </c>
      <c r="E255" s="56">
        <v>1</v>
      </c>
      <c r="F255" s="57" t="s">
        <v>28</v>
      </c>
      <c r="G255" s="57" t="s">
        <v>28</v>
      </c>
      <c r="H255" s="57">
        <v>86.6</v>
      </c>
      <c r="I255" s="57" t="s">
        <v>28</v>
      </c>
      <c r="J255" s="57" t="s">
        <v>28</v>
      </c>
      <c r="K255" s="57" t="s">
        <v>28</v>
      </c>
    </row>
    <row r="256" spans="1:11" ht="33.75">
      <c r="A256" s="54">
        <v>255</v>
      </c>
      <c r="B256" s="54" t="s">
        <v>482</v>
      </c>
      <c r="C256" s="58" t="s">
        <v>483</v>
      </c>
      <c r="D256" s="56">
        <v>15</v>
      </c>
      <c r="E256" s="56">
        <v>35</v>
      </c>
      <c r="F256" s="57">
        <v>2292.15</v>
      </c>
      <c r="G256" s="57">
        <v>152.81</v>
      </c>
      <c r="H256" s="57">
        <v>2292.15</v>
      </c>
      <c r="I256" s="57">
        <v>3205.37</v>
      </c>
      <c r="J256" s="57">
        <v>4059.71</v>
      </c>
      <c r="K256" s="57">
        <v>109.55</v>
      </c>
    </row>
    <row r="257" spans="1:11" ht="33.75">
      <c r="A257" s="54">
        <v>256</v>
      </c>
      <c r="B257" s="54" t="s">
        <v>484</v>
      </c>
      <c r="C257" s="58" t="s">
        <v>485</v>
      </c>
      <c r="D257" s="56">
        <v>15</v>
      </c>
      <c r="E257" s="56">
        <v>35</v>
      </c>
      <c r="F257" s="57">
        <v>2373.1799999999998</v>
      </c>
      <c r="G257" s="57">
        <v>158.21</v>
      </c>
      <c r="H257" s="57">
        <v>2373.1799999999998</v>
      </c>
      <c r="I257" s="57">
        <v>3331.39</v>
      </c>
      <c r="J257" s="57">
        <v>4342.51</v>
      </c>
      <c r="K257" s="57">
        <v>111.48</v>
      </c>
    </row>
    <row r="258" spans="1:11" ht="45">
      <c r="A258" s="54">
        <v>257</v>
      </c>
      <c r="B258" s="54" t="s">
        <v>486</v>
      </c>
      <c r="C258" s="58" t="s">
        <v>487</v>
      </c>
      <c r="D258" s="56">
        <v>43</v>
      </c>
      <c r="E258" s="56">
        <v>49</v>
      </c>
      <c r="F258" s="57">
        <v>5511.01</v>
      </c>
      <c r="G258" s="57">
        <v>128.16</v>
      </c>
      <c r="H258" s="57">
        <v>5511.01</v>
      </c>
      <c r="I258" s="57" t="s">
        <v>28</v>
      </c>
      <c r="J258" s="57" t="s">
        <v>28</v>
      </c>
      <c r="K258" s="57">
        <v>119.8</v>
      </c>
    </row>
    <row r="259" spans="1:11" ht="45">
      <c r="A259" s="54">
        <v>258</v>
      </c>
      <c r="B259" s="54" t="s">
        <v>488</v>
      </c>
      <c r="C259" s="58" t="s">
        <v>489</v>
      </c>
      <c r="D259" s="56">
        <v>57</v>
      </c>
      <c r="E259" s="56">
        <v>63</v>
      </c>
      <c r="F259" s="57">
        <v>7241.11</v>
      </c>
      <c r="G259" s="57">
        <v>123.58</v>
      </c>
      <c r="H259" s="57">
        <v>7241.11</v>
      </c>
      <c r="I259" s="57" t="s">
        <v>28</v>
      </c>
      <c r="J259" s="57" t="s">
        <v>28</v>
      </c>
      <c r="K259" s="57">
        <v>120.8</v>
      </c>
    </row>
    <row r="260" spans="1:11" ht="45">
      <c r="A260" s="54">
        <v>259</v>
      </c>
      <c r="B260" s="54" t="s">
        <v>490</v>
      </c>
      <c r="C260" s="58" t="s">
        <v>491</v>
      </c>
      <c r="D260" s="56">
        <v>64</v>
      </c>
      <c r="E260" s="56">
        <v>70</v>
      </c>
      <c r="F260" s="57">
        <v>9459.67</v>
      </c>
      <c r="G260" s="57">
        <v>147.81</v>
      </c>
      <c r="H260" s="57">
        <v>9459.67</v>
      </c>
      <c r="I260" s="57" t="s">
        <v>28</v>
      </c>
      <c r="J260" s="57" t="s">
        <v>28</v>
      </c>
      <c r="K260" s="57">
        <v>143.06</v>
      </c>
    </row>
    <row r="261" spans="1:11" ht="45">
      <c r="A261" s="54">
        <v>260</v>
      </c>
      <c r="B261" s="54" t="s">
        <v>492</v>
      </c>
      <c r="C261" s="58" t="s">
        <v>493</v>
      </c>
      <c r="D261" s="56">
        <v>78</v>
      </c>
      <c r="E261" s="56">
        <v>84</v>
      </c>
      <c r="F261" s="57">
        <v>11733.12</v>
      </c>
      <c r="G261" s="57">
        <v>150.41999999999999</v>
      </c>
      <c r="H261" s="57">
        <v>11733.12</v>
      </c>
      <c r="I261" s="57" t="s">
        <v>28</v>
      </c>
      <c r="J261" s="57" t="s">
        <v>28</v>
      </c>
      <c r="K261" s="57">
        <v>143.96</v>
      </c>
    </row>
    <row r="262" spans="1:11" ht="33.75">
      <c r="A262" s="54">
        <v>261</v>
      </c>
      <c r="B262" s="54" t="s">
        <v>494</v>
      </c>
      <c r="C262" s="58" t="s">
        <v>495</v>
      </c>
      <c r="D262" s="56">
        <v>8</v>
      </c>
      <c r="E262" s="56">
        <v>28</v>
      </c>
      <c r="F262" s="57">
        <v>1176.81</v>
      </c>
      <c r="G262" s="57">
        <v>147.1</v>
      </c>
      <c r="H262" s="57">
        <v>1176.81</v>
      </c>
      <c r="I262" s="57">
        <v>1921.11</v>
      </c>
      <c r="J262" s="57">
        <v>2590.89</v>
      </c>
      <c r="K262" s="57">
        <v>88.03</v>
      </c>
    </row>
    <row r="263" spans="1:11" ht="33.75">
      <c r="A263" s="54">
        <v>262</v>
      </c>
      <c r="B263" s="54" t="s">
        <v>496</v>
      </c>
      <c r="C263" s="58" t="s">
        <v>497</v>
      </c>
      <c r="D263" s="56">
        <v>8</v>
      </c>
      <c r="E263" s="56">
        <v>28</v>
      </c>
      <c r="F263" s="57">
        <v>1319.64</v>
      </c>
      <c r="G263" s="57">
        <v>164.96</v>
      </c>
      <c r="H263" s="57">
        <v>1319.64</v>
      </c>
      <c r="I263" s="57">
        <v>2312.29</v>
      </c>
      <c r="J263" s="57">
        <v>3306.17</v>
      </c>
      <c r="K263" s="57">
        <v>107.36</v>
      </c>
    </row>
    <row r="264" spans="1:11" ht="33.75">
      <c r="A264" s="54">
        <v>263</v>
      </c>
      <c r="B264" s="54" t="s">
        <v>498</v>
      </c>
      <c r="C264" s="58" t="s">
        <v>499</v>
      </c>
      <c r="D264" s="56">
        <v>15</v>
      </c>
      <c r="E264" s="56">
        <v>35</v>
      </c>
      <c r="F264" s="57">
        <v>1830.33</v>
      </c>
      <c r="G264" s="57">
        <v>122.02</v>
      </c>
      <c r="H264" s="57">
        <v>1830.33</v>
      </c>
      <c r="I264" s="57">
        <v>2528.52</v>
      </c>
      <c r="J264" s="57">
        <v>3270.54</v>
      </c>
      <c r="K264" s="57">
        <v>88.32</v>
      </c>
    </row>
    <row r="265" spans="1:11" ht="33.75">
      <c r="A265" s="54">
        <v>264</v>
      </c>
      <c r="B265" s="54" t="s">
        <v>500</v>
      </c>
      <c r="C265" s="58" t="s">
        <v>501</v>
      </c>
      <c r="D265" s="56">
        <v>36</v>
      </c>
      <c r="E265" s="56">
        <v>42</v>
      </c>
      <c r="F265" s="57">
        <v>4031.02</v>
      </c>
      <c r="G265" s="57">
        <v>104.79</v>
      </c>
      <c r="H265" s="57">
        <v>4031.02</v>
      </c>
      <c r="I265" s="57" t="s">
        <v>28</v>
      </c>
      <c r="J265" s="57" t="s">
        <v>28</v>
      </c>
      <c r="K265" s="57">
        <v>101.66</v>
      </c>
    </row>
    <row r="266" spans="1:11" ht="33.75">
      <c r="A266" s="54">
        <v>265</v>
      </c>
      <c r="B266" s="54" t="s">
        <v>502</v>
      </c>
      <c r="C266" s="58" t="s">
        <v>503</v>
      </c>
      <c r="D266" s="56">
        <v>43</v>
      </c>
      <c r="E266" s="56">
        <v>49</v>
      </c>
      <c r="F266" s="57">
        <v>5225.24</v>
      </c>
      <c r="G266" s="57">
        <v>121.52</v>
      </c>
      <c r="H266" s="57">
        <v>5225.24</v>
      </c>
      <c r="I266" s="57" t="s">
        <v>28</v>
      </c>
      <c r="J266" s="57" t="s">
        <v>28</v>
      </c>
      <c r="K266" s="57">
        <v>113.51</v>
      </c>
    </row>
    <row r="267" spans="1:11" ht="33.75">
      <c r="A267" s="54">
        <v>266</v>
      </c>
      <c r="B267" s="54" t="s">
        <v>504</v>
      </c>
      <c r="C267" s="58" t="s">
        <v>505</v>
      </c>
      <c r="D267" s="56">
        <v>64</v>
      </c>
      <c r="E267" s="56">
        <v>70</v>
      </c>
      <c r="F267" s="57">
        <v>8522.2999999999993</v>
      </c>
      <c r="G267" s="57">
        <v>133.16</v>
      </c>
      <c r="H267" s="57">
        <v>8522.2999999999993</v>
      </c>
      <c r="I267" s="57" t="s">
        <v>28</v>
      </c>
      <c r="J267" s="57" t="s">
        <v>28</v>
      </c>
      <c r="K267" s="57">
        <v>125.75</v>
      </c>
    </row>
    <row r="268" spans="1:11" ht="33.75">
      <c r="A268" s="54">
        <v>267</v>
      </c>
      <c r="B268" s="54" t="s">
        <v>506</v>
      </c>
      <c r="C268" s="58" t="s">
        <v>507</v>
      </c>
      <c r="D268" s="56">
        <v>8</v>
      </c>
      <c r="E268" s="56">
        <v>28</v>
      </c>
      <c r="F268" s="57">
        <v>1118.02</v>
      </c>
      <c r="G268" s="57">
        <v>139.75</v>
      </c>
      <c r="H268" s="57">
        <v>1118.02</v>
      </c>
      <c r="I268" s="57">
        <v>1807.1</v>
      </c>
      <c r="J268" s="57">
        <v>2664.19</v>
      </c>
      <c r="K268" s="57">
        <v>93.75</v>
      </c>
    </row>
    <row r="269" spans="1:11" ht="33.75">
      <c r="A269" s="54">
        <v>268</v>
      </c>
      <c r="B269" s="54" t="s">
        <v>508</v>
      </c>
      <c r="C269" s="58" t="s">
        <v>509</v>
      </c>
      <c r="D269" s="56">
        <v>22</v>
      </c>
      <c r="E269" s="56">
        <v>28</v>
      </c>
      <c r="F269" s="57">
        <v>2805.47</v>
      </c>
      <c r="G269" s="57">
        <v>120.53</v>
      </c>
      <c r="H269" s="57">
        <v>2805.47</v>
      </c>
      <c r="I269" s="57" t="s">
        <v>28</v>
      </c>
      <c r="J269" s="57" t="s">
        <v>28</v>
      </c>
      <c r="K269" s="57">
        <v>111.48</v>
      </c>
    </row>
    <row r="270" spans="1:11" ht="33.75">
      <c r="A270" s="54">
        <v>269</v>
      </c>
      <c r="B270" s="54" t="s">
        <v>510</v>
      </c>
      <c r="C270" s="58" t="s">
        <v>511</v>
      </c>
      <c r="D270" s="56">
        <v>8</v>
      </c>
      <c r="E270" s="56">
        <v>28</v>
      </c>
      <c r="F270" s="57">
        <v>1128.06</v>
      </c>
      <c r="G270" s="57">
        <v>141.01</v>
      </c>
      <c r="H270" s="57">
        <v>1128.06</v>
      </c>
      <c r="I270" s="57">
        <v>1754.41</v>
      </c>
      <c r="J270" s="57">
        <v>2497.73</v>
      </c>
      <c r="K270" s="57">
        <v>79.7</v>
      </c>
    </row>
    <row r="271" spans="1:11" ht="33.75">
      <c r="A271" s="54">
        <v>270</v>
      </c>
      <c r="B271" s="54" t="s">
        <v>512</v>
      </c>
      <c r="C271" s="58" t="s">
        <v>513</v>
      </c>
      <c r="D271" s="56">
        <v>36</v>
      </c>
      <c r="E271" s="56">
        <v>42</v>
      </c>
      <c r="F271" s="57">
        <v>3523.69</v>
      </c>
      <c r="G271" s="57">
        <v>73.28</v>
      </c>
      <c r="H271" s="57">
        <v>3523.69</v>
      </c>
      <c r="I271" s="57" t="s">
        <v>28</v>
      </c>
      <c r="J271" s="57" t="s">
        <v>28</v>
      </c>
      <c r="K271" s="57">
        <v>90.35</v>
      </c>
    </row>
    <row r="272" spans="1:11" ht="33.75">
      <c r="A272" s="54">
        <v>271</v>
      </c>
      <c r="B272" s="54" t="s">
        <v>514</v>
      </c>
      <c r="C272" s="58" t="s">
        <v>515</v>
      </c>
      <c r="D272" s="56">
        <v>8</v>
      </c>
      <c r="E272" s="56">
        <v>28</v>
      </c>
      <c r="F272" s="57">
        <v>1450.75</v>
      </c>
      <c r="G272" s="57">
        <v>181.34</v>
      </c>
      <c r="H272" s="57">
        <v>1450.75</v>
      </c>
      <c r="I272" s="57">
        <v>2330.17</v>
      </c>
      <c r="J272" s="57">
        <v>3286.92</v>
      </c>
      <c r="K272" s="57">
        <v>90.66</v>
      </c>
    </row>
    <row r="273" spans="1:11" ht="33.75">
      <c r="A273" s="54">
        <v>272</v>
      </c>
      <c r="B273" s="54" t="s">
        <v>516</v>
      </c>
      <c r="C273" s="58" t="s">
        <v>517</v>
      </c>
      <c r="D273" s="56">
        <v>36</v>
      </c>
      <c r="E273" s="56">
        <v>42</v>
      </c>
      <c r="F273" s="57">
        <v>4284.1400000000003</v>
      </c>
      <c r="G273" s="57">
        <v>71.23</v>
      </c>
      <c r="H273" s="57">
        <v>4284.1400000000003</v>
      </c>
      <c r="I273" s="57" t="s">
        <v>28</v>
      </c>
      <c r="J273" s="57" t="s">
        <v>28</v>
      </c>
      <c r="K273" s="57">
        <v>109.32</v>
      </c>
    </row>
    <row r="274" spans="1:11" ht="11.25">
      <c r="A274" s="54">
        <v>273</v>
      </c>
      <c r="B274" s="54" t="s">
        <v>518</v>
      </c>
      <c r="C274" s="55" t="s">
        <v>519</v>
      </c>
      <c r="D274" s="56">
        <v>1</v>
      </c>
      <c r="E274" s="56">
        <v>1</v>
      </c>
      <c r="F274" s="57" t="s">
        <v>28</v>
      </c>
      <c r="G274" s="57" t="s">
        <v>28</v>
      </c>
      <c r="H274" s="57">
        <v>93.99</v>
      </c>
      <c r="I274" s="57" t="s">
        <v>28</v>
      </c>
      <c r="J274" s="57" t="s">
        <v>28</v>
      </c>
      <c r="K274" s="57" t="s">
        <v>28</v>
      </c>
    </row>
    <row r="275" spans="1:11" ht="22.5">
      <c r="A275" s="54">
        <v>274</v>
      </c>
      <c r="B275" s="54" t="s">
        <v>520</v>
      </c>
      <c r="C275" s="58" t="s">
        <v>521</v>
      </c>
      <c r="D275" s="56">
        <v>29</v>
      </c>
      <c r="E275" s="56">
        <v>35</v>
      </c>
      <c r="F275" s="57">
        <v>2232.23</v>
      </c>
      <c r="G275" s="57">
        <v>76.97</v>
      </c>
      <c r="H275" s="57">
        <v>2232.23</v>
      </c>
      <c r="I275" s="57" t="s">
        <v>28</v>
      </c>
      <c r="J275" s="57" t="s">
        <v>28</v>
      </c>
      <c r="K275" s="57">
        <v>69.760000000000005</v>
      </c>
    </row>
    <row r="276" spans="1:11" ht="22.5">
      <c r="A276" s="54">
        <v>275</v>
      </c>
      <c r="B276" s="54" t="s">
        <v>522</v>
      </c>
      <c r="C276" s="58" t="s">
        <v>523</v>
      </c>
      <c r="D276" s="56">
        <v>29</v>
      </c>
      <c r="E276" s="56">
        <v>35</v>
      </c>
      <c r="F276" s="57">
        <v>3478.43</v>
      </c>
      <c r="G276" s="57">
        <v>119.95</v>
      </c>
      <c r="H276" s="57">
        <v>3478.43</v>
      </c>
      <c r="I276" s="57" t="s">
        <v>28</v>
      </c>
      <c r="J276" s="57" t="s">
        <v>28</v>
      </c>
      <c r="K276" s="57">
        <v>114.05</v>
      </c>
    </row>
    <row r="277" spans="1:11" ht="33.75">
      <c r="A277" s="54">
        <v>276</v>
      </c>
      <c r="B277" s="54" t="s">
        <v>524</v>
      </c>
      <c r="C277" s="58" t="s">
        <v>525</v>
      </c>
      <c r="D277" s="56">
        <v>29</v>
      </c>
      <c r="E277" s="56">
        <v>35</v>
      </c>
      <c r="F277" s="57">
        <v>2520.4699999999998</v>
      </c>
      <c r="G277" s="57">
        <v>86.91</v>
      </c>
      <c r="H277" s="57">
        <v>2520.4699999999998</v>
      </c>
      <c r="I277" s="57" t="s">
        <v>28</v>
      </c>
      <c r="J277" s="57" t="s">
        <v>28</v>
      </c>
      <c r="K277" s="57">
        <v>79.900000000000006</v>
      </c>
    </row>
    <row r="278" spans="1:11" ht="33.75">
      <c r="A278" s="54">
        <v>277</v>
      </c>
      <c r="B278" s="54" t="s">
        <v>526</v>
      </c>
      <c r="C278" s="58" t="s">
        <v>527</v>
      </c>
      <c r="D278" s="56">
        <v>36</v>
      </c>
      <c r="E278" s="56">
        <v>42</v>
      </c>
      <c r="F278" s="57">
        <v>3082.23</v>
      </c>
      <c r="G278" s="57">
        <v>80.25</v>
      </c>
      <c r="H278" s="57">
        <v>3082.23</v>
      </c>
      <c r="I278" s="57" t="s">
        <v>28</v>
      </c>
      <c r="J278" s="57" t="s">
        <v>28</v>
      </c>
      <c r="K278" s="57">
        <v>79.900000000000006</v>
      </c>
    </row>
    <row r="279" spans="1:11" ht="33.75">
      <c r="A279" s="54">
        <v>278</v>
      </c>
      <c r="B279" s="54" t="s">
        <v>528</v>
      </c>
      <c r="C279" s="58" t="s">
        <v>529</v>
      </c>
      <c r="D279" s="56">
        <v>43</v>
      </c>
      <c r="E279" s="56">
        <v>49</v>
      </c>
      <c r="F279" s="57">
        <v>3701.67</v>
      </c>
      <c r="G279" s="57">
        <v>86.09</v>
      </c>
      <c r="H279" s="57">
        <v>3701.67</v>
      </c>
      <c r="I279" s="57" t="s">
        <v>28</v>
      </c>
      <c r="J279" s="57" t="s">
        <v>28</v>
      </c>
      <c r="K279" s="57">
        <v>78.2</v>
      </c>
    </row>
    <row r="280" spans="1:11" ht="33.75">
      <c r="A280" s="54">
        <v>279</v>
      </c>
      <c r="B280" s="54" t="s">
        <v>530</v>
      </c>
      <c r="C280" s="58" t="s">
        <v>531</v>
      </c>
      <c r="D280" s="56">
        <v>64</v>
      </c>
      <c r="E280" s="56">
        <v>70</v>
      </c>
      <c r="F280" s="57">
        <v>5796.33</v>
      </c>
      <c r="G280" s="57">
        <v>90.57</v>
      </c>
      <c r="H280" s="57">
        <v>5796.33</v>
      </c>
      <c r="I280" s="57" t="s">
        <v>28</v>
      </c>
      <c r="J280" s="57" t="s">
        <v>28</v>
      </c>
      <c r="K280" s="57">
        <v>82.8</v>
      </c>
    </row>
    <row r="281" spans="1:11" ht="22.5">
      <c r="A281" s="54">
        <v>280</v>
      </c>
      <c r="B281" s="54" t="s">
        <v>532</v>
      </c>
      <c r="C281" s="58" t="s">
        <v>533</v>
      </c>
      <c r="D281" s="56">
        <v>1</v>
      </c>
      <c r="E281" s="56">
        <v>1</v>
      </c>
      <c r="F281" s="57" t="s">
        <v>28</v>
      </c>
      <c r="G281" s="57" t="s">
        <v>28</v>
      </c>
      <c r="H281" s="57">
        <v>66.44</v>
      </c>
      <c r="I281" s="57" t="s">
        <v>28</v>
      </c>
      <c r="J281" s="57" t="s">
        <v>28</v>
      </c>
      <c r="K281" s="57" t="s">
        <v>28</v>
      </c>
    </row>
    <row r="282" spans="1:11" ht="33.75">
      <c r="A282" s="54">
        <v>281</v>
      </c>
      <c r="B282" s="54" t="s">
        <v>534</v>
      </c>
      <c r="C282" s="58" t="s">
        <v>535</v>
      </c>
      <c r="D282" s="56">
        <v>29</v>
      </c>
      <c r="E282" s="56">
        <v>35</v>
      </c>
      <c r="F282" s="57">
        <v>3394</v>
      </c>
      <c r="G282" s="57">
        <v>117.03</v>
      </c>
      <c r="H282" s="57">
        <v>3394</v>
      </c>
      <c r="I282" s="57" t="s">
        <v>28</v>
      </c>
      <c r="J282" s="57" t="s">
        <v>28</v>
      </c>
      <c r="K282" s="57">
        <v>111.89</v>
      </c>
    </row>
    <row r="283" spans="1:11" ht="33.75">
      <c r="A283" s="54">
        <v>282</v>
      </c>
      <c r="B283" s="54" t="s">
        <v>536</v>
      </c>
      <c r="C283" s="58" t="s">
        <v>537</v>
      </c>
      <c r="D283" s="56">
        <v>43</v>
      </c>
      <c r="E283" s="56">
        <v>49</v>
      </c>
      <c r="F283" s="57">
        <v>4425.99</v>
      </c>
      <c r="G283" s="57">
        <v>73.709999999999994</v>
      </c>
      <c r="H283" s="57">
        <v>4425.99</v>
      </c>
      <c r="I283" s="57" t="s">
        <v>28</v>
      </c>
      <c r="J283" s="57" t="s">
        <v>28</v>
      </c>
      <c r="K283" s="57">
        <v>111.89</v>
      </c>
    </row>
    <row r="284" spans="1:11" ht="45">
      <c r="A284" s="54">
        <v>283</v>
      </c>
      <c r="B284" s="54" t="s">
        <v>538</v>
      </c>
      <c r="C284" s="58" t="s">
        <v>539</v>
      </c>
      <c r="D284" s="56">
        <v>36</v>
      </c>
      <c r="E284" s="56">
        <v>42</v>
      </c>
      <c r="F284" s="57">
        <v>4010.44</v>
      </c>
      <c r="G284" s="57">
        <v>111.4</v>
      </c>
      <c r="H284" s="57">
        <v>4010.44</v>
      </c>
      <c r="I284" s="57" t="s">
        <v>28</v>
      </c>
      <c r="J284" s="57" t="s">
        <v>28</v>
      </c>
      <c r="K284" s="57">
        <v>101.53</v>
      </c>
    </row>
    <row r="285" spans="1:11" ht="45">
      <c r="A285" s="54">
        <v>284</v>
      </c>
      <c r="B285" s="54" t="s">
        <v>540</v>
      </c>
      <c r="C285" s="58" t="s">
        <v>541</v>
      </c>
      <c r="D285" s="56">
        <v>50</v>
      </c>
      <c r="E285" s="56">
        <v>56</v>
      </c>
      <c r="F285" s="57">
        <v>6062.44</v>
      </c>
      <c r="G285" s="57">
        <v>121.25</v>
      </c>
      <c r="H285" s="57">
        <v>6062.44</v>
      </c>
      <c r="I285" s="57" t="s">
        <v>28</v>
      </c>
      <c r="J285" s="57" t="s">
        <v>28</v>
      </c>
      <c r="K285" s="57">
        <v>115.2</v>
      </c>
    </row>
    <row r="286" spans="1:11" ht="33.75">
      <c r="A286" s="54">
        <v>285</v>
      </c>
      <c r="B286" s="54" t="s">
        <v>542</v>
      </c>
      <c r="C286" s="58" t="s">
        <v>543</v>
      </c>
      <c r="D286" s="56">
        <v>29</v>
      </c>
      <c r="E286" s="56">
        <v>35</v>
      </c>
      <c r="F286" s="57">
        <v>4046.01</v>
      </c>
      <c r="G286" s="57">
        <v>139.52000000000001</v>
      </c>
      <c r="H286" s="57">
        <v>4046.01</v>
      </c>
      <c r="I286" s="57" t="s">
        <v>28</v>
      </c>
      <c r="J286" s="57" t="s">
        <v>28</v>
      </c>
      <c r="K286" s="57">
        <v>126.44</v>
      </c>
    </row>
    <row r="287" spans="1:11" ht="33.75">
      <c r="A287" s="54">
        <v>286</v>
      </c>
      <c r="B287" s="54" t="s">
        <v>544</v>
      </c>
      <c r="C287" s="58" t="s">
        <v>545</v>
      </c>
      <c r="D287" s="56">
        <v>43</v>
      </c>
      <c r="E287" s="56">
        <v>49</v>
      </c>
      <c r="F287" s="57">
        <v>5602.9</v>
      </c>
      <c r="G287" s="57">
        <v>111.21</v>
      </c>
      <c r="H287" s="57">
        <v>5602.9</v>
      </c>
      <c r="I287" s="57" t="s">
        <v>28</v>
      </c>
      <c r="J287" s="57" t="s">
        <v>28</v>
      </c>
      <c r="K287" s="57">
        <v>126.44</v>
      </c>
    </row>
    <row r="288" spans="1:11" ht="45">
      <c r="A288" s="54">
        <v>287</v>
      </c>
      <c r="B288" s="54" t="s">
        <v>546</v>
      </c>
      <c r="C288" s="58" t="s">
        <v>547</v>
      </c>
      <c r="D288" s="56">
        <v>36</v>
      </c>
      <c r="E288" s="56">
        <v>42</v>
      </c>
      <c r="F288" s="57">
        <v>4405.75</v>
      </c>
      <c r="G288" s="57">
        <v>122.38</v>
      </c>
      <c r="H288" s="57">
        <v>4405.75</v>
      </c>
      <c r="I288" s="57" t="s">
        <v>28</v>
      </c>
      <c r="J288" s="57" t="s">
        <v>28</v>
      </c>
      <c r="K288" s="57">
        <v>112.49</v>
      </c>
    </row>
    <row r="289" spans="1:11" ht="45">
      <c r="A289" s="54">
        <v>288</v>
      </c>
      <c r="B289" s="54" t="s">
        <v>548</v>
      </c>
      <c r="C289" s="58" t="s">
        <v>549</v>
      </c>
      <c r="D289" s="56">
        <v>57</v>
      </c>
      <c r="E289" s="56">
        <v>63</v>
      </c>
      <c r="F289" s="57">
        <v>6535.2</v>
      </c>
      <c r="G289" s="57">
        <v>101.4</v>
      </c>
      <c r="H289" s="57">
        <v>6535.2</v>
      </c>
      <c r="I289" s="57" t="s">
        <v>28</v>
      </c>
      <c r="J289" s="57" t="s">
        <v>28</v>
      </c>
      <c r="K289" s="57">
        <v>112.49</v>
      </c>
    </row>
    <row r="290" spans="1:11" ht="33.75">
      <c r="A290" s="54">
        <v>289</v>
      </c>
      <c r="B290" s="54" t="s">
        <v>550</v>
      </c>
      <c r="C290" s="58" t="s">
        <v>551</v>
      </c>
      <c r="D290" s="56">
        <v>1</v>
      </c>
      <c r="E290" s="56">
        <v>1</v>
      </c>
      <c r="F290" s="57" t="s">
        <v>28</v>
      </c>
      <c r="G290" s="57" t="s">
        <v>28</v>
      </c>
      <c r="H290" s="57">
        <v>92.28</v>
      </c>
      <c r="I290" s="57" t="s">
        <v>28</v>
      </c>
      <c r="J290" s="57" t="s">
        <v>28</v>
      </c>
      <c r="K290" s="57" t="s">
        <v>28</v>
      </c>
    </row>
    <row r="291" spans="1:11" ht="45">
      <c r="A291" s="54">
        <v>290</v>
      </c>
      <c r="B291" s="54" t="s">
        <v>552</v>
      </c>
      <c r="C291" s="58" t="s">
        <v>553</v>
      </c>
      <c r="D291" s="56">
        <v>29</v>
      </c>
      <c r="E291" s="56">
        <v>35</v>
      </c>
      <c r="F291" s="57">
        <v>2589.81</v>
      </c>
      <c r="G291" s="57">
        <v>89.3</v>
      </c>
      <c r="H291" s="57">
        <v>2589.81</v>
      </c>
      <c r="I291" s="57" t="s">
        <v>28</v>
      </c>
      <c r="J291" s="57" t="s">
        <v>28</v>
      </c>
      <c r="K291" s="57">
        <v>81.44</v>
      </c>
    </row>
    <row r="292" spans="1:11" ht="45">
      <c r="A292" s="54">
        <v>291</v>
      </c>
      <c r="B292" s="54" t="s">
        <v>554</v>
      </c>
      <c r="C292" s="58" t="s">
        <v>555</v>
      </c>
      <c r="D292" s="56">
        <v>29</v>
      </c>
      <c r="E292" s="56">
        <v>35</v>
      </c>
      <c r="F292" s="57">
        <v>2685.03</v>
      </c>
      <c r="G292" s="57">
        <v>92.59</v>
      </c>
      <c r="H292" s="57">
        <v>2685.03</v>
      </c>
      <c r="I292" s="57" t="s">
        <v>28</v>
      </c>
      <c r="J292" s="57" t="s">
        <v>28</v>
      </c>
      <c r="K292" s="57">
        <v>80.540000000000006</v>
      </c>
    </row>
    <row r="293" spans="1:11" ht="56.25">
      <c r="A293" s="54">
        <v>292</v>
      </c>
      <c r="B293" s="54" t="s">
        <v>556</v>
      </c>
      <c r="C293" s="58" t="s">
        <v>557</v>
      </c>
      <c r="D293" s="56">
        <v>36</v>
      </c>
      <c r="E293" s="56">
        <v>42</v>
      </c>
      <c r="F293" s="57">
        <v>3346.47</v>
      </c>
      <c r="G293" s="57">
        <v>92.96</v>
      </c>
      <c r="H293" s="57">
        <v>3346.47</v>
      </c>
      <c r="I293" s="57" t="s">
        <v>28</v>
      </c>
      <c r="J293" s="57" t="s">
        <v>28</v>
      </c>
      <c r="K293" s="57">
        <v>86.44</v>
      </c>
    </row>
    <row r="294" spans="1:11" ht="56.25">
      <c r="A294" s="54">
        <v>293</v>
      </c>
      <c r="B294" s="54" t="s">
        <v>558</v>
      </c>
      <c r="C294" s="58" t="s">
        <v>559</v>
      </c>
      <c r="D294" s="56">
        <v>50</v>
      </c>
      <c r="E294" s="56">
        <v>56</v>
      </c>
      <c r="F294" s="57">
        <v>4288.5</v>
      </c>
      <c r="G294" s="57">
        <v>67.290000000000006</v>
      </c>
      <c r="H294" s="57">
        <v>4288.5</v>
      </c>
      <c r="I294" s="57" t="s">
        <v>28</v>
      </c>
      <c r="J294" s="57" t="s">
        <v>28</v>
      </c>
      <c r="K294" s="57">
        <v>86.44</v>
      </c>
    </row>
    <row r="295" spans="1:11" ht="45">
      <c r="A295" s="54">
        <v>294</v>
      </c>
      <c r="B295" s="54" t="s">
        <v>560</v>
      </c>
      <c r="C295" s="58" t="s">
        <v>561</v>
      </c>
      <c r="D295" s="56">
        <v>22</v>
      </c>
      <c r="E295" s="56">
        <v>28</v>
      </c>
      <c r="F295" s="57">
        <v>2171.7600000000002</v>
      </c>
      <c r="G295" s="57">
        <v>98.72</v>
      </c>
      <c r="H295" s="57">
        <v>2171.7600000000002</v>
      </c>
      <c r="I295" s="57" t="s">
        <v>28</v>
      </c>
      <c r="J295" s="57" t="s">
        <v>28</v>
      </c>
      <c r="K295" s="57">
        <v>82.26</v>
      </c>
    </row>
    <row r="296" spans="1:11" ht="45">
      <c r="A296" s="54">
        <v>295</v>
      </c>
      <c r="B296" s="54" t="s">
        <v>562</v>
      </c>
      <c r="C296" s="58" t="s">
        <v>563</v>
      </c>
      <c r="D296" s="56">
        <v>43</v>
      </c>
      <c r="E296" s="56">
        <v>49</v>
      </c>
      <c r="F296" s="57">
        <v>4439.42</v>
      </c>
      <c r="G296" s="57">
        <v>103.24</v>
      </c>
      <c r="H296" s="57">
        <v>4439.42</v>
      </c>
      <c r="I296" s="57" t="s">
        <v>28</v>
      </c>
      <c r="J296" s="57" t="s">
        <v>28</v>
      </c>
      <c r="K296" s="57">
        <v>96.51</v>
      </c>
    </row>
    <row r="297" spans="1:11" ht="56.25">
      <c r="A297" s="54">
        <v>296</v>
      </c>
      <c r="B297" s="54" t="s">
        <v>564</v>
      </c>
      <c r="C297" s="58" t="s">
        <v>565</v>
      </c>
      <c r="D297" s="56">
        <v>36</v>
      </c>
      <c r="E297" s="56">
        <v>42</v>
      </c>
      <c r="F297" s="57">
        <v>3303.02</v>
      </c>
      <c r="G297" s="57">
        <v>91.75</v>
      </c>
      <c r="H297" s="57">
        <v>3303.02</v>
      </c>
      <c r="I297" s="57" t="s">
        <v>28</v>
      </c>
      <c r="J297" s="57" t="s">
        <v>28</v>
      </c>
      <c r="K297" s="57">
        <v>80.89</v>
      </c>
    </row>
    <row r="298" spans="1:11" ht="56.25">
      <c r="A298" s="54">
        <v>297</v>
      </c>
      <c r="B298" s="54" t="s">
        <v>566</v>
      </c>
      <c r="C298" s="58" t="s">
        <v>567</v>
      </c>
      <c r="D298" s="56">
        <v>43</v>
      </c>
      <c r="E298" s="56">
        <v>49</v>
      </c>
      <c r="F298" s="57">
        <v>3472.53</v>
      </c>
      <c r="G298" s="57">
        <v>24.22</v>
      </c>
      <c r="H298" s="57">
        <v>3472.53</v>
      </c>
      <c r="I298" s="57" t="s">
        <v>28</v>
      </c>
      <c r="J298" s="57" t="s">
        <v>28</v>
      </c>
      <c r="K298" s="57">
        <v>80.89</v>
      </c>
    </row>
    <row r="299" spans="1:11" ht="11.25">
      <c r="A299" s="54">
        <v>298</v>
      </c>
      <c r="B299" s="54" t="s">
        <v>568</v>
      </c>
      <c r="C299" s="55" t="s">
        <v>569</v>
      </c>
      <c r="D299" s="56">
        <v>1</v>
      </c>
      <c r="E299" s="56">
        <v>1</v>
      </c>
      <c r="F299" s="57" t="s">
        <v>28</v>
      </c>
      <c r="G299" s="57" t="s">
        <v>28</v>
      </c>
      <c r="H299" s="57">
        <v>83.47</v>
      </c>
      <c r="I299" s="57" t="s">
        <v>28</v>
      </c>
      <c r="J299" s="57" t="s">
        <v>28</v>
      </c>
      <c r="K299" s="57" t="s">
        <v>28</v>
      </c>
    </row>
    <row r="300" spans="1:11" ht="33.75">
      <c r="A300" s="54">
        <v>299</v>
      </c>
      <c r="B300" s="54" t="s">
        <v>570</v>
      </c>
      <c r="C300" s="58" t="s">
        <v>571</v>
      </c>
      <c r="D300" s="56">
        <v>8</v>
      </c>
      <c r="E300" s="56">
        <v>28</v>
      </c>
      <c r="F300" s="57">
        <v>1525.98</v>
      </c>
      <c r="G300" s="57">
        <v>190.75</v>
      </c>
      <c r="H300" s="57">
        <v>1525.98</v>
      </c>
      <c r="I300" s="57">
        <v>2192.11</v>
      </c>
      <c r="J300" s="57">
        <v>2967.22</v>
      </c>
      <c r="K300" s="57">
        <v>102.84</v>
      </c>
    </row>
    <row r="301" spans="1:11" ht="33.75">
      <c r="A301" s="54">
        <v>300</v>
      </c>
      <c r="B301" s="54" t="s">
        <v>572</v>
      </c>
      <c r="C301" s="58" t="s">
        <v>573</v>
      </c>
      <c r="D301" s="56">
        <v>15</v>
      </c>
      <c r="E301" s="56">
        <v>35</v>
      </c>
      <c r="F301" s="57">
        <v>2332.4</v>
      </c>
      <c r="G301" s="57">
        <v>115.2</v>
      </c>
      <c r="H301" s="57">
        <v>2332.4</v>
      </c>
      <c r="I301" s="57">
        <v>3224.78</v>
      </c>
      <c r="J301" s="57">
        <v>4133.0200000000004</v>
      </c>
      <c r="K301" s="57">
        <v>114.82</v>
      </c>
    </row>
    <row r="302" spans="1:11" ht="33.75">
      <c r="A302" s="54">
        <v>301</v>
      </c>
      <c r="B302" s="54" t="s">
        <v>574</v>
      </c>
      <c r="C302" s="58" t="s">
        <v>575</v>
      </c>
      <c r="D302" s="56">
        <v>29</v>
      </c>
      <c r="E302" s="56">
        <v>35</v>
      </c>
      <c r="F302" s="57">
        <v>3770.9</v>
      </c>
      <c r="G302" s="57">
        <v>130.03</v>
      </c>
      <c r="H302" s="57">
        <v>3770.9</v>
      </c>
      <c r="I302" s="57" t="s">
        <v>28</v>
      </c>
      <c r="J302" s="57" t="s">
        <v>28</v>
      </c>
      <c r="K302" s="57">
        <v>121.08</v>
      </c>
    </row>
    <row r="303" spans="1:11" ht="33.75">
      <c r="A303" s="54">
        <v>302</v>
      </c>
      <c r="B303" s="54" t="s">
        <v>576</v>
      </c>
      <c r="C303" s="58" t="s">
        <v>577</v>
      </c>
      <c r="D303" s="56">
        <v>43</v>
      </c>
      <c r="E303" s="56">
        <v>49</v>
      </c>
      <c r="F303" s="57">
        <v>5581.83</v>
      </c>
      <c r="G303" s="57">
        <v>129.35</v>
      </c>
      <c r="H303" s="57">
        <v>5581.83</v>
      </c>
      <c r="I303" s="57" t="s">
        <v>28</v>
      </c>
      <c r="J303" s="57" t="s">
        <v>28</v>
      </c>
      <c r="K303" s="57">
        <v>120.47</v>
      </c>
    </row>
    <row r="304" spans="1:11" ht="33.75">
      <c r="A304" s="54">
        <v>303</v>
      </c>
      <c r="B304" s="54" t="s">
        <v>578</v>
      </c>
      <c r="C304" s="58" t="s">
        <v>579</v>
      </c>
      <c r="D304" s="56">
        <v>8</v>
      </c>
      <c r="E304" s="56">
        <v>28</v>
      </c>
      <c r="F304" s="57">
        <v>1154.76</v>
      </c>
      <c r="G304" s="57">
        <v>144.34</v>
      </c>
      <c r="H304" s="57">
        <v>1154.76</v>
      </c>
      <c r="I304" s="57">
        <v>1821.57</v>
      </c>
      <c r="J304" s="57">
        <v>2526.83</v>
      </c>
      <c r="K304" s="57">
        <v>81.260000000000005</v>
      </c>
    </row>
    <row r="305" spans="1:11" ht="33.75">
      <c r="A305" s="54">
        <v>304</v>
      </c>
      <c r="B305" s="54" t="s">
        <v>580</v>
      </c>
      <c r="C305" s="58" t="s">
        <v>581</v>
      </c>
      <c r="D305" s="56">
        <v>8</v>
      </c>
      <c r="E305" s="56">
        <v>28</v>
      </c>
      <c r="F305" s="57">
        <v>1614.48</v>
      </c>
      <c r="G305" s="57">
        <v>201.81</v>
      </c>
      <c r="H305" s="57">
        <v>1614.48</v>
      </c>
      <c r="I305" s="57">
        <v>2472.17</v>
      </c>
      <c r="J305" s="57">
        <v>3672.93</v>
      </c>
      <c r="K305" s="57">
        <v>115.9</v>
      </c>
    </row>
    <row r="306" spans="1:11" ht="33.75">
      <c r="A306" s="54">
        <v>305</v>
      </c>
      <c r="B306" s="54" t="s">
        <v>582</v>
      </c>
      <c r="C306" s="58" t="s">
        <v>583</v>
      </c>
      <c r="D306" s="56">
        <v>8</v>
      </c>
      <c r="E306" s="56">
        <v>28</v>
      </c>
      <c r="F306" s="57">
        <v>1461.08</v>
      </c>
      <c r="G306" s="57">
        <v>182.64</v>
      </c>
      <c r="H306" s="57">
        <v>1461.08</v>
      </c>
      <c r="I306" s="57">
        <v>2259</v>
      </c>
      <c r="J306" s="57">
        <v>3179.8</v>
      </c>
      <c r="K306" s="57">
        <v>96.09</v>
      </c>
    </row>
    <row r="307" spans="1:11" ht="33.75">
      <c r="A307" s="54">
        <v>306</v>
      </c>
      <c r="B307" s="54" t="s">
        <v>584</v>
      </c>
      <c r="C307" s="58" t="s">
        <v>585</v>
      </c>
      <c r="D307" s="56">
        <v>43</v>
      </c>
      <c r="E307" s="56">
        <v>49</v>
      </c>
      <c r="F307" s="57">
        <v>5492.4</v>
      </c>
      <c r="G307" s="57">
        <v>110.12</v>
      </c>
      <c r="H307" s="57">
        <v>5492.4</v>
      </c>
      <c r="I307" s="57" t="s">
        <v>28</v>
      </c>
      <c r="J307" s="57" t="s">
        <v>28</v>
      </c>
      <c r="K307" s="57">
        <v>120.71</v>
      </c>
    </row>
    <row r="308" spans="1:11" ht="33.75">
      <c r="A308" s="54">
        <v>307</v>
      </c>
      <c r="B308" s="54" t="s">
        <v>586</v>
      </c>
      <c r="C308" s="58" t="s">
        <v>587</v>
      </c>
      <c r="D308" s="56">
        <v>8</v>
      </c>
      <c r="E308" s="56">
        <v>28</v>
      </c>
      <c r="F308" s="57">
        <v>1108.19</v>
      </c>
      <c r="G308" s="57">
        <v>138.52000000000001</v>
      </c>
      <c r="H308" s="57">
        <v>1108.19</v>
      </c>
      <c r="I308" s="57">
        <v>1739.81</v>
      </c>
      <c r="J308" s="57">
        <v>2416.7199999999998</v>
      </c>
      <c r="K308" s="57">
        <v>78.59</v>
      </c>
    </row>
    <row r="309" spans="1:11" ht="33.75">
      <c r="A309" s="54">
        <v>308</v>
      </c>
      <c r="B309" s="54" t="s">
        <v>588</v>
      </c>
      <c r="C309" s="58" t="s">
        <v>589</v>
      </c>
      <c r="D309" s="56">
        <v>8</v>
      </c>
      <c r="E309" s="56">
        <v>28</v>
      </c>
      <c r="F309" s="57">
        <v>1564.03</v>
      </c>
      <c r="G309" s="57">
        <v>195.5</v>
      </c>
      <c r="H309" s="57">
        <v>1564.03</v>
      </c>
      <c r="I309" s="57">
        <v>2651.89</v>
      </c>
      <c r="J309" s="57">
        <v>3761.28</v>
      </c>
      <c r="K309" s="57">
        <v>108.98</v>
      </c>
    </row>
    <row r="310" spans="1:11" ht="33.75">
      <c r="A310" s="54">
        <v>309</v>
      </c>
      <c r="B310" s="54" t="s">
        <v>590</v>
      </c>
      <c r="C310" s="58" t="s">
        <v>591</v>
      </c>
      <c r="D310" s="56">
        <v>8</v>
      </c>
      <c r="E310" s="56">
        <v>28</v>
      </c>
      <c r="F310" s="57">
        <v>1610.31</v>
      </c>
      <c r="G310" s="57">
        <v>201.29</v>
      </c>
      <c r="H310" s="57">
        <v>1610.31</v>
      </c>
      <c r="I310" s="57">
        <v>2545.7600000000002</v>
      </c>
      <c r="J310" s="57">
        <v>3501.08</v>
      </c>
      <c r="K310" s="57">
        <v>102.86</v>
      </c>
    </row>
    <row r="311" spans="1:11" ht="33.75">
      <c r="A311" s="54">
        <v>310</v>
      </c>
      <c r="B311" s="54" t="s">
        <v>592</v>
      </c>
      <c r="C311" s="58" t="s">
        <v>593</v>
      </c>
      <c r="D311" s="56">
        <v>50</v>
      </c>
      <c r="E311" s="56">
        <v>56</v>
      </c>
      <c r="F311" s="57">
        <v>6389.47</v>
      </c>
      <c r="G311" s="57">
        <v>103.16</v>
      </c>
      <c r="H311" s="57">
        <v>6389.47</v>
      </c>
      <c r="I311" s="57" t="s">
        <v>28</v>
      </c>
      <c r="J311" s="57" t="s">
        <v>28</v>
      </c>
      <c r="K311" s="57">
        <v>123.04</v>
      </c>
    </row>
    <row r="312" spans="1:11" ht="33.75">
      <c r="A312" s="54">
        <v>311</v>
      </c>
      <c r="B312" s="54" t="s">
        <v>594</v>
      </c>
      <c r="C312" s="58" t="s">
        <v>595</v>
      </c>
      <c r="D312" s="56">
        <v>1</v>
      </c>
      <c r="E312" s="56">
        <v>1</v>
      </c>
      <c r="F312" s="57" t="s">
        <v>28</v>
      </c>
      <c r="G312" s="57" t="s">
        <v>28</v>
      </c>
      <c r="H312" s="57">
        <v>148.58000000000001</v>
      </c>
      <c r="I312" s="57" t="s">
        <v>28</v>
      </c>
      <c r="J312" s="57" t="s">
        <v>28</v>
      </c>
      <c r="K312" s="57" t="s">
        <v>28</v>
      </c>
    </row>
    <row r="313" spans="1:11" ht="33.75">
      <c r="A313" s="54">
        <v>312</v>
      </c>
      <c r="B313" s="54" t="s">
        <v>596</v>
      </c>
      <c r="C313" s="58" t="s">
        <v>597</v>
      </c>
      <c r="D313" s="56">
        <v>1</v>
      </c>
      <c r="E313" s="56">
        <v>1</v>
      </c>
      <c r="F313" s="57" t="s">
        <v>28</v>
      </c>
      <c r="G313" s="57" t="s">
        <v>28</v>
      </c>
      <c r="H313" s="57">
        <v>85.67</v>
      </c>
      <c r="I313" s="57" t="s">
        <v>28</v>
      </c>
      <c r="J313" s="57" t="s">
        <v>28</v>
      </c>
      <c r="K313" s="57" t="s">
        <v>28</v>
      </c>
    </row>
    <row r="314" spans="1:11" ht="33.75">
      <c r="A314" s="54">
        <v>313</v>
      </c>
      <c r="B314" s="54" t="s">
        <v>598</v>
      </c>
      <c r="C314" s="58" t="s">
        <v>599</v>
      </c>
      <c r="D314" s="56">
        <v>1</v>
      </c>
      <c r="E314" s="56">
        <v>1</v>
      </c>
      <c r="F314" s="57" t="s">
        <v>28</v>
      </c>
      <c r="G314" s="57" t="s">
        <v>28</v>
      </c>
      <c r="H314" s="57">
        <v>88.6</v>
      </c>
      <c r="I314" s="57" t="s">
        <v>28</v>
      </c>
      <c r="J314" s="57" t="s">
        <v>28</v>
      </c>
      <c r="K314" s="57" t="s">
        <v>28</v>
      </c>
    </row>
    <row r="315" spans="1:11" ht="33.75">
      <c r="A315" s="54">
        <v>314</v>
      </c>
      <c r="B315" s="54" t="s">
        <v>600</v>
      </c>
      <c r="C315" s="58" t="s">
        <v>601</v>
      </c>
      <c r="D315" s="56">
        <v>1</v>
      </c>
      <c r="E315" s="56">
        <v>1</v>
      </c>
      <c r="F315" s="57" t="s">
        <v>28</v>
      </c>
      <c r="G315" s="57" t="s">
        <v>28</v>
      </c>
      <c r="H315" s="57">
        <v>83.75</v>
      </c>
      <c r="I315" s="57" t="s">
        <v>28</v>
      </c>
      <c r="J315" s="57" t="s">
        <v>28</v>
      </c>
      <c r="K315" s="57" t="s">
        <v>28</v>
      </c>
    </row>
    <row r="316" spans="1:11" ht="45">
      <c r="A316" s="54">
        <v>315</v>
      </c>
      <c r="B316" s="54" t="s">
        <v>602</v>
      </c>
      <c r="C316" s="58" t="s">
        <v>603</v>
      </c>
      <c r="D316" s="56">
        <v>90</v>
      </c>
      <c r="E316" s="56">
        <v>90</v>
      </c>
      <c r="F316" s="57">
        <v>25502.68</v>
      </c>
      <c r="G316" s="57">
        <v>283.36</v>
      </c>
      <c r="H316" s="57">
        <v>25502.68</v>
      </c>
      <c r="I316" s="57" t="s">
        <v>28</v>
      </c>
      <c r="J316" s="57" t="s">
        <v>28</v>
      </c>
      <c r="K316" s="57">
        <v>283.36</v>
      </c>
    </row>
    <row r="317" spans="1:11" ht="45">
      <c r="A317" s="54">
        <v>316</v>
      </c>
      <c r="B317" s="54" t="s">
        <v>604</v>
      </c>
      <c r="C317" s="58" t="s">
        <v>605</v>
      </c>
      <c r="D317" s="56">
        <v>90</v>
      </c>
      <c r="E317" s="56">
        <v>90</v>
      </c>
      <c r="F317" s="57">
        <v>82021.320000000007</v>
      </c>
      <c r="G317" s="57">
        <v>911.35</v>
      </c>
      <c r="H317" s="57">
        <v>82021.320000000007</v>
      </c>
      <c r="I317" s="57" t="s">
        <v>28</v>
      </c>
      <c r="J317" s="57" t="s">
        <v>28</v>
      </c>
      <c r="K317" s="57">
        <v>911.35</v>
      </c>
    </row>
    <row r="318" spans="1:11" ht="45">
      <c r="A318" s="54">
        <v>317</v>
      </c>
      <c r="B318" s="54" t="s">
        <v>606</v>
      </c>
      <c r="C318" s="58" t="s">
        <v>607</v>
      </c>
      <c r="D318" s="56">
        <v>15</v>
      </c>
      <c r="E318" s="56">
        <v>35</v>
      </c>
      <c r="F318" s="57">
        <v>2178.9899999999998</v>
      </c>
      <c r="G318" s="57">
        <v>145.27000000000001</v>
      </c>
      <c r="H318" s="57">
        <v>2178.9899999999998</v>
      </c>
      <c r="I318" s="57">
        <v>2979.42</v>
      </c>
      <c r="J318" s="57">
        <v>3524.99</v>
      </c>
      <c r="K318" s="57">
        <v>97.91</v>
      </c>
    </row>
    <row r="319" spans="1:11" ht="45">
      <c r="A319" s="54">
        <v>318</v>
      </c>
      <c r="B319" s="54" t="s">
        <v>608</v>
      </c>
      <c r="C319" s="58" t="s">
        <v>609</v>
      </c>
      <c r="D319" s="56">
        <v>22</v>
      </c>
      <c r="E319" s="56">
        <v>42</v>
      </c>
      <c r="F319" s="57">
        <v>3158.83</v>
      </c>
      <c r="G319" s="57">
        <v>139.97999999999999</v>
      </c>
      <c r="H319" s="57">
        <v>3158.83</v>
      </c>
      <c r="I319" s="57">
        <v>3742.3</v>
      </c>
      <c r="J319" s="57">
        <v>4637.8500000000004</v>
      </c>
      <c r="K319" s="57">
        <v>107.7</v>
      </c>
    </row>
    <row r="320" spans="1:11" ht="45">
      <c r="A320" s="54">
        <v>319</v>
      </c>
      <c r="B320" s="54" t="s">
        <v>610</v>
      </c>
      <c r="C320" s="58" t="s">
        <v>611</v>
      </c>
      <c r="D320" s="56">
        <v>15</v>
      </c>
      <c r="E320" s="56">
        <v>35</v>
      </c>
      <c r="F320" s="57">
        <v>2329.63</v>
      </c>
      <c r="G320" s="57">
        <v>155.31</v>
      </c>
      <c r="H320" s="57">
        <v>2329.63</v>
      </c>
      <c r="I320" s="57">
        <v>3212.52</v>
      </c>
      <c r="J320" s="57">
        <v>3986.01</v>
      </c>
      <c r="K320" s="57">
        <v>107.44</v>
      </c>
    </row>
    <row r="321" spans="1:11" ht="45">
      <c r="A321" s="54">
        <v>320</v>
      </c>
      <c r="B321" s="54" t="s">
        <v>612</v>
      </c>
      <c r="C321" s="58" t="s">
        <v>613</v>
      </c>
      <c r="D321" s="56">
        <v>50</v>
      </c>
      <c r="E321" s="56">
        <v>56</v>
      </c>
      <c r="F321" s="57">
        <v>6777.87</v>
      </c>
      <c r="G321" s="57">
        <v>127.09</v>
      </c>
      <c r="H321" s="57">
        <v>6777.87</v>
      </c>
      <c r="I321" s="57" t="s">
        <v>28</v>
      </c>
      <c r="J321" s="57" t="s">
        <v>28</v>
      </c>
      <c r="K321" s="57">
        <v>127.7</v>
      </c>
    </row>
    <row r="322" spans="1:11" ht="45">
      <c r="A322" s="54">
        <v>321</v>
      </c>
      <c r="B322" s="54" t="s">
        <v>614</v>
      </c>
      <c r="C322" s="58" t="s">
        <v>615</v>
      </c>
      <c r="D322" s="56">
        <v>50</v>
      </c>
      <c r="E322" s="56">
        <v>56</v>
      </c>
      <c r="F322" s="57">
        <v>6623.01</v>
      </c>
      <c r="G322" s="57">
        <v>132.46</v>
      </c>
      <c r="H322" s="57">
        <v>6623.01</v>
      </c>
      <c r="I322" s="57" t="s">
        <v>28</v>
      </c>
      <c r="J322" s="57" t="s">
        <v>28</v>
      </c>
      <c r="K322" s="57">
        <v>122.08</v>
      </c>
    </row>
    <row r="323" spans="1:11" ht="45">
      <c r="A323" s="54">
        <v>322</v>
      </c>
      <c r="B323" s="54" t="s">
        <v>616</v>
      </c>
      <c r="C323" s="58" t="s">
        <v>617</v>
      </c>
      <c r="D323" s="56">
        <v>57</v>
      </c>
      <c r="E323" s="56">
        <v>63</v>
      </c>
      <c r="F323" s="57">
        <v>7791.85</v>
      </c>
      <c r="G323" s="57">
        <v>136.69999999999999</v>
      </c>
      <c r="H323" s="57">
        <v>7791.85</v>
      </c>
      <c r="I323" s="57" t="s">
        <v>28</v>
      </c>
      <c r="J323" s="57" t="s">
        <v>28</v>
      </c>
      <c r="K323" s="57">
        <v>129.86000000000001</v>
      </c>
    </row>
    <row r="324" spans="1:11" ht="45">
      <c r="A324" s="54">
        <v>323</v>
      </c>
      <c r="B324" s="54" t="s">
        <v>618</v>
      </c>
      <c r="C324" s="58" t="s">
        <v>619</v>
      </c>
      <c r="D324" s="56">
        <v>15</v>
      </c>
      <c r="E324" s="56">
        <v>35</v>
      </c>
      <c r="F324" s="57">
        <v>1862.76</v>
      </c>
      <c r="G324" s="57">
        <v>124.18</v>
      </c>
      <c r="H324" s="57">
        <v>1862.76</v>
      </c>
      <c r="I324" s="57">
        <v>2531.52</v>
      </c>
      <c r="J324" s="57">
        <v>3204.25</v>
      </c>
      <c r="K324" s="57">
        <v>86.8</v>
      </c>
    </row>
    <row r="325" spans="1:11" ht="45">
      <c r="A325" s="54">
        <v>324</v>
      </c>
      <c r="B325" s="54" t="s">
        <v>620</v>
      </c>
      <c r="C325" s="58" t="s">
        <v>621</v>
      </c>
      <c r="D325" s="56">
        <v>15</v>
      </c>
      <c r="E325" s="56">
        <v>35</v>
      </c>
      <c r="F325" s="57">
        <v>1901.88</v>
      </c>
      <c r="G325" s="57">
        <v>126.79</v>
      </c>
      <c r="H325" s="57">
        <v>1901.88</v>
      </c>
      <c r="I325" s="57">
        <v>2663.13</v>
      </c>
      <c r="J325" s="57">
        <v>3300.97</v>
      </c>
      <c r="K325" s="57">
        <v>86.8</v>
      </c>
    </row>
    <row r="326" spans="1:11" ht="45">
      <c r="A326" s="54">
        <v>325</v>
      </c>
      <c r="B326" s="54" t="s">
        <v>622</v>
      </c>
      <c r="C326" s="58" t="s">
        <v>623</v>
      </c>
      <c r="D326" s="56">
        <v>15</v>
      </c>
      <c r="E326" s="56">
        <v>35</v>
      </c>
      <c r="F326" s="57">
        <v>2011.89</v>
      </c>
      <c r="G326" s="57">
        <v>134.13</v>
      </c>
      <c r="H326" s="57">
        <v>2011.89</v>
      </c>
      <c r="I326" s="57">
        <v>2815.83</v>
      </c>
      <c r="J326" s="57">
        <v>3578.91</v>
      </c>
      <c r="K326" s="57">
        <v>94.01</v>
      </c>
    </row>
    <row r="327" spans="1:11" ht="45">
      <c r="A327" s="54">
        <v>326</v>
      </c>
      <c r="B327" s="54" t="s">
        <v>624</v>
      </c>
      <c r="C327" s="58" t="s">
        <v>625</v>
      </c>
      <c r="D327" s="56">
        <v>43</v>
      </c>
      <c r="E327" s="56">
        <v>49</v>
      </c>
      <c r="F327" s="57">
        <v>4546.45</v>
      </c>
      <c r="G327" s="57">
        <v>69.11</v>
      </c>
      <c r="H327" s="57">
        <v>4546.45</v>
      </c>
      <c r="I327" s="57" t="s">
        <v>28</v>
      </c>
      <c r="J327" s="57" t="s">
        <v>28</v>
      </c>
      <c r="K327" s="57">
        <v>97.98</v>
      </c>
    </row>
    <row r="328" spans="1:11" ht="45">
      <c r="A328" s="54">
        <v>327</v>
      </c>
      <c r="B328" s="54" t="s">
        <v>626</v>
      </c>
      <c r="C328" s="58" t="s">
        <v>627</v>
      </c>
      <c r="D328" s="56">
        <v>36</v>
      </c>
      <c r="E328" s="56">
        <v>42</v>
      </c>
      <c r="F328" s="57">
        <v>4640.93</v>
      </c>
      <c r="G328" s="57">
        <v>128.91</v>
      </c>
      <c r="H328" s="57">
        <v>4640.93</v>
      </c>
      <c r="I328" s="57" t="s">
        <v>28</v>
      </c>
      <c r="J328" s="57" t="s">
        <v>28</v>
      </c>
      <c r="K328" s="57">
        <v>117</v>
      </c>
    </row>
    <row r="329" spans="1:11" ht="45">
      <c r="A329" s="54">
        <v>328</v>
      </c>
      <c r="B329" s="54" t="s">
        <v>628</v>
      </c>
      <c r="C329" s="58" t="s">
        <v>629</v>
      </c>
      <c r="D329" s="56">
        <v>57</v>
      </c>
      <c r="E329" s="56">
        <v>63</v>
      </c>
      <c r="F329" s="57">
        <v>7197.48</v>
      </c>
      <c r="G329" s="57">
        <v>121.74</v>
      </c>
      <c r="H329" s="57">
        <v>7197.48</v>
      </c>
      <c r="I329" s="57" t="s">
        <v>28</v>
      </c>
      <c r="J329" s="57" t="s">
        <v>28</v>
      </c>
      <c r="K329" s="57">
        <v>119.76</v>
      </c>
    </row>
    <row r="330" spans="1:11" ht="45">
      <c r="A330" s="54">
        <v>329</v>
      </c>
      <c r="B330" s="54" t="s">
        <v>630</v>
      </c>
      <c r="C330" s="58" t="s">
        <v>631</v>
      </c>
      <c r="D330" s="56">
        <v>8</v>
      </c>
      <c r="E330" s="56">
        <v>28</v>
      </c>
      <c r="F330" s="57">
        <v>1060.44</v>
      </c>
      <c r="G330" s="57">
        <v>132.56</v>
      </c>
      <c r="H330" s="57">
        <v>1060.44</v>
      </c>
      <c r="I330" s="57">
        <v>1842.07</v>
      </c>
      <c r="J330" s="57">
        <v>2510.9699999999998</v>
      </c>
      <c r="K330" s="57">
        <v>79.14</v>
      </c>
    </row>
    <row r="331" spans="1:11" ht="45">
      <c r="A331" s="54">
        <v>330</v>
      </c>
      <c r="B331" s="54" t="s">
        <v>632</v>
      </c>
      <c r="C331" s="58" t="s">
        <v>633</v>
      </c>
      <c r="D331" s="56">
        <v>43</v>
      </c>
      <c r="E331" s="56">
        <v>49</v>
      </c>
      <c r="F331" s="57">
        <v>4029.65</v>
      </c>
      <c r="G331" s="57">
        <v>72.319999999999993</v>
      </c>
      <c r="H331" s="57">
        <v>4029.65</v>
      </c>
      <c r="I331" s="57" t="s">
        <v>28</v>
      </c>
      <c r="J331" s="57" t="s">
        <v>28</v>
      </c>
      <c r="K331" s="57">
        <v>87.6</v>
      </c>
    </row>
    <row r="332" spans="1:11" ht="45">
      <c r="A332" s="54">
        <v>331</v>
      </c>
      <c r="B332" s="54" t="s">
        <v>634</v>
      </c>
      <c r="C332" s="58" t="s">
        <v>635</v>
      </c>
      <c r="D332" s="56">
        <v>43</v>
      </c>
      <c r="E332" s="56">
        <v>49</v>
      </c>
      <c r="F332" s="57">
        <v>4294.8500000000004</v>
      </c>
      <c r="G332" s="57">
        <v>99.88</v>
      </c>
      <c r="H332" s="57">
        <v>4294.8500000000004</v>
      </c>
      <c r="I332" s="57" t="s">
        <v>28</v>
      </c>
      <c r="J332" s="57" t="s">
        <v>28</v>
      </c>
      <c r="K332" s="57">
        <v>93.93</v>
      </c>
    </row>
    <row r="333" spans="1:11" ht="45">
      <c r="A333" s="54">
        <v>332</v>
      </c>
      <c r="B333" s="54" t="s">
        <v>636</v>
      </c>
      <c r="C333" s="58" t="s">
        <v>637</v>
      </c>
      <c r="D333" s="56">
        <v>43</v>
      </c>
      <c r="E333" s="56">
        <v>49</v>
      </c>
      <c r="F333" s="57">
        <v>4458.6000000000004</v>
      </c>
      <c r="G333" s="57">
        <v>103.69</v>
      </c>
      <c r="H333" s="57">
        <v>4458.6000000000004</v>
      </c>
      <c r="I333" s="57" t="s">
        <v>28</v>
      </c>
      <c r="J333" s="57" t="s">
        <v>28</v>
      </c>
      <c r="K333" s="57">
        <v>93.93</v>
      </c>
    </row>
    <row r="334" spans="1:11" ht="45">
      <c r="A334" s="54">
        <v>333</v>
      </c>
      <c r="B334" s="54" t="s">
        <v>638</v>
      </c>
      <c r="C334" s="58" t="s">
        <v>639</v>
      </c>
      <c r="D334" s="56">
        <v>43</v>
      </c>
      <c r="E334" s="56">
        <v>49</v>
      </c>
      <c r="F334" s="57">
        <v>5184.3999999999996</v>
      </c>
      <c r="G334" s="57">
        <v>120.57</v>
      </c>
      <c r="H334" s="57">
        <v>5184.3999999999996</v>
      </c>
      <c r="I334" s="57" t="s">
        <v>28</v>
      </c>
      <c r="J334" s="57" t="s">
        <v>28</v>
      </c>
      <c r="K334" s="57">
        <v>108.76</v>
      </c>
    </row>
    <row r="335" spans="1:11" ht="45">
      <c r="A335" s="54">
        <v>334</v>
      </c>
      <c r="B335" s="54" t="s">
        <v>640</v>
      </c>
      <c r="C335" s="58" t="s">
        <v>641</v>
      </c>
      <c r="D335" s="56">
        <v>57</v>
      </c>
      <c r="E335" s="56">
        <v>63</v>
      </c>
      <c r="F335" s="57">
        <v>6092.13</v>
      </c>
      <c r="G335" s="57">
        <v>64.84</v>
      </c>
      <c r="H335" s="57">
        <v>6092.13</v>
      </c>
      <c r="I335" s="57" t="s">
        <v>28</v>
      </c>
      <c r="J335" s="57" t="s">
        <v>28</v>
      </c>
      <c r="K335" s="57">
        <v>108.76</v>
      </c>
    </row>
    <row r="336" spans="1:11" ht="11.25">
      <c r="A336" s="54">
        <v>335</v>
      </c>
      <c r="B336" s="54" t="s">
        <v>642</v>
      </c>
      <c r="C336" s="55" t="s">
        <v>643</v>
      </c>
      <c r="D336" s="56">
        <v>1</v>
      </c>
      <c r="E336" s="56">
        <v>1</v>
      </c>
      <c r="F336" s="57" t="s">
        <v>28</v>
      </c>
      <c r="G336" s="57" t="s">
        <v>28</v>
      </c>
      <c r="H336" s="57">
        <v>95.11</v>
      </c>
      <c r="I336" s="57" t="s">
        <v>28</v>
      </c>
      <c r="J336" s="57" t="s">
        <v>28</v>
      </c>
      <c r="K336" s="57" t="s">
        <v>28</v>
      </c>
    </row>
    <row r="337" spans="1:11" ht="11.25">
      <c r="A337" s="54">
        <v>336</v>
      </c>
      <c r="B337" s="54" t="s">
        <v>644</v>
      </c>
      <c r="C337" s="55" t="s">
        <v>645</v>
      </c>
      <c r="D337" s="56">
        <v>1</v>
      </c>
      <c r="E337" s="56">
        <v>1</v>
      </c>
      <c r="F337" s="57" t="s">
        <v>28</v>
      </c>
      <c r="G337" s="57" t="s">
        <v>28</v>
      </c>
      <c r="H337" s="57">
        <v>75.61</v>
      </c>
      <c r="I337" s="57" t="s">
        <v>28</v>
      </c>
      <c r="J337" s="57" t="s">
        <v>28</v>
      </c>
      <c r="K337" s="57" t="s">
        <v>28</v>
      </c>
    </row>
    <row r="338" spans="1:11" ht="22.5">
      <c r="A338" s="54">
        <v>337</v>
      </c>
      <c r="B338" s="54" t="s">
        <v>646</v>
      </c>
      <c r="C338" s="58" t="s">
        <v>647</v>
      </c>
      <c r="D338" s="56">
        <v>90</v>
      </c>
      <c r="E338" s="56">
        <v>90</v>
      </c>
      <c r="F338" s="57">
        <v>12391.52</v>
      </c>
      <c r="G338" s="57">
        <v>137.68</v>
      </c>
      <c r="H338" s="57">
        <v>12391.52</v>
      </c>
      <c r="I338" s="57" t="s">
        <v>28</v>
      </c>
      <c r="J338" s="57" t="s">
        <v>28</v>
      </c>
      <c r="K338" s="57">
        <v>137.68</v>
      </c>
    </row>
    <row r="339" spans="1:11" ht="22.5">
      <c r="A339" s="54">
        <v>338</v>
      </c>
      <c r="B339" s="54" t="s">
        <v>648</v>
      </c>
      <c r="C339" s="58" t="s">
        <v>649</v>
      </c>
      <c r="D339" s="56">
        <v>90</v>
      </c>
      <c r="E339" s="56">
        <v>90</v>
      </c>
      <c r="F339" s="57">
        <v>9643.49</v>
      </c>
      <c r="G339" s="57">
        <v>107.15</v>
      </c>
      <c r="H339" s="57">
        <v>9643.49</v>
      </c>
      <c r="I339" s="57" t="s">
        <v>28</v>
      </c>
      <c r="J339" s="57" t="s">
        <v>28</v>
      </c>
      <c r="K339" s="57">
        <v>107.15</v>
      </c>
    </row>
    <row r="340" spans="1:11" ht="33.75">
      <c r="A340" s="54">
        <v>339</v>
      </c>
      <c r="B340" s="54" t="s">
        <v>650</v>
      </c>
      <c r="C340" s="58" t="s">
        <v>651</v>
      </c>
      <c r="D340" s="56">
        <v>90</v>
      </c>
      <c r="E340" s="56">
        <v>90</v>
      </c>
      <c r="F340" s="57">
        <v>14714.48</v>
      </c>
      <c r="G340" s="57">
        <v>163.49</v>
      </c>
      <c r="H340" s="57">
        <v>14714.48</v>
      </c>
      <c r="I340" s="57" t="s">
        <v>28</v>
      </c>
      <c r="J340" s="57" t="s">
        <v>28</v>
      </c>
      <c r="K340" s="57">
        <v>163.49</v>
      </c>
    </row>
    <row r="341" spans="1:11" ht="33.75">
      <c r="A341" s="54">
        <v>340</v>
      </c>
      <c r="B341" s="54" t="s">
        <v>652</v>
      </c>
      <c r="C341" s="58" t="s">
        <v>653</v>
      </c>
      <c r="D341" s="56">
        <v>90</v>
      </c>
      <c r="E341" s="56">
        <v>90</v>
      </c>
      <c r="F341" s="57">
        <v>9646.26</v>
      </c>
      <c r="G341" s="57">
        <v>107.18</v>
      </c>
      <c r="H341" s="57">
        <v>9646.26</v>
      </c>
      <c r="I341" s="57" t="s">
        <v>28</v>
      </c>
      <c r="J341" s="57" t="s">
        <v>28</v>
      </c>
      <c r="K341" s="57">
        <v>107.18</v>
      </c>
    </row>
    <row r="342" spans="1:11" ht="22.5">
      <c r="A342" s="54">
        <v>341</v>
      </c>
      <c r="B342" s="54" t="s">
        <v>654</v>
      </c>
      <c r="C342" s="58" t="s">
        <v>655</v>
      </c>
      <c r="D342" s="56">
        <v>22</v>
      </c>
      <c r="E342" s="56">
        <v>42</v>
      </c>
      <c r="F342" s="57">
        <v>2692.41</v>
      </c>
      <c r="G342" s="57">
        <v>122.38</v>
      </c>
      <c r="H342" s="57">
        <v>2692.41</v>
      </c>
      <c r="I342" s="57">
        <v>3208.22</v>
      </c>
      <c r="J342" s="57">
        <v>3980.27</v>
      </c>
      <c r="K342" s="57">
        <v>93.87</v>
      </c>
    </row>
    <row r="343" spans="1:11" ht="22.5">
      <c r="A343" s="54">
        <v>342</v>
      </c>
      <c r="B343" s="54" t="s">
        <v>656</v>
      </c>
      <c r="C343" s="58" t="s">
        <v>657</v>
      </c>
      <c r="D343" s="56">
        <v>22</v>
      </c>
      <c r="E343" s="56">
        <v>42</v>
      </c>
      <c r="F343" s="57">
        <v>2951.47</v>
      </c>
      <c r="G343" s="57">
        <v>134.16</v>
      </c>
      <c r="H343" s="57">
        <v>2951.47</v>
      </c>
      <c r="I343" s="57">
        <v>3600.29</v>
      </c>
      <c r="J343" s="57">
        <v>4380.74</v>
      </c>
      <c r="K343" s="57">
        <v>102.77</v>
      </c>
    </row>
    <row r="344" spans="1:11" ht="22.5">
      <c r="A344" s="54">
        <v>343</v>
      </c>
      <c r="B344" s="54" t="s">
        <v>658</v>
      </c>
      <c r="C344" s="58" t="s">
        <v>659</v>
      </c>
      <c r="D344" s="56">
        <v>36</v>
      </c>
      <c r="E344" s="56">
        <v>42</v>
      </c>
      <c r="F344" s="57">
        <v>4175.51</v>
      </c>
      <c r="G344" s="57">
        <v>115.99</v>
      </c>
      <c r="H344" s="57">
        <v>4175.51</v>
      </c>
      <c r="I344" s="57" t="s">
        <v>28</v>
      </c>
      <c r="J344" s="57" t="s">
        <v>28</v>
      </c>
      <c r="K344" s="57">
        <v>106.67</v>
      </c>
    </row>
    <row r="345" spans="1:11" ht="22.5">
      <c r="A345" s="54">
        <v>344</v>
      </c>
      <c r="B345" s="54" t="s">
        <v>660</v>
      </c>
      <c r="C345" s="58" t="s">
        <v>661</v>
      </c>
      <c r="D345" s="56">
        <v>57</v>
      </c>
      <c r="E345" s="56">
        <v>63</v>
      </c>
      <c r="F345" s="57">
        <v>6301.17</v>
      </c>
      <c r="G345" s="57">
        <v>101.22</v>
      </c>
      <c r="H345" s="57">
        <v>6301.17</v>
      </c>
      <c r="I345" s="57" t="s">
        <v>28</v>
      </c>
      <c r="J345" s="57" t="s">
        <v>28</v>
      </c>
      <c r="K345" s="57">
        <v>106.67</v>
      </c>
    </row>
    <row r="346" spans="1:11" ht="11.25">
      <c r="A346" s="54">
        <v>345</v>
      </c>
      <c r="B346" s="54" t="s">
        <v>662</v>
      </c>
      <c r="C346" s="55" t="s">
        <v>663</v>
      </c>
      <c r="D346" s="56">
        <v>1</v>
      </c>
      <c r="E346" s="56">
        <v>1</v>
      </c>
      <c r="F346" s="57" t="s">
        <v>28</v>
      </c>
      <c r="G346" s="57" t="s">
        <v>28</v>
      </c>
      <c r="H346" s="57">
        <v>69.28</v>
      </c>
      <c r="I346" s="57" t="s">
        <v>28</v>
      </c>
      <c r="J346" s="57" t="s">
        <v>28</v>
      </c>
      <c r="K346" s="57" t="s">
        <v>28</v>
      </c>
    </row>
    <row r="347" spans="1:11" ht="33.75">
      <c r="A347" s="54">
        <v>346</v>
      </c>
      <c r="B347" s="54" t="s">
        <v>664</v>
      </c>
      <c r="C347" s="58" t="s">
        <v>665</v>
      </c>
      <c r="D347" s="56">
        <v>36</v>
      </c>
      <c r="E347" s="56">
        <v>42</v>
      </c>
      <c r="F347" s="57">
        <v>4333.3100000000004</v>
      </c>
      <c r="G347" s="57">
        <v>120.37</v>
      </c>
      <c r="H347" s="57">
        <v>4333.3100000000004</v>
      </c>
      <c r="I347" s="57" t="s">
        <v>28</v>
      </c>
      <c r="J347" s="57" t="s">
        <v>28</v>
      </c>
      <c r="K347" s="57">
        <v>111.11</v>
      </c>
    </row>
    <row r="348" spans="1:11" ht="33.75">
      <c r="A348" s="54">
        <v>347</v>
      </c>
      <c r="B348" s="54" t="s">
        <v>666</v>
      </c>
      <c r="C348" s="58" t="s">
        <v>667</v>
      </c>
      <c r="D348" s="56">
        <v>36</v>
      </c>
      <c r="E348" s="56">
        <v>42</v>
      </c>
      <c r="F348" s="57">
        <v>4648.92</v>
      </c>
      <c r="G348" s="57">
        <v>129.13999999999999</v>
      </c>
      <c r="H348" s="57">
        <v>4648.92</v>
      </c>
      <c r="I348" s="57" t="s">
        <v>28</v>
      </c>
      <c r="J348" s="57" t="s">
        <v>28</v>
      </c>
      <c r="K348" s="57">
        <v>118.44</v>
      </c>
    </row>
    <row r="349" spans="1:11" ht="22.5">
      <c r="A349" s="54">
        <v>348</v>
      </c>
      <c r="B349" s="54" t="s">
        <v>668</v>
      </c>
      <c r="C349" s="58" t="s">
        <v>669</v>
      </c>
      <c r="D349" s="56">
        <v>1</v>
      </c>
      <c r="E349" s="56">
        <v>1</v>
      </c>
      <c r="F349" s="57" t="s">
        <v>28</v>
      </c>
      <c r="G349" s="57" t="s">
        <v>28</v>
      </c>
      <c r="H349" s="57">
        <v>75.67</v>
      </c>
      <c r="I349" s="57" t="s">
        <v>28</v>
      </c>
      <c r="J349" s="57" t="s">
        <v>28</v>
      </c>
      <c r="K349" s="57" t="s">
        <v>28</v>
      </c>
    </row>
    <row r="350" spans="1:11" ht="33.75">
      <c r="A350" s="54">
        <v>349</v>
      </c>
      <c r="B350" s="54" t="s">
        <v>670</v>
      </c>
      <c r="C350" s="58" t="s">
        <v>671</v>
      </c>
      <c r="D350" s="56">
        <v>8</v>
      </c>
      <c r="E350" s="56">
        <v>28</v>
      </c>
      <c r="F350" s="57">
        <v>1138.72</v>
      </c>
      <c r="G350" s="57">
        <v>142.34</v>
      </c>
      <c r="H350" s="57">
        <v>1138.72</v>
      </c>
      <c r="I350" s="57">
        <v>1809.81</v>
      </c>
      <c r="J350" s="57">
        <v>2482.64</v>
      </c>
      <c r="K350" s="57">
        <v>83.85</v>
      </c>
    </row>
    <row r="351" spans="1:11" ht="33.75">
      <c r="A351" s="54">
        <v>350</v>
      </c>
      <c r="B351" s="54" t="s">
        <v>672</v>
      </c>
      <c r="C351" s="58" t="s">
        <v>673</v>
      </c>
      <c r="D351" s="56">
        <v>8</v>
      </c>
      <c r="E351" s="56">
        <v>28</v>
      </c>
      <c r="F351" s="57">
        <v>1276.24</v>
      </c>
      <c r="G351" s="57">
        <v>159.53</v>
      </c>
      <c r="H351" s="57">
        <v>1276.24</v>
      </c>
      <c r="I351" s="57">
        <v>1890.17</v>
      </c>
      <c r="J351" s="57">
        <v>2669.97</v>
      </c>
      <c r="K351" s="57">
        <v>87.63</v>
      </c>
    </row>
    <row r="352" spans="1:11" ht="33.75">
      <c r="A352" s="54">
        <v>351</v>
      </c>
      <c r="B352" s="54" t="s">
        <v>674</v>
      </c>
      <c r="C352" s="58" t="s">
        <v>675</v>
      </c>
      <c r="D352" s="56">
        <v>15</v>
      </c>
      <c r="E352" s="56">
        <v>35</v>
      </c>
      <c r="F352" s="57">
        <v>2003.89</v>
      </c>
      <c r="G352" s="57">
        <v>133.59</v>
      </c>
      <c r="H352" s="57">
        <v>2003.89</v>
      </c>
      <c r="I352" s="57">
        <v>2697.33</v>
      </c>
      <c r="J352" s="57">
        <v>3412.7</v>
      </c>
      <c r="K352" s="57">
        <v>92.8</v>
      </c>
    </row>
    <row r="353" spans="1:11" ht="33.75">
      <c r="A353" s="54">
        <v>352</v>
      </c>
      <c r="B353" s="54" t="s">
        <v>676</v>
      </c>
      <c r="C353" s="58" t="s">
        <v>677</v>
      </c>
      <c r="D353" s="56">
        <v>15</v>
      </c>
      <c r="E353" s="56">
        <v>35</v>
      </c>
      <c r="F353" s="57">
        <v>2012.77</v>
      </c>
      <c r="G353" s="57">
        <v>134.18</v>
      </c>
      <c r="H353" s="57">
        <v>2012.77</v>
      </c>
      <c r="I353" s="57">
        <v>2709.29</v>
      </c>
      <c r="J353" s="57">
        <v>3427.83</v>
      </c>
      <c r="K353" s="57">
        <v>97.94</v>
      </c>
    </row>
    <row r="354" spans="1:11" ht="45">
      <c r="A354" s="54">
        <v>353</v>
      </c>
      <c r="B354" s="54" t="s">
        <v>678</v>
      </c>
      <c r="C354" s="58" t="s">
        <v>679</v>
      </c>
      <c r="D354" s="56">
        <v>15</v>
      </c>
      <c r="E354" s="56">
        <v>35</v>
      </c>
      <c r="F354" s="57">
        <v>2139.0500000000002</v>
      </c>
      <c r="G354" s="57">
        <v>142.6</v>
      </c>
      <c r="H354" s="57">
        <v>2139.0500000000002</v>
      </c>
      <c r="I354" s="57">
        <v>2908.38</v>
      </c>
      <c r="J354" s="57">
        <v>3688.38</v>
      </c>
      <c r="K354" s="57">
        <v>95.33</v>
      </c>
    </row>
    <row r="355" spans="1:11" ht="45">
      <c r="A355" s="54">
        <v>354</v>
      </c>
      <c r="B355" s="54" t="s">
        <v>680</v>
      </c>
      <c r="C355" s="58" t="s">
        <v>681</v>
      </c>
      <c r="D355" s="56">
        <v>43</v>
      </c>
      <c r="E355" s="56">
        <v>49</v>
      </c>
      <c r="F355" s="57">
        <v>5283.75</v>
      </c>
      <c r="G355" s="57">
        <v>112.31</v>
      </c>
      <c r="H355" s="57">
        <v>5283.75</v>
      </c>
      <c r="I355" s="57" t="s">
        <v>28</v>
      </c>
      <c r="J355" s="57" t="s">
        <v>28</v>
      </c>
      <c r="K355" s="57">
        <v>114.49</v>
      </c>
    </row>
    <row r="356" spans="1:11" ht="33.75">
      <c r="A356" s="54">
        <v>355</v>
      </c>
      <c r="B356" s="54" t="s">
        <v>682</v>
      </c>
      <c r="C356" s="58" t="s">
        <v>683</v>
      </c>
      <c r="D356" s="56">
        <v>8</v>
      </c>
      <c r="E356" s="56">
        <v>28</v>
      </c>
      <c r="F356" s="57">
        <v>984.68</v>
      </c>
      <c r="G356" s="57">
        <v>123.09</v>
      </c>
      <c r="H356" s="57">
        <v>984.68</v>
      </c>
      <c r="I356" s="57">
        <v>1591.17</v>
      </c>
      <c r="J356" s="57">
        <v>2259.9299999999998</v>
      </c>
      <c r="K356" s="57">
        <v>76.849999999999994</v>
      </c>
    </row>
    <row r="357" spans="1:11" ht="33.75">
      <c r="A357" s="54">
        <v>356</v>
      </c>
      <c r="B357" s="54" t="s">
        <v>684</v>
      </c>
      <c r="C357" s="58" t="s">
        <v>685</v>
      </c>
      <c r="D357" s="56">
        <v>8</v>
      </c>
      <c r="E357" s="56">
        <v>28</v>
      </c>
      <c r="F357" s="57">
        <v>1116.26</v>
      </c>
      <c r="G357" s="57">
        <v>139.53</v>
      </c>
      <c r="H357" s="57">
        <v>1116.26</v>
      </c>
      <c r="I357" s="57">
        <v>1949.87</v>
      </c>
      <c r="J357" s="57">
        <v>2614.14</v>
      </c>
      <c r="K357" s="57">
        <v>85.29</v>
      </c>
    </row>
    <row r="358" spans="1:11" ht="33.75">
      <c r="A358" s="54">
        <v>357</v>
      </c>
      <c r="B358" s="54" t="s">
        <v>686</v>
      </c>
      <c r="C358" s="58" t="s">
        <v>687</v>
      </c>
      <c r="D358" s="56">
        <v>8</v>
      </c>
      <c r="E358" s="56">
        <v>28</v>
      </c>
      <c r="F358" s="57">
        <v>1096.42</v>
      </c>
      <c r="G358" s="57">
        <v>137.05000000000001</v>
      </c>
      <c r="H358" s="57">
        <v>1096.42</v>
      </c>
      <c r="I358" s="57">
        <v>1829.24</v>
      </c>
      <c r="J358" s="57">
        <v>2549.23</v>
      </c>
      <c r="K358" s="57">
        <v>82.94</v>
      </c>
    </row>
    <row r="359" spans="1:11" ht="33.75">
      <c r="A359" s="54">
        <v>358</v>
      </c>
      <c r="B359" s="54" t="s">
        <v>688</v>
      </c>
      <c r="C359" s="58" t="s">
        <v>689</v>
      </c>
      <c r="D359" s="56">
        <v>8</v>
      </c>
      <c r="E359" s="56">
        <v>28</v>
      </c>
      <c r="F359" s="57">
        <v>1288.45</v>
      </c>
      <c r="G359" s="57">
        <v>161.06</v>
      </c>
      <c r="H359" s="57">
        <v>1288.45</v>
      </c>
      <c r="I359" s="57">
        <v>2075.8200000000002</v>
      </c>
      <c r="J359" s="57">
        <v>2928.47</v>
      </c>
      <c r="K359" s="57">
        <v>88.76</v>
      </c>
    </row>
    <row r="360" spans="1:11" ht="45">
      <c r="A360" s="54">
        <v>359</v>
      </c>
      <c r="B360" s="54" t="s">
        <v>690</v>
      </c>
      <c r="C360" s="58" t="s">
        <v>691</v>
      </c>
      <c r="D360" s="56">
        <v>8</v>
      </c>
      <c r="E360" s="56">
        <v>28</v>
      </c>
      <c r="F360" s="57">
        <v>1325.85</v>
      </c>
      <c r="G360" s="57">
        <v>165.73</v>
      </c>
      <c r="H360" s="57">
        <v>1325.85</v>
      </c>
      <c r="I360" s="57">
        <v>2199.84</v>
      </c>
      <c r="J360" s="57">
        <v>3050.88</v>
      </c>
      <c r="K360" s="57">
        <v>89.86</v>
      </c>
    </row>
    <row r="361" spans="1:11" ht="45">
      <c r="A361" s="54">
        <v>360</v>
      </c>
      <c r="B361" s="54" t="s">
        <v>692</v>
      </c>
      <c r="C361" s="58" t="s">
        <v>693</v>
      </c>
      <c r="D361" s="56">
        <v>43</v>
      </c>
      <c r="E361" s="56">
        <v>49</v>
      </c>
      <c r="F361" s="57">
        <v>5190.3999999999996</v>
      </c>
      <c r="G361" s="57">
        <v>101.88</v>
      </c>
      <c r="H361" s="57">
        <v>5190.3999999999996</v>
      </c>
      <c r="I361" s="57" t="s">
        <v>28</v>
      </c>
      <c r="J361" s="57" t="s">
        <v>28</v>
      </c>
      <c r="K361" s="57">
        <v>112.97</v>
      </c>
    </row>
    <row r="362" spans="1:11" ht="11.25">
      <c r="A362" s="54">
        <v>361</v>
      </c>
      <c r="B362" s="54" t="s">
        <v>694</v>
      </c>
      <c r="C362" s="55" t="s">
        <v>695</v>
      </c>
      <c r="D362" s="56">
        <v>1</v>
      </c>
      <c r="E362" s="56">
        <v>1</v>
      </c>
      <c r="F362" s="57" t="s">
        <v>28</v>
      </c>
      <c r="G362" s="57" t="s">
        <v>28</v>
      </c>
      <c r="H362" s="57">
        <v>104.96</v>
      </c>
      <c r="I362" s="57" t="s">
        <v>28</v>
      </c>
      <c r="J362" s="57" t="s">
        <v>28</v>
      </c>
      <c r="K362" s="57" t="s">
        <v>28</v>
      </c>
    </row>
    <row r="363" spans="1:11" ht="22.5">
      <c r="A363" s="54">
        <v>362</v>
      </c>
      <c r="B363" s="54" t="s">
        <v>696</v>
      </c>
      <c r="C363" s="58" t="s">
        <v>697</v>
      </c>
      <c r="D363" s="56">
        <v>8</v>
      </c>
      <c r="E363" s="56">
        <v>28</v>
      </c>
      <c r="F363" s="57">
        <v>1162.7</v>
      </c>
      <c r="G363" s="57">
        <v>145.34</v>
      </c>
      <c r="H363" s="57">
        <v>1162.7</v>
      </c>
      <c r="I363" s="57">
        <v>1853.72</v>
      </c>
      <c r="J363" s="57">
        <v>2562.54</v>
      </c>
      <c r="K363" s="57">
        <v>87.5</v>
      </c>
    </row>
    <row r="364" spans="1:11" ht="22.5">
      <c r="A364" s="54">
        <v>363</v>
      </c>
      <c r="B364" s="54" t="s">
        <v>698</v>
      </c>
      <c r="C364" s="58" t="s">
        <v>699</v>
      </c>
      <c r="D364" s="56">
        <v>29</v>
      </c>
      <c r="E364" s="56">
        <v>35</v>
      </c>
      <c r="F364" s="57">
        <v>3299.95</v>
      </c>
      <c r="G364" s="57">
        <v>101.77</v>
      </c>
      <c r="H364" s="57">
        <v>3299.95</v>
      </c>
      <c r="I364" s="57" t="s">
        <v>28</v>
      </c>
      <c r="J364" s="57" t="s">
        <v>28</v>
      </c>
      <c r="K364" s="57">
        <v>99</v>
      </c>
    </row>
    <row r="365" spans="1:11" ht="33.75">
      <c r="A365" s="54">
        <v>364</v>
      </c>
      <c r="B365" s="54" t="s">
        <v>700</v>
      </c>
      <c r="C365" s="58" t="s">
        <v>701</v>
      </c>
      <c r="D365" s="56">
        <v>15</v>
      </c>
      <c r="E365" s="56">
        <v>35</v>
      </c>
      <c r="F365" s="57">
        <v>1858.86</v>
      </c>
      <c r="G365" s="57">
        <v>123.92</v>
      </c>
      <c r="H365" s="57">
        <v>1858.86</v>
      </c>
      <c r="I365" s="57">
        <v>2480.98</v>
      </c>
      <c r="J365" s="57">
        <v>3117.27</v>
      </c>
      <c r="K365" s="57">
        <v>85.13</v>
      </c>
    </row>
    <row r="366" spans="1:11" ht="33.75">
      <c r="A366" s="54">
        <v>365</v>
      </c>
      <c r="B366" s="54" t="s">
        <v>702</v>
      </c>
      <c r="C366" s="58" t="s">
        <v>703</v>
      </c>
      <c r="D366" s="56">
        <v>43</v>
      </c>
      <c r="E366" s="56">
        <v>49</v>
      </c>
      <c r="F366" s="57">
        <v>4185.25</v>
      </c>
      <c r="G366" s="57">
        <v>76.28</v>
      </c>
      <c r="H366" s="57">
        <v>4185.25</v>
      </c>
      <c r="I366" s="57" t="s">
        <v>28</v>
      </c>
      <c r="J366" s="57" t="s">
        <v>28</v>
      </c>
      <c r="K366" s="57">
        <v>91.23</v>
      </c>
    </row>
    <row r="367" spans="1:11" ht="33.75">
      <c r="A367" s="54">
        <v>366</v>
      </c>
      <c r="B367" s="54" t="s">
        <v>704</v>
      </c>
      <c r="C367" s="58" t="s">
        <v>705</v>
      </c>
      <c r="D367" s="56">
        <v>36</v>
      </c>
      <c r="E367" s="56">
        <v>42</v>
      </c>
      <c r="F367" s="57">
        <v>3800.7</v>
      </c>
      <c r="G367" s="57">
        <v>105.58</v>
      </c>
      <c r="H367" s="57">
        <v>3800.7</v>
      </c>
      <c r="I367" s="57" t="s">
        <v>28</v>
      </c>
      <c r="J367" s="57" t="s">
        <v>28</v>
      </c>
      <c r="K367" s="57">
        <v>97.45</v>
      </c>
    </row>
    <row r="368" spans="1:11" ht="33.75">
      <c r="A368" s="54">
        <v>367</v>
      </c>
      <c r="B368" s="54" t="s">
        <v>706</v>
      </c>
      <c r="C368" s="58" t="s">
        <v>707</v>
      </c>
      <c r="D368" s="56">
        <v>57</v>
      </c>
      <c r="E368" s="56">
        <v>63</v>
      </c>
      <c r="F368" s="57">
        <v>5549</v>
      </c>
      <c r="G368" s="57">
        <v>83.25</v>
      </c>
      <c r="H368" s="57">
        <v>5549</v>
      </c>
      <c r="I368" s="57" t="s">
        <v>28</v>
      </c>
      <c r="J368" s="57" t="s">
        <v>28</v>
      </c>
      <c r="K368" s="57">
        <v>97.45</v>
      </c>
    </row>
    <row r="369" spans="1:11" ht="22.5">
      <c r="A369" s="54">
        <v>368</v>
      </c>
      <c r="B369" s="54" t="s">
        <v>708</v>
      </c>
      <c r="C369" s="58" t="s">
        <v>709</v>
      </c>
      <c r="D369" s="56">
        <v>22</v>
      </c>
      <c r="E369" s="56">
        <v>28</v>
      </c>
      <c r="F369" s="57">
        <v>2295.0300000000002</v>
      </c>
      <c r="G369" s="57">
        <v>104.32</v>
      </c>
      <c r="H369" s="57">
        <v>2295.0300000000002</v>
      </c>
      <c r="I369" s="57" t="s">
        <v>28</v>
      </c>
      <c r="J369" s="57" t="s">
        <v>28</v>
      </c>
      <c r="K369" s="57">
        <v>87.99</v>
      </c>
    </row>
    <row r="370" spans="1:11" ht="22.5">
      <c r="A370" s="54">
        <v>369</v>
      </c>
      <c r="B370" s="54" t="s">
        <v>710</v>
      </c>
      <c r="C370" s="58" t="s">
        <v>711</v>
      </c>
      <c r="D370" s="56">
        <v>36</v>
      </c>
      <c r="E370" s="56">
        <v>42</v>
      </c>
      <c r="F370" s="57">
        <v>3485.28</v>
      </c>
      <c r="G370" s="57">
        <v>85.02</v>
      </c>
      <c r="H370" s="57">
        <v>3485.28</v>
      </c>
      <c r="I370" s="57" t="s">
        <v>28</v>
      </c>
      <c r="J370" s="57" t="s">
        <v>28</v>
      </c>
      <c r="K370" s="57">
        <v>89.37</v>
      </c>
    </row>
    <row r="371" spans="1:11" ht="33.75">
      <c r="A371" s="54">
        <v>370</v>
      </c>
      <c r="B371" s="54" t="s">
        <v>712</v>
      </c>
      <c r="C371" s="58" t="s">
        <v>713</v>
      </c>
      <c r="D371" s="56">
        <v>29</v>
      </c>
      <c r="E371" s="56">
        <v>35</v>
      </c>
      <c r="F371" s="57">
        <v>2733.93</v>
      </c>
      <c r="G371" s="57">
        <v>94.27</v>
      </c>
      <c r="H371" s="57">
        <v>2733.93</v>
      </c>
      <c r="I371" s="57" t="s">
        <v>28</v>
      </c>
      <c r="J371" s="57" t="s">
        <v>28</v>
      </c>
      <c r="K371" s="57">
        <v>91.13</v>
      </c>
    </row>
    <row r="372" spans="1:11" ht="33.75">
      <c r="A372" s="54">
        <v>371</v>
      </c>
      <c r="B372" s="54" t="s">
        <v>714</v>
      </c>
      <c r="C372" s="58" t="s">
        <v>715</v>
      </c>
      <c r="D372" s="56">
        <v>43</v>
      </c>
      <c r="E372" s="56">
        <v>49</v>
      </c>
      <c r="F372" s="57">
        <v>4200.21</v>
      </c>
      <c r="G372" s="57">
        <v>97.68</v>
      </c>
      <c r="H372" s="57">
        <v>4200.21</v>
      </c>
      <c r="I372" s="57" t="s">
        <v>28</v>
      </c>
      <c r="J372" s="57" t="s">
        <v>28</v>
      </c>
      <c r="K372" s="57">
        <v>94.39</v>
      </c>
    </row>
    <row r="373" spans="1:11" ht="33.75">
      <c r="A373" s="54">
        <v>372</v>
      </c>
      <c r="B373" s="54" t="s">
        <v>716</v>
      </c>
      <c r="C373" s="58" t="s">
        <v>717</v>
      </c>
      <c r="D373" s="56">
        <v>36</v>
      </c>
      <c r="E373" s="56">
        <v>42</v>
      </c>
      <c r="F373" s="57">
        <v>3628.43</v>
      </c>
      <c r="G373" s="57">
        <v>100.79</v>
      </c>
      <c r="H373" s="57">
        <v>3628.43</v>
      </c>
      <c r="I373" s="57" t="s">
        <v>28</v>
      </c>
      <c r="J373" s="57" t="s">
        <v>28</v>
      </c>
      <c r="K373" s="57">
        <v>90.33</v>
      </c>
    </row>
    <row r="374" spans="1:11" ht="33.75">
      <c r="A374" s="54">
        <v>373</v>
      </c>
      <c r="B374" s="54" t="s">
        <v>718</v>
      </c>
      <c r="C374" s="58" t="s">
        <v>719</v>
      </c>
      <c r="D374" s="56">
        <v>64</v>
      </c>
      <c r="E374" s="56">
        <v>70</v>
      </c>
      <c r="F374" s="57">
        <v>5880.76</v>
      </c>
      <c r="G374" s="57">
        <v>80.44</v>
      </c>
      <c r="H374" s="57">
        <v>5880.76</v>
      </c>
      <c r="I374" s="57" t="s">
        <v>28</v>
      </c>
      <c r="J374" s="57" t="s">
        <v>28</v>
      </c>
      <c r="K374" s="57">
        <v>90.33</v>
      </c>
    </row>
    <row r="375" spans="1:11" ht="11.25">
      <c r="A375" s="54">
        <v>374</v>
      </c>
      <c r="B375" s="54" t="s">
        <v>720</v>
      </c>
      <c r="C375" s="55" t="s">
        <v>721</v>
      </c>
      <c r="D375" s="56">
        <v>1</v>
      </c>
      <c r="E375" s="56">
        <v>1</v>
      </c>
      <c r="F375" s="57" t="s">
        <v>28</v>
      </c>
      <c r="G375" s="57" t="s">
        <v>28</v>
      </c>
      <c r="H375" s="57">
        <v>80.41</v>
      </c>
      <c r="I375" s="57" t="s">
        <v>28</v>
      </c>
      <c r="J375" s="57" t="s">
        <v>28</v>
      </c>
      <c r="K375" s="57" t="s">
        <v>28</v>
      </c>
    </row>
    <row r="376" spans="1:11" ht="33.75">
      <c r="A376" s="54">
        <v>375</v>
      </c>
      <c r="B376" s="54" t="s">
        <v>722</v>
      </c>
      <c r="C376" s="58" t="s">
        <v>723</v>
      </c>
      <c r="D376" s="56">
        <v>15</v>
      </c>
      <c r="E376" s="56">
        <v>35</v>
      </c>
      <c r="F376" s="57">
        <v>2041.15</v>
      </c>
      <c r="G376" s="57">
        <v>136.08000000000001</v>
      </c>
      <c r="H376" s="57">
        <v>2041.15</v>
      </c>
      <c r="I376" s="57">
        <v>2919.98</v>
      </c>
      <c r="J376" s="57">
        <v>3404.6</v>
      </c>
      <c r="K376" s="57">
        <v>96.32</v>
      </c>
    </row>
    <row r="377" spans="1:11" ht="33.75">
      <c r="A377" s="54">
        <v>376</v>
      </c>
      <c r="B377" s="54" t="s">
        <v>724</v>
      </c>
      <c r="C377" s="58" t="s">
        <v>725</v>
      </c>
      <c r="D377" s="56">
        <v>22</v>
      </c>
      <c r="E377" s="56">
        <v>42</v>
      </c>
      <c r="F377" s="57">
        <v>2991.95</v>
      </c>
      <c r="G377" s="57">
        <v>135.83000000000001</v>
      </c>
      <c r="H377" s="57">
        <v>2991.95</v>
      </c>
      <c r="I377" s="57">
        <v>3572.14</v>
      </c>
      <c r="J377" s="57">
        <v>4341.88</v>
      </c>
      <c r="K377" s="57">
        <v>102.37</v>
      </c>
    </row>
    <row r="378" spans="1:11" ht="45">
      <c r="A378" s="54">
        <v>377</v>
      </c>
      <c r="B378" s="54" t="s">
        <v>726</v>
      </c>
      <c r="C378" s="58" t="s">
        <v>727</v>
      </c>
      <c r="D378" s="56">
        <v>15</v>
      </c>
      <c r="E378" s="56">
        <v>35</v>
      </c>
      <c r="F378" s="57">
        <v>2284.86</v>
      </c>
      <c r="G378" s="57">
        <v>152.32</v>
      </c>
      <c r="H378" s="57">
        <v>2284.86</v>
      </c>
      <c r="I378" s="57">
        <v>2991.17</v>
      </c>
      <c r="J378" s="57">
        <v>3779.79</v>
      </c>
      <c r="K378" s="57">
        <v>102.56</v>
      </c>
    </row>
    <row r="379" spans="1:11" ht="45">
      <c r="A379" s="54">
        <v>378</v>
      </c>
      <c r="B379" s="54" t="s">
        <v>728</v>
      </c>
      <c r="C379" s="58" t="s">
        <v>729</v>
      </c>
      <c r="D379" s="56">
        <v>50</v>
      </c>
      <c r="E379" s="56">
        <v>56</v>
      </c>
      <c r="F379" s="57">
        <v>6213.64</v>
      </c>
      <c r="G379" s="57">
        <v>112.25</v>
      </c>
      <c r="H379" s="57">
        <v>6213.64</v>
      </c>
      <c r="I379" s="57" t="s">
        <v>28</v>
      </c>
      <c r="J379" s="57" t="s">
        <v>28</v>
      </c>
      <c r="K379" s="57">
        <v>114.36</v>
      </c>
    </row>
    <row r="380" spans="1:11" ht="33.75">
      <c r="A380" s="54">
        <v>379</v>
      </c>
      <c r="B380" s="54" t="s">
        <v>730</v>
      </c>
      <c r="C380" s="58" t="s">
        <v>731</v>
      </c>
      <c r="D380" s="56">
        <v>22</v>
      </c>
      <c r="E380" s="56">
        <v>28</v>
      </c>
      <c r="F380" s="57">
        <v>2220.3200000000002</v>
      </c>
      <c r="G380" s="57">
        <v>100.92</v>
      </c>
      <c r="H380" s="57">
        <v>2220.3200000000002</v>
      </c>
      <c r="I380" s="57" t="s">
        <v>28</v>
      </c>
      <c r="J380" s="57" t="s">
        <v>28</v>
      </c>
      <c r="K380" s="57">
        <v>90.08</v>
      </c>
    </row>
    <row r="381" spans="1:11" ht="33.75">
      <c r="A381" s="54">
        <v>380</v>
      </c>
      <c r="B381" s="54" t="s">
        <v>732</v>
      </c>
      <c r="C381" s="58" t="s">
        <v>733</v>
      </c>
      <c r="D381" s="56">
        <v>29</v>
      </c>
      <c r="E381" s="56">
        <v>35</v>
      </c>
      <c r="F381" s="57">
        <v>3202.87</v>
      </c>
      <c r="G381" s="57">
        <v>110.44</v>
      </c>
      <c r="H381" s="57">
        <v>3202.87</v>
      </c>
      <c r="I381" s="57" t="s">
        <v>28</v>
      </c>
      <c r="J381" s="57" t="s">
        <v>28</v>
      </c>
      <c r="K381" s="57">
        <v>99.06</v>
      </c>
    </row>
    <row r="382" spans="1:11" ht="45">
      <c r="A382" s="54">
        <v>381</v>
      </c>
      <c r="B382" s="54" t="s">
        <v>734</v>
      </c>
      <c r="C382" s="58" t="s">
        <v>735</v>
      </c>
      <c r="D382" s="56">
        <v>22</v>
      </c>
      <c r="E382" s="56">
        <v>28</v>
      </c>
      <c r="F382" s="57">
        <v>2777.46</v>
      </c>
      <c r="G382" s="57">
        <v>126.25</v>
      </c>
      <c r="H382" s="57">
        <v>2777.46</v>
      </c>
      <c r="I382" s="57" t="s">
        <v>28</v>
      </c>
      <c r="J382" s="57" t="s">
        <v>28</v>
      </c>
      <c r="K382" s="57">
        <v>109.07</v>
      </c>
    </row>
    <row r="383" spans="1:11" ht="45">
      <c r="A383" s="54">
        <v>382</v>
      </c>
      <c r="B383" s="54" t="s">
        <v>736</v>
      </c>
      <c r="C383" s="58" t="s">
        <v>737</v>
      </c>
      <c r="D383" s="56">
        <v>50</v>
      </c>
      <c r="E383" s="56">
        <v>56</v>
      </c>
      <c r="F383" s="57">
        <v>5973.51</v>
      </c>
      <c r="G383" s="57">
        <v>114.14</v>
      </c>
      <c r="H383" s="57">
        <v>5973.51</v>
      </c>
      <c r="I383" s="57" t="s">
        <v>28</v>
      </c>
      <c r="J383" s="57" t="s">
        <v>28</v>
      </c>
      <c r="K383" s="57">
        <v>112.71</v>
      </c>
    </row>
    <row r="384" spans="1:11" ht="33.75">
      <c r="A384" s="54">
        <v>383</v>
      </c>
      <c r="B384" s="54" t="s">
        <v>738</v>
      </c>
      <c r="C384" s="58" t="s">
        <v>739</v>
      </c>
      <c r="D384" s="56">
        <v>22</v>
      </c>
      <c r="E384" s="56">
        <v>28</v>
      </c>
      <c r="F384" s="57">
        <v>2516.96</v>
      </c>
      <c r="G384" s="57">
        <v>114.41</v>
      </c>
      <c r="H384" s="57">
        <v>2516.96</v>
      </c>
      <c r="I384" s="57" t="s">
        <v>28</v>
      </c>
      <c r="J384" s="57" t="s">
        <v>28</v>
      </c>
      <c r="K384" s="57">
        <v>95.88</v>
      </c>
    </row>
    <row r="385" spans="1:11" ht="33.75">
      <c r="A385" s="54">
        <v>384</v>
      </c>
      <c r="B385" s="54" t="s">
        <v>740</v>
      </c>
      <c r="C385" s="58" t="s">
        <v>741</v>
      </c>
      <c r="D385" s="56">
        <v>36</v>
      </c>
      <c r="E385" s="56">
        <v>42</v>
      </c>
      <c r="F385" s="57">
        <v>3559.29</v>
      </c>
      <c r="G385" s="57">
        <v>74.45</v>
      </c>
      <c r="H385" s="57">
        <v>3559.29</v>
      </c>
      <c r="I385" s="57" t="s">
        <v>28</v>
      </c>
      <c r="J385" s="57" t="s">
        <v>28</v>
      </c>
      <c r="K385" s="57">
        <v>95.88</v>
      </c>
    </row>
    <row r="386" spans="1:11" ht="45">
      <c r="A386" s="54">
        <v>385</v>
      </c>
      <c r="B386" s="54" t="s">
        <v>742</v>
      </c>
      <c r="C386" s="58" t="s">
        <v>743</v>
      </c>
      <c r="D386" s="56">
        <v>22</v>
      </c>
      <c r="E386" s="56">
        <v>28</v>
      </c>
      <c r="F386" s="57">
        <v>2560.56</v>
      </c>
      <c r="G386" s="57">
        <v>116.39</v>
      </c>
      <c r="H386" s="57">
        <v>2560.56</v>
      </c>
      <c r="I386" s="57" t="s">
        <v>28</v>
      </c>
      <c r="J386" s="57" t="s">
        <v>28</v>
      </c>
      <c r="K386" s="57">
        <v>103.87</v>
      </c>
    </row>
    <row r="387" spans="1:11" ht="45">
      <c r="A387" s="54">
        <v>386</v>
      </c>
      <c r="B387" s="54" t="s">
        <v>744</v>
      </c>
      <c r="C387" s="58" t="s">
        <v>745</v>
      </c>
      <c r="D387" s="56">
        <v>50</v>
      </c>
      <c r="E387" s="56">
        <v>56</v>
      </c>
      <c r="F387" s="57">
        <v>5174.68</v>
      </c>
      <c r="G387" s="57">
        <v>93.36</v>
      </c>
      <c r="H387" s="57">
        <v>5174.68</v>
      </c>
      <c r="I387" s="57" t="s">
        <v>28</v>
      </c>
      <c r="J387" s="57" t="s">
        <v>28</v>
      </c>
      <c r="K387" s="57">
        <v>103.87</v>
      </c>
    </row>
    <row r="388" spans="1:11" ht="11.25">
      <c r="A388" s="54">
        <v>387</v>
      </c>
      <c r="B388" s="54" t="s">
        <v>746</v>
      </c>
      <c r="C388" s="55" t="s">
        <v>747</v>
      </c>
      <c r="D388" s="56">
        <v>1</v>
      </c>
      <c r="E388" s="56">
        <v>1</v>
      </c>
      <c r="F388" s="57" t="s">
        <v>28</v>
      </c>
      <c r="G388" s="57" t="s">
        <v>28</v>
      </c>
      <c r="H388" s="57">
        <v>82.73</v>
      </c>
      <c r="I388" s="57" t="s">
        <v>28</v>
      </c>
      <c r="J388" s="57" t="s">
        <v>28</v>
      </c>
      <c r="K388" s="57" t="s">
        <v>28</v>
      </c>
    </row>
    <row r="389" spans="1:11" ht="11.25">
      <c r="A389" s="54">
        <v>388</v>
      </c>
      <c r="B389" s="54" t="s">
        <v>748</v>
      </c>
      <c r="C389" s="55" t="s">
        <v>749</v>
      </c>
      <c r="D389" s="56">
        <v>1</v>
      </c>
      <c r="E389" s="56">
        <v>1</v>
      </c>
      <c r="F389" s="57" t="s">
        <v>28</v>
      </c>
      <c r="G389" s="57" t="s">
        <v>28</v>
      </c>
      <c r="H389" s="57">
        <v>58.47</v>
      </c>
      <c r="I389" s="57" t="s">
        <v>28</v>
      </c>
      <c r="J389" s="57" t="s">
        <v>28</v>
      </c>
      <c r="K389" s="57" t="s">
        <v>28</v>
      </c>
    </row>
    <row r="390" spans="1:11" ht="11.25">
      <c r="A390" s="54">
        <v>389</v>
      </c>
      <c r="B390" s="54" t="s">
        <v>750</v>
      </c>
      <c r="C390" s="55" t="s">
        <v>751</v>
      </c>
      <c r="D390" s="56">
        <v>1</v>
      </c>
      <c r="E390" s="56">
        <v>1</v>
      </c>
      <c r="F390" s="57" t="s">
        <v>28</v>
      </c>
      <c r="G390" s="57" t="s">
        <v>28</v>
      </c>
      <c r="H390" s="57">
        <v>79.73</v>
      </c>
      <c r="I390" s="57" t="s">
        <v>28</v>
      </c>
      <c r="J390" s="57" t="s">
        <v>28</v>
      </c>
      <c r="K390" s="57" t="s">
        <v>28</v>
      </c>
    </row>
    <row r="391" spans="1:11" ht="22.5">
      <c r="A391" s="54">
        <v>390</v>
      </c>
      <c r="B391" s="54" t="s">
        <v>752</v>
      </c>
      <c r="C391" s="58" t="s">
        <v>753</v>
      </c>
      <c r="D391" s="56">
        <v>8</v>
      </c>
      <c r="E391" s="56">
        <v>28</v>
      </c>
      <c r="F391" s="57">
        <v>1859.15</v>
      </c>
      <c r="G391" s="57">
        <v>232.39</v>
      </c>
      <c r="H391" s="57">
        <v>1859.15</v>
      </c>
      <c r="I391" s="57">
        <v>3150.56</v>
      </c>
      <c r="J391" s="57">
        <v>3951.12</v>
      </c>
      <c r="K391" s="57">
        <v>140.41</v>
      </c>
    </row>
    <row r="392" spans="1:11" ht="22.5">
      <c r="A392" s="54">
        <v>391</v>
      </c>
      <c r="B392" s="54" t="s">
        <v>754</v>
      </c>
      <c r="C392" s="58" t="s">
        <v>755</v>
      </c>
      <c r="D392" s="56">
        <v>8</v>
      </c>
      <c r="E392" s="56">
        <v>28</v>
      </c>
      <c r="F392" s="57">
        <v>1870.73</v>
      </c>
      <c r="G392" s="57">
        <v>233.84</v>
      </c>
      <c r="H392" s="57">
        <v>1870.73</v>
      </c>
      <c r="I392" s="57">
        <v>3170.18</v>
      </c>
      <c r="J392" s="57">
        <v>3975.72</v>
      </c>
      <c r="K392" s="57">
        <v>141.99</v>
      </c>
    </row>
    <row r="393" spans="1:11" ht="33.75">
      <c r="A393" s="54">
        <v>392</v>
      </c>
      <c r="B393" s="54" t="s">
        <v>756</v>
      </c>
      <c r="C393" s="58" t="s">
        <v>757</v>
      </c>
      <c r="D393" s="56">
        <v>8</v>
      </c>
      <c r="E393" s="56">
        <v>28</v>
      </c>
      <c r="F393" s="57">
        <v>1787.22</v>
      </c>
      <c r="G393" s="57">
        <v>223.4</v>
      </c>
      <c r="H393" s="57">
        <v>1787.22</v>
      </c>
      <c r="I393" s="57">
        <v>2950.55</v>
      </c>
      <c r="J393" s="57">
        <v>3783.93</v>
      </c>
      <c r="K393" s="57">
        <v>132.22999999999999</v>
      </c>
    </row>
    <row r="394" spans="1:11" ht="33.75">
      <c r="A394" s="54">
        <v>393</v>
      </c>
      <c r="B394" s="54" t="s">
        <v>758</v>
      </c>
      <c r="C394" s="58" t="s">
        <v>759</v>
      </c>
      <c r="D394" s="56">
        <v>15</v>
      </c>
      <c r="E394" s="56">
        <v>35</v>
      </c>
      <c r="F394" s="57">
        <v>2964.47</v>
      </c>
      <c r="G394" s="57">
        <v>168.18</v>
      </c>
      <c r="H394" s="57">
        <v>2964.47</v>
      </c>
      <c r="I394" s="57">
        <v>3801.79</v>
      </c>
      <c r="J394" s="57">
        <v>4884.72</v>
      </c>
      <c r="K394" s="57">
        <v>139.56</v>
      </c>
    </row>
    <row r="395" spans="1:11" ht="22.5">
      <c r="A395" s="54">
        <v>394</v>
      </c>
      <c r="B395" s="54" t="s">
        <v>760</v>
      </c>
      <c r="C395" s="58" t="s">
        <v>761</v>
      </c>
      <c r="D395" s="56">
        <v>8</v>
      </c>
      <c r="E395" s="56">
        <v>28</v>
      </c>
      <c r="F395" s="57">
        <v>1261.68</v>
      </c>
      <c r="G395" s="57">
        <v>157.71</v>
      </c>
      <c r="H395" s="57">
        <v>1261.68</v>
      </c>
      <c r="I395" s="57">
        <v>2085.2800000000002</v>
      </c>
      <c r="J395" s="57">
        <v>2738.25</v>
      </c>
      <c r="K395" s="57">
        <v>94.17</v>
      </c>
    </row>
    <row r="396" spans="1:11" ht="22.5">
      <c r="A396" s="54">
        <v>395</v>
      </c>
      <c r="B396" s="54" t="s">
        <v>762</v>
      </c>
      <c r="C396" s="58" t="s">
        <v>763</v>
      </c>
      <c r="D396" s="56">
        <v>22</v>
      </c>
      <c r="E396" s="56">
        <v>28</v>
      </c>
      <c r="F396" s="57">
        <v>3175.69</v>
      </c>
      <c r="G396" s="57">
        <v>136.71</v>
      </c>
      <c r="H396" s="57">
        <v>3175.69</v>
      </c>
      <c r="I396" s="57" t="s">
        <v>28</v>
      </c>
      <c r="J396" s="57" t="s">
        <v>28</v>
      </c>
      <c r="K396" s="57">
        <v>125.15</v>
      </c>
    </row>
    <row r="397" spans="1:11" ht="33.75">
      <c r="A397" s="54">
        <v>396</v>
      </c>
      <c r="B397" s="54" t="s">
        <v>764</v>
      </c>
      <c r="C397" s="58" t="s">
        <v>765</v>
      </c>
      <c r="D397" s="56">
        <v>8</v>
      </c>
      <c r="E397" s="56">
        <v>28</v>
      </c>
      <c r="F397" s="57">
        <v>1492.08</v>
      </c>
      <c r="G397" s="57">
        <v>186.51</v>
      </c>
      <c r="H397" s="57">
        <v>1492.08</v>
      </c>
      <c r="I397" s="57">
        <v>2445.7800000000002</v>
      </c>
      <c r="J397" s="57">
        <v>3206.84</v>
      </c>
      <c r="K397" s="57">
        <v>105.78</v>
      </c>
    </row>
    <row r="398" spans="1:11" ht="33.75">
      <c r="A398" s="54">
        <v>397</v>
      </c>
      <c r="B398" s="54" t="s">
        <v>766</v>
      </c>
      <c r="C398" s="58" t="s">
        <v>767</v>
      </c>
      <c r="D398" s="56">
        <v>22</v>
      </c>
      <c r="E398" s="56">
        <v>28</v>
      </c>
      <c r="F398" s="57">
        <v>3224.86</v>
      </c>
      <c r="G398" s="57">
        <v>111.3</v>
      </c>
      <c r="H398" s="57">
        <v>3224.86</v>
      </c>
      <c r="I398" s="57" t="s">
        <v>28</v>
      </c>
      <c r="J398" s="57" t="s">
        <v>28</v>
      </c>
      <c r="K398" s="57">
        <v>123.06</v>
      </c>
    </row>
    <row r="399" spans="1:11" ht="22.5">
      <c r="A399" s="54">
        <v>398</v>
      </c>
      <c r="B399" s="54" t="s">
        <v>768</v>
      </c>
      <c r="C399" s="58" t="s">
        <v>769</v>
      </c>
      <c r="D399" s="56">
        <v>8</v>
      </c>
      <c r="E399" s="56">
        <v>28</v>
      </c>
      <c r="F399" s="57">
        <v>1350.83</v>
      </c>
      <c r="G399" s="57">
        <v>168.85</v>
      </c>
      <c r="H399" s="57">
        <v>1350.83</v>
      </c>
      <c r="I399" s="57">
        <v>2324.54</v>
      </c>
      <c r="J399" s="57">
        <v>3287.5</v>
      </c>
      <c r="K399" s="57">
        <v>115.7</v>
      </c>
    </row>
    <row r="400" spans="1:11" ht="22.5">
      <c r="A400" s="54">
        <v>399</v>
      </c>
      <c r="B400" s="54" t="s">
        <v>770</v>
      </c>
      <c r="C400" s="58" t="s">
        <v>771</v>
      </c>
      <c r="D400" s="56">
        <v>22</v>
      </c>
      <c r="E400" s="56">
        <v>28</v>
      </c>
      <c r="F400" s="57">
        <v>3693.1</v>
      </c>
      <c r="G400" s="57">
        <v>167.3</v>
      </c>
      <c r="H400" s="57">
        <v>3693.1</v>
      </c>
      <c r="I400" s="57" t="s">
        <v>28</v>
      </c>
      <c r="J400" s="57" t="s">
        <v>28</v>
      </c>
      <c r="K400" s="57">
        <v>140.24</v>
      </c>
    </row>
    <row r="401" spans="1:11" ht="33.75">
      <c r="A401" s="54">
        <v>400</v>
      </c>
      <c r="B401" s="54" t="s">
        <v>772</v>
      </c>
      <c r="C401" s="58" t="s">
        <v>773</v>
      </c>
      <c r="D401" s="56">
        <v>8</v>
      </c>
      <c r="E401" s="56">
        <v>28</v>
      </c>
      <c r="F401" s="57">
        <v>1199.1300000000001</v>
      </c>
      <c r="G401" s="57">
        <v>149.88999999999999</v>
      </c>
      <c r="H401" s="57">
        <v>1199.1300000000001</v>
      </c>
      <c r="I401" s="57">
        <v>2056.77</v>
      </c>
      <c r="J401" s="57">
        <v>2775.46</v>
      </c>
      <c r="K401" s="57">
        <v>93.08</v>
      </c>
    </row>
    <row r="402" spans="1:11" ht="33.75">
      <c r="A402" s="54">
        <v>401</v>
      </c>
      <c r="B402" s="54" t="s">
        <v>774</v>
      </c>
      <c r="C402" s="58" t="s">
        <v>775</v>
      </c>
      <c r="D402" s="56">
        <v>36</v>
      </c>
      <c r="E402" s="56">
        <v>42</v>
      </c>
      <c r="F402" s="57">
        <v>2804.29</v>
      </c>
      <c r="G402" s="57">
        <v>2.06</v>
      </c>
      <c r="H402" s="57">
        <v>2804.29</v>
      </c>
      <c r="I402" s="57" t="s">
        <v>28</v>
      </c>
      <c r="J402" s="57" t="s">
        <v>28</v>
      </c>
      <c r="K402" s="57">
        <v>93.08</v>
      </c>
    </row>
    <row r="403" spans="1:11" ht="22.5">
      <c r="A403" s="54">
        <v>402</v>
      </c>
      <c r="B403" s="54" t="s">
        <v>776</v>
      </c>
      <c r="C403" s="58" t="s">
        <v>777</v>
      </c>
      <c r="D403" s="56">
        <v>1</v>
      </c>
      <c r="E403" s="56">
        <v>1</v>
      </c>
      <c r="F403" s="57" t="s">
        <v>28</v>
      </c>
      <c r="G403" s="57" t="s">
        <v>28</v>
      </c>
      <c r="H403" s="57">
        <v>90.68</v>
      </c>
      <c r="I403" s="57" t="s">
        <v>28</v>
      </c>
      <c r="J403" s="57" t="s">
        <v>28</v>
      </c>
      <c r="K403" s="57" t="s">
        <v>28</v>
      </c>
    </row>
    <row r="404" spans="1:11" ht="22.5">
      <c r="A404" s="54">
        <v>403</v>
      </c>
      <c r="B404" s="54" t="s">
        <v>778</v>
      </c>
      <c r="C404" s="58" t="s">
        <v>779</v>
      </c>
      <c r="D404" s="56">
        <v>1</v>
      </c>
      <c r="E404" s="56">
        <v>1</v>
      </c>
      <c r="F404" s="57" t="s">
        <v>28</v>
      </c>
      <c r="G404" s="57" t="s">
        <v>28</v>
      </c>
      <c r="H404" s="57">
        <v>63.82</v>
      </c>
      <c r="I404" s="57" t="s">
        <v>28</v>
      </c>
      <c r="J404" s="57" t="s">
        <v>28</v>
      </c>
      <c r="K404" s="57" t="s">
        <v>28</v>
      </c>
    </row>
    <row r="405" spans="1:11" ht="22.5">
      <c r="A405" s="54">
        <v>404</v>
      </c>
      <c r="B405" s="54" t="s">
        <v>780</v>
      </c>
      <c r="C405" s="58" t="s">
        <v>781</v>
      </c>
      <c r="D405" s="56">
        <v>1</v>
      </c>
      <c r="E405" s="56">
        <v>1</v>
      </c>
      <c r="F405" s="57" t="s">
        <v>28</v>
      </c>
      <c r="G405" s="57" t="s">
        <v>28</v>
      </c>
      <c r="H405" s="57">
        <v>91.88</v>
      </c>
      <c r="I405" s="57" t="s">
        <v>28</v>
      </c>
      <c r="J405" s="57" t="s">
        <v>28</v>
      </c>
      <c r="K405" s="57" t="s">
        <v>28</v>
      </c>
    </row>
    <row r="406" spans="1:11" ht="33.75">
      <c r="A406" s="54">
        <v>405</v>
      </c>
      <c r="B406" s="54" t="s">
        <v>782</v>
      </c>
      <c r="C406" s="58" t="s">
        <v>783</v>
      </c>
      <c r="D406" s="56">
        <v>8</v>
      </c>
      <c r="E406" s="56">
        <v>28</v>
      </c>
      <c r="F406" s="57">
        <v>1967.56</v>
      </c>
      <c r="G406" s="57">
        <v>245.94</v>
      </c>
      <c r="H406" s="57">
        <v>1967.56</v>
      </c>
      <c r="I406" s="57">
        <v>3365.49</v>
      </c>
      <c r="J406" s="57">
        <v>4241.72</v>
      </c>
      <c r="K406" s="57">
        <v>150.82</v>
      </c>
    </row>
    <row r="407" spans="1:11" ht="33.75">
      <c r="A407" s="54">
        <v>406</v>
      </c>
      <c r="B407" s="54" t="s">
        <v>784</v>
      </c>
      <c r="C407" s="58" t="s">
        <v>785</v>
      </c>
      <c r="D407" s="56">
        <v>8</v>
      </c>
      <c r="E407" s="56">
        <v>28</v>
      </c>
      <c r="F407" s="57">
        <v>1989.91</v>
      </c>
      <c r="G407" s="57">
        <v>248.74</v>
      </c>
      <c r="H407" s="57">
        <v>1989.91</v>
      </c>
      <c r="I407" s="57">
        <v>3403.73</v>
      </c>
      <c r="J407" s="57">
        <v>4289.91</v>
      </c>
      <c r="K407" s="57">
        <v>153.21</v>
      </c>
    </row>
    <row r="408" spans="1:11" ht="33.75">
      <c r="A408" s="54">
        <v>407</v>
      </c>
      <c r="B408" s="54" t="s">
        <v>786</v>
      </c>
      <c r="C408" s="58" t="s">
        <v>787</v>
      </c>
      <c r="D408" s="56">
        <v>8</v>
      </c>
      <c r="E408" s="56">
        <v>28</v>
      </c>
      <c r="F408" s="57">
        <v>1871.62</v>
      </c>
      <c r="G408" s="57">
        <v>233.95</v>
      </c>
      <c r="H408" s="57">
        <v>1871.62</v>
      </c>
      <c r="I408" s="57">
        <v>3089.82</v>
      </c>
      <c r="J408" s="57">
        <v>3959.84</v>
      </c>
      <c r="K408" s="57">
        <v>139.47</v>
      </c>
    </row>
    <row r="409" spans="1:11" ht="33.75">
      <c r="A409" s="54">
        <v>408</v>
      </c>
      <c r="B409" s="54" t="s">
        <v>788</v>
      </c>
      <c r="C409" s="58" t="s">
        <v>789</v>
      </c>
      <c r="D409" s="56">
        <v>15</v>
      </c>
      <c r="E409" s="56">
        <v>35</v>
      </c>
      <c r="F409" s="57">
        <v>3102.91</v>
      </c>
      <c r="G409" s="57">
        <v>175.9</v>
      </c>
      <c r="H409" s="57">
        <v>3102.91</v>
      </c>
      <c r="I409" s="57">
        <v>3976.62</v>
      </c>
      <c r="J409" s="57">
        <v>5069.2700000000004</v>
      </c>
      <c r="K409" s="57">
        <v>144.84</v>
      </c>
    </row>
    <row r="410" spans="1:11" ht="33.75">
      <c r="A410" s="54">
        <v>409</v>
      </c>
      <c r="B410" s="54" t="s">
        <v>790</v>
      </c>
      <c r="C410" s="58" t="s">
        <v>791</v>
      </c>
      <c r="D410" s="56">
        <v>8</v>
      </c>
      <c r="E410" s="56">
        <v>28</v>
      </c>
      <c r="F410" s="57">
        <v>1502.34</v>
      </c>
      <c r="G410" s="57">
        <v>187.79</v>
      </c>
      <c r="H410" s="57">
        <v>1502.34</v>
      </c>
      <c r="I410" s="57">
        <v>2682.8</v>
      </c>
      <c r="J410" s="57">
        <v>3518.35</v>
      </c>
      <c r="K410" s="57">
        <v>124.74</v>
      </c>
    </row>
    <row r="411" spans="1:11" ht="33.75">
      <c r="A411" s="54">
        <v>410</v>
      </c>
      <c r="B411" s="54" t="s">
        <v>792</v>
      </c>
      <c r="C411" s="58" t="s">
        <v>793</v>
      </c>
      <c r="D411" s="56">
        <v>22</v>
      </c>
      <c r="E411" s="56">
        <v>28</v>
      </c>
      <c r="F411" s="57">
        <v>3647.51</v>
      </c>
      <c r="G411" s="57">
        <v>137.82</v>
      </c>
      <c r="H411" s="57">
        <v>3647.51</v>
      </c>
      <c r="I411" s="57" t="s">
        <v>28</v>
      </c>
      <c r="J411" s="57" t="s">
        <v>28</v>
      </c>
      <c r="K411" s="57">
        <v>135.09</v>
      </c>
    </row>
    <row r="412" spans="1:11" ht="33.75">
      <c r="A412" s="54">
        <v>411</v>
      </c>
      <c r="B412" s="54" t="s">
        <v>794</v>
      </c>
      <c r="C412" s="58" t="s">
        <v>795</v>
      </c>
      <c r="D412" s="56">
        <v>8</v>
      </c>
      <c r="E412" s="56">
        <v>28</v>
      </c>
      <c r="F412" s="57">
        <v>1541.95</v>
      </c>
      <c r="G412" s="57">
        <v>192.74</v>
      </c>
      <c r="H412" s="57">
        <v>1541.95</v>
      </c>
      <c r="I412" s="57">
        <v>2638.23</v>
      </c>
      <c r="J412" s="57">
        <v>3554.1</v>
      </c>
      <c r="K412" s="57">
        <v>123</v>
      </c>
    </row>
    <row r="413" spans="1:11" ht="33.75">
      <c r="A413" s="54">
        <v>412</v>
      </c>
      <c r="B413" s="54" t="s">
        <v>796</v>
      </c>
      <c r="C413" s="58" t="s">
        <v>797</v>
      </c>
      <c r="D413" s="56">
        <v>29</v>
      </c>
      <c r="E413" s="56">
        <v>35</v>
      </c>
      <c r="F413" s="57">
        <v>4580.93</v>
      </c>
      <c r="G413" s="57">
        <v>138.76</v>
      </c>
      <c r="H413" s="57">
        <v>4580.93</v>
      </c>
      <c r="I413" s="57" t="s">
        <v>28</v>
      </c>
      <c r="J413" s="57" t="s">
        <v>28</v>
      </c>
      <c r="K413" s="57">
        <v>147.77000000000001</v>
      </c>
    </row>
    <row r="414" spans="1:11" ht="33.75">
      <c r="A414" s="54">
        <v>413</v>
      </c>
      <c r="B414" s="54" t="s">
        <v>798</v>
      </c>
      <c r="C414" s="58" t="s">
        <v>2713</v>
      </c>
      <c r="D414" s="56">
        <v>1</v>
      </c>
      <c r="E414" s="56">
        <v>1</v>
      </c>
      <c r="F414" s="57" t="s">
        <v>28</v>
      </c>
      <c r="G414" s="57" t="s">
        <v>28</v>
      </c>
      <c r="H414" s="57">
        <v>81.12</v>
      </c>
      <c r="I414" s="57" t="s">
        <v>28</v>
      </c>
      <c r="J414" s="57" t="s">
        <v>28</v>
      </c>
      <c r="K414" s="57" t="s">
        <v>28</v>
      </c>
    </row>
    <row r="415" spans="1:11" ht="33.75">
      <c r="A415" s="54">
        <v>414</v>
      </c>
      <c r="B415" s="54" t="s">
        <v>799</v>
      </c>
      <c r="C415" s="58" t="s">
        <v>2714</v>
      </c>
      <c r="D415" s="56">
        <v>1</v>
      </c>
      <c r="E415" s="56">
        <v>1</v>
      </c>
      <c r="F415" s="57" t="s">
        <v>28</v>
      </c>
      <c r="G415" s="57" t="s">
        <v>28</v>
      </c>
      <c r="H415" s="57">
        <v>59.62</v>
      </c>
      <c r="I415" s="57" t="s">
        <v>28</v>
      </c>
      <c r="J415" s="57" t="s">
        <v>28</v>
      </c>
      <c r="K415" s="57" t="s">
        <v>28</v>
      </c>
    </row>
    <row r="416" spans="1:11" ht="33.75">
      <c r="A416" s="54">
        <v>415</v>
      </c>
      <c r="B416" s="54" t="s">
        <v>800</v>
      </c>
      <c r="C416" s="58" t="s">
        <v>2715</v>
      </c>
      <c r="D416" s="56">
        <v>1</v>
      </c>
      <c r="E416" s="56">
        <v>1</v>
      </c>
      <c r="F416" s="57" t="s">
        <v>28</v>
      </c>
      <c r="G416" s="57" t="s">
        <v>28</v>
      </c>
      <c r="H416" s="57">
        <v>76.95</v>
      </c>
      <c r="I416" s="57" t="s">
        <v>28</v>
      </c>
      <c r="J416" s="57" t="s">
        <v>28</v>
      </c>
      <c r="K416" s="57" t="s">
        <v>28</v>
      </c>
    </row>
    <row r="417" spans="1:11" ht="45">
      <c r="A417" s="54">
        <v>416</v>
      </c>
      <c r="B417" s="54" t="s">
        <v>801</v>
      </c>
      <c r="C417" s="58" t="s">
        <v>2716</v>
      </c>
      <c r="D417" s="56">
        <v>8</v>
      </c>
      <c r="E417" s="56">
        <v>28</v>
      </c>
      <c r="F417" s="57">
        <v>1463.86</v>
      </c>
      <c r="G417" s="57">
        <v>182.98</v>
      </c>
      <c r="H417" s="57">
        <v>1463.86</v>
      </c>
      <c r="I417" s="57">
        <v>2552.0500000000002</v>
      </c>
      <c r="J417" s="57">
        <v>3199.01</v>
      </c>
      <c r="K417" s="57">
        <v>113.5</v>
      </c>
    </row>
    <row r="418" spans="1:11" ht="45">
      <c r="A418" s="54">
        <v>417</v>
      </c>
      <c r="B418" s="54" t="s">
        <v>802</v>
      </c>
      <c r="C418" s="58" t="s">
        <v>2717</v>
      </c>
      <c r="D418" s="56">
        <v>15</v>
      </c>
      <c r="E418" s="56">
        <v>35</v>
      </c>
      <c r="F418" s="57">
        <v>2555.46</v>
      </c>
      <c r="G418" s="57">
        <v>155.94</v>
      </c>
      <c r="H418" s="57">
        <v>2555.46</v>
      </c>
      <c r="I418" s="57">
        <v>3203.3</v>
      </c>
      <c r="J418" s="57">
        <v>4061.1</v>
      </c>
      <c r="K418" s="57">
        <v>116.03</v>
      </c>
    </row>
    <row r="419" spans="1:11" ht="45">
      <c r="A419" s="54">
        <v>418</v>
      </c>
      <c r="B419" s="54" t="s">
        <v>803</v>
      </c>
      <c r="C419" s="58" t="s">
        <v>2718</v>
      </c>
      <c r="D419" s="56">
        <v>15</v>
      </c>
      <c r="E419" s="56">
        <v>35</v>
      </c>
      <c r="F419" s="57">
        <v>1959.07</v>
      </c>
      <c r="G419" s="57">
        <v>130.6</v>
      </c>
      <c r="H419" s="57">
        <v>1959.07</v>
      </c>
      <c r="I419" s="57">
        <v>2580.21</v>
      </c>
      <c r="J419" s="57">
        <v>3294.79</v>
      </c>
      <c r="K419" s="57">
        <v>92.33</v>
      </c>
    </row>
    <row r="420" spans="1:11" ht="45">
      <c r="A420" s="54">
        <v>419</v>
      </c>
      <c r="B420" s="54" t="s">
        <v>804</v>
      </c>
      <c r="C420" s="58" t="s">
        <v>2719</v>
      </c>
      <c r="D420" s="56">
        <v>15</v>
      </c>
      <c r="E420" s="56">
        <v>35</v>
      </c>
      <c r="F420" s="57">
        <v>2066.63</v>
      </c>
      <c r="G420" s="57">
        <v>137.78</v>
      </c>
      <c r="H420" s="57">
        <v>2066.63</v>
      </c>
      <c r="I420" s="57">
        <v>2756.67</v>
      </c>
      <c r="J420" s="57">
        <v>3453.04</v>
      </c>
      <c r="K420" s="57">
        <v>91.41</v>
      </c>
    </row>
    <row r="421" spans="1:11" ht="45">
      <c r="A421" s="54">
        <v>420</v>
      </c>
      <c r="B421" s="54" t="s">
        <v>805</v>
      </c>
      <c r="C421" s="58" t="s">
        <v>2720</v>
      </c>
      <c r="D421" s="56">
        <v>8</v>
      </c>
      <c r="E421" s="56">
        <v>28</v>
      </c>
      <c r="F421" s="57">
        <v>1012.22</v>
      </c>
      <c r="G421" s="57">
        <v>126.53</v>
      </c>
      <c r="H421" s="57">
        <v>1012.22</v>
      </c>
      <c r="I421" s="57">
        <v>1736.77</v>
      </c>
      <c r="J421" s="57">
        <v>2311.27</v>
      </c>
      <c r="K421" s="57">
        <v>78.73</v>
      </c>
    </row>
    <row r="422" spans="1:11" ht="45">
      <c r="A422" s="54">
        <v>421</v>
      </c>
      <c r="B422" s="54" t="s">
        <v>806</v>
      </c>
      <c r="C422" s="58" t="s">
        <v>2721</v>
      </c>
      <c r="D422" s="56">
        <v>29</v>
      </c>
      <c r="E422" s="56">
        <v>35</v>
      </c>
      <c r="F422" s="57">
        <v>3227.07</v>
      </c>
      <c r="G422" s="57">
        <v>105.47</v>
      </c>
      <c r="H422" s="57">
        <v>3227.07</v>
      </c>
      <c r="I422" s="57" t="s">
        <v>28</v>
      </c>
      <c r="J422" s="57" t="s">
        <v>28</v>
      </c>
      <c r="K422" s="57">
        <v>99.68</v>
      </c>
    </row>
    <row r="423" spans="1:11" ht="45">
      <c r="A423" s="54">
        <v>422</v>
      </c>
      <c r="B423" s="54" t="s">
        <v>807</v>
      </c>
      <c r="C423" s="58" t="s">
        <v>2722</v>
      </c>
      <c r="D423" s="56">
        <v>8</v>
      </c>
      <c r="E423" s="56">
        <v>28</v>
      </c>
      <c r="F423" s="57">
        <v>1014.08</v>
      </c>
      <c r="G423" s="57">
        <v>126.76</v>
      </c>
      <c r="H423" s="57">
        <v>1014.08</v>
      </c>
      <c r="I423" s="57">
        <v>1566.95</v>
      </c>
      <c r="J423" s="57">
        <v>2245.75</v>
      </c>
      <c r="K423" s="57">
        <v>76.349999999999994</v>
      </c>
    </row>
    <row r="424" spans="1:11" ht="45">
      <c r="A424" s="54">
        <v>423</v>
      </c>
      <c r="B424" s="54" t="s">
        <v>808</v>
      </c>
      <c r="C424" s="58" t="s">
        <v>2723</v>
      </c>
      <c r="D424" s="56">
        <v>29</v>
      </c>
      <c r="E424" s="56">
        <v>35</v>
      </c>
      <c r="F424" s="57">
        <v>3036.38</v>
      </c>
      <c r="G424" s="57">
        <v>96.3</v>
      </c>
      <c r="H424" s="57">
        <v>3036.38</v>
      </c>
      <c r="I424" s="57" t="s">
        <v>28</v>
      </c>
      <c r="J424" s="57" t="s">
        <v>28</v>
      </c>
      <c r="K424" s="57">
        <v>96.39</v>
      </c>
    </row>
    <row r="425" spans="1:11" ht="45">
      <c r="A425" s="54">
        <v>424</v>
      </c>
      <c r="B425" s="54" t="s">
        <v>809</v>
      </c>
      <c r="C425" s="58" t="s">
        <v>2724</v>
      </c>
      <c r="D425" s="56">
        <v>15</v>
      </c>
      <c r="E425" s="56">
        <v>35</v>
      </c>
      <c r="F425" s="57">
        <v>1696.3</v>
      </c>
      <c r="G425" s="57">
        <v>113.09</v>
      </c>
      <c r="H425" s="57">
        <v>1696.3</v>
      </c>
      <c r="I425" s="57">
        <v>2278</v>
      </c>
      <c r="J425" s="57">
        <v>2916.96</v>
      </c>
      <c r="K425" s="57">
        <v>78.72</v>
      </c>
    </row>
    <row r="426" spans="1:11" ht="45">
      <c r="A426" s="54">
        <v>425</v>
      </c>
      <c r="B426" s="54" t="s">
        <v>810</v>
      </c>
      <c r="C426" s="58" t="s">
        <v>2725</v>
      </c>
      <c r="D426" s="56">
        <v>50</v>
      </c>
      <c r="E426" s="56">
        <v>56</v>
      </c>
      <c r="F426" s="57">
        <v>4770.18</v>
      </c>
      <c r="G426" s="57">
        <v>87.83</v>
      </c>
      <c r="H426" s="57">
        <v>4770.18</v>
      </c>
      <c r="I426" s="57" t="s">
        <v>28</v>
      </c>
      <c r="J426" s="57" t="s">
        <v>28</v>
      </c>
      <c r="K426" s="57">
        <v>90.78</v>
      </c>
    </row>
    <row r="427" spans="1:11" ht="45">
      <c r="A427" s="54">
        <v>426</v>
      </c>
      <c r="B427" s="54" t="s">
        <v>811</v>
      </c>
      <c r="C427" s="58" t="s">
        <v>2726</v>
      </c>
      <c r="D427" s="56">
        <v>22</v>
      </c>
      <c r="E427" s="56">
        <v>28</v>
      </c>
      <c r="F427" s="57">
        <v>1493.05</v>
      </c>
      <c r="G427" s="57">
        <v>67.87</v>
      </c>
      <c r="H427" s="57">
        <v>1493.05</v>
      </c>
      <c r="I427" s="57" t="s">
        <v>28</v>
      </c>
      <c r="J427" s="57" t="s">
        <v>28</v>
      </c>
      <c r="K427" s="57">
        <v>62.73</v>
      </c>
    </row>
    <row r="428" spans="1:11" ht="45">
      <c r="A428" s="54">
        <v>427</v>
      </c>
      <c r="B428" s="54" t="s">
        <v>812</v>
      </c>
      <c r="C428" s="58" t="s">
        <v>2727</v>
      </c>
      <c r="D428" s="56">
        <v>22</v>
      </c>
      <c r="E428" s="56">
        <v>28</v>
      </c>
      <c r="F428" s="57">
        <v>1851.55</v>
      </c>
      <c r="G428" s="57">
        <v>84.16</v>
      </c>
      <c r="H428" s="57">
        <v>1851.55</v>
      </c>
      <c r="I428" s="57" t="s">
        <v>28</v>
      </c>
      <c r="J428" s="57" t="s">
        <v>28</v>
      </c>
      <c r="K428" s="57">
        <v>72.61</v>
      </c>
    </row>
    <row r="429" spans="1:11" ht="45">
      <c r="A429" s="54">
        <v>428</v>
      </c>
      <c r="B429" s="54" t="s">
        <v>813</v>
      </c>
      <c r="C429" s="58" t="s">
        <v>2728</v>
      </c>
      <c r="D429" s="56">
        <v>22</v>
      </c>
      <c r="E429" s="56">
        <v>28</v>
      </c>
      <c r="F429" s="57">
        <v>1831.89</v>
      </c>
      <c r="G429" s="57">
        <v>83.27</v>
      </c>
      <c r="H429" s="57">
        <v>1831.89</v>
      </c>
      <c r="I429" s="57" t="s">
        <v>28</v>
      </c>
      <c r="J429" s="57" t="s">
        <v>28</v>
      </c>
      <c r="K429" s="57">
        <v>71.2</v>
      </c>
    </row>
    <row r="430" spans="1:11" ht="45">
      <c r="A430" s="54">
        <v>429</v>
      </c>
      <c r="B430" s="54" t="s">
        <v>814</v>
      </c>
      <c r="C430" s="58" t="s">
        <v>2729</v>
      </c>
      <c r="D430" s="56">
        <v>29</v>
      </c>
      <c r="E430" s="56">
        <v>35</v>
      </c>
      <c r="F430" s="57">
        <v>2938.43</v>
      </c>
      <c r="G430" s="57">
        <v>101.33</v>
      </c>
      <c r="H430" s="57">
        <v>2938.43</v>
      </c>
      <c r="I430" s="57" t="s">
        <v>28</v>
      </c>
      <c r="J430" s="57" t="s">
        <v>28</v>
      </c>
      <c r="K430" s="57">
        <v>97.07</v>
      </c>
    </row>
    <row r="431" spans="1:11" ht="45">
      <c r="A431" s="54">
        <v>430</v>
      </c>
      <c r="B431" s="54" t="s">
        <v>815</v>
      </c>
      <c r="C431" s="58" t="s">
        <v>2730</v>
      </c>
      <c r="D431" s="56">
        <v>29</v>
      </c>
      <c r="E431" s="56">
        <v>35</v>
      </c>
      <c r="F431" s="57">
        <v>2911.04</v>
      </c>
      <c r="G431" s="57">
        <v>100.38</v>
      </c>
      <c r="H431" s="57">
        <v>2911.04</v>
      </c>
      <c r="I431" s="57" t="s">
        <v>28</v>
      </c>
      <c r="J431" s="57" t="s">
        <v>28</v>
      </c>
      <c r="K431" s="57">
        <v>91.54</v>
      </c>
    </row>
    <row r="432" spans="1:11" ht="45">
      <c r="A432" s="54">
        <v>431</v>
      </c>
      <c r="B432" s="54" t="s">
        <v>816</v>
      </c>
      <c r="C432" s="58" t="s">
        <v>2731</v>
      </c>
      <c r="D432" s="56">
        <v>57</v>
      </c>
      <c r="E432" s="56">
        <v>63</v>
      </c>
      <c r="F432" s="57">
        <v>5277.9</v>
      </c>
      <c r="G432" s="57">
        <v>84.53</v>
      </c>
      <c r="H432" s="57">
        <v>5277.9</v>
      </c>
      <c r="I432" s="57" t="s">
        <v>28</v>
      </c>
      <c r="J432" s="57" t="s">
        <v>28</v>
      </c>
      <c r="K432" s="57">
        <v>91.54</v>
      </c>
    </row>
    <row r="433" spans="1:11" ht="22.5">
      <c r="A433" s="54">
        <v>432</v>
      </c>
      <c r="B433" s="54" t="s">
        <v>817</v>
      </c>
      <c r="C433" s="58" t="s">
        <v>818</v>
      </c>
      <c r="D433" s="56">
        <v>1</v>
      </c>
      <c r="E433" s="56">
        <v>1</v>
      </c>
      <c r="F433" s="57" t="s">
        <v>28</v>
      </c>
      <c r="G433" s="57" t="s">
        <v>28</v>
      </c>
      <c r="H433" s="57">
        <v>99.32</v>
      </c>
      <c r="I433" s="57" t="s">
        <v>28</v>
      </c>
      <c r="J433" s="57" t="s">
        <v>28</v>
      </c>
      <c r="K433" s="57" t="s">
        <v>28</v>
      </c>
    </row>
    <row r="434" spans="1:11" ht="11.25">
      <c r="A434" s="54">
        <v>433</v>
      </c>
      <c r="B434" s="54" t="s">
        <v>819</v>
      </c>
      <c r="C434" s="55" t="s">
        <v>820</v>
      </c>
      <c r="D434" s="56">
        <v>1</v>
      </c>
      <c r="E434" s="56">
        <v>1</v>
      </c>
      <c r="F434" s="57" t="s">
        <v>28</v>
      </c>
      <c r="G434" s="57" t="s">
        <v>28</v>
      </c>
      <c r="H434" s="57">
        <v>82.76</v>
      </c>
      <c r="I434" s="57" t="s">
        <v>28</v>
      </c>
      <c r="J434" s="57" t="s">
        <v>28</v>
      </c>
      <c r="K434" s="57" t="s">
        <v>28</v>
      </c>
    </row>
    <row r="435" spans="1:11" ht="11.25">
      <c r="A435" s="54">
        <v>434</v>
      </c>
      <c r="B435" s="54" t="s">
        <v>821</v>
      </c>
      <c r="C435" s="55" t="s">
        <v>822</v>
      </c>
      <c r="D435" s="56">
        <v>1</v>
      </c>
      <c r="E435" s="56">
        <v>1</v>
      </c>
      <c r="F435" s="57" t="s">
        <v>28</v>
      </c>
      <c r="G435" s="57" t="s">
        <v>28</v>
      </c>
      <c r="H435" s="57">
        <v>52.84</v>
      </c>
      <c r="I435" s="57" t="s">
        <v>28</v>
      </c>
      <c r="J435" s="57" t="s">
        <v>28</v>
      </c>
      <c r="K435" s="57" t="s">
        <v>28</v>
      </c>
    </row>
    <row r="436" spans="1:11" ht="22.5">
      <c r="A436" s="54">
        <v>435</v>
      </c>
      <c r="B436" s="54" t="s">
        <v>823</v>
      </c>
      <c r="C436" s="58" t="s">
        <v>824</v>
      </c>
      <c r="D436" s="56">
        <v>15</v>
      </c>
      <c r="E436" s="56">
        <v>35</v>
      </c>
      <c r="F436" s="57">
        <v>2141.04</v>
      </c>
      <c r="G436" s="57">
        <v>142.74</v>
      </c>
      <c r="H436" s="57">
        <v>2141.04</v>
      </c>
      <c r="I436" s="57">
        <v>2739.92</v>
      </c>
      <c r="J436" s="57">
        <v>3475.64</v>
      </c>
      <c r="K436" s="57">
        <v>98.11</v>
      </c>
    </row>
    <row r="437" spans="1:11" ht="22.5">
      <c r="A437" s="54">
        <v>436</v>
      </c>
      <c r="B437" s="54" t="s">
        <v>825</v>
      </c>
      <c r="C437" s="58" t="s">
        <v>826</v>
      </c>
      <c r="D437" s="56">
        <v>15</v>
      </c>
      <c r="E437" s="56">
        <v>35</v>
      </c>
      <c r="F437" s="57">
        <v>2664.22</v>
      </c>
      <c r="G437" s="57">
        <v>177.61</v>
      </c>
      <c r="H437" s="57">
        <v>2664.22</v>
      </c>
      <c r="I437" s="57">
        <v>3458.54</v>
      </c>
      <c r="J437" s="57">
        <v>4495.46</v>
      </c>
      <c r="K437" s="57">
        <v>121.4</v>
      </c>
    </row>
    <row r="438" spans="1:11" ht="33.75">
      <c r="A438" s="54">
        <v>437</v>
      </c>
      <c r="B438" s="54" t="s">
        <v>827</v>
      </c>
      <c r="C438" s="58" t="s">
        <v>828</v>
      </c>
      <c r="D438" s="56">
        <v>15</v>
      </c>
      <c r="E438" s="56">
        <v>35</v>
      </c>
      <c r="F438" s="57">
        <v>2392.37</v>
      </c>
      <c r="G438" s="57">
        <v>159.49</v>
      </c>
      <c r="H438" s="57">
        <v>2392.37</v>
      </c>
      <c r="I438" s="57">
        <v>3155.8</v>
      </c>
      <c r="J438" s="57">
        <v>3909.19</v>
      </c>
      <c r="K438" s="57">
        <v>107.34</v>
      </c>
    </row>
    <row r="439" spans="1:11" ht="33.75">
      <c r="A439" s="54">
        <v>438</v>
      </c>
      <c r="B439" s="54" t="s">
        <v>829</v>
      </c>
      <c r="C439" s="58" t="s">
        <v>830</v>
      </c>
      <c r="D439" s="56">
        <v>15</v>
      </c>
      <c r="E439" s="56">
        <v>35</v>
      </c>
      <c r="F439" s="57">
        <v>2439.7399999999998</v>
      </c>
      <c r="G439" s="57">
        <v>162.65</v>
      </c>
      <c r="H439" s="57">
        <v>2439.7399999999998</v>
      </c>
      <c r="I439" s="57">
        <v>3339.91</v>
      </c>
      <c r="J439" s="57">
        <v>4163.34</v>
      </c>
      <c r="K439" s="57">
        <v>107.93</v>
      </c>
    </row>
    <row r="440" spans="1:11" ht="33.75">
      <c r="A440" s="54">
        <v>439</v>
      </c>
      <c r="B440" s="54" t="s">
        <v>831</v>
      </c>
      <c r="C440" s="58" t="s">
        <v>832</v>
      </c>
      <c r="D440" s="56">
        <v>15</v>
      </c>
      <c r="E440" s="56">
        <v>35</v>
      </c>
      <c r="F440" s="57">
        <v>2504.29</v>
      </c>
      <c r="G440" s="57">
        <v>166.95</v>
      </c>
      <c r="H440" s="57">
        <v>2504.29</v>
      </c>
      <c r="I440" s="57">
        <v>3207.9</v>
      </c>
      <c r="J440" s="57">
        <v>4062.52</v>
      </c>
      <c r="K440" s="57">
        <v>105.97</v>
      </c>
    </row>
    <row r="441" spans="1:11" ht="33.75">
      <c r="A441" s="54">
        <v>440</v>
      </c>
      <c r="B441" s="54" t="s">
        <v>833</v>
      </c>
      <c r="C441" s="58" t="s">
        <v>834</v>
      </c>
      <c r="D441" s="56">
        <v>57</v>
      </c>
      <c r="E441" s="56">
        <v>63</v>
      </c>
      <c r="F441" s="57">
        <v>6808.6</v>
      </c>
      <c r="G441" s="57">
        <v>98.07</v>
      </c>
      <c r="H441" s="57">
        <v>6808.6</v>
      </c>
      <c r="I441" s="57" t="s">
        <v>28</v>
      </c>
      <c r="J441" s="57" t="s">
        <v>28</v>
      </c>
      <c r="K441" s="57">
        <v>110.71</v>
      </c>
    </row>
    <row r="442" spans="1:11" ht="22.5">
      <c r="A442" s="54">
        <v>441</v>
      </c>
      <c r="B442" s="54" t="s">
        <v>835</v>
      </c>
      <c r="C442" s="58" t="s">
        <v>836</v>
      </c>
      <c r="D442" s="56">
        <v>8</v>
      </c>
      <c r="E442" s="56">
        <v>28</v>
      </c>
      <c r="F442" s="57">
        <v>1013.28</v>
      </c>
      <c r="G442" s="57">
        <v>126.66</v>
      </c>
      <c r="H442" s="57">
        <v>1013.28</v>
      </c>
      <c r="I442" s="57">
        <v>1700.39</v>
      </c>
      <c r="J442" s="57">
        <v>2263.2600000000002</v>
      </c>
      <c r="K442" s="57">
        <v>76.83</v>
      </c>
    </row>
    <row r="443" spans="1:11" ht="22.5">
      <c r="A443" s="54">
        <v>442</v>
      </c>
      <c r="B443" s="54" t="s">
        <v>837</v>
      </c>
      <c r="C443" s="58" t="s">
        <v>838</v>
      </c>
      <c r="D443" s="56">
        <v>15</v>
      </c>
      <c r="E443" s="56">
        <v>35</v>
      </c>
      <c r="F443" s="57">
        <v>2086.02</v>
      </c>
      <c r="G443" s="57">
        <v>139.07</v>
      </c>
      <c r="H443" s="57">
        <v>2086.02</v>
      </c>
      <c r="I443" s="57">
        <v>2931.35</v>
      </c>
      <c r="J443" s="57">
        <v>3565.59</v>
      </c>
      <c r="K443" s="57">
        <v>94.88</v>
      </c>
    </row>
    <row r="444" spans="1:11" ht="33.75">
      <c r="A444" s="54">
        <v>443</v>
      </c>
      <c r="B444" s="54" t="s">
        <v>839</v>
      </c>
      <c r="C444" s="58" t="s">
        <v>840</v>
      </c>
      <c r="D444" s="56">
        <v>8</v>
      </c>
      <c r="E444" s="56">
        <v>28</v>
      </c>
      <c r="F444" s="57">
        <v>1253.68</v>
      </c>
      <c r="G444" s="57">
        <v>156.71</v>
      </c>
      <c r="H444" s="57">
        <v>1253.68</v>
      </c>
      <c r="I444" s="57">
        <v>1957.59</v>
      </c>
      <c r="J444" s="57">
        <v>2691.65</v>
      </c>
      <c r="K444" s="57">
        <v>89.58</v>
      </c>
    </row>
    <row r="445" spans="1:11" ht="33.75">
      <c r="A445" s="54">
        <v>444</v>
      </c>
      <c r="B445" s="54" t="s">
        <v>841</v>
      </c>
      <c r="C445" s="58" t="s">
        <v>842</v>
      </c>
      <c r="D445" s="56">
        <v>15</v>
      </c>
      <c r="E445" s="56">
        <v>35</v>
      </c>
      <c r="F445" s="57">
        <v>1959.09</v>
      </c>
      <c r="G445" s="57">
        <v>100.77</v>
      </c>
      <c r="H445" s="57">
        <v>1959.09</v>
      </c>
      <c r="I445" s="57">
        <v>2693.7</v>
      </c>
      <c r="J445" s="57">
        <v>3376.06</v>
      </c>
      <c r="K445" s="57">
        <v>96.46</v>
      </c>
    </row>
    <row r="446" spans="1:11" ht="33.75">
      <c r="A446" s="54">
        <v>445</v>
      </c>
      <c r="B446" s="54" t="s">
        <v>843</v>
      </c>
      <c r="C446" s="58" t="s">
        <v>844</v>
      </c>
      <c r="D446" s="56">
        <v>15</v>
      </c>
      <c r="E446" s="56">
        <v>35</v>
      </c>
      <c r="F446" s="57">
        <v>1940.76</v>
      </c>
      <c r="G446" s="57">
        <v>129.38</v>
      </c>
      <c r="H446" s="57">
        <v>1940.76</v>
      </c>
      <c r="I446" s="57">
        <v>2732.96</v>
      </c>
      <c r="J446" s="57">
        <v>3407.78</v>
      </c>
      <c r="K446" s="57">
        <v>89.37</v>
      </c>
    </row>
    <row r="447" spans="1:11" ht="33.75">
      <c r="A447" s="54">
        <v>446</v>
      </c>
      <c r="B447" s="54" t="s">
        <v>845</v>
      </c>
      <c r="C447" s="58" t="s">
        <v>846</v>
      </c>
      <c r="D447" s="56">
        <v>50</v>
      </c>
      <c r="E447" s="56">
        <v>56</v>
      </c>
      <c r="F447" s="57">
        <v>5471.64</v>
      </c>
      <c r="G447" s="57">
        <v>97.81</v>
      </c>
      <c r="H447" s="57">
        <v>5471.64</v>
      </c>
      <c r="I447" s="57" t="s">
        <v>28</v>
      </c>
      <c r="J447" s="57" t="s">
        <v>28</v>
      </c>
      <c r="K447" s="57">
        <v>102.53</v>
      </c>
    </row>
    <row r="448" spans="1:11" ht="22.5">
      <c r="A448" s="54">
        <v>447</v>
      </c>
      <c r="B448" s="54" t="s">
        <v>847</v>
      </c>
      <c r="C448" s="58" t="s">
        <v>848</v>
      </c>
      <c r="D448" s="56">
        <v>8</v>
      </c>
      <c r="E448" s="56">
        <v>28</v>
      </c>
      <c r="F448" s="57">
        <v>916.69</v>
      </c>
      <c r="G448" s="57">
        <v>114.59</v>
      </c>
      <c r="H448" s="57">
        <v>916.69</v>
      </c>
      <c r="I448" s="57">
        <v>1559.76</v>
      </c>
      <c r="J448" s="57">
        <v>2100.73</v>
      </c>
      <c r="K448" s="57">
        <v>70.790000000000006</v>
      </c>
    </row>
    <row r="449" spans="1:11" ht="22.5">
      <c r="A449" s="54">
        <v>448</v>
      </c>
      <c r="B449" s="54" t="s">
        <v>849</v>
      </c>
      <c r="C449" s="58" t="s">
        <v>850</v>
      </c>
      <c r="D449" s="56">
        <v>8</v>
      </c>
      <c r="E449" s="56">
        <v>28</v>
      </c>
      <c r="F449" s="57">
        <v>1120.04</v>
      </c>
      <c r="G449" s="57">
        <v>140.01</v>
      </c>
      <c r="H449" s="57">
        <v>1120.04</v>
      </c>
      <c r="I449" s="57">
        <v>2043.89</v>
      </c>
      <c r="J449" s="57">
        <v>2775.65</v>
      </c>
      <c r="K449" s="57">
        <v>90.92</v>
      </c>
    </row>
    <row r="450" spans="1:11" ht="33.75">
      <c r="A450" s="54">
        <v>449</v>
      </c>
      <c r="B450" s="54" t="s">
        <v>851</v>
      </c>
      <c r="C450" s="58" t="s">
        <v>852</v>
      </c>
      <c r="D450" s="56">
        <v>8</v>
      </c>
      <c r="E450" s="56">
        <v>28</v>
      </c>
      <c r="F450" s="57">
        <v>1107.57</v>
      </c>
      <c r="G450" s="57">
        <v>138.44999999999999</v>
      </c>
      <c r="H450" s="57">
        <v>1107.57</v>
      </c>
      <c r="I450" s="57">
        <v>1840.86</v>
      </c>
      <c r="J450" s="57">
        <v>2535.39</v>
      </c>
      <c r="K450" s="57">
        <v>82.47</v>
      </c>
    </row>
    <row r="451" spans="1:11" ht="33.75">
      <c r="A451" s="54">
        <v>450</v>
      </c>
      <c r="B451" s="54" t="s">
        <v>853</v>
      </c>
      <c r="C451" s="58" t="s">
        <v>854</v>
      </c>
      <c r="D451" s="56">
        <v>36</v>
      </c>
      <c r="E451" s="56">
        <v>42</v>
      </c>
      <c r="F451" s="57">
        <v>3638.83</v>
      </c>
      <c r="G451" s="57">
        <v>78.819999999999993</v>
      </c>
      <c r="H451" s="57">
        <v>3638.83</v>
      </c>
      <c r="I451" s="57" t="s">
        <v>28</v>
      </c>
      <c r="J451" s="57" t="s">
        <v>28</v>
      </c>
      <c r="K451" s="57">
        <v>90.97</v>
      </c>
    </row>
    <row r="452" spans="1:11" ht="33.75">
      <c r="A452" s="54">
        <v>451</v>
      </c>
      <c r="B452" s="54" t="s">
        <v>855</v>
      </c>
      <c r="C452" s="58" t="s">
        <v>856</v>
      </c>
      <c r="D452" s="56">
        <v>8</v>
      </c>
      <c r="E452" s="56">
        <v>28</v>
      </c>
      <c r="F452" s="57">
        <v>1330.57</v>
      </c>
      <c r="G452" s="57">
        <v>166.32</v>
      </c>
      <c r="H452" s="57">
        <v>1330.57</v>
      </c>
      <c r="I452" s="57">
        <v>2234.42</v>
      </c>
      <c r="J452" s="57">
        <v>3007.6</v>
      </c>
      <c r="K452" s="57">
        <v>88.6</v>
      </c>
    </row>
    <row r="453" spans="1:11" ht="33.75">
      <c r="A453" s="54">
        <v>452</v>
      </c>
      <c r="B453" s="54" t="s">
        <v>857</v>
      </c>
      <c r="C453" s="58" t="s">
        <v>858</v>
      </c>
      <c r="D453" s="56">
        <v>50</v>
      </c>
      <c r="E453" s="56">
        <v>56</v>
      </c>
      <c r="F453" s="57">
        <v>5468.2</v>
      </c>
      <c r="G453" s="57">
        <v>87.88</v>
      </c>
      <c r="H453" s="57">
        <v>5468.2</v>
      </c>
      <c r="I453" s="57" t="s">
        <v>28</v>
      </c>
      <c r="J453" s="57" t="s">
        <v>28</v>
      </c>
      <c r="K453" s="57">
        <v>101.84</v>
      </c>
    </row>
    <row r="454" spans="1:11" ht="11.25">
      <c r="A454" s="54">
        <v>453</v>
      </c>
      <c r="B454" s="54" t="s">
        <v>859</v>
      </c>
      <c r="C454" s="55" t="s">
        <v>2732</v>
      </c>
      <c r="D454" s="56">
        <v>1</v>
      </c>
      <c r="E454" s="56">
        <v>1</v>
      </c>
      <c r="F454" s="57" t="s">
        <v>28</v>
      </c>
      <c r="G454" s="57" t="s">
        <v>28</v>
      </c>
      <c r="H454" s="57">
        <v>90.41</v>
      </c>
      <c r="I454" s="57" t="s">
        <v>28</v>
      </c>
      <c r="J454" s="57" t="s">
        <v>28</v>
      </c>
      <c r="K454" s="57" t="s">
        <v>28</v>
      </c>
    </row>
    <row r="455" spans="1:11" ht="33.75">
      <c r="A455" s="54">
        <v>454</v>
      </c>
      <c r="B455" s="54" t="s">
        <v>860</v>
      </c>
      <c r="C455" s="58" t="s">
        <v>2733</v>
      </c>
      <c r="D455" s="56">
        <v>8</v>
      </c>
      <c r="E455" s="56">
        <v>28</v>
      </c>
      <c r="F455" s="57">
        <v>1453.2</v>
      </c>
      <c r="G455" s="57">
        <v>181.65</v>
      </c>
      <c r="H455" s="57">
        <v>1453.2</v>
      </c>
      <c r="I455" s="57">
        <v>2421.5300000000002</v>
      </c>
      <c r="J455" s="57">
        <v>3078.82</v>
      </c>
      <c r="K455" s="57">
        <v>107.47</v>
      </c>
    </row>
    <row r="456" spans="1:11" ht="33.75">
      <c r="A456" s="54">
        <v>455</v>
      </c>
      <c r="B456" s="54" t="s">
        <v>861</v>
      </c>
      <c r="C456" s="58" t="s">
        <v>2734</v>
      </c>
      <c r="D456" s="56">
        <v>15</v>
      </c>
      <c r="E456" s="56">
        <v>35</v>
      </c>
      <c r="F456" s="57">
        <v>2474.91</v>
      </c>
      <c r="G456" s="57">
        <v>145.96</v>
      </c>
      <c r="H456" s="57">
        <v>2474.91</v>
      </c>
      <c r="I456" s="57">
        <v>3359.63</v>
      </c>
      <c r="J456" s="57">
        <v>4409.51</v>
      </c>
      <c r="K456" s="57">
        <v>122.18</v>
      </c>
    </row>
    <row r="457" spans="1:11" ht="45">
      <c r="A457" s="54">
        <v>456</v>
      </c>
      <c r="B457" s="54" t="s">
        <v>862</v>
      </c>
      <c r="C457" s="58" t="s">
        <v>2735</v>
      </c>
      <c r="D457" s="56">
        <v>15</v>
      </c>
      <c r="E457" s="56">
        <v>35</v>
      </c>
      <c r="F457" s="57">
        <v>2243.98</v>
      </c>
      <c r="G457" s="57">
        <v>149.6</v>
      </c>
      <c r="H457" s="57">
        <v>2243.98</v>
      </c>
      <c r="I457" s="57">
        <v>2965.92</v>
      </c>
      <c r="J457" s="57">
        <v>3729.43</v>
      </c>
      <c r="K457" s="57">
        <v>102.26</v>
      </c>
    </row>
    <row r="458" spans="1:11" ht="45">
      <c r="A458" s="54">
        <v>457</v>
      </c>
      <c r="B458" s="54" t="s">
        <v>863</v>
      </c>
      <c r="C458" s="58" t="s">
        <v>2736</v>
      </c>
      <c r="D458" s="56">
        <v>43</v>
      </c>
      <c r="E458" s="56">
        <v>49</v>
      </c>
      <c r="F458" s="57">
        <v>5386.84</v>
      </c>
      <c r="G458" s="57">
        <v>112.24</v>
      </c>
      <c r="H458" s="57">
        <v>5386.84</v>
      </c>
      <c r="I458" s="57" t="s">
        <v>28</v>
      </c>
      <c r="J458" s="57" t="s">
        <v>28</v>
      </c>
      <c r="K458" s="57">
        <v>120.86</v>
      </c>
    </row>
    <row r="459" spans="1:11" ht="33.75">
      <c r="A459" s="54">
        <v>458</v>
      </c>
      <c r="B459" s="54" t="s">
        <v>864</v>
      </c>
      <c r="C459" s="58" t="s">
        <v>2737</v>
      </c>
      <c r="D459" s="56">
        <v>8</v>
      </c>
      <c r="E459" s="56">
        <v>28</v>
      </c>
      <c r="F459" s="57">
        <v>1106.76</v>
      </c>
      <c r="G459" s="57">
        <v>138.35</v>
      </c>
      <c r="H459" s="57">
        <v>1106.76</v>
      </c>
      <c r="I459" s="57">
        <v>1770.79</v>
      </c>
      <c r="J459" s="57">
        <v>2456.3000000000002</v>
      </c>
      <c r="K459" s="57">
        <v>82.87</v>
      </c>
    </row>
    <row r="460" spans="1:11" ht="33.75">
      <c r="A460" s="54">
        <v>459</v>
      </c>
      <c r="B460" s="54" t="s">
        <v>865</v>
      </c>
      <c r="C460" s="58" t="s">
        <v>2738</v>
      </c>
      <c r="D460" s="56">
        <v>8</v>
      </c>
      <c r="E460" s="56">
        <v>28</v>
      </c>
      <c r="F460" s="57">
        <v>1405.43</v>
      </c>
      <c r="G460" s="57">
        <v>175.68</v>
      </c>
      <c r="H460" s="57">
        <v>1405.43</v>
      </c>
      <c r="I460" s="57">
        <v>2065.96</v>
      </c>
      <c r="J460" s="57">
        <v>2905.53</v>
      </c>
      <c r="K460" s="57">
        <v>91.41</v>
      </c>
    </row>
    <row r="461" spans="1:11" ht="45">
      <c r="A461" s="54">
        <v>460</v>
      </c>
      <c r="B461" s="54" t="s">
        <v>866</v>
      </c>
      <c r="C461" s="58" t="s">
        <v>2739</v>
      </c>
      <c r="D461" s="56">
        <v>15</v>
      </c>
      <c r="E461" s="56">
        <v>35</v>
      </c>
      <c r="F461" s="57">
        <v>1869.55</v>
      </c>
      <c r="G461" s="57">
        <v>124.64</v>
      </c>
      <c r="H461" s="57">
        <v>1869.55</v>
      </c>
      <c r="I461" s="57">
        <v>2628.98</v>
      </c>
      <c r="J461" s="57">
        <v>3293.16</v>
      </c>
      <c r="K461" s="57">
        <v>88.3</v>
      </c>
    </row>
    <row r="462" spans="1:11" ht="45">
      <c r="A462" s="54">
        <v>461</v>
      </c>
      <c r="B462" s="54" t="s">
        <v>867</v>
      </c>
      <c r="C462" s="58" t="s">
        <v>2740</v>
      </c>
      <c r="D462" s="56">
        <v>50</v>
      </c>
      <c r="E462" s="56">
        <v>56</v>
      </c>
      <c r="F462" s="57">
        <v>5470.15</v>
      </c>
      <c r="G462" s="57">
        <v>101.47</v>
      </c>
      <c r="H462" s="57">
        <v>5470.15</v>
      </c>
      <c r="I462" s="57" t="s">
        <v>28</v>
      </c>
      <c r="J462" s="57" t="s">
        <v>28</v>
      </c>
      <c r="K462" s="57">
        <v>102.44</v>
      </c>
    </row>
    <row r="463" spans="1:11" ht="33.75">
      <c r="A463" s="54">
        <v>462</v>
      </c>
      <c r="B463" s="54" t="s">
        <v>868</v>
      </c>
      <c r="C463" s="58" t="s">
        <v>2741</v>
      </c>
      <c r="D463" s="56">
        <v>8</v>
      </c>
      <c r="E463" s="56">
        <v>28</v>
      </c>
      <c r="F463" s="57">
        <v>1006.58</v>
      </c>
      <c r="G463" s="57">
        <v>125.82</v>
      </c>
      <c r="H463" s="57">
        <v>1006.58</v>
      </c>
      <c r="I463" s="57">
        <v>1683.71</v>
      </c>
      <c r="J463" s="57">
        <v>2300.94</v>
      </c>
      <c r="K463" s="57">
        <v>76.36</v>
      </c>
    </row>
    <row r="464" spans="1:11" ht="33.75">
      <c r="A464" s="54">
        <v>463</v>
      </c>
      <c r="B464" s="54" t="s">
        <v>869</v>
      </c>
      <c r="C464" s="58" t="s">
        <v>2742</v>
      </c>
      <c r="D464" s="56">
        <v>36</v>
      </c>
      <c r="E464" s="56">
        <v>42</v>
      </c>
      <c r="F464" s="57">
        <v>3853.41</v>
      </c>
      <c r="G464" s="57">
        <v>101.67</v>
      </c>
      <c r="H464" s="57">
        <v>3853.41</v>
      </c>
      <c r="I464" s="57" t="s">
        <v>28</v>
      </c>
      <c r="J464" s="57" t="s">
        <v>28</v>
      </c>
      <c r="K464" s="57">
        <v>96.34</v>
      </c>
    </row>
    <row r="465" spans="1:11" ht="45">
      <c r="A465" s="54">
        <v>464</v>
      </c>
      <c r="B465" s="54" t="s">
        <v>870</v>
      </c>
      <c r="C465" s="58" t="s">
        <v>2743</v>
      </c>
      <c r="D465" s="56">
        <v>8</v>
      </c>
      <c r="E465" s="56">
        <v>28</v>
      </c>
      <c r="F465" s="57">
        <v>1072.05</v>
      </c>
      <c r="G465" s="57">
        <v>134.01</v>
      </c>
      <c r="H465" s="57">
        <v>1072.05</v>
      </c>
      <c r="I465" s="57">
        <v>1875.3</v>
      </c>
      <c r="J465" s="57">
        <v>2600.0500000000002</v>
      </c>
      <c r="K465" s="57">
        <v>81.94</v>
      </c>
    </row>
    <row r="466" spans="1:11" ht="45">
      <c r="A466" s="54">
        <v>465</v>
      </c>
      <c r="B466" s="54" t="s">
        <v>871</v>
      </c>
      <c r="C466" s="58" t="s">
        <v>2744</v>
      </c>
      <c r="D466" s="56">
        <v>43</v>
      </c>
      <c r="E466" s="56">
        <v>49</v>
      </c>
      <c r="F466" s="57">
        <v>4399.9399999999996</v>
      </c>
      <c r="G466" s="57">
        <v>85.71</v>
      </c>
      <c r="H466" s="57">
        <v>4399.9399999999996</v>
      </c>
      <c r="I466" s="57" t="s">
        <v>28</v>
      </c>
      <c r="J466" s="57" t="s">
        <v>28</v>
      </c>
      <c r="K466" s="57">
        <v>95.65</v>
      </c>
    </row>
    <row r="467" spans="1:11" ht="22.5">
      <c r="A467" s="54">
        <v>466</v>
      </c>
      <c r="B467" s="54" t="s">
        <v>872</v>
      </c>
      <c r="C467" s="58" t="s">
        <v>873</v>
      </c>
      <c r="D467" s="56">
        <v>1</v>
      </c>
      <c r="E467" s="56">
        <v>1</v>
      </c>
      <c r="F467" s="57" t="s">
        <v>28</v>
      </c>
      <c r="G467" s="57" t="s">
        <v>28</v>
      </c>
      <c r="H467" s="57">
        <v>80.099999999999994</v>
      </c>
      <c r="I467" s="57" t="s">
        <v>28</v>
      </c>
      <c r="J467" s="57" t="s">
        <v>28</v>
      </c>
      <c r="K467" s="57" t="s">
        <v>28</v>
      </c>
    </row>
    <row r="468" spans="1:11" ht="22.5">
      <c r="A468" s="54">
        <v>467</v>
      </c>
      <c r="B468" s="54" t="s">
        <v>874</v>
      </c>
      <c r="C468" s="58" t="s">
        <v>875</v>
      </c>
      <c r="D468" s="56">
        <v>1</v>
      </c>
      <c r="E468" s="56">
        <v>1</v>
      </c>
      <c r="F468" s="57" t="s">
        <v>28</v>
      </c>
      <c r="G468" s="57" t="s">
        <v>28</v>
      </c>
      <c r="H468" s="57">
        <v>66.34</v>
      </c>
      <c r="I468" s="57" t="s">
        <v>28</v>
      </c>
      <c r="J468" s="57" t="s">
        <v>28</v>
      </c>
      <c r="K468" s="57" t="s">
        <v>28</v>
      </c>
    </row>
    <row r="469" spans="1:11" ht="22.5">
      <c r="A469" s="54">
        <v>468</v>
      </c>
      <c r="B469" s="54" t="s">
        <v>876</v>
      </c>
      <c r="C469" s="58" t="s">
        <v>877</v>
      </c>
      <c r="D469" s="56">
        <v>1</v>
      </c>
      <c r="E469" s="56">
        <v>1</v>
      </c>
      <c r="F469" s="57" t="s">
        <v>28</v>
      </c>
      <c r="G469" s="57" t="s">
        <v>28</v>
      </c>
      <c r="H469" s="57">
        <v>62.42</v>
      </c>
      <c r="I469" s="57" t="s">
        <v>28</v>
      </c>
      <c r="J469" s="57" t="s">
        <v>28</v>
      </c>
      <c r="K469" s="57" t="s">
        <v>28</v>
      </c>
    </row>
    <row r="470" spans="1:11" ht="33.75">
      <c r="A470" s="54">
        <v>469</v>
      </c>
      <c r="B470" s="54" t="s">
        <v>878</v>
      </c>
      <c r="C470" s="58" t="s">
        <v>879</v>
      </c>
      <c r="D470" s="56">
        <v>8</v>
      </c>
      <c r="E470" s="56">
        <v>28</v>
      </c>
      <c r="F470" s="57">
        <v>1179.92</v>
      </c>
      <c r="G470" s="57">
        <v>147.49</v>
      </c>
      <c r="H470" s="57">
        <v>1179.92</v>
      </c>
      <c r="I470" s="57">
        <v>2002.44</v>
      </c>
      <c r="J470" s="57">
        <v>2555.0100000000002</v>
      </c>
      <c r="K470" s="57">
        <v>89.78</v>
      </c>
    </row>
    <row r="471" spans="1:11" ht="33.75">
      <c r="A471" s="54">
        <v>470</v>
      </c>
      <c r="B471" s="54" t="s">
        <v>880</v>
      </c>
      <c r="C471" s="58" t="s">
        <v>881</v>
      </c>
      <c r="D471" s="56">
        <v>15</v>
      </c>
      <c r="E471" s="56">
        <v>35</v>
      </c>
      <c r="F471" s="57">
        <v>2783.18</v>
      </c>
      <c r="G471" s="57">
        <v>185.55</v>
      </c>
      <c r="H471" s="57">
        <v>2783.18</v>
      </c>
      <c r="I471" s="57">
        <v>3517.64</v>
      </c>
      <c r="J471" s="57">
        <v>4388.22</v>
      </c>
      <c r="K471" s="57">
        <v>122</v>
      </c>
    </row>
    <row r="472" spans="1:11" ht="45">
      <c r="A472" s="54">
        <v>471</v>
      </c>
      <c r="B472" s="54" t="s">
        <v>882</v>
      </c>
      <c r="C472" s="58" t="s">
        <v>883</v>
      </c>
      <c r="D472" s="56">
        <v>15</v>
      </c>
      <c r="E472" s="56">
        <v>35</v>
      </c>
      <c r="F472" s="57">
        <v>2353.77</v>
      </c>
      <c r="G472" s="57">
        <v>156.91999999999999</v>
      </c>
      <c r="H472" s="57">
        <v>2353.77</v>
      </c>
      <c r="I472" s="57">
        <v>3173.39</v>
      </c>
      <c r="J472" s="57">
        <v>4003.28</v>
      </c>
      <c r="K472" s="57">
        <v>109.84</v>
      </c>
    </row>
    <row r="473" spans="1:11" ht="45">
      <c r="A473" s="54">
        <v>472</v>
      </c>
      <c r="B473" s="54" t="s">
        <v>884</v>
      </c>
      <c r="C473" s="58" t="s">
        <v>885</v>
      </c>
      <c r="D473" s="56">
        <v>36</v>
      </c>
      <c r="E473" s="56">
        <v>42</v>
      </c>
      <c r="F473" s="57">
        <v>4877.13</v>
      </c>
      <c r="G473" s="57">
        <v>120.16</v>
      </c>
      <c r="H473" s="57">
        <v>4877.13</v>
      </c>
      <c r="I473" s="57" t="s">
        <v>28</v>
      </c>
      <c r="J473" s="57" t="s">
        <v>28</v>
      </c>
      <c r="K473" s="57">
        <v>122.37</v>
      </c>
    </row>
    <row r="474" spans="1:11" ht="33.75">
      <c r="A474" s="54">
        <v>473</v>
      </c>
      <c r="B474" s="54" t="s">
        <v>886</v>
      </c>
      <c r="C474" s="58" t="s">
        <v>887</v>
      </c>
      <c r="D474" s="56">
        <v>8</v>
      </c>
      <c r="E474" s="56">
        <v>28</v>
      </c>
      <c r="F474" s="57">
        <v>1157.4000000000001</v>
      </c>
      <c r="G474" s="57">
        <v>144.68</v>
      </c>
      <c r="H474" s="57">
        <v>1157.4000000000001</v>
      </c>
      <c r="I474" s="57">
        <v>1800.48</v>
      </c>
      <c r="J474" s="57">
        <v>2393.04</v>
      </c>
      <c r="K474" s="57">
        <v>82.07</v>
      </c>
    </row>
    <row r="475" spans="1:11" ht="33.75">
      <c r="A475" s="54">
        <v>474</v>
      </c>
      <c r="B475" s="54" t="s">
        <v>888</v>
      </c>
      <c r="C475" s="58" t="s">
        <v>889</v>
      </c>
      <c r="D475" s="56">
        <v>29</v>
      </c>
      <c r="E475" s="56">
        <v>35</v>
      </c>
      <c r="F475" s="57">
        <v>3293.61</v>
      </c>
      <c r="G475" s="57">
        <v>101.72</v>
      </c>
      <c r="H475" s="57">
        <v>3293.61</v>
      </c>
      <c r="I475" s="57" t="s">
        <v>28</v>
      </c>
      <c r="J475" s="57" t="s">
        <v>28</v>
      </c>
      <c r="K475" s="57">
        <v>102.34</v>
      </c>
    </row>
    <row r="476" spans="1:11" ht="33.75">
      <c r="A476" s="54">
        <v>475</v>
      </c>
      <c r="B476" s="54" t="s">
        <v>890</v>
      </c>
      <c r="C476" s="58" t="s">
        <v>891</v>
      </c>
      <c r="D476" s="56">
        <v>15</v>
      </c>
      <c r="E476" s="56">
        <v>35</v>
      </c>
      <c r="F476" s="57">
        <v>1873.25</v>
      </c>
      <c r="G476" s="57">
        <v>124.88</v>
      </c>
      <c r="H476" s="57">
        <v>1873.25</v>
      </c>
      <c r="I476" s="57">
        <v>2526.39</v>
      </c>
      <c r="J476" s="57">
        <v>3130.89</v>
      </c>
      <c r="K476" s="57">
        <v>86.48</v>
      </c>
    </row>
    <row r="477" spans="1:11" ht="33.75">
      <c r="A477" s="54">
        <v>476</v>
      </c>
      <c r="B477" s="54" t="s">
        <v>892</v>
      </c>
      <c r="C477" s="58" t="s">
        <v>893</v>
      </c>
      <c r="D477" s="56">
        <v>43</v>
      </c>
      <c r="E477" s="56">
        <v>49</v>
      </c>
      <c r="F477" s="57">
        <v>4242.41</v>
      </c>
      <c r="G477" s="57">
        <v>79.39</v>
      </c>
      <c r="H477" s="57">
        <v>4242.41</v>
      </c>
      <c r="I477" s="57" t="s">
        <v>28</v>
      </c>
      <c r="J477" s="57" t="s">
        <v>28</v>
      </c>
      <c r="K477" s="57">
        <v>95.18</v>
      </c>
    </row>
    <row r="478" spans="1:11" ht="33.75">
      <c r="A478" s="54">
        <v>477</v>
      </c>
      <c r="B478" s="54" t="s">
        <v>894</v>
      </c>
      <c r="C478" s="58" t="s">
        <v>895</v>
      </c>
      <c r="D478" s="56">
        <v>36</v>
      </c>
      <c r="E478" s="56">
        <v>42</v>
      </c>
      <c r="F478" s="57">
        <v>4233.88</v>
      </c>
      <c r="G478" s="57">
        <v>117.61</v>
      </c>
      <c r="H478" s="57">
        <v>4233.88</v>
      </c>
      <c r="I478" s="57" t="s">
        <v>28</v>
      </c>
      <c r="J478" s="57" t="s">
        <v>28</v>
      </c>
      <c r="K478" s="57">
        <v>108.7</v>
      </c>
    </row>
    <row r="479" spans="1:11" ht="33.75">
      <c r="A479" s="54">
        <v>478</v>
      </c>
      <c r="B479" s="54" t="s">
        <v>896</v>
      </c>
      <c r="C479" s="58" t="s">
        <v>897</v>
      </c>
      <c r="D479" s="56">
        <v>50</v>
      </c>
      <c r="E479" s="56">
        <v>56</v>
      </c>
      <c r="F479" s="57">
        <v>6411.38</v>
      </c>
      <c r="G479" s="57">
        <v>128.22999999999999</v>
      </c>
      <c r="H479" s="57">
        <v>6411.38</v>
      </c>
      <c r="I479" s="57" t="s">
        <v>28</v>
      </c>
      <c r="J479" s="57" t="s">
        <v>28</v>
      </c>
      <c r="K479" s="57">
        <v>121.08</v>
      </c>
    </row>
    <row r="480" spans="1:11" ht="33.75">
      <c r="A480" s="54">
        <v>479</v>
      </c>
      <c r="B480" s="54" t="s">
        <v>898</v>
      </c>
      <c r="C480" s="58" t="s">
        <v>899</v>
      </c>
      <c r="D480" s="56">
        <v>8</v>
      </c>
      <c r="E480" s="56">
        <v>28</v>
      </c>
      <c r="F480" s="57">
        <v>953.24</v>
      </c>
      <c r="G480" s="57">
        <v>119.16</v>
      </c>
      <c r="H480" s="57">
        <v>953.24</v>
      </c>
      <c r="I480" s="57">
        <v>1644.29</v>
      </c>
      <c r="J480" s="57">
        <v>2238.9699999999998</v>
      </c>
      <c r="K480" s="57">
        <v>75.900000000000006</v>
      </c>
    </row>
    <row r="481" spans="1:11" ht="33.75">
      <c r="A481" s="54">
        <v>480</v>
      </c>
      <c r="B481" s="54" t="s">
        <v>900</v>
      </c>
      <c r="C481" s="58" t="s">
        <v>901</v>
      </c>
      <c r="D481" s="56">
        <v>29</v>
      </c>
      <c r="E481" s="56">
        <v>35</v>
      </c>
      <c r="F481" s="57">
        <v>3441.61</v>
      </c>
      <c r="G481" s="57">
        <v>118.49</v>
      </c>
      <c r="H481" s="57">
        <v>3441.61</v>
      </c>
      <c r="I481" s="57" t="s">
        <v>28</v>
      </c>
      <c r="J481" s="57" t="s">
        <v>28</v>
      </c>
      <c r="K481" s="57">
        <v>109.61</v>
      </c>
    </row>
    <row r="482" spans="1:11" ht="33.75">
      <c r="A482" s="54">
        <v>481</v>
      </c>
      <c r="B482" s="54" t="s">
        <v>902</v>
      </c>
      <c r="C482" s="58" t="s">
        <v>903</v>
      </c>
      <c r="D482" s="56">
        <v>8</v>
      </c>
      <c r="E482" s="56">
        <v>28</v>
      </c>
      <c r="F482" s="57">
        <v>1185.1300000000001</v>
      </c>
      <c r="G482" s="57">
        <v>148.13999999999999</v>
      </c>
      <c r="H482" s="57">
        <v>1185.1300000000001</v>
      </c>
      <c r="I482" s="57">
        <v>2028.99</v>
      </c>
      <c r="J482" s="57">
        <v>2687.16</v>
      </c>
      <c r="K482" s="57">
        <v>83.46</v>
      </c>
    </row>
    <row r="483" spans="1:11" ht="33.75">
      <c r="A483" s="54">
        <v>482</v>
      </c>
      <c r="B483" s="54" t="s">
        <v>904</v>
      </c>
      <c r="C483" s="58" t="s">
        <v>905</v>
      </c>
      <c r="D483" s="56">
        <v>43</v>
      </c>
      <c r="E483" s="56">
        <v>49</v>
      </c>
      <c r="F483" s="57">
        <v>4541.9799999999996</v>
      </c>
      <c r="G483" s="57">
        <v>88.32</v>
      </c>
      <c r="H483" s="57">
        <v>4541.9799999999996</v>
      </c>
      <c r="I483" s="57" t="s">
        <v>28</v>
      </c>
      <c r="J483" s="57" t="s">
        <v>28</v>
      </c>
      <c r="K483" s="57">
        <v>99.1</v>
      </c>
    </row>
    <row r="484" spans="1:11" ht="33.75">
      <c r="A484" s="54">
        <v>483</v>
      </c>
      <c r="B484" s="54" t="s">
        <v>906</v>
      </c>
      <c r="C484" s="58" t="s">
        <v>907</v>
      </c>
      <c r="D484" s="56">
        <v>8</v>
      </c>
      <c r="E484" s="56">
        <v>28</v>
      </c>
      <c r="F484" s="57">
        <v>1226.6300000000001</v>
      </c>
      <c r="G484" s="57">
        <v>153.33000000000001</v>
      </c>
      <c r="H484" s="57">
        <v>1226.6300000000001</v>
      </c>
      <c r="I484" s="57">
        <v>2225.5700000000002</v>
      </c>
      <c r="J484" s="57">
        <v>3084.11</v>
      </c>
      <c r="K484" s="57">
        <v>92.01</v>
      </c>
    </row>
    <row r="485" spans="1:11" ht="33.75">
      <c r="A485" s="54">
        <v>484</v>
      </c>
      <c r="B485" s="54" t="s">
        <v>908</v>
      </c>
      <c r="C485" s="58" t="s">
        <v>909</v>
      </c>
      <c r="D485" s="56">
        <v>50</v>
      </c>
      <c r="E485" s="56">
        <v>56</v>
      </c>
      <c r="F485" s="57">
        <v>5226.1499999999996</v>
      </c>
      <c r="G485" s="57">
        <v>76.5</v>
      </c>
      <c r="H485" s="57">
        <v>5226.1499999999996</v>
      </c>
      <c r="I485" s="57" t="s">
        <v>28</v>
      </c>
      <c r="J485" s="57" t="s">
        <v>28</v>
      </c>
      <c r="K485" s="57">
        <v>100.5</v>
      </c>
    </row>
    <row r="486" spans="1:11" ht="11.25">
      <c r="A486" s="54">
        <v>485</v>
      </c>
      <c r="B486" s="54" t="s">
        <v>910</v>
      </c>
      <c r="C486" s="55" t="s">
        <v>911</v>
      </c>
      <c r="D486" s="56">
        <v>1</v>
      </c>
      <c r="E486" s="56">
        <v>1</v>
      </c>
      <c r="F486" s="57" t="s">
        <v>28</v>
      </c>
      <c r="G486" s="57" t="s">
        <v>28</v>
      </c>
      <c r="H486" s="57">
        <v>77.44</v>
      </c>
      <c r="I486" s="57" t="s">
        <v>28</v>
      </c>
      <c r="J486" s="57" t="s">
        <v>28</v>
      </c>
      <c r="K486" s="57" t="s">
        <v>28</v>
      </c>
    </row>
    <row r="487" spans="1:11" ht="33.75">
      <c r="A487" s="54">
        <v>486</v>
      </c>
      <c r="B487" s="54" t="s">
        <v>912</v>
      </c>
      <c r="C487" s="58" t="s">
        <v>913</v>
      </c>
      <c r="D487" s="56">
        <v>15</v>
      </c>
      <c r="E487" s="56">
        <v>35</v>
      </c>
      <c r="F487" s="57">
        <v>1759.08</v>
      </c>
      <c r="G487" s="57">
        <v>117.27</v>
      </c>
      <c r="H487" s="57">
        <v>1759.08</v>
      </c>
      <c r="I487" s="57">
        <v>2337.1</v>
      </c>
      <c r="J487" s="57">
        <v>2919.74</v>
      </c>
      <c r="K487" s="57">
        <v>82</v>
      </c>
    </row>
    <row r="488" spans="1:11" ht="33.75">
      <c r="A488" s="54">
        <v>487</v>
      </c>
      <c r="B488" s="54" t="s">
        <v>914</v>
      </c>
      <c r="C488" s="58" t="s">
        <v>915</v>
      </c>
      <c r="D488" s="56">
        <v>15</v>
      </c>
      <c r="E488" s="56">
        <v>35</v>
      </c>
      <c r="F488" s="57">
        <v>2395.39</v>
      </c>
      <c r="G488" s="57">
        <v>159.69</v>
      </c>
      <c r="H488" s="57">
        <v>2395.39</v>
      </c>
      <c r="I488" s="57">
        <v>3241.21</v>
      </c>
      <c r="J488" s="57">
        <v>3944.37</v>
      </c>
      <c r="K488" s="57">
        <v>103.56</v>
      </c>
    </row>
    <row r="489" spans="1:11" ht="33.75">
      <c r="A489" s="54">
        <v>488</v>
      </c>
      <c r="B489" s="54" t="s">
        <v>916</v>
      </c>
      <c r="C489" s="58" t="s">
        <v>917</v>
      </c>
      <c r="D489" s="56">
        <v>15</v>
      </c>
      <c r="E489" s="56">
        <v>35</v>
      </c>
      <c r="F489" s="57">
        <v>1800.14</v>
      </c>
      <c r="G489" s="57">
        <v>120.01</v>
      </c>
      <c r="H489" s="57">
        <v>1800.14</v>
      </c>
      <c r="I489" s="57">
        <v>2403.7199999999998</v>
      </c>
      <c r="J489" s="57">
        <v>3093.39</v>
      </c>
      <c r="K489" s="57">
        <v>83.21</v>
      </c>
    </row>
    <row r="490" spans="1:11" ht="33.75">
      <c r="A490" s="54">
        <v>489</v>
      </c>
      <c r="B490" s="54" t="s">
        <v>918</v>
      </c>
      <c r="C490" s="58" t="s">
        <v>919</v>
      </c>
      <c r="D490" s="56">
        <v>43</v>
      </c>
      <c r="E490" s="56">
        <v>49</v>
      </c>
      <c r="F490" s="57">
        <v>5145.3</v>
      </c>
      <c r="G490" s="57">
        <v>119.47</v>
      </c>
      <c r="H490" s="57">
        <v>5145.3</v>
      </c>
      <c r="I490" s="57" t="s">
        <v>28</v>
      </c>
      <c r="J490" s="57" t="s">
        <v>28</v>
      </c>
      <c r="K490" s="57">
        <v>110.3</v>
      </c>
    </row>
    <row r="491" spans="1:11" ht="33.75">
      <c r="A491" s="54">
        <v>490</v>
      </c>
      <c r="B491" s="54" t="s">
        <v>920</v>
      </c>
      <c r="C491" s="58" t="s">
        <v>921</v>
      </c>
      <c r="D491" s="56">
        <v>43</v>
      </c>
      <c r="E491" s="56">
        <v>49</v>
      </c>
      <c r="F491" s="57">
        <v>4572.12</v>
      </c>
      <c r="G491" s="57">
        <v>106.33</v>
      </c>
      <c r="H491" s="57">
        <v>4572.12</v>
      </c>
      <c r="I491" s="57" t="s">
        <v>28</v>
      </c>
      <c r="J491" s="57" t="s">
        <v>28</v>
      </c>
      <c r="K491" s="57">
        <v>98.96</v>
      </c>
    </row>
    <row r="492" spans="1:11" ht="33.75">
      <c r="A492" s="54">
        <v>491</v>
      </c>
      <c r="B492" s="54" t="s">
        <v>922</v>
      </c>
      <c r="C492" s="58" t="s">
        <v>923</v>
      </c>
      <c r="D492" s="56">
        <v>64</v>
      </c>
      <c r="E492" s="56">
        <v>70</v>
      </c>
      <c r="F492" s="57">
        <v>7267.13</v>
      </c>
      <c r="G492" s="57">
        <v>113.55</v>
      </c>
      <c r="H492" s="57">
        <v>7267.13</v>
      </c>
      <c r="I492" s="57" t="s">
        <v>28</v>
      </c>
      <c r="J492" s="57" t="s">
        <v>28</v>
      </c>
      <c r="K492" s="57">
        <v>107.75</v>
      </c>
    </row>
    <row r="493" spans="1:11" ht="33.75">
      <c r="A493" s="54">
        <v>492</v>
      </c>
      <c r="B493" s="54" t="s">
        <v>924</v>
      </c>
      <c r="C493" s="58" t="s">
        <v>925</v>
      </c>
      <c r="D493" s="56">
        <v>8</v>
      </c>
      <c r="E493" s="56">
        <v>28</v>
      </c>
      <c r="F493" s="57">
        <v>978.42</v>
      </c>
      <c r="G493" s="57">
        <v>122.3</v>
      </c>
      <c r="H493" s="57">
        <v>978.42</v>
      </c>
      <c r="I493" s="57">
        <v>1658.02</v>
      </c>
      <c r="J493" s="57">
        <v>2343.56</v>
      </c>
      <c r="K493" s="57">
        <v>79.540000000000006</v>
      </c>
    </row>
    <row r="494" spans="1:11" ht="33.75">
      <c r="A494" s="54">
        <v>493</v>
      </c>
      <c r="B494" s="54" t="s">
        <v>926</v>
      </c>
      <c r="C494" s="58" t="s">
        <v>927</v>
      </c>
      <c r="D494" s="56">
        <v>29</v>
      </c>
      <c r="E494" s="56">
        <v>35</v>
      </c>
      <c r="F494" s="57">
        <v>2824.5</v>
      </c>
      <c r="G494" s="57">
        <v>68.709999999999994</v>
      </c>
      <c r="H494" s="57">
        <v>2824.5</v>
      </c>
      <c r="I494" s="57" t="s">
        <v>28</v>
      </c>
      <c r="J494" s="57" t="s">
        <v>28</v>
      </c>
      <c r="K494" s="57">
        <v>87.18</v>
      </c>
    </row>
    <row r="495" spans="1:11" ht="33.75">
      <c r="A495" s="54">
        <v>494</v>
      </c>
      <c r="B495" s="54" t="s">
        <v>928</v>
      </c>
      <c r="C495" s="58" t="s">
        <v>929</v>
      </c>
      <c r="D495" s="56">
        <v>29</v>
      </c>
      <c r="E495" s="56">
        <v>35</v>
      </c>
      <c r="F495" s="57">
        <v>3059.02</v>
      </c>
      <c r="G495" s="57">
        <v>105.48</v>
      </c>
      <c r="H495" s="57">
        <v>3059.02</v>
      </c>
      <c r="I495" s="57" t="s">
        <v>28</v>
      </c>
      <c r="J495" s="57" t="s">
        <v>28</v>
      </c>
      <c r="K495" s="57">
        <v>93.26</v>
      </c>
    </row>
    <row r="496" spans="1:11" ht="33.75">
      <c r="A496" s="54">
        <v>495</v>
      </c>
      <c r="B496" s="54" t="s">
        <v>930</v>
      </c>
      <c r="C496" s="58" t="s">
        <v>931</v>
      </c>
      <c r="D496" s="56">
        <v>43</v>
      </c>
      <c r="E496" s="56">
        <v>49</v>
      </c>
      <c r="F496" s="57">
        <v>4129.03</v>
      </c>
      <c r="G496" s="57">
        <v>76.430000000000007</v>
      </c>
      <c r="H496" s="57">
        <v>4129.03</v>
      </c>
      <c r="I496" s="57" t="s">
        <v>28</v>
      </c>
      <c r="J496" s="57" t="s">
        <v>28</v>
      </c>
      <c r="K496" s="57">
        <v>93.26</v>
      </c>
    </row>
    <row r="497" spans="1:11" ht="33.75">
      <c r="A497" s="54">
        <v>496</v>
      </c>
      <c r="B497" s="54" t="s">
        <v>932</v>
      </c>
      <c r="C497" s="58" t="s">
        <v>933</v>
      </c>
      <c r="D497" s="56">
        <v>43</v>
      </c>
      <c r="E497" s="56">
        <v>49</v>
      </c>
      <c r="F497" s="57">
        <v>4527.91</v>
      </c>
      <c r="G497" s="57">
        <v>105.3</v>
      </c>
      <c r="H497" s="57">
        <v>4527.91</v>
      </c>
      <c r="I497" s="57" t="s">
        <v>28</v>
      </c>
      <c r="J497" s="57" t="s">
        <v>28</v>
      </c>
      <c r="K497" s="57">
        <v>100.62</v>
      </c>
    </row>
    <row r="498" spans="1:11" ht="33.75">
      <c r="A498" s="54">
        <v>497</v>
      </c>
      <c r="B498" s="54" t="s">
        <v>934</v>
      </c>
      <c r="C498" s="58" t="s">
        <v>935</v>
      </c>
      <c r="D498" s="56">
        <v>57</v>
      </c>
      <c r="E498" s="56">
        <v>63</v>
      </c>
      <c r="F498" s="57">
        <v>5976.32</v>
      </c>
      <c r="G498" s="57">
        <v>103.46</v>
      </c>
      <c r="H498" s="57">
        <v>5976.32</v>
      </c>
      <c r="I498" s="57" t="s">
        <v>28</v>
      </c>
      <c r="J498" s="57" t="s">
        <v>28</v>
      </c>
      <c r="K498" s="57">
        <v>100.62</v>
      </c>
    </row>
    <row r="499" spans="1:11" ht="11.25">
      <c r="A499" s="54">
        <v>498</v>
      </c>
      <c r="B499" s="54" t="s">
        <v>936</v>
      </c>
      <c r="C499" s="55" t="s">
        <v>937</v>
      </c>
      <c r="D499" s="56">
        <v>1</v>
      </c>
      <c r="E499" s="56">
        <v>1</v>
      </c>
      <c r="F499" s="57" t="s">
        <v>28</v>
      </c>
      <c r="G499" s="57" t="s">
        <v>28</v>
      </c>
      <c r="H499" s="57">
        <v>86.32</v>
      </c>
      <c r="I499" s="57" t="s">
        <v>28</v>
      </c>
      <c r="J499" s="57" t="s">
        <v>28</v>
      </c>
      <c r="K499" s="57" t="s">
        <v>28</v>
      </c>
    </row>
    <row r="500" spans="1:11" ht="33.75">
      <c r="A500" s="54">
        <v>499</v>
      </c>
      <c r="B500" s="54" t="s">
        <v>938</v>
      </c>
      <c r="C500" s="58" t="s">
        <v>939</v>
      </c>
      <c r="D500" s="56">
        <v>8</v>
      </c>
      <c r="E500" s="56">
        <v>28</v>
      </c>
      <c r="F500" s="57">
        <v>1149.5899999999999</v>
      </c>
      <c r="G500" s="57">
        <v>143.69999999999999</v>
      </c>
      <c r="H500" s="57">
        <v>1149.5899999999999</v>
      </c>
      <c r="I500" s="57">
        <v>1809.49</v>
      </c>
      <c r="J500" s="57">
        <v>2474.87</v>
      </c>
      <c r="K500" s="57">
        <v>83.34</v>
      </c>
    </row>
    <row r="501" spans="1:11" ht="33.75">
      <c r="A501" s="54">
        <v>500</v>
      </c>
      <c r="B501" s="54" t="s">
        <v>940</v>
      </c>
      <c r="C501" s="58" t="s">
        <v>941</v>
      </c>
      <c r="D501" s="56">
        <v>8</v>
      </c>
      <c r="E501" s="56">
        <v>28</v>
      </c>
      <c r="F501" s="57">
        <v>1294.22</v>
      </c>
      <c r="G501" s="57">
        <v>161.78</v>
      </c>
      <c r="H501" s="57">
        <v>1294.22</v>
      </c>
      <c r="I501" s="57">
        <v>2052.73</v>
      </c>
      <c r="J501" s="57">
        <v>2817.65</v>
      </c>
      <c r="K501" s="57">
        <v>87.85</v>
      </c>
    </row>
    <row r="502" spans="1:11" ht="33.75">
      <c r="A502" s="54">
        <v>501</v>
      </c>
      <c r="B502" s="54" t="s">
        <v>942</v>
      </c>
      <c r="C502" s="58" t="s">
        <v>943</v>
      </c>
      <c r="D502" s="56">
        <v>8</v>
      </c>
      <c r="E502" s="56">
        <v>28</v>
      </c>
      <c r="F502" s="57">
        <v>1334.62</v>
      </c>
      <c r="G502" s="57">
        <v>166.83</v>
      </c>
      <c r="H502" s="57">
        <v>1334.62</v>
      </c>
      <c r="I502" s="57">
        <v>2103.5500000000002</v>
      </c>
      <c r="J502" s="57">
        <v>2825.53</v>
      </c>
      <c r="K502" s="57">
        <v>88.95</v>
      </c>
    </row>
    <row r="503" spans="1:11" ht="33.75">
      <c r="A503" s="54">
        <v>502</v>
      </c>
      <c r="B503" s="54" t="s">
        <v>944</v>
      </c>
      <c r="C503" s="58" t="s">
        <v>945</v>
      </c>
      <c r="D503" s="56">
        <v>15</v>
      </c>
      <c r="E503" s="56">
        <v>35</v>
      </c>
      <c r="F503" s="57">
        <v>2170.87</v>
      </c>
      <c r="G503" s="57">
        <v>119.47</v>
      </c>
      <c r="H503" s="57">
        <v>2170.87</v>
      </c>
      <c r="I503" s="57">
        <v>2955.5</v>
      </c>
      <c r="J503" s="57">
        <v>3768.04</v>
      </c>
      <c r="K503" s="57">
        <v>99.79</v>
      </c>
    </row>
    <row r="504" spans="1:11" ht="33.75">
      <c r="A504" s="54">
        <v>503</v>
      </c>
      <c r="B504" s="54" t="s">
        <v>946</v>
      </c>
      <c r="C504" s="58" t="s">
        <v>947</v>
      </c>
      <c r="D504" s="56">
        <v>8</v>
      </c>
      <c r="E504" s="56">
        <v>28</v>
      </c>
      <c r="F504" s="57">
        <v>1411.96</v>
      </c>
      <c r="G504" s="57">
        <v>176.49</v>
      </c>
      <c r="H504" s="57">
        <v>1411.96</v>
      </c>
      <c r="I504" s="57">
        <v>2226.13</v>
      </c>
      <c r="J504" s="57">
        <v>3068.1</v>
      </c>
      <c r="K504" s="57">
        <v>90.25</v>
      </c>
    </row>
    <row r="505" spans="1:11" ht="33.75">
      <c r="A505" s="54">
        <v>504</v>
      </c>
      <c r="B505" s="54" t="s">
        <v>948</v>
      </c>
      <c r="C505" s="58" t="s">
        <v>949</v>
      </c>
      <c r="D505" s="56">
        <v>43</v>
      </c>
      <c r="E505" s="56">
        <v>49</v>
      </c>
      <c r="F505" s="57">
        <v>5631.83</v>
      </c>
      <c r="G505" s="57">
        <v>120.57</v>
      </c>
      <c r="H505" s="57">
        <v>5631.83</v>
      </c>
      <c r="I505" s="57" t="s">
        <v>28</v>
      </c>
      <c r="J505" s="57" t="s">
        <v>28</v>
      </c>
      <c r="K505" s="57">
        <v>121.92</v>
      </c>
    </row>
    <row r="506" spans="1:11" ht="33.75">
      <c r="A506" s="54">
        <v>505</v>
      </c>
      <c r="B506" s="54" t="s">
        <v>950</v>
      </c>
      <c r="C506" s="58" t="s">
        <v>951</v>
      </c>
      <c r="D506" s="56">
        <v>8</v>
      </c>
      <c r="E506" s="56">
        <v>28</v>
      </c>
      <c r="F506" s="57">
        <v>1045.22</v>
      </c>
      <c r="G506" s="57">
        <v>130.65</v>
      </c>
      <c r="H506" s="57">
        <v>1045.22</v>
      </c>
      <c r="I506" s="57">
        <v>1690.67</v>
      </c>
      <c r="J506" s="57">
        <v>2328.79</v>
      </c>
      <c r="K506" s="57">
        <v>76.92</v>
      </c>
    </row>
    <row r="507" spans="1:11" ht="33.75">
      <c r="A507" s="54">
        <v>506</v>
      </c>
      <c r="B507" s="54" t="s">
        <v>952</v>
      </c>
      <c r="C507" s="58" t="s">
        <v>953</v>
      </c>
      <c r="D507" s="56">
        <v>8</v>
      </c>
      <c r="E507" s="56">
        <v>28</v>
      </c>
      <c r="F507" s="57">
        <v>1369.29</v>
      </c>
      <c r="G507" s="57">
        <v>171.16</v>
      </c>
      <c r="H507" s="57">
        <v>1369.29</v>
      </c>
      <c r="I507" s="57">
        <v>2093.89</v>
      </c>
      <c r="J507" s="57">
        <v>2858.72</v>
      </c>
      <c r="K507" s="57">
        <v>79.209999999999994</v>
      </c>
    </row>
    <row r="508" spans="1:11" ht="33.75">
      <c r="A508" s="54">
        <v>507</v>
      </c>
      <c r="B508" s="54" t="s">
        <v>954</v>
      </c>
      <c r="C508" s="58" t="s">
        <v>955</v>
      </c>
      <c r="D508" s="56">
        <v>8</v>
      </c>
      <c r="E508" s="56">
        <v>28</v>
      </c>
      <c r="F508" s="57">
        <v>1119.33</v>
      </c>
      <c r="G508" s="57">
        <v>139.91999999999999</v>
      </c>
      <c r="H508" s="57">
        <v>1119.33</v>
      </c>
      <c r="I508" s="57">
        <v>1912.75</v>
      </c>
      <c r="J508" s="57">
        <v>2667.07</v>
      </c>
      <c r="K508" s="57">
        <v>84.67</v>
      </c>
    </row>
    <row r="509" spans="1:11" ht="33.75">
      <c r="A509" s="54">
        <v>508</v>
      </c>
      <c r="B509" s="54" t="s">
        <v>956</v>
      </c>
      <c r="C509" s="58" t="s">
        <v>957</v>
      </c>
      <c r="D509" s="56">
        <v>43</v>
      </c>
      <c r="E509" s="56">
        <v>49</v>
      </c>
      <c r="F509" s="57">
        <v>4773.26</v>
      </c>
      <c r="G509" s="57">
        <v>100.29</v>
      </c>
      <c r="H509" s="57">
        <v>4773.26</v>
      </c>
      <c r="I509" s="57" t="s">
        <v>28</v>
      </c>
      <c r="J509" s="57" t="s">
        <v>28</v>
      </c>
      <c r="K509" s="57">
        <v>105.18</v>
      </c>
    </row>
    <row r="510" spans="1:11" ht="33.75">
      <c r="A510" s="54">
        <v>509</v>
      </c>
      <c r="B510" s="54" t="s">
        <v>958</v>
      </c>
      <c r="C510" s="58" t="s">
        <v>959</v>
      </c>
      <c r="D510" s="56">
        <v>8</v>
      </c>
      <c r="E510" s="56">
        <v>28</v>
      </c>
      <c r="F510" s="57">
        <v>1545.99</v>
      </c>
      <c r="G510" s="57">
        <v>193.25</v>
      </c>
      <c r="H510" s="57">
        <v>1545.99</v>
      </c>
      <c r="I510" s="57">
        <v>2563.9499999999998</v>
      </c>
      <c r="J510" s="57">
        <v>3480.39</v>
      </c>
      <c r="K510" s="57">
        <v>98.6</v>
      </c>
    </row>
    <row r="511" spans="1:11" ht="33.75">
      <c r="A511" s="54">
        <v>510</v>
      </c>
      <c r="B511" s="54" t="s">
        <v>960</v>
      </c>
      <c r="C511" s="58" t="s">
        <v>961</v>
      </c>
      <c r="D511" s="56">
        <v>50</v>
      </c>
      <c r="E511" s="56">
        <v>56</v>
      </c>
      <c r="F511" s="57">
        <v>6242.42</v>
      </c>
      <c r="G511" s="57">
        <v>98.64</v>
      </c>
      <c r="H511" s="57">
        <v>6242.42</v>
      </c>
      <c r="I511" s="57" t="s">
        <v>28</v>
      </c>
      <c r="J511" s="57" t="s">
        <v>28</v>
      </c>
      <c r="K511" s="57">
        <v>117.87</v>
      </c>
    </row>
    <row r="512" spans="1:11" ht="11.25">
      <c r="A512" s="54">
        <v>511</v>
      </c>
      <c r="B512" s="54" t="s">
        <v>962</v>
      </c>
      <c r="C512" s="55" t="s">
        <v>963</v>
      </c>
      <c r="D512" s="56">
        <v>1</v>
      </c>
      <c r="E512" s="56">
        <v>1</v>
      </c>
      <c r="F512" s="57" t="s">
        <v>28</v>
      </c>
      <c r="G512" s="57" t="s">
        <v>28</v>
      </c>
      <c r="H512" s="57">
        <v>75.150000000000006</v>
      </c>
      <c r="I512" s="57" t="s">
        <v>28</v>
      </c>
      <c r="J512" s="57" t="s">
        <v>28</v>
      </c>
      <c r="K512" s="57" t="s">
        <v>28</v>
      </c>
    </row>
    <row r="513" spans="1:11" ht="33.75">
      <c r="A513" s="54">
        <v>512</v>
      </c>
      <c r="B513" s="54" t="s">
        <v>964</v>
      </c>
      <c r="C513" s="58" t="s">
        <v>965</v>
      </c>
      <c r="D513" s="56">
        <v>8</v>
      </c>
      <c r="E513" s="56">
        <v>28</v>
      </c>
      <c r="F513" s="57">
        <v>1107.95</v>
      </c>
      <c r="G513" s="57">
        <v>138.49</v>
      </c>
      <c r="H513" s="57">
        <v>1107.95</v>
      </c>
      <c r="I513" s="57">
        <v>1757.81</v>
      </c>
      <c r="J513" s="57">
        <v>2359.91</v>
      </c>
      <c r="K513" s="57">
        <v>79.08</v>
      </c>
    </row>
    <row r="514" spans="1:11" ht="33.75">
      <c r="A514" s="54">
        <v>513</v>
      </c>
      <c r="B514" s="54" t="s">
        <v>966</v>
      </c>
      <c r="C514" s="58" t="s">
        <v>967</v>
      </c>
      <c r="D514" s="56">
        <v>43</v>
      </c>
      <c r="E514" s="56">
        <v>49</v>
      </c>
      <c r="F514" s="57">
        <v>4331.3500000000004</v>
      </c>
      <c r="G514" s="57">
        <v>91.91</v>
      </c>
      <c r="H514" s="57">
        <v>4331.3500000000004</v>
      </c>
      <c r="I514" s="57" t="s">
        <v>28</v>
      </c>
      <c r="J514" s="57" t="s">
        <v>28</v>
      </c>
      <c r="K514" s="57">
        <v>94.16</v>
      </c>
    </row>
    <row r="515" spans="1:11" ht="45">
      <c r="A515" s="54">
        <v>514</v>
      </c>
      <c r="B515" s="54" t="s">
        <v>968</v>
      </c>
      <c r="C515" s="58" t="s">
        <v>969</v>
      </c>
      <c r="D515" s="56">
        <v>8</v>
      </c>
      <c r="E515" s="56">
        <v>28</v>
      </c>
      <c r="F515" s="57">
        <v>1399.7</v>
      </c>
      <c r="G515" s="57">
        <v>174.96</v>
      </c>
      <c r="H515" s="57">
        <v>1399.7</v>
      </c>
      <c r="I515" s="57">
        <v>2111.0500000000002</v>
      </c>
      <c r="J515" s="57">
        <v>2876</v>
      </c>
      <c r="K515" s="57">
        <v>92.96</v>
      </c>
    </row>
    <row r="516" spans="1:11" ht="45">
      <c r="A516" s="54">
        <v>515</v>
      </c>
      <c r="B516" s="54" t="s">
        <v>970</v>
      </c>
      <c r="C516" s="58" t="s">
        <v>971</v>
      </c>
      <c r="D516" s="56">
        <v>50</v>
      </c>
      <c r="E516" s="56">
        <v>56</v>
      </c>
      <c r="F516" s="57">
        <v>4755.32</v>
      </c>
      <c r="G516" s="57">
        <v>67.12</v>
      </c>
      <c r="H516" s="57">
        <v>4755.32</v>
      </c>
      <c r="I516" s="57" t="s">
        <v>28</v>
      </c>
      <c r="J516" s="57" t="s">
        <v>28</v>
      </c>
      <c r="K516" s="57">
        <v>92.96</v>
      </c>
    </row>
    <row r="517" spans="1:11" ht="33.75">
      <c r="A517" s="54">
        <v>516</v>
      </c>
      <c r="B517" s="54" t="s">
        <v>972</v>
      </c>
      <c r="C517" s="58" t="s">
        <v>973</v>
      </c>
      <c r="D517" s="56">
        <v>22</v>
      </c>
      <c r="E517" s="56">
        <v>28</v>
      </c>
      <c r="F517" s="57">
        <v>2148.38</v>
      </c>
      <c r="G517" s="57">
        <v>97.65</v>
      </c>
      <c r="H517" s="57">
        <v>2148.38</v>
      </c>
      <c r="I517" s="57" t="s">
        <v>28</v>
      </c>
      <c r="J517" s="57" t="s">
        <v>28</v>
      </c>
      <c r="K517" s="57">
        <v>84.07</v>
      </c>
    </row>
    <row r="518" spans="1:11" ht="33.75">
      <c r="A518" s="54">
        <v>517</v>
      </c>
      <c r="B518" s="54" t="s">
        <v>974</v>
      </c>
      <c r="C518" s="58" t="s">
        <v>975</v>
      </c>
      <c r="D518" s="56">
        <v>36</v>
      </c>
      <c r="E518" s="56">
        <v>42</v>
      </c>
      <c r="F518" s="57">
        <v>2322.6</v>
      </c>
      <c r="G518" s="57">
        <v>64.52</v>
      </c>
      <c r="H518" s="57">
        <v>2322.6</v>
      </c>
      <c r="I518" s="57" t="s">
        <v>28</v>
      </c>
      <c r="J518" s="57" t="s">
        <v>28</v>
      </c>
      <c r="K518" s="57">
        <v>60.33</v>
      </c>
    </row>
    <row r="519" spans="1:11" ht="45">
      <c r="A519" s="54">
        <v>518</v>
      </c>
      <c r="B519" s="54" t="s">
        <v>976</v>
      </c>
      <c r="C519" s="58" t="s">
        <v>977</v>
      </c>
      <c r="D519" s="56">
        <v>29</v>
      </c>
      <c r="E519" s="56">
        <v>35</v>
      </c>
      <c r="F519" s="57">
        <v>2790.01</v>
      </c>
      <c r="G519" s="57">
        <v>96.21</v>
      </c>
      <c r="H519" s="57">
        <v>2790.01</v>
      </c>
      <c r="I519" s="57" t="s">
        <v>28</v>
      </c>
      <c r="J519" s="57" t="s">
        <v>28</v>
      </c>
      <c r="K519" s="57">
        <v>85.19</v>
      </c>
    </row>
    <row r="520" spans="1:11" ht="45">
      <c r="A520" s="54">
        <v>519</v>
      </c>
      <c r="B520" s="54" t="s">
        <v>978</v>
      </c>
      <c r="C520" s="58" t="s">
        <v>979</v>
      </c>
      <c r="D520" s="56">
        <v>50</v>
      </c>
      <c r="E520" s="56">
        <v>56</v>
      </c>
      <c r="F520" s="57">
        <v>4468.43</v>
      </c>
      <c r="G520" s="57">
        <v>79.930000000000007</v>
      </c>
      <c r="H520" s="57">
        <v>4468.43</v>
      </c>
      <c r="I520" s="57" t="s">
        <v>28</v>
      </c>
      <c r="J520" s="57" t="s">
        <v>28</v>
      </c>
      <c r="K520" s="57">
        <v>85.19</v>
      </c>
    </row>
    <row r="521" spans="1:11" ht="11.25">
      <c r="A521" s="54">
        <v>520</v>
      </c>
      <c r="B521" s="54" t="s">
        <v>980</v>
      </c>
      <c r="C521" s="55" t="s">
        <v>981</v>
      </c>
      <c r="D521" s="56">
        <v>1</v>
      </c>
      <c r="E521" s="56">
        <v>1</v>
      </c>
      <c r="F521" s="57" t="s">
        <v>28</v>
      </c>
      <c r="G521" s="57" t="s">
        <v>28</v>
      </c>
      <c r="H521" s="57">
        <v>91.09</v>
      </c>
      <c r="I521" s="57" t="s">
        <v>28</v>
      </c>
      <c r="J521" s="57" t="s">
        <v>28</v>
      </c>
      <c r="K521" s="57" t="s">
        <v>28</v>
      </c>
    </row>
    <row r="522" spans="1:11" ht="33.75">
      <c r="A522" s="54">
        <v>521</v>
      </c>
      <c r="B522" s="54" t="s">
        <v>982</v>
      </c>
      <c r="C522" s="58" t="s">
        <v>983</v>
      </c>
      <c r="D522" s="56">
        <v>22</v>
      </c>
      <c r="E522" s="56">
        <v>28</v>
      </c>
      <c r="F522" s="57">
        <v>2167.9299999999998</v>
      </c>
      <c r="G522" s="57">
        <v>98.54</v>
      </c>
      <c r="H522" s="57">
        <v>2167.9299999999998</v>
      </c>
      <c r="I522" s="57" t="s">
        <v>28</v>
      </c>
      <c r="J522" s="57" t="s">
        <v>28</v>
      </c>
      <c r="K522" s="57">
        <v>86.03</v>
      </c>
    </row>
    <row r="523" spans="1:11" ht="33.75">
      <c r="A523" s="54">
        <v>522</v>
      </c>
      <c r="B523" s="54" t="s">
        <v>984</v>
      </c>
      <c r="C523" s="58" t="s">
        <v>985</v>
      </c>
      <c r="D523" s="56">
        <v>36</v>
      </c>
      <c r="E523" s="56">
        <v>42</v>
      </c>
      <c r="F523" s="57">
        <v>3708.67</v>
      </c>
      <c r="G523" s="57">
        <v>103.02</v>
      </c>
      <c r="H523" s="57">
        <v>3708.67</v>
      </c>
      <c r="I523" s="57" t="s">
        <v>28</v>
      </c>
      <c r="J523" s="57" t="s">
        <v>28</v>
      </c>
      <c r="K523" s="57">
        <v>94.75</v>
      </c>
    </row>
    <row r="524" spans="1:11" ht="33.75">
      <c r="A524" s="54">
        <v>523</v>
      </c>
      <c r="B524" s="54" t="s">
        <v>986</v>
      </c>
      <c r="C524" s="58" t="s">
        <v>987</v>
      </c>
      <c r="D524" s="56">
        <v>22</v>
      </c>
      <c r="E524" s="56">
        <v>28</v>
      </c>
      <c r="F524" s="57">
        <v>2179.5500000000002</v>
      </c>
      <c r="G524" s="57">
        <v>99.07</v>
      </c>
      <c r="H524" s="57">
        <v>2179.5500000000002</v>
      </c>
      <c r="I524" s="57" t="s">
        <v>28</v>
      </c>
      <c r="J524" s="57" t="s">
        <v>28</v>
      </c>
      <c r="K524" s="57">
        <v>88.49</v>
      </c>
    </row>
    <row r="525" spans="1:11" ht="33.75">
      <c r="A525" s="54">
        <v>524</v>
      </c>
      <c r="B525" s="54" t="s">
        <v>988</v>
      </c>
      <c r="C525" s="58" t="s">
        <v>989</v>
      </c>
      <c r="D525" s="56">
        <v>36</v>
      </c>
      <c r="E525" s="56">
        <v>42</v>
      </c>
      <c r="F525" s="57">
        <v>3660.48</v>
      </c>
      <c r="G525" s="57">
        <v>101.68</v>
      </c>
      <c r="H525" s="57">
        <v>3660.48</v>
      </c>
      <c r="I525" s="57" t="s">
        <v>28</v>
      </c>
      <c r="J525" s="57" t="s">
        <v>28</v>
      </c>
      <c r="K525" s="57">
        <v>92.09</v>
      </c>
    </row>
    <row r="526" spans="1:11" ht="33.75">
      <c r="A526" s="54">
        <v>525</v>
      </c>
      <c r="B526" s="54" t="s">
        <v>990</v>
      </c>
      <c r="C526" s="58" t="s">
        <v>991</v>
      </c>
      <c r="D526" s="56">
        <v>36</v>
      </c>
      <c r="E526" s="56">
        <v>42</v>
      </c>
      <c r="F526" s="57">
        <v>3773.27</v>
      </c>
      <c r="G526" s="57">
        <v>104.81</v>
      </c>
      <c r="H526" s="57">
        <v>3773.27</v>
      </c>
      <c r="I526" s="57" t="s">
        <v>28</v>
      </c>
      <c r="J526" s="57" t="s">
        <v>28</v>
      </c>
      <c r="K526" s="57">
        <v>95.77</v>
      </c>
    </row>
    <row r="527" spans="1:11" ht="33.75">
      <c r="A527" s="54">
        <v>526</v>
      </c>
      <c r="B527" s="54" t="s">
        <v>992</v>
      </c>
      <c r="C527" s="58" t="s">
        <v>993</v>
      </c>
      <c r="D527" s="56">
        <v>50</v>
      </c>
      <c r="E527" s="56">
        <v>56</v>
      </c>
      <c r="F527" s="57">
        <v>4951.57</v>
      </c>
      <c r="G527" s="57">
        <v>84.16</v>
      </c>
      <c r="H527" s="57">
        <v>4951.57</v>
      </c>
      <c r="I527" s="57" t="s">
        <v>28</v>
      </c>
      <c r="J527" s="57" t="s">
        <v>28</v>
      </c>
      <c r="K527" s="57">
        <v>95.77</v>
      </c>
    </row>
    <row r="528" spans="1:11" ht="33.75">
      <c r="A528" s="54">
        <v>527</v>
      </c>
      <c r="B528" s="54" t="s">
        <v>994</v>
      </c>
      <c r="C528" s="58" t="s">
        <v>995</v>
      </c>
      <c r="D528" s="56">
        <v>22</v>
      </c>
      <c r="E528" s="56">
        <v>28</v>
      </c>
      <c r="F528" s="57">
        <v>2129.4299999999998</v>
      </c>
      <c r="G528" s="57">
        <v>96.79</v>
      </c>
      <c r="H528" s="57">
        <v>2129.4299999999998</v>
      </c>
      <c r="I528" s="57" t="s">
        <v>28</v>
      </c>
      <c r="J528" s="57" t="s">
        <v>28</v>
      </c>
      <c r="K528" s="57">
        <v>85.44</v>
      </c>
    </row>
    <row r="529" spans="1:11" ht="33.75">
      <c r="A529" s="54">
        <v>528</v>
      </c>
      <c r="B529" s="54" t="s">
        <v>996</v>
      </c>
      <c r="C529" s="58" t="s">
        <v>997</v>
      </c>
      <c r="D529" s="56">
        <v>29</v>
      </c>
      <c r="E529" s="56">
        <v>35</v>
      </c>
      <c r="F529" s="57">
        <v>3530.7</v>
      </c>
      <c r="G529" s="57">
        <v>121.75</v>
      </c>
      <c r="H529" s="57">
        <v>3530.7</v>
      </c>
      <c r="I529" s="57" t="s">
        <v>28</v>
      </c>
      <c r="J529" s="57" t="s">
        <v>28</v>
      </c>
      <c r="K529" s="57">
        <v>121.75</v>
      </c>
    </row>
    <row r="530" spans="1:11" ht="33.75">
      <c r="A530" s="54">
        <v>529</v>
      </c>
      <c r="B530" s="54" t="s">
        <v>998</v>
      </c>
      <c r="C530" s="58" t="s">
        <v>999</v>
      </c>
      <c r="D530" s="56">
        <v>29</v>
      </c>
      <c r="E530" s="56">
        <v>35</v>
      </c>
      <c r="F530" s="57">
        <v>2792.86</v>
      </c>
      <c r="G530" s="57">
        <v>96.31</v>
      </c>
      <c r="H530" s="57">
        <v>2792.86</v>
      </c>
      <c r="I530" s="57" t="s">
        <v>28</v>
      </c>
      <c r="J530" s="57" t="s">
        <v>28</v>
      </c>
      <c r="K530" s="57">
        <v>93.1</v>
      </c>
    </row>
    <row r="531" spans="1:11" ht="33.75">
      <c r="A531" s="54">
        <v>530</v>
      </c>
      <c r="B531" s="54" t="s">
        <v>1000</v>
      </c>
      <c r="C531" s="58" t="s">
        <v>1001</v>
      </c>
      <c r="D531" s="56">
        <v>29</v>
      </c>
      <c r="E531" s="56">
        <v>35</v>
      </c>
      <c r="F531" s="57">
        <v>3289.74</v>
      </c>
      <c r="G531" s="57">
        <v>113.44</v>
      </c>
      <c r="H531" s="57">
        <v>3289.74</v>
      </c>
      <c r="I531" s="57" t="s">
        <v>28</v>
      </c>
      <c r="J531" s="57" t="s">
        <v>28</v>
      </c>
      <c r="K531" s="57">
        <v>108.11</v>
      </c>
    </row>
    <row r="532" spans="1:11" ht="33.75">
      <c r="A532" s="54">
        <v>531</v>
      </c>
      <c r="B532" s="54" t="s">
        <v>1002</v>
      </c>
      <c r="C532" s="58" t="s">
        <v>1003</v>
      </c>
      <c r="D532" s="56">
        <v>36</v>
      </c>
      <c r="E532" s="56">
        <v>42</v>
      </c>
      <c r="F532" s="57">
        <v>3555.55</v>
      </c>
      <c r="G532" s="57">
        <v>98.77</v>
      </c>
      <c r="H532" s="57">
        <v>3555.55</v>
      </c>
      <c r="I532" s="57" t="s">
        <v>28</v>
      </c>
      <c r="J532" s="57" t="s">
        <v>28</v>
      </c>
      <c r="K532" s="57">
        <v>94.19</v>
      </c>
    </row>
    <row r="533" spans="1:11" ht="33.75">
      <c r="A533" s="54">
        <v>532</v>
      </c>
      <c r="B533" s="54" t="s">
        <v>1004</v>
      </c>
      <c r="C533" s="58" t="s">
        <v>1005</v>
      </c>
      <c r="D533" s="56">
        <v>50</v>
      </c>
      <c r="E533" s="56">
        <v>56</v>
      </c>
      <c r="F533" s="57">
        <v>4839.13</v>
      </c>
      <c r="G533" s="57">
        <v>91.68</v>
      </c>
      <c r="H533" s="57">
        <v>4839.13</v>
      </c>
      <c r="I533" s="57" t="s">
        <v>28</v>
      </c>
      <c r="J533" s="57" t="s">
        <v>28</v>
      </c>
      <c r="K533" s="57">
        <v>94.19</v>
      </c>
    </row>
    <row r="534" spans="1:11" ht="22.5">
      <c r="A534" s="54">
        <v>533</v>
      </c>
      <c r="B534" s="54" t="s">
        <v>1006</v>
      </c>
      <c r="C534" s="58" t="s">
        <v>1007</v>
      </c>
      <c r="D534" s="56">
        <v>1</v>
      </c>
      <c r="E534" s="56">
        <v>1</v>
      </c>
      <c r="F534" s="57" t="s">
        <v>28</v>
      </c>
      <c r="G534" s="57" t="s">
        <v>28</v>
      </c>
      <c r="H534" s="57">
        <v>85.4</v>
      </c>
      <c r="I534" s="57" t="s">
        <v>28</v>
      </c>
      <c r="J534" s="57" t="s">
        <v>28</v>
      </c>
      <c r="K534" s="57" t="s">
        <v>28</v>
      </c>
    </row>
    <row r="535" spans="1:11" ht="33.75">
      <c r="A535" s="54">
        <v>534</v>
      </c>
      <c r="B535" s="54" t="s">
        <v>1008</v>
      </c>
      <c r="C535" s="58" t="s">
        <v>1009</v>
      </c>
      <c r="D535" s="56">
        <v>8</v>
      </c>
      <c r="E535" s="56">
        <v>28</v>
      </c>
      <c r="F535" s="57">
        <v>1072.69</v>
      </c>
      <c r="G535" s="57">
        <v>134.09</v>
      </c>
      <c r="H535" s="57">
        <v>1072.69</v>
      </c>
      <c r="I535" s="57">
        <v>1728.69</v>
      </c>
      <c r="J535" s="57">
        <v>2359.7399999999998</v>
      </c>
      <c r="K535" s="57">
        <v>81.03</v>
      </c>
    </row>
    <row r="536" spans="1:11" ht="33.75">
      <c r="A536" s="54">
        <v>535</v>
      </c>
      <c r="B536" s="54" t="s">
        <v>1010</v>
      </c>
      <c r="C536" s="58" t="s">
        <v>1011</v>
      </c>
      <c r="D536" s="56">
        <v>15</v>
      </c>
      <c r="E536" s="56">
        <v>35</v>
      </c>
      <c r="F536" s="57">
        <v>1728.9</v>
      </c>
      <c r="G536" s="57">
        <v>93.74</v>
      </c>
      <c r="H536" s="57">
        <v>1728.9</v>
      </c>
      <c r="I536" s="57">
        <v>2360.0300000000002</v>
      </c>
      <c r="J536" s="57">
        <v>2982.09</v>
      </c>
      <c r="K536" s="57">
        <v>85.2</v>
      </c>
    </row>
    <row r="537" spans="1:11" ht="33.75">
      <c r="A537" s="54">
        <v>536</v>
      </c>
      <c r="B537" s="54" t="s">
        <v>1012</v>
      </c>
      <c r="C537" s="58" t="s">
        <v>1013</v>
      </c>
      <c r="D537" s="56">
        <v>15</v>
      </c>
      <c r="E537" s="56">
        <v>35</v>
      </c>
      <c r="F537" s="57">
        <v>1759.19</v>
      </c>
      <c r="G537" s="57">
        <v>117.28</v>
      </c>
      <c r="H537" s="57">
        <v>1759.19</v>
      </c>
      <c r="I537" s="57">
        <v>2426.29</v>
      </c>
      <c r="J537" s="57">
        <v>3115.23</v>
      </c>
      <c r="K537" s="57">
        <v>85.1</v>
      </c>
    </row>
    <row r="538" spans="1:11" ht="33.75">
      <c r="A538" s="54">
        <v>537</v>
      </c>
      <c r="B538" s="54" t="s">
        <v>1014</v>
      </c>
      <c r="C538" s="58" t="s">
        <v>1015</v>
      </c>
      <c r="D538" s="56">
        <v>15</v>
      </c>
      <c r="E538" s="56">
        <v>35</v>
      </c>
      <c r="F538" s="57">
        <v>1978.81</v>
      </c>
      <c r="G538" s="57">
        <v>131.91999999999999</v>
      </c>
      <c r="H538" s="57">
        <v>1978.81</v>
      </c>
      <c r="I538" s="57">
        <v>2757.81</v>
      </c>
      <c r="J538" s="57">
        <v>3444.19</v>
      </c>
      <c r="K538" s="57">
        <v>89.13</v>
      </c>
    </row>
    <row r="539" spans="1:11" ht="33.75">
      <c r="A539" s="54">
        <v>538</v>
      </c>
      <c r="B539" s="54" t="s">
        <v>1016</v>
      </c>
      <c r="C539" s="58" t="s">
        <v>1017</v>
      </c>
      <c r="D539" s="56">
        <v>36</v>
      </c>
      <c r="E539" s="56">
        <v>42</v>
      </c>
      <c r="F539" s="57">
        <v>4053.68</v>
      </c>
      <c r="G539" s="57">
        <v>112.6</v>
      </c>
      <c r="H539" s="57">
        <v>4053.68</v>
      </c>
      <c r="I539" s="57" t="s">
        <v>28</v>
      </c>
      <c r="J539" s="57" t="s">
        <v>28</v>
      </c>
      <c r="K539" s="57">
        <v>103.28</v>
      </c>
    </row>
    <row r="540" spans="1:11" ht="33.75">
      <c r="A540" s="54">
        <v>539</v>
      </c>
      <c r="B540" s="54" t="s">
        <v>1018</v>
      </c>
      <c r="C540" s="58" t="s">
        <v>1019</v>
      </c>
      <c r="D540" s="56">
        <v>50</v>
      </c>
      <c r="E540" s="56">
        <v>56</v>
      </c>
      <c r="F540" s="57">
        <v>5559.15</v>
      </c>
      <c r="G540" s="57">
        <v>107.53</v>
      </c>
      <c r="H540" s="57">
        <v>5559.15</v>
      </c>
      <c r="I540" s="57" t="s">
        <v>28</v>
      </c>
      <c r="J540" s="57" t="s">
        <v>28</v>
      </c>
      <c r="K540" s="57">
        <v>104.48</v>
      </c>
    </row>
    <row r="541" spans="1:11" ht="33.75">
      <c r="A541" s="54">
        <v>540</v>
      </c>
      <c r="B541" s="54" t="s">
        <v>1020</v>
      </c>
      <c r="C541" s="58" t="s">
        <v>1021</v>
      </c>
      <c r="D541" s="56">
        <v>8</v>
      </c>
      <c r="E541" s="56">
        <v>28</v>
      </c>
      <c r="F541" s="57">
        <v>989.41</v>
      </c>
      <c r="G541" s="57">
        <v>123.68</v>
      </c>
      <c r="H541" s="57">
        <v>989.41</v>
      </c>
      <c r="I541" s="57">
        <v>1683.65</v>
      </c>
      <c r="J541" s="57">
        <v>2251.75</v>
      </c>
      <c r="K541" s="57">
        <v>77</v>
      </c>
    </row>
    <row r="542" spans="1:11" ht="33.75">
      <c r="A542" s="54">
        <v>541</v>
      </c>
      <c r="B542" s="54" t="s">
        <v>1022</v>
      </c>
      <c r="C542" s="58" t="s">
        <v>1023</v>
      </c>
      <c r="D542" s="56">
        <v>29</v>
      </c>
      <c r="E542" s="56">
        <v>35</v>
      </c>
      <c r="F542" s="57">
        <v>2773.38</v>
      </c>
      <c r="G542" s="57">
        <v>74.52</v>
      </c>
      <c r="H542" s="57">
        <v>2773.38</v>
      </c>
      <c r="I542" s="57" t="s">
        <v>28</v>
      </c>
      <c r="J542" s="57" t="s">
        <v>28</v>
      </c>
      <c r="K542" s="57">
        <v>89.46</v>
      </c>
    </row>
    <row r="543" spans="1:11" ht="33.75">
      <c r="A543" s="54">
        <v>542</v>
      </c>
      <c r="B543" s="54" t="s">
        <v>1024</v>
      </c>
      <c r="C543" s="58" t="s">
        <v>1025</v>
      </c>
      <c r="D543" s="56">
        <v>8</v>
      </c>
      <c r="E543" s="56">
        <v>28</v>
      </c>
      <c r="F543" s="57">
        <v>1060.74</v>
      </c>
      <c r="G543" s="57">
        <v>132.59</v>
      </c>
      <c r="H543" s="57">
        <v>1060.74</v>
      </c>
      <c r="I543" s="57">
        <v>1779.84</v>
      </c>
      <c r="J543" s="57">
        <v>2489.79</v>
      </c>
      <c r="K543" s="57">
        <v>83.78</v>
      </c>
    </row>
    <row r="544" spans="1:11" ht="33.75">
      <c r="A544" s="54">
        <v>543</v>
      </c>
      <c r="B544" s="54" t="s">
        <v>1026</v>
      </c>
      <c r="C544" s="58" t="s">
        <v>1027</v>
      </c>
      <c r="D544" s="56">
        <v>29</v>
      </c>
      <c r="E544" s="56">
        <v>35</v>
      </c>
      <c r="F544" s="57">
        <v>2721.28</v>
      </c>
      <c r="G544" s="57">
        <v>33.07</v>
      </c>
      <c r="H544" s="57">
        <v>2721.28</v>
      </c>
      <c r="I544" s="57" t="s">
        <v>28</v>
      </c>
      <c r="J544" s="57" t="s">
        <v>28</v>
      </c>
      <c r="K544" s="57">
        <v>83.78</v>
      </c>
    </row>
    <row r="545" spans="1:11" ht="33.75">
      <c r="A545" s="54">
        <v>544</v>
      </c>
      <c r="B545" s="54" t="s">
        <v>1028</v>
      </c>
      <c r="C545" s="58" t="s">
        <v>1029</v>
      </c>
      <c r="D545" s="56">
        <v>36</v>
      </c>
      <c r="E545" s="56">
        <v>42</v>
      </c>
      <c r="F545" s="57">
        <v>3398.19</v>
      </c>
      <c r="G545" s="57">
        <v>94.39</v>
      </c>
      <c r="H545" s="57">
        <v>3398.19</v>
      </c>
      <c r="I545" s="57" t="s">
        <v>28</v>
      </c>
      <c r="J545" s="57" t="s">
        <v>28</v>
      </c>
      <c r="K545" s="57">
        <v>85.81</v>
      </c>
    </row>
    <row r="546" spans="1:11" ht="33.75">
      <c r="A546" s="54">
        <v>545</v>
      </c>
      <c r="B546" s="54" t="s">
        <v>1030</v>
      </c>
      <c r="C546" s="58" t="s">
        <v>1031</v>
      </c>
      <c r="D546" s="56">
        <v>50</v>
      </c>
      <c r="E546" s="56">
        <v>56</v>
      </c>
      <c r="F546" s="57">
        <v>5725.79</v>
      </c>
      <c r="G546" s="57">
        <v>114.52</v>
      </c>
      <c r="H546" s="57">
        <v>5725.79</v>
      </c>
      <c r="I546" s="57" t="s">
        <v>28</v>
      </c>
      <c r="J546" s="57" t="s">
        <v>28</v>
      </c>
      <c r="K546" s="57">
        <v>109.21</v>
      </c>
    </row>
    <row r="547" spans="1:11" ht="11.25">
      <c r="A547" s="54">
        <v>546</v>
      </c>
      <c r="B547" s="54" t="s">
        <v>1032</v>
      </c>
      <c r="C547" s="55" t="s">
        <v>1033</v>
      </c>
      <c r="D547" s="56">
        <v>1</v>
      </c>
      <c r="E547" s="56">
        <v>1</v>
      </c>
      <c r="F547" s="57" t="s">
        <v>28</v>
      </c>
      <c r="G547" s="57" t="s">
        <v>28</v>
      </c>
      <c r="H547" s="57">
        <v>84.9</v>
      </c>
      <c r="I547" s="57" t="s">
        <v>28</v>
      </c>
      <c r="J547" s="57" t="s">
        <v>28</v>
      </c>
      <c r="K547" s="57" t="s">
        <v>28</v>
      </c>
    </row>
    <row r="548" spans="1:11" ht="33.75">
      <c r="A548" s="54">
        <v>547</v>
      </c>
      <c r="B548" s="54" t="s">
        <v>1034</v>
      </c>
      <c r="C548" s="58" t="s">
        <v>1035</v>
      </c>
      <c r="D548" s="56">
        <v>8</v>
      </c>
      <c r="E548" s="56">
        <v>28</v>
      </c>
      <c r="F548" s="57">
        <v>1010.86</v>
      </c>
      <c r="G548" s="57">
        <v>126.36</v>
      </c>
      <c r="H548" s="57">
        <v>1010.86</v>
      </c>
      <c r="I548" s="57">
        <v>1657.05</v>
      </c>
      <c r="J548" s="57">
        <v>2298.64</v>
      </c>
      <c r="K548" s="57">
        <v>79.569999999999993</v>
      </c>
    </row>
    <row r="549" spans="1:11" ht="33.75">
      <c r="A549" s="54">
        <v>548</v>
      </c>
      <c r="B549" s="54" t="s">
        <v>1036</v>
      </c>
      <c r="C549" s="58" t="s">
        <v>1037</v>
      </c>
      <c r="D549" s="56">
        <v>22</v>
      </c>
      <c r="E549" s="56">
        <v>28</v>
      </c>
      <c r="F549" s="57">
        <v>2324.4899999999998</v>
      </c>
      <c r="G549" s="57">
        <v>93.83</v>
      </c>
      <c r="H549" s="57">
        <v>2324.4899999999998</v>
      </c>
      <c r="I549" s="57" t="s">
        <v>28</v>
      </c>
      <c r="J549" s="57" t="s">
        <v>28</v>
      </c>
      <c r="K549" s="57">
        <v>80.45</v>
      </c>
    </row>
    <row r="550" spans="1:11" ht="33.75">
      <c r="A550" s="54">
        <v>549</v>
      </c>
      <c r="B550" s="54" t="s">
        <v>1038</v>
      </c>
      <c r="C550" s="58" t="s">
        <v>1039</v>
      </c>
      <c r="D550" s="56">
        <v>22</v>
      </c>
      <c r="E550" s="56">
        <v>28</v>
      </c>
      <c r="F550" s="57">
        <v>2070.2800000000002</v>
      </c>
      <c r="G550" s="57">
        <v>94.1</v>
      </c>
      <c r="H550" s="57">
        <v>2070.2800000000002</v>
      </c>
      <c r="I550" s="57" t="s">
        <v>28</v>
      </c>
      <c r="J550" s="57" t="s">
        <v>28</v>
      </c>
      <c r="K550" s="57">
        <v>82.96</v>
      </c>
    </row>
    <row r="551" spans="1:11" ht="33.75">
      <c r="A551" s="54">
        <v>550</v>
      </c>
      <c r="B551" s="54" t="s">
        <v>1040</v>
      </c>
      <c r="C551" s="58" t="s">
        <v>1041</v>
      </c>
      <c r="D551" s="56">
        <v>43</v>
      </c>
      <c r="E551" s="56">
        <v>49</v>
      </c>
      <c r="F551" s="57">
        <v>3963.79</v>
      </c>
      <c r="G551" s="57">
        <v>90.17</v>
      </c>
      <c r="H551" s="57">
        <v>3963.79</v>
      </c>
      <c r="I551" s="57" t="s">
        <v>28</v>
      </c>
      <c r="J551" s="57" t="s">
        <v>28</v>
      </c>
      <c r="K551" s="57">
        <v>83.89</v>
      </c>
    </row>
    <row r="552" spans="1:11" ht="11.25">
      <c r="A552" s="54">
        <v>551</v>
      </c>
      <c r="B552" s="54" t="s">
        <v>1042</v>
      </c>
      <c r="C552" s="55" t="s">
        <v>1043</v>
      </c>
      <c r="D552" s="56">
        <v>1</v>
      </c>
      <c r="E552" s="56">
        <v>1</v>
      </c>
      <c r="F552" s="57" t="s">
        <v>28</v>
      </c>
      <c r="G552" s="57" t="s">
        <v>28</v>
      </c>
      <c r="H552" s="57">
        <v>104.89</v>
      </c>
      <c r="I552" s="57" t="s">
        <v>28</v>
      </c>
      <c r="J552" s="57" t="s">
        <v>28</v>
      </c>
      <c r="K552" s="57" t="s">
        <v>28</v>
      </c>
    </row>
    <row r="553" spans="1:11" ht="33.75">
      <c r="A553" s="54">
        <v>552</v>
      </c>
      <c r="B553" s="54" t="s">
        <v>1044</v>
      </c>
      <c r="C553" s="58" t="s">
        <v>1045</v>
      </c>
      <c r="D553" s="56">
        <v>8</v>
      </c>
      <c r="E553" s="56">
        <v>28</v>
      </c>
      <c r="F553" s="57">
        <v>1094.48</v>
      </c>
      <c r="G553" s="57">
        <v>136.81</v>
      </c>
      <c r="H553" s="57">
        <v>1094.48</v>
      </c>
      <c r="I553" s="57">
        <v>1846.5</v>
      </c>
      <c r="J553" s="57">
        <v>2383.9</v>
      </c>
      <c r="K553" s="57">
        <v>83.24</v>
      </c>
    </row>
    <row r="554" spans="1:11" ht="33.75">
      <c r="A554" s="54">
        <v>553</v>
      </c>
      <c r="B554" s="54" t="s">
        <v>1046</v>
      </c>
      <c r="C554" s="58" t="s">
        <v>1047</v>
      </c>
      <c r="D554" s="56">
        <v>8</v>
      </c>
      <c r="E554" s="56">
        <v>28</v>
      </c>
      <c r="F554" s="57">
        <v>1262.02</v>
      </c>
      <c r="G554" s="57">
        <v>157.75</v>
      </c>
      <c r="H554" s="57">
        <v>1262.02</v>
      </c>
      <c r="I554" s="57">
        <v>1997.41</v>
      </c>
      <c r="J554" s="57">
        <v>2632.64</v>
      </c>
      <c r="K554" s="57">
        <v>88.55</v>
      </c>
    </row>
    <row r="555" spans="1:11" ht="33.75">
      <c r="A555" s="54">
        <v>554</v>
      </c>
      <c r="B555" s="54" t="s">
        <v>1048</v>
      </c>
      <c r="C555" s="58" t="s">
        <v>1049</v>
      </c>
      <c r="D555" s="56">
        <v>15</v>
      </c>
      <c r="E555" s="56">
        <v>35</v>
      </c>
      <c r="F555" s="57">
        <v>2059.79</v>
      </c>
      <c r="G555" s="57">
        <v>137.32</v>
      </c>
      <c r="H555" s="57">
        <v>2059.79</v>
      </c>
      <c r="I555" s="57">
        <v>2818.48</v>
      </c>
      <c r="J555" s="57">
        <v>3436.38</v>
      </c>
      <c r="K555" s="57">
        <v>93.27</v>
      </c>
    </row>
    <row r="556" spans="1:11" ht="33.75">
      <c r="A556" s="54">
        <v>555</v>
      </c>
      <c r="B556" s="54" t="s">
        <v>1050</v>
      </c>
      <c r="C556" s="58" t="s">
        <v>1051</v>
      </c>
      <c r="D556" s="56">
        <v>15</v>
      </c>
      <c r="E556" s="56">
        <v>35</v>
      </c>
      <c r="F556" s="57">
        <v>2063.13</v>
      </c>
      <c r="G556" s="57">
        <v>137.54</v>
      </c>
      <c r="H556" s="57">
        <v>2063.13</v>
      </c>
      <c r="I556" s="57">
        <v>2823.05</v>
      </c>
      <c r="J556" s="57">
        <v>3441.95</v>
      </c>
      <c r="K556" s="57">
        <v>98.34</v>
      </c>
    </row>
    <row r="557" spans="1:11" ht="33.75">
      <c r="A557" s="54">
        <v>556</v>
      </c>
      <c r="B557" s="54" t="s">
        <v>1052</v>
      </c>
      <c r="C557" s="58" t="s">
        <v>1053</v>
      </c>
      <c r="D557" s="56">
        <v>15</v>
      </c>
      <c r="E557" s="56">
        <v>35</v>
      </c>
      <c r="F557" s="57">
        <v>2130.94</v>
      </c>
      <c r="G557" s="57">
        <v>142.06</v>
      </c>
      <c r="H557" s="57">
        <v>2130.94</v>
      </c>
      <c r="I557" s="57">
        <v>2916.73</v>
      </c>
      <c r="J557" s="57">
        <v>3661.32</v>
      </c>
      <c r="K557" s="57">
        <v>97.28</v>
      </c>
    </row>
    <row r="558" spans="1:11" ht="33.75">
      <c r="A558" s="54">
        <v>557</v>
      </c>
      <c r="B558" s="54" t="s">
        <v>1054</v>
      </c>
      <c r="C558" s="58" t="s">
        <v>1055</v>
      </c>
      <c r="D558" s="56">
        <v>50</v>
      </c>
      <c r="E558" s="56">
        <v>56</v>
      </c>
      <c r="F558" s="57">
        <v>5440.08</v>
      </c>
      <c r="G558" s="57">
        <v>84.7</v>
      </c>
      <c r="H558" s="57">
        <v>5440.08</v>
      </c>
      <c r="I558" s="57" t="s">
        <v>28</v>
      </c>
      <c r="J558" s="57" t="s">
        <v>28</v>
      </c>
      <c r="K558" s="57">
        <v>104.45</v>
      </c>
    </row>
    <row r="559" spans="1:11" ht="33.75">
      <c r="A559" s="54">
        <v>558</v>
      </c>
      <c r="B559" s="54" t="s">
        <v>1056</v>
      </c>
      <c r="C559" s="58" t="s">
        <v>1057</v>
      </c>
      <c r="D559" s="56">
        <v>8</v>
      </c>
      <c r="E559" s="56">
        <v>28</v>
      </c>
      <c r="F559" s="57">
        <v>1033.25</v>
      </c>
      <c r="G559" s="57">
        <v>129.16</v>
      </c>
      <c r="H559" s="57">
        <v>1033.25</v>
      </c>
      <c r="I559" s="57">
        <v>1619.17</v>
      </c>
      <c r="J559" s="57">
        <v>2300.98</v>
      </c>
      <c r="K559" s="57">
        <v>80.52</v>
      </c>
    </row>
    <row r="560" spans="1:11" ht="33.75">
      <c r="A560" s="54">
        <v>559</v>
      </c>
      <c r="B560" s="54" t="s">
        <v>1058</v>
      </c>
      <c r="C560" s="58" t="s">
        <v>1059</v>
      </c>
      <c r="D560" s="56">
        <v>29</v>
      </c>
      <c r="E560" s="56">
        <v>35</v>
      </c>
      <c r="F560" s="57">
        <v>2894.85</v>
      </c>
      <c r="G560" s="57">
        <v>84.84</v>
      </c>
      <c r="H560" s="57">
        <v>2894.85</v>
      </c>
      <c r="I560" s="57" t="s">
        <v>28</v>
      </c>
      <c r="J560" s="57" t="s">
        <v>28</v>
      </c>
      <c r="K560" s="57">
        <v>93.38</v>
      </c>
    </row>
    <row r="561" spans="1:11" ht="33.75">
      <c r="A561" s="54">
        <v>560</v>
      </c>
      <c r="B561" s="54" t="s">
        <v>1060</v>
      </c>
      <c r="C561" s="58" t="s">
        <v>1061</v>
      </c>
      <c r="D561" s="56">
        <v>8</v>
      </c>
      <c r="E561" s="56">
        <v>28</v>
      </c>
      <c r="F561" s="57">
        <v>998.29</v>
      </c>
      <c r="G561" s="57">
        <v>124.79</v>
      </c>
      <c r="H561" s="57">
        <v>998.29</v>
      </c>
      <c r="I561" s="57">
        <v>1696.38</v>
      </c>
      <c r="J561" s="57">
        <v>2353.92</v>
      </c>
      <c r="K561" s="57">
        <v>76.37</v>
      </c>
    </row>
    <row r="562" spans="1:11" ht="33.75">
      <c r="A562" s="54">
        <v>561</v>
      </c>
      <c r="B562" s="54" t="s">
        <v>1062</v>
      </c>
      <c r="C562" s="58" t="s">
        <v>1063</v>
      </c>
      <c r="D562" s="56">
        <v>36</v>
      </c>
      <c r="E562" s="56">
        <v>42</v>
      </c>
      <c r="F562" s="57">
        <v>3684.02</v>
      </c>
      <c r="G562" s="57">
        <v>94.65</v>
      </c>
      <c r="H562" s="57">
        <v>3684.02</v>
      </c>
      <c r="I562" s="57" t="s">
        <v>28</v>
      </c>
      <c r="J562" s="57" t="s">
        <v>28</v>
      </c>
      <c r="K562" s="57">
        <v>91.19</v>
      </c>
    </row>
    <row r="563" spans="1:11" ht="33.75">
      <c r="A563" s="54">
        <v>562</v>
      </c>
      <c r="B563" s="54" t="s">
        <v>1064</v>
      </c>
      <c r="C563" s="58" t="s">
        <v>1065</v>
      </c>
      <c r="D563" s="56">
        <v>36</v>
      </c>
      <c r="E563" s="56">
        <v>42</v>
      </c>
      <c r="F563" s="57">
        <v>3489.26</v>
      </c>
      <c r="G563" s="57">
        <v>96.92</v>
      </c>
      <c r="H563" s="57">
        <v>3489.26</v>
      </c>
      <c r="I563" s="57" t="s">
        <v>28</v>
      </c>
      <c r="J563" s="57" t="s">
        <v>28</v>
      </c>
      <c r="K563" s="57">
        <v>94.3</v>
      </c>
    </row>
    <row r="564" spans="1:11" ht="33.75">
      <c r="A564" s="54">
        <v>563</v>
      </c>
      <c r="B564" s="54" t="s">
        <v>1066</v>
      </c>
      <c r="C564" s="58" t="s">
        <v>1067</v>
      </c>
      <c r="D564" s="56">
        <v>50</v>
      </c>
      <c r="E564" s="56">
        <v>56</v>
      </c>
      <c r="F564" s="57">
        <v>4878.37</v>
      </c>
      <c r="G564" s="57">
        <v>97.57</v>
      </c>
      <c r="H564" s="57">
        <v>4878.37</v>
      </c>
      <c r="I564" s="57" t="s">
        <v>28</v>
      </c>
      <c r="J564" s="57" t="s">
        <v>28</v>
      </c>
      <c r="K564" s="57">
        <v>94.3</v>
      </c>
    </row>
    <row r="565" spans="1:11" ht="11.25">
      <c r="A565" s="54">
        <v>564</v>
      </c>
      <c r="B565" s="54" t="s">
        <v>1068</v>
      </c>
      <c r="C565" s="55" t="s">
        <v>1069</v>
      </c>
      <c r="D565" s="56">
        <v>1</v>
      </c>
      <c r="E565" s="56">
        <v>1</v>
      </c>
      <c r="F565" s="57" t="s">
        <v>28</v>
      </c>
      <c r="G565" s="57" t="s">
        <v>28</v>
      </c>
      <c r="H565" s="57">
        <v>147.01</v>
      </c>
      <c r="I565" s="57" t="s">
        <v>28</v>
      </c>
      <c r="J565" s="57" t="s">
        <v>28</v>
      </c>
      <c r="K565" s="57" t="s">
        <v>28</v>
      </c>
    </row>
    <row r="566" spans="1:11" ht="11.25">
      <c r="A566" s="54">
        <v>565</v>
      </c>
      <c r="B566" s="54" t="s">
        <v>1070</v>
      </c>
      <c r="C566" s="55" t="s">
        <v>1071</v>
      </c>
      <c r="D566" s="56">
        <v>1</v>
      </c>
      <c r="E566" s="56">
        <v>1</v>
      </c>
      <c r="F566" s="57" t="s">
        <v>28</v>
      </c>
      <c r="G566" s="57" t="s">
        <v>28</v>
      </c>
      <c r="H566" s="57">
        <v>99.03</v>
      </c>
      <c r="I566" s="57" t="s">
        <v>28</v>
      </c>
      <c r="J566" s="57" t="s">
        <v>28</v>
      </c>
      <c r="K566" s="57" t="s">
        <v>28</v>
      </c>
    </row>
    <row r="567" spans="1:11" ht="11.25">
      <c r="A567" s="54">
        <v>566</v>
      </c>
      <c r="B567" s="54" t="s">
        <v>1072</v>
      </c>
      <c r="C567" s="55" t="s">
        <v>1073</v>
      </c>
      <c r="D567" s="56">
        <v>1</v>
      </c>
      <c r="E567" s="56">
        <v>1</v>
      </c>
      <c r="F567" s="57" t="s">
        <v>28</v>
      </c>
      <c r="G567" s="57" t="s">
        <v>28</v>
      </c>
      <c r="H567" s="57">
        <v>72.55</v>
      </c>
      <c r="I567" s="57" t="s">
        <v>28</v>
      </c>
      <c r="J567" s="57" t="s">
        <v>28</v>
      </c>
      <c r="K567" s="57" t="s">
        <v>28</v>
      </c>
    </row>
    <row r="568" spans="1:11" ht="22.5">
      <c r="A568" s="54">
        <v>567</v>
      </c>
      <c r="B568" s="54" t="s">
        <v>1074</v>
      </c>
      <c r="C568" s="58" t="s">
        <v>1075</v>
      </c>
      <c r="D568" s="56">
        <v>50</v>
      </c>
      <c r="E568" s="56">
        <v>56</v>
      </c>
      <c r="F568" s="57">
        <v>7415.41</v>
      </c>
      <c r="G568" s="57">
        <v>148.31</v>
      </c>
      <c r="H568" s="57">
        <v>7415.41</v>
      </c>
      <c r="I568" s="57" t="s">
        <v>28</v>
      </c>
      <c r="J568" s="57" t="s">
        <v>28</v>
      </c>
      <c r="K568" s="57">
        <v>135.65</v>
      </c>
    </row>
    <row r="569" spans="1:11" ht="22.5">
      <c r="A569" s="54">
        <v>568</v>
      </c>
      <c r="B569" s="54" t="s">
        <v>1076</v>
      </c>
      <c r="C569" s="58" t="s">
        <v>1077</v>
      </c>
      <c r="D569" s="56">
        <v>71</v>
      </c>
      <c r="E569" s="56">
        <v>77</v>
      </c>
      <c r="F569" s="57">
        <v>9672.5</v>
      </c>
      <c r="G569" s="57">
        <v>107.48</v>
      </c>
      <c r="H569" s="57">
        <v>9672.5</v>
      </c>
      <c r="I569" s="57" t="s">
        <v>28</v>
      </c>
      <c r="J569" s="57" t="s">
        <v>28</v>
      </c>
      <c r="K569" s="57">
        <v>135.65</v>
      </c>
    </row>
    <row r="570" spans="1:11" ht="22.5">
      <c r="A570" s="54">
        <v>569</v>
      </c>
      <c r="B570" s="54" t="s">
        <v>1078</v>
      </c>
      <c r="C570" s="58" t="s">
        <v>1079</v>
      </c>
      <c r="D570" s="56">
        <v>64</v>
      </c>
      <c r="E570" s="56">
        <v>70</v>
      </c>
      <c r="F570" s="57">
        <v>8329.2000000000007</v>
      </c>
      <c r="G570" s="57">
        <v>130.13999999999999</v>
      </c>
      <c r="H570" s="57">
        <v>8329.2000000000007</v>
      </c>
      <c r="I570" s="57" t="s">
        <v>28</v>
      </c>
      <c r="J570" s="57" t="s">
        <v>28</v>
      </c>
      <c r="K570" s="57">
        <v>121.77</v>
      </c>
    </row>
    <row r="571" spans="1:11" ht="22.5">
      <c r="A571" s="54">
        <v>570</v>
      </c>
      <c r="B571" s="54" t="s">
        <v>1080</v>
      </c>
      <c r="C571" s="58" t="s">
        <v>1081</v>
      </c>
      <c r="D571" s="56">
        <v>78</v>
      </c>
      <c r="E571" s="56">
        <v>84</v>
      </c>
      <c r="F571" s="57">
        <v>10679.46</v>
      </c>
      <c r="G571" s="57">
        <v>136.91999999999999</v>
      </c>
      <c r="H571" s="57">
        <v>10679.46</v>
      </c>
      <c r="I571" s="57" t="s">
        <v>28</v>
      </c>
      <c r="J571" s="57" t="s">
        <v>28</v>
      </c>
      <c r="K571" s="57">
        <v>131.15</v>
      </c>
    </row>
    <row r="572" spans="1:11" ht="33.75">
      <c r="A572" s="54">
        <v>571</v>
      </c>
      <c r="B572" s="54" t="s">
        <v>1082</v>
      </c>
      <c r="C572" s="58" t="s">
        <v>1083</v>
      </c>
      <c r="D572" s="56">
        <v>78</v>
      </c>
      <c r="E572" s="56">
        <v>84</v>
      </c>
      <c r="F572" s="57">
        <v>10897.39</v>
      </c>
      <c r="G572" s="57">
        <v>139.71</v>
      </c>
      <c r="H572" s="57">
        <v>10897.39</v>
      </c>
      <c r="I572" s="57" t="s">
        <v>28</v>
      </c>
      <c r="J572" s="57" t="s">
        <v>28</v>
      </c>
      <c r="K572" s="57">
        <v>135.97</v>
      </c>
    </row>
    <row r="573" spans="1:11" ht="33.75">
      <c r="A573" s="54">
        <v>572</v>
      </c>
      <c r="B573" s="54" t="s">
        <v>1084</v>
      </c>
      <c r="C573" s="58" t="s">
        <v>1085</v>
      </c>
      <c r="D573" s="56">
        <v>78</v>
      </c>
      <c r="E573" s="56">
        <v>84</v>
      </c>
      <c r="F573" s="57">
        <v>11474.31</v>
      </c>
      <c r="G573" s="57">
        <v>147.11000000000001</v>
      </c>
      <c r="H573" s="57">
        <v>11474.31</v>
      </c>
      <c r="I573" s="57" t="s">
        <v>28</v>
      </c>
      <c r="J573" s="57" t="s">
        <v>28</v>
      </c>
      <c r="K573" s="57">
        <v>140.09</v>
      </c>
    </row>
    <row r="574" spans="1:11" ht="22.5">
      <c r="A574" s="54">
        <v>573</v>
      </c>
      <c r="B574" s="54" t="s">
        <v>1086</v>
      </c>
      <c r="C574" s="58" t="s">
        <v>1087</v>
      </c>
      <c r="D574" s="56">
        <v>43</v>
      </c>
      <c r="E574" s="56">
        <v>49</v>
      </c>
      <c r="F574" s="57">
        <v>6980.36</v>
      </c>
      <c r="G574" s="57">
        <v>162.33000000000001</v>
      </c>
      <c r="H574" s="57">
        <v>6980.36</v>
      </c>
      <c r="I574" s="57" t="s">
        <v>28</v>
      </c>
      <c r="J574" s="57" t="s">
        <v>28</v>
      </c>
      <c r="K574" s="57">
        <v>153.41</v>
      </c>
    </row>
    <row r="575" spans="1:11" ht="22.5">
      <c r="A575" s="54">
        <v>574</v>
      </c>
      <c r="B575" s="54" t="s">
        <v>1088</v>
      </c>
      <c r="C575" s="58" t="s">
        <v>1089</v>
      </c>
      <c r="D575" s="56">
        <v>57</v>
      </c>
      <c r="E575" s="56">
        <v>63</v>
      </c>
      <c r="F575" s="57">
        <v>7728.2</v>
      </c>
      <c r="G575" s="57">
        <v>135.58000000000001</v>
      </c>
      <c r="H575" s="57">
        <v>7728.2</v>
      </c>
      <c r="I575" s="57" t="s">
        <v>28</v>
      </c>
      <c r="J575" s="57" t="s">
        <v>28</v>
      </c>
      <c r="K575" s="57">
        <v>122.67</v>
      </c>
    </row>
    <row r="576" spans="1:11" ht="22.5">
      <c r="A576" s="54">
        <v>575</v>
      </c>
      <c r="B576" s="54" t="s">
        <v>1090</v>
      </c>
      <c r="C576" s="58" t="s">
        <v>1091</v>
      </c>
      <c r="D576" s="56">
        <v>50</v>
      </c>
      <c r="E576" s="56">
        <v>56</v>
      </c>
      <c r="F576" s="57">
        <v>6245.38</v>
      </c>
      <c r="G576" s="57">
        <v>124.91</v>
      </c>
      <c r="H576" s="57">
        <v>6245.38</v>
      </c>
      <c r="I576" s="57" t="s">
        <v>28</v>
      </c>
      <c r="J576" s="57" t="s">
        <v>28</v>
      </c>
      <c r="K576" s="57">
        <v>116.37</v>
      </c>
    </row>
    <row r="577" spans="1:11" ht="22.5">
      <c r="A577" s="54">
        <v>576</v>
      </c>
      <c r="B577" s="54" t="s">
        <v>1092</v>
      </c>
      <c r="C577" s="58" t="s">
        <v>1093</v>
      </c>
      <c r="D577" s="56">
        <v>71</v>
      </c>
      <c r="E577" s="56">
        <v>77</v>
      </c>
      <c r="F577" s="57">
        <v>7304.36</v>
      </c>
      <c r="G577" s="57">
        <v>50.43</v>
      </c>
      <c r="H577" s="57">
        <v>7304.36</v>
      </c>
      <c r="I577" s="57" t="s">
        <v>28</v>
      </c>
      <c r="J577" s="57" t="s">
        <v>28</v>
      </c>
      <c r="K577" s="57">
        <v>116.37</v>
      </c>
    </row>
    <row r="578" spans="1:11" ht="33.75">
      <c r="A578" s="54">
        <v>577</v>
      </c>
      <c r="B578" s="54" t="s">
        <v>1094</v>
      </c>
      <c r="C578" s="58" t="s">
        <v>1095</v>
      </c>
      <c r="D578" s="56">
        <v>50</v>
      </c>
      <c r="E578" s="56">
        <v>56</v>
      </c>
      <c r="F578" s="57">
        <v>6120.59</v>
      </c>
      <c r="G578" s="57">
        <v>122.41</v>
      </c>
      <c r="H578" s="57">
        <v>6120.59</v>
      </c>
      <c r="I578" s="57" t="s">
        <v>28</v>
      </c>
      <c r="J578" s="57" t="s">
        <v>28</v>
      </c>
      <c r="K578" s="57">
        <v>116.07</v>
      </c>
    </row>
    <row r="579" spans="1:11" ht="33.75">
      <c r="A579" s="54">
        <v>578</v>
      </c>
      <c r="B579" s="54" t="s">
        <v>1096</v>
      </c>
      <c r="C579" s="58" t="s">
        <v>1097</v>
      </c>
      <c r="D579" s="56">
        <v>71</v>
      </c>
      <c r="E579" s="56">
        <v>77</v>
      </c>
      <c r="F579" s="57">
        <v>8656.27</v>
      </c>
      <c r="G579" s="57">
        <v>120.75</v>
      </c>
      <c r="H579" s="57">
        <v>8656.27</v>
      </c>
      <c r="I579" s="57" t="s">
        <v>28</v>
      </c>
      <c r="J579" s="57" t="s">
        <v>28</v>
      </c>
      <c r="K579" s="57">
        <v>116.63</v>
      </c>
    </row>
    <row r="580" spans="1:11" ht="22.5">
      <c r="A580" s="54">
        <v>579</v>
      </c>
      <c r="B580" s="54" t="s">
        <v>1098</v>
      </c>
      <c r="C580" s="58" t="s">
        <v>1099</v>
      </c>
      <c r="D580" s="56">
        <v>29</v>
      </c>
      <c r="E580" s="56">
        <v>35</v>
      </c>
      <c r="F580" s="57">
        <v>3317.7</v>
      </c>
      <c r="G580" s="57">
        <v>114.4</v>
      </c>
      <c r="H580" s="57">
        <v>3317.7</v>
      </c>
      <c r="I580" s="57" t="s">
        <v>28</v>
      </c>
      <c r="J580" s="57" t="s">
        <v>28</v>
      </c>
      <c r="K580" s="57">
        <v>105.74</v>
      </c>
    </row>
    <row r="581" spans="1:11" ht="22.5">
      <c r="A581" s="54">
        <v>580</v>
      </c>
      <c r="B581" s="54" t="s">
        <v>1100</v>
      </c>
      <c r="C581" s="58" t="s">
        <v>1101</v>
      </c>
      <c r="D581" s="56">
        <v>29</v>
      </c>
      <c r="E581" s="56">
        <v>35</v>
      </c>
      <c r="F581" s="57">
        <v>4046</v>
      </c>
      <c r="G581" s="57">
        <v>139.52000000000001</v>
      </c>
      <c r="H581" s="57">
        <v>4046</v>
      </c>
      <c r="I581" s="57" t="s">
        <v>28</v>
      </c>
      <c r="J581" s="57" t="s">
        <v>28</v>
      </c>
      <c r="K581" s="57">
        <v>126.44</v>
      </c>
    </row>
    <row r="582" spans="1:11" ht="22.5">
      <c r="A582" s="54">
        <v>581</v>
      </c>
      <c r="B582" s="54" t="s">
        <v>1102</v>
      </c>
      <c r="C582" s="58" t="s">
        <v>1103</v>
      </c>
      <c r="D582" s="56">
        <v>29</v>
      </c>
      <c r="E582" s="56">
        <v>35</v>
      </c>
      <c r="F582" s="57">
        <v>4924.8</v>
      </c>
      <c r="G582" s="57">
        <v>169.82</v>
      </c>
      <c r="H582" s="57">
        <v>4924.8</v>
      </c>
      <c r="I582" s="57" t="s">
        <v>28</v>
      </c>
      <c r="J582" s="57" t="s">
        <v>28</v>
      </c>
      <c r="K582" s="57">
        <v>165.26</v>
      </c>
    </row>
    <row r="583" spans="1:11" ht="22.5">
      <c r="A583" s="54">
        <v>582</v>
      </c>
      <c r="B583" s="54" t="s">
        <v>1104</v>
      </c>
      <c r="C583" s="58" t="s">
        <v>1105</v>
      </c>
      <c r="D583" s="56">
        <v>43</v>
      </c>
      <c r="E583" s="56">
        <v>49</v>
      </c>
      <c r="F583" s="57">
        <v>4719.16</v>
      </c>
      <c r="G583" s="57">
        <v>109.75</v>
      </c>
      <c r="H583" s="57">
        <v>4719.16</v>
      </c>
      <c r="I583" s="57" t="s">
        <v>28</v>
      </c>
      <c r="J583" s="57" t="s">
        <v>28</v>
      </c>
      <c r="K583" s="57">
        <v>102.59</v>
      </c>
    </row>
    <row r="584" spans="1:11" ht="33.75">
      <c r="A584" s="54">
        <v>583</v>
      </c>
      <c r="B584" s="54" t="s">
        <v>1106</v>
      </c>
      <c r="C584" s="58" t="s">
        <v>1107</v>
      </c>
      <c r="D584" s="56">
        <v>29</v>
      </c>
      <c r="E584" s="56">
        <v>35</v>
      </c>
      <c r="F584" s="57">
        <v>3676.26</v>
      </c>
      <c r="G584" s="57">
        <v>126.77</v>
      </c>
      <c r="H584" s="57">
        <v>3676.26</v>
      </c>
      <c r="I584" s="57" t="s">
        <v>28</v>
      </c>
      <c r="J584" s="57" t="s">
        <v>28</v>
      </c>
      <c r="K584" s="57">
        <v>114.88</v>
      </c>
    </row>
    <row r="585" spans="1:11" ht="33.75">
      <c r="A585" s="54">
        <v>584</v>
      </c>
      <c r="B585" s="54" t="s">
        <v>1108</v>
      </c>
      <c r="C585" s="58" t="s">
        <v>1109</v>
      </c>
      <c r="D585" s="56">
        <v>43</v>
      </c>
      <c r="E585" s="56">
        <v>49</v>
      </c>
      <c r="F585" s="57">
        <v>5612.73</v>
      </c>
      <c r="G585" s="57">
        <v>130.53</v>
      </c>
      <c r="H585" s="57">
        <v>5612.73</v>
      </c>
      <c r="I585" s="57" t="s">
        <v>28</v>
      </c>
      <c r="J585" s="57" t="s">
        <v>28</v>
      </c>
      <c r="K585" s="57">
        <v>120.41</v>
      </c>
    </row>
    <row r="586" spans="1:11" ht="11.25">
      <c r="A586" s="54">
        <v>585</v>
      </c>
      <c r="B586" s="54" t="s">
        <v>1110</v>
      </c>
      <c r="C586" s="55" t="s">
        <v>1111</v>
      </c>
      <c r="D586" s="56">
        <v>1</v>
      </c>
      <c r="E586" s="56">
        <v>1</v>
      </c>
      <c r="F586" s="57" t="s">
        <v>28</v>
      </c>
      <c r="G586" s="57" t="s">
        <v>28</v>
      </c>
      <c r="H586" s="57">
        <v>82.98</v>
      </c>
      <c r="I586" s="57" t="s">
        <v>28</v>
      </c>
      <c r="J586" s="57" t="s">
        <v>28</v>
      </c>
      <c r="K586" s="57" t="s">
        <v>28</v>
      </c>
    </row>
    <row r="587" spans="1:11" ht="33.75">
      <c r="A587" s="54">
        <v>586</v>
      </c>
      <c r="B587" s="54" t="s">
        <v>1112</v>
      </c>
      <c r="C587" s="58" t="s">
        <v>1113</v>
      </c>
      <c r="D587" s="56">
        <v>15</v>
      </c>
      <c r="E587" s="56">
        <v>35</v>
      </c>
      <c r="F587" s="57">
        <v>2276.11</v>
      </c>
      <c r="G587" s="57">
        <v>151.74</v>
      </c>
      <c r="H587" s="57">
        <v>2276.11</v>
      </c>
      <c r="I587" s="57">
        <v>3052.18</v>
      </c>
      <c r="J587" s="57">
        <v>3774.19</v>
      </c>
      <c r="K587" s="57">
        <v>103.69</v>
      </c>
    </row>
    <row r="588" spans="1:11" ht="33.75">
      <c r="A588" s="54">
        <v>587</v>
      </c>
      <c r="B588" s="54" t="s">
        <v>1114</v>
      </c>
      <c r="C588" s="58" t="s">
        <v>1115</v>
      </c>
      <c r="D588" s="56">
        <v>50</v>
      </c>
      <c r="E588" s="56">
        <v>56</v>
      </c>
      <c r="F588" s="57">
        <v>5842.26</v>
      </c>
      <c r="G588" s="57">
        <v>98.48</v>
      </c>
      <c r="H588" s="57">
        <v>5842.26</v>
      </c>
      <c r="I588" s="57" t="s">
        <v>28</v>
      </c>
      <c r="J588" s="57" t="s">
        <v>28</v>
      </c>
      <c r="K588" s="57">
        <v>110.93</v>
      </c>
    </row>
    <row r="589" spans="1:11" ht="33.75">
      <c r="A589" s="54">
        <v>588</v>
      </c>
      <c r="B589" s="54" t="s">
        <v>1116</v>
      </c>
      <c r="C589" s="58" t="s">
        <v>1117</v>
      </c>
      <c r="D589" s="56">
        <v>22</v>
      </c>
      <c r="E589" s="56">
        <v>42</v>
      </c>
      <c r="F589" s="57">
        <v>2736.65</v>
      </c>
      <c r="G589" s="57">
        <v>124.39</v>
      </c>
      <c r="H589" s="57">
        <v>2736.65</v>
      </c>
      <c r="I589" s="57">
        <v>3507.65</v>
      </c>
      <c r="J589" s="57">
        <v>4161.88</v>
      </c>
      <c r="K589" s="57">
        <v>94.03</v>
      </c>
    </row>
    <row r="590" spans="1:11" ht="33.75">
      <c r="A590" s="54">
        <v>589</v>
      </c>
      <c r="B590" s="54" t="s">
        <v>1118</v>
      </c>
      <c r="C590" s="58" t="s">
        <v>1119</v>
      </c>
      <c r="D590" s="56">
        <v>50</v>
      </c>
      <c r="E590" s="56">
        <v>56</v>
      </c>
      <c r="F590" s="57">
        <v>6443.02</v>
      </c>
      <c r="G590" s="57">
        <v>128.86000000000001</v>
      </c>
      <c r="H590" s="57">
        <v>6443.02</v>
      </c>
      <c r="I590" s="57" t="s">
        <v>28</v>
      </c>
      <c r="J590" s="57" t="s">
        <v>28</v>
      </c>
      <c r="K590" s="57">
        <v>120.94</v>
      </c>
    </row>
    <row r="591" spans="1:11" ht="33.75">
      <c r="A591" s="54">
        <v>590</v>
      </c>
      <c r="B591" s="54" t="s">
        <v>1120</v>
      </c>
      <c r="C591" s="58" t="s">
        <v>1121</v>
      </c>
      <c r="D591" s="56">
        <v>57</v>
      </c>
      <c r="E591" s="56">
        <v>63</v>
      </c>
      <c r="F591" s="57">
        <v>6428.74</v>
      </c>
      <c r="G591" s="57">
        <v>112.78</v>
      </c>
      <c r="H591" s="57">
        <v>6428.74</v>
      </c>
      <c r="I591" s="57" t="s">
        <v>28</v>
      </c>
      <c r="J591" s="57" t="s">
        <v>28</v>
      </c>
      <c r="K591" s="57">
        <v>105.68</v>
      </c>
    </row>
    <row r="592" spans="1:11" ht="33.75">
      <c r="A592" s="54">
        <v>591</v>
      </c>
      <c r="B592" s="54" t="s">
        <v>1122</v>
      </c>
      <c r="C592" s="58" t="s">
        <v>1123</v>
      </c>
      <c r="D592" s="56">
        <v>71</v>
      </c>
      <c r="E592" s="56">
        <v>77</v>
      </c>
      <c r="F592" s="57">
        <v>8479.66</v>
      </c>
      <c r="G592" s="57">
        <v>119.43</v>
      </c>
      <c r="H592" s="57">
        <v>8479.66</v>
      </c>
      <c r="I592" s="57" t="s">
        <v>28</v>
      </c>
      <c r="J592" s="57" t="s">
        <v>28</v>
      </c>
      <c r="K592" s="57">
        <v>112.31</v>
      </c>
    </row>
    <row r="593" spans="1:11" ht="33.75">
      <c r="A593" s="54">
        <v>592</v>
      </c>
      <c r="B593" s="54" t="s">
        <v>1124</v>
      </c>
      <c r="C593" s="58" t="s">
        <v>1125</v>
      </c>
      <c r="D593" s="56">
        <v>8</v>
      </c>
      <c r="E593" s="56">
        <v>28</v>
      </c>
      <c r="F593" s="57">
        <v>1258.42</v>
      </c>
      <c r="G593" s="57">
        <v>157.30000000000001</v>
      </c>
      <c r="H593" s="57">
        <v>1258.42</v>
      </c>
      <c r="I593" s="57">
        <v>1951.05</v>
      </c>
      <c r="J593" s="57">
        <v>2596.0700000000002</v>
      </c>
      <c r="K593" s="57">
        <v>88.06</v>
      </c>
    </row>
    <row r="594" spans="1:11" ht="33.75">
      <c r="A594" s="54">
        <v>593</v>
      </c>
      <c r="B594" s="54" t="s">
        <v>1126</v>
      </c>
      <c r="C594" s="58" t="s">
        <v>1127</v>
      </c>
      <c r="D594" s="56">
        <v>36</v>
      </c>
      <c r="E594" s="56">
        <v>42</v>
      </c>
      <c r="F594" s="57">
        <v>2928.12</v>
      </c>
      <c r="G594" s="57">
        <v>23.72</v>
      </c>
      <c r="H594" s="57">
        <v>2928.12</v>
      </c>
      <c r="I594" s="57" t="s">
        <v>28</v>
      </c>
      <c r="J594" s="57" t="s">
        <v>28</v>
      </c>
      <c r="K594" s="57">
        <v>88.06</v>
      </c>
    </row>
    <row r="595" spans="1:11" ht="33.75">
      <c r="A595" s="54">
        <v>594</v>
      </c>
      <c r="B595" s="54" t="s">
        <v>1128</v>
      </c>
      <c r="C595" s="58" t="s">
        <v>1129</v>
      </c>
      <c r="D595" s="56">
        <v>15</v>
      </c>
      <c r="E595" s="56">
        <v>35</v>
      </c>
      <c r="F595" s="57">
        <v>2076.9499999999998</v>
      </c>
      <c r="G595" s="57">
        <v>138.46</v>
      </c>
      <c r="H595" s="57">
        <v>2076.9499999999998</v>
      </c>
      <c r="I595" s="57">
        <v>3100.98</v>
      </c>
      <c r="J595" s="57">
        <v>3815.95</v>
      </c>
      <c r="K595" s="57">
        <v>101.11</v>
      </c>
    </row>
    <row r="596" spans="1:11" ht="33.75">
      <c r="A596" s="54">
        <v>595</v>
      </c>
      <c r="B596" s="54" t="s">
        <v>1130</v>
      </c>
      <c r="C596" s="58" t="s">
        <v>1131</v>
      </c>
      <c r="D596" s="56">
        <v>43</v>
      </c>
      <c r="E596" s="56">
        <v>49</v>
      </c>
      <c r="F596" s="57">
        <v>4884.99</v>
      </c>
      <c r="G596" s="57">
        <v>76.36</v>
      </c>
      <c r="H596" s="57">
        <v>4884.99</v>
      </c>
      <c r="I596" s="57" t="s">
        <v>28</v>
      </c>
      <c r="J596" s="57" t="s">
        <v>28</v>
      </c>
      <c r="K596" s="57">
        <v>106.66</v>
      </c>
    </row>
    <row r="597" spans="1:11" ht="33.75">
      <c r="A597" s="54">
        <v>596</v>
      </c>
      <c r="B597" s="54" t="s">
        <v>1132</v>
      </c>
      <c r="C597" s="58" t="s">
        <v>1133</v>
      </c>
      <c r="D597" s="56">
        <v>50</v>
      </c>
      <c r="E597" s="56">
        <v>56</v>
      </c>
      <c r="F597" s="57">
        <v>6080.97</v>
      </c>
      <c r="G597" s="57">
        <v>121.62</v>
      </c>
      <c r="H597" s="57">
        <v>6080.97</v>
      </c>
      <c r="I597" s="57" t="s">
        <v>28</v>
      </c>
      <c r="J597" s="57" t="s">
        <v>28</v>
      </c>
      <c r="K597" s="57">
        <v>114.74</v>
      </c>
    </row>
    <row r="598" spans="1:11" ht="33.75">
      <c r="A598" s="54">
        <v>597</v>
      </c>
      <c r="B598" s="54" t="s">
        <v>1134</v>
      </c>
      <c r="C598" s="58" t="s">
        <v>1135</v>
      </c>
      <c r="D598" s="56">
        <v>64</v>
      </c>
      <c r="E598" s="56">
        <v>70</v>
      </c>
      <c r="F598" s="57">
        <v>7440.38</v>
      </c>
      <c r="G598" s="57">
        <v>97.1</v>
      </c>
      <c r="H598" s="57">
        <v>7440.38</v>
      </c>
      <c r="I598" s="57" t="s">
        <v>28</v>
      </c>
      <c r="J598" s="57" t="s">
        <v>28</v>
      </c>
      <c r="K598" s="57">
        <v>114.74</v>
      </c>
    </row>
    <row r="599" spans="1:11" ht="33.75">
      <c r="A599" s="54">
        <v>598</v>
      </c>
      <c r="B599" s="54" t="s">
        <v>1136</v>
      </c>
      <c r="C599" s="58" t="s">
        <v>1137</v>
      </c>
      <c r="D599" s="56">
        <v>8</v>
      </c>
      <c r="E599" s="56">
        <v>28</v>
      </c>
      <c r="F599" s="57">
        <v>1054.23</v>
      </c>
      <c r="G599" s="57">
        <v>131.78</v>
      </c>
      <c r="H599" s="57">
        <v>1054.23</v>
      </c>
      <c r="I599" s="57">
        <v>1691.36</v>
      </c>
      <c r="J599" s="57">
        <v>2401.41</v>
      </c>
      <c r="K599" s="57">
        <v>83.93</v>
      </c>
    </row>
    <row r="600" spans="1:11" ht="33.75">
      <c r="A600" s="54">
        <v>599</v>
      </c>
      <c r="B600" s="54" t="s">
        <v>1138</v>
      </c>
      <c r="C600" s="58" t="s">
        <v>1139</v>
      </c>
      <c r="D600" s="56">
        <v>22</v>
      </c>
      <c r="E600" s="56">
        <v>28</v>
      </c>
      <c r="F600" s="57">
        <v>2517.38</v>
      </c>
      <c r="G600" s="57">
        <v>104.51</v>
      </c>
      <c r="H600" s="57">
        <v>2517.38</v>
      </c>
      <c r="I600" s="57" t="s">
        <v>28</v>
      </c>
      <c r="J600" s="57" t="s">
        <v>28</v>
      </c>
      <c r="K600" s="57">
        <v>95.36</v>
      </c>
    </row>
    <row r="601" spans="1:11" ht="33.75">
      <c r="A601" s="54">
        <v>600</v>
      </c>
      <c r="B601" s="54" t="s">
        <v>1140</v>
      </c>
      <c r="C601" s="58" t="s">
        <v>1141</v>
      </c>
      <c r="D601" s="56">
        <v>8</v>
      </c>
      <c r="E601" s="56">
        <v>28</v>
      </c>
      <c r="F601" s="57">
        <v>1177.01</v>
      </c>
      <c r="G601" s="57">
        <v>147.13</v>
      </c>
      <c r="H601" s="57">
        <v>1177.01</v>
      </c>
      <c r="I601" s="57">
        <v>1984.95</v>
      </c>
      <c r="J601" s="57">
        <v>2719.51</v>
      </c>
      <c r="K601" s="57">
        <v>87.09</v>
      </c>
    </row>
    <row r="602" spans="1:11" ht="33.75">
      <c r="A602" s="54">
        <v>601</v>
      </c>
      <c r="B602" s="54" t="s">
        <v>1142</v>
      </c>
      <c r="C602" s="58" t="s">
        <v>1143</v>
      </c>
      <c r="D602" s="56">
        <v>22</v>
      </c>
      <c r="E602" s="56">
        <v>28</v>
      </c>
      <c r="F602" s="57">
        <v>2731.43</v>
      </c>
      <c r="G602" s="57">
        <v>106.64</v>
      </c>
      <c r="H602" s="57">
        <v>2731.43</v>
      </c>
      <c r="I602" s="57" t="s">
        <v>28</v>
      </c>
      <c r="J602" s="57" t="s">
        <v>28</v>
      </c>
      <c r="K602" s="57">
        <v>97.12</v>
      </c>
    </row>
    <row r="603" spans="1:11" ht="33.75">
      <c r="A603" s="54">
        <v>602</v>
      </c>
      <c r="B603" s="54" t="s">
        <v>1144</v>
      </c>
      <c r="C603" s="58" t="s">
        <v>1145</v>
      </c>
      <c r="D603" s="56">
        <v>8</v>
      </c>
      <c r="E603" s="56">
        <v>28</v>
      </c>
      <c r="F603" s="57">
        <v>1217.2</v>
      </c>
      <c r="G603" s="57">
        <v>152.15</v>
      </c>
      <c r="H603" s="57">
        <v>1217.2</v>
      </c>
      <c r="I603" s="57">
        <v>1948.34</v>
      </c>
      <c r="J603" s="57">
        <v>2657.65</v>
      </c>
      <c r="K603" s="57">
        <v>78.81</v>
      </c>
    </row>
    <row r="604" spans="1:11" ht="33.75">
      <c r="A604" s="54">
        <v>603</v>
      </c>
      <c r="B604" s="54" t="s">
        <v>1146</v>
      </c>
      <c r="C604" s="58" t="s">
        <v>1147</v>
      </c>
      <c r="D604" s="56">
        <v>22</v>
      </c>
      <c r="E604" s="56">
        <v>28</v>
      </c>
      <c r="F604" s="57">
        <v>2673.94</v>
      </c>
      <c r="G604" s="57">
        <v>103.66</v>
      </c>
      <c r="H604" s="57">
        <v>2673.94</v>
      </c>
      <c r="I604" s="57" t="s">
        <v>28</v>
      </c>
      <c r="J604" s="57" t="s">
        <v>28</v>
      </c>
      <c r="K604" s="57">
        <v>99.17</v>
      </c>
    </row>
    <row r="605" spans="1:11" ht="11.25">
      <c r="A605" s="54">
        <v>604</v>
      </c>
      <c r="B605" s="54" t="s">
        <v>1148</v>
      </c>
      <c r="C605" s="55" t="s">
        <v>1149</v>
      </c>
      <c r="D605" s="56">
        <v>1</v>
      </c>
      <c r="E605" s="56">
        <v>1</v>
      </c>
      <c r="F605" s="57" t="s">
        <v>28</v>
      </c>
      <c r="G605" s="57" t="s">
        <v>28</v>
      </c>
      <c r="H605" s="57">
        <v>78.67</v>
      </c>
      <c r="I605" s="57" t="s">
        <v>28</v>
      </c>
      <c r="J605" s="57" t="s">
        <v>28</v>
      </c>
      <c r="K605" s="57" t="s">
        <v>28</v>
      </c>
    </row>
    <row r="606" spans="1:11" ht="33.75">
      <c r="A606" s="54">
        <v>605</v>
      </c>
      <c r="B606" s="54" t="s">
        <v>1150</v>
      </c>
      <c r="C606" s="58" t="s">
        <v>1151</v>
      </c>
      <c r="D606" s="56">
        <v>29</v>
      </c>
      <c r="E606" s="56">
        <v>35</v>
      </c>
      <c r="F606" s="57">
        <v>3372.63</v>
      </c>
      <c r="G606" s="57">
        <v>116.3</v>
      </c>
      <c r="H606" s="57">
        <v>3372.63</v>
      </c>
      <c r="I606" s="57" t="s">
        <v>28</v>
      </c>
      <c r="J606" s="57" t="s">
        <v>28</v>
      </c>
      <c r="K606" s="57">
        <v>107.26</v>
      </c>
    </row>
    <row r="607" spans="1:11" ht="33.75">
      <c r="A607" s="54">
        <v>606</v>
      </c>
      <c r="B607" s="54" t="s">
        <v>1152</v>
      </c>
      <c r="C607" s="58" t="s">
        <v>1153</v>
      </c>
      <c r="D607" s="56">
        <v>43</v>
      </c>
      <c r="E607" s="56">
        <v>49</v>
      </c>
      <c r="F607" s="57">
        <v>5698.74</v>
      </c>
      <c r="G607" s="57">
        <v>132.53</v>
      </c>
      <c r="H607" s="57">
        <v>5698.74</v>
      </c>
      <c r="I607" s="57" t="s">
        <v>28</v>
      </c>
      <c r="J607" s="57" t="s">
        <v>28</v>
      </c>
      <c r="K607" s="57">
        <v>128.06</v>
      </c>
    </row>
    <row r="608" spans="1:11" ht="45">
      <c r="A608" s="54">
        <v>607</v>
      </c>
      <c r="B608" s="54" t="s">
        <v>1154</v>
      </c>
      <c r="C608" s="58" t="s">
        <v>1155</v>
      </c>
      <c r="D608" s="56">
        <v>29</v>
      </c>
      <c r="E608" s="56">
        <v>35</v>
      </c>
      <c r="F608" s="57">
        <v>3823.87</v>
      </c>
      <c r="G608" s="57">
        <v>131.86000000000001</v>
      </c>
      <c r="H608" s="57">
        <v>3823.87</v>
      </c>
      <c r="I608" s="57" t="s">
        <v>28</v>
      </c>
      <c r="J608" s="57" t="s">
        <v>28</v>
      </c>
      <c r="K608" s="57">
        <v>119.36</v>
      </c>
    </row>
    <row r="609" spans="1:11" ht="45">
      <c r="A609" s="54">
        <v>608</v>
      </c>
      <c r="B609" s="54" t="s">
        <v>1156</v>
      </c>
      <c r="C609" s="58" t="s">
        <v>1157</v>
      </c>
      <c r="D609" s="56">
        <v>57</v>
      </c>
      <c r="E609" s="56">
        <v>63</v>
      </c>
      <c r="F609" s="57">
        <v>7889.72</v>
      </c>
      <c r="G609" s="57">
        <v>138.41999999999999</v>
      </c>
      <c r="H609" s="57">
        <v>7889.72</v>
      </c>
      <c r="I609" s="57" t="s">
        <v>28</v>
      </c>
      <c r="J609" s="57" t="s">
        <v>28</v>
      </c>
      <c r="K609" s="57">
        <v>132.22999999999999</v>
      </c>
    </row>
    <row r="610" spans="1:11" ht="33.75">
      <c r="A610" s="54">
        <v>609</v>
      </c>
      <c r="B610" s="54" t="s">
        <v>1158</v>
      </c>
      <c r="C610" s="58" t="s">
        <v>1159</v>
      </c>
      <c r="D610" s="56">
        <v>8</v>
      </c>
      <c r="E610" s="56">
        <v>28</v>
      </c>
      <c r="F610" s="57">
        <v>971.88</v>
      </c>
      <c r="G610" s="57">
        <v>121.48</v>
      </c>
      <c r="H610" s="57">
        <v>971.88</v>
      </c>
      <c r="I610" s="57">
        <v>1590.42</v>
      </c>
      <c r="J610" s="57">
        <v>2270.02</v>
      </c>
      <c r="K610" s="57">
        <v>77.84</v>
      </c>
    </row>
    <row r="611" spans="1:11" ht="33.75">
      <c r="A611" s="54">
        <v>610</v>
      </c>
      <c r="B611" s="54" t="s">
        <v>1160</v>
      </c>
      <c r="C611" s="58" t="s">
        <v>1161</v>
      </c>
      <c r="D611" s="56">
        <v>36</v>
      </c>
      <c r="E611" s="56">
        <v>42</v>
      </c>
      <c r="F611" s="57">
        <v>3296.2</v>
      </c>
      <c r="G611" s="57">
        <v>73.3</v>
      </c>
      <c r="H611" s="57">
        <v>3296.2</v>
      </c>
      <c r="I611" s="57" t="s">
        <v>28</v>
      </c>
      <c r="J611" s="57" t="s">
        <v>28</v>
      </c>
      <c r="K611" s="57">
        <v>85.99</v>
      </c>
    </row>
    <row r="612" spans="1:11" ht="45">
      <c r="A612" s="54">
        <v>611</v>
      </c>
      <c r="B612" s="54" t="s">
        <v>1162</v>
      </c>
      <c r="C612" s="58" t="s">
        <v>1163</v>
      </c>
      <c r="D612" s="56">
        <v>8</v>
      </c>
      <c r="E612" s="56">
        <v>28</v>
      </c>
      <c r="F612" s="57">
        <v>1332.59</v>
      </c>
      <c r="G612" s="57">
        <v>166.57</v>
      </c>
      <c r="H612" s="57">
        <v>1332.59</v>
      </c>
      <c r="I612" s="57">
        <v>2285.3200000000002</v>
      </c>
      <c r="J612" s="57">
        <v>2970.7</v>
      </c>
      <c r="K612" s="57">
        <v>96.97</v>
      </c>
    </row>
    <row r="613" spans="1:11" ht="45">
      <c r="A613" s="54">
        <v>612</v>
      </c>
      <c r="B613" s="54" t="s">
        <v>1164</v>
      </c>
      <c r="C613" s="58" t="s">
        <v>1165</v>
      </c>
      <c r="D613" s="56">
        <v>36</v>
      </c>
      <c r="E613" s="56">
        <v>42</v>
      </c>
      <c r="F613" s="57">
        <v>5257.6</v>
      </c>
      <c r="G613" s="57">
        <v>140.18</v>
      </c>
      <c r="H613" s="57">
        <v>5257.6</v>
      </c>
      <c r="I613" s="57" t="s">
        <v>28</v>
      </c>
      <c r="J613" s="57" t="s">
        <v>28</v>
      </c>
      <c r="K613" s="57">
        <v>137.63</v>
      </c>
    </row>
    <row r="614" spans="1:11" ht="33.75">
      <c r="A614" s="54">
        <v>613</v>
      </c>
      <c r="B614" s="54" t="s">
        <v>1166</v>
      </c>
      <c r="C614" s="58" t="s">
        <v>1167</v>
      </c>
      <c r="D614" s="56">
        <v>1</v>
      </c>
      <c r="E614" s="56">
        <v>1</v>
      </c>
      <c r="F614" s="57" t="s">
        <v>28</v>
      </c>
      <c r="G614" s="57" t="s">
        <v>28</v>
      </c>
      <c r="H614" s="57">
        <v>95.38</v>
      </c>
      <c r="I614" s="57" t="s">
        <v>28</v>
      </c>
      <c r="J614" s="57" t="s">
        <v>28</v>
      </c>
      <c r="K614" s="57" t="s">
        <v>28</v>
      </c>
    </row>
    <row r="615" spans="1:11" ht="22.5">
      <c r="A615" s="54">
        <v>614</v>
      </c>
      <c r="B615" s="54" t="s">
        <v>1168</v>
      </c>
      <c r="C615" s="58" t="s">
        <v>1169</v>
      </c>
      <c r="D615" s="56">
        <v>1</v>
      </c>
      <c r="E615" s="56">
        <v>1</v>
      </c>
      <c r="F615" s="57" t="s">
        <v>28</v>
      </c>
      <c r="G615" s="57" t="s">
        <v>28</v>
      </c>
      <c r="H615" s="57">
        <v>73.59</v>
      </c>
      <c r="I615" s="57" t="s">
        <v>28</v>
      </c>
      <c r="J615" s="57" t="s">
        <v>28</v>
      </c>
      <c r="K615" s="57" t="s">
        <v>28</v>
      </c>
    </row>
    <row r="616" spans="1:11" ht="22.5">
      <c r="A616" s="54">
        <v>615</v>
      </c>
      <c r="B616" s="54" t="s">
        <v>1170</v>
      </c>
      <c r="C616" s="58" t="s">
        <v>1171</v>
      </c>
      <c r="D616" s="56">
        <v>1</v>
      </c>
      <c r="E616" s="56">
        <v>1</v>
      </c>
      <c r="F616" s="57" t="s">
        <v>28</v>
      </c>
      <c r="G616" s="57" t="s">
        <v>28</v>
      </c>
      <c r="H616" s="57">
        <v>68.31</v>
      </c>
      <c r="I616" s="57" t="s">
        <v>28</v>
      </c>
      <c r="J616" s="57" t="s">
        <v>28</v>
      </c>
      <c r="K616" s="57" t="s">
        <v>28</v>
      </c>
    </row>
    <row r="617" spans="1:11" ht="33.75">
      <c r="A617" s="54">
        <v>616</v>
      </c>
      <c r="B617" s="54" t="s">
        <v>1172</v>
      </c>
      <c r="C617" s="58" t="s">
        <v>1173</v>
      </c>
      <c r="D617" s="56">
        <v>15</v>
      </c>
      <c r="E617" s="56">
        <v>35</v>
      </c>
      <c r="F617" s="57">
        <v>1996.07</v>
      </c>
      <c r="G617" s="57">
        <v>133.07</v>
      </c>
      <c r="H617" s="57">
        <v>1996.07</v>
      </c>
      <c r="I617" s="57">
        <v>2685.76</v>
      </c>
      <c r="J617" s="57">
        <v>3385.74</v>
      </c>
      <c r="K617" s="57">
        <v>93.94</v>
      </c>
    </row>
    <row r="618" spans="1:11" ht="33.75">
      <c r="A618" s="54">
        <v>617</v>
      </c>
      <c r="B618" s="54" t="s">
        <v>1174</v>
      </c>
      <c r="C618" s="58" t="s">
        <v>1175</v>
      </c>
      <c r="D618" s="56">
        <v>15</v>
      </c>
      <c r="E618" s="56">
        <v>35</v>
      </c>
      <c r="F618" s="57">
        <v>2643.09</v>
      </c>
      <c r="G618" s="57">
        <v>176.21</v>
      </c>
      <c r="H618" s="57">
        <v>2643.09</v>
      </c>
      <c r="I618" s="57">
        <v>3385.21</v>
      </c>
      <c r="J618" s="57">
        <v>4334.8100000000004</v>
      </c>
      <c r="K618" s="57">
        <v>114.92</v>
      </c>
    </row>
    <row r="619" spans="1:11" ht="45">
      <c r="A619" s="54">
        <v>618</v>
      </c>
      <c r="B619" s="54" t="s">
        <v>1176</v>
      </c>
      <c r="C619" s="58" t="s">
        <v>1177</v>
      </c>
      <c r="D619" s="56">
        <v>15</v>
      </c>
      <c r="E619" s="56">
        <v>35</v>
      </c>
      <c r="F619" s="57">
        <v>2095.9499999999998</v>
      </c>
      <c r="G619" s="57">
        <v>139.72999999999999</v>
      </c>
      <c r="H619" s="57">
        <v>2095.9499999999998</v>
      </c>
      <c r="I619" s="57">
        <v>2909.98</v>
      </c>
      <c r="J619" s="57">
        <v>3634.78</v>
      </c>
      <c r="K619" s="57">
        <v>96.69</v>
      </c>
    </row>
    <row r="620" spans="1:11" ht="45">
      <c r="A620" s="54">
        <v>619</v>
      </c>
      <c r="B620" s="54" t="s">
        <v>1178</v>
      </c>
      <c r="C620" s="58" t="s">
        <v>1179</v>
      </c>
      <c r="D620" s="56">
        <v>43</v>
      </c>
      <c r="E620" s="56">
        <v>49</v>
      </c>
      <c r="F620" s="57">
        <v>4666.9799999999996</v>
      </c>
      <c r="G620" s="57">
        <v>73.73</v>
      </c>
      <c r="H620" s="57">
        <v>4666.9799999999996</v>
      </c>
      <c r="I620" s="57" t="s">
        <v>28</v>
      </c>
      <c r="J620" s="57" t="s">
        <v>28</v>
      </c>
      <c r="K620" s="57">
        <v>101.66</v>
      </c>
    </row>
    <row r="621" spans="1:11" ht="33.75">
      <c r="A621" s="54">
        <v>620</v>
      </c>
      <c r="B621" s="54" t="s">
        <v>1180</v>
      </c>
      <c r="C621" s="58" t="s">
        <v>1181</v>
      </c>
      <c r="D621" s="56">
        <v>57</v>
      </c>
      <c r="E621" s="56">
        <v>63</v>
      </c>
      <c r="F621" s="57">
        <v>6758.79</v>
      </c>
      <c r="G621" s="57">
        <v>118.58</v>
      </c>
      <c r="H621" s="57">
        <v>6758.79</v>
      </c>
      <c r="I621" s="57" t="s">
        <v>28</v>
      </c>
      <c r="J621" s="57" t="s">
        <v>28</v>
      </c>
      <c r="K621" s="57">
        <v>113.12</v>
      </c>
    </row>
    <row r="622" spans="1:11" ht="33.75">
      <c r="A622" s="54">
        <v>621</v>
      </c>
      <c r="B622" s="54" t="s">
        <v>1182</v>
      </c>
      <c r="C622" s="58" t="s">
        <v>1183</v>
      </c>
      <c r="D622" s="56">
        <v>64</v>
      </c>
      <c r="E622" s="56">
        <v>70</v>
      </c>
      <c r="F622" s="57">
        <v>7464.24</v>
      </c>
      <c r="G622" s="57">
        <v>100.78</v>
      </c>
      <c r="H622" s="57">
        <v>7464.24</v>
      </c>
      <c r="I622" s="57" t="s">
        <v>28</v>
      </c>
      <c r="J622" s="57" t="s">
        <v>28</v>
      </c>
      <c r="K622" s="57">
        <v>113.12</v>
      </c>
    </row>
    <row r="623" spans="1:11" ht="33.75">
      <c r="A623" s="54">
        <v>622</v>
      </c>
      <c r="B623" s="54" t="s">
        <v>1184</v>
      </c>
      <c r="C623" s="58" t="s">
        <v>1185</v>
      </c>
      <c r="D623" s="56">
        <v>8</v>
      </c>
      <c r="E623" s="56">
        <v>28</v>
      </c>
      <c r="F623" s="57">
        <v>1245.46</v>
      </c>
      <c r="G623" s="57">
        <v>155.68</v>
      </c>
      <c r="H623" s="57">
        <v>1245.46</v>
      </c>
      <c r="I623" s="57">
        <v>1818.6</v>
      </c>
      <c r="J623" s="57">
        <v>2475.29</v>
      </c>
      <c r="K623" s="57">
        <v>83.99</v>
      </c>
    </row>
    <row r="624" spans="1:11" ht="33.75">
      <c r="A624" s="54">
        <v>623</v>
      </c>
      <c r="B624" s="54" t="s">
        <v>1186</v>
      </c>
      <c r="C624" s="58" t="s">
        <v>1187</v>
      </c>
      <c r="D624" s="56">
        <v>29</v>
      </c>
      <c r="E624" s="56">
        <v>35</v>
      </c>
      <c r="F624" s="57">
        <v>3523.93</v>
      </c>
      <c r="G624" s="57">
        <v>108.5</v>
      </c>
      <c r="H624" s="57">
        <v>3523.93</v>
      </c>
      <c r="I624" s="57" t="s">
        <v>28</v>
      </c>
      <c r="J624" s="57" t="s">
        <v>28</v>
      </c>
      <c r="K624" s="57">
        <v>113.15</v>
      </c>
    </row>
    <row r="625" spans="1:11" ht="45">
      <c r="A625" s="54">
        <v>624</v>
      </c>
      <c r="B625" s="54" t="s">
        <v>1188</v>
      </c>
      <c r="C625" s="58" t="s">
        <v>1189</v>
      </c>
      <c r="D625" s="56">
        <v>15</v>
      </c>
      <c r="E625" s="56">
        <v>35</v>
      </c>
      <c r="F625" s="57">
        <v>2080.09</v>
      </c>
      <c r="G625" s="57">
        <v>138.66999999999999</v>
      </c>
      <c r="H625" s="57">
        <v>2080.09</v>
      </c>
      <c r="I625" s="57">
        <v>2811.76</v>
      </c>
      <c r="J625" s="57">
        <v>3466.21</v>
      </c>
      <c r="K625" s="57">
        <v>92.23</v>
      </c>
    </row>
    <row r="626" spans="1:11" ht="45">
      <c r="A626" s="54">
        <v>625</v>
      </c>
      <c r="B626" s="54" t="s">
        <v>1190</v>
      </c>
      <c r="C626" s="58" t="s">
        <v>1191</v>
      </c>
      <c r="D626" s="56">
        <v>43</v>
      </c>
      <c r="E626" s="56">
        <v>49</v>
      </c>
      <c r="F626" s="57">
        <v>5083.55</v>
      </c>
      <c r="G626" s="57">
        <v>107.27</v>
      </c>
      <c r="H626" s="57">
        <v>5083.55</v>
      </c>
      <c r="I626" s="57" t="s">
        <v>28</v>
      </c>
      <c r="J626" s="57" t="s">
        <v>28</v>
      </c>
      <c r="K626" s="57">
        <v>110.33</v>
      </c>
    </row>
    <row r="627" spans="1:11" ht="33.75">
      <c r="A627" s="54">
        <v>626</v>
      </c>
      <c r="B627" s="54" t="s">
        <v>1192</v>
      </c>
      <c r="C627" s="58" t="s">
        <v>1193</v>
      </c>
      <c r="D627" s="56">
        <v>43</v>
      </c>
      <c r="E627" s="56">
        <v>49</v>
      </c>
      <c r="F627" s="57">
        <v>4878.5200000000004</v>
      </c>
      <c r="G627" s="57">
        <v>113.45</v>
      </c>
      <c r="H627" s="57">
        <v>4878.5200000000004</v>
      </c>
      <c r="I627" s="57" t="s">
        <v>28</v>
      </c>
      <c r="J627" s="57" t="s">
        <v>28</v>
      </c>
      <c r="K627" s="57">
        <v>106.25</v>
      </c>
    </row>
    <row r="628" spans="1:11" ht="33.75">
      <c r="A628" s="54">
        <v>627</v>
      </c>
      <c r="B628" s="54" t="s">
        <v>1194</v>
      </c>
      <c r="C628" s="58" t="s">
        <v>1195</v>
      </c>
      <c r="D628" s="56">
        <v>64</v>
      </c>
      <c r="E628" s="56">
        <v>70</v>
      </c>
      <c r="F628" s="57">
        <v>7697.85</v>
      </c>
      <c r="G628" s="57">
        <v>120.28</v>
      </c>
      <c r="H628" s="57">
        <v>7697.85</v>
      </c>
      <c r="I628" s="57" t="s">
        <v>28</v>
      </c>
      <c r="J628" s="57" t="s">
        <v>28</v>
      </c>
      <c r="K628" s="57">
        <v>115.7</v>
      </c>
    </row>
    <row r="629" spans="1:11" ht="33.75">
      <c r="A629" s="54">
        <v>628</v>
      </c>
      <c r="B629" s="54" t="s">
        <v>1196</v>
      </c>
      <c r="C629" s="58" t="s">
        <v>1197</v>
      </c>
      <c r="D629" s="56">
        <v>8</v>
      </c>
      <c r="E629" s="56">
        <v>28</v>
      </c>
      <c r="F629" s="57">
        <v>1106.3599999999999</v>
      </c>
      <c r="G629" s="57">
        <v>138.30000000000001</v>
      </c>
      <c r="H629" s="57">
        <v>1106.3599999999999</v>
      </c>
      <c r="I629" s="57">
        <v>1825.57</v>
      </c>
      <c r="J629" s="57">
        <v>2486.89</v>
      </c>
      <c r="K629" s="57">
        <v>86.74</v>
      </c>
    </row>
    <row r="630" spans="1:11" ht="33.75">
      <c r="A630" s="54">
        <v>629</v>
      </c>
      <c r="B630" s="54" t="s">
        <v>1198</v>
      </c>
      <c r="C630" s="58" t="s">
        <v>1199</v>
      </c>
      <c r="D630" s="56">
        <v>22</v>
      </c>
      <c r="E630" s="56">
        <v>28</v>
      </c>
      <c r="F630" s="57">
        <v>2538.6999999999998</v>
      </c>
      <c r="G630" s="57">
        <v>101.87</v>
      </c>
      <c r="H630" s="57">
        <v>2538.6999999999998</v>
      </c>
      <c r="I630" s="57" t="s">
        <v>28</v>
      </c>
      <c r="J630" s="57" t="s">
        <v>28</v>
      </c>
      <c r="K630" s="57">
        <v>99.56</v>
      </c>
    </row>
    <row r="631" spans="1:11" ht="33.75">
      <c r="A631" s="54">
        <v>630</v>
      </c>
      <c r="B631" s="54" t="s">
        <v>1200</v>
      </c>
      <c r="C631" s="58" t="s">
        <v>1201</v>
      </c>
      <c r="D631" s="56">
        <v>8</v>
      </c>
      <c r="E631" s="56">
        <v>28</v>
      </c>
      <c r="F631" s="57">
        <v>1244.3599999999999</v>
      </c>
      <c r="G631" s="57">
        <v>155.55000000000001</v>
      </c>
      <c r="H631" s="57">
        <v>1244.3599999999999</v>
      </c>
      <c r="I631" s="57">
        <v>1988.47</v>
      </c>
      <c r="J631" s="57">
        <v>2634.72</v>
      </c>
      <c r="K631" s="57">
        <v>86.96</v>
      </c>
    </row>
    <row r="632" spans="1:11" ht="33.75">
      <c r="A632" s="54">
        <v>631</v>
      </c>
      <c r="B632" s="54" t="s">
        <v>1202</v>
      </c>
      <c r="C632" s="58" t="s">
        <v>1203</v>
      </c>
      <c r="D632" s="56">
        <v>29</v>
      </c>
      <c r="E632" s="56">
        <v>35</v>
      </c>
      <c r="F632" s="57">
        <v>3361</v>
      </c>
      <c r="G632" s="57">
        <v>98.04</v>
      </c>
      <c r="H632" s="57">
        <v>3361</v>
      </c>
      <c r="I632" s="57" t="s">
        <v>28</v>
      </c>
      <c r="J632" s="57" t="s">
        <v>28</v>
      </c>
      <c r="K632" s="57">
        <v>110.56</v>
      </c>
    </row>
    <row r="633" spans="1:11" ht="33.75">
      <c r="A633" s="54">
        <v>632</v>
      </c>
      <c r="B633" s="54" t="s">
        <v>1204</v>
      </c>
      <c r="C633" s="58" t="s">
        <v>1205</v>
      </c>
      <c r="D633" s="56">
        <v>8</v>
      </c>
      <c r="E633" s="56">
        <v>28</v>
      </c>
      <c r="F633" s="57">
        <v>1481.36</v>
      </c>
      <c r="G633" s="57">
        <v>185.17</v>
      </c>
      <c r="H633" s="57">
        <v>1481.36</v>
      </c>
      <c r="I633" s="57">
        <v>2408.75</v>
      </c>
      <c r="J633" s="57">
        <v>3179.99</v>
      </c>
      <c r="K633" s="57">
        <v>97.44</v>
      </c>
    </row>
    <row r="634" spans="1:11" ht="33.75">
      <c r="A634" s="54">
        <v>633</v>
      </c>
      <c r="B634" s="54" t="s">
        <v>1206</v>
      </c>
      <c r="C634" s="58" t="s">
        <v>1207</v>
      </c>
      <c r="D634" s="56">
        <v>50</v>
      </c>
      <c r="E634" s="56">
        <v>56</v>
      </c>
      <c r="F634" s="57">
        <v>5450.9</v>
      </c>
      <c r="G634" s="57">
        <v>81.099999999999994</v>
      </c>
      <c r="H634" s="57">
        <v>5450.9</v>
      </c>
      <c r="I634" s="57" t="s">
        <v>28</v>
      </c>
      <c r="J634" s="57" t="s">
        <v>28</v>
      </c>
      <c r="K634" s="57">
        <v>99.11</v>
      </c>
    </row>
    <row r="635" spans="1:11" ht="22.5">
      <c r="A635" s="54">
        <v>634</v>
      </c>
      <c r="B635" s="54" t="s">
        <v>1208</v>
      </c>
      <c r="C635" s="58" t="s">
        <v>2745</v>
      </c>
      <c r="D635" s="56">
        <v>1</v>
      </c>
      <c r="E635" s="56">
        <v>1</v>
      </c>
      <c r="F635" s="57" t="s">
        <v>28</v>
      </c>
      <c r="G635" s="57" t="s">
        <v>28</v>
      </c>
      <c r="H635" s="57">
        <v>76.59</v>
      </c>
      <c r="I635" s="57" t="s">
        <v>28</v>
      </c>
      <c r="J635" s="57" t="s">
        <v>28</v>
      </c>
      <c r="K635" s="57" t="s">
        <v>28</v>
      </c>
    </row>
    <row r="636" spans="1:11" ht="33.75">
      <c r="A636" s="54">
        <v>635</v>
      </c>
      <c r="B636" s="54" t="s">
        <v>1209</v>
      </c>
      <c r="C636" s="58" t="s">
        <v>2746</v>
      </c>
      <c r="D636" s="56">
        <v>15</v>
      </c>
      <c r="E636" s="56">
        <v>35</v>
      </c>
      <c r="F636" s="57">
        <v>1808.8</v>
      </c>
      <c r="G636" s="57">
        <v>120.59</v>
      </c>
      <c r="H636" s="57">
        <v>1808.8</v>
      </c>
      <c r="I636" s="57">
        <v>2442.44</v>
      </c>
      <c r="J636" s="57">
        <v>3045.05</v>
      </c>
      <c r="K636" s="57">
        <v>84.62</v>
      </c>
    </row>
    <row r="637" spans="1:11" ht="33.75">
      <c r="A637" s="54">
        <v>636</v>
      </c>
      <c r="B637" s="54" t="s">
        <v>1210</v>
      </c>
      <c r="C637" s="58" t="s">
        <v>2747</v>
      </c>
      <c r="D637" s="56">
        <v>22</v>
      </c>
      <c r="E637" s="56">
        <v>42</v>
      </c>
      <c r="F637" s="57">
        <v>3013.69</v>
      </c>
      <c r="G637" s="57">
        <v>136.99</v>
      </c>
      <c r="H637" s="57">
        <v>3013.69</v>
      </c>
      <c r="I637" s="57">
        <v>3640.09</v>
      </c>
      <c r="J637" s="57">
        <v>4531.7299999999996</v>
      </c>
      <c r="K637" s="57">
        <v>105.33</v>
      </c>
    </row>
    <row r="638" spans="1:11" ht="45">
      <c r="A638" s="54">
        <v>637</v>
      </c>
      <c r="B638" s="54" t="s">
        <v>1211</v>
      </c>
      <c r="C638" s="58" t="s">
        <v>2748</v>
      </c>
      <c r="D638" s="56">
        <v>22</v>
      </c>
      <c r="E638" s="56">
        <v>42</v>
      </c>
      <c r="F638" s="57">
        <v>2723.73</v>
      </c>
      <c r="G638" s="57">
        <v>123.81</v>
      </c>
      <c r="H638" s="57">
        <v>2723.73</v>
      </c>
      <c r="I638" s="57">
        <v>3393.71</v>
      </c>
      <c r="J638" s="57">
        <v>4161.25</v>
      </c>
      <c r="K638" s="57">
        <v>96.49</v>
      </c>
    </row>
    <row r="639" spans="1:11" ht="45">
      <c r="A639" s="54">
        <v>638</v>
      </c>
      <c r="B639" s="54" t="s">
        <v>1212</v>
      </c>
      <c r="C639" s="58" t="s">
        <v>2749</v>
      </c>
      <c r="D639" s="56">
        <v>22</v>
      </c>
      <c r="E639" s="56">
        <v>42</v>
      </c>
      <c r="F639" s="57">
        <v>2748.46</v>
      </c>
      <c r="G639" s="57">
        <v>124.93</v>
      </c>
      <c r="H639" s="57">
        <v>2748.46</v>
      </c>
      <c r="I639" s="57">
        <v>3424.52</v>
      </c>
      <c r="J639" s="57">
        <v>4199.04</v>
      </c>
      <c r="K639" s="57">
        <v>99.98</v>
      </c>
    </row>
    <row r="640" spans="1:11" ht="45">
      <c r="A640" s="54">
        <v>639</v>
      </c>
      <c r="B640" s="54" t="s">
        <v>1213</v>
      </c>
      <c r="C640" s="58" t="s">
        <v>2750</v>
      </c>
      <c r="D640" s="56">
        <v>22</v>
      </c>
      <c r="E640" s="56">
        <v>42</v>
      </c>
      <c r="F640" s="57">
        <v>3101</v>
      </c>
      <c r="G640" s="57">
        <v>140.94999999999999</v>
      </c>
      <c r="H640" s="57">
        <v>3101</v>
      </c>
      <c r="I640" s="57">
        <v>3797.27</v>
      </c>
      <c r="J640" s="57">
        <v>4631.92</v>
      </c>
      <c r="K640" s="57">
        <v>103.92</v>
      </c>
    </row>
    <row r="641" spans="1:11" ht="45">
      <c r="A641" s="54">
        <v>640</v>
      </c>
      <c r="B641" s="54" t="s">
        <v>1214</v>
      </c>
      <c r="C641" s="58" t="s">
        <v>2751</v>
      </c>
      <c r="D641" s="56">
        <v>57</v>
      </c>
      <c r="E641" s="56">
        <v>63</v>
      </c>
      <c r="F641" s="57">
        <v>6247.07</v>
      </c>
      <c r="G641" s="57">
        <v>76.91</v>
      </c>
      <c r="H641" s="57">
        <v>6247.07</v>
      </c>
      <c r="I641" s="57" t="s">
        <v>28</v>
      </c>
      <c r="J641" s="57" t="s">
        <v>28</v>
      </c>
      <c r="K641" s="57">
        <v>103.92</v>
      </c>
    </row>
    <row r="642" spans="1:11" ht="33.75">
      <c r="A642" s="54">
        <v>641</v>
      </c>
      <c r="B642" s="54" t="s">
        <v>1215</v>
      </c>
      <c r="C642" s="58" t="s">
        <v>2752</v>
      </c>
      <c r="D642" s="56">
        <v>15</v>
      </c>
      <c r="E642" s="56">
        <v>35</v>
      </c>
      <c r="F642" s="57">
        <v>1674.13</v>
      </c>
      <c r="G642" s="57">
        <v>111.61</v>
      </c>
      <c r="H642" s="57">
        <v>1674.13</v>
      </c>
      <c r="I642" s="57">
        <v>2232.64</v>
      </c>
      <c r="J642" s="57">
        <v>2875.87</v>
      </c>
      <c r="K642" s="57">
        <v>79.97</v>
      </c>
    </row>
    <row r="643" spans="1:11" ht="33.75">
      <c r="A643" s="54">
        <v>642</v>
      </c>
      <c r="B643" s="54" t="s">
        <v>1216</v>
      </c>
      <c r="C643" s="58" t="s">
        <v>2753</v>
      </c>
      <c r="D643" s="56">
        <v>15</v>
      </c>
      <c r="E643" s="56">
        <v>35</v>
      </c>
      <c r="F643" s="57">
        <v>1812.41</v>
      </c>
      <c r="G643" s="57">
        <v>120.83</v>
      </c>
      <c r="H643" s="57">
        <v>1812.41</v>
      </c>
      <c r="I643" s="57">
        <v>2416.08</v>
      </c>
      <c r="J643" s="57">
        <v>3150.35</v>
      </c>
      <c r="K643" s="57">
        <v>87.21</v>
      </c>
    </row>
    <row r="644" spans="1:11" ht="45">
      <c r="A644" s="54">
        <v>643</v>
      </c>
      <c r="B644" s="54" t="s">
        <v>1217</v>
      </c>
      <c r="C644" s="58" t="s">
        <v>2754</v>
      </c>
      <c r="D644" s="56">
        <v>15</v>
      </c>
      <c r="E644" s="56">
        <v>35</v>
      </c>
      <c r="F644" s="57">
        <v>1938.66</v>
      </c>
      <c r="G644" s="57">
        <v>129.24</v>
      </c>
      <c r="H644" s="57">
        <v>1938.66</v>
      </c>
      <c r="I644" s="57">
        <v>2601.14</v>
      </c>
      <c r="J644" s="57">
        <v>3323.57</v>
      </c>
      <c r="K644" s="57">
        <v>89.76</v>
      </c>
    </row>
    <row r="645" spans="1:11" ht="45">
      <c r="A645" s="54">
        <v>644</v>
      </c>
      <c r="B645" s="54" t="s">
        <v>1218</v>
      </c>
      <c r="C645" s="58" t="s">
        <v>2755</v>
      </c>
      <c r="D645" s="56">
        <v>43</v>
      </c>
      <c r="E645" s="56">
        <v>49</v>
      </c>
      <c r="F645" s="57">
        <v>4392.75</v>
      </c>
      <c r="G645" s="57">
        <v>76.37</v>
      </c>
      <c r="H645" s="57">
        <v>4392.75</v>
      </c>
      <c r="I645" s="57" t="s">
        <v>28</v>
      </c>
      <c r="J645" s="57" t="s">
        <v>28</v>
      </c>
      <c r="K645" s="57">
        <v>94.9</v>
      </c>
    </row>
    <row r="646" spans="1:11" ht="45">
      <c r="A646" s="54">
        <v>645</v>
      </c>
      <c r="B646" s="54" t="s">
        <v>1219</v>
      </c>
      <c r="C646" s="58" t="s">
        <v>2756</v>
      </c>
      <c r="D646" s="56">
        <v>43</v>
      </c>
      <c r="E646" s="56">
        <v>49</v>
      </c>
      <c r="F646" s="57">
        <v>4850.6499999999996</v>
      </c>
      <c r="G646" s="57">
        <v>112.81</v>
      </c>
      <c r="H646" s="57">
        <v>4850.6499999999996</v>
      </c>
      <c r="I646" s="57" t="s">
        <v>28</v>
      </c>
      <c r="J646" s="57" t="s">
        <v>28</v>
      </c>
      <c r="K646" s="57">
        <v>105.47</v>
      </c>
    </row>
    <row r="647" spans="1:11" ht="45">
      <c r="A647" s="54">
        <v>646</v>
      </c>
      <c r="B647" s="54" t="s">
        <v>1220</v>
      </c>
      <c r="C647" s="58" t="s">
        <v>2757</v>
      </c>
      <c r="D647" s="56">
        <v>57</v>
      </c>
      <c r="E647" s="56">
        <v>63</v>
      </c>
      <c r="F647" s="57">
        <v>6529.14</v>
      </c>
      <c r="G647" s="57">
        <v>114.55</v>
      </c>
      <c r="H647" s="57">
        <v>6529.14</v>
      </c>
      <c r="I647" s="57" t="s">
        <v>28</v>
      </c>
      <c r="J647" s="57" t="s">
        <v>28</v>
      </c>
      <c r="K647" s="57">
        <v>108.07</v>
      </c>
    </row>
    <row r="648" spans="1:11" ht="33.75">
      <c r="A648" s="54">
        <v>647</v>
      </c>
      <c r="B648" s="54" t="s">
        <v>1221</v>
      </c>
      <c r="C648" s="58" t="s">
        <v>2758</v>
      </c>
      <c r="D648" s="56">
        <v>8</v>
      </c>
      <c r="E648" s="56">
        <v>28</v>
      </c>
      <c r="F648" s="57">
        <v>1048.83</v>
      </c>
      <c r="G648" s="57">
        <v>131.1</v>
      </c>
      <c r="H648" s="57">
        <v>1048.83</v>
      </c>
      <c r="I648" s="57">
        <v>1689.58</v>
      </c>
      <c r="J648" s="57">
        <v>2275.9699999999998</v>
      </c>
      <c r="K648" s="57">
        <v>78.16</v>
      </c>
    </row>
    <row r="649" spans="1:11" ht="33.75">
      <c r="A649" s="54">
        <v>648</v>
      </c>
      <c r="B649" s="54" t="s">
        <v>1222</v>
      </c>
      <c r="C649" s="58" t="s">
        <v>2759</v>
      </c>
      <c r="D649" s="56">
        <v>22</v>
      </c>
      <c r="E649" s="56">
        <v>28</v>
      </c>
      <c r="F649" s="57">
        <v>2370.86</v>
      </c>
      <c r="G649" s="57">
        <v>94.43</v>
      </c>
      <c r="H649" s="57">
        <v>2370.86</v>
      </c>
      <c r="I649" s="57" t="s">
        <v>28</v>
      </c>
      <c r="J649" s="57" t="s">
        <v>28</v>
      </c>
      <c r="K649" s="57">
        <v>95.22</v>
      </c>
    </row>
    <row r="650" spans="1:11" ht="45">
      <c r="A650" s="54">
        <v>649</v>
      </c>
      <c r="B650" s="54" t="s">
        <v>1223</v>
      </c>
      <c r="C650" s="58" t="s">
        <v>2760</v>
      </c>
      <c r="D650" s="56">
        <v>8</v>
      </c>
      <c r="E650" s="56">
        <v>28</v>
      </c>
      <c r="F650" s="57">
        <v>1165.18</v>
      </c>
      <c r="G650" s="57">
        <v>145.65</v>
      </c>
      <c r="H650" s="57">
        <v>1165.18</v>
      </c>
      <c r="I650" s="57">
        <v>1873.28</v>
      </c>
      <c r="J650" s="57">
        <v>2524.6799999999998</v>
      </c>
      <c r="K650" s="57">
        <v>81.48</v>
      </c>
    </row>
    <row r="651" spans="1:11" ht="45">
      <c r="A651" s="54">
        <v>650</v>
      </c>
      <c r="B651" s="54" t="s">
        <v>1224</v>
      </c>
      <c r="C651" s="58" t="s">
        <v>2761</v>
      </c>
      <c r="D651" s="56">
        <v>22</v>
      </c>
      <c r="E651" s="56">
        <v>28</v>
      </c>
      <c r="F651" s="57">
        <v>2547.14</v>
      </c>
      <c r="G651" s="57">
        <v>96.27</v>
      </c>
      <c r="H651" s="57">
        <v>2547.14</v>
      </c>
      <c r="I651" s="57" t="s">
        <v>28</v>
      </c>
      <c r="J651" s="57" t="s">
        <v>28</v>
      </c>
      <c r="K651" s="57">
        <v>96.59</v>
      </c>
    </row>
    <row r="652" spans="1:11" ht="45">
      <c r="A652" s="54">
        <v>651</v>
      </c>
      <c r="B652" s="54" t="s">
        <v>1225</v>
      </c>
      <c r="C652" s="58" t="s">
        <v>2762</v>
      </c>
      <c r="D652" s="56">
        <v>8</v>
      </c>
      <c r="E652" s="56">
        <v>28</v>
      </c>
      <c r="F652" s="57">
        <v>1564.44</v>
      </c>
      <c r="G652" s="57">
        <v>195.55</v>
      </c>
      <c r="H652" s="57">
        <v>1564.44</v>
      </c>
      <c r="I652" s="57">
        <v>2544.61</v>
      </c>
      <c r="J652" s="57">
        <v>3417.21</v>
      </c>
      <c r="K652" s="57">
        <v>95.01</v>
      </c>
    </row>
    <row r="653" spans="1:11" ht="45">
      <c r="A653" s="54">
        <v>652</v>
      </c>
      <c r="B653" s="54" t="s">
        <v>1226</v>
      </c>
      <c r="C653" s="58" t="s">
        <v>2763</v>
      </c>
      <c r="D653" s="56">
        <v>50</v>
      </c>
      <c r="E653" s="56">
        <v>56</v>
      </c>
      <c r="F653" s="57">
        <v>5995.7</v>
      </c>
      <c r="G653" s="57">
        <v>92.09</v>
      </c>
      <c r="H653" s="57">
        <v>5995.7</v>
      </c>
      <c r="I653" s="57" t="s">
        <v>28</v>
      </c>
      <c r="J653" s="57" t="s">
        <v>28</v>
      </c>
      <c r="K653" s="57">
        <v>111.36</v>
      </c>
    </row>
    <row r="654" spans="1:11" ht="22.5">
      <c r="A654" s="54">
        <v>653</v>
      </c>
      <c r="B654" s="54" t="s">
        <v>1227</v>
      </c>
      <c r="C654" s="58" t="s">
        <v>1228</v>
      </c>
      <c r="D654" s="56">
        <v>1</v>
      </c>
      <c r="E654" s="56">
        <v>1</v>
      </c>
      <c r="F654" s="57" t="s">
        <v>28</v>
      </c>
      <c r="G654" s="57" t="s">
        <v>28</v>
      </c>
      <c r="H654" s="57">
        <v>93.17</v>
      </c>
      <c r="I654" s="57" t="s">
        <v>28</v>
      </c>
      <c r="J654" s="57" t="s">
        <v>28</v>
      </c>
      <c r="K654" s="57" t="s">
        <v>28</v>
      </c>
    </row>
    <row r="655" spans="1:11" ht="22.5">
      <c r="A655" s="54">
        <v>654</v>
      </c>
      <c r="B655" s="54" t="s">
        <v>1229</v>
      </c>
      <c r="C655" s="58" t="s">
        <v>1230</v>
      </c>
      <c r="D655" s="56">
        <v>1</v>
      </c>
      <c r="E655" s="56">
        <v>1</v>
      </c>
      <c r="F655" s="57" t="s">
        <v>28</v>
      </c>
      <c r="G655" s="57" t="s">
        <v>28</v>
      </c>
      <c r="H655" s="57">
        <v>82.4</v>
      </c>
      <c r="I655" s="57" t="s">
        <v>28</v>
      </c>
      <c r="J655" s="57" t="s">
        <v>28</v>
      </c>
      <c r="K655" s="57" t="s">
        <v>28</v>
      </c>
    </row>
    <row r="656" spans="1:11" ht="22.5">
      <c r="A656" s="54">
        <v>655</v>
      </c>
      <c r="B656" s="54" t="s">
        <v>1231</v>
      </c>
      <c r="C656" s="58" t="s">
        <v>1232</v>
      </c>
      <c r="D656" s="56">
        <v>1</v>
      </c>
      <c r="E656" s="56">
        <v>1</v>
      </c>
      <c r="F656" s="57" t="s">
        <v>28</v>
      </c>
      <c r="G656" s="57" t="s">
        <v>28</v>
      </c>
      <c r="H656" s="57">
        <v>63.98</v>
      </c>
      <c r="I656" s="57" t="s">
        <v>28</v>
      </c>
      <c r="J656" s="57" t="s">
        <v>28</v>
      </c>
      <c r="K656" s="57" t="s">
        <v>28</v>
      </c>
    </row>
    <row r="657" spans="1:11" ht="33.75">
      <c r="A657" s="54">
        <v>656</v>
      </c>
      <c r="B657" s="54" t="s">
        <v>1233</v>
      </c>
      <c r="C657" s="58" t="s">
        <v>1234</v>
      </c>
      <c r="D657" s="56">
        <v>43</v>
      </c>
      <c r="E657" s="56">
        <v>49</v>
      </c>
      <c r="F657" s="57">
        <v>5078.7700000000004</v>
      </c>
      <c r="G657" s="57">
        <v>118.11</v>
      </c>
      <c r="H657" s="57">
        <v>5078.7700000000004</v>
      </c>
      <c r="I657" s="57" t="s">
        <v>28</v>
      </c>
      <c r="J657" s="57" t="s">
        <v>28</v>
      </c>
      <c r="K657" s="57">
        <v>111.38</v>
      </c>
    </row>
    <row r="658" spans="1:11" ht="33.75">
      <c r="A658" s="54">
        <v>657</v>
      </c>
      <c r="B658" s="54" t="s">
        <v>1235</v>
      </c>
      <c r="C658" s="58" t="s">
        <v>1236</v>
      </c>
      <c r="D658" s="56">
        <v>57</v>
      </c>
      <c r="E658" s="56">
        <v>63</v>
      </c>
      <c r="F658" s="57">
        <v>6687.27</v>
      </c>
      <c r="G658" s="57">
        <v>114.89</v>
      </c>
      <c r="H658" s="57">
        <v>6687.27</v>
      </c>
      <c r="I658" s="57" t="s">
        <v>28</v>
      </c>
      <c r="J658" s="57" t="s">
        <v>28</v>
      </c>
      <c r="K658" s="57">
        <v>110.59</v>
      </c>
    </row>
    <row r="659" spans="1:11" ht="33.75">
      <c r="A659" s="54">
        <v>658</v>
      </c>
      <c r="B659" s="54" t="s">
        <v>1237</v>
      </c>
      <c r="C659" s="58" t="s">
        <v>1238</v>
      </c>
      <c r="D659" s="56">
        <v>57</v>
      </c>
      <c r="E659" s="56">
        <v>63</v>
      </c>
      <c r="F659" s="57">
        <v>5800.14</v>
      </c>
      <c r="G659" s="57">
        <v>101.76</v>
      </c>
      <c r="H659" s="57">
        <v>5800.14</v>
      </c>
      <c r="I659" s="57" t="s">
        <v>28</v>
      </c>
      <c r="J659" s="57" t="s">
        <v>28</v>
      </c>
      <c r="K659" s="57">
        <v>97.25</v>
      </c>
    </row>
    <row r="660" spans="1:11" ht="33.75">
      <c r="A660" s="54">
        <v>659</v>
      </c>
      <c r="B660" s="54" t="s">
        <v>1239</v>
      </c>
      <c r="C660" s="58" t="s">
        <v>1240</v>
      </c>
      <c r="D660" s="56">
        <v>64</v>
      </c>
      <c r="E660" s="56">
        <v>70</v>
      </c>
      <c r="F660" s="57">
        <v>6401.18</v>
      </c>
      <c r="G660" s="57">
        <v>85.86</v>
      </c>
      <c r="H660" s="57">
        <v>6401.18</v>
      </c>
      <c r="I660" s="57" t="s">
        <v>28</v>
      </c>
      <c r="J660" s="57" t="s">
        <v>28</v>
      </c>
      <c r="K660" s="57">
        <v>97.25</v>
      </c>
    </row>
    <row r="661" spans="1:11" ht="33.75">
      <c r="A661" s="54">
        <v>660</v>
      </c>
      <c r="B661" s="54" t="s">
        <v>1241</v>
      </c>
      <c r="C661" s="58" t="s">
        <v>1242</v>
      </c>
      <c r="D661" s="56">
        <v>64</v>
      </c>
      <c r="E661" s="56">
        <v>70</v>
      </c>
      <c r="F661" s="57">
        <v>6802.5</v>
      </c>
      <c r="G661" s="57">
        <v>106.29</v>
      </c>
      <c r="H661" s="57">
        <v>6802.5</v>
      </c>
      <c r="I661" s="57" t="s">
        <v>28</v>
      </c>
      <c r="J661" s="57" t="s">
        <v>28</v>
      </c>
      <c r="K661" s="57">
        <v>101.13</v>
      </c>
    </row>
    <row r="662" spans="1:11" ht="33.75">
      <c r="A662" s="54">
        <v>661</v>
      </c>
      <c r="B662" s="54" t="s">
        <v>1243</v>
      </c>
      <c r="C662" s="58" t="s">
        <v>1244</v>
      </c>
      <c r="D662" s="56">
        <v>78</v>
      </c>
      <c r="E662" s="56">
        <v>84</v>
      </c>
      <c r="F662" s="57">
        <v>8502.31</v>
      </c>
      <c r="G662" s="57">
        <v>109</v>
      </c>
      <c r="H662" s="57">
        <v>8502.31</v>
      </c>
      <c r="I662" s="57" t="s">
        <v>28</v>
      </c>
      <c r="J662" s="57" t="s">
        <v>28</v>
      </c>
      <c r="K662" s="57">
        <v>104.04</v>
      </c>
    </row>
    <row r="663" spans="1:11" ht="33.75">
      <c r="A663" s="54">
        <v>662</v>
      </c>
      <c r="B663" s="54" t="s">
        <v>1245</v>
      </c>
      <c r="C663" s="58" t="s">
        <v>1246</v>
      </c>
      <c r="D663" s="56">
        <v>43</v>
      </c>
      <c r="E663" s="56">
        <v>49</v>
      </c>
      <c r="F663" s="57">
        <v>4470.5200000000004</v>
      </c>
      <c r="G663" s="57">
        <v>103.97</v>
      </c>
      <c r="H663" s="57">
        <v>4470.5200000000004</v>
      </c>
      <c r="I663" s="57" t="s">
        <v>28</v>
      </c>
      <c r="J663" s="57" t="s">
        <v>28</v>
      </c>
      <c r="K663" s="57">
        <v>96.79</v>
      </c>
    </row>
    <row r="664" spans="1:11" ht="33.75">
      <c r="A664" s="54">
        <v>663</v>
      </c>
      <c r="B664" s="54" t="s">
        <v>1247</v>
      </c>
      <c r="C664" s="58" t="s">
        <v>1248</v>
      </c>
      <c r="D664" s="56">
        <v>43</v>
      </c>
      <c r="E664" s="56">
        <v>49</v>
      </c>
      <c r="F664" s="57">
        <v>4753.0600000000004</v>
      </c>
      <c r="G664" s="57">
        <v>110.54</v>
      </c>
      <c r="H664" s="57">
        <v>4753.0600000000004</v>
      </c>
      <c r="I664" s="57" t="s">
        <v>28</v>
      </c>
      <c r="J664" s="57" t="s">
        <v>28</v>
      </c>
      <c r="K664" s="57">
        <v>104.46</v>
      </c>
    </row>
    <row r="665" spans="1:11" ht="33.75">
      <c r="A665" s="54">
        <v>664</v>
      </c>
      <c r="B665" s="54" t="s">
        <v>1249</v>
      </c>
      <c r="C665" s="58" t="s">
        <v>1250</v>
      </c>
      <c r="D665" s="56">
        <v>50</v>
      </c>
      <c r="E665" s="56">
        <v>56</v>
      </c>
      <c r="F665" s="57">
        <v>4669.62</v>
      </c>
      <c r="G665" s="57">
        <v>93.39</v>
      </c>
      <c r="H665" s="57">
        <v>4669.62</v>
      </c>
      <c r="I665" s="57" t="s">
        <v>28</v>
      </c>
      <c r="J665" s="57" t="s">
        <v>28</v>
      </c>
      <c r="K665" s="57">
        <v>87.56</v>
      </c>
    </row>
    <row r="666" spans="1:11" ht="33.75">
      <c r="A666" s="54">
        <v>665</v>
      </c>
      <c r="B666" s="54" t="s">
        <v>1251</v>
      </c>
      <c r="C666" s="58" t="s">
        <v>1252</v>
      </c>
      <c r="D666" s="56">
        <v>57</v>
      </c>
      <c r="E666" s="56">
        <v>63</v>
      </c>
      <c r="F666" s="57">
        <v>5562.39</v>
      </c>
      <c r="G666" s="57">
        <v>97.59</v>
      </c>
      <c r="H666" s="57">
        <v>5562.39</v>
      </c>
      <c r="I666" s="57" t="s">
        <v>28</v>
      </c>
      <c r="J666" s="57" t="s">
        <v>28</v>
      </c>
      <c r="K666" s="57">
        <v>92.52</v>
      </c>
    </row>
    <row r="667" spans="1:11" ht="33.75">
      <c r="A667" s="54">
        <v>666</v>
      </c>
      <c r="B667" s="54" t="s">
        <v>1253</v>
      </c>
      <c r="C667" s="58" t="s">
        <v>1254</v>
      </c>
      <c r="D667" s="56">
        <v>57</v>
      </c>
      <c r="E667" s="56">
        <v>63</v>
      </c>
      <c r="F667" s="57">
        <v>6006.78</v>
      </c>
      <c r="G667" s="57">
        <v>105.38</v>
      </c>
      <c r="H667" s="57">
        <v>6006.78</v>
      </c>
      <c r="I667" s="57" t="s">
        <v>28</v>
      </c>
      <c r="J667" s="57" t="s">
        <v>28</v>
      </c>
      <c r="K667" s="57">
        <v>100.78</v>
      </c>
    </row>
    <row r="668" spans="1:11" ht="33.75">
      <c r="A668" s="54">
        <v>667</v>
      </c>
      <c r="B668" s="54" t="s">
        <v>1255</v>
      </c>
      <c r="C668" s="58" t="s">
        <v>1256</v>
      </c>
      <c r="D668" s="56">
        <v>78</v>
      </c>
      <c r="E668" s="56">
        <v>84</v>
      </c>
      <c r="F668" s="57">
        <v>8510.33</v>
      </c>
      <c r="G668" s="57">
        <v>109.11</v>
      </c>
      <c r="H668" s="57">
        <v>8510.33</v>
      </c>
      <c r="I668" s="57" t="s">
        <v>28</v>
      </c>
      <c r="J668" s="57" t="s">
        <v>28</v>
      </c>
      <c r="K668" s="57">
        <v>105.33</v>
      </c>
    </row>
    <row r="669" spans="1:11" ht="33.75">
      <c r="A669" s="54">
        <v>668</v>
      </c>
      <c r="B669" s="54" t="s">
        <v>1257</v>
      </c>
      <c r="C669" s="58" t="s">
        <v>1258</v>
      </c>
      <c r="D669" s="56">
        <v>8</v>
      </c>
      <c r="E669" s="56">
        <v>28</v>
      </c>
      <c r="F669" s="57">
        <v>1073.92</v>
      </c>
      <c r="G669" s="57">
        <v>134.24</v>
      </c>
      <c r="H669" s="57">
        <v>1073.92</v>
      </c>
      <c r="I669" s="57">
        <v>1721.62</v>
      </c>
      <c r="J669" s="57">
        <v>2387.2800000000002</v>
      </c>
      <c r="K669" s="57">
        <v>72.94</v>
      </c>
    </row>
    <row r="670" spans="1:11" ht="33.75">
      <c r="A670" s="54">
        <v>669</v>
      </c>
      <c r="B670" s="54" t="s">
        <v>1259</v>
      </c>
      <c r="C670" s="58" t="s">
        <v>1260</v>
      </c>
      <c r="D670" s="56">
        <v>43</v>
      </c>
      <c r="E670" s="56">
        <v>49</v>
      </c>
      <c r="F670" s="57">
        <v>3104.56</v>
      </c>
      <c r="G670" s="57">
        <v>34.159999999999997</v>
      </c>
      <c r="H670" s="57">
        <v>3104.56</v>
      </c>
      <c r="I670" s="57" t="s">
        <v>28</v>
      </c>
      <c r="J670" s="57" t="s">
        <v>28</v>
      </c>
      <c r="K670" s="57">
        <v>72.94</v>
      </c>
    </row>
    <row r="671" spans="1:11" ht="33.75">
      <c r="A671" s="54">
        <v>670</v>
      </c>
      <c r="B671" s="54" t="s">
        <v>1261</v>
      </c>
      <c r="C671" s="58" t="s">
        <v>1262</v>
      </c>
      <c r="D671" s="56">
        <v>8</v>
      </c>
      <c r="E671" s="56">
        <v>28</v>
      </c>
      <c r="F671" s="57">
        <v>1166.94</v>
      </c>
      <c r="G671" s="57">
        <v>145.87</v>
      </c>
      <c r="H671" s="57">
        <v>1166.94</v>
      </c>
      <c r="I671" s="57">
        <v>1800.25</v>
      </c>
      <c r="J671" s="57">
        <v>2553.4899999999998</v>
      </c>
      <c r="K671" s="57">
        <v>73.95</v>
      </c>
    </row>
    <row r="672" spans="1:11" ht="33.75">
      <c r="A672" s="54">
        <v>671</v>
      </c>
      <c r="B672" s="54" t="s">
        <v>1263</v>
      </c>
      <c r="C672" s="58" t="s">
        <v>1264</v>
      </c>
      <c r="D672" s="56">
        <v>50</v>
      </c>
      <c r="E672" s="56">
        <v>56</v>
      </c>
      <c r="F672" s="57">
        <v>4658.8599999999997</v>
      </c>
      <c r="G672" s="57">
        <v>75.19</v>
      </c>
      <c r="H672" s="57">
        <v>4658.8599999999997</v>
      </c>
      <c r="I672" s="57" t="s">
        <v>28</v>
      </c>
      <c r="J672" s="57" t="s">
        <v>28</v>
      </c>
      <c r="K672" s="57">
        <v>87.59</v>
      </c>
    </row>
    <row r="673" spans="1:11" ht="33.75">
      <c r="A673" s="54">
        <v>672</v>
      </c>
      <c r="B673" s="54" t="s">
        <v>1265</v>
      </c>
      <c r="C673" s="58" t="s">
        <v>1266</v>
      </c>
      <c r="D673" s="56">
        <v>43</v>
      </c>
      <c r="E673" s="56">
        <v>49</v>
      </c>
      <c r="F673" s="57">
        <v>5176.13</v>
      </c>
      <c r="G673" s="57">
        <v>120.38</v>
      </c>
      <c r="H673" s="57">
        <v>5176.13</v>
      </c>
      <c r="I673" s="57" t="s">
        <v>28</v>
      </c>
      <c r="J673" s="57" t="s">
        <v>28</v>
      </c>
      <c r="K673" s="57">
        <v>111.92</v>
      </c>
    </row>
    <row r="674" spans="1:11" ht="33.75">
      <c r="A674" s="54">
        <v>673</v>
      </c>
      <c r="B674" s="54" t="s">
        <v>1267</v>
      </c>
      <c r="C674" s="58" t="s">
        <v>1268</v>
      </c>
      <c r="D674" s="56">
        <v>57</v>
      </c>
      <c r="E674" s="56">
        <v>63</v>
      </c>
      <c r="F674" s="57">
        <v>6306.13</v>
      </c>
      <c r="G674" s="57">
        <v>80.709999999999994</v>
      </c>
      <c r="H674" s="57">
        <v>6306.13</v>
      </c>
      <c r="I674" s="57" t="s">
        <v>28</v>
      </c>
      <c r="J674" s="57" t="s">
        <v>28</v>
      </c>
      <c r="K674" s="57">
        <v>111.92</v>
      </c>
    </row>
    <row r="675" spans="1:11" ht="22.5">
      <c r="A675" s="54">
        <v>674</v>
      </c>
      <c r="B675" s="54" t="s">
        <v>1269</v>
      </c>
      <c r="C675" s="58" t="s">
        <v>1270</v>
      </c>
      <c r="D675" s="56">
        <v>1</v>
      </c>
      <c r="E675" s="56">
        <v>1</v>
      </c>
      <c r="F675" s="57" t="s">
        <v>28</v>
      </c>
      <c r="G675" s="57" t="s">
        <v>28</v>
      </c>
      <c r="H675" s="57">
        <v>113.67</v>
      </c>
      <c r="I675" s="57" t="s">
        <v>28</v>
      </c>
      <c r="J675" s="57" t="s">
        <v>28</v>
      </c>
      <c r="K675" s="57" t="s">
        <v>28</v>
      </c>
    </row>
    <row r="676" spans="1:11" ht="22.5">
      <c r="A676" s="54">
        <v>675</v>
      </c>
      <c r="B676" s="54" t="s">
        <v>1271</v>
      </c>
      <c r="C676" s="58" t="s">
        <v>1272</v>
      </c>
      <c r="D676" s="56">
        <v>1</v>
      </c>
      <c r="E676" s="56">
        <v>1</v>
      </c>
      <c r="F676" s="57" t="s">
        <v>28</v>
      </c>
      <c r="G676" s="57" t="s">
        <v>28</v>
      </c>
      <c r="H676" s="57">
        <v>91.22</v>
      </c>
      <c r="I676" s="57" t="s">
        <v>28</v>
      </c>
      <c r="J676" s="57" t="s">
        <v>28</v>
      </c>
      <c r="K676" s="57" t="s">
        <v>28</v>
      </c>
    </row>
    <row r="677" spans="1:11" ht="22.5">
      <c r="A677" s="54">
        <v>676</v>
      </c>
      <c r="B677" s="54" t="s">
        <v>1273</v>
      </c>
      <c r="C677" s="58" t="s">
        <v>1274</v>
      </c>
      <c r="D677" s="56">
        <v>1</v>
      </c>
      <c r="E677" s="56">
        <v>1</v>
      </c>
      <c r="F677" s="57" t="s">
        <v>28</v>
      </c>
      <c r="G677" s="57" t="s">
        <v>28</v>
      </c>
      <c r="H677" s="57">
        <v>74.650000000000006</v>
      </c>
      <c r="I677" s="57" t="s">
        <v>28</v>
      </c>
      <c r="J677" s="57" t="s">
        <v>28</v>
      </c>
      <c r="K677" s="57" t="s">
        <v>28</v>
      </c>
    </row>
    <row r="678" spans="1:11" ht="33.75">
      <c r="A678" s="54">
        <v>677</v>
      </c>
      <c r="B678" s="54" t="s">
        <v>1275</v>
      </c>
      <c r="C678" s="58" t="s">
        <v>1276</v>
      </c>
      <c r="D678" s="56">
        <v>43</v>
      </c>
      <c r="E678" s="56">
        <v>49</v>
      </c>
      <c r="F678" s="57">
        <v>4006.7</v>
      </c>
      <c r="G678" s="57">
        <v>93.18</v>
      </c>
      <c r="H678" s="57">
        <v>4006.7</v>
      </c>
      <c r="I678" s="57" t="s">
        <v>28</v>
      </c>
      <c r="J678" s="57" t="s">
        <v>28</v>
      </c>
      <c r="K678" s="57">
        <v>88.49</v>
      </c>
    </row>
    <row r="679" spans="1:11" ht="33.75">
      <c r="A679" s="54">
        <v>678</v>
      </c>
      <c r="B679" s="54" t="s">
        <v>1277</v>
      </c>
      <c r="C679" s="58" t="s">
        <v>1278</v>
      </c>
      <c r="D679" s="56">
        <v>50</v>
      </c>
      <c r="E679" s="56">
        <v>56</v>
      </c>
      <c r="F679" s="57">
        <v>5315.91</v>
      </c>
      <c r="G679" s="57">
        <v>106.32</v>
      </c>
      <c r="H679" s="57">
        <v>5315.91</v>
      </c>
      <c r="I679" s="57" t="s">
        <v>28</v>
      </c>
      <c r="J679" s="57" t="s">
        <v>28</v>
      </c>
      <c r="K679" s="57">
        <v>98.84</v>
      </c>
    </row>
    <row r="680" spans="1:11" ht="33.75">
      <c r="A680" s="54">
        <v>679</v>
      </c>
      <c r="B680" s="54" t="s">
        <v>1279</v>
      </c>
      <c r="C680" s="58" t="s">
        <v>1280</v>
      </c>
      <c r="D680" s="56">
        <v>50</v>
      </c>
      <c r="E680" s="56">
        <v>56</v>
      </c>
      <c r="F680" s="57">
        <v>5201.1400000000003</v>
      </c>
      <c r="G680" s="57">
        <v>104.02</v>
      </c>
      <c r="H680" s="57">
        <v>5201.1400000000003</v>
      </c>
      <c r="I680" s="57" t="s">
        <v>28</v>
      </c>
      <c r="J680" s="57" t="s">
        <v>28</v>
      </c>
      <c r="K680" s="57">
        <v>98.29</v>
      </c>
    </row>
    <row r="681" spans="1:11" ht="33.75">
      <c r="A681" s="54">
        <v>680</v>
      </c>
      <c r="B681" s="54" t="s">
        <v>1281</v>
      </c>
      <c r="C681" s="58" t="s">
        <v>1282</v>
      </c>
      <c r="D681" s="56">
        <v>57</v>
      </c>
      <c r="E681" s="56">
        <v>63</v>
      </c>
      <c r="F681" s="57">
        <v>6026.19</v>
      </c>
      <c r="G681" s="57">
        <v>105.72</v>
      </c>
      <c r="H681" s="57">
        <v>6026.19</v>
      </c>
      <c r="I681" s="57" t="s">
        <v>28</v>
      </c>
      <c r="J681" s="57" t="s">
        <v>28</v>
      </c>
      <c r="K681" s="57">
        <v>99.71</v>
      </c>
    </row>
    <row r="682" spans="1:11" ht="33.75">
      <c r="A682" s="54">
        <v>681</v>
      </c>
      <c r="B682" s="54" t="s">
        <v>1283</v>
      </c>
      <c r="C682" s="58" t="s">
        <v>1284</v>
      </c>
      <c r="D682" s="56">
        <v>57</v>
      </c>
      <c r="E682" s="56">
        <v>63</v>
      </c>
      <c r="F682" s="57">
        <v>6029.18</v>
      </c>
      <c r="G682" s="57">
        <v>105.78</v>
      </c>
      <c r="H682" s="57">
        <v>6029.18</v>
      </c>
      <c r="I682" s="57" t="s">
        <v>28</v>
      </c>
      <c r="J682" s="57" t="s">
        <v>28</v>
      </c>
      <c r="K682" s="57">
        <v>100.22</v>
      </c>
    </row>
    <row r="683" spans="1:11" ht="33.75">
      <c r="A683" s="54">
        <v>682</v>
      </c>
      <c r="B683" s="54" t="s">
        <v>1285</v>
      </c>
      <c r="C683" s="58" t="s">
        <v>1286</v>
      </c>
      <c r="D683" s="56">
        <v>64</v>
      </c>
      <c r="E683" s="56">
        <v>70</v>
      </c>
      <c r="F683" s="57">
        <v>6567.31</v>
      </c>
      <c r="G683" s="57">
        <v>76.88</v>
      </c>
      <c r="H683" s="57">
        <v>6567.31</v>
      </c>
      <c r="I683" s="57" t="s">
        <v>28</v>
      </c>
      <c r="J683" s="57" t="s">
        <v>28</v>
      </c>
      <c r="K683" s="57">
        <v>100.22</v>
      </c>
    </row>
    <row r="684" spans="1:11" ht="33.75">
      <c r="A684" s="54">
        <v>683</v>
      </c>
      <c r="B684" s="54" t="s">
        <v>1287</v>
      </c>
      <c r="C684" s="58" t="s">
        <v>1288</v>
      </c>
      <c r="D684" s="56">
        <v>15</v>
      </c>
      <c r="E684" s="56">
        <v>35</v>
      </c>
      <c r="F684" s="57">
        <v>1623.76</v>
      </c>
      <c r="G684" s="57">
        <v>108.25</v>
      </c>
      <c r="H684" s="57">
        <v>1623.76</v>
      </c>
      <c r="I684" s="57">
        <v>2214.42</v>
      </c>
      <c r="J684" s="57">
        <v>2757.13</v>
      </c>
      <c r="K684" s="57">
        <v>74.239999999999995</v>
      </c>
    </row>
    <row r="685" spans="1:11" ht="33.75">
      <c r="A685" s="54">
        <v>684</v>
      </c>
      <c r="B685" s="54" t="s">
        <v>1289</v>
      </c>
      <c r="C685" s="58" t="s">
        <v>1290</v>
      </c>
      <c r="D685" s="56">
        <v>43</v>
      </c>
      <c r="E685" s="56">
        <v>49</v>
      </c>
      <c r="F685" s="57">
        <v>3767.22</v>
      </c>
      <c r="G685" s="57">
        <v>72.150000000000006</v>
      </c>
      <c r="H685" s="57">
        <v>3767.22</v>
      </c>
      <c r="I685" s="57" t="s">
        <v>28</v>
      </c>
      <c r="J685" s="57" t="s">
        <v>28</v>
      </c>
      <c r="K685" s="57">
        <v>80.8</v>
      </c>
    </row>
    <row r="686" spans="1:11" ht="33.75">
      <c r="A686" s="54">
        <v>685</v>
      </c>
      <c r="B686" s="54" t="s">
        <v>1291</v>
      </c>
      <c r="C686" s="58" t="s">
        <v>1292</v>
      </c>
      <c r="D686" s="56">
        <v>43</v>
      </c>
      <c r="E686" s="56">
        <v>49</v>
      </c>
      <c r="F686" s="57">
        <v>4061.08</v>
      </c>
      <c r="G686" s="57">
        <v>94.44</v>
      </c>
      <c r="H686" s="57">
        <v>4061.08</v>
      </c>
      <c r="I686" s="57" t="s">
        <v>28</v>
      </c>
      <c r="J686" s="57" t="s">
        <v>28</v>
      </c>
      <c r="K686" s="57">
        <v>87.84</v>
      </c>
    </row>
    <row r="687" spans="1:11" ht="33.75">
      <c r="A687" s="54">
        <v>686</v>
      </c>
      <c r="B687" s="54" t="s">
        <v>1293</v>
      </c>
      <c r="C687" s="58" t="s">
        <v>1294</v>
      </c>
      <c r="D687" s="56">
        <v>50</v>
      </c>
      <c r="E687" s="56">
        <v>56</v>
      </c>
      <c r="F687" s="57">
        <v>4298.04</v>
      </c>
      <c r="G687" s="57">
        <v>33.85</v>
      </c>
      <c r="H687" s="57">
        <v>4298.04</v>
      </c>
      <c r="I687" s="57" t="s">
        <v>28</v>
      </c>
      <c r="J687" s="57" t="s">
        <v>28</v>
      </c>
      <c r="K687" s="57">
        <v>87.84</v>
      </c>
    </row>
    <row r="688" spans="1:11" ht="33.75">
      <c r="A688" s="54">
        <v>687</v>
      </c>
      <c r="B688" s="54" t="s">
        <v>1295</v>
      </c>
      <c r="C688" s="58" t="s">
        <v>1296</v>
      </c>
      <c r="D688" s="56">
        <v>50</v>
      </c>
      <c r="E688" s="56">
        <v>56</v>
      </c>
      <c r="F688" s="57">
        <v>5471.54</v>
      </c>
      <c r="G688" s="57">
        <v>109.43</v>
      </c>
      <c r="H688" s="57">
        <v>5471.54</v>
      </c>
      <c r="I688" s="57" t="s">
        <v>28</v>
      </c>
      <c r="J688" s="57" t="s">
        <v>28</v>
      </c>
      <c r="K688" s="57">
        <v>102.94</v>
      </c>
    </row>
    <row r="689" spans="1:11" ht="33.75">
      <c r="A689" s="54">
        <v>688</v>
      </c>
      <c r="B689" s="54" t="s">
        <v>1297</v>
      </c>
      <c r="C689" s="58" t="s">
        <v>1298</v>
      </c>
      <c r="D689" s="56">
        <v>57</v>
      </c>
      <c r="E689" s="56">
        <v>63</v>
      </c>
      <c r="F689" s="57">
        <v>5919.8</v>
      </c>
      <c r="G689" s="57">
        <v>64.040000000000006</v>
      </c>
      <c r="H689" s="57">
        <v>5919.8</v>
      </c>
      <c r="I689" s="57" t="s">
        <v>28</v>
      </c>
      <c r="J689" s="57" t="s">
        <v>28</v>
      </c>
      <c r="K689" s="57">
        <v>102.94</v>
      </c>
    </row>
    <row r="690" spans="1:11" ht="33.75">
      <c r="A690" s="54">
        <v>689</v>
      </c>
      <c r="B690" s="54" t="s">
        <v>1299</v>
      </c>
      <c r="C690" s="58" t="s">
        <v>1300</v>
      </c>
      <c r="D690" s="56">
        <v>8</v>
      </c>
      <c r="E690" s="56">
        <v>28</v>
      </c>
      <c r="F690" s="57">
        <v>1042.1400000000001</v>
      </c>
      <c r="G690" s="57">
        <v>130.27000000000001</v>
      </c>
      <c r="H690" s="57">
        <v>1042.1400000000001</v>
      </c>
      <c r="I690" s="57">
        <v>1641.02</v>
      </c>
      <c r="J690" s="57">
        <v>2222.36</v>
      </c>
      <c r="K690" s="57">
        <v>71.64</v>
      </c>
    </row>
    <row r="691" spans="1:11" ht="33.75">
      <c r="A691" s="54">
        <v>690</v>
      </c>
      <c r="B691" s="54" t="s">
        <v>1301</v>
      </c>
      <c r="C691" s="58" t="s">
        <v>1302</v>
      </c>
      <c r="D691" s="56">
        <v>36</v>
      </c>
      <c r="E691" s="56">
        <v>42</v>
      </c>
      <c r="F691" s="57">
        <v>3179.6</v>
      </c>
      <c r="G691" s="57">
        <v>68.37</v>
      </c>
      <c r="H691" s="57">
        <v>3179.6</v>
      </c>
      <c r="I691" s="57" t="s">
        <v>28</v>
      </c>
      <c r="J691" s="57" t="s">
        <v>28</v>
      </c>
      <c r="K691" s="57">
        <v>84.23</v>
      </c>
    </row>
    <row r="692" spans="1:11" ht="33.75">
      <c r="A692" s="54">
        <v>691</v>
      </c>
      <c r="B692" s="54" t="s">
        <v>1303</v>
      </c>
      <c r="C692" s="58" t="s">
        <v>1304</v>
      </c>
      <c r="D692" s="56">
        <v>8</v>
      </c>
      <c r="E692" s="56">
        <v>28</v>
      </c>
      <c r="F692" s="57">
        <v>1113.1400000000001</v>
      </c>
      <c r="G692" s="57">
        <v>139.13999999999999</v>
      </c>
      <c r="H692" s="57">
        <v>1113.1400000000001</v>
      </c>
      <c r="I692" s="57">
        <v>1790.25</v>
      </c>
      <c r="J692" s="57">
        <v>2433.67</v>
      </c>
      <c r="K692" s="57">
        <v>72.3</v>
      </c>
    </row>
    <row r="693" spans="1:11" ht="33.75">
      <c r="A693" s="54">
        <v>692</v>
      </c>
      <c r="B693" s="54" t="s">
        <v>1305</v>
      </c>
      <c r="C693" s="58" t="s">
        <v>1306</v>
      </c>
      <c r="D693" s="56">
        <v>36</v>
      </c>
      <c r="E693" s="56">
        <v>42</v>
      </c>
      <c r="F693" s="57">
        <v>3311.78</v>
      </c>
      <c r="G693" s="57">
        <v>62.72</v>
      </c>
      <c r="H693" s="57">
        <v>3311.78</v>
      </c>
      <c r="I693" s="57" t="s">
        <v>28</v>
      </c>
      <c r="J693" s="57" t="s">
        <v>28</v>
      </c>
      <c r="K693" s="57">
        <v>84.68</v>
      </c>
    </row>
    <row r="694" spans="1:11" ht="33.75">
      <c r="A694" s="54">
        <v>693</v>
      </c>
      <c r="B694" s="54" t="s">
        <v>1307</v>
      </c>
      <c r="C694" s="58" t="s">
        <v>1308</v>
      </c>
      <c r="D694" s="56">
        <v>43</v>
      </c>
      <c r="E694" s="56">
        <v>49</v>
      </c>
      <c r="F694" s="57">
        <v>4526.6000000000004</v>
      </c>
      <c r="G694" s="57">
        <v>105.27</v>
      </c>
      <c r="H694" s="57">
        <v>4526.6000000000004</v>
      </c>
      <c r="I694" s="57" t="s">
        <v>28</v>
      </c>
      <c r="J694" s="57" t="s">
        <v>28</v>
      </c>
      <c r="K694" s="57">
        <v>98.21</v>
      </c>
    </row>
    <row r="695" spans="1:11" ht="33.75">
      <c r="A695" s="54">
        <v>694</v>
      </c>
      <c r="B695" s="54" t="s">
        <v>1309</v>
      </c>
      <c r="C695" s="58" t="s">
        <v>1310</v>
      </c>
      <c r="D695" s="56">
        <v>50</v>
      </c>
      <c r="E695" s="56">
        <v>56</v>
      </c>
      <c r="F695" s="57">
        <v>4689.88</v>
      </c>
      <c r="G695" s="57">
        <v>23.33</v>
      </c>
      <c r="H695" s="57">
        <v>4689.88</v>
      </c>
      <c r="I695" s="57" t="s">
        <v>28</v>
      </c>
      <c r="J695" s="57" t="s">
        <v>28</v>
      </c>
      <c r="K695" s="57">
        <v>98.21</v>
      </c>
    </row>
    <row r="696" spans="1:11" ht="33.75">
      <c r="A696" s="54">
        <v>695</v>
      </c>
      <c r="B696" s="54" t="s">
        <v>1311</v>
      </c>
      <c r="C696" s="58" t="s">
        <v>1312</v>
      </c>
      <c r="D696" s="56">
        <v>1</v>
      </c>
      <c r="E696" s="56">
        <v>1</v>
      </c>
      <c r="F696" s="57" t="s">
        <v>28</v>
      </c>
      <c r="G696" s="57" t="s">
        <v>28</v>
      </c>
      <c r="H696" s="57">
        <v>125.48</v>
      </c>
      <c r="I696" s="57" t="s">
        <v>28</v>
      </c>
      <c r="J696" s="57" t="s">
        <v>28</v>
      </c>
      <c r="K696" s="57" t="s">
        <v>28</v>
      </c>
    </row>
    <row r="697" spans="1:11" ht="22.5">
      <c r="A697" s="54">
        <v>696</v>
      </c>
      <c r="B697" s="54" t="s">
        <v>1313</v>
      </c>
      <c r="C697" s="58" t="s">
        <v>1314</v>
      </c>
      <c r="D697" s="56">
        <v>1</v>
      </c>
      <c r="E697" s="56">
        <v>1</v>
      </c>
      <c r="F697" s="57" t="s">
        <v>28</v>
      </c>
      <c r="G697" s="57" t="s">
        <v>28</v>
      </c>
      <c r="H697" s="57">
        <v>89.26</v>
      </c>
      <c r="I697" s="57" t="s">
        <v>28</v>
      </c>
      <c r="J697" s="57" t="s">
        <v>28</v>
      </c>
      <c r="K697" s="57" t="s">
        <v>28</v>
      </c>
    </row>
    <row r="698" spans="1:11" ht="22.5">
      <c r="A698" s="54">
        <v>697</v>
      </c>
      <c r="B698" s="54" t="s">
        <v>1315</v>
      </c>
      <c r="C698" s="58" t="s">
        <v>1316</v>
      </c>
      <c r="D698" s="56">
        <v>1</v>
      </c>
      <c r="E698" s="56">
        <v>1</v>
      </c>
      <c r="F698" s="57" t="s">
        <v>28</v>
      </c>
      <c r="G698" s="57" t="s">
        <v>28</v>
      </c>
      <c r="H698" s="57">
        <v>71.38</v>
      </c>
      <c r="I698" s="57" t="s">
        <v>28</v>
      </c>
      <c r="J698" s="57" t="s">
        <v>28</v>
      </c>
      <c r="K698" s="57" t="s">
        <v>28</v>
      </c>
    </row>
    <row r="699" spans="1:11" ht="33.75">
      <c r="A699" s="54">
        <v>698</v>
      </c>
      <c r="B699" s="54" t="s">
        <v>1317</v>
      </c>
      <c r="C699" s="58" t="s">
        <v>1318</v>
      </c>
      <c r="D699" s="56">
        <v>8</v>
      </c>
      <c r="E699" s="56">
        <v>28</v>
      </c>
      <c r="F699" s="57">
        <v>1563.16</v>
      </c>
      <c r="G699" s="57">
        <v>195.4</v>
      </c>
      <c r="H699" s="57">
        <v>1563.16</v>
      </c>
      <c r="I699" s="57">
        <v>2337.17</v>
      </c>
      <c r="J699" s="57">
        <v>3073.48</v>
      </c>
      <c r="K699" s="57">
        <v>107.79</v>
      </c>
    </row>
    <row r="700" spans="1:11" ht="33.75">
      <c r="A700" s="54">
        <v>699</v>
      </c>
      <c r="B700" s="54" t="s">
        <v>1319</v>
      </c>
      <c r="C700" s="58" t="s">
        <v>1320</v>
      </c>
      <c r="D700" s="56">
        <v>29</v>
      </c>
      <c r="E700" s="56">
        <v>35</v>
      </c>
      <c r="F700" s="57">
        <v>3550.15</v>
      </c>
      <c r="G700" s="57">
        <v>68.099999999999994</v>
      </c>
      <c r="H700" s="57">
        <v>3550.15</v>
      </c>
      <c r="I700" s="57" t="s">
        <v>28</v>
      </c>
      <c r="J700" s="57" t="s">
        <v>28</v>
      </c>
      <c r="K700" s="57">
        <v>107.79</v>
      </c>
    </row>
    <row r="701" spans="1:11" ht="45">
      <c r="A701" s="54">
        <v>700</v>
      </c>
      <c r="B701" s="54" t="s">
        <v>1321</v>
      </c>
      <c r="C701" s="58" t="s">
        <v>1322</v>
      </c>
      <c r="D701" s="56">
        <v>15</v>
      </c>
      <c r="E701" s="56">
        <v>35</v>
      </c>
      <c r="F701" s="57">
        <v>2605.87</v>
      </c>
      <c r="G701" s="57">
        <v>173.72</v>
      </c>
      <c r="H701" s="57">
        <v>2605.87</v>
      </c>
      <c r="I701" s="57">
        <v>3361.42</v>
      </c>
      <c r="J701" s="57">
        <v>4197.6899999999996</v>
      </c>
      <c r="K701" s="57">
        <v>110.97</v>
      </c>
    </row>
    <row r="702" spans="1:11" ht="45">
      <c r="A702" s="54">
        <v>701</v>
      </c>
      <c r="B702" s="54" t="s">
        <v>1323</v>
      </c>
      <c r="C702" s="58" t="s">
        <v>1324</v>
      </c>
      <c r="D702" s="56">
        <v>43</v>
      </c>
      <c r="E702" s="56">
        <v>49</v>
      </c>
      <c r="F702" s="57">
        <v>5005.78</v>
      </c>
      <c r="G702" s="57">
        <v>57.72</v>
      </c>
      <c r="H702" s="57">
        <v>5005.78</v>
      </c>
      <c r="I702" s="57" t="s">
        <v>28</v>
      </c>
      <c r="J702" s="57" t="s">
        <v>28</v>
      </c>
      <c r="K702" s="57">
        <v>110.97</v>
      </c>
    </row>
    <row r="703" spans="1:11" ht="33.75">
      <c r="A703" s="54">
        <v>702</v>
      </c>
      <c r="B703" s="54" t="s">
        <v>1325</v>
      </c>
      <c r="C703" s="58" t="s">
        <v>1326</v>
      </c>
      <c r="D703" s="56">
        <v>43</v>
      </c>
      <c r="E703" s="56">
        <v>49</v>
      </c>
      <c r="F703" s="57">
        <v>4952.42</v>
      </c>
      <c r="G703" s="57">
        <v>115.17</v>
      </c>
      <c r="H703" s="57">
        <v>4952.42</v>
      </c>
      <c r="I703" s="57" t="s">
        <v>28</v>
      </c>
      <c r="J703" s="57" t="s">
        <v>28</v>
      </c>
      <c r="K703" s="57">
        <v>107.3</v>
      </c>
    </row>
    <row r="704" spans="1:11" ht="33.75">
      <c r="A704" s="54">
        <v>703</v>
      </c>
      <c r="B704" s="54" t="s">
        <v>1327</v>
      </c>
      <c r="C704" s="58" t="s">
        <v>1328</v>
      </c>
      <c r="D704" s="56">
        <v>57</v>
      </c>
      <c r="E704" s="56">
        <v>63</v>
      </c>
      <c r="F704" s="57">
        <v>6467.11</v>
      </c>
      <c r="G704" s="57">
        <v>108.19</v>
      </c>
      <c r="H704" s="57">
        <v>6467.11</v>
      </c>
      <c r="I704" s="57" t="s">
        <v>28</v>
      </c>
      <c r="J704" s="57" t="s">
        <v>28</v>
      </c>
      <c r="K704" s="57">
        <v>107.19</v>
      </c>
    </row>
    <row r="705" spans="1:11" ht="33.75">
      <c r="A705" s="54">
        <v>704</v>
      </c>
      <c r="B705" s="54" t="s">
        <v>1329</v>
      </c>
      <c r="C705" s="58" t="s">
        <v>1330</v>
      </c>
      <c r="D705" s="56">
        <v>22</v>
      </c>
      <c r="E705" s="56">
        <v>28</v>
      </c>
      <c r="F705" s="57">
        <v>2499.94</v>
      </c>
      <c r="G705" s="57">
        <v>113.63</v>
      </c>
      <c r="H705" s="57">
        <v>2499.94</v>
      </c>
      <c r="I705" s="57" t="s">
        <v>28</v>
      </c>
      <c r="J705" s="57" t="s">
        <v>28</v>
      </c>
      <c r="K705" s="57">
        <v>98.62</v>
      </c>
    </row>
    <row r="706" spans="1:11" ht="33.75">
      <c r="A706" s="54">
        <v>705</v>
      </c>
      <c r="B706" s="54" t="s">
        <v>1331</v>
      </c>
      <c r="C706" s="58" t="s">
        <v>1332</v>
      </c>
      <c r="D706" s="56">
        <v>36</v>
      </c>
      <c r="E706" s="56">
        <v>42</v>
      </c>
      <c r="F706" s="57">
        <v>3305.98</v>
      </c>
      <c r="G706" s="57">
        <v>57.57</v>
      </c>
      <c r="H706" s="57">
        <v>3305.98</v>
      </c>
      <c r="I706" s="57" t="s">
        <v>28</v>
      </c>
      <c r="J706" s="57" t="s">
        <v>28</v>
      </c>
      <c r="K706" s="57">
        <v>98.62</v>
      </c>
    </row>
    <row r="707" spans="1:11" ht="45">
      <c r="A707" s="54">
        <v>706</v>
      </c>
      <c r="B707" s="54" t="s">
        <v>1333</v>
      </c>
      <c r="C707" s="58" t="s">
        <v>1334</v>
      </c>
      <c r="D707" s="56">
        <v>22</v>
      </c>
      <c r="E707" s="56">
        <v>28</v>
      </c>
      <c r="F707" s="57">
        <v>2409.4699999999998</v>
      </c>
      <c r="G707" s="57">
        <v>109.52</v>
      </c>
      <c r="H707" s="57">
        <v>2409.4699999999998</v>
      </c>
      <c r="I707" s="57" t="s">
        <v>28</v>
      </c>
      <c r="J707" s="57" t="s">
        <v>28</v>
      </c>
      <c r="K707" s="57">
        <v>96.31</v>
      </c>
    </row>
    <row r="708" spans="1:11" ht="45">
      <c r="A708" s="54">
        <v>707</v>
      </c>
      <c r="B708" s="54" t="s">
        <v>1335</v>
      </c>
      <c r="C708" s="58" t="s">
        <v>1336</v>
      </c>
      <c r="D708" s="56">
        <v>43</v>
      </c>
      <c r="E708" s="56">
        <v>49</v>
      </c>
      <c r="F708" s="57">
        <v>4434.6099999999997</v>
      </c>
      <c r="G708" s="57">
        <v>96.43</v>
      </c>
      <c r="H708" s="57">
        <v>4434.6099999999997</v>
      </c>
      <c r="I708" s="57" t="s">
        <v>28</v>
      </c>
      <c r="J708" s="57" t="s">
        <v>28</v>
      </c>
      <c r="K708" s="57">
        <v>96.31</v>
      </c>
    </row>
    <row r="709" spans="1:11" ht="33.75">
      <c r="A709" s="54">
        <v>708</v>
      </c>
      <c r="B709" s="54" t="s">
        <v>1337</v>
      </c>
      <c r="C709" s="58" t="s">
        <v>1338</v>
      </c>
      <c r="D709" s="56">
        <v>36</v>
      </c>
      <c r="E709" s="56">
        <v>42</v>
      </c>
      <c r="F709" s="57">
        <v>3880.28</v>
      </c>
      <c r="G709" s="57">
        <v>107.79</v>
      </c>
      <c r="H709" s="57">
        <v>3880.28</v>
      </c>
      <c r="I709" s="57" t="s">
        <v>28</v>
      </c>
      <c r="J709" s="57" t="s">
        <v>28</v>
      </c>
      <c r="K709" s="57">
        <v>99.65</v>
      </c>
    </row>
    <row r="710" spans="1:11" ht="33.75">
      <c r="A710" s="54">
        <v>709</v>
      </c>
      <c r="B710" s="54" t="s">
        <v>1339</v>
      </c>
      <c r="C710" s="58" t="s">
        <v>1340</v>
      </c>
      <c r="D710" s="56">
        <v>50</v>
      </c>
      <c r="E710" s="56">
        <v>56</v>
      </c>
      <c r="F710" s="57">
        <v>5831.13</v>
      </c>
      <c r="G710" s="57">
        <v>116.62</v>
      </c>
      <c r="H710" s="57">
        <v>5831.13</v>
      </c>
      <c r="I710" s="57" t="s">
        <v>28</v>
      </c>
      <c r="J710" s="57" t="s">
        <v>28</v>
      </c>
      <c r="K710" s="57">
        <v>109.23</v>
      </c>
    </row>
    <row r="711" spans="1:11" ht="33.75">
      <c r="A711" s="54">
        <v>710</v>
      </c>
      <c r="B711" s="54" t="s">
        <v>1341</v>
      </c>
      <c r="C711" s="58" t="s">
        <v>1342</v>
      </c>
      <c r="D711" s="56">
        <v>8</v>
      </c>
      <c r="E711" s="56">
        <v>28</v>
      </c>
      <c r="F711" s="57">
        <v>1105.92</v>
      </c>
      <c r="G711" s="57">
        <v>138.24</v>
      </c>
      <c r="H711" s="57">
        <v>1105.92</v>
      </c>
      <c r="I711" s="57">
        <v>1774.5</v>
      </c>
      <c r="J711" s="57">
        <v>2472.06</v>
      </c>
      <c r="K711" s="57">
        <v>78.16</v>
      </c>
    </row>
    <row r="712" spans="1:11" ht="33.75">
      <c r="A712" s="54">
        <v>711</v>
      </c>
      <c r="B712" s="54" t="s">
        <v>1343</v>
      </c>
      <c r="C712" s="58" t="s">
        <v>1344</v>
      </c>
      <c r="D712" s="56">
        <v>36</v>
      </c>
      <c r="E712" s="56">
        <v>42</v>
      </c>
      <c r="F712" s="57">
        <v>3770.59</v>
      </c>
      <c r="G712" s="57">
        <v>92.75</v>
      </c>
      <c r="H712" s="57">
        <v>3770.59</v>
      </c>
      <c r="I712" s="57" t="s">
        <v>28</v>
      </c>
      <c r="J712" s="57" t="s">
        <v>28</v>
      </c>
      <c r="K712" s="57">
        <v>96.68</v>
      </c>
    </row>
    <row r="713" spans="1:11" ht="33.75">
      <c r="A713" s="54">
        <v>712</v>
      </c>
      <c r="B713" s="54" t="s">
        <v>1345</v>
      </c>
      <c r="C713" s="58" t="s">
        <v>1346</v>
      </c>
      <c r="D713" s="56">
        <v>15</v>
      </c>
      <c r="E713" s="56">
        <v>35</v>
      </c>
      <c r="F713" s="57">
        <v>1827.73</v>
      </c>
      <c r="G713" s="57">
        <v>121.85</v>
      </c>
      <c r="H713" s="57">
        <v>1827.73</v>
      </c>
      <c r="I713" s="57">
        <v>2583.64</v>
      </c>
      <c r="J713" s="57">
        <v>3108.93</v>
      </c>
      <c r="K713" s="57">
        <v>78.930000000000007</v>
      </c>
    </row>
    <row r="714" spans="1:11" ht="33.75">
      <c r="A714" s="54">
        <v>713</v>
      </c>
      <c r="B714" s="54" t="s">
        <v>1347</v>
      </c>
      <c r="C714" s="58" t="s">
        <v>1348</v>
      </c>
      <c r="D714" s="56">
        <v>36</v>
      </c>
      <c r="E714" s="56">
        <v>42</v>
      </c>
      <c r="F714" s="57">
        <v>3733.06</v>
      </c>
      <c r="G714" s="57">
        <v>82.1</v>
      </c>
      <c r="H714" s="57">
        <v>3733.06</v>
      </c>
      <c r="I714" s="57" t="s">
        <v>28</v>
      </c>
      <c r="J714" s="57" t="s">
        <v>28</v>
      </c>
      <c r="K714" s="57">
        <v>98.24</v>
      </c>
    </row>
    <row r="715" spans="1:11" ht="33.75">
      <c r="A715" s="54">
        <v>714</v>
      </c>
      <c r="B715" s="54" t="s">
        <v>1349</v>
      </c>
      <c r="C715" s="58" t="s">
        <v>1350</v>
      </c>
      <c r="D715" s="56">
        <v>36</v>
      </c>
      <c r="E715" s="56">
        <v>42</v>
      </c>
      <c r="F715" s="57">
        <v>3548.49</v>
      </c>
      <c r="G715" s="57">
        <v>98.57</v>
      </c>
      <c r="H715" s="57">
        <v>3548.49</v>
      </c>
      <c r="I715" s="57" t="s">
        <v>28</v>
      </c>
      <c r="J715" s="57" t="s">
        <v>28</v>
      </c>
      <c r="K715" s="57">
        <v>91.32</v>
      </c>
    </row>
    <row r="716" spans="1:11" ht="33.75">
      <c r="A716" s="54">
        <v>715</v>
      </c>
      <c r="B716" s="54" t="s">
        <v>1351</v>
      </c>
      <c r="C716" s="58" t="s">
        <v>1352</v>
      </c>
      <c r="D716" s="56">
        <v>57</v>
      </c>
      <c r="E716" s="56">
        <v>63</v>
      </c>
      <c r="F716" s="57">
        <v>5704.81</v>
      </c>
      <c r="G716" s="57">
        <v>100.08</v>
      </c>
      <c r="H716" s="57">
        <v>5704.81</v>
      </c>
      <c r="I716" s="57" t="s">
        <v>28</v>
      </c>
      <c r="J716" s="57" t="s">
        <v>28</v>
      </c>
      <c r="K716" s="57">
        <v>94.9</v>
      </c>
    </row>
    <row r="717" spans="1:11" ht="22.5">
      <c r="A717" s="54">
        <v>716</v>
      </c>
      <c r="B717" s="54" t="s">
        <v>1353</v>
      </c>
      <c r="C717" s="58" t="s">
        <v>2764</v>
      </c>
      <c r="D717" s="56">
        <v>1</v>
      </c>
      <c r="E717" s="56">
        <v>1</v>
      </c>
      <c r="F717" s="57" t="s">
        <v>28</v>
      </c>
      <c r="G717" s="57" t="s">
        <v>28</v>
      </c>
      <c r="H717" s="57">
        <v>115.42</v>
      </c>
      <c r="I717" s="57" t="s">
        <v>28</v>
      </c>
      <c r="J717" s="57" t="s">
        <v>28</v>
      </c>
      <c r="K717" s="57" t="s">
        <v>28</v>
      </c>
    </row>
    <row r="718" spans="1:11" ht="22.5">
      <c r="A718" s="54">
        <v>717</v>
      </c>
      <c r="B718" s="54" t="s">
        <v>1354</v>
      </c>
      <c r="C718" s="58" t="s">
        <v>2765</v>
      </c>
      <c r="D718" s="56">
        <v>1</v>
      </c>
      <c r="E718" s="56">
        <v>1</v>
      </c>
      <c r="F718" s="57" t="s">
        <v>28</v>
      </c>
      <c r="G718" s="57" t="s">
        <v>28</v>
      </c>
      <c r="H718" s="57">
        <v>87.51</v>
      </c>
      <c r="I718" s="57" t="s">
        <v>28</v>
      </c>
      <c r="J718" s="57" t="s">
        <v>28</v>
      </c>
      <c r="K718" s="57" t="s">
        <v>28</v>
      </c>
    </row>
    <row r="719" spans="1:11" ht="22.5">
      <c r="A719" s="54">
        <v>718</v>
      </c>
      <c r="B719" s="54" t="s">
        <v>1355</v>
      </c>
      <c r="C719" s="58" t="s">
        <v>2766</v>
      </c>
      <c r="D719" s="56">
        <v>1</v>
      </c>
      <c r="E719" s="56">
        <v>1</v>
      </c>
      <c r="F719" s="57" t="s">
        <v>28</v>
      </c>
      <c r="G719" s="57" t="s">
        <v>28</v>
      </c>
      <c r="H719" s="57">
        <v>72.94</v>
      </c>
      <c r="I719" s="57" t="s">
        <v>28</v>
      </c>
      <c r="J719" s="57" t="s">
        <v>28</v>
      </c>
      <c r="K719" s="57" t="s">
        <v>28</v>
      </c>
    </row>
    <row r="720" spans="1:11" ht="33.75">
      <c r="A720" s="54">
        <v>719</v>
      </c>
      <c r="B720" s="54" t="s">
        <v>1356</v>
      </c>
      <c r="C720" s="58" t="s">
        <v>2767</v>
      </c>
      <c r="D720" s="56">
        <v>15</v>
      </c>
      <c r="E720" s="56">
        <v>35</v>
      </c>
      <c r="F720" s="57">
        <v>2298.9</v>
      </c>
      <c r="G720" s="57">
        <v>153.26</v>
      </c>
      <c r="H720" s="57">
        <v>2298.9</v>
      </c>
      <c r="I720" s="57">
        <v>3052.46</v>
      </c>
      <c r="J720" s="57">
        <v>3903.13</v>
      </c>
      <c r="K720" s="57">
        <v>107.88</v>
      </c>
    </row>
    <row r="721" spans="1:11" ht="33.75">
      <c r="A721" s="54">
        <v>720</v>
      </c>
      <c r="B721" s="54" t="s">
        <v>1357</v>
      </c>
      <c r="C721" s="58" t="s">
        <v>2768</v>
      </c>
      <c r="D721" s="56">
        <v>15</v>
      </c>
      <c r="E721" s="56">
        <v>35</v>
      </c>
      <c r="F721" s="57">
        <v>2465.6799999999998</v>
      </c>
      <c r="G721" s="57">
        <v>164.38</v>
      </c>
      <c r="H721" s="57">
        <v>2465.6799999999998</v>
      </c>
      <c r="I721" s="57">
        <v>3273.43</v>
      </c>
      <c r="J721" s="57">
        <v>4220.4399999999996</v>
      </c>
      <c r="K721" s="57">
        <v>111.74</v>
      </c>
    </row>
    <row r="722" spans="1:11" ht="45">
      <c r="A722" s="54">
        <v>721</v>
      </c>
      <c r="B722" s="54" t="s">
        <v>1358</v>
      </c>
      <c r="C722" s="58" t="s">
        <v>2769</v>
      </c>
      <c r="D722" s="56">
        <v>36</v>
      </c>
      <c r="E722" s="56">
        <v>42</v>
      </c>
      <c r="F722" s="57">
        <v>4047.82</v>
      </c>
      <c r="G722" s="57">
        <v>112.44</v>
      </c>
      <c r="H722" s="57">
        <v>4047.82</v>
      </c>
      <c r="I722" s="57" t="s">
        <v>28</v>
      </c>
      <c r="J722" s="57" t="s">
        <v>28</v>
      </c>
      <c r="K722" s="57">
        <v>103.12</v>
      </c>
    </row>
    <row r="723" spans="1:11" ht="45">
      <c r="A723" s="54">
        <v>722</v>
      </c>
      <c r="B723" s="54" t="s">
        <v>1359</v>
      </c>
      <c r="C723" s="58" t="s">
        <v>2770</v>
      </c>
      <c r="D723" s="56">
        <v>43</v>
      </c>
      <c r="E723" s="56">
        <v>49</v>
      </c>
      <c r="F723" s="57">
        <v>5214.72</v>
      </c>
      <c r="G723" s="57">
        <v>121.27</v>
      </c>
      <c r="H723" s="57">
        <v>5214.72</v>
      </c>
      <c r="I723" s="57" t="s">
        <v>28</v>
      </c>
      <c r="J723" s="57" t="s">
        <v>28</v>
      </c>
      <c r="K723" s="57">
        <v>111.49</v>
      </c>
    </row>
    <row r="724" spans="1:11" ht="33.75">
      <c r="A724" s="54">
        <v>723</v>
      </c>
      <c r="B724" s="54" t="s">
        <v>1360</v>
      </c>
      <c r="C724" s="58" t="s">
        <v>2771</v>
      </c>
      <c r="D724" s="56">
        <v>29</v>
      </c>
      <c r="E724" s="56">
        <v>35</v>
      </c>
      <c r="F724" s="57">
        <v>3047.62</v>
      </c>
      <c r="G724" s="57">
        <v>105.09</v>
      </c>
      <c r="H724" s="57">
        <v>3047.62</v>
      </c>
      <c r="I724" s="57" t="s">
        <v>28</v>
      </c>
      <c r="J724" s="57" t="s">
        <v>28</v>
      </c>
      <c r="K724" s="57">
        <v>97.78</v>
      </c>
    </row>
    <row r="725" spans="1:11" ht="33.75">
      <c r="A725" s="54">
        <v>724</v>
      </c>
      <c r="B725" s="54" t="s">
        <v>1361</v>
      </c>
      <c r="C725" s="58" t="s">
        <v>2772</v>
      </c>
      <c r="D725" s="56">
        <v>29</v>
      </c>
      <c r="E725" s="56">
        <v>35</v>
      </c>
      <c r="F725" s="57">
        <v>3378.7</v>
      </c>
      <c r="G725" s="57">
        <v>116.51</v>
      </c>
      <c r="H725" s="57">
        <v>3378.7</v>
      </c>
      <c r="I725" s="57" t="s">
        <v>28</v>
      </c>
      <c r="J725" s="57" t="s">
        <v>28</v>
      </c>
      <c r="K725" s="57">
        <v>106.7</v>
      </c>
    </row>
    <row r="726" spans="1:11" ht="45">
      <c r="A726" s="54">
        <v>725</v>
      </c>
      <c r="B726" s="54" t="s">
        <v>1362</v>
      </c>
      <c r="C726" s="58" t="s">
        <v>2773</v>
      </c>
      <c r="D726" s="56">
        <v>29</v>
      </c>
      <c r="E726" s="56">
        <v>35</v>
      </c>
      <c r="F726" s="57">
        <v>3227.31</v>
      </c>
      <c r="G726" s="57">
        <v>111.29</v>
      </c>
      <c r="H726" s="57">
        <v>3227.31</v>
      </c>
      <c r="I726" s="57" t="s">
        <v>28</v>
      </c>
      <c r="J726" s="57" t="s">
        <v>28</v>
      </c>
      <c r="K726" s="57">
        <v>100.07</v>
      </c>
    </row>
    <row r="727" spans="1:11" ht="45">
      <c r="A727" s="54">
        <v>726</v>
      </c>
      <c r="B727" s="54" t="s">
        <v>1363</v>
      </c>
      <c r="C727" s="58" t="s">
        <v>2774</v>
      </c>
      <c r="D727" s="56">
        <v>50</v>
      </c>
      <c r="E727" s="56">
        <v>56</v>
      </c>
      <c r="F727" s="57">
        <v>5528.35</v>
      </c>
      <c r="G727" s="57">
        <v>109.57</v>
      </c>
      <c r="H727" s="57">
        <v>5528.35</v>
      </c>
      <c r="I727" s="57" t="s">
        <v>28</v>
      </c>
      <c r="J727" s="57" t="s">
        <v>28</v>
      </c>
      <c r="K727" s="57">
        <v>102.69</v>
      </c>
    </row>
    <row r="728" spans="1:11" ht="33.75">
      <c r="A728" s="54">
        <v>727</v>
      </c>
      <c r="B728" s="54" t="s">
        <v>1364</v>
      </c>
      <c r="C728" s="58" t="s">
        <v>2775</v>
      </c>
      <c r="D728" s="56">
        <v>22</v>
      </c>
      <c r="E728" s="56">
        <v>28</v>
      </c>
      <c r="F728" s="57">
        <v>2434.02</v>
      </c>
      <c r="G728" s="57">
        <v>110.64</v>
      </c>
      <c r="H728" s="57">
        <v>2434.02</v>
      </c>
      <c r="I728" s="57" t="s">
        <v>28</v>
      </c>
      <c r="J728" s="57" t="s">
        <v>28</v>
      </c>
      <c r="K728" s="57">
        <v>96.59</v>
      </c>
    </row>
    <row r="729" spans="1:11" ht="33.75">
      <c r="A729" s="54">
        <v>728</v>
      </c>
      <c r="B729" s="54" t="s">
        <v>1365</v>
      </c>
      <c r="C729" s="58" t="s">
        <v>2776</v>
      </c>
      <c r="D729" s="56">
        <v>22</v>
      </c>
      <c r="E729" s="56">
        <v>28</v>
      </c>
      <c r="F729" s="57">
        <v>2457.52</v>
      </c>
      <c r="G729" s="57">
        <v>111.71</v>
      </c>
      <c r="H729" s="57">
        <v>2457.52</v>
      </c>
      <c r="I729" s="57" t="s">
        <v>28</v>
      </c>
      <c r="J729" s="57" t="s">
        <v>28</v>
      </c>
      <c r="K729" s="57">
        <v>98.3</v>
      </c>
    </row>
    <row r="730" spans="1:11" ht="45">
      <c r="A730" s="54">
        <v>729</v>
      </c>
      <c r="B730" s="54" t="s">
        <v>1366</v>
      </c>
      <c r="C730" s="58" t="s">
        <v>2777</v>
      </c>
      <c r="D730" s="56">
        <v>22</v>
      </c>
      <c r="E730" s="56">
        <v>28</v>
      </c>
      <c r="F730" s="57">
        <v>2387.73</v>
      </c>
      <c r="G730" s="57">
        <v>108.53</v>
      </c>
      <c r="H730" s="57">
        <v>2387.73</v>
      </c>
      <c r="I730" s="57" t="s">
        <v>28</v>
      </c>
      <c r="J730" s="57" t="s">
        <v>28</v>
      </c>
      <c r="K730" s="57">
        <v>94.97</v>
      </c>
    </row>
    <row r="731" spans="1:11" ht="45">
      <c r="A731" s="54">
        <v>730</v>
      </c>
      <c r="B731" s="54" t="s">
        <v>1367</v>
      </c>
      <c r="C731" s="58" t="s">
        <v>2778</v>
      </c>
      <c r="D731" s="56">
        <v>57</v>
      </c>
      <c r="E731" s="56">
        <v>63</v>
      </c>
      <c r="F731" s="57">
        <v>5322.88</v>
      </c>
      <c r="G731" s="57">
        <v>83.86</v>
      </c>
      <c r="H731" s="57">
        <v>5322.88</v>
      </c>
      <c r="I731" s="57" t="s">
        <v>28</v>
      </c>
      <c r="J731" s="57" t="s">
        <v>28</v>
      </c>
      <c r="K731" s="57">
        <v>94.97</v>
      </c>
    </row>
    <row r="732" spans="1:11" ht="22.5">
      <c r="A732" s="54">
        <v>731</v>
      </c>
      <c r="B732" s="54" t="s">
        <v>1368</v>
      </c>
      <c r="C732" s="58" t="s">
        <v>1369</v>
      </c>
      <c r="D732" s="56">
        <v>1</v>
      </c>
      <c r="E732" s="56">
        <v>1</v>
      </c>
      <c r="F732" s="57" t="s">
        <v>28</v>
      </c>
      <c r="G732" s="57" t="s">
        <v>28</v>
      </c>
      <c r="H732" s="57">
        <v>123.98</v>
      </c>
      <c r="I732" s="57" t="s">
        <v>28</v>
      </c>
      <c r="J732" s="57" t="s">
        <v>28</v>
      </c>
      <c r="K732" s="57" t="s">
        <v>28</v>
      </c>
    </row>
    <row r="733" spans="1:11" ht="22.5">
      <c r="A733" s="54">
        <v>732</v>
      </c>
      <c r="B733" s="54" t="s">
        <v>1370</v>
      </c>
      <c r="C733" s="58" t="s">
        <v>1371</v>
      </c>
      <c r="D733" s="56">
        <v>1</v>
      </c>
      <c r="E733" s="56">
        <v>1</v>
      </c>
      <c r="F733" s="57" t="s">
        <v>28</v>
      </c>
      <c r="G733" s="57" t="s">
        <v>28</v>
      </c>
      <c r="H733" s="57">
        <v>99.62</v>
      </c>
      <c r="I733" s="57" t="s">
        <v>28</v>
      </c>
      <c r="J733" s="57" t="s">
        <v>28</v>
      </c>
      <c r="K733" s="57" t="s">
        <v>28</v>
      </c>
    </row>
    <row r="734" spans="1:11" ht="22.5">
      <c r="A734" s="54">
        <v>733</v>
      </c>
      <c r="B734" s="54" t="s">
        <v>1372</v>
      </c>
      <c r="C734" s="58" t="s">
        <v>1373</v>
      </c>
      <c r="D734" s="56">
        <v>1</v>
      </c>
      <c r="E734" s="56">
        <v>1</v>
      </c>
      <c r="F734" s="57" t="s">
        <v>28</v>
      </c>
      <c r="G734" s="57" t="s">
        <v>28</v>
      </c>
      <c r="H734" s="57">
        <v>70.7</v>
      </c>
      <c r="I734" s="57" t="s">
        <v>28</v>
      </c>
      <c r="J734" s="57" t="s">
        <v>28</v>
      </c>
      <c r="K734" s="57" t="s">
        <v>28</v>
      </c>
    </row>
    <row r="735" spans="1:11" ht="33.75">
      <c r="A735" s="54">
        <v>734</v>
      </c>
      <c r="B735" s="54" t="s">
        <v>1374</v>
      </c>
      <c r="C735" s="58" t="s">
        <v>1375</v>
      </c>
      <c r="D735" s="56">
        <v>8</v>
      </c>
      <c r="E735" s="56">
        <v>28</v>
      </c>
      <c r="F735" s="57">
        <v>1728.77</v>
      </c>
      <c r="G735" s="57">
        <v>216.1</v>
      </c>
      <c r="H735" s="57">
        <v>1728.77</v>
      </c>
      <c r="I735" s="57">
        <v>2644.15</v>
      </c>
      <c r="J735" s="57">
        <v>3268.6</v>
      </c>
      <c r="K735" s="57">
        <v>116.48</v>
      </c>
    </row>
    <row r="736" spans="1:11" ht="33.75">
      <c r="A736" s="54">
        <v>735</v>
      </c>
      <c r="B736" s="54" t="s">
        <v>1376</v>
      </c>
      <c r="C736" s="58" t="s">
        <v>1377</v>
      </c>
      <c r="D736" s="56">
        <v>22</v>
      </c>
      <c r="E736" s="56">
        <v>28</v>
      </c>
      <c r="F736" s="57">
        <v>3294.02</v>
      </c>
      <c r="G736" s="57">
        <v>92.84</v>
      </c>
      <c r="H736" s="57">
        <v>3294.02</v>
      </c>
      <c r="I736" s="57" t="s">
        <v>28</v>
      </c>
      <c r="J736" s="57" t="s">
        <v>28</v>
      </c>
      <c r="K736" s="57">
        <v>121.32</v>
      </c>
    </row>
    <row r="737" spans="1:11" ht="33.75">
      <c r="A737" s="54">
        <v>736</v>
      </c>
      <c r="B737" s="54" t="s">
        <v>1378</v>
      </c>
      <c r="C737" s="58" t="s">
        <v>1379</v>
      </c>
      <c r="D737" s="56">
        <v>8</v>
      </c>
      <c r="E737" s="56">
        <v>28</v>
      </c>
      <c r="F737" s="57">
        <v>1823.56</v>
      </c>
      <c r="G737" s="57">
        <v>227.94</v>
      </c>
      <c r="H737" s="57">
        <v>1823.56</v>
      </c>
      <c r="I737" s="57">
        <v>2897.62</v>
      </c>
      <c r="J737" s="57">
        <v>3711.48</v>
      </c>
      <c r="K737" s="57">
        <v>131.38999999999999</v>
      </c>
    </row>
    <row r="738" spans="1:11" ht="33.75">
      <c r="A738" s="54">
        <v>737</v>
      </c>
      <c r="B738" s="54" t="s">
        <v>1380</v>
      </c>
      <c r="C738" s="58" t="s">
        <v>1381</v>
      </c>
      <c r="D738" s="56">
        <v>22</v>
      </c>
      <c r="E738" s="56">
        <v>28</v>
      </c>
      <c r="F738" s="57">
        <v>3727.26</v>
      </c>
      <c r="G738" s="57">
        <v>118.52</v>
      </c>
      <c r="H738" s="57">
        <v>3727.26</v>
      </c>
      <c r="I738" s="57" t="s">
        <v>28</v>
      </c>
      <c r="J738" s="57" t="s">
        <v>28</v>
      </c>
      <c r="K738" s="57">
        <v>148.52000000000001</v>
      </c>
    </row>
    <row r="739" spans="1:11" ht="33.75">
      <c r="A739" s="54">
        <v>738</v>
      </c>
      <c r="B739" s="54" t="s">
        <v>1382</v>
      </c>
      <c r="C739" s="58" t="s">
        <v>1383</v>
      </c>
      <c r="D739" s="56">
        <v>15</v>
      </c>
      <c r="E739" s="56">
        <v>35</v>
      </c>
      <c r="F739" s="57">
        <v>2711.7</v>
      </c>
      <c r="G739" s="57">
        <v>180.78</v>
      </c>
      <c r="H739" s="57">
        <v>2711.7</v>
      </c>
      <c r="I739" s="57">
        <v>3799.92</v>
      </c>
      <c r="J739" s="57">
        <v>4774.08</v>
      </c>
      <c r="K739" s="57">
        <v>131.78</v>
      </c>
    </row>
    <row r="740" spans="1:11" ht="33.75">
      <c r="A740" s="54">
        <v>739</v>
      </c>
      <c r="B740" s="54" t="s">
        <v>1384</v>
      </c>
      <c r="C740" s="58" t="s">
        <v>1385</v>
      </c>
      <c r="D740" s="56">
        <v>43</v>
      </c>
      <c r="E740" s="56">
        <v>49</v>
      </c>
      <c r="F740" s="57">
        <v>5617.11</v>
      </c>
      <c r="G740" s="57">
        <v>60.22</v>
      </c>
      <c r="H740" s="57">
        <v>5617.11</v>
      </c>
      <c r="I740" s="57" t="s">
        <v>28</v>
      </c>
      <c r="J740" s="57" t="s">
        <v>28</v>
      </c>
      <c r="K740" s="57">
        <v>131.78</v>
      </c>
    </row>
    <row r="741" spans="1:11" ht="33.75">
      <c r="A741" s="54">
        <v>740</v>
      </c>
      <c r="B741" s="54" t="s">
        <v>1386</v>
      </c>
      <c r="C741" s="58" t="s">
        <v>1387</v>
      </c>
      <c r="D741" s="56">
        <v>22</v>
      </c>
      <c r="E741" s="56">
        <v>28</v>
      </c>
      <c r="F741" s="57">
        <v>2565.41</v>
      </c>
      <c r="G741" s="57">
        <v>116.61</v>
      </c>
      <c r="H741" s="57">
        <v>2565.41</v>
      </c>
      <c r="I741" s="57" t="s">
        <v>28</v>
      </c>
      <c r="J741" s="57" t="s">
        <v>28</v>
      </c>
      <c r="K741" s="57">
        <v>109.63</v>
      </c>
    </row>
    <row r="742" spans="1:11" ht="33.75">
      <c r="A742" s="54">
        <v>741</v>
      </c>
      <c r="B742" s="54" t="s">
        <v>1388</v>
      </c>
      <c r="C742" s="58" t="s">
        <v>1389</v>
      </c>
      <c r="D742" s="56">
        <v>36</v>
      </c>
      <c r="E742" s="56">
        <v>42</v>
      </c>
      <c r="F742" s="57">
        <v>4766.79</v>
      </c>
      <c r="G742" s="57">
        <v>132.41</v>
      </c>
      <c r="H742" s="57">
        <v>4766.79</v>
      </c>
      <c r="I742" s="57" t="s">
        <v>28</v>
      </c>
      <c r="J742" s="57" t="s">
        <v>28</v>
      </c>
      <c r="K742" s="57">
        <v>125.44</v>
      </c>
    </row>
    <row r="743" spans="1:11" ht="33.75">
      <c r="A743" s="54">
        <v>742</v>
      </c>
      <c r="B743" s="54" t="s">
        <v>1390</v>
      </c>
      <c r="C743" s="58" t="s">
        <v>1391</v>
      </c>
      <c r="D743" s="56">
        <v>29</v>
      </c>
      <c r="E743" s="56">
        <v>35</v>
      </c>
      <c r="F743" s="57">
        <v>3747.27</v>
      </c>
      <c r="G743" s="57">
        <v>129.22</v>
      </c>
      <c r="H743" s="57">
        <v>3747.27</v>
      </c>
      <c r="I743" s="57" t="s">
        <v>28</v>
      </c>
      <c r="J743" s="57" t="s">
        <v>28</v>
      </c>
      <c r="K743" s="57">
        <v>114.5</v>
      </c>
    </row>
    <row r="744" spans="1:11" ht="33.75">
      <c r="A744" s="54">
        <v>743</v>
      </c>
      <c r="B744" s="54" t="s">
        <v>1392</v>
      </c>
      <c r="C744" s="58" t="s">
        <v>1393</v>
      </c>
      <c r="D744" s="56">
        <v>43</v>
      </c>
      <c r="E744" s="56">
        <v>49</v>
      </c>
      <c r="F744" s="57">
        <v>4309.3999999999996</v>
      </c>
      <c r="G744" s="57">
        <v>40.15</v>
      </c>
      <c r="H744" s="57">
        <v>4309.3999999999996</v>
      </c>
      <c r="I744" s="57" t="s">
        <v>28</v>
      </c>
      <c r="J744" s="57" t="s">
        <v>28</v>
      </c>
      <c r="K744" s="57">
        <v>114.5</v>
      </c>
    </row>
    <row r="745" spans="1:11" ht="33.75">
      <c r="A745" s="54">
        <v>744</v>
      </c>
      <c r="B745" s="54" t="s">
        <v>1394</v>
      </c>
      <c r="C745" s="58" t="s">
        <v>1395</v>
      </c>
      <c r="D745" s="56">
        <v>43</v>
      </c>
      <c r="E745" s="56">
        <v>49</v>
      </c>
      <c r="F745" s="57">
        <v>4614.3500000000004</v>
      </c>
      <c r="G745" s="57">
        <v>107.31</v>
      </c>
      <c r="H745" s="57">
        <v>4614.3500000000004</v>
      </c>
      <c r="I745" s="57" t="s">
        <v>28</v>
      </c>
      <c r="J745" s="57" t="s">
        <v>28</v>
      </c>
      <c r="K745" s="57">
        <v>96.64</v>
      </c>
    </row>
    <row r="746" spans="1:11" ht="33.75">
      <c r="A746" s="54">
        <v>745</v>
      </c>
      <c r="B746" s="54" t="s">
        <v>1396</v>
      </c>
      <c r="C746" s="58" t="s">
        <v>1397</v>
      </c>
      <c r="D746" s="56">
        <v>64</v>
      </c>
      <c r="E746" s="56">
        <v>70</v>
      </c>
      <c r="F746" s="57">
        <v>6608.15</v>
      </c>
      <c r="G746" s="57">
        <v>94.94</v>
      </c>
      <c r="H746" s="57">
        <v>6608.15</v>
      </c>
      <c r="I746" s="57" t="s">
        <v>28</v>
      </c>
      <c r="J746" s="57" t="s">
        <v>28</v>
      </c>
      <c r="K746" s="57">
        <v>98.63</v>
      </c>
    </row>
    <row r="747" spans="1:11" ht="33.75">
      <c r="A747" s="54">
        <v>746</v>
      </c>
      <c r="B747" s="54" t="s">
        <v>1398</v>
      </c>
      <c r="C747" s="58" t="s">
        <v>1399</v>
      </c>
      <c r="D747" s="56">
        <v>1</v>
      </c>
      <c r="E747" s="56">
        <v>1</v>
      </c>
      <c r="F747" s="57" t="s">
        <v>28</v>
      </c>
      <c r="G747" s="57" t="s">
        <v>28</v>
      </c>
      <c r="H747" s="57">
        <v>89.6</v>
      </c>
      <c r="I747" s="57" t="s">
        <v>28</v>
      </c>
      <c r="J747" s="57" t="s">
        <v>28</v>
      </c>
      <c r="K747" s="57" t="s">
        <v>28</v>
      </c>
    </row>
    <row r="748" spans="1:11" ht="22.5">
      <c r="A748" s="54">
        <v>747</v>
      </c>
      <c r="B748" s="54" t="s">
        <v>1400</v>
      </c>
      <c r="C748" s="58" t="s">
        <v>1401</v>
      </c>
      <c r="D748" s="56">
        <v>1</v>
      </c>
      <c r="E748" s="56">
        <v>1</v>
      </c>
      <c r="F748" s="57" t="s">
        <v>28</v>
      </c>
      <c r="G748" s="57" t="s">
        <v>28</v>
      </c>
      <c r="H748" s="57">
        <v>76.19</v>
      </c>
      <c r="I748" s="57" t="s">
        <v>28</v>
      </c>
      <c r="J748" s="57" t="s">
        <v>28</v>
      </c>
      <c r="K748" s="57" t="s">
        <v>28</v>
      </c>
    </row>
    <row r="749" spans="1:11" ht="22.5">
      <c r="A749" s="54">
        <v>748</v>
      </c>
      <c r="B749" s="54" t="s">
        <v>1402</v>
      </c>
      <c r="C749" s="58" t="s">
        <v>1403</v>
      </c>
      <c r="D749" s="56">
        <v>1</v>
      </c>
      <c r="E749" s="56">
        <v>1</v>
      </c>
      <c r="F749" s="57" t="s">
        <v>28</v>
      </c>
      <c r="G749" s="57" t="s">
        <v>28</v>
      </c>
      <c r="H749" s="57">
        <v>62.33</v>
      </c>
      <c r="I749" s="57" t="s">
        <v>28</v>
      </c>
      <c r="J749" s="57" t="s">
        <v>28</v>
      </c>
      <c r="K749" s="57" t="s">
        <v>28</v>
      </c>
    </row>
    <row r="750" spans="1:11" ht="33.75">
      <c r="A750" s="54">
        <v>749</v>
      </c>
      <c r="B750" s="54" t="s">
        <v>1404</v>
      </c>
      <c r="C750" s="58" t="s">
        <v>1405</v>
      </c>
      <c r="D750" s="56">
        <v>8</v>
      </c>
      <c r="E750" s="56">
        <v>28</v>
      </c>
      <c r="F750" s="57">
        <v>1384.61</v>
      </c>
      <c r="G750" s="57">
        <v>173.08</v>
      </c>
      <c r="H750" s="57">
        <v>1384.61</v>
      </c>
      <c r="I750" s="57">
        <v>2103.91</v>
      </c>
      <c r="J750" s="57">
        <v>2833.01</v>
      </c>
      <c r="K750" s="57">
        <v>99.58</v>
      </c>
    </row>
    <row r="751" spans="1:11" ht="33.75">
      <c r="A751" s="54">
        <v>750</v>
      </c>
      <c r="B751" s="54" t="s">
        <v>1406</v>
      </c>
      <c r="C751" s="58" t="s">
        <v>1407</v>
      </c>
      <c r="D751" s="56">
        <v>8</v>
      </c>
      <c r="E751" s="56">
        <v>28</v>
      </c>
      <c r="F751" s="57">
        <v>1561.59</v>
      </c>
      <c r="G751" s="57">
        <v>195.2</v>
      </c>
      <c r="H751" s="57">
        <v>1561.59</v>
      </c>
      <c r="I751" s="57">
        <v>2490.71</v>
      </c>
      <c r="J751" s="57">
        <v>3317.71</v>
      </c>
      <c r="K751" s="57">
        <v>114.86</v>
      </c>
    </row>
    <row r="752" spans="1:11" ht="45">
      <c r="A752" s="54">
        <v>751</v>
      </c>
      <c r="B752" s="54" t="s">
        <v>1408</v>
      </c>
      <c r="C752" s="58" t="s">
        <v>1409</v>
      </c>
      <c r="D752" s="56">
        <v>15</v>
      </c>
      <c r="E752" s="56">
        <v>35</v>
      </c>
      <c r="F752" s="57">
        <v>2220.73</v>
      </c>
      <c r="G752" s="57">
        <v>148.05000000000001</v>
      </c>
      <c r="H752" s="57">
        <v>2220.73</v>
      </c>
      <c r="I752" s="57">
        <v>2963.07</v>
      </c>
      <c r="J752" s="57">
        <v>3749.1</v>
      </c>
      <c r="K752" s="57">
        <v>105.7</v>
      </c>
    </row>
    <row r="753" spans="1:11" ht="45">
      <c r="A753" s="54">
        <v>752</v>
      </c>
      <c r="B753" s="54" t="s">
        <v>1410</v>
      </c>
      <c r="C753" s="58" t="s">
        <v>1411</v>
      </c>
      <c r="D753" s="56">
        <v>15</v>
      </c>
      <c r="E753" s="56">
        <v>35</v>
      </c>
      <c r="F753" s="57">
        <v>2348.4</v>
      </c>
      <c r="G753" s="57">
        <v>156.56</v>
      </c>
      <c r="H753" s="57">
        <v>2348.4</v>
      </c>
      <c r="I753" s="57">
        <v>3113.44</v>
      </c>
      <c r="J753" s="57">
        <v>3976.72</v>
      </c>
      <c r="K753" s="57">
        <v>110.87</v>
      </c>
    </row>
    <row r="754" spans="1:11" ht="33.75">
      <c r="A754" s="54">
        <v>753</v>
      </c>
      <c r="B754" s="54" t="s">
        <v>1412</v>
      </c>
      <c r="C754" s="58" t="s">
        <v>1413</v>
      </c>
      <c r="D754" s="56">
        <v>15</v>
      </c>
      <c r="E754" s="56">
        <v>35</v>
      </c>
      <c r="F754" s="57">
        <v>2313.31</v>
      </c>
      <c r="G754" s="57">
        <v>154.22</v>
      </c>
      <c r="H754" s="57">
        <v>2313.31</v>
      </c>
      <c r="I754" s="57">
        <v>3140.68</v>
      </c>
      <c r="J754" s="57">
        <v>3999.98</v>
      </c>
      <c r="K754" s="57">
        <v>108.42</v>
      </c>
    </row>
    <row r="755" spans="1:11" ht="33.75">
      <c r="A755" s="54">
        <v>754</v>
      </c>
      <c r="B755" s="54" t="s">
        <v>1414</v>
      </c>
      <c r="C755" s="58" t="s">
        <v>1415</v>
      </c>
      <c r="D755" s="56">
        <v>15</v>
      </c>
      <c r="E755" s="56">
        <v>35</v>
      </c>
      <c r="F755" s="57">
        <v>2661.82</v>
      </c>
      <c r="G755" s="57">
        <v>177.45</v>
      </c>
      <c r="H755" s="57">
        <v>2661.82</v>
      </c>
      <c r="I755" s="57">
        <v>3486.79</v>
      </c>
      <c r="J755" s="57">
        <v>4294.18</v>
      </c>
      <c r="K755" s="57">
        <v>106.94</v>
      </c>
    </row>
    <row r="756" spans="1:11" ht="33.75">
      <c r="A756" s="54">
        <v>755</v>
      </c>
      <c r="B756" s="54" t="s">
        <v>1416</v>
      </c>
      <c r="C756" s="58" t="s">
        <v>1417</v>
      </c>
      <c r="D756" s="56">
        <v>8</v>
      </c>
      <c r="E756" s="56">
        <v>28</v>
      </c>
      <c r="F756" s="57">
        <v>1216.23</v>
      </c>
      <c r="G756" s="57">
        <v>152.03</v>
      </c>
      <c r="H756" s="57">
        <v>1216.23</v>
      </c>
      <c r="I756" s="57">
        <v>1913.69</v>
      </c>
      <c r="J756" s="57">
        <v>2579.2199999999998</v>
      </c>
      <c r="K756" s="57">
        <v>90.74</v>
      </c>
    </row>
    <row r="757" spans="1:11" ht="33.75">
      <c r="A757" s="54">
        <v>756</v>
      </c>
      <c r="B757" s="54" t="s">
        <v>1418</v>
      </c>
      <c r="C757" s="58" t="s">
        <v>1419</v>
      </c>
      <c r="D757" s="56">
        <v>8</v>
      </c>
      <c r="E757" s="56">
        <v>28</v>
      </c>
      <c r="F757" s="57">
        <v>1235.6400000000001</v>
      </c>
      <c r="G757" s="57">
        <v>154.46</v>
      </c>
      <c r="H757" s="57">
        <v>1235.6400000000001</v>
      </c>
      <c r="I757" s="57">
        <v>1941.25</v>
      </c>
      <c r="J757" s="57">
        <v>2697.22</v>
      </c>
      <c r="K757" s="57">
        <v>93.58</v>
      </c>
    </row>
    <row r="758" spans="1:11" ht="45">
      <c r="A758" s="54">
        <v>757</v>
      </c>
      <c r="B758" s="54" t="s">
        <v>1420</v>
      </c>
      <c r="C758" s="58" t="s">
        <v>1421</v>
      </c>
      <c r="D758" s="56">
        <v>15</v>
      </c>
      <c r="E758" s="56">
        <v>35</v>
      </c>
      <c r="F758" s="57">
        <v>1951.7</v>
      </c>
      <c r="G758" s="57">
        <v>130.11000000000001</v>
      </c>
      <c r="H758" s="57">
        <v>1951.7</v>
      </c>
      <c r="I758" s="57">
        <v>2636.62</v>
      </c>
      <c r="J758" s="57">
        <v>3327.61</v>
      </c>
      <c r="K758" s="57">
        <v>93.51</v>
      </c>
    </row>
    <row r="759" spans="1:11" ht="45">
      <c r="A759" s="54">
        <v>758</v>
      </c>
      <c r="B759" s="54" t="s">
        <v>1422</v>
      </c>
      <c r="C759" s="58" t="s">
        <v>1423</v>
      </c>
      <c r="D759" s="56">
        <v>15</v>
      </c>
      <c r="E759" s="56">
        <v>35</v>
      </c>
      <c r="F759" s="57">
        <v>1966.57</v>
      </c>
      <c r="G759" s="57">
        <v>131.1</v>
      </c>
      <c r="H759" s="57">
        <v>1966.57</v>
      </c>
      <c r="I759" s="57">
        <v>2656.73</v>
      </c>
      <c r="J759" s="57">
        <v>3352.98</v>
      </c>
      <c r="K759" s="57">
        <v>95.8</v>
      </c>
    </row>
    <row r="760" spans="1:11" ht="33.75">
      <c r="A760" s="54">
        <v>759</v>
      </c>
      <c r="B760" s="54" t="s">
        <v>1424</v>
      </c>
      <c r="C760" s="58" t="s">
        <v>1425</v>
      </c>
      <c r="D760" s="56">
        <v>15</v>
      </c>
      <c r="E760" s="56">
        <v>35</v>
      </c>
      <c r="F760" s="57">
        <v>2194.7199999999998</v>
      </c>
      <c r="G760" s="57">
        <v>146.31</v>
      </c>
      <c r="H760" s="57">
        <v>2194.7199999999998</v>
      </c>
      <c r="I760" s="57">
        <v>2946.58</v>
      </c>
      <c r="J760" s="57">
        <v>3729.2</v>
      </c>
      <c r="K760" s="57">
        <v>102.77</v>
      </c>
    </row>
    <row r="761" spans="1:11" ht="33.75">
      <c r="A761" s="54">
        <v>760</v>
      </c>
      <c r="B761" s="54" t="s">
        <v>1426</v>
      </c>
      <c r="C761" s="58" t="s">
        <v>1427</v>
      </c>
      <c r="D761" s="56">
        <v>15</v>
      </c>
      <c r="E761" s="56">
        <v>35</v>
      </c>
      <c r="F761" s="57">
        <v>2925.13</v>
      </c>
      <c r="G761" s="57">
        <v>195.01</v>
      </c>
      <c r="H761" s="57">
        <v>2925.13</v>
      </c>
      <c r="I761" s="57">
        <v>4071.14</v>
      </c>
      <c r="J761" s="57">
        <v>4968.72</v>
      </c>
      <c r="K761" s="57">
        <v>119.56</v>
      </c>
    </row>
    <row r="762" spans="1:11" ht="33.75">
      <c r="A762" s="54">
        <v>761</v>
      </c>
      <c r="B762" s="54" t="s">
        <v>1428</v>
      </c>
      <c r="C762" s="58" t="s">
        <v>1429</v>
      </c>
      <c r="D762" s="56">
        <v>8</v>
      </c>
      <c r="E762" s="56">
        <v>28</v>
      </c>
      <c r="F762" s="57">
        <v>1144.46</v>
      </c>
      <c r="G762" s="57">
        <v>143.06</v>
      </c>
      <c r="H762" s="57">
        <v>1144.46</v>
      </c>
      <c r="I762" s="57">
        <v>1823.56</v>
      </c>
      <c r="J762" s="57">
        <v>2453.0300000000002</v>
      </c>
      <c r="K762" s="57">
        <v>86.14</v>
      </c>
    </row>
    <row r="763" spans="1:11" ht="33.75">
      <c r="A763" s="54">
        <v>762</v>
      </c>
      <c r="B763" s="54" t="s">
        <v>1430</v>
      </c>
      <c r="C763" s="58" t="s">
        <v>1431</v>
      </c>
      <c r="D763" s="56">
        <v>8</v>
      </c>
      <c r="E763" s="56">
        <v>28</v>
      </c>
      <c r="F763" s="57">
        <v>1322.59</v>
      </c>
      <c r="G763" s="57">
        <v>165.32</v>
      </c>
      <c r="H763" s="57">
        <v>1322.59</v>
      </c>
      <c r="I763" s="57">
        <v>2087.73</v>
      </c>
      <c r="J763" s="57">
        <v>2777.1</v>
      </c>
      <c r="K763" s="57">
        <v>95.54</v>
      </c>
    </row>
    <row r="764" spans="1:11" ht="33.75">
      <c r="A764" s="54">
        <v>763</v>
      </c>
      <c r="B764" s="54" t="s">
        <v>1432</v>
      </c>
      <c r="C764" s="58" t="s">
        <v>1433</v>
      </c>
      <c r="D764" s="56">
        <v>8</v>
      </c>
      <c r="E764" s="56">
        <v>28</v>
      </c>
      <c r="F764" s="57">
        <v>1225.8599999999999</v>
      </c>
      <c r="G764" s="57">
        <v>153.22999999999999</v>
      </c>
      <c r="H764" s="57">
        <v>1225.8599999999999</v>
      </c>
      <c r="I764" s="57">
        <v>1959.28</v>
      </c>
      <c r="J764" s="57">
        <v>2643.03</v>
      </c>
      <c r="K764" s="57">
        <v>91.09</v>
      </c>
    </row>
    <row r="765" spans="1:11" ht="33.75">
      <c r="A765" s="54">
        <v>764</v>
      </c>
      <c r="B765" s="54" t="s">
        <v>1434</v>
      </c>
      <c r="C765" s="58" t="s">
        <v>1435</v>
      </c>
      <c r="D765" s="56">
        <v>15</v>
      </c>
      <c r="E765" s="56">
        <v>35</v>
      </c>
      <c r="F765" s="57">
        <v>2056.9899999999998</v>
      </c>
      <c r="G765" s="57">
        <v>118.73</v>
      </c>
      <c r="H765" s="57">
        <v>2056.9899999999998</v>
      </c>
      <c r="I765" s="57">
        <v>2773.96</v>
      </c>
      <c r="J765" s="57">
        <v>3471.43</v>
      </c>
      <c r="K765" s="57">
        <v>94.99</v>
      </c>
    </row>
    <row r="766" spans="1:11" ht="33.75">
      <c r="A766" s="54">
        <v>765</v>
      </c>
      <c r="B766" s="54" t="s">
        <v>1436</v>
      </c>
      <c r="C766" s="58" t="s">
        <v>1437</v>
      </c>
      <c r="D766" s="56">
        <v>15</v>
      </c>
      <c r="E766" s="56">
        <v>35</v>
      </c>
      <c r="F766" s="57">
        <v>2137.0700000000002</v>
      </c>
      <c r="G766" s="57">
        <v>142.47</v>
      </c>
      <c r="H766" s="57">
        <v>2137.0700000000002</v>
      </c>
      <c r="I766" s="57">
        <v>2792.77</v>
      </c>
      <c r="J766" s="57">
        <v>3540.45</v>
      </c>
      <c r="K766" s="57">
        <v>96.45</v>
      </c>
    </row>
    <row r="767" spans="1:11" ht="33.75">
      <c r="A767" s="54">
        <v>766</v>
      </c>
      <c r="B767" s="54" t="s">
        <v>1438</v>
      </c>
      <c r="C767" s="58" t="s">
        <v>1439</v>
      </c>
      <c r="D767" s="56">
        <v>43</v>
      </c>
      <c r="E767" s="56">
        <v>49</v>
      </c>
      <c r="F767" s="57">
        <v>5083.0200000000004</v>
      </c>
      <c r="G767" s="57">
        <v>105.21</v>
      </c>
      <c r="H767" s="57">
        <v>5083.0200000000004</v>
      </c>
      <c r="I767" s="57" t="s">
        <v>28</v>
      </c>
      <c r="J767" s="57" t="s">
        <v>28</v>
      </c>
      <c r="K767" s="57">
        <v>110.5</v>
      </c>
    </row>
    <row r="768" spans="1:11" ht="22.5">
      <c r="A768" s="54">
        <v>767</v>
      </c>
      <c r="B768" s="54" t="s">
        <v>1440</v>
      </c>
      <c r="C768" s="58" t="s">
        <v>1441</v>
      </c>
      <c r="D768" s="56">
        <v>1</v>
      </c>
      <c r="E768" s="56">
        <v>1</v>
      </c>
      <c r="F768" s="57" t="s">
        <v>28</v>
      </c>
      <c r="G768" s="57" t="s">
        <v>28</v>
      </c>
      <c r="H768" s="57">
        <v>88.68</v>
      </c>
      <c r="I768" s="57" t="s">
        <v>28</v>
      </c>
      <c r="J768" s="57" t="s">
        <v>28</v>
      </c>
      <c r="K768" s="57" t="s">
        <v>28</v>
      </c>
    </row>
    <row r="769" spans="1:11" ht="22.5">
      <c r="A769" s="54">
        <v>768</v>
      </c>
      <c r="B769" s="54" t="s">
        <v>1442</v>
      </c>
      <c r="C769" s="58" t="s">
        <v>1443</v>
      </c>
      <c r="D769" s="56">
        <v>1</v>
      </c>
      <c r="E769" s="56">
        <v>1</v>
      </c>
      <c r="F769" s="57" t="s">
        <v>28</v>
      </c>
      <c r="G769" s="57" t="s">
        <v>28</v>
      </c>
      <c r="H769" s="57">
        <v>78.22</v>
      </c>
      <c r="I769" s="57" t="s">
        <v>28</v>
      </c>
      <c r="J769" s="57" t="s">
        <v>28</v>
      </c>
      <c r="K769" s="57" t="s">
        <v>28</v>
      </c>
    </row>
    <row r="770" spans="1:11" ht="22.5">
      <c r="A770" s="54">
        <v>769</v>
      </c>
      <c r="B770" s="54" t="s">
        <v>1444</v>
      </c>
      <c r="C770" s="58" t="s">
        <v>1445</v>
      </c>
      <c r="D770" s="56">
        <v>1</v>
      </c>
      <c r="E770" s="56">
        <v>1</v>
      </c>
      <c r="F770" s="57" t="s">
        <v>28</v>
      </c>
      <c r="G770" s="57" t="s">
        <v>28</v>
      </c>
      <c r="H770" s="57">
        <v>66.02</v>
      </c>
      <c r="I770" s="57" t="s">
        <v>28</v>
      </c>
      <c r="J770" s="57" t="s">
        <v>28</v>
      </c>
      <c r="K770" s="57" t="s">
        <v>28</v>
      </c>
    </row>
    <row r="771" spans="1:11" ht="33.75">
      <c r="A771" s="54">
        <v>770</v>
      </c>
      <c r="B771" s="54" t="s">
        <v>1446</v>
      </c>
      <c r="C771" s="58" t="s">
        <v>1447</v>
      </c>
      <c r="D771" s="56">
        <v>15</v>
      </c>
      <c r="E771" s="56">
        <v>35</v>
      </c>
      <c r="F771" s="57">
        <v>2138.52</v>
      </c>
      <c r="G771" s="57">
        <v>142.57</v>
      </c>
      <c r="H771" s="57">
        <v>2138.52</v>
      </c>
      <c r="I771" s="57">
        <v>2837.03</v>
      </c>
      <c r="J771" s="57">
        <v>3608.23</v>
      </c>
      <c r="K771" s="57">
        <v>102.29</v>
      </c>
    </row>
    <row r="772" spans="1:11" ht="33.75">
      <c r="A772" s="54">
        <v>771</v>
      </c>
      <c r="B772" s="54" t="s">
        <v>1448</v>
      </c>
      <c r="C772" s="58" t="s">
        <v>1449</v>
      </c>
      <c r="D772" s="56">
        <v>15</v>
      </c>
      <c r="E772" s="56">
        <v>35</v>
      </c>
      <c r="F772" s="57">
        <v>2179.3000000000002</v>
      </c>
      <c r="G772" s="57">
        <v>145.29</v>
      </c>
      <c r="H772" s="57">
        <v>2179.3000000000002</v>
      </c>
      <c r="I772" s="57">
        <v>2891.13</v>
      </c>
      <c r="J772" s="57">
        <v>3677.03</v>
      </c>
      <c r="K772" s="57">
        <v>105.06</v>
      </c>
    </row>
    <row r="773" spans="1:11" ht="33.75">
      <c r="A773" s="54">
        <v>772</v>
      </c>
      <c r="B773" s="54" t="s">
        <v>1450</v>
      </c>
      <c r="C773" s="58" t="s">
        <v>1451</v>
      </c>
      <c r="D773" s="56">
        <v>15</v>
      </c>
      <c r="E773" s="56">
        <v>35</v>
      </c>
      <c r="F773" s="57">
        <v>2323.7800000000002</v>
      </c>
      <c r="G773" s="57">
        <v>154.91999999999999</v>
      </c>
      <c r="H773" s="57">
        <v>2323.7800000000002</v>
      </c>
      <c r="I773" s="57">
        <v>3069.36</v>
      </c>
      <c r="J773" s="57">
        <v>3886.76</v>
      </c>
      <c r="K773" s="57">
        <v>109.49</v>
      </c>
    </row>
    <row r="774" spans="1:11" ht="33.75">
      <c r="A774" s="54">
        <v>773</v>
      </c>
      <c r="B774" s="54" t="s">
        <v>1452</v>
      </c>
      <c r="C774" s="58" t="s">
        <v>1453</v>
      </c>
      <c r="D774" s="56">
        <v>15</v>
      </c>
      <c r="E774" s="56">
        <v>35</v>
      </c>
      <c r="F774" s="57">
        <v>2342.37</v>
      </c>
      <c r="G774" s="57">
        <v>156.16</v>
      </c>
      <c r="H774" s="57">
        <v>2342.37</v>
      </c>
      <c r="I774" s="57">
        <v>3093.91</v>
      </c>
      <c r="J774" s="57">
        <v>3917.86</v>
      </c>
      <c r="K774" s="57">
        <v>111.94</v>
      </c>
    </row>
    <row r="775" spans="1:11" ht="33.75">
      <c r="A775" s="54">
        <v>774</v>
      </c>
      <c r="B775" s="54" t="s">
        <v>1454</v>
      </c>
      <c r="C775" s="58" t="s">
        <v>1455</v>
      </c>
      <c r="D775" s="56">
        <v>15</v>
      </c>
      <c r="E775" s="56">
        <v>35</v>
      </c>
      <c r="F775" s="57">
        <v>2343.08</v>
      </c>
      <c r="G775" s="57">
        <v>156.21</v>
      </c>
      <c r="H775" s="57">
        <v>2343.08</v>
      </c>
      <c r="I775" s="57">
        <v>3174.19</v>
      </c>
      <c r="J775" s="57">
        <v>3983.84</v>
      </c>
      <c r="K775" s="57">
        <v>109.96</v>
      </c>
    </row>
    <row r="776" spans="1:11" ht="33.75">
      <c r="A776" s="54">
        <v>775</v>
      </c>
      <c r="B776" s="54" t="s">
        <v>1456</v>
      </c>
      <c r="C776" s="58" t="s">
        <v>1457</v>
      </c>
      <c r="D776" s="56">
        <v>15</v>
      </c>
      <c r="E776" s="56">
        <v>35</v>
      </c>
      <c r="F776" s="57">
        <v>2611.8000000000002</v>
      </c>
      <c r="G776" s="57">
        <v>174.12</v>
      </c>
      <c r="H776" s="57">
        <v>2611.8000000000002</v>
      </c>
      <c r="I776" s="57">
        <v>3479.39</v>
      </c>
      <c r="J776" s="57">
        <v>4340.22</v>
      </c>
      <c r="K776" s="57">
        <v>113.4</v>
      </c>
    </row>
    <row r="777" spans="1:11" ht="33.75">
      <c r="A777" s="54">
        <v>776</v>
      </c>
      <c r="B777" s="54" t="s">
        <v>1458</v>
      </c>
      <c r="C777" s="58" t="s">
        <v>1459</v>
      </c>
      <c r="D777" s="56">
        <v>8</v>
      </c>
      <c r="E777" s="56">
        <v>28</v>
      </c>
      <c r="F777" s="57">
        <v>1207.44</v>
      </c>
      <c r="G777" s="57">
        <v>150.93</v>
      </c>
      <c r="H777" s="57">
        <v>1207.44</v>
      </c>
      <c r="I777" s="57">
        <v>2026.01</v>
      </c>
      <c r="J777" s="57">
        <v>2704.26</v>
      </c>
      <c r="K777" s="57">
        <v>94.25</v>
      </c>
    </row>
    <row r="778" spans="1:11" ht="33.75">
      <c r="A778" s="54">
        <v>777</v>
      </c>
      <c r="B778" s="54" t="s">
        <v>1460</v>
      </c>
      <c r="C778" s="58" t="s">
        <v>1461</v>
      </c>
      <c r="D778" s="56">
        <v>15</v>
      </c>
      <c r="E778" s="56">
        <v>35</v>
      </c>
      <c r="F778" s="57">
        <v>2033.07</v>
      </c>
      <c r="G778" s="57">
        <v>117.95</v>
      </c>
      <c r="H778" s="57">
        <v>2033.07</v>
      </c>
      <c r="I778" s="57">
        <v>2713.68</v>
      </c>
      <c r="J778" s="57">
        <v>3433.6</v>
      </c>
      <c r="K778" s="57">
        <v>98.1</v>
      </c>
    </row>
    <row r="779" spans="1:11" ht="33.75">
      <c r="A779" s="54">
        <v>778</v>
      </c>
      <c r="B779" s="54" t="s">
        <v>1462</v>
      </c>
      <c r="C779" s="58" t="s">
        <v>1463</v>
      </c>
      <c r="D779" s="56">
        <v>15</v>
      </c>
      <c r="E779" s="56">
        <v>35</v>
      </c>
      <c r="F779" s="57">
        <v>2132.98</v>
      </c>
      <c r="G779" s="57">
        <v>142.19999999999999</v>
      </c>
      <c r="H779" s="57">
        <v>2132.98</v>
      </c>
      <c r="I779" s="57">
        <v>2875.32</v>
      </c>
      <c r="J779" s="57">
        <v>3608.71</v>
      </c>
      <c r="K779" s="57">
        <v>101.11</v>
      </c>
    </row>
    <row r="780" spans="1:11" ht="33.75">
      <c r="A780" s="54">
        <v>779</v>
      </c>
      <c r="B780" s="54" t="s">
        <v>1464</v>
      </c>
      <c r="C780" s="58" t="s">
        <v>1465</v>
      </c>
      <c r="D780" s="56">
        <v>15</v>
      </c>
      <c r="E780" s="56">
        <v>35</v>
      </c>
      <c r="F780" s="57">
        <v>2153.73</v>
      </c>
      <c r="G780" s="57">
        <v>143.58000000000001</v>
      </c>
      <c r="H780" s="57">
        <v>2153.73</v>
      </c>
      <c r="I780" s="57">
        <v>2903.29</v>
      </c>
      <c r="J780" s="57">
        <v>3643.81</v>
      </c>
      <c r="K780" s="57">
        <v>104.11</v>
      </c>
    </row>
    <row r="781" spans="1:11" ht="33.75">
      <c r="A781" s="54">
        <v>780</v>
      </c>
      <c r="B781" s="54" t="s">
        <v>1466</v>
      </c>
      <c r="C781" s="58" t="s">
        <v>1467</v>
      </c>
      <c r="D781" s="56">
        <v>15</v>
      </c>
      <c r="E781" s="56">
        <v>35</v>
      </c>
      <c r="F781" s="57">
        <v>2354.2600000000002</v>
      </c>
      <c r="G781" s="57">
        <v>156.94999999999999</v>
      </c>
      <c r="H781" s="57">
        <v>2354.2600000000002</v>
      </c>
      <c r="I781" s="57">
        <v>3053.71</v>
      </c>
      <c r="J781" s="57">
        <v>3855.74</v>
      </c>
      <c r="K781" s="57">
        <v>104.98</v>
      </c>
    </row>
    <row r="782" spans="1:11" ht="33.75">
      <c r="A782" s="54">
        <v>781</v>
      </c>
      <c r="B782" s="54" t="s">
        <v>1468</v>
      </c>
      <c r="C782" s="58" t="s">
        <v>1469</v>
      </c>
      <c r="D782" s="56">
        <v>43</v>
      </c>
      <c r="E782" s="56">
        <v>49</v>
      </c>
      <c r="F782" s="57">
        <v>5498.75</v>
      </c>
      <c r="G782" s="57">
        <v>112.3</v>
      </c>
      <c r="H782" s="57">
        <v>5498.75</v>
      </c>
      <c r="I782" s="57" t="s">
        <v>28</v>
      </c>
      <c r="J782" s="57" t="s">
        <v>28</v>
      </c>
      <c r="K782" s="57">
        <v>119.76</v>
      </c>
    </row>
    <row r="783" spans="1:11" ht="33.75">
      <c r="A783" s="54">
        <v>782</v>
      </c>
      <c r="B783" s="54" t="s">
        <v>1470</v>
      </c>
      <c r="C783" s="58" t="s">
        <v>1471</v>
      </c>
      <c r="D783" s="56">
        <v>8</v>
      </c>
      <c r="E783" s="56">
        <v>28</v>
      </c>
      <c r="F783" s="57">
        <v>1094.02</v>
      </c>
      <c r="G783" s="57">
        <v>136.75</v>
      </c>
      <c r="H783" s="57">
        <v>1094.02</v>
      </c>
      <c r="I783" s="57">
        <v>1892.41</v>
      </c>
      <c r="J783" s="57">
        <v>2519.1799999999998</v>
      </c>
      <c r="K783" s="57">
        <v>87.91</v>
      </c>
    </row>
    <row r="784" spans="1:11" ht="33.75">
      <c r="A784" s="54">
        <v>783</v>
      </c>
      <c r="B784" s="54" t="s">
        <v>1472</v>
      </c>
      <c r="C784" s="58" t="s">
        <v>1473</v>
      </c>
      <c r="D784" s="56">
        <v>8</v>
      </c>
      <c r="E784" s="56">
        <v>28</v>
      </c>
      <c r="F784" s="57">
        <v>1435.72</v>
      </c>
      <c r="G784" s="57">
        <v>179.47</v>
      </c>
      <c r="H784" s="57">
        <v>1435.72</v>
      </c>
      <c r="I784" s="57">
        <v>2505.36</v>
      </c>
      <c r="J784" s="57">
        <v>3414.59</v>
      </c>
      <c r="K784" s="57">
        <v>118.56</v>
      </c>
    </row>
    <row r="785" spans="1:11" ht="33.75">
      <c r="A785" s="54">
        <v>784</v>
      </c>
      <c r="B785" s="54" t="s">
        <v>1474</v>
      </c>
      <c r="C785" s="58" t="s">
        <v>1475</v>
      </c>
      <c r="D785" s="56">
        <v>8</v>
      </c>
      <c r="E785" s="56">
        <v>28</v>
      </c>
      <c r="F785" s="57">
        <v>1198.25</v>
      </c>
      <c r="G785" s="57">
        <v>149.78</v>
      </c>
      <c r="H785" s="57">
        <v>1198.25</v>
      </c>
      <c r="I785" s="57">
        <v>2050.14</v>
      </c>
      <c r="J785" s="57">
        <v>2756.99</v>
      </c>
      <c r="K785" s="57">
        <v>94.2</v>
      </c>
    </row>
    <row r="786" spans="1:11" ht="33.75">
      <c r="A786" s="54">
        <v>785</v>
      </c>
      <c r="B786" s="54" t="s">
        <v>1476</v>
      </c>
      <c r="C786" s="58" t="s">
        <v>1477</v>
      </c>
      <c r="D786" s="56">
        <v>8</v>
      </c>
      <c r="E786" s="56">
        <v>28</v>
      </c>
      <c r="F786" s="57">
        <v>1356.74</v>
      </c>
      <c r="G786" s="57">
        <v>169.59</v>
      </c>
      <c r="H786" s="57">
        <v>1356.74</v>
      </c>
      <c r="I786" s="57">
        <v>2348.61</v>
      </c>
      <c r="J786" s="57">
        <v>3245.38</v>
      </c>
      <c r="K786" s="57">
        <v>109.53</v>
      </c>
    </row>
    <row r="787" spans="1:11" ht="33.75">
      <c r="A787" s="54">
        <v>786</v>
      </c>
      <c r="B787" s="54" t="s">
        <v>1478</v>
      </c>
      <c r="C787" s="58" t="s">
        <v>1479</v>
      </c>
      <c r="D787" s="56">
        <v>8</v>
      </c>
      <c r="E787" s="56">
        <v>28</v>
      </c>
      <c r="F787" s="57">
        <v>1259.72</v>
      </c>
      <c r="G787" s="57">
        <v>157.46</v>
      </c>
      <c r="H787" s="57">
        <v>1259.72</v>
      </c>
      <c r="I787" s="57">
        <v>2175.39</v>
      </c>
      <c r="J787" s="57">
        <v>2871.68</v>
      </c>
      <c r="K787" s="57">
        <v>94.8</v>
      </c>
    </row>
    <row r="788" spans="1:11" ht="33.75">
      <c r="A788" s="54">
        <v>787</v>
      </c>
      <c r="B788" s="54" t="s">
        <v>1480</v>
      </c>
      <c r="C788" s="58" t="s">
        <v>1481</v>
      </c>
      <c r="D788" s="56">
        <v>43</v>
      </c>
      <c r="E788" s="56">
        <v>49</v>
      </c>
      <c r="F788" s="57">
        <v>5246.75</v>
      </c>
      <c r="G788" s="57">
        <v>109.69</v>
      </c>
      <c r="H788" s="57">
        <v>5246.75</v>
      </c>
      <c r="I788" s="57" t="s">
        <v>28</v>
      </c>
      <c r="J788" s="57" t="s">
        <v>28</v>
      </c>
      <c r="K788" s="57">
        <v>114.06</v>
      </c>
    </row>
    <row r="789" spans="1:11" ht="33.75">
      <c r="A789" s="54">
        <v>788</v>
      </c>
      <c r="B789" s="54" t="s">
        <v>1482</v>
      </c>
      <c r="C789" s="58" t="s">
        <v>2779</v>
      </c>
      <c r="D789" s="56">
        <v>1</v>
      </c>
      <c r="E789" s="56">
        <v>1</v>
      </c>
      <c r="F789" s="57" t="s">
        <v>28</v>
      </c>
      <c r="G789" s="57" t="s">
        <v>28</v>
      </c>
      <c r="H789" s="57">
        <v>97.84</v>
      </c>
      <c r="I789" s="57" t="s">
        <v>28</v>
      </c>
      <c r="J789" s="57" t="s">
        <v>28</v>
      </c>
      <c r="K789" s="57" t="s">
        <v>28</v>
      </c>
    </row>
    <row r="790" spans="1:11" ht="22.5">
      <c r="A790" s="54">
        <v>789</v>
      </c>
      <c r="B790" s="54" t="s">
        <v>1483</v>
      </c>
      <c r="C790" s="58" t="s">
        <v>2780</v>
      </c>
      <c r="D790" s="56">
        <v>1</v>
      </c>
      <c r="E790" s="56">
        <v>1</v>
      </c>
      <c r="F790" s="57" t="s">
        <v>28</v>
      </c>
      <c r="G790" s="57" t="s">
        <v>28</v>
      </c>
      <c r="H790" s="57">
        <v>84.34</v>
      </c>
      <c r="I790" s="57" t="s">
        <v>28</v>
      </c>
      <c r="J790" s="57" t="s">
        <v>28</v>
      </c>
      <c r="K790" s="57" t="s">
        <v>28</v>
      </c>
    </row>
    <row r="791" spans="1:11" ht="22.5">
      <c r="A791" s="54">
        <v>790</v>
      </c>
      <c r="B791" s="54" t="s">
        <v>1484</v>
      </c>
      <c r="C791" s="58" t="s">
        <v>2781</v>
      </c>
      <c r="D791" s="56">
        <v>1</v>
      </c>
      <c r="E791" s="56">
        <v>1</v>
      </c>
      <c r="F791" s="57" t="s">
        <v>28</v>
      </c>
      <c r="G791" s="57" t="s">
        <v>28</v>
      </c>
      <c r="H791" s="57">
        <v>67.790000000000006</v>
      </c>
      <c r="I791" s="57" t="s">
        <v>28</v>
      </c>
      <c r="J791" s="57" t="s">
        <v>28</v>
      </c>
      <c r="K791" s="57" t="s">
        <v>28</v>
      </c>
    </row>
    <row r="792" spans="1:11" ht="33.75">
      <c r="A792" s="54">
        <v>791</v>
      </c>
      <c r="B792" s="54" t="s">
        <v>1485</v>
      </c>
      <c r="C792" s="58" t="s">
        <v>2782</v>
      </c>
      <c r="D792" s="56">
        <v>22</v>
      </c>
      <c r="E792" s="56">
        <v>42</v>
      </c>
      <c r="F792" s="57">
        <v>2864.05</v>
      </c>
      <c r="G792" s="57">
        <v>130.18</v>
      </c>
      <c r="H792" s="57">
        <v>2864.05</v>
      </c>
      <c r="I792" s="57">
        <v>3707.57</v>
      </c>
      <c r="J792" s="57">
        <v>4496.37</v>
      </c>
      <c r="K792" s="57">
        <v>106.13</v>
      </c>
    </row>
    <row r="793" spans="1:11" ht="33.75">
      <c r="A793" s="54">
        <v>792</v>
      </c>
      <c r="B793" s="54" t="s">
        <v>1486</v>
      </c>
      <c r="C793" s="58" t="s">
        <v>2783</v>
      </c>
      <c r="D793" s="56">
        <v>22</v>
      </c>
      <c r="E793" s="56">
        <v>42</v>
      </c>
      <c r="F793" s="57">
        <v>3211.97</v>
      </c>
      <c r="G793" s="57">
        <v>146</v>
      </c>
      <c r="H793" s="57">
        <v>3211.97</v>
      </c>
      <c r="I793" s="57">
        <v>3888.28</v>
      </c>
      <c r="J793" s="57">
        <v>4864.7</v>
      </c>
      <c r="K793" s="57">
        <v>113.82</v>
      </c>
    </row>
    <row r="794" spans="1:11" ht="45">
      <c r="A794" s="54">
        <v>793</v>
      </c>
      <c r="B794" s="54" t="s">
        <v>1487</v>
      </c>
      <c r="C794" s="58" t="s">
        <v>2784</v>
      </c>
      <c r="D794" s="56">
        <v>22</v>
      </c>
      <c r="E794" s="56">
        <v>42</v>
      </c>
      <c r="F794" s="57">
        <v>2910.74</v>
      </c>
      <c r="G794" s="57">
        <v>132.31</v>
      </c>
      <c r="H794" s="57">
        <v>2910.74</v>
      </c>
      <c r="I794" s="57">
        <v>3658.38</v>
      </c>
      <c r="J794" s="57">
        <v>4502.66</v>
      </c>
      <c r="K794" s="57">
        <v>105.01</v>
      </c>
    </row>
    <row r="795" spans="1:11" ht="45">
      <c r="A795" s="54">
        <v>794</v>
      </c>
      <c r="B795" s="54" t="s">
        <v>1488</v>
      </c>
      <c r="C795" s="58" t="s">
        <v>2785</v>
      </c>
      <c r="D795" s="56">
        <v>43</v>
      </c>
      <c r="E795" s="56">
        <v>49</v>
      </c>
      <c r="F795" s="57">
        <v>5610.95</v>
      </c>
      <c r="G795" s="57">
        <v>128.58000000000001</v>
      </c>
      <c r="H795" s="57">
        <v>5610.95</v>
      </c>
      <c r="I795" s="57" t="s">
        <v>28</v>
      </c>
      <c r="J795" s="57" t="s">
        <v>28</v>
      </c>
      <c r="K795" s="57">
        <v>121.32</v>
      </c>
    </row>
    <row r="796" spans="1:11" ht="33.75">
      <c r="A796" s="54">
        <v>795</v>
      </c>
      <c r="B796" s="54" t="s">
        <v>1489</v>
      </c>
      <c r="C796" s="58" t="s">
        <v>2786</v>
      </c>
      <c r="D796" s="56">
        <v>8</v>
      </c>
      <c r="E796" s="56">
        <v>28</v>
      </c>
      <c r="F796" s="57">
        <v>1207.8699999999999</v>
      </c>
      <c r="G796" s="57">
        <v>150.97999999999999</v>
      </c>
      <c r="H796" s="57">
        <v>1207.8699999999999</v>
      </c>
      <c r="I796" s="57">
        <v>2086.4899999999998</v>
      </c>
      <c r="J796" s="57">
        <v>2888.2</v>
      </c>
      <c r="K796" s="57">
        <v>98.53</v>
      </c>
    </row>
    <row r="797" spans="1:11" ht="33.75">
      <c r="A797" s="54">
        <v>796</v>
      </c>
      <c r="B797" s="54" t="s">
        <v>1490</v>
      </c>
      <c r="C797" s="58" t="s">
        <v>2787</v>
      </c>
      <c r="D797" s="56">
        <v>29</v>
      </c>
      <c r="E797" s="56">
        <v>35</v>
      </c>
      <c r="F797" s="57">
        <v>3326.38</v>
      </c>
      <c r="G797" s="57">
        <v>62.6</v>
      </c>
      <c r="H797" s="57">
        <v>3326.38</v>
      </c>
      <c r="I797" s="57" t="s">
        <v>28</v>
      </c>
      <c r="J797" s="57" t="s">
        <v>28</v>
      </c>
      <c r="K797" s="57">
        <v>109.42</v>
      </c>
    </row>
    <row r="798" spans="1:11" ht="45">
      <c r="A798" s="54">
        <v>797</v>
      </c>
      <c r="B798" s="54" t="s">
        <v>1491</v>
      </c>
      <c r="C798" s="58" t="s">
        <v>2788</v>
      </c>
      <c r="D798" s="56">
        <v>15</v>
      </c>
      <c r="E798" s="56">
        <v>35</v>
      </c>
      <c r="F798" s="57">
        <v>1980.45</v>
      </c>
      <c r="G798" s="57">
        <v>132.03</v>
      </c>
      <c r="H798" s="57">
        <v>1980.45</v>
      </c>
      <c r="I798" s="57">
        <v>2689.12</v>
      </c>
      <c r="J798" s="57">
        <v>3398.61</v>
      </c>
      <c r="K798" s="57">
        <v>92.98</v>
      </c>
    </row>
    <row r="799" spans="1:11" ht="45">
      <c r="A799" s="54">
        <v>798</v>
      </c>
      <c r="B799" s="54" t="s">
        <v>1492</v>
      </c>
      <c r="C799" s="58" t="s">
        <v>2789</v>
      </c>
      <c r="D799" s="56">
        <v>36</v>
      </c>
      <c r="E799" s="56">
        <v>42</v>
      </c>
      <c r="F799" s="57">
        <v>4372.1000000000004</v>
      </c>
      <c r="G799" s="57">
        <v>113.89</v>
      </c>
      <c r="H799" s="57">
        <v>4372.1000000000004</v>
      </c>
      <c r="I799" s="57" t="s">
        <v>28</v>
      </c>
      <c r="J799" s="57" t="s">
        <v>28</v>
      </c>
      <c r="K799" s="57">
        <v>109.53</v>
      </c>
    </row>
    <row r="800" spans="1:11" ht="33.75">
      <c r="A800" s="54">
        <v>799</v>
      </c>
      <c r="B800" s="54" t="s">
        <v>1493</v>
      </c>
      <c r="C800" s="58" t="s">
        <v>1494</v>
      </c>
      <c r="D800" s="56">
        <v>1</v>
      </c>
      <c r="E800" s="56">
        <v>1</v>
      </c>
      <c r="F800" s="57" t="s">
        <v>28</v>
      </c>
      <c r="G800" s="57" t="s">
        <v>28</v>
      </c>
      <c r="H800" s="57">
        <v>116.84</v>
      </c>
      <c r="I800" s="57" t="s">
        <v>28</v>
      </c>
      <c r="J800" s="57" t="s">
        <v>28</v>
      </c>
      <c r="K800" s="57" t="s">
        <v>28</v>
      </c>
    </row>
    <row r="801" spans="1:11" ht="22.5">
      <c r="A801" s="54">
        <v>800</v>
      </c>
      <c r="B801" s="54" t="s">
        <v>1495</v>
      </c>
      <c r="C801" s="58" t="s">
        <v>1496</v>
      </c>
      <c r="D801" s="56">
        <v>1</v>
      </c>
      <c r="E801" s="56">
        <v>1</v>
      </c>
      <c r="F801" s="57" t="s">
        <v>28</v>
      </c>
      <c r="G801" s="57" t="s">
        <v>28</v>
      </c>
      <c r="H801" s="57">
        <v>88.97</v>
      </c>
      <c r="I801" s="57" t="s">
        <v>28</v>
      </c>
      <c r="J801" s="57" t="s">
        <v>28</v>
      </c>
      <c r="K801" s="57" t="s">
        <v>28</v>
      </c>
    </row>
    <row r="802" spans="1:11" ht="22.5">
      <c r="A802" s="54">
        <v>801</v>
      </c>
      <c r="B802" s="54" t="s">
        <v>1497</v>
      </c>
      <c r="C802" s="58" t="s">
        <v>1498</v>
      </c>
      <c r="D802" s="56">
        <v>1</v>
      </c>
      <c r="E802" s="56">
        <v>1</v>
      </c>
      <c r="F802" s="57" t="s">
        <v>28</v>
      </c>
      <c r="G802" s="57" t="s">
        <v>28</v>
      </c>
      <c r="H802" s="57">
        <v>75.38</v>
      </c>
      <c r="I802" s="57" t="s">
        <v>28</v>
      </c>
      <c r="J802" s="57" t="s">
        <v>28</v>
      </c>
      <c r="K802" s="57" t="s">
        <v>28</v>
      </c>
    </row>
    <row r="803" spans="1:11" ht="33.75">
      <c r="A803" s="54">
        <v>802</v>
      </c>
      <c r="B803" s="54" t="s">
        <v>1499</v>
      </c>
      <c r="C803" s="58" t="s">
        <v>1500</v>
      </c>
      <c r="D803" s="56">
        <v>8</v>
      </c>
      <c r="E803" s="56">
        <v>28</v>
      </c>
      <c r="F803" s="57">
        <v>1414.02</v>
      </c>
      <c r="G803" s="57">
        <v>176.75</v>
      </c>
      <c r="H803" s="57">
        <v>1414.02</v>
      </c>
      <c r="I803" s="57">
        <v>2228.41</v>
      </c>
      <c r="J803" s="57">
        <v>2929.02</v>
      </c>
      <c r="K803" s="57">
        <v>101.04</v>
      </c>
    </row>
    <row r="804" spans="1:11" ht="33.75">
      <c r="A804" s="54">
        <v>803</v>
      </c>
      <c r="B804" s="54" t="s">
        <v>1501</v>
      </c>
      <c r="C804" s="58" t="s">
        <v>1502</v>
      </c>
      <c r="D804" s="56">
        <v>15</v>
      </c>
      <c r="E804" s="56">
        <v>35</v>
      </c>
      <c r="F804" s="57">
        <v>2372.89</v>
      </c>
      <c r="G804" s="57">
        <v>136.97999999999999</v>
      </c>
      <c r="H804" s="57">
        <v>2372.89</v>
      </c>
      <c r="I804" s="57">
        <v>3156.68</v>
      </c>
      <c r="J804" s="57">
        <v>4073.4</v>
      </c>
      <c r="K804" s="57">
        <v>111.82</v>
      </c>
    </row>
    <row r="805" spans="1:11" ht="33.75">
      <c r="A805" s="54">
        <v>804</v>
      </c>
      <c r="B805" s="54" t="s">
        <v>1503</v>
      </c>
      <c r="C805" s="58" t="s">
        <v>1504</v>
      </c>
      <c r="D805" s="56">
        <v>15</v>
      </c>
      <c r="E805" s="56">
        <v>35</v>
      </c>
      <c r="F805" s="57">
        <v>2133.04</v>
      </c>
      <c r="G805" s="57">
        <v>142.19999999999999</v>
      </c>
      <c r="H805" s="57">
        <v>2133.04</v>
      </c>
      <c r="I805" s="57">
        <v>3002.5</v>
      </c>
      <c r="J805" s="57">
        <v>3716.19</v>
      </c>
      <c r="K805" s="57">
        <v>98.88</v>
      </c>
    </row>
    <row r="806" spans="1:11" ht="33.75">
      <c r="A806" s="54">
        <v>805</v>
      </c>
      <c r="B806" s="54" t="s">
        <v>1505</v>
      </c>
      <c r="C806" s="58" t="s">
        <v>1506</v>
      </c>
      <c r="D806" s="56">
        <v>15</v>
      </c>
      <c r="E806" s="56">
        <v>35</v>
      </c>
      <c r="F806" s="57">
        <v>2134.3200000000002</v>
      </c>
      <c r="G806" s="57">
        <v>142.29</v>
      </c>
      <c r="H806" s="57">
        <v>2134.3200000000002</v>
      </c>
      <c r="I806" s="57">
        <v>3004.31</v>
      </c>
      <c r="J806" s="57">
        <v>3718.43</v>
      </c>
      <c r="K806" s="57">
        <v>106.24</v>
      </c>
    </row>
    <row r="807" spans="1:11" ht="33.75">
      <c r="A807" s="54">
        <v>806</v>
      </c>
      <c r="B807" s="54" t="s">
        <v>1507</v>
      </c>
      <c r="C807" s="58" t="s">
        <v>1508</v>
      </c>
      <c r="D807" s="56">
        <v>43</v>
      </c>
      <c r="E807" s="56">
        <v>49</v>
      </c>
      <c r="F807" s="57">
        <v>4917.8999999999996</v>
      </c>
      <c r="G807" s="57">
        <v>114.37</v>
      </c>
      <c r="H807" s="57">
        <v>4917.8999999999996</v>
      </c>
      <c r="I807" s="57" t="s">
        <v>28</v>
      </c>
      <c r="J807" s="57" t="s">
        <v>28</v>
      </c>
      <c r="K807" s="57">
        <v>106.91</v>
      </c>
    </row>
    <row r="808" spans="1:11" ht="33.75">
      <c r="A808" s="54">
        <v>807</v>
      </c>
      <c r="B808" s="54" t="s">
        <v>1509</v>
      </c>
      <c r="C808" s="58" t="s">
        <v>1510</v>
      </c>
      <c r="D808" s="56">
        <v>64</v>
      </c>
      <c r="E808" s="56">
        <v>70</v>
      </c>
      <c r="F808" s="57">
        <v>6936.64</v>
      </c>
      <c r="G808" s="57">
        <v>96.13</v>
      </c>
      <c r="H808" s="57">
        <v>6936.64</v>
      </c>
      <c r="I808" s="57" t="s">
        <v>28</v>
      </c>
      <c r="J808" s="57" t="s">
        <v>28</v>
      </c>
      <c r="K808" s="57">
        <v>106.91</v>
      </c>
    </row>
    <row r="809" spans="1:11" ht="33.75">
      <c r="A809" s="54">
        <v>808</v>
      </c>
      <c r="B809" s="54" t="s">
        <v>1511</v>
      </c>
      <c r="C809" s="58" t="s">
        <v>1512</v>
      </c>
      <c r="D809" s="56">
        <v>8</v>
      </c>
      <c r="E809" s="56">
        <v>28</v>
      </c>
      <c r="F809" s="57">
        <v>957.65</v>
      </c>
      <c r="G809" s="57">
        <v>119.71</v>
      </c>
      <c r="H809" s="57">
        <v>957.65</v>
      </c>
      <c r="I809" s="57">
        <v>1550.27</v>
      </c>
      <c r="J809" s="57">
        <v>2194.9299999999998</v>
      </c>
      <c r="K809" s="57">
        <v>75.709999999999994</v>
      </c>
    </row>
    <row r="810" spans="1:11" ht="33.75">
      <c r="A810" s="54">
        <v>809</v>
      </c>
      <c r="B810" s="54" t="s">
        <v>1513</v>
      </c>
      <c r="C810" s="58" t="s">
        <v>1514</v>
      </c>
      <c r="D810" s="56">
        <v>36</v>
      </c>
      <c r="E810" s="56">
        <v>42</v>
      </c>
      <c r="F810" s="57">
        <v>3621.09</v>
      </c>
      <c r="G810" s="57">
        <v>95.12</v>
      </c>
      <c r="H810" s="57">
        <v>3621.09</v>
      </c>
      <c r="I810" s="57" t="s">
        <v>28</v>
      </c>
      <c r="J810" s="57" t="s">
        <v>28</v>
      </c>
      <c r="K810" s="57">
        <v>90.15</v>
      </c>
    </row>
    <row r="811" spans="1:11" ht="33.75">
      <c r="A811" s="54">
        <v>810</v>
      </c>
      <c r="B811" s="54" t="s">
        <v>1515</v>
      </c>
      <c r="C811" s="58" t="s">
        <v>1516</v>
      </c>
      <c r="D811" s="56">
        <v>15</v>
      </c>
      <c r="E811" s="56">
        <v>35</v>
      </c>
      <c r="F811" s="57">
        <v>2069.5700000000002</v>
      </c>
      <c r="G811" s="57">
        <v>137.97</v>
      </c>
      <c r="H811" s="57">
        <v>2069.5700000000002</v>
      </c>
      <c r="I811" s="57">
        <v>2834.66</v>
      </c>
      <c r="J811" s="57">
        <v>3610.66</v>
      </c>
      <c r="K811" s="57">
        <v>99.33</v>
      </c>
    </row>
    <row r="812" spans="1:11" ht="33.75">
      <c r="A812" s="54">
        <v>811</v>
      </c>
      <c r="B812" s="54" t="s">
        <v>1517</v>
      </c>
      <c r="C812" s="58" t="s">
        <v>1518</v>
      </c>
      <c r="D812" s="56">
        <v>36</v>
      </c>
      <c r="E812" s="56">
        <v>42</v>
      </c>
      <c r="F812" s="57">
        <v>3625.73</v>
      </c>
      <c r="G812" s="57">
        <v>2.15</v>
      </c>
      <c r="H812" s="57">
        <v>3625.73</v>
      </c>
      <c r="I812" s="57" t="s">
        <v>28</v>
      </c>
      <c r="J812" s="57" t="s">
        <v>28</v>
      </c>
      <c r="K812" s="57">
        <v>99.33</v>
      </c>
    </row>
    <row r="813" spans="1:11" ht="33.75">
      <c r="A813" s="54">
        <v>812</v>
      </c>
      <c r="B813" s="54" t="s">
        <v>1519</v>
      </c>
      <c r="C813" s="58" t="s">
        <v>1520</v>
      </c>
      <c r="D813" s="56">
        <v>36</v>
      </c>
      <c r="E813" s="56">
        <v>42</v>
      </c>
      <c r="F813" s="57">
        <v>3847.72</v>
      </c>
      <c r="G813" s="57">
        <v>106.88</v>
      </c>
      <c r="H813" s="57">
        <v>3847.72</v>
      </c>
      <c r="I813" s="57" t="s">
        <v>28</v>
      </c>
      <c r="J813" s="57" t="s">
        <v>28</v>
      </c>
      <c r="K813" s="57">
        <v>94.71</v>
      </c>
    </row>
    <row r="814" spans="1:11" ht="33.75">
      <c r="A814" s="54">
        <v>813</v>
      </c>
      <c r="B814" s="54" t="s">
        <v>1521</v>
      </c>
      <c r="C814" s="58" t="s">
        <v>1522</v>
      </c>
      <c r="D814" s="56">
        <v>64</v>
      </c>
      <c r="E814" s="56">
        <v>70</v>
      </c>
      <c r="F814" s="57">
        <v>7095.2</v>
      </c>
      <c r="G814" s="57">
        <v>110.86</v>
      </c>
      <c r="H814" s="57">
        <v>7095.2</v>
      </c>
      <c r="I814" s="57" t="s">
        <v>28</v>
      </c>
      <c r="J814" s="57" t="s">
        <v>28</v>
      </c>
      <c r="K814" s="57">
        <v>104.86</v>
      </c>
    </row>
    <row r="815" spans="1:11" ht="33.75">
      <c r="A815" s="54">
        <v>814</v>
      </c>
      <c r="B815" s="54" t="s">
        <v>1523</v>
      </c>
      <c r="C815" s="58" t="s">
        <v>1524</v>
      </c>
      <c r="D815" s="56">
        <v>8</v>
      </c>
      <c r="E815" s="56">
        <v>28</v>
      </c>
      <c r="F815" s="57">
        <v>918.21</v>
      </c>
      <c r="G815" s="57">
        <v>114.78</v>
      </c>
      <c r="H815" s="57">
        <v>918.21</v>
      </c>
      <c r="I815" s="57">
        <v>1571.74</v>
      </c>
      <c r="J815" s="57">
        <v>2126.9</v>
      </c>
      <c r="K815" s="57">
        <v>72.03</v>
      </c>
    </row>
    <row r="816" spans="1:11" ht="33.75">
      <c r="A816" s="54">
        <v>815</v>
      </c>
      <c r="B816" s="54" t="s">
        <v>1525</v>
      </c>
      <c r="C816" s="58" t="s">
        <v>1526</v>
      </c>
      <c r="D816" s="56">
        <v>36</v>
      </c>
      <c r="E816" s="56">
        <v>42</v>
      </c>
      <c r="F816" s="57">
        <v>4584.83</v>
      </c>
      <c r="G816" s="57">
        <v>127.36</v>
      </c>
      <c r="H816" s="57">
        <v>4584.83</v>
      </c>
      <c r="I816" s="57" t="s">
        <v>28</v>
      </c>
      <c r="J816" s="57" t="s">
        <v>28</v>
      </c>
      <c r="K816" s="57">
        <v>117.56</v>
      </c>
    </row>
    <row r="817" spans="1:11" ht="33.75">
      <c r="A817" s="54">
        <v>816</v>
      </c>
      <c r="B817" s="54" t="s">
        <v>1527</v>
      </c>
      <c r="C817" s="58" t="s">
        <v>1528</v>
      </c>
      <c r="D817" s="56">
        <v>29</v>
      </c>
      <c r="E817" s="56">
        <v>35</v>
      </c>
      <c r="F817" s="57">
        <v>2597.9299999999998</v>
      </c>
      <c r="G817" s="57">
        <v>89.58</v>
      </c>
      <c r="H817" s="57">
        <v>2597.9299999999998</v>
      </c>
      <c r="I817" s="57" t="s">
        <v>28</v>
      </c>
      <c r="J817" s="57" t="s">
        <v>28</v>
      </c>
      <c r="K817" s="57">
        <v>80.05</v>
      </c>
    </row>
    <row r="818" spans="1:11" ht="33.75">
      <c r="A818" s="54">
        <v>817</v>
      </c>
      <c r="B818" s="54" t="s">
        <v>1529</v>
      </c>
      <c r="C818" s="58" t="s">
        <v>1530</v>
      </c>
      <c r="D818" s="56">
        <v>43</v>
      </c>
      <c r="E818" s="56">
        <v>49</v>
      </c>
      <c r="F818" s="57">
        <v>3716.99</v>
      </c>
      <c r="G818" s="57">
        <v>79.930000000000007</v>
      </c>
      <c r="H818" s="57">
        <v>3716.99</v>
      </c>
      <c r="I818" s="57" t="s">
        <v>28</v>
      </c>
      <c r="J818" s="57" t="s">
        <v>28</v>
      </c>
      <c r="K818" s="57">
        <v>80.8</v>
      </c>
    </row>
    <row r="819" spans="1:11" ht="33.75">
      <c r="A819" s="54">
        <v>818</v>
      </c>
      <c r="B819" s="54" t="s">
        <v>1531</v>
      </c>
      <c r="C819" s="58" t="s">
        <v>1532</v>
      </c>
      <c r="D819" s="56">
        <v>36</v>
      </c>
      <c r="E819" s="56">
        <v>42</v>
      </c>
      <c r="F819" s="57">
        <v>3614.94</v>
      </c>
      <c r="G819" s="57">
        <v>100.42</v>
      </c>
      <c r="H819" s="57">
        <v>3614.94</v>
      </c>
      <c r="I819" s="57" t="s">
        <v>28</v>
      </c>
      <c r="J819" s="57" t="s">
        <v>28</v>
      </c>
      <c r="K819" s="57">
        <v>93.09</v>
      </c>
    </row>
    <row r="820" spans="1:11" ht="33.75">
      <c r="A820" s="54">
        <v>819</v>
      </c>
      <c r="B820" s="54" t="s">
        <v>1533</v>
      </c>
      <c r="C820" s="58" t="s">
        <v>1534</v>
      </c>
      <c r="D820" s="56">
        <v>57</v>
      </c>
      <c r="E820" s="56">
        <v>63</v>
      </c>
      <c r="F820" s="57">
        <v>5119.88</v>
      </c>
      <c r="G820" s="57">
        <v>71.66</v>
      </c>
      <c r="H820" s="57">
        <v>5119.88</v>
      </c>
      <c r="I820" s="57" t="s">
        <v>28</v>
      </c>
      <c r="J820" s="57" t="s">
        <v>28</v>
      </c>
      <c r="K820" s="57">
        <v>93.09</v>
      </c>
    </row>
    <row r="821" spans="1:11" ht="11.25">
      <c r="A821" s="54">
        <v>820</v>
      </c>
      <c r="B821" s="54" t="s">
        <v>1535</v>
      </c>
      <c r="C821" s="55" t="s">
        <v>1536</v>
      </c>
      <c r="D821" s="56">
        <v>1</v>
      </c>
      <c r="E821" s="56">
        <v>1</v>
      </c>
      <c r="F821" s="57" t="s">
        <v>28</v>
      </c>
      <c r="G821" s="57" t="s">
        <v>28</v>
      </c>
      <c r="H821" s="57">
        <v>85.92</v>
      </c>
      <c r="I821" s="57" t="s">
        <v>28</v>
      </c>
      <c r="J821" s="57" t="s">
        <v>28</v>
      </c>
      <c r="K821" s="57" t="s">
        <v>28</v>
      </c>
    </row>
    <row r="822" spans="1:11" ht="22.5">
      <c r="A822" s="54">
        <v>821</v>
      </c>
      <c r="B822" s="54" t="s">
        <v>1537</v>
      </c>
      <c r="C822" s="58" t="s">
        <v>1538</v>
      </c>
      <c r="D822" s="56">
        <v>15</v>
      </c>
      <c r="E822" s="56">
        <v>35</v>
      </c>
      <c r="F822" s="57">
        <v>2207.52</v>
      </c>
      <c r="G822" s="57">
        <v>147.16999999999999</v>
      </c>
      <c r="H822" s="57">
        <v>2207.52</v>
      </c>
      <c r="I822" s="57">
        <v>3014.28</v>
      </c>
      <c r="J822" s="57">
        <v>3700.26</v>
      </c>
      <c r="K822" s="57">
        <v>95.28</v>
      </c>
    </row>
    <row r="823" spans="1:11" ht="22.5">
      <c r="A823" s="54">
        <v>822</v>
      </c>
      <c r="B823" s="54" t="s">
        <v>1539</v>
      </c>
      <c r="C823" s="58" t="s">
        <v>1540</v>
      </c>
      <c r="D823" s="56">
        <v>50</v>
      </c>
      <c r="E823" s="56">
        <v>56</v>
      </c>
      <c r="F823" s="57">
        <v>5543.63</v>
      </c>
      <c r="G823" s="57">
        <v>87.78</v>
      </c>
      <c r="H823" s="57">
        <v>5543.63</v>
      </c>
      <c r="I823" s="57" t="s">
        <v>28</v>
      </c>
      <c r="J823" s="57" t="s">
        <v>28</v>
      </c>
      <c r="K823" s="57">
        <v>105.79</v>
      </c>
    </row>
    <row r="824" spans="1:11" ht="33.75">
      <c r="A824" s="54">
        <v>823</v>
      </c>
      <c r="B824" s="54" t="s">
        <v>1541</v>
      </c>
      <c r="C824" s="58" t="s">
        <v>1542</v>
      </c>
      <c r="D824" s="56">
        <v>50</v>
      </c>
      <c r="E824" s="56">
        <v>56</v>
      </c>
      <c r="F824" s="57">
        <v>4939.76</v>
      </c>
      <c r="G824" s="57">
        <v>98.8</v>
      </c>
      <c r="H824" s="57">
        <v>4939.76</v>
      </c>
      <c r="I824" s="57" t="s">
        <v>28</v>
      </c>
      <c r="J824" s="57" t="s">
        <v>28</v>
      </c>
      <c r="K824" s="57">
        <v>93.26</v>
      </c>
    </row>
    <row r="825" spans="1:11" ht="33.75">
      <c r="A825" s="54">
        <v>824</v>
      </c>
      <c r="B825" s="54" t="s">
        <v>1543</v>
      </c>
      <c r="C825" s="58" t="s">
        <v>1544</v>
      </c>
      <c r="D825" s="56">
        <v>64</v>
      </c>
      <c r="E825" s="56">
        <v>70</v>
      </c>
      <c r="F825" s="57">
        <v>7029.44</v>
      </c>
      <c r="G825" s="57">
        <v>109.83</v>
      </c>
      <c r="H825" s="57">
        <v>7029.44</v>
      </c>
      <c r="I825" s="57" t="s">
        <v>28</v>
      </c>
      <c r="J825" s="57" t="s">
        <v>28</v>
      </c>
      <c r="K825" s="57">
        <v>104.81</v>
      </c>
    </row>
    <row r="826" spans="1:11" ht="33.75">
      <c r="A826" s="54">
        <v>825</v>
      </c>
      <c r="B826" s="54" t="s">
        <v>1545</v>
      </c>
      <c r="C826" s="58" t="s">
        <v>1546</v>
      </c>
      <c r="D826" s="56">
        <v>64</v>
      </c>
      <c r="E826" s="56">
        <v>70</v>
      </c>
      <c r="F826" s="57">
        <v>7138.02</v>
      </c>
      <c r="G826" s="57">
        <v>111.53</v>
      </c>
      <c r="H826" s="57">
        <v>7138.02</v>
      </c>
      <c r="I826" s="57" t="s">
        <v>28</v>
      </c>
      <c r="J826" s="57" t="s">
        <v>28</v>
      </c>
      <c r="K826" s="57">
        <v>106.84</v>
      </c>
    </row>
    <row r="827" spans="1:11" ht="33.75">
      <c r="A827" s="54">
        <v>826</v>
      </c>
      <c r="B827" s="54" t="s">
        <v>1547</v>
      </c>
      <c r="C827" s="58" t="s">
        <v>1548</v>
      </c>
      <c r="D827" s="56">
        <v>71</v>
      </c>
      <c r="E827" s="56">
        <v>77</v>
      </c>
      <c r="F827" s="57">
        <v>8083.81</v>
      </c>
      <c r="G827" s="57">
        <v>113.86</v>
      </c>
      <c r="H827" s="57">
        <v>8083.81</v>
      </c>
      <c r="I827" s="57" t="s">
        <v>28</v>
      </c>
      <c r="J827" s="57" t="s">
        <v>28</v>
      </c>
      <c r="K827" s="57">
        <v>109.18</v>
      </c>
    </row>
    <row r="828" spans="1:11" ht="22.5">
      <c r="A828" s="54">
        <v>827</v>
      </c>
      <c r="B828" s="54" t="s">
        <v>1549</v>
      </c>
      <c r="C828" s="58" t="s">
        <v>1550</v>
      </c>
      <c r="D828" s="56">
        <v>29</v>
      </c>
      <c r="E828" s="56">
        <v>35</v>
      </c>
      <c r="F828" s="57">
        <v>3097.41</v>
      </c>
      <c r="G828" s="57">
        <v>106.81</v>
      </c>
      <c r="H828" s="57">
        <v>3097.41</v>
      </c>
      <c r="I828" s="57" t="s">
        <v>28</v>
      </c>
      <c r="J828" s="57" t="s">
        <v>28</v>
      </c>
      <c r="K828" s="57">
        <v>98.5</v>
      </c>
    </row>
    <row r="829" spans="1:11" ht="22.5">
      <c r="A829" s="54">
        <v>828</v>
      </c>
      <c r="B829" s="54" t="s">
        <v>1551</v>
      </c>
      <c r="C829" s="58" t="s">
        <v>1552</v>
      </c>
      <c r="D829" s="56">
        <v>36</v>
      </c>
      <c r="E829" s="56">
        <v>42</v>
      </c>
      <c r="F829" s="57">
        <v>3809.14</v>
      </c>
      <c r="G829" s="57">
        <v>101.68</v>
      </c>
      <c r="H829" s="57">
        <v>3809.14</v>
      </c>
      <c r="I829" s="57" t="s">
        <v>28</v>
      </c>
      <c r="J829" s="57" t="s">
        <v>28</v>
      </c>
      <c r="K829" s="57">
        <v>103.65</v>
      </c>
    </row>
    <row r="830" spans="1:11" ht="33.75">
      <c r="A830" s="54">
        <v>829</v>
      </c>
      <c r="B830" s="54" t="s">
        <v>1553</v>
      </c>
      <c r="C830" s="58" t="s">
        <v>1554</v>
      </c>
      <c r="D830" s="56">
        <v>43</v>
      </c>
      <c r="E830" s="56">
        <v>49</v>
      </c>
      <c r="F830" s="57">
        <v>4037.48</v>
      </c>
      <c r="G830" s="57">
        <v>93.89</v>
      </c>
      <c r="H830" s="57">
        <v>4037.48</v>
      </c>
      <c r="I830" s="57" t="s">
        <v>28</v>
      </c>
      <c r="J830" s="57" t="s">
        <v>28</v>
      </c>
      <c r="K830" s="57">
        <v>87.41</v>
      </c>
    </row>
    <row r="831" spans="1:11" ht="33.75">
      <c r="A831" s="54">
        <v>830</v>
      </c>
      <c r="B831" s="54" t="s">
        <v>1555</v>
      </c>
      <c r="C831" s="58" t="s">
        <v>1556</v>
      </c>
      <c r="D831" s="56">
        <v>57</v>
      </c>
      <c r="E831" s="56">
        <v>63</v>
      </c>
      <c r="F831" s="57">
        <v>5613.85</v>
      </c>
      <c r="G831" s="57">
        <v>98.49</v>
      </c>
      <c r="H831" s="57">
        <v>5613.85</v>
      </c>
      <c r="I831" s="57" t="s">
        <v>28</v>
      </c>
      <c r="J831" s="57" t="s">
        <v>28</v>
      </c>
      <c r="K831" s="57">
        <v>92.18</v>
      </c>
    </row>
    <row r="832" spans="1:11" ht="33.75">
      <c r="A832" s="54">
        <v>831</v>
      </c>
      <c r="B832" s="54" t="s">
        <v>1557</v>
      </c>
      <c r="C832" s="58" t="s">
        <v>1558</v>
      </c>
      <c r="D832" s="56">
        <v>57</v>
      </c>
      <c r="E832" s="56">
        <v>63</v>
      </c>
      <c r="F832" s="57">
        <v>6496.62</v>
      </c>
      <c r="G832" s="57">
        <v>113.98</v>
      </c>
      <c r="H832" s="57">
        <v>6496.62</v>
      </c>
      <c r="I832" s="57" t="s">
        <v>28</v>
      </c>
      <c r="J832" s="57" t="s">
        <v>28</v>
      </c>
      <c r="K832" s="57">
        <v>107.68</v>
      </c>
    </row>
    <row r="833" spans="1:11" ht="33.75">
      <c r="A833" s="54">
        <v>832</v>
      </c>
      <c r="B833" s="54" t="s">
        <v>1559</v>
      </c>
      <c r="C833" s="58" t="s">
        <v>1560</v>
      </c>
      <c r="D833" s="56">
        <v>57</v>
      </c>
      <c r="E833" s="56">
        <v>63</v>
      </c>
      <c r="F833" s="57">
        <v>6686.21</v>
      </c>
      <c r="G833" s="57">
        <v>117.3</v>
      </c>
      <c r="H833" s="57">
        <v>6686.21</v>
      </c>
      <c r="I833" s="57" t="s">
        <v>28</v>
      </c>
      <c r="J833" s="57" t="s">
        <v>28</v>
      </c>
      <c r="K833" s="57">
        <v>107.68</v>
      </c>
    </row>
    <row r="834" spans="1:11" ht="22.5">
      <c r="A834" s="54">
        <v>833</v>
      </c>
      <c r="B834" s="54" t="s">
        <v>1561</v>
      </c>
      <c r="C834" s="58" t="s">
        <v>1562</v>
      </c>
      <c r="D834" s="56">
        <v>22</v>
      </c>
      <c r="E834" s="56">
        <v>28</v>
      </c>
      <c r="F834" s="57">
        <v>2179.48</v>
      </c>
      <c r="G834" s="57">
        <v>99.07</v>
      </c>
      <c r="H834" s="57">
        <v>2179.48</v>
      </c>
      <c r="I834" s="57" t="s">
        <v>28</v>
      </c>
      <c r="J834" s="57" t="s">
        <v>28</v>
      </c>
      <c r="K834" s="57">
        <v>87.68</v>
      </c>
    </row>
    <row r="835" spans="1:11" ht="22.5">
      <c r="A835" s="54">
        <v>834</v>
      </c>
      <c r="B835" s="54" t="s">
        <v>1563</v>
      </c>
      <c r="C835" s="58" t="s">
        <v>1564</v>
      </c>
      <c r="D835" s="56">
        <v>29</v>
      </c>
      <c r="E835" s="56">
        <v>35</v>
      </c>
      <c r="F835" s="57">
        <v>2801.08</v>
      </c>
      <c r="G835" s="57">
        <v>88.8</v>
      </c>
      <c r="H835" s="57">
        <v>2801.08</v>
      </c>
      <c r="I835" s="57" t="s">
        <v>28</v>
      </c>
      <c r="J835" s="57" t="s">
        <v>28</v>
      </c>
      <c r="K835" s="57">
        <v>87.68</v>
      </c>
    </row>
    <row r="836" spans="1:11" ht="33.75">
      <c r="A836" s="54">
        <v>835</v>
      </c>
      <c r="B836" s="54" t="s">
        <v>1565</v>
      </c>
      <c r="C836" s="58" t="s">
        <v>1566</v>
      </c>
      <c r="D836" s="56">
        <v>22</v>
      </c>
      <c r="E836" s="56">
        <v>28</v>
      </c>
      <c r="F836" s="57">
        <v>2400.2399999999998</v>
      </c>
      <c r="G836" s="57">
        <v>109.1</v>
      </c>
      <c r="H836" s="57">
        <v>2400.2399999999998</v>
      </c>
      <c r="I836" s="57" t="s">
        <v>28</v>
      </c>
      <c r="J836" s="57" t="s">
        <v>28</v>
      </c>
      <c r="K836" s="57">
        <v>97.22</v>
      </c>
    </row>
    <row r="837" spans="1:11" ht="33.75">
      <c r="A837" s="54">
        <v>836</v>
      </c>
      <c r="B837" s="54" t="s">
        <v>1567</v>
      </c>
      <c r="C837" s="58" t="s">
        <v>1568</v>
      </c>
      <c r="D837" s="56">
        <v>43</v>
      </c>
      <c r="E837" s="56">
        <v>49</v>
      </c>
      <c r="F837" s="57">
        <v>4707.49</v>
      </c>
      <c r="G837" s="57">
        <v>109.48</v>
      </c>
      <c r="H837" s="57">
        <v>4707.49</v>
      </c>
      <c r="I837" s="57" t="s">
        <v>28</v>
      </c>
      <c r="J837" s="57" t="s">
        <v>28</v>
      </c>
      <c r="K837" s="57">
        <v>101.89</v>
      </c>
    </row>
    <row r="838" spans="1:11" ht="33.75">
      <c r="A838" s="54">
        <v>837</v>
      </c>
      <c r="B838" s="54" t="s">
        <v>1569</v>
      </c>
      <c r="C838" s="58" t="s">
        <v>1570</v>
      </c>
      <c r="D838" s="56">
        <v>22</v>
      </c>
      <c r="E838" s="56">
        <v>28</v>
      </c>
      <c r="F838" s="57">
        <v>2390.6799999999998</v>
      </c>
      <c r="G838" s="57">
        <v>108.67</v>
      </c>
      <c r="H838" s="57">
        <v>2390.6799999999998</v>
      </c>
      <c r="I838" s="57" t="s">
        <v>28</v>
      </c>
      <c r="J838" s="57" t="s">
        <v>28</v>
      </c>
      <c r="K838" s="57">
        <v>93.49</v>
      </c>
    </row>
    <row r="839" spans="1:11" ht="33.75">
      <c r="A839" s="54">
        <v>838</v>
      </c>
      <c r="B839" s="54" t="s">
        <v>1571</v>
      </c>
      <c r="C839" s="58" t="s">
        <v>1572</v>
      </c>
      <c r="D839" s="56">
        <v>57</v>
      </c>
      <c r="E839" s="56">
        <v>63</v>
      </c>
      <c r="F839" s="57">
        <v>5770.76</v>
      </c>
      <c r="G839" s="57">
        <v>96.57</v>
      </c>
      <c r="H839" s="57">
        <v>5770.76</v>
      </c>
      <c r="I839" s="57" t="s">
        <v>28</v>
      </c>
      <c r="J839" s="57" t="s">
        <v>28</v>
      </c>
      <c r="K839" s="57">
        <v>94.22</v>
      </c>
    </row>
    <row r="840" spans="1:11" ht="11.25">
      <c r="A840" s="54">
        <v>839</v>
      </c>
      <c r="B840" s="54" t="s">
        <v>1573</v>
      </c>
      <c r="C840" s="55" t="s">
        <v>1574</v>
      </c>
      <c r="D840" s="56">
        <v>1</v>
      </c>
      <c r="E840" s="56">
        <v>1</v>
      </c>
      <c r="F840" s="57" t="s">
        <v>28</v>
      </c>
      <c r="G840" s="57" t="s">
        <v>28</v>
      </c>
      <c r="H840" s="57">
        <v>111.88</v>
      </c>
      <c r="I840" s="57" t="s">
        <v>28</v>
      </c>
      <c r="J840" s="57" t="s">
        <v>28</v>
      </c>
      <c r="K840" s="57" t="s">
        <v>28</v>
      </c>
    </row>
    <row r="841" spans="1:11" ht="11.25">
      <c r="A841" s="54">
        <v>840</v>
      </c>
      <c r="B841" s="54" t="s">
        <v>1575</v>
      </c>
      <c r="C841" s="55" t="s">
        <v>1576</v>
      </c>
      <c r="D841" s="56">
        <v>1</v>
      </c>
      <c r="E841" s="56">
        <v>1</v>
      </c>
      <c r="F841" s="57" t="s">
        <v>28</v>
      </c>
      <c r="G841" s="57" t="s">
        <v>28</v>
      </c>
      <c r="H841" s="57">
        <v>88.81</v>
      </c>
      <c r="I841" s="57" t="s">
        <v>28</v>
      </c>
      <c r="J841" s="57" t="s">
        <v>28</v>
      </c>
      <c r="K841" s="57" t="s">
        <v>28</v>
      </c>
    </row>
    <row r="842" spans="1:11" ht="11.25">
      <c r="A842" s="54">
        <v>841</v>
      </c>
      <c r="B842" s="54" t="s">
        <v>1577</v>
      </c>
      <c r="C842" s="55" t="s">
        <v>1578</v>
      </c>
      <c r="D842" s="56">
        <v>1</v>
      </c>
      <c r="E842" s="56">
        <v>1</v>
      </c>
      <c r="F842" s="57" t="s">
        <v>28</v>
      </c>
      <c r="G842" s="57" t="s">
        <v>28</v>
      </c>
      <c r="H842" s="57">
        <v>66.599999999999994</v>
      </c>
      <c r="I842" s="57" t="s">
        <v>28</v>
      </c>
      <c r="J842" s="57" t="s">
        <v>28</v>
      </c>
      <c r="K842" s="57" t="s">
        <v>28</v>
      </c>
    </row>
    <row r="843" spans="1:11" ht="22.5">
      <c r="A843" s="54">
        <v>842</v>
      </c>
      <c r="B843" s="54" t="s">
        <v>1579</v>
      </c>
      <c r="C843" s="58" t="s">
        <v>1580</v>
      </c>
      <c r="D843" s="56">
        <v>15</v>
      </c>
      <c r="E843" s="56">
        <v>35</v>
      </c>
      <c r="F843" s="57">
        <v>2326.89</v>
      </c>
      <c r="G843" s="57">
        <v>155.13</v>
      </c>
      <c r="H843" s="57">
        <v>2326.89</v>
      </c>
      <c r="I843" s="57">
        <v>3120.15</v>
      </c>
      <c r="J843" s="57">
        <v>3783.82</v>
      </c>
      <c r="K843" s="57">
        <v>100.11</v>
      </c>
    </row>
    <row r="844" spans="1:11" ht="22.5">
      <c r="A844" s="54">
        <v>843</v>
      </c>
      <c r="B844" s="54" t="s">
        <v>1581</v>
      </c>
      <c r="C844" s="58" t="s">
        <v>1582</v>
      </c>
      <c r="D844" s="56">
        <v>43</v>
      </c>
      <c r="E844" s="56">
        <v>49</v>
      </c>
      <c r="F844" s="57">
        <v>5451.05</v>
      </c>
      <c r="G844" s="57">
        <v>111</v>
      </c>
      <c r="H844" s="57">
        <v>5451.05</v>
      </c>
      <c r="I844" s="57" t="s">
        <v>28</v>
      </c>
      <c r="J844" s="57" t="s">
        <v>28</v>
      </c>
      <c r="K844" s="57">
        <v>118.93</v>
      </c>
    </row>
    <row r="845" spans="1:11" ht="33.75">
      <c r="A845" s="54">
        <v>844</v>
      </c>
      <c r="B845" s="54" t="s">
        <v>1583</v>
      </c>
      <c r="C845" s="58" t="s">
        <v>1584</v>
      </c>
      <c r="D845" s="56">
        <v>50</v>
      </c>
      <c r="E845" s="56">
        <v>56</v>
      </c>
      <c r="F845" s="57">
        <v>5213.6000000000004</v>
      </c>
      <c r="G845" s="57">
        <v>104.27</v>
      </c>
      <c r="H845" s="57">
        <v>5213.6000000000004</v>
      </c>
      <c r="I845" s="57" t="s">
        <v>28</v>
      </c>
      <c r="J845" s="57" t="s">
        <v>28</v>
      </c>
      <c r="K845" s="57">
        <v>98.24</v>
      </c>
    </row>
    <row r="846" spans="1:11" ht="33.75">
      <c r="A846" s="54">
        <v>845</v>
      </c>
      <c r="B846" s="54" t="s">
        <v>1585</v>
      </c>
      <c r="C846" s="58" t="s">
        <v>1586</v>
      </c>
      <c r="D846" s="56">
        <v>57</v>
      </c>
      <c r="E846" s="56">
        <v>63</v>
      </c>
      <c r="F846" s="57">
        <v>6916.19</v>
      </c>
      <c r="G846" s="57">
        <v>121.34</v>
      </c>
      <c r="H846" s="57">
        <v>6916.19</v>
      </c>
      <c r="I846" s="57" t="s">
        <v>28</v>
      </c>
      <c r="J846" s="57" t="s">
        <v>28</v>
      </c>
      <c r="K846" s="57">
        <v>114.2</v>
      </c>
    </row>
    <row r="847" spans="1:11" ht="33.75">
      <c r="A847" s="54">
        <v>846</v>
      </c>
      <c r="B847" s="54" t="s">
        <v>1587</v>
      </c>
      <c r="C847" s="58" t="s">
        <v>1588</v>
      </c>
      <c r="D847" s="56">
        <v>57</v>
      </c>
      <c r="E847" s="56">
        <v>63</v>
      </c>
      <c r="F847" s="57">
        <v>6402.45</v>
      </c>
      <c r="G847" s="57">
        <v>112.32</v>
      </c>
      <c r="H847" s="57">
        <v>6402.45</v>
      </c>
      <c r="I847" s="57" t="s">
        <v>28</v>
      </c>
      <c r="J847" s="57" t="s">
        <v>28</v>
      </c>
      <c r="K847" s="57">
        <v>106.98</v>
      </c>
    </row>
    <row r="848" spans="1:11" ht="33.75">
      <c r="A848" s="54">
        <v>847</v>
      </c>
      <c r="B848" s="54" t="s">
        <v>1589</v>
      </c>
      <c r="C848" s="58" t="s">
        <v>1590</v>
      </c>
      <c r="D848" s="56">
        <v>71</v>
      </c>
      <c r="E848" s="56">
        <v>77</v>
      </c>
      <c r="F848" s="57">
        <v>8554.1299999999992</v>
      </c>
      <c r="G848" s="57">
        <v>120.48</v>
      </c>
      <c r="H848" s="57">
        <v>8554.1299999999992</v>
      </c>
      <c r="I848" s="57" t="s">
        <v>28</v>
      </c>
      <c r="J848" s="57" t="s">
        <v>28</v>
      </c>
      <c r="K848" s="57">
        <v>115.06</v>
      </c>
    </row>
    <row r="849" spans="1:11" ht="22.5">
      <c r="A849" s="54">
        <v>848</v>
      </c>
      <c r="B849" s="54" t="s">
        <v>1591</v>
      </c>
      <c r="C849" s="58" t="s">
        <v>1592</v>
      </c>
      <c r="D849" s="56">
        <v>29</v>
      </c>
      <c r="E849" s="56">
        <v>35</v>
      </c>
      <c r="F849" s="57">
        <v>3045.86</v>
      </c>
      <c r="G849" s="57">
        <v>105.03</v>
      </c>
      <c r="H849" s="57">
        <v>3045.86</v>
      </c>
      <c r="I849" s="57" t="s">
        <v>28</v>
      </c>
      <c r="J849" s="57" t="s">
        <v>28</v>
      </c>
      <c r="K849" s="57">
        <v>99.68</v>
      </c>
    </row>
    <row r="850" spans="1:11" ht="22.5">
      <c r="A850" s="54">
        <v>849</v>
      </c>
      <c r="B850" s="54" t="s">
        <v>1593</v>
      </c>
      <c r="C850" s="58" t="s">
        <v>1594</v>
      </c>
      <c r="D850" s="56">
        <v>43</v>
      </c>
      <c r="E850" s="56">
        <v>49</v>
      </c>
      <c r="F850" s="57">
        <v>3089.72</v>
      </c>
      <c r="G850" s="57">
        <v>71.849999999999994</v>
      </c>
      <c r="H850" s="57">
        <v>3089.72</v>
      </c>
      <c r="I850" s="57" t="s">
        <v>28</v>
      </c>
      <c r="J850" s="57" t="s">
        <v>28</v>
      </c>
      <c r="K850" s="57">
        <v>67.17</v>
      </c>
    </row>
    <row r="851" spans="1:11" ht="33.75">
      <c r="A851" s="54">
        <v>850</v>
      </c>
      <c r="B851" s="54" t="s">
        <v>1595</v>
      </c>
      <c r="C851" s="58" t="s">
        <v>1596</v>
      </c>
      <c r="D851" s="56">
        <v>43</v>
      </c>
      <c r="E851" s="56">
        <v>49</v>
      </c>
      <c r="F851" s="57">
        <v>4272.0200000000004</v>
      </c>
      <c r="G851" s="57">
        <v>99.35</v>
      </c>
      <c r="H851" s="57">
        <v>4272.0200000000004</v>
      </c>
      <c r="I851" s="57" t="s">
        <v>28</v>
      </c>
      <c r="J851" s="57" t="s">
        <v>28</v>
      </c>
      <c r="K851" s="57">
        <v>91.82</v>
      </c>
    </row>
    <row r="852" spans="1:11" ht="33.75">
      <c r="A852" s="54">
        <v>851</v>
      </c>
      <c r="B852" s="54" t="s">
        <v>1597</v>
      </c>
      <c r="C852" s="58" t="s">
        <v>1598</v>
      </c>
      <c r="D852" s="56">
        <v>57</v>
      </c>
      <c r="E852" s="56">
        <v>63</v>
      </c>
      <c r="F852" s="57">
        <v>5658.44</v>
      </c>
      <c r="G852" s="57">
        <v>99.03</v>
      </c>
      <c r="H852" s="57">
        <v>5658.44</v>
      </c>
      <c r="I852" s="57" t="s">
        <v>28</v>
      </c>
      <c r="J852" s="57" t="s">
        <v>28</v>
      </c>
      <c r="K852" s="57">
        <v>95.37</v>
      </c>
    </row>
    <row r="853" spans="1:11" ht="33.75">
      <c r="A853" s="54">
        <v>852</v>
      </c>
      <c r="B853" s="54" t="s">
        <v>1599</v>
      </c>
      <c r="C853" s="58" t="s">
        <v>1600</v>
      </c>
      <c r="D853" s="56">
        <v>50</v>
      </c>
      <c r="E853" s="56">
        <v>56</v>
      </c>
      <c r="F853" s="57">
        <v>5813.15</v>
      </c>
      <c r="G853" s="57">
        <v>116.26</v>
      </c>
      <c r="H853" s="57">
        <v>5813.15</v>
      </c>
      <c r="I853" s="57" t="s">
        <v>28</v>
      </c>
      <c r="J853" s="57" t="s">
        <v>28</v>
      </c>
      <c r="K853" s="57">
        <v>108.93</v>
      </c>
    </row>
    <row r="854" spans="1:11" ht="33.75">
      <c r="A854" s="54">
        <v>853</v>
      </c>
      <c r="B854" s="54" t="s">
        <v>1601</v>
      </c>
      <c r="C854" s="58" t="s">
        <v>1602</v>
      </c>
      <c r="D854" s="56">
        <v>64</v>
      </c>
      <c r="E854" s="56">
        <v>70</v>
      </c>
      <c r="F854" s="57">
        <v>7701.08</v>
      </c>
      <c r="G854" s="57">
        <v>120.33</v>
      </c>
      <c r="H854" s="57">
        <v>7701.08</v>
      </c>
      <c r="I854" s="57" t="s">
        <v>28</v>
      </c>
      <c r="J854" s="57" t="s">
        <v>28</v>
      </c>
      <c r="K854" s="57">
        <v>115.35</v>
      </c>
    </row>
    <row r="855" spans="1:11" ht="22.5">
      <c r="A855" s="54">
        <v>854</v>
      </c>
      <c r="B855" s="54" t="s">
        <v>1603</v>
      </c>
      <c r="C855" s="58" t="s">
        <v>1604</v>
      </c>
      <c r="D855" s="56">
        <v>29</v>
      </c>
      <c r="E855" s="56">
        <v>35</v>
      </c>
      <c r="F855" s="57">
        <v>2901.55</v>
      </c>
      <c r="G855" s="57">
        <v>100.05</v>
      </c>
      <c r="H855" s="57">
        <v>2901.55</v>
      </c>
      <c r="I855" s="57" t="s">
        <v>28</v>
      </c>
      <c r="J855" s="57" t="s">
        <v>28</v>
      </c>
      <c r="K855" s="57">
        <v>95.13</v>
      </c>
    </row>
    <row r="856" spans="1:11" ht="22.5">
      <c r="A856" s="54">
        <v>855</v>
      </c>
      <c r="B856" s="54" t="s">
        <v>1605</v>
      </c>
      <c r="C856" s="58" t="s">
        <v>1606</v>
      </c>
      <c r="D856" s="56">
        <v>36</v>
      </c>
      <c r="E856" s="56">
        <v>42</v>
      </c>
      <c r="F856" s="57">
        <v>3949.48</v>
      </c>
      <c r="G856" s="57">
        <v>109.71</v>
      </c>
      <c r="H856" s="57">
        <v>3949.48</v>
      </c>
      <c r="I856" s="57" t="s">
        <v>28</v>
      </c>
      <c r="J856" s="57" t="s">
        <v>28</v>
      </c>
      <c r="K856" s="57">
        <v>103.93</v>
      </c>
    </row>
    <row r="857" spans="1:11" ht="33.75">
      <c r="A857" s="54">
        <v>856</v>
      </c>
      <c r="B857" s="54" t="s">
        <v>1607</v>
      </c>
      <c r="C857" s="58" t="s">
        <v>1608</v>
      </c>
      <c r="D857" s="56">
        <v>29</v>
      </c>
      <c r="E857" s="56">
        <v>35</v>
      </c>
      <c r="F857" s="57">
        <v>3139.58</v>
      </c>
      <c r="G857" s="57">
        <v>108.26</v>
      </c>
      <c r="H857" s="57">
        <v>3139.58</v>
      </c>
      <c r="I857" s="57" t="s">
        <v>28</v>
      </c>
      <c r="J857" s="57" t="s">
        <v>28</v>
      </c>
      <c r="K857" s="57">
        <v>99.67</v>
      </c>
    </row>
    <row r="858" spans="1:11" ht="33.75">
      <c r="A858" s="54">
        <v>857</v>
      </c>
      <c r="B858" s="54" t="s">
        <v>1609</v>
      </c>
      <c r="C858" s="58" t="s">
        <v>1610</v>
      </c>
      <c r="D858" s="56">
        <v>36</v>
      </c>
      <c r="E858" s="56">
        <v>42</v>
      </c>
      <c r="F858" s="57">
        <v>4670.91</v>
      </c>
      <c r="G858" s="57">
        <v>129.75</v>
      </c>
      <c r="H858" s="57">
        <v>4670.91</v>
      </c>
      <c r="I858" s="57" t="s">
        <v>28</v>
      </c>
      <c r="J858" s="57" t="s">
        <v>28</v>
      </c>
      <c r="K858" s="57">
        <v>126.24</v>
      </c>
    </row>
    <row r="859" spans="1:11" ht="22.5">
      <c r="A859" s="54">
        <v>858</v>
      </c>
      <c r="B859" s="54" t="s">
        <v>1611</v>
      </c>
      <c r="C859" s="58" t="s">
        <v>1612</v>
      </c>
      <c r="D859" s="56">
        <v>43</v>
      </c>
      <c r="E859" s="56">
        <v>49</v>
      </c>
      <c r="F859" s="57">
        <v>4781.1899999999996</v>
      </c>
      <c r="G859" s="57">
        <v>111.19</v>
      </c>
      <c r="H859" s="57">
        <v>4781.1899999999996</v>
      </c>
      <c r="I859" s="57" t="s">
        <v>28</v>
      </c>
      <c r="J859" s="57" t="s">
        <v>28</v>
      </c>
      <c r="K859" s="57">
        <v>101.92</v>
      </c>
    </row>
    <row r="860" spans="1:11" ht="22.5">
      <c r="A860" s="54">
        <v>859</v>
      </c>
      <c r="B860" s="54" t="s">
        <v>1613</v>
      </c>
      <c r="C860" s="58" t="s">
        <v>1614</v>
      </c>
      <c r="D860" s="56">
        <v>50</v>
      </c>
      <c r="E860" s="56">
        <v>56</v>
      </c>
      <c r="F860" s="57">
        <v>5260.67</v>
      </c>
      <c r="G860" s="57">
        <v>68.5</v>
      </c>
      <c r="H860" s="57">
        <v>5260.67</v>
      </c>
      <c r="I860" s="57" t="s">
        <v>28</v>
      </c>
      <c r="J860" s="57" t="s">
        <v>28</v>
      </c>
      <c r="K860" s="57">
        <v>101.92</v>
      </c>
    </row>
    <row r="861" spans="1:11" ht="33.75">
      <c r="A861" s="54">
        <v>860</v>
      </c>
      <c r="B861" s="54" t="s">
        <v>1615</v>
      </c>
      <c r="C861" s="58" t="s">
        <v>2790</v>
      </c>
      <c r="D861" s="56">
        <v>1</v>
      </c>
      <c r="E861" s="56">
        <v>1</v>
      </c>
      <c r="F861" s="57" t="s">
        <v>28</v>
      </c>
      <c r="G861" s="57" t="s">
        <v>28</v>
      </c>
      <c r="H861" s="57">
        <v>81.27</v>
      </c>
      <c r="I861" s="57" t="s">
        <v>28</v>
      </c>
      <c r="J861" s="57" t="s">
        <v>28</v>
      </c>
      <c r="K861" s="57" t="s">
        <v>28</v>
      </c>
    </row>
    <row r="862" spans="1:11" ht="45">
      <c r="A862" s="54">
        <v>861</v>
      </c>
      <c r="B862" s="54" t="s">
        <v>1616</v>
      </c>
      <c r="C862" s="58" t="s">
        <v>2791</v>
      </c>
      <c r="D862" s="56">
        <v>22</v>
      </c>
      <c r="E862" s="56">
        <v>42</v>
      </c>
      <c r="F862" s="57">
        <v>2631.53</v>
      </c>
      <c r="G862" s="57">
        <v>119.62</v>
      </c>
      <c r="H862" s="57">
        <v>2631.53</v>
      </c>
      <c r="I862" s="57">
        <v>3304.22</v>
      </c>
      <c r="J862" s="57">
        <v>4102.1400000000003</v>
      </c>
      <c r="K862" s="57">
        <v>95.8</v>
      </c>
    </row>
    <row r="863" spans="1:11" ht="45">
      <c r="A863" s="54">
        <v>862</v>
      </c>
      <c r="B863" s="54" t="s">
        <v>1617</v>
      </c>
      <c r="C863" s="58" t="s">
        <v>2792</v>
      </c>
      <c r="D863" s="56">
        <v>22</v>
      </c>
      <c r="E863" s="56">
        <v>42</v>
      </c>
      <c r="F863" s="57">
        <v>2635.66</v>
      </c>
      <c r="G863" s="57">
        <v>119.8</v>
      </c>
      <c r="H863" s="57">
        <v>2635.66</v>
      </c>
      <c r="I863" s="57">
        <v>3309.41</v>
      </c>
      <c r="J863" s="57">
        <v>4108.57</v>
      </c>
      <c r="K863" s="57">
        <v>97.82</v>
      </c>
    </row>
    <row r="864" spans="1:11" ht="56.25">
      <c r="A864" s="54">
        <v>863</v>
      </c>
      <c r="B864" s="54" t="s">
        <v>1618</v>
      </c>
      <c r="C864" s="58" t="s">
        <v>2793</v>
      </c>
      <c r="D864" s="56">
        <v>22</v>
      </c>
      <c r="E864" s="56">
        <v>42</v>
      </c>
      <c r="F864" s="57">
        <v>2743.88</v>
      </c>
      <c r="G864" s="57">
        <v>124.72</v>
      </c>
      <c r="H864" s="57">
        <v>2743.88</v>
      </c>
      <c r="I864" s="57">
        <v>3351.38</v>
      </c>
      <c r="J864" s="57">
        <v>4168.34</v>
      </c>
      <c r="K864" s="57">
        <v>95.21</v>
      </c>
    </row>
    <row r="865" spans="1:11" ht="56.25">
      <c r="A865" s="54">
        <v>864</v>
      </c>
      <c r="B865" s="54" t="s">
        <v>1619</v>
      </c>
      <c r="C865" s="58" t="s">
        <v>2794</v>
      </c>
      <c r="D865" s="56">
        <v>50</v>
      </c>
      <c r="E865" s="56">
        <v>56</v>
      </c>
      <c r="F865" s="57">
        <v>6034.42</v>
      </c>
      <c r="G865" s="57">
        <v>117.52</v>
      </c>
      <c r="H865" s="57">
        <v>6034.42</v>
      </c>
      <c r="I865" s="57" t="s">
        <v>28</v>
      </c>
      <c r="J865" s="57" t="s">
        <v>28</v>
      </c>
      <c r="K865" s="57">
        <v>113.95</v>
      </c>
    </row>
    <row r="866" spans="1:11" ht="45">
      <c r="A866" s="54">
        <v>865</v>
      </c>
      <c r="B866" s="54" t="s">
        <v>1620</v>
      </c>
      <c r="C866" s="58" t="s">
        <v>2795</v>
      </c>
      <c r="D866" s="56">
        <v>50</v>
      </c>
      <c r="E866" s="56">
        <v>56</v>
      </c>
      <c r="F866" s="57">
        <v>5581.74</v>
      </c>
      <c r="G866" s="57">
        <v>111.63</v>
      </c>
      <c r="H866" s="57">
        <v>5581.74</v>
      </c>
      <c r="I866" s="57" t="s">
        <v>28</v>
      </c>
      <c r="J866" s="57" t="s">
        <v>28</v>
      </c>
      <c r="K866" s="57">
        <v>104.19</v>
      </c>
    </row>
    <row r="867" spans="1:11" ht="45">
      <c r="A867" s="54">
        <v>866</v>
      </c>
      <c r="B867" s="54" t="s">
        <v>1621</v>
      </c>
      <c r="C867" s="58" t="s">
        <v>2796</v>
      </c>
      <c r="D867" s="56">
        <v>64</v>
      </c>
      <c r="E867" s="56">
        <v>70</v>
      </c>
      <c r="F867" s="57">
        <v>6821.34</v>
      </c>
      <c r="G867" s="57">
        <v>88.54</v>
      </c>
      <c r="H867" s="57">
        <v>6821.34</v>
      </c>
      <c r="I867" s="57" t="s">
        <v>28</v>
      </c>
      <c r="J867" s="57" t="s">
        <v>28</v>
      </c>
      <c r="K867" s="57">
        <v>104.19</v>
      </c>
    </row>
    <row r="868" spans="1:11" ht="45">
      <c r="A868" s="54">
        <v>867</v>
      </c>
      <c r="B868" s="54" t="s">
        <v>1622</v>
      </c>
      <c r="C868" s="58" t="s">
        <v>2797</v>
      </c>
      <c r="D868" s="56">
        <v>15</v>
      </c>
      <c r="E868" s="56">
        <v>35</v>
      </c>
      <c r="F868" s="57">
        <v>1886.43</v>
      </c>
      <c r="G868" s="57">
        <v>125.76</v>
      </c>
      <c r="H868" s="57">
        <v>1886.43</v>
      </c>
      <c r="I868" s="57">
        <v>2553.9699999999998</v>
      </c>
      <c r="J868" s="57">
        <v>3224.59</v>
      </c>
      <c r="K868" s="57">
        <v>89.57</v>
      </c>
    </row>
    <row r="869" spans="1:11" ht="45">
      <c r="A869" s="54">
        <v>868</v>
      </c>
      <c r="B869" s="54" t="s">
        <v>1623</v>
      </c>
      <c r="C869" s="58" t="s">
        <v>2798</v>
      </c>
      <c r="D869" s="56">
        <v>29</v>
      </c>
      <c r="E869" s="56">
        <v>35</v>
      </c>
      <c r="F869" s="57">
        <v>3331.29</v>
      </c>
      <c r="G869" s="57">
        <v>103.2</v>
      </c>
      <c r="H869" s="57">
        <v>3331.29</v>
      </c>
      <c r="I869" s="57" t="s">
        <v>28</v>
      </c>
      <c r="J869" s="57" t="s">
        <v>28</v>
      </c>
      <c r="K869" s="57">
        <v>105.57</v>
      </c>
    </row>
    <row r="870" spans="1:11" ht="56.25">
      <c r="A870" s="54">
        <v>869</v>
      </c>
      <c r="B870" s="54" t="s">
        <v>1624</v>
      </c>
      <c r="C870" s="58" t="s">
        <v>2799</v>
      </c>
      <c r="D870" s="56">
        <v>15</v>
      </c>
      <c r="E870" s="56">
        <v>35</v>
      </c>
      <c r="F870" s="57">
        <v>1785.14</v>
      </c>
      <c r="G870" s="57">
        <v>119.01</v>
      </c>
      <c r="H870" s="57">
        <v>1785.14</v>
      </c>
      <c r="I870" s="57">
        <v>2411.35</v>
      </c>
      <c r="J870" s="57">
        <v>3049.09</v>
      </c>
      <c r="K870" s="57">
        <v>80.8</v>
      </c>
    </row>
    <row r="871" spans="1:11" ht="56.25">
      <c r="A871" s="54">
        <v>870</v>
      </c>
      <c r="B871" s="54" t="s">
        <v>1625</v>
      </c>
      <c r="C871" s="58" t="s">
        <v>2800</v>
      </c>
      <c r="D871" s="56">
        <v>43</v>
      </c>
      <c r="E871" s="56">
        <v>49</v>
      </c>
      <c r="F871" s="57">
        <v>4198.7</v>
      </c>
      <c r="G871" s="57">
        <v>82.11</v>
      </c>
      <c r="H871" s="57">
        <v>4198.7</v>
      </c>
      <c r="I871" s="57" t="s">
        <v>28</v>
      </c>
      <c r="J871" s="57" t="s">
        <v>28</v>
      </c>
      <c r="K871" s="57">
        <v>91.45</v>
      </c>
    </row>
    <row r="872" spans="1:11" ht="45">
      <c r="A872" s="54">
        <v>871</v>
      </c>
      <c r="B872" s="54" t="s">
        <v>1626</v>
      </c>
      <c r="C872" s="58" t="s">
        <v>2801</v>
      </c>
      <c r="D872" s="56">
        <v>50</v>
      </c>
      <c r="E872" s="56">
        <v>56</v>
      </c>
      <c r="F872" s="57">
        <v>5308.72</v>
      </c>
      <c r="G872" s="57">
        <v>106.17</v>
      </c>
      <c r="H872" s="57">
        <v>5308.72</v>
      </c>
      <c r="I872" s="57" t="s">
        <v>28</v>
      </c>
      <c r="J872" s="57" t="s">
        <v>28</v>
      </c>
      <c r="K872" s="57">
        <v>99.29</v>
      </c>
    </row>
    <row r="873" spans="1:11" ht="45">
      <c r="A873" s="54">
        <v>872</v>
      </c>
      <c r="B873" s="54" t="s">
        <v>1627</v>
      </c>
      <c r="C873" s="58" t="s">
        <v>2802</v>
      </c>
      <c r="D873" s="56">
        <v>57</v>
      </c>
      <c r="E873" s="56">
        <v>63</v>
      </c>
      <c r="F873" s="57">
        <v>6537.32</v>
      </c>
      <c r="G873" s="57">
        <v>114.69</v>
      </c>
      <c r="H873" s="57">
        <v>6537.32</v>
      </c>
      <c r="I873" s="57" t="s">
        <v>28</v>
      </c>
      <c r="J873" s="57" t="s">
        <v>28</v>
      </c>
      <c r="K873" s="57">
        <v>108.6</v>
      </c>
    </row>
    <row r="874" spans="1:11" ht="45">
      <c r="A874" s="54">
        <v>873</v>
      </c>
      <c r="B874" s="54" t="s">
        <v>1628</v>
      </c>
      <c r="C874" s="58" t="s">
        <v>2803</v>
      </c>
      <c r="D874" s="56">
        <v>8</v>
      </c>
      <c r="E874" s="56">
        <v>28</v>
      </c>
      <c r="F874" s="57">
        <v>1044.6199999999999</v>
      </c>
      <c r="G874" s="57">
        <v>130.58000000000001</v>
      </c>
      <c r="H874" s="57">
        <v>1044.6199999999999</v>
      </c>
      <c r="I874" s="57">
        <v>1669.43</v>
      </c>
      <c r="J874" s="57">
        <v>2342.5500000000002</v>
      </c>
      <c r="K874" s="57">
        <v>78.040000000000006</v>
      </c>
    </row>
    <row r="875" spans="1:11" ht="45">
      <c r="A875" s="54">
        <v>874</v>
      </c>
      <c r="B875" s="54" t="s">
        <v>1629</v>
      </c>
      <c r="C875" s="58" t="s">
        <v>2804</v>
      </c>
      <c r="D875" s="56">
        <v>29</v>
      </c>
      <c r="E875" s="56">
        <v>35</v>
      </c>
      <c r="F875" s="57">
        <v>2783.21</v>
      </c>
      <c r="G875" s="57">
        <v>62.95</v>
      </c>
      <c r="H875" s="57">
        <v>2783.21</v>
      </c>
      <c r="I875" s="57" t="s">
        <v>28</v>
      </c>
      <c r="J875" s="57" t="s">
        <v>28</v>
      </c>
      <c r="K875" s="57">
        <v>86.98</v>
      </c>
    </row>
    <row r="876" spans="1:11" ht="45">
      <c r="A876" s="54">
        <v>875</v>
      </c>
      <c r="B876" s="54" t="s">
        <v>1630</v>
      </c>
      <c r="C876" s="58" t="s">
        <v>2805</v>
      </c>
      <c r="D876" s="56">
        <v>8</v>
      </c>
      <c r="E876" s="56">
        <v>28</v>
      </c>
      <c r="F876" s="57">
        <v>1178.24</v>
      </c>
      <c r="G876" s="57">
        <v>147.28</v>
      </c>
      <c r="H876" s="57">
        <v>1178.24</v>
      </c>
      <c r="I876" s="57">
        <v>1866.91</v>
      </c>
      <c r="J876" s="57">
        <v>2633.5</v>
      </c>
      <c r="K876" s="57">
        <v>84.64</v>
      </c>
    </row>
    <row r="877" spans="1:11" ht="45">
      <c r="A877" s="54">
        <v>876</v>
      </c>
      <c r="B877" s="54" t="s">
        <v>1631</v>
      </c>
      <c r="C877" s="58" t="s">
        <v>2806</v>
      </c>
      <c r="D877" s="56">
        <v>29</v>
      </c>
      <c r="E877" s="56">
        <v>35</v>
      </c>
      <c r="F877" s="57">
        <v>2848.54</v>
      </c>
      <c r="G877" s="57">
        <v>30.72</v>
      </c>
      <c r="H877" s="57">
        <v>2848.54</v>
      </c>
      <c r="I877" s="57" t="s">
        <v>28</v>
      </c>
      <c r="J877" s="57" t="s">
        <v>28</v>
      </c>
      <c r="K877" s="57">
        <v>87.92</v>
      </c>
    </row>
    <row r="878" spans="1:11" ht="45">
      <c r="A878" s="54">
        <v>877</v>
      </c>
      <c r="B878" s="54" t="s">
        <v>1632</v>
      </c>
      <c r="C878" s="58" t="s">
        <v>2807</v>
      </c>
      <c r="D878" s="56">
        <v>8</v>
      </c>
      <c r="E878" s="56">
        <v>28</v>
      </c>
      <c r="F878" s="57">
        <v>1423.18</v>
      </c>
      <c r="G878" s="57">
        <v>177.9</v>
      </c>
      <c r="H878" s="57">
        <v>1423.18</v>
      </c>
      <c r="I878" s="57">
        <v>2293.34</v>
      </c>
      <c r="J878" s="57">
        <v>3168.75</v>
      </c>
      <c r="K878" s="57">
        <v>89.16</v>
      </c>
    </row>
    <row r="879" spans="1:11" ht="45">
      <c r="A879" s="54">
        <v>878</v>
      </c>
      <c r="B879" s="54" t="s">
        <v>1633</v>
      </c>
      <c r="C879" s="58" t="s">
        <v>2808</v>
      </c>
      <c r="D879" s="56">
        <v>50</v>
      </c>
      <c r="E879" s="56">
        <v>56</v>
      </c>
      <c r="F879" s="57">
        <v>5636.99</v>
      </c>
      <c r="G879" s="57">
        <v>88.15</v>
      </c>
      <c r="H879" s="57">
        <v>5636.99</v>
      </c>
      <c r="I879" s="57" t="s">
        <v>28</v>
      </c>
      <c r="J879" s="57" t="s">
        <v>28</v>
      </c>
      <c r="K879" s="57">
        <v>106.21</v>
      </c>
    </row>
    <row r="880" spans="1:11" ht="22.5">
      <c r="A880" s="54">
        <v>879</v>
      </c>
      <c r="B880" s="54" t="s">
        <v>1634</v>
      </c>
      <c r="C880" s="58" t="s">
        <v>1635</v>
      </c>
      <c r="D880" s="56">
        <v>1</v>
      </c>
      <c r="E880" s="56">
        <v>1</v>
      </c>
      <c r="F880" s="57" t="s">
        <v>28</v>
      </c>
      <c r="G880" s="57" t="s">
        <v>28</v>
      </c>
      <c r="H880" s="57">
        <v>87.59</v>
      </c>
      <c r="I880" s="57" t="s">
        <v>28</v>
      </c>
      <c r="J880" s="57" t="s">
        <v>28</v>
      </c>
      <c r="K880" s="57" t="s">
        <v>28</v>
      </c>
    </row>
    <row r="881" spans="1:11" ht="33.75">
      <c r="A881" s="54">
        <v>880</v>
      </c>
      <c r="B881" s="54" t="s">
        <v>1636</v>
      </c>
      <c r="C881" s="58" t="s">
        <v>1637</v>
      </c>
      <c r="D881" s="56">
        <v>43</v>
      </c>
      <c r="E881" s="56">
        <v>49</v>
      </c>
      <c r="F881" s="57">
        <v>5189.03</v>
      </c>
      <c r="G881" s="57">
        <v>120.68</v>
      </c>
      <c r="H881" s="57">
        <v>5189.03</v>
      </c>
      <c r="I881" s="57" t="s">
        <v>28</v>
      </c>
      <c r="J881" s="57" t="s">
        <v>28</v>
      </c>
      <c r="K881" s="57">
        <v>112.32</v>
      </c>
    </row>
    <row r="882" spans="1:11" ht="33.75">
      <c r="A882" s="54">
        <v>881</v>
      </c>
      <c r="B882" s="54" t="s">
        <v>1638</v>
      </c>
      <c r="C882" s="58" t="s">
        <v>1639</v>
      </c>
      <c r="D882" s="56">
        <v>50</v>
      </c>
      <c r="E882" s="56">
        <v>56</v>
      </c>
      <c r="F882" s="57">
        <v>5981.13</v>
      </c>
      <c r="G882" s="57">
        <v>113.16</v>
      </c>
      <c r="H882" s="57">
        <v>5981.13</v>
      </c>
      <c r="I882" s="57" t="s">
        <v>28</v>
      </c>
      <c r="J882" s="57" t="s">
        <v>28</v>
      </c>
      <c r="K882" s="57">
        <v>112.59</v>
      </c>
    </row>
    <row r="883" spans="1:11" ht="33.75">
      <c r="A883" s="54">
        <v>882</v>
      </c>
      <c r="B883" s="54" t="s">
        <v>1640</v>
      </c>
      <c r="C883" s="58" t="s">
        <v>1641</v>
      </c>
      <c r="D883" s="56">
        <v>57</v>
      </c>
      <c r="E883" s="56">
        <v>63</v>
      </c>
      <c r="F883" s="57">
        <v>5850.88</v>
      </c>
      <c r="G883" s="57">
        <v>102.65</v>
      </c>
      <c r="H883" s="57">
        <v>5850.88</v>
      </c>
      <c r="I883" s="57" t="s">
        <v>28</v>
      </c>
      <c r="J883" s="57" t="s">
        <v>28</v>
      </c>
      <c r="K883" s="57">
        <v>98.83</v>
      </c>
    </row>
    <row r="884" spans="1:11" ht="33.75">
      <c r="A884" s="54">
        <v>883</v>
      </c>
      <c r="B884" s="54" t="s">
        <v>1642</v>
      </c>
      <c r="C884" s="58" t="s">
        <v>1643</v>
      </c>
      <c r="D884" s="56">
        <v>64</v>
      </c>
      <c r="E884" s="56">
        <v>70</v>
      </c>
      <c r="F884" s="57">
        <v>7106.86</v>
      </c>
      <c r="G884" s="57">
        <v>111.04</v>
      </c>
      <c r="H884" s="57">
        <v>7106.86</v>
      </c>
      <c r="I884" s="57" t="s">
        <v>28</v>
      </c>
      <c r="J884" s="57" t="s">
        <v>28</v>
      </c>
      <c r="K884" s="57">
        <v>105.29</v>
      </c>
    </row>
    <row r="885" spans="1:11" ht="33.75">
      <c r="A885" s="54">
        <v>884</v>
      </c>
      <c r="B885" s="54" t="s">
        <v>1644</v>
      </c>
      <c r="C885" s="58" t="s">
        <v>1645</v>
      </c>
      <c r="D885" s="56">
        <v>36</v>
      </c>
      <c r="E885" s="56">
        <v>42</v>
      </c>
      <c r="F885" s="57">
        <v>3917.64</v>
      </c>
      <c r="G885" s="57">
        <v>108.82</v>
      </c>
      <c r="H885" s="57">
        <v>3917.64</v>
      </c>
      <c r="I885" s="57" t="s">
        <v>28</v>
      </c>
      <c r="J885" s="57" t="s">
        <v>28</v>
      </c>
      <c r="K885" s="57">
        <v>100.32</v>
      </c>
    </row>
    <row r="886" spans="1:11" ht="33.75">
      <c r="A886" s="54">
        <v>885</v>
      </c>
      <c r="B886" s="54" t="s">
        <v>1646</v>
      </c>
      <c r="C886" s="58" t="s">
        <v>1647</v>
      </c>
      <c r="D886" s="56">
        <v>50</v>
      </c>
      <c r="E886" s="56">
        <v>56</v>
      </c>
      <c r="F886" s="57">
        <v>5807.37</v>
      </c>
      <c r="G886" s="57">
        <v>116.15</v>
      </c>
      <c r="H886" s="57">
        <v>5807.37</v>
      </c>
      <c r="I886" s="57" t="s">
        <v>28</v>
      </c>
      <c r="J886" s="57" t="s">
        <v>28</v>
      </c>
      <c r="K886" s="57">
        <v>105.59</v>
      </c>
    </row>
    <row r="887" spans="1:11" ht="33.75">
      <c r="A887" s="54">
        <v>886</v>
      </c>
      <c r="B887" s="54" t="s">
        <v>1648</v>
      </c>
      <c r="C887" s="58" t="s">
        <v>1649</v>
      </c>
      <c r="D887" s="56">
        <v>50</v>
      </c>
      <c r="E887" s="56">
        <v>56</v>
      </c>
      <c r="F887" s="57">
        <v>5121.59</v>
      </c>
      <c r="G887" s="57">
        <v>102.43</v>
      </c>
      <c r="H887" s="57">
        <v>5121.59</v>
      </c>
      <c r="I887" s="57" t="s">
        <v>28</v>
      </c>
      <c r="J887" s="57" t="s">
        <v>28</v>
      </c>
      <c r="K887" s="57">
        <v>96.33</v>
      </c>
    </row>
    <row r="888" spans="1:11" ht="33.75">
      <c r="A888" s="54">
        <v>887</v>
      </c>
      <c r="B888" s="54" t="s">
        <v>1650</v>
      </c>
      <c r="C888" s="58" t="s">
        <v>1651</v>
      </c>
      <c r="D888" s="56">
        <v>64</v>
      </c>
      <c r="E888" s="56">
        <v>70</v>
      </c>
      <c r="F888" s="57">
        <v>6534.17</v>
      </c>
      <c r="G888" s="57">
        <v>100.9</v>
      </c>
      <c r="H888" s="57">
        <v>6534.17</v>
      </c>
      <c r="I888" s="57" t="s">
        <v>28</v>
      </c>
      <c r="J888" s="57" t="s">
        <v>28</v>
      </c>
      <c r="K888" s="57">
        <v>96.56</v>
      </c>
    </row>
    <row r="889" spans="1:11" ht="33.75">
      <c r="A889" s="54">
        <v>888</v>
      </c>
      <c r="B889" s="54" t="s">
        <v>1652</v>
      </c>
      <c r="C889" s="58" t="s">
        <v>1653</v>
      </c>
      <c r="D889" s="56">
        <v>29</v>
      </c>
      <c r="E889" s="56">
        <v>35</v>
      </c>
      <c r="F889" s="57">
        <v>2931.48</v>
      </c>
      <c r="G889" s="57">
        <v>101.09</v>
      </c>
      <c r="H889" s="57">
        <v>2931.48</v>
      </c>
      <c r="I889" s="57" t="s">
        <v>28</v>
      </c>
      <c r="J889" s="57" t="s">
        <v>28</v>
      </c>
      <c r="K889" s="57">
        <v>89.85</v>
      </c>
    </row>
    <row r="890" spans="1:11" ht="33.75">
      <c r="A890" s="54">
        <v>889</v>
      </c>
      <c r="B890" s="54" t="s">
        <v>1654</v>
      </c>
      <c r="C890" s="58" t="s">
        <v>1655</v>
      </c>
      <c r="D890" s="56">
        <v>36</v>
      </c>
      <c r="E890" s="56">
        <v>42</v>
      </c>
      <c r="F890" s="57">
        <v>3594.08</v>
      </c>
      <c r="G890" s="57">
        <v>94.66</v>
      </c>
      <c r="H890" s="57">
        <v>3594.08</v>
      </c>
      <c r="I890" s="57" t="s">
        <v>28</v>
      </c>
      <c r="J890" s="57" t="s">
        <v>28</v>
      </c>
      <c r="K890" s="57">
        <v>89.85</v>
      </c>
    </row>
    <row r="891" spans="1:11" ht="33.75">
      <c r="A891" s="54">
        <v>890</v>
      </c>
      <c r="B891" s="54" t="s">
        <v>1656</v>
      </c>
      <c r="C891" s="58" t="s">
        <v>1657</v>
      </c>
      <c r="D891" s="56">
        <v>43</v>
      </c>
      <c r="E891" s="56">
        <v>49</v>
      </c>
      <c r="F891" s="57">
        <v>4086.46</v>
      </c>
      <c r="G891" s="57">
        <v>95.03</v>
      </c>
      <c r="H891" s="57">
        <v>4086.46</v>
      </c>
      <c r="I891" s="57" t="s">
        <v>28</v>
      </c>
      <c r="J891" s="57" t="s">
        <v>28</v>
      </c>
      <c r="K891" s="57">
        <v>90.31</v>
      </c>
    </row>
    <row r="892" spans="1:11" ht="33.75">
      <c r="A892" s="54">
        <v>891</v>
      </c>
      <c r="B892" s="54" t="s">
        <v>1658</v>
      </c>
      <c r="C892" s="58" t="s">
        <v>1659</v>
      </c>
      <c r="D892" s="56">
        <v>43</v>
      </c>
      <c r="E892" s="56">
        <v>49</v>
      </c>
      <c r="F892" s="57">
        <v>4488.41</v>
      </c>
      <c r="G892" s="57">
        <v>104.38</v>
      </c>
      <c r="H892" s="57">
        <v>4488.41</v>
      </c>
      <c r="I892" s="57" t="s">
        <v>28</v>
      </c>
      <c r="J892" s="57" t="s">
        <v>28</v>
      </c>
      <c r="K892" s="57">
        <v>95.5</v>
      </c>
    </row>
    <row r="893" spans="1:11" ht="33.75">
      <c r="A893" s="54">
        <v>892</v>
      </c>
      <c r="B893" s="54" t="s">
        <v>1660</v>
      </c>
      <c r="C893" s="58" t="s">
        <v>2809</v>
      </c>
      <c r="D893" s="56">
        <v>1</v>
      </c>
      <c r="E893" s="56">
        <v>1</v>
      </c>
      <c r="F893" s="57" t="s">
        <v>28</v>
      </c>
      <c r="G893" s="57" t="s">
        <v>28</v>
      </c>
      <c r="H893" s="57">
        <v>90.31</v>
      </c>
      <c r="I893" s="57" t="s">
        <v>28</v>
      </c>
      <c r="J893" s="57" t="s">
        <v>28</v>
      </c>
      <c r="K893" s="57" t="s">
        <v>28</v>
      </c>
    </row>
    <row r="894" spans="1:11" ht="56.25">
      <c r="A894" s="54">
        <v>893</v>
      </c>
      <c r="B894" s="54" t="s">
        <v>1661</v>
      </c>
      <c r="C894" s="58" t="s">
        <v>2810</v>
      </c>
      <c r="D894" s="56">
        <v>15</v>
      </c>
      <c r="E894" s="56">
        <v>35</v>
      </c>
      <c r="F894" s="57">
        <v>1982.67</v>
      </c>
      <c r="G894" s="57">
        <v>132.18</v>
      </c>
      <c r="H894" s="57">
        <v>1982.67</v>
      </c>
      <c r="I894" s="57">
        <v>2631.17</v>
      </c>
      <c r="J894" s="57">
        <v>3379.81</v>
      </c>
      <c r="K894" s="57">
        <v>94.05</v>
      </c>
    </row>
    <row r="895" spans="1:11" ht="56.25">
      <c r="A895" s="54">
        <v>894</v>
      </c>
      <c r="B895" s="54" t="s">
        <v>1662</v>
      </c>
      <c r="C895" s="58" t="s">
        <v>2811</v>
      </c>
      <c r="D895" s="56">
        <v>36</v>
      </c>
      <c r="E895" s="56">
        <v>42</v>
      </c>
      <c r="F895" s="57">
        <v>4302.99</v>
      </c>
      <c r="G895" s="57">
        <v>110.49</v>
      </c>
      <c r="H895" s="57">
        <v>4302.99</v>
      </c>
      <c r="I895" s="57" t="s">
        <v>28</v>
      </c>
      <c r="J895" s="57" t="s">
        <v>28</v>
      </c>
      <c r="K895" s="57">
        <v>110.5</v>
      </c>
    </row>
    <row r="896" spans="1:11" ht="56.25">
      <c r="A896" s="54">
        <v>895</v>
      </c>
      <c r="B896" s="54" t="s">
        <v>1663</v>
      </c>
      <c r="C896" s="58" t="s">
        <v>2812</v>
      </c>
      <c r="D896" s="56">
        <v>22</v>
      </c>
      <c r="E896" s="56">
        <v>42</v>
      </c>
      <c r="F896" s="57">
        <v>2831.91</v>
      </c>
      <c r="G896" s="57">
        <v>128.72</v>
      </c>
      <c r="H896" s="57">
        <v>2831.91</v>
      </c>
      <c r="I896" s="57">
        <v>3491.15</v>
      </c>
      <c r="J896" s="57">
        <v>4238.3599999999997</v>
      </c>
      <c r="K896" s="57">
        <v>98.25</v>
      </c>
    </row>
    <row r="897" spans="1:11" ht="56.25">
      <c r="A897" s="54">
        <v>896</v>
      </c>
      <c r="B897" s="54" t="s">
        <v>1664</v>
      </c>
      <c r="C897" s="58" t="s">
        <v>2813</v>
      </c>
      <c r="D897" s="56">
        <v>43</v>
      </c>
      <c r="E897" s="56">
        <v>49</v>
      </c>
      <c r="F897" s="57">
        <v>5074.95</v>
      </c>
      <c r="G897" s="57">
        <v>106.81</v>
      </c>
      <c r="H897" s="57">
        <v>5074.95</v>
      </c>
      <c r="I897" s="57" t="s">
        <v>28</v>
      </c>
      <c r="J897" s="57" t="s">
        <v>28</v>
      </c>
      <c r="K897" s="57">
        <v>110.57</v>
      </c>
    </row>
    <row r="898" spans="1:11" ht="56.25">
      <c r="A898" s="54">
        <v>897</v>
      </c>
      <c r="B898" s="54" t="s">
        <v>1665</v>
      </c>
      <c r="C898" s="58" t="s">
        <v>2814</v>
      </c>
      <c r="D898" s="56">
        <v>50</v>
      </c>
      <c r="E898" s="56">
        <v>56</v>
      </c>
      <c r="F898" s="57">
        <v>5069.74</v>
      </c>
      <c r="G898" s="57">
        <v>101.39</v>
      </c>
      <c r="H898" s="57">
        <v>5069.74</v>
      </c>
      <c r="I898" s="57" t="s">
        <v>28</v>
      </c>
      <c r="J898" s="57" t="s">
        <v>28</v>
      </c>
      <c r="K898" s="57">
        <v>95.48</v>
      </c>
    </row>
    <row r="899" spans="1:11" ht="56.25">
      <c r="A899" s="54">
        <v>898</v>
      </c>
      <c r="B899" s="54" t="s">
        <v>1666</v>
      </c>
      <c r="C899" s="58" t="s">
        <v>2815</v>
      </c>
      <c r="D899" s="56">
        <v>57</v>
      </c>
      <c r="E899" s="56">
        <v>63</v>
      </c>
      <c r="F899" s="57">
        <v>6087.19</v>
      </c>
      <c r="G899" s="57">
        <v>106.79</v>
      </c>
      <c r="H899" s="57">
        <v>6087.19</v>
      </c>
      <c r="I899" s="57" t="s">
        <v>28</v>
      </c>
      <c r="J899" s="57" t="s">
        <v>28</v>
      </c>
      <c r="K899" s="57">
        <v>100.55</v>
      </c>
    </row>
    <row r="900" spans="1:11" ht="56.25">
      <c r="A900" s="54">
        <v>899</v>
      </c>
      <c r="B900" s="54" t="s">
        <v>1667</v>
      </c>
      <c r="C900" s="58" t="s">
        <v>2816</v>
      </c>
      <c r="D900" s="56">
        <v>15</v>
      </c>
      <c r="E900" s="56">
        <v>35</v>
      </c>
      <c r="F900" s="57">
        <v>1683.35</v>
      </c>
      <c r="G900" s="57">
        <v>112.22</v>
      </c>
      <c r="H900" s="57">
        <v>1683.35</v>
      </c>
      <c r="I900" s="57">
        <v>2278.0300000000002</v>
      </c>
      <c r="J900" s="57">
        <v>2865.91</v>
      </c>
      <c r="K900" s="57">
        <v>79.010000000000005</v>
      </c>
    </row>
    <row r="901" spans="1:11" ht="56.25">
      <c r="A901" s="54">
        <v>900</v>
      </c>
      <c r="B901" s="54" t="s">
        <v>1668</v>
      </c>
      <c r="C901" s="58" t="s">
        <v>2817</v>
      </c>
      <c r="D901" s="56">
        <v>15</v>
      </c>
      <c r="E901" s="56">
        <v>35</v>
      </c>
      <c r="F901" s="57">
        <v>1939.39</v>
      </c>
      <c r="G901" s="57">
        <v>129.29</v>
      </c>
      <c r="H901" s="57">
        <v>1939.39</v>
      </c>
      <c r="I901" s="57">
        <v>2514.0300000000002</v>
      </c>
      <c r="J901" s="57">
        <v>3264.88</v>
      </c>
      <c r="K901" s="57">
        <v>89.13</v>
      </c>
    </row>
    <row r="902" spans="1:11" ht="56.25">
      <c r="A902" s="54">
        <v>901</v>
      </c>
      <c r="B902" s="54" t="s">
        <v>1669</v>
      </c>
      <c r="C902" s="58" t="s">
        <v>2818</v>
      </c>
      <c r="D902" s="56">
        <v>15</v>
      </c>
      <c r="E902" s="56">
        <v>35</v>
      </c>
      <c r="F902" s="57">
        <v>1801.09</v>
      </c>
      <c r="G902" s="57">
        <v>120.07</v>
      </c>
      <c r="H902" s="57">
        <v>1801.09</v>
      </c>
      <c r="I902" s="57">
        <v>2413.9699999999998</v>
      </c>
      <c r="J902" s="57">
        <v>3056.29</v>
      </c>
      <c r="K902" s="57">
        <v>82.49</v>
      </c>
    </row>
    <row r="903" spans="1:11" ht="56.25">
      <c r="A903" s="54">
        <v>902</v>
      </c>
      <c r="B903" s="54" t="s">
        <v>1670</v>
      </c>
      <c r="C903" s="58" t="s">
        <v>2819</v>
      </c>
      <c r="D903" s="56">
        <v>43</v>
      </c>
      <c r="E903" s="56">
        <v>49</v>
      </c>
      <c r="F903" s="57">
        <v>4145.32</v>
      </c>
      <c r="G903" s="57">
        <v>77.790000000000006</v>
      </c>
      <c r="H903" s="57">
        <v>4145.32</v>
      </c>
      <c r="I903" s="57" t="s">
        <v>28</v>
      </c>
      <c r="J903" s="57" t="s">
        <v>28</v>
      </c>
      <c r="K903" s="57">
        <v>90.49</v>
      </c>
    </row>
    <row r="904" spans="1:11" ht="56.25">
      <c r="A904" s="54">
        <v>903</v>
      </c>
      <c r="B904" s="54" t="s">
        <v>1671</v>
      </c>
      <c r="C904" s="58" t="s">
        <v>2820</v>
      </c>
      <c r="D904" s="56">
        <v>43</v>
      </c>
      <c r="E904" s="56">
        <v>49</v>
      </c>
      <c r="F904" s="57">
        <v>4635.54</v>
      </c>
      <c r="G904" s="57">
        <v>107.8</v>
      </c>
      <c r="H904" s="57">
        <v>4635.54</v>
      </c>
      <c r="I904" s="57" t="s">
        <v>28</v>
      </c>
      <c r="J904" s="57" t="s">
        <v>28</v>
      </c>
      <c r="K904" s="57">
        <v>100.72</v>
      </c>
    </row>
    <row r="905" spans="1:11" ht="56.25">
      <c r="A905" s="54">
        <v>904</v>
      </c>
      <c r="B905" s="54" t="s">
        <v>1672</v>
      </c>
      <c r="C905" s="58" t="s">
        <v>2821</v>
      </c>
      <c r="D905" s="56">
        <v>57</v>
      </c>
      <c r="E905" s="56">
        <v>63</v>
      </c>
      <c r="F905" s="57">
        <v>6326.72</v>
      </c>
      <c r="G905" s="57">
        <v>111</v>
      </c>
      <c r="H905" s="57">
        <v>6326.72</v>
      </c>
      <c r="I905" s="57" t="s">
        <v>28</v>
      </c>
      <c r="J905" s="57" t="s">
        <v>28</v>
      </c>
      <c r="K905" s="57">
        <v>105.83</v>
      </c>
    </row>
    <row r="906" spans="1:11" ht="56.25">
      <c r="A906" s="54">
        <v>905</v>
      </c>
      <c r="B906" s="54" t="s">
        <v>1673</v>
      </c>
      <c r="C906" s="58" t="s">
        <v>2822</v>
      </c>
      <c r="D906" s="56">
        <v>8</v>
      </c>
      <c r="E906" s="56">
        <v>28</v>
      </c>
      <c r="F906" s="57">
        <v>939.29</v>
      </c>
      <c r="G906" s="57">
        <v>117.41</v>
      </c>
      <c r="H906" s="57">
        <v>939.29</v>
      </c>
      <c r="I906" s="57">
        <v>1557.59</v>
      </c>
      <c r="J906" s="57">
        <v>2119.21</v>
      </c>
      <c r="K906" s="57">
        <v>72.91</v>
      </c>
    </row>
    <row r="907" spans="1:11" ht="56.25">
      <c r="A907" s="54">
        <v>906</v>
      </c>
      <c r="B907" s="54" t="s">
        <v>1674</v>
      </c>
      <c r="C907" s="58" t="s">
        <v>2823</v>
      </c>
      <c r="D907" s="56">
        <v>29</v>
      </c>
      <c r="E907" s="56">
        <v>35</v>
      </c>
      <c r="F907" s="57">
        <v>2623.83</v>
      </c>
      <c r="G907" s="57">
        <v>72.09</v>
      </c>
      <c r="H907" s="57">
        <v>2623.83</v>
      </c>
      <c r="I907" s="57" t="s">
        <v>28</v>
      </c>
      <c r="J907" s="57" t="s">
        <v>28</v>
      </c>
      <c r="K907" s="57">
        <v>81.36</v>
      </c>
    </row>
    <row r="908" spans="1:11" ht="56.25">
      <c r="A908" s="54">
        <v>907</v>
      </c>
      <c r="B908" s="54" t="s">
        <v>1675</v>
      </c>
      <c r="C908" s="58" t="s">
        <v>2824</v>
      </c>
      <c r="D908" s="56">
        <v>8</v>
      </c>
      <c r="E908" s="56">
        <v>28</v>
      </c>
      <c r="F908" s="57">
        <v>1099.77</v>
      </c>
      <c r="G908" s="57">
        <v>137.47</v>
      </c>
      <c r="H908" s="57">
        <v>1099.77</v>
      </c>
      <c r="I908" s="57">
        <v>1697.65</v>
      </c>
      <c r="J908" s="57">
        <v>2348.5500000000002</v>
      </c>
      <c r="K908" s="57">
        <v>78.42</v>
      </c>
    </row>
    <row r="909" spans="1:11" ht="56.25">
      <c r="A909" s="54">
        <v>908</v>
      </c>
      <c r="B909" s="54" t="s">
        <v>1676</v>
      </c>
      <c r="C909" s="58" t="s">
        <v>2825</v>
      </c>
      <c r="D909" s="56">
        <v>29</v>
      </c>
      <c r="E909" s="56">
        <v>35</v>
      </c>
      <c r="F909" s="57">
        <v>2844.01</v>
      </c>
      <c r="G909" s="57">
        <v>70.78</v>
      </c>
      <c r="H909" s="57">
        <v>2844.01</v>
      </c>
      <c r="I909" s="57" t="s">
        <v>28</v>
      </c>
      <c r="J909" s="57" t="s">
        <v>28</v>
      </c>
      <c r="K909" s="57">
        <v>89.24</v>
      </c>
    </row>
    <row r="910" spans="1:11" ht="56.25">
      <c r="A910" s="54">
        <v>909</v>
      </c>
      <c r="B910" s="54" t="s">
        <v>1677</v>
      </c>
      <c r="C910" s="58" t="s">
        <v>2826</v>
      </c>
      <c r="D910" s="56">
        <v>8</v>
      </c>
      <c r="E910" s="56">
        <v>28</v>
      </c>
      <c r="F910" s="57">
        <v>1282.95</v>
      </c>
      <c r="G910" s="57">
        <v>160.37</v>
      </c>
      <c r="H910" s="57">
        <v>1282.95</v>
      </c>
      <c r="I910" s="57">
        <v>2152.92</v>
      </c>
      <c r="J910" s="57">
        <v>2933.16</v>
      </c>
      <c r="K910" s="57">
        <v>88.05</v>
      </c>
    </row>
    <row r="911" spans="1:11" ht="56.25">
      <c r="A911" s="54">
        <v>910</v>
      </c>
      <c r="B911" s="54" t="s">
        <v>1678</v>
      </c>
      <c r="C911" s="58" t="s">
        <v>2827</v>
      </c>
      <c r="D911" s="56">
        <v>50</v>
      </c>
      <c r="E911" s="56">
        <v>56</v>
      </c>
      <c r="F911" s="57">
        <v>5162.8999999999996</v>
      </c>
      <c r="G911" s="57">
        <v>79.63</v>
      </c>
      <c r="H911" s="57">
        <v>5162.8999999999996</v>
      </c>
      <c r="I911" s="57" t="s">
        <v>28</v>
      </c>
      <c r="J911" s="57" t="s">
        <v>28</v>
      </c>
      <c r="K911" s="57">
        <v>97.62</v>
      </c>
    </row>
    <row r="912" spans="1:11" ht="33.75">
      <c r="A912" s="54">
        <v>911</v>
      </c>
      <c r="B912" s="54" t="s">
        <v>1679</v>
      </c>
      <c r="C912" s="58" t="s">
        <v>2828</v>
      </c>
      <c r="D912" s="56">
        <v>1</v>
      </c>
      <c r="E912" s="56">
        <v>1</v>
      </c>
      <c r="F912" s="57" t="s">
        <v>28</v>
      </c>
      <c r="G912" s="57" t="s">
        <v>28</v>
      </c>
      <c r="H912" s="57">
        <v>96.71</v>
      </c>
      <c r="I912" s="57" t="s">
        <v>28</v>
      </c>
      <c r="J912" s="57" t="s">
        <v>28</v>
      </c>
      <c r="K912" s="57" t="s">
        <v>28</v>
      </c>
    </row>
    <row r="913" spans="1:11" ht="33.75">
      <c r="A913" s="54">
        <v>912</v>
      </c>
      <c r="B913" s="54" t="s">
        <v>1680</v>
      </c>
      <c r="C913" s="58" t="s">
        <v>2829</v>
      </c>
      <c r="D913" s="56">
        <v>1</v>
      </c>
      <c r="E913" s="56">
        <v>1</v>
      </c>
      <c r="F913" s="57" t="s">
        <v>28</v>
      </c>
      <c r="G913" s="57" t="s">
        <v>28</v>
      </c>
      <c r="H913" s="57">
        <v>88.08</v>
      </c>
      <c r="I913" s="57" t="s">
        <v>28</v>
      </c>
      <c r="J913" s="57" t="s">
        <v>28</v>
      </c>
      <c r="K913" s="57" t="s">
        <v>28</v>
      </c>
    </row>
    <row r="914" spans="1:11" ht="33.75">
      <c r="A914" s="54">
        <v>913</v>
      </c>
      <c r="B914" s="54" t="s">
        <v>1681</v>
      </c>
      <c r="C914" s="58" t="s">
        <v>2830</v>
      </c>
      <c r="D914" s="56">
        <v>1</v>
      </c>
      <c r="E914" s="56">
        <v>1</v>
      </c>
      <c r="F914" s="57" t="s">
        <v>28</v>
      </c>
      <c r="G914" s="57" t="s">
        <v>28</v>
      </c>
      <c r="H914" s="57">
        <v>79.290000000000006</v>
      </c>
      <c r="I914" s="57" t="s">
        <v>28</v>
      </c>
      <c r="J914" s="57" t="s">
        <v>28</v>
      </c>
      <c r="K914" s="57" t="s">
        <v>28</v>
      </c>
    </row>
    <row r="915" spans="1:11" ht="45">
      <c r="A915" s="54">
        <v>914</v>
      </c>
      <c r="B915" s="54" t="s">
        <v>1682</v>
      </c>
      <c r="C915" s="58" t="s">
        <v>2831</v>
      </c>
      <c r="D915" s="56">
        <v>15</v>
      </c>
      <c r="E915" s="56">
        <v>35</v>
      </c>
      <c r="F915" s="57">
        <v>1961.15</v>
      </c>
      <c r="G915" s="57">
        <v>130.74</v>
      </c>
      <c r="H915" s="57">
        <v>1961.15</v>
      </c>
      <c r="I915" s="57">
        <v>2677.8</v>
      </c>
      <c r="J915" s="57">
        <v>3347.01</v>
      </c>
      <c r="K915" s="57">
        <v>93.83</v>
      </c>
    </row>
    <row r="916" spans="1:11" ht="45">
      <c r="A916" s="54">
        <v>915</v>
      </c>
      <c r="B916" s="54" t="s">
        <v>1683</v>
      </c>
      <c r="C916" s="58" t="s">
        <v>2832</v>
      </c>
      <c r="D916" s="56">
        <v>15</v>
      </c>
      <c r="E916" s="56">
        <v>35</v>
      </c>
      <c r="F916" s="57">
        <v>2491.64</v>
      </c>
      <c r="G916" s="57">
        <v>166.11</v>
      </c>
      <c r="H916" s="57">
        <v>2491.64</v>
      </c>
      <c r="I916" s="57">
        <v>3263.88</v>
      </c>
      <c r="J916" s="57">
        <v>4243.8</v>
      </c>
      <c r="K916" s="57">
        <v>117.34</v>
      </c>
    </row>
    <row r="917" spans="1:11" ht="45">
      <c r="A917" s="54">
        <v>916</v>
      </c>
      <c r="B917" s="54" t="s">
        <v>1684</v>
      </c>
      <c r="C917" s="58" t="s">
        <v>2833</v>
      </c>
      <c r="D917" s="56">
        <v>15</v>
      </c>
      <c r="E917" s="56">
        <v>35</v>
      </c>
      <c r="F917" s="57">
        <v>2040.34</v>
      </c>
      <c r="G917" s="57">
        <v>136.02000000000001</v>
      </c>
      <c r="H917" s="57">
        <v>2040.34</v>
      </c>
      <c r="I917" s="57">
        <v>2791.02</v>
      </c>
      <c r="J917" s="57">
        <v>3481.64</v>
      </c>
      <c r="K917" s="57">
        <v>96.18</v>
      </c>
    </row>
    <row r="918" spans="1:11" ht="45">
      <c r="A918" s="54">
        <v>917</v>
      </c>
      <c r="B918" s="54" t="s">
        <v>1685</v>
      </c>
      <c r="C918" s="58" t="s">
        <v>2834</v>
      </c>
      <c r="D918" s="56">
        <v>15</v>
      </c>
      <c r="E918" s="56">
        <v>35</v>
      </c>
      <c r="F918" s="57">
        <v>2599.16</v>
      </c>
      <c r="G918" s="57">
        <v>173.28</v>
      </c>
      <c r="H918" s="57">
        <v>2599.16</v>
      </c>
      <c r="I918" s="57">
        <v>3493.45</v>
      </c>
      <c r="J918" s="57">
        <v>4403.04</v>
      </c>
      <c r="K918" s="57">
        <v>116.71</v>
      </c>
    </row>
    <row r="919" spans="1:11" ht="45">
      <c r="A919" s="54">
        <v>918</v>
      </c>
      <c r="B919" s="54" t="s">
        <v>1686</v>
      </c>
      <c r="C919" s="58" t="s">
        <v>2835</v>
      </c>
      <c r="D919" s="56">
        <v>15</v>
      </c>
      <c r="E919" s="56">
        <v>35</v>
      </c>
      <c r="F919" s="57">
        <v>2138.4299999999998</v>
      </c>
      <c r="G919" s="57">
        <v>142.56</v>
      </c>
      <c r="H919" s="57">
        <v>2138.4299999999998</v>
      </c>
      <c r="I919" s="57">
        <v>3097.69</v>
      </c>
      <c r="J919" s="57">
        <v>3825.34</v>
      </c>
      <c r="K919" s="57">
        <v>101</v>
      </c>
    </row>
    <row r="920" spans="1:11" ht="45">
      <c r="A920" s="54">
        <v>919</v>
      </c>
      <c r="B920" s="54" t="s">
        <v>1687</v>
      </c>
      <c r="C920" s="58" t="s">
        <v>2836</v>
      </c>
      <c r="D920" s="56">
        <v>57</v>
      </c>
      <c r="E920" s="56">
        <v>63</v>
      </c>
      <c r="F920" s="57">
        <v>7206.95</v>
      </c>
      <c r="G920" s="57">
        <v>117.41</v>
      </c>
      <c r="H920" s="57">
        <v>7206.95</v>
      </c>
      <c r="I920" s="57" t="s">
        <v>28</v>
      </c>
      <c r="J920" s="57" t="s">
        <v>28</v>
      </c>
      <c r="K920" s="57">
        <v>120.12</v>
      </c>
    </row>
    <row r="921" spans="1:11" ht="45">
      <c r="A921" s="54">
        <v>920</v>
      </c>
      <c r="B921" s="54" t="s">
        <v>1688</v>
      </c>
      <c r="C921" s="58" t="s">
        <v>2837</v>
      </c>
      <c r="D921" s="56">
        <v>8</v>
      </c>
      <c r="E921" s="56">
        <v>28</v>
      </c>
      <c r="F921" s="57">
        <v>1166.9100000000001</v>
      </c>
      <c r="G921" s="57">
        <v>145.86000000000001</v>
      </c>
      <c r="H921" s="57">
        <v>1166.9100000000001</v>
      </c>
      <c r="I921" s="57">
        <v>1835.59</v>
      </c>
      <c r="J921" s="57">
        <v>2533.0700000000002</v>
      </c>
      <c r="K921" s="57">
        <v>86.94</v>
      </c>
    </row>
    <row r="922" spans="1:11" ht="45">
      <c r="A922" s="54">
        <v>921</v>
      </c>
      <c r="B922" s="54" t="s">
        <v>1689</v>
      </c>
      <c r="C922" s="58" t="s">
        <v>2838</v>
      </c>
      <c r="D922" s="56">
        <v>8</v>
      </c>
      <c r="E922" s="56">
        <v>28</v>
      </c>
      <c r="F922" s="57">
        <v>1535.58</v>
      </c>
      <c r="G922" s="57">
        <v>191.95</v>
      </c>
      <c r="H922" s="57">
        <v>1535.58</v>
      </c>
      <c r="I922" s="57">
        <v>2323.81</v>
      </c>
      <c r="J922" s="57">
        <v>3212.25</v>
      </c>
      <c r="K922" s="57">
        <v>106.34</v>
      </c>
    </row>
    <row r="923" spans="1:11" ht="45">
      <c r="A923" s="54">
        <v>922</v>
      </c>
      <c r="B923" s="54" t="s">
        <v>1690</v>
      </c>
      <c r="C923" s="58" t="s">
        <v>2839</v>
      </c>
      <c r="D923" s="56">
        <v>15</v>
      </c>
      <c r="E923" s="56">
        <v>35</v>
      </c>
      <c r="F923" s="57">
        <v>1818.78</v>
      </c>
      <c r="G923" s="57">
        <v>121.25</v>
      </c>
      <c r="H923" s="57">
        <v>1818.78</v>
      </c>
      <c r="I923" s="57">
        <v>2512.75</v>
      </c>
      <c r="J923" s="57">
        <v>3107.62</v>
      </c>
      <c r="K923" s="57">
        <v>85.7</v>
      </c>
    </row>
    <row r="924" spans="1:11" ht="45">
      <c r="A924" s="54">
        <v>923</v>
      </c>
      <c r="B924" s="54" t="s">
        <v>1691</v>
      </c>
      <c r="C924" s="58" t="s">
        <v>2840</v>
      </c>
      <c r="D924" s="56">
        <v>15</v>
      </c>
      <c r="E924" s="56">
        <v>35</v>
      </c>
      <c r="F924" s="57">
        <v>2140.59</v>
      </c>
      <c r="G924" s="57">
        <v>142.71</v>
      </c>
      <c r="H924" s="57">
        <v>2140.59</v>
      </c>
      <c r="I924" s="57">
        <v>3037.92</v>
      </c>
      <c r="J924" s="57">
        <v>3763.04</v>
      </c>
      <c r="K924" s="57">
        <v>98.83</v>
      </c>
    </row>
    <row r="925" spans="1:11" ht="45">
      <c r="A925" s="54">
        <v>924</v>
      </c>
      <c r="B925" s="54" t="s">
        <v>1692</v>
      </c>
      <c r="C925" s="58" t="s">
        <v>2841</v>
      </c>
      <c r="D925" s="56">
        <v>43</v>
      </c>
      <c r="E925" s="56">
        <v>49</v>
      </c>
      <c r="F925" s="57">
        <v>4809.75</v>
      </c>
      <c r="G925" s="57">
        <v>111.85</v>
      </c>
      <c r="H925" s="57">
        <v>4809.75</v>
      </c>
      <c r="I925" s="57" t="s">
        <v>28</v>
      </c>
      <c r="J925" s="57" t="s">
        <v>28</v>
      </c>
      <c r="K925" s="57">
        <v>104.09</v>
      </c>
    </row>
    <row r="926" spans="1:11" ht="45">
      <c r="A926" s="54">
        <v>925</v>
      </c>
      <c r="B926" s="54" t="s">
        <v>1693</v>
      </c>
      <c r="C926" s="58" t="s">
        <v>2842</v>
      </c>
      <c r="D926" s="56">
        <v>57</v>
      </c>
      <c r="E926" s="56">
        <v>63</v>
      </c>
      <c r="F926" s="57">
        <v>6568.22</v>
      </c>
      <c r="G926" s="57">
        <v>115.23</v>
      </c>
      <c r="H926" s="57">
        <v>6568.22</v>
      </c>
      <c r="I926" s="57" t="s">
        <v>28</v>
      </c>
      <c r="J926" s="57" t="s">
        <v>28</v>
      </c>
      <c r="K926" s="57">
        <v>108.32</v>
      </c>
    </row>
    <row r="927" spans="1:11" ht="45">
      <c r="A927" s="54">
        <v>926</v>
      </c>
      <c r="B927" s="54" t="s">
        <v>1694</v>
      </c>
      <c r="C927" s="58" t="s">
        <v>2843</v>
      </c>
      <c r="D927" s="56">
        <v>8</v>
      </c>
      <c r="E927" s="56">
        <v>28</v>
      </c>
      <c r="F927" s="57">
        <v>1072.45</v>
      </c>
      <c r="G927" s="57">
        <v>134.06</v>
      </c>
      <c r="H927" s="57">
        <v>1072.45</v>
      </c>
      <c r="I927" s="57">
        <v>1772.62</v>
      </c>
      <c r="J927" s="57">
        <v>2456.79</v>
      </c>
      <c r="K927" s="57">
        <v>85.3</v>
      </c>
    </row>
    <row r="928" spans="1:11" ht="45">
      <c r="A928" s="54">
        <v>927</v>
      </c>
      <c r="B928" s="54" t="s">
        <v>1695</v>
      </c>
      <c r="C928" s="58" t="s">
        <v>2844</v>
      </c>
      <c r="D928" s="56">
        <v>29</v>
      </c>
      <c r="E928" s="56">
        <v>35</v>
      </c>
      <c r="F928" s="57">
        <v>3451.11</v>
      </c>
      <c r="G928" s="57">
        <v>113.27</v>
      </c>
      <c r="H928" s="57">
        <v>3451.11</v>
      </c>
      <c r="I928" s="57" t="s">
        <v>28</v>
      </c>
      <c r="J928" s="57" t="s">
        <v>28</v>
      </c>
      <c r="K928" s="57">
        <v>107.85</v>
      </c>
    </row>
    <row r="929" spans="1:11" ht="45">
      <c r="A929" s="54">
        <v>928</v>
      </c>
      <c r="B929" s="54" t="s">
        <v>1696</v>
      </c>
      <c r="C929" s="58" t="s">
        <v>2845</v>
      </c>
      <c r="D929" s="56">
        <v>8</v>
      </c>
      <c r="E929" s="56">
        <v>28</v>
      </c>
      <c r="F929" s="57">
        <v>1114.3</v>
      </c>
      <c r="G929" s="57">
        <v>139.29</v>
      </c>
      <c r="H929" s="57">
        <v>1114.3</v>
      </c>
      <c r="I929" s="57">
        <v>1847.88</v>
      </c>
      <c r="J929" s="57">
        <v>2459.4</v>
      </c>
      <c r="K929" s="57">
        <v>82.21</v>
      </c>
    </row>
    <row r="930" spans="1:11" ht="45">
      <c r="A930" s="54">
        <v>929</v>
      </c>
      <c r="B930" s="54" t="s">
        <v>1697</v>
      </c>
      <c r="C930" s="58" t="s">
        <v>2846</v>
      </c>
      <c r="D930" s="56">
        <v>29</v>
      </c>
      <c r="E930" s="56">
        <v>35</v>
      </c>
      <c r="F930" s="57">
        <v>3269.88</v>
      </c>
      <c r="G930" s="57">
        <v>101.57</v>
      </c>
      <c r="H930" s="57">
        <v>3269.88</v>
      </c>
      <c r="I930" s="57" t="s">
        <v>28</v>
      </c>
      <c r="J930" s="57" t="s">
        <v>28</v>
      </c>
      <c r="K930" s="57">
        <v>101.94</v>
      </c>
    </row>
    <row r="931" spans="1:11" ht="45">
      <c r="A931" s="54">
        <v>930</v>
      </c>
      <c r="B931" s="54" t="s">
        <v>1698</v>
      </c>
      <c r="C931" s="58" t="s">
        <v>2847</v>
      </c>
      <c r="D931" s="56">
        <v>8</v>
      </c>
      <c r="E931" s="56">
        <v>28</v>
      </c>
      <c r="F931" s="57">
        <v>1187.25</v>
      </c>
      <c r="G931" s="57">
        <v>148.41</v>
      </c>
      <c r="H931" s="57">
        <v>1187.25</v>
      </c>
      <c r="I931" s="57">
        <v>2158.8000000000002</v>
      </c>
      <c r="J931" s="57">
        <v>2789.84</v>
      </c>
      <c r="K931" s="57">
        <v>91.33</v>
      </c>
    </row>
    <row r="932" spans="1:11" ht="45">
      <c r="A932" s="54">
        <v>931</v>
      </c>
      <c r="B932" s="54" t="s">
        <v>1699</v>
      </c>
      <c r="C932" s="58" t="s">
        <v>2848</v>
      </c>
      <c r="D932" s="56">
        <v>64</v>
      </c>
      <c r="E932" s="56">
        <v>70</v>
      </c>
      <c r="F932" s="57">
        <v>6410.25</v>
      </c>
      <c r="G932" s="57">
        <v>86.2</v>
      </c>
      <c r="H932" s="57">
        <v>6410.25</v>
      </c>
      <c r="I932" s="57" t="s">
        <v>28</v>
      </c>
      <c r="J932" s="57" t="s">
        <v>28</v>
      </c>
      <c r="K932" s="57">
        <v>93.92</v>
      </c>
    </row>
    <row r="933" spans="1:11" ht="22.5">
      <c r="A933" s="54">
        <v>932</v>
      </c>
      <c r="B933" s="54" t="s">
        <v>1700</v>
      </c>
      <c r="C933" s="58" t="s">
        <v>1701</v>
      </c>
      <c r="D933" s="56">
        <v>1</v>
      </c>
      <c r="E933" s="56">
        <v>1</v>
      </c>
      <c r="F933" s="57" t="s">
        <v>28</v>
      </c>
      <c r="G933" s="57" t="s">
        <v>28</v>
      </c>
      <c r="H933" s="57">
        <v>154.57</v>
      </c>
      <c r="I933" s="57" t="s">
        <v>28</v>
      </c>
      <c r="J933" s="57" t="s">
        <v>28</v>
      </c>
      <c r="K933" s="57" t="s">
        <v>28</v>
      </c>
    </row>
    <row r="934" spans="1:11" ht="33.75">
      <c r="A934" s="54">
        <v>933</v>
      </c>
      <c r="B934" s="54" t="s">
        <v>1702</v>
      </c>
      <c r="C934" s="58" t="s">
        <v>1703</v>
      </c>
      <c r="D934" s="56">
        <v>1</v>
      </c>
      <c r="E934" s="56">
        <v>1</v>
      </c>
      <c r="F934" s="57" t="s">
        <v>28</v>
      </c>
      <c r="G934" s="57" t="s">
        <v>28</v>
      </c>
      <c r="H934" s="57">
        <v>108.06</v>
      </c>
      <c r="I934" s="57" t="s">
        <v>28</v>
      </c>
      <c r="J934" s="57" t="s">
        <v>28</v>
      </c>
      <c r="K934" s="57" t="s">
        <v>28</v>
      </c>
    </row>
    <row r="935" spans="1:11" ht="22.5">
      <c r="A935" s="54">
        <v>934</v>
      </c>
      <c r="B935" s="54" t="s">
        <v>1704</v>
      </c>
      <c r="C935" s="58" t="s">
        <v>1705</v>
      </c>
      <c r="D935" s="56">
        <v>1</v>
      </c>
      <c r="E935" s="56">
        <v>1</v>
      </c>
      <c r="F935" s="57" t="s">
        <v>28</v>
      </c>
      <c r="G935" s="57" t="s">
        <v>28</v>
      </c>
      <c r="H935" s="57">
        <v>89.61</v>
      </c>
      <c r="I935" s="57" t="s">
        <v>28</v>
      </c>
      <c r="J935" s="57" t="s">
        <v>28</v>
      </c>
      <c r="K935" s="57" t="s">
        <v>28</v>
      </c>
    </row>
    <row r="936" spans="1:11" ht="22.5">
      <c r="A936" s="54">
        <v>935</v>
      </c>
      <c r="B936" s="54" t="s">
        <v>1706</v>
      </c>
      <c r="C936" s="58" t="s">
        <v>1707</v>
      </c>
      <c r="D936" s="56">
        <v>1</v>
      </c>
      <c r="E936" s="56">
        <v>1</v>
      </c>
      <c r="F936" s="57" t="s">
        <v>28</v>
      </c>
      <c r="G936" s="57" t="s">
        <v>28</v>
      </c>
      <c r="H936" s="57">
        <v>73.94</v>
      </c>
      <c r="I936" s="57" t="s">
        <v>28</v>
      </c>
      <c r="J936" s="57" t="s">
        <v>28</v>
      </c>
      <c r="K936" s="57" t="s">
        <v>28</v>
      </c>
    </row>
    <row r="937" spans="1:11" ht="33.75">
      <c r="A937" s="54">
        <v>936</v>
      </c>
      <c r="B937" s="54" t="s">
        <v>1708</v>
      </c>
      <c r="C937" s="58" t="s">
        <v>1709</v>
      </c>
      <c r="D937" s="56">
        <v>90</v>
      </c>
      <c r="E937" s="56">
        <v>90</v>
      </c>
      <c r="F937" s="57">
        <v>10640.86</v>
      </c>
      <c r="G937" s="57">
        <v>118.23</v>
      </c>
      <c r="H937" s="57">
        <v>10640.86</v>
      </c>
      <c r="I937" s="57" t="s">
        <v>28</v>
      </c>
      <c r="J937" s="57" t="s">
        <v>28</v>
      </c>
      <c r="K937" s="57">
        <v>118.23</v>
      </c>
    </row>
    <row r="938" spans="1:11" ht="33.75">
      <c r="A938" s="54">
        <v>937</v>
      </c>
      <c r="B938" s="54" t="s">
        <v>1710</v>
      </c>
      <c r="C938" s="58" t="s">
        <v>1711</v>
      </c>
      <c r="D938" s="56">
        <v>90</v>
      </c>
      <c r="E938" s="56">
        <v>90</v>
      </c>
      <c r="F938" s="57">
        <v>18335.169999999998</v>
      </c>
      <c r="G938" s="57">
        <v>203.72</v>
      </c>
      <c r="H938" s="57">
        <v>18335.169999999998</v>
      </c>
      <c r="I938" s="57" t="s">
        <v>28</v>
      </c>
      <c r="J938" s="57" t="s">
        <v>28</v>
      </c>
      <c r="K938" s="57">
        <v>203.72</v>
      </c>
    </row>
    <row r="939" spans="1:11" ht="45">
      <c r="A939" s="54">
        <v>938</v>
      </c>
      <c r="B939" s="54" t="s">
        <v>1712</v>
      </c>
      <c r="C939" s="58" t="s">
        <v>1713</v>
      </c>
      <c r="D939" s="56">
        <v>90</v>
      </c>
      <c r="E939" s="56">
        <v>90</v>
      </c>
      <c r="F939" s="57">
        <v>16545.27</v>
      </c>
      <c r="G939" s="57">
        <v>183.84</v>
      </c>
      <c r="H939" s="57">
        <v>16545.27</v>
      </c>
      <c r="I939" s="57" t="s">
        <v>28</v>
      </c>
      <c r="J939" s="57" t="s">
        <v>28</v>
      </c>
      <c r="K939" s="57">
        <v>183.84</v>
      </c>
    </row>
    <row r="940" spans="1:11" ht="45">
      <c r="A940" s="54">
        <v>939</v>
      </c>
      <c r="B940" s="54" t="s">
        <v>1714</v>
      </c>
      <c r="C940" s="58" t="s">
        <v>1715</v>
      </c>
      <c r="D940" s="56">
        <v>90</v>
      </c>
      <c r="E940" s="56">
        <v>90</v>
      </c>
      <c r="F940" s="57">
        <v>17314.79</v>
      </c>
      <c r="G940" s="57">
        <v>192.39</v>
      </c>
      <c r="H940" s="57">
        <v>17314.79</v>
      </c>
      <c r="I940" s="57" t="s">
        <v>28</v>
      </c>
      <c r="J940" s="57" t="s">
        <v>28</v>
      </c>
      <c r="K940" s="57">
        <v>192.39</v>
      </c>
    </row>
    <row r="941" spans="1:11" ht="45">
      <c r="A941" s="54">
        <v>940</v>
      </c>
      <c r="B941" s="54" t="s">
        <v>1716</v>
      </c>
      <c r="C941" s="58" t="s">
        <v>1717</v>
      </c>
      <c r="D941" s="56">
        <v>90</v>
      </c>
      <c r="E941" s="56">
        <v>90</v>
      </c>
      <c r="F941" s="57">
        <v>10625.49</v>
      </c>
      <c r="G941" s="57">
        <v>118.06</v>
      </c>
      <c r="H941" s="57">
        <v>10625.49</v>
      </c>
      <c r="I941" s="57" t="s">
        <v>28</v>
      </c>
      <c r="J941" s="57" t="s">
        <v>28</v>
      </c>
      <c r="K941" s="57">
        <v>118.06</v>
      </c>
    </row>
    <row r="942" spans="1:11" ht="45">
      <c r="A942" s="54">
        <v>941</v>
      </c>
      <c r="B942" s="54" t="s">
        <v>1718</v>
      </c>
      <c r="C942" s="58" t="s">
        <v>1719</v>
      </c>
      <c r="D942" s="56">
        <v>90</v>
      </c>
      <c r="E942" s="56">
        <v>90</v>
      </c>
      <c r="F942" s="57">
        <v>29075.01</v>
      </c>
      <c r="G942" s="57">
        <v>323.06</v>
      </c>
      <c r="H942" s="57">
        <v>29075.01</v>
      </c>
      <c r="I942" s="57" t="s">
        <v>28</v>
      </c>
      <c r="J942" s="57" t="s">
        <v>28</v>
      </c>
      <c r="K942" s="57">
        <v>323.06</v>
      </c>
    </row>
    <row r="943" spans="1:11" ht="33.75">
      <c r="A943" s="54">
        <v>942</v>
      </c>
      <c r="B943" s="54" t="s">
        <v>1720</v>
      </c>
      <c r="C943" s="58" t="s">
        <v>1721</v>
      </c>
      <c r="D943" s="56">
        <v>15</v>
      </c>
      <c r="E943" s="56">
        <v>35</v>
      </c>
      <c r="F943" s="57">
        <v>2055.98</v>
      </c>
      <c r="G943" s="57">
        <v>137.07</v>
      </c>
      <c r="H943" s="57">
        <v>2055.98</v>
      </c>
      <c r="I943" s="57">
        <v>2778.5</v>
      </c>
      <c r="J943" s="57">
        <v>3491.36</v>
      </c>
      <c r="K943" s="57">
        <v>98.59</v>
      </c>
    </row>
    <row r="944" spans="1:11" ht="33.75">
      <c r="A944" s="54">
        <v>943</v>
      </c>
      <c r="B944" s="54" t="s">
        <v>1722</v>
      </c>
      <c r="C944" s="58" t="s">
        <v>1723</v>
      </c>
      <c r="D944" s="56">
        <v>15</v>
      </c>
      <c r="E944" s="56">
        <v>35</v>
      </c>
      <c r="F944" s="57">
        <v>2169.4699999999998</v>
      </c>
      <c r="G944" s="57">
        <v>144.63</v>
      </c>
      <c r="H944" s="57">
        <v>2169.4699999999998</v>
      </c>
      <c r="I944" s="57">
        <v>2925.94</v>
      </c>
      <c r="J944" s="57">
        <v>3745.24</v>
      </c>
      <c r="K944" s="57">
        <v>102.41</v>
      </c>
    </row>
    <row r="945" spans="1:11" ht="33.75">
      <c r="A945" s="54">
        <v>944</v>
      </c>
      <c r="B945" s="54" t="s">
        <v>1724</v>
      </c>
      <c r="C945" s="58" t="s">
        <v>1725</v>
      </c>
      <c r="D945" s="56">
        <v>15</v>
      </c>
      <c r="E945" s="56">
        <v>35</v>
      </c>
      <c r="F945" s="57">
        <v>1959.58</v>
      </c>
      <c r="G945" s="57">
        <v>130.63999999999999</v>
      </c>
      <c r="H945" s="57">
        <v>1959.58</v>
      </c>
      <c r="I945" s="57">
        <v>2709.14</v>
      </c>
      <c r="J945" s="57">
        <v>3468.33</v>
      </c>
      <c r="K945" s="57">
        <v>96.66</v>
      </c>
    </row>
    <row r="946" spans="1:11" ht="33.75">
      <c r="A946" s="54">
        <v>945</v>
      </c>
      <c r="B946" s="54" t="s">
        <v>1726</v>
      </c>
      <c r="C946" s="58" t="s">
        <v>1727</v>
      </c>
      <c r="D946" s="56">
        <v>15</v>
      </c>
      <c r="E946" s="56">
        <v>35</v>
      </c>
      <c r="F946" s="57">
        <v>2448.36</v>
      </c>
      <c r="G946" s="57">
        <v>163.22</v>
      </c>
      <c r="H946" s="57">
        <v>2448.36</v>
      </c>
      <c r="I946" s="57">
        <v>3373.37</v>
      </c>
      <c r="J946" s="57">
        <v>4157.47</v>
      </c>
      <c r="K946" s="57">
        <v>108.61</v>
      </c>
    </row>
    <row r="947" spans="1:11" ht="33.75">
      <c r="A947" s="54">
        <v>946</v>
      </c>
      <c r="B947" s="54" t="s">
        <v>1728</v>
      </c>
      <c r="C947" s="58" t="s">
        <v>1729</v>
      </c>
      <c r="D947" s="56">
        <v>36</v>
      </c>
      <c r="E947" s="56">
        <v>42</v>
      </c>
      <c r="F947" s="57">
        <v>3998.28</v>
      </c>
      <c r="G947" s="57">
        <v>111.06</v>
      </c>
      <c r="H947" s="57">
        <v>3998.28</v>
      </c>
      <c r="I947" s="57" t="s">
        <v>28</v>
      </c>
      <c r="J947" s="57" t="s">
        <v>28</v>
      </c>
      <c r="K947" s="57">
        <v>103.18</v>
      </c>
    </row>
    <row r="948" spans="1:11" ht="33.75">
      <c r="A948" s="54">
        <v>947</v>
      </c>
      <c r="B948" s="54" t="s">
        <v>1730</v>
      </c>
      <c r="C948" s="58" t="s">
        <v>1731</v>
      </c>
      <c r="D948" s="56">
        <v>57</v>
      </c>
      <c r="E948" s="56">
        <v>63</v>
      </c>
      <c r="F948" s="57">
        <v>6741.76</v>
      </c>
      <c r="G948" s="57">
        <v>118.28</v>
      </c>
      <c r="H948" s="57">
        <v>6741.76</v>
      </c>
      <c r="I948" s="57" t="s">
        <v>28</v>
      </c>
      <c r="J948" s="57" t="s">
        <v>28</v>
      </c>
      <c r="K948" s="57">
        <v>111.25</v>
      </c>
    </row>
    <row r="949" spans="1:11" ht="33.75">
      <c r="A949" s="54">
        <v>948</v>
      </c>
      <c r="B949" s="54" t="s">
        <v>1732</v>
      </c>
      <c r="C949" s="58" t="s">
        <v>1733</v>
      </c>
      <c r="D949" s="56">
        <v>8</v>
      </c>
      <c r="E949" s="56">
        <v>28</v>
      </c>
      <c r="F949" s="57">
        <v>1109.49</v>
      </c>
      <c r="G949" s="57">
        <v>138.69</v>
      </c>
      <c r="H949" s="57">
        <v>1109.49</v>
      </c>
      <c r="I949" s="57">
        <v>1779</v>
      </c>
      <c r="J949" s="57">
        <v>2461.9899999999998</v>
      </c>
      <c r="K949" s="57">
        <v>83.72</v>
      </c>
    </row>
    <row r="950" spans="1:11" ht="33.75">
      <c r="A950" s="54">
        <v>949</v>
      </c>
      <c r="B950" s="54" t="s">
        <v>1734</v>
      </c>
      <c r="C950" s="58" t="s">
        <v>1735</v>
      </c>
      <c r="D950" s="56">
        <v>15</v>
      </c>
      <c r="E950" s="56">
        <v>35</v>
      </c>
      <c r="F950" s="57">
        <v>2038.89</v>
      </c>
      <c r="G950" s="57">
        <v>132.77000000000001</v>
      </c>
      <c r="H950" s="57">
        <v>2038.89</v>
      </c>
      <c r="I950" s="57">
        <v>2828.66</v>
      </c>
      <c r="J950" s="57">
        <v>3647.76</v>
      </c>
      <c r="K950" s="57">
        <v>100.31</v>
      </c>
    </row>
    <row r="951" spans="1:11" ht="33.75">
      <c r="A951" s="54">
        <v>950</v>
      </c>
      <c r="B951" s="54" t="s">
        <v>1736</v>
      </c>
      <c r="C951" s="58" t="s">
        <v>1737</v>
      </c>
      <c r="D951" s="56">
        <v>15</v>
      </c>
      <c r="E951" s="56">
        <v>35</v>
      </c>
      <c r="F951" s="57">
        <v>1947.71</v>
      </c>
      <c r="G951" s="57">
        <v>129.85</v>
      </c>
      <c r="H951" s="57">
        <v>1947.71</v>
      </c>
      <c r="I951" s="57">
        <v>2671.78</v>
      </c>
      <c r="J951" s="57">
        <v>3331.48</v>
      </c>
      <c r="K951" s="57">
        <v>91.58</v>
      </c>
    </row>
    <row r="952" spans="1:11" ht="33.75">
      <c r="A952" s="54">
        <v>951</v>
      </c>
      <c r="B952" s="54" t="s">
        <v>1738</v>
      </c>
      <c r="C952" s="58" t="s">
        <v>1739</v>
      </c>
      <c r="D952" s="56">
        <v>15</v>
      </c>
      <c r="E952" s="56">
        <v>35</v>
      </c>
      <c r="F952" s="57">
        <v>2067.85</v>
      </c>
      <c r="G952" s="57">
        <v>137.86000000000001</v>
      </c>
      <c r="H952" s="57">
        <v>2067.85</v>
      </c>
      <c r="I952" s="57">
        <v>2801.74</v>
      </c>
      <c r="J952" s="57">
        <v>3517.1</v>
      </c>
      <c r="K952" s="57">
        <v>92.19</v>
      </c>
    </row>
    <row r="953" spans="1:11" ht="33.75">
      <c r="A953" s="54">
        <v>952</v>
      </c>
      <c r="B953" s="54" t="s">
        <v>1740</v>
      </c>
      <c r="C953" s="58" t="s">
        <v>1741</v>
      </c>
      <c r="D953" s="56">
        <v>15</v>
      </c>
      <c r="E953" s="56">
        <v>35</v>
      </c>
      <c r="F953" s="57">
        <v>2210.6</v>
      </c>
      <c r="G953" s="57">
        <v>147.37</v>
      </c>
      <c r="H953" s="57">
        <v>2210.6</v>
      </c>
      <c r="I953" s="57">
        <v>2964.95</v>
      </c>
      <c r="J953" s="57">
        <v>3841.19</v>
      </c>
      <c r="K953" s="57">
        <v>100.6</v>
      </c>
    </row>
    <row r="954" spans="1:11" ht="33.75">
      <c r="A954" s="54">
        <v>953</v>
      </c>
      <c r="B954" s="54" t="s">
        <v>1742</v>
      </c>
      <c r="C954" s="58" t="s">
        <v>1743</v>
      </c>
      <c r="D954" s="56">
        <v>57</v>
      </c>
      <c r="E954" s="56">
        <v>63</v>
      </c>
      <c r="F954" s="57">
        <v>6441.63</v>
      </c>
      <c r="G954" s="57">
        <v>92.87</v>
      </c>
      <c r="H954" s="57">
        <v>6441.63</v>
      </c>
      <c r="I954" s="57" t="s">
        <v>28</v>
      </c>
      <c r="J954" s="57" t="s">
        <v>28</v>
      </c>
      <c r="K954" s="57">
        <v>108.19</v>
      </c>
    </row>
    <row r="955" spans="1:11" ht="33.75">
      <c r="A955" s="54">
        <v>954</v>
      </c>
      <c r="B955" s="54" t="s">
        <v>1744</v>
      </c>
      <c r="C955" s="58" t="s">
        <v>1745</v>
      </c>
      <c r="D955" s="56">
        <v>8</v>
      </c>
      <c r="E955" s="56">
        <v>28</v>
      </c>
      <c r="F955" s="57">
        <v>1031.74</v>
      </c>
      <c r="G955" s="57">
        <v>128.97</v>
      </c>
      <c r="H955" s="57">
        <v>1031.74</v>
      </c>
      <c r="I955" s="57">
        <v>1762.01</v>
      </c>
      <c r="J955" s="57">
        <v>2457.3000000000002</v>
      </c>
      <c r="K955" s="57">
        <v>84.91</v>
      </c>
    </row>
    <row r="956" spans="1:11" ht="33.75">
      <c r="A956" s="54">
        <v>955</v>
      </c>
      <c r="B956" s="54" t="s">
        <v>1746</v>
      </c>
      <c r="C956" s="58" t="s">
        <v>1747</v>
      </c>
      <c r="D956" s="56">
        <v>29</v>
      </c>
      <c r="E956" s="56">
        <v>35</v>
      </c>
      <c r="F956" s="57">
        <v>3120.52</v>
      </c>
      <c r="G956" s="57">
        <v>94.75</v>
      </c>
      <c r="H956" s="57">
        <v>3120.52</v>
      </c>
      <c r="I956" s="57" t="s">
        <v>28</v>
      </c>
      <c r="J956" s="57" t="s">
        <v>28</v>
      </c>
      <c r="K956" s="57">
        <v>104.02</v>
      </c>
    </row>
    <row r="957" spans="1:11" ht="33.75">
      <c r="A957" s="54">
        <v>956</v>
      </c>
      <c r="B957" s="54" t="s">
        <v>1748</v>
      </c>
      <c r="C957" s="58" t="s">
        <v>1749</v>
      </c>
      <c r="D957" s="56">
        <v>8</v>
      </c>
      <c r="E957" s="56">
        <v>28</v>
      </c>
      <c r="F957" s="57">
        <v>1045.74</v>
      </c>
      <c r="G957" s="57">
        <v>130.72</v>
      </c>
      <c r="H957" s="57">
        <v>1045.74</v>
      </c>
      <c r="I957" s="57">
        <v>1802.01</v>
      </c>
      <c r="J957" s="57">
        <v>2503.12</v>
      </c>
      <c r="K957" s="57">
        <v>83.66</v>
      </c>
    </row>
    <row r="958" spans="1:11" ht="45">
      <c r="A958" s="54">
        <v>957</v>
      </c>
      <c r="B958" s="54" t="s">
        <v>1750</v>
      </c>
      <c r="C958" s="58" t="s">
        <v>1751</v>
      </c>
      <c r="D958" s="56">
        <v>36</v>
      </c>
      <c r="E958" s="56">
        <v>42</v>
      </c>
      <c r="F958" s="57">
        <v>3861.55</v>
      </c>
      <c r="G958" s="57">
        <v>97.03</v>
      </c>
      <c r="H958" s="57">
        <v>3861.55</v>
      </c>
      <c r="I958" s="57" t="s">
        <v>28</v>
      </c>
      <c r="J958" s="57" t="s">
        <v>28</v>
      </c>
      <c r="K958" s="57">
        <v>96.54</v>
      </c>
    </row>
    <row r="959" spans="1:11" ht="33.75">
      <c r="A959" s="54">
        <v>958</v>
      </c>
      <c r="B959" s="54" t="s">
        <v>1752</v>
      </c>
      <c r="C959" s="58" t="s">
        <v>1753</v>
      </c>
      <c r="D959" s="56">
        <v>8</v>
      </c>
      <c r="E959" s="56">
        <v>28</v>
      </c>
      <c r="F959" s="57">
        <v>1188.32</v>
      </c>
      <c r="G959" s="57">
        <v>148.54</v>
      </c>
      <c r="H959" s="57">
        <v>1188.32</v>
      </c>
      <c r="I959" s="57">
        <v>2023.5</v>
      </c>
      <c r="J959" s="57">
        <v>2757.07</v>
      </c>
      <c r="K959" s="57">
        <v>80.78</v>
      </c>
    </row>
    <row r="960" spans="1:11" ht="33.75">
      <c r="A960" s="54">
        <v>959</v>
      </c>
      <c r="B960" s="54" t="s">
        <v>1754</v>
      </c>
      <c r="C960" s="58" t="s">
        <v>1755</v>
      </c>
      <c r="D960" s="56">
        <v>50</v>
      </c>
      <c r="E960" s="56">
        <v>56</v>
      </c>
      <c r="F960" s="57">
        <v>4880.13</v>
      </c>
      <c r="G960" s="57">
        <v>75.819999999999993</v>
      </c>
      <c r="H960" s="57">
        <v>4880.13</v>
      </c>
      <c r="I960" s="57" t="s">
        <v>28</v>
      </c>
      <c r="J960" s="57" t="s">
        <v>28</v>
      </c>
      <c r="K960" s="57">
        <v>93.13</v>
      </c>
    </row>
    <row r="961" spans="1:11" ht="33.75">
      <c r="A961" s="54">
        <v>960</v>
      </c>
      <c r="B961" s="54" t="s">
        <v>1756</v>
      </c>
      <c r="C961" s="58" t="s">
        <v>2849</v>
      </c>
      <c r="D961" s="56">
        <v>1</v>
      </c>
      <c r="E961" s="56">
        <v>1</v>
      </c>
      <c r="F961" s="57" t="s">
        <v>28</v>
      </c>
      <c r="G961" s="57" t="s">
        <v>28</v>
      </c>
      <c r="H961" s="57">
        <v>107.25</v>
      </c>
      <c r="I961" s="57" t="s">
        <v>28</v>
      </c>
      <c r="J961" s="57" t="s">
        <v>28</v>
      </c>
      <c r="K961" s="57" t="s">
        <v>28</v>
      </c>
    </row>
    <row r="962" spans="1:11" ht="33.75">
      <c r="A962" s="54">
        <v>961</v>
      </c>
      <c r="B962" s="54" t="s">
        <v>1757</v>
      </c>
      <c r="C962" s="58" t="s">
        <v>2850</v>
      </c>
      <c r="D962" s="56">
        <v>1</v>
      </c>
      <c r="E962" s="56">
        <v>1</v>
      </c>
      <c r="F962" s="57" t="s">
        <v>28</v>
      </c>
      <c r="G962" s="57" t="s">
        <v>28</v>
      </c>
      <c r="H962" s="57">
        <v>93.31</v>
      </c>
      <c r="I962" s="57" t="s">
        <v>28</v>
      </c>
      <c r="J962" s="57" t="s">
        <v>28</v>
      </c>
      <c r="K962" s="57" t="s">
        <v>28</v>
      </c>
    </row>
    <row r="963" spans="1:11" ht="33.75">
      <c r="A963" s="54">
        <v>962</v>
      </c>
      <c r="B963" s="54" t="s">
        <v>1758</v>
      </c>
      <c r="C963" s="58" t="s">
        <v>2851</v>
      </c>
      <c r="D963" s="56">
        <v>1</v>
      </c>
      <c r="E963" s="56">
        <v>1</v>
      </c>
      <c r="F963" s="57" t="s">
        <v>28</v>
      </c>
      <c r="G963" s="57" t="s">
        <v>28</v>
      </c>
      <c r="H963" s="57">
        <v>79.39</v>
      </c>
      <c r="I963" s="57" t="s">
        <v>28</v>
      </c>
      <c r="J963" s="57" t="s">
        <v>28</v>
      </c>
      <c r="K963" s="57" t="s">
        <v>28</v>
      </c>
    </row>
    <row r="964" spans="1:11" ht="45">
      <c r="A964" s="54">
        <v>963</v>
      </c>
      <c r="B964" s="54" t="s">
        <v>1759</v>
      </c>
      <c r="C964" s="58" t="s">
        <v>2852</v>
      </c>
      <c r="D964" s="56">
        <v>15</v>
      </c>
      <c r="E964" s="56">
        <v>35</v>
      </c>
      <c r="F964" s="57">
        <v>2973.12</v>
      </c>
      <c r="G964" s="57">
        <v>198.21</v>
      </c>
      <c r="H964" s="57">
        <v>2973.12</v>
      </c>
      <c r="I964" s="57">
        <v>4059.78</v>
      </c>
      <c r="J964" s="57">
        <v>5078.6499999999996</v>
      </c>
      <c r="K964" s="57">
        <v>140.63999999999999</v>
      </c>
    </row>
    <row r="965" spans="1:11" ht="45">
      <c r="A965" s="54">
        <v>964</v>
      </c>
      <c r="B965" s="54" t="s">
        <v>1760</v>
      </c>
      <c r="C965" s="58" t="s">
        <v>2853</v>
      </c>
      <c r="D965" s="56">
        <v>15</v>
      </c>
      <c r="E965" s="56">
        <v>35</v>
      </c>
      <c r="F965" s="57">
        <v>2979.97</v>
      </c>
      <c r="G965" s="57">
        <v>198.66</v>
      </c>
      <c r="H965" s="57">
        <v>2979.97</v>
      </c>
      <c r="I965" s="57">
        <v>4069.13</v>
      </c>
      <c r="J965" s="57">
        <v>5090.3500000000004</v>
      </c>
      <c r="K965" s="57">
        <v>145.44</v>
      </c>
    </row>
    <row r="966" spans="1:11" ht="45">
      <c r="A966" s="54">
        <v>965</v>
      </c>
      <c r="B966" s="54" t="s">
        <v>1761</v>
      </c>
      <c r="C966" s="58" t="s">
        <v>2854</v>
      </c>
      <c r="D966" s="56">
        <v>15</v>
      </c>
      <c r="E966" s="56">
        <v>35</v>
      </c>
      <c r="F966" s="57">
        <v>2708.97</v>
      </c>
      <c r="G966" s="57">
        <v>180.6</v>
      </c>
      <c r="H966" s="57">
        <v>2708.97</v>
      </c>
      <c r="I966" s="57">
        <v>3705.24</v>
      </c>
      <c r="J966" s="57">
        <v>4646.3500000000004</v>
      </c>
      <c r="K966" s="57">
        <v>126.63</v>
      </c>
    </row>
    <row r="967" spans="1:11" ht="45">
      <c r="A967" s="54">
        <v>966</v>
      </c>
      <c r="B967" s="54" t="s">
        <v>1762</v>
      </c>
      <c r="C967" s="58" t="s">
        <v>2855</v>
      </c>
      <c r="D967" s="56">
        <v>15</v>
      </c>
      <c r="E967" s="56">
        <v>35</v>
      </c>
      <c r="F967" s="57">
        <v>2735.25</v>
      </c>
      <c r="G967" s="57">
        <v>182.35</v>
      </c>
      <c r="H967" s="57">
        <v>2735.25</v>
      </c>
      <c r="I967" s="57">
        <v>3741.19</v>
      </c>
      <c r="J967" s="57">
        <v>4691.4399999999996</v>
      </c>
      <c r="K967" s="57">
        <v>134.04</v>
      </c>
    </row>
    <row r="968" spans="1:11" ht="45">
      <c r="A968" s="54">
        <v>967</v>
      </c>
      <c r="B968" s="54" t="s">
        <v>1763</v>
      </c>
      <c r="C968" s="58" t="s">
        <v>2856</v>
      </c>
      <c r="D968" s="56">
        <v>36</v>
      </c>
      <c r="E968" s="56">
        <v>42</v>
      </c>
      <c r="F968" s="57">
        <v>4821.83</v>
      </c>
      <c r="G968" s="57">
        <v>133.94</v>
      </c>
      <c r="H968" s="57">
        <v>4821.83</v>
      </c>
      <c r="I968" s="57" t="s">
        <v>28</v>
      </c>
      <c r="J968" s="57" t="s">
        <v>28</v>
      </c>
      <c r="K968" s="57">
        <v>123.5</v>
      </c>
    </row>
    <row r="969" spans="1:11" ht="45">
      <c r="A969" s="54">
        <v>968</v>
      </c>
      <c r="B969" s="54" t="s">
        <v>1764</v>
      </c>
      <c r="C969" s="58" t="s">
        <v>2857</v>
      </c>
      <c r="D969" s="56">
        <v>57</v>
      </c>
      <c r="E969" s="56">
        <v>63</v>
      </c>
      <c r="F969" s="57">
        <v>6938.36</v>
      </c>
      <c r="G969" s="57">
        <v>100.79</v>
      </c>
      <c r="H969" s="57">
        <v>6938.36</v>
      </c>
      <c r="I969" s="57" t="s">
        <v>28</v>
      </c>
      <c r="J969" s="57" t="s">
        <v>28</v>
      </c>
      <c r="K969" s="57">
        <v>123.5</v>
      </c>
    </row>
    <row r="970" spans="1:11" ht="45">
      <c r="A970" s="54">
        <v>969</v>
      </c>
      <c r="B970" s="54" t="s">
        <v>1765</v>
      </c>
      <c r="C970" s="58" t="s">
        <v>2858</v>
      </c>
      <c r="D970" s="56">
        <v>15</v>
      </c>
      <c r="E970" s="56">
        <v>35</v>
      </c>
      <c r="F970" s="57">
        <v>1953.93</v>
      </c>
      <c r="G970" s="57">
        <v>130.26</v>
      </c>
      <c r="H970" s="57">
        <v>1953.93</v>
      </c>
      <c r="I970" s="57">
        <v>2658.06</v>
      </c>
      <c r="J970" s="57">
        <v>3300.8</v>
      </c>
      <c r="K970" s="57">
        <v>91.19</v>
      </c>
    </row>
    <row r="971" spans="1:11" ht="45">
      <c r="A971" s="54">
        <v>970</v>
      </c>
      <c r="B971" s="54" t="s">
        <v>1766</v>
      </c>
      <c r="C971" s="58" t="s">
        <v>2859</v>
      </c>
      <c r="D971" s="56">
        <v>15</v>
      </c>
      <c r="E971" s="56">
        <v>35</v>
      </c>
      <c r="F971" s="57">
        <v>2015.61</v>
      </c>
      <c r="G971" s="57">
        <v>134.37</v>
      </c>
      <c r="H971" s="57">
        <v>2015.61</v>
      </c>
      <c r="I971" s="57">
        <v>2710.06</v>
      </c>
      <c r="J971" s="57">
        <v>3309.9</v>
      </c>
      <c r="K971" s="57">
        <v>91.15</v>
      </c>
    </row>
    <row r="972" spans="1:11" ht="45">
      <c r="A972" s="54">
        <v>971</v>
      </c>
      <c r="B972" s="54" t="s">
        <v>1767</v>
      </c>
      <c r="C972" s="58" t="s">
        <v>2860</v>
      </c>
      <c r="D972" s="56">
        <v>15</v>
      </c>
      <c r="E972" s="56">
        <v>35</v>
      </c>
      <c r="F972" s="57">
        <v>2086.79</v>
      </c>
      <c r="G972" s="57">
        <v>139.12</v>
      </c>
      <c r="H972" s="57">
        <v>2086.79</v>
      </c>
      <c r="I972" s="57">
        <v>2838.81</v>
      </c>
      <c r="J972" s="57">
        <v>3468.42</v>
      </c>
      <c r="K972" s="57">
        <v>92.4</v>
      </c>
    </row>
    <row r="973" spans="1:11" ht="45">
      <c r="A973" s="54">
        <v>972</v>
      </c>
      <c r="B973" s="54" t="s">
        <v>1768</v>
      </c>
      <c r="C973" s="58" t="s">
        <v>2861</v>
      </c>
      <c r="D973" s="56">
        <v>15</v>
      </c>
      <c r="E973" s="56">
        <v>35</v>
      </c>
      <c r="F973" s="57">
        <v>2102.73</v>
      </c>
      <c r="G973" s="57">
        <v>140.18</v>
      </c>
      <c r="H973" s="57">
        <v>2102.73</v>
      </c>
      <c r="I973" s="57">
        <v>2860.49</v>
      </c>
      <c r="J973" s="57">
        <v>3494.92</v>
      </c>
      <c r="K973" s="57">
        <v>99.85</v>
      </c>
    </row>
    <row r="974" spans="1:11" ht="45">
      <c r="A974" s="54">
        <v>973</v>
      </c>
      <c r="B974" s="54" t="s">
        <v>1769</v>
      </c>
      <c r="C974" s="58" t="s">
        <v>2862</v>
      </c>
      <c r="D974" s="56">
        <v>36</v>
      </c>
      <c r="E974" s="56">
        <v>42</v>
      </c>
      <c r="F974" s="57">
        <v>4509.71</v>
      </c>
      <c r="G974" s="57">
        <v>125.27</v>
      </c>
      <c r="H974" s="57">
        <v>4509.71</v>
      </c>
      <c r="I974" s="57" t="s">
        <v>28</v>
      </c>
      <c r="J974" s="57" t="s">
        <v>28</v>
      </c>
      <c r="K974" s="57">
        <v>115.25</v>
      </c>
    </row>
    <row r="975" spans="1:11" ht="45">
      <c r="A975" s="54">
        <v>974</v>
      </c>
      <c r="B975" s="54" t="s">
        <v>1770</v>
      </c>
      <c r="C975" s="58" t="s">
        <v>2863</v>
      </c>
      <c r="D975" s="56">
        <v>57</v>
      </c>
      <c r="E975" s="56">
        <v>63</v>
      </c>
      <c r="F975" s="57">
        <v>6387.7</v>
      </c>
      <c r="G975" s="57">
        <v>89.43</v>
      </c>
      <c r="H975" s="57">
        <v>6387.7</v>
      </c>
      <c r="I975" s="57" t="s">
        <v>28</v>
      </c>
      <c r="J975" s="57" t="s">
        <v>28</v>
      </c>
      <c r="K975" s="57">
        <v>115.25</v>
      </c>
    </row>
    <row r="976" spans="1:11" ht="45">
      <c r="A976" s="54">
        <v>975</v>
      </c>
      <c r="B976" s="54" t="s">
        <v>1771</v>
      </c>
      <c r="C976" s="58" t="s">
        <v>2864</v>
      </c>
      <c r="D976" s="56">
        <v>8</v>
      </c>
      <c r="E976" s="56">
        <v>28</v>
      </c>
      <c r="F976" s="57">
        <v>1123.8699999999999</v>
      </c>
      <c r="G976" s="57">
        <v>140.47999999999999</v>
      </c>
      <c r="H976" s="57">
        <v>1123.8699999999999</v>
      </c>
      <c r="I976" s="57">
        <v>1937.88</v>
      </c>
      <c r="J976" s="57">
        <v>2640.98</v>
      </c>
      <c r="K976" s="57">
        <v>89</v>
      </c>
    </row>
    <row r="977" spans="1:11" ht="45">
      <c r="A977" s="54">
        <v>976</v>
      </c>
      <c r="B977" s="54" t="s">
        <v>1772</v>
      </c>
      <c r="C977" s="58" t="s">
        <v>2865</v>
      </c>
      <c r="D977" s="56">
        <v>36</v>
      </c>
      <c r="E977" s="56">
        <v>42</v>
      </c>
      <c r="F977" s="57">
        <v>3836.74</v>
      </c>
      <c r="G977" s="57">
        <v>85.41</v>
      </c>
      <c r="H977" s="57">
        <v>3836.74</v>
      </c>
      <c r="I977" s="57" t="s">
        <v>28</v>
      </c>
      <c r="J977" s="57" t="s">
        <v>28</v>
      </c>
      <c r="K977" s="57">
        <v>98.89</v>
      </c>
    </row>
    <row r="978" spans="1:11" ht="45">
      <c r="A978" s="54">
        <v>977</v>
      </c>
      <c r="B978" s="54" t="s">
        <v>1773</v>
      </c>
      <c r="C978" s="58" t="s">
        <v>2866</v>
      </c>
      <c r="D978" s="56">
        <v>8</v>
      </c>
      <c r="E978" s="56">
        <v>28</v>
      </c>
      <c r="F978" s="57">
        <v>1273.77</v>
      </c>
      <c r="G978" s="57">
        <v>159.22</v>
      </c>
      <c r="H978" s="57">
        <v>1273.77</v>
      </c>
      <c r="I978" s="57">
        <v>2031.89</v>
      </c>
      <c r="J978" s="57">
        <v>2852.96</v>
      </c>
      <c r="K978" s="57">
        <v>95.57</v>
      </c>
    </row>
    <row r="979" spans="1:11" ht="45">
      <c r="A979" s="54">
        <v>978</v>
      </c>
      <c r="B979" s="54" t="s">
        <v>1774</v>
      </c>
      <c r="C979" s="58" t="s">
        <v>2867</v>
      </c>
      <c r="D979" s="56">
        <v>50</v>
      </c>
      <c r="E979" s="56">
        <v>56</v>
      </c>
      <c r="F979" s="57">
        <v>5148.58</v>
      </c>
      <c r="G979" s="57">
        <v>81.99</v>
      </c>
      <c r="H979" s="57">
        <v>5148.58</v>
      </c>
      <c r="I979" s="57" t="s">
        <v>28</v>
      </c>
      <c r="J979" s="57" t="s">
        <v>28</v>
      </c>
      <c r="K979" s="57">
        <v>95.79</v>
      </c>
    </row>
    <row r="980" spans="1:11" ht="45">
      <c r="A980" s="54">
        <v>979</v>
      </c>
      <c r="B980" s="54" t="s">
        <v>1775</v>
      </c>
      <c r="C980" s="58" t="s">
        <v>2868</v>
      </c>
      <c r="D980" s="56">
        <v>43</v>
      </c>
      <c r="E980" s="56">
        <v>49</v>
      </c>
      <c r="F980" s="57">
        <v>4533.3500000000004</v>
      </c>
      <c r="G980" s="57">
        <v>105.43</v>
      </c>
      <c r="H980" s="57">
        <v>4533.3500000000004</v>
      </c>
      <c r="I980" s="57" t="s">
        <v>28</v>
      </c>
      <c r="J980" s="57" t="s">
        <v>28</v>
      </c>
      <c r="K980" s="57">
        <v>99.27</v>
      </c>
    </row>
    <row r="981" spans="1:11" ht="45">
      <c r="A981" s="54">
        <v>980</v>
      </c>
      <c r="B981" s="54" t="s">
        <v>1776</v>
      </c>
      <c r="C981" s="58" t="s">
        <v>2869</v>
      </c>
      <c r="D981" s="56">
        <v>64</v>
      </c>
      <c r="E981" s="56">
        <v>70</v>
      </c>
      <c r="F981" s="57">
        <v>6457.03</v>
      </c>
      <c r="G981" s="57">
        <v>91.6</v>
      </c>
      <c r="H981" s="57">
        <v>6457.03</v>
      </c>
      <c r="I981" s="57" t="s">
        <v>28</v>
      </c>
      <c r="J981" s="57" t="s">
        <v>28</v>
      </c>
      <c r="K981" s="57">
        <v>99.27</v>
      </c>
    </row>
    <row r="982" spans="1:11" ht="11.25">
      <c r="A982" s="54">
        <v>981</v>
      </c>
      <c r="B982" s="54" t="s">
        <v>1777</v>
      </c>
      <c r="C982" s="55" t="s">
        <v>1778</v>
      </c>
      <c r="D982" s="56">
        <v>1</v>
      </c>
      <c r="E982" s="56">
        <v>1</v>
      </c>
      <c r="F982" s="57" t="s">
        <v>28</v>
      </c>
      <c r="G982" s="57" t="s">
        <v>28</v>
      </c>
      <c r="H982" s="57">
        <v>119.69</v>
      </c>
      <c r="I982" s="57" t="s">
        <v>28</v>
      </c>
      <c r="J982" s="57" t="s">
        <v>28</v>
      </c>
      <c r="K982" s="57" t="s">
        <v>28</v>
      </c>
    </row>
    <row r="983" spans="1:11" ht="11.25">
      <c r="A983" s="54">
        <v>982</v>
      </c>
      <c r="B983" s="54" t="s">
        <v>1779</v>
      </c>
      <c r="C983" s="55" t="s">
        <v>1780</v>
      </c>
      <c r="D983" s="56">
        <v>1</v>
      </c>
      <c r="E983" s="56">
        <v>1</v>
      </c>
      <c r="F983" s="57" t="s">
        <v>28</v>
      </c>
      <c r="G983" s="57" t="s">
        <v>28</v>
      </c>
      <c r="H983" s="57">
        <v>108.77</v>
      </c>
      <c r="I983" s="57" t="s">
        <v>28</v>
      </c>
      <c r="J983" s="57" t="s">
        <v>28</v>
      </c>
      <c r="K983" s="57" t="s">
        <v>28</v>
      </c>
    </row>
    <row r="984" spans="1:11" ht="11.25">
      <c r="A984" s="54">
        <v>983</v>
      </c>
      <c r="B984" s="54" t="s">
        <v>1781</v>
      </c>
      <c r="C984" s="55" t="s">
        <v>1782</v>
      </c>
      <c r="D984" s="56">
        <v>1</v>
      </c>
      <c r="E984" s="56">
        <v>1</v>
      </c>
      <c r="F984" s="57" t="s">
        <v>28</v>
      </c>
      <c r="G984" s="57" t="s">
        <v>28</v>
      </c>
      <c r="H984" s="57">
        <v>87.9</v>
      </c>
      <c r="I984" s="57" t="s">
        <v>28</v>
      </c>
      <c r="J984" s="57" t="s">
        <v>28</v>
      </c>
      <c r="K984" s="57" t="s">
        <v>28</v>
      </c>
    </row>
    <row r="985" spans="1:11" ht="11.25">
      <c r="A985" s="54">
        <v>984</v>
      </c>
      <c r="B985" s="54" t="s">
        <v>1783</v>
      </c>
      <c r="C985" s="55" t="s">
        <v>1784</v>
      </c>
      <c r="D985" s="56">
        <v>1</v>
      </c>
      <c r="E985" s="56">
        <v>1</v>
      </c>
      <c r="F985" s="57" t="s">
        <v>28</v>
      </c>
      <c r="G985" s="57" t="s">
        <v>28</v>
      </c>
      <c r="H985" s="57">
        <v>74.900000000000006</v>
      </c>
      <c r="I985" s="57" t="s">
        <v>28</v>
      </c>
      <c r="J985" s="57" t="s">
        <v>28</v>
      </c>
      <c r="K985" s="57" t="s">
        <v>28</v>
      </c>
    </row>
    <row r="986" spans="1:11" ht="22.5">
      <c r="A986" s="54">
        <v>985</v>
      </c>
      <c r="B986" s="54" t="s">
        <v>1785</v>
      </c>
      <c r="C986" s="58" t="s">
        <v>1786</v>
      </c>
      <c r="D986" s="56">
        <v>90</v>
      </c>
      <c r="E986" s="56">
        <v>90</v>
      </c>
      <c r="F986" s="57">
        <v>9934.09</v>
      </c>
      <c r="G986" s="57">
        <v>110.38</v>
      </c>
      <c r="H986" s="57">
        <v>9934.09</v>
      </c>
      <c r="I986" s="57" t="s">
        <v>28</v>
      </c>
      <c r="J986" s="57" t="s">
        <v>28</v>
      </c>
      <c r="K986" s="57">
        <v>110.38</v>
      </c>
    </row>
    <row r="987" spans="1:11" ht="22.5">
      <c r="A987" s="54">
        <v>986</v>
      </c>
      <c r="B987" s="54" t="s">
        <v>1787</v>
      </c>
      <c r="C987" s="58" t="s">
        <v>1788</v>
      </c>
      <c r="D987" s="56">
        <v>90</v>
      </c>
      <c r="E987" s="56">
        <v>90</v>
      </c>
      <c r="F987" s="57">
        <v>16109.34</v>
      </c>
      <c r="G987" s="57">
        <v>178.99</v>
      </c>
      <c r="H987" s="57">
        <v>16109.34</v>
      </c>
      <c r="I987" s="57" t="s">
        <v>28</v>
      </c>
      <c r="J987" s="57" t="s">
        <v>28</v>
      </c>
      <c r="K987" s="57">
        <v>178.99</v>
      </c>
    </row>
    <row r="988" spans="1:11" ht="33.75">
      <c r="A988" s="54">
        <v>987</v>
      </c>
      <c r="B988" s="54" t="s">
        <v>1789</v>
      </c>
      <c r="C988" s="58" t="s">
        <v>1790</v>
      </c>
      <c r="D988" s="56">
        <v>90</v>
      </c>
      <c r="E988" s="56">
        <v>90</v>
      </c>
      <c r="F988" s="57">
        <v>28320.51</v>
      </c>
      <c r="G988" s="57">
        <v>314.67</v>
      </c>
      <c r="H988" s="57">
        <v>28320.51</v>
      </c>
      <c r="I988" s="57" t="s">
        <v>28</v>
      </c>
      <c r="J988" s="57" t="s">
        <v>28</v>
      </c>
      <c r="K988" s="57">
        <v>314.67</v>
      </c>
    </row>
    <row r="989" spans="1:11" ht="33.75">
      <c r="A989" s="54">
        <v>988</v>
      </c>
      <c r="B989" s="54" t="s">
        <v>1791</v>
      </c>
      <c r="C989" s="58" t="s">
        <v>1792</v>
      </c>
      <c r="D989" s="56">
        <v>90</v>
      </c>
      <c r="E989" s="56">
        <v>90</v>
      </c>
      <c r="F989" s="57">
        <v>10757.43</v>
      </c>
      <c r="G989" s="57">
        <v>119.53</v>
      </c>
      <c r="H989" s="57">
        <v>10757.43</v>
      </c>
      <c r="I989" s="57" t="s">
        <v>28</v>
      </c>
      <c r="J989" s="57" t="s">
        <v>28</v>
      </c>
      <c r="K989" s="57">
        <v>119.53</v>
      </c>
    </row>
    <row r="990" spans="1:11" ht="33.75">
      <c r="A990" s="54">
        <v>989</v>
      </c>
      <c r="B990" s="54" t="s">
        <v>1793</v>
      </c>
      <c r="C990" s="58" t="s">
        <v>1794</v>
      </c>
      <c r="D990" s="56">
        <v>90</v>
      </c>
      <c r="E990" s="56">
        <v>90</v>
      </c>
      <c r="F990" s="57">
        <v>33156.28</v>
      </c>
      <c r="G990" s="57">
        <v>368.4</v>
      </c>
      <c r="H990" s="57">
        <v>33156.28</v>
      </c>
      <c r="I990" s="57" t="s">
        <v>28</v>
      </c>
      <c r="J990" s="57" t="s">
        <v>28</v>
      </c>
      <c r="K990" s="57">
        <v>368.4</v>
      </c>
    </row>
    <row r="991" spans="1:11" ht="33.75">
      <c r="A991" s="54">
        <v>990</v>
      </c>
      <c r="B991" s="54" t="s">
        <v>1795</v>
      </c>
      <c r="C991" s="58" t="s">
        <v>1796</v>
      </c>
      <c r="D991" s="56">
        <v>90</v>
      </c>
      <c r="E991" s="56">
        <v>90</v>
      </c>
      <c r="F991" s="57">
        <v>36500.33</v>
      </c>
      <c r="G991" s="57">
        <v>405.56</v>
      </c>
      <c r="H991" s="57">
        <v>36500.33</v>
      </c>
      <c r="I991" s="57" t="s">
        <v>28</v>
      </c>
      <c r="J991" s="57" t="s">
        <v>28</v>
      </c>
      <c r="K991" s="57">
        <v>405.56</v>
      </c>
    </row>
    <row r="992" spans="1:11" ht="22.5">
      <c r="A992" s="54">
        <v>991</v>
      </c>
      <c r="B992" s="54" t="s">
        <v>1797</v>
      </c>
      <c r="C992" s="58" t="s">
        <v>1798</v>
      </c>
      <c r="D992" s="56">
        <v>15</v>
      </c>
      <c r="E992" s="56">
        <v>35</v>
      </c>
      <c r="F992" s="57">
        <v>2094.58</v>
      </c>
      <c r="G992" s="57">
        <v>139.63999999999999</v>
      </c>
      <c r="H992" s="57">
        <v>2094.58</v>
      </c>
      <c r="I992" s="57">
        <v>2756.39</v>
      </c>
      <c r="J992" s="57">
        <v>3501.66</v>
      </c>
      <c r="K992" s="57">
        <v>97.06</v>
      </c>
    </row>
    <row r="993" spans="1:11" ht="22.5">
      <c r="A993" s="54">
        <v>992</v>
      </c>
      <c r="B993" s="54" t="s">
        <v>1799</v>
      </c>
      <c r="C993" s="58" t="s">
        <v>1800</v>
      </c>
      <c r="D993" s="56">
        <v>29</v>
      </c>
      <c r="E993" s="56">
        <v>35</v>
      </c>
      <c r="F993" s="57">
        <v>3527.89</v>
      </c>
      <c r="G993" s="57">
        <v>102.38</v>
      </c>
      <c r="H993" s="57">
        <v>3527.89</v>
      </c>
      <c r="I993" s="57" t="s">
        <v>28</v>
      </c>
      <c r="J993" s="57" t="s">
        <v>28</v>
      </c>
      <c r="K993" s="57">
        <v>97.06</v>
      </c>
    </row>
    <row r="994" spans="1:11" ht="22.5">
      <c r="A994" s="54">
        <v>993</v>
      </c>
      <c r="B994" s="54" t="s">
        <v>1801</v>
      </c>
      <c r="C994" s="58" t="s">
        <v>1802</v>
      </c>
      <c r="D994" s="56">
        <v>15</v>
      </c>
      <c r="E994" s="56">
        <v>35</v>
      </c>
      <c r="F994" s="57">
        <v>1970.6</v>
      </c>
      <c r="G994" s="57">
        <v>131.37</v>
      </c>
      <c r="H994" s="57">
        <v>1970.6</v>
      </c>
      <c r="I994" s="57">
        <v>2584.96</v>
      </c>
      <c r="J994" s="57">
        <v>3254.77</v>
      </c>
      <c r="K994" s="57">
        <v>86.9</v>
      </c>
    </row>
    <row r="995" spans="1:11" ht="22.5">
      <c r="A995" s="54">
        <v>994</v>
      </c>
      <c r="B995" s="54" t="s">
        <v>1803</v>
      </c>
      <c r="C995" s="58" t="s">
        <v>1804</v>
      </c>
      <c r="D995" s="56">
        <v>43</v>
      </c>
      <c r="E995" s="56">
        <v>49</v>
      </c>
      <c r="F995" s="57">
        <v>4193.1499999999996</v>
      </c>
      <c r="G995" s="57">
        <v>67.03</v>
      </c>
      <c r="H995" s="57">
        <v>4193.1499999999996</v>
      </c>
      <c r="I995" s="57" t="s">
        <v>28</v>
      </c>
      <c r="J995" s="57" t="s">
        <v>28</v>
      </c>
      <c r="K995" s="57">
        <v>90.92</v>
      </c>
    </row>
    <row r="996" spans="1:11" ht="22.5">
      <c r="A996" s="54">
        <v>995</v>
      </c>
      <c r="B996" s="54" t="s">
        <v>1805</v>
      </c>
      <c r="C996" s="58" t="s">
        <v>1806</v>
      </c>
      <c r="D996" s="56">
        <v>43</v>
      </c>
      <c r="E996" s="56">
        <v>49</v>
      </c>
      <c r="F996" s="57">
        <v>4185.4799999999996</v>
      </c>
      <c r="G996" s="57">
        <v>97.34</v>
      </c>
      <c r="H996" s="57">
        <v>4185.4799999999996</v>
      </c>
      <c r="I996" s="57" t="s">
        <v>28</v>
      </c>
      <c r="J996" s="57" t="s">
        <v>28</v>
      </c>
      <c r="K996" s="57">
        <v>90.99</v>
      </c>
    </row>
    <row r="997" spans="1:11" ht="22.5">
      <c r="A997" s="54">
        <v>996</v>
      </c>
      <c r="B997" s="54" t="s">
        <v>1807</v>
      </c>
      <c r="C997" s="58" t="s">
        <v>1808</v>
      </c>
      <c r="D997" s="56">
        <v>50</v>
      </c>
      <c r="E997" s="56">
        <v>56</v>
      </c>
      <c r="F997" s="57">
        <v>5261.67</v>
      </c>
      <c r="G997" s="57">
        <v>105.23</v>
      </c>
      <c r="H997" s="57">
        <v>5261.67</v>
      </c>
      <c r="I997" s="57" t="s">
        <v>28</v>
      </c>
      <c r="J997" s="57" t="s">
        <v>28</v>
      </c>
      <c r="K997" s="57">
        <v>101.19</v>
      </c>
    </row>
    <row r="998" spans="1:11" ht="22.5">
      <c r="A998" s="54">
        <v>997</v>
      </c>
      <c r="B998" s="54" t="s">
        <v>1809</v>
      </c>
      <c r="C998" s="58" t="s">
        <v>1810</v>
      </c>
      <c r="D998" s="56">
        <v>15</v>
      </c>
      <c r="E998" s="56">
        <v>35</v>
      </c>
      <c r="F998" s="57">
        <v>1714</v>
      </c>
      <c r="G998" s="57">
        <v>114.27</v>
      </c>
      <c r="H998" s="57">
        <v>1714</v>
      </c>
      <c r="I998" s="57">
        <v>2434.91</v>
      </c>
      <c r="J998" s="57">
        <v>2984.37</v>
      </c>
      <c r="K998" s="57">
        <v>80.28</v>
      </c>
    </row>
    <row r="999" spans="1:11" ht="22.5">
      <c r="A999" s="54">
        <v>998</v>
      </c>
      <c r="B999" s="54" t="s">
        <v>1811</v>
      </c>
      <c r="C999" s="58" t="s">
        <v>1812</v>
      </c>
      <c r="D999" s="56">
        <v>36</v>
      </c>
      <c r="E999" s="56">
        <v>42</v>
      </c>
      <c r="F999" s="57">
        <v>4011.07</v>
      </c>
      <c r="G999" s="57">
        <v>109.38</v>
      </c>
      <c r="H999" s="57">
        <v>4011.07</v>
      </c>
      <c r="I999" s="57" t="s">
        <v>28</v>
      </c>
      <c r="J999" s="57" t="s">
        <v>28</v>
      </c>
      <c r="K999" s="57">
        <v>102.06</v>
      </c>
    </row>
    <row r="1000" spans="1:11" ht="22.5">
      <c r="A1000" s="54">
        <v>999</v>
      </c>
      <c r="B1000" s="54" t="s">
        <v>1813</v>
      </c>
      <c r="C1000" s="58" t="s">
        <v>1814</v>
      </c>
      <c r="D1000" s="56">
        <v>15</v>
      </c>
      <c r="E1000" s="56">
        <v>35</v>
      </c>
      <c r="F1000" s="57">
        <v>1820.14</v>
      </c>
      <c r="G1000" s="57">
        <v>121.34</v>
      </c>
      <c r="H1000" s="57">
        <v>1820.14</v>
      </c>
      <c r="I1000" s="57">
        <v>2558.37</v>
      </c>
      <c r="J1000" s="57">
        <v>3146.03</v>
      </c>
      <c r="K1000" s="57">
        <v>83.85</v>
      </c>
    </row>
    <row r="1001" spans="1:11" ht="22.5">
      <c r="A1001" s="54">
        <v>1000</v>
      </c>
      <c r="B1001" s="54" t="s">
        <v>1815</v>
      </c>
      <c r="C1001" s="58" t="s">
        <v>1816</v>
      </c>
      <c r="D1001" s="56">
        <v>43</v>
      </c>
      <c r="E1001" s="56">
        <v>49</v>
      </c>
      <c r="F1001" s="57">
        <v>4797.88</v>
      </c>
      <c r="G1001" s="57">
        <v>106.35</v>
      </c>
      <c r="H1001" s="57">
        <v>4797.88</v>
      </c>
      <c r="I1001" s="57" t="s">
        <v>28</v>
      </c>
      <c r="J1001" s="57" t="s">
        <v>28</v>
      </c>
      <c r="K1001" s="57">
        <v>104.81</v>
      </c>
    </row>
    <row r="1002" spans="1:11" ht="22.5">
      <c r="A1002" s="54">
        <v>1001</v>
      </c>
      <c r="B1002" s="54" t="s">
        <v>1817</v>
      </c>
      <c r="C1002" s="58" t="s">
        <v>1818</v>
      </c>
      <c r="D1002" s="56">
        <v>15</v>
      </c>
      <c r="E1002" s="56">
        <v>35</v>
      </c>
      <c r="F1002" s="57">
        <v>2039.24</v>
      </c>
      <c r="G1002" s="57">
        <v>135.94999999999999</v>
      </c>
      <c r="H1002" s="57">
        <v>2039.24</v>
      </c>
      <c r="I1002" s="57">
        <v>2765.89</v>
      </c>
      <c r="J1002" s="57">
        <v>3449.14</v>
      </c>
      <c r="K1002" s="57">
        <v>86.49</v>
      </c>
    </row>
    <row r="1003" spans="1:11" ht="22.5">
      <c r="A1003" s="54">
        <v>1002</v>
      </c>
      <c r="B1003" s="54" t="s">
        <v>1819</v>
      </c>
      <c r="C1003" s="58" t="s">
        <v>1820</v>
      </c>
      <c r="D1003" s="56">
        <v>57</v>
      </c>
      <c r="E1003" s="56">
        <v>63</v>
      </c>
      <c r="F1003" s="57">
        <v>6741.25</v>
      </c>
      <c r="G1003" s="57">
        <v>111.95</v>
      </c>
      <c r="H1003" s="57">
        <v>6741.25</v>
      </c>
      <c r="I1003" s="57" t="s">
        <v>28</v>
      </c>
      <c r="J1003" s="57" t="s">
        <v>28</v>
      </c>
      <c r="K1003" s="57">
        <v>113.49</v>
      </c>
    </row>
    <row r="1004" spans="1:11" ht="22.5">
      <c r="A1004" s="54">
        <v>1003</v>
      </c>
      <c r="B1004" s="54" t="s">
        <v>1821</v>
      </c>
      <c r="C1004" s="58" t="s">
        <v>1822</v>
      </c>
      <c r="D1004" s="56">
        <v>8</v>
      </c>
      <c r="E1004" s="56">
        <v>28</v>
      </c>
      <c r="F1004" s="57">
        <v>931.07</v>
      </c>
      <c r="G1004" s="57">
        <v>116.38</v>
      </c>
      <c r="H1004" s="57">
        <v>931.07</v>
      </c>
      <c r="I1004" s="57">
        <v>1606.72</v>
      </c>
      <c r="J1004" s="57">
        <v>2228.7399999999998</v>
      </c>
      <c r="K1004" s="57">
        <v>76.67</v>
      </c>
    </row>
    <row r="1005" spans="1:11" ht="22.5">
      <c r="A1005" s="54">
        <v>1004</v>
      </c>
      <c r="B1005" s="54" t="s">
        <v>1823</v>
      </c>
      <c r="C1005" s="58" t="s">
        <v>1824</v>
      </c>
      <c r="D1005" s="56">
        <v>36</v>
      </c>
      <c r="E1005" s="56">
        <v>42</v>
      </c>
      <c r="F1005" s="57">
        <v>2406.09</v>
      </c>
      <c r="G1005" s="57">
        <v>12.67</v>
      </c>
      <c r="H1005" s="57">
        <v>2406.09</v>
      </c>
      <c r="I1005" s="57" t="s">
        <v>28</v>
      </c>
      <c r="J1005" s="57" t="s">
        <v>28</v>
      </c>
      <c r="K1005" s="57">
        <v>76.67</v>
      </c>
    </row>
    <row r="1006" spans="1:11" ht="22.5">
      <c r="A1006" s="54">
        <v>1005</v>
      </c>
      <c r="B1006" s="54" t="s">
        <v>1825</v>
      </c>
      <c r="C1006" s="58" t="s">
        <v>1826</v>
      </c>
      <c r="D1006" s="56">
        <v>8</v>
      </c>
      <c r="E1006" s="56">
        <v>28</v>
      </c>
      <c r="F1006" s="57">
        <v>1041.92</v>
      </c>
      <c r="G1006" s="57">
        <v>130.24</v>
      </c>
      <c r="H1006" s="57">
        <v>1041.92</v>
      </c>
      <c r="I1006" s="57">
        <v>1709.53</v>
      </c>
      <c r="J1006" s="57">
        <v>2459.83</v>
      </c>
      <c r="K1006" s="57">
        <v>79.819999999999993</v>
      </c>
    </row>
    <row r="1007" spans="1:11" ht="22.5">
      <c r="A1007" s="54">
        <v>1006</v>
      </c>
      <c r="B1007" s="54" t="s">
        <v>1827</v>
      </c>
      <c r="C1007" s="58" t="s">
        <v>1828</v>
      </c>
      <c r="D1007" s="56">
        <v>57</v>
      </c>
      <c r="E1007" s="56">
        <v>63</v>
      </c>
      <c r="F1007" s="57">
        <v>3425.16</v>
      </c>
      <c r="G1007" s="57">
        <v>27.58</v>
      </c>
      <c r="H1007" s="57">
        <v>3425.16</v>
      </c>
      <c r="I1007" s="57" t="s">
        <v>28</v>
      </c>
      <c r="J1007" s="57" t="s">
        <v>28</v>
      </c>
      <c r="K1007" s="57">
        <v>79.819999999999993</v>
      </c>
    </row>
    <row r="1008" spans="1:11" ht="22.5">
      <c r="A1008" s="54">
        <v>1007</v>
      </c>
      <c r="B1008" s="54" t="s">
        <v>1829</v>
      </c>
      <c r="C1008" s="58" t="s">
        <v>1830</v>
      </c>
      <c r="D1008" s="56">
        <v>43</v>
      </c>
      <c r="E1008" s="56">
        <v>49</v>
      </c>
      <c r="F1008" s="57">
        <v>5283.64</v>
      </c>
      <c r="G1008" s="57">
        <v>122.88</v>
      </c>
      <c r="H1008" s="57">
        <v>5283.64</v>
      </c>
      <c r="I1008" s="57" t="s">
        <v>28</v>
      </c>
      <c r="J1008" s="57" t="s">
        <v>28</v>
      </c>
      <c r="K1008" s="57">
        <v>116.01</v>
      </c>
    </row>
    <row r="1009" spans="1:11" ht="22.5">
      <c r="A1009" s="54">
        <v>1008</v>
      </c>
      <c r="B1009" s="54" t="s">
        <v>1831</v>
      </c>
      <c r="C1009" s="58" t="s">
        <v>1832</v>
      </c>
      <c r="D1009" s="56">
        <v>43</v>
      </c>
      <c r="E1009" s="56">
        <v>49</v>
      </c>
      <c r="F1009" s="57">
        <v>5527.7</v>
      </c>
      <c r="G1009" s="57">
        <v>128.55000000000001</v>
      </c>
      <c r="H1009" s="57">
        <v>5527.7</v>
      </c>
      <c r="I1009" s="57" t="s">
        <v>28</v>
      </c>
      <c r="J1009" s="57" t="s">
        <v>28</v>
      </c>
      <c r="K1009" s="57">
        <v>116.01</v>
      </c>
    </row>
    <row r="1010" spans="1:11" ht="11.25">
      <c r="A1010" s="54">
        <v>1009</v>
      </c>
      <c r="B1010" s="54" t="s">
        <v>1833</v>
      </c>
      <c r="C1010" s="55" t="s">
        <v>1834</v>
      </c>
      <c r="D1010" s="56">
        <v>1</v>
      </c>
      <c r="E1010" s="56">
        <v>1</v>
      </c>
      <c r="F1010" s="57" t="s">
        <v>28</v>
      </c>
      <c r="G1010" s="57" t="s">
        <v>28</v>
      </c>
      <c r="H1010" s="57">
        <v>100.15</v>
      </c>
      <c r="I1010" s="57" t="s">
        <v>28</v>
      </c>
      <c r="J1010" s="57" t="s">
        <v>28</v>
      </c>
      <c r="K1010" s="57" t="s">
        <v>28</v>
      </c>
    </row>
    <row r="1011" spans="1:11" ht="11.25">
      <c r="A1011" s="54">
        <v>1010</v>
      </c>
      <c r="B1011" s="54" t="s">
        <v>1835</v>
      </c>
      <c r="C1011" s="55" t="s">
        <v>1836</v>
      </c>
      <c r="D1011" s="56">
        <v>1</v>
      </c>
      <c r="E1011" s="56">
        <v>1</v>
      </c>
      <c r="F1011" s="57" t="s">
        <v>28</v>
      </c>
      <c r="G1011" s="57" t="s">
        <v>28</v>
      </c>
      <c r="H1011" s="57">
        <v>165.85</v>
      </c>
      <c r="I1011" s="57" t="s">
        <v>28</v>
      </c>
      <c r="J1011" s="57" t="s">
        <v>28</v>
      </c>
      <c r="K1011" s="57" t="s">
        <v>28</v>
      </c>
    </row>
    <row r="1012" spans="1:11" ht="22.5">
      <c r="A1012" s="54">
        <v>1011</v>
      </c>
      <c r="B1012" s="54" t="s">
        <v>1837</v>
      </c>
      <c r="C1012" s="58" t="s">
        <v>1838</v>
      </c>
      <c r="D1012" s="56">
        <v>90</v>
      </c>
      <c r="E1012" s="56">
        <v>90</v>
      </c>
      <c r="F1012" s="57">
        <v>19278.11</v>
      </c>
      <c r="G1012" s="57">
        <v>214.2</v>
      </c>
      <c r="H1012" s="57">
        <v>19278.11</v>
      </c>
      <c r="I1012" s="57" t="s">
        <v>28</v>
      </c>
      <c r="J1012" s="57" t="s">
        <v>28</v>
      </c>
      <c r="K1012" s="57">
        <v>214.2</v>
      </c>
    </row>
    <row r="1013" spans="1:11" ht="22.5">
      <c r="A1013" s="54">
        <v>1012</v>
      </c>
      <c r="B1013" s="54" t="s">
        <v>1839</v>
      </c>
      <c r="C1013" s="58" t="s">
        <v>1840</v>
      </c>
      <c r="D1013" s="56">
        <v>90</v>
      </c>
      <c r="E1013" s="56">
        <v>90</v>
      </c>
      <c r="F1013" s="57">
        <v>13291.85</v>
      </c>
      <c r="G1013" s="57">
        <v>147.69</v>
      </c>
      <c r="H1013" s="57">
        <v>13291.85</v>
      </c>
      <c r="I1013" s="57" t="s">
        <v>28</v>
      </c>
      <c r="J1013" s="57" t="s">
        <v>28</v>
      </c>
      <c r="K1013" s="57">
        <v>147.69</v>
      </c>
    </row>
    <row r="1014" spans="1:11" ht="33.75">
      <c r="A1014" s="54">
        <v>1013</v>
      </c>
      <c r="B1014" s="54" t="s">
        <v>1841</v>
      </c>
      <c r="C1014" s="58" t="s">
        <v>1842</v>
      </c>
      <c r="D1014" s="56">
        <v>90</v>
      </c>
      <c r="E1014" s="56">
        <v>90</v>
      </c>
      <c r="F1014" s="57">
        <v>25459</v>
      </c>
      <c r="G1014" s="57">
        <v>282.88</v>
      </c>
      <c r="H1014" s="57">
        <v>25459</v>
      </c>
      <c r="I1014" s="57" t="s">
        <v>28</v>
      </c>
      <c r="J1014" s="57" t="s">
        <v>28</v>
      </c>
      <c r="K1014" s="57">
        <v>282.88</v>
      </c>
    </row>
    <row r="1015" spans="1:11" ht="33.75">
      <c r="A1015" s="54">
        <v>1014</v>
      </c>
      <c r="B1015" s="54" t="s">
        <v>1843</v>
      </c>
      <c r="C1015" s="58" t="s">
        <v>1844</v>
      </c>
      <c r="D1015" s="56">
        <v>90</v>
      </c>
      <c r="E1015" s="56">
        <v>90</v>
      </c>
      <c r="F1015" s="57">
        <v>19125.52</v>
      </c>
      <c r="G1015" s="57">
        <v>212.51</v>
      </c>
      <c r="H1015" s="57">
        <v>19125.52</v>
      </c>
      <c r="I1015" s="57" t="s">
        <v>28</v>
      </c>
      <c r="J1015" s="57" t="s">
        <v>28</v>
      </c>
      <c r="K1015" s="57">
        <v>212.51</v>
      </c>
    </row>
    <row r="1016" spans="1:11" ht="22.5">
      <c r="A1016" s="54">
        <v>1015</v>
      </c>
      <c r="B1016" s="54" t="s">
        <v>1845</v>
      </c>
      <c r="C1016" s="58" t="s">
        <v>1846</v>
      </c>
      <c r="D1016" s="56">
        <v>15</v>
      </c>
      <c r="E1016" s="56">
        <v>35</v>
      </c>
      <c r="F1016" s="57">
        <v>3706.32</v>
      </c>
      <c r="G1016" s="57">
        <v>247.09</v>
      </c>
      <c r="H1016" s="57">
        <v>3706.32</v>
      </c>
      <c r="I1016" s="57">
        <v>4690.92</v>
      </c>
      <c r="J1016" s="57">
        <v>5942.73</v>
      </c>
      <c r="K1016" s="57">
        <v>164.67</v>
      </c>
    </row>
    <row r="1017" spans="1:11" ht="22.5">
      <c r="A1017" s="54">
        <v>1016</v>
      </c>
      <c r="B1017" s="54" t="s">
        <v>1847</v>
      </c>
      <c r="C1017" s="58" t="s">
        <v>1848</v>
      </c>
      <c r="D1017" s="56">
        <v>43</v>
      </c>
      <c r="E1017" s="56">
        <v>49</v>
      </c>
      <c r="F1017" s="57">
        <v>8721.7199999999993</v>
      </c>
      <c r="G1017" s="57">
        <v>179.12</v>
      </c>
      <c r="H1017" s="57">
        <v>8721.7199999999993</v>
      </c>
      <c r="I1017" s="57" t="s">
        <v>28</v>
      </c>
      <c r="J1017" s="57" t="s">
        <v>28</v>
      </c>
      <c r="K1017" s="57">
        <v>185.57</v>
      </c>
    </row>
    <row r="1018" spans="1:11" ht="22.5">
      <c r="A1018" s="54">
        <v>1017</v>
      </c>
      <c r="B1018" s="54" t="s">
        <v>1849</v>
      </c>
      <c r="C1018" s="58" t="s">
        <v>1850</v>
      </c>
      <c r="D1018" s="56">
        <v>36</v>
      </c>
      <c r="E1018" s="56">
        <v>42</v>
      </c>
      <c r="F1018" s="57">
        <v>7072.7</v>
      </c>
      <c r="G1018" s="57">
        <v>196.46</v>
      </c>
      <c r="H1018" s="57">
        <v>7072.7</v>
      </c>
      <c r="I1018" s="57" t="s">
        <v>28</v>
      </c>
      <c r="J1018" s="57" t="s">
        <v>28</v>
      </c>
      <c r="K1018" s="57">
        <v>179.06</v>
      </c>
    </row>
    <row r="1019" spans="1:11" ht="22.5">
      <c r="A1019" s="54">
        <v>1018</v>
      </c>
      <c r="B1019" s="54" t="s">
        <v>1851</v>
      </c>
      <c r="C1019" s="58" t="s">
        <v>1852</v>
      </c>
      <c r="D1019" s="56">
        <v>64</v>
      </c>
      <c r="E1019" s="56">
        <v>70</v>
      </c>
      <c r="F1019" s="57">
        <v>10728.8</v>
      </c>
      <c r="G1019" s="57">
        <v>130.58000000000001</v>
      </c>
      <c r="H1019" s="57">
        <v>10728.8</v>
      </c>
      <c r="I1019" s="57" t="s">
        <v>28</v>
      </c>
      <c r="J1019" s="57" t="s">
        <v>28</v>
      </c>
      <c r="K1019" s="57">
        <v>179.06</v>
      </c>
    </row>
    <row r="1020" spans="1:11" ht="11.25">
      <c r="A1020" s="54">
        <v>1019</v>
      </c>
      <c r="B1020" s="54" t="s">
        <v>1853</v>
      </c>
      <c r="C1020" s="55" t="s">
        <v>1854</v>
      </c>
      <c r="D1020" s="56">
        <v>1</v>
      </c>
      <c r="E1020" s="56">
        <v>1</v>
      </c>
      <c r="F1020" s="57" t="s">
        <v>28</v>
      </c>
      <c r="G1020" s="57" t="s">
        <v>28</v>
      </c>
      <c r="H1020" s="57">
        <v>113.29</v>
      </c>
      <c r="I1020" s="57" t="s">
        <v>28</v>
      </c>
      <c r="J1020" s="57" t="s">
        <v>28</v>
      </c>
      <c r="K1020" s="57" t="s">
        <v>28</v>
      </c>
    </row>
    <row r="1021" spans="1:11" ht="22.5">
      <c r="A1021" s="54">
        <v>1020</v>
      </c>
      <c r="B1021" s="54" t="s">
        <v>1855</v>
      </c>
      <c r="C1021" s="58" t="s">
        <v>1856</v>
      </c>
      <c r="D1021" s="56">
        <v>43</v>
      </c>
      <c r="E1021" s="56">
        <v>49</v>
      </c>
      <c r="F1021" s="57">
        <v>4336.47</v>
      </c>
      <c r="G1021" s="57">
        <v>100.85</v>
      </c>
      <c r="H1021" s="57">
        <v>4336.47</v>
      </c>
      <c r="I1021" s="57" t="s">
        <v>28</v>
      </c>
      <c r="J1021" s="57" t="s">
        <v>28</v>
      </c>
      <c r="K1021" s="57">
        <v>92.27</v>
      </c>
    </row>
    <row r="1022" spans="1:11" ht="22.5">
      <c r="A1022" s="54">
        <v>1021</v>
      </c>
      <c r="B1022" s="54" t="s">
        <v>1857</v>
      </c>
      <c r="C1022" s="58" t="s">
        <v>1858</v>
      </c>
      <c r="D1022" s="56">
        <v>71</v>
      </c>
      <c r="E1022" s="56">
        <v>77</v>
      </c>
      <c r="F1022" s="57">
        <v>7438.58</v>
      </c>
      <c r="G1022" s="57">
        <v>104.77</v>
      </c>
      <c r="H1022" s="57">
        <v>7438.58</v>
      </c>
      <c r="I1022" s="57" t="s">
        <v>28</v>
      </c>
      <c r="J1022" s="57" t="s">
        <v>28</v>
      </c>
      <c r="K1022" s="57">
        <v>100.86</v>
      </c>
    </row>
    <row r="1023" spans="1:11" ht="33.75">
      <c r="A1023" s="54">
        <v>1022</v>
      </c>
      <c r="B1023" s="54" t="s">
        <v>1859</v>
      </c>
      <c r="C1023" s="58" t="s">
        <v>1860</v>
      </c>
      <c r="D1023" s="56">
        <v>64</v>
      </c>
      <c r="E1023" s="56">
        <v>70</v>
      </c>
      <c r="F1023" s="57">
        <v>9781.89</v>
      </c>
      <c r="G1023" s="57">
        <v>152.84</v>
      </c>
      <c r="H1023" s="57">
        <v>9781.89</v>
      </c>
      <c r="I1023" s="57" t="s">
        <v>28</v>
      </c>
      <c r="J1023" s="57" t="s">
        <v>28</v>
      </c>
      <c r="K1023" s="57">
        <v>146</v>
      </c>
    </row>
    <row r="1024" spans="1:11" ht="33.75">
      <c r="A1024" s="54">
        <v>1023</v>
      </c>
      <c r="B1024" s="54" t="s">
        <v>1861</v>
      </c>
      <c r="C1024" s="58" t="s">
        <v>1862</v>
      </c>
      <c r="D1024" s="56">
        <v>78</v>
      </c>
      <c r="E1024" s="56">
        <v>84</v>
      </c>
      <c r="F1024" s="57">
        <v>11260.39</v>
      </c>
      <c r="G1024" s="57">
        <v>105.61</v>
      </c>
      <c r="H1024" s="57">
        <v>11260.39</v>
      </c>
      <c r="I1024" s="57" t="s">
        <v>28</v>
      </c>
      <c r="J1024" s="57" t="s">
        <v>28</v>
      </c>
      <c r="K1024" s="57">
        <v>146</v>
      </c>
    </row>
    <row r="1025" spans="1:11" ht="22.5">
      <c r="A1025" s="54">
        <v>1024</v>
      </c>
      <c r="B1025" s="54" t="s">
        <v>1863</v>
      </c>
      <c r="C1025" s="58" t="s">
        <v>1864</v>
      </c>
      <c r="D1025" s="56">
        <v>29</v>
      </c>
      <c r="E1025" s="56">
        <v>35</v>
      </c>
      <c r="F1025" s="57">
        <v>3052.45</v>
      </c>
      <c r="G1025" s="57">
        <v>105.26</v>
      </c>
      <c r="H1025" s="57">
        <v>3052.45</v>
      </c>
      <c r="I1025" s="57" t="s">
        <v>28</v>
      </c>
      <c r="J1025" s="57" t="s">
        <v>28</v>
      </c>
      <c r="K1025" s="57">
        <v>105.26</v>
      </c>
    </row>
    <row r="1026" spans="1:11" ht="22.5">
      <c r="A1026" s="54">
        <v>1025</v>
      </c>
      <c r="B1026" s="54" t="s">
        <v>1865</v>
      </c>
      <c r="C1026" s="58" t="s">
        <v>1866</v>
      </c>
      <c r="D1026" s="56">
        <v>43</v>
      </c>
      <c r="E1026" s="56">
        <v>49</v>
      </c>
      <c r="F1026" s="57">
        <v>4481.24</v>
      </c>
      <c r="G1026" s="57">
        <v>102.06</v>
      </c>
      <c r="H1026" s="57">
        <v>4481.24</v>
      </c>
      <c r="I1026" s="57" t="s">
        <v>28</v>
      </c>
      <c r="J1026" s="57" t="s">
        <v>28</v>
      </c>
      <c r="K1026" s="57">
        <v>105.26</v>
      </c>
    </row>
    <row r="1027" spans="1:11" ht="33.75">
      <c r="A1027" s="54">
        <v>1026</v>
      </c>
      <c r="B1027" s="54" t="s">
        <v>1867</v>
      </c>
      <c r="C1027" s="58" t="s">
        <v>1868</v>
      </c>
      <c r="D1027" s="56">
        <v>36</v>
      </c>
      <c r="E1027" s="56">
        <v>42</v>
      </c>
      <c r="F1027" s="57">
        <v>3542.86</v>
      </c>
      <c r="G1027" s="57">
        <v>98.41</v>
      </c>
      <c r="H1027" s="57">
        <v>3542.86</v>
      </c>
      <c r="I1027" s="57" t="s">
        <v>28</v>
      </c>
      <c r="J1027" s="57" t="s">
        <v>28</v>
      </c>
      <c r="K1027" s="57">
        <v>90.84</v>
      </c>
    </row>
    <row r="1028" spans="1:11" ht="33.75">
      <c r="A1028" s="54">
        <v>1027</v>
      </c>
      <c r="B1028" s="54" t="s">
        <v>1869</v>
      </c>
      <c r="C1028" s="58" t="s">
        <v>1870</v>
      </c>
      <c r="D1028" s="56">
        <v>64</v>
      </c>
      <c r="E1028" s="56">
        <v>70</v>
      </c>
      <c r="F1028" s="57">
        <v>8634.68</v>
      </c>
      <c r="G1028" s="57">
        <v>134.91999999999999</v>
      </c>
      <c r="H1028" s="57">
        <v>8634.68</v>
      </c>
      <c r="I1028" s="57" t="s">
        <v>28</v>
      </c>
      <c r="J1028" s="57" t="s">
        <v>28</v>
      </c>
      <c r="K1028" s="57">
        <v>130.83000000000001</v>
      </c>
    </row>
    <row r="1029" spans="1:11" ht="22.5">
      <c r="A1029" s="54">
        <v>1028</v>
      </c>
      <c r="B1029" s="54" t="s">
        <v>1871</v>
      </c>
      <c r="C1029" s="58" t="s">
        <v>1872</v>
      </c>
      <c r="D1029" s="56">
        <v>1</v>
      </c>
      <c r="E1029" s="56">
        <v>1</v>
      </c>
      <c r="F1029" s="57" t="s">
        <v>28</v>
      </c>
      <c r="G1029" s="57" t="s">
        <v>28</v>
      </c>
      <c r="H1029" s="57">
        <v>121.45</v>
      </c>
      <c r="I1029" s="57" t="s">
        <v>28</v>
      </c>
      <c r="J1029" s="57" t="s">
        <v>28</v>
      </c>
      <c r="K1029" s="57" t="s">
        <v>28</v>
      </c>
    </row>
    <row r="1030" spans="1:11" ht="33.75">
      <c r="A1030" s="54">
        <v>1029</v>
      </c>
      <c r="B1030" s="54" t="s">
        <v>1873</v>
      </c>
      <c r="C1030" s="58" t="s">
        <v>1874</v>
      </c>
      <c r="D1030" s="56">
        <v>36</v>
      </c>
      <c r="E1030" s="56">
        <v>42</v>
      </c>
      <c r="F1030" s="57">
        <v>3899.92</v>
      </c>
      <c r="G1030" s="57">
        <v>108.33</v>
      </c>
      <c r="H1030" s="57">
        <v>3899.92</v>
      </c>
      <c r="I1030" s="57" t="s">
        <v>28</v>
      </c>
      <c r="J1030" s="57" t="s">
        <v>28</v>
      </c>
      <c r="K1030" s="57">
        <v>97.5</v>
      </c>
    </row>
    <row r="1031" spans="1:11" ht="33.75">
      <c r="A1031" s="54">
        <v>1030</v>
      </c>
      <c r="B1031" s="54" t="s">
        <v>1875</v>
      </c>
      <c r="C1031" s="58" t="s">
        <v>1876</v>
      </c>
      <c r="D1031" s="56">
        <v>43</v>
      </c>
      <c r="E1031" s="56">
        <v>49</v>
      </c>
      <c r="F1031" s="57">
        <v>5100.3599999999997</v>
      </c>
      <c r="G1031" s="57">
        <v>118.61</v>
      </c>
      <c r="H1031" s="57">
        <v>5100.3599999999997</v>
      </c>
      <c r="I1031" s="57" t="s">
        <v>28</v>
      </c>
      <c r="J1031" s="57" t="s">
        <v>28</v>
      </c>
      <c r="K1031" s="57">
        <v>108.52</v>
      </c>
    </row>
    <row r="1032" spans="1:11" ht="45">
      <c r="A1032" s="54">
        <v>1031</v>
      </c>
      <c r="B1032" s="54" t="s">
        <v>1877</v>
      </c>
      <c r="C1032" s="58" t="s">
        <v>1878</v>
      </c>
      <c r="D1032" s="56">
        <v>43</v>
      </c>
      <c r="E1032" s="56">
        <v>49</v>
      </c>
      <c r="F1032" s="57">
        <v>4544.6499999999996</v>
      </c>
      <c r="G1032" s="57">
        <v>105.69</v>
      </c>
      <c r="H1032" s="57">
        <v>4544.6499999999996</v>
      </c>
      <c r="I1032" s="57" t="s">
        <v>28</v>
      </c>
      <c r="J1032" s="57" t="s">
        <v>28</v>
      </c>
      <c r="K1032" s="57">
        <v>97.01</v>
      </c>
    </row>
    <row r="1033" spans="1:11" ht="45">
      <c r="A1033" s="54">
        <v>1032</v>
      </c>
      <c r="B1033" s="54" t="s">
        <v>1879</v>
      </c>
      <c r="C1033" s="58" t="s">
        <v>1880</v>
      </c>
      <c r="D1033" s="56">
        <v>57</v>
      </c>
      <c r="E1033" s="56">
        <v>63</v>
      </c>
      <c r="F1033" s="57">
        <v>6004.21</v>
      </c>
      <c r="G1033" s="57">
        <v>104.25</v>
      </c>
      <c r="H1033" s="57">
        <v>6004.21</v>
      </c>
      <c r="I1033" s="57" t="s">
        <v>28</v>
      </c>
      <c r="J1033" s="57" t="s">
        <v>28</v>
      </c>
      <c r="K1033" s="57">
        <v>101.14</v>
      </c>
    </row>
    <row r="1034" spans="1:11" ht="33.75">
      <c r="A1034" s="54">
        <v>1033</v>
      </c>
      <c r="B1034" s="54" t="s">
        <v>1881</v>
      </c>
      <c r="C1034" s="58" t="s">
        <v>1882</v>
      </c>
      <c r="D1034" s="56">
        <v>29</v>
      </c>
      <c r="E1034" s="56">
        <v>35</v>
      </c>
      <c r="F1034" s="57">
        <v>3067.76</v>
      </c>
      <c r="G1034" s="57">
        <v>105.78</v>
      </c>
      <c r="H1034" s="57">
        <v>3067.76</v>
      </c>
      <c r="I1034" s="57" t="s">
        <v>28</v>
      </c>
      <c r="J1034" s="57" t="s">
        <v>28</v>
      </c>
      <c r="K1034" s="57">
        <v>92.96</v>
      </c>
    </row>
    <row r="1035" spans="1:11" ht="33.75">
      <c r="A1035" s="54">
        <v>1034</v>
      </c>
      <c r="B1035" s="54" t="s">
        <v>1883</v>
      </c>
      <c r="C1035" s="58" t="s">
        <v>1884</v>
      </c>
      <c r="D1035" s="56">
        <v>50</v>
      </c>
      <c r="E1035" s="56">
        <v>56</v>
      </c>
      <c r="F1035" s="57">
        <v>9518.4699999999993</v>
      </c>
      <c r="G1035" s="57">
        <v>190.37</v>
      </c>
      <c r="H1035" s="57">
        <v>9518.4699999999993</v>
      </c>
      <c r="I1035" s="57" t="s">
        <v>28</v>
      </c>
      <c r="J1035" s="57" t="s">
        <v>28</v>
      </c>
      <c r="K1035" s="57">
        <v>176.27</v>
      </c>
    </row>
    <row r="1036" spans="1:11" ht="45">
      <c r="A1036" s="54">
        <v>1035</v>
      </c>
      <c r="B1036" s="54" t="s">
        <v>1885</v>
      </c>
      <c r="C1036" s="58" t="s">
        <v>1886</v>
      </c>
      <c r="D1036" s="56">
        <v>29</v>
      </c>
      <c r="E1036" s="56">
        <v>35</v>
      </c>
      <c r="F1036" s="57">
        <v>3100.14</v>
      </c>
      <c r="G1036" s="57">
        <v>106.9</v>
      </c>
      <c r="H1036" s="57">
        <v>3100.14</v>
      </c>
      <c r="I1036" s="57" t="s">
        <v>28</v>
      </c>
      <c r="J1036" s="57" t="s">
        <v>28</v>
      </c>
      <c r="K1036" s="57">
        <v>97.06</v>
      </c>
    </row>
    <row r="1037" spans="1:11" ht="45">
      <c r="A1037" s="54">
        <v>1036</v>
      </c>
      <c r="B1037" s="54" t="s">
        <v>1887</v>
      </c>
      <c r="C1037" s="58" t="s">
        <v>1888</v>
      </c>
      <c r="D1037" s="56">
        <v>57</v>
      </c>
      <c r="E1037" s="56">
        <v>63</v>
      </c>
      <c r="F1037" s="57">
        <v>6419.81</v>
      </c>
      <c r="G1037" s="57">
        <v>112.63</v>
      </c>
      <c r="H1037" s="57">
        <v>6419.81</v>
      </c>
      <c r="I1037" s="57" t="s">
        <v>28</v>
      </c>
      <c r="J1037" s="57" t="s">
        <v>28</v>
      </c>
      <c r="K1037" s="57">
        <v>107</v>
      </c>
    </row>
    <row r="1038" spans="1:11" ht="11.25">
      <c r="A1038" s="54">
        <v>1037</v>
      </c>
      <c r="B1038" s="54" t="s">
        <v>1889</v>
      </c>
      <c r="C1038" s="55" t="s">
        <v>1890</v>
      </c>
      <c r="D1038" s="56">
        <v>1</v>
      </c>
      <c r="E1038" s="56">
        <v>1</v>
      </c>
      <c r="F1038" s="57" t="s">
        <v>28</v>
      </c>
      <c r="G1038" s="57" t="s">
        <v>28</v>
      </c>
      <c r="H1038" s="57">
        <v>81.81</v>
      </c>
      <c r="I1038" s="57" t="s">
        <v>28</v>
      </c>
      <c r="J1038" s="57" t="s">
        <v>28</v>
      </c>
      <c r="K1038" s="57" t="s">
        <v>28</v>
      </c>
    </row>
    <row r="1039" spans="1:11" ht="33.75">
      <c r="A1039" s="54">
        <v>1038</v>
      </c>
      <c r="B1039" s="54" t="s">
        <v>1891</v>
      </c>
      <c r="C1039" s="58" t="s">
        <v>1892</v>
      </c>
      <c r="D1039" s="56">
        <v>8</v>
      </c>
      <c r="E1039" s="56">
        <v>28</v>
      </c>
      <c r="F1039" s="57">
        <v>1128.29</v>
      </c>
      <c r="G1039" s="57">
        <v>141.04</v>
      </c>
      <c r="H1039" s="57">
        <v>1128.29</v>
      </c>
      <c r="I1039" s="57">
        <v>1686.79</v>
      </c>
      <c r="J1039" s="57">
        <v>2398.87</v>
      </c>
      <c r="K1039" s="57">
        <v>80.599999999999994</v>
      </c>
    </row>
    <row r="1040" spans="1:11" ht="33.75">
      <c r="A1040" s="54">
        <v>1039</v>
      </c>
      <c r="B1040" s="54" t="s">
        <v>1893</v>
      </c>
      <c r="C1040" s="58" t="s">
        <v>1894</v>
      </c>
      <c r="D1040" s="56">
        <v>36</v>
      </c>
      <c r="E1040" s="56">
        <v>42</v>
      </c>
      <c r="F1040" s="57">
        <v>4450.1000000000004</v>
      </c>
      <c r="G1040" s="57">
        <v>118.64</v>
      </c>
      <c r="H1040" s="57">
        <v>4450.1000000000004</v>
      </c>
      <c r="I1040" s="57" t="s">
        <v>28</v>
      </c>
      <c r="J1040" s="57" t="s">
        <v>28</v>
      </c>
      <c r="K1040" s="57">
        <v>110.86</v>
      </c>
    </row>
    <row r="1041" spans="1:11" ht="45">
      <c r="A1041" s="54">
        <v>1040</v>
      </c>
      <c r="B1041" s="54" t="s">
        <v>1895</v>
      </c>
      <c r="C1041" s="58" t="s">
        <v>1896</v>
      </c>
      <c r="D1041" s="56">
        <v>15</v>
      </c>
      <c r="E1041" s="56">
        <v>35</v>
      </c>
      <c r="F1041" s="57">
        <v>2216.9499999999998</v>
      </c>
      <c r="G1041" s="57">
        <v>147.80000000000001</v>
      </c>
      <c r="H1041" s="57">
        <v>2216.9499999999998</v>
      </c>
      <c r="I1041" s="57">
        <v>2987.15</v>
      </c>
      <c r="J1041" s="57">
        <v>3859.01</v>
      </c>
      <c r="K1041" s="57">
        <v>103.22</v>
      </c>
    </row>
    <row r="1042" spans="1:11" ht="45">
      <c r="A1042" s="54">
        <v>1041</v>
      </c>
      <c r="B1042" s="54" t="s">
        <v>1897</v>
      </c>
      <c r="C1042" s="58" t="s">
        <v>1898</v>
      </c>
      <c r="D1042" s="56">
        <v>50</v>
      </c>
      <c r="E1042" s="56">
        <v>56</v>
      </c>
      <c r="F1042" s="57">
        <v>6076.09</v>
      </c>
      <c r="G1042" s="57">
        <v>105.58</v>
      </c>
      <c r="H1042" s="57">
        <v>6076.09</v>
      </c>
      <c r="I1042" s="57" t="s">
        <v>28</v>
      </c>
      <c r="J1042" s="57" t="s">
        <v>28</v>
      </c>
      <c r="K1042" s="57">
        <v>114.25</v>
      </c>
    </row>
    <row r="1043" spans="1:11" ht="33.75">
      <c r="A1043" s="54">
        <v>1042</v>
      </c>
      <c r="B1043" s="54" t="s">
        <v>1899</v>
      </c>
      <c r="C1043" s="58" t="s">
        <v>1900</v>
      </c>
      <c r="D1043" s="56">
        <v>8</v>
      </c>
      <c r="E1043" s="56">
        <v>28</v>
      </c>
      <c r="F1043" s="57">
        <v>877.06</v>
      </c>
      <c r="G1043" s="57">
        <v>109.63</v>
      </c>
      <c r="H1043" s="57">
        <v>877.06</v>
      </c>
      <c r="I1043" s="57">
        <v>1501.49</v>
      </c>
      <c r="J1043" s="57">
        <v>2042.24</v>
      </c>
      <c r="K1043" s="57">
        <v>68.66</v>
      </c>
    </row>
    <row r="1044" spans="1:11" ht="33.75">
      <c r="A1044" s="54">
        <v>1043</v>
      </c>
      <c r="B1044" s="54" t="s">
        <v>1901</v>
      </c>
      <c r="C1044" s="58" t="s">
        <v>1902</v>
      </c>
      <c r="D1044" s="56">
        <v>43</v>
      </c>
      <c r="E1044" s="56">
        <v>49</v>
      </c>
      <c r="F1044" s="57">
        <v>4969.2299999999996</v>
      </c>
      <c r="G1044" s="57">
        <v>115.56</v>
      </c>
      <c r="H1044" s="57">
        <v>4969.2299999999996</v>
      </c>
      <c r="I1044" s="57" t="s">
        <v>28</v>
      </c>
      <c r="J1044" s="57" t="s">
        <v>28</v>
      </c>
      <c r="K1044" s="57">
        <v>110.43</v>
      </c>
    </row>
    <row r="1045" spans="1:11" ht="45">
      <c r="A1045" s="54">
        <v>1044</v>
      </c>
      <c r="B1045" s="54" t="s">
        <v>1903</v>
      </c>
      <c r="C1045" s="58" t="s">
        <v>1904</v>
      </c>
      <c r="D1045" s="56">
        <v>8</v>
      </c>
      <c r="E1045" s="56">
        <v>28</v>
      </c>
      <c r="F1045" s="57">
        <v>1641.11</v>
      </c>
      <c r="G1045" s="57">
        <v>205.14</v>
      </c>
      <c r="H1045" s="57">
        <v>1641.11</v>
      </c>
      <c r="I1045" s="57">
        <v>2922.25</v>
      </c>
      <c r="J1045" s="57">
        <v>3705.71</v>
      </c>
      <c r="K1045" s="57">
        <v>98.36</v>
      </c>
    </row>
    <row r="1046" spans="1:11" ht="45">
      <c r="A1046" s="54">
        <v>1045</v>
      </c>
      <c r="B1046" s="54" t="s">
        <v>1905</v>
      </c>
      <c r="C1046" s="58" t="s">
        <v>1906</v>
      </c>
      <c r="D1046" s="56">
        <v>57</v>
      </c>
      <c r="E1046" s="56">
        <v>63</v>
      </c>
      <c r="F1046" s="57">
        <v>6726.18</v>
      </c>
      <c r="G1046" s="57">
        <v>86.3</v>
      </c>
      <c r="H1046" s="57">
        <v>6726.18</v>
      </c>
      <c r="I1046" s="57" t="s">
        <v>28</v>
      </c>
      <c r="J1046" s="57" t="s">
        <v>28</v>
      </c>
      <c r="K1046" s="57">
        <v>113.58</v>
      </c>
    </row>
    <row r="1047" spans="1:11" ht="11.25">
      <c r="A1047" s="54">
        <v>1046</v>
      </c>
      <c r="B1047" s="54" t="s">
        <v>1907</v>
      </c>
      <c r="C1047" s="55" t="s">
        <v>1908</v>
      </c>
      <c r="D1047" s="56">
        <v>1</v>
      </c>
      <c r="E1047" s="56">
        <v>1</v>
      </c>
      <c r="F1047" s="57" t="s">
        <v>28</v>
      </c>
      <c r="G1047" s="57" t="s">
        <v>28</v>
      </c>
      <c r="H1047" s="57">
        <v>110.86</v>
      </c>
      <c r="I1047" s="57" t="s">
        <v>28</v>
      </c>
      <c r="J1047" s="57" t="s">
        <v>28</v>
      </c>
      <c r="K1047" s="57" t="s">
        <v>28</v>
      </c>
    </row>
    <row r="1048" spans="1:11" ht="33.75">
      <c r="A1048" s="54">
        <v>1047</v>
      </c>
      <c r="B1048" s="54" t="s">
        <v>1909</v>
      </c>
      <c r="C1048" s="58" t="s">
        <v>1910</v>
      </c>
      <c r="D1048" s="56">
        <v>8</v>
      </c>
      <c r="E1048" s="56">
        <v>28</v>
      </c>
      <c r="F1048" s="57">
        <v>1044.79</v>
      </c>
      <c r="G1048" s="57">
        <v>130.6</v>
      </c>
      <c r="H1048" s="57">
        <v>1044.79</v>
      </c>
      <c r="I1048" s="57">
        <v>1602.47</v>
      </c>
      <c r="J1048" s="57">
        <v>2274.23</v>
      </c>
      <c r="K1048" s="57">
        <v>75.37</v>
      </c>
    </row>
    <row r="1049" spans="1:11" ht="33.75">
      <c r="A1049" s="54">
        <v>1048</v>
      </c>
      <c r="B1049" s="54" t="s">
        <v>1911</v>
      </c>
      <c r="C1049" s="58" t="s">
        <v>1912</v>
      </c>
      <c r="D1049" s="56">
        <v>36</v>
      </c>
      <c r="E1049" s="56">
        <v>42</v>
      </c>
      <c r="F1049" s="57">
        <v>3677.37</v>
      </c>
      <c r="G1049" s="57">
        <v>94.02</v>
      </c>
      <c r="H1049" s="57">
        <v>3677.37</v>
      </c>
      <c r="I1049" s="57" t="s">
        <v>28</v>
      </c>
      <c r="J1049" s="57" t="s">
        <v>28</v>
      </c>
      <c r="K1049" s="57">
        <v>92.86</v>
      </c>
    </row>
    <row r="1050" spans="1:11" ht="33.75">
      <c r="A1050" s="54">
        <v>1049</v>
      </c>
      <c r="B1050" s="54" t="s">
        <v>1913</v>
      </c>
      <c r="C1050" s="58" t="s">
        <v>1914</v>
      </c>
      <c r="D1050" s="56">
        <v>15</v>
      </c>
      <c r="E1050" s="56">
        <v>35</v>
      </c>
      <c r="F1050" s="57">
        <v>1829.45</v>
      </c>
      <c r="G1050" s="57">
        <v>121.96</v>
      </c>
      <c r="H1050" s="57">
        <v>1829.45</v>
      </c>
      <c r="I1050" s="57">
        <v>2457.33</v>
      </c>
      <c r="J1050" s="57">
        <v>3126.07</v>
      </c>
      <c r="K1050" s="57">
        <v>84.11</v>
      </c>
    </row>
    <row r="1051" spans="1:11" ht="33.75">
      <c r="A1051" s="54">
        <v>1050</v>
      </c>
      <c r="B1051" s="54" t="s">
        <v>1915</v>
      </c>
      <c r="C1051" s="58" t="s">
        <v>1916</v>
      </c>
      <c r="D1051" s="56">
        <v>36</v>
      </c>
      <c r="E1051" s="56">
        <v>42</v>
      </c>
      <c r="F1051" s="57">
        <v>3813.8</v>
      </c>
      <c r="G1051" s="57">
        <v>94.49</v>
      </c>
      <c r="H1051" s="57">
        <v>3813.8</v>
      </c>
      <c r="I1051" s="57" t="s">
        <v>28</v>
      </c>
      <c r="J1051" s="57" t="s">
        <v>28</v>
      </c>
      <c r="K1051" s="57">
        <v>97.46</v>
      </c>
    </row>
    <row r="1052" spans="1:11" ht="33.75">
      <c r="A1052" s="54">
        <v>1051</v>
      </c>
      <c r="B1052" s="54" t="s">
        <v>1917</v>
      </c>
      <c r="C1052" s="58" t="s">
        <v>1918</v>
      </c>
      <c r="D1052" s="56">
        <v>43</v>
      </c>
      <c r="E1052" s="56">
        <v>49</v>
      </c>
      <c r="F1052" s="57">
        <v>5015.97</v>
      </c>
      <c r="G1052" s="57">
        <v>116.65</v>
      </c>
      <c r="H1052" s="57">
        <v>5015.97</v>
      </c>
      <c r="I1052" s="57" t="s">
        <v>28</v>
      </c>
      <c r="J1052" s="57" t="s">
        <v>28</v>
      </c>
      <c r="K1052" s="57">
        <v>109.97</v>
      </c>
    </row>
    <row r="1053" spans="1:11" ht="33.75">
      <c r="A1053" s="54">
        <v>1052</v>
      </c>
      <c r="B1053" s="54" t="s">
        <v>1919</v>
      </c>
      <c r="C1053" s="58" t="s">
        <v>1920</v>
      </c>
      <c r="D1053" s="56">
        <v>50</v>
      </c>
      <c r="E1053" s="56">
        <v>56</v>
      </c>
      <c r="F1053" s="57">
        <v>5802.64</v>
      </c>
      <c r="G1053" s="57">
        <v>112.38</v>
      </c>
      <c r="H1053" s="57">
        <v>5802.64</v>
      </c>
      <c r="I1053" s="57" t="s">
        <v>28</v>
      </c>
      <c r="J1053" s="57" t="s">
        <v>28</v>
      </c>
      <c r="K1053" s="57">
        <v>109.97</v>
      </c>
    </row>
    <row r="1054" spans="1:11" ht="33.75">
      <c r="A1054" s="54">
        <v>1053</v>
      </c>
      <c r="B1054" s="54" t="s">
        <v>1921</v>
      </c>
      <c r="C1054" s="58" t="s">
        <v>1922</v>
      </c>
      <c r="D1054" s="56">
        <v>22</v>
      </c>
      <c r="E1054" s="56">
        <v>28</v>
      </c>
      <c r="F1054" s="57">
        <v>2131.02</v>
      </c>
      <c r="G1054" s="57">
        <v>96.86</v>
      </c>
      <c r="H1054" s="57">
        <v>2131.02</v>
      </c>
      <c r="I1054" s="57" t="s">
        <v>28</v>
      </c>
      <c r="J1054" s="57" t="s">
        <v>28</v>
      </c>
      <c r="K1054" s="57">
        <v>85.93</v>
      </c>
    </row>
    <row r="1055" spans="1:11" ht="33.75">
      <c r="A1055" s="54">
        <v>1054</v>
      </c>
      <c r="B1055" s="54" t="s">
        <v>1923</v>
      </c>
      <c r="C1055" s="58" t="s">
        <v>1924</v>
      </c>
      <c r="D1055" s="56">
        <v>36</v>
      </c>
      <c r="E1055" s="56">
        <v>42</v>
      </c>
      <c r="F1055" s="57">
        <v>3587.27</v>
      </c>
      <c r="G1055" s="57">
        <v>99.65</v>
      </c>
      <c r="H1055" s="57">
        <v>3587.27</v>
      </c>
      <c r="I1055" s="57" t="s">
        <v>28</v>
      </c>
      <c r="J1055" s="57" t="s">
        <v>28</v>
      </c>
      <c r="K1055" s="57">
        <v>89.68</v>
      </c>
    </row>
    <row r="1056" spans="1:11" ht="33.75">
      <c r="A1056" s="54">
        <v>1055</v>
      </c>
      <c r="B1056" s="54" t="s">
        <v>1925</v>
      </c>
      <c r="C1056" s="58" t="s">
        <v>1926</v>
      </c>
      <c r="D1056" s="56">
        <v>29</v>
      </c>
      <c r="E1056" s="56">
        <v>35</v>
      </c>
      <c r="F1056" s="57">
        <v>3060.71</v>
      </c>
      <c r="G1056" s="57">
        <v>105.54</v>
      </c>
      <c r="H1056" s="57">
        <v>3060.71</v>
      </c>
      <c r="I1056" s="57" t="s">
        <v>28</v>
      </c>
      <c r="J1056" s="57" t="s">
        <v>28</v>
      </c>
      <c r="K1056" s="57">
        <v>93.46</v>
      </c>
    </row>
    <row r="1057" spans="1:11" ht="33.75">
      <c r="A1057" s="54">
        <v>1056</v>
      </c>
      <c r="B1057" s="54" t="s">
        <v>1927</v>
      </c>
      <c r="C1057" s="58" t="s">
        <v>1928</v>
      </c>
      <c r="D1057" s="56">
        <v>43</v>
      </c>
      <c r="E1057" s="56">
        <v>49</v>
      </c>
      <c r="F1057" s="57">
        <v>4052.67</v>
      </c>
      <c r="G1057" s="57">
        <v>70.849999999999994</v>
      </c>
      <c r="H1057" s="57">
        <v>4052.67</v>
      </c>
      <c r="I1057" s="57" t="s">
        <v>28</v>
      </c>
      <c r="J1057" s="57" t="s">
        <v>28</v>
      </c>
      <c r="K1057" s="57">
        <v>93.46</v>
      </c>
    </row>
    <row r="1058" spans="1:11" ht="33.75">
      <c r="A1058" s="54">
        <v>1057</v>
      </c>
      <c r="B1058" s="54" t="s">
        <v>1929</v>
      </c>
      <c r="C1058" s="58" t="s">
        <v>1930</v>
      </c>
      <c r="D1058" s="56">
        <v>36</v>
      </c>
      <c r="E1058" s="56">
        <v>42</v>
      </c>
      <c r="F1058" s="57">
        <v>3506.53</v>
      </c>
      <c r="G1058" s="57">
        <v>97.4</v>
      </c>
      <c r="H1058" s="57">
        <v>3506.53</v>
      </c>
      <c r="I1058" s="57" t="s">
        <v>28</v>
      </c>
      <c r="J1058" s="57" t="s">
        <v>28</v>
      </c>
      <c r="K1058" s="57">
        <v>88.1</v>
      </c>
    </row>
    <row r="1059" spans="1:11" ht="33.75">
      <c r="A1059" s="54">
        <v>1058</v>
      </c>
      <c r="B1059" s="54" t="s">
        <v>1931</v>
      </c>
      <c r="C1059" s="58" t="s">
        <v>1932</v>
      </c>
      <c r="D1059" s="56">
        <v>57</v>
      </c>
      <c r="E1059" s="56">
        <v>63</v>
      </c>
      <c r="F1059" s="57">
        <v>5307.71</v>
      </c>
      <c r="G1059" s="57">
        <v>85.77</v>
      </c>
      <c r="H1059" s="57">
        <v>5307.71</v>
      </c>
      <c r="I1059" s="57" t="s">
        <v>28</v>
      </c>
      <c r="J1059" s="57" t="s">
        <v>28</v>
      </c>
      <c r="K1059" s="57">
        <v>91.51</v>
      </c>
    </row>
    <row r="1060" spans="1:11" ht="22.5">
      <c r="A1060" s="54">
        <v>1059</v>
      </c>
      <c r="B1060" s="54" t="s">
        <v>1933</v>
      </c>
      <c r="C1060" s="58" t="s">
        <v>1934</v>
      </c>
      <c r="D1060" s="56">
        <v>1</v>
      </c>
      <c r="E1060" s="56">
        <v>1</v>
      </c>
      <c r="F1060" s="57" t="s">
        <v>28</v>
      </c>
      <c r="G1060" s="57" t="s">
        <v>28</v>
      </c>
      <c r="H1060" s="57">
        <v>96.9</v>
      </c>
      <c r="I1060" s="57" t="s">
        <v>28</v>
      </c>
      <c r="J1060" s="57" t="s">
        <v>28</v>
      </c>
      <c r="K1060" s="57" t="s">
        <v>28</v>
      </c>
    </row>
    <row r="1061" spans="1:11" ht="33.75">
      <c r="A1061" s="54">
        <v>1060</v>
      </c>
      <c r="B1061" s="54" t="s">
        <v>1935</v>
      </c>
      <c r="C1061" s="58" t="s">
        <v>1936</v>
      </c>
      <c r="D1061" s="56">
        <v>29</v>
      </c>
      <c r="E1061" s="56">
        <v>35</v>
      </c>
      <c r="F1061" s="57">
        <v>3154.41</v>
      </c>
      <c r="G1061" s="57">
        <v>108.77</v>
      </c>
      <c r="H1061" s="57">
        <v>3154.41</v>
      </c>
      <c r="I1061" s="57" t="s">
        <v>28</v>
      </c>
      <c r="J1061" s="57" t="s">
        <v>28</v>
      </c>
      <c r="K1061" s="57">
        <v>108.77</v>
      </c>
    </row>
    <row r="1062" spans="1:11" ht="33.75">
      <c r="A1062" s="54">
        <v>1061</v>
      </c>
      <c r="B1062" s="54" t="s">
        <v>1937</v>
      </c>
      <c r="C1062" s="58" t="s">
        <v>1938</v>
      </c>
      <c r="D1062" s="56">
        <v>29</v>
      </c>
      <c r="E1062" s="56">
        <v>35</v>
      </c>
      <c r="F1062" s="57">
        <v>3180.76</v>
      </c>
      <c r="G1062" s="57">
        <v>109.68</v>
      </c>
      <c r="H1062" s="57">
        <v>3180.76</v>
      </c>
      <c r="I1062" s="57" t="s">
        <v>28</v>
      </c>
      <c r="J1062" s="57" t="s">
        <v>28</v>
      </c>
      <c r="K1062" s="57">
        <v>108.77</v>
      </c>
    </row>
    <row r="1063" spans="1:11" ht="45">
      <c r="A1063" s="54">
        <v>1062</v>
      </c>
      <c r="B1063" s="54" t="s">
        <v>1939</v>
      </c>
      <c r="C1063" s="58" t="s">
        <v>1940</v>
      </c>
      <c r="D1063" s="56">
        <v>29</v>
      </c>
      <c r="E1063" s="56">
        <v>35</v>
      </c>
      <c r="F1063" s="57">
        <v>3303.92</v>
      </c>
      <c r="G1063" s="57">
        <v>113.93</v>
      </c>
      <c r="H1063" s="57">
        <v>3303.92</v>
      </c>
      <c r="I1063" s="57" t="s">
        <v>28</v>
      </c>
      <c r="J1063" s="57" t="s">
        <v>28</v>
      </c>
      <c r="K1063" s="57">
        <v>104.1</v>
      </c>
    </row>
    <row r="1064" spans="1:11" ht="45">
      <c r="A1064" s="54">
        <v>1063</v>
      </c>
      <c r="B1064" s="54" t="s">
        <v>1941</v>
      </c>
      <c r="C1064" s="58" t="s">
        <v>1942</v>
      </c>
      <c r="D1064" s="56">
        <v>57</v>
      </c>
      <c r="E1064" s="56">
        <v>63</v>
      </c>
      <c r="F1064" s="57">
        <v>6314.89</v>
      </c>
      <c r="G1064" s="57">
        <v>107.53</v>
      </c>
      <c r="H1064" s="57">
        <v>6314.89</v>
      </c>
      <c r="I1064" s="57" t="s">
        <v>28</v>
      </c>
      <c r="J1064" s="57" t="s">
        <v>28</v>
      </c>
      <c r="K1064" s="57">
        <v>104.67</v>
      </c>
    </row>
    <row r="1065" spans="1:11" ht="11.25">
      <c r="A1065" s="54">
        <v>1064</v>
      </c>
      <c r="B1065" s="54" t="s">
        <v>1943</v>
      </c>
      <c r="C1065" s="55" t="s">
        <v>1944</v>
      </c>
      <c r="D1065" s="56">
        <v>1</v>
      </c>
      <c r="E1065" s="56">
        <v>1</v>
      </c>
      <c r="F1065" s="57" t="s">
        <v>28</v>
      </c>
      <c r="G1065" s="57" t="s">
        <v>28</v>
      </c>
      <c r="H1065" s="57">
        <v>331.96</v>
      </c>
      <c r="I1065" s="57" t="s">
        <v>28</v>
      </c>
      <c r="J1065" s="57" t="s">
        <v>28</v>
      </c>
      <c r="K1065" s="57" t="s">
        <v>28</v>
      </c>
    </row>
    <row r="1066" spans="1:11" ht="11.25">
      <c r="A1066" s="54">
        <v>1065</v>
      </c>
      <c r="B1066" s="54" t="s">
        <v>1945</v>
      </c>
      <c r="C1066" s="55" t="s">
        <v>1946</v>
      </c>
      <c r="D1066" s="56">
        <v>1</v>
      </c>
      <c r="E1066" s="56">
        <v>1</v>
      </c>
      <c r="F1066" s="57" t="s">
        <v>28</v>
      </c>
      <c r="G1066" s="57" t="s">
        <v>28</v>
      </c>
      <c r="H1066" s="57">
        <v>78.83</v>
      </c>
      <c r="I1066" s="57" t="s">
        <v>28</v>
      </c>
      <c r="J1066" s="57" t="s">
        <v>28</v>
      </c>
      <c r="K1066" s="57" t="s">
        <v>28</v>
      </c>
    </row>
    <row r="1067" spans="1:11" ht="22.5">
      <c r="A1067" s="54">
        <v>1066</v>
      </c>
      <c r="B1067" s="54" t="s">
        <v>1947</v>
      </c>
      <c r="C1067" s="58" t="s">
        <v>1948</v>
      </c>
      <c r="D1067" s="56">
        <v>90</v>
      </c>
      <c r="E1067" s="56">
        <v>90</v>
      </c>
      <c r="F1067" s="57">
        <v>10238.56</v>
      </c>
      <c r="G1067" s="57">
        <v>113.76</v>
      </c>
      <c r="H1067" s="57">
        <v>10238.56</v>
      </c>
      <c r="I1067" s="57" t="s">
        <v>28</v>
      </c>
      <c r="J1067" s="57" t="s">
        <v>28</v>
      </c>
      <c r="K1067" s="57">
        <v>113.76</v>
      </c>
    </row>
    <row r="1068" spans="1:11" ht="22.5">
      <c r="A1068" s="54">
        <v>1067</v>
      </c>
      <c r="B1068" s="54" t="s">
        <v>1949</v>
      </c>
      <c r="C1068" s="58" t="s">
        <v>1950</v>
      </c>
      <c r="D1068" s="56">
        <v>90</v>
      </c>
      <c r="E1068" s="56">
        <v>90</v>
      </c>
      <c r="F1068" s="57">
        <v>28630.22</v>
      </c>
      <c r="G1068" s="57">
        <v>318.11</v>
      </c>
      <c r="H1068" s="57">
        <v>28630.22</v>
      </c>
      <c r="I1068" s="57" t="s">
        <v>28</v>
      </c>
      <c r="J1068" s="57" t="s">
        <v>28</v>
      </c>
      <c r="K1068" s="57">
        <v>318.11</v>
      </c>
    </row>
    <row r="1069" spans="1:11" ht="22.5">
      <c r="A1069" s="54">
        <v>1068</v>
      </c>
      <c r="B1069" s="54" t="s">
        <v>1951</v>
      </c>
      <c r="C1069" s="58" t="s">
        <v>1952</v>
      </c>
      <c r="D1069" s="56">
        <v>90</v>
      </c>
      <c r="E1069" s="56">
        <v>90</v>
      </c>
      <c r="F1069" s="57">
        <v>14493.42</v>
      </c>
      <c r="G1069" s="57">
        <v>161.04</v>
      </c>
      <c r="H1069" s="57">
        <v>14493.42</v>
      </c>
      <c r="I1069" s="57" t="s">
        <v>28</v>
      </c>
      <c r="J1069" s="57" t="s">
        <v>28</v>
      </c>
      <c r="K1069" s="57">
        <v>161.04</v>
      </c>
    </row>
    <row r="1070" spans="1:11" ht="22.5">
      <c r="A1070" s="54">
        <v>1069</v>
      </c>
      <c r="B1070" s="54" t="s">
        <v>1953</v>
      </c>
      <c r="C1070" s="58" t="s">
        <v>1954</v>
      </c>
      <c r="D1070" s="56">
        <v>90</v>
      </c>
      <c r="E1070" s="56">
        <v>90</v>
      </c>
      <c r="F1070" s="57">
        <v>26337.95</v>
      </c>
      <c r="G1070" s="57">
        <v>292.64</v>
      </c>
      <c r="H1070" s="57">
        <v>26337.95</v>
      </c>
      <c r="I1070" s="57" t="s">
        <v>28</v>
      </c>
      <c r="J1070" s="57" t="s">
        <v>28</v>
      </c>
      <c r="K1070" s="57">
        <v>292.64</v>
      </c>
    </row>
    <row r="1071" spans="1:11" ht="22.5">
      <c r="A1071" s="54">
        <v>1070</v>
      </c>
      <c r="B1071" s="54" t="s">
        <v>1955</v>
      </c>
      <c r="C1071" s="58" t="s">
        <v>1956</v>
      </c>
      <c r="D1071" s="56">
        <v>8</v>
      </c>
      <c r="E1071" s="56">
        <v>28</v>
      </c>
      <c r="F1071" s="57">
        <v>1014.52</v>
      </c>
      <c r="G1071" s="57">
        <v>126.82</v>
      </c>
      <c r="H1071" s="57">
        <v>1014.52</v>
      </c>
      <c r="I1071" s="57">
        <v>1702.59</v>
      </c>
      <c r="J1071" s="57">
        <v>2212.6999999999998</v>
      </c>
      <c r="K1071" s="57">
        <v>78.23</v>
      </c>
    </row>
    <row r="1072" spans="1:11" ht="22.5">
      <c r="A1072" s="54">
        <v>1071</v>
      </c>
      <c r="B1072" s="54" t="s">
        <v>1957</v>
      </c>
      <c r="C1072" s="58" t="s">
        <v>1958</v>
      </c>
      <c r="D1072" s="56">
        <v>8</v>
      </c>
      <c r="E1072" s="56">
        <v>28</v>
      </c>
      <c r="F1072" s="57">
        <v>1203.27</v>
      </c>
      <c r="G1072" s="57">
        <v>150.41</v>
      </c>
      <c r="H1072" s="57">
        <v>1203.27</v>
      </c>
      <c r="I1072" s="57">
        <v>2067.33</v>
      </c>
      <c r="J1072" s="57">
        <v>2612.81</v>
      </c>
      <c r="K1072" s="57">
        <v>90.43</v>
      </c>
    </row>
    <row r="1073" spans="1:11" ht="33.75">
      <c r="A1073" s="54">
        <v>1072</v>
      </c>
      <c r="B1073" s="54" t="s">
        <v>1959</v>
      </c>
      <c r="C1073" s="58" t="s">
        <v>1960</v>
      </c>
      <c r="D1073" s="56">
        <v>36</v>
      </c>
      <c r="E1073" s="56">
        <v>42</v>
      </c>
      <c r="F1073" s="57">
        <v>3842.5</v>
      </c>
      <c r="G1073" s="57">
        <v>106.74</v>
      </c>
      <c r="H1073" s="57">
        <v>3842.5</v>
      </c>
      <c r="I1073" s="57" t="s">
        <v>28</v>
      </c>
      <c r="J1073" s="57" t="s">
        <v>28</v>
      </c>
      <c r="K1073" s="57">
        <v>98.74</v>
      </c>
    </row>
    <row r="1074" spans="1:11" ht="33.75">
      <c r="A1074" s="54">
        <v>1073</v>
      </c>
      <c r="B1074" s="54" t="s">
        <v>1961</v>
      </c>
      <c r="C1074" s="58" t="s">
        <v>1962</v>
      </c>
      <c r="D1074" s="56">
        <v>57</v>
      </c>
      <c r="E1074" s="56">
        <v>63</v>
      </c>
      <c r="F1074" s="57">
        <v>7025.03</v>
      </c>
      <c r="G1074" s="57">
        <v>123.25</v>
      </c>
      <c r="H1074" s="57">
        <v>7025.03</v>
      </c>
      <c r="I1074" s="57" t="s">
        <v>28</v>
      </c>
      <c r="J1074" s="57" t="s">
        <v>28</v>
      </c>
      <c r="K1074" s="57">
        <v>117.08</v>
      </c>
    </row>
    <row r="1075" spans="1:11" ht="22.5">
      <c r="A1075" s="54">
        <v>1074</v>
      </c>
      <c r="B1075" s="54" t="s">
        <v>1963</v>
      </c>
      <c r="C1075" s="58" t="s">
        <v>1964</v>
      </c>
      <c r="D1075" s="56">
        <v>15</v>
      </c>
      <c r="E1075" s="56">
        <v>35</v>
      </c>
      <c r="F1075" s="57">
        <v>1613.6</v>
      </c>
      <c r="G1075" s="57">
        <v>107.57</v>
      </c>
      <c r="H1075" s="57">
        <v>1613.6</v>
      </c>
      <c r="I1075" s="57">
        <v>2271.08</v>
      </c>
      <c r="J1075" s="57">
        <v>2819.63</v>
      </c>
      <c r="K1075" s="57">
        <v>77.819999999999993</v>
      </c>
    </row>
    <row r="1076" spans="1:11" ht="22.5">
      <c r="A1076" s="54">
        <v>1075</v>
      </c>
      <c r="B1076" s="54" t="s">
        <v>1965</v>
      </c>
      <c r="C1076" s="58" t="s">
        <v>1966</v>
      </c>
      <c r="D1076" s="56">
        <v>43</v>
      </c>
      <c r="E1076" s="56">
        <v>49</v>
      </c>
      <c r="F1076" s="57">
        <v>4332.1499999999996</v>
      </c>
      <c r="G1076" s="57">
        <v>97.09</v>
      </c>
      <c r="H1076" s="57">
        <v>4332.1499999999996</v>
      </c>
      <c r="I1076" s="57" t="s">
        <v>28</v>
      </c>
      <c r="J1076" s="57" t="s">
        <v>28</v>
      </c>
      <c r="K1076" s="57">
        <v>97.9</v>
      </c>
    </row>
    <row r="1077" spans="1:11" ht="22.5">
      <c r="A1077" s="54">
        <v>1076</v>
      </c>
      <c r="B1077" s="54" t="s">
        <v>1967</v>
      </c>
      <c r="C1077" s="58" t="s">
        <v>1968</v>
      </c>
      <c r="D1077" s="56">
        <v>15</v>
      </c>
      <c r="E1077" s="56">
        <v>35</v>
      </c>
      <c r="F1077" s="57">
        <v>1920.16</v>
      </c>
      <c r="G1077" s="57">
        <v>128.01</v>
      </c>
      <c r="H1077" s="57">
        <v>1920.16</v>
      </c>
      <c r="I1077" s="57">
        <v>2596.54</v>
      </c>
      <c r="J1077" s="57">
        <v>3291.87</v>
      </c>
      <c r="K1077" s="57">
        <v>86.29</v>
      </c>
    </row>
    <row r="1078" spans="1:11" ht="22.5">
      <c r="A1078" s="54">
        <v>1077</v>
      </c>
      <c r="B1078" s="54" t="s">
        <v>1969</v>
      </c>
      <c r="C1078" s="58" t="s">
        <v>1970</v>
      </c>
      <c r="D1078" s="56">
        <v>57</v>
      </c>
      <c r="E1078" s="56">
        <v>63</v>
      </c>
      <c r="F1078" s="57">
        <v>6055.14</v>
      </c>
      <c r="G1078" s="57">
        <v>98.45</v>
      </c>
      <c r="H1078" s="57">
        <v>6055.14</v>
      </c>
      <c r="I1078" s="57" t="s">
        <v>28</v>
      </c>
      <c r="J1078" s="57" t="s">
        <v>28</v>
      </c>
      <c r="K1078" s="57">
        <v>100.92</v>
      </c>
    </row>
    <row r="1079" spans="1:11" ht="22.5">
      <c r="A1079" s="54">
        <v>1078</v>
      </c>
      <c r="B1079" s="54" t="s">
        <v>1971</v>
      </c>
      <c r="C1079" s="58" t="s">
        <v>1972</v>
      </c>
      <c r="D1079" s="56">
        <v>8</v>
      </c>
      <c r="E1079" s="56">
        <v>28</v>
      </c>
      <c r="F1079" s="57">
        <v>916.15</v>
      </c>
      <c r="G1079" s="57">
        <v>114.52</v>
      </c>
      <c r="H1079" s="57">
        <v>916.15</v>
      </c>
      <c r="I1079" s="57">
        <v>1546.83</v>
      </c>
      <c r="J1079" s="57">
        <v>2287.09</v>
      </c>
      <c r="K1079" s="57">
        <v>78.08</v>
      </c>
    </row>
    <row r="1080" spans="1:11" ht="22.5">
      <c r="A1080" s="54">
        <v>1079</v>
      </c>
      <c r="B1080" s="54" t="s">
        <v>1973</v>
      </c>
      <c r="C1080" s="58" t="s">
        <v>1974</v>
      </c>
      <c r="D1080" s="56">
        <v>36</v>
      </c>
      <c r="E1080" s="56">
        <v>42</v>
      </c>
      <c r="F1080" s="57">
        <v>3587.43</v>
      </c>
      <c r="G1080" s="57">
        <v>92.88</v>
      </c>
      <c r="H1080" s="57">
        <v>3587.43</v>
      </c>
      <c r="I1080" s="57" t="s">
        <v>28</v>
      </c>
      <c r="J1080" s="57" t="s">
        <v>28</v>
      </c>
      <c r="K1080" s="57">
        <v>91.99</v>
      </c>
    </row>
    <row r="1081" spans="1:11" ht="33.75">
      <c r="A1081" s="54">
        <v>1080</v>
      </c>
      <c r="B1081" s="54" t="s">
        <v>1975</v>
      </c>
      <c r="C1081" s="58" t="s">
        <v>1976</v>
      </c>
      <c r="D1081" s="56">
        <v>36</v>
      </c>
      <c r="E1081" s="56">
        <v>42</v>
      </c>
      <c r="F1081" s="57">
        <v>3676.27</v>
      </c>
      <c r="G1081" s="57">
        <v>102.12</v>
      </c>
      <c r="H1081" s="57">
        <v>3676.27</v>
      </c>
      <c r="I1081" s="57" t="s">
        <v>28</v>
      </c>
      <c r="J1081" s="57" t="s">
        <v>28</v>
      </c>
      <c r="K1081" s="57">
        <v>92.14</v>
      </c>
    </row>
    <row r="1082" spans="1:11" ht="33.75">
      <c r="A1082" s="54">
        <v>1081</v>
      </c>
      <c r="B1082" s="54" t="s">
        <v>1977</v>
      </c>
      <c r="C1082" s="58" t="s">
        <v>1978</v>
      </c>
      <c r="D1082" s="56">
        <v>57</v>
      </c>
      <c r="E1082" s="56">
        <v>63</v>
      </c>
      <c r="F1082" s="57">
        <v>5739.63</v>
      </c>
      <c r="G1082" s="57">
        <v>98.26</v>
      </c>
      <c r="H1082" s="57">
        <v>5739.63</v>
      </c>
      <c r="I1082" s="57" t="s">
        <v>28</v>
      </c>
      <c r="J1082" s="57" t="s">
        <v>28</v>
      </c>
      <c r="K1082" s="57">
        <v>96.3</v>
      </c>
    </row>
    <row r="1083" spans="1:11" ht="11.25">
      <c r="A1083" s="54">
        <v>1082</v>
      </c>
      <c r="B1083" s="54" t="s">
        <v>1979</v>
      </c>
      <c r="C1083" s="55" t="s">
        <v>1980</v>
      </c>
      <c r="D1083" s="56">
        <v>1</v>
      </c>
      <c r="E1083" s="56">
        <v>1</v>
      </c>
      <c r="F1083" s="57" t="s">
        <v>28</v>
      </c>
      <c r="G1083" s="57" t="s">
        <v>28</v>
      </c>
      <c r="H1083" s="57">
        <v>120.16</v>
      </c>
      <c r="I1083" s="57" t="s">
        <v>28</v>
      </c>
      <c r="J1083" s="57" t="s">
        <v>28</v>
      </c>
      <c r="K1083" s="57" t="s">
        <v>28</v>
      </c>
    </row>
    <row r="1084" spans="1:11" ht="11.25">
      <c r="A1084" s="54">
        <v>1083</v>
      </c>
      <c r="B1084" s="54" t="s">
        <v>1981</v>
      </c>
      <c r="C1084" s="55" t="s">
        <v>1982</v>
      </c>
      <c r="D1084" s="56">
        <v>1</v>
      </c>
      <c r="E1084" s="56">
        <v>1</v>
      </c>
      <c r="F1084" s="57" t="s">
        <v>28</v>
      </c>
      <c r="G1084" s="57" t="s">
        <v>28</v>
      </c>
      <c r="H1084" s="57">
        <v>89.3</v>
      </c>
      <c r="I1084" s="57" t="s">
        <v>28</v>
      </c>
      <c r="J1084" s="57" t="s">
        <v>28</v>
      </c>
      <c r="K1084" s="57" t="s">
        <v>28</v>
      </c>
    </row>
    <row r="1085" spans="1:11" ht="11.25">
      <c r="A1085" s="54">
        <v>1084</v>
      </c>
      <c r="B1085" s="54" t="s">
        <v>1983</v>
      </c>
      <c r="C1085" s="55" t="s">
        <v>1984</v>
      </c>
      <c r="D1085" s="56">
        <v>1</v>
      </c>
      <c r="E1085" s="56">
        <v>1</v>
      </c>
      <c r="F1085" s="57" t="s">
        <v>28</v>
      </c>
      <c r="G1085" s="57" t="s">
        <v>28</v>
      </c>
      <c r="H1085" s="57">
        <v>89.75</v>
      </c>
      <c r="I1085" s="57" t="s">
        <v>28</v>
      </c>
      <c r="J1085" s="57" t="s">
        <v>28</v>
      </c>
      <c r="K1085" s="57" t="s">
        <v>28</v>
      </c>
    </row>
    <row r="1086" spans="1:11" ht="11.25">
      <c r="A1086" s="54">
        <v>1085</v>
      </c>
      <c r="B1086" s="54" t="s">
        <v>1985</v>
      </c>
      <c r="C1086" s="55" t="s">
        <v>1986</v>
      </c>
      <c r="D1086" s="56">
        <v>1</v>
      </c>
      <c r="E1086" s="56">
        <v>1</v>
      </c>
      <c r="F1086" s="57" t="s">
        <v>28</v>
      </c>
      <c r="G1086" s="57" t="s">
        <v>28</v>
      </c>
      <c r="H1086" s="57">
        <v>98.69</v>
      </c>
      <c r="I1086" s="57" t="s">
        <v>28</v>
      </c>
      <c r="J1086" s="57" t="s">
        <v>28</v>
      </c>
      <c r="K1086" s="57" t="s">
        <v>28</v>
      </c>
    </row>
    <row r="1087" spans="1:11" ht="22.5">
      <c r="A1087" s="54">
        <v>1086</v>
      </c>
      <c r="B1087" s="54" t="s">
        <v>1987</v>
      </c>
      <c r="C1087" s="58" t="s">
        <v>1988</v>
      </c>
      <c r="D1087" s="56">
        <v>90</v>
      </c>
      <c r="E1087" s="56">
        <v>90</v>
      </c>
      <c r="F1087" s="57">
        <v>10227.530000000001</v>
      </c>
      <c r="G1087" s="57">
        <v>113.64</v>
      </c>
      <c r="H1087" s="57">
        <v>10227.530000000001</v>
      </c>
      <c r="I1087" s="57" t="s">
        <v>28</v>
      </c>
      <c r="J1087" s="57" t="s">
        <v>28</v>
      </c>
      <c r="K1087" s="57">
        <v>113.64</v>
      </c>
    </row>
    <row r="1088" spans="1:11" ht="22.5">
      <c r="A1088" s="54">
        <v>1087</v>
      </c>
      <c r="B1088" s="54" t="s">
        <v>1989</v>
      </c>
      <c r="C1088" s="58" t="s">
        <v>1990</v>
      </c>
      <c r="D1088" s="56">
        <v>90</v>
      </c>
      <c r="E1088" s="56">
        <v>90</v>
      </c>
      <c r="F1088" s="57">
        <v>13753.66</v>
      </c>
      <c r="G1088" s="57">
        <v>152.82</v>
      </c>
      <c r="H1088" s="57">
        <v>13753.66</v>
      </c>
      <c r="I1088" s="57" t="s">
        <v>28</v>
      </c>
      <c r="J1088" s="57" t="s">
        <v>28</v>
      </c>
      <c r="K1088" s="57">
        <v>152.82</v>
      </c>
    </row>
    <row r="1089" spans="1:11" ht="33.75">
      <c r="A1089" s="54">
        <v>1088</v>
      </c>
      <c r="B1089" s="54" t="s">
        <v>1991</v>
      </c>
      <c r="C1089" s="58" t="s">
        <v>1992</v>
      </c>
      <c r="D1089" s="56">
        <v>90</v>
      </c>
      <c r="E1089" s="56">
        <v>90</v>
      </c>
      <c r="F1089" s="57">
        <v>18216.47</v>
      </c>
      <c r="G1089" s="57">
        <v>202.41</v>
      </c>
      <c r="H1089" s="57">
        <v>18216.47</v>
      </c>
      <c r="I1089" s="57" t="s">
        <v>28</v>
      </c>
      <c r="J1089" s="57" t="s">
        <v>28</v>
      </c>
      <c r="K1089" s="57">
        <v>202.41</v>
      </c>
    </row>
    <row r="1090" spans="1:11" ht="33.75">
      <c r="A1090" s="54">
        <v>1089</v>
      </c>
      <c r="B1090" s="54" t="s">
        <v>1993</v>
      </c>
      <c r="C1090" s="58" t="s">
        <v>1994</v>
      </c>
      <c r="D1090" s="56">
        <v>90</v>
      </c>
      <c r="E1090" s="56">
        <v>90</v>
      </c>
      <c r="F1090" s="57">
        <v>11327.85</v>
      </c>
      <c r="G1090" s="57">
        <v>125.87</v>
      </c>
      <c r="H1090" s="57">
        <v>11327.85</v>
      </c>
      <c r="I1090" s="57" t="s">
        <v>28</v>
      </c>
      <c r="J1090" s="57" t="s">
        <v>28</v>
      </c>
      <c r="K1090" s="57">
        <v>125.87</v>
      </c>
    </row>
    <row r="1091" spans="1:11" ht="22.5">
      <c r="A1091" s="54">
        <v>1090</v>
      </c>
      <c r="B1091" s="54" t="s">
        <v>1995</v>
      </c>
      <c r="C1091" s="58" t="s">
        <v>1996</v>
      </c>
      <c r="D1091" s="56">
        <v>15</v>
      </c>
      <c r="E1091" s="56">
        <v>35</v>
      </c>
      <c r="F1091" s="57">
        <v>1702.48</v>
      </c>
      <c r="G1091" s="57">
        <v>113.5</v>
      </c>
      <c r="H1091" s="57">
        <v>1702.48</v>
      </c>
      <c r="I1091" s="57">
        <v>2220.1999999999998</v>
      </c>
      <c r="J1091" s="57">
        <v>2690.05</v>
      </c>
      <c r="K1091" s="57">
        <v>76.36</v>
      </c>
    </row>
    <row r="1092" spans="1:11" ht="22.5">
      <c r="A1092" s="54">
        <v>1091</v>
      </c>
      <c r="B1092" s="54" t="s">
        <v>1997</v>
      </c>
      <c r="C1092" s="58" t="s">
        <v>1998</v>
      </c>
      <c r="D1092" s="56">
        <v>15</v>
      </c>
      <c r="E1092" s="56">
        <v>35</v>
      </c>
      <c r="F1092" s="57">
        <v>1967.08</v>
      </c>
      <c r="G1092" s="57">
        <v>131.13999999999999</v>
      </c>
      <c r="H1092" s="57">
        <v>1967.08</v>
      </c>
      <c r="I1092" s="57">
        <v>2587.96</v>
      </c>
      <c r="J1092" s="57">
        <v>3187.81</v>
      </c>
      <c r="K1092" s="57">
        <v>90.22</v>
      </c>
    </row>
    <row r="1093" spans="1:11" ht="22.5">
      <c r="A1093" s="54">
        <v>1092</v>
      </c>
      <c r="B1093" s="54" t="s">
        <v>1999</v>
      </c>
      <c r="C1093" s="58" t="s">
        <v>2000</v>
      </c>
      <c r="D1093" s="56">
        <v>15</v>
      </c>
      <c r="E1093" s="56">
        <v>35</v>
      </c>
      <c r="F1093" s="57">
        <v>2554.12</v>
      </c>
      <c r="G1093" s="57">
        <v>170.27</v>
      </c>
      <c r="H1093" s="57">
        <v>2554.12</v>
      </c>
      <c r="I1093" s="57">
        <v>3339.43</v>
      </c>
      <c r="J1093" s="57">
        <v>4062.79</v>
      </c>
      <c r="K1093" s="57">
        <v>113.98</v>
      </c>
    </row>
    <row r="1094" spans="1:11" ht="22.5">
      <c r="A1094" s="54">
        <v>1093</v>
      </c>
      <c r="B1094" s="54" t="s">
        <v>2001</v>
      </c>
      <c r="C1094" s="58" t="s">
        <v>2002</v>
      </c>
      <c r="D1094" s="56">
        <v>43</v>
      </c>
      <c r="E1094" s="56">
        <v>49</v>
      </c>
      <c r="F1094" s="57">
        <v>4889.93</v>
      </c>
      <c r="G1094" s="57">
        <v>59.08</v>
      </c>
      <c r="H1094" s="57">
        <v>4889.93</v>
      </c>
      <c r="I1094" s="57" t="s">
        <v>28</v>
      </c>
      <c r="J1094" s="57" t="s">
        <v>28</v>
      </c>
      <c r="K1094" s="57">
        <v>113.98</v>
      </c>
    </row>
    <row r="1095" spans="1:11" ht="22.5">
      <c r="A1095" s="54">
        <v>1094</v>
      </c>
      <c r="B1095" s="54" t="s">
        <v>2003</v>
      </c>
      <c r="C1095" s="58" t="s">
        <v>2004</v>
      </c>
      <c r="D1095" s="56">
        <v>15</v>
      </c>
      <c r="E1095" s="56">
        <v>35</v>
      </c>
      <c r="F1095" s="57">
        <v>1397.31</v>
      </c>
      <c r="G1095" s="57">
        <v>93.15</v>
      </c>
      <c r="H1095" s="57">
        <v>1397.31</v>
      </c>
      <c r="I1095" s="57">
        <v>2020.06</v>
      </c>
      <c r="J1095" s="57">
        <v>2414.0700000000002</v>
      </c>
      <c r="K1095" s="57">
        <v>67.08</v>
      </c>
    </row>
    <row r="1096" spans="1:11" ht="22.5">
      <c r="A1096" s="54">
        <v>1095</v>
      </c>
      <c r="B1096" s="54" t="s">
        <v>2005</v>
      </c>
      <c r="C1096" s="58" t="s">
        <v>2006</v>
      </c>
      <c r="D1096" s="56">
        <v>36</v>
      </c>
      <c r="E1096" s="56">
        <v>42</v>
      </c>
      <c r="F1096" s="57">
        <v>4099.57</v>
      </c>
      <c r="G1096" s="57">
        <v>113.88</v>
      </c>
      <c r="H1096" s="57">
        <v>4099.57</v>
      </c>
      <c r="I1096" s="57" t="s">
        <v>28</v>
      </c>
      <c r="J1096" s="57" t="s">
        <v>28</v>
      </c>
      <c r="K1096" s="57">
        <v>103.79</v>
      </c>
    </row>
    <row r="1097" spans="1:11" ht="22.5">
      <c r="A1097" s="54">
        <v>1096</v>
      </c>
      <c r="B1097" s="54" t="s">
        <v>2007</v>
      </c>
      <c r="C1097" s="58" t="s">
        <v>2008</v>
      </c>
      <c r="D1097" s="56">
        <v>36</v>
      </c>
      <c r="E1097" s="56">
        <v>42</v>
      </c>
      <c r="F1097" s="57">
        <v>4539.63</v>
      </c>
      <c r="G1097" s="57">
        <v>126.1</v>
      </c>
      <c r="H1097" s="57">
        <v>4539.63</v>
      </c>
      <c r="I1097" s="57" t="s">
        <v>28</v>
      </c>
      <c r="J1097" s="57" t="s">
        <v>28</v>
      </c>
      <c r="K1097" s="57">
        <v>114.35</v>
      </c>
    </row>
    <row r="1098" spans="1:11" ht="22.5">
      <c r="A1098" s="54">
        <v>1097</v>
      </c>
      <c r="B1098" s="54" t="s">
        <v>2009</v>
      </c>
      <c r="C1098" s="58" t="s">
        <v>2010</v>
      </c>
      <c r="D1098" s="56">
        <v>64</v>
      </c>
      <c r="E1098" s="56">
        <v>70</v>
      </c>
      <c r="F1098" s="57">
        <v>7068.48</v>
      </c>
      <c r="G1098" s="57">
        <v>90.32</v>
      </c>
      <c r="H1098" s="57">
        <v>7068.48</v>
      </c>
      <c r="I1098" s="57" t="s">
        <v>28</v>
      </c>
      <c r="J1098" s="57" t="s">
        <v>28</v>
      </c>
      <c r="K1098" s="57">
        <v>114.35</v>
      </c>
    </row>
    <row r="1099" spans="1:11" ht="22.5">
      <c r="A1099" s="54">
        <v>1098</v>
      </c>
      <c r="B1099" s="54" t="s">
        <v>2011</v>
      </c>
      <c r="C1099" s="58" t="s">
        <v>2012</v>
      </c>
      <c r="D1099" s="56">
        <v>15</v>
      </c>
      <c r="E1099" s="56">
        <v>35</v>
      </c>
      <c r="F1099" s="57">
        <v>1324.33</v>
      </c>
      <c r="G1099" s="57">
        <v>88.29</v>
      </c>
      <c r="H1099" s="57">
        <v>1324.33</v>
      </c>
      <c r="I1099" s="57">
        <v>1927.51</v>
      </c>
      <c r="J1099" s="57">
        <v>2283.5300000000002</v>
      </c>
      <c r="K1099" s="57">
        <v>63.07</v>
      </c>
    </row>
    <row r="1100" spans="1:11" ht="22.5">
      <c r="A1100" s="54">
        <v>1099</v>
      </c>
      <c r="B1100" s="54" t="s">
        <v>2013</v>
      </c>
      <c r="C1100" s="58" t="s">
        <v>2014</v>
      </c>
      <c r="D1100" s="56">
        <v>43</v>
      </c>
      <c r="E1100" s="56">
        <v>49</v>
      </c>
      <c r="F1100" s="57">
        <v>4047.93</v>
      </c>
      <c r="G1100" s="57">
        <v>94.14</v>
      </c>
      <c r="H1100" s="57">
        <v>4047.93</v>
      </c>
      <c r="I1100" s="57" t="s">
        <v>28</v>
      </c>
      <c r="J1100" s="57" t="s">
        <v>28</v>
      </c>
      <c r="K1100" s="57">
        <v>86.8</v>
      </c>
    </row>
    <row r="1101" spans="1:11" ht="22.5">
      <c r="A1101" s="54">
        <v>1100</v>
      </c>
      <c r="B1101" s="54" t="s">
        <v>2015</v>
      </c>
      <c r="C1101" s="58" t="s">
        <v>2016</v>
      </c>
      <c r="D1101" s="56">
        <v>43</v>
      </c>
      <c r="E1101" s="56">
        <v>49</v>
      </c>
      <c r="F1101" s="57">
        <v>5065.04</v>
      </c>
      <c r="G1101" s="57">
        <v>117.79</v>
      </c>
      <c r="H1101" s="57">
        <v>5065.04</v>
      </c>
      <c r="I1101" s="57" t="s">
        <v>28</v>
      </c>
      <c r="J1101" s="57" t="s">
        <v>28</v>
      </c>
      <c r="K1101" s="57">
        <v>108.93</v>
      </c>
    </row>
    <row r="1102" spans="1:11" ht="22.5">
      <c r="A1102" s="54">
        <v>1101</v>
      </c>
      <c r="B1102" s="54" t="s">
        <v>2017</v>
      </c>
      <c r="C1102" s="58" t="s">
        <v>2018</v>
      </c>
      <c r="D1102" s="56">
        <v>71</v>
      </c>
      <c r="E1102" s="56">
        <v>77</v>
      </c>
      <c r="F1102" s="57">
        <v>7127.32</v>
      </c>
      <c r="G1102" s="57">
        <v>73.650000000000006</v>
      </c>
      <c r="H1102" s="57">
        <v>7127.32</v>
      </c>
      <c r="I1102" s="57" t="s">
        <v>28</v>
      </c>
      <c r="J1102" s="57" t="s">
        <v>28</v>
      </c>
      <c r="K1102" s="57">
        <v>108.93</v>
      </c>
    </row>
    <row r="1103" spans="1:11" ht="11.25">
      <c r="A1103" s="54">
        <v>1102</v>
      </c>
      <c r="B1103" s="54" t="s">
        <v>2019</v>
      </c>
      <c r="C1103" s="55" t="s">
        <v>2020</v>
      </c>
      <c r="D1103" s="56">
        <v>1</v>
      </c>
      <c r="E1103" s="56">
        <v>1</v>
      </c>
      <c r="F1103" s="57" t="s">
        <v>28</v>
      </c>
      <c r="G1103" s="57" t="s">
        <v>28</v>
      </c>
      <c r="H1103" s="57">
        <v>84.23</v>
      </c>
      <c r="I1103" s="57" t="s">
        <v>28</v>
      </c>
      <c r="J1103" s="57" t="s">
        <v>28</v>
      </c>
      <c r="K1103" s="57" t="s">
        <v>28</v>
      </c>
    </row>
    <row r="1104" spans="1:11" ht="33.75">
      <c r="A1104" s="54">
        <v>1103</v>
      </c>
      <c r="B1104" s="54" t="s">
        <v>2021</v>
      </c>
      <c r="C1104" s="58" t="s">
        <v>2022</v>
      </c>
      <c r="D1104" s="56">
        <v>50</v>
      </c>
      <c r="E1104" s="56">
        <v>56</v>
      </c>
      <c r="F1104" s="57">
        <v>4256.6000000000004</v>
      </c>
      <c r="G1104" s="57">
        <v>85.13</v>
      </c>
      <c r="H1104" s="57">
        <v>4256.6000000000004</v>
      </c>
      <c r="I1104" s="57" t="s">
        <v>28</v>
      </c>
      <c r="J1104" s="57" t="s">
        <v>28</v>
      </c>
      <c r="K1104" s="57">
        <v>79.98</v>
      </c>
    </row>
    <row r="1105" spans="1:11" ht="33.75">
      <c r="A1105" s="54">
        <v>1104</v>
      </c>
      <c r="B1105" s="54" t="s">
        <v>2023</v>
      </c>
      <c r="C1105" s="58" t="s">
        <v>2024</v>
      </c>
      <c r="D1105" s="56">
        <v>71</v>
      </c>
      <c r="E1105" s="56">
        <v>77</v>
      </c>
      <c r="F1105" s="57">
        <v>11256.44</v>
      </c>
      <c r="G1105" s="57">
        <v>158.54</v>
      </c>
      <c r="H1105" s="57">
        <v>11256.44</v>
      </c>
      <c r="I1105" s="57" t="s">
        <v>28</v>
      </c>
      <c r="J1105" s="57" t="s">
        <v>28</v>
      </c>
      <c r="K1105" s="57">
        <v>154.19999999999999</v>
      </c>
    </row>
    <row r="1106" spans="1:11" ht="45">
      <c r="A1106" s="54">
        <v>1105</v>
      </c>
      <c r="B1106" s="54" t="s">
        <v>2025</v>
      </c>
      <c r="C1106" s="58" t="s">
        <v>2026</v>
      </c>
      <c r="D1106" s="56">
        <v>71</v>
      </c>
      <c r="E1106" s="56">
        <v>77</v>
      </c>
      <c r="F1106" s="57">
        <v>12678.76</v>
      </c>
      <c r="G1106" s="57">
        <v>178.57</v>
      </c>
      <c r="H1106" s="57">
        <v>12678.76</v>
      </c>
      <c r="I1106" s="57" t="s">
        <v>28</v>
      </c>
      <c r="J1106" s="57" t="s">
        <v>28</v>
      </c>
      <c r="K1106" s="57">
        <v>171.33</v>
      </c>
    </row>
    <row r="1107" spans="1:11" ht="45">
      <c r="A1107" s="54">
        <v>1106</v>
      </c>
      <c r="B1107" s="54" t="s">
        <v>2027</v>
      </c>
      <c r="C1107" s="58" t="s">
        <v>2028</v>
      </c>
      <c r="D1107" s="56">
        <v>78</v>
      </c>
      <c r="E1107" s="56">
        <v>84</v>
      </c>
      <c r="F1107" s="57">
        <v>20082.82</v>
      </c>
      <c r="G1107" s="57">
        <v>257.47000000000003</v>
      </c>
      <c r="H1107" s="57">
        <v>20082.82</v>
      </c>
      <c r="I1107" s="57" t="s">
        <v>28</v>
      </c>
      <c r="J1107" s="57" t="s">
        <v>28</v>
      </c>
      <c r="K1107" s="57">
        <v>241.96</v>
      </c>
    </row>
    <row r="1108" spans="1:11" ht="33.75">
      <c r="A1108" s="54">
        <v>1107</v>
      </c>
      <c r="B1108" s="54" t="s">
        <v>2029</v>
      </c>
      <c r="C1108" s="58" t="s">
        <v>2030</v>
      </c>
      <c r="D1108" s="56">
        <v>8</v>
      </c>
      <c r="E1108" s="56">
        <v>28</v>
      </c>
      <c r="F1108" s="57">
        <v>1046.25</v>
      </c>
      <c r="G1108" s="57">
        <v>130.78</v>
      </c>
      <c r="H1108" s="57">
        <v>1046.25</v>
      </c>
      <c r="I1108" s="57">
        <v>1724.34</v>
      </c>
      <c r="J1108" s="57">
        <v>2328.5500000000002</v>
      </c>
      <c r="K1108" s="57">
        <v>69.599999999999994</v>
      </c>
    </row>
    <row r="1109" spans="1:11" ht="33.75">
      <c r="A1109" s="54">
        <v>1108</v>
      </c>
      <c r="B1109" s="54" t="s">
        <v>2031</v>
      </c>
      <c r="C1109" s="58" t="s">
        <v>2032</v>
      </c>
      <c r="D1109" s="56">
        <v>43</v>
      </c>
      <c r="E1109" s="56">
        <v>49</v>
      </c>
      <c r="F1109" s="57">
        <v>4363.41</v>
      </c>
      <c r="G1109" s="57">
        <v>94.25</v>
      </c>
      <c r="H1109" s="57">
        <v>4363.41</v>
      </c>
      <c r="I1109" s="57" t="s">
        <v>28</v>
      </c>
      <c r="J1109" s="57" t="s">
        <v>28</v>
      </c>
      <c r="K1109" s="57">
        <v>96.46</v>
      </c>
    </row>
    <row r="1110" spans="1:11" ht="45">
      <c r="A1110" s="54">
        <v>1109</v>
      </c>
      <c r="B1110" s="54" t="s">
        <v>2033</v>
      </c>
      <c r="C1110" s="58" t="s">
        <v>2034</v>
      </c>
      <c r="D1110" s="56">
        <v>43</v>
      </c>
      <c r="E1110" s="56">
        <v>49</v>
      </c>
      <c r="F1110" s="57">
        <v>4378.53</v>
      </c>
      <c r="G1110" s="57">
        <v>101.83</v>
      </c>
      <c r="H1110" s="57">
        <v>4378.53</v>
      </c>
      <c r="I1110" s="57" t="s">
        <v>28</v>
      </c>
      <c r="J1110" s="57" t="s">
        <v>28</v>
      </c>
      <c r="K1110" s="57">
        <v>93.16</v>
      </c>
    </row>
    <row r="1111" spans="1:11" ht="45">
      <c r="A1111" s="54">
        <v>1110</v>
      </c>
      <c r="B1111" s="54" t="s">
        <v>2035</v>
      </c>
      <c r="C1111" s="58" t="s">
        <v>2036</v>
      </c>
      <c r="D1111" s="56">
        <v>57</v>
      </c>
      <c r="E1111" s="56">
        <v>63</v>
      </c>
      <c r="F1111" s="57">
        <v>7495.48</v>
      </c>
      <c r="G1111" s="57">
        <v>131.5</v>
      </c>
      <c r="H1111" s="57">
        <v>7495.48</v>
      </c>
      <c r="I1111" s="57" t="s">
        <v>28</v>
      </c>
      <c r="J1111" s="57" t="s">
        <v>28</v>
      </c>
      <c r="K1111" s="57">
        <v>123.99</v>
      </c>
    </row>
    <row r="1112" spans="1:11" ht="33.75">
      <c r="A1112" s="54">
        <v>1111</v>
      </c>
      <c r="B1112" s="54" t="s">
        <v>2037</v>
      </c>
      <c r="C1112" s="58" t="s">
        <v>2038</v>
      </c>
      <c r="D1112" s="56">
        <v>8</v>
      </c>
      <c r="E1112" s="56">
        <v>28</v>
      </c>
      <c r="F1112" s="57">
        <v>863.04</v>
      </c>
      <c r="G1112" s="57">
        <v>107.88</v>
      </c>
      <c r="H1112" s="57">
        <v>863.04</v>
      </c>
      <c r="I1112" s="57">
        <v>1477.54</v>
      </c>
      <c r="J1112" s="57">
        <v>2086.13</v>
      </c>
      <c r="K1112" s="57">
        <v>69.180000000000007</v>
      </c>
    </row>
    <row r="1113" spans="1:11" ht="33.75">
      <c r="A1113" s="54">
        <v>1112</v>
      </c>
      <c r="B1113" s="54" t="s">
        <v>2039</v>
      </c>
      <c r="C1113" s="58" t="s">
        <v>2040</v>
      </c>
      <c r="D1113" s="56">
        <v>8</v>
      </c>
      <c r="E1113" s="56">
        <v>28</v>
      </c>
      <c r="F1113" s="57">
        <v>1278.29</v>
      </c>
      <c r="G1113" s="57">
        <v>159.79</v>
      </c>
      <c r="H1113" s="57">
        <v>1278.29</v>
      </c>
      <c r="I1113" s="57">
        <v>2192.37</v>
      </c>
      <c r="J1113" s="57">
        <v>3015.97</v>
      </c>
      <c r="K1113" s="57">
        <v>86.5</v>
      </c>
    </row>
    <row r="1114" spans="1:11" ht="45">
      <c r="A1114" s="54">
        <v>1113</v>
      </c>
      <c r="B1114" s="54" t="s">
        <v>2041</v>
      </c>
      <c r="C1114" s="58" t="s">
        <v>2042</v>
      </c>
      <c r="D1114" s="56">
        <v>43</v>
      </c>
      <c r="E1114" s="56">
        <v>49</v>
      </c>
      <c r="F1114" s="57">
        <v>4382.71</v>
      </c>
      <c r="G1114" s="57">
        <v>101.92</v>
      </c>
      <c r="H1114" s="57">
        <v>4382.71</v>
      </c>
      <c r="I1114" s="57" t="s">
        <v>28</v>
      </c>
      <c r="J1114" s="57" t="s">
        <v>28</v>
      </c>
      <c r="K1114" s="57">
        <v>94.93</v>
      </c>
    </row>
    <row r="1115" spans="1:11" ht="45">
      <c r="A1115" s="54">
        <v>1114</v>
      </c>
      <c r="B1115" s="54" t="s">
        <v>2043</v>
      </c>
      <c r="C1115" s="58" t="s">
        <v>2044</v>
      </c>
      <c r="D1115" s="56">
        <v>57</v>
      </c>
      <c r="E1115" s="56">
        <v>63</v>
      </c>
      <c r="F1115" s="57">
        <v>5693.2</v>
      </c>
      <c r="G1115" s="57">
        <v>93.61</v>
      </c>
      <c r="H1115" s="57">
        <v>5693.2</v>
      </c>
      <c r="I1115" s="57" t="s">
        <v>28</v>
      </c>
      <c r="J1115" s="57" t="s">
        <v>28</v>
      </c>
      <c r="K1115" s="57">
        <v>94.93</v>
      </c>
    </row>
    <row r="1116" spans="1:11" ht="22.5">
      <c r="A1116" s="54">
        <v>1115</v>
      </c>
      <c r="B1116" s="54" t="s">
        <v>2045</v>
      </c>
      <c r="C1116" s="58" t="s">
        <v>2046</v>
      </c>
      <c r="D1116" s="56">
        <v>1</v>
      </c>
      <c r="E1116" s="56">
        <v>1</v>
      </c>
      <c r="F1116" s="57" t="s">
        <v>28</v>
      </c>
      <c r="G1116" s="57" t="s">
        <v>28</v>
      </c>
      <c r="H1116" s="57">
        <v>99.34</v>
      </c>
      <c r="I1116" s="57" t="s">
        <v>28</v>
      </c>
      <c r="J1116" s="57" t="s">
        <v>28</v>
      </c>
      <c r="K1116" s="57" t="s">
        <v>28</v>
      </c>
    </row>
    <row r="1117" spans="1:11" ht="45">
      <c r="A1117" s="54">
        <v>1116</v>
      </c>
      <c r="B1117" s="54" t="s">
        <v>2047</v>
      </c>
      <c r="C1117" s="58" t="s">
        <v>2048</v>
      </c>
      <c r="D1117" s="56">
        <v>8</v>
      </c>
      <c r="E1117" s="56">
        <v>28</v>
      </c>
      <c r="F1117" s="57">
        <v>1365.9</v>
      </c>
      <c r="G1117" s="57">
        <v>170.74</v>
      </c>
      <c r="H1117" s="57">
        <v>1365.9</v>
      </c>
      <c r="I1117" s="57">
        <v>2121.1799999999998</v>
      </c>
      <c r="J1117" s="57">
        <v>2869.15</v>
      </c>
      <c r="K1117" s="57">
        <v>95.56</v>
      </c>
    </row>
    <row r="1118" spans="1:11" ht="45">
      <c r="A1118" s="54">
        <v>1117</v>
      </c>
      <c r="B1118" s="54" t="s">
        <v>2049</v>
      </c>
      <c r="C1118" s="58" t="s">
        <v>2050</v>
      </c>
      <c r="D1118" s="56">
        <v>36</v>
      </c>
      <c r="E1118" s="56">
        <v>42</v>
      </c>
      <c r="F1118" s="57">
        <v>2855.88</v>
      </c>
      <c r="G1118" s="57">
        <v>79.33</v>
      </c>
      <c r="H1118" s="57">
        <v>2855.88</v>
      </c>
      <c r="I1118" s="57" t="s">
        <v>28</v>
      </c>
      <c r="J1118" s="57" t="s">
        <v>28</v>
      </c>
      <c r="K1118" s="57">
        <v>75.650000000000006</v>
      </c>
    </row>
    <row r="1119" spans="1:11" ht="56.25">
      <c r="A1119" s="54">
        <v>1118</v>
      </c>
      <c r="B1119" s="54" t="s">
        <v>2051</v>
      </c>
      <c r="C1119" s="58" t="s">
        <v>2052</v>
      </c>
      <c r="D1119" s="56">
        <v>15</v>
      </c>
      <c r="E1119" s="56">
        <v>35</v>
      </c>
      <c r="F1119" s="57">
        <v>1994.17</v>
      </c>
      <c r="G1119" s="57">
        <v>132.94</v>
      </c>
      <c r="H1119" s="57">
        <v>1994.17</v>
      </c>
      <c r="I1119" s="57">
        <v>2650.1</v>
      </c>
      <c r="J1119" s="57">
        <v>3394.43</v>
      </c>
      <c r="K1119" s="57">
        <v>88.99</v>
      </c>
    </row>
    <row r="1120" spans="1:11" ht="56.25">
      <c r="A1120" s="54">
        <v>1119</v>
      </c>
      <c r="B1120" s="54" t="s">
        <v>2053</v>
      </c>
      <c r="C1120" s="58" t="s">
        <v>2054</v>
      </c>
      <c r="D1120" s="56">
        <v>50</v>
      </c>
      <c r="E1120" s="56">
        <v>56</v>
      </c>
      <c r="F1120" s="57">
        <v>5247.26</v>
      </c>
      <c r="G1120" s="57">
        <v>88.23</v>
      </c>
      <c r="H1120" s="57">
        <v>5247.26</v>
      </c>
      <c r="I1120" s="57" t="s">
        <v>28</v>
      </c>
      <c r="J1120" s="57" t="s">
        <v>28</v>
      </c>
      <c r="K1120" s="57">
        <v>98.58</v>
      </c>
    </row>
    <row r="1121" spans="1:11" ht="45">
      <c r="A1121" s="54">
        <v>1120</v>
      </c>
      <c r="B1121" s="54" t="s">
        <v>2055</v>
      </c>
      <c r="C1121" s="58" t="s">
        <v>2056</v>
      </c>
      <c r="D1121" s="56">
        <v>22</v>
      </c>
      <c r="E1121" s="56">
        <v>28</v>
      </c>
      <c r="F1121" s="57">
        <v>2332.33</v>
      </c>
      <c r="G1121" s="57">
        <v>106.01</v>
      </c>
      <c r="H1121" s="57">
        <v>2332.33</v>
      </c>
      <c r="I1121" s="57" t="s">
        <v>28</v>
      </c>
      <c r="J1121" s="57" t="s">
        <v>28</v>
      </c>
      <c r="K1121" s="57">
        <v>97.55</v>
      </c>
    </row>
    <row r="1122" spans="1:11" ht="45">
      <c r="A1122" s="54">
        <v>1121</v>
      </c>
      <c r="B1122" s="54" t="s">
        <v>2057</v>
      </c>
      <c r="C1122" s="58" t="s">
        <v>2058</v>
      </c>
      <c r="D1122" s="56">
        <v>43</v>
      </c>
      <c r="E1122" s="56">
        <v>49</v>
      </c>
      <c r="F1122" s="57">
        <v>2835.98</v>
      </c>
      <c r="G1122" s="57">
        <v>65.95</v>
      </c>
      <c r="H1122" s="57">
        <v>2835.98</v>
      </c>
      <c r="I1122" s="57" t="s">
        <v>28</v>
      </c>
      <c r="J1122" s="57" t="s">
        <v>28</v>
      </c>
      <c r="K1122" s="57">
        <v>61.65</v>
      </c>
    </row>
    <row r="1123" spans="1:11" ht="45">
      <c r="A1123" s="54">
        <v>1122</v>
      </c>
      <c r="B1123" s="54" t="s">
        <v>2059</v>
      </c>
      <c r="C1123" s="58" t="s">
        <v>2060</v>
      </c>
      <c r="D1123" s="56">
        <v>29</v>
      </c>
      <c r="E1123" s="56">
        <v>35</v>
      </c>
      <c r="F1123" s="57">
        <v>3067.92</v>
      </c>
      <c r="G1123" s="57">
        <v>105.79</v>
      </c>
      <c r="H1123" s="57">
        <v>3067.92</v>
      </c>
      <c r="I1123" s="57" t="s">
        <v>28</v>
      </c>
      <c r="J1123" s="57" t="s">
        <v>28</v>
      </c>
      <c r="K1123" s="57">
        <v>94.61</v>
      </c>
    </row>
    <row r="1124" spans="1:11" ht="45">
      <c r="A1124" s="54">
        <v>1123</v>
      </c>
      <c r="B1124" s="54" t="s">
        <v>2061</v>
      </c>
      <c r="C1124" s="58" t="s">
        <v>2062</v>
      </c>
      <c r="D1124" s="56">
        <v>50</v>
      </c>
      <c r="E1124" s="56">
        <v>56</v>
      </c>
      <c r="F1124" s="57">
        <v>4918.24</v>
      </c>
      <c r="G1124" s="57">
        <v>88.11</v>
      </c>
      <c r="H1124" s="57">
        <v>4918.24</v>
      </c>
      <c r="I1124" s="57" t="s">
        <v>28</v>
      </c>
      <c r="J1124" s="57" t="s">
        <v>28</v>
      </c>
      <c r="K1124" s="57">
        <v>94.61</v>
      </c>
    </row>
    <row r="1125" spans="1:11" ht="11.25">
      <c r="A1125" s="54">
        <v>1124</v>
      </c>
      <c r="B1125" s="54" t="s">
        <v>2063</v>
      </c>
      <c r="C1125" s="55" t="s">
        <v>2064</v>
      </c>
      <c r="D1125" s="56">
        <v>1</v>
      </c>
      <c r="E1125" s="56">
        <v>1</v>
      </c>
      <c r="F1125" s="57" t="s">
        <v>28</v>
      </c>
      <c r="G1125" s="57" t="s">
        <v>28</v>
      </c>
      <c r="H1125" s="57">
        <v>74.7</v>
      </c>
      <c r="I1125" s="57" t="s">
        <v>28</v>
      </c>
      <c r="J1125" s="57" t="s">
        <v>28</v>
      </c>
      <c r="K1125" s="57" t="s">
        <v>28</v>
      </c>
    </row>
    <row r="1126" spans="1:11" ht="33.75">
      <c r="A1126" s="54">
        <v>1125</v>
      </c>
      <c r="B1126" s="54" t="s">
        <v>2065</v>
      </c>
      <c r="C1126" s="58" t="s">
        <v>2066</v>
      </c>
      <c r="D1126" s="56">
        <v>8</v>
      </c>
      <c r="E1126" s="56">
        <v>28</v>
      </c>
      <c r="F1126" s="57">
        <v>1061.6600000000001</v>
      </c>
      <c r="G1126" s="57">
        <v>132.71</v>
      </c>
      <c r="H1126" s="57">
        <v>1061.6600000000001</v>
      </c>
      <c r="I1126" s="57">
        <v>1678.85</v>
      </c>
      <c r="J1126" s="57">
        <v>2297.38</v>
      </c>
      <c r="K1126" s="57">
        <v>79.42</v>
      </c>
    </row>
    <row r="1127" spans="1:11" ht="33.75">
      <c r="A1127" s="54">
        <v>1126</v>
      </c>
      <c r="B1127" s="54" t="s">
        <v>2067</v>
      </c>
      <c r="C1127" s="58" t="s">
        <v>2068</v>
      </c>
      <c r="D1127" s="56">
        <v>8</v>
      </c>
      <c r="E1127" s="56">
        <v>28</v>
      </c>
      <c r="F1127" s="57">
        <v>1503.34</v>
      </c>
      <c r="G1127" s="57">
        <v>187.92</v>
      </c>
      <c r="H1127" s="57">
        <v>1503.34</v>
      </c>
      <c r="I1127" s="57">
        <v>2400.56</v>
      </c>
      <c r="J1127" s="57">
        <v>3323.26</v>
      </c>
      <c r="K1127" s="57">
        <v>101.13</v>
      </c>
    </row>
    <row r="1128" spans="1:11" ht="33.75">
      <c r="A1128" s="54">
        <v>1127</v>
      </c>
      <c r="B1128" s="54" t="s">
        <v>2069</v>
      </c>
      <c r="C1128" s="58" t="s">
        <v>2070</v>
      </c>
      <c r="D1128" s="56">
        <v>8</v>
      </c>
      <c r="E1128" s="56">
        <v>28</v>
      </c>
      <c r="F1128" s="57">
        <v>1335.17</v>
      </c>
      <c r="G1128" s="57">
        <v>166.9</v>
      </c>
      <c r="H1128" s="57">
        <v>1335.17</v>
      </c>
      <c r="I1128" s="57">
        <v>2037.72</v>
      </c>
      <c r="J1128" s="57">
        <v>2768.75</v>
      </c>
      <c r="K1128" s="57">
        <v>91.83</v>
      </c>
    </row>
    <row r="1129" spans="1:11" ht="33.75">
      <c r="A1129" s="54">
        <v>1128</v>
      </c>
      <c r="B1129" s="54" t="s">
        <v>2071</v>
      </c>
      <c r="C1129" s="58" t="s">
        <v>2072</v>
      </c>
      <c r="D1129" s="56">
        <v>36</v>
      </c>
      <c r="E1129" s="56">
        <v>42</v>
      </c>
      <c r="F1129" s="57">
        <v>4281.75</v>
      </c>
      <c r="G1129" s="57">
        <v>105.24</v>
      </c>
      <c r="H1129" s="57">
        <v>4281.75</v>
      </c>
      <c r="I1129" s="57" t="s">
        <v>28</v>
      </c>
      <c r="J1129" s="57" t="s">
        <v>28</v>
      </c>
      <c r="K1129" s="57">
        <v>112.09</v>
      </c>
    </row>
    <row r="1130" spans="1:11" ht="33.75">
      <c r="A1130" s="54">
        <v>1129</v>
      </c>
      <c r="B1130" s="54" t="s">
        <v>2073</v>
      </c>
      <c r="C1130" s="58" t="s">
        <v>2074</v>
      </c>
      <c r="D1130" s="56">
        <v>8</v>
      </c>
      <c r="E1130" s="56">
        <v>28</v>
      </c>
      <c r="F1130" s="57">
        <v>1442.19</v>
      </c>
      <c r="G1130" s="57">
        <v>180.27</v>
      </c>
      <c r="H1130" s="57">
        <v>1442.19</v>
      </c>
      <c r="I1130" s="57">
        <v>2223.33</v>
      </c>
      <c r="J1130" s="57">
        <v>3051.09</v>
      </c>
      <c r="K1130" s="57">
        <v>95.28</v>
      </c>
    </row>
    <row r="1131" spans="1:11" ht="33.75">
      <c r="A1131" s="54">
        <v>1130</v>
      </c>
      <c r="B1131" s="54" t="s">
        <v>2075</v>
      </c>
      <c r="C1131" s="58" t="s">
        <v>2076</v>
      </c>
      <c r="D1131" s="56">
        <v>43</v>
      </c>
      <c r="E1131" s="56">
        <v>49</v>
      </c>
      <c r="F1131" s="57">
        <v>5169.76</v>
      </c>
      <c r="G1131" s="57">
        <v>100.89</v>
      </c>
      <c r="H1131" s="57">
        <v>5169.76</v>
      </c>
      <c r="I1131" s="57" t="s">
        <v>28</v>
      </c>
      <c r="J1131" s="57" t="s">
        <v>28</v>
      </c>
      <c r="K1131" s="57">
        <v>112.29</v>
      </c>
    </row>
    <row r="1132" spans="1:11" ht="33.75">
      <c r="A1132" s="54">
        <v>1131</v>
      </c>
      <c r="B1132" s="54" t="s">
        <v>2077</v>
      </c>
      <c r="C1132" s="58" t="s">
        <v>2078</v>
      </c>
      <c r="D1132" s="56">
        <v>8</v>
      </c>
      <c r="E1132" s="56">
        <v>28</v>
      </c>
      <c r="F1132" s="57">
        <v>1077.45</v>
      </c>
      <c r="G1132" s="57">
        <v>134.68</v>
      </c>
      <c r="H1132" s="57">
        <v>1077.45</v>
      </c>
      <c r="I1132" s="57">
        <v>1816.77</v>
      </c>
      <c r="J1132" s="57">
        <v>2552.92</v>
      </c>
      <c r="K1132" s="57">
        <v>87.31</v>
      </c>
    </row>
    <row r="1133" spans="1:11" ht="33.75">
      <c r="A1133" s="54">
        <v>1132</v>
      </c>
      <c r="B1133" s="54" t="s">
        <v>2079</v>
      </c>
      <c r="C1133" s="58" t="s">
        <v>2080</v>
      </c>
      <c r="D1133" s="56">
        <v>29</v>
      </c>
      <c r="E1133" s="56">
        <v>35</v>
      </c>
      <c r="F1133" s="57">
        <v>3351.88</v>
      </c>
      <c r="G1133" s="57">
        <v>108.31</v>
      </c>
      <c r="H1133" s="57">
        <v>3351.88</v>
      </c>
      <c r="I1133" s="57" t="s">
        <v>28</v>
      </c>
      <c r="J1133" s="57" t="s">
        <v>28</v>
      </c>
      <c r="K1133" s="57">
        <v>108.13</v>
      </c>
    </row>
    <row r="1134" spans="1:11" ht="33.75">
      <c r="A1134" s="54">
        <v>1133</v>
      </c>
      <c r="B1134" s="54" t="s">
        <v>2081</v>
      </c>
      <c r="C1134" s="58" t="s">
        <v>2082</v>
      </c>
      <c r="D1134" s="56">
        <v>8</v>
      </c>
      <c r="E1134" s="56">
        <v>28</v>
      </c>
      <c r="F1134" s="57">
        <v>998.79</v>
      </c>
      <c r="G1134" s="57">
        <v>124.85</v>
      </c>
      <c r="H1134" s="57">
        <v>998.79</v>
      </c>
      <c r="I1134" s="57">
        <v>1656.17</v>
      </c>
      <c r="J1134" s="57">
        <v>2293.2399999999998</v>
      </c>
      <c r="K1134" s="57">
        <v>75.84</v>
      </c>
    </row>
    <row r="1135" spans="1:11" ht="33.75">
      <c r="A1135" s="54">
        <v>1134</v>
      </c>
      <c r="B1135" s="54" t="s">
        <v>2083</v>
      </c>
      <c r="C1135" s="58" t="s">
        <v>2084</v>
      </c>
      <c r="D1135" s="56">
        <v>29</v>
      </c>
      <c r="E1135" s="56">
        <v>35</v>
      </c>
      <c r="F1135" s="57">
        <v>3876.31</v>
      </c>
      <c r="G1135" s="57">
        <v>133.66999999999999</v>
      </c>
      <c r="H1135" s="57">
        <v>3876.31</v>
      </c>
      <c r="I1135" s="57" t="s">
        <v>28</v>
      </c>
      <c r="J1135" s="57" t="s">
        <v>28</v>
      </c>
      <c r="K1135" s="57">
        <v>117.97</v>
      </c>
    </row>
    <row r="1136" spans="1:11" ht="33.75">
      <c r="A1136" s="54">
        <v>1135</v>
      </c>
      <c r="B1136" s="54" t="s">
        <v>2085</v>
      </c>
      <c r="C1136" s="58" t="s">
        <v>2086</v>
      </c>
      <c r="D1136" s="56">
        <v>8</v>
      </c>
      <c r="E1136" s="56">
        <v>28</v>
      </c>
      <c r="F1136" s="57">
        <v>1396.36</v>
      </c>
      <c r="G1136" s="57">
        <v>174.55</v>
      </c>
      <c r="H1136" s="57">
        <v>1396.36</v>
      </c>
      <c r="I1136" s="57">
        <v>2261.54</v>
      </c>
      <c r="J1136" s="57">
        <v>3166.15</v>
      </c>
      <c r="K1136" s="57">
        <v>93.45</v>
      </c>
    </row>
    <row r="1137" spans="1:11" ht="33.75">
      <c r="A1137" s="54">
        <v>1136</v>
      </c>
      <c r="B1137" s="54" t="s">
        <v>2087</v>
      </c>
      <c r="C1137" s="58" t="s">
        <v>2088</v>
      </c>
      <c r="D1137" s="56">
        <v>43</v>
      </c>
      <c r="E1137" s="56">
        <v>49</v>
      </c>
      <c r="F1137" s="57">
        <v>5529.02</v>
      </c>
      <c r="G1137" s="57">
        <v>112.52</v>
      </c>
      <c r="H1137" s="57">
        <v>5529.02</v>
      </c>
      <c r="I1137" s="57" t="s">
        <v>28</v>
      </c>
      <c r="J1137" s="57" t="s">
        <v>28</v>
      </c>
      <c r="K1137" s="57">
        <v>120.78</v>
      </c>
    </row>
    <row r="1138" spans="1:11" ht="22.5">
      <c r="A1138" s="54">
        <v>1137</v>
      </c>
      <c r="B1138" s="54" t="s">
        <v>2089</v>
      </c>
      <c r="C1138" s="58" t="s">
        <v>2090</v>
      </c>
      <c r="D1138" s="56">
        <v>1</v>
      </c>
      <c r="E1138" s="56">
        <v>1</v>
      </c>
      <c r="F1138" s="57" t="s">
        <v>28</v>
      </c>
      <c r="G1138" s="57" t="s">
        <v>28</v>
      </c>
      <c r="H1138" s="57">
        <v>80.61</v>
      </c>
      <c r="I1138" s="57" t="s">
        <v>28</v>
      </c>
      <c r="J1138" s="57" t="s">
        <v>28</v>
      </c>
      <c r="K1138" s="57" t="s">
        <v>28</v>
      </c>
    </row>
    <row r="1139" spans="1:11" ht="33.75">
      <c r="A1139" s="54">
        <v>1138</v>
      </c>
      <c r="B1139" s="54" t="s">
        <v>2091</v>
      </c>
      <c r="C1139" s="58" t="s">
        <v>2092</v>
      </c>
      <c r="D1139" s="56">
        <v>8</v>
      </c>
      <c r="E1139" s="56">
        <v>28</v>
      </c>
      <c r="F1139" s="57">
        <v>798.48</v>
      </c>
      <c r="G1139" s="57">
        <v>99.81</v>
      </c>
      <c r="H1139" s="57">
        <v>798.48</v>
      </c>
      <c r="I1139" s="57">
        <v>1298.56</v>
      </c>
      <c r="J1139" s="57">
        <v>1775.74</v>
      </c>
      <c r="K1139" s="57">
        <v>62.71</v>
      </c>
    </row>
    <row r="1140" spans="1:11" ht="33.75">
      <c r="A1140" s="54">
        <v>1139</v>
      </c>
      <c r="B1140" s="54" t="s">
        <v>2093</v>
      </c>
      <c r="C1140" s="58" t="s">
        <v>2094</v>
      </c>
      <c r="D1140" s="56">
        <v>22</v>
      </c>
      <c r="E1140" s="56">
        <v>28</v>
      </c>
      <c r="F1140" s="57">
        <v>2168.56</v>
      </c>
      <c r="G1140" s="57">
        <v>97.86</v>
      </c>
      <c r="H1140" s="57">
        <v>2168.56</v>
      </c>
      <c r="I1140" s="57" t="s">
        <v>28</v>
      </c>
      <c r="J1140" s="57" t="s">
        <v>28</v>
      </c>
      <c r="K1140" s="57">
        <v>80.319999999999993</v>
      </c>
    </row>
    <row r="1141" spans="1:11" ht="45">
      <c r="A1141" s="54">
        <v>1140</v>
      </c>
      <c r="B1141" s="54" t="s">
        <v>2095</v>
      </c>
      <c r="C1141" s="58" t="s">
        <v>2096</v>
      </c>
      <c r="D1141" s="56">
        <v>22</v>
      </c>
      <c r="E1141" s="56">
        <v>28</v>
      </c>
      <c r="F1141" s="57">
        <v>2194.4899999999998</v>
      </c>
      <c r="G1141" s="57">
        <v>99.75</v>
      </c>
      <c r="H1141" s="57">
        <v>2194.4899999999998</v>
      </c>
      <c r="I1141" s="57" t="s">
        <v>28</v>
      </c>
      <c r="J1141" s="57" t="s">
        <v>28</v>
      </c>
      <c r="K1141" s="57">
        <v>86.19</v>
      </c>
    </row>
    <row r="1142" spans="1:11" ht="45">
      <c r="A1142" s="54">
        <v>1141</v>
      </c>
      <c r="B1142" s="54" t="s">
        <v>2097</v>
      </c>
      <c r="C1142" s="58" t="s">
        <v>2098</v>
      </c>
      <c r="D1142" s="56">
        <v>36</v>
      </c>
      <c r="E1142" s="56">
        <v>42</v>
      </c>
      <c r="F1142" s="57">
        <v>3403.47</v>
      </c>
      <c r="G1142" s="57">
        <v>86.36</v>
      </c>
      <c r="H1142" s="57">
        <v>3403.47</v>
      </c>
      <c r="I1142" s="57" t="s">
        <v>28</v>
      </c>
      <c r="J1142" s="57" t="s">
        <v>28</v>
      </c>
      <c r="K1142" s="57">
        <v>87.27</v>
      </c>
    </row>
    <row r="1143" spans="1:11" ht="22.5">
      <c r="A1143" s="54">
        <v>1142</v>
      </c>
      <c r="B1143" s="54" t="s">
        <v>2099</v>
      </c>
      <c r="C1143" s="58" t="s">
        <v>2100</v>
      </c>
      <c r="D1143" s="56">
        <v>1</v>
      </c>
      <c r="E1143" s="56">
        <v>1</v>
      </c>
      <c r="F1143" s="57" t="s">
        <v>28</v>
      </c>
      <c r="G1143" s="57" t="s">
        <v>28</v>
      </c>
      <c r="H1143" s="57">
        <v>74.67</v>
      </c>
      <c r="I1143" s="57" t="s">
        <v>28</v>
      </c>
      <c r="J1143" s="57" t="s">
        <v>28</v>
      </c>
      <c r="K1143" s="57" t="s">
        <v>28</v>
      </c>
    </row>
    <row r="1144" spans="1:11" ht="33.75">
      <c r="A1144" s="54">
        <v>1143</v>
      </c>
      <c r="B1144" s="54" t="s">
        <v>2101</v>
      </c>
      <c r="C1144" s="58" t="s">
        <v>2102</v>
      </c>
      <c r="D1144" s="56">
        <v>22</v>
      </c>
      <c r="E1144" s="56">
        <v>28</v>
      </c>
      <c r="F1144" s="57">
        <v>2109.12</v>
      </c>
      <c r="G1144" s="57">
        <v>95.87</v>
      </c>
      <c r="H1144" s="57">
        <v>2109.12</v>
      </c>
      <c r="I1144" s="57" t="s">
        <v>28</v>
      </c>
      <c r="J1144" s="57" t="s">
        <v>28</v>
      </c>
      <c r="K1144" s="57">
        <v>83.7</v>
      </c>
    </row>
    <row r="1145" spans="1:11" ht="33.75">
      <c r="A1145" s="54">
        <v>1144</v>
      </c>
      <c r="B1145" s="54" t="s">
        <v>2103</v>
      </c>
      <c r="C1145" s="58" t="s">
        <v>2104</v>
      </c>
      <c r="D1145" s="56">
        <v>29</v>
      </c>
      <c r="E1145" s="56">
        <v>35</v>
      </c>
      <c r="F1145" s="57">
        <v>2557.1999999999998</v>
      </c>
      <c r="G1145" s="57">
        <v>64.010000000000005</v>
      </c>
      <c r="H1145" s="57">
        <v>2557.1999999999998</v>
      </c>
      <c r="I1145" s="57" t="s">
        <v>28</v>
      </c>
      <c r="J1145" s="57" t="s">
        <v>28</v>
      </c>
      <c r="K1145" s="57">
        <v>83.7</v>
      </c>
    </row>
    <row r="1146" spans="1:11" ht="45">
      <c r="A1146" s="54">
        <v>1145</v>
      </c>
      <c r="B1146" s="54" t="s">
        <v>2105</v>
      </c>
      <c r="C1146" s="58" t="s">
        <v>2106</v>
      </c>
      <c r="D1146" s="56">
        <v>22</v>
      </c>
      <c r="E1146" s="56">
        <v>28</v>
      </c>
      <c r="F1146" s="57">
        <v>2214.48</v>
      </c>
      <c r="G1146" s="57">
        <v>100.66</v>
      </c>
      <c r="H1146" s="57">
        <v>2214.48</v>
      </c>
      <c r="I1146" s="57" t="s">
        <v>28</v>
      </c>
      <c r="J1146" s="57" t="s">
        <v>28</v>
      </c>
      <c r="K1146" s="57">
        <v>86.84</v>
      </c>
    </row>
    <row r="1147" spans="1:11" ht="45">
      <c r="A1147" s="54">
        <v>1146</v>
      </c>
      <c r="B1147" s="54" t="s">
        <v>2107</v>
      </c>
      <c r="C1147" s="58" t="s">
        <v>2108</v>
      </c>
      <c r="D1147" s="56">
        <v>43</v>
      </c>
      <c r="E1147" s="56">
        <v>49</v>
      </c>
      <c r="F1147" s="57">
        <v>4094.05</v>
      </c>
      <c r="G1147" s="57">
        <v>89.5</v>
      </c>
      <c r="H1147" s="57">
        <v>4094.05</v>
      </c>
      <c r="I1147" s="57" t="s">
        <v>28</v>
      </c>
      <c r="J1147" s="57" t="s">
        <v>28</v>
      </c>
      <c r="K1147" s="57">
        <v>88.57</v>
      </c>
    </row>
    <row r="1148" spans="1:11" ht="11.25">
      <c r="A1148" s="54">
        <v>1147</v>
      </c>
      <c r="B1148" s="54" t="s">
        <v>2109</v>
      </c>
      <c r="C1148" s="55" t="s">
        <v>2110</v>
      </c>
      <c r="D1148" s="56">
        <v>1</v>
      </c>
      <c r="E1148" s="56">
        <v>1</v>
      </c>
      <c r="F1148" s="57" t="s">
        <v>28</v>
      </c>
      <c r="G1148" s="57" t="s">
        <v>28</v>
      </c>
      <c r="H1148" s="57">
        <v>88.31</v>
      </c>
      <c r="I1148" s="57" t="s">
        <v>28</v>
      </c>
      <c r="J1148" s="57" t="s">
        <v>28</v>
      </c>
      <c r="K1148" s="57" t="s">
        <v>28</v>
      </c>
    </row>
    <row r="1149" spans="1:11" ht="22.5">
      <c r="A1149" s="54">
        <v>1148</v>
      </c>
      <c r="B1149" s="54" t="s">
        <v>2111</v>
      </c>
      <c r="C1149" s="58" t="s">
        <v>2112</v>
      </c>
      <c r="D1149" s="56">
        <v>29</v>
      </c>
      <c r="E1149" s="56">
        <v>35</v>
      </c>
      <c r="F1149" s="57">
        <v>3108.02</v>
      </c>
      <c r="G1149" s="57">
        <v>107.17</v>
      </c>
      <c r="H1149" s="57">
        <v>3108.02</v>
      </c>
      <c r="I1149" s="57" t="s">
        <v>28</v>
      </c>
      <c r="J1149" s="57" t="s">
        <v>28</v>
      </c>
      <c r="K1149" s="57">
        <v>100.11</v>
      </c>
    </row>
    <row r="1150" spans="1:11" ht="22.5">
      <c r="A1150" s="54">
        <v>1149</v>
      </c>
      <c r="B1150" s="54" t="s">
        <v>2113</v>
      </c>
      <c r="C1150" s="58" t="s">
        <v>2114</v>
      </c>
      <c r="D1150" s="56">
        <v>36</v>
      </c>
      <c r="E1150" s="56">
        <v>42</v>
      </c>
      <c r="F1150" s="57">
        <v>3837.35</v>
      </c>
      <c r="G1150" s="57">
        <v>104.19</v>
      </c>
      <c r="H1150" s="57">
        <v>3837.35</v>
      </c>
      <c r="I1150" s="57" t="s">
        <v>28</v>
      </c>
      <c r="J1150" s="57" t="s">
        <v>28</v>
      </c>
      <c r="K1150" s="57">
        <v>100.11</v>
      </c>
    </row>
    <row r="1151" spans="1:11" ht="33.75">
      <c r="A1151" s="54">
        <v>1150</v>
      </c>
      <c r="B1151" s="54" t="s">
        <v>2115</v>
      </c>
      <c r="C1151" s="58" t="s">
        <v>2116</v>
      </c>
      <c r="D1151" s="56">
        <v>29</v>
      </c>
      <c r="E1151" s="56">
        <v>35</v>
      </c>
      <c r="F1151" s="57">
        <v>3034.51</v>
      </c>
      <c r="G1151" s="57">
        <v>104.64</v>
      </c>
      <c r="H1151" s="57">
        <v>3034.51</v>
      </c>
      <c r="I1151" s="57" t="s">
        <v>28</v>
      </c>
      <c r="J1151" s="57" t="s">
        <v>28</v>
      </c>
      <c r="K1151" s="57">
        <v>94.57</v>
      </c>
    </row>
    <row r="1152" spans="1:11" ht="33.75">
      <c r="A1152" s="54">
        <v>1151</v>
      </c>
      <c r="B1152" s="54" t="s">
        <v>2117</v>
      </c>
      <c r="C1152" s="58" t="s">
        <v>2118</v>
      </c>
      <c r="D1152" s="56">
        <v>43</v>
      </c>
      <c r="E1152" s="56">
        <v>49</v>
      </c>
      <c r="F1152" s="57">
        <v>4087.74</v>
      </c>
      <c r="G1152" s="57">
        <v>75.23</v>
      </c>
      <c r="H1152" s="57">
        <v>4087.74</v>
      </c>
      <c r="I1152" s="57" t="s">
        <v>28</v>
      </c>
      <c r="J1152" s="57" t="s">
        <v>28</v>
      </c>
      <c r="K1152" s="57">
        <v>94.57</v>
      </c>
    </row>
    <row r="1153" spans="1:11" ht="33.75">
      <c r="A1153" s="54">
        <v>1152</v>
      </c>
      <c r="B1153" s="54" t="s">
        <v>2119</v>
      </c>
      <c r="C1153" s="58" t="s">
        <v>2120</v>
      </c>
      <c r="D1153" s="56">
        <v>29</v>
      </c>
      <c r="E1153" s="56">
        <v>35</v>
      </c>
      <c r="F1153" s="57">
        <v>3157.05</v>
      </c>
      <c r="G1153" s="57">
        <v>108.86</v>
      </c>
      <c r="H1153" s="57">
        <v>3157.05</v>
      </c>
      <c r="I1153" s="57" t="s">
        <v>28</v>
      </c>
      <c r="J1153" s="57" t="s">
        <v>28</v>
      </c>
      <c r="K1153" s="57">
        <v>100.06</v>
      </c>
    </row>
    <row r="1154" spans="1:11" ht="33.75">
      <c r="A1154" s="54">
        <v>1153</v>
      </c>
      <c r="B1154" s="54" t="s">
        <v>2121</v>
      </c>
      <c r="C1154" s="58" t="s">
        <v>2122</v>
      </c>
      <c r="D1154" s="56">
        <v>50</v>
      </c>
      <c r="E1154" s="56">
        <v>56</v>
      </c>
      <c r="F1154" s="57">
        <v>5086.53</v>
      </c>
      <c r="G1154" s="57">
        <v>91.88</v>
      </c>
      <c r="H1154" s="57">
        <v>5086.53</v>
      </c>
      <c r="I1154" s="57" t="s">
        <v>28</v>
      </c>
      <c r="J1154" s="57" t="s">
        <v>28</v>
      </c>
      <c r="K1154" s="57">
        <v>100.06</v>
      </c>
    </row>
    <row r="1155" spans="1:11" ht="22.5">
      <c r="A1155" s="54">
        <v>1154</v>
      </c>
      <c r="B1155" s="54" t="s">
        <v>2123</v>
      </c>
      <c r="C1155" s="58" t="s">
        <v>2124</v>
      </c>
      <c r="D1155" s="56">
        <v>22</v>
      </c>
      <c r="E1155" s="56">
        <v>28</v>
      </c>
      <c r="F1155" s="57">
        <v>2243.04</v>
      </c>
      <c r="G1155" s="57">
        <v>101.96</v>
      </c>
      <c r="H1155" s="57">
        <v>2243.04</v>
      </c>
      <c r="I1155" s="57" t="s">
        <v>28</v>
      </c>
      <c r="J1155" s="57" t="s">
        <v>28</v>
      </c>
      <c r="K1155" s="57">
        <v>87.96</v>
      </c>
    </row>
    <row r="1156" spans="1:11" ht="22.5">
      <c r="A1156" s="54">
        <v>1155</v>
      </c>
      <c r="B1156" s="54" t="s">
        <v>2125</v>
      </c>
      <c r="C1156" s="58" t="s">
        <v>2126</v>
      </c>
      <c r="D1156" s="56">
        <v>29</v>
      </c>
      <c r="E1156" s="56">
        <v>35</v>
      </c>
      <c r="F1156" s="57">
        <v>2856.43</v>
      </c>
      <c r="G1156" s="57">
        <v>87.63</v>
      </c>
      <c r="H1156" s="57">
        <v>2856.43</v>
      </c>
      <c r="I1156" s="57" t="s">
        <v>28</v>
      </c>
      <c r="J1156" s="57" t="s">
        <v>28</v>
      </c>
      <c r="K1156" s="57">
        <v>98.5</v>
      </c>
    </row>
    <row r="1157" spans="1:11" ht="33.75">
      <c r="A1157" s="54">
        <v>1156</v>
      </c>
      <c r="B1157" s="54" t="s">
        <v>2127</v>
      </c>
      <c r="C1157" s="58" t="s">
        <v>2128</v>
      </c>
      <c r="D1157" s="56">
        <v>36</v>
      </c>
      <c r="E1157" s="56">
        <v>42</v>
      </c>
      <c r="F1157" s="57">
        <v>3301.71</v>
      </c>
      <c r="G1157" s="57">
        <v>91.71</v>
      </c>
      <c r="H1157" s="57">
        <v>3301.71</v>
      </c>
      <c r="I1157" s="57" t="s">
        <v>28</v>
      </c>
      <c r="J1157" s="57" t="s">
        <v>28</v>
      </c>
      <c r="K1157" s="57">
        <v>85.1</v>
      </c>
    </row>
    <row r="1158" spans="1:11" ht="33.75">
      <c r="A1158" s="54">
        <v>1157</v>
      </c>
      <c r="B1158" s="54" t="s">
        <v>2129</v>
      </c>
      <c r="C1158" s="58" t="s">
        <v>2130</v>
      </c>
      <c r="D1158" s="56">
        <v>50</v>
      </c>
      <c r="E1158" s="56">
        <v>56</v>
      </c>
      <c r="F1158" s="57">
        <v>5038.8500000000004</v>
      </c>
      <c r="G1158" s="57">
        <v>100.78</v>
      </c>
      <c r="H1158" s="57">
        <v>5038.8500000000004</v>
      </c>
      <c r="I1158" s="57" t="s">
        <v>28</v>
      </c>
      <c r="J1158" s="57" t="s">
        <v>28</v>
      </c>
      <c r="K1158" s="57">
        <v>92.29</v>
      </c>
    </row>
    <row r="1159" spans="1:11" ht="33.75">
      <c r="A1159" s="54">
        <v>1158</v>
      </c>
      <c r="B1159" s="54" t="s">
        <v>2131</v>
      </c>
      <c r="C1159" s="58" t="s">
        <v>2132</v>
      </c>
      <c r="D1159" s="56">
        <v>43</v>
      </c>
      <c r="E1159" s="56">
        <v>49</v>
      </c>
      <c r="F1159" s="57">
        <v>4070.46</v>
      </c>
      <c r="G1159" s="57">
        <v>94.66</v>
      </c>
      <c r="H1159" s="57">
        <v>4070.46</v>
      </c>
      <c r="I1159" s="57" t="s">
        <v>28</v>
      </c>
      <c r="J1159" s="57" t="s">
        <v>28</v>
      </c>
      <c r="K1159" s="57">
        <v>87.22</v>
      </c>
    </row>
    <row r="1160" spans="1:11" ht="33.75">
      <c r="A1160" s="54">
        <v>1159</v>
      </c>
      <c r="B1160" s="54" t="s">
        <v>2133</v>
      </c>
      <c r="C1160" s="58" t="s">
        <v>2134</v>
      </c>
      <c r="D1160" s="56">
        <v>57</v>
      </c>
      <c r="E1160" s="56">
        <v>63</v>
      </c>
      <c r="F1160" s="57">
        <v>5923.07</v>
      </c>
      <c r="G1160" s="57">
        <v>103.91</v>
      </c>
      <c r="H1160" s="57">
        <v>5923.07</v>
      </c>
      <c r="I1160" s="57" t="s">
        <v>28</v>
      </c>
      <c r="J1160" s="57" t="s">
        <v>28</v>
      </c>
      <c r="K1160" s="57">
        <v>102.63</v>
      </c>
    </row>
    <row r="1161" spans="1:11" ht="11.25">
      <c r="A1161" s="54">
        <v>1160</v>
      </c>
      <c r="B1161" s="54" t="s">
        <v>2135</v>
      </c>
      <c r="C1161" s="55" t="s">
        <v>2136</v>
      </c>
      <c r="D1161" s="56">
        <v>1</v>
      </c>
      <c r="E1161" s="56">
        <v>1</v>
      </c>
      <c r="F1161" s="57" t="s">
        <v>28</v>
      </c>
      <c r="G1161" s="57" t="s">
        <v>28</v>
      </c>
      <c r="H1161" s="57">
        <v>90.41</v>
      </c>
      <c r="I1161" s="57" t="s">
        <v>28</v>
      </c>
      <c r="J1161" s="57" t="s">
        <v>28</v>
      </c>
      <c r="K1161" s="57" t="s">
        <v>28</v>
      </c>
    </row>
    <row r="1162" spans="1:11" ht="33.75">
      <c r="A1162" s="54">
        <v>1161</v>
      </c>
      <c r="B1162" s="54" t="s">
        <v>2137</v>
      </c>
      <c r="C1162" s="58" t="s">
        <v>2138</v>
      </c>
      <c r="D1162" s="56">
        <v>8</v>
      </c>
      <c r="E1162" s="56">
        <v>28</v>
      </c>
      <c r="F1162" s="57">
        <v>997.85</v>
      </c>
      <c r="G1162" s="57">
        <v>124.73</v>
      </c>
      <c r="H1162" s="57">
        <v>997.85</v>
      </c>
      <c r="I1162" s="57">
        <v>1631.67</v>
      </c>
      <c r="J1162" s="57">
        <v>2285.6</v>
      </c>
      <c r="K1162" s="57">
        <v>79.290000000000006</v>
      </c>
    </row>
    <row r="1163" spans="1:11" ht="33.75">
      <c r="A1163" s="54">
        <v>1162</v>
      </c>
      <c r="B1163" s="54" t="s">
        <v>2139</v>
      </c>
      <c r="C1163" s="58" t="s">
        <v>2140</v>
      </c>
      <c r="D1163" s="56">
        <v>36</v>
      </c>
      <c r="E1163" s="56">
        <v>42</v>
      </c>
      <c r="F1163" s="57">
        <v>3261.51</v>
      </c>
      <c r="G1163" s="57">
        <v>69.709999999999994</v>
      </c>
      <c r="H1163" s="57">
        <v>3261.51</v>
      </c>
      <c r="I1163" s="57" t="s">
        <v>28</v>
      </c>
      <c r="J1163" s="57" t="s">
        <v>28</v>
      </c>
      <c r="K1163" s="57">
        <v>84.71</v>
      </c>
    </row>
    <row r="1164" spans="1:11" ht="33.75">
      <c r="A1164" s="54">
        <v>1163</v>
      </c>
      <c r="B1164" s="54" t="s">
        <v>2141</v>
      </c>
      <c r="C1164" s="58" t="s">
        <v>2142</v>
      </c>
      <c r="D1164" s="56">
        <v>15</v>
      </c>
      <c r="E1164" s="56">
        <v>35</v>
      </c>
      <c r="F1164" s="57">
        <v>1785.89</v>
      </c>
      <c r="G1164" s="57">
        <v>119.06</v>
      </c>
      <c r="H1164" s="57">
        <v>1785.89</v>
      </c>
      <c r="I1164" s="57">
        <v>2443.21</v>
      </c>
      <c r="J1164" s="57">
        <v>3027.08</v>
      </c>
      <c r="K1164" s="57">
        <v>82.06</v>
      </c>
    </row>
    <row r="1165" spans="1:11" ht="33.75">
      <c r="A1165" s="54">
        <v>1164</v>
      </c>
      <c r="B1165" s="54" t="s">
        <v>2143</v>
      </c>
      <c r="C1165" s="58" t="s">
        <v>2144</v>
      </c>
      <c r="D1165" s="56">
        <v>36</v>
      </c>
      <c r="E1165" s="56">
        <v>42</v>
      </c>
      <c r="F1165" s="57">
        <v>3780.12</v>
      </c>
      <c r="G1165" s="57">
        <v>94.96</v>
      </c>
      <c r="H1165" s="57">
        <v>3780.12</v>
      </c>
      <c r="I1165" s="57" t="s">
        <v>28</v>
      </c>
      <c r="J1165" s="57" t="s">
        <v>28</v>
      </c>
      <c r="K1165" s="57">
        <v>96.02</v>
      </c>
    </row>
    <row r="1166" spans="1:11" ht="45">
      <c r="A1166" s="54">
        <v>1165</v>
      </c>
      <c r="B1166" s="54" t="s">
        <v>2145</v>
      </c>
      <c r="C1166" s="58" t="s">
        <v>2146</v>
      </c>
      <c r="D1166" s="56">
        <v>36</v>
      </c>
      <c r="E1166" s="56">
        <v>42</v>
      </c>
      <c r="F1166" s="57">
        <v>4173.3999999999996</v>
      </c>
      <c r="G1166" s="57">
        <v>115.93</v>
      </c>
      <c r="H1166" s="57">
        <v>4173.3999999999996</v>
      </c>
      <c r="I1166" s="57" t="s">
        <v>28</v>
      </c>
      <c r="J1166" s="57" t="s">
        <v>28</v>
      </c>
      <c r="K1166" s="57">
        <v>107.44</v>
      </c>
    </row>
    <row r="1167" spans="1:11" ht="45">
      <c r="A1167" s="54">
        <v>1166</v>
      </c>
      <c r="B1167" s="54" t="s">
        <v>2147</v>
      </c>
      <c r="C1167" s="58" t="s">
        <v>2148</v>
      </c>
      <c r="D1167" s="56">
        <v>50</v>
      </c>
      <c r="E1167" s="56">
        <v>56</v>
      </c>
      <c r="F1167" s="57">
        <v>5740.84</v>
      </c>
      <c r="G1167" s="57">
        <v>111.96</v>
      </c>
      <c r="H1167" s="57">
        <v>5740.84</v>
      </c>
      <c r="I1167" s="57" t="s">
        <v>28</v>
      </c>
      <c r="J1167" s="57" t="s">
        <v>28</v>
      </c>
      <c r="K1167" s="57">
        <v>107.72</v>
      </c>
    </row>
    <row r="1168" spans="1:11" ht="33.75">
      <c r="A1168" s="54">
        <v>1167</v>
      </c>
      <c r="B1168" s="54" t="s">
        <v>2149</v>
      </c>
      <c r="C1168" s="58" t="s">
        <v>2150</v>
      </c>
      <c r="D1168" s="56">
        <v>15</v>
      </c>
      <c r="E1168" s="56">
        <v>21</v>
      </c>
      <c r="F1168" s="57">
        <v>1621.84</v>
      </c>
      <c r="G1168" s="57">
        <v>108.12</v>
      </c>
      <c r="H1168" s="57">
        <v>1621.84</v>
      </c>
      <c r="I1168" s="57" t="s">
        <v>28</v>
      </c>
      <c r="J1168" s="57" t="s">
        <v>28</v>
      </c>
      <c r="K1168" s="57">
        <v>87.03</v>
      </c>
    </row>
    <row r="1169" spans="1:11" ht="33.75">
      <c r="A1169" s="54">
        <v>1168</v>
      </c>
      <c r="B1169" s="54" t="s">
        <v>2151</v>
      </c>
      <c r="C1169" s="58" t="s">
        <v>2152</v>
      </c>
      <c r="D1169" s="56">
        <v>22</v>
      </c>
      <c r="E1169" s="56">
        <v>28</v>
      </c>
      <c r="F1169" s="57">
        <v>2411.06</v>
      </c>
      <c r="G1169" s="57">
        <v>109.59</v>
      </c>
      <c r="H1169" s="57">
        <v>2411.06</v>
      </c>
      <c r="I1169" s="57" t="s">
        <v>28</v>
      </c>
      <c r="J1169" s="57" t="s">
        <v>28</v>
      </c>
      <c r="K1169" s="57">
        <v>86.11</v>
      </c>
    </row>
    <row r="1170" spans="1:11" ht="33.75">
      <c r="A1170" s="54">
        <v>1169</v>
      </c>
      <c r="B1170" s="54" t="s">
        <v>2153</v>
      </c>
      <c r="C1170" s="58" t="s">
        <v>2154</v>
      </c>
      <c r="D1170" s="56">
        <v>15</v>
      </c>
      <c r="E1170" s="56">
        <v>21</v>
      </c>
      <c r="F1170" s="57">
        <v>1678.31</v>
      </c>
      <c r="G1170" s="57">
        <v>111.89</v>
      </c>
      <c r="H1170" s="57">
        <v>1678.31</v>
      </c>
      <c r="I1170" s="57" t="s">
        <v>28</v>
      </c>
      <c r="J1170" s="57" t="s">
        <v>28</v>
      </c>
      <c r="K1170" s="57">
        <v>91.76</v>
      </c>
    </row>
    <row r="1171" spans="1:11" ht="33.75">
      <c r="A1171" s="54">
        <v>1170</v>
      </c>
      <c r="B1171" s="54" t="s">
        <v>2155</v>
      </c>
      <c r="C1171" s="58" t="s">
        <v>2156</v>
      </c>
      <c r="D1171" s="56">
        <v>43</v>
      </c>
      <c r="E1171" s="56">
        <v>49</v>
      </c>
      <c r="F1171" s="57">
        <v>4278.45</v>
      </c>
      <c r="G1171" s="57">
        <v>92.86</v>
      </c>
      <c r="H1171" s="57">
        <v>4278.45</v>
      </c>
      <c r="I1171" s="57" t="s">
        <v>28</v>
      </c>
      <c r="J1171" s="57" t="s">
        <v>28</v>
      </c>
      <c r="K1171" s="57">
        <v>91.76</v>
      </c>
    </row>
    <row r="1172" spans="1:11" ht="33.75">
      <c r="A1172" s="54">
        <v>1171</v>
      </c>
      <c r="B1172" s="54" t="s">
        <v>2157</v>
      </c>
      <c r="C1172" s="58" t="s">
        <v>2158</v>
      </c>
      <c r="D1172" s="56">
        <v>15</v>
      </c>
      <c r="E1172" s="56">
        <v>21</v>
      </c>
      <c r="F1172" s="57">
        <v>1727.19</v>
      </c>
      <c r="G1172" s="57">
        <v>115.15</v>
      </c>
      <c r="H1172" s="57">
        <v>1727.19</v>
      </c>
      <c r="I1172" s="57" t="s">
        <v>28</v>
      </c>
      <c r="J1172" s="57" t="s">
        <v>28</v>
      </c>
      <c r="K1172" s="57">
        <v>92.91</v>
      </c>
    </row>
    <row r="1173" spans="1:11" ht="33.75">
      <c r="A1173" s="54">
        <v>1172</v>
      </c>
      <c r="B1173" s="54" t="s">
        <v>2159</v>
      </c>
      <c r="C1173" s="58" t="s">
        <v>2160</v>
      </c>
      <c r="D1173" s="56">
        <v>50</v>
      </c>
      <c r="E1173" s="56">
        <v>56</v>
      </c>
      <c r="F1173" s="57">
        <v>5497.73</v>
      </c>
      <c r="G1173" s="57">
        <v>107.73</v>
      </c>
      <c r="H1173" s="57">
        <v>5497.73</v>
      </c>
      <c r="I1173" s="57" t="s">
        <v>28</v>
      </c>
      <c r="J1173" s="57" t="s">
        <v>28</v>
      </c>
      <c r="K1173" s="57">
        <v>102.84</v>
      </c>
    </row>
    <row r="1174" spans="1:11" ht="11.25">
      <c r="A1174" s="54">
        <v>1173</v>
      </c>
      <c r="B1174" s="54" t="s">
        <v>2161</v>
      </c>
      <c r="C1174" s="55" t="s">
        <v>2162</v>
      </c>
      <c r="D1174" s="56">
        <v>1</v>
      </c>
      <c r="E1174" s="56">
        <v>1</v>
      </c>
      <c r="F1174" s="57" t="s">
        <v>28</v>
      </c>
      <c r="G1174" s="57" t="s">
        <v>28</v>
      </c>
      <c r="H1174" s="57">
        <v>135.66</v>
      </c>
      <c r="I1174" s="57" t="s">
        <v>28</v>
      </c>
      <c r="J1174" s="57" t="s">
        <v>28</v>
      </c>
      <c r="K1174" s="57" t="s">
        <v>28</v>
      </c>
    </row>
    <row r="1175" spans="1:11" ht="33.75">
      <c r="A1175" s="54">
        <v>1174</v>
      </c>
      <c r="B1175" s="54" t="s">
        <v>2163</v>
      </c>
      <c r="C1175" s="58" t="s">
        <v>2164</v>
      </c>
      <c r="D1175" s="56">
        <v>22</v>
      </c>
      <c r="E1175" s="56">
        <v>28</v>
      </c>
      <c r="F1175" s="57">
        <v>2157.98</v>
      </c>
      <c r="G1175" s="57">
        <v>98.09</v>
      </c>
      <c r="H1175" s="57">
        <v>2157.98</v>
      </c>
      <c r="I1175" s="57" t="s">
        <v>28</v>
      </c>
      <c r="J1175" s="57" t="s">
        <v>28</v>
      </c>
      <c r="K1175" s="57">
        <v>82.47</v>
      </c>
    </row>
    <row r="1176" spans="1:11" ht="33.75">
      <c r="A1176" s="54">
        <v>1175</v>
      </c>
      <c r="B1176" s="54" t="s">
        <v>2165</v>
      </c>
      <c r="C1176" s="58" t="s">
        <v>2166</v>
      </c>
      <c r="D1176" s="56">
        <v>29</v>
      </c>
      <c r="E1176" s="56">
        <v>35</v>
      </c>
      <c r="F1176" s="57">
        <v>2657.08</v>
      </c>
      <c r="G1176" s="57">
        <v>71.3</v>
      </c>
      <c r="H1176" s="57">
        <v>2657.08</v>
      </c>
      <c r="I1176" s="57" t="s">
        <v>28</v>
      </c>
      <c r="J1176" s="57" t="s">
        <v>28</v>
      </c>
      <c r="K1176" s="57">
        <v>90.07</v>
      </c>
    </row>
    <row r="1177" spans="1:11" ht="45">
      <c r="A1177" s="54">
        <v>1176</v>
      </c>
      <c r="B1177" s="54" t="s">
        <v>2167</v>
      </c>
      <c r="C1177" s="58" t="s">
        <v>2168</v>
      </c>
      <c r="D1177" s="56">
        <v>22</v>
      </c>
      <c r="E1177" s="56">
        <v>28</v>
      </c>
      <c r="F1177" s="57">
        <v>2306.73</v>
      </c>
      <c r="G1177" s="57">
        <v>104.85</v>
      </c>
      <c r="H1177" s="57">
        <v>2306.73</v>
      </c>
      <c r="I1177" s="57" t="s">
        <v>28</v>
      </c>
      <c r="J1177" s="57" t="s">
        <v>28</v>
      </c>
      <c r="K1177" s="57">
        <v>92.7</v>
      </c>
    </row>
    <row r="1178" spans="1:11" ht="45">
      <c r="A1178" s="54">
        <v>1177</v>
      </c>
      <c r="B1178" s="54" t="s">
        <v>2169</v>
      </c>
      <c r="C1178" s="58" t="s">
        <v>2170</v>
      </c>
      <c r="D1178" s="56">
        <v>43</v>
      </c>
      <c r="E1178" s="56">
        <v>49</v>
      </c>
      <c r="F1178" s="57">
        <v>4402.8900000000003</v>
      </c>
      <c r="G1178" s="57">
        <v>99.82</v>
      </c>
      <c r="H1178" s="57">
        <v>4402.8900000000003</v>
      </c>
      <c r="I1178" s="57" t="s">
        <v>28</v>
      </c>
      <c r="J1178" s="57" t="s">
        <v>28</v>
      </c>
      <c r="K1178" s="57">
        <v>94.59</v>
      </c>
    </row>
    <row r="1179" spans="1:11" ht="33.75">
      <c r="A1179" s="54">
        <v>1178</v>
      </c>
      <c r="B1179" s="54" t="s">
        <v>2171</v>
      </c>
      <c r="C1179" s="58" t="s">
        <v>2172</v>
      </c>
      <c r="D1179" s="56">
        <v>1</v>
      </c>
      <c r="E1179" s="56">
        <v>1</v>
      </c>
      <c r="F1179" s="57" t="s">
        <v>28</v>
      </c>
      <c r="G1179" s="57" t="s">
        <v>28</v>
      </c>
      <c r="H1179" s="57">
        <v>84.75</v>
      </c>
      <c r="I1179" s="57" t="s">
        <v>28</v>
      </c>
      <c r="J1179" s="57" t="s">
        <v>28</v>
      </c>
      <c r="K1179" s="57" t="s">
        <v>28</v>
      </c>
    </row>
    <row r="1180" spans="1:11" ht="45">
      <c r="A1180" s="54">
        <v>1179</v>
      </c>
      <c r="B1180" s="54" t="s">
        <v>2173</v>
      </c>
      <c r="C1180" s="58" t="s">
        <v>2174</v>
      </c>
      <c r="D1180" s="56">
        <v>8</v>
      </c>
      <c r="E1180" s="56">
        <v>28</v>
      </c>
      <c r="F1180" s="57">
        <v>1133.42</v>
      </c>
      <c r="G1180" s="57">
        <v>141.68</v>
      </c>
      <c r="H1180" s="57">
        <v>1133.42</v>
      </c>
      <c r="I1180" s="57">
        <v>1820.29</v>
      </c>
      <c r="J1180" s="57">
        <v>2563.71</v>
      </c>
      <c r="K1180" s="57">
        <v>82.82</v>
      </c>
    </row>
    <row r="1181" spans="1:11" ht="45">
      <c r="A1181" s="54">
        <v>1180</v>
      </c>
      <c r="B1181" s="54" t="s">
        <v>2175</v>
      </c>
      <c r="C1181" s="58" t="s">
        <v>2176</v>
      </c>
      <c r="D1181" s="56">
        <v>8</v>
      </c>
      <c r="E1181" s="56">
        <v>28</v>
      </c>
      <c r="F1181" s="57">
        <v>1611.3</v>
      </c>
      <c r="G1181" s="57">
        <v>201.41</v>
      </c>
      <c r="H1181" s="57">
        <v>1611.3</v>
      </c>
      <c r="I1181" s="57">
        <v>2426.66</v>
      </c>
      <c r="J1181" s="57">
        <v>3386.86</v>
      </c>
      <c r="K1181" s="57">
        <v>100.48</v>
      </c>
    </row>
    <row r="1182" spans="1:11" ht="56.25">
      <c r="A1182" s="54">
        <v>1181</v>
      </c>
      <c r="B1182" s="54" t="s">
        <v>2177</v>
      </c>
      <c r="C1182" s="58" t="s">
        <v>2178</v>
      </c>
      <c r="D1182" s="56">
        <v>8</v>
      </c>
      <c r="E1182" s="56">
        <v>28</v>
      </c>
      <c r="F1182" s="57">
        <v>1320.05</v>
      </c>
      <c r="G1182" s="57">
        <v>165.01</v>
      </c>
      <c r="H1182" s="57">
        <v>1320.05</v>
      </c>
      <c r="I1182" s="57">
        <v>2165.83</v>
      </c>
      <c r="J1182" s="57">
        <v>2937.75</v>
      </c>
      <c r="K1182" s="57">
        <v>96.35</v>
      </c>
    </row>
    <row r="1183" spans="1:11" ht="56.25">
      <c r="A1183" s="54">
        <v>1182</v>
      </c>
      <c r="B1183" s="54" t="s">
        <v>2179</v>
      </c>
      <c r="C1183" s="58" t="s">
        <v>2180</v>
      </c>
      <c r="D1183" s="56">
        <v>8</v>
      </c>
      <c r="E1183" s="56">
        <v>28</v>
      </c>
      <c r="F1183" s="57">
        <v>1544.68</v>
      </c>
      <c r="G1183" s="57">
        <v>193.09</v>
      </c>
      <c r="H1183" s="57">
        <v>1544.68</v>
      </c>
      <c r="I1183" s="57">
        <v>2578.84</v>
      </c>
      <c r="J1183" s="57">
        <v>3580.06</v>
      </c>
      <c r="K1183" s="57">
        <v>105.27</v>
      </c>
    </row>
    <row r="1184" spans="1:11" ht="45">
      <c r="A1184" s="54">
        <v>1183</v>
      </c>
      <c r="B1184" s="54" t="s">
        <v>2181</v>
      </c>
      <c r="C1184" s="58" t="s">
        <v>2182</v>
      </c>
      <c r="D1184" s="56">
        <v>36</v>
      </c>
      <c r="E1184" s="56">
        <v>42</v>
      </c>
      <c r="F1184" s="57">
        <v>4080.51</v>
      </c>
      <c r="G1184" s="57">
        <v>113.35</v>
      </c>
      <c r="H1184" s="57">
        <v>4080.51</v>
      </c>
      <c r="I1184" s="57" t="s">
        <v>28</v>
      </c>
      <c r="J1184" s="57" t="s">
        <v>28</v>
      </c>
      <c r="K1184" s="57">
        <v>102.33</v>
      </c>
    </row>
    <row r="1185" spans="1:11" ht="45">
      <c r="A1185" s="54">
        <v>1184</v>
      </c>
      <c r="B1185" s="54" t="s">
        <v>2183</v>
      </c>
      <c r="C1185" s="58" t="s">
        <v>2184</v>
      </c>
      <c r="D1185" s="56">
        <v>50</v>
      </c>
      <c r="E1185" s="56">
        <v>56</v>
      </c>
      <c r="F1185" s="57">
        <v>5949.05</v>
      </c>
      <c r="G1185" s="57">
        <v>118.98</v>
      </c>
      <c r="H1185" s="57">
        <v>5949.05</v>
      </c>
      <c r="I1185" s="57" t="s">
        <v>28</v>
      </c>
      <c r="J1185" s="57" t="s">
        <v>28</v>
      </c>
      <c r="K1185" s="57">
        <v>112.25</v>
      </c>
    </row>
    <row r="1186" spans="1:11" ht="45">
      <c r="A1186" s="54">
        <v>1185</v>
      </c>
      <c r="B1186" s="54" t="s">
        <v>2185</v>
      </c>
      <c r="C1186" s="58" t="s">
        <v>2186</v>
      </c>
      <c r="D1186" s="56">
        <v>22</v>
      </c>
      <c r="E1186" s="56">
        <v>28</v>
      </c>
      <c r="F1186" s="57">
        <v>1523.45</v>
      </c>
      <c r="G1186" s="57">
        <v>69.25</v>
      </c>
      <c r="H1186" s="57">
        <v>1523.45</v>
      </c>
      <c r="I1186" s="57" t="s">
        <v>28</v>
      </c>
      <c r="J1186" s="57" t="s">
        <v>28</v>
      </c>
      <c r="K1186" s="57">
        <v>60.94</v>
      </c>
    </row>
    <row r="1187" spans="1:11" ht="45">
      <c r="A1187" s="54">
        <v>1186</v>
      </c>
      <c r="B1187" s="54" t="s">
        <v>2187</v>
      </c>
      <c r="C1187" s="58" t="s">
        <v>2188</v>
      </c>
      <c r="D1187" s="56">
        <v>36</v>
      </c>
      <c r="E1187" s="56">
        <v>42</v>
      </c>
      <c r="F1187" s="57">
        <v>4602.62</v>
      </c>
      <c r="G1187" s="57">
        <v>127.85</v>
      </c>
      <c r="H1187" s="57">
        <v>4602.62</v>
      </c>
      <c r="I1187" s="57" t="s">
        <v>28</v>
      </c>
      <c r="J1187" s="57" t="s">
        <v>28</v>
      </c>
      <c r="K1187" s="57">
        <v>117.74</v>
      </c>
    </row>
    <row r="1188" spans="1:11" ht="56.25">
      <c r="A1188" s="54">
        <v>1187</v>
      </c>
      <c r="B1188" s="54" t="s">
        <v>2189</v>
      </c>
      <c r="C1188" s="58" t="s">
        <v>2190</v>
      </c>
      <c r="D1188" s="56">
        <v>22</v>
      </c>
      <c r="E1188" s="56">
        <v>28</v>
      </c>
      <c r="F1188" s="57">
        <v>1544.76</v>
      </c>
      <c r="G1188" s="57">
        <v>70.22</v>
      </c>
      <c r="H1188" s="57">
        <v>1544.76</v>
      </c>
      <c r="I1188" s="57" t="s">
        <v>28</v>
      </c>
      <c r="J1188" s="57" t="s">
        <v>28</v>
      </c>
      <c r="K1188" s="57">
        <v>64.069999999999993</v>
      </c>
    </row>
    <row r="1189" spans="1:11" ht="56.25">
      <c r="A1189" s="54">
        <v>1188</v>
      </c>
      <c r="B1189" s="54" t="s">
        <v>2191</v>
      </c>
      <c r="C1189" s="58" t="s">
        <v>2192</v>
      </c>
      <c r="D1189" s="56">
        <v>36</v>
      </c>
      <c r="E1189" s="56">
        <v>42</v>
      </c>
      <c r="F1189" s="57">
        <v>3897.41</v>
      </c>
      <c r="G1189" s="57">
        <v>108.26</v>
      </c>
      <c r="H1189" s="57">
        <v>3897.41</v>
      </c>
      <c r="I1189" s="57" t="s">
        <v>28</v>
      </c>
      <c r="J1189" s="57" t="s">
        <v>28</v>
      </c>
      <c r="K1189" s="57">
        <v>101.89</v>
      </c>
    </row>
    <row r="1190" spans="1:11" ht="45">
      <c r="A1190" s="54">
        <v>1189</v>
      </c>
      <c r="B1190" s="54" t="s">
        <v>2193</v>
      </c>
      <c r="C1190" s="58" t="s">
        <v>2194</v>
      </c>
      <c r="D1190" s="56">
        <v>22</v>
      </c>
      <c r="E1190" s="56">
        <v>28</v>
      </c>
      <c r="F1190" s="57">
        <v>2488.63</v>
      </c>
      <c r="G1190" s="57">
        <v>113.12</v>
      </c>
      <c r="H1190" s="57">
        <v>2488.63</v>
      </c>
      <c r="I1190" s="57" t="s">
        <v>28</v>
      </c>
      <c r="J1190" s="57" t="s">
        <v>28</v>
      </c>
      <c r="K1190" s="57">
        <v>100.35</v>
      </c>
    </row>
    <row r="1191" spans="1:11" ht="45">
      <c r="A1191" s="54">
        <v>1190</v>
      </c>
      <c r="B1191" s="54" t="s">
        <v>2195</v>
      </c>
      <c r="C1191" s="58" t="s">
        <v>2196</v>
      </c>
      <c r="D1191" s="56">
        <v>36</v>
      </c>
      <c r="E1191" s="56">
        <v>42</v>
      </c>
      <c r="F1191" s="57">
        <v>4604.8900000000003</v>
      </c>
      <c r="G1191" s="57">
        <v>127.91</v>
      </c>
      <c r="H1191" s="57">
        <v>4604.8900000000003</v>
      </c>
      <c r="I1191" s="57" t="s">
        <v>28</v>
      </c>
      <c r="J1191" s="57" t="s">
        <v>28</v>
      </c>
      <c r="K1191" s="57">
        <v>116.88</v>
      </c>
    </row>
    <row r="1192" spans="1:11" ht="33.75">
      <c r="A1192" s="54">
        <v>1191</v>
      </c>
      <c r="B1192" s="54" t="s">
        <v>2197</v>
      </c>
      <c r="C1192" s="58" t="s">
        <v>2198</v>
      </c>
      <c r="D1192" s="56">
        <v>1</v>
      </c>
      <c r="E1192" s="56">
        <v>1</v>
      </c>
      <c r="F1192" s="57" t="s">
        <v>28</v>
      </c>
      <c r="G1192" s="57" t="s">
        <v>28</v>
      </c>
      <c r="H1192" s="57">
        <v>86.22</v>
      </c>
      <c r="I1192" s="57" t="s">
        <v>28</v>
      </c>
      <c r="J1192" s="57" t="s">
        <v>28</v>
      </c>
      <c r="K1192" s="57" t="s">
        <v>28</v>
      </c>
    </row>
    <row r="1193" spans="1:11" ht="45">
      <c r="A1193" s="54">
        <v>1192</v>
      </c>
      <c r="B1193" s="54" t="s">
        <v>2199</v>
      </c>
      <c r="C1193" s="58" t="s">
        <v>2200</v>
      </c>
      <c r="D1193" s="56">
        <v>8</v>
      </c>
      <c r="E1193" s="56">
        <v>28</v>
      </c>
      <c r="F1193" s="57">
        <v>1099.08</v>
      </c>
      <c r="G1193" s="57">
        <v>137.38999999999999</v>
      </c>
      <c r="H1193" s="57">
        <v>1099.08</v>
      </c>
      <c r="I1193" s="57">
        <v>1709.68</v>
      </c>
      <c r="J1193" s="57">
        <v>2350.81</v>
      </c>
      <c r="K1193" s="57">
        <v>77.03</v>
      </c>
    </row>
    <row r="1194" spans="1:11" ht="45">
      <c r="A1194" s="54">
        <v>1193</v>
      </c>
      <c r="B1194" s="54" t="s">
        <v>2201</v>
      </c>
      <c r="C1194" s="58" t="s">
        <v>2202</v>
      </c>
      <c r="D1194" s="56">
        <v>29</v>
      </c>
      <c r="E1194" s="56">
        <v>35</v>
      </c>
      <c r="F1194" s="57">
        <v>3390.69</v>
      </c>
      <c r="G1194" s="57">
        <v>109.12</v>
      </c>
      <c r="H1194" s="57">
        <v>3390.69</v>
      </c>
      <c r="I1194" s="57" t="s">
        <v>28</v>
      </c>
      <c r="J1194" s="57" t="s">
        <v>28</v>
      </c>
      <c r="K1194" s="57">
        <v>102.75</v>
      </c>
    </row>
    <row r="1195" spans="1:11" ht="45">
      <c r="A1195" s="54">
        <v>1194</v>
      </c>
      <c r="B1195" s="54" t="s">
        <v>2203</v>
      </c>
      <c r="C1195" s="58" t="s">
        <v>2204</v>
      </c>
      <c r="D1195" s="56">
        <v>15</v>
      </c>
      <c r="E1195" s="56">
        <v>35</v>
      </c>
      <c r="F1195" s="57">
        <v>1785.7</v>
      </c>
      <c r="G1195" s="57">
        <v>119.05</v>
      </c>
      <c r="H1195" s="57">
        <v>1785.7</v>
      </c>
      <c r="I1195" s="57">
        <v>2520.6999999999998</v>
      </c>
      <c r="J1195" s="57">
        <v>3160.84</v>
      </c>
      <c r="K1195" s="57">
        <v>86.65</v>
      </c>
    </row>
    <row r="1196" spans="1:11" ht="45">
      <c r="A1196" s="54">
        <v>1195</v>
      </c>
      <c r="B1196" s="54" t="s">
        <v>2205</v>
      </c>
      <c r="C1196" s="58" t="s">
        <v>2206</v>
      </c>
      <c r="D1196" s="56">
        <v>36</v>
      </c>
      <c r="E1196" s="56">
        <v>42</v>
      </c>
      <c r="F1196" s="57">
        <v>3755.21</v>
      </c>
      <c r="G1196" s="57">
        <v>84.91</v>
      </c>
      <c r="H1196" s="57">
        <v>3755.21</v>
      </c>
      <c r="I1196" s="57" t="s">
        <v>28</v>
      </c>
      <c r="J1196" s="57" t="s">
        <v>28</v>
      </c>
      <c r="K1196" s="57">
        <v>96.01</v>
      </c>
    </row>
    <row r="1197" spans="1:11" ht="56.25">
      <c r="A1197" s="54">
        <v>1196</v>
      </c>
      <c r="B1197" s="54" t="s">
        <v>2207</v>
      </c>
      <c r="C1197" s="58" t="s">
        <v>2208</v>
      </c>
      <c r="D1197" s="56">
        <v>43</v>
      </c>
      <c r="E1197" s="56">
        <v>49</v>
      </c>
      <c r="F1197" s="57">
        <v>4238.37</v>
      </c>
      <c r="G1197" s="57">
        <v>98.57</v>
      </c>
      <c r="H1197" s="57">
        <v>4238.37</v>
      </c>
      <c r="I1197" s="57" t="s">
        <v>28</v>
      </c>
      <c r="J1197" s="57" t="s">
        <v>28</v>
      </c>
      <c r="K1197" s="57">
        <v>91.89</v>
      </c>
    </row>
    <row r="1198" spans="1:11" ht="56.25">
      <c r="A1198" s="54">
        <v>1197</v>
      </c>
      <c r="B1198" s="54" t="s">
        <v>2209</v>
      </c>
      <c r="C1198" s="58" t="s">
        <v>2210</v>
      </c>
      <c r="D1198" s="56">
        <v>50</v>
      </c>
      <c r="E1198" s="56">
        <v>56</v>
      </c>
      <c r="F1198" s="57">
        <v>5089.79</v>
      </c>
      <c r="G1198" s="57">
        <v>101.8</v>
      </c>
      <c r="H1198" s="57">
        <v>5089.79</v>
      </c>
      <c r="I1198" s="57" t="s">
        <v>28</v>
      </c>
      <c r="J1198" s="57" t="s">
        <v>28</v>
      </c>
      <c r="K1198" s="57">
        <v>96.03</v>
      </c>
    </row>
    <row r="1199" spans="1:11" ht="45">
      <c r="A1199" s="54">
        <v>1198</v>
      </c>
      <c r="B1199" s="54" t="s">
        <v>2211</v>
      </c>
      <c r="C1199" s="58" t="s">
        <v>2212</v>
      </c>
      <c r="D1199" s="56">
        <v>22</v>
      </c>
      <c r="E1199" s="56">
        <v>28</v>
      </c>
      <c r="F1199" s="57">
        <v>2325.4</v>
      </c>
      <c r="G1199" s="57">
        <v>105.7</v>
      </c>
      <c r="H1199" s="57">
        <v>2325.4</v>
      </c>
      <c r="I1199" s="57" t="s">
        <v>28</v>
      </c>
      <c r="J1199" s="57" t="s">
        <v>28</v>
      </c>
      <c r="K1199" s="57">
        <v>92.75</v>
      </c>
    </row>
    <row r="1200" spans="1:11" ht="45">
      <c r="A1200" s="54">
        <v>1199</v>
      </c>
      <c r="B1200" s="54" t="s">
        <v>2213</v>
      </c>
      <c r="C1200" s="58" t="s">
        <v>2214</v>
      </c>
      <c r="D1200" s="56">
        <v>29</v>
      </c>
      <c r="E1200" s="56">
        <v>35</v>
      </c>
      <c r="F1200" s="57">
        <v>3225.7</v>
      </c>
      <c r="G1200" s="57">
        <v>111.23</v>
      </c>
      <c r="H1200" s="57">
        <v>3225.7</v>
      </c>
      <c r="I1200" s="57" t="s">
        <v>28</v>
      </c>
      <c r="J1200" s="57" t="s">
        <v>28</v>
      </c>
      <c r="K1200" s="57">
        <v>105.19</v>
      </c>
    </row>
    <row r="1201" spans="1:11" ht="45">
      <c r="A1201" s="54">
        <v>1200</v>
      </c>
      <c r="B1201" s="54" t="s">
        <v>2215</v>
      </c>
      <c r="C1201" s="58" t="s">
        <v>2216</v>
      </c>
      <c r="D1201" s="56">
        <v>22</v>
      </c>
      <c r="E1201" s="56">
        <v>28</v>
      </c>
      <c r="F1201" s="57">
        <v>2643.94</v>
      </c>
      <c r="G1201" s="57">
        <v>120.18</v>
      </c>
      <c r="H1201" s="57">
        <v>2643.94</v>
      </c>
      <c r="I1201" s="57" t="s">
        <v>28</v>
      </c>
      <c r="J1201" s="57" t="s">
        <v>28</v>
      </c>
      <c r="K1201" s="57">
        <v>108.93</v>
      </c>
    </row>
    <row r="1202" spans="1:11" ht="45">
      <c r="A1202" s="54">
        <v>1201</v>
      </c>
      <c r="B1202" s="54" t="s">
        <v>2217</v>
      </c>
      <c r="C1202" s="58" t="s">
        <v>2218</v>
      </c>
      <c r="D1202" s="56">
        <v>36</v>
      </c>
      <c r="E1202" s="56">
        <v>42</v>
      </c>
      <c r="F1202" s="57">
        <v>3366.54</v>
      </c>
      <c r="G1202" s="57">
        <v>51.61</v>
      </c>
      <c r="H1202" s="57">
        <v>3366.54</v>
      </c>
      <c r="I1202" s="57" t="s">
        <v>28</v>
      </c>
      <c r="J1202" s="57" t="s">
        <v>28</v>
      </c>
      <c r="K1202" s="57">
        <v>108.93</v>
      </c>
    </row>
    <row r="1203" spans="1:11" ht="56.25">
      <c r="A1203" s="54">
        <v>1202</v>
      </c>
      <c r="B1203" s="54" t="s">
        <v>2219</v>
      </c>
      <c r="C1203" s="58" t="s">
        <v>2220</v>
      </c>
      <c r="D1203" s="56">
        <v>36</v>
      </c>
      <c r="E1203" s="56">
        <v>42</v>
      </c>
      <c r="F1203" s="57">
        <v>3727.76</v>
      </c>
      <c r="G1203" s="57">
        <v>103.55</v>
      </c>
      <c r="H1203" s="57">
        <v>3727.76</v>
      </c>
      <c r="I1203" s="57" t="s">
        <v>28</v>
      </c>
      <c r="J1203" s="57" t="s">
        <v>28</v>
      </c>
      <c r="K1203" s="57">
        <v>100.75</v>
      </c>
    </row>
    <row r="1204" spans="1:11" ht="56.25">
      <c r="A1204" s="54">
        <v>1203</v>
      </c>
      <c r="B1204" s="54" t="s">
        <v>2221</v>
      </c>
      <c r="C1204" s="58" t="s">
        <v>2222</v>
      </c>
      <c r="D1204" s="56">
        <v>64</v>
      </c>
      <c r="E1204" s="56">
        <v>70</v>
      </c>
      <c r="F1204" s="57">
        <v>6222.51</v>
      </c>
      <c r="G1204" s="57">
        <v>89.1</v>
      </c>
      <c r="H1204" s="57">
        <v>6222.51</v>
      </c>
      <c r="I1204" s="57" t="s">
        <v>28</v>
      </c>
      <c r="J1204" s="57" t="s">
        <v>28</v>
      </c>
      <c r="K1204" s="57">
        <v>100.75</v>
      </c>
    </row>
    <row r="1205" spans="1:11" ht="11.25">
      <c r="A1205" s="54">
        <v>1204</v>
      </c>
      <c r="B1205" s="54" t="s">
        <v>2223</v>
      </c>
      <c r="C1205" s="55" t="s">
        <v>2224</v>
      </c>
      <c r="D1205" s="56">
        <v>1</v>
      </c>
      <c r="E1205" s="56">
        <v>1</v>
      </c>
      <c r="F1205" s="57" t="s">
        <v>28</v>
      </c>
      <c r="G1205" s="57" t="s">
        <v>28</v>
      </c>
      <c r="H1205" s="57">
        <v>82.62</v>
      </c>
      <c r="I1205" s="57" t="s">
        <v>28</v>
      </c>
      <c r="J1205" s="57" t="s">
        <v>28</v>
      </c>
      <c r="K1205" s="57" t="s">
        <v>28</v>
      </c>
    </row>
    <row r="1206" spans="1:11" ht="22.5">
      <c r="A1206" s="54">
        <v>1205</v>
      </c>
      <c r="B1206" s="54" t="s">
        <v>2225</v>
      </c>
      <c r="C1206" s="58" t="s">
        <v>2226</v>
      </c>
      <c r="D1206" s="56">
        <v>36</v>
      </c>
      <c r="E1206" s="56">
        <v>42</v>
      </c>
      <c r="F1206" s="57">
        <v>6202.55</v>
      </c>
      <c r="G1206" s="57">
        <v>172.29</v>
      </c>
      <c r="H1206" s="57">
        <v>6202.55</v>
      </c>
      <c r="I1206" s="57" t="s">
        <v>28</v>
      </c>
      <c r="J1206" s="57" t="s">
        <v>28</v>
      </c>
      <c r="K1206" s="57">
        <v>147.68</v>
      </c>
    </row>
    <row r="1207" spans="1:11" ht="22.5">
      <c r="A1207" s="54">
        <v>1206</v>
      </c>
      <c r="B1207" s="54" t="s">
        <v>2227</v>
      </c>
      <c r="C1207" s="58" t="s">
        <v>2228</v>
      </c>
      <c r="D1207" s="56">
        <v>57</v>
      </c>
      <c r="E1207" s="56">
        <v>63</v>
      </c>
      <c r="F1207" s="57">
        <v>12458.01</v>
      </c>
      <c r="G1207" s="57">
        <v>218.56</v>
      </c>
      <c r="H1207" s="57">
        <v>12458.01</v>
      </c>
      <c r="I1207" s="57" t="s">
        <v>28</v>
      </c>
      <c r="J1207" s="57" t="s">
        <v>28</v>
      </c>
      <c r="K1207" s="57">
        <v>207.63</v>
      </c>
    </row>
    <row r="1208" spans="1:11" ht="11.25">
      <c r="A1208" s="54">
        <v>1207</v>
      </c>
      <c r="B1208" s="54" t="s">
        <v>2229</v>
      </c>
      <c r="C1208" s="55" t="s">
        <v>2230</v>
      </c>
      <c r="D1208" s="56">
        <v>1</v>
      </c>
      <c r="E1208" s="56">
        <v>1</v>
      </c>
      <c r="F1208" s="57" t="s">
        <v>28</v>
      </c>
      <c r="G1208" s="57" t="s">
        <v>28</v>
      </c>
      <c r="H1208" s="57">
        <v>102.02</v>
      </c>
      <c r="I1208" s="57" t="s">
        <v>28</v>
      </c>
      <c r="J1208" s="57" t="s">
        <v>28</v>
      </c>
      <c r="K1208" s="57" t="s">
        <v>28</v>
      </c>
    </row>
    <row r="1209" spans="1:11" ht="33.75">
      <c r="A1209" s="54">
        <v>1208</v>
      </c>
      <c r="B1209" s="54" t="s">
        <v>2231</v>
      </c>
      <c r="C1209" s="58" t="s">
        <v>2232</v>
      </c>
      <c r="D1209" s="56">
        <v>8</v>
      </c>
      <c r="E1209" s="56">
        <v>28</v>
      </c>
      <c r="F1209" s="57">
        <v>1175.8399999999999</v>
      </c>
      <c r="G1209" s="57">
        <v>146.97999999999999</v>
      </c>
      <c r="H1209" s="57">
        <v>1175.8399999999999</v>
      </c>
      <c r="I1209" s="57">
        <v>1767.12</v>
      </c>
      <c r="J1209" s="57">
        <v>2492.4</v>
      </c>
      <c r="K1209" s="57">
        <v>82.89</v>
      </c>
    </row>
    <row r="1210" spans="1:11" ht="33.75">
      <c r="A1210" s="54">
        <v>1209</v>
      </c>
      <c r="B1210" s="54" t="s">
        <v>2233</v>
      </c>
      <c r="C1210" s="58" t="s">
        <v>2234</v>
      </c>
      <c r="D1210" s="56">
        <v>15</v>
      </c>
      <c r="E1210" s="56">
        <v>35</v>
      </c>
      <c r="F1210" s="57">
        <v>1966.92</v>
      </c>
      <c r="G1210" s="57">
        <v>113.01</v>
      </c>
      <c r="H1210" s="57">
        <v>1966.92</v>
      </c>
      <c r="I1210" s="57">
        <v>2871.45</v>
      </c>
      <c r="J1210" s="57">
        <v>3564.09</v>
      </c>
      <c r="K1210" s="57">
        <v>92.22</v>
      </c>
    </row>
    <row r="1211" spans="1:11" ht="33.75">
      <c r="A1211" s="54">
        <v>1210</v>
      </c>
      <c r="B1211" s="54" t="s">
        <v>2235</v>
      </c>
      <c r="C1211" s="58" t="s">
        <v>2236</v>
      </c>
      <c r="D1211" s="56">
        <v>15</v>
      </c>
      <c r="E1211" s="56">
        <v>35</v>
      </c>
      <c r="F1211" s="57">
        <v>1846.9</v>
      </c>
      <c r="G1211" s="57">
        <v>123.13</v>
      </c>
      <c r="H1211" s="57">
        <v>1846.9</v>
      </c>
      <c r="I1211" s="57">
        <v>2631.52</v>
      </c>
      <c r="J1211" s="57">
        <v>3290.75</v>
      </c>
      <c r="K1211" s="57">
        <v>85.29</v>
      </c>
    </row>
    <row r="1212" spans="1:11" ht="33.75">
      <c r="A1212" s="54">
        <v>1211</v>
      </c>
      <c r="B1212" s="54" t="s">
        <v>2237</v>
      </c>
      <c r="C1212" s="58" t="s">
        <v>2238</v>
      </c>
      <c r="D1212" s="56">
        <v>50</v>
      </c>
      <c r="E1212" s="56">
        <v>56</v>
      </c>
      <c r="F1212" s="57">
        <v>4893.09</v>
      </c>
      <c r="G1212" s="57">
        <v>76.3</v>
      </c>
      <c r="H1212" s="57">
        <v>4893.09</v>
      </c>
      <c r="I1212" s="57" t="s">
        <v>28</v>
      </c>
      <c r="J1212" s="57" t="s">
        <v>28</v>
      </c>
      <c r="K1212" s="57">
        <v>91.91</v>
      </c>
    </row>
    <row r="1213" spans="1:11" ht="33.75">
      <c r="A1213" s="54">
        <v>1212</v>
      </c>
      <c r="B1213" s="54" t="s">
        <v>2239</v>
      </c>
      <c r="C1213" s="58" t="s">
        <v>2240</v>
      </c>
      <c r="D1213" s="56">
        <v>8</v>
      </c>
      <c r="E1213" s="56">
        <v>28</v>
      </c>
      <c r="F1213" s="57">
        <v>994.65</v>
      </c>
      <c r="G1213" s="57">
        <v>124.33</v>
      </c>
      <c r="H1213" s="57">
        <v>994.65</v>
      </c>
      <c r="I1213" s="57">
        <v>1732.61</v>
      </c>
      <c r="J1213" s="57">
        <v>2421.8000000000002</v>
      </c>
      <c r="K1213" s="57">
        <v>80.930000000000007</v>
      </c>
    </row>
    <row r="1214" spans="1:11" ht="33.75">
      <c r="A1214" s="54">
        <v>1213</v>
      </c>
      <c r="B1214" s="54" t="s">
        <v>2241</v>
      </c>
      <c r="C1214" s="58" t="s">
        <v>2242</v>
      </c>
      <c r="D1214" s="56">
        <v>36</v>
      </c>
      <c r="E1214" s="56">
        <v>42</v>
      </c>
      <c r="F1214" s="57">
        <v>3600.71</v>
      </c>
      <c r="G1214" s="57">
        <v>84.21</v>
      </c>
      <c r="H1214" s="57">
        <v>3600.71</v>
      </c>
      <c r="I1214" s="57" t="s">
        <v>28</v>
      </c>
      <c r="J1214" s="57" t="s">
        <v>28</v>
      </c>
      <c r="K1214" s="57">
        <v>89.46</v>
      </c>
    </row>
    <row r="1215" spans="1:11" ht="33.75">
      <c r="A1215" s="54">
        <v>1214</v>
      </c>
      <c r="B1215" s="54" t="s">
        <v>2243</v>
      </c>
      <c r="C1215" s="58" t="s">
        <v>2244</v>
      </c>
      <c r="D1215" s="56">
        <v>43</v>
      </c>
      <c r="E1215" s="56">
        <v>49</v>
      </c>
      <c r="F1215" s="57">
        <v>4132.33</v>
      </c>
      <c r="G1215" s="57">
        <v>96.1</v>
      </c>
      <c r="H1215" s="57">
        <v>4132.33</v>
      </c>
      <c r="I1215" s="57" t="s">
        <v>28</v>
      </c>
      <c r="J1215" s="57" t="s">
        <v>28</v>
      </c>
      <c r="K1215" s="57">
        <v>90.08</v>
      </c>
    </row>
    <row r="1216" spans="1:11" ht="33.75">
      <c r="A1216" s="54">
        <v>1215</v>
      </c>
      <c r="B1216" s="54" t="s">
        <v>2245</v>
      </c>
      <c r="C1216" s="58" t="s">
        <v>2246</v>
      </c>
      <c r="D1216" s="56">
        <v>50</v>
      </c>
      <c r="E1216" s="56">
        <v>56</v>
      </c>
      <c r="F1216" s="57">
        <v>5011.8599999999997</v>
      </c>
      <c r="G1216" s="57">
        <v>100.24</v>
      </c>
      <c r="H1216" s="57">
        <v>5011.8599999999997</v>
      </c>
      <c r="I1216" s="57" t="s">
        <v>28</v>
      </c>
      <c r="J1216" s="57" t="s">
        <v>28</v>
      </c>
      <c r="K1216" s="57">
        <v>93.68</v>
      </c>
    </row>
    <row r="1217" spans="1:11" ht="22.5">
      <c r="A1217" s="54">
        <v>1216</v>
      </c>
      <c r="B1217" s="54" t="s">
        <v>2247</v>
      </c>
      <c r="C1217" s="58" t="s">
        <v>2248</v>
      </c>
      <c r="D1217" s="56">
        <v>1</v>
      </c>
      <c r="E1217" s="56">
        <v>1</v>
      </c>
      <c r="F1217" s="57" t="s">
        <v>28</v>
      </c>
      <c r="G1217" s="57" t="s">
        <v>28</v>
      </c>
      <c r="H1217" s="57">
        <v>96.42</v>
      </c>
      <c r="I1217" s="57" t="s">
        <v>28</v>
      </c>
      <c r="J1217" s="57" t="s">
        <v>28</v>
      </c>
      <c r="K1217" s="57" t="s">
        <v>28</v>
      </c>
    </row>
    <row r="1218" spans="1:11" ht="22.5">
      <c r="A1218" s="54">
        <v>1217</v>
      </c>
      <c r="B1218" s="54" t="s">
        <v>2249</v>
      </c>
      <c r="C1218" s="58" t="s">
        <v>2250</v>
      </c>
      <c r="D1218" s="56">
        <v>1</v>
      </c>
      <c r="E1218" s="56">
        <v>1</v>
      </c>
      <c r="F1218" s="57" t="s">
        <v>28</v>
      </c>
      <c r="G1218" s="57" t="s">
        <v>28</v>
      </c>
      <c r="H1218" s="57">
        <v>74.680000000000007</v>
      </c>
      <c r="I1218" s="57" t="s">
        <v>28</v>
      </c>
      <c r="J1218" s="57" t="s">
        <v>28</v>
      </c>
      <c r="K1218" s="57" t="s">
        <v>28</v>
      </c>
    </row>
    <row r="1219" spans="1:11" ht="22.5">
      <c r="A1219" s="54">
        <v>1218</v>
      </c>
      <c r="B1219" s="54" t="s">
        <v>2251</v>
      </c>
      <c r="C1219" s="58" t="s">
        <v>2252</v>
      </c>
      <c r="D1219" s="56">
        <v>1</v>
      </c>
      <c r="E1219" s="56">
        <v>1</v>
      </c>
      <c r="F1219" s="57" t="s">
        <v>28</v>
      </c>
      <c r="G1219" s="57" t="s">
        <v>28</v>
      </c>
      <c r="H1219" s="57">
        <v>46.93</v>
      </c>
      <c r="I1219" s="57" t="s">
        <v>28</v>
      </c>
      <c r="J1219" s="57" t="s">
        <v>28</v>
      </c>
      <c r="K1219" s="57" t="s">
        <v>28</v>
      </c>
    </row>
    <row r="1220" spans="1:11" ht="33.75">
      <c r="A1220" s="54">
        <v>1219</v>
      </c>
      <c r="B1220" s="54" t="s">
        <v>2253</v>
      </c>
      <c r="C1220" s="58" t="s">
        <v>2254</v>
      </c>
      <c r="D1220" s="56">
        <v>22</v>
      </c>
      <c r="E1220" s="56">
        <v>42</v>
      </c>
      <c r="F1220" s="57">
        <v>2653.73</v>
      </c>
      <c r="G1220" s="57">
        <v>120.62</v>
      </c>
      <c r="H1220" s="57">
        <v>2653.73</v>
      </c>
      <c r="I1220" s="57">
        <v>3306.22</v>
      </c>
      <c r="J1220" s="57">
        <v>4068.77</v>
      </c>
      <c r="K1220" s="57">
        <v>96.39</v>
      </c>
    </row>
    <row r="1221" spans="1:11" ht="33.75">
      <c r="A1221" s="54">
        <v>1220</v>
      </c>
      <c r="B1221" s="54" t="s">
        <v>2255</v>
      </c>
      <c r="C1221" s="58" t="s">
        <v>2256</v>
      </c>
      <c r="D1221" s="56">
        <v>29</v>
      </c>
      <c r="E1221" s="56">
        <v>49</v>
      </c>
      <c r="F1221" s="57">
        <v>3381.81</v>
      </c>
      <c r="G1221" s="57">
        <v>104.01</v>
      </c>
      <c r="H1221" s="57">
        <v>3381.81</v>
      </c>
      <c r="I1221" s="57">
        <v>4161.79</v>
      </c>
      <c r="J1221" s="57">
        <v>4807.72</v>
      </c>
      <c r="K1221" s="57">
        <v>98.12</v>
      </c>
    </row>
    <row r="1222" spans="1:11" ht="45">
      <c r="A1222" s="54">
        <v>1221</v>
      </c>
      <c r="B1222" s="54" t="s">
        <v>2257</v>
      </c>
      <c r="C1222" s="58" t="s">
        <v>2258</v>
      </c>
      <c r="D1222" s="56">
        <v>22</v>
      </c>
      <c r="E1222" s="56">
        <v>42</v>
      </c>
      <c r="F1222" s="57">
        <v>2850.18</v>
      </c>
      <c r="G1222" s="57">
        <v>129.55000000000001</v>
      </c>
      <c r="H1222" s="57">
        <v>2850.18</v>
      </c>
      <c r="I1222" s="57">
        <v>3712.14</v>
      </c>
      <c r="J1222" s="57">
        <v>4488.37</v>
      </c>
      <c r="K1222" s="57">
        <v>106.43</v>
      </c>
    </row>
    <row r="1223" spans="1:11" ht="45">
      <c r="A1223" s="54">
        <v>1222</v>
      </c>
      <c r="B1223" s="54" t="s">
        <v>2259</v>
      </c>
      <c r="C1223" s="58" t="s">
        <v>2260</v>
      </c>
      <c r="D1223" s="56">
        <v>29</v>
      </c>
      <c r="E1223" s="56">
        <v>49</v>
      </c>
      <c r="F1223" s="57">
        <v>3784.82</v>
      </c>
      <c r="G1223" s="57">
        <v>130.51</v>
      </c>
      <c r="H1223" s="57">
        <v>3784.82</v>
      </c>
      <c r="I1223" s="57">
        <v>4576.26</v>
      </c>
      <c r="J1223" s="57">
        <v>5163.2299999999996</v>
      </c>
      <c r="K1223" s="57">
        <v>106.43</v>
      </c>
    </row>
    <row r="1224" spans="1:11" ht="33.75">
      <c r="A1224" s="54">
        <v>1223</v>
      </c>
      <c r="B1224" s="54" t="s">
        <v>2261</v>
      </c>
      <c r="C1224" s="58" t="s">
        <v>2262</v>
      </c>
      <c r="D1224" s="56">
        <v>8</v>
      </c>
      <c r="E1224" s="56">
        <v>28</v>
      </c>
      <c r="F1224" s="57">
        <v>969.66</v>
      </c>
      <c r="G1224" s="57">
        <v>121.21</v>
      </c>
      <c r="H1224" s="57">
        <v>969.66</v>
      </c>
      <c r="I1224" s="57">
        <v>1594.72</v>
      </c>
      <c r="J1224" s="57">
        <v>2283.2800000000002</v>
      </c>
      <c r="K1224" s="57">
        <v>75.739999999999995</v>
      </c>
    </row>
    <row r="1225" spans="1:11" ht="33.75">
      <c r="A1225" s="54">
        <v>1224</v>
      </c>
      <c r="B1225" s="54" t="s">
        <v>2263</v>
      </c>
      <c r="C1225" s="58" t="s">
        <v>2264</v>
      </c>
      <c r="D1225" s="56">
        <v>8</v>
      </c>
      <c r="E1225" s="56">
        <v>28</v>
      </c>
      <c r="F1225" s="57">
        <v>1142.52</v>
      </c>
      <c r="G1225" s="57">
        <v>142.81</v>
      </c>
      <c r="H1225" s="57">
        <v>1142.52</v>
      </c>
      <c r="I1225" s="57">
        <v>2017.03</v>
      </c>
      <c r="J1225" s="57">
        <v>2794.94</v>
      </c>
      <c r="K1225" s="57">
        <v>80.22</v>
      </c>
    </row>
    <row r="1226" spans="1:11" ht="33.75">
      <c r="A1226" s="54">
        <v>1225</v>
      </c>
      <c r="B1226" s="54" t="s">
        <v>2265</v>
      </c>
      <c r="C1226" s="58" t="s">
        <v>2266</v>
      </c>
      <c r="D1226" s="56">
        <v>8</v>
      </c>
      <c r="E1226" s="56">
        <v>28</v>
      </c>
      <c r="F1226" s="57">
        <v>1079.26</v>
      </c>
      <c r="G1226" s="57">
        <v>134.91</v>
      </c>
      <c r="H1226" s="57">
        <v>1079.26</v>
      </c>
      <c r="I1226" s="57">
        <v>1913.57</v>
      </c>
      <c r="J1226" s="57">
        <v>2748.44</v>
      </c>
      <c r="K1226" s="57">
        <v>88.13</v>
      </c>
    </row>
    <row r="1227" spans="1:11" ht="33.75">
      <c r="A1227" s="54">
        <v>1226</v>
      </c>
      <c r="B1227" s="54" t="s">
        <v>2267</v>
      </c>
      <c r="C1227" s="58" t="s">
        <v>2268</v>
      </c>
      <c r="D1227" s="56">
        <v>8</v>
      </c>
      <c r="E1227" s="56">
        <v>28</v>
      </c>
      <c r="F1227" s="57">
        <v>1375.2</v>
      </c>
      <c r="G1227" s="57">
        <v>171.9</v>
      </c>
      <c r="H1227" s="57">
        <v>1375.2</v>
      </c>
      <c r="I1227" s="57">
        <v>2403.7600000000002</v>
      </c>
      <c r="J1227" s="57">
        <v>3317.46</v>
      </c>
      <c r="K1227" s="57">
        <v>87.27</v>
      </c>
    </row>
    <row r="1228" spans="1:11" ht="11.25">
      <c r="A1228" s="54">
        <v>1227</v>
      </c>
      <c r="B1228" s="54" t="s">
        <v>2269</v>
      </c>
      <c r="C1228" s="55" t="s">
        <v>2270</v>
      </c>
      <c r="D1228" s="56">
        <v>1</v>
      </c>
      <c r="E1228" s="56">
        <v>1</v>
      </c>
      <c r="F1228" s="57" t="s">
        <v>28</v>
      </c>
      <c r="G1228" s="57" t="s">
        <v>28</v>
      </c>
      <c r="H1228" s="57">
        <v>81.150000000000006</v>
      </c>
      <c r="I1228" s="57" t="s">
        <v>28</v>
      </c>
      <c r="J1228" s="57" t="s">
        <v>28</v>
      </c>
      <c r="K1228" s="57" t="s">
        <v>28</v>
      </c>
    </row>
    <row r="1229" spans="1:11" ht="33.75">
      <c r="A1229" s="54">
        <v>1228</v>
      </c>
      <c r="B1229" s="54" t="s">
        <v>2271</v>
      </c>
      <c r="C1229" s="58" t="s">
        <v>2272</v>
      </c>
      <c r="D1229" s="56">
        <v>22</v>
      </c>
      <c r="E1229" s="56">
        <v>42</v>
      </c>
      <c r="F1229" s="57">
        <v>2204.5300000000002</v>
      </c>
      <c r="G1229" s="57">
        <v>100.21</v>
      </c>
      <c r="H1229" s="57">
        <v>2204.5300000000002</v>
      </c>
      <c r="I1229" s="57">
        <v>2593.96</v>
      </c>
      <c r="J1229" s="57">
        <v>3425.42</v>
      </c>
      <c r="K1229" s="57">
        <v>81.08</v>
      </c>
    </row>
    <row r="1230" spans="1:11" ht="33.75">
      <c r="A1230" s="54">
        <v>1229</v>
      </c>
      <c r="B1230" s="54" t="s">
        <v>2273</v>
      </c>
      <c r="C1230" s="58" t="s">
        <v>2274</v>
      </c>
      <c r="D1230" s="56">
        <v>22</v>
      </c>
      <c r="E1230" s="56">
        <v>42</v>
      </c>
      <c r="F1230" s="57">
        <v>2370.58</v>
      </c>
      <c r="G1230" s="57">
        <v>107.75</v>
      </c>
      <c r="H1230" s="57">
        <v>2370.58</v>
      </c>
      <c r="I1230" s="57">
        <v>3105.91</v>
      </c>
      <c r="J1230" s="57">
        <v>3823.2</v>
      </c>
      <c r="K1230" s="57">
        <v>88.14</v>
      </c>
    </row>
    <row r="1231" spans="1:11" ht="33.75">
      <c r="A1231" s="54">
        <v>1230</v>
      </c>
      <c r="B1231" s="54" t="s">
        <v>2275</v>
      </c>
      <c r="C1231" s="58" t="s">
        <v>2276</v>
      </c>
      <c r="D1231" s="56">
        <v>43</v>
      </c>
      <c r="E1231" s="56">
        <v>49</v>
      </c>
      <c r="F1231" s="57">
        <v>5042.97</v>
      </c>
      <c r="G1231" s="57">
        <v>117.28</v>
      </c>
      <c r="H1231" s="57">
        <v>5042.97</v>
      </c>
      <c r="I1231" s="57" t="s">
        <v>28</v>
      </c>
      <c r="J1231" s="57" t="s">
        <v>28</v>
      </c>
      <c r="K1231" s="57">
        <v>109.63</v>
      </c>
    </row>
    <row r="1232" spans="1:11" ht="33.75">
      <c r="A1232" s="54">
        <v>1231</v>
      </c>
      <c r="B1232" s="54" t="s">
        <v>2277</v>
      </c>
      <c r="C1232" s="58" t="s">
        <v>2278</v>
      </c>
      <c r="D1232" s="56">
        <v>64</v>
      </c>
      <c r="E1232" s="56">
        <v>70</v>
      </c>
      <c r="F1232" s="57">
        <v>7922.08</v>
      </c>
      <c r="G1232" s="57">
        <v>123.78</v>
      </c>
      <c r="H1232" s="57">
        <v>7922.08</v>
      </c>
      <c r="I1232" s="57" t="s">
        <v>28</v>
      </c>
      <c r="J1232" s="57" t="s">
        <v>28</v>
      </c>
      <c r="K1232" s="57">
        <v>115.93</v>
      </c>
    </row>
    <row r="1233" spans="1:11" ht="33.75">
      <c r="A1233" s="54">
        <v>1232</v>
      </c>
      <c r="B1233" s="54" t="s">
        <v>2279</v>
      </c>
      <c r="C1233" s="58" t="s">
        <v>2280</v>
      </c>
      <c r="D1233" s="56">
        <v>15</v>
      </c>
      <c r="E1233" s="56">
        <v>35</v>
      </c>
      <c r="F1233" s="57">
        <v>1620.34</v>
      </c>
      <c r="G1233" s="57">
        <v>108.02</v>
      </c>
      <c r="H1233" s="57">
        <v>1620.34</v>
      </c>
      <c r="I1233" s="57">
        <v>2274.1799999999998</v>
      </c>
      <c r="J1233" s="57">
        <v>2754.93</v>
      </c>
      <c r="K1233" s="57">
        <v>74.52</v>
      </c>
    </row>
    <row r="1234" spans="1:11" ht="33.75">
      <c r="A1234" s="54">
        <v>1233</v>
      </c>
      <c r="B1234" s="54" t="s">
        <v>2281</v>
      </c>
      <c r="C1234" s="58" t="s">
        <v>2282</v>
      </c>
      <c r="D1234" s="56">
        <v>15</v>
      </c>
      <c r="E1234" s="56">
        <v>35</v>
      </c>
      <c r="F1234" s="57">
        <v>1930.23</v>
      </c>
      <c r="G1234" s="57">
        <v>128.68</v>
      </c>
      <c r="H1234" s="57">
        <v>1930.23</v>
      </c>
      <c r="I1234" s="57">
        <v>2652.42</v>
      </c>
      <c r="J1234" s="57">
        <v>3328.29</v>
      </c>
      <c r="K1234" s="57">
        <v>82.97</v>
      </c>
    </row>
    <row r="1235" spans="1:11" ht="33.75">
      <c r="A1235" s="54">
        <v>1234</v>
      </c>
      <c r="B1235" s="54" t="s">
        <v>2283</v>
      </c>
      <c r="C1235" s="58" t="s">
        <v>2284</v>
      </c>
      <c r="D1235" s="56">
        <v>15</v>
      </c>
      <c r="E1235" s="56">
        <v>35</v>
      </c>
      <c r="F1235" s="57">
        <v>1797.09</v>
      </c>
      <c r="G1235" s="57">
        <v>119.81</v>
      </c>
      <c r="H1235" s="57">
        <v>1797.09</v>
      </c>
      <c r="I1235" s="57">
        <v>2338.69</v>
      </c>
      <c r="J1235" s="57">
        <v>2960.78</v>
      </c>
      <c r="K1235" s="57">
        <v>80.56</v>
      </c>
    </row>
    <row r="1236" spans="1:11" ht="33.75">
      <c r="A1236" s="54">
        <v>1235</v>
      </c>
      <c r="B1236" s="54" t="s">
        <v>2285</v>
      </c>
      <c r="C1236" s="58" t="s">
        <v>2286</v>
      </c>
      <c r="D1236" s="56">
        <v>50</v>
      </c>
      <c r="E1236" s="56">
        <v>56</v>
      </c>
      <c r="F1236" s="57">
        <v>5035.09</v>
      </c>
      <c r="G1236" s="57">
        <v>92.51</v>
      </c>
      <c r="H1236" s="57">
        <v>5035.09</v>
      </c>
      <c r="I1236" s="57" t="s">
        <v>28</v>
      </c>
      <c r="J1236" s="57" t="s">
        <v>28</v>
      </c>
      <c r="K1236" s="57">
        <v>95.49</v>
      </c>
    </row>
    <row r="1237" spans="1:11" ht="33.75">
      <c r="A1237" s="54">
        <v>1236</v>
      </c>
      <c r="B1237" s="54" t="s">
        <v>2287</v>
      </c>
      <c r="C1237" s="58" t="s">
        <v>2288</v>
      </c>
      <c r="D1237" s="56">
        <v>43</v>
      </c>
      <c r="E1237" s="56">
        <v>49</v>
      </c>
      <c r="F1237" s="57">
        <v>4949.91</v>
      </c>
      <c r="G1237" s="57">
        <v>115.11</v>
      </c>
      <c r="H1237" s="57">
        <v>4949.91</v>
      </c>
      <c r="I1237" s="57" t="s">
        <v>28</v>
      </c>
      <c r="J1237" s="57" t="s">
        <v>28</v>
      </c>
      <c r="K1237" s="57">
        <v>107.02</v>
      </c>
    </row>
    <row r="1238" spans="1:11" ht="33.75">
      <c r="A1238" s="54">
        <v>1237</v>
      </c>
      <c r="B1238" s="54" t="s">
        <v>2289</v>
      </c>
      <c r="C1238" s="58" t="s">
        <v>2290</v>
      </c>
      <c r="D1238" s="56">
        <v>57</v>
      </c>
      <c r="E1238" s="56">
        <v>63</v>
      </c>
      <c r="F1238" s="57">
        <v>6447.7</v>
      </c>
      <c r="G1238" s="57">
        <v>106.99</v>
      </c>
      <c r="H1238" s="57">
        <v>6447.7</v>
      </c>
      <c r="I1238" s="57" t="s">
        <v>28</v>
      </c>
      <c r="J1238" s="57" t="s">
        <v>28</v>
      </c>
      <c r="K1238" s="57">
        <v>107.16</v>
      </c>
    </row>
    <row r="1239" spans="1:11" ht="33.75">
      <c r="A1239" s="54">
        <v>1238</v>
      </c>
      <c r="B1239" s="54" t="s">
        <v>2291</v>
      </c>
      <c r="C1239" s="58" t="s">
        <v>2292</v>
      </c>
      <c r="D1239" s="56">
        <v>8</v>
      </c>
      <c r="E1239" s="56">
        <v>28</v>
      </c>
      <c r="F1239" s="57">
        <v>914.6</v>
      </c>
      <c r="G1239" s="57">
        <v>114.32</v>
      </c>
      <c r="H1239" s="57">
        <v>914.6</v>
      </c>
      <c r="I1239" s="57">
        <v>1629.31</v>
      </c>
      <c r="J1239" s="57">
        <v>2278.3000000000002</v>
      </c>
      <c r="K1239" s="57">
        <v>78.459999999999994</v>
      </c>
    </row>
    <row r="1240" spans="1:11" ht="33.75">
      <c r="A1240" s="54">
        <v>1239</v>
      </c>
      <c r="B1240" s="54" t="s">
        <v>2293</v>
      </c>
      <c r="C1240" s="58" t="s">
        <v>2294</v>
      </c>
      <c r="D1240" s="56">
        <v>43</v>
      </c>
      <c r="E1240" s="56">
        <v>49</v>
      </c>
      <c r="F1240" s="57">
        <v>4238.13</v>
      </c>
      <c r="G1240" s="57">
        <v>93.17</v>
      </c>
      <c r="H1240" s="57">
        <v>4238.13</v>
      </c>
      <c r="I1240" s="57" t="s">
        <v>28</v>
      </c>
      <c r="J1240" s="57" t="s">
        <v>28</v>
      </c>
      <c r="K1240" s="57">
        <v>88.29</v>
      </c>
    </row>
    <row r="1241" spans="1:11" ht="33.75">
      <c r="A1241" s="54">
        <v>1240</v>
      </c>
      <c r="B1241" s="54" t="s">
        <v>2295</v>
      </c>
      <c r="C1241" s="58" t="s">
        <v>2296</v>
      </c>
      <c r="D1241" s="56">
        <v>15</v>
      </c>
      <c r="E1241" s="56">
        <v>35</v>
      </c>
      <c r="F1241" s="57">
        <v>1824.24</v>
      </c>
      <c r="G1241" s="57">
        <v>121.62</v>
      </c>
      <c r="H1241" s="57">
        <v>1824.24</v>
      </c>
      <c r="I1241" s="57">
        <v>2482.3000000000002</v>
      </c>
      <c r="J1241" s="57">
        <v>3258.65</v>
      </c>
      <c r="K1241" s="57">
        <v>87.46</v>
      </c>
    </row>
    <row r="1242" spans="1:11" ht="33.75">
      <c r="A1242" s="54">
        <v>1241</v>
      </c>
      <c r="B1242" s="54" t="s">
        <v>2297</v>
      </c>
      <c r="C1242" s="58" t="s">
        <v>2298</v>
      </c>
      <c r="D1242" s="56">
        <v>50</v>
      </c>
      <c r="E1242" s="56">
        <v>56</v>
      </c>
      <c r="F1242" s="57">
        <v>5305.35</v>
      </c>
      <c r="G1242" s="57">
        <v>97.46</v>
      </c>
      <c r="H1242" s="57">
        <v>5305.35</v>
      </c>
      <c r="I1242" s="57" t="s">
        <v>28</v>
      </c>
      <c r="J1242" s="57" t="s">
        <v>28</v>
      </c>
      <c r="K1242" s="57">
        <v>98.25</v>
      </c>
    </row>
    <row r="1243" spans="1:11" ht="33.75">
      <c r="A1243" s="54">
        <v>1242</v>
      </c>
      <c r="B1243" s="54" t="s">
        <v>2299</v>
      </c>
      <c r="C1243" s="58" t="s">
        <v>2300</v>
      </c>
      <c r="D1243" s="56">
        <v>50</v>
      </c>
      <c r="E1243" s="56">
        <v>56</v>
      </c>
      <c r="F1243" s="57">
        <v>5484.25</v>
      </c>
      <c r="G1243" s="57">
        <v>109.69</v>
      </c>
      <c r="H1243" s="57">
        <v>5484.25</v>
      </c>
      <c r="I1243" s="57" t="s">
        <v>28</v>
      </c>
      <c r="J1243" s="57" t="s">
        <v>28</v>
      </c>
      <c r="K1243" s="57">
        <v>102.13</v>
      </c>
    </row>
    <row r="1244" spans="1:11" ht="33.75">
      <c r="A1244" s="54">
        <v>1243</v>
      </c>
      <c r="B1244" s="54" t="s">
        <v>2301</v>
      </c>
      <c r="C1244" s="58" t="s">
        <v>2302</v>
      </c>
      <c r="D1244" s="56">
        <v>64</v>
      </c>
      <c r="E1244" s="56">
        <v>70</v>
      </c>
      <c r="F1244" s="57">
        <v>6595.92</v>
      </c>
      <c r="G1244" s="57">
        <v>79.400000000000006</v>
      </c>
      <c r="H1244" s="57">
        <v>6595.92</v>
      </c>
      <c r="I1244" s="57" t="s">
        <v>28</v>
      </c>
      <c r="J1244" s="57" t="s">
        <v>28</v>
      </c>
      <c r="K1244" s="57">
        <v>102.13</v>
      </c>
    </row>
    <row r="1245" spans="1:11" ht="22.5">
      <c r="A1245" s="54">
        <v>1244</v>
      </c>
      <c r="B1245" s="54" t="s">
        <v>2303</v>
      </c>
      <c r="C1245" s="58" t="s">
        <v>2304</v>
      </c>
      <c r="D1245" s="56">
        <v>1</v>
      </c>
      <c r="E1245" s="56">
        <v>1</v>
      </c>
      <c r="F1245" s="57" t="s">
        <v>28</v>
      </c>
      <c r="G1245" s="57" t="s">
        <v>28</v>
      </c>
      <c r="H1245" s="57">
        <v>115.45</v>
      </c>
      <c r="I1245" s="57" t="s">
        <v>28</v>
      </c>
      <c r="J1245" s="57" t="s">
        <v>28</v>
      </c>
      <c r="K1245" s="57" t="s">
        <v>28</v>
      </c>
    </row>
    <row r="1246" spans="1:11" ht="11.25">
      <c r="A1246" s="54">
        <v>1245</v>
      </c>
      <c r="B1246" s="54" t="s">
        <v>2305</v>
      </c>
      <c r="C1246" s="55" t="s">
        <v>2306</v>
      </c>
      <c r="D1246" s="56">
        <v>1</v>
      </c>
      <c r="E1246" s="56">
        <v>1</v>
      </c>
      <c r="F1246" s="57" t="s">
        <v>28</v>
      </c>
      <c r="G1246" s="57" t="s">
        <v>28</v>
      </c>
      <c r="H1246" s="57">
        <v>99.58</v>
      </c>
      <c r="I1246" s="57" t="s">
        <v>28</v>
      </c>
      <c r="J1246" s="57" t="s">
        <v>28</v>
      </c>
      <c r="K1246" s="57" t="s">
        <v>28</v>
      </c>
    </row>
    <row r="1247" spans="1:11" ht="33.75">
      <c r="A1247" s="54">
        <v>1246</v>
      </c>
      <c r="B1247" s="54" t="s">
        <v>2307</v>
      </c>
      <c r="C1247" s="58" t="s">
        <v>2308</v>
      </c>
      <c r="D1247" s="56">
        <v>90</v>
      </c>
      <c r="E1247" s="56">
        <v>90</v>
      </c>
      <c r="F1247" s="57">
        <v>15008.95</v>
      </c>
      <c r="G1247" s="57">
        <v>166.77</v>
      </c>
      <c r="H1247" s="57">
        <v>15008.95</v>
      </c>
      <c r="I1247" s="57" t="s">
        <v>28</v>
      </c>
      <c r="J1247" s="57" t="s">
        <v>28</v>
      </c>
      <c r="K1247" s="57">
        <v>166.77</v>
      </c>
    </row>
    <row r="1248" spans="1:11" ht="33.75">
      <c r="A1248" s="54">
        <v>1247</v>
      </c>
      <c r="B1248" s="54" t="s">
        <v>2309</v>
      </c>
      <c r="C1248" s="58" t="s">
        <v>2310</v>
      </c>
      <c r="D1248" s="56">
        <v>90</v>
      </c>
      <c r="E1248" s="56">
        <v>90</v>
      </c>
      <c r="F1248" s="57">
        <v>8826.98</v>
      </c>
      <c r="G1248" s="57">
        <v>98.08</v>
      </c>
      <c r="H1248" s="57">
        <v>8826.98</v>
      </c>
      <c r="I1248" s="57" t="s">
        <v>28</v>
      </c>
      <c r="J1248" s="57" t="s">
        <v>28</v>
      </c>
      <c r="K1248" s="57">
        <v>98.08</v>
      </c>
    </row>
    <row r="1249" spans="1:11" ht="33.75">
      <c r="A1249" s="54">
        <v>1248</v>
      </c>
      <c r="B1249" s="54" t="s">
        <v>2311</v>
      </c>
      <c r="C1249" s="58" t="s">
        <v>2312</v>
      </c>
      <c r="D1249" s="56">
        <v>90</v>
      </c>
      <c r="E1249" s="56">
        <v>90</v>
      </c>
      <c r="F1249" s="57">
        <v>14599.19</v>
      </c>
      <c r="G1249" s="57">
        <v>162.21</v>
      </c>
      <c r="H1249" s="57">
        <v>14599.19</v>
      </c>
      <c r="I1249" s="57" t="s">
        <v>28</v>
      </c>
      <c r="J1249" s="57" t="s">
        <v>28</v>
      </c>
      <c r="K1249" s="57">
        <v>162.21</v>
      </c>
    </row>
    <row r="1250" spans="1:11" ht="33.75">
      <c r="A1250" s="54">
        <v>1249</v>
      </c>
      <c r="B1250" s="54" t="s">
        <v>2313</v>
      </c>
      <c r="C1250" s="58" t="s">
        <v>2314</v>
      </c>
      <c r="D1250" s="56">
        <v>90</v>
      </c>
      <c r="E1250" s="56">
        <v>90</v>
      </c>
      <c r="F1250" s="57">
        <v>11760.4</v>
      </c>
      <c r="G1250" s="57">
        <v>130.66999999999999</v>
      </c>
      <c r="H1250" s="57">
        <v>11760.4</v>
      </c>
      <c r="I1250" s="57" t="s">
        <v>28</v>
      </c>
      <c r="J1250" s="57" t="s">
        <v>28</v>
      </c>
      <c r="K1250" s="57">
        <v>130.66999999999999</v>
      </c>
    </row>
    <row r="1251" spans="1:11" ht="33.75">
      <c r="A1251" s="54">
        <v>1250</v>
      </c>
      <c r="B1251" s="54" t="s">
        <v>2315</v>
      </c>
      <c r="C1251" s="58" t="s">
        <v>2316</v>
      </c>
      <c r="D1251" s="56">
        <v>15</v>
      </c>
      <c r="E1251" s="56">
        <v>35</v>
      </c>
      <c r="F1251" s="57">
        <v>1520.54</v>
      </c>
      <c r="G1251" s="57">
        <v>101.37</v>
      </c>
      <c r="H1251" s="57">
        <v>1520.54</v>
      </c>
      <c r="I1251" s="57">
        <v>2157.81</v>
      </c>
      <c r="J1251" s="57">
        <v>2798.79</v>
      </c>
      <c r="K1251" s="57">
        <v>79.55</v>
      </c>
    </row>
    <row r="1252" spans="1:11" ht="33.75">
      <c r="A1252" s="54">
        <v>1251</v>
      </c>
      <c r="B1252" s="54" t="s">
        <v>2317</v>
      </c>
      <c r="C1252" s="58" t="s">
        <v>2318</v>
      </c>
      <c r="D1252" s="56">
        <v>15</v>
      </c>
      <c r="E1252" s="56">
        <v>35</v>
      </c>
      <c r="F1252" s="57">
        <v>1577.04</v>
      </c>
      <c r="G1252" s="57">
        <v>105.14</v>
      </c>
      <c r="H1252" s="57">
        <v>1577.04</v>
      </c>
      <c r="I1252" s="57">
        <v>2237.9899999999998</v>
      </c>
      <c r="J1252" s="57">
        <v>2902.78</v>
      </c>
      <c r="K1252" s="57">
        <v>82.94</v>
      </c>
    </row>
    <row r="1253" spans="1:11" ht="33.75">
      <c r="A1253" s="54">
        <v>1252</v>
      </c>
      <c r="B1253" s="54" t="s">
        <v>2319</v>
      </c>
      <c r="C1253" s="58" t="s">
        <v>2320</v>
      </c>
      <c r="D1253" s="56">
        <v>43</v>
      </c>
      <c r="E1253" s="56">
        <v>49</v>
      </c>
      <c r="F1253" s="57">
        <v>5268.48</v>
      </c>
      <c r="G1253" s="57">
        <v>122.52</v>
      </c>
      <c r="H1253" s="57">
        <v>5268.48</v>
      </c>
      <c r="I1253" s="57" t="s">
        <v>28</v>
      </c>
      <c r="J1253" s="57" t="s">
        <v>28</v>
      </c>
      <c r="K1253" s="57">
        <v>111.31</v>
      </c>
    </row>
    <row r="1254" spans="1:11" ht="33.75">
      <c r="A1254" s="54">
        <v>1253</v>
      </c>
      <c r="B1254" s="54" t="s">
        <v>2321</v>
      </c>
      <c r="C1254" s="58" t="s">
        <v>2322</v>
      </c>
      <c r="D1254" s="56">
        <v>64</v>
      </c>
      <c r="E1254" s="56">
        <v>70</v>
      </c>
      <c r="F1254" s="57">
        <v>7897.75</v>
      </c>
      <c r="G1254" s="57">
        <v>123.4</v>
      </c>
      <c r="H1254" s="57">
        <v>7897.75</v>
      </c>
      <c r="I1254" s="57" t="s">
        <v>28</v>
      </c>
      <c r="J1254" s="57" t="s">
        <v>28</v>
      </c>
      <c r="K1254" s="57">
        <v>112.83</v>
      </c>
    </row>
    <row r="1255" spans="1:11" ht="33.75">
      <c r="A1255" s="54">
        <v>1254</v>
      </c>
      <c r="B1255" s="54" t="s">
        <v>2323</v>
      </c>
      <c r="C1255" s="58" t="s">
        <v>2324</v>
      </c>
      <c r="D1255" s="56">
        <v>15</v>
      </c>
      <c r="E1255" s="56">
        <v>35</v>
      </c>
      <c r="F1255" s="57">
        <v>1697.57</v>
      </c>
      <c r="G1255" s="57">
        <v>113.17</v>
      </c>
      <c r="H1255" s="57">
        <v>1697.57</v>
      </c>
      <c r="I1255" s="57">
        <v>2416.4299999999998</v>
      </c>
      <c r="J1255" s="57">
        <v>2901.85</v>
      </c>
      <c r="K1255" s="57">
        <v>78.349999999999994</v>
      </c>
    </row>
    <row r="1256" spans="1:11" ht="33.75">
      <c r="A1256" s="54">
        <v>1255</v>
      </c>
      <c r="B1256" s="54" t="s">
        <v>2325</v>
      </c>
      <c r="C1256" s="58" t="s">
        <v>2326</v>
      </c>
      <c r="D1256" s="56">
        <v>22</v>
      </c>
      <c r="E1256" s="56">
        <v>42</v>
      </c>
      <c r="F1256" s="57">
        <v>2522.79</v>
      </c>
      <c r="G1256" s="57">
        <v>114.67</v>
      </c>
      <c r="H1256" s="57">
        <v>2522.79</v>
      </c>
      <c r="I1256" s="57">
        <v>3029.56</v>
      </c>
      <c r="J1256" s="57">
        <v>3771.16</v>
      </c>
      <c r="K1256" s="57">
        <v>89.79</v>
      </c>
    </row>
    <row r="1257" spans="1:11" ht="33.75">
      <c r="A1257" s="54">
        <v>1256</v>
      </c>
      <c r="B1257" s="54" t="s">
        <v>2327</v>
      </c>
      <c r="C1257" s="58" t="s">
        <v>2328</v>
      </c>
      <c r="D1257" s="56">
        <v>15</v>
      </c>
      <c r="E1257" s="56">
        <v>35</v>
      </c>
      <c r="F1257" s="57">
        <v>2031.77</v>
      </c>
      <c r="G1257" s="57">
        <v>135.44999999999999</v>
      </c>
      <c r="H1257" s="57">
        <v>2031.77</v>
      </c>
      <c r="I1257" s="57">
        <v>2855.44</v>
      </c>
      <c r="J1257" s="57">
        <v>3392.11</v>
      </c>
      <c r="K1257" s="57">
        <v>88.78</v>
      </c>
    </row>
    <row r="1258" spans="1:11" ht="33.75">
      <c r="A1258" s="54">
        <v>1257</v>
      </c>
      <c r="B1258" s="54" t="s">
        <v>2329</v>
      </c>
      <c r="C1258" s="58" t="s">
        <v>2330</v>
      </c>
      <c r="D1258" s="56">
        <v>43</v>
      </c>
      <c r="E1258" s="56">
        <v>49</v>
      </c>
      <c r="F1258" s="57">
        <v>4771.8599999999997</v>
      </c>
      <c r="G1258" s="57">
        <v>91.26</v>
      </c>
      <c r="H1258" s="57">
        <v>4771.8599999999997</v>
      </c>
      <c r="I1258" s="57" t="s">
        <v>28</v>
      </c>
      <c r="J1258" s="57" t="s">
        <v>28</v>
      </c>
      <c r="K1258" s="57">
        <v>105.32</v>
      </c>
    </row>
    <row r="1259" spans="1:11" ht="33.75">
      <c r="A1259" s="54">
        <v>1258</v>
      </c>
      <c r="B1259" s="54" t="s">
        <v>2331</v>
      </c>
      <c r="C1259" s="58" t="s">
        <v>2332</v>
      </c>
      <c r="D1259" s="56">
        <v>43</v>
      </c>
      <c r="E1259" s="56">
        <v>49</v>
      </c>
      <c r="F1259" s="57">
        <v>4586.72</v>
      </c>
      <c r="G1259" s="57">
        <v>106.67</v>
      </c>
      <c r="H1259" s="57">
        <v>4586.72</v>
      </c>
      <c r="I1259" s="57" t="s">
        <v>28</v>
      </c>
      <c r="J1259" s="57" t="s">
        <v>28</v>
      </c>
      <c r="K1259" s="57">
        <v>101.93</v>
      </c>
    </row>
    <row r="1260" spans="1:11" ht="33.75">
      <c r="A1260" s="54">
        <v>1259</v>
      </c>
      <c r="B1260" s="54" t="s">
        <v>2333</v>
      </c>
      <c r="C1260" s="58" t="s">
        <v>2334</v>
      </c>
      <c r="D1260" s="56">
        <v>64</v>
      </c>
      <c r="E1260" s="56">
        <v>70</v>
      </c>
      <c r="F1260" s="57">
        <v>6590.61</v>
      </c>
      <c r="G1260" s="57">
        <v>95.42</v>
      </c>
      <c r="H1260" s="57">
        <v>6590.61</v>
      </c>
      <c r="I1260" s="57" t="s">
        <v>28</v>
      </c>
      <c r="J1260" s="57" t="s">
        <v>28</v>
      </c>
      <c r="K1260" s="57">
        <v>101.93</v>
      </c>
    </row>
    <row r="1261" spans="1:11" ht="33.75">
      <c r="A1261" s="54">
        <v>1260</v>
      </c>
      <c r="B1261" s="54" t="s">
        <v>2335</v>
      </c>
      <c r="C1261" s="58" t="s">
        <v>2336</v>
      </c>
      <c r="D1261" s="56">
        <v>8</v>
      </c>
      <c r="E1261" s="56">
        <v>28</v>
      </c>
      <c r="F1261" s="57">
        <v>1068.02</v>
      </c>
      <c r="G1261" s="57">
        <v>133.5</v>
      </c>
      <c r="H1261" s="57">
        <v>1068.02</v>
      </c>
      <c r="I1261" s="57">
        <v>1708.64</v>
      </c>
      <c r="J1261" s="57">
        <v>2491.3200000000002</v>
      </c>
      <c r="K1261" s="57">
        <v>79.150000000000006</v>
      </c>
    </row>
    <row r="1262" spans="1:11" ht="33.75">
      <c r="A1262" s="54">
        <v>1261</v>
      </c>
      <c r="B1262" s="54" t="s">
        <v>2337</v>
      </c>
      <c r="C1262" s="58" t="s">
        <v>2338</v>
      </c>
      <c r="D1262" s="56">
        <v>36</v>
      </c>
      <c r="E1262" s="56">
        <v>42</v>
      </c>
      <c r="F1262" s="57">
        <v>1909.75</v>
      </c>
      <c r="G1262" s="57">
        <v>53.05</v>
      </c>
      <c r="H1262" s="57">
        <v>1909.75</v>
      </c>
      <c r="I1262" s="57" t="s">
        <v>28</v>
      </c>
      <c r="J1262" s="57" t="s">
        <v>28</v>
      </c>
      <c r="K1262" s="57">
        <v>48.81</v>
      </c>
    </row>
    <row r="1263" spans="1:11" ht="33.75">
      <c r="A1263" s="54">
        <v>1262</v>
      </c>
      <c r="B1263" s="54" t="s">
        <v>2339</v>
      </c>
      <c r="C1263" s="58" t="s">
        <v>2340</v>
      </c>
      <c r="D1263" s="56">
        <v>36</v>
      </c>
      <c r="E1263" s="56">
        <v>42</v>
      </c>
      <c r="F1263" s="57">
        <v>2771.02</v>
      </c>
      <c r="G1263" s="57">
        <v>76.97</v>
      </c>
      <c r="H1263" s="57">
        <v>2771.02</v>
      </c>
      <c r="I1263" s="57" t="s">
        <v>28</v>
      </c>
      <c r="J1263" s="57" t="s">
        <v>28</v>
      </c>
      <c r="K1263" s="57">
        <v>68.930000000000007</v>
      </c>
    </row>
    <row r="1264" spans="1:11" ht="33.75">
      <c r="A1264" s="54">
        <v>1263</v>
      </c>
      <c r="B1264" s="54" t="s">
        <v>2341</v>
      </c>
      <c r="C1264" s="58" t="s">
        <v>2342</v>
      </c>
      <c r="D1264" s="56">
        <v>43</v>
      </c>
      <c r="E1264" s="56">
        <v>49</v>
      </c>
      <c r="F1264" s="57">
        <v>4608.37</v>
      </c>
      <c r="G1264" s="57">
        <v>107.17</v>
      </c>
      <c r="H1264" s="57">
        <v>4608.37</v>
      </c>
      <c r="I1264" s="57" t="s">
        <v>28</v>
      </c>
      <c r="J1264" s="57" t="s">
        <v>28</v>
      </c>
      <c r="K1264" s="57">
        <v>97.36</v>
      </c>
    </row>
    <row r="1265" spans="1:11" ht="33.75">
      <c r="A1265" s="54">
        <v>1264</v>
      </c>
      <c r="B1265" s="54" t="s">
        <v>2343</v>
      </c>
      <c r="C1265" s="58" t="s">
        <v>2344</v>
      </c>
      <c r="D1265" s="56">
        <v>36</v>
      </c>
      <c r="E1265" s="56">
        <v>42</v>
      </c>
      <c r="F1265" s="57">
        <v>3474.94</v>
      </c>
      <c r="G1265" s="57">
        <v>96.53</v>
      </c>
      <c r="H1265" s="57">
        <v>3474.94</v>
      </c>
      <c r="I1265" s="57" t="s">
        <v>28</v>
      </c>
      <c r="J1265" s="57" t="s">
        <v>28</v>
      </c>
      <c r="K1265" s="57">
        <v>86.29</v>
      </c>
    </row>
    <row r="1266" spans="1:11" ht="33.75">
      <c r="A1266" s="54">
        <v>1265</v>
      </c>
      <c r="B1266" s="54" t="s">
        <v>2345</v>
      </c>
      <c r="C1266" s="58" t="s">
        <v>2346</v>
      </c>
      <c r="D1266" s="56">
        <v>43</v>
      </c>
      <c r="E1266" s="56">
        <v>49</v>
      </c>
      <c r="F1266" s="57">
        <v>5508.49</v>
      </c>
      <c r="G1266" s="57">
        <v>128.1</v>
      </c>
      <c r="H1266" s="57">
        <v>5508.49</v>
      </c>
      <c r="I1266" s="57" t="s">
        <v>28</v>
      </c>
      <c r="J1266" s="57" t="s">
        <v>28</v>
      </c>
      <c r="K1266" s="57">
        <v>121.73</v>
      </c>
    </row>
    <row r="1267" spans="1:11" ht="11.25">
      <c r="A1267" s="54">
        <v>1266</v>
      </c>
      <c r="B1267" s="54" t="s">
        <v>2347</v>
      </c>
      <c r="C1267" s="55" t="s">
        <v>2348</v>
      </c>
      <c r="D1267" s="56">
        <v>1</v>
      </c>
      <c r="E1267" s="56">
        <v>1</v>
      </c>
      <c r="F1267" s="57" t="s">
        <v>28</v>
      </c>
      <c r="G1267" s="57" t="s">
        <v>28</v>
      </c>
      <c r="H1267" s="57">
        <v>76.180000000000007</v>
      </c>
      <c r="I1267" s="57" t="s">
        <v>28</v>
      </c>
      <c r="J1267" s="57" t="s">
        <v>28</v>
      </c>
      <c r="K1267" s="57" t="s">
        <v>28</v>
      </c>
    </row>
    <row r="1268" spans="1:11" ht="22.5">
      <c r="A1268" s="54">
        <v>1267</v>
      </c>
      <c r="B1268" s="54" t="s">
        <v>2349</v>
      </c>
      <c r="C1268" s="58" t="s">
        <v>2350</v>
      </c>
      <c r="D1268" s="56">
        <v>90</v>
      </c>
      <c r="E1268" s="56">
        <v>90</v>
      </c>
      <c r="F1268" s="57">
        <v>10303.06</v>
      </c>
      <c r="G1268" s="57">
        <v>114.48</v>
      </c>
      <c r="H1268" s="57">
        <v>10303.06</v>
      </c>
      <c r="I1268" s="57" t="s">
        <v>28</v>
      </c>
      <c r="J1268" s="57" t="s">
        <v>28</v>
      </c>
      <c r="K1268" s="57">
        <v>114.48</v>
      </c>
    </row>
    <row r="1269" spans="1:11" ht="22.5">
      <c r="A1269" s="54">
        <v>1268</v>
      </c>
      <c r="B1269" s="54" t="s">
        <v>2349</v>
      </c>
      <c r="C1269" s="58" t="s">
        <v>2350</v>
      </c>
      <c r="D1269" s="56">
        <v>90</v>
      </c>
      <c r="E1269" s="56">
        <v>90</v>
      </c>
      <c r="F1269" s="57">
        <v>13393.98</v>
      </c>
      <c r="G1269" s="57">
        <v>148.82</v>
      </c>
      <c r="H1269" s="57">
        <v>13393.98</v>
      </c>
      <c r="I1269" s="57" t="s">
        <v>28</v>
      </c>
      <c r="J1269" s="57" t="s">
        <v>28</v>
      </c>
      <c r="K1269" s="57">
        <v>148.82</v>
      </c>
    </row>
    <row r="1270" spans="1:11" ht="22.5">
      <c r="A1270" s="54">
        <v>1269</v>
      </c>
      <c r="B1270" s="54" t="s">
        <v>2349</v>
      </c>
      <c r="C1270" s="58" t="s">
        <v>2350</v>
      </c>
      <c r="D1270" s="56">
        <v>90</v>
      </c>
      <c r="E1270" s="56">
        <v>90</v>
      </c>
      <c r="F1270" s="57">
        <v>15454.59</v>
      </c>
      <c r="G1270" s="57">
        <v>171.72</v>
      </c>
      <c r="H1270" s="57">
        <v>15454.59</v>
      </c>
      <c r="I1270" s="57" t="s">
        <v>28</v>
      </c>
      <c r="J1270" s="57" t="s">
        <v>28</v>
      </c>
      <c r="K1270" s="57">
        <v>171.72</v>
      </c>
    </row>
    <row r="1271" spans="1:11" ht="22.5">
      <c r="A1271" s="54">
        <v>1270</v>
      </c>
      <c r="B1271" s="54" t="s">
        <v>2351</v>
      </c>
      <c r="C1271" s="58" t="s">
        <v>2352</v>
      </c>
      <c r="D1271" s="56">
        <v>90</v>
      </c>
      <c r="E1271" s="56">
        <v>90</v>
      </c>
      <c r="F1271" s="57">
        <v>9420.32</v>
      </c>
      <c r="G1271" s="57">
        <v>104.67</v>
      </c>
      <c r="H1271" s="57">
        <v>9420.32</v>
      </c>
      <c r="I1271" s="57" t="s">
        <v>28</v>
      </c>
      <c r="J1271" s="57" t="s">
        <v>28</v>
      </c>
      <c r="K1271" s="57">
        <v>104.67</v>
      </c>
    </row>
    <row r="1272" spans="1:11" ht="22.5">
      <c r="A1272" s="54">
        <v>1271</v>
      </c>
      <c r="B1272" s="54" t="s">
        <v>2351</v>
      </c>
      <c r="C1272" s="58" t="s">
        <v>2352</v>
      </c>
      <c r="D1272" s="56">
        <v>90</v>
      </c>
      <c r="E1272" s="56">
        <v>90</v>
      </c>
      <c r="F1272" s="57">
        <v>12246.42</v>
      </c>
      <c r="G1272" s="57">
        <v>136.07</v>
      </c>
      <c r="H1272" s="57">
        <v>12246.42</v>
      </c>
      <c r="I1272" s="57" t="s">
        <v>28</v>
      </c>
      <c r="J1272" s="57" t="s">
        <v>28</v>
      </c>
      <c r="K1272" s="57">
        <v>136.07</v>
      </c>
    </row>
    <row r="1273" spans="1:11" ht="22.5">
      <c r="A1273" s="54">
        <v>1272</v>
      </c>
      <c r="B1273" s="54" t="s">
        <v>2351</v>
      </c>
      <c r="C1273" s="58" t="s">
        <v>2352</v>
      </c>
      <c r="D1273" s="56">
        <v>90</v>
      </c>
      <c r="E1273" s="56">
        <v>90</v>
      </c>
      <c r="F1273" s="57">
        <v>14130.48</v>
      </c>
      <c r="G1273" s="57">
        <v>157.01</v>
      </c>
      <c r="H1273" s="57">
        <v>14130.48</v>
      </c>
      <c r="I1273" s="57" t="s">
        <v>28</v>
      </c>
      <c r="J1273" s="57" t="s">
        <v>28</v>
      </c>
      <c r="K1273" s="57">
        <v>157.01</v>
      </c>
    </row>
    <row r="1274" spans="1:11" ht="22.5">
      <c r="A1274" s="54">
        <v>1273</v>
      </c>
      <c r="B1274" s="54" t="s">
        <v>2353</v>
      </c>
      <c r="C1274" s="58" t="s">
        <v>2354</v>
      </c>
      <c r="D1274" s="56">
        <v>90</v>
      </c>
      <c r="E1274" s="56">
        <v>90</v>
      </c>
      <c r="F1274" s="57">
        <v>11278.86</v>
      </c>
      <c r="G1274" s="57">
        <v>125.32</v>
      </c>
      <c r="H1274" s="57">
        <v>11278.86</v>
      </c>
      <c r="I1274" s="57" t="s">
        <v>28</v>
      </c>
      <c r="J1274" s="57" t="s">
        <v>28</v>
      </c>
      <c r="K1274" s="57">
        <v>125.32</v>
      </c>
    </row>
    <row r="1275" spans="1:11" ht="22.5">
      <c r="A1275" s="54">
        <v>1274</v>
      </c>
      <c r="B1275" s="54" t="s">
        <v>2353</v>
      </c>
      <c r="C1275" s="58" t="s">
        <v>2354</v>
      </c>
      <c r="D1275" s="56">
        <v>90</v>
      </c>
      <c r="E1275" s="56">
        <v>90</v>
      </c>
      <c r="F1275" s="57">
        <v>14662.52</v>
      </c>
      <c r="G1275" s="57">
        <v>162.91999999999999</v>
      </c>
      <c r="H1275" s="57">
        <v>14662.52</v>
      </c>
      <c r="I1275" s="57" t="s">
        <v>28</v>
      </c>
      <c r="J1275" s="57" t="s">
        <v>28</v>
      </c>
      <c r="K1275" s="57">
        <v>162.91999999999999</v>
      </c>
    </row>
    <row r="1276" spans="1:11" ht="22.5">
      <c r="A1276" s="54">
        <v>1275</v>
      </c>
      <c r="B1276" s="54" t="s">
        <v>2353</v>
      </c>
      <c r="C1276" s="58" t="s">
        <v>2354</v>
      </c>
      <c r="D1276" s="56">
        <v>90</v>
      </c>
      <c r="E1276" s="56">
        <v>90</v>
      </c>
      <c r="F1276" s="57">
        <v>16918.29</v>
      </c>
      <c r="G1276" s="57">
        <v>187.98</v>
      </c>
      <c r="H1276" s="57">
        <v>16918.29</v>
      </c>
      <c r="I1276" s="57" t="s">
        <v>28</v>
      </c>
      <c r="J1276" s="57" t="s">
        <v>28</v>
      </c>
      <c r="K1276" s="57">
        <v>187.98</v>
      </c>
    </row>
    <row r="1277" spans="1:11" ht="22.5">
      <c r="A1277" s="54">
        <v>1276</v>
      </c>
      <c r="B1277" s="54" t="s">
        <v>2355</v>
      </c>
      <c r="C1277" s="58" t="s">
        <v>2356</v>
      </c>
      <c r="D1277" s="56">
        <v>90</v>
      </c>
      <c r="E1277" s="56">
        <v>90</v>
      </c>
      <c r="F1277" s="57">
        <v>11122.57</v>
      </c>
      <c r="G1277" s="57">
        <v>123.58</v>
      </c>
      <c r="H1277" s="57">
        <v>11122.57</v>
      </c>
      <c r="I1277" s="57" t="s">
        <v>28</v>
      </c>
      <c r="J1277" s="57" t="s">
        <v>28</v>
      </c>
      <c r="K1277" s="57">
        <v>123.58</v>
      </c>
    </row>
    <row r="1278" spans="1:11" ht="22.5">
      <c r="A1278" s="54">
        <v>1277</v>
      </c>
      <c r="B1278" s="54" t="s">
        <v>2355</v>
      </c>
      <c r="C1278" s="58" t="s">
        <v>2356</v>
      </c>
      <c r="D1278" s="56">
        <v>90</v>
      </c>
      <c r="E1278" s="56">
        <v>90</v>
      </c>
      <c r="F1278" s="57">
        <v>14459.34</v>
      </c>
      <c r="G1278" s="57">
        <v>160.66</v>
      </c>
      <c r="H1278" s="57">
        <v>14459.34</v>
      </c>
      <c r="I1278" s="57" t="s">
        <v>28</v>
      </c>
      <c r="J1278" s="57" t="s">
        <v>28</v>
      </c>
      <c r="K1278" s="57">
        <v>160.66</v>
      </c>
    </row>
    <row r="1279" spans="1:11" ht="22.5">
      <c r="A1279" s="54">
        <v>1278</v>
      </c>
      <c r="B1279" s="54" t="s">
        <v>2355</v>
      </c>
      <c r="C1279" s="58" t="s">
        <v>2356</v>
      </c>
      <c r="D1279" s="56">
        <v>90</v>
      </c>
      <c r="E1279" s="56">
        <v>90</v>
      </c>
      <c r="F1279" s="57">
        <v>16683.849999999999</v>
      </c>
      <c r="G1279" s="57">
        <v>185.38</v>
      </c>
      <c r="H1279" s="57">
        <v>16683.849999999999</v>
      </c>
      <c r="I1279" s="57" t="s">
        <v>28</v>
      </c>
      <c r="J1279" s="57" t="s">
        <v>28</v>
      </c>
      <c r="K1279" s="57">
        <v>185.38</v>
      </c>
    </row>
    <row r="1280" spans="1:11" ht="22.5">
      <c r="A1280" s="54">
        <v>1279</v>
      </c>
      <c r="B1280" s="54" t="s">
        <v>2357</v>
      </c>
      <c r="C1280" s="58" t="s">
        <v>2358</v>
      </c>
      <c r="D1280" s="56">
        <v>90</v>
      </c>
      <c r="E1280" s="56">
        <v>90</v>
      </c>
      <c r="F1280" s="57">
        <v>8697.5</v>
      </c>
      <c r="G1280" s="57">
        <v>96.64</v>
      </c>
      <c r="H1280" s="57">
        <v>8697.5</v>
      </c>
      <c r="I1280" s="57" t="s">
        <v>28</v>
      </c>
      <c r="J1280" s="57" t="s">
        <v>28</v>
      </c>
      <c r="K1280" s="57">
        <v>96.64</v>
      </c>
    </row>
    <row r="1281" spans="1:11" ht="22.5">
      <c r="A1281" s="54">
        <v>1280</v>
      </c>
      <c r="B1281" s="54" t="s">
        <v>2357</v>
      </c>
      <c r="C1281" s="58" t="s">
        <v>2358</v>
      </c>
      <c r="D1281" s="56">
        <v>90</v>
      </c>
      <c r="E1281" s="56">
        <v>90</v>
      </c>
      <c r="F1281" s="57">
        <v>11306.75</v>
      </c>
      <c r="G1281" s="57">
        <v>125.63</v>
      </c>
      <c r="H1281" s="57">
        <v>11306.75</v>
      </c>
      <c r="I1281" s="57" t="s">
        <v>28</v>
      </c>
      <c r="J1281" s="57" t="s">
        <v>28</v>
      </c>
      <c r="K1281" s="57">
        <v>125.63</v>
      </c>
    </row>
    <row r="1282" spans="1:11" ht="22.5">
      <c r="A1282" s="54">
        <v>1281</v>
      </c>
      <c r="B1282" s="54" t="s">
        <v>2357</v>
      </c>
      <c r="C1282" s="58" t="s">
        <v>2358</v>
      </c>
      <c r="D1282" s="56">
        <v>90</v>
      </c>
      <c r="E1282" s="56">
        <v>90</v>
      </c>
      <c r="F1282" s="57">
        <v>13046.25</v>
      </c>
      <c r="G1282" s="57">
        <v>144.96</v>
      </c>
      <c r="H1282" s="57">
        <v>13046.25</v>
      </c>
      <c r="I1282" s="57" t="s">
        <v>28</v>
      </c>
      <c r="J1282" s="57" t="s">
        <v>28</v>
      </c>
      <c r="K1282" s="57">
        <v>144.96</v>
      </c>
    </row>
    <row r="1283" spans="1:11" ht="22.5">
      <c r="A1283" s="54">
        <v>1282</v>
      </c>
      <c r="B1283" s="54" t="s">
        <v>2359</v>
      </c>
      <c r="C1283" s="58" t="s">
        <v>2360</v>
      </c>
      <c r="D1283" s="56">
        <v>90</v>
      </c>
      <c r="E1283" s="56">
        <v>90</v>
      </c>
      <c r="F1283" s="57">
        <v>10666.37</v>
      </c>
      <c r="G1283" s="57">
        <v>118.52</v>
      </c>
      <c r="H1283" s="57">
        <v>10666.37</v>
      </c>
      <c r="I1283" s="57" t="s">
        <v>28</v>
      </c>
      <c r="J1283" s="57" t="s">
        <v>28</v>
      </c>
      <c r="K1283" s="57">
        <v>118.52</v>
      </c>
    </row>
    <row r="1284" spans="1:11" ht="22.5">
      <c r="A1284" s="54">
        <v>1283</v>
      </c>
      <c r="B1284" s="54" t="s">
        <v>2359</v>
      </c>
      <c r="C1284" s="58" t="s">
        <v>2360</v>
      </c>
      <c r="D1284" s="56">
        <v>90</v>
      </c>
      <c r="E1284" s="56">
        <v>90</v>
      </c>
      <c r="F1284" s="57">
        <v>13866.28</v>
      </c>
      <c r="G1284" s="57">
        <v>154.07</v>
      </c>
      <c r="H1284" s="57">
        <v>13866.28</v>
      </c>
      <c r="I1284" s="57" t="s">
        <v>28</v>
      </c>
      <c r="J1284" s="57" t="s">
        <v>28</v>
      </c>
      <c r="K1284" s="57">
        <v>154.07</v>
      </c>
    </row>
    <row r="1285" spans="1:11" ht="22.5">
      <c r="A1285" s="54">
        <v>1284</v>
      </c>
      <c r="B1285" s="54" t="s">
        <v>2359</v>
      </c>
      <c r="C1285" s="58" t="s">
        <v>2360</v>
      </c>
      <c r="D1285" s="56">
        <v>90</v>
      </c>
      <c r="E1285" s="56">
        <v>90</v>
      </c>
      <c r="F1285" s="57">
        <v>15999.55</v>
      </c>
      <c r="G1285" s="57">
        <v>177.77</v>
      </c>
      <c r="H1285" s="57">
        <v>15999.55</v>
      </c>
      <c r="I1285" s="57" t="s">
        <v>28</v>
      </c>
      <c r="J1285" s="57" t="s">
        <v>28</v>
      </c>
      <c r="K1285" s="57">
        <v>177.77</v>
      </c>
    </row>
    <row r="1286" spans="1:11" ht="11.25">
      <c r="A1286" s="54">
        <v>1285</v>
      </c>
      <c r="B1286" s="54" t="s">
        <v>2361</v>
      </c>
      <c r="C1286" s="55" t="s">
        <v>2362</v>
      </c>
      <c r="D1286" s="56">
        <v>1</v>
      </c>
      <c r="E1286" s="56">
        <v>1</v>
      </c>
      <c r="F1286" s="57" t="s">
        <v>28</v>
      </c>
      <c r="G1286" s="57" t="s">
        <v>28</v>
      </c>
      <c r="H1286" s="57">
        <v>98.83</v>
      </c>
      <c r="I1286" s="57" t="s">
        <v>28</v>
      </c>
      <c r="J1286" s="57" t="s">
        <v>28</v>
      </c>
      <c r="K1286" s="57" t="s">
        <v>28</v>
      </c>
    </row>
    <row r="1287" spans="1:11" ht="33.75">
      <c r="A1287" s="54">
        <v>1286</v>
      </c>
      <c r="B1287" s="54" t="s">
        <v>2363</v>
      </c>
      <c r="C1287" s="58" t="s">
        <v>2364</v>
      </c>
      <c r="D1287" s="56">
        <v>15</v>
      </c>
      <c r="E1287" s="56">
        <v>35</v>
      </c>
      <c r="F1287" s="57">
        <v>1714.13</v>
      </c>
      <c r="G1287" s="57">
        <v>114.28</v>
      </c>
      <c r="H1287" s="57">
        <v>1714.13</v>
      </c>
      <c r="I1287" s="57">
        <v>2351.73</v>
      </c>
      <c r="J1287" s="57">
        <v>2942.97</v>
      </c>
      <c r="K1287" s="57">
        <v>82.34</v>
      </c>
    </row>
    <row r="1288" spans="1:11" ht="33.75">
      <c r="A1288" s="54">
        <v>1287</v>
      </c>
      <c r="B1288" s="54" t="s">
        <v>2365</v>
      </c>
      <c r="C1288" s="58" t="s">
        <v>2366</v>
      </c>
      <c r="D1288" s="56">
        <v>29</v>
      </c>
      <c r="E1288" s="56">
        <v>35</v>
      </c>
      <c r="F1288" s="57">
        <v>3031.51</v>
      </c>
      <c r="G1288" s="57">
        <v>94.1</v>
      </c>
      <c r="H1288" s="57">
        <v>3031.51</v>
      </c>
      <c r="I1288" s="57" t="s">
        <v>28</v>
      </c>
      <c r="J1288" s="57" t="s">
        <v>28</v>
      </c>
      <c r="K1288" s="57">
        <v>100.38</v>
      </c>
    </row>
    <row r="1289" spans="1:11" ht="33.75">
      <c r="A1289" s="54">
        <v>1288</v>
      </c>
      <c r="B1289" s="54" t="s">
        <v>2367</v>
      </c>
      <c r="C1289" s="58" t="s">
        <v>2368</v>
      </c>
      <c r="D1289" s="56">
        <v>15</v>
      </c>
      <c r="E1289" s="56">
        <v>35</v>
      </c>
      <c r="F1289" s="57">
        <v>2155.79</v>
      </c>
      <c r="G1289" s="57">
        <v>143.72</v>
      </c>
      <c r="H1289" s="57">
        <v>2155.79</v>
      </c>
      <c r="I1289" s="57">
        <v>2821.15</v>
      </c>
      <c r="J1289" s="57">
        <v>3641.89</v>
      </c>
      <c r="K1289" s="57">
        <v>99.67</v>
      </c>
    </row>
    <row r="1290" spans="1:11" ht="33.75">
      <c r="A1290" s="54">
        <v>1289</v>
      </c>
      <c r="B1290" s="54" t="s">
        <v>2369</v>
      </c>
      <c r="C1290" s="58" t="s">
        <v>2370</v>
      </c>
      <c r="D1290" s="56">
        <v>29</v>
      </c>
      <c r="E1290" s="56">
        <v>35</v>
      </c>
      <c r="F1290" s="57">
        <v>3646.55</v>
      </c>
      <c r="G1290" s="57">
        <v>106.48</v>
      </c>
      <c r="H1290" s="57">
        <v>3646.55</v>
      </c>
      <c r="I1290" s="57" t="s">
        <v>28</v>
      </c>
      <c r="J1290" s="57" t="s">
        <v>28</v>
      </c>
      <c r="K1290" s="57">
        <v>100.34</v>
      </c>
    </row>
    <row r="1291" spans="1:11" ht="33.75">
      <c r="A1291" s="54">
        <v>1290</v>
      </c>
      <c r="B1291" s="54" t="s">
        <v>2371</v>
      </c>
      <c r="C1291" s="58" t="s">
        <v>2372</v>
      </c>
      <c r="D1291" s="56">
        <v>15</v>
      </c>
      <c r="E1291" s="56">
        <v>35</v>
      </c>
      <c r="F1291" s="57">
        <v>2016.05</v>
      </c>
      <c r="G1291" s="57">
        <v>134.4</v>
      </c>
      <c r="H1291" s="57">
        <v>2016.05</v>
      </c>
      <c r="I1291" s="57">
        <v>2675.49</v>
      </c>
      <c r="J1291" s="57">
        <v>3326.48</v>
      </c>
      <c r="K1291" s="57">
        <v>86.04</v>
      </c>
    </row>
    <row r="1292" spans="1:11" ht="33.75">
      <c r="A1292" s="54">
        <v>1291</v>
      </c>
      <c r="B1292" s="54" t="s">
        <v>2373</v>
      </c>
      <c r="C1292" s="58" t="s">
        <v>2374</v>
      </c>
      <c r="D1292" s="56">
        <v>43</v>
      </c>
      <c r="E1292" s="56">
        <v>49</v>
      </c>
      <c r="F1292" s="57">
        <v>4428.67</v>
      </c>
      <c r="G1292" s="57">
        <v>78.73</v>
      </c>
      <c r="H1292" s="57">
        <v>4428.67</v>
      </c>
      <c r="I1292" s="57" t="s">
        <v>28</v>
      </c>
      <c r="J1292" s="57" t="s">
        <v>28</v>
      </c>
      <c r="K1292" s="57">
        <v>95.2</v>
      </c>
    </row>
    <row r="1293" spans="1:11" ht="33.75">
      <c r="A1293" s="54">
        <v>1292</v>
      </c>
      <c r="B1293" s="54" t="s">
        <v>2375</v>
      </c>
      <c r="C1293" s="58" t="s">
        <v>2376</v>
      </c>
      <c r="D1293" s="56">
        <v>29</v>
      </c>
      <c r="E1293" s="56">
        <v>35</v>
      </c>
      <c r="F1293" s="57">
        <v>2666.92</v>
      </c>
      <c r="G1293" s="57">
        <v>91.96</v>
      </c>
      <c r="H1293" s="57">
        <v>2666.92</v>
      </c>
      <c r="I1293" s="57" t="s">
        <v>28</v>
      </c>
      <c r="J1293" s="57" t="s">
        <v>28</v>
      </c>
      <c r="K1293" s="57">
        <v>84.27</v>
      </c>
    </row>
    <row r="1294" spans="1:11" ht="33.75">
      <c r="A1294" s="54">
        <v>1293</v>
      </c>
      <c r="B1294" s="54" t="s">
        <v>2377</v>
      </c>
      <c r="C1294" s="58" t="s">
        <v>2378</v>
      </c>
      <c r="D1294" s="56">
        <v>36</v>
      </c>
      <c r="E1294" s="56">
        <v>42</v>
      </c>
      <c r="F1294" s="57">
        <v>2775.91</v>
      </c>
      <c r="G1294" s="57">
        <v>77.11</v>
      </c>
      <c r="H1294" s="57">
        <v>2775.91</v>
      </c>
      <c r="I1294" s="57" t="s">
        <v>28</v>
      </c>
      <c r="J1294" s="57" t="s">
        <v>28</v>
      </c>
      <c r="K1294" s="57">
        <v>70.72</v>
      </c>
    </row>
    <row r="1295" spans="1:11" ht="33.75">
      <c r="A1295" s="54">
        <v>1294</v>
      </c>
      <c r="B1295" s="54" t="s">
        <v>2379</v>
      </c>
      <c r="C1295" s="58" t="s">
        <v>2380</v>
      </c>
      <c r="D1295" s="56">
        <v>29</v>
      </c>
      <c r="E1295" s="56">
        <v>35</v>
      </c>
      <c r="F1295" s="57">
        <v>2774.94</v>
      </c>
      <c r="G1295" s="57">
        <v>95.69</v>
      </c>
      <c r="H1295" s="57">
        <v>2774.94</v>
      </c>
      <c r="I1295" s="57" t="s">
        <v>28</v>
      </c>
      <c r="J1295" s="57" t="s">
        <v>28</v>
      </c>
      <c r="K1295" s="57">
        <v>87.81</v>
      </c>
    </row>
    <row r="1296" spans="1:11" ht="33.75">
      <c r="A1296" s="54">
        <v>1295</v>
      </c>
      <c r="B1296" s="54" t="s">
        <v>2381</v>
      </c>
      <c r="C1296" s="58" t="s">
        <v>2382</v>
      </c>
      <c r="D1296" s="56">
        <v>36</v>
      </c>
      <c r="E1296" s="56">
        <v>42</v>
      </c>
      <c r="F1296" s="57">
        <v>3513.68</v>
      </c>
      <c r="G1296" s="57">
        <v>97.6</v>
      </c>
      <c r="H1296" s="57">
        <v>3513.68</v>
      </c>
      <c r="I1296" s="57" t="s">
        <v>28</v>
      </c>
      <c r="J1296" s="57" t="s">
        <v>28</v>
      </c>
      <c r="K1296" s="57">
        <v>87.84</v>
      </c>
    </row>
    <row r="1297" spans="1:11" ht="33.75">
      <c r="A1297" s="54">
        <v>1296</v>
      </c>
      <c r="B1297" s="54" t="s">
        <v>2383</v>
      </c>
      <c r="C1297" s="58" t="s">
        <v>2384</v>
      </c>
      <c r="D1297" s="56">
        <v>29</v>
      </c>
      <c r="E1297" s="56">
        <v>35</v>
      </c>
      <c r="F1297" s="57">
        <v>2598.58</v>
      </c>
      <c r="G1297" s="57">
        <v>89.61</v>
      </c>
      <c r="H1297" s="57">
        <v>2598.58</v>
      </c>
      <c r="I1297" s="57" t="s">
        <v>28</v>
      </c>
      <c r="J1297" s="57" t="s">
        <v>28</v>
      </c>
      <c r="K1297" s="57">
        <v>82.36</v>
      </c>
    </row>
    <row r="1298" spans="1:11" ht="33.75">
      <c r="A1298" s="54">
        <v>1297</v>
      </c>
      <c r="B1298" s="54" t="s">
        <v>2385</v>
      </c>
      <c r="C1298" s="58" t="s">
        <v>2386</v>
      </c>
      <c r="D1298" s="56">
        <v>50</v>
      </c>
      <c r="E1298" s="56">
        <v>56</v>
      </c>
      <c r="F1298" s="57">
        <v>4756.24</v>
      </c>
      <c r="G1298" s="57">
        <v>95.12</v>
      </c>
      <c r="H1298" s="57">
        <v>4756.24</v>
      </c>
      <c r="I1298" s="57" t="s">
        <v>28</v>
      </c>
      <c r="J1298" s="57" t="s">
        <v>28</v>
      </c>
      <c r="K1298" s="57">
        <v>91.47</v>
      </c>
    </row>
    <row r="1299" spans="1:11" ht="22.5">
      <c r="A1299" s="54">
        <v>1298</v>
      </c>
      <c r="B1299" s="54" t="s">
        <v>2387</v>
      </c>
      <c r="C1299" s="58" t="s">
        <v>2388</v>
      </c>
      <c r="D1299" s="56">
        <v>1</v>
      </c>
      <c r="E1299" s="56">
        <v>1</v>
      </c>
      <c r="F1299" s="57" t="s">
        <v>28</v>
      </c>
      <c r="G1299" s="57" t="s">
        <v>28</v>
      </c>
      <c r="H1299" s="57">
        <v>88.03</v>
      </c>
      <c r="I1299" s="57" t="s">
        <v>28</v>
      </c>
      <c r="J1299" s="57" t="s">
        <v>28</v>
      </c>
      <c r="K1299" s="57" t="s">
        <v>28</v>
      </c>
    </row>
    <row r="1300" spans="1:11" ht="33.75">
      <c r="A1300" s="54">
        <v>1299</v>
      </c>
      <c r="B1300" s="54" t="s">
        <v>2389</v>
      </c>
      <c r="C1300" s="58" t="s">
        <v>2390</v>
      </c>
      <c r="D1300" s="56">
        <v>8</v>
      </c>
      <c r="E1300" s="56">
        <v>28</v>
      </c>
      <c r="F1300" s="57">
        <v>1004.32</v>
      </c>
      <c r="G1300" s="57">
        <v>125.54</v>
      </c>
      <c r="H1300" s="57">
        <v>1004.32</v>
      </c>
      <c r="I1300" s="57">
        <v>1596.66</v>
      </c>
      <c r="J1300" s="57">
        <v>2204.13</v>
      </c>
      <c r="K1300" s="57">
        <v>75.150000000000006</v>
      </c>
    </row>
    <row r="1301" spans="1:11" ht="33.75">
      <c r="A1301" s="54">
        <v>1300</v>
      </c>
      <c r="B1301" s="54" t="s">
        <v>2391</v>
      </c>
      <c r="C1301" s="58" t="s">
        <v>2392</v>
      </c>
      <c r="D1301" s="56">
        <v>15</v>
      </c>
      <c r="E1301" s="56">
        <v>35</v>
      </c>
      <c r="F1301" s="57">
        <v>1838.13</v>
      </c>
      <c r="G1301" s="57">
        <v>119.12</v>
      </c>
      <c r="H1301" s="57">
        <v>1838.13</v>
      </c>
      <c r="I1301" s="57">
        <v>2540.37</v>
      </c>
      <c r="J1301" s="57">
        <v>3334.51</v>
      </c>
      <c r="K1301" s="57">
        <v>90.39</v>
      </c>
    </row>
    <row r="1302" spans="1:11" ht="33.75">
      <c r="A1302" s="54">
        <v>1301</v>
      </c>
      <c r="B1302" s="54" t="s">
        <v>2393</v>
      </c>
      <c r="C1302" s="58" t="s">
        <v>2394</v>
      </c>
      <c r="D1302" s="56">
        <v>15</v>
      </c>
      <c r="E1302" s="56">
        <v>35</v>
      </c>
      <c r="F1302" s="57">
        <v>1665.43</v>
      </c>
      <c r="G1302" s="57">
        <v>111.03</v>
      </c>
      <c r="H1302" s="57">
        <v>1665.43</v>
      </c>
      <c r="I1302" s="57">
        <v>2320.3000000000002</v>
      </c>
      <c r="J1302" s="57">
        <v>2959.2</v>
      </c>
      <c r="K1302" s="57">
        <v>80.569999999999993</v>
      </c>
    </row>
    <row r="1303" spans="1:11" ht="33.75">
      <c r="A1303" s="54">
        <v>1302</v>
      </c>
      <c r="B1303" s="54" t="s">
        <v>2395</v>
      </c>
      <c r="C1303" s="58" t="s">
        <v>2396</v>
      </c>
      <c r="D1303" s="56">
        <v>43</v>
      </c>
      <c r="E1303" s="56">
        <v>49</v>
      </c>
      <c r="F1303" s="57">
        <v>4247.78</v>
      </c>
      <c r="G1303" s="57">
        <v>91.78</v>
      </c>
      <c r="H1303" s="57">
        <v>4247.78</v>
      </c>
      <c r="I1303" s="57" t="s">
        <v>28</v>
      </c>
      <c r="J1303" s="57" t="s">
        <v>28</v>
      </c>
      <c r="K1303" s="57">
        <v>91.84</v>
      </c>
    </row>
    <row r="1304" spans="1:11" ht="45">
      <c r="A1304" s="54">
        <v>1303</v>
      </c>
      <c r="B1304" s="54" t="s">
        <v>2397</v>
      </c>
      <c r="C1304" s="58" t="s">
        <v>2398</v>
      </c>
      <c r="D1304" s="56">
        <v>43</v>
      </c>
      <c r="E1304" s="56">
        <v>49</v>
      </c>
      <c r="F1304" s="57">
        <v>4282.5600000000004</v>
      </c>
      <c r="G1304" s="57">
        <v>99.59</v>
      </c>
      <c r="H1304" s="57">
        <v>4282.5600000000004</v>
      </c>
      <c r="I1304" s="57" t="s">
        <v>28</v>
      </c>
      <c r="J1304" s="57" t="s">
        <v>28</v>
      </c>
      <c r="K1304" s="57">
        <v>91.82</v>
      </c>
    </row>
    <row r="1305" spans="1:11" ht="45">
      <c r="A1305" s="54">
        <v>1304</v>
      </c>
      <c r="B1305" s="54" t="s">
        <v>2399</v>
      </c>
      <c r="C1305" s="58" t="s">
        <v>2400</v>
      </c>
      <c r="D1305" s="56">
        <v>57</v>
      </c>
      <c r="E1305" s="56">
        <v>63</v>
      </c>
      <c r="F1305" s="57">
        <v>5792.84</v>
      </c>
      <c r="G1305" s="57">
        <v>101.63</v>
      </c>
      <c r="H1305" s="57">
        <v>5792.84</v>
      </c>
      <c r="I1305" s="57" t="s">
        <v>28</v>
      </c>
      <c r="J1305" s="57" t="s">
        <v>28</v>
      </c>
      <c r="K1305" s="57">
        <v>96.4</v>
      </c>
    </row>
    <row r="1306" spans="1:11" ht="33.75">
      <c r="A1306" s="54">
        <v>1305</v>
      </c>
      <c r="B1306" s="54" t="s">
        <v>2401</v>
      </c>
      <c r="C1306" s="58" t="s">
        <v>2402</v>
      </c>
      <c r="D1306" s="56">
        <v>8</v>
      </c>
      <c r="E1306" s="56">
        <v>28</v>
      </c>
      <c r="F1306" s="57">
        <v>981.64</v>
      </c>
      <c r="G1306" s="57">
        <v>122.71</v>
      </c>
      <c r="H1306" s="57">
        <v>981.64</v>
      </c>
      <c r="I1306" s="57">
        <v>1640.44</v>
      </c>
      <c r="J1306" s="57">
        <v>2283.2800000000002</v>
      </c>
      <c r="K1306" s="57">
        <v>75.61</v>
      </c>
    </row>
    <row r="1307" spans="1:11" ht="33.75">
      <c r="A1307" s="54">
        <v>1306</v>
      </c>
      <c r="B1307" s="54" t="s">
        <v>2403</v>
      </c>
      <c r="C1307" s="58" t="s">
        <v>2404</v>
      </c>
      <c r="D1307" s="56">
        <v>36</v>
      </c>
      <c r="E1307" s="56">
        <v>42</v>
      </c>
      <c r="F1307" s="57">
        <v>3365.86</v>
      </c>
      <c r="G1307" s="57">
        <v>77.33</v>
      </c>
      <c r="H1307" s="57">
        <v>3365.86</v>
      </c>
      <c r="I1307" s="57" t="s">
        <v>28</v>
      </c>
      <c r="J1307" s="57" t="s">
        <v>28</v>
      </c>
      <c r="K1307" s="57">
        <v>87.43</v>
      </c>
    </row>
    <row r="1308" spans="1:11" ht="33.75">
      <c r="A1308" s="54">
        <v>1307</v>
      </c>
      <c r="B1308" s="54" t="s">
        <v>2405</v>
      </c>
      <c r="C1308" s="58" t="s">
        <v>2406</v>
      </c>
      <c r="D1308" s="56">
        <v>8</v>
      </c>
      <c r="E1308" s="56">
        <v>28</v>
      </c>
      <c r="F1308" s="57">
        <v>1163.9100000000001</v>
      </c>
      <c r="G1308" s="57">
        <v>145.49</v>
      </c>
      <c r="H1308" s="57">
        <v>1163.9100000000001</v>
      </c>
      <c r="I1308" s="57">
        <v>1963.07</v>
      </c>
      <c r="J1308" s="57">
        <v>2619.6799999999998</v>
      </c>
      <c r="K1308" s="57">
        <v>79.05</v>
      </c>
    </row>
    <row r="1309" spans="1:11" ht="33.75">
      <c r="A1309" s="54">
        <v>1308</v>
      </c>
      <c r="B1309" s="54" t="s">
        <v>2407</v>
      </c>
      <c r="C1309" s="58" t="s">
        <v>2408</v>
      </c>
      <c r="D1309" s="56">
        <v>43</v>
      </c>
      <c r="E1309" s="56">
        <v>49</v>
      </c>
      <c r="F1309" s="57">
        <v>4071.88</v>
      </c>
      <c r="G1309" s="57">
        <v>69.150000000000006</v>
      </c>
      <c r="H1309" s="57">
        <v>4071.88</v>
      </c>
      <c r="I1309" s="57" t="s">
        <v>28</v>
      </c>
      <c r="J1309" s="57" t="s">
        <v>28</v>
      </c>
      <c r="K1309" s="57">
        <v>90.65</v>
      </c>
    </row>
    <row r="1310" spans="1:11" ht="45">
      <c r="A1310" s="54">
        <v>1309</v>
      </c>
      <c r="B1310" s="54" t="s">
        <v>2409</v>
      </c>
      <c r="C1310" s="58" t="s">
        <v>2410</v>
      </c>
      <c r="D1310" s="56">
        <v>8</v>
      </c>
      <c r="E1310" s="56">
        <v>28</v>
      </c>
      <c r="F1310" s="57">
        <v>1179.1600000000001</v>
      </c>
      <c r="G1310" s="57">
        <v>147.38999999999999</v>
      </c>
      <c r="H1310" s="57">
        <v>1179.1600000000001</v>
      </c>
      <c r="I1310" s="57">
        <v>1905.9</v>
      </c>
      <c r="J1310" s="57">
        <v>2703.69</v>
      </c>
      <c r="K1310" s="57">
        <v>78.41</v>
      </c>
    </row>
    <row r="1311" spans="1:11" ht="45">
      <c r="A1311" s="54">
        <v>1310</v>
      </c>
      <c r="B1311" s="54" t="s">
        <v>2411</v>
      </c>
      <c r="C1311" s="58" t="s">
        <v>2412</v>
      </c>
      <c r="D1311" s="56">
        <v>57</v>
      </c>
      <c r="E1311" s="56">
        <v>63</v>
      </c>
      <c r="F1311" s="57">
        <v>5443.14</v>
      </c>
      <c r="G1311" s="57">
        <v>78.27</v>
      </c>
      <c r="H1311" s="57">
        <v>5443.14</v>
      </c>
      <c r="I1311" s="57" t="s">
        <v>28</v>
      </c>
      <c r="J1311" s="57" t="s">
        <v>28</v>
      </c>
      <c r="K1311" s="57">
        <v>88.82</v>
      </c>
    </row>
    <row r="1312" spans="1:11" ht="22.5">
      <c r="A1312" s="54">
        <v>1311</v>
      </c>
      <c r="B1312" s="54" t="s">
        <v>2413</v>
      </c>
      <c r="C1312" s="58" t="s">
        <v>2414</v>
      </c>
      <c r="D1312" s="56">
        <v>1</v>
      </c>
      <c r="E1312" s="56">
        <v>1</v>
      </c>
      <c r="F1312" s="57" t="s">
        <v>28</v>
      </c>
      <c r="G1312" s="57" t="s">
        <v>28</v>
      </c>
      <c r="H1312" s="57">
        <v>83.58</v>
      </c>
      <c r="I1312" s="57" t="s">
        <v>28</v>
      </c>
      <c r="J1312" s="57" t="s">
        <v>28</v>
      </c>
      <c r="K1312" s="57" t="s">
        <v>28</v>
      </c>
    </row>
    <row r="1313" spans="1:11" ht="33.75">
      <c r="A1313" s="54">
        <v>1312</v>
      </c>
      <c r="B1313" s="54" t="s">
        <v>2415</v>
      </c>
      <c r="C1313" s="58" t="s">
        <v>2416</v>
      </c>
      <c r="D1313" s="56">
        <v>15</v>
      </c>
      <c r="E1313" s="56">
        <v>35</v>
      </c>
      <c r="F1313" s="57">
        <v>1824.81</v>
      </c>
      <c r="G1313" s="57">
        <v>121.65</v>
      </c>
      <c r="H1313" s="57">
        <v>1824.81</v>
      </c>
      <c r="I1313" s="57">
        <v>2385.83</v>
      </c>
      <c r="J1313" s="57">
        <v>2963.62</v>
      </c>
      <c r="K1313" s="57">
        <v>83.08</v>
      </c>
    </row>
    <row r="1314" spans="1:11" ht="33.75">
      <c r="A1314" s="54">
        <v>1313</v>
      </c>
      <c r="B1314" s="54" t="s">
        <v>2417</v>
      </c>
      <c r="C1314" s="58" t="s">
        <v>2418</v>
      </c>
      <c r="D1314" s="56">
        <v>36</v>
      </c>
      <c r="E1314" s="56">
        <v>42</v>
      </c>
      <c r="F1314" s="57">
        <v>3941.76</v>
      </c>
      <c r="G1314" s="57">
        <v>100.81</v>
      </c>
      <c r="H1314" s="57">
        <v>3941.76</v>
      </c>
      <c r="I1314" s="57" t="s">
        <v>28</v>
      </c>
      <c r="J1314" s="57" t="s">
        <v>28</v>
      </c>
      <c r="K1314" s="57">
        <v>100.04</v>
      </c>
    </row>
    <row r="1315" spans="1:11" ht="33.75">
      <c r="A1315" s="54">
        <v>1314</v>
      </c>
      <c r="B1315" s="54" t="s">
        <v>2419</v>
      </c>
      <c r="C1315" s="58" t="s">
        <v>2420</v>
      </c>
      <c r="D1315" s="56">
        <v>15</v>
      </c>
      <c r="E1315" s="56">
        <v>35</v>
      </c>
      <c r="F1315" s="57">
        <v>1751.18</v>
      </c>
      <c r="G1315" s="57">
        <v>116.75</v>
      </c>
      <c r="H1315" s="57">
        <v>1751.18</v>
      </c>
      <c r="I1315" s="57">
        <v>2501.1999999999998</v>
      </c>
      <c r="J1315" s="57">
        <v>3069.06</v>
      </c>
      <c r="K1315" s="57">
        <v>84.28</v>
      </c>
    </row>
    <row r="1316" spans="1:11" ht="33.75">
      <c r="A1316" s="54">
        <v>1315</v>
      </c>
      <c r="B1316" s="54" t="s">
        <v>2421</v>
      </c>
      <c r="C1316" s="58" t="s">
        <v>2422</v>
      </c>
      <c r="D1316" s="56">
        <v>36</v>
      </c>
      <c r="E1316" s="56">
        <v>42</v>
      </c>
      <c r="F1316" s="57">
        <v>3474.66</v>
      </c>
      <c r="G1316" s="57">
        <v>57.94</v>
      </c>
      <c r="H1316" s="57">
        <v>3474.66</v>
      </c>
      <c r="I1316" s="57" t="s">
        <v>28</v>
      </c>
      <c r="J1316" s="57" t="s">
        <v>28</v>
      </c>
      <c r="K1316" s="57">
        <v>89.67</v>
      </c>
    </row>
    <row r="1317" spans="1:11" ht="45">
      <c r="A1317" s="54">
        <v>1316</v>
      </c>
      <c r="B1317" s="54" t="s">
        <v>2423</v>
      </c>
      <c r="C1317" s="58" t="s">
        <v>2424</v>
      </c>
      <c r="D1317" s="56">
        <v>15</v>
      </c>
      <c r="E1317" s="56">
        <v>35</v>
      </c>
      <c r="F1317" s="57">
        <v>1960.75</v>
      </c>
      <c r="G1317" s="57">
        <v>130.72</v>
      </c>
      <c r="H1317" s="57">
        <v>1960.75</v>
      </c>
      <c r="I1317" s="57">
        <v>2708.84</v>
      </c>
      <c r="J1317" s="57">
        <v>3366.25</v>
      </c>
      <c r="K1317" s="57">
        <v>88.88</v>
      </c>
    </row>
    <row r="1318" spans="1:11" ht="45">
      <c r="A1318" s="54">
        <v>1317</v>
      </c>
      <c r="B1318" s="54" t="s">
        <v>2425</v>
      </c>
      <c r="C1318" s="58" t="s">
        <v>2426</v>
      </c>
      <c r="D1318" s="56">
        <v>50</v>
      </c>
      <c r="E1318" s="56">
        <v>56</v>
      </c>
      <c r="F1318" s="57">
        <v>5732.05</v>
      </c>
      <c r="G1318" s="57">
        <v>107.75</v>
      </c>
      <c r="H1318" s="57">
        <v>5732.05</v>
      </c>
      <c r="I1318" s="57" t="s">
        <v>28</v>
      </c>
      <c r="J1318" s="57" t="s">
        <v>28</v>
      </c>
      <c r="K1318" s="57">
        <v>106.94</v>
      </c>
    </row>
    <row r="1319" spans="1:11" ht="33.75">
      <c r="A1319" s="54">
        <v>1318</v>
      </c>
      <c r="B1319" s="54" t="s">
        <v>2427</v>
      </c>
      <c r="C1319" s="58" t="s">
        <v>2428</v>
      </c>
      <c r="D1319" s="56">
        <v>8</v>
      </c>
      <c r="E1319" s="56">
        <v>28</v>
      </c>
      <c r="F1319" s="57">
        <v>1048.23</v>
      </c>
      <c r="G1319" s="57">
        <v>131.03</v>
      </c>
      <c r="H1319" s="57">
        <v>1048.23</v>
      </c>
      <c r="I1319" s="57">
        <v>1723.5</v>
      </c>
      <c r="J1319" s="57">
        <v>2355.6799999999998</v>
      </c>
      <c r="K1319" s="57">
        <v>79.91</v>
      </c>
    </row>
    <row r="1320" spans="1:11" ht="33.75">
      <c r="A1320" s="54">
        <v>1319</v>
      </c>
      <c r="B1320" s="54" t="s">
        <v>2429</v>
      </c>
      <c r="C1320" s="58" t="s">
        <v>2430</v>
      </c>
      <c r="D1320" s="56">
        <v>36</v>
      </c>
      <c r="E1320" s="56">
        <v>42</v>
      </c>
      <c r="F1320" s="57">
        <v>3408.88</v>
      </c>
      <c r="G1320" s="57">
        <v>75.23</v>
      </c>
      <c r="H1320" s="57">
        <v>3408.88</v>
      </c>
      <c r="I1320" s="57" t="s">
        <v>28</v>
      </c>
      <c r="J1320" s="57" t="s">
        <v>28</v>
      </c>
      <c r="K1320" s="57">
        <v>84.17</v>
      </c>
    </row>
    <row r="1321" spans="1:11" ht="33.75">
      <c r="A1321" s="54">
        <v>1320</v>
      </c>
      <c r="B1321" s="54" t="s">
        <v>2431</v>
      </c>
      <c r="C1321" s="58" t="s">
        <v>2432</v>
      </c>
      <c r="D1321" s="56">
        <v>29</v>
      </c>
      <c r="E1321" s="56">
        <v>35</v>
      </c>
      <c r="F1321" s="57">
        <v>3101.06</v>
      </c>
      <c r="G1321" s="57">
        <v>106.93</v>
      </c>
      <c r="H1321" s="57">
        <v>3101.06</v>
      </c>
      <c r="I1321" s="57" t="s">
        <v>28</v>
      </c>
      <c r="J1321" s="57" t="s">
        <v>28</v>
      </c>
      <c r="K1321" s="57">
        <v>95.02</v>
      </c>
    </row>
    <row r="1322" spans="1:11" ht="33.75">
      <c r="A1322" s="54">
        <v>1321</v>
      </c>
      <c r="B1322" s="54" t="s">
        <v>2433</v>
      </c>
      <c r="C1322" s="58" t="s">
        <v>2434</v>
      </c>
      <c r="D1322" s="56">
        <v>43</v>
      </c>
      <c r="E1322" s="56">
        <v>49</v>
      </c>
      <c r="F1322" s="57">
        <v>4926.96</v>
      </c>
      <c r="G1322" s="57">
        <v>114.58</v>
      </c>
      <c r="H1322" s="57">
        <v>4926.96</v>
      </c>
      <c r="I1322" s="57" t="s">
        <v>28</v>
      </c>
      <c r="J1322" s="57" t="s">
        <v>28</v>
      </c>
      <c r="K1322" s="57">
        <v>106.64</v>
      </c>
    </row>
    <row r="1323" spans="1:11" ht="45">
      <c r="A1323" s="54">
        <v>1322</v>
      </c>
      <c r="B1323" s="54" t="s">
        <v>2435</v>
      </c>
      <c r="C1323" s="58" t="s">
        <v>2436</v>
      </c>
      <c r="D1323" s="56">
        <v>29</v>
      </c>
      <c r="E1323" s="56">
        <v>35</v>
      </c>
      <c r="F1323" s="57">
        <v>2626.38</v>
      </c>
      <c r="G1323" s="57">
        <v>90.56</v>
      </c>
      <c r="H1323" s="57">
        <v>2626.38</v>
      </c>
      <c r="I1323" s="57" t="s">
        <v>28</v>
      </c>
      <c r="J1323" s="57" t="s">
        <v>28</v>
      </c>
      <c r="K1323" s="57">
        <v>83.54</v>
      </c>
    </row>
    <row r="1324" spans="1:11" ht="45">
      <c r="A1324" s="54">
        <v>1323</v>
      </c>
      <c r="B1324" s="54" t="s">
        <v>2437</v>
      </c>
      <c r="C1324" s="58" t="s">
        <v>2438</v>
      </c>
      <c r="D1324" s="56">
        <v>43</v>
      </c>
      <c r="E1324" s="56">
        <v>49</v>
      </c>
      <c r="F1324" s="57">
        <v>4358.1899999999996</v>
      </c>
      <c r="G1324" s="57">
        <v>101.35</v>
      </c>
      <c r="H1324" s="57">
        <v>4358.1899999999996</v>
      </c>
      <c r="I1324" s="57" t="s">
        <v>28</v>
      </c>
      <c r="J1324" s="57" t="s">
        <v>28</v>
      </c>
      <c r="K1324" s="57">
        <v>94.06</v>
      </c>
    </row>
    <row r="1325" spans="1:11" ht="11.25">
      <c r="A1325" s="54">
        <v>1324</v>
      </c>
      <c r="B1325" s="54" t="s">
        <v>2439</v>
      </c>
      <c r="C1325" s="55" t="s">
        <v>2440</v>
      </c>
      <c r="D1325" s="56">
        <v>1</v>
      </c>
      <c r="E1325" s="56">
        <v>1</v>
      </c>
      <c r="F1325" s="57" t="s">
        <v>28</v>
      </c>
      <c r="G1325" s="57" t="s">
        <v>28</v>
      </c>
      <c r="H1325" s="57">
        <v>73.55</v>
      </c>
      <c r="I1325" s="57" t="s">
        <v>28</v>
      </c>
      <c r="J1325" s="57" t="s">
        <v>28</v>
      </c>
      <c r="K1325" s="57" t="s">
        <v>28</v>
      </c>
    </row>
    <row r="1326" spans="1:11" ht="33.75">
      <c r="A1326" s="54">
        <v>1325</v>
      </c>
      <c r="B1326" s="54" t="s">
        <v>2441</v>
      </c>
      <c r="C1326" s="58" t="s">
        <v>2442</v>
      </c>
      <c r="D1326" s="56">
        <v>8</v>
      </c>
      <c r="E1326" s="56">
        <v>28</v>
      </c>
      <c r="F1326" s="57">
        <v>1524.87</v>
      </c>
      <c r="G1326" s="57">
        <v>190.61</v>
      </c>
      <c r="H1326" s="57">
        <v>1524.87</v>
      </c>
      <c r="I1326" s="57">
        <v>2401.5100000000002</v>
      </c>
      <c r="J1326" s="57">
        <v>3305.82</v>
      </c>
      <c r="K1326" s="57">
        <v>114.82</v>
      </c>
    </row>
    <row r="1327" spans="1:11" ht="33.75">
      <c r="A1327" s="54">
        <v>1326</v>
      </c>
      <c r="B1327" s="54" t="s">
        <v>2443</v>
      </c>
      <c r="C1327" s="58" t="s">
        <v>2444</v>
      </c>
      <c r="D1327" s="56">
        <v>29</v>
      </c>
      <c r="E1327" s="56">
        <v>35</v>
      </c>
      <c r="F1327" s="57">
        <v>4550.87</v>
      </c>
      <c r="G1327" s="57">
        <v>144.1</v>
      </c>
      <c r="H1327" s="57">
        <v>4550.87</v>
      </c>
      <c r="I1327" s="57" t="s">
        <v>28</v>
      </c>
      <c r="J1327" s="57" t="s">
        <v>28</v>
      </c>
      <c r="K1327" s="57">
        <v>150.03</v>
      </c>
    </row>
    <row r="1328" spans="1:11" ht="33.75">
      <c r="A1328" s="54">
        <v>7000</v>
      </c>
      <c r="B1328" s="54" t="s">
        <v>32</v>
      </c>
      <c r="C1328" s="58" t="s">
        <v>2870</v>
      </c>
      <c r="D1328" s="56">
        <v>7</v>
      </c>
      <c r="E1328" s="56">
        <v>7</v>
      </c>
      <c r="F1328" s="57">
        <v>1056.99</v>
      </c>
      <c r="G1328" s="57">
        <v>151</v>
      </c>
      <c r="H1328" s="57">
        <v>1056.99</v>
      </c>
      <c r="I1328" s="57" t="s">
        <v>28</v>
      </c>
      <c r="J1328" s="57" t="s">
        <v>28</v>
      </c>
      <c r="K1328" s="57">
        <v>151</v>
      </c>
    </row>
    <row r="1329" spans="1:11" ht="33.75">
      <c r="A1329" s="54">
        <v>7000</v>
      </c>
      <c r="B1329" s="54" t="s">
        <v>36</v>
      </c>
      <c r="C1329" s="58" t="s">
        <v>2870</v>
      </c>
      <c r="D1329" s="56">
        <v>7</v>
      </c>
      <c r="E1329" s="56">
        <v>7</v>
      </c>
      <c r="F1329" s="57">
        <v>1056.99</v>
      </c>
      <c r="G1329" s="57">
        <v>151</v>
      </c>
      <c r="H1329" s="57">
        <v>1056.99</v>
      </c>
      <c r="I1329" s="57" t="s">
        <v>28</v>
      </c>
      <c r="J1329" s="57" t="s">
        <v>28</v>
      </c>
      <c r="K1329" s="57">
        <v>151</v>
      </c>
    </row>
    <row r="1330" spans="1:11" ht="33.75">
      <c r="A1330" s="54">
        <v>7000</v>
      </c>
      <c r="B1330" s="54" t="s">
        <v>34</v>
      </c>
      <c r="C1330" s="58" t="s">
        <v>2870</v>
      </c>
      <c r="D1330" s="56">
        <v>7</v>
      </c>
      <c r="E1330" s="56">
        <v>7</v>
      </c>
      <c r="F1330" s="57">
        <v>1056.99</v>
      </c>
      <c r="G1330" s="57">
        <v>151</v>
      </c>
      <c r="H1330" s="57">
        <v>1056.99</v>
      </c>
      <c r="I1330" s="57" t="s">
        <v>28</v>
      </c>
      <c r="J1330" s="57" t="s">
        <v>28</v>
      </c>
      <c r="K1330" s="57">
        <v>151</v>
      </c>
    </row>
    <row r="1331" spans="1:11" ht="33.75">
      <c r="A1331" s="54">
        <v>7000</v>
      </c>
      <c r="B1331" s="54" t="s">
        <v>41</v>
      </c>
      <c r="C1331" s="58" t="s">
        <v>2870</v>
      </c>
      <c r="D1331" s="56">
        <v>7</v>
      </c>
      <c r="E1331" s="56">
        <v>7</v>
      </c>
      <c r="F1331" s="57">
        <v>1056.99</v>
      </c>
      <c r="G1331" s="57">
        <v>151</v>
      </c>
      <c r="H1331" s="57">
        <v>1056.99</v>
      </c>
      <c r="I1331" s="57" t="s">
        <v>28</v>
      </c>
      <c r="J1331" s="57" t="s">
        <v>28</v>
      </c>
      <c r="K1331" s="57">
        <v>151</v>
      </c>
    </row>
    <row r="1332" spans="1:11" ht="33.75">
      <c r="A1332" s="54">
        <v>7000</v>
      </c>
      <c r="B1332" s="54" t="s">
        <v>43</v>
      </c>
      <c r="C1332" s="58" t="s">
        <v>2870</v>
      </c>
      <c r="D1332" s="56">
        <v>7</v>
      </c>
      <c r="E1332" s="56">
        <v>7</v>
      </c>
      <c r="F1332" s="57">
        <v>1056.99</v>
      </c>
      <c r="G1332" s="57">
        <v>151</v>
      </c>
      <c r="H1332" s="57">
        <v>1056.99</v>
      </c>
      <c r="I1332" s="57" t="s">
        <v>28</v>
      </c>
      <c r="J1332" s="57" t="s">
        <v>28</v>
      </c>
      <c r="K1332" s="57">
        <v>151</v>
      </c>
    </row>
    <row r="1333" spans="1:11" ht="33.75">
      <c r="A1333" s="54">
        <v>7000</v>
      </c>
      <c r="B1333" s="54" t="s">
        <v>39</v>
      </c>
      <c r="C1333" s="58" t="s">
        <v>2870</v>
      </c>
      <c r="D1333" s="56">
        <v>7</v>
      </c>
      <c r="E1333" s="56">
        <v>7</v>
      </c>
      <c r="F1333" s="57">
        <v>1056.99</v>
      </c>
      <c r="G1333" s="57">
        <v>151</v>
      </c>
      <c r="H1333" s="57">
        <v>1056.99</v>
      </c>
      <c r="I1333" s="57" t="s">
        <v>28</v>
      </c>
      <c r="J1333" s="57" t="s">
        <v>28</v>
      </c>
      <c r="K1333" s="57">
        <v>151</v>
      </c>
    </row>
    <row r="1334" spans="1:11" ht="33.75">
      <c r="A1334" s="54">
        <v>7001</v>
      </c>
      <c r="B1334" s="54" t="s">
        <v>55</v>
      </c>
      <c r="C1334" s="58" t="s">
        <v>2871</v>
      </c>
      <c r="D1334" s="56">
        <v>7</v>
      </c>
      <c r="E1334" s="56">
        <v>7</v>
      </c>
      <c r="F1334" s="57">
        <v>839.12</v>
      </c>
      <c r="G1334" s="57">
        <v>119.87</v>
      </c>
      <c r="H1334" s="57">
        <v>839.12</v>
      </c>
      <c r="I1334" s="57" t="s">
        <v>28</v>
      </c>
      <c r="J1334" s="57" t="s">
        <v>28</v>
      </c>
      <c r="K1334" s="57">
        <v>119.87</v>
      </c>
    </row>
    <row r="1335" spans="1:11" ht="33.75">
      <c r="A1335" s="54">
        <v>7001</v>
      </c>
      <c r="B1335" s="54" t="s">
        <v>45</v>
      </c>
      <c r="C1335" s="58" t="s">
        <v>2871</v>
      </c>
      <c r="D1335" s="56">
        <v>7</v>
      </c>
      <c r="E1335" s="56">
        <v>7</v>
      </c>
      <c r="F1335" s="57">
        <v>839.12</v>
      </c>
      <c r="G1335" s="57">
        <v>119.87</v>
      </c>
      <c r="H1335" s="57">
        <v>839.12</v>
      </c>
      <c r="I1335" s="57" t="s">
        <v>28</v>
      </c>
      <c r="J1335" s="57" t="s">
        <v>28</v>
      </c>
      <c r="K1335" s="57">
        <v>119.87</v>
      </c>
    </row>
    <row r="1336" spans="1:11" ht="33.75">
      <c r="A1336" s="54">
        <v>7001</v>
      </c>
      <c r="B1336" s="54" t="s">
        <v>51</v>
      </c>
      <c r="C1336" s="58" t="s">
        <v>2871</v>
      </c>
      <c r="D1336" s="56">
        <v>7</v>
      </c>
      <c r="E1336" s="56">
        <v>7</v>
      </c>
      <c r="F1336" s="57">
        <v>839.12</v>
      </c>
      <c r="G1336" s="57">
        <v>119.87</v>
      </c>
      <c r="H1336" s="57">
        <v>839.12</v>
      </c>
      <c r="I1336" s="57" t="s">
        <v>28</v>
      </c>
      <c r="J1336" s="57" t="s">
        <v>28</v>
      </c>
      <c r="K1336" s="57">
        <v>119.87</v>
      </c>
    </row>
    <row r="1337" spans="1:11" ht="33.75">
      <c r="A1337" s="54">
        <v>7001</v>
      </c>
      <c r="B1337" s="54" t="s">
        <v>47</v>
      </c>
      <c r="C1337" s="58" t="s">
        <v>2871</v>
      </c>
      <c r="D1337" s="56">
        <v>7</v>
      </c>
      <c r="E1337" s="56">
        <v>7</v>
      </c>
      <c r="F1337" s="57">
        <v>839.12</v>
      </c>
      <c r="G1337" s="57">
        <v>119.87</v>
      </c>
      <c r="H1337" s="57">
        <v>839.12</v>
      </c>
      <c r="I1337" s="57" t="s">
        <v>28</v>
      </c>
      <c r="J1337" s="57" t="s">
        <v>28</v>
      </c>
      <c r="K1337" s="57">
        <v>119.87</v>
      </c>
    </row>
    <row r="1338" spans="1:11" ht="33.75">
      <c r="A1338" s="54">
        <v>7001</v>
      </c>
      <c r="B1338" s="54" t="s">
        <v>49</v>
      </c>
      <c r="C1338" s="58" t="s">
        <v>2871</v>
      </c>
      <c r="D1338" s="56">
        <v>7</v>
      </c>
      <c r="E1338" s="56">
        <v>7</v>
      </c>
      <c r="F1338" s="57">
        <v>839.12</v>
      </c>
      <c r="G1338" s="57">
        <v>119.87</v>
      </c>
      <c r="H1338" s="57">
        <v>839.12</v>
      </c>
      <c r="I1338" s="57" t="s">
        <v>28</v>
      </c>
      <c r="J1338" s="57" t="s">
        <v>28</v>
      </c>
      <c r="K1338" s="57">
        <v>119.87</v>
      </c>
    </row>
    <row r="1339" spans="1:11" ht="33.75">
      <c r="A1339" s="54">
        <v>7001</v>
      </c>
      <c r="B1339" s="54" t="s">
        <v>53</v>
      </c>
      <c r="C1339" s="58" t="s">
        <v>2871</v>
      </c>
      <c r="D1339" s="56">
        <v>7</v>
      </c>
      <c r="E1339" s="56">
        <v>7</v>
      </c>
      <c r="F1339" s="57">
        <v>839.12</v>
      </c>
      <c r="G1339" s="57">
        <v>119.87</v>
      </c>
      <c r="H1339" s="57">
        <v>839.12</v>
      </c>
      <c r="I1339" s="57" t="s">
        <v>28</v>
      </c>
      <c r="J1339" s="57" t="s">
        <v>28</v>
      </c>
      <c r="K1339" s="57">
        <v>119.87</v>
      </c>
    </row>
    <row r="1340" spans="1:11" ht="33.75">
      <c r="A1340" s="54">
        <v>7002</v>
      </c>
      <c r="B1340" s="54" t="s">
        <v>63</v>
      </c>
      <c r="C1340" s="58" t="s">
        <v>2872</v>
      </c>
      <c r="D1340" s="56">
        <v>7</v>
      </c>
      <c r="E1340" s="56">
        <v>7</v>
      </c>
      <c r="F1340" s="57">
        <v>838.57</v>
      </c>
      <c r="G1340" s="57">
        <v>119.8</v>
      </c>
      <c r="H1340" s="57">
        <v>838.57</v>
      </c>
      <c r="I1340" s="57" t="s">
        <v>28</v>
      </c>
      <c r="J1340" s="57" t="s">
        <v>28</v>
      </c>
      <c r="K1340" s="57">
        <v>119.8</v>
      </c>
    </row>
    <row r="1341" spans="1:11" ht="33.75">
      <c r="A1341" s="54">
        <v>7002</v>
      </c>
      <c r="B1341" s="54" t="s">
        <v>59</v>
      </c>
      <c r="C1341" s="58" t="s">
        <v>2872</v>
      </c>
      <c r="D1341" s="56">
        <v>7</v>
      </c>
      <c r="E1341" s="56">
        <v>7</v>
      </c>
      <c r="F1341" s="57">
        <v>838.57</v>
      </c>
      <c r="G1341" s="57">
        <v>119.8</v>
      </c>
      <c r="H1341" s="57">
        <v>838.57</v>
      </c>
      <c r="I1341" s="57" t="s">
        <v>28</v>
      </c>
      <c r="J1341" s="57" t="s">
        <v>28</v>
      </c>
      <c r="K1341" s="57">
        <v>119.8</v>
      </c>
    </row>
    <row r="1342" spans="1:11" ht="33.75">
      <c r="A1342" s="54">
        <v>7002</v>
      </c>
      <c r="B1342" s="54" t="s">
        <v>61</v>
      </c>
      <c r="C1342" s="58" t="s">
        <v>2872</v>
      </c>
      <c r="D1342" s="56">
        <v>7</v>
      </c>
      <c r="E1342" s="56">
        <v>7</v>
      </c>
      <c r="F1342" s="57">
        <v>838.57</v>
      </c>
      <c r="G1342" s="57">
        <v>119.8</v>
      </c>
      <c r="H1342" s="57">
        <v>838.57</v>
      </c>
      <c r="I1342" s="57" t="s">
        <v>28</v>
      </c>
      <c r="J1342" s="57" t="s">
        <v>28</v>
      </c>
      <c r="K1342" s="57">
        <v>119.8</v>
      </c>
    </row>
    <row r="1343" spans="1:11" ht="33.75">
      <c r="A1343" s="54">
        <v>7002</v>
      </c>
      <c r="B1343" s="54" t="s">
        <v>65</v>
      </c>
      <c r="C1343" s="58" t="s">
        <v>2872</v>
      </c>
      <c r="D1343" s="56">
        <v>7</v>
      </c>
      <c r="E1343" s="56">
        <v>7</v>
      </c>
      <c r="F1343" s="57">
        <v>838.57</v>
      </c>
      <c r="G1343" s="57">
        <v>119.8</v>
      </c>
      <c r="H1343" s="57">
        <v>838.57</v>
      </c>
      <c r="I1343" s="57" t="s">
        <v>28</v>
      </c>
      <c r="J1343" s="57" t="s">
        <v>28</v>
      </c>
      <c r="K1343" s="57">
        <v>119.8</v>
      </c>
    </row>
    <row r="1344" spans="1:11" ht="33.75">
      <c r="A1344" s="54">
        <v>7002</v>
      </c>
      <c r="B1344" s="54" t="s">
        <v>67</v>
      </c>
      <c r="C1344" s="58" t="s">
        <v>2872</v>
      </c>
      <c r="D1344" s="56">
        <v>7</v>
      </c>
      <c r="E1344" s="56">
        <v>7</v>
      </c>
      <c r="F1344" s="57">
        <v>838.57</v>
      </c>
      <c r="G1344" s="57">
        <v>119.8</v>
      </c>
      <c r="H1344" s="57">
        <v>838.57</v>
      </c>
      <c r="I1344" s="57" t="s">
        <v>28</v>
      </c>
      <c r="J1344" s="57" t="s">
        <v>28</v>
      </c>
      <c r="K1344" s="57">
        <v>119.8</v>
      </c>
    </row>
    <row r="1345" spans="1:11" ht="33.75">
      <c r="A1345" s="54">
        <v>7002</v>
      </c>
      <c r="B1345" s="54" t="s">
        <v>57</v>
      </c>
      <c r="C1345" s="58" t="s">
        <v>2872</v>
      </c>
      <c r="D1345" s="56">
        <v>7</v>
      </c>
      <c r="E1345" s="56">
        <v>7</v>
      </c>
      <c r="F1345" s="57">
        <v>838.57</v>
      </c>
      <c r="G1345" s="57">
        <v>119.8</v>
      </c>
      <c r="H1345" s="57">
        <v>838.57</v>
      </c>
      <c r="I1345" s="57" t="s">
        <v>28</v>
      </c>
      <c r="J1345" s="57" t="s">
        <v>28</v>
      </c>
      <c r="K1345" s="57">
        <v>119.8</v>
      </c>
    </row>
    <row r="1346" spans="1:11" ht="33.75">
      <c r="A1346" s="54">
        <v>7003</v>
      </c>
      <c r="B1346" s="54" t="s">
        <v>77</v>
      </c>
      <c r="C1346" s="58" t="s">
        <v>2873</v>
      </c>
      <c r="D1346" s="56">
        <v>7</v>
      </c>
      <c r="E1346" s="56">
        <v>7</v>
      </c>
      <c r="F1346" s="57">
        <v>1313.38</v>
      </c>
      <c r="G1346" s="57">
        <v>187.63</v>
      </c>
      <c r="H1346" s="57">
        <v>1313.38</v>
      </c>
      <c r="I1346" s="57" t="s">
        <v>28</v>
      </c>
      <c r="J1346" s="57" t="s">
        <v>28</v>
      </c>
      <c r="K1346" s="57">
        <v>187.63</v>
      </c>
    </row>
    <row r="1347" spans="1:11" ht="33.75">
      <c r="A1347" s="54">
        <v>7003</v>
      </c>
      <c r="B1347" s="54" t="s">
        <v>81</v>
      </c>
      <c r="C1347" s="58" t="s">
        <v>2873</v>
      </c>
      <c r="D1347" s="56">
        <v>7</v>
      </c>
      <c r="E1347" s="56">
        <v>7</v>
      </c>
      <c r="F1347" s="57">
        <v>1313.38</v>
      </c>
      <c r="G1347" s="57">
        <v>187.63</v>
      </c>
      <c r="H1347" s="57">
        <v>1313.38</v>
      </c>
      <c r="I1347" s="57" t="s">
        <v>28</v>
      </c>
      <c r="J1347" s="57" t="s">
        <v>28</v>
      </c>
      <c r="K1347" s="57">
        <v>187.63</v>
      </c>
    </row>
    <row r="1348" spans="1:11" ht="33.75">
      <c r="A1348" s="54">
        <v>7003</v>
      </c>
      <c r="B1348" s="54" t="s">
        <v>83</v>
      </c>
      <c r="C1348" s="58" t="s">
        <v>2873</v>
      </c>
      <c r="D1348" s="56">
        <v>7</v>
      </c>
      <c r="E1348" s="56">
        <v>7</v>
      </c>
      <c r="F1348" s="57">
        <v>1313.38</v>
      </c>
      <c r="G1348" s="57">
        <v>187.63</v>
      </c>
      <c r="H1348" s="57">
        <v>1313.38</v>
      </c>
      <c r="I1348" s="57" t="s">
        <v>28</v>
      </c>
      <c r="J1348" s="57" t="s">
        <v>28</v>
      </c>
      <c r="K1348" s="57">
        <v>187.63</v>
      </c>
    </row>
    <row r="1349" spans="1:11" ht="33.75">
      <c r="A1349" s="54">
        <v>7003</v>
      </c>
      <c r="B1349" s="54" t="s">
        <v>79</v>
      </c>
      <c r="C1349" s="58" t="s">
        <v>2873</v>
      </c>
      <c r="D1349" s="56">
        <v>7</v>
      </c>
      <c r="E1349" s="56">
        <v>7</v>
      </c>
      <c r="F1349" s="57">
        <v>1313.38</v>
      </c>
      <c r="G1349" s="57">
        <v>187.63</v>
      </c>
      <c r="H1349" s="57">
        <v>1313.38</v>
      </c>
      <c r="I1349" s="57" t="s">
        <v>28</v>
      </c>
      <c r="J1349" s="57" t="s">
        <v>28</v>
      </c>
      <c r="K1349" s="57">
        <v>187.63</v>
      </c>
    </row>
    <row r="1350" spans="1:11" ht="33.75">
      <c r="A1350" s="54">
        <v>7004</v>
      </c>
      <c r="B1350" s="54" t="s">
        <v>87</v>
      </c>
      <c r="C1350" s="58" t="s">
        <v>2874</v>
      </c>
      <c r="D1350" s="56">
        <v>7</v>
      </c>
      <c r="E1350" s="56">
        <v>7</v>
      </c>
      <c r="F1350" s="57">
        <v>983.42</v>
      </c>
      <c r="G1350" s="57">
        <v>140.49</v>
      </c>
      <c r="H1350" s="57">
        <v>983.42</v>
      </c>
      <c r="I1350" s="57" t="s">
        <v>28</v>
      </c>
      <c r="J1350" s="57" t="s">
        <v>28</v>
      </c>
      <c r="K1350" s="57">
        <v>140.49</v>
      </c>
    </row>
    <row r="1351" spans="1:11" ht="33.75">
      <c r="A1351" s="54">
        <v>7004</v>
      </c>
      <c r="B1351" s="54" t="s">
        <v>91</v>
      </c>
      <c r="C1351" s="58" t="s">
        <v>2874</v>
      </c>
      <c r="D1351" s="56">
        <v>7</v>
      </c>
      <c r="E1351" s="56">
        <v>7</v>
      </c>
      <c r="F1351" s="57">
        <v>983.42</v>
      </c>
      <c r="G1351" s="57">
        <v>140.49</v>
      </c>
      <c r="H1351" s="57">
        <v>983.42</v>
      </c>
      <c r="I1351" s="57" t="s">
        <v>28</v>
      </c>
      <c r="J1351" s="57" t="s">
        <v>28</v>
      </c>
      <c r="K1351" s="57">
        <v>140.49</v>
      </c>
    </row>
    <row r="1352" spans="1:11" ht="33.75">
      <c r="A1352" s="54">
        <v>7004</v>
      </c>
      <c r="B1352" s="54" t="s">
        <v>95</v>
      </c>
      <c r="C1352" s="58" t="s">
        <v>2874</v>
      </c>
      <c r="D1352" s="56">
        <v>7</v>
      </c>
      <c r="E1352" s="56">
        <v>7</v>
      </c>
      <c r="F1352" s="57">
        <v>983.42</v>
      </c>
      <c r="G1352" s="57">
        <v>140.49</v>
      </c>
      <c r="H1352" s="57">
        <v>983.42</v>
      </c>
      <c r="I1352" s="57" t="s">
        <v>28</v>
      </c>
      <c r="J1352" s="57" t="s">
        <v>28</v>
      </c>
      <c r="K1352" s="57">
        <v>140.49</v>
      </c>
    </row>
    <row r="1353" spans="1:11" ht="33.75">
      <c r="A1353" s="54">
        <v>7004</v>
      </c>
      <c r="B1353" s="54" t="s">
        <v>89</v>
      </c>
      <c r="C1353" s="58" t="s">
        <v>2874</v>
      </c>
      <c r="D1353" s="56">
        <v>7</v>
      </c>
      <c r="E1353" s="56">
        <v>7</v>
      </c>
      <c r="F1353" s="57">
        <v>983.42</v>
      </c>
      <c r="G1353" s="57">
        <v>140.49</v>
      </c>
      <c r="H1353" s="57">
        <v>983.42</v>
      </c>
      <c r="I1353" s="57" t="s">
        <v>28</v>
      </c>
      <c r="J1353" s="57" t="s">
        <v>28</v>
      </c>
      <c r="K1353" s="57">
        <v>140.49</v>
      </c>
    </row>
    <row r="1354" spans="1:11" ht="33.75">
      <c r="A1354" s="54">
        <v>7004</v>
      </c>
      <c r="B1354" s="54" t="s">
        <v>85</v>
      </c>
      <c r="C1354" s="58" t="s">
        <v>2874</v>
      </c>
      <c r="D1354" s="56">
        <v>7</v>
      </c>
      <c r="E1354" s="56">
        <v>7</v>
      </c>
      <c r="F1354" s="57">
        <v>983.42</v>
      </c>
      <c r="G1354" s="57">
        <v>140.49</v>
      </c>
      <c r="H1354" s="57">
        <v>983.42</v>
      </c>
      <c r="I1354" s="57" t="s">
        <v>28</v>
      </c>
      <c r="J1354" s="57" t="s">
        <v>28</v>
      </c>
      <c r="K1354" s="57">
        <v>140.49</v>
      </c>
    </row>
    <row r="1355" spans="1:11" ht="33.75">
      <c r="A1355" s="54">
        <v>7004</v>
      </c>
      <c r="B1355" s="54" t="s">
        <v>93</v>
      </c>
      <c r="C1355" s="58" t="s">
        <v>2874</v>
      </c>
      <c r="D1355" s="56">
        <v>7</v>
      </c>
      <c r="E1355" s="56">
        <v>7</v>
      </c>
      <c r="F1355" s="57">
        <v>983.42</v>
      </c>
      <c r="G1355" s="57">
        <v>140.49</v>
      </c>
      <c r="H1355" s="57">
        <v>983.42</v>
      </c>
      <c r="I1355" s="57" t="s">
        <v>28</v>
      </c>
      <c r="J1355" s="57" t="s">
        <v>28</v>
      </c>
      <c r="K1355" s="57">
        <v>140.49</v>
      </c>
    </row>
    <row r="1356" spans="1:11" ht="33.75">
      <c r="A1356" s="54">
        <v>7005</v>
      </c>
      <c r="B1356" s="54" t="s">
        <v>99</v>
      </c>
      <c r="C1356" s="58" t="s">
        <v>2875</v>
      </c>
      <c r="D1356" s="56">
        <v>7</v>
      </c>
      <c r="E1356" s="56">
        <v>7</v>
      </c>
      <c r="F1356" s="57">
        <v>840.02</v>
      </c>
      <c r="G1356" s="57">
        <v>120</v>
      </c>
      <c r="H1356" s="57">
        <v>840.02</v>
      </c>
      <c r="I1356" s="57" t="s">
        <v>28</v>
      </c>
      <c r="J1356" s="57" t="s">
        <v>28</v>
      </c>
      <c r="K1356" s="57">
        <v>120</v>
      </c>
    </row>
    <row r="1357" spans="1:11" ht="33.75">
      <c r="A1357" s="54">
        <v>7005</v>
      </c>
      <c r="B1357" s="54" t="s">
        <v>107</v>
      </c>
      <c r="C1357" s="58" t="s">
        <v>2875</v>
      </c>
      <c r="D1357" s="56">
        <v>7</v>
      </c>
      <c r="E1357" s="56">
        <v>7</v>
      </c>
      <c r="F1357" s="57">
        <v>840.02</v>
      </c>
      <c r="G1357" s="57">
        <v>120</v>
      </c>
      <c r="H1357" s="57">
        <v>840.02</v>
      </c>
      <c r="I1357" s="57" t="s">
        <v>28</v>
      </c>
      <c r="J1357" s="57" t="s">
        <v>28</v>
      </c>
      <c r="K1357" s="57">
        <v>120</v>
      </c>
    </row>
    <row r="1358" spans="1:11" ht="33.75">
      <c r="A1358" s="54">
        <v>7005</v>
      </c>
      <c r="B1358" s="54" t="s">
        <v>103</v>
      </c>
      <c r="C1358" s="58" t="s">
        <v>2875</v>
      </c>
      <c r="D1358" s="56">
        <v>7</v>
      </c>
      <c r="E1358" s="56">
        <v>7</v>
      </c>
      <c r="F1358" s="57">
        <v>840.02</v>
      </c>
      <c r="G1358" s="57">
        <v>120</v>
      </c>
      <c r="H1358" s="57">
        <v>840.02</v>
      </c>
      <c r="I1358" s="57" t="s">
        <v>28</v>
      </c>
      <c r="J1358" s="57" t="s">
        <v>28</v>
      </c>
      <c r="K1358" s="57">
        <v>120</v>
      </c>
    </row>
    <row r="1359" spans="1:11" ht="33.75">
      <c r="A1359" s="54">
        <v>7005</v>
      </c>
      <c r="B1359" s="54" t="s">
        <v>105</v>
      </c>
      <c r="C1359" s="58" t="s">
        <v>2875</v>
      </c>
      <c r="D1359" s="56">
        <v>7</v>
      </c>
      <c r="E1359" s="56">
        <v>7</v>
      </c>
      <c r="F1359" s="57">
        <v>840.02</v>
      </c>
      <c r="G1359" s="57">
        <v>120</v>
      </c>
      <c r="H1359" s="57">
        <v>840.02</v>
      </c>
      <c r="I1359" s="57" t="s">
        <v>28</v>
      </c>
      <c r="J1359" s="57" t="s">
        <v>28</v>
      </c>
      <c r="K1359" s="57">
        <v>120</v>
      </c>
    </row>
    <row r="1360" spans="1:11" ht="33.75">
      <c r="A1360" s="54">
        <v>7005</v>
      </c>
      <c r="B1360" s="54" t="s">
        <v>101</v>
      </c>
      <c r="C1360" s="58" t="s">
        <v>2875</v>
      </c>
      <c r="D1360" s="56">
        <v>7</v>
      </c>
      <c r="E1360" s="56">
        <v>7</v>
      </c>
      <c r="F1360" s="57">
        <v>840.02</v>
      </c>
      <c r="G1360" s="57">
        <v>120</v>
      </c>
      <c r="H1360" s="57">
        <v>840.02</v>
      </c>
      <c r="I1360" s="57" t="s">
        <v>28</v>
      </c>
      <c r="J1360" s="57" t="s">
        <v>28</v>
      </c>
      <c r="K1360" s="57">
        <v>120</v>
      </c>
    </row>
    <row r="1361" spans="1:11" ht="33.75">
      <c r="A1361" s="54">
        <v>7005</v>
      </c>
      <c r="B1361" s="54" t="s">
        <v>97</v>
      </c>
      <c r="C1361" s="58" t="s">
        <v>2875</v>
      </c>
      <c r="D1361" s="56">
        <v>7</v>
      </c>
      <c r="E1361" s="56">
        <v>7</v>
      </c>
      <c r="F1361" s="57">
        <v>840.02</v>
      </c>
      <c r="G1361" s="57">
        <v>120</v>
      </c>
      <c r="H1361" s="57">
        <v>840.02</v>
      </c>
      <c r="I1361" s="57" t="s">
        <v>28</v>
      </c>
      <c r="J1361" s="57" t="s">
        <v>28</v>
      </c>
      <c r="K1361" s="57">
        <v>120</v>
      </c>
    </row>
    <row r="1362" spans="1:11" ht="33.75">
      <c r="A1362" s="54">
        <v>7006</v>
      </c>
      <c r="B1362" s="54" t="s">
        <v>109</v>
      </c>
      <c r="C1362" s="58" t="s">
        <v>2876</v>
      </c>
      <c r="D1362" s="56">
        <v>7</v>
      </c>
      <c r="E1362" s="56">
        <v>7</v>
      </c>
      <c r="F1362" s="57">
        <v>664.15</v>
      </c>
      <c r="G1362" s="57">
        <v>94.88</v>
      </c>
      <c r="H1362" s="57">
        <v>664.15</v>
      </c>
      <c r="I1362" s="57" t="s">
        <v>28</v>
      </c>
      <c r="J1362" s="57" t="s">
        <v>28</v>
      </c>
      <c r="K1362" s="57">
        <v>94.88</v>
      </c>
    </row>
    <row r="1363" spans="1:11" ht="33.75">
      <c r="A1363" s="54">
        <v>7006</v>
      </c>
      <c r="B1363" s="54" t="s">
        <v>119</v>
      </c>
      <c r="C1363" s="58" t="s">
        <v>2876</v>
      </c>
      <c r="D1363" s="56">
        <v>7</v>
      </c>
      <c r="E1363" s="56">
        <v>7</v>
      </c>
      <c r="F1363" s="57">
        <v>664.15</v>
      </c>
      <c r="G1363" s="57">
        <v>94.88</v>
      </c>
      <c r="H1363" s="57">
        <v>664.15</v>
      </c>
      <c r="I1363" s="57" t="s">
        <v>28</v>
      </c>
      <c r="J1363" s="57" t="s">
        <v>28</v>
      </c>
      <c r="K1363" s="57">
        <v>94.88</v>
      </c>
    </row>
    <row r="1364" spans="1:11" ht="33.75">
      <c r="A1364" s="54">
        <v>7006</v>
      </c>
      <c r="B1364" s="54" t="s">
        <v>117</v>
      </c>
      <c r="C1364" s="58" t="s">
        <v>2876</v>
      </c>
      <c r="D1364" s="56">
        <v>7</v>
      </c>
      <c r="E1364" s="56">
        <v>7</v>
      </c>
      <c r="F1364" s="57">
        <v>664.15</v>
      </c>
      <c r="G1364" s="57">
        <v>94.88</v>
      </c>
      <c r="H1364" s="57">
        <v>664.15</v>
      </c>
      <c r="I1364" s="57" t="s">
        <v>28</v>
      </c>
      <c r="J1364" s="57" t="s">
        <v>28</v>
      </c>
      <c r="K1364" s="57">
        <v>94.88</v>
      </c>
    </row>
    <row r="1365" spans="1:11" ht="33.75">
      <c r="A1365" s="54">
        <v>7006</v>
      </c>
      <c r="B1365" s="54" t="s">
        <v>111</v>
      </c>
      <c r="C1365" s="58" t="s">
        <v>2876</v>
      </c>
      <c r="D1365" s="56">
        <v>7</v>
      </c>
      <c r="E1365" s="56">
        <v>7</v>
      </c>
      <c r="F1365" s="57">
        <v>664.15</v>
      </c>
      <c r="G1365" s="57">
        <v>94.88</v>
      </c>
      <c r="H1365" s="57">
        <v>664.15</v>
      </c>
      <c r="I1365" s="57" t="s">
        <v>28</v>
      </c>
      <c r="J1365" s="57" t="s">
        <v>28</v>
      </c>
      <c r="K1365" s="57">
        <v>94.88</v>
      </c>
    </row>
    <row r="1366" spans="1:11" ht="33.75">
      <c r="A1366" s="54">
        <v>7006</v>
      </c>
      <c r="B1366" s="54" t="s">
        <v>115</v>
      </c>
      <c r="C1366" s="58" t="s">
        <v>2876</v>
      </c>
      <c r="D1366" s="56">
        <v>7</v>
      </c>
      <c r="E1366" s="56">
        <v>7</v>
      </c>
      <c r="F1366" s="57">
        <v>664.15</v>
      </c>
      <c r="G1366" s="57">
        <v>94.88</v>
      </c>
      <c r="H1366" s="57">
        <v>664.15</v>
      </c>
      <c r="I1366" s="57" t="s">
        <v>28</v>
      </c>
      <c r="J1366" s="57" t="s">
        <v>28</v>
      </c>
      <c r="K1366" s="57">
        <v>94.88</v>
      </c>
    </row>
    <row r="1367" spans="1:11" ht="33.75">
      <c r="A1367" s="54">
        <v>7006</v>
      </c>
      <c r="B1367" s="54" t="s">
        <v>113</v>
      </c>
      <c r="C1367" s="58" t="s">
        <v>2876</v>
      </c>
      <c r="D1367" s="56">
        <v>7</v>
      </c>
      <c r="E1367" s="56">
        <v>7</v>
      </c>
      <c r="F1367" s="57">
        <v>664.15</v>
      </c>
      <c r="G1367" s="57">
        <v>94.88</v>
      </c>
      <c r="H1367" s="57">
        <v>664.15</v>
      </c>
      <c r="I1367" s="57" t="s">
        <v>28</v>
      </c>
      <c r="J1367" s="57" t="s">
        <v>28</v>
      </c>
      <c r="K1367" s="57">
        <v>94.88</v>
      </c>
    </row>
    <row r="1368" spans="1:11" ht="33.75">
      <c r="A1368" s="54">
        <v>7007</v>
      </c>
      <c r="B1368" s="54" t="s">
        <v>129</v>
      </c>
      <c r="C1368" s="58" t="s">
        <v>2877</v>
      </c>
      <c r="D1368" s="56">
        <v>7</v>
      </c>
      <c r="E1368" s="56">
        <v>7</v>
      </c>
      <c r="F1368" s="57">
        <v>1257.75</v>
      </c>
      <c r="G1368" s="57">
        <v>179.68</v>
      </c>
      <c r="H1368" s="57">
        <v>1257.75</v>
      </c>
      <c r="I1368" s="57" t="s">
        <v>28</v>
      </c>
      <c r="J1368" s="57" t="s">
        <v>28</v>
      </c>
      <c r="K1368" s="57">
        <v>179.68</v>
      </c>
    </row>
    <row r="1369" spans="1:11" ht="33.75">
      <c r="A1369" s="54">
        <v>7007</v>
      </c>
      <c r="B1369" s="54" t="s">
        <v>131</v>
      </c>
      <c r="C1369" s="58" t="s">
        <v>2877</v>
      </c>
      <c r="D1369" s="56">
        <v>7</v>
      </c>
      <c r="E1369" s="56">
        <v>7</v>
      </c>
      <c r="F1369" s="57">
        <v>1257.75</v>
      </c>
      <c r="G1369" s="57">
        <v>179.68</v>
      </c>
      <c r="H1369" s="57">
        <v>1257.75</v>
      </c>
      <c r="I1369" s="57" t="s">
        <v>28</v>
      </c>
      <c r="J1369" s="57" t="s">
        <v>28</v>
      </c>
      <c r="K1369" s="57">
        <v>179.68</v>
      </c>
    </row>
    <row r="1370" spans="1:11" ht="33.75">
      <c r="A1370" s="54">
        <v>7008</v>
      </c>
      <c r="B1370" s="54" t="s">
        <v>143</v>
      </c>
      <c r="C1370" s="58" t="s">
        <v>2878</v>
      </c>
      <c r="D1370" s="56">
        <v>7</v>
      </c>
      <c r="E1370" s="56">
        <v>7</v>
      </c>
      <c r="F1370" s="57">
        <v>921.26</v>
      </c>
      <c r="G1370" s="57">
        <v>131.61000000000001</v>
      </c>
      <c r="H1370" s="57">
        <v>921.26</v>
      </c>
      <c r="I1370" s="57" t="s">
        <v>28</v>
      </c>
      <c r="J1370" s="57" t="s">
        <v>28</v>
      </c>
      <c r="K1370" s="57">
        <v>131.61000000000001</v>
      </c>
    </row>
    <row r="1371" spans="1:11" ht="33.75">
      <c r="A1371" s="54">
        <v>7008</v>
      </c>
      <c r="B1371" s="54" t="s">
        <v>139</v>
      </c>
      <c r="C1371" s="58" t="s">
        <v>2878</v>
      </c>
      <c r="D1371" s="56">
        <v>7</v>
      </c>
      <c r="E1371" s="56">
        <v>7</v>
      </c>
      <c r="F1371" s="57">
        <v>921.26</v>
      </c>
      <c r="G1371" s="57">
        <v>131.61000000000001</v>
      </c>
      <c r="H1371" s="57">
        <v>921.26</v>
      </c>
      <c r="I1371" s="57" t="s">
        <v>28</v>
      </c>
      <c r="J1371" s="57" t="s">
        <v>28</v>
      </c>
      <c r="K1371" s="57">
        <v>131.61000000000001</v>
      </c>
    </row>
    <row r="1372" spans="1:11" ht="33.75">
      <c r="A1372" s="54">
        <v>7008</v>
      </c>
      <c r="B1372" s="54" t="s">
        <v>133</v>
      </c>
      <c r="C1372" s="58" t="s">
        <v>2878</v>
      </c>
      <c r="D1372" s="56">
        <v>7</v>
      </c>
      <c r="E1372" s="56">
        <v>7</v>
      </c>
      <c r="F1372" s="57">
        <v>921.26</v>
      </c>
      <c r="G1372" s="57">
        <v>131.61000000000001</v>
      </c>
      <c r="H1372" s="57">
        <v>921.26</v>
      </c>
      <c r="I1372" s="57" t="s">
        <v>28</v>
      </c>
      <c r="J1372" s="57" t="s">
        <v>28</v>
      </c>
      <c r="K1372" s="57">
        <v>131.61000000000001</v>
      </c>
    </row>
    <row r="1373" spans="1:11" ht="33.75">
      <c r="A1373" s="54">
        <v>7008</v>
      </c>
      <c r="B1373" s="54" t="s">
        <v>135</v>
      </c>
      <c r="C1373" s="58" t="s">
        <v>2878</v>
      </c>
      <c r="D1373" s="56">
        <v>7</v>
      </c>
      <c r="E1373" s="56">
        <v>7</v>
      </c>
      <c r="F1373" s="57">
        <v>921.26</v>
      </c>
      <c r="G1373" s="57">
        <v>131.61000000000001</v>
      </c>
      <c r="H1373" s="57">
        <v>921.26</v>
      </c>
      <c r="I1373" s="57" t="s">
        <v>28</v>
      </c>
      <c r="J1373" s="57" t="s">
        <v>28</v>
      </c>
      <c r="K1373" s="57">
        <v>131.61000000000001</v>
      </c>
    </row>
    <row r="1374" spans="1:11" ht="33.75">
      <c r="A1374" s="54">
        <v>7008</v>
      </c>
      <c r="B1374" s="54" t="s">
        <v>137</v>
      </c>
      <c r="C1374" s="58" t="s">
        <v>2878</v>
      </c>
      <c r="D1374" s="56">
        <v>7</v>
      </c>
      <c r="E1374" s="56">
        <v>7</v>
      </c>
      <c r="F1374" s="57">
        <v>921.26</v>
      </c>
      <c r="G1374" s="57">
        <v>131.61000000000001</v>
      </c>
      <c r="H1374" s="57">
        <v>921.26</v>
      </c>
      <c r="I1374" s="57" t="s">
        <v>28</v>
      </c>
      <c r="J1374" s="57" t="s">
        <v>28</v>
      </c>
      <c r="K1374" s="57">
        <v>131.61000000000001</v>
      </c>
    </row>
    <row r="1375" spans="1:11" ht="33.75">
      <c r="A1375" s="54">
        <v>7008</v>
      </c>
      <c r="B1375" s="54" t="s">
        <v>141</v>
      </c>
      <c r="C1375" s="58" t="s">
        <v>2878</v>
      </c>
      <c r="D1375" s="56">
        <v>7</v>
      </c>
      <c r="E1375" s="56">
        <v>7</v>
      </c>
      <c r="F1375" s="57">
        <v>921.26</v>
      </c>
      <c r="G1375" s="57">
        <v>131.61000000000001</v>
      </c>
      <c r="H1375" s="57">
        <v>921.26</v>
      </c>
      <c r="I1375" s="57" t="s">
        <v>28</v>
      </c>
      <c r="J1375" s="57" t="s">
        <v>28</v>
      </c>
      <c r="K1375" s="57">
        <v>131.61000000000001</v>
      </c>
    </row>
    <row r="1376" spans="1:11" ht="33.75">
      <c r="A1376" s="54">
        <v>7009</v>
      </c>
      <c r="B1376" s="54" t="s">
        <v>145</v>
      </c>
      <c r="C1376" s="58" t="s">
        <v>2879</v>
      </c>
      <c r="D1376" s="56">
        <v>7</v>
      </c>
      <c r="E1376" s="56">
        <v>7</v>
      </c>
      <c r="F1376" s="57">
        <v>834.35</v>
      </c>
      <c r="G1376" s="57">
        <v>119.19</v>
      </c>
      <c r="H1376" s="57">
        <v>834.35</v>
      </c>
      <c r="I1376" s="57" t="s">
        <v>28</v>
      </c>
      <c r="J1376" s="57" t="s">
        <v>28</v>
      </c>
      <c r="K1376" s="57">
        <v>119.19</v>
      </c>
    </row>
    <row r="1377" spans="1:11" ht="33.75">
      <c r="A1377" s="54">
        <v>7009</v>
      </c>
      <c r="B1377" s="54" t="s">
        <v>149</v>
      </c>
      <c r="C1377" s="58" t="s">
        <v>2879</v>
      </c>
      <c r="D1377" s="56">
        <v>7</v>
      </c>
      <c r="E1377" s="56">
        <v>7</v>
      </c>
      <c r="F1377" s="57">
        <v>834.35</v>
      </c>
      <c r="G1377" s="57">
        <v>119.19</v>
      </c>
      <c r="H1377" s="57">
        <v>834.35</v>
      </c>
      <c r="I1377" s="57" t="s">
        <v>28</v>
      </c>
      <c r="J1377" s="57" t="s">
        <v>28</v>
      </c>
      <c r="K1377" s="57">
        <v>119.19</v>
      </c>
    </row>
    <row r="1378" spans="1:11" ht="33.75">
      <c r="A1378" s="54">
        <v>7009</v>
      </c>
      <c r="B1378" s="54" t="s">
        <v>151</v>
      </c>
      <c r="C1378" s="58" t="s">
        <v>2879</v>
      </c>
      <c r="D1378" s="56">
        <v>7</v>
      </c>
      <c r="E1378" s="56">
        <v>7</v>
      </c>
      <c r="F1378" s="57">
        <v>834.35</v>
      </c>
      <c r="G1378" s="57">
        <v>119.19</v>
      </c>
      <c r="H1378" s="57">
        <v>834.35</v>
      </c>
      <c r="I1378" s="57" t="s">
        <v>28</v>
      </c>
      <c r="J1378" s="57" t="s">
        <v>28</v>
      </c>
      <c r="K1378" s="57">
        <v>119.19</v>
      </c>
    </row>
    <row r="1379" spans="1:11" ht="33.75">
      <c r="A1379" s="54">
        <v>7009</v>
      </c>
      <c r="B1379" s="54" t="s">
        <v>155</v>
      </c>
      <c r="C1379" s="58" t="s">
        <v>2879</v>
      </c>
      <c r="D1379" s="56">
        <v>7</v>
      </c>
      <c r="E1379" s="56">
        <v>7</v>
      </c>
      <c r="F1379" s="57">
        <v>834.35</v>
      </c>
      <c r="G1379" s="57">
        <v>119.19</v>
      </c>
      <c r="H1379" s="57">
        <v>834.35</v>
      </c>
      <c r="I1379" s="57" t="s">
        <v>28</v>
      </c>
      <c r="J1379" s="57" t="s">
        <v>28</v>
      </c>
      <c r="K1379" s="57">
        <v>119.19</v>
      </c>
    </row>
    <row r="1380" spans="1:11" ht="33.75">
      <c r="A1380" s="54">
        <v>7009</v>
      </c>
      <c r="B1380" s="54" t="s">
        <v>153</v>
      </c>
      <c r="C1380" s="58" t="s">
        <v>2879</v>
      </c>
      <c r="D1380" s="56">
        <v>7</v>
      </c>
      <c r="E1380" s="56">
        <v>7</v>
      </c>
      <c r="F1380" s="57">
        <v>834.35</v>
      </c>
      <c r="G1380" s="57">
        <v>119.19</v>
      </c>
      <c r="H1380" s="57">
        <v>834.35</v>
      </c>
      <c r="I1380" s="57" t="s">
        <v>28</v>
      </c>
      <c r="J1380" s="57" t="s">
        <v>28</v>
      </c>
      <c r="K1380" s="57">
        <v>119.19</v>
      </c>
    </row>
    <row r="1381" spans="1:11" ht="33.75">
      <c r="A1381" s="54">
        <v>7009</v>
      </c>
      <c r="B1381" s="54" t="s">
        <v>147</v>
      </c>
      <c r="C1381" s="58" t="s">
        <v>2879</v>
      </c>
      <c r="D1381" s="56">
        <v>7</v>
      </c>
      <c r="E1381" s="56">
        <v>7</v>
      </c>
      <c r="F1381" s="57">
        <v>834.35</v>
      </c>
      <c r="G1381" s="57">
        <v>119.19</v>
      </c>
      <c r="H1381" s="57">
        <v>834.35</v>
      </c>
      <c r="I1381" s="57" t="s">
        <v>28</v>
      </c>
      <c r="J1381" s="57" t="s">
        <v>28</v>
      </c>
      <c r="K1381" s="57">
        <v>119.19</v>
      </c>
    </row>
    <row r="1382" spans="1:11" ht="33.75">
      <c r="A1382" s="54">
        <v>7010</v>
      </c>
      <c r="B1382" s="54" t="s">
        <v>167</v>
      </c>
      <c r="C1382" s="58" t="s">
        <v>2880</v>
      </c>
      <c r="D1382" s="56">
        <v>7</v>
      </c>
      <c r="E1382" s="56">
        <v>7</v>
      </c>
      <c r="F1382" s="57">
        <v>609.47</v>
      </c>
      <c r="G1382" s="57">
        <v>87.07</v>
      </c>
      <c r="H1382" s="57">
        <v>609.47</v>
      </c>
      <c r="I1382" s="57" t="s">
        <v>28</v>
      </c>
      <c r="J1382" s="57" t="s">
        <v>28</v>
      </c>
      <c r="K1382" s="57">
        <v>87.07</v>
      </c>
    </row>
    <row r="1383" spans="1:11" ht="33.75">
      <c r="A1383" s="54">
        <v>7010</v>
      </c>
      <c r="B1383" s="54" t="s">
        <v>159</v>
      </c>
      <c r="C1383" s="58" t="s">
        <v>2880</v>
      </c>
      <c r="D1383" s="56">
        <v>7</v>
      </c>
      <c r="E1383" s="56">
        <v>7</v>
      </c>
      <c r="F1383" s="57">
        <v>609.47</v>
      </c>
      <c r="G1383" s="57">
        <v>87.07</v>
      </c>
      <c r="H1383" s="57">
        <v>609.47</v>
      </c>
      <c r="I1383" s="57" t="s">
        <v>28</v>
      </c>
      <c r="J1383" s="57" t="s">
        <v>28</v>
      </c>
      <c r="K1383" s="57">
        <v>87.07</v>
      </c>
    </row>
    <row r="1384" spans="1:11" ht="33.75">
      <c r="A1384" s="54">
        <v>7010</v>
      </c>
      <c r="B1384" s="54" t="s">
        <v>161</v>
      </c>
      <c r="C1384" s="58" t="s">
        <v>2880</v>
      </c>
      <c r="D1384" s="56">
        <v>7</v>
      </c>
      <c r="E1384" s="56">
        <v>7</v>
      </c>
      <c r="F1384" s="57">
        <v>609.47</v>
      </c>
      <c r="G1384" s="57">
        <v>87.07</v>
      </c>
      <c r="H1384" s="57">
        <v>609.47</v>
      </c>
      <c r="I1384" s="57" t="s">
        <v>28</v>
      </c>
      <c r="J1384" s="57" t="s">
        <v>28</v>
      </c>
      <c r="K1384" s="57">
        <v>87.07</v>
      </c>
    </row>
    <row r="1385" spans="1:11" ht="33.75">
      <c r="A1385" s="54">
        <v>7010</v>
      </c>
      <c r="B1385" s="54" t="s">
        <v>157</v>
      </c>
      <c r="C1385" s="58" t="s">
        <v>2880</v>
      </c>
      <c r="D1385" s="56">
        <v>7</v>
      </c>
      <c r="E1385" s="56">
        <v>7</v>
      </c>
      <c r="F1385" s="57">
        <v>609.47</v>
      </c>
      <c r="G1385" s="57">
        <v>87.07</v>
      </c>
      <c r="H1385" s="57">
        <v>609.47</v>
      </c>
      <c r="I1385" s="57" t="s">
        <v>28</v>
      </c>
      <c r="J1385" s="57" t="s">
        <v>28</v>
      </c>
      <c r="K1385" s="57">
        <v>87.07</v>
      </c>
    </row>
    <row r="1386" spans="1:11" ht="33.75">
      <c r="A1386" s="54">
        <v>7010</v>
      </c>
      <c r="B1386" s="54" t="s">
        <v>163</v>
      </c>
      <c r="C1386" s="58" t="s">
        <v>2880</v>
      </c>
      <c r="D1386" s="56">
        <v>7</v>
      </c>
      <c r="E1386" s="56">
        <v>7</v>
      </c>
      <c r="F1386" s="57">
        <v>609.47</v>
      </c>
      <c r="G1386" s="57">
        <v>87.07</v>
      </c>
      <c r="H1386" s="57">
        <v>609.47</v>
      </c>
      <c r="I1386" s="57" t="s">
        <v>28</v>
      </c>
      <c r="J1386" s="57" t="s">
        <v>28</v>
      </c>
      <c r="K1386" s="57">
        <v>87.07</v>
      </c>
    </row>
    <row r="1387" spans="1:11" ht="33.75">
      <c r="A1387" s="54">
        <v>7010</v>
      </c>
      <c r="B1387" s="54" t="s">
        <v>165</v>
      </c>
      <c r="C1387" s="58" t="s">
        <v>2880</v>
      </c>
      <c r="D1387" s="56">
        <v>7</v>
      </c>
      <c r="E1387" s="56">
        <v>7</v>
      </c>
      <c r="F1387" s="57">
        <v>609.47</v>
      </c>
      <c r="G1387" s="57">
        <v>87.07</v>
      </c>
      <c r="H1387" s="57">
        <v>609.47</v>
      </c>
      <c r="I1387" s="57" t="s">
        <v>28</v>
      </c>
      <c r="J1387" s="57" t="s">
        <v>28</v>
      </c>
      <c r="K1387" s="57">
        <v>87.07</v>
      </c>
    </row>
    <row r="1388" spans="1:11" ht="33.75">
      <c r="A1388" s="54">
        <v>7011</v>
      </c>
      <c r="B1388" s="54" t="s">
        <v>173</v>
      </c>
      <c r="C1388" s="58" t="s">
        <v>2881</v>
      </c>
      <c r="D1388" s="56">
        <v>7</v>
      </c>
      <c r="E1388" s="56">
        <v>7</v>
      </c>
      <c r="F1388" s="57">
        <v>2443.4299999999998</v>
      </c>
      <c r="G1388" s="57">
        <v>349.06</v>
      </c>
      <c r="H1388" s="57">
        <v>2443.4299999999998</v>
      </c>
      <c r="I1388" s="57" t="s">
        <v>28</v>
      </c>
      <c r="J1388" s="57" t="s">
        <v>28</v>
      </c>
      <c r="K1388" s="57">
        <v>349.06</v>
      </c>
    </row>
    <row r="1389" spans="1:11" ht="33.75">
      <c r="A1389" s="54">
        <v>7011</v>
      </c>
      <c r="B1389" s="54" t="s">
        <v>179</v>
      </c>
      <c r="C1389" s="58" t="s">
        <v>2881</v>
      </c>
      <c r="D1389" s="56">
        <v>7</v>
      </c>
      <c r="E1389" s="56">
        <v>7</v>
      </c>
      <c r="F1389" s="57">
        <v>2443.4299999999998</v>
      </c>
      <c r="G1389" s="57">
        <v>349.06</v>
      </c>
      <c r="H1389" s="57">
        <v>2443.4299999999998</v>
      </c>
      <c r="I1389" s="57" t="s">
        <v>28</v>
      </c>
      <c r="J1389" s="57" t="s">
        <v>28</v>
      </c>
      <c r="K1389" s="57">
        <v>349.06</v>
      </c>
    </row>
    <row r="1390" spans="1:11" ht="33.75">
      <c r="A1390" s="54">
        <v>7011</v>
      </c>
      <c r="B1390" s="54" t="s">
        <v>175</v>
      </c>
      <c r="C1390" s="58" t="s">
        <v>2881</v>
      </c>
      <c r="D1390" s="56">
        <v>7</v>
      </c>
      <c r="E1390" s="56">
        <v>7</v>
      </c>
      <c r="F1390" s="57">
        <v>2443.4299999999998</v>
      </c>
      <c r="G1390" s="57">
        <v>349.06</v>
      </c>
      <c r="H1390" s="57">
        <v>2443.4299999999998</v>
      </c>
      <c r="I1390" s="57" t="s">
        <v>28</v>
      </c>
      <c r="J1390" s="57" t="s">
        <v>28</v>
      </c>
      <c r="K1390" s="57">
        <v>349.06</v>
      </c>
    </row>
    <row r="1391" spans="1:11" ht="33.75">
      <c r="A1391" s="54">
        <v>7011</v>
      </c>
      <c r="B1391" s="54" t="s">
        <v>177</v>
      </c>
      <c r="C1391" s="58" t="s">
        <v>2881</v>
      </c>
      <c r="D1391" s="56">
        <v>7</v>
      </c>
      <c r="E1391" s="56">
        <v>7</v>
      </c>
      <c r="F1391" s="57">
        <v>2443.4299999999998</v>
      </c>
      <c r="G1391" s="57">
        <v>349.06</v>
      </c>
      <c r="H1391" s="57">
        <v>2443.4299999999998</v>
      </c>
      <c r="I1391" s="57" t="s">
        <v>28</v>
      </c>
      <c r="J1391" s="57" t="s">
        <v>28</v>
      </c>
      <c r="K1391" s="57">
        <v>349.06</v>
      </c>
    </row>
    <row r="1392" spans="1:11" ht="33.75">
      <c r="A1392" s="54">
        <v>7012</v>
      </c>
      <c r="B1392" s="54" t="s">
        <v>181</v>
      </c>
      <c r="C1392" s="58" t="s">
        <v>2882</v>
      </c>
      <c r="D1392" s="56">
        <v>7</v>
      </c>
      <c r="E1392" s="56">
        <v>7</v>
      </c>
      <c r="F1392" s="57">
        <v>1124.95</v>
      </c>
      <c r="G1392" s="57">
        <v>160.71</v>
      </c>
      <c r="H1392" s="57">
        <v>1124.95</v>
      </c>
      <c r="I1392" s="57" t="s">
        <v>28</v>
      </c>
      <c r="J1392" s="57" t="s">
        <v>28</v>
      </c>
      <c r="K1392" s="57">
        <v>160.71</v>
      </c>
    </row>
    <row r="1393" spans="1:11" ht="33.75">
      <c r="A1393" s="54">
        <v>7012</v>
      </c>
      <c r="B1393" s="54" t="s">
        <v>185</v>
      </c>
      <c r="C1393" s="58" t="s">
        <v>2882</v>
      </c>
      <c r="D1393" s="56">
        <v>7</v>
      </c>
      <c r="E1393" s="56">
        <v>7</v>
      </c>
      <c r="F1393" s="57">
        <v>1124.95</v>
      </c>
      <c r="G1393" s="57">
        <v>160.71</v>
      </c>
      <c r="H1393" s="57">
        <v>1124.95</v>
      </c>
      <c r="I1393" s="57" t="s">
        <v>28</v>
      </c>
      <c r="J1393" s="57" t="s">
        <v>28</v>
      </c>
      <c r="K1393" s="57">
        <v>160.71</v>
      </c>
    </row>
    <row r="1394" spans="1:11" ht="33.75">
      <c r="A1394" s="54">
        <v>7012</v>
      </c>
      <c r="B1394" s="54" t="s">
        <v>187</v>
      </c>
      <c r="C1394" s="58" t="s">
        <v>2882</v>
      </c>
      <c r="D1394" s="56">
        <v>7</v>
      </c>
      <c r="E1394" s="56">
        <v>7</v>
      </c>
      <c r="F1394" s="57">
        <v>1124.95</v>
      </c>
      <c r="G1394" s="57">
        <v>160.71</v>
      </c>
      <c r="H1394" s="57">
        <v>1124.95</v>
      </c>
      <c r="I1394" s="57" t="s">
        <v>28</v>
      </c>
      <c r="J1394" s="57" t="s">
        <v>28</v>
      </c>
      <c r="K1394" s="57">
        <v>160.71</v>
      </c>
    </row>
    <row r="1395" spans="1:11" ht="33.75">
      <c r="A1395" s="54">
        <v>7012</v>
      </c>
      <c r="B1395" s="54" t="s">
        <v>183</v>
      </c>
      <c r="C1395" s="58" t="s">
        <v>2882</v>
      </c>
      <c r="D1395" s="56">
        <v>7</v>
      </c>
      <c r="E1395" s="56">
        <v>7</v>
      </c>
      <c r="F1395" s="57">
        <v>1124.95</v>
      </c>
      <c r="G1395" s="57">
        <v>160.71</v>
      </c>
      <c r="H1395" s="57">
        <v>1124.95</v>
      </c>
      <c r="I1395" s="57" t="s">
        <v>28</v>
      </c>
      <c r="J1395" s="57" t="s">
        <v>28</v>
      </c>
      <c r="K1395" s="57">
        <v>160.71</v>
      </c>
    </row>
    <row r="1396" spans="1:11" ht="33.75">
      <c r="A1396" s="54">
        <v>7013</v>
      </c>
      <c r="B1396" s="54" t="s">
        <v>195</v>
      </c>
      <c r="C1396" s="58" t="s">
        <v>2883</v>
      </c>
      <c r="D1396" s="56">
        <v>7</v>
      </c>
      <c r="E1396" s="56">
        <v>7</v>
      </c>
      <c r="F1396" s="57">
        <v>1160.19</v>
      </c>
      <c r="G1396" s="57">
        <v>165.74</v>
      </c>
      <c r="H1396" s="57">
        <v>1160.19</v>
      </c>
      <c r="I1396" s="57" t="s">
        <v>28</v>
      </c>
      <c r="J1396" s="57" t="s">
        <v>28</v>
      </c>
      <c r="K1396" s="57">
        <v>165.74</v>
      </c>
    </row>
    <row r="1397" spans="1:11" ht="33.75">
      <c r="A1397" s="54">
        <v>7013</v>
      </c>
      <c r="B1397" s="54" t="s">
        <v>201</v>
      </c>
      <c r="C1397" s="58" t="s">
        <v>2883</v>
      </c>
      <c r="D1397" s="56">
        <v>7</v>
      </c>
      <c r="E1397" s="56">
        <v>7</v>
      </c>
      <c r="F1397" s="57">
        <v>1160.19</v>
      </c>
      <c r="G1397" s="57">
        <v>165.74</v>
      </c>
      <c r="H1397" s="57">
        <v>1160.19</v>
      </c>
      <c r="I1397" s="57" t="s">
        <v>28</v>
      </c>
      <c r="J1397" s="57" t="s">
        <v>28</v>
      </c>
      <c r="K1397" s="57">
        <v>165.74</v>
      </c>
    </row>
    <row r="1398" spans="1:11" ht="33.75">
      <c r="A1398" s="54">
        <v>7013</v>
      </c>
      <c r="B1398" s="54" t="s">
        <v>205</v>
      </c>
      <c r="C1398" s="58" t="s">
        <v>2883</v>
      </c>
      <c r="D1398" s="56">
        <v>7</v>
      </c>
      <c r="E1398" s="56">
        <v>7</v>
      </c>
      <c r="F1398" s="57">
        <v>1160.19</v>
      </c>
      <c r="G1398" s="57">
        <v>165.74</v>
      </c>
      <c r="H1398" s="57">
        <v>1160.19</v>
      </c>
      <c r="I1398" s="57" t="s">
        <v>28</v>
      </c>
      <c r="J1398" s="57" t="s">
        <v>28</v>
      </c>
      <c r="K1398" s="57">
        <v>165.74</v>
      </c>
    </row>
    <row r="1399" spans="1:11" ht="33.75">
      <c r="A1399" s="54">
        <v>7013</v>
      </c>
      <c r="B1399" s="54" t="s">
        <v>197</v>
      </c>
      <c r="C1399" s="58" t="s">
        <v>2883</v>
      </c>
      <c r="D1399" s="56">
        <v>7</v>
      </c>
      <c r="E1399" s="56">
        <v>7</v>
      </c>
      <c r="F1399" s="57">
        <v>1160.19</v>
      </c>
      <c r="G1399" s="57">
        <v>165.74</v>
      </c>
      <c r="H1399" s="57">
        <v>1160.19</v>
      </c>
      <c r="I1399" s="57" t="s">
        <v>28</v>
      </c>
      <c r="J1399" s="57" t="s">
        <v>28</v>
      </c>
      <c r="K1399" s="57">
        <v>165.74</v>
      </c>
    </row>
    <row r="1400" spans="1:11" ht="33.75">
      <c r="A1400" s="54">
        <v>7013</v>
      </c>
      <c r="B1400" s="54" t="s">
        <v>199</v>
      </c>
      <c r="C1400" s="58" t="s">
        <v>2883</v>
      </c>
      <c r="D1400" s="56">
        <v>7</v>
      </c>
      <c r="E1400" s="56">
        <v>7</v>
      </c>
      <c r="F1400" s="57">
        <v>1160.19</v>
      </c>
      <c r="G1400" s="57">
        <v>165.74</v>
      </c>
      <c r="H1400" s="57">
        <v>1160.19</v>
      </c>
      <c r="I1400" s="57" t="s">
        <v>28</v>
      </c>
      <c r="J1400" s="57" t="s">
        <v>28</v>
      </c>
      <c r="K1400" s="57">
        <v>165.74</v>
      </c>
    </row>
    <row r="1401" spans="1:11" ht="33.75">
      <c r="A1401" s="54">
        <v>7013</v>
      </c>
      <c r="B1401" s="54" t="s">
        <v>203</v>
      </c>
      <c r="C1401" s="58" t="s">
        <v>2883</v>
      </c>
      <c r="D1401" s="56">
        <v>7</v>
      </c>
      <c r="E1401" s="56">
        <v>7</v>
      </c>
      <c r="F1401" s="57">
        <v>1160.19</v>
      </c>
      <c r="G1401" s="57">
        <v>165.74</v>
      </c>
      <c r="H1401" s="57">
        <v>1160.19</v>
      </c>
      <c r="I1401" s="57" t="s">
        <v>28</v>
      </c>
      <c r="J1401" s="57" t="s">
        <v>28</v>
      </c>
      <c r="K1401" s="57">
        <v>165.74</v>
      </c>
    </row>
    <row r="1402" spans="1:11" ht="22.5">
      <c r="A1402" s="54">
        <v>7014</v>
      </c>
      <c r="B1402" s="54" t="s">
        <v>217</v>
      </c>
      <c r="C1402" s="58" t="s">
        <v>2884</v>
      </c>
      <c r="D1402" s="56">
        <v>7</v>
      </c>
      <c r="E1402" s="56">
        <v>7</v>
      </c>
      <c r="F1402" s="57">
        <v>1017.26</v>
      </c>
      <c r="G1402" s="57">
        <v>145.32</v>
      </c>
      <c r="H1402" s="57">
        <v>1017.26</v>
      </c>
      <c r="I1402" s="57" t="s">
        <v>28</v>
      </c>
      <c r="J1402" s="57" t="s">
        <v>28</v>
      </c>
      <c r="K1402" s="57">
        <v>145.32</v>
      </c>
    </row>
    <row r="1403" spans="1:11" ht="22.5">
      <c r="A1403" s="54">
        <v>7014</v>
      </c>
      <c r="B1403" s="54" t="s">
        <v>215</v>
      </c>
      <c r="C1403" s="58" t="s">
        <v>2884</v>
      </c>
      <c r="D1403" s="56">
        <v>7</v>
      </c>
      <c r="E1403" s="56">
        <v>7</v>
      </c>
      <c r="F1403" s="57">
        <v>1017.26</v>
      </c>
      <c r="G1403" s="57">
        <v>145.32</v>
      </c>
      <c r="H1403" s="57">
        <v>1017.26</v>
      </c>
      <c r="I1403" s="57" t="s">
        <v>28</v>
      </c>
      <c r="J1403" s="57" t="s">
        <v>28</v>
      </c>
      <c r="K1403" s="57">
        <v>145.32</v>
      </c>
    </row>
    <row r="1404" spans="1:11" ht="22.5">
      <c r="A1404" s="54">
        <v>7014</v>
      </c>
      <c r="B1404" s="54" t="s">
        <v>209</v>
      </c>
      <c r="C1404" s="58" t="s">
        <v>2884</v>
      </c>
      <c r="D1404" s="56">
        <v>7</v>
      </c>
      <c r="E1404" s="56">
        <v>7</v>
      </c>
      <c r="F1404" s="57">
        <v>1017.26</v>
      </c>
      <c r="G1404" s="57">
        <v>145.32</v>
      </c>
      <c r="H1404" s="57">
        <v>1017.26</v>
      </c>
      <c r="I1404" s="57" t="s">
        <v>28</v>
      </c>
      <c r="J1404" s="57" t="s">
        <v>28</v>
      </c>
      <c r="K1404" s="57">
        <v>145.32</v>
      </c>
    </row>
    <row r="1405" spans="1:11" ht="22.5">
      <c r="A1405" s="54">
        <v>7014</v>
      </c>
      <c r="B1405" s="54" t="s">
        <v>211</v>
      </c>
      <c r="C1405" s="58" t="s">
        <v>2884</v>
      </c>
      <c r="D1405" s="56">
        <v>7</v>
      </c>
      <c r="E1405" s="56">
        <v>7</v>
      </c>
      <c r="F1405" s="57">
        <v>1017.26</v>
      </c>
      <c r="G1405" s="57">
        <v>145.32</v>
      </c>
      <c r="H1405" s="57">
        <v>1017.26</v>
      </c>
      <c r="I1405" s="57" t="s">
        <v>28</v>
      </c>
      <c r="J1405" s="57" t="s">
        <v>28</v>
      </c>
      <c r="K1405" s="57">
        <v>145.32</v>
      </c>
    </row>
    <row r="1406" spans="1:11" ht="22.5">
      <c r="A1406" s="54">
        <v>7014</v>
      </c>
      <c r="B1406" s="54" t="s">
        <v>207</v>
      </c>
      <c r="C1406" s="58" t="s">
        <v>2884</v>
      </c>
      <c r="D1406" s="56">
        <v>7</v>
      </c>
      <c r="E1406" s="56">
        <v>7</v>
      </c>
      <c r="F1406" s="57">
        <v>1017.26</v>
      </c>
      <c r="G1406" s="57">
        <v>145.32</v>
      </c>
      <c r="H1406" s="57">
        <v>1017.26</v>
      </c>
      <c r="I1406" s="57" t="s">
        <v>28</v>
      </c>
      <c r="J1406" s="57" t="s">
        <v>28</v>
      </c>
      <c r="K1406" s="57">
        <v>145.32</v>
      </c>
    </row>
    <row r="1407" spans="1:11" ht="22.5">
      <c r="A1407" s="54">
        <v>7014</v>
      </c>
      <c r="B1407" s="54" t="s">
        <v>213</v>
      </c>
      <c r="C1407" s="58" t="s">
        <v>2884</v>
      </c>
      <c r="D1407" s="56">
        <v>7</v>
      </c>
      <c r="E1407" s="56">
        <v>7</v>
      </c>
      <c r="F1407" s="57">
        <v>1017.26</v>
      </c>
      <c r="G1407" s="57">
        <v>145.32</v>
      </c>
      <c r="H1407" s="57">
        <v>1017.26</v>
      </c>
      <c r="I1407" s="57" t="s">
        <v>28</v>
      </c>
      <c r="J1407" s="57" t="s">
        <v>28</v>
      </c>
      <c r="K1407" s="57">
        <v>145.32</v>
      </c>
    </row>
    <row r="1408" spans="1:11" ht="22.5">
      <c r="A1408" s="54">
        <v>7015</v>
      </c>
      <c r="B1408" s="54" t="s">
        <v>219</v>
      </c>
      <c r="C1408" s="58" t="s">
        <v>2885</v>
      </c>
      <c r="D1408" s="56">
        <v>7</v>
      </c>
      <c r="E1408" s="56">
        <v>7</v>
      </c>
      <c r="F1408" s="57">
        <v>956.16</v>
      </c>
      <c r="G1408" s="57">
        <v>136.59</v>
      </c>
      <c r="H1408" s="57">
        <v>956.16</v>
      </c>
      <c r="I1408" s="57" t="s">
        <v>28</v>
      </c>
      <c r="J1408" s="57" t="s">
        <v>28</v>
      </c>
      <c r="K1408" s="57">
        <v>136.59</v>
      </c>
    </row>
    <row r="1409" spans="1:11" ht="22.5">
      <c r="A1409" s="54">
        <v>7015</v>
      </c>
      <c r="B1409" s="54" t="s">
        <v>223</v>
      </c>
      <c r="C1409" s="58" t="s">
        <v>2885</v>
      </c>
      <c r="D1409" s="56">
        <v>7</v>
      </c>
      <c r="E1409" s="56">
        <v>7</v>
      </c>
      <c r="F1409" s="57">
        <v>956.16</v>
      </c>
      <c r="G1409" s="57">
        <v>136.59</v>
      </c>
      <c r="H1409" s="57">
        <v>956.16</v>
      </c>
      <c r="I1409" s="57" t="s">
        <v>28</v>
      </c>
      <c r="J1409" s="57" t="s">
        <v>28</v>
      </c>
      <c r="K1409" s="57">
        <v>136.59</v>
      </c>
    </row>
    <row r="1410" spans="1:11" ht="22.5">
      <c r="A1410" s="54">
        <v>7015</v>
      </c>
      <c r="B1410" s="54" t="s">
        <v>229</v>
      </c>
      <c r="C1410" s="58" t="s">
        <v>2885</v>
      </c>
      <c r="D1410" s="56">
        <v>7</v>
      </c>
      <c r="E1410" s="56">
        <v>7</v>
      </c>
      <c r="F1410" s="57">
        <v>956.16</v>
      </c>
      <c r="G1410" s="57">
        <v>136.59</v>
      </c>
      <c r="H1410" s="57">
        <v>956.16</v>
      </c>
      <c r="I1410" s="57" t="s">
        <v>28</v>
      </c>
      <c r="J1410" s="57" t="s">
        <v>28</v>
      </c>
      <c r="K1410" s="57">
        <v>136.59</v>
      </c>
    </row>
    <row r="1411" spans="1:11" ht="22.5">
      <c r="A1411" s="54">
        <v>7015</v>
      </c>
      <c r="B1411" s="54" t="s">
        <v>221</v>
      </c>
      <c r="C1411" s="58" t="s">
        <v>2885</v>
      </c>
      <c r="D1411" s="56">
        <v>7</v>
      </c>
      <c r="E1411" s="56">
        <v>7</v>
      </c>
      <c r="F1411" s="57">
        <v>956.16</v>
      </c>
      <c r="G1411" s="57">
        <v>136.59</v>
      </c>
      <c r="H1411" s="57">
        <v>956.16</v>
      </c>
      <c r="I1411" s="57" t="s">
        <v>28</v>
      </c>
      <c r="J1411" s="57" t="s">
        <v>28</v>
      </c>
      <c r="K1411" s="57">
        <v>136.59</v>
      </c>
    </row>
    <row r="1412" spans="1:11" ht="22.5">
      <c r="A1412" s="54">
        <v>7015</v>
      </c>
      <c r="B1412" s="54" t="s">
        <v>227</v>
      </c>
      <c r="C1412" s="58" t="s">
        <v>2885</v>
      </c>
      <c r="D1412" s="56">
        <v>7</v>
      </c>
      <c r="E1412" s="56">
        <v>7</v>
      </c>
      <c r="F1412" s="57">
        <v>956.16</v>
      </c>
      <c r="G1412" s="57">
        <v>136.59</v>
      </c>
      <c r="H1412" s="57">
        <v>956.16</v>
      </c>
      <c r="I1412" s="57" t="s">
        <v>28</v>
      </c>
      <c r="J1412" s="57" t="s">
        <v>28</v>
      </c>
      <c r="K1412" s="57">
        <v>136.59</v>
      </c>
    </row>
    <row r="1413" spans="1:11" ht="22.5">
      <c r="A1413" s="54">
        <v>7015</v>
      </c>
      <c r="B1413" s="54" t="s">
        <v>225</v>
      </c>
      <c r="C1413" s="58" t="s">
        <v>2885</v>
      </c>
      <c r="D1413" s="56">
        <v>7</v>
      </c>
      <c r="E1413" s="56">
        <v>7</v>
      </c>
      <c r="F1413" s="57">
        <v>956.16</v>
      </c>
      <c r="G1413" s="57">
        <v>136.59</v>
      </c>
      <c r="H1413" s="57">
        <v>956.16</v>
      </c>
      <c r="I1413" s="57" t="s">
        <v>28</v>
      </c>
      <c r="J1413" s="57" t="s">
        <v>28</v>
      </c>
      <c r="K1413" s="57">
        <v>136.59</v>
      </c>
    </row>
    <row r="1414" spans="1:11" ht="45">
      <c r="A1414" s="54">
        <v>7016</v>
      </c>
      <c r="B1414" s="54" t="s">
        <v>234</v>
      </c>
      <c r="C1414" s="58" t="s">
        <v>2886</v>
      </c>
      <c r="D1414" s="56">
        <v>7</v>
      </c>
      <c r="E1414" s="56">
        <v>7</v>
      </c>
      <c r="F1414" s="57">
        <v>996.21</v>
      </c>
      <c r="G1414" s="57">
        <v>142.32</v>
      </c>
      <c r="H1414" s="57">
        <v>996.21</v>
      </c>
      <c r="I1414" s="57" t="s">
        <v>28</v>
      </c>
      <c r="J1414" s="57" t="s">
        <v>28</v>
      </c>
      <c r="K1414" s="57">
        <v>142.32</v>
      </c>
    </row>
    <row r="1415" spans="1:11" ht="45">
      <c r="A1415" s="54">
        <v>7016</v>
      </c>
      <c r="B1415" s="54" t="s">
        <v>239</v>
      </c>
      <c r="C1415" s="58" t="s">
        <v>2886</v>
      </c>
      <c r="D1415" s="56">
        <v>7</v>
      </c>
      <c r="E1415" s="56">
        <v>7</v>
      </c>
      <c r="F1415" s="57">
        <v>996.21</v>
      </c>
      <c r="G1415" s="57">
        <v>142.32</v>
      </c>
      <c r="H1415" s="57">
        <v>996.21</v>
      </c>
      <c r="I1415" s="57" t="s">
        <v>28</v>
      </c>
      <c r="J1415" s="57" t="s">
        <v>28</v>
      </c>
      <c r="K1415" s="57">
        <v>142.32</v>
      </c>
    </row>
    <row r="1416" spans="1:11" ht="45">
      <c r="A1416" s="54">
        <v>7016</v>
      </c>
      <c r="B1416" s="54" t="s">
        <v>235</v>
      </c>
      <c r="C1416" s="58" t="s">
        <v>2886</v>
      </c>
      <c r="D1416" s="56">
        <v>7</v>
      </c>
      <c r="E1416" s="56">
        <v>7</v>
      </c>
      <c r="F1416" s="57">
        <v>996.21</v>
      </c>
      <c r="G1416" s="57">
        <v>142.32</v>
      </c>
      <c r="H1416" s="57">
        <v>996.21</v>
      </c>
      <c r="I1416" s="57" t="s">
        <v>28</v>
      </c>
      <c r="J1416" s="57" t="s">
        <v>28</v>
      </c>
      <c r="K1416" s="57">
        <v>142.32</v>
      </c>
    </row>
    <row r="1417" spans="1:11" ht="45">
      <c r="A1417" s="54">
        <v>7016</v>
      </c>
      <c r="B1417" s="54" t="s">
        <v>236</v>
      </c>
      <c r="C1417" s="58" t="s">
        <v>2886</v>
      </c>
      <c r="D1417" s="56">
        <v>7</v>
      </c>
      <c r="E1417" s="56">
        <v>7</v>
      </c>
      <c r="F1417" s="57">
        <v>996.21</v>
      </c>
      <c r="G1417" s="57">
        <v>142.32</v>
      </c>
      <c r="H1417" s="57">
        <v>996.21</v>
      </c>
      <c r="I1417" s="57" t="s">
        <v>28</v>
      </c>
      <c r="J1417" s="57" t="s">
        <v>28</v>
      </c>
      <c r="K1417" s="57">
        <v>142.32</v>
      </c>
    </row>
    <row r="1418" spans="1:11" ht="45">
      <c r="A1418" s="54">
        <v>7016</v>
      </c>
      <c r="B1418" s="54" t="s">
        <v>238</v>
      </c>
      <c r="C1418" s="58" t="s">
        <v>2886</v>
      </c>
      <c r="D1418" s="56">
        <v>7</v>
      </c>
      <c r="E1418" s="56">
        <v>7</v>
      </c>
      <c r="F1418" s="57">
        <v>996.21</v>
      </c>
      <c r="G1418" s="57">
        <v>142.32</v>
      </c>
      <c r="H1418" s="57">
        <v>996.21</v>
      </c>
      <c r="I1418" s="57" t="s">
        <v>28</v>
      </c>
      <c r="J1418" s="57" t="s">
        <v>28</v>
      </c>
      <c r="K1418" s="57">
        <v>142.32</v>
      </c>
    </row>
    <row r="1419" spans="1:11" ht="45">
      <c r="A1419" s="54">
        <v>7016</v>
      </c>
      <c r="B1419" s="54" t="s">
        <v>237</v>
      </c>
      <c r="C1419" s="58" t="s">
        <v>2886</v>
      </c>
      <c r="D1419" s="56">
        <v>7</v>
      </c>
      <c r="E1419" s="56">
        <v>7</v>
      </c>
      <c r="F1419" s="57">
        <v>996.21</v>
      </c>
      <c r="G1419" s="57">
        <v>142.32</v>
      </c>
      <c r="H1419" s="57">
        <v>996.21</v>
      </c>
      <c r="I1419" s="57" t="s">
        <v>28</v>
      </c>
      <c r="J1419" s="57" t="s">
        <v>28</v>
      </c>
      <c r="K1419" s="57">
        <v>142.32</v>
      </c>
    </row>
    <row r="1420" spans="1:11" ht="33.75">
      <c r="A1420" s="54">
        <v>7017</v>
      </c>
      <c r="B1420" s="54" t="s">
        <v>244</v>
      </c>
      <c r="C1420" s="58" t="s">
        <v>2887</v>
      </c>
      <c r="D1420" s="56">
        <v>7</v>
      </c>
      <c r="E1420" s="56">
        <v>7</v>
      </c>
      <c r="F1420" s="57">
        <v>873.21</v>
      </c>
      <c r="G1420" s="57">
        <v>124.74</v>
      </c>
      <c r="H1420" s="57">
        <v>873.21</v>
      </c>
      <c r="I1420" s="57" t="s">
        <v>28</v>
      </c>
      <c r="J1420" s="57" t="s">
        <v>28</v>
      </c>
      <c r="K1420" s="57">
        <v>124.74</v>
      </c>
    </row>
    <row r="1421" spans="1:11" ht="33.75">
      <c r="A1421" s="54">
        <v>7017</v>
      </c>
      <c r="B1421" s="54" t="s">
        <v>242</v>
      </c>
      <c r="C1421" s="58" t="s">
        <v>2887</v>
      </c>
      <c r="D1421" s="56">
        <v>7</v>
      </c>
      <c r="E1421" s="56">
        <v>7</v>
      </c>
      <c r="F1421" s="57">
        <v>873.21</v>
      </c>
      <c r="G1421" s="57">
        <v>124.74</v>
      </c>
      <c r="H1421" s="57">
        <v>873.21</v>
      </c>
      <c r="I1421" s="57" t="s">
        <v>28</v>
      </c>
      <c r="J1421" s="57" t="s">
        <v>28</v>
      </c>
      <c r="K1421" s="57">
        <v>124.74</v>
      </c>
    </row>
    <row r="1422" spans="1:11" ht="33.75">
      <c r="A1422" s="54">
        <v>7017</v>
      </c>
      <c r="B1422" s="54" t="s">
        <v>245</v>
      </c>
      <c r="C1422" s="58" t="s">
        <v>2887</v>
      </c>
      <c r="D1422" s="56">
        <v>7</v>
      </c>
      <c r="E1422" s="56">
        <v>7</v>
      </c>
      <c r="F1422" s="57">
        <v>873.21</v>
      </c>
      <c r="G1422" s="57">
        <v>124.74</v>
      </c>
      <c r="H1422" s="57">
        <v>873.21</v>
      </c>
      <c r="I1422" s="57" t="s">
        <v>28</v>
      </c>
      <c r="J1422" s="57" t="s">
        <v>28</v>
      </c>
      <c r="K1422" s="57">
        <v>124.74</v>
      </c>
    </row>
    <row r="1423" spans="1:11" ht="33.75">
      <c r="A1423" s="54">
        <v>7017</v>
      </c>
      <c r="B1423" s="54" t="s">
        <v>241</v>
      </c>
      <c r="C1423" s="58" t="s">
        <v>2887</v>
      </c>
      <c r="D1423" s="56">
        <v>7</v>
      </c>
      <c r="E1423" s="56">
        <v>7</v>
      </c>
      <c r="F1423" s="57">
        <v>873.21</v>
      </c>
      <c r="G1423" s="57">
        <v>124.74</v>
      </c>
      <c r="H1423" s="57">
        <v>873.21</v>
      </c>
      <c r="I1423" s="57" t="s">
        <v>28</v>
      </c>
      <c r="J1423" s="57" t="s">
        <v>28</v>
      </c>
      <c r="K1423" s="57">
        <v>124.74</v>
      </c>
    </row>
    <row r="1424" spans="1:11" ht="33.75">
      <c r="A1424" s="54">
        <v>7017</v>
      </c>
      <c r="B1424" s="54" t="s">
        <v>240</v>
      </c>
      <c r="C1424" s="58" t="s">
        <v>2887</v>
      </c>
      <c r="D1424" s="56">
        <v>7</v>
      </c>
      <c r="E1424" s="56">
        <v>7</v>
      </c>
      <c r="F1424" s="57">
        <v>873.21</v>
      </c>
      <c r="G1424" s="57">
        <v>124.74</v>
      </c>
      <c r="H1424" s="57">
        <v>873.21</v>
      </c>
      <c r="I1424" s="57" t="s">
        <v>28</v>
      </c>
      <c r="J1424" s="57" t="s">
        <v>28</v>
      </c>
      <c r="K1424" s="57">
        <v>124.74</v>
      </c>
    </row>
    <row r="1425" spans="1:11" ht="33.75">
      <c r="A1425" s="54">
        <v>7017</v>
      </c>
      <c r="B1425" s="54" t="s">
        <v>243</v>
      </c>
      <c r="C1425" s="58" t="s">
        <v>2887</v>
      </c>
      <c r="D1425" s="56">
        <v>7</v>
      </c>
      <c r="E1425" s="56">
        <v>7</v>
      </c>
      <c r="F1425" s="57">
        <v>873.21</v>
      </c>
      <c r="G1425" s="57">
        <v>124.74</v>
      </c>
      <c r="H1425" s="57">
        <v>873.21</v>
      </c>
      <c r="I1425" s="57" t="s">
        <v>28</v>
      </c>
      <c r="J1425" s="57" t="s">
        <v>28</v>
      </c>
      <c r="K1425" s="57">
        <v>124.74</v>
      </c>
    </row>
    <row r="1426" spans="1:11" ht="33.75">
      <c r="A1426" s="54">
        <v>7018</v>
      </c>
      <c r="B1426" s="54" t="s">
        <v>249</v>
      </c>
      <c r="C1426" s="58" t="s">
        <v>2888</v>
      </c>
      <c r="D1426" s="56">
        <v>7</v>
      </c>
      <c r="E1426" s="56">
        <v>7</v>
      </c>
      <c r="F1426" s="57">
        <v>715.64</v>
      </c>
      <c r="G1426" s="57">
        <v>102.23</v>
      </c>
      <c r="H1426" s="57">
        <v>715.64</v>
      </c>
      <c r="I1426" s="57" t="s">
        <v>28</v>
      </c>
      <c r="J1426" s="57" t="s">
        <v>28</v>
      </c>
      <c r="K1426" s="57">
        <v>102.23</v>
      </c>
    </row>
    <row r="1427" spans="1:11" ht="33.75">
      <c r="A1427" s="54">
        <v>7018</v>
      </c>
      <c r="B1427" s="54" t="s">
        <v>247</v>
      </c>
      <c r="C1427" s="58" t="s">
        <v>2888</v>
      </c>
      <c r="D1427" s="56">
        <v>7</v>
      </c>
      <c r="E1427" s="56">
        <v>7</v>
      </c>
      <c r="F1427" s="57">
        <v>715.64</v>
      </c>
      <c r="G1427" s="57">
        <v>102.23</v>
      </c>
      <c r="H1427" s="57">
        <v>715.64</v>
      </c>
      <c r="I1427" s="57" t="s">
        <v>28</v>
      </c>
      <c r="J1427" s="57" t="s">
        <v>28</v>
      </c>
      <c r="K1427" s="57">
        <v>102.23</v>
      </c>
    </row>
    <row r="1428" spans="1:11" ht="33.75">
      <c r="A1428" s="54">
        <v>7018</v>
      </c>
      <c r="B1428" s="54" t="s">
        <v>251</v>
      </c>
      <c r="C1428" s="58" t="s">
        <v>2888</v>
      </c>
      <c r="D1428" s="56">
        <v>7</v>
      </c>
      <c r="E1428" s="56">
        <v>7</v>
      </c>
      <c r="F1428" s="57">
        <v>715.64</v>
      </c>
      <c r="G1428" s="57">
        <v>102.23</v>
      </c>
      <c r="H1428" s="57">
        <v>715.64</v>
      </c>
      <c r="I1428" s="57" t="s">
        <v>28</v>
      </c>
      <c r="J1428" s="57" t="s">
        <v>28</v>
      </c>
      <c r="K1428" s="57">
        <v>102.23</v>
      </c>
    </row>
    <row r="1429" spans="1:11" ht="33.75">
      <c r="A1429" s="54">
        <v>7018</v>
      </c>
      <c r="B1429" s="54" t="s">
        <v>250</v>
      </c>
      <c r="C1429" s="58" t="s">
        <v>2888</v>
      </c>
      <c r="D1429" s="56">
        <v>7</v>
      </c>
      <c r="E1429" s="56">
        <v>7</v>
      </c>
      <c r="F1429" s="57">
        <v>715.64</v>
      </c>
      <c r="G1429" s="57">
        <v>102.23</v>
      </c>
      <c r="H1429" s="57">
        <v>715.64</v>
      </c>
      <c r="I1429" s="57" t="s">
        <v>28</v>
      </c>
      <c r="J1429" s="57" t="s">
        <v>28</v>
      </c>
      <c r="K1429" s="57">
        <v>102.23</v>
      </c>
    </row>
    <row r="1430" spans="1:11" ht="33.75">
      <c r="A1430" s="54">
        <v>7018</v>
      </c>
      <c r="B1430" s="54" t="s">
        <v>246</v>
      </c>
      <c r="C1430" s="58" t="s">
        <v>2888</v>
      </c>
      <c r="D1430" s="56">
        <v>7</v>
      </c>
      <c r="E1430" s="56">
        <v>7</v>
      </c>
      <c r="F1430" s="57">
        <v>715.64</v>
      </c>
      <c r="G1430" s="57">
        <v>102.23</v>
      </c>
      <c r="H1430" s="57">
        <v>715.64</v>
      </c>
      <c r="I1430" s="57" t="s">
        <v>28</v>
      </c>
      <c r="J1430" s="57" t="s">
        <v>28</v>
      </c>
      <c r="K1430" s="57">
        <v>102.23</v>
      </c>
    </row>
    <row r="1431" spans="1:11" ht="33.75">
      <c r="A1431" s="54">
        <v>7018</v>
      </c>
      <c r="B1431" s="54" t="s">
        <v>248</v>
      </c>
      <c r="C1431" s="58" t="s">
        <v>2888</v>
      </c>
      <c r="D1431" s="56">
        <v>7</v>
      </c>
      <c r="E1431" s="56">
        <v>7</v>
      </c>
      <c r="F1431" s="57">
        <v>715.64</v>
      </c>
      <c r="G1431" s="57">
        <v>102.23</v>
      </c>
      <c r="H1431" s="57">
        <v>715.64</v>
      </c>
      <c r="I1431" s="57" t="s">
        <v>28</v>
      </c>
      <c r="J1431" s="57" t="s">
        <v>28</v>
      </c>
      <c r="K1431" s="57">
        <v>102.23</v>
      </c>
    </row>
    <row r="1432" spans="1:11" ht="33.75">
      <c r="A1432" s="54">
        <v>7019</v>
      </c>
      <c r="B1432" s="54" t="s">
        <v>260</v>
      </c>
      <c r="C1432" s="58" t="s">
        <v>2889</v>
      </c>
      <c r="D1432" s="56">
        <v>7</v>
      </c>
      <c r="E1432" s="56">
        <v>7</v>
      </c>
      <c r="F1432" s="57">
        <v>704.33</v>
      </c>
      <c r="G1432" s="57">
        <v>100.62</v>
      </c>
      <c r="H1432" s="57">
        <v>704.33</v>
      </c>
      <c r="I1432" s="57" t="s">
        <v>28</v>
      </c>
      <c r="J1432" s="57" t="s">
        <v>28</v>
      </c>
      <c r="K1432" s="57">
        <v>100.62</v>
      </c>
    </row>
    <row r="1433" spans="1:11" ht="33.75">
      <c r="A1433" s="54">
        <v>7019</v>
      </c>
      <c r="B1433" s="54" t="s">
        <v>258</v>
      </c>
      <c r="C1433" s="58" t="s">
        <v>2889</v>
      </c>
      <c r="D1433" s="56">
        <v>7</v>
      </c>
      <c r="E1433" s="56">
        <v>7</v>
      </c>
      <c r="F1433" s="57">
        <v>704.33</v>
      </c>
      <c r="G1433" s="57">
        <v>100.62</v>
      </c>
      <c r="H1433" s="57">
        <v>704.33</v>
      </c>
      <c r="I1433" s="57" t="s">
        <v>28</v>
      </c>
      <c r="J1433" s="57" t="s">
        <v>28</v>
      </c>
      <c r="K1433" s="57">
        <v>100.62</v>
      </c>
    </row>
    <row r="1434" spans="1:11" ht="33.75">
      <c r="A1434" s="54">
        <v>7019</v>
      </c>
      <c r="B1434" s="54" t="s">
        <v>264</v>
      </c>
      <c r="C1434" s="58" t="s">
        <v>2889</v>
      </c>
      <c r="D1434" s="56">
        <v>7</v>
      </c>
      <c r="E1434" s="56">
        <v>7</v>
      </c>
      <c r="F1434" s="57">
        <v>704.33</v>
      </c>
      <c r="G1434" s="57">
        <v>100.62</v>
      </c>
      <c r="H1434" s="57">
        <v>704.33</v>
      </c>
      <c r="I1434" s="57" t="s">
        <v>28</v>
      </c>
      <c r="J1434" s="57" t="s">
        <v>28</v>
      </c>
      <c r="K1434" s="57">
        <v>100.62</v>
      </c>
    </row>
    <row r="1435" spans="1:11" ht="33.75">
      <c r="A1435" s="54">
        <v>7019</v>
      </c>
      <c r="B1435" s="54" t="s">
        <v>262</v>
      </c>
      <c r="C1435" s="58" t="s">
        <v>2889</v>
      </c>
      <c r="D1435" s="56">
        <v>7</v>
      </c>
      <c r="E1435" s="56">
        <v>7</v>
      </c>
      <c r="F1435" s="57">
        <v>704.33</v>
      </c>
      <c r="G1435" s="57">
        <v>100.62</v>
      </c>
      <c r="H1435" s="57">
        <v>704.33</v>
      </c>
      <c r="I1435" s="57" t="s">
        <v>28</v>
      </c>
      <c r="J1435" s="57" t="s">
        <v>28</v>
      </c>
      <c r="K1435" s="57">
        <v>100.62</v>
      </c>
    </row>
    <row r="1436" spans="1:11" ht="33.75">
      <c r="A1436" s="54">
        <v>7020</v>
      </c>
      <c r="B1436" s="54" t="s">
        <v>270</v>
      </c>
      <c r="C1436" s="58" t="s">
        <v>2890</v>
      </c>
      <c r="D1436" s="56">
        <v>7</v>
      </c>
      <c r="E1436" s="56">
        <v>7</v>
      </c>
      <c r="F1436" s="57">
        <v>659.94</v>
      </c>
      <c r="G1436" s="57">
        <v>94.28</v>
      </c>
      <c r="H1436" s="57">
        <v>659.94</v>
      </c>
      <c r="I1436" s="57" t="s">
        <v>28</v>
      </c>
      <c r="J1436" s="57" t="s">
        <v>28</v>
      </c>
      <c r="K1436" s="57">
        <v>94.28</v>
      </c>
    </row>
    <row r="1437" spans="1:11" ht="33.75">
      <c r="A1437" s="54">
        <v>7020</v>
      </c>
      <c r="B1437" s="54" t="s">
        <v>266</v>
      </c>
      <c r="C1437" s="58" t="s">
        <v>2890</v>
      </c>
      <c r="D1437" s="56">
        <v>7</v>
      </c>
      <c r="E1437" s="56">
        <v>7</v>
      </c>
      <c r="F1437" s="57">
        <v>659.94</v>
      </c>
      <c r="G1437" s="57">
        <v>94.28</v>
      </c>
      <c r="H1437" s="57">
        <v>659.94</v>
      </c>
      <c r="I1437" s="57" t="s">
        <v>28</v>
      </c>
      <c r="J1437" s="57" t="s">
        <v>28</v>
      </c>
      <c r="K1437" s="57">
        <v>94.28</v>
      </c>
    </row>
    <row r="1438" spans="1:11" ht="33.75">
      <c r="A1438" s="54">
        <v>7020</v>
      </c>
      <c r="B1438" s="54" t="s">
        <v>272</v>
      </c>
      <c r="C1438" s="58" t="s">
        <v>2890</v>
      </c>
      <c r="D1438" s="56">
        <v>7</v>
      </c>
      <c r="E1438" s="56">
        <v>7</v>
      </c>
      <c r="F1438" s="57">
        <v>659.94</v>
      </c>
      <c r="G1438" s="57">
        <v>94.28</v>
      </c>
      <c r="H1438" s="57">
        <v>659.94</v>
      </c>
      <c r="I1438" s="57" t="s">
        <v>28</v>
      </c>
      <c r="J1438" s="57" t="s">
        <v>28</v>
      </c>
      <c r="K1438" s="57">
        <v>94.28</v>
      </c>
    </row>
    <row r="1439" spans="1:11" ht="33.75">
      <c r="A1439" s="54">
        <v>7020</v>
      </c>
      <c r="B1439" s="54" t="s">
        <v>268</v>
      </c>
      <c r="C1439" s="58" t="s">
        <v>2890</v>
      </c>
      <c r="D1439" s="56">
        <v>7</v>
      </c>
      <c r="E1439" s="56">
        <v>7</v>
      </c>
      <c r="F1439" s="57">
        <v>659.94</v>
      </c>
      <c r="G1439" s="57">
        <v>94.28</v>
      </c>
      <c r="H1439" s="57">
        <v>659.94</v>
      </c>
      <c r="I1439" s="57" t="s">
        <v>28</v>
      </c>
      <c r="J1439" s="57" t="s">
        <v>28</v>
      </c>
      <c r="K1439" s="57">
        <v>94.28</v>
      </c>
    </row>
    <row r="1440" spans="1:11" ht="33.75">
      <c r="A1440" s="54">
        <v>7021</v>
      </c>
      <c r="B1440" s="54" t="s">
        <v>278</v>
      </c>
      <c r="C1440" s="58" t="s">
        <v>2891</v>
      </c>
      <c r="D1440" s="56">
        <v>7</v>
      </c>
      <c r="E1440" s="56">
        <v>7</v>
      </c>
      <c r="F1440" s="57">
        <v>614.41999999999996</v>
      </c>
      <c r="G1440" s="57">
        <v>87.77</v>
      </c>
      <c r="H1440" s="57">
        <v>614.41999999999996</v>
      </c>
      <c r="I1440" s="57" t="s">
        <v>28</v>
      </c>
      <c r="J1440" s="57" t="s">
        <v>28</v>
      </c>
      <c r="K1440" s="57">
        <v>87.77</v>
      </c>
    </row>
    <row r="1441" spans="1:11" ht="33.75">
      <c r="A1441" s="54">
        <v>7021</v>
      </c>
      <c r="B1441" s="54" t="s">
        <v>274</v>
      </c>
      <c r="C1441" s="58" t="s">
        <v>2891</v>
      </c>
      <c r="D1441" s="56">
        <v>7</v>
      </c>
      <c r="E1441" s="56">
        <v>7</v>
      </c>
      <c r="F1441" s="57">
        <v>614.41999999999996</v>
      </c>
      <c r="G1441" s="57">
        <v>87.77</v>
      </c>
      <c r="H1441" s="57">
        <v>614.41999999999996</v>
      </c>
      <c r="I1441" s="57" t="s">
        <v>28</v>
      </c>
      <c r="J1441" s="57" t="s">
        <v>28</v>
      </c>
      <c r="K1441" s="57">
        <v>87.77</v>
      </c>
    </row>
    <row r="1442" spans="1:11" ht="33.75">
      <c r="A1442" s="54">
        <v>7021</v>
      </c>
      <c r="B1442" s="54" t="s">
        <v>280</v>
      </c>
      <c r="C1442" s="58" t="s">
        <v>2891</v>
      </c>
      <c r="D1442" s="56">
        <v>7</v>
      </c>
      <c r="E1442" s="56">
        <v>7</v>
      </c>
      <c r="F1442" s="57">
        <v>614.41999999999996</v>
      </c>
      <c r="G1442" s="57">
        <v>87.77</v>
      </c>
      <c r="H1442" s="57">
        <v>614.41999999999996</v>
      </c>
      <c r="I1442" s="57" t="s">
        <v>28</v>
      </c>
      <c r="J1442" s="57" t="s">
        <v>28</v>
      </c>
      <c r="K1442" s="57">
        <v>87.77</v>
      </c>
    </row>
    <row r="1443" spans="1:11" ht="33.75">
      <c r="A1443" s="54">
        <v>7021</v>
      </c>
      <c r="B1443" s="54" t="s">
        <v>276</v>
      </c>
      <c r="C1443" s="58" t="s">
        <v>2891</v>
      </c>
      <c r="D1443" s="56">
        <v>7</v>
      </c>
      <c r="E1443" s="56">
        <v>7</v>
      </c>
      <c r="F1443" s="57">
        <v>614.41999999999996</v>
      </c>
      <c r="G1443" s="57">
        <v>87.77</v>
      </c>
      <c r="H1443" s="57">
        <v>614.41999999999996</v>
      </c>
      <c r="I1443" s="57" t="s">
        <v>28</v>
      </c>
      <c r="J1443" s="57" t="s">
        <v>28</v>
      </c>
      <c r="K1443" s="57">
        <v>87.77</v>
      </c>
    </row>
    <row r="1444" spans="1:11" ht="56.25">
      <c r="A1444" s="54">
        <v>7022</v>
      </c>
      <c r="B1444" s="54" t="s">
        <v>288</v>
      </c>
      <c r="C1444" s="58" t="s">
        <v>2892</v>
      </c>
      <c r="D1444" s="56">
        <v>7</v>
      </c>
      <c r="E1444" s="56">
        <v>7</v>
      </c>
      <c r="F1444" s="57">
        <v>936.92</v>
      </c>
      <c r="G1444" s="57">
        <v>133.85</v>
      </c>
      <c r="H1444" s="57">
        <v>936.92</v>
      </c>
      <c r="I1444" s="57" t="s">
        <v>28</v>
      </c>
      <c r="J1444" s="57" t="s">
        <v>28</v>
      </c>
      <c r="K1444" s="57">
        <v>133.85</v>
      </c>
    </row>
    <row r="1445" spans="1:11" ht="56.25">
      <c r="A1445" s="54">
        <v>7022</v>
      </c>
      <c r="B1445" s="54" t="s">
        <v>286</v>
      </c>
      <c r="C1445" s="58" t="s">
        <v>2892</v>
      </c>
      <c r="D1445" s="56">
        <v>7</v>
      </c>
      <c r="E1445" s="56">
        <v>7</v>
      </c>
      <c r="F1445" s="57">
        <v>936.92</v>
      </c>
      <c r="G1445" s="57">
        <v>133.85</v>
      </c>
      <c r="H1445" s="57">
        <v>936.92</v>
      </c>
      <c r="I1445" s="57" t="s">
        <v>28</v>
      </c>
      <c r="J1445" s="57" t="s">
        <v>28</v>
      </c>
      <c r="K1445" s="57">
        <v>133.85</v>
      </c>
    </row>
    <row r="1446" spans="1:11" ht="56.25">
      <c r="A1446" s="54">
        <v>7022</v>
      </c>
      <c r="B1446" s="54" t="s">
        <v>285</v>
      </c>
      <c r="C1446" s="58" t="s">
        <v>2892</v>
      </c>
      <c r="D1446" s="56">
        <v>7</v>
      </c>
      <c r="E1446" s="56">
        <v>7</v>
      </c>
      <c r="F1446" s="57">
        <v>936.92</v>
      </c>
      <c r="G1446" s="57">
        <v>133.85</v>
      </c>
      <c r="H1446" s="57">
        <v>936.92</v>
      </c>
      <c r="I1446" s="57" t="s">
        <v>28</v>
      </c>
      <c r="J1446" s="57" t="s">
        <v>28</v>
      </c>
      <c r="K1446" s="57">
        <v>133.85</v>
      </c>
    </row>
    <row r="1447" spans="1:11" ht="56.25">
      <c r="A1447" s="54">
        <v>7022</v>
      </c>
      <c r="B1447" s="54" t="s">
        <v>289</v>
      </c>
      <c r="C1447" s="58" t="s">
        <v>2892</v>
      </c>
      <c r="D1447" s="56">
        <v>7</v>
      </c>
      <c r="E1447" s="56">
        <v>7</v>
      </c>
      <c r="F1447" s="57">
        <v>936.92</v>
      </c>
      <c r="G1447" s="57">
        <v>133.85</v>
      </c>
      <c r="H1447" s="57">
        <v>936.92</v>
      </c>
      <c r="I1447" s="57" t="s">
        <v>28</v>
      </c>
      <c r="J1447" s="57" t="s">
        <v>28</v>
      </c>
      <c r="K1447" s="57">
        <v>133.85</v>
      </c>
    </row>
    <row r="1448" spans="1:11" ht="56.25">
      <c r="A1448" s="54">
        <v>7022</v>
      </c>
      <c r="B1448" s="54" t="s">
        <v>287</v>
      </c>
      <c r="C1448" s="58" t="s">
        <v>2892</v>
      </c>
      <c r="D1448" s="56">
        <v>7</v>
      </c>
      <c r="E1448" s="56">
        <v>7</v>
      </c>
      <c r="F1448" s="57">
        <v>936.92</v>
      </c>
      <c r="G1448" s="57">
        <v>133.85</v>
      </c>
      <c r="H1448" s="57">
        <v>936.92</v>
      </c>
      <c r="I1448" s="57" t="s">
        <v>28</v>
      </c>
      <c r="J1448" s="57" t="s">
        <v>28</v>
      </c>
      <c r="K1448" s="57">
        <v>133.85</v>
      </c>
    </row>
    <row r="1449" spans="1:11" ht="56.25">
      <c r="A1449" s="54">
        <v>7022</v>
      </c>
      <c r="B1449" s="54" t="s">
        <v>290</v>
      </c>
      <c r="C1449" s="58" t="s">
        <v>2892</v>
      </c>
      <c r="D1449" s="56">
        <v>7</v>
      </c>
      <c r="E1449" s="56">
        <v>7</v>
      </c>
      <c r="F1449" s="57">
        <v>936.92</v>
      </c>
      <c r="G1449" s="57">
        <v>133.85</v>
      </c>
      <c r="H1449" s="57">
        <v>936.92</v>
      </c>
      <c r="I1449" s="57" t="s">
        <v>28</v>
      </c>
      <c r="J1449" s="57" t="s">
        <v>28</v>
      </c>
      <c r="K1449" s="57">
        <v>133.85</v>
      </c>
    </row>
    <row r="1450" spans="1:11" ht="45">
      <c r="A1450" s="54">
        <v>7023</v>
      </c>
      <c r="B1450" s="54" t="s">
        <v>292</v>
      </c>
      <c r="C1450" s="58" t="s">
        <v>2893</v>
      </c>
      <c r="D1450" s="56">
        <v>7</v>
      </c>
      <c r="E1450" s="56">
        <v>7</v>
      </c>
      <c r="F1450" s="57">
        <v>758.01</v>
      </c>
      <c r="G1450" s="57">
        <v>108.29</v>
      </c>
      <c r="H1450" s="57">
        <v>758.01</v>
      </c>
      <c r="I1450" s="57" t="s">
        <v>28</v>
      </c>
      <c r="J1450" s="57" t="s">
        <v>28</v>
      </c>
      <c r="K1450" s="57">
        <v>108.29</v>
      </c>
    </row>
    <row r="1451" spans="1:11" ht="45">
      <c r="A1451" s="54">
        <v>7023</v>
      </c>
      <c r="B1451" s="54" t="s">
        <v>294</v>
      </c>
      <c r="C1451" s="58" t="s">
        <v>2893</v>
      </c>
      <c r="D1451" s="56">
        <v>7</v>
      </c>
      <c r="E1451" s="56">
        <v>7</v>
      </c>
      <c r="F1451" s="57">
        <v>758.01</v>
      </c>
      <c r="G1451" s="57">
        <v>108.29</v>
      </c>
      <c r="H1451" s="57">
        <v>758.01</v>
      </c>
      <c r="I1451" s="57" t="s">
        <v>28</v>
      </c>
      <c r="J1451" s="57" t="s">
        <v>28</v>
      </c>
      <c r="K1451" s="57">
        <v>108.29</v>
      </c>
    </row>
    <row r="1452" spans="1:11" ht="45">
      <c r="A1452" s="54">
        <v>7023</v>
      </c>
      <c r="B1452" s="54" t="s">
        <v>295</v>
      </c>
      <c r="C1452" s="58" t="s">
        <v>2893</v>
      </c>
      <c r="D1452" s="56">
        <v>7</v>
      </c>
      <c r="E1452" s="56">
        <v>7</v>
      </c>
      <c r="F1452" s="57">
        <v>758.01</v>
      </c>
      <c r="G1452" s="57">
        <v>108.29</v>
      </c>
      <c r="H1452" s="57">
        <v>758.01</v>
      </c>
      <c r="I1452" s="57" t="s">
        <v>28</v>
      </c>
      <c r="J1452" s="57" t="s">
        <v>28</v>
      </c>
      <c r="K1452" s="57">
        <v>108.29</v>
      </c>
    </row>
    <row r="1453" spans="1:11" ht="45">
      <c r="A1453" s="54">
        <v>7023</v>
      </c>
      <c r="B1453" s="54" t="s">
        <v>293</v>
      </c>
      <c r="C1453" s="58" t="s">
        <v>2893</v>
      </c>
      <c r="D1453" s="56">
        <v>7</v>
      </c>
      <c r="E1453" s="56">
        <v>7</v>
      </c>
      <c r="F1453" s="57">
        <v>758.01</v>
      </c>
      <c r="G1453" s="57">
        <v>108.29</v>
      </c>
      <c r="H1453" s="57">
        <v>758.01</v>
      </c>
      <c r="I1453" s="57" t="s">
        <v>28</v>
      </c>
      <c r="J1453" s="57" t="s">
        <v>28</v>
      </c>
      <c r="K1453" s="57">
        <v>108.29</v>
      </c>
    </row>
    <row r="1454" spans="1:11" ht="45">
      <c r="A1454" s="54">
        <v>7023</v>
      </c>
      <c r="B1454" s="54" t="s">
        <v>296</v>
      </c>
      <c r="C1454" s="58" t="s">
        <v>2893</v>
      </c>
      <c r="D1454" s="56">
        <v>7</v>
      </c>
      <c r="E1454" s="56">
        <v>7</v>
      </c>
      <c r="F1454" s="57">
        <v>758.01</v>
      </c>
      <c r="G1454" s="57">
        <v>108.29</v>
      </c>
      <c r="H1454" s="57">
        <v>758.01</v>
      </c>
      <c r="I1454" s="57" t="s">
        <v>28</v>
      </c>
      <c r="J1454" s="57" t="s">
        <v>28</v>
      </c>
      <c r="K1454" s="57">
        <v>108.29</v>
      </c>
    </row>
    <row r="1455" spans="1:11" ht="45">
      <c r="A1455" s="54">
        <v>7023</v>
      </c>
      <c r="B1455" s="54" t="s">
        <v>291</v>
      </c>
      <c r="C1455" s="58" t="s">
        <v>2893</v>
      </c>
      <c r="D1455" s="56">
        <v>7</v>
      </c>
      <c r="E1455" s="56">
        <v>7</v>
      </c>
      <c r="F1455" s="57">
        <v>758.01</v>
      </c>
      <c r="G1455" s="57">
        <v>108.29</v>
      </c>
      <c r="H1455" s="57">
        <v>758.01</v>
      </c>
      <c r="I1455" s="57" t="s">
        <v>28</v>
      </c>
      <c r="J1455" s="57" t="s">
        <v>28</v>
      </c>
      <c r="K1455" s="57">
        <v>108.29</v>
      </c>
    </row>
    <row r="1456" spans="1:11" ht="45">
      <c r="A1456" s="54">
        <v>7024</v>
      </c>
      <c r="B1456" s="54" t="s">
        <v>302</v>
      </c>
      <c r="C1456" s="58" t="s">
        <v>2894</v>
      </c>
      <c r="D1456" s="56">
        <v>7</v>
      </c>
      <c r="E1456" s="56">
        <v>7</v>
      </c>
      <c r="F1456" s="57">
        <v>646.33000000000004</v>
      </c>
      <c r="G1456" s="57">
        <v>92.33</v>
      </c>
      <c r="H1456" s="57">
        <v>646.33000000000004</v>
      </c>
      <c r="I1456" s="57" t="s">
        <v>28</v>
      </c>
      <c r="J1456" s="57" t="s">
        <v>28</v>
      </c>
      <c r="K1456" s="57">
        <v>92.33</v>
      </c>
    </row>
    <row r="1457" spans="1:11" ht="45">
      <c r="A1457" s="54">
        <v>7024</v>
      </c>
      <c r="B1457" s="54" t="s">
        <v>301</v>
      </c>
      <c r="C1457" s="58" t="s">
        <v>2894</v>
      </c>
      <c r="D1457" s="56">
        <v>7</v>
      </c>
      <c r="E1457" s="56">
        <v>7</v>
      </c>
      <c r="F1457" s="57">
        <v>646.33000000000004</v>
      </c>
      <c r="G1457" s="57">
        <v>92.33</v>
      </c>
      <c r="H1457" s="57">
        <v>646.33000000000004</v>
      </c>
      <c r="I1457" s="57" t="s">
        <v>28</v>
      </c>
      <c r="J1457" s="57" t="s">
        <v>28</v>
      </c>
      <c r="K1457" s="57">
        <v>92.33</v>
      </c>
    </row>
    <row r="1458" spans="1:11" ht="45">
      <c r="A1458" s="54">
        <v>7024</v>
      </c>
      <c r="B1458" s="54" t="s">
        <v>297</v>
      </c>
      <c r="C1458" s="58" t="s">
        <v>2894</v>
      </c>
      <c r="D1458" s="56">
        <v>7</v>
      </c>
      <c r="E1458" s="56">
        <v>7</v>
      </c>
      <c r="F1458" s="57">
        <v>646.33000000000004</v>
      </c>
      <c r="G1458" s="57">
        <v>92.33</v>
      </c>
      <c r="H1458" s="57">
        <v>646.33000000000004</v>
      </c>
      <c r="I1458" s="57" t="s">
        <v>28</v>
      </c>
      <c r="J1458" s="57" t="s">
        <v>28</v>
      </c>
      <c r="K1458" s="57">
        <v>92.33</v>
      </c>
    </row>
    <row r="1459" spans="1:11" ht="45">
      <c r="A1459" s="54">
        <v>7024</v>
      </c>
      <c r="B1459" s="54" t="s">
        <v>300</v>
      </c>
      <c r="C1459" s="58" t="s">
        <v>2894</v>
      </c>
      <c r="D1459" s="56">
        <v>7</v>
      </c>
      <c r="E1459" s="56">
        <v>7</v>
      </c>
      <c r="F1459" s="57">
        <v>646.33000000000004</v>
      </c>
      <c r="G1459" s="57">
        <v>92.33</v>
      </c>
      <c r="H1459" s="57">
        <v>646.33000000000004</v>
      </c>
      <c r="I1459" s="57" t="s">
        <v>28</v>
      </c>
      <c r="J1459" s="57" t="s">
        <v>28</v>
      </c>
      <c r="K1459" s="57">
        <v>92.33</v>
      </c>
    </row>
    <row r="1460" spans="1:11" ht="45">
      <c r="A1460" s="54">
        <v>7024</v>
      </c>
      <c r="B1460" s="54" t="s">
        <v>299</v>
      </c>
      <c r="C1460" s="58" t="s">
        <v>2894</v>
      </c>
      <c r="D1460" s="56">
        <v>7</v>
      </c>
      <c r="E1460" s="56">
        <v>7</v>
      </c>
      <c r="F1460" s="57">
        <v>646.33000000000004</v>
      </c>
      <c r="G1460" s="57">
        <v>92.33</v>
      </c>
      <c r="H1460" s="57">
        <v>646.33000000000004</v>
      </c>
      <c r="I1460" s="57" t="s">
        <v>28</v>
      </c>
      <c r="J1460" s="57" t="s">
        <v>28</v>
      </c>
      <c r="K1460" s="57">
        <v>92.33</v>
      </c>
    </row>
    <row r="1461" spans="1:11" ht="45">
      <c r="A1461" s="54">
        <v>7024</v>
      </c>
      <c r="B1461" s="54" t="s">
        <v>298</v>
      </c>
      <c r="C1461" s="58" t="s">
        <v>2894</v>
      </c>
      <c r="D1461" s="56">
        <v>7</v>
      </c>
      <c r="E1461" s="56">
        <v>7</v>
      </c>
      <c r="F1461" s="57">
        <v>646.33000000000004</v>
      </c>
      <c r="G1461" s="57">
        <v>92.33</v>
      </c>
      <c r="H1461" s="57">
        <v>646.33000000000004</v>
      </c>
      <c r="I1461" s="57" t="s">
        <v>28</v>
      </c>
      <c r="J1461" s="57" t="s">
        <v>28</v>
      </c>
      <c r="K1461" s="57">
        <v>92.33</v>
      </c>
    </row>
    <row r="1462" spans="1:11" ht="33.75">
      <c r="A1462" s="54">
        <v>7025</v>
      </c>
      <c r="B1462" s="54" t="s">
        <v>305</v>
      </c>
      <c r="C1462" s="58" t="s">
        <v>2895</v>
      </c>
      <c r="D1462" s="56">
        <v>7</v>
      </c>
      <c r="E1462" s="56">
        <v>7</v>
      </c>
      <c r="F1462" s="57">
        <v>1177.18</v>
      </c>
      <c r="G1462" s="57">
        <v>168.17</v>
      </c>
      <c r="H1462" s="57">
        <v>1177.18</v>
      </c>
      <c r="I1462" s="57" t="s">
        <v>28</v>
      </c>
      <c r="J1462" s="57" t="s">
        <v>28</v>
      </c>
      <c r="K1462" s="57">
        <v>168.17</v>
      </c>
    </row>
    <row r="1463" spans="1:11" ht="33.75">
      <c r="A1463" s="54">
        <v>7025</v>
      </c>
      <c r="B1463" s="54" t="s">
        <v>307</v>
      </c>
      <c r="C1463" s="58" t="s">
        <v>2895</v>
      </c>
      <c r="D1463" s="56">
        <v>7</v>
      </c>
      <c r="E1463" s="56">
        <v>7</v>
      </c>
      <c r="F1463" s="57">
        <v>1177.18</v>
      </c>
      <c r="G1463" s="57">
        <v>168.17</v>
      </c>
      <c r="H1463" s="57">
        <v>1177.18</v>
      </c>
      <c r="I1463" s="57" t="s">
        <v>28</v>
      </c>
      <c r="J1463" s="57" t="s">
        <v>28</v>
      </c>
      <c r="K1463" s="57">
        <v>168.17</v>
      </c>
    </row>
    <row r="1464" spans="1:11" ht="33.75">
      <c r="A1464" s="54">
        <v>7025</v>
      </c>
      <c r="B1464" s="54" t="s">
        <v>311</v>
      </c>
      <c r="C1464" s="58" t="s">
        <v>2895</v>
      </c>
      <c r="D1464" s="56">
        <v>7</v>
      </c>
      <c r="E1464" s="56">
        <v>7</v>
      </c>
      <c r="F1464" s="57">
        <v>1177.18</v>
      </c>
      <c r="G1464" s="57">
        <v>168.17</v>
      </c>
      <c r="H1464" s="57">
        <v>1177.18</v>
      </c>
      <c r="I1464" s="57" t="s">
        <v>28</v>
      </c>
      <c r="J1464" s="57" t="s">
        <v>28</v>
      </c>
      <c r="K1464" s="57">
        <v>168.17</v>
      </c>
    </row>
    <row r="1465" spans="1:11" ht="33.75">
      <c r="A1465" s="54">
        <v>7025</v>
      </c>
      <c r="B1465" s="54" t="s">
        <v>309</v>
      </c>
      <c r="C1465" s="58" t="s">
        <v>2895</v>
      </c>
      <c r="D1465" s="56">
        <v>7</v>
      </c>
      <c r="E1465" s="56">
        <v>7</v>
      </c>
      <c r="F1465" s="57">
        <v>1177.18</v>
      </c>
      <c r="G1465" s="57">
        <v>168.17</v>
      </c>
      <c r="H1465" s="57">
        <v>1177.18</v>
      </c>
      <c r="I1465" s="57" t="s">
        <v>28</v>
      </c>
      <c r="J1465" s="57" t="s">
        <v>28</v>
      </c>
      <c r="K1465" s="57">
        <v>168.17</v>
      </c>
    </row>
    <row r="1466" spans="1:11" ht="45">
      <c r="A1466" s="54">
        <v>7026</v>
      </c>
      <c r="B1466" s="54" t="s">
        <v>316</v>
      </c>
      <c r="C1466" s="58" t="s">
        <v>2896</v>
      </c>
      <c r="D1466" s="56">
        <v>7</v>
      </c>
      <c r="E1466" s="56">
        <v>7</v>
      </c>
      <c r="F1466" s="57">
        <v>1134.22</v>
      </c>
      <c r="G1466" s="57">
        <v>162.03</v>
      </c>
      <c r="H1466" s="57">
        <v>1134.22</v>
      </c>
      <c r="I1466" s="57" t="s">
        <v>28</v>
      </c>
      <c r="J1466" s="57" t="s">
        <v>28</v>
      </c>
      <c r="K1466" s="57">
        <v>162.03</v>
      </c>
    </row>
    <row r="1467" spans="1:11" ht="45">
      <c r="A1467" s="54">
        <v>7026</v>
      </c>
      <c r="B1467" s="54" t="s">
        <v>317</v>
      </c>
      <c r="C1467" s="58" t="s">
        <v>2896</v>
      </c>
      <c r="D1467" s="56">
        <v>7</v>
      </c>
      <c r="E1467" s="56">
        <v>7</v>
      </c>
      <c r="F1467" s="57">
        <v>1134.22</v>
      </c>
      <c r="G1467" s="57">
        <v>162.03</v>
      </c>
      <c r="H1467" s="57">
        <v>1134.22</v>
      </c>
      <c r="I1467" s="57" t="s">
        <v>28</v>
      </c>
      <c r="J1467" s="57" t="s">
        <v>28</v>
      </c>
      <c r="K1467" s="57">
        <v>162.03</v>
      </c>
    </row>
    <row r="1468" spans="1:11" ht="45">
      <c r="A1468" s="54">
        <v>7026</v>
      </c>
      <c r="B1468" s="54" t="s">
        <v>315</v>
      </c>
      <c r="C1468" s="58" t="s">
        <v>2896</v>
      </c>
      <c r="D1468" s="56">
        <v>7</v>
      </c>
      <c r="E1468" s="56">
        <v>7</v>
      </c>
      <c r="F1468" s="57">
        <v>1134.22</v>
      </c>
      <c r="G1468" s="57">
        <v>162.03</v>
      </c>
      <c r="H1468" s="57">
        <v>1134.22</v>
      </c>
      <c r="I1468" s="57" t="s">
        <v>28</v>
      </c>
      <c r="J1468" s="57" t="s">
        <v>28</v>
      </c>
      <c r="K1468" s="57">
        <v>162.03</v>
      </c>
    </row>
    <row r="1469" spans="1:11" ht="45">
      <c r="A1469" s="54">
        <v>7026</v>
      </c>
      <c r="B1469" s="54" t="s">
        <v>314</v>
      </c>
      <c r="C1469" s="58" t="s">
        <v>2896</v>
      </c>
      <c r="D1469" s="56">
        <v>7</v>
      </c>
      <c r="E1469" s="56">
        <v>7</v>
      </c>
      <c r="F1469" s="57">
        <v>1134.22</v>
      </c>
      <c r="G1469" s="57">
        <v>162.03</v>
      </c>
      <c r="H1469" s="57">
        <v>1134.22</v>
      </c>
      <c r="I1469" s="57" t="s">
        <v>28</v>
      </c>
      <c r="J1469" s="57" t="s">
        <v>28</v>
      </c>
      <c r="K1469" s="57">
        <v>162.03</v>
      </c>
    </row>
    <row r="1470" spans="1:11" ht="33.75">
      <c r="A1470" s="54">
        <v>7027</v>
      </c>
      <c r="B1470" s="54" t="s">
        <v>318</v>
      </c>
      <c r="C1470" s="58" t="s">
        <v>2897</v>
      </c>
      <c r="D1470" s="56">
        <v>7</v>
      </c>
      <c r="E1470" s="56">
        <v>7</v>
      </c>
      <c r="F1470" s="57">
        <v>948.14</v>
      </c>
      <c r="G1470" s="57">
        <v>135.44999999999999</v>
      </c>
      <c r="H1470" s="57">
        <v>948.14</v>
      </c>
      <c r="I1470" s="57" t="s">
        <v>28</v>
      </c>
      <c r="J1470" s="57" t="s">
        <v>28</v>
      </c>
      <c r="K1470" s="57">
        <v>135.44999999999999</v>
      </c>
    </row>
    <row r="1471" spans="1:11" ht="33.75">
      <c r="A1471" s="54">
        <v>7027</v>
      </c>
      <c r="B1471" s="54" t="s">
        <v>321</v>
      </c>
      <c r="C1471" s="58" t="s">
        <v>2897</v>
      </c>
      <c r="D1471" s="56">
        <v>7</v>
      </c>
      <c r="E1471" s="56">
        <v>7</v>
      </c>
      <c r="F1471" s="57">
        <v>948.14</v>
      </c>
      <c r="G1471" s="57">
        <v>135.44999999999999</v>
      </c>
      <c r="H1471" s="57">
        <v>948.14</v>
      </c>
      <c r="I1471" s="57" t="s">
        <v>28</v>
      </c>
      <c r="J1471" s="57" t="s">
        <v>28</v>
      </c>
      <c r="K1471" s="57">
        <v>135.44999999999999</v>
      </c>
    </row>
    <row r="1472" spans="1:11" ht="33.75">
      <c r="A1472" s="54">
        <v>7027</v>
      </c>
      <c r="B1472" s="54" t="s">
        <v>320</v>
      </c>
      <c r="C1472" s="58" t="s">
        <v>2897</v>
      </c>
      <c r="D1472" s="56">
        <v>7</v>
      </c>
      <c r="E1472" s="56">
        <v>7</v>
      </c>
      <c r="F1472" s="57">
        <v>948.14</v>
      </c>
      <c r="G1472" s="57">
        <v>135.44999999999999</v>
      </c>
      <c r="H1472" s="57">
        <v>948.14</v>
      </c>
      <c r="I1472" s="57" t="s">
        <v>28</v>
      </c>
      <c r="J1472" s="57" t="s">
        <v>28</v>
      </c>
      <c r="K1472" s="57">
        <v>135.44999999999999</v>
      </c>
    </row>
    <row r="1473" spans="1:11" ht="33.75">
      <c r="A1473" s="54">
        <v>7027</v>
      </c>
      <c r="B1473" s="54" t="s">
        <v>319</v>
      </c>
      <c r="C1473" s="58" t="s">
        <v>2897</v>
      </c>
      <c r="D1473" s="56">
        <v>7</v>
      </c>
      <c r="E1473" s="56">
        <v>7</v>
      </c>
      <c r="F1473" s="57">
        <v>948.14</v>
      </c>
      <c r="G1473" s="57">
        <v>135.44999999999999</v>
      </c>
      <c r="H1473" s="57">
        <v>948.14</v>
      </c>
      <c r="I1473" s="57" t="s">
        <v>28</v>
      </c>
      <c r="J1473" s="57" t="s">
        <v>28</v>
      </c>
      <c r="K1473" s="57">
        <v>135.44999999999999</v>
      </c>
    </row>
    <row r="1474" spans="1:11" ht="33.75">
      <c r="A1474" s="54">
        <v>7028</v>
      </c>
      <c r="B1474" s="54" t="s">
        <v>326</v>
      </c>
      <c r="C1474" s="58" t="s">
        <v>2898</v>
      </c>
      <c r="D1474" s="56">
        <v>7</v>
      </c>
      <c r="E1474" s="56">
        <v>7</v>
      </c>
      <c r="F1474" s="57">
        <v>1113.1600000000001</v>
      </c>
      <c r="G1474" s="57">
        <v>159.02000000000001</v>
      </c>
      <c r="H1474" s="57">
        <v>1113.1600000000001</v>
      </c>
      <c r="I1474" s="57" t="s">
        <v>28</v>
      </c>
      <c r="J1474" s="57" t="s">
        <v>28</v>
      </c>
      <c r="K1474" s="57">
        <v>159.02000000000001</v>
      </c>
    </row>
    <row r="1475" spans="1:11" ht="33.75">
      <c r="A1475" s="54">
        <v>7028</v>
      </c>
      <c r="B1475" s="54" t="s">
        <v>330</v>
      </c>
      <c r="C1475" s="58" t="s">
        <v>2898</v>
      </c>
      <c r="D1475" s="56">
        <v>7</v>
      </c>
      <c r="E1475" s="56">
        <v>7</v>
      </c>
      <c r="F1475" s="57">
        <v>1113.1600000000001</v>
      </c>
      <c r="G1475" s="57">
        <v>159.02000000000001</v>
      </c>
      <c r="H1475" s="57">
        <v>1113.1600000000001</v>
      </c>
      <c r="I1475" s="57" t="s">
        <v>28</v>
      </c>
      <c r="J1475" s="57" t="s">
        <v>28</v>
      </c>
      <c r="K1475" s="57">
        <v>159.02000000000001</v>
      </c>
    </row>
    <row r="1476" spans="1:11" ht="33.75">
      <c r="A1476" s="54">
        <v>7028</v>
      </c>
      <c r="B1476" s="54" t="s">
        <v>334</v>
      </c>
      <c r="C1476" s="58" t="s">
        <v>2898</v>
      </c>
      <c r="D1476" s="56">
        <v>7</v>
      </c>
      <c r="E1476" s="56">
        <v>7</v>
      </c>
      <c r="F1476" s="57">
        <v>1113.1600000000001</v>
      </c>
      <c r="G1476" s="57">
        <v>159.02000000000001</v>
      </c>
      <c r="H1476" s="57">
        <v>1113.1600000000001</v>
      </c>
      <c r="I1476" s="57" t="s">
        <v>28</v>
      </c>
      <c r="J1476" s="57" t="s">
        <v>28</v>
      </c>
      <c r="K1476" s="57">
        <v>159.02000000000001</v>
      </c>
    </row>
    <row r="1477" spans="1:11" ht="33.75">
      <c r="A1477" s="54">
        <v>7028</v>
      </c>
      <c r="B1477" s="54" t="s">
        <v>332</v>
      </c>
      <c r="C1477" s="58" t="s">
        <v>2898</v>
      </c>
      <c r="D1477" s="56">
        <v>7</v>
      </c>
      <c r="E1477" s="56">
        <v>7</v>
      </c>
      <c r="F1477" s="57">
        <v>1113.1600000000001</v>
      </c>
      <c r="G1477" s="57">
        <v>159.02000000000001</v>
      </c>
      <c r="H1477" s="57">
        <v>1113.1600000000001</v>
      </c>
      <c r="I1477" s="57" t="s">
        <v>28</v>
      </c>
      <c r="J1477" s="57" t="s">
        <v>28</v>
      </c>
      <c r="K1477" s="57">
        <v>159.02000000000001</v>
      </c>
    </row>
    <row r="1478" spans="1:11" ht="33.75">
      <c r="A1478" s="54">
        <v>7028</v>
      </c>
      <c r="B1478" s="54" t="s">
        <v>328</v>
      </c>
      <c r="C1478" s="58" t="s">
        <v>2898</v>
      </c>
      <c r="D1478" s="56">
        <v>7</v>
      </c>
      <c r="E1478" s="56">
        <v>7</v>
      </c>
      <c r="F1478" s="57">
        <v>1113.1600000000001</v>
      </c>
      <c r="G1478" s="57">
        <v>159.02000000000001</v>
      </c>
      <c r="H1478" s="57">
        <v>1113.1600000000001</v>
      </c>
      <c r="I1478" s="57" t="s">
        <v>28</v>
      </c>
      <c r="J1478" s="57" t="s">
        <v>28</v>
      </c>
      <c r="K1478" s="57">
        <v>159.02000000000001</v>
      </c>
    </row>
    <row r="1479" spans="1:11" ht="33.75">
      <c r="A1479" s="54">
        <v>7028</v>
      </c>
      <c r="B1479" s="54" t="s">
        <v>324</v>
      </c>
      <c r="C1479" s="58" t="s">
        <v>2898</v>
      </c>
      <c r="D1479" s="56">
        <v>7</v>
      </c>
      <c r="E1479" s="56">
        <v>7</v>
      </c>
      <c r="F1479" s="57">
        <v>1113.1600000000001</v>
      </c>
      <c r="G1479" s="57">
        <v>159.02000000000001</v>
      </c>
      <c r="H1479" s="57">
        <v>1113.1600000000001</v>
      </c>
      <c r="I1479" s="57" t="s">
        <v>28</v>
      </c>
      <c r="J1479" s="57" t="s">
        <v>28</v>
      </c>
      <c r="K1479" s="57">
        <v>159.02000000000001</v>
      </c>
    </row>
    <row r="1480" spans="1:11" ht="45">
      <c r="A1480" s="54">
        <v>7029</v>
      </c>
      <c r="B1480" s="54" t="s">
        <v>344</v>
      </c>
      <c r="C1480" s="58" t="s">
        <v>2899</v>
      </c>
      <c r="D1480" s="56">
        <v>7</v>
      </c>
      <c r="E1480" s="56">
        <v>7</v>
      </c>
      <c r="F1480" s="57">
        <v>1068.5999999999999</v>
      </c>
      <c r="G1480" s="57">
        <v>152.66</v>
      </c>
      <c r="H1480" s="57">
        <v>1068.5999999999999</v>
      </c>
      <c r="I1480" s="57" t="s">
        <v>28</v>
      </c>
      <c r="J1480" s="57" t="s">
        <v>28</v>
      </c>
      <c r="K1480" s="57">
        <v>152.66</v>
      </c>
    </row>
    <row r="1481" spans="1:11" ht="45">
      <c r="A1481" s="54">
        <v>7029</v>
      </c>
      <c r="B1481" s="54" t="s">
        <v>338</v>
      </c>
      <c r="C1481" s="58" t="s">
        <v>2899</v>
      </c>
      <c r="D1481" s="56">
        <v>7</v>
      </c>
      <c r="E1481" s="56">
        <v>7</v>
      </c>
      <c r="F1481" s="57">
        <v>1068.5999999999999</v>
      </c>
      <c r="G1481" s="57">
        <v>152.66</v>
      </c>
      <c r="H1481" s="57">
        <v>1068.5999999999999</v>
      </c>
      <c r="I1481" s="57" t="s">
        <v>28</v>
      </c>
      <c r="J1481" s="57" t="s">
        <v>28</v>
      </c>
      <c r="K1481" s="57">
        <v>152.66</v>
      </c>
    </row>
    <row r="1482" spans="1:11" ht="45">
      <c r="A1482" s="54">
        <v>7029</v>
      </c>
      <c r="B1482" s="54" t="s">
        <v>342</v>
      </c>
      <c r="C1482" s="58" t="s">
        <v>2899</v>
      </c>
      <c r="D1482" s="56">
        <v>7</v>
      </c>
      <c r="E1482" s="56">
        <v>7</v>
      </c>
      <c r="F1482" s="57">
        <v>1068.5999999999999</v>
      </c>
      <c r="G1482" s="57">
        <v>152.66</v>
      </c>
      <c r="H1482" s="57">
        <v>1068.5999999999999</v>
      </c>
      <c r="I1482" s="57" t="s">
        <v>28</v>
      </c>
      <c r="J1482" s="57" t="s">
        <v>28</v>
      </c>
      <c r="K1482" s="57">
        <v>152.66</v>
      </c>
    </row>
    <row r="1483" spans="1:11" ht="45">
      <c r="A1483" s="54">
        <v>7029</v>
      </c>
      <c r="B1483" s="54" t="s">
        <v>340</v>
      </c>
      <c r="C1483" s="58" t="s">
        <v>2899</v>
      </c>
      <c r="D1483" s="56">
        <v>7</v>
      </c>
      <c r="E1483" s="56">
        <v>7</v>
      </c>
      <c r="F1483" s="57">
        <v>1068.5999999999999</v>
      </c>
      <c r="G1483" s="57">
        <v>152.66</v>
      </c>
      <c r="H1483" s="57">
        <v>1068.5999999999999</v>
      </c>
      <c r="I1483" s="57" t="s">
        <v>28</v>
      </c>
      <c r="J1483" s="57" t="s">
        <v>28</v>
      </c>
      <c r="K1483" s="57">
        <v>152.66</v>
      </c>
    </row>
    <row r="1484" spans="1:11" ht="45">
      <c r="A1484" s="54">
        <v>7029</v>
      </c>
      <c r="B1484" s="54" t="s">
        <v>346</v>
      </c>
      <c r="C1484" s="58" t="s">
        <v>2899</v>
      </c>
      <c r="D1484" s="56">
        <v>7</v>
      </c>
      <c r="E1484" s="56">
        <v>7</v>
      </c>
      <c r="F1484" s="57">
        <v>1068.5999999999999</v>
      </c>
      <c r="G1484" s="57">
        <v>152.66</v>
      </c>
      <c r="H1484" s="57">
        <v>1068.5999999999999</v>
      </c>
      <c r="I1484" s="57" t="s">
        <v>28</v>
      </c>
      <c r="J1484" s="57" t="s">
        <v>28</v>
      </c>
      <c r="K1484" s="57">
        <v>152.66</v>
      </c>
    </row>
    <row r="1485" spans="1:11" ht="45">
      <c r="A1485" s="54">
        <v>7029</v>
      </c>
      <c r="B1485" s="54" t="s">
        <v>348</v>
      </c>
      <c r="C1485" s="58" t="s">
        <v>2899</v>
      </c>
      <c r="D1485" s="56">
        <v>7</v>
      </c>
      <c r="E1485" s="56">
        <v>7</v>
      </c>
      <c r="F1485" s="57">
        <v>1068.5999999999999</v>
      </c>
      <c r="G1485" s="57">
        <v>152.66</v>
      </c>
      <c r="H1485" s="57">
        <v>1068.5999999999999</v>
      </c>
      <c r="I1485" s="57" t="s">
        <v>28</v>
      </c>
      <c r="J1485" s="57" t="s">
        <v>28</v>
      </c>
      <c r="K1485" s="57">
        <v>152.66</v>
      </c>
    </row>
    <row r="1486" spans="1:11" ht="33.75">
      <c r="A1486" s="54">
        <v>7030</v>
      </c>
      <c r="B1486" s="54" t="s">
        <v>350</v>
      </c>
      <c r="C1486" s="58" t="s">
        <v>2900</v>
      </c>
      <c r="D1486" s="56">
        <v>7</v>
      </c>
      <c r="E1486" s="56">
        <v>7</v>
      </c>
      <c r="F1486" s="57">
        <v>1003.66</v>
      </c>
      <c r="G1486" s="57">
        <v>143.38</v>
      </c>
      <c r="H1486" s="57">
        <v>1003.66</v>
      </c>
      <c r="I1486" s="57" t="s">
        <v>28</v>
      </c>
      <c r="J1486" s="57" t="s">
        <v>28</v>
      </c>
      <c r="K1486" s="57">
        <v>143.38</v>
      </c>
    </row>
    <row r="1487" spans="1:11" ht="33.75">
      <c r="A1487" s="54">
        <v>7030</v>
      </c>
      <c r="B1487" s="54" t="s">
        <v>356</v>
      </c>
      <c r="C1487" s="58" t="s">
        <v>2900</v>
      </c>
      <c r="D1487" s="56">
        <v>7</v>
      </c>
      <c r="E1487" s="56">
        <v>7</v>
      </c>
      <c r="F1487" s="57">
        <v>1003.66</v>
      </c>
      <c r="G1487" s="57">
        <v>143.38</v>
      </c>
      <c r="H1487" s="57">
        <v>1003.66</v>
      </c>
      <c r="I1487" s="57" t="s">
        <v>28</v>
      </c>
      <c r="J1487" s="57" t="s">
        <v>28</v>
      </c>
      <c r="K1487" s="57">
        <v>143.38</v>
      </c>
    </row>
    <row r="1488" spans="1:11" ht="33.75">
      <c r="A1488" s="54">
        <v>7030</v>
      </c>
      <c r="B1488" s="54" t="s">
        <v>358</v>
      </c>
      <c r="C1488" s="58" t="s">
        <v>2900</v>
      </c>
      <c r="D1488" s="56">
        <v>7</v>
      </c>
      <c r="E1488" s="56">
        <v>7</v>
      </c>
      <c r="F1488" s="57">
        <v>1003.66</v>
      </c>
      <c r="G1488" s="57">
        <v>143.38</v>
      </c>
      <c r="H1488" s="57">
        <v>1003.66</v>
      </c>
      <c r="I1488" s="57" t="s">
        <v>28</v>
      </c>
      <c r="J1488" s="57" t="s">
        <v>28</v>
      </c>
      <c r="K1488" s="57">
        <v>143.38</v>
      </c>
    </row>
    <row r="1489" spans="1:11" ht="33.75">
      <c r="A1489" s="54">
        <v>7030</v>
      </c>
      <c r="B1489" s="54" t="s">
        <v>354</v>
      </c>
      <c r="C1489" s="58" t="s">
        <v>2900</v>
      </c>
      <c r="D1489" s="56">
        <v>7</v>
      </c>
      <c r="E1489" s="56">
        <v>7</v>
      </c>
      <c r="F1489" s="57">
        <v>1003.66</v>
      </c>
      <c r="G1489" s="57">
        <v>143.38</v>
      </c>
      <c r="H1489" s="57">
        <v>1003.66</v>
      </c>
      <c r="I1489" s="57" t="s">
        <v>28</v>
      </c>
      <c r="J1489" s="57" t="s">
        <v>28</v>
      </c>
      <c r="K1489" s="57">
        <v>143.38</v>
      </c>
    </row>
    <row r="1490" spans="1:11" ht="33.75">
      <c r="A1490" s="54">
        <v>7030</v>
      </c>
      <c r="B1490" s="54" t="s">
        <v>360</v>
      </c>
      <c r="C1490" s="58" t="s">
        <v>2900</v>
      </c>
      <c r="D1490" s="56">
        <v>7</v>
      </c>
      <c r="E1490" s="56">
        <v>7</v>
      </c>
      <c r="F1490" s="57">
        <v>1003.66</v>
      </c>
      <c r="G1490" s="57">
        <v>143.38</v>
      </c>
      <c r="H1490" s="57">
        <v>1003.66</v>
      </c>
      <c r="I1490" s="57" t="s">
        <v>28</v>
      </c>
      <c r="J1490" s="57" t="s">
        <v>28</v>
      </c>
      <c r="K1490" s="57">
        <v>143.38</v>
      </c>
    </row>
    <row r="1491" spans="1:11" ht="33.75">
      <c r="A1491" s="54">
        <v>7030</v>
      </c>
      <c r="B1491" s="54" t="s">
        <v>352</v>
      </c>
      <c r="C1491" s="58" t="s">
        <v>2900</v>
      </c>
      <c r="D1491" s="56">
        <v>7</v>
      </c>
      <c r="E1491" s="56">
        <v>7</v>
      </c>
      <c r="F1491" s="57">
        <v>1003.66</v>
      </c>
      <c r="G1491" s="57">
        <v>143.38</v>
      </c>
      <c r="H1491" s="57">
        <v>1003.66</v>
      </c>
      <c r="I1491" s="57" t="s">
        <v>28</v>
      </c>
      <c r="J1491" s="57" t="s">
        <v>28</v>
      </c>
      <c r="K1491" s="57">
        <v>143.38</v>
      </c>
    </row>
    <row r="1492" spans="1:11" ht="33.75">
      <c r="A1492" s="54">
        <v>7031</v>
      </c>
      <c r="B1492" s="54" t="s">
        <v>372</v>
      </c>
      <c r="C1492" s="58" t="s">
        <v>2901</v>
      </c>
      <c r="D1492" s="56">
        <v>7</v>
      </c>
      <c r="E1492" s="56">
        <v>7</v>
      </c>
      <c r="F1492" s="57">
        <v>857.69</v>
      </c>
      <c r="G1492" s="57">
        <v>122.53</v>
      </c>
      <c r="H1492" s="57">
        <v>857.69</v>
      </c>
      <c r="I1492" s="57" t="s">
        <v>28</v>
      </c>
      <c r="J1492" s="57" t="s">
        <v>28</v>
      </c>
      <c r="K1492" s="57">
        <v>122.53</v>
      </c>
    </row>
    <row r="1493" spans="1:11" ht="33.75">
      <c r="A1493" s="54">
        <v>7031</v>
      </c>
      <c r="B1493" s="54" t="s">
        <v>366</v>
      </c>
      <c r="C1493" s="58" t="s">
        <v>2901</v>
      </c>
      <c r="D1493" s="56">
        <v>7</v>
      </c>
      <c r="E1493" s="56">
        <v>7</v>
      </c>
      <c r="F1493" s="57">
        <v>857.69</v>
      </c>
      <c r="G1493" s="57">
        <v>122.53</v>
      </c>
      <c r="H1493" s="57">
        <v>857.69</v>
      </c>
      <c r="I1493" s="57" t="s">
        <v>28</v>
      </c>
      <c r="J1493" s="57" t="s">
        <v>28</v>
      </c>
      <c r="K1493" s="57">
        <v>122.53</v>
      </c>
    </row>
    <row r="1494" spans="1:11" ht="33.75">
      <c r="A1494" s="54">
        <v>7031</v>
      </c>
      <c r="B1494" s="54" t="s">
        <v>364</v>
      </c>
      <c r="C1494" s="58" t="s">
        <v>2901</v>
      </c>
      <c r="D1494" s="56">
        <v>7</v>
      </c>
      <c r="E1494" s="56">
        <v>7</v>
      </c>
      <c r="F1494" s="57">
        <v>857.69</v>
      </c>
      <c r="G1494" s="57">
        <v>122.53</v>
      </c>
      <c r="H1494" s="57">
        <v>857.69</v>
      </c>
      <c r="I1494" s="57" t="s">
        <v>28</v>
      </c>
      <c r="J1494" s="57" t="s">
        <v>28</v>
      </c>
      <c r="K1494" s="57">
        <v>122.53</v>
      </c>
    </row>
    <row r="1495" spans="1:11" ht="33.75">
      <c r="A1495" s="54">
        <v>7031</v>
      </c>
      <c r="B1495" s="54" t="s">
        <v>370</v>
      </c>
      <c r="C1495" s="58" t="s">
        <v>2901</v>
      </c>
      <c r="D1495" s="56">
        <v>7</v>
      </c>
      <c r="E1495" s="56">
        <v>7</v>
      </c>
      <c r="F1495" s="57">
        <v>857.69</v>
      </c>
      <c r="G1495" s="57">
        <v>122.53</v>
      </c>
      <c r="H1495" s="57">
        <v>857.69</v>
      </c>
      <c r="I1495" s="57" t="s">
        <v>28</v>
      </c>
      <c r="J1495" s="57" t="s">
        <v>28</v>
      </c>
      <c r="K1495" s="57">
        <v>122.53</v>
      </c>
    </row>
    <row r="1496" spans="1:11" ht="33.75">
      <c r="A1496" s="54">
        <v>7031</v>
      </c>
      <c r="B1496" s="54" t="s">
        <v>368</v>
      </c>
      <c r="C1496" s="58" t="s">
        <v>2901</v>
      </c>
      <c r="D1496" s="56">
        <v>7</v>
      </c>
      <c r="E1496" s="56">
        <v>7</v>
      </c>
      <c r="F1496" s="57">
        <v>857.69</v>
      </c>
      <c r="G1496" s="57">
        <v>122.53</v>
      </c>
      <c r="H1496" s="57">
        <v>857.69</v>
      </c>
      <c r="I1496" s="57" t="s">
        <v>28</v>
      </c>
      <c r="J1496" s="57" t="s">
        <v>28</v>
      </c>
      <c r="K1496" s="57">
        <v>122.53</v>
      </c>
    </row>
    <row r="1497" spans="1:11" ht="33.75">
      <c r="A1497" s="54">
        <v>7031</v>
      </c>
      <c r="B1497" s="54" t="s">
        <v>374</v>
      </c>
      <c r="C1497" s="58" t="s">
        <v>2901</v>
      </c>
      <c r="D1497" s="56">
        <v>7</v>
      </c>
      <c r="E1497" s="56">
        <v>7</v>
      </c>
      <c r="F1497" s="57">
        <v>857.69</v>
      </c>
      <c r="G1497" s="57">
        <v>122.53</v>
      </c>
      <c r="H1497" s="57">
        <v>857.69</v>
      </c>
      <c r="I1497" s="57" t="s">
        <v>28</v>
      </c>
      <c r="J1497" s="57" t="s">
        <v>28</v>
      </c>
      <c r="K1497" s="57">
        <v>122.53</v>
      </c>
    </row>
    <row r="1498" spans="1:11" ht="33.75">
      <c r="A1498" s="54">
        <v>7032</v>
      </c>
      <c r="B1498" s="54" t="s">
        <v>388</v>
      </c>
      <c r="C1498" s="58" t="s">
        <v>2902</v>
      </c>
      <c r="D1498" s="56">
        <v>7</v>
      </c>
      <c r="E1498" s="56">
        <v>7</v>
      </c>
      <c r="F1498" s="57">
        <v>5632.27</v>
      </c>
      <c r="G1498" s="57">
        <v>804.61</v>
      </c>
      <c r="H1498" s="57">
        <v>5632.27</v>
      </c>
      <c r="I1498" s="57" t="s">
        <v>28</v>
      </c>
      <c r="J1498" s="57" t="s">
        <v>28</v>
      </c>
      <c r="K1498" s="57">
        <v>804.61</v>
      </c>
    </row>
    <row r="1499" spans="1:11" ht="33.75">
      <c r="A1499" s="54">
        <v>7032</v>
      </c>
      <c r="B1499" s="54" t="s">
        <v>384</v>
      </c>
      <c r="C1499" s="58" t="s">
        <v>2902</v>
      </c>
      <c r="D1499" s="56">
        <v>7</v>
      </c>
      <c r="E1499" s="56">
        <v>7</v>
      </c>
      <c r="F1499" s="57">
        <v>5632.27</v>
      </c>
      <c r="G1499" s="57">
        <v>804.61</v>
      </c>
      <c r="H1499" s="57">
        <v>5632.27</v>
      </c>
      <c r="I1499" s="57" t="s">
        <v>28</v>
      </c>
      <c r="J1499" s="57" t="s">
        <v>28</v>
      </c>
      <c r="K1499" s="57">
        <v>804.61</v>
      </c>
    </row>
    <row r="1500" spans="1:11" ht="33.75">
      <c r="A1500" s="54">
        <v>7032</v>
      </c>
      <c r="B1500" s="54" t="s">
        <v>390</v>
      </c>
      <c r="C1500" s="58" t="s">
        <v>2902</v>
      </c>
      <c r="D1500" s="56">
        <v>7</v>
      </c>
      <c r="E1500" s="56">
        <v>7</v>
      </c>
      <c r="F1500" s="57">
        <v>5632.27</v>
      </c>
      <c r="G1500" s="57">
        <v>804.61</v>
      </c>
      <c r="H1500" s="57">
        <v>5632.27</v>
      </c>
      <c r="I1500" s="57" t="s">
        <v>28</v>
      </c>
      <c r="J1500" s="57" t="s">
        <v>28</v>
      </c>
      <c r="K1500" s="57">
        <v>804.61</v>
      </c>
    </row>
    <row r="1501" spans="1:11" ht="33.75">
      <c r="A1501" s="54">
        <v>7032</v>
      </c>
      <c r="B1501" s="54" t="s">
        <v>386</v>
      </c>
      <c r="C1501" s="58" t="s">
        <v>2902</v>
      </c>
      <c r="D1501" s="56">
        <v>7</v>
      </c>
      <c r="E1501" s="56">
        <v>7</v>
      </c>
      <c r="F1501" s="57">
        <v>5632.27</v>
      </c>
      <c r="G1501" s="57">
        <v>804.61</v>
      </c>
      <c r="H1501" s="57">
        <v>5632.27</v>
      </c>
      <c r="I1501" s="57" t="s">
        <v>28</v>
      </c>
      <c r="J1501" s="57" t="s">
        <v>28</v>
      </c>
      <c r="K1501" s="57">
        <v>804.61</v>
      </c>
    </row>
    <row r="1502" spans="1:11" ht="33.75">
      <c r="A1502" s="54">
        <v>7033</v>
      </c>
      <c r="B1502" s="54" t="s">
        <v>396</v>
      </c>
      <c r="C1502" s="58" t="s">
        <v>2903</v>
      </c>
      <c r="D1502" s="56">
        <v>7</v>
      </c>
      <c r="E1502" s="56">
        <v>7</v>
      </c>
      <c r="F1502" s="57">
        <v>916.03</v>
      </c>
      <c r="G1502" s="57">
        <v>130.86000000000001</v>
      </c>
      <c r="H1502" s="57">
        <v>916.03</v>
      </c>
      <c r="I1502" s="57" t="s">
        <v>28</v>
      </c>
      <c r="J1502" s="57" t="s">
        <v>28</v>
      </c>
      <c r="K1502" s="57">
        <v>130.86000000000001</v>
      </c>
    </row>
    <row r="1503" spans="1:11" ht="33.75">
      <c r="A1503" s="54">
        <v>7033</v>
      </c>
      <c r="B1503" s="54" t="s">
        <v>398</v>
      </c>
      <c r="C1503" s="58" t="s">
        <v>2903</v>
      </c>
      <c r="D1503" s="56">
        <v>7</v>
      </c>
      <c r="E1503" s="56">
        <v>7</v>
      </c>
      <c r="F1503" s="57">
        <v>916.03</v>
      </c>
      <c r="G1503" s="57">
        <v>130.86000000000001</v>
      </c>
      <c r="H1503" s="57">
        <v>916.03</v>
      </c>
      <c r="I1503" s="57" t="s">
        <v>28</v>
      </c>
      <c r="J1503" s="57" t="s">
        <v>28</v>
      </c>
      <c r="K1503" s="57">
        <v>130.86000000000001</v>
      </c>
    </row>
    <row r="1504" spans="1:11" ht="33.75">
      <c r="A1504" s="54">
        <v>7033</v>
      </c>
      <c r="B1504" s="54" t="s">
        <v>400</v>
      </c>
      <c r="C1504" s="58" t="s">
        <v>2903</v>
      </c>
      <c r="D1504" s="56">
        <v>7</v>
      </c>
      <c r="E1504" s="56">
        <v>7</v>
      </c>
      <c r="F1504" s="57">
        <v>916.03</v>
      </c>
      <c r="G1504" s="57">
        <v>130.86000000000001</v>
      </c>
      <c r="H1504" s="57">
        <v>916.03</v>
      </c>
      <c r="I1504" s="57" t="s">
        <v>28</v>
      </c>
      <c r="J1504" s="57" t="s">
        <v>28</v>
      </c>
      <c r="K1504" s="57">
        <v>130.86000000000001</v>
      </c>
    </row>
    <row r="1505" spans="1:11" ht="33.75">
      <c r="A1505" s="54">
        <v>7033</v>
      </c>
      <c r="B1505" s="54" t="s">
        <v>392</v>
      </c>
      <c r="C1505" s="58" t="s">
        <v>2903</v>
      </c>
      <c r="D1505" s="56">
        <v>7</v>
      </c>
      <c r="E1505" s="56">
        <v>7</v>
      </c>
      <c r="F1505" s="57">
        <v>916.03</v>
      </c>
      <c r="G1505" s="57">
        <v>130.86000000000001</v>
      </c>
      <c r="H1505" s="57">
        <v>916.03</v>
      </c>
      <c r="I1505" s="57" t="s">
        <v>28</v>
      </c>
      <c r="J1505" s="57" t="s">
        <v>28</v>
      </c>
      <c r="K1505" s="57">
        <v>130.86000000000001</v>
      </c>
    </row>
    <row r="1506" spans="1:11" ht="33.75">
      <c r="A1506" s="54">
        <v>7033</v>
      </c>
      <c r="B1506" s="54" t="s">
        <v>394</v>
      </c>
      <c r="C1506" s="58" t="s">
        <v>2903</v>
      </c>
      <c r="D1506" s="56">
        <v>7</v>
      </c>
      <c r="E1506" s="56">
        <v>7</v>
      </c>
      <c r="F1506" s="57">
        <v>916.03</v>
      </c>
      <c r="G1506" s="57">
        <v>130.86000000000001</v>
      </c>
      <c r="H1506" s="57">
        <v>916.03</v>
      </c>
      <c r="I1506" s="57" t="s">
        <v>28</v>
      </c>
      <c r="J1506" s="57" t="s">
        <v>28</v>
      </c>
      <c r="K1506" s="57">
        <v>130.86000000000001</v>
      </c>
    </row>
    <row r="1507" spans="1:11" ht="33.75">
      <c r="A1507" s="54">
        <v>7033</v>
      </c>
      <c r="B1507" s="54" t="s">
        <v>402</v>
      </c>
      <c r="C1507" s="58" t="s">
        <v>2903</v>
      </c>
      <c r="D1507" s="56">
        <v>7</v>
      </c>
      <c r="E1507" s="56">
        <v>7</v>
      </c>
      <c r="F1507" s="57">
        <v>916.03</v>
      </c>
      <c r="G1507" s="57">
        <v>130.86000000000001</v>
      </c>
      <c r="H1507" s="57">
        <v>916.03</v>
      </c>
      <c r="I1507" s="57" t="s">
        <v>28</v>
      </c>
      <c r="J1507" s="57" t="s">
        <v>28</v>
      </c>
      <c r="K1507" s="57">
        <v>130.86000000000001</v>
      </c>
    </row>
    <row r="1508" spans="1:11" ht="33.75">
      <c r="A1508" s="54">
        <v>7034</v>
      </c>
      <c r="B1508" s="54" t="s">
        <v>408</v>
      </c>
      <c r="C1508" s="58" t="s">
        <v>2904</v>
      </c>
      <c r="D1508" s="56">
        <v>7</v>
      </c>
      <c r="E1508" s="56">
        <v>7</v>
      </c>
      <c r="F1508" s="57">
        <v>763.86</v>
      </c>
      <c r="G1508" s="57">
        <v>109.12</v>
      </c>
      <c r="H1508" s="57">
        <v>763.86</v>
      </c>
      <c r="I1508" s="57" t="s">
        <v>28</v>
      </c>
      <c r="J1508" s="57" t="s">
        <v>28</v>
      </c>
      <c r="K1508" s="57">
        <v>109.12</v>
      </c>
    </row>
    <row r="1509" spans="1:11" ht="33.75">
      <c r="A1509" s="54">
        <v>7034</v>
      </c>
      <c r="B1509" s="54" t="s">
        <v>410</v>
      </c>
      <c r="C1509" s="58" t="s">
        <v>2904</v>
      </c>
      <c r="D1509" s="56">
        <v>7</v>
      </c>
      <c r="E1509" s="56">
        <v>7</v>
      </c>
      <c r="F1509" s="57">
        <v>763.86</v>
      </c>
      <c r="G1509" s="57">
        <v>109.12</v>
      </c>
      <c r="H1509" s="57">
        <v>763.86</v>
      </c>
      <c r="I1509" s="57" t="s">
        <v>28</v>
      </c>
      <c r="J1509" s="57" t="s">
        <v>28</v>
      </c>
      <c r="K1509" s="57">
        <v>109.12</v>
      </c>
    </row>
    <row r="1510" spans="1:11" ht="33.75">
      <c r="A1510" s="54">
        <v>7034</v>
      </c>
      <c r="B1510" s="54" t="s">
        <v>406</v>
      </c>
      <c r="C1510" s="58" t="s">
        <v>2904</v>
      </c>
      <c r="D1510" s="56">
        <v>7</v>
      </c>
      <c r="E1510" s="56">
        <v>7</v>
      </c>
      <c r="F1510" s="57">
        <v>763.86</v>
      </c>
      <c r="G1510" s="57">
        <v>109.12</v>
      </c>
      <c r="H1510" s="57">
        <v>763.86</v>
      </c>
      <c r="I1510" s="57" t="s">
        <v>28</v>
      </c>
      <c r="J1510" s="57" t="s">
        <v>28</v>
      </c>
      <c r="K1510" s="57">
        <v>109.12</v>
      </c>
    </row>
    <row r="1511" spans="1:11" ht="33.75">
      <c r="A1511" s="54">
        <v>7034</v>
      </c>
      <c r="B1511" s="54" t="s">
        <v>404</v>
      </c>
      <c r="C1511" s="58" t="s">
        <v>2904</v>
      </c>
      <c r="D1511" s="56">
        <v>7</v>
      </c>
      <c r="E1511" s="56">
        <v>7</v>
      </c>
      <c r="F1511" s="57">
        <v>763.86</v>
      </c>
      <c r="G1511" s="57">
        <v>109.12</v>
      </c>
      <c r="H1511" s="57">
        <v>763.86</v>
      </c>
      <c r="I1511" s="57" t="s">
        <v>28</v>
      </c>
      <c r="J1511" s="57" t="s">
        <v>28</v>
      </c>
      <c r="K1511" s="57">
        <v>109.12</v>
      </c>
    </row>
    <row r="1512" spans="1:11" ht="33.75">
      <c r="A1512" s="54">
        <v>7034</v>
      </c>
      <c r="B1512" s="54" t="s">
        <v>412</v>
      </c>
      <c r="C1512" s="58" t="s">
        <v>2904</v>
      </c>
      <c r="D1512" s="56">
        <v>7</v>
      </c>
      <c r="E1512" s="56">
        <v>7</v>
      </c>
      <c r="F1512" s="57">
        <v>763.86</v>
      </c>
      <c r="G1512" s="57">
        <v>109.12</v>
      </c>
      <c r="H1512" s="57">
        <v>763.86</v>
      </c>
      <c r="I1512" s="57" t="s">
        <v>28</v>
      </c>
      <c r="J1512" s="57" t="s">
        <v>28</v>
      </c>
      <c r="K1512" s="57">
        <v>109.12</v>
      </c>
    </row>
    <row r="1513" spans="1:11" ht="33.75">
      <c r="A1513" s="54">
        <v>7034</v>
      </c>
      <c r="B1513" s="54" t="s">
        <v>414</v>
      </c>
      <c r="C1513" s="58" t="s">
        <v>2904</v>
      </c>
      <c r="D1513" s="56">
        <v>7</v>
      </c>
      <c r="E1513" s="56">
        <v>7</v>
      </c>
      <c r="F1513" s="57">
        <v>763.86</v>
      </c>
      <c r="G1513" s="57">
        <v>109.12</v>
      </c>
      <c r="H1513" s="57">
        <v>763.86</v>
      </c>
      <c r="I1513" s="57" t="s">
        <v>28</v>
      </c>
      <c r="J1513" s="57" t="s">
        <v>28</v>
      </c>
      <c r="K1513" s="57">
        <v>109.12</v>
      </c>
    </row>
    <row r="1514" spans="1:11" ht="33.75">
      <c r="A1514" s="54">
        <v>7035</v>
      </c>
      <c r="B1514" s="54" t="s">
        <v>424</v>
      </c>
      <c r="C1514" s="58" t="s">
        <v>2905</v>
      </c>
      <c r="D1514" s="56">
        <v>7</v>
      </c>
      <c r="E1514" s="56">
        <v>7</v>
      </c>
      <c r="F1514" s="57">
        <v>733.61</v>
      </c>
      <c r="G1514" s="57">
        <v>104.8</v>
      </c>
      <c r="H1514" s="57">
        <v>733.61</v>
      </c>
      <c r="I1514" s="57" t="s">
        <v>28</v>
      </c>
      <c r="J1514" s="57" t="s">
        <v>28</v>
      </c>
      <c r="K1514" s="57">
        <v>104.8</v>
      </c>
    </row>
    <row r="1515" spans="1:11" ht="33.75">
      <c r="A1515" s="54">
        <v>7035</v>
      </c>
      <c r="B1515" s="54" t="s">
        <v>422</v>
      </c>
      <c r="C1515" s="58" t="s">
        <v>2905</v>
      </c>
      <c r="D1515" s="56">
        <v>7</v>
      </c>
      <c r="E1515" s="56">
        <v>7</v>
      </c>
      <c r="F1515" s="57">
        <v>733.61</v>
      </c>
      <c r="G1515" s="57">
        <v>104.8</v>
      </c>
      <c r="H1515" s="57">
        <v>733.61</v>
      </c>
      <c r="I1515" s="57" t="s">
        <v>28</v>
      </c>
      <c r="J1515" s="57" t="s">
        <v>28</v>
      </c>
      <c r="K1515" s="57">
        <v>104.8</v>
      </c>
    </row>
    <row r="1516" spans="1:11" ht="33.75">
      <c r="A1516" s="54">
        <v>7035</v>
      </c>
      <c r="B1516" s="54" t="s">
        <v>426</v>
      </c>
      <c r="C1516" s="58" t="s">
        <v>2905</v>
      </c>
      <c r="D1516" s="56">
        <v>7</v>
      </c>
      <c r="E1516" s="56">
        <v>7</v>
      </c>
      <c r="F1516" s="57">
        <v>733.61</v>
      </c>
      <c r="G1516" s="57">
        <v>104.8</v>
      </c>
      <c r="H1516" s="57">
        <v>733.61</v>
      </c>
      <c r="I1516" s="57" t="s">
        <v>28</v>
      </c>
      <c r="J1516" s="57" t="s">
        <v>28</v>
      </c>
      <c r="K1516" s="57">
        <v>104.8</v>
      </c>
    </row>
    <row r="1517" spans="1:11" ht="33.75">
      <c r="A1517" s="54">
        <v>7035</v>
      </c>
      <c r="B1517" s="54" t="s">
        <v>416</v>
      </c>
      <c r="C1517" s="58" t="s">
        <v>2905</v>
      </c>
      <c r="D1517" s="56">
        <v>7</v>
      </c>
      <c r="E1517" s="56">
        <v>7</v>
      </c>
      <c r="F1517" s="57">
        <v>733.61</v>
      </c>
      <c r="G1517" s="57">
        <v>104.8</v>
      </c>
      <c r="H1517" s="57">
        <v>733.61</v>
      </c>
      <c r="I1517" s="57" t="s">
        <v>28</v>
      </c>
      <c r="J1517" s="57" t="s">
        <v>28</v>
      </c>
      <c r="K1517" s="57">
        <v>104.8</v>
      </c>
    </row>
    <row r="1518" spans="1:11" ht="33.75">
      <c r="A1518" s="54">
        <v>7035</v>
      </c>
      <c r="B1518" s="54" t="s">
        <v>420</v>
      </c>
      <c r="C1518" s="58" t="s">
        <v>2905</v>
      </c>
      <c r="D1518" s="56">
        <v>7</v>
      </c>
      <c r="E1518" s="56">
        <v>7</v>
      </c>
      <c r="F1518" s="57">
        <v>733.61</v>
      </c>
      <c r="G1518" s="57">
        <v>104.8</v>
      </c>
      <c r="H1518" s="57">
        <v>733.61</v>
      </c>
      <c r="I1518" s="57" t="s">
        <v>28</v>
      </c>
      <c r="J1518" s="57" t="s">
        <v>28</v>
      </c>
      <c r="K1518" s="57">
        <v>104.8</v>
      </c>
    </row>
    <row r="1519" spans="1:11" ht="33.75">
      <c r="A1519" s="54">
        <v>7035</v>
      </c>
      <c r="B1519" s="54" t="s">
        <v>418</v>
      </c>
      <c r="C1519" s="58" t="s">
        <v>2905</v>
      </c>
      <c r="D1519" s="56">
        <v>7</v>
      </c>
      <c r="E1519" s="56">
        <v>7</v>
      </c>
      <c r="F1519" s="57">
        <v>733.61</v>
      </c>
      <c r="G1519" s="57">
        <v>104.8</v>
      </c>
      <c r="H1519" s="57">
        <v>733.61</v>
      </c>
      <c r="I1519" s="57" t="s">
        <v>28</v>
      </c>
      <c r="J1519" s="57" t="s">
        <v>28</v>
      </c>
      <c r="K1519" s="57">
        <v>104.8</v>
      </c>
    </row>
    <row r="1520" spans="1:11" ht="33.75">
      <c r="A1520" s="54">
        <v>7036</v>
      </c>
      <c r="B1520" s="54" t="s">
        <v>430</v>
      </c>
      <c r="C1520" s="58" t="s">
        <v>2906</v>
      </c>
      <c r="D1520" s="56">
        <v>7</v>
      </c>
      <c r="E1520" s="56">
        <v>7</v>
      </c>
      <c r="F1520" s="57">
        <v>929.14</v>
      </c>
      <c r="G1520" s="57">
        <v>132.72999999999999</v>
      </c>
      <c r="H1520" s="57">
        <v>929.14</v>
      </c>
      <c r="I1520" s="57" t="s">
        <v>28</v>
      </c>
      <c r="J1520" s="57" t="s">
        <v>28</v>
      </c>
      <c r="K1520" s="57">
        <v>132.72999999999999</v>
      </c>
    </row>
    <row r="1521" spans="1:11" ht="33.75">
      <c r="A1521" s="54">
        <v>7036</v>
      </c>
      <c r="B1521" s="54" t="s">
        <v>432</v>
      </c>
      <c r="C1521" s="58" t="s">
        <v>2906</v>
      </c>
      <c r="D1521" s="56">
        <v>7</v>
      </c>
      <c r="E1521" s="56">
        <v>7</v>
      </c>
      <c r="F1521" s="57">
        <v>929.14</v>
      </c>
      <c r="G1521" s="57">
        <v>132.72999999999999</v>
      </c>
      <c r="H1521" s="57">
        <v>929.14</v>
      </c>
      <c r="I1521" s="57" t="s">
        <v>28</v>
      </c>
      <c r="J1521" s="57" t="s">
        <v>28</v>
      </c>
      <c r="K1521" s="57">
        <v>132.72999999999999</v>
      </c>
    </row>
    <row r="1522" spans="1:11" ht="33.75">
      <c r="A1522" s="54">
        <v>7037</v>
      </c>
      <c r="B1522" s="54" t="s">
        <v>440</v>
      </c>
      <c r="C1522" s="58" t="s">
        <v>2907</v>
      </c>
      <c r="D1522" s="56">
        <v>7</v>
      </c>
      <c r="E1522" s="56">
        <v>7</v>
      </c>
      <c r="F1522" s="57">
        <v>1003.13</v>
      </c>
      <c r="G1522" s="57">
        <v>143.30000000000001</v>
      </c>
      <c r="H1522" s="57">
        <v>1003.13</v>
      </c>
      <c r="I1522" s="57" t="s">
        <v>28</v>
      </c>
      <c r="J1522" s="57" t="s">
        <v>28</v>
      </c>
      <c r="K1522" s="57">
        <v>143.30000000000001</v>
      </c>
    </row>
    <row r="1523" spans="1:11" ht="33.75">
      <c r="A1523" s="54">
        <v>7037</v>
      </c>
      <c r="B1523" s="54" t="s">
        <v>444</v>
      </c>
      <c r="C1523" s="58" t="s">
        <v>2907</v>
      </c>
      <c r="D1523" s="56">
        <v>7</v>
      </c>
      <c r="E1523" s="56">
        <v>7</v>
      </c>
      <c r="F1523" s="57">
        <v>1003.13</v>
      </c>
      <c r="G1523" s="57">
        <v>143.30000000000001</v>
      </c>
      <c r="H1523" s="57">
        <v>1003.13</v>
      </c>
      <c r="I1523" s="57" t="s">
        <v>28</v>
      </c>
      <c r="J1523" s="57" t="s">
        <v>28</v>
      </c>
      <c r="K1523" s="57">
        <v>143.30000000000001</v>
      </c>
    </row>
    <row r="1524" spans="1:11" ht="33.75">
      <c r="A1524" s="54">
        <v>7037</v>
      </c>
      <c r="B1524" s="54" t="s">
        <v>448</v>
      </c>
      <c r="C1524" s="58" t="s">
        <v>2907</v>
      </c>
      <c r="D1524" s="56">
        <v>7</v>
      </c>
      <c r="E1524" s="56">
        <v>7</v>
      </c>
      <c r="F1524" s="57">
        <v>1003.13</v>
      </c>
      <c r="G1524" s="57">
        <v>143.30000000000001</v>
      </c>
      <c r="H1524" s="57">
        <v>1003.13</v>
      </c>
      <c r="I1524" s="57" t="s">
        <v>28</v>
      </c>
      <c r="J1524" s="57" t="s">
        <v>28</v>
      </c>
      <c r="K1524" s="57">
        <v>143.30000000000001</v>
      </c>
    </row>
    <row r="1525" spans="1:11" ht="33.75">
      <c r="A1525" s="54">
        <v>7037</v>
      </c>
      <c r="B1525" s="54" t="s">
        <v>450</v>
      </c>
      <c r="C1525" s="58" t="s">
        <v>2907</v>
      </c>
      <c r="D1525" s="56">
        <v>7</v>
      </c>
      <c r="E1525" s="56">
        <v>7</v>
      </c>
      <c r="F1525" s="57">
        <v>1003.13</v>
      </c>
      <c r="G1525" s="57">
        <v>143.30000000000001</v>
      </c>
      <c r="H1525" s="57">
        <v>1003.13</v>
      </c>
      <c r="I1525" s="57" t="s">
        <v>28</v>
      </c>
      <c r="J1525" s="57" t="s">
        <v>28</v>
      </c>
      <c r="K1525" s="57">
        <v>143.30000000000001</v>
      </c>
    </row>
    <row r="1526" spans="1:11" ht="33.75">
      <c r="A1526" s="54">
        <v>7037</v>
      </c>
      <c r="B1526" s="54" t="s">
        <v>442</v>
      </c>
      <c r="C1526" s="58" t="s">
        <v>2907</v>
      </c>
      <c r="D1526" s="56">
        <v>7</v>
      </c>
      <c r="E1526" s="56">
        <v>7</v>
      </c>
      <c r="F1526" s="57">
        <v>1003.13</v>
      </c>
      <c r="G1526" s="57">
        <v>143.30000000000001</v>
      </c>
      <c r="H1526" s="57">
        <v>1003.13</v>
      </c>
      <c r="I1526" s="57" t="s">
        <v>28</v>
      </c>
      <c r="J1526" s="57" t="s">
        <v>28</v>
      </c>
      <c r="K1526" s="57">
        <v>143.30000000000001</v>
      </c>
    </row>
    <row r="1527" spans="1:11" ht="33.75">
      <c r="A1527" s="54">
        <v>7037</v>
      </c>
      <c r="B1527" s="54" t="s">
        <v>446</v>
      </c>
      <c r="C1527" s="58" t="s">
        <v>2907</v>
      </c>
      <c r="D1527" s="56">
        <v>7</v>
      </c>
      <c r="E1527" s="56">
        <v>7</v>
      </c>
      <c r="F1527" s="57">
        <v>1003.13</v>
      </c>
      <c r="G1527" s="57">
        <v>143.30000000000001</v>
      </c>
      <c r="H1527" s="57">
        <v>1003.13</v>
      </c>
      <c r="I1527" s="57" t="s">
        <v>28</v>
      </c>
      <c r="J1527" s="57" t="s">
        <v>28</v>
      </c>
      <c r="K1527" s="57">
        <v>143.30000000000001</v>
      </c>
    </row>
    <row r="1528" spans="1:11" ht="33.75">
      <c r="A1528" s="54">
        <v>7038</v>
      </c>
      <c r="B1528" s="54" t="s">
        <v>452</v>
      </c>
      <c r="C1528" s="58" t="s">
        <v>2908</v>
      </c>
      <c r="D1528" s="56">
        <v>7</v>
      </c>
      <c r="E1528" s="56">
        <v>7</v>
      </c>
      <c r="F1528" s="57">
        <v>830.92</v>
      </c>
      <c r="G1528" s="57">
        <v>118.7</v>
      </c>
      <c r="H1528" s="57">
        <v>830.92</v>
      </c>
      <c r="I1528" s="57" t="s">
        <v>28</v>
      </c>
      <c r="J1528" s="57" t="s">
        <v>28</v>
      </c>
      <c r="K1528" s="57">
        <v>118.7</v>
      </c>
    </row>
    <row r="1529" spans="1:11" ht="33.75">
      <c r="A1529" s="54">
        <v>7038</v>
      </c>
      <c r="B1529" s="54" t="s">
        <v>460</v>
      </c>
      <c r="C1529" s="58" t="s">
        <v>2908</v>
      </c>
      <c r="D1529" s="56">
        <v>7</v>
      </c>
      <c r="E1529" s="56">
        <v>7</v>
      </c>
      <c r="F1529" s="57">
        <v>830.92</v>
      </c>
      <c r="G1529" s="57">
        <v>118.7</v>
      </c>
      <c r="H1529" s="57">
        <v>830.92</v>
      </c>
      <c r="I1529" s="57" t="s">
        <v>28</v>
      </c>
      <c r="J1529" s="57" t="s">
        <v>28</v>
      </c>
      <c r="K1529" s="57">
        <v>118.7</v>
      </c>
    </row>
    <row r="1530" spans="1:11" ht="33.75">
      <c r="A1530" s="54">
        <v>7038</v>
      </c>
      <c r="B1530" s="54" t="s">
        <v>454</v>
      </c>
      <c r="C1530" s="58" t="s">
        <v>2908</v>
      </c>
      <c r="D1530" s="56">
        <v>7</v>
      </c>
      <c r="E1530" s="56">
        <v>7</v>
      </c>
      <c r="F1530" s="57">
        <v>830.92</v>
      </c>
      <c r="G1530" s="57">
        <v>118.7</v>
      </c>
      <c r="H1530" s="57">
        <v>830.92</v>
      </c>
      <c r="I1530" s="57" t="s">
        <v>28</v>
      </c>
      <c r="J1530" s="57" t="s">
        <v>28</v>
      </c>
      <c r="K1530" s="57">
        <v>118.7</v>
      </c>
    </row>
    <row r="1531" spans="1:11" ht="33.75">
      <c r="A1531" s="54">
        <v>7038</v>
      </c>
      <c r="B1531" s="54" t="s">
        <v>458</v>
      </c>
      <c r="C1531" s="58" t="s">
        <v>2908</v>
      </c>
      <c r="D1531" s="56">
        <v>7</v>
      </c>
      <c r="E1531" s="56">
        <v>7</v>
      </c>
      <c r="F1531" s="57">
        <v>830.92</v>
      </c>
      <c r="G1531" s="57">
        <v>118.7</v>
      </c>
      <c r="H1531" s="57">
        <v>830.92</v>
      </c>
      <c r="I1531" s="57" t="s">
        <v>28</v>
      </c>
      <c r="J1531" s="57" t="s">
        <v>28</v>
      </c>
      <c r="K1531" s="57">
        <v>118.7</v>
      </c>
    </row>
    <row r="1532" spans="1:11" ht="33.75">
      <c r="A1532" s="54">
        <v>7038</v>
      </c>
      <c r="B1532" s="54" t="s">
        <v>462</v>
      </c>
      <c r="C1532" s="58" t="s">
        <v>2908</v>
      </c>
      <c r="D1532" s="56">
        <v>7</v>
      </c>
      <c r="E1532" s="56">
        <v>7</v>
      </c>
      <c r="F1532" s="57">
        <v>830.92</v>
      </c>
      <c r="G1532" s="57">
        <v>118.7</v>
      </c>
      <c r="H1532" s="57">
        <v>830.92</v>
      </c>
      <c r="I1532" s="57" t="s">
        <v>28</v>
      </c>
      <c r="J1532" s="57" t="s">
        <v>28</v>
      </c>
      <c r="K1532" s="57">
        <v>118.7</v>
      </c>
    </row>
    <row r="1533" spans="1:11" ht="33.75">
      <c r="A1533" s="54">
        <v>7038</v>
      </c>
      <c r="B1533" s="54" t="s">
        <v>456</v>
      </c>
      <c r="C1533" s="58" t="s">
        <v>2908</v>
      </c>
      <c r="D1533" s="56">
        <v>7</v>
      </c>
      <c r="E1533" s="56">
        <v>7</v>
      </c>
      <c r="F1533" s="57">
        <v>830.92</v>
      </c>
      <c r="G1533" s="57">
        <v>118.7</v>
      </c>
      <c r="H1533" s="57">
        <v>830.92</v>
      </c>
      <c r="I1533" s="57" t="s">
        <v>28</v>
      </c>
      <c r="J1533" s="57" t="s">
        <v>28</v>
      </c>
      <c r="K1533" s="57">
        <v>118.7</v>
      </c>
    </row>
    <row r="1534" spans="1:11" ht="33.75">
      <c r="A1534" s="54">
        <v>7039</v>
      </c>
      <c r="B1534" s="54" t="s">
        <v>472</v>
      </c>
      <c r="C1534" s="58" t="s">
        <v>2909</v>
      </c>
      <c r="D1534" s="56">
        <v>7</v>
      </c>
      <c r="E1534" s="56">
        <v>7</v>
      </c>
      <c r="F1534" s="57">
        <v>753.58</v>
      </c>
      <c r="G1534" s="57">
        <v>107.65</v>
      </c>
      <c r="H1534" s="57">
        <v>753.58</v>
      </c>
      <c r="I1534" s="57" t="s">
        <v>28</v>
      </c>
      <c r="J1534" s="57" t="s">
        <v>28</v>
      </c>
      <c r="K1534" s="57">
        <v>107.65</v>
      </c>
    </row>
    <row r="1535" spans="1:11" ht="33.75">
      <c r="A1535" s="54">
        <v>7039</v>
      </c>
      <c r="B1535" s="54" t="s">
        <v>464</v>
      </c>
      <c r="C1535" s="58" t="s">
        <v>2909</v>
      </c>
      <c r="D1535" s="56">
        <v>7</v>
      </c>
      <c r="E1535" s="56">
        <v>7</v>
      </c>
      <c r="F1535" s="57">
        <v>753.58</v>
      </c>
      <c r="G1535" s="57">
        <v>107.65</v>
      </c>
      <c r="H1535" s="57">
        <v>753.58</v>
      </c>
      <c r="I1535" s="57" t="s">
        <v>28</v>
      </c>
      <c r="J1535" s="57" t="s">
        <v>28</v>
      </c>
      <c r="K1535" s="57">
        <v>107.65</v>
      </c>
    </row>
    <row r="1536" spans="1:11" ht="33.75">
      <c r="A1536" s="54">
        <v>7039</v>
      </c>
      <c r="B1536" s="54" t="s">
        <v>466</v>
      </c>
      <c r="C1536" s="58" t="s">
        <v>2909</v>
      </c>
      <c r="D1536" s="56">
        <v>7</v>
      </c>
      <c r="E1536" s="56">
        <v>7</v>
      </c>
      <c r="F1536" s="57">
        <v>753.58</v>
      </c>
      <c r="G1536" s="57">
        <v>107.65</v>
      </c>
      <c r="H1536" s="57">
        <v>753.58</v>
      </c>
      <c r="I1536" s="57" t="s">
        <v>28</v>
      </c>
      <c r="J1536" s="57" t="s">
        <v>28</v>
      </c>
      <c r="K1536" s="57">
        <v>107.65</v>
      </c>
    </row>
    <row r="1537" spans="1:11" ht="33.75">
      <c r="A1537" s="54">
        <v>7039</v>
      </c>
      <c r="B1537" s="54" t="s">
        <v>474</v>
      </c>
      <c r="C1537" s="58" t="s">
        <v>2909</v>
      </c>
      <c r="D1537" s="56">
        <v>7</v>
      </c>
      <c r="E1537" s="56">
        <v>7</v>
      </c>
      <c r="F1537" s="57">
        <v>753.58</v>
      </c>
      <c r="G1537" s="57">
        <v>107.65</v>
      </c>
      <c r="H1537" s="57">
        <v>753.58</v>
      </c>
      <c r="I1537" s="57" t="s">
        <v>28</v>
      </c>
      <c r="J1537" s="57" t="s">
        <v>28</v>
      </c>
      <c r="K1537" s="57">
        <v>107.65</v>
      </c>
    </row>
    <row r="1538" spans="1:11" ht="33.75">
      <c r="A1538" s="54">
        <v>7039</v>
      </c>
      <c r="B1538" s="54" t="s">
        <v>468</v>
      </c>
      <c r="C1538" s="58" t="s">
        <v>2909</v>
      </c>
      <c r="D1538" s="56">
        <v>7</v>
      </c>
      <c r="E1538" s="56">
        <v>7</v>
      </c>
      <c r="F1538" s="57">
        <v>753.58</v>
      </c>
      <c r="G1538" s="57">
        <v>107.65</v>
      </c>
      <c r="H1538" s="57">
        <v>753.58</v>
      </c>
      <c r="I1538" s="57" t="s">
        <v>28</v>
      </c>
      <c r="J1538" s="57" t="s">
        <v>28</v>
      </c>
      <c r="K1538" s="57">
        <v>107.65</v>
      </c>
    </row>
    <row r="1539" spans="1:11" ht="33.75">
      <c r="A1539" s="54">
        <v>7039</v>
      </c>
      <c r="B1539" s="54" t="s">
        <v>470</v>
      </c>
      <c r="C1539" s="58" t="s">
        <v>2909</v>
      </c>
      <c r="D1539" s="56">
        <v>7</v>
      </c>
      <c r="E1539" s="56">
        <v>7</v>
      </c>
      <c r="F1539" s="57">
        <v>753.58</v>
      </c>
      <c r="G1539" s="57">
        <v>107.65</v>
      </c>
      <c r="H1539" s="57">
        <v>753.58</v>
      </c>
      <c r="I1539" s="57" t="s">
        <v>28</v>
      </c>
      <c r="J1539" s="57" t="s">
        <v>28</v>
      </c>
      <c r="K1539" s="57">
        <v>107.65</v>
      </c>
    </row>
    <row r="1540" spans="1:11" ht="33.75">
      <c r="A1540" s="54">
        <v>7040</v>
      </c>
      <c r="B1540" s="54" t="s">
        <v>492</v>
      </c>
      <c r="C1540" s="58" t="s">
        <v>2910</v>
      </c>
      <c r="D1540" s="56">
        <v>7</v>
      </c>
      <c r="E1540" s="56">
        <v>7</v>
      </c>
      <c r="F1540" s="57">
        <v>904.33</v>
      </c>
      <c r="G1540" s="57">
        <v>129.19</v>
      </c>
      <c r="H1540" s="57">
        <v>904.33</v>
      </c>
      <c r="I1540" s="57" t="s">
        <v>28</v>
      </c>
      <c r="J1540" s="57" t="s">
        <v>28</v>
      </c>
      <c r="K1540" s="57">
        <v>129.19</v>
      </c>
    </row>
    <row r="1541" spans="1:11" ht="33.75">
      <c r="A1541" s="54">
        <v>7040</v>
      </c>
      <c r="B1541" s="54" t="s">
        <v>490</v>
      </c>
      <c r="C1541" s="58" t="s">
        <v>2910</v>
      </c>
      <c r="D1541" s="56">
        <v>7</v>
      </c>
      <c r="E1541" s="56">
        <v>7</v>
      </c>
      <c r="F1541" s="57">
        <v>904.33</v>
      </c>
      <c r="G1541" s="57">
        <v>129.19</v>
      </c>
      <c r="H1541" s="57">
        <v>904.33</v>
      </c>
      <c r="I1541" s="57" t="s">
        <v>28</v>
      </c>
      <c r="J1541" s="57" t="s">
        <v>28</v>
      </c>
      <c r="K1541" s="57">
        <v>129.19</v>
      </c>
    </row>
    <row r="1542" spans="1:11" ht="33.75">
      <c r="A1542" s="54">
        <v>7040</v>
      </c>
      <c r="B1542" s="54" t="s">
        <v>484</v>
      </c>
      <c r="C1542" s="58" t="s">
        <v>2910</v>
      </c>
      <c r="D1542" s="56">
        <v>7</v>
      </c>
      <c r="E1542" s="56">
        <v>7</v>
      </c>
      <c r="F1542" s="57">
        <v>904.33</v>
      </c>
      <c r="G1542" s="57">
        <v>129.19</v>
      </c>
      <c r="H1542" s="57">
        <v>904.33</v>
      </c>
      <c r="I1542" s="57" t="s">
        <v>28</v>
      </c>
      <c r="J1542" s="57" t="s">
        <v>28</v>
      </c>
      <c r="K1542" s="57">
        <v>129.19</v>
      </c>
    </row>
    <row r="1543" spans="1:11" ht="33.75">
      <c r="A1543" s="54">
        <v>7040</v>
      </c>
      <c r="B1543" s="54" t="s">
        <v>486</v>
      </c>
      <c r="C1543" s="58" t="s">
        <v>2910</v>
      </c>
      <c r="D1543" s="56">
        <v>7</v>
      </c>
      <c r="E1543" s="56">
        <v>7</v>
      </c>
      <c r="F1543" s="57">
        <v>904.33</v>
      </c>
      <c r="G1543" s="57">
        <v>129.19</v>
      </c>
      <c r="H1543" s="57">
        <v>904.33</v>
      </c>
      <c r="I1543" s="57" t="s">
        <v>28</v>
      </c>
      <c r="J1543" s="57" t="s">
        <v>28</v>
      </c>
      <c r="K1543" s="57">
        <v>129.19</v>
      </c>
    </row>
    <row r="1544" spans="1:11" ht="33.75">
      <c r="A1544" s="54">
        <v>7040</v>
      </c>
      <c r="B1544" s="54" t="s">
        <v>488</v>
      </c>
      <c r="C1544" s="58" t="s">
        <v>2910</v>
      </c>
      <c r="D1544" s="56">
        <v>7</v>
      </c>
      <c r="E1544" s="56">
        <v>7</v>
      </c>
      <c r="F1544" s="57">
        <v>904.33</v>
      </c>
      <c r="G1544" s="57">
        <v>129.19</v>
      </c>
      <c r="H1544" s="57">
        <v>904.33</v>
      </c>
      <c r="I1544" s="57" t="s">
        <v>28</v>
      </c>
      <c r="J1544" s="57" t="s">
        <v>28</v>
      </c>
      <c r="K1544" s="57">
        <v>129.19</v>
      </c>
    </row>
    <row r="1545" spans="1:11" ht="33.75">
      <c r="A1545" s="54">
        <v>7040</v>
      </c>
      <c r="B1545" s="54" t="s">
        <v>482</v>
      </c>
      <c r="C1545" s="58" t="s">
        <v>2910</v>
      </c>
      <c r="D1545" s="56">
        <v>7</v>
      </c>
      <c r="E1545" s="56">
        <v>7</v>
      </c>
      <c r="F1545" s="57">
        <v>904.33</v>
      </c>
      <c r="G1545" s="57">
        <v>129.19</v>
      </c>
      <c r="H1545" s="57">
        <v>904.33</v>
      </c>
      <c r="I1545" s="57" t="s">
        <v>28</v>
      </c>
      <c r="J1545" s="57" t="s">
        <v>28</v>
      </c>
      <c r="K1545" s="57">
        <v>129.19</v>
      </c>
    </row>
    <row r="1546" spans="1:11" ht="33.75">
      <c r="A1546" s="54">
        <v>7041</v>
      </c>
      <c r="B1546" s="54" t="s">
        <v>500</v>
      </c>
      <c r="C1546" s="58" t="s">
        <v>2911</v>
      </c>
      <c r="D1546" s="56">
        <v>7</v>
      </c>
      <c r="E1546" s="56">
        <v>7</v>
      </c>
      <c r="F1546" s="57">
        <v>791.55</v>
      </c>
      <c r="G1546" s="57">
        <v>113.08</v>
      </c>
      <c r="H1546" s="57">
        <v>791.55</v>
      </c>
      <c r="I1546" s="57" t="s">
        <v>28</v>
      </c>
      <c r="J1546" s="57" t="s">
        <v>28</v>
      </c>
      <c r="K1546" s="57">
        <v>113.08</v>
      </c>
    </row>
    <row r="1547" spans="1:11" ht="33.75">
      <c r="A1547" s="54">
        <v>7041</v>
      </c>
      <c r="B1547" s="54" t="s">
        <v>494</v>
      </c>
      <c r="C1547" s="58" t="s">
        <v>2911</v>
      </c>
      <c r="D1547" s="56">
        <v>7</v>
      </c>
      <c r="E1547" s="56">
        <v>7</v>
      </c>
      <c r="F1547" s="57">
        <v>791.55</v>
      </c>
      <c r="G1547" s="57">
        <v>113.08</v>
      </c>
      <c r="H1547" s="57">
        <v>791.55</v>
      </c>
      <c r="I1547" s="57" t="s">
        <v>28</v>
      </c>
      <c r="J1547" s="57" t="s">
        <v>28</v>
      </c>
      <c r="K1547" s="57">
        <v>113.08</v>
      </c>
    </row>
    <row r="1548" spans="1:11" ht="33.75">
      <c r="A1548" s="54">
        <v>7041</v>
      </c>
      <c r="B1548" s="54" t="s">
        <v>496</v>
      </c>
      <c r="C1548" s="58" t="s">
        <v>2911</v>
      </c>
      <c r="D1548" s="56">
        <v>7</v>
      </c>
      <c r="E1548" s="56">
        <v>7</v>
      </c>
      <c r="F1548" s="57">
        <v>791.55</v>
      </c>
      <c r="G1548" s="57">
        <v>113.08</v>
      </c>
      <c r="H1548" s="57">
        <v>791.55</v>
      </c>
      <c r="I1548" s="57" t="s">
        <v>28</v>
      </c>
      <c r="J1548" s="57" t="s">
        <v>28</v>
      </c>
      <c r="K1548" s="57">
        <v>113.08</v>
      </c>
    </row>
    <row r="1549" spans="1:11" ht="33.75">
      <c r="A1549" s="54">
        <v>7041</v>
      </c>
      <c r="B1549" s="54" t="s">
        <v>498</v>
      </c>
      <c r="C1549" s="58" t="s">
        <v>2911</v>
      </c>
      <c r="D1549" s="56">
        <v>7</v>
      </c>
      <c r="E1549" s="56">
        <v>7</v>
      </c>
      <c r="F1549" s="57">
        <v>791.55</v>
      </c>
      <c r="G1549" s="57">
        <v>113.08</v>
      </c>
      <c r="H1549" s="57">
        <v>791.55</v>
      </c>
      <c r="I1549" s="57" t="s">
        <v>28</v>
      </c>
      <c r="J1549" s="57" t="s">
        <v>28</v>
      </c>
      <c r="K1549" s="57">
        <v>113.08</v>
      </c>
    </row>
    <row r="1550" spans="1:11" ht="33.75">
      <c r="A1550" s="54">
        <v>7041</v>
      </c>
      <c r="B1550" s="54" t="s">
        <v>504</v>
      </c>
      <c r="C1550" s="58" t="s">
        <v>2911</v>
      </c>
      <c r="D1550" s="56">
        <v>7</v>
      </c>
      <c r="E1550" s="56">
        <v>7</v>
      </c>
      <c r="F1550" s="57">
        <v>791.55</v>
      </c>
      <c r="G1550" s="57">
        <v>113.08</v>
      </c>
      <c r="H1550" s="57">
        <v>791.55</v>
      </c>
      <c r="I1550" s="57" t="s">
        <v>28</v>
      </c>
      <c r="J1550" s="57" t="s">
        <v>28</v>
      </c>
      <c r="K1550" s="57">
        <v>113.08</v>
      </c>
    </row>
    <row r="1551" spans="1:11" ht="33.75">
      <c r="A1551" s="54">
        <v>7041</v>
      </c>
      <c r="B1551" s="54" t="s">
        <v>502</v>
      </c>
      <c r="C1551" s="58" t="s">
        <v>2911</v>
      </c>
      <c r="D1551" s="56">
        <v>7</v>
      </c>
      <c r="E1551" s="56">
        <v>7</v>
      </c>
      <c r="F1551" s="57">
        <v>791.55</v>
      </c>
      <c r="G1551" s="57">
        <v>113.08</v>
      </c>
      <c r="H1551" s="57">
        <v>791.55</v>
      </c>
      <c r="I1551" s="57" t="s">
        <v>28</v>
      </c>
      <c r="J1551" s="57" t="s">
        <v>28</v>
      </c>
      <c r="K1551" s="57">
        <v>113.08</v>
      </c>
    </row>
    <row r="1552" spans="1:11" ht="33.75">
      <c r="A1552" s="54">
        <v>7042</v>
      </c>
      <c r="B1552" s="54" t="s">
        <v>516</v>
      </c>
      <c r="C1552" s="58" t="s">
        <v>2912</v>
      </c>
      <c r="D1552" s="56">
        <v>7</v>
      </c>
      <c r="E1552" s="56">
        <v>7</v>
      </c>
      <c r="F1552" s="57">
        <v>683.86</v>
      </c>
      <c r="G1552" s="57">
        <v>97.69</v>
      </c>
      <c r="H1552" s="57">
        <v>683.86</v>
      </c>
      <c r="I1552" s="57" t="s">
        <v>28</v>
      </c>
      <c r="J1552" s="57" t="s">
        <v>28</v>
      </c>
      <c r="K1552" s="57">
        <v>97.69</v>
      </c>
    </row>
    <row r="1553" spans="1:11" ht="33.75">
      <c r="A1553" s="54">
        <v>7042</v>
      </c>
      <c r="B1553" s="54" t="s">
        <v>514</v>
      </c>
      <c r="C1553" s="58" t="s">
        <v>2912</v>
      </c>
      <c r="D1553" s="56">
        <v>7</v>
      </c>
      <c r="E1553" s="56">
        <v>7</v>
      </c>
      <c r="F1553" s="57">
        <v>683.86</v>
      </c>
      <c r="G1553" s="57">
        <v>97.69</v>
      </c>
      <c r="H1553" s="57">
        <v>683.86</v>
      </c>
      <c r="I1553" s="57" t="s">
        <v>28</v>
      </c>
      <c r="J1553" s="57" t="s">
        <v>28</v>
      </c>
      <c r="K1553" s="57">
        <v>97.69</v>
      </c>
    </row>
    <row r="1554" spans="1:11" ht="33.75">
      <c r="A1554" s="54">
        <v>7042</v>
      </c>
      <c r="B1554" s="54" t="s">
        <v>512</v>
      </c>
      <c r="C1554" s="58" t="s">
        <v>2912</v>
      </c>
      <c r="D1554" s="56">
        <v>7</v>
      </c>
      <c r="E1554" s="56">
        <v>7</v>
      </c>
      <c r="F1554" s="57">
        <v>683.86</v>
      </c>
      <c r="G1554" s="57">
        <v>97.69</v>
      </c>
      <c r="H1554" s="57">
        <v>683.86</v>
      </c>
      <c r="I1554" s="57" t="s">
        <v>28</v>
      </c>
      <c r="J1554" s="57" t="s">
        <v>28</v>
      </c>
      <c r="K1554" s="57">
        <v>97.69</v>
      </c>
    </row>
    <row r="1555" spans="1:11" ht="33.75">
      <c r="A1555" s="54">
        <v>7042</v>
      </c>
      <c r="B1555" s="54" t="s">
        <v>510</v>
      </c>
      <c r="C1555" s="58" t="s">
        <v>2912</v>
      </c>
      <c r="D1555" s="56">
        <v>7</v>
      </c>
      <c r="E1555" s="56">
        <v>7</v>
      </c>
      <c r="F1555" s="57">
        <v>683.86</v>
      </c>
      <c r="G1555" s="57">
        <v>97.69</v>
      </c>
      <c r="H1555" s="57">
        <v>683.86</v>
      </c>
      <c r="I1555" s="57" t="s">
        <v>28</v>
      </c>
      <c r="J1555" s="57" t="s">
        <v>28</v>
      </c>
      <c r="K1555" s="57">
        <v>97.69</v>
      </c>
    </row>
    <row r="1556" spans="1:11" ht="33.75">
      <c r="A1556" s="54">
        <v>7042</v>
      </c>
      <c r="B1556" s="54" t="s">
        <v>506</v>
      </c>
      <c r="C1556" s="58" t="s">
        <v>2912</v>
      </c>
      <c r="D1556" s="56">
        <v>7</v>
      </c>
      <c r="E1556" s="56">
        <v>7</v>
      </c>
      <c r="F1556" s="57">
        <v>683.86</v>
      </c>
      <c r="G1556" s="57">
        <v>97.69</v>
      </c>
      <c r="H1556" s="57">
        <v>683.86</v>
      </c>
      <c r="I1556" s="57" t="s">
        <v>28</v>
      </c>
      <c r="J1556" s="57" t="s">
        <v>28</v>
      </c>
      <c r="K1556" s="57">
        <v>97.69</v>
      </c>
    </row>
    <row r="1557" spans="1:11" ht="33.75">
      <c r="A1557" s="54">
        <v>7042</v>
      </c>
      <c r="B1557" s="54" t="s">
        <v>508</v>
      </c>
      <c r="C1557" s="58" t="s">
        <v>2912</v>
      </c>
      <c r="D1557" s="56">
        <v>7</v>
      </c>
      <c r="E1557" s="56">
        <v>7</v>
      </c>
      <c r="F1557" s="57">
        <v>683.86</v>
      </c>
      <c r="G1557" s="57">
        <v>97.69</v>
      </c>
      <c r="H1557" s="57">
        <v>683.86</v>
      </c>
      <c r="I1557" s="57" t="s">
        <v>28</v>
      </c>
      <c r="J1557" s="57" t="s">
        <v>28</v>
      </c>
      <c r="K1557" s="57">
        <v>97.69</v>
      </c>
    </row>
    <row r="1558" spans="1:11" ht="22.5">
      <c r="A1558" s="54">
        <v>7043</v>
      </c>
      <c r="B1558" s="54" t="s">
        <v>520</v>
      </c>
      <c r="C1558" s="58" t="s">
        <v>2913</v>
      </c>
      <c r="D1558" s="56">
        <v>7</v>
      </c>
      <c r="E1558" s="56">
        <v>7</v>
      </c>
      <c r="F1558" s="57">
        <v>504.13</v>
      </c>
      <c r="G1558" s="57">
        <v>72.02</v>
      </c>
      <c r="H1558" s="57">
        <v>504.13</v>
      </c>
      <c r="I1558" s="57" t="s">
        <v>28</v>
      </c>
      <c r="J1558" s="57" t="s">
        <v>28</v>
      </c>
      <c r="K1558" s="57">
        <v>72.02</v>
      </c>
    </row>
    <row r="1559" spans="1:11" ht="22.5">
      <c r="A1559" s="54">
        <v>7043</v>
      </c>
      <c r="B1559" s="54" t="s">
        <v>526</v>
      </c>
      <c r="C1559" s="58" t="s">
        <v>2913</v>
      </c>
      <c r="D1559" s="56">
        <v>7</v>
      </c>
      <c r="E1559" s="56">
        <v>7</v>
      </c>
      <c r="F1559" s="57">
        <v>504.13</v>
      </c>
      <c r="G1559" s="57">
        <v>72.02</v>
      </c>
      <c r="H1559" s="57">
        <v>504.13</v>
      </c>
      <c r="I1559" s="57" t="s">
        <v>28</v>
      </c>
      <c r="J1559" s="57" t="s">
        <v>28</v>
      </c>
      <c r="K1559" s="57">
        <v>72.02</v>
      </c>
    </row>
    <row r="1560" spans="1:11" ht="22.5">
      <c r="A1560" s="54">
        <v>7043</v>
      </c>
      <c r="B1560" s="54" t="s">
        <v>524</v>
      </c>
      <c r="C1560" s="58" t="s">
        <v>2913</v>
      </c>
      <c r="D1560" s="56">
        <v>7</v>
      </c>
      <c r="E1560" s="56">
        <v>7</v>
      </c>
      <c r="F1560" s="57">
        <v>504.13</v>
      </c>
      <c r="G1560" s="57">
        <v>72.02</v>
      </c>
      <c r="H1560" s="57">
        <v>504.13</v>
      </c>
      <c r="I1560" s="57" t="s">
        <v>28</v>
      </c>
      <c r="J1560" s="57" t="s">
        <v>28</v>
      </c>
      <c r="K1560" s="57">
        <v>72.02</v>
      </c>
    </row>
    <row r="1561" spans="1:11" ht="22.5">
      <c r="A1561" s="54">
        <v>7043</v>
      </c>
      <c r="B1561" s="54" t="s">
        <v>522</v>
      </c>
      <c r="C1561" s="58" t="s">
        <v>2913</v>
      </c>
      <c r="D1561" s="56">
        <v>7</v>
      </c>
      <c r="E1561" s="56">
        <v>7</v>
      </c>
      <c r="F1561" s="57">
        <v>504.13</v>
      </c>
      <c r="G1561" s="57">
        <v>72.02</v>
      </c>
      <c r="H1561" s="57">
        <v>504.13</v>
      </c>
      <c r="I1561" s="57" t="s">
        <v>28</v>
      </c>
      <c r="J1561" s="57" t="s">
        <v>28</v>
      </c>
      <c r="K1561" s="57">
        <v>72.02</v>
      </c>
    </row>
    <row r="1562" spans="1:11" ht="22.5">
      <c r="A1562" s="54">
        <v>7043</v>
      </c>
      <c r="B1562" s="54" t="s">
        <v>528</v>
      </c>
      <c r="C1562" s="58" t="s">
        <v>2913</v>
      </c>
      <c r="D1562" s="56">
        <v>7</v>
      </c>
      <c r="E1562" s="56">
        <v>7</v>
      </c>
      <c r="F1562" s="57">
        <v>504.13</v>
      </c>
      <c r="G1562" s="57">
        <v>72.02</v>
      </c>
      <c r="H1562" s="57">
        <v>504.13</v>
      </c>
      <c r="I1562" s="57" t="s">
        <v>28</v>
      </c>
      <c r="J1562" s="57" t="s">
        <v>28</v>
      </c>
      <c r="K1562" s="57">
        <v>72.02</v>
      </c>
    </row>
    <row r="1563" spans="1:11" ht="22.5">
      <c r="A1563" s="54">
        <v>7043</v>
      </c>
      <c r="B1563" s="54" t="s">
        <v>530</v>
      </c>
      <c r="C1563" s="58" t="s">
        <v>2913</v>
      </c>
      <c r="D1563" s="56">
        <v>7</v>
      </c>
      <c r="E1563" s="56">
        <v>7</v>
      </c>
      <c r="F1563" s="57">
        <v>504.13</v>
      </c>
      <c r="G1563" s="57">
        <v>72.02</v>
      </c>
      <c r="H1563" s="57">
        <v>504.13</v>
      </c>
      <c r="I1563" s="57" t="s">
        <v>28</v>
      </c>
      <c r="J1563" s="57" t="s">
        <v>28</v>
      </c>
      <c r="K1563" s="57">
        <v>72.02</v>
      </c>
    </row>
    <row r="1564" spans="1:11" ht="33.75">
      <c r="A1564" s="54">
        <v>7044</v>
      </c>
      <c r="B1564" s="54" t="s">
        <v>538</v>
      </c>
      <c r="C1564" s="58" t="s">
        <v>2914</v>
      </c>
      <c r="D1564" s="56">
        <v>7</v>
      </c>
      <c r="E1564" s="56">
        <v>7</v>
      </c>
      <c r="F1564" s="57">
        <v>749.07</v>
      </c>
      <c r="G1564" s="57">
        <v>107.01</v>
      </c>
      <c r="H1564" s="57">
        <v>749.07</v>
      </c>
      <c r="I1564" s="57" t="s">
        <v>28</v>
      </c>
      <c r="J1564" s="57" t="s">
        <v>28</v>
      </c>
      <c r="K1564" s="57">
        <v>107.01</v>
      </c>
    </row>
    <row r="1565" spans="1:11" ht="33.75">
      <c r="A1565" s="54">
        <v>7044</v>
      </c>
      <c r="B1565" s="54" t="s">
        <v>534</v>
      </c>
      <c r="C1565" s="58" t="s">
        <v>2914</v>
      </c>
      <c r="D1565" s="56">
        <v>7</v>
      </c>
      <c r="E1565" s="56">
        <v>7</v>
      </c>
      <c r="F1565" s="57">
        <v>749.07</v>
      </c>
      <c r="G1565" s="57">
        <v>107.01</v>
      </c>
      <c r="H1565" s="57">
        <v>749.07</v>
      </c>
      <c r="I1565" s="57" t="s">
        <v>28</v>
      </c>
      <c r="J1565" s="57" t="s">
        <v>28</v>
      </c>
      <c r="K1565" s="57">
        <v>107.01</v>
      </c>
    </row>
    <row r="1566" spans="1:11" ht="33.75">
      <c r="A1566" s="54">
        <v>7044</v>
      </c>
      <c r="B1566" s="54" t="s">
        <v>536</v>
      </c>
      <c r="C1566" s="58" t="s">
        <v>2914</v>
      </c>
      <c r="D1566" s="56">
        <v>7</v>
      </c>
      <c r="E1566" s="56">
        <v>7</v>
      </c>
      <c r="F1566" s="57">
        <v>749.07</v>
      </c>
      <c r="G1566" s="57">
        <v>107.01</v>
      </c>
      <c r="H1566" s="57">
        <v>749.07</v>
      </c>
      <c r="I1566" s="57" t="s">
        <v>28</v>
      </c>
      <c r="J1566" s="57" t="s">
        <v>28</v>
      </c>
      <c r="K1566" s="57">
        <v>107.01</v>
      </c>
    </row>
    <row r="1567" spans="1:11" ht="33.75">
      <c r="A1567" s="54">
        <v>7044</v>
      </c>
      <c r="B1567" s="54" t="s">
        <v>540</v>
      </c>
      <c r="C1567" s="58" t="s">
        <v>2914</v>
      </c>
      <c r="D1567" s="56">
        <v>7</v>
      </c>
      <c r="E1567" s="56">
        <v>7</v>
      </c>
      <c r="F1567" s="57">
        <v>749.07</v>
      </c>
      <c r="G1567" s="57">
        <v>107.01</v>
      </c>
      <c r="H1567" s="57">
        <v>749.07</v>
      </c>
      <c r="I1567" s="57" t="s">
        <v>28</v>
      </c>
      <c r="J1567" s="57" t="s">
        <v>28</v>
      </c>
      <c r="K1567" s="57">
        <v>107.01</v>
      </c>
    </row>
    <row r="1568" spans="1:11" ht="33.75">
      <c r="A1568" s="54">
        <v>7045</v>
      </c>
      <c r="B1568" s="54" t="s">
        <v>542</v>
      </c>
      <c r="C1568" s="58" t="s">
        <v>2915</v>
      </c>
      <c r="D1568" s="56">
        <v>7</v>
      </c>
      <c r="E1568" s="56">
        <v>7</v>
      </c>
      <c r="F1568" s="57">
        <v>769.94</v>
      </c>
      <c r="G1568" s="57">
        <v>109.99</v>
      </c>
      <c r="H1568" s="57">
        <v>769.94</v>
      </c>
      <c r="I1568" s="57" t="s">
        <v>28</v>
      </c>
      <c r="J1568" s="57" t="s">
        <v>28</v>
      </c>
      <c r="K1568" s="57">
        <v>109.99</v>
      </c>
    </row>
    <row r="1569" spans="1:11" ht="33.75">
      <c r="A1569" s="54">
        <v>7045</v>
      </c>
      <c r="B1569" s="54" t="s">
        <v>544</v>
      </c>
      <c r="C1569" s="58" t="s">
        <v>2915</v>
      </c>
      <c r="D1569" s="56">
        <v>7</v>
      </c>
      <c r="E1569" s="56">
        <v>7</v>
      </c>
      <c r="F1569" s="57">
        <v>769.94</v>
      </c>
      <c r="G1569" s="57">
        <v>109.99</v>
      </c>
      <c r="H1569" s="57">
        <v>769.94</v>
      </c>
      <c r="I1569" s="57" t="s">
        <v>28</v>
      </c>
      <c r="J1569" s="57" t="s">
        <v>28</v>
      </c>
      <c r="K1569" s="57">
        <v>109.99</v>
      </c>
    </row>
    <row r="1570" spans="1:11" ht="33.75">
      <c r="A1570" s="54">
        <v>7045</v>
      </c>
      <c r="B1570" s="54" t="s">
        <v>546</v>
      </c>
      <c r="C1570" s="58" t="s">
        <v>2915</v>
      </c>
      <c r="D1570" s="56">
        <v>7</v>
      </c>
      <c r="E1570" s="56">
        <v>7</v>
      </c>
      <c r="F1570" s="57">
        <v>769.94</v>
      </c>
      <c r="G1570" s="57">
        <v>109.99</v>
      </c>
      <c r="H1570" s="57">
        <v>769.94</v>
      </c>
      <c r="I1570" s="57" t="s">
        <v>28</v>
      </c>
      <c r="J1570" s="57" t="s">
        <v>28</v>
      </c>
      <c r="K1570" s="57">
        <v>109.99</v>
      </c>
    </row>
    <row r="1571" spans="1:11" ht="33.75">
      <c r="A1571" s="54">
        <v>7045</v>
      </c>
      <c r="B1571" s="54" t="s">
        <v>548</v>
      </c>
      <c r="C1571" s="58" t="s">
        <v>2915</v>
      </c>
      <c r="D1571" s="56">
        <v>7</v>
      </c>
      <c r="E1571" s="56">
        <v>7</v>
      </c>
      <c r="F1571" s="57">
        <v>769.94</v>
      </c>
      <c r="G1571" s="57">
        <v>109.99</v>
      </c>
      <c r="H1571" s="57">
        <v>769.94</v>
      </c>
      <c r="I1571" s="57" t="s">
        <v>28</v>
      </c>
      <c r="J1571" s="57" t="s">
        <v>28</v>
      </c>
      <c r="K1571" s="57">
        <v>109.99</v>
      </c>
    </row>
    <row r="1572" spans="1:11" ht="45">
      <c r="A1572" s="54">
        <v>7046</v>
      </c>
      <c r="B1572" s="54" t="s">
        <v>552</v>
      </c>
      <c r="C1572" s="58" t="s">
        <v>2916</v>
      </c>
      <c r="D1572" s="56">
        <v>7</v>
      </c>
      <c r="E1572" s="56">
        <v>7</v>
      </c>
      <c r="F1572" s="57">
        <v>594.5</v>
      </c>
      <c r="G1572" s="57">
        <v>84.93</v>
      </c>
      <c r="H1572" s="57">
        <v>594.5</v>
      </c>
      <c r="I1572" s="57" t="s">
        <v>28</v>
      </c>
      <c r="J1572" s="57" t="s">
        <v>28</v>
      </c>
      <c r="K1572" s="57">
        <v>84.93</v>
      </c>
    </row>
    <row r="1573" spans="1:11" ht="45">
      <c r="A1573" s="54">
        <v>7046</v>
      </c>
      <c r="B1573" s="54" t="s">
        <v>558</v>
      </c>
      <c r="C1573" s="58" t="s">
        <v>2916</v>
      </c>
      <c r="D1573" s="56">
        <v>7</v>
      </c>
      <c r="E1573" s="56">
        <v>7</v>
      </c>
      <c r="F1573" s="57">
        <v>594.5</v>
      </c>
      <c r="G1573" s="57">
        <v>84.93</v>
      </c>
      <c r="H1573" s="57">
        <v>594.5</v>
      </c>
      <c r="I1573" s="57" t="s">
        <v>28</v>
      </c>
      <c r="J1573" s="57" t="s">
        <v>28</v>
      </c>
      <c r="K1573" s="57">
        <v>84.93</v>
      </c>
    </row>
    <row r="1574" spans="1:11" ht="45">
      <c r="A1574" s="54">
        <v>7046</v>
      </c>
      <c r="B1574" s="54" t="s">
        <v>554</v>
      </c>
      <c r="C1574" s="58" t="s">
        <v>2916</v>
      </c>
      <c r="D1574" s="56">
        <v>7</v>
      </c>
      <c r="E1574" s="56">
        <v>7</v>
      </c>
      <c r="F1574" s="57">
        <v>594.5</v>
      </c>
      <c r="G1574" s="57">
        <v>84.93</v>
      </c>
      <c r="H1574" s="57">
        <v>594.5</v>
      </c>
      <c r="I1574" s="57" t="s">
        <v>28</v>
      </c>
      <c r="J1574" s="57" t="s">
        <v>28</v>
      </c>
      <c r="K1574" s="57">
        <v>84.93</v>
      </c>
    </row>
    <row r="1575" spans="1:11" ht="45">
      <c r="A1575" s="54">
        <v>7046</v>
      </c>
      <c r="B1575" s="54" t="s">
        <v>556</v>
      </c>
      <c r="C1575" s="58" t="s">
        <v>2916</v>
      </c>
      <c r="D1575" s="56">
        <v>7</v>
      </c>
      <c r="E1575" s="56">
        <v>7</v>
      </c>
      <c r="F1575" s="57">
        <v>594.5</v>
      </c>
      <c r="G1575" s="57">
        <v>84.93</v>
      </c>
      <c r="H1575" s="57">
        <v>594.5</v>
      </c>
      <c r="I1575" s="57" t="s">
        <v>28</v>
      </c>
      <c r="J1575" s="57" t="s">
        <v>28</v>
      </c>
      <c r="K1575" s="57">
        <v>84.93</v>
      </c>
    </row>
    <row r="1576" spans="1:11" ht="45">
      <c r="A1576" s="54">
        <v>7047</v>
      </c>
      <c r="B1576" s="54" t="s">
        <v>566</v>
      </c>
      <c r="C1576" s="58" t="s">
        <v>2917</v>
      </c>
      <c r="D1576" s="56">
        <v>7</v>
      </c>
      <c r="E1576" s="56">
        <v>7</v>
      </c>
      <c r="F1576" s="57">
        <v>504.61</v>
      </c>
      <c r="G1576" s="57">
        <v>72.09</v>
      </c>
      <c r="H1576" s="57">
        <v>504.61</v>
      </c>
      <c r="I1576" s="57" t="s">
        <v>28</v>
      </c>
      <c r="J1576" s="57" t="s">
        <v>28</v>
      </c>
      <c r="K1576" s="57">
        <v>72.09</v>
      </c>
    </row>
    <row r="1577" spans="1:11" ht="45">
      <c r="A1577" s="54">
        <v>7047</v>
      </c>
      <c r="B1577" s="54" t="s">
        <v>560</v>
      </c>
      <c r="C1577" s="58" t="s">
        <v>2917</v>
      </c>
      <c r="D1577" s="56">
        <v>7</v>
      </c>
      <c r="E1577" s="56">
        <v>7</v>
      </c>
      <c r="F1577" s="57">
        <v>504.61</v>
      </c>
      <c r="G1577" s="57">
        <v>72.09</v>
      </c>
      <c r="H1577" s="57">
        <v>504.61</v>
      </c>
      <c r="I1577" s="57" t="s">
        <v>28</v>
      </c>
      <c r="J1577" s="57" t="s">
        <v>28</v>
      </c>
      <c r="K1577" s="57">
        <v>72.09</v>
      </c>
    </row>
    <row r="1578" spans="1:11" ht="45">
      <c r="A1578" s="54">
        <v>7047</v>
      </c>
      <c r="B1578" s="54" t="s">
        <v>564</v>
      </c>
      <c r="C1578" s="58" t="s">
        <v>2917</v>
      </c>
      <c r="D1578" s="56">
        <v>7</v>
      </c>
      <c r="E1578" s="56">
        <v>7</v>
      </c>
      <c r="F1578" s="57">
        <v>504.61</v>
      </c>
      <c r="G1578" s="57">
        <v>72.09</v>
      </c>
      <c r="H1578" s="57">
        <v>504.61</v>
      </c>
      <c r="I1578" s="57" t="s">
        <v>28</v>
      </c>
      <c r="J1578" s="57" t="s">
        <v>28</v>
      </c>
      <c r="K1578" s="57">
        <v>72.09</v>
      </c>
    </row>
    <row r="1579" spans="1:11" ht="45">
      <c r="A1579" s="54">
        <v>7047</v>
      </c>
      <c r="B1579" s="54" t="s">
        <v>562</v>
      </c>
      <c r="C1579" s="58" t="s">
        <v>2917</v>
      </c>
      <c r="D1579" s="56">
        <v>7</v>
      </c>
      <c r="E1579" s="56">
        <v>7</v>
      </c>
      <c r="F1579" s="57">
        <v>504.61</v>
      </c>
      <c r="G1579" s="57">
        <v>72.09</v>
      </c>
      <c r="H1579" s="57">
        <v>504.61</v>
      </c>
      <c r="I1579" s="57" t="s">
        <v>28</v>
      </c>
      <c r="J1579" s="57" t="s">
        <v>28</v>
      </c>
      <c r="K1579" s="57">
        <v>72.09</v>
      </c>
    </row>
    <row r="1580" spans="1:11" ht="33.75">
      <c r="A1580" s="54">
        <v>7048</v>
      </c>
      <c r="B1580" s="54" t="s">
        <v>576</v>
      </c>
      <c r="C1580" s="58" t="s">
        <v>2918</v>
      </c>
      <c r="D1580" s="56">
        <v>7</v>
      </c>
      <c r="E1580" s="56">
        <v>7</v>
      </c>
      <c r="F1580" s="57">
        <v>778.96</v>
      </c>
      <c r="G1580" s="57">
        <v>111.28</v>
      </c>
      <c r="H1580" s="57">
        <v>778.96</v>
      </c>
      <c r="I1580" s="57" t="s">
        <v>28</v>
      </c>
      <c r="J1580" s="57" t="s">
        <v>28</v>
      </c>
      <c r="K1580" s="57">
        <v>111.28</v>
      </c>
    </row>
    <row r="1581" spans="1:11" ht="33.75">
      <c r="A1581" s="54">
        <v>7048</v>
      </c>
      <c r="B1581" s="54" t="s">
        <v>570</v>
      </c>
      <c r="C1581" s="58" t="s">
        <v>2918</v>
      </c>
      <c r="D1581" s="56">
        <v>7</v>
      </c>
      <c r="E1581" s="56">
        <v>7</v>
      </c>
      <c r="F1581" s="57">
        <v>778.96</v>
      </c>
      <c r="G1581" s="57">
        <v>111.28</v>
      </c>
      <c r="H1581" s="57">
        <v>778.96</v>
      </c>
      <c r="I1581" s="57" t="s">
        <v>28</v>
      </c>
      <c r="J1581" s="57" t="s">
        <v>28</v>
      </c>
      <c r="K1581" s="57">
        <v>111.28</v>
      </c>
    </row>
    <row r="1582" spans="1:11" ht="33.75">
      <c r="A1582" s="54">
        <v>7048</v>
      </c>
      <c r="B1582" s="54" t="s">
        <v>572</v>
      </c>
      <c r="C1582" s="58" t="s">
        <v>2918</v>
      </c>
      <c r="D1582" s="56">
        <v>7</v>
      </c>
      <c r="E1582" s="56">
        <v>7</v>
      </c>
      <c r="F1582" s="57">
        <v>778.96</v>
      </c>
      <c r="G1582" s="57">
        <v>111.28</v>
      </c>
      <c r="H1582" s="57">
        <v>778.96</v>
      </c>
      <c r="I1582" s="57" t="s">
        <v>28</v>
      </c>
      <c r="J1582" s="57" t="s">
        <v>28</v>
      </c>
      <c r="K1582" s="57">
        <v>111.28</v>
      </c>
    </row>
    <row r="1583" spans="1:11" ht="33.75">
      <c r="A1583" s="54">
        <v>7048</v>
      </c>
      <c r="B1583" s="54" t="s">
        <v>574</v>
      </c>
      <c r="C1583" s="58" t="s">
        <v>2918</v>
      </c>
      <c r="D1583" s="56">
        <v>7</v>
      </c>
      <c r="E1583" s="56">
        <v>7</v>
      </c>
      <c r="F1583" s="57">
        <v>778.96</v>
      </c>
      <c r="G1583" s="57">
        <v>111.28</v>
      </c>
      <c r="H1583" s="57">
        <v>778.96</v>
      </c>
      <c r="I1583" s="57" t="s">
        <v>28</v>
      </c>
      <c r="J1583" s="57" t="s">
        <v>28</v>
      </c>
      <c r="K1583" s="57">
        <v>111.28</v>
      </c>
    </row>
    <row r="1584" spans="1:11" ht="33.75">
      <c r="A1584" s="54">
        <v>7049</v>
      </c>
      <c r="B1584" s="54" t="s">
        <v>582</v>
      </c>
      <c r="C1584" s="58" t="s">
        <v>2919</v>
      </c>
      <c r="D1584" s="56">
        <v>7</v>
      </c>
      <c r="E1584" s="56">
        <v>7</v>
      </c>
      <c r="F1584" s="57">
        <v>758.08</v>
      </c>
      <c r="G1584" s="57">
        <v>108.3</v>
      </c>
      <c r="H1584" s="57">
        <v>758.08</v>
      </c>
      <c r="I1584" s="57" t="s">
        <v>28</v>
      </c>
      <c r="J1584" s="57" t="s">
        <v>28</v>
      </c>
      <c r="K1584" s="57">
        <v>108.3</v>
      </c>
    </row>
    <row r="1585" spans="1:11" ht="33.75">
      <c r="A1585" s="54">
        <v>7049</v>
      </c>
      <c r="B1585" s="54" t="s">
        <v>584</v>
      </c>
      <c r="C1585" s="58" t="s">
        <v>2919</v>
      </c>
      <c r="D1585" s="56">
        <v>7</v>
      </c>
      <c r="E1585" s="56">
        <v>7</v>
      </c>
      <c r="F1585" s="57">
        <v>758.08</v>
      </c>
      <c r="G1585" s="57">
        <v>108.3</v>
      </c>
      <c r="H1585" s="57">
        <v>758.08</v>
      </c>
      <c r="I1585" s="57" t="s">
        <v>28</v>
      </c>
      <c r="J1585" s="57" t="s">
        <v>28</v>
      </c>
      <c r="K1585" s="57">
        <v>108.3</v>
      </c>
    </row>
    <row r="1586" spans="1:11" ht="33.75">
      <c r="A1586" s="54">
        <v>7049</v>
      </c>
      <c r="B1586" s="54" t="s">
        <v>580</v>
      </c>
      <c r="C1586" s="58" t="s">
        <v>2919</v>
      </c>
      <c r="D1586" s="56">
        <v>7</v>
      </c>
      <c r="E1586" s="56">
        <v>7</v>
      </c>
      <c r="F1586" s="57">
        <v>758.08</v>
      </c>
      <c r="G1586" s="57">
        <v>108.3</v>
      </c>
      <c r="H1586" s="57">
        <v>758.08</v>
      </c>
      <c r="I1586" s="57" t="s">
        <v>28</v>
      </c>
      <c r="J1586" s="57" t="s">
        <v>28</v>
      </c>
      <c r="K1586" s="57">
        <v>108.3</v>
      </c>
    </row>
    <row r="1587" spans="1:11" ht="33.75">
      <c r="A1587" s="54">
        <v>7049</v>
      </c>
      <c r="B1587" s="54" t="s">
        <v>578</v>
      </c>
      <c r="C1587" s="58" t="s">
        <v>2919</v>
      </c>
      <c r="D1587" s="56">
        <v>7</v>
      </c>
      <c r="E1587" s="56">
        <v>7</v>
      </c>
      <c r="F1587" s="57">
        <v>758.08</v>
      </c>
      <c r="G1587" s="57">
        <v>108.3</v>
      </c>
      <c r="H1587" s="57">
        <v>758.08</v>
      </c>
      <c r="I1587" s="57" t="s">
        <v>28</v>
      </c>
      <c r="J1587" s="57" t="s">
        <v>28</v>
      </c>
      <c r="K1587" s="57">
        <v>108.3</v>
      </c>
    </row>
    <row r="1588" spans="1:11" ht="33.75">
      <c r="A1588" s="54">
        <v>7050</v>
      </c>
      <c r="B1588" s="54" t="s">
        <v>590</v>
      </c>
      <c r="C1588" s="58" t="s">
        <v>2920</v>
      </c>
      <c r="D1588" s="56">
        <v>7</v>
      </c>
      <c r="E1588" s="56">
        <v>7</v>
      </c>
      <c r="F1588" s="57">
        <v>778.09</v>
      </c>
      <c r="G1588" s="57">
        <v>111.16</v>
      </c>
      <c r="H1588" s="57">
        <v>778.09</v>
      </c>
      <c r="I1588" s="57" t="s">
        <v>28</v>
      </c>
      <c r="J1588" s="57" t="s">
        <v>28</v>
      </c>
      <c r="K1588" s="57">
        <v>111.16</v>
      </c>
    </row>
    <row r="1589" spans="1:11" ht="33.75">
      <c r="A1589" s="54">
        <v>7050</v>
      </c>
      <c r="B1589" s="54" t="s">
        <v>592</v>
      </c>
      <c r="C1589" s="58" t="s">
        <v>2920</v>
      </c>
      <c r="D1589" s="56">
        <v>7</v>
      </c>
      <c r="E1589" s="56">
        <v>7</v>
      </c>
      <c r="F1589" s="57">
        <v>778.09</v>
      </c>
      <c r="G1589" s="57">
        <v>111.16</v>
      </c>
      <c r="H1589" s="57">
        <v>778.09</v>
      </c>
      <c r="I1589" s="57" t="s">
        <v>28</v>
      </c>
      <c r="J1589" s="57" t="s">
        <v>28</v>
      </c>
      <c r="K1589" s="57">
        <v>111.16</v>
      </c>
    </row>
    <row r="1590" spans="1:11" ht="33.75">
      <c r="A1590" s="54">
        <v>7050</v>
      </c>
      <c r="B1590" s="54" t="s">
        <v>586</v>
      </c>
      <c r="C1590" s="58" t="s">
        <v>2920</v>
      </c>
      <c r="D1590" s="56">
        <v>7</v>
      </c>
      <c r="E1590" s="56">
        <v>7</v>
      </c>
      <c r="F1590" s="57">
        <v>778.09</v>
      </c>
      <c r="G1590" s="57">
        <v>111.16</v>
      </c>
      <c r="H1590" s="57">
        <v>778.09</v>
      </c>
      <c r="I1590" s="57" t="s">
        <v>28</v>
      </c>
      <c r="J1590" s="57" t="s">
        <v>28</v>
      </c>
      <c r="K1590" s="57">
        <v>111.16</v>
      </c>
    </row>
    <row r="1591" spans="1:11" ht="33.75">
      <c r="A1591" s="54">
        <v>7050</v>
      </c>
      <c r="B1591" s="54" t="s">
        <v>588</v>
      </c>
      <c r="C1591" s="58" t="s">
        <v>2920</v>
      </c>
      <c r="D1591" s="56">
        <v>7</v>
      </c>
      <c r="E1591" s="56">
        <v>7</v>
      </c>
      <c r="F1591" s="57">
        <v>778.09</v>
      </c>
      <c r="G1591" s="57">
        <v>111.16</v>
      </c>
      <c r="H1591" s="57">
        <v>778.09</v>
      </c>
      <c r="I1591" s="57" t="s">
        <v>28</v>
      </c>
      <c r="J1591" s="57" t="s">
        <v>28</v>
      </c>
      <c r="K1591" s="57">
        <v>111.16</v>
      </c>
    </row>
    <row r="1592" spans="1:11" ht="45">
      <c r="A1592" s="54">
        <v>7051</v>
      </c>
      <c r="B1592" s="54" t="s">
        <v>604</v>
      </c>
      <c r="C1592" s="58" t="s">
        <v>2921</v>
      </c>
      <c r="D1592" s="56">
        <v>7</v>
      </c>
      <c r="E1592" s="56">
        <v>7</v>
      </c>
      <c r="F1592" s="57">
        <v>6322.32</v>
      </c>
      <c r="G1592" s="57">
        <v>903.19</v>
      </c>
      <c r="H1592" s="57">
        <v>6322.32</v>
      </c>
      <c r="I1592" s="57" t="s">
        <v>28</v>
      </c>
      <c r="J1592" s="57" t="s">
        <v>28</v>
      </c>
      <c r="K1592" s="57">
        <v>903.19</v>
      </c>
    </row>
    <row r="1593" spans="1:11" ht="45">
      <c r="A1593" s="54">
        <v>7051</v>
      </c>
      <c r="B1593" s="54" t="s">
        <v>602</v>
      </c>
      <c r="C1593" s="58" t="s">
        <v>2921</v>
      </c>
      <c r="D1593" s="56">
        <v>7</v>
      </c>
      <c r="E1593" s="56">
        <v>7</v>
      </c>
      <c r="F1593" s="57">
        <v>6322.32</v>
      </c>
      <c r="G1593" s="57">
        <v>903.19</v>
      </c>
      <c r="H1593" s="57">
        <v>6322.32</v>
      </c>
      <c r="I1593" s="57" t="s">
        <v>28</v>
      </c>
      <c r="J1593" s="57" t="s">
        <v>28</v>
      </c>
      <c r="K1593" s="57">
        <v>903.19</v>
      </c>
    </row>
    <row r="1594" spans="1:11" ht="45">
      <c r="A1594" s="54">
        <v>7052</v>
      </c>
      <c r="B1594" s="54" t="s">
        <v>614</v>
      </c>
      <c r="C1594" s="58" t="s">
        <v>2922</v>
      </c>
      <c r="D1594" s="56">
        <v>7</v>
      </c>
      <c r="E1594" s="56">
        <v>7</v>
      </c>
      <c r="F1594" s="57">
        <v>764.4</v>
      </c>
      <c r="G1594" s="57">
        <v>109.2</v>
      </c>
      <c r="H1594" s="57">
        <v>764.4</v>
      </c>
      <c r="I1594" s="57" t="s">
        <v>28</v>
      </c>
      <c r="J1594" s="57" t="s">
        <v>28</v>
      </c>
      <c r="K1594" s="57">
        <v>109.2</v>
      </c>
    </row>
    <row r="1595" spans="1:11" ht="45">
      <c r="A1595" s="54">
        <v>7052</v>
      </c>
      <c r="B1595" s="54" t="s">
        <v>612</v>
      </c>
      <c r="C1595" s="58" t="s">
        <v>2922</v>
      </c>
      <c r="D1595" s="56">
        <v>7</v>
      </c>
      <c r="E1595" s="56">
        <v>7</v>
      </c>
      <c r="F1595" s="57">
        <v>764.4</v>
      </c>
      <c r="G1595" s="57">
        <v>109.2</v>
      </c>
      <c r="H1595" s="57">
        <v>764.4</v>
      </c>
      <c r="I1595" s="57" t="s">
        <v>28</v>
      </c>
      <c r="J1595" s="57" t="s">
        <v>28</v>
      </c>
      <c r="K1595" s="57">
        <v>109.2</v>
      </c>
    </row>
    <row r="1596" spans="1:11" ht="45">
      <c r="A1596" s="54">
        <v>7052</v>
      </c>
      <c r="B1596" s="54" t="s">
        <v>610</v>
      </c>
      <c r="C1596" s="58" t="s">
        <v>2922</v>
      </c>
      <c r="D1596" s="56">
        <v>7</v>
      </c>
      <c r="E1596" s="56">
        <v>7</v>
      </c>
      <c r="F1596" s="57">
        <v>764.4</v>
      </c>
      <c r="G1596" s="57">
        <v>109.2</v>
      </c>
      <c r="H1596" s="57">
        <v>764.4</v>
      </c>
      <c r="I1596" s="57" t="s">
        <v>28</v>
      </c>
      <c r="J1596" s="57" t="s">
        <v>28</v>
      </c>
      <c r="K1596" s="57">
        <v>109.2</v>
      </c>
    </row>
    <row r="1597" spans="1:11" ht="45">
      <c r="A1597" s="54">
        <v>7052</v>
      </c>
      <c r="B1597" s="54" t="s">
        <v>606</v>
      </c>
      <c r="C1597" s="58" t="s">
        <v>2922</v>
      </c>
      <c r="D1597" s="56">
        <v>7</v>
      </c>
      <c r="E1597" s="56">
        <v>7</v>
      </c>
      <c r="F1597" s="57">
        <v>764.4</v>
      </c>
      <c r="G1597" s="57">
        <v>109.2</v>
      </c>
      <c r="H1597" s="57">
        <v>764.4</v>
      </c>
      <c r="I1597" s="57" t="s">
        <v>28</v>
      </c>
      <c r="J1597" s="57" t="s">
        <v>28</v>
      </c>
      <c r="K1597" s="57">
        <v>109.2</v>
      </c>
    </row>
    <row r="1598" spans="1:11" ht="45">
      <c r="A1598" s="54">
        <v>7052</v>
      </c>
      <c r="B1598" s="54" t="s">
        <v>616</v>
      </c>
      <c r="C1598" s="58" t="s">
        <v>2922</v>
      </c>
      <c r="D1598" s="56">
        <v>7</v>
      </c>
      <c r="E1598" s="56">
        <v>7</v>
      </c>
      <c r="F1598" s="57">
        <v>764.4</v>
      </c>
      <c r="G1598" s="57">
        <v>109.2</v>
      </c>
      <c r="H1598" s="57">
        <v>764.4</v>
      </c>
      <c r="I1598" s="57" t="s">
        <v>28</v>
      </c>
      <c r="J1598" s="57" t="s">
        <v>28</v>
      </c>
      <c r="K1598" s="57">
        <v>109.2</v>
      </c>
    </row>
    <row r="1599" spans="1:11" ht="45">
      <c r="A1599" s="54">
        <v>7052</v>
      </c>
      <c r="B1599" s="54" t="s">
        <v>608</v>
      </c>
      <c r="C1599" s="58" t="s">
        <v>2922</v>
      </c>
      <c r="D1599" s="56">
        <v>7</v>
      </c>
      <c r="E1599" s="56">
        <v>7</v>
      </c>
      <c r="F1599" s="57">
        <v>764.4</v>
      </c>
      <c r="G1599" s="57">
        <v>109.2</v>
      </c>
      <c r="H1599" s="57">
        <v>764.4</v>
      </c>
      <c r="I1599" s="57" t="s">
        <v>28</v>
      </c>
      <c r="J1599" s="57" t="s">
        <v>28</v>
      </c>
      <c r="K1599" s="57">
        <v>109.2</v>
      </c>
    </row>
    <row r="1600" spans="1:11" ht="45">
      <c r="A1600" s="54">
        <v>7053</v>
      </c>
      <c r="B1600" s="54" t="s">
        <v>620</v>
      </c>
      <c r="C1600" s="58" t="s">
        <v>2923</v>
      </c>
      <c r="D1600" s="56">
        <v>7</v>
      </c>
      <c r="E1600" s="56">
        <v>7</v>
      </c>
      <c r="F1600" s="57">
        <v>741.49</v>
      </c>
      <c r="G1600" s="57">
        <v>105.93</v>
      </c>
      <c r="H1600" s="57">
        <v>741.49</v>
      </c>
      <c r="I1600" s="57" t="s">
        <v>28</v>
      </c>
      <c r="J1600" s="57" t="s">
        <v>28</v>
      </c>
      <c r="K1600" s="57">
        <v>105.93</v>
      </c>
    </row>
    <row r="1601" spans="1:11" ht="45">
      <c r="A1601" s="54">
        <v>7053</v>
      </c>
      <c r="B1601" s="54" t="s">
        <v>618</v>
      </c>
      <c r="C1601" s="58" t="s">
        <v>2923</v>
      </c>
      <c r="D1601" s="56">
        <v>7</v>
      </c>
      <c r="E1601" s="56">
        <v>7</v>
      </c>
      <c r="F1601" s="57">
        <v>741.49</v>
      </c>
      <c r="G1601" s="57">
        <v>105.93</v>
      </c>
      <c r="H1601" s="57">
        <v>741.49</v>
      </c>
      <c r="I1601" s="57" t="s">
        <v>28</v>
      </c>
      <c r="J1601" s="57" t="s">
        <v>28</v>
      </c>
      <c r="K1601" s="57">
        <v>105.93</v>
      </c>
    </row>
    <row r="1602" spans="1:11" ht="45">
      <c r="A1602" s="54">
        <v>7053</v>
      </c>
      <c r="B1602" s="54" t="s">
        <v>626</v>
      </c>
      <c r="C1602" s="58" t="s">
        <v>2923</v>
      </c>
      <c r="D1602" s="56">
        <v>7</v>
      </c>
      <c r="E1602" s="56">
        <v>7</v>
      </c>
      <c r="F1602" s="57">
        <v>741.49</v>
      </c>
      <c r="G1602" s="57">
        <v>105.93</v>
      </c>
      <c r="H1602" s="57">
        <v>741.49</v>
      </c>
      <c r="I1602" s="57" t="s">
        <v>28</v>
      </c>
      <c r="J1602" s="57" t="s">
        <v>28</v>
      </c>
      <c r="K1602" s="57">
        <v>105.93</v>
      </c>
    </row>
    <row r="1603" spans="1:11" ht="45">
      <c r="A1603" s="54">
        <v>7053</v>
      </c>
      <c r="B1603" s="54" t="s">
        <v>622</v>
      </c>
      <c r="C1603" s="58" t="s">
        <v>2923</v>
      </c>
      <c r="D1603" s="56">
        <v>7</v>
      </c>
      <c r="E1603" s="56">
        <v>7</v>
      </c>
      <c r="F1603" s="57">
        <v>741.49</v>
      </c>
      <c r="G1603" s="57">
        <v>105.93</v>
      </c>
      <c r="H1603" s="57">
        <v>741.49</v>
      </c>
      <c r="I1603" s="57" t="s">
        <v>28</v>
      </c>
      <c r="J1603" s="57" t="s">
        <v>28</v>
      </c>
      <c r="K1603" s="57">
        <v>105.93</v>
      </c>
    </row>
    <row r="1604" spans="1:11" ht="45">
      <c r="A1604" s="54">
        <v>7053</v>
      </c>
      <c r="B1604" s="54" t="s">
        <v>624</v>
      </c>
      <c r="C1604" s="58" t="s">
        <v>2923</v>
      </c>
      <c r="D1604" s="56">
        <v>7</v>
      </c>
      <c r="E1604" s="56">
        <v>7</v>
      </c>
      <c r="F1604" s="57">
        <v>741.49</v>
      </c>
      <c r="G1604" s="57">
        <v>105.93</v>
      </c>
      <c r="H1604" s="57">
        <v>741.49</v>
      </c>
      <c r="I1604" s="57" t="s">
        <v>28</v>
      </c>
      <c r="J1604" s="57" t="s">
        <v>28</v>
      </c>
      <c r="K1604" s="57">
        <v>105.93</v>
      </c>
    </row>
    <row r="1605" spans="1:11" ht="45">
      <c r="A1605" s="54">
        <v>7053</v>
      </c>
      <c r="B1605" s="54" t="s">
        <v>628</v>
      </c>
      <c r="C1605" s="58" t="s">
        <v>2923</v>
      </c>
      <c r="D1605" s="56">
        <v>7</v>
      </c>
      <c r="E1605" s="56">
        <v>7</v>
      </c>
      <c r="F1605" s="57">
        <v>741.49</v>
      </c>
      <c r="G1605" s="57">
        <v>105.93</v>
      </c>
      <c r="H1605" s="57">
        <v>741.49</v>
      </c>
      <c r="I1605" s="57" t="s">
        <v>28</v>
      </c>
      <c r="J1605" s="57" t="s">
        <v>28</v>
      </c>
      <c r="K1605" s="57">
        <v>105.93</v>
      </c>
    </row>
    <row r="1606" spans="1:11" ht="45">
      <c r="A1606" s="54">
        <v>7054</v>
      </c>
      <c r="B1606" s="54" t="s">
        <v>636</v>
      </c>
      <c r="C1606" s="58" t="s">
        <v>2924</v>
      </c>
      <c r="D1606" s="56">
        <v>7</v>
      </c>
      <c r="E1606" s="56">
        <v>7</v>
      </c>
      <c r="F1606" s="57">
        <v>613.62</v>
      </c>
      <c r="G1606" s="57">
        <v>87.66</v>
      </c>
      <c r="H1606" s="57">
        <v>613.62</v>
      </c>
      <c r="I1606" s="57" t="s">
        <v>28</v>
      </c>
      <c r="J1606" s="57" t="s">
        <v>28</v>
      </c>
      <c r="K1606" s="57">
        <v>87.66</v>
      </c>
    </row>
    <row r="1607" spans="1:11" ht="45">
      <c r="A1607" s="54">
        <v>7054</v>
      </c>
      <c r="B1607" s="54" t="s">
        <v>638</v>
      </c>
      <c r="C1607" s="58" t="s">
        <v>2924</v>
      </c>
      <c r="D1607" s="56">
        <v>7</v>
      </c>
      <c r="E1607" s="56">
        <v>7</v>
      </c>
      <c r="F1607" s="57">
        <v>613.62</v>
      </c>
      <c r="G1607" s="57">
        <v>87.66</v>
      </c>
      <c r="H1607" s="57">
        <v>613.62</v>
      </c>
      <c r="I1607" s="57" t="s">
        <v>28</v>
      </c>
      <c r="J1607" s="57" t="s">
        <v>28</v>
      </c>
      <c r="K1607" s="57">
        <v>87.66</v>
      </c>
    </row>
    <row r="1608" spans="1:11" ht="45">
      <c r="A1608" s="54">
        <v>7054</v>
      </c>
      <c r="B1608" s="54" t="s">
        <v>630</v>
      </c>
      <c r="C1608" s="58" t="s">
        <v>2924</v>
      </c>
      <c r="D1608" s="56">
        <v>7</v>
      </c>
      <c r="E1608" s="56">
        <v>7</v>
      </c>
      <c r="F1608" s="57">
        <v>613.62</v>
      </c>
      <c r="G1608" s="57">
        <v>87.66</v>
      </c>
      <c r="H1608" s="57">
        <v>613.62</v>
      </c>
      <c r="I1608" s="57" t="s">
        <v>28</v>
      </c>
      <c r="J1608" s="57" t="s">
        <v>28</v>
      </c>
      <c r="K1608" s="57">
        <v>87.66</v>
      </c>
    </row>
    <row r="1609" spans="1:11" ht="45">
      <c r="A1609" s="54">
        <v>7054</v>
      </c>
      <c r="B1609" s="54" t="s">
        <v>632</v>
      </c>
      <c r="C1609" s="58" t="s">
        <v>2924</v>
      </c>
      <c r="D1609" s="56">
        <v>7</v>
      </c>
      <c r="E1609" s="56">
        <v>7</v>
      </c>
      <c r="F1609" s="57">
        <v>613.62</v>
      </c>
      <c r="G1609" s="57">
        <v>87.66</v>
      </c>
      <c r="H1609" s="57">
        <v>613.62</v>
      </c>
      <c r="I1609" s="57" t="s">
        <v>28</v>
      </c>
      <c r="J1609" s="57" t="s">
        <v>28</v>
      </c>
      <c r="K1609" s="57">
        <v>87.66</v>
      </c>
    </row>
    <row r="1610" spans="1:11" ht="45">
      <c r="A1610" s="54">
        <v>7054</v>
      </c>
      <c r="B1610" s="54" t="s">
        <v>634</v>
      </c>
      <c r="C1610" s="58" t="s">
        <v>2924</v>
      </c>
      <c r="D1610" s="56">
        <v>7</v>
      </c>
      <c r="E1610" s="56">
        <v>7</v>
      </c>
      <c r="F1610" s="57">
        <v>613.62</v>
      </c>
      <c r="G1610" s="57">
        <v>87.66</v>
      </c>
      <c r="H1610" s="57">
        <v>613.62</v>
      </c>
      <c r="I1610" s="57" t="s">
        <v>28</v>
      </c>
      <c r="J1610" s="57" t="s">
        <v>28</v>
      </c>
      <c r="K1610" s="57">
        <v>87.66</v>
      </c>
    </row>
    <row r="1611" spans="1:11" ht="45">
      <c r="A1611" s="54">
        <v>7054</v>
      </c>
      <c r="B1611" s="54" t="s">
        <v>640</v>
      </c>
      <c r="C1611" s="58" t="s">
        <v>2924</v>
      </c>
      <c r="D1611" s="56">
        <v>7</v>
      </c>
      <c r="E1611" s="56">
        <v>7</v>
      </c>
      <c r="F1611" s="57">
        <v>613.62</v>
      </c>
      <c r="G1611" s="57">
        <v>87.66</v>
      </c>
      <c r="H1611" s="57">
        <v>613.62</v>
      </c>
      <c r="I1611" s="57" t="s">
        <v>28</v>
      </c>
      <c r="J1611" s="57" t="s">
        <v>28</v>
      </c>
      <c r="K1611" s="57">
        <v>87.66</v>
      </c>
    </row>
    <row r="1612" spans="1:11" ht="22.5">
      <c r="A1612" s="54">
        <v>7055</v>
      </c>
      <c r="B1612" s="54" t="s">
        <v>648</v>
      </c>
      <c r="C1612" s="58" t="s">
        <v>2925</v>
      </c>
      <c r="D1612" s="56">
        <v>7</v>
      </c>
      <c r="E1612" s="56">
        <v>7</v>
      </c>
      <c r="F1612" s="57">
        <v>759.05</v>
      </c>
      <c r="G1612" s="57">
        <v>108.44</v>
      </c>
      <c r="H1612" s="57">
        <v>759.05</v>
      </c>
      <c r="I1612" s="57" t="s">
        <v>28</v>
      </c>
      <c r="J1612" s="57" t="s">
        <v>28</v>
      </c>
      <c r="K1612" s="57">
        <v>108.44</v>
      </c>
    </row>
    <row r="1613" spans="1:11" ht="22.5">
      <c r="A1613" s="54">
        <v>7055</v>
      </c>
      <c r="B1613" s="54" t="s">
        <v>652</v>
      </c>
      <c r="C1613" s="58" t="s">
        <v>2925</v>
      </c>
      <c r="D1613" s="56">
        <v>7</v>
      </c>
      <c r="E1613" s="56">
        <v>7</v>
      </c>
      <c r="F1613" s="57">
        <v>759.05</v>
      </c>
      <c r="G1613" s="57">
        <v>108.44</v>
      </c>
      <c r="H1613" s="57">
        <v>759.05</v>
      </c>
      <c r="I1613" s="57" t="s">
        <v>28</v>
      </c>
      <c r="J1613" s="57" t="s">
        <v>28</v>
      </c>
      <c r="K1613" s="57">
        <v>108.44</v>
      </c>
    </row>
    <row r="1614" spans="1:11" ht="22.5">
      <c r="A1614" s="54">
        <v>7055</v>
      </c>
      <c r="B1614" s="54" t="s">
        <v>646</v>
      </c>
      <c r="C1614" s="58" t="s">
        <v>2925</v>
      </c>
      <c r="D1614" s="56">
        <v>7</v>
      </c>
      <c r="E1614" s="56">
        <v>7</v>
      </c>
      <c r="F1614" s="57">
        <v>759.05</v>
      </c>
      <c r="G1614" s="57">
        <v>108.44</v>
      </c>
      <c r="H1614" s="57">
        <v>759.05</v>
      </c>
      <c r="I1614" s="57" t="s">
        <v>28</v>
      </c>
      <c r="J1614" s="57" t="s">
        <v>28</v>
      </c>
      <c r="K1614" s="57">
        <v>108.44</v>
      </c>
    </row>
    <row r="1615" spans="1:11" ht="22.5">
      <c r="A1615" s="54">
        <v>7055</v>
      </c>
      <c r="B1615" s="54" t="s">
        <v>650</v>
      </c>
      <c r="C1615" s="58" t="s">
        <v>2925</v>
      </c>
      <c r="D1615" s="56">
        <v>7</v>
      </c>
      <c r="E1615" s="56">
        <v>7</v>
      </c>
      <c r="F1615" s="57">
        <v>759.05</v>
      </c>
      <c r="G1615" s="57">
        <v>108.44</v>
      </c>
      <c r="H1615" s="57">
        <v>759.05</v>
      </c>
      <c r="I1615" s="57" t="s">
        <v>28</v>
      </c>
      <c r="J1615" s="57" t="s">
        <v>28</v>
      </c>
      <c r="K1615" s="57">
        <v>108.44</v>
      </c>
    </row>
    <row r="1616" spans="1:11" ht="22.5">
      <c r="A1616" s="54">
        <v>7056</v>
      </c>
      <c r="B1616" s="54" t="s">
        <v>658</v>
      </c>
      <c r="C1616" s="58" t="s">
        <v>2926</v>
      </c>
      <c r="D1616" s="56">
        <v>7</v>
      </c>
      <c r="E1616" s="56">
        <v>7</v>
      </c>
      <c r="F1616" s="57">
        <v>691.07</v>
      </c>
      <c r="G1616" s="57">
        <v>98.72</v>
      </c>
      <c r="H1616" s="57">
        <v>691.07</v>
      </c>
      <c r="I1616" s="57" t="s">
        <v>28</v>
      </c>
      <c r="J1616" s="57" t="s">
        <v>28</v>
      </c>
      <c r="K1616" s="57">
        <v>98.72</v>
      </c>
    </row>
    <row r="1617" spans="1:11" ht="22.5">
      <c r="A1617" s="54">
        <v>7056</v>
      </c>
      <c r="B1617" s="54" t="s">
        <v>656</v>
      </c>
      <c r="C1617" s="58" t="s">
        <v>2926</v>
      </c>
      <c r="D1617" s="56">
        <v>7</v>
      </c>
      <c r="E1617" s="56">
        <v>7</v>
      </c>
      <c r="F1617" s="57">
        <v>691.07</v>
      </c>
      <c r="G1617" s="57">
        <v>98.72</v>
      </c>
      <c r="H1617" s="57">
        <v>691.07</v>
      </c>
      <c r="I1617" s="57" t="s">
        <v>28</v>
      </c>
      <c r="J1617" s="57" t="s">
        <v>28</v>
      </c>
      <c r="K1617" s="57">
        <v>98.72</v>
      </c>
    </row>
    <row r="1618" spans="1:11" ht="22.5">
      <c r="A1618" s="54">
        <v>7056</v>
      </c>
      <c r="B1618" s="54" t="s">
        <v>654</v>
      </c>
      <c r="C1618" s="58" t="s">
        <v>2926</v>
      </c>
      <c r="D1618" s="56">
        <v>7</v>
      </c>
      <c r="E1618" s="56">
        <v>7</v>
      </c>
      <c r="F1618" s="57">
        <v>691.07</v>
      </c>
      <c r="G1618" s="57">
        <v>98.72</v>
      </c>
      <c r="H1618" s="57">
        <v>691.07</v>
      </c>
      <c r="I1618" s="57" t="s">
        <v>28</v>
      </c>
      <c r="J1618" s="57" t="s">
        <v>28</v>
      </c>
      <c r="K1618" s="57">
        <v>98.72</v>
      </c>
    </row>
    <row r="1619" spans="1:11" ht="22.5">
      <c r="A1619" s="54">
        <v>7056</v>
      </c>
      <c r="B1619" s="54" t="s">
        <v>660</v>
      </c>
      <c r="C1619" s="58" t="s">
        <v>2926</v>
      </c>
      <c r="D1619" s="56">
        <v>7</v>
      </c>
      <c r="E1619" s="56">
        <v>7</v>
      </c>
      <c r="F1619" s="57">
        <v>691.07</v>
      </c>
      <c r="G1619" s="57">
        <v>98.72</v>
      </c>
      <c r="H1619" s="57">
        <v>691.07</v>
      </c>
      <c r="I1619" s="57" t="s">
        <v>28</v>
      </c>
      <c r="J1619" s="57" t="s">
        <v>28</v>
      </c>
      <c r="K1619" s="57">
        <v>98.72</v>
      </c>
    </row>
    <row r="1620" spans="1:11" ht="33.75">
      <c r="A1620" s="54">
        <v>7057</v>
      </c>
      <c r="B1620" s="54" t="s">
        <v>664</v>
      </c>
      <c r="C1620" s="58" t="s">
        <v>2927</v>
      </c>
      <c r="D1620" s="56">
        <v>7</v>
      </c>
      <c r="E1620" s="56">
        <v>7</v>
      </c>
      <c r="F1620" s="57">
        <v>774</v>
      </c>
      <c r="G1620" s="57">
        <v>110.57</v>
      </c>
      <c r="H1620" s="57">
        <v>774</v>
      </c>
      <c r="I1620" s="57" t="s">
        <v>28</v>
      </c>
      <c r="J1620" s="57" t="s">
        <v>28</v>
      </c>
      <c r="K1620" s="57">
        <v>110.57</v>
      </c>
    </row>
    <row r="1621" spans="1:11" ht="33.75">
      <c r="A1621" s="54">
        <v>7057</v>
      </c>
      <c r="B1621" s="54" t="s">
        <v>666</v>
      </c>
      <c r="C1621" s="58" t="s">
        <v>2927</v>
      </c>
      <c r="D1621" s="56">
        <v>7</v>
      </c>
      <c r="E1621" s="56">
        <v>7</v>
      </c>
      <c r="F1621" s="57">
        <v>774</v>
      </c>
      <c r="G1621" s="57">
        <v>110.57</v>
      </c>
      <c r="H1621" s="57">
        <v>774</v>
      </c>
      <c r="I1621" s="57" t="s">
        <v>28</v>
      </c>
      <c r="J1621" s="57" t="s">
        <v>28</v>
      </c>
      <c r="K1621" s="57">
        <v>110.57</v>
      </c>
    </row>
    <row r="1622" spans="1:11" ht="33.75">
      <c r="A1622" s="54">
        <v>7058</v>
      </c>
      <c r="B1622" s="54" t="s">
        <v>676</v>
      </c>
      <c r="C1622" s="58" t="s">
        <v>2928</v>
      </c>
      <c r="D1622" s="56">
        <v>7</v>
      </c>
      <c r="E1622" s="56">
        <v>7</v>
      </c>
      <c r="F1622" s="57">
        <v>720.26</v>
      </c>
      <c r="G1622" s="57">
        <v>102.89</v>
      </c>
      <c r="H1622" s="57">
        <v>720.26</v>
      </c>
      <c r="I1622" s="57" t="s">
        <v>28</v>
      </c>
      <c r="J1622" s="57" t="s">
        <v>28</v>
      </c>
      <c r="K1622" s="57">
        <v>102.89</v>
      </c>
    </row>
    <row r="1623" spans="1:11" ht="33.75">
      <c r="A1623" s="54">
        <v>7058</v>
      </c>
      <c r="B1623" s="54" t="s">
        <v>678</v>
      </c>
      <c r="C1623" s="58" t="s">
        <v>2928</v>
      </c>
      <c r="D1623" s="56">
        <v>7</v>
      </c>
      <c r="E1623" s="56">
        <v>7</v>
      </c>
      <c r="F1623" s="57">
        <v>720.26</v>
      </c>
      <c r="G1623" s="57">
        <v>102.89</v>
      </c>
      <c r="H1623" s="57">
        <v>720.26</v>
      </c>
      <c r="I1623" s="57" t="s">
        <v>28</v>
      </c>
      <c r="J1623" s="57" t="s">
        <v>28</v>
      </c>
      <c r="K1623" s="57">
        <v>102.89</v>
      </c>
    </row>
    <row r="1624" spans="1:11" ht="33.75">
      <c r="A1624" s="54">
        <v>7058</v>
      </c>
      <c r="B1624" s="54" t="s">
        <v>680</v>
      </c>
      <c r="C1624" s="58" t="s">
        <v>2928</v>
      </c>
      <c r="D1624" s="56">
        <v>7</v>
      </c>
      <c r="E1624" s="56">
        <v>7</v>
      </c>
      <c r="F1624" s="57">
        <v>720.26</v>
      </c>
      <c r="G1624" s="57">
        <v>102.89</v>
      </c>
      <c r="H1624" s="57">
        <v>720.26</v>
      </c>
      <c r="I1624" s="57" t="s">
        <v>28</v>
      </c>
      <c r="J1624" s="57" t="s">
        <v>28</v>
      </c>
      <c r="K1624" s="57">
        <v>102.89</v>
      </c>
    </row>
    <row r="1625" spans="1:11" ht="33.75">
      <c r="A1625" s="54">
        <v>7058</v>
      </c>
      <c r="B1625" s="54" t="s">
        <v>674</v>
      </c>
      <c r="C1625" s="58" t="s">
        <v>2928</v>
      </c>
      <c r="D1625" s="56">
        <v>7</v>
      </c>
      <c r="E1625" s="56">
        <v>7</v>
      </c>
      <c r="F1625" s="57">
        <v>720.26</v>
      </c>
      <c r="G1625" s="57">
        <v>102.89</v>
      </c>
      <c r="H1625" s="57">
        <v>720.26</v>
      </c>
      <c r="I1625" s="57" t="s">
        <v>28</v>
      </c>
      <c r="J1625" s="57" t="s">
        <v>28</v>
      </c>
      <c r="K1625" s="57">
        <v>102.89</v>
      </c>
    </row>
    <row r="1626" spans="1:11" ht="33.75">
      <c r="A1626" s="54">
        <v>7058</v>
      </c>
      <c r="B1626" s="54" t="s">
        <v>670</v>
      </c>
      <c r="C1626" s="58" t="s">
        <v>2928</v>
      </c>
      <c r="D1626" s="56">
        <v>7</v>
      </c>
      <c r="E1626" s="56">
        <v>7</v>
      </c>
      <c r="F1626" s="57">
        <v>720.26</v>
      </c>
      <c r="G1626" s="57">
        <v>102.89</v>
      </c>
      <c r="H1626" s="57">
        <v>720.26</v>
      </c>
      <c r="I1626" s="57" t="s">
        <v>28</v>
      </c>
      <c r="J1626" s="57" t="s">
        <v>28</v>
      </c>
      <c r="K1626" s="57">
        <v>102.89</v>
      </c>
    </row>
    <row r="1627" spans="1:11" ht="33.75">
      <c r="A1627" s="54">
        <v>7058</v>
      </c>
      <c r="B1627" s="54" t="s">
        <v>672</v>
      </c>
      <c r="C1627" s="58" t="s">
        <v>2928</v>
      </c>
      <c r="D1627" s="56">
        <v>7</v>
      </c>
      <c r="E1627" s="56">
        <v>7</v>
      </c>
      <c r="F1627" s="57">
        <v>720.26</v>
      </c>
      <c r="G1627" s="57">
        <v>102.89</v>
      </c>
      <c r="H1627" s="57">
        <v>720.26</v>
      </c>
      <c r="I1627" s="57" t="s">
        <v>28</v>
      </c>
      <c r="J1627" s="57" t="s">
        <v>28</v>
      </c>
      <c r="K1627" s="57">
        <v>102.89</v>
      </c>
    </row>
    <row r="1628" spans="1:11" ht="33.75">
      <c r="A1628" s="54">
        <v>7059</v>
      </c>
      <c r="B1628" s="54" t="s">
        <v>684</v>
      </c>
      <c r="C1628" s="58" t="s">
        <v>2929</v>
      </c>
      <c r="D1628" s="56">
        <v>7</v>
      </c>
      <c r="E1628" s="56">
        <v>7</v>
      </c>
      <c r="F1628" s="57">
        <v>694.3</v>
      </c>
      <c r="G1628" s="57">
        <v>99.19</v>
      </c>
      <c r="H1628" s="57">
        <v>694.3</v>
      </c>
      <c r="I1628" s="57" t="s">
        <v>28</v>
      </c>
      <c r="J1628" s="57" t="s">
        <v>28</v>
      </c>
      <c r="K1628" s="57">
        <v>99.19</v>
      </c>
    </row>
    <row r="1629" spans="1:11" ht="33.75">
      <c r="A1629" s="54">
        <v>7059</v>
      </c>
      <c r="B1629" s="54" t="s">
        <v>682</v>
      </c>
      <c r="C1629" s="58" t="s">
        <v>2929</v>
      </c>
      <c r="D1629" s="56">
        <v>7</v>
      </c>
      <c r="E1629" s="56">
        <v>7</v>
      </c>
      <c r="F1629" s="57">
        <v>694.3</v>
      </c>
      <c r="G1629" s="57">
        <v>99.19</v>
      </c>
      <c r="H1629" s="57">
        <v>694.3</v>
      </c>
      <c r="I1629" s="57" t="s">
        <v>28</v>
      </c>
      <c r="J1629" s="57" t="s">
        <v>28</v>
      </c>
      <c r="K1629" s="57">
        <v>99.19</v>
      </c>
    </row>
    <row r="1630" spans="1:11" ht="33.75">
      <c r="A1630" s="54">
        <v>7059</v>
      </c>
      <c r="B1630" s="54" t="s">
        <v>690</v>
      </c>
      <c r="C1630" s="58" t="s">
        <v>2929</v>
      </c>
      <c r="D1630" s="56">
        <v>7</v>
      </c>
      <c r="E1630" s="56">
        <v>7</v>
      </c>
      <c r="F1630" s="57">
        <v>694.3</v>
      </c>
      <c r="G1630" s="57">
        <v>99.19</v>
      </c>
      <c r="H1630" s="57">
        <v>694.3</v>
      </c>
      <c r="I1630" s="57" t="s">
        <v>28</v>
      </c>
      <c r="J1630" s="57" t="s">
        <v>28</v>
      </c>
      <c r="K1630" s="57">
        <v>99.19</v>
      </c>
    </row>
    <row r="1631" spans="1:11" ht="33.75">
      <c r="A1631" s="54">
        <v>7059</v>
      </c>
      <c r="B1631" s="54" t="s">
        <v>688</v>
      </c>
      <c r="C1631" s="58" t="s">
        <v>2929</v>
      </c>
      <c r="D1631" s="56">
        <v>7</v>
      </c>
      <c r="E1631" s="56">
        <v>7</v>
      </c>
      <c r="F1631" s="57">
        <v>694.3</v>
      </c>
      <c r="G1631" s="57">
        <v>99.19</v>
      </c>
      <c r="H1631" s="57">
        <v>694.3</v>
      </c>
      <c r="I1631" s="57" t="s">
        <v>28</v>
      </c>
      <c r="J1631" s="57" t="s">
        <v>28</v>
      </c>
      <c r="K1631" s="57">
        <v>99.19</v>
      </c>
    </row>
    <row r="1632" spans="1:11" ht="33.75">
      <c r="A1632" s="54">
        <v>7059</v>
      </c>
      <c r="B1632" s="54" t="s">
        <v>686</v>
      </c>
      <c r="C1632" s="58" t="s">
        <v>2929</v>
      </c>
      <c r="D1632" s="56">
        <v>7</v>
      </c>
      <c r="E1632" s="56">
        <v>7</v>
      </c>
      <c r="F1632" s="57">
        <v>694.3</v>
      </c>
      <c r="G1632" s="57">
        <v>99.19</v>
      </c>
      <c r="H1632" s="57">
        <v>694.3</v>
      </c>
      <c r="I1632" s="57" t="s">
        <v>28</v>
      </c>
      <c r="J1632" s="57" t="s">
        <v>28</v>
      </c>
      <c r="K1632" s="57">
        <v>99.19</v>
      </c>
    </row>
    <row r="1633" spans="1:11" ht="33.75">
      <c r="A1633" s="54">
        <v>7059</v>
      </c>
      <c r="B1633" s="54" t="s">
        <v>692</v>
      </c>
      <c r="C1633" s="58" t="s">
        <v>2929</v>
      </c>
      <c r="D1633" s="56">
        <v>7</v>
      </c>
      <c r="E1633" s="56">
        <v>7</v>
      </c>
      <c r="F1633" s="57">
        <v>694.3</v>
      </c>
      <c r="G1633" s="57">
        <v>99.19</v>
      </c>
      <c r="H1633" s="57">
        <v>694.3</v>
      </c>
      <c r="I1633" s="57" t="s">
        <v>28</v>
      </c>
      <c r="J1633" s="57" t="s">
        <v>28</v>
      </c>
      <c r="K1633" s="57">
        <v>99.19</v>
      </c>
    </row>
    <row r="1634" spans="1:11" ht="22.5">
      <c r="A1634" s="54">
        <v>7060</v>
      </c>
      <c r="B1634" s="54" t="s">
        <v>706</v>
      </c>
      <c r="C1634" s="58" t="s">
        <v>2930</v>
      </c>
      <c r="D1634" s="56">
        <v>7</v>
      </c>
      <c r="E1634" s="56">
        <v>7</v>
      </c>
      <c r="F1634" s="57">
        <v>660.85</v>
      </c>
      <c r="G1634" s="57">
        <v>94.41</v>
      </c>
      <c r="H1634" s="57">
        <v>660.85</v>
      </c>
      <c r="I1634" s="57" t="s">
        <v>28</v>
      </c>
      <c r="J1634" s="57" t="s">
        <v>28</v>
      </c>
      <c r="K1634" s="57">
        <v>94.41</v>
      </c>
    </row>
    <row r="1635" spans="1:11" ht="22.5">
      <c r="A1635" s="54">
        <v>7060</v>
      </c>
      <c r="B1635" s="54" t="s">
        <v>696</v>
      </c>
      <c r="C1635" s="58" t="s">
        <v>2930</v>
      </c>
      <c r="D1635" s="56">
        <v>7</v>
      </c>
      <c r="E1635" s="56">
        <v>7</v>
      </c>
      <c r="F1635" s="57">
        <v>660.85</v>
      </c>
      <c r="G1635" s="57">
        <v>94.41</v>
      </c>
      <c r="H1635" s="57">
        <v>660.85</v>
      </c>
      <c r="I1635" s="57" t="s">
        <v>28</v>
      </c>
      <c r="J1635" s="57" t="s">
        <v>28</v>
      </c>
      <c r="K1635" s="57">
        <v>94.41</v>
      </c>
    </row>
    <row r="1636" spans="1:11" ht="22.5">
      <c r="A1636" s="54">
        <v>7060</v>
      </c>
      <c r="B1636" s="54" t="s">
        <v>698</v>
      </c>
      <c r="C1636" s="58" t="s">
        <v>2930</v>
      </c>
      <c r="D1636" s="56">
        <v>7</v>
      </c>
      <c r="E1636" s="56">
        <v>7</v>
      </c>
      <c r="F1636" s="57">
        <v>660.85</v>
      </c>
      <c r="G1636" s="57">
        <v>94.41</v>
      </c>
      <c r="H1636" s="57">
        <v>660.85</v>
      </c>
      <c r="I1636" s="57" t="s">
        <v>28</v>
      </c>
      <c r="J1636" s="57" t="s">
        <v>28</v>
      </c>
      <c r="K1636" s="57">
        <v>94.41</v>
      </c>
    </row>
    <row r="1637" spans="1:11" ht="22.5">
      <c r="A1637" s="54">
        <v>7060</v>
      </c>
      <c r="B1637" s="54" t="s">
        <v>700</v>
      </c>
      <c r="C1637" s="58" t="s">
        <v>2930</v>
      </c>
      <c r="D1637" s="56">
        <v>7</v>
      </c>
      <c r="E1637" s="56">
        <v>7</v>
      </c>
      <c r="F1637" s="57">
        <v>660.85</v>
      </c>
      <c r="G1637" s="57">
        <v>94.41</v>
      </c>
      <c r="H1637" s="57">
        <v>660.85</v>
      </c>
      <c r="I1637" s="57" t="s">
        <v>28</v>
      </c>
      <c r="J1637" s="57" t="s">
        <v>28</v>
      </c>
      <c r="K1637" s="57">
        <v>94.41</v>
      </c>
    </row>
    <row r="1638" spans="1:11" ht="22.5">
      <c r="A1638" s="54">
        <v>7060</v>
      </c>
      <c r="B1638" s="54" t="s">
        <v>702</v>
      </c>
      <c r="C1638" s="58" t="s">
        <v>2930</v>
      </c>
      <c r="D1638" s="56">
        <v>7</v>
      </c>
      <c r="E1638" s="56">
        <v>7</v>
      </c>
      <c r="F1638" s="57">
        <v>660.85</v>
      </c>
      <c r="G1638" s="57">
        <v>94.41</v>
      </c>
      <c r="H1638" s="57">
        <v>660.85</v>
      </c>
      <c r="I1638" s="57" t="s">
        <v>28</v>
      </c>
      <c r="J1638" s="57" t="s">
        <v>28</v>
      </c>
      <c r="K1638" s="57">
        <v>94.41</v>
      </c>
    </row>
    <row r="1639" spans="1:11" ht="22.5">
      <c r="A1639" s="54">
        <v>7060</v>
      </c>
      <c r="B1639" s="54" t="s">
        <v>704</v>
      </c>
      <c r="C1639" s="58" t="s">
        <v>2930</v>
      </c>
      <c r="D1639" s="56">
        <v>7</v>
      </c>
      <c r="E1639" s="56">
        <v>7</v>
      </c>
      <c r="F1639" s="57">
        <v>660.85</v>
      </c>
      <c r="G1639" s="57">
        <v>94.41</v>
      </c>
      <c r="H1639" s="57">
        <v>660.85</v>
      </c>
      <c r="I1639" s="57" t="s">
        <v>28</v>
      </c>
      <c r="J1639" s="57" t="s">
        <v>28</v>
      </c>
      <c r="K1639" s="57">
        <v>94.41</v>
      </c>
    </row>
    <row r="1640" spans="1:11" ht="22.5">
      <c r="A1640" s="54">
        <v>7061</v>
      </c>
      <c r="B1640" s="54" t="s">
        <v>708</v>
      </c>
      <c r="C1640" s="58" t="s">
        <v>2931</v>
      </c>
      <c r="D1640" s="56">
        <v>7</v>
      </c>
      <c r="E1640" s="56">
        <v>7</v>
      </c>
      <c r="F1640" s="57">
        <v>615.29999999999995</v>
      </c>
      <c r="G1640" s="57">
        <v>87.9</v>
      </c>
      <c r="H1640" s="57">
        <v>615.29999999999995</v>
      </c>
      <c r="I1640" s="57" t="s">
        <v>28</v>
      </c>
      <c r="J1640" s="57" t="s">
        <v>28</v>
      </c>
      <c r="K1640" s="57">
        <v>87.9</v>
      </c>
    </row>
    <row r="1641" spans="1:11" ht="22.5">
      <c r="A1641" s="54">
        <v>7061</v>
      </c>
      <c r="B1641" s="54" t="s">
        <v>710</v>
      </c>
      <c r="C1641" s="58" t="s">
        <v>2931</v>
      </c>
      <c r="D1641" s="56">
        <v>7</v>
      </c>
      <c r="E1641" s="56">
        <v>7</v>
      </c>
      <c r="F1641" s="57">
        <v>615.29999999999995</v>
      </c>
      <c r="G1641" s="57">
        <v>87.9</v>
      </c>
      <c r="H1641" s="57">
        <v>615.29999999999995</v>
      </c>
      <c r="I1641" s="57" t="s">
        <v>28</v>
      </c>
      <c r="J1641" s="57" t="s">
        <v>28</v>
      </c>
      <c r="K1641" s="57">
        <v>87.9</v>
      </c>
    </row>
    <row r="1642" spans="1:11" ht="22.5">
      <c r="A1642" s="54">
        <v>7061</v>
      </c>
      <c r="B1642" s="54" t="s">
        <v>718</v>
      </c>
      <c r="C1642" s="58" t="s">
        <v>2931</v>
      </c>
      <c r="D1642" s="56">
        <v>7</v>
      </c>
      <c r="E1642" s="56">
        <v>7</v>
      </c>
      <c r="F1642" s="57">
        <v>615.29999999999995</v>
      </c>
      <c r="G1642" s="57">
        <v>87.9</v>
      </c>
      <c r="H1642" s="57">
        <v>615.29999999999995</v>
      </c>
      <c r="I1642" s="57" t="s">
        <v>28</v>
      </c>
      <c r="J1642" s="57" t="s">
        <v>28</v>
      </c>
      <c r="K1642" s="57">
        <v>87.9</v>
      </c>
    </row>
    <row r="1643" spans="1:11" ht="22.5">
      <c r="A1643" s="54">
        <v>7061</v>
      </c>
      <c r="B1643" s="54" t="s">
        <v>712</v>
      </c>
      <c r="C1643" s="58" t="s">
        <v>2931</v>
      </c>
      <c r="D1643" s="56">
        <v>7</v>
      </c>
      <c r="E1643" s="56">
        <v>7</v>
      </c>
      <c r="F1643" s="57">
        <v>615.29999999999995</v>
      </c>
      <c r="G1643" s="57">
        <v>87.9</v>
      </c>
      <c r="H1643" s="57">
        <v>615.29999999999995</v>
      </c>
      <c r="I1643" s="57" t="s">
        <v>28</v>
      </c>
      <c r="J1643" s="57" t="s">
        <v>28</v>
      </c>
      <c r="K1643" s="57">
        <v>87.9</v>
      </c>
    </row>
    <row r="1644" spans="1:11" ht="22.5">
      <c r="A1644" s="54">
        <v>7061</v>
      </c>
      <c r="B1644" s="54" t="s">
        <v>714</v>
      </c>
      <c r="C1644" s="58" t="s">
        <v>2931</v>
      </c>
      <c r="D1644" s="56">
        <v>7</v>
      </c>
      <c r="E1644" s="56">
        <v>7</v>
      </c>
      <c r="F1644" s="57">
        <v>615.29999999999995</v>
      </c>
      <c r="G1644" s="57">
        <v>87.9</v>
      </c>
      <c r="H1644" s="57">
        <v>615.29999999999995</v>
      </c>
      <c r="I1644" s="57" t="s">
        <v>28</v>
      </c>
      <c r="J1644" s="57" t="s">
        <v>28</v>
      </c>
      <c r="K1644" s="57">
        <v>87.9</v>
      </c>
    </row>
    <row r="1645" spans="1:11" ht="22.5">
      <c r="A1645" s="54">
        <v>7061</v>
      </c>
      <c r="B1645" s="54" t="s">
        <v>716</v>
      </c>
      <c r="C1645" s="58" t="s">
        <v>2931</v>
      </c>
      <c r="D1645" s="56">
        <v>7</v>
      </c>
      <c r="E1645" s="56">
        <v>7</v>
      </c>
      <c r="F1645" s="57">
        <v>615.29999999999995</v>
      </c>
      <c r="G1645" s="57">
        <v>87.9</v>
      </c>
      <c r="H1645" s="57">
        <v>615.29999999999995</v>
      </c>
      <c r="I1645" s="57" t="s">
        <v>28</v>
      </c>
      <c r="J1645" s="57" t="s">
        <v>28</v>
      </c>
      <c r="K1645" s="57">
        <v>87.9</v>
      </c>
    </row>
    <row r="1646" spans="1:11" ht="33.75">
      <c r="A1646" s="54">
        <v>7062</v>
      </c>
      <c r="B1646" s="54" t="s">
        <v>726</v>
      </c>
      <c r="C1646" s="58" t="s">
        <v>2932</v>
      </c>
      <c r="D1646" s="56">
        <v>7</v>
      </c>
      <c r="E1646" s="56">
        <v>7</v>
      </c>
      <c r="F1646" s="57">
        <v>693.43</v>
      </c>
      <c r="G1646" s="57">
        <v>99.06</v>
      </c>
      <c r="H1646" s="57">
        <v>693.43</v>
      </c>
      <c r="I1646" s="57" t="s">
        <v>28</v>
      </c>
      <c r="J1646" s="57" t="s">
        <v>28</v>
      </c>
      <c r="K1646" s="57">
        <v>99.06</v>
      </c>
    </row>
    <row r="1647" spans="1:11" ht="33.75">
      <c r="A1647" s="54">
        <v>7062</v>
      </c>
      <c r="B1647" s="54" t="s">
        <v>728</v>
      </c>
      <c r="C1647" s="58" t="s">
        <v>2932</v>
      </c>
      <c r="D1647" s="56">
        <v>7</v>
      </c>
      <c r="E1647" s="56">
        <v>7</v>
      </c>
      <c r="F1647" s="57">
        <v>693.43</v>
      </c>
      <c r="G1647" s="57">
        <v>99.06</v>
      </c>
      <c r="H1647" s="57">
        <v>693.43</v>
      </c>
      <c r="I1647" s="57" t="s">
        <v>28</v>
      </c>
      <c r="J1647" s="57" t="s">
        <v>28</v>
      </c>
      <c r="K1647" s="57">
        <v>99.06</v>
      </c>
    </row>
    <row r="1648" spans="1:11" ht="33.75">
      <c r="A1648" s="54">
        <v>7062</v>
      </c>
      <c r="B1648" s="54" t="s">
        <v>724</v>
      </c>
      <c r="C1648" s="58" t="s">
        <v>2932</v>
      </c>
      <c r="D1648" s="56">
        <v>7</v>
      </c>
      <c r="E1648" s="56">
        <v>7</v>
      </c>
      <c r="F1648" s="57">
        <v>693.43</v>
      </c>
      <c r="G1648" s="57">
        <v>99.06</v>
      </c>
      <c r="H1648" s="57">
        <v>693.43</v>
      </c>
      <c r="I1648" s="57" t="s">
        <v>28</v>
      </c>
      <c r="J1648" s="57" t="s">
        <v>28</v>
      </c>
      <c r="K1648" s="57">
        <v>99.06</v>
      </c>
    </row>
    <row r="1649" spans="1:11" ht="33.75">
      <c r="A1649" s="54">
        <v>7062</v>
      </c>
      <c r="B1649" s="54" t="s">
        <v>722</v>
      </c>
      <c r="C1649" s="58" t="s">
        <v>2932</v>
      </c>
      <c r="D1649" s="56">
        <v>7</v>
      </c>
      <c r="E1649" s="56">
        <v>7</v>
      </c>
      <c r="F1649" s="57">
        <v>693.43</v>
      </c>
      <c r="G1649" s="57">
        <v>99.06</v>
      </c>
      <c r="H1649" s="57">
        <v>693.43</v>
      </c>
      <c r="I1649" s="57" t="s">
        <v>28</v>
      </c>
      <c r="J1649" s="57" t="s">
        <v>28</v>
      </c>
      <c r="K1649" s="57">
        <v>99.06</v>
      </c>
    </row>
    <row r="1650" spans="1:11" ht="33.75">
      <c r="A1650" s="54">
        <v>7063</v>
      </c>
      <c r="B1650" s="54" t="s">
        <v>736</v>
      </c>
      <c r="C1650" s="58" t="s">
        <v>2933</v>
      </c>
      <c r="D1650" s="56">
        <v>7</v>
      </c>
      <c r="E1650" s="56">
        <v>7</v>
      </c>
      <c r="F1650" s="57">
        <v>738.04</v>
      </c>
      <c r="G1650" s="57">
        <v>105.43</v>
      </c>
      <c r="H1650" s="57">
        <v>738.04</v>
      </c>
      <c r="I1650" s="57" t="s">
        <v>28</v>
      </c>
      <c r="J1650" s="57" t="s">
        <v>28</v>
      </c>
      <c r="K1650" s="57">
        <v>105.43</v>
      </c>
    </row>
    <row r="1651" spans="1:11" ht="33.75">
      <c r="A1651" s="54">
        <v>7063</v>
      </c>
      <c r="B1651" s="54" t="s">
        <v>734</v>
      </c>
      <c r="C1651" s="58" t="s">
        <v>2933</v>
      </c>
      <c r="D1651" s="56">
        <v>7</v>
      </c>
      <c r="E1651" s="56">
        <v>7</v>
      </c>
      <c r="F1651" s="57">
        <v>738.04</v>
      </c>
      <c r="G1651" s="57">
        <v>105.43</v>
      </c>
      <c r="H1651" s="57">
        <v>738.04</v>
      </c>
      <c r="I1651" s="57" t="s">
        <v>28</v>
      </c>
      <c r="J1651" s="57" t="s">
        <v>28</v>
      </c>
      <c r="K1651" s="57">
        <v>105.43</v>
      </c>
    </row>
    <row r="1652" spans="1:11" ht="33.75">
      <c r="A1652" s="54">
        <v>7063</v>
      </c>
      <c r="B1652" s="54" t="s">
        <v>730</v>
      </c>
      <c r="C1652" s="58" t="s">
        <v>2933</v>
      </c>
      <c r="D1652" s="56">
        <v>7</v>
      </c>
      <c r="E1652" s="56">
        <v>7</v>
      </c>
      <c r="F1652" s="57">
        <v>738.04</v>
      </c>
      <c r="G1652" s="57">
        <v>105.43</v>
      </c>
      <c r="H1652" s="57">
        <v>738.04</v>
      </c>
      <c r="I1652" s="57" t="s">
        <v>28</v>
      </c>
      <c r="J1652" s="57" t="s">
        <v>28</v>
      </c>
      <c r="K1652" s="57">
        <v>105.43</v>
      </c>
    </row>
    <row r="1653" spans="1:11" ht="33.75">
      <c r="A1653" s="54">
        <v>7063</v>
      </c>
      <c r="B1653" s="54" t="s">
        <v>732</v>
      </c>
      <c r="C1653" s="58" t="s">
        <v>2933</v>
      </c>
      <c r="D1653" s="56">
        <v>7</v>
      </c>
      <c r="E1653" s="56">
        <v>7</v>
      </c>
      <c r="F1653" s="57">
        <v>738.04</v>
      </c>
      <c r="G1653" s="57">
        <v>105.43</v>
      </c>
      <c r="H1653" s="57">
        <v>738.04</v>
      </c>
      <c r="I1653" s="57" t="s">
        <v>28</v>
      </c>
      <c r="J1653" s="57" t="s">
        <v>28</v>
      </c>
      <c r="K1653" s="57">
        <v>105.43</v>
      </c>
    </row>
    <row r="1654" spans="1:11" ht="33.75">
      <c r="A1654" s="54">
        <v>7064</v>
      </c>
      <c r="B1654" s="54" t="s">
        <v>744</v>
      </c>
      <c r="C1654" s="58" t="s">
        <v>2934</v>
      </c>
      <c r="D1654" s="56">
        <v>7</v>
      </c>
      <c r="E1654" s="56">
        <v>7</v>
      </c>
      <c r="F1654" s="57">
        <v>718.52</v>
      </c>
      <c r="G1654" s="57">
        <v>102.65</v>
      </c>
      <c r="H1654" s="57">
        <v>718.52</v>
      </c>
      <c r="I1654" s="57" t="s">
        <v>28</v>
      </c>
      <c r="J1654" s="57" t="s">
        <v>28</v>
      </c>
      <c r="K1654" s="57">
        <v>102.65</v>
      </c>
    </row>
    <row r="1655" spans="1:11" ht="33.75">
      <c r="A1655" s="54">
        <v>7064</v>
      </c>
      <c r="B1655" s="54" t="s">
        <v>742</v>
      </c>
      <c r="C1655" s="58" t="s">
        <v>2934</v>
      </c>
      <c r="D1655" s="56">
        <v>7</v>
      </c>
      <c r="E1655" s="56">
        <v>7</v>
      </c>
      <c r="F1655" s="57">
        <v>718.52</v>
      </c>
      <c r="G1655" s="57">
        <v>102.65</v>
      </c>
      <c r="H1655" s="57">
        <v>718.52</v>
      </c>
      <c r="I1655" s="57" t="s">
        <v>28</v>
      </c>
      <c r="J1655" s="57" t="s">
        <v>28</v>
      </c>
      <c r="K1655" s="57">
        <v>102.65</v>
      </c>
    </row>
    <row r="1656" spans="1:11" ht="33.75">
      <c r="A1656" s="54">
        <v>7064</v>
      </c>
      <c r="B1656" s="54" t="s">
        <v>740</v>
      </c>
      <c r="C1656" s="58" t="s">
        <v>2934</v>
      </c>
      <c r="D1656" s="56">
        <v>7</v>
      </c>
      <c r="E1656" s="56">
        <v>7</v>
      </c>
      <c r="F1656" s="57">
        <v>718.52</v>
      </c>
      <c r="G1656" s="57">
        <v>102.65</v>
      </c>
      <c r="H1656" s="57">
        <v>718.52</v>
      </c>
      <c r="I1656" s="57" t="s">
        <v>28</v>
      </c>
      <c r="J1656" s="57" t="s">
        <v>28</v>
      </c>
      <c r="K1656" s="57">
        <v>102.65</v>
      </c>
    </row>
    <row r="1657" spans="1:11" ht="33.75">
      <c r="A1657" s="54">
        <v>7064</v>
      </c>
      <c r="B1657" s="54" t="s">
        <v>738</v>
      </c>
      <c r="C1657" s="58" t="s">
        <v>2934</v>
      </c>
      <c r="D1657" s="56">
        <v>7</v>
      </c>
      <c r="E1657" s="56">
        <v>7</v>
      </c>
      <c r="F1657" s="57">
        <v>718.52</v>
      </c>
      <c r="G1657" s="57">
        <v>102.65</v>
      </c>
      <c r="H1657" s="57">
        <v>718.52</v>
      </c>
      <c r="I1657" s="57" t="s">
        <v>28</v>
      </c>
      <c r="J1657" s="57" t="s">
        <v>28</v>
      </c>
      <c r="K1657" s="57">
        <v>102.65</v>
      </c>
    </row>
    <row r="1658" spans="1:11" ht="33.75">
      <c r="A1658" s="54">
        <v>7065</v>
      </c>
      <c r="B1658" s="54" t="s">
        <v>758</v>
      </c>
      <c r="C1658" s="58" t="s">
        <v>2935</v>
      </c>
      <c r="D1658" s="56">
        <v>7</v>
      </c>
      <c r="E1658" s="56">
        <v>7</v>
      </c>
      <c r="F1658" s="57">
        <v>900.32</v>
      </c>
      <c r="G1658" s="57">
        <v>128.62</v>
      </c>
      <c r="H1658" s="57">
        <v>900.32</v>
      </c>
      <c r="I1658" s="57" t="s">
        <v>28</v>
      </c>
      <c r="J1658" s="57" t="s">
        <v>28</v>
      </c>
      <c r="K1658" s="57">
        <v>128.62</v>
      </c>
    </row>
    <row r="1659" spans="1:11" ht="33.75">
      <c r="A1659" s="54">
        <v>7065</v>
      </c>
      <c r="B1659" s="54" t="s">
        <v>756</v>
      </c>
      <c r="C1659" s="58" t="s">
        <v>2935</v>
      </c>
      <c r="D1659" s="56">
        <v>7</v>
      </c>
      <c r="E1659" s="56">
        <v>7</v>
      </c>
      <c r="F1659" s="57">
        <v>900.32</v>
      </c>
      <c r="G1659" s="57">
        <v>128.62</v>
      </c>
      <c r="H1659" s="57">
        <v>900.32</v>
      </c>
      <c r="I1659" s="57" t="s">
        <v>28</v>
      </c>
      <c r="J1659" s="57" t="s">
        <v>28</v>
      </c>
      <c r="K1659" s="57">
        <v>128.62</v>
      </c>
    </row>
    <row r="1660" spans="1:11" ht="33.75">
      <c r="A1660" s="54">
        <v>7065</v>
      </c>
      <c r="B1660" s="54" t="s">
        <v>752</v>
      </c>
      <c r="C1660" s="58" t="s">
        <v>2935</v>
      </c>
      <c r="D1660" s="56">
        <v>7</v>
      </c>
      <c r="E1660" s="56">
        <v>7</v>
      </c>
      <c r="F1660" s="57">
        <v>900.32</v>
      </c>
      <c r="G1660" s="57">
        <v>128.62</v>
      </c>
      <c r="H1660" s="57">
        <v>900.32</v>
      </c>
      <c r="I1660" s="57" t="s">
        <v>28</v>
      </c>
      <c r="J1660" s="57" t="s">
        <v>28</v>
      </c>
      <c r="K1660" s="57">
        <v>128.62</v>
      </c>
    </row>
    <row r="1661" spans="1:11" ht="33.75">
      <c r="A1661" s="54">
        <v>7065</v>
      </c>
      <c r="B1661" s="54" t="s">
        <v>754</v>
      </c>
      <c r="C1661" s="58" t="s">
        <v>2935</v>
      </c>
      <c r="D1661" s="56">
        <v>7</v>
      </c>
      <c r="E1661" s="56">
        <v>7</v>
      </c>
      <c r="F1661" s="57">
        <v>900.32</v>
      </c>
      <c r="G1661" s="57">
        <v>128.62</v>
      </c>
      <c r="H1661" s="57">
        <v>900.32</v>
      </c>
      <c r="I1661" s="57" t="s">
        <v>28</v>
      </c>
      <c r="J1661" s="57" t="s">
        <v>28</v>
      </c>
      <c r="K1661" s="57">
        <v>128.62</v>
      </c>
    </row>
    <row r="1662" spans="1:11" ht="22.5">
      <c r="A1662" s="54">
        <v>7066</v>
      </c>
      <c r="B1662" s="54" t="s">
        <v>764</v>
      </c>
      <c r="C1662" s="58" t="s">
        <v>2936</v>
      </c>
      <c r="D1662" s="56">
        <v>7</v>
      </c>
      <c r="E1662" s="56">
        <v>7</v>
      </c>
      <c r="F1662" s="57">
        <v>787.81</v>
      </c>
      <c r="G1662" s="57">
        <v>112.54</v>
      </c>
      <c r="H1662" s="57">
        <v>787.81</v>
      </c>
      <c r="I1662" s="57" t="s">
        <v>28</v>
      </c>
      <c r="J1662" s="57" t="s">
        <v>28</v>
      </c>
      <c r="K1662" s="57">
        <v>112.54</v>
      </c>
    </row>
    <row r="1663" spans="1:11" ht="22.5">
      <c r="A1663" s="54">
        <v>7066</v>
      </c>
      <c r="B1663" s="54" t="s">
        <v>766</v>
      </c>
      <c r="C1663" s="58" t="s">
        <v>2936</v>
      </c>
      <c r="D1663" s="56">
        <v>7</v>
      </c>
      <c r="E1663" s="56">
        <v>7</v>
      </c>
      <c r="F1663" s="57">
        <v>787.81</v>
      </c>
      <c r="G1663" s="57">
        <v>112.54</v>
      </c>
      <c r="H1663" s="57">
        <v>787.81</v>
      </c>
      <c r="I1663" s="57" t="s">
        <v>28</v>
      </c>
      <c r="J1663" s="57" t="s">
        <v>28</v>
      </c>
      <c r="K1663" s="57">
        <v>112.54</v>
      </c>
    </row>
    <row r="1664" spans="1:11" ht="22.5">
      <c r="A1664" s="54">
        <v>7066</v>
      </c>
      <c r="B1664" s="54" t="s">
        <v>762</v>
      </c>
      <c r="C1664" s="58" t="s">
        <v>2936</v>
      </c>
      <c r="D1664" s="56">
        <v>7</v>
      </c>
      <c r="E1664" s="56">
        <v>7</v>
      </c>
      <c r="F1664" s="57">
        <v>787.81</v>
      </c>
      <c r="G1664" s="57">
        <v>112.54</v>
      </c>
      <c r="H1664" s="57">
        <v>787.81</v>
      </c>
      <c r="I1664" s="57" t="s">
        <v>28</v>
      </c>
      <c r="J1664" s="57" t="s">
        <v>28</v>
      </c>
      <c r="K1664" s="57">
        <v>112.54</v>
      </c>
    </row>
    <row r="1665" spans="1:11" ht="22.5">
      <c r="A1665" s="54">
        <v>7066</v>
      </c>
      <c r="B1665" s="54" t="s">
        <v>760</v>
      </c>
      <c r="C1665" s="58" t="s">
        <v>2936</v>
      </c>
      <c r="D1665" s="56">
        <v>7</v>
      </c>
      <c r="E1665" s="56">
        <v>7</v>
      </c>
      <c r="F1665" s="57">
        <v>787.81</v>
      </c>
      <c r="G1665" s="57">
        <v>112.54</v>
      </c>
      <c r="H1665" s="57">
        <v>787.81</v>
      </c>
      <c r="I1665" s="57" t="s">
        <v>28</v>
      </c>
      <c r="J1665" s="57" t="s">
        <v>28</v>
      </c>
      <c r="K1665" s="57">
        <v>112.54</v>
      </c>
    </row>
    <row r="1666" spans="1:11" ht="22.5">
      <c r="A1666" s="54">
        <v>7067</v>
      </c>
      <c r="B1666" s="54" t="s">
        <v>768</v>
      </c>
      <c r="C1666" s="58" t="s">
        <v>2937</v>
      </c>
      <c r="D1666" s="56">
        <v>7</v>
      </c>
      <c r="E1666" s="56">
        <v>7</v>
      </c>
      <c r="F1666" s="57">
        <v>623.21</v>
      </c>
      <c r="G1666" s="57">
        <v>89.03</v>
      </c>
      <c r="H1666" s="57">
        <v>623.21</v>
      </c>
      <c r="I1666" s="57" t="s">
        <v>28</v>
      </c>
      <c r="J1666" s="57" t="s">
        <v>28</v>
      </c>
      <c r="K1666" s="57">
        <v>89.03</v>
      </c>
    </row>
    <row r="1667" spans="1:11" ht="22.5">
      <c r="A1667" s="54">
        <v>7067</v>
      </c>
      <c r="B1667" s="54" t="s">
        <v>770</v>
      </c>
      <c r="C1667" s="58" t="s">
        <v>2937</v>
      </c>
      <c r="D1667" s="56">
        <v>7</v>
      </c>
      <c r="E1667" s="56">
        <v>7</v>
      </c>
      <c r="F1667" s="57">
        <v>623.21</v>
      </c>
      <c r="G1667" s="57">
        <v>89.03</v>
      </c>
      <c r="H1667" s="57">
        <v>623.21</v>
      </c>
      <c r="I1667" s="57" t="s">
        <v>28</v>
      </c>
      <c r="J1667" s="57" t="s">
        <v>28</v>
      </c>
      <c r="K1667" s="57">
        <v>89.03</v>
      </c>
    </row>
    <row r="1668" spans="1:11" ht="22.5">
      <c r="A1668" s="54">
        <v>7067</v>
      </c>
      <c r="B1668" s="54" t="s">
        <v>772</v>
      </c>
      <c r="C1668" s="58" t="s">
        <v>2937</v>
      </c>
      <c r="D1668" s="56">
        <v>7</v>
      </c>
      <c r="E1668" s="56">
        <v>7</v>
      </c>
      <c r="F1668" s="57">
        <v>623.21</v>
      </c>
      <c r="G1668" s="57">
        <v>89.03</v>
      </c>
      <c r="H1668" s="57">
        <v>623.21</v>
      </c>
      <c r="I1668" s="57" t="s">
        <v>28</v>
      </c>
      <c r="J1668" s="57" t="s">
        <v>28</v>
      </c>
      <c r="K1668" s="57">
        <v>89.03</v>
      </c>
    </row>
    <row r="1669" spans="1:11" ht="22.5">
      <c r="A1669" s="54">
        <v>7067</v>
      </c>
      <c r="B1669" s="54" t="s">
        <v>774</v>
      </c>
      <c r="C1669" s="58" t="s">
        <v>2937</v>
      </c>
      <c r="D1669" s="56">
        <v>7</v>
      </c>
      <c r="E1669" s="56">
        <v>7</v>
      </c>
      <c r="F1669" s="57">
        <v>623.21</v>
      </c>
      <c r="G1669" s="57">
        <v>89.03</v>
      </c>
      <c r="H1669" s="57">
        <v>623.21</v>
      </c>
      <c r="I1669" s="57" t="s">
        <v>28</v>
      </c>
      <c r="J1669" s="57" t="s">
        <v>28</v>
      </c>
      <c r="K1669" s="57">
        <v>89.03</v>
      </c>
    </row>
    <row r="1670" spans="1:11" ht="33.75">
      <c r="A1670" s="54">
        <v>7068</v>
      </c>
      <c r="B1670" s="54" t="s">
        <v>786</v>
      </c>
      <c r="C1670" s="58" t="s">
        <v>2938</v>
      </c>
      <c r="D1670" s="56">
        <v>7</v>
      </c>
      <c r="E1670" s="56">
        <v>7</v>
      </c>
      <c r="F1670" s="57">
        <v>950.02</v>
      </c>
      <c r="G1670" s="57">
        <v>135.72</v>
      </c>
      <c r="H1670" s="57">
        <v>950.02</v>
      </c>
      <c r="I1670" s="57" t="s">
        <v>28</v>
      </c>
      <c r="J1670" s="57" t="s">
        <v>28</v>
      </c>
      <c r="K1670" s="57">
        <v>135.72</v>
      </c>
    </row>
    <row r="1671" spans="1:11" ht="33.75">
      <c r="A1671" s="54">
        <v>7068</v>
      </c>
      <c r="B1671" s="54" t="s">
        <v>788</v>
      </c>
      <c r="C1671" s="58" t="s">
        <v>2938</v>
      </c>
      <c r="D1671" s="56">
        <v>7</v>
      </c>
      <c r="E1671" s="56">
        <v>7</v>
      </c>
      <c r="F1671" s="57">
        <v>950.02</v>
      </c>
      <c r="G1671" s="57">
        <v>135.72</v>
      </c>
      <c r="H1671" s="57">
        <v>950.02</v>
      </c>
      <c r="I1671" s="57" t="s">
        <v>28</v>
      </c>
      <c r="J1671" s="57" t="s">
        <v>28</v>
      </c>
      <c r="K1671" s="57">
        <v>135.72</v>
      </c>
    </row>
    <row r="1672" spans="1:11" ht="33.75">
      <c r="A1672" s="54">
        <v>7068</v>
      </c>
      <c r="B1672" s="54" t="s">
        <v>784</v>
      </c>
      <c r="C1672" s="58" t="s">
        <v>2938</v>
      </c>
      <c r="D1672" s="56">
        <v>7</v>
      </c>
      <c r="E1672" s="56">
        <v>7</v>
      </c>
      <c r="F1672" s="57">
        <v>950.02</v>
      </c>
      <c r="G1672" s="57">
        <v>135.72</v>
      </c>
      <c r="H1672" s="57">
        <v>950.02</v>
      </c>
      <c r="I1672" s="57" t="s">
        <v>28</v>
      </c>
      <c r="J1672" s="57" t="s">
        <v>28</v>
      </c>
      <c r="K1672" s="57">
        <v>135.72</v>
      </c>
    </row>
    <row r="1673" spans="1:11" ht="33.75">
      <c r="A1673" s="54">
        <v>7068</v>
      </c>
      <c r="B1673" s="54" t="s">
        <v>782</v>
      </c>
      <c r="C1673" s="58" t="s">
        <v>2938</v>
      </c>
      <c r="D1673" s="56">
        <v>7</v>
      </c>
      <c r="E1673" s="56">
        <v>7</v>
      </c>
      <c r="F1673" s="57">
        <v>950.02</v>
      </c>
      <c r="G1673" s="57">
        <v>135.72</v>
      </c>
      <c r="H1673" s="57">
        <v>950.02</v>
      </c>
      <c r="I1673" s="57" t="s">
        <v>28</v>
      </c>
      <c r="J1673" s="57" t="s">
        <v>28</v>
      </c>
      <c r="K1673" s="57">
        <v>135.72</v>
      </c>
    </row>
    <row r="1674" spans="1:11" ht="33.75">
      <c r="A1674" s="54">
        <v>7069</v>
      </c>
      <c r="B1674" s="54" t="s">
        <v>796</v>
      </c>
      <c r="C1674" s="58" t="s">
        <v>2939</v>
      </c>
      <c r="D1674" s="56">
        <v>7</v>
      </c>
      <c r="E1674" s="56">
        <v>7</v>
      </c>
      <c r="F1674" s="57">
        <v>812.92</v>
      </c>
      <c r="G1674" s="57">
        <v>116.13</v>
      </c>
      <c r="H1674" s="57">
        <v>812.92</v>
      </c>
      <c r="I1674" s="57" t="s">
        <v>28</v>
      </c>
      <c r="J1674" s="57" t="s">
        <v>28</v>
      </c>
      <c r="K1674" s="57">
        <v>116.13</v>
      </c>
    </row>
    <row r="1675" spans="1:11" ht="33.75">
      <c r="A1675" s="54">
        <v>7069</v>
      </c>
      <c r="B1675" s="54" t="s">
        <v>790</v>
      </c>
      <c r="C1675" s="58" t="s">
        <v>2939</v>
      </c>
      <c r="D1675" s="56">
        <v>7</v>
      </c>
      <c r="E1675" s="56">
        <v>7</v>
      </c>
      <c r="F1675" s="57">
        <v>812.92</v>
      </c>
      <c r="G1675" s="57">
        <v>116.13</v>
      </c>
      <c r="H1675" s="57">
        <v>812.92</v>
      </c>
      <c r="I1675" s="57" t="s">
        <v>28</v>
      </c>
      <c r="J1675" s="57" t="s">
        <v>28</v>
      </c>
      <c r="K1675" s="57">
        <v>116.13</v>
      </c>
    </row>
    <row r="1676" spans="1:11" ht="33.75">
      <c r="A1676" s="54">
        <v>7069</v>
      </c>
      <c r="B1676" s="54" t="s">
        <v>792</v>
      </c>
      <c r="C1676" s="58" t="s">
        <v>2939</v>
      </c>
      <c r="D1676" s="56">
        <v>7</v>
      </c>
      <c r="E1676" s="56">
        <v>7</v>
      </c>
      <c r="F1676" s="57">
        <v>812.92</v>
      </c>
      <c r="G1676" s="57">
        <v>116.13</v>
      </c>
      <c r="H1676" s="57">
        <v>812.92</v>
      </c>
      <c r="I1676" s="57" t="s">
        <v>28</v>
      </c>
      <c r="J1676" s="57" t="s">
        <v>28</v>
      </c>
      <c r="K1676" s="57">
        <v>116.13</v>
      </c>
    </row>
    <row r="1677" spans="1:11" ht="33.75">
      <c r="A1677" s="54">
        <v>7069</v>
      </c>
      <c r="B1677" s="54" t="s">
        <v>794</v>
      </c>
      <c r="C1677" s="58" t="s">
        <v>2939</v>
      </c>
      <c r="D1677" s="56">
        <v>7</v>
      </c>
      <c r="E1677" s="56">
        <v>7</v>
      </c>
      <c r="F1677" s="57">
        <v>812.92</v>
      </c>
      <c r="G1677" s="57">
        <v>116.13</v>
      </c>
      <c r="H1677" s="57">
        <v>812.92</v>
      </c>
      <c r="I1677" s="57" t="s">
        <v>28</v>
      </c>
      <c r="J1677" s="57" t="s">
        <v>28</v>
      </c>
      <c r="K1677" s="57">
        <v>116.13</v>
      </c>
    </row>
    <row r="1678" spans="1:11" ht="45">
      <c r="A1678" s="54">
        <v>7070</v>
      </c>
      <c r="B1678" s="54" t="s">
        <v>801</v>
      </c>
      <c r="C1678" s="58" t="s">
        <v>2940</v>
      </c>
      <c r="D1678" s="56">
        <v>7</v>
      </c>
      <c r="E1678" s="56">
        <v>7</v>
      </c>
      <c r="F1678" s="57">
        <v>669.92</v>
      </c>
      <c r="G1678" s="57">
        <v>95.7</v>
      </c>
      <c r="H1678" s="57">
        <v>669.92</v>
      </c>
      <c r="I1678" s="57" t="s">
        <v>28</v>
      </c>
      <c r="J1678" s="57" t="s">
        <v>28</v>
      </c>
      <c r="K1678" s="57">
        <v>95.7</v>
      </c>
    </row>
    <row r="1679" spans="1:11" ht="45">
      <c r="A1679" s="54">
        <v>7070</v>
      </c>
      <c r="B1679" s="54" t="s">
        <v>802</v>
      </c>
      <c r="C1679" s="58" t="s">
        <v>2940</v>
      </c>
      <c r="D1679" s="56">
        <v>7</v>
      </c>
      <c r="E1679" s="56">
        <v>7</v>
      </c>
      <c r="F1679" s="57">
        <v>669.92</v>
      </c>
      <c r="G1679" s="57">
        <v>95.7</v>
      </c>
      <c r="H1679" s="57">
        <v>669.92</v>
      </c>
      <c r="I1679" s="57" t="s">
        <v>28</v>
      </c>
      <c r="J1679" s="57" t="s">
        <v>28</v>
      </c>
      <c r="K1679" s="57">
        <v>95.7</v>
      </c>
    </row>
    <row r="1680" spans="1:11" ht="45">
      <c r="A1680" s="54">
        <v>7070</v>
      </c>
      <c r="B1680" s="54" t="s">
        <v>803</v>
      </c>
      <c r="C1680" s="58" t="s">
        <v>2940</v>
      </c>
      <c r="D1680" s="56">
        <v>7</v>
      </c>
      <c r="E1680" s="56">
        <v>7</v>
      </c>
      <c r="F1680" s="57">
        <v>669.92</v>
      </c>
      <c r="G1680" s="57">
        <v>95.7</v>
      </c>
      <c r="H1680" s="57">
        <v>669.92</v>
      </c>
      <c r="I1680" s="57" t="s">
        <v>28</v>
      </c>
      <c r="J1680" s="57" t="s">
        <v>28</v>
      </c>
      <c r="K1680" s="57">
        <v>95.7</v>
      </c>
    </row>
    <row r="1681" spans="1:11" ht="45">
      <c r="A1681" s="54">
        <v>7070</v>
      </c>
      <c r="B1681" s="54" t="s">
        <v>804</v>
      </c>
      <c r="C1681" s="58" t="s">
        <v>2940</v>
      </c>
      <c r="D1681" s="56">
        <v>7</v>
      </c>
      <c r="E1681" s="56">
        <v>7</v>
      </c>
      <c r="F1681" s="57">
        <v>669.92</v>
      </c>
      <c r="G1681" s="57">
        <v>95.7</v>
      </c>
      <c r="H1681" s="57">
        <v>669.92</v>
      </c>
      <c r="I1681" s="57" t="s">
        <v>28</v>
      </c>
      <c r="J1681" s="57" t="s">
        <v>28</v>
      </c>
      <c r="K1681" s="57">
        <v>95.7</v>
      </c>
    </row>
    <row r="1682" spans="1:11" ht="45">
      <c r="A1682" s="54">
        <v>7071</v>
      </c>
      <c r="B1682" s="54" t="s">
        <v>805</v>
      </c>
      <c r="C1682" s="58" t="s">
        <v>2941</v>
      </c>
      <c r="D1682" s="56">
        <v>7</v>
      </c>
      <c r="E1682" s="56">
        <v>7</v>
      </c>
      <c r="F1682" s="57">
        <v>628.54</v>
      </c>
      <c r="G1682" s="57">
        <v>89.79</v>
      </c>
      <c r="H1682" s="57">
        <v>628.54</v>
      </c>
      <c r="I1682" s="57" t="s">
        <v>28</v>
      </c>
      <c r="J1682" s="57" t="s">
        <v>28</v>
      </c>
      <c r="K1682" s="57">
        <v>89.79</v>
      </c>
    </row>
    <row r="1683" spans="1:11" ht="45">
      <c r="A1683" s="54">
        <v>7071</v>
      </c>
      <c r="B1683" s="54" t="s">
        <v>809</v>
      </c>
      <c r="C1683" s="58" t="s">
        <v>2941</v>
      </c>
      <c r="D1683" s="56">
        <v>7</v>
      </c>
      <c r="E1683" s="56">
        <v>7</v>
      </c>
      <c r="F1683" s="57">
        <v>628.54</v>
      </c>
      <c r="G1683" s="57">
        <v>89.79</v>
      </c>
      <c r="H1683" s="57">
        <v>628.54</v>
      </c>
      <c r="I1683" s="57" t="s">
        <v>28</v>
      </c>
      <c r="J1683" s="57" t="s">
        <v>28</v>
      </c>
      <c r="K1683" s="57">
        <v>89.79</v>
      </c>
    </row>
    <row r="1684" spans="1:11" ht="45">
      <c r="A1684" s="54">
        <v>7071</v>
      </c>
      <c r="B1684" s="54" t="s">
        <v>810</v>
      </c>
      <c r="C1684" s="58" t="s">
        <v>2941</v>
      </c>
      <c r="D1684" s="56">
        <v>7</v>
      </c>
      <c r="E1684" s="56">
        <v>7</v>
      </c>
      <c r="F1684" s="57">
        <v>628.54</v>
      </c>
      <c r="G1684" s="57">
        <v>89.79</v>
      </c>
      <c r="H1684" s="57">
        <v>628.54</v>
      </c>
      <c r="I1684" s="57" t="s">
        <v>28</v>
      </c>
      <c r="J1684" s="57" t="s">
        <v>28</v>
      </c>
      <c r="K1684" s="57">
        <v>89.79</v>
      </c>
    </row>
    <row r="1685" spans="1:11" ht="45">
      <c r="A1685" s="54">
        <v>7071</v>
      </c>
      <c r="B1685" s="54" t="s">
        <v>808</v>
      </c>
      <c r="C1685" s="58" t="s">
        <v>2941</v>
      </c>
      <c r="D1685" s="56">
        <v>7</v>
      </c>
      <c r="E1685" s="56">
        <v>7</v>
      </c>
      <c r="F1685" s="57">
        <v>628.54</v>
      </c>
      <c r="G1685" s="57">
        <v>89.79</v>
      </c>
      <c r="H1685" s="57">
        <v>628.54</v>
      </c>
      <c r="I1685" s="57" t="s">
        <v>28</v>
      </c>
      <c r="J1685" s="57" t="s">
        <v>28</v>
      </c>
      <c r="K1685" s="57">
        <v>89.79</v>
      </c>
    </row>
    <row r="1686" spans="1:11" ht="45">
      <c r="A1686" s="54">
        <v>7071</v>
      </c>
      <c r="B1686" s="54" t="s">
        <v>806</v>
      </c>
      <c r="C1686" s="58" t="s">
        <v>2941</v>
      </c>
      <c r="D1686" s="56">
        <v>7</v>
      </c>
      <c r="E1686" s="56">
        <v>7</v>
      </c>
      <c r="F1686" s="57">
        <v>628.54</v>
      </c>
      <c r="G1686" s="57">
        <v>89.79</v>
      </c>
      <c r="H1686" s="57">
        <v>628.54</v>
      </c>
      <c r="I1686" s="57" t="s">
        <v>28</v>
      </c>
      <c r="J1686" s="57" t="s">
        <v>28</v>
      </c>
      <c r="K1686" s="57">
        <v>89.79</v>
      </c>
    </row>
    <row r="1687" spans="1:11" ht="45">
      <c r="A1687" s="54">
        <v>7071</v>
      </c>
      <c r="B1687" s="54" t="s">
        <v>807</v>
      </c>
      <c r="C1687" s="58" t="s">
        <v>2941</v>
      </c>
      <c r="D1687" s="56">
        <v>7</v>
      </c>
      <c r="E1687" s="56">
        <v>7</v>
      </c>
      <c r="F1687" s="57">
        <v>628.54</v>
      </c>
      <c r="G1687" s="57">
        <v>89.79</v>
      </c>
      <c r="H1687" s="57">
        <v>628.54</v>
      </c>
      <c r="I1687" s="57" t="s">
        <v>28</v>
      </c>
      <c r="J1687" s="57" t="s">
        <v>28</v>
      </c>
      <c r="K1687" s="57">
        <v>89.79</v>
      </c>
    </row>
    <row r="1688" spans="1:11" ht="45">
      <c r="A1688" s="54">
        <v>7072</v>
      </c>
      <c r="B1688" s="54" t="s">
        <v>813</v>
      </c>
      <c r="C1688" s="58" t="s">
        <v>2942</v>
      </c>
      <c r="D1688" s="56">
        <v>7</v>
      </c>
      <c r="E1688" s="56">
        <v>7</v>
      </c>
      <c r="F1688" s="57">
        <v>569.01</v>
      </c>
      <c r="G1688" s="57">
        <v>81.290000000000006</v>
      </c>
      <c r="H1688" s="57">
        <v>569.01</v>
      </c>
      <c r="I1688" s="57" t="s">
        <v>28</v>
      </c>
      <c r="J1688" s="57" t="s">
        <v>28</v>
      </c>
      <c r="K1688" s="57">
        <v>81.290000000000006</v>
      </c>
    </row>
    <row r="1689" spans="1:11" ht="45">
      <c r="A1689" s="54">
        <v>7072</v>
      </c>
      <c r="B1689" s="54" t="s">
        <v>814</v>
      </c>
      <c r="C1689" s="58" t="s">
        <v>2942</v>
      </c>
      <c r="D1689" s="56">
        <v>7</v>
      </c>
      <c r="E1689" s="56">
        <v>7</v>
      </c>
      <c r="F1689" s="57">
        <v>569.01</v>
      </c>
      <c r="G1689" s="57">
        <v>81.290000000000006</v>
      </c>
      <c r="H1689" s="57">
        <v>569.01</v>
      </c>
      <c r="I1689" s="57" t="s">
        <v>28</v>
      </c>
      <c r="J1689" s="57" t="s">
        <v>28</v>
      </c>
      <c r="K1689" s="57">
        <v>81.290000000000006</v>
      </c>
    </row>
    <row r="1690" spans="1:11" ht="45">
      <c r="A1690" s="54">
        <v>7072</v>
      </c>
      <c r="B1690" s="54" t="s">
        <v>812</v>
      </c>
      <c r="C1690" s="58" t="s">
        <v>2942</v>
      </c>
      <c r="D1690" s="56">
        <v>7</v>
      </c>
      <c r="E1690" s="56">
        <v>7</v>
      </c>
      <c r="F1690" s="57">
        <v>569.01</v>
      </c>
      <c r="G1690" s="57">
        <v>81.290000000000006</v>
      </c>
      <c r="H1690" s="57">
        <v>569.01</v>
      </c>
      <c r="I1690" s="57" t="s">
        <v>28</v>
      </c>
      <c r="J1690" s="57" t="s">
        <v>28</v>
      </c>
      <c r="K1690" s="57">
        <v>81.290000000000006</v>
      </c>
    </row>
    <row r="1691" spans="1:11" ht="45">
      <c r="A1691" s="54">
        <v>7072</v>
      </c>
      <c r="B1691" s="54" t="s">
        <v>815</v>
      </c>
      <c r="C1691" s="58" t="s">
        <v>2942</v>
      </c>
      <c r="D1691" s="56">
        <v>7</v>
      </c>
      <c r="E1691" s="56">
        <v>7</v>
      </c>
      <c r="F1691" s="57">
        <v>569.01</v>
      </c>
      <c r="G1691" s="57">
        <v>81.290000000000006</v>
      </c>
      <c r="H1691" s="57">
        <v>569.01</v>
      </c>
      <c r="I1691" s="57" t="s">
        <v>28</v>
      </c>
      <c r="J1691" s="57" t="s">
        <v>28</v>
      </c>
      <c r="K1691" s="57">
        <v>81.290000000000006</v>
      </c>
    </row>
    <row r="1692" spans="1:11" ht="45">
      <c r="A1692" s="54">
        <v>7072</v>
      </c>
      <c r="B1692" s="54" t="s">
        <v>811</v>
      </c>
      <c r="C1692" s="58" t="s">
        <v>2942</v>
      </c>
      <c r="D1692" s="56">
        <v>7</v>
      </c>
      <c r="E1692" s="56">
        <v>7</v>
      </c>
      <c r="F1692" s="57">
        <v>569.01</v>
      </c>
      <c r="G1692" s="57">
        <v>81.290000000000006</v>
      </c>
      <c r="H1692" s="57">
        <v>569.01</v>
      </c>
      <c r="I1692" s="57" t="s">
        <v>28</v>
      </c>
      <c r="J1692" s="57" t="s">
        <v>28</v>
      </c>
      <c r="K1692" s="57">
        <v>81.290000000000006</v>
      </c>
    </row>
    <row r="1693" spans="1:11" ht="45">
      <c r="A1693" s="54">
        <v>7072</v>
      </c>
      <c r="B1693" s="54" t="s">
        <v>816</v>
      </c>
      <c r="C1693" s="58" t="s">
        <v>2942</v>
      </c>
      <c r="D1693" s="56">
        <v>7</v>
      </c>
      <c r="E1693" s="56">
        <v>7</v>
      </c>
      <c r="F1693" s="57">
        <v>569.01</v>
      </c>
      <c r="G1693" s="57">
        <v>81.290000000000006</v>
      </c>
      <c r="H1693" s="57">
        <v>569.01</v>
      </c>
      <c r="I1693" s="57" t="s">
        <v>28</v>
      </c>
      <c r="J1693" s="57" t="s">
        <v>28</v>
      </c>
      <c r="K1693" s="57">
        <v>81.290000000000006</v>
      </c>
    </row>
    <row r="1694" spans="1:11" ht="33.75">
      <c r="A1694" s="54">
        <v>7073</v>
      </c>
      <c r="B1694" s="54" t="s">
        <v>831</v>
      </c>
      <c r="C1694" s="58" t="s">
        <v>2943</v>
      </c>
      <c r="D1694" s="56">
        <v>7</v>
      </c>
      <c r="E1694" s="56">
        <v>7</v>
      </c>
      <c r="F1694" s="57">
        <v>747.25</v>
      </c>
      <c r="G1694" s="57">
        <v>106.75</v>
      </c>
      <c r="H1694" s="57">
        <v>747.25</v>
      </c>
      <c r="I1694" s="57" t="s">
        <v>28</v>
      </c>
      <c r="J1694" s="57" t="s">
        <v>28</v>
      </c>
      <c r="K1694" s="57">
        <v>106.75</v>
      </c>
    </row>
    <row r="1695" spans="1:11" ht="33.75">
      <c r="A1695" s="54">
        <v>7073</v>
      </c>
      <c r="B1695" s="54" t="s">
        <v>833</v>
      </c>
      <c r="C1695" s="58" t="s">
        <v>2943</v>
      </c>
      <c r="D1695" s="56">
        <v>7</v>
      </c>
      <c r="E1695" s="56">
        <v>7</v>
      </c>
      <c r="F1695" s="57">
        <v>747.25</v>
      </c>
      <c r="G1695" s="57">
        <v>106.75</v>
      </c>
      <c r="H1695" s="57">
        <v>747.25</v>
      </c>
      <c r="I1695" s="57" t="s">
        <v>28</v>
      </c>
      <c r="J1695" s="57" t="s">
        <v>28</v>
      </c>
      <c r="K1695" s="57">
        <v>106.75</v>
      </c>
    </row>
    <row r="1696" spans="1:11" ht="33.75">
      <c r="A1696" s="54">
        <v>7073</v>
      </c>
      <c r="B1696" s="54" t="s">
        <v>823</v>
      </c>
      <c r="C1696" s="58" t="s">
        <v>2943</v>
      </c>
      <c r="D1696" s="56">
        <v>7</v>
      </c>
      <c r="E1696" s="56">
        <v>7</v>
      </c>
      <c r="F1696" s="57">
        <v>747.25</v>
      </c>
      <c r="G1696" s="57">
        <v>106.75</v>
      </c>
      <c r="H1696" s="57">
        <v>747.25</v>
      </c>
      <c r="I1696" s="57" t="s">
        <v>28</v>
      </c>
      <c r="J1696" s="57" t="s">
        <v>28</v>
      </c>
      <c r="K1696" s="57">
        <v>106.75</v>
      </c>
    </row>
    <row r="1697" spans="1:11" ht="33.75">
      <c r="A1697" s="54">
        <v>7073</v>
      </c>
      <c r="B1697" s="54" t="s">
        <v>825</v>
      </c>
      <c r="C1697" s="58" t="s">
        <v>2943</v>
      </c>
      <c r="D1697" s="56">
        <v>7</v>
      </c>
      <c r="E1697" s="56">
        <v>7</v>
      </c>
      <c r="F1697" s="57">
        <v>747.25</v>
      </c>
      <c r="G1697" s="57">
        <v>106.75</v>
      </c>
      <c r="H1697" s="57">
        <v>747.25</v>
      </c>
      <c r="I1697" s="57" t="s">
        <v>28</v>
      </c>
      <c r="J1697" s="57" t="s">
        <v>28</v>
      </c>
      <c r="K1697" s="57">
        <v>106.75</v>
      </c>
    </row>
    <row r="1698" spans="1:11" ht="33.75">
      <c r="A1698" s="54">
        <v>7073</v>
      </c>
      <c r="B1698" s="54" t="s">
        <v>827</v>
      </c>
      <c r="C1698" s="58" t="s">
        <v>2943</v>
      </c>
      <c r="D1698" s="56">
        <v>7</v>
      </c>
      <c r="E1698" s="56">
        <v>7</v>
      </c>
      <c r="F1698" s="57">
        <v>747.25</v>
      </c>
      <c r="G1698" s="57">
        <v>106.75</v>
      </c>
      <c r="H1698" s="57">
        <v>747.25</v>
      </c>
      <c r="I1698" s="57" t="s">
        <v>28</v>
      </c>
      <c r="J1698" s="57" t="s">
        <v>28</v>
      </c>
      <c r="K1698" s="57">
        <v>106.75</v>
      </c>
    </row>
    <row r="1699" spans="1:11" ht="33.75">
      <c r="A1699" s="54">
        <v>7073</v>
      </c>
      <c r="B1699" s="54" t="s">
        <v>829</v>
      </c>
      <c r="C1699" s="58" t="s">
        <v>2943</v>
      </c>
      <c r="D1699" s="56">
        <v>7</v>
      </c>
      <c r="E1699" s="56">
        <v>7</v>
      </c>
      <c r="F1699" s="57">
        <v>747.25</v>
      </c>
      <c r="G1699" s="57">
        <v>106.75</v>
      </c>
      <c r="H1699" s="57">
        <v>747.25</v>
      </c>
      <c r="I1699" s="57" t="s">
        <v>28</v>
      </c>
      <c r="J1699" s="57" t="s">
        <v>28</v>
      </c>
      <c r="K1699" s="57">
        <v>106.75</v>
      </c>
    </row>
    <row r="1700" spans="1:11" ht="22.5">
      <c r="A1700" s="54">
        <v>7074</v>
      </c>
      <c r="B1700" s="54" t="s">
        <v>843</v>
      </c>
      <c r="C1700" s="58" t="s">
        <v>2944</v>
      </c>
      <c r="D1700" s="56">
        <v>7</v>
      </c>
      <c r="E1700" s="56">
        <v>7</v>
      </c>
      <c r="F1700" s="57">
        <v>667.28</v>
      </c>
      <c r="G1700" s="57">
        <v>95.33</v>
      </c>
      <c r="H1700" s="57">
        <v>667.28</v>
      </c>
      <c r="I1700" s="57" t="s">
        <v>28</v>
      </c>
      <c r="J1700" s="57" t="s">
        <v>28</v>
      </c>
      <c r="K1700" s="57">
        <v>95.33</v>
      </c>
    </row>
    <row r="1701" spans="1:11" ht="22.5">
      <c r="A1701" s="54">
        <v>7074</v>
      </c>
      <c r="B1701" s="54" t="s">
        <v>835</v>
      </c>
      <c r="C1701" s="58" t="s">
        <v>2944</v>
      </c>
      <c r="D1701" s="56">
        <v>7</v>
      </c>
      <c r="E1701" s="56">
        <v>7</v>
      </c>
      <c r="F1701" s="57">
        <v>667.28</v>
      </c>
      <c r="G1701" s="57">
        <v>95.33</v>
      </c>
      <c r="H1701" s="57">
        <v>667.28</v>
      </c>
      <c r="I1701" s="57" t="s">
        <v>28</v>
      </c>
      <c r="J1701" s="57" t="s">
        <v>28</v>
      </c>
      <c r="K1701" s="57">
        <v>95.33</v>
      </c>
    </row>
    <row r="1702" spans="1:11" ht="22.5">
      <c r="A1702" s="54">
        <v>7074</v>
      </c>
      <c r="B1702" s="54" t="s">
        <v>845</v>
      </c>
      <c r="C1702" s="58" t="s">
        <v>2944</v>
      </c>
      <c r="D1702" s="56">
        <v>7</v>
      </c>
      <c r="E1702" s="56">
        <v>7</v>
      </c>
      <c r="F1702" s="57">
        <v>667.28</v>
      </c>
      <c r="G1702" s="57">
        <v>95.33</v>
      </c>
      <c r="H1702" s="57">
        <v>667.28</v>
      </c>
      <c r="I1702" s="57" t="s">
        <v>28</v>
      </c>
      <c r="J1702" s="57" t="s">
        <v>28</v>
      </c>
      <c r="K1702" s="57">
        <v>95.33</v>
      </c>
    </row>
    <row r="1703" spans="1:11" ht="22.5">
      <c r="A1703" s="54">
        <v>7074</v>
      </c>
      <c r="B1703" s="54" t="s">
        <v>837</v>
      </c>
      <c r="C1703" s="58" t="s">
        <v>2944</v>
      </c>
      <c r="D1703" s="56">
        <v>7</v>
      </c>
      <c r="E1703" s="56">
        <v>7</v>
      </c>
      <c r="F1703" s="57">
        <v>667.28</v>
      </c>
      <c r="G1703" s="57">
        <v>95.33</v>
      </c>
      <c r="H1703" s="57">
        <v>667.28</v>
      </c>
      <c r="I1703" s="57" t="s">
        <v>28</v>
      </c>
      <c r="J1703" s="57" t="s">
        <v>28</v>
      </c>
      <c r="K1703" s="57">
        <v>95.33</v>
      </c>
    </row>
    <row r="1704" spans="1:11" ht="22.5">
      <c r="A1704" s="54">
        <v>7074</v>
      </c>
      <c r="B1704" s="54" t="s">
        <v>841</v>
      </c>
      <c r="C1704" s="58" t="s">
        <v>2944</v>
      </c>
      <c r="D1704" s="56">
        <v>7</v>
      </c>
      <c r="E1704" s="56">
        <v>7</v>
      </c>
      <c r="F1704" s="57">
        <v>667.28</v>
      </c>
      <c r="G1704" s="57">
        <v>95.33</v>
      </c>
      <c r="H1704" s="57">
        <v>667.28</v>
      </c>
      <c r="I1704" s="57" t="s">
        <v>28</v>
      </c>
      <c r="J1704" s="57" t="s">
        <v>28</v>
      </c>
      <c r="K1704" s="57">
        <v>95.33</v>
      </c>
    </row>
    <row r="1705" spans="1:11" ht="22.5">
      <c r="A1705" s="54">
        <v>7074</v>
      </c>
      <c r="B1705" s="54" t="s">
        <v>839</v>
      </c>
      <c r="C1705" s="58" t="s">
        <v>2944</v>
      </c>
      <c r="D1705" s="56">
        <v>7</v>
      </c>
      <c r="E1705" s="56">
        <v>7</v>
      </c>
      <c r="F1705" s="57">
        <v>667.28</v>
      </c>
      <c r="G1705" s="57">
        <v>95.33</v>
      </c>
      <c r="H1705" s="57">
        <v>667.28</v>
      </c>
      <c r="I1705" s="57" t="s">
        <v>28</v>
      </c>
      <c r="J1705" s="57" t="s">
        <v>28</v>
      </c>
      <c r="K1705" s="57">
        <v>95.33</v>
      </c>
    </row>
    <row r="1706" spans="1:11" ht="22.5">
      <c r="A1706" s="54">
        <v>7075</v>
      </c>
      <c r="B1706" s="54" t="s">
        <v>851</v>
      </c>
      <c r="C1706" s="58" t="s">
        <v>2945</v>
      </c>
      <c r="D1706" s="56">
        <v>7</v>
      </c>
      <c r="E1706" s="56">
        <v>7</v>
      </c>
      <c r="F1706" s="57">
        <v>636.79</v>
      </c>
      <c r="G1706" s="57">
        <v>90.97</v>
      </c>
      <c r="H1706" s="57">
        <v>636.79</v>
      </c>
      <c r="I1706" s="57" t="s">
        <v>28</v>
      </c>
      <c r="J1706" s="57" t="s">
        <v>28</v>
      </c>
      <c r="K1706" s="57">
        <v>90.97</v>
      </c>
    </row>
    <row r="1707" spans="1:11" ht="22.5">
      <c r="A1707" s="54">
        <v>7075</v>
      </c>
      <c r="B1707" s="54" t="s">
        <v>853</v>
      </c>
      <c r="C1707" s="58" t="s">
        <v>2945</v>
      </c>
      <c r="D1707" s="56">
        <v>7</v>
      </c>
      <c r="E1707" s="56">
        <v>7</v>
      </c>
      <c r="F1707" s="57">
        <v>636.79</v>
      </c>
      <c r="G1707" s="57">
        <v>90.97</v>
      </c>
      <c r="H1707" s="57">
        <v>636.79</v>
      </c>
      <c r="I1707" s="57" t="s">
        <v>28</v>
      </c>
      <c r="J1707" s="57" t="s">
        <v>28</v>
      </c>
      <c r="K1707" s="57">
        <v>90.97</v>
      </c>
    </row>
    <row r="1708" spans="1:11" ht="22.5">
      <c r="A1708" s="54">
        <v>7075</v>
      </c>
      <c r="B1708" s="54" t="s">
        <v>855</v>
      </c>
      <c r="C1708" s="58" t="s">
        <v>2945</v>
      </c>
      <c r="D1708" s="56">
        <v>7</v>
      </c>
      <c r="E1708" s="56">
        <v>7</v>
      </c>
      <c r="F1708" s="57">
        <v>636.79</v>
      </c>
      <c r="G1708" s="57">
        <v>90.97</v>
      </c>
      <c r="H1708" s="57">
        <v>636.79</v>
      </c>
      <c r="I1708" s="57" t="s">
        <v>28</v>
      </c>
      <c r="J1708" s="57" t="s">
        <v>28</v>
      </c>
      <c r="K1708" s="57">
        <v>90.97</v>
      </c>
    </row>
    <row r="1709" spans="1:11" ht="22.5">
      <c r="A1709" s="54">
        <v>7075</v>
      </c>
      <c r="B1709" s="54" t="s">
        <v>849</v>
      </c>
      <c r="C1709" s="58" t="s">
        <v>2945</v>
      </c>
      <c r="D1709" s="56">
        <v>7</v>
      </c>
      <c r="E1709" s="56">
        <v>7</v>
      </c>
      <c r="F1709" s="57">
        <v>636.79</v>
      </c>
      <c r="G1709" s="57">
        <v>90.97</v>
      </c>
      <c r="H1709" s="57">
        <v>636.79</v>
      </c>
      <c r="I1709" s="57" t="s">
        <v>28</v>
      </c>
      <c r="J1709" s="57" t="s">
        <v>28</v>
      </c>
      <c r="K1709" s="57">
        <v>90.97</v>
      </c>
    </row>
    <row r="1710" spans="1:11" ht="22.5">
      <c r="A1710" s="54">
        <v>7075</v>
      </c>
      <c r="B1710" s="54" t="s">
        <v>857</v>
      </c>
      <c r="C1710" s="58" t="s">
        <v>2945</v>
      </c>
      <c r="D1710" s="56">
        <v>7</v>
      </c>
      <c r="E1710" s="56">
        <v>7</v>
      </c>
      <c r="F1710" s="57">
        <v>636.79</v>
      </c>
      <c r="G1710" s="57">
        <v>90.97</v>
      </c>
      <c r="H1710" s="57">
        <v>636.79</v>
      </c>
      <c r="I1710" s="57" t="s">
        <v>28</v>
      </c>
      <c r="J1710" s="57" t="s">
        <v>28</v>
      </c>
      <c r="K1710" s="57">
        <v>90.97</v>
      </c>
    </row>
    <row r="1711" spans="1:11" ht="22.5">
      <c r="A1711" s="54">
        <v>7075</v>
      </c>
      <c r="B1711" s="54" t="s">
        <v>847</v>
      </c>
      <c r="C1711" s="58" t="s">
        <v>2945</v>
      </c>
      <c r="D1711" s="56">
        <v>7</v>
      </c>
      <c r="E1711" s="56">
        <v>7</v>
      </c>
      <c r="F1711" s="57">
        <v>636.79</v>
      </c>
      <c r="G1711" s="57">
        <v>90.97</v>
      </c>
      <c r="H1711" s="57">
        <v>636.79</v>
      </c>
      <c r="I1711" s="57" t="s">
        <v>28</v>
      </c>
      <c r="J1711" s="57" t="s">
        <v>28</v>
      </c>
      <c r="K1711" s="57">
        <v>90.97</v>
      </c>
    </row>
    <row r="1712" spans="1:11" ht="33.75">
      <c r="A1712" s="54">
        <v>7076</v>
      </c>
      <c r="B1712" s="54" t="s">
        <v>863</v>
      </c>
      <c r="C1712" s="58" t="s">
        <v>2946</v>
      </c>
      <c r="D1712" s="56">
        <v>7</v>
      </c>
      <c r="E1712" s="56">
        <v>7</v>
      </c>
      <c r="F1712" s="57">
        <v>764.17</v>
      </c>
      <c r="G1712" s="57">
        <v>109.17</v>
      </c>
      <c r="H1712" s="57">
        <v>764.17</v>
      </c>
      <c r="I1712" s="57" t="s">
        <v>28</v>
      </c>
      <c r="J1712" s="57" t="s">
        <v>28</v>
      </c>
      <c r="K1712" s="57">
        <v>109.17</v>
      </c>
    </row>
    <row r="1713" spans="1:11" ht="33.75">
      <c r="A1713" s="54">
        <v>7076</v>
      </c>
      <c r="B1713" s="54" t="s">
        <v>862</v>
      </c>
      <c r="C1713" s="58" t="s">
        <v>2946</v>
      </c>
      <c r="D1713" s="56">
        <v>7</v>
      </c>
      <c r="E1713" s="56">
        <v>7</v>
      </c>
      <c r="F1713" s="57">
        <v>764.17</v>
      </c>
      <c r="G1713" s="57">
        <v>109.17</v>
      </c>
      <c r="H1713" s="57">
        <v>764.17</v>
      </c>
      <c r="I1713" s="57" t="s">
        <v>28</v>
      </c>
      <c r="J1713" s="57" t="s">
        <v>28</v>
      </c>
      <c r="K1713" s="57">
        <v>109.17</v>
      </c>
    </row>
    <row r="1714" spans="1:11" ht="33.75">
      <c r="A1714" s="54">
        <v>7076</v>
      </c>
      <c r="B1714" s="54" t="s">
        <v>860</v>
      </c>
      <c r="C1714" s="58" t="s">
        <v>2946</v>
      </c>
      <c r="D1714" s="56">
        <v>7</v>
      </c>
      <c r="E1714" s="56">
        <v>7</v>
      </c>
      <c r="F1714" s="57">
        <v>764.17</v>
      </c>
      <c r="G1714" s="57">
        <v>109.17</v>
      </c>
      <c r="H1714" s="57">
        <v>764.17</v>
      </c>
      <c r="I1714" s="57" t="s">
        <v>28</v>
      </c>
      <c r="J1714" s="57" t="s">
        <v>28</v>
      </c>
      <c r="K1714" s="57">
        <v>109.17</v>
      </c>
    </row>
    <row r="1715" spans="1:11" ht="33.75">
      <c r="A1715" s="54">
        <v>7076</v>
      </c>
      <c r="B1715" s="54" t="s">
        <v>861</v>
      </c>
      <c r="C1715" s="58" t="s">
        <v>2946</v>
      </c>
      <c r="D1715" s="56">
        <v>7</v>
      </c>
      <c r="E1715" s="56">
        <v>7</v>
      </c>
      <c r="F1715" s="57">
        <v>764.17</v>
      </c>
      <c r="G1715" s="57">
        <v>109.17</v>
      </c>
      <c r="H1715" s="57">
        <v>764.17</v>
      </c>
      <c r="I1715" s="57" t="s">
        <v>28</v>
      </c>
      <c r="J1715" s="57" t="s">
        <v>28</v>
      </c>
      <c r="K1715" s="57">
        <v>109.17</v>
      </c>
    </row>
    <row r="1716" spans="1:11" ht="33.75">
      <c r="A1716" s="54">
        <v>7077</v>
      </c>
      <c r="B1716" s="54" t="s">
        <v>864</v>
      </c>
      <c r="C1716" s="58" t="s">
        <v>2947</v>
      </c>
      <c r="D1716" s="56">
        <v>7</v>
      </c>
      <c r="E1716" s="56">
        <v>7</v>
      </c>
      <c r="F1716" s="57">
        <v>663.95</v>
      </c>
      <c r="G1716" s="57">
        <v>94.85</v>
      </c>
      <c r="H1716" s="57">
        <v>663.95</v>
      </c>
      <c r="I1716" s="57" t="s">
        <v>28</v>
      </c>
      <c r="J1716" s="57" t="s">
        <v>28</v>
      </c>
      <c r="K1716" s="57">
        <v>94.85</v>
      </c>
    </row>
    <row r="1717" spans="1:11" ht="33.75">
      <c r="A1717" s="54">
        <v>7077</v>
      </c>
      <c r="B1717" s="54" t="s">
        <v>866</v>
      </c>
      <c r="C1717" s="58" t="s">
        <v>2947</v>
      </c>
      <c r="D1717" s="56">
        <v>7</v>
      </c>
      <c r="E1717" s="56">
        <v>7</v>
      </c>
      <c r="F1717" s="57">
        <v>663.95</v>
      </c>
      <c r="G1717" s="57">
        <v>94.85</v>
      </c>
      <c r="H1717" s="57">
        <v>663.95</v>
      </c>
      <c r="I1717" s="57" t="s">
        <v>28</v>
      </c>
      <c r="J1717" s="57" t="s">
        <v>28</v>
      </c>
      <c r="K1717" s="57">
        <v>94.85</v>
      </c>
    </row>
    <row r="1718" spans="1:11" ht="33.75">
      <c r="A1718" s="54">
        <v>7077</v>
      </c>
      <c r="B1718" s="54" t="s">
        <v>867</v>
      </c>
      <c r="C1718" s="58" t="s">
        <v>2947</v>
      </c>
      <c r="D1718" s="56">
        <v>7</v>
      </c>
      <c r="E1718" s="56">
        <v>7</v>
      </c>
      <c r="F1718" s="57">
        <v>663.95</v>
      </c>
      <c r="G1718" s="57">
        <v>94.85</v>
      </c>
      <c r="H1718" s="57">
        <v>663.95</v>
      </c>
      <c r="I1718" s="57" t="s">
        <v>28</v>
      </c>
      <c r="J1718" s="57" t="s">
        <v>28</v>
      </c>
      <c r="K1718" s="57">
        <v>94.85</v>
      </c>
    </row>
    <row r="1719" spans="1:11" ht="33.75">
      <c r="A1719" s="54">
        <v>7077</v>
      </c>
      <c r="B1719" s="54" t="s">
        <v>865</v>
      </c>
      <c r="C1719" s="58" t="s">
        <v>2947</v>
      </c>
      <c r="D1719" s="56">
        <v>7</v>
      </c>
      <c r="E1719" s="56">
        <v>7</v>
      </c>
      <c r="F1719" s="57">
        <v>663.95</v>
      </c>
      <c r="G1719" s="57">
        <v>94.85</v>
      </c>
      <c r="H1719" s="57">
        <v>663.95</v>
      </c>
      <c r="I1719" s="57" t="s">
        <v>28</v>
      </c>
      <c r="J1719" s="57" t="s">
        <v>28</v>
      </c>
      <c r="K1719" s="57">
        <v>94.85</v>
      </c>
    </row>
    <row r="1720" spans="1:11" ht="33.75">
      <c r="A1720" s="54">
        <v>7078</v>
      </c>
      <c r="B1720" s="54" t="s">
        <v>871</v>
      </c>
      <c r="C1720" s="58" t="s">
        <v>2948</v>
      </c>
      <c r="D1720" s="56">
        <v>7</v>
      </c>
      <c r="E1720" s="56">
        <v>7</v>
      </c>
      <c r="F1720" s="57">
        <v>613.41</v>
      </c>
      <c r="G1720" s="57">
        <v>87.63</v>
      </c>
      <c r="H1720" s="57">
        <v>613.41</v>
      </c>
      <c r="I1720" s="57" t="s">
        <v>28</v>
      </c>
      <c r="J1720" s="57" t="s">
        <v>28</v>
      </c>
      <c r="K1720" s="57">
        <v>87.63</v>
      </c>
    </row>
    <row r="1721" spans="1:11" ht="33.75">
      <c r="A1721" s="54">
        <v>7078</v>
      </c>
      <c r="B1721" s="54" t="s">
        <v>868</v>
      </c>
      <c r="C1721" s="58" t="s">
        <v>2948</v>
      </c>
      <c r="D1721" s="56">
        <v>7</v>
      </c>
      <c r="E1721" s="56">
        <v>7</v>
      </c>
      <c r="F1721" s="57">
        <v>613.41</v>
      </c>
      <c r="G1721" s="57">
        <v>87.63</v>
      </c>
      <c r="H1721" s="57">
        <v>613.41</v>
      </c>
      <c r="I1721" s="57" t="s">
        <v>28</v>
      </c>
      <c r="J1721" s="57" t="s">
        <v>28</v>
      </c>
      <c r="K1721" s="57">
        <v>87.63</v>
      </c>
    </row>
    <row r="1722" spans="1:11" ht="33.75">
      <c r="A1722" s="54">
        <v>7078</v>
      </c>
      <c r="B1722" s="54" t="s">
        <v>869</v>
      </c>
      <c r="C1722" s="58" t="s">
        <v>2948</v>
      </c>
      <c r="D1722" s="56">
        <v>7</v>
      </c>
      <c r="E1722" s="56">
        <v>7</v>
      </c>
      <c r="F1722" s="57">
        <v>613.41</v>
      </c>
      <c r="G1722" s="57">
        <v>87.63</v>
      </c>
      <c r="H1722" s="57">
        <v>613.41</v>
      </c>
      <c r="I1722" s="57" t="s">
        <v>28</v>
      </c>
      <c r="J1722" s="57" t="s">
        <v>28</v>
      </c>
      <c r="K1722" s="57">
        <v>87.63</v>
      </c>
    </row>
    <row r="1723" spans="1:11" ht="33.75">
      <c r="A1723" s="54">
        <v>7078</v>
      </c>
      <c r="B1723" s="54" t="s">
        <v>870</v>
      </c>
      <c r="C1723" s="58" t="s">
        <v>2948</v>
      </c>
      <c r="D1723" s="56">
        <v>7</v>
      </c>
      <c r="E1723" s="56">
        <v>7</v>
      </c>
      <c r="F1723" s="57">
        <v>613.41</v>
      </c>
      <c r="G1723" s="57">
        <v>87.63</v>
      </c>
      <c r="H1723" s="57">
        <v>613.41</v>
      </c>
      <c r="I1723" s="57" t="s">
        <v>28</v>
      </c>
      <c r="J1723" s="57" t="s">
        <v>28</v>
      </c>
      <c r="K1723" s="57">
        <v>87.63</v>
      </c>
    </row>
    <row r="1724" spans="1:11" ht="33.75">
      <c r="A1724" s="54">
        <v>7079</v>
      </c>
      <c r="B1724" s="54" t="s">
        <v>884</v>
      </c>
      <c r="C1724" s="58" t="s">
        <v>2949</v>
      </c>
      <c r="D1724" s="56">
        <v>7</v>
      </c>
      <c r="E1724" s="56">
        <v>7</v>
      </c>
      <c r="F1724" s="57">
        <v>772.61</v>
      </c>
      <c r="G1724" s="57">
        <v>110.37</v>
      </c>
      <c r="H1724" s="57">
        <v>772.61</v>
      </c>
      <c r="I1724" s="57" t="s">
        <v>28</v>
      </c>
      <c r="J1724" s="57" t="s">
        <v>28</v>
      </c>
      <c r="K1724" s="57">
        <v>110.37</v>
      </c>
    </row>
    <row r="1725" spans="1:11" ht="33.75">
      <c r="A1725" s="54">
        <v>7079</v>
      </c>
      <c r="B1725" s="54" t="s">
        <v>878</v>
      </c>
      <c r="C1725" s="58" t="s">
        <v>2949</v>
      </c>
      <c r="D1725" s="56">
        <v>7</v>
      </c>
      <c r="E1725" s="56">
        <v>7</v>
      </c>
      <c r="F1725" s="57">
        <v>772.61</v>
      </c>
      <c r="G1725" s="57">
        <v>110.37</v>
      </c>
      <c r="H1725" s="57">
        <v>772.61</v>
      </c>
      <c r="I1725" s="57" t="s">
        <v>28</v>
      </c>
      <c r="J1725" s="57" t="s">
        <v>28</v>
      </c>
      <c r="K1725" s="57">
        <v>110.37</v>
      </c>
    </row>
    <row r="1726" spans="1:11" ht="33.75">
      <c r="A1726" s="54">
        <v>7079</v>
      </c>
      <c r="B1726" s="54" t="s">
        <v>880</v>
      </c>
      <c r="C1726" s="58" t="s">
        <v>2949</v>
      </c>
      <c r="D1726" s="56">
        <v>7</v>
      </c>
      <c r="E1726" s="56">
        <v>7</v>
      </c>
      <c r="F1726" s="57">
        <v>772.61</v>
      </c>
      <c r="G1726" s="57">
        <v>110.37</v>
      </c>
      <c r="H1726" s="57">
        <v>772.61</v>
      </c>
      <c r="I1726" s="57" t="s">
        <v>28</v>
      </c>
      <c r="J1726" s="57" t="s">
        <v>28</v>
      </c>
      <c r="K1726" s="57">
        <v>110.37</v>
      </c>
    </row>
    <row r="1727" spans="1:11" ht="33.75">
      <c r="A1727" s="54">
        <v>7079</v>
      </c>
      <c r="B1727" s="54" t="s">
        <v>882</v>
      </c>
      <c r="C1727" s="58" t="s">
        <v>2949</v>
      </c>
      <c r="D1727" s="56">
        <v>7</v>
      </c>
      <c r="E1727" s="56">
        <v>7</v>
      </c>
      <c r="F1727" s="57">
        <v>772.61</v>
      </c>
      <c r="G1727" s="57">
        <v>110.37</v>
      </c>
      <c r="H1727" s="57">
        <v>772.61</v>
      </c>
      <c r="I1727" s="57" t="s">
        <v>28</v>
      </c>
      <c r="J1727" s="57" t="s">
        <v>28</v>
      </c>
      <c r="K1727" s="57">
        <v>110.37</v>
      </c>
    </row>
    <row r="1728" spans="1:11" ht="33.75">
      <c r="A1728" s="54">
        <v>7080</v>
      </c>
      <c r="B1728" s="54" t="s">
        <v>890</v>
      </c>
      <c r="C1728" s="58" t="s">
        <v>2950</v>
      </c>
      <c r="D1728" s="56">
        <v>7</v>
      </c>
      <c r="E1728" s="56">
        <v>7</v>
      </c>
      <c r="F1728" s="57">
        <v>747.94</v>
      </c>
      <c r="G1728" s="57">
        <v>106.85</v>
      </c>
      <c r="H1728" s="57">
        <v>747.94</v>
      </c>
      <c r="I1728" s="57" t="s">
        <v>28</v>
      </c>
      <c r="J1728" s="57" t="s">
        <v>28</v>
      </c>
      <c r="K1728" s="57">
        <v>106.85</v>
      </c>
    </row>
    <row r="1729" spans="1:11" ht="33.75">
      <c r="A1729" s="54">
        <v>7080</v>
      </c>
      <c r="B1729" s="54" t="s">
        <v>892</v>
      </c>
      <c r="C1729" s="58" t="s">
        <v>2950</v>
      </c>
      <c r="D1729" s="56">
        <v>7</v>
      </c>
      <c r="E1729" s="56">
        <v>7</v>
      </c>
      <c r="F1729" s="57">
        <v>747.94</v>
      </c>
      <c r="G1729" s="57">
        <v>106.85</v>
      </c>
      <c r="H1729" s="57">
        <v>747.94</v>
      </c>
      <c r="I1729" s="57" t="s">
        <v>28</v>
      </c>
      <c r="J1729" s="57" t="s">
        <v>28</v>
      </c>
      <c r="K1729" s="57">
        <v>106.85</v>
      </c>
    </row>
    <row r="1730" spans="1:11" ht="33.75">
      <c r="A1730" s="54">
        <v>7080</v>
      </c>
      <c r="B1730" s="54" t="s">
        <v>894</v>
      </c>
      <c r="C1730" s="58" t="s">
        <v>2950</v>
      </c>
      <c r="D1730" s="56">
        <v>7</v>
      </c>
      <c r="E1730" s="56">
        <v>7</v>
      </c>
      <c r="F1730" s="57">
        <v>747.94</v>
      </c>
      <c r="G1730" s="57">
        <v>106.85</v>
      </c>
      <c r="H1730" s="57">
        <v>747.94</v>
      </c>
      <c r="I1730" s="57" t="s">
        <v>28</v>
      </c>
      <c r="J1730" s="57" t="s">
        <v>28</v>
      </c>
      <c r="K1730" s="57">
        <v>106.85</v>
      </c>
    </row>
    <row r="1731" spans="1:11" ht="33.75">
      <c r="A1731" s="54">
        <v>7080</v>
      </c>
      <c r="B1731" s="54" t="s">
        <v>888</v>
      </c>
      <c r="C1731" s="58" t="s">
        <v>2950</v>
      </c>
      <c r="D1731" s="56">
        <v>7</v>
      </c>
      <c r="E1731" s="56">
        <v>7</v>
      </c>
      <c r="F1731" s="57">
        <v>747.94</v>
      </c>
      <c r="G1731" s="57">
        <v>106.85</v>
      </c>
      <c r="H1731" s="57">
        <v>747.94</v>
      </c>
      <c r="I1731" s="57" t="s">
        <v>28</v>
      </c>
      <c r="J1731" s="57" t="s">
        <v>28</v>
      </c>
      <c r="K1731" s="57">
        <v>106.85</v>
      </c>
    </row>
    <row r="1732" spans="1:11" ht="33.75">
      <c r="A1732" s="54">
        <v>7080</v>
      </c>
      <c r="B1732" s="54" t="s">
        <v>896</v>
      </c>
      <c r="C1732" s="58" t="s">
        <v>2950</v>
      </c>
      <c r="D1732" s="56">
        <v>7</v>
      </c>
      <c r="E1732" s="56">
        <v>7</v>
      </c>
      <c r="F1732" s="57">
        <v>747.94</v>
      </c>
      <c r="G1732" s="57">
        <v>106.85</v>
      </c>
      <c r="H1732" s="57">
        <v>747.94</v>
      </c>
      <c r="I1732" s="57" t="s">
        <v>28</v>
      </c>
      <c r="J1732" s="57" t="s">
        <v>28</v>
      </c>
      <c r="K1732" s="57">
        <v>106.85</v>
      </c>
    </row>
    <row r="1733" spans="1:11" ht="33.75">
      <c r="A1733" s="54">
        <v>7080</v>
      </c>
      <c r="B1733" s="54" t="s">
        <v>886</v>
      </c>
      <c r="C1733" s="58" t="s">
        <v>2950</v>
      </c>
      <c r="D1733" s="56">
        <v>7</v>
      </c>
      <c r="E1733" s="56">
        <v>7</v>
      </c>
      <c r="F1733" s="57">
        <v>747.94</v>
      </c>
      <c r="G1733" s="57">
        <v>106.85</v>
      </c>
      <c r="H1733" s="57">
        <v>747.94</v>
      </c>
      <c r="I1733" s="57" t="s">
        <v>28</v>
      </c>
      <c r="J1733" s="57" t="s">
        <v>28</v>
      </c>
      <c r="K1733" s="57">
        <v>106.85</v>
      </c>
    </row>
    <row r="1734" spans="1:11" ht="33.75">
      <c r="A1734" s="54">
        <v>7081</v>
      </c>
      <c r="B1734" s="54" t="s">
        <v>904</v>
      </c>
      <c r="C1734" s="58" t="s">
        <v>2951</v>
      </c>
      <c r="D1734" s="56">
        <v>7</v>
      </c>
      <c r="E1734" s="56">
        <v>7</v>
      </c>
      <c r="F1734" s="57">
        <v>636.16</v>
      </c>
      <c r="G1734" s="57">
        <v>90.88</v>
      </c>
      <c r="H1734" s="57">
        <v>636.16</v>
      </c>
      <c r="I1734" s="57" t="s">
        <v>28</v>
      </c>
      <c r="J1734" s="57" t="s">
        <v>28</v>
      </c>
      <c r="K1734" s="57">
        <v>90.88</v>
      </c>
    </row>
    <row r="1735" spans="1:11" ht="33.75">
      <c r="A1735" s="54">
        <v>7081</v>
      </c>
      <c r="B1735" s="54" t="s">
        <v>898</v>
      </c>
      <c r="C1735" s="58" t="s">
        <v>2951</v>
      </c>
      <c r="D1735" s="56">
        <v>7</v>
      </c>
      <c r="E1735" s="56">
        <v>7</v>
      </c>
      <c r="F1735" s="57">
        <v>636.16</v>
      </c>
      <c r="G1735" s="57">
        <v>90.88</v>
      </c>
      <c r="H1735" s="57">
        <v>636.16</v>
      </c>
      <c r="I1735" s="57" t="s">
        <v>28</v>
      </c>
      <c r="J1735" s="57" t="s">
        <v>28</v>
      </c>
      <c r="K1735" s="57">
        <v>90.88</v>
      </c>
    </row>
    <row r="1736" spans="1:11" ht="33.75">
      <c r="A1736" s="54">
        <v>7081</v>
      </c>
      <c r="B1736" s="54" t="s">
        <v>906</v>
      </c>
      <c r="C1736" s="58" t="s">
        <v>2951</v>
      </c>
      <c r="D1736" s="56">
        <v>7</v>
      </c>
      <c r="E1736" s="56">
        <v>7</v>
      </c>
      <c r="F1736" s="57">
        <v>636.16</v>
      </c>
      <c r="G1736" s="57">
        <v>90.88</v>
      </c>
      <c r="H1736" s="57">
        <v>636.16</v>
      </c>
      <c r="I1736" s="57" t="s">
        <v>28</v>
      </c>
      <c r="J1736" s="57" t="s">
        <v>28</v>
      </c>
      <c r="K1736" s="57">
        <v>90.88</v>
      </c>
    </row>
    <row r="1737" spans="1:11" ht="33.75">
      <c r="A1737" s="54">
        <v>7081</v>
      </c>
      <c r="B1737" s="54" t="s">
        <v>900</v>
      </c>
      <c r="C1737" s="58" t="s">
        <v>2951</v>
      </c>
      <c r="D1737" s="56">
        <v>7</v>
      </c>
      <c r="E1737" s="56">
        <v>7</v>
      </c>
      <c r="F1737" s="57">
        <v>636.16</v>
      </c>
      <c r="G1737" s="57">
        <v>90.88</v>
      </c>
      <c r="H1737" s="57">
        <v>636.16</v>
      </c>
      <c r="I1737" s="57" t="s">
        <v>28</v>
      </c>
      <c r="J1737" s="57" t="s">
        <v>28</v>
      </c>
      <c r="K1737" s="57">
        <v>90.88</v>
      </c>
    </row>
    <row r="1738" spans="1:11" ht="33.75">
      <c r="A1738" s="54">
        <v>7081</v>
      </c>
      <c r="B1738" s="54" t="s">
        <v>902</v>
      </c>
      <c r="C1738" s="58" t="s">
        <v>2951</v>
      </c>
      <c r="D1738" s="56">
        <v>7</v>
      </c>
      <c r="E1738" s="56">
        <v>7</v>
      </c>
      <c r="F1738" s="57">
        <v>636.16</v>
      </c>
      <c r="G1738" s="57">
        <v>90.88</v>
      </c>
      <c r="H1738" s="57">
        <v>636.16</v>
      </c>
      <c r="I1738" s="57" t="s">
        <v>28</v>
      </c>
      <c r="J1738" s="57" t="s">
        <v>28</v>
      </c>
      <c r="K1738" s="57">
        <v>90.88</v>
      </c>
    </row>
    <row r="1739" spans="1:11" ht="33.75">
      <c r="A1739" s="54">
        <v>7081</v>
      </c>
      <c r="B1739" s="54" t="s">
        <v>908</v>
      </c>
      <c r="C1739" s="58" t="s">
        <v>2951</v>
      </c>
      <c r="D1739" s="56">
        <v>7</v>
      </c>
      <c r="E1739" s="56">
        <v>7</v>
      </c>
      <c r="F1739" s="57">
        <v>636.16</v>
      </c>
      <c r="G1739" s="57">
        <v>90.88</v>
      </c>
      <c r="H1739" s="57">
        <v>636.16</v>
      </c>
      <c r="I1739" s="57" t="s">
        <v>28</v>
      </c>
      <c r="J1739" s="57" t="s">
        <v>28</v>
      </c>
      <c r="K1739" s="57">
        <v>90.88</v>
      </c>
    </row>
    <row r="1740" spans="1:11" ht="33.75">
      <c r="A1740" s="54">
        <v>7082</v>
      </c>
      <c r="B1740" s="54" t="s">
        <v>916</v>
      </c>
      <c r="C1740" s="58" t="s">
        <v>2952</v>
      </c>
      <c r="D1740" s="56">
        <v>7</v>
      </c>
      <c r="E1740" s="56">
        <v>7</v>
      </c>
      <c r="F1740" s="57">
        <v>697.08</v>
      </c>
      <c r="G1740" s="57">
        <v>99.58</v>
      </c>
      <c r="H1740" s="57">
        <v>697.08</v>
      </c>
      <c r="I1740" s="57" t="s">
        <v>28</v>
      </c>
      <c r="J1740" s="57" t="s">
        <v>28</v>
      </c>
      <c r="K1740" s="57">
        <v>99.58</v>
      </c>
    </row>
    <row r="1741" spans="1:11" ht="33.75">
      <c r="A1741" s="54">
        <v>7082</v>
      </c>
      <c r="B1741" s="54" t="s">
        <v>918</v>
      </c>
      <c r="C1741" s="58" t="s">
        <v>2952</v>
      </c>
      <c r="D1741" s="56">
        <v>7</v>
      </c>
      <c r="E1741" s="56">
        <v>7</v>
      </c>
      <c r="F1741" s="57">
        <v>697.08</v>
      </c>
      <c r="G1741" s="57">
        <v>99.58</v>
      </c>
      <c r="H1741" s="57">
        <v>697.08</v>
      </c>
      <c r="I1741" s="57" t="s">
        <v>28</v>
      </c>
      <c r="J1741" s="57" t="s">
        <v>28</v>
      </c>
      <c r="K1741" s="57">
        <v>99.58</v>
      </c>
    </row>
    <row r="1742" spans="1:11" ht="33.75">
      <c r="A1742" s="54">
        <v>7082</v>
      </c>
      <c r="B1742" s="54" t="s">
        <v>920</v>
      </c>
      <c r="C1742" s="58" t="s">
        <v>2952</v>
      </c>
      <c r="D1742" s="56">
        <v>7</v>
      </c>
      <c r="E1742" s="56">
        <v>7</v>
      </c>
      <c r="F1742" s="57">
        <v>697.08</v>
      </c>
      <c r="G1742" s="57">
        <v>99.58</v>
      </c>
      <c r="H1742" s="57">
        <v>697.08</v>
      </c>
      <c r="I1742" s="57" t="s">
        <v>28</v>
      </c>
      <c r="J1742" s="57" t="s">
        <v>28</v>
      </c>
      <c r="K1742" s="57">
        <v>99.58</v>
      </c>
    </row>
    <row r="1743" spans="1:11" ht="33.75">
      <c r="A1743" s="54">
        <v>7082</v>
      </c>
      <c r="B1743" s="54" t="s">
        <v>914</v>
      </c>
      <c r="C1743" s="58" t="s">
        <v>2952</v>
      </c>
      <c r="D1743" s="56">
        <v>7</v>
      </c>
      <c r="E1743" s="56">
        <v>7</v>
      </c>
      <c r="F1743" s="57">
        <v>697.08</v>
      </c>
      <c r="G1743" s="57">
        <v>99.58</v>
      </c>
      <c r="H1743" s="57">
        <v>697.08</v>
      </c>
      <c r="I1743" s="57" t="s">
        <v>28</v>
      </c>
      <c r="J1743" s="57" t="s">
        <v>28</v>
      </c>
      <c r="K1743" s="57">
        <v>99.58</v>
      </c>
    </row>
    <row r="1744" spans="1:11" ht="33.75">
      <c r="A1744" s="54">
        <v>7082</v>
      </c>
      <c r="B1744" s="54" t="s">
        <v>922</v>
      </c>
      <c r="C1744" s="58" t="s">
        <v>2952</v>
      </c>
      <c r="D1744" s="56">
        <v>7</v>
      </c>
      <c r="E1744" s="56">
        <v>7</v>
      </c>
      <c r="F1744" s="57">
        <v>697.08</v>
      </c>
      <c r="G1744" s="57">
        <v>99.58</v>
      </c>
      <c r="H1744" s="57">
        <v>697.08</v>
      </c>
      <c r="I1744" s="57" t="s">
        <v>28</v>
      </c>
      <c r="J1744" s="57" t="s">
        <v>28</v>
      </c>
      <c r="K1744" s="57">
        <v>99.58</v>
      </c>
    </row>
    <row r="1745" spans="1:11" ht="33.75">
      <c r="A1745" s="54">
        <v>7082</v>
      </c>
      <c r="B1745" s="54" t="s">
        <v>912</v>
      </c>
      <c r="C1745" s="58" t="s">
        <v>2952</v>
      </c>
      <c r="D1745" s="56">
        <v>7</v>
      </c>
      <c r="E1745" s="56">
        <v>7</v>
      </c>
      <c r="F1745" s="57">
        <v>697.08</v>
      </c>
      <c r="G1745" s="57">
        <v>99.58</v>
      </c>
      <c r="H1745" s="57">
        <v>697.08</v>
      </c>
      <c r="I1745" s="57" t="s">
        <v>28</v>
      </c>
      <c r="J1745" s="57" t="s">
        <v>28</v>
      </c>
      <c r="K1745" s="57">
        <v>99.58</v>
      </c>
    </row>
    <row r="1746" spans="1:11" ht="33.75">
      <c r="A1746" s="54">
        <v>7083</v>
      </c>
      <c r="B1746" s="54" t="s">
        <v>928</v>
      </c>
      <c r="C1746" s="58" t="s">
        <v>2953</v>
      </c>
      <c r="D1746" s="56">
        <v>7</v>
      </c>
      <c r="E1746" s="56">
        <v>7</v>
      </c>
      <c r="F1746" s="57">
        <v>656.34</v>
      </c>
      <c r="G1746" s="57">
        <v>93.76</v>
      </c>
      <c r="H1746" s="57">
        <v>656.34</v>
      </c>
      <c r="I1746" s="57" t="s">
        <v>28</v>
      </c>
      <c r="J1746" s="57" t="s">
        <v>28</v>
      </c>
      <c r="K1746" s="57">
        <v>93.76</v>
      </c>
    </row>
    <row r="1747" spans="1:11" ht="33.75">
      <c r="A1747" s="54">
        <v>7083</v>
      </c>
      <c r="B1747" s="54" t="s">
        <v>924</v>
      </c>
      <c r="C1747" s="58" t="s">
        <v>2953</v>
      </c>
      <c r="D1747" s="56">
        <v>7</v>
      </c>
      <c r="E1747" s="56">
        <v>7</v>
      </c>
      <c r="F1747" s="57">
        <v>656.34</v>
      </c>
      <c r="G1747" s="57">
        <v>93.76</v>
      </c>
      <c r="H1747" s="57">
        <v>656.34</v>
      </c>
      <c r="I1747" s="57" t="s">
        <v>28</v>
      </c>
      <c r="J1747" s="57" t="s">
        <v>28</v>
      </c>
      <c r="K1747" s="57">
        <v>93.76</v>
      </c>
    </row>
    <row r="1748" spans="1:11" ht="33.75">
      <c r="A1748" s="54">
        <v>7083</v>
      </c>
      <c r="B1748" s="54" t="s">
        <v>926</v>
      </c>
      <c r="C1748" s="58" t="s">
        <v>2953</v>
      </c>
      <c r="D1748" s="56">
        <v>7</v>
      </c>
      <c r="E1748" s="56">
        <v>7</v>
      </c>
      <c r="F1748" s="57">
        <v>656.34</v>
      </c>
      <c r="G1748" s="57">
        <v>93.76</v>
      </c>
      <c r="H1748" s="57">
        <v>656.34</v>
      </c>
      <c r="I1748" s="57" t="s">
        <v>28</v>
      </c>
      <c r="J1748" s="57" t="s">
        <v>28</v>
      </c>
      <c r="K1748" s="57">
        <v>93.76</v>
      </c>
    </row>
    <row r="1749" spans="1:11" ht="33.75">
      <c r="A1749" s="54">
        <v>7083</v>
      </c>
      <c r="B1749" s="54" t="s">
        <v>934</v>
      </c>
      <c r="C1749" s="58" t="s">
        <v>2953</v>
      </c>
      <c r="D1749" s="56">
        <v>7</v>
      </c>
      <c r="E1749" s="56">
        <v>7</v>
      </c>
      <c r="F1749" s="57">
        <v>656.34</v>
      </c>
      <c r="G1749" s="57">
        <v>93.76</v>
      </c>
      <c r="H1749" s="57">
        <v>656.34</v>
      </c>
      <c r="I1749" s="57" t="s">
        <v>28</v>
      </c>
      <c r="J1749" s="57" t="s">
        <v>28</v>
      </c>
      <c r="K1749" s="57">
        <v>93.76</v>
      </c>
    </row>
    <row r="1750" spans="1:11" ht="33.75">
      <c r="A1750" s="54">
        <v>7083</v>
      </c>
      <c r="B1750" s="54" t="s">
        <v>930</v>
      </c>
      <c r="C1750" s="58" t="s">
        <v>2953</v>
      </c>
      <c r="D1750" s="56">
        <v>7</v>
      </c>
      <c r="E1750" s="56">
        <v>7</v>
      </c>
      <c r="F1750" s="57">
        <v>656.34</v>
      </c>
      <c r="G1750" s="57">
        <v>93.76</v>
      </c>
      <c r="H1750" s="57">
        <v>656.34</v>
      </c>
      <c r="I1750" s="57" t="s">
        <v>28</v>
      </c>
      <c r="J1750" s="57" t="s">
        <v>28</v>
      </c>
      <c r="K1750" s="57">
        <v>93.76</v>
      </c>
    </row>
    <row r="1751" spans="1:11" ht="33.75">
      <c r="A1751" s="54">
        <v>7083</v>
      </c>
      <c r="B1751" s="54" t="s">
        <v>932</v>
      </c>
      <c r="C1751" s="58" t="s">
        <v>2953</v>
      </c>
      <c r="D1751" s="56">
        <v>7</v>
      </c>
      <c r="E1751" s="56">
        <v>7</v>
      </c>
      <c r="F1751" s="57">
        <v>656.34</v>
      </c>
      <c r="G1751" s="57">
        <v>93.76</v>
      </c>
      <c r="H1751" s="57">
        <v>656.34</v>
      </c>
      <c r="I1751" s="57" t="s">
        <v>28</v>
      </c>
      <c r="J1751" s="57" t="s">
        <v>28</v>
      </c>
      <c r="K1751" s="57">
        <v>93.76</v>
      </c>
    </row>
    <row r="1752" spans="1:11" ht="33.75">
      <c r="A1752" s="54">
        <v>7084</v>
      </c>
      <c r="B1752" s="54" t="s">
        <v>942</v>
      </c>
      <c r="C1752" s="58" t="s">
        <v>2954</v>
      </c>
      <c r="D1752" s="56">
        <v>7</v>
      </c>
      <c r="E1752" s="56">
        <v>7</v>
      </c>
      <c r="F1752" s="57">
        <v>715.1</v>
      </c>
      <c r="G1752" s="57">
        <v>102.16</v>
      </c>
      <c r="H1752" s="57">
        <v>715.1</v>
      </c>
      <c r="I1752" s="57" t="s">
        <v>28</v>
      </c>
      <c r="J1752" s="57" t="s">
        <v>28</v>
      </c>
      <c r="K1752" s="57">
        <v>102.16</v>
      </c>
    </row>
    <row r="1753" spans="1:11" ht="33.75">
      <c r="A1753" s="54">
        <v>7084</v>
      </c>
      <c r="B1753" s="54" t="s">
        <v>944</v>
      </c>
      <c r="C1753" s="58" t="s">
        <v>2954</v>
      </c>
      <c r="D1753" s="56">
        <v>7</v>
      </c>
      <c r="E1753" s="56">
        <v>7</v>
      </c>
      <c r="F1753" s="57">
        <v>715.1</v>
      </c>
      <c r="G1753" s="57">
        <v>102.16</v>
      </c>
      <c r="H1753" s="57">
        <v>715.1</v>
      </c>
      <c r="I1753" s="57" t="s">
        <v>28</v>
      </c>
      <c r="J1753" s="57" t="s">
        <v>28</v>
      </c>
      <c r="K1753" s="57">
        <v>102.16</v>
      </c>
    </row>
    <row r="1754" spans="1:11" ht="33.75">
      <c r="A1754" s="54">
        <v>7084</v>
      </c>
      <c r="B1754" s="54" t="s">
        <v>946</v>
      </c>
      <c r="C1754" s="58" t="s">
        <v>2954</v>
      </c>
      <c r="D1754" s="56">
        <v>7</v>
      </c>
      <c r="E1754" s="56">
        <v>7</v>
      </c>
      <c r="F1754" s="57">
        <v>715.1</v>
      </c>
      <c r="G1754" s="57">
        <v>102.16</v>
      </c>
      <c r="H1754" s="57">
        <v>715.1</v>
      </c>
      <c r="I1754" s="57" t="s">
        <v>28</v>
      </c>
      <c r="J1754" s="57" t="s">
        <v>28</v>
      </c>
      <c r="K1754" s="57">
        <v>102.16</v>
      </c>
    </row>
    <row r="1755" spans="1:11" ht="33.75">
      <c r="A1755" s="54">
        <v>7084</v>
      </c>
      <c r="B1755" s="54" t="s">
        <v>940</v>
      </c>
      <c r="C1755" s="58" t="s">
        <v>2954</v>
      </c>
      <c r="D1755" s="56">
        <v>7</v>
      </c>
      <c r="E1755" s="56">
        <v>7</v>
      </c>
      <c r="F1755" s="57">
        <v>715.1</v>
      </c>
      <c r="G1755" s="57">
        <v>102.16</v>
      </c>
      <c r="H1755" s="57">
        <v>715.1</v>
      </c>
      <c r="I1755" s="57" t="s">
        <v>28</v>
      </c>
      <c r="J1755" s="57" t="s">
        <v>28</v>
      </c>
      <c r="K1755" s="57">
        <v>102.16</v>
      </c>
    </row>
    <row r="1756" spans="1:11" ht="33.75">
      <c r="A1756" s="54">
        <v>7084</v>
      </c>
      <c r="B1756" s="54" t="s">
        <v>938</v>
      </c>
      <c r="C1756" s="58" t="s">
        <v>2954</v>
      </c>
      <c r="D1756" s="56">
        <v>7</v>
      </c>
      <c r="E1756" s="56">
        <v>7</v>
      </c>
      <c r="F1756" s="57">
        <v>715.1</v>
      </c>
      <c r="G1756" s="57">
        <v>102.16</v>
      </c>
      <c r="H1756" s="57">
        <v>715.1</v>
      </c>
      <c r="I1756" s="57" t="s">
        <v>28</v>
      </c>
      <c r="J1756" s="57" t="s">
        <v>28</v>
      </c>
      <c r="K1756" s="57">
        <v>102.16</v>
      </c>
    </row>
    <row r="1757" spans="1:11" ht="33.75">
      <c r="A1757" s="54">
        <v>7084</v>
      </c>
      <c r="B1757" s="54" t="s">
        <v>948</v>
      </c>
      <c r="C1757" s="58" t="s">
        <v>2954</v>
      </c>
      <c r="D1757" s="56">
        <v>7</v>
      </c>
      <c r="E1757" s="56">
        <v>7</v>
      </c>
      <c r="F1757" s="57">
        <v>715.1</v>
      </c>
      <c r="G1757" s="57">
        <v>102.16</v>
      </c>
      <c r="H1757" s="57">
        <v>715.1</v>
      </c>
      <c r="I1757" s="57" t="s">
        <v>28</v>
      </c>
      <c r="J1757" s="57" t="s">
        <v>28</v>
      </c>
      <c r="K1757" s="57">
        <v>102.16</v>
      </c>
    </row>
    <row r="1758" spans="1:11" ht="33.75">
      <c r="A1758" s="54">
        <v>7085</v>
      </c>
      <c r="B1758" s="54" t="s">
        <v>950</v>
      </c>
      <c r="C1758" s="58" t="s">
        <v>2955</v>
      </c>
      <c r="D1758" s="56">
        <v>7</v>
      </c>
      <c r="E1758" s="56">
        <v>7</v>
      </c>
      <c r="F1758" s="57">
        <v>678.55</v>
      </c>
      <c r="G1758" s="57">
        <v>96.94</v>
      </c>
      <c r="H1758" s="57">
        <v>678.55</v>
      </c>
      <c r="I1758" s="57" t="s">
        <v>28</v>
      </c>
      <c r="J1758" s="57" t="s">
        <v>28</v>
      </c>
      <c r="K1758" s="57">
        <v>96.94</v>
      </c>
    </row>
    <row r="1759" spans="1:11" ht="33.75">
      <c r="A1759" s="54">
        <v>7085</v>
      </c>
      <c r="B1759" s="54" t="s">
        <v>952</v>
      </c>
      <c r="C1759" s="58" t="s">
        <v>2955</v>
      </c>
      <c r="D1759" s="56">
        <v>7</v>
      </c>
      <c r="E1759" s="56">
        <v>7</v>
      </c>
      <c r="F1759" s="57">
        <v>678.55</v>
      </c>
      <c r="G1759" s="57">
        <v>96.94</v>
      </c>
      <c r="H1759" s="57">
        <v>678.55</v>
      </c>
      <c r="I1759" s="57" t="s">
        <v>28</v>
      </c>
      <c r="J1759" s="57" t="s">
        <v>28</v>
      </c>
      <c r="K1759" s="57">
        <v>96.94</v>
      </c>
    </row>
    <row r="1760" spans="1:11" ht="33.75">
      <c r="A1760" s="54">
        <v>7085</v>
      </c>
      <c r="B1760" s="54" t="s">
        <v>954</v>
      </c>
      <c r="C1760" s="58" t="s">
        <v>2955</v>
      </c>
      <c r="D1760" s="56">
        <v>7</v>
      </c>
      <c r="E1760" s="56">
        <v>7</v>
      </c>
      <c r="F1760" s="57">
        <v>678.55</v>
      </c>
      <c r="G1760" s="57">
        <v>96.94</v>
      </c>
      <c r="H1760" s="57">
        <v>678.55</v>
      </c>
      <c r="I1760" s="57" t="s">
        <v>28</v>
      </c>
      <c r="J1760" s="57" t="s">
        <v>28</v>
      </c>
      <c r="K1760" s="57">
        <v>96.94</v>
      </c>
    </row>
    <row r="1761" spans="1:11" ht="33.75">
      <c r="A1761" s="54">
        <v>7085</v>
      </c>
      <c r="B1761" s="54" t="s">
        <v>956</v>
      </c>
      <c r="C1761" s="58" t="s">
        <v>2955</v>
      </c>
      <c r="D1761" s="56">
        <v>7</v>
      </c>
      <c r="E1761" s="56">
        <v>7</v>
      </c>
      <c r="F1761" s="57">
        <v>678.55</v>
      </c>
      <c r="G1761" s="57">
        <v>96.94</v>
      </c>
      <c r="H1761" s="57">
        <v>678.55</v>
      </c>
      <c r="I1761" s="57" t="s">
        <v>28</v>
      </c>
      <c r="J1761" s="57" t="s">
        <v>28</v>
      </c>
      <c r="K1761" s="57">
        <v>96.94</v>
      </c>
    </row>
    <row r="1762" spans="1:11" ht="33.75">
      <c r="A1762" s="54">
        <v>7085</v>
      </c>
      <c r="B1762" s="54" t="s">
        <v>958</v>
      </c>
      <c r="C1762" s="58" t="s">
        <v>2955</v>
      </c>
      <c r="D1762" s="56">
        <v>7</v>
      </c>
      <c r="E1762" s="56">
        <v>7</v>
      </c>
      <c r="F1762" s="57">
        <v>678.55</v>
      </c>
      <c r="G1762" s="57">
        <v>96.94</v>
      </c>
      <c r="H1762" s="57">
        <v>678.55</v>
      </c>
      <c r="I1762" s="57" t="s">
        <v>28</v>
      </c>
      <c r="J1762" s="57" t="s">
        <v>28</v>
      </c>
      <c r="K1762" s="57">
        <v>96.94</v>
      </c>
    </row>
    <row r="1763" spans="1:11" ht="33.75">
      <c r="A1763" s="54">
        <v>7085</v>
      </c>
      <c r="B1763" s="54" t="s">
        <v>960</v>
      </c>
      <c r="C1763" s="58" t="s">
        <v>2955</v>
      </c>
      <c r="D1763" s="56">
        <v>7</v>
      </c>
      <c r="E1763" s="56">
        <v>7</v>
      </c>
      <c r="F1763" s="57">
        <v>678.55</v>
      </c>
      <c r="G1763" s="57">
        <v>96.94</v>
      </c>
      <c r="H1763" s="57">
        <v>678.55</v>
      </c>
      <c r="I1763" s="57" t="s">
        <v>28</v>
      </c>
      <c r="J1763" s="57" t="s">
        <v>28</v>
      </c>
      <c r="K1763" s="57">
        <v>96.94</v>
      </c>
    </row>
    <row r="1764" spans="1:11" ht="33.75">
      <c r="A1764" s="54">
        <v>7086</v>
      </c>
      <c r="B1764" s="54" t="s">
        <v>970</v>
      </c>
      <c r="C1764" s="58" t="s">
        <v>2956</v>
      </c>
      <c r="D1764" s="56">
        <v>7</v>
      </c>
      <c r="E1764" s="56">
        <v>7</v>
      </c>
      <c r="F1764" s="57">
        <v>624.85</v>
      </c>
      <c r="G1764" s="57">
        <v>89.26</v>
      </c>
      <c r="H1764" s="57">
        <v>624.85</v>
      </c>
      <c r="I1764" s="57" t="s">
        <v>28</v>
      </c>
      <c r="J1764" s="57" t="s">
        <v>28</v>
      </c>
      <c r="K1764" s="57">
        <v>89.26</v>
      </c>
    </row>
    <row r="1765" spans="1:11" ht="33.75">
      <c r="A1765" s="54">
        <v>7086</v>
      </c>
      <c r="B1765" s="54" t="s">
        <v>966</v>
      </c>
      <c r="C1765" s="58" t="s">
        <v>2956</v>
      </c>
      <c r="D1765" s="56">
        <v>7</v>
      </c>
      <c r="E1765" s="56">
        <v>7</v>
      </c>
      <c r="F1765" s="57">
        <v>624.85</v>
      </c>
      <c r="G1765" s="57">
        <v>89.26</v>
      </c>
      <c r="H1765" s="57">
        <v>624.85</v>
      </c>
      <c r="I1765" s="57" t="s">
        <v>28</v>
      </c>
      <c r="J1765" s="57" t="s">
        <v>28</v>
      </c>
      <c r="K1765" s="57">
        <v>89.26</v>
      </c>
    </row>
    <row r="1766" spans="1:11" ht="33.75">
      <c r="A1766" s="54">
        <v>7086</v>
      </c>
      <c r="B1766" s="54" t="s">
        <v>968</v>
      </c>
      <c r="C1766" s="58" t="s">
        <v>2956</v>
      </c>
      <c r="D1766" s="56">
        <v>7</v>
      </c>
      <c r="E1766" s="56">
        <v>7</v>
      </c>
      <c r="F1766" s="57">
        <v>624.85</v>
      </c>
      <c r="G1766" s="57">
        <v>89.26</v>
      </c>
      <c r="H1766" s="57">
        <v>624.85</v>
      </c>
      <c r="I1766" s="57" t="s">
        <v>28</v>
      </c>
      <c r="J1766" s="57" t="s">
        <v>28</v>
      </c>
      <c r="K1766" s="57">
        <v>89.26</v>
      </c>
    </row>
    <row r="1767" spans="1:11" ht="33.75">
      <c r="A1767" s="54">
        <v>7086</v>
      </c>
      <c r="B1767" s="54" t="s">
        <v>964</v>
      </c>
      <c r="C1767" s="58" t="s">
        <v>2956</v>
      </c>
      <c r="D1767" s="56">
        <v>7</v>
      </c>
      <c r="E1767" s="56">
        <v>7</v>
      </c>
      <c r="F1767" s="57">
        <v>624.85</v>
      </c>
      <c r="G1767" s="57">
        <v>89.26</v>
      </c>
      <c r="H1767" s="57">
        <v>624.85</v>
      </c>
      <c r="I1767" s="57" t="s">
        <v>28</v>
      </c>
      <c r="J1767" s="57" t="s">
        <v>28</v>
      </c>
      <c r="K1767" s="57">
        <v>89.26</v>
      </c>
    </row>
    <row r="1768" spans="1:11" ht="33.75">
      <c r="A1768" s="54">
        <v>7087</v>
      </c>
      <c r="B1768" s="54" t="s">
        <v>972</v>
      </c>
      <c r="C1768" s="58" t="s">
        <v>2957</v>
      </c>
      <c r="D1768" s="56">
        <v>7</v>
      </c>
      <c r="E1768" s="56">
        <v>7</v>
      </c>
      <c r="F1768" s="57">
        <v>516.84</v>
      </c>
      <c r="G1768" s="57">
        <v>73.83</v>
      </c>
      <c r="H1768" s="57">
        <v>516.84</v>
      </c>
      <c r="I1768" s="57" t="s">
        <v>28</v>
      </c>
      <c r="J1768" s="57" t="s">
        <v>28</v>
      </c>
      <c r="K1768" s="57">
        <v>73.83</v>
      </c>
    </row>
    <row r="1769" spans="1:11" ht="33.75">
      <c r="A1769" s="54">
        <v>7087</v>
      </c>
      <c r="B1769" s="54" t="s">
        <v>974</v>
      </c>
      <c r="C1769" s="58" t="s">
        <v>2957</v>
      </c>
      <c r="D1769" s="56">
        <v>7</v>
      </c>
      <c r="E1769" s="56">
        <v>7</v>
      </c>
      <c r="F1769" s="57">
        <v>516.84</v>
      </c>
      <c r="G1769" s="57">
        <v>73.83</v>
      </c>
      <c r="H1769" s="57">
        <v>516.84</v>
      </c>
      <c r="I1769" s="57" t="s">
        <v>28</v>
      </c>
      <c r="J1769" s="57" t="s">
        <v>28</v>
      </c>
      <c r="K1769" s="57">
        <v>73.83</v>
      </c>
    </row>
    <row r="1770" spans="1:11" ht="33.75">
      <c r="A1770" s="54">
        <v>7087</v>
      </c>
      <c r="B1770" s="54" t="s">
        <v>976</v>
      </c>
      <c r="C1770" s="58" t="s">
        <v>2957</v>
      </c>
      <c r="D1770" s="56">
        <v>7</v>
      </c>
      <c r="E1770" s="56">
        <v>7</v>
      </c>
      <c r="F1770" s="57">
        <v>516.84</v>
      </c>
      <c r="G1770" s="57">
        <v>73.83</v>
      </c>
      <c r="H1770" s="57">
        <v>516.84</v>
      </c>
      <c r="I1770" s="57" t="s">
        <v>28</v>
      </c>
      <c r="J1770" s="57" t="s">
        <v>28</v>
      </c>
      <c r="K1770" s="57">
        <v>73.83</v>
      </c>
    </row>
    <row r="1771" spans="1:11" ht="33.75">
      <c r="A1771" s="54">
        <v>7087</v>
      </c>
      <c r="B1771" s="54" t="s">
        <v>978</v>
      </c>
      <c r="C1771" s="58" t="s">
        <v>2957</v>
      </c>
      <c r="D1771" s="56">
        <v>7</v>
      </c>
      <c r="E1771" s="56">
        <v>7</v>
      </c>
      <c r="F1771" s="57">
        <v>516.84</v>
      </c>
      <c r="G1771" s="57">
        <v>73.83</v>
      </c>
      <c r="H1771" s="57">
        <v>516.84</v>
      </c>
      <c r="I1771" s="57" t="s">
        <v>28</v>
      </c>
      <c r="J1771" s="57" t="s">
        <v>28</v>
      </c>
      <c r="K1771" s="57">
        <v>73.83</v>
      </c>
    </row>
    <row r="1772" spans="1:11" ht="33.75">
      <c r="A1772" s="54">
        <v>7088</v>
      </c>
      <c r="B1772" s="54" t="s">
        <v>984</v>
      </c>
      <c r="C1772" s="58" t="s">
        <v>2958</v>
      </c>
      <c r="D1772" s="56">
        <v>7</v>
      </c>
      <c r="E1772" s="56">
        <v>7</v>
      </c>
      <c r="F1772" s="57">
        <v>640.9</v>
      </c>
      <c r="G1772" s="57">
        <v>91.56</v>
      </c>
      <c r="H1772" s="57">
        <v>640.9</v>
      </c>
      <c r="I1772" s="57" t="s">
        <v>28</v>
      </c>
      <c r="J1772" s="57" t="s">
        <v>28</v>
      </c>
      <c r="K1772" s="57">
        <v>91.56</v>
      </c>
    </row>
    <row r="1773" spans="1:11" ht="33.75">
      <c r="A1773" s="54">
        <v>7088</v>
      </c>
      <c r="B1773" s="54" t="s">
        <v>986</v>
      </c>
      <c r="C1773" s="58" t="s">
        <v>2958</v>
      </c>
      <c r="D1773" s="56">
        <v>7</v>
      </c>
      <c r="E1773" s="56">
        <v>7</v>
      </c>
      <c r="F1773" s="57">
        <v>640.9</v>
      </c>
      <c r="G1773" s="57">
        <v>91.56</v>
      </c>
      <c r="H1773" s="57">
        <v>640.9</v>
      </c>
      <c r="I1773" s="57" t="s">
        <v>28</v>
      </c>
      <c r="J1773" s="57" t="s">
        <v>28</v>
      </c>
      <c r="K1773" s="57">
        <v>91.56</v>
      </c>
    </row>
    <row r="1774" spans="1:11" ht="33.75">
      <c r="A1774" s="54">
        <v>7088</v>
      </c>
      <c r="B1774" s="54" t="s">
        <v>982</v>
      </c>
      <c r="C1774" s="58" t="s">
        <v>2958</v>
      </c>
      <c r="D1774" s="56">
        <v>7</v>
      </c>
      <c r="E1774" s="56">
        <v>7</v>
      </c>
      <c r="F1774" s="57">
        <v>640.9</v>
      </c>
      <c r="G1774" s="57">
        <v>91.56</v>
      </c>
      <c r="H1774" s="57">
        <v>640.9</v>
      </c>
      <c r="I1774" s="57" t="s">
        <v>28</v>
      </c>
      <c r="J1774" s="57" t="s">
        <v>28</v>
      </c>
      <c r="K1774" s="57">
        <v>91.56</v>
      </c>
    </row>
    <row r="1775" spans="1:11" ht="33.75">
      <c r="A1775" s="54">
        <v>7088</v>
      </c>
      <c r="B1775" s="54" t="s">
        <v>988</v>
      </c>
      <c r="C1775" s="58" t="s">
        <v>2958</v>
      </c>
      <c r="D1775" s="56">
        <v>7</v>
      </c>
      <c r="E1775" s="56">
        <v>7</v>
      </c>
      <c r="F1775" s="57">
        <v>640.9</v>
      </c>
      <c r="G1775" s="57">
        <v>91.56</v>
      </c>
      <c r="H1775" s="57">
        <v>640.9</v>
      </c>
      <c r="I1775" s="57" t="s">
        <v>28</v>
      </c>
      <c r="J1775" s="57" t="s">
        <v>28</v>
      </c>
      <c r="K1775" s="57">
        <v>91.56</v>
      </c>
    </row>
    <row r="1776" spans="1:11" ht="33.75">
      <c r="A1776" s="54">
        <v>7088</v>
      </c>
      <c r="B1776" s="54" t="s">
        <v>992</v>
      </c>
      <c r="C1776" s="58" t="s">
        <v>2958</v>
      </c>
      <c r="D1776" s="56">
        <v>7</v>
      </c>
      <c r="E1776" s="56">
        <v>7</v>
      </c>
      <c r="F1776" s="57">
        <v>640.9</v>
      </c>
      <c r="G1776" s="57">
        <v>91.56</v>
      </c>
      <c r="H1776" s="57">
        <v>640.9</v>
      </c>
      <c r="I1776" s="57" t="s">
        <v>28</v>
      </c>
      <c r="J1776" s="57" t="s">
        <v>28</v>
      </c>
      <c r="K1776" s="57">
        <v>91.56</v>
      </c>
    </row>
    <row r="1777" spans="1:11" ht="33.75">
      <c r="A1777" s="54">
        <v>7088</v>
      </c>
      <c r="B1777" s="54" t="s">
        <v>990</v>
      </c>
      <c r="C1777" s="58" t="s">
        <v>2958</v>
      </c>
      <c r="D1777" s="56">
        <v>7</v>
      </c>
      <c r="E1777" s="56">
        <v>7</v>
      </c>
      <c r="F1777" s="57">
        <v>640.9</v>
      </c>
      <c r="G1777" s="57">
        <v>91.56</v>
      </c>
      <c r="H1777" s="57">
        <v>640.9</v>
      </c>
      <c r="I1777" s="57" t="s">
        <v>28</v>
      </c>
      <c r="J1777" s="57" t="s">
        <v>28</v>
      </c>
      <c r="K1777" s="57">
        <v>91.56</v>
      </c>
    </row>
    <row r="1778" spans="1:11" ht="33.75">
      <c r="A1778" s="54">
        <v>7089</v>
      </c>
      <c r="B1778" s="54" t="s">
        <v>1000</v>
      </c>
      <c r="C1778" s="58" t="s">
        <v>2959</v>
      </c>
      <c r="D1778" s="56">
        <v>7</v>
      </c>
      <c r="E1778" s="56">
        <v>7</v>
      </c>
      <c r="F1778" s="57">
        <v>592.52</v>
      </c>
      <c r="G1778" s="57">
        <v>84.65</v>
      </c>
      <c r="H1778" s="57">
        <v>592.52</v>
      </c>
      <c r="I1778" s="57" t="s">
        <v>28</v>
      </c>
      <c r="J1778" s="57" t="s">
        <v>28</v>
      </c>
      <c r="K1778" s="57">
        <v>84.65</v>
      </c>
    </row>
    <row r="1779" spans="1:11" ht="33.75">
      <c r="A1779" s="54">
        <v>7089</v>
      </c>
      <c r="B1779" s="54" t="s">
        <v>998</v>
      </c>
      <c r="C1779" s="58" t="s">
        <v>2959</v>
      </c>
      <c r="D1779" s="56">
        <v>7</v>
      </c>
      <c r="E1779" s="56">
        <v>7</v>
      </c>
      <c r="F1779" s="57">
        <v>592.52</v>
      </c>
      <c r="G1779" s="57">
        <v>84.65</v>
      </c>
      <c r="H1779" s="57">
        <v>592.52</v>
      </c>
      <c r="I1779" s="57" t="s">
        <v>28</v>
      </c>
      <c r="J1779" s="57" t="s">
        <v>28</v>
      </c>
      <c r="K1779" s="57">
        <v>84.65</v>
      </c>
    </row>
    <row r="1780" spans="1:11" ht="33.75">
      <c r="A1780" s="54">
        <v>7089</v>
      </c>
      <c r="B1780" s="54" t="s">
        <v>994</v>
      </c>
      <c r="C1780" s="58" t="s">
        <v>2959</v>
      </c>
      <c r="D1780" s="56">
        <v>7</v>
      </c>
      <c r="E1780" s="56">
        <v>7</v>
      </c>
      <c r="F1780" s="57">
        <v>592.52</v>
      </c>
      <c r="G1780" s="57">
        <v>84.65</v>
      </c>
      <c r="H1780" s="57">
        <v>592.52</v>
      </c>
      <c r="I1780" s="57" t="s">
        <v>28</v>
      </c>
      <c r="J1780" s="57" t="s">
        <v>28</v>
      </c>
      <c r="K1780" s="57">
        <v>84.65</v>
      </c>
    </row>
    <row r="1781" spans="1:11" ht="33.75">
      <c r="A1781" s="54">
        <v>7089</v>
      </c>
      <c r="B1781" s="54" t="s">
        <v>996</v>
      </c>
      <c r="C1781" s="58" t="s">
        <v>2959</v>
      </c>
      <c r="D1781" s="56">
        <v>7</v>
      </c>
      <c r="E1781" s="56">
        <v>7</v>
      </c>
      <c r="F1781" s="57">
        <v>592.52</v>
      </c>
      <c r="G1781" s="57">
        <v>84.65</v>
      </c>
      <c r="H1781" s="57">
        <v>592.52</v>
      </c>
      <c r="I1781" s="57" t="s">
        <v>28</v>
      </c>
      <c r="J1781" s="57" t="s">
        <v>28</v>
      </c>
      <c r="K1781" s="57">
        <v>84.65</v>
      </c>
    </row>
    <row r="1782" spans="1:11" ht="33.75">
      <c r="A1782" s="54">
        <v>7089</v>
      </c>
      <c r="B1782" s="54" t="s">
        <v>1002</v>
      </c>
      <c r="C1782" s="58" t="s">
        <v>2959</v>
      </c>
      <c r="D1782" s="56">
        <v>7</v>
      </c>
      <c r="E1782" s="56">
        <v>7</v>
      </c>
      <c r="F1782" s="57">
        <v>592.52</v>
      </c>
      <c r="G1782" s="57">
        <v>84.65</v>
      </c>
      <c r="H1782" s="57">
        <v>592.52</v>
      </c>
      <c r="I1782" s="57" t="s">
        <v>28</v>
      </c>
      <c r="J1782" s="57" t="s">
        <v>28</v>
      </c>
      <c r="K1782" s="57">
        <v>84.65</v>
      </c>
    </row>
    <row r="1783" spans="1:11" ht="33.75">
      <c r="A1783" s="54">
        <v>7089</v>
      </c>
      <c r="B1783" s="54" t="s">
        <v>1004</v>
      </c>
      <c r="C1783" s="58" t="s">
        <v>2959</v>
      </c>
      <c r="D1783" s="56">
        <v>7</v>
      </c>
      <c r="E1783" s="56">
        <v>7</v>
      </c>
      <c r="F1783" s="57">
        <v>592.52</v>
      </c>
      <c r="G1783" s="57">
        <v>84.65</v>
      </c>
      <c r="H1783" s="57">
        <v>592.52</v>
      </c>
      <c r="I1783" s="57" t="s">
        <v>28</v>
      </c>
      <c r="J1783" s="57" t="s">
        <v>28</v>
      </c>
      <c r="K1783" s="57">
        <v>84.65</v>
      </c>
    </row>
    <row r="1784" spans="1:11" ht="33.75">
      <c r="A1784" s="54">
        <v>7090</v>
      </c>
      <c r="B1784" s="54" t="s">
        <v>1012</v>
      </c>
      <c r="C1784" s="58" t="s">
        <v>2960</v>
      </c>
      <c r="D1784" s="56">
        <v>7</v>
      </c>
      <c r="E1784" s="56">
        <v>7</v>
      </c>
      <c r="F1784" s="57">
        <v>655.16999999999996</v>
      </c>
      <c r="G1784" s="57">
        <v>93.6</v>
      </c>
      <c r="H1784" s="57">
        <v>655.16999999999996</v>
      </c>
      <c r="I1784" s="57" t="s">
        <v>28</v>
      </c>
      <c r="J1784" s="57" t="s">
        <v>28</v>
      </c>
      <c r="K1784" s="57">
        <v>93.6</v>
      </c>
    </row>
    <row r="1785" spans="1:11" ht="33.75">
      <c r="A1785" s="54">
        <v>7090</v>
      </c>
      <c r="B1785" s="54" t="s">
        <v>1014</v>
      </c>
      <c r="C1785" s="58" t="s">
        <v>2960</v>
      </c>
      <c r="D1785" s="56">
        <v>7</v>
      </c>
      <c r="E1785" s="56">
        <v>7</v>
      </c>
      <c r="F1785" s="57">
        <v>655.16999999999996</v>
      </c>
      <c r="G1785" s="57">
        <v>93.6</v>
      </c>
      <c r="H1785" s="57">
        <v>655.16999999999996</v>
      </c>
      <c r="I1785" s="57" t="s">
        <v>28</v>
      </c>
      <c r="J1785" s="57" t="s">
        <v>28</v>
      </c>
      <c r="K1785" s="57">
        <v>93.6</v>
      </c>
    </row>
    <row r="1786" spans="1:11" ht="33.75">
      <c r="A1786" s="54">
        <v>7090</v>
      </c>
      <c r="B1786" s="54" t="s">
        <v>1016</v>
      </c>
      <c r="C1786" s="58" t="s">
        <v>2960</v>
      </c>
      <c r="D1786" s="56">
        <v>7</v>
      </c>
      <c r="E1786" s="56">
        <v>7</v>
      </c>
      <c r="F1786" s="57">
        <v>655.16999999999996</v>
      </c>
      <c r="G1786" s="57">
        <v>93.6</v>
      </c>
      <c r="H1786" s="57">
        <v>655.16999999999996</v>
      </c>
      <c r="I1786" s="57" t="s">
        <v>28</v>
      </c>
      <c r="J1786" s="57" t="s">
        <v>28</v>
      </c>
      <c r="K1786" s="57">
        <v>93.6</v>
      </c>
    </row>
    <row r="1787" spans="1:11" ht="33.75">
      <c r="A1787" s="54">
        <v>7090</v>
      </c>
      <c r="B1787" s="54" t="s">
        <v>1010</v>
      </c>
      <c r="C1787" s="58" t="s">
        <v>2960</v>
      </c>
      <c r="D1787" s="56">
        <v>7</v>
      </c>
      <c r="E1787" s="56">
        <v>7</v>
      </c>
      <c r="F1787" s="57">
        <v>655.16999999999996</v>
      </c>
      <c r="G1787" s="57">
        <v>93.6</v>
      </c>
      <c r="H1787" s="57">
        <v>655.16999999999996</v>
      </c>
      <c r="I1787" s="57" t="s">
        <v>28</v>
      </c>
      <c r="J1787" s="57" t="s">
        <v>28</v>
      </c>
      <c r="K1787" s="57">
        <v>93.6</v>
      </c>
    </row>
    <row r="1788" spans="1:11" ht="33.75">
      <c r="A1788" s="54">
        <v>7090</v>
      </c>
      <c r="B1788" s="54" t="s">
        <v>1018</v>
      </c>
      <c r="C1788" s="58" t="s">
        <v>2960</v>
      </c>
      <c r="D1788" s="56">
        <v>7</v>
      </c>
      <c r="E1788" s="56">
        <v>7</v>
      </c>
      <c r="F1788" s="57">
        <v>655.16999999999996</v>
      </c>
      <c r="G1788" s="57">
        <v>93.6</v>
      </c>
      <c r="H1788" s="57">
        <v>655.16999999999996</v>
      </c>
      <c r="I1788" s="57" t="s">
        <v>28</v>
      </c>
      <c r="J1788" s="57" t="s">
        <v>28</v>
      </c>
      <c r="K1788" s="57">
        <v>93.6</v>
      </c>
    </row>
    <row r="1789" spans="1:11" ht="33.75">
      <c r="A1789" s="54">
        <v>7090</v>
      </c>
      <c r="B1789" s="54" t="s">
        <v>1008</v>
      </c>
      <c r="C1789" s="58" t="s">
        <v>2960</v>
      </c>
      <c r="D1789" s="56">
        <v>7</v>
      </c>
      <c r="E1789" s="56">
        <v>7</v>
      </c>
      <c r="F1789" s="57">
        <v>655.16999999999996</v>
      </c>
      <c r="G1789" s="57">
        <v>93.6</v>
      </c>
      <c r="H1789" s="57">
        <v>655.16999999999996</v>
      </c>
      <c r="I1789" s="57" t="s">
        <v>28</v>
      </c>
      <c r="J1789" s="57" t="s">
        <v>28</v>
      </c>
      <c r="K1789" s="57">
        <v>93.6</v>
      </c>
    </row>
    <row r="1790" spans="1:11" ht="33.75">
      <c r="A1790" s="54">
        <v>7091</v>
      </c>
      <c r="B1790" s="54" t="s">
        <v>1020</v>
      </c>
      <c r="C1790" s="58" t="s">
        <v>2961</v>
      </c>
      <c r="D1790" s="56">
        <v>7</v>
      </c>
      <c r="E1790" s="56">
        <v>7</v>
      </c>
      <c r="F1790" s="57">
        <v>648.16999999999996</v>
      </c>
      <c r="G1790" s="57">
        <v>92.6</v>
      </c>
      <c r="H1790" s="57">
        <v>648.16999999999996</v>
      </c>
      <c r="I1790" s="57" t="s">
        <v>28</v>
      </c>
      <c r="J1790" s="57" t="s">
        <v>28</v>
      </c>
      <c r="K1790" s="57">
        <v>92.6</v>
      </c>
    </row>
    <row r="1791" spans="1:11" ht="33.75">
      <c r="A1791" s="54">
        <v>7091</v>
      </c>
      <c r="B1791" s="54" t="s">
        <v>1022</v>
      </c>
      <c r="C1791" s="58" t="s">
        <v>2961</v>
      </c>
      <c r="D1791" s="56">
        <v>7</v>
      </c>
      <c r="E1791" s="56">
        <v>7</v>
      </c>
      <c r="F1791" s="57">
        <v>648.16999999999996</v>
      </c>
      <c r="G1791" s="57">
        <v>92.6</v>
      </c>
      <c r="H1791" s="57">
        <v>648.16999999999996</v>
      </c>
      <c r="I1791" s="57" t="s">
        <v>28</v>
      </c>
      <c r="J1791" s="57" t="s">
        <v>28</v>
      </c>
      <c r="K1791" s="57">
        <v>92.6</v>
      </c>
    </row>
    <row r="1792" spans="1:11" ht="33.75">
      <c r="A1792" s="54">
        <v>7091</v>
      </c>
      <c r="B1792" s="54" t="s">
        <v>1024</v>
      </c>
      <c r="C1792" s="58" t="s">
        <v>2961</v>
      </c>
      <c r="D1792" s="56">
        <v>7</v>
      </c>
      <c r="E1792" s="56">
        <v>7</v>
      </c>
      <c r="F1792" s="57">
        <v>648.16999999999996</v>
      </c>
      <c r="G1792" s="57">
        <v>92.6</v>
      </c>
      <c r="H1792" s="57">
        <v>648.16999999999996</v>
      </c>
      <c r="I1792" s="57" t="s">
        <v>28</v>
      </c>
      <c r="J1792" s="57" t="s">
        <v>28</v>
      </c>
      <c r="K1792" s="57">
        <v>92.6</v>
      </c>
    </row>
    <row r="1793" spans="1:11" ht="33.75">
      <c r="A1793" s="54">
        <v>7091</v>
      </c>
      <c r="B1793" s="54" t="s">
        <v>1026</v>
      </c>
      <c r="C1793" s="58" t="s">
        <v>2961</v>
      </c>
      <c r="D1793" s="56">
        <v>7</v>
      </c>
      <c r="E1793" s="56">
        <v>7</v>
      </c>
      <c r="F1793" s="57">
        <v>648.16999999999996</v>
      </c>
      <c r="G1793" s="57">
        <v>92.6</v>
      </c>
      <c r="H1793" s="57">
        <v>648.16999999999996</v>
      </c>
      <c r="I1793" s="57" t="s">
        <v>28</v>
      </c>
      <c r="J1793" s="57" t="s">
        <v>28</v>
      </c>
      <c r="K1793" s="57">
        <v>92.6</v>
      </c>
    </row>
    <row r="1794" spans="1:11" ht="33.75">
      <c r="A1794" s="54">
        <v>7091</v>
      </c>
      <c r="B1794" s="54" t="s">
        <v>1028</v>
      </c>
      <c r="C1794" s="58" t="s">
        <v>2961</v>
      </c>
      <c r="D1794" s="56">
        <v>7</v>
      </c>
      <c r="E1794" s="56">
        <v>7</v>
      </c>
      <c r="F1794" s="57">
        <v>648.16999999999996</v>
      </c>
      <c r="G1794" s="57">
        <v>92.6</v>
      </c>
      <c r="H1794" s="57">
        <v>648.16999999999996</v>
      </c>
      <c r="I1794" s="57" t="s">
        <v>28</v>
      </c>
      <c r="J1794" s="57" t="s">
        <v>28</v>
      </c>
      <c r="K1794" s="57">
        <v>92.6</v>
      </c>
    </row>
    <row r="1795" spans="1:11" ht="33.75">
      <c r="A1795" s="54">
        <v>7091</v>
      </c>
      <c r="B1795" s="54" t="s">
        <v>1030</v>
      </c>
      <c r="C1795" s="58" t="s">
        <v>2961</v>
      </c>
      <c r="D1795" s="56">
        <v>7</v>
      </c>
      <c r="E1795" s="56">
        <v>7</v>
      </c>
      <c r="F1795" s="57">
        <v>648.16999999999996</v>
      </c>
      <c r="G1795" s="57">
        <v>92.6</v>
      </c>
      <c r="H1795" s="57">
        <v>648.16999999999996</v>
      </c>
      <c r="I1795" s="57" t="s">
        <v>28</v>
      </c>
      <c r="J1795" s="57" t="s">
        <v>28</v>
      </c>
      <c r="K1795" s="57">
        <v>92.6</v>
      </c>
    </row>
    <row r="1796" spans="1:11" ht="33.75">
      <c r="A1796" s="54">
        <v>7092</v>
      </c>
      <c r="B1796" s="54" t="s">
        <v>1040</v>
      </c>
      <c r="C1796" s="58" t="s">
        <v>2962</v>
      </c>
      <c r="D1796" s="56">
        <v>7</v>
      </c>
      <c r="E1796" s="56">
        <v>7</v>
      </c>
      <c r="F1796" s="57">
        <v>482.62</v>
      </c>
      <c r="G1796" s="57">
        <v>68.95</v>
      </c>
      <c r="H1796" s="57">
        <v>482.62</v>
      </c>
      <c r="I1796" s="57" t="s">
        <v>28</v>
      </c>
      <c r="J1796" s="57" t="s">
        <v>28</v>
      </c>
      <c r="K1796" s="57">
        <v>68.95</v>
      </c>
    </row>
    <row r="1797" spans="1:11" ht="33.75">
      <c r="A1797" s="54">
        <v>7092</v>
      </c>
      <c r="B1797" s="54" t="s">
        <v>1036</v>
      </c>
      <c r="C1797" s="58" t="s">
        <v>2962</v>
      </c>
      <c r="D1797" s="56">
        <v>7</v>
      </c>
      <c r="E1797" s="56">
        <v>7</v>
      </c>
      <c r="F1797" s="57">
        <v>482.62</v>
      </c>
      <c r="G1797" s="57">
        <v>68.95</v>
      </c>
      <c r="H1797" s="57">
        <v>482.62</v>
      </c>
      <c r="I1797" s="57" t="s">
        <v>28</v>
      </c>
      <c r="J1797" s="57" t="s">
        <v>28</v>
      </c>
      <c r="K1797" s="57">
        <v>68.95</v>
      </c>
    </row>
    <row r="1798" spans="1:11" ht="33.75">
      <c r="A1798" s="54">
        <v>7092</v>
      </c>
      <c r="B1798" s="54" t="s">
        <v>1038</v>
      </c>
      <c r="C1798" s="58" t="s">
        <v>2962</v>
      </c>
      <c r="D1798" s="56">
        <v>7</v>
      </c>
      <c r="E1798" s="56">
        <v>7</v>
      </c>
      <c r="F1798" s="57">
        <v>482.62</v>
      </c>
      <c r="G1798" s="57">
        <v>68.95</v>
      </c>
      <c r="H1798" s="57">
        <v>482.62</v>
      </c>
      <c r="I1798" s="57" t="s">
        <v>28</v>
      </c>
      <c r="J1798" s="57" t="s">
        <v>28</v>
      </c>
      <c r="K1798" s="57">
        <v>68.95</v>
      </c>
    </row>
    <row r="1799" spans="1:11" ht="33.75">
      <c r="A1799" s="54">
        <v>7092</v>
      </c>
      <c r="B1799" s="54" t="s">
        <v>1034</v>
      </c>
      <c r="C1799" s="58" t="s">
        <v>2962</v>
      </c>
      <c r="D1799" s="56">
        <v>7</v>
      </c>
      <c r="E1799" s="56">
        <v>7</v>
      </c>
      <c r="F1799" s="57">
        <v>482.62</v>
      </c>
      <c r="G1799" s="57">
        <v>68.95</v>
      </c>
      <c r="H1799" s="57">
        <v>482.62</v>
      </c>
      <c r="I1799" s="57" t="s">
        <v>28</v>
      </c>
      <c r="J1799" s="57" t="s">
        <v>28</v>
      </c>
      <c r="K1799" s="57">
        <v>68.95</v>
      </c>
    </row>
    <row r="1800" spans="1:11" ht="33.75">
      <c r="A1800" s="54">
        <v>7093</v>
      </c>
      <c r="B1800" s="54" t="s">
        <v>1048</v>
      </c>
      <c r="C1800" s="58" t="s">
        <v>2963</v>
      </c>
      <c r="D1800" s="56">
        <v>7</v>
      </c>
      <c r="E1800" s="56">
        <v>7</v>
      </c>
      <c r="F1800" s="57">
        <v>661.94</v>
      </c>
      <c r="G1800" s="57">
        <v>94.56</v>
      </c>
      <c r="H1800" s="57">
        <v>661.94</v>
      </c>
      <c r="I1800" s="57" t="s">
        <v>28</v>
      </c>
      <c r="J1800" s="57" t="s">
        <v>28</v>
      </c>
      <c r="K1800" s="57">
        <v>94.56</v>
      </c>
    </row>
    <row r="1801" spans="1:11" ht="33.75">
      <c r="A1801" s="54">
        <v>7093</v>
      </c>
      <c r="B1801" s="54" t="s">
        <v>1052</v>
      </c>
      <c r="C1801" s="58" t="s">
        <v>2963</v>
      </c>
      <c r="D1801" s="56">
        <v>7</v>
      </c>
      <c r="E1801" s="56">
        <v>7</v>
      </c>
      <c r="F1801" s="57">
        <v>661.94</v>
      </c>
      <c r="G1801" s="57">
        <v>94.56</v>
      </c>
      <c r="H1801" s="57">
        <v>661.94</v>
      </c>
      <c r="I1801" s="57" t="s">
        <v>28</v>
      </c>
      <c r="J1801" s="57" t="s">
        <v>28</v>
      </c>
      <c r="K1801" s="57">
        <v>94.56</v>
      </c>
    </row>
    <row r="1802" spans="1:11" ht="33.75">
      <c r="A1802" s="54">
        <v>7093</v>
      </c>
      <c r="B1802" s="54" t="s">
        <v>1050</v>
      </c>
      <c r="C1802" s="58" t="s">
        <v>2963</v>
      </c>
      <c r="D1802" s="56">
        <v>7</v>
      </c>
      <c r="E1802" s="56">
        <v>7</v>
      </c>
      <c r="F1802" s="57">
        <v>661.94</v>
      </c>
      <c r="G1802" s="57">
        <v>94.56</v>
      </c>
      <c r="H1802" s="57">
        <v>661.94</v>
      </c>
      <c r="I1802" s="57" t="s">
        <v>28</v>
      </c>
      <c r="J1802" s="57" t="s">
        <v>28</v>
      </c>
      <c r="K1802" s="57">
        <v>94.56</v>
      </c>
    </row>
    <row r="1803" spans="1:11" ht="33.75">
      <c r="A1803" s="54">
        <v>7093</v>
      </c>
      <c r="B1803" s="54" t="s">
        <v>1046</v>
      </c>
      <c r="C1803" s="58" t="s">
        <v>2963</v>
      </c>
      <c r="D1803" s="56">
        <v>7</v>
      </c>
      <c r="E1803" s="56">
        <v>7</v>
      </c>
      <c r="F1803" s="57">
        <v>661.94</v>
      </c>
      <c r="G1803" s="57">
        <v>94.56</v>
      </c>
      <c r="H1803" s="57">
        <v>661.94</v>
      </c>
      <c r="I1803" s="57" t="s">
        <v>28</v>
      </c>
      <c r="J1803" s="57" t="s">
        <v>28</v>
      </c>
      <c r="K1803" s="57">
        <v>94.56</v>
      </c>
    </row>
    <row r="1804" spans="1:11" ht="33.75">
      <c r="A1804" s="54">
        <v>7093</v>
      </c>
      <c r="B1804" s="54" t="s">
        <v>1054</v>
      </c>
      <c r="C1804" s="58" t="s">
        <v>2963</v>
      </c>
      <c r="D1804" s="56">
        <v>7</v>
      </c>
      <c r="E1804" s="56">
        <v>7</v>
      </c>
      <c r="F1804" s="57">
        <v>661.94</v>
      </c>
      <c r="G1804" s="57">
        <v>94.56</v>
      </c>
      <c r="H1804" s="57">
        <v>661.94</v>
      </c>
      <c r="I1804" s="57" t="s">
        <v>28</v>
      </c>
      <c r="J1804" s="57" t="s">
        <v>28</v>
      </c>
      <c r="K1804" s="57">
        <v>94.56</v>
      </c>
    </row>
    <row r="1805" spans="1:11" ht="33.75">
      <c r="A1805" s="54">
        <v>7093</v>
      </c>
      <c r="B1805" s="54" t="s">
        <v>1044</v>
      </c>
      <c r="C1805" s="58" t="s">
        <v>2963</v>
      </c>
      <c r="D1805" s="56">
        <v>7</v>
      </c>
      <c r="E1805" s="56">
        <v>7</v>
      </c>
      <c r="F1805" s="57">
        <v>661.94</v>
      </c>
      <c r="G1805" s="57">
        <v>94.56</v>
      </c>
      <c r="H1805" s="57">
        <v>661.94</v>
      </c>
      <c r="I1805" s="57" t="s">
        <v>28</v>
      </c>
      <c r="J1805" s="57" t="s">
        <v>28</v>
      </c>
      <c r="K1805" s="57">
        <v>94.56</v>
      </c>
    </row>
    <row r="1806" spans="1:11" ht="33.75">
      <c r="A1806" s="54">
        <v>7094</v>
      </c>
      <c r="B1806" s="54" t="s">
        <v>1060</v>
      </c>
      <c r="C1806" s="58" t="s">
        <v>2964</v>
      </c>
      <c r="D1806" s="56">
        <v>7</v>
      </c>
      <c r="E1806" s="56">
        <v>7</v>
      </c>
      <c r="F1806" s="57">
        <v>606.04999999999995</v>
      </c>
      <c r="G1806" s="57">
        <v>86.58</v>
      </c>
      <c r="H1806" s="57">
        <v>606.04999999999995</v>
      </c>
      <c r="I1806" s="57" t="s">
        <v>28</v>
      </c>
      <c r="J1806" s="57" t="s">
        <v>28</v>
      </c>
      <c r="K1806" s="57">
        <v>86.58</v>
      </c>
    </row>
    <row r="1807" spans="1:11" ht="33.75">
      <c r="A1807" s="54">
        <v>7094</v>
      </c>
      <c r="B1807" s="54" t="s">
        <v>1058</v>
      </c>
      <c r="C1807" s="58" t="s">
        <v>2964</v>
      </c>
      <c r="D1807" s="56">
        <v>7</v>
      </c>
      <c r="E1807" s="56">
        <v>7</v>
      </c>
      <c r="F1807" s="57">
        <v>606.04999999999995</v>
      </c>
      <c r="G1807" s="57">
        <v>86.58</v>
      </c>
      <c r="H1807" s="57">
        <v>606.04999999999995</v>
      </c>
      <c r="I1807" s="57" t="s">
        <v>28</v>
      </c>
      <c r="J1807" s="57" t="s">
        <v>28</v>
      </c>
      <c r="K1807" s="57">
        <v>86.58</v>
      </c>
    </row>
    <row r="1808" spans="1:11" ht="33.75">
      <c r="A1808" s="54">
        <v>7094</v>
      </c>
      <c r="B1808" s="54" t="s">
        <v>1056</v>
      </c>
      <c r="C1808" s="58" t="s">
        <v>2964</v>
      </c>
      <c r="D1808" s="56">
        <v>7</v>
      </c>
      <c r="E1808" s="56">
        <v>7</v>
      </c>
      <c r="F1808" s="57">
        <v>606.04999999999995</v>
      </c>
      <c r="G1808" s="57">
        <v>86.58</v>
      </c>
      <c r="H1808" s="57">
        <v>606.04999999999995</v>
      </c>
      <c r="I1808" s="57" t="s">
        <v>28</v>
      </c>
      <c r="J1808" s="57" t="s">
        <v>28</v>
      </c>
      <c r="K1808" s="57">
        <v>86.58</v>
      </c>
    </row>
    <row r="1809" spans="1:11" ht="33.75">
      <c r="A1809" s="54">
        <v>7094</v>
      </c>
      <c r="B1809" s="54" t="s">
        <v>1064</v>
      </c>
      <c r="C1809" s="58" t="s">
        <v>2964</v>
      </c>
      <c r="D1809" s="56">
        <v>7</v>
      </c>
      <c r="E1809" s="56">
        <v>7</v>
      </c>
      <c r="F1809" s="57">
        <v>606.04999999999995</v>
      </c>
      <c r="G1809" s="57">
        <v>86.58</v>
      </c>
      <c r="H1809" s="57">
        <v>606.04999999999995</v>
      </c>
      <c r="I1809" s="57" t="s">
        <v>28</v>
      </c>
      <c r="J1809" s="57" t="s">
        <v>28</v>
      </c>
      <c r="K1809" s="57">
        <v>86.58</v>
      </c>
    </row>
    <row r="1810" spans="1:11" ht="33.75">
      <c r="A1810" s="54">
        <v>7094</v>
      </c>
      <c r="B1810" s="54" t="s">
        <v>1066</v>
      </c>
      <c r="C1810" s="58" t="s">
        <v>2964</v>
      </c>
      <c r="D1810" s="56">
        <v>7</v>
      </c>
      <c r="E1810" s="56">
        <v>7</v>
      </c>
      <c r="F1810" s="57">
        <v>606.04999999999995</v>
      </c>
      <c r="G1810" s="57">
        <v>86.58</v>
      </c>
      <c r="H1810" s="57">
        <v>606.04999999999995</v>
      </c>
      <c r="I1810" s="57" t="s">
        <v>28</v>
      </c>
      <c r="J1810" s="57" t="s">
        <v>28</v>
      </c>
      <c r="K1810" s="57">
        <v>86.58</v>
      </c>
    </row>
    <row r="1811" spans="1:11" ht="33.75">
      <c r="A1811" s="54">
        <v>7094</v>
      </c>
      <c r="B1811" s="54" t="s">
        <v>1062</v>
      </c>
      <c r="C1811" s="58" t="s">
        <v>2964</v>
      </c>
      <c r="D1811" s="56">
        <v>7</v>
      </c>
      <c r="E1811" s="56">
        <v>7</v>
      </c>
      <c r="F1811" s="57">
        <v>606.04999999999995</v>
      </c>
      <c r="G1811" s="57">
        <v>86.58</v>
      </c>
      <c r="H1811" s="57">
        <v>606.04999999999995</v>
      </c>
      <c r="I1811" s="57" t="s">
        <v>28</v>
      </c>
      <c r="J1811" s="57" t="s">
        <v>28</v>
      </c>
      <c r="K1811" s="57">
        <v>86.58</v>
      </c>
    </row>
    <row r="1812" spans="1:11" ht="22.5">
      <c r="A1812" s="54">
        <v>7095</v>
      </c>
      <c r="B1812" s="54" t="s">
        <v>1084</v>
      </c>
      <c r="C1812" s="58" t="s">
        <v>2965</v>
      </c>
      <c r="D1812" s="56">
        <v>7</v>
      </c>
      <c r="E1812" s="56">
        <v>7</v>
      </c>
      <c r="F1812" s="57">
        <v>934.7</v>
      </c>
      <c r="G1812" s="57">
        <v>133.53</v>
      </c>
      <c r="H1812" s="57">
        <v>934.7</v>
      </c>
      <c r="I1812" s="57" t="s">
        <v>28</v>
      </c>
      <c r="J1812" s="57" t="s">
        <v>28</v>
      </c>
      <c r="K1812" s="57">
        <v>133.53</v>
      </c>
    </row>
    <row r="1813" spans="1:11" ht="22.5">
      <c r="A1813" s="54">
        <v>7095</v>
      </c>
      <c r="B1813" s="54" t="s">
        <v>1082</v>
      </c>
      <c r="C1813" s="58" t="s">
        <v>2965</v>
      </c>
      <c r="D1813" s="56">
        <v>7</v>
      </c>
      <c r="E1813" s="56">
        <v>7</v>
      </c>
      <c r="F1813" s="57">
        <v>934.7</v>
      </c>
      <c r="G1813" s="57">
        <v>133.53</v>
      </c>
      <c r="H1813" s="57">
        <v>934.7</v>
      </c>
      <c r="I1813" s="57" t="s">
        <v>28</v>
      </c>
      <c r="J1813" s="57" t="s">
        <v>28</v>
      </c>
      <c r="K1813" s="57">
        <v>133.53</v>
      </c>
    </row>
    <row r="1814" spans="1:11" ht="22.5">
      <c r="A1814" s="54">
        <v>7095</v>
      </c>
      <c r="B1814" s="54" t="s">
        <v>1074</v>
      </c>
      <c r="C1814" s="58" t="s">
        <v>2965</v>
      </c>
      <c r="D1814" s="56">
        <v>7</v>
      </c>
      <c r="E1814" s="56">
        <v>7</v>
      </c>
      <c r="F1814" s="57">
        <v>934.7</v>
      </c>
      <c r="G1814" s="57">
        <v>133.53</v>
      </c>
      <c r="H1814" s="57">
        <v>934.7</v>
      </c>
      <c r="I1814" s="57" t="s">
        <v>28</v>
      </c>
      <c r="J1814" s="57" t="s">
        <v>28</v>
      </c>
      <c r="K1814" s="57">
        <v>133.53</v>
      </c>
    </row>
    <row r="1815" spans="1:11" ht="22.5">
      <c r="A1815" s="54">
        <v>7095</v>
      </c>
      <c r="B1815" s="54" t="s">
        <v>1076</v>
      </c>
      <c r="C1815" s="58" t="s">
        <v>2965</v>
      </c>
      <c r="D1815" s="56">
        <v>7</v>
      </c>
      <c r="E1815" s="56">
        <v>7</v>
      </c>
      <c r="F1815" s="57">
        <v>934.7</v>
      </c>
      <c r="G1815" s="57">
        <v>133.53</v>
      </c>
      <c r="H1815" s="57">
        <v>934.7</v>
      </c>
      <c r="I1815" s="57" t="s">
        <v>28</v>
      </c>
      <c r="J1815" s="57" t="s">
        <v>28</v>
      </c>
      <c r="K1815" s="57">
        <v>133.53</v>
      </c>
    </row>
    <row r="1816" spans="1:11" ht="22.5">
      <c r="A1816" s="54">
        <v>7095</v>
      </c>
      <c r="B1816" s="54" t="s">
        <v>1078</v>
      </c>
      <c r="C1816" s="58" t="s">
        <v>2965</v>
      </c>
      <c r="D1816" s="56">
        <v>7</v>
      </c>
      <c r="E1816" s="56">
        <v>7</v>
      </c>
      <c r="F1816" s="57">
        <v>934.7</v>
      </c>
      <c r="G1816" s="57">
        <v>133.53</v>
      </c>
      <c r="H1816" s="57">
        <v>934.7</v>
      </c>
      <c r="I1816" s="57" t="s">
        <v>28</v>
      </c>
      <c r="J1816" s="57" t="s">
        <v>28</v>
      </c>
      <c r="K1816" s="57">
        <v>133.53</v>
      </c>
    </row>
    <row r="1817" spans="1:11" ht="22.5">
      <c r="A1817" s="54">
        <v>7095</v>
      </c>
      <c r="B1817" s="54" t="s">
        <v>1080</v>
      </c>
      <c r="C1817" s="58" t="s">
        <v>2965</v>
      </c>
      <c r="D1817" s="56">
        <v>7</v>
      </c>
      <c r="E1817" s="56">
        <v>7</v>
      </c>
      <c r="F1817" s="57">
        <v>934.7</v>
      </c>
      <c r="G1817" s="57">
        <v>133.53</v>
      </c>
      <c r="H1817" s="57">
        <v>934.7</v>
      </c>
      <c r="I1817" s="57" t="s">
        <v>28</v>
      </c>
      <c r="J1817" s="57" t="s">
        <v>28</v>
      </c>
      <c r="K1817" s="57">
        <v>133.53</v>
      </c>
    </row>
    <row r="1818" spans="1:11" ht="22.5">
      <c r="A1818" s="54">
        <v>7096</v>
      </c>
      <c r="B1818" s="54" t="s">
        <v>1088</v>
      </c>
      <c r="C1818" s="58" t="s">
        <v>2966</v>
      </c>
      <c r="D1818" s="56">
        <v>7</v>
      </c>
      <c r="E1818" s="56">
        <v>7</v>
      </c>
      <c r="F1818" s="57">
        <v>783.04</v>
      </c>
      <c r="G1818" s="57">
        <v>111.86</v>
      </c>
      <c r="H1818" s="57">
        <v>783.04</v>
      </c>
      <c r="I1818" s="57" t="s">
        <v>28</v>
      </c>
      <c r="J1818" s="57" t="s">
        <v>28</v>
      </c>
      <c r="K1818" s="57">
        <v>111.86</v>
      </c>
    </row>
    <row r="1819" spans="1:11" ht="22.5">
      <c r="A1819" s="54">
        <v>7096</v>
      </c>
      <c r="B1819" s="54" t="s">
        <v>1086</v>
      </c>
      <c r="C1819" s="58" t="s">
        <v>2966</v>
      </c>
      <c r="D1819" s="56">
        <v>7</v>
      </c>
      <c r="E1819" s="56">
        <v>7</v>
      </c>
      <c r="F1819" s="57">
        <v>783.04</v>
      </c>
      <c r="G1819" s="57">
        <v>111.86</v>
      </c>
      <c r="H1819" s="57">
        <v>783.04</v>
      </c>
      <c r="I1819" s="57" t="s">
        <v>28</v>
      </c>
      <c r="J1819" s="57" t="s">
        <v>28</v>
      </c>
      <c r="K1819" s="57">
        <v>111.86</v>
      </c>
    </row>
    <row r="1820" spans="1:11" ht="22.5">
      <c r="A1820" s="54">
        <v>7096</v>
      </c>
      <c r="B1820" s="54" t="s">
        <v>1090</v>
      </c>
      <c r="C1820" s="58" t="s">
        <v>2966</v>
      </c>
      <c r="D1820" s="56">
        <v>7</v>
      </c>
      <c r="E1820" s="56">
        <v>7</v>
      </c>
      <c r="F1820" s="57">
        <v>783.04</v>
      </c>
      <c r="G1820" s="57">
        <v>111.86</v>
      </c>
      <c r="H1820" s="57">
        <v>783.04</v>
      </c>
      <c r="I1820" s="57" t="s">
        <v>28</v>
      </c>
      <c r="J1820" s="57" t="s">
        <v>28</v>
      </c>
      <c r="K1820" s="57">
        <v>111.86</v>
      </c>
    </row>
    <row r="1821" spans="1:11" ht="22.5">
      <c r="A1821" s="54">
        <v>7096</v>
      </c>
      <c r="B1821" s="54" t="s">
        <v>1094</v>
      </c>
      <c r="C1821" s="58" t="s">
        <v>2966</v>
      </c>
      <c r="D1821" s="56">
        <v>7</v>
      </c>
      <c r="E1821" s="56">
        <v>7</v>
      </c>
      <c r="F1821" s="57">
        <v>783.04</v>
      </c>
      <c r="G1821" s="57">
        <v>111.86</v>
      </c>
      <c r="H1821" s="57">
        <v>783.04</v>
      </c>
      <c r="I1821" s="57" t="s">
        <v>28</v>
      </c>
      <c r="J1821" s="57" t="s">
        <v>28</v>
      </c>
      <c r="K1821" s="57">
        <v>111.86</v>
      </c>
    </row>
    <row r="1822" spans="1:11" ht="22.5">
      <c r="A1822" s="54">
        <v>7096</v>
      </c>
      <c r="B1822" s="54" t="s">
        <v>1096</v>
      </c>
      <c r="C1822" s="58" t="s">
        <v>2966</v>
      </c>
      <c r="D1822" s="56">
        <v>7</v>
      </c>
      <c r="E1822" s="56">
        <v>7</v>
      </c>
      <c r="F1822" s="57">
        <v>783.04</v>
      </c>
      <c r="G1822" s="57">
        <v>111.86</v>
      </c>
      <c r="H1822" s="57">
        <v>783.04</v>
      </c>
      <c r="I1822" s="57" t="s">
        <v>28</v>
      </c>
      <c r="J1822" s="57" t="s">
        <v>28</v>
      </c>
      <c r="K1822" s="57">
        <v>111.86</v>
      </c>
    </row>
    <row r="1823" spans="1:11" ht="22.5">
      <c r="A1823" s="54">
        <v>7096</v>
      </c>
      <c r="B1823" s="54" t="s">
        <v>1092</v>
      </c>
      <c r="C1823" s="58" t="s">
        <v>2966</v>
      </c>
      <c r="D1823" s="56">
        <v>7</v>
      </c>
      <c r="E1823" s="56">
        <v>7</v>
      </c>
      <c r="F1823" s="57">
        <v>783.04</v>
      </c>
      <c r="G1823" s="57">
        <v>111.86</v>
      </c>
      <c r="H1823" s="57">
        <v>783.04</v>
      </c>
      <c r="I1823" s="57" t="s">
        <v>28</v>
      </c>
      <c r="J1823" s="57" t="s">
        <v>28</v>
      </c>
      <c r="K1823" s="57">
        <v>111.86</v>
      </c>
    </row>
    <row r="1824" spans="1:11" ht="22.5">
      <c r="A1824" s="54">
        <v>7097</v>
      </c>
      <c r="B1824" s="54" t="s">
        <v>1106</v>
      </c>
      <c r="C1824" s="58" t="s">
        <v>2967</v>
      </c>
      <c r="D1824" s="56">
        <v>7</v>
      </c>
      <c r="E1824" s="56">
        <v>7</v>
      </c>
      <c r="F1824" s="57">
        <v>790.37</v>
      </c>
      <c r="G1824" s="57">
        <v>112.91</v>
      </c>
      <c r="H1824" s="57">
        <v>790.37</v>
      </c>
      <c r="I1824" s="57" t="s">
        <v>28</v>
      </c>
      <c r="J1824" s="57" t="s">
        <v>28</v>
      </c>
      <c r="K1824" s="57">
        <v>112.91</v>
      </c>
    </row>
    <row r="1825" spans="1:11" ht="22.5">
      <c r="A1825" s="54">
        <v>7097</v>
      </c>
      <c r="B1825" s="54" t="s">
        <v>1108</v>
      </c>
      <c r="C1825" s="58" t="s">
        <v>2967</v>
      </c>
      <c r="D1825" s="56">
        <v>7</v>
      </c>
      <c r="E1825" s="56">
        <v>7</v>
      </c>
      <c r="F1825" s="57">
        <v>790.37</v>
      </c>
      <c r="G1825" s="57">
        <v>112.91</v>
      </c>
      <c r="H1825" s="57">
        <v>790.37</v>
      </c>
      <c r="I1825" s="57" t="s">
        <v>28</v>
      </c>
      <c r="J1825" s="57" t="s">
        <v>28</v>
      </c>
      <c r="K1825" s="57">
        <v>112.91</v>
      </c>
    </row>
    <row r="1826" spans="1:11" ht="22.5">
      <c r="A1826" s="54">
        <v>7097</v>
      </c>
      <c r="B1826" s="54" t="s">
        <v>1104</v>
      </c>
      <c r="C1826" s="58" t="s">
        <v>2967</v>
      </c>
      <c r="D1826" s="56">
        <v>7</v>
      </c>
      <c r="E1826" s="56">
        <v>7</v>
      </c>
      <c r="F1826" s="57">
        <v>790.37</v>
      </c>
      <c r="G1826" s="57">
        <v>112.91</v>
      </c>
      <c r="H1826" s="57">
        <v>790.37</v>
      </c>
      <c r="I1826" s="57" t="s">
        <v>28</v>
      </c>
      <c r="J1826" s="57" t="s">
        <v>28</v>
      </c>
      <c r="K1826" s="57">
        <v>112.91</v>
      </c>
    </row>
    <row r="1827" spans="1:11" ht="22.5">
      <c r="A1827" s="54">
        <v>7097</v>
      </c>
      <c r="B1827" s="54" t="s">
        <v>1100</v>
      </c>
      <c r="C1827" s="58" t="s">
        <v>2967</v>
      </c>
      <c r="D1827" s="56">
        <v>7</v>
      </c>
      <c r="E1827" s="56">
        <v>7</v>
      </c>
      <c r="F1827" s="57">
        <v>790.37</v>
      </c>
      <c r="G1827" s="57">
        <v>112.91</v>
      </c>
      <c r="H1827" s="57">
        <v>790.37</v>
      </c>
      <c r="I1827" s="57" t="s">
        <v>28</v>
      </c>
      <c r="J1827" s="57" t="s">
        <v>28</v>
      </c>
      <c r="K1827" s="57">
        <v>112.91</v>
      </c>
    </row>
    <row r="1828" spans="1:11" ht="22.5">
      <c r="A1828" s="54">
        <v>7097</v>
      </c>
      <c r="B1828" s="54" t="s">
        <v>1102</v>
      </c>
      <c r="C1828" s="58" t="s">
        <v>2967</v>
      </c>
      <c r="D1828" s="56">
        <v>7</v>
      </c>
      <c r="E1828" s="56">
        <v>7</v>
      </c>
      <c r="F1828" s="57">
        <v>790.37</v>
      </c>
      <c r="G1828" s="57">
        <v>112.91</v>
      </c>
      <c r="H1828" s="57">
        <v>790.37</v>
      </c>
      <c r="I1828" s="57" t="s">
        <v>28</v>
      </c>
      <c r="J1828" s="57" t="s">
        <v>28</v>
      </c>
      <c r="K1828" s="57">
        <v>112.91</v>
      </c>
    </row>
    <row r="1829" spans="1:11" ht="22.5">
      <c r="A1829" s="54">
        <v>7097</v>
      </c>
      <c r="B1829" s="54" t="s">
        <v>1098</v>
      </c>
      <c r="C1829" s="58" t="s">
        <v>2967</v>
      </c>
      <c r="D1829" s="56">
        <v>7</v>
      </c>
      <c r="E1829" s="56">
        <v>7</v>
      </c>
      <c r="F1829" s="57">
        <v>790.37</v>
      </c>
      <c r="G1829" s="57">
        <v>112.91</v>
      </c>
      <c r="H1829" s="57">
        <v>790.37</v>
      </c>
      <c r="I1829" s="57" t="s">
        <v>28</v>
      </c>
      <c r="J1829" s="57" t="s">
        <v>28</v>
      </c>
      <c r="K1829" s="57">
        <v>112.91</v>
      </c>
    </row>
    <row r="1830" spans="1:11" ht="33.75">
      <c r="A1830" s="54">
        <v>7098</v>
      </c>
      <c r="B1830" s="54" t="s">
        <v>1116</v>
      </c>
      <c r="C1830" s="58" t="s">
        <v>2968</v>
      </c>
      <c r="D1830" s="56">
        <v>7</v>
      </c>
      <c r="E1830" s="56">
        <v>7</v>
      </c>
      <c r="F1830" s="57">
        <v>756.69</v>
      </c>
      <c r="G1830" s="57">
        <v>108.1</v>
      </c>
      <c r="H1830" s="57">
        <v>756.69</v>
      </c>
      <c r="I1830" s="57" t="s">
        <v>28</v>
      </c>
      <c r="J1830" s="57" t="s">
        <v>28</v>
      </c>
      <c r="K1830" s="57">
        <v>108.1</v>
      </c>
    </row>
    <row r="1831" spans="1:11" ht="33.75">
      <c r="A1831" s="54">
        <v>7098</v>
      </c>
      <c r="B1831" s="54" t="s">
        <v>1118</v>
      </c>
      <c r="C1831" s="58" t="s">
        <v>2968</v>
      </c>
      <c r="D1831" s="56">
        <v>7</v>
      </c>
      <c r="E1831" s="56">
        <v>7</v>
      </c>
      <c r="F1831" s="57">
        <v>756.69</v>
      </c>
      <c r="G1831" s="57">
        <v>108.1</v>
      </c>
      <c r="H1831" s="57">
        <v>756.69</v>
      </c>
      <c r="I1831" s="57" t="s">
        <v>28</v>
      </c>
      <c r="J1831" s="57" t="s">
        <v>28</v>
      </c>
      <c r="K1831" s="57">
        <v>108.1</v>
      </c>
    </row>
    <row r="1832" spans="1:11" ht="33.75">
      <c r="A1832" s="54">
        <v>7098</v>
      </c>
      <c r="B1832" s="54" t="s">
        <v>1114</v>
      </c>
      <c r="C1832" s="58" t="s">
        <v>2968</v>
      </c>
      <c r="D1832" s="56">
        <v>7</v>
      </c>
      <c r="E1832" s="56">
        <v>7</v>
      </c>
      <c r="F1832" s="57">
        <v>756.69</v>
      </c>
      <c r="G1832" s="57">
        <v>108.1</v>
      </c>
      <c r="H1832" s="57">
        <v>756.69</v>
      </c>
      <c r="I1832" s="57" t="s">
        <v>28</v>
      </c>
      <c r="J1832" s="57" t="s">
        <v>28</v>
      </c>
      <c r="K1832" s="57">
        <v>108.1</v>
      </c>
    </row>
    <row r="1833" spans="1:11" ht="33.75">
      <c r="A1833" s="54">
        <v>7098</v>
      </c>
      <c r="B1833" s="54" t="s">
        <v>1120</v>
      </c>
      <c r="C1833" s="58" t="s">
        <v>2968</v>
      </c>
      <c r="D1833" s="56">
        <v>7</v>
      </c>
      <c r="E1833" s="56">
        <v>7</v>
      </c>
      <c r="F1833" s="57">
        <v>756.69</v>
      </c>
      <c r="G1833" s="57">
        <v>108.1</v>
      </c>
      <c r="H1833" s="57">
        <v>756.69</v>
      </c>
      <c r="I1833" s="57" t="s">
        <v>28</v>
      </c>
      <c r="J1833" s="57" t="s">
        <v>28</v>
      </c>
      <c r="K1833" s="57">
        <v>108.1</v>
      </c>
    </row>
    <row r="1834" spans="1:11" ht="33.75">
      <c r="A1834" s="54">
        <v>7098</v>
      </c>
      <c r="B1834" s="54" t="s">
        <v>1112</v>
      </c>
      <c r="C1834" s="58" t="s">
        <v>2968</v>
      </c>
      <c r="D1834" s="56">
        <v>7</v>
      </c>
      <c r="E1834" s="56">
        <v>7</v>
      </c>
      <c r="F1834" s="57">
        <v>756.69</v>
      </c>
      <c r="G1834" s="57">
        <v>108.1</v>
      </c>
      <c r="H1834" s="57">
        <v>756.69</v>
      </c>
      <c r="I1834" s="57" t="s">
        <v>28</v>
      </c>
      <c r="J1834" s="57" t="s">
        <v>28</v>
      </c>
      <c r="K1834" s="57">
        <v>108.1</v>
      </c>
    </row>
    <row r="1835" spans="1:11" ht="33.75">
      <c r="A1835" s="54">
        <v>7098</v>
      </c>
      <c r="B1835" s="54" t="s">
        <v>1122</v>
      </c>
      <c r="C1835" s="58" t="s">
        <v>2968</v>
      </c>
      <c r="D1835" s="56">
        <v>7</v>
      </c>
      <c r="E1835" s="56">
        <v>7</v>
      </c>
      <c r="F1835" s="57">
        <v>756.69</v>
      </c>
      <c r="G1835" s="57">
        <v>108.1</v>
      </c>
      <c r="H1835" s="57">
        <v>756.69</v>
      </c>
      <c r="I1835" s="57" t="s">
        <v>28</v>
      </c>
      <c r="J1835" s="57" t="s">
        <v>28</v>
      </c>
      <c r="K1835" s="57">
        <v>108.1</v>
      </c>
    </row>
    <row r="1836" spans="1:11" ht="33.75">
      <c r="A1836" s="54">
        <v>7099</v>
      </c>
      <c r="B1836" s="54" t="s">
        <v>1130</v>
      </c>
      <c r="C1836" s="58" t="s">
        <v>2969</v>
      </c>
      <c r="D1836" s="56">
        <v>7</v>
      </c>
      <c r="E1836" s="56">
        <v>7</v>
      </c>
      <c r="F1836" s="57">
        <v>755.47</v>
      </c>
      <c r="G1836" s="57">
        <v>107.92</v>
      </c>
      <c r="H1836" s="57">
        <v>755.47</v>
      </c>
      <c r="I1836" s="57" t="s">
        <v>28</v>
      </c>
      <c r="J1836" s="57" t="s">
        <v>28</v>
      </c>
      <c r="K1836" s="57">
        <v>107.92</v>
      </c>
    </row>
    <row r="1837" spans="1:11" ht="33.75">
      <c r="A1837" s="54">
        <v>7099</v>
      </c>
      <c r="B1837" s="54" t="s">
        <v>1132</v>
      </c>
      <c r="C1837" s="58" t="s">
        <v>2969</v>
      </c>
      <c r="D1837" s="56">
        <v>7</v>
      </c>
      <c r="E1837" s="56">
        <v>7</v>
      </c>
      <c r="F1837" s="57">
        <v>755.47</v>
      </c>
      <c r="G1837" s="57">
        <v>107.92</v>
      </c>
      <c r="H1837" s="57">
        <v>755.47</v>
      </c>
      <c r="I1837" s="57" t="s">
        <v>28</v>
      </c>
      <c r="J1837" s="57" t="s">
        <v>28</v>
      </c>
      <c r="K1837" s="57">
        <v>107.92</v>
      </c>
    </row>
    <row r="1838" spans="1:11" ht="33.75">
      <c r="A1838" s="54">
        <v>7099</v>
      </c>
      <c r="B1838" s="54" t="s">
        <v>1126</v>
      </c>
      <c r="C1838" s="58" t="s">
        <v>2969</v>
      </c>
      <c r="D1838" s="56">
        <v>7</v>
      </c>
      <c r="E1838" s="56">
        <v>7</v>
      </c>
      <c r="F1838" s="57">
        <v>755.47</v>
      </c>
      <c r="G1838" s="57">
        <v>107.92</v>
      </c>
      <c r="H1838" s="57">
        <v>755.47</v>
      </c>
      <c r="I1838" s="57" t="s">
        <v>28</v>
      </c>
      <c r="J1838" s="57" t="s">
        <v>28</v>
      </c>
      <c r="K1838" s="57">
        <v>107.92</v>
      </c>
    </row>
    <row r="1839" spans="1:11" ht="33.75">
      <c r="A1839" s="54">
        <v>7099</v>
      </c>
      <c r="B1839" s="54" t="s">
        <v>1128</v>
      </c>
      <c r="C1839" s="58" t="s">
        <v>2969</v>
      </c>
      <c r="D1839" s="56">
        <v>7</v>
      </c>
      <c r="E1839" s="56">
        <v>7</v>
      </c>
      <c r="F1839" s="57">
        <v>755.47</v>
      </c>
      <c r="G1839" s="57">
        <v>107.92</v>
      </c>
      <c r="H1839" s="57">
        <v>755.47</v>
      </c>
      <c r="I1839" s="57" t="s">
        <v>28</v>
      </c>
      <c r="J1839" s="57" t="s">
        <v>28</v>
      </c>
      <c r="K1839" s="57">
        <v>107.92</v>
      </c>
    </row>
    <row r="1840" spans="1:11" ht="33.75">
      <c r="A1840" s="54">
        <v>7099</v>
      </c>
      <c r="B1840" s="54" t="s">
        <v>1134</v>
      </c>
      <c r="C1840" s="58" t="s">
        <v>2969</v>
      </c>
      <c r="D1840" s="56">
        <v>7</v>
      </c>
      <c r="E1840" s="56">
        <v>7</v>
      </c>
      <c r="F1840" s="57">
        <v>755.47</v>
      </c>
      <c r="G1840" s="57">
        <v>107.92</v>
      </c>
      <c r="H1840" s="57">
        <v>755.47</v>
      </c>
      <c r="I1840" s="57" t="s">
        <v>28</v>
      </c>
      <c r="J1840" s="57" t="s">
        <v>28</v>
      </c>
      <c r="K1840" s="57">
        <v>107.92</v>
      </c>
    </row>
    <row r="1841" spans="1:11" ht="33.75">
      <c r="A1841" s="54">
        <v>7099</v>
      </c>
      <c r="B1841" s="54" t="s">
        <v>1124</v>
      </c>
      <c r="C1841" s="58" t="s">
        <v>2969</v>
      </c>
      <c r="D1841" s="56">
        <v>7</v>
      </c>
      <c r="E1841" s="56">
        <v>7</v>
      </c>
      <c r="F1841" s="57">
        <v>755.47</v>
      </c>
      <c r="G1841" s="57">
        <v>107.92</v>
      </c>
      <c r="H1841" s="57">
        <v>755.47</v>
      </c>
      <c r="I1841" s="57" t="s">
        <v>28</v>
      </c>
      <c r="J1841" s="57" t="s">
        <v>28</v>
      </c>
      <c r="K1841" s="57">
        <v>107.92</v>
      </c>
    </row>
    <row r="1842" spans="1:11" ht="33.75">
      <c r="A1842" s="54">
        <v>7100</v>
      </c>
      <c r="B1842" s="54" t="s">
        <v>1142</v>
      </c>
      <c r="C1842" s="58" t="s">
        <v>2970</v>
      </c>
      <c r="D1842" s="56">
        <v>7</v>
      </c>
      <c r="E1842" s="56">
        <v>7</v>
      </c>
      <c r="F1842" s="57">
        <v>636.76</v>
      </c>
      <c r="G1842" s="57">
        <v>90.97</v>
      </c>
      <c r="H1842" s="57">
        <v>636.76</v>
      </c>
      <c r="I1842" s="57" t="s">
        <v>28</v>
      </c>
      <c r="J1842" s="57" t="s">
        <v>28</v>
      </c>
      <c r="K1842" s="57">
        <v>90.97</v>
      </c>
    </row>
    <row r="1843" spans="1:11" ht="33.75">
      <c r="A1843" s="54">
        <v>7100</v>
      </c>
      <c r="B1843" s="54" t="s">
        <v>1144</v>
      </c>
      <c r="C1843" s="58" t="s">
        <v>2970</v>
      </c>
      <c r="D1843" s="56">
        <v>7</v>
      </c>
      <c r="E1843" s="56">
        <v>7</v>
      </c>
      <c r="F1843" s="57">
        <v>636.76</v>
      </c>
      <c r="G1843" s="57">
        <v>90.97</v>
      </c>
      <c r="H1843" s="57">
        <v>636.76</v>
      </c>
      <c r="I1843" s="57" t="s">
        <v>28</v>
      </c>
      <c r="J1843" s="57" t="s">
        <v>28</v>
      </c>
      <c r="K1843" s="57">
        <v>90.97</v>
      </c>
    </row>
    <row r="1844" spans="1:11" ht="33.75">
      <c r="A1844" s="54">
        <v>7100</v>
      </c>
      <c r="B1844" s="54" t="s">
        <v>1140</v>
      </c>
      <c r="C1844" s="58" t="s">
        <v>2970</v>
      </c>
      <c r="D1844" s="56">
        <v>7</v>
      </c>
      <c r="E1844" s="56">
        <v>7</v>
      </c>
      <c r="F1844" s="57">
        <v>636.76</v>
      </c>
      <c r="G1844" s="57">
        <v>90.97</v>
      </c>
      <c r="H1844" s="57">
        <v>636.76</v>
      </c>
      <c r="I1844" s="57" t="s">
        <v>28</v>
      </c>
      <c r="J1844" s="57" t="s">
        <v>28</v>
      </c>
      <c r="K1844" s="57">
        <v>90.97</v>
      </c>
    </row>
    <row r="1845" spans="1:11" ht="33.75">
      <c r="A1845" s="54">
        <v>7100</v>
      </c>
      <c r="B1845" s="54" t="s">
        <v>1146</v>
      </c>
      <c r="C1845" s="58" t="s">
        <v>2970</v>
      </c>
      <c r="D1845" s="56">
        <v>7</v>
      </c>
      <c r="E1845" s="56">
        <v>7</v>
      </c>
      <c r="F1845" s="57">
        <v>636.76</v>
      </c>
      <c r="G1845" s="57">
        <v>90.97</v>
      </c>
      <c r="H1845" s="57">
        <v>636.76</v>
      </c>
      <c r="I1845" s="57" t="s">
        <v>28</v>
      </c>
      <c r="J1845" s="57" t="s">
        <v>28</v>
      </c>
      <c r="K1845" s="57">
        <v>90.97</v>
      </c>
    </row>
    <row r="1846" spans="1:11" ht="33.75">
      <c r="A1846" s="54">
        <v>7100</v>
      </c>
      <c r="B1846" s="54" t="s">
        <v>1138</v>
      </c>
      <c r="C1846" s="58" t="s">
        <v>2970</v>
      </c>
      <c r="D1846" s="56">
        <v>7</v>
      </c>
      <c r="E1846" s="56">
        <v>7</v>
      </c>
      <c r="F1846" s="57">
        <v>636.76</v>
      </c>
      <c r="G1846" s="57">
        <v>90.97</v>
      </c>
      <c r="H1846" s="57">
        <v>636.76</v>
      </c>
      <c r="I1846" s="57" t="s">
        <v>28</v>
      </c>
      <c r="J1846" s="57" t="s">
        <v>28</v>
      </c>
      <c r="K1846" s="57">
        <v>90.97</v>
      </c>
    </row>
    <row r="1847" spans="1:11" ht="33.75">
      <c r="A1847" s="54">
        <v>7100</v>
      </c>
      <c r="B1847" s="54" t="s">
        <v>1136</v>
      </c>
      <c r="C1847" s="58" t="s">
        <v>2970</v>
      </c>
      <c r="D1847" s="56">
        <v>7</v>
      </c>
      <c r="E1847" s="56">
        <v>7</v>
      </c>
      <c r="F1847" s="57">
        <v>636.76</v>
      </c>
      <c r="G1847" s="57">
        <v>90.97</v>
      </c>
      <c r="H1847" s="57">
        <v>636.76</v>
      </c>
      <c r="I1847" s="57" t="s">
        <v>28</v>
      </c>
      <c r="J1847" s="57" t="s">
        <v>28</v>
      </c>
      <c r="K1847" s="57">
        <v>90.97</v>
      </c>
    </row>
    <row r="1848" spans="1:11" ht="33.75">
      <c r="A1848" s="54">
        <v>7101</v>
      </c>
      <c r="B1848" s="54" t="s">
        <v>1156</v>
      </c>
      <c r="C1848" s="58" t="s">
        <v>2971</v>
      </c>
      <c r="D1848" s="56">
        <v>7</v>
      </c>
      <c r="E1848" s="56">
        <v>7</v>
      </c>
      <c r="F1848" s="57">
        <v>876.09</v>
      </c>
      <c r="G1848" s="57">
        <v>125.16</v>
      </c>
      <c r="H1848" s="57">
        <v>876.09</v>
      </c>
      <c r="I1848" s="57" t="s">
        <v>28</v>
      </c>
      <c r="J1848" s="57" t="s">
        <v>28</v>
      </c>
      <c r="K1848" s="57">
        <v>125.16</v>
      </c>
    </row>
    <row r="1849" spans="1:11" ht="33.75">
      <c r="A1849" s="54">
        <v>7101</v>
      </c>
      <c r="B1849" s="54" t="s">
        <v>1154</v>
      </c>
      <c r="C1849" s="58" t="s">
        <v>2971</v>
      </c>
      <c r="D1849" s="56">
        <v>7</v>
      </c>
      <c r="E1849" s="56">
        <v>7</v>
      </c>
      <c r="F1849" s="57">
        <v>876.09</v>
      </c>
      <c r="G1849" s="57">
        <v>125.16</v>
      </c>
      <c r="H1849" s="57">
        <v>876.09</v>
      </c>
      <c r="I1849" s="57" t="s">
        <v>28</v>
      </c>
      <c r="J1849" s="57" t="s">
        <v>28</v>
      </c>
      <c r="K1849" s="57">
        <v>125.16</v>
      </c>
    </row>
    <row r="1850" spans="1:11" ht="33.75">
      <c r="A1850" s="54">
        <v>7101</v>
      </c>
      <c r="B1850" s="54" t="s">
        <v>1150</v>
      </c>
      <c r="C1850" s="58" t="s">
        <v>2971</v>
      </c>
      <c r="D1850" s="56">
        <v>7</v>
      </c>
      <c r="E1850" s="56">
        <v>7</v>
      </c>
      <c r="F1850" s="57">
        <v>876.09</v>
      </c>
      <c r="G1850" s="57">
        <v>125.16</v>
      </c>
      <c r="H1850" s="57">
        <v>876.09</v>
      </c>
      <c r="I1850" s="57" t="s">
        <v>28</v>
      </c>
      <c r="J1850" s="57" t="s">
        <v>28</v>
      </c>
      <c r="K1850" s="57">
        <v>125.16</v>
      </c>
    </row>
    <row r="1851" spans="1:11" ht="33.75">
      <c r="A1851" s="54">
        <v>7101</v>
      </c>
      <c r="B1851" s="54" t="s">
        <v>1152</v>
      </c>
      <c r="C1851" s="58" t="s">
        <v>2971</v>
      </c>
      <c r="D1851" s="56">
        <v>7</v>
      </c>
      <c r="E1851" s="56">
        <v>7</v>
      </c>
      <c r="F1851" s="57">
        <v>876.09</v>
      </c>
      <c r="G1851" s="57">
        <v>125.16</v>
      </c>
      <c r="H1851" s="57">
        <v>876.09</v>
      </c>
      <c r="I1851" s="57" t="s">
        <v>28</v>
      </c>
      <c r="J1851" s="57" t="s">
        <v>28</v>
      </c>
      <c r="K1851" s="57">
        <v>125.16</v>
      </c>
    </row>
    <row r="1852" spans="1:11" ht="33.75">
      <c r="A1852" s="54">
        <v>7102</v>
      </c>
      <c r="B1852" s="54" t="s">
        <v>1158</v>
      </c>
      <c r="C1852" s="58" t="s">
        <v>2972</v>
      </c>
      <c r="D1852" s="56">
        <v>7</v>
      </c>
      <c r="E1852" s="56">
        <v>7</v>
      </c>
      <c r="F1852" s="57">
        <v>862.39</v>
      </c>
      <c r="G1852" s="57">
        <v>123.2</v>
      </c>
      <c r="H1852" s="57">
        <v>862.39</v>
      </c>
      <c r="I1852" s="57" t="s">
        <v>28</v>
      </c>
      <c r="J1852" s="57" t="s">
        <v>28</v>
      </c>
      <c r="K1852" s="57">
        <v>123.2</v>
      </c>
    </row>
    <row r="1853" spans="1:11" ht="33.75">
      <c r="A1853" s="54">
        <v>7102</v>
      </c>
      <c r="B1853" s="54" t="s">
        <v>1160</v>
      </c>
      <c r="C1853" s="58" t="s">
        <v>2972</v>
      </c>
      <c r="D1853" s="56">
        <v>7</v>
      </c>
      <c r="E1853" s="56">
        <v>7</v>
      </c>
      <c r="F1853" s="57">
        <v>862.39</v>
      </c>
      <c r="G1853" s="57">
        <v>123.2</v>
      </c>
      <c r="H1853" s="57">
        <v>862.39</v>
      </c>
      <c r="I1853" s="57" t="s">
        <v>28</v>
      </c>
      <c r="J1853" s="57" t="s">
        <v>28</v>
      </c>
      <c r="K1853" s="57">
        <v>123.2</v>
      </c>
    </row>
    <row r="1854" spans="1:11" ht="33.75">
      <c r="A1854" s="54">
        <v>7102</v>
      </c>
      <c r="B1854" s="54" t="s">
        <v>1162</v>
      </c>
      <c r="C1854" s="58" t="s">
        <v>2972</v>
      </c>
      <c r="D1854" s="56">
        <v>7</v>
      </c>
      <c r="E1854" s="56">
        <v>7</v>
      </c>
      <c r="F1854" s="57">
        <v>862.39</v>
      </c>
      <c r="G1854" s="57">
        <v>123.2</v>
      </c>
      <c r="H1854" s="57">
        <v>862.39</v>
      </c>
      <c r="I1854" s="57" t="s">
        <v>28</v>
      </c>
      <c r="J1854" s="57" t="s">
        <v>28</v>
      </c>
      <c r="K1854" s="57">
        <v>123.2</v>
      </c>
    </row>
    <row r="1855" spans="1:11" ht="33.75">
      <c r="A1855" s="54">
        <v>7102</v>
      </c>
      <c r="B1855" s="54" t="s">
        <v>1164</v>
      </c>
      <c r="C1855" s="58" t="s">
        <v>2972</v>
      </c>
      <c r="D1855" s="56">
        <v>7</v>
      </c>
      <c r="E1855" s="56">
        <v>7</v>
      </c>
      <c r="F1855" s="57">
        <v>862.39</v>
      </c>
      <c r="G1855" s="57">
        <v>123.2</v>
      </c>
      <c r="H1855" s="57">
        <v>862.39</v>
      </c>
      <c r="I1855" s="57" t="s">
        <v>28</v>
      </c>
      <c r="J1855" s="57" t="s">
        <v>28</v>
      </c>
      <c r="K1855" s="57">
        <v>123.2</v>
      </c>
    </row>
    <row r="1856" spans="1:11" ht="33.75">
      <c r="A1856" s="54">
        <v>7103</v>
      </c>
      <c r="B1856" s="54" t="s">
        <v>1176</v>
      </c>
      <c r="C1856" s="58" t="s">
        <v>2973</v>
      </c>
      <c r="D1856" s="56">
        <v>7</v>
      </c>
      <c r="E1856" s="56">
        <v>7</v>
      </c>
      <c r="F1856" s="57">
        <v>723.21</v>
      </c>
      <c r="G1856" s="57">
        <v>103.32</v>
      </c>
      <c r="H1856" s="57">
        <v>723.21</v>
      </c>
      <c r="I1856" s="57" t="s">
        <v>28</v>
      </c>
      <c r="J1856" s="57" t="s">
        <v>28</v>
      </c>
      <c r="K1856" s="57">
        <v>103.32</v>
      </c>
    </row>
    <row r="1857" spans="1:11" ht="33.75">
      <c r="A1857" s="54">
        <v>7103</v>
      </c>
      <c r="B1857" s="54" t="s">
        <v>1172</v>
      </c>
      <c r="C1857" s="58" t="s">
        <v>2973</v>
      </c>
      <c r="D1857" s="56">
        <v>7</v>
      </c>
      <c r="E1857" s="56">
        <v>7</v>
      </c>
      <c r="F1857" s="57">
        <v>723.21</v>
      </c>
      <c r="G1857" s="57">
        <v>103.32</v>
      </c>
      <c r="H1857" s="57">
        <v>723.21</v>
      </c>
      <c r="I1857" s="57" t="s">
        <v>28</v>
      </c>
      <c r="J1857" s="57" t="s">
        <v>28</v>
      </c>
      <c r="K1857" s="57">
        <v>103.32</v>
      </c>
    </row>
    <row r="1858" spans="1:11" ht="33.75">
      <c r="A1858" s="54">
        <v>7103</v>
      </c>
      <c r="B1858" s="54" t="s">
        <v>1182</v>
      </c>
      <c r="C1858" s="58" t="s">
        <v>2973</v>
      </c>
      <c r="D1858" s="56">
        <v>7</v>
      </c>
      <c r="E1858" s="56">
        <v>7</v>
      </c>
      <c r="F1858" s="57">
        <v>723.21</v>
      </c>
      <c r="G1858" s="57">
        <v>103.32</v>
      </c>
      <c r="H1858" s="57">
        <v>723.21</v>
      </c>
      <c r="I1858" s="57" t="s">
        <v>28</v>
      </c>
      <c r="J1858" s="57" t="s">
        <v>28</v>
      </c>
      <c r="K1858" s="57">
        <v>103.32</v>
      </c>
    </row>
    <row r="1859" spans="1:11" ht="33.75">
      <c r="A1859" s="54">
        <v>7103</v>
      </c>
      <c r="B1859" s="54" t="s">
        <v>1174</v>
      </c>
      <c r="C1859" s="58" t="s">
        <v>2973</v>
      </c>
      <c r="D1859" s="56">
        <v>7</v>
      </c>
      <c r="E1859" s="56">
        <v>7</v>
      </c>
      <c r="F1859" s="57">
        <v>723.21</v>
      </c>
      <c r="G1859" s="57">
        <v>103.32</v>
      </c>
      <c r="H1859" s="57">
        <v>723.21</v>
      </c>
      <c r="I1859" s="57" t="s">
        <v>28</v>
      </c>
      <c r="J1859" s="57" t="s">
        <v>28</v>
      </c>
      <c r="K1859" s="57">
        <v>103.32</v>
      </c>
    </row>
    <row r="1860" spans="1:11" ht="33.75">
      <c r="A1860" s="54">
        <v>7103</v>
      </c>
      <c r="B1860" s="54" t="s">
        <v>1178</v>
      </c>
      <c r="C1860" s="58" t="s">
        <v>2973</v>
      </c>
      <c r="D1860" s="56">
        <v>7</v>
      </c>
      <c r="E1860" s="56">
        <v>7</v>
      </c>
      <c r="F1860" s="57">
        <v>723.21</v>
      </c>
      <c r="G1860" s="57">
        <v>103.32</v>
      </c>
      <c r="H1860" s="57">
        <v>723.21</v>
      </c>
      <c r="I1860" s="57" t="s">
        <v>28</v>
      </c>
      <c r="J1860" s="57" t="s">
        <v>28</v>
      </c>
      <c r="K1860" s="57">
        <v>103.32</v>
      </c>
    </row>
    <row r="1861" spans="1:11" ht="33.75">
      <c r="A1861" s="54">
        <v>7103</v>
      </c>
      <c r="B1861" s="54" t="s">
        <v>1180</v>
      </c>
      <c r="C1861" s="58" t="s">
        <v>2973</v>
      </c>
      <c r="D1861" s="56">
        <v>7</v>
      </c>
      <c r="E1861" s="56">
        <v>7</v>
      </c>
      <c r="F1861" s="57">
        <v>723.21</v>
      </c>
      <c r="G1861" s="57">
        <v>103.32</v>
      </c>
      <c r="H1861" s="57">
        <v>723.21</v>
      </c>
      <c r="I1861" s="57" t="s">
        <v>28</v>
      </c>
      <c r="J1861" s="57" t="s">
        <v>28</v>
      </c>
      <c r="K1861" s="57">
        <v>103.32</v>
      </c>
    </row>
    <row r="1862" spans="1:11" ht="33.75">
      <c r="A1862" s="54">
        <v>7104</v>
      </c>
      <c r="B1862" s="54" t="s">
        <v>1186</v>
      </c>
      <c r="C1862" s="58" t="s">
        <v>2974</v>
      </c>
      <c r="D1862" s="56">
        <v>7</v>
      </c>
      <c r="E1862" s="56">
        <v>7</v>
      </c>
      <c r="F1862" s="57">
        <v>722.02</v>
      </c>
      <c r="G1862" s="57">
        <v>103.15</v>
      </c>
      <c r="H1862" s="57">
        <v>722.02</v>
      </c>
      <c r="I1862" s="57" t="s">
        <v>28</v>
      </c>
      <c r="J1862" s="57" t="s">
        <v>28</v>
      </c>
      <c r="K1862" s="57">
        <v>103.15</v>
      </c>
    </row>
    <row r="1863" spans="1:11" ht="33.75">
      <c r="A1863" s="54">
        <v>7104</v>
      </c>
      <c r="B1863" s="54" t="s">
        <v>1184</v>
      </c>
      <c r="C1863" s="58" t="s">
        <v>2974</v>
      </c>
      <c r="D1863" s="56">
        <v>7</v>
      </c>
      <c r="E1863" s="56">
        <v>7</v>
      </c>
      <c r="F1863" s="57">
        <v>722.02</v>
      </c>
      <c r="G1863" s="57">
        <v>103.15</v>
      </c>
      <c r="H1863" s="57">
        <v>722.02</v>
      </c>
      <c r="I1863" s="57" t="s">
        <v>28</v>
      </c>
      <c r="J1863" s="57" t="s">
        <v>28</v>
      </c>
      <c r="K1863" s="57">
        <v>103.15</v>
      </c>
    </row>
    <row r="1864" spans="1:11" ht="33.75">
      <c r="A1864" s="54">
        <v>7104</v>
      </c>
      <c r="B1864" s="54" t="s">
        <v>1192</v>
      </c>
      <c r="C1864" s="58" t="s">
        <v>2974</v>
      </c>
      <c r="D1864" s="56">
        <v>7</v>
      </c>
      <c r="E1864" s="56">
        <v>7</v>
      </c>
      <c r="F1864" s="57">
        <v>722.02</v>
      </c>
      <c r="G1864" s="57">
        <v>103.15</v>
      </c>
      <c r="H1864" s="57">
        <v>722.02</v>
      </c>
      <c r="I1864" s="57" t="s">
        <v>28</v>
      </c>
      <c r="J1864" s="57" t="s">
        <v>28</v>
      </c>
      <c r="K1864" s="57">
        <v>103.15</v>
      </c>
    </row>
    <row r="1865" spans="1:11" ht="33.75">
      <c r="A1865" s="54">
        <v>7104</v>
      </c>
      <c r="B1865" s="54" t="s">
        <v>1190</v>
      </c>
      <c r="C1865" s="58" t="s">
        <v>2974</v>
      </c>
      <c r="D1865" s="56">
        <v>7</v>
      </c>
      <c r="E1865" s="56">
        <v>7</v>
      </c>
      <c r="F1865" s="57">
        <v>722.02</v>
      </c>
      <c r="G1865" s="57">
        <v>103.15</v>
      </c>
      <c r="H1865" s="57">
        <v>722.02</v>
      </c>
      <c r="I1865" s="57" t="s">
        <v>28</v>
      </c>
      <c r="J1865" s="57" t="s">
        <v>28</v>
      </c>
      <c r="K1865" s="57">
        <v>103.15</v>
      </c>
    </row>
    <row r="1866" spans="1:11" ht="33.75">
      <c r="A1866" s="54">
        <v>7104</v>
      </c>
      <c r="B1866" s="54" t="s">
        <v>1194</v>
      </c>
      <c r="C1866" s="58" t="s">
        <v>2974</v>
      </c>
      <c r="D1866" s="56">
        <v>7</v>
      </c>
      <c r="E1866" s="56">
        <v>7</v>
      </c>
      <c r="F1866" s="57">
        <v>722.02</v>
      </c>
      <c r="G1866" s="57">
        <v>103.15</v>
      </c>
      <c r="H1866" s="57">
        <v>722.02</v>
      </c>
      <c r="I1866" s="57" t="s">
        <v>28</v>
      </c>
      <c r="J1866" s="57" t="s">
        <v>28</v>
      </c>
      <c r="K1866" s="57">
        <v>103.15</v>
      </c>
    </row>
    <row r="1867" spans="1:11" ht="33.75">
      <c r="A1867" s="54">
        <v>7104</v>
      </c>
      <c r="B1867" s="54" t="s">
        <v>1188</v>
      </c>
      <c r="C1867" s="58" t="s">
        <v>2974</v>
      </c>
      <c r="D1867" s="56">
        <v>7</v>
      </c>
      <c r="E1867" s="56">
        <v>7</v>
      </c>
      <c r="F1867" s="57">
        <v>722.02</v>
      </c>
      <c r="G1867" s="57">
        <v>103.15</v>
      </c>
      <c r="H1867" s="57">
        <v>722.02</v>
      </c>
      <c r="I1867" s="57" t="s">
        <v>28</v>
      </c>
      <c r="J1867" s="57" t="s">
        <v>28</v>
      </c>
      <c r="K1867" s="57">
        <v>103.15</v>
      </c>
    </row>
    <row r="1868" spans="1:11" ht="33.75">
      <c r="A1868" s="54">
        <v>7105</v>
      </c>
      <c r="B1868" s="54" t="s">
        <v>1206</v>
      </c>
      <c r="C1868" s="58" t="s">
        <v>2975</v>
      </c>
      <c r="D1868" s="56">
        <v>7</v>
      </c>
      <c r="E1868" s="56">
        <v>7</v>
      </c>
      <c r="F1868" s="57">
        <v>627.12</v>
      </c>
      <c r="G1868" s="57">
        <v>89.59</v>
      </c>
      <c r="H1868" s="57">
        <v>627.12</v>
      </c>
      <c r="I1868" s="57" t="s">
        <v>28</v>
      </c>
      <c r="J1868" s="57" t="s">
        <v>28</v>
      </c>
      <c r="K1868" s="57">
        <v>89.59</v>
      </c>
    </row>
    <row r="1869" spans="1:11" ht="33.75">
      <c r="A1869" s="54">
        <v>7105</v>
      </c>
      <c r="B1869" s="54" t="s">
        <v>1196</v>
      </c>
      <c r="C1869" s="58" t="s">
        <v>2975</v>
      </c>
      <c r="D1869" s="56">
        <v>7</v>
      </c>
      <c r="E1869" s="56">
        <v>7</v>
      </c>
      <c r="F1869" s="57">
        <v>627.12</v>
      </c>
      <c r="G1869" s="57">
        <v>89.59</v>
      </c>
      <c r="H1869" s="57">
        <v>627.12</v>
      </c>
      <c r="I1869" s="57" t="s">
        <v>28</v>
      </c>
      <c r="J1869" s="57" t="s">
        <v>28</v>
      </c>
      <c r="K1869" s="57">
        <v>89.59</v>
      </c>
    </row>
    <row r="1870" spans="1:11" ht="33.75">
      <c r="A1870" s="54">
        <v>7105</v>
      </c>
      <c r="B1870" s="54" t="s">
        <v>1198</v>
      </c>
      <c r="C1870" s="58" t="s">
        <v>2975</v>
      </c>
      <c r="D1870" s="56">
        <v>7</v>
      </c>
      <c r="E1870" s="56">
        <v>7</v>
      </c>
      <c r="F1870" s="57">
        <v>627.12</v>
      </c>
      <c r="G1870" s="57">
        <v>89.59</v>
      </c>
      <c r="H1870" s="57">
        <v>627.12</v>
      </c>
      <c r="I1870" s="57" t="s">
        <v>28</v>
      </c>
      <c r="J1870" s="57" t="s">
        <v>28</v>
      </c>
      <c r="K1870" s="57">
        <v>89.59</v>
      </c>
    </row>
    <row r="1871" spans="1:11" ht="33.75">
      <c r="A1871" s="54">
        <v>7105</v>
      </c>
      <c r="B1871" s="54" t="s">
        <v>1200</v>
      </c>
      <c r="C1871" s="58" t="s">
        <v>2975</v>
      </c>
      <c r="D1871" s="56">
        <v>7</v>
      </c>
      <c r="E1871" s="56">
        <v>7</v>
      </c>
      <c r="F1871" s="57">
        <v>627.12</v>
      </c>
      <c r="G1871" s="57">
        <v>89.59</v>
      </c>
      <c r="H1871" s="57">
        <v>627.12</v>
      </c>
      <c r="I1871" s="57" t="s">
        <v>28</v>
      </c>
      <c r="J1871" s="57" t="s">
        <v>28</v>
      </c>
      <c r="K1871" s="57">
        <v>89.59</v>
      </c>
    </row>
    <row r="1872" spans="1:11" ht="33.75">
      <c r="A1872" s="54">
        <v>7105</v>
      </c>
      <c r="B1872" s="54" t="s">
        <v>1202</v>
      </c>
      <c r="C1872" s="58" t="s">
        <v>2975</v>
      </c>
      <c r="D1872" s="56">
        <v>7</v>
      </c>
      <c r="E1872" s="56">
        <v>7</v>
      </c>
      <c r="F1872" s="57">
        <v>627.12</v>
      </c>
      <c r="G1872" s="57">
        <v>89.59</v>
      </c>
      <c r="H1872" s="57">
        <v>627.12</v>
      </c>
      <c r="I1872" s="57" t="s">
        <v>28</v>
      </c>
      <c r="J1872" s="57" t="s">
        <v>28</v>
      </c>
      <c r="K1872" s="57">
        <v>89.59</v>
      </c>
    </row>
    <row r="1873" spans="1:11" ht="33.75">
      <c r="A1873" s="54">
        <v>7105</v>
      </c>
      <c r="B1873" s="54" t="s">
        <v>1204</v>
      </c>
      <c r="C1873" s="58" t="s">
        <v>2975</v>
      </c>
      <c r="D1873" s="56">
        <v>7</v>
      </c>
      <c r="E1873" s="56">
        <v>7</v>
      </c>
      <c r="F1873" s="57">
        <v>627.12</v>
      </c>
      <c r="G1873" s="57">
        <v>89.59</v>
      </c>
      <c r="H1873" s="57">
        <v>627.12</v>
      </c>
      <c r="I1873" s="57" t="s">
        <v>28</v>
      </c>
      <c r="J1873" s="57" t="s">
        <v>28</v>
      </c>
      <c r="K1873" s="57">
        <v>89.59</v>
      </c>
    </row>
    <row r="1874" spans="1:11" ht="45">
      <c r="A1874" s="54">
        <v>7106</v>
      </c>
      <c r="B1874" s="54" t="s">
        <v>1214</v>
      </c>
      <c r="C1874" s="58" t="s">
        <v>2976</v>
      </c>
      <c r="D1874" s="56">
        <v>7</v>
      </c>
      <c r="E1874" s="56">
        <v>7</v>
      </c>
      <c r="F1874" s="57">
        <v>698.95</v>
      </c>
      <c r="G1874" s="57">
        <v>99.85</v>
      </c>
      <c r="H1874" s="57">
        <v>698.95</v>
      </c>
      <c r="I1874" s="57" t="s">
        <v>28</v>
      </c>
      <c r="J1874" s="57" t="s">
        <v>28</v>
      </c>
      <c r="K1874" s="57">
        <v>99.85</v>
      </c>
    </row>
    <row r="1875" spans="1:11" ht="45">
      <c r="A1875" s="54">
        <v>7106</v>
      </c>
      <c r="B1875" s="54" t="s">
        <v>1213</v>
      </c>
      <c r="C1875" s="58" t="s">
        <v>2976</v>
      </c>
      <c r="D1875" s="56">
        <v>7</v>
      </c>
      <c r="E1875" s="56">
        <v>7</v>
      </c>
      <c r="F1875" s="57">
        <v>698.95</v>
      </c>
      <c r="G1875" s="57">
        <v>99.85</v>
      </c>
      <c r="H1875" s="57">
        <v>698.95</v>
      </c>
      <c r="I1875" s="57" t="s">
        <v>28</v>
      </c>
      <c r="J1875" s="57" t="s">
        <v>28</v>
      </c>
      <c r="K1875" s="57">
        <v>99.85</v>
      </c>
    </row>
    <row r="1876" spans="1:11" ht="45">
      <c r="A1876" s="54">
        <v>7106</v>
      </c>
      <c r="B1876" s="54" t="s">
        <v>1211</v>
      </c>
      <c r="C1876" s="58" t="s">
        <v>2976</v>
      </c>
      <c r="D1876" s="56">
        <v>7</v>
      </c>
      <c r="E1876" s="56">
        <v>7</v>
      </c>
      <c r="F1876" s="57">
        <v>698.95</v>
      </c>
      <c r="G1876" s="57">
        <v>99.85</v>
      </c>
      <c r="H1876" s="57">
        <v>698.95</v>
      </c>
      <c r="I1876" s="57" t="s">
        <v>28</v>
      </c>
      <c r="J1876" s="57" t="s">
        <v>28</v>
      </c>
      <c r="K1876" s="57">
        <v>99.85</v>
      </c>
    </row>
    <row r="1877" spans="1:11" ht="45">
      <c r="A1877" s="54">
        <v>7106</v>
      </c>
      <c r="B1877" s="54" t="s">
        <v>1210</v>
      </c>
      <c r="C1877" s="58" t="s">
        <v>2976</v>
      </c>
      <c r="D1877" s="56">
        <v>7</v>
      </c>
      <c r="E1877" s="56">
        <v>7</v>
      </c>
      <c r="F1877" s="57">
        <v>698.95</v>
      </c>
      <c r="G1877" s="57">
        <v>99.85</v>
      </c>
      <c r="H1877" s="57">
        <v>698.95</v>
      </c>
      <c r="I1877" s="57" t="s">
        <v>28</v>
      </c>
      <c r="J1877" s="57" t="s">
        <v>28</v>
      </c>
      <c r="K1877" s="57">
        <v>99.85</v>
      </c>
    </row>
    <row r="1878" spans="1:11" ht="45">
      <c r="A1878" s="54">
        <v>7106</v>
      </c>
      <c r="B1878" s="54" t="s">
        <v>1212</v>
      </c>
      <c r="C1878" s="58" t="s">
        <v>2976</v>
      </c>
      <c r="D1878" s="56">
        <v>7</v>
      </c>
      <c r="E1878" s="56">
        <v>7</v>
      </c>
      <c r="F1878" s="57">
        <v>698.95</v>
      </c>
      <c r="G1878" s="57">
        <v>99.85</v>
      </c>
      <c r="H1878" s="57">
        <v>698.95</v>
      </c>
      <c r="I1878" s="57" t="s">
        <v>28</v>
      </c>
      <c r="J1878" s="57" t="s">
        <v>28</v>
      </c>
      <c r="K1878" s="57">
        <v>99.85</v>
      </c>
    </row>
    <row r="1879" spans="1:11" ht="45">
      <c r="A1879" s="54">
        <v>7106</v>
      </c>
      <c r="B1879" s="54" t="s">
        <v>1209</v>
      </c>
      <c r="C1879" s="58" t="s">
        <v>2976</v>
      </c>
      <c r="D1879" s="56">
        <v>7</v>
      </c>
      <c r="E1879" s="56">
        <v>7</v>
      </c>
      <c r="F1879" s="57">
        <v>698.95</v>
      </c>
      <c r="G1879" s="57">
        <v>99.85</v>
      </c>
      <c r="H1879" s="57">
        <v>698.95</v>
      </c>
      <c r="I1879" s="57" t="s">
        <v>28</v>
      </c>
      <c r="J1879" s="57" t="s">
        <v>28</v>
      </c>
      <c r="K1879" s="57">
        <v>99.85</v>
      </c>
    </row>
    <row r="1880" spans="1:11" ht="33.75">
      <c r="A1880" s="54">
        <v>7107</v>
      </c>
      <c r="B1880" s="54" t="s">
        <v>1215</v>
      </c>
      <c r="C1880" s="58" t="s">
        <v>2977</v>
      </c>
      <c r="D1880" s="56">
        <v>7</v>
      </c>
      <c r="E1880" s="56">
        <v>7</v>
      </c>
      <c r="F1880" s="57">
        <v>704.19</v>
      </c>
      <c r="G1880" s="57">
        <v>100.6</v>
      </c>
      <c r="H1880" s="57">
        <v>704.19</v>
      </c>
      <c r="I1880" s="57" t="s">
        <v>28</v>
      </c>
      <c r="J1880" s="57" t="s">
        <v>28</v>
      </c>
      <c r="K1880" s="57">
        <v>100.6</v>
      </c>
    </row>
    <row r="1881" spans="1:11" ht="33.75">
      <c r="A1881" s="54">
        <v>7107</v>
      </c>
      <c r="B1881" s="54" t="s">
        <v>1216</v>
      </c>
      <c r="C1881" s="58" t="s">
        <v>2977</v>
      </c>
      <c r="D1881" s="56">
        <v>7</v>
      </c>
      <c r="E1881" s="56">
        <v>7</v>
      </c>
      <c r="F1881" s="57">
        <v>704.19</v>
      </c>
      <c r="G1881" s="57">
        <v>100.6</v>
      </c>
      <c r="H1881" s="57">
        <v>704.19</v>
      </c>
      <c r="I1881" s="57" t="s">
        <v>28</v>
      </c>
      <c r="J1881" s="57" t="s">
        <v>28</v>
      </c>
      <c r="K1881" s="57">
        <v>100.6</v>
      </c>
    </row>
    <row r="1882" spans="1:11" ht="33.75">
      <c r="A1882" s="54">
        <v>7107</v>
      </c>
      <c r="B1882" s="54" t="s">
        <v>1218</v>
      </c>
      <c r="C1882" s="58" t="s">
        <v>2977</v>
      </c>
      <c r="D1882" s="56">
        <v>7</v>
      </c>
      <c r="E1882" s="56">
        <v>7</v>
      </c>
      <c r="F1882" s="57">
        <v>704.19</v>
      </c>
      <c r="G1882" s="57">
        <v>100.6</v>
      </c>
      <c r="H1882" s="57">
        <v>704.19</v>
      </c>
      <c r="I1882" s="57" t="s">
        <v>28</v>
      </c>
      <c r="J1882" s="57" t="s">
        <v>28</v>
      </c>
      <c r="K1882" s="57">
        <v>100.6</v>
      </c>
    </row>
    <row r="1883" spans="1:11" ht="33.75">
      <c r="A1883" s="54">
        <v>7107</v>
      </c>
      <c r="B1883" s="54" t="s">
        <v>1219</v>
      </c>
      <c r="C1883" s="58" t="s">
        <v>2977</v>
      </c>
      <c r="D1883" s="56">
        <v>7</v>
      </c>
      <c r="E1883" s="56">
        <v>7</v>
      </c>
      <c r="F1883" s="57">
        <v>704.19</v>
      </c>
      <c r="G1883" s="57">
        <v>100.6</v>
      </c>
      <c r="H1883" s="57">
        <v>704.19</v>
      </c>
      <c r="I1883" s="57" t="s">
        <v>28</v>
      </c>
      <c r="J1883" s="57" t="s">
        <v>28</v>
      </c>
      <c r="K1883" s="57">
        <v>100.6</v>
      </c>
    </row>
    <row r="1884" spans="1:11" ht="33.75">
      <c r="A1884" s="54">
        <v>7107</v>
      </c>
      <c r="B1884" s="54" t="s">
        <v>1220</v>
      </c>
      <c r="C1884" s="58" t="s">
        <v>2977</v>
      </c>
      <c r="D1884" s="56">
        <v>7</v>
      </c>
      <c r="E1884" s="56">
        <v>7</v>
      </c>
      <c r="F1884" s="57">
        <v>704.19</v>
      </c>
      <c r="G1884" s="57">
        <v>100.6</v>
      </c>
      <c r="H1884" s="57">
        <v>704.19</v>
      </c>
      <c r="I1884" s="57" t="s">
        <v>28</v>
      </c>
      <c r="J1884" s="57" t="s">
        <v>28</v>
      </c>
      <c r="K1884" s="57">
        <v>100.6</v>
      </c>
    </row>
    <row r="1885" spans="1:11" ht="33.75">
      <c r="A1885" s="54">
        <v>7107</v>
      </c>
      <c r="B1885" s="54" t="s">
        <v>1217</v>
      </c>
      <c r="C1885" s="58" t="s">
        <v>2977</v>
      </c>
      <c r="D1885" s="56">
        <v>7</v>
      </c>
      <c r="E1885" s="56">
        <v>7</v>
      </c>
      <c r="F1885" s="57">
        <v>704.19</v>
      </c>
      <c r="G1885" s="57">
        <v>100.6</v>
      </c>
      <c r="H1885" s="57">
        <v>704.19</v>
      </c>
      <c r="I1885" s="57" t="s">
        <v>28</v>
      </c>
      <c r="J1885" s="57" t="s">
        <v>28</v>
      </c>
      <c r="K1885" s="57">
        <v>100.6</v>
      </c>
    </row>
    <row r="1886" spans="1:11" ht="33.75">
      <c r="A1886" s="54">
        <v>7108</v>
      </c>
      <c r="B1886" s="54" t="s">
        <v>1225</v>
      </c>
      <c r="C1886" s="58" t="s">
        <v>2978</v>
      </c>
      <c r="D1886" s="56">
        <v>7</v>
      </c>
      <c r="E1886" s="56">
        <v>7</v>
      </c>
      <c r="F1886" s="57">
        <v>685.32</v>
      </c>
      <c r="G1886" s="57">
        <v>97.9</v>
      </c>
      <c r="H1886" s="57">
        <v>685.32</v>
      </c>
      <c r="I1886" s="57" t="s">
        <v>28</v>
      </c>
      <c r="J1886" s="57" t="s">
        <v>28</v>
      </c>
      <c r="K1886" s="57">
        <v>97.9</v>
      </c>
    </row>
    <row r="1887" spans="1:11" ht="33.75">
      <c r="A1887" s="54">
        <v>7108</v>
      </c>
      <c r="B1887" s="54" t="s">
        <v>1223</v>
      </c>
      <c r="C1887" s="58" t="s">
        <v>2978</v>
      </c>
      <c r="D1887" s="56">
        <v>7</v>
      </c>
      <c r="E1887" s="56">
        <v>7</v>
      </c>
      <c r="F1887" s="57">
        <v>685.32</v>
      </c>
      <c r="G1887" s="57">
        <v>97.9</v>
      </c>
      <c r="H1887" s="57">
        <v>685.32</v>
      </c>
      <c r="I1887" s="57" t="s">
        <v>28</v>
      </c>
      <c r="J1887" s="57" t="s">
        <v>28</v>
      </c>
      <c r="K1887" s="57">
        <v>97.9</v>
      </c>
    </row>
    <row r="1888" spans="1:11" ht="33.75">
      <c r="A1888" s="54">
        <v>7108</v>
      </c>
      <c r="B1888" s="54" t="s">
        <v>1224</v>
      </c>
      <c r="C1888" s="58" t="s">
        <v>2978</v>
      </c>
      <c r="D1888" s="56">
        <v>7</v>
      </c>
      <c r="E1888" s="56">
        <v>7</v>
      </c>
      <c r="F1888" s="57">
        <v>685.32</v>
      </c>
      <c r="G1888" s="57">
        <v>97.9</v>
      </c>
      <c r="H1888" s="57">
        <v>685.32</v>
      </c>
      <c r="I1888" s="57" t="s">
        <v>28</v>
      </c>
      <c r="J1888" s="57" t="s">
        <v>28</v>
      </c>
      <c r="K1888" s="57">
        <v>97.9</v>
      </c>
    </row>
    <row r="1889" spans="1:11" ht="33.75">
      <c r="A1889" s="54">
        <v>7108</v>
      </c>
      <c r="B1889" s="54" t="s">
        <v>1221</v>
      </c>
      <c r="C1889" s="58" t="s">
        <v>2978</v>
      </c>
      <c r="D1889" s="56">
        <v>7</v>
      </c>
      <c r="E1889" s="56">
        <v>7</v>
      </c>
      <c r="F1889" s="57">
        <v>685.32</v>
      </c>
      <c r="G1889" s="57">
        <v>97.9</v>
      </c>
      <c r="H1889" s="57">
        <v>685.32</v>
      </c>
      <c r="I1889" s="57" t="s">
        <v>28</v>
      </c>
      <c r="J1889" s="57" t="s">
        <v>28</v>
      </c>
      <c r="K1889" s="57">
        <v>97.9</v>
      </c>
    </row>
    <row r="1890" spans="1:11" ht="33.75">
      <c r="A1890" s="54">
        <v>7108</v>
      </c>
      <c r="B1890" s="54" t="s">
        <v>1222</v>
      </c>
      <c r="C1890" s="58" t="s">
        <v>2978</v>
      </c>
      <c r="D1890" s="56">
        <v>7</v>
      </c>
      <c r="E1890" s="56">
        <v>7</v>
      </c>
      <c r="F1890" s="57">
        <v>685.32</v>
      </c>
      <c r="G1890" s="57">
        <v>97.9</v>
      </c>
      <c r="H1890" s="57">
        <v>685.32</v>
      </c>
      <c r="I1890" s="57" t="s">
        <v>28</v>
      </c>
      <c r="J1890" s="57" t="s">
        <v>28</v>
      </c>
      <c r="K1890" s="57">
        <v>97.9</v>
      </c>
    </row>
    <row r="1891" spans="1:11" ht="33.75">
      <c r="A1891" s="54">
        <v>7108</v>
      </c>
      <c r="B1891" s="54" t="s">
        <v>1226</v>
      </c>
      <c r="C1891" s="58" t="s">
        <v>2978</v>
      </c>
      <c r="D1891" s="56">
        <v>7</v>
      </c>
      <c r="E1891" s="56">
        <v>7</v>
      </c>
      <c r="F1891" s="57">
        <v>685.32</v>
      </c>
      <c r="G1891" s="57">
        <v>97.9</v>
      </c>
      <c r="H1891" s="57">
        <v>685.32</v>
      </c>
      <c r="I1891" s="57" t="s">
        <v>28</v>
      </c>
      <c r="J1891" s="57" t="s">
        <v>28</v>
      </c>
      <c r="K1891" s="57">
        <v>97.9</v>
      </c>
    </row>
    <row r="1892" spans="1:11" ht="33.75">
      <c r="A1892" s="54">
        <v>7109</v>
      </c>
      <c r="B1892" s="54" t="s">
        <v>1239</v>
      </c>
      <c r="C1892" s="58" t="s">
        <v>2979</v>
      </c>
      <c r="D1892" s="56">
        <v>7</v>
      </c>
      <c r="E1892" s="56">
        <v>7</v>
      </c>
      <c r="F1892" s="57">
        <v>691.06</v>
      </c>
      <c r="G1892" s="57">
        <v>98.72</v>
      </c>
      <c r="H1892" s="57">
        <v>691.06</v>
      </c>
      <c r="I1892" s="57" t="s">
        <v>28</v>
      </c>
      <c r="J1892" s="57" t="s">
        <v>28</v>
      </c>
      <c r="K1892" s="57">
        <v>98.72</v>
      </c>
    </row>
    <row r="1893" spans="1:11" ht="33.75">
      <c r="A1893" s="54">
        <v>7109</v>
      </c>
      <c r="B1893" s="54" t="s">
        <v>1241</v>
      </c>
      <c r="C1893" s="58" t="s">
        <v>2979</v>
      </c>
      <c r="D1893" s="56">
        <v>7</v>
      </c>
      <c r="E1893" s="56">
        <v>7</v>
      </c>
      <c r="F1893" s="57">
        <v>691.06</v>
      </c>
      <c r="G1893" s="57">
        <v>98.72</v>
      </c>
      <c r="H1893" s="57">
        <v>691.06</v>
      </c>
      <c r="I1893" s="57" t="s">
        <v>28</v>
      </c>
      <c r="J1893" s="57" t="s">
        <v>28</v>
      </c>
      <c r="K1893" s="57">
        <v>98.72</v>
      </c>
    </row>
    <row r="1894" spans="1:11" ht="33.75">
      <c r="A1894" s="54">
        <v>7109</v>
      </c>
      <c r="B1894" s="54" t="s">
        <v>1243</v>
      </c>
      <c r="C1894" s="58" t="s">
        <v>2979</v>
      </c>
      <c r="D1894" s="56">
        <v>7</v>
      </c>
      <c r="E1894" s="56">
        <v>7</v>
      </c>
      <c r="F1894" s="57">
        <v>691.06</v>
      </c>
      <c r="G1894" s="57">
        <v>98.72</v>
      </c>
      <c r="H1894" s="57">
        <v>691.06</v>
      </c>
      <c r="I1894" s="57" t="s">
        <v>28</v>
      </c>
      <c r="J1894" s="57" t="s">
        <v>28</v>
      </c>
      <c r="K1894" s="57">
        <v>98.72</v>
      </c>
    </row>
    <row r="1895" spans="1:11" ht="33.75">
      <c r="A1895" s="54">
        <v>7109</v>
      </c>
      <c r="B1895" s="54" t="s">
        <v>1237</v>
      </c>
      <c r="C1895" s="58" t="s">
        <v>2979</v>
      </c>
      <c r="D1895" s="56">
        <v>7</v>
      </c>
      <c r="E1895" s="56">
        <v>7</v>
      </c>
      <c r="F1895" s="57">
        <v>691.06</v>
      </c>
      <c r="G1895" s="57">
        <v>98.72</v>
      </c>
      <c r="H1895" s="57">
        <v>691.06</v>
      </c>
      <c r="I1895" s="57" t="s">
        <v>28</v>
      </c>
      <c r="J1895" s="57" t="s">
        <v>28</v>
      </c>
      <c r="K1895" s="57">
        <v>98.72</v>
      </c>
    </row>
    <row r="1896" spans="1:11" ht="33.75">
      <c r="A1896" s="54">
        <v>7109</v>
      </c>
      <c r="B1896" s="54" t="s">
        <v>1233</v>
      </c>
      <c r="C1896" s="58" t="s">
        <v>2979</v>
      </c>
      <c r="D1896" s="56">
        <v>7</v>
      </c>
      <c r="E1896" s="56">
        <v>7</v>
      </c>
      <c r="F1896" s="57">
        <v>691.06</v>
      </c>
      <c r="G1896" s="57">
        <v>98.72</v>
      </c>
      <c r="H1896" s="57">
        <v>691.06</v>
      </c>
      <c r="I1896" s="57" t="s">
        <v>28</v>
      </c>
      <c r="J1896" s="57" t="s">
        <v>28</v>
      </c>
      <c r="K1896" s="57">
        <v>98.72</v>
      </c>
    </row>
    <row r="1897" spans="1:11" ht="33.75">
      <c r="A1897" s="54">
        <v>7109</v>
      </c>
      <c r="B1897" s="54" t="s">
        <v>1235</v>
      </c>
      <c r="C1897" s="58" t="s">
        <v>2979</v>
      </c>
      <c r="D1897" s="56">
        <v>7</v>
      </c>
      <c r="E1897" s="56">
        <v>7</v>
      </c>
      <c r="F1897" s="57">
        <v>691.06</v>
      </c>
      <c r="G1897" s="57">
        <v>98.72</v>
      </c>
      <c r="H1897" s="57">
        <v>691.06</v>
      </c>
      <c r="I1897" s="57" t="s">
        <v>28</v>
      </c>
      <c r="J1897" s="57" t="s">
        <v>28</v>
      </c>
      <c r="K1897" s="57">
        <v>98.72</v>
      </c>
    </row>
    <row r="1898" spans="1:11" ht="33.75">
      <c r="A1898" s="54">
        <v>7110</v>
      </c>
      <c r="B1898" s="54" t="s">
        <v>1249</v>
      </c>
      <c r="C1898" s="58" t="s">
        <v>2980</v>
      </c>
      <c r="D1898" s="56">
        <v>7</v>
      </c>
      <c r="E1898" s="56">
        <v>7</v>
      </c>
      <c r="F1898" s="57">
        <v>680.98</v>
      </c>
      <c r="G1898" s="57">
        <v>97.28</v>
      </c>
      <c r="H1898" s="57">
        <v>680.98</v>
      </c>
      <c r="I1898" s="57" t="s">
        <v>28</v>
      </c>
      <c r="J1898" s="57" t="s">
        <v>28</v>
      </c>
      <c r="K1898" s="57">
        <v>97.28</v>
      </c>
    </row>
    <row r="1899" spans="1:11" ht="33.75">
      <c r="A1899" s="54">
        <v>7110</v>
      </c>
      <c r="B1899" s="54" t="s">
        <v>1247</v>
      </c>
      <c r="C1899" s="58" t="s">
        <v>2980</v>
      </c>
      <c r="D1899" s="56">
        <v>7</v>
      </c>
      <c r="E1899" s="56">
        <v>7</v>
      </c>
      <c r="F1899" s="57">
        <v>680.98</v>
      </c>
      <c r="G1899" s="57">
        <v>97.28</v>
      </c>
      <c r="H1899" s="57">
        <v>680.98</v>
      </c>
      <c r="I1899" s="57" t="s">
        <v>28</v>
      </c>
      <c r="J1899" s="57" t="s">
        <v>28</v>
      </c>
      <c r="K1899" s="57">
        <v>97.28</v>
      </c>
    </row>
    <row r="1900" spans="1:11" ht="33.75">
      <c r="A1900" s="54">
        <v>7110</v>
      </c>
      <c r="B1900" s="54" t="s">
        <v>1245</v>
      </c>
      <c r="C1900" s="58" t="s">
        <v>2980</v>
      </c>
      <c r="D1900" s="56">
        <v>7</v>
      </c>
      <c r="E1900" s="56">
        <v>7</v>
      </c>
      <c r="F1900" s="57">
        <v>680.98</v>
      </c>
      <c r="G1900" s="57">
        <v>97.28</v>
      </c>
      <c r="H1900" s="57">
        <v>680.98</v>
      </c>
      <c r="I1900" s="57" t="s">
        <v>28</v>
      </c>
      <c r="J1900" s="57" t="s">
        <v>28</v>
      </c>
      <c r="K1900" s="57">
        <v>97.28</v>
      </c>
    </row>
    <row r="1901" spans="1:11" ht="33.75">
      <c r="A1901" s="54">
        <v>7110</v>
      </c>
      <c r="B1901" s="54" t="s">
        <v>1255</v>
      </c>
      <c r="C1901" s="58" t="s">
        <v>2980</v>
      </c>
      <c r="D1901" s="56">
        <v>7</v>
      </c>
      <c r="E1901" s="56">
        <v>7</v>
      </c>
      <c r="F1901" s="57">
        <v>680.98</v>
      </c>
      <c r="G1901" s="57">
        <v>97.28</v>
      </c>
      <c r="H1901" s="57">
        <v>680.98</v>
      </c>
      <c r="I1901" s="57" t="s">
        <v>28</v>
      </c>
      <c r="J1901" s="57" t="s">
        <v>28</v>
      </c>
      <c r="K1901" s="57">
        <v>97.28</v>
      </c>
    </row>
    <row r="1902" spans="1:11" ht="33.75">
      <c r="A1902" s="54">
        <v>7110</v>
      </c>
      <c r="B1902" s="54" t="s">
        <v>1251</v>
      </c>
      <c r="C1902" s="58" t="s">
        <v>2980</v>
      </c>
      <c r="D1902" s="56">
        <v>7</v>
      </c>
      <c r="E1902" s="56">
        <v>7</v>
      </c>
      <c r="F1902" s="57">
        <v>680.98</v>
      </c>
      <c r="G1902" s="57">
        <v>97.28</v>
      </c>
      <c r="H1902" s="57">
        <v>680.98</v>
      </c>
      <c r="I1902" s="57" t="s">
        <v>28</v>
      </c>
      <c r="J1902" s="57" t="s">
        <v>28</v>
      </c>
      <c r="K1902" s="57">
        <v>97.28</v>
      </c>
    </row>
    <row r="1903" spans="1:11" ht="33.75">
      <c r="A1903" s="54">
        <v>7110</v>
      </c>
      <c r="B1903" s="54" t="s">
        <v>1253</v>
      </c>
      <c r="C1903" s="58" t="s">
        <v>2980</v>
      </c>
      <c r="D1903" s="56">
        <v>7</v>
      </c>
      <c r="E1903" s="56">
        <v>7</v>
      </c>
      <c r="F1903" s="57">
        <v>680.98</v>
      </c>
      <c r="G1903" s="57">
        <v>97.28</v>
      </c>
      <c r="H1903" s="57">
        <v>680.98</v>
      </c>
      <c r="I1903" s="57" t="s">
        <v>28</v>
      </c>
      <c r="J1903" s="57" t="s">
        <v>28</v>
      </c>
      <c r="K1903" s="57">
        <v>97.28</v>
      </c>
    </row>
    <row r="1904" spans="1:11" ht="33.75">
      <c r="A1904" s="54">
        <v>7111</v>
      </c>
      <c r="B1904" s="54" t="s">
        <v>1263</v>
      </c>
      <c r="C1904" s="58" t="s">
        <v>2981</v>
      </c>
      <c r="D1904" s="56">
        <v>7</v>
      </c>
      <c r="E1904" s="56">
        <v>7</v>
      </c>
      <c r="F1904" s="57">
        <v>689.89</v>
      </c>
      <c r="G1904" s="57">
        <v>98.56</v>
      </c>
      <c r="H1904" s="57">
        <v>689.89</v>
      </c>
      <c r="I1904" s="57" t="s">
        <v>28</v>
      </c>
      <c r="J1904" s="57" t="s">
        <v>28</v>
      </c>
      <c r="K1904" s="57">
        <v>98.56</v>
      </c>
    </row>
    <row r="1905" spans="1:11" ht="33.75">
      <c r="A1905" s="54">
        <v>7111</v>
      </c>
      <c r="B1905" s="54" t="s">
        <v>1265</v>
      </c>
      <c r="C1905" s="58" t="s">
        <v>2981</v>
      </c>
      <c r="D1905" s="56">
        <v>7</v>
      </c>
      <c r="E1905" s="56">
        <v>7</v>
      </c>
      <c r="F1905" s="57">
        <v>689.89</v>
      </c>
      <c r="G1905" s="57">
        <v>98.56</v>
      </c>
      <c r="H1905" s="57">
        <v>689.89</v>
      </c>
      <c r="I1905" s="57" t="s">
        <v>28</v>
      </c>
      <c r="J1905" s="57" t="s">
        <v>28</v>
      </c>
      <c r="K1905" s="57">
        <v>98.56</v>
      </c>
    </row>
    <row r="1906" spans="1:11" ht="33.75">
      <c r="A1906" s="54">
        <v>7111</v>
      </c>
      <c r="B1906" s="54" t="s">
        <v>1261</v>
      </c>
      <c r="C1906" s="58" t="s">
        <v>2981</v>
      </c>
      <c r="D1906" s="56">
        <v>7</v>
      </c>
      <c r="E1906" s="56">
        <v>7</v>
      </c>
      <c r="F1906" s="57">
        <v>689.89</v>
      </c>
      <c r="G1906" s="57">
        <v>98.56</v>
      </c>
      <c r="H1906" s="57">
        <v>689.89</v>
      </c>
      <c r="I1906" s="57" t="s">
        <v>28</v>
      </c>
      <c r="J1906" s="57" t="s">
        <v>28</v>
      </c>
      <c r="K1906" s="57">
        <v>98.56</v>
      </c>
    </row>
    <row r="1907" spans="1:11" ht="33.75">
      <c r="A1907" s="54">
        <v>7111</v>
      </c>
      <c r="B1907" s="54" t="s">
        <v>1267</v>
      </c>
      <c r="C1907" s="58" t="s">
        <v>2981</v>
      </c>
      <c r="D1907" s="56">
        <v>7</v>
      </c>
      <c r="E1907" s="56">
        <v>7</v>
      </c>
      <c r="F1907" s="57">
        <v>689.89</v>
      </c>
      <c r="G1907" s="57">
        <v>98.56</v>
      </c>
      <c r="H1907" s="57">
        <v>689.89</v>
      </c>
      <c r="I1907" s="57" t="s">
        <v>28</v>
      </c>
      <c r="J1907" s="57" t="s">
        <v>28</v>
      </c>
      <c r="K1907" s="57">
        <v>98.56</v>
      </c>
    </row>
    <row r="1908" spans="1:11" ht="33.75">
      <c r="A1908" s="54">
        <v>7111</v>
      </c>
      <c r="B1908" s="54" t="s">
        <v>1257</v>
      </c>
      <c r="C1908" s="58" t="s">
        <v>2981</v>
      </c>
      <c r="D1908" s="56">
        <v>7</v>
      </c>
      <c r="E1908" s="56">
        <v>7</v>
      </c>
      <c r="F1908" s="57">
        <v>689.89</v>
      </c>
      <c r="G1908" s="57">
        <v>98.56</v>
      </c>
      <c r="H1908" s="57">
        <v>689.89</v>
      </c>
      <c r="I1908" s="57" t="s">
        <v>28</v>
      </c>
      <c r="J1908" s="57" t="s">
        <v>28</v>
      </c>
      <c r="K1908" s="57">
        <v>98.56</v>
      </c>
    </row>
    <row r="1909" spans="1:11" ht="33.75">
      <c r="A1909" s="54">
        <v>7111</v>
      </c>
      <c r="B1909" s="54" t="s">
        <v>1259</v>
      </c>
      <c r="C1909" s="58" t="s">
        <v>2981</v>
      </c>
      <c r="D1909" s="56">
        <v>7</v>
      </c>
      <c r="E1909" s="56">
        <v>7</v>
      </c>
      <c r="F1909" s="57">
        <v>689.89</v>
      </c>
      <c r="G1909" s="57">
        <v>98.56</v>
      </c>
      <c r="H1909" s="57">
        <v>689.89</v>
      </c>
      <c r="I1909" s="57" t="s">
        <v>28</v>
      </c>
      <c r="J1909" s="57" t="s">
        <v>28</v>
      </c>
      <c r="K1909" s="57">
        <v>98.56</v>
      </c>
    </row>
    <row r="1910" spans="1:11" ht="33.75">
      <c r="A1910" s="54">
        <v>7112</v>
      </c>
      <c r="B1910" s="54" t="s">
        <v>1283</v>
      </c>
      <c r="C1910" s="58" t="s">
        <v>2982</v>
      </c>
      <c r="D1910" s="56">
        <v>7</v>
      </c>
      <c r="E1910" s="56">
        <v>7</v>
      </c>
      <c r="F1910" s="57">
        <v>673.02</v>
      </c>
      <c r="G1910" s="57">
        <v>96.15</v>
      </c>
      <c r="H1910" s="57">
        <v>673.02</v>
      </c>
      <c r="I1910" s="57" t="s">
        <v>28</v>
      </c>
      <c r="J1910" s="57" t="s">
        <v>28</v>
      </c>
      <c r="K1910" s="57">
        <v>96.15</v>
      </c>
    </row>
    <row r="1911" spans="1:11" ht="33.75">
      <c r="A1911" s="54">
        <v>7112</v>
      </c>
      <c r="B1911" s="54" t="s">
        <v>1277</v>
      </c>
      <c r="C1911" s="58" t="s">
        <v>2982</v>
      </c>
      <c r="D1911" s="56">
        <v>7</v>
      </c>
      <c r="E1911" s="56">
        <v>7</v>
      </c>
      <c r="F1911" s="57">
        <v>673.02</v>
      </c>
      <c r="G1911" s="57">
        <v>96.15</v>
      </c>
      <c r="H1911" s="57">
        <v>673.02</v>
      </c>
      <c r="I1911" s="57" t="s">
        <v>28</v>
      </c>
      <c r="J1911" s="57" t="s">
        <v>28</v>
      </c>
      <c r="K1911" s="57">
        <v>96.15</v>
      </c>
    </row>
    <row r="1912" spans="1:11" ht="33.75">
      <c r="A1912" s="54">
        <v>7112</v>
      </c>
      <c r="B1912" s="54" t="s">
        <v>1279</v>
      </c>
      <c r="C1912" s="58" t="s">
        <v>2982</v>
      </c>
      <c r="D1912" s="56">
        <v>7</v>
      </c>
      <c r="E1912" s="56">
        <v>7</v>
      </c>
      <c r="F1912" s="57">
        <v>673.02</v>
      </c>
      <c r="G1912" s="57">
        <v>96.15</v>
      </c>
      <c r="H1912" s="57">
        <v>673.02</v>
      </c>
      <c r="I1912" s="57" t="s">
        <v>28</v>
      </c>
      <c r="J1912" s="57" t="s">
        <v>28</v>
      </c>
      <c r="K1912" s="57">
        <v>96.15</v>
      </c>
    </row>
    <row r="1913" spans="1:11" ht="33.75">
      <c r="A1913" s="54">
        <v>7112</v>
      </c>
      <c r="B1913" s="54" t="s">
        <v>1281</v>
      </c>
      <c r="C1913" s="58" t="s">
        <v>2982</v>
      </c>
      <c r="D1913" s="56">
        <v>7</v>
      </c>
      <c r="E1913" s="56">
        <v>7</v>
      </c>
      <c r="F1913" s="57">
        <v>673.02</v>
      </c>
      <c r="G1913" s="57">
        <v>96.15</v>
      </c>
      <c r="H1913" s="57">
        <v>673.02</v>
      </c>
      <c r="I1913" s="57" t="s">
        <v>28</v>
      </c>
      <c r="J1913" s="57" t="s">
        <v>28</v>
      </c>
      <c r="K1913" s="57">
        <v>96.15</v>
      </c>
    </row>
    <row r="1914" spans="1:11" ht="33.75">
      <c r="A1914" s="54">
        <v>7112</v>
      </c>
      <c r="B1914" s="54" t="s">
        <v>1275</v>
      </c>
      <c r="C1914" s="58" t="s">
        <v>2982</v>
      </c>
      <c r="D1914" s="56">
        <v>7</v>
      </c>
      <c r="E1914" s="56">
        <v>7</v>
      </c>
      <c r="F1914" s="57">
        <v>673.02</v>
      </c>
      <c r="G1914" s="57">
        <v>96.15</v>
      </c>
      <c r="H1914" s="57">
        <v>673.02</v>
      </c>
      <c r="I1914" s="57" t="s">
        <v>28</v>
      </c>
      <c r="J1914" s="57" t="s">
        <v>28</v>
      </c>
      <c r="K1914" s="57">
        <v>96.15</v>
      </c>
    </row>
    <row r="1915" spans="1:11" ht="33.75">
      <c r="A1915" s="54">
        <v>7112</v>
      </c>
      <c r="B1915" s="54" t="s">
        <v>1285</v>
      </c>
      <c r="C1915" s="58" t="s">
        <v>2982</v>
      </c>
      <c r="D1915" s="56">
        <v>7</v>
      </c>
      <c r="E1915" s="56">
        <v>7</v>
      </c>
      <c r="F1915" s="57">
        <v>673.02</v>
      </c>
      <c r="G1915" s="57">
        <v>96.15</v>
      </c>
      <c r="H1915" s="57">
        <v>673.02</v>
      </c>
      <c r="I1915" s="57" t="s">
        <v>28</v>
      </c>
      <c r="J1915" s="57" t="s">
        <v>28</v>
      </c>
      <c r="K1915" s="57">
        <v>96.15</v>
      </c>
    </row>
    <row r="1916" spans="1:11" ht="33.75">
      <c r="A1916" s="54">
        <v>7113</v>
      </c>
      <c r="B1916" s="54" t="s">
        <v>1287</v>
      </c>
      <c r="C1916" s="58" t="s">
        <v>2983</v>
      </c>
      <c r="D1916" s="56">
        <v>7</v>
      </c>
      <c r="E1916" s="56">
        <v>7</v>
      </c>
      <c r="F1916" s="57">
        <v>678.6</v>
      </c>
      <c r="G1916" s="57">
        <v>96.94</v>
      </c>
      <c r="H1916" s="57">
        <v>678.6</v>
      </c>
      <c r="I1916" s="57" t="s">
        <v>28</v>
      </c>
      <c r="J1916" s="57" t="s">
        <v>28</v>
      </c>
      <c r="K1916" s="57">
        <v>96.94</v>
      </c>
    </row>
    <row r="1917" spans="1:11" ht="33.75">
      <c r="A1917" s="54">
        <v>7113</v>
      </c>
      <c r="B1917" s="54" t="s">
        <v>1289</v>
      </c>
      <c r="C1917" s="58" t="s">
        <v>2983</v>
      </c>
      <c r="D1917" s="56">
        <v>7</v>
      </c>
      <c r="E1917" s="56">
        <v>7</v>
      </c>
      <c r="F1917" s="57">
        <v>678.6</v>
      </c>
      <c r="G1917" s="57">
        <v>96.94</v>
      </c>
      <c r="H1917" s="57">
        <v>678.6</v>
      </c>
      <c r="I1917" s="57" t="s">
        <v>28</v>
      </c>
      <c r="J1917" s="57" t="s">
        <v>28</v>
      </c>
      <c r="K1917" s="57">
        <v>96.94</v>
      </c>
    </row>
    <row r="1918" spans="1:11" ht="33.75">
      <c r="A1918" s="54">
        <v>7113</v>
      </c>
      <c r="B1918" s="54" t="s">
        <v>1291</v>
      </c>
      <c r="C1918" s="58" t="s">
        <v>2983</v>
      </c>
      <c r="D1918" s="56">
        <v>7</v>
      </c>
      <c r="E1918" s="56">
        <v>7</v>
      </c>
      <c r="F1918" s="57">
        <v>678.6</v>
      </c>
      <c r="G1918" s="57">
        <v>96.94</v>
      </c>
      <c r="H1918" s="57">
        <v>678.6</v>
      </c>
      <c r="I1918" s="57" t="s">
        <v>28</v>
      </c>
      <c r="J1918" s="57" t="s">
        <v>28</v>
      </c>
      <c r="K1918" s="57">
        <v>96.94</v>
      </c>
    </row>
    <row r="1919" spans="1:11" ht="33.75">
      <c r="A1919" s="54">
        <v>7113</v>
      </c>
      <c r="B1919" s="54" t="s">
        <v>1293</v>
      </c>
      <c r="C1919" s="58" t="s">
        <v>2983</v>
      </c>
      <c r="D1919" s="56">
        <v>7</v>
      </c>
      <c r="E1919" s="56">
        <v>7</v>
      </c>
      <c r="F1919" s="57">
        <v>678.6</v>
      </c>
      <c r="G1919" s="57">
        <v>96.94</v>
      </c>
      <c r="H1919" s="57">
        <v>678.6</v>
      </c>
      <c r="I1919" s="57" t="s">
        <v>28</v>
      </c>
      <c r="J1919" s="57" t="s">
        <v>28</v>
      </c>
      <c r="K1919" s="57">
        <v>96.94</v>
      </c>
    </row>
    <row r="1920" spans="1:11" ht="33.75">
      <c r="A1920" s="54">
        <v>7113</v>
      </c>
      <c r="B1920" s="54" t="s">
        <v>1297</v>
      </c>
      <c r="C1920" s="58" t="s">
        <v>2983</v>
      </c>
      <c r="D1920" s="56">
        <v>7</v>
      </c>
      <c r="E1920" s="56">
        <v>7</v>
      </c>
      <c r="F1920" s="57">
        <v>678.6</v>
      </c>
      <c r="G1920" s="57">
        <v>96.94</v>
      </c>
      <c r="H1920" s="57">
        <v>678.6</v>
      </c>
      <c r="I1920" s="57" t="s">
        <v>28</v>
      </c>
      <c r="J1920" s="57" t="s">
        <v>28</v>
      </c>
      <c r="K1920" s="57">
        <v>96.94</v>
      </c>
    </row>
    <row r="1921" spans="1:11" ht="33.75">
      <c r="A1921" s="54">
        <v>7113</v>
      </c>
      <c r="B1921" s="54" t="s">
        <v>1295</v>
      </c>
      <c r="C1921" s="58" t="s">
        <v>2983</v>
      </c>
      <c r="D1921" s="56">
        <v>7</v>
      </c>
      <c r="E1921" s="56">
        <v>7</v>
      </c>
      <c r="F1921" s="57">
        <v>678.6</v>
      </c>
      <c r="G1921" s="57">
        <v>96.94</v>
      </c>
      <c r="H1921" s="57">
        <v>678.6</v>
      </c>
      <c r="I1921" s="57" t="s">
        <v>28</v>
      </c>
      <c r="J1921" s="57" t="s">
        <v>28</v>
      </c>
      <c r="K1921" s="57">
        <v>96.94</v>
      </c>
    </row>
    <row r="1922" spans="1:11" ht="33.75">
      <c r="A1922" s="54">
        <v>7114</v>
      </c>
      <c r="B1922" s="54" t="s">
        <v>1309</v>
      </c>
      <c r="C1922" s="58" t="s">
        <v>2984</v>
      </c>
      <c r="D1922" s="56">
        <v>7</v>
      </c>
      <c r="E1922" s="56">
        <v>7</v>
      </c>
      <c r="F1922" s="57">
        <v>631.55999999999995</v>
      </c>
      <c r="G1922" s="57">
        <v>90.22</v>
      </c>
      <c r="H1922" s="57">
        <v>631.55999999999995</v>
      </c>
      <c r="I1922" s="57" t="s">
        <v>28</v>
      </c>
      <c r="J1922" s="57" t="s">
        <v>28</v>
      </c>
      <c r="K1922" s="57">
        <v>90.22</v>
      </c>
    </row>
    <row r="1923" spans="1:11" ht="33.75">
      <c r="A1923" s="54">
        <v>7114</v>
      </c>
      <c r="B1923" s="54" t="s">
        <v>1301</v>
      </c>
      <c r="C1923" s="58" t="s">
        <v>2984</v>
      </c>
      <c r="D1923" s="56">
        <v>7</v>
      </c>
      <c r="E1923" s="56">
        <v>7</v>
      </c>
      <c r="F1923" s="57">
        <v>631.55999999999995</v>
      </c>
      <c r="G1923" s="57">
        <v>90.22</v>
      </c>
      <c r="H1923" s="57">
        <v>631.55999999999995</v>
      </c>
      <c r="I1923" s="57" t="s">
        <v>28</v>
      </c>
      <c r="J1923" s="57" t="s">
        <v>28</v>
      </c>
      <c r="K1923" s="57">
        <v>90.22</v>
      </c>
    </row>
    <row r="1924" spans="1:11" ht="33.75">
      <c r="A1924" s="54">
        <v>7114</v>
      </c>
      <c r="B1924" s="54" t="s">
        <v>1303</v>
      </c>
      <c r="C1924" s="58" t="s">
        <v>2984</v>
      </c>
      <c r="D1924" s="56">
        <v>7</v>
      </c>
      <c r="E1924" s="56">
        <v>7</v>
      </c>
      <c r="F1924" s="57">
        <v>631.55999999999995</v>
      </c>
      <c r="G1924" s="57">
        <v>90.22</v>
      </c>
      <c r="H1924" s="57">
        <v>631.55999999999995</v>
      </c>
      <c r="I1924" s="57" t="s">
        <v>28</v>
      </c>
      <c r="J1924" s="57" t="s">
        <v>28</v>
      </c>
      <c r="K1924" s="57">
        <v>90.22</v>
      </c>
    </row>
    <row r="1925" spans="1:11" ht="33.75">
      <c r="A1925" s="54">
        <v>7114</v>
      </c>
      <c r="B1925" s="54" t="s">
        <v>1305</v>
      </c>
      <c r="C1925" s="58" t="s">
        <v>2984</v>
      </c>
      <c r="D1925" s="56">
        <v>7</v>
      </c>
      <c r="E1925" s="56">
        <v>7</v>
      </c>
      <c r="F1925" s="57">
        <v>631.55999999999995</v>
      </c>
      <c r="G1925" s="57">
        <v>90.22</v>
      </c>
      <c r="H1925" s="57">
        <v>631.55999999999995</v>
      </c>
      <c r="I1925" s="57" t="s">
        <v>28</v>
      </c>
      <c r="J1925" s="57" t="s">
        <v>28</v>
      </c>
      <c r="K1925" s="57">
        <v>90.22</v>
      </c>
    </row>
    <row r="1926" spans="1:11" ht="33.75">
      <c r="A1926" s="54">
        <v>7114</v>
      </c>
      <c r="B1926" s="54" t="s">
        <v>1299</v>
      </c>
      <c r="C1926" s="58" t="s">
        <v>2984</v>
      </c>
      <c r="D1926" s="56">
        <v>7</v>
      </c>
      <c r="E1926" s="56">
        <v>7</v>
      </c>
      <c r="F1926" s="57">
        <v>631.55999999999995</v>
      </c>
      <c r="G1926" s="57">
        <v>90.22</v>
      </c>
      <c r="H1926" s="57">
        <v>631.55999999999995</v>
      </c>
      <c r="I1926" s="57" t="s">
        <v>28</v>
      </c>
      <c r="J1926" s="57" t="s">
        <v>28</v>
      </c>
      <c r="K1926" s="57">
        <v>90.22</v>
      </c>
    </row>
    <row r="1927" spans="1:11" ht="33.75">
      <c r="A1927" s="54">
        <v>7114</v>
      </c>
      <c r="B1927" s="54" t="s">
        <v>1307</v>
      </c>
      <c r="C1927" s="58" t="s">
        <v>2984</v>
      </c>
      <c r="D1927" s="56">
        <v>7</v>
      </c>
      <c r="E1927" s="56">
        <v>7</v>
      </c>
      <c r="F1927" s="57">
        <v>631.55999999999995</v>
      </c>
      <c r="G1927" s="57">
        <v>90.22</v>
      </c>
      <c r="H1927" s="57">
        <v>631.55999999999995</v>
      </c>
      <c r="I1927" s="57" t="s">
        <v>28</v>
      </c>
      <c r="J1927" s="57" t="s">
        <v>28</v>
      </c>
      <c r="K1927" s="57">
        <v>90.22</v>
      </c>
    </row>
    <row r="1928" spans="1:11" ht="33.75">
      <c r="A1928" s="54">
        <v>7115</v>
      </c>
      <c r="B1928" s="54" t="s">
        <v>1325</v>
      </c>
      <c r="C1928" s="58" t="s">
        <v>2985</v>
      </c>
      <c r="D1928" s="56">
        <v>7</v>
      </c>
      <c r="E1928" s="56">
        <v>7</v>
      </c>
      <c r="F1928" s="57">
        <v>735.81</v>
      </c>
      <c r="G1928" s="57">
        <v>105.12</v>
      </c>
      <c r="H1928" s="57">
        <v>735.81</v>
      </c>
      <c r="I1928" s="57" t="s">
        <v>28</v>
      </c>
      <c r="J1928" s="57" t="s">
        <v>28</v>
      </c>
      <c r="K1928" s="57">
        <v>105.12</v>
      </c>
    </row>
    <row r="1929" spans="1:11" ht="33.75">
      <c r="A1929" s="54">
        <v>7115</v>
      </c>
      <c r="B1929" s="54" t="s">
        <v>1327</v>
      </c>
      <c r="C1929" s="58" t="s">
        <v>2985</v>
      </c>
      <c r="D1929" s="56">
        <v>7</v>
      </c>
      <c r="E1929" s="56">
        <v>7</v>
      </c>
      <c r="F1929" s="57">
        <v>735.81</v>
      </c>
      <c r="G1929" s="57">
        <v>105.12</v>
      </c>
      <c r="H1929" s="57">
        <v>735.81</v>
      </c>
      <c r="I1929" s="57" t="s">
        <v>28</v>
      </c>
      <c r="J1929" s="57" t="s">
        <v>28</v>
      </c>
      <c r="K1929" s="57">
        <v>105.12</v>
      </c>
    </row>
    <row r="1930" spans="1:11" ht="33.75">
      <c r="A1930" s="54">
        <v>7115</v>
      </c>
      <c r="B1930" s="54" t="s">
        <v>1319</v>
      </c>
      <c r="C1930" s="58" t="s">
        <v>2985</v>
      </c>
      <c r="D1930" s="56">
        <v>7</v>
      </c>
      <c r="E1930" s="56">
        <v>7</v>
      </c>
      <c r="F1930" s="57">
        <v>735.81</v>
      </c>
      <c r="G1930" s="57">
        <v>105.12</v>
      </c>
      <c r="H1930" s="57">
        <v>735.81</v>
      </c>
      <c r="I1930" s="57" t="s">
        <v>28</v>
      </c>
      <c r="J1930" s="57" t="s">
        <v>28</v>
      </c>
      <c r="K1930" s="57">
        <v>105.12</v>
      </c>
    </row>
    <row r="1931" spans="1:11" ht="33.75">
      <c r="A1931" s="54">
        <v>7115</v>
      </c>
      <c r="B1931" s="54" t="s">
        <v>1317</v>
      </c>
      <c r="C1931" s="58" t="s">
        <v>2985</v>
      </c>
      <c r="D1931" s="56">
        <v>7</v>
      </c>
      <c r="E1931" s="56">
        <v>7</v>
      </c>
      <c r="F1931" s="57">
        <v>735.81</v>
      </c>
      <c r="G1931" s="57">
        <v>105.12</v>
      </c>
      <c r="H1931" s="57">
        <v>735.81</v>
      </c>
      <c r="I1931" s="57" t="s">
        <v>28</v>
      </c>
      <c r="J1931" s="57" t="s">
        <v>28</v>
      </c>
      <c r="K1931" s="57">
        <v>105.12</v>
      </c>
    </row>
    <row r="1932" spans="1:11" ht="33.75">
      <c r="A1932" s="54">
        <v>7115</v>
      </c>
      <c r="B1932" s="54" t="s">
        <v>1321</v>
      </c>
      <c r="C1932" s="58" t="s">
        <v>2985</v>
      </c>
      <c r="D1932" s="56">
        <v>7</v>
      </c>
      <c r="E1932" s="56">
        <v>7</v>
      </c>
      <c r="F1932" s="57">
        <v>735.81</v>
      </c>
      <c r="G1932" s="57">
        <v>105.12</v>
      </c>
      <c r="H1932" s="57">
        <v>735.81</v>
      </c>
      <c r="I1932" s="57" t="s">
        <v>28</v>
      </c>
      <c r="J1932" s="57" t="s">
        <v>28</v>
      </c>
      <c r="K1932" s="57">
        <v>105.12</v>
      </c>
    </row>
    <row r="1933" spans="1:11" ht="33.75">
      <c r="A1933" s="54">
        <v>7115</v>
      </c>
      <c r="B1933" s="54" t="s">
        <v>1323</v>
      </c>
      <c r="C1933" s="58" t="s">
        <v>2985</v>
      </c>
      <c r="D1933" s="56">
        <v>7</v>
      </c>
      <c r="E1933" s="56">
        <v>7</v>
      </c>
      <c r="F1933" s="57">
        <v>735.81</v>
      </c>
      <c r="G1933" s="57">
        <v>105.12</v>
      </c>
      <c r="H1933" s="57">
        <v>735.81</v>
      </c>
      <c r="I1933" s="57" t="s">
        <v>28</v>
      </c>
      <c r="J1933" s="57" t="s">
        <v>28</v>
      </c>
      <c r="K1933" s="57">
        <v>105.12</v>
      </c>
    </row>
    <row r="1934" spans="1:11" ht="33.75">
      <c r="A1934" s="54">
        <v>7116</v>
      </c>
      <c r="B1934" s="54" t="s">
        <v>1331</v>
      </c>
      <c r="C1934" s="58" t="s">
        <v>2986</v>
      </c>
      <c r="D1934" s="56">
        <v>7</v>
      </c>
      <c r="E1934" s="56">
        <v>7</v>
      </c>
      <c r="F1934" s="57">
        <v>706.18</v>
      </c>
      <c r="G1934" s="57">
        <v>100.88</v>
      </c>
      <c r="H1934" s="57">
        <v>706.18</v>
      </c>
      <c r="I1934" s="57" t="s">
        <v>28</v>
      </c>
      <c r="J1934" s="57" t="s">
        <v>28</v>
      </c>
      <c r="K1934" s="57">
        <v>100.88</v>
      </c>
    </row>
    <row r="1935" spans="1:11" ht="33.75">
      <c r="A1935" s="54">
        <v>7116</v>
      </c>
      <c r="B1935" s="54" t="s">
        <v>1329</v>
      </c>
      <c r="C1935" s="58" t="s">
        <v>2986</v>
      </c>
      <c r="D1935" s="56">
        <v>7</v>
      </c>
      <c r="E1935" s="56">
        <v>7</v>
      </c>
      <c r="F1935" s="57">
        <v>706.18</v>
      </c>
      <c r="G1935" s="57">
        <v>100.88</v>
      </c>
      <c r="H1935" s="57">
        <v>706.18</v>
      </c>
      <c r="I1935" s="57" t="s">
        <v>28</v>
      </c>
      <c r="J1935" s="57" t="s">
        <v>28</v>
      </c>
      <c r="K1935" s="57">
        <v>100.88</v>
      </c>
    </row>
    <row r="1936" spans="1:11" ht="33.75">
      <c r="A1936" s="54">
        <v>7116</v>
      </c>
      <c r="B1936" s="54" t="s">
        <v>1339</v>
      </c>
      <c r="C1936" s="58" t="s">
        <v>2986</v>
      </c>
      <c r="D1936" s="56">
        <v>7</v>
      </c>
      <c r="E1936" s="56">
        <v>7</v>
      </c>
      <c r="F1936" s="57">
        <v>706.18</v>
      </c>
      <c r="G1936" s="57">
        <v>100.88</v>
      </c>
      <c r="H1936" s="57">
        <v>706.18</v>
      </c>
      <c r="I1936" s="57" t="s">
        <v>28</v>
      </c>
      <c r="J1936" s="57" t="s">
        <v>28</v>
      </c>
      <c r="K1936" s="57">
        <v>100.88</v>
      </c>
    </row>
    <row r="1937" spans="1:11" ht="33.75">
      <c r="A1937" s="54">
        <v>7116</v>
      </c>
      <c r="B1937" s="54" t="s">
        <v>1337</v>
      </c>
      <c r="C1937" s="58" t="s">
        <v>2986</v>
      </c>
      <c r="D1937" s="56">
        <v>7</v>
      </c>
      <c r="E1937" s="56">
        <v>7</v>
      </c>
      <c r="F1937" s="57">
        <v>706.18</v>
      </c>
      <c r="G1937" s="57">
        <v>100.88</v>
      </c>
      <c r="H1937" s="57">
        <v>706.18</v>
      </c>
      <c r="I1937" s="57" t="s">
        <v>28</v>
      </c>
      <c r="J1937" s="57" t="s">
        <v>28</v>
      </c>
      <c r="K1937" s="57">
        <v>100.88</v>
      </c>
    </row>
    <row r="1938" spans="1:11" ht="33.75">
      <c r="A1938" s="54">
        <v>7116</v>
      </c>
      <c r="B1938" s="54" t="s">
        <v>1335</v>
      </c>
      <c r="C1938" s="58" t="s">
        <v>2986</v>
      </c>
      <c r="D1938" s="56">
        <v>7</v>
      </c>
      <c r="E1938" s="56">
        <v>7</v>
      </c>
      <c r="F1938" s="57">
        <v>706.18</v>
      </c>
      <c r="G1938" s="57">
        <v>100.88</v>
      </c>
      <c r="H1938" s="57">
        <v>706.18</v>
      </c>
      <c r="I1938" s="57" t="s">
        <v>28</v>
      </c>
      <c r="J1938" s="57" t="s">
        <v>28</v>
      </c>
      <c r="K1938" s="57">
        <v>100.88</v>
      </c>
    </row>
    <row r="1939" spans="1:11" ht="33.75">
      <c r="A1939" s="54">
        <v>7116</v>
      </c>
      <c r="B1939" s="54" t="s">
        <v>1333</v>
      </c>
      <c r="C1939" s="58" t="s">
        <v>2986</v>
      </c>
      <c r="D1939" s="56">
        <v>7</v>
      </c>
      <c r="E1939" s="56">
        <v>7</v>
      </c>
      <c r="F1939" s="57">
        <v>706.18</v>
      </c>
      <c r="G1939" s="57">
        <v>100.88</v>
      </c>
      <c r="H1939" s="57">
        <v>706.18</v>
      </c>
      <c r="I1939" s="57" t="s">
        <v>28</v>
      </c>
      <c r="J1939" s="57" t="s">
        <v>28</v>
      </c>
      <c r="K1939" s="57">
        <v>100.88</v>
      </c>
    </row>
    <row r="1940" spans="1:11" ht="33.75">
      <c r="A1940" s="54">
        <v>7117</v>
      </c>
      <c r="B1940" s="54" t="s">
        <v>1347</v>
      </c>
      <c r="C1940" s="58" t="s">
        <v>2987</v>
      </c>
      <c r="D1940" s="56">
        <v>7</v>
      </c>
      <c r="E1940" s="56">
        <v>7</v>
      </c>
      <c r="F1940" s="57">
        <v>601.70000000000005</v>
      </c>
      <c r="G1940" s="57">
        <v>85.96</v>
      </c>
      <c r="H1940" s="57">
        <v>601.70000000000005</v>
      </c>
      <c r="I1940" s="57" t="s">
        <v>28</v>
      </c>
      <c r="J1940" s="57" t="s">
        <v>28</v>
      </c>
      <c r="K1940" s="57">
        <v>85.96</v>
      </c>
    </row>
    <row r="1941" spans="1:11" ht="33.75">
      <c r="A1941" s="54">
        <v>7117</v>
      </c>
      <c r="B1941" s="54" t="s">
        <v>1351</v>
      </c>
      <c r="C1941" s="58" t="s">
        <v>2987</v>
      </c>
      <c r="D1941" s="56">
        <v>7</v>
      </c>
      <c r="E1941" s="56">
        <v>7</v>
      </c>
      <c r="F1941" s="57">
        <v>601.70000000000005</v>
      </c>
      <c r="G1941" s="57">
        <v>85.96</v>
      </c>
      <c r="H1941" s="57">
        <v>601.70000000000005</v>
      </c>
      <c r="I1941" s="57" t="s">
        <v>28</v>
      </c>
      <c r="J1941" s="57" t="s">
        <v>28</v>
      </c>
      <c r="K1941" s="57">
        <v>85.96</v>
      </c>
    </row>
    <row r="1942" spans="1:11" ht="33.75">
      <c r="A1942" s="54">
        <v>7117</v>
      </c>
      <c r="B1942" s="54" t="s">
        <v>1349</v>
      </c>
      <c r="C1942" s="58" t="s">
        <v>2987</v>
      </c>
      <c r="D1942" s="56">
        <v>7</v>
      </c>
      <c r="E1942" s="56">
        <v>7</v>
      </c>
      <c r="F1942" s="57">
        <v>601.70000000000005</v>
      </c>
      <c r="G1942" s="57">
        <v>85.96</v>
      </c>
      <c r="H1942" s="57">
        <v>601.70000000000005</v>
      </c>
      <c r="I1942" s="57" t="s">
        <v>28</v>
      </c>
      <c r="J1942" s="57" t="s">
        <v>28</v>
      </c>
      <c r="K1942" s="57">
        <v>85.96</v>
      </c>
    </row>
    <row r="1943" spans="1:11" ht="33.75">
      <c r="A1943" s="54">
        <v>7117</v>
      </c>
      <c r="B1943" s="54" t="s">
        <v>1343</v>
      </c>
      <c r="C1943" s="58" t="s">
        <v>2987</v>
      </c>
      <c r="D1943" s="56">
        <v>7</v>
      </c>
      <c r="E1943" s="56">
        <v>7</v>
      </c>
      <c r="F1943" s="57">
        <v>601.70000000000005</v>
      </c>
      <c r="G1943" s="57">
        <v>85.96</v>
      </c>
      <c r="H1943" s="57">
        <v>601.70000000000005</v>
      </c>
      <c r="I1943" s="57" t="s">
        <v>28</v>
      </c>
      <c r="J1943" s="57" t="s">
        <v>28</v>
      </c>
      <c r="K1943" s="57">
        <v>85.96</v>
      </c>
    </row>
    <row r="1944" spans="1:11" ht="33.75">
      <c r="A1944" s="54">
        <v>7117</v>
      </c>
      <c r="B1944" s="54" t="s">
        <v>1341</v>
      </c>
      <c r="C1944" s="58" t="s">
        <v>2987</v>
      </c>
      <c r="D1944" s="56">
        <v>7</v>
      </c>
      <c r="E1944" s="56">
        <v>7</v>
      </c>
      <c r="F1944" s="57">
        <v>601.70000000000005</v>
      </c>
      <c r="G1944" s="57">
        <v>85.96</v>
      </c>
      <c r="H1944" s="57">
        <v>601.70000000000005</v>
      </c>
      <c r="I1944" s="57" t="s">
        <v>28</v>
      </c>
      <c r="J1944" s="57" t="s">
        <v>28</v>
      </c>
      <c r="K1944" s="57">
        <v>85.96</v>
      </c>
    </row>
    <row r="1945" spans="1:11" ht="33.75">
      <c r="A1945" s="54">
        <v>7117</v>
      </c>
      <c r="B1945" s="54" t="s">
        <v>1345</v>
      </c>
      <c r="C1945" s="58" t="s">
        <v>2987</v>
      </c>
      <c r="D1945" s="56">
        <v>7</v>
      </c>
      <c r="E1945" s="56">
        <v>7</v>
      </c>
      <c r="F1945" s="57">
        <v>601.70000000000005</v>
      </c>
      <c r="G1945" s="57">
        <v>85.96</v>
      </c>
      <c r="H1945" s="57">
        <v>601.70000000000005</v>
      </c>
      <c r="I1945" s="57" t="s">
        <v>28</v>
      </c>
      <c r="J1945" s="57" t="s">
        <v>28</v>
      </c>
      <c r="K1945" s="57">
        <v>85.96</v>
      </c>
    </row>
    <row r="1946" spans="1:11" ht="33.75">
      <c r="A1946" s="54">
        <v>7118</v>
      </c>
      <c r="B1946" s="54" t="s">
        <v>1359</v>
      </c>
      <c r="C1946" s="58" t="s">
        <v>2988</v>
      </c>
      <c r="D1946" s="56">
        <v>7</v>
      </c>
      <c r="E1946" s="56">
        <v>7</v>
      </c>
      <c r="F1946" s="57">
        <v>706.56</v>
      </c>
      <c r="G1946" s="57">
        <v>100.94</v>
      </c>
      <c r="H1946" s="57">
        <v>706.56</v>
      </c>
      <c r="I1946" s="57" t="s">
        <v>28</v>
      </c>
      <c r="J1946" s="57" t="s">
        <v>28</v>
      </c>
      <c r="K1946" s="57">
        <v>100.94</v>
      </c>
    </row>
    <row r="1947" spans="1:11" ht="33.75">
      <c r="A1947" s="54">
        <v>7118</v>
      </c>
      <c r="B1947" s="54" t="s">
        <v>1358</v>
      </c>
      <c r="C1947" s="58" t="s">
        <v>2988</v>
      </c>
      <c r="D1947" s="56">
        <v>7</v>
      </c>
      <c r="E1947" s="56">
        <v>7</v>
      </c>
      <c r="F1947" s="57">
        <v>706.56</v>
      </c>
      <c r="G1947" s="57">
        <v>100.94</v>
      </c>
      <c r="H1947" s="57">
        <v>706.56</v>
      </c>
      <c r="I1947" s="57" t="s">
        <v>28</v>
      </c>
      <c r="J1947" s="57" t="s">
        <v>28</v>
      </c>
      <c r="K1947" s="57">
        <v>100.94</v>
      </c>
    </row>
    <row r="1948" spans="1:11" ht="33.75">
      <c r="A1948" s="54">
        <v>7118</v>
      </c>
      <c r="B1948" s="54" t="s">
        <v>1357</v>
      </c>
      <c r="C1948" s="58" t="s">
        <v>2988</v>
      </c>
      <c r="D1948" s="56">
        <v>7</v>
      </c>
      <c r="E1948" s="56">
        <v>7</v>
      </c>
      <c r="F1948" s="57">
        <v>706.56</v>
      </c>
      <c r="G1948" s="57">
        <v>100.94</v>
      </c>
      <c r="H1948" s="57">
        <v>706.56</v>
      </c>
      <c r="I1948" s="57" t="s">
        <v>28</v>
      </c>
      <c r="J1948" s="57" t="s">
        <v>28</v>
      </c>
      <c r="K1948" s="57">
        <v>100.94</v>
      </c>
    </row>
    <row r="1949" spans="1:11" ht="33.75">
      <c r="A1949" s="54">
        <v>7118</v>
      </c>
      <c r="B1949" s="54" t="s">
        <v>1356</v>
      </c>
      <c r="C1949" s="58" t="s">
        <v>2988</v>
      </c>
      <c r="D1949" s="56">
        <v>7</v>
      </c>
      <c r="E1949" s="56">
        <v>7</v>
      </c>
      <c r="F1949" s="57">
        <v>706.56</v>
      </c>
      <c r="G1949" s="57">
        <v>100.94</v>
      </c>
      <c r="H1949" s="57">
        <v>706.56</v>
      </c>
      <c r="I1949" s="57" t="s">
        <v>28</v>
      </c>
      <c r="J1949" s="57" t="s">
        <v>28</v>
      </c>
      <c r="K1949" s="57">
        <v>100.94</v>
      </c>
    </row>
    <row r="1950" spans="1:11" ht="33.75">
      <c r="A1950" s="54">
        <v>7119</v>
      </c>
      <c r="B1950" s="54" t="s">
        <v>1360</v>
      </c>
      <c r="C1950" s="58" t="s">
        <v>2989</v>
      </c>
      <c r="D1950" s="56">
        <v>7</v>
      </c>
      <c r="E1950" s="56">
        <v>7</v>
      </c>
      <c r="F1950" s="57">
        <v>673.64</v>
      </c>
      <c r="G1950" s="57">
        <v>96.23</v>
      </c>
      <c r="H1950" s="57">
        <v>673.64</v>
      </c>
      <c r="I1950" s="57" t="s">
        <v>28</v>
      </c>
      <c r="J1950" s="57" t="s">
        <v>28</v>
      </c>
      <c r="K1950" s="57">
        <v>96.23</v>
      </c>
    </row>
    <row r="1951" spans="1:11" ht="33.75">
      <c r="A1951" s="54">
        <v>7119</v>
      </c>
      <c r="B1951" s="54" t="s">
        <v>1361</v>
      </c>
      <c r="C1951" s="58" t="s">
        <v>2989</v>
      </c>
      <c r="D1951" s="56">
        <v>7</v>
      </c>
      <c r="E1951" s="56">
        <v>7</v>
      </c>
      <c r="F1951" s="57">
        <v>673.64</v>
      </c>
      <c r="G1951" s="57">
        <v>96.23</v>
      </c>
      <c r="H1951" s="57">
        <v>673.64</v>
      </c>
      <c r="I1951" s="57" t="s">
        <v>28</v>
      </c>
      <c r="J1951" s="57" t="s">
        <v>28</v>
      </c>
      <c r="K1951" s="57">
        <v>96.23</v>
      </c>
    </row>
    <row r="1952" spans="1:11" ht="33.75">
      <c r="A1952" s="54">
        <v>7119</v>
      </c>
      <c r="B1952" s="54" t="s">
        <v>1362</v>
      </c>
      <c r="C1952" s="58" t="s">
        <v>2989</v>
      </c>
      <c r="D1952" s="56">
        <v>7</v>
      </c>
      <c r="E1952" s="56">
        <v>7</v>
      </c>
      <c r="F1952" s="57">
        <v>673.64</v>
      </c>
      <c r="G1952" s="57">
        <v>96.23</v>
      </c>
      <c r="H1952" s="57">
        <v>673.64</v>
      </c>
      <c r="I1952" s="57" t="s">
        <v>28</v>
      </c>
      <c r="J1952" s="57" t="s">
        <v>28</v>
      </c>
      <c r="K1952" s="57">
        <v>96.23</v>
      </c>
    </row>
    <row r="1953" spans="1:11" ht="33.75">
      <c r="A1953" s="54">
        <v>7119</v>
      </c>
      <c r="B1953" s="54" t="s">
        <v>1363</v>
      </c>
      <c r="C1953" s="58" t="s">
        <v>2989</v>
      </c>
      <c r="D1953" s="56">
        <v>7</v>
      </c>
      <c r="E1953" s="56">
        <v>7</v>
      </c>
      <c r="F1953" s="57">
        <v>673.64</v>
      </c>
      <c r="G1953" s="57">
        <v>96.23</v>
      </c>
      <c r="H1953" s="57">
        <v>673.64</v>
      </c>
      <c r="I1953" s="57" t="s">
        <v>28</v>
      </c>
      <c r="J1953" s="57" t="s">
        <v>28</v>
      </c>
      <c r="K1953" s="57">
        <v>96.23</v>
      </c>
    </row>
    <row r="1954" spans="1:11" ht="33.75">
      <c r="A1954" s="54">
        <v>7120</v>
      </c>
      <c r="B1954" s="54" t="s">
        <v>1366</v>
      </c>
      <c r="C1954" s="58" t="s">
        <v>2990</v>
      </c>
      <c r="D1954" s="56">
        <v>7</v>
      </c>
      <c r="E1954" s="56">
        <v>7</v>
      </c>
      <c r="F1954" s="57">
        <v>567.34</v>
      </c>
      <c r="G1954" s="57">
        <v>81.05</v>
      </c>
      <c r="H1954" s="57">
        <v>567.34</v>
      </c>
      <c r="I1954" s="57" t="s">
        <v>28</v>
      </c>
      <c r="J1954" s="57" t="s">
        <v>28</v>
      </c>
      <c r="K1954" s="57">
        <v>81.05</v>
      </c>
    </row>
    <row r="1955" spans="1:11" ht="33.75">
      <c r="A1955" s="54">
        <v>7120</v>
      </c>
      <c r="B1955" s="54" t="s">
        <v>1364</v>
      </c>
      <c r="C1955" s="58" t="s">
        <v>2990</v>
      </c>
      <c r="D1955" s="56">
        <v>7</v>
      </c>
      <c r="E1955" s="56">
        <v>7</v>
      </c>
      <c r="F1955" s="57">
        <v>567.34</v>
      </c>
      <c r="G1955" s="57">
        <v>81.05</v>
      </c>
      <c r="H1955" s="57">
        <v>567.34</v>
      </c>
      <c r="I1955" s="57" t="s">
        <v>28</v>
      </c>
      <c r="J1955" s="57" t="s">
        <v>28</v>
      </c>
      <c r="K1955" s="57">
        <v>81.05</v>
      </c>
    </row>
    <row r="1956" spans="1:11" ht="33.75">
      <c r="A1956" s="54">
        <v>7120</v>
      </c>
      <c r="B1956" s="54" t="s">
        <v>1365</v>
      </c>
      <c r="C1956" s="58" t="s">
        <v>2990</v>
      </c>
      <c r="D1956" s="56">
        <v>7</v>
      </c>
      <c r="E1956" s="56">
        <v>7</v>
      </c>
      <c r="F1956" s="57">
        <v>567.34</v>
      </c>
      <c r="G1956" s="57">
        <v>81.05</v>
      </c>
      <c r="H1956" s="57">
        <v>567.34</v>
      </c>
      <c r="I1956" s="57" t="s">
        <v>28</v>
      </c>
      <c r="J1956" s="57" t="s">
        <v>28</v>
      </c>
      <c r="K1956" s="57">
        <v>81.05</v>
      </c>
    </row>
    <row r="1957" spans="1:11" ht="33.75">
      <c r="A1957" s="54">
        <v>7120</v>
      </c>
      <c r="B1957" s="54" t="s">
        <v>1367</v>
      </c>
      <c r="C1957" s="58" t="s">
        <v>2990</v>
      </c>
      <c r="D1957" s="56">
        <v>7</v>
      </c>
      <c r="E1957" s="56">
        <v>7</v>
      </c>
      <c r="F1957" s="57">
        <v>567.34</v>
      </c>
      <c r="G1957" s="57">
        <v>81.05</v>
      </c>
      <c r="H1957" s="57">
        <v>567.34</v>
      </c>
      <c r="I1957" s="57" t="s">
        <v>28</v>
      </c>
      <c r="J1957" s="57" t="s">
        <v>28</v>
      </c>
      <c r="K1957" s="57">
        <v>81.05</v>
      </c>
    </row>
    <row r="1958" spans="1:11" ht="33.75">
      <c r="A1958" s="54">
        <v>7121</v>
      </c>
      <c r="B1958" s="54" t="s">
        <v>1380</v>
      </c>
      <c r="C1958" s="58" t="s">
        <v>2991</v>
      </c>
      <c r="D1958" s="56">
        <v>7</v>
      </c>
      <c r="E1958" s="56">
        <v>7</v>
      </c>
      <c r="F1958" s="57">
        <v>841.9</v>
      </c>
      <c r="G1958" s="57">
        <v>120.27</v>
      </c>
      <c r="H1958" s="57">
        <v>841.9</v>
      </c>
      <c r="I1958" s="57" t="s">
        <v>28</v>
      </c>
      <c r="J1958" s="57" t="s">
        <v>28</v>
      </c>
      <c r="K1958" s="57">
        <v>120.27</v>
      </c>
    </row>
    <row r="1959" spans="1:11" ht="33.75">
      <c r="A1959" s="54">
        <v>7121</v>
      </c>
      <c r="B1959" s="54" t="s">
        <v>1382</v>
      </c>
      <c r="C1959" s="58" t="s">
        <v>2991</v>
      </c>
      <c r="D1959" s="56">
        <v>7</v>
      </c>
      <c r="E1959" s="56">
        <v>7</v>
      </c>
      <c r="F1959" s="57">
        <v>841.9</v>
      </c>
      <c r="G1959" s="57">
        <v>120.27</v>
      </c>
      <c r="H1959" s="57">
        <v>841.9</v>
      </c>
      <c r="I1959" s="57" t="s">
        <v>28</v>
      </c>
      <c r="J1959" s="57" t="s">
        <v>28</v>
      </c>
      <c r="K1959" s="57">
        <v>120.27</v>
      </c>
    </row>
    <row r="1960" spans="1:11" ht="33.75">
      <c r="A1960" s="54">
        <v>7121</v>
      </c>
      <c r="B1960" s="54" t="s">
        <v>1378</v>
      </c>
      <c r="C1960" s="58" t="s">
        <v>2991</v>
      </c>
      <c r="D1960" s="56">
        <v>7</v>
      </c>
      <c r="E1960" s="56">
        <v>7</v>
      </c>
      <c r="F1960" s="57">
        <v>841.9</v>
      </c>
      <c r="G1960" s="57">
        <v>120.27</v>
      </c>
      <c r="H1960" s="57">
        <v>841.9</v>
      </c>
      <c r="I1960" s="57" t="s">
        <v>28</v>
      </c>
      <c r="J1960" s="57" t="s">
        <v>28</v>
      </c>
      <c r="K1960" s="57">
        <v>120.27</v>
      </c>
    </row>
    <row r="1961" spans="1:11" ht="33.75">
      <c r="A1961" s="54">
        <v>7121</v>
      </c>
      <c r="B1961" s="54" t="s">
        <v>1384</v>
      </c>
      <c r="C1961" s="58" t="s">
        <v>2991</v>
      </c>
      <c r="D1961" s="56">
        <v>7</v>
      </c>
      <c r="E1961" s="56">
        <v>7</v>
      </c>
      <c r="F1961" s="57">
        <v>841.9</v>
      </c>
      <c r="G1961" s="57">
        <v>120.27</v>
      </c>
      <c r="H1961" s="57">
        <v>841.9</v>
      </c>
      <c r="I1961" s="57" t="s">
        <v>28</v>
      </c>
      <c r="J1961" s="57" t="s">
        <v>28</v>
      </c>
      <c r="K1961" s="57">
        <v>120.27</v>
      </c>
    </row>
    <row r="1962" spans="1:11" ht="33.75">
      <c r="A1962" s="54">
        <v>7121</v>
      </c>
      <c r="B1962" s="54" t="s">
        <v>1374</v>
      </c>
      <c r="C1962" s="58" t="s">
        <v>2991</v>
      </c>
      <c r="D1962" s="56">
        <v>7</v>
      </c>
      <c r="E1962" s="56">
        <v>7</v>
      </c>
      <c r="F1962" s="57">
        <v>841.9</v>
      </c>
      <c r="G1962" s="57">
        <v>120.27</v>
      </c>
      <c r="H1962" s="57">
        <v>841.9</v>
      </c>
      <c r="I1962" s="57" t="s">
        <v>28</v>
      </c>
      <c r="J1962" s="57" t="s">
        <v>28</v>
      </c>
      <c r="K1962" s="57">
        <v>120.27</v>
      </c>
    </row>
    <row r="1963" spans="1:11" ht="33.75">
      <c r="A1963" s="54">
        <v>7121</v>
      </c>
      <c r="B1963" s="54" t="s">
        <v>1376</v>
      </c>
      <c r="C1963" s="58" t="s">
        <v>2991</v>
      </c>
      <c r="D1963" s="56">
        <v>7</v>
      </c>
      <c r="E1963" s="56">
        <v>7</v>
      </c>
      <c r="F1963" s="57">
        <v>841.9</v>
      </c>
      <c r="G1963" s="57">
        <v>120.27</v>
      </c>
      <c r="H1963" s="57">
        <v>841.9</v>
      </c>
      <c r="I1963" s="57" t="s">
        <v>28</v>
      </c>
      <c r="J1963" s="57" t="s">
        <v>28</v>
      </c>
      <c r="K1963" s="57">
        <v>120.27</v>
      </c>
    </row>
    <row r="1964" spans="1:11" ht="33.75">
      <c r="A1964" s="54">
        <v>7122</v>
      </c>
      <c r="B1964" s="54" t="s">
        <v>1392</v>
      </c>
      <c r="C1964" s="58" t="s">
        <v>2992</v>
      </c>
      <c r="D1964" s="56">
        <v>7</v>
      </c>
      <c r="E1964" s="56">
        <v>7</v>
      </c>
      <c r="F1964" s="57">
        <v>696.13</v>
      </c>
      <c r="G1964" s="57">
        <v>99.45</v>
      </c>
      <c r="H1964" s="57">
        <v>696.13</v>
      </c>
      <c r="I1964" s="57" t="s">
        <v>28</v>
      </c>
      <c r="J1964" s="57" t="s">
        <v>28</v>
      </c>
      <c r="K1964" s="57">
        <v>99.45</v>
      </c>
    </row>
    <row r="1965" spans="1:11" ht="33.75">
      <c r="A1965" s="54">
        <v>7122</v>
      </c>
      <c r="B1965" s="54" t="s">
        <v>1390</v>
      </c>
      <c r="C1965" s="58" t="s">
        <v>2992</v>
      </c>
      <c r="D1965" s="56">
        <v>7</v>
      </c>
      <c r="E1965" s="56">
        <v>7</v>
      </c>
      <c r="F1965" s="57">
        <v>696.13</v>
      </c>
      <c r="G1965" s="57">
        <v>99.45</v>
      </c>
      <c r="H1965" s="57">
        <v>696.13</v>
      </c>
      <c r="I1965" s="57" t="s">
        <v>28</v>
      </c>
      <c r="J1965" s="57" t="s">
        <v>28</v>
      </c>
      <c r="K1965" s="57">
        <v>99.45</v>
      </c>
    </row>
    <row r="1966" spans="1:11" ht="33.75">
      <c r="A1966" s="54">
        <v>7122</v>
      </c>
      <c r="B1966" s="54" t="s">
        <v>1388</v>
      </c>
      <c r="C1966" s="58" t="s">
        <v>2992</v>
      </c>
      <c r="D1966" s="56">
        <v>7</v>
      </c>
      <c r="E1966" s="56">
        <v>7</v>
      </c>
      <c r="F1966" s="57">
        <v>696.13</v>
      </c>
      <c r="G1966" s="57">
        <v>99.45</v>
      </c>
      <c r="H1966" s="57">
        <v>696.13</v>
      </c>
      <c r="I1966" s="57" t="s">
        <v>28</v>
      </c>
      <c r="J1966" s="57" t="s">
        <v>28</v>
      </c>
      <c r="K1966" s="57">
        <v>99.45</v>
      </c>
    </row>
    <row r="1967" spans="1:11" ht="33.75">
      <c r="A1967" s="54">
        <v>7122</v>
      </c>
      <c r="B1967" s="54" t="s">
        <v>1386</v>
      </c>
      <c r="C1967" s="58" t="s">
        <v>2992</v>
      </c>
      <c r="D1967" s="56">
        <v>7</v>
      </c>
      <c r="E1967" s="56">
        <v>7</v>
      </c>
      <c r="F1967" s="57">
        <v>696.13</v>
      </c>
      <c r="G1967" s="57">
        <v>99.45</v>
      </c>
      <c r="H1967" s="57">
        <v>696.13</v>
      </c>
      <c r="I1967" s="57" t="s">
        <v>28</v>
      </c>
      <c r="J1967" s="57" t="s">
        <v>28</v>
      </c>
      <c r="K1967" s="57">
        <v>99.45</v>
      </c>
    </row>
    <row r="1968" spans="1:11" ht="33.75">
      <c r="A1968" s="54">
        <v>7122</v>
      </c>
      <c r="B1968" s="54" t="s">
        <v>1394</v>
      </c>
      <c r="C1968" s="58" t="s">
        <v>2992</v>
      </c>
      <c r="D1968" s="56">
        <v>7</v>
      </c>
      <c r="E1968" s="56">
        <v>7</v>
      </c>
      <c r="F1968" s="57">
        <v>696.13</v>
      </c>
      <c r="G1968" s="57">
        <v>99.45</v>
      </c>
      <c r="H1968" s="57">
        <v>696.13</v>
      </c>
      <c r="I1968" s="57" t="s">
        <v>28</v>
      </c>
      <c r="J1968" s="57" t="s">
        <v>28</v>
      </c>
      <c r="K1968" s="57">
        <v>99.45</v>
      </c>
    </row>
    <row r="1969" spans="1:11" ht="33.75">
      <c r="A1969" s="54">
        <v>7122</v>
      </c>
      <c r="B1969" s="54" t="s">
        <v>1396</v>
      </c>
      <c r="C1969" s="58" t="s">
        <v>2992</v>
      </c>
      <c r="D1969" s="56">
        <v>7</v>
      </c>
      <c r="E1969" s="56">
        <v>7</v>
      </c>
      <c r="F1969" s="57">
        <v>696.13</v>
      </c>
      <c r="G1969" s="57">
        <v>99.45</v>
      </c>
      <c r="H1969" s="57">
        <v>696.13</v>
      </c>
      <c r="I1969" s="57" t="s">
        <v>28</v>
      </c>
      <c r="J1969" s="57" t="s">
        <v>28</v>
      </c>
      <c r="K1969" s="57">
        <v>99.45</v>
      </c>
    </row>
    <row r="1970" spans="1:11" ht="33.75">
      <c r="A1970" s="54">
        <v>7123</v>
      </c>
      <c r="B1970" s="54" t="s">
        <v>1406</v>
      </c>
      <c r="C1970" s="58" t="s">
        <v>2993</v>
      </c>
      <c r="D1970" s="56">
        <v>7</v>
      </c>
      <c r="E1970" s="56">
        <v>7</v>
      </c>
      <c r="F1970" s="57">
        <v>724.33</v>
      </c>
      <c r="G1970" s="57">
        <v>103.48</v>
      </c>
      <c r="H1970" s="57">
        <v>724.33</v>
      </c>
      <c r="I1970" s="57" t="s">
        <v>28</v>
      </c>
      <c r="J1970" s="57" t="s">
        <v>28</v>
      </c>
      <c r="K1970" s="57">
        <v>103.48</v>
      </c>
    </row>
    <row r="1971" spans="1:11" ht="33.75">
      <c r="A1971" s="54">
        <v>7123</v>
      </c>
      <c r="B1971" s="54" t="s">
        <v>1404</v>
      </c>
      <c r="C1971" s="58" t="s">
        <v>2993</v>
      </c>
      <c r="D1971" s="56">
        <v>7</v>
      </c>
      <c r="E1971" s="56">
        <v>7</v>
      </c>
      <c r="F1971" s="57">
        <v>724.33</v>
      </c>
      <c r="G1971" s="57">
        <v>103.48</v>
      </c>
      <c r="H1971" s="57">
        <v>724.33</v>
      </c>
      <c r="I1971" s="57" t="s">
        <v>28</v>
      </c>
      <c r="J1971" s="57" t="s">
        <v>28</v>
      </c>
      <c r="K1971" s="57">
        <v>103.48</v>
      </c>
    </row>
    <row r="1972" spans="1:11" ht="33.75">
      <c r="A1972" s="54">
        <v>7123</v>
      </c>
      <c r="B1972" s="54" t="s">
        <v>1408</v>
      </c>
      <c r="C1972" s="58" t="s">
        <v>2993</v>
      </c>
      <c r="D1972" s="56">
        <v>7</v>
      </c>
      <c r="E1972" s="56">
        <v>7</v>
      </c>
      <c r="F1972" s="57">
        <v>724.33</v>
      </c>
      <c r="G1972" s="57">
        <v>103.48</v>
      </c>
      <c r="H1972" s="57">
        <v>724.33</v>
      </c>
      <c r="I1972" s="57" t="s">
        <v>28</v>
      </c>
      <c r="J1972" s="57" t="s">
        <v>28</v>
      </c>
      <c r="K1972" s="57">
        <v>103.48</v>
      </c>
    </row>
    <row r="1973" spans="1:11" ht="33.75">
      <c r="A1973" s="54">
        <v>7123</v>
      </c>
      <c r="B1973" s="54" t="s">
        <v>1410</v>
      </c>
      <c r="C1973" s="58" t="s">
        <v>2993</v>
      </c>
      <c r="D1973" s="56">
        <v>7</v>
      </c>
      <c r="E1973" s="56">
        <v>7</v>
      </c>
      <c r="F1973" s="57">
        <v>724.33</v>
      </c>
      <c r="G1973" s="57">
        <v>103.48</v>
      </c>
      <c r="H1973" s="57">
        <v>724.33</v>
      </c>
      <c r="I1973" s="57" t="s">
        <v>28</v>
      </c>
      <c r="J1973" s="57" t="s">
        <v>28</v>
      </c>
      <c r="K1973" s="57">
        <v>103.48</v>
      </c>
    </row>
    <row r="1974" spans="1:11" ht="33.75">
      <c r="A1974" s="54">
        <v>7123</v>
      </c>
      <c r="B1974" s="54" t="s">
        <v>1412</v>
      </c>
      <c r="C1974" s="58" t="s">
        <v>2993</v>
      </c>
      <c r="D1974" s="56">
        <v>7</v>
      </c>
      <c r="E1974" s="56">
        <v>7</v>
      </c>
      <c r="F1974" s="57">
        <v>724.33</v>
      </c>
      <c r="G1974" s="57">
        <v>103.48</v>
      </c>
      <c r="H1974" s="57">
        <v>724.33</v>
      </c>
      <c r="I1974" s="57" t="s">
        <v>28</v>
      </c>
      <c r="J1974" s="57" t="s">
        <v>28</v>
      </c>
      <c r="K1974" s="57">
        <v>103.48</v>
      </c>
    </row>
    <row r="1975" spans="1:11" ht="33.75">
      <c r="A1975" s="54">
        <v>7123</v>
      </c>
      <c r="B1975" s="54" t="s">
        <v>1414</v>
      </c>
      <c r="C1975" s="58" t="s">
        <v>2993</v>
      </c>
      <c r="D1975" s="56">
        <v>7</v>
      </c>
      <c r="E1975" s="56">
        <v>7</v>
      </c>
      <c r="F1975" s="57">
        <v>724.33</v>
      </c>
      <c r="G1975" s="57">
        <v>103.48</v>
      </c>
      <c r="H1975" s="57">
        <v>724.33</v>
      </c>
      <c r="I1975" s="57" t="s">
        <v>28</v>
      </c>
      <c r="J1975" s="57" t="s">
        <v>28</v>
      </c>
      <c r="K1975" s="57">
        <v>103.48</v>
      </c>
    </row>
    <row r="1976" spans="1:11" ht="33.75">
      <c r="A1976" s="54">
        <v>7124</v>
      </c>
      <c r="B1976" s="54" t="s">
        <v>1416</v>
      </c>
      <c r="C1976" s="58" t="s">
        <v>2994</v>
      </c>
      <c r="D1976" s="56">
        <v>7</v>
      </c>
      <c r="E1976" s="56">
        <v>7</v>
      </c>
      <c r="F1976" s="57">
        <v>688.1</v>
      </c>
      <c r="G1976" s="57">
        <v>98.3</v>
      </c>
      <c r="H1976" s="57">
        <v>688.1</v>
      </c>
      <c r="I1976" s="57" t="s">
        <v>28</v>
      </c>
      <c r="J1976" s="57" t="s">
        <v>28</v>
      </c>
      <c r="K1976" s="57">
        <v>98.3</v>
      </c>
    </row>
    <row r="1977" spans="1:11" ht="33.75">
      <c r="A1977" s="54">
        <v>7124</v>
      </c>
      <c r="B1977" s="54" t="s">
        <v>1422</v>
      </c>
      <c r="C1977" s="58" t="s">
        <v>2994</v>
      </c>
      <c r="D1977" s="56">
        <v>7</v>
      </c>
      <c r="E1977" s="56">
        <v>7</v>
      </c>
      <c r="F1977" s="57">
        <v>688.1</v>
      </c>
      <c r="G1977" s="57">
        <v>98.3</v>
      </c>
      <c r="H1977" s="57">
        <v>688.1</v>
      </c>
      <c r="I1977" s="57" t="s">
        <v>28</v>
      </c>
      <c r="J1977" s="57" t="s">
        <v>28</v>
      </c>
      <c r="K1977" s="57">
        <v>98.3</v>
      </c>
    </row>
    <row r="1978" spans="1:11" ht="33.75">
      <c r="A1978" s="54">
        <v>7124</v>
      </c>
      <c r="B1978" s="54" t="s">
        <v>1420</v>
      </c>
      <c r="C1978" s="58" t="s">
        <v>2994</v>
      </c>
      <c r="D1978" s="56">
        <v>7</v>
      </c>
      <c r="E1978" s="56">
        <v>7</v>
      </c>
      <c r="F1978" s="57">
        <v>688.1</v>
      </c>
      <c r="G1978" s="57">
        <v>98.3</v>
      </c>
      <c r="H1978" s="57">
        <v>688.1</v>
      </c>
      <c r="I1978" s="57" t="s">
        <v>28</v>
      </c>
      <c r="J1978" s="57" t="s">
        <v>28</v>
      </c>
      <c r="K1978" s="57">
        <v>98.3</v>
      </c>
    </row>
    <row r="1979" spans="1:11" ht="33.75">
      <c r="A1979" s="54">
        <v>7124</v>
      </c>
      <c r="B1979" s="54" t="s">
        <v>1418</v>
      </c>
      <c r="C1979" s="58" t="s">
        <v>2994</v>
      </c>
      <c r="D1979" s="56">
        <v>7</v>
      </c>
      <c r="E1979" s="56">
        <v>7</v>
      </c>
      <c r="F1979" s="57">
        <v>688.1</v>
      </c>
      <c r="G1979" s="57">
        <v>98.3</v>
      </c>
      <c r="H1979" s="57">
        <v>688.1</v>
      </c>
      <c r="I1979" s="57" t="s">
        <v>28</v>
      </c>
      <c r="J1979" s="57" t="s">
        <v>28</v>
      </c>
      <c r="K1979" s="57">
        <v>98.3</v>
      </c>
    </row>
    <row r="1980" spans="1:11" ht="33.75">
      <c r="A1980" s="54">
        <v>7124</v>
      </c>
      <c r="B1980" s="54" t="s">
        <v>1426</v>
      </c>
      <c r="C1980" s="58" t="s">
        <v>2994</v>
      </c>
      <c r="D1980" s="56">
        <v>7</v>
      </c>
      <c r="E1980" s="56">
        <v>7</v>
      </c>
      <c r="F1980" s="57">
        <v>688.1</v>
      </c>
      <c r="G1980" s="57">
        <v>98.3</v>
      </c>
      <c r="H1980" s="57">
        <v>688.1</v>
      </c>
      <c r="I1980" s="57" t="s">
        <v>28</v>
      </c>
      <c r="J1980" s="57" t="s">
        <v>28</v>
      </c>
      <c r="K1980" s="57">
        <v>98.3</v>
      </c>
    </row>
    <row r="1981" spans="1:11" ht="33.75">
      <c r="A1981" s="54">
        <v>7124</v>
      </c>
      <c r="B1981" s="54" t="s">
        <v>1424</v>
      </c>
      <c r="C1981" s="58" t="s">
        <v>2994</v>
      </c>
      <c r="D1981" s="56">
        <v>7</v>
      </c>
      <c r="E1981" s="56">
        <v>7</v>
      </c>
      <c r="F1981" s="57">
        <v>688.1</v>
      </c>
      <c r="G1981" s="57">
        <v>98.3</v>
      </c>
      <c r="H1981" s="57">
        <v>688.1</v>
      </c>
      <c r="I1981" s="57" t="s">
        <v>28</v>
      </c>
      <c r="J1981" s="57" t="s">
        <v>28</v>
      </c>
      <c r="K1981" s="57">
        <v>98.3</v>
      </c>
    </row>
    <row r="1982" spans="1:11" ht="33.75">
      <c r="A1982" s="54">
        <v>7125</v>
      </c>
      <c r="B1982" s="54" t="s">
        <v>1436</v>
      </c>
      <c r="C1982" s="58" t="s">
        <v>2995</v>
      </c>
      <c r="D1982" s="56">
        <v>7</v>
      </c>
      <c r="E1982" s="56">
        <v>7</v>
      </c>
      <c r="F1982" s="57">
        <v>652.9</v>
      </c>
      <c r="G1982" s="57">
        <v>93.27</v>
      </c>
      <c r="H1982" s="57">
        <v>652.9</v>
      </c>
      <c r="I1982" s="57" t="s">
        <v>28</v>
      </c>
      <c r="J1982" s="57" t="s">
        <v>28</v>
      </c>
      <c r="K1982" s="57">
        <v>93.27</v>
      </c>
    </row>
    <row r="1983" spans="1:11" ht="33.75">
      <c r="A1983" s="54">
        <v>7125</v>
      </c>
      <c r="B1983" s="54" t="s">
        <v>1438</v>
      </c>
      <c r="C1983" s="58" t="s">
        <v>2995</v>
      </c>
      <c r="D1983" s="56">
        <v>7</v>
      </c>
      <c r="E1983" s="56">
        <v>7</v>
      </c>
      <c r="F1983" s="57">
        <v>652.9</v>
      </c>
      <c r="G1983" s="57">
        <v>93.27</v>
      </c>
      <c r="H1983" s="57">
        <v>652.9</v>
      </c>
      <c r="I1983" s="57" t="s">
        <v>28</v>
      </c>
      <c r="J1983" s="57" t="s">
        <v>28</v>
      </c>
      <c r="K1983" s="57">
        <v>93.27</v>
      </c>
    </row>
    <row r="1984" spans="1:11" ht="33.75">
      <c r="A1984" s="54">
        <v>7125</v>
      </c>
      <c r="B1984" s="54" t="s">
        <v>1432</v>
      </c>
      <c r="C1984" s="58" t="s">
        <v>2995</v>
      </c>
      <c r="D1984" s="56">
        <v>7</v>
      </c>
      <c r="E1984" s="56">
        <v>7</v>
      </c>
      <c r="F1984" s="57">
        <v>652.9</v>
      </c>
      <c r="G1984" s="57">
        <v>93.27</v>
      </c>
      <c r="H1984" s="57">
        <v>652.9</v>
      </c>
      <c r="I1984" s="57" t="s">
        <v>28</v>
      </c>
      <c r="J1984" s="57" t="s">
        <v>28</v>
      </c>
      <c r="K1984" s="57">
        <v>93.27</v>
      </c>
    </row>
    <row r="1985" spans="1:11" ht="33.75">
      <c r="A1985" s="54">
        <v>7125</v>
      </c>
      <c r="B1985" s="54" t="s">
        <v>1434</v>
      </c>
      <c r="C1985" s="58" t="s">
        <v>2995</v>
      </c>
      <c r="D1985" s="56">
        <v>7</v>
      </c>
      <c r="E1985" s="56">
        <v>7</v>
      </c>
      <c r="F1985" s="57">
        <v>652.9</v>
      </c>
      <c r="G1985" s="57">
        <v>93.27</v>
      </c>
      <c r="H1985" s="57">
        <v>652.9</v>
      </c>
      <c r="I1985" s="57" t="s">
        <v>28</v>
      </c>
      <c r="J1985" s="57" t="s">
        <v>28</v>
      </c>
      <c r="K1985" s="57">
        <v>93.27</v>
      </c>
    </row>
    <row r="1986" spans="1:11" ht="33.75">
      <c r="A1986" s="54">
        <v>7125</v>
      </c>
      <c r="B1986" s="54" t="s">
        <v>1428</v>
      </c>
      <c r="C1986" s="58" t="s">
        <v>2995</v>
      </c>
      <c r="D1986" s="56">
        <v>7</v>
      </c>
      <c r="E1986" s="56">
        <v>7</v>
      </c>
      <c r="F1986" s="57">
        <v>652.9</v>
      </c>
      <c r="G1986" s="57">
        <v>93.27</v>
      </c>
      <c r="H1986" s="57">
        <v>652.9</v>
      </c>
      <c r="I1986" s="57" t="s">
        <v>28</v>
      </c>
      <c r="J1986" s="57" t="s">
        <v>28</v>
      </c>
      <c r="K1986" s="57">
        <v>93.27</v>
      </c>
    </row>
    <row r="1987" spans="1:11" ht="33.75">
      <c r="A1987" s="54">
        <v>7125</v>
      </c>
      <c r="B1987" s="54" t="s">
        <v>1430</v>
      </c>
      <c r="C1987" s="58" t="s">
        <v>2995</v>
      </c>
      <c r="D1987" s="56">
        <v>7</v>
      </c>
      <c r="E1987" s="56">
        <v>7</v>
      </c>
      <c r="F1987" s="57">
        <v>652.9</v>
      </c>
      <c r="G1987" s="57">
        <v>93.27</v>
      </c>
      <c r="H1987" s="57">
        <v>652.9</v>
      </c>
      <c r="I1987" s="57" t="s">
        <v>28</v>
      </c>
      <c r="J1987" s="57" t="s">
        <v>28</v>
      </c>
      <c r="K1987" s="57">
        <v>93.27</v>
      </c>
    </row>
    <row r="1988" spans="1:11" ht="33.75">
      <c r="A1988" s="54">
        <v>7126</v>
      </c>
      <c r="B1988" s="54" t="s">
        <v>1452</v>
      </c>
      <c r="C1988" s="58" t="s">
        <v>2996</v>
      </c>
      <c r="D1988" s="56">
        <v>7</v>
      </c>
      <c r="E1988" s="56">
        <v>7</v>
      </c>
      <c r="F1988" s="57">
        <v>719.57</v>
      </c>
      <c r="G1988" s="57">
        <v>102.8</v>
      </c>
      <c r="H1988" s="57">
        <v>719.57</v>
      </c>
      <c r="I1988" s="57" t="s">
        <v>28</v>
      </c>
      <c r="J1988" s="57" t="s">
        <v>28</v>
      </c>
      <c r="K1988" s="57">
        <v>102.8</v>
      </c>
    </row>
    <row r="1989" spans="1:11" ht="33.75">
      <c r="A1989" s="54">
        <v>7126</v>
      </c>
      <c r="B1989" s="54" t="s">
        <v>1454</v>
      </c>
      <c r="C1989" s="58" t="s">
        <v>2996</v>
      </c>
      <c r="D1989" s="56">
        <v>7</v>
      </c>
      <c r="E1989" s="56">
        <v>7</v>
      </c>
      <c r="F1989" s="57">
        <v>719.57</v>
      </c>
      <c r="G1989" s="57">
        <v>102.8</v>
      </c>
      <c r="H1989" s="57">
        <v>719.57</v>
      </c>
      <c r="I1989" s="57" t="s">
        <v>28</v>
      </c>
      <c r="J1989" s="57" t="s">
        <v>28</v>
      </c>
      <c r="K1989" s="57">
        <v>102.8</v>
      </c>
    </row>
    <row r="1990" spans="1:11" ht="33.75">
      <c r="A1990" s="54">
        <v>7126</v>
      </c>
      <c r="B1990" s="54" t="s">
        <v>1456</v>
      </c>
      <c r="C1990" s="58" t="s">
        <v>2996</v>
      </c>
      <c r="D1990" s="56">
        <v>7</v>
      </c>
      <c r="E1990" s="56">
        <v>7</v>
      </c>
      <c r="F1990" s="57">
        <v>719.57</v>
      </c>
      <c r="G1990" s="57">
        <v>102.8</v>
      </c>
      <c r="H1990" s="57">
        <v>719.57</v>
      </c>
      <c r="I1990" s="57" t="s">
        <v>28</v>
      </c>
      <c r="J1990" s="57" t="s">
        <v>28</v>
      </c>
      <c r="K1990" s="57">
        <v>102.8</v>
      </c>
    </row>
    <row r="1991" spans="1:11" ht="33.75">
      <c r="A1991" s="54">
        <v>7126</v>
      </c>
      <c r="B1991" s="54" t="s">
        <v>1450</v>
      </c>
      <c r="C1991" s="58" t="s">
        <v>2996</v>
      </c>
      <c r="D1991" s="56">
        <v>7</v>
      </c>
      <c r="E1991" s="56">
        <v>7</v>
      </c>
      <c r="F1991" s="57">
        <v>719.57</v>
      </c>
      <c r="G1991" s="57">
        <v>102.8</v>
      </c>
      <c r="H1991" s="57">
        <v>719.57</v>
      </c>
      <c r="I1991" s="57" t="s">
        <v>28</v>
      </c>
      <c r="J1991" s="57" t="s">
        <v>28</v>
      </c>
      <c r="K1991" s="57">
        <v>102.8</v>
      </c>
    </row>
    <row r="1992" spans="1:11" ht="33.75">
      <c r="A1992" s="54">
        <v>7126</v>
      </c>
      <c r="B1992" s="54" t="s">
        <v>1446</v>
      </c>
      <c r="C1992" s="58" t="s">
        <v>2996</v>
      </c>
      <c r="D1992" s="56">
        <v>7</v>
      </c>
      <c r="E1992" s="56">
        <v>7</v>
      </c>
      <c r="F1992" s="57">
        <v>719.57</v>
      </c>
      <c r="G1992" s="57">
        <v>102.8</v>
      </c>
      <c r="H1992" s="57">
        <v>719.57</v>
      </c>
      <c r="I1992" s="57" t="s">
        <v>28</v>
      </c>
      <c r="J1992" s="57" t="s">
        <v>28</v>
      </c>
      <c r="K1992" s="57">
        <v>102.8</v>
      </c>
    </row>
    <row r="1993" spans="1:11" ht="33.75">
      <c r="A1993" s="54">
        <v>7126</v>
      </c>
      <c r="B1993" s="54" t="s">
        <v>1448</v>
      </c>
      <c r="C1993" s="58" t="s">
        <v>2996</v>
      </c>
      <c r="D1993" s="56">
        <v>7</v>
      </c>
      <c r="E1993" s="56">
        <v>7</v>
      </c>
      <c r="F1993" s="57">
        <v>719.57</v>
      </c>
      <c r="G1993" s="57">
        <v>102.8</v>
      </c>
      <c r="H1993" s="57">
        <v>719.57</v>
      </c>
      <c r="I1993" s="57" t="s">
        <v>28</v>
      </c>
      <c r="J1993" s="57" t="s">
        <v>28</v>
      </c>
      <c r="K1993" s="57">
        <v>102.8</v>
      </c>
    </row>
    <row r="1994" spans="1:11" ht="33.75">
      <c r="A1994" s="54">
        <v>7127</v>
      </c>
      <c r="B1994" s="54" t="s">
        <v>1460</v>
      </c>
      <c r="C1994" s="58" t="s">
        <v>2997</v>
      </c>
      <c r="D1994" s="56">
        <v>7</v>
      </c>
      <c r="E1994" s="56">
        <v>7</v>
      </c>
      <c r="F1994" s="57">
        <v>712.46</v>
      </c>
      <c r="G1994" s="57">
        <v>101.78</v>
      </c>
      <c r="H1994" s="57">
        <v>712.46</v>
      </c>
      <c r="I1994" s="57" t="s">
        <v>28</v>
      </c>
      <c r="J1994" s="57" t="s">
        <v>28</v>
      </c>
      <c r="K1994" s="57">
        <v>101.78</v>
      </c>
    </row>
    <row r="1995" spans="1:11" ht="33.75">
      <c r="A1995" s="54">
        <v>7127</v>
      </c>
      <c r="B1995" s="54" t="s">
        <v>1458</v>
      </c>
      <c r="C1995" s="58" t="s">
        <v>2997</v>
      </c>
      <c r="D1995" s="56">
        <v>7</v>
      </c>
      <c r="E1995" s="56">
        <v>7</v>
      </c>
      <c r="F1995" s="57">
        <v>712.46</v>
      </c>
      <c r="G1995" s="57">
        <v>101.78</v>
      </c>
      <c r="H1995" s="57">
        <v>712.46</v>
      </c>
      <c r="I1995" s="57" t="s">
        <v>28</v>
      </c>
      <c r="J1995" s="57" t="s">
        <v>28</v>
      </c>
      <c r="K1995" s="57">
        <v>101.78</v>
      </c>
    </row>
    <row r="1996" spans="1:11" ht="33.75">
      <c r="A1996" s="54">
        <v>7127</v>
      </c>
      <c r="B1996" s="54" t="s">
        <v>1468</v>
      </c>
      <c r="C1996" s="58" t="s">
        <v>2997</v>
      </c>
      <c r="D1996" s="56">
        <v>7</v>
      </c>
      <c r="E1996" s="56">
        <v>7</v>
      </c>
      <c r="F1996" s="57">
        <v>712.46</v>
      </c>
      <c r="G1996" s="57">
        <v>101.78</v>
      </c>
      <c r="H1996" s="57">
        <v>712.46</v>
      </c>
      <c r="I1996" s="57" t="s">
        <v>28</v>
      </c>
      <c r="J1996" s="57" t="s">
        <v>28</v>
      </c>
      <c r="K1996" s="57">
        <v>101.78</v>
      </c>
    </row>
    <row r="1997" spans="1:11" ht="33.75">
      <c r="A1997" s="54">
        <v>7127</v>
      </c>
      <c r="B1997" s="54" t="s">
        <v>1462</v>
      </c>
      <c r="C1997" s="58" t="s">
        <v>2997</v>
      </c>
      <c r="D1997" s="56">
        <v>7</v>
      </c>
      <c r="E1997" s="56">
        <v>7</v>
      </c>
      <c r="F1997" s="57">
        <v>712.46</v>
      </c>
      <c r="G1997" s="57">
        <v>101.78</v>
      </c>
      <c r="H1997" s="57">
        <v>712.46</v>
      </c>
      <c r="I1997" s="57" t="s">
        <v>28</v>
      </c>
      <c r="J1997" s="57" t="s">
        <v>28</v>
      </c>
      <c r="K1997" s="57">
        <v>101.78</v>
      </c>
    </row>
    <row r="1998" spans="1:11" ht="33.75">
      <c r="A1998" s="54">
        <v>7127</v>
      </c>
      <c r="B1998" s="54" t="s">
        <v>1464</v>
      </c>
      <c r="C1998" s="58" t="s">
        <v>2997</v>
      </c>
      <c r="D1998" s="56">
        <v>7</v>
      </c>
      <c r="E1998" s="56">
        <v>7</v>
      </c>
      <c r="F1998" s="57">
        <v>712.46</v>
      </c>
      <c r="G1998" s="57">
        <v>101.78</v>
      </c>
      <c r="H1998" s="57">
        <v>712.46</v>
      </c>
      <c r="I1998" s="57" t="s">
        <v>28</v>
      </c>
      <c r="J1998" s="57" t="s">
        <v>28</v>
      </c>
      <c r="K1998" s="57">
        <v>101.78</v>
      </c>
    </row>
    <row r="1999" spans="1:11" ht="33.75">
      <c r="A1999" s="54">
        <v>7127</v>
      </c>
      <c r="B1999" s="54" t="s">
        <v>1466</v>
      </c>
      <c r="C1999" s="58" t="s">
        <v>2997</v>
      </c>
      <c r="D1999" s="56">
        <v>7</v>
      </c>
      <c r="E1999" s="56">
        <v>7</v>
      </c>
      <c r="F1999" s="57">
        <v>712.46</v>
      </c>
      <c r="G1999" s="57">
        <v>101.78</v>
      </c>
      <c r="H1999" s="57">
        <v>712.46</v>
      </c>
      <c r="I1999" s="57" t="s">
        <v>28</v>
      </c>
      <c r="J1999" s="57" t="s">
        <v>28</v>
      </c>
      <c r="K1999" s="57">
        <v>101.78</v>
      </c>
    </row>
    <row r="2000" spans="1:11" ht="33.75">
      <c r="A2000" s="54">
        <v>7128</v>
      </c>
      <c r="B2000" s="54" t="s">
        <v>1476</v>
      </c>
      <c r="C2000" s="58" t="s">
        <v>2998</v>
      </c>
      <c r="D2000" s="56">
        <v>7</v>
      </c>
      <c r="E2000" s="56">
        <v>7</v>
      </c>
      <c r="F2000" s="57">
        <v>692.31</v>
      </c>
      <c r="G2000" s="57">
        <v>98.9</v>
      </c>
      <c r="H2000" s="57">
        <v>692.31</v>
      </c>
      <c r="I2000" s="57" t="s">
        <v>28</v>
      </c>
      <c r="J2000" s="57" t="s">
        <v>28</v>
      </c>
      <c r="K2000" s="57">
        <v>98.9</v>
      </c>
    </row>
    <row r="2001" spans="1:11" ht="33.75">
      <c r="A2001" s="54">
        <v>7128</v>
      </c>
      <c r="B2001" s="54" t="s">
        <v>1478</v>
      </c>
      <c r="C2001" s="58" t="s">
        <v>2998</v>
      </c>
      <c r="D2001" s="56">
        <v>7</v>
      </c>
      <c r="E2001" s="56">
        <v>7</v>
      </c>
      <c r="F2001" s="57">
        <v>692.31</v>
      </c>
      <c r="G2001" s="57">
        <v>98.9</v>
      </c>
      <c r="H2001" s="57">
        <v>692.31</v>
      </c>
      <c r="I2001" s="57" t="s">
        <v>28</v>
      </c>
      <c r="J2001" s="57" t="s">
        <v>28</v>
      </c>
      <c r="K2001" s="57">
        <v>98.9</v>
      </c>
    </row>
    <row r="2002" spans="1:11" ht="33.75">
      <c r="A2002" s="54">
        <v>7128</v>
      </c>
      <c r="B2002" s="54" t="s">
        <v>1474</v>
      </c>
      <c r="C2002" s="58" t="s">
        <v>2998</v>
      </c>
      <c r="D2002" s="56">
        <v>7</v>
      </c>
      <c r="E2002" s="56">
        <v>7</v>
      </c>
      <c r="F2002" s="57">
        <v>692.31</v>
      </c>
      <c r="G2002" s="57">
        <v>98.9</v>
      </c>
      <c r="H2002" s="57">
        <v>692.31</v>
      </c>
      <c r="I2002" s="57" t="s">
        <v>28</v>
      </c>
      <c r="J2002" s="57" t="s">
        <v>28</v>
      </c>
      <c r="K2002" s="57">
        <v>98.9</v>
      </c>
    </row>
    <row r="2003" spans="1:11" ht="33.75">
      <c r="A2003" s="54">
        <v>7128</v>
      </c>
      <c r="B2003" s="54" t="s">
        <v>1480</v>
      </c>
      <c r="C2003" s="58" t="s">
        <v>2998</v>
      </c>
      <c r="D2003" s="56">
        <v>7</v>
      </c>
      <c r="E2003" s="56">
        <v>7</v>
      </c>
      <c r="F2003" s="57">
        <v>692.31</v>
      </c>
      <c r="G2003" s="57">
        <v>98.9</v>
      </c>
      <c r="H2003" s="57">
        <v>692.31</v>
      </c>
      <c r="I2003" s="57" t="s">
        <v>28</v>
      </c>
      <c r="J2003" s="57" t="s">
        <v>28</v>
      </c>
      <c r="K2003" s="57">
        <v>98.9</v>
      </c>
    </row>
    <row r="2004" spans="1:11" ht="33.75">
      <c r="A2004" s="54">
        <v>7128</v>
      </c>
      <c r="B2004" s="54" t="s">
        <v>1472</v>
      </c>
      <c r="C2004" s="58" t="s">
        <v>2998</v>
      </c>
      <c r="D2004" s="56">
        <v>7</v>
      </c>
      <c r="E2004" s="56">
        <v>7</v>
      </c>
      <c r="F2004" s="57">
        <v>692.31</v>
      </c>
      <c r="G2004" s="57">
        <v>98.9</v>
      </c>
      <c r="H2004" s="57">
        <v>692.31</v>
      </c>
      <c r="I2004" s="57" t="s">
        <v>28</v>
      </c>
      <c r="J2004" s="57" t="s">
        <v>28</v>
      </c>
      <c r="K2004" s="57">
        <v>98.9</v>
      </c>
    </row>
    <row r="2005" spans="1:11" ht="33.75">
      <c r="A2005" s="54">
        <v>7128</v>
      </c>
      <c r="B2005" s="54" t="s">
        <v>1470</v>
      </c>
      <c r="C2005" s="58" t="s">
        <v>2998</v>
      </c>
      <c r="D2005" s="56">
        <v>7</v>
      </c>
      <c r="E2005" s="56">
        <v>7</v>
      </c>
      <c r="F2005" s="57">
        <v>692.31</v>
      </c>
      <c r="G2005" s="57">
        <v>98.9</v>
      </c>
      <c r="H2005" s="57">
        <v>692.31</v>
      </c>
      <c r="I2005" s="57" t="s">
        <v>28</v>
      </c>
      <c r="J2005" s="57" t="s">
        <v>28</v>
      </c>
      <c r="K2005" s="57">
        <v>98.9</v>
      </c>
    </row>
    <row r="2006" spans="1:11" ht="33.75">
      <c r="A2006" s="54">
        <v>7129</v>
      </c>
      <c r="B2006" s="54" t="s">
        <v>1485</v>
      </c>
      <c r="C2006" s="58" t="s">
        <v>2999</v>
      </c>
      <c r="D2006" s="56">
        <v>7</v>
      </c>
      <c r="E2006" s="56">
        <v>7</v>
      </c>
      <c r="F2006" s="57">
        <v>735.3</v>
      </c>
      <c r="G2006" s="57">
        <v>105.04</v>
      </c>
      <c r="H2006" s="57">
        <v>735.3</v>
      </c>
      <c r="I2006" s="57" t="s">
        <v>28</v>
      </c>
      <c r="J2006" s="57" t="s">
        <v>28</v>
      </c>
      <c r="K2006" s="57">
        <v>105.04</v>
      </c>
    </row>
    <row r="2007" spans="1:11" ht="33.75">
      <c r="A2007" s="54">
        <v>7129</v>
      </c>
      <c r="B2007" s="54" t="s">
        <v>1486</v>
      </c>
      <c r="C2007" s="58" t="s">
        <v>2999</v>
      </c>
      <c r="D2007" s="56">
        <v>7</v>
      </c>
      <c r="E2007" s="56">
        <v>7</v>
      </c>
      <c r="F2007" s="57">
        <v>735.3</v>
      </c>
      <c r="G2007" s="57">
        <v>105.04</v>
      </c>
      <c r="H2007" s="57">
        <v>735.3</v>
      </c>
      <c r="I2007" s="57" t="s">
        <v>28</v>
      </c>
      <c r="J2007" s="57" t="s">
        <v>28</v>
      </c>
      <c r="K2007" s="57">
        <v>105.04</v>
      </c>
    </row>
    <row r="2008" spans="1:11" ht="33.75">
      <c r="A2008" s="54">
        <v>7129</v>
      </c>
      <c r="B2008" s="54" t="s">
        <v>1487</v>
      </c>
      <c r="C2008" s="58" t="s">
        <v>2999</v>
      </c>
      <c r="D2008" s="56">
        <v>7</v>
      </c>
      <c r="E2008" s="56">
        <v>7</v>
      </c>
      <c r="F2008" s="57">
        <v>735.3</v>
      </c>
      <c r="G2008" s="57">
        <v>105.04</v>
      </c>
      <c r="H2008" s="57">
        <v>735.3</v>
      </c>
      <c r="I2008" s="57" t="s">
        <v>28</v>
      </c>
      <c r="J2008" s="57" t="s">
        <v>28</v>
      </c>
      <c r="K2008" s="57">
        <v>105.04</v>
      </c>
    </row>
    <row r="2009" spans="1:11" ht="33.75">
      <c r="A2009" s="54">
        <v>7129</v>
      </c>
      <c r="B2009" s="54" t="s">
        <v>1488</v>
      </c>
      <c r="C2009" s="58" t="s">
        <v>2999</v>
      </c>
      <c r="D2009" s="56">
        <v>7</v>
      </c>
      <c r="E2009" s="56">
        <v>7</v>
      </c>
      <c r="F2009" s="57">
        <v>735.3</v>
      </c>
      <c r="G2009" s="57">
        <v>105.04</v>
      </c>
      <c r="H2009" s="57">
        <v>735.3</v>
      </c>
      <c r="I2009" s="57" t="s">
        <v>28</v>
      </c>
      <c r="J2009" s="57" t="s">
        <v>28</v>
      </c>
      <c r="K2009" s="57">
        <v>105.04</v>
      </c>
    </row>
    <row r="2010" spans="1:11" ht="33.75">
      <c r="A2010" s="54">
        <v>7130</v>
      </c>
      <c r="B2010" s="54" t="s">
        <v>1492</v>
      </c>
      <c r="C2010" s="58" t="s">
        <v>3000</v>
      </c>
      <c r="D2010" s="56">
        <v>7</v>
      </c>
      <c r="E2010" s="56">
        <v>7</v>
      </c>
      <c r="F2010" s="57">
        <v>725.22</v>
      </c>
      <c r="G2010" s="57">
        <v>103.6</v>
      </c>
      <c r="H2010" s="57">
        <v>725.22</v>
      </c>
      <c r="I2010" s="57" t="s">
        <v>28</v>
      </c>
      <c r="J2010" s="57" t="s">
        <v>28</v>
      </c>
      <c r="K2010" s="57">
        <v>103.6</v>
      </c>
    </row>
    <row r="2011" spans="1:11" ht="33.75">
      <c r="A2011" s="54">
        <v>7130</v>
      </c>
      <c r="B2011" s="54" t="s">
        <v>1491</v>
      </c>
      <c r="C2011" s="58" t="s">
        <v>3000</v>
      </c>
      <c r="D2011" s="56">
        <v>7</v>
      </c>
      <c r="E2011" s="56">
        <v>7</v>
      </c>
      <c r="F2011" s="57">
        <v>725.22</v>
      </c>
      <c r="G2011" s="57">
        <v>103.6</v>
      </c>
      <c r="H2011" s="57">
        <v>725.22</v>
      </c>
      <c r="I2011" s="57" t="s">
        <v>28</v>
      </c>
      <c r="J2011" s="57" t="s">
        <v>28</v>
      </c>
      <c r="K2011" s="57">
        <v>103.6</v>
      </c>
    </row>
    <row r="2012" spans="1:11" ht="33.75">
      <c r="A2012" s="54">
        <v>7130</v>
      </c>
      <c r="B2012" s="54" t="s">
        <v>1489</v>
      </c>
      <c r="C2012" s="58" t="s">
        <v>3000</v>
      </c>
      <c r="D2012" s="56">
        <v>7</v>
      </c>
      <c r="E2012" s="56">
        <v>7</v>
      </c>
      <c r="F2012" s="57">
        <v>725.22</v>
      </c>
      <c r="G2012" s="57">
        <v>103.6</v>
      </c>
      <c r="H2012" s="57">
        <v>725.22</v>
      </c>
      <c r="I2012" s="57" t="s">
        <v>28</v>
      </c>
      <c r="J2012" s="57" t="s">
        <v>28</v>
      </c>
      <c r="K2012" s="57">
        <v>103.6</v>
      </c>
    </row>
    <row r="2013" spans="1:11" ht="33.75">
      <c r="A2013" s="54">
        <v>7130</v>
      </c>
      <c r="B2013" s="54" t="s">
        <v>1490</v>
      </c>
      <c r="C2013" s="58" t="s">
        <v>3000</v>
      </c>
      <c r="D2013" s="56">
        <v>7</v>
      </c>
      <c r="E2013" s="56">
        <v>7</v>
      </c>
      <c r="F2013" s="57">
        <v>725.22</v>
      </c>
      <c r="G2013" s="57">
        <v>103.6</v>
      </c>
      <c r="H2013" s="57">
        <v>725.22</v>
      </c>
      <c r="I2013" s="57" t="s">
        <v>28</v>
      </c>
      <c r="J2013" s="57" t="s">
        <v>28</v>
      </c>
      <c r="K2013" s="57">
        <v>103.6</v>
      </c>
    </row>
    <row r="2014" spans="1:11" ht="33.75">
      <c r="A2014" s="54">
        <v>7131</v>
      </c>
      <c r="B2014" s="54" t="s">
        <v>1499</v>
      </c>
      <c r="C2014" s="58" t="s">
        <v>3001</v>
      </c>
      <c r="D2014" s="56">
        <v>7</v>
      </c>
      <c r="E2014" s="56">
        <v>7</v>
      </c>
      <c r="F2014" s="57">
        <v>724.43</v>
      </c>
      <c r="G2014" s="57">
        <v>103.49</v>
      </c>
      <c r="H2014" s="57">
        <v>724.43</v>
      </c>
      <c r="I2014" s="57" t="s">
        <v>28</v>
      </c>
      <c r="J2014" s="57" t="s">
        <v>28</v>
      </c>
      <c r="K2014" s="57">
        <v>103.49</v>
      </c>
    </row>
    <row r="2015" spans="1:11" ht="33.75">
      <c r="A2015" s="54">
        <v>7131</v>
      </c>
      <c r="B2015" s="54" t="s">
        <v>1501</v>
      </c>
      <c r="C2015" s="58" t="s">
        <v>3001</v>
      </c>
      <c r="D2015" s="56">
        <v>7</v>
      </c>
      <c r="E2015" s="56">
        <v>7</v>
      </c>
      <c r="F2015" s="57">
        <v>724.43</v>
      </c>
      <c r="G2015" s="57">
        <v>103.49</v>
      </c>
      <c r="H2015" s="57">
        <v>724.43</v>
      </c>
      <c r="I2015" s="57" t="s">
        <v>28</v>
      </c>
      <c r="J2015" s="57" t="s">
        <v>28</v>
      </c>
      <c r="K2015" s="57">
        <v>103.49</v>
      </c>
    </row>
    <row r="2016" spans="1:11" ht="33.75">
      <c r="A2016" s="54">
        <v>7131</v>
      </c>
      <c r="B2016" s="54" t="s">
        <v>1503</v>
      </c>
      <c r="C2016" s="58" t="s">
        <v>3001</v>
      </c>
      <c r="D2016" s="56">
        <v>7</v>
      </c>
      <c r="E2016" s="56">
        <v>7</v>
      </c>
      <c r="F2016" s="57">
        <v>724.43</v>
      </c>
      <c r="G2016" s="57">
        <v>103.49</v>
      </c>
      <c r="H2016" s="57">
        <v>724.43</v>
      </c>
      <c r="I2016" s="57" t="s">
        <v>28</v>
      </c>
      <c r="J2016" s="57" t="s">
        <v>28</v>
      </c>
      <c r="K2016" s="57">
        <v>103.49</v>
      </c>
    </row>
    <row r="2017" spans="1:11" ht="33.75">
      <c r="A2017" s="54">
        <v>7131</v>
      </c>
      <c r="B2017" s="54" t="s">
        <v>1505</v>
      </c>
      <c r="C2017" s="58" t="s">
        <v>3001</v>
      </c>
      <c r="D2017" s="56">
        <v>7</v>
      </c>
      <c r="E2017" s="56">
        <v>7</v>
      </c>
      <c r="F2017" s="57">
        <v>724.43</v>
      </c>
      <c r="G2017" s="57">
        <v>103.49</v>
      </c>
      <c r="H2017" s="57">
        <v>724.43</v>
      </c>
      <c r="I2017" s="57" t="s">
        <v>28</v>
      </c>
      <c r="J2017" s="57" t="s">
        <v>28</v>
      </c>
      <c r="K2017" s="57">
        <v>103.49</v>
      </c>
    </row>
    <row r="2018" spans="1:11" ht="33.75">
      <c r="A2018" s="54">
        <v>7131</v>
      </c>
      <c r="B2018" s="54" t="s">
        <v>1509</v>
      </c>
      <c r="C2018" s="58" t="s">
        <v>3001</v>
      </c>
      <c r="D2018" s="56">
        <v>7</v>
      </c>
      <c r="E2018" s="56">
        <v>7</v>
      </c>
      <c r="F2018" s="57">
        <v>724.43</v>
      </c>
      <c r="G2018" s="57">
        <v>103.49</v>
      </c>
      <c r="H2018" s="57">
        <v>724.43</v>
      </c>
      <c r="I2018" s="57" t="s">
        <v>28</v>
      </c>
      <c r="J2018" s="57" t="s">
        <v>28</v>
      </c>
      <c r="K2018" s="57">
        <v>103.49</v>
      </c>
    </row>
    <row r="2019" spans="1:11" ht="33.75">
      <c r="A2019" s="54">
        <v>7131</v>
      </c>
      <c r="B2019" s="54" t="s">
        <v>1507</v>
      </c>
      <c r="C2019" s="58" t="s">
        <v>3001</v>
      </c>
      <c r="D2019" s="56">
        <v>7</v>
      </c>
      <c r="E2019" s="56">
        <v>7</v>
      </c>
      <c r="F2019" s="57">
        <v>724.43</v>
      </c>
      <c r="G2019" s="57">
        <v>103.49</v>
      </c>
      <c r="H2019" s="57">
        <v>724.43</v>
      </c>
      <c r="I2019" s="57" t="s">
        <v>28</v>
      </c>
      <c r="J2019" s="57" t="s">
        <v>28</v>
      </c>
      <c r="K2019" s="57">
        <v>103.49</v>
      </c>
    </row>
    <row r="2020" spans="1:11" ht="33.75">
      <c r="A2020" s="54">
        <v>7132</v>
      </c>
      <c r="B2020" s="54" t="s">
        <v>1515</v>
      </c>
      <c r="C2020" s="58" t="s">
        <v>3002</v>
      </c>
      <c r="D2020" s="56">
        <v>7</v>
      </c>
      <c r="E2020" s="56">
        <v>7</v>
      </c>
      <c r="F2020" s="57">
        <v>651.47</v>
      </c>
      <c r="G2020" s="57">
        <v>93.07</v>
      </c>
      <c r="H2020" s="57">
        <v>651.47</v>
      </c>
      <c r="I2020" s="57" t="s">
        <v>28</v>
      </c>
      <c r="J2020" s="57" t="s">
        <v>28</v>
      </c>
      <c r="K2020" s="57">
        <v>93.07</v>
      </c>
    </row>
    <row r="2021" spans="1:11" ht="33.75">
      <c r="A2021" s="54">
        <v>7132</v>
      </c>
      <c r="B2021" s="54" t="s">
        <v>1521</v>
      </c>
      <c r="C2021" s="58" t="s">
        <v>3002</v>
      </c>
      <c r="D2021" s="56">
        <v>7</v>
      </c>
      <c r="E2021" s="56">
        <v>7</v>
      </c>
      <c r="F2021" s="57">
        <v>651.47</v>
      </c>
      <c r="G2021" s="57">
        <v>93.07</v>
      </c>
      <c r="H2021" s="57">
        <v>651.47</v>
      </c>
      <c r="I2021" s="57" t="s">
        <v>28</v>
      </c>
      <c r="J2021" s="57" t="s">
        <v>28</v>
      </c>
      <c r="K2021" s="57">
        <v>93.07</v>
      </c>
    </row>
    <row r="2022" spans="1:11" ht="33.75">
      <c r="A2022" s="54">
        <v>7132</v>
      </c>
      <c r="B2022" s="54" t="s">
        <v>1519</v>
      </c>
      <c r="C2022" s="58" t="s">
        <v>3002</v>
      </c>
      <c r="D2022" s="56">
        <v>7</v>
      </c>
      <c r="E2022" s="56">
        <v>7</v>
      </c>
      <c r="F2022" s="57">
        <v>651.47</v>
      </c>
      <c r="G2022" s="57">
        <v>93.07</v>
      </c>
      <c r="H2022" s="57">
        <v>651.47</v>
      </c>
      <c r="I2022" s="57" t="s">
        <v>28</v>
      </c>
      <c r="J2022" s="57" t="s">
        <v>28</v>
      </c>
      <c r="K2022" s="57">
        <v>93.07</v>
      </c>
    </row>
    <row r="2023" spans="1:11" ht="33.75">
      <c r="A2023" s="54">
        <v>7132</v>
      </c>
      <c r="B2023" s="54" t="s">
        <v>1511</v>
      </c>
      <c r="C2023" s="58" t="s">
        <v>3002</v>
      </c>
      <c r="D2023" s="56">
        <v>7</v>
      </c>
      <c r="E2023" s="56">
        <v>7</v>
      </c>
      <c r="F2023" s="57">
        <v>651.47</v>
      </c>
      <c r="G2023" s="57">
        <v>93.07</v>
      </c>
      <c r="H2023" s="57">
        <v>651.47</v>
      </c>
      <c r="I2023" s="57" t="s">
        <v>28</v>
      </c>
      <c r="J2023" s="57" t="s">
        <v>28</v>
      </c>
      <c r="K2023" s="57">
        <v>93.07</v>
      </c>
    </row>
    <row r="2024" spans="1:11" ht="33.75">
      <c r="A2024" s="54">
        <v>7132</v>
      </c>
      <c r="B2024" s="54" t="s">
        <v>1513</v>
      </c>
      <c r="C2024" s="58" t="s">
        <v>3002</v>
      </c>
      <c r="D2024" s="56">
        <v>7</v>
      </c>
      <c r="E2024" s="56">
        <v>7</v>
      </c>
      <c r="F2024" s="57">
        <v>651.47</v>
      </c>
      <c r="G2024" s="57">
        <v>93.07</v>
      </c>
      <c r="H2024" s="57">
        <v>651.47</v>
      </c>
      <c r="I2024" s="57" t="s">
        <v>28</v>
      </c>
      <c r="J2024" s="57" t="s">
        <v>28</v>
      </c>
      <c r="K2024" s="57">
        <v>93.07</v>
      </c>
    </row>
    <row r="2025" spans="1:11" ht="33.75">
      <c r="A2025" s="54">
        <v>7132</v>
      </c>
      <c r="B2025" s="54" t="s">
        <v>1517</v>
      </c>
      <c r="C2025" s="58" t="s">
        <v>3002</v>
      </c>
      <c r="D2025" s="56">
        <v>7</v>
      </c>
      <c r="E2025" s="56">
        <v>7</v>
      </c>
      <c r="F2025" s="57">
        <v>651.47</v>
      </c>
      <c r="G2025" s="57">
        <v>93.07</v>
      </c>
      <c r="H2025" s="57">
        <v>651.47</v>
      </c>
      <c r="I2025" s="57" t="s">
        <v>28</v>
      </c>
      <c r="J2025" s="57" t="s">
        <v>28</v>
      </c>
      <c r="K2025" s="57">
        <v>93.07</v>
      </c>
    </row>
    <row r="2026" spans="1:11" ht="33.75">
      <c r="A2026" s="54">
        <v>7133</v>
      </c>
      <c r="B2026" s="54" t="s">
        <v>1525</v>
      </c>
      <c r="C2026" s="58" t="s">
        <v>3003</v>
      </c>
      <c r="D2026" s="56">
        <v>7</v>
      </c>
      <c r="E2026" s="56">
        <v>7</v>
      </c>
      <c r="F2026" s="57">
        <v>553.46</v>
      </c>
      <c r="G2026" s="57">
        <v>79.069999999999993</v>
      </c>
      <c r="H2026" s="57">
        <v>553.46</v>
      </c>
      <c r="I2026" s="57" t="s">
        <v>28</v>
      </c>
      <c r="J2026" s="57" t="s">
        <v>28</v>
      </c>
      <c r="K2026" s="57">
        <v>79.069999999999993</v>
      </c>
    </row>
    <row r="2027" spans="1:11" ht="33.75">
      <c r="A2027" s="54">
        <v>7133</v>
      </c>
      <c r="B2027" s="54" t="s">
        <v>1529</v>
      </c>
      <c r="C2027" s="58" t="s">
        <v>3003</v>
      </c>
      <c r="D2027" s="56">
        <v>7</v>
      </c>
      <c r="E2027" s="56">
        <v>7</v>
      </c>
      <c r="F2027" s="57">
        <v>553.46</v>
      </c>
      <c r="G2027" s="57">
        <v>79.069999999999993</v>
      </c>
      <c r="H2027" s="57">
        <v>553.46</v>
      </c>
      <c r="I2027" s="57" t="s">
        <v>28</v>
      </c>
      <c r="J2027" s="57" t="s">
        <v>28</v>
      </c>
      <c r="K2027" s="57">
        <v>79.069999999999993</v>
      </c>
    </row>
    <row r="2028" spans="1:11" ht="33.75">
      <c r="A2028" s="54">
        <v>7133</v>
      </c>
      <c r="B2028" s="54" t="s">
        <v>1527</v>
      </c>
      <c r="C2028" s="58" t="s">
        <v>3003</v>
      </c>
      <c r="D2028" s="56">
        <v>7</v>
      </c>
      <c r="E2028" s="56">
        <v>7</v>
      </c>
      <c r="F2028" s="57">
        <v>553.46</v>
      </c>
      <c r="G2028" s="57">
        <v>79.069999999999993</v>
      </c>
      <c r="H2028" s="57">
        <v>553.46</v>
      </c>
      <c r="I2028" s="57" t="s">
        <v>28</v>
      </c>
      <c r="J2028" s="57" t="s">
        <v>28</v>
      </c>
      <c r="K2028" s="57">
        <v>79.069999999999993</v>
      </c>
    </row>
    <row r="2029" spans="1:11" ht="33.75">
      <c r="A2029" s="54">
        <v>7133</v>
      </c>
      <c r="B2029" s="54" t="s">
        <v>1531</v>
      </c>
      <c r="C2029" s="58" t="s">
        <v>3003</v>
      </c>
      <c r="D2029" s="56">
        <v>7</v>
      </c>
      <c r="E2029" s="56">
        <v>7</v>
      </c>
      <c r="F2029" s="57">
        <v>553.46</v>
      </c>
      <c r="G2029" s="57">
        <v>79.069999999999993</v>
      </c>
      <c r="H2029" s="57">
        <v>553.46</v>
      </c>
      <c r="I2029" s="57" t="s">
        <v>28</v>
      </c>
      <c r="J2029" s="57" t="s">
        <v>28</v>
      </c>
      <c r="K2029" s="57">
        <v>79.069999999999993</v>
      </c>
    </row>
    <row r="2030" spans="1:11" ht="33.75">
      <c r="A2030" s="54">
        <v>7133</v>
      </c>
      <c r="B2030" s="54" t="s">
        <v>1523</v>
      </c>
      <c r="C2030" s="58" t="s">
        <v>3003</v>
      </c>
      <c r="D2030" s="56">
        <v>7</v>
      </c>
      <c r="E2030" s="56">
        <v>7</v>
      </c>
      <c r="F2030" s="57">
        <v>553.46</v>
      </c>
      <c r="G2030" s="57">
        <v>79.069999999999993</v>
      </c>
      <c r="H2030" s="57">
        <v>553.46</v>
      </c>
      <c r="I2030" s="57" t="s">
        <v>28</v>
      </c>
      <c r="J2030" s="57" t="s">
        <v>28</v>
      </c>
      <c r="K2030" s="57">
        <v>79.069999999999993</v>
      </c>
    </row>
    <row r="2031" spans="1:11" ht="33.75">
      <c r="A2031" s="54">
        <v>7133</v>
      </c>
      <c r="B2031" s="54" t="s">
        <v>1533</v>
      </c>
      <c r="C2031" s="58" t="s">
        <v>3003</v>
      </c>
      <c r="D2031" s="56">
        <v>7</v>
      </c>
      <c r="E2031" s="56">
        <v>7</v>
      </c>
      <c r="F2031" s="57">
        <v>553.46</v>
      </c>
      <c r="G2031" s="57">
        <v>79.069999999999993</v>
      </c>
      <c r="H2031" s="57">
        <v>553.46</v>
      </c>
      <c r="I2031" s="57" t="s">
        <v>28</v>
      </c>
      <c r="J2031" s="57" t="s">
        <v>28</v>
      </c>
      <c r="K2031" s="57">
        <v>79.069999999999993</v>
      </c>
    </row>
    <row r="2032" spans="1:11" ht="33.75">
      <c r="A2032" s="54">
        <v>7134</v>
      </c>
      <c r="B2032" s="54" t="s">
        <v>1543</v>
      </c>
      <c r="C2032" s="58" t="s">
        <v>3004</v>
      </c>
      <c r="D2032" s="56">
        <v>7</v>
      </c>
      <c r="E2032" s="56">
        <v>7</v>
      </c>
      <c r="F2032" s="57">
        <v>711.98</v>
      </c>
      <c r="G2032" s="57">
        <v>101.71</v>
      </c>
      <c r="H2032" s="57">
        <v>711.98</v>
      </c>
      <c r="I2032" s="57" t="s">
        <v>28</v>
      </c>
      <c r="J2032" s="57" t="s">
        <v>28</v>
      </c>
      <c r="K2032" s="57">
        <v>101.71</v>
      </c>
    </row>
    <row r="2033" spans="1:11" ht="33.75">
      <c r="A2033" s="54">
        <v>7134</v>
      </c>
      <c r="B2033" s="54" t="s">
        <v>1545</v>
      </c>
      <c r="C2033" s="58" t="s">
        <v>3004</v>
      </c>
      <c r="D2033" s="56">
        <v>7</v>
      </c>
      <c r="E2033" s="56">
        <v>7</v>
      </c>
      <c r="F2033" s="57">
        <v>711.98</v>
      </c>
      <c r="G2033" s="57">
        <v>101.71</v>
      </c>
      <c r="H2033" s="57">
        <v>711.98</v>
      </c>
      <c r="I2033" s="57" t="s">
        <v>28</v>
      </c>
      <c r="J2033" s="57" t="s">
        <v>28</v>
      </c>
      <c r="K2033" s="57">
        <v>101.71</v>
      </c>
    </row>
    <row r="2034" spans="1:11" ht="33.75">
      <c r="A2034" s="54">
        <v>7134</v>
      </c>
      <c r="B2034" s="54" t="s">
        <v>1547</v>
      </c>
      <c r="C2034" s="58" t="s">
        <v>3004</v>
      </c>
      <c r="D2034" s="56">
        <v>7</v>
      </c>
      <c r="E2034" s="56">
        <v>7</v>
      </c>
      <c r="F2034" s="57">
        <v>711.98</v>
      </c>
      <c r="G2034" s="57">
        <v>101.71</v>
      </c>
      <c r="H2034" s="57">
        <v>711.98</v>
      </c>
      <c r="I2034" s="57" t="s">
        <v>28</v>
      </c>
      <c r="J2034" s="57" t="s">
        <v>28</v>
      </c>
      <c r="K2034" s="57">
        <v>101.71</v>
      </c>
    </row>
    <row r="2035" spans="1:11" ht="33.75">
      <c r="A2035" s="54">
        <v>7134</v>
      </c>
      <c r="B2035" s="54" t="s">
        <v>1537</v>
      </c>
      <c r="C2035" s="58" t="s">
        <v>3004</v>
      </c>
      <c r="D2035" s="56">
        <v>7</v>
      </c>
      <c r="E2035" s="56">
        <v>7</v>
      </c>
      <c r="F2035" s="57">
        <v>711.98</v>
      </c>
      <c r="G2035" s="57">
        <v>101.71</v>
      </c>
      <c r="H2035" s="57">
        <v>711.98</v>
      </c>
      <c r="I2035" s="57" t="s">
        <v>28</v>
      </c>
      <c r="J2035" s="57" t="s">
        <v>28</v>
      </c>
      <c r="K2035" s="57">
        <v>101.71</v>
      </c>
    </row>
    <row r="2036" spans="1:11" ht="33.75">
      <c r="A2036" s="54">
        <v>7134</v>
      </c>
      <c r="B2036" s="54" t="s">
        <v>1539</v>
      </c>
      <c r="C2036" s="58" t="s">
        <v>3004</v>
      </c>
      <c r="D2036" s="56">
        <v>7</v>
      </c>
      <c r="E2036" s="56">
        <v>7</v>
      </c>
      <c r="F2036" s="57">
        <v>711.98</v>
      </c>
      <c r="G2036" s="57">
        <v>101.71</v>
      </c>
      <c r="H2036" s="57">
        <v>711.98</v>
      </c>
      <c r="I2036" s="57" t="s">
        <v>28</v>
      </c>
      <c r="J2036" s="57" t="s">
        <v>28</v>
      </c>
      <c r="K2036" s="57">
        <v>101.71</v>
      </c>
    </row>
    <row r="2037" spans="1:11" ht="33.75">
      <c r="A2037" s="54">
        <v>7134</v>
      </c>
      <c r="B2037" s="54" t="s">
        <v>1541</v>
      </c>
      <c r="C2037" s="58" t="s">
        <v>3004</v>
      </c>
      <c r="D2037" s="56">
        <v>7</v>
      </c>
      <c r="E2037" s="56">
        <v>7</v>
      </c>
      <c r="F2037" s="57">
        <v>711.98</v>
      </c>
      <c r="G2037" s="57">
        <v>101.71</v>
      </c>
      <c r="H2037" s="57">
        <v>711.98</v>
      </c>
      <c r="I2037" s="57" t="s">
        <v>28</v>
      </c>
      <c r="J2037" s="57" t="s">
        <v>28</v>
      </c>
      <c r="K2037" s="57">
        <v>101.71</v>
      </c>
    </row>
    <row r="2038" spans="1:11" ht="22.5">
      <c r="A2038" s="54">
        <v>7135</v>
      </c>
      <c r="B2038" s="54" t="s">
        <v>1549</v>
      </c>
      <c r="C2038" s="58" t="s">
        <v>3005</v>
      </c>
      <c r="D2038" s="56">
        <v>7</v>
      </c>
      <c r="E2038" s="56">
        <v>7</v>
      </c>
      <c r="F2038" s="57">
        <v>708.41</v>
      </c>
      <c r="G2038" s="57">
        <v>101.2</v>
      </c>
      <c r="H2038" s="57">
        <v>708.41</v>
      </c>
      <c r="I2038" s="57" t="s">
        <v>28</v>
      </c>
      <c r="J2038" s="57" t="s">
        <v>28</v>
      </c>
      <c r="K2038" s="57">
        <v>101.2</v>
      </c>
    </row>
    <row r="2039" spans="1:11" ht="22.5">
      <c r="A2039" s="54">
        <v>7135</v>
      </c>
      <c r="B2039" s="54" t="s">
        <v>1553</v>
      </c>
      <c r="C2039" s="58" t="s">
        <v>3005</v>
      </c>
      <c r="D2039" s="56">
        <v>7</v>
      </c>
      <c r="E2039" s="56">
        <v>7</v>
      </c>
      <c r="F2039" s="57">
        <v>708.41</v>
      </c>
      <c r="G2039" s="57">
        <v>101.2</v>
      </c>
      <c r="H2039" s="57">
        <v>708.41</v>
      </c>
      <c r="I2039" s="57" t="s">
        <v>28</v>
      </c>
      <c r="J2039" s="57" t="s">
        <v>28</v>
      </c>
      <c r="K2039" s="57">
        <v>101.2</v>
      </c>
    </row>
    <row r="2040" spans="1:11" ht="22.5">
      <c r="A2040" s="54">
        <v>7135</v>
      </c>
      <c r="B2040" s="54" t="s">
        <v>1551</v>
      </c>
      <c r="C2040" s="58" t="s">
        <v>3005</v>
      </c>
      <c r="D2040" s="56">
        <v>7</v>
      </c>
      <c r="E2040" s="56">
        <v>7</v>
      </c>
      <c r="F2040" s="57">
        <v>708.41</v>
      </c>
      <c r="G2040" s="57">
        <v>101.2</v>
      </c>
      <c r="H2040" s="57">
        <v>708.41</v>
      </c>
      <c r="I2040" s="57" t="s">
        <v>28</v>
      </c>
      <c r="J2040" s="57" t="s">
        <v>28</v>
      </c>
      <c r="K2040" s="57">
        <v>101.2</v>
      </c>
    </row>
    <row r="2041" spans="1:11" ht="22.5">
      <c r="A2041" s="54">
        <v>7135</v>
      </c>
      <c r="B2041" s="54" t="s">
        <v>1559</v>
      </c>
      <c r="C2041" s="58" t="s">
        <v>3005</v>
      </c>
      <c r="D2041" s="56">
        <v>7</v>
      </c>
      <c r="E2041" s="56">
        <v>7</v>
      </c>
      <c r="F2041" s="57">
        <v>708.41</v>
      </c>
      <c r="G2041" s="57">
        <v>101.2</v>
      </c>
      <c r="H2041" s="57">
        <v>708.41</v>
      </c>
      <c r="I2041" s="57" t="s">
        <v>28</v>
      </c>
      <c r="J2041" s="57" t="s">
        <v>28</v>
      </c>
      <c r="K2041" s="57">
        <v>101.2</v>
      </c>
    </row>
    <row r="2042" spans="1:11" ht="22.5">
      <c r="A2042" s="54">
        <v>7135</v>
      </c>
      <c r="B2042" s="54" t="s">
        <v>1557</v>
      </c>
      <c r="C2042" s="58" t="s">
        <v>3005</v>
      </c>
      <c r="D2042" s="56">
        <v>7</v>
      </c>
      <c r="E2042" s="56">
        <v>7</v>
      </c>
      <c r="F2042" s="57">
        <v>708.41</v>
      </c>
      <c r="G2042" s="57">
        <v>101.2</v>
      </c>
      <c r="H2042" s="57">
        <v>708.41</v>
      </c>
      <c r="I2042" s="57" t="s">
        <v>28</v>
      </c>
      <c r="J2042" s="57" t="s">
        <v>28</v>
      </c>
      <c r="K2042" s="57">
        <v>101.2</v>
      </c>
    </row>
    <row r="2043" spans="1:11" ht="22.5">
      <c r="A2043" s="54">
        <v>7135</v>
      </c>
      <c r="B2043" s="54" t="s">
        <v>1555</v>
      </c>
      <c r="C2043" s="58" t="s">
        <v>3005</v>
      </c>
      <c r="D2043" s="56">
        <v>7</v>
      </c>
      <c r="E2043" s="56">
        <v>7</v>
      </c>
      <c r="F2043" s="57">
        <v>708.41</v>
      </c>
      <c r="G2043" s="57">
        <v>101.2</v>
      </c>
      <c r="H2043" s="57">
        <v>708.41</v>
      </c>
      <c r="I2043" s="57" t="s">
        <v>28</v>
      </c>
      <c r="J2043" s="57" t="s">
        <v>28</v>
      </c>
      <c r="K2043" s="57">
        <v>101.2</v>
      </c>
    </row>
    <row r="2044" spans="1:11" ht="22.5">
      <c r="A2044" s="54">
        <v>7136</v>
      </c>
      <c r="B2044" s="54" t="s">
        <v>1571</v>
      </c>
      <c r="C2044" s="58" t="s">
        <v>3006</v>
      </c>
      <c r="D2044" s="56">
        <v>7</v>
      </c>
      <c r="E2044" s="56">
        <v>7</v>
      </c>
      <c r="F2044" s="57">
        <v>625.37</v>
      </c>
      <c r="G2044" s="57">
        <v>89.34</v>
      </c>
      <c r="H2044" s="57">
        <v>625.37</v>
      </c>
      <c r="I2044" s="57" t="s">
        <v>28</v>
      </c>
      <c r="J2044" s="57" t="s">
        <v>28</v>
      </c>
      <c r="K2044" s="57">
        <v>89.34</v>
      </c>
    </row>
    <row r="2045" spans="1:11" ht="22.5">
      <c r="A2045" s="54">
        <v>7136</v>
      </c>
      <c r="B2045" s="54" t="s">
        <v>1569</v>
      </c>
      <c r="C2045" s="58" t="s">
        <v>3006</v>
      </c>
      <c r="D2045" s="56">
        <v>7</v>
      </c>
      <c r="E2045" s="56">
        <v>7</v>
      </c>
      <c r="F2045" s="57">
        <v>625.37</v>
      </c>
      <c r="G2045" s="57">
        <v>89.34</v>
      </c>
      <c r="H2045" s="57">
        <v>625.37</v>
      </c>
      <c r="I2045" s="57" t="s">
        <v>28</v>
      </c>
      <c r="J2045" s="57" t="s">
        <v>28</v>
      </c>
      <c r="K2045" s="57">
        <v>89.34</v>
      </c>
    </row>
    <row r="2046" spans="1:11" ht="22.5">
      <c r="A2046" s="54">
        <v>7136</v>
      </c>
      <c r="B2046" s="54" t="s">
        <v>1561</v>
      </c>
      <c r="C2046" s="58" t="s">
        <v>3006</v>
      </c>
      <c r="D2046" s="56">
        <v>7</v>
      </c>
      <c r="E2046" s="56">
        <v>7</v>
      </c>
      <c r="F2046" s="57">
        <v>625.37</v>
      </c>
      <c r="G2046" s="57">
        <v>89.34</v>
      </c>
      <c r="H2046" s="57">
        <v>625.37</v>
      </c>
      <c r="I2046" s="57" t="s">
        <v>28</v>
      </c>
      <c r="J2046" s="57" t="s">
        <v>28</v>
      </c>
      <c r="K2046" s="57">
        <v>89.34</v>
      </c>
    </row>
    <row r="2047" spans="1:11" ht="22.5">
      <c r="A2047" s="54">
        <v>7136</v>
      </c>
      <c r="B2047" s="54" t="s">
        <v>1563</v>
      </c>
      <c r="C2047" s="58" t="s">
        <v>3006</v>
      </c>
      <c r="D2047" s="56">
        <v>7</v>
      </c>
      <c r="E2047" s="56">
        <v>7</v>
      </c>
      <c r="F2047" s="57">
        <v>625.37</v>
      </c>
      <c r="G2047" s="57">
        <v>89.34</v>
      </c>
      <c r="H2047" s="57">
        <v>625.37</v>
      </c>
      <c r="I2047" s="57" t="s">
        <v>28</v>
      </c>
      <c r="J2047" s="57" t="s">
        <v>28</v>
      </c>
      <c r="K2047" s="57">
        <v>89.34</v>
      </c>
    </row>
    <row r="2048" spans="1:11" ht="22.5">
      <c r="A2048" s="54">
        <v>7136</v>
      </c>
      <c r="B2048" s="54" t="s">
        <v>1565</v>
      </c>
      <c r="C2048" s="58" t="s">
        <v>3006</v>
      </c>
      <c r="D2048" s="56">
        <v>7</v>
      </c>
      <c r="E2048" s="56">
        <v>7</v>
      </c>
      <c r="F2048" s="57">
        <v>625.37</v>
      </c>
      <c r="G2048" s="57">
        <v>89.34</v>
      </c>
      <c r="H2048" s="57">
        <v>625.37</v>
      </c>
      <c r="I2048" s="57" t="s">
        <v>28</v>
      </c>
      <c r="J2048" s="57" t="s">
        <v>28</v>
      </c>
      <c r="K2048" s="57">
        <v>89.34</v>
      </c>
    </row>
    <row r="2049" spans="1:11" ht="22.5">
      <c r="A2049" s="54">
        <v>7136</v>
      </c>
      <c r="B2049" s="54" t="s">
        <v>1567</v>
      </c>
      <c r="C2049" s="58" t="s">
        <v>3006</v>
      </c>
      <c r="D2049" s="56">
        <v>7</v>
      </c>
      <c r="E2049" s="56">
        <v>7</v>
      </c>
      <c r="F2049" s="57">
        <v>625.37</v>
      </c>
      <c r="G2049" s="57">
        <v>89.34</v>
      </c>
      <c r="H2049" s="57">
        <v>625.37</v>
      </c>
      <c r="I2049" s="57" t="s">
        <v>28</v>
      </c>
      <c r="J2049" s="57" t="s">
        <v>28</v>
      </c>
      <c r="K2049" s="57">
        <v>89.34</v>
      </c>
    </row>
    <row r="2050" spans="1:11" ht="33.75">
      <c r="A2050" s="54">
        <v>7137</v>
      </c>
      <c r="B2050" s="54" t="s">
        <v>1589</v>
      </c>
      <c r="C2050" s="58" t="s">
        <v>3007</v>
      </c>
      <c r="D2050" s="56">
        <v>7</v>
      </c>
      <c r="E2050" s="56">
        <v>7</v>
      </c>
      <c r="F2050" s="57">
        <v>761.5</v>
      </c>
      <c r="G2050" s="57">
        <v>108.79</v>
      </c>
      <c r="H2050" s="57">
        <v>761.5</v>
      </c>
      <c r="I2050" s="57" t="s">
        <v>28</v>
      </c>
      <c r="J2050" s="57" t="s">
        <v>28</v>
      </c>
      <c r="K2050" s="57">
        <v>108.79</v>
      </c>
    </row>
    <row r="2051" spans="1:11" ht="33.75">
      <c r="A2051" s="54">
        <v>7137</v>
      </c>
      <c r="B2051" s="54" t="s">
        <v>1587</v>
      </c>
      <c r="C2051" s="58" t="s">
        <v>3007</v>
      </c>
      <c r="D2051" s="56">
        <v>7</v>
      </c>
      <c r="E2051" s="56">
        <v>7</v>
      </c>
      <c r="F2051" s="57">
        <v>761.5</v>
      </c>
      <c r="G2051" s="57">
        <v>108.79</v>
      </c>
      <c r="H2051" s="57">
        <v>761.5</v>
      </c>
      <c r="I2051" s="57" t="s">
        <v>28</v>
      </c>
      <c r="J2051" s="57" t="s">
        <v>28</v>
      </c>
      <c r="K2051" s="57">
        <v>108.79</v>
      </c>
    </row>
    <row r="2052" spans="1:11" ht="33.75">
      <c r="A2052" s="54">
        <v>7137</v>
      </c>
      <c r="B2052" s="54" t="s">
        <v>1581</v>
      </c>
      <c r="C2052" s="58" t="s">
        <v>3007</v>
      </c>
      <c r="D2052" s="56">
        <v>7</v>
      </c>
      <c r="E2052" s="56">
        <v>7</v>
      </c>
      <c r="F2052" s="57">
        <v>761.5</v>
      </c>
      <c r="G2052" s="57">
        <v>108.79</v>
      </c>
      <c r="H2052" s="57">
        <v>761.5</v>
      </c>
      <c r="I2052" s="57" t="s">
        <v>28</v>
      </c>
      <c r="J2052" s="57" t="s">
        <v>28</v>
      </c>
      <c r="K2052" s="57">
        <v>108.79</v>
      </c>
    </row>
    <row r="2053" spans="1:11" ht="33.75">
      <c r="A2053" s="54">
        <v>7137</v>
      </c>
      <c r="B2053" s="54" t="s">
        <v>1583</v>
      </c>
      <c r="C2053" s="58" t="s">
        <v>3007</v>
      </c>
      <c r="D2053" s="56">
        <v>7</v>
      </c>
      <c r="E2053" s="56">
        <v>7</v>
      </c>
      <c r="F2053" s="57">
        <v>761.5</v>
      </c>
      <c r="G2053" s="57">
        <v>108.79</v>
      </c>
      <c r="H2053" s="57">
        <v>761.5</v>
      </c>
      <c r="I2053" s="57" t="s">
        <v>28</v>
      </c>
      <c r="J2053" s="57" t="s">
        <v>28</v>
      </c>
      <c r="K2053" s="57">
        <v>108.79</v>
      </c>
    </row>
    <row r="2054" spans="1:11" ht="33.75">
      <c r="A2054" s="54">
        <v>7137</v>
      </c>
      <c r="B2054" s="54" t="s">
        <v>1585</v>
      </c>
      <c r="C2054" s="58" t="s">
        <v>3007</v>
      </c>
      <c r="D2054" s="56">
        <v>7</v>
      </c>
      <c r="E2054" s="56">
        <v>7</v>
      </c>
      <c r="F2054" s="57">
        <v>761.5</v>
      </c>
      <c r="G2054" s="57">
        <v>108.79</v>
      </c>
      <c r="H2054" s="57">
        <v>761.5</v>
      </c>
      <c r="I2054" s="57" t="s">
        <v>28</v>
      </c>
      <c r="J2054" s="57" t="s">
        <v>28</v>
      </c>
      <c r="K2054" s="57">
        <v>108.79</v>
      </c>
    </row>
    <row r="2055" spans="1:11" ht="33.75">
      <c r="A2055" s="54">
        <v>7137</v>
      </c>
      <c r="B2055" s="54" t="s">
        <v>1579</v>
      </c>
      <c r="C2055" s="58" t="s">
        <v>3007</v>
      </c>
      <c r="D2055" s="56">
        <v>7</v>
      </c>
      <c r="E2055" s="56">
        <v>7</v>
      </c>
      <c r="F2055" s="57">
        <v>761.5</v>
      </c>
      <c r="G2055" s="57">
        <v>108.79</v>
      </c>
      <c r="H2055" s="57">
        <v>761.5</v>
      </c>
      <c r="I2055" s="57" t="s">
        <v>28</v>
      </c>
      <c r="J2055" s="57" t="s">
        <v>28</v>
      </c>
      <c r="K2055" s="57">
        <v>108.79</v>
      </c>
    </row>
    <row r="2056" spans="1:11" ht="22.5">
      <c r="A2056" s="54">
        <v>7138</v>
      </c>
      <c r="B2056" s="54" t="s">
        <v>1593</v>
      </c>
      <c r="C2056" s="58" t="s">
        <v>3008</v>
      </c>
      <c r="D2056" s="56">
        <v>7</v>
      </c>
      <c r="E2056" s="56">
        <v>7</v>
      </c>
      <c r="F2056" s="57">
        <v>701.79</v>
      </c>
      <c r="G2056" s="57">
        <v>100.26</v>
      </c>
      <c r="H2056" s="57">
        <v>701.79</v>
      </c>
      <c r="I2056" s="57" t="s">
        <v>28</v>
      </c>
      <c r="J2056" s="57" t="s">
        <v>28</v>
      </c>
      <c r="K2056" s="57">
        <v>100.26</v>
      </c>
    </row>
    <row r="2057" spans="1:11" ht="22.5">
      <c r="A2057" s="54">
        <v>7138</v>
      </c>
      <c r="B2057" s="54" t="s">
        <v>1591</v>
      </c>
      <c r="C2057" s="58" t="s">
        <v>3008</v>
      </c>
      <c r="D2057" s="56">
        <v>7</v>
      </c>
      <c r="E2057" s="56">
        <v>7</v>
      </c>
      <c r="F2057" s="57">
        <v>701.79</v>
      </c>
      <c r="G2057" s="57">
        <v>100.26</v>
      </c>
      <c r="H2057" s="57">
        <v>701.79</v>
      </c>
      <c r="I2057" s="57" t="s">
        <v>28</v>
      </c>
      <c r="J2057" s="57" t="s">
        <v>28</v>
      </c>
      <c r="K2057" s="57">
        <v>100.26</v>
      </c>
    </row>
    <row r="2058" spans="1:11" ht="22.5">
      <c r="A2058" s="54">
        <v>7138</v>
      </c>
      <c r="B2058" s="54" t="s">
        <v>1597</v>
      </c>
      <c r="C2058" s="58" t="s">
        <v>3008</v>
      </c>
      <c r="D2058" s="56">
        <v>7</v>
      </c>
      <c r="E2058" s="56">
        <v>7</v>
      </c>
      <c r="F2058" s="57">
        <v>701.79</v>
      </c>
      <c r="G2058" s="57">
        <v>100.26</v>
      </c>
      <c r="H2058" s="57">
        <v>701.79</v>
      </c>
      <c r="I2058" s="57" t="s">
        <v>28</v>
      </c>
      <c r="J2058" s="57" t="s">
        <v>28</v>
      </c>
      <c r="K2058" s="57">
        <v>100.26</v>
      </c>
    </row>
    <row r="2059" spans="1:11" ht="22.5">
      <c r="A2059" s="54">
        <v>7138</v>
      </c>
      <c r="B2059" s="54" t="s">
        <v>1599</v>
      </c>
      <c r="C2059" s="58" t="s">
        <v>3008</v>
      </c>
      <c r="D2059" s="56">
        <v>7</v>
      </c>
      <c r="E2059" s="56">
        <v>7</v>
      </c>
      <c r="F2059" s="57">
        <v>701.79</v>
      </c>
      <c r="G2059" s="57">
        <v>100.26</v>
      </c>
      <c r="H2059" s="57">
        <v>701.79</v>
      </c>
      <c r="I2059" s="57" t="s">
        <v>28</v>
      </c>
      <c r="J2059" s="57" t="s">
        <v>28</v>
      </c>
      <c r="K2059" s="57">
        <v>100.26</v>
      </c>
    </row>
    <row r="2060" spans="1:11" ht="22.5">
      <c r="A2060" s="54">
        <v>7138</v>
      </c>
      <c r="B2060" s="54" t="s">
        <v>1601</v>
      </c>
      <c r="C2060" s="58" t="s">
        <v>3008</v>
      </c>
      <c r="D2060" s="56">
        <v>7</v>
      </c>
      <c r="E2060" s="56">
        <v>7</v>
      </c>
      <c r="F2060" s="57">
        <v>701.79</v>
      </c>
      <c r="G2060" s="57">
        <v>100.26</v>
      </c>
      <c r="H2060" s="57">
        <v>701.79</v>
      </c>
      <c r="I2060" s="57" t="s">
        <v>28</v>
      </c>
      <c r="J2060" s="57" t="s">
        <v>28</v>
      </c>
      <c r="K2060" s="57">
        <v>100.26</v>
      </c>
    </row>
    <row r="2061" spans="1:11" ht="22.5">
      <c r="A2061" s="54">
        <v>7138</v>
      </c>
      <c r="B2061" s="54" t="s">
        <v>1595</v>
      </c>
      <c r="C2061" s="58" t="s">
        <v>3008</v>
      </c>
      <c r="D2061" s="56">
        <v>7</v>
      </c>
      <c r="E2061" s="56">
        <v>7</v>
      </c>
      <c r="F2061" s="57">
        <v>701.79</v>
      </c>
      <c r="G2061" s="57">
        <v>100.26</v>
      </c>
      <c r="H2061" s="57">
        <v>701.79</v>
      </c>
      <c r="I2061" s="57" t="s">
        <v>28</v>
      </c>
      <c r="J2061" s="57" t="s">
        <v>28</v>
      </c>
      <c r="K2061" s="57">
        <v>100.26</v>
      </c>
    </row>
    <row r="2062" spans="1:11" ht="22.5">
      <c r="A2062" s="54">
        <v>7139</v>
      </c>
      <c r="B2062" s="54" t="s">
        <v>1611</v>
      </c>
      <c r="C2062" s="58" t="s">
        <v>3009</v>
      </c>
      <c r="D2062" s="56">
        <v>7</v>
      </c>
      <c r="E2062" s="56">
        <v>7</v>
      </c>
      <c r="F2062" s="57">
        <v>677.91</v>
      </c>
      <c r="G2062" s="57">
        <v>96.84</v>
      </c>
      <c r="H2062" s="57">
        <v>677.91</v>
      </c>
      <c r="I2062" s="57" t="s">
        <v>28</v>
      </c>
      <c r="J2062" s="57" t="s">
        <v>28</v>
      </c>
      <c r="K2062" s="57">
        <v>96.84</v>
      </c>
    </row>
    <row r="2063" spans="1:11" ht="22.5">
      <c r="A2063" s="54">
        <v>7139</v>
      </c>
      <c r="B2063" s="54" t="s">
        <v>1613</v>
      </c>
      <c r="C2063" s="58" t="s">
        <v>3009</v>
      </c>
      <c r="D2063" s="56">
        <v>7</v>
      </c>
      <c r="E2063" s="56">
        <v>7</v>
      </c>
      <c r="F2063" s="57">
        <v>677.91</v>
      </c>
      <c r="G2063" s="57">
        <v>96.84</v>
      </c>
      <c r="H2063" s="57">
        <v>677.91</v>
      </c>
      <c r="I2063" s="57" t="s">
        <v>28</v>
      </c>
      <c r="J2063" s="57" t="s">
        <v>28</v>
      </c>
      <c r="K2063" s="57">
        <v>96.84</v>
      </c>
    </row>
    <row r="2064" spans="1:11" ht="22.5">
      <c r="A2064" s="54">
        <v>7139</v>
      </c>
      <c r="B2064" s="54" t="s">
        <v>1609</v>
      </c>
      <c r="C2064" s="58" t="s">
        <v>3009</v>
      </c>
      <c r="D2064" s="56">
        <v>7</v>
      </c>
      <c r="E2064" s="56">
        <v>7</v>
      </c>
      <c r="F2064" s="57">
        <v>677.91</v>
      </c>
      <c r="G2064" s="57">
        <v>96.84</v>
      </c>
      <c r="H2064" s="57">
        <v>677.91</v>
      </c>
      <c r="I2064" s="57" t="s">
        <v>28</v>
      </c>
      <c r="J2064" s="57" t="s">
        <v>28</v>
      </c>
      <c r="K2064" s="57">
        <v>96.84</v>
      </c>
    </row>
    <row r="2065" spans="1:11" ht="22.5">
      <c r="A2065" s="54">
        <v>7139</v>
      </c>
      <c r="B2065" s="54" t="s">
        <v>1603</v>
      </c>
      <c r="C2065" s="58" t="s">
        <v>3009</v>
      </c>
      <c r="D2065" s="56">
        <v>7</v>
      </c>
      <c r="E2065" s="56">
        <v>7</v>
      </c>
      <c r="F2065" s="57">
        <v>677.91</v>
      </c>
      <c r="G2065" s="57">
        <v>96.84</v>
      </c>
      <c r="H2065" s="57">
        <v>677.91</v>
      </c>
      <c r="I2065" s="57" t="s">
        <v>28</v>
      </c>
      <c r="J2065" s="57" t="s">
        <v>28</v>
      </c>
      <c r="K2065" s="57">
        <v>96.84</v>
      </c>
    </row>
    <row r="2066" spans="1:11" ht="22.5">
      <c r="A2066" s="54">
        <v>7139</v>
      </c>
      <c r="B2066" s="54" t="s">
        <v>1605</v>
      </c>
      <c r="C2066" s="58" t="s">
        <v>3009</v>
      </c>
      <c r="D2066" s="56">
        <v>7</v>
      </c>
      <c r="E2066" s="56">
        <v>7</v>
      </c>
      <c r="F2066" s="57">
        <v>677.91</v>
      </c>
      <c r="G2066" s="57">
        <v>96.84</v>
      </c>
      <c r="H2066" s="57">
        <v>677.91</v>
      </c>
      <c r="I2066" s="57" t="s">
        <v>28</v>
      </c>
      <c r="J2066" s="57" t="s">
        <v>28</v>
      </c>
      <c r="K2066" s="57">
        <v>96.84</v>
      </c>
    </row>
    <row r="2067" spans="1:11" ht="22.5">
      <c r="A2067" s="54">
        <v>7139</v>
      </c>
      <c r="B2067" s="54" t="s">
        <v>1607</v>
      </c>
      <c r="C2067" s="58" t="s">
        <v>3009</v>
      </c>
      <c r="D2067" s="56">
        <v>7</v>
      </c>
      <c r="E2067" s="56">
        <v>7</v>
      </c>
      <c r="F2067" s="57">
        <v>677.91</v>
      </c>
      <c r="G2067" s="57">
        <v>96.84</v>
      </c>
      <c r="H2067" s="57">
        <v>677.91</v>
      </c>
      <c r="I2067" s="57" t="s">
        <v>28</v>
      </c>
      <c r="J2067" s="57" t="s">
        <v>28</v>
      </c>
      <c r="K2067" s="57">
        <v>96.84</v>
      </c>
    </row>
    <row r="2068" spans="1:11" ht="45">
      <c r="A2068" s="54">
        <v>7140</v>
      </c>
      <c r="B2068" s="54" t="s">
        <v>1619</v>
      </c>
      <c r="C2068" s="58" t="s">
        <v>3010</v>
      </c>
      <c r="D2068" s="56">
        <v>7</v>
      </c>
      <c r="E2068" s="56">
        <v>7</v>
      </c>
      <c r="F2068" s="57">
        <v>712.41</v>
      </c>
      <c r="G2068" s="57">
        <v>101.77</v>
      </c>
      <c r="H2068" s="57">
        <v>712.41</v>
      </c>
      <c r="I2068" s="57" t="s">
        <v>28</v>
      </c>
      <c r="J2068" s="57" t="s">
        <v>28</v>
      </c>
      <c r="K2068" s="57">
        <v>101.77</v>
      </c>
    </row>
    <row r="2069" spans="1:11" ht="45">
      <c r="A2069" s="54">
        <v>7140</v>
      </c>
      <c r="B2069" s="54" t="s">
        <v>1621</v>
      </c>
      <c r="C2069" s="58" t="s">
        <v>3010</v>
      </c>
      <c r="D2069" s="56">
        <v>7</v>
      </c>
      <c r="E2069" s="56">
        <v>7</v>
      </c>
      <c r="F2069" s="57">
        <v>712.41</v>
      </c>
      <c r="G2069" s="57">
        <v>101.77</v>
      </c>
      <c r="H2069" s="57">
        <v>712.41</v>
      </c>
      <c r="I2069" s="57" t="s">
        <v>28</v>
      </c>
      <c r="J2069" s="57" t="s">
        <v>28</v>
      </c>
      <c r="K2069" s="57">
        <v>101.77</v>
      </c>
    </row>
    <row r="2070" spans="1:11" ht="45">
      <c r="A2070" s="54">
        <v>7140</v>
      </c>
      <c r="B2070" s="54" t="s">
        <v>1620</v>
      </c>
      <c r="C2070" s="58" t="s">
        <v>3010</v>
      </c>
      <c r="D2070" s="56">
        <v>7</v>
      </c>
      <c r="E2070" s="56">
        <v>7</v>
      </c>
      <c r="F2070" s="57">
        <v>712.41</v>
      </c>
      <c r="G2070" s="57">
        <v>101.77</v>
      </c>
      <c r="H2070" s="57">
        <v>712.41</v>
      </c>
      <c r="I2070" s="57" t="s">
        <v>28</v>
      </c>
      <c r="J2070" s="57" t="s">
        <v>28</v>
      </c>
      <c r="K2070" s="57">
        <v>101.77</v>
      </c>
    </row>
    <row r="2071" spans="1:11" ht="45">
      <c r="A2071" s="54">
        <v>7140</v>
      </c>
      <c r="B2071" s="54" t="s">
        <v>1618</v>
      </c>
      <c r="C2071" s="58" t="s">
        <v>3010</v>
      </c>
      <c r="D2071" s="56">
        <v>7</v>
      </c>
      <c r="E2071" s="56">
        <v>7</v>
      </c>
      <c r="F2071" s="57">
        <v>712.41</v>
      </c>
      <c r="G2071" s="57">
        <v>101.77</v>
      </c>
      <c r="H2071" s="57">
        <v>712.41</v>
      </c>
      <c r="I2071" s="57" t="s">
        <v>28</v>
      </c>
      <c r="J2071" s="57" t="s">
        <v>28</v>
      </c>
      <c r="K2071" s="57">
        <v>101.77</v>
      </c>
    </row>
    <row r="2072" spans="1:11" ht="45">
      <c r="A2072" s="54">
        <v>7140</v>
      </c>
      <c r="B2072" s="54" t="s">
        <v>1616</v>
      </c>
      <c r="C2072" s="58" t="s">
        <v>3010</v>
      </c>
      <c r="D2072" s="56">
        <v>7</v>
      </c>
      <c r="E2072" s="56">
        <v>7</v>
      </c>
      <c r="F2072" s="57">
        <v>712.41</v>
      </c>
      <c r="G2072" s="57">
        <v>101.77</v>
      </c>
      <c r="H2072" s="57">
        <v>712.41</v>
      </c>
      <c r="I2072" s="57" t="s">
        <v>28</v>
      </c>
      <c r="J2072" s="57" t="s">
        <v>28</v>
      </c>
      <c r="K2072" s="57">
        <v>101.77</v>
      </c>
    </row>
    <row r="2073" spans="1:11" ht="45">
      <c r="A2073" s="54">
        <v>7140</v>
      </c>
      <c r="B2073" s="54" t="s">
        <v>1617</v>
      </c>
      <c r="C2073" s="58" t="s">
        <v>3010</v>
      </c>
      <c r="D2073" s="56">
        <v>7</v>
      </c>
      <c r="E2073" s="56">
        <v>7</v>
      </c>
      <c r="F2073" s="57">
        <v>712.41</v>
      </c>
      <c r="G2073" s="57">
        <v>101.77</v>
      </c>
      <c r="H2073" s="57">
        <v>712.41</v>
      </c>
      <c r="I2073" s="57" t="s">
        <v>28</v>
      </c>
      <c r="J2073" s="57" t="s">
        <v>28</v>
      </c>
      <c r="K2073" s="57">
        <v>101.77</v>
      </c>
    </row>
    <row r="2074" spans="1:11" ht="45">
      <c r="A2074" s="54">
        <v>7141</v>
      </c>
      <c r="B2074" s="54" t="s">
        <v>1622</v>
      </c>
      <c r="C2074" s="58" t="s">
        <v>3011</v>
      </c>
      <c r="D2074" s="56">
        <v>7</v>
      </c>
      <c r="E2074" s="56">
        <v>7</v>
      </c>
      <c r="F2074" s="57">
        <v>694.43</v>
      </c>
      <c r="G2074" s="57">
        <v>99.2</v>
      </c>
      <c r="H2074" s="57">
        <v>694.43</v>
      </c>
      <c r="I2074" s="57" t="s">
        <v>28</v>
      </c>
      <c r="J2074" s="57" t="s">
        <v>28</v>
      </c>
      <c r="K2074" s="57">
        <v>99.2</v>
      </c>
    </row>
    <row r="2075" spans="1:11" ht="45">
      <c r="A2075" s="54">
        <v>7141</v>
      </c>
      <c r="B2075" s="54" t="s">
        <v>1623</v>
      </c>
      <c r="C2075" s="58" t="s">
        <v>3011</v>
      </c>
      <c r="D2075" s="56">
        <v>7</v>
      </c>
      <c r="E2075" s="56">
        <v>7</v>
      </c>
      <c r="F2075" s="57">
        <v>694.43</v>
      </c>
      <c r="G2075" s="57">
        <v>99.2</v>
      </c>
      <c r="H2075" s="57">
        <v>694.43</v>
      </c>
      <c r="I2075" s="57" t="s">
        <v>28</v>
      </c>
      <c r="J2075" s="57" t="s">
        <v>28</v>
      </c>
      <c r="K2075" s="57">
        <v>99.2</v>
      </c>
    </row>
    <row r="2076" spans="1:11" ht="45">
      <c r="A2076" s="54">
        <v>7141</v>
      </c>
      <c r="B2076" s="54" t="s">
        <v>1627</v>
      </c>
      <c r="C2076" s="58" t="s">
        <v>3011</v>
      </c>
      <c r="D2076" s="56">
        <v>7</v>
      </c>
      <c r="E2076" s="56">
        <v>7</v>
      </c>
      <c r="F2076" s="57">
        <v>694.43</v>
      </c>
      <c r="G2076" s="57">
        <v>99.2</v>
      </c>
      <c r="H2076" s="57">
        <v>694.43</v>
      </c>
      <c r="I2076" s="57" t="s">
        <v>28</v>
      </c>
      <c r="J2076" s="57" t="s">
        <v>28</v>
      </c>
      <c r="K2076" s="57">
        <v>99.2</v>
      </c>
    </row>
    <row r="2077" spans="1:11" ht="45">
      <c r="A2077" s="54">
        <v>7141</v>
      </c>
      <c r="B2077" s="54" t="s">
        <v>1624</v>
      </c>
      <c r="C2077" s="58" t="s">
        <v>3011</v>
      </c>
      <c r="D2077" s="56">
        <v>7</v>
      </c>
      <c r="E2077" s="56">
        <v>7</v>
      </c>
      <c r="F2077" s="57">
        <v>694.43</v>
      </c>
      <c r="G2077" s="57">
        <v>99.2</v>
      </c>
      <c r="H2077" s="57">
        <v>694.43</v>
      </c>
      <c r="I2077" s="57" t="s">
        <v>28</v>
      </c>
      <c r="J2077" s="57" t="s">
        <v>28</v>
      </c>
      <c r="K2077" s="57">
        <v>99.2</v>
      </c>
    </row>
    <row r="2078" spans="1:11" ht="45">
      <c r="A2078" s="54">
        <v>7141</v>
      </c>
      <c r="B2078" s="54" t="s">
        <v>1625</v>
      </c>
      <c r="C2078" s="58" t="s">
        <v>3011</v>
      </c>
      <c r="D2078" s="56">
        <v>7</v>
      </c>
      <c r="E2078" s="56">
        <v>7</v>
      </c>
      <c r="F2078" s="57">
        <v>694.43</v>
      </c>
      <c r="G2078" s="57">
        <v>99.2</v>
      </c>
      <c r="H2078" s="57">
        <v>694.43</v>
      </c>
      <c r="I2078" s="57" t="s">
        <v>28</v>
      </c>
      <c r="J2078" s="57" t="s">
        <v>28</v>
      </c>
      <c r="K2078" s="57">
        <v>99.2</v>
      </c>
    </row>
    <row r="2079" spans="1:11" ht="45">
      <c r="A2079" s="54">
        <v>7141</v>
      </c>
      <c r="B2079" s="54" t="s">
        <v>1626</v>
      </c>
      <c r="C2079" s="58" t="s">
        <v>3011</v>
      </c>
      <c r="D2079" s="56">
        <v>7</v>
      </c>
      <c r="E2079" s="56">
        <v>7</v>
      </c>
      <c r="F2079" s="57">
        <v>694.43</v>
      </c>
      <c r="G2079" s="57">
        <v>99.2</v>
      </c>
      <c r="H2079" s="57">
        <v>694.43</v>
      </c>
      <c r="I2079" s="57" t="s">
        <v>28</v>
      </c>
      <c r="J2079" s="57" t="s">
        <v>28</v>
      </c>
      <c r="K2079" s="57">
        <v>99.2</v>
      </c>
    </row>
    <row r="2080" spans="1:11" ht="45">
      <c r="A2080" s="54">
        <v>7142</v>
      </c>
      <c r="B2080" s="54" t="s">
        <v>1631</v>
      </c>
      <c r="C2080" s="58" t="s">
        <v>3012</v>
      </c>
      <c r="D2080" s="56">
        <v>7</v>
      </c>
      <c r="E2080" s="56">
        <v>7</v>
      </c>
      <c r="F2080" s="57">
        <v>662.52</v>
      </c>
      <c r="G2080" s="57">
        <v>94.65</v>
      </c>
      <c r="H2080" s="57">
        <v>662.52</v>
      </c>
      <c r="I2080" s="57" t="s">
        <v>28</v>
      </c>
      <c r="J2080" s="57" t="s">
        <v>28</v>
      </c>
      <c r="K2080" s="57">
        <v>94.65</v>
      </c>
    </row>
    <row r="2081" spans="1:11" ht="45">
      <c r="A2081" s="54">
        <v>7142</v>
      </c>
      <c r="B2081" s="54" t="s">
        <v>1632</v>
      </c>
      <c r="C2081" s="58" t="s">
        <v>3012</v>
      </c>
      <c r="D2081" s="56">
        <v>7</v>
      </c>
      <c r="E2081" s="56">
        <v>7</v>
      </c>
      <c r="F2081" s="57">
        <v>662.52</v>
      </c>
      <c r="G2081" s="57">
        <v>94.65</v>
      </c>
      <c r="H2081" s="57">
        <v>662.52</v>
      </c>
      <c r="I2081" s="57" t="s">
        <v>28</v>
      </c>
      <c r="J2081" s="57" t="s">
        <v>28</v>
      </c>
      <c r="K2081" s="57">
        <v>94.65</v>
      </c>
    </row>
    <row r="2082" spans="1:11" ht="45">
      <c r="A2082" s="54">
        <v>7142</v>
      </c>
      <c r="B2082" s="54" t="s">
        <v>1630</v>
      </c>
      <c r="C2082" s="58" t="s">
        <v>3012</v>
      </c>
      <c r="D2082" s="56">
        <v>7</v>
      </c>
      <c r="E2082" s="56">
        <v>7</v>
      </c>
      <c r="F2082" s="57">
        <v>662.52</v>
      </c>
      <c r="G2082" s="57">
        <v>94.65</v>
      </c>
      <c r="H2082" s="57">
        <v>662.52</v>
      </c>
      <c r="I2082" s="57" t="s">
        <v>28</v>
      </c>
      <c r="J2082" s="57" t="s">
        <v>28</v>
      </c>
      <c r="K2082" s="57">
        <v>94.65</v>
      </c>
    </row>
    <row r="2083" spans="1:11" ht="45">
      <c r="A2083" s="54">
        <v>7142</v>
      </c>
      <c r="B2083" s="54" t="s">
        <v>1633</v>
      </c>
      <c r="C2083" s="58" t="s">
        <v>3012</v>
      </c>
      <c r="D2083" s="56">
        <v>7</v>
      </c>
      <c r="E2083" s="56">
        <v>7</v>
      </c>
      <c r="F2083" s="57">
        <v>662.52</v>
      </c>
      <c r="G2083" s="57">
        <v>94.65</v>
      </c>
      <c r="H2083" s="57">
        <v>662.52</v>
      </c>
      <c r="I2083" s="57" t="s">
        <v>28</v>
      </c>
      <c r="J2083" s="57" t="s">
        <v>28</v>
      </c>
      <c r="K2083" s="57">
        <v>94.65</v>
      </c>
    </row>
    <row r="2084" spans="1:11" ht="45">
      <c r="A2084" s="54">
        <v>7142</v>
      </c>
      <c r="B2084" s="54" t="s">
        <v>1628</v>
      </c>
      <c r="C2084" s="58" t="s">
        <v>3012</v>
      </c>
      <c r="D2084" s="56">
        <v>7</v>
      </c>
      <c r="E2084" s="56">
        <v>7</v>
      </c>
      <c r="F2084" s="57">
        <v>662.52</v>
      </c>
      <c r="G2084" s="57">
        <v>94.65</v>
      </c>
      <c r="H2084" s="57">
        <v>662.52</v>
      </c>
      <c r="I2084" s="57" t="s">
        <v>28</v>
      </c>
      <c r="J2084" s="57" t="s">
        <v>28</v>
      </c>
      <c r="K2084" s="57">
        <v>94.65</v>
      </c>
    </row>
    <row r="2085" spans="1:11" ht="45">
      <c r="A2085" s="54">
        <v>7142</v>
      </c>
      <c r="B2085" s="54" t="s">
        <v>1629</v>
      </c>
      <c r="C2085" s="58" t="s">
        <v>3012</v>
      </c>
      <c r="D2085" s="56">
        <v>7</v>
      </c>
      <c r="E2085" s="56">
        <v>7</v>
      </c>
      <c r="F2085" s="57">
        <v>662.52</v>
      </c>
      <c r="G2085" s="57">
        <v>94.65</v>
      </c>
      <c r="H2085" s="57">
        <v>662.52</v>
      </c>
      <c r="I2085" s="57" t="s">
        <v>28</v>
      </c>
      <c r="J2085" s="57" t="s">
        <v>28</v>
      </c>
      <c r="K2085" s="57">
        <v>94.65</v>
      </c>
    </row>
    <row r="2086" spans="1:11" ht="33.75">
      <c r="A2086" s="54">
        <v>7143</v>
      </c>
      <c r="B2086" s="54" t="s">
        <v>1636</v>
      </c>
      <c r="C2086" s="58" t="s">
        <v>3013</v>
      </c>
      <c r="D2086" s="56">
        <v>7</v>
      </c>
      <c r="E2086" s="56">
        <v>7</v>
      </c>
      <c r="F2086" s="57">
        <v>721.03</v>
      </c>
      <c r="G2086" s="57">
        <v>103</v>
      </c>
      <c r="H2086" s="57">
        <v>721.03</v>
      </c>
      <c r="I2086" s="57" t="s">
        <v>28</v>
      </c>
      <c r="J2086" s="57" t="s">
        <v>28</v>
      </c>
      <c r="K2086" s="57">
        <v>103</v>
      </c>
    </row>
    <row r="2087" spans="1:11" ht="33.75">
      <c r="A2087" s="54">
        <v>7143</v>
      </c>
      <c r="B2087" s="54" t="s">
        <v>1638</v>
      </c>
      <c r="C2087" s="58" t="s">
        <v>3013</v>
      </c>
      <c r="D2087" s="56">
        <v>7</v>
      </c>
      <c r="E2087" s="56">
        <v>7</v>
      </c>
      <c r="F2087" s="57">
        <v>721.03</v>
      </c>
      <c r="G2087" s="57">
        <v>103</v>
      </c>
      <c r="H2087" s="57">
        <v>721.03</v>
      </c>
      <c r="I2087" s="57" t="s">
        <v>28</v>
      </c>
      <c r="J2087" s="57" t="s">
        <v>28</v>
      </c>
      <c r="K2087" s="57">
        <v>103</v>
      </c>
    </row>
    <row r="2088" spans="1:11" ht="33.75">
      <c r="A2088" s="54">
        <v>7143</v>
      </c>
      <c r="B2088" s="54" t="s">
        <v>1640</v>
      </c>
      <c r="C2088" s="58" t="s">
        <v>3013</v>
      </c>
      <c r="D2088" s="56">
        <v>7</v>
      </c>
      <c r="E2088" s="56">
        <v>7</v>
      </c>
      <c r="F2088" s="57">
        <v>721.03</v>
      </c>
      <c r="G2088" s="57">
        <v>103</v>
      </c>
      <c r="H2088" s="57">
        <v>721.03</v>
      </c>
      <c r="I2088" s="57" t="s">
        <v>28</v>
      </c>
      <c r="J2088" s="57" t="s">
        <v>28</v>
      </c>
      <c r="K2088" s="57">
        <v>103</v>
      </c>
    </row>
    <row r="2089" spans="1:11" ht="33.75">
      <c r="A2089" s="54">
        <v>7143</v>
      </c>
      <c r="B2089" s="54" t="s">
        <v>1642</v>
      </c>
      <c r="C2089" s="58" t="s">
        <v>3013</v>
      </c>
      <c r="D2089" s="56">
        <v>7</v>
      </c>
      <c r="E2089" s="56">
        <v>7</v>
      </c>
      <c r="F2089" s="57">
        <v>721.03</v>
      </c>
      <c r="G2089" s="57">
        <v>103</v>
      </c>
      <c r="H2089" s="57">
        <v>721.03</v>
      </c>
      <c r="I2089" s="57" t="s">
        <v>28</v>
      </c>
      <c r="J2089" s="57" t="s">
        <v>28</v>
      </c>
      <c r="K2089" s="57">
        <v>103</v>
      </c>
    </row>
    <row r="2090" spans="1:11" ht="33.75">
      <c r="A2090" s="54">
        <v>7144</v>
      </c>
      <c r="B2090" s="54" t="s">
        <v>1644</v>
      </c>
      <c r="C2090" s="58" t="s">
        <v>3014</v>
      </c>
      <c r="D2090" s="56">
        <v>7</v>
      </c>
      <c r="E2090" s="56">
        <v>7</v>
      </c>
      <c r="F2090" s="57">
        <v>644.84</v>
      </c>
      <c r="G2090" s="57">
        <v>92.12</v>
      </c>
      <c r="H2090" s="57">
        <v>644.84</v>
      </c>
      <c r="I2090" s="57" t="s">
        <v>28</v>
      </c>
      <c r="J2090" s="57" t="s">
        <v>28</v>
      </c>
      <c r="K2090" s="57">
        <v>92.12</v>
      </c>
    </row>
    <row r="2091" spans="1:11" ht="33.75">
      <c r="A2091" s="54">
        <v>7144</v>
      </c>
      <c r="B2091" s="54" t="s">
        <v>1650</v>
      </c>
      <c r="C2091" s="58" t="s">
        <v>3014</v>
      </c>
      <c r="D2091" s="56">
        <v>7</v>
      </c>
      <c r="E2091" s="56">
        <v>7</v>
      </c>
      <c r="F2091" s="57">
        <v>644.84</v>
      </c>
      <c r="G2091" s="57">
        <v>92.12</v>
      </c>
      <c r="H2091" s="57">
        <v>644.84</v>
      </c>
      <c r="I2091" s="57" t="s">
        <v>28</v>
      </c>
      <c r="J2091" s="57" t="s">
        <v>28</v>
      </c>
      <c r="K2091" s="57">
        <v>92.12</v>
      </c>
    </row>
    <row r="2092" spans="1:11" ht="33.75">
      <c r="A2092" s="54">
        <v>7144</v>
      </c>
      <c r="B2092" s="54" t="s">
        <v>1648</v>
      </c>
      <c r="C2092" s="58" t="s">
        <v>3014</v>
      </c>
      <c r="D2092" s="56">
        <v>7</v>
      </c>
      <c r="E2092" s="56">
        <v>7</v>
      </c>
      <c r="F2092" s="57">
        <v>644.84</v>
      </c>
      <c r="G2092" s="57">
        <v>92.12</v>
      </c>
      <c r="H2092" s="57">
        <v>644.84</v>
      </c>
      <c r="I2092" s="57" t="s">
        <v>28</v>
      </c>
      <c r="J2092" s="57" t="s">
        <v>28</v>
      </c>
      <c r="K2092" s="57">
        <v>92.12</v>
      </c>
    </row>
    <row r="2093" spans="1:11" ht="33.75">
      <c r="A2093" s="54">
        <v>7144</v>
      </c>
      <c r="B2093" s="54" t="s">
        <v>1646</v>
      </c>
      <c r="C2093" s="58" t="s">
        <v>3014</v>
      </c>
      <c r="D2093" s="56">
        <v>7</v>
      </c>
      <c r="E2093" s="56">
        <v>7</v>
      </c>
      <c r="F2093" s="57">
        <v>644.84</v>
      </c>
      <c r="G2093" s="57">
        <v>92.12</v>
      </c>
      <c r="H2093" s="57">
        <v>644.84</v>
      </c>
      <c r="I2093" s="57" t="s">
        <v>28</v>
      </c>
      <c r="J2093" s="57" t="s">
        <v>28</v>
      </c>
      <c r="K2093" s="57">
        <v>92.12</v>
      </c>
    </row>
    <row r="2094" spans="1:11" ht="33.75">
      <c r="A2094" s="54">
        <v>7145</v>
      </c>
      <c r="B2094" s="54" t="s">
        <v>1658</v>
      </c>
      <c r="C2094" s="58" t="s">
        <v>3015</v>
      </c>
      <c r="D2094" s="56">
        <v>7</v>
      </c>
      <c r="E2094" s="56">
        <v>7</v>
      </c>
      <c r="F2094" s="57">
        <v>632.23</v>
      </c>
      <c r="G2094" s="57">
        <v>90.32</v>
      </c>
      <c r="H2094" s="57">
        <v>632.23</v>
      </c>
      <c r="I2094" s="57" t="s">
        <v>28</v>
      </c>
      <c r="J2094" s="57" t="s">
        <v>28</v>
      </c>
      <c r="K2094" s="57">
        <v>90.32</v>
      </c>
    </row>
    <row r="2095" spans="1:11" ht="33.75">
      <c r="A2095" s="54">
        <v>7145</v>
      </c>
      <c r="B2095" s="54" t="s">
        <v>1656</v>
      </c>
      <c r="C2095" s="58" t="s">
        <v>3015</v>
      </c>
      <c r="D2095" s="56">
        <v>7</v>
      </c>
      <c r="E2095" s="56">
        <v>7</v>
      </c>
      <c r="F2095" s="57">
        <v>632.23</v>
      </c>
      <c r="G2095" s="57">
        <v>90.32</v>
      </c>
      <c r="H2095" s="57">
        <v>632.23</v>
      </c>
      <c r="I2095" s="57" t="s">
        <v>28</v>
      </c>
      <c r="J2095" s="57" t="s">
        <v>28</v>
      </c>
      <c r="K2095" s="57">
        <v>90.32</v>
      </c>
    </row>
    <row r="2096" spans="1:11" ht="33.75">
      <c r="A2096" s="54">
        <v>7145</v>
      </c>
      <c r="B2096" s="54" t="s">
        <v>1652</v>
      </c>
      <c r="C2096" s="58" t="s">
        <v>3015</v>
      </c>
      <c r="D2096" s="56">
        <v>7</v>
      </c>
      <c r="E2096" s="56">
        <v>7</v>
      </c>
      <c r="F2096" s="57">
        <v>632.23</v>
      </c>
      <c r="G2096" s="57">
        <v>90.32</v>
      </c>
      <c r="H2096" s="57">
        <v>632.23</v>
      </c>
      <c r="I2096" s="57" t="s">
        <v>28</v>
      </c>
      <c r="J2096" s="57" t="s">
        <v>28</v>
      </c>
      <c r="K2096" s="57">
        <v>90.32</v>
      </c>
    </row>
    <row r="2097" spans="1:11" ht="33.75">
      <c r="A2097" s="54">
        <v>7145</v>
      </c>
      <c r="B2097" s="54" t="s">
        <v>1654</v>
      </c>
      <c r="C2097" s="58" t="s">
        <v>3015</v>
      </c>
      <c r="D2097" s="56">
        <v>7</v>
      </c>
      <c r="E2097" s="56">
        <v>7</v>
      </c>
      <c r="F2097" s="57">
        <v>632.23</v>
      </c>
      <c r="G2097" s="57">
        <v>90.32</v>
      </c>
      <c r="H2097" s="57">
        <v>632.23</v>
      </c>
      <c r="I2097" s="57" t="s">
        <v>28</v>
      </c>
      <c r="J2097" s="57" t="s">
        <v>28</v>
      </c>
      <c r="K2097" s="57">
        <v>90.32</v>
      </c>
    </row>
    <row r="2098" spans="1:11" ht="56.25">
      <c r="A2098" s="54">
        <v>7146</v>
      </c>
      <c r="B2098" s="54" t="s">
        <v>1661</v>
      </c>
      <c r="C2098" s="58" t="s">
        <v>3016</v>
      </c>
      <c r="D2098" s="56">
        <v>7</v>
      </c>
      <c r="E2098" s="56">
        <v>7</v>
      </c>
      <c r="F2098" s="57">
        <v>705.88</v>
      </c>
      <c r="G2098" s="57">
        <v>100.84</v>
      </c>
      <c r="H2098" s="57">
        <v>705.88</v>
      </c>
      <c r="I2098" s="57" t="s">
        <v>28</v>
      </c>
      <c r="J2098" s="57" t="s">
        <v>28</v>
      </c>
      <c r="K2098" s="57">
        <v>100.84</v>
      </c>
    </row>
    <row r="2099" spans="1:11" ht="56.25">
      <c r="A2099" s="54">
        <v>7146</v>
      </c>
      <c r="B2099" s="54" t="s">
        <v>1662</v>
      </c>
      <c r="C2099" s="58" t="s">
        <v>3016</v>
      </c>
      <c r="D2099" s="56">
        <v>7</v>
      </c>
      <c r="E2099" s="56">
        <v>7</v>
      </c>
      <c r="F2099" s="57">
        <v>705.88</v>
      </c>
      <c r="G2099" s="57">
        <v>100.84</v>
      </c>
      <c r="H2099" s="57">
        <v>705.88</v>
      </c>
      <c r="I2099" s="57" t="s">
        <v>28</v>
      </c>
      <c r="J2099" s="57" t="s">
        <v>28</v>
      </c>
      <c r="K2099" s="57">
        <v>100.84</v>
      </c>
    </row>
    <row r="2100" spans="1:11" ht="56.25">
      <c r="A2100" s="54">
        <v>7146</v>
      </c>
      <c r="B2100" s="54" t="s">
        <v>1663</v>
      </c>
      <c r="C2100" s="58" t="s">
        <v>3016</v>
      </c>
      <c r="D2100" s="56">
        <v>7</v>
      </c>
      <c r="E2100" s="56">
        <v>7</v>
      </c>
      <c r="F2100" s="57">
        <v>705.88</v>
      </c>
      <c r="G2100" s="57">
        <v>100.84</v>
      </c>
      <c r="H2100" s="57">
        <v>705.88</v>
      </c>
      <c r="I2100" s="57" t="s">
        <v>28</v>
      </c>
      <c r="J2100" s="57" t="s">
        <v>28</v>
      </c>
      <c r="K2100" s="57">
        <v>100.84</v>
      </c>
    </row>
    <row r="2101" spans="1:11" ht="56.25">
      <c r="A2101" s="54">
        <v>7146</v>
      </c>
      <c r="B2101" s="54" t="s">
        <v>1664</v>
      </c>
      <c r="C2101" s="58" t="s">
        <v>3016</v>
      </c>
      <c r="D2101" s="56">
        <v>7</v>
      </c>
      <c r="E2101" s="56">
        <v>7</v>
      </c>
      <c r="F2101" s="57">
        <v>705.88</v>
      </c>
      <c r="G2101" s="57">
        <v>100.84</v>
      </c>
      <c r="H2101" s="57">
        <v>705.88</v>
      </c>
      <c r="I2101" s="57" t="s">
        <v>28</v>
      </c>
      <c r="J2101" s="57" t="s">
        <v>28</v>
      </c>
      <c r="K2101" s="57">
        <v>100.84</v>
      </c>
    </row>
    <row r="2102" spans="1:11" ht="56.25">
      <c r="A2102" s="54">
        <v>7146</v>
      </c>
      <c r="B2102" s="54" t="s">
        <v>1665</v>
      </c>
      <c r="C2102" s="58" t="s">
        <v>3016</v>
      </c>
      <c r="D2102" s="56">
        <v>7</v>
      </c>
      <c r="E2102" s="56">
        <v>7</v>
      </c>
      <c r="F2102" s="57">
        <v>705.88</v>
      </c>
      <c r="G2102" s="57">
        <v>100.84</v>
      </c>
      <c r="H2102" s="57">
        <v>705.88</v>
      </c>
      <c r="I2102" s="57" t="s">
        <v>28</v>
      </c>
      <c r="J2102" s="57" t="s">
        <v>28</v>
      </c>
      <c r="K2102" s="57">
        <v>100.84</v>
      </c>
    </row>
    <row r="2103" spans="1:11" ht="56.25">
      <c r="A2103" s="54">
        <v>7146</v>
      </c>
      <c r="B2103" s="54" t="s">
        <v>1666</v>
      </c>
      <c r="C2103" s="58" t="s">
        <v>3016</v>
      </c>
      <c r="D2103" s="56">
        <v>7</v>
      </c>
      <c r="E2103" s="56">
        <v>7</v>
      </c>
      <c r="F2103" s="57">
        <v>705.88</v>
      </c>
      <c r="G2103" s="57">
        <v>100.84</v>
      </c>
      <c r="H2103" s="57">
        <v>705.88</v>
      </c>
      <c r="I2103" s="57" t="s">
        <v>28</v>
      </c>
      <c r="J2103" s="57" t="s">
        <v>28</v>
      </c>
      <c r="K2103" s="57">
        <v>100.84</v>
      </c>
    </row>
    <row r="2104" spans="1:11" ht="56.25">
      <c r="A2104" s="54">
        <v>7147</v>
      </c>
      <c r="B2104" s="54" t="s">
        <v>1667</v>
      </c>
      <c r="C2104" s="58" t="s">
        <v>3017</v>
      </c>
      <c r="D2104" s="56">
        <v>7</v>
      </c>
      <c r="E2104" s="56">
        <v>7</v>
      </c>
      <c r="F2104" s="57">
        <v>674.99</v>
      </c>
      <c r="G2104" s="57">
        <v>96.43</v>
      </c>
      <c r="H2104" s="57">
        <v>674.99</v>
      </c>
      <c r="I2104" s="57" t="s">
        <v>28</v>
      </c>
      <c r="J2104" s="57" t="s">
        <v>28</v>
      </c>
      <c r="K2104" s="57">
        <v>96.43</v>
      </c>
    </row>
    <row r="2105" spans="1:11" ht="56.25">
      <c r="A2105" s="54">
        <v>7147</v>
      </c>
      <c r="B2105" s="54" t="s">
        <v>1671</v>
      </c>
      <c r="C2105" s="58" t="s">
        <v>3017</v>
      </c>
      <c r="D2105" s="56">
        <v>7</v>
      </c>
      <c r="E2105" s="56">
        <v>7</v>
      </c>
      <c r="F2105" s="57">
        <v>674.99</v>
      </c>
      <c r="G2105" s="57">
        <v>96.43</v>
      </c>
      <c r="H2105" s="57">
        <v>674.99</v>
      </c>
      <c r="I2105" s="57" t="s">
        <v>28</v>
      </c>
      <c r="J2105" s="57" t="s">
        <v>28</v>
      </c>
      <c r="K2105" s="57">
        <v>96.43</v>
      </c>
    </row>
    <row r="2106" spans="1:11" ht="56.25">
      <c r="A2106" s="54">
        <v>7147</v>
      </c>
      <c r="B2106" s="54" t="s">
        <v>1670</v>
      </c>
      <c r="C2106" s="58" t="s">
        <v>3017</v>
      </c>
      <c r="D2106" s="56">
        <v>7</v>
      </c>
      <c r="E2106" s="56">
        <v>7</v>
      </c>
      <c r="F2106" s="57">
        <v>674.99</v>
      </c>
      <c r="G2106" s="57">
        <v>96.43</v>
      </c>
      <c r="H2106" s="57">
        <v>674.99</v>
      </c>
      <c r="I2106" s="57" t="s">
        <v>28</v>
      </c>
      <c r="J2106" s="57" t="s">
        <v>28</v>
      </c>
      <c r="K2106" s="57">
        <v>96.43</v>
      </c>
    </row>
    <row r="2107" spans="1:11" ht="56.25">
      <c r="A2107" s="54">
        <v>7147</v>
      </c>
      <c r="B2107" s="54" t="s">
        <v>1668</v>
      </c>
      <c r="C2107" s="58" t="s">
        <v>3017</v>
      </c>
      <c r="D2107" s="56">
        <v>7</v>
      </c>
      <c r="E2107" s="56">
        <v>7</v>
      </c>
      <c r="F2107" s="57">
        <v>674.99</v>
      </c>
      <c r="G2107" s="57">
        <v>96.43</v>
      </c>
      <c r="H2107" s="57">
        <v>674.99</v>
      </c>
      <c r="I2107" s="57" t="s">
        <v>28</v>
      </c>
      <c r="J2107" s="57" t="s">
        <v>28</v>
      </c>
      <c r="K2107" s="57">
        <v>96.43</v>
      </c>
    </row>
    <row r="2108" spans="1:11" ht="56.25">
      <c r="A2108" s="54">
        <v>7147</v>
      </c>
      <c r="B2108" s="54" t="s">
        <v>1669</v>
      </c>
      <c r="C2108" s="58" t="s">
        <v>3017</v>
      </c>
      <c r="D2108" s="56">
        <v>7</v>
      </c>
      <c r="E2108" s="56">
        <v>7</v>
      </c>
      <c r="F2108" s="57">
        <v>674.99</v>
      </c>
      <c r="G2108" s="57">
        <v>96.43</v>
      </c>
      <c r="H2108" s="57">
        <v>674.99</v>
      </c>
      <c r="I2108" s="57" t="s">
        <v>28</v>
      </c>
      <c r="J2108" s="57" t="s">
        <v>28</v>
      </c>
      <c r="K2108" s="57">
        <v>96.43</v>
      </c>
    </row>
    <row r="2109" spans="1:11" ht="56.25">
      <c r="A2109" s="54">
        <v>7147</v>
      </c>
      <c r="B2109" s="54" t="s">
        <v>1672</v>
      </c>
      <c r="C2109" s="58" t="s">
        <v>3017</v>
      </c>
      <c r="D2109" s="56">
        <v>7</v>
      </c>
      <c r="E2109" s="56">
        <v>7</v>
      </c>
      <c r="F2109" s="57">
        <v>674.99</v>
      </c>
      <c r="G2109" s="57">
        <v>96.43</v>
      </c>
      <c r="H2109" s="57">
        <v>674.99</v>
      </c>
      <c r="I2109" s="57" t="s">
        <v>28</v>
      </c>
      <c r="J2109" s="57" t="s">
        <v>28</v>
      </c>
      <c r="K2109" s="57">
        <v>96.43</v>
      </c>
    </row>
    <row r="2110" spans="1:11" ht="56.25">
      <c r="A2110" s="54">
        <v>7148</v>
      </c>
      <c r="B2110" s="54" t="s">
        <v>1677</v>
      </c>
      <c r="C2110" s="58" t="s">
        <v>3018</v>
      </c>
      <c r="D2110" s="56">
        <v>7</v>
      </c>
      <c r="E2110" s="56">
        <v>7</v>
      </c>
      <c r="F2110" s="57">
        <v>607.28</v>
      </c>
      <c r="G2110" s="57">
        <v>86.75</v>
      </c>
      <c r="H2110" s="57">
        <v>607.28</v>
      </c>
      <c r="I2110" s="57" t="s">
        <v>28</v>
      </c>
      <c r="J2110" s="57" t="s">
        <v>28</v>
      </c>
      <c r="K2110" s="57">
        <v>86.75</v>
      </c>
    </row>
    <row r="2111" spans="1:11" ht="56.25">
      <c r="A2111" s="54">
        <v>7148</v>
      </c>
      <c r="B2111" s="54" t="s">
        <v>1678</v>
      </c>
      <c r="C2111" s="58" t="s">
        <v>3018</v>
      </c>
      <c r="D2111" s="56">
        <v>7</v>
      </c>
      <c r="E2111" s="56">
        <v>7</v>
      </c>
      <c r="F2111" s="57">
        <v>607.28</v>
      </c>
      <c r="G2111" s="57">
        <v>86.75</v>
      </c>
      <c r="H2111" s="57">
        <v>607.28</v>
      </c>
      <c r="I2111" s="57" t="s">
        <v>28</v>
      </c>
      <c r="J2111" s="57" t="s">
        <v>28</v>
      </c>
      <c r="K2111" s="57">
        <v>86.75</v>
      </c>
    </row>
    <row r="2112" spans="1:11" ht="56.25">
      <c r="A2112" s="54">
        <v>7148</v>
      </c>
      <c r="B2112" s="54" t="s">
        <v>1675</v>
      </c>
      <c r="C2112" s="58" t="s">
        <v>3018</v>
      </c>
      <c r="D2112" s="56">
        <v>7</v>
      </c>
      <c r="E2112" s="56">
        <v>7</v>
      </c>
      <c r="F2112" s="57">
        <v>607.28</v>
      </c>
      <c r="G2112" s="57">
        <v>86.75</v>
      </c>
      <c r="H2112" s="57">
        <v>607.28</v>
      </c>
      <c r="I2112" s="57" t="s">
        <v>28</v>
      </c>
      <c r="J2112" s="57" t="s">
        <v>28</v>
      </c>
      <c r="K2112" s="57">
        <v>86.75</v>
      </c>
    </row>
    <row r="2113" spans="1:11" ht="56.25">
      <c r="A2113" s="54">
        <v>7148</v>
      </c>
      <c r="B2113" s="54" t="s">
        <v>1676</v>
      </c>
      <c r="C2113" s="58" t="s">
        <v>3018</v>
      </c>
      <c r="D2113" s="56">
        <v>7</v>
      </c>
      <c r="E2113" s="56">
        <v>7</v>
      </c>
      <c r="F2113" s="57">
        <v>607.28</v>
      </c>
      <c r="G2113" s="57">
        <v>86.75</v>
      </c>
      <c r="H2113" s="57">
        <v>607.28</v>
      </c>
      <c r="I2113" s="57" t="s">
        <v>28</v>
      </c>
      <c r="J2113" s="57" t="s">
        <v>28</v>
      </c>
      <c r="K2113" s="57">
        <v>86.75</v>
      </c>
    </row>
    <row r="2114" spans="1:11" ht="56.25">
      <c r="A2114" s="54">
        <v>7148</v>
      </c>
      <c r="B2114" s="54" t="s">
        <v>1673</v>
      </c>
      <c r="C2114" s="58" t="s">
        <v>3018</v>
      </c>
      <c r="D2114" s="56">
        <v>7</v>
      </c>
      <c r="E2114" s="56">
        <v>7</v>
      </c>
      <c r="F2114" s="57">
        <v>607.28</v>
      </c>
      <c r="G2114" s="57">
        <v>86.75</v>
      </c>
      <c r="H2114" s="57">
        <v>607.28</v>
      </c>
      <c r="I2114" s="57" t="s">
        <v>28</v>
      </c>
      <c r="J2114" s="57" t="s">
        <v>28</v>
      </c>
      <c r="K2114" s="57">
        <v>86.75</v>
      </c>
    </row>
    <row r="2115" spans="1:11" ht="56.25">
      <c r="A2115" s="54">
        <v>7148</v>
      </c>
      <c r="B2115" s="54" t="s">
        <v>1674</v>
      </c>
      <c r="C2115" s="58" t="s">
        <v>3018</v>
      </c>
      <c r="D2115" s="56">
        <v>7</v>
      </c>
      <c r="E2115" s="56">
        <v>7</v>
      </c>
      <c r="F2115" s="57">
        <v>607.28</v>
      </c>
      <c r="G2115" s="57">
        <v>86.75</v>
      </c>
      <c r="H2115" s="57">
        <v>607.28</v>
      </c>
      <c r="I2115" s="57" t="s">
        <v>28</v>
      </c>
      <c r="J2115" s="57" t="s">
        <v>28</v>
      </c>
      <c r="K2115" s="57">
        <v>86.75</v>
      </c>
    </row>
    <row r="2116" spans="1:11" ht="45">
      <c r="A2116" s="54">
        <v>7149</v>
      </c>
      <c r="B2116" s="54" t="s">
        <v>1684</v>
      </c>
      <c r="C2116" s="58" t="s">
        <v>3019</v>
      </c>
      <c r="D2116" s="56">
        <v>7</v>
      </c>
      <c r="E2116" s="56">
        <v>7</v>
      </c>
      <c r="F2116" s="57">
        <v>747.29</v>
      </c>
      <c r="G2116" s="57">
        <v>106.76</v>
      </c>
      <c r="H2116" s="57">
        <v>747.29</v>
      </c>
      <c r="I2116" s="57" t="s">
        <v>28</v>
      </c>
      <c r="J2116" s="57" t="s">
        <v>28</v>
      </c>
      <c r="K2116" s="57">
        <v>106.76</v>
      </c>
    </row>
    <row r="2117" spans="1:11" ht="45">
      <c r="A2117" s="54">
        <v>7149</v>
      </c>
      <c r="B2117" s="54" t="s">
        <v>1685</v>
      </c>
      <c r="C2117" s="58" t="s">
        <v>3019</v>
      </c>
      <c r="D2117" s="56">
        <v>7</v>
      </c>
      <c r="E2117" s="56">
        <v>7</v>
      </c>
      <c r="F2117" s="57">
        <v>747.29</v>
      </c>
      <c r="G2117" s="57">
        <v>106.76</v>
      </c>
      <c r="H2117" s="57">
        <v>747.29</v>
      </c>
      <c r="I2117" s="57" t="s">
        <v>28</v>
      </c>
      <c r="J2117" s="57" t="s">
        <v>28</v>
      </c>
      <c r="K2117" s="57">
        <v>106.76</v>
      </c>
    </row>
    <row r="2118" spans="1:11" ht="45">
      <c r="A2118" s="54">
        <v>7149</v>
      </c>
      <c r="B2118" s="54" t="s">
        <v>1686</v>
      </c>
      <c r="C2118" s="58" t="s">
        <v>3019</v>
      </c>
      <c r="D2118" s="56">
        <v>7</v>
      </c>
      <c r="E2118" s="56">
        <v>7</v>
      </c>
      <c r="F2118" s="57">
        <v>747.29</v>
      </c>
      <c r="G2118" s="57">
        <v>106.76</v>
      </c>
      <c r="H2118" s="57">
        <v>747.29</v>
      </c>
      <c r="I2118" s="57" t="s">
        <v>28</v>
      </c>
      <c r="J2118" s="57" t="s">
        <v>28</v>
      </c>
      <c r="K2118" s="57">
        <v>106.76</v>
      </c>
    </row>
    <row r="2119" spans="1:11" ht="45">
      <c r="A2119" s="54">
        <v>7149</v>
      </c>
      <c r="B2119" s="54" t="s">
        <v>1687</v>
      </c>
      <c r="C2119" s="58" t="s">
        <v>3019</v>
      </c>
      <c r="D2119" s="56">
        <v>7</v>
      </c>
      <c r="E2119" s="56">
        <v>7</v>
      </c>
      <c r="F2119" s="57">
        <v>747.29</v>
      </c>
      <c r="G2119" s="57">
        <v>106.76</v>
      </c>
      <c r="H2119" s="57">
        <v>747.29</v>
      </c>
      <c r="I2119" s="57" t="s">
        <v>28</v>
      </c>
      <c r="J2119" s="57" t="s">
        <v>28</v>
      </c>
      <c r="K2119" s="57">
        <v>106.76</v>
      </c>
    </row>
    <row r="2120" spans="1:11" ht="45">
      <c r="A2120" s="54">
        <v>7149</v>
      </c>
      <c r="B2120" s="54" t="s">
        <v>1682</v>
      </c>
      <c r="C2120" s="58" t="s">
        <v>3019</v>
      </c>
      <c r="D2120" s="56">
        <v>7</v>
      </c>
      <c r="E2120" s="56">
        <v>7</v>
      </c>
      <c r="F2120" s="57">
        <v>747.29</v>
      </c>
      <c r="G2120" s="57">
        <v>106.76</v>
      </c>
      <c r="H2120" s="57">
        <v>747.29</v>
      </c>
      <c r="I2120" s="57" t="s">
        <v>28</v>
      </c>
      <c r="J2120" s="57" t="s">
        <v>28</v>
      </c>
      <c r="K2120" s="57">
        <v>106.76</v>
      </c>
    </row>
    <row r="2121" spans="1:11" ht="45">
      <c r="A2121" s="54">
        <v>7149</v>
      </c>
      <c r="B2121" s="54" t="s">
        <v>1683</v>
      </c>
      <c r="C2121" s="58" t="s">
        <v>3019</v>
      </c>
      <c r="D2121" s="56">
        <v>7</v>
      </c>
      <c r="E2121" s="56">
        <v>7</v>
      </c>
      <c r="F2121" s="57">
        <v>747.29</v>
      </c>
      <c r="G2121" s="57">
        <v>106.76</v>
      </c>
      <c r="H2121" s="57">
        <v>747.29</v>
      </c>
      <c r="I2121" s="57" t="s">
        <v>28</v>
      </c>
      <c r="J2121" s="57" t="s">
        <v>28</v>
      </c>
      <c r="K2121" s="57">
        <v>106.76</v>
      </c>
    </row>
    <row r="2122" spans="1:11" ht="45">
      <c r="A2122" s="54">
        <v>7150</v>
      </c>
      <c r="B2122" s="54" t="s">
        <v>1689</v>
      </c>
      <c r="C2122" s="58" t="s">
        <v>3020</v>
      </c>
      <c r="D2122" s="56">
        <v>7</v>
      </c>
      <c r="E2122" s="56">
        <v>7</v>
      </c>
      <c r="F2122" s="57">
        <v>693.51</v>
      </c>
      <c r="G2122" s="57">
        <v>99.07</v>
      </c>
      <c r="H2122" s="57">
        <v>693.51</v>
      </c>
      <c r="I2122" s="57" t="s">
        <v>28</v>
      </c>
      <c r="J2122" s="57" t="s">
        <v>28</v>
      </c>
      <c r="K2122" s="57">
        <v>99.07</v>
      </c>
    </row>
    <row r="2123" spans="1:11" ht="45">
      <c r="A2123" s="54">
        <v>7150</v>
      </c>
      <c r="B2123" s="54" t="s">
        <v>1688</v>
      </c>
      <c r="C2123" s="58" t="s">
        <v>3020</v>
      </c>
      <c r="D2123" s="56">
        <v>7</v>
      </c>
      <c r="E2123" s="56">
        <v>7</v>
      </c>
      <c r="F2123" s="57">
        <v>693.51</v>
      </c>
      <c r="G2123" s="57">
        <v>99.07</v>
      </c>
      <c r="H2123" s="57">
        <v>693.51</v>
      </c>
      <c r="I2123" s="57" t="s">
        <v>28</v>
      </c>
      <c r="J2123" s="57" t="s">
        <v>28</v>
      </c>
      <c r="K2123" s="57">
        <v>99.07</v>
      </c>
    </row>
    <row r="2124" spans="1:11" ht="45">
      <c r="A2124" s="54">
        <v>7150</v>
      </c>
      <c r="B2124" s="54" t="s">
        <v>1693</v>
      </c>
      <c r="C2124" s="58" t="s">
        <v>3020</v>
      </c>
      <c r="D2124" s="56">
        <v>7</v>
      </c>
      <c r="E2124" s="56">
        <v>7</v>
      </c>
      <c r="F2124" s="57">
        <v>693.51</v>
      </c>
      <c r="G2124" s="57">
        <v>99.07</v>
      </c>
      <c r="H2124" s="57">
        <v>693.51</v>
      </c>
      <c r="I2124" s="57" t="s">
        <v>28</v>
      </c>
      <c r="J2124" s="57" t="s">
        <v>28</v>
      </c>
      <c r="K2124" s="57">
        <v>99.07</v>
      </c>
    </row>
    <row r="2125" spans="1:11" ht="45">
      <c r="A2125" s="54">
        <v>7150</v>
      </c>
      <c r="B2125" s="54" t="s">
        <v>1690</v>
      </c>
      <c r="C2125" s="58" t="s">
        <v>3020</v>
      </c>
      <c r="D2125" s="56">
        <v>7</v>
      </c>
      <c r="E2125" s="56">
        <v>7</v>
      </c>
      <c r="F2125" s="57">
        <v>693.51</v>
      </c>
      <c r="G2125" s="57">
        <v>99.07</v>
      </c>
      <c r="H2125" s="57">
        <v>693.51</v>
      </c>
      <c r="I2125" s="57" t="s">
        <v>28</v>
      </c>
      <c r="J2125" s="57" t="s">
        <v>28</v>
      </c>
      <c r="K2125" s="57">
        <v>99.07</v>
      </c>
    </row>
    <row r="2126" spans="1:11" ht="45">
      <c r="A2126" s="54">
        <v>7150</v>
      </c>
      <c r="B2126" s="54" t="s">
        <v>1691</v>
      </c>
      <c r="C2126" s="58" t="s">
        <v>3020</v>
      </c>
      <c r="D2126" s="56">
        <v>7</v>
      </c>
      <c r="E2126" s="56">
        <v>7</v>
      </c>
      <c r="F2126" s="57">
        <v>693.51</v>
      </c>
      <c r="G2126" s="57">
        <v>99.07</v>
      </c>
      <c r="H2126" s="57">
        <v>693.51</v>
      </c>
      <c r="I2126" s="57" t="s">
        <v>28</v>
      </c>
      <c r="J2126" s="57" t="s">
        <v>28</v>
      </c>
      <c r="K2126" s="57">
        <v>99.07</v>
      </c>
    </row>
    <row r="2127" spans="1:11" ht="45">
      <c r="A2127" s="54">
        <v>7150</v>
      </c>
      <c r="B2127" s="54" t="s">
        <v>1692</v>
      </c>
      <c r="C2127" s="58" t="s">
        <v>3020</v>
      </c>
      <c r="D2127" s="56">
        <v>7</v>
      </c>
      <c r="E2127" s="56">
        <v>7</v>
      </c>
      <c r="F2127" s="57">
        <v>693.51</v>
      </c>
      <c r="G2127" s="57">
        <v>99.07</v>
      </c>
      <c r="H2127" s="57">
        <v>693.51</v>
      </c>
      <c r="I2127" s="57" t="s">
        <v>28</v>
      </c>
      <c r="J2127" s="57" t="s">
        <v>28</v>
      </c>
      <c r="K2127" s="57">
        <v>99.07</v>
      </c>
    </row>
    <row r="2128" spans="1:11" ht="45">
      <c r="A2128" s="54">
        <v>7151</v>
      </c>
      <c r="B2128" s="54" t="s">
        <v>1697</v>
      </c>
      <c r="C2128" s="58" t="s">
        <v>3021</v>
      </c>
      <c r="D2128" s="56">
        <v>7</v>
      </c>
      <c r="E2128" s="56">
        <v>7</v>
      </c>
      <c r="F2128" s="57">
        <v>636.41999999999996</v>
      </c>
      <c r="G2128" s="57">
        <v>90.92</v>
      </c>
      <c r="H2128" s="57">
        <v>636.41999999999996</v>
      </c>
      <c r="I2128" s="57" t="s">
        <v>28</v>
      </c>
      <c r="J2128" s="57" t="s">
        <v>28</v>
      </c>
      <c r="K2128" s="57">
        <v>90.92</v>
      </c>
    </row>
    <row r="2129" spans="1:11" ht="45">
      <c r="A2129" s="54">
        <v>7151</v>
      </c>
      <c r="B2129" s="54" t="s">
        <v>1698</v>
      </c>
      <c r="C2129" s="58" t="s">
        <v>3021</v>
      </c>
      <c r="D2129" s="56">
        <v>7</v>
      </c>
      <c r="E2129" s="56">
        <v>7</v>
      </c>
      <c r="F2129" s="57">
        <v>636.41999999999996</v>
      </c>
      <c r="G2129" s="57">
        <v>90.92</v>
      </c>
      <c r="H2129" s="57">
        <v>636.41999999999996</v>
      </c>
      <c r="I2129" s="57" t="s">
        <v>28</v>
      </c>
      <c r="J2129" s="57" t="s">
        <v>28</v>
      </c>
      <c r="K2129" s="57">
        <v>90.92</v>
      </c>
    </row>
    <row r="2130" spans="1:11" ht="45">
      <c r="A2130" s="54">
        <v>7151</v>
      </c>
      <c r="B2130" s="54" t="s">
        <v>1696</v>
      </c>
      <c r="C2130" s="58" t="s">
        <v>3021</v>
      </c>
      <c r="D2130" s="56">
        <v>7</v>
      </c>
      <c r="E2130" s="56">
        <v>7</v>
      </c>
      <c r="F2130" s="57">
        <v>636.41999999999996</v>
      </c>
      <c r="G2130" s="57">
        <v>90.92</v>
      </c>
      <c r="H2130" s="57">
        <v>636.41999999999996</v>
      </c>
      <c r="I2130" s="57" t="s">
        <v>28</v>
      </c>
      <c r="J2130" s="57" t="s">
        <v>28</v>
      </c>
      <c r="K2130" s="57">
        <v>90.92</v>
      </c>
    </row>
    <row r="2131" spans="1:11" ht="45">
      <c r="A2131" s="54">
        <v>7151</v>
      </c>
      <c r="B2131" s="54" t="s">
        <v>1699</v>
      </c>
      <c r="C2131" s="58" t="s">
        <v>3021</v>
      </c>
      <c r="D2131" s="56">
        <v>7</v>
      </c>
      <c r="E2131" s="56">
        <v>7</v>
      </c>
      <c r="F2131" s="57">
        <v>636.41999999999996</v>
      </c>
      <c r="G2131" s="57">
        <v>90.92</v>
      </c>
      <c r="H2131" s="57">
        <v>636.41999999999996</v>
      </c>
      <c r="I2131" s="57" t="s">
        <v>28</v>
      </c>
      <c r="J2131" s="57" t="s">
        <v>28</v>
      </c>
      <c r="K2131" s="57">
        <v>90.92</v>
      </c>
    </row>
    <row r="2132" spans="1:11" ht="45">
      <c r="A2132" s="54">
        <v>7151</v>
      </c>
      <c r="B2132" s="54" t="s">
        <v>1695</v>
      </c>
      <c r="C2132" s="58" t="s">
        <v>3021</v>
      </c>
      <c r="D2132" s="56">
        <v>7</v>
      </c>
      <c r="E2132" s="56">
        <v>7</v>
      </c>
      <c r="F2132" s="57">
        <v>636.41999999999996</v>
      </c>
      <c r="G2132" s="57">
        <v>90.92</v>
      </c>
      <c r="H2132" s="57">
        <v>636.41999999999996</v>
      </c>
      <c r="I2132" s="57" t="s">
        <v>28</v>
      </c>
      <c r="J2132" s="57" t="s">
        <v>28</v>
      </c>
      <c r="K2132" s="57">
        <v>90.92</v>
      </c>
    </row>
    <row r="2133" spans="1:11" ht="45">
      <c r="A2133" s="54">
        <v>7151</v>
      </c>
      <c r="B2133" s="54" t="s">
        <v>1694</v>
      </c>
      <c r="C2133" s="58" t="s">
        <v>3021</v>
      </c>
      <c r="D2133" s="56">
        <v>7</v>
      </c>
      <c r="E2133" s="56">
        <v>7</v>
      </c>
      <c r="F2133" s="57">
        <v>636.41999999999996</v>
      </c>
      <c r="G2133" s="57">
        <v>90.92</v>
      </c>
      <c r="H2133" s="57">
        <v>636.41999999999996</v>
      </c>
      <c r="I2133" s="57" t="s">
        <v>28</v>
      </c>
      <c r="J2133" s="57" t="s">
        <v>28</v>
      </c>
      <c r="K2133" s="57">
        <v>90.92</v>
      </c>
    </row>
    <row r="2134" spans="1:11" ht="33.75">
      <c r="A2134" s="54">
        <v>7152</v>
      </c>
      <c r="B2134" s="54" t="s">
        <v>1710</v>
      </c>
      <c r="C2134" s="58" t="s">
        <v>3022</v>
      </c>
      <c r="D2134" s="56">
        <v>7</v>
      </c>
      <c r="E2134" s="56">
        <v>7</v>
      </c>
      <c r="F2134" s="57">
        <v>606.65</v>
      </c>
      <c r="G2134" s="57">
        <v>86.66</v>
      </c>
      <c r="H2134" s="57">
        <v>606.65</v>
      </c>
      <c r="I2134" s="57" t="s">
        <v>28</v>
      </c>
      <c r="J2134" s="57" t="s">
        <v>28</v>
      </c>
      <c r="K2134" s="57">
        <v>86.66</v>
      </c>
    </row>
    <row r="2135" spans="1:11" ht="33.75">
      <c r="A2135" s="54">
        <v>7152</v>
      </c>
      <c r="B2135" s="54" t="s">
        <v>1712</v>
      </c>
      <c r="C2135" s="58" t="s">
        <v>3022</v>
      </c>
      <c r="D2135" s="56">
        <v>7</v>
      </c>
      <c r="E2135" s="56">
        <v>7</v>
      </c>
      <c r="F2135" s="57">
        <v>606.65</v>
      </c>
      <c r="G2135" s="57">
        <v>86.66</v>
      </c>
      <c r="H2135" s="57">
        <v>606.65</v>
      </c>
      <c r="I2135" s="57" t="s">
        <v>28</v>
      </c>
      <c r="J2135" s="57" t="s">
        <v>28</v>
      </c>
      <c r="K2135" s="57">
        <v>86.66</v>
      </c>
    </row>
    <row r="2136" spans="1:11" ht="33.75">
      <c r="A2136" s="54">
        <v>7152</v>
      </c>
      <c r="B2136" s="54" t="s">
        <v>1714</v>
      </c>
      <c r="C2136" s="58" t="s">
        <v>3022</v>
      </c>
      <c r="D2136" s="56">
        <v>7</v>
      </c>
      <c r="E2136" s="56">
        <v>7</v>
      </c>
      <c r="F2136" s="57">
        <v>606.65</v>
      </c>
      <c r="G2136" s="57">
        <v>86.66</v>
      </c>
      <c r="H2136" s="57">
        <v>606.65</v>
      </c>
      <c r="I2136" s="57" t="s">
        <v>28</v>
      </c>
      <c r="J2136" s="57" t="s">
        <v>28</v>
      </c>
      <c r="K2136" s="57">
        <v>86.66</v>
      </c>
    </row>
    <row r="2137" spans="1:11" ht="33.75">
      <c r="A2137" s="54">
        <v>7152</v>
      </c>
      <c r="B2137" s="54" t="s">
        <v>1708</v>
      </c>
      <c r="C2137" s="58" t="s">
        <v>3022</v>
      </c>
      <c r="D2137" s="56">
        <v>7</v>
      </c>
      <c r="E2137" s="56">
        <v>7</v>
      </c>
      <c r="F2137" s="57">
        <v>606.65</v>
      </c>
      <c r="G2137" s="57">
        <v>86.66</v>
      </c>
      <c r="H2137" s="57">
        <v>606.65</v>
      </c>
      <c r="I2137" s="57" t="s">
        <v>28</v>
      </c>
      <c r="J2137" s="57" t="s">
        <v>28</v>
      </c>
      <c r="K2137" s="57">
        <v>86.66</v>
      </c>
    </row>
    <row r="2138" spans="1:11" ht="33.75">
      <c r="A2138" s="54">
        <v>7152</v>
      </c>
      <c r="B2138" s="54" t="s">
        <v>1716</v>
      </c>
      <c r="C2138" s="58" t="s">
        <v>3022</v>
      </c>
      <c r="D2138" s="56">
        <v>7</v>
      </c>
      <c r="E2138" s="56">
        <v>7</v>
      </c>
      <c r="F2138" s="57">
        <v>606.65</v>
      </c>
      <c r="G2138" s="57">
        <v>86.66</v>
      </c>
      <c r="H2138" s="57">
        <v>606.65</v>
      </c>
      <c r="I2138" s="57" t="s">
        <v>28</v>
      </c>
      <c r="J2138" s="57" t="s">
        <v>28</v>
      </c>
      <c r="K2138" s="57">
        <v>86.66</v>
      </c>
    </row>
    <row r="2139" spans="1:11" ht="33.75">
      <c r="A2139" s="54">
        <v>7152</v>
      </c>
      <c r="B2139" s="54" t="s">
        <v>1718</v>
      </c>
      <c r="C2139" s="58" t="s">
        <v>3022</v>
      </c>
      <c r="D2139" s="56">
        <v>7</v>
      </c>
      <c r="E2139" s="56">
        <v>7</v>
      </c>
      <c r="F2139" s="57">
        <v>606.65</v>
      </c>
      <c r="G2139" s="57">
        <v>86.66</v>
      </c>
      <c r="H2139" s="57">
        <v>606.65</v>
      </c>
      <c r="I2139" s="57" t="s">
        <v>28</v>
      </c>
      <c r="J2139" s="57" t="s">
        <v>28</v>
      </c>
      <c r="K2139" s="57">
        <v>86.66</v>
      </c>
    </row>
    <row r="2140" spans="1:11" ht="33.75">
      <c r="A2140" s="54">
        <v>7153</v>
      </c>
      <c r="B2140" s="54" t="s">
        <v>1720</v>
      </c>
      <c r="C2140" s="58" t="s">
        <v>3023</v>
      </c>
      <c r="D2140" s="56">
        <v>7</v>
      </c>
      <c r="E2140" s="56">
        <v>7</v>
      </c>
      <c r="F2140" s="57">
        <v>694.06</v>
      </c>
      <c r="G2140" s="57">
        <v>99.15</v>
      </c>
      <c r="H2140" s="57">
        <v>694.06</v>
      </c>
      <c r="I2140" s="57" t="s">
        <v>28</v>
      </c>
      <c r="J2140" s="57" t="s">
        <v>28</v>
      </c>
      <c r="K2140" s="57">
        <v>99.15</v>
      </c>
    </row>
    <row r="2141" spans="1:11" ht="33.75">
      <c r="A2141" s="54">
        <v>7153</v>
      </c>
      <c r="B2141" s="54" t="s">
        <v>1722</v>
      </c>
      <c r="C2141" s="58" t="s">
        <v>3023</v>
      </c>
      <c r="D2141" s="56">
        <v>7</v>
      </c>
      <c r="E2141" s="56">
        <v>7</v>
      </c>
      <c r="F2141" s="57">
        <v>694.06</v>
      </c>
      <c r="G2141" s="57">
        <v>99.15</v>
      </c>
      <c r="H2141" s="57">
        <v>694.06</v>
      </c>
      <c r="I2141" s="57" t="s">
        <v>28</v>
      </c>
      <c r="J2141" s="57" t="s">
        <v>28</v>
      </c>
      <c r="K2141" s="57">
        <v>99.15</v>
      </c>
    </row>
    <row r="2142" spans="1:11" ht="33.75">
      <c r="A2142" s="54">
        <v>7153</v>
      </c>
      <c r="B2142" s="54" t="s">
        <v>1726</v>
      </c>
      <c r="C2142" s="58" t="s">
        <v>3023</v>
      </c>
      <c r="D2142" s="56">
        <v>7</v>
      </c>
      <c r="E2142" s="56">
        <v>7</v>
      </c>
      <c r="F2142" s="57">
        <v>694.06</v>
      </c>
      <c r="G2142" s="57">
        <v>99.15</v>
      </c>
      <c r="H2142" s="57">
        <v>694.06</v>
      </c>
      <c r="I2142" s="57" t="s">
        <v>28</v>
      </c>
      <c r="J2142" s="57" t="s">
        <v>28</v>
      </c>
      <c r="K2142" s="57">
        <v>99.15</v>
      </c>
    </row>
    <row r="2143" spans="1:11" ht="33.75">
      <c r="A2143" s="54">
        <v>7153</v>
      </c>
      <c r="B2143" s="54" t="s">
        <v>1730</v>
      </c>
      <c r="C2143" s="58" t="s">
        <v>3023</v>
      </c>
      <c r="D2143" s="56">
        <v>7</v>
      </c>
      <c r="E2143" s="56">
        <v>7</v>
      </c>
      <c r="F2143" s="57">
        <v>694.06</v>
      </c>
      <c r="G2143" s="57">
        <v>99.15</v>
      </c>
      <c r="H2143" s="57">
        <v>694.06</v>
      </c>
      <c r="I2143" s="57" t="s">
        <v>28</v>
      </c>
      <c r="J2143" s="57" t="s">
        <v>28</v>
      </c>
      <c r="K2143" s="57">
        <v>99.15</v>
      </c>
    </row>
    <row r="2144" spans="1:11" ht="33.75">
      <c r="A2144" s="54">
        <v>7153</v>
      </c>
      <c r="B2144" s="54" t="s">
        <v>1728</v>
      </c>
      <c r="C2144" s="58" t="s">
        <v>3023</v>
      </c>
      <c r="D2144" s="56">
        <v>7</v>
      </c>
      <c r="E2144" s="56">
        <v>7</v>
      </c>
      <c r="F2144" s="57">
        <v>694.06</v>
      </c>
      <c r="G2144" s="57">
        <v>99.15</v>
      </c>
      <c r="H2144" s="57">
        <v>694.06</v>
      </c>
      <c r="I2144" s="57" t="s">
        <v>28</v>
      </c>
      <c r="J2144" s="57" t="s">
        <v>28</v>
      </c>
      <c r="K2144" s="57">
        <v>99.15</v>
      </c>
    </row>
    <row r="2145" spans="1:11" ht="33.75">
      <c r="A2145" s="54">
        <v>7153</v>
      </c>
      <c r="B2145" s="54" t="s">
        <v>1724</v>
      </c>
      <c r="C2145" s="58" t="s">
        <v>3023</v>
      </c>
      <c r="D2145" s="56">
        <v>7</v>
      </c>
      <c r="E2145" s="56">
        <v>7</v>
      </c>
      <c r="F2145" s="57">
        <v>694.06</v>
      </c>
      <c r="G2145" s="57">
        <v>99.15</v>
      </c>
      <c r="H2145" s="57">
        <v>694.06</v>
      </c>
      <c r="I2145" s="57" t="s">
        <v>28</v>
      </c>
      <c r="J2145" s="57" t="s">
        <v>28</v>
      </c>
      <c r="K2145" s="57">
        <v>99.15</v>
      </c>
    </row>
    <row r="2146" spans="1:11" ht="33.75">
      <c r="A2146" s="54">
        <v>7154</v>
      </c>
      <c r="B2146" s="54" t="s">
        <v>1738</v>
      </c>
      <c r="C2146" s="58" t="s">
        <v>3024</v>
      </c>
      <c r="D2146" s="56">
        <v>7</v>
      </c>
      <c r="E2146" s="56">
        <v>7</v>
      </c>
      <c r="F2146" s="57">
        <v>650.21</v>
      </c>
      <c r="G2146" s="57">
        <v>92.89</v>
      </c>
      <c r="H2146" s="57">
        <v>650.21</v>
      </c>
      <c r="I2146" s="57" t="s">
        <v>28</v>
      </c>
      <c r="J2146" s="57" t="s">
        <v>28</v>
      </c>
      <c r="K2146" s="57">
        <v>92.89</v>
      </c>
    </row>
    <row r="2147" spans="1:11" ht="33.75">
      <c r="A2147" s="54">
        <v>7154</v>
      </c>
      <c r="B2147" s="54" t="s">
        <v>1740</v>
      </c>
      <c r="C2147" s="58" t="s">
        <v>3024</v>
      </c>
      <c r="D2147" s="56">
        <v>7</v>
      </c>
      <c r="E2147" s="56">
        <v>7</v>
      </c>
      <c r="F2147" s="57">
        <v>650.21</v>
      </c>
      <c r="G2147" s="57">
        <v>92.89</v>
      </c>
      <c r="H2147" s="57">
        <v>650.21</v>
      </c>
      <c r="I2147" s="57" t="s">
        <v>28</v>
      </c>
      <c r="J2147" s="57" t="s">
        <v>28</v>
      </c>
      <c r="K2147" s="57">
        <v>92.89</v>
      </c>
    </row>
    <row r="2148" spans="1:11" ht="33.75">
      <c r="A2148" s="54">
        <v>7154</v>
      </c>
      <c r="B2148" s="54" t="s">
        <v>1736</v>
      </c>
      <c r="C2148" s="58" t="s">
        <v>3024</v>
      </c>
      <c r="D2148" s="56">
        <v>7</v>
      </c>
      <c r="E2148" s="56">
        <v>7</v>
      </c>
      <c r="F2148" s="57">
        <v>650.21</v>
      </c>
      <c r="G2148" s="57">
        <v>92.89</v>
      </c>
      <c r="H2148" s="57">
        <v>650.21</v>
      </c>
      <c r="I2148" s="57" t="s">
        <v>28</v>
      </c>
      <c r="J2148" s="57" t="s">
        <v>28</v>
      </c>
      <c r="K2148" s="57">
        <v>92.89</v>
      </c>
    </row>
    <row r="2149" spans="1:11" ht="33.75">
      <c r="A2149" s="54">
        <v>7154</v>
      </c>
      <c r="B2149" s="54" t="s">
        <v>1734</v>
      </c>
      <c r="C2149" s="58" t="s">
        <v>3024</v>
      </c>
      <c r="D2149" s="56">
        <v>7</v>
      </c>
      <c r="E2149" s="56">
        <v>7</v>
      </c>
      <c r="F2149" s="57">
        <v>650.21</v>
      </c>
      <c r="G2149" s="57">
        <v>92.89</v>
      </c>
      <c r="H2149" s="57">
        <v>650.21</v>
      </c>
      <c r="I2149" s="57" t="s">
        <v>28</v>
      </c>
      <c r="J2149" s="57" t="s">
        <v>28</v>
      </c>
      <c r="K2149" s="57">
        <v>92.89</v>
      </c>
    </row>
    <row r="2150" spans="1:11" ht="33.75">
      <c r="A2150" s="54">
        <v>7154</v>
      </c>
      <c r="B2150" s="54" t="s">
        <v>1732</v>
      </c>
      <c r="C2150" s="58" t="s">
        <v>3024</v>
      </c>
      <c r="D2150" s="56">
        <v>7</v>
      </c>
      <c r="E2150" s="56">
        <v>7</v>
      </c>
      <c r="F2150" s="57">
        <v>650.21</v>
      </c>
      <c r="G2150" s="57">
        <v>92.89</v>
      </c>
      <c r="H2150" s="57">
        <v>650.21</v>
      </c>
      <c r="I2150" s="57" t="s">
        <v>28</v>
      </c>
      <c r="J2150" s="57" t="s">
        <v>28</v>
      </c>
      <c r="K2150" s="57">
        <v>92.89</v>
      </c>
    </row>
    <row r="2151" spans="1:11" ht="33.75">
      <c r="A2151" s="54">
        <v>7154</v>
      </c>
      <c r="B2151" s="54" t="s">
        <v>1742</v>
      </c>
      <c r="C2151" s="58" t="s">
        <v>3024</v>
      </c>
      <c r="D2151" s="56">
        <v>7</v>
      </c>
      <c r="E2151" s="56">
        <v>7</v>
      </c>
      <c r="F2151" s="57">
        <v>650.21</v>
      </c>
      <c r="G2151" s="57">
        <v>92.89</v>
      </c>
      <c r="H2151" s="57">
        <v>650.21</v>
      </c>
      <c r="I2151" s="57" t="s">
        <v>28</v>
      </c>
      <c r="J2151" s="57" t="s">
        <v>28</v>
      </c>
      <c r="K2151" s="57">
        <v>92.89</v>
      </c>
    </row>
    <row r="2152" spans="1:11" ht="33.75">
      <c r="A2152" s="54">
        <v>7155</v>
      </c>
      <c r="B2152" s="54" t="s">
        <v>1754</v>
      </c>
      <c r="C2152" s="58" t="s">
        <v>3025</v>
      </c>
      <c r="D2152" s="56">
        <v>7</v>
      </c>
      <c r="E2152" s="56">
        <v>7</v>
      </c>
      <c r="F2152" s="57">
        <v>616.09</v>
      </c>
      <c r="G2152" s="57">
        <v>88.01</v>
      </c>
      <c r="H2152" s="57">
        <v>616.09</v>
      </c>
      <c r="I2152" s="57" t="s">
        <v>28</v>
      </c>
      <c r="J2152" s="57" t="s">
        <v>28</v>
      </c>
      <c r="K2152" s="57">
        <v>88.01</v>
      </c>
    </row>
    <row r="2153" spans="1:11" ht="33.75">
      <c r="A2153" s="54">
        <v>7155</v>
      </c>
      <c r="B2153" s="54" t="s">
        <v>1746</v>
      </c>
      <c r="C2153" s="58" t="s">
        <v>3025</v>
      </c>
      <c r="D2153" s="56">
        <v>7</v>
      </c>
      <c r="E2153" s="56">
        <v>7</v>
      </c>
      <c r="F2153" s="57">
        <v>616.09</v>
      </c>
      <c r="G2153" s="57">
        <v>88.01</v>
      </c>
      <c r="H2153" s="57">
        <v>616.09</v>
      </c>
      <c r="I2153" s="57" t="s">
        <v>28</v>
      </c>
      <c r="J2153" s="57" t="s">
        <v>28</v>
      </c>
      <c r="K2153" s="57">
        <v>88.01</v>
      </c>
    </row>
    <row r="2154" spans="1:11" ht="33.75">
      <c r="A2154" s="54">
        <v>7155</v>
      </c>
      <c r="B2154" s="54" t="s">
        <v>1748</v>
      </c>
      <c r="C2154" s="58" t="s">
        <v>3025</v>
      </c>
      <c r="D2154" s="56">
        <v>7</v>
      </c>
      <c r="E2154" s="56">
        <v>7</v>
      </c>
      <c r="F2154" s="57">
        <v>616.09</v>
      </c>
      <c r="G2154" s="57">
        <v>88.01</v>
      </c>
      <c r="H2154" s="57">
        <v>616.09</v>
      </c>
      <c r="I2154" s="57" t="s">
        <v>28</v>
      </c>
      <c r="J2154" s="57" t="s">
        <v>28</v>
      </c>
      <c r="K2154" s="57">
        <v>88.01</v>
      </c>
    </row>
    <row r="2155" spans="1:11" ht="33.75">
      <c r="A2155" s="54">
        <v>7155</v>
      </c>
      <c r="B2155" s="54" t="s">
        <v>1750</v>
      </c>
      <c r="C2155" s="58" t="s">
        <v>3025</v>
      </c>
      <c r="D2155" s="56">
        <v>7</v>
      </c>
      <c r="E2155" s="56">
        <v>7</v>
      </c>
      <c r="F2155" s="57">
        <v>616.09</v>
      </c>
      <c r="G2155" s="57">
        <v>88.01</v>
      </c>
      <c r="H2155" s="57">
        <v>616.09</v>
      </c>
      <c r="I2155" s="57" t="s">
        <v>28</v>
      </c>
      <c r="J2155" s="57" t="s">
        <v>28</v>
      </c>
      <c r="K2155" s="57">
        <v>88.01</v>
      </c>
    </row>
    <row r="2156" spans="1:11" ht="33.75">
      <c r="A2156" s="54">
        <v>7155</v>
      </c>
      <c r="B2156" s="54" t="s">
        <v>1744</v>
      </c>
      <c r="C2156" s="58" t="s">
        <v>3025</v>
      </c>
      <c r="D2156" s="56">
        <v>7</v>
      </c>
      <c r="E2156" s="56">
        <v>7</v>
      </c>
      <c r="F2156" s="57">
        <v>616.09</v>
      </c>
      <c r="G2156" s="57">
        <v>88.01</v>
      </c>
      <c r="H2156" s="57">
        <v>616.09</v>
      </c>
      <c r="I2156" s="57" t="s">
        <v>28</v>
      </c>
      <c r="J2156" s="57" t="s">
        <v>28</v>
      </c>
      <c r="K2156" s="57">
        <v>88.01</v>
      </c>
    </row>
    <row r="2157" spans="1:11" ht="33.75">
      <c r="A2157" s="54">
        <v>7155</v>
      </c>
      <c r="B2157" s="54" t="s">
        <v>1752</v>
      </c>
      <c r="C2157" s="58" t="s">
        <v>3025</v>
      </c>
      <c r="D2157" s="56">
        <v>7</v>
      </c>
      <c r="E2157" s="56">
        <v>7</v>
      </c>
      <c r="F2157" s="57">
        <v>616.09</v>
      </c>
      <c r="G2157" s="57">
        <v>88.01</v>
      </c>
      <c r="H2157" s="57">
        <v>616.09</v>
      </c>
      <c r="I2157" s="57" t="s">
        <v>28</v>
      </c>
      <c r="J2157" s="57" t="s">
        <v>28</v>
      </c>
      <c r="K2157" s="57">
        <v>88.01</v>
      </c>
    </row>
    <row r="2158" spans="1:11" ht="45">
      <c r="A2158" s="54">
        <v>7156</v>
      </c>
      <c r="B2158" s="54" t="s">
        <v>1763</v>
      </c>
      <c r="C2158" s="58" t="s">
        <v>3026</v>
      </c>
      <c r="D2158" s="56">
        <v>7</v>
      </c>
      <c r="E2158" s="56">
        <v>7</v>
      </c>
      <c r="F2158" s="57">
        <v>854.72</v>
      </c>
      <c r="G2158" s="57">
        <v>122.1</v>
      </c>
      <c r="H2158" s="57">
        <v>854.72</v>
      </c>
      <c r="I2158" s="57" t="s">
        <v>28</v>
      </c>
      <c r="J2158" s="57" t="s">
        <v>28</v>
      </c>
      <c r="K2158" s="57">
        <v>122.1</v>
      </c>
    </row>
    <row r="2159" spans="1:11" ht="45">
      <c r="A2159" s="54">
        <v>7156</v>
      </c>
      <c r="B2159" s="54" t="s">
        <v>1764</v>
      </c>
      <c r="C2159" s="58" t="s">
        <v>3026</v>
      </c>
      <c r="D2159" s="56">
        <v>7</v>
      </c>
      <c r="E2159" s="56">
        <v>7</v>
      </c>
      <c r="F2159" s="57">
        <v>854.72</v>
      </c>
      <c r="G2159" s="57">
        <v>122.1</v>
      </c>
      <c r="H2159" s="57">
        <v>854.72</v>
      </c>
      <c r="I2159" s="57" t="s">
        <v>28</v>
      </c>
      <c r="J2159" s="57" t="s">
        <v>28</v>
      </c>
      <c r="K2159" s="57">
        <v>122.1</v>
      </c>
    </row>
    <row r="2160" spans="1:11" ht="45">
      <c r="A2160" s="54">
        <v>7156</v>
      </c>
      <c r="B2160" s="54" t="s">
        <v>1759</v>
      </c>
      <c r="C2160" s="58" t="s">
        <v>3026</v>
      </c>
      <c r="D2160" s="56">
        <v>7</v>
      </c>
      <c r="E2160" s="56">
        <v>7</v>
      </c>
      <c r="F2160" s="57">
        <v>854.72</v>
      </c>
      <c r="G2160" s="57">
        <v>122.1</v>
      </c>
      <c r="H2160" s="57">
        <v>854.72</v>
      </c>
      <c r="I2160" s="57" t="s">
        <v>28</v>
      </c>
      <c r="J2160" s="57" t="s">
        <v>28</v>
      </c>
      <c r="K2160" s="57">
        <v>122.1</v>
      </c>
    </row>
    <row r="2161" spans="1:11" ht="45">
      <c r="A2161" s="54">
        <v>7156</v>
      </c>
      <c r="B2161" s="54" t="s">
        <v>1760</v>
      </c>
      <c r="C2161" s="58" t="s">
        <v>3026</v>
      </c>
      <c r="D2161" s="56">
        <v>7</v>
      </c>
      <c r="E2161" s="56">
        <v>7</v>
      </c>
      <c r="F2161" s="57">
        <v>854.72</v>
      </c>
      <c r="G2161" s="57">
        <v>122.1</v>
      </c>
      <c r="H2161" s="57">
        <v>854.72</v>
      </c>
      <c r="I2161" s="57" t="s">
        <v>28</v>
      </c>
      <c r="J2161" s="57" t="s">
        <v>28</v>
      </c>
      <c r="K2161" s="57">
        <v>122.1</v>
      </c>
    </row>
    <row r="2162" spans="1:11" ht="45">
      <c r="A2162" s="54">
        <v>7156</v>
      </c>
      <c r="B2162" s="54" t="s">
        <v>1761</v>
      </c>
      <c r="C2162" s="58" t="s">
        <v>3026</v>
      </c>
      <c r="D2162" s="56">
        <v>7</v>
      </c>
      <c r="E2162" s="56">
        <v>7</v>
      </c>
      <c r="F2162" s="57">
        <v>854.72</v>
      </c>
      <c r="G2162" s="57">
        <v>122.1</v>
      </c>
      <c r="H2162" s="57">
        <v>854.72</v>
      </c>
      <c r="I2162" s="57" t="s">
        <v>28</v>
      </c>
      <c r="J2162" s="57" t="s">
        <v>28</v>
      </c>
      <c r="K2162" s="57">
        <v>122.1</v>
      </c>
    </row>
    <row r="2163" spans="1:11" ht="45">
      <c r="A2163" s="54">
        <v>7156</v>
      </c>
      <c r="B2163" s="54" t="s">
        <v>1762</v>
      </c>
      <c r="C2163" s="58" t="s">
        <v>3026</v>
      </c>
      <c r="D2163" s="56">
        <v>7</v>
      </c>
      <c r="E2163" s="56">
        <v>7</v>
      </c>
      <c r="F2163" s="57">
        <v>854.72</v>
      </c>
      <c r="G2163" s="57">
        <v>122.1</v>
      </c>
      <c r="H2163" s="57">
        <v>854.72</v>
      </c>
      <c r="I2163" s="57" t="s">
        <v>28</v>
      </c>
      <c r="J2163" s="57" t="s">
        <v>28</v>
      </c>
      <c r="K2163" s="57">
        <v>122.1</v>
      </c>
    </row>
    <row r="2164" spans="1:11" ht="45">
      <c r="A2164" s="54">
        <v>7157</v>
      </c>
      <c r="B2164" s="54" t="s">
        <v>1767</v>
      </c>
      <c r="C2164" s="58" t="s">
        <v>3027</v>
      </c>
      <c r="D2164" s="56">
        <v>7</v>
      </c>
      <c r="E2164" s="56">
        <v>7</v>
      </c>
      <c r="F2164" s="57">
        <v>710.6</v>
      </c>
      <c r="G2164" s="57">
        <v>101.51</v>
      </c>
      <c r="H2164" s="57">
        <v>710.6</v>
      </c>
      <c r="I2164" s="57" t="s">
        <v>28</v>
      </c>
      <c r="J2164" s="57" t="s">
        <v>28</v>
      </c>
      <c r="K2164" s="57">
        <v>101.51</v>
      </c>
    </row>
    <row r="2165" spans="1:11" ht="45">
      <c r="A2165" s="54">
        <v>7157</v>
      </c>
      <c r="B2165" s="54" t="s">
        <v>1765</v>
      </c>
      <c r="C2165" s="58" t="s">
        <v>3027</v>
      </c>
      <c r="D2165" s="56">
        <v>7</v>
      </c>
      <c r="E2165" s="56">
        <v>7</v>
      </c>
      <c r="F2165" s="57">
        <v>710.6</v>
      </c>
      <c r="G2165" s="57">
        <v>101.51</v>
      </c>
      <c r="H2165" s="57">
        <v>710.6</v>
      </c>
      <c r="I2165" s="57" t="s">
        <v>28</v>
      </c>
      <c r="J2165" s="57" t="s">
        <v>28</v>
      </c>
      <c r="K2165" s="57">
        <v>101.51</v>
      </c>
    </row>
    <row r="2166" spans="1:11" ht="45">
      <c r="A2166" s="54">
        <v>7157</v>
      </c>
      <c r="B2166" s="54" t="s">
        <v>1766</v>
      </c>
      <c r="C2166" s="58" t="s">
        <v>3027</v>
      </c>
      <c r="D2166" s="56">
        <v>7</v>
      </c>
      <c r="E2166" s="56">
        <v>7</v>
      </c>
      <c r="F2166" s="57">
        <v>710.6</v>
      </c>
      <c r="G2166" s="57">
        <v>101.51</v>
      </c>
      <c r="H2166" s="57">
        <v>710.6</v>
      </c>
      <c r="I2166" s="57" t="s">
        <v>28</v>
      </c>
      <c r="J2166" s="57" t="s">
        <v>28</v>
      </c>
      <c r="K2166" s="57">
        <v>101.51</v>
      </c>
    </row>
    <row r="2167" spans="1:11" ht="45">
      <c r="A2167" s="54">
        <v>7157</v>
      </c>
      <c r="B2167" s="54" t="s">
        <v>1770</v>
      </c>
      <c r="C2167" s="58" t="s">
        <v>3027</v>
      </c>
      <c r="D2167" s="56">
        <v>7</v>
      </c>
      <c r="E2167" s="56">
        <v>7</v>
      </c>
      <c r="F2167" s="57">
        <v>710.6</v>
      </c>
      <c r="G2167" s="57">
        <v>101.51</v>
      </c>
      <c r="H2167" s="57">
        <v>710.6</v>
      </c>
      <c r="I2167" s="57" t="s">
        <v>28</v>
      </c>
      <c r="J2167" s="57" t="s">
        <v>28</v>
      </c>
      <c r="K2167" s="57">
        <v>101.51</v>
      </c>
    </row>
    <row r="2168" spans="1:11" ht="45">
      <c r="A2168" s="54">
        <v>7157</v>
      </c>
      <c r="B2168" s="54" t="s">
        <v>1769</v>
      </c>
      <c r="C2168" s="58" t="s">
        <v>3027</v>
      </c>
      <c r="D2168" s="56">
        <v>7</v>
      </c>
      <c r="E2168" s="56">
        <v>7</v>
      </c>
      <c r="F2168" s="57">
        <v>710.6</v>
      </c>
      <c r="G2168" s="57">
        <v>101.51</v>
      </c>
      <c r="H2168" s="57">
        <v>710.6</v>
      </c>
      <c r="I2168" s="57" t="s">
        <v>28</v>
      </c>
      <c r="J2168" s="57" t="s">
        <v>28</v>
      </c>
      <c r="K2168" s="57">
        <v>101.51</v>
      </c>
    </row>
    <row r="2169" spans="1:11" ht="45">
      <c r="A2169" s="54">
        <v>7157</v>
      </c>
      <c r="B2169" s="54" t="s">
        <v>1768</v>
      </c>
      <c r="C2169" s="58" t="s">
        <v>3027</v>
      </c>
      <c r="D2169" s="56">
        <v>7</v>
      </c>
      <c r="E2169" s="56">
        <v>7</v>
      </c>
      <c r="F2169" s="57">
        <v>710.6</v>
      </c>
      <c r="G2169" s="57">
        <v>101.51</v>
      </c>
      <c r="H2169" s="57">
        <v>710.6</v>
      </c>
      <c r="I2169" s="57" t="s">
        <v>28</v>
      </c>
      <c r="J2169" s="57" t="s">
        <v>28</v>
      </c>
      <c r="K2169" s="57">
        <v>101.51</v>
      </c>
    </row>
    <row r="2170" spans="1:11" ht="45">
      <c r="A2170" s="54">
        <v>7158</v>
      </c>
      <c r="B2170" s="54" t="s">
        <v>1772</v>
      </c>
      <c r="C2170" s="58" t="s">
        <v>3028</v>
      </c>
      <c r="D2170" s="56">
        <v>7</v>
      </c>
      <c r="E2170" s="56">
        <v>7</v>
      </c>
      <c r="F2170" s="57">
        <v>640.12</v>
      </c>
      <c r="G2170" s="57">
        <v>91.45</v>
      </c>
      <c r="H2170" s="57">
        <v>640.12</v>
      </c>
      <c r="I2170" s="57" t="s">
        <v>28</v>
      </c>
      <c r="J2170" s="57" t="s">
        <v>28</v>
      </c>
      <c r="K2170" s="57">
        <v>91.45</v>
      </c>
    </row>
    <row r="2171" spans="1:11" ht="45">
      <c r="A2171" s="54">
        <v>7158</v>
      </c>
      <c r="B2171" s="54" t="s">
        <v>1773</v>
      </c>
      <c r="C2171" s="58" t="s">
        <v>3028</v>
      </c>
      <c r="D2171" s="56">
        <v>7</v>
      </c>
      <c r="E2171" s="56">
        <v>7</v>
      </c>
      <c r="F2171" s="57">
        <v>640.12</v>
      </c>
      <c r="G2171" s="57">
        <v>91.45</v>
      </c>
      <c r="H2171" s="57">
        <v>640.12</v>
      </c>
      <c r="I2171" s="57" t="s">
        <v>28</v>
      </c>
      <c r="J2171" s="57" t="s">
        <v>28</v>
      </c>
      <c r="K2171" s="57">
        <v>91.45</v>
      </c>
    </row>
    <row r="2172" spans="1:11" ht="45">
      <c r="A2172" s="54">
        <v>7158</v>
      </c>
      <c r="B2172" s="54" t="s">
        <v>1774</v>
      </c>
      <c r="C2172" s="58" t="s">
        <v>3028</v>
      </c>
      <c r="D2172" s="56">
        <v>7</v>
      </c>
      <c r="E2172" s="56">
        <v>7</v>
      </c>
      <c r="F2172" s="57">
        <v>640.12</v>
      </c>
      <c r="G2172" s="57">
        <v>91.45</v>
      </c>
      <c r="H2172" s="57">
        <v>640.12</v>
      </c>
      <c r="I2172" s="57" t="s">
        <v>28</v>
      </c>
      <c r="J2172" s="57" t="s">
        <v>28</v>
      </c>
      <c r="K2172" s="57">
        <v>91.45</v>
      </c>
    </row>
    <row r="2173" spans="1:11" ht="45">
      <c r="A2173" s="54">
        <v>7158</v>
      </c>
      <c r="B2173" s="54" t="s">
        <v>1771</v>
      </c>
      <c r="C2173" s="58" t="s">
        <v>3028</v>
      </c>
      <c r="D2173" s="56">
        <v>7</v>
      </c>
      <c r="E2173" s="56">
        <v>7</v>
      </c>
      <c r="F2173" s="57">
        <v>640.12</v>
      </c>
      <c r="G2173" s="57">
        <v>91.45</v>
      </c>
      <c r="H2173" s="57">
        <v>640.12</v>
      </c>
      <c r="I2173" s="57" t="s">
        <v>28</v>
      </c>
      <c r="J2173" s="57" t="s">
        <v>28</v>
      </c>
      <c r="K2173" s="57">
        <v>91.45</v>
      </c>
    </row>
    <row r="2174" spans="1:11" ht="45">
      <c r="A2174" s="54">
        <v>7158</v>
      </c>
      <c r="B2174" s="54" t="s">
        <v>1775</v>
      </c>
      <c r="C2174" s="58" t="s">
        <v>3028</v>
      </c>
      <c r="D2174" s="56">
        <v>7</v>
      </c>
      <c r="E2174" s="56">
        <v>7</v>
      </c>
      <c r="F2174" s="57">
        <v>640.12</v>
      </c>
      <c r="G2174" s="57">
        <v>91.45</v>
      </c>
      <c r="H2174" s="57">
        <v>640.12</v>
      </c>
      <c r="I2174" s="57" t="s">
        <v>28</v>
      </c>
      <c r="J2174" s="57" t="s">
        <v>28</v>
      </c>
      <c r="K2174" s="57">
        <v>91.45</v>
      </c>
    </row>
    <row r="2175" spans="1:11" ht="45">
      <c r="A2175" s="54">
        <v>7158</v>
      </c>
      <c r="B2175" s="54" t="s">
        <v>1776</v>
      </c>
      <c r="C2175" s="58" t="s">
        <v>3028</v>
      </c>
      <c r="D2175" s="56">
        <v>7</v>
      </c>
      <c r="E2175" s="56">
        <v>7</v>
      </c>
      <c r="F2175" s="57">
        <v>640.12</v>
      </c>
      <c r="G2175" s="57">
        <v>91.45</v>
      </c>
      <c r="H2175" s="57">
        <v>640.12</v>
      </c>
      <c r="I2175" s="57" t="s">
        <v>28</v>
      </c>
      <c r="J2175" s="57" t="s">
        <v>28</v>
      </c>
      <c r="K2175" s="57">
        <v>91.45</v>
      </c>
    </row>
    <row r="2176" spans="1:11" ht="22.5">
      <c r="A2176" s="54">
        <v>7159</v>
      </c>
      <c r="B2176" s="54" t="s">
        <v>1791</v>
      </c>
      <c r="C2176" s="58" t="s">
        <v>3029</v>
      </c>
      <c r="D2176" s="56">
        <v>7</v>
      </c>
      <c r="E2176" s="56">
        <v>7</v>
      </c>
      <c r="F2176" s="57">
        <v>612.01</v>
      </c>
      <c r="G2176" s="57">
        <v>87.43</v>
      </c>
      <c r="H2176" s="57">
        <v>612.01</v>
      </c>
      <c r="I2176" s="57" t="s">
        <v>28</v>
      </c>
      <c r="J2176" s="57" t="s">
        <v>28</v>
      </c>
      <c r="K2176" s="57">
        <v>87.43</v>
      </c>
    </row>
    <row r="2177" spans="1:11" ht="22.5">
      <c r="A2177" s="54">
        <v>7159</v>
      </c>
      <c r="B2177" s="54" t="s">
        <v>1793</v>
      </c>
      <c r="C2177" s="58" t="s">
        <v>3029</v>
      </c>
      <c r="D2177" s="56">
        <v>7</v>
      </c>
      <c r="E2177" s="56">
        <v>7</v>
      </c>
      <c r="F2177" s="57">
        <v>612.01</v>
      </c>
      <c r="G2177" s="57">
        <v>87.43</v>
      </c>
      <c r="H2177" s="57">
        <v>612.01</v>
      </c>
      <c r="I2177" s="57" t="s">
        <v>28</v>
      </c>
      <c r="J2177" s="57" t="s">
        <v>28</v>
      </c>
      <c r="K2177" s="57">
        <v>87.43</v>
      </c>
    </row>
    <row r="2178" spans="1:11" ht="22.5">
      <c r="A2178" s="54">
        <v>7159</v>
      </c>
      <c r="B2178" s="54" t="s">
        <v>1795</v>
      </c>
      <c r="C2178" s="58" t="s">
        <v>3029</v>
      </c>
      <c r="D2178" s="56">
        <v>7</v>
      </c>
      <c r="E2178" s="56">
        <v>7</v>
      </c>
      <c r="F2178" s="57">
        <v>612.01</v>
      </c>
      <c r="G2178" s="57">
        <v>87.43</v>
      </c>
      <c r="H2178" s="57">
        <v>612.01</v>
      </c>
      <c r="I2178" s="57" t="s">
        <v>28</v>
      </c>
      <c r="J2178" s="57" t="s">
        <v>28</v>
      </c>
      <c r="K2178" s="57">
        <v>87.43</v>
      </c>
    </row>
    <row r="2179" spans="1:11" ht="22.5">
      <c r="A2179" s="54">
        <v>7159</v>
      </c>
      <c r="B2179" s="54" t="s">
        <v>1785</v>
      </c>
      <c r="C2179" s="58" t="s">
        <v>3029</v>
      </c>
      <c r="D2179" s="56">
        <v>7</v>
      </c>
      <c r="E2179" s="56">
        <v>7</v>
      </c>
      <c r="F2179" s="57">
        <v>612.01</v>
      </c>
      <c r="G2179" s="57">
        <v>87.43</v>
      </c>
      <c r="H2179" s="57">
        <v>612.01</v>
      </c>
      <c r="I2179" s="57" t="s">
        <v>28</v>
      </c>
      <c r="J2179" s="57" t="s">
        <v>28</v>
      </c>
      <c r="K2179" s="57">
        <v>87.43</v>
      </c>
    </row>
    <row r="2180" spans="1:11" ht="22.5">
      <c r="A2180" s="54">
        <v>7159</v>
      </c>
      <c r="B2180" s="54" t="s">
        <v>1787</v>
      </c>
      <c r="C2180" s="58" t="s">
        <v>3029</v>
      </c>
      <c r="D2180" s="56">
        <v>7</v>
      </c>
      <c r="E2180" s="56">
        <v>7</v>
      </c>
      <c r="F2180" s="57">
        <v>612.01</v>
      </c>
      <c r="G2180" s="57">
        <v>87.43</v>
      </c>
      <c r="H2180" s="57">
        <v>612.01</v>
      </c>
      <c r="I2180" s="57" t="s">
        <v>28</v>
      </c>
      <c r="J2180" s="57" t="s">
        <v>28</v>
      </c>
      <c r="K2180" s="57">
        <v>87.43</v>
      </c>
    </row>
    <row r="2181" spans="1:11" ht="22.5">
      <c r="A2181" s="54">
        <v>7159</v>
      </c>
      <c r="B2181" s="54" t="s">
        <v>1789</v>
      </c>
      <c r="C2181" s="58" t="s">
        <v>3029</v>
      </c>
      <c r="D2181" s="56">
        <v>7</v>
      </c>
      <c r="E2181" s="56">
        <v>7</v>
      </c>
      <c r="F2181" s="57">
        <v>612.01</v>
      </c>
      <c r="G2181" s="57">
        <v>87.43</v>
      </c>
      <c r="H2181" s="57">
        <v>612.01</v>
      </c>
      <c r="I2181" s="57" t="s">
        <v>28</v>
      </c>
      <c r="J2181" s="57" t="s">
        <v>28</v>
      </c>
      <c r="K2181" s="57">
        <v>87.43</v>
      </c>
    </row>
    <row r="2182" spans="1:11" ht="22.5">
      <c r="A2182" s="54">
        <v>7160</v>
      </c>
      <c r="B2182" s="54" t="s">
        <v>1799</v>
      </c>
      <c r="C2182" s="58" t="s">
        <v>3030</v>
      </c>
      <c r="D2182" s="56">
        <v>7</v>
      </c>
      <c r="E2182" s="56">
        <v>7</v>
      </c>
      <c r="F2182" s="57">
        <v>637.63</v>
      </c>
      <c r="G2182" s="57">
        <v>91.09</v>
      </c>
      <c r="H2182" s="57">
        <v>637.63</v>
      </c>
      <c r="I2182" s="57" t="s">
        <v>28</v>
      </c>
      <c r="J2182" s="57" t="s">
        <v>28</v>
      </c>
      <c r="K2182" s="57">
        <v>91.09</v>
      </c>
    </row>
    <row r="2183" spans="1:11" ht="22.5">
      <c r="A2183" s="54">
        <v>7160</v>
      </c>
      <c r="B2183" s="54" t="s">
        <v>1797</v>
      </c>
      <c r="C2183" s="58" t="s">
        <v>3030</v>
      </c>
      <c r="D2183" s="56">
        <v>7</v>
      </c>
      <c r="E2183" s="56">
        <v>7</v>
      </c>
      <c r="F2183" s="57">
        <v>637.63</v>
      </c>
      <c r="G2183" s="57">
        <v>91.09</v>
      </c>
      <c r="H2183" s="57">
        <v>637.63</v>
      </c>
      <c r="I2183" s="57" t="s">
        <v>28</v>
      </c>
      <c r="J2183" s="57" t="s">
        <v>28</v>
      </c>
      <c r="K2183" s="57">
        <v>91.09</v>
      </c>
    </row>
    <row r="2184" spans="1:11" ht="22.5">
      <c r="A2184" s="54">
        <v>7160</v>
      </c>
      <c r="B2184" s="54" t="s">
        <v>1807</v>
      </c>
      <c r="C2184" s="58" t="s">
        <v>3030</v>
      </c>
      <c r="D2184" s="56">
        <v>7</v>
      </c>
      <c r="E2184" s="56">
        <v>7</v>
      </c>
      <c r="F2184" s="57">
        <v>637.63</v>
      </c>
      <c r="G2184" s="57">
        <v>91.09</v>
      </c>
      <c r="H2184" s="57">
        <v>637.63</v>
      </c>
      <c r="I2184" s="57" t="s">
        <v>28</v>
      </c>
      <c r="J2184" s="57" t="s">
        <v>28</v>
      </c>
      <c r="K2184" s="57">
        <v>91.09</v>
      </c>
    </row>
    <row r="2185" spans="1:11" ht="22.5">
      <c r="A2185" s="54">
        <v>7160</v>
      </c>
      <c r="B2185" s="54" t="s">
        <v>1805</v>
      </c>
      <c r="C2185" s="58" t="s">
        <v>3030</v>
      </c>
      <c r="D2185" s="56">
        <v>7</v>
      </c>
      <c r="E2185" s="56">
        <v>7</v>
      </c>
      <c r="F2185" s="57">
        <v>637.63</v>
      </c>
      <c r="G2185" s="57">
        <v>91.09</v>
      </c>
      <c r="H2185" s="57">
        <v>637.63</v>
      </c>
      <c r="I2185" s="57" t="s">
        <v>28</v>
      </c>
      <c r="J2185" s="57" t="s">
        <v>28</v>
      </c>
      <c r="K2185" s="57">
        <v>91.09</v>
      </c>
    </row>
    <row r="2186" spans="1:11" ht="22.5">
      <c r="A2186" s="54">
        <v>7160</v>
      </c>
      <c r="B2186" s="54" t="s">
        <v>1801</v>
      </c>
      <c r="C2186" s="58" t="s">
        <v>3030</v>
      </c>
      <c r="D2186" s="56">
        <v>7</v>
      </c>
      <c r="E2186" s="56">
        <v>7</v>
      </c>
      <c r="F2186" s="57">
        <v>637.63</v>
      </c>
      <c r="G2186" s="57">
        <v>91.09</v>
      </c>
      <c r="H2186" s="57">
        <v>637.63</v>
      </c>
      <c r="I2186" s="57" t="s">
        <v>28</v>
      </c>
      <c r="J2186" s="57" t="s">
        <v>28</v>
      </c>
      <c r="K2186" s="57">
        <v>91.09</v>
      </c>
    </row>
    <row r="2187" spans="1:11" ht="22.5">
      <c r="A2187" s="54">
        <v>7160</v>
      </c>
      <c r="B2187" s="54" t="s">
        <v>1803</v>
      </c>
      <c r="C2187" s="58" t="s">
        <v>3030</v>
      </c>
      <c r="D2187" s="56">
        <v>7</v>
      </c>
      <c r="E2187" s="56">
        <v>7</v>
      </c>
      <c r="F2187" s="57">
        <v>637.63</v>
      </c>
      <c r="G2187" s="57">
        <v>91.09</v>
      </c>
      <c r="H2187" s="57">
        <v>637.63</v>
      </c>
      <c r="I2187" s="57" t="s">
        <v>28</v>
      </c>
      <c r="J2187" s="57" t="s">
        <v>28</v>
      </c>
      <c r="K2187" s="57">
        <v>91.09</v>
      </c>
    </row>
    <row r="2188" spans="1:11" ht="22.5">
      <c r="A2188" s="54">
        <v>7161</v>
      </c>
      <c r="B2188" s="54" t="s">
        <v>1819</v>
      </c>
      <c r="C2188" s="58" t="s">
        <v>3031</v>
      </c>
      <c r="D2188" s="56">
        <v>7</v>
      </c>
      <c r="E2188" s="56">
        <v>7</v>
      </c>
      <c r="F2188" s="57">
        <v>711.33</v>
      </c>
      <c r="G2188" s="57">
        <v>101.62</v>
      </c>
      <c r="H2188" s="57">
        <v>711.33</v>
      </c>
      <c r="I2188" s="57" t="s">
        <v>28</v>
      </c>
      <c r="J2188" s="57" t="s">
        <v>28</v>
      </c>
      <c r="K2188" s="57">
        <v>101.62</v>
      </c>
    </row>
    <row r="2189" spans="1:11" ht="22.5">
      <c r="A2189" s="54">
        <v>7161</v>
      </c>
      <c r="B2189" s="54" t="s">
        <v>1811</v>
      </c>
      <c r="C2189" s="58" t="s">
        <v>3031</v>
      </c>
      <c r="D2189" s="56">
        <v>7</v>
      </c>
      <c r="E2189" s="56">
        <v>7</v>
      </c>
      <c r="F2189" s="57">
        <v>711.33</v>
      </c>
      <c r="G2189" s="57">
        <v>101.62</v>
      </c>
      <c r="H2189" s="57">
        <v>711.33</v>
      </c>
      <c r="I2189" s="57" t="s">
        <v>28</v>
      </c>
      <c r="J2189" s="57" t="s">
        <v>28</v>
      </c>
      <c r="K2189" s="57">
        <v>101.62</v>
      </c>
    </row>
    <row r="2190" spans="1:11" ht="22.5">
      <c r="A2190" s="54">
        <v>7161</v>
      </c>
      <c r="B2190" s="54" t="s">
        <v>1813</v>
      </c>
      <c r="C2190" s="58" t="s">
        <v>3031</v>
      </c>
      <c r="D2190" s="56">
        <v>7</v>
      </c>
      <c r="E2190" s="56">
        <v>7</v>
      </c>
      <c r="F2190" s="57">
        <v>711.33</v>
      </c>
      <c r="G2190" s="57">
        <v>101.62</v>
      </c>
      <c r="H2190" s="57">
        <v>711.33</v>
      </c>
      <c r="I2190" s="57" t="s">
        <v>28</v>
      </c>
      <c r="J2190" s="57" t="s">
        <v>28</v>
      </c>
      <c r="K2190" s="57">
        <v>101.62</v>
      </c>
    </row>
    <row r="2191" spans="1:11" ht="22.5">
      <c r="A2191" s="54">
        <v>7161</v>
      </c>
      <c r="B2191" s="54" t="s">
        <v>1815</v>
      </c>
      <c r="C2191" s="58" t="s">
        <v>3031</v>
      </c>
      <c r="D2191" s="56">
        <v>7</v>
      </c>
      <c r="E2191" s="56">
        <v>7</v>
      </c>
      <c r="F2191" s="57">
        <v>711.33</v>
      </c>
      <c r="G2191" s="57">
        <v>101.62</v>
      </c>
      <c r="H2191" s="57">
        <v>711.33</v>
      </c>
      <c r="I2191" s="57" t="s">
        <v>28</v>
      </c>
      <c r="J2191" s="57" t="s">
        <v>28</v>
      </c>
      <c r="K2191" s="57">
        <v>101.62</v>
      </c>
    </row>
    <row r="2192" spans="1:11" ht="22.5">
      <c r="A2192" s="54">
        <v>7161</v>
      </c>
      <c r="B2192" s="54" t="s">
        <v>1809</v>
      </c>
      <c r="C2192" s="58" t="s">
        <v>3031</v>
      </c>
      <c r="D2192" s="56">
        <v>7</v>
      </c>
      <c r="E2192" s="56">
        <v>7</v>
      </c>
      <c r="F2192" s="57">
        <v>711.33</v>
      </c>
      <c r="G2192" s="57">
        <v>101.62</v>
      </c>
      <c r="H2192" s="57">
        <v>711.33</v>
      </c>
      <c r="I2192" s="57" t="s">
        <v>28</v>
      </c>
      <c r="J2192" s="57" t="s">
        <v>28</v>
      </c>
      <c r="K2192" s="57">
        <v>101.62</v>
      </c>
    </row>
    <row r="2193" spans="1:11" ht="22.5">
      <c r="A2193" s="54">
        <v>7161</v>
      </c>
      <c r="B2193" s="54" t="s">
        <v>1817</v>
      </c>
      <c r="C2193" s="58" t="s">
        <v>3031</v>
      </c>
      <c r="D2193" s="56">
        <v>7</v>
      </c>
      <c r="E2193" s="56">
        <v>7</v>
      </c>
      <c r="F2193" s="57">
        <v>711.33</v>
      </c>
      <c r="G2193" s="57">
        <v>101.62</v>
      </c>
      <c r="H2193" s="57">
        <v>711.33</v>
      </c>
      <c r="I2193" s="57" t="s">
        <v>28</v>
      </c>
      <c r="J2193" s="57" t="s">
        <v>28</v>
      </c>
      <c r="K2193" s="57">
        <v>101.62</v>
      </c>
    </row>
    <row r="2194" spans="1:11" ht="22.5">
      <c r="A2194" s="54">
        <v>7162</v>
      </c>
      <c r="B2194" s="54" t="s">
        <v>1831</v>
      </c>
      <c r="C2194" s="58" t="s">
        <v>3032</v>
      </c>
      <c r="D2194" s="56">
        <v>7</v>
      </c>
      <c r="E2194" s="56">
        <v>7</v>
      </c>
      <c r="F2194" s="57">
        <v>696.63</v>
      </c>
      <c r="G2194" s="57">
        <v>99.52</v>
      </c>
      <c r="H2194" s="57">
        <v>696.63</v>
      </c>
      <c r="I2194" s="57" t="s">
        <v>28</v>
      </c>
      <c r="J2194" s="57" t="s">
        <v>28</v>
      </c>
      <c r="K2194" s="57">
        <v>99.52</v>
      </c>
    </row>
    <row r="2195" spans="1:11" ht="22.5">
      <c r="A2195" s="54">
        <v>7162</v>
      </c>
      <c r="B2195" s="54" t="s">
        <v>1821</v>
      </c>
      <c r="C2195" s="58" t="s">
        <v>3032</v>
      </c>
      <c r="D2195" s="56">
        <v>7</v>
      </c>
      <c r="E2195" s="56">
        <v>7</v>
      </c>
      <c r="F2195" s="57">
        <v>696.63</v>
      </c>
      <c r="G2195" s="57">
        <v>99.52</v>
      </c>
      <c r="H2195" s="57">
        <v>696.63</v>
      </c>
      <c r="I2195" s="57" t="s">
        <v>28</v>
      </c>
      <c r="J2195" s="57" t="s">
        <v>28</v>
      </c>
      <c r="K2195" s="57">
        <v>99.52</v>
      </c>
    </row>
    <row r="2196" spans="1:11" ht="22.5">
      <c r="A2196" s="54">
        <v>7162</v>
      </c>
      <c r="B2196" s="54" t="s">
        <v>1823</v>
      </c>
      <c r="C2196" s="58" t="s">
        <v>3032</v>
      </c>
      <c r="D2196" s="56">
        <v>7</v>
      </c>
      <c r="E2196" s="56">
        <v>7</v>
      </c>
      <c r="F2196" s="57">
        <v>696.63</v>
      </c>
      <c r="G2196" s="57">
        <v>99.52</v>
      </c>
      <c r="H2196" s="57">
        <v>696.63</v>
      </c>
      <c r="I2196" s="57" t="s">
        <v>28</v>
      </c>
      <c r="J2196" s="57" t="s">
        <v>28</v>
      </c>
      <c r="K2196" s="57">
        <v>99.52</v>
      </c>
    </row>
    <row r="2197" spans="1:11" ht="22.5">
      <c r="A2197" s="54">
        <v>7162</v>
      </c>
      <c r="B2197" s="54" t="s">
        <v>1825</v>
      </c>
      <c r="C2197" s="58" t="s">
        <v>3032</v>
      </c>
      <c r="D2197" s="56">
        <v>7</v>
      </c>
      <c r="E2197" s="56">
        <v>7</v>
      </c>
      <c r="F2197" s="57">
        <v>696.63</v>
      </c>
      <c r="G2197" s="57">
        <v>99.52</v>
      </c>
      <c r="H2197" s="57">
        <v>696.63</v>
      </c>
      <c r="I2197" s="57" t="s">
        <v>28</v>
      </c>
      <c r="J2197" s="57" t="s">
        <v>28</v>
      </c>
      <c r="K2197" s="57">
        <v>99.52</v>
      </c>
    </row>
    <row r="2198" spans="1:11" ht="22.5">
      <c r="A2198" s="54">
        <v>7162</v>
      </c>
      <c r="B2198" s="54" t="s">
        <v>1827</v>
      </c>
      <c r="C2198" s="58" t="s">
        <v>3032</v>
      </c>
      <c r="D2198" s="56">
        <v>7</v>
      </c>
      <c r="E2198" s="56">
        <v>7</v>
      </c>
      <c r="F2198" s="57">
        <v>696.63</v>
      </c>
      <c r="G2198" s="57">
        <v>99.52</v>
      </c>
      <c r="H2198" s="57">
        <v>696.63</v>
      </c>
      <c r="I2198" s="57" t="s">
        <v>28</v>
      </c>
      <c r="J2198" s="57" t="s">
        <v>28</v>
      </c>
      <c r="K2198" s="57">
        <v>99.52</v>
      </c>
    </row>
    <row r="2199" spans="1:11" ht="22.5">
      <c r="A2199" s="54">
        <v>7162</v>
      </c>
      <c r="B2199" s="54" t="s">
        <v>1829</v>
      </c>
      <c r="C2199" s="58" t="s">
        <v>3032</v>
      </c>
      <c r="D2199" s="56">
        <v>7</v>
      </c>
      <c r="E2199" s="56">
        <v>7</v>
      </c>
      <c r="F2199" s="57">
        <v>696.63</v>
      </c>
      <c r="G2199" s="57">
        <v>99.52</v>
      </c>
      <c r="H2199" s="57">
        <v>696.63</v>
      </c>
      <c r="I2199" s="57" t="s">
        <v>28</v>
      </c>
      <c r="J2199" s="57" t="s">
        <v>28</v>
      </c>
      <c r="K2199" s="57">
        <v>99.52</v>
      </c>
    </row>
    <row r="2200" spans="1:11" ht="22.5">
      <c r="A2200" s="54">
        <v>7163</v>
      </c>
      <c r="B2200" s="54" t="s">
        <v>1841</v>
      </c>
      <c r="C2200" s="58" t="s">
        <v>3033</v>
      </c>
      <c r="D2200" s="56">
        <v>7</v>
      </c>
      <c r="E2200" s="56">
        <v>7</v>
      </c>
      <c r="F2200" s="57">
        <v>1118.96</v>
      </c>
      <c r="G2200" s="57">
        <v>159.85</v>
      </c>
      <c r="H2200" s="57">
        <v>1118.96</v>
      </c>
      <c r="I2200" s="57" t="s">
        <v>28</v>
      </c>
      <c r="J2200" s="57" t="s">
        <v>28</v>
      </c>
      <c r="K2200" s="57">
        <v>159.85</v>
      </c>
    </row>
    <row r="2201" spans="1:11" ht="22.5">
      <c r="A2201" s="54">
        <v>7163</v>
      </c>
      <c r="B2201" s="54" t="s">
        <v>1843</v>
      </c>
      <c r="C2201" s="58" t="s">
        <v>3033</v>
      </c>
      <c r="D2201" s="56">
        <v>7</v>
      </c>
      <c r="E2201" s="56">
        <v>7</v>
      </c>
      <c r="F2201" s="57">
        <v>1118.96</v>
      </c>
      <c r="G2201" s="57">
        <v>159.85</v>
      </c>
      <c r="H2201" s="57">
        <v>1118.96</v>
      </c>
      <c r="I2201" s="57" t="s">
        <v>28</v>
      </c>
      <c r="J2201" s="57" t="s">
        <v>28</v>
      </c>
      <c r="K2201" s="57">
        <v>159.85</v>
      </c>
    </row>
    <row r="2202" spans="1:11" ht="22.5">
      <c r="A2202" s="54">
        <v>7163</v>
      </c>
      <c r="B2202" s="54" t="s">
        <v>1837</v>
      </c>
      <c r="C2202" s="58" t="s">
        <v>3033</v>
      </c>
      <c r="D2202" s="56">
        <v>7</v>
      </c>
      <c r="E2202" s="56">
        <v>7</v>
      </c>
      <c r="F2202" s="57">
        <v>1118.96</v>
      </c>
      <c r="G2202" s="57">
        <v>159.85</v>
      </c>
      <c r="H2202" s="57">
        <v>1118.96</v>
      </c>
      <c r="I2202" s="57" t="s">
        <v>28</v>
      </c>
      <c r="J2202" s="57" t="s">
        <v>28</v>
      </c>
      <c r="K2202" s="57">
        <v>159.85</v>
      </c>
    </row>
    <row r="2203" spans="1:11" ht="22.5">
      <c r="A2203" s="54">
        <v>7163</v>
      </c>
      <c r="B2203" s="54" t="s">
        <v>1839</v>
      </c>
      <c r="C2203" s="58" t="s">
        <v>3033</v>
      </c>
      <c r="D2203" s="56">
        <v>7</v>
      </c>
      <c r="E2203" s="56">
        <v>7</v>
      </c>
      <c r="F2203" s="57">
        <v>1118.96</v>
      </c>
      <c r="G2203" s="57">
        <v>159.85</v>
      </c>
      <c r="H2203" s="57">
        <v>1118.96</v>
      </c>
      <c r="I2203" s="57" t="s">
        <v>28</v>
      </c>
      <c r="J2203" s="57" t="s">
        <v>28</v>
      </c>
      <c r="K2203" s="57">
        <v>159.85</v>
      </c>
    </row>
    <row r="2204" spans="1:11" ht="22.5">
      <c r="A2204" s="54">
        <v>7164</v>
      </c>
      <c r="B2204" s="54" t="s">
        <v>1851</v>
      </c>
      <c r="C2204" s="58" t="s">
        <v>3034</v>
      </c>
      <c r="D2204" s="56">
        <v>7</v>
      </c>
      <c r="E2204" s="56">
        <v>7</v>
      </c>
      <c r="F2204" s="57">
        <v>1232.01</v>
      </c>
      <c r="G2204" s="57">
        <v>176</v>
      </c>
      <c r="H2204" s="57">
        <v>1232.01</v>
      </c>
      <c r="I2204" s="57" t="s">
        <v>28</v>
      </c>
      <c r="J2204" s="57" t="s">
        <v>28</v>
      </c>
      <c r="K2204" s="57">
        <v>176</v>
      </c>
    </row>
    <row r="2205" spans="1:11" ht="22.5">
      <c r="A2205" s="54">
        <v>7164</v>
      </c>
      <c r="B2205" s="54" t="s">
        <v>1845</v>
      </c>
      <c r="C2205" s="58" t="s">
        <v>3034</v>
      </c>
      <c r="D2205" s="56">
        <v>7</v>
      </c>
      <c r="E2205" s="56">
        <v>7</v>
      </c>
      <c r="F2205" s="57">
        <v>1232.01</v>
      </c>
      <c r="G2205" s="57">
        <v>176</v>
      </c>
      <c r="H2205" s="57">
        <v>1232.01</v>
      </c>
      <c r="I2205" s="57" t="s">
        <v>28</v>
      </c>
      <c r="J2205" s="57" t="s">
        <v>28</v>
      </c>
      <c r="K2205" s="57">
        <v>176</v>
      </c>
    </row>
    <row r="2206" spans="1:11" ht="22.5">
      <c r="A2206" s="54">
        <v>7164</v>
      </c>
      <c r="B2206" s="54" t="s">
        <v>1847</v>
      </c>
      <c r="C2206" s="58" t="s">
        <v>3034</v>
      </c>
      <c r="D2206" s="56">
        <v>7</v>
      </c>
      <c r="E2206" s="56">
        <v>7</v>
      </c>
      <c r="F2206" s="57">
        <v>1232.01</v>
      </c>
      <c r="G2206" s="57">
        <v>176</v>
      </c>
      <c r="H2206" s="57">
        <v>1232.01</v>
      </c>
      <c r="I2206" s="57" t="s">
        <v>28</v>
      </c>
      <c r="J2206" s="57" t="s">
        <v>28</v>
      </c>
      <c r="K2206" s="57">
        <v>176</v>
      </c>
    </row>
    <row r="2207" spans="1:11" ht="22.5">
      <c r="A2207" s="54">
        <v>7164</v>
      </c>
      <c r="B2207" s="54" t="s">
        <v>1849</v>
      </c>
      <c r="C2207" s="58" t="s">
        <v>3034</v>
      </c>
      <c r="D2207" s="56">
        <v>7</v>
      </c>
      <c r="E2207" s="56">
        <v>7</v>
      </c>
      <c r="F2207" s="57">
        <v>1232.01</v>
      </c>
      <c r="G2207" s="57">
        <v>176</v>
      </c>
      <c r="H2207" s="57">
        <v>1232.01</v>
      </c>
      <c r="I2207" s="57" t="s">
        <v>28</v>
      </c>
      <c r="J2207" s="57" t="s">
        <v>28</v>
      </c>
      <c r="K2207" s="57">
        <v>176</v>
      </c>
    </row>
    <row r="2208" spans="1:11" ht="22.5">
      <c r="A2208" s="54">
        <v>7165</v>
      </c>
      <c r="B2208" s="54" t="s">
        <v>1855</v>
      </c>
      <c r="C2208" s="58" t="s">
        <v>3035</v>
      </c>
      <c r="D2208" s="56">
        <v>7</v>
      </c>
      <c r="E2208" s="56">
        <v>7</v>
      </c>
      <c r="F2208" s="57">
        <v>845.28</v>
      </c>
      <c r="G2208" s="57">
        <v>120.75</v>
      </c>
      <c r="H2208" s="57">
        <v>845.28</v>
      </c>
      <c r="I2208" s="57" t="s">
        <v>28</v>
      </c>
      <c r="J2208" s="57" t="s">
        <v>28</v>
      </c>
      <c r="K2208" s="57">
        <v>120.75</v>
      </c>
    </row>
    <row r="2209" spans="1:11" ht="22.5">
      <c r="A2209" s="54">
        <v>7165</v>
      </c>
      <c r="B2209" s="54" t="s">
        <v>1857</v>
      </c>
      <c r="C2209" s="58" t="s">
        <v>3035</v>
      </c>
      <c r="D2209" s="56">
        <v>7</v>
      </c>
      <c r="E2209" s="56">
        <v>7</v>
      </c>
      <c r="F2209" s="57">
        <v>845.28</v>
      </c>
      <c r="G2209" s="57">
        <v>120.75</v>
      </c>
      <c r="H2209" s="57">
        <v>845.28</v>
      </c>
      <c r="I2209" s="57" t="s">
        <v>28</v>
      </c>
      <c r="J2209" s="57" t="s">
        <v>28</v>
      </c>
      <c r="K2209" s="57">
        <v>120.75</v>
      </c>
    </row>
    <row r="2210" spans="1:11" ht="22.5">
      <c r="A2210" s="54">
        <v>7165</v>
      </c>
      <c r="B2210" s="54" t="s">
        <v>1861</v>
      </c>
      <c r="C2210" s="58" t="s">
        <v>3035</v>
      </c>
      <c r="D2210" s="56">
        <v>7</v>
      </c>
      <c r="E2210" s="56">
        <v>7</v>
      </c>
      <c r="F2210" s="57">
        <v>845.28</v>
      </c>
      <c r="G2210" s="57">
        <v>120.75</v>
      </c>
      <c r="H2210" s="57">
        <v>845.28</v>
      </c>
      <c r="I2210" s="57" t="s">
        <v>28</v>
      </c>
      <c r="J2210" s="57" t="s">
        <v>28</v>
      </c>
      <c r="K2210" s="57">
        <v>120.75</v>
      </c>
    </row>
    <row r="2211" spans="1:11" ht="22.5">
      <c r="A2211" s="54">
        <v>7165</v>
      </c>
      <c r="B2211" s="54" t="s">
        <v>1859</v>
      </c>
      <c r="C2211" s="58" t="s">
        <v>3035</v>
      </c>
      <c r="D2211" s="56">
        <v>7</v>
      </c>
      <c r="E2211" s="56">
        <v>7</v>
      </c>
      <c r="F2211" s="57">
        <v>845.28</v>
      </c>
      <c r="G2211" s="57">
        <v>120.75</v>
      </c>
      <c r="H2211" s="57">
        <v>845.28</v>
      </c>
      <c r="I2211" s="57" t="s">
        <v>28</v>
      </c>
      <c r="J2211" s="57" t="s">
        <v>28</v>
      </c>
      <c r="K2211" s="57">
        <v>120.75</v>
      </c>
    </row>
    <row r="2212" spans="1:11" ht="22.5">
      <c r="A2212" s="54">
        <v>7166</v>
      </c>
      <c r="B2212" s="54" t="s">
        <v>1863</v>
      </c>
      <c r="C2212" s="58" t="s">
        <v>3036</v>
      </c>
      <c r="D2212" s="56">
        <v>7</v>
      </c>
      <c r="E2212" s="56">
        <v>7</v>
      </c>
      <c r="F2212" s="57">
        <v>760.18</v>
      </c>
      <c r="G2212" s="57">
        <v>108.6</v>
      </c>
      <c r="H2212" s="57">
        <v>760.18</v>
      </c>
      <c r="I2212" s="57" t="s">
        <v>28</v>
      </c>
      <c r="J2212" s="57" t="s">
        <v>28</v>
      </c>
      <c r="K2212" s="57">
        <v>108.6</v>
      </c>
    </row>
    <row r="2213" spans="1:11" ht="22.5">
      <c r="A2213" s="54">
        <v>7166</v>
      </c>
      <c r="B2213" s="54" t="s">
        <v>1865</v>
      </c>
      <c r="C2213" s="58" t="s">
        <v>3036</v>
      </c>
      <c r="D2213" s="56">
        <v>7</v>
      </c>
      <c r="E2213" s="56">
        <v>7</v>
      </c>
      <c r="F2213" s="57">
        <v>760.18</v>
      </c>
      <c r="G2213" s="57">
        <v>108.6</v>
      </c>
      <c r="H2213" s="57">
        <v>760.18</v>
      </c>
      <c r="I2213" s="57" t="s">
        <v>28</v>
      </c>
      <c r="J2213" s="57" t="s">
        <v>28</v>
      </c>
      <c r="K2213" s="57">
        <v>108.6</v>
      </c>
    </row>
    <row r="2214" spans="1:11" ht="22.5">
      <c r="A2214" s="54">
        <v>7166</v>
      </c>
      <c r="B2214" s="54" t="s">
        <v>1867</v>
      </c>
      <c r="C2214" s="58" t="s">
        <v>3036</v>
      </c>
      <c r="D2214" s="56">
        <v>7</v>
      </c>
      <c r="E2214" s="56">
        <v>7</v>
      </c>
      <c r="F2214" s="57">
        <v>760.18</v>
      </c>
      <c r="G2214" s="57">
        <v>108.6</v>
      </c>
      <c r="H2214" s="57">
        <v>760.18</v>
      </c>
      <c r="I2214" s="57" t="s">
        <v>28</v>
      </c>
      <c r="J2214" s="57" t="s">
        <v>28</v>
      </c>
      <c r="K2214" s="57">
        <v>108.6</v>
      </c>
    </row>
    <row r="2215" spans="1:11" ht="22.5">
      <c r="A2215" s="54">
        <v>7166</v>
      </c>
      <c r="B2215" s="54" t="s">
        <v>1869</v>
      </c>
      <c r="C2215" s="58" t="s">
        <v>3036</v>
      </c>
      <c r="D2215" s="56">
        <v>7</v>
      </c>
      <c r="E2215" s="56">
        <v>7</v>
      </c>
      <c r="F2215" s="57">
        <v>760.18</v>
      </c>
      <c r="G2215" s="57">
        <v>108.6</v>
      </c>
      <c r="H2215" s="57">
        <v>760.18</v>
      </c>
      <c r="I2215" s="57" t="s">
        <v>28</v>
      </c>
      <c r="J2215" s="57" t="s">
        <v>28</v>
      </c>
      <c r="K2215" s="57">
        <v>108.6</v>
      </c>
    </row>
    <row r="2216" spans="1:11" ht="33.75">
      <c r="A2216" s="54">
        <v>7167</v>
      </c>
      <c r="B2216" s="54" t="s">
        <v>1873</v>
      </c>
      <c r="C2216" s="58" t="s">
        <v>3037</v>
      </c>
      <c r="D2216" s="56">
        <v>7</v>
      </c>
      <c r="E2216" s="56">
        <v>7</v>
      </c>
      <c r="F2216" s="57">
        <v>659.33</v>
      </c>
      <c r="G2216" s="57">
        <v>94.19</v>
      </c>
      <c r="H2216" s="57">
        <v>659.33</v>
      </c>
      <c r="I2216" s="57" t="s">
        <v>28</v>
      </c>
      <c r="J2216" s="57" t="s">
        <v>28</v>
      </c>
      <c r="K2216" s="57">
        <v>94.19</v>
      </c>
    </row>
    <row r="2217" spans="1:11" ht="33.75">
      <c r="A2217" s="54">
        <v>7167</v>
      </c>
      <c r="B2217" s="54" t="s">
        <v>1879</v>
      </c>
      <c r="C2217" s="58" t="s">
        <v>3037</v>
      </c>
      <c r="D2217" s="56">
        <v>7</v>
      </c>
      <c r="E2217" s="56">
        <v>7</v>
      </c>
      <c r="F2217" s="57">
        <v>659.33</v>
      </c>
      <c r="G2217" s="57">
        <v>94.19</v>
      </c>
      <c r="H2217" s="57">
        <v>659.33</v>
      </c>
      <c r="I2217" s="57" t="s">
        <v>28</v>
      </c>
      <c r="J2217" s="57" t="s">
        <v>28</v>
      </c>
      <c r="K2217" s="57">
        <v>94.19</v>
      </c>
    </row>
    <row r="2218" spans="1:11" ht="33.75">
      <c r="A2218" s="54">
        <v>7167</v>
      </c>
      <c r="B2218" s="54" t="s">
        <v>1877</v>
      </c>
      <c r="C2218" s="58" t="s">
        <v>3037</v>
      </c>
      <c r="D2218" s="56">
        <v>7</v>
      </c>
      <c r="E2218" s="56">
        <v>7</v>
      </c>
      <c r="F2218" s="57">
        <v>659.33</v>
      </c>
      <c r="G2218" s="57">
        <v>94.19</v>
      </c>
      <c r="H2218" s="57">
        <v>659.33</v>
      </c>
      <c r="I2218" s="57" t="s">
        <v>28</v>
      </c>
      <c r="J2218" s="57" t="s">
        <v>28</v>
      </c>
      <c r="K2218" s="57">
        <v>94.19</v>
      </c>
    </row>
    <row r="2219" spans="1:11" ht="33.75">
      <c r="A2219" s="54">
        <v>7167</v>
      </c>
      <c r="B2219" s="54" t="s">
        <v>1875</v>
      </c>
      <c r="C2219" s="58" t="s">
        <v>3037</v>
      </c>
      <c r="D2219" s="56">
        <v>7</v>
      </c>
      <c r="E2219" s="56">
        <v>7</v>
      </c>
      <c r="F2219" s="57">
        <v>659.33</v>
      </c>
      <c r="G2219" s="57">
        <v>94.19</v>
      </c>
      <c r="H2219" s="57">
        <v>659.33</v>
      </c>
      <c r="I2219" s="57" t="s">
        <v>28</v>
      </c>
      <c r="J2219" s="57" t="s">
        <v>28</v>
      </c>
      <c r="K2219" s="57">
        <v>94.19</v>
      </c>
    </row>
    <row r="2220" spans="1:11" ht="33.75">
      <c r="A2220" s="54">
        <v>7168</v>
      </c>
      <c r="B2220" s="54" t="s">
        <v>1887</v>
      </c>
      <c r="C2220" s="58" t="s">
        <v>3038</v>
      </c>
      <c r="D2220" s="56">
        <v>7</v>
      </c>
      <c r="E2220" s="56">
        <v>7</v>
      </c>
      <c r="F2220" s="57">
        <v>694.12</v>
      </c>
      <c r="G2220" s="57">
        <v>99.16</v>
      </c>
      <c r="H2220" s="57">
        <v>694.12</v>
      </c>
      <c r="I2220" s="57" t="s">
        <v>28</v>
      </c>
      <c r="J2220" s="57" t="s">
        <v>28</v>
      </c>
      <c r="K2220" s="57">
        <v>99.16</v>
      </c>
    </row>
    <row r="2221" spans="1:11" ht="33.75">
      <c r="A2221" s="54">
        <v>7168</v>
      </c>
      <c r="B2221" s="54" t="s">
        <v>1881</v>
      </c>
      <c r="C2221" s="58" t="s">
        <v>3038</v>
      </c>
      <c r="D2221" s="56">
        <v>7</v>
      </c>
      <c r="E2221" s="56">
        <v>7</v>
      </c>
      <c r="F2221" s="57">
        <v>694.12</v>
      </c>
      <c r="G2221" s="57">
        <v>99.16</v>
      </c>
      <c r="H2221" s="57">
        <v>694.12</v>
      </c>
      <c r="I2221" s="57" t="s">
        <v>28</v>
      </c>
      <c r="J2221" s="57" t="s">
        <v>28</v>
      </c>
      <c r="K2221" s="57">
        <v>99.16</v>
      </c>
    </row>
    <row r="2222" spans="1:11" ht="33.75">
      <c r="A2222" s="54">
        <v>7168</v>
      </c>
      <c r="B2222" s="54" t="s">
        <v>1883</v>
      </c>
      <c r="C2222" s="58" t="s">
        <v>3038</v>
      </c>
      <c r="D2222" s="56">
        <v>7</v>
      </c>
      <c r="E2222" s="56">
        <v>7</v>
      </c>
      <c r="F2222" s="57">
        <v>694.12</v>
      </c>
      <c r="G2222" s="57">
        <v>99.16</v>
      </c>
      <c r="H2222" s="57">
        <v>694.12</v>
      </c>
      <c r="I2222" s="57" t="s">
        <v>28</v>
      </c>
      <c r="J2222" s="57" t="s">
        <v>28</v>
      </c>
      <c r="K2222" s="57">
        <v>99.16</v>
      </c>
    </row>
    <row r="2223" spans="1:11" ht="33.75">
      <c r="A2223" s="54">
        <v>7168</v>
      </c>
      <c r="B2223" s="54" t="s">
        <v>1885</v>
      </c>
      <c r="C2223" s="58" t="s">
        <v>3038</v>
      </c>
      <c r="D2223" s="56">
        <v>7</v>
      </c>
      <c r="E2223" s="56">
        <v>7</v>
      </c>
      <c r="F2223" s="57">
        <v>694.12</v>
      </c>
      <c r="G2223" s="57">
        <v>99.16</v>
      </c>
      <c r="H2223" s="57">
        <v>694.12</v>
      </c>
      <c r="I2223" s="57" t="s">
        <v>28</v>
      </c>
      <c r="J2223" s="57" t="s">
        <v>28</v>
      </c>
      <c r="K2223" s="57">
        <v>99.16</v>
      </c>
    </row>
    <row r="2224" spans="1:11" ht="33.75">
      <c r="A2224" s="54">
        <v>7169</v>
      </c>
      <c r="B2224" s="54" t="s">
        <v>1897</v>
      </c>
      <c r="C2224" s="58" t="s">
        <v>3039</v>
      </c>
      <c r="D2224" s="56">
        <v>7</v>
      </c>
      <c r="E2224" s="56">
        <v>7</v>
      </c>
      <c r="F2224" s="57">
        <v>757.2</v>
      </c>
      <c r="G2224" s="57">
        <v>108.17</v>
      </c>
      <c r="H2224" s="57">
        <v>757.2</v>
      </c>
      <c r="I2224" s="57" t="s">
        <v>28</v>
      </c>
      <c r="J2224" s="57" t="s">
        <v>28</v>
      </c>
      <c r="K2224" s="57">
        <v>108.17</v>
      </c>
    </row>
    <row r="2225" spans="1:11" ht="33.75">
      <c r="A2225" s="54">
        <v>7169</v>
      </c>
      <c r="B2225" s="54" t="s">
        <v>1895</v>
      </c>
      <c r="C2225" s="58" t="s">
        <v>3039</v>
      </c>
      <c r="D2225" s="56">
        <v>7</v>
      </c>
      <c r="E2225" s="56">
        <v>7</v>
      </c>
      <c r="F2225" s="57">
        <v>757.2</v>
      </c>
      <c r="G2225" s="57">
        <v>108.17</v>
      </c>
      <c r="H2225" s="57">
        <v>757.2</v>
      </c>
      <c r="I2225" s="57" t="s">
        <v>28</v>
      </c>
      <c r="J2225" s="57" t="s">
        <v>28</v>
      </c>
      <c r="K2225" s="57">
        <v>108.17</v>
      </c>
    </row>
    <row r="2226" spans="1:11" ht="33.75">
      <c r="A2226" s="54">
        <v>7169</v>
      </c>
      <c r="B2226" s="54" t="s">
        <v>1893</v>
      </c>
      <c r="C2226" s="58" t="s">
        <v>3039</v>
      </c>
      <c r="D2226" s="56">
        <v>7</v>
      </c>
      <c r="E2226" s="56">
        <v>7</v>
      </c>
      <c r="F2226" s="57">
        <v>757.2</v>
      </c>
      <c r="G2226" s="57">
        <v>108.17</v>
      </c>
      <c r="H2226" s="57">
        <v>757.2</v>
      </c>
      <c r="I2226" s="57" t="s">
        <v>28</v>
      </c>
      <c r="J2226" s="57" t="s">
        <v>28</v>
      </c>
      <c r="K2226" s="57">
        <v>108.17</v>
      </c>
    </row>
    <row r="2227" spans="1:11" ht="33.75">
      <c r="A2227" s="54">
        <v>7169</v>
      </c>
      <c r="B2227" s="54" t="s">
        <v>1891</v>
      </c>
      <c r="C2227" s="58" t="s">
        <v>3039</v>
      </c>
      <c r="D2227" s="56">
        <v>7</v>
      </c>
      <c r="E2227" s="56">
        <v>7</v>
      </c>
      <c r="F2227" s="57">
        <v>757.2</v>
      </c>
      <c r="G2227" s="57">
        <v>108.17</v>
      </c>
      <c r="H2227" s="57">
        <v>757.2</v>
      </c>
      <c r="I2227" s="57" t="s">
        <v>28</v>
      </c>
      <c r="J2227" s="57" t="s">
        <v>28</v>
      </c>
      <c r="K2227" s="57">
        <v>108.17</v>
      </c>
    </row>
    <row r="2228" spans="1:11" ht="33.75">
      <c r="A2228" s="54">
        <v>7170</v>
      </c>
      <c r="B2228" s="54" t="s">
        <v>1905</v>
      </c>
      <c r="C2228" s="58" t="s">
        <v>3040</v>
      </c>
      <c r="D2228" s="56">
        <v>7</v>
      </c>
      <c r="E2228" s="56">
        <v>7</v>
      </c>
      <c r="F2228" s="57">
        <v>750.66</v>
      </c>
      <c r="G2228" s="57">
        <v>107.24</v>
      </c>
      <c r="H2228" s="57">
        <v>750.66</v>
      </c>
      <c r="I2228" s="57" t="s">
        <v>28</v>
      </c>
      <c r="J2228" s="57" t="s">
        <v>28</v>
      </c>
      <c r="K2228" s="57">
        <v>107.24</v>
      </c>
    </row>
    <row r="2229" spans="1:11" ht="33.75">
      <c r="A2229" s="54">
        <v>7170</v>
      </c>
      <c r="B2229" s="54" t="s">
        <v>1899</v>
      </c>
      <c r="C2229" s="58" t="s">
        <v>3040</v>
      </c>
      <c r="D2229" s="56">
        <v>7</v>
      </c>
      <c r="E2229" s="56">
        <v>7</v>
      </c>
      <c r="F2229" s="57">
        <v>750.66</v>
      </c>
      <c r="G2229" s="57">
        <v>107.24</v>
      </c>
      <c r="H2229" s="57">
        <v>750.66</v>
      </c>
      <c r="I2229" s="57" t="s">
        <v>28</v>
      </c>
      <c r="J2229" s="57" t="s">
        <v>28</v>
      </c>
      <c r="K2229" s="57">
        <v>107.24</v>
      </c>
    </row>
    <row r="2230" spans="1:11" ht="33.75">
      <c r="A2230" s="54">
        <v>7170</v>
      </c>
      <c r="B2230" s="54" t="s">
        <v>1901</v>
      </c>
      <c r="C2230" s="58" t="s">
        <v>3040</v>
      </c>
      <c r="D2230" s="56">
        <v>7</v>
      </c>
      <c r="E2230" s="56">
        <v>7</v>
      </c>
      <c r="F2230" s="57">
        <v>750.66</v>
      </c>
      <c r="G2230" s="57">
        <v>107.24</v>
      </c>
      <c r="H2230" s="57">
        <v>750.66</v>
      </c>
      <c r="I2230" s="57" t="s">
        <v>28</v>
      </c>
      <c r="J2230" s="57" t="s">
        <v>28</v>
      </c>
      <c r="K2230" s="57">
        <v>107.24</v>
      </c>
    </row>
    <row r="2231" spans="1:11" ht="33.75">
      <c r="A2231" s="54">
        <v>7170</v>
      </c>
      <c r="B2231" s="54" t="s">
        <v>1903</v>
      </c>
      <c r="C2231" s="58" t="s">
        <v>3040</v>
      </c>
      <c r="D2231" s="56">
        <v>7</v>
      </c>
      <c r="E2231" s="56">
        <v>7</v>
      </c>
      <c r="F2231" s="57">
        <v>750.66</v>
      </c>
      <c r="G2231" s="57">
        <v>107.24</v>
      </c>
      <c r="H2231" s="57">
        <v>750.66</v>
      </c>
      <c r="I2231" s="57" t="s">
        <v>28</v>
      </c>
      <c r="J2231" s="57" t="s">
        <v>28</v>
      </c>
      <c r="K2231" s="57">
        <v>107.24</v>
      </c>
    </row>
    <row r="2232" spans="1:11" ht="33.75">
      <c r="A2232" s="54">
        <v>7171</v>
      </c>
      <c r="B2232" s="54" t="s">
        <v>1919</v>
      </c>
      <c r="C2232" s="58" t="s">
        <v>3041</v>
      </c>
      <c r="D2232" s="56">
        <v>7</v>
      </c>
      <c r="E2232" s="56">
        <v>7</v>
      </c>
      <c r="F2232" s="57">
        <v>706.64</v>
      </c>
      <c r="G2232" s="57">
        <v>100.95</v>
      </c>
      <c r="H2232" s="57">
        <v>706.64</v>
      </c>
      <c r="I2232" s="57" t="s">
        <v>28</v>
      </c>
      <c r="J2232" s="57" t="s">
        <v>28</v>
      </c>
      <c r="K2232" s="57">
        <v>100.95</v>
      </c>
    </row>
    <row r="2233" spans="1:11" ht="33.75">
      <c r="A2233" s="54">
        <v>7171</v>
      </c>
      <c r="B2233" s="54" t="s">
        <v>1917</v>
      </c>
      <c r="C2233" s="58" t="s">
        <v>3041</v>
      </c>
      <c r="D2233" s="56">
        <v>7</v>
      </c>
      <c r="E2233" s="56">
        <v>7</v>
      </c>
      <c r="F2233" s="57">
        <v>706.64</v>
      </c>
      <c r="G2233" s="57">
        <v>100.95</v>
      </c>
      <c r="H2233" s="57">
        <v>706.64</v>
      </c>
      <c r="I2233" s="57" t="s">
        <v>28</v>
      </c>
      <c r="J2233" s="57" t="s">
        <v>28</v>
      </c>
      <c r="K2233" s="57">
        <v>100.95</v>
      </c>
    </row>
    <row r="2234" spans="1:11" ht="33.75">
      <c r="A2234" s="54">
        <v>7171</v>
      </c>
      <c r="B2234" s="54" t="s">
        <v>1911</v>
      </c>
      <c r="C2234" s="58" t="s">
        <v>3041</v>
      </c>
      <c r="D2234" s="56">
        <v>7</v>
      </c>
      <c r="E2234" s="56">
        <v>7</v>
      </c>
      <c r="F2234" s="57">
        <v>706.64</v>
      </c>
      <c r="G2234" s="57">
        <v>100.95</v>
      </c>
      <c r="H2234" s="57">
        <v>706.64</v>
      </c>
      <c r="I2234" s="57" t="s">
        <v>28</v>
      </c>
      <c r="J2234" s="57" t="s">
        <v>28</v>
      </c>
      <c r="K2234" s="57">
        <v>100.95</v>
      </c>
    </row>
    <row r="2235" spans="1:11" ht="33.75">
      <c r="A2235" s="54">
        <v>7171</v>
      </c>
      <c r="B2235" s="54" t="s">
        <v>1913</v>
      </c>
      <c r="C2235" s="58" t="s">
        <v>3041</v>
      </c>
      <c r="D2235" s="56">
        <v>7</v>
      </c>
      <c r="E2235" s="56">
        <v>7</v>
      </c>
      <c r="F2235" s="57">
        <v>706.64</v>
      </c>
      <c r="G2235" s="57">
        <v>100.95</v>
      </c>
      <c r="H2235" s="57">
        <v>706.64</v>
      </c>
      <c r="I2235" s="57" t="s">
        <v>28</v>
      </c>
      <c r="J2235" s="57" t="s">
        <v>28</v>
      </c>
      <c r="K2235" s="57">
        <v>100.95</v>
      </c>
    </row>
    <row r="2236" spans="1:11" ht="33.75">
      <c r="A2236" s="54">
        <v>7171</v>
      </c>
      <c r="B2236" s="54" t="s">
        <v>1915</v>
      </c>
      <c r="C2236" s="58" t="s">
        <v>3041</v>
      </c>
      <c r="D2236" s="56">
        <v>7</v>
      </c>
      <c r="E2236" s="56">
        <v>7</v>
      </c>
      <c r="F2236" s="57">
        <v>706.64</v>
      </c>
      <c r="G2236" s="57">
        <v>100.95</v>
      </c>
      <c r="H2236" s="57">
        <v>706.64</v>
      </c>
      <c r="I2236" s="57" t="s">
        <v>28</v>
      </c>
      <c r="J2236" s="57" t="s">
        <v>28</v>
      </c>
      <c r="K2236" s="57">
        <v>100.95</v>
      </c>
    </row>
    <row r="2237" spans="1:11" ht="33.75">
      <c r="A2237" s="54">
        <v>7171</v>
      </c>
      <c r="B2237" s="54" t="s">
        <v>1909</v>
      </c>
      <c r="C2237" s="58" t="s">
        <v>3041</v>
      </c>
      <c r="D2237" s="56">
        <v>7</v>
      </c>
      <c r="E2237" s="56">
        <v>7</v>
      </c>
      <c r="F2237" s="57">
        <v>706.64</v>
      </c>
      <c r="G2237" s="57">
        <v>100.95</v>
      </c>
      <c r="H2237" s="57">
        <v>706.64</v>
      </c>
      <c r="I2237" s="57" t="s">
        <v>28</v>
      </c>
      <c r="J2237" s="57" t="s">
        <v>28</v>
      </c>
      <c r="K2237" s="57">
        <v>100.95</v>
      </c>
    </row>
    <row r="2238" spans="1:11" ht="33.75">
      <c r="A2238" s="54">
        <v>7172</v>
      </c>
      <c r="B2238" s="54" t="s">
        <v>1921</v>
      </c>
      <c r="C2238" s="58" t="s">
        <v>3042</v>
      </c>
      <c r="D2238" s="56">
        <v>7</v>
      </c>
      <c r="E2238" s="56">
        <v>7</v>
      </c>
      <c r="F2238" s="57">
        <v>605.29</v>
      </c>
      <c r="G2238" s="57">
        <v>86.47</v>
      </c>
      <c r="H2238" s="57">
        <v>605.29</v>
      </c>
      <c r="I2238" s="57" t="s">
        <v>28</v>
      </c>
      <c r="J2238" s="57" t="s">
        <v>28</v>
      </c>
      <c r="K2238" s="57">
        <v>86.47</v>
      </c>
    </row>
    <row r="2239" spans="1:11" ht="33.75">
      <c r="A2239" s="54">
        <v>7172</v>
      </c>
      <c r="B2239" s="54" t="s">
        <v>1927</v>
      </c>
      <c r="C2239" s="58" t="s">
        <v>3042</v>
      </c>
      <c r="D2239" s="56">
        <v>7</v>
      </c>
      <c r="E2239" s="56">
        <v>7</v>
      </c>
      <c r="F2239" s="57">
        <v>605.29</v>
      </c>
      <c r="G2239" s="57">
        <v>86.47</v>
      </c>
      <c r="H2239" s="57">
        <v>605.29</v>
      </c>
      <c r="I2239" s="57" t="s">
        <v>28</v>
      </c>
      <c r="J2239" s="57" t="s">
        <v>28</v>
      </c>
      <c r="K2239" s="57">
        <v>86.47</v>
      </c>
    </row>
    <row r="2240" spans="1:11" ht="33.75">
      <c r="A2240" s="54">
        <v>7172</v>
      </c>
      <c r="B2240" s="54" t="s">
        <v>1929</v>
      </c>
      <c r="C2240" s="58" t="s">
        <v>3042</v>
      </c>
      <c r="D2240" s="56">
        <v>7</v>
      </c>
      <c r="E2240" s="56">
        <v>7</v>
      </c>
      <c r="F2240" s="57">
        <v>605.29</v>
      </c>
      <c r="G2240" s="57">
        <v>86.47</v>
      </c>
      <c r="H2240" s="57">
        <v>605.29</v>
      </c>
      <c r="I2240" s="57" t="s">
        <v>28</v>
      </c>
      <c r="J2240" s="57" t="s">
        <v>28</v>
      </c>
      <c r="K2240" s="57">
        <v>86.47</v>
      </c>
    </row>
    <row r="2241" spans="1:11" ht="33.75">
      <c r="A2241" s="54">
        <v>7172</v>
      </c>
      <c r="B2241" s="54" t="s">
        <v>1931</v>
      </c>
      <c r="C2241" s="58" t="s">
        <v>3042</v>
      </c>
      <c r="D2241" s="56">
        <v>7</v>
      </c>
      <c r="E2241" s="56">
        <v>7</v>
      </c>
      <c r="F2241" s="57">
        <v>605.29</v>
      </c>
      <c r="G2241" s="57">
        <v>86.47</v>
      </c>
      <c r="H2241" s="57">
        <v>605.29</v>
      </c>
      <c r="I2241" s="57" t="s">
        <v>28</v>
      </c>
      <c r="J2241" s="57" t="s">
        <v>28</v>
      </c>
      <c r="K2241" s="57">
        <v>86.47</v>
      </c>
    </row>
    <row r="2242" spans="1:11" ht="33.75">
      <c r="A2242" s="54">
        <v>7172</v>
      </c>
      <c r="B2242" s="54" t="s">
        <v>1925</v>
      </c>
      <c r="C2242" s="58" t="s">
        <v>3042</v>
      </c>
      <c r="D2242" s="56">
        <v>7</v>
      </c>
      <c r="E2242" s="56">
        <v>7</v>
      </c>
      <c r="F2242" s="57">
        <v>605.29</v>
      </c>
      <c r="G2242" s="57">
        <v>86.47</v>
      </c>
      <c r="H2242" s="57">
        <v>605.29</v>
      </c>
      <c r="I2242" s="57" t="s">
        <v>28</v>
      </c>
      <c r="J2242" s="57" t="s">
        <v>28</v>
      </c>
      <c r="K2242" s="57">
        <v>86.47</v>
      </c>
    </row>
    <row r="2243" spans="1:11" ht="33.75">
      <c r="A2243" s="54">
        <v>7172</v>
      </c>
      <c r="B2243" s="54" t="s">
        <v>1923</v>
      </c>
      <c r="C2243" s="58" t="s">
        <v>3042</v>
      </c>
      <c r="D2243" s="56">
        <v>7</v>
      </c>
      <c r="E2243" s="56">
        <v>7</v>
      </c>
      <c r="F2243" s="57">
        <v>605.29</v>
      </c>
      <c r="G2243" s="57">
        <v>86.47</v>
      </c>
      <c r="H2243" s="57">
        <v>605.29</v>
      </c>
      <c r="I2243" s="57" t="s">
        <v>28</v>
      </c>
      <c r="J2243" s="57" t="s">
        <v>28</v>
      </c>
      <c r="K2243" s="57">
        <v>86.47</v>
      </c>
    </row>
    <row r="2244" spans="1:11" ht="33.75">
      <c r="A2244" s="54">
        <v>7173</v>
      </c>
      <c r="B2244" s="54" t="s">
        <v>1939</v>
      </c>
      <c r="C2244" s="58" t="s">
        <v>3043</v>
      </c>
      <c r="D2244" s="56">
        <v>7</v>
      </c>
      <c r="E2244" s="56">
        <v>7</v>
      </c>
      <c r="F2244" s="57">
        <v>682.43</v>
      </c>
      <c r="G2244" s="57">
        <v>97.49</v>
      </c>
      <c r="H2244" s="57">
        <v>682.43</v>
      </c>
      <c r="I2244" s="57" t="s">
        <v>28</v>
      </c>
      <c r="J2244" s="57" t="s">
        <v>28</v>
      </c>
      <c r="K2244" s="57">
        <v>97.49</v>
      </c>
    </row>
    <row r="2245" spans="1:11" ht="33.75">
      <c r="A2245" s="54">
        <v>7173</v>
      </c>
      <c r="B2245" s="54" t="s">
        <v>1937</v>
      </c>
      <c r="C2245" s="58" t="s">
        <v>3043</v>
      </c>
      <c r="D2245" s="56">
        <v>7</v>
      </c>
      <c r="E2245" s="56">
        <v>7</v>
      </c>
      <c r="F2245" s="57">
        <v>682.43</v>
      </c>
      <c r="G2245" s="57">
        <v>97.49</v>
      </c>
      <c r="H2245" s="57">
        <v>682.43</v>
      </c>
      <c r="I2245" s="57" t="s">
        <v>28</v>
      </c>
      <c r="J2245" s="57" t="s">
        <v>28</v>
      </c>
      <c r="K2245" s="57">
        <v>97.49</v>
      </c>
    </row>
    <row r="2246" spans="1:11" ht="33.75">
      <c r="A2246" s="54">
        <v>7173</v>
      </c>
      <c r="B2246" s="54" t="s">
        <v>1935</v>
      </c>
      <c r="C2246" s="58" t="s">
        <v>3043</v>
      </c>
      <c r="D2246" s="56">
        <v>7</v>
      </c>
      <c r="E2246" s="56">
        <v>7</v>
      </c>
      <c r="F2246" s="57">
        <v>682.43</v>
      </c>
      <c r="G2246" s="57">
        <v>97.49</v>
      </c>
      <c r="H2246" s="57">
        <v>682.43</v>
      </c>
      <c r="I2246" s="57" t="s">
        <v>28</v>
      </c>
      <c r="J2246" s="57" t="s">
        <v>28</v>
      </c>
      <c r="K2246" s="57">
        <v>97.49</v>
      </c>
    </row>
    <row r="2247" spans="1:11" ht="33.75">
      <c r="A2247" s="54">
        <v>7173</v>
      </c>
      <c r="B2247" s="54" t="s">
        <v>1941</v>
      </c>
      <c r="C2247" s="58" t="s">
        <v>3043</v>
      </c>
      <c r="D2247" s="56">
        <v>7</v>
      </c>
      <c r="E2247" s="56">
        <v>7</v>
      </c>
      <c r="F2247" s="57">
        <v>682.43</v>
      </c>
      <c r="G2247" s="57">
        <v>97.49</v>
      </c>
      <c r="H2247" s="57">
        <v>682.43</v>
      </c>
      <c r="I2247" s="57" t="s">
        <v>28</v>
      </c>
      <c r="J2247" s="57" t="s">
        <v>28</v>
      </c>
      <c r="K2247" s="57">
        <v>97.49</v>
      </c>
    </row>
    <row r="2248" spans="1:11" ht="22.5">
      <c r="A2248" s="54">
        <v>7174</v>
      </c>
      <c r="B2248" s="54" t="s">
        <v>1947</v>
      </c>
      <c r="C2248" s="58" t="s">
        <v>3044</v>
      </c>
      <c r="D2248" s="56">
        <v>7</v>
      </c>
      <c r="E2248" s="56">
        <v>7</v>
      </c>
      <c r="F2248" s="57">
        <v>557.9</v>
      </c>
      <c r="G2248" s="57">
        <v>79.7</v>
      </c>
      <c r="H2248" s="57">
        <v>557.9</v>
      </c>
      <c r="I2248" s="57" t="s">
        <v>28</v>
      </c>
      <c r="J2248" s="57" t="s">
        <v>28</v>
      </c>
      <c r="K2248" s="57">
        <v>79.7</v>
      </c>
    </row>
    <row r="2249" spans="1:11" ht="22.5">
      <c r="A2249" s="54">
        <v>7174</v>
      </c>
      <c r="B2249" s="54" t="s">
        <v>1949</v>
      </c>
      <c r="C2249" s="58" t="s">
        <v>3044</v>
      </c>
      <c r="D2249" s="56">
        <v>7</v>
      </c>
      <c r="E2249" s="56">
        <v>7</v>
      </c>
      <c r="F2249" s="57">
        <v>557.9</v>
      </c>
      <c r="G2249" s="57">
        <v>79.7</v>
      </c>
      <c r="H2249" s="57">
        <v>557.9</v>
      </c>
      <c r="I2249" s="57" t="s">
        <v>28</v>
      </c>
      <c r="J2249" s="57" t="s">
        <v>28</v>
      </c>
      <c r="K2249" s="57">
        <v>79.7</v>
      </c>
    </row>
    <row r="2250" spans="1:11" ht="22.5">
      <c r="A2250" s="54">
        <v>7174</v>
      </c>
      <c r="B2250" s="54" t="s">
        <v>1951</v>
      </c>
      <c r="C2250" s="58" t="s">
        <v>3044</v>
      </c>
      <c r="D2250" s="56">
        <v>7</v>
      </c>
      <c r="E2250" s="56">
        <v>7</v>
      </c>
      <c r="F2250" s="57">
        <v>557.9</v>
      </c>
      <c r="G2250" s="57">
        <v>79.7</v>
      </c>
      <c r="H2250" s="57">
        <v>557.9</v>
      </c>
      <c r="I2250" s="57" t="s">
        <v>28</v>
      </c>
      <c r="J2250" s="57" t="s">
        <v>28</v>
      </c>
      <c r="K2250" s="57">
        <v>79.7</v>
      </c>
    </row>
    <row r="2251" spans="1:11" ht="22.5">
      <c r="A2251" s="54">
        <v>7174</v>
      </c>
      <c r="B2251" s="54" t="s">
        <v>1953</v>
      </c>
      <c r="C2251" s="58" t="s">
        <v>3044</v>
      </c>
      <c r="D2251" s="56">
        <v>7</v>
      </c>
      <c r="E2251" s="56">
        <v>7</v>
      </c>
      <c r="F2251" s="57">
        <v>557.9</v>
      </c>
      <c r="G2251" s="57">
        <v>79.7</v>
      </c>
      <c r="H2251" s="57">
        <v>557.9</v>
      </c>
      <c r="I2251" s="57" t="s">
        <v>28</v>
      </c>
      <c r="J2251" s="57" t="s">
        <v>28</v>
      </c>
      <c r="K2251" s="57">
        <v>79.7</v>
      </c>
    </row>
    <row r="2252" spans="1:11" ht="22.5">
      <c r="A2252" s="54">
        <v>7175</v>
      </c>
      <c r="B2252" s="54" t="s">
        <v>1955</v>
      </c>
      <c r="C2252" s="58" t="s">
        <v>3045</v>
      </c>
      <c r="D2252" s="56">
        <v>7</v>
      </c>
      <c r="E2252" s="56">
        <v>7</v>
      </c>
      <c r="F2252" s="57">
        <v>644.34</v>
      </c>
      <c r="G2252" s="57">
        <v>92.05</v>
      </c>
      <c r="H2252" s="57">
        <v>644.34</v>
      </c>
      <c r="I2252" s="57" t="s">
        <v>28</v>
      </c>
      <c r="J2252" s="57" t="s">
        <v>28</v>
      </c>
      <c r="K2252" s="57">
        <v>92.05</v>
      </c>
    </row>
    <row r="2253" spans="1:11" ht="22.5">
      <c r="A2253" s="54">
        <v>7175</v>
      </c>
      <c r="B2253" s="54" t="s">
        <v>1961</v>
      </c>
      <c r="C2253" s="58" t="s">
        <v>3045</v>
      </c>
      <c r="D2253" s="56">
        <v>7</v>
      </c>
      <c r="E2253" s="56">
        <v>7</v>
      </c>
      <c r="F2253" s="57">
        <v>644.34</v>
      </c>
      <c r="G2253" s="57">
        <v>92.05</v>
      </c>
      <c r="H2253" s="57">
        <v>644.34</v>
      </c>
      <c r="I2253" s="57" t="s">
        <v>28</v>
      </c>
      <c r="J2253" s="57" t="s">
        <v>28</v>
      </c>
      <c r="K2253" s="57">
        <v>92.05</v>
      </c>
    </row>
    <row r="2254" spans="1:11" ht="22.5">
      <c r="A2254" s="54">
        <v>7175</v>
      </c>
      <c r="B2254" s="54" t="s">
        <v>1959</v>
      </c>
      <c r="C2254" s="58" t="s">
        <v>3045</v>
      </c>
      <c r="D2254" s="56">
        <v>7</v>
      </c>
      <c r="E2254" s="56">
        <v>7</v>
      </c>
      <c r="F2254" s="57">
        <v>644.34</v>
      </c>
      <c r="G2254" s="57">
        <v>92.05</v>
      </c>
      <c r="H2254" s="57">
        <v>644.34</v>
      </c>
      <c r="I2254" s="57" t="s">
        <v>28</v>
      </c>
      <c r="J2254" s="57" t="s">
        <v>28</v>
      </c>
      <c r="K2254" s="57">
        <v>92.05</v>
      </c>
    </row>
    <row r="2255" spans="1:11" ht="22.5">
      <c r="A2255" s="54">
        <v>7175</v>
      </c>
      <c r="B2255" s="54" t="s">
        <v>1957</v>
      </c>
      <c r="C2255" s="58" t="s">
        <v>3045</v>
      </c>
      <c r="D2255" s="56">
        <v>7</v>
      </c>
      <c r="E2255" s="56">
        <v>7</v>
      </c>
      <c r="F2255" s="57">
        <v>644.34</v>
      </c>
      <c r="G2255" s="57">
        <v>92.05</v>
      </c>
      <c r="H2255" s="57">
        <v>644.34</v>
      </c>
      <c r="I2255" s="57" t="s">
        <v>28</v>
      </c>
      <c r="J2255" s="57" t="s">
        <v>28</v>
      </c>
      <c r="K2255" s="57">
        <v>92.05</v>
      </c>
    </row>
    <row r="2256" spans="1:11" ht="22.5">
      <c r="A2256" s="54">
        <v>7176</v>
      </c>
      <c r="B2256" s="54" t="s">
        <v>1965</v>
      </c>
      <c r="C2256" s="58" t="s">
        <v>3046</v>
      </c>
      <c r="D2256" s="56">
        <v>7</v>
      </c>
      <c r="E2256" s="56">
        <v>7</v>
      </c>
      <c r="F2256" s="57">
        <v>632.79</v>
      </c>
      <c r="G2256" s="57">
        <v>90.4</v>
      </c>
      <c r="H2256" s="57">
        <v>632.79</v>
      </c>
      <c r="I2256" s="57" t="s">
        <v>28</v>
      </c>
      <c r="J2256" s="57" t="s">
        <v>28</v>
      </c>
      <c r="K2256" s="57">
        <v>90.4</v>
      </c>
    </row>
    <row r="2257" spans="1:11" ht="22.5">
      <c r="A2257" s="54">
        <v>7176</v>
      </c>
      <c r="B2257" s="54" t="s">
        <v>1963</v>
      </c>
      <c r="C2257" s="58" t="s">
        <v>3046</v>
      </c>
      <c r="D2257" s="56">
        <v>7</v>
      </c>
      <c r="E2257" s="56">
        <v>7</v>
      </c>
      <c r="F2257" s="57">
        <v>632.79</v>
      </c>
      <c r="G2257" s="57">
        <v>90.4</v>
      </c>
      <c r="H2257" s="57">
        <v>632.79</v>
      </c>
      <c r="I2257" s="57" t="s">
        <v>28</v>
      </c>
      <c r="J2257" s="57" t="s">
        <v>28</v>
      </c>
      <c r="K2257" s="57">
        <v>90.4</v>
      </c>
    </row>
    <row r="2258" spans="1:11" ht="22.5">
      <c r="A2258" s="54">
        <v>7176</v>
      </c>
      <c r="B2258" s="54" t="s">
        <v>1969</v>
      </c>
      <c r="C2258" s="58" t="s">
        <v>3046</v>
      </c>
      <c r="D2258" s="56">
        <v>7</v>
      </c>
      <c r="E2258" s="56">
        <v>7</v>
      </c>
      <c r="F2258" s="57">
        <v>632.79</v>
      </c>
      <c r="G2258" s="57">
        <v>90.4</v>
      </c>
      <c r="H2258" s="57">
        <v>632.79</v>
      </c>
      <c r="I2258" s="57" t="s">
        <v>28</v>
      </c>
      <c r="J2258" s="57" t="s">
        <v>28</v>
      </c>
      <c r="K2258" s="57">
        <v>90.4</v>
      </c>
    </row>
    <row r="2259" spans="1:11" ht="22.5">
      <c r="A2259" s="54">
        <v>7176</v>
      </c>
      <c r="B2259" s="54" t="s">
        <v>1967</v>
      </c>
      <c r="C2259" s="58" t="s">
        <v>3046</v>
      </c>
      <c r="D2259" s="56">
        <v>7</v>
      </c>
      <c r="E2259" s="56">
        <v>7</v>
      </c>
      <c r="F2259" s="57">
        <v>632.79</v>
      </c>
      <c r="G2259" s="57">
        <v>90.4</v>
      </c>
      <c r="H2259" s="57">
        <v>632.79</v>
      </c>
      <c r="I2259" s="57" t="s">
        <v>28</v>
      </c>
      <c r="J2259" s="57" t="s">
        <v>28</v>
      </c>
      <c r="K2259" s="57">
        <v>90.4</v>
      </c>
    </row>
    <row r="2260" spans="1:11" ht="22.5">
      <c r="A2260" s="54">
        <v>7177</v>
      </c>
      <c r="B2260" s="54" t="s">
        <v>1977</v>
      </c>
      <c r="C2260" s="58" t="s">
        <v>3047</v>
      </c>
      <c r="D2260" s="56">
        <v>7</v>
      </c>
      <c r="E2260" s="56">
        <v>7</v>
      </c>
      <c r="F2260" s="57">
        <v>609.48</v>
      </c>
      <c r="G2260" s="57">
        <v>87.07</v>
      </c>
      <c r="H2260" s="57">
        <v>609.48</v>
      </c>
      <c r="I2260" s="57" t="s">
        <v>28</v>
      </c>
      <c r="J2260" s="57" t="s">
        <v>28</v>
      </c>
      <c r="K2260" s="57">
        <v>87.07</v>
      </c>
    </row>
    <row r="2261" spans="1:11" ht="22.5">
      <c r="A2261" s="54">
        <v>7177</v>
      </c>
      <c r="B2261" s="54" t="s">
        <v>1971</v>
      </c>
      <c r="C2261" s="58" t="s">
        <v>3047</v>
      </c>
      <c r="D2261" s="56">
        <v>7</v>
      </c>
      <c r="E2261" s="56">
        <v>7</v>
      </c>
      <c r="F2261" s="57">
        <v>609.48</v>
      </c>
      <c r="G2261" s="57">
        <v>87.07</v>
      </c>
      <c r="H2261" s="57">
        <v>609.48</v>
      </c>
      <c r="I2261" s="57" t="s">
        <v>28</v>
      </c>
      <c r="J2261" s="57" t="s">
        <v>28</v>
      </c>
      <c r="K2261" s="57">
        <v>87.07</v>
      </c>
    </row>
    <row r="2262" spans="1:11" ht="22.5">
      <c r="A2262" s="54">
        <v>7177</v>
      </c>
      <c r="B2262" s="54" t="s">
        <v>1973</v>
      </c>
      <c r="C2262" s="58" t="s">
        <v>3047</v>
      </c>
      <c r="D2262" s="56">
        <v>7</v>
      </c>
      <c r="E2262" s="56">
        <v>7</v>
      </c>
      <c r="F2262" s="57">
        <v>609.48</v>
      </c>
      <c r="G2262" s="57">
        <v>87.07</v>
      </c>
      <c r="H2262" s="57">
        <v>609.48</v>
      </c>
      <c r="I2262" s="57" t="s">
        <v>28</v>
      </c>
      <c r="J2262" s="57" t="s">
        <v>28</v>
      </c>
      <c r="K2262" s="57">
        <v>87.07</v>
      </c>
    </row>
    <row r="2263" spans="1:11" ht="22.5">
      <c r="A2263" s="54">
        <v>7177</v>
      </c>
      <c r="B2263" s="54" t="s">
        <v>1975</v>
      </c>
      <c r="C2263" s="58" t="s">
        <v>3047</v>
      </c>
      <c r="D2263" s="56">
        <v>7</v>
      </c>
      <c r="E2263" s="56">
        <v>7</v>
      </c>
      <c r="F2263" s="57">
        <v>609.48</v>
      </c>
      <c r="G2263" s="57">
        <v>87.07</v>
      </c>
      <c r="H2263" s="57">
        <v>609.48</v>
      </c>
      <c r="I2263" s="57" t="s">
        <v>28</v>
      </c>
      <c r="J2263" s="57" t="s">
        <v>28</v>
      </c>
      <c r="K2263" s="57">
        <v>87.07</v>
      </c>
    </row>
    <row r="2264" spans="1:11" ht="22.5">
      <c r="A2264" s="54">
        <v>7178</v>
      </c>
      <c r="B2264" s="54" t="s">
        <v>1993</v>
      </c>
      <c r="C2264" s="58" t="s">
        <v>3048</v>
      </c>
      <c r="D2264" s="56">
        <v>7</v>
      </c>
      <c r="E2264" s="56">
        <v>7</v>
      </c>
      <c r="F2264" s="57">
        <v>972.18</v>
      </c>
      <c r="G2264" s="57">
        <v>138.88</v>
      </c>
      <c r="H2264" s="57">
        <v>972.18</v>
      </c>
      <c r="I2264" s="57" t="s">
        <v>28</v>
      </c>
      <c r="J2264" s="57" t="s">
        <v>28</v>
      </c>
      <c r="K2264" s="57">
        <v>138.88</v>
      </c>
    </row>
    <row r="2265" spans="1:11" ht="22.5">
      <c r="A2265" s="54">
        <v>7178</v>
      </c>
      <c r="B2265" s="54" t="s">
        <v>1991</v>
      </c>
      <c r="C2265" s="58" t="s">
        <v>3048</v>
      </c>
      <c r="D2265" s="56">
        <v>7</v>
      </c>
      <c r="E2265" s="56">
        <v>7</v>
      </c>
      <c r="F2265" s="57">
        <v>972.18</v>
      </c>
      <c r="G2265" s="57">
        <v>138.88</v>
      </c>
      <c r="H2265" s="57">
        <v>972.18</v>
      </c>
      <c r="I2265" s="57" t="s">
        <v>28</v>
      </c>
      <c r="J2265" s="57" t="s">
        <v>28</v>
      </c>
      <c r="K2265" s="57">
        <v>138.88</v>
      </c>
    </row>
    <row r="2266" spans="1:11" ht="22.5">
      <c r="A2266" s="54">
        <v>7178</v>
      </c>
      <c r="B2266" s="54" t="s">
        <v>1989</v>
      </c>
      <c r="C2266" s="58" t="s">
        <v>3048</v>
      </c>
      <c r="D2266" s="56">
        <v>7</v>
      </c>
      <c r="E2266" s="56">
        <v>7</v>
      </c>
      <c r="F2266" s="57">
        <v>972.18</v>
      </c>
      <c r="G2266" s="57">
        <v>138.88</v>
      </c>
      <c r="H2266" s="57">
        <v>972.18</v>
      </c>
      <c r="I2266" s="57" t="s">
        <v>28</v>
      </c>
      <c r="J2266" s="57" t="s">
        <v>28</v>
      </c>
      <c r="K2266" s="57">
        <v>138.88</v>
      </c>
    </row>
    <row r="2267" spans="1:11" ht="22.5">
      <c r="A2267" s="54">
        <v>7178</v>
      </c>
      <c r="B2267" s="54" t="s">
        <v>1987</v>
      </c>
      <c r="C2267" s="58" t="s">
        <v>3048</v>
      </c>
      <c r="D2267" s="56">
        <v>7</v>
      </c>
      <c r="E2267" s="56">
        <v>7</v>
      </c>
      <c r="F2267" s="57">
        <v>972.18</v>
      </c>
      <c r="G2267" s="57">
        <v>138.88</v>
      </c>
      <c r="H2267" s="57">
        <v>972.18</v>
      </c>
      <c r="I2267" s="57" t="s">
        <v>28</v>
      </c>
      <c r="J2267" s="57" t="s">
        <v>28</v>
      </c>
      <c r="K2267" s="57">
        <v>138.88</v>
      </c>
    </row>
    <row r="2268" spans="1:11" ht="22.5">
      <c r="A2268" s="54">
        <v>7179</v>
      </c>
      <c r="B2268" s="54" t="s">
        <v>1995</v>
      </c>
      <c r="C2268" s="58" t="s">
        <v>3049</v>
      </c>
      <c r="D2268" s="56">
        <v>7</v>
      </c>
      <c r="E2268" s="56">
        <v>7</v>
      </c>
      <c r="F2268" s="57">
        <v>621.39</v>
      </c>
      <c r="G2268" s="57">
        <v>88.77</v>
      </c>
      <c r="H2268" s="57">
        <v>621.39</v>
      </c>
      <c r="I2268" s="57" t="s">
        <v>28</v>
      </c>
      <c r="J2268" s="57" t="s">
        <v>28</v>
      </c>
      <c r="K2268" s="57">
        <v>88.77</v>
      </c>
    </row>
    <row r="2269" spans="1:11" ht="22.5">
      <c r="A2269" s="54">
        <v>7179</v>
      </c>
      <c r="B2269" s="54" t="s">
        <v>1997</v>
      </c>
      <c r="C2269" s="58" t="s">
        <v>3049</v>
      </c>
      <c r="D2269" s="56">
        <v>7</v>
      </c>
      <c r="E2269" s="56">
        <v>7</v>
      </c>
      <c r="F2269" s="57">
        <v>621.39</v>
      </c>
      <c r="G2269" s="57">
        <v>88.77</v>
      </c>
      <c r="H2269" s="57">
        <v>621.39</v>
      </c>
      <c r="I2269" s="57" t="s">
        <v>28</v>
      </c>
      <c r="J2269" s="57" t="s">
        <v>28</v>
      </c>
      <c r="K2269" s="57">
        <v>88.77</v>
      </c>
    </row>
    <row r="2270" spans="1:11" ht="22.5">
      <c r="A2270" s="54">
        <v>7179</v>
      </c>
      <c r="B2270" s="54" t="s">
        <v>1999</v>
      </c>
      <c r="C2270" s="58" t="s">
        <v>3049</v>
      </c>
      <c r="D2270" s="56">
        <v>7</v>
      </c>
      <c r="E2270" s="56">
        <v>7</v>
      </c>
      <c r="F2270" s="57">
        <v>621.39</v>
      </c>
      <c r="G2270" s="57">
        <v>88.77</v>
      </c>
      <c r="H2270" s="57">
        <v>621.39</v>
      </c>
      <c r="I2270" s="57" t="s">
        <v>28</v>
      </c>
      <c r="J2270" s="57" t="s">
        <v>28</v>
      </c>
      <c r="K2270" s="57">
        <v>88.77</v>
      </c>
    </row>
    <row r="2271" spans="1:11" ht="22.5">
      <c r="A2271" s="54">
        <v>7179</v>
      </c>
      <c r="B2271" s="54" t="s">
        <v>2001</v>
      </c>
      <c r="C2271" s="58" t="s">
        <v>3049</v>
      </c>
      <c r="D2271" s="56">
        <v>7</v>
      </c>
      <c r="E2271" s="56">
        <v>7</v>
      </c>
      <c r="F2271" s="57">
        <v>621.39</v>
      </c>
      <c r="G2271" s="57">
        <v>88.77</v>
      </c>
      <c r="H2271" s="57">
        <v>621.39</v>
      </c>
      <c r="I2271" s="57" t="s">
        <v>28</v>
      </c>
      <c r="J2271" s="57" t="s">
        <v>28</v>
      </c>
      <c r="K2271" s="57">
        <v>88.77</v>
      </c>
    </row>
    <row r="2272" spans="1:11" ht="22.5">
      <c r="A2272" s="54">
        <v>7180</v>
      </c>
      <c r="B2272" s="54" t="s">
        <v>2003</v>
      </c>
      <c r="C2272" s="58" t="s">
        <v>3050</v>
      </c>
      <c r="D2272" s="56">
        <v>7</v>
      </c>
      <c r="E2272" s="56">
        <v>7</v>
      </c>
      <c r="F2272" s="57">
        <v>665.28</v>
      </c>
      <c r="G2272" s="57">
        <v>95.04</v>
      </c>
      <c r="H2272" s="57">
        <v>665.28</v>
      </c>
      <c r="I2272" s="57" t="s">
        <v>28</v>
      </c>
      <c r="J2272" s="57" t="s">
        <v>28</v>
      </c>
      <c r="K2272" s="57">
        <v>95.04</v>
      </c>
    </row>
    <row r="2273" spans="1:11" ht="22.5">
      <c r="A2273" s="54">
        <v>7180</v>
      </c>
      <c r="B2273" s="54" t="s">
        <v>2005</v>
      </c>
      <c r="C2273" s="58" t="s">
        <v>3050</v>
      </c>
      <c r="D2273" s="56">
        <v>7</v>
      </c>
      <c r="E2273" s="56">
        <v>7</v>
      </c>
      <c r="F2273" s="57">
        <v>665.28</v>
      </c>
      <c r="G2273" s="57">
        <v>95.04</v>
      </c>
      <c r="H2273" s="57">
        <v>665.28</v>
      </c>
      <c r="I2273" s="57" t="s">
        <v>28</v>
      </c>
      <c r="J2273" s="57" t="s">
        <v>28</v>
      </c>
      <c r="K2273" s="57">
        <v>95.04</v>
      </c>
    </row>
    <row r="2274" spans="1:11" ht="22.5">
      <c r="A2274" s="54">
        <v>7180</v>
      </c>
      <c r="B2274" s="54" t="s">
        <v>2009</v>
      </c>
      <c r="C2274" s="58" t="s">
        <v>3050</v>
      </c>
      <c r="D2274" s="56">
        <v>7</v>
      </c>
      <c r="E2274" s="56">
        <v>7</v>
      </c>
      <c r="F2274" s="57">
        <v>665.28</v>
      </c>
      <c r="G2274" s="57">
        <v>95.04</v>
      </c>
      <c r="H2274" s="57">
        <v>665.28</v>
      </c>
      <c r="I2274" s="57" t="s">
        <v>28</v>
      </c>
      <c r="J2274" s="57" t="s">
        <v>28</v>
      </c>
      <c r="K2274" s="57">
        <v>95.04</v>
      </c>
    </row>
    <row r="2275" spans="1:11" ht="22.5">
      <c r="A2275" s="54">
        <v>7180</v>
      </c>
      <c r="B2275" s="54" t="s">
        <v>2007</v>
      </c>
      <c r="C2275" s="58" t="s">
        <v>3050</v>
      </c>
      <c r="D2275" s="56">
        <v>7</v>
      </c>
      <c r="E2275" s="56">
        <v>7</v>
      </c>
      <c r="F2275" s="57">
        <v>665.28</v>
      </c>
      <c r="G2275" s="57">
        <v>95.04</v>
      </c>
      <c r="H2275" s="57">
        <v>665.28</v>
      </c>
      <c r="I2275" s="57" t="s">
        <v>28</v>
      </c>
      <c r="J2275" s="57" t="s">
        <v>28</v>
      </c>
      <c r="K2275" s="57">
        <v>95.04</v>
      </c>
    </row>
    <row r="2276" spans="1:11" ht="22.5">
      <c r="A2276" s="54">
        <v>7181</v>
      </c>
      <c r="B2276" s="54" t="s">
        <v>2017</v>
      </c>
      <c r="C2276" s="58" t="s">
        <v>3051</v>
      </c>
      <c r="D2276" s="56">
        <v>7</v>
      </c>
      <c r="E2276" s="56">
        <v>7</v>
      </c>
      <c r="F2276" s="57">
        <v>593.12</v>
      </c>
      <c r="G2276" s="57">
        <v>84.73</v>
      </c>
      <c r="H2276" s="57">
        <v>593.12</v>
      </c>
      <c r="I2276" s="57" t="s">
        <v>28</v>
      </c>
      <c r="J2276" s="57" t="s">
        <v>28</v>
      </c>
      <c r="K2276" s="57">
        <v>84.73</v>
      </c>
    </row>
    <row r="2277" spans="1:11" ht="22.5">
      <c r="A2277" s="54">
        <v>7181</v>
      </c>
      <c r="B2277" s="54" t="s">
        <v>2011</v>
      </c>
      <c r="C2277" s="58" t="s">
        <v>3051</v>
      </c>
      <c r="D2277" s="56">
        <v>7</v>
      </c>
      <c r="E2277" s="56">
        <v>7</v>
      </c>
      <c r="F2277" s="57">
        <v>593.12</v>
      </c>
      <c r="G2277" s="57">
        <v>84.73</v>
      </c>
      <c r="H2277" s="57">
        <v>593.12</v>
      </c>
      <c r="I2277" s="57" t="s">
        <v>28</v>
      </c>
      <c r="J2277" s="57" t="s">
        <v>28</v>
      </c>
      <c r="K2277" s="57">
        <v>84.73</v>
      </c>
    </row>
    <row r="2278" spans="1:11" ht="22.5">
      <c r="A2278" s="54">
        <v>7181</v>
      </c>
      <c r="B2278" s="54" t="s">
        <v>2013</v>
      </c>
      <c r="C2278" s="58" t="s">
        <v>3051</v>
      </c>
      <c r="D2278" s="56">
        <v>7</v>
      </c>
      <c r="E2278" s="56">
        <v>7</v>
      </c>
      <c r="F2278" s="57">
        <v>593.12</v>
      </c>
      <c r="G2278" s="57">
        <v>84.73</v>
      </c>
      <c r="H2278" s="57">
        <v>593.12</v>
      </c>
      <c r="I2278" s="57" t="s">
        <v>28</v>
      </c>
      <c r="J2278" s="57" t="s">
        <v>28</v>
      </c>
      <c r="K2278" s="57">
        <v>84.73</v>
      </c>
    </row>
    <row r="2279" spans="1:11" ht="22.5">
      <c r="A2279" s="54">
        <v>7181</v>
      </c>
      <c r="B2279" s="54" t="s">
        <v>2015</v>
      </c>
      <c r="C2279" s="58" t="s">
        <v>3051</v>
      </c>
      <c r="D2279" s="56">
        <v>7</v>
      </c>
      <c r="E2279" s="56">
        <v>7</v>
      </c>
      <c r="F2279" s="57">
        <v>593.12</v>
      </c>
      <c r="G2279" s="57">
        <v>84.73</v>
      </c>
      <c r="H2279" s="57">
        <v>593.12</v>
      </c>
      <c r="I2279" s="57" t="s">
        <v>28</v>
      </c>
      <c r="J2279" s="57" t="s">
        <v>28</v>
      </c>
      <c r="K2279" s="57">
        <v>84.73</v>
      </c>
    </row>
    <row r="2280" spans="1:11" ht="33.75">
      <c r="A2280" s="54">
        <v>7182</v>
      </c>
      <c r="B2280" s="54" t="s">
        <v>2027</v>
      </c>
      <c r="C2280" s="58" t="s">
        <v>3052</v>
      </c>
      <c r="D2280" s="56">
        <v>7</v>
      </c>
      <c r="E2280" s="56">
        <v>7</v>
      </c>
      <c r="F2280" s="57">
        <v>906.95</v>
      </c>
      <c r="G2280" s="57">
        <v>129.56</v>
      </c>
      <c r="H2280" s="57">
        <v>906.95</v>
      </c>
      <c r="I2280" s="57" t="s">
        <v>28</v>
      </c>
      <c r="J2280" s="57" t="s">
        <v>28</v>
      </c>
      <c r="K2280" s="57">
        <v>129.56</v>
      </c>
    </row>
    <row r="2281" spans="1:11" ht="33.75">
      <c r="A2281" s="54">
        <v>7182</v>
      </c>
      <c r="B2281" s="54" t="s">
        <v>2025</v>
      </c>
      <c r="C2281" s="58" t="s">
        <v>3052</v>
      </c>
      <c r="D2281" s="56">
        <v>7</v>
      </c>
      <c r="E2281" s="56">
        <v>7</v>
      </c>
      <c r="F2281" s="57">
        <v>906.95</v>
      </c>
      <c r="G2281" s="57">
        <v>129.56</v>
      </c>
      <c r="H2281" s="57">
        <v>906.95</v>
      </c>
      <c r="I2281" s="57" t="s">
        <v>28</v>
      </c>
      <c r="J2281" s="57" t="s">
        <v>28</v>
      </c>
      <c r="K2281" s="57">
        <v>129.56</v>
      </c>
    </row>
    <row r="2282" spans="1:11" ht="33.75">
      <c r="A2282" s="54">
        <v>7182</v>
      </c>
      <c r="B2282" s="54" t="s">
        <v>2023</v>
      </c>
      <c r="C2282" s="58" t="s">
        <v>3052</v>
      </c>
      <c r="D2282" s="56">
        <v>7</v>
      </c>
      <c r="E2282" s="56">
        <v>7</v>
      </c>
      <c r="F2282" s="57">
        <v>906.95</v>
      </c>
      <c r="G2282" s="57">
        <v>129.56</v>
      </c>
      <c r="H2282" s="57">
        <v>906.95</v>
      </c>
      <c r="I2282" s="57" t="s">
        <v>28</v>
      </c>
      <c r="J2282" s="57" t="s">
        <v>28</v>
      </c>
      <c r="K2282" s="57">
        <v>129.56</v>
      </c>
    </row>
    <row r="2283" spans="1:11" ht="33.75">
      <c r="A2283" s="54">
        <v>7182</v>
      </c>
      <c r="B2283" s="54" t="s">
        <v>2021</v>
      </c>
      <c r="C2283" s="58" t="s">
        <v>3052</v>
      </c>
      <c r="D2283" s="56">
        <v>7</v>
      </c>
      <c r="E2283" s="56">
        <v>7</v>
      </c>
      <c r="F2283" s="57">
        <v>906.95</v>
      </c>
      <c r="G2283" s="57">
        <v>129.56</v>
      </c>
      <c r="H2283" s="57">
        <v>906.95</v>
      </c>
      <c r="I2283" s="57" t="s">
        <v>28</v>
      </c>
      <c r="J2283" s="57" t="s">
        <v>28</v>
      </c>
      <c r="K2283" s="57">
        <v>129.56</v>
      </c>
    </row>
    <row r="2284" spans="1:11" ht="33.75">
      <c r="A2284" s="54">
        <v>7183</v>
      </c>
      <c r="B2284" s="54" t="s">
        <v>2029</v>
      </c>
      <c r="C2284" s="58" t="s">
        <v>3053</v>
      </c>
      <c r="D2284" s="56">
        <v>7</v>
      </c>
      <c r="E2284" s="56">
        <v>7</v>
      </c>
      <c r="F2284" s="57">
        <v>684.1</v>
      </c>
      <c r="G2284" s="57">
        <v>97.73</v>
      </c>
      <c r="H2284" s="57">
        <v>684.1</v>
      </c>
      <c r="I2284" s="57" t="s">
        <v>28</v>
      </c>
      <c r="J2284" s="57" t="s">
        <v>28</v>
      </c>
      <c r="K2284" s="57">
        <v>97.73</v>
      </c>
    </row>
    <row r="2285" spans="1:11" ht="33.75">
      <c r="A2285" s="54">
        <v>7183</v>
      </c>
      <c r="B2285" s="54" t="s">
        <v>2031</v>
      </c>
      <c r="C2285" s="58" t="s">
        <v>3053</v>
      </c>
      <c r="D2285" s="56">
        <v>7</v>
      </c>
      <c r="E2285" s="56">
        <v>7</v>
      </c>
      <c r="F2285" s="57">
        <v>684.1</v>
      </c>
      <c r="G2285" s="57">
        <v>97.73</v>
      </c>
      <c r="H2285" s="57">
        <v>684.1</v>
      </c>
      <c r="I2285" s="57" t="s">
        <v>28</v>
      </c>
      <c r="J2285" s="57" t="s">
        <v>28</v>
      </c>
      <c r="K2285" s="57">
        <v>97.73</v>
      </c>
    </row>
    <row r="2286" spans="1:11" ht="33.75">
      <c r="A2286" s="54">
        <v>7183</v>
      </c>
      <c r="B2286" s="54" t="s">
        <v>2033</v>
      </c>
      <c r="C2286" s="58" t="s">
        <v>3053</v>
      </c>
      <c r="D2286" s="56">
        <v>7</v>
      </c>
      <c r="E2286" s="56">
        <v>7</v>
      </c>
      <c r="F2286" s="57">
        <v>684.1</v>
      </c>
      <c r="G2286" s="57">
        <v>97.73</v>
      </c>
      <c r="H2286" s="57">
        <v>684.1</v>
      </c>
      <c r="I2286" s="57" t="s">
        <v>28</v>
      </c>
      <c r="J2286" s="57" t="s">
        <v>28</v>
      </c>
      <c r="K2286" s="57">
        <v>97.73</v>
      </c>
    </row>
    <row r="2287" spans="1:11" ht="33.75">
      <c r="A2287" s="54">
        <v>7183</v>
      </c>
      <c r="B2287" s="54" t="s">
        <v>2035</v>
      </c>
      <c r="C2287" s="58" t="s">
        <v>3053</v>
      </c>
      <c r="D2287" s="56">
        <v>7</v>
      </c>
      <c r="E2287" s="56">
        <v>7</v>
      </c>
      <c r="F2287" s="57">
        <v>684.1</v>
      </c>
      <c r="G2287" s="57">
        <v>97.73</v>
      </c>
      <c r="H2287" s="57">
        <v>684.1</v>
      </c>
      <c r="I2287" s="57" t="s">
        <v>28</v>
      </c>
      <c r="J2287" s="57" t="s">
        <v>28</v>
      </c>
      <c r="K2287" s="57">
        <v>97.73</v>
      </c>
    </row>
    <row r="2288" spans="1:11" ht="33.75">
      <c r="A2288" s="54">
        <v>7184</v>
      </c>
      <c r="B2288" s="54" t="s">
        <v>2041</v>
      </c>
      <c r="C2288" s="58" t="s">
        <v>3054</v>
      </c>
      <c r="D2288" s="56">
        <v>7</v>
      </c>
      <c r="E2288" s="56">
        <v>7</v>
      </c>
      <c r="F2288" s="57">
        <v>598.27</v>
      </c>
      <c r="G2288" s="57">
        <v>85.47</v>
      </c>
      <c r="H2288" s="57">
        <v>598.27</v>
      </c>
      <c r="I2288" s="57" t="s">
        <v>28</v>
      </c>
      <c r="J2288" s="57" t="s">
        <v>28</v>
      </c>
      <c r="K2288" s="57">
        <v>85.47</v>
      </c>
    </row>
    <row r="2289" spans="1:11" ht="33.75">
      <c r="A2289" s="54">
        <v>7184</v>
      </c>
      <c r="B2289" s="54" t="s">
        <v>2037</v>
      </c>
      <c r="C2289" s="58" t="s">
        <v>3054</v>
      </c>
      <c r="D2289" s="56">
        <v>7</v>
      </c>
      <c r="E2289" s="56">
        <v>7</v>
      </c>
      <c r="F2289" s="57">
        <v>598.27</v>
      </c>
      <c r="G2289" s="57">
        <v>85.47</v>
      </c>
      <c r="H2289" s="57">
        <v>598.27</v>
      </c>
      <c r="I2289" s="57" t="s">
        <v>28</v>
      </c>
      <c r="J2289" s="57" t="s">
        <v>28</v>
      </c>
      <c r="K2289" s="57">
        <v>85.47</v>
      </c>
    </row>
    <row r="2290" spans="1:11" ht="33.75">
      <c r="A2290" s="54">
        <v>7184</v>
      </c>
      <c r="B2290" s="54" t="s">
        <v>2039</v>
      </c>
      <c r="C2290" s="58" t="s">
        <v>3054</v>
      </c>
      <c r="D2290" s="56">
        <v>7</v>
      </c>
      <c r="E2290" s="56">
        <v>7</v>
      </c>
      <c r="F2290" s="57">
        <v>598.27</v>
      </c>
      <c r="G2290" s="57">
        <v>85.47</v>
      </c>
      <c r="H2290" s="57">
        <v>598.27</v>
      </c>
      <c r="I2290" s="57" t="s">
        <v>28</v>
      </c>
      <c r="J2290" s="57" t="s">
        <v>28</v>
      </c>
      <c r="K2290" s="57">
        <v>85.47</v>
      </c>
    </row>
    <row r="2291" spans="1:11" ht="33.75">
      <c r="A2291" s="54">
        <v>7184</v>
      </c>
      <c r="B2291" s="54" t="s">
        <v>2043</v>
      </c>
      <c r="C2291" s="58" t="s">
        <v>3054</v>
      </c>
      <c r="D2291" s="56">
        <v>7</v>
      </c>
      <c r="E2291" s="56">
        <v>7</v>
      </c>
      <c r="F2291" s="57">
        <v>598.27</v>
      </c>
      <c r="G2291" s="57">
        <v>85.47</v>
      </c>
      <c r="H2291" s="57">
        <v>598.27</v>
      </c>
      <c r="I2291" s="57" t="s">
        <v>28</v>
      </c>
      <c r="J2291" s="57" t="s">
        <v>28</v>
      </c>
      <c r="K2291" s="57">
        <v>85.47</v>
      </c>
    </row>
    <row r="2292" spans="1:11" ht="45">
      <c r="A2292" s="54">
        <v>7185</v>
      </c>
      <c r="B2292" s="54" t="s">
        <v>2053</v>
      </c>
      <c r="C2292" s="58" t="s">
        <v>3055</v>
      </c>
      <c r="D2292" s="56">
        <v>7</v>
      </c>
      <c r="E2292" s="56">
        <v>7</v>
      </c>
      <c r="F2292" s="57">
        <v>606.79999999999995</v>
      </c>
      <c r="G2292" s="57">
        <v>86.69</v>
      </c>
      <c r="H2292" s="57">
        <v>606.79999999999995</v>
      </c>
      <c r="I2292" s="57" t="s">
        <v>28</v>
      </c>
      <c r="J2292" s="57" t="s">
        <v>28</v>
      </c>
      <c r="K2292" s="57">
        <v>86.69</v>
      </c>
    </row>
    <row r="2293" spans="1:11" ht="45">
      <c r="A2293" s="54">
        <v>7185</v>
      </c>
      <c r="B2293" s="54" t="s">
        <v>2049</v>
      </c>
      <c r="C2293" s="58" t="s">
        <v>3055</v>
      </c>
      <c r="D2293" s="56">
        <v>7</v>
      </c>
      <c r="E2293" s="56">
        <v>7</v>
      </c>
      <c r="F2293" s="57">
        <v>606.79999999999995</v>
      </c>
      <c r="G2293" s="57">
        <v>86.69</v>
      </c>
      <c r="H2293" s="57">
        <v>606.79999999999995</v>
      </c>
      <c r="I2293" s="57" t="s">
        <v>28</v>
      </c>
      <c r="J2293" s="57" t="s">
        <v>28</v>
      </c>
      <c r="K2293" s="57">
        <v>86.69</v>
      </c>
    </row>
    <row r="2294" spans="1:11" ht="45">
      <c r="A2294" s="54">
        <v>7185</v>
      </c>
      <c r="B2294" s="54" t="s">
        <v>2047</v>
      </c>
      <c r="C2294" s="58" t="s">
        <v>3055</v>
      </c>
      <c r="D2294" s="56">
        <v>7</v>
      </c>
      <c r="E2294" s="56">
        <v>7</v>
      </c>
      <c r="F2294" s="57">
        <v>606.79999999999995</v>
      </c>
      <c r="G2294" s="57">
        <v>86.69</v>
      </c>
      <c r="H2294" s="57">
        <v>606.79999999999995</v>
      </c>
      <c r="I2294" s="57" t="s">
        <v>28</v>
      </c>
      <c r="J2294" s="57" t="s">
        <v>28</v>
      </c>
      <c r="K2294" s="57">
        <v>86.69</v>
      </c>
    </row>
    <row r="2295" spans="1:11" ht="45">
      <c r="A2295" s="54">
        <v>7185</v>
      </c>
      <c r="B2295" s="54" t="s">
        <v>2051</v>
      </c>
      <c r="C2295" s="58" t="s">
        <v>3055</v>
      </c>
      <c r="D2295" s="56">
        <v>7</v>
      </c>
      <c r="E2295" s="56">
        <v>7</v>
      </c>
      <c r="F2295" s="57">
        <v>606.79999999999995</v>
      </c>
      <c r="G2295" s="57">
        <v>86.69</v>
      </c>
      <c r="H2295" s="57">
        <v>606.79999999999995</v>
      </c>
      <c r="I2295" s="57" t="s">
        <v>28</v>
      </c>
      <c r="J2295" s="57" t="s">
        <v>28</v>
      </c>
      <c r="K2295" s="57">
        <v>86.69</v>
      </c>
    </row>
    <row r="2296" spans="1:11" ht="45">
      <c r="A2296" s="54">
        <v>7186</v>
      </c>
      <c r="B2296" s="54" t="s">
        <v>2055</v>
      </c>
      <c r="C2296" s="58" t="s">
        <v>3056</v>
      </c>
      <c r="D2296" s="56">
        <v>7</v>
      </c>
      <c r="E2296" s="56">
        <v>7</v>
      </c>
      <c r="F2296" s="57">
        <v>535.25</v>
      </c>
      <c r="G2296" s="57">
        <v>76.459999999999994</v>
      </c>
      <c r="H2296" s="57">
        <v>535.25</v>
      </c>
      <c r="I2296" s="57" t="s">
        <v>28</v>
      </c>
      <c r="J2296" s="57" t="s">
        <v>28</v>
      </c>
      <c r="K2296" s="57">
        <v>76.459999999999994</v>
      </c>
    </row>
    <row r="2297" spans="1:11" ht="45">
      <c r="A2297" s="54">
        <v>7186</v>
      </c>
      <c r="B2297" s="54" t="s">
        <v>2057</v>
      </c>
      <c r="C2297" s="58" t="s">
        <v>3056</v>
      </c>
      <c r="D2297" s="56">
        <v>7</v>
      </c>
      <c r="E2297" s="56">
        <v>7</v>
      </c>
      <c r="F2297" s="57">
        <v>535.25</v>
      </c>
      <c r="G2297" s="57">
        <v>76.459999999999994</v>
      </c>
      <c r="H2297" s="57">
        <v>535.25</v>
      </c>
      <c r="I2297" s="57" t="s">
        <v>28</v>
      </c>
      <c r="J2297" s="57" t="s">
        <v>28</v>
      </c>
      <c r="K2297" s="57">
        <v>76.459999999999994</v>
      </c>
    </row>
    <row r="2298" spans="1:11" ht="45">
      <c r="A2298" s="54">
        <v>7186</v>
      </c>
      <c r="B2298" s="54" t="s">
        <v>2059</v>
      </c>
      <c r="C2298" s="58" t="s">
        <v>3056</v>
      </c>
      <c r="D2298" s="56">
        <v>7</v>
      </c>
      <c r="E2298" s="56">
        <v>7</v>
      </c>
      <c r="F2298" s="57">
        <v>535.25</v>
      </c>
      <c r="G2298" s="57">
        <v>76.459999999999994</v>
      </c>
      <c r="H2298" s="57">
        <v>535.25</v>
      </c>
      <c r="I2298" s="57" t="s">
        <v>28</v>
      </c>
      <c r="J2298" s="57" t="s">
        <v>28</v>
      </c>
      <c r="K2298" s="57">
        <v>76.459999999999994</v>
      </c>
    </row>
    <row r="2299" spans="1:11" ht="45">
      <c r="A2299" s="54">
        <v>7186</v>
      </c>
      <c r="B2299" s="54" t="s">
        <v>2061</v>
      </c>
      <c r="C2299" s="58" t="s">
        <v>3056</v>
      </c>
      <c r="D2299" s="56">
        <v>7</v>
      </c>
      <c r="E2299" s="56">
        <v>7</v>
      </c>
      <c r="F2299" s="57">
        <v>535.25</v>
      </c>
      <c r="G2299" s="57">
        <v>76.459999999999994</v>
      </c>
      <c r="H2299" s="57">
        <v>535.25</v>
      </c>
      <c r="I2299" s="57" t="s">
        <v>28</v>
      </c>
      <c r="J2299" s="57" t="s">
        <v>28</v>
      </c>
      <c r="K2299" s="57">
        <v>76.459999999999994</v>
      </c>
    </row>
    <row r="2300" spans="1:11" ht="33.75">
      <c r="A2300" s="54">
        <v>7187</v>
      </c>
      <c r="B2300" s="54" t="s">
        <v>2065</v>
      </c>
      <c r="C2300" s="58" t="s">
        <v>3057</v>
      </c>
      <c r="D2300" s="56">
        <v>7</v>
      </c>
      <c r="E2300" s="56">
        <v>7</v>
      </c>
      <c r="F2300" s="57">
        <v>739.77</v>
      </c>
      <c r="G2300" s="57">
        <v>105.68</v>
      </c>
      <c r="H2300" s="57">
        <v>739.77</v>
      </c>
      <c r="I2300" s="57" t="s">
        <v>28</v>
      </c>
      <c r="J2300" s="57" t="s">
        <v>28</v>
      </c>
      <c r="K2300" s="57">
        <v>105.68</v>
      </c>
    </row>
    <row r="2301" spans="1:11" ht="33.75">
      <c r="A2301" s="54">
        <v>7187</v>
      </c>
      <c r="B2301" s="54" t="s">
        <v>2067</v>
      </c>
      <c r="C2301" s="58" t="s">
        <v>3057</v>
      </c>
      <c r="D2301" s="56">
        <v>7</v>
      </c>
      <c r="E2301" s="56">
        <v>7</v>
      </c>
      <c r="F2301" s="57">
        <v>739.77</v>
      </c>
      <c r="G2301" s="57">
        <v>105.68</v>
      </c>
      <c r="H2301" s="57">
        <v>739.77</v>
      </c>
      <c r="I2301" s="57" t="s">
        <v>28</v>
      </c>
      <c r="J2301" s="57" t="s">
        <v>28</v>
      </c>
      <c r="K2301" s="57">
        <v>105.68</v>
      </c>
    </row>
    <row r="2302" spans="1:11" ht="33.75">
      <c r="A2302" s="54">
        <v>7187</v>
      </c>
      <c r="B2302" s="54" t="s">
        <v>2069</v>
      </c>
      <c r="C2302" s="58" t="s">
        <v>3057</v>
      </c>
      <c r="D2302" s="56">
        <v>7</v>
      </c>
      <c r="E2302" s="56">
        <v>7</v>
      </c>
      <c r="F2302" s="57">
        <v>739.77</v>
      </c>
      <c r="G2302" s="57">
        <v>105.68</v>
      </c>
      <c r="H2302" s="57">
        <v>739.77</v>
      </c>
      <c r="I2302" s="57" t="s">
        <v>28</v>
      </c>
      <c r="J2302" s="57" t="s">
        <v>28</v>
      </c>
      <c r="K2302" s="57">
        <v>105.68</v>
      </c>
    </row>
    <row r="2303" spans="1:11" ht="33.75">
      <c r="A2303" s="54">
        <v>7187</v>
      </c>
      <c r="B2303" s="54" t="s">
        <v>2071</v>
      </c>
      <c r="C2303" s="58" t="s">
        <v>3057</v>
      </c>
      <c r="D2303" s="56">
        <v>7</v>
      </c>
      <c r="E2303" s="56">
        <v>7</v>
      </c>
      <c r="F2303" s="57">
        <v>739.77</v>
      </c>
      <c r="G2303" s="57">
        <v>105.68</v>
      </c>
      <c r="H2303" s="57">
        <v>739.77</v>
      </c>
      <c r="I2303" s="57" t="s">
        <v>28</v>
      </c>
      <c r="J2303" s="57" t="s">
        <v>28</v>
      </c>
      <c r="K2303" s="57">
        <v>105.68</v>
      </c>
    </row>
    <row r="2304" spans="1:11" ht="33.75">
      <c r="A2304" s="54">
        <v>7187</v>
      </c>
      <c r="B2304" s="54" t="s">
        <v>2073</v>
      </c>
      <c r="C2304" s="58" t="s">
        <v>3057</v>
      </c>
      <c r="D2304" s="56">
        <v>7</v>
      </c>
      <c r="E2304" s="56">
        <v>7</v>
      </c>
      <c r="F2304" s="57">
        <v>739.77</v>
      </c>
      <c r="G2304" s="57">
        <v>105.68</v>
      </c>
      <c r="H2304" s="57">
        <v>739.77</v>
      </c>
      <c r="I2304" s="57" t="s">
        <v>28</v>
      </c>
      <c r="J2304" s="57" t="s">
        <v>28</v>
      </c>
      <c r="K2304" s="57">
        <v>105.68</v>
      </c>
    </row>
    <row r="2305" spans="1:11" ht="33.75">
      <c r="A2305" s="54">
        <v>7187</v>
      </c>
      <c r="B2305" s="54" t="s">
        <v>2075</v>
      </c>
      <c r="C2305" s="58" t="s">
        <v>3057</v>
      </c>
      <c r="D2305" s="56">
        <v>7</v>
      </c>
      <c r="E2305" s="56">
        <v>7</v>
      </c>
      <c r="F2305" s="57">
        <v>739.77</v>
      </c>
      <c r="G2305" s="57">
        <v>105.68</v>
      </c>
      <c r="H2305" s="57">
        <v>739.77</v>
      </c>
      <c r="I2305" s="57" t="s">
        <v>28</v>
      </c>
      <c r="J2305" s="57" t="s">
        <v>28</v>
      </c>
      <c r="K2305" s="57">
        <v>105.68</v>
      </c>
    </row>
    <row r="2306" spans="1:11" ht="33.75">
      <c r="A2306" s="54">
        <v>7188</v>
      </c>
      <c r="B2306" s="54" t="s">
        <v>2077</v>
      </c>
      <c r="C2306" s="58" t="s">
        <v>3058</v>
      </c>
      <c r="D2306" s="56">
        <v>7</v>
      </c>
      <c r="E2306" s="56">
        <v>7</v>
      </c>
      <c r="F2306" s="57">
        <v>705.03</v>
      </c>
      <c r="G2306" s="57">
        <v>100.72</v>
      </c>
      <c r="H2306" s="57">
        <v>705.03</v>
      </c>
      <c r="I2306" s="57" t="s">
        <v>28</v>
      </c>
      <c r="J2306" s="57" t="s">
        <v>28</v>
      </c>
      <c r="K2306" s="57">
        <v>100.72</v>
      </c>
    </row>
    <row r="2307" spans="1:11" ht="33.75">
      <c r="A2307" s="54">
        <v>7188</v>
      </c>
      <c r="B2307" s="54" t="s">
        <v>2083</v>
      </c>
      <c r="C2307" s="58" t="s">
        <v>3058</v>
      </c>
      <c r="D2307" s="56">
        <v>7</v>
      </c>
      <c r="E2307" s="56">
        <v>7</v>
      </c>
      <c r="F2307" s="57">
        <v>705.03</v>
      </c>
      <c r="G2307" s="57">
        <v>100.72</v>
      </c>
      <c r="H2307" s="57">
        <v>705.03</v>
      </c>
      <c r="I2307" s="57" t="s">
        <v>28</v>
      </c>
      <c r="J2307" s="57" t="s">
        <v>28</v>
      </c>
      <c r="K2307" s="57">
        <v>100.72</v>
      </c>
    </row>
    <row r="2308" spans="1:11" ht="33.75">
      <c r="A2308" s="54">
        <v>7188</v>
      </c>
      <c r="B2308" s="54" t="s">
        <v>2087</v>
      </c>
      <c r="C2308" s="58" t="s">
        <v>3058</v>
      </c>
      <c r="D2308" s="56">
        <v>7</v>
      </c>
      <c r="E2308" s="56">
        <v>7</v>
      </c>
      <c r="F2308" s="57">
        <v>705.03</v>
      </c>
      <c r="G2308" s="57">
        <v>100.72</v>
      </c>
      <c r="H2308" s="57">
        <v>705.03</v>
      </c>
      <c r="I2308" s="57" t="s">
        <v>28</v>
      </c>
      <c r="J2308" s="57" t="s">
        <v>28</v>
      </c>
      <c r="K2308" s="57">
        <v>100.72</v>
      </c>
    </row>
    <row r="2309" spans="1:11" ht="33.75">
      <c r="A2309" s="54">
        <v>7188</v>
      </c>
      <c r="B2309" s="54" t="s">
        <v>2085</v>
      </c>
      <c r="C2309" s="58" t="s">
        <v>3058</v>
      </c>
      <c r="D2309" s="56">
        <v>7</v>
      </c>
      <c r="E2309" s="56">
        <v>7</v>
      </c>
      <c r="F2309" s="57">
        <v>705.03</v>
      </c>
      <c r="G2309" s="57">
        <v>100.72</v>
      </c>
      <c r="H2309" s="57">
        <v>705.03</v>
      </c>
      <c r="I2309" s="57" t="s">
        <v>28</v>
      </c>
      <c r="J2309" s="57" t="s">
        <v>28</v>
      </c>
      <c r="K2309" s="57">
        <v>100.72</v>
      </c>
    </row>
    <row r="2310" spans="1:11" ht="33.75">
      <c r="A2310" s="54">
        <v>7188</v>
      </c>
      <c r="B2310" s="54" t="s">
        <v>2079</v>
      </c>
      <c r="C2310" s="58" t="s">
        <v>3058</v>
      </c>
      <c r="D2310" s="56">
        <v>7</v>
      </c>
      <c r="E2310" s="56">
        <v>7</v>
      </c>
      <c r="F2310" s="57">
        <v>705.03</v>
      </c>
      <c r="G2310" s="57">
        <v>100.72</v>
      </c>
      <c r="H2310" s="57">
        <v>705.03</v>
      </c>
      <c r="I2310" s="57" t="s">
        <v>28</v>
      </c>
      <c r="J2310" s="57" t="s">
        <v>28</v>
      </c>
      <c r="K2310" s="57">
        <v>100.72</v>
      </c>
    </row>
    <row r="2311" spans="1:11" ht="33.75">
      <c r="A2311" s="54">
        <v>7188</v>
      </c>
      <c r="B2311" s="54" t="s">
        <v>2081</v>
      </c>
      <c r="C2311" s="58" t="s">
        <v>3058</v>
      </c>
      <c r="D2311" s="56">
        <v>7</v>
      </c>
      <c r="E2311" s="56">
        <v>7</v>
      </c>
      <c r="F2311" s="57">
        <v>705.03</v>
      </c>
      <c r="G2311" s="57">
        <v>100.72</v>
      </c>
      <c r="H2311" s="57">
        <v>705.03</v>
      </c>
      <c r="I2311" s="57" t="s">
        <v>28</v>
      </c>
      <c r="J2311" s="57" t="s">
        <v>28</v>
      </c>
      <c r="K2311" s="57">
        <v>100.72</v>
      </c>
    </row>
    <row r="2312" spans="1:11" ht="33.75">
      <c r="A2312" s="54">
        <v>7189</v>
      </c>
      <c r="B2312" s="54" t="s">
        <v>2097</v>
      </c>
      <c r="C2312" s="58" t="s">
        <v>3059</v>
      </c>
      <c r="D2312" s="56">
        <v>7</v>
      </c>
      <c r="E2312" s="56">
        <v>7</v>
      </c>
      <c r="F2312" s="57">
        <v>536.64</v>
      </c>
      <c r="G2312" s="57">
        <v>76.66</v>
      </c>
      <c r="H2312" s="57">
        <v>536.64</v>
      </c>
      <c r="I2312" s="57" t="s">
        <v>28</v>
      </c>
      <c r="J2312" s="57" t="s">
        <v>28</v>
      </c>
      <c r="K2312" s="57">
        <v>76.66</v>
      </c>
    </row>
    <row r="2313" spans="1:11" ht="33.75">
      <c r="A2313" s="54">
        <v>7189</v>
      </c>
      <c r="B2313" s="54" t="s">
        <v>2091</v>
      </c>
      <c r="C2313" s="58" t="s">
        <v>3059</v>
      </c>
      <c r="D2313" s="56">
        <v>7</v>
      </c>
      <c r="E2313" s="56">
        <v>7</v>
      </c>
      <c r="F2313" s="57">
        <v>536.64</v>
      </c>
      <c r="G2313" s="57">
        <v>76.66</v>
      </c>
      <c r="H2313" s="57">
        <v>536.64</v>
      </c>
      <c r="I2313" s="57" t="s">
        <v>28</v>
      </c>
      <c r="J2313" s="57" t="s">
        <v>28</v>
      </c>
      <c r="K2313" s="57">
        <v>76.66</v>
      </c>
    </row>
    <row r="2314" spans="1:11" ht="33.75">
      <c r="A2314" s="54">
        <v>7189</v>
      </c>
      <c r="B2314" s="54" t="s">
        <v>2093</v>
      </c>
      <c r="C2314" s="58" t="s">
        <v>3059</v>
      </c>
      <c r="D2314" s="56">
        <v>7</v>
      </c>
      <c r="E2314" s="56">
        <v>7</v>
      </c>
      <c r="F2314" s="57">
        <v>536.64</v>
      </c>
      <c r="G2314" s="57">
        <v>76.66</v>
      </c>
      <c r="H2314" s="57">
        <v>536.64</v>
      </c>
      <c r="I2314" s="57" t="s">
        <v>28</v>
      </c>
      <c r="J2314" s="57" t="s">
        <v>28</v>
      </c>
      <c r="K2314" s="57">
        <v>76.66</v>
      </c>
    </row>
    <row r="2315" spans="1:11" ht="33.75">
      <c r="A2315" s="54">
        <v>7189</v>
      </c>
      <c r="B2315" s="54" t="s">
        <v>2095</v>
      </c>
      <c r="C2315" s="58" t="s">
        <v>3059</v>
      </c>
      <c r="D2315" s="56">
        <v>7</v>
      </c>
      <c r="E2315" s="56">
        <v>7</v>
      </c>
      <c r="F2315" s="57">
        <v>536.64</v>
      </c>
      <c r="G2315" s="57">
        <v>76.66</v>
      </c>
      <c r="H2315" s="57">
        <v>536.64</v>
      </c>
      <c r="I2315" s="57" t="s">
        <v>28</v>
      </c>
      <c r="J2315" s="57" t="s">
        <v>28</v>
      </c>
      <c r="K2315" s="57">
        <v>76.66</v>
      </c>
    </row>
    <row r="2316" spans="1:11" ht="33.75">
      <c r="A2316" s="54">
        <v>7190</v>
      </c>
      <c r="B2316" s="54" t="s">
        <v>2107</v>
      </c>
      <c r="C2316" s="58" t="s">
        <v>3060</v>
      </c>
      <c r="D2316" s="56">
        <v>7</v>
      </c>
      <c r="E2316" s="56">
        <v>7</v>
      </c>
      <c r="F2316" s="57">
        <v>565</v>
      </c>
      <c r="G2316" s="57">
        <v>80.709999999999994</v>
      </c>
      <c r="H2316" s="57">
        <v>565</v>
      </c>
      <c r="I2316" s="57" t="s">
        <v>28</v>
      </c>
      <c r="J2316" s="57" t="s">
        <v>28</v>
      </c>
      <c r="K2316" s="57">
        <v>80.709999999999994</v>
      </c>
    </row>
    <row r="2317" spans="1:11" ht="33.75">
      <c r="A2317" s="54">
        <v>7190</v>
      </c>
      <c r="B2317" s="54" t="s">
        <v>2105</v>
      </c>
      <c r="C2317" s="58" t="s">
        <v>3060</v>
      </c>
      <c r="D2317" s="56">
        <v>7</v>
      </c>
      <c r="E2317" s="56">
        <v>7</v>
      </c>
      <c r="F2317" s="57">
        <v>565</v>
      </c>
      <c r="G2317" s="57">
        <v>80.709999999999994</v>
      </c>
      <c r="H2317" s="57">
        <v>565</v>
      </c>
      <c r="I2317" s="57" t="s">
        <v>28</v>
      </c>
      <c r="J2317" s="57" t="s">
        <v>28</v>
      </c>
      <c r="K2317" s="57">
        <v>80.709999999999994</v>
      </c>
    </row>
    <row r="2318" spans="1:11" ht="33.75">
      <c r="A2318" s="54">
        <v>7190</v>
      </c>
      <c r="B2318" s="54" t="s">
        <v>2101</v>
      </c>
      <c r="C2318" s="58" t="s">
        <v>3060</v>
      </c>
      <c r="D2318" s="56">
        <v>7</v>
      </c>
      <c r="E2318" s="56">
        <v>7</v>
      </c>
      <c r="F2318" s="57">
        <v>565</v>
      </c>
      <c r="G2318" s="57">
        <v>80.709999999999994</v>
      </c>
      <c r="H2318" s="57">
        <v>565</v>
      </c>
      <c r="I2318" s="57" t="s">
        <v>28</v>
      </c>
      <c r="J2318" s="57" t="s">
        <v>28</v>
      </c>
      <c r="K2318" s="57">
        <v>80.709999999999994</v>
      </c>
    </row>
    <row r="2319" spans="1:11" ht="33.75">
      <c r="A2319" s="54">
        <v>7190</v>
      </c>
      <c r="B2319" s="54" t="s">
        <v>2103</v>
      </c>
      <c r="C2319" s="58" t="s">
        <v>3060</v>
      </c>
      <c r="D2319" s="56">
        <v>7</v>
      </c>
      <c r="E2319" s="56">
        <v>7</v>
      </c>
      <c r="F2319" s="57">
        <v>565</v>
      </c>
      <c r="G2319" s="57">
        <v>80.709999999999994</v>
      </c>
      <c r="H2319" s="57">
        <v>565</v>
      </c>
      <c r="I2319" s="57" t="s">
        <v>28</v>
      </c>
      <c r="J2319" s="57" t="s">
        <v>28</v>
      </c>
      <c r="K2319" s="57">
        <v>80.709999999999994</v>
      </c>
    </row>
    <row r="2320" spans="1:11" ht="22.5">
      <c r="A2320" s="54">
        <v>7191</v>
      </c>
      <c r="B2320" s="54" t="s">
        <v>2111</v>
      </c>
      <c r="C2320" s="58" t="s">
        <v>3061</v>
      </c>
      <c r="D2320" s="56">
        <v>7</v>
      </c>
      <c r="E2320" s="56">
        <v>7</v>
      </c>
      <c r="F2320" s="57">
        <v>656.14</v>
      </c>
      <c r="G2320" s="57">
        <v>93.73</v>
      </c>
      <c r="H2320" s="57">
        <v>656.14</v>
      </c>
      <c r="I2320" s="57" t="s">
        <v>28</v>
      </c>
      <c r="J2320" s="57" t="s">
        <v>28</v>
      </c>
      <c r="K2320" s="57">
        <v>93.73</v>
      </c>
    </row>
    <row r="2321" spans="1:11" ht="22.5">
      <c r="A2321" s="54">
        <v>7191</v>
      </c>
      <c r="B2321" s="54" t="s">
        <v>2113</v>
      </c>
      <c r="C2321" s="58" t="s">
        <v>3061</v>
      </c>
      <c r="D2321" s="56">
        <v>7</v>
      </c>
      <c r="E2321" s="56">
        <v>7</v>
      </c>
      <c r="F2321" s="57">
        <v>656.14</v>
      </c>
      <c r="G2321" s="57">
        <v>93.73</v>
      </c>
      <c r="H2321" s="57">
        <v>656.14</v>
      </c>
      <c r="I2321" s="57" t="s">
        <v>28</v>
      </c>
      <c r="J2321" s="57" t="s">
        <v>28</v>
      </c>
      <c r="K2321" s="57">
        <v>93.73</v>
      </c>
    </row>
    <row r="2322" spans="1:11" ht="22.5">
      <c r="A2322" s="54">
        <v>7191</v>
      </c>
      <c r="B2322" s="54" t="s">
        <v>2115</v>
      </c>
      <c r="C2322" s="58" t="s">
        <v>3061</v>
      </c>
      <c r="D2322" s="56">
        <v>7</v>
      </c>
      <c r="E2322" s="56">
        <v>7</v>
      </c>
      <c r="F2322" s="57">
        <v>656.14</v>
      </c>
      <c r="G2322" s="57">
        <v>93.73</v>
      </c>
      <c r="H2322" s="57">
        <v>656.14</v>
      </c>
      <c r="I2322" s="57" t="s">
        <v>28</v>
      </c>
      <c r="J2322" s="57" t="s">
        <v>28</v>
      </c>
      <c r="K2322" s="57">
        <v>93.73</v>
      </c>
    </row>
    <row r="2323" spans="1:11" ht="22.5">
      <c r="A2323" s="54">
        <v>7191</v>
      </c>
      <c r="B2323" s="54" t="s">
        <v>2117</v>
      </c>
      <c r="C2323" s="58" t="s">
        <v>3061</v>
      </c>
      <c r="D2323" s="56">
        <v>7</v>
      </c>
      <c r="E2323" s="56">
        <v>7</v>
      </c>
      <c r="F2323" s="57">
        <v>656.14</v>
      </c>
      <c r="G2323" s="57">
        <v>93.73</v>
      </c>
      <c r="H2323" s="57">
        <v>656.14</v>
      </c>
      <c r="I2323" s="57" t="s">
        <v>28</v>
      </c>
      <c r="J2323" s="57" t="s">
        <v>28</v>
      </c>
      <c r="K2323" s="57">
        <v>93.73</v>
      </c>
    </row>
    <row r="2324" spans="1:11" ht="22.5">
      <c r="A2324" s="54">
        <v>7191</v>
      </c>
      <c r="B2324" s="54" t="s">
        <v>2119</v>
      </c>
      <c r="C2324" s="58" t="s">
        <v>3061</v>
      </c>
      <c r="D2324" s="56">
        <v>7</v>
      </c>
      <c r="E2324" s="56">
        <v>7</v>
      </c>
      <c r="F2324" s="57">
        <v>656.14</v>
      </c>
      <c r="G2324" s="57">
        <v>93.73</v>
      </c>
      <c r="H2324" s="57">
        <v>656.14</v>
      </c>
      <c r="I2324" s="57" t="s">
        <v>28</v>
      </c>
      <c r="J2324" s="57" t="s">
        <v>28</v>
      </c>
      <c r="K2324" s="57">
        <v>93.73</v>
      </c>
    </row>
    <row r="2325" spans="1:11" ht="22.5">
      <c r="A2325" s="54">
        <v>7191</v>
      </c>
      <c r="B2325" s="54" t="s">
        <v>2121</v>
      </c>
      <c r="C2325" s="58" t="s">
        <v>3061</v>
      </c>
      <c r="D2325" s="56">
        <v>7</v>
      </c>
      <c r="E2325" s="56">
        <v>7</v>
      </c>
      <c r="F2325" s="57">
        <v>656.14</v>
      </c>
      <c r="G2325" s="57">
        <v>93.73</v>
      </c>
      <c r="H2325" s="57">
        <v>656.14</v>
      </c>
      <c r="I2325" s="57" t="s">
        <v>28</v>
      </c>
      <c r="J2325" s="57" t="s">
        <v>28</v>
      </c>
      <c r="K2325" s="57">
        <v>93.73</v>
      </c>
    </row>
    <row r="2326" spans="1:11" ht="22.5">
      <c r="A2326" s="54">
        <v>7192</v>
      </c>
      <c r="B2326" s="54" t="s">
        <v>2125</v>
      </c>
      <c r="C2326" s="58" t="s">
        <v>3062</v>
      </c>
      <c r="D2326" s="56">
        <v>7</v>
      </c>
      <c r="E2326" s="56">
        <v>7</v>
      </c>
      <c r="F2326" s="57">
        <v>618.92999999999995</v>
      </c>
      <c r="G2326" s="57">
        <v>88.42</v>
      </c>
      <c r="H2326" s="57">
        <v>618.92999999999995</v>
      </c>
      <c r="I2326" s="57" t="s">
        <v>28</v>
      </c>
      <c r="J2326" s="57" t="s">
        <v>28</v>
      </c>
      <c r="K2326" s="57">
        <v>88.42</v>
      </c>
    </row>
    <row r="2327" spans="1:11" ht="22.5">
      <c r="A2327" s="54">
        <v>7192</v>
      </c>
      <c r="B2327" s="54" t="s">
        <v>2123</v>
      </c>
      <c r="C2327" s="58" t="s">
        <v>3062</v>
      </c>
      <c r="D2327" s="56">
        <v>7</v>
      </c>
      <c r="E2327" s="56">
        <v>7</v>
      </c>
      <c r="F2327" s="57">
        <v>618.92999999999995</v>
      </c>
      <c r="G2327" s="57">
        <v>88.42</v>
      </c>
      <c r="H2327" s="57">
        <v>618.92999999999995</v>
      </c>
      <c r="I2327" s="57" t="s">
        <v>28</v>
      </c>
      <c r="J2327" s="57" t="s">
        <v>28</v>
      </c>
      <c r="K2327" s="57">
        <v>88.42</v>
      </c>
    </row>
    <row r="2328" spans="1:11" ht="22.5">
      <c r="A2328" s="54">
        <v>7192</v>
      </c>
      <c r="B2328" s="54" t="s">
        <v>2133</v>
      </c>
      <c r="C2328" s="58" t="s">
        <v>3062</v>
      </c>
      <c r="D2328" s="56">
        <v>7</v>
      </c>
      <c r="E2328" s="56">
        <v>7</v>
      </c>
      <c r="F2328" s="57">
        <v>618.92999999999995</v>
      </c>
      <c r="G2328" s="57">
        <v>88.42</v>
      </c>
      <c r="H2328" s="57">
        <v>618.92999999999995</v>
      </c>
      <c r="I2328" s="57" t="s">
        <v>28</v>
      </c>
      <c r="J2328" s="57" t="s">
        <v>28</v>
      </c>
      <c r="K2328" s="57">
        <v>88.42</v>
      </c>
    </row>
    <row r="2329" spans="1:11" ht="22.5">
      <c r="A2329" s="54">
        <v>7192</v>
      </c>
      <c r="B2329" s="54" t="s">
        <v>2127</v>
      </c>
      <c r="C2329" s="58" t="s">
        <v>3062</v>
      </c>
      <c r="D2329" s="56">
        <v>7</v>
      </c>
      <c r="E2329" s="56">
        <v>7</v>
      </c>
      <c r="F2329" s="57">
        <v>618.92999999999995</v>
      </c>
      <c r="G2329" s="57">
        <v>88.42</v>
      </c>
      <c r="H2329" s="57">
        <v>618.92999999999995</v>
      </c>
      <c r="I2329" s="57" t="s">
        <v>28</v>
      </c>
      <c r="J2329" s="57" t="s">
        <v>28</v>
      </c>
      <c r="K2329" s="57">
        <v>88.42</v>
      </c>
    </row>
    <row r="2330" spans="1:11" ht="22.5">
      <c r="A2330" s="54">
        <v>7192</v>
      </c>
      <c r="B2330" s="54" t="s">
        <v>2129</v>
      </c>
      <c r="C2330" s="58" t="s">
        <v>3062</v>
      </c>
      <c r="D2330" s="56">
        <v>7</v>
      </c>
      <c r="E2330" s="56">
        <v>7</v>
      </c>
      <c r="F2330" s="57">
        <v>618.92999999999995</v>
      </c>
      <c r="G2330" s="57">
        <v>88.42</v>
      </c>
      <c r="H2330" s="57">
        <v>618.92999999999995</v>
      </c>
      <c r="I2330" s="57" t="s">
        <v>28</v>
      </c>
      <c r="J2330" s="57" t="s">
        <v>28</v>
      </c>
      <c r="K2330" s="57">
        <v>88.42</v>
      </c>
    </row>
    <row r="2331" spans="1:11" ht="22.5">
      <c r="A2331" s="54">
        <v>7192</v>
      </c>
      <c r="B2331" s="54" t="s">
        <v>2131</v>
      </c>
      <c r="C2331" s="58" t="s">
        <v>3062</v>
      </c>
      <c r="D2331" s="56">
        <v>7</v>
      </c>
      <c r="E2331" s="56">
        <v>7</v>
      </c>
      <c r="F2331" s="57">
        <v>618.92999999999995</v>
      </c>
      <c r="G2331" s="57">
        <v>88.42</v>
      </c>
      <c r="H2331" s="57">
        <v>618.92999999999995</v>
      </c>
      <c r="I2331" s="57" t="s">
        <v>28</v>
      </c>
      <c r="J2331" s="57" t="s">
        <v>28</v>
      </c>
      <c r="K2331" s="57">
        <v>88.42</v>
      </c>
    </row>
    <row r="2332" spans="1:11" ht="33.75">
      <c r="A2332" s="54">
        <v>7193</v>
      </c>
      <c r="B2332" s="54" t="s">
        <v>2145</v>
      </c>
      <c r="C2332" s="58" t="s">
        <v>3063</v>
      </c>
      <c r="D2332" s="56">
        <v>7</v>
      </c>
      <c r="E2332" s="56">
        <v>7</v>
      </c>
      <c r="F2332" s="57">
        <v>688.75</v>
      </c>
      <c r="G2332" s="57">
        <v>98.39</v>
      </c>
      <c r="H2332" s="57">
        <v>688.75</v>
      </c>
      <c r="I2332" s="57" t="s">
        <v>28</v>
      </c>
      <c r="J2332" s="57" t="s">
        <v>28</v>
      </c>
      <c r="K2332" s="57">
        <v>98.39</v>
      </c>
    </row>
    <row r="2333" spans="1:11" ht="33.75">
      <c r="A2333" s="54">
        <v>7193</v>
      </c>
      <c r="B2333" s="54" t="s">
        <v>2147</v>
      </c>
      <c r="C2333" s="58" t="s">
        <v>3063</v>
      </c>
      <c r="D2333" s="56">
        <v>7</v>
      </c>
      <c r="E2333" s="56">
        <v>7</v>
      </c>
      <c r="F2333" s="57">
        <v>688.75</v>
      </c>
      <c r="G2333" s="57">
        <v>98.39</v>
      </c>
      <c r="H2333" s="57">
        <v>688.75</v>
      </c>
      <c r="I2333" s="57" t="s">
        <v>28</v>
      </c>
      <c r="J2333" s="57" t="s">
        <v>28</v>
      </c>
      <c r="K2333" s="57">
        <v>98.39</v>
      </c>
    </row>
    <row r="2334" spans="1:11" ht="33.75">
      <c r="A2334" s="54">
        <v>7193</v>
      </c>
      <c r="B2334" s="54" t="s">
        <v>2139</v>
      </c>
      <c r="C2334" s="58" t="s">
        <v>3063</v>
      </c>
      <c r="D2334" s="56">
        <v>7</v>
      </c>
      <c r="E2334" s="56">
        <v>7</v>
      </c>
      <c r="F2334" s="57">
        <v>688.75</v>
      </c>
      <c r="G2334" s="57">
        <v>98.39</v>
      </c>
      <c r="H2334" s="57">
        <v>688.75</v>
      </c>
      <c r="I2334" s="57" t="s">
        <v>28</v>
      </c>
      <c r="J2334" s="57" t="s">
        <v>28</v>
      </c>
      <c r="K2334" s="57">
        <v>98.39</v>
      </c>
    </row>
    <row r="2335" spans="1:11" ht="33.75">
      <c r="A2335" s="54">
        <v>7193</v>
      </c>
      <c r="B2335" s="54" t="s">
        <v>2141</v>
      </c>
      <c r="C2335" s="58" t="s">
        <v>3063</v>
      </c>
      <c r="D2335" s="56">
        <v>7</v>
      </c>
      <c r="E2335" s="56">
        <v>7</v>
      </c>
      <c r="F2335" s="57">
        <v>688.75</v>
      </c>
      <c r="G2335" s="57">
        <v>98.39</v>
      </c>
      <c r="H2335" s="57">
        <v>688.75</v>
      </c>
      <c r="I2335" s="57" t="s">
        <v>28</v>
      </c>
      <c r="J2335" s="57" t="s">
        <v>28</v>
      </c>
      <c r="K2335" s="57">
        <v>98.39</v>
      </c>
    </row>
    <row r="2336" spans="1:11" ht="33.75">
      <c r="A2336" s="54">
        <v>7193</v>
      </c>
      <c r="B2336" s="54" t="s">
        <v>2143</v>
      </c>
      <c r="C2336" s="58" t="s">
        <v>3063</v>
      </c>
      <c r="D2336" s="56">
        <v>7</v>
      </c>
      <c r="E2336" s="56">
        <v>7</v>
      </c>
      <c r="F2336" s="57">
        <v>688.75</v>
      </c>
      <c r="G2336" s="57">
        <v>98.39</v>
      </c>
      <c r="H2336" s="57">
        <v>688.75</v>
      </c>
      <c r="I2336" s="57" t="s">
        <v>28</v>
      </c>
      <c r="J2336" s="57" t="s">
        <v>28</v>
      </c>
      <c r="K2336" s="57">
        <v>98.39</v>
      </c>
    </row>
    <row r="2337" spans="1:11" ht="33.75">
      <c r="A2337" s="54">
        <v>7193</v>
      </c>
      <c r="B2337" s="54" t="s">
        <v>2137</v>
      </c>
      <c r="C2337" s="58" t="s">
        <v>3063</v>
      </c>
      <c r="D2337" s="56">
        <v>7</v>
      </c>
      <c r="E2337" s="56">
        <v>7</v>
      </c>
      <c r="F2337" s="57">
        <v>688.75</v>
      </c>
      <c r="G2337" s="57">
        <v>98.39</v>
      </c>
      <c r="H2337" s="57">
        <v>688.75</v>
      </c>
      <c r="I2337" s="57" t="s">
        <v>28</v>
      </c>
      <c r="J2337" s="57" t="s">
        <v>28</v>
      </c>
      <c r="K2337" s="57">
        <v>98.39</v>
      </c>
    </row>
    <row r="2338" spans="1:11" ht="33.75">
      <c r="A2338" s="54">
        <v>7194</v>
      </c>
      <c r="B2338" s="54" t="s">
        <v>2149</v>
      </c>
      <c r="C2338" s="58" t="s">
        <v>3064</v>
      </c>
      <c r="D2338" s="56">
        <v>7</v>
      </c>
      <c r="E2338" s="56">
        <v>7</v>
      </c>
      <c r="F2338" s="57">
        <v>651.70000000000005</v>
      </c>
      <c r="G2338" s="57">
        <v>93.1</v>
      </c>
      <c r="H2338" s="57">
        <v>651.70000000000005</v>
      </c>
      <c r="I2338" s="57" t="s">
        <v>28</v>
      </c>
      <c r="J2338" s="57" t="s">
        <v>28</v>
      </c>
      <c r="K2338" s="57">
        <v>93.1</v>
      </c>
    </row>
    <row r="2339" spans="1:11" ht="33.75">
      <c r="A2339" s="54">
        <v>7194</v>
      </c>
      <c r="B2339" s="54" t="s">
        <v>2155</v>
      </c>
      <c r="C2339" s="58" t="s">
        <v>3064</v>
      </c>
      <c r="D2339" s="56">
        <v>7</v>
      </c>
      <c r="E2339" s="56">
        <v>7</v>
      </c>
      <c r="F2339" s="57">
        <v>651.70000000000005</v>
      </c>
      <c r="G2339" s="57">
        <v>93.1</v>
      </c>
      <c r="H2339" s="57">
        <v>651.70000000000005</v>
      </c>
      <c r="I2339" s="57" t="s">
        <v>28</v>
      </c>
      <c r="J2339" s="57" t="s">
        <v>28</v>
      </c>
      <c r="K2339" s="57">
        <v>93.1</v>
      </c>
    </row>
    <row r="2340" spans="1:11" ht="33.75">
      <c r="A2340" s="54">
        <v>7194</v>
      </c>
      <c r="B2340" s="54" t="s">
        <v>2157</v>
      </c>
      <c r="C2340" s="58" t="s">
        <v>3064</v>
      </c>
      <c r="D2340" s="56">
        <v>7</v>
      </c>
      <c r="E2340" s="56">
        <v>7</v>
      </c>
      <c r="F2340" s="57">
        <v>651.70000000000005</v>
      </c>
      <c r="G2340" s="57">
        <v>93.1</v>
      </c>
      <c r="H2340" s="57">
        <v>651.70000000000005</v>
      </c>
      <c r="I2340" s="57" t="s">
        <v>28</v>
      </c>
      <c r="J2340" s="57" t="s">
        <v>28</v>
      </c>
      <c r="K2340" s="57">
        <v>93.1</v>
      </c>
    </row>
    <row r="2341" spans="1:11" ht="33.75">
      <c r="A2341" s="54">
        <v>7194</v>
      </c>
      <c r="B2341" s="54" t="s">
        <v>2159</v>
      </c>
      <c r="C2341" s="58" t="s">
        <v>3064</v>
      </c>
      <c r="D2341" s="56">
        <v>7</v>
      </c>
      <c r="E2341" s="56">
        <v>7</v>
      </c>
      <c r="F2341" s="57">
        <v>651.70000000000005</v>
      </c>
      <c r="G2341" s="57">
        <v>93.1</v>
      </c>
      <c r="H2341" s="57">
        <v>651.70000000000005</v>
      </c>
      <c r="I2341" s="57" t="s">
        <v>28</v>
      </c>
      <c r="J2341" s="57" t="s">
        <v>28</v>
      </c>
      <c r="K2341" s="57">
        <v>93.1</v>
      </c>
    </row>
    <row r="2342" spans="1:11" ht="33.75">
      <c r="A2342" s="54">
        <v>7194</v>
      </c>
      <c r="B2342" s="54" t="s">
        <v>2153</v>
      </c>
      <c r="C2342" s="58" t="s">
        <v>3064</v>
      </c>
      <c r="D2342" s="56">
        <v>7</v>
      </c>
      <c r="E2342" s="56">
        <v>7</v>
      </c>
      <c r="F2342" s="57">
        <v>651.70000000000005</v>
      </c>
      <c r="G2342" s="57">
        <v>93.1</v>
      </c>
      <c r="H2342" s="57">
        <v>651.70000000000005</v>
      </c>
      <c r="I2342" s="57" t="s">
        <v>28</v>
      </c>
      <c r="J2342" s="57" t="s">
        <v>28</v>
      </c>
      <c r="K2342" s="57">
        <v>93.1</v>
      </c>
    </row>
    <row r="2343" spans="1:11" ht="33.75">
      <c r="A2343" s="54">
        <v>7194</v>
      </c>
      <c r="B2343" s="54" t="s">
        <v>2151</v>
      </c>
      <c r="C2343" s="58" t="s">
        <v>3064</v>
      </c>
      <c r="D2343" s="56">
        <v>7</v>
      </c>
      <c r="E2343" s="56">
        <v>7</v>
      </c>
      <c r="F2343" s="57">
        <v>651.70000000000005</v>
      </c>
      <c r="G2343" s="57">
        <v>93.1</v>
      </c>
      <c r="H2343" s="57">
        <v>651.70000000000005</v>
      </c>
      <c r="I2343" s="57" t="s">
        <v>28</v>
      </c>
      <c r="J2343" s="57" t="s">
        <v>28</v>
      </c>
      <c r="K2343" s="57">
        <v>93.1</v>
      </c>
    </row>
    <row r="2344" spans="1:11" ht="33.75">
      <c r="A2344" s="54">
        <v>7195</v>
      </c>
      <c r="B2344" s="54" t="s">
        <v>2163</v>
      </c>
      <c r="C2344" s="58" t="s">
        <v>3065</v>
      </c>
      <c r="D2344" s="56">
        <v>7</v>
      </c>
      <c r="E2344" s="56">
        <v>7</v>
      </c>
      <c r="F2344" s="57">
        <v>633.52</v>
      </c>
      <c r="G2344" s="57">
        <v>90.5</v>
      </c>
      <c r="H2344" s="57">
        <v>633.52</v>
      </c>
      <c r="I2344" s="57" t="s">
        <v>28</v>
      </c>
      <c r="J2344" s="57" t="s">
        <v>28</v>
      </c>
      <c r="K2344" s="57">
        <v>90.5</v>
      </c>
    </row>
    <row r="2345" spans="1:11" ht="33.75">
      <c r="A2345" s="54">
        <v>7195</v>
      </c>
      <c r="B2345" s="54" t="s">
        <v>2165</v>
      </c>
      <c r="C2345" s="58" t="s">
        <v>3065</v>
      </c>
      <c r="D2345" s="56">
        <v>7</v>
      </c>
      <c r="E2345" s="56">
        <v>7</v>
      </c>
      <c r="F2345" s="57">
        <v>633.52</v>
      </c>
      <c r="G2345" s="57">
        <v>90.5</v>
      </c>
      <c r="H2345" s="57">
        <v>633.52</v>
      </c>
      <c r="I2345" s="57" t="s">
        <v>28</v>
      </c>
      <c r="J2345" s="57" t="s">
        <v>28</v>
      </c>
      <c r="K2345" s="57">
        <v>90.5</v>
      </c>
    </row>
    <row r="2346" spans="1:11" ht="33.75">
      <c r="A2346" s="54">
        <v>7195</v>
      </c>
      <c r="B2346" s="54" t="s">
        <v>2167</v>
      </c>
      <c r="C2346" s="58" t="s">
        <v>3065</v>
      </c>
      <c r="D2346" s="56">
        <v>7</v>
      </c>
      <c r="E2346" s="56">
        <v>7</v>
      </c>
      <c r="F2346" s="57">
        <v>633.52</v>
      </c>
      <c r="G2346" s="57">
        <v>90.5</v>
      </c>
      <c r="H2346" s="57">
        <v>633.52</v>
      </c>
      <c r="I2346" s="57" t="s">
        <v>28</v>
      </c>
      <c r="J2346" s="57" t="s">
        <v>28</v>
      </c>
      <c r="K2346" s="57">
        <v>90.5</v>
      </c>
    </row>
    <row r="2347" spans="1:11" ht="33.75">
      <c r="A2347" s="54">
        <v>7195</v>
      </c>
      <c r="B2347" s="54" t="s">
        <v>2169</v>
      </c>
      <c r="C2347" s="58" t="s">
        <v>3065</v>
      </c>
      <c r="D2347" s="56">
        <v>7</v>
      </c>
      <c r="E2347" s="56">
        <v>7</v>
      </c>
      <c r="F2347" s="57">
        <v>633.52</v>
      </c>
      <c r="G2347" s="57">
        <v>90.5</v>
      </c>
      <c r="H2347" s="57">
        <v>633.52</v>
      </c>
      <c r="I2347" s="57" t="s">
        <v>28</v>
      </c>
      <c r="J2347" s="57" t="s">
        <v>28</v>
      </c>
      <c r="K2347" s="57">
        <v>90.5</v>
      </c>
    </row>
    <row r="2348" spans="1:11" ht="45">
      <c r="A2348" s="54">
        <v>7196</v>
      </c>
      <c r="B2348" s="54" t="s">
        <v>2177</v>
      </c>
      <c r="C2348" s="58" t="s">
        <v>3066</v>
      </c>
      <c r="D2348" s="56">
        <v>7</v>
      </c>
      <c r="E2348" s="56">
        <v>7</v>
      </c>
      <c r="F2348" s="57">
        <v>711.26</v>
      </c>
      <c r="G2348" s="57">
        <v>101.61</v>
      </c>
      <c r="H2348" s="57">
        <v>711.26</v>
      </c>
      <c r="I2348" s="57" t="s">
        <v>28</v>
      </c>
      <c r="J2348" s="57" t="s">
        <v>28</v>
      </c>
      <c r="K2348" s="57">
        <v>101.61</v>
      </c>
    </row>
    <row r="2349" spans="1:11" ht="45">
      <c r="A2349" s="54">
        <v>7196</v>
      </c>
      <c r="B2349" s="54" t="s">
        <v>2175</v>
      </c>
      <c r="C2349" s="58" t="s">
        <v>3066</v>
      </c>
      <c r="D2349" s="56">
        <v>7</v>
      </c>
      <c r="E2349" s="56">
        <v>7</v>
      </c>
      <c r="F2349" s="57">
        <v>711.26</v>
      </c>
      <c r="G2349" s="57">
        <v>101.61</v>
      </c>
      <c r="H2349" s="57">
        <v>711.26</v>
      </c>
      <c r="I2349" s="57" t="s">
        <v>28</v>
      </c>
      <c r="J2349" s="57" t="s">
        <v>28</v>
      </c>
      <c r="K2349" s="57">
        <v>101.61</v>
      </c>
    </row>
    <row r="2350" spans="1:11" ht="45">
      <c r="A2350" s="54">
        <v>7196</v>
      </c>
      <c r="B2350" s="54" t="s">
        <v>2183</v>
      </c>
      <c r="C2350" s="58" t="s">
        <v>3066</v>
      </c>
      <c r="D2350" s="56">
        <v>7</v>
      </c>
      <c r="E2350" s="56">
        <v>7</v>
      </c>
      <c r="F2350" s="57">
        <v>711.26</v>
      </c>
      <c r="G2350" s="57">
        <v>101.61</v>
      </c>
      <c r="H2350" s="57">
        <v>711.26</v>
      </c>
      <c r="I2350" s="57" t="s">
        <v>28</v>
      </c>
      <c r="J2350" s="57" t="s">
        <v>28</v>
      </c>
      <c r="K2350" s="57">
        <v>101.61</v>
      </c>
    </row>
    <row r="2351" spans="1:11" ht="45">
      <c r="A2351" s="54">
        <v>7196</v>
      </c>
      <c r="B2351" s="54" t="s">
        <v>2173</v>
      </c>
      <c r="C2351" s="58" t="s">
        <v>3066</v>
      </c>
      <c r="D2351" s="56">
        <v>7</v>
      </c>
      <c r="E2351" s="56">
        <v>7</v>
      </c>
      <c r="F2351" s="57">
        <v>711.26</v>
      </c>
      <c r="G2351" s="57">
        <v>101.61</v>
      </c>
      <c r="H2351" s="57">
        <v>711.26</v>
      </c>
      <c r="I2351" s="57" t="s">
        <v>28</v>
      </c>
      <c r="J2351" s="57" t="s">
        <v>28</v>
      </c>
      <c r="K2351" s="57">
        <v>101.61</v>
      </c>
    </row>
    <row r="2352" spans="1:11" ht="45">
      <c r="A2352" s="54">
        <v>7196</v>
      </c>
      <c r="B2352" s="54" t="s">
        <v>2179</v>
      </c>
      <c r="C2352" s="58" t="s">
        <v>3066</v>
      </c>
      <c r="D2352" s="56">
        <v>7</v>
      </c>
      <c r="E2352" s="56">
        <v>7</v>
      </c>
      <c r="F2352" s="57">
        <v>711.26</v>
      </c>
      <c r="G2352" s="57">
        <v>101.61</v>
      </c>
      <c r="H2352" s="57">
        <v>711.26</v>
      </c>
      <c r="I2352" s="57" t="s">
        <v>28</v>
      </c>
      <c r="J2352" s="57" t="s">
        <v>28</v>
      </c>
      <c r="K2352" s="57">
        <v>101.61</v>
      </c>
    </row>
    <row r="2353" spans="1:11" ht="45">
      <c r="A2353" s="54">
        <v>7196</v>
      </c>
      <c r="B2353" s="54" t="s">
        <v>2181</v>
      </c>
      <c r="C2353" s="58" t="s">
        <v>3066</v>
      </c>
      <c r="D2353" s="56">
        <v>7</v>
      </c>
      <c r="E2353" s="56">
        <v>7</v>
      </c>
      <c r="F2353" s="57">
        <v>711.26</v>
      </c>
      <c r="G2353" s="57">
        <v>101.61</v>
      </c>
      <c r="H2353" s="57">
        <v>711.26</v>
      </c>
      <c r="I2353" s="57" t="s">
        <v>28</v>
      </c>
      <c r="J2353" s="57" t="s">
        <v>28</v>
      </c>
      <c r="K2353" s="57">
        <v>101.61</v>
      </c>
    </row>
    <row r="2354" spans="1:11" ht="45">
      <c r="A2354" s="54">
        <v>7197</v>
      </c>
      <c r="B2354" s="54" t="s">
        <v>2189</v>
      </c>
      <c r="C2354" s="58" t="s">
        <v>3067</v>
      </c>
      <c r="D2354" s="56">
        <v>7</v>
      </c>
      <c r="E2354" s="56">
        <v>7</v>
      </c>
      <c r="F2354" s="57">
        <v>708.17</v>
      </c>
      <c r="G2354" s="57">
        <v>101.17</v>
      </c>
      <c r="H2354" s="57">
        <v>708.17</v>
      </c>
      <c r="I2354" s="57" t="s">
        <v>28</v>
      </c>
      <c r="J2354" s="57" t="s">
        <v>28</v>
      </c>
      <c r="K2354" s="57">
        <v>101.17</v>
      </c>
    </row>
    <row r="2355" spans="1:11" ht="45">
      <c r="A2355" s="54">
        <v>7197</v>
      </c>
      <c r="B2355" s="54" t="s">
        <v>2191</v>
      </c>
      <c r="C2355" s="58" t="s">
        <v>3067</v>
      </c>
      <c r="D2355" s="56">
        <v>7</v>
      </c>
      <c r="E2355" s="56">
        <v>7</v>
      </c>
      <c r="F2355" s="57">
        <v>708.17</v>
      </c>
      <c r="G2355" s="57">
        <v>101.17</v>
      </c>
      <c r="H2355" s="57">
        <v>708.17</v>
      </c>
      <c r="I2355" s="57" t="s">
        <v>28</v>
      </c>
      <c r="J2355" s="57" t="s">
        <v>28</v>
      </c>
      <c r="K2355" s="57">
        <v>101.17</v>
      </c>
    </row>
    <row r="2356" spans="1:11" ht="45">
      <c r="A2356" s="54">
        <v>7197</v>
      </c>
      <c r="B2356" s="54" t="s">
        <v>2193</v>
      </c>
      <c r="C2356" s="58" t="s">
        <v>3067</v>
      </c>
      <c r="D2356" s="56">
        <v>7</v>
      </c>
      <c r="E2356" s="56">
        <v>7</v>
      </c>
      <c r="F2356" s="57">
        <v>708.17</v>
      </c>
      <c r="G2356" s="57">
        <v>101.17</v>
      </c>
      <c r="H2356" s="57">
        <v>708.17</v>
      </c>
      <c r="I2356" s="57" t="s">
        <v>28</v>
      </c>
      <c r="J2356" s="57" t="s">
        <v>28</v>
      </c>
      <c r="K2356" s="57">
        <v>101.17</v>
      </c>
    </row>
    <row r="2357" spans="1:11" ht="45">
      <c r="A2357" s="54">
        <v>7197</v>
      </c>
      <c r="B2357" s="54" t="s">
        <v>2187</v>
      </c>
      <c r="C2357" s="58" t="s">
        <v>3067</v>
      </c>
      <c r="D2357" s="56">
        <v>7</v>
      </c>
      <c r="E2357" s="56">
        <v>7</v>
      </c>
      <c r="F2357" s="57">
        <v>708.17</v>
      </c>
      <c r="G2357" s="57">
        <v>101.17</v>
      </c>
      <c r="H2357" s="57">
        <v>708.17</v>
      </c>
      <c r="I2357" s="57" t="s">
        <v>28</v>
      </c>
      <c r="J2357" s="57" t="s">
        <v>28</v>
      </c>
      <c r="K2357" s="57">
        <v>101.17</v>
      </c>
    </row>
    <row r="2358" spans="1:11" ht="45">
      <c r="A2358" s="54">
        <v>7197</v>
      </c>
      <c r="B2358" s="54" t="s">
        <v>2185</v>
      </c>
      <c r="C2358" s="58" t="s">
        <v>3067</v>
      </c>
      <c r="D2358" s="56">
        <v>7</v>
      </c>
      <c r="E2358" s="56">
        <v>7</v>
      </c>
      <c r="F2358" s="57">
        <v>708.17</v>
      </c>
      <c r="G2358" s="57">
        <v>101.17</v>
      </c>
      <c r="H2358" s="57">
        <v>708.17</v>
      </c>
      <c r="I2358" s="57" t="s">
        <v>28</v>
      </c>
      <c r="J2358" s="57" t="s">
        <v>28</v>
      </c>
      <c r="K2358" s="57">
        <v>101.17</v>
      </c>
    </row>
    <row r="2359" spans="1:11" ht="45">
      <c r="A2359" s="54">
        <v>7197</v>
      </c>
      <c r="B2359" s="54" t="s">
        <v>2195</v>
      </c>
      <c r="C2359" s="58" t="s">
        <v>3067</v>
      </c>
      <c r="D2359" s="56">
        <v>7</v>
      </c>
      <c r="E2359" s="56">
        <v>7</v>
      </c>
      <c r="F2359" s="57">
        <v>708.17</v>
      </c>
      <c r="G2359" s="57">
        <v>101.17</v>
      </c>
      <c r="H2359" s="57">
        <v>708.17</v>
      </c>
      <c r="I2359" s="57" t="s">
        <v>28</v>
      </c>
      <c r="J2359" s="57" t="s">
        <v>28</v>
      </c>
      <c r="K2359" s="57">
        <v>101.17</v>
      </c>
    </row>
    <row r="2360" spans="1:11" ht="45">
      <c r="A2360" s="54">
        <v>7198</v>
      </c>
      <c r="B2360" s="54" t="s">
        <v>2209</v>
      </c>
      <c r="C2360" s="58" t="s">
        <v>3068</v>
      </c>
      <c r="D2360" s="56">
        <v>7</v>
      </c>
      <c r="E2360" s="56">
        <v>7</v>
      </c>
      <c r="F2360" s="57">
        <v>611.04999999999995</v>
      </c>
      <c r="G2360" s="57">
        <v>87.29</v>
      </c>
      <c r="H2360" s="57">
        <v>611.04999999999995</v>
      </c>
      <c r="I2360" s="57" t="s">
        <v>28</v>
      </c>
      <c r="J2360" s="57" t="s">
        <v>28</v>
      </c>
      <c r="K2360" s="57">
        <v>87.29</v>
      </c>
    </row>
    <row r="2361" spans="1:11" ht="45">
      <c r="A2361" s="54">
        <v>7198</v>
      </c>
      <c r="B2361" s="54" t="s">
        <v>2207</v>
      </c>
      <c r="C2361" s="58" t="s">
        <v>3068</v>
      </c>
      <c r="D2361" s="56">
        <v>7</v>
      </c>
      <c r="E2361" s="56">
        <v>7</v>
      </c>
      <c r="F2361" s="57">
        <v>611.04999999999995</v>
      </c>
      <c r="G2361" s="57">
        <v>87.29</v>
      </c>
      <c r="H2361" s="57">
        <v>611.04999999999995</v>
      </c>
      <c r="I2361" s="57" t="s">
        <v>28</v>
      </c>
      <c r="J2361" s="57" t="s">
        <v>28</v>
      </c>
      <c r="K2361" s="57">
        <v>87.29</v>
      </c>
    </row>
    <row r="2362" spans="1:11" ht="45">
      <c r="A2362" s="54">
        <v>7198</v>
      </c>
      <c r="B2362" s="54" t="s">
        <v>2205</v>
      </c>
      <c r="C2362" s="58" t="s">
        <v>3068</v>
      </c>
      <c r="D2362" s="56">
        <v>7</v>
      </c>
      <c r="E2362" s="56">
        <v>7</v>
      </c>
      <c r="F2362" s="57">
        <v>611.04999999999995</v>
      </c>
      <c r="G2362" s="57">
        <v>87.29</v>
      </c>
      <c r="H2362" s="57">
        <v>611.04999999999995</v>
      </c>
      <c r="I2362" s="57" t="s">
        <v>28</v>
      </c>
      <c r="J2362" s="57" t="s">
        <v>28</v>
      </c>
      <c r="K2362" s="57">
        <v>87.29</v>
      </c>
    </row>
    <row r="2363" spans="1:11" ht="45">
      <c r="A2363" s="54">
        <v>7198</v>
      </c>
      <c r="B2363" s="54" t="s">
        <v>2201</v>
      </c>
      <c r="C2363" s="58" t="s">
        <v>3068</v>
      </c>
      <c r="D2363" s="56">
        <v>7</v>
      </c>
      <c r="E2363" s="56">
        <v>7</v>
      </c>
      <c r="F2363" s="57">
        <v>611.04999999999995</v>
      </c>
      <c r="G2363" s="57">
        <v>87.29</v>
      </c>
      <c r="H2363" s="57">
        <v>611.04999999999995</v>
      </c>
      <c r="I2363" s="57" t="s">
        <v>28</v>
      </c>
      <c r="J2363" s="57" t="s">
        <v>28</v>
      </c>
      <c r="K2363" s="57">
        <v>87.29</v>
      </c>
    </row>
    <row r="2364" spans="1:11" ht="45">
      <c r="A2364" s="54">
        <v>7198</v>
      </c>
      <c r="B2364" s="54" t="s">
        <v>2199</v>
      </c>
      <c r="C2364" s="58" t="s">
        <v>3068</v>
      </c>
      <c r="D2364" s="56">
        <v>7</v>
      </c>
      <c r="E2364" s="56">
        <v>7</v>
      </c>
      <c r="F2364" s="57">
        <v>611.04999999999995</v>
      </c>
      <c r="G2364" s="57">
        <v>87.29</v>
      </c>
      <c r="H2364" s="57">
        <v>611.04999999999995</v>
      </c>
      <c r="I2364" s="57" t="s">
        <v>28</v>
      </c>
      <c r="J2364" s="57" t="s">
        <v>28</v>
      </c>
      <c r="K2364" s="57">
        <v>87.29</v>
      </c>
    </row>
    <row r="2365" spans="1:11" ht="45">
      <c r="A2365" s="54">
        <v>7198</v>
      </c>
      <c r="B2365" s="54" t="s">
        <v>2203</v>
      </c>
      <c r="C2365" s="58" t="s">
        <v>3068</v>
      </c>
      <c r="D2365" s="56">
        <v>7</v>
      </c>
      <c r="E2365" s="56">
        <v>7</v>
      </c>
      <c r="F2365" s="57">
        <v>611.04999999999995</v>
      </c>
      <c r="G2365" s="57">
        <v>87.29</v>
      </c>
      <c r="H2365" s="57">
        <v>611.04999999999995</v>
      </c>
      <c r="I2365" s="57" t="s">
        <v>28</v>
      </c>
      <c r="J2365" s="57" t="s">
        <v>28</v>
      </c>
      <c r="K2365" s="57">
        <v>87.29</v>
      </c>
    </row>
    <row r="2366" spans="1:11" ht="45">
      <c r="A2366" s="54">
        <v>7199</v>
      </c>
      <c r="B2366" s="54" t="s">
        <v>2217</v>
      </c>
      <c r="C2366" s="58" t="s">
        <v>3069</v>
      </c>
      <c r="D2366" s="56">
        <v>7</v>
      </c>
      <c r="E2366" s="56">
        <v>7</v>
      </c>
      <c r="F2366" s="57">
        <v>658.6</v>
      </c>
      <c r="G2366" s="57">
        <v>94.09</v>
      </c>
      <c r="H2366" s="57">
        <v>658.6</v>
      </c>
      <c r="I2366" s="57" t="s">
        <v>28</v>
      </c>
      <c r="J2366" s="57" t="s">
        <v>28</v>
      </c>
      <c r="K2366" s="57">
        <v>94.09</v>
      </c>
    </row>
    <row r="2367" spans="1:11" ht="45">
      <c r="A2367" s="54">
        <v>7199</v>
      </c>
      <c r="B2367" s="54" t="s">
        <v>2219</v>
      </c>
      <c r="C2367" s="58" t="s">
        <v>3069</v>
      </c>
      <c r="D2367" s="56">
        <v>7</v>
      </c>
      <c r="E2367" s="56">
        <v>7</v>
      </c>
      <c r="F2367" s="57">
        <v>658.6</v>
      </c>
      <c r="G2367" s="57">
        <v>94.09</v>
      </c>
      <c r="H2367" s="57">
        <v>658.6</v>
      </c>
      <c r="I2367" s="57" t="s">
        <v>28</v>
      </c>
      <c r="J2367" s="57" t="s">
        <v>28</v>
      </c>
      <c r="K2367" s="57">
        <v>94.09</v>
      </c>
    </row>
    <row r="2368" spans="1:11" ht="45">
      <c r="A2368" s="54">
        <v>7199</v>
      </c>
      <c r="B2368" s="54" t="s">
        <v>2221</v>
      </c>
      <c r="C2368" s="58" t="s">
        <v>3069</v>
      </c>
      <c r="D2368" s="56">
        <v>7</v>
      </c>
      <c r="E2368" s="56">
        <v>7</v>
      </c>
      <c r="F2368" s="57">
        <v>658.6</v>
      </c>
      <c r="G2368" s="57">
        <v>94.09</v>
      </c>
      <c r="H2368" s="57">
        <v>658.6</v>
      </c>
      <c r="I2368" s="57" t="s">
        <v>28</v>
      </c>
      <c r="J2368" s="57" t="s">
        <v>28</v>
      </c>
      <c r="K2368" s="57">
        <v>94.09</v>
      </c>
    </row>
    <row r="2369" spans="1:11" ht="45">
      <c r="A2369" s="54">
        <v>7199</v>
      </c>
      <c r="B2369" s="54" t="s">
        <v>2215</v>
      </c>
      <c r="C2369" s="58" t="s">
        <v>3069</v>
      </c>
      <c r="D2369" s="56">
        <v>7</v>
      </c>
      <c r="E2369" s="56">
        <v>7</v>
      </c>
      <c r="F2369" s="57">
        <v>658.6</v>
      </c>
      <c r="G2369" s="57">
        <v>94.09</v>
      </c>
      <c r="H2369" s="57">
        <v>658.6</v>
      </c>
      <c r="I2369" s="57" t="s">
        <v>28</v>
      </c>
      <c r="J2369" s="57" t="s">
        <v>28</v>
      </c>
      <c r="K2369" s="57">
        <v>94.09</v>
      </c>
    </row>
    <row r="2370" spans="1:11" ht="45">
      <c r="A2370" s="54">
        <v>7199</v>
      </c>
      <c r="B2370" s="54" t="s">
        <v>2211</v>
      </c>
      <c r="C2370" s="58" t="s">
        <v>3069</v>
      </c>
      <c r="D2370" s="56">
        <v>7</v>
      </c>
      <c r="E2370" s="56">
        <v>7</v>
      </c>
      <c r="F2370" s="57">
        <v>658.6</v>
      </c>
      <c r="G2370" s="57">
        <v>94.09</v>
      </c>
      <c r="H2370" s="57">
        <v>658.6</v>
      </c>
      <c r="I2370" s="57" t="s">
        <v>28</v>
      </c>
      <c r="J2370" s="57" t="s">
        <v>28</v>
      </c>
      <c r="K2370" s="57">
        <v>94.09</v>
      </c>
    </row>
    <row r="2371" spans="1:11" ht="45">
      <c r="A2371" s="54">
        <v>7199</v>
      </c>
      <c r="B2371" s="54" t="s">
        <v>2213</v>
      </c>
      <c r="C2371" s="58" t="s">
        <v>3069</v>
      </c>
      <c r="D2371" s="56">
        <v>7</v>
      </c>
      <c r="E2371" s="56">
        <v>7</v>
      </c>
      <c r="F2371" s="57">
        <v>658.6</v>
      </c>
      <c r="G2371" s="57">
        <v>94.09</v>
      </c>
      <c r="H2371" s="57">
        <v>658.6</v>
      </c>
      <c r="I2371" s="57" t="s">
        <v>28</v>
      </c>
      <c r="J2371" s="57" t="s">
        <v>28</v>
      </c>
      <c r="K2371" s="57">
        <v>94.09</v>
      </c>
    </row>
    <row r="2372" spans="1:11" ht="22.5">
      <c r="A2372" s="54">
        <v>7200</v>
      </c>
      <c r="B2372" s="54" t="s">
        <v>2227</v>
      </c>
      <c r="C2372" s="58" t="s">
        <v>3070</v>
      </c>
      <c r="D2372" s="56">
        <v>7</v>
      </c>
      <c r="E2372" s="56">
        <v>7</v>
      </c>
      <c r="F2372" s="57">
        <v>1446.24</v>
      </c>
      <c r="G2372" s="57">
        <v>206.61</v>
      </c>
      <c r="H2372" s="57">
        <v>1446.24</v>
      </c>
      <c r="I2372" s="57" t="s">
        <v>28</v>
      </c>
      <c r="J2372" s="57" t="s">
        <v>28</v>
      </c>
      <c r="K2372" s="57">
        <v>206.61</v>
      </c>
    </row>
    <row r="2373" spans="1:11" ht="22.5">
      <c r="A2373" s="54">
        <v>7200</v>
      </c>
      <c r="B2373" s="54" t="s">
        <v>2225</v>
      </c>
      <c r="C2373" s="58" t="s">
        <v>3070</v>
      </c>
      <c r="D2373" s="56">
        <v>7</v>
      </c>
      <c r="E2373" s="56">
        <v>7</v>
      </c>
      <c r="F2373" s="57">
        <v>1446.24</v>
      </c>
      <c r="G2373" s="57">
        <v>206.61</v>
      </c>
      <c r="H2373" s="57">
        <v>1446.24</v>
      </c>
      <c r="I2373" s="57" t="s">
        <v>28</v>
      </c>
      <c r="J2373" s="57" t="s">
        <v>28</v>
      </c>
      <c r="K2373" s="57">
        <v>206.61</v>
      </c>
    </row>
    <row r="2374" spans="1:11" ht="33.75">
      <c r="A2374" s="54">
        <v>7201</v>
      </c>
      <c r="B2374" s="54" t="s">
        <v>2237</v>
      </c>
      <c r="C2374" s="58" t="s">
        <v>3071</v>
      </c>
      <c r="D2374" s="56">
        <v>7</v>
      </c>
      <c r="E2374" s="56">
        <v>7</v>
      </c>
      <c r="F2374" s="57">
        <v>623.58000000000004</v>
      </c>
      <c r="G2374" s="57">
        <v>89.08</v>
      </c>
      <c r="H2374" s="57">
        <v>623.58000000000004</v>
      </c>
      <c r="I2374" s="57" t="s">
        <v>28</v>
      </c>
      <c r="J2374" s="57" t="s">
        <v>28</v>
      </c>
      <c r="K2374" s="57">
        <v>89.08</v>
      </c>
    </row>
    <row r="2375" spans="1:11" ht="33.75">
      <c r="A2375" s="54">
        <v>7201</v>
      </c>
      <c r="B2375" s="54" t="s">
        <v>2235</v>
      </c>
      <c r="C2375" s="58" t="s">
        <v>3071</v>
      </c>
      <c r="D2375" s="56">
        <v>7</v>
      </c>
      <c r="E2375" s="56">
        <v>7</v>
      </c>
      <c r="F2375" s="57">
        <v>623.58000000000004</v>
      </c>
      <c r="G2375" s="57">
        <v>89.08</v>
      </c>
      <c r="H2375" s="57">
        <v>623.58000000000004</v>
      </c>
      <c r="I2375" s="57" t="s">
        <v>28</v>
      </c>
      <c r="J2375" s="57" t="s">
        <v>28</v>
      </c>
      <c r="K2375" s="57">
        <v>89.08</v>
      </c>
    </row>
    <row r="2376" spans="1:11" ht="33.75">
      <c r="A2376" s="54">
        <v>7201</v>
      </c>
      <c r="B2376" s="54" t="s">
        <v>2233</v>
      </c>
      <c r="C2376" s="58" t="s">
        <v>3071</v>
      </c>
      <c r="D2376" s="56">
        <v>7</v>
      </c>
      <c r="E2376" s="56">
        <v>7</v>
      </c>
      <c r="F2376" s="57">
        <v>623.58000000000004</v>
      </c>
      <c r="G2376" s="57">
        <v>89.08</v>
      </c>
      <c r="H2376" s="57">
        <v>623.58000000000004</v>
      </c>
      <c r="I2376" s="57" t="s">
        <v>28</v>
      </c>
      <c r="J2376" s="57" t="s">
        <v>28</v>
      </c>
      <c r="K2376" s="57">
        <v>89.08</v>
      </c>
    </row>
    <row r="2377" spans="1:11" ht="33.75">
      <c r="A2377" s="54">
        <v>7201</v>
      </c>
      <c r="B2377" s="54" t="s">
        <v>2231</v>
      </c>
      <c r="C2377" s="58" t="s">
        <v>3071</v>
      </c>
      <c r="D2377" s="56">
        <v>7</v>
      </c>
      <c r="E2377" s="56">
        <v>7</v>
      </c>
      <c r="F2377" s="57">
        <v>623.58000000000004</v>
      </c>
      <c r="G2377" s="57">
        <v>89.08</v>
      </c>
      <c r="H2377" s="57">
        <v>623.58000000000004</v>
      </c>
      <c r="I2377" s="57" t="s">
        <v>28</v>
      </c>
      <c r="J2377" s="57" t="s">
        <v>28</v>
      </c>
      <c r="K2377" s="57">
        <v>89.08</v>
      </c>
    </row>
    <row r="2378" spans="1:11" ht="33.75">
      <c r="A2378" s="54">
        <v>7202</v>
      </c>
      <c r="B2378" s="54" t="s">
        <v>2239</v>
      </c>
      <c r="C2378" s="58" t="s">
        <v>3072</v>
      </c>
      <c r="D2378" s="56">
        <v>7</v>
      </c>
      <c r="E2378" s="56">
        <v>7</v>
      </c>
      <c r="F2378" s="57">
        <v>582.01</v>
      </c>
      <c r="G2378" s="57">
        <v>83.14</v>
      </c>
      <c r="H2378" s="57">
        <v>582.01</v>
      </c>
      <c r="I2378" s="57" t="s">
        <v>28</v>
      </c>
      <c r="J2378" s="57" t="s">
        <v>28</v>
      </c>
      <c r="K2378" s="57">
        <v>83.14</v>
      </c>
    </row>
    <row r="2379" spans="1:11" ht="33.75">
      <c r="A2379" s="54">
        <v>7202</v>
      </c>
      <c r="B2379" s="54" t="s">
        <v>2241</v>
      </c>
      <c r="C2379" s="58" t="s">
        <v>3072</v>
      </c>
      <c r="D2379" s="56">
        <v>7</v>
      </c>
      <c r="E2379" s="56">
        <v>7</v>
      </c>
      <c r="F2379" s="57">
        <v>582.01</v>
      </c>
      <c r="G2379" s="57">
        <v>83.14</v>
      </c>
      <c r="H2379" s="57">
        <v>582.01</v>
      </c>
      <c r="I2379" s="57" t="s">
        <v>28</v>
      </c>
      <c r="J2379" s="57" t="s">
        <v>28</v>
      </c>
      <c r="K2379" s="57">
        <v>83.14</v>
      </c>
    </row>
    <row r="2380" spans="1:11" ht="33.75">
      <c r="A2380" s="54">
        <v>7202</v>
      </c>
      <c r="B2380" s="54" t="s">
        <v>2243</v>
      </c>
      <c r="C2380" s="58" t="s">
        <v>3072</v>
      </c>
      <c r="D2380" s="56">
        <v>7</v>
      </c>
      <c r="E2380" s="56">
        <v>7</v>
      </c>
      <c r="F2380" s="57">
        <v>582.01</v>
      </c>
      <c r="G2380" s="57">
        <v>83.14</v>
      </c>
      <c r="H2380" s="57">
        <v>582.01</v>
      </c>
      <c r="I2380" s="57" t="s">
        <v>28</v>
      </c>
      <c r="J2380" s="57" t="s">
        <v>28</v>
      </c>
      <c r="K2380" s="57">
        <v>83.14</v>
      </c>
    </row>
    <row r="2381" spans="1:11" ht="33.75">
      <c r="A2381" s="54">
        <v>7202</v>
      </c>
      <c r="B2381" s="54" t="s">
        <v>2245</v>
      </c>
      <c r="C2381" s="58" t="s">
        <v>3072</v>
      </c>
      <c r="D2381" s="56">
        <v>7</v>
      </c>
      <c r="E2381" s="56">
        <v>7</v>
      </c>
      <c r="F2381" s="57">
        <v>582.01</v>
      </c>
      <c r="G2381" s="57">
        <v>83.14</v>
      </c>
      <c r="H2381" s="57">
        <v>582.01</v>
      </c>
      <c r="I2381" s="57" t="s">
        <v>28</v>
      </c>
      <c r="J2381" s="57" t="s">
        <v>28</v>
      </c>
      <c r="K2381" s="57">
        <v>83.14</v>
      </c>
    </row>
    <row r="2382" spans="1:11" ht="33.75">
      <c r="A2382" s="54">
        <v>7203</v>
      </c>
      <c r="B2382" s="54" t="s">
        <v>2255</v>
      </c>
      <c r="C2382" s="58" t="s">
        <v>3073</v>
      </c>
      <c r="D2382" s="56">
        <v>7</v>
      </c>
      <c r="E2382" s="56">
        <v>7</v>
      </c>
      <c r="F2382" s="57">
        <v>666.02</v>
      </c>
      <c r="G2382" s="57">
        <v>95.15</v>
      </c>
      <c r="H2382" s="57">
        <v>666.02</v>
      </c>
      <c r="I2382" s="57" t="s">
        <v>28</v>
      </c>
      <c r="J2382" s="57" t="s">
        <v>28</v>
      </c>
      <c r="K2382" s="57">
        <v>95.15</v>
      </c>
    </row>
    <row r="2383" spans="1:11" ht="33.75">
      <c r="A2383" s="54">
        <v>7203</v>
      </c>
      <c r="B2383" s="54" t="s">
        <v>2253</v>
      </c>
      <c r="C2383" s="58" t="s">
        <v>3073</v>
      </c>
      <c r="D2383" s="56">
        <v>7</v>
      </c>
      <c r="E2383" s="56">
        <v>7</v>
      </c>
      <c r="F2383" s="57">
        <v>666.02</v>
      </c>
      <c r="G2383" s="57">
        <v>95.15</v>
      </c>
      <c r="H2383" s="57">
        <v>666.02</v>
      </c>
      <c r="I2383" s="57" t="s">
        <v>28</v>
      </c>
      <c r="J2383" s="57" t="s">
        <v>28</v>
      </c>
      <c r="K2383" s="57">
        <v>95.15</v>
      </c>
    </row>
    <row r="2384" spans="1:11" ht="33.75">
      <c r="A2384" s="54">
        <v>7203</v>
      </c>
      <c r="B2384" s="54" t="s">
        <v>2259</v>
      </c>
      <c r="C2384" s="58" t="s">
        <v>3073</v>
      </c>
      <c r="D2384" s="56">
        <v>7</v>
      </c>
      <c r="E2384" s="56">
        <v>7</v>
      </c>
      <c r="F2384" s="57">
        <v>666.02</v>
      </c>
      <c r="G2384" s="57">
        <v>95.15</v>
      </c>
      <c r="H2384" s="57">
        <v>666.02</v>
      </c>
      <c r="I2384" s="57" t="s">
        <v>28</v>
      </c>
      <c r="J2384" s="57" t="s">
        <v>28</v>
      </c>
      <c r="K2384" s="57">
        <v>95.15</v>
      </c>
    </row>
    <row r="2385" spans="1:11" ht="33.75">
      <c r="A2385" s="54">
        <v>7203</v>
      </c>
      <c r="B2385" s="54" t="s">
        <v>2257</v>
      </c>
      <c r="C2385" s="58" t="s">
        <v>3073</v>
      </c>
      <c r="D2385" s="56">
        <v>7</v>
      </c>
      <c r="E2385" s="56">
        <v>7</v>
      </c>
      <c r="F2385" s="57">
        <v>666.02</v>
      </c>
      <c r="G2385" s="57">
        <v>95.15</v>
      </c>
      <c r="H2385" s="57">
        <v>666.02</v>
      </c>
      <c r="I2385" s="57" t="s">
        <v>28</v>
      </c>
      <c r="J2385" s="57" t="s">
        <v>28</v>
      </c>
      <c r="K2385" s="57">
        <v>95.15</v>
      </c>
    </row>
    <row r="2386" spans="1:11" ht="33.75">
      <c r="A2386" s="54">
        <v>7204</v>
      </c>
      <c r="B2386" s="54" t="s">
        <v>2261</v>
      </c>
      <c r="C2386" s="58" t="s">
        <v>3074</v>
      </c>
      <c r="D2386" s="56">
        <v>7</v>
      </c>
      <c r="E2386" s="56">
        <v>7</v>
      </c>
      <c r="F2386" s="57">
        <v>535.5</v>
      </c>
      <c r="G2386" s="57">
        <v>76.5</v>
      </c>
      <c r="H2386" s="57">
        <v>535.5</v>
      </c>
      <c r="I2386" s="57" t="s">
        <v>28</v>
      </c>
      <c r="J2386" s="57" t="s">
        <v>28</v>
      </c>
      <c r="K2386" s="57">
        <v>76.5</v>
      </c>
    </row>
    <row r="2387" spans="1:11" ht="33.75">
      <c r="A2387" s="54">
        <v>7204</v>
      </c>
      <c r="B2387" s="54" t="s">
        <v>2263</v>
      </c>
      <c r="C2387" s="58" t="s">
        <v>3074</v>
      </c>
      <c r="D2387" s="56">
        <v>7</v>
      </c>
      <c r="E2387" s="56">
        <v>7</v>
      </c>
      <c r="F2387" s="57">
        <v>535.5</v>
      </c>
      <c r="G2387" s="57">
        <v>76.5</v>
      </c>
      <c r="H2387" s="57">
        <v>535.5</v>
      </c>
      <c r="I2387" s="57" t="s">
        <v>28</v>
      </c>
      <c r="J2387" s="57" t="s">
        <v>28</v>
      </c>
      <c r="K2387" s="57">
        <v>76.5</v>
      </c>
    </row>
    <row r="2388" spans="1:11" ht="33.75">
      <c r="A2388" s="54">
        <v>7204</v>
      </c>
      <c r="B2388" s="54" t="s">
        <v>2265</v>
      </c>
      <c r="C2388" s="58" t="s">
        <v>3074</v>
      </c>
      <c r="D2388" s="56">
        <v>7</v>
      </c>
      <c r="E2388" s="56">
        <v>7</v>
      </c>
      <c r="F2388" s="57">
        <v>535.5</v>
      </c>
      <c r="G2388" s="57">
        <v>76.5</v>
      </c>
      <c r="H2388" s="57">
        <v>535.5</v>
      </c>
      <c r="I2388" s="57" t="s">
        <v>28</v>
      </c>
      <c r="J2388" s="57" t="s">
        <v>28</v>
      </c>
      <c r="K2388" s="57">
        <v>76.5</v>
      </c>
    </row>
    <row r="2389" spans="1:11" ht="33.75">
      <c r="A2389" s="54">
        <v>7204</v>
      </c>
      <c r="B2389" s="54" t="s">
        <v>2267</v>
      </c>
      <c r="C2389" s="58" t="s">
        <v>3074</v>
      </c>
      <c r="D2389" s="56">
        <v>7</v>
      </c>
      <c r="E2389" s="56">
        <v>7</v>
      </c>
      <c r="F2389" s="57">
        <v>535.5</v>
      </c>
      <c r="G2389" s="57">
        <v>76.5</v>
      </c>
      <c r="H2389" s="57">
        <v>535.5</v>
      </c>
      <c r="I2389" s="57" t="s">
        <v>28</v>
      </c>
      <c r="J2389" s="57" t="s">
        <v>28</v>
      </c>
      <c r="K2389" s="57">
        <v>76.5</v>
      </c>
    </row>
    <row r="2390" spans="1:11" ht="33.75">
      <c r="A2390" s="54">
        <v>7205</v>
      </c>
      <c r="B2390" s="54" t="s">
        <v>2271</v>
      </c>
      <c r="C2390" s="58" t="s">
        <v>3075</v>
      </c>
      <c r="D2390" s="56">
        <v>7</v>
      </c>
      <c r="E2390" s="56">
        <v>7</v>
      </c>
      <c r="F2390" s="57">
        <v>658.46</v>
      </c>
      <c r="G2390" s="57">
        <v>94.07</v>
      </c>
      <c r="H2390" s="57">
        <v>658.46</v>
      </c>
      <c r="I2390" s="57" t="s">
        <v>28</v>
      </c>
      <c r="J2390" s="57" t="s">
        <v>28</v>
      </c>
      <c r="K2390" s="57">
        <v>94.07</v>
      </c>
    </row>
    <row r="2391" spans="1:11" ht="33.75">
      <c r="A2391" s="54">
        <v>7205</v>
      </c>
      <c r="B2391" s="54" t="s">
        <v>2277</v>
      </c>
      <c r="C2391" s="58" t="s">
        <v>3075</v>
      </c>
      <c r="D2391" s="56">
        <v>7</v>
      </c>
      <c r="E2391" s="56">
        <v>7</v>
      </c>
      <c r="F2391" s="57">
        <v>658.46</v>
      </c>
      <c r="G2391" s="57">
        <v>94.07</v>
      </c>
      <c r="H2391" s="57">
        <v>658.46</v>
      </c>
      <c r="I2391" s="57" t="s">
        <v>28</v>
      </c>
      <c r="J2391" s="57" t="s">
        <v>28</v>
      </c>
      <c r="K2391" s="57">
        <v>94.07</v>
      </c>
    </row>
    <row r="2392" spans="1:11" ht="33.75">
      <c r="A2392" s="54">
        <v>7205</v>
      </c>
      <c r="B2392" s="54" t="s">
        <v>2273</v>
      </c>
      <c r="C2392" s="58" t="s">
        <v>3075</v>
      </c>
      <c r="D2392" s="56">
        <v>7</v>
      </c>
      <c r="E2392" s="56">
        <v>7</v>
      </c>
      <c r="F2392" s="57">
        <v>658.46</v>
      </c>
      <c r="G2392" s="57">
        <v>94.07</v>
      </c>
      <c r="H2392" s="57">
        <v>658.46</v>
      </c>
      <c r="I2392" s="57" t="s">
        <v>28</v>
      </c>
      <c r="J2392" s="57" t="s">
        <v>28</v>
      </c>
      <c r="K2392" s="57">
        <v>94.07</v>
      </c>
    </row>
    <row r="2393" spans="1:11" ht="33.75">
      <c r="A2393" s="54">
        <v>7205</v>
      </c>
      <c r="B2393" s="54" t="s">
        <v>2275</v>
      </c>
      <c r="C2393" s="58" t="s">
        <v>3075</v>
      </c>
      <c r="D2393" s="56">
        <v>7</v>
      </c>
      <c r="E2393" s="56">
        <v>7</v>
      </c>
      <c r="F2393" s="57">
        <v>658.46</v>
      </c>
      <c r="G2393" s="57">
        <v>94.07</v>
      </c>
      <c r="H2393" s="57">
        <v>658.46</v>
      </c>
      <c r="I2393" s="57" t="s">
        <v>28</v>
      </c>
      <c r="J2393" s="57" t="s">
        <v>28</v>
      </c>
      <c r="K2393" s="57">
        <v>94.07</v>
      </c>
    </row>
    <row r="2394" spans="1:11" ht="33.75">
      <c r="A2394" s="54">
        <v>7206</v>
      </c>
      <c r="B2394" s="54" t="s">
        <v>2283</v>
      </c>
      <c r="C2394" s="58" t="s">
        <v>3076</v>
      </c>
      <c r="D2394" s="56">
        <v>7</v>
      </c>
      <c r="E2394" s="56">
        <v>7</v>
      </c>
      <c r="F2394" s="57">
        <v>652.46</v>
      </c>
      <c r="G2394" s="57">
        <v>93.21</v>
      </c>
      <c r="H2394" s="57">
        <v>652.46</v>
      </c>
      <c r="I2394" s="57" t="s">
        <v>28</v>
      </c>
      <c r="J2394" s="57" t="s">
        <v>28</v>
      </c>
      <c r="K2394" s="57">
        <v>93.21</v>
      </c>
    </row>
    <row r="2395" spans="1:11" ht="33.75">
      <c r="A2395" s="54">
        <v>7206</v>
      </c>
      <c r="B2395" s="54" t="s">
        <v>2289</v>
      </c>
      <c r="C2395" s="58" t="s">
        <v>3076</v>
      </c>
      <c r="D2395" s="56">
        <v>7</v>
      </c>
      <c r="E2395" s="56">
        <v>7</v>
      </c>
      <c r="F2395" s="57">
        <v>652.46</v>
      </c>
      <c r="G2395" s="57">
        <v>93.21</v>
      </c>
      <c r="H2395" s="57">
        <v>652.46</v>
      </c>
      <c r="I2395" s="57" t="s">
        <v>28</v>
      </c>
      <c r="J2395" s="57" t="s">
        <v>28</v>
      </c>
      <c r="K2395" s="57">
        <v>93.21</v>
      </c>
    </row>
    <row r="2396" spans="1:11" ht="33.75">
      <c r="A2396" s="54">
        <v>7206</v>
      </c>
      <c r="B2396" s="54" t="s">
        <v>2285</v>
      </c>
      <c r="C2396" s="58" t="s">
        <v>3076</v>
      </c>
      <c r="D2396" s="56">
        <v>7</v>
      </c>
      <c r="E2396" s="56">
        <v>7</v>
      </c>
      <c r="F2396" s="57">
        <v>652.46</v>
      </c>
      <c r="G2396" s="57">
        <v>93.21</v>
      </c>
      <c r="H2396" s="57">
        <v>652.46</v>
      </c>
      <c r="I2396" s="57" t="s">
        <v>28</v>
      </c>
      <c r="J2396" s="57" t="s">
        <v>28</v>
      </c>
      <c r="K2396" s="57">
        <v>93.21</v>
      </c>
    </row>
    <row r="2397" spans="1:11" ht="33.75">
      <c r="A2397" s="54">
        <v>7206</v>
      </c>
      <c r="B2397" s="54" t="s">
        <v>2281</v>
      </c>
      <c r="C2397" s="58" t="s">
        <v>3076</v>
      </c>
      <c r="D2397" s="56">
        <v>7</v>
      </c>
      <c r="E2397" s="56">
        <v>7</v>
      </c>
      <c r="F2397" s="57">
        <v>652.46</v>
      </c>
      <c r="G2397" s="57">
        <v>93.21</v>
      </c>
      <c r="H2397" s="57">
        <v>652.46</v>
      </c>
      <c r="I2397" s="57" t="s">
        <v>28</v>
      </c>
      <c r="J2397" s="57" t="s">
        <v>28</v>
      </c>
      <c r="K2397" s="57">
        <v>93.21</v>
      </c>
    </row>
    <row r="2398" spans="1:11" ht="33.75">
      <c r="A2398" s="54">
        <v>7206</v>
      </c>
      <c r="B2398" s="54" t="s">
        <v>2279</v>
      </c>
      <c r="C2398" s="58" t="s">
        <v>3076</v>
      </c>
      <c r="D2398" s="56">
        <v>7</v>
      </c>
      <c r="E2398" s="56">
        <v>7</v>
      </c>
      <c r="F2398" s="57">
        <v>652.46</v>
      </c>
      <c r="G2398" s="57">
        <v>93.21</v>
      </c>
      <c r="H2398" s="57">
        <v>652.46</v>
      </c>
      <c r="I2398" s="57" t="s">
        <v>28</v>
      </c>
      <c r="J2398" s="57" t="s">
        <v>28</v>
      </c>
      <c r="K2398" s="57">
        <v>93.21</v>
      </c>
    </row>
    <row r="2399" spans="1:11" ht="33.75">
      <c r="A2399" s="54">
        <v>7206</v>
      </c>
      <c r="B2399" s="54" t="s">
        <v>2287</v>
      </c>
      <c r="C2399" s="58" t="s">
        <v>3076</v>
      </c>
      <c r="D2399" s="56">
        <v>7</v>
      </c>
      <c r="E2399" s="56">
        <v>7</v>
      </c>
      <c r="F2399" s="57">
        <v>652.46</v>
      </c>
      <c r="G2399" s="57">
        <v>93.21</v>
      </c>
      <c r="H2399" s="57">
        <v>652.46</v>
      </c>
      <c r="I2399" s="57" t="s">
        <v>28</v>
      </c>
      <c r="J2399" s="57" t="s">
        <v>28</v>
      </c>
      <c r="K2399" s="57">
        <v>93.21</v>
      </c>
    </row>
    <row r="2400" spans="1:11" ht="33.75">
      <c r="A2400" s="54">
        <v>7207</v>
      </c>
      <c r="B2400" s="54" t="s">
        <v>2301</v>
      </c>
      <c r="C2400" s="58" t="s">
        <v>3077</v>
      </c>
      <c r="D2400" s="56">
        <v>7</v>
      </c>
      <c r="E2400" s="56">
        <v>7</v>
      </c>
      <c r="F2400" s="57">
        <v>655.77</v>
      </c>
      <c r="G2400" s="57">
        <v>93.68</v>
      </c>
      <c r="H2400" s="57">
        <v>655.77</v>
      </c>
      <c r="I2400" s="57" t="s">
        <v>28</v>
      </c>
      <c r="J2400" s="57" t="s">
        <v>28</v>
      </c>
      <c r="K2400" s="57">
        <v>93.68</v>
      </c>
    </row>
    <row r="2401" spans="1:11" ht="33.75">
      <c r="A2401" s="54">
        <v>7207</v>
      </c>
      <c r="B2401" s="54" t="s">
        <v>2291</v>
      </c>
      <c r="C2401" s="58" t="s">
        <v>3077</v>
      </c>
      <c r="D2401" s="56">
        <v>7</v>
      </c>
      <c r="E2401" s="56">
        <v>7</v>
      </c>
      <c r="F2401" s="57">
        <v>655.77</v>
      </c>
      <c r="G2401" s="57">
        <v>93.68</v>
      </c>
      <c r="H2401" s="57">
        <v>655.77</v>
      </c>
      <c r="I2401" s="57" t="s">
        <v>28</v>
      </c>
      <c r="J2401" s="57" t="s">
        <v>28</v>
      </c>
      <c r="K2401" s="57">
        <v>93.68</v>
      </c>
    </row>
    <row r="2402" spans="1:11" ht="33.75">
      <c r="A2402" s="54">
        <v>7207</v>
      </c>
      <c r="B2402" s="54" t="s">
        <v>2293</v>
      </c>
      <c r="C2402" s="58" t="s">
        <v>3077</v>
      </c>
      <c r="D2402" s="56">
        <v>7</v>
      </c>
      <c r="E2402" s="56">
        <v>7</v>
      </c>
      <c r="F2402" s="57">
        <v>655.77</v>
      </c>
      <c r="G2402" s="57">
        <v>93.68</v>
      </c>
      <c r="H2402" s="57">
        <v>655.77</v>
      </c>
      <c r="I2402" s="57" t="s">
        <v>28</v>
      </c>
      <c r="J2402" s="57" t="s">
        <v>28</v>
      </c>
      <c r="K2402" s="57">
        <v>93.68</v>
      </c>
    </row>
    <row r="2403" spans="1:11" ht="33.75">
      <c r="A2403" s="54">
        <v>7207</v>
      </c>
      <c r="B2403" s="54" t="s">
        <v>2295</v>
      </c>
      <c r="C2403" s="58" t="s">
        <v>3077</v>
      </c>
      <c r="D2403" s="56">
        <v>7</v>
      </c>
      <c r="E2403" s="56">
        <v>7</v>
      </c>
      <c r="F2403" s="57">
        <v>655.77</v>
      </c>
      <c r="G2403" s="57">
        <v>93.68</v>
      </c>
      <c r="H2403" s="57">
        <v>655.77</v>
      </c>
      <c r="I2403" s="57" t="s">
        <v>28</v>
      </c>
      <c r="J2403" s="57" t="s">
        <v>28</v>
      </c>
      <c r="K2403" s="57">
        <v>93.68</v>
      </c>
    </row>
    <row r="2404" spans="1:11" ht="33.75">
      <c r="A2404" s="54">
        <v>7207</v>
      </c>
      <c r="B2404" s="54" t="s">
        <v>2297</v>
      </c>
      <c r="C2404" s="58" t="s">
        <v>3077</v>
      </c>
      <c r="D2404" s="56">
        <v>7</v>
      </c>
      <c r="E2404" s="56">
        <v>7</v>
      </c>
      <c r="F2404" s="57">
        <v>655.77</v>
      </c>
      <c r="G2404" s="57">
        <v>93.68</v>
      </c>
      <c r="H2404" s="57">
        <v>655.77</v>
      </c>
      <c r="I2404" s="57" t="s">
        <v>28</v>
      </c>
      <c r="J2404" s="57" t="s">
        <v>28</v>
      </c>
      <c r="K2404" s="57">
        <v>93.68</v>
      </c>
    </row>
    <row r="2405" spans="1:11" ht="33.75">
      <c r="A2405" s="54">
        <v>7207</v>
      </c>
      <c r="B2405" s="54" t="s">
        <v>2299</v>
      </c>
      <c r="C2405" s="58" t="s">
        <v>3077</v>
      </c>
      <c r="D2405" s="56">
        <v>7</v>
      </c>
      <c r="E2405" s="56">
        <v>7</v>
      </c>
      <c r="F2405" s="57">
        <v>655.77</v>
      </c>
      <c r="G2405" s="57">
        <v>93.68</v>
      </c>
      <c r="H2405" s="57">
        <v>655.77</v>
      </c>
      <c r="I2405" s="57" t="s">
        <v>28</v>
      </c>
      <c r="J2405" s="57" t="s">
        <v>28</v>
      </c>
      <c r="K2405" s="57">
        <v>93.68</v>
      </c>
    </row>
    <row r="2406" spans="1:11" ht="33.75">
      <c r="A2406" s="54">
        <v>7208</v>
      </c>
      <c r="B2406" s="54" t="s">
        <v>2313</v>
      </c>
      <c r="C2406" s="58" t="s">
        <v>3078</v>
      </c>
      <c r="D2406" s="56">
        <v>7</v>
      </c>
      <c r="E2406" s="56">
        <v>7</v>
      </c>
      <c r="F2406" s="57">
        <v>973.84</v>
      </c>
      <c r="G2406" s="57">
        <v>139.12</v>
      </c>
      <c r="H2406" s="57">
        <v>973.84</v>
      </c>
      <c r="I2406" s="57" t="s">
        <v>28</v>
      </c>
      <c r="J2406" s="57" t="s">
        <v>28</v>
      </c>
      <c r="K2406" s="57">
        <v>139.12</v>
      </c>
    </row>
    <row r="2407" spans="1:11" ht="33.75">
      <c r="A2407" s="54">
        <v>7208</v>
      </c>
      <c r="B2407" s="54" t="s">
        <v>2309</v>
      </c>
      <c r="C2407" s="58" t="s">
        <v>3078</v>
      </c>
      <c r="D2407" s="56">
        <v>7</v>
      </c>
      <c r="E2407" s="56">
        <v>7</v>
      </c>
      <c r="F2407" s="57">
        <v>973.84</v>
      </c>
      <c r="G2407" s="57">
        <v>139.12</v>
      </c>
      <c r="H2407" s="57">
        <v>973.84</v>
      </c>
      <c r="I2407" s="57" t="s">
        <v>28</v>
      </c>
      <c r="J2407" s="57" t="s">
        <v>28</v>
      </c>
      <c r="K2407" s="57">
        <v>139.12</v>
      </c>
    </row>
    <row r="2408" spans="1:11" ht="33.75">
      <c r="A2408" s="54">
        <v>7208</v>
      </c>
      <c r="B2408" s="54" t="s">
        <v>2311</v>
      </c>
      <c r="C2408" s="58" t="s">
        <v>3078</v>
      </c>
      <c r="D2408" s="56">
        <v>7</v>
      </c>
      <c r="E2408" s="56">
        <v>7</v>
      </c>
      <c r="F2408" s="57">
        <v>973.84</v>
      </c>
      <c r="G2408" s="57">
        <v>139.12</v>
      </c>
      <c r="H2408" s="57">
        <v>973.84</v>
      </c>
      <c r="I2408" s="57" t="s">
        <v>28</v>
      </c>
      <c r="J2408" s="57" t="s">
        <v>28</v>
      </c>
      <c r="K2408" s="57">
        <v>139.12</v>
      </c>
    </row>
    <row r="2409" spans="1:11" ht="33.75">
      <c r="A2409" s="54">
        <v>7208</v>
      </c>
      <c r="B2409" s="54" t="s">
        <v>2307</v>
      </c>
      <c r="C2409" s="58" t="s">
        <v>3078</v>
      </c>
      <c r="D2409" s="56">
        <v>7</v>
      </c>
      <c r="E2409" s="56">
        <v>7</v>
      </c>
      <c r="F2409" s="57">
        <v>973.84</v>
      </c>
      <c r="G2409" s="57">
        <v>139.12</v>
      </c>
      <c r="H2409" s="57">
        <v>973.84</v>
      </c>
      <c r="I2409" s="57" t="s">
        <v>28</v>
      </c>
      <c r="J2409" s="57" t="s">
        <v>28</v>
      </c>
      <c r="K2409" s="57">
        <v>139.12</v>
      </c>
    </row>
    <row r="2410" spans="1:11" ht="33.75">
      <c r="A2410" s="54">
        <v>7209</v>
      </c>
      <c r="B2410" s="54" t="s">
        <v>2315</v>
      </c>
      <c r="C2410" s="58" t="s">
        <v>3079</v>
      </c>
      <c r="D2410" s="56">
        <v>7</v>
      </c>
      <c r="E2410" s="56">
        <v>7</v>
      </c>
      <c r="F2410" s="57">
        <v>631.01</v>
      </c>
      <c r="G2410" s="57">
        <v>90.14</v>
      </c>
      <c r="H2410" s="57">
        <v>631.01</v>
      </c>
      <c r="I2410" s="57" t="s">
        <v>28</v>
      </c>
      <c r="J2410" s="57" t="s">
        <v>28</v>
      </c>
      <c r="K2410" s="57">
        <v>90.14</v>
      </c>
    </row>
    <row r="2411" spans="1:11" ht="33.75">
      <c r="A2411" s="54">
        <v>7209</v>
      </c>
      <c r="B2411" s="54" t="s">
        <v>2317</v>
      </c>
      <c r="C2411" s="58" t="s">
        <v>3079</v>
      </c>
      <c r="D2411" s="56">
        <v>7</v>
      </c>
      <c r="E2411" s="56">
        <v>7</v>
      </c>
      <c r="F2411" s="57">
        <v>631.01</v>
      </c>
      <c r="G2411" s="57">
        <v>90.14</v>
      </c>
      <c r="H2411" s="57">
        <v>631.01</v>
      </c>
      <c r="I2411" s="57" t="s">
        <v>28</v>
      </c>
      <c r="J2411" s="57" t="s">
        <v>28</v>
      </c>
      <c r="K2411" s="57">
        <v>90.14</v>
      </c>
    </row>
    <row r="2412" spans="1:11" ht="33.75">
      <c r="A2412" s="54">
        <v>7209</v>
      </c>
      <c r="B2412" s="54" t="s">
        <v>2319</v>
      </c>
      <c r="C2412" s="58" t="s">
        <v>3079</v>
      </c>
      <c r="D2412" s="56">
        <v>7</v>
      </c>
      <c r="E2412" s="56">
        <v>7</v>
      </c>
      <c r="F2412" s="57">
        <v>631.01</v>
      </c>
      <c r="G2412" s="57">
        <v>90.14</v>
      </c>
      <c r="H2412" s="57">
        <v>631.01</v>
      </c>
      <c r="I2412" s="57" t="s">
        <v>28</v>
      </c>
      <c r="J2412" s="57" t="s">
        <v>28</v>
      </c>
      <c r="K2412" s="57">
        <v>90.14</v>
      </c>
    </row>
    <row r="2413" spans="1:11" ht="33.75">
      <c r="A2413" s="54">
        <v>7209</v>
      </c>
      <c r="B2413" s="54" t="s">
        <v>2321</v>
      </c>
      <c r="C2413" s="58" t="s">
        <v>3079</v>
      </c>
      <c r="D2413" s="56">
        <v>7</v>
      </c>
      <c r="E2413" s="56">
        <v>7</v>
      </c>
      <c r="F2413" s="57">
        <v>631.01</v>
      </c>
      <c r="G2413" s="57">
        <v>90.14</v>
      </c>
      <c r="H2413" s="57">
        <v>631.01</v>
      </c>
      <c r="I2413" s="57" t="s">
        <v>28</v>
      </c>
      <c r="J2413" s="57" t="s">
        <v>28</v>
      </c>
      <c r="K2413" s="57">
        <v>90.14</v>
      </c>
    </row>
    <row r="2414" spans="1:11" ht="33.75">
      <c r="A2414" s="54">
        <v>7210</v>
      </c>
      <c r="B2414" s="54" t="s">
        <v>2329</v>
      </c>
      <c r="C2414" s="58" t="s">
        <v>3080</v>
      </c>
      <c r="D2414" s="56">
        <v>7</v>
      </c>
      <c r="E2414" s="56">
        <v>7</v>
      </c>
      <c r="F2414" s="57">
        <v>684.75</v>
      </c>
      <c r="G2414" s="57">
        <v>97.82</v>
      </c>
      <c r="H2414" s="57">
        <v>684.75</v>
      </c>
      <c r="I2414" s="57" t="s">
        <v>28</v>
      </c>
      <c r="J2414" s="57" t="s">
        <v>28</v>
      </c>
      <c r="K2414" s="57">
        <v>97.82</v>
      </c>
    </row>
    <row r="2415" spans="1:11" ht="33.75">
      <c r="A2415" s="54">
        <v>7210</v>
      </c>
      <c r="B2415" s="54" t="s">
        <v>2327</v>
      </c>
      <c r="C2415" s="58" t="s">
        <v>3080</v>
      </c>
      <c r="D2415" s="56">
        <v>7</v>
      </c>
      <c r="E2415" s="56">
        <v>7</v>
      </c>
      <c r="F2415" s="57">
        <v>684.75</v>
      </c>
      <c r="G2415" s="57">
        <v>97.82</v>
      </c>
      <c r="H2415" s="57">
        <v>684.75</v>
      </c>
      <c r="I2415" s="57" t="s">
        <v>28</v>
      </c>
      <c r="J2415" s="57" t="s">
        <v>28</v>
      </c>
      <c r="K2415" s="57">
        <v>97.82</v>
      </c>
    </row>
    <row r="2416" spans="1:11" ht="33.75">
      <c r="A2416" s="54">
        <v>7210</v>
      </c>
      <c r="B2416" s="54" t="s">
        <v>2323</v>
      </c>
      <c r="C2416" s="58" t="s">
        <v>3080</v>
      </c>
      <c r="D2416" s="56">
        <v>7</v>
      </c>
      <c r="E2416" s="56">
        <v>7</v>
      </c>
      <c r="F2416" s="57">
        <v>684.75</v>
      </c>
      <c r="G2416" s="57">
        <v>97.82</v>
      </c>
      <c r="H2416" s="57">
        <v>684.75</v>
      </c>
      <c r="I2416" s="57" t="s">
        <v>28</v>
      </c>
      <c r="J2416" s="57" t="s">
        <v>28</v>
      </c>
      <c r="K2416" s="57">
        <v>97.82</v>
      </c>
    </row>
    <row r="2417" spans="1:11" ht="33.75">
      <c r="A2417" s="54">
        <v>7210</v>
      </c>
      <c r="B2417" s="54" t="s">
        <v>2325</v>
      </c>
      <c r="C2417" s="58" t="s">
        <v>3080</v>
      </c>
      <c r="D2417" s="56">
        <v>7</v>
      </c>
      <c r="E2417" s="56">
        <v>7</v>
      </c>
      <c r="F2417" s="57">
        <v>684.75</v>
      </c>
      <c r="G2417" s="57">
        <v>97.82</v>
      </c>
      <c r="H2417" s="57">
        <v>684.75</v>
      </c>
      <c r="I2417" s="57" t="s">
        <v>28</v>
      </c>
      <c r="J2417" s="57" t="s">
        <v>28</v>
      </c>
      <c r="K2417" s="57">
        <v>97.82</v>
      </c>
    </row>
    <row r="2418" spans="1:11" ht="33.75">
      <c r="A2418" s="54">
        <v>7210</v>
      </c>
      <c r="B2418" s="54" t="s">
        <v>2333</v>
      </c>
      <c r="C2418" s="58" t="s">
        <v>3080</v>
      </c>
      <c r="D2418" s="56">
        <v>7</v>
      </c>
      <c r="E2418" s="56">
        <v>7</v>
      </c>
      <c r="F2418" s="57">
        <v>684.75</v>
      </c>
      <c r="G2418" s="57">
        <v>97.82</v>
      </c>
      <c r="H2418" s="57">
        <v>684.75</v>
      </c>
      <c r="I2418" s="57" t="s">
        <v>28</v>
      </c>
      <c r="J2418" s="57" t="s">
        <v>28</v>
      </c>
      <c r="K2418" s="57">
        <v>97.82</v>
      </c>
    </row>
    <row r="2419" spans="1:11" ht="33.75">
      <c r="A2419" s="54">
        <v>7210</v>
      </c>
      <c r="B2419" s="54" t="s">
        <v>2331</v>
      </c>
      <c r="C2419" s="58" t="s">
        <v>3080</v>
      </c>
      <c r="D2419" s="56">
        <v>7</v>
      </c>
      <c r="E2419" s="56">
        <v>7</v>
      </c>
      <c r="F2419" s="57">
        <v>684.75</v>
      </c>
      <c r="G2419" s="57">
        <v>97.82</v>
      </c>
      <c r="H2419" s="57">
        <v>684.75</v>
      </c>
      <c r="I2419" s="57" t="s">
        <v>28</v>
      </c>
      <c r="J2419" s="57" t="s">
        <v>28</v>
      </c>
      <c r="K2419" s="57">
        <v>97.82</v>
      </c>
    </row>
    <row r="2420" spans="1:11" ht="33.75">
      <c r="A2420" s="54">
        <v>7211</v>
      </c>
      <c r="B2420" s="54" t="s">
        <v>2343</v>
      </c>
      <c r="C2420" s="58" t="s">
        <v>3081</v>
      </c>
      <c r="D2420" s="56">
        <v>7</v>
      </c>
      <c r="E2420" s="56">
        <v>7</v>
      </c>
      <c r="F2420" s="57">
        <v>633.11</v>
      </c>
      <c r="G2420" s="57">
        <v>90.44</v>
      </c>
      <c r="H2420" s="57">
        <v>633.11</v>
      </c>
      <c r="I2420" s="57" t="s">
        <v>28</v>
      </c>
      <c r="J2420" s="57" t="s">
        <v>28</v>
      </c>
      <c r="K2420" s="57">
        <v>90.44</v>
      </c>
    </row>
    <row r="2421" spans="1:11" ht="33.75">
      <c r="A2421" s="54">
        <v>7211</v>
      </c>
      <c r="B2421" s="54" t="s">
        <v>2345</v>
      </c>
      <c r="C2421" s="58" t="s">
        <v>3081</v>
      </c>
      <c r="D2421" s="56">
        <v>7</v>
      </c>
      <c r="E2421" s="56">
        <v>7</v>
      </c>
      <c r="F2421" s="57">
        <v>633.11</v>
      </c>
      <c r="G2421" s="57">
        <v>90.44</v>
      </c>
      <c r="H2421" s="57">
        <v>633.11</v>
      </c>
      <c r="I2421" s="57" t="s">
        <v>28</v>
      </c>
      <c r="J2421" s="57" t="s">
        <v>28</v>
      </c>
      <c r="K2421" s="57">
        <v>90.44</v>
      </c>
    </row>
    <row r="2422" spans="1:11" ht="33.75">
      <c r="A2422" s="54">
        <v>7211</v>
      </c>
      <c r="B2422" s="54" t="s">
        <v>2335</v>
      </c>
      <c r="C2422" s="58" t="s">
        <v>3081</v>
      </c>
      <c r="D2422" s="56">
        <v>7</v>
      </c>
      <c r="E2422" s="56">
        <v>7</v>
      </c>
      <c r="F2422" s="57">
        <v>633.11</v>
      </c>
      <c r="G2422" s="57">
        <v>90.44</v>
      </c>
      <c r="H2422" s="57">
        <v>633.11</v>
      </c>
      <c r="I2422" s="57" t="s">
        <v>28</v>
      </c>
      <c r="J2422" s="57" t="s">
        <v>28</v>
      </c>
      <c r="K2422" s="57">
        <v>90.44</v>
      </c>
    </row>
    <row r="2423" spans="1:11" ht="33.75">
      <c r="A2423" s="54">
        <v>7211</v>
      </c>
      <c r="B2423" s="54" t="s">
        <v>2339</v>
      </c>
      <c r="C2423" s="58" t="s">
        <v>3081</v>
      </c>
      <c r="D2423" s="56">
        <v>7</v>
      </c>
      <c r="E2423" s="56">
        <v>7</v>
      </c>
      <c r="F2423" s="57">
        <v>633.11</v>
      </c>
      <c r="G2423" s="57">
        <v>90.44</v>
      </c>
      <c r="H2423" s="57">
        <v>633.11</v>
      </c>
      <c r="I2423" s="57" t="s">
        <v>28</v>
      </c>
      <c r="J2423" s="57" t="s">
        <v>28</v>
      </c>
      <c r="K2423" s="57">
        <v>90.44</v>
      </c>
    </row>
    <row r="2424" spans="1:11" ht="33.75">
      <c r="A2424" s="54">
        <v>7211</v>
      </c>
      <c r="B2424" s="54" t="s">
        <v>2337</v>
      </c>
      <c r="C2424" s="58" t="s">
        <v>3081</v>
      </c>
      <c r="D2424" s="56">
        <v>7</v>
      </c>
      <c r="E2424" s="56">
        <v>7</v>
      </c>
      <c r="F2424" s="57">
        <v>633.11</v>
      </c>
      <c r="G2424" s="57">
        <v>90.44</v>
      </c>
      <c r="H2424" s="57">
        <v>633.11</v>
      </c>
      <c r="I2424" s="57" t="s">
        <v>28</v>
      </c>
      <c r="J2424" s="57" t="s">
        <v>28</v>
      </c>
      <c r="K2424" s="57">
        <v>90.44</v>
      </c>
    </row>
    <row r="2425" spans="1:11" ht="33.75">
      <c r="A2425" s="54">
        <v>7211</v>
      </c>
      <c r="B2425" s="54" t="s">
        <v>2341</v>
      </c>
      <c r="C2425" s="58" t="s">
        <v>3081</v>
      </c>
      <c r="D2425" s="56">
        <v>7</v>
      </c>
      <c r="E2425" s="56">
        <v>7</v>
      </c>
      <c r="F2425" s="57">
        <v>633.11</v>
      </c>
      <c r="G2425" s="57">
        <v>90.44</v>
      </c>
      <c r="H2425" s="57">
        <v>633.11</v>
      </c>
      <c r="I2425" s="57" t="s">
        <v>28</v>
      </c>
      <c r="J2425" s="57" t="s">
        <v>28</v>
      </c>
      <c r="K2425" s="57">
        <v>90.44</v>
      </c>
    </row>
    <row r="2426" spans="1:11" ht="22.5">
      <c r="A2426" s="54">
        <v>7212</v>
      </c>
      <c r="B2426" s="54" t="s">
        <v>2353</v>
      </c>
      <c r="C2426" s="58" t="s">
        <v>3082</v>
      </c>
      <c r="D2426" s="56">
        <v>7</v>
      </c>
      <c r="E2426" s="56">
        <v>7</v>
      </c>
      <c r="F2426" s="57">
        <v>869.85</v>
      </c>
      <c r="G2426" s="57">
        <v>124.26</v>
      </c>
      <c r="H2426" s="57">
        <v>869.85</v>
      </c>
      <c r="I2426" s="57" t="s">
        <v>28</v>
      </c>
      <c r="J2426" s="57" t="s">
        <v>28</v>
      </c>
      <c r="K2426" s="57">
        <v>124.26</v>
      </c>
    </row>
    <row r="2427" spans="1:11" ht="22.5">
      <c r="A2427" s="54">
        <v>7212</v>
      </c>
      <c r="B2427" s="54" t="s">
        <v>2349</v>
      </c>
      <c r="C2427" s="58" t="s">
        <v>3082</v>
      </c>
      <c r="D2427" s="56">
        <v>7</v>
      </c>
      <c r="E2427" s="56">
        <v>7</v>
      </c>
      <c r="F2427" s="57">
        <v>869.85</v>
      </c>
      <c r="G2427" s="57">
        <v>124.26</v>
      </c>
      <c r="H2427" s="57">
        <v>869.85</v>
      </c>
      <c r="I2427" s="57" t="s">
        <v>28</v>
      </c>
      <c r="J2427" s="57" t="s">
        <v>28</v>
      </c>
      <c r="K2427" s="57">
        <v>124.26</v>
      </c>
    </row>
    <row r="2428" spans="1:11" ht="22.5">
      <c r="A2428" s="54">
        <v>7212</v>
      </c>
      <c r="B2428" s="54" t="s">
        <v>2351</v>
      </c>
      <c r="C2428" s="58" t="s">
        <v>3082</v>
      </c>
      <c r="D2428" s="56">
        <v>7</v>
      </c>
      <c r="E2428" s="56">
        <v>7</v>
      </c>
      <c r="F2428" s="57">
        <v>869.85</v>
      </c>
      <c r="G2428" s="57">
        <v>124.26</v>
      </c>
      <c r="H2428" s="57">
        <v>869.85</v>
      </c>
      <c r="I2428" s="57" t="s">
        <v>28</v>
      </c>
      <c r="J2428" s="57" t="s">
        <v>28</v>
      </c>
      <c r="K2428" s="57">
        <v>124.26</v>
      </c>
    </row>
    <row r="2429" spans="1:11" ht="22.5">
      <c r="A2429" s="54">
        <v>7213</v>
      </c>
      <c r="B2429" s="54" t="s">
        <v>2355</v>
      </c>
      <c r="C2429" s="58" t="s">
        <v>3083</v>
      </c>
      <c r="D2429" s="56">
        <v>7</v>
      </c>
      <c r="E2429" s="56">
        <v>7</v>
      </c>
      <c r="F2429" s="57">
        <v>768.71</v>
      </c>
      <c r="G2429" s="57">
        <v>109.82</v>
      </c>
      <c r="H2429" s="57">
        <v>768.71</v>
      </c>
      <c r="I2429" s="57" t="s">
        <v>28</v>
      </c>
      <c r="J2429" s="57" t="s">
        <v>28</v>
      </c>
      <c r="K2429" s="57">
        <v>109.82</v>
      </c>
    </row>
    <row r="2430" spans="1:11" ht="22.5">
      <c r="A2430" s="54">
        <v>7213</v>
      </c>
      <c r="B2430" s="54" t="s">
        <v>2357</v>
      </c>
      <c r="C2430" s="58" t="s">
        <v>3083</v>
      </c>
      <c r="D2430" s="56">
        <v>7</v>
      </c>
      <c r="E2430" s="56">
        <v>7</v>
      </c>
      <c r="F2430" s="57">
        <v>768.71</v>
      </c>
      <c r="G2430" s="57">
        <v>109.82</v>
      </c>
      <c r="H2430" s="57">
        <v>768.71</v>
      </c>
      <c r="I2430" s="57" t="s">
        <v>28</v>
      </c>
      <c r="J2430" s="57" t="s">
        <v>28</v>
      </c>
      <c r="K2430" s="57">
        <v>109.82</v>
      </c>
    </row>
    <row r="2431" spans="1:11" ht="22.5">
      <c r="A2431" s="54">
        <v>7213</v>
      </c>
      <c r="B2431" s="54" t="s">
        <v>2359</v>
      </c>
      <c r="C2431" s="58" t="s">
        <v>3083</v>
      </c>
      <c r="D2431" s="56">
        <v>7</v>
      </c>
      <c r="E2431" s="56">
        <v>7</v>
      </c>
      <c r="F2431" s="57">
        <v>768.71</v>
      </c>
      <c r="G2431" s="57">
        <v>109.82</v>
      </c>
      <c r="H2431" s="57">
        <v>768.71</v>
      </c>
      <c r="I2431" s="57" t="s">
        <v>28</v>
      </c>
      <c r="J2431" s="57" t="s">
        <v>28</v>
      </c>
      <c r="K2431" s="57">
        <v>109.82</v>
      </c>
    </row>
    <row r="2432" spans="1:11" ht="33.75">
      <c r="A2432" s="54">
        <v>7214</v>
      </c>
      <c r="B2432" s="54" t="s">
        <v>2367</v>
      </c>
      <c r="C2432" s="58" t="s">
        <v>3084</v>
      </c>
      <c r="D2432" s="56">
        <v>7</v>
      </c>
      <c r="E2432" s="56">
        <v>7</v>
      </c>
      <c r="F2432" s="57">
        <v>609.19000000000005</v>
      </c>
      <c r="G2432" s="57">
        <v>87.03</v>
      </c>
      <c r="H2432" s="57">
        <v>609.19000000000005</v>
      </c>
      <c r="I2432" s="57" t="s">
        <v>28</v>
      </c>
      <c r="J2432" s="57" t="s">
        <v>28</v>
      </c>
      <c r="K2432" s="57">
        <v>87.03</v>
      </c>
    </row>
    <row r="2433" spans="1:11" ht="33.75">
      <c r="A2433" s="54">
        <v>7214</v>
      </c>
      <c r="B2433" s="54" t="s">
        <v>2363</v>
      </c>
      <c r="C2433" s="58" t="s">
        <v>3084</v>
      </c>
      <c r="D2433" s="56">
        <v>7</v>
      </c>
      <c r="E2433" s="56">
        <v>7</v>
      </c>
      <c r="F2433" s="57">
        <v>609.19000000000005</v>
      </c>
      <c r="G2433" s="57">
        <v>87.03</v>
      </c>
      <c r="H2433" s="57">
        <v>609.19000000000005</v>
      </c>
      <c r="I2433" s="57" t="s">
        <v>28</v>
      </c>
      <c r="J2433" s="57" t="s">
        <v>28</v>
      </c>
      <c r="K2433" s="57">
        <v>87.03</v>
      </c>
    </row>
    <row r="2434" spans="1:11" ht="33.75">
      <c r="A2434" s="54">
        <v>7214</v>
      </c>
      <c r="B2434" s="54" t="s">
        <v>2365</v>
      </c>
      <c r="C2434" s="58" t="s">
        <v>3084</v>
      </c>
      <c r="D2434" s="56">
        <v>7</v>
      </c>
      <c r="E2434" s="56">
        <v>7</v>
      </c>
      <c r="F2434" s="57">
        <v>609.19000000000005</v>
      </c>
      <c r="G2434" s="57">
        <v>87.03</v>
      </c>
      <c r="H2434" s="57">
        <v>609.19000000000005</v>
      </c>
      <c r="I2434" s="57" t="s">
        <v>28</v>
      </c>
      <c r="J2434" s="57" t="s">
        <v>28</v>
      </c>
      <c r="K2434" s="57">
        <v>87.03</v>
      </c>
    </row>
    <row r="2435" spans="1:11" ht="33.75">
      <c r="A2435" s="54">
        <v>7214</v>
      </c>
      <c r="B2435" s="54" t="s">
        <v>2371</v>
      </c>
      <c r="C2435" s="58" t="s">
        <v>3084</v>
      </c>
      <c r="D2435" s="56">
        <v>7</v>
      </c>
      <c r="E2435" s="56">
        <v>7</v>
      </c>
      <c r="F2435" s="57">
        <v>609.19000000000005</v>
      </c>
      <c r="G2435" s="57">
        <v>87.03</v>
      </c>
      <c r="H2435" s="57">
        <v>609.19000000000005</v>
      </c>
      <c r="I2435" s="57" t="s">
        <v>28</v>
      </c>
      <c r="J2435" s="57" t="s">
        <v>28</v>
      </c>
      <c r="K2435" s="57">
        <v>87.03</v>
      </c>
    </row>
    <row r="2436" spans="1:11" ht="33.75">
      <c r="A2436" s="54">
        <v>7214</v>
      </c>
      <c r="B2436" s="54" t="s">
        <v>2373</v>
      </c>
      <c r="C2436" s="58" t="s">
        <v>3084</v>
      </c>
      <c r="D2436" s="56">
        <v>7</v>
      </c>
      <c r="E2436" s="56">
        <v>7</v>
      </c>
      <c r="F2436" s="57">
        <v>609.19000000000005</v>
      </c>
      <c r="G2436" s="57">
        <v>87.03</v>
      </c>
      <c r="H2436" s="57">
        <v>609.19000000000005</v>
      </c>
      <c r="I2436" s="57" t="s">
        <v>28</v>
      </c>
      <c r="J2436" s="57" t="s">
        <v>28</v>
      </c>
      <c r="K2436" s="57">
        <v>87.03</v>
      </c>
    </row>
    <row r="2437" spans="1:11" ht="33.75">
      <c r="A2437" s="54">
        <v>7214</v>
      </c>
      <c r="B2437" s="54" t="s">
        <v>2369</v>
      </c>
      <c r="C2437" s="58" t="s">
        <v>3084</v>
      </c>
      <c r="D2437" s="56">
        <v>7</v>
      </c>
      <c r="E2437" s="56">
        <v>7</v>
      </c>
      <c r="F2437" s="57">
        <v>609.19000000000005</v>
      </c>
      <c r="G2437" s="57">
        <v>87.03</v>
      </c>
      <c r="H2437" s="57">
        <v>609.19000000000005</v>
      </c>
      <c r="I2437" s="57" t="s">
        <v>28</v>
      </c>
      <c r="J2437" s="57" t="s">
        <v>28</v>
      </c>
      <c r="K2437" s="57">
        <v>87.03</v>
      </c>
    </row>
    <row r="2438" spans="1:11" ht="33.75">
      <c r="A2438" s="54">
        <v>7215</v>
      </c>
      <c r="B2438" s="54" t="s">
        <v>2385</v>
      </c>
      <c r="C2438" s="58" t="s">
        <v>3085</v>
      </c>
      <c r="D2438" s="56">
        <v>7</v>
      </c>
      <c r="E2438" s="56">
        <v>7</v>
      </c>
      <c r="F2438" s="57">
        <v>570.07000000000005</v>
      </c>
      <c r="G2438" s="57">
        <v>81.44</v>
      </c>
      <c r="H2438" s="57">
        <v>570.07000000000005</v>
      </c>
      <c r="I2438" s="57" t="s">
        <v>28</v>
      </c>
      <c r="J2438" s="57" t="s">
        <v>28</v>
      </c>
      <c r="K2438" s="57">
        <v>81.44</v>
      </c>
    </row>
    <row r="2439" spans="1:11" ht="33.75">
      <c r="A2439" s="54">
        <v>7215</v>
      </c>
      <c r="B2439" s="54" t="s">
        <v>2379</v>
      </c>
      <c r="C2439" s="58" t="s">
        <v>3085</v>
      </c>
      <c r="D2439" s="56">
        <v>7</v>
      </c>
      <c r="E2439" s="56">
        <v>7</v>
      </c>
      <c r="F2439" s="57">
        <v>570.07000000000005</v>
      </c>
      <c r="G2439" s="57">
        <v>81.44</v>
      </c>
      <c r="H2439" s="57">
        <v>570.07000000000005</v>
      </c>
      <c r="I2439" s="57" t="s">
        <v>28</v>
      </c>
      <c r="J2439" s="57" t="s">
        <v>28</v>
      </c>
      <c r="K2439" s="57">
        <v>81.44</v>
      </c>
    </row>
    <row r="2440" spans="1:11" ht="33.75">
      <c r="A2440" s="54">
        <v>7215</v>
      </c>
      <c r="B2440" s="54" t="s">
        <v>2381</v>
      </c>
      <c r="C2440" s="58" t="s">
        <v>3085</v>
      </c>
      <c r="D2440" s="56">
        <v>7</v>
      </c>
      <c r="E2440" s="56">
        <v>7</v>
      </c>
      <c r="F2440" s="57">
        <v>570.07000000000005</v>
      </c>
      <c r="G2440" s="57">
        <v>81.44</v>
      </c>
      <c r="H2440" s="57">
        <v>570.07000000000005</v>
      </c>
      <c r="I2440" s="57" t="s">
        <v>28</v>
      </c>
      <c r="J2440" s="57" t="s">
        <v>28</v>
      </c>
      <c r="K2440" s="57">
        <v>81.44</v>
      </c>
    </row>
    <row r="2441" spans="1:11" ht="33.75">
      <c r="A2441" s="54">
        <v>7215</v>
      </c>
      <c r="B2441" s="54" t="s">
        <v>2377</v>
      </c>
      <c r="C2441" s="58" t="s">
        <v>3085</v>
      </c>
      <c r="D2441" s="56">
        <v>7</v>
      </c>
      <c r="E2441" s="56">
        <v>7</v>
      </c>
      <c r="F2441" s="57">
        <v>570.07000000000005</v>
      </c>
      <c r="G2441" s="57">
        <v>81.44</v>
      </c>
      <c r="H2441" s="57">
        <v>570.07000000000005</v>
      </c>
      <c r="I2441" s="57" t="s">
        <v>28</v>
      </c>
      <c r="J2441" s="57" t="s">
        <v>28</v>
      </c>
      <c r="K2441" s="57">
        <v>81.44</v>
      </c>
    </row>
    <row r="2442" spans="1:11" ht="33.75">
      <c r="A2442" s="54">
        <v>7215</v>
      </c>
      <c r="B2442" s="54" t="s">
        <v>2383</v>
      </c>
      <c r="C2442" s="58" t="s">
        <v>3085</v>
      </c>
      <c r="D2442" s="56">
        <v>7</v>
      </c>
      <c r="E2442" s="56">
        <v>7</v>
      </c>
      <c r="F2442" s="57">
        <v>570.07000000000005</v>
      </c>
      <c r="G2442" s="57">
        <v>81.44</v>
      </c>
      <c r="H2442" s="57">
        <v>570.07000000000005</v>
      </c>
      <c r="I2442" s="57" t="s">
        <v>28</v>
      </c>
      <c r="J2442" s="57" t="s">
        <v>28</v>
      </c>
      <c r="K2442" s="57">
        <v>81.44</v>
      </c>
    </row>
    <row r="2443" spans="1:11" ht="33.75">
      <c r="A2443" s="54">
        <v>7215</v>
      </c>
      <c r="B2443" s="54" t="s">
        <v>2375</v>
      </c>
      <c r="C2443" s="58" t="s">
        <v>3085</v>
      </c>
      <c r="D2443" s="56">
        <v>7</v>
      </c>
      <c r="E2443" s="56">
        <v>7</v>
      </c>
      <c r="F2443" s="57">
        <v>570.07000000000005</v>
      </c>
      <c r="G2443" s="57">
        <v>81.44</v>
      </c>
      <c r="H2443" s="57">
        <v>570.07000000000005</v>
      </c>
      <c r="I2443" s="57" t="s">
        <v>28</v>
      </c>
      <c r="J2443" s="57" t="s">
        <v>28</v>
      </c>
      <c r="K2443" s="57">
        <v>81.44</v>
      </c>
    </row>
    <row r="2444" spans="1:11" ht="33.75">
      <c r="A2444" s="54">
        <v>7216</v>
      </c>
      <c r="B2444" s="54" t="s">
        <v>2389</v>
      </c>
      <c r="C2444" s="58" t="s">
        <v>3086</v>
      </c>
      <c r="D2444" s="56">
        <v>7</v>
      </c>
      <c r="E2444" s="56">
        <v>7</v>
      </c>
      <c r="F2444" s="57">
        <v>616.52</v>
      </c>
      <c r="G2444" s="57">
        <v>88.07</v>
      </c>
      <c r="H2444" s="57">
        <v>616.52</v>
      </c>
      <c r="I2444" s="57" t="s">
        <v>28</v>
      </c>
      <c r="J2444" s="57" t="s">
        <v>28</v>
      </c>
      <c r="K2444" s="57">
        <v>88.07</v>
      </c>
    </row>
    <row r="2445" spans="1:11" ht="33.75">
      <c r="A2445" s="54">
        <v>7216</v>
      </c>
      <c r="B2445" s="54" t="s">
        <v>2399</v>
      </c>
      <c r="C2445" s="58" t="s">
        <v>3086</v>
      </c>
      <c r="D2445" s="56">
        <v>7</v>
      </c>
      <c r="E2445" s="56">
        <v>7</v>
      </c>
      <c r="F2445" s="57">
        <v>616.52</v>
      </c>
      <c r="G2445" s="57">
        <v>88.07</v>
      </c>
      <c r="H2445" s="57">
        <v>616.52</v>
      </c>
      <c r="I2445" s="57" t="s">
        <v>28</v>
      </c>
      <c r="J2445" s="57" t="s">
        <v>28</v>
      </c>
      <c r="K2445" s="57">
        <v>88.07</v>
      </c>
    </row>
    <row r="2446" spans="1:11" ht="33.75">
      <c r="A2446" s="54">
        <v>7216</v>
      </c>
      <c r="B2446" s="54" t="s">
        <v>2391</v>
      </c>
      <c r="C2446" s="58" t="s">
        <v>3086</v>
      </c>
      <c r="D2446" s="56">
        <v>7</v>
      </c>
      <c r="E2446" s="56">
        <v>7</v>
      </c>
      <c r="F2446" s="57">
        <v>616.52</v>
      </c>
      <c r="G2446" s="57">
        <v>88.07</v>
      </c>
      <c r="H2446" s="57">
        <v>616.52</v>
      </c>
      <c r="I2446" s="57" t="s">
        <v>28</v>
      </c>
      <c r="J2446" s="57" t="s">
        <v>28</v>
      </c>
      <c r="K2446" s="57">
        <v>88.07</v>
      </c>
    </row>
    <row r="2447" spans="1:11" ht="33.75">
      <c r="A2447" s="54">
        <v>7216</v>
      </c>
      <c r="B2447" s="54" t="s">
        <v>2393</v>
      </c>
      <c r="C2447" s="58" t="s">
        <v>3086</v>
      </c>
      <c r="D2447" s="56">
        <v>7</v>
      </c>
      <c r="E2447" s="56">
        <v>7</v>
      </c>
      <c r="F2447" s="57">
        <v>616.52</v>
      </c>
      <c r="G2447" s="57">
        <v>88.07</v>
      </c>
      <c r="H2447" s="57">
        <v>616.52</v>
      </c>
      <c r="I2447" s="57" t="s">
        <v>28</v>
      </c>
      <c r="J2447" s="57" t="s">
        <v>28</v>
      </c>
      <c r="K2447" s="57">
        <v>88.07</v>
      </c>
    </row>
    <row r="2448" spans="1:11" ht="33.75">
      <c r="A2448" s="54">
        <v>7216</v>
      </c>
      <c r="B2448" s="54" t="s">
        <v>2395</v>
      </c>
      <c r="C2448" s="58" t="s">
        <v>3086</v>
      </c>
      <c r="D2448" s="56">
        <v>7</v>
      </c>
      <c r="E2448" s="56">
        <v>7</v>
      </c>
      <c r="F2448" s="57">
        <v>616.52</v>
      </c>
      <c r="G2448" s="57">
        <v>88.07</v>
      </c>
      <c r="H2448" s="57">
        <v>616.52</v>
      </c>
      <c r="I2448" s="57" t="s">
        <v>28</v>
      </c>
      <c r="J2448" s="57" t="s">
        <v>28</v>
      </c>
      <c r="K2448" s="57">
        <v>88.07</v>
      </c>
    </row>
    <row r="2449" spans="1:11" ht="33.75">
      <c r="A2449" s="54">
        <v>7216</v>
      </c>
      <c r="B2449" s="54" t="s">
        <v>2397</v>
      </c>
      <c r="C2449" s="58" t="s">
        <v>3086</v>
      </c>
      <c r="D2449" s="56">
        <v>7</v>
      </c>
      <c r="E2449" s="56">
        <v>7</v>
      </c>
      <c r="F2449" s="57">
        <v>616.52</v>
      </c>
      <c r="G2449" s="57">
        <v>88.07</v>
      </c>
      <c r="H2449" s="57">
        <v>616.52</v>
      </c>
      <c r="I2449" s="57" t="s">
        <v>28</v>
      </c>
      <c r="J2449" s="57" t="s">
        <v>28</v>
      </c>
      <c r="K2449" s="57">
        <v>88.07</v>
      </c>
    </row>
    <row r="2450" spans="1:11" ht="33.75">
      <c r="A2450" s="54">
        <v>7217</v>
      </c>
      <c r="B2450" s="54" t="s">
        <v>2411</v>
      </c>
      <c r="C2450" s="58" t="s">
        <v>3087</v>
      </c>
      <c r="D2450" s="56">
        <v>7</v>
      </c>
      <c r="E2450" s="56">
        <v>7</v>
      </c>
      <c r="F2450" s="57">
        <v>551.02</v>
      </c>
      <c r="G2450" s="57">
        <v>78.72</v>
      </c>
      <c r="H2450" s="57">
        <v>551.02</v>
      </c>
      <c r="I2450" s="57" t="s">
        <v>28</v>
      </c>
      <c r="J2450" s="57" t="s">
        <v>28</v>
      </c>
      <c r="K2450" s="57">
        <v>78.72</v>
      </c>
    </row>
    <row r="2451" spans="1:11" ht="33.75">
      <c r="A2451" s="54">
        <v>7217</v>
      </c>
      <c r="B2451" s="54" t="s">
        <v>2405</v>
      </c>
      <c r="C2451" s="58" t="s">
        <v>3087</v>
      </c>
      <c r="D2451" s="56">
        <v>7</v>
      </c>
      <c r="E2451" s="56">
        <v>7</v>
      </c>
      <c r="F2451" s="57">
        <v>551.02</v>
      </c>
      <c r="G2451" s="57">
        <v>78.72</v>
      </c>
      <c r="H2451" s="57">
        <v>551.02</v>
      </c>
      <c r="I2451" s="57" t="s">
        <v>28</v>
      </c>
      <c r="J2451" s="57" t="s">
        <v>28</v>
      </c>
      <c r="K2451" s="57">
        <v>78.72</v>
      </c>
    </row>
    <row r="2452" spans="1:11" ht="33.75">
      <c r="A2452" s="54">
        <v>7217</v>
      </c>
      <c r="B2452" s="54" t="s">
        <v>2409</v>
      </c>
      <c r="C2452" s="58" t="s">
        <v>3087</v>
      </c>
      <c r="D2452" s="56">
        <v>7</v>
      </c>
      <c r="E2452" s="56">
        <v>7</v>
      </c>
      <c r="F2452" s="57">
        <v>551.02</v>
      </c>
      <c r="G2452" s="57">
        <v>78.72</v>
      </c>
      <c r="H2452" s="57">
        <v>551.02</v>
      </c>
      <c r="I2452" s="57" t="s">
        <v>28</v>
      </c>
      <c r="J2452" s="57" t="s">
        <v>28</v>
      </c>
      <c r="K2452" s="57">
        <v>78.72</v>
      </c>
    </row>
    <row r="2453" spans="1:11" ht="33.75">
      <c r="A2453" s="54">
        <v>7217</v>
      </c>
      <c r="B2453" s="54" t="s">
        <v>2401</v>
      </c>
      <c r="C2453" s="58" t="s">
        <v>3087</v>
      </c>
      <c r="D2453" s="56">
        <v>7</v>
      </c>
      <c r="E2453" s="56">
        <v>7</v>
      </c>
      <c r="F2453" s="57">
        <v>551.02</v>
      </c>
      <c r="G2453" s="57">
        <v>78.72</v>
      </c>
      <c r="H2453" s="57">
        <v>551.02</v>
      </c>
      <c r="I2453" s="57" t="s">
        <v>28</v>
      </c>
      <c r="J2453" s="57" t="s">
        <v>28</v>
      </c>
      <c r="K2453" s="57">
        <v>78.72</v>
      </c>
    </row>
    <row r="2454" spans="1:11" ht="33.75">
      <c r="A2454" s="54">
        <v>7217</v>
      </c>
      <c r="B2454" s="54" t="s">
        <v>2403</v>
      </c>
      <c r="C2454" s="58" t="s">
        <v>3087</v>
      </c>
      <c r="D2454" s="56">
        <v>7</v>
      </c>
      <c r="E2454" s="56">
        <v>7</v>
      </c>
      <c r="F2454" s="57">
        <v>551.02</v>
      </c>
      <c r="G2454" s="57">
        <v>78.72</v>
      </c>
      <c r="H2454" s="57">
        <v>551.02</v>
      </c>
      <c r="I2454" s="57" t="s">
        <v>28</v>
      </c>
      <c r="J2454" s="57" t="s">
        <v>28</v>
      </c>
      <c r="K2454" s="57">
        <v>78.72</v>
      </c>
    </row>
    <row r="2455" spans="1:11" ht="33.75">
      <c r="A2455" s="54">
        <v>7217</v>
      </c>
      <c r="B2455" s="54" t="s">
        <v>2407</v>
      </c>
      <c r="C2455" s="58" t="s">
        <v>3087</v>
      </c>
      <c r="D2455" s="56">
        <v>7</v>
      </c>
      <c r="E2455" s="56">
        <v>7</v>
      </c>
      <c r="F2455" s="57">
        <v>551.02</v>
      </c>
      <c r="G2455" s="57">
        <v>78.72</v>
      </c>
      <c r="H2455" s="57">
        <v>551.02</v>
      </c>
      <c r="I2455" s="57" t="s">
        <v>28</v>
      </c>
      <c r="J2455" s="57" t="s">
        <v>28</v>
      </c>
      <c r="K2455" s="57">
        <v>78.72</v>
      </c>
    </row>
    <row r="2456" spans="1:11" ht="33.75">
      <c r="A2456" s="54">
        <v>7218</v>
      </c>
      <c r="B2456" s="54" t="s">
        <v>2415</v>
      </c>
      <c r="C2456" s="58" t="s">
        <v>3088</v>
      </c>
      <c r="D2456" s="56">
        <v>7</v>
      </c>
      <c r="E2456" s="56">
        <v>7</v>
      </c>
      <c r="F2456" s="57">
        <v>659.67</v>
      </c>
      <c r="G2456" s="57">
        <v>94.24</v>
      </c>
      <c r="H2456" s="57">
        <v>659.67</v>
      </c>
      <c r="I2456" s="57" t="s">
        <v>28</v>
      </c>
      <c r="J2456" s="57" t="s">
        <v>28</v>
      </c>
      <c r="K2456" s="57">
        <v>94.24</v>
      </c>
    </row>
    <row r="2457" spans="1:11" ht="33.75">
      <c r="A2457" s="54">
        <v>7218</v>
      </c>
      <c r="B2457" s="54" t="s">
        <v>2423</v>
      </c>
      <c r="C2457" s="58" t="s">
        <v>3088</v>
      </c>
      <c r="D2457" s="56">
        <v>7</v>
      </c>
      <c r="E2457" s="56">
        <v>7</v>
      </c>
      <c r="F2457" s="57">
        <v>659.67</v>
      </c>
      <c r="G2457" s="57">
        <v>94.24</v>
      </c>
      <c r="H2457" s="57">
        <v>659.67</v>
      </c>
      <c r="I2457" s="57" t="s">
        <v>28</v>
      </c>
      <c r="J2457" s="57" t="s">
        <v>28</v>
      </c>
      <c r="K2457" s="57">
        <v>94.24</v>
      </c>
    </row>
    <row r="2458" spans="1:11" ht="33.75">
      <c r="A2458" s="54">
        <v>7218</v>
      </c>
      <c r="B2458" s="54" t="s">
        <v>2425</v>
      </c>
      <c r="C2458" s="58" t="s">
        <v>3088</v>
      </c>
      <c r="D2458" s="56">
        <v>7</v>
      </c>
      <c r="E2458" s="56">
        <v>7</v>
      </c>
      <c r="F2458" s="57">
        <v>659.67</v>
      </c>
      <c r="G2458" s="57">
        <v>94.24</v>
      </c>
      <c r="H2458" s="57">
        <v>659.67</v>
      </c>
      <c r="I2458" s="57" t="s">
        <v>28</v>
      </c>
      <c r="J2458" s="57" t="s">
        <v>28</v>
      </c>
      <c r="K2458" s="57">
        <v>94.24</v>
      </c>
    </row>
    <row r="2459" spans="1:11" ht="33.75">
      <c r="A2459" s="54">
        <v>7218</v>
      </c>
      <c r="B2459" s="54" t="s">
        <v>2421</v>
      </c>
      <c r="C2459" s="58" t="s">
        <v>3088</v>
      </c>
      <c r="D2459" s="56">
        <v>7</v>
      </c>
      <c r="E2459" s="56">
        <v>7</v>
      </c>
      <c r="F2459" s="57">
        <v>659.67</v>
      </c>
      <c r="G2459" s="57">
        <v>94.24</v>
      </c>
      <c r="H2459" s="57">
        <v>659.67</v>
      </c>
      <c r="I2459" s="57" t="s">
        <v>28</v>
      </c>
      <c r="J2459" s="57" t="s">
        <v>28</v>
      </c>
      <c r="K2459" s="57">
        <v>94.24</v>
      </c>
    </row>
    <row r="2460" spans="1:11" ht="33.75">
      <c r="A2460" s="54">
        <v>7218</v>
      </c>
      <c r="B2460" s="54" t="s">
        <v>2417</v>
      </c>
      <c r="C2460" s="58" t="s">
        <v>3088</v>
      </c>
      <c r="D2460" s="56">
        <v>7</v>
      </c>
      <c r="E2460" s="56">
        <v>7</v>
      </c>
      <c r="F2460" s="57">
        <v>659.67</v>
      </c>
      <c r="G2460" s="57">
        <v>94.24</v>
      </c>
      <c r="H2460" s="57">
        <v>659.67</v>
      </c>
      <c r="I2460" s="57" t="s">
        <v>28</v>
      </c>
      <c r="J2460" s="57" t="s">
        <v>28</v>
      </c>
      <c r="K2460" s="57">
        <v>94.24</v>
      </c>
    </row>
    <row r="2461" spans="1:11" ht="33.75">
      <c r="A2461" s="54">
        <v>7218</v>
      </c>
      <c r="B2461" s="54" t="s">
        <v>2419</v>
      </c>
      <c r="C2461" s="58" t="s">
        <v>3088</v>
      </c>
      <c r="D2461" s="56">
        <v>7</v>
      </c>
      <c r="E2461" s="56">
        <v>7</v>
      </c>
      <c r="F2461" s="57">
        <v>659.67</v>
      </c>
      <c r="G2461" s="57">
        <v>94.24</v>
      </c>
      <c r="H2461" s="57">
        <v>659.67</v>
      </c>
      <c r="I2461" s="57" t="s">
        <v>28</v>
      </c>
      <c r="J2461" s="57" t="s">
        <v>28</v>
      </c>
      <c r="K2461" s="57">
        <v>94.24</v>
      </c>
    </row>
    <row r="2462" spans="1:11" ht="33.75">
      <c r="A2462" s="54">
        <v>7219</v>
      </c>
      <c r="B2462" s="54" t="s">
        <v>2431</v>
      </c>
      <c r="C2462" s="58" t="s">
        <v>3089</v>
      </c>
      <c r="D2462" s="56">
        <v>7</v>
      </c>
      <c r="E2462" s="56">
        <v>7</v>
      </c>
      <c r="F2462" s="57">
        <v>577.11</v>
      </c>
      <c r="G2462" s="57">
        <v>82.44</v>
      </c>
      <c r="H2462" s="57">
        <v>577.11</v>
      </c>
      <c r="I2462" s="57" t="s">
        <v>28</v>
      </c>
      <c r="J2462" s="57" t="s">
        <v>28</v>
      </c>
      <c r="K2462" s="57">
        <v>82.44</v>
      </c>
    </row>
    <row r="2463" spans="1:11" ht="33.75">
      <c r="A2463" s="54">
        <v>7219</v>
      </c>
      <c r="B2463" s="54" t="s">
        <v>2437</v>
      </c>
      <c r="C2463" s="58" t="s">
        <v>3089</v>
      </c>
      <c r="D2463" s="56">
        <v>7</v>
      </c>
      <c r="E2463" s="56">
        <v>7</v>
      </c>
      <c r="F2463" s="57">
        <v>577.11</v>
      </c>
      <c r="G2463" s="57">
        <v>82.44</v>
      </c>
      <c r="H2463" s="57">
        <v>577.11</v>
      </c>
      <c r="I2463" s="57" t="s">
        <v>28</v>
      </c>
      <c r="J2463" s="57" t="s">
        <v>28</v>
      </c>
      <c r="K2463" s="57">
        <v>82.44</v>
      </c>
    </row>
    <row r="2464" spans="1:11" ht="33.75">
      <c r="A2464" s="54">
        <v>7219</v>
      </c>
      <c r="B2464" s="54" t="s">
        <v>2433</v>
      </c>
      <c r="C2464" s="58" t="s">
        <v>3089</v>
      </c>
      <c r="D2464" s="56">
        <v>7</v>
      </c>
      <c r="E2464" s="56">
        <v>7</v>
      </c>
      <c r="F2464" s="57">
        <v>577.11</v>
      </c>
      <c r="G2464" s="57">
        <v>82.44</v>
      </c>
      <c r="H2464" s="57">
        <v>577.11</v>
      </c>
      <c r="I2464" s="57" t="s">
        <v>28</v>
      </c>
      <c r="J2464" s="57" t="s">
        <v>28</v>
      </c>
      <c r="K2464" s="57">
        <v>82.44</v>
      </c>
    </row>
    <row r="2465" spans="1:11" ht="33.75">
      <c r="A2465" s="54">
        <v>7219</v>
      </c>
      <c r="B2465" s="54" t="s">
        <v>2429</v>
      </c>
      <c r="C2465" s="58" t="s">
        <v>3089</v>
      </c>
      <c r="D2465" s="56">
        <v>7</v>
      </c>
      <c r="E2465" s="56">
        <v>7</v>
      </c>
      <c r="F2465" s="57">
        <v>577.11</v>
      </c>
      <c r="G2465" s="57">
        <v>82.44</v>
      </c>
      <c r="H2465" s="57">
        <v>577.11</v>
      </c>
      <c r="I2465" s="57" t="s">
        <v>28</v>
      </c>
      <c r="J2465" s="57" t="s">
        <v>28</v>
      </c>
      <c r="K2465" s="57">
        <v>82.44</v>
      </c>
    </row>
    <row r="2466" spans="1:11" ht="33.75">
      <c r="A2466" s="54">
        <v>7219</v>
      </c>
      <c r="B2466" s="54" t="s">
        <v>2427</v>
      </c>
      <c r="C2466" s="58" t="s">
        <v>3089</v>
      </c>
      <c r="D2466" s="56">
        <v>7</v>
      </c>
      <c r="E2466" s="56">
        <v>7</v>
      </c>
      <c r="F2466" s="57">
        <v>577.11</v>
      </c>
      <c r="G2466" s="57">
        <v>82.44</v>
      </c>
      <c r="H2466" s="57">
        <v>577.11</v>
      </c>
      <c r="I2466" s="57" t="s">
        <v>28</v>
      </c>
      <c r="J2466" s="57" t="s">
        <v>28</v>
      </c>
      <c r="K2466" s="57">
        <v>82.44</v>
      </c>
    </row>
    <row r="2467" spans="1:11" ht="33.75">
      <c r="A2467" s="54">
        <v>7219</v>
      </c>
      <c r="B2467" s="54" t="s">
        <v>2435</v>
      </c>
      <c r="C2467" s="58" t="s">
        <v>3089</v>
      </c>
      <c r="D2467" s="56">
        <v>7</v>
      </c>
      <c r="E2467" s="56">
        <v>7</v>
      </c>
      <c r="F2467" s="57">
        <v>577.11</v>
      </c>
      <c r="G2467" s="57">
        <v>82.44</v>
      </c>
      <c r="H2467" s="57">
        <v>577.11</v>
      </c>
      <c r="I2467" s="57" t="s">
        <v>28</v>
      </c>
      <c r="J2467" s="57" t="s">
        <v>28</v>
      </c>
      <c r="K2467" s="57">
        <v>82.44</v>
      </c>
    </row>
    <row r="2468" spans="1:11" ht="33.75">
      <c r="A2468" s="54">
        <v>7220</v>
      </c>
      <c r="B2468" s="54" t="s">
        <v>2441</v>
      </c>
      <c r="C2468" s="58" t="s">
        <v>3090</v>
      </c>
      <c r="D2468" s="56">
        <v>7</v>
      </c>
      <c r="E2468" s="56">
        <v>7</v>
      </c>
      <c r="F2468" s="57">
        <v>1016.52</v>
      </c>
      <c r="G2468" s="57">
        <v>145.22</v>
      </c>
      <c r="H2468" s="57">
        <v>1016.52</v>
      </c>
      <c r="I2468" s="57" t="s">
        <v>28</v>
      </c>
      <c r="J2468" s="57" t="s">
        <v>28</v>
      </c>
      <c r="K2468" s="57">
        <v>145.22</v>
      </c>
    </row>
    <row r="2469" spans="1:11" ht="33.75">
      <c r="A2469" s="54">
        <v>7220</v>
      </c>
      <c r="B2469" s="54" t="s">
        <v>2443</v>
      </c>
      <c r="C2469" s="58" t="s">
        <v>3090</v>
      </c>
      <c r="D2469" s="56">
        <v>7</v>
      </c>
      <c r="E2469" s="56">
        <v>7</v>
      </c>
      <c r="F2469" s="57">
        <v>1016.52</v>
      </c>
      <c r="G2469" s="57">
        <v>145.22</v>
      </c>
      <c r="H2469" s="57">
        <v>1016.52</v>
      </c>
      <c r="I2469" s="57" t="s">
        <v>28</v>
      </c>
      <c r="J2469" s="57" t="s">
        <v>28</v>
      </c>
      <c r="K2469" s="57">
        <v>145.22</v>
      </c>
    </row>
    <row r="2470" spans="1:11" ht="33.75">
      <c r="A2470" s="54">
        <v>8001</v>
      </c>
      <c r="B2470" s="54" t="s">
        <v>61</v>
      </c>
      <c r="C2470" s="58" t="s">
        <v>2445</v>
      </c>
      <c r="D2470" s="56">
        <v>7</v>
      </c>
      <c r="E2470" s="56">
        <v>7</v>
      </c>
      <c r="F2470" s="57">
        <v>926.4</v>
      </c>
      <c r="G2470" s="57">
        <v>132.34</v>
      </c>
      <c r="H2470" s="57">
        <v>926.4</v>
      </c>
      <c r="I2470" s="57" t="s">
        <v>28</v>
      </c>
      <c r="J2470" s="57" t="s">
        <v>28</v>
      </c>
      <c r="K2470" s="57">
        <v>132.34</v>
      </c>
    </row>
    <row r="2471" spans="1:11" ht="33.75">
      <c r="A2471" s="54">
        <v>8001</v>
      </c>
      <c r="B2471" s="54" t="s">
        <v>45</v>
      </c>
      <c r="C2471" s="58" t="s">
        <v>2445</v>
      </c>
      <c r="D2471" s="56">
        <v>7</v>
      </c>
      <c r="E2471" s="56">
        <v>7</v>
      </c>
      <c r="F2471" s="57">
        <v>926.4</v>
      </c>
      <c r="G2471" s="57">
        <v>132.34</v>
      </c>
      <c r="H2471" s="57">
        <v>926.4</v>
      </c>
      <c r="I2471" s="57" t="s">
        <v>28</v>
      </c>
      <c r="J2471" s="57" t="s">
        <v>28</v>
      </c>
      <c r="K2471" s="57">
        <v>132.34</v>
      </c>
    </row>
    <row r="2472" spans="1:11" ht="33.75">
      <c r="A2472" s="54">
        <v>8001</v>
      </c>
      <c r="B2472" s="54" t="s">
        <v>36</v>
      </c>
      <c r="C2472" s="58" t="s">
        <v>2445</v>
      </c>
      <c r="D2472" s="56">
        <v>7</v>
      </c>
      <c r="E2472" s="56">
        <v>7</v>
      </c>
      <c r="F2472" s="57">
        <v>926.4</v>
      </c>
      <c r="G2472" s="57">
        <v>132.34</v>
      </c>
      <c r="H2472" s="57">
        <v>926.4</v>
      </c>
      <c r="I2472" s="57" t="s">
        <v>28</v>
      </c>
      <c r="J2472" s="57" t="s">
        <v>28</v>
      </c>
      <c r="K2472" s="57">
        <v>132.34</v>
      </c>
    </row>
    <row r="2473" spans="1:11" ht="33.75">
      <c r="A2473" s="54">
        <v>8001</v>
      </c>
      <c r="B2473" s="54" t="s">
        <v>59</v>
      </c>
      <c r="C2473" s="58" t="s">
        <v>2445</v>
      </c>
      <c r="D2473" s="56">
        <v>7</v>
      </c>
      <c r="E2473" s="56">
        <v>7</v>
      </c>
      <c r="F2473" s="57">
        <v>926.4</v>
      </c>
      <c r="G2473" s="57">
        <v>132.34</v>
      </c>
      <c r="H2473" s="57">
        <v>926.4</v>
      </c>
      <c r="I2473" s="57" t="s">
        <v>28</v>
      </c>
      <c r="J2473" s="57" t="s">
        <v>28</v>
      </c>
      <c r="K2473" s="57">
        <v>132.34</v>
      </c>
    </row>
    <row r="2474" spans="1:11" ht="33.75">
      <c r="A2474" s="54">
        <v>8001</v>
      </c>
      <c r="B2474" s="54" t="s">
        <v>43</v>
      </c>
      <c r="C2474" s="58" t="s">
        <v>2445</v>
      </c>
      <c r="D2474" s="56">
        <v>7</v>
      </c>
      <c r="E2474" s="56">
        <v>7</v>
      </c>
      <c r="F2474" s="57">
        <v>926.4</v>
      </c>
      <c r="G2474" s="57">
        <v>132.34</v>
      </c>
      <c r="H2474" s="57">
        <v>926.4</v>
      </c>
      <c r="I2474" s="57" t="s">
        <v>28</v>
      </c>
      <c r="J2474" s="57" t="s">
        <v>28</v>
      </c>
      <c r="K2474" s="57">
        <v>132.34</v>
      </c>
    </row>
    <row r="2475" spans="1:11" ht="33.75">
      <c r="A2475" s="54">
        <v>8001</v>
      </c>
      <c r="B2475" s="54" t="s">
        <v>57</v>
      </c>
      <c r="C2475" s="58" t="s">
        <v>2445</v>
      </c>
      <c r="D2475" s="56">
        <v>7</v>
      </c>
      <c r="E2475" s="56">
        <v>7</v>
      </c>
      <c r="F2475" s="57">
        <v>926.4</v>
      </c>
      <c r="G2475" s="57">
        <v>132.34</v>
      </c>
      <c r="H2475" s="57">
        <v>926.4</v>
      </c>
      <c r="I2475" s="57" t="s">
        <v>28</v>
      </c>
      <c r="J2475" s="57" t="s">
        <v>28</v>
      </c>
      <c r="K2475" s="57">
        <v>132.34</v>
      </c>
    </row>
    <row r="2476" spans="1:11" ht="33.75">
      <c r="A2476" s="54">
        <v>8001</v>
      </c>
      <c r="B2476" s="54" t="s">
        <v>55</v>
      </c>
      <c r="C2476" s="58" t="s">
        <v>2445</v>
      </c>
      <c r="D2476" s="56">
        <v>7</v>
      </c>
      <c r="E2476" s="56">
        <v>7</v>
      </c>
      <c r="F2476" s="57">
        <v>926.4</v>
      </c>
      <c r="G2476" s="57">
        <v>132.34</v>
      </c>
      <c r="H2476" s="57">
        <v>926.4</v>
      </c>
      <c r="I2476" s="57" t="s">
        <v>28</v>
      </c>
      <c r="J2476" s="57" t="s">
        <v>28</v>
      </c>
      <c r="K2476" s="57">
        <v>132.34</v>
      </c>
    </row>
    <row r="2477" spans="1:11" ht="33.75">
      <c r="A2477" s="54">
        <v>8001</v>
      </c>
      <c r="B2477" s="54" t="s">
        <v>53</v>
      </c>
      <c r="C2477" s="58" t="s">
        <v>2445</v>
      </c>
      <c r="D2477" s="56">
        <v>7</v>
      </c>
      <c r="E2477" s="56">
        <v>7</v>
      </c>
      <c r="F2477" s="57">
        <v>926.4</v>
      </c>
      <c r="G2477" s="57">
        <v>132.34</v>
      </c>
      <c r="H2477" s="57">
        <v>926.4</v>
      </c>
      <c r="I2477" s="57" t="s">
        <v>28</v>
      </c>
      <c r="J2477" s="57" t="s">
        <v>28</v>
      </c>
      <c r="K2477" s="57">
        <v>132.34</v>
      </c>
    </row>
    <row r="2478" spans="1:11" ht="33.75">
      <c r="A2478" s="54">
        <v>8001</v>
      </c>
      <c r="B2478" s="54" t="s">
        <v>41</v>
      </c>
      <c r="C2478" s="58" t="s">
        <v>2445</v>
      </c>
      <c r="D2478" s="56">
        <v>7</v>
      </c>
      <c r="E2478" s="56">
        <v>7</v>
      </c>
      <c r="F2478" s="57">
        <v>926.4</v>
      </c>
      <c r="G2478" s="57">
        <v>132.34</v>
      </c>
      <c r="H2478" s="57">
        <v>926.4</v>
      </c>
      <c r="I2478" s="57" t="s">
        <v>28</v>
      </c>
      <c r="J2478" s="57" t="s">
        <v>28</v>
      </c>
      <c r="K2478" s="57">
        <v>132.34</v>
      </c>
    </row>
    <row r="2479" spans="1:11" ht="33.75">
      <c r="A2479" s="54">
        <v>8001</v>
      </c>
      <c r="B2479" s="54" t="s">
        <v>51</v>
      </c>
      <c r="C2479" s="58" t="s">
        <v>2445</v>
      </c>
      <c r="D2479" s="56">
        <v>7</v>
      </c>
      <c r="E2479" s="56">
        <v>7</v>
      </c>
      <c r="F2479" s="57">
        <v>926.4</v>
      </c>
      <c r="G2479" s="57">
        <v>132.34</v>
      </c>
      <c r="H2479" s="57">
        <v>926.4</v>
      </c>
      <c r="I2479" s="57" t="s">
        <v>28</v>
      </c>
      <c r="J2479" s="57" t="s">
        <v>28</v>
      </c>
      <c r="K2479" s="57">
        <v>132.34</v>
      </c>
    </row>
    <row r="2480" spans="1:11" ht="33.75">
      <c r="A2480" s="54">
        <v>8001</v>
      </c>
      <c r="B2480" s="54" t="s">
        <v>49</v>
      </c>
      <c r="C2480" s="58" t="s">
        <v>2445</v>
      </c>
      <c r="D2480" s="56">
        <v>7</v>
      </c>
      <c r="E2480" s="56">
        <v>7</v>
      </c>
      <c r="F2480" s="57">
        <v>926.4</v>
      </c>
      <c r="G2480" s="57">
        <v>132.34</v>
      </c>
      <c r="H2480" s="57">
        <v>926.4</v>
      </c>
      <c r="I2480" s="57" t="s">
        <v>28</v>
      </c>
      <c r="J2480" s="57" t="s">
        <v>28</v>
      </c>
      <c r="K2480" s="57">
        <v>132.34</v>
      </c>
    </row>
    <row r="2481" spans="1:11" ht="33.75">
      <c r="A2481" s="54">
        <v>8001</v>
      </c>
      <c r="B2481" s="54" t="s">
        <v>67</v>
      </c>
      <c r="C2481" s="58" t="s">
        <v>2445</v>
      </c>
      <c r="D2481" s="56">
        <v>7</v>
      </c>
      <c r="E2481" s="56">
        <v>7</v>
      </c>
      <c r="F2481" s="57">
        <v>926.4</v>
      </c>
      <c r="G2481" s="57">
        <v>132.34</v>
      </c>
      <c r="H2481" s="57">
        <v>926.4</v>
      </c>
      <c r="I2481" s="57" t="s">
        <v>28</v>
      </c>
      <c r="J2481" s="57" t="s">
        <v>28</v>
      </c>
      <c r="K2481" s="57">
        <v>132.34</v>
      </c>
    </row>
    <row r="2482" spans="1:11" ht="33.75">
      <c r="A2482" s="54">
        <v>8001</v>
      </c>
      <c r="B2482" s="54" t="s">
        <v>65</v>
      </c>
      <c r="C2482" s="58" t="s">
        <v>2445</v>
      </c>
      <c r="D2482" s="56">
        <v>7</v>
      </c>
      <c r="E2482" s="56">
        <v>7</v>
      </c>
      <c r="F2482" s="57">
        <v>926.4</v>
      </c>
      <c r="G2482" s="57">
        <v>132.34</v>
      </c>
      <c r="H2482" s="57">
        <v>926.4</v>
      </c>
      <c r="I2482" s="57" t="s">
        <v>28</v>
      </c>
      <c r="J2482" s="57" t="s">
        <v>28</v>
      </c>
      <c r="K2482" s="57">
        <v>132.34</v>
      </c>
    </row>
    <row r="2483" spans="1:11" ht="33.75">
      <c r="A2483" s="54">
        <v>8001</v>
      </c>
      <c r="B2483" s="54" t="s">
        <v>47</v>
      </c>
      <c r="C2483" s="58" t="s">
        <v>2445</v>
      </c>
      <c r="D2483" s="56">
        <v>7</v>
      </c>
      <c r="E2483" s="56">
        <v>7</v>
      </c>
      <c r="F2483" s="57">
        <v>926.4</v>
      </c>
      <c r="G2483" s="57">
        <v>132.34</v>
      </c>
      <c r="H2483" s="57">
        <v>926.4</v>
      </c>
      <c r="I2483" s="57" t="s">
        <v>28</v>
      </c>
      <c r="J2483" s="57" t="s">
        <v>28</v>
      </c>
      <c r="K2483" s="57">
        <v>132.34</v>
      </c>
    </row>
    <row r="2484" spans="1:11" ht="33.75">
      <c r="A2484" s="54">
        <v>8001</v>
      </c>
      <c r="B2484" s="54" t="s">
        <v>39</v>
      </c>
      <c r="C2484" s="58" t="s">
        <v>2445</v>
      </c>
      <c r="D2484" s="56">
        <v>7</v>
      </c>
      <c r="E2484" s="56">
        <v>7</v>
      </c>
      <c r="F2484" s="57">
        <v>926.4</v>
      </c>
      <c r="G2484" s="57">
        <v>132.34</v>
      </c>
      <c r="H2484" s="57">
        <v>926.4</v>
      </c>
      <c r="I2484" s="57" t="s">
        <v>28</v>
      </c>
      <c r="J2484" s="57" t="s">
        <v>28</v>
      </c>
      <c r="K2484" s="57">
        <v>132.34</v>
      </c>
    </row>
    <row r="2485" spans="1:11" ht="33.75">
      <c r="A2485" s="54">
        <v>8001</v>
      </c>
      <c r="B2485" s="54" t="s">
        <v>34</v>
      </c>
      <c r="C2485" s="58" t="s">
        <v>2445</v>
      </c>
      <c r="D2485" s="56">
        <v>7</v>
      </c>
      <c r="E2485" s="56">
        <v>7</v>
      </c>
      <c r="F2485" s="57">
        <v>926.4</v>
      </c>
      <c r="G2485" s="57">
        <v>132.34</v>
      </c>
      <c r="H2485" s="57">
        <v>926.4</v>
      </c>
      <c r="I2485" s="57" t="s">
        <v>28</v>
      </c>
      <c r="J2485" s="57" t="s">
        <v>28</v>
      </c>
      <c r="K2485" s="57">
        <v>132.34</v>
      </c>
    </row>
    <row r="2486" spans="1:11" ht="33.75">
      <c r="A2486" s="54">
        <v>8001</v>
      </c>
      <c r="B2486" s="54" t="s">
        <v>32</v>
      </c>
      <c r="C2486" s="58" t="s">
        <v>2445</v>
      </c>
      <c r="D2486" s="56">
        <v>7</v>
      </c>
      <c r="E2486" s="56">
        <v>7</v>
      </c>
      <c r="F2486" s="57">
        <v>926.4</v>
      </c>
      <c r="G2486" s="57">
        <v>132.34</v>
      </c>
      <c r="H2486" s="57">
        <v>926.4</v>
      </c>
      <c r="I2486" s="57" t="s">
        <v>28</v>
      </c>
      <c r="J2486" s="57" t="s">
        <v>28</v>
      </c>
      <c r="K2486" s="57">
        <v>132.34</v>
      </c>
    </row>
    <row r="2487" spans="1:11" ht="33.75">
      <c r="A2487" s="54">
        <v>8001</v>
      </c>
      <c r="B2487" s="54" t="s">
        <v>63</v>
      </c>
      <c r="C2487" s="58" t="s">
        <v>2445</v>
      </c>
      <c r="D2487" s="56">
        <v>7</v>
      </c>
      <c r="E2487" s="56">
        <v>7</v>
      </c>
      <c r="F2487" s="57">
        <v>926.4</v>
      </c>
      <c r="G2487" s="57">
        <v>132.34</v>
      </c>
      <c r="H2487" s="57">
        <v>926.4</v>
      </c>
      <c r="I2487" s="57" t="s">
        <v>28</v>
      </c>
      <c r="J2487" s="57" t="s">
        <v>28</v>
      </c>
      <c r="K2487" s="57">
        <v>132.34</v>
      </c>
    </row>
    <row r="2488" spans="1:11" ht="33.75">
      <c r="A2488" s="54">
        <v>8002</v>
      </c>
      <c r="B2488" s="54" t="s">
        <v>101</v>
      </c>
      <c r="C2488" s="58" t="s">
        <v>2446</v>
      </c>
      <c r="D2488" s="56">
        <v>7</v>
      </c>
      <c r="E2488" s="56">
        <v>7</v>
      </c>
      <c r="F2488" s="57">
        <v>1084.5</v>
      </c>
      <c r="G2488" s="57">
        <v>154.93</v>
      </c>
      <c r="H2488" s="57">
        <v>1084.5</v>
      </c>
      <c r="I2488" s="57" t="s">
        <v>28</v>
      </c>
      <c r="J2488" s="57" t="s">
        <v>28</v>
      </c>
      <c r="K2488" s="57">
        <v>154.93</v>
      </c>
    </row>
    <row r="2489" spans="1:11" ht="33.75">
      <c r="A2489" s="54">
        <v>8002</v>
      </c>
      <c r="B2489" s="54" t="s">
        <v>99</v>
      </c>
      <c r="C2489" s="58" t="s">
        <v>2446</v>
      </c>
      <c r="D2489" s="56">
        <v>7</v>
      </c>
      <c r="E2489" s="56">
        <v>7</v>
      </c>
      <c r="F2489" s="57">
        <v>1084.5</v>
      </c>
      <c r="G2489" s="57">
        <v>154.93</v>
      </c>
      <c r="H2489" s="57">
        <v>1084.5</v>
      </c>
      <c r="I2489" s="57" t="s">
        <v>28</v>
      </c>
      <c r="J2489" s="57" t="s">
        <v>28</v>
      </c>
      <c r="K2489" s="57">
        <v>154.93</v>
      </c>
    </row>
    <row r="2490" spans="1:11" ht="33.75">
      <c r="A2490" s="54">
        <v>8002</v>
      </c>
      <c r="B2490" s="54" t="s">
        <v>97</v>
      </c>
      <c r="C2490" s="58" t="s">
        <v>2446</v>
      </c>
      <c r="D2490" s="56">
        <v>7</v>
      </c>
      <c r="E2490" s="56">
        <v>7</v>
      </c>
      <c r="F2490" s="57">
        <v>1084.5</v>
      </c>
      <c r="G2490" s="57">
        <v>154.93</v>
      </c>
      <c r="H2490" s="57">
        <v>1084.5</v>
      </c>
      <c r="I2490" s="57" t="s">
        <v>28</v>
      </c>
      <c r="J2490" s="57" t="s">
        <v>28</v>
      </c>
      <c r="K2490" s="57">
        <v>154.93</v>
      </c>
    </row>
    <row r="2491" spans="1:11" ht="33.75">
      <c r="A2491" s="54">
        <v>8002</v>
      </c>
      <c r="B2491" s="54" t="s">
        <v>95</v>
      </c>
      <c r="C2491" s="58" t="s">
        <v>2446</v>
      </c>
      <c r="D2491" s="56">
        <v>7</v>
      </c>
      <c r="E2491" s="56">
        <v>7</v>
      </c>
      <c r="F2491" s="57">
        <v>1084.5</v>
      </c>
      <c r="G2491" s="57">
        <v>154.93</v>
      </c>
      <c r="H2491" s="57">
        <v>1084.5</v>
      </c>
      <c r="I2491" s="57" t="s">
        <v>28</v>
      </c>
      <c r="J2491" s="57" t="s">
        <v>28</v>
      </c>
      <c r="K2491" s="57">
        <v>154.93</v>
      </c>
    </row>
    <row r="2492" spans="1:11" ht="33.75">
      <c r="A2492" s="54">
        <v>8002</v>
      </c>
      <c r="B2492" s="54" t="s">
        <v>93</v>
      </c>
      <c r="C2492" s="58" t="s">
        <v>2446</v>
      </c>
      <c r="D2492" s="56">
        <v>7</v>
      </c>
      <c r="E2492" s="56">
        <v>7</v>
      </c>
      <c r="F2492" s="57">
        <v>1084.5</v>
      </c>
      <c r="G2492" s="57">
        <v>154.93</v>
      </c>
      <c r="H2492" s="57">
        <v>1084.5</v>
      </c>
      <c r="I2492" s="57" t="s">
        <v>28</v>
      </c>
      <c r="J2492" s="57" t="s">
        <v>28</v>
      </c>
      <c r="K2492" s="57">
        <v>154.93</v>
      </c>
    </row>
    <row r="2493" spans="1:11" ht="33.75">
      <c r="A2493" s="54">
        <v>8002</v>
      </c>
      <c r="B2493" s="54" t="s">
        <v>91</v>
      </c>
      <c r="C2493" s="58" t="s">
        <v>2446</v>
      </c>
      <c r="D2493" s="56">
        <v>7</v>
      </c>
      <c r="E2493" s="56">
        <v>7</v>
      </c>
      <c r="F2493" s="57">
        <v>1084.5</v>
      </c>
      <c r="G2493" s="57">
        <v>154.93</v>
      </c>
      <c r="H2493" s="57">
        <v>1084.5</v>
      </c>
      <c r="I2493" s="57" t="s">
        <v>28</v>
      </c>
      <c r="J2493" s="57" t="s">
        <v>28</v>
      </c>
      <c r="K2493" s="57">
        <v>154.93</v>
      </c>
    </row>
    <row r="2494" spans="1:11" ht="33.75">
      <c r="A2494" s="54">
        <v>8002</v>
      </c>
      <c r="B2494" s="54" t="s">
        <v>89</v>
      </c>
      <c r="C2494" s="58" t="s">
        <v>2446</v>
      </c>
      <c r="D2494" s="56">
        <v>7</v>
      </c>
      <c r="E2494" s="56">
        <v>7</v>
      </c>
      <c r="F2494" s="57">
        <v>1084.5</v>
      </c>
      <c r="G2494" s="57">
        <v>154.93</v>
      </c>
      <c r="H2494" s="57">
        <v>1084.5</v>
      </c>
      <c r="I2494" s="57" t="s">
        <v>28</v>
      </c>
      <c r="J2494" s="57" t="s">
        <v>28</v>
      </c>
      <c r="K2494" s="57">
        <v>154.93</v>
      </c>
    </row>
    <row r="2495" spans="1:11" ht="33.75">
      <c r="A2495" s="54">
        <v>8002</v>
      </c>
      <c r="B2495" s="54" t="s">
        <v>87</v>
      </c>
      <c r="C2495" s="58" t="s">
        <v>2446</v>
      </c>
      <c r="D2495" s="56">
        <v>7</v>
      </c>
      <c r="E2495" s="56">
        <v>7</v>
      </c>
      <c r="F2495" s="57">
        <v>1084.5</v>
      </c>
      <c r="G2495" s="57">
        <v>154.93</v>
      </c>
      <c r="H2495" s="57">
        <v>1084.5</v>
      </c>
      <c r="I2495" s="57" t="s">
        <v>28</v>
      </c>
      <c r="J2495" s="57" t="s">
        <v>28</v>
      </c>
      <c r="K2495" s="57">
        <v>154.93</v>
      </c>
    </row>
    <row r="2496" spans="1:11" ht="33.75">
      <c r="A2496" s="54">
        <v>8002</v>
      </c>
      <c r="B2496" s="54" t="s">
        <v>85</v>
      </c>
      <c r="C2496" s="58" t="s">
        <v>2446</v>
      </c>
      <c r="D2496" s="56">
        <v>7</v>
      </c>
      <c r="E2496" s="56">
        <v>7</v>
      </c>
      <c r="F2496" s="57">
        <v>1084.5</v>
      </c>
      <c r="G2496" s="57">
        <v>154.93</v>
      </c>
      <c r="H2496" s="57">
        <v>1084.5</v>
      </c>
      <c r="I2496" s="57" t="s">
        <v>28</v>
      </c>
      <c r="J2496" s="57" t="s">
        <v>28</v>
      </c>
      <c r="K2496" s="57">
        <v>154.93</v>
      </c>
    </row>
    <row r="2497" spans="1:11" ht="33.75">
      <c r="A2497" s="54">
        <v>8002</v>
      </c>
      <c r="B2497" s="54" t="s">
        <v>83</v>
      </c>
      <c r="C2497" s="58" t="s">
        <v>2446</v>
      </c>
      <c r="D2497" s="56">
        <v>7</v>
      </c>
      <c r="E2497" s="56">
        <v>7</v>
      </c>
      <c r="F2497" s="57">
        <v>1084.5</v>
      </c>
      <c r="G2497" s="57">
        <v>154.93</v>
      </c>
      <c r="H2497" s="57">
        <v>1084.5</v>
      </c>
      <c r="I2497" s="57" t="s">
        <v>28</v>
      </c>
      <c r="J2497" s="57" t="s">
        <v>28</v>
      </c>
      <c r="K2497" s="57">
        <v>154.93</v>
      </c>
    </row>
    <row r="2498" spans="1:11" ht="33.75">
      <c r="A2498" s="54">
        <v>8002</v>
      </c>
      <c r="B2498" s="54" t="s">
        <v>81</v>
      </c>
      <c r="C2498" s="58" t="s">
        <v>2446</v>
      </c>
      <c r="D2498" s="56">
        <v>7</v>
      </c>
      <c r="E2498" s="56">
        <v>7</v>
      </c>
      <c r="F2498" s="57">
        <v>1084.5</v>
      </c>
      <c r="G2498" s="57">
        <v>154.93</v>
      </c>
      <c r="H2498" s="57">
        <v>1084.5</v>
      </c>
      <c r="I2498" s="57" t="s">
        <v>28</v>
      </c>
      <c r="J2498" s="57" t="s">
        <v>28</v>
      </c>
      <c r="K2498" s="57">
        <v>154.93</v>
      </c>
    </row>
    <row r="2499" spans="1:11" ht="33.75">
      <c r="A2499" s="54">
        <v>8002</v>
      </c>
      <c r="B2499" s="54" t="s">
        <v>79</v>
      </c>
      <c r="C2499" s="58" t="s">
        <v>2446</v>
      </c>
      <c r="D2499" s="56">
        <v>7</v>
      </c>
      <c r="E2499" s="56">
        <v>7</v>
      </c>
      <c r="F2499" s="57">
        <v>1084.5</v>
      </c>
      <c r="G2499" s="57">
        <v>154.93</v>
      </c>
      <c r="H2499" s="57">
        <v>1084.5</v>
      </c>
      <c r="I2499" s="57" t="s">
        <v>28</v>
      </c>
      <c r="J2499" s="57" t="s">
        <v>28</v>
      </c>
      <c r="K2499" s="57">
        <v>154.93</v>
      </c>
    </row>
    <row r="2500" spans="1:11" ht="33.75">
      <c r="A2500" s="54">
        <v>8002</v>
      </c>
      <c r="B2500" s="54" t="s">
        <v>119</v>
      </c>
      <c r="C2500" s="58" t="s">
        <v>2446</v>
      </c>
      <c r="D2500" s="56">
        <v>7</v>
      </c>
      <c r="E2500" s="56">
        <v>7</v>
      </c>
      <c r="F2500" s="57">
        <v>1084.5</v>
      </c>
      <c r="G2500" s="57">
        <v>154.93</v>
      </c>
      <c r="H2500" s="57">
        <v>1084.5</v>
      </c>
      <c r="I2500" s="57" t="s">
        <v>28</v>
      </c>
      <c r="J2500" s="57" t="s">
        <v>28</v>
      </c>
      <c r="K2500" s="57">
        <v>154.93</v>
      </c>
    </row>
    <row r="2501" spans="1:11" ht="33.75">
      <c r="A2501" s="54">
        <v>8002</v>
      </c>
      <c r="B2501" s="54" t="s">
        <v>77</v>
      </c>
      <c r="C2501" s="58" t="s">
        <v>2446</v>
      </c>
      <c r="D2501" s="56">
        <v>7</v>
      </c>
      <c r="E2501" s="56">
        <v>7</v>
      </c>
      <c r="F2501" s="57">
        <v>1084.5</v>
      </c>
      <c r="G2501" s="57">
        <v>154.93</v>
      </c>
      <c r="H2501" s="57">
        <v>1084.5</v>
      </c>
      <c r="I2501" s="57" t="s">
        <v>28</v>
      </c>
      <c r="J2501" s="57" t="s">
        <v>28</v>
      </c>
      <c r="K2501" s="57">
        <v>154.93</v>
      </c>
    </row>
    <row r="2502" spans="1:11" ht="33.75">
      <c r="A2502" s="54">
        <v>8002</v>
      </c>
      <c r="B2502" s="54" t="s">
        <v>117</v>
      </c>
      <c r="C2502" s="58" t="s">
        <v>2446</v>
      </c>
      <c r="D2502" s="56">
        <v>7</v>
      </c>
      <c r="E2502" s="56">
        <v>7</v>
      </c>
      <c r="F2502" s="57">
        <v>1084.5</v>
      </c>
      <c r="G2502" s="57">
        <v>154.93</v>
      </c>
      <c r="H2502" s="57">
        <v>1084.5</v>
      </c>
      <c r="I2502" s="57" t="s">
        <v>28</v>
      </c>
      <c r="J2502" s="57" t="s">
        <v>28</v>
      </c>
      <c r="K2502" s="57">
        <v>154.93</v>
      </c>
    </row>
    <row r="2503" spans="1:11" ht="33.75">
      <c r="A2503" s="54">
        <v>8002</v>
      </c>
      <c r="B2503" s="54" t="s">
        <v>115</v>
      </c>
      <c r="C2503" s="58" t="s">
        <v>2446</v>
      </c>
      <c r="D2503" s="56">
        <v>7</v>
      </c>
      <c r="E2503" s="56">
        <v>7</v>
      </c>
      <c r="F2503" s="57">
        <v>1084.5</v>
      </c>
      <c r="G2503" s="57">
        <v>154.93</v>
      </c>
      <c r="H2503" s="57">
        <v>1084.5</v>
      </c>
      <c r="I2503" s="57" t="s">
        <v>28</v>
      </c>
      <c r="J2503" s="57" t="s">
        <v>28</v>
      </c>
      <c r="K2503" s="57">
        <v>154.93</v>
      </c>
    </row>
    <row r="2504" spans="1:11" ht="33.75">
      <c r="A2504" s="54">
        <v>8002</v>
      </c>
      <c r="B2504" s="54" t="s">
        <v>113</v>
      </c>
      <c r="C2504" s="58" t="s">
        <v>2446</v>
      </c>
      <c r="D2504" s="56">
        <v>7</v>
      </c>
      <c r="E2504" s="56">
        <v>7</v>
      </c>
      <c r="F2504" s="57">
        <v>1084.5</v>
      </c>
      <c r="G2504" s="57">
        <v>154.93</v>
      </c>
      <c r="H2504" s="57">
        <v>1084.5</v>
      </c>
      <c r="I2504" s="57" t="s">
        <v>28</v>
      </c>
      <c r="J2504" s="57" t="s">
        <v>28</v>
      </c>
      <c r="K2504" s="57">
        <v>154.93</v>
      </c>
    </row>
    <row r="2505" spans="1:11" ht="33.75">
      <c r="A2505" s="54">
        <v>8002</v>
      </c>
      <c r="B2505" s="54" t="s">
        <v>111</v>
      </c>
      <c r="C2505" s="58" t="s">
        <v>2446</v>
      </c>
      <c r="D2505" s="56">
        <v>7</v>
      </c>
      <c r="E2505" s="56">
        <v>7</v>
      </c>
      <c r="F2505" s="57">
        <v>1084.5</v>
      </c>
      <c r="G2505" s="57">
        <v>154.93</v>
      </c>
      <c r="H2505" s="57">
        <v>1084.5</v>
      </c>
      <c r="I2505" s="57" t="s">
        <v>28</v>
      </c>
      <c r="J2505" s="57" t="s">
        <v>28</v>
      </c>
      <c r="K2505" s="57">
        <v>154.93</v>
      </c>
    </row>
    <row r="2506" spans="1:11" ht="33.75">
      <c r="A2506" s="54">
        <v>8002</v>
      </c>
      <c r="B2506" s="54" t="s">
        <v>109</v>
      </c>
      <c r="C2506" s="58" t="s">
        <v>2446</v>
      </c>
      <c r="D2506" s="56">
        <v>7</v>
      </c>
      <c r="E2506" s="56">
        <v>7</v>
      </c>
      <c r="F2506" s="57">
        <v>1084.5</v>
      </c>
      <c r="G2506" s="57">
        <v>154.93</v>
      </c>
      <c r="H2506" s="57">
        <v>1084.5</v>
      </c>
      <c r="I2506" s="57" t="s">
        <v>28</v>
      </c>
      <c r="J2506" s="57" t="s">
        <v>28</v>
      </c>
      <c r="K2506" s="57">
        <v>154.93</v>
      </c>
    </row>
    <row r="2507" spans="1:11" ht="33.75">
      <c r="A2507" s="54">
        <v>8002</v>
      </c>
      <c r="B2507" s="54" t="s">
        <v>107</v>
      </c>
      <c r="C2507" s="58" t="s">
        <v>2446</v>
      </c>
      <c r="D2507" s="56">
        <v>7</v>
      </c>
      <c r="E2507" s="56">
        <v>7</v>
      </c>
      <c r="F2507" s="57">
        <v>1084.5</v>
      </c>
      <c r="G2507" s="57">
        <v>154.93</v>
      </c>
      <c r="H2507" s="57">
        <v>1084.5</v>
      </c>
      <c r="I2507" s="57" t="s">
        <v>28</v>
      </c>
      <c r="J2507" s="57" t="s">
        <v>28</v>
      </c>
      <c r="K2507" s="57">
        <v>154.93</v>
      </c>
    </row>
    <row r="2508" spans="1:11" ht="33.75">
      <c r="A2508" s="54">
        <v>8002</v>
      </c>
      <c r="B2508" s="54" t="s">
        <v>105</v>
      </c>
      <c r="C2508" s="58" t="s">
        <v>2446</v>
      </c>
      <c r="D2508" s="56">
        <v>7</v>
      </c>
      <c r="E2508" s="56">
        <v>7</v>
      </c>
      <c r="F2508" s="57">
        <v>1084.5</v>
      </c>
      <c r="G2508" s="57">
        <v>154.93</v>
      </c>
      <c r="H2508" s="57">
        <v>1084.5</v>
      </c>
      <c r="I2508" s="57" t="s">
        <v>28</v>
      </c>
      <c r="J2508" s="57" t="s">
        <v>28</v>
      </c>
      <c r="K2508" s="57">
        <v>154.93</v>
      </c>
    </row>
    <row r="2509" spans="1:11" ht="33.75">
      <c r="A2509" s="54">
        <v>8002</v>
      </c>
      <c r="B2509" s="54" t="s">
        <v>103</v>
      </c>
      <c r="C2509" s="58" t="s">
        <v>2446</v>
      </c>
      <c r="D2509" s="56">
        <v>7</v>
      </c>
      <c r="E2509" s="56">
        <v>7</v>
      </c>
      <c r="F2509" s="57">
        <v>1084.5</v>
      </c>
      <c r="G2509" s="57">
        <v>154.93</v>
      </c>
      <c r="H2509" s="57">
        <v>1084.5</v>
      </c>
      <c r="I2509" s="57" t="s">
        <v>28</v>
      </c>
      <c r="J2509" s="57" t="s">
        <v>28</v>
      </c>
      <c r="K2509" s="57">
        <v>154.93</v>
      </c>
    </row>
    <row r="2510" spans="1:11" ht="33.75">
      <c r="A2510" s="54">
        <v>8003</v>
      </c>
      <c r="B2510" s="54" t="s">
        <v>167</v>
      </c>
      <c r="C2510" s="58" t="s">
        <v>2447</v>
      </c>
      <c r="D2510" s="56">
        <v>7</v>
      </c>
      <c r="E2510" s="56">
        <v>7</v>
      </c>
      <c r="F2510" s="57">
        <v>887.3</v>
      </c>
      <c r="G2510" s="57">
        <v>126.76</v>
      </c>
      <c r="H2510" s="57">
        <v>887.3</v>
      </c>
      <c r="I2510" s="57" t="s">
        <v>28</v>
      </c>
      <c r="J2510" s="57" t="s">
        <v>28</v>
      </c>
      <c r="K2510" s="57">
        <v>126.76</v>
      </c>
    </row>
    <row r="2511" spans="1:11" ht="33.75">
      <c r="A2511" s="54">
        <v>8003</v>
      </c>
      <c r="B2511" s="54" t="s">
        <v>165</v>
      </c>
      <c r="C2511" s="58" t="s">
        <v>2447</v>
      </c>
      <c r="D2511" s="56">
        <v>7</v>
      </c>
      <c r="E2511" s="56">
        <v>7</v>
      </c>
      <c r="F2511" s="57">
        <v>887.3</v>
      </c>
      <c r="G2511" s="57">
        <v>126.76</v>
      </c>
      <c r="H2511" s="57">
        <v>887.3</v>
      </c>
      <c r="I2511" s="57" t="s">
        <v>28</v>
      </c>
      <c r="J2511" s="57" t="s">
        <v>28</v>
      </c>
      <c r="K2511" s="57">
        <v>126.76</v>
      </c>
    </row>
    <row r="2512" spans="1:11" ht="33.75">
      <c r="A2512" s="54">
        <v>8003</v>
      </c>
      <c r="B2512" s="54" t="s">
        <v>163</v>
      </c>
      <c r="C2512" s="58" t="s">
        <v>2447</v>
      </c>
      <c r="D2512" s="56">
        <v>7</v>
      </c>
      <c r="E2512" s="56">
        <v>7</v>
      </c>
      <c r="F2512" s="57">
        <v>887.3</v>
      </c>
      <c r="G2512" s="57">
        <v>126.76</v>
      </c>
      <c r="H2512" s="57">
        <v>887.3</v>
      </c>
      <c r="I2512" s="57" t="s">
        <v>28</v>
      </c>
      <c r="J2512" s="57" t="s">
        <v>28</v>
      </c>
      <c r="K2512" s="57">
        <v>126.76</v>
      </c>
    </row>
    <row r="2513" spans="1:11" ht="33.75">
      <c r="A2513" s="54">
        <v>8003</v>
      </c>
      <c r="B2513" s="54" t="s">
        <v>161</v>
      </c>
      <c r="C2513" s="58" t="s">
        <v>2447</v>
      </c>
      <c r="D2513" s="56">
        <v>7</v>
      </c>
      <c r="E2513" s="56">
        <v>7</v>
      </c>
      <c r="F2513" s="57">
        <v>887.3</v>
      </c>
      <c r="G2513" s="57">
        <v>126.76</v>
      </c>
      <c r="H2513" s="57">
        <v>887.3</v>
      </c>
      <c r="I2513" s="57" t="s">
        <v>28</v>
      </c>
      <c r="J2513" s="57" t="s">
        <v>28</v>
      </c>
      <c r="K2513" s="57">
        <v>126.76</v>
      </c>
    </row>
    <row r="2514" spans="1:11" ht="33.75">
      <c r="A2514" s="54">
        <v>8003</v>
      </c>
      <c r="B2514" s="54" t="s">
        <v>159</v>
      </c>
      <c r="C2514" s="58" t="s">
        <v>2447</v>
      </c>
      <c r="D2514" s="56">
        <v>7</v>
      </c>
      <c r="E2514" s="56">
        <v>7</v>
      </c>
      <c r="F2514" s="57">
        <v>887.3</v>
      </c>
      <c r="G2514" s="57">
        <v>126.76</v>
      </c>
      <c r="H2514" s="57">
        <v>887.3</v>
      </c>
      <c r="I2514" s="57" t="s">
        <v>28</v>
      </c>
      <c r="J2514" s="57" t="s">
        <v>28</v>
      </c>
      <c r="K2514" s="57">
        <v>126.76</v>
      </c>
    </row>
    <row r="2515" spans="1:11" ht="33.75">
      <c r="A2515" s="54">
        <v>8003</v>
      </c>
      <c r="B2515" s="54" t="s">
        <v>157</v>
      </c>
      <c r="C2515" s="58" t="s">
        <v>2447</v>
      </c>
      <c r="D2515" s="56">
        <v>7</v>
      </c>
      <c r="E2515" s="56">
        <v>7</v>
      </c>
      <c r="F2515" s="57">
        <v>887.3</v>
      </c>
      <c r="G2515" s="57">
        <v>126.76</v>
      </c>
      <c r="H2515" s="57">
        <v>887.3</v>
      </c>
      <c r="I2515" s="57" t="s">
        <v>28</v>
      </c>
      <c r="J2515" s="57" t="s">
        <v>28</v>
      </c>
      <c r="K2515" s="57">
        <v>126.76</v>
      </c>
    </row>
    <row r="2516" spans="1:11" ht="33.75">
      <c r="A2516" s="54">
        <v>8003</v>
      </c>
      <c r="B2516" s="54" t="s">
        <v>155</v>
      </c>
      <c r="C2516" s="58" t="s">
        <v>2447</v>
      </c>
      <c r="D2516" s="56">
        <v>7</v>
      </c>
      <c r="E2516" s="56">
        <v>7</v>
      </c>
      <c r="F2516" s="57">
        <v>887.3</v>
      </c>
      <c r="G2516" s="57">
        <v>126.76</v>
      </c>
      <c r="H2516" s="57">
        <v>887.3</v>
      </c>
      <c r="I2516" s="57" t="s">
        <v>28</v>
      </c>
      <c r="J2516" s="57" t="s">
        <v>28</v>
      </c>
      <c r="K2516" s="57">
        <v>126.76</v>
      </c>
    </row>
    <row r="2517" spans="1:11" ht="33.75">
      <c r="A2517" s="54">
        <v>8003</v>
      </c>
      <c r="B2517" s="54" t="s">
        <v>153</v>
      </c>
      <c r="C2517" s="58" t="s">
        <v>2447</v>
      </c>
      <c r="D2517" s="56">
        <v>7</v>
      </c>
      <c r="E2517" s="56">
        <v>7</v>
      </c>
      <c r="F2517" s="57">
        <v>887.3</v>
      </c>
      <c r="G2517" s="57">
        <v>126.76</v>
      </c>
      <c r="H2517" s="57">
        <v>887.3</v>
      </c>
      <c r="I2517" s="57" t="s">
        <v>28</v>
      </c>
      <c r="J2517" s="57" t="s">
        <v>28</v>
      </c>
      <c r="K2517" s="57">
        <v>126.76</v>
      </c>
    </row>
    <row r="2518" spans="1:11" ht="33.75">
      <c r="A2518" s="54">
        <v>8003</v>
      </c>
      <c r="B2518" s="54" t="s">
        <v>151</v>
      </c>
      <c r="C2518" s="58" t="s">
        <v>2447</v>
      </c>
      <c r="D2518" s="56">
        <v>7</v>
      </c>
      <c r="E2518" s="56">
        <v>7</v>
      </c>
      <c r="F2518" s="57">
        <v>887.3</v>
      </c>
      <c r="G2518" s="57">
        <v>126.76</v>
      </c>
      <c r="H2518" s="57">
        <v>887.3</v>
      </c>
      <c r="I2518" s="57" t="s">
        <v>28</v>
      </c>
      <c r="J2518" s="57" t="s">
        <v>28</v>
      </c>
      <c r="K2518" s="57">
        <v>126.76</v>
      </c>
    </row>
    <row r="2519" spans="1:11" ht="33.75">
      <c r="A2519" s="54">
        <v>8003</v>
      </c>
      <c r="B2519" s="54" t="s">
        <v>149</v>
      </c>
      <c r="C2519" s="58" t="s">
        <v>2447</v>
      </c>
      <c r="D2519" s="56">
        <v>7</v>
      </c>
      <c r="E2519" s="56">
        <v>7</v>
      </c>
      <c r="F2519" s="57">
        <v>887.3</v>
      </c>
      <c r="G2519" s="57">
        <v>126.76</v>
      </c>
      <c r="H2519" s="57">
        <v>887.3</v>
      </c>
      <c r="I2519" s="57" t="s">
        <v>28</v>
      </c>
      <c r="J2519" s="57" t="s">
        <v>28</v>
      </c>
      <c r="K2519" s="57">
        <v>126.76</v>
      </c>
    </row>
    <row r="2520" spans="1:11" ht="33.75">
      <c r="A2520" s="54">
        <v>8003</v>
      </c>
      <c r="B2520" s="54" t="s">
        <v>147</v>
      </c>
      <c r="C2520" s="58" t="s">
        <v>2447</v>
      </c>
      <c r="D2520" s="56">
        <v>7</v>
      </c>
      <c r="E2520" s="56">
        <v>7</v>
      </c>
      <c r="F2520" s="57">
        <v>887.3</v>
      </c>
      <c r="G2520" s="57">
        <v>126.76</v>
      </c>
      <c r="H2520" s="57">
        <v>887.3</v>
      </c>
      <c r="I2520" s="57" t="s">
        <v>28</v>
      </c>
      <c r="J2520" s="57" t="s">
        <v>28</v>
      </c>
      <c r="K2520" s="57">
        <v>126.76</v>
      </c>
    </row>
    <row r="2521" spans="1:11" ht="33.75">
      <c r="A2521" s="54">
        <v>8003</v>
      </c>
      <c r="B2521" s="54" t="s">
        <v>145</v>
      </c>
      <c r="C2521" s="58" t="s">
        <v>2447</v>
      </c>
      <c r="D2521" s="56">
        <v>7</v>
      </c>
      <c r="E2521" s="56">
        <v>7</v>
      </c>
      <c r="F2521" s="57">
        <v>887.3</v>
      </c>
      <c r="G2521" s="57">
        <v>126.76</v>
      </c>
      <c r="H2521" s="57">
        <v>887.3</v>
      </c>
      <c r="I2521" s="57" t="s">
        <v>28</v>
      </c>
      <c r="J2521" s="57" t="s">
        <v>28</v>
      </c>
      <c r="K2521" s="57">
        <v>126.76</v>
      </c>
    </row>
    <row r="2522" spans="1:11" ht="33.75">
      <c r="A2522" s="54">
        <v>8003</v>
      </c>
      <c r="B2522" s="54" t="s">
        <v>143</v>
      </c>
      <c r="C2522" s="58" t="s">
        <v>2447</v>
      </c>
      <c r="D2522" s="56">
        <v>7</v>
      </c>
      <c r="E2522" s="56">
        <v>7</v>
      </c>
      <c r="F2522" s="57">
        <v>887.3</v>
      </c>
      <c r="G2522" s="57">
        <v>126.76</v>
      </c>
      <c r="H2522" s="57">
        <v>887.3</v>
      </c>
      <c r="I2522" s="57" t="s">
        <v>28</v>
      </c>
      <c r="J2522" s="57" t="s">
        <v>28</v>
      </c>
      <c r="K2522" s="57">
        <v>126.76</v>
      </c>
    </row>
    <row r="2523" spans="1:11" ht="33.75">
      <c r="A2523" s="54">
        <v>8003</v>
      </c>
      <c r="B2523" s="54" t="s">
        <v>141</v>
      </c>
      <c r="C2523" s="58" t="s">
        <v>2447</v>
      </c>
      <c r="D2523" s="56">
        <v>7</v>
      </c>
      <c r="E2523" s="56">
        <v>7</v>
      </c>
      <c r="F2523" s="57">
        <v>887.3</v>
      </c>
      <c r="G2523" s="57">
        <v>126.76</v>
      </c>
      <c r="H2523" s="57">
        <v>887.3</v>
      </c>
      <c r="I2523" s="57" t="s">
        <v>28</v>
      </c>
      <c r="J2523" s="57" t="s">
        <v>28</v>
      </c>
      <c r="K2523" s="57">
        <v>126.76</v>
      </c>
    </row>
    <row r="2524" spans="1:11" ht="33.75">
      <c r="A2524" s="54">
        <v>8003</v>
      </c>
      <c r="B2524" s="54" t="s">
        <v>139</v>
      </c>
      <c r="C2524" s="58" t="s">
        <v>2447</v>
      </c>
      <c r="D2524" s="56">
        <v>7</v>
      </c>
      <c r="E2524" s="56">
        <v>7</v>
      </c>
      <c r="F2524" s="57">
        <v>887.3</v>
      </c>
      <c r="G2524" s="57">
        <v>126.76</v>
      </c>
      <c r="H2524" s="57">
        <v>887.3</v>
      </c>
      <c r="I2524" s="57" t="s">
        <v>28</v>
      </c>
      <c r="J2524" s="57" t="s">
        <v>28</v>
      </c>
      <c r="K2524" s="57">
        <v>126.76</v>
      </c>
    </row>
    <row r="2525" spans="1:11" ht="33.75">
      <c r="A2525" s="54">
        <v>8003</v>
      </c>
      <c r="B2525" s="54" t="s">
        <v>137</v>
      </c>
      <c r="C2525" s="58" t="s">
        <v>2447</v>
      </c>
      <c r="D2525" s="56">
        <v>7</v>
      </c>
      <c r="E2525" s="56">
        <v>7</v>
      </c>
      <c r="F2525" s="57">
        <v>887.3</v>
      </c>
      <c r="G2525" s="57">
        <v>126.76</v>
      </c>
      <c r="H2525" s="57">
        <v>887.3</v>
      </c>
      <c r="I2525" s="57" t="s">
        <v>28</v>
      </c>
      <c r="J2525" s="57" t="s">
        <v>28</v>
      </c>
      <c r="K2525" s="57">
        <v>126.76</v>
      </c>
    </row>
    <row r="2526" spans="1:11" ht="33.75">
      <c r="A2526" s="54">
        <v>8003</v>
      </c>
      <c r="B2526" s="54" t="s">
        <v>135</v>
      </c>
      <c r="C2526" s="58" t="s">
        <v>2447</v>
      </c>
      <c r="D2526" s="56">
        <v>7</v>
      </c>
      <c r="E2526" s="56">
        <v>7</v>
      </c>
      <c r="F2526" s="57">
        <v>887.3</v>
      </c>
      <c r="G2526" s="57">
        <v>126.76</v>
      </c>
      <c r="H2526" s="57">
        <v>887.3</v>
      </c>
      <c r="I2526" s="57" t="s">
        <v>28</v>
      </c>
      <c r="J2526" s="57" t="s">
        <v>28</v>
      </c>
      <c r="K2526" s="57">
        <v>126.76</v>
      </c>
    </row>
    <row r="2527" spans="1:11" ht="33.75">
      <c r="A2527" s="54">
        <v>8003</v>
      </c>
      <c r="B2527" s="54" t="s">
        <v>133</v>
      </c>
      <c r="C2527" s="58" t="s">
        <v>2447</v>
      </c>
      <c r="D2527" s="56">
        <v>7</v>
      </c>
      <c r="E2527" s="56">
        <v>7</v>
      </c>
      <c r="F2527" s="57">
        <v>887.3</v>
      </c>
      <c r="G2527" s="57">
        <v>126.76</v>
      </c>
      <c r="H2527" s="57">
        <v>887.3</v>
      </c>
      <c r="I2527" s="57" t="s">
        <v>28</v>
      </c>
      <c r="J2527" s="57" t="s">
        <v>28</v>
      </c>
      <c r="K2527" s="57">
        <v>126.76</v>
      </c>
    </row>
    <row r="2528" spans="1:11" ht="33.75">
      <c r="A2528" s="54">
        <v>8003</v>
      </c>
      <c r="B2528" s="54" t="s">
        <v>131</v>
      </c>
      <c r="C2528" s="58" t="s">
        <v>2447</v>
      </c>
      <c r="D2528" s="56">
        <v>7</v>
      </c>
      <c r="E2528" s="56">
        <v>7</v>
      </c>
      <c r="F2528" s="57">
        <v>887.3</v>
      </c>
      <c r="G2528" s="57">
        <v>126.76</v>
      </c>
      <c r="H2528" s="57">
        <v>887.3</v>
      </c>
      <c r="I2528" s="57" t="s">
        <v>28</v>
      </c>
      <c r="J2528" s="57" t="s">
        <v>28</v>
      </c>
      <c r="K2528" s="57">
        <v>126.76</v>
      </c>
    </row>
    <row r="2529" spans="1:11" ht="33.75">
      <c r="A2529" s="54">
        <v>8003</v>
      </c>
      <c r="B2529" s="54" t="s">
        <v>129</v>
      </c>
      <c r="C2529" s="58" t="s">
        <v>2447</v>
      </c>
      <c r="D2529" s="56">
        <v>7</v>
      </c>
      <c r="E2529" s="56">
        <v>7</v>
      </c>
      <c r="F2529" s="57">
        <v>887.3</v>
      </c>
      <c r="G2529" s="57">
        <v>126.76</v>
      </c>
      <c r="H2529" s="57">
        <v>887.3</v>
      </c>
      <c r="I2529" s="57" t="s">
        <v>28</v>
      </c>
      <c r="J2529" s="57" t="s">
        <v>28</v>
      </c>
      <c r="K2529" s="57">
        <v>126.76</v>
      </c>
    </row>
    <row r="2530" spans="1:11" ht="22.5">
      <c r="A2530" s="54">
        <v>8004</v>
      </c>
      <c r="B2530" s="54" t="s">
        <v>177</v>
      </c>
      <c r="C2530" s="58" t="s">
        <v>2448</v>
      </c>
      <c r="D2530" s="56">
        <v>7</v>
      </c>
      <c r="E2530" s="56">
        <v>7</v>
      </c>
      <c r="F2530" s="57">
        <v>1699.78</v>
      </c>
      <c r="G2530" s="57">
        <v>242.83</v>
      </c>
      <c r="H2530" s="57">
        <v>1699.78</v>
      </c>
      <c r="I2530" s="57" t="s">
        <v>28</v>
      </c>
      <c r="J2530" s="57" t="s">
        <v>28</v>
      </c>
      <c r="K2530" s="57">
        <v>242.83</v>
      </c>
    </row>
    <row r="2531" spans="1:11" ht="22.5">
      <c r="A2531" s="54">
        <v>8004</v>
      </c>
      <c r="B2531" s="54" t="s">
        <v>175</v>
      </c>
      <c r="C2531" s="58" t="s">
        <v>2448</v>
      </c>
      <c r="D2531" s="56">
        <v>7</v>
      </c>
      <c r="E2531" s="56">
        <v>7</v>
      </c>
      <c r="F2531" s="57">
        <v>1699.78</v>
      </c>
      <c r="G2531" s="57">
        <v>242.83</v>
      </c>
      <c r="H2531" s="57">
        <v>1699.78</v>
      </c>
      <c r="I2531" s="57" t="s">
        <v>28</v>
      </c>
      <c r="J2531" s="57" t="s">
        <v>28</v>
      </c>
      <c r="K2531" s="57">
        <v>242.83</v>
      </c>
    </row>
    <row r="2532" spans="1:11" ht="22.5">
      <c r="A2532" s="54">
        <v>8004</v>
      </c>
      <c r="B2532" s="54" t="s">
        <v>173</v>
      </c>
      <c r="C2532" s="58" t="s">
        <v>2448</v>
      </c>
      <c r="D2532" s="56">
        <v>7</v>
      </c>
      <c r="E2532" s="56">
        <v>7</v>
      </c>
      <c r="F2532" s="57">
        <v>1699.78</v>
      </c>
      <c r="G2532" s="57">
        <v>242.83</v>
      </c>
      <c r="H2532" s="57">
        <v>1699.78</v>
      </c>
      <c r="I2532" s="57" t="s">
        <v>28</v>
      </c>
      <c r="J2532" s="57" t="s">
        <v>28</v>
      </c>
      <c r="K2532" s="57">
        <v>242.83</v>
      </c>
    </row>
    <row r="2533" spans="1:11" ht="22.5">
      <c r="A2533" s="54">
        <v>8004</v>
      </c>
      <c r="B2533" s="54" t="s">
        <v>187</v>
      </c>
      <c r="C2533" s="58" t="s">
        <v>2448</v>
      </c>
      <c r="D2533" s="56">
        <v>7</v>
      </c>
      <c r="E2533" s="56">
        <v>7</v>
      </c>
      <c r="F2533" s="57">
        <v>1699.78</v>
      </c>
      <c r="G2533" s="57">
        <v>242.83</v>
      </c>
      <c r="H2533" s="57">
        <v>1699.78</v>
      </c>
      <c r="I2533" s="57" t="s">
        <v>28</v>
      </c>
      <c r="J2533" s="57" t="s">
        <v>28</v>
      </c>
      <c r="K2533" s="57">
        <v>242.83</v>
      </c>
    </row>
    <row r="2534" spans="1:11" ht="22.5">
      <c r="A2534" s="54">
        <v>8004</v>
      </c>
      <c r="B2534" s="54" t="s">
        <v>185</v>
      </c>
      <c r="C2534" s="58" t="s">
        <v>2448</v>
      </c>
      <c r="D2534" s="56">
        <v>7</v>
      </c>
      <c r="E2534" s="56">
        <v>7</v>
      </c>
      <c r="F2534" s="57">
        <v>1699.78</v>
      </c>
      <c r="G2534" s="57">
        <v>242.83</v>
      </c>
      <c r="H2534" s="57">
        <v>1699.78</v>
      </c>
      <c r="I2534" s="57" t="s">
        <v>28</v>
      </c>
      <c r="J2534" s="57" t="s">
        <v>28</v>
      </c>
      <c r="K2534" s="57">
        <v>242.83</v>
      </c>
    </row>
    <row r="2535" spans="1:11" ht="22.5">
      <c r="A2535" s="54">
        <v>8004</v>
      </c>
      <c r="B2535" s="54" t="s">
        <v>183</v>
      </c>
      <c r="C2535" s="58" t="s">
        <v>2448</v>
      </c>
      <c r="D2535" s="56">
        <v>7</v>
      </c>
      <c r="E2535" s="56">
        <v>7</v>
      </c>
      <c r="F2535" s="57">
        <v>1699.78</v>
      </c>
      <c r="G2535" s="57">
        <v>242.83</v>
      </c>
      <c r="H2535" s="57">
        <v>1699.78</v>
      </c>
      <c r="I2535" s="57" t="s">
        <v>28</v>
      </c>
      <c r="J2535" s="57" t="s">
        <v>28</v>
      </c>
      <c r="K2535" s="57">
        <v>242.83</v>
      </c>
    </row>
    <row r="2536" spans="1:11" ht="22.5">
      <c r="A2536" s="54">
        <v>8004</v>
      </c>
      <c r="B2536" s="54" t="s">
        <v>181</v>
      </c>
      <c r="C2536" s="58" t="s">
        <v>2448</v>
      </c>
      <c r="D2536" s="56">
        <v>7</v>
      </c>
      <c r="E2536" s="56">
        <v>7</v>
      </c>
      <c r="F2536" s="57">
        <v>1699.78</v>
      </c>
      <c r="G2536" s="57">
        <v>242.83</v>
      </c>
      <c r="H2536" s="57">
        <v>1699.78</v>
      </c>
      <c r="I2536" s="57" t="s">
        <v>28</v>
      </c>
      <c r="J2536" s="57" t="s">
        <v>28</v>
      </c>
      <c r="K2536" s="57">
        <v>242.83</v>
      </c>
    </row>
    <row r="2537" spans="1:11" ht="22.5">
      <c r="A2537" s="54">
        <v>8004</v>
      </c>
      <c r="B2537" s="54" t="s">
        <v>179</v>
      </c>
      <c r="C2537" s="58" t="s">
        <v>2448</v>
      </c>
      <c r="D2537" s="56">
        <v>7</v>
      </c>
      <c r="E2537" s="56">
        <v>7</v>
      </c>
      <c r="F2537" s="57">
        <v>1699.78</v>
      </c>
      <c r="G2537" s="57">
        <v>242.83</v>
      </c>
      <c r="H2537" s="57">
        <v>1699.78</v>
      </c>
      <c r="I2537" s="57" t="s">
        <v>28</v>
      </c>
      <c r="J2537" s="57" t="s">
        <v>28</v>
      </c>
      <c r="K2537" s="57">
        <v>242.83</v>
      </c>
    </row>
    <row r="2538" spans="1:11" ht="22.5">
      <c r="A2538" s="54">
        <v>8005</v>
      </c>
      <c r="B2538" s="54" t="s">
        <v>229</v>
      </c>
      <c r="C2538" s="58" t="s">
        <v>2449</v>
      </c>
      <c r="D2538" s="56">
        <v>7</v>
      </c>
      <c r="E2538" s="56">
        <v>7</v>
      </c>
      <c r="F2538" s="57">
        <v>1114.27</v>
      </c>
      <c r="G2538" s="57">
        <v>159.18</v>
      </c>
      <c r="H2538" s="57">
        <v>1114.27</v>
      </c>
      <c r="I2538" s="57" t="s">
        <v>28</v>
      </c>
      <c r="J2538" s="57" t="s">
        <v>28</v>
      </c>
      <c r="K2538" s="57">
        <v>159.18</v>
      </c>
    </row>
    <row r="2539" spans="1:11" ht="22.5">
      <c r="A2539" s="54">
        <v>8005</v>
      </c>
      <c r="B2539" s="54" t="s">
        <v>227</v>
      </c>
      <c r="C2539" s="58" t="s">
        <v>2449</v>
      </c>
      <c r="D2539" s="56">
        <v>7</v>
      </c>
      <c r="E2539" s="56">
        <v>7</v>
      </c>
      <c r="F2539" s="57">
        <v>1114.27</v>
      </c>
      <c r="G2539" s="57">
        <v>159.18</v>
      </c>
      <c r="H2539" s="57">
        <v>1114.27</v>
      </c>
      <c r="I2539" s="57" t="s">
        <v>28</v>
      </c>
      <c r="J2539" s="57" t="s">
        <v>28</v>
      </c>
      <c r="K2539" s="57">
        <v>159.18</v>
      </c>
    </row>
    <row r="2540" spans="1:11" ht="22.5">
      <c r="A2540" s="54">
        <v>8005</v>
      </c>
      <c r="B2540" s="54" t="s">
        <v>225</v>
      </c>
      <c r="C2540" s="58" t="s">
        <v>2449</v>
      </c>
      <c r="D2540" s="56">
        <v>7</v>
      </c>
      <c r="E2540" s="56">
        <v>7</v>
      </c>
      <c r="F2540" s="57">
        <v>1114.27</v>
      </c>
      <c r="G2540" s="57">
        <v>159.18</v>
      </c>
      <c r="H2540" s="57">
        <v>1114.27</v>
      </c>
      <c r="I2540" s="57" t="s">
        <v>28</v>
      </c>
      <c r="J2540" s="57" t="s">
        <v>28</v>
      </c>
      <c r="K2540" s="57">
        <v>159.18</v>
      </c>
    </row>
    <row r="2541" spans="1:11" ht="22.5">
      <c r="A2541" s="54">
        <v>8005</v>
      </c>
      <c r="B2541" s="54" t="s">
        <v>223</v>
      </c>
      <c r="C2541" s="58" t="s">
        <v>2449</v>
      </c>
      <c r="D2541" s="56">
        <v>7</v>
      </c>
      <c r="E2541" s="56">
        <v>7</v>
      </c>
      <c r="F2541" s="57">
        <v>1114.27</v>
      </c>
      <c r="G2541" s="57">
        <v>159.18</v>
      </c>
      <c r="H2541" s="57">
        <v>1114.27</v>
      </c>
      <c r="I2541" s="57" t="s">
        <v>28</v>
      </c>
      <c r="J2541" s="57" t="s">
        <v>28</v>
      </c>
      <c r="K2541" s="57">
        <v>159.18</v>
      </c>
    </row>
    <row r="2542" spans="1:11" ht="22.5">
      <c r="A2542" s="54">
        <v>8005</v>
      </c>
      <c r="B2542" s="54" t="s">
        <v>221</v>
      </c>
      <c r="C2542" s="58" t="s">
        <v>2449</v>
      </c>
      <c r="D2542" s="56">
        <v>7</v>
      </c>
      <c r="E2542" s="56">
        <v>7</v>
      </c>
      <c r="F2542" s="57">
        <v>1114.27</v>
      </c>
      <c r="G2542" s="57">
        <v>159.18</v>
      </c>
      <c r="H2542" s="57">
        <v>1114.27</v>
      </c>
      <c r="I2542" s="57" t="s">
        <v>28</v>
      </c>
      <c r="J2542" s="57" t="s">
        <v>28</v>
      </c>
      <c r="K2542" s="57">
        <v>159.18</v>
      </c>
    </row>
    <row r="2543" spans="1:11" ht="22.5">
      <c r="A2543" s="54">
        <v>8005</v>
      </c>
      <c r="B2543" s="54" t="s">
        <v>219</v>
      </c>
      <c r="C2543" s="58" t="s">
        <v>2449</v>
      </c>
      <c r="D2543" s="56">
        <v>7</v>
      </c>
      <c r="E2543" s="56">
        <v>7</v>
      </c>
      <c r="F2543" s="57">
        <v>1114.27</v>
      </c>
      <c r="G2543" s="57">
        <v>159.18</v>
      </c>
      <c r="H2543" s="57">
        <v>1114.27</v>
      </c>
      <c r="I2543" s="57" t="s">
        <v>28</v>
      </c>
      <c r="J2543" s="57" t="s">
        <v>28</v>
      </c>
      <c r="K2543" s="57">
        <v>159.18</v>
      </c>
    </row>
    <row r="2544" spans="1:11" ht="22.5">
      <c r="A2544" s="54">
        <v>8005</v>
      </c>
      <c r="B2544" s="54" t="s">
        <v>217</v>
      </c>
      <c r="C2544" s="58" t="s">
        <v>2449</v>
      </c>
      <c r="D2544" s="56">
        <v>7</v>
      </c>
      <c r="E2544" s="56">
        <v>7</v>
      </c>
      <c r="F2544" s="57">
        <v>1114.27</v>
      </c>
      <c r="G2544" s="57">
        <v>159.18</v>
      </c>
      <c r="H2544" s="57">
        <v>1114.27</v>
      </c>
      <c r="I2544" s="57" t="s">
        <v>28</v>
      </c>
      <c r="J2544" s="57" t="s">
        <v>28</v>
      </c>
      <c r="K2544" s="57">
        <v>159.18</v>
      </c>
    </row>
    <row r="2545" spans="1:11" ht="22.5">
      <c r="A2545" s="54">
        <v>8005</v>
      </c>
      <c r="B2545" s="54" t="s">
        <v>215</v>
      </c>
      <c r="C2545" s="58" t="s">
        <v>2449</v>
      </c>
      <c r="D2545" s="56">
        <v>7</v>
      </c>
      <c r="E2545" s="56">
        <v>7</v>
      </c>
      <c r="F2545" s="57">
        <v>1114.27</v>
      </c>
      <c r="G2545" s="57">
        <v>159.18</v>
      </c>
      <c r="H2545" s="57">
        <v>1114.27</v>
      </c>
      <c r="I2545" s="57" t="s">
        <v>28</v>
      </c>
      <c r="J2545" s="57" t="s">
        <v>28</v>
      </c>
      <c r="K2545" s="57">
        <v>159.18</v>
      </c>
    </row>
    <row r="2546" spans="1:11" ht="22.5">
      <c r="A2546" s="54">
        <v>8005</v>
      </c>
      <c r="B2546" s="54" t="s">
        <v>213</v>
      </c>
      <c r="C2546" s="58" t="s">
        <v>2449</v>
      </c>
      <c r="D2546" s="56">
        <v>7</v>
      </c>
      <c r="E2546" s="56">
        <v>7</v>
      </c>
      <c r="F2546" s="57">
        <v>1114.27</v>
      </c>
      <c r="G2546" s="57">
        <v>159.18</v>
      </c>
      <c r="H2546" s="57">
        <v>1114.27</v>
      </c>
      <c r="I2546" s="57" t="s">
        <v>28</v>
      </c>
      <c r="J2546" s="57" t="s">
        <v>28</v>
      </c>
      <c r="K2546" s="57">
        <v>159.18</v>
      </c>
    </row>
    <row r="2547" spans="1:11" ht="22.5">
      <c r="A2547" s="54">
        <v>8005</v>
      </c>
      <c r="B2547" s="54" t="s">
        <v>211</v>
      </c>
      <c r="C2547" s="58" t="s">
        <v>2449</v>
      </c>
      <c r="D2547" s="56">
        <v>7</v>
      </c>
      <c r="E2547" s="56">
        <v>7</v>
      </c>
      <c r="F2547" s="57">
        <v>1114.27</v>
      </c>
      <c r="G2547" s="57">
        <v>159.18</v>
      </c>
      <c r="H2547" s="57">
        <v>1114.27</v>
      </c>
      <c r="I2547" s="57" t="s">
        <v>28</v>
      </c>
      <c r="J2547" s="57" t="s">
        <v>28</v>
      </c>
      <c r="K2547" s="57">
        <v>159.18</v>
      </c>
    </row>
    <row r="2548" spans="1:11" ht="22.5">
      <c r="A2548" s="54">
        <v>8005</v>
      </c>
      <c r="B2548" s="54" t="s">
        <v>209</v>
      </c>
      <c r="C2548" s="58" t="s">
        <v>2449</v>
      </c>
      <c r="D2548" s="56">
        <v>7</v>
      </c>
      <c r="E2548" s="56">
        <v>7</v>
      </c>
      <c r="F2548" s="57">
        <v>1114.27</v>
      </c>
      <c r="G2548" s="57">
        <v>159.18</v>
      </c>
      <c r="H2548" s="57">
        <v>1114.27</v>
      </c>
      <c r="I2548" s="57" t="s">
        <v>28</v>
      </c>
      <c r="J2548" s="57" t="s">
        <v>28</v>
      </c>
      <c r="K2548" s="57">
        <v>159.18</v>
      </c>
    </row>
    <row r="2549" spans="1:11" ht="22.5">
      <c r="A2549" s="54">
        <v>8005</v>
      </c>
      <c r="B2549" s="54" t="s">
        <v>207</v>
      </c>
      <c r="C2549" s="58" t="s">
        <v>2449</v>
      </c>
      <c r="D2549" s="56">
        <v>7</v>
      </c>
      <c r="E2549" s="56">
        <v>7</v>
      </c>
      <c r="F2549" s="57">
        <v>1114.27</v>
      </c>
      <c r="G2549" s="57">
        <v>159.18</v>
      </c>
      <c r="H2549" s="57">
        <v>1114.27</v>
      </c>
      <c r="I2549" s="57" t="s">
        <v>28</v>
      </c>
      <c r="J2549" s="57" t="s">
        <v>28</v>
      </c>
      <c r="K2549" s="57">
        <v>159.18</v>
      </c>
    </row>
    <row r="2550" spans="1:11" ht="22.5">
      <c r="A2550" s="54">
        <v>8005</v>
      </c>
      <c r="B2550" s="54" t="s">
        <v>205</v>
      </c>
      <c r="C2550" s="58" t="s">
        <v>2449</v>
      </c>
      <c r="D2550" s="56">
        <v>7</v>
      </c>
      <c r="E2550" s="56">
        <v>7</v>
      </c>
      <c r="F2550" s="57">
        <v>1114.27</v>
      </c>
      <c r="G2550" s="57">
        <v>159.18</v>
      </c>
      <c r="H2550" s="57">
        <v>1114.27</v>
      </c>
      <c r="I2550" s="57" t="s">
        <v>28</v>
      </c>
      <c r="J2550" s="57" t="s">
        <v>28</v>
      </c>
      <c r="K2550" s="57">
        <v>159.18</v>
      </c>
    </row>
    <row r="2551" spans="1:11" ht="22.5">
      <c r="A2551" s="54">
        <v>8005</v>
      </c>
      <c r="B2551" s="54" t="s">
        <v>203</v>
      </c>
      <c r="C2551" s="58" t="s">
        <v>2449</v>
      </c>
      <c r="D2551" s="56">
        <v>7</v>
      </c>
      <c r="E2551" s="56">
        <v>7</v>
      </c>
      <c r="F2551" s="57">
        <v>1114.27</v>
      </c>
      <c r="G2551" s="57">
        <v>159.18</v>
      </c>
      <c r="H2551" s="57">
        <v>1114.27</v>
      </c>
      <c r="I2551" s="57" t="s">
        <v>28</v>
      </c>
      <c r="J2551" s="57" t="s">
        <v>28</v>
      </c>
      <c r="K2551" s="57">
        <v>159.18</v>
      </c>
    </row>
    <row r="2552" spans="1:11" ht="22.5">
      <c r="A2552" s="54">
        <v>8005</v>
      </c>
      <c r="B2552" s="54" t="s">
        <v>201</v>
      </c>
      <c r="C2552" s="58" t="s">
        <v>2449</v>
      </c>
      <c r="D2552" s="56">
        <v>7</v>
      </c>
      <c r="E2552" s="56">
        <v>7</v>
      </c>
      <c r="F2552" s="57">
        <v>1114.27</v>
      </c>
      <c r="G2552" s="57">
        <v>159.18</v>
      </c>
      <c r="H2552" s="57">
        <v>1114.27</v>
      </c>
      <c r="I2552" s="57" t="s">
        <v>28</v>
      </c>
      <c r="J2552" s="57" t="s">
        <v>28</v>
      </c>
      <c r="K2552" s="57">
        <v>159.18</v>
      </c>
    </row>
    <row r="2553" spans="1:11" ht="22.5">
      <c r="A2553" s="54">
        <v>8005</v>
      </c>
      <c r="B2553" s="54" t="s">
        <v>199</v>
      </c>
      <c r="C2553" s="58" t="s">
        <v>2449</v>
      </c>
      <c r="D2553" s="56">
        <v>7</v>
      </c>
      <c r="E2553" s="56">
        <v>7</v>
      </c>
      <c r="F2553" s="57">
        <v>1114.27</v>
      </c>
      <c r="G2553" s="57">
        <v>159.18</v>
      </c>
      <c r="H2553" s="57">
        <v>1114.27</v>
      </c>
      <c r="I2553" s="57" t="s">
        <v>28</v>
      </c>
      <c r="J2553" s="57" t="s">
        <v>28</v>
      </c>
      <c r="K2553" s="57">
        <v>159.18</v>
      </c>
    </row>
    <row r="2554" spans="1:11" ht="22.5">
      <c r="A2554" s="54">
        <v>8005</v>
      </c>
      <c r="B2554" s="54" t="s">
        <v>197</v>
      </c>
      <c r="C2554" s="58" t="s">
        <v>2449</v>
      </c>
      <c r="D2554" s="56">
        <v>7</v>
      </c>
      <c r="E2554" s="56">
        <v>7</v>
      </c>
      <c r="F2554" s="57">
        <v>1114.27</v>
      </c>
      <c r="G2554" s="57">
        <v>159.18</v>
      </c>
      <c r="H2554" s="57">
        <v>1114.27</v>
      </c>
      <c r="I2554" s="57" t="s">
        <v>28</v>
      </c>
      <c r="J2554" s="57" t="s">
        <v>28</v>
      </c>
      <c r="K2554" s="57">
        <v>159.18</v>
      </c>
    </row>
    <row r="2555" spans="1:11" ht="22.5">
      <c r="A2555" s="54">
        <v>8005</v>
      </c>
      <c r="B2555" s="54" t="s">
        <v>195</v>
      </c>
      <c r="C2555" s="58" t="s">
        <v>2449</v>
      </c>
      <c r="D2555" s="56">
        <v>7</v>
      </c>
      <c r="E2555" s="56">
        <v>7</v>
      </c>
      <c r="F2555" s="57">
        <v>1114.27</v>
      </c>
      <c r="G2555" s="57">
        <v>159.18</v>
      </c>
      <c r="H2555" s="57">
        <v>1114.27</v>
      </c>
      <c r="I2555" s="57" t="s">
        <v>28</v>
      </c>
      <c r="J2555" s="57" t="s">
        <v>28</v>
      </c>
      <c r="K2555" s="57">
        <v>159.18</v>
      </c>
    </row>
    <row r="2556" spans="1:11" ht="33.75">
      <c r="A2556" s="54">
        <v>8006</v>
      </c>
      <c r="B2556" s="54" t="s">
        <v>251</v>
      </c>
      <c r="C2556" s="58" t="s">
        <v>3091</v>
      </c>
      <c r="D2556" s="56">
        <v>7</v>
      </c>
      <c r="E2556" s="56">
        <v>7</v>
      </c>
      <c r="F2556" s="57">
        <v>878.71</v>
      </c>
      <c r="G2556" s="57">
        <v>125.53</v>
      </c>
      <c r="H2556" s="57">
        <v>878.71</v>
      </c>
      <c r="I2556" s="57" t="s">
        <v>28</v>
      </c>
      <c r="J2556" s="57" t="s">
        <v>28</v>
      </c>
      <c r="K2556" s="57">
        <v>125.53</v>
      </c>
    </row>
    <row r="2557" spans="1:11" ht="33.75">
      <c r="A2557" s="54">
        <v>8006</v>
      </c>
      <c r="B2557" s="54" t="s">
        <v>250</v>
      </c>
      <c r="C2557" s="58" t="s">
        <v>3091</v>
      </c>
      <c r="D2557" s="56">
        <v>7</v>
      </c>
      <c r="E2557" s="56">
        <v>7</v>
      </c>
      <c r="F2557" s="57">
        <v>878.71</v>
      </c>
      <c r="G2557" s="57">
        <v>125.53</v>
      </c>
      <c r="H2557" s="57">
        <v>878.71</v>
      </c>
      <c r="I2557" s="57" t="s">
        <v>28</v>
      </c>
      <c r="J2557" s="57" t="s">
        <v>28</v>
      </c>
      <c r="K2557" s="57">
        <v>125.53</v>
      </c>
    </row>
    <row r="2558" spans="1:11" ht="33.75">
      <c r="A2558" s="54">
        <v>8006</v>
      </c>
      <c r="B2558" s="54" t="s">
        <v>249</v>
      </c>
      <c r="C2558" s="58" t="s">
        <v>3091</v>
      </c>
      <c r="D2558" s="56">
        <v>7</v>
      </c>
      <c r="E2558" s="56">
        <v>7</v>
      </c>
      <c r="F2558" s="57">
        <v>878.71</v>
      </c>
      <c r="G2558" s="57">
        <v>125.53</v>
      </c>
      <c r="H2558" s="57">
        <v>878.71</v>
      </c>
      <c r="I2558" s="57" t="s">
        <v>28</v>
      </c>
      <c r="J2558" s="57" t="s">
        <v>28</v>
      </c>
      <c r="K2558" s="57">
        <v>125.53</v>
      </c>
    </row>
    <row r="2559" spans="1:11" ht="33.75">
      <c r="A2559" s="54">
        <v>8006</v>
      </c>
      <c r="B2559" s="54" t="s">
        <v>248</v>
      </c>
      <c r="C2559" s="58" t="s">
        <v>3091</v>
      </c>
      <c r="D2559" s="56">
        <v>7</v>
      </c>
      <c r="E2559" s="56">
        <v>7</v>
      </c>
      <c r="F2559" s="57">
        <v>878.71</v>
      </c>
      <c r="G2559" s="57">
        <v>125.53</v>
      </c>
      <c r="H2559" s="57">
        <v>878.71</v>
      </c>
      <c r="I2559" s="57" t="s">
        <v>28</v>
      </c>
      <c r="J2559" s="57" t="s">
        <v>28</v>
      </c>
      <c r="K2559" s="57">
        <v>125.53</v>
      </c>
    </row>
    <row r="2560" spans="1:11" ht="33.75">
      <c r="A2560" s="54">
        <v>8006</v>
      </c>
      <c r="B2560" s="54" t="s">
        <v>247</v>
      </c>
      <c r="C2560" s="58" t="s">
        <v>3091</v>
      </c>
      <c r="D2560" s="56">
        <v>7</v>
      </c>
      <c r="E2560" s="56">
        <v>7</v>
      </c>
      <c r="F2560" s="57">
        <v>878.71</v>
      </c>
      <c r="G2560" s="57">
        <v>125.53</v>
      </c>
      <c r="H2560" s="57">
        <v>878.71</v>
      </c>
      <c r="I2560" s="57" t="s">
        <v>28</v>
      </c>
      <c r="J2560" s="57" t="s">
        <v>28</v>
      </c>
      <c r="K2560" s="57">
        <v>125.53</v>
      </c>
    </row>
    <row r="2561" spans="1:11" ht="33.75">
      <c r="A2561" s="54">
        <v>8006</v>
      </c>
      <c r="B2561" s="54" t="s">
        <v>246</v>
      </c>
      <c r="C2561" s="58" t="s">
        <v>3091</v>
      </c>
      <c r="D2561" s="56">
        <v>7</v>
      </c>
      <c r="E2561" s="56">
        <v>7</v>
      </c>
      <c r="F2561" s="57">
        <v>878.71</v>
      </c>
      <c r="G2561" s="57">
        <v>125.53</v>
      </c>
      <c r="H2561" s="57">
        <v>878.71</v>
      </c>
      <c r="I2561" s="57" t="s">
        <v>28</v>
      </c>
      <c r="J2561" s="57" t="s">
        <v>28</v>
      </c>
      <c r="K2561" s="57">
        <v>125.53</v>
      </c>
    </row>
    <row r="2562" spans="1:11" ht="33.75">
      <c r="A2562" s="54">
        <v>8006</v>
      </c>
      <c r="B2562" s="54" t="s">
        <v>245</v>
      </c>
      <c r="C2562" s="58" t="s">
        <v>3091</v>
      </c>
      <c r="D2562" s="56">
        <v>7</v>
      </c>
      <c r="E2562" s="56">
        <v>7</v>
      </c>
      <c r="F2562" s="57">
        <v>878.71</v>
      </c>
      <c r="G2562" s="57">
        <v>125.53</v>
      </c>
      <c r="H2562" s="57">
        <v>878.71</v>
      </c>
      <c r="I2562" s="57" t="s">
        <v>28</v>
      </c>
      <c r="J2562" s="57" t="s">
        <v>28</v>
      </c>
      <c r="K2562" s="57">
        <v>125.53</v>
      </c>
    </row>
    <row r="2563" spans="1:11" ht="33.75">
      <c r="A2563" s="54">
        <v>8006</v>
      </c>
      <c r="B2563" s="54" t="s">
        <v>244</v>
      </c>
      <c r="C2563" s="58" t="s">
        <v>3091</v>
      </c>
      <c r="D2563" s="56">
        <v>7</v>
      </c>
      <c r="E2563" s="56">
        <v>7</v>
      </c>
      <c r="F2563" s="57">
        <v>878.71</v>
      </c>
      <c r="G2563" s="57">
        <v>125.53</v>
      </c>
      <c r="H2563" s="57">
        <v>878.71</v>
      </c>
      <c r="I2563" s="57" t="s">
        <v>28</v>
      </c>
      <c r="J2563" s="57" t="s">
        <v>28</v>
      </c>
      <c r="K2563" s="57">
        <v>125.53</v>
      </c>
    </row>
    <row r="2564" spans="1:11" ht="33.75">
      <c r="A2564" s="54">
        <v>8006</v>
      </c>
      <c r="B2564" s="54" t="s">
        <v>243</v>
      </c>
      <c r="C2564" s="58" t="s">
        <v>3091</v>
      </c>
      <c r="D2564" s="56">
        <v>7</v>
      </c>
      <c r="E2564" s="56">
        <v>7</v>
      </c>
      <c r="F2564" s="57">
        <v>878.71</v>
      </c>
      <c r="G2564" s="57">
        <v>125.53</v>
      </c>
      <c r="H2564" s="57">
        <v>878.71</v>
      </c>
      <c r="I2564" s="57" t="s">
        <v>28</v>
      </c>
      <c r="J2564" s="57" t="s">
        <v>28</v>
      </c>
      <c r="K2564" s="57">
        <v>125.53</v>
      </c>
    </row>
    <row r="2565" spans="1:11" ht="33.75">
      <c r="A2565" s="54">
        <v>8006</v>
      </c>
      <c r="B2565" s="54" t="s">
        <v>242</v>
      </c>
      <c r="C2565" s="58" t="s">
        <v>3091</v>
      </c>
      <c r="D2565" s="56">
        <v>7</v>
      </c>
      <c r="E2565" s="56">
        <v>7</v>
      </c>
      <c r="F2565" s="57">
        <v>878.71</v>
      </c>
      <c r="G2565" s="57">
        <v>125.53</v>
      </c>
      <c r="H2565" s="57">
        <v>878.71</v>
      </c>
      <c r="I2565" s="57" t="s">
        <v>28</v>
      </c>
      <c r="J2565" s="57" t="s">
        <v>28</v>
      </c>
      <c r="K2565" s="57">
        <v>125.53</v>
      </c>
    </row>
    <row r="2566" spans="1:11" ht="33.75">
      <c r="A2566" s="54">
        <v>8006</v>
      </c>
      <c r="B2566" s="54" t="s">
        <v>241</v>
      </c>
      <c r="C2566" s="58" t="s">
        <v>3091</v>
      </c>
      <c r="D2566" s="56">
        <v>7</v>
      </c>
      <c r="E2566" s="56">
        <v>7</v>
      </c>
      <c r="F2566" s="57">
        <v>878.71</v>
      </c>
      <c r="G2566" s="57">
        <v>125.53</v>
      </c>
      <c r="H2566" s="57">
        <v>878.71</v>
      </c>
      <c r="I2566" s="57" t="s">
        <v>28</v>
      </c>
      <c r="J2566" s="57" t="s">
        <v>28</v>
      </c>
      <c r="K2566" s="57">
        <v>125.53</v>
      </c>
    </row>
    <row r="2567" spans="1:11" ht="33.75">
      <c r="A2567" s="54">
        <v>8006</v>
      </c>
      <c r="B2567" s="54" t="s">
        <v>240</v>
      </c>
      <c r="C2567" s="58" t="s">
        <v>3091</v>
      </c>
      <c r="D2567" s="56">
        <v>7</v>
      </c>
      <c r="E2567" s="56">
        <v>7</v>
      </c>
      <c r="F2567" s="57">
        <v>878.71</v>
      </c>
      <c r="G2567" s="57">
        <v>125.53</v>
      </c>
      <c r="H2567" s="57">
        <v>878.71</v>
      </c>
      <c r="I2567" s="57" t="s">
        <v>28</v>
      </c>
      <c r="J2567" s="57" t="s">
        <v>28</v>
      </c>
      <c r="K2567" s="57">
        <v>125.53</v>
      </c>
    </row>
    <row r="2568" spans="1:11" ht="33.75">
      <c r="A2568" s="54">
        <v>8006</v>
      </c>
      <c r="B2568" s="54" t="s">
        <v>239</v>
      </c>
      <c r="C2568" s="58" t="s">
        <v>3091</v>
      </c>
      <c r="D2568" s="56">
        <v>7</v>
      </c>
      <c r="E2568" s="56">
        <v>7</v>
      </c>
      <c r="F2568" s="57">
        <v>878.71</v>
      </c>
      <c r="G2568" s="57">
        <v>125.53</v>
      </c>
      <c r="H2568" s="57">
        <v>878.71</v>
      </c>
      <c r="I2568" s="57" t="s">
        <v>28</v>
      </c>
      <c r="J2568" s="57" t="s">
        <v>28</v>
      </c>
      <c r="K2568" s="57">
        <v>125.53</v>
      </c>
    </row>
    <row r="2569" spans="1:11" ht="33.75">
      <c r="A2569" s="54">
        <v>8006</v>
      </c>
      <c r="B2569" s="54" t="s">
        <v>238</v>
      </c>
      <c r="C2569" s="58" t="s">
        <v>3091</v>
      </c>
      <c r="D2569" s="56">
        <v>7</v>
      </c>
      <c r="E2569" s="56">
        <v>7</v>
      </c>
      <c r="F2569" s="57">
        <v>878.71</v>
      </c>
      <c r="G2569" s="57">
        <v>125.53</v>
      </c>
      <c r="H2569" s="57">
        <v>878.71</v>
      </c>
      <c r="I2569" s="57" t="s">
        <v>28</v>
      </c>
      <c r="J2569" s="57" t="s">
        <v>28</v>
      </c>
      <c r="K2569" s="57">
        <v>125.53</v>
      </c>
    </row>
    <row r="2570" spans="1:11" ht="33.75">
      <c r="A2570" s="54">
        <v>8006</v>
      </c>
      <c r="B2570" s="54" t="s">
        <v>237</v>
      </c>
      <c r="C2570" s="58" t="s">
        <v>3091</v>
      </c>
      <c r="D2570" s="56">
        <v>7</v>
      </c>
      <c r="E2570" s="56">
        <v>7</v>
      </c>
      <c r="F2570" s="57">
        <v>878.71</v>
      </c>
      <c r="G2570" s="57">
        <v>125.53</v>
      </c>
      <c r="H2570" s="57">
        <v>878.71</v>
      </c>
      <c r="I2570" s="57" t="s">
        <v>28</v>
      </c>
      <c r="J2570" s="57" t="s">
        <v>28</v>
      </c>
      <c r="K2570" s="57">
        <v>125.53</v>
      </c>
    </row>
    <row r="2571" spans="1:11" ht="33.75">
      <c r="A2571" s="54">
        <v>8006</v>
      </c>
      <c r="B2571" s="54" t="s">
        <v>236</v>
      </c>
      <c r="C2571" s="58" t="s">
        <v>3091</v>
      </c>
      <c r="D2571" s="56">
        <v>7</v>
      </c>
      <c r="E2571" s="56">
        <v>7</v>
      </c>
      <c r="F2571" s="57">
        <v>878.71</v>
      </c>
      <c r="G2571" s="57">
        <v>125.53</v>
      </c>
      <c r="H2571" s="57">
        <v>878.71</v>
      </c>
      <c r="I2571" s="57" t="s">
        <v>28</v>
      </c>
      <c r="J2571" s="57" t="s">
        <v>28</v>
      </c>
      <c r="K2571" s="57">
        <v>125.53</v>
      </c>
    </row>
    <row r="2572" spans="1:11" ht="33.75">
      <c r="A2572" s="54">
        <v>8006</v>
      </c>
      <c r="B2572" s="54" t="s">
        <v>235</v>
      </c>
      <c r="C2572" s="58" t="s">
        <v>3091</v>
      </c>
      <c r="D2572" s="56">
        <v>7</v>
      </c>
      <c r="E2572" s="56">
        <v>7</v>
      </c>
      <c r="F2572" s="57">
        <v>878.71</v>
      </c>
      <c r="G2572" s="57">
        <v>125.53</v>
      </c>
      <c r="H2572" s="57">
        <v>878.71</v>
      </c>
      <c r="I2572" s="57" t="s">
        <v>28</v>
      </c>
      <c r="J2572" s="57" t="s">
        <v>28</v>
      </c>
      <c r="K2572" s="57">
        <v>125.53</v>
      </c>
    </row>
    <row r="2573" spans="1:11" ht="33.75">
      <c r="A2573" s="54">
        <v>8006</v>
      </c>
      <c r="B2573" s="54" t="s">
        <v>234</v>
      </c>
      <c r="C2573" s="58" t="s">
        <v>3091</v>
      </c>
      <c r="D2573" s="56">
        <v>7</v>
      </c>
      <c r="E2573" s="56">
        <v>7</v>
      </c>
      <c r="F2573" s="57">
        <v>878.71</v>
      </c>
      <c r="G2573" s="57">
        <v>125.53</v>
      </c>
      <c r="H2573" s="57">
        <v>878.71</v>
      </c>
      <c r="I2573" s="57" t="s">
        <v>28</v>
      </c>
      <c r="J2573" s="57" t="s">
        <v>28</v>
      </c>
      <c r="K2573" s="57">
        <v>125.53</v>
      </c>
    </row>
    <row r="2574" spans="1:11" ht="33.75">
      <c r="A2574" s="54">
        <v>8007</v>
      </c>
      <c r="B2574" s="54" t="s">
        <v>280</v>
      </c>
      <c r="C2574" s="58" t="s">
        <v>2450</v>
      </c>
      <c r="D2574" s="56">
        <v>7</v>
      </c>
      <c r="E2574" s="56">
        <v>7</v>
      </c>
      <c r="F2574" s="57">
        <v>835.81</v>
      </c>
      <c r="G2574" s="57">
        <v>119.4</v>
      </c>
      <c r="H2574" s="57">
        <v>835.81</v>
      </c>
      <c r="I2574" s="57" t="s">
        <v>28</v>
      </c>
      <c r="J2574" s="57" t="s">
        <v>28</v>
      </c>
      <c r="K2574" s="57">
        <v>119.4</v>
      </c>
    </row>
    <row r="2575" spans="1:11" ht="33.75">
      <c r="A2575" s="54">
        <v>8007</v>
      </c>
      <c r="B2575" s="54" t="s">
        <v>278</v>
      </c>
      <c r="C2575" s="58" t="s">
        <v>2450</v>
      </c>
      <c r="D2575" s="56">
        <v>7</v>
      </c>
      <c r="E2575" s="56">
        <v>7</v>
      </c>
      <c r="F2575" s="57">
        <v>835.81</v>
      </c>
      <c r="G2575" s="57">
        <v>119.4</v>
      </c>
      <c r="H2575" s="57">
        <v>835.81</v>
      </c>
      <c r="I2575" s="57" t="s">
        <v>28</v>
      </c>
      <c r="J2575" s="57" t="s">
        <v>28</v>
      </c>
      <c r="K2575" s="57">
        <v>119.4</v>
      </c>
    </row>
    <row r="2576" spans="1:11" ht="33.75">
      <c r="A2576" s="54">
        <v>8007</v>
      </c>
      <c r="B2576" s="54" t="s">
        <v>276</v>
      </c>
      <c r="C2576" s="58" t="s">
        <v>2450</v>
      </c>
      <c r="D2576" s="56">
        <v>7</v>
      </c>
      <c r="E2576" s="56">
        <v>7</v>
      </c>
      <c r="F2576" s="57">
        <v>835.81</v>
      </c>
      <c r="G2576" s="57">
        <v>119.4</v>
      </c>
      <c r="H2576" s="57">
        <v>835.81</v>
      </c>
      <c r="I2576" s="57" t="s">
        <v>28</v>
      </c>
      <c r="J2576" s="57" t="s">
        <v>28</v>
      </c>
      <c r="K2576" s="57">
        <v>119.4</v>
      </c>
    </row>
    <row r="2577" spans="1:11" ht="33.75">
      <c r="A2577" s="54">
        <v>8007</v>
      </c>
      <c r="B2577" s="54" t="s">
        <v>274</v>
      </c>
      <c r="C2577" s="58" t="s">
        <v>2450</v>
      </c>
      <c r="D2577" s="56">
        <v>7</v>
      </c>
      <c r="E2577" s="56">
        <v>7</v>
      </c>
      <c r="F2577" s="57">
        <v>835.81</v>
      </c>
      <c r="G2577" s="57">
        <v>119.4</v>
      </c>
      <c r="H2577" s="57">
        <v>835.81</v>
      </c>
      <c r="I2577" s="57" t="s">
        <v>28</v>
      </c>
      <c r="J2577" s="57" t="s">
        <v>28</v>
      </c>
      <c r="K2577" s="57">
        <v>119.4</v>
      </c>
    </row>
    <row r="2578" spans="1:11" ht="33.75">
      <c r="A2578" s="54">
        <v>8007</v>
      </c>
      <c r="B2578" s="54" t="s">
        <v>272</v>
      </c>
      <c r="C2578" s="58" t="s">
        <v>2450</v>
      </c>
      <c r="D2578" s="56">
        <v>7</v>
      </c>
      <c r="E2578" s="56">
        <v>7</v>
      </c>
      <c r="F2578" s="57">
        <v>835.81</v>
      </c>
      <c r="G2578" s="57">
        <v>119.4</v>
      </c>
      <c r="H2578" s="57">
        <v>835.81</v>
      </c>
      <c r="I2578" s="57" t="s">
        <v>28</v>
      </c>
      <c r="J2578" s="57" t="s">
        <v>28</v>
      </c>
      <c r="K2578" s="57">
        <v>119.4</v>
      </c>
    </row>
    <row r="2579" spans="1:11" ht="33.75">
      <c r="A2579" s="54">
        <v>8007</v>
      </c>
      <c r="B2579" s="54" t="s">
        <v>270</v>
      </c>
      <c r="C2579" s="58" t="s">
        <v>2450</v>
      </c>
      <c r="D2579" s="56">
        <v>7</v>
      </c>
      <c r="E2579" s="56">
        <v>7</v>
      </c>
      <c r="F2579" s="57">
        <v>835.81</v>
      </c>
      <c r="G2579" s="57">
        <v>119.4</v>
      </c>
      <c r="H2579" s="57">
        <v>835.81</v>
      </c>
      <c r="I2579" s="57" t="s">
        <v>28</v>
      </c>
      <c r="J2579" s="57" t="s">
        <v>28</v>
      </c>
      <c r="K2579" s="57">
        <v>119.4</v>
      </c>
    </row>
    <row r="2580" spans="1:11" ht="33.75">
      <c r="A2580" s="54">
        <v>8007</v>
      </c>
      <c r="B2580" s="54" t="s">
        <v>268</v>
      </c>
      <c r="C2580" s="58" t="s">
        <v>2450</v>
      </c>
      <c r="D2580" s="56">
        <v>7</v>
      </c>
      <c r="E2580" s="56">
        <v>7</v>
      </c>
      <c r="F2580" s="57">
        <v>835.81</v>
      </c>
      <c r="G2580" s="57">
        <v>119.4</v>
      </c>
      <c r="H2580" s="57">
        <v>835.81</v>
      </c>
      <c r="I2580" s="57" t="s">
        <v>28</v>
      </c>
      <c r="J2580" s="57" t="s">
        <v>28</v>
      </c>
      <c r="K2580" s="57">
        <v>119.4</v>
      </c>
    </row>
    <row r="2581" spans="1:11" ht="33.75">
      <c r="A2581" s="54">
        <v>8007</v>
      </c>
      <c r="B2581" s="54" t="s">
        <v>266</v>
      </c>
      <c r="C2581" s="58" t="s">
        <v>2450</v>
      </c>
      <c r="D2581" s="56">
        <v>7</v>
      </c>
      <c r="E2581" s="56">
        <v>7</v>
      </c>
      <c r="F2581" s="57">
        <v>835.81</v>
      </c>
      <c r="G2581" s="57">
        <v>119.4</v>
      </c>
      <c r="H2581" s="57">
        <v>835.81</v>
      </c>
      <c r="I2581" s="57" t="s">
        <v>28</v>
      </c>
      <c r="J2581" s="57" t="s">
        <v>28</v>
      </c>
      <c r="K2581" s="57">
        <v>119.4</v>
      </c>
    </row>
    <row r="2582" spans="1:11" ht="33.75">
      <c r="A2582" s="54">
        <v>8007</v>
      </c>
      <c r="B2582" s="54" t="s">
        <v>264</v>
      </c>
      <c r="C2582" s="58" t="s">
        <v>2450</v>
      </c>
      <c r="D2582" s="56">
        <v>7</v>
      </c>
      <c r="E2582" s="56">
        <v>7</v>
      </c>
      <c r="F2582" s="57">
        <v>835.81</v>
      </c>
      <c r="G2582" s="57">
        <v>119.4</v>
      </c>
      <c r="H2582" s="57">
        <v>835.81</v>
      </c>
      <c r="I2582" s="57" t="s">
        <v>28</v>
      </c>
      <c r="J2582" s="57" t="s">
        <v>28</v>
      </c>
      <c r="K2582" s="57">
        <v>119.4</v>
      </c>
    </row>
    <row r="2583" spans="1:11" ht="33.75">
      <c r="A2583" s="54">
        <v>8007</v>
      </c>
      <c r="B2583" s="54" t="s">
        <v>262</v>
      </c>
      <c r="C2583" s="58" t="s">
        <v>2450</v>
      </c>
      <c r="D2583" s="56">
        <v>7</v>
      </c>
      <c r="E2583" s="56">
        <v>7</v>
      </c>
      <c r="F2583" s="57">
        <v>835.81</v>
      </c>
      <c r="G2583" s="57">
        <v>119.4</v>
      </c>
      <c r="H2583" s="57">
        <v>835.81</v>
      </c>
      <c r="I2583" s="57" t="s">
        <v>28</v>
      </c>
      <c r="J2583" s="57" t="s">
        <v>28</v>
      </c>
      <c r="K2583" s="57">
        <v>119.4</v>
      </c>
    </row>
    <row r="2584" spans="1:11" ht="33.75">
      <c r="A2584" s="54">
        <v>8007</v>
      </c>
      <c r="B2584" s="54" t="s">
        <v>260</v>
      </c>
      <c r="C2584" s="58" t="s">
        <v>2450</v>
      </c>
      <c r="D2584" s="56">
        <v>7</v>
      </c>
      <c r="E2584" s="56">
        <v>7</v>
      </c>
      <c r="F2584" s="57">
        <v>835.81</v>
      </c>
      <c r="G2584" s="57">
        <v>119.4</v>
      </c>
      <c r="H2584" s="57">
        <v>835.81</v>
      </c>
      <c r="I2584" s="57" t="s">
        <v>28</v>
      </c>
      <c r="J2584" s="57" t="s">
        <v>28</v>
      </c>
      <c r="K2584" s="57">
        <v>119.4</v>
      </c>
    </row>
    <row r="2585" spans="1:11" ht="33.75">
      <c r="A2585" s="54">
        <v>8007</v>
      </c>
      <c r="B2585" s="54" t="s">
        <v>258</v>
      </c>
      <c r="C2585" s="58" t="s">
        <v>2450</v>
      </c>
      <c r="D2585" s="56">
        <v>7</v>
      </c>
      <c r="E2585" s="56">
        <v>7</v>
      </c>
      <c r="F2585" s="57">
        <v>835.81</v>
      </c>
      <c r="G2585" s="57">
        <v>119.4</v>
      </c>
      <c r="H2585" s="57">
        <v>835.81</v>
      </c>
      <c r="I2585" s="57" t="s">
        <v>28</v>
      </c>
      <c r="J2585" s="57" t="s">
        <v>28</v>
      </c>
      <c r="K2585" s="57">
        <v>119.4</v>
      </c>
    </row>
    <row r="2586" spans="1:11" ht="56.25">
      <c r="A2586" s="54">
        <v>8008</v>
      </c>
      <c r="B2586" s="54" t="s">
        <v>295</v>
      </c>
      <c r="C2586" s="58" t="s">
        <v>3092</v>
      </c>
      <c r="D2586" s="56">
        <v>7</v>
      </c>
      <c r="E2586" s="56">
        <v>7</v>
      </c>
      <c r="F2586" s="57">
        <v>949.67</v>
      </c>
      <c r="G2586" s="57">
        <v>135.66999999999999</v>
      </c>
      <c r="H2586" s="57">
        <v>949.67</v>
      </c>
      <c r="I2586" s="57" t="s">
        <v>28</v>
      </c>
      <c r="J2586" s="57" t="s">
        <v>28</v>
      </c>
      <c r="K2586" s="57">
        <v>135.66999999999999</v>
      </c>
    </row>
    <row r="2587" spans="1:11" ht="56.25">
      <c r="A2587" s="54">
        <v>8008</v>
      </c>
      <c r="B2587" s="54" t="s">
        <v>294</v>
      </c>
      <c r="C2587" s="58" t="s">
        <v>3092</v>
      </c>
      <c r="D2587" s="56">
        <v>7</v>
      </c>
      <c r="E2587" s="56">
        <v>7</v>
      </c>
      <c r="F2587" s="57">
        <v>949.67</v>
      </c>
      <c r="G2587" s="57">
        <v>135.66999999999999</v>
      </c>
      <c r="H2587" s="57">
        <v>949.67</v>
      </c>
      <c r="I2587" s="57" t="s">
        <v>28</v>
      </c>
      <c r="J2587" s="57" t="s">
        <v>28</v>
      </c>
      <c r="K2587" s="57">
        <v>135.66999999999999</v>
      </c>
    </row>
    <row r="2588" spans="1:11" ht="56.25">
      <c r="A2588" s="54">
        <v>8008</v>
      </c>
      <c r="B2588" s="54" t="s">
        <v>293</v>
      </c>
      <c r="C2588" s="58" t="s">
        <v>3092</v>
      </c>
      <c r="D2588" s="56">
        <v>7</v>
      </c>
      <c r="E2588" s="56">
        <v>7</v>
      </c>
      <c r="F2588" s="57">
        <v>949.67</v>
      </c>
      <c r="G2588" s="57">
        <v>135.66999999999999</v>
      </c>
      <c r="H2588" s="57">
        <v>949.67</v>
      </c>
      <c r="I2588" s="57" t="s">
        <v>28</v>
      </c>
      <c r="J2588" s="57" t="s">
        <v>28</v>
      </c>
      <c r="K2588" s="57">
        <v>135.66999999999999</v>
      </c>
    </row>
    <row r="2589" spans="1:11" ht="56.25">
      <c r="A2589" s="54">
        <v>8008</v>
      </c>
      <c r="B2589" s="54" t="s">
        <v>292</v>
      </c>
      <c r="C2589" s="58" t="s">
        <v>3092</v>
      </c>
      <c r="D2589" s="56">
        <v>7</v>
      </c>
      <c r="E2589" s="56">
        <v>7</v>
      </c>
      <c r="F2589" s="57">
        <v>949.67</v>
      </c>
      <c r="G2589" s="57">
        <v>135.66999999999999</v>
      </c>
      <c r="H2589" s="57">
        <v>949.67</v>
      </c>
      <c r="I2589" s="57" t="s">
        <v>28</v>
      </c>
      <c r="J2589" s="57" t="s">
        <v>28</v>
      </c>
      <c r="K2589" s="57">
        <v>135.66999999999999</v>
      </c>
    </row>
    <row r="2590" spans="1:11" ht="56.25">
      <c r="A2590" s="54">
        <v>8008</v>
      </c>
      <c r="B2590" s="54" t="s">
        <v>291</v>
      </c>
      <c r="C2590" s="58" t="s">
        <v>3092</v>
      </c>
      <c r="D2590" s="56">
        <v>7</v>
      </c>
      <c r="E2590" s="56">
        <v>7</v>
      </c>
      <c r="F2590" s="57">
        <v>949.67</v>
      </c>
      <c r="G2590" s="57">
        <v>135.66999999999999</v>
      </c>
      <c r="H2590" s="57">
        <v>949.67</v>
      </c>
      <c r="I2590" s="57" t="s">
        <v>28</v>
      </c>
      <c r="J2590" s="57" t="s">
        <v>28</v>
      </c>
      <c r="K2590" s="57">
        <v>135.66999999999999</v>
      </c>
    </row>
    <row r="2591" spans="1:11" ht="56.25">
      <c r="A2591" s="54">
        <v>8008</v>
      </c>
      <c r="B2591" s="54" t="s">
        <v>290</v>
      </c>
      <c r="C2591" s="58" t="s">
        <v>3092</v>
      </c>
      <c r="D2591" s="56">
        <v>7</v>
      </c>
      <c r="E2591" s="56">
        <v>7</v>
      </c>
      <c r="F2591" s="57">
        <v>949.67</v>
      </c>
      <c r="G2591" s="57">
        <v>135.66999999999999</v>
      </c>
      <c r="H2591" s="57">
        <v>949.67</v>
      </c>
      <c r="I2591" s="57" t="s">
        <v>28</v>
      </c>
      <c r="J2591" s="57" t="s">
        <v>28</v>
      </c>
      <c r="K2591" s="57">
        <v>135.66999999999999</v>
      </c>
    </row>
    <row r="2592" spans="1:11" ht="56.25">
      <c r="A2592" s="54">
        <v>8008</v>
      </c>
      <c r="B2592" s="54" t="s">
        <v>289</v>
      </c>
      <c r="C2592" s="58" t="s">
        <v>3092</v>
      </c>
      <c r="D2592" s="56">
        <v>7</v>
      </c>
      <c r="E2592" s="56">
        <v>7</v>
      </c>
      <c r="F2592" s="57">
        <v>949.67</v>
      </c>
      <c r="G2592" s="57">
        <v>135.66999999999999</v>
      </c>
      <c r="H2592" s="57">
        <v>949.67</v>
      </c>
      <c r="I2592" s="57" t="s">
        <v>28</v>
      </c>
      <c r="J2592" s="57" t="s">
        <v>28</v>
      </c>
      <c r="K2592" s="57">
        <v>135.66999999999999</v>
      </c>
    </row>
    <row r="2593" spans="1:11" ht="56.25">
      <c r="A2593" s="54">
        <v>8008</v>
      </c>
      <c r="B2593" s="54" t="s">
        <v>288</v>
      </c>
      <c r="C2593" s="58" t="s">
        <v>3092</v>
      </c>
      <c r="D2593" s="56">
        <v>7</v>
      </c>
      <c r="E2593" s="56">
        <v>7</v>
      </c>
      <c r="F2593" s="57">
        <v>949.67</v>
      </c>
      <c r="G2593" s="57">
        <v>135.66999999999999</v>
      </c>
      <c r="H2593" s="57">
        <v>949.67</v>
      </c>
      <c r="I2593" s="57" t="s">
        <v>28</v>
      </c>
      <c r="J2593" s="57" t="s">
        <v>28</v>
      </c>
      <c r="K2593" s="57">
        <v>135.66999999999999</v>
      </c>
    </row>
    <row r="2594" spans="1:11" ht="56.25">
      <c r="A2594" s="54">
        <v>8008</v>
      </c>
      <c r="B2594" s="54" t="s">
        <v>287</v>
      </c>
      <c r="C2594" s="58" t="s">
        <v>3092</v>
      </c>
      <c r="D2594" s="56">
        <v>7</v>
      </c>
      <c r="E2594" s="56">
        <v>7</v>
      </c>
      <c r="F2594" s="57">
        <v>949.67</v>
      </c>
      <c r="G2594" s="57">
        <v>135.66999999999999</v>
      </c>
      <c r="H2594" s="57">
        <v>949.67</v>
      </c>
      <c r="I2594" s="57" t="s">
        <v>28</v>
      </c>
      <c r="J2594" s="57" t="s">
        <v>28</v>
      </c>
      <c r="K2594" s="57">
        <v>135.66999999999999</v>
      </c>
    </row>
    <row r="2595" spans="1:11" ht="56.25">
      <c r="A2595" s="54">
        <v>8008</v>
      </c>
      <c r="B2595" s="54" t="s">
        <v>286</v>
      </c>
      <c r="C2595" s="58" t="s">
        <v>3092</v>
      </c>
      <c r="D2595" s="56">
        <v>7</v>
      </c>
      <c r="E2595" s="56">
        <v>7</v>
      </c>
      <c r="F2595" s="57">
        <v>949.67</v>
      </c>
      <c r="G2595" s="57">
        <v>135.66999999999999</v>
      </c>
      <c r="H2595" s="57">
        <v>949.67</v>
      </c>
      <c r="I2595" s="57" t="s">
        <v>28</v>
      </c>
      <c r="J2595" s="57" t="s">
        <v>28</v>
      </c>
      <c r="K2595" s="57">
        <v>135.66999999999999</v>
      </c>
    </row>
    <row r="2596" spans="1:11" ht="56.25">
      <c r="A2596" s="54">
        <v>8008</v>
      </c>
      <c r="B2596" s="54" t="s">
        <v>285</v>
      </c>
      <c r="C2596" s="58" t="s">
        <v>3092</v>
      </c>
      <c r="D2596" s="56">
        <v>7</v>
      </c>
      <c r="E2596" s="56">
        <v>7</v>
      </c>
      <c r="F2596" s="57">
        <v>949.67</v>
      </c>
      <c r="G2596" s="57">
        <v>135.66999999999999</v>
      </c>
      <c r="H2596" s="57">
        <v>949.67</v>
      </c>
      <c r="I2596" s="57" t="s">
        <v>28</v>
      </c>
      <c r="J2596" s="57" t="s">
        <v>28</v>
      </c>
      <c r="K2596" s="57">
        <v>135.66999999999999</v>
      </c>
    </row>
    <row r="2597" spans="1:11" ht="56.25">
      <c r="A2597" s="54">
        <v>8008</v>
      </c>
      <c r="B2597" s="54" t="s">
        <v>302</v>
      </c>
      <c r="C2597" s="58" t="s">
        <v>3092</v>
      </c>
      <c r="D2597" s="56">
        <v>7</v>
      </c>
      <c r="E2597" s="56">
        <v>7</v>
      </c>
      <c r="F2597" s="57">
        <v>949.67</v>
      </c>
      <c r="G2597" s="57">
        <v>135.66999999999999</v>
      </c>
      <c r="H2597" s="57">
        <v>949.67</v>
      </c>
      <c r="I2597" s="57" t="s">
        <v>28</v>
      </c>
      <c r="J2597" s="57" t="s">
        <v>28</v>
      </c>
      <c r="K2597" s="57">
        <v>135.66999999999999</v>
      </c>
    </row>
    <row r="2598" spans="1:11" ht="56.25">
      <c r="A2598" s="54">
        <v>8008</v>
      </c>
      <c r="B2598" s="54" t="s">
        <v>301</v>
      </c>
      <c r="C2598" s="58" t="s">
        <v>3092</v>
      </c>
      <c r="D2598" s="56">
        <v>7</v>
      </c>
      <c r="E2598" s="56">
        <v>7</v>
      </c>
      <c r="F2598" s="57">
        <v>949.67</v>
      </c>
      <c r="G2598" s="57">
        <v>135.66999999999999</v>
      </c>
      <c r="H2598" s="57">
        <v>949.67</v>
      </c>
      <c r="I2598" s="57" t="s">
        <v>28</v>
      </c>
      <c r="J2598" s="57" t="s">
        <v>28</v>
      </c>
      <c r="K2598" s="57">
        <v>135.66999999999999</v>
      </c>
    </row>
    <row r="2599" spans="1:11" ht="56.25">
      <c r="A2599" s="54">
        <v>8008</v>
      </c>
      <c r="B2599" s="54" t="s">
        <v>300</v>
      </c>
      <c r="C2599" s="58" t="s">
        <v>3092</v>
      </c>
      <c r="D2599" s="56">
        <v>7</v>
      </c>
      <c r="E2599" s="56">
        <v>7</v>
      </c>
      <c r="F2599" s="57">
        <v>949.67</v>
      </c>
      <c r="G2599" s="57">
        <v>135.66999999999999</v>
      </c>
      <c r="H2599" s="57">
        <v>949.67</v>
      </c>
      <c r="I2599" s="57" t="s">
        <v>28</v>
      </c>
      <c r="J2599" s="57" t="s">
        <v>28</v>
      </c>
      <c r="K2599" s="57">
        <v>135.66999999999999</v>
      </c>
    </row>
    <row r="2600" spans="1:11" ht="56.25">
      <c r="A2600" s="54">
        <v>8008</v>
      </c>
      <c r="B2600" s="54" t="s">
        <v>299</v>
      </c>
      <c r="C2600" s="58" t="s">
        <v>3092</v>
      </c>
      <c r="D2600" s="56">
        <v>7</v>
      </c>
      <c r="E2600" s="56">
        <v>7</v>
      </c>
      <c r="F2600" s="57">
        <v>949.67</v>
      </c>
      <c r="G2600" s="57">
        <v>135.66999999999999</v>
      </c>
      <c r="H2600" s="57">
        <v>949.67</v>
      </c>
      <c r="I2600" s="57" t="s">
        <v>28</v>
      </c>
      <c r="J2600" s="57" t="s">
        <v>28</v>
      </c>
      <c r="K2600" s="57">
        <v>135.66999999999999</v>
      </c>
    </row>
    <row r="2601" spans="1:11" ht="56.25">
      <c r="A2601" s="54">
        <v>8008</v>
      </c>
      <c r="B2601" s="54" t="s">
        <v>298</v>
      </c>
      <c r="C2601" s="58" t="s">
        <v>3092</v>
      </c>
      <c r="D2601" s="56">
        <v>7</v>
      </c>
      <c r="E2601" s="56">
        <v>7</v>
      </c>
      <c r="F2601" s="57">
        <v>949.67</v>
      </c>
      <c r="G2601" s="57">
        <v>135.66999999999999</v>
      </c>
      <c r="H2601" s="57">
        <v>949.67</v>
      </c>
      <c r="I2601" s="57" t="s">
        <v>28</v>
      </c>
      <c r="J2601" s="57" t="s">
        <v>28</v>
      </c>
      <c r="K2601" s="57">
        <v>135.66999999999999</v>
      </c>
    </row>
    <row r="2602" spans="1:11" ht="56.25">
      <c r="A2602" s="54">
        <v>8008</v>
      </c>
      <c r="B2602" s="54" t="s">
        <v>297</v>
      </c>
      <c r="C2602" s="58" t="s">
        <v>3092</v>
      </c>
      <c r="D2602" s="56">
        <v>7</v>
      </c>
      <c r="E2602" s="56">
        <v>7</v>
      </c>
      <c r="F2602" s="57">
        <v>949.67</v>
      </c>
      <c r="G2602" s="57">
        <v>135.66999999999999</v>
      </c>
      <c r="H2602" s="57">
        <v>949.67</v>
      </c>
      <c r="I2602" s="57" t="s">
        <v>28</v>
      </c>
      <c r="J2602" s="57" t="s">
        <v>28</v>
      </c>
      <c r="K2602" s="57">
        <v>135.66999999999999</v>
      </c>
    </row>
    <row r="2603" spans="1:11" ht="56.25">
      <c r="A2603" s="54">
        <v>8008</v>
      </c>
      <c r="B2603" s="54" t="s">
        <v>296</v>
      </c>
      <c r="C2603" s="58" t="s">
        <v>3092</v>
      </c>
      <c r="D2603" s="56">
        <v>7</v>
      </c>
      <c r="E2603" s="56">
        <v>7</v>
      </c>
      <c r="F2603" s="57">
        <v>949.67</v>
      </c>
      <c r="G2603" s="57">
        <v>135.66999999999999</v>
      </c>
      <c r="H2603" s="57">
        <v>949.67</v>
      </c>
      <c r="I2603" s="57" t="s">
        <v>28</v>
      </c>
      <c r="J2603" s="57" t="s">
        <v>28</v>
      </c>
      <c r="K2603" s="57">
        <v>135.66999999999999</v>
      </c>
    </row>
    <row r="2604" spans="1:11" ht="33.75">
      <c r="A2604" s="54">
        <v>8009</v>
      </c>
      <c r="B2604" s="54" t="s">
        <v>311</v>
      </c>
      <c r="C2604" s="58" t="s">
        <v>2451</v>
      </c>
      <c r="D2604" s="56">
        <v>7</v>
      </c>
      <c r="E2604" s="56">
        <v>7</v>
      </c>
      <c r="F2604" s="57">
        <v>1149.06</v>
      </c>
      <c r="G2604" s="57">
        <v>164.15</v>
      </c>
      <c r="H2604" s="57">
        <v>1149.06</v>
      </c>
      <c r="I2604" s="57" t="s">
        <v>28</v>
      </c>
      <c r="J2604" s="57" t="s">
        <v>28</v>
      </c>
      <c r="K2604" s="57">
        <v>164.15</v>
      </c>
    </row>
    <row r="2605" spans="1:11" ht="33.75">
      <c r="A2605" s="54">
        <v>8009</v>
      </c>
      <c r="B2605" s="54" t="s">
        <v>309</v>
      </c>
      <c r="C2605" s="58" t="s">
        <v>2451</v>
      </c>
      <c r="D2605" s="56">
        <v>7</v>
      </c>
      <c r="E2605" s="56">
        <v>7</v>
      </c>
      <c r="F2605" s="57">
        <v>1149.06</v>
      </c>
      <c r="G2605" s="57">
        <v>164.15</v>
      </c>
      <c r="H2605" s="57">
        <v>1149.06</v>
      </c>
      <c r="I2605" s="57" t="s">
        <v>28</v>
      </c>
      <c r="J2605" s="57" t="s">
        <v>28</v>
      </c>
      <c r="K2605" s="57">
        <v>164.15</v>
      </c>
    </row>
    <row r="2606" spans="1:11" ht="33.75">
      <c r="A2606" s="54">
        <v>8009</v>
      </c>
      <c r="B2606" s="54" t="s">
        <v>307</v>
      </c>
      <c r="C2606" s="58" t="s">
        <v>2451</v>
      </c>
      <c r="D2606" s="56">
        <v>7</v>
      </c>
      <c r="E2606" s="56">
        <v>7</v>
      </c>
      <c r="F2606" s="57">
        <v>1149.06</v>
      </c>
      <c r="G2606" s="57">
        <v>164.15</v>
      </c>
      <c r="H2606" s="57">
        <v>1149.06</v>
      </c>
      <c r="I2606" s="57" t="s">
        <v>28</v>
      </c>
      <c r="J2606" s="57" t="s">
        <v>28</v>
      </c>
      <c r="K2606" s="57">
        <v>164.15</v>
      </c>
    </row>
    <row r="2607" spans="1:11" ht="33.75">
      <c r="A2607" s="54">
        <v>8009</v>
      </c>
      <c r="B2607" s="54" t="s">
        <v>305</v>
      </c>
      <c r="C2607" s="58" t="s">
        <v>2451</v>
      </c>
      <c r="D2607" s="56">
        <v>7</v>
      </c>
      <c r="E2607" s="56">
        <v>7</v>
      </c>
      <c r="F2607" s="57">
        <v>1149.06</v>
      </c>
      <c r="G2607" s="57">
        <v>164.15</v>
      </c>
      <c r="H2607" s="57">
        <v>1149.06</v>
      </c>
      <c r="I2607" s="57" t="s">
        <v>28</v>
      </c>
      <c r="J2607" s="57" t="s">
        <v>28</v>
      </c>
      <c r="K2607" s="57">
        <v>164.15</v>
      </c>
    </row>
    <row r="2608" spans="1:11" ht="33.75">
      <c r="A2608" s="54">
        <v>8010</v>
      </c>
      <c r="B2608" s="54" t="s">
        <v>321</v>
      </c>
      <c r="C2608" s="58" t="s">
        <v>3093</v>
      </c>
      <c r="D2608" s="56">
        <v>7</v>
      </c>
      <c r="E2608" s="56">
        <v>7</v>
      </c>
      <c r="F2608" s="57">
        <v>1055.31</v>
      </c>
      <c r="G2608" s="57">
        <v>150.76</v>
      </c>
      <c r="H2608" s="57">
        <v>1055.31</v>
      </c>
      <c r="I2608" s="57" t="s">
        <v>28</v>
      </c>
      <c r="J2608" s="57" t="s">
        <v>28</v>
      </c>
      <c r="K2608" s="57">
        <v>150.76</v>
      </c>
    </row>
    <row r="2609" spans="1:11" ht="33.75">
      <c r="A2609" s="54">
        <v>8010</v>
      </c>
      <c r="B2609" s="54" t="s">
        <v>320</v>
      </c>
      <c r="C2609" s="58" t="s">
        <v>3093</v>
      </c>
      <c r="D2609" s="56">
        <v>7</v>
      </c>
      <c r="E2609" s="56">
        <v>7</v>
      </c>
      <c r="F2609" s="57">
        <v>1055.31</v>
      </c>
      <c r="G2609" s="57">
        <v>150.76</v>
      </c>
      <c r="H2609" s="57">
        <v>1055.31</v>
      </c>
      <c r="I2609" s="57" t="s">
        <v>28</v>
      </c>
      <c r="J2609" s="57" t="s">
        <v>28</v>
      </c>
      <c r="K2609" s="57">
        <v>150.76</v>
      </c>
    </row>
    <row r="2610" spans="1:11" ht="33.75">
      <c r="A2610" s="54">
        <v>8010</v>
      </c>
      <c r="B2610" s="54" t="s">
        <v>319</v>
      </c>
      <c r="C2610" s="58" t="s">
        <v>3093</v>
      </c>
      <c r="D2610" s="56">
        <v>7</v>
      </c>
      <c r="E2610" s="56">
        <v>7</v>
      </c>
      <c r="F2610" s="57">
        <v>1055.31</v>
      </c>
      <c r="G2610" s="57">
        <v>150.76</v>
      </c>
      <c r="H2610" s="57">
        <v>1055.31</v>
      </c>
      <c r="I2610" s="57" t="s">
        <v>28</v>
      </c>
      <c r="J2610" s="57" t="s">
        <v>28</v>
      </c>
      <c r="K2610" s="57">
        <v>150.76</v>
      </c>
    </row>
    <row r="2611" spans="1:11" ht="33.75">
      <c r="A2611" s="54">
        <v>8010</v>
      </c>
      <c r="B2611" s="54" t="s">
        <v>318</v>
      </c>
      <c r="C2611" s="58" t="s">
        <v>3093</v>
      </c>
      <c r="D2611" s="56">
        <v>7</v>
      </c>
      <c r="E2611" s="56">
        <v>7</v>
      </c>
      <c r="F2611" s="57">
        <v>1055.31</v>
      </c>
      <c r="G2611" s="57">
        <v>150.76</v>
      </c>
      <c r="H2611" s="57">
        <v>1055.31</v>
      </c>
      <c r="I2611" s="57" t="s">
        <v>28</v>
      </c>
      <c r="J2611" s="57" t="s">
        <v>28</v>
      </c>
      <c r="K2611" s="57">
        <v>150.76</v>
      </c>
    </row>
    <row r="2612" spans="1:11" ht="33.75">
      <c r="A2612" s="54">
        <v>8010</v>
      </c>
      <c r="B2612" s="54" t="s">
        <v>317</v>
      </c>
      <c r="C2612" s="58" t="s">
        <v>3093</v>
      </c>
      <c r="D2612" s="56">
        <v>7</v>
      </c>
      <c r="E2612" s="56">
        <v>7</v>
      </c>
      <c r="F2612" s="57">
        <v>1055.31</v>
      </c>
      <c r="G2612" s="57">
        <v>150.76</v>
      </c>
      <c r="H2612" s="57">
        <v>1055.31</v>
      </c>
      <c r="I2612" s="57" t="s">
        <v>28</v>
      </c>
      <c r="J2612" s="57" t="s">
        <v>28</v>
      </c>
      <c r="K2612" s="57">
        <v>150.76</v>
      </c>
    </row>
    <row r="2613" spans="1:11" ht="33.75">
      <c r="A2613" s="54">
        <v>8010</v>
      </c>
      <c r="B2613" s="54" t="s">
        <v>316</v>
      </c>
      <c r="C2613" s="58" t="s">
        <v>3093</v>
      </c>
      <c r="D2613" s="56">
        <v>7</v>
      </c>
      <c r="E2613" s="56">
        <v>7</v>
      </c>
      <c r="F2613" s="57">
        <v>1055.31</v>
      </c>
      <c r="G2613" s="57">
        <v>150.76</v>
      </c>
      <c r="H2613" s="57">
        <v>1055.31</v>
      </c>
      <c r="I2613" s="57" t="s">
        <v>28</v>
      </c>
      <c r="J2613" s="57" t="s">
        <v>28</v>
      </c>
      <c r="K2613" s="57">
        <v>150.76</v>
      </c>
    </row>
    <row r="2614" spans="1:11" ht="33.75">
      <c r="A2614" s="54">
        <v>8010</v>
      </c>
      <c r="B2614" s="54" t="s">
        <v>315</v>
      </c>
      <c r="C2614" s="58" t="s">
        <v>3093</v>
      </c>
      <c r="D2614" s="56">
        <v>7</v>
      </c>
      <c r="E2614" s="56">
        <v>7</v>
      </c>
      <c r="F2614" s="57">
        <v>1055.31</v>
      </c>
      <c r="G2614" s="57">
        <v>150.76</v>
      </c>
      <c r="H2614" s="57">
        <v>1055.31</v>
      </c>
      <c r="I2614" s="57" t="s">
        <v>28</v>
      </c>
      <c r="J2614" s="57" t="s">
        <v>28</v>
      </c>
      <c r="K2614" s="57">
        <v>150.76</v>
      </c>
    </row>
    <row r="2615" spans="1:11" ht="33.75">
      <c r="A2615" s="54">
        <v>8010</v>
      </c>
      <c r="B2615" s="54" t="s">
        <v>314</v>
      </c>
      <c r="C2615" s="58" t="s">
        <v>3093</v>
      </c>
      <c r="D2615" s="56">
        <v>7</v>
      </c>
      <c r="E2615" s="56">
        <v>7</v>
      </c>
      <c r="F2615" s="57">
        <v>1055.31</v>
      </c>
      <c r="G2615" s="57">
        <v>150.76</v>
      </c>
      <c r="H2615" s="57">
        <v>1055.31</v>
      </c>
      <c r="I2615" s="57" t="s">
        <v>28</v>
      </c>
      <c r="J2615" s="57" t="s">
        <v>28</v>
      </c>
      <c r="K2615" s="57">
        <v>150.76</v>
      </c>
    </row>
    <row r="2616" spans="1:11" ht="33.75">
      <c r="A2616" s="54">
        <v>8011</v>
      </c>
      <c r="B2616" s="54" t="s">
        <v>334</v>
      </c>
      <c r="C2616" s="58" t="s">
        <v>2452</v>
      </c>
      <c r="D2616" s="56">
        <v>7</v>
      </c>
      <c r="E2616" s="56">
        <v>7</v>
      </c>
      <c r="F2616" s="57">
        <v>1303.1199999999999</v>
      </c>
      <c r="G2616" s="57">
        <v>186.16</v>
      </c>
      <c r="H2616" s="57">
        <v>1303.1199999999999</v>
      </c>
      <c r="I2616" s="57" t="s">
        <v>28</v>
      </c>
      <c r="J2616" s="57" t="s">
        <v>28</v>
      </c>
      <c r="K2616" s="57">
        <v>186.16</v>
      </c>
    </row>
    <row r="2617" spans="1:11" ht="33.75">
      <c r="A2617" s="54">
        <v>8011</v>
      </c>
      <c r="B2617" s="54" t="s">
        <v>332</v>
      </c>
      <c r="C2617" s="58" t="s">
        <v>2452</v>
      </c>
      <c r="D2617" s="56">
        <v>7</v>
      </c>
      <c r="E2617" s="56">
        <v>7</v>
      </c>
      <c r="F2617" s="57">
        <v>1303.1199999999999</v>
      </c>
      <c r="G2617" s="57">
        <v>186.16</v>
      </c>
      <c r="H2617" s="57">
        <v>1303.1199999999999</v>
      </c>
      <c r="I2617" s="57" t="s">
        <v>28</v>
      </c>
      <c r="J2617" s="57" t="s">
        <v>28</v>
      </c>
      <c r="K2617" s="57">
        <v>186.16</v>
      </c>
    </row>
    <row r="2618" spans="1:11" ht="33.75">
      <c r="A2618" s="54">
        <v>8011</v>
      </c>
      <c r="B2618" s="54" t="s">
        <v>330</v>
      </c>
      <c r="C2618" s="58" t="s">
        <v>2452</v>
      </c>
      <c r="D2618" s="56">
        <v>7</v>
      </c>
      <c r="E2618" s="56">
        <v>7</v>
      </c>
      <c r="F2618" s="57">
        <v>1303.1199999999999</v>
      </c>
      <c r="G2618" s="57">
        <v>186.16</v>
      </c>
      <c r="H2618" s="57">
        <v>1303.1199999999999</v>
      </c>
      <c r="I2618" s="57" t="s">
        <v>28</v>
      </c>
      <c r="J2618" s="57" t="s">
        <v>28</v>
      </c>
      <c r="K2618" s="57">
        <v>186.16</v>
      </c>
    </row>
    <row r="2619" spans="1:11" ht="33.75">
      <c r="A2619" s="54">
        <v>8011</v>
      </c>
      <c r="B2619" s="54" t="s">
        <v>328</v>
      </c>
      <c r="C2619" s="58" t="s">
        <v>2452</v>
      </c>
      <c r="D2619" s="56">
        <v>7</v>
      </c>
      <c r="E2619" s="56">
        <v>7</v>
      </c>
      <c r="F2619" s="57">
        <v>1303.1199999999999</v>
      </c>
      <c r="G2619" s="57">
        <v>186.16</v>
      </c>
      <c r="H2619" s="57">
        <v>1303.1199999999999</v>
      </c>
      <c r="I2619" s="57" t="s">
        <v>28</v>
      </c>
      <c r="J2619" s="57" t="s">
        <v>28</v>
      </c>
      <c r="K2619" s="57">
        <v>186.16</v>
      </c>
    </row>
    <row r="2620" spans="1:11" ht="33.75">
      <c r="A2620" s="54">
        <v>8011</v>
      </c>
      <c r="B2620" s="54" t="s">
        <v>326</v>
      </c>
      <c r="C2620" s="58" t="s">
        <v>2452</v>
      </c>
      <c r="D2620" s="56">
        <v>7</v>
      </c>
      <c r="E2620" s="56">
        <v>7</v>
      </c>
      <c r="F2620" s="57">
        <v>1303.1199999999999</v>
      </c>
      <c r="G2620" s="57">
        <v>186.16</v>
      </c>
      <c r="H2620" s="57">
        <v>1303.1199999999999</v>
      </c>
      <c r="I2620" s="57" t="s">
        <v>28</v>
      </c>
      <c r="J2620" s="57" t="s">
        <v>28</v>
      </c>
      <c r="K2620" s="57">
        <v>186.16</v>
      </c>
    </row>
    <row r="2621" spans="1:11" ht="33.75">
      <c r="A2621" s="54">
        <v>8011</v>
      </c>
      <c r="B2621" s="54" t="s">
        <v>324</v>
      </c>
      <c r="C2621" s="58" t="s">
        <v>2452</v>
      </c>
      <c r="D2621" s="56">
        <v>7</v>
      </c>
      <c r="E2621" s="56">
        <v>7</v>
      </c>
      <c r="F2621" s="57">
        <v>1303.1199999999999</v>
      </c>
      <c r="G2621" s="57">
        <v>186.16</v>
      </c>
      <c r="H2621" s="57">
        <v>1303.1199999999999</v>
      </c>
      <c r="I2621" s="57" t="s">
        <v>28</v>
      </c>
      <c r="J2621" s="57" t="s">
        <v>28</v>
      </c>
      <c r="K2621" s="57">
        <v>186.16</v>
      </c>
    </row>
    <row r="2622" spans="1:11" ht="33.75">
      <c r="A2622" s="54">
        <v>8012</v>
      </c>
      <c r="B2622" s="54" t="s">
        <v>360</v>
      </c>
      <c r="C2622" s="58" t="s">
        <v>2453</v>
      </c>
      <c r="D2622" s="56">
        <v>7</v>
      </c>
      <c r="E2622" s="56">
        <v>7</v>
      </c>
      <c r="F2622" s="57">
        <v>1100.3599999999999</v>
      </c>
      <c r="G2622" s="57">
        <v>157.19</v>
      </c>
      <c r="H2622" s="57">
        <v>1100.3599999999999</v>
      </c>
      <c r="I2622" s="57" t="s">
        <v>28</v>
      </c>
      <c r="J2622" s="57" t="s">
        <v>28</v>
      </c>
      <c r="K2622" s="57">
        <v>157.19</v>
      </c>
    </row>
    <row r="2623" spans="1:11" ht="33.75">
      <c r="A2623" s="54">
        <v>8012</v>
      </c>
      <c r="B2623" s="54" t="s">
        <v>358</v>
      </c>
      <c r="C2623" s="58" t="s">
        <v>2453</v>
      </c>
      <c r="D2623" s="56">
        <v>7</v>
      </c>
      <c r="E2623" s="56">
        <v>7</v>
      </c>
      <c r="F2623" s="57">
        <v>1100.3599999999999</v>
      </c>
      <c r="G2623" s="57">
        <v>157.19</v>
      </c>
      <c r="H2623" s="57">
        <v>1100.3599999999999</v>
      </c>
      <c r="I2623" s="57" t="s">
        <v>28</v>
      </c>
      <c r="J2623" s="57" t="s">
        <v>28</v>
      </c>
      <c r="K2623" s="57">
        <v>157.19</v>
      </c>
    </row>
    <row r="2624" spans="1:11" ht="33.75">
      <c r="A2624" s="54">
        <v>8012</v>
      </c>
      <c r="B2624" s="54" t="s">
        <v>356</v>
      </c>
      <c r="C2624" s="58" t="s">
        <v>2453</v>
      </c>
      <c r="D2624" s="56">
        <v>7</v>
      </c>
      <c r="E2624" s="56">
        <v>7</v>
      </c>
      <c r="F2624" s="57">
        <v>1100.3599999999999</v>
      </c>
      <c r="G2624" s="57">
        <v>157.19</v>
      </c>
      <c r="H2624" s="57">
        <v>1100.3599999999999</v>
      </c>
      <c r="I2624" s="57" t="s">
        <v>28</v>
      </c>
      <c r="J2624" s="57" t="s">
        <v>28</v>
      </c>
      <c r="K2624" s="57">
        <v>157.19</v>
      </c>
    </row>
    <row r="2625" spans="1:11" ht="33.75">
      <c r="A2625" s="54">
        <v>8012</v>
      </c>
      <c r="B2625" s="54" t="s">
        <v>354</v>
      </c>
      <c r="C2625" s="58" t="s">
        <v>2453</v>
      </c>
      <c r="D2625" s="56">
        <v>7</v>
      </c>
      <c r="E2625" s="56">
        <v>7</v>
      </c>
      <c r="F2625" s="57">
        <v>1100.3599999999999</v>
      </c>
      <c r="G2625" s="57">
        <v>157.19</v>
      </c>
      <c r="H2625" s="57">
        <v>1100.3599999999999</v>
      </c>
      <c r="I2625" s="57" t="s">
        <v>28</v>
      </c>
      <c r="J2625" s="57" t="s">
        <v>28</v>
      </c>
      <c r="K2625" s="57">
        <v>157.19</v>
      </c>
    </row>
    <row r="2626" spans="1:11" ht="33.75">
      <c r="A2626" s="54">
        <v>8012</v>
      </c>
      <c r="B2626" s="54" t="s">
        <v>352</v>
      </c>
      <c r="C2626" s="58" t="s">
        <v>2453</v>
      </c>
      <c r="D2626" s="56">
        <v>7</v>
      </c>
      <c r="E2626" s="56">
        <v>7</v>
      </c>
      <c r="F2626" s="57">
        <v>1100.3599999999999</v>
      </c>
      <c r="G2626" s="57">
        <v>157.19</v>
      </c>
      <c r="H2626" s="57">
        <v>1100.3599999999999</v>
      </c>
      <c r="I2626" s="57" t="s">
        <v>28</v>
      </c>
      <c r="J2626" s="57" t="s">
        <v>28</v>
      </c>
      <c r="K2626" s="57">
        <v>157.19</v>
      </c>
    </row>
    <row r="2627" spans="1:11" ht="33.75">
      <c r="A2627" s="54">
        <v>8012</v>
      </c>
      <c r="B2627" s="54" t="s">
        <v>350</v>
      </c>
      <c r="C2627" s="58" t="s">
        <v>2453</v>
      </c>
      <c r="D2627" s="56">
        <v>7</v>
      </c>
      <c r="E2627" s="56">
        <v>7</v>
      </c>
      <c r="F2627" s="57">
        <v>1100.3599999999999</v>
      </c>
      <c r="G2627" s="57">
        <v>157.19</v>
      </c>
      <c r="H2627" s="57">
        <v>1100.3599999999999</v>
      </c>
      <c r="I2627" s="57" t="s">
        <v>28</v>
      </c>
      <c r="J2627" s="57" t="s">
        <v>28</v>
      </c>
      <c r="K2627" s="57">
        <v>157.19</v>
      </c>
    </row>
    <row r="2628" spans="1:11" ht="33.75">
      <c r="A2628" s="54">
        <v>8012</v>
      </c>
      <c r="B2628" s="54" t="s">
        <v>348</v>
      </c>
      <c r="C2628" s="58" t="s">
        <v>2453</v>
      </c>
      <c r="D2628" s="56">
        <v>7</v>
      </c>
      <c r="E2628" s="56">
        <v>7</v>
      </c>
      <c r="F2628" s="57">
        <v>1100.3599999999999</v>
      </c>
      <c r="G2628" s="57">
        <v>157.19</v>
      </c>
      <c r="H2628" s="57">
        <v>1100.3599999999999</v>
      </c>
      <c r="I2628" s="57" t="s">
        <v>28</v>
      </c>
      <c r="J2628" s="57" t="s">
        <v>28</v>
      </c>
      <c r="K2628" s="57">
        <v>157.19</v>
      </c>
    </row>
    <row r="2629" spans="1:11" ht="33.75">
      <c r="A2629" s="54">
        <v>8012</v>
      </c>
      <c r="B2629" s="54" t="s">
        <v>346</v>
      </c>
      <c r="C2629" s="58" t="s">
        <v>2453</v>
      </c>
      <c r="D2629" s="56">
        <v>7</v>
      </c>
      <c r="E2629" s="56">
        <v>7</v>
      </c>
      <c r="F2629" s="57">
        <v>1100.3599999999999</v>
      </c>
      <c r="G2629" s="57">
        <v>157.19</v>
      </c>
      <c r="H2629" s="57">
        <v>1100.3599999999999</v>
      </c>
      <c r="I2629" s="57" t="s">
        <v>28</v>
      </c>
      <c r="J2629" s="57" t="s">
        <v>28</v>
      </c>
      <c r="K2629" s="57">
        <v>157.19</v>
      </c>
    </row>
    <row r="2630" spans="1:11" ht="33.75">
      <c r="A2630" s="54">
        <v>8012</v>
      </c>
      <c r="B2630" s="54" t="s">
        <v>344</v>
      </c>
      <c r="C2630" s="58" t="s">
        <v>2453</v>
      </c>
      <c r="D2630" s="56">
        <v>7</v>
      </c>
      <c r="E2630" s="56">
        <v>7</v>
      </c>
      <c r="F2630" s="57">
        <v>1100.3599999999999</v>
      </c>
      <c r="G2630" s="57">
        <v>157.19</v>
      </c>
      <c r="H2630" s="57">
        <v>1100.3599999999999</v>
      </c>
      <c r="I2630" s="57" t="s">
        <v>28</v>
      </c>
      <c r="J2630" s="57" t="s">
        <v>28</v>
      </c>
      <c r="K2630" s="57">
        <v>157.19</v>
      </c>
    </row>
    <row r="2631" spans="1:11" ht="33.75">
      <c r="A2631" s="54">
        <v>8012</v>
      </c>
      <c r="B2631" s="54" t="s">
        <v>342</v>
      </c>
      <c r="C2631" s="58" t="s">
        <v>2453</v>
      </c>
      <c r="D2631" s="56">
        <v>7</v>
      </c>
      <c r="E2631" s="56">
        <v>7</v>
      </c>
      <c r="F2631" s="57">
        <v>1100.3599999999999</v>
      </c>
      <c r="G2631" s="57">
        <v>157.19</v>
      </c>
      <c r="H2631" s="57">
        <v>1100.3599999999999</v>
      </c>
      <c r="I2631" s="57" t="s">
        <v>28</v>
      </c>
      <c r="J2631" s="57" t="s">
        <v>28</v>
      </c>
      <c r="K2631" s="57">
        <v>157.19</v>
      </c>
    </row>
    <row r="2632" spans="1:11" ht="33.75">
      <c r="A2632" s="54">
        <v>8012</v>
      </c>
      <c r="B2632" s="54" t="s">
        <v>340</v>
      </c>
      <c r="C2632" s="58" t="s">
        <v>2453</v>
      </c>
      <c r="D2632" s="56">
        <v>7</v>
      </c>
      <c r="E2632" s="56">
        <v>7</v>
      </c>
      <c r="F2632" s="57">
        <v>1100.3599999999999</v>
      </c>
      <c r="G2632" s="57">
        <v>157.19</v>
      </c>
      <c r="H2632" s="57">
        <v>1100.3599999999999</v>
      </c>
      <c r="I2632" s="57" t="s">
        <v>28</v>
      </c>
      <c r="J2632" s="57" t="s">
        <v>28</v>
      </c>
      <c r="K2632" s="57">
        <v>157.19</v>
      </c>
    </row>
    <row r="2633" spans="1:11" ht="33.75">
      <c r="A2633" s="54">
        <v>8012</v>
      </c>
      <c r="B2633" s="54" t="s">
        <v>338</v>
      </c>
      <c r="C2633" s="58" t="s">
        <v>2453</v>
      </c>
      <c r="D2633" s="56">
        <v>7</v>
      </c>
      <c r="E2633" s="56">
        <v>7</v>
      </c>
      <c r="F2633" s="57">
        <v>1100.3599999999999</v>
      </c>
      <c r="G2633" s="57">
        <v>157.19</v>
      </c>
      <c r="H2633" s="57">
        <v>1100.3599999999999</v>
      </c>
      <c r="I2633" s="57" t="s">
        <v>28</v>
      </c>
      <c r="J2633" s="57" t="s">
        <v>28</v>
      </c>
      <c r="K2633" s="57">
        <v>157.19</v>
      </c>
    </row>
    <row r="2634" spans="1:11" ht="33.75">
      <c r="A2634" s="54">
        <v>8013</v>
      </c>
      <c r="B2634" s="54" t="s">
        <v>374</v>
      </c>
      <c r="C2634" s="58" t="s">
        <v>2454</v>
      </c>
      <c r="D2634" s="56">
        <v>7</v>
      </c>
      <c r="E2634" s="56">
        <v>7</v>
      </c>
      <c r="F2634" s="57">
        <v>1123.5999999999999</v>
      </c>
      <c r="G2634" s="57">
        <v>160.51</v>
      </c>
      <c r="H2634" s="57">
        <v>1123.5999999999999</v>
      </c>
      <c r="I2634" s="57" t="s">
        <v>28</v>
      </c>
      <c r="J2634" s="57" t="s">
        <v>28</v>
      </c>
      <c r="K2634" s="57">
        <v>160.51</v>
      </c>
    </row>
    <row r="2635" spans="1:11" ht="33.75">
      <c r="A2635" s="54">
        <v>8013</v>
      </c>
      <c r="B2635" s="54" t="s">
        <v>372</v>
      </c>
      <c r="C2635" s="58" t="s">
        <v>2454</v>
      </c>
      <c r="D2635" s="56">
        <v>7</v>
      </c>
      <c r="E2635" s="56">
        <v>7</v>
      </c>
      <c r="F2635" s="57">
        <v>1123.5999999999999</v>
      </c>
      <c r="G2635" s="57">
        <v>160.51</v>
      </c>
      <c r="H2635" s="57">
        <v>1123.5999999999999</v>
      </c>
      <c r="I2635" s="57" t="s">
        <v>28</v>
      </c>
      <c r="J2635" s="57" t="s">
        <v>28</v>
      </c>
      <c r="K2635" s="57">
        <v>160.51</v>
      </c>
    </row>
    <row r="2636" spans="1:11" ht="33.75">
      <c r="A2636" s="54">
        <v>8013</v>
      </c>
      <c r="B2636" s="54" t="s">
        <v>370</v>
      </c>
      <c r="C2636" s="58" t="s">
        <v>2454</v>
      </c>
      <c r="D2636" s="56">
        <v>7</v>
      </c>
      <c r="E2636" s="56">
        <v>7</v>
      </c>
      <c r="F2636" s="57">
        <v>1123.5999999999999</v>
      </c>
      <c r="G2636" s="57">
        <v>160.51</v>
      </c>
      <c r="H2636" s="57">
        <v>1123.5999999999999</v>
      </c>
      <c r="I2636" s="57" t="s">
        <v>28</v>
      </c>
      <c r="J2636" s="57" t="s">
        <v>28</v>
      </c>
      <c r="K2636" s="57">
        <v>160.51</v>
      </c>
    </row>
    <row r="2637" spans="1:11" ht="33.75">
      <c r="A2637" s="54">
        <v>8013</v>
      </c>
      <c r="B2637" s="54" t="s">
        <v>368</v>
      </c>
      <c r="C2637" s="58" t="s">
        <v>2454</v>
      </c>
      <c r="D2637" s="56">
        <v>7</v>
      </c>
      <c r="E2637" s="56">
        <v>7</v>
      </c>
      <c r="F2637" s="57">
        <v>1123.5999999999999</v>
      </c>
      <c r="G2637" s="57">
        <v>160.51</v>
      </c>
      <c r="H2637" s="57">
        <v>1123.5999999999999</v>
      </c>
      <c r="I2637" s="57" t="s">
        <v>28</v>
      </c>
      <c r="J2637" s="57" t="s">
        <v>28</v>
      </c>
      <c r="K2637" s="57">
        <v>160.51</v>
      </c>
    </row>
    <row r="2638" spans="1:11" ht="33.75">
      <c r="A2638" s="54">
        <v>8013</v>
      </c>
      <c r="B2638" s="54" t="s">
        <v>366</v>
      </c>
      <c r="C2638" s="58" t="s">
        <v>2454</v>
      </c>
      <c r="D2638" s="56">
        <v>7</v>
      </c>
      <c r="E2638" s="56">
        <v>7</v>
      </c>
      <c r="F2638" s="57">
        <v>1123.5999999999999</v>
      </c>
      <c r="G2638" s="57">
        <v>160.51</v>
      </c>
      <c r="H2638" s="57">
        <v>1123.5999999999999</v>
      </c>
      <c r="I2638" s="57" t="s">
        <v>28</v>
      </c>
      <c r="J2638" s="57" t="s">
        <v>28</v>
      </c>
      <c r="K2638" s="57">
        <v>160.51</v>
      </c>
    </row>
    <row r="2639" spans="1:11" ht="33.75">
      <c r="A2639" s="54">
        <v>8013</v>
      </c>
      <c r="B2639" s="54" t="s">
        <v>364</v>
      </c>
      <c r="C2639" s="58" t="s">
        <v>2454</v>
      </c>
      <c r="D2639" s="56">
        <v>7</v>
      </c>
      <c r="E2639" s="56">
        <v>7</v>
      </c>
      <c r="F2639" s="57">
        <v>1123.5999999999999</v>
      </c>
      <c r="G2639" s="57">
        <v>160.51</v>
      </c>
      <c r="H2639" s="57">
        <v>1123.5999999999999</v>
      </c>
      <c r="I2639" s="57" t="s">
        <v>28</v>
      </c>
      <c r="J2639" s="57" t="s">
        <v>28</v>
      </c>
      <c r="K2639" s="57">
        <v>160.51</v>
      </c>
    </row>
    <row r="2640" spans="1:11" ht="33.75">
      <c r="A2640" s="54">
        <v>8014</v>
      </c>
      <c r="B2640" s="54" t="s">
        <v>426</v>
      </c>
      <c r="C2640" s="58" t="s">
        <v>2455</v>
      </c>
      <c r="D2640" s="56">
        <v>7</v>
      </c>
      <c r="E2640" s="56">
        <v>7</v>
      </c>
      <c r="F2640" s="57">
        <v>1081.8399999999999</v>
      </c>
      <c r="G2640" s="57">
        <v>154.55000000000001</v>
      </c>
      <c r="H2640" s="57">
        <v>1081.8399999999999</v>
      </c>
      <c r="I2640" s="57" t="s">
        <v>28</v>
      </c>
      <c r="J2640" s="57" t="s">
        <v>28</v>
      </c>
      <c r="K2640" s="57">
        <v>154.55000000000001</v>
      </c>
    </row>
    <row r="2641" spans="1:11" ht="33.75">
      <c r="A2641" s="54">
        <v>8014</v>
      </c>
      <c r="B2641" s="54" t="s">
        <v>424</v>
      </c>
      <c r="C2641" s="58" t="s">
        <v>2455</v>
      </c>
      <c r="D2641" s="56">
        <v>7</v>
      </c>
      <c r="E2641" s="56">
        <v>7</v>
      </c>
      <c r="F2641" s="57">
        <v>1081.8399999999999</v>
      </c>
      <c r="G2641" s="57">
        <v>154.55000000000001</v>
      </c>
      <c r="H2641" s="57">
        <v>1081.8399999999999</v>
      </c>
      <c r="I2641" s="57" t="s">
        <v>28</v>
      </c>
      <c r="J2641" s="57" t="s">
        <v>28</v>
      </c>
      <c r="K2641" s="57">
        <v>154.55000000000001</v>
      </c>
    </row>
    <row r="2642" spans="1:11" ht="33.75">
      <c r="A2642" s="54">
        <v>8014</v>
      </c>
      <c r="B2642" s="54" t="s">
        <v>422</v>
      </c>
      <c r="C2642" s="58" t="s">
        <v>2455</v>
      </c>
      <c r="D2642" s="56">
        <v>7</v>
      </c>
      <c r="E2642" s="56">
        <v>7</v>
      </c>
      <c r="F2642" s="57">
        <v>1081.8399999999999</v>
      </c>
      <c r="G2642" s="57">
        <v>154.55000000000001</v>
      </c>
      <c r="H2642" s="57">
        <v>1081.8399999999999</v>
      </c>
      <c r="I2642" s="57" t="s">
        <v>28</v>
      </c>
      <c r="J2642" s="57" t="s">
        <v>28</v>
      </c>
      <c r="K2642" s="57">
        <v>154.55000000000001</v>
      </c>
    </row>
    <row r="2643" spans="1:11" ht="33.75">
      <c r="A2643" s="54">
        <v>8014</v>
      </c>
      <c r="B2643" s="54" t="s">
        <v>420</v>
      </c>
      <c r="C2643" s="58" t="s">
        <v>2455</v>
      </c>
      <c r="D2643" s="56">
        <v>7</v>
      </c>
      <c r="E2643" s="56">
        <v>7</v>
      </c>
      <c r="F2643" s="57">
        <v>1081.8399999999999</v>
      </c>
      <c r="G2643" s="57">
        <v>154.55000000000001</v>
      </c>
      <c r="H2643" s="57">
        <v>1081.8399999999999</v>
      </c>
      <c r="I2643" s="57" t="s">
        <v>28</v>
      </c>
      <c r="J2643" s="57" t="s">
        <v>28</v>
      </c>
      <c r="K2643" s="57">
        <v>154.55000000000001</v>
      </c>
    </row>
    <row r="2644" spans="1:11" ht="33.75">
      <c r="A2644" s="54">
        <v>8014</v>
      </c>
      <c r="B2644" s="54" t="s">
        <v>418</v>
      </c>
      <c r="C2644" s="58" t="s">
        <v>2455</v>
      </c>
      <c r="D2644" s="56">
        <v>7</v>
      </c>
      <c r="E2644" s="56">
        <v>7</v>
      </c>
      <c r="F2644" s="57">
        <v>1081.8399999999999</v>
      </c>
      <c r="G2644" s="57">
        <v>154.55000000000001</v>
      </c>
      <c r="H2644" s="57">
        <v>1081.8399999999999</v>
      </c>
      <c r="I2644" s="57" t="s">
        <v>28</v>
      </c>
      <c r="J2644" s="57" t="s">
        <v>28</v>
      </c>
      <c r="K2644" s="57">
        <v>154.55000000000001</v>
      </c>
    </row>
    <row r="2645" spans="1:11" ht="33.75">
      <c r="A2645" s="54">
        <v>8014</v>
      </c>
      <c r="B2645" s="54" t="s">
        <v>416</v>
      </c>
      <c r="C2645" s="58" t="s">
        <v>2455</v>
      </c>
      <c r="D2645" s="56">
        <v>7</v>
      </c>
      <c r="E2645" s="56">
        <v>7</v>
      </c>
      <c r="F2645" s="57">
        <v>1081.8399999999999</v>
      </c>
      <c r="G2645" s="57">
        <v>154.55000000000001</v>
      </c>
      <c r="H2645" s="57">
        <v>1081.8399999999999</v>
      </c>
      <c r="I2645" s="57" t="s">
        <v>28</v>
      </c>
      <c r="J2645" s="57" t="s">
        <v>28</v>
      </c>
      <c r="K2645" s="57">
        <v>154.55000000000001</v>
      </c>
    </row>
    <row r="2646" spans="1:11" ht="33.75">
      <c r="A2646" s="54">
        <v>8014</v>
      </c>
      <c r="B2646" s="54" t="s">
        <v>414</v>
      </c>
      <c r="C2646" s="58" t="s">
        <v>2455</v>
      </c>
      <c r="D2646" s="56">
        <v>7</v>
      </c>
      <c r="E2646" s="56">
        <v>7</v>
      </c>
      <c r="F2646" s="57">
        <v>1081.8399999999999</v>
      </c>
      <c r="G2646" s="57">
        <v>154.55000000000001</v>
      </c>
      <c r="H2646" s="57">
        <v>1081.8399999999999</v>
      </c>
      <c r="I2646" s="57" t="s">
        <v>28</v>
      </c>
      <c r="J2646" s="57" t="s">
        <v>28</v>
      </c>
      <c r="K2646" s="57">
        <v>154.55000000000001</v>
      </c>
    </row>
    <row r="2647" spans="1:11" ht="33.75">
      <c r="A2647" s="54">
        <v>8014</v>
      </c>
      <c r="B2647" s="54" t="s">
        <v>412</v>
      </c>
      <c r="C2647" s="58" t="s">
        <v>2455</v>
      </c>
      <c r="D2647" s="56">
        <v>7</v>
      </c>
      <c r="E2647" s="56">
        <v>7</v>
      </c>
      <c r="F2647" s="57">
        <v>1081.8399999999999</v>
      </c>
      <c r="G2647" s="57">
        <v>154.55000000000001</v>
      </c>
      <c r="H2647" s="57">
        <v>1081.8399999999999</v>
      </c>
      <c r="I2647" s="57" t="s">
        <v>28</v>
      </c>
      <c r="J2647" s="57" t="s">
        <v>28</v>
      </c>
      <c r="K2647" s="57">
        <v>154.55000000000001</v>
      </c>
    </row>
    <row r="2648" spans="1:11" ht="33.75">
      <c r="A2648" s="54">
        <v>8014</v>
      </c>
      <c r="B2648" s="54" t="s">
        <v>410</v>
      </c>
      <c r="C2648" s="58" t="s">
        <v>2455</v>
      </c>
      <c r="D2648" s="56">
        <v>7</v>
      </c>
      <c r="E2648" s="56">
        <v>7</v>
      </c>
      <c r="F2648" s="57">
        <v>1081.8399999999999</v>
      </c>
      <c r="G2648" s="57">
        <v>154.55000000000001</v>
      </c>
      <c r="H2648" s="57">
        <v>1081.8399999999999</v>
      </c>
      <c r="I2648" s="57" t="s">
        <v>28</v>
      </c>
      <c r="J2648" s="57" t="s">
        <v>28</v>
      </c>
      <c r="K2648" s="57">
        <v>154.55000000000001</v>
      </c>
    </row>
    <row r="2649" spans="1:11" ht="33.75">
      <c r="A2649" s="54">
        <v>8014</v>
      </c>
      <c r="B2649" s="54" t="s">
        <v>408</v>
      </c>
      <c r="C2649" s="58" t="s">
        <v>2455</v>
      </c>
      <c r="D2649" s="56">
        <v>7</v>
      </c>
      <c r="E2649" s="56">
        <v>7</v>
      </c>
      <c r="F2649" s="57">
        <v>1081.8399999999999</v>
      </c>
      <c r="G2649" s="57">
        <v>154.55000000000001</v>
      </c>
      <c r="H2649" s="57">
        <v>1081.8399999999999</v>
      </c>
      <c r="I2649" s="57" t="s">
        <v>28</v>
      </c>
      <c r="J2649" s="57" t="s">
        <v>28</v>
      </c>
      <c r="K2649" s="57">
        <v>154.55000000000001</v>
      </c>
    </row>
    <row r="2650" spans="1:11" ht="33.75">
      <c r="A2650" s="54">
        <v>8014</v>
      </c>
      <c r="B2650" s="54" t="s">
        <v>406</v>
      </c>
      <c r="C2650" s="58" t="s">
        <v>2455</v>
      </c>
      <c r="D2650" s="56">
        <v>7</v>
      </c>
      <c r="E2650" s="56">
        <v>7</v>
      </c>
      <c r="F2650" s="57">
        <v>1081.8399999999999</v>
      </c>
      <c r="G2650" s="57">
        <v>154.55000000000001</v>
      </c>
      <c r="H2650" s="57">
        <v>1081.8399999999999</v>
      </c>
      <c r="I2650" s="57" t="s">
        <v>28</v>
      </c>
      <c r="J2650" s="57" t="s">
        <v>28</v>
      </c>
      <c r="K2650" s="57">
        <v>154.55000000000001</v>
      </c>
    </row>
    <row r="2651" spans="1:11" ht="33.75">
      <c r="A2651" s="54">
        <v>8014</v>
      </c>
      <c r="B2651" s="54" t="s">
        <v>404</v>
      </c>
      <c r="C2651" s="58" t="s">
        <v>2455</v>
      </c>
      <c r="D2651" s="56">
        <v>7</v>
      </c>
      <c r="E2651" s="56">
        <v>7</v>
      </c>
      <c r="F2651" s="57">
        <v>1081.8399999999999</v>
      </c>
      <c r="G2651" s="57">
        <v>154.55000000000001</v>
      </c>
      <c r="H2651" s="57">
        <v>1081.8399999999999</v>
      </c>
      <c r="I2651" s="57" t="s">
        <v>28</v>
      </c>
      <c r="J2651" s="57" t="s">
        <v>28</v>
      </c>
      <c r="K2651" s="57">
        <v>154.55000000000001</v>
      </c>
    </row>
    <row r="2652" spans="1:11" ht="33.75">
      <c r="A2652" s="54">
        <v>8014</v>
      </c>
      <c r="B2652" s="54" t="s">
        <v>402</v>
      </c>
      <c r="C2652" s="58" t="s">
        <v>2455</v>
      </c>
      <c r="D2652" s="56">
        <v>7</v>
      </c>
      <c r="E2652" s="56">
        <v>7</v>
      </c>
      <c r="F2652" s="57">
        <v>1081.8399999999999</v>
      </c>
      <c r="G2652" s="57">
        <v>154.55000000000001</v>
      </c>
      <c r="H2652" s="57">
        <v>1081.8399999999999</v>
      </c>
      <c r="I2652" s="57" t="s">
        <v>28</v>
      </c>
      <c r="J2652" s="57" t="s">
        <v>28</v>
      </c>
      <c r="K2652" s="57">
        <v>154.55000000000001</v>
      </c>
    </row>
    <row r="2653" spans="1:11" ht="33.75">
      <c r="A2653" s="54">
        <v>8014</v>
      </c>
      <c r="B2653" s="54" t="s">
        <v>400</v>
      </c>
      <c r="C2653" s="58" t="s">
        <v>2455</v>
      </c>
      <c r="D2653" s="56">
        <v>7</v>
      </c>
      <c r="E2653" s="56">
        <v>7</v>
      </c>
      <c r="F2653" s="57">
        <v>1081.8399999999999</v>
      </c>
      <c r="G2653" s="57">
        <v>154.55000000000001</v>
      </c>
      <c r="H2653" s="57">
        <v>1081.8399999999999</v>
      </c>
      <c r="I2653" s="57" t="s">
        <v>28</v>
      </c>
      <c r="J2653" s="57" t="s">
        <v>28</v>
      </c>
      <c r="K2653" s="57">
        <v>154.55000000000001</v>
      </c>
    </row>
    <row r="2654" spans="1:11" ht="33.75">
      <c r="A2654" s="54">
        <v>8014</v>
      </c>
      <c r="B2654" s="54" t="s">
        <v>398</v>
      </c>
      <c r="C2654" s="58" t="s">
        <v>2455</v>
      </c>
      <c r="D2654" s="56">
        <v>7</v>
      </c>
      <c r="E2654" s="56">
        <v>7</v>
      </c>
      <c r="F2654" s="57">
        <v>1081.8399999999999</v>
      </c>
      <c r="G2654" s="57">
        <v>154.55000000000001</v>
      </c>
      <c r="H2654" s="57">
        <v>1081.8399999999999</v>
      </c>
      <c r="I2654" s="57" t="s">
        <v>28</v>
      </c>
      <c r="J2654" s="57" t="s">
        <v>28</v>
      </c>
      <c r="K2654" s="57">
        <v>154.55000000000001</v>
      </c>
    </row>
    <row r="2655" spans="1:11" ht="33.75">
      <c r="A2655" s="54">
        <v>8014</v>
      </c>
      <c r="B2655" s="54" t="s">
        <v>396</v>
      </c>
      <c r="C2655" s="58" t="s">
        <v>2455</v>
      </c>
      <c r="D2655" s="56">
        <v>7</v>
      </c>
      <c r="E2655" s="56">
        <v>7</v>
      </c>
      <c r="F2655" s="57">
        <v>1081.8399999999999</v>
      </c>
      <c r="G2655" s="57">
        <v>154.55000000000001</v>
      </c>
      <c r="H2655" s="57">
        <v>1081.8399999999999</v>
      </c>
      <c r="I2655" s="57" t="s">
        <v>28</v>
      </c>
      <c r="J2655" s="57" t="s">
        <v>28</v>
      </c>
      <c r="K2655" s="57">
        <v>154.55000000000001</v>
      </c>
    </row>
    <row r="2656" spans="1:11" ht="33.75">
      <c r="A2656" s="54">
        <v>8014</v>
      </c>
      <c r="B2656" s="54" t="s">
        <v>394</v>
      </c>
      <c r="C2656" s="58" t="s">
        <v>2455</v>
      </c>
      <c r="D2656" s="56">
        <v>7</v>
      </c>
      <c r="E2656" s="56">
        <v>7</v>
      </c>
      <c r="F2656" s="57">
        <v>1081.8399999999999</v>
      </c>
      <c r="G2656" s="57">
        <v>154.55000000000001</v>
      </c>
      <c r="H2656" s="57">
        <v>1081.8399999999999</v>
      </c>
      <c r="I2656" s="57" t="s">
        <v>28</v>
      </c>
      <c r="J2656" s="57" t="s">
        <v>28</v>
      </c>
      <c r="K2656" s="57">
        <v>154.55000000000001</v>
      </c>
    </row>
    <row r="2657" spans="1:11" ht="33.75">
      <c r="A2657" s="54">
        <v>8014</v>
      </c>
      <c r="B2657" s="54" t="s">
        <v>392</v>
      </c>
      <c r="C2657" s="58" t="s">
        <v>2455</v>
      </c>
      <c r="D2657" s="56">
        <v>7</v>
      </c>
      <c r="E2657" s="56">
        <v>7</v>
      </c>
      <c r="F2657" s="57">
        <v>1081.8399999999999</v>
      </c>
      <c r="G2657" s="57">
        <v>154.55000000000001</v>
      </c>
      <c r="H2657" s="57">
        <v>1081.8399999999999</v>
      </c>
      <c r="I2657" s="57" t="s">
        <v>28</v>
      </c>
      <c r="J2657" s="57" t="s">
        <v>28</v>
      </c>
      <c r="K2657" s="57">
        <v>154.55000000000001</v>
      </c>
    </row>
    <row r="2658" spans="1:11" ht="33.75">
      <c r="A2658" s="54">
        <v>8014</v>
      </c>
      <c r="B2658" s="54" t="s">
        <v>390</v>
      </c>
      <c r="C2658" s="58" t="s">
        <v>2455</v>
      </c>
      <c r="D2658" s="56">
        <v>7</v>
      </c>
      <c r="E2658" s="56">
        <v>7</v>
      </c>
      <c r="F2658" s="57">
        <v>1081.8399999999999</v>
      </c>
      <c r="G2658" s="57">
        <v>154.55000000000001</v>
      </c>
      <c r="H2658" s="57">
        <v>1081.8399999999999</v>
      </c>
      <c r="I2658" s="57" t="s">
        <v>28</v>
      </c>
      <c r="J2658" s="57" t="s">
        <v>28</v>
      </c>
      <c r="K2658" s="57">
        <v>154.55000000000001</v>
      </c>
    </row>
    <row r="2659" spans="1:11" ht="33.75">
      <c r="A2659" s="54">
        <v>8014</v>
      </c>
      <c r="B2659" s="54" t="s">
        <v>388</v>
      </c>
      <c r="C2659" s="58" t="s">
        <v>2455</v>
      </c>
      <c r="D2659" s="56">
        <v>7</v>
      </c>
      <c r="E2659" s="56">
        <v>7</v>
      </c>
      <c r="F2659" s="57">
        <v>1081.8399999999999</v>
      </c>
      <c r="G2659" s="57">
        <v>154.55000000000001</v>
      </c>
      <c r="H2659" s="57">
        <v>1081.8399999999999</v>
      </c>
      <c r="I2659" s="57" t="s">
        <v>28</v>
      </c>
      <c r="J2659" s="57" t="s">
        <v>28</v>
      </c>
      <c r="K2659" s="57">
        <v>154.55000000000001</v>
      </c>
    </row>
    <row r="2660" spans="1:11" ht="33.75">
      <c r="A2660" s="54">
        <v>8014</v>
      </c>
      <c r="B2660" s="54" t="s">
        <v>386</v>
      </c>
      <c r="C2660" s="58" t="s">
        <v>2455</v>
      </c>
      <c r="D2660" s="56">
        <v>7</v>
      </c>
      <c r="E2660" s="56">
        <v>7</v>
      </c>
      <c r="F2660" s="57">
        <v>1081.8399999999999</v>
      </c>
      <c r="G2660" s="57">
        <v>154.55000000000001</v>
      </c>
      <c r="H2660" s="57">
        <v>1081.8399999999999</v>
      </c>
      <c r="I2660" s="57" t="s">
        <v>28</v>
      </c>
      <c r="J2660" s="57" t="s">
        <v>28</v>
      </c>
      <c r="K2660" s="57">
        <v>154.55000000000001</v>
      </c>
    </row>
    <row r="2661" spans="1:11" ht="33.75">
      <c r="A2661" s="54">
        <v>8014</v>
      </c>
      <c r="B2661" s="54" t="s">
        <v>384</v>
      </c>
      <c r="C2661" s="58" t="s">
        <v>2455</v>
      </c>
      <c r="D2661" s="56">
        <v>7</v>
      </c>
      <c r="E2661" s="56">
        <v>7</v>
      </c>
      <c r="F2661" s="57">
        <v>1081.8399999999999</v>
      </c>
      <c r="G2661" s="57">
        <v>154.55000000000001</v>
      </c>
      <c r="H2661" s="57">
        <v>1081.8399999999999</v>
      </c>
      <c r="I2661" s="57" t="s">
        <v>28</v>
      </c>
      <c r="J2661" s="57" t="s">
        <v>28</v>
      </c>
      <c r="K2661" s="57">
        <v>154.55000000000001</v>
      </c>
    </row>
    <row r="2662" spans="1:11" ht="33.75">
      <c r="A2662" s="54">
        <v>8015</v>
      </c>
      <c r="B2662" s="54" t="s">
        <v>432</v>
      </c>
      <c r="C2662" s="58" t="s">
        <v>2456</v>
      </c>
      <c r="D2662" s="56">
        <v>7</v>
      </c>
      <c r="E2662" s="56">
        <v>7</v>
      </c>
      <c r="F2662" s="57">
        <v>1032.8499999999999</v>
      </c>
      <c r="G2662" s="57">
        <v>147.55000000000001</v>
      </c>
      <c r="H2662" s="57">
        <v>1032.8499999999999</v>
      </c>
      <c r="I2662" s="57" t="s">
        <v>28</v>
      </c>
      <c r="J2662" s="57" t="s">
        <v>28</v>
      </c>
      <c r="K2662" s="57">
        <v>147.55000000000001</v>
      </c>
    </row>
    <row r="2663" spans="1:11" ht="33.75">
      <c r="A2663" s="54">
        <v>8015</v>
      </c>
      <c r="B2663" s="54" t="s">
        <v>430</v>
      </c>
      <c r="C2663" s="58" t="s">
        <v>2456</v>
      </c>
      <c r="D2663" s="56">
        <v>7</v>
      </c>
      <c r="E2663" s="56">
        <v>7</v>
      </c>
      <c r="F2663" s="57">
        <v>1032.8499999999999</v>
      </c>
      <c r="G2663" s="57">
        <v>147.55000000000001</v>
      </c>
      <c r="H2663" s="57">
        <v>1032.8499999999999</v>
      </c>
      <c r="I2663" s="57" t="s">
        <v>28</v>
      </c>
      <c r="J2663" s="57" t="s">
        <v>28</v>
      </c>
      <c r="K2663" s="57">
        <v>147.55000000000001</v>
      </c>
    </row>
    <row r="2664" spans="1:11" ht="33.75">
      <c r="A2664" s="54">
        <v>8016</v>
      </c>
      <c r="B2664" s="54" t="s">
        <v>474</v>
      </c>
      <c r="C2664" s="58" t="s">
        <v>2457</v>
      </c>
      <c r="D2664" s="56">
        <v>7</v>
      </c>
      <c r="E2664" s="56">
        <v>7</v>
      </c>
      <c r="F2664" s="57">
        <v>1280.94</v>
      </c>
      <c r="G2664" s="57">
        <v>182.99</v>
      </c>
      <c r="H2664" s="57">
        <v>1280.94</v>
      </c>
      <c r="I2664" s="57" t="s">
        <v>28</v>
      </c>
      <c r="J2664" s="57" t="s">
        <v>28</v>
      </c>
      <c r="K2664" s="57">
        <v>182.99</v>
      </c>
    </row>
    <row r="2665" spans="1:11" ht="33.75">
      <c r="A2665" s="54">
        <v>8016</v>
      </c>
      <c r="B2665" s="54" t="s">
        <v>472</v>
      </c>
      <c r="C2665" s="58" t="s">
        <v>2457</v>
      </c>
      <c r="D2665" s="56">
        <v>7</v>
      </c>
      <c r="E2665" s="56">
        <v>7</v>
      </c>
      <c r="F2665" s="57">
        <v>1280.94</v>
      </c>
      <c r="G2665" s="57">
        <v>182.99</v>
      </c>
      <c r="H2665" s="57">
        <v>1280.94</v>
      </c>
      <c r="I2665" s="57" t="s">
        <v>28</v>
      </c>
      <c r="J2665" s="57" t="s">
        <v>28</v>
      </c>
      <c r="K2665" s="57">
        <v>182.99</v>
      </c>
    </row>
    <row r="2666" spans="1:11" ht="33.75">
      <c r="A2666" s="54">
        <v>8016</v>
      </c>
      <c r="B2666" s="54" t="s">
        <v>470</v>
      </c>
      <c r="C2666" s="58" t="s">
        <v>2457</v>
      </c>
      <c r="D2666" s="56">
        <v>7</v>
      </c>
      <c r="E2666" s="56">
        <v>7</v>
      </c>
      <c r="F2666" s="57">
        <v>1280.94</v>
      </c>
      <c r="G2666" s="57">
        <v>182.99</v>
      </c>
      <c r="H2666" s="57">
        <v>1280.94</v>
      </c>
      <c r="I2666" s="57" t="s">
        <v>28</v>
      </c>
      <c r="J2666" s="57" t="s">
        <v>28</v>
      </c>
      <c r="K2666" s="57">
        <v>182.99</v>
      </c>
    </row>
    <row r="2667" spans="1:11" ht="33.75">
      <c r="A2667" s="54">
        <v>8016</v>
      </c>
      <c r="B2667" s="54" t="s">
        <v>468</v>
      </c>
      <c r="C2667" s="58" t="s">
        <v>2457</v>
      </c>
      <c r="D2667" s="56">
        <v>7</v>
      </c>
      <c r="E2667" s="56">
        <v>7</v>
      </c>
      <c r="F2667" s="57">
        <v>1280.94</v>
      </c>
      <c r="G2667" s="57">
        <v>182.99</v>
      </c>
      <c r="H2667" s="57">
        <v>1280.94</v>
      </c>
      <c r="I2667" s="57" t="s">
        <v>28</v>
      </c>
      <c r="J2667" s="57" t="s">
        <v>28</v>
      </c>
      <c r="K2667" s="57">
        <v>182.99</v>
      </c>
    </row>
    <row r="2668" spans="1:11" ht="33.75">
      <c r="A2668" s="54">
        <v>8016</v>
      </c>
      <c r="B2668" s="54" t="s">
        <v>466</v>
      </c>
      <c r="C2668" s="58" t="s">
        <v>2457</v>
      </c>
      <c r="D2668" s="56">
        <v>7</v>
      </c>
      <c r="E2668" s="56">
        <v>7</v>
      </c>
      <c r="F2668" s="57">
        <v>1280.94</v>
      </c>
      <c r="G2668" s="57">
        <v>182.99</v>
      </c>
      <c r="H2668" s="57">
        <v>1280.94</v>
      </c>
      <c r="I2668" s="57" t="s">
        <v>28</v>
      </c>
      <c r="J2668" s="57" t="s">
        <v>28</v>
      </c>
      <c r="K2668" s="57">
        <v>182.99</v>
      </c>
    </row>
    <row r="2669" spans="1:11" ht="33.75">
      <c r="A2669" s="54">
        <v>8016</v>
      </c>
      <c r="B2669" s="54" t="s">
        <v>464</v>
      </c>
      <c r="C2669" s="58" t="s">
        <v>2457</v>
      </c>
      <c r="D2669" s="56">
        <v>7</v>
      </c>
      <c r="E2669" s="56">
        <v>7</v>
      </c>
      <c r="F2669" s="57">
        <v>1280.94</v>
      </c>
      <c r="G2669" s="57">
        <v>182.99</v>
      </c>
      <c r="H2669" s="57">
        <v>1280.94</v>
      </c>
      <c r="I2669" s="57" t="s">
        <v>28</v>
      </c>
      <c r="J2669" s="57" t="s">
        <v>28</v>
      </c>
      <c r="K2669" s="57">
        <v>182.99</v>
      </c>
    </row>
    <row r="2670" spans="1:11" ht="33.75">
      <c r="A2670" s="54">
        <v>8016</v>
      </c>
      <c r="B2670" s="54" t="s">
        <v>462</v>
      </c>
      <c r="C2670" s="58" t="s">
        <v>2457</v>
      </c>
      <c r="D2670" s="56">
        <v>7</v>
      </c>
      <c r="E2670" s="56">
        <v>7</v>
      </c>
      <c r="F2670" s="57">
        <v>1280.94</v>
      </c>
      <c r="G2670" s="57">
        <v>182.99</v>
      </c>
      <c r="H2670" s="57">
        <v>1280.94</v>
      </c>
      <c r="I2670" s="57" t="s">
        <v>28</v>
      </c>
      <c r="J2670" s="57" t="s">
        <v>28</v>
      </c>
      <c r="K2670" s="57">
        <v>182.99</v>
      </c>
    </row>
    <row r="2671" spans="1:11" ht="33.75">
      <c r="A2671" s="54">
        <v>8016</v>
      </c>
      <c r="B2671" s="54" t="s">
        <v>460</v>
      </c>
      <c r="C2671" s="58" t="s">
        <v>2457</v>
      </c>
      <c r="D2671" s="56">
        <v>7</v>
      </c>
      <c r="E2671" s="56">
        <v>7</v>
      </c>
      <c r="F2671" s="57">
        <v>1280.94</v>
      </c>
      <c r="G2671" s="57">
        <v>182.99</v>
      </c>
      <c r="H2671" s="57">
        <v>1280.94</v>
      </c>
      <c r="I2671" s="57" t="s">
        <v>28</v>
      </c>
      <c r="J2671" s="57" t="s">
        <v>28</v>
      </c>
      <c r="K2671" s="57">
        <v>182.99</v>
      </c>
    </row>
    <row r="2672" spans="1:11" ht="33.75">
      <c r="A2672" s="54">
        <v>8016</v>
      </c>
      <c r="B2672" s="54" t="s">
        <v>458</v>
      </c>
      <c r="C2672" s="58" t="s">
        <v>2457</v>
      </c>
      <c r="D2672" s="56">
        <v>7</v>
      </c>
      <c r="E2672" s="56">
        <v>7</v>
      </c>
      <c r="F2672" s="57">
        <v>1280.94</v>
      </c>
      <c r="G2672" s="57">
        <v>182.99</v>
      </c>
      <c r="H2672" s="57">
        <v>1280.94</v>
      </c>
      <c r="I2672" s="57" t="s">
        <v>28</v>
      </c>
      <c r="J2672" s="57" t="s">
        <v>28</v>
      </c>
      <c r="K2672" s="57">
        <v>182.99</v>
      </c>
    </row>
    <row r="2673" spans="1:11" ht="33.75">
      <c r="A2673" s="54">
        <v>8016</v>
      </c>
      <c r="B2673" s="54" t="s">
        <v>456</v>
      </c>
      <c r="C2673" s="58" t="s">
        <v>2457</v>
      </c>
      <c r="D2673" s="56">
        <v>7</v>
      </c>
      <c r="E2673" s="56">
        <v>7</v>
      </c>
      <c r="F2673" s="57">
        <v>1280.94</v>
      </c>
      <c r="G2673" s="57">
        <v>182.99</v>
      </c>
      <c r="H2673" s="57">
        <v>1280.94</v>
      </c>
      <c r="I2673" s="57" t="s">
        <v>28</v>
      </c>
      <c r="J2673" s="57" t="s">
        <v>28</v>
      </c>
      <c r="K2673" s="57">
        <v>182.99</v>
      </c>
    </row>
    <row r="2674" spans="1:11" ht="33.75">
      <c r="A2674" s="54">
        <v>8016</v>
      </c>
      <c r="B2674" s="54" t="s">
        <v>454</v>
      </c>
      <c r="C2674" s="58" t="s">
        <v>2457</v>
      </c>
      <c r="D2674" s="56">
        <v>7</v>
      </c>
      <c r="E2674" s="56">
        <v>7</v>
      </c>
      <c r="F2674" s="57">
        <v>1280.94</v>
      </c>
      <c r="G2674" s="57">
        <v>182.99</v>
      </c>
      <c r="H2674" s="57">
        <v>1280.94</v>
      </c>
      <c r="I2674" s="57" t="s">
        <v>28</v>
      </c>
      <c r="J2674" s="57" t="s">
        <v>28</v>
      </c>
      <c r="K2674" s="57">
        <v>182.99</v>
      </c>
    </row>
    <row r="2675" spans="1:11" ht="33.75">
      <c r="A2675" s="54">
        <v>8016</v>
      </c>
      <c r="B2675" s="54" t="s">
        <v>452</v>
      </c>
      <c r="C2675" s="58" t="s">
        <v>2457</v>
      </c>
      <c r="D2675" s="56">
        <v>7</v>
      </c>
      <c r="E2675" s="56">
        <v>7</v>
      </c>
      <c r="F2675" s="57">
        <v>1280.94</v>
      </c>
      <c r="G2675" s="57">
        <v>182.99</v>
      </c>
      <c r="H2675" s="57">
        <v>1280.94</v>
      </c>
      <c r="I2675" s="57" t="s">
        <v>28</v>
      </c>
      <c r="J2675" s="57" t="s">
        <v>28</v>
      </c>
      <c r="K2675" s="57">
        <v>182.99</v>
      </c>
    </row>
    <row r="2676" spans="1:11" ht="33.75">
      <c r="A2676" s="54">
        <v>8016</v>
      </c>
      <c r="B2676" s="54" t="s">
        <v>450</v>
      </c>
      <c r="C2676" s="58" t="s">
        <v>2457</v>
      </c>
      <c r="D2676" s="56">
        <v>7</v>
      </c>
      <c r="E2676" s="56">
        <v>7</v>
      </c>
      <c r="F2676" s="57">
        <v>1280.94</v>
      </c>
      <c r="G2676" s="57">
        <v>182.99</v>
      </c>
      <c r="H2676" s="57">
        <v>1280.94</v>
      </c>
      <c r="I2676" s="57" t="s">
        <v>28</v>
      </c>
      <c r="J2676" s="57" t="s">
        <v>28</v>
      </c>
      <c r="K2676" s="57">
        <v>182.99</v>
      </c>
    </row>
    <row r="2677" spans="1:11" ht="33.75">
      <c r="A2677" s="54">
        <v>8016</v>
      </c>
      <c r="B2677" s="54" t="s">
        <v>448</v>
      </c>
      <c r="C2677" s="58" t="s">
        <v>2457</v>
      </c>
      <c r="D2677" s="56">
        <v>7</v>
      </c>
      <c r="E2677" s="56">
        <v>7</v>
      </c>
      <c r="F2677" s="57">
        <v>1280.94</v>
      </c>
      <c r="G2677" s="57">
        <v>182.99</v>
      </c>
      <c r="H2677" s="57">
        <v>1280.94</v>
      </c>
      <c r="I2677" s="57" t="s">
        <v>28</v>
      </c>
      <c r="J2677" s="57" t="s">
        <v>28</v>
      </c>
      <c r="K2677" s="57">
        <v>182.99</v>
      </c>
    </row>
    <row r="2678" spans="1:11" ht="33.75">
      <c r="A2678" s="54">
        <v>8016</v>
      </c>
      <c r="B2678" s="54" t="s">
        <v>446</v>
      </c>
      <c r="C2678" s="58" t="s">
        <v>2457</v>
      </c>
      <c r="D2678" s="56">
        <v>7</v>
      </c>
      <c r="E2678" s="56">
        <v>7</v>
      </c>
      <c r="F2678" s="57">
        <v>1280.94</v>
      </c>
      <c r="G2678" s="57">
        <v>182.99</v>
      </c>
      <c r="H2678" s="57">
        <v>1280.94</v>
      </c>
      <c r="I2678" s="57" t="s">
        <v>28</v>
      </c>
      <c r="J2678" s="57" t="s">
        <v>28</v>
      </c>
      <c r="K2678" s="57">
        <v>182.99</v>
      </c>
    </row>
    <row r="2679" spans="1:11" ht="33.75">
      <c r="A2679" s="54">
        <v>8016</v>
      </c>
      <c r="B2679" s="54" t="s">
        <v>444</v>
      </c>
      <c r="C2679" s="58" t="s">
        <v>2457</v>
      </c>
      <c r="D2679" s="56">
        <v>7</v>
      </c>
      <c r="E2679" s="56">
        <v>7</v>
      </c>
      <c r="F2679" s="57">
        <v>1280.94</v>
      </c>
      <c r="G2679" s="57">
        <v>182.99</v>
      </c>
      <c r="H2679" s="57">
        <v>1280.94</v>
      </c>
      <c r="I2679" s="57" t="s">
        <v>28</v>
      </c>
      <c r="J2679" s="57" t="s">
        <v>28</v>
      </c>
      <c r="K2679" s="57">
        <v>182.99</v>
      </c>
    </row>
    <row r="2680" spans="1:11" ht="33.75">
      <c r="A2680" s="54">
        <v>8016</v>
      </c>
      <c r="B2680" s="54" t="s">
        <v>442</v>
      </c>
      <c r="C2680" s="58" t="s">
        <v>2457</v>
      </c>
      <c r="D2680" s="56">
        <v>7</v>
      </c>
      <c r="E2680" s="56">
        <v>7</v>
      </c>
      <c r="F2680" s="57">
        <v>1280.94</v>
      </c>
      <c r="G2680" s="57">
        <v>182.99</v>
      </c>
      <c r="H2680" s="57">
        <v>1280.94</v>
      </c>
      <c r="I2680" s="57" t="s">
        <v>28</v>
      </c>
      <c r="J2680" s="57" t="s">
        <v>28</v>
      </c>
      <c r="K2680" s="57">
        <v>182.99</v>
      </c>
    </row>
    <row r="2681" spans="1:11" ht="33.75">
      <c r="A2681" s="54">
        <v>8016</v>
      </c>
      <c r="B2681" s="54" t="s">
        <v>440</v>
      </c>
      <c r="C2681" s="58" t="s">
        <v>2457</v>
      </c>
      <c r="D2681" s="56">
        <v>7</v>
      </c>
      <c r="E2681" s="56">
        <v>7</v>
      </c>
      <c r="F2681" s="57">
        <v>1280.94</v>
      </c>
      <c r="G2681" s="57">
        <v>182.99</v>
      </c>
      <c r="H2681" s="57">
        <v>1280.94</v>
      </c>
      <c r="I2681" s="57" t="s">
        <v>28</v>
      </c>
      <c r="J2681" s="57" t="s">
        <v>28</v>
      </c>
      <c r="K2681" s="57">
        <v>182.99</v>
      </c>
    </row>
    <row r="2682" spans="1:11" ht="33.75">
      <c r="A2682" s="54">
        <v>8017</v>
      </c>
      <c r="B2682" s="54" t="s">
        <v>516</v>
      </c>
      <c r="C2682" s="58" t="s">
        <v>2458</v>
      </c>
      <c r="D2682" s="56">
        <v>7</v>
      </c>
      <c r="E2682" s="56">
        <v>7</v>
      </c>
      <c r="F2682" s="57">
        <v>1022.99</v>
      </c>
      <c r="G2682" s="57">
        <v>146.13999999999999</v>
      </c>
      <c r="H2682" s="57">
        <v>1022.99</v>
      </c>
      <c r="I2682" s="57" t="s">
        <v>28</v>
      </c>
      <c r="J2682" s="57" t="s">
        <v>28</v>
      </c>
      <c r="K2682" s="57">
        <v>146.13999999999999</v>
      </c>
    </row>
    <row r="2683" spans="1:11" ht="33.75">
      <c r="A2683" s="54">
        <v>8017</v>
      </c>
      <c r="B2683" s="54" t="s">
        <v>514</v>
      </c>
      <c r="C2683" s="58" t="s">
        <v>2458</v>
      </c>
      <c r="D2683" s="56">
        <v>7</v>
      </c>
      <c r="E2683" s="56">
        <v>7</v>
      </c>
      <c r="F2683" s="57">
        <v>1022.99</v>
      </c>
      <c r="G2683" s="57">
        <v>146.13999999999999</v>
      </c>
      <c r="H2683" s="57">
        <v>1022.99</v>
      </c>
      <c r="I2683" s="57" t="s">
        <v>28</v>
      </c>
      <c r="J2683" s="57" t="s">
        <v>28</v>
      </c>
      <c r="K2683" s="57">
        <v>146.13999999999999</v>
      </c>
    </row>
    <row r="2684" spans="1:11" ht="33.75">
      <c r="A2684" s="54">
        <v>8017</v>
      </c>
      <c r="B2684" s="54" t="s">
        <v>512</v>
      </c>
      <c r="C2684" s="58" t="s">
        <v>2458</v>
      </c>
      <c r="D2684" s="56">
        <v>7</v>
      </c>
      <c r="E2684" s="56">
        <v>7</v>
      </c>
      <c r="F2684" s="57">
        <v>1022.99</v>
      </c>
      <c r="G2684" s="57">
        <v>146.13999999999999</v>
      </c>
      <c r="H2684" s="57">
        <v>1022.99</v>
      </c>
      <c r="I2684" s="57" t="s">
        <v>28</v>
      </c>
      <c r="J2684" s="57" t="s">
        <v>28</v>
      </c>
      <c r="K2684" s="57">
        <v>146.13999999999999</v>
      </c>
    </row>
    <row r="2685" spans="1:11" ht="33.75">
      <c r="A2685" s="54">
        <v>8017</v>
      </c>
      <c r="B2685" s="54" t="s">
        <v>510</v>
      </c>
      <c r="C2685" s="58" t="s">
        <v>2458</v>
      </c>
      <c r="D2685" s="56">
        <v>7</v>
      </c>
      <c r="E2685" s="56">
        <v>7</v>
      </c>
      <c r="F2685" s="57">
        <v>1022.99</v>
      </c>
      <c r="G2685" s="57">
        <v>146.13999999999999</v>
      </c>
      <c r="H2685" s="57">
        <v>1022.99</v>
      </c>
      <c r="I2685" s="57" t="s">
        <v>28</v>
      </c>
      <c r="J2685" s="57" t="s">
        <v>28</v>
      </c>
      <c r="K2685" s="57">
        <v>146.13999999999999</v>
      </c>
    </row>
    <row r="2686" spans="1:11" ht="33.75">
      <c r="A2686" s="54">
        <v>8017</v>
      </c>
      <c r="B2686" s="54" t="s">
        <v>508</v>
      </c>
      <c r="C2686" s="58" t="s">
        <v>2458</v>
      </c>
      <c r="D2686" s="56">
        <v>7</v>
      </c>
      <c r="E2686" s="56">
        <v>7</v>
      </c>
      <c r="F2686" s="57">
        <v>1022.99</v>
      </c>
      <c r="G2686" s="57">
        <v>146.13999999999999</v>
      </c>
      <c r="H2686" s="57">
        <v>1022.99</v>
      </c>
      <c r="I2686" s="57" t="s">
        <v>28</v>
      </c>
      <c r="J2686" s="57" t="s">
        <v>28</v>
      </c>
      <c r="K2686" s="57">
        <v>146.13999999999999</v>
      </c>
    </row>
    <row r="2687" spans="1:11" ht="33.75">
      <c r="A2687" s="54">
        <v>8017</v>
      </c>
      <c r="B2687" s="54" t="s">
        <v>506</v>
      </c>
      <c r="C2687" s="58" t="s">
        <v>2458</v>
      </c>
      <c r="D2687" s="56">
        <v>7</v>
      </c>
      <c r="E2687" s="56">
        <v>7</v>
      </c>
      <c r="F2687" s="57">
        <v>1022.99</v>
      </c>
      <c r="G2687" s="57">
        <v>146.13999999999999</v>
      </c>
      <c r="H2687" s="57">
        <v>1022.99</v>
      </c>
      <c r="I2687" s="57" t="s">
        <v>28</v>
      </c>
      <c r="J2687" s="57" t="s">
        <v>28</v>
      </c>
      <c r="K2687" s="57">
        <v>146.13999999999999</v>
      </c>
    </row>
    <row r="2688" spans="1:11" ht="33.75">
      <c r="A2688" s="54">
        <v>8017</v>
      </c>
      <c r="B2688" s="54" t="s">
        <v>504</v>
      </c>
      <c r="C2688" s="58" t="s">
        <v>2458</v>
      </c>
      <c r="D2688" s="56">
        <v>7</v>
      </c>
      <c r="E2688" s="56">
        <v>7</v>
      </c>
      <c r="F2688" s="57">
        <v>1022.99</v>
      </c>
      <c r="G2688" s="57">
        <v>146.13999999999999</v>
      </c>
      <c r="H2688" s="57">
        <v>1022.99</v>
      </c>
      <c r="I2688" s="57" t="s">
        <v>28</v>
      </c>
      <c r="J2688" s="57" t="s">
        <v>28</v>
      </c>
      <c r="K2688" s="57">
        <v>146.13999999999999</v>
      </c>
    </row>
    <row r="2689" spans="1:11" ht="33.75">
      <c r="A2689" s="54">
        <v>8017</v>
      </c>
      <c r="B2689" s="54" t="s">
        <v>502</v>
      </c>
      <c r="C2689" s="58" t="s">
        <v>2458</v>
      </c>
      <c r="D2689" s="56">
        <v>7</v>
      </c>
      <c r="E2689" s="56">
        <v>7</v>
      </c>
      <c r="F2689" s="57">
        <v>1022.99</v>
      </c>
      <c r="G2689" s="57">
        <v>146.13999999999999</v>
      </c>
      <c r="H2689" s="57">
        <v>1022.99</v>
      </c>
      <c r="I2689" s="57" t="s">
        <v>28</v>
      </c>
      <c r="J2689" s="57" t="s">
        <v>28</v>
      </c>
      <c r="K2689" s="57">
        <v>146.13999999999999</v>
      </c>
    </row>
    <row r="2690" spans="1:11" ht="33.75">
      <c r="A2690" s="54">
        <v>8017</v>
      </c>
      <c r="B2690" s="54" t="s">
        <v>500</v>
      </c>
      <c r="C2690" s="58" t="s">
        <v>2458</v>
      </c>
      <c r="D2690" s="56">
        <v>7</v>
      </c>
      <c r="E2690" s="56">
        <v>7</v>
      </c>
      <c r="F2690" s="57">
        <v>1022.99</v>
      </c>
      <c r="G2690" s="57">
        <v>146.13999999999999</v>
      </c>
      <c r="H2690" s="57">
        <v>1022.99</v>
      </c>
      <c r="I2690" s="57" t="s">
        <v>28</v>
      </c>
      <c r="J2690" s="57" t="s">
        <v>28</v>
      </c>
      <c r="K2690" s="57">
        <v>146.13999999999999</v>
      </c>
    </row>
    <row r="2691" spans="1:11" ht="33.75">
      <c r="A2691" s="54">
        <v>8017</v>
      </c>
      <c r="B2691" s="54" t="s">
        <v>498</v>
      </c>
      <c r="C2691" s="58" t="s">
        <v>2458</v>
      </c>
      <c r="D2691" s="56">
        <v>7</v>
      </c>
      <c r="E2691" s="56">
        <v>7</v>
      </c>
      <c r="F2691" s="57">
        <v>1022.99</v>
      </c>
      <c r="G2691" s="57">
        <v>146.13999999999999</v>
      </c>
      <c r="H2691" s="57">
        <v>1022.99</v>
      </c>
      <c r="I2691" s="57" t="s">
        <v>28</v>
      </c>
      <c r="J2691" s="57" t="s">
        <v>28</v>
      </c>
      <c r="K2691" s="57">
        <v>146.13999999999999</v>
      </c>
    </row>
    <row r="2692" spans="1:11" ht="33.75">
      <c r="A2692" s="54">
        <v>8017</v>
      </c>
      <c r="B2692" s="54" t="s">
        <v>496</v>
      </c>
      <c r="C2692" s="58" t="s">
        <v>2458</v>
      </c>
      <c r="D2692" s="56">
        <v>7</v>
      </c>
      <c r="E2692" s="56">
        <v>7</v>
      </c>
      <c r="F2692" s="57">
        <v>1022.99</v>
      </c>
      <c r="G2692" s="57">
        <v>146.13999999999999</v>
      </c>
      <c r="H2692" s="57">
        <v>1022.99</v>
      </c>
      <c r="I2692" s="57" t="s">
        <v>28</v>
      </c>
      <c r="J2692" s="57" t="s">
        <v>28</v>
      </c>
      <c r="K2692" s="57">
        <v>146.13999999999999</v>
      </c>
    </row>
    <row r="2693" spans="1:11" ht="33.75">
      <c r="A2693" s="54">
        <v>8017</v>
      </c>
      <c r="B2693" s="54" t="s">
        <v>494</v>
      </c>
      <c r="C2693" s="58" t="s">
        <v>2458</v>
      </c>
      <c r="D2693" s="56">
        <v>7</v>
      </c>
      <c r="E2693" s="56">
        <v>7</v>
      </c>
      <c r="F2693" s="57">
        <v>1022.99</v>
      </c>
      <c r="G2693" s="57">
        <v>146.13999999999999</v>
      </c>
      <c r="H2693" s="57">
        <v>1022.99</v>
      </c>
      <c r="I2693" s="57" t="s">
        <v>28</v>
      </c>
      <c r="J2693" s="57" t="s">
        <v>28</v>
      </c>
      <c r="K2693" s="57">
        <v>146.13999999999999</v>
      </c>
    </row>
    <row r="2694" spans="1:11" ht="33.75">
      <c r="A2694" s="54">
        <v>8017</v>
      </c>
      <c r="B2694" s="54" t="s">
        <v>492</v>
      </c>
      <c r="C2694" s="58" t="s">
        <v>2458</v>
      </c>
      <c r="D2694" s="56">
        <v>7</v>
      </c>
      <c r="E2694" s="56">
        <v>7</v>
      </c>
      <c r="F2694" s="57">
        <v>1022.99</v>
      </c>
      <c r="G2694" s="57">
        <v>146.13999999999999</v>
      </c>
      <c r="H2694" s="57">
        <v>1022.99</v>
      </c>
      <c r="I2694" s="57" t="s">
        <v>28</v>
      </c>
      <c r="J2694" s="57" t="s">
        <v>28</v>
      </c>
      <c r="K2694" s="57">
        <v>146.13999999999999</v>
      </c>
    </row>
    <row r="2695" spans="1:11" ht="33.75">
      <c r="A2695" s="54">
        <v>8017</v>
      </c>
      <c r="B2695" s="54" t="s">
        <v>490</v>
      </c>
      <c r="C2695" s="58" t="s">
        <v>2458</v>
      </c>
      <c r="D2695" s="56">
        <v>7</v>
      </c>
      <c r="E2695" s="56">
        <v>7</v>
      </c>
      <c r="F2695" s="57">
        <v>1022.99</v>
      </c>
      <c r="G2695" s="57">
        <v>146.13999999999999</v>
      </c>
      <c r="H2695" s="57">
        <v>1022.99</v>
      </c>
      <c r="I2695" s="57" t="s">
        <v>28</v>
      </c>
      <c r="J2695" s="57" t="s">
        <v>28</v>
      </c>
      <c r="K2695" s="57">
        <v>146.13999999999999</v>
      </c>
    </row>
    <row r="2696" spans="1:11" ht="33.75">
      <c r="A2696" s="54">
        <v>8017</v>
      </c>
      <c r="B2696" s="54" t="s">
        <v>488</v>
      </c>
      <c r="C2696" s="58" t="s">
        <v>2458</v>
      </c>
      <c r="D2696" s="56">
        <v>7</v>
      </c>
      <c r="E2696" s="56">
        <v>7</v>
      </c>
      <c r="F2696" s="57">
        <v>1022.99</v>
      </c>
      <c r="G2696" s="57">
        <v>146.13999999999999</v>
      </c>
      <c r="H2696" s="57">
        <v>1022.99</v>
      </c>
      <c r="I2696" s="57" t="s">
        <v>28</v>
      </c>
      <c r="J2696" s="57" t="s">
        <v>28</v>
      </c>
      <c r="K2696" s="57">
        <v>146.13999999999999</v>
      </c>
    </row>
    <row r="2697" spans="1:11" ht="33.75">
      <c r="A2697" s="54">
        <v>8017</v>
      </c>
      <c r="B2697" s="54" t="s">
        <v>486</v>
      </c>
      <c r="C2697" s="58" t="s">
        <v>2458</v>
      </c>
      <c r="D2697" s="56">
        <v>7</v>
      </c>
      <c r="E2697" s="56">
        <v>7</v>
      </c>
      <c r="F2697" s="57">
        <v>1022.99</v>
      </c>
      <c r="G2697" s="57">
        <v>146.13999999999999</v>
      </c>
      <c r="H2697" s="57">
        <v>1022.99</v>
      </c>
      <c r="I2697" s="57" t="s">
        <v>28</v>
      </c>
      <c r="J2697" s="57" t="s">
        <v>28</v>
      </c>
      <c r="K2697" s="57">
        <v>146.13999999999999</v>
      </c>
    </row>
    <row r="2698" spans="1:11" ht="33.75">
      <c r="A2698" s="54">
        <v>8017</v>
      </c>
      <c r="B2698" s="54" t="s">
        <v>484</v>
      </c>
      <c r="C2698" s="58" t="s">
        <v>2458</v>
      </c>
      <c r="D2698" s="56">
        <v>7</v>
      </c>
      <c r="E2698" s="56">
        <v>7</v>
      </c>
      <c r="F2698" s="57">
        <v>1022.99</v>
      </c>
      <c r="G2698" s="57">
        <v>146.13999999999999</v>
      </c>
      <c r="H2698" s="57">
        <v>1022.99</v>
      </c>
      <c r="I2698" s="57" t="s">
        <v>28</v>
      </c>
      <c r="J2698" s="57" t="s">
        <v>28</v>
      </c>
      <c r="K2698" s="57">
        <v>146.13999999999999</v>
      </c>
    </row>
    <row r="2699" spans="1:11" ht="33.75">
      <c r="A2699" s="54">
        <v>8017</v>
      </c>
      <c r="B2699" s="54" t="s">
        <v>482</v>
      </c>
      <c r="C2699" s="58" t="s">
        <v>2458</v>
      </c>
      <c r="D2699" s="56">
        <v>7</v>
      </c>
      <c r="E2699" s="56">
        <v>7</v>
      </c>
      <c r="F2699" s="57">
        <v>1022.99</v>
      </c>
      <c r="G2699" s="57">
        <v>146.13999999999999</v>
      </c>
      <c r="H2699" s="57">
        <v>1022.99</v>
      </c>
      <c r="I2699" s="57" t="s">
        <v>28</v>
      </c>
      <c r="J2699" s="57" t="s">
        <v>28</v>
      </c>
      <c r="K2699" s="57">
        <v>146.13999999999999</v>
      </c>
    </row>
    <row r="2700" spans="1:11" ht="22.5">
      <c r="A2700" s="54">
        <v>8018</v>
      </c>
      <c r="B2700" s="54" t="s">
        <v>530</v>
      </c>
      <c r="C2700" s="58" t="s">
        <v>2459</v>
      </c>
      <c r="D2700" s="56">
        <v>7</v>
      </c>
      <c r="E2700" s="56">
        <v>7</v>
      </c>
      <c r="F2700" s="57">
        <v>633.48</v>
      </c>
      <c r="G2700" s="57">
        <v>90.5</v>
      </c>
      <c r="H2700" s="57">
        <v>633.48</v>
      </c>
      <c r="I2700" s="57" t="s">
        <v>28</v>
      </c>
      <c r="J2700" s="57" t="s">
        <v>28</v>
      </c>
      <c r="K2700" s="57">
        <v>90.5</v>
      </c>
    </row>
    <row r="2701" spans="1:11" ht="22.5">
      <c r="A2701" s="54">
        <v>8018</v>
      </c>
      <c r="B2701" s="54" t="s">
        <v>528</v>
      </c>
      <c r="C2701" s="58" t="s">
        <v>2459</v>
      </c>
      <c r="D2701" s="56">
        <v>7</v>
      </c>
      <c r="E2701" s="56">
        <v>7</v>
      </c>
      <c r="F2701" s="57">
        <v>633.48</v>
      </c>
      <c r="G2701" s="57">
        <v>90.5</v>
      </c>
      <c r="H2701" s="57">
        <v>633.48</v>
      </c>
      <c r="I2701" s="57" t="s">
        <v>28</v>
      </c>
      <c r="J2701" s="57" t="s">
        <v>28</v>
      </c>
      <c r="K2701" s="57">
        <v>90.5</v>
      </c>
    </row>
    <row r="2702" spans="1:11" ht="22.5">
      <c r="A2702" s="54">
        <v>8018</v>
      </c>
      <c r="B2702" s="54" t="s">
        <v>526</v>
      </c>
      <c r="C2702" s="58" t="s">
        <v>2459</v>
      </c>
      <c r="D2702" s="56">
        <v>7</v>
      </c>
      <c r="E2702" s="56">
        <v>7</v>
      </c>
      <c r="F2702" s="57">
        <v>633.48</v>
      </c>
      <c r="G2702" s="57">
        <v>90.5</v>
      </c>
      <c r="H2702" s="57">
        <v>633.48</v>
      </c>
      <c r="I2702" s="57" t="s">
        <v>28</v>
      </c>
      <c r="J2702" s="57" t="s">
        <v>28</v>
      </c>
      <c r="K2702" s="57">
        <v>90.5</v>
      </c>
    </row>
    <row r="2703" spans="1:11" ht="22.5">
      <c r="A2703" s="54">
        <v>8018</v>
      </c>
      <c r="B2703" s="54" t="s">
        <v>524</v>
      </c>
      <c r="C2703" s="58" t="s">
        <v>2459</v>
      </c>
      <c r="D2703" s="56">
        <v>7</v>
      </c>
      <c r="E2703" s="56">
        <v>7</v>
      </c>
      <c r="F2703" s="57">
        <v>633.48</v>
      </c>
      <c r="G2703" s="57">
        <v>90.5</v>
      </c>
      <c r="H2703" s="57">
        <v>633.48</v>
      </c>
      <c r="I2703" s="57" t="s">
        <v>28</v>
      </c>
      <c r="J2703" s="57" t="s">
        <v>28</v>
      </c>
      <c r="K2703" s="57">
        <v>90.5</v>
      </c>
    </row>
    <row r="2704" spans="1:11" ht="22.5">
      <c r="A2704" s="54">
        <v>8018</v>
      </c>
      <c r="B2704" s="54" t="s">
        <v>522</v>
      </c>
      <c r="C2704" s="58" t="s">
        <v>2459</v>
      </c>
      <c r="D2704" s="56">
        <v>7</v>
      </c>
      <c r="E2704" s="56">
        <v>7</v>
      </c>
      <c r="F2704" s="57">
        <v>633.48</v>
      </c>
      <c r="G2704" s="57">
        <v>90.5</v>
      </c>
      <c r="H2704" s="57">
        <v>633.48</v>
      </c>
      <c r="I2704" s="57" t="s">
        <v>28</v>
      </c>
      <c r="J2704" s="57" t="s">
        <v>28</v>
      </c>
      <c r="K2704" s="57">
        <v>90.5</v>
      </c>
    </row>
    <row r="2705" spans="1:11" ht="22.5">
      <c r="A2705" s="54">
        <v>8018</v>
      </c>
      <c r="B2705" s="54" t="s">
        <v>520</v>
      </c>
      <c r="C2705" s="58" t="s">
        <v>2459</v>
      </c>
      <c r="D2705" s="56">
        <v>7</v>
      </c>
      <c r="E2705" s="56">
        <v>7</v>
      </c>
      <c r="F2705" s="57">
        <v>633.48</v>
      </c>
      <c r="G2705" s="57">
        <v>90.5</v>
      </c>
      <c r="H2705" s="57">
        <v>633.48</v>
      </c>
      <c r="I2705" s="57" t="s">
        <v>28</v>
      </c>
      <c r="J2705" s="57" t="s">
        <v>28</v>
      </c>
      <c r="K2705" s="57">
        <v>90.5</v>
      </c>
    </row>
    <row r="2706" spans="1:11" ht="33.75">
      <c r="A2706" s="54">
        <v>8019</v>
      </c>
      <c r="B2706" s="54" t="s">
        <v>548</v>
      </c>
      <c r="C2706" s="58" t="s">
        <v>2460</v>
      </c>
      <c r="D2706" s="56">
        <v>7</v>
      </c>
      <c r="E2706" s="56">
        <v>7</v>
      </c>
      <c r="F2706" s="57">
        <v>875.8</v>
      </c>
      <c r="G2706" s="57">
        <v>125.11</v>
      </c>
      <c r="H2706" s="57">
        <v>875.8</v>
      </c>
      <c r="I2706" s="57" t="s">
        <v>28</v>
      </c>
      <c r="J2706" s="57" t="s">
        <v>28</v>
      </c>
      <c r="K2706" s="57">
        <v>125.11</v>
      </c>
    </row>
    <row r="2707" spans="1:11" ht="33.75">
      <c r="A2707" s="54">
        <v>8019</v>
      </c>
      <c r="B2707" s="54" t="s">
        <v>546</v>
      </c>
      <c r="C2707" s="58" t="s">
        <v>2460</v>
      </c>
      <c r="D2707" s="56">
        <v>7</v>
      </c>
      <c r="E2707" s="56">
        <v>7</v>
      </c>
      <c r="F2707" s="57">
        <v>875.8</v>
      </c>
      <c r="G2707" s="57">
        <v>125.11</v>
      </c>
      <c r="H2707" s="57">
        <v>875.8</v>
      </c>
      <c r="I2707" s="57" t="s">
        <v>28</v>
      </c>
      <c r="J2707" s="57" t="s">
        <v>28</v>
      </c>
      <c r="K2707" s="57">
        <v>125.11</v>
      </c>
    </row>
    <row r="2708" spans="1:11" ht="33.75">
      <c r="A2708" s="54">
        <v>8019</v>
      </c>
      <c r="B2708" s="54" t="s">
        <v>544</v>
      </c>
      <c r="C2708" s="58" t="s">
        <v>2460</v>
      </c>
      <c r="D2708" s="56">
        <v>7</v>
      </c>
      <c r="E2708" s="56">
        <v>7</v>
      </c>
      <c r="F2708" s="57">
        <v>875.8</v>
      </c>
      <c r="G2708" s="57">
        <v>125.11</v>
      </c>
      <c r="H2708" s="57">
        <v>875.8</v>
      </c>
      <c r="I2708" s="57" t="s">
        <v>28</v>
      </c>
      <c r="J2708" s="57" t="s">
        <v>28</v>
      </c>
      <c r="K2708" s="57">
        <v>125.11</v>
      </c>
    </row>
    <row r="2709" spans="1:11" ht="33.75">
      <c r="A2709" s="54">
        <v>8019</v>
      </c>
      <c r="B2709" s="54" t="s">
        <v>542</v>
      </c>
      <c r="C2709" s="58" t="s">
        <v>2460</v>
      </c>
      <c r="D2709" s="56">
        <v>7</v>
      </c>
      <c r="E2709" s="56">
        <v>7</v>
      </c>
      <c r="F2709" s="57">
        <v>875.8</v>
      </c>
      <c r="G2709" s="57">
        <v>125.11</v>
      </c>
      <c r="H2709" s="57">
        <v>875.8</v>
      </c>
      <c r="I2709" s="57" t="s">
        <v>28</v>
      </c>
      <c r="J2709" s="57" t="s">
        <v>28</v>
      </c>
      <c r="K2709" s="57">
        <v>125.11</v>
      </c>
    </row>
    <row r="2710" spans="1:11" ht="33.75">
      <c r="A2710" s="54">
        <v>8019</v>
      </c>
      <c r="B2710" s="54" t="s">
        <v>540</v>
      </c>
      <c r="C2710" s="58" t="s">
        <v>2460</v>
      </c>
      <c r="D2710" s="56">
        <v>7</v>
      </c>
      <c r="E2710" s="56">
        <v>7</v>
      </c>
      <c r="F2710" s="57">
        <v>875.8</v>
      </c>
      <c r="G2710" s="57">
        <v>125.11</v>
      </c>
      <c r="H2710" s="57">
        <v>875.8</v>
      </c>
      <c r="I2710" s="57" t="s">
        <v>28</v>
      </c>
      <c r="J2710" s="57" t="s">
        <v>28</v>
      </c>
      <c r="K2710" s="57">
        <v>125.11</v>
      </c>
    </row>
    <row r="2711" spans="1:11" ht="33.75">
      <c r="A2711" s="54">
        <v>8019</v>
      </c>
      <c r="B2711" s="54" t="s">
        <v>538</v>
      </c>
      <c r="C2711" s="58" t="s">
        <v>2460</v>
      </c>
      <c r="D2711" s="56">
        <v>7</v>
      </c>
      <c r="E2711" s="56">
        <v>7</v>
      </c>
      <c r="F2711" s="57">
        <v>875.8</v>
      </c>
      <c r="G2711" s="57">
        <v>125.11</v>
      </c>
      <c r="H2711" s="57">
        <v>875.8</v>
      </c>
      <c r="I2711" s="57" t="s">
        <v>28</v>
      </c>
      <c r="J2711" s="57" t="s">
        <v>28</v>
      </c>
      <c r="K2711" s="57">
        <v>125.11</v>
      </c>
    </row>
    <row r="2712" spans="1:11" ht="33.75">
      <c r="A2712" s="54">
        <v>8019</v>
      </c>
      <c r="B2712" s="54" t="s">
        <v>536</v>
      </c>
      <c r="C2712" s="58" t="s">
        <v>2460</v>
      </c>
      <c r="D2712" s="56">
        <v>7</v>
      </c>
      <c r="E2712" s="56">
        <v>7</v>
      </c>
      <c r="F2712" s="57">
        <v>875.8</v>
      </c>
      <c r="G2712" s="57">
        <v>125.11</v>
      </c>
      <c r="H2712" s="57">
        <v>875.8</v>
      </c>
      <c r="I2712" s="57" t="s">
        <v>28</v>
      </c>
      <c r="J2712" s="57" t="s">
        <v>28</v>
      </c>
      <c r="K2712" s="57">
        <v>125.11</v>
      </c>
    </row>
    <row r="2713" spans="1:11" ht="33.75">
      <c r="A2713" s="54">
        <v>8019</v>
      </c>
      <c r="B2713" s="54" t="s">
        <v>534</v>
      </c>
      <c r="C2713" s="58" t="s">
        <v>2460</v>
      </c>
      <c r="D2713" s="56">
        <v>7</v>
      </c>
      <c r="E2713" s="56">
        <v>7</v>
      </c>
      <c r="F2713" s="57">
        <v>875.8</v>
      </c>
      <c r="G2713" s="57">
        <v>125.11</v>
      </c>
      <c r="H2713" s="57">
        <v>875.8</v>
      </c>
      <c r="I2713" s="57" t="s">
        <v>28</v>
      </c>
      <c r="J2713" s="57" t="s">
        <v>28</v>
      </c>
      <c r="K2713" s="57">
        <v>125.11</v>
      </c>
    </row>
    <row r="2714" spans="1:11" ht="45">
      <c r="A2714" s="54">
        <v>8020</v>
      </c>
      <c r="B2714" s="54" t="s">
        <v>566</v>
      </c>
      <c r="C2714" s="58" t="s">
        <v>2461</v>
      </c>
      <c r="D2714" s="56">
        <v>7</v>
      </c>
      <c r="E2714" s="56">
        <v>7</v>
      </c>
      <c r="F2714" s="57">
        <v>538.9</v>
      </c>
      <c r="G2714" s="57">
        <v>76.989999999999995</v>
      </c>
      <c r="H2714" s="57">
        <v>538.9</v>
      </c>
      <c r="I2714" s="57" t="s">
        <v>28</v>
      </c>
      <c r="J2714" s="57" t="s">
        <v>28</v>
      </c>
      <c r="K2714" s="57">
        <v>76.989999999999995</v>
      </c>
    </row>
    <row r="2715" spans="1:11" ht="45">
      <c r="A2715" s="54">
        <v>8020</v>
      </c>
      <c r="B2715" s="54" t="s">
        <v>564</v>
      </c>
      <c r="C2715" s="58" t="s">
        <v>2461</v>
      </c>
      <c r="D2715" s="56">
        <v>7</v>
      </c>
      <c r="E2715" s="56">
        <v>7</v>
      </c>
      <c r="F2715" s="57">
        <v>538.9</v>
      </c>
      <c r="G2715" s="57">
        <v>76.989999999999995</v>
      </c>
      <c r="H2715" s="57">
        <v>538.9</v>
      </c>
      <c r="I2715" s="57" t="s">
        <v>28</v>
      </c>
      <c r="J2715" s="57" t="s">
        <v>28</v>
      </c>
      <c r="K2715" s="57">
        <v>76.989999999999995</v>
      </c>
    </row>
    <row r="2716" spans="1:11" ht="45">
      <c r="A2716" s="54">
        <v>8020</v>
      </c>
      <c r="B2716" s="54" t="s">
        <v>562</v>
      </c>
      <c r="C2716" s="58" t="s">
        <v>2461</v>
      </c>
      <c r="D2716" s="56">
        <v>7</v>
      </c>
      <c r="E2716" s="56">
        <v>7</v>
      </c>
      <c r="F2716" s="57">
        <v>538.9</v>
      </c>
      <c r="G2716" s="57">
        <v>76.989999999999995</v>
      </c>
      <c r="H2716" s="57">
        <v>538.9</v>
      </c>
      <c r="I2716" s="57" t="s">
        <v>28</v>
      </c>
      <c r="J2716" s="57" t="s">
        <v>28</v>
      </c>
      <c r="K2716" s="57">
        <v>76.989999999999995</v>
      </c>
    </row>
    <row r="2717" spans="1:11" ht="45">
      <c r="A2717" s="54">
        <v>8020</v>
      </c>
      <c r="B2717" s="54" t="s">
        <v>560</v>
      </c>
      <c r="C2717" s="58" t="s">
        <v>2461</v>
      </c>
      <c r="D2717" s="56">
        <v>7</v>
      </c>
      <c r="E2717" s="56">
        <v>7</v>
      </c>
      <c r="F2717" s="57">
        <v>538.9</v>
      </c>
      <c r="G2717" s="57">
        <v>76.989999999999995</v>
      </c>
      <c r="H2717" s="57">
        <v>538.9</v>
      </c>
      <c r="I2717" s="57" t="s">
        <v>28</v>
      </c>
      <c r="J2717" s="57" t="s">
        <v>28</v>
      </c>
      <c r="K2717" s="57">
        <v>76.989999999999995</v>
      </c>
    </row>
    <row r="2718" spans="1:11" ht="45">
      <c r="A2718" s="54">
        <v>8020</v>
      </c>
      <c r="B2718" s="54" t="s">
        <v>558</v>
      </c>
      <c r="C2718" s="58" t="s">
        <v>2461</v>
      </c>
      <c r="D2718" s="56">
        <v>7</v>
      </c>
      <c r="E2718" s="56">
        <v>7</v>
      </c>
      <c r="F2718" s="57">
        <v>538.9</v>
      </c>
      <c r="G2718" s="57">
        <v>76.989999999999995</v>
      </c>
      <c r="H2718" s="57">
        <v>538.9</v>
      </c>
      <c r="I2718" s="57" t="s">
        <v>28</v>
      </c>
      <c r="J2718" s="57" t="s">
        <v>28</v>
      </c>
      <c r="K2718" s="57">
        <v>76.989999999999995</v>
      </c>
    </row>
    <row r="2719" spans="1:11" ht="45">
      <c r="A2719" s="54">
        <v>8020</v>
      </c>
      <c r="B2719" s="54" t="s">
        <v>556</v>
      </c>
      <c r="C2719" s="58" t="s">
        <v>2461</v>
      </c>
      <c r="D2719" s="56">
        <v>7</v>
      </c>
      <c r="E2719" s="56">
        <v>7</v>
      </c>
      <c r="F2719" s="57">
        <v>538.9</v>
      </c>
      <c r="G2719" s="57">
        <v>76.989999999999995</v>
      </c>
      <c r="H2719" s="57">
        <v>538.9</v>
      </c>
      <c r="I2719" s="57" t="s">
        <v>28</v>
      </c>
      <c r="J2719" s="57" t="s">
        <v>28</v>
      </c>
      <c r="K2719" s="57">
        <v>76.989999999999995</v>
      </c>
    </row>
    <row r="2720" spans="1:11" ht="45">
      <c r="A2720" s="54">
        <v>8020</v>
      </c>
      <c r="B2720" s="54" t="s">
        <v>554</v>
      </c>
      <c r="C2720" s="58" t="s">
        <v>2461</v>
      </c>
      <c r="D2720" s="56">
        <v>7</v>
      </c>
      <c r="E2720" s="56">
        <v>7</v>
      </c>
      <c r="F2720" s="57">
        <v>538.9</v>
      </c>
      <c r="G2720" s="57">
        <v>76.989999999999995</v>
      </c>
      <c r="H2720" s="57">
        <v>538.9</v>
      </c>
      <c r="I2720" s="57" t="s">
        <v>28</v>
      </c>
      <c r="J2720" s="57" t="s">
        <v>28</v>
      </c>
      <c r="K2720" s="57">
        <v>76.989999999999995</v>
      </c>
    </row>
    <row r="2721" spans="1:11" ht="45">
      <c r="A2721" s="54">
        <v>8020</v>
      </c>
      <c r="B2721" s="54" t="s">
        <v>552</v>
      </c>
      <c r="C2721" s="58" t="s">
        <v>2461</v>
      </c>
      <c r="D2721" s="56">
        <v>7</v>
      </c>
      <c r="E2721" s="56">
        <v>7</v>
      </c>
      <c r="F2721" s="57">
        <v>538.9</v>
      </c>
      <c r="G2721" s="57">
        <v>76.989999999999995</v>
      </c>
      <c r="H2721" s="57">
        <v>538.9</v>
      </c>
      <c r="I2721" s="57" t="s">
        <v>28</v>
      </c>
      <c r="J2721" s="57" t="s">
        <v>28</v>
      </c>
      <c r="K2721" s="57">
        <v>76.989999999999995</v>
      </c>
    </row>
    <row r="2722" spans="1:11" ht="33.75">
      <c r="A2722" s="54">
        <v>8021</v>
      </c>
      <c r="B2722" s="54" t="s">
        <v>574</v>
      </c>
      <c r="C2722" s="58" t="s">
        <v>2462</v>
      </c>
      <c r="D2722" s="56">
        <v>7</v>
      </c>
      <c r="E2722" s="56">
        <v>7</v>
      </c>
      <c r="F2722" s="57">
        <v>899.61</v>
      </c>
      <c r="G2722" s="57">
        <v>128.52000000000001</v>
      </c>
      <c r="H2722" s="57">
        <v>899.61</v>
      </c>
      <c r="I2722" s="57" t="s">
        <v>28</v>
      </c>
      <c r="J2722" s="57" t="s">
        <v>28</v>
      </c>
      <c r="K2722" s="57">
        <v>128.52000000000001</v>
      </c>
    </row>
    <row r="2723" spans="1:11" ht="33.75">
      <c r="A2723" s="54">
        <v>8021</v>
      </c>
      <c r="B2723" s="54" t="s">
        <v>572</v>
      </c>
      <c r="C2723" s="58" t="s">
        <v>2462</v>
      </c>
      <c r="D2723" s="56">
        <v>7</v>
      </c>
      <c r="E2723" s="56">
        <v>7</v>
      </c>
      <c r="F2723" s="57">
        <v>899.61</v>
      </c>
      <c r="G2723" s="57">
        <v>128.52000000000001</v>
      </c>
      <c r="H2723" s="57">
        <v>899.61</v>
      </c>
      <c r="I2723" s="57" t="s">
        <v>28</v>
      </c>
      <c r="J2723" s="57" t="s">
        <v>28</v>
      </c>
      <c r="K2723" s="57">
        <v>128.52000000000001</v>
      </c>
    </row>
    <row r="2724" spans="1:11" ht="33.75">
      <c r="A2724" s="54">
        <v>8021</v>
      </c>
      <c r="B2724" s="54" t="s">
        <v>570</v>
      </c>
      <c r="C2724" s="58" t="s">
        <v>2462</v>
      </c>
      <c r="D2724" s="56">
        <v>7</v>
      </c>
      <c r="E2724" s="56">
        <v>7</v>
      </c>
      <c r="F2724" s="57">
        <v>899.61</v>
      </c>
      <c r="G2724" s="57">
        <v>128.52000000000001</v>
      </c>
      <c r="H2724" s="57">
        <v>899.61</v>
      </c>
      <c r="I2724" s="57" t="s">
        <v>28</v>
      </c>
      <c r="J2724" s="57" t="s">
        <v>28</v>
      </c>
      <c r="K2724" s="57">
        <v>128.52000000000001</v>
      </c>
    </row>
    <row r="2725" spans="1:11" ht="33.75">
      <c r="A2725" s="54">
        <v>8021</v>
      </c>
      <c r="B2725" s="54" t="s">
        <v>592</v>
      </c>
      <c r="C2725" s="58" t="s">
        <v>2462</v>
      </c>
      <c r="D2725" s="56">
        <v>7</v>
      </c>
      <c r="E2725" s="56">
        <v>7</v>
      </c>
      <c r="F2725" s="57">
        <v>899.61</v>
      </c>
      <c r="G2725" s="57">
        <v>128.52000000000001</v>
      </c>
      <c r="H2725" s="57">
        <v>899.61</v>
      </c>
      <c r="I2725" s="57" t="s">
        <v>28</v>
      </c>
      <c r="J2725" s="57" t="s">
        <v>28</v>
      </c>
      <c r="K2725" s="57">
        <v>128.52000000000001</v>
      </c>
    </row>
    <row r="2726" spans="1:11" ht="33.75">
      <c r="A2726" s="54">
        <v>8021</v>
      </c>
      <c r="B2726" s="54" t="s">
        <v>590</v>
      </c>
      <c r="C2726" s="58" t="s">
        <v>2462</v>
      </c>
      <c r="D2726" s="56">
        <v>7</v>
      </c>
      <c r="E2726" s="56">
        <v>7</v>
      </c>
      <c r="F2726" s="57">
        <v>899.61</v>
      </c>
      <c r="G2726" s="57">
        <v>128.52000000000001</v>
      </c>
      <c r="H2726" s="57">
        <v>899.61</v>
      </c>
      <c r="I2726" s="57" t="s">
        <v>28</v>
      </c>
      <c r="J2726" s="57" t="s">
        <v>28</v>
      </c>
      <c r="K2726" s="57">
        <v>128.52000000000001</v>
      </c>
    </row>
    <row r="2727" spans="1:11" ht="33.75">
      <c r="A2727" s="54">
        <v>8021</v>
      </c>
      <c r="B2727" s="54" t="s">
        <v>588</v>
      </c>
      <c r="C2727" s="58" t="s">
        <v>2462</v>
      </c>
      <c r="D2727" s="56">
        <v>7</v>
      </c>
      <c r="E2727" s="56">
        <v>7</v>
      </c>
      <c r="F2727" s="57">
        <v>899.61</v>
      </c>
      <c r="G2727" s="57">
        <v>128.52000000000001</v>
      </c>
      <c r="H2727" s="57">
        <v>899.61</v>
      </c>
      <c r="I2727" s="57" t="s">
        <v>28</v>
      </c>
      <c r="J2727" s="57" t="s">
        <v>28</v>
      </c>
      <c r="K2727" s="57">
        <v>128.52000000000001</v>
      </c>
    </row>
    <row r="2728" spans="1:11" ht="33.75">
      <c r="A2728" s="54">
        <v>8021</v>
      </c>
      <c r="B2728" s="54" t="s">
        <v>586</v>
      </c>
      <c r="C2728" s="58" t="s">
        <v>2462</v>
      </c>
      <c r="D2728" s="56">
        <v>7</v>
      </c>
      <c r="E2728" s="56">
        <v>7</v>
      </c>
      <c r="F2728" s="57">
        <v>899.61</v>
      </c>
      <c r="G2728" s="57">
        <v>128.52000000000001</v>
      </c>
      <c r="H2728" s="57">
        <v>899.61</v>
      </c>
      <c r="I2728" s="57" t="s">
        <v>28</v>
      </c>
      <c r="J2728" s="57" t="s">
        <v>28</v>
      </c>
      <c r="K2728" s="57">
        <v>128.52000000000001</v>
      </c>
    </row>
    <row r="2729" spans="1:11" ht="33.75">
      <c r="A2729" s="54">
        <v>8021</v>
      </c>
      <c r="B2729" s="54" t="s">
        <v>584</v>
      </c>
      <c r="C2729" s="58" t="s">
        <v>2462</v>
      </c>
      <c r="D2729" s="56">
        <v>7</v>
      </c>
      <c r="E2729" s="56">
        <v>7</v>
      </c>
      <c r="F2729" s="57">
        <v>899.61</v>
      </c>
      <c r="G2729" s="57">
        <v>128.52000000000001</v>
      </c>
      <c r="H2729" s="57">
        <v>899.61</v>
      </c>
      <c r="I2729" s="57" t="s">
        <v>28</v>
      </c>
      <c r="J2729" s="57" t="s">
        <v>28</v>
      </c>
      <c r="K2729" s="57">
        <v>128.52000000000001</v>
      </c>
    </row>
    <row r="2730" spans="1:11" ht="33.75">
      <c r="A2730" s="54">
        <v>8021</v>
      </c>
      <c r="B2730" s="54" t="s">
        <v>582</v>
      </c>
      <c r="C2730" s="58" t="s">
        <v>2462</v>
      </c>
      <c r="D2730" s="56">
        <v>7</v>
      </c>
      <c r="E2730" s="56">
        <v>7</v>
      </c>
      <c r="F2730" s="57">
        <v>899.61</v>
      </c>
      <c r="G2730" s="57">
        <v>128.52000000000001</v>
      </c>
      <c r="H2730" s="57">
        <v>899.61</v>
      </c>
      <c r="I2730" s="57" t="s">
        <v>28</v>
      </c>
      <c r="J2730" s="57" t="s">
        <v>28</v>
      </c>
      <c r="K2730" s="57">
        <v>128.52000000000001</v>
      </c>
    </row>
    <row r="2731" spans="1:11" ht="33.75">
      <c r="A2731" s="54">
        <v>8021</v>
      </c>
      <c r="B2731" s="54" t="s">
        <v>580</v>
      </c>
      <c r="C2731" s="58" t="s">
        <v>2462</v>
      </c>
      <c r="D2731" s="56">
        <v>7</v>
      </c>
      <c r="E2731" s="56">
        <v>7</v>
      </c>
      <c r="F2731" s="57">
        <v>899.61</v>
      </c>
      <c r="G2731" s="57">
        <v>128.52000000000001</v>
      </c>
      <c r="H2731" s="57">
        <v>899.61</v>
      </c>
      <c r="I2731" s="57" t="s">
        <v>28</v>
      </c>
      <c r="J2731" s="57" t="s">
        <v>28</v>
      </c>
      <c r="K2731" s="57">
        <v>128.52000000000001</v>
      </c>
    </row>
    <row r="2732" spans="1:11" ht="33.75">
      <c r="A2732" s="54">
        <v>8021</v>
      </c>
      <c r="B2732" s="54" t="s">
        <v>578</v>
      </c>
      <c r="C2732" s="58" t="s">
        <v>2462</v>
      </c>
      <c r="D2732" s="56">
        <v>7</v>
      </c>
      <c r="E2732" s="56">
        <v>7</v>
      </c>
      <c r="F2732" s="57">
        <v>899.61</v>
      </c>
      <c r="G2732" s="57">
        <v>128.52000000000001</v>
      </c>
      <c r="H2732" s="57">
        <v>899.61</v>
      </c>
      <c r="I2732" s="57" t="s">
        <v>28</v>
      </c>
      <c r="J2732" s="57" t="s">
        <v>28</v>
      </c>
      <c r="K2732" s="57">
        <v>128.52000000000001</v>
      </c>
    </row>
    <row r="2733" spans="1:11" ht="33.75">
      <c r="A2733" s="54">
        <v>8021</v>
      </c>
      <c r="B2733" s="54" t="s">
        <v>576</v>
      </c>
      <c r="C2733" s="58" t="s">
        <v>2462</v>
      </c>
      <c r="D2733" s="56">
        <v>7</v>
      </c>
      <c r="E2733" s="56">
        <v>7</v>
      </c>
      <c r="F2733" s="57">
        <v>899.61</v>
      </c>
      <c r="G2733" s="57">
        <v>128.52000000000001</v>
      </c>
      <c r="H2733" s="57">
        <v>899.61</v>
      </c>
      <c r="I2733" s="57" t="s">
        <v>28</v>
      </c>
      <c r="J2733" s="57" t="s">
        <v>28</v>
      </c>
      <c r="K2733" s="57">
        <v>128.52000000000001</v>
      </c>
    </row>
    <row r="2734" spans="1:11" ht="45">
      <c r="A2734" s="54">
        <v>8022</v>
      </c>
      <c r="B2734" s="54" t="s">
        <v>640</v>
      </c>
      <c r="C2734" s="58" t="s">
        <v>2463</v>
      </c>
      <c r="D2734" s="56">
        <v>7</v>
      </c>
      <c r="E2734" s="56">
        <v>7</v>
      </c>
      <c r="F2734" s="57">
        <v>1085.2</v>
      </c>
      <c r="G2734" s="57">
        <v>155.03</v>
      </c>
      <c r="H2734" s="57">
        <v>1085.2</v>
      </c>
      <c r="I2734" s="57" t="s">
        <v>28</v>
      </c>
      <c r="J2734" s="57" t="s">
        <v>28</v>
      </c>
      <c r="K2734" s="57">
        <v>155.03</v>
      </c>
    </row>
    <row r="2735" spans="1:11" ht="45">
      <c r="A2735" s="54">
        <v>8022</v>
      </c>
      <c r="B2735" s="54" t="s">
        <v>638</v>
      </c>
      <c r="C2735" s="58" t="s">
        <v>2463</v>
      </c>
      <c r="D2735" s="56">
        <v>7</v>
      </c>
      <c r="E2735" s="56">
        <v>7</v>
      </c>
      <c r="F2735" s="57">
        <v>1085.2</v>
      </c>
      <c r="G2735" s="57">
        <v>155.03</v>
      </c>
      <c r="H2735" s="57">
        <v>1085.2</v>
      </c>
      <c r="I2735" s="57" t="s">
        <v>28</v>
      </c>
      <c r="J2735" s="57" t="s">
        <v>28</v>
      </c>
      <c r="K2735" s="57">
        <v>155.03</v>
      </c>
    </row>
    <row r="2736" spans="1:11" ht="45">
      <c r="A2736" s="54">
        <v>8022</v>
      </c>
      <c r="B2736" s="54" t="s">
        <v>636</v>
      </c>
      <c r="C2736" s="58" t="s">
        <v>2463</v>
      </c>
      <c r="D2736" s="56">
        <v>7</v>
      </c>
      <c r="E2736" s="56">
        <v>7</v>
      </c>
      <c r="F2736" s="57">
        <v>1085.2</v>
      </c>
      <c r="G2736" s="57">
        <v>155.03</v>
      </c>
      <c r="H2736" s="57">
        <v>1085.2</v>
      </c>
      <c r="I2736" s="57" t="s">
        <v>28</v>
      </c>
      <c r="J2736" s="57" t="s">
        <v>28</v>
      </c>
      <c r="K2736" s="57">
        <v>155.03</v>
      </c>
    </row>
    <row r="2737" spans="1:11" ht="45">
      <c r="A2737" s="54">
        <v>8022</v>
      </c>
      <c r="B2737" s="54" t="s">
        <v>634</v>
      </c>
      <c r="C2737" s="58" t="s">
        <v>2463</v>
      </c>
      <c r="D2737" s="56">
        <v>7</v>
      </c>
      <c r="E2737" s="56">
        <v>7</v>
      </c>
      <c r="F2737" s="57">
        <v>1085.2</v>
      </c>
      <c r="G2737" s="57">
        <v>155.03</v>
      </c>
      <c r="H2737" s="57">
        <v>1085.2</v>
      </c>
      <c r="I2737" s="57" t="s">
        <v>28</v>
      </c>
      <c r="J2737" s="57" t="s">
        <v>28</v>
      </c>
      <c r="K2737" s="57">
        <v>155.03</v>
      </c>
    </row>
    <row r="2738" spans="1:11" ht="45">
      <c r="A2738" s="54">
        <v>8022</v>
      </c>
      <c r="B2738" s="54" t="s">
        <v>632</v>
      </c>
      <c r="C2738" s="58" t="s">
        <v>2463</v>
      </c>
      <c r="D2738" s="56">
        <v>7</v>
      </c>
      <c r="E2738" s="56">
        <v>7</v>
      </c>
      <c r="F2738" s="57">
        <v>1085.2</v>
      </c>
      <c r="G2738" s="57">
        <v>155.03</v>
      </c>
      <c r="H2738" s="57">
        <v>1085.2</v>
      </c>
      <c r="I2738" s="57" t="s">
        <v>28</v>
      </c>
      <c r="J2738" s="57" t="s">
        <v>28</v>
      </c>
      <c r="K2738" s="57">
        <v>155.03</v>
      </c>
    </row>
    <row r="2739" spans="1:11" ht="45">
      <c r="A2739" s="54">
        <v>8022</v>
      </c>
      <c r="B2739" s="54" t="s">
        <v>630</v>
      </c>
      <c r="C2739" s="58" t="s">
        <v>2463</v>
      </c>
      <c r="D2739" s="56">
        <v>7</v>
      </c>
      <c r="E2739" s="56">
        <v>7</v>
      </c>
      <c r="F2739" s="57">
        <v>1085.2</v>
      </c>
      <c r="G2739" s="57">
        <v>155.03</v>
      </c>
      <c r="H2739" s="57">
        <v>1085.2</v>
      </c>
      <c r="I2739" s="57" t="s">
        <v>28</v>
      </c>
      <c r="J2739" s="57" t="s">
        <v>28</v>
      </c>
      <c r="K2739" s="57">
        <v>155.03</v>
      </c>
    </row>
    <row r="2740" spans="1:11" ht="45">
      <c r="A2740" s="54">
        <v>8022</v>
      </c>
      <c r="B2740" s="54" t="s">
        <v>628</v>
      </c>
      <c r="C2740" s="58" t="s">
        <v>2463</v>
      </c>
      <c r="D2740" s="56">
        <v>7</v>
      </c>
      <c r="E2740" s="56">
        <v>7</v>
      </c>
      <c r="F2740" s="57">
        <v>1085.2</v>
      </c>
      <c r="G2740" s="57">
        <v>155.03</v>
      </c>
      <c r="H2740" s="57">
        <v>1085.2</v>
      </c>
      <c r="I2740" s="57" t="s">
        <v>28</v>
      </c>
      <c r="J2740" s="57" t="s">
        <v>28</v>
      </c>
      <c r="K2740" s="57">
        <v>155.03</v>
      </c>
    </row>
    <row r="2741" spans="1:11" ht="45">
      <c r="A2741" s="54">
        <v>8022</v>
      </c>
      <c r="B2741" s="54" t="s">
        <v>626</v>
      </c>
      <c r="C2741" s="58" t="s">
        <v>2463</v>
      </c>
      <c r="D2741" s="56">
        <v>7</v>
      </c>
      <c r="E2741" s="56">
        <v>7</v>
      </c>
      <c r="F2741" s="57">
        <v>1085.2</v>
      </c>
      <c r="G2741" s="57">
        <v>155.03</v>
      </c>
      <c r="H2741" s="57">
        <v>1085.2</v>
      </c>
      <c r="I2741" s="57" t="s">
        <v>28</v>
      </c>
      <c r="J2741" s="57" t="s">
        <v>28</v>
      </c>
      <c r="K2741" s="57">
        <v>155.03</v>
      </c>
    </row>
    <row r="2742" spans="1:11" ht="45">
      <c r="A2742" s="54">
        <v>8022</v>
      </c>
      <c r="B2742" s="54" t="s">
        <v>624</v>
      </c>
      <c r="C2742" s="58" t="s">
        <v>2463</v>
      </c>
      <c r="D2742" s="56">
        <v>7</v>
      </c>
      <c r="E2742" s="56">
        <v>7</v>
      </c>
      <c r="F2742" s="57">
        <v>1085.2</v>
      </c>
      <c r="G2742" s="57">
        <v>155.03</v>
      </c>
      <c r="H2742" s="57">
        <v>1085.2</v>
      </c>
      <c r="I2742" s="57" t="s">
        <v>28</v>
      </c>
      <c r="J2742" s="57" t="s">
        <v>28</v>
      </c>
      <c r="K2742" s="57">
        <v>155.03</v>
      </c>
    </row>
    <row r="2743" spans="1:11" ht="45">
      <c r="A2743" s="54">
        <v>8022</v>
      </c>
      <c r="B2743" s="54" t="s">
        <v>622</v>
      </c>
      <c r="C2743" s="58" t="s">
        <v>2463</v>
      </c>
      <c r="D2743" s="56">
        <v>7</v>
      </c>
      <c r="E2743" s="56">
        <v>7</v>
      </c>
      <c r="F2743" s="57">
        <v>1085.2</v>
      </c>
      <c r="G2743" s="57">
        <v>155.03</v>
      </c>
      <c r="H2743" s="57">
        <v>1085.2</v>
      </c>
      <c r="I2743" s="57" t="s">
        <v>28</v>
      </c>
      <c r="J2743" s="57" t="s">
        <v>28</v>
      </c>
      <c r="K2743" s="57">
        <v>155.03</v>
      </c>
    </row>
    <row r="2744" spans="1:11" ht="45">
      <c r="A2744" s="54">
        <v>8022</v>
      </c>
      <c r="B2744" s="54" t="s">
        <v>620</v>
      </c>
      <c r="C2744" s="58" t="s">
        <v>2463</v>
      </c>
      <c r="D2744" s="56">
        <v>7</v>
      </c>
      <c r="E2744" s="56">
        <v>7</v>
      </c>
      <c r="F2744" s="57">
        <v>1085.2</v>
      </c>
      <c r="G2744" s="57">
        <v>155.03</v>
      </c>
      <c r="H2744" s="57">
        <v>1085.2</v>
      </c>
      <c r="I2744" s="57" t="s">
        <v>28</v>
      </c>
      <c r="J2744" s="57" t="s">
        <v>28</v>
      </c>
      <c r="K2744" s="57">
        <v>155.03</v>
      </c>
    </row>
    <row r="2745" spans="1:11" ht="45">
      <c r="A2745" s="54">
        <v>8022</v>
      </c>
      <c r="B2745" s="54" t="s">
        <v>618</v>
      </c>
      <c r="C2745" s="58" t="s">
        <v>2463</v>
      </c>
      <c r="D2745" s="56">
        <v>7</v>
      </c>
      <c r="E2745" s="56">
        <v>7</v>
      </c>
      <c r="F2745" s="57">
        <v>1085.2</v>
      </c>
      <c r="G2745" s="57">
        <v>155.03</v>
      </c>
      <c r="H2745" s="57">
        <v>1085.2</v>
      </c>
      <c r="I2745" s="57" t="s">
        <v>28</v>
      </c>
      <c r="J2745" s="57" t="s">
        <v>28</v>
      </c>
      <c r="K2745" s="57">
        <v>155.03</v>
      </c>
    </row>
    <row r="2746" spans="1:11" ht="45">
      <c r="A2746" s="54">
        <v>8022</v>
      </c>
      <c r="B2746" s="54" t="s">
        <v>616</v>
      </c>
      <c r="C2746" s="58" t="s">
        <v>2463</v>
      </c>
      <c r="D2746" s="56">
        <v>7</v>
      </c>
      <c r="E2746" s="56">
        <v>7</v>
      </c>
      <c r="F2746" s="57">
        <v>1085.2</v>
      </c>
      <c r="G2746" s="57">
        <v>155.03</v>
      </c>
      <c r="H2746" s="57">
        <v>1085.2</v>
      </c>
      <c r="I2746" s="57" t="s">
        <v>28</v>
      </c>
      <c r="J2746" s="57" t="s">
        <v>28</v>
      </c>
      <c r="K2746" s="57">
        <v>155.03</v>
      </c>
    </row>
    <row r="2747" spans="1:11" ht="45">
      <c r="A2747" s="54">
        <v>8022</v>
      </c>
      <c r="B2747" s="54" t="s">
        <v>614</v>
      </c>
      <c r="C2747" s="58" t="s">
        <v>2463</v>
      </c>
      <c r="D2747" s="56">
        <v>7</v>
      </c>
      <c r="E2747" s="56">
        <v>7</v>
      </c>
      <c r="F2747" s="57">
        <v>1085.2</v>
      </c>
      <c r="G2747" s="57">
        <v>155.03</v>
      </c>
      <c r="H2747" s="57">
        <v>1085.2</v>
      </c>
      <c r="I2747" s="57" t="s">
        <v>28</v>
      </c>
      <c r="J2747" s="57" t="s">
        <v>28</v>
      </c>
      <c r="K2747" s="57">
        <v>155.03</v>
      </c>
    </row>
    <row r="2748" spans="1:11" ht="45">
      <c r="A2748" s="54">
        <v>8022</v>
      </c>
      <c r="B2748" s="54" t="s">
        <v>612</v>
      </c>
      <c r="C2748" s="58" t="s">
        <v>2463</v>
      </c>
      <c r="D2748" s="56">
        <v>7</v>
      </c>
      <c r="E2748" s="56">
        <v>7</v>
      </c>
      <c r="F2748" s="57">
        <v>1085.2</v>
      </c>
      <c r="G2748" s="57">
        <v>155.03</v>
      </c>
      <c r="H2748" s="57">
        <v>1085.2</v>
      </c>
      <c r="I2748" s="57" t="s">
        <v>28</v>
      </c>
      <c r="J2748" s="57" t="s">
        <v>28</v>
      </c>
      <c r="K2748" s="57">
        <v>155.03</v>
      </c>
    </row>
    <row r="2749" spans="1:11" ht="45">
      <c r="A2749" s="54">
        <v>8022</v>
      </c>
      <c r="B2749" s="54" t="s">
        <v>610</v>
      </c>
      <c r="C2749" s="58" t="s">
        <v>2463</v>
      </c>
      <c r="D2749" s="56">
        <v>7</v>
      </c>
      <c r="E2749" s="56">
        <v>7</v>
      </c>
      <c r="F2749" s="57">
        <v>1085.2</v>
      </c>
      <c r="G2749" s="57">
        <v>155.03</v>
      </c>
      <c r="H2749" s="57">
        <v>1085.2</v>
      </c>
      <c r="I2749" s="57" t="s">
        <v>28</v>
      </c>
      <c r="J2749" s="57" t="s">
        <v>28</v>
      </c>
      <c r="K2749" s="57">
        <v>155.03</v>
      </c>
    </row>
    <row r="2750" spans="1:11" ht="45">
      <c r="A2750" s="54">
        <v>8022</v>
      </c>
      <c r="B2750" s="54" t="s">
        <v>608</v>
      </c>
      <c r="C2750" s="58" t="s">
        <v>2463</v>
      </c>
      <c r="D2750" s="56">
        <v>7</v>
      </c>
      <c r="E2750" s="56">
        <v>7</v>
      </c>
      <c r="F2750" s="57">
        <v>1085.2</v>
      </c>
      <c r="G2750" s="57">
        <v>155.03</v>
      </c>
      <c r="H2750" s="57">
        <v>1085.2</v>
      </c>
      <c r="I2750" s="57" t="s">
        <v>28</v>
      </c>
      <c r="J2750" s="57" t="s">
        <v>28</v>
      </c>
      <c r="K2750" s="57">
        <v>155.03</v>
      </c>
    </row>
    <row r="2751" spans="1:11" ht="45">
      <c r="A2751" s="54">
        <v>8022</v>
      </c>
      <c r="B2751" s="54" t="s">
        <v>606</v>
      </c>
      <c r="C2751" s="58" t="s">
        <v>2463</v>
      </c>
      <c r="D2751" s="56">
        <v>7</v>
      </c>
      <c r="E2751" s="56">
        <v>7</v>
      </c>
      <c r="F2751" s="57">
        <v>1085.2</v>
      </c>
      <c r="G2751" s="57">
        <v>155.03</v>
      </c>
      <c r="H2751" s="57">
        <v>1085.2</v>
      </c>
      <c r="I2751" s="57" t="s">
        <v>28</v>
      </c>
      <c r="J2751" s="57" t="s">
        <v>28</v>
      </c>
      <c r="K2751" s="57">
        <v>155.03</v>
      </c>
    </row>
    <row r="2752" spans="1:11" ht="45">
      <c r="A2752" s="54">
        <v>8022</v>
      </c>
      <c r="B2752" s="54" t="s">
        <v>604</v>
      </c>
      <c r="C2752" s="58" t="s">
        <v>2463</v>
      </c>
      <c r="D2752" s="56">
        <v>7</v>
      </c>
      <c r="E2752" s="56">
        <v>7</v>
      </c>
      <c r="F2752" s="57">
        <v>1085.2</v>
      </c>
      <c r="G2752" s="57">
        <v>155.03</v>
      </c>
      <c r="H2752" s="57">
        <v>1085.2</v>
      </c>
      <c r="I2752" s="57" t="s">
        <v>28</v>
      </c>
      <c r="J2752" s="57" t="s">
        <v>28</v>
      </c>
      <c r="K2752" s="57">
        <v>155.03</v>
      </c>
    </row>
    <row r="2753" spans="1:11" ht="45">
      <c r="A2753" s="54">
        <v>8022</v>
      </c>
      <c r="B2753" s="54" t="s">
        <v>602</v>
      </c>
      <c r="C2753" s="58" t="s">
        <v>2463</v>
      </c>
      <c r="D2753" s="56">
        <v>7</v>
      </c>
      <c r="E2753" s="56">
        <v>7</v>
      </c>
      <c r="F2753" s="57">
        <v>1085.2</v>
      </c>
      <c r="G2753" s="57">
        <v>155.03</v>
      </c>
      <c r="H2753" s="57">
        <v>1085.2</v>
      </c>
      <c r="I2753" s="57" t="s">
        <v>28</v>
      </c>
      <c r="J2753" s="57" t="s">
        <v>28</v>
      </c>
      <c r="K2753" s="57">
        <v>155.03</v>
      </c>
    </row>
    <row r="2754" spans="1:11" ht="22.5">
      <c r="A2754" s="54">
        <v>8023</v>
      </c>
      <c r="B2754" s="54" t="s">
        <v>660</v>
      </c>
      <c r="C2754" s="58" t="s">
        <v>2464</v>
      </c>
      <c r="D2754" s="56">
        <v>7</v>
      </c>
      <c r="E2754" s="56">
        <v>7</v>
      </c>
      <c r="F2754" s="57">
        <v>766.92</v>
      </c>
      <c r="G2754" s="57">
        <v>109.56</v>
      </c>
      <c r="H2754" s="57">
        <v>766.92</v>
      </c>
      <c r="I2754" s="57" t="s">
        <v>28</v>
      </c>
      <c r="J2754" s="57" t="s">
        <v>28</v>
      </c>
      <c r="K2754" s="57">
        <v>109.56</v>
      </c>
    </row>
    <row r="2755" spans="1:11" ht="22.5">
      <c r="A2755" s="54">
        <v>8023</v>
      </c>
      <c r="B2755" s="54" t="s">
        <v>658</v>
      </c>
      <c r="C2755" s="58" t="s">
        <v>2464</v>
      </c>
      <c r="D2755" s="56">
        <v>7</v>
      </c>
      <c r="E2755" s="56">
        <v>7</v>
      </c>
      <c r="F2755" s="57">
        <v>766.92</v>
      </c>
      <c r="G2755" s="57">
        <v>109.56</v>
      </c>
      <c r="H2755" s="57">
        <v>766.92</v>
      </c>
      <c r="I2755" s="57" t="s">
        <v>28</v>
      </c>
      <c r="J2755" s="57" t="s">
        <v>28</v>
      </c>
      <c r="K2755" s="57">
        <v>109.56</v>
      </c>
    </row>
    <row r="2756" spans="1:11" ht="22.5">
      <c r="A2756" s="54">
        <v>8023</v>
      </c>
      <c r="B2756" s="54" t="s">
        <v>656</v>
      </c>
      <c r="C2756" s="58" t="s">
        <v>2464</v>
      </c>
      <c r="D2756" s="56">
        <v>7</v>
      </c>
      <c r="E2756" s="56">
        <v>7</v>
      </c>
      <c r="F2756" s="57">
        <v>766.92</v>
      </c>
      <c r="G2756" s="57">
        <v>109.56</v>
      </c>
      <c r="H2756" s="57">
        <v>766.92</v>
      </c>
      <c r="I2756" s="57" t="s">
        <v>28</v>
      </c>
      <c r="J2756" s="57" t="s">
        <v>28</v>
      </c>
      <c r="K2756" s="57">
        <v>109.56</v>
      </c>
    </row>
    <row r="2757" spans="1:11" ht="22.5">
      <c r="A2757" s="54">
        <v>8023</v>
      </c>
      <c r="B2757" s="54" t="s">
        <v>654</v>
      </c>
      <c r="C2757" s="58" t="s">
        <v>2464</v>
      </c>
      <c r="D2757" s="56">
        <v>7</v>
      </c>
      <c r="E2757" s="56">
        <v>7</v>
      </c>
      <c r="F2757" s="57">
        <v>766.92</v>
      </c>
      <c r="G2757" s="57">
        <v>109.56</v>
      </c>
      <c r="H2757" s="57">
        <v>766.92</v>
      </c>
      <c r="I2757" s="57" t="s">
        <v>28</v>
      </c>
      <c r="J2757" s="57" t="s">
        <v>28</v>
      </c>
      <c r="K2757" s="57">
        <v>109.56</v>
      </c>
    </row>
    <row r="2758" spans="1:11" ht="22.5">
      <c r="A2758" s="54">
        <v>8023</v>
      </c>
      <c r="B2758" s="54" t="s">
        <v>652</v>
      </c>
      <c r="C2758" s="58" t="s">
        <v>2464</v>
      </c>
      <c r="D2758" s="56">
        <v>7</v>
      </c>
      <c r="E2758" s="56">
        <v>7</v>
      </c>
      <c r="F2758" s="57">
        <v>766.92</v>
      </c>
      <c r="G2758" s="57">
        <v>109.56</v>
      </c>
      <c r="H2758" s="57">
        <v>766.92</v>
      </c>
      <c r="I2758" s="57" t="s">
        <v>28</v>
      </c>
      <c r="J2758" s="57" t="s">
        <v>28</v>
      </c>
      <c r="K2758" s="57">
        <v>109.56</v>
      </c>
    </row>
    <row r="2759" spans="1:11" ht="22.5">
      <c r="A2759" s="54">
        <v>8023</v>
      </c>
      <c r="B2759" s="54" t="s">
        <v>650</v>
      </c>
      <c r="C2759" s="58" t="s">
        <v>2464</v>
      </c>
      <c r="D2759" s="56">
        <v>7</v>
      </c>
      <c r="E2759" s="56">
        <v>7</v>
      </c>
      <c r="F2759" s="57">
        <v>766.92</v>
      </c>
      <c r="G2759" s="57">
        <v>109.56</v>
      </c>
      <c r="H2759" s="57">
        <v>766.92</v>
      </c>
      <c r="I2759" s="57" t="s">
        <v>28</v>
      </c>
      <c r="J2759" s="57" t="s">
        <v>28</v>
      </c>
      <c r="K2759" s="57">
        <v>109.56</v>
      </c>
    </row>
    <row r="2760" spans="1:11" ht="22.5">
      <c r="A2760" s="54">
        <v>8023</v>
      </c>
      <c r="B2760" s="54" t="s">
        <v>648</v>
      </c>
      <c r="C2760" s="58" t="s">
        <v>2464</v>
      </c>
      <c r="D2760" s="56">
        <v>7</v>
      </c>
      <c r="E2760" s="56">
        <v>7</v>
      </c>
      <c r="F2760" s="57">
        <v>766.92</v>
      </c>
      <c r="G2760" s="57">
        <v>109.56</v>
      </c>
      <c r="H2760" s="57">
        <v>766.92</v>
      </c>
      <c r="I2760" s="57" t="s">
        <v>28</v>
      </c>
      <c r="J2760" s="57" t="s">
        <v>28</v>
      </c>
      <c r="K2760" s="57">
        <v>109.56</v>
      </c>
    </row>
    <row r="2761" spans="1:11" ht="22.5">
      <c r="A2761" s="54">
        <v>8023</v>
      </c>
      <c r="B2761" s="54" t="s">
        <v>646</v>
      </c>
      <c r="C2761" s="58" t="s">
        <v>2464</v>
      </c>
      <c r="D2761" s="56">
        <v>7</v>
      </c>
      <c r="E2761" s="56">
        <v>7</v>
      </c>
      <c r="F2761" s="57">
        <v>766.92</v>
      </c>
      <c r="G2761" s="57">
        <v>109.56</v>
      </c>
      <c r="H2761" s="57">
        <v>766.92</v>
      </c>
      <c r="I2761" s="57" t="s">
        <v>28</v>
      </c>
      <c r="J2761" s="57" t="s">
        <v>28</v>
      </c>
      <c r="K2761" s="57">
        <v>109.56</v>
      </c>
    </row>
    <row r="2762" spans="1:11" ht="33.75">
      <c r="A2762" s="54">
        <v>8024</v>
      </c>
      <c r="B2762" s="54" t="s">
        <v>666</v>
      </c>
      <c r="C2762" s="58" t="s">
        <v>2465</v>
      </c>
      <c r="D2762" s="56">
        <v>7</v>
      </c>
      <c r="E2762" s="56">
        <v>7</v>
      </c>
      <c r="F2762" s="57">
        <v>806.48</v>
      </c>
      <c r="G2762" s="57">
        <v>115.21</v>
      </c>
      <c r="H2762" s="57">
        <v>806.48</v>
      </c>
      <c r="I2762" s="57" t="s">
        <v>28</v>
      </c>
      <c r="J2762" s="57" t="s">
        <v>28</v>
      </c>
      <c r="K2762" s="57">
        <v>115.21</v>
      </c>
    </row>
    <row r="2763" spans="1:11" ht="33.75">
      <c r="A2763" s="54">
        <v>8024</v>
      </c>
      <c r="B2763" s="54" t="s">
        <v>664</v>
      </c>
      <c r="C2763" s="58" t="s">
        <v>2465</v>
      </c>
      <c r="D2763" s="56">
        <v>7</v>
      </c>
      <c r="E2763" s="56">
        <v>7</v>
      </c>
      <c r="F2763" s="57">
        <v>806.48</v>
      </c>
      <c r="G2763" s="57">
        <v>115.21</v>
      </c>
      <c r="H2763" s="57">
        <v>806.48</v>
      </c>
      <c r="I2763" s="57" t="s">
        <v>28</v>
      </c>
      <c r="J2763" s="57" t="s">
        <v>28</v>
      </c>
      <c r="K2763" s="57">
        <v>115.21</v>
      </c>
    </row>
    <row r="2764" spans="1:11" ht="33.75">
      <c r="A2764" s="54">
        <v>8025</v>
      </c>
      <c r="B2764" s="54" t="s">
        <v>692</v>
      </c>
      <c r="C2764" s="58" t="s">
        <v>2466</v>
      </c>
      <c r="D2764" s="56">
        <v>7</v>
      </c>
      <c r="E2764" s="56">
        <v>7</v>
      </c>
      <c r="F2764" s="57">
        <v>1000.29</v>
      </c>
      <c r="G2764" s="57">
        <v>142.9</v>
      </c>
      <c r="H2764" s="57">
        <v>1000.29</v>
      </c>
      <c r="I2764" s="57" t="s">
        <v>28</v>
      </c>
      <c r="J2764" s="57" t="s">
        <v>28</v>
      </c>
      <c r="K2764" s="57">
        <v>142.9</v>
      </c>
    </row>
    <row r="2765" spans="1:11" ht="33.75">
      <c r="A2765" s="54">
        <v>8025</v>
      </c>
      <c r="B2765" s="54" t="s">
        <v>690</v>
      </c>
      <c r="C2765" s="58" t="s">
        <v>2466</v>
      </c>
      <c r="D2765" s="56">
        <v>7</v>
      </c>
      <c r="E2765" s="56">
        <v>7</v>
      </c>
      <c r="F2765" s="57">
        <v>1000.29</v>
      </c>
      <c r="G2765" s="57">
        <v>142.9</v>
      </c>
      <c r="H2765" s="57">
        <v>1000.29</v>
      </c>
      <c r="I2765" s="57" t="s">
        <v>28</v>
      </c>
      <c r="J2765" s="57" t="s">
        <v>28</v>
      </c>
      <c r="K2765" s="57">
        <v>142.9</v>
      </c>
    </row>
    <row r="2766" spans="1:11" ht="33.75">
      <c r="A2766" s="54">
        <v>8025</v>
      </c>
      <c r="B2766" s="54" t="s">
        <v>688</v>
      </c>
      <c r="C2766" s="58" t="s">
        <v>2466</v>
      </c>
      <c r="D2766" s="56">
        <v>7</v>
      </c>
      <c r="E2766" s="56">
        <v>7</v>
      </c>
      <c r="F2766" s="57">
        <v>1000.29</v>
      </c>
      <c r="G2766" s="57">
        <v>142.9</v>
      </c>
      <c r="H2766" s="57">
        <v>1000.29</v>
      </c>
      <c r="I2766" s="57" t="s">
        <v>28</v>
      </c>
      <c r="J2766" s="57" t="s">
        <v>28</v>
      </c>
      <c r="K2766" s="57">
        <v>142.9</v>
      </c>
    </row>
    <row r="2767" spans="1:11" ht="33.75">
      <c r="A2767" s="54">
        <v>8025</v>
      </c>
      <c r="B2767" s="54" t="s">
        <v>686</v>
      </c>
      <c r="C2767" s="58" t="s">
        <v>2466</v>
      </c>
      <c r="D2767" s="56">
        <v>7</v>
      </c>
      <c r="E2767" s="56">
        <v>7</v>
      </c>
      <c r="F2767" s="57">
        <v>1000.29</v>
      </c>
      <c r="G2767" s="57">
        <v>142.9</v>
      </c>
      <c r="H2767" s="57">
        <v>1000.29</v>
      </c>
      <c r="I2767" s="57" t="s">
        <v>28</v>
      </c>
      <c r="J2767" s="57" t="s">
        <v>28</v>
      </c>
      <c r="K2767" s="57">
        <v>142.9</v>
      </c>
    </row>
    <row r="2768" spans="1:11" ht="33.75">
      <c r="A2768" s="54">
        <v>8025</v>
      </c>
      <c r="B2768" s="54" t="s">
        <v>684</v>
      </c>
      <c r="C2768" s="58" t="s">
        <v>2466</v>
      </c>
      <c r="D2768" s="56">
        <v>7</v>
      </c>
      <c r="E2768" s="56">
        <v>7</v>
      </c>
      <c r="F2768" s="57">
        <v>1000.29</v>
      </c>
      <c r="G2768" s="57">
        <v>142.9</v>
      </c>
      <c r="H2768" s="57">
        <v>1000.29</v>
      </c>
      <c r="I2768" s="57" t="s">
        <v>28</v>
      </c>
      <c r="J2768" s="57" t="s">
        <v>28</v>
      </c>
      <c r="K2768" s="57">
        <v>142.9</v>
      </c>
    </row>
    <row r="2769" spans="1:11" ht="33.75">
      <c r="A2769" s="54">
        <v>8025</v>
      </c>
      <c r="B2769" s="54" t="s">
        <v>682</v>
      </c>
      <c r="C2769" s="58" t="s">
        <v>2466</v>
      </c>
      <c r="D2769" s="56">
        <v>7</v>
      </c>
      <c r="E2769" s="56">
        <v>7</v>
      </c>
      <c r="F2769" s="57">
        <v>1000.29</v>
      </c>
      <c r="G2769" s="57">
        <v>142.9</v>
      </c>
      <c r="H2769" s="57">
        <v>1000.29</v>
      </c>
      <c r="I2769" s="57" t="s">
        <v>28</v>
      </c>
      <c r="J2769" s="57" t="s">
        <v>28</v>
      </c>
      <c r="K2769" s="57">
        <v>142.9</v>
      </c>
    </row>
    <row r="2770" spans="1:11" ht="33.75">
      <c r="A2770" s="54">
        <v>8025</v>
      </c>
      <c r="B2770" s="54" t="s">
        <v>680</v>
      </c>
      <c r="C2770" s="58" t="s">
        <v>2466</v>
      </c>
      <c r="D2770" s="56">
        <v>7</v>
      </c>
      <c r="E2770" s="56">
        <v>7</v>
      </c>
      <c r="F2770" s="57">
        <v>1000.29</v>
      </c>
      <c r="G2770" s="57">
        <v>142.9</v>
      </c>
      <c r="H2770" s="57">
        <v>1000.29</v>
      </c>
      <c r="I2770" s="57" t="s">
        <v>28</v>
      </c>
      <c r="J2770" s="57" t="s">
        <v>28</v>
      </c>
      <c r="K2770" s="57">
        <v>142.9</v>
      </c>
    </row>
    <row r="2771" spans="1:11" ht="33.75">
      <c r="A2771" s="54">
        <v>8025</v>
      </c>
      <c r="B2771" s="54" t="s">
        <v>678</v>
      </c>
      <c r="C2771" s="58" t="s">
        <v>2466</v>
      </c>
      <c r="D2771" s="56">
        <v>7</v>
      </c>
      <c r="E2771" s="56">
        <v>7</v>
      </c>
      <c r="F2771" s="57">
        <v>1000.29</v>
      </c>
      <c r="G2771" s="57">
        <v>142.9</v>
      </c>
      <c r="H2771" s="57">
        <v>1000.29</v>
      </c>
      <c r="I2771" s="57" t="s">
        <v>28</v>
      </c>
      <c r="J2771" s="57" t="s">
        <v>28</v>
      </c>
      <c r="K2771" s="57">
        <v>142.9</v>
      </c>
    </row>
    <row r="2772" spans="1:11" ht="33.75">
      <c r="A2772" s="54">
        <v>8025</v>
      </c>
      <c r="B2772" s="54" t="s">
        <v>676</v>
      </c>
      <c r="C2772" s="58" t="s">
        <v>2466</v>
      </c>
      <c r="D2772" s="56">
        <v>7</v>
      </c>
      <c r="E2772" s="56">
        <v>7</v>
      </c>
      <c r="F2772" s="57">
        <v>1000.29</v>
      </c>
      <c r="G2772" s="57">
        <v>142.9</v>
      </c>
      <c r="H2772" s="57">
        <v>1000.29</v>
      </c>
      <c r="I2772" s="57" t="s">
        <v>28</v>
      </c>
      <c r="J2772" s="57" t="s">
        <v>28</v>
      </c>
      <c r="K2772" s="57">
        <v>142.9</v>
      </c>
    </row>
    <row r="2773" spans="1:11" ht="33.75">
      <c r="A2773" s="54">
        <v>8025</v>
      </c>
      <c r="B2773" s="54" t="s">
        <v>674</v>
      </c>
      <c r="C2773" s="58" t="s">
        <v>2466</v>
      </c>
      <c r="D2773" s="56">
        <v>7</v>
      </c>
      <c r="E2773" s="56">
        <v>7</v>
      </c>
      <c r="F2773" s="57">
        <v>1000.29</v>
      </c>
      <c r="G2773" s="57">
        <v>142.9</v>
      </c>
      <c r="H2773" s="57">
        <v>1000.29</v>
      </c>
      <c r="I2773" s="57" t="s">
        <v>28</v>
      </c>
      <c r="J2773" s="57" t="s">
        <v>28</v>
      </c>
      <c r="K2773" s="57">
        <v>142.9</v>
      </c>
    </row>
    <row r="2774" spans="1:11" ht="33.75">
      <c r="A2774" s="54">
        <v>8025</v>
      </c>
      <c r="B2774" s="54" t="s">
        <v>672</v>
      </c>
      <c r="C2774" s="58" t="s">
        <v>2466</v>
      </c>
      <c r="D2774" s="56">
        <v>7</v>
      </c>
      <c r="E2774" s="56">
        <v>7</v>
      </c>
      <c r="F2774" s="57">
        <v>1000.29</v>
      </c>
      <c r="G2774" s="57">
        <v>142.9</v>
      </c>
      <c r="H2774" s="57">
        <v>1000.29</v>
      </c>
      <c r="I2774" s="57" t="s">
        <v>28</v>
      </c>
      <c r="J2774" s="57" t="s">
        <v>28</v>
      </c>
      <c r="K2774" s="57">
        <v>142.9</v>
      </c>
    </row>
    <row r="2775" spans="1:11" ht="33.75">
      <c r="A2775" s="54">
        <v>8025</v>
      </c>
      <c r="B2775" s="54" t="s">
        <v>670</v>
      </c>
      <c r="C2775" s="58" t="s">
        <v>2466</v>
      </c>
      <c r="D2775" s="56">
        <v>7</v>
      </c>
      <c r="E2775" s="56">
        <v>7</v>
      </c>
      <c r="F2775" s="57">
        <v>1000.29</v>
      </c>
      <c r="G2775" s="57">
        <v>142.9</v>
      </c>
      <c r="H2775" s="57">
        <v>1000.29</v>
      </c>
      <c r="I2775" s="57" t="s">
        <v>28</v>
      </c>
      <c r="J2775" s="57" t="s">
        <v>28</v>
      </c>
      <c r="K2775" s="57">
        <v>142.9</v>
      </c>
    </row>
    <row r="2776" spans="1:11" ht="22.5">
      <c r="A2776" s="54">
        <v>8026</v>
      </c>
      <c r="B2776" s="54" t="s">
        <v>718</v>
      </c>
      <c r="C2776" s="58" t="s">
        <v>2467</v>
      </c>
      <c r="D2776" s="56">
        <v>7</v>
      </c>
      <c r="E2776" s="56">
        <v>7</v>
      </c>
      <c r="F2776" s="57">
        <v>659.41</v>
      </c>
      <c r="G2776" s="57">
        <v>94.2</v>
      </c>
      <c r="H2776" s="57">
        <v>659.41</v>
      </c>
      <c r="I2776" s="57" t="s">
        <v>28</v>
      </c>
      <c r="J2776" s="57" t="s">
        <v>28</v>
      </c>
      <c r="K2776" s="57">
        <v>94.2</v>
      </c>
    </row>
    <row r="2777" spans="1:11" ht="22.5">
      <c r="A2777" s="54">
        <v>8026</v>
      </c>
      <c r="B2777" s="54" t="s">
        <v>716</v>
      </c>
      <c r="C2777" s="58" t="s">
        <v>2467</v>
      </c>
      <c r="D2777" s="56">
        <v>7</v>
      </c>
      <c r="E2777" s="56">
        <v>7</v>
      </c>
      <c r="F2777" s="57">
        <v>659.41</v>
      </c>
      <c r="G2777" s="57">
        <v>94.2</v>
      </c>
      <c r="H2777" s="57">
        <v>659.41</v>
      </c>
      <c r="I2777" s="57" t="s">
        <v>28</v>
      </c>
      <c r="J2777" s="57" t="s">
        <v>28</v>
      </c>
      <c r="K2777" s="57">
        <v>94.2</v>
      </c>
    </row>
    <row r="2778" spans="1:11" ht="22.5">
      <c r="A2778" s="54">
        <v>8026</v>
      </c>
      <c r="B2778" s="54" t="s">
        <v>714</v>
      </c>
      <c r="C2778" s="58" t="s">
        <v>2467</v>
      </c>
      <c r="D2778" s="56">
        <v>7</v>
      </c>
      <c r="E2778" s="56">
        <v>7</v>
      </c>
      <c r="F2778" s="57">
        <v>659.41</v>
      </c>
      <c r="G2778" s="57">
        <v>94.2</v>
      </c>
      <c r="H2778" s="57">
        <v>659.41</v>
      </c>
      <c r="I2778" s="57" t="s">
        <v>28</v>
      </c>
      <c r="J2778" s="57" t="s">
        <v>28</v>
      </c>
      <c r="K2778" s="57">
        <v>94.2</v>
      </c>
    </row>
    <row r="2779" spans="1:11" ht="22.5">
      <c r="A2779" s="54">
        <v>8026</v>
      </c>
      <c r="B2779" s="54" t="s">
        <v>712</v>
      </c>
      <c r="C2779" s="58" t="s">
        <v>2467</v>
      </c>
      <c r="D2779" s="56">
        <v>7</v>
      </c>
      <c r="E2779" s="56">
        <v>7</v>
      </c>
      <c r="F2779" s="57">
        <v>659.41</v>
      </c>
      <c r="G2779" s="57">
        <v>94.2</v>
      </c>
      <c r="H2779" s="57">
        <v>659.41</v>
      </c>
      <c r="I2779" s="57" t="s">
        <v>28</v>
      </c>
      <c r="J2779" s="57" t="s">
        <v>28</v>
      </c>
      <c r="K2779" s="57">
        <v>94.2</v>
      </c>
    </row>
    <row r="2780" spans="1:11" ht="22.5">
      <c r="A2780" s="54">
        <v>8026</v>
      </c>
      <c r="B2780" s="54" t="s">
        <v>710</v>
      </c>
      <c r="C2780" s="58" t="s">
        <v>2467</v>
      </c>
      <c r="D2780" s="56">
        <v>7</v>
      </c>
      <c r="E2780" s="56">
        <v>7</v>
      </c>
      <c r="F2780" s="57">
        <v>659.41</v>
      </c>
      <c r="G2780" s="57">
        <v>94.2</v>
      </c>
      <c r="H2780" s="57">
        <v>659.41</v>
      </c>
      <c r="I2780" s="57" t="s">
        <v>28</v>
      </c>
      <c r="J2780" s="57" t="s">
        <v>28</v>
      </c>
      <c r="K2780" s="57">
        <v>94.2</v>
      </c>
    </row>
    <row r="2781" spans="1:11" ht="22.5">
      <c r="A2781" s="54">
        <v>8026</v>
      </c>
      <c r="B2781" s="54" t="s">
        <v>708</v>
      </c>
      <c r="C2781" s="58" t="s">
        <v>2467</v>
      </c>
      <c r="D2781" s="56">
        <v>7</v>
      </c>
      <c r="E2781" s="56">
        <v>7</v>
      </c>
      <c r="F2781" s="57">
        <v>659.41</v>
      </c>
      <c r="G2781" s="57">
        <v>94.2</v>
      </c>
      <c r="H2781" s="57">
        <v>659.41</v>
      </c>
      <c r="I2781" s="57" t="s">
        <v>28</v>
      </c>
      <c r="J2781" s="57" t="s">
        <v>28</v>
      </c>
      <c r="K2781" s="57">
        <v>94.2</v>
      </c>
    </row>
    <row r="2782" spans="1:11" ht="22.5">
      <c r="A2782" s="54">
        <v>8026</v>
      </c>
      <c r="B2782" s="54" t="s">
        <v>706</v>
      </c>
      <c r="C2782" s="58" t="s">
        <v>2467</v>
      </c>
      <c r="D2782" s="56">
        <v>7</v>
      </c>
      <c r="E2782" s="56">
        <v>7</v>
      </c>
      <c r="F2782" s="57">
        <v>659.41</v>
      </c>
      <c r="G2782" s="57">
        <v>94.2</v>
      </c>
      <c r="H2782" s="57">
        <v>659.41</v>
      </c>
      <c r="I2782" s="57" t="s">
        <v>28</v>
      </c>
      <c r="J2782" s="57" t="s">
        <v>28</v>
      </c>
      <c r="K2782" s="57">
        <v>94.2</v>
      </c>
    </row>
    <row r="2783" spans="1:11" ht="22.5">
      <c r="A2783" s="54">
        <v>8026</v>
      </c>
      <c r="B2783" s="54" t="s">
        <v>704</v>
      </c>
      <c r="C2783" s="58" t="s">
        <v>2467</v>
      </c>
      <c r="D2783" s="56">
        <v>7</v>
      </c>
      <c r="E2783" s="56">
        <v>7</v>
      </c>
      <c r="F2783" s="57">
        <v>659.41</v>
      </c>
      <c r="G2783" s="57">
        <v>94.2</v>
      </c>
      <c r="H2783" s="57">
        <v>659.41</v>
      </c>
      <c r="I2783" s="57" t="s">
        <v>28</v>
      </c>
      <c r="J2783" s="57" t="s">
        <v>28</v>
      </c>
      <c r="K2783" s="57">
        <v>94.2</v>
      </c>
    </row>
    <row r="2784" spans="1:11" ht="22.5">
      <c r="A2784" s="54">
        <v>8026</v>
      </c>
      <c r="B2784" s="54" t="s">
        <v>702</v>
      </c>
      <c r="C2784" s="58" t="s">
        <v>2467</v>
      </c>
      <c r="D2784" s="56">
        <v>7</v>
      </c>
      <c r="E2784" s="56">
        <v>7</v>
      </c>
      <c r="F2784" s="57">
        <v>659.41</v>
      </c>
      <c r="G2784" s="57">
        <v>94.2</v>
      </c>
      <c r="H2784" s="57">
        <v>659.41</v>
      </c>
      <c r="I2784" s="57" t="s">
        <v>28</v>
      </c>
      <c r="J2784" s="57" t="s">
        <v>28</v>
      </c>
      <c r="K2784" s="57">
        <v>94.2</v>
      </c>
    </row>
    <row r="2785" spans="1:11" ht="22.5">
      <c r="A2785" s="54">
        <v>8026</v>
      </c>
      <c r="B2785" s="54" t="s">
        <v>700</v>
      </c>
      <c r="C2785" s="58" t="s">
        <v>2467</v>
      </c>
      <c r="D2785" s="56">
        <v>7</v>
      </c>
      <c r="E2785" s="56">
        <v>7</v>
      </c>
      <c r="F2785" s="57">
        <v>659.41</v>
      </c>
      <c r="G2785" s="57">
        <v>94.2</v>
      </c>
      <c r="H2785" s="57">
        <v>659.41</v>
      </c>
      <c r="I2785" s="57" t="s">
        <v>28</v>
      </c>
      <c r="J2785" s="57" t="s">
        <v>28</v>
      </c>
      <c r="K2785" s="57">
        <v>94.2</v>
      </c>
    </row>
    <row r="2786" spans="1:11" ht="22.5">
      <c r="A2786" s="54">
        <v>8026</v>
      </c>
      <c r="B2786" s="54" t="s">
        <v>698</v>
      </c>
      <c r="C2786" s="58" t="s">
        <v>2467</v>
      </c>
      <c r="D2786" s="56">
        <v>7</v>
      </c>
      <c r="E2786" s="56">
        <v>7</v>
      </c>
      <c r="F2786" s="57">
        <v>659.41</v>
      </c>
      <c r="G2786" s="57">
        <v>94.2</v>
      </c>
      <c r="H2786" s="57">
        <v>659.41</v>
      </c>
      <c r="I2786" s="57" t="s">
        <v>28</v>
      </c>
      <c r="J2786" s="57" t="s">
        <v>28</v>
      </c>
      <c r="K2786" s="57">
        <v>94.2</v>
      </c>
    </row>
    <row r="2787" spans="1:11" ht="22.5">
      <c r="A2787" s="54">
        <v>8026</v>
      </c>
      <c r="B2787" s="54" t="s">
        <v>696</v>
      </c>
      <c r="C2787" s="58" t="s">
        <v>2467</v>
      </c>
      <c r="D2787" s="56">
        <v>7</v>
      </c>
      <c r="E2787" s="56">
        <v>7</v>
      </c>
      <c r="F2787" s="57">
        <v>659.41</v>
      </c>
      <c r="G2787" s="57">
        <v>94.2</v>
      </c>
      <c r="H2787" s="57">
        <v>659.41</v>
      </c>
      <c r="I2787" s="57" t="s">
        <v>28</v>
      </c>
      <c r="J2787" s="57" t="s">
        <v>28</v>
      </c>
      <c r="K2787" s="57">
        <v>94.2</v>
      </c>
    </row>
    <row r="2788" spans="1:11" ht="33.75">
      <c r="A2788" s="54">
        <v>8027</v>
      </c>
      <c r="B2788" s="54" t="s">
        <v>744</v>
      </c>
      <c r="C2788" s="58" t="s">
        <v>2468</v>
      </c>
      <c r="D2788" s="56">
        <v>7</v>
      </c>
      <c r="E2788" s="56">
        <v>7</v>
      </c>
      <c r="F2788" s="57">
        <v>952.35</v>
      </c>
      <c r="G2788" s="57">
        <v>136.05000000000001</v>
      </c>
      <c r="H2788" s="57">
        <v>952.35</v>
      </c>
      <c r="I2788" s="57" t="s">
        <v>28</v>
      </c>
      <c r="J2788" s="57" t="s">
        <v>28</v>
      </c>
      <c r="K2788" s="57">
        <v>136.05000000000001</v>
      </c>
    </row>
    <row r="2789" spans="1:11" ht="33.75">
      <c r="A2789" s="54">
        <v>8027</v>
      </c>
      <c r="B2789" s="54" t="s">
        <v>742</v>
      </c>
      <c r="C2789" s="58" t="s">
        <v>2468</v>
      </c>
      <c r="D2789" s="56">
        <v>7</v>
      </c>
      <c r="E2789" s="56">
        <v>7</v>
      </c>
      <c r="F2789" s="57">
        <v>952.35</v>
      </c>
      <c r="G2789" s="57">
        <v>136.05000000000001</v>
      </c>
      <c r="H2789" s="57">
        <v>952.35</v>
      </c>
      <c r="I2789" s="57" t="s">
        <v>28</v>
      </c>
      <c r="J2789" s="57" t="s">
        <v>28</v>
      </c>
      <c r="K2789" s="57">
        <v>136.05000000000001</v>
      </c>
    </row>
    <row r="2790" spans="1:11" ht="33.75">
      <c r="A2790" s="54">
        <v>8027</v>
      </c>
      <c r="B2790" s="54" t="s">
        <v>740</v>
      </c>
      <c r="C2790" s="58" t="s">
        <v>2468</v>
      </c>
      <c r="D2790" s="56">
        <v>7</v>
      </c>
      <c r="E2790" s="56">
        <v>7</v>
      </c>
      <c r="F2790" s="57">
        <v>952.35</v>
      </c>
      <c r="G2790" s="57">
        <v>136.05000000000001</v>
      </c>
      <c r="H2790" s="57">
        <v>952.35</v>
      </c>
      <c r="I2790" s="57" t="s">
        <v>28</v>
      </c>
      <c r="J2790" s="57" t="s">
        <v>28</v>
      </c>
      <c r="K2790" s="57">
        <v>136.05000000000001</v>
      </c>
    </row>
    <row r="2791" spans="1:11" ht="33.75">
      <c r="A2791" s="54">
        <v>8027</v>
      </c>
      <c r="B2791" s="54" t="s">
        <v>738</v>
      </c>
      <c r="C2791" s="58" t="s">
        <v>2468</v>
      </c>
      <c r="D2791" s="56">
        <v>7</v>
      </c>
      <c r="E2791" s="56">
        <v>7</v>
      </c>
      <c r="F2791" s="57">
        <v>952.35</v>
      </c>
      <c r="G2791" s="57">
        <v>136.05000000000001</v>
      </c>
      <c r="H2791" s="57">
        <v>952.35</v>
      </c>
      <c r="I2791" s="57" t="s">
        <v>28</v>
      </c>
      <c r="J2791" s="57" t="s">
        <v>28</v>
      </c>
      <c r="K2791" s="57">
        <v>136.05000000000001</v>
      </c>
    </row>
    <row r="2792" spans="1:11" ht="33.75">
      <c r="A2792" s="54">
        <v>8027</v>
      </c>
      <c r="B2792" s="54" t="s">
        <v>736</v>
      </c>
      <c r="C2792" s="58" t="s">
        <v>2468</v>
      </c>
      <c r="D2792" s="56">
        <v>7</v>
      </c>
      <c r="E2792" s="56">
        <v>7</v>
      </c>
      <c r="F2792" s="57">
        <v>952.35</v>
      </c>
      <c r="G2792" s="57">
        <v>136.05000000000001</v>
      </c>
      <c r="H2792" s="57">
        <v>952.35</v>
      </c>
      <c r="I2792" s="57" t="s">
        <v>28</v>
      </c>
      <c r="J2792" s="57" t="s">
        <v>28</v>
      </c>
      <c r="K2792" s="57">
        <v>136.05000000000001</v>
      </c>
    </row>
    <row r="2793" spans="1:11" ht="33.75">
      <c r="A2793" s="54">
        <v>8027</v>
      </c>
      <c r="B2793" s="54" t="s">
        <v>734</v>
      </c>
      <c r="C2793" s="58" t="s">
        <v>2468</v>
      </c>
      <c r="D2793" s="56">
        <v>7</v>
      </c>
      <c r="E2793" s="56">
        <v>7</v>
      </c>
      <c r="F2793" s="57">
        <v>952.35</v>
      </c>
      <c r="G2793" s="57">
        <v>136.05000000000001</v>
      </c>
      <c r="H2793" s="57">
        <v>952.35</v>
      </c>
      <c r="I2793" s="57" t="s">
        <v>28</v>
      </c>
      <c r="J2793" s="57" t="s">
        <v>28</v>
      </c>
      <c r="K2793" s="57">
        <v>136.05000000000001</v>
      </c>
    </row>
    <row r="2794" spans="1:11" ht="33.75">
      <c r="A2794" s="54">
        <v>8027</v>
      </c>
      <c r="B2794" s="54" t="s">
        <v>732</v>
      </c>
      <c r="C2794" s="58" t="s">
        <v>2468</v>
      </c>
      <c r="D2794" s="56">
        <v>7</v>
      </c>
      <c r="E2794" s="56">
        <v>7</v>
      </c>
      <c r="F2794" s="57">
        <v>952.35</v>
      </c>
      <c r="G2794" s="57">
        <v>136.05000000000001</v>
      </c>
      <c r="H2794" s="57">
        <v>952.35</v>
      </c>
      <c r="I2794" s="57" t="s">
        <v>28</v>
      </c>
      <c r="J2794" s="57" t="s">
        <v>28</v>
      </c>
      <c r="K2794" s="57">
        <v>136.05000000000001</v>
      </c>
    </row>
    <row r="2795" spans="1:11" ht="33.75">
      <c r="A2795" s="54">
        <v>8027</v>
      </c>
      <c r="B2795" s="54" t="s">
        <v>730</v>
      </c>
      <c r="C2795" s="58" t="s">
        <v>2468</v>
      </c>
      <c r="D2795" s="56">
        <v>7</v>
      </c>
      <c r="E2795" s="56">
        <v>7</v>
      </c>
      <c r="F2795" s="57">
        <v>952.35</v>
      </c>
      <c r="G2795" s="57">
        <v>136.05000000000001</v>
      </c>
      <c r="H2795" s="57">
        <v>952.35</v>
      </c>
      <c r="I2795" s="57" t="s">
        <v>28</v>
      </c>
      <c r="J2795" s="57" t="s">
        <v>28</v>
      </c>
      <c r="K2795" s="57">
        <v>136.05000000000001</v>
      </c>
    </row>
    <row r="2796" spans="1:11" ht="33.75">
      <c r="A2796" s="54">
        <v>8027</v>
      </c>
      <c r="B2796" s="54" t="s">
        <v>728</v>
      </c>
      <c r="C2796" s="58" t="s">
        <v>2468</v>
      </c>
      <c r="D2796" s="56">
        <v>7</v>
      </c>
      <c r="E2796" s="56">
        <v>7</v>
      </c>
      <c r="F2796" s="57">
        <v>952.35</v>
      </c>
      <c r="G2796" s="57">
        <v>136.05000000000001</v>
      </c>
      <c r="H2796" s="57">
        <v>952.35</v>
      </c>
      <c r="I2796" s="57" t="s">
        <v>28</v>
      </c>
      <c r="J2796" s="57" t="s">
        <v>28</v>
      </c>
      <c r="K2796" s="57">
        <v>136.05000000000001</v>
      </c>
    </row>
    <row r="2797" spans="1:11" ht="33.75">
      <c r="A2797" s="54">
        <v>8027</v>
      </c>
      <c r="B2797" s="54" t="s">
        <v>726</v>
      </c>
      <c r="C2797" s="58" t="s">
        <v>2468</v>
      </c>
      <c r="D2797" s="56">
        <v>7</v>
      </c>
      <c r="E2797" s="56">
        <v>7</v>
      </c>
      <c r="F2797" s="57">
        <v>952.35</v>
      </c>
      <c r="G2797" s="57">
        <v>136.05000000000001</v>
      </c>
      <c r="H2797" s="57">
        <v>952.35</v>
      </c>
      <c r="I2797" s="57" t="s">
        <v>28</v>
      </c>
      <c r="J2797" s="57" t="s">
        <v>28</v>
      </c>
      <c r="K2797" s="57">
        <v>136.05000000000001</v>
      </c>
    </row>
    <row r="2798" spans="1:11" ht="33.75">
      <c r="A2798" s="54">
        <v>8027</v>
      </c>
      <c r="B2798" s="54" t="s">
        <v>724</v>
      </c>
      <c r="C2798" s="58" t="s">
        <v>2468</v>
      </c>
      <c r="D2798" s="56">
        <v>7</v>
      </c>
      <c r="E2798" s="56">
        <v>7</v>
      </c>
      <c r="F2798" s="57">
        <v>952.35</v>
      </c>
      <c r="G2798" s="57">
        <v>136.05000000000001</v>
      </c>
      <c r="H2798" s="57">
        <v>952.35</v>
      </c>
      <c r="I2798" s="57" t="s">
        <v>28</v>
      </c>
      <c r="J2798" s="57" t="s">
        <v>28</v>
      </c>
      <c r="K2798" s="57">
        <v>136.05000000000001</v>
      </c>
    </row>
    <row r="2799" spans="1:11" ht="33.75">
      <c r="A2799" s="54">
        <v>8027</v>
      </c>
      <c r="B2799" s="54" t="s">
        <v>722</v>
      </c>
      <c r="C2799" s="58" t="s">
        <v>2468</v>
      </c>
      <c r="D2799" s="56">
        <v>7</v>
      </c>
      <c r="E2799" s="56">
        <v>7</v>
      </c>
      <c r="F2799" s="57">
        <v>952.35</v>
      </c>
      <c r="G2799" s="57">
        <v>136.05000000000001</v>
      </c>
      <c r="H2799" s="57">
        <v>952.35</v>
      </c>
      <c r="I2799" s="57" t="s">
        <v>28</v>
      </c>
      <c r="J2799" s="57" t="s">
        <v>28</v>
      </c>
      <c r="K2799" s="57">
        <v>136.05000000000001</v>
      </c>
    </row>
    <row r="2800" spans="1:11" ht="22.5">
      <c r="A2800" s="54">
        <v>8028</v>
      </c>
      <c r="B2800" s="54" t="s">
        <v>774</v>
      </c>
      <c r="C2800" s="58" t="s">
        <v>2469</v>
      </c>
      <c r="D2800" s="56">
        <v>7</v>
      </c>
      <c r="E2800" s="56">
        <v>7</v>
      </c>
      <c r="F2800" s="57">
        <v>1050.76</v>
      </c>
      <c r="G2800" s="57">
        <v>150.11000000000001</v>
      </c>
      <c r="H2800" s="57">
        <v>1050.76</v>
      </c>
      <c r="I2800" s="57" t="s">
        <v>28</v>
      </c>
      <c r="J2800" s="57" t="s">
        <v>28</v>
      </c>
      <c r="K2800" s="57">
        <v>150.11000000000001</v>
      </c>
    </row>
    <row r="2801" spans="1:11" ht="22.5">
      <c r="A2801" s="54">
        <v>8028</v>
      </c>
      <c r="B2801" s="54" t="s">
        <v>772</v>
      </c>
      <c r="C2801" s="58" t="s">
        <v>2469</v>
      </c>
      <c r="D2801" s="56">
        <v>7</v>
      </c>
      <c r="E2801" s="56">
        <v>7</v>
      </c>
      <c r="F2801" s="57">
        <v>1050.76</v>
      </c>
      <c r="G2801" s="57">
        <v>150.11000000000001</v>
      </c>
      <c r="H2801" s="57">
        <v>1050.76</v>
      </c>
      <c r="I2801" s="57" t="s">
        <v>28</v>
      </c>
      <c r="J2801" s="57" t="s">
        <v>28</v>
      </c>
      <c r="K2801" s="57">
        <v>150.11000000000001</v>
      </c>
    </row>
    <row r="2802" spans="1:11" ht="22.5">
      <c r="A2802" s="54">
        <v>8028</v>
      </c>
      <c r="B2802" s="54" t="s">
        <v>770</v>
      </c>
      <c r="C2802" s="58" t="s">
        <v>2469</v>
      </c>
      <c r="D2802" s="56">
        <v>7</v>
      </c>
      <c r="E2802" s="56">
        <v>7</v>
      </c>
      <c r="F2802" s="57">
        <v>1050.76</v>
      </c>
      <c r="G2802" s="57">
        <v>150.11000000000001</v>
      </c>
      <c r="H2802" s="57">
        <v>1050.76</v>
      </c>
      <c r="I2802" s="57" t="s">
        <v>28</v>
      </c>
      <c r="J2802" s="57" t="s">
        <v>28</v>
      </c>
      <c r="K2802" s="57">
        <v>150.11000000000001</v>
      </c>
    </row>
    <row r="2803" spans="1:11" ht="22.5">
      <c r="A2803" s="54">
        <v>8028</v>
      </c>
      <c r="B2803" s="54" t="s">
        <v>768</v>
      </c>
      <c r="C2803" s="58" t="s">
        <v>2469</v>
      </c>
      <c r="D2803" s="56">
        <v>7</v>
      </c>
      <c r="E2803" s="56">
        <v>7</v>
      </c>
      <c r="F2803" s="57">
        <v>1050.76</v>
      </c>
      <c r="G2803" s="57">
        <v>150.11000000000001</v>
      </c>
      <c r="H2803" s="57">
        <v>1050.76</v>
      </c>
      <c r="I2803" s="57" t="s">
        <v>28</v>
      </c>
      <c r="J2803" s="57" t="s">
        <v>28</v>
      </c>
      <c r="K2803" s="57">
        <v>150.11000000000001</v>
      </c>
    </row>
    <row r="2804" spans="1:11" ht="22.5">
      <c r="A2804" s="54">
        <v>8028</v>
      </c>
      <c r="B2804" s="54" t="s">
        <v>766</v>
      </c>
      <c r="C2804" s="58" t="s">
        <v>2469</v>
      </c>
      <c r="D2804" s="56">
        <v>7</v>
      </c>
      <c r="E2804" s="56">
        <v>7</v>
      </c>
      <c r="F2804" s="57">
        <v>1050.76</v>
      </c>
      <c r="G2804" s="57">
        <v>150.11000000000001</v>
      </c>
      <c r="H2804" s="57">
        <v>1050.76</v>
      </c>
      <c r="I2804" s="57" t="s">
        <v>28</v>
      </c>
      <c r="J2804" s="57" t="s">
        <v>28</v>
      </c>
      <c r="K2804" s="57">
        <v>150.11000000000001</v>
      </c>
    </row>
    <row r="2805" spans="1:11" ht="22.5">
      <c r="A2805" s="54">
        <v>8028</v>
      </c>
      <c r="B2805" s="54" t="s">
        <v>764</v>
      </c>
      <c r="C2805" s="58" t="s">
        <v>2469</v>
      </c>
      <c r="D2805" s="56">
        <v>7</v>
      </c>
      <c r="E2805" s="56">
        <v>7</v>
      </c>
      <c r="F2805" s="57">
        <v>1050.76</v>
      </c>
      <c r="G2805" s="57">
        <v>150.11000000000001</v>
      </c>
      <c r="H2805" s="57">
        <v>1050.76</v>
      </c>
      <c r="I2805" s="57" t="s">
        <v>28</v>
      </c>
      <c r="J2805" s="57" t="s">
        <v>28</v>
      </c>
      <c r="K2805" s="57">
        <v>150.11000000000001</v>
      </c>
    </row>
    <row r="2806" spans="1:11" ht="22.5">
      <c r="A2806" s="54">
        <v>8028</v>
      </c>
      <c r="B2806" s="54" t="s">
        <v>762</v>
      </c>
      <c r="C2806" s="58" t="s">
        <v>2469</v>
      </c>
      <c r="D2806" s="56">
        <v>7</v>
      </c>
      <c r="E2806" s="56">
        <v>7</v>
      </c>
      <c r="F2806" s="57">
        <v>1050.76</v>
      </c>
      <c r="G2806" s="57">
        <v>150.11000000000001</v>
      </c>
      <c r="H2806" s="57">
        <v>1050.76</v>
      </c>
      <c r="I2806" s="57" t="s">
        <v>28</v>
      </c>
      <c r="J2806" s="57" t="s">
        <v>28</v>
      </c>
      <c r="K2806" s="57">
        <v>150.11000000000001</v>
      </c>
    </row>
    <row r="2807" spans="1:11" ht="22.5">
      <c r="A2807" s="54">
        <v>8028</v>
      </c>
      <c r="B2807" s="54" t="s">
        <v>760</v>
      </c>
      <c r="C2807" s="58" t="s">
        <v>2469</v>
      </c>
      <c r="D2807" s="56">
        <v>7</v>
      </c>
      <c r="E2807" s="56">
        <v>7</v>
      </c>
      <c r="F2807" s="57">
        <v>1050.76</v>
      </c>
      <c r="G2807" s="57">
        <v>150.11000000000001</v>
      </c>
      <c r="H2807" s="57">
        <v>1050.76</v>
      </c>
      <c r="I2807" s="57" t="s">
        <v>28</v>
      </c>
      <c r="J2807" s="57" t="s">
        <v>28</v>
      </c>
      <c r="K2807" s="57">
        <v>150.11000000000001</v>
      </c>
    </row>
    <row r="2808" spans="1:11" ht="22.5">
      <c r="A2808" s="54">
        <v>8028</v>
      </c>
      <c r="B2808" s="54" t="s">
        <v>758</v>
      </c>
      <c r="C2808" s="58" t="s">
        <v>2469</v>
      </c>
      <c r="D2808" s="56">
        <v>7</v>
      </c>
      <c r="E2808" s="56">
        <v>7</v>
      </c>
      <c r="F2808" s="57">
        <v>1050.76</v>
      </c>
      <c r="G2808" s="57">
        <v>150.11000000000001</v>
      </c>
      <c r="H2808" s="57">
        <v>1050.76</v>
      </c>
      <c r="I2808" s="57" t="s">
        <v>28</v>
      </c>
      <c r="J2808" s="57" t="s">
        <v>28</v>
      </c>
      <c r="K2808" s="57">
        <v>150.11000000000001</v>
      </c>
    </row>
    <row r="2809" spans="1:11" ht="22.5">
      <c r="A2809" s="54">
        <v>8028</v>
      </c>
      <c r="B2809" s="54" t="s">
        <v>756</v>
      </c>
      <c r="C2809" s="58" t="s">
        <v>2469</v>
      </c>
      <c r="D2809" s="56">
        <v>7</v>
      </c>
      <c r="E2809" s="56">
        <v>7</v>
      </c>
      <c r="F2809" s="57">
        <v>1050.76</v>
      </c>
      <c r="G2809" s="57">
        <v>150.11000000000001</v>
      </c>
      <c r="H2809" s="57">
        <v>1050.76</v>
      </c>
      <c r="I2809" s="57" t="s">
        <v>28</v>
      </c>
      <c r="J2809" s="57" t="s">
        <v>28</v>
      </c>
      <c r="K2809" s="57">
        <v>150.11000000000001</v>
      </c>
    </row>
    <row r="2810" spans="1:11" ht="22.5">
      <c r="A2810" s="54">
        <v>8028</v>
      </c>
      <c r="B2810" s="54" t="s">
        <v>754</v>
      </c>
      <c r="C2810" s="58" t="s">
        <v>2469</v>
      </c>
      <c r="D2810" s="56">
        <v>7</v>
      </c>
      <c r="E2810" s="56">
        <v>7</v>
      </c>
      <c r="F2810" s="57">
        <v>1050.76</v>
      </c>
      <c r="G2810" s="57">
        <v>150.11000000000001</v>
      </c>
      <c r="H2810" s="57">
        <v>1050.76</v>
      </c>
      <c r="I2810" s="57" t="s">
        <v>28</v>
      </c>
      <c r="J2810" s="57" t="s">
        <v>28</v>
      </c>
      <c r="K2810" s="57">
        <v>150.11000000000001</v>
      </c>
    </row>
    <row r="2811" spans="1:11" ht="22.5">
      <c r="A2811" s="54">
        <v>8028</v>
      </c>
      <c r="B2811" s="54" t="s">
        <v>752</v>
      </c>
      <c r="C2811" s="58" t="s">
        <v>2469</v>
      </c>
      <c r="D2811" s="56">
        <v>7</v>
      </c>
      <c r="E2811" s="56">
        <v>7</v>
      </c>
      <c r="F2811" s="57">
        <v>1050.76</v>
      </c>
      <c r="G2811" s="57">
        <v>150.11000000000001</v>
      </c>
      <c r="H2811" s="57">
        <v>1050.76</v>
      </c>
      <c r="I2811" s="57" t="s">
        <v>28</v>
      </c>
      <c r="J2811" s="57" t="s">
        <v>28</v>
      </c>
      <c r="K2811" s="57">
        <v>150.11000000000001</v>
      </c>
    </row>
    <row r="2812" spans="1:11" ht="33.75">
      <c r="A2812" s="54">
        <v>8029</v>
      </c>
      <c r="B2812" s="54" t="s">
        <v>796</v>
      </c>
      <c r="C2812" s="58" t="s">
        <v>2470</v>
      </c>
      <c r="D2812" s="56">
        <v>7</v>
      </c>
      <c r="E2812" s="56">
        <v>7</v>
      </c>
      <c r="F2812" s="57">
        <v>1138.92</v>
      </c>
      <c r="G2812" s="57">
        <v>162.69999999999999</v>
      </c>
      <c r="H2812" s="57">
        <v>1138.92</v>
      </c>
      <c r="I2812" s="57" t="s">
        <v>28</v>
      </c>
      <c r="J2812" s="57" t="s">
        <v>28</v>
      </c>
      <c r="K2812" s="57">
        <v>162.69999999999999</v>
      </c>
    </row>
    <row r="2813" spans="1:11" ht="33.75">
      <c r="A2813" s="54">
        <v>8029</v>
      </c>
      <c r="B2813" s="54" t="s">
        <v>794</v>
      </c>
      <c r="C2813" s="58" t="s">
        <v>2470</v>
      </c>
      <c r="D2813" s="56">
        <v>7</v>
      </c>
      <c r="E2813" s="56">
        <v>7</v>
      </c>
      <c r="F2813" s="57">
        <v>1138.92</v>
      </c>
      <c r="G2813" s="57">
        <v>162.69999999999999</v>
      </c>
      <c r="H2813" s="57">
        <v>1138.92</v>
      </c>
      <c r="I2813" s="57" t="s">
        <v>28</v>
      </c>
      <c r="J2813" s="57" t="s">
        <v>28</v>
      </c>
      <c r="K2813" s="57">
        <v>162.69999999999999</v>
      </c>
    </row>
    <row r="2814" spans="1:11" ht="33.75">
      <c r="A2814" s="54">
        <v>8029</v>
      </c>
      <c r="B2814" s="54" t="s">
        <v>792</v>
      </c>
      <c r="C2814" s="58" t="s">
        <v>2470</v>
      </c>
      <c r="D2814" s="56">
        <v>7</v>
      </c>
      <c r="E2814" s="56">
        <v>7</v>
      </c>
      <c r="F2814" s="57">
        <v>1138.92</v>
      </c>
      <c r="G2814" s="57">
        <v>162.69999999999999</v>
      </c>
      <c r="H2814" s="57">
        <v>1138.92</v>
      </c>
      <c r="I2814" s="57" t="s">
        <v>28</v>
      </c>
      <c r="J2814" s="57" t="s">
        <v>28</v>
      </c>
      <c r="K2814" s="57">
        <v>162.69999999999999</v>
      </c>
    </row>
    <row r="2815" spans="1:11" ht="33.75">
      <c r="A2815" s="54">
        <v>8029</v>
      </c>
      <c r="B2815" s="54" t="s">
        <v>790</v>
      </c>
      <c r="C2815" s="58" t="s">
        <v>2470</v>
      </c>
      <c r="D2815" s="56">
        <v>7</v>
      </c>
      <c r="E2815" s="56">
        <v>7</v>
      </c>
      <c r="F2815" s="57">
        <v>1138.92</v>
      </c>
      <c r="G2815" s="57">
        <v>162.69999999999999</v>
      </c>
      <c r="H2815" s="57">
        <v>1138.92</v>
      </c>
      <c r="I2815" s="57" t="s">
        <v>28</v>
      </c>
      <c r="J2815" s="57" t="s">
        <v>28</v>
      </c>
      <c r="K2815" s="57">
        <v>162.69999999999999</v>
      </c>
    </row>
    <row r="2816" spans="1:11" ht="33.75">
      <c r="A2816" s="54">
        <v>8029</v>
      </c>
      <c r="B2816" s="54" t="s">
        <v>788</v>
      </c>
      <c r="C2816" s="58" t="s">
        <v>2470</v>
      </c>
      <c r="D2816" s="56">
        <v>7</v>
      </c>
      <c r="E2816" s="56">
        <v>7</v>
      </c>
      <c r="F2816" s="57">
        <v>1138.92</v>
      </c>
      <c r="G2816" s="57">
        <v>162.69999999999999</v>
      </c>
      <c r="H2816" s="57">
        <v>1138.92</v>
      </c>
      <c r="I2816" s="57" t="s">
        <v>28</v>
      </c>
      <c r="J2816" s="57" t="s">
        <v>28</v>
      </c>
      <c r="K2816" s="57">
        <v>162.69999999999999</v>
      </c>
    </row>
    <row r="2817" spans="1:11" ht="33.75">
      <c r="A2817" s="54">
        <v>8029</v>
      </c>
      <c r="B2817" s="54" t="s">
        <v>786</v>
      </c>
      <c r="C2817" s="58" t="s">
        <v>2470</v>
      </c>
      <c r="D2817" s="56">
        <v>7</v>
      </c>
      <c r="E2817" s="56">
        <v>7</v>
      </c>
      <c r="F2817" s="57">
        <v>1138.92</v>
      </c>
      <c r="G2817" s="57">
        <v>162.69999999999999</v>
      </c>
      <c r="H2817" s="57">
        <v>1138.92</v>
      </c>
      <c r="I2817" s="57" t="s">
        <v>28</v>
      </c>
      <c r="J2817" s="57" t="s">
        <v>28</v>
      </c>
      <c r="K2817" s="57">
        <v>162.69999999999999</v>
      </c>
    </row>
    <row r="2818" spans="1:11" ht="33.75">
      <c r="A2818" s="54">
        <v>8029</v>
      </c>
      <c r="B2818" s="54" t="s">
        <v>784</v>
      </c>
      <c r="C2818" s="58" t="s">
        <v>2470</v>
      </c>
      <c r="D2818" s="56">
        <v>7</v>
      </c>
      <c r="E2818" s="56">
        <v>7</v>
      </c>
      <c r="F2818" s="57">
        <v>1138.92</v>
      </c>
      <c r="G2818" s="57">
        <v>162.69999999999999</v>
      </c>
      <c r="H2818" s="57">
        <v>1138.92</v>
      </c>
      <c r="I2818" s="57" t="s">
        <v>28</v>
      </c>
      <c r="J2818" s="57" t="s">
        <v>28</v>
      </c>
      <c r="K2818" s="57">
        <v>162.69999999999999</v>
      </c>
    </row>
    <row r="2819" spans="1:11" ht="33.75">
      <c r="A2819" s="54">
        <v>8029</v>
      </c>
      <c r="B2819" s="54" t="s">
        <v>782</v>
      </c>
      <c r="C2819" s="58" t="s">
        <v>2470</v>
      </c>
      <c r="D2819" s="56">
        <v>7</v>
      </c>
      <c r="E2819" s="56">
        <v>7</v>
      </c>
      <c r="F2819" s="57">
        <v>1138.92</v>
      </c>
      <c r="G2819" s="57">
        <v>162.69999999999999</v>
      </c>
      <c r="H2819" s="57">
        <v>1138.92</v>
      </c>
      <c r="I2819" s="57" t="s">
        <v>28</v>
      </c>
      <c r="J2819" s="57" t="s">
        <v>28</v>
      </c>
      <c r="K2819" s="57">
        <v>162.69999999999999</v>
      </c>
    </row>
    <row r="2820" spans="1:11" ht="45">
      <c r="A2820" s="54">
        <v>8030</v>
      </c>
      <c r="B2820" s="54" t="s">
        <v>816</v>
      </c>
      <c r="C2820" s="58" t="s">
        <v>3094</v>
      </c>
      <c r="D2820" s="56">
        <v>7</v>
      </c>
      <c r="E2820" s="56">
        <v>7</v>
      </c>
      <c r="F2820" s="57">
        <v>721.14</v>
      </c>
      <c r="G2820" s="57">
        <v>103.02</v>
      </c>
      <c r="H2820" s="57">
        <v>721.14</v>
      </c>
      <c r="I2820" s="57" t="s">
        <v>28</v>
      </c>
      <c r="J2820" s="57" t="s">
        <v>28</v>
      </c>
      <c r="K2820" s="57">
        <v>103.02</v>
      </c>
    </row>
    <row r="2821" spans="1:11" ht="45">
      <c r="A2821" s="54">
        <v>8030</v>
      </c>
      <c r="B2821" s="54" t="s">
        <v>815</v>
      </c>
      <c r="C2821" s="58" t="s">
        <v>3094</v>
      </c>
      <c r="D2821" s="56">
        <v>7</v>
      </c>
      <c r="E2821" s="56">
        <v>7</v>
      </c>
      <c r="F2821" s="57">
        <v>721.14</v>
      </c>
      <c r="G2821" s="57">
        <v>103.02</v>
      </c>
      <c r="H2821" s="57">
        <v>721.14</v>
      </c>
      <c r="I2821" s="57" t="s">
        <v>28</v>
      </c>
      <c r="J2821" s="57" t="s">
        <v>28</v>
      </c>
      <c r="K2821" s="57">
        <v>103.02</v>
      </c>
    </row>
    <row r="2822" spans="1:11" ht="45">
      <c r="A2822" s="54">
        <v>8030</v>
      </c>
      <c r="B2822" s="54" t="s">
        <v>814</v>
      </c>
      <c r="C2822" s="58" t="s">
        <v>3094</v>
      </c>
      <c r="D2822" s="56">
        <v>7</v>
      </c>
      <c r="E2822" s="56">
        <v>7</v>
      </c>
      <c r="F2822" s="57">
        <v>721.14</v>
      </c>
      <c r="G2822" s="57">
        <v>103.02</v>
      </c>
      <c r="H2822" s="57">
        <v>721.14</v>
      </c>
      <c r="I2822" s="57" t="s">
        <v>28</v>
      </c>
      <c r="J2822" s="57" t="s">
        <v>28</v>
      </c>
      <c r="K2822" s="57">
        <v>103.02</v>
      </c>
    </row>
    <row r="2823" spans="1:11" ht="45">
      <c r="A2823" s="54">
        <v>8030</v>
      </c>
      <c r="B2823" s="54" t="s">
        <v>813</v>
      </c>
      <c r="C2823" s="58" t="s">
        <v>3094</v>
      </c>
      <c r="D2823" s="56">
        <v>7</v>
      </c>
      <c r="E2823" s="56">
        <v>7</v>
      </c>
      <c r="F2823" s="57">
        <v>721.14</v>
      </c>
      <c r="G2823" s="57">
        <v>103.02</v>
      </c>
      <c r="H2823" s="57">
        <v>721.14</v>
      </c>
      <c r="I2823" s="57" t="s">
        <v>28</v>
      </c>
      <c r="J2823" s="57" t="s">
        <v>28</v>
      </c>
      <c r="K2823" s="57">
        <v>103.02</v>
      </c>
    </row>
    <row r="2824" spans="1:11" ht="45">
      <c r="A2824" s="54">
        <v>8030</v>
      </c>
      <c r="B2824" s="54" t="s">
        <v>812</v>
      </c>
      <c r="C2824" s="58" t="s">
        <v>3094</v>
      </c>
      <c r="D2824" s="56">
        <v>7</v>
      </c>
      <c r="E2824" s="56">
        <v>7</v>
      </c>
      <c r="F2824" s="57">
        <v>721.14</v>
      </c>
      <c r="G2824" s="57">
        <v>103.02</v>
      </c>
      <c r="H2824" s="57">
        <v>721.14</v>
      </c>
      <c r="I2824" s="57" t="s">
        <v>28</v>
      </c>
      <c r="J2824" s="57" t="s">
        <v>28</v>
      </c>
      <c r="K2824" s="57">
        <v>103.02</v>
      </c>
    </row>
    <row r="2825" spans="1:11" ht="45">
      <c r="A2825" s="54">
        <v>8030</v>
      </c>
      <c r="B2825" s="54" t="s">
        <v>811</v>
      </c>
      <c r="C2825" s="58" t="s">
        <v>3094</v>
      </c>
      <c r="D2825" s="56">
        <v>7</v>
      </c>
      <c r="E2825" s="56">
        <v>7</v>
      </c>
      <c r="F2825" s="57">
        <v>721.14</v>
      </c>
      <c r="G2825" s="57">
        <v>103.02</v>
      </c>
      <c r="H2825" s="57">
        <v>721.14</v>
      </c>
      <c r="I2825" s="57" t="s">
        <v>28</v>
      </c>
      <c r="J2825" s="57" t="s">
        <v>28</v>
      </c>
      <c r="K2825" s="57">
        <v>103.02</v>
      </c>
    </row>
    <row r="2826" spans="1:11" ht="45">
      <c r="A2826" s="54">
        <v>8030</v>
      </c>
      <c r="B2826" s="54" t="s">
        <v>810</v>
      </c>
      <c r="C2826" s="58" t="s">
        <v>3094</v>
      </c>
      <c r="D2826" s="56">
        <v>7</v>
      </c>
      <c r="E2826" s="56">
        <v>7</v>
      </c>
      <c r="F2826" s="57">
        <v>721.14</v>
      </c>
      <c r="G2826" s="57">
        <v>103.02</v>
      </c>
      <c r="H2826" s="57">
        <v>721.14</v>
      </c>
      <c r="I2826" s="57" t="s">
        <v>28</v>
      </c>
      <c r="J2826" s="57" t="s">
        <v>28</v>
      </c>
      <c r="K2826" s="57">
        <v>103.02</v>
      </c>
    </row>
    <row r="2827" spans="1:11" ht="45">
      <c r="A2827" s="54">
        <v>8030</v>
      </c>
      <c r="B2827" s="54" t="s">
        <v>809</v>
      </c>
      <c r="C2827" s="58" t="s">
        <v>3094</v>
      </c>
      <c r="D2827" s="56">
        <v>7</v>
      </c>
      <c r="E2827" s="56">
        <v>7</v>
      </c>
      <c r="F2827" s="57">
        <v>721.14</v>
      </c>
      <c r="G2827" s="57">
        <v>103.02</v>
      </c>
      <c r="H2827" s="57">
        <v>721.14</v>
      </c>
      <c r="I2827" s="57" t="s">
        <v>28</v>
      </c>
      <c r="J2827" s="57" t="s">
        <v>28</v>
      </c>
      <c r="K2827" s="57">
        <v>103.02</v>
      </c>
    </row>
    <row r="2828" spans="1:11" ht="45">
      <c r="A2828" s="54">
        <v>8030</v>
      </c>
      <c r="B2828" s="54" t="s">
        <v>808</v>
      </c>
      <c r="C2828" s="58" t="s">
        <v>3094</v>
      </c>
      <c r="D2828" s="56">
        <v>7</v>
      </c>
      <c r="E2828" s="56">
        <v>7</v>
      </c>
      <c r="F2828" s="57">
        <v>721.14</v>
      </c>
      <c r="G2828" s="57">
        <v>103.02</v>
      </c>
      <c r="H2828" s="57">
        <v>721.14</v>
      </c>
      <c r="I2828" s="57" t="s">
        <v>28</v>
      </c>
      <c r="J2828" s="57" t="s">
        <v>28</v>
      </c>
      <c r="K2828" s="57">
        <v>103.02</v>
      </c>
    </row>
    <row r="2829" spans="1:11" ht="45">
      <c r="A2829" s="54">
        <v>8030</v>
      </c>
      <c r="B2829" s="54" t="s">
        <v>807</v>
      </c>
      <c r="C2829" s="58" t="s">
        <v>3094</v>
      </c>
      <c r="D2829" s="56">
        <v>7</v>
      </c>
      <c r="E2829" s="56">
        <v>7</v>
      </c>
      <c r="F2829" s="57">
        <v>721.14</v>
      </c>
      <c r="G2829" s="57">
        <v>103.02</v>
      </c>
      <c r="H2829" s="57">
        <v>721.14</v>
      </c>
      <c r="I2829" s="57" t="s">
        <v>28</v>
      </c>
      <c r="J2829" s="57" t="s">
        <v>28</v>
      </c>
      <c r="K2829" s="57">
        <v>103.02</v>
      </c>
    </row>
    <row r="2830" spans="1:11" ht="45">
      <c r="A2830" s="54">
        <v>8030</v>
      </c>
      <c r="B2830" s="54" t="s">
        <v>806</v>
      </c>
      <c r="C2830" s="58" t="s">
        <v>3094</v>
      </c>
      <c r="D2830" s="56">
        <v>7</v>
      </c>
      <c r="E2830" s="56">
        <v>7</v>
      </c>
      <c r="F2830" s="57">
        <v>721.14</v>
      </c>
      <c r="G2830" s="57">
        <v>103.02</v>
      </c>
      <c r="H2830" s="57">
        <v>721.14</v>
      </c>
      <c r="I2830" s="57" t="s">
        <v>28</v>
      </c>
      <c r="J2830" s="57" t="s">
        <v>28</v>
      </c>
      <c r="K2830" s="57">
        <v>103.02</v>
      </c>
    </row>
    <row r="2831" spans="1:11" ht="45">
      <c r="A2831" s="54">
        <v>8030</v>
      </c>
      <c r="B2831" s="54" t="s">
        <v>805</v>
      </c>
      <c r="C2831" s="58" t="s">
        <v>3094</v>
      </c>
      <c r="D2831" s="56">
        <v>7</v>
      </c>
      <c r="E2831" s="56">
        <v>7</v>
      </c>
      <c r="F2831" s="57">
        <v>721.14</v>
      </c>
      <c r="G2831" s="57">
        <v>103.02</v>
      </c>
      <c r="H2831" s="57">
        <v>721.14</v>
      </c>
      <c r="I2831" s="57" t="s">
        <v>28</v>
      </c>
      <c r="J2831" s="57" t="s">
        <v>28</v>
      </c>
      <c r="K2831" s="57">
        <v>103.02</v>
      </c>
    </row>
    <row r="2832" spans="1:11" ht="45">
      <c r="A2832" s="54">
        <v>8030</v>
      </c>
      <c r="B2832" s="54" t="s">
        <v>804</v>
      </c>
      <c r="C2832" s="58" t="s">
        <v>3094</v>
      </c>
      <c r="D2832" s="56">
        <v>7</v>
      </c>
      <c r="E2832" s="56">
        <v>7</v>
      </c>
      <c r="F2832" s="57">
        <v>721.14</v>
      </c>
      <c r="G2832" s="57">
        <v>103.02</v>
      </c>
      <c r="H2832" s="57">
        <v>721.14</v>
      </c>
      <c r="I2832" s="57" t="s">
        <v>28</v>
      </c>
      <c r="J2832" s="57" t="s">
        <v>28</v>
      </c>
      <c r="K2832" s="57">
        <v>103.02</v>
      </c>
    </row>
    <row r="2833" spans="1:11" ht="45">
      <c r="A2833" s="54">
        <v>8030</v>
      </c>
      <c r="B2833" s="54" t="s">
        <v>803</v>
      </c>
      <c r="C2833" s="58" t="s">
        <v>3094</v>
      </c>
      <c r="D2833" s="56">
        <v>7</v>
      </c>
      <c r="E2833" s="56">
        <v>7</v>
      </c>
      <c r="F2833" s="57">
        <v>721.14</v>
      </c>
      <c r="G2833" s="57">
        <v>103.02</v>
      </c>
      <c r="H2833" s="57">
        <v>721.14</v>
      </c>
      <c r="I2833" s="57" t="s">
        <v>28</v>
      </c>
      <c r="J2833" s="57" t="s">
        <v>28</v>
      </c>
      <c r="K2833" s="57">
        <v>103.02</v>
      </c>
    </row>
    <row r="2834" spans="1:11" ht="45">
      <c r="A2834" s="54">
        <v>8030</v>
      </c>
      <c r="B2834" s="54" t="s">
        <v>802</v>
      </c>
      <c r="C2834" s="58" t="s">
        <v>3094</v>
      </c>
      <c r="D2834" s="56">
        <v>7</v>
      </c>
      <c r="E2834" s="56">
        <v>7</v>
      </c>
      <c r="F2834" s="57">
        <v>721.14</v>
      </c>
      <c r="G2834" s="57">
        <v>103.02</v>
      </c>
      <c r="H2834" s="57">
        <v>721.14</v>
      </c>
      <c r="I2834" s="57" t="s">
        <v>28</v>
      </c>
      <c r="J2834" s="57" t="s">
        <v>28</v>
      </c>
      <c r="K2834" s="57">
        <v>103.02</v>
      </c>
    </row>
    <row r="2835" spans="1:11" ht="45">
      <c r="A2835" s="54">
        <v>8030</v>
      </c>
      <c r="B2835" s="54" t="s">
        <v>801</v>
      </c>
      <c r="C2835" s="58" t="s">
        <v>3094</v>
      </c>
      <c r="D2835" s="56">
        <v>7</v>
      </c>
      <c r="E2835" s="56">
        <v>7</v>
      </c>
      <c r="F2835" s="57">
        <v>721.14</v>
      </c>
      <c r="G2835" s="57">
        <v>103.02</v>
      </c>
      <c r="H2835" s="57">
        <v>721.14</v>
      </c>
      <c r="I2835" s="57" t="s">
        <v>28</v>
      </c>
      <c r="J2835" s="57" t="s">
        <v>28</v>
      </c>
      <c r="K2835" s="57">
        <v>103.02</v>
      </c>
    </row>
    <row r="2836" spans="1:11" ht="33.75">
      <c r="A2836" s="54">
        <v>8031</v>
      </c>
      <c r="B2836" s="54" t="s">
        <v>857</v>
      </c>
      <c r="C2836" s="58" t="s">
        <v>2471</v>
      </c>
      <c r="D2836" s="56">
        <v>7</v>
      </c>
      <c r="E2836" s="56">
        <v>7</v>
      </c>
      <c r="F2836" s="57">
        <v>819.4</v>
      </c>
      <c r="G2836" s="57">
        <v>117.06</v>
      </c>
      <c r="H2836" s="57">
        <v>819.4</v>
      </c>
      <c r="I2836" s="57" t="s">
        <v>28</v>
      </c>
      <c r="J2836" s="57" t="s">
        <v>28</v>
      </c>
      <c r="K2836" s="57">
        <v>117.06</v>
      </c>
    </row>
    <row r="2837" spans="1:11" ht="33.75">
      <c r="A2837" s="54">
        <v>8031</v>
      </c>
      <c r="B2837" s="54" t="s">
        <v>855</v>
      </c>
      <c r="C2837" s="58" t="s">
        <v>2471</v>
      </c>
      <c r="D2837" s="56">
        <v>7</v>
      </c>
      <c r="E2837" s="56">
        <v>7</v>
      </c>
      <c r="F2837" s="57">
        <v>819.4</v>
      </c>
      <c r="G2837" s="57">
        <v>117.06</v>
      </c>
      <c r="H2837" s="57">
        <v>819.4</v>
      </c>
      <c r="I2837" s="57" t="s">
        <v>28</v>
      </c>
      <c r="J2837" s="57" t="s">
        <v>28</v>
      </c>
      <c r="K2837" s="57">
        <v>117.06</v>
      </c>
    </row>
    <row r="2838" spans="1:11" ht="33.75">
      <c r="A2838" s="54">
        <v>8031</v>
      </c>
      <c r="B2838" s="54" t="s">
        <v>853</v>
      </c>
      <c r="C2838" s="58" t="s">
        <v>2471</v>
      </c>
      <c r="D2838" s="56">
        <v>7</v>
      </c>
      <c r="E2838" s="56">
        <v>7</v>
      </c>
      <c r="F2838" s="57">
        <v>819.4</v>
      </c>
      <c r="G2838" s="57">
        <v>117.06</v>
      </c>
      <c r="H2838" s="57">
        <v>819.4</v>
      </c>
      <c r="I2838" s="57" t="s">
        <v>28</v>
      </c>
      <c r="J2838" s="57" t="s">
        <v>28</v>
      </c>
      <c r="K2838" s="57">
        <v>117.06</v>
      </c>
    </row>
    <row r="2839" spans="1:11" ht="33.75">
      <c r="A2839" s="54">
        <v>8031</v>
      </c>
      <c r="B2839" s="54" t="s">
        <v>851</v>
      </c>
      <c r="C2839" s="58" t="s">
        <v>2471</v>
      </c>
      <c r="D2839" s="56">
        <v>7</v>
      </c>
      <c r="E2839" s="56">
        <v>7</v>
      </c>
      <c r="F2839" s="57">
        <v>819.4</v>
      </c>
      <c r="G2839" s="57">
        <v>117.06</v>
      </c>
      <c r="H2839" s="57">
        <v>819.4</v>
      </c>
      <c r="I2839" s="57" t="s">
        <v>28</v>
      </c>
      <c r="J2839" s="57" t="s">
        <v>28</v>
      </c>
      <c r="K2839" s="57">
        <v>117.06</v>
      </c>
    </row>
    <row r="2840" spans="1:11" ht="33.75">
      <c r="A2840" s="54">
        <v>8031</v>
      </c>
      <c r="B2840" s="54" t="s">
        <v>849</v>
      </c>
      <c r="C2840" s="58" t="s">
        <v>2471</v>
      </c>
      <c r="D2840" s="56">
        <v>7</v>
      </c>
      <c r="E2840" s="56">
        <v>7</v>
      </c>
      <c r="F2840" s="57">
        <v>819.4</v>
      </c>
      <c r="G2840" s="57">
        <v>117.06</v>
      </c>
      <c r="H2840" s="57">
        <v>819.4</v>
      </c>
      <c r="I2840" s="57" t="s">
        <v>28</v>
      </c>
      <c r="J2840" s="57" t="s">
        <v>28</v>
      </c>
      <c r="K2840" s="57">
        <v>117.06</v>
      </c>
    </row>
    <row r="2841" spans="1:11" ht="33.75">
      <c r="A2841" s="54">
        <v>8031</v>
      </c>
      <c r="B2841" s="54" t="s">
        <v>847</v>
      </c>
      <c r="C2841" s="58" t="s">
        <v>2471</v>
      </c>
      <c r="D2841" s="56">
        <v>7</v>
      </c>
      <c r="E2841" s="56">
        <v>7</v>
      </c>
      <c r="F2841" s="57">
        <v>819.4</v>
      </c>
      <c r="G2841" s="57">
        <v>117.06</v>
      </c>
      <c r="H2841" s="57">
        <v>819.4</v>
      </c>
      <c r="I2841" s="57" t="s">
        <v>28</v>
      </c>
      <c r="J2841" s="57" t="s">
        <v>28</v>
      </c>
      <c r="K2841" s="57">
        <v>117.06</v>
      </c>
    </row>
    <row r="2842" spans="1:11" ht="33.75">
      <c r="A2842" s="54">
        <v>8031</v>
      </c>
      <c r="B2842" s="54" t="s">
        <v>845</v>
      </c>
      <c r="C2842" s="58" t="s">
        <v>2471</v>
      </c>
      <c r="D2842" s="56">
        <v>7</v>
      </c>
      <c r="E2842" s="56">
        <v>7</v>
      </c>
      <c r="F2842" s="57">
        <v>819.4</v>
      </c>
      <c r="G2842" s="57">
        <v>117.06</v>
      </c>
      <c r="H2842" s="57">
        <v>819.4</v>
      </c>
      <c r="I2842" s="57" t="s">
        <v>28</v>
      </c>
      <c r="J2842" s="57" t="s">
        <v>28</v>
      </c>
      <c r="K2842" s="57">
        <v>117.06</v>
      </c>
    </row>
    <row r="2843" spans="1:11" ht="33.75">
      <c r="A2843" s="54">
        <v>8031</v>
      </c>
      <c r="B2843" s="54" t="s">
        <v>843</v>
      </c>
      <c r="C2843" s="58" t="s">
        <v>2471</v>
      </c>
      <c r="D2843" s="56">
        <v>7</v>
      </c>
      <c r="E2843" s="56">
        <v>7</v>
      </c>
      <c r="F2843" s="57">
        <v>819.4</v>
      </c>
      <c r="G2843" s="57">
        <v>117.06</v>
      </c>
      <c r="H2843" s="57">
        <v>819.4</v>
      </c>
      <c r="I2843" s="57" t="s">
        <v>28</v>
      </c>
      <c r="J2843" s="57" t="s">
        <v>28</v>
      </c>
      <c r="K2843" s="57">
        <v>117.06</v>
      </c>
    </row>
    <row r="2844" spans="1:11" ht="33.75">
      <c r="A2844" s="54">
        <v>8031</v>
      </c>
      <c r="B2844" s="54" t="s">
        <v>841</v>
      </c>
      <c r="C2844" s="58" t="s">
        <v>2471</v>
      </c>
      <c r="D2844" s="56">
        <v>7</v>
      </c>
      <c r="E2844" s="56">
        <v>7</v>
      </c>
      <c r="F2844" s="57">
        <v>819.4</v>
      </c>
      <c r="G2844" s="57">
        <v>117.06</v>
      </c>
      <c r="H2844" s="57">
        <v>819.4</v>
      </c>
      <c r="I2844" s="57" t="s">
        <v>28</v>
      </c>
      <c r="J2844" s="57" t="s">
        <v>28</v>
      </c>
      <c r="K2844" s="57">
        <v>117.06</v>
      </c>
    </row>
    <row r="2845" spans="1:11" ht="33.75">
      <c r="A2845" s="54">
        <v>8031</v>
      </c>
      <c r="B2845" s="54" t="s">
        <v>839</v>
      </c>
      <c r="C2845" s="58" t="s">
        <v>2471</v>
      </c>
      <c r="D2845" s="56">
        <v>7</v>
      </c>
      <c r="E2845" s="56">
        <v>7</v>
      </c>
      <c r="F2845" s="57">
        <v>819.4</v>
      </c>
      <c r="G2845" s="57">
        <v>117.06</v>
      </c>
      <c r="H2845" s="57">
        <v>819.4</v>
      </c>
      <c r="I2845" s="57" t="s">
        <v>28</v>
      </c>
      <c r="J2845" s="57" t="s">
        <v>28</v>
      </c>
      <c r="K2845" s="57">
        <v>117.06</v>
      </c>
    </row>
    <row r="2846" spans="1:11" ht="33.75">
      <c r="A2846" s="54">
        <v>8031</v>
      </c>
      <c r="B2846" s="54" t="s">
        <v>837</v>
      </c>
      <c r="C2846" s="58" t="s">
        <v>2471</v>
      </c>
      <c r="D2846" s="56">
        <v>7</v>
      </c>
      <c r="E2846" s="56">
        <v>7</v>
      </c>
      <c r="F2846" s="57">
        <v>819.4</v>
      </c>
      <c r="G2846" s="57">
        <v>117.06</v>
      </c>
      <c r="H2846" s="57">
        <v>819.4</v>
      </c>
      <c r="I2846" s="57" t="s">
        <v>28</v>
      </c>
      <c r="J2846" s="57" t="s">
        <v>28</v>
      </c>
      <c r="K2846" s="57">
        <v>117.06</v>
      </c>
    </row>
    <row r="2847" spans="1:11" ht="33.75">
      <c r="A2847" s="54">
        <v>8031</v>
      </c>
      <c r="B2847" s="54" t="s">
        <v>835</v>
      </c>
      <c r="C2847" s="58" t="s">
        <v>2471</v>
      </c>
      <c r="D2847" s="56">
        <v>7</v>
      </c>
      <c r="E2847" s="56">
        <v>7</v>
      </c>
      <c r="F2847" s="57">
        <v>819.4</v>
      </c>
      <c r="G2847" s="57">
        <v>117.06</v>
      </c>
      <c r="H2847" s="57">
        <v>819.4</v>
      </c>
      <c r="I2847" s="57" t="s">
        <v>28</v>
      </c>
      <c r="J2847" s="57" t="s">
        <v>28</v>
      </c>
      <c r="K2847" s="57">
        <v>117.06</v>
      </c>
    </row>
    <row r="2848" spans="1:11" ht="33.75">
      <c r="A2848" s="54">
        <v>8031</v>
      </c>
      <c r="B2848" s="54" t="s">
        <v>833</v>
      </c>
      <c r="C2848" s="58" t="s">
        <v>2471</v>
      </c>
      <c r="D2848" s="56">
        <v>7</v>
      </c>
      <c r="E2848" s="56">
        <v>7</v>
      </c>
      <c r="F2848" s="57">
        <v>819.4</v>
      </c>
      <c r="G2848" s="57">
        <v>117.06</v>
      </c>
      <c r="H2848" s="57">
        <v>819.4</v>
      </c>
      <c r="I2848" s="57" t="s">
        <v>28</v>
      </c>
      <c r="J2848" s="57" t="s">
        <v>28</v>
      </c>
      <c r="K2848" s="57">
        <v>117.06</v>
      </c>
    </row>
    <row r="2849" spans="1:11" ht="33.75">
      <c r="A2849" s="54">
        <v>8031</v>
      </c>
      <c r="B2849" s="54" t="s">
        <v>831</v>
      </c>
      <c r="C2849" s="58" t="s">
        <v>2471</v>
      </c>
      <c r="D2849" s="56">
        <v>7</v>
      </c>
      <c r="E2849" s="56">
        <v>7</v>
      </c>
      <c r="F2849" s="57">
        <v>819.4</v>
      </c>
      <c r="G2849" s="57">
        <v>117.06</v>
      </c>
      <c r="H2849" s="57">
        <v>819.4</v>
      </c>
      <c r="I2849" s="57" t="s">
        <v>28</v>
      </c>
      <c r="J2849" s="57" t="s">
        <v>28</v>
      </c>
      <c r="K2849" s="57">
        <v>117.06</v>
      </c>
    </row>
    <row r="2850" spans="1:11" ht="33.75">
      <c r="A2850" s="54">
        <v>8031</v>
      </c>
      <c r="B2850" s="54" t="s">
        <v>829</v>
      </c>
      <c r="C2850" s="58" t="s">
        <v>2471</v>
      </c>
      <c r="D2850" s="56">
        <v>7</v>
      </c>
      <c r="E2850" s="56">
        <v>7</v>
      </c>
      <c r="F2850" s="57">
        <v>819.4</v>
      </c>
      <c r="G2850" s="57">
        <v>117.06</v>
      </c>
      <c r="H2850" s="57">
        <v>819.4</v>
      </c>
      <c r="I2850" s="57" t="s">
        <v>28</v>
      </c>
      <c r="J2850" s="57" t="s">
        <v>28</v>
      </c>
      <c r="K2850" s="57">
        <v>117.06</v>
      </c>
    </row>
    <row r="2851" spans="1:11" ht="33.75">
      <c r="A2851" s="54">
        <v>8031</v>
      </c>
      <c r="B2851" s="54" t="s">
        <v>827</v>
      </c>
      <c r="C2851" s="58" t="s">
        <v>2471</v>
      </c>
      <c r="D2851" s="56">
        <v>7</v>
      </c>
      <c r="E2851" s="56">
        <v>7</v>
      </c>
      <c r="F2851" s="57">
        <v>819.4</v>
      </c>
      <c r="G2851" s="57">
        <v>117.06</v>
      </c>
      <c r="H2851" s="57">
        <v>819.4</v>
      </c>
      <c r="I2851" s="57" t="s">
        <v>28</v>
      </c>
      <c r="J2851" s="57" t="s">
        <v>28</v>
      </c>
      <c r="K2851" s="57">
        <v>117.06</v>
      </c>
    </row>
    <row r="2852" spans="1:11" ht="33.75">
      <c r="A2852" s="54">
        <v>8031</v>
      </c>
      <c r="B2852" s="54" t="s">
        <v>825</v>
      </c>
      <c r="C2852" s="58" t="s">
        <v>2471</v>
      </c>
      <c r="D2852" s="56">
        <v>7</v>
      </c>
      <c r="E2852" s="56">
        <v>7</v>
      </c>
      <c r="F2852" s="57">
        <v>819.4</v>
      </c>
      <c r="G2852" s="57">
        <v>117.06</v>
      </c>
      <c r="H2852" s="57">
        <v>819.4</v>
      </c>
      <c r="I2852" s="57" t="s">
        <v>28</v>
      </c>
      <c r="J2852" s="57" t="s">
        <v>28</v>
      </c>
      <c r="K2852" s="57">
        <v>117.06</v>
      </c>
    </row>
    <row r="2853" spans="1:11" ht="33.75">
      <c r="A2853" s="54">
        <v>8031</v>
      </c>
      <c r="B2853" s="54" t="s">
        <v>823</v>
      </c>
      <c r="C2853" s="58" t="s">
        <v>2471</v>
      </c>
      <c r="D2853" s="56">
        <v>7</v>
      </c>
      <c r="E2853" s="56">
        <v>7</v>
      </c>
      <c r="F2853" s="57">
        <v>819.4</v>
      </c>
      <c r="G2853" s="57">
        <v>117.06</v>
      </c>
      <c r="H2853" s="57">
        <v>819.4</v>
      </c>
      <c r="I2853" s="57" t="s">
        <v>28</v>
      </c>
      <c r="J2853" s="57" t="s">
        <v>28</v>
      </c>
      <c r="K2853" s="57">
        <v>117.06</v>
      </c>
    </row>
    <row r="2854" spans="1:11" ht="33.75">
      <c r="A2854" s="54">
        <v>8032</v>
      </c>
      <c r="B2854" s="54" t="s">
        <v>871</v>
      </c>
      <c r="C2854" s="58" t="s">
        <v>3095</v>
      </c>
      <c r="D2854" s="56">
        <v>7</v>
      </c>
      <c r="E2854" s="56">
        <v>7</v>
      </c>
      <c r="F2854" s="57">
        <v>888.41</v>
      </c>
      <c r="G2854" s="57">
        <v>126.92</v>
      </c>
      <c r="H2854" s="57">
        <v>888.41</v>
      </c>
      <c r="I2854" s="57" t="s">
        <v>28</v>
      </c>
      <c r="J2854" s="57" t="s">
        <v>28</v>
      </c>
      <c r="K2854" s="57">
        <v>126.92</v>
      </c>
    </row>
    <row r="2855" spans="1:11" ht="33.75">
      <c r="A2855" s="54">
        <v>8032</v>
      </c>
      <c r="B2855" s="54" t="s">
        <v>870</v>
      </c>
      <c r="C2855" s="58" t="s">
        <v>3095</v>
      </c>
      <c r="D2855" s="56">
        <v>7</v>
      </c>
      <c r="E2855" s="56">
        <v>7</v>
      </c>
      <c r="F2855" s="57">
        <v>888.41</v>
      </c>
      <c r="G2855" s="57">
        <v>126.92</v>
      </c>
      <c r="H2855" s="57">
        <v>888.41</v>
      </c>
      <c r="I2855" s="57" t="s">
        <v>28</v>
      </c>
      <c r="J2855" s="57" t="s">
        <v>28</v>
      </c>
      <c r="K2855" s="57">
        <v>126.92</v>
      </c>
    </row>
    <row r="2856" spans="1:11" ht="33.75">
      <c r="A2856" s="54">
        <v>8032</v>
      </c>
      <c r="B2856" s="54" t="s">
        <v>869</v>
      </c>
      <c r="C2856" s="58" t="s">
        <v>3095</v>
      </c>
      <c r="D2856" s="56">
        <v>7</v>
      </c>
      <c r="E2856" s="56">
        <v>7</v>
      </c>
      <c r="F2856" s="57">
        <v>888.41</v>
      </c>
      <c r="G2856" s="57">
        <v>126.92</v>
      </c>
      <c r="H2856" s="57">
        <v>888.41</v>
      </c>
      <c r="I2856" s="57" t="s">
        <v>28</v>
      </c>
      <c r="J2856" s="57" t="s">
        <v>28</v>
      </c>
      <c r="K2856" s="57">
        <v>126.92</v>
      </c>
    </row>
    <row r="2857" spans="1:11" ht="33.75">
      <c r="A2857" s="54">
        <v>8032</v>
      </c>
      <c r="B2857" s="54" t="s">
        <v>868</v>
      </c>
      <c r="C2857" s="58" t="s">
        <v>3095</v>
      </c>
      <c r="D2857" s="56">
        <v>7</v>
      </c>
      <c r="E2857" s="56">
        <v>7</v>
      </c>
      <c r="F2857" s="57">
        <v>888.41</v>
      </c>
      <c r="G2857" s="57">
        <v>126.92</v>
      </c>
      <c r="H2857" s="57">
        <v>888.41</v>
      </c>
      <c r="I2857" s="57" t="s">
        <v>28</v>
      </c>
      <c r="J2857" s="57" t="s">
        <v>28</v>
      </c>
      <c r="K2857" s="57">
        <v>126.92</v>
      </c>
    </row>
    <row r="2858" spans="1:11" ht="33.75">
      <c r="A2858" s="54">
        <v>8032</v>
      </c>
      <c r="B2858" s="54" t="s">
        <v>867</v>
      </c>
      <c r="C2858" s="58" t="s">
        <v>3095</v>
      </c>
      <c r="D2858" s="56">
        <v>7</v>
      </c>
      <c r="E2858" s="56">
        <v>7</v>
      </c>
      <c r="F2858" s="57">
        <v>888.41</v>
      </c>
      <c r="G2858" s="57">
        <v>126.92</v>
      </c>
      <c r="H2858" s="57">
        <v>888.41</v>
      </c>
      <c r="I2858" s="57" t="s">
        <v>28</v>
      </c>
      <c r="J2858" s="57" t="s">
        <v>28</v>
      </c>
      <c r="K2858" s="57">
        <v>126.92</v>
      </c>
    </row>
    <row r="2859" spans="1:11" ht="33.75">
      <c r="A2859" s="54">
        <v>8032</v>
      </c>
      <c r="B2859" s="54" t="s">
        <v>866</v>
      </c>
      <c r="C2859" s="58" t="s">
        <v>3095</v>
      </c>
      <c r="D2859" s="56">
        <v>7</v>
      </c>
      <c r="E2859" s="56">
        <v>7</v>
      </c>
      <c r="F2859" s="57">
        <v>888.41</v>
      </c>
      <c r="G2859" s="57">
        <v>126.92</v>
      </c>
      <c r="H2859" s="57">
        <v>888.41</v>
      </c>
      <c r="I2859" s="57" t="s">
        <v>28</v>
      </c>
      <c r="J2859" s="57" t="s">
        <v>28</v>
      </c>
      <c r="K2859" s="57">
        <v>126.92</v>
      </c>
    </row>
    <row r="2860" spans="1:11" ht="33.75">
      <c r="A2860" s="54">
        <v>8032</v>
      </c>
      <c r="B2860" s="54" t="s">
        <v>865</v>
      </c>
      <c r="C2860" s="58" t="s">
        <v>3095</v>
      </c>
      <c r="D2860" s="56">
        <v>7</v>
      </c>
      <c r="E2860" s="56">
        <v>7</v>
      </c>
      <c r="F2860" s="57">
        <v>888.41</v>
      </c>
      <c r="G2860" s="57">
        <v>126.92</v>
      </c>
      <c r="H2860" s="57">
        <v>888.41</v>
      </c>
      <c r="I2860" s="57" t="s">
        <v>28</v>
      </c>
      <c r="J2860" s="57" t="s">
        <v>28</v>
      </c>
      <c r="K2860" s="57">
        <v>126.92</v>
      </c>
    </row>
    <row r="2861" spans="1:11" ht="33.75">
      <c r="A2861" s="54">
        <v>8032</v>
      </c>
      <c r="B2861" s="54" t="s">
        <v>864</v>
      </c>
      <c r="C2861" s="58" t="s">
        <v>3095</v>
      </c>
      <c r="D2861" s="56">
        <v>7</v>
      </c>
      <c r="E2861" s="56">
        <v>7</v>
      </c>
      <c r="F2861" s="57">
        <v>888.41</v>
      </c>
      <c r="G2861" s="57">
        <v>126.92</v>
      </c>
      <c r="H2861" s="57">
        <v>888.41</v>
      </c>
      <c r="I2861" s="57" t="s">
        <v>28</v>
      </c>
      <c r="J2861" s="57" t="s">
        <v>28</v>
      </c>
      <c r="K2861" s="57">
        <v>126.92</v>
      </c>
    </row>
    <row r="2862" spans="1:11" ht="33.75">
      <c r="A2862" s="54">
        <v>8032</v>
      </c>
      <c r="B2862" s="54" t="s">
        <v>863</v>
      </c>
      <c r="C2862" s="58" t="s">
        <v>3095</v>
      </c>
      <c r="D2862" s="56">
        <v>7</v>
      </c>
      <c r="E2862" s="56">
        <v>7</v>
      </c>
      <c r="F2862" s="57">
        <v>888.41</v>
      </c>
      <c r="G2862" s="57">
        <v>126.92</v>
      </c>
      <c r="H2862" s="57">
        <v>888.41</v>
      </c>
      <c r="I2862" s="57" t="s">
        <v>28</v>
      </c>
      <c r="J2862" s="57" t="s">
        <v>28</v>
      </c>
      <c r="K2862" s="57">
        <v>126.92</v>
      </c>
    </row>
    <row r="2863" spans="1:11" ht="33.75">
      <c r="A2863" s="54">
        <v>8032</v>
      </c>
      <c r="B2863" s="54" t="s">
        <v>862</v>
      </c>
      <c r="C2863" s="58" t="s">
        <v>3095</v>
      </c>
      <c r="D2863" s="56">
        <v>7</v>
      </c>
      <c r="E2863" s="56">
        <v>7</v>
      </c>
      <c r="F2863" s="57">
        <v>888.41</v>
      </c>
      <c r="G2863" s="57">
        <v>126.92</v>
      </c>
      <c r="H2863" s="57">
        <v>888.41</v>
      </c>
      <c r="I2863" s="57" t="s">
        <v>28</v>
      </c>
      <c r="J2863" s="57" t="s">
        <v>28</v>
      </c>
      <c r="K2863" s="57">
        <v>126.92</v>
      </c>
    </row>
    <row r="2864" spans="1:11" ht="33.75">
      <c r="A2864" s="54">
        <v>8032</v>
      </c>
      <c r="B2864" s="54" t="s">
        <v>861</v>
      </c>
      <c r="C2864" s="58" t="s">
        <v>3095</v>
      </c>
      <c r="D2864" s="56">
        <v>7</v>
      </c>
      <c r="E2864" s="56">
        <v>7</v>
      </c>
      <c r="F2864" s="57">
        <v>888.41</v>
      </c>
      <c r="G2864" s="57">
        <v>126.92</v>
      </c>
      <c r="H2864" s="57">
        <v>888.41</v>
      </c>
      <c r="I2864" s="57" t="s">
        <v>28</v>
      </c>
      <c r="J2864" s="57" t="s">
        <v>28</v>
      </c>
      <c r="K2864" s="57">
        <v>126.92</v>
      </c>
    </row>
    <row r="2865" spans="1:11" ht="33.75">
      <c r="A2865" s="54">
        <v>8032</v>
      </c>
      <c r="B2865" s="54" t="s">
        <v>860</v>
      </c>
      <c r="C2865" s="58" t="s">
        <v>3095</v>
      </c>
      <c r="D2865" s="56">
        <v>7</v>
      </c>
      <c r="E2865" s="56">
        <v>7</v>
      </c>
      <c r="F2865" s="57">
        <v>888.41</v>
      </c>
      <c r="G2865" s="57">
        <v>126.92</v>
      </c>
      <c r="H2865" s="57">
        <v>888.41</v>
      </c>
      <c r="I2865" s="57" t="s">
        <v>28</v>
      </c>
      <c r="J2865" s="57" t="s">
        <v>28</v>
      </c>
      <c r="K2865" s="57">
        <v>126.92</v>
      </c>
    </row>
    <row r="2866" spans="1:11" ht="33.75">
      <c r="A2866" s="54">
        <v>8033</v>
      </c>
      <c r="B2866" s="54" t="s">
        <v>908</v>
      </c>
      <c r="C2866" s="58" t="s">
        <v>2472</v>
      </c>
      <c r="D2866" s="56">
        <v>7</v>
      </c>
      <c r="E2866" s="56">
        <v>7</v>
      </c>
      <c r="F2866" s="57">
        <v>851.17</v>
      </c>
      <c r="G2866" s="57">
        <v>121.6</v>
      </c>
      <c r="H2866" s="57">
        <v>851.17</v>
      </c>
      <c r="I2866" s="57" t="s">
        <v>28</v>
      </c>
      <c r="J2866" s="57" t="s">
        <v>28</v>
      </c>
      <c r="K2866" s="57">
        <v>121.6</v>
      </c>
    </row>
    <row r="2867" spans="1:11" ht="33.75">
      <c r="A2867" s="54">
        <v>8033</v>
      </c>
      <c r="B2867" s="54" t="s">
        <v>906</v>
      </c>
      <c r="C2867" s="58" t="s">
        <v>2472</v>
      </c>
      <c r="D2867" s="56">
        <v>7</v>
      </c>
      <c r="E2867" s="56">
        <v>7</v>
      </c>
      <c r="F2867" s="57">
        <v>851.17</v>
      </c>
      <c r="G2867" s="57">
        <v>121.6</v>
      </c>
      <c r="H2867" s="57">
        <v>851.17</v>
      </c>
      <c r="I2867" s="57" t="s">
        <v>28</v>
      </c>
      <c r="J2867" s="57" t="s">
        <v>28</v>
      </c>
      <c r="K2867" s="57">
        <v>121.6</v>
      </c>
    </row>
    <row r="2868" spans="1:11" ht="33.75">
      <c r="A2868" s="54">
        <v>8033</v>
      </c>
      <c r="B2868" s="54" t="s">
        <v>904</v>
      </c>
      <c r="C2868" s="58" t="s">
        <v>2472</v>
      </c>
      <c r="D2868" s="56">
        <v>7</v>
      </c>
      <c r="E2868" s="56">
        <v>7</v>
      </c>
      <c r="F2868" s="57">
        <v>851.17</v>
      </c>
      <c r="G2868" s="57">
        <v>121.6</v>
      </c>
      <c r="H2868" s="57">
        <v>851.17</v>
      </c>
      <c r="I2868" s="57" t="s">
        <v>28</v>
      </c>
      <c r="J2868" s="57" t="s">
        <v>28</v>
      </c>
      <c r="K2868" s="57">
        <v>121.6</v>
      </c>
    </row>
    <row r="2869" spans="1:11" ht="33.75">
      <c r="A2869" s="54">
        <v>8033</v>
      </c>
      <c r="B2869" s="54" t="s">
        <v>902</v>
      </c>
      <c r="C2869" s="58" t="s">
        <v>2472</v>
      </c>
      <c r="D2869" s="56">
        <v>7</v>
      </c>
      <c r="E2869" s="56">
        <v>7</v>
      </c>
      <c r="F2869" s="57">
        <v>851.17</v>
      </c>
      <c r="G2869" s="57">
        <v>121.6</v>
      </c>
      <c r="H2869" s="57">
        <v>851.17</v>
      </c>
      <c r="I2869" s="57" t="s">
        <v>28</v>
      </c>
      <c r="J2869" s="57" t="s">
        <v>28</v>
      </c>
      <c r="K2869" s="57">
        <v>121.6</v>
      </c>
    </row>
    <row r="2870" spans="1:11" ht="33.75">
      <c r="A2870" s="54">
        <v>8033</v>
      </c>
      <c r="B2870" s="54" t="s">
        <v>900</v>
      </c>
      <c r="C2870" s="58" t="s">
        <v>2472</v>
      </c>
      <c r="D2870" s="56">
        <v>7</v>
      </c>
      <c r="E2870" s="56">
        <v>7</v>
      </c>
      <c r="F2870" s="57">
        <v>851.17</v>
      </c>
      <c r="G2870" s="57">
        <v>121.6</v>
      </c>
      <c r="H2870" s="57">
        <v>851.17</v>
      </c>
      <c r="I2870" s="57" t="s">
        <v>28</v>
      </c>
      <c r="J2870" s="57" t="s">
        <v>28</v>
      </c>
      <c r="K2870" s="57">
        <v>121.6</v>
      </c>
    </row>
    <row r="2871" spans="1:11" ht="33.75">
      <c r="A2871" s="54">
        <v>8033</v>
      </c>
      <c r="B2871" s="54" t="s">
        <v>898</v>
      </c>
      <c r="C2871" s="58" t="s">
        <v>2472</v>
      </c>
      <c r="D2871" s="56">
        <v>7</v>
      </c>
      <c r="E2871" s="56">
        <v>7</v>
      </c>
      <c r="F2871" s="57">
        <v>851.17</v>
      </c>
      <c r="G2871" s="57">
        <v>121.6</v>
      </c>
      <c r="H2871" s="57">
        <v>851.17</v>
      </c>
      <c r="I2871" s="57" t="s">
        <v>28</v>
      </c>
      <c r="J2871" s="57" t="s">
        <v>28</v>
      </c>
      <c r="K2871" s="57">
        <v>121.6</v>
      </c>
    </row>
    <row r="2872" spans="1:11" ht="33.75">
      <c r="A2872" s="54">
        <v>8033</v>
      </c>
      <c r="B2872" s="54" t="s">
        <v>896</v>
      </c>
      <c r="C2872" s="58" t="s">
        <v>2472</v>
      </c>
      <c r="D2872" s="56">
        <v>7</v>
      </c>
      <c r="E2872" s="56">
        <v>7</v>
      </c>
      <c r="F2872" s="57">
        <v>851.17</v>
      </c>
      <c r="G2872" s="57">
        <v>121.6</v>
      </c>
      <c r="H2872" s="57">
        <v>851.17</v>
      </c>
      <c r="I2872" s="57" t="s">
        <v>28</v>
      </c>
      <c r="J2872" s="57" t="s">
        <v>28</v>
      </c>
      <c r="K2872" s="57">
        <v>121.6</v>
      </c>
    </row>
    <row r="2873" spans="1:11" ht="33.75">
      <c r="A2873" s="54">
        <v>8033</v>
      </c>
      <c r="B2873" s="54" t="s">
        <v>894</v>
      </c>
      <c r="C2873" s="58" t="s">
        <v>2472</v>
      </c>
      <c r="D2873" s="56">
        <v>7</v>
      </c>
      <c r="E2873" s="56">
        <v>7</v>
      </c>
      <c r="F2873" s="57">
        <v>851.17</v>
      </c>
      <c r="G2873" s="57">
        <v>121.6</v>
      </c>
      <c r="H2873" s="57">
        <v>851.17</v>
      </c>
      <c r="I2873" s="57" t="s">
        <v>28</v>
      </c>
      <c r="J2873" s="57" t="s">
        <v>28</v>
      </c>
      <c r="K2873" s="57">
        <v>121.6</v>
      </c>
    </row>
    <row r="2874" spans="1:11" ht="33.75">
      <c r="A2874" s="54">
        <v>8033</v>
      </c>
      <c r="B2874" s="54" t="s">
        <v>892</v>
      </c>
      <c r="C2874" s="58" t="s">
        <v>2472</v>
      </c>
      <c r="D2874" s="56">
        <v>7</v>
      </c>
      <c r="E2874" s="56">
        <v>7</v>
      </c>
      <c r="F2874" s="57">
        <v>851.17</v>
      </c>
      <c r="G2874" s="57">
        <v>121.6</v>
      </c>
      <c r="H2874" s="57">
        <v>851.17</v>
      </c>
      <c r="I2874" s="57" t="s">
        <v>28</v>
      </c>
      <c r="J2874" s="57" t="s">
        <v>28</v>
      </c>
      <c r="K2874" s="57">
        <v>121.6</v>
      </c>
    </row>
    <row r="2875" spans="1:11" ht="33.75">
      <c r="A2875" s="54">
        <v>8033</v>
      </c>
      <c r="B2875" s="54" t="s">
        <v>890</v>
      </c>
      <c r="C2875" s="58" t="s">
        <v>2472</v>
      </c>
      <c r="D2875" s="56">
        <v>7</v>
      </c>
      <c r="E2875" s="56">
        <v>7</v>
      </c>
      <c r="F2875" s="57">
        <v>851.17</v>
      </c>
      <c r="G2875" s="57">
        <v>121.6</v>
      </c>
      <c r="H2875" s="57">
        <v>851.17</v>
      </c>
      <c r="I2875" s="57" t="s">
        <v>28</v>
      </c>
      <c r="J2875" s="57" t="s">
        <v>28</v>
      </c>
      <c r="K2875" s="57">
        <v>121.6</v>
      </c>
    </row>
    <row r="2876" spans="1:11" ht="33.75">
      <c r="A2876" s="54">
        <v>8033</v>
      </c>
      <c r="B2876" s="54" t="s">
        <v>888</v>
      </c>
      <c r="C2876" s="58" t="s">
        <v>2472</v>
      </c>
      <c r="D2876" s="56">
        <v>7</v>
      </c>
      <c r="E2876" s="56">
        <v>7</v>
      </c>
      <c r="F2876" s="57">
        <v>851.17</v>
      </c>
      <c r="G2876" s="57">
        <v>121.6</v>
      </c>
      <c r="H2876" s="57">
        <v>851.17</v>
      </c>
      <c r="I2876" s="57" t="s">
        <v>28</v>
      </c>
      <c r="J2876" s="57" t="s">
        <v>28</v>
      </c>
      <c r="K2876" s="57">
        <v>121.6</v>
      </c>
    </row>
    <row r="2877" spans="1:11" ht="33.75">
      <c r="A2877" s="54">
        <v>8033</v>
      </c>
      <c r="B2877" s="54" t="s">
        <v>886</v>
      </c>
      <c r="C2877" s="58" t="s">
        <v>2472</v>
      </c>
      <c r="D2877" s="56">
        <v>7</v>
      </c>
      <c r="E2877" s="56">
        <v>7</v>
      </c>
      <c r="F2877" s="57">
        <v>851.17</v>
      </c>
      <c r="G2877" s="57">
        <v>121.6</v>
      </c>
      <c r="H2877" s="57">
        <v>851.17</v>
      </c>
      <c r="I2877" s="57" t="s">
        <v>28</v>
      </c>
      <c r="J2877" s="57" t="s">
        <v>28</v>
      </c>
      <c r="K2877" s="57">
        <v>121.6</v>
      </c>
    </row>
    <row r="2878" spans="1:11" ht="33.75">
      <c r="A2878" s="54">
        <v>8033</v>
      </c>
      <c r="B2878" s="54" t="s">
        <v>884</v>
      </c>
      <c r="C2878" s="58" t="s">
        <v>2472</v>
      </c>
      <c r="D2878" s="56">
        <v>7</v>
      </c>
      <c r="E2878" s="56">
        <v>7</v>
      </c>
      <c r="F2878" s="57">
        <v>851.17</v>
      </c>
      <c r="G2878" s="57">
        <v>121.6</v>
      </c>
      <c r="H2878" s="57">
        <v>851.17</v>
      </c>
      <c r="I2878" s="57" t="s">
        <v>28</v>
      </c>
      <c r="J2878" s="57" t="s">
        <v>28</v>
      </c>
      <c r="K2878" s="57">
        <v>121.6</v>
      </c>
    </row>
    <row r="2879" spans="1:11" ht="33.75">
      <c r="A2879" s="54">
        <v>8033</v>
      </c>
      <c r="B2879" s="54" t="s">
        <v>882</v>
      </c>
      <c r="C2879" s="58" t="s">
        <v>2472</v>
      </c>
      <c r="D2879" s="56">
        <v>7</v>
      </c>
      <c r="E2879" s="56">
        <v>7</v>
      </c>
      <c r="F2879" s="57">
        <v>851.17</v>
      </c>
      <c r="G2879" s="57">
        <v>121.6</v>
      </c>
      <c r="H2879" s="57">
        <v>851.17</v>
      </c>
      <c r="I2879" s="57" t="s">
        <v>28</v>
      </c>
      <c r="J2879" s="57" t="s">
        <v>28</v>
      </c>
      <c r="K2879" s="57">
        <v>121.6</v>
      </c>
    </row>
    <row r="2880" spans="1:11" ht="33.75">
      <c r="A2880" s="54">
        <v>8033</v>
      </c>
      <c r="B2880" s="54" t="s">
        <v>880</v>
      </c>
      <c r="C2880" s="58" t="s">
        <v>2472</v>
      </c>
      <c r="D2880" s="56">
        <v>7</v>
      </c>
      <c r="E2880" s="56">
        <v>7</v>
      </c>
      <c r="F2880" s="57">
        <v>851.17</v>
      </c>
      <c r="G2880" s="57">
        <v>121.6</v>
      </c>
      <c r="H2880" s="57">
        <v>851.17</v>
      </c>
      <c r="I2880" s="57" t="s">
        <v>28</v>
      </c>
      <c r="J2880" s="57" t="s">
        <v>28</v>
      </c>
      <c r="K2880" s="57">
        <v>121.6</v>
      </c>
    </row>
    <row r="2881" spans="1:11" ht="33.75">
      <c r="A2881" s="54">
        <v>8033</v>
      </c>
      <c r="B2881" s="54" t="s">
        <v>878</v>
      </c>
      <c r="C2881" s="58" t="s">
        <v>2472</v>
      </c>
      <c r="D2881" s="56">
        <v>7</v>
      </c>
      <c r="E2881" s="56">
        <v>7</v>
      </c>
      <c r="F2881" s="57">
        <v>851.17</v>
      </c>
      <c r="G2881" s="57">
        <v>121.6</v>
      </c>
      <c r="H2881" s="57">
        <v>851.17</v>
      </c>
      <c r="I2881" s="57" t="s">
        <v>28</v>
      </c>
      <c r="J2881" s="57" t="s">
        <v>28</v>
      </c>
      <c r="K2881" s="57">
        <v>121.6</v>
      </c>
    </row>
    <row r="2882" spans="1:11" ht="33.75">
      <c r="A2882" s="54">
        <v>8034</v>
      </c>
      <c r="B2882" s="54" t="s">
        <v>934</v>
      </c>
      <c r="C2882" s="58" t="s">
        <v>2473</v>
      </c>
      <c r="D2882" s="56">
        <v>7</v>
      </c>
      <c r="E2882" s="56">
        <v>7</v>
      </c>
      <c r="F2882" s="57">
        <v>761.38</v>
      </c>
      <c r="G2882" s="57">
        <v>108.77</v>
      </c>
      <c r="H2882" s="57">
        <v>761.38</v>
      </c>
      <c r="I2882" s="57" t="s">
        <v>28</v>
      </c>
      <c r="J2882" s="57" t="s">
        <v>28</v>
      </c>
      <c r="K2882" s="57">
        <v>108.77</v>
      </c>
    </row>
    <row r="2883" spans="1:11" ht="33.75">
      <c r="A2883" s="54">
        <v>8034</v>
      </c>
      <c r="B2883" s="54" t="s">
        <v>932</v>
      </c>
      <c r="C2883" s="58" t="s">
        <v>2473</v>
      </c>
      <c r="D2883" s="56">
        <v>7</v>
      </c>
      <c r="E2883" s="56">
        <v>7</v>
      </c>
      <c r="F2883" s="57">
        <v>761.38</v>
      </c>
      <c r="G2883" s="57">
        <v>108.77</v>
      </c>
      <c r="H2883" s="57">
        <v>761.38</v>
      </c>
      <c r="I2883" s="57" t="s">
        <v>28</v>
      </c>
      <c r="J2883" s="57" t="s">
        <v>28</v>
      </c>
      <c r="K2883" s="57">
        <v>108.77</v>
      </c>
    </row>
    <row r="2884" spans="1:11" ht="33.75">
      <c r="A2884" s="54">
        <v>8034</v>
      </c>
      <c r="B2884" s="54" t="s">
        <v>930</v>
      </c>
      <c r="C2884" s="58" t="s">
        <v>2473</v>
      </c>
      <c r="D2884" s="56">
        <v>7</v>
      </c>
      <c r="E2884" s="56">
        <v>7</v>
      </c>
      <c r="F2884" s="57">
        <v>761.38</v>
      </c>
      <c r="G2884" s="57">
        <v>108.77</v>
      </c>
      <c r="H2884" s="57">
        <v>761.38</v>
      </c>
      <c r="I2884" s="57" t="s">
        <v>28</v>
      </c>
      <c r="J2884" s="57" t="s">
        <v>28</v>
      </c>
      <c r="K2884" s="57">
        <v>108.77</v>
      </c>
    </row>
    <row r="2885" spans="1:11" ht="33.75">
      <c r="A2885" s="54">
        <v>8034</v>
      </c>
      <c r="B2885" s="54" t="s">
        <v>928</v>
      </c>
      <c r="C2885" s="58" t="s">
        <v>2473</v>
      </c>
      <c r="D2885" s="56">
        <v>7</v>
      </c>
      <c r="E2885" s="56">
        <v>7</v>
      </c>
      <c r="F2885" s="57">
        <v>761.38</v>
      </c>
      <c r="G2885" s="57">
        <v>108.77</v>
      </c>
      <c r="H2885" s="57">
        <v>761.38</v>
      </c>
      <c r="I2885" s="57" t="s">
        <v>28</v>
      </c>
      <c r="J2885" s="57" t="s">
        <v>28</v>
      </c>
      <c r="K2885" s="57">
        <v>108.77</v>
      </c>
    </row>
    <row r="2886" spans="1:11" ht="33.75">
      <c r="A2886" s="54">
        <v>8034</v>
      </c>
      <c r="B2886" s="54" t="s">
        <v>926</v>
      </c>
      <c r="C2886" s="58" t="s">
        <v>2473</v>
      </c>
      <c r="D2886" s="56">
        <v>7</v>
      </c>
      <c r="E2886" s="56">
        <v>7</v>
      </c>
      <c r="F2886" s="57">
        <v>761.38</v>
      </c>
      <c r="G2886" s="57">
        <v>108.77</v>
      </c>
      <c r="H2886" s="57">
        <v>761.38</v>
      </c>
      <c r="I2886" s="57" t="s">
        <v>28</v>
      </c>
      <c r="J2886" s="57" t="s">
        <v>28</v>
      </c>
      <c r="K2886" s="57">
        <v>108.77</v>
      </c>
    </row>
    <row r="2887" spans="1:11" ht="33.75">
      <c r="A2887" s="54">
        <v>8034</v>
      </c>
      <c r="B2887" s="54" t="s">
        <v>924</v>
      </c>
      <c r="C2887" s="58" t="s">
        <v>2473</v>
      </c>
      <c r="D2887" s="56">
        <v>7</v>
      </c>
      <c r="E2887" s="56">
        <v>7</v>
      </c>
      <c r="F2887" s="57">
        <v>761.38</v>
      </c>
      <c r="G2887" s="57">
        <v>108.77</v>
      </c>
      <c r="H2887" s="57">
        <v>761.38</v>
      </c>
      <c r="I2887" s="57" t="s">
        <v>28</v>
      </c>
      <c r="J2887" s="57" t="s">
        <v>28</v>
      </c>
      <c r="K2887" s="57">
        <v>108.77</v>
      </c>
    </row>
    <row r="2888" spans="1:11" ht="33.75">
      <c r="A2888" s="54">
        <v>8034</v>
      </c>
      <c r="B2888" s="54" t="s">
        <v>922</v>
      </c>
      <c r="C2888" s="58" t="s">
        <v>2473</v>
      </c>
      <c r="D2888" s="56">
        <v>7</v>
      </c>
      <c r="E2888" s="56">
        <v>7</v>
      </c>
      <c r="F2888" s="57">
        <v>761.38</v>
      </c>
      <c r="G2888" s="57">
        <v>108.77</v>
      </c>
      <c r="H2888" s="57">
        <v>761.38</v>
      </c>
      <c r="I2888" s="57" t="s">
        <v>28</v>
      </c>
      <c r="J2888" s="57" t="s">
        <v>28</v>
      </c>
      <c r="K2888" s="57">
        <v>108.77</v>
      </c>
    </row>
    <row r="2889" spans="1:11" ht="33.75">
      <c r="A2889" s="54">
        <v>8034</v>
      </c>
      <c r="B2889" s="54" t="s">
        <v>920</v>
      </c>
      <c r="C2889" s="58" t="s">
        <v>2473</v>
      </c>
      <c r="D2889" s="56">
        <v>7</v>
      </c>
      <c r="E2889" s="56">
        <v>7</v>
      </c>
      <c r="F2889" s="57">
        <v>761.38</v>
      </c>
      <c r="G2889" s="57">
        <v>108.77</v>
      </c>
      <c r="H2889" s="57">
        <v>761.38</v>
      </c>
      <c r="I2889" s="57" t="s">
        <v>28</v>
      </c>
      <c r="J2889" s="57" t="s">
        <v>28</v>
      </c>
      <c r="K2889" s="57">
        <v>108.77</v>
      </c>
    </row>
    <row r="2890" spans="1:11" ht="33.75">
      <c r="A2890" s="54">
        <v>8034</v>
      </c>
      <c r="B2890" s="54" t="s">
        <v>918</v>
      </c>
      <c r="C2890" s="58" t="s">
        <v>2473</v>
      </c>
      <c r="D2890" s="56">
        <v>7</v>
      </c>
      <c r="E2890" s="56">
        <v>7</v>
      </c>
      <c r="F2890" s="57">
        <v>761.38</v>
      </c>
      <c r="G2890" s="57">
        <v>108.77</v>
      </c>
      <c r="H2890" s="57">
        <v>761.38</v>
      </c>
      <c r="I2890" s="57" t="s">
        <v>28</v>
      </c>
      <c r="J2890" s="57" t="s">
        <v>28</v>
      </c>
      <c r="K2890" s="57">
        <v>108.77</v>
      </c>
    </row>
    <row r="2891" spans="1:11" ht="33.75">
      <c r="A2891" s="54">
        <v>8034</v>
      </c>
      <c r="B2891" s="54" t="s">
        <v>916</v>
      </c>
      <c r="C2891" s="58" t="s">
        <v>2473</v>
      </c>
      <c r="D2891" s="56">
        <v>7</v>
      </c>
      <c r="E2891" s="56">
        <v>7</v>
      </c>
      <c r="F2891" s="57">
        <v>761.38</v>
      </c>
      <c r="G2891" s="57">
        <v>108.77</v>
      </c>
      <c r="H2891" s="57">
        <v>761.38</v>
      </c>
      <c r="I2891" s="57" t="s">
        <v>28</v>
      </c>
      <c r="J2891" s="57" t="s">
        <v>28</v>
      </c>
      <c r="K2891" s="57">
        <v>108.77</v>
      </c>
    </row>
    <row r="2892" spans="1:11" ht="33.75">
      <c r="A2892" s="54">
        <v>8034</v>
      </c>
      <c r="B2892" s="54" t="s">
        <v>914</v>
      </c>
      <c r="C2892" s="58" t="s">
        <v>2473</v>
      </c>
      <c r="D2892" s="56">
        <v>7</v>
      </c>
      <c r="E2892" s="56">
        <v>7</v>
      </c>
      <c r="F2892" s="57">
        <v>761.38</v>
      </c>
      <c r="G2892" s="57">
        <v>108.77</v>
      </c>
      <c r="H2892" s="57">
        <v>761.38</v>
      </c>
      <c r="I2892" s="57" t="s">
        <v>28</v>
      </c>
      <c r="J2892" s="57" t="s">
        <v>28</v>
      </c>
      <c r="K2892" s="57">
        <v>108.77</v>
      </c>
    </row>
    <row r="2893" spans="1:11" ht="33.75">
      <c r="A2893" s="54">
        <v>8034</v>
      </c>
      <c r="B2893" s="54" t="s">
        <v>912</v>
      </c>
      <c r="C2893" s="58" t="s">
        <v>2473</v>
      </c>
      <c r="D2893" s="56">
        <v>7</v>
      </c>
      <c r="E2893" s="56">
        <v>7</v>
      </c>
      <c r="F2893" s="57">
        <v>761.38</v>
      </c>
      <c r="G2893" s="57">
        <v>108.77</v>
      </c>
      <c r="H2893" s="57">
        <v>761.38</v>
      </c>
      <c r="I2893" s="57" t="s">
        <v>28</v>
      </c>
      <c r="J2893" s="57" t="s">
        <v>28</v>
      </c>
      <c r="K2893" s="57">
        <v>108.77</v>
      </c>
    </row>
    <row r="2894" spans="1:11" ht="33.75">
      <c r="A2894" s="54">
        <v>8035</v>
      </c>
      <c r="B2894" s="54" t="s">
        <v>960</v>
      </c>
      <c r="C2894" s="58" t="s">
        <v>2474</v>
      </c>
      <c r="D2894" s="56">
        <v>7</v>
      </c>
      <c r="E2894" s="56">
        <v>7</v>
      </c>
      <c r="F2894" s="57">
        <v>862.57</v>
      </c>
      <c r="G2894" s="57">
        <v>123.22</v>
      </c>
      <c r="H2894" s="57">
        <v>862.57</v>
      </c>
      <c r="I2894" s="57" t="s">
        <v>28</v>
      </c>
      <c r="J2894" s="57" t="s">
        <v>28</v>
      </c>
      <c r="K2894" s="57">
        <v>123.22</v>
      </c>
    </row>
    <row r="2895" spans="1:11" ht="33.75">
      <c r="A2895" s="54">
        <v>8035</v>
      </c>
      <c r="B2895" s="54" t="s">
        <v>958</v>
      </c>
      <c r="C2895" s="58" t="s">
        <v>2474</v>
      </c>
      <c r="D2895" s="56">
        <v>7</v>
      </c>
      <c r="E2895" s="56">
        <v>7</v>
      </c>
      <c r="F2895" s="57">
        <v>862.57</v>
      </c>
      <c r="G2895" s="57">
        <v>123.22</v>
      </c>
      <c r="H2895" s="57">
        <v>862.57</v>
      </c>
      <c r="I2895" s="57" t="s">
        <v>28</v>
      </c>
      <c r="J2895" s="57" t="s">
        <v>28</v>
      </c>
      <c r="K2895" s="57">
        <v>123.22</v>
      </c>
    </row>
    <row r="2896" spans="1:11" ht="33.75">
      <c r="A2896" s="54">
        <v>8035</v>
      </c>
      <c r="B2896" s="54" t="s">
        <v>956</v>
      </c>
      <c r="C2896" s="58" t="s">
        <v>2474</v>
      </c>
      <c r="D2896" s="56">
        <v>7</v>
      </c>
      <c r="E2896" s="56">
        <v>7</v>
      </c>
      <c r="F2896" s="57">
        <v>862.57</v>
      </c>
      <c r="G2896" s="57">
        <v>123.22</v>
      </c>
      <c r="H2896" s="57">
        <v>862.57</v>
      </c>
      <c r="I2896" s="57" t="s">
        <v>28</v>
      </c>
      <c r="J2896" s="57" t="s">
        <v>28</v>
      </c>
      <c r="K2896" s="57">
        <v>123.22</v>
      </c>
    </row>
    <row r="2897" spans="1:11" ht="33.75">
      <c r="A2897" s="54">
        <v>8035</v>
      </c>
      <c r="B2897" s="54" t="s">
        <v>954</v>
      </c>
      <c r="C2897" s="58" t="s">
        <v>2474</v>
      </c>
      <c r="D2897" s="56">
        <v>7</v>
      </c>
      <c r="E2897" s="56">
        <v>7</v>
      </c>
      <c r="F2897" s="57">
        <v>862.57</v>
      </c>
      <c r="G2897" s="57">
        <v>123.22</v>
      </c>
      <c r="H2897" s="57">
        <v>862.57</v>
      </c>
      <c r="I2897" s="57" t="s">
        <v>28</v>
      </c>
      <c r="J2897" s="57" t="s">
        <v>28</v>
      </c>
      <c r="K2897" s="57">
        <v>123.22</v>
      </c>
    </row>
    <row r="2898" spans="1:11" ht="33.75">
      <c r="A2898" s="54">
        <v>8035</v>
      </c>
      <c r="B2898" s="54" t="s">
        <v>952</v>
      </c>
      <c r="C2898" s="58" t="s">
        <v>2474</v>
      </c>
      <c r="D2898" s="56">
        <v>7</v>
      </c>
      <c r="E2898" s="56">
        <v>7</v>
      </c>
      <c r="F2898" s="57">
        <v>862.57</v>
      </c>
      <c r="G2898" s="57">
        <v>123.22</v>
      </c>
      <c r="H2898" s="57">
        <v>862.57</v>
      </c>
      <c r="I2898" s="57" t="s">
        <v>28</v>
      </c>
      <c r="J2898" s="57" t="s">
        <v>28</v>
      </c>
      <c r="K2898" s="57">
        <v>123.22</v>
      </c>
    </row>
    <row r="2899" spans="1:11" ht="33.75">
      <c r="A2899" s="54">
        <v>8035</v>
      </c>
      <c r="B2899" s="54" t="s">
        <v>950</v>
      </c>
      <c r="C2899" s="58" t="s">
        <v>2474</v>
      </c>
      <c r="D2899" s="56">
        <v>7</v>
      </c>
      <c r="E2899" s="56">
        <v>7</v>
      </c>
      <c r="F2899" s="57">
        <v>862.57</v>
      </c>
      <c r="G2899" s="57">
        <v>123.22</v>
      </c>
      <c r="H2899" s="57">
        <v>862.57</v>
      </c>
      <c r="I2899" s="57" t="s">
        <v>28</v>
      </c>
      <c r="J2899" s="57" t="s">
        <v>28</v>
      </c>
      <c r="K2899" s="57">
        <v>123.22</v>
      </c>
    </row>
    <row r="2900" spans="1:11" ht="33.75">
      <c r="A2900" s="54">
        <v>8035</v>
      </c>
      <c r="B2900" s="54" t="s">
        <v>948</v>
      </c>
      <c r="C2900" s="58" t="s">
        <v>2474</v>
      </c>
      <c r="D2900" s="56">
        <v>7</v>
      </c>
      <c r="E2900" s="56">
        <v>7</v>
      </c>
      <c r="F2900" s="57">
        <v>862.57</v>
      </c>
      <c r="G2900" s="57">
        <v>123.22</v>
      </c>
      <c r="H2900" s="57">
        <v>862.57</v>
      </c>
      <c r="I2900" s="57" t="s">
        <v>28</v>
      </c>
      <c r="J2900" s="57" t="s">
        <v>28</v>
      </c>
      <c r="K2900" s="57">
        <v>123.22</v>
      </c>
    </row>
    <row r="2901" spans="1:11" ht="33.75">
      <c r="A2901" s="54">
        <v>8035</v>
      </c>
      <c r="B2901" s="54" t="s">
        <v>946</v>
      </c>
      <c r="C2901" s="58" t="s">
        <v>2474</v>
      </c>
      <c r="D2901" s="56">
        <v>7</v>
      </c>
      <c r="E2901" s="56">
        <v>7</v>
      </c>
      <c r="F2901" s="57">
        <v>862.57</v>
      </c>
      <c r="G2901" s="57">
        <v>123.22</v>
      </c>
      <c r="H2901" s="57">
        <v>862.57</v>
      </c>
      <c r="I2901" s="57" t="s">
        <v>28</v>
      </c>
      <c r="J2901" s="57" t="s">
        <v>28</v>
      </c>
      <c r="K2901" s="57">
        <v>123.22</v>
      </c>
    </row>
    <row r="2902" spans="1:11" ht="33.75">
      <c r="A2902" s="54">
        <v>8035</v>
      </c>
      <c r="B2902" s="54" t="s">
        <v>944</v>
      </c>
      <c r="C2902" s="58" t="s">
        <v>2474</v>
      </c>
      <c r="D2902" s="56">
        <v>7</v>
      </c>
      <c r="E2902" s="56">
        <v>7</v>
      </c>
      <c r="F2902" s="57">
        <v>862.57</v>
      </c>
      <c r="G2902" s="57">
        <v>123.22</v>
      </c>
      <c r="H2902" s="57">
        <v>862.57</v>
      </c>
      <c r="I2902" s="57" t="s">
        <v>28</v>
      </c>
      <c r="J2902" s="57" t="s">
        <v>28</v>
      </c>
      <c r="K2902" s="57">
        <v>123.22</v>
      </c>
    </row>
    <row r="2903" spans="1:11" ht="33.75">
      <c r="A2903" s="54">
        <v>8035</v>
      </c>
      <c r="B2903" s="54" t="s">
        <v>942</v>
      </c>
      <c r="C2903" s="58" t="s">
        <v>2474</v>
      </c>
      <c r="D2903" s="56">
        <v>7</v>
      </c>
      <c r="E2903" s="56">
        <v>7</v>
      </c>
      <c r="F2903" s="57">
        <v>862.57</v>
      </c>
      <c r="G2903" s="57">
        <v>123.22</v>
      </c>
      <c r="H2903" s="57">
        <v>862.57</v>
      </c>
      <c r="I2903" s="57" t="s">
        <v>28</v>
      </c>
      <c r="J2903" s="57" t="s">
        <v>28</v>
      </c>
      <c r="K2903" s="57">
        <v>123.22</v>
      </c>
    </row>
    <row r="2904" spans="1:11" ht="33.75">
      <c r="A2904" s="54">
        <v>8035</v>
      </c>
      <c r="B2904" s="54" t="s">
        <v>940</v>
      </c>
      <c r="C2904" s="58" t="s">
        <v>2474</v>
      </c>
      <c r="D2904" s="56">
        <v>7</v>
      </c>
      <c r="E2904" s="56">
        <v>7</v>
      </c>
      <c r="F2904" s="57">
        <v>862.57</v>
      </c>
      <c r="G2904" s="57">
        <v>123.22</v>
      </c>
      <c r="H2904" s="57">
        <v>862.57</v>
      </c>
      <c r="I2904" s="57" t="s">
        <v>28</v>
      </c>
      <c r="J2904" s="57" t="s">
        <v>28</v>
      </c>
      <c r="K2904" s="57">
        <v>123.22</v>
      </c>
    </row>
    <row r="2905" spans="1:11" ht="33.75">
      <c r="A2905" s="54">
        <v>8035</v>
      </c>
      <c r="B2905" s="54" t="s">
        <v>938</v>
      </c>
      <c r="C2905" s="58" t="s">
        <v>2474</v>
      </c>
      <c r="D2905" s="56">
        <v>7</v>
      </c>
      <c r="E2905" s="56">
        <v>7</v>
      </c>
      <c r="F2905" s="57">
        <v>862.57</v>
      </c>
      <c r="G2905" s="57">
        <v>123.22</v>
      </c>
      <c r="H2905" s="57">
        <v>862.57</v>
      </c>
      <c r="I2905" s="57" t="s">
        <v>28</v>
      </c>
      <c r="J2905" s="57" t="s">
        <v>28</v>
      </c>
      <c r="K2905" s="57">
        <v>123.22</v>
      </c>
    </row>
    <row r="2906" spans="1:11" ht="33.75">
      <c r="A2906" s="54">
        <v>8036</v>
      </c>
      <c r="B2906" s="54" t="s">
        <v>978</v>
      </c>
      <c r="C2906" s="58" t="s">
        <v>2475</v>
      </c>
      <c r="D2906" s="56">
        <v>7</v>
      </c>
      <c r="E2906" s="56">
        <v>7</v>
      </c>
      <c r="F2906" s="57">
        <v>678.26</v>
      </c>
      <c r="G2906" s="57">
        <v>96.89</v>
      </c>
      <c r="H2906" s="57">
        <v>678.26</v>
      </c>
      <c r="I2906" s="57" t="s">
        <v>28</v>
      </c>
      <c r="J2906" s="57" t="s">
        <v>28</v>
      </c>
      <c r="K2906" s="57">
        <v>96.89</v>
      </c>
    </row>
    <row r="2907" spans="1:11" ht="33.75">
      <c r="A2907" s="54">
        <v>8036</v>
      </c>
      <c r="B2907" s="54" t="s">
        <v>976</v>
      </c>
      <c r="C2907" s="58" t="s">
        <v>2475</v>
      </c>
      <c r="D2907" s="56">
        <v>7</v>
      </c>
      <c r="E2907" s="56">
        <v>7</v>
      </c>
      <c r="F2907" s="57">
        <v>678.26</v>
      </c>
      <c r="G2907" s="57">
        <v>96.89</v>
      </c>
      <c r="H2907" s="57">
        <v>678.26</v>
      </c>
      <c r="I2907" s="57" t="s">
        <v>28</v>
      </c>
      <c r="J2907" s="57" t="s">
        <v>28</v>
      </c>
      <c r="K2907" s="57">
        <v>96.89</v>
      </c>
    </row>
    <row r="2908" spans="1:11" ht="33.75">
      <c r="A2908" s="54">
        <v>8036</v>
      </c>
      <c r="B2908" s="54" t="s">
        <v>974</v>
      </c>
      <c r="C2908" s="58" t="s">
        <v>2475</v>
      </c>
      <c r="D2908" s="56">
        <v>7</v>
      </c>
      <c r="E2908" s="56">
        <v>7</v>
      </c>
      <c r="F2908" s="57">
        <v>678.26</v>
      </c>
      <c r="G2908" s="57">
        <v>96.89</v>
      </c>
      <c r="H2908" s="57">
        <v>678.26</v>
      </c>
      <c r="I2908" s="57" t="s">
        <v>28</v>
      </c>
      <c r="J2908" s="57" t="s">
        <v>28</v>
      </c>
      <c r="K2908" s="57">
        <v>96.89</v>
      </c>
    </row>
    <row r="2909" spans="1:11" ht="33.75">
      <c r="A2909" s="54">
        <v>8036</v>
      </c>
      <c r="B2909" s="54" t="s">
        <v>972</v>
      </c>
      <c r="C2909" s="58" t="s">
        <v>2475</v>
      </c>
      <c r="D2909" s="56">
        <v>7</v>
      </c>
      <c r="E2909" s="56">
        <v>7</v>
      </c>
      <c r="F2909" s="57">
        <v>678.26</v>
      </c>
      <c r="G2909" s="57">
        <v>96.89</v>
      </c>
      <c r="H2909" s="57">
        <v>678.26</v>
      </c>
      <c r="I2909" s="57" t="s">
        <v>28</v>
      </c>
      <c r="J2909" s="57" t="s">
        <v>28</v>
      </c>
      <c r="K2909" s="57">
        <v>96.89</v>
      </c>
    </row>
    <row r="2910" spans="1:11" ht="33.75">
      <c r="A2910" s="54">
        <v>8036</v>
      </c>
      <c r="B2910" s="54" t="s">
        <v>970</v>
      </c>
      <c r="C2910" s="58" t="s">
        <v>2475</v>
      </c>
      <c r="D2910" s="56">
        <v>7</v>
      </c>
      <c r="E2910" s="56">
        <v>7</v>
      </c>
      <c r="F2910" s="57">
        <v>678.26</v>
      </c>
      <c r="G2910" s="57">
        <v>96.89</v>
      </c>
      <c r="H2910" s="57">
        <v>678.26</v>
      </c>
      <c r="I2910" s="57" t="s">
        <v>28</v>
      </c>
      <c r="J2910" s="57" t="s">
        <v>28</v>
      </c>
      <c r="K2910" s="57">
        <v>96.89</v>
      </c>
    </row>
    <row r="2911" spans="1:11" ht="33.75">
      <c r="A2911" s="54">
        <v>8036</v>
      </c>
      <c r="B2911" s="54" t="s">
        <v>968</v>
      </c>
      <c r="C2911" s="58" t="s">
        <v>2475</v>
      </c>
      <c r="D2911" s="56">
        <v>7</v>
      </c>
      <c r="E2911" s="56">
        <v>7</v>
      </c>
      <c r="F2911" s="57">
        <v>678.26</v>
      </c>
      <c r="G2911" s="57">
        <v>96.89</v>
      </c>
      <c r="H2911" s="57">
        <v>678.26</v>
      </c>
      <c r="I2911" s="57" t="s">
        <v>28</v>
      </c>
      <c r="J2911" s="57" t="s">
        <v>28</v>
      </c>
      <c r="K2911" s="57">
        <v>96.89</v>
      </c>
    </row>
    <row r="2912" spans="1:11" ht="33.75">
      <c r="A2912" s="54">
        <v>8036</v>
      </c>
      <c r="B2912" s="54" t="s">
        <v>966</v>
      </c>
      <c r="C2912" s="58" t="s">
        <v>2475</v>
      </c>
      <c r="D2912" s="56">
        <v>7</v>
      </c>
      <c r="E2912" s="56">
        <v>7</v>
      </c>
      <c r="F2912" s="57">
        <v>678.26</v>
      </c>
      <c r="G2912" s="57">
        <v>96.89</v>
      </c>
      <c r="H2912" s="57">
        <v>678.26</v>
      </c>
      <c r="I2912" s="57" t="s">
        <v>28</v>
      </c>
      <c r="J2912" s="57" t="s">
        <v>28</v>
      </c>
      <c r="K2912" s="57">
        <v>96.89</v>
      </c>
    </row>
    <row r="2913" spans="1:11" ht="33.75">
      <c r="A2913" s="54">
        <v>8036</v>
      </c>
      <c r="B2913" s="54" t="s">
        <v>964</v>
      </c>
      <c r="C2913" s="58" t="s">
        <v>2475</v>
      </c>
      <c r="D2913" s="56">
        <v>7</v>
      </c>
      <c r="E2913" s="56">
        <v>7</v>
      </c>
      <c r="F2913" s="57">
        <v>678.26</v>
      </c>
      <c r="G2913" s="57">
        <v>96.89</v>
      </c>
      <c r="H2913" s="57">
        <v>678.26</v>
      </c>
      <c r="I2913" s="57" t="s">
        <v>28</v>
      </c>
      <c r="J2913" s="57" t="s">
        <v>28</v>
      </c>
      <c r="K2913" s="57">
        <v>96.89</v>
      </c>
    </row>
    <row r="2914" spans="1:11" ht="33.75">
      <c r="A2914" s="54">
        <v>8037</v>
      </c>
      <c r="B2914" s="54" t="s">
        <v>1004</v>
      </c>
      <c r="C2914" s="58" t="s">
        <v>2476</v>
      </c>
      <c r="D2914" s="56">
        <v>7</v>
      </c>
      <c r="E2914" s="56">
        <v>7</v>
      </c>
      <c r="F2914" s="57">
        <v>734.33</v>
      </c>
      <c r="G2914" s="57">
        <v>104.9</v>
      </c>
      <c r="H2914" s="57">
        <v>734.33</v>
      </c>
      <c r="I2914" s="57" t="s">
        <v>28</v>
      </c>
      <c r="J2914" s="57" t="s">
        <v>28</v>
      </c>
      <c r="K2914" s="57">
        <v>104.9</v>
      </c>
    </row>
    <row r="2915" spans="1:11" ht="33.75">
      <c r="A2915" s="54">
        <v>8037</v>
      </c>
      <c r="B2915" s="54" t="s">
        <v>1002</v>
      </c>
      <c r="C2915" s="58" t="s">
        <v>2476</v>
      </c>
      <c r="D2915" s="56">
        <v>7</v>
      </c>
      <c r="E2915" s="56">
        <v>7</v>
      </c>
      <c r="F2915" s="57">
        <v>734.33</v>
      </c>
      <c r="G2915" s="57">
        <v>104.9</v>
      </c>
      <c r="H2915" s="57">
        <v>734.33</v>
      </c>
      <c r="I2915" s="57" t="s">
        <v>28</v>
      </c>
      <c r="J2915" s="57" t="s">
        <v>28</v>
      </c>
      <c r="K2915" s="57">
        <v>104.9</v>
      </c>
    </row>
    <row r="2916" spans="1:11" ht="33.75">
      <c r="A2916" s="54">
        <v>8037</v>
      </c>
      <c r="B2916" s="54" t="s">
        <v>1000</v>
      </c>
      <c r="C2916" s="58" t="s">
        <v>2476</v>
      </c>
      <c r="D2916" s="56">
        <v>7</v>
      </c>
      <c r="E2916" s="56">
        <v>7</v>
      </c>
      <c r="F2916" s="57">
        <v>734.33</v>
      </c>
      <c r="G2916" s="57">
        <v>104.9</v>
      </c>
      <c r="H2916" s="57">
        <v>734.33</v>
      </c>
      <c r="I2916" s="57" t="s">
        <v>28</v>
      </c>
      <c r="J2916" s="57" t="s">
        <v>28</v>
      </c>
      <c r="K2916" s="57">
        <v>104.9</v>
      </c>
    </row>
    <row r="2917" spans="1:11" ht="33.75">
      <c r="A2917" s="54">
        <v>8037</v>
      </c>
      <c r="B2917" s="54" t="s">
        <v>998</v>
      </c>
      <c r="C2917" s="58" t="s">
        <v>2476</v>
      </c>
      <c r="D2917" s="56">
        <v>7</v>
      </c>
      <c r="E2917" s="56">
        <v>7</v>
      </c>
      <c r="F2917" s="57">
        <v>734.33</v>
      </c>
      <c r="G2917" s="57">
        <v>104.9</v>
      </c>
      <c r="H2917" s="57">
        <v>734.33</v>
      </c>
      <c r="I2917" s="57" t="s">
        <v>28</v>
      </c>
      <c r="J2917" s="57" t="s">
        <v>28</v>
      </c>
      <c r="K2917" s="57">
        <v>104.9</v>
      </c>
    </row>
    <row r="2918" spans="1:11" ht="33.75">
      <c r="A2918" s="54">
        <v>8037</v>
      </c>
      <c r="B2918" s="54" t="s">
        <v>996</v>
      </c>
      <c r="C2918" s="58" t="s">
        <v>2476</v>
      </c>
      <c r="D2918" s="56">
        <v>7</v>
      </c>
      <c r="E2918" s="56">
        <v>7</v>
      </c>
      <c r="F2918" s="57">
        <v>734.33</v>
      </c>
      <c r="G2918" s="57">
        <v>104.9</v>
      </c>
      <c r="H2918" s="57">
        <v>734.33</v>
      </c>
      <c r="I2918" s="57" t="s">
        <v>28</v>
      </c>
      <c r="J2918" s="57" t="s">
        <v>28</v>
      </c>
      <c r="K2918" s="57">
        <v>104.9</v>
      </c>
    </row>
    <row r="2919" spans="1:11" ht="33.75">
      <c r="A2919" s="54">
        <v>8037</v>
      </c>
      <c r="B2919" s="54" t="s">
        <v>994</v>
      </c>
      <c r="C2919" s="58" t="s">
        <v>2476</v>
      </c>
      <c r="D2919" s="56">
        <v>7</v>
      </c>
      <c r="E2919" s="56">
        <v>7</v>
      </c>
      <c r="F2919" s="57">
        <v>734.33</v>
      </c>
      <c r="G2919" s="57">
        <v>104.9</v>
      </c>
      <c r="H2919" s="57">
        <v>734.33</v>
      </c>
      <c r="I2919" s="57" t="s">
        <v>28</v>
      </c>
      <c r="J2919" s="57" t="s">
        <v>28</v>
      </c>
      <c r="K2919" s="57">
        <v>104.9</v>
      </c>
    </row>
    <row r="2920" spans="1:11" ht="33.75">
      <c r="A2920" s="54">
        <v>8037</v>
      </c>
      <c r="B2920" s="54" t="s">
        <v>992</v>
      </c>
      <c r="C2920" s="58" t="s">
        <v>2476</v>
      </c>
      <c r="D2920" s="56">
        <v>7</v>
      </c>
      <c r="E2920" s="56">
        <v>7</v>
      </c>
      <c r="F2920" s="57">
        <v>734.33</v>
      </c>
      <c r="G2920" s="57">
        <v>104.9</v>
      </c>
      <c r="H2920" s="57">
        <v>734.33</v>
      </c>
      <c r="I2920" s="57" t="s">
        <v>28</v>
      </c>
      <c r="J2920" s="57" t="s">
        <v>28</v>
      </c>
      <c r="K2920" s="57">
        <v>104.9</v>
      </c>
    </row>
    <row r="2921" spans="1:11" ht="33.75">
      <c r="A2921" s="54">
        <v>8037</v>
      </c>
      <c r="B2921" s="54" t="s">
        <v>990</v>
      </c>
      <c r="C2921" s="58" t="s">
        <v>2476</v>
      </c>
      <c r="D2921" s="56">
        <v>7</v>
      </c>
      <c r="E2921" s="56">
        <v>7</v>
      </c>
      <c r="F2921" s="57">
        <v>734.33</v>
      </c>
      <c r="G2921" s="57">
        <v>104.9</v>
      </c>
      <c r="H2921" s="57">
        <v>734.33</v>
      </c>
      <c r="I2921" s="57" t="s">
        <v>28</v>
      </c>
      <c r="J2921" s="57" t="s">
        <v>28</v>
      </c>
      <c r="K2921" s="57">
        <v>104.9</v>
      </c>
    </row>
    <row r="2922" spans="1:11" ht="33.75">
      <c r="A2922" s="54">
        <v>8037</v>
      </c>
      <c r="B2922" s="54" t="s">
        <v>988</v>
      </c>
      <c r="C2922" s="58" t="s">
        <v>2476</v>
      </c>
      <c r="D2922" s="56">
        <v>7</v>
      </c>
      <c r="E2922" s="56">
        <v>7</v>
      </c>
      <c r="F2922" s="57">
        <v>734.33</v>
      </c>
      <c r="G2922" s="57">
        <v>104.9</v>
      </c>
      <c r="H2922" s="57">
        <v>734.33</v>
      </c>
      <c r="I2922" s="57" t="s">
        <v>28</v>
      </c>
      <c r="J2922" s="57" t="s">
        <v>28</v>
      </c>
      <c r="K2922" s="57">
        <v>104.9</v>
      </c>
    </row>
    <row r="2923" spans="1:11" ht="33.75">
      <c r="A2923" s="54">
        <v>8037</v>
      </c>
      <c r="B2923" s="54" t="s">
        <v>986</v>
      </c>
      <c r="C2923" s="58" t="s">
        <v>2476</v>
      </c>
      <c r="D2923" s="56">
        <v>7</v>
      </c>
      <c r="E2923" s="56">
        <v>7</v>
      </c>
      <c r="F2923" s="57">
        <v>734.33</v>
      </c>
      <c r="G2923" s="57">
        <v>104.9</v>
      </c>
      <c r="H2923" s="57">
        <v>734.33</v>
      </c>
      <c r="I2923" s="57" t="s">
        <v>28</v>
      </c>
      <c r="J2923" s="57" t="s">
        <v>28</v>
      </c>
      <c r="K2923" s="57">
        <v>104.9</v>
      </c>
    </row>
    <row r="2924" spans="1:11" ht="33.75">
      <c r="A2924" s="54">
        <v>8037</v>
      </c>
      <c r="B2924" s="54" t="s">
        <v>984</v>
      </c>
      <c r="C2924" s="58" t="s">
        <v>2476</v>
      </c>
      <c r="D2924" s="56">
        <v>7</v>
      </c>
      <c r="E2924" s="56">
        <v>7</v>
      </c>
      <c r="F2924" s="57">
        <v>734.33</v>
      </c>
      <c r="G2924" s="57">
        <v>104.9</v>
      </c>
      <c r="H2924" s="57">
        <v>734.33</v>
      </c>
      <c r="I2924" s="57" t="s">
        <v>28</v>
      </c>
      <c r="J2924" s="57" t="s">
        <v>28</v>
      </c>
      <c r="K2924" s="57">
        <v>104.9</v>
      </c>
    </row>
    <row r="2925" spans="1:11" ht="33.75">
      <c r="A2925" s="54">
        <v>8037</v>
      </c>
      <c r="B2925" s="54" t="s">
        <v>982</v>
      </c>
      <c r="C2925" s="58" t="s">
        <v>2476</v>
      </c>
      <c r="D2925" s="56">
        <v>7</v>
      </c>
      <c r="E2925" s="56">
        <v>7</v>
      </c>
      <c r="F2925" s="57">
        <v>734.33</v>
      </c>
      <c r="G2925" s="57">
        <v>104.9</v>
      </c>
      <c r="H2925" s="57">
        <v>734.33</v>
      </c>
      <c r="I2925" s="57" t="s">
        <v>28</v>
      </c>
      <c r="J2925" s="57" t="s">
        <v>28</v>
      </c>
      <c r="K2925" s="57">
        <v>104.9</v>
      </c>
    </row>
    <row r="2926" spans="1:11" ht="33.75">
      <c r="A2926" s="54">
        <v>8038</v>
      </c>
      <c r="B2926" s="54" t="s">
        <v>1030</v>
      </c>
      <c r="C2926" s="58" t="s">
        <v>2477</v>
      </c>
      <c r="D2926" s="56">
        <v>7</v>
      </c>
      <c r="E2926" s="56">
        <v>7</v>
      </c>
      <c r="F2926" s="57">
        <v>893.47</v>
      </c>
      <c r="G2926" s="57">
        <v>127.64</v>
      </c>
      <c r="H2926" s="57">
        <v>893.47</v>
      </c>
      <c r="I2926" s="57" t="s">
        <v>28</v>
      </c>
      <c r="J2926" s="57" t="s">
        <v>28</v>
      </c>
      <c r="K2926" s="57">
        <v>127.64</v>
      </c>
    </row>
    <row r="2927" spans="1:11" ht="33.75">
      <c r="A2927" s="54">
        <v>8038</v>
      </c>
      <c r="B2927" s="54" t="s">
        <v>1028</v>
      </c>
      <c r="C2927" s="58" t="s">
        <v>2477</v>
      </c>
      <c r="D2927" s="56">
        <v>7</v>
      </c>
      <c r="E2927" s="56">
        <v>7</v>
      </c>
      <c r="F2927" s="57">
        <v>893.47</v>
      </c>
      <c r="G2927" s="57">
        <v>127.64</v>
      </c>
      <c r="H2927" s="57">
        <v>893.47</v>
      </c>
      <c r="I2927" s="57" t="s">
        <v>28</v>
      </c>
      <c r="J2927" s="57" t="s">
        <v>28</v>
      </c>
      <c r="K2927" s="57">
        <v>127.64</v>
      </c>
    </row>
    <row r="2928" spans="1:11" ht="33.75">
      <c r="A2928" s="54">
        <v>8038</v>
      </c>
      <c r="B2928" s="54" t="s">
        <v>1026</v>
      </c>
      <c r="C2928" s="58" t="s">
        <v>2477</v>
      </c>
      <c r="D2928" s="56">
        <v>7</v>
      </c>
      <c r="E2928" s="56">
        <v>7</v>
      </c>
      <c r="F2928" s="57">
        <v>893.47</v>
      </c>
      <c r="G2928" s="57">
        <v>127.64</v>
      </c>
      <c r="H2928" s="57">
        <v>893.47</v>
      </c>
      <c r="I2928" s="57" t="s">
        <v>28</v>
      </c>
      <c r="J2928" s="57" t="s">
        <v>28</v>
      </c>
      <c r="K2928" s="57">
        <v>127.64</v>
      </c>
    </row>
    <row r="2929" spans="1:11" ht="33.75">
      <c r="A2929" s="54">
        <v>8038</v>
      </c>
      <c r="B2929" s="54" t="s">
        <v>1024</v>
      </c>
      <c r="C2929" s="58" t="s">
        <v>2477</v>
      </c>
      <c r="D2929" s="56">
        <v>7</v>
      </c>
      <c r="E2929" s="56">
        <v>7</v>
      </c>
      <c r="F2929" s="57">
        <v>893.47</v>
      </c>
      <c r="G2929" s="57">
        <v>127.64</v>
      </c>
      <c r="H2929" s="57">
        <v>893.47</v>
      </c>
      <c r="I2929" s="57" t="s">
        <v>28</v>
      </c>
      <c r="J2929" s="57" t="s">
        <v>28</v>
      </c>
      <c r="K2929" s="57">
        <v>127.64</v>
      </c>
    </row>
    <row r="2930" spans="1:11" ht="33.75">
      <c r="A2930" s="54">
        <v>8038</v>
      </c>
      <c r="B2930" s="54" t="s">
        <v>1022</v>
      </c>
      <c r="C2930" s="58" t="s">
        <v>2477</v>
      </c>
      <c r="D2930" s="56">
        <v>7</v>
      </c>
      <c r="E2930" s="56">
        <v>7</v>
      </c>
      <c r="F2930" s="57">
        <v>893.47</v>
      </c>
      <c r="G2930" s="57">
        <v>127.64</v>
      </c>
      <c r="H2930" s="57">
        <v>893.47</v>
      </c>
      <c r="I2930" s="57" t="s">
        <v>28</v>
      </c>
      <c r="J2930" s="57" t="s">
        <v>28</v>
      </c>
      <c r="K2930" s="57">
        <v>127.64</v>
      </c>
    </row>
    <row r="2931" spans="1:11" ht="33.75">
      <c r="A2931" s="54">
        <v>8038</v>
      </c>
      <c r="B2931" s="54" t="s">
        <v>1020</v>
      </c>
      <c r="C2931" s="58" t="s">
        <v>2477</v>
      </c>
      <c r="D2931" s="56">
        <v>7</v>
      </c>
      <c r="E2931" s="56">
        <v>7</v>
      </c>
      <c r="F2931" s="57">
        <v>893.47</v>
      </c>
      <c r="G2931" s="57">
        <v>127.64</v>
      </c>
      <c r="H2931" s="57">
        <v>893.47</v>
      </c>
      <c r="I2931" s="57" t="s">
        <v>28</v>
      </c>
      <c r="J2931" s="57" t="s">
        <v>28</v>
      </c>
      <c r="K2931" s="57">
        <v>127.64</v>
      </c>
    </row>
    <row r="2932" spans="1:11" ht="33.75">
      <c r="A2932" s="54">
        <v>8038</v>
      </c>
      <c r="B2932" s="54" t="s">
        <v>1018</v>
      </c>
      <c r="C2932" s="58" t="s">
        <v>2477</v>
      </c>
      <c r="D2932" s="56">
        <v>7</v>
      </c>
      <c r="E2932" s="56">
        <v>7</v>
      </c>
      <c r="F2932" s="57">
        <v>893.47</v>
      </c>
      <c r="G2932" s="57">
        <v>127.64</v>
      </c>
      <c r="H2932" s="57">
        <v>893.47</v>
      </c>
      <c r="I2932" s="57" t="s">
        <v>28</v>
      </c>
      <c r="J2932" s="57" t="s">
        <v>28</v>
      </c>
      <c r="K2932" s="57">
        <v>127.64</v>
      </c>
    </row>
    <row r="2933" spans="1:11" ht="33.75">
      <c r="A2933" s="54">
        <v>8038</v>
      </c>
      <c r="B2933" s="54" t="s">
        <v>1016</v>
      </c>
      <c r="C2933" s="58" t="s">
        <v>2477</v>
      </c>
      <c r="D2933" s="56">
        <v>7</v>
      </c>
      <c r="E2933" s="56">
        <v>7</v>
      </c>
      <c r="F2933" s="57">
        <v>893.47</v>
      </c>
      <c r="G2933" s="57">
        <v>127.64</v>
      </c>
      <c r="H2933" s="57">
        <v>893.47</v>
      </c>
      <c r="I2933" s="57" t="s">
        <v>28</v>
      </c>
      <c r="J2933" s="57" t="s">
        <v>28</v>
      </c>
      <c r="K2933" s="57">
        <v>127.64</v>
      </c>
    </row>
    <row r="2934" spans="1:11" ht="33.75">
      <c r="A2934" s="54">
        <v>8038</v>
      </c>
      <c r="B2934" s="54" t="s">
        <v>1014</v>
      </c>
      <c r="C2934" s="58" t="s">
        <v>2477</v>
      </c>
      <c r="D2934" s="56">
        <v>7</v>
      </c>
      <c r="E2934" s="56">
        <v>7</v>
      </c>
      <c r="F2934" s="57">
        <v>893.47</v>
      </c>
      <c r="G2934" s="57">
        <v>127.64</v>
      </c>
      <c r="H2934" s="57">
        <v>893.47</v>
      </c>
      <c r="I2934" s="57" t="s">
        <v>28</v>
      </c>
      <c r="J2934" s="57" t="s">
        <v>28</v>
      </c>
      <c r="K2934" s="57">
        <v>127.64</v>
      </c>
    </row>
    <row r="2935" spans="1:11" ht="33.75">
      <c r="A2935" s="54">
        <v>8038</v>
      </c>
      <c r="B2935" s="54" t="s">
        <v>1012</v>
      </c>
      <c r="C2935" s="58" t="s">
        <v>2477</v>
      </c>
      <c r="D2935" s="56">
        <v>7</v>
      </c>
      <c r="E2935" s="56">
        <v>7</v>
      </c>
      <c r="F2935" s="57">
        <v>893.47</v>
      </c>
      <c r="G2935" s="57">
        <v>127.64</v>
      </c>
      <c r="H2935" s="57">
        <v>893.47</v>
      </c>
      <c r="I2935" s="57" t="s">
        <v>28</v>
      </c>
      <c r="J2935" s="57" t="s">
        <v>28</v>
      </c>
      <c r="K2935" s="57">
        <v>127.64</v>
      </c>
    </row>
    <row r="2936" spans="1:11" ht="33.75">
      <c r="A2936" s="54">
        <v>8038</v>
      </c>
      <c r="B2936" s="54" t="s">
        <v>1010</v>
      </c>
      <c r="C2936" s="58" t="s">
        <v>2477</v>
      </c>
      <c r="D2936" s="56">
        <v>7</v>
      </c>
      <c r="E2936" s="56">
        <v>7</v>
      </c>
      <c r="F2936" s="57">
        <v>893.47</v>
      </c>
      <c r="G2936" s="57">
        <v>127.64</v>
      </c>
      <c r="H2936" s="57">
        <v>893.47</v>
      </c>
      <c r="I2936" s="57" t="s">
        <v>28</v>
      </c>
      <c r="J2936" s="57" t="s">
        <v>28</v>
      </c>
      <c r="K2936" s="57">
        <v>127.64</v>
      </c>
    </row>
    <row r="2937" spans="1:11" ht="33.75">
      <c r="A2937" s="54">
        <v>8038</v>
      </c>
      <c r="B2937" s="54" t="s">
        <v>1008</v>
      </c>
      <c r="C2937" s="58" t="s">
        <v>2477</v>
      </c>
      <c r="D2937" s="56">
        <v>7</v>
      </c>
      <c r="E2937" s="56">
        <v>7</v>
      </c>
      <c r="F2937" s="57">
        <v>893.47</v>
      </c>
      <c r="G2937" s="57">
        <v>127.64</v>
      </c>
      <c r="H2937" s="57">
        <v>893.47</v>
      </c>
      <c r="I2937" s="57" t="s">
        <v>28</v>
      </c>
      <c r="J2937" s="57" t="s">
        <v>28</v>
      </c>
      <c r="K2937" s="57">
        <v>127.64</v>
      </c>
    </row>
    <row r="2938" spans="1:11" ht="33.75">
      <c r="A2938" s="54">
        <v>8039</v>
      </c>
      <c r="B2938" s="54" t="s">
        <v>1040</v>
      </c>
      <c r="C2938" s="58" t="s">
        <v>2478</v>
      </c>
      <c r="D2938" s="56">
        <v>7</v>
      </c>
      <c r="E2938" s="56">
        <v>7</v>
      </c>
      <c r="F2938" s="57">
        <v>605.16999999999996</v>
      </c>
      <c r="G2938" s="57">
        <v>86.45</v>
      </c>
      <c r="H2938" s="57">
        <v>605.16999999999996</v>
      </c>
      <c r="I2938" s="57" t="s">
        <v>28</v>
      </c>
      <c r="J2938" s="57" t="s">
        <v>28</v>
      </c>
      <c r="K2938" s="57">
        <v>86.45</v>
      </c>
    </row>
    <row r="2939" spans="1:11" ht="33.75">
      <c r="A2939" s="54">
        <v>8039</v>
      </c>
      <c r="B2939" s="54" t="s">
        <v>1038</v>
      </c>
      <c r="C2939" s="58" t="s">
        <v>2478</v>
      </c>
      <c r="D2939" s="56">
        <v>7</v>
      </c>
      <c r="E2939" s="56">
        <v>7</v>
      </c>
      <c r="F2939" s="57">
        <v>605.16999999999996</v>
      </c>
      <c r="G2939" s="57">
        <v>86.45</v>
      </c>
      <c r="H2939" s="57">
        <v>605.16999999999996</v>
      </c>
      <c r="I2939" s="57" t="s">
        <v>28</v>
      </c>
      <c r="J2939" s="57" t="s">
        <v>28</v>
      </c>
      <c r="K2939" s="57">
        <v>86.45</v>
      </c>
    </row>
    <row r="2940" spans="1:11" ht="33.75">
      <c r="A2940" s="54">
        <v>8039</v>
      </c>
      <c r="B2940" s="54" t="s">
        <v>1036</v>
      </c>
      <c r="C2940" s="58" t="s">
        <v>2478</v>
      </c>
      <c r="D2940" s="56">
        <v>7</v>
      </c>
      <c r="E2940" s="56">
        <v>7</v>
      </c>
      <c r="F2940" s="57">
        <v>605.16999999999996</v>
      </c>
      <c r="G2940" s="57">
        <v>86.45</v>
      </c>
      <c r="H2940" s="57">
        <v>605.16999999999996</v>
      </c>
      <c r="I2940" s="57" t="s">
        <v>28</v>
      </c>
      <c r="J2940" s="57" t="s">
        <v>28</v>
      </c>
      <c r="K2940" s="57">
        <v>86.45</v>
      </c>
    </row>
    <row r="2941" spans="1:11" ht="33.75">
      <c r="A2941" s="54">
        <v>8039</v>
      </c>
      <c r="B2941" s="54" t="s">
        <v>1034</v>
      </c>
      <c r="C2941" s="58" t="s">
        <v>2478</v>
      </c>
      <c r="D2941" s="56">
        <v>7</v>
      </c>
      <c r="E2941" s="56">
        <v>7</v>
      </c>
      <c r="F2941" s="57">
        <v>605.16999999999996</v>
      </c>
      <c r="G2941" s="57">
        <v>86.45</v>
      </c>
      <c r="H2941" s="57">
        <v>605.16999999999996</v>
      </c>
      <c r="I2941" s="57" t="s">
        <v>28</v>
      </c>
      <c r="J2941" s="57" t="s">
        <v>28</v>
      </c>
      <c r="K2941" s="57">
        <v>86.45</v>
      </c>
    </row>
    <row r="2942" spans="1:11" ht="33.75">
      <c r="A2942" s="54">
        <v>8040</v>
      </c>
      <c r="B2942" s="54" t="s">
        <v>1066</v>
      </c>
      <c r="C2942" s="58" t="s">
        <v>2479</v>
      </c>
      <c r="D2942" s="56">
        <v>7</v>
      </c>
      <c r="E2942" s="56">
        <v>7</v>
      </c>
      <c r="F2942" s="57">
        <v>902.97</v>
      </c>
      <c r="G2942" s="57">
        <v>129</v>
      </c>
      <c r="H2942" s="57">
        <v>902.97</v>
      </c>
      <c r="I2942" s="57" t="s">
        <v>28</v>
      </c>
      <c r="J2942" s="57" t="s">
        <v>28</v>
      </c>
      <c r="K2942" s="57">
        <v>129</v>
      </c>
    </row>
    <row r="2943" spans="1:11" ht="33.75">
      <c r="A2943" s="54">
        <v>8040</v>
      </c>
      <c r="B2943" s="54" t="s">
        <v>1064</v>
      </c>
      <c r="C2943" s="58" t="s">
        <v>2479</v>
      </c>
      <c r="D2943" s="56">
        <v>7</v>
      </c>
      <c r="E2943" s="56">
        <v>7</v>
      </c>
      <c r="F2943" s="57">
        <v>902.97</v>
      </c>
      <c r="G2943" s="57">
        <v>129</v>
      </c>
      <c r="H2943" s="57">
        <v>902.97</v>
      </c>
      <c r="I2943" s="57" t="s">
        <v>28</v>
      </c>
      <c r="J2943" s="57" t="s">
        <v>28</v>
      </c>
      <c r="K2943" s="57">
        <v>129</v>
      </c>
    </row>
    <row r="2944" spans="1:11" ht="33.75">
      <c r="A2944" s="54">
        <v>8040</v>
      </c>
      <c r="B2944" s="54" t="s">
        <v>1062</v>
      </c>
      <c r="C2944" s="58" t="s">
        <v>2479</v>
      </c>
      <c r="D2944" s="56">
        <v>7</v>
      </c>
      <c r="E2944" s="56">
        <v>7</v>
      </c>
      <c r="F2944" s="57">
        <v>902.97</v>
      </c>
      <c r="G2944" s="57">
        <v>129</v>
      </c>
      <c r="H2944" s="57">
        <v>902.97</v>
      </c>
      <c r="I2944" s="57" t="s">
        <v>28</v>
      </c>
      <c r="J2944" s="57" t="s">
        <v>28</v>
      </c>
      <c r="K2944" s="57">
        <v>129</v>
      </c>
    </row>
    <row r="2945" spans="1:11" ht="33.75">
      <c r="A2945" s="54">
        <v>8040</v>
      </c>
      <c r="B2945" s="54" t="s">
        <v>1060</v>
      </c>
      <c r="C2945" s="58" t="s">
        <v>2479</v>
      </c>
      <c r="D2945" s="56">
        <v>7</v>
      </c>
      <c r="E2945" s="56">
        <v>7</v>
      </c>
      <c r="F2945" s="57">
        <v>902.97</v>
      </c>
      <c r="G2945" s="57">
        <v>129</v>
      </c>
      <c r="H2945" s="57">
        <v>902.97</v>
      </c>
      <c r="I2945" s="57" t="s">
        <v>28</v>
      </c>
      <c r="J2945" s="57" t="s">
        <v>28</v>
      </c>
      <c r="K2945" s="57">
        <v>129</v>
      </c>
    </row>
    <row r="2946" spans="1:11" ht="33.75">
      <c r="A2946" s="54">
        <v>8040</v>
      </c>
      <c r="B2946" s="54" t="s">
        <v>1058</v>
      </c>
      <c r="C2946" s="58" t="s">
        <v>2479</v>
      </c>
      <c r="D2946" s="56">
        <v>7</v>
      </c>
      <c r="E2946" s="56">
        <v>7</v>
      </c>
      <c r="F2946" s="57">
        <v>902.97</v>
      </c>
      <c r="G2946" s="57">
        <v>129</v>
      </c>
      <c r="H2946" s="57">
        <v>902.97</v>
      </c>
      <c r="I2946" s="57" t="s">
        <v>28</v>
      </c>
      <c r="J2946" s="57" t="s">
        <v>28</v>
      </c>
      <c r="K2946" s="57">
        <v>129</v>
      </c>
    </row>
    <row r="2947" spans="1:11" ht="33.75">
      <c r="A2947" s="54">
        <v>8040</v>
      </c>
      <c r="B2947" s="54" t="s">
        <v>1056</v>
      </c>
      <c r="C2947" s="58" t="s">
        <v>2479</v>
      </c>
      <c r="D2947" s="56">
        <v>7</v>
      </c>
      <c r="E2947" s="56">
        <v>7</v>
      </c>
      <c r="F2947" s="57">
        <v>902.97</v>
      </c>
      <c r="G2947" s="57">
        <v>129</v>
      </c>
      <c r="H2947" s="57">
        <v>902.97</v>
      </c>
      <c r="I2947" s="57" t="s">
        <v>28</v>
      </c>
      <c r="J2947" s="57" t="s">
        <v>28</v>
      </c>
      <c r="K2947" s="57">
        <v>129</v>
      </c>
    </row>
    <row r="2948" spans="1:11" ht="33.75">
      <c r="A2948" s="54">
        <v>8040</v>
      </c>
      <c r="B2948" s="54" t="s">
        <v>1054</v>
      </c>
      <c r="C2948" s="58" t="s">
        <v>2479</v>
      </c>
      <c r="D2948" s="56">
        <v>7</v>
      </c>
      <c r="E2948" s="56">
        <v>7</v>
      </c>
      <c r="F2948" s="57">
        <v>902.97</v>
      </c>
      <c r="G2948" s="57">
        <v>129</v>
      </c>
      <c r="H2948" s="57">
        <v>902.97</v>
      </c>
      <c r="I2948" s="57" t="s">
        <v>28</v>
      </c>
      <c r="J2948" s="57" t="s">
        <v>28</v>
      </c>
      <c r="K2948" s="57">
        <v>129</v>
      </c>
    </row>
    <row r="2949" spans="1:11" ht="33.75">
      <c r="A2949" s="54">
        <v>8040</v>
      </c>
      <c r="B2949" s="54" t="s">
        <v>1052</v>
      </c>
      <c r="C2949" s="58" t="s">
        <v>2479</v>
      </c>
      <c r="D2949" s="56">
        <v>7</v>
      </c>
      <c r="E2949" s="56">
        <v>7</v>
      </c>
      <c r="F2949" s="57">
        <v>902.97</v>
      </c>
      <c r="G2949" s="57">
        <v>129</v>
      </c>
      <c r="H2949" s="57">
        <v>902.97</v>
      </c>
      <c r="I2949" s="57" t="s">
        <v>28</v>
      </c>
      <c r="J2949" s="57" t="s">
        <v>28</v>
      </c>
      <c r="K2949" s="57">
        <v>129</v>
      </c>
    </row>
    <row r="2950" spans="1:11" ht="33.75">
      <c r="A2950" s="54">
        <v>8040</v>
      </c>
      <c r="B2950" s="54" t="s">
        <v>1050</v>
      </c>
      <c r="C2950" s="58" t="s">
        <v>2479</v>
      </c>
      <c r="D2950" s="56">
        <v>7</v>
      </c>
      <c r="E2950" s="56">
        <v>7</v>
      </c>
      <c r="F2950" s="57">
        <v>902.97</v>
      </c>
      <c r="G2950" s="57">
        <v>129</v>
      </c>
      <c r="H2950" s="57">
        <v>902.97</v>
      </c>
      <c r="I2950" s="57" t="s">
        <v>28</v>
      </c>
      <c r="J2950" s="57" t="s">
        <v>28</v>
      </c>
      <c r="K2950" s="57">
        <v>129</v>
      </c>
    </row>
    <row r="2951" spans="1:11" ht="33.75">
      <c r="A2951" s="54">
        <v>8040</v>
      </c>
      <c r="B2951" s="54" t="s">
        <v>1048</v>
      </c>
      <c r="C2951" s="58" t="s">
        <v>2479</v>
      </c>
      <c r="D2951" s="56">
        <v>7</v>
      </c>
      <c r="E2951" s="56">
        <v>7</v>
      </c>
      <c r="F2951" s="57">
        <v>902.97</v>
      </c>
      <c r="G2951" s="57">
        <v>129</v>
      </c>
      <c r="H2951" s="57">
        <v>902.97</v>
      </c>
      <c r="I2951" s="57" t="s">
        <v>28</v>
      </c>
      <c r="J2951" s="57" t="s">
        <v>28</v>
      </c>
      <c r="K2951" s="57">
        <v>129</v>
      </c>
    </row>
    <row r="2952" spans="1:11" ht="33.75">
      <c r="A2952" s="54">
        <v>8040</v>
      </c>
      <c r="B2952" s="54" t="s">
        <v>1046</v>
      </c>
      <c r="C2952" s="58" t="s">
        <v>2479</v>
      </c>
      <c r="D2952" s="56">
        <v>7</v>
      </c>
      <c r="E2952" s="56">
        <v>7</v>
      </c>
      <c r="F2952" s="57">
        <v>902.97</v>
      </c>
      <c r="G2952" s="57">
        <v>129</v>
      </c>
      <c r="H2952" s="57">
        <v>902.97</v>
      </c>
      <c r="I2952" s="57" t="s">
        <v>28</v>
      </c>
      <c r="J2952" s="57" t="s">
        <v>28</v>
      </c>
      <c r="K2952" s="57">
        <v>129</v>
      </c>
    </row>
    <row r="2953" spans="1:11" ht="33.75">
      <c r="A2953" s="54">
        <v>8040</v>
      </c>
      <c r="B2953" s="54" t="s">
        <v>1044</v>
      </c>
      <c r="C2953" s="58" t="s">
        <v>2479</v>
      </c>
      <c r="D2953" s="56">
        <v>7</v>
      </c>
      <c r="E2953" s="56">
        <v>7</v>
      </c>
      <c r="F2953" s="57">
        <v>902.97</v>
      </c>
      <c r="G2953" s="57">
        <v>129</v>
      </c>
      <c r="H2953" s="57">
        <v>902.97</v>
      </c>
      <c r="I2953" s="57" t="s">
        <v>28</v>
      </c>
      <c r="J2953" s="57" t="s">
        <v>28</v>
      </c>
      <c r="K2953" s="57">
        <v>129</v>
      </c>
    </row>
    <row r="2954" spans="1:11" ht="22.5">
      <c r="A2954" s="54">
        <v>8041</v>
      </c>
      <c r="B2954" s="54" t="s">
        <v>1108</v>
      </c>
      <c r="C2954" s="58" t="s">
        <v>2480</v>
      </c>
      <c r="D2954" s="56">
        <v>7</v>
      </c>
      <c r="E2954" s="56">
        <v>7</v>
      </c>
      <c r="F2954" s="57">
        <v>1071.55</v>
      </c>
      <c r="G2954" s="57">
        <v>153.08000000000001</v>
      </c>
      <c r="H2954" s="57">
        <v>1071.55</v>
      </c>
      <c r="I2954" s="57" t="s">
        <v>28</v>
      </c>
      <c r="J2954" s="57" t="s">
        <v>28</v>
      </c>
      <c r="K2954" s="57">
        <v>153.08000000000001</v>
      </c>
    </row>
    <row r="2955" spans="1:11" ht="22.5">
      <c r="A2955" s="54">
        <v>8041</v>
      </c>
      <c r="B2955" s="54" t="s">
        <v>1106</v>
      </c>
      <c r="C2955" s="58" t="s">
        <v>2480</v>
      </c>
      <c r="D2955" s="56">
        <v>7</v>
      </c>
      <c r="E2955" s="56">
        <v>7</v>
      </c>
      <c r="F2955" s="57">
        <v>1071.55</v>
      </c>
      <c r="G2955" s="57">
        <v>153.08000000000001</v>
      </c>
      <c r="H2955" s="57">
        <v>1071.55</v>
      </c>
      <c r="I2955" s="57" t="s">
        <v>28</v>
      </c>
      <c r="J2955" s="57" t="s">
        <v>28</v>
      </c>
      <c r="K2955" s="57">
        <v>153.08000000000001</v>
      </c>
    </row>
    <row r="2956" spans="1:11" ht="22.5">
      <c r="A2956" s="54">
        <v>8041</v>
      </c>
      <c r="B2956" s="54" t="s">
        <v>1104</v>
      </c>
      <c r="C2956" s="58" t="s">
        <v>2480</v>
      </c>
      <c r="D2956" s="56">
        <v>7</v>
      </c>
      <c r="E2956" s="56">
        <v>7</v>
      </c>
      <c r="F2956" s="57">
        <v>1071.55</v>
      </c>
      <c r="G2956" s="57">
        <v>153.08000000000001</v>
      </c>
      <c r="H2956" s="57">
        <v>1071.55</v>
      </c>
      <c r="I2956" s="57" t="s">
        <v>28</v>
      </c>
      <c r="J2956" s="57" t="s">
        <v>28</v>
      </c>
      <c r="K2956" s="57">
        <v>153.08000000000001</v>
      </c>
    </row>
    <row r="2957" spans="1:11" ht="22.5">
      <c r="A2957" s="54">
        <v>8041</v>
      </c>
      <c r="B2957" s="54" t="s">
        <v>1102</v>
      </c>
      <c r="C2957" s="58" t="s">
        <v>2480</v>
      </c>
      <c r="D2957" s="56">
        <v>7</v>
      </c>
      <c r="E2957" s="56">
        <v>7</v>
      </c>
      <c r="F2957" s="57">
        <v>1071.55</v>
      </c>
      <c r="G2957" s="57">
        <v>153.08000000000001</v>
      </c>
      <c r="H2957" s="57">
        <v>1071.55</v>
      </c>
      <c r="I2957" s="57" t="s">
        <v>28</v>
      </c>
      <c r="J2957" s="57" t="s">
        <v>28</v>
      </c>
      <c r="K2957" s="57">
        <v>153.08000000000001</v>
      </c>
    </row>
    <row r="2958" spans="1:11" ht="22.5">
      <c r="A2958" s="54">
        <v>8041</v>
      </c>
      <c r="B2958" s="54" t="s">
        <v>1100</v>
      </c>
      <c r="C2958" s="58" t="s">
        <v>2480</v>
      </c>
      <c r="D2958" s="56">
        <v>7</v>
      </c>
      <c r="E2958" s="56">
        <v>7</v>
      </c>
      <c r="F2958" s="57">
        <v>1071.55</v>
      </c>
      <c r="G2958" s="57">
        <v>153.08000000000001</v>
      </c>
      <c r="H2958" s="57">
        <v>1071.55</v>
      </c>
      <c r="I2958" s="57" t="s">
        <v>28</v>
      </c>
      <c r="J2958" s="57" t="s">
        <v>28</v>
      </c>
      <c r="K2958" s="57">
        <v>153.08000000000001</v>
      </c>
    </row>
    <row r="2959" spans="1:11" ht="22.5">
      <c r="A2959" s="54">
        <v>8041</v>
      </c>
      <c r="B2959" s="54" t="s">
        <v>1098</v>
      </c>
      <c r="C2959" s="58" t="s">
        <v>2480</v>
      </c>
      <c r="D2959" s="56">
        <v>7</v>
      </c>
      <c r="E2959" s="56">
        <v>7</v>
      </c>
      <c r="F2959" s="57">
        <v>1071.55</v>
      </c>
      <c r="G2959" s="57">
        <v>153.08000000000001</v>
      </c>
      <c r="H2959" s="57">
        <v>1071.55</v>
      </c>
      <c r="I2959" s="57" t="s">
        <v>28</v>
      </c>
      <c r="J2959" s="57" t="s">
        <v>28</v>
      </c>
      <c r="K2959" s="57">
        <v>153.08000000000001</v>
      </c>
    </row>
    <row r="2960" spans="1:11" ht="22.5">
      <c r="A2960" s="54">
        <v>8041</v>
      </c>
      <c r="B2960" s="54" t="s">
        <v>1096</v>
      </c>
      <c r="C2960" s="58" t="s">
        <v>2480</v>
      </c>
      <c r="D2960" s="56">
        <v>7</v>
      </c>
      <c r="E2960" s="56">
        <v>7</v>
      </c>
      <c r="F2960" s="57">
        <v>1071.55</v>
      </c>
      <c r="G2960" s="57">
        <v>153.08000000000001</v>
      </c>
      <c r="H2960" s="57">
        <v>1071.55</v>
      </c>
      <c r="I2960" s="57" t="s">
        <v>28</v>
      </c>
      <c r="J2960" s="57" t="s">
        <v>28</v>
      </c>
      <c r="K2960" s="57">
        <v>153.08000000000001</v>
      </c>
    </row>
    <row r="2961" spans="1:11" ht="22.5">
      <c r="A2961" s="54">
        <v>8041</v>
      </c>
      <c r="B2961" s="54" t="s">
        <v>1094</v>
      </c>
      <c r="C2961" s="58" t="s">
        <v>2480</v>
      </c>
      <c r="D2961" s="56">
        <v>7</v>
      </c>
      <c r="E2961" s="56">
        <v>7</v>
      </c>
      <c r="F2961" s="57">
        <v>1071.55</v>
      </c>
      <c r="G2961" s="57">
        <v>153.08000000000001</v>
      </c>
      <c r="H2961" s="57">
        <v>1071.55</v>
      </c>
      <c r="I2961" s="57" t="s">
        <v>28</v>
      </c>
      <c r="J2961" s="57" t="s">
        <v>28</v>
      </c>
      <c r="K2961" s="57">
        <v>153.08000000000001</v>
      </c>
    </row>
    <row r="2962" spans="1:11" ht="22.5">
      <c r="A2962" s="54">
        <v>8041</v>
      </c>
      <c r="B2962" s="54" t="s">
        <v>1092</v>
      </c>
      <c r="C2962" s="58" t="s">
        <v>2480</v>
      </c>
      <c r="D2962" s="56">
        <v>7</v>
      </c>
      <c r="E2962" s="56">
        <v>7</v>
      </c>
      <c r="F2962" s="57">
        <v>1071.55</v>
      </c>
      <c r="G2962" s="57">
        <v>153.08000000000001</v>
      </c>
      <c r="H2962" s="57">
        <v>1071.55</v>
      </c>
      <c r="I2962" s="57" t="s">
        <v>28</v>
      </c>
      <c r="J2962" s="57" t="s">
        <v>28</v>
      </c>
      <c r="K2962" s="57">
        <v>153.08000000000001</v>
      </c>
    </row>
    <row r="2963" spans="1:11" ht="22.5">
      <c r="A2963" s="54">
        <v>8041</v>
      </c>
      <c r="B2963" s="54" t="s">
        <v>1090</v>
      </c>
      <c r="C2963" s="58" t="s">
        <v>2480</v>
      </c>
      <c r="D2963" s="56">
        <v>7</v>
      </c>
      <c r="E2963" s="56">
        <v>7</v>
      </c>
      <c r="F2963" s="57">
        <v>1071.55</v>
      </c>
      <c r="G2963" s="57">
        <v>153.08000000000001</v>
      </c>
      <c r="H2963" s="57">
        <v>1071.55</v>
      </c>
      <c r="I2963" s="57" t="s">
        <v>28</v>
      </c>
      <c r="J2963" s="57" t="s">
        <v>28</v>
      </c>
      <c r="K2963" s="57">
        <v>153.08000000000001</v>
      </c>
    </row>
    <row r="2964" spans="1:11" ht="22.5">
      <c r="A2964" s="54">
        <v>8041</v>
      </c>
      <c r="B2964" s="54" t="s">
        <v>1088</v>
      </c>
      <c r="C2964" s="58" t="s">
        <v>2480</v>
      </c>
      <c r="D2964" s="56">
        <v>7</v>
      </c>
      <c r="E2964" s="56">
        <v>7</v>
      </c>
      <c r="F2964" s="57">
        <v>1071.55</v>
      </c>
      <c r="G2964" s="57">
        <v>153.08000000000001</v>
      </c>
      <c r="H2964" s="57">
        <v>1071.55</v>
      </c>
      <c r="I2964" s="57" t="s">
        <v>28</v>
      </c>
      <c r="J2964" s="57" t="s">
        <v>28</v>
      </c>
      <c r="K2964" s="57">
        <v>153.08000000000001</v>
      </c>
    </row>
    <row r="2965" spans="1:11" ht="22.5">
      <c r="A2965" s="54">
        <v>8041</v>
      </c>
      <c r="B2965" s="54" t="s">
        <v>1086</v>
      </c>
      <c r="C2965" s="58" t="s">
        <v>2480</v>
      </c>
      <c r="D2965" s="56">
        <v>7</v>
      </c>
      <c r="E2965" s="56">
        <v>7</v>
      </c>
      <c r="F2965" s="57">
        <v>1071.55</v>
      </c>
      <c r="G2965" s="57">
        <v>153.08000000000001</v>
      </c>
      <c r="H2965" s="57">
        <v>1071.55</v>
      </c>
      <c r="I2965" s="57" t="s">
        <v>28</v>
      </c>
      <c r="J2965" s="57" t="s">
        <v>28</v>
      </c>
      <c r="K2965" s="57">
        <v>153.08000000000001</v>
      </c>
    </row>
    <row r="2966" spans="1:11" ht="22.5">
      <c r="A2966" s="54">
        <v>8041</v>
      </c>
      <c r="B2966" s="54" t="s">
        <v>1084</v>
      </c>
      <c r="C2966" s="58" t="s">
        <v>2480</v>
      </c>
      <c r="D2966" s="56">
        <v>7</v>
      </c>
      <c r="E2966" s="56">
        <v>7</v>
      </c>
      <c r="F2966" s="57">
        <v>1071.55</v>
      </c>
      <c r="G2966" s="57">
        <v>153.08000000000001</v>
      </c>
      <c r="H2966" s="57">
        <v>1071.55</v>
      </c>
      <c r="I2966" s="57" t="s">
        <v>28</v>
      </c>
      <c r="J2966" s="57" t="s">
        <v>28</v>
      </c>
      <c r="K2966" s="57">
        <v>153.08000000000001</v>
      </c>
    </row>
    <row r="2967" spans="1:11" ht="22.5">
      <c r="A2967" s="54">
        <v>8041</v>
      </c>
      <c r="B2967" s="54" t="s">
        <v>1082</v>
      </c>
      <c r="C2967" s="58" t="s">
        <v>2480</v>
      </c>
      <c r="D2967" s="56">
        <v>7</v>
      </c>
      <c r="E2967" s="56">
        <v>7</v>
      </c>
      <c r="F2967" s="57">
        <v>1071.55</v>
      </c>
      <c r="G2967" s="57">
        <v>153.08000000000001</v>
      </c>
      <c r="H2967" s="57">
        <v>1071.55</v>
      </c>
      <c r="I2967" s="57" t="s">
        <v>28</v>
      </c>
      <c r="J2967" s="57" t="s">
        <v>28</v>
      </c>
      <c r="K2967" s="57">
        <v>153.08000000000001</v>
      </c>
    </row>
    <row r="2968" spans="1:11" ht="22.5">
      <c r="A2968" s="54">
        <v>8041</v>
      </c>
      <c r="B2968" s="54" t="s">
        <v>1080</v>
      </c>
      <c r="C2968" s="58" t="s">
        <v>2480</v>
      </c>
      <c r="D2968" s="56">
        <v>7</v>
      </c>
      <c r="E2968" s="56">
        <v>7</v>
      </c>
      <c r="F2968" s="57">
        <v>1071.55</v>
      </c>
      <c r="G2968" s="57">
        <v>153.08000000000001</v>
      </c>
      <c r="H2968" s="57">
        <v>1071.55</v>
      </c>
      <c r="I2968" s="57" t="s">
        <v>28</v>
      </c>
      <c r="J2968" s="57" t="s">
        <v>28</v>
      </c>
      <c r="K2968" s="57">
        <v>153.08000000000001</v>
      </c>
    </row>
    <row r="2969" spans="1:11" ht="22.5">
      <c r="A2969" s="54">
        <v>8041</v>
      </c>
      <c r="B2969" s="54" t="s">
        <v>1078</v>
      </c>
      <c r="C2969" s="58" t="s">
        <v>2480</v>
      </c>
      <c r="D2969" s="56">
        <v>7</v>
      </c>
      <c r="E2969" s="56">
        <v>7</v>
      </c>
      <c r="F2969" s="57">
        <v>1071.55</v>
      </c>
      <c r="G2969" s="57">
        <v>153.08000000000001</v>
      </c>
      <c r="H2969" s="57">
        <v>1071.55</v>
      </c>
      <c r="I2969" s="57" t="s">
        <v>28</v>
      </c>
      <c r="J2969" s="57" t="s">
        <v>28</v>
      </c>
      <c r="K2969" s="57">
        <v>153.08000000000001</v>
      </c>
    </row>
    <row r="2970" spans="1:11" ht="22.5">
      <c r="A2970" s="54">
        <v>8041</v>
      </c>
      <c r="B2970" s="54" t="s">
        <v>1076</v>
      </c>
      <c r="C2970" s="58" t="s">
        <v>2480</v>
      </c>
      <c r="D2970" s="56">
        <v>7</v>
      </c>
      <c r="E2970" s="56">
        <v>7</v>
      </c>
      <c r="F2970" s="57">
        <v>1071.55</v>
      </c>
      <c r="G2970" s="57">
        <v>153.08000000000001</v>
      </c>
      <c r="H2970" s="57">
        <v>1071.55</v>
      </c>
      <c r="I2970" s="57" t="s">
        <v>28</v>
      </c>
      <c r="J2970" s="57" t="s">
        <v>28</v>
      </c>
      <c r="K2970" s="57">
        <v>153.08000000000001</v>
      </c>
    </row>
    <row r="2971" spans="1:11" ht="22.5">
      <c r="A2971" s="54">
        <v>8041</v>
      </c>
      <c r="B2971" s="54" t="s">
        <v>1074</v>
      </c>
      <c r="C2971" s="58" t="s">
        <v>2480</v>
      </c>
      <c r="D2971" s="56">
        <v>7</v>
      </c>
      <c r="E2971" s="56">
        <v>7</v>
      </c>
      <c r="F2971" s="57">
        <v>1071.55</v>
      </c>
      <c r="G2971" s="57">
        <v>153.08000000000001</v>
      </c>
      <c r="H2971" s="57">
        <v>1071.55</v>
      </c>
      <c r="I2971" s="57" t="s">
        <v>28</v>
      </c>
      <c r="J2971" s="57" t="s">
        <v>28</v>
      </c>
      <c r="K2971" s="57">
        <v>153.08000000000001</v>
      </c>
    </row>
    <row r="2972" spans="1:11" ht="33.75">
      <c r="A2972" s="54">
        <v>8042</v>
      </c>
      <c r="B2972" s="54" t="s">
        <v>1128</v>
      </c>
      <c r="C2972" s="58" t="s">
        <v>2481</v>
      </c>
      <c r="D2972" s="56">
        <v>7</v>
      </c>
      <c r="E2972" s="56">
        <v>7</v>
      </c>
      <c r="F2972" s="57">
        <v>1248.22</v>
      </c>
      <c r="G2972" s="57">
        <v>178.32</v>
      </c>
      <c r="H2972" s="57">
        <v>1248.22</v>
      </c>
      <c r="I2972" s="57" t="s">
        <v>28</v>
      </c>
      <c r="J2972" s="57" t="s">
        <v>28</v>
      </c>
      <c r="K2972" s="57">
        <v>178.32</v>
      </c>
    </row>
    <row r="2973" spans="1:11" ht="33.75">
      <c r="A2973" s="54">
        <v>8042</v>
      </c>
      <c r="B2973" s="54" t="s">
        <v>1126</v>
      </c>
      <c r="C2973" s="58" t="s">
        <v>2481</v>
      </c>
      <c r="D2973" s="56">
        <v>7</v>
      </c>
      <c r="E2973" s="56">
        <v>7</v>
      </c>
      <c r="F2973" s="57">
        <v>1248.22</v>
      </c>
      <c r="G2973" s="57">
        <v>178.32</v>
      </c>
      <c r="H2973" s="57">
        <v>1248.22</v>
      </c>
      <c r="I2973" s="57" t="s">
        <v>28</v>
      </c>
      <c r="J2973" s="57" t="s">
        <v>28</v>
      </c>
      <c r="K2973" s="57">
        <v>178.32</v>
      </c>
    </row>
    <row r="2974" spans="1:11" ht="33.75">
      <c r="A2974" s="54">
        <v>8042</v>
      </c>
      <c r="B2974" s="54" t="s">
        <v>1124</v>
      </c>
      <c r="C2974" s="58" t="s">
        <v>2481</v>
      </c>
      <c r="D2974" s="56">
        <v>7</v>
      </c>
      <c r="E2974" s="56">
        <v>7</v>
      </c>
      <c r="F2974" s="57">
        <v>1248.22</v>
      </c>
      <c r="G2974" s="57">
        <v>178.32</v>
      </c>
      <c r="H2974" s="57">
        <v>1248.22</v>
      </c>
      <c r="I2974" s="57" t="s">
        <v>28</v>
      </c>
      <c r="J2974" s="57" t="s">
        <v>28</v>
      </c>
      <c r="K2974" s="57">
        <v>178.32</v>
      </c>
    </row>
    <row r="2975" spans="1:11" ht="33.75">
      <c r="A2975" s="54">
        <v>8042</v>
      </c>
      <c r="B2975" s="54" t="s">
        <v>1122</v>
      </c>
      <c r="C2975" s="58" t="s">
        <v>2481</v>
      </c>
      <c r="D2975" s="56">
        <v>7</v>
      </c>
      <c r="E2975" s="56">
        <v>7</v>
      </c>
      <c r="F2975" s="57">
        <v>1248.22</v>
      </c>
      <c r="G2975" s="57">
        <v>178.32</v>
      </c>
      <c r="H2975" s="57">
        <v>1248.22</v>
      </c>
      <c r="I2975" s="57" t="s">
        <v>28</v>
      </c>
      <c r="J2975" s="57" t="s">
        <v>28</v>
      </c>
      <c r="K2975" s="57">
        <v>178.32</v>
      </c>
    </row>
    <row r="2976" spans="1:11" ht="33.75">
      <c r="A2976" s="54">
        <v>8042</v>
      </c>
      <c r="B2976" s="54" t="s">
        <v>1120</v>
      </c>
      <c r="C2976" s="58" t="s">
        <v>2481</v>
      </c>
      <c r="D2976" s="56">
        <v>7</v>
      </c>
      <c r="E2976" s="56">
        <v>7</v>
      </c>
      <c r="F2976" s="57">
        <v>1248.22</v>
      </c>
      <c r="G2976" s="57">
        <v>178.32</v>
      </c>
      <c r="H2976" s="57">
        <v>1248.22</v>
      </c>
      <c r="I2976" s="57" t="s">
        <v>28</v>
      </c>
      <c r="J2976" s="57" t="s">
        <v>28</v>
      </c>
      <c r="K2976" s="57">
        <v>178.32</v>
      </c>
    </row>
    <row r="2977" spans="1:11" ht="33.75">
      <c r="A2977" s="54">
        <v>8042</v>
      </c>
      <c r="B2977" s="54" t="s">
        <v>1118</v>
      </c>
      <c r="C2977" s="58" t="s">
        <v>2481</v>
      </c>
      <c r="D2977" s="56">
        <v>7</v>
      </c>
      <c r="E2977" s="56">
        <v>7</v>
      </c>
      <c r="F2977" s="57">
        <v>1248.22</v>
      </c>
      <c r="G2977" s="57">
        <v>178.32</v>
      </c>
      <c r="H2977" s="57">
        <v>1248.22</v>
      </c>
      <c r="I2977" s="57" t="s">
        <v>28</v>
      </c>
      <c r="J2977" s="57" t="s">
        <v>28</v>
      </c>
      <c r="K2977" s="57">
        <v>178.32</v>
      </c>
    </row>
    <row r="2978" spans="1:11" ht="33.75">
      <c r="A2978" s="54">
        <v>8042</v>
      </c>
      <c r="B2978" s="54" t="s">
        <v>1116</v>
      </c>
      <c r="C2978" s="58" t="s">
        <v>2481</v>
      </c>
      <c r="D2978" s="56">
        <v>7</v>
      </c>
      <c r="E2978" s="56">
        <v>7</v>
      </c>
      <c r="F2978" s="57">
        <v>1248.22</v>
      </c>
      <c r="G2978" s="57">
        <v>178.32</v>
      </c>
      <c r="H2978" s="57">
        <v>1248.22</v>
      </c>
      <c r="I2978" s="57" t="s">
        <v>28</v>
      </c>
      <c r="J2978" s="57" t="s">
        <v>28</v>
      </c>
      <c r="K2978" s="57">
        <v>178.32</v>
      </c>
    </row>
    <row r="2979" spans="1:11" ht="33.75">
      <c r="A2979" s="54">
        <v>8042</v>
      </c>
      <c r="B2979" s="54" t="s">
        <v>1114</v>
      </c>
      <c r="C2979" s="58" t="s">
        <v>2481</v>
      </c>
      <c r="D2979" s="56">
        <v>7</v>
      </c>
      <c r="E2979" s="56">
        <v>7</v>
      </c>
      <c r="F2979" s="57">
        <v>1248.22</v>
      </c>
      <c r="G2979" s="57">
        <v>178.32</v>
      </c>
      <c r="H2979" s="57">
        <v>1248.22</v>
      </c>
      <c r="I2979" s="57" t="s">
        <v>28</v>
      </c>
      <c r="J2979" s="57" t="s">
        <v>28</v>
      </c>
      <c r="K2979" s="57">
        <v>178.32</v>
      </c>
    </row>
    <row r="2980" spans="1:11" ht="33.75">
      <c r="A2980" s="54">
        <v>8042</v>
      </c>
      <c r="B2980" s="54" t="s">
        <v>1112</v>
      </c>
      <c r="C2980" s="58" t="s">
        <v>2481</v>
      </c>
      <c r="D2980" s="56">
        <v>7</v>
      </c>
      <c r="E2980" s="56">
        <v>7</v>
      </c>
      <c r="F2980" s="57">
        <v>1248.22</v>
      </c>
      <c r="G2980" s="57">
        <v>178.32</v>
      </c>
      <c r="H2980" s="57">
        <v>1248.22</v>
      </c>
      <c r="I2980" s="57" t="s">
        <v>28</v>
      </c>
      <c r="J2980" s="57" t="s">
        <v>28</v>
      </c>
      <c r="K2980" s="57">
        <v>178.32</v>
      </c>
    </row>
    <row r="2981" spans="1:11" ht="33.75">
      <c r="A2981" s="54">
        <v>8042</v>
      </c>
      <c r="B2981" s="54" t="s">
        <v>1146</v>
      </c>
      <c r="C2981" s="58" t="s">
        <v>2481</v>
      </c>
      <c r="D2981" s="56">
        <v>7</v>
      </c>
      <c r="E2981" s="56">
        <v>7</v>
      </c>
      <c r="F2981" s="57">
        <v>1248.22</v>
      </c>
      <c r="G2981" s="57">
        <v>178.32</v>
      </c>
      <c r="H2981" s="57">
        <v>1248.22</v>
      </c>
      <c r="I2981" s="57" t="s">
        <v>28</v>
      </c>
      <c r="J2981" s="57" t="s">
        <v>28</v>
      </c>
      <c r="K2981" s="57">
        <v>178.32</v>
      </c>
    </row>
    <row r="2982" spans="1:11" ht="33.75">
      <c r="A2982" s="54">
        <v>8042</v>
      </c>
      <c r="B2982" s="54" t="s">
        <v>1144</v>
      </c>
      <c r="C2982" s="58" t="s">
        <v>2481</v>
      </c>
      <c r="D2982" s="56">
        <v>7</v>
      </c>
      <c r="E2982" s="56">
        <v>7</v>
      </c>
      <c r="F2982" s="57">
        <v>1248.22</v>
      </c>
      <c r="G2982" s="57">
        <v>178.32</v>
      </c>
      <c r="H2982" s="57">
        <v>1248.22</v>
      </c>
      <c r="I2982" s="57" t="s">
        <v>28</v>
      </c>
      <c r="J2982" s="57" t="s">
        <v>28</v>
      </c>
      <c r="K2982" s="57">
        <v>178.32</v>
      </c>
    </row>
    <row r="2983" spans="1:11" ht="33.75">
      <c r="A2983" s="54">
        <v>8042</v>
      </c>
      <c r="B2983" s="54" t="s">
        <v>1142</v>
      </c>
      <c r="C2983" s="58" t="s">
        <v>2481</v>
      </c>
      <c r="D2983" s="56">
        <v>7</v>
      </c>
      <c r="E2983" s="56">
        <v>7</v>
      </c>
      <c r="F2983" s="57">
        <v>1248.22</v>
      </c>
      <c r="G2983" s="57">
        <v>178.32</v>
      </c>
      <c r="H2983" s="57">
        <v>1248.22</v>
      </c>
      <c r="I2983" s="57" t="s">
        <v>28</v>
      </c>
      <c r="J2983" s="57" t="s">
        <v>28</v>
      </c>
      <c r="K2983" s="57">
        <v>178.32</v>
      </c>
    </row>
    <row r="2984" spans="1:11" ht="33.75">
      <c r="A2984" s="54">
        <v>8042</v>
      </c>
      <c r="B2984" s="54" t="s">
        <v>1140</v>
      </c>
      <c r="C2984" s="58" t="s">
        <v>2481</v>
      </c>
      <c r="D2984" s="56">
        <v>7</v>
      </c>
      <c r="E2984" s="56">
        <v>7</v>
      </c>
      <c r="F2984" s="57">
        <v>1248.22</v>
      </c>
      <c r="G2984" s="57">
        <v>178.32</v>
      </c>
      <c r="H2984" s="57">
        <v>1248.22</v>
      </c>
      <c r="I2984" s="57" t="s">
        <v>28</v>
      </c>
      <c r="J2984" s="57" t="s">
        <v>28</v>
      </c>
      <c r="K2984" s="57">
        <v>178.32</v>
      </c>
    </row>
    <row r="2985" spans="1:11" ht="33.75">
      <c r="A2985" s="54">
        <v>8042</v>
      </c>
      <c r="B2985" s="54" t="s">
        <v>1138</v>
      </c>
      <c r="C2985" s="58" t="s">
        <v>2481</v>
      </c>
      <c r="D2985" s="56">
        <v>7</v>
      </c>
      <c r="E2985" s="56">
        <v>7</v>
      </c>
      <c r="F2985" s="57">
        <v>1248.22</v>
      </c>
      <c r="G2985" s="57">
        <v>178.32</v>
      </c>
      <c r="H2985" s="57">
        <v>1248.22</v>
      </c>
      <c r="I2985" s="57" t="s">
        <v>28</v>
      </c>
      <c r="J2985" s="57" t="s">
        <v>28</v>
      </c>
      <c r="K2985" s="57">
        <v>178.32</v>
      </c>
    </row>
    <row r="2986" spans="1:11" ht="33.75">
      <c r="A2986" s="54">
        <v>8042</v>
      </c>
      <c r="B2986" s="54" t="s">
        <v>1136</v>
      </c>
      <c r="C2986" s="58" t="s">
        <v>2481</v>
      </c>
      <c r="D2986" s="56">
        <v>7</v>
      </c>
      <c r="E2986" s="56">
        <v>7</v>
      </c>
      <c r="F2986" s="57">
        <v>1248.22</v>
      </c>
      <c r="G2986" s="57">
        <v>178.32</v>
      </c>
      <c r="H2986" s="57">
        <v>1248.22</v>
      </c>
      <c r="I2986" s="57" t="s">
        <v>28</v>
      </c>
      <c r="J2986" s="57" t="s">
        <v>28</v>
      </c>
      <c r="K2986" s="57">
        <v>178.32</v>
      </c>
    </row>
    <row r="2987" spans="1:11" ht="33.75">
      <c r="A2987" s="54">
        <v>8042</v>
      </c>
      <c r="B2987" s="54" t="s">
        <v>1134</v>
      </c>
      <c r="C2987" s="58" t="s">
        <v>2481</v>
      </c>
      <c r="D2987" s="56">
        <v>7</v>
      </c>
      <c r="E2987" s="56">
        <v>7</v>
      </c>
      <c r="F2987" s="57">
        <v>1248.22</v>
      </c>
      <c r="G2987" s="57">
        <v>178.32</v>
      </c>
      <c r="H2987" s="57">
        <v>1248.22</v>
      </c>
      <c r="I2987" s="57" t="s">
        <v>28</v>
      </c>
      <c r="J2987" s="57" t="s">
        <v>28</v>
      </c>
      <c r="K2987" s="57">
        <v>178.32</v>
      </c>
    </row>
    <row r="2988" spans="1:11" ht="33.75">
      <c r="A2988" s="54">
        <v>8042</v>
      </c>
      <c r="B2988" s="54" t="s">
        <v>1132</v>
      </c>
      <c r="C2988" s="58" t="s">
        <v>2481</v>
      </c>
      <c r="D2988" s="56">
        <v>7</v>
      </c>
      <c r="E2988" s="56">
        <v>7</v>
      </c>
      <c r="F2988" s="57">
        <v>1248.22</v>
      </c>
      <c r="G2988" s="57">
        <v>178.32</v>
      </c>
      <c r="H2988" s="57">
        <v>1248.22</v>
      </c>
      <c r="I2988" s="57" t="s">
        <v>28</v>
      </c>
      <c r="J2988" s="57" t="s">
        <v>28</v>
      </c>
      <c r="K2988" s="57">
        <v>178.32</v>
      </c>
    </row>
    <row r="2989" spans="1:11" ht="33.75">
      <c r="A2989" s="54">
        <v>8042</v>
      </c>
      <c r="B2989" s="54" t="s">
        <v>1130</v>
      </c>
      <c r="C2989" s="58" t="s">
        <v>2481</v>
      </c>
      <c r="D2989" s="56">
        <v>7</v>
      </c>
      <c r="E2989" s="56">
        <v>7</v>
      </c>
      <c r="F2989" s="57">
        <v>1248.22</v>
      </c>
      <c r="G2989" s="57">
        <v>178.32</v>
      </c>
      <c r="H2989" s="57">
        <v>1248.22</v>
      </c>
      <c r="I2989" s="57" t="s">
        <v>28</v>
      </c>
      <c r="J2989" s="57" t="s">
        <v>28</v>
      </c>
      <c r="K2989" s="57">
        <v>178.32</v>
      </c>
    </row>
    <row r="2990" spans="1:11" ht="33.75">
      <c r="A2990" s="54">
        <v>8043</v>
      </c>
      <c r="B2990" s="54" t="s">
        <v>1164</v>
      </c>
      <c r="C2990" s="58" t="s">
        <v>2482</v>
      </c>
      <c r="D2990" s="56">
        <v>7</v>
      </c>
      <c r="E2990" s="56">
        <v>7</v>
      </c>
      <c r="F2990" s="57">
        <v>928.68</v>
      </c>
      <c r="G2990" s="57">
        <v>132.66999999999999</v>
      </c>
      <c r="H2990" s="57">
        <v>928.68</v>
      </c>
      <c r="I2990" s="57" t="s">
        <v>28</v>
      </c>
      <c r="J2990" s="57" t="s">
        <v>28</v>
      </c>
      <c r="K2990" s="57">
        <v>132.66999999999999</v>
      </c>
    </row>
    <row r="2991" spans="1:11" ht="33.75">
      <c r="A2991" s="54">
        <v>8043</v>
      </c>
      <c r="B2991" s="54" t="s">
        <v>1162</v>
      </c>
      <c r="C2991" s="58" t="s">
        <v>2482</v>
      </c>
      <c r="D2991" s="56">
        <v>7</v>
      </c>
      <c r="E2991" s="56">
        <v>7</v>
      </c>
      <c r="F2991" s="57">
        <v>928.68</v>
      </c>
      <c r="G2991" s="57">
        <v>132.66999999999999</v>
      </c>
      <c r="H2991" s="57">
        <v>928.68</v>
      </c>
      <c r="I2991" s="57" t="s">
        <v>28</v>
      </c>
      <c r="J2991" s="57" t="s">
        <v>28</v>
      </c>
      <c r="K2991" s="57">
        <v>132.66999999999999</v>
      </c>
    </row>
    <row r="2992" spans="1:11" ht="33.75">
      <c r="A2992" s="54">
        <v>8043</v>
      </c>
      <c r="B2992" s="54" t="s">
        <v>1160</v>
      </c>
      <c r="C2992" s="58" t="s">
        <v>2482</v>
      </c>
      <c r="D2992" s="56">
        <v>7</v>
      </c>
      <c r="E2992" s="56">
        <v>7</v>
      </c>
      <c r="F2992" s="57">
        <v>928.68</v>
      </c>
      <c r="G2992" s="57">
        <v>132.66999999999999</v>
      </c>
      <c r="H2992" s="57">
        <v>928.68</v>
      </c>
      <c r="I2992" s="57" t="s">
        <v>28</v>
      </c>
      <c r="J2992" s="57" t="s">
        <v>28</v>
      </c>
      <c r="K2992" s="57">
        <v>132.66999999999999</v>
      </c>
    </row>
    <row r="2993" spans="1:11" ht="33.75">
      <c r="A2993" s="54">
        <v>8043</v>
      </c>
      <c r="B2993" s="54" t="s">
        <v>1158</v>
      </c>
      <c r="C2993" s="58" t="s">
        <v>2482</v>
      </c>
      <c r="D2993" s="56">
        <v>7</v>
      </c>
      <c r="E2993" s="56">
        <v>7</v>
      </c>
      <c r="F2993" s="57">
        <v>928.68</v>
      </c>
      <c r="G2993" s="57">
        <v>132.66999999999999</v>
      </c>
      <c r="H2993" s="57">
        <v>928.68</v>
      </c>
      <c r="I2993" s="57" t="s">
        <v>28</v>
      </c>
      <c r="J2993" s="57" t="s">
        <v>28</v>
      </c>
      <c r="K2993" s="57">
        <v>132.66999999999999</v>
      </c>
    </row>
    <row r="2994" spans="1:11" ht="33.75">
      <c r="A2994" s="54">
        <v>8043</v>
      </c>
      <c r="B2994" s="54" t="s">
        <v>1156</v>
      </c>
      <c r="C2994" s="58" t="s">
        <v>2482</v>
      </c>
      <c r="D2994" s="56">
        <v>7</v>
      </c>
      <c r="E2994" s="56">
        <v>7</v>
      </c>
      <c r="F2994" s="57">
        <v>928.68</v>
      </c>
      <c r="G2994" s="57">
        <v>132.66999999999999</v>
      </c>
      <c r="H2994" s="57">
        <v>928.68</v>
      </c>
      <c r="I2994" s="57" t="s">
        <v>28</v>
      </c>
      <c r="J2994" s="57" t="s">
        <v>28</v>
      </c>
      <c r="K2994" s="57">
        <v>132.66999999999999</v>
      </c>
    </row>
    <row r="2995" spans="1:11" ht="33.75">
      <c r="A2995" s="54">
        <v>8043</v>
      </c>
      <c r="B2995" s="54" t="s">
        <v>1154</v>
      </c>
      <c r="C2995" s="58" t="s">
        <v>2482</v>
      </c>
      <c r="D2995" s="56">
        <v>7</v>
      </c>
      <c r="E2995" s="56">
        <v>7</v>
      </c>
      <c r="F2995" s="57">
        <v>928.68</v>
      </c>
      <c r="G2995" s="57">
        <v>132.66999999999999</v>
      </c>
      <c r="H2995" s="57">
        <v>928.68</v>
      </c>
      <c r="I2995" s="57" t="s">
        <v>28</v>
      </c>
      <c r="J2995" s="57" t="s">
        <v>28</v>
      </c>
      <c r="K2995" s="57">
        <v>132.66999999999999</v>
      </c>
    </row>
    <row r="2996" spans="1:11" ht="33.75">
      <c r="A2996" s="54">
        <v>8043</v>
      </c>
      <c r="B2996" s="54" t="s">
        <v>1152</v>
      </c>
      <c r="C2996" s="58" t="s">
        <v>2482</v>
      </c>
      <c r="D2996" s="56">
        <v>7</v>
      </c>
      <c r="E2996" s="56">
        <v>7</v>
      </c>
      <c r="F2996" s="57">
        <v>928.68</v>
      </c>
      <c r="G2996" s="57">
        <v>132.66999999999999</v>
      </c>
      <c r="H2996" s="57">
        <v>928.68</v>
      </c>
      <c r="I2996" s="57" t="s">
        <v>28</v>
      </c>
      <c r="J2996" s="57" t="s">
        <v>28</v>
      </c>
      <c r="K2996" s="57">
        <v>132.66999999999999</v>
      </c>
    </row>
    <row r="2997" spans="1:11" ht="33.75">
      <c r="A2997" s="54">
        <v>8043</v>
      </c>
      <c r="B2997" s="54" t="s">
        <v>1150</v>
      </c>
      <c r="C2997" s="58" t="s">
        <v>2482</v>
      </c>
      <c r="D2997" s="56">
        <v>7</v>
      </c>
      <c r="E2997" s="56">
        <v>7</v>
      </c>
      <c r="F2997" s="57">
        <v>928.68</v>
      </c>
      <c r="G2997" s="57">
        <v>132.66999999999999</v>
      </c>
      <c r="H2997" s="57">
        <v>928.68</v>
      </c>
      <c r="I2997" s="57" t="s">
        <v>28</v>
      </c>
      <c r="J2997" s="57" t="s">
        <v>28</v>
      </c>
      <c r="K2997" s="57">
        <v>132.66999999999999</v>
      </c>
    </row>
    <row r="2998" spans="1:11" ht="33.75">
      <c r="A2998" s="54">
        <v>8044</v>
      </c>
      <c r="B2998" s="54" t="s">
        <v>1206</v>
      </c>
      <c r="C2998" s="58" t="s">
        <v>2483</v>
      </c>
      <c r="D2998" s="56">
        <v>7</v>
      </c>
      <c r="E2998" s="56">
        <v>7</v>
      </c>
      <c r="F2998" s="57">
        <v>971.55</v>
      </c>
      <c r="G2998" s="57">
        <v>138.79</v>
      </c>
      <c r="H2998" s="57">
        <v>971.55</v>
      </c>
      <c r="I2998" s="57" t="s">
        <v>28</v>
      </c>
      <c r="J2998" s="57" t="s">
        <v>28</v>
      </c>
      <c r="K2998" s="57">
        <v>138.79</v>
      </c>
    </row>
    <row r="2999" spans="1:11" ht="33.75">
      <c r="A2999" s="54">
        <v>8044</v>
      </c>
      <c r="B2999" s="54" t="s">
        <v>1204</v>
      </c>
      <c r="C2999" s="58" t="s">
        <v>2483</v>
      </c>
      <c r="D2999" s="56">
        <v>7</v>
      </c>
      <c r="E2999" s="56">
        <v>7</v>
      </c>
      <c r="F2999" s="57">
        <v>971.55</v>
      </c>
      <c r="G2999" s="57">
        <v>138.79</v>
      </c>
      <c r="H2999" s="57">
        <v>971.55</v>
      </c>
      <c r="I2999" s="57" t="s">
        <v>28</v>
      </c>
      <c r="J2999" s="57" t="s">
        <v>28</v>
      </c>
      <c r="K2999" s="57">
        <v>138.79</v>
      </c>
    </row>
    <row r="3000" spans="1:11" ht="33.75">
      <c r="A3000" s="54">
        <v>8044</v>
      </c>
      <c r="B3000" s="54" t="s">
        <v>1202</v>
      </c>
      <c r="C3000" s="58" t="s">
        <v>2483</v>
      </c>
      <c r="D3000" s="56">
        <v>7</v>
      </c>
      <c r="E3000" s="56">
        <v>7</v>
      </c>
      <c r="F3000" s="57">
        <v>971.55</v>
      </c>
      <c r="G3000" s="57">
        <v>138.79</v>
      </c>
      <c r="H3000" s="57">
        <v>971.55</v>
      </c>
      <c r="I3000" s="57" t="s">
        <v>28</v>
      </c>
      <c r="J3000" s="57" t="s">
        <v>28</v>
      </c>
      <c r="K3000" s="57">
        <v>138.79</v>
      </c>
    </row>
    <row r="3001" spans="1:11" ht="33.75">
      <c r="A3001" s="54">
        <v>8044</v>
      </c>
      <c r="B3001" s="54" t="s">
        <v>1200</v>
      </c>
      <c r="C3001" s="58" t="s">
        <v>2483</v>
      </c>
      <c r="D3001" s="56">
        <v>7</v>
      </c>
      <c r="E3001" s="56">
        <v>7</v>
      </c>
      <c r="F3001" s="57">
        <v>971.55</v>
      </c>
      <c r="G3001" s="57">
        <v>138.79</v>
      </c>
      <c r="H3001" s="57">
        <v>971.55</v>
      </c>
      <c r="I3001" s="57" t="s">
        <v>28</v>
      </c>
      <c r="J3001" s="57" t="s">
        <v>28</v>
      </c>
      <c r="K3001" s="57">
        <v>138.79</v>
      </c>
    </row>
    <row r="3002" spans="1:11" ht="33.75">
      <c r="A3002" s="54">
        <v>8044</v>
      </c>
      <c r="B3002" s="54" t="s">
        <v>1198</v>
      </c>
      <c r="C3002" s="58" t="s">
        <v>2483</v>
      </c>
      <c r="D3002" s="56">
        <v>7</v>
      </c>
      <c r="E3002" s="56">
        <v>7</v>
      </c>
      <c r="F3002" s="57">
        <v>971.55</v>
      </c>
      <c r="G3002" s="57">
        <v>138.79</v>
      </c>
      <c r="H3002" s="57">
        <v>971.55</v>
      </c>
      <c r="I3002" s="57" t="s">
        <v>28</v>
      </c>
      <c r="J3002" s="57" t="s">
        <v>28</v>
      </c>
      <c r="K3002" s="57">
        <v>138.79</v>
      </c>
    </row>
    <row r="3003" spans="1:11" ht="33.75">
      <c r="A3003" s="54">
        <v>8044</v>
      </c>
      <c r="B3003" s="54" t="s">
        <v>1196</v>
      </c>
      <c r="C3003" s="58" t="s">
        <v>2483</v>
      </c>
      <c r="D3003" s="56">
        <v>7</v>
      </c>
      <c r="E3003" s="56">
        <v>7</v>
      </c>
      <c r="F3003" s="57">
        <v>971.55</v>
      </c>
      <c r="G3003" s="57">
        <v>138.79</v>
      </c>
      <c r="H3003" s="57">
        <v>971.55</v>
      </c>
      <c r="I3003" s="57" t="s">
        <v>28</v>
      </c>
      <c r="J3003" s="57" t="s">
        <v>28</v>
      </c>
      <c r="K3003" s="57">
        <v>138.79</v>
      </c>
    </row>
    <row r="3004" spans="1:11" ht="33.75">
      <c r="A3004" s="54">
        <v>8044</v>
      </c>
      <c r="B3004" s="54" t="s">
        <v>1194</v>
      </c>
      <c r="C3004" s="58" t="s">
        <v>2483</v>
      </c>
      <c r="D3004" s="56">
        <v>7</v>
      </c>
      <c r="E3004" s="56">
        <v>7</v>
      </c>
      <c r="F3004" s="57">
        <v>971.55</v>
      </c>
      <c r="G3004" s="57">
        <v>138.79</v>
      </c>
      <c r="H3004" s="57">
        <v>971.55</v>
      </c>
      <c r="I3004" s="57" t="s">
        <v>28</v>
      </c>
      <c r="J3004" s="57" t="s">
        <v>28</v>
      </c>
      <c r="K3004" s="57">
        <v>138.79</v>
      </c>
    </row>
    <row r="3005" spans="1:11" ht="33.75">
      <c r="A3005" s="54">
        <v>8044</v>
      </c>
      <c r="B3005" s="54" t="s">
        <v>1192</v>
      </c>
      <c r="C3005" s="58" t="s">
        <v>2483</v>
      </c>
      <c r="D3005" s="56">
        <v>7</v>
      </c>
      <c r="E3005" s="56">
        <v>7</v>
      </c>
      <c r="F3005" s="57">
        <v>971.55</v>
      </c>
      <c r="G3005" s="57">
        <v>138.79</v>
      </c>
      <c r="H3005" s="57">
        <v>971.55</v>
      </c>
      <c r="I3005" s="57" t="s">
        <v>28</v>
      </c>
      <c r="J3005" s="57" t="s">
        <v>28</v>
      </c>
      <c r="K3005" s="57">
        <v>138.79</v>
      </c>
    </row>
    <row r="3006" spans="1:11" ht="33.75">
      <c r="A3006" s="54">
        <v>8044</v>
      </c>
      <c r="B3006" s="54" t="s">
        <v>1190</v>
      </c>
      <c r="C3006" s="58" t="s">
        <v>2483</v>
      </c>
      <c r="D3006" s="56">
        <v>7</v>
      </c>
      <c r="E3006" s="56">
        <v>7</v>
      </c>
      <c r="F3006" s="57">
        <v>971.55</v>
      </c>
      <c r="G3006" s="57">
        <v>138.79</v>
      </c>
      <c r="H3006" s="57">
        <v>971.55</v>
      </c>
      <c r="I3006" s="57" t="s">
        <v>28</v>
      </c>
      <c r="J3006" s="57" t="s">
        <v>28</v>
      </c>
      <c r="K3006" s="57">
        <v>138.79</v>
      </c>
    </row>
    <row r="3007" spans="1:11" ht="33.75">
      <c r="A3007" s="54">
        <v>8044</v>
      </c>
      <c r="B3007" s="54" t="s">
        <v>1188</v>
      </c>
      <c r="C3007" s="58" t="s">
        <v>2483</v>
      </c>
      <c r="D3007" s="56">
        <v>7</v>
      </c>
      <c r="E3007" s="56">
        <v>7</v>
      </c>
      <c r="F3007" s="57">
        <v>971.55</v>
      </c>
      <c r="G3007" s="57">
        <v>138.79</v>
      </c>
      <c r="H3007" s="57">
        <v>971.55</v>
      </c>
      <c r="I3007" s="57" t="s">
        <v>28</v>
      </c>
      <c r="J3007" s="57" t="s">
        <v>28</v>
      </c>
      <c r="K3007" s="57">
        <v>138.79</v>
      </c>
    </row>
    <row r="3008" spans="1:11" ht="33.75">
      <c r="A3008" s="54">
        <v>8044</v>
      </c>
      <c r="B3008" s="54" t="s">
        <v>1186</v>
      </c>
      <c r="C3008" s="58" t="s">
        <v>2483</v>
      </c>
      <c r="D3008" s="56">
        <v>7</v>
      </c>
      <c r="E3008" s="56">
        <v>7</v>
      </c>
      <c r="F3008" s="57">
        <v>971.55</v>
      </c>
      <c r="G3008" s="57">
        <v>138.79</v>
      </c>
      <c r="H3008" s="57">
        <v>971.55</v>
      </c>
      <c r="I3008" s="57" t="s">
        <v>28</v>
      </c>
      <c r="J3008" s="57" t="s">
        <v>28</v>
      </c>
      <c r="K3008" s="57">
        <v>138.79</v>
      </c>
    </row>
    <row r="3009" spans="1:11" ht="33.75">
      <c r="A3009" s="54">
        <v>8044</v>
      </c>
      <c r="B3009" s="54" t="s">
        <v>1184</v>
      </c>
      <c r="C3009" s="58" t="s">
        <v>2483</v>
      </c>
      <c r="D3009" s="56">
        <v>7</v>
      </c>
      <c r="E3009" s="56">
        <v>7</v>
      </c>
      <c r="F3009" s="57">
        <v>971.55</v>
      </c>
      <c r="G3009" s="57">
        <v>138.79</v>
      </c>
      <c r="H3009" s="57">
        <v>971.55</v>
      </c>
      <c r="I3009" s="57" t="s">
        <v>28</v>
      </c>
      <c r="J3009" s="57" t="s">
        <v>28</v>
      </c>
      <c r="K3009" s="57">
        <v>138.79</v>
      </c>
    </row>
    <row r="3010" spans="1:11" ht="33.75">
      <c r="A3010" s="54">
        <v>8044</v>
      </c>
      <c r="B3010" s="54" t="s">
        <v>1182</v>
      </c>
      <c r="C3010" s="58" t="s">
        <v>2483</v>
      </c>
      <c r="D3010" s="56">
        <v>7</v>
      </c>
      <c r="E3010" s="56">
        <v>7</v>
      </c>
      <c r="F3010" s="57">
        <v>971.55</v>
      </c>
      <c r="G3010" s="57">
        <v>138.79</v>
      </c>
      <c r="H3010" s="57">
        <v>971.55</v>
      </c>
      <c r="I3010" s="57" t="s">
        <v>28</v>
      </c>
      <c r="J3010" s="57" t="s">
        <v>28</v>
      </c>
      <c r="K3010" s="57">
        <v>138.79</v>
      </c>
    </row>
    <row r="3011" spans="1:11" ht="33.75">
      <c r="A3011" s="54">
        <v>8044</v>
      </c>
      <c r="B3011" s="54" t="s">
        <v>1180</v>
      </c>
      <c r="C3011" s="58" t="s">
        <v>2483</v>
      </c>
      <c r="D3011" s="56">
        <v>7</v>
      </c>
      <c r="E3011" s="56">
        <v>7</v>
      </c>
      <c r="F3011" s="57">
        <v>971.55</v>
      </c>
      <c r="G3011" s="57">
        <v>138.79</v>
      </c>
      <c r="H3011" s="57">
        <v>971.55</v>
      </c>
      <c r="I3011" s="57" t="s">
        <v>28</v>
      </c>
      <c r="J3011" s="57" t="s">
        <v>28</v>
      </c>
      <c r="K3011" s="57">
        <v>138.79</v>
      </c>
    </row>
    <row r="3012" spans="1:11" ht="33.75">
      <c r="A3012" s="54">
        <v>8044</v>
      </c>
      <c r="B3012" s="54" t="s">
        <v>1178</v>
      </c>
      <c r="C3012" s="58" t="s">
        <v>2483</v>
      </c>
      <c r="D3012" s="56">
        <v>7</v>
      </c>
      <c r="E3012" s="56">
        <v>7</v>
      </c>
      <c r="F3012" s="57">
        <v>971.55</v>
      </c>
      <c r="G3012" s="57">
        <v>138.79</v>
      </c>
      <c r="H3012" s="57">
        <v>971.55</v>
      </c>
      <c r="I3012" s="57" t="s">
        <v>28</v>
      </c>
      <c r="J3012" s="57" t="s">
        <v>28</v>
      </c>
      <c r="K3012" s="57">
        <v>138.79</v>
      </c>
    </row>
    <row r="3013" spans="1:11" ht="33.75">
      <c r="A3013" s="54">
        <v>8044</v>
      </c>
      <c r="B3013" s="54" t="s">
        <v>1176</v>
      </c>
      <c r="C3013" s="58" t="s">
        <v>2483</v>
      </c>
      <c r="D3013" s="56">
        <v>7</v>
      </c>
      <c r="E3013" s="56">
        <v>7</v>
      </c>
      <c r="F3013" s="57">
        <v>971.55</v>
      </c>
      <c r="G3013" s="57">
        <v>138.79</v>
      </c>
      <c r="H3013" s="57">
        <v>971.55</v>
      </c>
      <c r="I3013" s="57" t="s">
        <v>28</v>
      </c>
      <c r="J3013" s="57" t="s">
        <v>28</v>
      </c>
      <c r="K3013" s="57">
        <v>138.79</v>
      </c>
    </row>
    <row r="3014" spans="1:11" ht="33.75">
      <c r="A3014" s="54">
        <v>8044</v>
      </c>
      <c r="B3014" s="54" t="s">
        <v>1174</v>
      </c>
      <c r="C3014" s="58" t="s">
        <v>2483</v>
      </c>
      <c r="D3014" s="56">
        <v>7</v>
      </c>
      <c r="E3014" s="56">
        <v>7</v>
      </c>
      <c r="F3014" s="57">
        <v>971.55</v>
      </c>
      <c r="G3014" s="57">
        <v>138.79</v>
      </c>
      <c r="H3014" s="57">
        <v>971.55</v>
      </c>
      <c r="I3014" s="57" t="s">
        <v>28</v>
      </c>
      <c r="J3014" s="57" t="s">
        <v>28</v>
      </c>
      <c r="K3014" s="57">
        <v>138.79</v>
      </c>
    </row>
    <row r="3015" spans="1:11" ht="33.75">
      <c r="A3015" s="54">
        <v>8044</v>
      </c>
      <c r="B3015" s="54" t="s">
        <v>1172</v>
      </c>
      <c r="C3015" s="58" t="s">
        <v>2483</v>
      </c>
      <c r="D3015" s="56">
        <v>7</v>
      </c>
      <c r="E3015" s="56">
        <v>7</v>
      </c>
      <c r="F3015" s="57">
        <v>971.55</v>
      </c>
      <c r="G3015" s="57">
        <v>138.79</v>
      </c>
      <c r="H3015" s="57">
        <v>971.55</v>
      </c>
      <c r="I3015" s="57" t="s">
        <v>28</v>
      </c>
      <c r="J3015" s="57" t="s">
        <v>28</v>
      </c>
      <c r="K3015" s="57">
        <v>138.79</v>
      </c>
    </row>
    <row r="3016" spans="1:11" ht="45">
      <c r="A3016" s="54">
        <v>8045</v>
      </c>
      <c r="B3016" s="54" t="s">
        <v>1226</v>
      </c>
      <c r="C3016" s="58" t="s">
        <v>3096</v>
      </c>
      <c r="D3016" s="56">
        <v>7</v>
      </c>
      <c r="E3016" s="56">
        <v>7</v>
      </c>
      <c r="F3016" s="57">
        <v>924.55</v>
      </c>
      <c r="G3016" s="57">
        <v>132.08000000000001</v>
      </c>
      <c r="H3016" s="57">
        <v>924.55</v>
      </c>
      <c r="I3016" s="57" t="s">
        <v>28</v>
      </c>
      <c r="J3016" s="57" t="s">
        <v>28</v>
      </c>
      <c r="K3016" s="57">
        <v>132.08000000000001</v>
      </c>
    </row>
    <row r="3017" spans="1:11" ht="45">
      <c r="A3017" s="54">
        <v>8045</v>
      </c>
      <c r="B3017" s="54" t="s">
        <v>1225</v>
      </c>
      <c r="C3017" s="58" t="s">
        <v>3096</v>
      </c>
      <c r="D3017" s="56">
        <v>7</v>
      </c>
      <c r="E3017" s="56">
        <v>7</v>
      </c>
      <c r="F3017" s="57">
        <v>924.55</v>
      </c>
      <c r="G3017" s="57">
        <v>132.08000000000001</v>
      </c>
      <c r="H3017" s="57">
        <v>924.55</v>
      </c>
      <c r="I3017" s="57" t="s">
        <v>28</v>
      </c>
      <c r="J3017" s="57" t="s">
        <v>28</v>
      </c>
      <c r="K3017" s="57">
        <v>132.08000000000001</v>
      </c>
    </row>
    <row r="3018" spans="1:11" ht="45">
      <c r="A3018" s="54">
        <v>8045</v>
      </c>
      <c r="B3018" s="54" t="s">
        <v>1224</v>
      </c>
      <c r="C3018" s="58" t="s">
        <v>3096</v>
      </c>
      <c r="D3018" s="56">
        <v>7</v>
      </c>
      <c r="E3018" s="56">
        <v>7</v>
      </c>
      <c r="F3018" s="57">
        <v>924.55</v>
      </c>
      <c r="G3018" s="57">
        <v>132.08000000000001</v>
      </c>
      <c r="H3018" s="57">
        <v>924.55</v>
      </c>
      <c r="I3018" s="57" t="s">
        <v>28</v>
      </c>
      <c r="J3018" s="57" t="s">
        <v>28</v>
      </c>
      <c r="K3018" s="57">
        <v>132.08000000000001</v>
      </c>
    </row>
    <row r="3019" spans="1:11" ht="45">
      <c r="A3019" s="54">
        <v>8045</v>
      </c>
      <c r="B3019" s="54" t="s">
        <v>1223</v>
      </c>
      <c r="C3019" s="58" t="s">
        <v>3096</v>
      </c>
      <c r="D3019" s="56">
        <v>7</v>
      </c>
      <c r="E3019" s="56">
        <v>7</v>
      </c>
      <c r="F3019" s="57">
        <v>924.55</v>
      </c>
      <c r="G3019" s="57">
        <v>132.08000000000001</v>
      </c>
      <c r="H3019" s="57">
        <v>924.55</v>
      </c>
      <c r="I3019" s="57" t="s">
        <v>28</v>
      </c>
      <c r="J3019" s="57" t="s">
        <v>28</v>
      </c>
      <c r="K3019" s="57">
        <v>132.08000000000001</v>
      </c>
    </row>
    <row r="3020" spans="1:11" ht="45">
      <c r="A3020" s="54">
        <v>8045</v>
      </c>
      <c r="B3020" s="54" t="s">
        <v>1222</v>
      </c>
      <c r="C3020" s="58" t="s">
        <v>3096</v>
      </c>
      <c r="D3020" s="56">
        <v>7</v>
      </c>
      <c r="E3020" s="56">
        <v>7</v>
      </c>
      <c r="F3020" s="57">
        <v>924.55</v>
      </c>
      <c r="G3020" s="57">
        <v>132.08000000000001</v>
      </c>
      <c r="H3020" s="57">
        <v>924.55</v>
      </c>
      <c r="I3020" s="57" t="s">
        <v>28</v>
      </c>
      <c r="J3020" s="57" t="s">
        <v>28</v>
      </c>
      <c r="K3020" s="57">
        <v>132.08000000000001</v>
      </c>
    </row>
    <row r="3021" spans="1:11" ht="45">
      <c r="A3021" s="54">
        <v>8045</v>
      </c>
      <c r="B3021" s="54" t="s">
        <v>1221</v>
      </c>
      <c r="C3021" s="58" t="s">
        <v>3096</v>
      </c>
      <c r="D3021" s="56">
        <v>7</v>
      </c>
      <c r="E3021" s="56">
        <v>7</v>
      </c>
      <c r="F3021" s="57">
        <v>924.55</v>
      </c>
      <c r="G3021" s="57">
        <v>132.08000000000001</v>
      </c>
      <c r="H3021" s="57">
        <v>924.55</v>
      </c>
      <c r="I3021" s="57" t="s">
        <v>28</v>
      </c>
      <c r="J3021" s="57" t="s">
        <v>28</v>
      </c>
      <c r="K3021" s="57">
        <v>132.08000000000001</v>
      </c>
    </row>
    <row r="3022" spans="1:11" ht="45">
      <c r="A3022" s="54">
        <v>8045</v>
      </c>
      <c r="B3022" s="54" t="s">
        <v>1220</v>
      </c>
      <c r="C3022" s="58" t="s">
        <v>3096</v>
      </c>
      <c r="D3022" s="56">
        <v>7</v>
      </c>
      <c r="E3022" s="56">
        <v>7</v>
      </c>
      <c r="F3022" s="57">
        <v>924.55</v>
      </c>
      <c r="G3022" s="57">
        <v>132.08000000000001</v>
      </c>
      <c r="H3022" s="57">
        <v>924.55</v>
      </c>
      <c r="I3022" s="57" t="s">
        <v>28</v>
      </c>
      <c r="J3022" s="57" t="s">
        <v>28</v>
      </c>
      <c r="K3022" s="57">
        <v>132.08000000000001</v>
      </c>
    </row>
    <row r="3023" spans="1:11" ht="45">
      <c r="A3023" s="54">
        <v>8045</v>
      </c>
      <c r="B3023" s="54" t="s">
        <v>1219</v>
      </c>
      <c r="C3023" s="58" t="s">
        <v>3096</v>
      </c>
      <c r="D3023" s="56">
        <v>7</v>
      </c>
      <c r="E3023" s="56">
        <v>7</v>
      </c>
      <c r="F3023" s="57">
        <v>924.55</v>
      </c>
      <c r="G3023" s="57">
        <v>132.08000000000001</v>
      </c>
      <c r="H3023" s="57">
        <v>924.55</v>
      </c>
      <c r="I3023" s="57" t="s">
        <v>28</v>
      </c>
      <c r="J3023" s="57" t="s">
        <v>28</v>
      </c>
      <c r="K3023" s="57">
        <v>132.08000000000001</v>
      </c>
    </row>
    <row r="3024" spans="1:11" ht="45">
      <c r="A3024" s="54">
        <v>8045</v>
      </c>
      <c r="B3024" s="54" t="s">
        <v>1218</v>
      </c>
      <c r="C3024" s="58" t="s">
        <v>3096</v>
      </c>
      <c r="D3024" s="56">
        <v>7</v>
      </c>
      <c r="E3024" s="56">
        <v>7</v>
      </c>
      <c r="F3024" s="57">
        <v>924.55</v>
      </c>
      <c r="G3024" s="57">
        <v>132.08000000000001</v>
      </c>
      <c r="H3024" s="57">
        <v>924.55</v>
      </c>
      <c r="I3024" s="57" t="s">
        <v>28</v>
      </c>
      <c r="J3024" s="57" t="s">
        <v>28</v>
      </c>
      <c r="K3024" s="57">
        <v>132.08000000000001</v>
      </c>
    </row>
    <row r="3025" spans="1:11" ht="45">
      <c r="A3025" s="54">
        <v>8045</v>
      </c>
      <c r="B3025" s="54" t="s">
        <v>1217</v>
      </c>
      <c r="C3025" s="58" t="s">
        <v>3096</v>
      </c>
      <c r="D3025" s="56">
        <v>7</v>
      </c>
      <c r="E3025" s="56">
        <v>7</v>
      </c>
      <c r="F3025" s="57">
        <v>924.55</v>
      </c>
      <c r="G3025" s="57">
        <v>132.08000000000001</v>
      </c>
      <c r="H3025" s="57">
        <v>924.55</v>
      </c>
      <c r="I3025" s="57" t="s">
        <v>28</v>
      </c>
      <c r="J3025" s="57" t="s">
        <v>28</v>
      </c>
      <c r="K3025" s="57">
        <v>132.08000000000001</v>
      </c>
    </row>
    <row r="3026" spans="1:11" ht="45">
      <c r="A3026" s="54">
        <v>8045</v>
      </c>
      <c r="B3026" s="54" t="s">
        <v>1216</v>
      </c>
      <c r="C3026" s="58" t="s">
        <v>3096</v>
      </c>
      <c r="D3026" s="56">
        <v>7</v>
      </c>
      <c r="E3026" s="56">
        <v>7</v>
      </c>
      <c r="F3026" s="57">
        <v>924.55</v>
      </c>
      <c r="G3026" s="57">
        <v>132.08000000000001</v>
      </c>
      <c r="H3026" s="57">
        <v>924.55</v>
      </c>
      <c r="I3026" s="57" t="s">
        <v>28</v>
      </c>
      <c r="J3026" s="57" t="s">
        <v>28</v>
      </c>
      <c r="K3026" s="57">
        <v>132.08000000000001</v>
      </c>
    </row>
    <row r="3027" spans="1:11" ht="45">
      <c r="A3027" s="54">
        <v>8045</v>
      </c>
      <c r="B3027" s="54" t="s">
        <v>1215</v>
      </c>
      <c r="C3027" s="58" t="s">
        <v>3096</v>
      </c>
      <c r="D3027" s="56">
        <v>7</v>
      </c>
      <c r="E3027" s="56">
        <v>7</v>
      </c>
      <c r="F3027" s="57">
        <v>924.55</v>
      </c>
      <c r="G3027" s="57">
        <v>132.08000000000001</v>
      </c>
      <c r="H3027" s="57">
        <v>924.55</v>
      </c>
      <c r="I3027" s="57" t="s">
        <v>28</v>
      </c>
      <c r="J3027" s="57" t="s">
        <v>28</v>
      </c>
      <c r="K3027" s="57">
        <v>132.08000000000001</v>
      </c>
    </row>
    <row r="3028" spans="1:11" ht="45">
      <c r="A3028" s="54">
        <v>8045</v>
      </c>
      <c r="B3028" s="54" t="s">
        <v>1214</v>
      </c>
      <c r="C3028" s="58" t="s">
        <v>3096</v>
      </c>
      <c r="D3028" s="56">
        <v>7</v>
      </c>
      <c r="E3028" s="56">
        <v>7</v>
      </c>
      <c r="F3028" s="57">
        <v>924.55</v>
      </c>
      <c r="G3028" s="57">
        <v>132.08000000000001</v>
      </c>
      <c r="H3028" s="57">
        <v>924.55</v>
      </c>
      <c r="I3028" s="57" t="s">
        <v>28</v>
      </c>
      <c r="J3028" s="57" t="s">
        <v>28</v>
      </c>
      <c r="K3028" s="57">
        <v>132.08000000000001</v>
      </c>
    </row>
    <row r="3029" spans="1:11" ht="45">
      <c r="A3029" s="54">
        <v>8045</v>
      </c>
      <c r="B3029" s="54" t="s">
        <v>1213</v>
      </c>
      <c r="C3029" s="58" t="s">
        <v>3096</v>
      </c>
      <c r="D3029" s="56">
        <v>7</v>
      </c>
      <c r="E3029" s="56">
        <v>7</v>
      </c>
      <c r="F3029" s="57">
        <v>924.55</v>
      </c>
      <c r="G3029" s="57">
        <v>132.08000000000001</v>
      </c>
      <c r="H3029" s="57">
        <v>924.55</v>
      </c>
      <c r="I3029" s="57" t="s">
        <v>28</v>
      </c>
      <c r="J3029" s="57" t="s">
        <v>28</v>
      </c>
      <c r="K3029" s="57">
        <v>132.08000000000001</v>
      </c>
    </row>
    <row r="3030" spans="1:11" ht="45">
      <c r="A3030" s="54">
        <v>8045</v>
      </c>
      <c r="B3030" s="54" t="s">
        <v>1212</v>
      </c>
      <c r="C3030" s="58" t="s">
        <v>3096</v>
      </c>
      <c r="D3030" s="56">
        <v>7</v>
      </c>
      <c r="E3030" s="56">
        <v>7</v>
      </c>
      <c r="F3030" s="57">
        <v>924.55</v>
      </c>
      <c r="G3030" s="57">
        <v>132.08000000000001</v>
      </c>
      <c r="H3030" s="57">
        <v>924.55</v>
      </c>
      <c r="I3030" s="57" t="s">
        <v>28</v>
      </c>
      <c r="J3030" s="57" t="s">
        <v>28</v>
      </c>
      <c r="K3030" s="57">
        <v>132.08000000000001</v>
      </c>
    </row>
    <row r="3031" spans="1:11" ht="45">
      <c r="A3031" s="54">
        <v>8045</v>
      </c>
      <c r="B3031" s="54" t="s">
        <v>1211</v>
      </c>
      <c r="C3031" s="58" t="s">
        <v>3096</v>
      </c>
      <c r="D3031" s="56">
        <v>7</v>
      </c>
      <c r="E3031" s="56">
        <v>7</v>
      </c>
      <c r="F3031" s="57">
        <v>924.55</v>
      </c>
      <c r="G3031" s="57">
        <v>132.08000000000001</v>
      </c>
      <c r="H3031" s="57">
        <v>924.55</v>
      </c>
      <c r="I3031" s="57" t="s">
        <v>28</v>
      </c>
      <c r="J3031" s="57" t="s">
        <v>28</v>
      </c>
      <c r="K3031" s="57">
        <v>132.08000000000001</v>
      </c>
    </row>
    <row r="3032" spans="1:11" ht="45">
      <c r="A3032" s="54">
        <v>8045</v>
      </c>
      <c r="B3032" s="54" t="s">
        <v>1210</v>
      </c>
      <c r="C3032" s="58" t="s">
        <v>3096</v>
      </c>
      <c r="D3032" s="56">
        <v>7</v>
      </c>
      <c r="E3032" s="56">
        <v>7</v>
      </c>
      <c r="F3032" s="57">
        <v>924.55</v>
      </c>
      <c r="G3032" s="57">
        <v>132.08000000000001</v>
      </c>
      <c r="H3032" s="57">
        <v>924.55</v>
      </c>
      <c r="I3032" s="57" t="s">
        <v>28</v>
      </c>
      <c r="J3032" s="57" t="s">
        <v>28</v>
      </c>
      <c r="K3032" s="57">
        <v>132.08000000000001</v>
      </c>
    </row>
    <row r="3033" spans="1:11" ht="45">
      <c r="A3033" s="54">
        <v>8045</v>
      </c>
      <c r="B3033" s="54" t="s">
        <v>1209</v>
      </c>
      <c r="C3033" s="58" t="s">
        <v>3096</v>
      </c>
      <c r="D3033" s="56">
        <v>7</v>
      </c>
      <c r="E3033" s="56">
        <v>7</v>
      </c>
      <c r="F3033" s="57">
        <v>924.55</v>
      </c>
      <c r="G3033" s="57">
        <v>132.08000000000001</v>
      </c>
      <c r="H3033" s="57">
        <v>924.55</v>
      </c>
      <c r="I3033" s="57" t="s">
        <v>28</v>
      </c>
      <c r="J3033" s="57" t="s">
        <v>28</v>
      </c>
      <c r="K3033" s="57">
        <v>132.08000000000001</v>
      </c>
    </row>
    <row r="3034" spans="1:11" ht="33.75">
      <c r="A3034" s="54">
        <v>8046</v>
      </c>
      <c r="B3034" s="54" t="s">
        <v>1267</v>
      </c>
      <c r="C3034" s="58" t="s">
        <v>2484</v>
      </c>
      <c r="D3034" s="56">
        <v>7</v>
      </c>
      <c r="E3034" s="56">
        <v>7</v>
      </c>
      <c r="F3034" s="57">
        <v>942.28</v>
      </c>
      <c r="G3034" s="57">
        <v>134.61000000000001</v>
      </c>
      <c r="H3034" s="57">
        <v>942.28</v>
      </c>
      <c r="I3034" s="57" t="s">
        <v>28</v>
      </c>
      <c r="J3034" s="57" t="s">
        <v>28</v>
      </c>
      <c r="K3034" s="57">
        <v>134.61000000000001</v>
      </c>
    </row>
    <row r="3035" spans="1:11" ht="33.75">
      <c r="A3035" s="54">
        <v>8046</v>
      </c>
      <c r="B3035" s="54" t="s">
        <v>1265</v>
      </c>
      <c r="C3035" s="58" t="s">
        <v>2484</v>
      </c>
      <c r="D3035" s="56">
        <v>7</v>
      </c>
      <c r="E3035" s="56">
        <v>7</v>
      </c>
      <c r="F3035" s="57">
        <v>942.28</v>
      </c>
      <c r="G3035" s="57">
        <v>134.61000000000001</v>
      </c>
      <c r="H3035" s="57">
        <v>942.28</v>
      </c>
      <c r="I3035" s="57" t="s">
        <v>28</v>
      </c>
      <c r="J3035" s="57" t="s">
        <v>28</v>
      </c>
      <c r="K3035" s="57">
        <v>134.61000000000001</v>
      </c>
    </row>
    <row r="3036" spans="1:11" ht="33.75">
      <c r="A3036" s="54">
        <v>8046</v>
      </c>
      <c r="B3036" s="54" t="s">
        <v>1263</v>
      </c>
      <c r="C3036" s="58" t="s">
        <v>2484</v>
      </c>
      <c r="D3036" s="56">
        <v>7</v>
      </c>
      <c r="E3036" s="56">
        <v>7</v>
      </c>
      <c r="F3036" s="57">
        <v>942.28</v>
      </c>
      <c r="G3036" s="57">
        <v>134.61000000000001</v>
      </c>
      <c r="H3036" s="57">
        <v>942.28</v>
      </c>
      <c r="I3036" s="57" t="s">
        <v>28</v>
      </c>
      <c r="J3036" s="57" t="s">
        <v>28</v>
      </c>
      <c r="K3036" s="57">
        <v>134.61000000000001</v>
      </c>
    </row>
    <row r="3037" spans="1:11" ht="33.75">
      <c r="A3037" s="54">
        <v>8046</v>
      </c>
      <c r="B3037" s="54" t="s">
        <v>1261</v>
      </c>
      <c r="C3037" s="58" t="s">
        <v>2484</v>
      </c>
      <c r="D3037" s="56">
        <v>7</v>
      </c>
      <c r="E3037" s="56">
        <v>7</v>
      </c>
      <c r="F3037" s="57">
        <v>942.28</v>
      </c>
      <c r="G3037" s="57">
        <v>134.61000000000001</v>
      </c>
      <c r="H3037" s="57">
        <v>942.28</v>
      </c>
      <c r="I3037" s="57" t="s">
        <v>28</v>
      </c>
      <c r="J3037" s="57" t="s">
        <v>28</v>
      </c>
      <c r="K3037" s="57">
        <v>134.61000000000001</v>
      </c>
    </row>
    <row r="3038" spans="1:11" ht="33.75">
      <c r="A3038" s="54">
        <v>8046</v>
      </c>
      <c r="B3038" s="54" t="s">
        <v>1259</v>
      </c>
      <c r="C3038" s="58" t="s">
        <v>2484</v>
      </c>
      <c r="D3038" s="56">
        <v>7</v>
      </c>
      <c r="E3038" s="56">
        <v>7</v>
      </c>
      <c r="F3038" s="57">
        <v>942.28</v>
      </c>
      <c r="G3038" s="57">
        <v>134.61000000000001</v>
      </c>
      <c r="H3038" s="57">
        <v>942.28</v>
      </c>
      <c r="I3038" s="57" t="s">
        <v>28</v>
      </c>
      <c r="J3038" s="57" t="s">
        <v>28</v>
      </c>
      <c r="K3038" s="57">
        <v>134.61000000000001</v>
      </c>
    </row>
    <row r="3039" spans="1:11" ht="33.75">
      <c r="A3039" s="54">
        <v>8046</v>
      </c>
      <c r="B3039" s="54" t="s">
        <v>1257</v>
      </c>
      <c r="C3039" s="58" t="s">
        <v>2484</v>
      </c>
      <c r="D3039" s="56">
        <v>7</v>
      </c>
      <c r="E3039" s="56">
        <v>7</v>
      </c>
      <c r="F3039" s="57">
        <v>942.28</v>
      </c>
      <c r="G3039" s="57">
        <v>134.61000000000001</v>
      </c>
      <c r="H3039" s="57">
        <v>942.28</v>
      </c>
      <c r="I3039" s="57" t="s">
        <v>28</v>
      </c>
      <c r="J3039" s="57" t="s">
        <v>28</v>
      </c>
      <c r="K3039" s="57">
        <v>134.61000000000001</v>
      </c>
    </row>
    <row r="3040" spans="1:11" ht="33.75">
      <c r="A3040" s="54">
        <v>8046</v>
      </c>
      <c r="B3040" s="54" t="s">
        <v>1255</v>
      </c>
      <c r="C3040" s="58" t="s">
        <v>2484</v>
      </c>
      <c r="D3040" s="56">
        <v>7</v>
      </c>
      <c r="E3040" s="56">
        <v>7</v>
      </c>
      <c r="F3040" s="57">
        <v>942.28</v>
      </c>
      <c r="G3040" s="57">
        <v>134.61000000000001</v>
      </c>
      <c r="H3040" s="57">
        <v>942.28</v>
      </c>
      <c r="I3040" s="57" t="s">
        <v>28</v>
      </c>
      <c r="J3040" s="57" t="s">
        <v>28</v>
      </c>
      <c r="K3040" s="57">
        <v>134.61000000000001</v>
      </c>
    </row>
    <row r="3041" spans="1:11" ht="33.75">
      <c r="A3041" s="54">
        <v>8046</v>
      </c>
      <c r="B3041" s="54" t="s">
        <v>1253</v>
      </c>
      <c r="C3041" s="58" t="s">
        <v>2484</v>
      </c>
      <c r="D3041" s="56">
        <v>7</v>
      </c>
      <c r="E3041" s="56">
        <v>7</v>
      </c>
      <c r="F3041" s="57">
        <v>942.28</v>
      </c>
      <c r="G3041" s="57">
        <v>134.61000000000001</v>
      </c>
      <c r="H3041" s="57">
        <v>942.28</v>
      </c>
      <c r="I3041" s="57" t="s">
        <v>28</v>
      </c>
      <c r="J3041" s="57" t="s">
        <v>28</v>
      </c>
      <c r="K3041" s="57">
        <v>134.61000000000001</v>
      </c>
    </row>
    <row r="3042" spans="1:11" ht="33.75">
      <c r="A3042" s="54">
        <v>8046</v>
      </c>
      <c r="B3042" s="54" t="s">
        <v>1251</v>
      </c>
      <c r="C3042" s="58" t="s">
        <v>2484</v>
      </c>
      <c r="D3042" s="56">
        <v>7</v>
      </c>
      <c r="E3042" s="56">
        <v>7</v>
      </c>
      <c r="F3042" s="57">
        <v>942.28</v>
      </c>
      <c r="G3042" s="57">
        <v>134.61000000000001</v>
      </c>
      <c r="H3042" s="57">
        <v>942.28</v>
      </c>
      <c r="I3042" s="57" t="s">
        <v>28</v>
      </c>
      <c r="J3042" s="57" t="s">
        <v>28</v>
      </c>
      <c r="K3042" s="57">
        <v>134.61000000000001</v>
      </c>
    </row>
    <row r="3043" spans="1:11" ht="33.75">
      <c r="A3043" s="54">
        <v>8046</v>
      </c>
      <c r="B3043" s="54" t="s">
        <v>1249</v>
      </c>
      <c r="C3043" s="58" t="s">
        <v>2484</v>
      </c>
      <c r="D3043" s="56">
        <v>7</v>
      </c>
      <c r="E3043" s="56">
        <v>7</v>
      </c>
      <c r="F3043" s="57">
        <v>942.28</v>
      </c>
      <c r="G3043" s="57">
        <v>134.61000000000001</v>
      </c>
      <c r="H3043" s="57">
        <v>942.28</v>
      </c>
      <c r="I3043" s="57" t="s">
        <v>28</v>
      </c>
      <c r="J3043" s="57" t="s">
        <v>28</v>
      </c>
      <c r="K3043" s="57">
        <v>134.61000000000001</v>
      </c>
    </row>
    <row r="3044" spans="1:11" ht="33.75">
      <c r="A3044" s="54">
        <v>8046</v>
      </c>
      <c r="B3044" s="54" t="s">
        <v>1247</v>
      </c>
      <c r="C3044" s="58" t="s">
        <v>2484</v>
      </c>
      <c r="D3044" s="56">
        <v>7</v>
      </c>
      <c r="E3044" s="56">
        <v>7</v>
      </c>
      <c r="F3044" s="57">
        <v>942.28</v>
      </c>
      <c r="G3044" s="57">
        <v>134.61000000000001</v>
      </c>
      <c r="H3044" s="57">
        <v>942.28</v>
      </c>
      <c r="I3044" s="57" t="s">
        <v>28</v>
      </c>
      <c r="J3044" s="57" t="s">
        <v>28</v>
      </c>
      <c r="K3044" s="57">
        <v>134.61000000000001</v>
      </c>
    </row>
    <row r="3045" spans="1:11" ht="33.75">
      <c r="A3045" s="54">
        <v>8046</v>
      </c>
      <c r="B3045" s="54" t="s">
        <v>1245</v>
      </c>
      <c r="C3045" s="58" t="s">
        <v>2484</v>
      </c>
      <c r="D3045" s="56">
        <v>7</v>
      </c>
      <c r="E3045" s="56">
        <v>7</v>
      </c>
      <c r="F3045" s="57">
        <v>942.28</v>
      </c>
      <c r="G3045" s="57">
        <v>134.61000000000001</v>
      </c>
      <c r="H3045" s="57">
        <v>942.28</v>
      </c>
      <c r="I3045" s="57" t="s">
        <v>28</v>
      </c>
      <c r="J3045" s="57" t="s">
        <v>28</v>
      </c>
      <c r="K3045" s="57">
        <v>134.61000000000001</v>
      </c>
    </row>
    <row r="3046" spans="1:11" ht="33.75">
      <c r="A3046" s="54">
        <v>8046</v>
      </c>
      <c r="B3046" s="54" t="s">
        <v>1243</v>
      </c>
      <c r="C3046" s="58" t="s">
        <v>2484</v>
      </c>
      <c r="D3046" s="56">
        <v>7</v>
      </c>
      <c r="E3046" s="56">
        <v>7</v>
      </c>
      <c r="F3046" s="57">
        <v>942.28</v>
      </c>
      <c r="G3046" s="57">
        <v>134.61000000000001</v>
      </c>
      <c r="H3046" s="57">
        <v>942.28</v>
      </c>
      <c r="I3046" s="57" t="s">
        <v>28</v>
      </c>
      <c r="J3046" s="57" t="s">
        <v>28</v>
      </c>
      <c r="K3046" s="57">
        <v>134.61000000000001</v>
      </c>
    </row>
    <row r="3047" spans="1:11" ht="33.75">
      <c r="A3047" s="54">
        <v>8046</v>
      </c>
      <c r="B3047" s="54" t="s">
        <v>1241</v>
      </c>
      <c r="C3047" s="58" t="s">
        <v>2484</v>
      </c>
      <c r="D3047" s="56">
        <v>7</v>
      </c>
      <c r="E3047" s="56">
        <v>7</v>
      </c>
      <c r="F3047" s="57">
        <v>942.28</v>
      </c>
      <c r="G3047" s="57">
        <v>134.61000000000001</v>
      </c>
      <c r="H3047" s="57">
        <v>942.28</v>
      </c>
      <c r="I3047" s="57" t="s">
        <v>28</v>
      </c>
      <c r="J3047" s="57" t="s">
        <v>28</v>
      </c>
      <c r="K3047" s="57">
        <v>134.61000000000001</v>
      </c>
    </row>
    <row r="3048" spans="1:11" ht="33.75">
      <c r="A3048" s="54">
        <v>8046</v>
      </c>
      <c r="B3048" s="54" t="s">
        <v>1239</v>
      </c>
      <c r="C3048" s="58" t="s">
        <v>2484</v>
      </c>
      <c r="D3048" s="56">
        <v>7</v>
      </c>
      <c r="E3048" s="56">
        <v>7</v>
      </c>
      <c r="F3048" s="57">
        <v>942.28</v>
      </c>
      <c r="G3048" s="57">
        <v>134.61000000000001</v>
      </c>
      <c r="H3048" s="57">
        <v>942.28</v>
      </c>
      <c r="I3048" s="57" t="s">
        <v>28</v>
      </c>
      <c r="J3048" s="57" t="s">
        <v>28</v>
      </c>
      <c r="K3048" s="57">
        <v>134.61000000000001</v>
      </c>
    </row>
    <row r="3049" spans="1:11" ht="33.75">
      <c r="A3049" s="54">
        <v>8046</v>
      </c>
      <c r="B3049" s="54" t="s">
        <v>1237</v>
      </c>
      <c r="C3049" s="58" t="s">
        <v>2484</v>
      </c>
      <c r="D3049" s="56">
        <v>7</v>
      </c>
      <c r="E3049" s="56">
        <v>7</v>
      </c>
      <c r="F3049" s="57">
        <v>942.28</v>
      </c>
      <c r="G3049" s="57">
        <v>134.61000000000001</v>
      </c>
      <c r="H3049" s="57">
        <v>942.28</v>
      </c>
      <c r="I3049" s="57" t="s">
        <v>28</v>
      </c>
      <c r="J3049" s="57" t="s">
        <v>28</v>
      </c>
      <c r="K3049" s="57">
        <v>134.61000000000001</v>
      </c>
    </row>
    <row r="3050" spans="1:11" ht="33.75">
      <c r="A3050" s="54">
        <v>8046</v>
      </c>
      <c r="B3050" s="54" t="s">
        <v>1235</v>
      </c>
      <c r="C3050" s="58" t="s">
        <v>2484</v>
      </c>
      <c r="D3050" s="56">
        <v>7</v>
      </c>
      <c r="E3050" s="56">
        <v>7</v>
      </c>
      <c r="F3050" s="57">
        <v>942.28</v>
      </c>
      <c r="G3050" s="57">
        <v>134.61000000000001</v>
      </c>
      <c r="H3050" s="57">
        <v>942.28</v>
      </c>
      <c r="I3050" s="57" t="s">
        <v>28</v>
      </c>
      <c r="J3050" s="57" t="s">
        <v>28</v>
      </c>
      <c r="K3050" s="57">
        <v>134.61000000000001</v>
      </c>
    </row>
    <row r="3051" spans="1:11" ht="33.75">
      <c r="A3051" s="54">
        <v>8046</v>
      </c>
      <c r="B3051" s="54" t="s">
        <v>1233</v>
      </c>
      <c r="C3051" s="58" t="s">
        <v>2484</v>
      </c>
      <c r="D3051" s="56">
        <v>7</v>
      </c>
      <c r="E3051" s="56">
        <v>7</v>
      </c>
      <c r="F3051" s="57">
        <v>942.28</v>
      </c>
      <c r="G3051" s="57">
        <v>134.61000000000001</v>
      </c>
      <c r="H3051" s="57">
        <v>942.28</v>
      </c>
      <c r="I3051" s="57" t="s">
        <v>28</v>
      </c>
      <c r="J3051" s="57" t="s">
        <v>28</v>
      </c>
      <c r="K3051" s="57">
        <v>134.61000000000001</v>
      </c>
    </row>
    <row r="3052" spans="1:11" ht="33.75">
      <c r="A3052" s="54">
        <v>8047</v>
      </c>
      <c r="B3052" s="54" t="s">
        <v>1309</v>
      </c>
      <c r="C3052" s="58" t="s">
        <v>2485</v>
      </c>
      <c r="D3052" s="56">
        <v>7</v>
      </c>
      <c r="E3052" s="56">
        <v>7</v>
      </c>
      <c r="F3052" s="57">
        <v>671.01</v>
      </c>
      <c r="G3052" s="57">
        <v>95.86</v>
      </c>
      <c r="H3052" s="57">
        <v>671.01</v>
      </c>
      <c r="I3052" s="57" t="s">
        <v>28</v>
      </c>
      <c r="J3052" s="57" t="s">
        <v>28</v>
      </c>
      <c r="K3052" s="57">
        <v>95.86</v>
      </c>
    </row>
    <row r="3053" spans="1:11" ht="33.75">
      <c r="A3053" s="54">
        <v>8047</v>
      </c>
      <c r="B3053" s="54" t="s">
        <v>1307</v>
      </c>
      <c r="C3053" s="58" t="s">
        <v>2485</v>
      </c>
      <c r="D3053" s="56">
        <v>7</v>
      </c>
      <c r="E3053" s="56">
        <v>7</v>
      </c>
      <c r="F3053" s="57">
        <v>671.01</v>
      </c>
      <c r="G3053" s="57">
        <v>95.86</v>
      </c>
      <c r="H3053" s="57">
        <v>671.01</v>
      </c>
      <c r="I3053" s="57" t="s">
        <v>28</v>
      </c>
      <c r="J3053" s="57" t="s">
        <v>28</v>
      </c>
      <c r="K3053" s="57">
        <v>95.86</v>
      </c>
    </row>
    <row r="3054" spans="1:11" ht="33.75">
      <c r="A3054" s="54">
        <v>8047</v>
      </c>
      <c r="B3054" s="54" t="s">
        <v>1305</v>
      </c>
      <c r="C3054" s="58" t="s">
        <v>2485</v>
      </c>
      <c r="D3054" s="56">
        <v>7</v>
      </c>
      <c r="E3054" s="56">
        <v>7</v>
      </c>
      <c r="F3054" s="57">
        <v>671.01</v>
      </c>
      <c r="G3054" s="57">
        <v>95.86</v>
      </c>
      <c r="H3054" s="57">
        <v>671.01</v>
      </c>
      <c r="I3054" s="57" t="s">
        <v>28</v>
      </c>
      <c r="J3054" s="57" t="s">
        <v>28</v>
      </c>
      <c r="K3054" s="57">
        <v>95.86</v>
      </c>
    </row>
    <row r="3055" spans="1:11" ht="33.75">
      <c r="A3055" s="54">
        <v>8047</v>
      </c>
      <c r="B3055" s="54" t="s">
        <v>1303</v>
      </c>
      <c r="C3055" s="58" t="s">
        <v>2485</v>
      </c>
      <c r="D3055" s="56">
        <v>7</v>
      </c>
      <c r="E3055" s="56">
        <v>7</v>
      </c>
      <c r="F3055" s="57">
        <v>671.01</v>
      </c>
      <c r="G3055" s="57">
        <v>95.86</v>
      </c>
      <c r="H3055" s="57">
        <v>671.01</v>
      </c>
      <c r="I3055" s="57" t="s">
        <v>28</v>
      </c>
      <c r="J3055" s="57" t="s">
        <v>28</v>
      </c>
      <c r="K3055" s="57">
        <v>95.86</v>
      </c>
    </row>
    <row r="3056" spans="1:11" ht="33.75">
      <c r="A3056" s="54">
        <v>8047</v>
      </c>
      <c r="B3056" s="54" t="s">
        <v>1301</v>
      </c>
      <c r="C3056" s="58" t="s">
        <v>2485</v>
      </c>
      <c r="D3056" s="56">
        <v>7</v>
      </c>
      <c r="E3056" s="56">
        <v>7</v>
      </c>
      <c r="F3056" s="57">
        <v>671.01</v>
      </c>
      <c r="G3056" s="57">
        <v>95.86</v>
      </c>
      <c r="H3056" s="57">
        <v>671.01</v>
      </c>
      <c r="I3056" s="57" t="s">
        <v>28</v>
      </c>
      <c r="J3056" s="57" t="s">
        <v>28</v>
      </c>
      <c r="K3056" s="57">
        <v>95.86</v>
      </c>
    </row>
    <row r="3057" spans="1:11" ht="33.75">
      <c r="A3057" s="54">
        <v>8047</v>
      </c>
      <c r="B3057" s="54" t="s">
        <v>1299</v>
      </c>
      <c r="C3057" s="58" t="s">
        <v>2485</v>
      </c>
      <c r="D3057" s="56">
        <v>7</v>
      </c>
      <c r="E3057" s="56">
        <v>7</v>
      </c>
      <c r="F3057" s="57">
        <v>671.01</v>
      </c>
      <c r="G3057" s="57">
        <v>95.86</v>
      </c>
      <c r="H3057" s="57">
        <v>671.01</v>
      </c>
      <c r="I3057" s="57" t="s">
        <v>28</v>
      </c>
      <c r="J3057" s="57" t="s">
        <v>28</v>
      </c>
      <c r="K3057" s="57">
        <v>95.86</v>
      </c>
    </row>
    <row r="3058" spans="1:11" ht="33.75">
      <c r="A3058" s="54">
        <v>8047</v>
      </c>
      <c r="B3058" s="54" t="s">
        <v>1297</v>
      </c>
      <c r="C3058" s="58" t="s">
        <v>2485</v>
      </c>
      <c r="D3058" s="56">
        <v>7</v>
      </c>
      <c r="E3058" s="56">
        <v>7</v>
      </c>
      <c r="F3058" s="57">
        <v>671.01</v>
      </c>
      <c r="G3058" s="57">
        <v>95.86</v>
      </c>
      <c r="H3058" s="57">
        <v>671.01</v>
      </c>
      <c r="I3058" s="57" t="s">
        <v>28</v>
      </c>
      <c r="J3058" s="57" t="s">
        <v>28</v>
      </c>
      <c r="K3058" s="57">
        <v>95.86</v>
      </c>
    </row>
    <row r="3059" spans="1:11" ht="33.75">
      <c r="A3059" s="54">
        <v>8047</v>
      </c>
      <c r="B3059" s="54" t="s">
        <v>1295</v>
      </c>
      <c r="C3059" s="58" t="s">
        <v>2485</v>
      </c>
      <c r="D3059" s="56">
        <v>7</v>
      </c>
      <c r="E3059" s="56">
        <v>7</v>
      </c>
      <c r="F3059" s="57">
        <v>671.01</v>
      </c>
      <c r="G3059" s="57">
        <v>95.86</v>
      </c>
      <c r="H3059" s="57">
        <v>671.01</v>
      </c>
      <c r="I3059" s="57" t="s">
        <v>28</v>
      </c>
      <c r="J3059" s="57" t="s">
        <v>28</v>
      </c>
      <c r="K3059" s="57">
        <v>95.86</v>
      </c>
    </row>
    <row r="3060" spans="1:11" ht="33.75">
      <c r="A3060" s="54">
        <v>8047</v>
      </c>
      <c r="B3060" s="54" t="s">
        <v>1293</v>
      </c>
      <c r="C3060" s="58" t="s">
        <v>2485</v>
      </c>
      <c r="D3060" s="56">
        <v>7</v>
      </c>
      <c r="E3060" s="56">
        <v>7</v>
      </c>
      <c r="F3060" s="57">
        <v>671.01</v>
      </c>
      <c r="G3060" s="57">
        <v>95.86</v>
      </c>
      <c r="H3060" s="57">
        <v>671.01</v>
      </c>
      <c r="I3060" s="57" t="s">
        <v>28</v>
      </c>
      <c r="J3060" s="57" t="s">
        <v>28</v>
      </c>
      <c r="K3060" s="57">
        <v>95.86</v>
      </c>
    </row>
    <row r="3061" spans="1:11" ht="33.75">
      <c r="A3061" s="54">
        <v>8047</v>
      </c>
      <c r="B3061" s="54" t="s">
        <v>1291</v>
      </c>
      <c r="C3061" s="58" t="s">
        <v>2485</v>
      </c>
      <c r="D3061" s="56">
        <v>7</v>
      </c>
      <c r="E3061" s="56">
        <v>7</v>
      </c>
      <c r="F3061" s="57">
        <v>671.01</v>
      </c>
      <c r="G3061" s="57">
        <v>95.86</v>
      </c>
      <c r="H3061" s="57">
        <v>671.01</v>
      </c>
      <c r="I3061" s="57" t="s">
        <v>28</v>
      </c>
      <c r="J3061" s="57" t="s">
        <v>28</v>
      </c>
      <c r="K3061" s="57">
        <v>95.86</v>
      </c>
    </row>
    <row r="3062" spans="1:11" ht="33.75">
      <c r="A3062" s="54">
        <v>8047</v>
      </c>
      <c r="B3062" s="54" t="s">
        <v>1289</v>
      </c>
      <c r="C3062" s="58" t="s">
        <v>2485</v>
      </c>
      <c r="D3062" s="56">
        <v>7</v>
      </c>
      <c r="E3062" s="56">
        <v>7</v>
      </c>
      <c r="F3062" s="57">
        <v>671.01</v>
      </c>
      <c r="G3062" s="57">
        <v>95.86</v>
      </c>
      <c r="H3062" s="57">
        <v>671.01</v>
      </c>
      <c r="I3062" s="57" t="s">
        <v>28</v>
      </c>
      <c r="J3062" s="57" t="s">
        <v>28</v>
      </c>
      <c r="K3062" s="57">
        <v>95.86</v>
      </c>
    </row>
    <row r="3063" spans="1:11" ht="33.75">
      <c r="A3063" s="54">
        <v>8047</v>
      </c>
      <c r="B3063" s="54" t="s">
        <v>1287</v>
      </c>
      <c r="C3063" s="58" t="s">
        <v>2485</v>
      </c>
      <c r="D3063" s="56">
        <v>7</v>
      </c>
      <c r="E3063" s="56">
        <v>7</v>
      </c>
      <c r="F3063" s="57">
        <v>671.01</v>
      </c>
      <c r="G3063" s="57">
        <v>95.86</v>
      </c>
      <c r="H3063" s="57">
        <v>671.01</v>
      </c>
      <c r="I3063" s="57" t="s">
        <v>28</v>
      </c>
      <c r="J3063" s="57" t="s">
        <v>28</v>
      </c>
      <c r="K3063" s="57">
        <v>95.86</v>
      </c>
    </row>
    <row r="3064" spans="1:11" ht="33.75">
      <c r="A3064" s="54">
        <v>8047</v>
      </c>
      <c r="B3064" s="54" t="s">
        <v>1285</v>
      </c>
      <c r="C3064" s="58" t="s">
        <v>2485</v>
      </c>
      <c r="D3064" s="56">
        <v>7</v>
      </c>
      <c r="E3064" s="56">
        <v>7</v>
      </c>
      <c r="F3064" s="57">
        <v>671.01</v>
      </c>
      <c r="G3064" s="57">
        <v>95.86</v>
      </c>
      <c r="H3064" s="57">
        <v>671.01</v>
      </c>
      <c r="I3064" s="57" t="s">
        <v>28</v>
      </c>
      <c r="J3064" s="57" t="s">
        <v>28</v>
      </c>
      <c r="K3064" s="57">
        <v>95.86</v>
      </c>
    </row>
    <row r="3065" spans="1:11" ht="33.75">
      <c r="A3065" s="54">
        <v>8047</v>
      </c>
      <c r="B3065" s="54" t="s">
        <v>1283</v>
      </c>
      <c r="C3065" s="58" t="s">
        <v>2485</v>
      </c>
      <c r="D3065" s="56">
        <v>7</v>
      </c>
      <c r="E3065" s="56">
        <v>7</v>
      </c>
      <c r="F3065" s="57">
        <v>671.01</v>
      </c>
      <c r="G3065" s="57">
        <v>95.86</v>
      </c>
      <c r="H3065" s="57">
        <v>671.01</v>
      </c>
      <c r="I3065" s="57" t="s">
        <v>28</v>
      </c>
      <c r="J3065" s="57" t="s">
        <v>28</v>
      </c>
      <c r="K3065" s="57">
        <v>95.86</v>
      </c>
    </row>
    <row r="3066" spans="1:11" ht="33.75">
      <c r="A3066" s="54">
        <v>8047</v>
      </c>
      <c r="B3066" s="54" t="s">
        <v>1281</v>
      </c>
      <c r="C3066" s="58" t="s">
        <v>2485</v>
      </c>
      <c r="D3066" s="56">
        <v>7</v>
      </c>
      <c r="E3066" s="56">
        <v>7</v>
      </c>
      <c r="F3066" s="57">
        <v>671.01</v>
      </c>
      <c r="G3066" s="57">
        <v>95.86</v>
      </c>
      <c r="H3066" s="57">
        <v>671.01</v>
      </c>
      <c r="I3066" s="57" t="s">
        <v>28</v>
      </c>
      <c r="J3066" s="57" t="s">
        <v>28</v>
      </c>
      <c r="K3066" s="57">
        <v>95.86</v>
      </c>
    </row>
    <row r="3067" spans="1:11" ht="33.75">
      <c r="A3067" s="54">
        <v>8047</v>
      </c>
      <c r="B3067" s="54" t="s">
        <v>1279</v>
      </c>
      <c r="C3067" s="58" t="s">
        <v>2485</v>
      </c>
      <c r="D3067" s="56">
        <v>7</v>
      </c>
      <c r="E3067" s="56">
        <v>7</v>
      </c>
      <c r="F3067" s="57">
        <v>671.01</v>
      </c>
      <c r="G3067" s="57">
        <v>95.86</v>
      </c>
      <c r="H3067" s="57">
        <v>671.01</v>
      </c>
      <c r="I3067" s="57" t="s">
        <v>28</v>
      </c>
      <c r="J3067" s="57" t="s">
        <v>28</v>
      </c>
      <c r="K3067" s="57">
        <v>95.86</v>
      </c>
    </row>
    <row r="3068" spans="1:11" ht="33.75">
      <c r="A3068" s="54">
        <v>8047</v>
      </c>
      <c r="B3068" s="54" t="s">
        <v>1277</v>
      </c>
      <c r="C3068" s="58" t="s">
        <v>2485</v>
      </c>
      <c r="D3068" s="56">
        <v>7</v>
      </c>
      <c r="E3068" s="56">
        <v>7</v>
      </c>
      <c r="F3068" s="57">
        <v>671.01</v>
      </c>
      <c r="G3068" s="57">
        <v>95.86</v>
      </c>
      <c r="H3068" s="57">
        <v>671.01</v>
      </c>
      <c r="I3068" s="57" t="s">
        <v>28</v>
      </c>
      <c r="J3068" s="57" t="s">
        <v>28</v>
      </c>
      <c r="K3068" s="57">
        <v>95.86</v>
      </c>
    </row>
    <row r="3069" spans="1:11" ht="33.75">
      <c r="A3069" s="54">
        <v>8047</v>
      </c>
      <c r="B3069" s="54" t="s">
        <v>1275</v>
      </c>
      <c r="C3069" s="58" t="s">
        <v>2485</v>
      </c>
      <c r="D3069" s="56">
        <v>7</v>
      </c>
      <c r="E3069" s="56">
        <v>7</v>
      </c>
      <c r="F3069" s="57">
        <v>671.01</v>
      </c>
      <c r="G3069" s="57">
        <v>95.86</v>
      </c>
      <c r="H3069" s="57">
        <v>671.01</v>
      </c>
      <c r="I3069" s="57" t="s">
        <v>28</v>
      </c>
      <c r="J3069" s="57" t="s">
        <v>28</v>
      </c>
      <c r="K3069" s="57">
        <v>95.86</v>
      </c>
    </row>
    <row r="3070" spans="1:11" ht="33.75">
      <c r="A3070" s="54">
        <v>8048</v>
      </c>
      <c r="B3070" s="54" t="s">
        <v>1351</v>
      </c>
      <c r="C3070" s="58" t="s">
        <v>2486</v>
      </c>
      <c r="D3070" s="56">
        <v>7</v>
      </c>
      <c r="E3070" s="56">
        <v>7</v>
      </c>
      <c r="F3070" s="57">
        <v>722.44</v>
      </c>
      <c r="G3070" s="57">
        <v>103.21</v>
      </c>
      <c r="H3070" s="57">
        <v>722.44</v>
      </c>
      <c r="I3070" s="57" t="s">
        <v>28</v>
      </c>
      <c r="J3070" s="57" t="s">
        <v>28</v>
      </c>
      <c r="K3070" s="57">
        <v>103.21</v>
      </c>
    </row>
    <row r="3071" spans="1:11" ht="33.75">
      <c r="A3071" s="54">
        <v>8048</v>
      </c>
      <c r="B3071" s="54" t="s">
        <v>1349</v>
      </c>
      <c r="C3071" s="58" t="s">
        <v>2486</v>
      </c>
      <c r="D3071" s="56">
        <v>7</v>
      </c>
      <c r="E3071" s="56">
        <v>7</v>
      </c>
      <c r="F3071" s="57">
        <v>722.44</v>
      </c>
      <c r="G3071" s="57">
        <v>103.21</v>
      </c>
      <c r="H3071" s="57">
        <v>722.44</v>
      </c>
      <c r="I3071" s="57" t="s">
        <v>28</v>
      </c>
      <c r="J3071" s="57" t="s">
        <v>28</v>
      </c>
      <c r="K3071" s="57">
        <v>103.21</v>
      </c>
    </row>
    <row r="3072" spans="1:11" ht="33.75">
      <c r="A3072" s="54">
        <v>8048</v>
      </c>
      <c r="B3072" s="54" t="s">
        <v>1347</v>
      </c>
      <c r="C3072" s="58" t="s">
        <v>2486</v>
      </c>
      <c r="D3072" s="56">
        <v>7</v>
      </c>
      <c r="E3072" s="56">
        <v>7</v>
      </c>
      <c r="F3072" s="57">
        <v>722.44</v>
      </c>
      <c r="G3072" s="57">
        <v>103.21</v>
      </c>
      <c r="H3072" s="57">
        <v>722.44</v>
      </c>
      <c r="I3072" s="57" t="s">
        <v>28</v>
      </c>
      <c r="J3072" s="57" t="s">
        <v>28</v>
      </c>
      <c r="K3072" s="57">
        <v>103.21</v>
      </c>
    </row>
    <row r="3073" spans="1:11" ht="33.75">
      <c r="A3073" s="54">
        <v>8048</v>
      </c>
      <c r="B3073" s="54" t="s">
        <v>1345</v>
      </c>
      <c r="C3073" s="58" t="s">
        <v>2486</v>
      </c>
      <c r="D3073" s="56">
        <v>7</v>
      </c>
      <c r="E3073" s="56">
        <v>7</v>
      </c>
      <c r="F3073" s="57">
        <v>722.44</v>
      </c>
      <c r="G3073" s="57">
        <v>103.21</v>
      </c>
      <c r="H3073" s="57">
        <v>722.44</v>
      </c>
      <c r="I3073" s="57" t="s">
        <v>28</v>
      </c>
      <c r="J3073" s="57" t="s">
        <v>28</v>
      </c>
      <c r="K3073" s="57">
        <v>103.21</v>
      </c>
    </row>
    <row r="3074" spans="1:11" ht="33.75">
      <c r="A3074" s="54">
        <v>8048</v>
      </c>
      <c r="B3074" s="54" t="s">
        <v>1343</v>
      </c>
      <c r="C3074" s="58" t="s">
        <v>2486</v>
      </c>
      <c r="D3074" s="56">
        <v>7</v>
      </c>
      <c r="E3074" s="56">
        <v>7</v>
      </c>
      <c r="F3074" s="57">
        <v>722.44</v>
      </c>
      <c r="G3074" s="57">
        <v>103.21</v>
      </c>
      <c r="H3074" s="57">
        <v>722.44</v>
      </c>
      <c r="I3074" s="57" t="s">
        <v>28</v>
      </c>
      <c r="J3074" s="57" t="s">
        <v>28</v>
      </c>
      <c r="K3074" s="57">
        <v>103.21</v>
      </c>
    </row>
    <row r="3075" spans="1:11" ht="33.75">
      <c r="A3075" s="54">
        <v>8048</v>
      </c>
      <c r="B3075" s="54" t="s">
        <v>1341</v>
      </c>
      <c r="C3075" s="58" t="s">
        <v>2486</v>
      </c>
      <c r="D3075" s="56">
        <v>7</v>
      </c>
      <c r="E3075" s="56">
        <v>7</v>
      </c>
      <c r="F3075" s="57">
        <v>722.44</v>
      </c>
      <c r="G3075" s="57">
        <v>103.21</v>
      </c>
      <c r="H3075" s="57">
        <v>722.44</v>
      </c>
      <c r="I3075" s="57" t="s">
        <v>28</v>
      </c>
      <c r="J3075" s="57" t="s">
        <v>28</v>
      </c>
      <c r="K3075" s="57">
        <v>103.21</v>
      </c>
    </row>
    <row r="3076" spans="1:11" ht="33.75">
      <c r="A3076" s="54">
        <v>8048</v>
      </c>
      <c r="B3076" s="54" t="s">
        <v>1339</v>
      </c>
      <c r="C3076" s="58" t="s">
        <v>2486</v>
      </c>
      <c r="D3076" s="56">
        <v>7</v>
      </c>
      <c r="E3076" s="56">
        <v>7</v>
      </c>
      <c r="F3076" s="57">
        <v>722.44</v>
      </c>
      <c r="G3076" s="57">
        <v>103.21</v>
      </c>
      <c r="H3076" s="57">
        <v>722.44</v>
      </c>
      <c r="I3076" s="57" t="s">
        <v>28</v>
      </c>
      <c r="J3076" s="57" t="s">
        <v>28</v>
      </c>
      <c r="K3076" s="57">
        <v>103.21</v>
      </c>
    </row>
    <row r="3077" spans="1:11" ht="33.75">
      <c r="A3077" s="54">
        <v>8048</v>
      </c>
      <c r="B3077" s="54" t="s">
        <v>1337</v>
      </c>
      <c r="C3077" s="58" t="s">
        <v>2486</v>
      </c>
      <c r="D3077" s="56">
        <v>7</v>
      </c>
      <c r="E3077" s="56">
        <v>7</v>
      </c>
      <c r="F3077" s="57">
        <v>722.44</v>
      </c>
      <c r="G3077" s="57">
        <v>103.21</v>
      </c>
      <c r="H3077" s="57">
        <v>722.44</v>
      </c>
      <c r="I3077" s="57" t="s">
        <v>28</v>
      </c>
      <c r="J3077" s="57" t="s">
        <v>28</v>
      </c>
      <c r="K3077" s="57">
        <v>103.21</v>
      </c>
    </row>
    <row r="3078" spans="1:11" ht="33.75">
      <c r="A3078" s="54">
        <v>8048</v>
      </c>
      <c r="B3078" s="54" t="s">
        <v>1335</v>
      </c>
      <c r="C3078" s="58" t="s">
        <v>2486</v>
      </c>
      <c r="D3078" s="56">
        <v>7</v>
      </c>
      <c r="E3078" s="56">
        <v>7</v>
      </c>
      <c r="F3078" s="57">
        <v>722.44</v>
      </c>
      <c r="G3078" s="57">
        <v>103.21</v>
      </c>
      <c r="H3078" s="57">
        <v>722.44</v>
      </c>
      <c r="I3078" s="57" t="s">
        <v>28</v>
      </c>
      <c r="J3078" s="57" t="s">
        <v>28</v>
      </c>
      <c r="K3078" s="57">
        <v>103.21</v>
      </c>
    </row>
    <row r="3079" spans="1:11" ht="33.75">
      <c r="A3079" s="54">
        <v>8048</v>
      </c>
      <c r="B3079" s="54" t="s">
        <v>1333</v>
      </c>
      <c r="C3079" s="58" t="s">
        <v>2486</v>
      </c>
      <c r="D3079" s="56">
        <v>7</v>
      </c>
      <c r="E3079" s="56">
        <v>7</v>
      </c>
      <c r="F3079" s="57">
        <v>722.44</v>
      </c>
      <c r="G3079" s="57">
        <v>103.21</v>
      </c>
      <c r="H3079" s="57">
        <v>722.44</v>
      </c>
      <c r="I3079" s="57" t="s">
        <v>28</v>
      </c>
      <c r="J3079" s="57" t="s">
        <v>28</v>
      </c>
      <c r="K3079" s="57">
        <v>103.21</v>
      </c>
    </row>
    <row r="3080" spans="1:11" ht="33.75">
      <c r="A3080" s="54">
        <v>8048</v>
      </c>
      <c r="B3080" s="54" t="s">
        <v>1331</v>
      </c>
      <c r="C3080" s="58" t="s">
        <v>2486</v>
      </c>
      <c r="D3080" s="56">
        <v>7</v>
      </c>
      <c r="E3080" s="56">
        <v>7</v>
      </c>
      <c r="F3080" s="57">
        <v>722.44</v>
      </c>
      <c r="G3080" s="57">
        <v>103.21</v>
      </c>
      <c r="H3080" s="57">
        <v>722.44</v>
      </c>
      <c r="I3080" s="57" t="s">
        <v>28</v>
      </c>
      <c r="J3080" s="57" t="s">
        <v>28</v>
      </c>
      <c r="K3080" s="57">
        <v>103.21</v>
      </c>
    </row>
    <row r="3081" spans="1:11" ht="33.75">
      <c r="A3081" s="54">
        <v>8048</v>
      </c>
      <c r="B3081" s="54" t="s">
        <v>1329</v>
      </c>
      <c r="C3081" s="58" t="s">
        <v>2486</v>
      </c>
      <c r="D3081" s="56">
        <v>7</v>
      </c>
      <c r="E3081" s="56">
        <v>7</v>
      </c>
      <c r="F3081" s="57">
        <v>722.44</v>
      </c>
      <c r="G3081" s="57">
        <v>103.21</v>
      </c>
      <c r="H3081" s="57">
        <v>722.44</v>
      </c>
      <c r="I3081" s="57" t="s">
        <v>28</v>
      </c>
      <c r="J3081" s="57" t="s">
        <v>28</v>
      </c>
      <c r="K3081" s="57">
        <v>103.21</v>
      </c>
    </row>
    <row r="3082" spans="1:11" ht="33.75">
      <c r="A3082" s="54">
        <v>8048</v>
      </c>
      <c r="B3082" s="54" t="s">
        <v>1327</v>
      </c>
      <c r="C3082" s="58" t="s">
        <v>2486</v>
      </c>
      <c r="D3082" s="56">
        <v>7</v>
      </c>
      <c r="E3082" s="56">
        <v>7</v>
      </c>
      <c r="F3082" s="57">
        <v>722.44</v>
      </c>
      <c r="G3082" s="57">
        <v>103.21</v>
      </c>
      <c r="H3082" s="57">
        <v>722.44</v>
      </c>
      <c r="I3082" s="57" t="s">
        <v>28</v>
      </c>
      <c r="J3082" s="57" t="s">
        <v>28</v>
      </c>
      <c r="K3082" s="57">
        <v>103.21</v>
      </c>
    </row>
    <row r="3083" spans="1:11" ht="33.75">
      <c r="A3083" s="54">
        <v>8048</v>
      </c>
      <c r="B3083" s="54" t="s">
        <v>1325</v>
      </c>
      <c r="C3083" s="58" t="s">
        <v>2486</v>
      </c>
      <c r="D3083" s="56">
        <v>7</v>
      </c>
      <c r="E3083" s="56">
        <v>7</v>
      </c>
      <c r="F3083" s="57">
        <v>722.44</v>
      </c>
      <c r="G3083" s="57">
        <v>103.21</v>
      </c>
      <c r="H3083" s="57">
        <v>722.44</v>
      </c>
      <c r="I3083" s="57" t="s">
        <v>28</v>
      </c>
      <c r="J3083" s="57" t="s">
        <v>28</v>
      </c>
      <c r="K3083" s="57">
        <v>103.21</v>
      </c>
    </row>
    <row r="3084" spans="1:11" ht="33.75">
      <c r="A3084" s="54">
        <v>8048</v>
      </c>
      <c r="B3084" s="54" t="s">
        <v>1323</v>
      </c>
      <c r="C3084" s="58" t="s">
        <v>2486</v>
      </c>
      <c r="D3084" s="56">
        <v>7</v>
      </c>
      <c r="E3084" s="56">
        <v>7</v>
      </c>
      <c r="F3084" s="57">
        <v>722.44</v>
      </c>
      <c r="G3084" s="57">
        <v>103.21</v>
      </c>
      <c r="H3084" s="57">
        <v>722.44</v>
      </c>
      <c r="I3084" s="57" t="s">
        <v>28</v>
      </c>
      <c r="J3084" s="57" t="s">
        <v>28</v>
      </c>
      <c r="K3084" s="57">
        <v>103.21</v>
      </c>
    </row>
    <row r="3085" spans="1:11" ht="33.75">
      <c r="A3085" s="54">
        <v>8048</v>
      </c>
      <c r="B3085" s="54" t="s">
        <v>1321</v>
      </c>
      <c r="C3085" s="58" t="s">
        <v>2486</v>
      </c>
      <c r="D3085" s="56">
        <v>7</v>
      </c>
      <c r="E3085" s="56">
        <v>7</v>
      </c>
      <c r="F3085" s="57">
        <v>722.44</v>
      </c>
      <c r="G3085" s="57">
        <v>103.21</v>
      </c>
      <c r="H3085" s="57">
        <v>722.44</v>
      </c>
      <c r="I3085" s="57" t="s">
        <v>28</v>
      </c>
      <c r="J3085" s="57" t="s">
        <v>28</v>
      </c>
      <c r="K3085" s="57">
        <v>103.21</v>
      </c>
    </row>
    <row r="3086" spans="1:11" ht="33.75">
      <c r="A3086" s="54">
        <v>8048</v>
      </c>
      <c r="B3086" s="54" t="s">
        <v>1319</v>
      </c>
      <c r="C3086" s="58" t="s">
        <v>2486</v>
      </c>
      <c r="D3086" s="56">
        <v>7</v>
      </c>
      <c r="E3086" s="56">
        <v>7</v>
      </c>
      <c r="F3086" s="57">
        <v>722.44</v>
      </c>
      <c r="G3086" s="57">
        <v>103.21</v>
      </c>
      <c r="H3086" s="57">
        <v>722.44</v>
      </c>
      <c r="I3086" s="57" t="s">
        <v>28</v>
      </c>
      <c r="J3086" s="57" t="s">
        <v>28</v>
      </c>
      <c r="K3086" s="57">
        <v>103.21</v>
      </c>
    </row>
    <row r="3087" spans="1:11" ht="33.75">
      <c r="A3087" s="54">
        <v>8048</v>
      </c>
      <c r="B3087" s="54" t="s">
        <v>1317</v>
      </c>
      <c r="C3087" s="58" t="s">
        <v>2486</v>
      </c>
      <c r="D3087" s="56">
        <v>7</v>
      </c>
      <c r="E3087" s="56">
        <v>7</v>
      </c>
      <c r="F3087" s="57">
        <v>722.44</v>
      </c>
      <c r="G3087" s="57">
        <v>103.21</v>
      </c>
      <c r="H3087" s="57">
        <v>722.44</v>
      </c>
      <c r="I3087" s="57" t="s">
        <v>28</v>
      </c>
      <c r="J3087" s="57" t="s">
        <v>28</v>
      </c>
      <c r="K3087" s="57">
        <v>103.21</v>
      </c>
    </row>
    <row r="3088" spans="1:11" ht="33.75">
      <c r="A3088" s="54">
        <v>8049</v>
      </c>
      <c r="B3088" s="54" t="s">
        <v>1367</v>
      </c>
      <c r="C3088" s="58" t="s">
        <v>3097</v>
      </c>
      <c r="D3088" s="56">
        <v>7</v>
      </c>
      <c r="E3088" s="56">
        <v>7</v>
      </c>
      <c r="F3088" s="57">
        <v>827.68</v>
      </c>
      <c r="G3088" s="57">
        <v>118.24</v>
      </c>
      <c r="H3088" s="57">
        <v>827.68</v>
      </c>
      <c r="I3088" s="57" t="s">
        <v>28</v>
      </c>
      <c r="J3088" s="57" t="s">
        <v>28</v>
      </c>
      <c r="K3088" s="57">
        <v>118.24</v>
      </c>
    </row>
    <row r="3089" spans="1:11" ht="33.75">
      <c r="A3089" s="54">
        <v>8049</v>
      </c>
      <c r="B3089" s="54" t="s">
        <v>1366</v>
      </c>
      <c r="C3089" s="58" t="s">
        <v>3097</v>
      </c>
      <c r="D3089" s="56">
        <v>7</v>
      </c>
      <c r="E3089" s="56">
        <v>7</v>
      </c>
      <c r="F3089" s="57">
        <v>827.68</v>
      </c>
      <c r="G3089" s="57">
        <v>118.24</v>
      </c>
      <c r="H3089" s="57">
        <v>827.68</v>
      </c>
      <c r="I3089" s="57" t="s">
        <v>28</v>
      </c>
      <c r="J3089" s="57" t="s">
        <v>28</v>
      </c>
      <c r="K3089" s="57">
        <v>118.24</v>
      </c>
    </row>
    <row r="3090" spans="1:11" ht="33.75">
      <c r="A3090" s="54">
        <v>8049</v>
      </c>
      <c r="B3090" s="54" t="s">
        <v>1365</v>
      </c>
      <c r="C3090" s="58" t="s">
        <v>3097</v>
      </c>
      <c r="D3090" s="56">
        <v>7</v>
      </c>
      <c r="E3090" s="56">
        <v>7</v>
      </c>
      <c r="F3090" s="57">
        <v>827.68</v>
      </c>
      <c r="G3090" s="57">
        <v>118.24</v>
      </c>
      <c r="H3090" s="57">
        <v>827.68</v>
      </c>
      <c r="I3090" s="57" t="s">
        <v>28</v>
      </c>
      <c r="J3090" s="57" t="s">
        <v>28</v>
      </c>
      <c r="K3090" s="57">
        <v>118.24</v>
      </c>
    </row>
    <row r="3091" spans="1:11" ht="33.75">
      <c r="A3091" s="54">
        <v>8049</v>
      </c>
      <c r="B3091" s="54" t="s">
        <v>1364</v>
      </c>
      <c r="C3091" s="58" t="s">
        <v>3097</v>
      </c>
      <c r="D3091" s="56">
        <v>7</v>
      </c>
      <c r="E3091" s="56">
        <v>7</v>
      </c>
      <c r="F3091" s="57">
        <v>827.68</v>
      </c>
      <c r="G3091" s="57">
        <v>118.24</v>
      </c>
      <c r="H3091" s="57">
        <v>827.68</v>
      </c>
      <c r="I3091" s="57" t="s">
        <v>28</v>
      </c>
      <c r="J3091" s="57" t="s">
        <v>28</v>
      </c>
      <c r="K3091" s="57">
        <v>118.24</v>
      </c>
    </row>
    <row r="3092" spans="1:11" ht="33.75">
      <c r="A3092" s="54">
        <v>8049</v>
      </c>
      <c r="B3092" s="54" t="s">
        <v>1363</v>
      </c>
      <c r="C3092" s="58" t="s">
        <v>3097</v>
      </c>
      <c r="D3092" s="56">
        <v>7</v>
      </c>
      <c r="E3092" s="56">
        <v>7</v>
      </c>
      <c r="F3092" s="57">
        <v>827.68</v>
      </c>
      <c r="G3092" s="57">
        <v>118.24</v>
      </c>
      <c r="H3092" s="57">
        <v>827.68</v>
      </c>
      <c r="I3092" s="57" t="s">
        <v>28</v>
      </c>
      <c r="J3092" s="57" t="s">
        <v>28</v>
      </c>
      <c r="K3092" s="57">
        <v>118.24</v>
      </c>
    </row>
    <row r="3093" spans="1:11" ht="33.75">
      <c r="A3093" s="54">
        <v>8049</v>
      </c>
      <c r="B3093" s="54" t="s">
        <v>1362</v>
      </c>
      <c r="C3093" s="58" t="s">
        <v>3097</v>
      </c>
      <c r="D3093" s="56">
        <v>7</v>
      </c>
      <c r="E3093" s="56">
        <v>7</v>
      </c>
      <c r="F3093" s="57">
        <v>827.68</v>
      </c>
      <c r="G3093" s="57">
        <v>118.24</v>
      </c>
      <c r="H3093" s="57">
        <v>827.68</v>
      </c>
      <c r="I3093" s="57" t="s">
        <v>28</v>
      </c>
      <c r="J3093" s="57" t="s">
        <v>28</v>
      </c>
      <c r="K3093" s="57">
        <v>118.24</v>
      </c>
    </row>
    <row r="3094" spans="1:11" ht="33.75">
      <c r="A3094" s="54">
        <v>8049</v>
      </c>
      <c r="B3094" s="54" t="s">
        <v>1361</v>
      </c>
      <c r="C3094" s="58" t="s">
        <v>3097</v>
      </c>
      <c r="D3094" s="56">
        <v>7</v>
      </c>
      <c r="E3094" s="56">
        <v>7</v>
      </c>
      <c r="F3094" s="57">
        <v>827.68</v>
      </c>
      <c r="G3094" s="57">
        <v>118.24</v>
      </c>
      <c r="H3094" s="57">
        <v>827.68</v>
      </c>
      <c r="I3094" s="57" t="s">
        <v>28</v>
      </c>
      <c r="J3094" s="57" t="s">
        <v>28</v>
      </c>
      <c r="K3094" s="57">
        <v>118.24</v>
      </c>
    </row>
    <row r="3095" spans="1:11" ht="33.75">
      <c r="A3095" s="54">
        <v>8049</v>
      </c>
      <c r="B3095" s="54" t="s">
        <v>1360</v>
      </c>
      <c r="C3095" s="58" t="s">
        <v>3097</v>
      </c>
      <c r="D3095" s="56">
        <v>7</v>
      </c>
      <c r="E3095" s="56">
        <v>7</v>
      </c>
      <c r="F3095" s="57">
        <v>827.68</v>
      </c>
      <c r="G3095" s="57">
        <v>118.24</v>
      </c>
      <c r="H3095" s="57">
        <v>827.68</v>
      </c>
      <c r="I3095" s="57" t="s">
        <v>28</v>
      </c>
      <c r="J3095" s="57" t="s">
        <v>28</v>
      </c>
      <c r="K3095" s="57">
        <v>118.24</v>
      </c>
    </row>
    <row r="3096" spans="1:11" ht="33.75">
      <c r="A3096" s="54">
        <v>8049</v>
      </c>
      <c r="B3096" s="54" t="s">
        <v>1359</v>
      </c>
      <c r="C3096" s="58" t="s">
        <v>3097</v>
      </c>
      <c r="D3096" s="56">
        <v>7</v>
      </c>
      <c r="E3096" s="56">
        <v>7</v>
      </c>
      <c r="F3096" s="57">
        <v>827.68</v>
      </c>
      <c r="G3096" s="57">
        <v>118.24</v>
      </c>
      <c r="H3096" s="57">
        <v>827.68</v>
      </c>
      <c r="I3096" s="57" t="s">
        <v>28</v>
      </c>
      <c r="J3096" s="57" t="s">
        <v>28</v>
      </c>
      <c r="K3096" s="57">
        <v>118.24</v>
      </c>
    </row>
    <row r="3097" spans="1:11" ht="33.75">
      <c r="A3097" s="54">
        <v>8049</v>
      </c>
      <c r="B3097" s="54" t="s">
        <v>1358</v>
      </c>
      <c r="C3097" s="58" t="s">
        <v>3097</v>
      </c>
      <c r="D3097" s="56">
        <v>7</v>
      </c>
      <c r="E3097" s="56">
        <v>7</v>
      </c>
      <c r="F3097" s="57">
        <v>827.68</v>
      </c>
      <c r="G3097" s="57">
        <v>118.24</v>
      </c>
      <c r="H3097" s="57">
        <v>827.68</v>
      </c>
      <c r="I3097" s="57" t="s">
        <v>28</v>
      </c>
      <c r="J3097" s="57" t="s">
        <v>28</v>
      </c>
      <c r="K3097" s="57">
        <v>118.24</v>
      </c>
    </row>
    <row r="3098" spans="1:11" ht="33.75">
      <c r="A3098" s="54">
        <v>8049</v>
      </c>
      <c r="B3098" s="54" t="s">
        <v>1357</v>
      </c>
      <c r="C3098" s="58" t="s">
        <v>3097</v>
      </c>
      <c r="D3098" s="56">
        <v>7</v>
      </c>
      <c r="E3098" s="56">
        <v>7</v>
      </c>
      <c r="F3098" s="57">
        <v>827.68</v>
      </c>
      <c r="G3098" s="57">
        <v>118.24</v>
      </c>
      <c r="H3098" s="57">
        <v>827.68</v>
      </c>
      <c r="I3098" s="57" t="s">
        <v>28</v>
      </c>
      <c r="J3098" s="57" t="s">
        <v>28</v>
      </c>
      <c r="K3098" s="57">
        <v>118.24</v>
      </c>
    </row>
    <row r="3099" spans="1:11" ht="33.75">
      <c r="A3099" s="54">
        <v>8049</v>
      </c>
      <c r="B3099" s="54" t="s">
        <v>1356</v>
      </c>
      <c r="C3099" s="58" t="s">
        <v>3097</v>
      </c>
      <c r="D3099" s="56">
        <v>7</v>
      </c>
      <c r="E3099" s="56">
        <v>7</v>
      </c>
      <c r="F3099" s="57">
        <v>827.68</v>
      </c>
      <c r="G3099" s="57">
        <v>118.24</v>
      </c>
      <c r="H3099" s="57">
        <v>827.68</v>
      </c>
      <c r="I3099" s="57" t="s">
        <v>28</v>
      </c>
      <c r="J3099" s="57" t="s">
        <v>28</v>
      </c>
      <c r="K3099" s="57">
        <v>118.24</v>
      </c>
    </row>
    <row r="3100" spans="1:11" ht="33.75">
      <c r="A3100" s="54">
        <v>8050</v>
      </c>
      <c r="B3100" s="54" t="s">
        <v>1396</v>
      </c>
      <c r="C3100" s="58" t="s">
        <v>2487</v>
      </c>
      <c r="D3100" s="56">
        <v>7</v>
      </c>
      <c r="E3100" s="56">
        <v>7</v>
      </c>
      <c r="F3100" s="57">
        <v>854.6</v>
      </c>
      <c r="G3100" s="57">
        <v>122.09</v>
      </c>
      <c r="H3100" s="57">
        <v>854.6</v>
      </c>
      <c r="I3100" s="57" t="s">
        <v>28</v>
      </c>
      <c r="J3100" s="57" t="s">
        <v>28</v>
      </c>
      <c r="K3100" s="57">
        <v>122.09</v>
      </c>
    </row>
    <row r="3101" spans="1:11" ht="33.75">
      <c r="A3101" s="54">
        <v>8050</v>
      </c>
      <c r="B3101" s="54" t="s">
        <v>1394</v>
      </c>
      <c r="C3101" s="58" t="s">
        <v>2487</v>
      </c>
      <c r="D3101" s="56">
        <v>7</v>
      </c>
      <c r="E3101" s="56">
        <v>7</v>
      </c>
      <c r="F3101" s="57">
        <v>854.6</v>
      </c>
      <c r="G3101" s="57">
        <v>122.09</v>
      </c>
      <c r="H3101" s="57">
        <v>854.6</v>
      </c>
      <c r="I3101" s="57" t="s">
        <v>28</v>
      </c>
      <c r="J3101" s="57" t="s">
        <v>28</v>
      </c>
      <c r="K3101" s="57">
        <v>122.09</v>
      </c>
    </row>
    <row r="3102" spans="1:11" ht="33.75">
      <c r="A3102" s="54">
        <v>8050</v>
      </c>
      <c r="B3102" s="54" t="s">
        <v>1392</v>
      </c>
      <c r="C3102" s="58" t="s">
        <v>2487</v>
      </c>
      <c r="D3102" s="56">
        <v>7</v>
      </c>
      <c r="E3102" s="56">
        <v>7</v>
      </c>
      <c r="F3102" s="57">
        <v>854.6</v>
      </c>
      <c r="G3102" s="57">
        <v>122.09</v>
      </c>
      <c r="H3102" s="57">
        <v>854.6</v>
      </c>
      <c r="I3102" s="57" t="s">
        <v>28</v>
      </c>
      <c r="J3102" s="57" t="s">
        <v>28</v>
      </c>
      <c r="K3102" s="57">
        <v>122.09</v>
      </c>
    </row>
    <row r="3103" spans="1:11" ht="33.75">
      <c r="A3103" s="54">
        <v>8050</v>
      </c>
      <c r="B3103" s="54" t="s">
        <v>1390</v>
      </c>
      <c r="C3103" s="58" t="s">
        <v>2487</v>
      </c>
      <c r="D3103" s="56">
        <v>7</v>
      </c>
      <c r="E3103" s="56">
        <v>7</v>
      </c>
      <c r="F3103" s="57">
        <v>854.6</v>
      </c>
      <c r="G3103" s="57">
        <v>122.09</v>
      </c>
      <c r="H3103" s="57">
        <v>854.6</v>
      </c>
      <c r="I3103" s="57" t="s">
        <v>28</v>
      </c>
      <c r="J3103" s="57" t="s">
        <v>28</v>
      </c>
      <c r="K3103" s="57">
        <v>122.09</v>
      </c>
    </row>
    <row r="3104" spans="1:11" ht="33.75">
      <c r="A3104" s="54">
        <v>8050</v>
      </c>
      <c r="B3104" s="54" t="s">
        <v>1388</v>
      </c>
      <c r="C3104" s="58" t="s">
        <v>2487</v>
      </c>
      <c r="D3104" s="56">
        <v>7</v>
      </c>
      <c r="E3104" s="56">
        <v>7</v>
      </c>
      <c r="F3104" s="57">
        <v>854.6</v>
      </c>
      <c r="G3104" s="57">
        <v>122.09</v>
      </c>
      <c r="H3104" s="57">
        <v>854.6</v>
      </c>
      <c r="I3104" s="57" t="s">
        <v>28</v>
      </c>
      <c r="J3104" s="57" t="s">
        <v>28</v>
      </c>
      <c r="K3104" s="57">
        <v>122.09</v>
      </c>
    </row>
    <row r="3105" spans="1:11" ht="33.75">
      <c r="A3105" s="54">
        <v>8050</v>
      </c>
      <c r="B3105" s="54" t="s">
        <v>1386</v>
      </c>
      <c r="C3105" s="58" t="s">
        <v>2487</v>
      </c>
      <c r="D3105" s="56">
        <v>7</v>
      </c>
      <c r="E3105" s="56">
        <v>7</v>
      </c>
      <c r="F3105" s="57">
        <v>854.6</v>
      </c>
      <c r="G3105" s="57">
        <v>122.09</v>
      </c>
      <c r="H3105" s="57">
        <v>854.6</v>
      </c>
      <c r="I3105" s="57" t="s">
        <v>28</v>
      </c>
      <c r="J3105" s="57" t="s">
        <v>28</v>
      </c>
      <c r="K3105" s="57">
        <v>122.09</v>
      </c>
    </row>
    <row r="3106" spans="1:11" ht="33.75">
      <c r="A3106" s="54">
        <v>8050</v>
      </c>
      <c r="B3106" s="54" t="s">
        <v>1384</v>
      </c>
      <c r="C3106" s="58" t="s">
        <v>2487</v>
      </c>
      <c r="D3106" s="56">
        <v>7</v>
      </c>
      <c r="E3106" s="56">
        <v>7</v>
      </c>
      <c r="F3106" s="57">
        <v>854.6</v>
      </c>
      <c r="G3106" s="57">
        <v>122.09</v>
      </c>
      <c r="H3106" s="57">
        <v>854.6</v>
      </c>
      <c r="I3106" s="57" t="s">
        <v>28</v>
      </c>
      <c r="J3106" s="57" t="s">
        <v>28</v>
      </c>
      <c r="K3106" s="57">
        <v>122.09</v>
      </c>
    </row>
    <row r="3107" spans="1:11" ht="33.75">
      <c r="A3107" s="54">
        <v>8050</v>
      </c>
      <c r="B3107" s="54" t="s">
        <v>1382</v>
      </c>
      <c r="C3107" s="58" t="s">
        <v>2487</v>
      </c>
      <c r="D3107" s="56">
        <v>7</v>
      </c>
      <c r="E3107" s="56">
        <v>7</v>
      </c>
      <c r="F3107" s="57">
        <v>854.6</v>
      </c>
      <c r="G3107" s="57">
        <v>122.09</v>
      </c>
      <c r="H3107" s="57">
        <v>854.6</v>
      </c>
      <c r="I3107" s="57" t="s">
        <v>28</v>
      </c>
      <c r="J3107" s="57" t="s">
        <v>28</v>
      </c>
      <c r="K3107" s="57">
        <v>122.09</v>
      </c>
    </row>
    <row r="3108" spans="1:11" ht="33.75">
      <c r="A3108" s="54">
        <v>8050</v>
      </c>
      <c r="B3108" s="54" t="s">
        <v>1380</v>
      </c>
      <c r="C3108" s="58" t="s">
        <v>2487</v>
      </c>
      <c r="D3108" s="56">
        <v>7</v>
      </c>
      <c r="E3108" s="56">
        <v>7</v>
      </c>
      <c r="F3108" s="57">
        <v>854.6</v>
      </c>
      <c r="G3108" s="57">
        <v>122.09</v>
      </c>
      <c r="H3108" s="57">
        <v>854.6</v>
      </c>
      <c r="I3108" s="57" t="s">
        <v>28</v>
      </c>
      <c r="J3108" s="57" t="s">
        <v>28</v>
      </c>
      <c r="K3108" s="57">
        <v>122.09</v>
      </c>
    </row>
    <row r="3109" spans="1:11" ht="33.75">
      <c r="A3109" s="54">
        <v>8050</v>
      </c>
      <c r="B3109" s="54" t="s">
        <v>1378</v>
      </c>
      <c r="C3109" s="58" t="s">
        <v>2487</v>
      </c>
      <c r="D3109" s="56">
        <v>7</v>
      </c>
      <c r="E3109" s="56">
        <v>7</v>
      </c>
      <c r="F3109" s="57">
        <v>854.6</v>
      </c>
      <c r="G3109" s="57">
        <v>122.09</v>
      </c>
      <c r="H3109" s="57">
        <v>854.6</v>
      </c>
      <c r="I3109" s="57" t="s">
        <v>28</v>
      </c>
      <c r="J3109" s="57" t="s">
        <v>28</v>
      </c>
      <c r="K3109" s="57">
        <v>122.09</v>
      </c>
    </row>
    <row r="3110" spans="1:11" ht="33.75">
      <c r="A3110" s="54">
        <v>8050</v>
      </c>
      <c r="B3110" s="54" t="s">
        <v>1376</v>
      </c>
      <c r="C3110" s="58" t="s">
        <v>2487</v>
      </c>
      <c r="D3110" s="56">
        <v>7</v>
      </c>
      <c r="E3110" s="56">
        <v>7</v>
      </c>
      <c r="F3110" s="57">
        <v>854.6</v>
      </c>
      <c r="G3110" s="57">
        <v>122.09</v>
      </c>
      <c r="H3110" s="57">
        <v>854.6</v>
      </c>
      <c r="I3110" s="57" t="s">
        <v>28</v>
      </c>
      <c r="J3110" s="57" t="s">
        <v>28</v>
      </c>
      <c r="K3110" s="57">
        <v>122.09</v>
      </c>
    </row>
    <row r="3111" spans="1:11" ht="33.75">
      <c r="A3111" s="54">
        <v>8050</v>
      </c>
      <c r="B3111" s="54" t="s">
        <v>1374</v>
      </c>
      <c r="C3111" s="58" t="s">
        <v>2487</v>
      </c>
      <c r="D3111" s="56">
        <v>7</v>
      </c>
      <c r="E3111" s="56">
        <v>7</v>
      </c>
      <c r="F3111" s="57">
        <v>854.6</v>
      </c>
      <c r="G3111" s="57">
        <v>122.09</v>
      </c>
      <c r="H3111" s="57">
        <v>854.6</v>
      </c>
      <c r="I3111" s="57" t="s">
        <v>28</v>
      </c>
      <c r="J3111" s="57" t="s">
        <v>28</v>
      </c>
      <c r="K3111" s="57">
        <v>122.09</v>
      </c>
    </row>
    <row r="3112" spans="1:11" ht="33.75">
      <c r="A3112" s="54">
        <v>8051</v>
      </c>
      <c r="B3112" s="54" t="s">
        <v>1438</v>
      </c>
      <c r="C3112" s="58" t="s">
        <v>2488</v>
      </c>
      <c r="D3112" s="56">
        <v>7</v>
      </c>
      <c r="E3112" s="56">
        <v>7</v>
      </c>
      <c r="F3112" s="57">
        <v>883.58</v>
      </c>
      <c r="G3112" s="57">
        <v>126.23</v>
      </c>
      <c r="H3112" s="57">
        <v>883.58</v>
      </c>
      <c r="I3112" s="57" t="s">
        <v>28</v>
      </c>
      <c r="J3112" s="57" t="s">
        <v>28</v>
      </c>
      <c r="K3112" s="57">
        <v>126.23</v>
      </c>
    </row>
    <row r="3113" spans="1:11" ht="33.75">
      <c r="A3113" s="54">
        <v>8051</v>
      </c>
      <c r="B3113" s="54" t="s">
        <v>1436</v>
      </c>
      <c r="C3113" s="58" t="s">
        <v>2488</v>
      </c>
      <c r="D3113" s="56">
        <v>7</v>
      </c>
      <c r="E3113" s="56">
        <v>7</v>
      </c>
      <c r="F3113" s="57">
        <v>883.58</v>
      </c>
      <c r="G3113" s="57">
        <v>126.23</v>
      </c>
      <c r="H3113" s="57">
        <v>883.58</v>
      </c>
      <c r="I3113" s="57" t="s">
        <v>28</v>
      </c>
      <c r="J3113" s="57" t="s">
        <v>28</v>
      </c>
      <c r="K3113" s="57">
        <v>126.23</v>
      </c>
    </row>
    <row r="3114" spans="1:11" ht="33.75">
      <c r="A3114" s="54">
        <v>8051</v>
      </c>
      <c r="B3114" s="54" t="s">
        <v>1434</v>
      </c>
      <c r="C3114" s="58" t="s">
        <v>2488</v>
      </c>
      <c r="D3114" s="56">
        <v>7</v>
      </c>
      <c r="E3114" s="56">
        <v>7</v>
      </c>
      <c r="F3114" s="57">
        <v>883.58</v>
      </c>
      <c r="G3114" s="57">
        <v>126.23</v>
      </c>
      <c r="H3114" s="57">
        <v>883.58</v>
      </c>
      <c r="I3114" s="57" t="s">
        <v>28</v>
      </c>
      <c r="J3114" s="57" t="s">
        <v>28</v>
      </c>
      <c r="K3114" s="57">
        <v>126.23</v>
      </c>
    </row>
    <row r="3115" spans="1:11" ht="33.75">
      <c r="A3115" s="54">
        <v>8051</v>
      </c>
      <c r="B3115" s="54" t="s">
        <v>1432</v>
      </c>
      <c r="C3115" s="58" t="s">
        <v>2488</v>
      </c>
      <c r="D3115" s="56">
        <v>7</v>
      </c>
      <c r="E3115" s="56">
        <v>7</v>
      </c>
      <c r="F3115" s="57">
        <v>883.58</v>
      </c>
      <c r="G3115" s="57">
        <v>126.23</v>
      </c>
      <c r="H3115" s="57">
        <v>883.58</v>
      </c>
      <c r="I3115" s="57" t="s">
        <v>28</v>
      </c>
      <c r="J3115" s="57" t="s">
        <v>28</v>
      </c>
      <c r="K3115" s="57">
        <v>126.23</v>
      </c>
    </row>
    <row r="3116" spans="1:11" ht="33.75">
      <c r="A3116" s="54">
        <v>8051</v>
      </c>
      <c r="B3116" s="54" t="s">
        <v>1430</v>
      </c>
      <c r="C3116" s="58" t="s">
        <v>2488</v>
      </c>
      <c r="D3116" s="56">
        <v>7</v>
      </c>
      <c r="E3116" s="56">
        <v>7</v>
      </c>
      <c r="F3116" s="57">
        <v>883.58</v>
      </c>
      <c r="G3116" s="57">
        <v>126.23</v>
      </c>
      <c r="H3116" s="57">
        <v>883.58</v>
      </c>
      <c r="I3116" s="57" t="s">
        <v>28</v>
      </c>
      <c r="J3116" s="57" t="s">
        <v>28</v>
      </c>
      <c r="K3116" s="57">
        <v>126.23</v>
      </c>
    </row>
    <row r="3117" spans="1:11" ht="33.75">
      <c r="A3117" s="54">
        <v>8051</v>
      </c>
      <c r="B3117" s="54" t="s">
        <v>1428</v>
      </c>
      <c r="C3117" s="58" t="s">
        <v>2488</v>
      </c>
      <c r="D3117" s="56">
        <v>7</v>
      </c>
      <c r="E3117" s="56">
        <v>7</v>
      </c>
      <c r="F3117" s="57">
        <v>883.58</v>
      </c>
      <c r="G3117" s="57">
        <v>126.23</v>
      </c>
      <c r="H3117" s="57">
        <v>883.58</v>
      </c>
      <c r="I3117" s="57" t="s">
        <v>28</v>
      </c>
      <c r="J3117" s="57" t="s">
        <v>28</v>
      </c>
      <c r="K3117" s="57">
        <v>126.23</v>
      </c>
    </row>
    <row r="3118" spans="1:11" ht="33.75">
      <c r="A3118" s="54">
        <v>8051</v>
      </c>
      <c r="B3118" s="54" t="s">
        <v>1426</v>
      </c>
      <c r="C3118" s="58" t="s">
        <v>2488</v>
      </c>
      <c r="D3118" s="56">
        <v>7</v>
      </c>
      <c r="E3118" s="56">
        <v>7</v>
      </c>
      <c r="F3118" s="57">
        <v>883.58</v>
      </c>
      <c r="G3118" s="57">
        <v>126.23</v>
      </c>
      <c r="H3118" s="57">
        <v>883.58</v>
      </c>
      <c r="I3118" s="57" t="s">
        <v>28</v>
      </c>
      <c r="J3118" s="57" t="s">
        <v>28</v>
      </c>
      <c r="K3118" s="57">
        <v>126.23</v>
      </c>
    </row>
    <row r="3119" spans="1:11" ht="33.75">
      <c r="A3119" s="54">
        <v>8051</v>
      </c>
      <c r="B3119" s="54" t="s">
        <v>1424</v>
      </c>
      <c r="C3119" s="58" t="s">
        <v>2488</v>
      </c>
      <c r="D3119" s="56">
        <v>7</v>
      </c>
      <c r="E3119" s="56">
        <v>7</v>
      </c>
      <c r="F3119" s="57">
        <v>883.58</v>
      </c>
      <c r="G3119" s="57">
        <v>126.23</v>
      </c>
      <c r="H3119" s="57">
        <v>883.58</v>
      </c>
      <c r="I3119" s="57" t="s">
        <v>28</v>
      </c>
      <c r="J3119" s="57" t="s">
        <v>28</v>
      </c>
      <c r="K3119" s="57">
        <v>126.23</v>
      </c>
    </row>
    <row r="3120" spans="1:11" ht="33.75">
      <c r="A3120" s="54">
        <v>8051</v>
      </c>
      <c r="B3120" s="54" t="s">
        <v>1422</v>
      </c>
      <c r="C3120" s="58" t="s">
        <v>2488</v>
      </c>
      <c r="D3120" s="56">
        <v>7</v>
      </c>
      <c r="E3120" s="56">
        <v>7</v>
      </c>
      <c r="F3120" s="57">
        <v>883.58</v>
      </c>
      <c r="G3120" s="57">
        <v>126.23</v>
      </c>
      <c r="H3120" s="57">
        <v>883.58</v>
      </c>
      <c r="I3120" s="57" t="s">
        <v>28</v>
      </c>
      <c r="J3120" s="57" t="s">
        <v>28</v>
      </c>
      <c r="K3120" s="57">
        <v>126.23</v>
      </c>
    </row>
    <row r="3121" spans="1:11" ht="33.75">
      <c r="A3121" s="54">
        <v>8051</v>
      </c>
      <c r="B3121" s="54" t="s">
        <v>1420</v>
      </c>
      <c r="C3121" s="58" t="s">
        <v>2488</v>
      </c>
      <c r="D3121" s="56">
        <v>7</v>
      </c>
      <c r="E3121" s="56">
        <v>7</v>
      </c>
      <c r="F3121" s="57">
        <v>883.58</v>
      </c>
      <c r="G3121" s="57">
        <v>126.23</v>
      </c>
      <c r="H3121" s="57">
        <v>883.58</v>
      </c>
      <c r="I3121" s="57" t="s">
        <v>28</v>
      </c>
      <c r="J3121" s="57" t="s">
        <v>28</v>
      </c>
      <c r="K3121" s="57">
        <v>126.23</v>
      </c>
    </row>
    <row r="3122" spans="1:11" ht="33.75">
      <c r="A3122" s="54">
        <v>8051</v>
      </c>
      <c r="B3122" s="54" t="s">
        <v>1418</v>
      </c>
      <c r="C3122" s="58" t="s">
        <v>2488</v>
      </c>
      <c r="D3122" s="56">
        <v>7</v>
      </c>
      <c r="E3122" s="56">
        <v>7</v>
      </c>
      <c r="F3122" s="57">
        <v>883.58</v>
      </c>
      <c r="G3122" s="57">
        <v>126.23</v>
      </c>
      <c r="H3122" s="57">
        <v>883.58</v>
      </c>
      <c r="I3122" s="57" t="s">
        <v>28</v>
      </c>
      <c r="J3122" s="57" t="s">
        <v>28</v>
      </c>
      <c r="K3122" s="57">
        <v>126.23</v>
      </c>
    </row>
    <row r="3123" spans="1:11" ht="33.75">
      <c r="A3123" s="54">
        <v>8051</v>
      </c>
      <c r="B3123" s="54" t="s">
        <v>1416</v>
      </c>
      <c r="C3123" s="58" t="s">
        <v>2488</v>
      </c>
      <c r="D3123" s="56">
        <v>7</v>
      </c>
      <c r="E3123" s="56">
        <v>7</v>
      </c>
      <c r="F3123" s="57">
        <v>883.58</v>
      </c>
      <c r="G3123" s="57">
        <v>126.23</v>
      </c>
      <c r="H3123" s="57">
        <v>883.58</v>
      </c>
      <c r="I3123" s="57" t="s">
        <v>28</v>
      </c>
      <c r="J3123" s="57" t="s">
        <v>28</v>
      </c>
      <c r="K3123" s="57">
        <v>126.23</v>
      </c>
    </row>
    <row r="3124" spans="1:11" ht="33.75">
      <c r="A3124" s="54">
        <v>8051</v>
      </c>
      <c r="B3124" s="54" t="s">
        <v>1414</v>
      </c>
      <c r="C3124" s="58" t="s">
        <v>2488</v>
      </c>
      <c r="D3124" s="56">
        <v>7</v>
      </c>
      <c r="E3124" s="56">
        <v>7</v>
      </c>
      <c r="F3124" s="57">
        <v>883.58</v>
      </c>
      <c r="G3124" s="57">
        <v>126.23</v>
      </c>
      <c r="H3124" s="57">
        <v>883.58</v>
      </c>
      <c r="I3124" s="57" t="s">
        <v>28</v>
      </c>
      <c r="J3124" s="57" t="s">
        <v>28</v>
      </c>
      <c r="K3124" s="57">
        <v>126.23</v>
      </c>
    </row>
    <row r="3125" spans="1:11" ht="33.75">
      <c r="A3125" s="54">
        <v>8051</v>
      </c>
      <c r="B3125" s="54" t="s">
        <v>1412</v>
      </c>
      <c r="C3125" s="58" t="s">
        <v>2488</v>
      </c>
      <c r="D3125" s="56">
        <v>7</v>
      </c>
      <c r="E3125" s="56">
        <v>7</v>
      </c>
      <c r="F3125" s="57">
        <v>883.58</v>
      </c>
      <c r="G3125" s="57">
        <v>126.23</v>
      </c>
      <c r="H3125" s="57">
        <v>883.58</v>
      </c>
      <c r="I3125" s="57" t="s">
        <v>28</v>
      </c>
      <c r="J3125" s="57" t="s">
        <v>28</v>
      </c>
      <c r="K3125" s="57">
        <v>126.23</v>
      </c>
    </row>
    <row r="3126" spans="1:11" ht="33.75">
      <c r="A3126" s="54">
        <v>8051</v>
      </c>
      <c r="B3126" s="54" t="s">
        <v>1410</v>
      </c>
      <c r="C3126" s="58" t="s">
        <v>2488</v>
      </c>
      <c r="D3126" s="56">
        <v>7</v>
      </c>
      <c r="E3126" s="56">
        <v>7</v>
      </c>
      <c r="F3126" s="57">
        <v>883.58</v>
      </c>
      <c r="G3126" s="57">
        <v>126.23</v>
      </c>
      <c r="H3126" s="57">
        <v>883.58</v>
      </c>
      <c r="I3126" s="57" t="s">
        <v>28</v>
      </c>
      <c r="J3126" s="57" t="s">
        <v>28</v>
      </c>
      <c r="K3126" s="57">
        <v>126.23</v>
      </c>
    </row>
    <row r="3127" spans="1:11" ht="33.75">
      <c r="A3127" s="54">
        <v>8051</v>
      </c>
      <c r="B3127" s="54" t="s">
        <v>1408</v>
      </c>
      <c r="C3127" s="58" t="s">
        <v>2488</v>
      </c>
      <c r="D3127" s="56">
        <v>7</v>
      </c>
      <c r="E3127" s="56">
        <v>7</v>
      </c>
      <c r="F3127" s="57">
        <v>883.58</v>
      </c>
      <c r="G3127" s="57">
        <v>126.23</v>
      </c>
      <c r="H3127" s="57">
        <v>883.58</v>
      </c>
      <c r="I3127" s="57" t="s">
        <v>28</v>
      </c>
      <c r="J3127" s="57" t="s">
        <v>28</v>
      </c>
      <c r="K3127" s="57">
        <v>126.23</v>
      </c>
    </row>
    <row r="3128" spans="1:11" ht="33.75">
      <c r="A3128" s="54">
        <v>8051</v>
      </c>
      <c r="B3128" s="54" t="s">
        <v>1406</v>
      </c>
      <c r="C3128" s="58" t="s">
        <v>2488</v>
      </c>
      <c r="D3128" s="56">
        <v>7</v>
      </c>
      <c r="E3128" s="56">
        <v>7</v>
      </c>
      <c r="F3128" s="57">
        <v>883.58</v>
      </c>
      <c r="G3128" s="57">
        <v>126.23</v>
      </c>
      <c r="H3128" s="57">
        <v>883.58</v>
      </c>
      <c r="I3128" s="57" t="s">
        <v>28</v>
      </c>
      <c r="J3128" s="57" t="s">
        <v>28</v>
      </c>
      <c r="K3128" s="57">
        <v>126.23</v>
      </c>
    </row>
    <row r="3129" spans="1:11" ht="33.75">
      <c r="A3129" s="54">
        <v>8051</v>
      </c>
      <c r="B3129" s="54" t="s">
        <v>1404</v>
      </c>
      <c r="C3129" s="58" t="s">
        <v>2488</v>
      </c>
      <c r="D3129" s="56">
        <v>7</v>
      </c>
      <c r="E3129" s="56">
        <v>7</v>
      </c>
      <c r="F3129" s="57">
        <v>883.58</v>
      </c>
      <c r="G3129" s="57">
        <v>126.23</v>
      </c>
      <c r="H3129" s="57">
        <v>883.58</v>
      </c>
      <c r="I3129" s="57" t="s">
        <v>28</v>
      </c>
      <c r="J3129" s="57" t="s">
        <v>28</v>
      </c>
      <c r="K3129" s="57">
        <v>126.23</v>
      </c>
    </row>
    <row r="3130" spans="1:11" ht="33.75">
      <c r="A3130" s="54">
        <v>8052</v>
      </c>
      <c r="B3130" s="54" t="s">
        <v>1480</v>
      </c>
      <c r="C3130" s="58" t="s">
        <v>2489</v>
      </c>
      <c r="D3130" s="56">
        <v>7</v>
      </c>
      <c r="E3130" s="56">
        <v>7</v>
      </c>
      <c r="F3130" s="57">
        <v>974.92</v>
      </c>
      <c r="G3130" s="57">
        <v>139.27000000000001</v>
      </c>
      <c r="H3130" s="57">
        <v>974.92</v>
      </c>
      <c r="I3130" s="57" t="s">
        <v>28</v>
      </c>
      <c r="J3130" s="57" t="s">
        <v>28</v>
      </c>
      <c r="K3130" s="57">
        <v>139.27000000000001</v>
      </c>
    </row>
    <row r="3131" spans="1:11" ht="33.75">
      <c r="A3131" s="54">
        <v>8052</v>
      </c>
      <c r="B3131" s="54" t="s">
        <v>1478</v>
      </c>
      <c r="C3131" s="58" t="s">
        <v>2489</v>
      </c>
      <c r="D3131" s="56">
        <v>7</v>
      </c>
      <c r="E3131" s="56">
        <v>7</v>
      </c>
      <c r="F3131" s="57">
        <v>974.92</v>
      </c>
      <c r="G3131" s="57">
        <v>139.27000000000001</v>
      </c>
      <c r="H3131" s="57">
        <v>974.92</v>
      </c>
      <c r="I3131" s="57" t="s">
        <v>28</v>
      </c>
      <c r="J3131" s="57" t="s">
        <v>28</v>
      </c>
      <c r="K3131" s="57">
        <v>139.27000000000001</v>
      </c>
    </row>
    <row r="3132" spans="1:11" ht="33.75">
      <c r="A3132" s="54">
        <v>8052</v>
      </c>
      <c r="B3132" s="54" t="s">
        <v>1476</v>
      </c>
      <c r="C3132" s="58" t="s">
        <v>2489</v>
      </c>
      <c r="D3132" s="56">
        <v>7</v>
      </c>
      <c r="E3132" s="56">
        <v>7</v>
      </c>
      <c r="F3132" s="57">
        <v>974.92</v>
      </c>
      <c r="G3132" s="57">
        <v>139.27000000000001</v>
      </c>
      <c r="H3132" s="57">
        <v>974.92</v>
      </c>
      <c r="I3132" s="57" t="s">
        <v>28</v>
      </c>
      <c r="J3132" s="57" t="s">
        <v>28</v>
      </c>
      <c r="K3132" s="57">
        <v>139.27000000000001</v>
      </c>
    </row>
    <row r="3133" spans="1:11" ht="33.75">
      <c r="A3133" s="54">
        <v>8052</v>
      </c>
      <c r="B3133" s="54" t="s">
        <v>1474</v>
      </c>
      <c r="C3133" s="58" t="s">
        <v>2489</v>
      </c>
      <c r="D3133" s="56">
        <v>7</v>
      </c>
      <c r="E3133" s="56">
        <v>7</v>
      </c>
      <c r="F3133" s="57">
        <v>974.92</v>
      </c>
      <c r="G3133" s="57">
        <v>139.27000000000001</v>
      </c>
      <c r="H3133" s="57">
        <v>974.92</v>
      </c>
      <c r="I3133" s="57" t="s">
        <v>28</v>
      </c>
      <c r="J3133" s="57" t="s">
        <v>28</v>
      </c>
      <c r="K3133" s="57">
        <v>139.27000000000001</v>
      </c>
    </row>
    <row r="3134" spans="1:11" ht="33.75">
      <c r="A3134" s="54">
        <v>8052</v>
      </c>
      <c r="B3134" s="54" t="s">
        <v>1472</v>
      </c>
      <c r="C3134" s="58" t="s">
        <v>2489</v>
      </c>
      <c r="D3134" s="56">
        <v>7</v>
      </c>
      <c r="E3134" s="56">
        <v>7</v>
      </c>
      <c r="F3134" s="57">
        <v>974.92</v>
      </c>
      <c r="G3134" s="57">
        <v>139.27000000000001</v>
      </c>
      <c r="H3134" s="57">
        <v>974.92</v>
      </c>
      <c r="I3134" s="57" t="s">
        <v>28</v>
      </c>
      <c r="J3134" s="57" t="s">
        <v>28</v>
      </c>
      <c r="K3134" s="57">
        <v>139.27000000000001</v>
      </c>
    </row>
    <row r="3135" spans="1:11" ht="33.75">
      <c r="A3135" s="54">
        <v>8052</v>
      </c>
      <c r="B3135" s="54" t="s">
        <v>1470</v>
      </c>
      <c r="C3135" s="58" t="s">
        <v>2489</v>
      </c>
      <c r="D3135" s="56">
        <v>7</v>
      </c>
      <c r="E3135" s="56">
        <v>7</v>
      </c>
      <c r="F3135" s="57">
        <v>974.92</v>
      </c>
      <c r="G3135" s="57">
        <v>139.27000000000001</v>
      </c>
      <c r="H3135" s="57">
        <v>974.92</v>
      </c>
      <c r="I3135" s="57" t="s">
        <v>28</v>
      </c>
      <c r="J3135" s="57" t="s">
        <v>28</v>
      </c>
      <c r="K3135" s="57">
        <v>139.27000000000001</v>
      </c>
    </row>
    <row r="3136" spans="1:11" ht="33.75">
      <c r="A3136" s="54">
        <v>8052</v>
      </c>
      <c r="B3136" s="54" t="s">
        <v>1468</v>
      </c>
      <c r="C3136" s="58" t="s">
        <v>2489</v>
      </c>
      <c r="D3136" s="56">
        <v>7</v>
      </c>
      <c r="E3136" s="56">
        <v>7</v>
      </c>
      <c r="F3136" s="57">
        <v>974.92</v>
      </c>
      <c r="G3136" s="57">
        <v>139.27000000000001</v>
      </c>
      <c r="H3136" s="57">
        <v>974.92</v>
      </c>
      <c r="I3136" s="57" t="s">
        <v>28</v>
      </c>
      <c r="J3136" s="57" t="s">
        <v>28</v>
      </c>
      <c r="K3136" s="57">
        <v>139.27000000000001</v>
      </c>
    </row>
    <row r="3137" spans="1:11" ht="33.75">
      <c r="A3137" s="54">
        <v>8052</v>
      </c>
      <c r="B3137" s="54" t="s">
        <v>1466</v>
      </c>
      <c r="C3137" s="58" t="s">
        <v>2489</v>
      </c>
      <c r="D3137" s="56">
        <v>7</v>
      </c>
      <c r="E3137" s="56">
        <v>7</v>
      </c>
      <c r="F3137" s="57">
        <v>974.92</v>
      </c>
      <c r="G3137" s="57">
        <v>139.27000000000001</v>
      </c>
      <c r="H3137" s="57">
        <v>974.92</v>
      </c>
      <c r="I3137" s="57" t="s">
        <v>28</v>
      </c>
      <c r="J3137" s="57" t="s">
        <v>28</v>
      </c>
      <c r="K3137" s="57">
        <v>139.27000000000001</v>
      </c>
    </row>
    <row r="3138" spans="1:11" ht="33.75">
      <c r="A3138" s="54">
        <v>8052</v>
      </c>
      <c r="B3138" s="54" t="s">
        <v>1464</v>
      </c>
      <c r="C3138" s="58" t="s">
        <v>2489</v>
      </c>
      <c r="D3138" s="56">
        <v>7</v>
      </c>
      <c r="E3138" s="56">
        <v>7</v>
      </c>
      <c r="F3138" s="57">
        <v>974.92</v>
      </c>
      <c r="G3138" s="57">
        <v>139.27000000000001</v>
      </c>
      <c r="H3138" s="57">
        <v>974.92</v>
      </c>
      <c r="I3138" s="57" t="s">
        <v>28</v>
      </c>
      <c r="J3138" s="57" t="s">
        <v>28</v>
      </c>
      <c r="K3138" s="57">
        <v>139.27000000000001</v>
      </c>
    </row>
    <row r="3139" spans="1:11" ht="33.75">
      <c r="A3139" s="54">
        <v>8052</v>
      </c>
      <c r="B3139" s="54" t="s">
        <v>1462</v>
      </c>
      <c r="C3139" s="58" t="s">
        <v>2489</v>
      </c>
      <c r="D3139" s="56">
        <v>7</v>
      </c>
      <c r="E3139" s="56">
        <v>7</v>
      </c>
      <c r="F3139" s="57">
        <v>974.92</v>
      </c>
      <c r="G3139" s="57">
        <v>139.27000000000001</v>
      </c>
      <c r="H3139" s="57">
        <v>974.92</v>
      </c>
      <c r="I3139" s="57" t="s">
        <v>28</v>
      </c>
      <c r="J3139" s="57" t="s">
        <v>28</v>
      </c>
      <c r="K3139" s="57">
        <v>139.27000000000001</v>
      </c>
    </row>
    <row r="3140" spans="1:11" ht="33.75">
      <c r="A3140" s="54">
        <v>8052</v>
      </c>
      <c r="B3140" s="54" t="s">
        <v>1460</v>
      </c>
      <c r="C3140" s="58" t="s">
        <v>2489</v>
      </c>
      <c r="D3140" s="56">
        <v>7</v>
      </c>
      <c r="E3140" s="56">
        <v>7</v>
      </c>
      <c r="F3140" s="57">
        <v>974.92</v>
      </c>
      <c r="G3140" s="57">
        <v>139.27000000000001</v>
      </c>
      <c r="H3140" s="57">
        <v>974.92</v>
      </c>
      <c r="I3140" s="57" t="s">
        <v>28</v>
      </c>
      <c r="J3140" s="57" t="s">
        <v>28</v>
      </c>
      <c r="K3140" s="57">
        <v>139.27000000000001</v>
      </c>
    </row>
    <row r="3141" spans="1:11" ht="33.75">
      <c r="A3141" s="54">
        <v>8052</v>
      </c>
      <c r="B3141" s="54" t="s">
        <v>1458</v>
      </c>
      <c r="C3141" s="58" t="s">
        <v>2489</v>
      </c>
      <c r="D3141" s="56">
        <v>7</v>
      </c>
      <c r="E3141" s="56">
        <v>7</v>
      </c>
      <c r="F3141" s="57">
        <v>974.92</v>
      </c>
      <c r="G3141" s="57">
        <v>139.27000000000001</v>
      </c>
      <c r="H3141" s="57">
        <v>974.92</v>
      </c>
      <c r="I3141" s="57" t="s">
        <v>28</v>
      </c>
      <c r="J3141" s="57" t="s">
        <v>28</v>
      </c>
      <c r="K3141" s="57">
        <v>139.27000000000001</v>
      </c>
    </row>
    <row r="3142" spans="1:11" ht="33.75">
      <c r="A3142" s="54">
        <v>8052</v>
      </c>
      <c r="B3142" s="54" t="s">
        <v>1456</v>
      </c>
      <c r="C3142" s="58" t="s">
        <v>2489</v>
      </c>
      <c r="D3142" s="56">
        <v>7</v>
      </c>
      <c r="E3142" s="56">
        <v>7</v>
      </c>
      <c r="F3142" s="57">
        <v>974.92</v>
      </c>
      <c r="G3142" s="57">
        <v>139.27000000000001</v>
      </c>
      <c r="H3142" s="57">
        <v>974.92</v>
      </c>
      <c r="I3142" s="57" t="s">
        <v>28</v>
      </c>
      <c r="J3142" s="57" t="s">
        <v>28</v>
      </c>
      <c r="K3142" s="57">
        <v>139.27000000000001</v>
      </c>
    </row>
    <row r="3143" spans="1:11" ht="33.75">
      <c r="A3143" s="54">
        <v>8052</v>
      </c>
      <c r="B3143" s="54" t="s">
        <v>1454</v>
      </c>
      <c r="C3143" s="58" t="s">
        <v>2489</v>
      </c>
      <c r="D3143" s="56">
        <v>7</v>
      </c>
      <c r="E3143" s="56">
        <v>7</v>
      </c>
      <c r="F3143" s="57">
        <v>974.92</v>
      </c>
      <c r="G3143" s="57">
        <v>139.27000000000001</v>
      </c>
      <c r="H3143" s="57">
        <v>974.92</v>
      </c>
      <c r="I3143" s="57" t="s">
        <v>28</v>
      </c>
      <c r="J3143" s="57" t="s">
        <v>28</v>
      </c>
      <c r="K3143" s="57">
        <v>139.27000000000001</v>
      </c>
    </row>
    <row r="3144" spans="1:11" ht="33.75">
      <c r="A3144" s="54">
        <v>8052</v>
      </c>
      <c r="B3144" s="54" t="s">
        <v>1452</v>
      </c>
      <c r="C3144" s="58" t="s">
        <v>2489</v>
      </c>
      <c r="D3144" s="56">
        <v>7</v>
      </c>
      <c r="E3144" s="56">
        <v>7</v>
      </c>
      <c r="F3144" s="57">
        <v>974.92</v>
      </c>
      <c r="G3144" s="57">
        <v>139.27000000000001</v>
      </c>
      <c r="H3144" s="57">
        <v>974.92</v>
      </c>
      <c r="I3144" s="57" t="s">
        <v>28</v>
      </c>
      <c r="J3144" s="57" t="s">
        <v>28</v>
      </c>
      <c r="K3144" s="57">
        <v>139.27000000000001</v>
      </c>
    </row>
    <row r="3145" spans="1:11" ht="33.75">
      <c r="A3145" s="54">
        <v>8052</v>
      </c>
      <c r="B3145" s="54" t="s">
        <v>1450</v>
      </c>
      <c r="C3145" s="58" t="s">
        <v>2489</v>
      </c>
      <c r="D3145" s="56">
        <v>7</v>
      </c>
      <c r="E3145" s="56">
        <v>7</v>
      </c>
      <c r="F3145" s="57">
        <v>974.92</v>
      </c>
      <c r="G3145" s="57">
        <v>139.27000000000001</v>
      </c>
      <c r="H3145" s="57">
        <v>974.92</v>
      </c>
      <c r="I3145" s="57" t="s">
        <v>28</v>
      </c>
      <c r="J3145" s="57" t="s">
        <v>28</v>
      </c>
      <c r="K3145" s="57">
        <v>139.27000000000001</v>
      </c>
    </row>
    <row r="3146" spans="1:11" ht="33.75">
      <c r="A3146" s="54">
        <v>8052</v>
      </c>
      <c r="B3146" s="54" t="s">
        <v>1448</v>
      </c>
      <c r="C3146" s="58" t="s">
        <v>2489</v>
      </c>
      <c r="D3146" s="56">
        <v>7</v>
      </c>
      <c r="E3146" s="56">
        <v>7</v>
      </c>
      <c r="F3146" s="57">
        <v>974.92</v>
      </c>
      <c r="G3146" s="57">
        <v>139.27000000000001</v>
      </c>
      <c r="H3146" s="57">
        <v>974.92</v>
      </c>
      <c r="I3146" s="57" t="s">
        <v>28</v>
      </c>
      <c r="J3146" s="57" t="s">
        <v>28</v>
      </c>
      <c r="K3146" s="57">
        <v>139.27000000000001</v>
      </c>
    </row>
    <row r="3147" spans="1:11" ht="33.75">
      <c r="A3147" s="54">
        <v>8052</v>
      </c>
      <c r="B3147" s="54" t="s">
        <v>1446</v>
      </c>
      <c r="C3147" s="58" t="s">
        <v>2489</v>
      </c>
      <c r="D3147" s="56">
        <v>7</v>
      </c>
      <c r="E3147" s="56">
        <v>7</v>
      </c>
      <c r="F3147" s="57">
        <v>974.92</v>
      </c>
      <c r="G3147" s="57">
        <v>139.27000000000001</v>
      </c>
      <c r="H3147" s="57">
        <v>974.92</v>
      </c>
      <c r="I3147" s="57" t="s">
        <v>28</v>
      </c>
      <c r="J3147" s="57" t="s">
        <v>28</v>
      </c>
      <c r="K3147" s="57">
        <v>139.27000000000001</v>
      </c>
    </row>
    <row r="3148" spans="1:11" ht="33.75">
      <c r="A3148" s="54">
        <v>8053</v>
      </c>
      <c r="B3148" s="54" t="s">
        <v>1492</v>
      </c>
      <c r="C3148" s="58" t="s">
        <v>3098</v>
      </c>
      <c r="D3148" s="56">
        <v>7</v>
      </c>
      <c r="E3148" s="56">
        <v>7</v>
      </c>
      <c r="F3148" s="57">
        <v>888.05</v>
      </c>
      <c r="G3148" s="57">
        <v>126.86</v>
      </c>
      <c r="H3148" s="57">
        <v>888.05</v>
      </c>
      <c r="I3148" s="57" t="s">
        <v>28</v>
      </c>
      <c r="J3148" s="57" t="s">
        <v>28</v>
      </c>
      <c r="K3148" s="57">
        <v>126.86</v>
      </c>
    </row>
    <row r="3149" spans="1:11" ht="33.75">
      <c r="A3149" s="54">
        <v>8053</v>
      </c>
      <c r="B3149" s="54" t="s">
        <v>1491</v>
      </c>
      <c r="C3149" s="58" t="s">
        <v>3098</v>
      </c>
      <c r="D3149" s="56">
        <v>7</v>
      </c>
      <c r="E3149" s="56">
        <v>7</v>
      </c>
      <c r="F3149" s="57">
        <v>888.05</v>
      </c>
      <c r="G3149" s="57">
        <v>126.86</v>
      </c>
      <c r="H3149" s="57">
        <v>888.05</v>
      </c>
      <c r="I3149" s="57" t="s">
        <v>28</v>
      </c>
      <c r="J3149" s="57" t="s">
        <v>28</v>
      </c>
      <c r="K3149" s="57">
        <v>126.86</v>
      </c>
    </row>
    <row r="3150" spans="1:11" ht="33.75">
      <c r="A3150" s="54">
        <v>8053</v>
      </c>
      <c r="B3150" s="54" t="s">
        <v>1490</v>
      </c>
      <c r="C3150" s="58" t="s">
        <v>3098</v>
      </c>
      <c r="D3150" s="56">
        <v>7</v>
      </c>
      <c r="E3150" s="56">
        <v>7</v>
      </c>
      <c r="F3150" s="57">
        <v>888.05</v>
      </c>
      <c r="G3150" s="57">
        <v>126.86</v>
      </c>
      <c r="H3150" s="57">
        <v>888.05</v>
      </c>
      <c r="I3150" s="57" t="s">
        <v>28</v>
      </c>
      <c r="J3150" s="57" t="s">
        <v>28</v>
      </c>
      <c r="K3150" s="57">
        <v>126.86</v>
      </c>
    </row>
    <row r="3151" spans="1:11" ht="33.75">
      <c r="A3151" s="54">
        <v>8053</v>
      </c>
      <c r="B3151" s="54" t="s">
        <v>1489</v>
      </c>
      <c r="C3151" s="58" t="s">
        <v>3098</v>
      </c>
      <c r="D3151" s="56">
        <v>7</v>
      </c>
      <c r="E3151" s="56">
        <v>7</v>
      </c>
      <c r="F3151" s="57">
        <v>888.05</v>
      </c>
      <c r="G3151" s="57">
        <v>126.86</v>
      </c>
      <c r="H3151" s="57">
        <v>888.05</v>
      </c>
      <c r="I3151" s="57" t="s">
        <v>28</v>
      </c>
      <c r="J3151" s="57" t="s">
        <v>28</v>
      </c>
      <c r="K3151" s="57">
        <v>126.86</v>
      </c>
    </row>
    <row r="3152" spans="1:11" ht="33.75">
      <c r="A3152" s="54">
        <v>8053</v>
      </c>
      <c r="B3152" s="54" t="s">
        <v>1488</v>
      </c>
      <c r="C3152" s="58" t="s">
        <v>3098</v>
      </c>
      <c r="D3152" s="56">
        <v>7</v>
      </c>
      <c r="E3152" s="56">
        <v>7</v>
      </c>
      <c r="F3152" s="57">
        <v>888.05</v>
      </c>
      <c r="G3152" s="57">
        <v>126.86</v>
      </c>
      <c r="H3152" s="57">
        <v>888.05</v>
      </c>
      <c r="I3152" s="57" t="s">
        <v>28</v>
      </c>
      <c r="J3152" s="57" t="s">
        <v>28</v>
      </c>
      <c r="K3152" s="57">
        <v>126.86</v>
      </c>
    </row>
    <row r="3153" spans="1:11" ht="33.75">
      <c r="A3153" s="54">
        <v>8053</v>
      </c>
      <c r="B3153" s="54" t="s">
        <v>1487</v>
      </c>
      <c r="C3153" s="58" t="s">
        <v>3098</v>
      </c>
      <c r="D3153" s="56">
        <v>7</v>
      </c>
      <c r="E3153" s="56">
        <v>7</v>
      </c>
      <c r="F3153" s="57">
        <v>888.05</v>
      </c>
      <c r="G3153" s="57">
        <v>126.86</v>
      </c>
      <c r="H3153" s="57">
        <v>888.05</v>
      </c>
      <c r="I3153" s="57" t="s">
        <v>28</v>
      </c>
      <c r="J3153" s="57" t="s">
        <v>28</v>
      </c>
      <c r="K3153" s="57">
        <v>126.86</v>
      </c>
    </row>
    <row r="3154" spans="1:11" ht="33.75">
      <c r="A3154" s="54">
        <v>8053</v>
      </c>
      <c r="B3154" s="54" t="s">
        <v>1486</v>
      </c>
      <c r="C3154" s="58" t="s">
        <v>3098</v>
      </c>
      <c r="D3154" s="56">
        <v>7</v>
      </c>
      <c r="E3154" s="56">
        <v>7</v>
      </c>
      <c r="F3154" s="57">
        <v>888.05</v>
      </c>
      <c r="G3154" s="57">
        <v>126.86</v>
      </c>
      <c r="H3154" s="57">
        <v>888.05</v>
      </c>
      <c r="I3154" s="57" t="s">
        <v>28</v>
      </c>
      <c r="J3154" s="57" t="s">
        <v>28</v>
      </c>
      <c r="K3154" s="57">
        <v>126.86</v>
      </c>
    </row>
    <row r="3155" spans="1:11" ht="33.75">
      <c r="A3155" s="54">
        <v>8053</v>
      </c>
      <c r="B3155" s="54" t="s">
        <v>1485</v>
      </c>
      <c r="C3155" s="58" t="s">
        <v>3098</v>
      </c>
      <c r="D3155" s="56">
        <v>7</v>
      </c>
      <c r="E3155" s="56">
        <v>7</v>
      </c>
      <c r="F3155" s="57">
        <v>888.05</v>
      </c>
      <c r="G3155" s="57">
        <v>126.86</v>
      </c>
      <c r="H3155" s="57">
        <v>888.05</v>
      </c>
      <c r="I3155" s="57" t="s">
        <v>28</v>
      </c>
      <c r="J3155" s="57" t="s">
        <v>28</v>
      </c>
      <c r="K3155" s="57">
        <v>126.86</v>
      </c>
    </row>
    <row r="3156" spans="1:11" ht="33.75">
      <c r="A3156" s="54">
        <v>8054</v>
      </c>
      <c r="B3156" s="54" t="s">
        <v>1533</v>
      </c>
      <c r="C3156" s="58" t="s">
        <v>2490</v>
      </c>
      <c r="D3156" s="56">
        <v>7</v>
      </c>
      <c r="E3156" s="56">
        <v>7</v>
      </c>
      <c r="F3156" s="57">
        <v>802</v>
      </c>
      <c r="G3156" s="57">
        <v>114.57</v>
      </c>
      <c r="H3156" s="57">
        <v>802</v>
      </c>
      <c r="I3156" s="57" t="s">
        <v>28</v>
      </c>
      <c r="J3156" s="57" t="s">
        <v>28</v>
      </c>
      <c r="K3156" s="57">
        <v>114.57</v>
      </c>
    </row>
    <row r="3157" spans="1:11" ht="33.75">
      <c r="A3157" s="54">
        <v>8054</v>
      </c>
      <c r="B3157" s="54" t="s">
        <v>1531</v>
      </c>
      <c r="C3157" s="58" t="s">
        <v>2490</v>
      </c>
      <c r="D3157" s="56">
        <v>7</v>
      </c>
      <c r="E3157" s="56">
        <v>7</v>
      </c>
      <c r="F3157" s="57">
        <v>802</v>
      </c>
      <c r="G3157" s="57">
        <v>114.57</v>
      </c>
      <c r="H3157" s="57">
        <v>802</v>
      </c>
      <c r="I3157" s="57" t="s">
        <v>28</v>
      </c>
      <c r="J3157" s="57" t="s">
        <v>28</v>
      </c>
      <c r="K3157" s="57">
        <v>114.57</v>
      </c>
    </row>
    <row r="3158" spans="1:11" ht="33.75">
      <c r="A3158" s="54">
        <v>8054</v>
      </c>
      <c r="B3158" s="54" t="s">
        <v>1529</v>
      </c>
      <c r="C3158" s="58" t="s">
        <v>2490</v>
      </c>
      <c r="D3158" s="56">
        <v>7</v>
      </c>
      <c r="E3158" s="56">
        <v>7</v>
      </c>
      <c r="F3158" s="57">
        <v>802</v>
      </c>
      <c r="G3158" s="57">
        <v>114.57</v>
      </c>
      <c r="H3158" s="57">
        <v>802</v>
      </c>
      <c r="I3158" s="57" t="s">
        <v>28</v>
      </c>
      <c r="J3158" s="57" t="s">
        <v>28</v>
      </c>
      <c r="K3158" s="57">
        <v>114.57</v>
      </c>
    </row>
    <row r="3159" spans="1:11" ht="33.75">
      <c r="A3159" s="54">
        <v>8054</v>
      </c>
      <c r="B3159" s="54" t="s">
        <v>1527</v>
      </c>
      <c r="C3159" s="58" t="s">
        <v>2490</v>
      </c>
      <c r="D3159" s="56">
        <v>7</v>
      </c>
      <c r="E3159" s="56">
        <v>7</v>
      </c>
      <c r="F3159" s="57">
        <v>802</v>
      </c>
      <c r="G3159" s="57">
        <v>114.57</v>
      </c>
      <c r="H3159" s="57">
        <v>802</v>
      </c>
      <c r="I3159" s="57" t="s">
        <v>28</v>
      </c>
      <c r="J3159" s="57" t="s">
        <v>28</v>
      </c>
      <c r="K3159" s="57">
        <v>114.57</v>
      </c>
    </row>
    <row r="3160" spans="1:11" ht="33.75">
      <c r="A3160" s="54">
        <v>8054</v>
      </c>
      <c r="B3160" s="54" t="s">
        <v>1525</v>
      </c>
      <c r="C3160" s="58" t="s">
        <v>2490</v>
      </c>
      <c r="D3160" s="56">
        <v>7</v>
      </c>
      <c r="E3160" s="56">
        <v>7</v>
      </c>
      <c r="F3160" s="57">
        <v>802</v>
      </c>
      <c r="G3160" s="57">
        <v>114.57</v>
      </c>
      <c r="H3160" s="57">
        <v>802</v>
      </c>
      <c r="I3160" s="57" t="s">
        <v>28</v>
      </c>
      <c r="J3160" s="57" t="s">
        <v>28</v>
      </c>
      <c r="K3160" s="57">
        <v>114.57</v>
      </c>
    </row>
    <row r="3161" spans="1:11" ht="33.75">
      <c r="A3161" s="54">
        <v>8054</v>
      </c>
      <c r="B3161" s="54" t="s">
        <v>1523</v>
      </c>
      <c r="C3161" s="58" t="s">
        <v>2490</v>
      </c>
      <c r="D3161" s="56">
        <v>7</v>
      </c>
      <c r="E3161" s="56">
        <v>7</v>
      </c>
      <c r="F3161" s="57">
        <v>802</v>
      </c>
      <c r="G3161" s="57">
        <v>114.57</v>
      </c>
      <c r="H3161" s="57">
        <v>802</v>
      </c>
      <c r="I3161" s="57" t="s">
        <v>28</v>
      </c>
      <c r="J3161" s="57" t="s">
        <v>28</v>
      </c>
      <c r="K3161" s="57">
        <v>114.57</v>
      </c>
    </row>
    <row r="3162" spans="1:11" ht="33.75">
      <c r="A3162" s="54">
        <v>8054</v>
      </c>
      <c r="B3162" s="54" t="s">
        <v>1521</v>
      </c>
      <c r="C3162" s="58" t="s">
        <v>2490</v>
      </c>
      <c r="D3162" s="56">
        <v>7</v>
      </c>
      <c r="E3162" s="56">
        <v>7</v>
      </c>
      <c r="F3162" s="57">
        <v>802</v>
      </c>
      <c r="G3162" s="57">
        <v>114.57</v>
      </c>
      <c r="H3162" s="57">
        <v>802</v>
      </c>
      <c r="I3162" s="57" t="s">
        <v>28</v>
      </c>
      <c r="J3162" s="57" t="s">
        <v>28</v>
      </c>
      <c r="K3162" s="57">
        <v>114.57</v>
      </c>
    </row>
    <row r="3163" spans="1:11" ht="33.75">
      <c r="A3163" s="54">
        <v>8054</v>
      </c>
      <c r="B3163" s="54" t="s">
        <v>1519</v>
      </c>
      <c r="C3163" s="58" t="s">
        <v>2490</v>
      </c>
      <c r="D3163" s="56">
        <v>7</v>
      </c>
      <c r="E3163" s="56">
        <v>7</v>
      </c>
      <c r="F3163" s="57">
        <v>802</v>
      </c>
      <c r="G3163" s="57">
        <v>114.57</v>
      </c>
      <c r="H3163" s="57">
        <v>802</v>
      </c>
      <c r="I3163" s="57" t="s">
        <v>28</v>
      </c>
      <c r="J3163" s="57" t="s">
        <v>28</v>
      </c>
      <c r="K3163" s="57">
        <v>114.57</v>
      </c>
    </row>
    <row r="3164" spans="1:11" ht="33.75">
      <c r="A3164" s="54">
        <v>8054</v>
      </c>
      <c r="B3164" s="54" t="s">
        <v>1517</v>
      </c>
      <c r="C3164" s="58" t="s">
        <v>2490</v>
      </c>
      <c r="D3164" s="56">
        <v>7</v>
      </c>
      <c r="E3164" s="56">
        <v>7</v>
      </c>
      <c r="F3164" s="57">
        <v>802</v>
      </c>
      <c r="G3164" s="57">
        <v>114.57</v>
      </c>
      <c r="H3164" s="57">
        <v>802</v>
      </c>
      <c r="I3164" s="57" t="s">
        <v>28</v>
      </c>
      <c r="J3164" s="57" t="s">
        <v>28</v>
      </c>
      <c r="K3164" s="57">
        <v>114.57</v>
      </c>
    </row>
    <row r="3165" spans="1:11" ht="33.75">
      <c r="A3165" s="54">
        <v>8054</v>
      </c>
      <c r="B3165" s="54" t="s">
        <v>1515</v>
      </c>
      <c r="C3165" s="58" t="s">
        <v>2490</v>
      </c>
      <c r="D3165" s="56">
        <v>7</v>
      </c>
      <c r="E3165" s="56">
        <v>7</v>
      </c>
      <c r="F3165" s="57">
        <v>802</v>
      </c>
      <c r="G3165" s="57">
        <v>114.57</v>
      </c>
      <c r="H3165" s="57">
        <v>802</v>
      </c>
      <c r="I3165" s="57" t="s">
        <v>28</v>
      </c>
      <c r="J3165" s="57" t="s">
        <v>28</v>
      </c>
      <c r="K3165" s="57">
        <v>114.57</v>
      </c>
    </row>
    <row r="3166" spans="1:11" ht="33.75">
      <c r="A3166" s="54">
        <v>8054</v>
      </c>
      <c r="B3166" s="54" t="s">
        <v>1513</v>
      </c>
      <c r="C3166" s="58" t="s">
        <v>2490</v>
      </c>
      <c r="D3166" s="56">
        <v>7</v>
      </c>
      <c r="E3166" s="56">
        <v>7</v>
      </c>
      <c r="F3166" s="57">
        <v>802</v>
      </c>
      <c r="G3166" s="57">
        <v>114.57</v>
      </c>
      <c r="H3166" s="57">
        <v>802</v>
      </c>
      <c r="I3166" s="57" t="s">
        <v>28</v>
      </c>
      <c r="J3166" s="57" t="s">
        <v>28</v>
      </c>
      <c r="K3166" s="57">
        <v>114.57</v>
      </c>
    </row>
    <row r="3167" spans="1:11" ht="33.75">
      <c r="A3167" s="54">
        <v>8054</v>
      </c>
      <c r="B3167" s="54" t="s">
        <v>1511</v>
      </c>
      <c r="C3167" s="58" t="s">
        <v>2490</v>
      </c>
      <c r="D3167" s="56">
        <v>7</v>
      </c>
      <c r="E3167" s="56">
        <v>7</v>
      </c>
      <c r="F3167" s="57">
        <v>802</v>
      </c>
      <c r="G3167" s="57">
        <v>114.57</v>
      </c>
      <c r="H3167" s="57">
        <v>802</v>
      </c>
      <c r="I3167" s="57" t="s">
        <v>28</v>
      </c>
      <c r="J3167" s="57" t="s">
        <v>28</v>
      </c>
      <c r="K3167" s="57">
        <v>114.57</v>
      </c>
    </row>
    <row r="3168" spans="1:11" ht="33.75">
      <c r="A3168" s="54">
        <v>8054</v>
      </c>
      <c r="B3168" s="54" t="s">
        <v>1509</v>
      </c>
      <c r="C3168" s="58" t="s">
        <v>2490</v>
      </c>
      <c r="D3168" s="56">
        <v>7</v>
      </c>
      <c r="E3168" s="56">
        <v>7</v>
      </c>
      <c r="F3168" s="57">
        <v>802</v>
      </c>
      <c r="G3168" s="57">
        <v>114.57</v>
      </c>
      <c r="H3168" s="57">
        <v>802</v>
      </c>
      <c r="I3168" s="57" t="s">
        <v>28</v>
      </c>
      <c r="J3168" s="57" t="s">
        <v>28</v>
      </c>
      <c r="K3168" s="57">
        <v>114.57</v>
      </c>
    </row>
    <row r="3169" spans="1:11" ht="33.75">
      <c r="A3169" s="54">
        <v>8054</v>
      </c>
      <c r="B3169" s="54" t="s">
        <v>1507</v>
      </c>
      <c r="C3169" s="58" t="s">
        <v>2490</v>
      </c>
      <c r="D3169" s="56">
        <v>7</v>
      </c>
      <c r="E3169" s="56">
        <v>7</v>
      </c>
      <c r="F3169" s="57">
        <v>802</v>
      </c>
      <c r="G3169" s="57">
        <v>114.57</v>
      </c>
      <c r="H3169" s="57">
        <v>802</v>
      </c>
      <c r="I3169" s="57" t="s">
        <v>28</v>
      </c>
      <c r="J3169" s="57" t="s">
        <v>28</v>
      </c>
      <c r="K3169" s="57">
        <v>114.57</v>
      </c>
    </row>
    <row r="3170" spans="1:11" ht="33.75">
      <c r="A3170" s="54">
        <v>8054</v>
      </c>
      <c r="B3170" s="54" t="s">
        <v>1505</v>
      </c>
      <c r="C3170" s="58" t="s">
        <v>2490</v>
      </c>
      <c r="D3170" s="56">
        <v>7</v>
      </c>
      <c r="E3170" s="56">
        <v>7</v>
      </c>
      <c r="F3170" s="57">
        <v>802</v>
      </c>
      <c r="G3170" s="57">
        <v>114.57</v>
      </c>
      <c r="H3170" s="57">
        <v>802</v>
      </c>
      <c r="I3170" s="57" t="s">
        <v>28</v>
      </c>
      <c r="J3170" s="57" t="s">
        <v>28</v>
      </c>
      <c r="K3170" s="57">
        <v>114.57</v>
      </c>
    </row>
    <row r="3171" spans="1:11" ht="33.75">
      <c r="A3171" s="54">
        <v>8054</v>
      </c>
      <c r="B3171" s="54" t="s">
        <v>1503</v>
      </c>
      <c r="C3171" s="58" t="s">
        <v>2490</v>
      </c>
      <c r="D3171" s="56">
        <v>7</v>
      </c>
      <c r="E3171" s="56">
        <v>7</v>
      </c>
      <c r="F3171" s="57">
        <v>802</v>
      </c>
      <c r="G3171" s="57">
        <v>114.57</v>
      </c>
      <c r="H3171" s="57">
        <v>802</v>
      </c>
      <c r="I3171" s="57" t="s">
        <v>28</v>
      </c>
      <c r="J3171" s="57" t="s">
        <v>28</v>
      </c>
      <c r="K3171" s="57">
        <v>114.57</v>
      </c>
    </row>
    <row r="3172" spans="1:11" ht="33.75">
      <c r="A3172" s="54">
        <v>8054</v>
      </c>
      <c r="B3172" s="54" t="s">
        <v>1501</v>
      </c>
      <c r="C3172" s="58" t="s">
        <v>2490</v>
      </c>
      <c r="D3172" s="56">
        <v>7</v>
      </c>
      <c r="E3172" s="56">
        <v>7</v>
      </c>
      <c r="F3172" s="57">
        <v>802</v>
      </c>
      <c r="G3172" s="57">
        <v>114.57</v>
      </c>
      <c r="H3172" s="57">
        <v>802</v>
      </c>
      <c r="I3172" s="57" t="s">
        <v>28</v>
      </c>
      <c r="J3172" s="57" t="s">
        <v>28</v>
      </c>
      <c r="K3172" s="57">
        <v>114.57</v>
      </c>
    </row>
    <row r="3173" spans="1:11" ht="33.75">
      <c r="A3173" s="54">
        <v>8054</v>
      </c>
      <c r="B3173" s="54" t="s">
        <v>1499</v>
      </c>
      <c r="C3173" s="58" t="s">
        <v>2490</v>
      </c>
      <c r="D3173" s="56">
        <v>7</v>
      </c>
      <c r="E3173" s="56">
        <v>7</v>
      </c>
      <c r="F3173" s="57">
        <v>802</v>
      </c>
      <c r="G3173" s="57">
        <v>114.57</v>
      </c>
      <c r="H3173" s="57">
        <v>802</v>
      </c>
      <c r="I3173" s="57" t="s">
        <v>28</v>
      </c>
      <c r="J3173" s="57" t="s">
        <v>28</v>
      </c>
      <c r="K3173" s="57">
        <v>114.57</v>
      </c>
    </row>
    <row r="3174" spans="1:11" ht="22.5">
      <c r="A3174" s="54">
        <v>8055</v>
      </c>
      <c r="B3174" s="54" t="s">
        <v>1571</v>
      </c>
      <c r="C3174" s="58" t="s">
        <v>2491</v>
      </c>
      <c r="D3174" s="56">
        <v>7</v>
      </c>
      <c r="E3174" s="56">
        <v>7</v>
      </c>
      <c r="F3174" s="57">
        <v>804.28</v>
      </c>
      <c r="G3174" s="57">
        <v>114.9</v>
      </c>
      <c r="H3174" s="57">
        <v>804.28</v>
      </c>
      <c r="I3174" s="57" t="s">
        <v>28</v>
      </c>
      <c r="J3174" s="57" t="s">
        <v>28</v>
      </c>
      <c r="K3174" s="57">
        <v>114.9</v>
      </c>
    </row>
    <row r="3175" spans="1:11" ht="22.5">
      <c r="A3175" s="54">
        <v>8055</v>
      </c>
      <c r="B3175" s="54" t="s">
        <v>1569</v>
      </c>
      <c r="C3175" s="58" t="s">
        <v>2491</v>
      </c>
      <c r="D3175" s="56">
        <v>7</v>
      </c>
      <c r="E3175" s="56">
        <v>7</v>
      </c>
      <c r="F3175" s="57">
        <v>804.28</v>
      </c>
      <c r="G3175" s="57">
        <v>114.9</v>
      </c>
      <c r="H3175" s="57">
        <v>804.28</v>
      </c>
      <c r="I3175" s="57" t="s">
        <v>28</v>
      </c>
      <c r="J3175" s="57" t="s">
        <v>28</v>
      </c>
      <c r="K3175" s="57">
        <v>114.9</v>
      </c>
    </row>
    <row r="3176" spans="1:11" ht="22.5">
      <c r="A3176" s="54">
        <v>8055</v>
      </c>
      <c r="B3176" s="54" t="s">
        <v>1567</v>
      </c>
      <c r="C3176" s="58" t="s">
        <v>2491</v>
      </c>
      <c r="D3176" s="56">
        <v>7</v>
      </c>
      <c r="E3176" s="56">
        <v>7</v>
      </c>
      <c r="F3176" s="57">
        <v>804.28</v>
      </c>
      <c r="G3176" s="57">
        <v>114.9</v>
      </c>
      <c r="H3176" s="57">
        <v>804.28</v>
      </c>
      <c r="I3176" s="57" t="s">
        <v>28</v>
      </c>
      <c r="J3176" s="57" t="s">
        <v>28</v>
      </c>
      <c r="K3176" s="57">
        <v>114.9</v>
      </c>
    </row>
    <row r="3177" spans="1:11" ht="22.5">
      <c r="A3177" s="54">
        <v>8055</v>
      </c>
      <c r="B3177" s="54" t="s">
        <v>1565</v>
      </c>
      <c r="C3177" s="58" t="s">
        <v>2491</v>
      </c>
      <c r="D3177" s="56">
        <v>7</v>
      </c>
      <c r="E3177" s="56">
        <v>7</v>
      </c>
      <c r="F3177" s="57">
        <v>804.28</v>
      </c>
      <c r="G3177" s="57">
        <v>114.9</v>
      </c>
      <c r="H3177" s="57">
        <v>804.28</v>
      </c>
      <c r="I3177" s="57" t="s">
        <v>28</v>
      </c>
      <c r="J3177" s="57" t="s">
        <v>28</v>
      </c>
      <c r="K3177" s="57">
        <v>114.9</v>
      </c>
    </row>
    <row r="3178" spans="1:11" ht="22.5">
      <c r="A3178" s="54">
        <v>8055</v>
      </c>
      <c r="B3178" s="54" t="s">
        <v>1563</v>
      </c>
      <c r="C3178" s="58" t="s">
        <v>2491</v>
      </c>
      <c r="D3178" s="56">
        <v>7</v>
      </c>
      <c r="E3178" s="56">
        <v>7</v>
      </c>
      <c r="F3178" s="57">
        <v>804.28</v>
      </c>
      <c r="G3178" s="57">
        <v>114.9</v>
      </c>
      <c r="H3178" s="57">
        <v>804.28</v>
      </c>
      <c r="I3178" s="57" t="s">
        <v>28</v>
      </c>
      <c r="J3178" s="57" t="s">
        <v>28</v>
      </c>
      <c r="K3178" s="57">
        <v>114.9</v>
      </c>
    </row>
    <row r="3179" spans="1:11" ht="22.5">
      <c r="A3179" s="54">
        <v>8055</v>
      </c>
      <c r="B3179" s="54" t="s">
        <v>1561</v>
      </c>
      <c r="C3179" s="58" t="s">
        <v>2491</v>
      </c>
      <c r="D3179" s="56">
        <v>7</v>
      </c>
      <c r="E3179" s="56">
        <v>7</v>
      </c>
      <c r="F3179" s="57">
        <v>804.28</v>
      </c>
      <c r="G3179" s="57">
        <v>114.9</v>
      </c>
      <c r="H3179" s="57">
        <v>804.28</v>
      </c>
      <c r="I3179" s="57" t="s">
        <v>28</v>
      </c>
      <c r="J3179" s="57" t="s">
        <v>28</v>
      </c>
      <c r="K3179" s="57">
        <v>114.9</v>
      </c>
    </row>
    <row r="3180" spans="1:11" ht="22.5">
      <c r="A3180" s="54">
        <v>8055</v>
      </c>
      <c r="B3180" s="54" t="s">
        <v>1559</v>
      </c>
      <c r="C3180" s="58" t="s">
        <v>2491</v>
      </c>
      <c r="D3180" s="56">
        <v>7</v>
      </c>
      <c r="E3180" s="56">
        <v>7</v>
      </c>
      <c r="F3180" s="57">
        <v>804.28</v>
      </c>
      <c r="G3180" s="57">
        <v>114.9</v>
      </c>
      <c r="H3180" s="57">
        <v>804.28</v>
      </c>
      <c r="I3180" s="57" t="s">
        <v>28</v>
      </c>
      <c r="J3180" s="57" t="s">
        <v>28</v>
      </c>
      <c r="K3180" s="57">
        <v>114.9</v>
      </c>
    </row>
    <row r="3181" spans="1:11" ht="22.5">
      <c r="A3181" s="54">
        <v>8055</v>
      </c>
      <c r="B3181" s="54" t="s">
        <v>1557</v>
      </c>
      <c r="C3181" s="58" t="s">
        <v>2491</v>
      </c>
      <c r="D3181" s="56">
        <v>7</v>
      </c>
      <c r="E3181" s="56">
        <v>7</v>
      </c>
      <c r="F3181" s="57">
        <v>804.28</v>
      </c>
      <c r="G3181" s="57">
        <v>114.9</v>
      </c>
      <c r="H3181" s="57">
        <v>804.28</v>
      </c>
      <c r="I3181" s="57" t="s">
        <v>28</v>
      </c>
      <c r="J3181" s="57" t="s">
        <v>28</v>
      </c>
      <c r="K3181" s="57">
        <v>114.9</v>
      </c>
    </row>
    <row r="3182" spans="1:11" ht="22.5">
      <c r="A3182" s="54">
        <v>8055</v>
      </c>
      <c r="B3182" s="54" t="s">
        <v>1555</v>
      </c>
      <c r="C3182" s="58" t="s">
        <v>2491</v>
      </c>
      <c r="D3182" s="56">
        <v>7</v>
      </c>
      <c r="E3182" s="56">
        <v>7</v>
      </c>
      <c r="F3182" s="57">
        <v>804.28</v>
      </c>
      <c r="G3182" s="57">
        <v>114.9</v>
      </c>
      <c r="H3182" s="57">
        <v>804.28</v>
      </c>
      <c r="I3182" s="57" t="s">
        <v>28</v>
      </c>
      <c r="J3182" s="57" t="s">
        <v>28</v>
      </c>
      <c r="K3182" s="57">
        <v>114.9</v>
      </c>
    </row>
    <row r="3183" spans="1:11" ht="22.5">
      <c r="A3183" s="54">
        <v>8055</v>
      </c>
      <c r="B3183" s="54" t="s">
        <v>1553</v>
      </c>
      <c r="C3183" s="58" t="s">
        <v>2491</v>
      </c>
      <c r="D3183" s="56">
        <v>7</v>
      </c>
      <c r="E3183" s="56">
        <v>7</v>
      </c>
      <c r="F3183" s="57">
        <v>804.28</v>
      </c>
      <c r="G3183" s="57">
        <v>114.9</v>
      </c>
      <c r="H3183" s="57">
        <v>804.28</v>
      </c>
      <c r="I3183" s="57" t="s">
        <v>28</v>
      </c>
      <c r="J3183" s="57" t="s">
        <v>28</v>
      </c>
      <c r="K3183" s="57">
        <v>114.9</v>
      </c>
    </row>
    <row r="3184" spans="1:11" ht="22.5">
      <c r="A3184" s="54">
        <v>8055</v>
      </c>
      <c r="B3184" s="54" t="s">
        <v>1551</v>
      </c>
      <c r="C3184" s="58" t="s">
        <v>2491</v>
      </c>
      <c r="D3184" s="56">
        <v>7</v>
      </c>
      <c r="E3184" s="56">
        <v>7</v>
      </c>
      <c r="F3184" s="57">
        <v>804.28</v>
      </c>
      <c r="G3184" s="57">
        <v>114.9</v>
      </c>
      <c r="H3184" s="57">
        <v>804.28</v>
      </c>
      <c r="I3184" s="57" t="s">
        <v>28</v>
      </c>
      <c r="J3184" s="57" t="s">
        <v>28</v>
      </c>
      <c r="K3184" s="57">
        <v>114.9</v>
      </c>
    </row>
    <row r="3185" spans="1:11" ht="22.5">
      <c r="A3185" s="54">
        <v>8055</v>
      </c>
      <c r="B3185" s="54" t="s">
        <v>1549</v>
      </c>
      <c r="C3185" s="58" t="s">
        <v>2491</v>
      </c>
      <c r="D3185" s="56">
        <v>7</v>
      </c>
      <c r="E3185" s="56">
        <v>7</v>
      </c>
      <c r="F3185" s="57">
        <v>804.28</v>
      </c>
      <c r="G3185" s="57">
        <v>114.9</v>
      </c>
      <c r="H3185" s="57">
        <v>804.28</v>
      </c>
      <c r="I3185" s="57" t="s">
        <v>28</v>
      </c>
      <c r="J3185" s="57" t="s">
        <v>28</v>
      </c>
      <c r="K3185" s="57">
        <v>114.9</v>
      </c>
    </row>
    <row r="3186" spans="1:11" ht="22.5">
      <c r="A3186" s="54">
        <v>8055</v>
      </c>
      <c r="B3186" s="54" t="s">
        <v>1547</v>
      </c>
      <c r="C3186" s="58" t="s">
        <v>2491</v>
      </c>
      <c r="D3186" s="56">
        <v>7</v>
      </c>
      <c r="E3186" s="56">
        <v>7</v>
      </c>
      <c r="F3186" s="57">
        <v>804.28</v>
      </c>
      <c r="G3186" s="57">
        <v>114.9</v>
      </c>
      <c r="H3186" s="57">
        <v>804.28</v>
      </c>
      <c r="I3186" s="57" t="s">
        <v>28</v>
      </c>
      <c r="J3186" s="57" t="s">
        <v>28</v>
      </c>
      <c r="K3186" s="57">
        <v>114.9</v>
      </c>
    </row>
    <row r="3187" spans="1:11" ht="22.5">
      <c r="A3187" s="54">
        <v>8055</v>
      </c>
      <c r="B3187" s="54" t="s">
        <v>1545</v>
      </c>
      <c r="C3187" s="58" t="s">
        <v>2491</v>
      </c>
      <c r="D3187" s="56">
        <v>7</v>
      </c>
      <c r="E3187" s="56">
        <v>7</v>
      </c>
      <c r="F3187" s="57">
        <v>804.28</v>
      </c>
      <c r="G3187" s="57">
        <v>114.9</v>
      </c>
      <c r="H3187" s="57">
        <v>804.28</v>
      </c>
      <c r="I3187" s="57" t="s">
        <v>28</v>
      </c>
      <c r="J3187" s="57" t="s">
        <v>28</v>
      </c>
      <c r="K3187" s="57">
        <v>114.9</v>
      </c>
    </row>
    <row r="3188" spans="1:11" ht="22.5">
      <c r="A3188" s="54">
        <v>8055</v>
      </c>
      <c r="B3188" s="54" t="s">
        <v>1543</v>
      </c>
      <c r="C3188" s="58" t="s">
        <v>2491</v>
      </c>
      <c r="D3188" s="56">
        <v>7</v>
      </c>
      <c r="E3188" s="56">
        <v>7</v>
      </c>
      <c r="F3188" s="57">
        <v>804.28</v>
      </c>
      <c r="G3188" s="57">
        <v>114.9</v>
      </c>
      <c r="H3188" s="57">
        <v>804.28</v>
      </c>
      <c r="I3188" s="57" t="s">
        <v>28</v>
      </c>
      <c r="J3188" s="57" t="s">
        <v>28</v>
      </c>
      <c r="K3188" s="57">
        <v>114.9</v>
      </c>
    </row>
    <row r="3189" spans="1:11" ht="22.5">
      <c r="A3189" s="54">
        <v>8055</v>
      </c>
      <c r="B3189" s="54" t="s">
        <v>1541</v>
      </c>
      <c r="C3189" s="58" t="s">
        <v>2491</v>
      </c>
      <c r="D3189" s="56">
        <v>7</v>
      </c>
      <c r="E3189" s="56">
        <v>7</v>
      </c>
      <c r="F3189" s="57">
        <v>804.28</v>
      </c>
      <c r="G3189" s="57">
        <v>114.9</v>
      </c>
      <c r="H3189" s="57">
        <v>804.28</v>
      </c>
      <c r="I3189" s="57" t="s">
        <v>28</v>
      </c>
      <c r="J3189" s="57" t="s">
        <v>28</v>
      </c>
      <c r="K3189" s="57">
        <v>114.9</v>
      </c>
    </row>
    <row r="3190" spans="1:11" ht="22.5">
      <c r="A3190" s="54">
        <v>8055</v>
      </c>
      <c r="B3190" s="54" t="s">
        <v>1539</v>
      </c>
      <c r="C3190" s="58" t="s">
        <v>2491</v>
      </c>
      <c r="D3190" s="56">
        <v>7</v>
      </c>
      <c r="E3190" s="56">
        <v>7</v>
      </c>
      <c r="F3190" s="57">
        <v>804.28</v>
      </c>
      <c r="G3190" s="57">
        <v>114.9</v>
      </c>
      <c r="H3190" s="57">
        <v>804.28</v>
      </c>
      <c r="I3190" s="57" t="s">
        <v>28</v>
      </c>
      <c r="J3190" s="57" t="s">
        <v>28</v>
      </c>
      <c r="K3190" s="57">
        <v>114.9</v>
      </c>
    </row>
    <row r="3191" spans="1:11" ht="22.5">
      <c r="A3191" s="54">
        <v>8055</v>
      </c>
      <c r="B3191" s="54" t="s">
        <v>1537</v>
      </c>
      <c r="C3191" s="58" t="s">
        <v>2491</v>
      </c>
      <c r="D3191" s="56">
        <v>7</v>
      </c>
      <c r="E3191" s="56">
        <v>7</v>
      </c>
      <c r="F3191" s="57">
        <v>804.28</v>
      </c>
      <c r="G3191" s="57">
        <v>114.9</v>
      </c>
      <c r="H3191" s="57">
        <v>804.28</v>
      </c>
      <c r="I3191" s="57" t="s">
        <v>28</v>
      </c>
      <c r="J3191" s="57" t="s">
        <v>28</v>
      </c>
      <c r="K3191" s="57">
        <v>114.9</v>
      </c>
    </row>
    <row r="3192" spans="1:11" ht="22.5">
      <c r="A3192" s="54">
        <v>8056</v>
      </c>
      <c r="B3192" s="54" t="s">
        <v>1613</v>
      </c>
      <c r="C3192" s="58" t="s">
        <v>2492</v>
      </c>
      <c r="D3192" s="56">
        <v>7</v>
      </c>
      <c r="E3192" s="56">
        <v>7</v>
      </c>
      <c r="F3192" s="57">
        <v>813.29</v>
      </c>
      <c r="G3192" s="57">
        <v>116.18</v>
      </c>
      <c r="H3192" s="57">
        <v>813.29</v>
      </c>
      <c r="I3192" s="57" t="s">
        <v>28</v>
      </c>
      <c r="J3192" s="57" t="s">
        <v>28</v>
      </c>
      <c r="K3192" s="57">
        <v>116.18</v>
      </c>
    </row>
    <row r="3193" spans="1:11" ht="22.5">
      <c r="A3193" s="54">
        <v>8056</v>
      </c>
      <c r="B3193" s="54" t="s">
        <v>1611</v>
      </c>
      <c r="C3193" s="58" t="s">
        <v>2492</v>
      </c>
      <c r="D3193" s="56">
        <v>7</v>
      </c>
      <c r="E3193" s="56">
        <v>7</v>
      </c>
      <c r="F3193" s="57">
        <v>813.29</v>
      </c>
      <c r="G3193" s="57">
        <v>116.18</v>
      </c>
      <c r="H3193" s="57">
        <v>813.29</v>
      </c>
      <c r="I3193" s="57" t="s">
        <v>28</v>
      </c>
      <c r="J3193" s="57" t="s">
        <v>28</v>
      </c>
      <c r="K3193" s="57">
        <v>116.18</v>
      </c>
    </row>
    <row r="3194" spans="1:11" ht="22.5">
      <c r="A3194" s="54">
        <v>8056</v>
      </c>
      <c r="B3194" s="54" t="s">
        <v>1609</v>
      </c>
      <c r="C3194" s="58" t="s">
        <v>2492</v>
      </c>
      <c r="D3194" s="56">
        <v>7</v>
      </c>
      <c r="E3194" s="56">
        <v>7</v>
      </c>
      <c r="F3194" s="57">
        <v>813.29</v>
      </c>
      <c r="G3194" s="57">
        <v>116.18</v>
      </c>
      <c r="H3194" s="57">
        <v>813.29</v>
      </c>
      <c r="I3194" s="57" t="s">
        <v>28</v>
      </c>
      <c r="J3194" s="57" t="s">
        <v>28</v>
      </c>
      <c r="K3194" s="57">
        <v>116.18</v>
      </c>
    </row>
    <row r="3195" spans="1:11" ht="22.5">
      <c r="A3195" s="54">
        <v>8056</v>
      </c>
      <c r="B3195" s="54" t="s">
        <v>1607</v>
      </c>
      <c r="C3195" s="58" t="s">
        <v>2492</v>
      </c>
      <c r="D3195" s="56">
        <v>7</v>
      </c>
      <c r="E3195" s="56">
        <v>7</v>
      </c>
      <c r="F3195" s="57">
        <v>813.29</v>
      </c>
      <c r="G3195" s="57">
        <v>116.18</v>
      </c>
      <c r="H3195" s="57">
        <v>813.29</v>
      </c>
      <c r="I3195" s="57" t="s">
        <v>28</v>
      </c>
      <c r="J3195" s="57" t="s">
        <v>28</v>
      </c>
      <c r="K3195" s="57">
        <v>116.18</v>
      </c>
    </row>
    <row r="3196" spans="1:11" ht="22.5">
      <c r="A3196" s="54">
        <v>8056</v>
      </c>
      <c r="B3196" s="54" t="s">
        <v>1605</v>
      </c>
      <c r="C3196" s="58" t="s">
        <v>2492</v>
      </c>
      <c r="D3196" s="56">
        <v>7</v>
      </c>
      <c r="E3196" s="56">
        <v>7</v>
      </c>
      <c r="F3196" s="57">
        <v>813.29</v>
      </c>
      <c r="G3196" s="57">
        <v>116.18</v>
      </c>
      <c r="H3196" s="57">
        <v>813.29</v>
      </c>
      <c r="I3196" s="57" t="s">
        <v>28</v>
      </c>
      <c r="J3196" s="57" t="s">
        <v>28</v>
      </c>
      <c r="K3196" s="57">
        <v>116.18</v>
      </c>
    </row>
    <row r="3197" spans="1:11" ht="22.5">
      <c r="A3197" s="54">
        <v>8056</v>
      </c>
      <c r="B3197" s="54" t="s">
        <v>1603</v>
      </c>
      <c r="C3197" s="58" t="s">
        <v>2492</v>
      </c>
      <c r="D3197" s="56">
        <v>7</v>
      </c>
      <c r="E3197" s="56">
        <v>7</v>
      </c>
      <c r="F3197" s="57">
        <v>813.29</v>
      </c>
      <c r="G3197" s="57">
        <v>116.18</v>
      </c>
      <c r="H3197" s="57">
        <v>813.29</v>
      </c>
      <c r="I3197" s="57" t="s">
        <v>28</v>
      </c>
      <c r="J3197" s="57" t="s">
        <v>28</v>
      </c>
      <c r="K3197" s="57">
        <v>116.18</v>
      </c>
    </row>
    <row r="3198" spans="1:11" ht="22.5">
      <c r="A3198" s="54">
        <v>8056</v>
      </c>
      <c r="B3198" s="54" t="s">
        <v>1601</v>
      </c>
      <c r="C3198" s="58" t="s">
        <v>2492</v>
      </c>
      <c r="D3198" s="56">
        <v>7</v>
      </c>
      <c r="E3198" s="56">
        <v>7</v>
      </c>
      <c r="F3198" s="57">
        <v>813.29</v>
      </c>
      <c r="G3198" s="57">
        <v>116.18</v>
      </c>
      <c r="H3198" s="57">
        <v>813.29</v>
      </c>
      <c r="I3198" s="57" t="s">
        <v>28</v>
      </c>
      <c r="J3198" s="57" t="s">
        <v>28</v>
      </c>
      <c r="K3198" s="57">
        <v>116.18</v>
      </c>
    </row>
    <row r="3199" spans="1:11" ht="22.5">
      <c r="A3199" s="54">
        <v>8056</v>
      </c>
      <c r="B3199" s="54" t="s">
        <v>1599</v>
      </c>
      <c r="C3199" s="58" t="s">
        <v>2492</v>
      </c>
      <c r="D3199" s="56">
        <v>7</v>
      </c>
      <c r="E3199" s="56">
        <v>7</v>
      </c>
      <c r="F3199" s="57">
        <v>813.29</v>
      </c>
      <c r="G3199" s="57">
        <v>116.18</v>
      </c>
      <c r="H3199" s="57">
        <v>813.29</v>
      </c>
      <c r="I3199" s="57" t="s">
        <v>28</v>
      </c>
      <c r="J3199" s="57" t="s">
        <v>28</v>
      </c>
      <c r="K3199" s="57">
        <v>116.18</v>
      </c>
    </row>
    <row r="3200" spans="1:11" ht="22.5">
      <c r="A3200" s="54">
        <v>8056</v>
      </c>
      <c r="B3200" s="54" t="s">
        <v>1597</v>
      </c>
      <c r="C3200" s="58" t="s">
        <v>2492</v>
      </c>
      <c r="D3200" s="56">
        <v>7</v>
      </c>
      <c r="E3200" s="56">
        <v>7</v>
      </c>
      <c r="F3200" s="57">
        <v>813.29</v>
      </c>
      <c r="G3200" s="57">
        <v>116.18</v>
      </c>
      <c r="H3200" s="57">
        <v>813.29</v>
      </c>
      <c r="I3200" s="57" t="s">
        <v>28</v>
      </c>
      <c r="J3200" s="57" t="s">
        <v>28</v>
      </c>
      <c r="K3200" s="57">
        <v>116.18</v>
      </c>
    </row>
    <row r="3201" spans="1:11" ht="22.5">
      <c r="A3201" s="54">
        <v>8056</v>
      </c>
      <c r="B3201" s="54" t="s">
        <v>1595</v>
      </c>
      <c r="C3201" s="58" t="s">
        <v>2492</v>
      </c>
      <c r="D3201" s="56">
        <v>7</v>
      </c>
      <c r="E3201" s="56">
        <v>7</v>
      </c>
      <c r="F3201" s="57">
        <v>813.29</v>
      </c>
      <c r="G3201" s="57">
        <v>116.18</v>
      </c>
      <c r="H3201" s="57">
        <v>813.29</v>
      </c>
      <c r="I3201" s="57" t="s">
        <v>28</v>
      </c>
      <c r="J3201" s="57" t="s">
        <v>28</v>
      </c>
      <c r="K3201" s="57">
        <v>116.18</v>
      </c>
    </row>
    <row r="3202" spans="1:11" ht="22.5">
      <c r="A3202" s="54">
        <v>8056</v>
      </c>
      <c r="B3202" s="54" t="s">
        <v>1593</v>
      </c>
      <c r="C3202" s="58" t="s">
        <v>2492</v>
      </c>
      <c r="D3202" s="56">
        <v>7</v>
      </c>
      <c r="E3202" s="56">
        <v>7</v>
      </c>
      <c r="F3202" s="57">
        <v>813.29</v>
      </c>
      <c r="G3202" s="57">
        <v>116.18</v>
      </c>
      <c r="H3202" s="57">
        <v>813.29</v>
      </c>
      <c r="I3202" s="57" t="s">
        <v>28</v>
      </c>
      <c r="J3202" s="57" t="s">
        <v>28</v>
      </c>
      <c r="K3202" s="57">
        <v>116.18</v>
      </c>
    </row>
    <row r="3203" spans="1:11" ht="22.5">
      <c r="A3203" s="54">
        <v>8056</v>
      </c>
      <c r="B3203" s="54" t="s">
        <v>1591</v>
      </c>
      <c r="C3203" s="58" t="s">
        <v>2492</v>
      </c>
      <c r="D3203" s="56">
        <v>7</v>
      </c>
      <c r="E3203" s="56">
        <v>7</v>
      </c>
      <c r="F3203" s="57">
        <v>813.29</v>
      </c>
      <c r="G3203" s="57">
        <v>116.18</v>
      </c>
      <c r="H3203" s="57">
        <v>813.29</v>
      </c>
      <c r="I3203" s="57" t="s">
        <v>28</v>
      </c>
      <c r="J3203" s="57" t="s">
        <v>28</v>
      </c>
      <c r="K3203" s="57">
        <v>116.18</v>
      </c>
    </row>
    <row r="3204" spans="1:11" ht="22.5">
      <c r="A3204" s="54">
        <v>8056</v>
      </c>
      <c r="B3204" s="54" t="s">
        <v>1589</v>
      </c>
      <c r="C3204" s="58" t="s">
        <v>2492</v>
      </c>
      <c r="D3204" s="56">
        <v>7</v>
      </c>
      <c r="E3204" s="56">
        <v>7</v>
      </c>
      <c r="F3204" s="57">
        <v>813.29</v>
      </c>
      <c r="G3204" s="57">
        <v>116.18</v>
      </c>
      <c r="H3204" s="57">
        <v>813.29</v>
      </c>
      <c r="I3204" s="57" t="s">
        <v>28</v>
      </c>
      <c r="J3204" s="57" t="s">
        <v>28</v>
      </c>
      <c r="K3204" s="57">
        <v>116.18</v>
      </c>
    </row>
    <row r="3205" spans="1:11" ht="22.5">
      <c r="A3205" s="54">
        <v>8056</v>
      </c>
      <c r="B3205" s="54" t="s">
        <v>1587</v>
      </c>
      <c r="C3205" s="58" t="s">
        <v>2492</v>
      </c>
      <c r="D3205" s="56">
        <v>7</v>
      </c>
      <c r="E3205" s="56">
        <v>7</v>
      </c>
      <c r="F3205" s="57">
        <v>813.29</v>
      </c>
      <c r="G3205" s="57">
        <v>116.18</v>
      </c>
      <c r="H3205" s="57">
        <v>813.29</v>
      </c>
      <c r="I3205" s="57" t="s">
        <v>28</v>
      </c>
      <c r="J3205" s="57" t="s">
        <v>28</v>
      </c>
      <c r="K3205" s="57">
        <v>116.18</v>
      </c>
    </row>
    <row r="3206" spans="1:11" ht="22.5">
      <c r="A3206" s="54">
        <v>8056</v>
      </c>
      <c r="B3206" s="54" t="s">
        <v>1585</v>
      </c>
      <c r="C3206" s="58" t="s">
        <v>2492</v>
      </c>
      <c r="D3206" s="56">
        <v>7</v>
      </c>
      <c r="E3206" s="56">
        <v>7</v>
      </c>
      <c r="F3206" s="57">
        <v>813.29</v>
      </c>
      <c r="G3206" s="57">
        <v>116.18</v>
      </c>
      <c r="H3206" s="57">
        <v>813.29</v>
      </c>
      <c r="I3206" s="57" t="s">
        <v>28</v>
      </c>
      <c r="J3206" s="57" t="s">
        <v>28</v>
      </c>
      <c r="K3206" s="57">
        <v>116.18</v>
      </c>
    </row>
    <row r="3207" spans="1:11" ht="22.5">
      <c r="A3207" s="54">
        <v>8056</v>
      </c>
      <c r="B3207" s="54" t="s">
        <v>1583</v>
      </c>
      <c r="C3207" s="58" t="s">
        <v>2492</v>
      </c>
      <c r="D3207" s="56">
        <v>7</v>
      </c>
      <c r="E3207" s="56">
        <v>7</v>
      </c>
      <c r="F3207" s="57">
        <v>813.29</v>
      </c>
      <c r="G3207" s="57">
        <v>116.18</v>
      </c>
      <c r="H3207" s="57">
        <v>813.29</v>
      </c>
      <c r="I3207" s="57" t="s">
        <v>28</v>
      </c>
      <c r="J3207" s="57" t="s">
        <v>28</v>
      </c>
      <c r="K3207" s="57">
        <v>116.18</v>
      </c>
    </row>
    <row r="3208" spans="1:11" ht="22.5">
      <c r="A3208" s="54">
        <v>8056</v>
      </c>
      <c r="B3208" s="54" t="s">
        <v>1581</v>
      </c>
      <c r="C3208" s="58" t="s">
        <v>2492</v>
      </c>
      <c r="D3208" s="56">
        <v>7</v>
      </c>
      <c r="E3208" s="56">
        <v>7</v>
      </c>
      <c r="F3208" s="57">
        <v>813.29</v>
      </c>
      <c r="G3208" s="57">
        <v>116.18</v>
      </c>
      <c r="H3208" s="57">
        <v>813.29</v>
      </c>
      <c r="I3208" s="57" t="s">
        <v>28</v>
      </c>
      <c r="J3208" s="57" t="s">
        <v>28</v>
      </c>
      <c r="K3208" s="57">
        <v>116.18</v>
      </c>
    </row>
    <row r="3209" spans="1:11" ht="22.5">
      <c r="A3209" s="54">
        <v>8056</v>
      </c>
      <c r="B3209" s="54" t="s">
        <v>1579</v>
      </c>
      <c r="C3209" s="58" t="s">
        <v>2492</v>
      </c>
      <c r="D3209" s="56">
        <v>7</v>
      </c>
      <c r="E3209" s="56">
        <v>7</v>
      </c>
      <c r="F3209" s="57">
        <v>813.29</v>
      </c>
      <c r="G3209" s="57">
        <v>116.18</v>
      </c>
      <c r="H3209" s="57">
        <v>813.29</v>
      </c>
      <c r="I3209" s="57" t="s">
        <v>28</v>
      </c>
      <c r="J3209" s="57" t="s">
        <v>28</v>
      </c>
      <c r="K3209" s="57">
        <v>116.18</v>
      </c>
    </row>
    <row r="3210" spans="1:11" ht="45">
      <c r="A3210" s="54">
        <v>8057</v>
      </c>
      <c r="B3210" s="54" t="s">
        <v>1633</v>
      </c>
      <c r="C3210" s="58" t="s">
        <v>3099</v>
      </c>
      <c r="D3210" s="56">
        <v>7</v>
      </c>
      <c r="E3210" s="56">
        <v>7</v>
      </c>
      <c r="F3210" s="57">
        <v>904.79</v>
      </c>
      <c r="G3210" s="57">
        <v>129.26</v>
      </c>
      <c r="H3210" s="57">
        <v>904.79</v>
      </c>
      <c r="I3210" s="57" t="s">
        <v>28</v>
      </c>
      <c r="J3210" s="57" t="s">
        <v>28</v>
      </c>
      <c r="K3210" s="57">
        <v>129.26</v>
      </c>
    </row>
    <row r="3211" spans="1:11" ht="45">
      <c r="A3211" s="54">
        <v>8057</v>
      </c>
      <c r="B3211" s="54" t="s">
        <v>1632</v>
      </c>
      <c r="C3211" s="58" t="s">
        <v>3099</v>
      </c>
      <c r="D3211" s="56">
        <v>7</v>
      </c>
      <c r="E3211" s="56">
        <v>7</v>
      </c>
      <c r="F3211" s="57">
        <v>904.79</v>
      </c>
      <c r="G3211" s="57">
        <v>129.26</v>
      </c>
      <c r="H3211" s="57">
        <v>904.79</v>
      </c>
      <c r="I3211" s="57" t="s">
        <v>28</v>
      </c>
      <c r="J3211" s="57" t="s">
        <v>28</v>
      </c>
      <c r="K3211" s="57">
        <v>129.26</v>
      </c>
    </row>
    <row r="3212" spans="1:11" ht="45">
      <c r="A3212" s="54">
        <v>8057</v>
      </c>
      <c r="B3212" s="54" t="s">
        <v>1631</v>
      </c>
      <c r="C3212" s="58" t="s">
        <v>3099</v>
      </c>
      <c r="D3212" s="56">
        <v>7</v>
      </c>
      <c r="E3212" s="56">
        <v>7</v>
      </c>
      <c r="F3212" s="57">
        <v>904.79</v>
      </c>
      <c r="G3212" s="57">
        <v>129.26</v>
      </c>
      <c r="H3212" s="57">
        <v>904.79</v>
      </c>
      <c r="I3212" s="57" t="s">
        <v>28</v>
      </c>
      <c r="J3212" s="57" t="s">
        <v>28</v>
      </c>
      <c r="K3212" s="57">
        <v>129.26</v>
      </c>
    </row>
    <row r="3213" spans="1:11" ht="45">
      <c r="A3213" s="54">
        <v>8057</v>
      </c>
      <c r="B3213" s="54" t="s">
        <v>1630</v>
      </c>
      <c r="C3213" s="58" t="s">
        <v>3099</v>
      </c>
      <c r="D3213" s="56">
        <v>7</v>
      </c>
      <c r="E3213" s="56">
        <v>7</v>
      </c>
      <c r="F3213" s="57">
        <v>904.79</v>
      </c>
      <c r="G3213" s="57">
        <v>129.26</v>
      </c>
      <c r="H3213" s="57">
        <v>904.79</v>
      </c>
      <c r="I3213" s="57" t="s">
        <v>28</v>
      </c>
      <c r="J3213" s="57" t="s">
        <v>28</v>
      </c>
      <c r="K3213" s="57">
        <v>129.26</v>
      </c>
    </row>
    <row r="3214" spans="1:11" ht="45">
      <c r="A3214" s="54">
        <v>8057</v>
      </c>
      <c r="B3214" s="54" t="s">
        <v>1629</v>
      </c>
      <c r="C3214" s="58" t="s">
        <v>3099</v>
      </c>
      <c r="D3214" s="56">
        <v>7</v>
      </c>
      <c r="E3214" s="56">
        <v>7</v>
      </c>
      <c r="F3214" s="57">
        <v>904.79</v>
      </c>
      <c r="G3214" s="57">
        <v>129.26</v>
      </c>
      <c r="H3214" s="57">
        <v>904.79</v>
      </c>
      <c r="I3214" s="57" t="s">
        <v>28</v>
      </c>
      <c r="J3214" s="57" t="s">
        <v>28</v>
      </c>
      <c r="K3214" s="57">
        <v>129.26</v>
      </c>
    </row>
    <row r="3215" spans="1:11" ht="45">
      <c r="A3215" s="54">
        <v>8057</v>
      </c>
      <c r="B3215" s="54" t="s">
        <v>1628</v>
      </c>
      <c r="C3215" s="58" t="s">
        <v>3099</v>
      </c>
      <c r="D3215" s="56">
        <v>7</v>
      </c>
      <c r="E3215" s="56">
        <v>7</v>
      </c>
      <c r="F3215" s="57">
        <v>904.79</v>
      </c>
      <c r="G3215" s="57">
        <v>129.26</v>
      </c>
      <c r="H3215" s="57">
        <v>904.79</v>
      </c>
      <c r="I3215" s="57" t="s">
        <v>28</v>
      </c>
      <c r="J3215" s="57" t="s">
        <v>28</v>
      </c>
      <c r="K3215" s="57">
        <v>129.26</v>
      </c>
    </row>
    <row r="3216" spans="1:11" ht="45">
      <c r="A3216" s="54">
        <v>8057</v>
      </c>
      <c r="B3216" s="54" t="s">
        <v>1627</v>
      </c>
      <c r="C3216" s="58" t="s">
        <v>3099</v>
      </c>
      <c r="D3216" s="56">
        <v>7</v>
      </c>
      <c r="E3216" s="56">
        <v>7</v>
      </c>
      <c r="F3216" s="57">
        <v>904.79</v>
      </c>
      <c r="G3216" s="57">
        <v>129.26</v>
      </c>
      <c r="H3216" s="57">
        <v>904.79</v>
      </c>
      <c r="I3216" s="57" t="s">
        <v>28</v>
      </c>
      <c r="J3216" s="57" t="s">
        <v>28</v>
      </c>
      <c r="K3216" s="57">
        <v>129.26</v>
      </c>
    </row>
    <row r="3217" spans="1:11" ht="45">
      <c r="A3217" s="54">
        <v>8057</v>
      </c>
      <c r="B3217" s="54" t="s">
        <v>1626</v>
      </c>
      <c r="C3217" s="58" t="s">
        <v>3099</v>
      </c>
      <c r="D3217" s="56">
        <v>7</v>
      </c>
      <c r="E3217" s="56">
        <v>7</v>
      </c>
      <c r="F3217" s="57">
        <v>904.79</v>
      </c>
      <c r="G3217" s="57">
        <v>129.26</v>
      </c>
      <c r="H3217" s="57">
        <v>904.79</v>
      </c>
      <c r="I3217" s="57" t="s">
        <v>28</v>
      </c>
      <c r="J3217" s="57" t="s">
        <v>28</v>
      </c>
      <c r="K3217" s="57">
        <v>129.26</v>
      </c>
    </row>
    <row r="3218" spans="1:11" ht="45">
      <c r="A3218" s="54">
        <v>8057</v>
      </c>
      <c r="B3218" s="54" t="s">
        <v>1625</v>
      </c>
      <c r="C3218" s="58" t="s">
        <v>3099</v>
      </c>
      <c r="D3218" s="56">
        <v>7</v>
      </c>
      <c r="E3218" s="56">
        <v>7</v>
      </c>
      <c r="F3218" s="57">
        <v>904.79</v>
      </c>
      <c r="G3218" s="57">
        <v>129.26</v>
      </c>
      <c r="H3218" s="57">
        <v>904.79</v>
      </c>
      <c r="I3218" s="57" t="s">
        <v>28</v>
      </c>
      <c r="J3218" s="57" t="s">
        <v>28</v>
      </c>
      <c r="K3218" s="57">
        <v>129.26</v>
      </c>
    </row>
    <row r="3219" spans="1:11" ht="45">
      <c r="A3219" s="54">
        <v>8057</v>
      </c>
      <c r="B3219" s="54" t="s">
        <v>1624</v>
      </c>
      <c r="C3219" s="58" t="s">
        <v>3099</v>
      </c>
      <c r="D3219" s="56">
        <v>7</v>
      </c>
      <c r="E3219" s="56">
        <v>7</v>
      </c>
      <c r="F3219" s="57">
        <v>904.79</v>
      </c>
      <c r="G3219" s="57">
        <v>129.26</v>
      </c>
      <c r="H3219" s="57">
        <v>904.79</v>
      </c>
      <c r="I3219" s="57" t="s">
        <v>28</v>
      </c>
      <c r="J3219" s="57" t="s">
        <v>28</v>
      </c>
      <c r="K3219" s="57">
        <v>129.26</v>
      </c>
    </row>
    <row r="3220" spans="1:11" ht="45">
      <c r="A3220" s="54">
        <v>8057</v>
      </c>
      <c r="B3220" s="54" t="s">
        <v>1623</v>
      </c>
      <c r="C3220" s="58" t="s">
        <v>3099</v>
      </c>
      <c r="D3220" s="56">
        <v>7</v>
      </c>
      <c r="E3220" s="56">
        <v>7</v>
      </c>
      <c r="F3220" s="57">
        <v>904.79</v>
      </c>
      <c r="G3220" s="57">
        <v>129.26</v>
      </c>
      <c r="H3220" s="57">
        <v>904.79</v>
      </c>
      <c r="I3220" s="57" t="s">
        <v>28</v>
      </c>
      <c r="J3220" s="57" t="s">
        <v>28</v>
      </c>
      <c r="K3220" s="57">
        <v>129.26</v>
      </c>
    </row>
    <row r="3221" spans="1:11" ht="45">
      <c r="A3221" s="54">
        <v>8057</v>
      </c>
      <c r="B3221" s="54" t="s">
        <v>1622</v>
      </c>
      <c r="C3221" s="58" t="s">
        <v>3099</v>
      </c>
      <c r="D3221" s="56">
        <v>7</v>
      </c>
      <c r="E3221" s="56">
        <v>7</v>
      </c>
      <c r="F3221" s="57">
        <v>904.79</v>
      </c>
      <c r="G3221" s="57">
        <v>129.26</v>
      </c>
      <c r="H3221" s="57">
        <v>904.79</v>
      </c>
      <c r="I3221" s="57" t="s">
        <v>28</v>
      </c>
      <c r="J3221" s="57" t="s">
        <v>28</v>
      </c>
      <c r="K3221" s="57">
        <v>129.26</v>
      </c>
    </row>
    <row r="3222" spans="1:11" ht="45">
      <c r="A3222" s="54">
        <v>8057</v>
      </c>
      <c r="B3222" s="54" t="s">
        <v>1621</v>
      </c>
      <c r="C3222" s="58" t="s">
        <v>3099</v>
      </c>
      <c r="D3222" s="56">
        <v>7</v>
      </c>
      <c r="E3222" s="56">
        <v>7</v>
      </c>
      <c r="F3222" s="57">
        <v>904.79</v>
      </c>
      <c r="G3222" s="57">
        <v>129.26</v>
      </c>
      <c r="H3222" s="57">
        <v>904.79</v>
      </c>
      <c r="I3222" s="57" t="s">
        <v>28</v>
      </c>
      <c r="J3222" s="57" t="s">
        <v>28</v>
      </c>
      <c r="K3222" s="57">
        <v>129.26</v>
      </c>
    </row>
    <row r="3223" spans="1:11" ht="45">
      <c r="A3223" s="54">
        <v>8057</v>
      </c>
      <c r="B3223" s="54" t="s">
        <v>1620</v>
      </c>
      <c r="C3223" s="58" t="s">
        <v>3099</v>
      </c>
      <c r="D3223" s="56">
        <v>7</v>
      </c>
      <c r="E3223" s="56">
        <v>7</v>
      </c>
      <c r="F3223" s="57">
        <v>904.79</v>
      </c>
      <c r="G3223" s="57">
        <v>129.26</v>
      </c>
      <c r="H3223" s="57">
        <v>904.79</v>
      </c>
      <c r="I3223" s="57" t="s">
        <v>28</v>
      </c>
      <c r="J3223" s="57" t="s">
        <v>28</v>
      </c>
      <c r="K3223" s="57">
        <v>129.26</v>
      </c>
    </row>
    <row r="3224" spans="1:11" ht="45">
      <c r="A3224" s="54">
        <v>8057</v>
      </c>
      <c r="B3224" s="54" t="s">
        <v>1619</v>
      </c>
      <c r="C3224" s="58" t="s">
        <v>3099</v>
      </c>
      <c r="D3224" s="56">
        <v>7</v>
      </c>
      <c r="E3224" s="56">
        <v>7</v>
      </c>
      <c r="F3224" s="57">
        <v>904.79</v>
      </c>
      <c r="G3224" s="57">
        <v>129.26</v>
      </c>
      <c r="H3224" s="57">
        <v>904.79</v>
      </c>
      <c r="I3224" s="57" t="s">
        <v>28</v>
      </c>
      <c r="J3224" s="57" t="s">
        <v>28</v>
      </c>
      <c r="K3224" s="57">
        <v>129.26</v>
      </c>
    </row>
    <row r="3225" spans="1:11" ht="45">
      <c r="A3225" s="54">
        <v>8057</v>
      </c>
      <c r="B3225" s="54" t="s">
        <v>1618</v>
      </c>
      <c r="C3225" s="58" t="s">
        <v>3099</v>
      </c>
      <c r="D3225" s="56">
        <v>7</v>
      </c>
      <c r="E3225" s="56">
        <v>7</v>
      </c>
      <c r="F3225" s="57">
        <v>904.79</v>
      </c>
      <c r="G3225" s="57">
        <v>129.26</v>
      </c>
      <c r="H3225" s="57">
        <v>904.79</v>
      </c>
      <c r="I3225" s="57" t="s">
        <v>28</v>
      </c>
      <c r="J3225" s="57" t="s">
        <v>28</v>
      </c>
      <c r="K3225" s="57">
        <v>129.26</v>
      </c>
    </row>
    <row r="3226" spans="1:11" ht="45">
      <c r="A3226" s="54">
        <v>8057</v>
      </c>
      <c r="B3226" s="54" t="s">
        <v>1617</v>
      </c>
      <c r="C3226" s="58" t="s">
        <v>3099</v>
      </c>
      <c r="D3226" s="56">
        <v>7</v>
      </c>
      <c r="E3226" s="56">
        <v>7</v>
      </c>
      <c r="F3226" s="57">
        <v>904.79</v>
      </c>
      <c r="G3226" s="57">
        <v>129.26</v>
      </c>
      <c r="H3226" s="57">
        <v>904.79</v>
      </c>
      <c r="I3226" s="57" t="s">
        <v>28</v>
      </c>
      <c r="J3226" s="57" t="s">
        <v>28</v>
      </c>
      <c r="K3226" s="57">
        <v>129.26</v>
      </c>
    </row>
    <row r="3227" spans="1:11" ht="45">
      <c r="A3227" s="54">
        <v>8057</v>
      </c>
      <c r="B3227" s="54" t="s">
        <v>1616</v>
      </c>
      <c r="C3227" s="58" t="s">
        <v>3099</v>
      </c>
      <c r="D3227" s="56">
        <v>7</v>
      </c>
      <c r="E3227" s="56">
        <v>7</v>
      </c>
      <c r="F3227" s="57">
        <v>904.79</v>
      </c>
      <c r="G3227" s="57">
        <v>129.26</v>
      </c>
      <c r="H3227" s="57">
        <v>904.79</v>
      </c>
      <c r="I3227" s="57" t="s">
        <v>28</v>
      </c>
      <c r="J3227" s="57" t="s">
        <v>28</v>
      </c>
      <c r="K3227" s="57">
        <v>129.26</v>
      </c>
    </row>
    <row r="3228" spans="1:11" ht="33.75">
      <c r="A3228" s="54">
        <v>8058</v>
      </c>
      <c r="B3228" s="54" t="s">
        <v>1658</v>
      </c>
      <c r="C3228" s="58" t="s">
        <v>2493</v>
      </c>
      <c r="D3228" s="56">
        <v>7</v>
      </c>
      <c r="E3228" s="56">
        <v>7</v>
      </c>
      <c r="F3228" s="57">
        <v>804.8</v>
      </c>
      <c r="G3228" s="57">
        <v>114.97</v>
      </c>
      <c r="H3228" s="57">
        <v>804.8</v>
      </c>
      <c r="I3228" s="57" t="s">
        <v>28</v>
      </c>
      <c r="J3228" s="57" t="s">
        <v>28</v>
      </c>
      <c r="K3228" s="57">
        <v>114.97</v>
      </c>
    </row>
    <row r="3229" spans="1:11" ht="33.75">
      <c r="A3229" s="54">
        <v>8058</v>
      </c>
      <c r="B3229" s="54" t="s">
        <v>1656</v>
      </c>
      <c r="C3229" s="58" t="s">
        <v>2493</v>
      </c>
      <c r="D3229" s="56">
        <v>7</v>
      </c>
      <c r="E3229" s="56">
        <v>7</v>
      </c>
      <c r="F3229" s="57">
        <v>804.8</v>
      </c>
      <c r="G3229" s="57">
        <v>114.97</v>
      </c>
      <c r="H3229" s="57">
        <v>804.8</v>
      </c>
      <c r="I3229" s="57" t="s">
        <v>28</v>
      </c>
      <c r="J3229" s="57" t="s">
        <v>28</v>
      </c>
      <c r="K3229" s="57">
        <v>114.97</v>
      </c>
    </row>
    <row r="3230" spans="1:11" ht="33.75">
      <c r="A3230" s="54">
        <v>8058</v>
      </c>
      <c r="B3230" s="54" t="s">
        <v>1654</v>
      </c>
      <c r="C3230" s="58" t="s">
        <v>2493</v>
      </c>
      <c r="D3230" s="56">
        <v>7</v>
      </c>
      <c r="E3230" s="56">
        <v>7</v>
      </c>
      <c r="F3230" s="57">
        <v>804.8</v>
      </c>
      <c r="G3230" s="57">
        <v>114.97</v>
      </c>
      <c r="H3230" s="57">
        <v>804.8</v>
      </c>
      <c r="I3230" s="57" t="s">
        <v>28</v>
      </c>
      <c r="J3230" s="57" t="s">
        <v>28</v>
      </c>
      <c r="K3230" s="57">
        <v>114.97</v>
      </c>
    </row>
    <row r="3231" spans="1:11" ht="33.75">
      <c r="A3231" s="54">
        <v>8058</v>
      </c>
      <c r="B3231" s="54" t="s">
        <v>1652</v>
      </c>
      <c r="C3231" s="58" t="s">
        <v>2493</v>
      </c>
      <c r="D3231" s="56">
        <v>7</v>
      </c>
      <c r="E3231" s="56">
        <v>7</v>
      </c>
      <c r="F3231" s="57">
        <v>804.8</v>
      </c>
      <c r="G3231" s="57">
        <v>114.97</v>
      </c>
      <c r="H3231" s="57">
        <v>804.8</v>
      </c>
      <c r="I3231" s="57" t="s">
        <v>28</v>
      </c>
      <c r="J3231" s="57" t="s">
        <v>28</v>
      </c>
      <c r="K3231" s="57">
        <v>114.97</v>
      </c>
    </row>
    <row r="3232" spans="1:11" ht="33.75">
      <c r="A3232" s="54">
        <v>8058</v>
      </c>
      <c r="B3232" s="54" t="s">
        <v>1650</v>
      </c>
      <c r="C3232" s="58" t="s">
        <v>2493</v>
      </c>
      <c r="D3232" s="56">
        <v>7</v>
      </c>
      <c r="E3232" s="56">
        <v>7</v>
      </c>
      <c r="F3232" s="57">
        <v>804.8</v>
      </c>
      <c r="G3232" s="57">
        <v>114.97</v>
      </c>
      <c r="H3232" s="57">
        <v>804.8</v>
      </c>
      <c r="I3232" s="57" t="s">
        <v>28</v>
      </c>
      <c r="J3232" s="57" t="s">
        <v>28</v>
      </c>
      <c r="K3232" s="57">
        <v>114.97</v>
      </c>
    </row>
    <row r="3233" spans="1:11" ht="33.75">
      <c r="A3233" s="54">
        <v>8058</v>
      </c>
      <c r="B3233" s="54" t="s">
        <v>1648</v>
      </c>
      <c r="C3233" s="58" t="s">
        <v>2493</v>
      </c>
      <c r="D3233" s="56">
        <v>7</v>
      </c>
      <c r="E3233" s="56">
        <v>7</v>
      </c>
      <c r="F3233" s="57">
        <v>804.8</v>
      </c>
      <c r="G3233" s="57">
        <v>114.97</v>
      </c>
      <c r="H3233" s="57">
        <v>804.8</v>
      </c>
      <c r="I3233" s="57" t="s">
        <v>28</v>
      </c>
      <c r="J3233" s="57" t="s">
        <v>28</v>
      </c>
      <c r="K3233" s="57">
        <v>114.97</v>
      </c>
    </row>
    <row r="3234" spans="1:11" ht="33.75">
      <c r="A3234" s="54">
        <v>8058</v>
      </c>
      <c r="B3234" s="54" t="s">
        <v>1646</v>
      </c>
      <c r="C3234" s="58" t="s">
        <v>2493</v>
      </c>
      <c r="D3234" s="56">
        <v>7</v>
      </c>
      <c r="E3234" s="56">
        <v>7</v>
      </c>
      <c r="F3234" s="57">
        <v>804.8</v>
      </c>
      <c r="G3234" s="57">
        <v>114.97</v>
      </c>
      <c r="H3234" s="57">
        <v>804.8</v>
      </c>
      <c r="I3234" s="57" t="s">
        <v>28</v>
      </c>
      <c r="J3234" s="57" t="s">
        <v>28</v>
      </c>
      <c r="K3234" s="57">
        <v>114.97</v>
      </c>
    </row>
    <row r="3235" spans="1:11" ht="33.75">
      <c r="A3235" s="54">
        <v>8058</v>
      </c>
      <c r="B3235" s="54" t="s">
        <v>1644</v>
      </c>
      <c r="C3235" s="58" t="s">
        <v>2493</v>
      </c>
      <c r="D3235" s="56">
        <v>7</v>
      </c>
      <c r="E3235" s="56">
        <v>7</v>
      </c>
      <c r="F3235" s="57">
        <v>804.8</v>
      </c>
      <c r="G3235" s="57">
        <v>114.97</v>
      </c>
      <c r="H3235" s="57">
        <v>804.8</v>
      </c>
      <c r="I3235" s="57" t="s">
        <v>28</v>
      </c>
      <c r="J3235" s="57" t="s">
        <v>28</v>
      </c>
      <c r="K3235" s="57">
        <v>114.97</v>
      </c>
    </row>
    <row r="3236" spans="1:11" ht="33.75">
      <c r="A3236" s="54">
        <v>8058</v>
      </c>
      <c r="B3236" s="54" t="s">
        <v>1642</v>
      </c>
      <c r="C3236" s="58" t="s">
        <v>2493</v>
      </c>
      <c r="D3236" s="56">
        <v>7</v>
      </c>
      <c r="E3236" s="56">
        <v>7</v>
      </c>
      <c r="F3236" s="57">
        <v>804.8</v>
      </c>
      <c r="G3236" s="57">
        <v>114.97</v>
      </c>
      <c r="H3236" s="57">
        <v>804.8</v>
      </c>
      <c r="I3236" s="57" t="s">
        <v>28</v>
      </c>
      <c r="J3236" s="57" t="s">
        <v>28</v>
      </c>
      <c r="K3236" s="57">
        <v>114.97</v>
      </c>
    </row>
    <row r="3237" spans="1:11" ht="33.75">
      <c r="A3237" s="54">
        <v>8058</v>
      </c>
      <c r="B3237" s="54" t="s">
        <v>1640</v>
      </c>
      <c r="C3237" s="58" t="s">
        <v>2493</v>
      </c>
      <c r="D3237" s="56">
        <v>7</v>
      </c>
      <c r="E3237" s="56">
        <v>7</v>
      </c>
      <c r="F3237" s="57">
        <v>804.8</v>
      </c>
      <c r="G3237" s="57">
        <v>114.97</v>
      </c>
      <c r="H3237" s="57">
        <v>804.8</v>
      </c>
      <c r="I3237" s="57" t="s">
        <v>28</v>
      </c>
      <c r="J3237" s="57" t="s">
        <v>28</v>
      </c>
      <c r="K3237" s="57">
        <v>114.97</v>
      </c>
    </row>
    <row r="3238" spans="1:11" ht="33.75">
      <c r="A3238" s="54">
        <v>8058</v>
      </c>
      <c r="B3238" s="54" t="s">
        <v>1638</v>
      </c>
      <c r="C3238" s="58" t="s">
        <v>2493</v>
      </c>
      <c r="D3238" s="56">
        <v>7</v>
      </c>
      <c r="E3238" s="56">
        <v>7</v>
      </c>
      <c r="F3238" s="57">
        <v>804.8</v>
      </c>
      <c r="G3238" s="57">
        <v>114.97</v>
      </c>
      <c r="H3238" s="57">
        <v>804.8</v>
      </c>
      <c r="I3238" s="57" t="s">
        <v>28</v>
      </c>
      <c r="J3238" s="57" t="s">
        <v>28</v>
      </c>
      <c r="K3238" s="57">
        <v>114.97</v>
      </c>
    </row>
    <row r="3239" spans="1:11" ht="33.75">
      <c r="A3239" s="54">
        <v>8058</v>
      </c>
      <c r="B3239" s="54" t="s">
        <v>1636</v>
      </c>
      <c r="C3239" s="58" t="s">
        <v>2493</v>
      </c>
      <c r="D3239" s="56">
        <v>7</v>
      </c>
      <c r="E3239" s="56">
        <v>7</v>
      </c>
      <c r="F3239" s="57">
        <v>804.8</v>
      </c>
      <c r="G3239" s="57">
        <v>114.97</v>
      </c>
      <c r="H3239" s="57">
        <v>804.8</v>
      </c>
      <c r="I3239" s="57" t="s">
        <v>28</v>
      </c>
      <c r="J3239" s="57" t="s">
        <v>28</v>
      </c>
      <c r="K3239" s="57">
        <v>114.97</v>
      </c>
    </row>
    <row r="3240" spans="1:11" ht="56.25">
      <c r="A3240" s="54">
        <v>8059</v>
      </c>
      <c r="B3240" s="54" t="s">
        <v>1678</v>
      </c>
      <c r="C3240" s="58" t="s">
        <v>3100</v>
      </c>
      <c r="D3240" s="56">
        <v>7</v>
      </c>
      <c r="E3240" s="56">
        <v>7</v>
      </c>
      <c r="F3240" s="57">
        <v>1017.72</v>
      </c>
      <c r="G3240" s="57">
        <v>145.38999999999999</v>
      </c>
      <c r="H3240" s="57">
        <v>1017.72</v>
      </c>
      <c r="I3240" s="57" t="s">
        <v>28</v>
      </c>
      <c r="J3240" s="57" t="s">
        <v>28</v>
      </c>
      <c r="K3240" s="57">
        <v>145.38999999999999</v>
      </c>
    </row>
    <row r="3241" spans="1:11" ht="56.25">
      <c r="A3241" s="54">
        <v>8059</v>
      </c>
      <c r="B3241" s="54" t="s">
        <v>1677</v>
      </c>
      <c r="C3241" s="58" t="s">
        <v>3100</v>
      </c>
      <c r="D3241" s="56">
        <v>7</v>
      </c>
      <c r="E3241" s="56">
        <v>7</v>
      </c>
      <c r="F3241" s="57">
        <v>1017.72</v>
      </c>
      <c r="G3241" s="57">
        <v>145.38999999999999</v>
      </c>
      <c r="H3241" s="57">
        <v>1017.72</v>
      </c>
      <c r="I3241" s="57" t="s">
        <v>28</v>
      </c>
      <c r="J3241" s="57" t="s">
        <v>28</v>
      </c>
      <c r="K3241" s="57">
        <v>145.38999999999999</v>
      </c>
    </row>
    <row r="3242" spans="1:11" ht="56.25">
      <c r="A3242" s="54">
        <v>8059</v>
      </c>
      <c r="B3242" s="54" t="s">
        <v>1676</v>
      </c>
      <c r="C3242" s="58" t="s">
        <v>3100</v>
      </c>
      <c r="D3242" s="56">
        <v>7</v>
      </c>
      <c r="E3242" s="56">
        <v>7</v>
      </c>
      <c r="F3242" s="57">
        <v>1017.72</v>
      </c>
      <c r="G3242" s="57">
        <v>145.38999999999999</v>
      </c>
      <c r="H3242" s="57">
        <v>1017.72</v>
      </c>
      <c r="I3242" s="57" t="s">
        <v>28</v>
      </c>
      <c r="J3242" s="57" t="s">
        <v>28</v>
      </c>
      <c r="K3242" s="57">
        <v>145.38999999999999</v>
      </c>
    </row>
    <row r="3243" spans="1:11" ht="56.25">
      <c r="A3243" s="54">
        <v>8059</v>
      </c>
      <c r="B3243" s="54" t="s">
        <v>1675</v>
      </c>
      <c r="C3243" s="58" t="s">
        <v>3100</v>
      </c>
      <c r="D3243" s="56">
        <v>7</v>
      </c>
      <c r="E3243" s="56">
        <v>7</v>
      </c>
      <c r="F3243" s="57">
        <v>1017.72</v>
      </c>
      <c r="G3243" s="57">
        <v>145.38999999999999</v>
      </c>
      <c r="H3243" s="57">
        <v>1017.72</v>
      </c>
      <c r="I3243" s="57" t="s">
        <v>28</v>
      </c>
      <c r="J3243" s="57" t="s">
        <v>28</v>
      </c>
      <c r="K3243" s="57">
        <v>145.38999999999999</v>
      </c>
    </row>
    <row r="3244" spans="1:11" ht="56.25">
      <c r="A3244" s="54">
        <v>8059</v>
      </c>
      <c r="B3244" s="54" t="s">
        <v>1674</v>
      </c>
      <c r="C3244" s="58" t="s">
        <v>3100</v>
      </c>
      <c r="D3244" s="56">
        <v>7</v>
      </c>
      <c r="E3244" s="56">
        <v>7</v>
      </c>
      <c r="F3244" s="57">
        <v>1017.72</v>
      </c>
      <c r="G3244" s="57">
        <v>145.38999999999999</v>
      </c>
      <c r="H3244" s="57">
        <v>1017.72</v>
      </c>
      <c r="I3244" s="57" t="s">
        <v>28</v>
      </c>
      <c r="J3244" s="57" t="s">
        <v>28</v>
      </c>
      <c r="K3244" s="57">
        <v>145.38999999999999</v>
      </c>
    </row>
    <row r="3245" spans="1:11" ht="56.25">
      <c r="A3245" s="54">
        <v>8059</v>
      </c>
      <c r="B3245" s="54" t="s">
        <v>1673</v>
      </c>
      <c r="C3245" s="58" t="s">
        <v>3100</v>
      </c>
      <c r="D3245" s="56">
        <v>7</v>
      </c>
      <c r="E3245" s="56">
        <v>7</v>
      </c>
      <c r="F3245" s="57">
        <v>1017.72</v>
      </c>
      <c r="G3245" s="57">
        <v>145.38999999999999</v>
      </c>
      <c r="H3245" s="57">
        <v>1017.72</v>
      </c>
      <c r="I3245" s="57" t="s">
        <v>28</v>
      </c>
      <c r="J3245" s="57" t="s">
        <v>28</v>
      </c>
      <c r="K3245" s="57">
        <v>145.38999999999999</v>
      </c>
    </row>
    <row r="3246" spans="1:11" ht="56.25">
      <c r="A3246" s="54">
        <v>8059</v>
      </c>
      <c r="B3246" s="54" t="s">
        <v>1672</v>
      </c>
      <c r="C3246" s="58" t="s">
        <v>3100</v>
      </c>
      <c r="D3246" s="56">
        <v>7</v>
      </c>
      <c r="E3246" s="56">
        <v>7</v>
      </c>
      <c r="F3246" s="57">
        <v>1017.72</v>
      </c>
      <c r="G3246" s="57">
        <v>145.38999999999999</v>
      </c>
      <c r="H3246" s="57">
        <v>1017.72</v>
      </c>
      <c r="I3246" s="57" t="s">
        <v>28</v>
      </c>
      <c r="J3246" s="57" t="s">
        <v>28</v>
      </c>
      <c r="K3246" s="57">
        <v>145.38999999999999</v>
      </c>
    </row>
    <row r="3247" spans="1:11" ht="56.25">
      <c r="A3247" s="54">
        <v>8059</v>
      </c>
      <c r="B3247" s="54" t="s">
        <v>1671</v>
      </c>
      <c r="C3247" s="58" t="s">
        <v>3100</v>
      </c>
      <c r="D3247" s="56">
        <v>7</v>
      </c>
      <c r="E3247" s="56">
        <v>7</v>
      </c>
      <c r="F3247" s="57">
        <v>1017.72</v>
      </c>
      <c r="G3247" s="57">
        <v>145.38999999999999</v>
      </c>
      <c r="H3247" s="57">
        <v>1017.72</v>
      </c>
      <c r="I3247" s="57" t="s">
        <v>28</v>
      </c>
      <c r="J3247" s="57" t="s">
        <v>28</v>
      </c>
      <c r="K3247" s="57">
        <v>145.38999999999999</v>
      </c>
    </row>
    <row r="3248" spans="1:11" ht="56.25">
      <c r="A3248" s="54">
        <v>8059</v>
      </c>
      <c r="B3248" s="54" t="s">
        <v>1670</v>
      </c>
      <c r="C3248" s="58" t="s">
        <v>3100</v>
      </c>
      <c r="D3248" s="56">
        <v>7</v>
      </c>
      <c r="E3248" s="56">
        <v>7</v>
      </c>
      <c r="F3248" s="57">
        <v>1017.72</v>
      </c>
      <c r="G3248" s="57">
        <v>145.38999999999999</v>
      </c>
      <c r="H3248" s="57">
        <v>1017.72</v>
      </c>
      <c r="I3248" s="57" t="s">
        <v>28</v>
      </c>
      <c r="J3248" s="57" t="s">
        <v>28</v>
      </c>
      <c r="K3248" s="57">
        <v>145.38999999999999</v>
      </c>
    </row>
    <row r="3249" spans="1:11" ht="56.25">
      <c r="A3249" s="54">
        <v>8059</v>
      </c>
      <c r="B3249" s="54" t="s">
        <v>1669</v>
      </c>
      <c r="C3249" s="58" t="s">
        <v>3100</v>
      </c>
      <c r="D3249" s="56">
        <v>7</v>
      </c>
      <c r="E3249" s="56">
        <v>7</v>
      </c>
      <c r="F3249" s="57">
        <v>1017.72</v>
      </c>
      <c r="G3249" s="57">
        <v>145.38999999999999</v>
      </c>
      <c r="H3249" s="57">
        <v>1017.72</v>
      </c>
      <c r="I3249" s="57" t="s">
        <v>28</v>
      </c>
      <c r="J3249" s="57" t="s">
        <v>28</v>
      </c>
      <c r="K3249" s="57">
        <v>145.38999999999999</v>
      </c>
    </row>
    <row r="3250" spans="1:11" ht="56.25">
      <c r="A3250" s="54">
        <v>8059</v>
      </c>
      <c r="B3250" s="54" t="s">
        <v>1668</v>
      </c>
      <c r="C3250" s="58" t="s">
        <v>3100</v>
      </c>
      <c r="D3250" s="56">
        <v>7</v>
      </c>
      <c r="E3250" s="56">
        <v>7</v>
      </c>
      <c r="F3250" s="57">
        <v>1017.72</v>
      </c>
      <c r="G3250" s="57">
        <v>145.38999999999999</v>
      </c>
      <c r="H3250" s="57">
        <v>1017.72</v>
      </c>
      <c r="I3250" s="57" t="s">
        <v>28</v>
      </c>
      <c r="J3250" s="57" t="s">
        <v>28</v>
      </c>
      <c r="K3250" s="57">
        <v>145.38999999999999</v>
      </c>
    </row>
    <row r="3251" spans="1:11" ht="56.25">
      <c r="A3251" s="54">
        <v>8059</v>
      </c>
      <c r="B3251" s="54" t="s">
        <v>1667</v>
      </c>
      <c r="C3251" s="58" t="s">
        <v>3100</v>
      </c>
      <c r="D3251" s="56">
        <v>7</v>
      </c>
      <c r="E3251" s="56">
        <v>7</v>
      </c>
      <c r="F3251" s="57">
        <v>1017.72</v>
      </c>
      <c r="G3251" s="57">
        <v>145.38999999999999</v>
      </c>
      <c r="H3251" s="57">
        <v>1017.72</v>
      </c>
      <c r="I3251" s="57" t="s">
        <v>28</v>
      </c>
      <c r="J3251" s="57" t="s">
        <v>28</v>
      </c>
      <c r="K3251" s="57">
        <v>145.38999999999999</v>
      </c>
    </row>
    <row r="3252" spans="1:11" ht="56.25">
      <c r="A3252" s="54">
        <v>8059</v>
      </c>
      <c r="B3252" s="54" t="s">
        <v>1666</v>
      </c>
      <c r="C3252" s="58" t="s">
        <v>3100</v>
      </c>
      <c r="D3252" s="56">
        <v>7</v>
      </c>
      <c r="E3252" s="56">
        <v>7</v>
      </c>
      <c r="F3252" s="57">
        <v>1017.72</v>
      </c>
      <c r="G3252" s="57">
        <v>145.38999999999999</v>
      </c>
      <c r="H3252" s="57">
        <v>1017.72</v>
      </c>
      <c r="I3252" s="57" t="s">
        <v>28</v>
      </c>
      <c r="J3252" s="57" t="s">
        <v>28</v>
      </c>
      <c r="K3252" s="57">
        <v>145.38999999999999</v>
      </c>
    </row>
    <row r="3253" spans="1:11" ht="56.25">
      <c r="A3253" s="54">
        <v>8059</v>
      </c>
      <c r="B3253" s="54" t="s">
        <v>1665</v>
      </c>
      <c r="C3253" s="58" t="s">
        <v>3100</v>
      </c>
      <c r="D3253" s="56">
        <v>7</v>
      </c>
      <c r="E3253" s="56">
        <v>7</v>
      </c>
      <c r="F3253" s="57">
        <v>1017.72</v>
      </c>
      <c r="G3253" s="57">
        <v>145.38999999999999</v>
      </c>
      <c r="H3253" s="57">
        <v>1017.72</v>
      </c>
      <c r="I3253" s="57" t="s">
        <v>28</v>
      </c>
      <c r="J3253" s="57" t="s">
        <v>28</v>
      </c>
      <c r="K3253" s="57">
        <v>145.38999999999999</v>
      </c>
    </row>
    <row r="3254" spans="1:11" ht="56.25">
      <c r="A3254" s="54">
        <v>8059</v>
      </c>
      <c r="B3254" s="54" t="s">
        <v>1664</v>
      </c>
      <c r="C3254" s="58" t="s">
        <v>3100</v>
      </c>
      <c r="D3254" s="56">
        <v>7</v>
      </c>
      <c r="E3254" s="56">
        <v>7</v>
      </c>
      <c r="F3254" s="57">
        <v>1017.72</v>
      </c>
      <c r="G3254" s="57">
        <v>145.38999999999999</v>
      </c>
      <c r="H3254" s="57">
        <v>1017.72</v>
      </c>
      <c r="I3254" s="57" t="s">
        <v>28</v>
      </c>
      <c r="J3254" s="57" t="s">
        <v>28</v>
      </c>
      <c r="K3254" s="57">
        <v>145.38999999999999</v>
      </c>
    </row>
    <row r="3255" spans="1:11" ht="56.25">
      <c r="A3255" s="54">
        <v>8059</v>
      </c>
      <c r="B3255" s="54" t="s">
        <v>1663</v>
      </c>
      <c r="C3255" s="58" t="s">
        <v>3100</v>
      </c>
      <c r="D3255" s="56">
        <v>7</v>
      </c>
      <c r="E3255" s="56">
        <v>7</v>
      </c>
      <c r="F3255" s="57">
        <v>1017.72</v>
      </c>
      <c r="G3255" s="57">
        <v>145.38999999999999</v>
      </c>
      <c r="H3255" s="57">
        <v>1017.72</v>
      </c>
      <c r="I3255" s="57" t="s">
        <v>28</v>
      </c>
      <c r="J3255" s="57" t="s">
        <v>28</v>
      </c>
      <c r="K3255" s="57">
        <v>145.38999999999999</v>
      </c>
    </row>
    <row r="3256" spans="1:11" ht="56.25">
      <c r="A3256" s="54">
        <v>8059</v>
      </c>
      <c r="B3256" s="54" t="s">
        <v>1662</v>
      </c>
      <c r="C3256" s="58" t="s">
        <v>3100</v>
      </c>
      <c r="D3256" s="56">
        <v>7</v>
      </c>
      <c r="E3256" s="56">
        <v>7</v>
      </c>
      <c r="F3256" s="57">
        <v>1017.72</v>
      </c>
      <c r="G3256" s="57">
        <v>145.38999999999999</v>
      </c>
      <c r="H3256" s="57">
        <v>1017.72</v>
      </c>
      <c r="I3256" s="57" t="s">
        <v>28</v>
      </c>
      <c r="J3256" s="57" t="s">
        <v>28</v>
      </c>
      <c r="K3256" s="57">
        <v>145.38999999999999</v>
      </c>
    </row>
    <row r="3257" spans="1:11" ht="56.25">
      <c r="A3257" s="54">
        <v>8059</v>
      </c>
      <c r="B3257" s="54" t="s">
        <v>1661</v>
      </c>
      <c r="C3257" s="58" t="s">
        <v>3100</v>
      </c>
      <c r="D3257" s="56">
        <v>7</v>
      </c>
      <c r="E3257" s="56">
        <v>7</v>
      </c>
      <c r="F3257" s="57">
        <v>1017.72</v>
      </c>
      <c r="G3257" s="57">
        <v>145.38999999999999</v>
      </c>
      <c r="H3257" s="57">
        <v>1017.72</v>
      </c>
      <c r="I3257" s="57" t="s">
        <v>28</v>
      </c>
      <c r="J3257" s="57" t="s">
        <v>28</v>
      </c>
      <c r="K3257" s="57">
        <v>145.38999999999999</v>
      </c>
    </row>
    <row r="3258" spans="1:11" ht="45">
      <c r="A3258" s="54">
        <v>8060</v>
      </c>
      <c r="B3258" s="54" t="s">
        <v>1699</v>
      </c>
      <c r="C3258" s="58" t="s">
        <v>3101</v>
      </c>
      <c r="D3258" s="56">
        <v>7</v>
      </c>
      <c r="E3258" s="56">
        <v>7</v>
      </c>
      <c r="F3258" s="57">
        <v>967.57</v>
      </c>
      <c r="G3258" s="57">
        <v>138.22</v>
      </c>
      <c r="H3258" s="57">
        <v>967.57</v>
      </c>
      <c r="I3258" s="57" t="s">
        <v>28</v>
      </c>
      <c r="J3258" s="57" t="s">
        <v>28</v>
      </c>
      <c r="K3258" s="57">
        <v>138.22</v>
      </c>
    </row>
    <row r="3259" spans="1:11" ht="45">
      <c r="A3259" s="54">
        <v>8060</v>
      </c>
      <c r="B3259" s="54" t="s">
        <v>1698</v>
      </c>
      <c r="C3259" s="58" t="s">
        <v>3101</v>
      </c>
      <c r="D3259" s="56">
        <v>7</v>
      </c>
      <c r="E3259" s="56">
        <v>7</v>
      </c>
      <c r="F3259" s="57">
        <v>967.57</v>
      </c>
      <c r="G3259" s="57">
        <v>138.22</v>
      </c>
      <c r="H3259" s="57">
        <v>967.57</v>
      </c>
      <c r="I3259" s="57" t="s">
        <v>28</v>
      </c>
      <c r="J3259" s="57" t="s">
        <v>28</v>
      </c>
      <c r="K3259" s="57">
        <v>138.22</v>
      </c>
    </row>
    <row r="3260" spans="1:11" ht="45">
      <c r="A3260" s="54">
        <v>8060</v>
      </c>
      <c r="B3260" s="54" t="s">
        <v>1697</v>
      </c>
      <c r="C3260" s="58" t="s">
        <v>3101</v>
      </c>
      <c r="D3260" s="56">
        <v>7</v>
      </c>
      <c r="E3260" s="56">
        <v>7</v>
      </c>
      <c r="F3260" s="57">
        <v>967.57</v>
      </c>
      <c r="G3260" s="57">
        <v>138.22</v>
      </c>
      <c r="H3260" s="57">
        <v>967.57</v>
      </c>
      <c r="I3260" s="57" t="s">
        <v>28</v>
      </c>
      <c r="J3260" s="57" t="s">
        <v>28</v>
      </c>
      <c r="K3260" s="57">
        <v>138.22</v>
      </c>
    </row>
    <row r="3261" spans="1:11" ht="45">
      <c r="A3261" s="54">
        <v>8060</v>
      </c>
      <c r="B3261" s="54" t="s">
        <v>1696</v>
      </c>
      <c r="C3261" s="58" t="s">
        <v>3101</v>
      </c>
      <c r="D3261" s="56">
        <v>7</v>
      </c>
      <c r="E3261" s="56">
        <v>7</v>
      </c>
      <c r="F3261" s="57">
        <v>967.57</v>
      </c>
      <c r="G3261" s="57">
        <v>138.22</v>
      </c>
      <c r="H3261" s="57">
        <v>967.57</v>
      </c>
      <c r="I3261" s="57" t="s">
        <v>28</v>
      </c>
      <c r="J3261" s="57" t="s">
        <v>28</v>
      </c>
      <c r="K3261" s="57">
        <v>138.22</v>
      </c>
    </row>
    <row r="3262" spans="1:11" ht="45">
      <c r="A3262" s="54">
        <v>8060</v>
      </c>
      <c r="B3262" s="54" t="s">
        <v>1695</v>
      </c>
      <c r="C3262" s="58" t="s">
        <v>3101</v>
      </c>
      <c r="D3262" s="56">
        <v>7</v>
      </c>
      <c r="E3262" s="56">
        <v>7</v>
      </c>
      <c r="F3262" s="57">
        <v>967.57</v>
      </c>
      <c r="G3262" s="57">
        <v>138.22</v>
      </c>
      <c r="H3262" s="57">
        <v>967.57</v>
      </c>
      <c r="I3262" s="57" t="s">
        <v>28</v>
      </c>
      <c r="J3262" s="57" t="s">
        <v>28</v>
      </c>
      <c r="K3262" s="57">
        <v>138.22</v>
      </c>
    </row>
    <row r="3263" spans="1:11" ht="45">
      <c r="A3263" s="54">
        <v>8060</v>
      </c>
      <c r="B3263" s="54" t="s">
        <v>1694</v>
      </c>
      <c r="C3263" s="58" t="s">
        <v>3101</v>
      </c>
      <c r="D3263" s="56">
        <v>7</v>
      </c>
      <c r="E3263" s="56">
        <v>7</v>
      </c>
      <c r="F3263" s="57">
        <v>967.57</v>
      </c>
      <c r="G3263" s="57">
        <v>138.22</v>
      </c>
      <c r="H3263" s="57">
        <v>967.57</v>
      </c>
      <c r="I3263" s="57" t="s">
        <v>28</v>
      </c>
      <c r="J3263" s="57" t="s">
        <v>28</v>
      </c>
      <c r="K3263" s="57">
        <v>138.22</v>
      </c>
    </row>
    <row r="3264" spans="1:11" ht="45">
      <c r="A3264" s="54">
        <v>8060</v>
      </c>
      <c r="B3264" s="54" t="s">
        <v>1693</v>
      </c>
      <c r="C3264" s="58" t="s">
        <v>3101</v>
      </c>
      <c r="D3264" s="56">
        <v>7</v>
      </c>
      <c r="E3264" s="56">
        <v>7</v>
      </c>
      <c r="F3264" s="57">
        <v>967.57</v>
      </c>
      <c r="G3264" s="57">
        <v>138.22</v>
      </c>
      <c r="H3264" s="57">
        <v>967.57</v>
      </c>
      <c r="I3264" s="57" t="s">
        <v>28</v>
      </c>
      <c r="J3264" s="57" t="s">
        <v>28</v>
      </c>
      <c r="K3264" s="57">
        <v>138.22</v>
      </c>
    </row>
    <row r="3265" spans="1:11" ht="45">
      <c r="A3265" s="54">
        <v>8060</v>
      </c>
      <c r="B3265" s="54" t="s">
        <v>1692</v>
      </c>
      <c r="C3265" s="58" t="s">
        <v>3101</v>
      </c>
      <c r="D3265" s="56">
        <v>7</v>
      </c>
      <c r="E3265" s="56">
        <v>7</v>
      </c>
      <c r="F3265" s="57">
        <v>967.57</v>
      </c>
      <c r="G3265" s="57">
        <v>138.22</v>
      </c>
      <c r="H3265" s="57">
        <v>967.57</v>
      </c>
      <c r="I3265" s="57" t="s">
        <v>28</v>
      </c>
      <c r="J3265" s="57" t="s">
        <v>28</v>
      </c>
      <c r="K3265" s="57">
        <v>138.22</v>
      </c>
    </row>
    <row r="3266" spans="1:11" ht="45">
      <c r="A3266" s="54">
        <v>8060</v>
      </c>
      <c r="B3266" s="54" t="s">
        <v>1691</v>
      </c>
      <c r="C3266" s="58" t="s">
        <v>3101</v>
      </c>
      <c r="D3266" s="56">
        <v>7</v>
      </c>
      <c r="E3266" s="56">
        <v>7</v>
      </c>
      <c r="F3266" s="57">
        <v>967.57</v>
      </c>
      <c r="G3266" s="57">
        <v>138.22</v>
      </c>
      <c r="H3266" s="57">
        <v>967.57</v>
      </c>
      <c r="I3266" s="57" t="s">
        <v>28</v>
      </c>
      <c r="J3266" s="57" t="s">
        <v>28</v>
      </c>
      <c r="K3266" s="57">
        <v>138.22</v>
      </c>
    </row>
    <row r="3267" spans="1:11" ht="45">
      <c r="A3267" s="54">
        <v>8060</v>
      </c>
      <c r="B3267" s="54" t="s">
        <v>1690</v>
      </c>
      <c r="C3267" s="58" t="s">
        <v>3101</v>
      </c>
      <c r="D3267" s="56">
        <v>7</v>
      </c>
      <c r="E3267" s="56">
        <v>7</v>
      </c>
      <c r="F3267" s="57">
        <v>967.57</v>
      </c>
      <c r="G3267" s="57">
        <v>138.22</v>
      </c>
      <c r="H3267" s="57">
        <v>967.57</v>
      </c>
      <c r="I3267" s="57" t="s">
        <v>28</v>
      </c>
      <c r="J3267" s="57" t="s">
        <v>28</v>
      </c>
      <c r="K3267" s="57">
        <v>138.22</v>
      </c>
    </row>
    <row r="3268" spans="1:11" ht="45">
      <c r="A3268" s="54">
        <v>8060</v>
      </c>
      <c r="B3268" s="54" t="s">
        <v>1689</v>
      </c>
      <c r="C3268" s="58" t="s">
        <v>3101</v>
      </c>
      <c r="D3268" s="56">
        <v>7</v>
      </c>
      <c r="E3268" s="56">
        <v>7</v>
      </c>
      <c r="F3268" s="57">
        <v>967.57</v>
      </c>
      <c r="G3268" s="57">
        <v>138.22</v>
      </c>
      <c r="H3268" s="57">
        <v>967.57</v>
      </c>
      <c r="I3268" s="57" t="s">
        <v>28</v>
      </c>
      <c r="J3268" s="57" t="s">
        <v>28</v>
      </c>
      <c r="K3268" s="57">
        <v>138.22</v>
      </c>
    </row>
    <row r="3269" spans="1:11" ht="45">
      <c r="A3269" s="54">
        <v>8060</v>
      </c>
      <c r="B3269" s="54" t="s">
        <v>1688</v>
      </c>
      <c r="C3269" s="58" t="s">
        <v>3101</v>
      </c>
      <c r="D3269" s="56">
        <v>7</v>
      </c>
      <c r="E3269" s="56">
        <v>7</v>
      </c>
      <c r="F3269" s="57">
        <v>967.57</v>
      </c>
      <c r="G3269" s="57">
        <v>138.22</v>
      </c>
      <c r="H3269" s="57">
        <v>967.57</v>
      </c>
      <c r="I3269" s="57" t="s">
        <v>28</v>
      </c>
      <c r="J3269" s="57" t="s">
        <v>28</v>
      </c>
      <c r="K3269" s="57">
        <v>138.22</v>
      </c>
    </row>
    <row r="3270" spans="1:11" ht="45">
      <c r="A3270" s="54">
        <v>8060</v>
      </c>
      <c r="B3270" s="54" t="s">
        <v>1687</v>
      </c>
      <c r="C3270" s="58" t="s">
        <v>3101</v>
      </c>
      <c r="D3270" s="56">
        <v>7</v>
      </c>
      <c r="E3270" s="56">
        <v>7</v>
      </c>
      <c r="F3270" s="57">
        <v>967.57</v>
      </c>
      <c r="G3270" s="57">
        <v>138.22</v>
      </c>
      <c r="H3270" s="57">
        <v>967.57</v>
      </c>
      <c r="I3270" s="57" t="s">
        <v>28</v>
      </c>
      <c r="J3270" s="57" t="s">
        <v>28</v>
      </c>
      <c r="K3270" s="57">
        <v>138.22</v>
      </c>
    </row>
    <row r="3271" spans="1:11" ht="45">
      <c r="A3271" s="54">
        <v>8060</v>
      </c>
      <c r="B3271" s="54" t="s">
        <v>1686</v>
      </c>
      <c r="C3271" s="58" t="s">
        <v>3101</v>
      </c>
      <c r="D3271" s="56">
        <v>7</v>
      </c>
      <c r="E3271" s="56">
        <v>7</v>
      </c>
      <c r="F3271" s="57">
        <v>967.57</v>
      </c>
      <c r="G3271" s="57">
        <v>138.22</v>
      </c>
      <c r="H3271" s="57">
        <v>967.57</v>
      </c>
      <c r="I3271" s="57" t="s">
        <v>28</v>
      </c>
      <c r="J3271" s="57" t="s">
        <v>28</v>
      </c>
      <c r="K3271" s="57">
        <v>138.22</v>
      </c>
    </row>
    <row r="3272" spans="1:11" ht="45">
      <c r="A3272" s="54">
        <v>8060</v>
      </c>
      <c r="B3272" s="54" t="s">
        <v>1685</v>
      </c>
      <c r="C3272" s="58" t="s">
        <v>3101</v>
      </c>
      <c r="D3272" s="56">
        <v>7</v>
      </c>
      <c r="E3272" s="56">
        <v>7</v>
      </c>
      <c r="F3272" s="57">
        <v>967.57</v>
      </c>
      <c r="G3272" s="57">
        <v>138.22</v>
      </c>
      <c r="H3272" s="57">
        <v>967.57</v>
      </c>
      <c r="I3272" s="57" t="s">
        <v>28</v>
      </c>
      <c r="J3272" s="57" t="s">
        <v>28</v>
      </c>
      <c r="K3272" s="57">
        <v>138.22</v>
      </c>
    </row>
    <row r="3273" spans="1:11" ht="45">
      <c r="A3273" s="54">
        <v>8060</v>
      </c>
      <c r="B3273" s="54" t="s">
        <v>1684</v>
      </c>
      <c r="C3273" s="58" t="s">
        <v>3101</v>
      </c>
      <c r="D3273" s="56">
        <v>7</v>
      </c>
      <c r="E3273" s="56">
        <v>7</v>
      </c>
      <c r="F3273" s="57">
        <v>967.57</v>
      </c>
      <c r="G3273" s="57">
        <v>138.22</v>
      </c>
      <c r="H3273" s="57">
        <v>967.57</v>
      </c>
      <c r="I3273" s="57" t="s">
        <v>28</v>
      </c>
      <c r="J3273" s="57" t="s">
        <v>28</v>
      </c>
      <c r="K3273" s="57">
        <v>138.22</v>
      </c>
    </row>
    <row r="3274" spans="1:11" ht="45">
      <c r="A3274" s="54">
        <v>8060</v>
      </c>
      <c r="B3274" s="54" t="s">
        <v>1683</v>
      </c>
      <c r="C3274" s="58" t="s">
        <v>3101</v>
      </c>
      <c r="D3274" s="56">
        <v>7</v>
      </c>
      <c r="E3274" s="56">
        <v>7</v>
      </c>
      <c r="F3274" s="57">
        <v>967.57</v>
      </c>
      <c r="G3274" s="57">
        <v>138.22</v>
      </c>
      <c r="H3274" s="57">
        <v>967.57</v>
      </c>
      <c r="I3274" s="57" t="s">
        <v>28</v>
      </c>
      <c r="J3274" s="57" t="s">
        <v>28</v>
      </c>
      <c r="K3274" s="57">
        <v>138.22</v>
      </c>
    </row>
    <row r="3275" spans="1:11" ht="45">
      <c r="A3275" s="54">
        <v>8060</v>
      </c>
      <c r="B3275" s="54" t="s">
        <v>1682</v>
      </c>
      <c r="C3275" s="58" t="s">
        <v>3101</v>
      </c>
      <c r="D3275" s="56">
        <v>7</v>
      </c>
      <c r="E3275" s="56">
        <v>7</v>
      </c>
      <c r="F3275" s="57">
        <v>967.57</v>
      </c>
      <c r="G3275" s="57">
        <v>138.22</v>
      </c>
      <c r="H3275" s="57">
        <v>967.57</v>
      </c>
      <c r="I3275" s="57" t="s">
        <v>28</v>
      </c>
      <c r="J3275" s="57" t="s">
        <v>28</v>
      </c>
      <c r="K3275" s="57">
        <v>138.22</v>
      </c>
    </row>
    <row r="3276" spans="1:11" ht="33.75">
      <c r="A3276" s="54">
        <v>8061</v>
      </c>
      <c r="B3276" s="54" t="s">
        <v>1754</v>
      </c>
      <c r="C3276" s="58" t="s">
        <v>2494</v>
      </c>
      <c r="D3276" s="56">
        <v>7</v>
      </c>
      <c r="E3276" s="56">
        <v>7</v>
      </c>
      <c r="F3276" s="57">
        <v>820.1</v>
      </c>
      <c r="G3276" s="57">
        <v>117.16</v>
      </c>
      <c r="H3276" s="57">
        <v>820.1</v>
      </c>
      <c r="I3276" s="57" t="s">
        <v>28</v>
      </c>
      <c r="J3276" s="57" t="s">
        <v>28</v>
      </c>
      <c r="K3276" s="57">
        <v>117.16</v>
      </c>
    </row>
    <row r="3277" spans="1:11" ht="33.75">
      <c r="A3277" s="54">
        <v>8061</v>
      </c>
      <c r="B3277" s="54" t="s">
        <v>1752</v>
      </c>
      <c r="C3277" s="58" t="s">
        <v>2494</v>
      </c>
      <c r="D3277" s="56">
        <v>7</v>
      </c>
      <c r="E3277" s="56">
        <v>7</v>
      </c>
      <c r="F3277" s="57">
        <v>820.1</v>
      </c>
      <c r="G3277" s="57">
        <v>117.16</v>
      </c>
      <c r="H3277" s="57">
        <v>820.1</v>
      </c>
      <c r="I3277" s="57" t="s">
        <v>28</v>
      </c>
      <c r="J3277" s="57" t="s">
        <v>28</v>
      </c>
      <c r="K3277" s="57">
        <v>117.16</v>
      </c>
    </row>
    <row r="3278" spans="1:11" ht="33.75">
      <c r="A3278" s="54">
        <v>8061</v>
      </c>
      <c r="B3278" s="54" t="s">
        <v>1750</v>
      </c>
      <c r="C3278" s="58" t="s">
        <v>2494</v>
      </c>
      <c r="D3278" s="56">
        <v>7</v>
      </c>
      <c r="E3278" s="56">
        <v>7</v>
      </c>
      <c r="F3278" s="57">
        <v>820.1</v>
      </c>
      <c r="G3278" s="57">
        <v>117.16</v>
      </c>
      <c r="H3278" s="57">
        <v>820.1</v>
      </c>
      <c r="I3278" s="57" t="s">
        <v>28</v>
      </c>
      <c r="J3278" s="57" t="s">
        <v>28</v>
      </c>
      <c r="K3278" s="57">
        <v>117.16</v>
      </c>
    </row>
    <row r="3279" spans="1:11" ht="33.75">
      <c r="A3279" s="54">
        <v>8061</v>
      </c>
      <c r="B3279" s="54" t="s">
        <v>1748</v>
      </c>
      <c r="C3279" s="58" t="s">
        <v>2494</v>
      </c>
      <c r="D3279" s="56">
        <v>7</v>
      </c>
      <c r="E3279" s="56">
        <v>7</v>
      </c>
      <c r="F3279" s="57">
        <v>820.1</v>
      </c>
      <c r="G3279" s="57">
        <v>117.16</v>
      </c>
      <c r="H3279" s="57">
        <v>820.1</v>
      </c>
      <c r="I3279" s="57" t="s">
        <v>28</v>
      </c>
      <c r="J3279" s="57" t="s">
        <v>28</v>
      </c>
      <c r="K3279" s="57">
        <v>117.16</v>
      </c>
    </row>
    <row r="3280" spans="1:11" ht="33.75">
      <c r="A3280" s="54">
        <v>8061</v>
      </c>
      <c r="B3280" s="54" t="s">
        <v>1746</v>
      </c>
      <c r="C3280" s="58" t="s">
        <v>2494</v>
      </c>
      <c r="D3280" s="56">
        <v>7</v>
      </c>
      <c r="E3280" s="56">
        <v>7</v>
      </c>
      <c r="F3280" s="57">
        <v>820.1</v>
      </c>
      <c r="G3280" s="57">
        <v>117.16</v>
      </c>
      <c r="H3280" s="57">
        <v>820.1</v>
      </c>
      <c r="I3280" s="57" t="s">
        <v>28</v>
      </c>
      <c r="J3280" s="57" t="s">
        <v>28</v>
      </c>
      <c r="K3280" s="57">
        <v>117.16</v>
      </c>
    </row>
    <row r="3281" spans="1:11" ht="33.75">
      <c r="A3281" s="54">
        <v>8061</v>
      </c>
      <c r="B3281" s="54" t="s">
        <v>1744</v>
      </c>
      <c r="C3281" s="58" t="s">
        <v>2494</v>
      </c>
      <c r="D3281" s="56">
        <v>7</v>
      </c>
      <c r="E3281" s="56">
        <v>7</v>
      </c>
      <c r="F3281" s="57">
        <v>820.1</v>
      </c>
      <c r="G3281" s="57">
        <v>117.16</v>
      </c>
      <c r="H3281" s="57">
        <v>820.1</v>
      </c>
      <c r="I3281" s="57" t="s">
        <v>28</v>
      </c>
      <c r="J3281" s="57" t="s">
        <v>28</v>
      </c>
      <c r="K3281" s="57">
        <v>117.16</v>
      </c>
    </row>
    <row r="3282" spans="1:11" ht="33.75">
      <c r="A3282" s="54">
        <v>8061</v>
      </c>
      <c r="B3282" s="54" t="s">
        <v>1742</v>
      </c>
      <c r="C3282" s="58" t="s">
        <v>2494</v>
      </c>
      <c r="D3282" s="56">
        <v>7</v>
      </c>
      <c r="E3282" s="56">
        <v>7</v>
      </c>
      <c r="F3282" s="57">
        <v>820.1</v>
      </c>
      <c r="G3282" s="57">
        <v>117.16</v>
      </c>
      <c r="H3282" s="57">
        <v>820.1</v>
      </c>
      <c r="I3282" s="57" t="s">
        <v>28</v>
      </c>
      <c r="J3282" s="57" t="s">
        <v>28</v>
      </c>
      <c r="K3282" s="57">
        <v>117.16</v>
      </c>
    </row>
    <row r="3283" spans="1:11" ht="33.75">
      <c r="A3283" s="54">
        <v>8061</v>
      </c>
      <c r="B3283" s="54" t="s">
        <v>1740</v>
      </c>
      <c r="C3283" s="58" t="s">
        <v>2494</v>
      </c>
      <c r="D3283" s="56">
        <v>7</v>
      </c>
      <c r="E3283" s="56">
        <v>7</v>
      </c>
      <c r="F3283" s="57">
        <v>820.1</v>
      </c>
      <c r="G3283" s="57">
        <v>117.16</v>
      </c>
      <c r="H3283" s="57">
        <v>820.1</v>
      </c>
      <c r="I3283" s="57" t="s">
        <v>28</v>
      </c>
      <c r="J3283" s="57" t="s">
        <v>28</v>
      </c>
      <c r="K3283" s="57">
        <v>117.16</v>
      </c>
    </row>
    <row r="3284" spans="1:11" ht="33.75">
      <c r="A3284" s="54">
        <v>8061</v>
      </c>
      <c r="B3284" s="54" t="s">
        <v>1738</v>
      </c>
      <c r="C3284" s="58" t="s">
        <v>2494</v>
      </c>
      <c r="D3284" s="56">
        <v>7</v>
      </c>
      <c r="E3284" s="56">
        <v>7</v>
      </c>
      <c r="F3284" s="57">
        <v>820.1</v>
      </c>
      <c r="G3284" s="57">
        <v>117.16</v>
      </c>
      <c r="H3284" s="57">
        <v>820.1</v>
      </c>
      <c r="I3284" s="57" t="s">
        <v>28</v>
      </c>
      <c r="J3284" s="57" t="s">
        <v>28</v>
      </c>
      <c r="K3284" s="57">
        <v>117.16</v>
      </c>
    </row>
    <row r="3285" spans="1:11" ht="33.75">
      <c r="A3285" s="54">
        <v>8061</v>
      </c>
      <c r="B3285" s="54" t="s">
        <v>1736</v>
      </c>
      <c r="C3285" s="58" t="s">
        <v>2494</v>
      </c>
      <c r="D3285" s="56">
        <v>7</v>
      </c>
      <c r="E3285" s="56">
        <v>7</v>
      </c>
      <c r="F3285" s="57">
        <v>820.1</v>
      </c>
      <c r="G3285" s="57">
        <v>117.16</v>
      </c>
      <c r="H3285" s="57">
        <v>820.1</v>
      </c>
      <c r="I3285" s="57" t="s">
        <v>28</v>
      </c>
      <c r="J3285" s="57" t="s">
        <v>28</v>
      </c>
      <c r="K3285" s="57">
        <v>117.16</v>
      </c>
    </row>
    <row r="3286" spans="1:11" ht="33.75">
      <c r="A3286" s="54">
        <v>8061</v>
      </c>
      <c r="B3286" s="54" t="s">
        <v>1734</v>
      </c>
      <c r="C3286" s="58" t="s">
        <v>2494</v>
      </c>
      <c r="D3286" s="56">
        <v>7</v>
      </c>
      <c r="E3286" s="56">
        <v>7</v>
      </c>
      <c r="F3286" s="57">
        <v>820.1</v>
      </c>
      <c r="G3286" s="57">
        <v>117.16</v>
      </c>
      <c r="H3286" s="57">
        <v>820.1</v>
      </c>
      <c r="I3286" s="57" t="s">
        <v>28</v>
      </c>
      <c r="J3286" s="57" t="s">
        <v>28</v>
      </c>
      <c r="K3286" s="57">
        <v>117.16</v>
      </c>
    </row>
    <row r="3287" spans="1:11" ht="33.75">
      <c r="A3287" s="54">
        <v>8061</v>
      </c>
      <c r="B3287" s="54" t="s">
        <v>1732</v>
      </c>
      <c r="C3287" s="58" t="s">
        <v>2494</v>
      </c>
      <c r="D3287" s="56">
        <v>7</v>
      </c>
      <c r="E3287" s="56">
        <v>7</v>
      </c>
      <c r="F3287" s="57">
        <v>820.1</v>
      </c>
      <c r="G3287" s="57">
        <v>117.16</v>
      </c>
      <c r="H3287" s="57">
        <v>820.1</v>
      </c>
      <c r="I3287" s="57" t="s">
        <v>28</v>
      </c>
      <c r="J3287" s="57" t="s">
        <v>28</v>
      </c>
      <c r="K3287" s="57">
        <v>117.16</v>
      </c>
    </row>
    <row r="3288" spans="1:11" ht="33.75">
      <c r="A3288" s="54">
        <v>8061</v>
      </c>
      <c r="B3288" s="54" t="s">
        <v>1730</v>
      </c>
      <c r="C3288" s="58" t="s">
        <v>2494</v>
      </c>
      <c r="D3288" s="56">
        <v>7</v>
      </c>
      <c r="E3288" s="56">
        <v>7</v>
      </c>
      <c r="F3288" s="57">
        <v>820.1</v>
      </c>
      <c r="G3288" s="57">
        <v>117.16</v>
      </c>
      <c r="H3288" s="57">
        <v>820.1</v>
      </c>
      <c r="I3288" s="57" t="s">
        <v>28</v>
      </c>
      <c r="J3288" s="57" t="s">
        <v>28</v>
      </c>
      <c r="K3288" s="57">
        <v>117.16</v>
      </c>
    </row>
    <row r="3289" spans="1:11" ht="33.75">
      <c r="A3289" s="54">
        <v>8061</v>
      </c>
      <c r="B3289" s="54" t="s">
        <v>1728</v>
      </c>
      <c r="C3289" s="58" t="s">
        <v>2494</v>
      </c>
      <c r="D3289" s="56">
        <v>7</v>
      </c>
      <c r="E3289" s="56">
        <v>7</v>
      </c>
      <c r="F3289" s="57">
        <v>820.1</v>
      </c>
      <c r="G3289" s="57">
        <v>117.16</v>
      </c>
      <c r="H3289" s="57">
        <v>820.1</v>
      </c>
      <c r="I3289" s="57" t="s">
        <v>28</v>
      </c>
      <c r="J3289" s="57" t="s">
        <v>28</v>
      </c>
      <c r="K3289" s="57">
        <v>117.16</v>
      </c>
    </row>
    <row r="3290" spans="1:11" ht="33.75">
      <c r="A3290" s="54">
        <v>8061</v>
      </c>
      <c r="B3290" s="54" t="s">
        <v>1726</v>
      </c>
      <c r="C3290" s="58" t="s">
        <v>2494</v>
      </c>
      <c r="D3290" s="56">
        <v>7</v>
      </c>
      <c r="E3290" s="56">
        <v>7</v>
      </c>
      <c r="F3290" s="57">
        <v>820.1</v>
      </c>
      <c r="G3290" s="57">
        <v>117.16</v>
      </c>
      <c r="H3290" s="57">
        <v>820.1</v>
      </c>
      <c r="I3290" s="57" t="s">
        <v>28</v>
      </c>
      <c r="J3290" s="57" t="s">
        <v>28</v>
      </c>
      <c r="K3290" s="57">
        <v>117.16</v>
      </c>
    </row>
    <row r="3291" spans="1:11" ht="33.75">
      <c r="A3291" s="54">
        <v>8061</v>
      </c>
      <c r="B3291" s="54" t="s">
        <v>1724</v>
      </c>
      <c r="C3291" s="58" t="s">
        <v>2494</v>
      </c>
      <c r="D3291" s="56">
        <v>7</v>
      </c>
      <c r="E3291" s="56">
        <v>7</v>
      </c>
      <c r="F3291" s="57">
        <v>820.1</v>
      </c>
      <c r="G3291" s="57">
        <v>117.16</v>
      </c>
      <c r="H3291" s="57">
        <v>820.1</v>
      </c>
      <c r="I3291" s="57" t="s">
        <v>28</v>
      </c>
      <c r="J3291" s="57" t="s">
        <v>28</v>
      </c>
      <c r="K3291" s="57">
        <v>117.16</v>
      </c>
    </row>
    <row r="3292" spans="1:11" ht="33.75">
      <c r="A3292" s="54">
        <v>8061</v>
      </c>
      <c r="B3292" s="54" t="s">
        <v>1722</v>
      </c>
      <c r="C3292" s="58" t="s">
        <v>2494</v>
      </c>
      <c r="D3292" s="56">
        <v>7</v>
      </c>
      <c r="E3292" s="56">
        <v>7</v>
      </c>
      <c r="F3292" s="57">
        <v>820.1</v>
      </c>
      <c r="G3292" s="57">
        <v>117.16</v>
      </c>
      <c r="H3292" s="57">
        <v>820.1</v>
      </c>
      <c r="I3292" s="57" t="s">
        <v>28</v>
      </c>
      <c r="J3292" s="57" t="s">
        <v>28</v>
      </c>
      <c r="K3292" s="57">
        <v>117.16</v>
      </c>
    </row>
    <row r="3293" spans="1:11" ht="33.75">
      <c r="A3293" s="54">
        <v>8061</v>
      </c>
      <c r="B3293" s="54" t="s">
        <v>1720</v>
      </c>
      <c r="C3293" s="58" t="s">
        <v>2494</v>
      </c>
      <c r="D3293" s="56">
        <v>7</v>
      </c>
      <c r="E3293" s="56">
        <v>7</v>
      </c>
      <c r="F3293" s="57">
        <v>820.1</v>
      </c>
      <c r="G3293" s="57">
        <v>117.16</v>
      </c>
      <c r="H3293" s="57">
        <v>820.1</v>
      </c>
      <c r="I3293" s="57" t="s">
        <v>28</v>
      </c>
      <c r="J3293" s="57" t="s">
        <v>28</v>
      </c>
      <c r="K3293" s="57">
        <v>117.16</v>
      </c>
    </row>
    <row r="3294" spans="1:11" ht="33.75">
      <c r="A3294" s="54">
        <v>8061</v>
      </c>
      <c r="B3294" s="54" t="s">
        <v>1718</v>
      </c>
      <c r="C3294" s="58" t="s">
        <v>2494</v>
      </c>
      <c r="D3294" s="56">
        <v>7</v>
      </c>
      <c r="E3294" s="56">
        <v>7</v>
      </c>
      <c r="F3294" s="57">
        <v>820.1</v>
      </c>
      <c r="G3294" s="57">
        <v>117.16</v>
      </c>
      <c r="H3294" s="57">
        <v>820.1</v>
      </c>
      <c r="I3294" s="57" t="s">
        <v>28</v>
      </c>
      <c r="J3294" s="57" t="s">
        <v>28</v>
      </c>
      <c r="K3294" s="57">
        <v>117.16</v>
      </c>
    </row>
    <row r="3295" spans="1:11" ht="33.75">
      <c r="A3295" s="54">
        <v>8061</v>
      </c>
      <c r="B3295" s="54" t="s">
        <v>1716</v>
      </c>
      <c r="C3295" s="58" t="s">
        <v>2494</v>
      </c>
      <c r="D3295" s="56">
        <v>7</v>
      </c>
      <c r="E3295" s="56">
        <v>7</v>
      </c>
      <c r="F3295" s="57">
        <v>820.1</v>
      </c>
      <c r="G3295" s="57">
        <v>117.16</v>
      </c>
      <c r="H3295" s="57">
        <v>820.1</v>
      </c>
      <c r="I3295" s="57" t="s">
        <v>28</v>
      </c>
      <c r="J3295" s="57" t="s">
        <v>28</v>
      </c>
      <c r="K3295" s="57">
        <v>117.16</v>
      </c>
    </row>
    <row r="3296" spans="1:11" ht="33.75">
      <c r="A3296" s="54">
        <v>8061</v>
      </c>
      <c r="B3296" s="54" t="s">
        <v>1714</v>
      </c>
      <c r="C3296" s="58" t="s">
        <v>2494</v>
      </c>
      <c r="D3296" s="56">
        <v>7</v>
      </c>
      <c r="E3296" s="56">
        <v>7</v>
      </c>
      <c r="F3296" s="57">
        <v>820.1</v>
      </c>
      <c r="G3296" s="57">
        <v>117.16</v>
      </c>
      <c r="H3296" s="57">
        <v>820.1</v>
      </c>
      <c r="I3296" s="57" t="s">
        <v>28</v>
      </c>
      <c r="J3296" s="57" t="s">
        <v>28</v>
      </c>
      <c r="K3296" s="57">
        <v>117.16</v>
      </c>
    </row>
    <row r="3297" spans="1:11" ht="33.75">
      <c r="A3297" s="54">
        <v>8061</v>
      </c>
      <c r="B3297" s="54" t="s">
        <v>1712</v>
      </c>
      <c r="C3297" s="58" t="s">
        <v>2494</v>
      </c>
      <c r="D3297" s="56">
        <v>7</v>
      </c>
      <c r="E3297" s="56">
        <v>7</v>
      </c>
      <c r="F3297" s="57">
        <v>820.1</v>
      </c>
      <c r="G3297" s="57">
        <v>117.16</v>
      </c>
      <c r="H3297" s="57">
        <v>820.1</v>
      </c>
      <c r="I3297" s="57" t="s">
        <v>28</v>
      </c>
      <c r="J3297" s="57" t="s">
        <v>28</v>
      </c>
      <c r="K3297" s="57">
        <v>117.16</v>
      </c>
    </row>
    <row r="3298" spans="1:11" ht="33.75">
      <c r="A3298" s="54">
        <v>8061</v>
      </c>
      <c r="B3298" s="54" t="s">
        <v>1710</v>
      </c>
      <c r="C3298" s="58" t="s">
        <v>2494</v>
      </c>
      <c r="D3298" s="56">
        <v>7</v>
      </c>
      <c r="E3298" s="56">
        <v>7</v>
      </c>
      <c r="F3298" s="57">
        <v>820.1</v>
      </c>
      <c r="G3298" s="57">
        <v>117.16</v>
      </c>
      <c r="H3298" s="57">
        <v>820.1</v>
      </c>
      <c r="I3298" s="57" t="s">
        <v>28</v>
      </c>
      <c r="J3298" s="57" t="s">
        <v>28</v>
      </c>
      <c r="K3298" s="57">
        <v>117.16</v>
      </c>
    </row>
    <row r="3299" spans="1:11" ht="33.75">
      <c r="A3299" s="54">
        <v>8061</v>
      </c>
      <c r="B3299" s="54" t="s">
        <v>1708</v>
      </c>
      <c r="C3299" s="58" t="s">
        <v>2494</v>
      </c>
      <c r="D3299" s="56">
        <v>7</v>
      </c>
      <c r="E3299" s="56">
        <v>7</v>
      </c>
      <c r="F3299" s="57">
        <v>820.1</v>
      </c>
      <c r="G3299" s="57">
        <v>117.16</v>
      </c>
      <c r="H3299" s="57">
        <v>820.1</v>
      </c>
      <c r="I3299" s="57" t="s">
        <v>28</v>
      </c>
      <c r="J3299" s="57" t="s">
        <v>28</v>
      </c>
      <c r="K3299" s="57">
        <v>117.16</v>
      </c>
    </row>
    <row r="3300" spans="1:11" ht="45">
      <c r="A3300" s="54">
        <v>8062</v>
      </c>
      <c r="B3300" s="54" t="s">
        <v>1776</v>
      </c>
      <c r="C3300" s="58" t="s">
        <v>3102</v>
      </c>
      <c r="D3300" s="56">
        <v>7</v>
      </c>
      <c r="E3300" s="56">
        <v>7</v>
      </c>
      <c r="F3300" s="57">
        <v>795.28</v>
      </c>
      <c r="G3300" s="57">
        <v>113.61</v>
      </c>
      <c r="H3300" s="57">
        <v>795.28</v>
      </c>
      <c r="I3300" s="57" t="s">
        <v>28</v>
      </c>
      <c r="J3300" s="57" t="s">
        <v>28</v>
      </c>
      <c r="K3300" s="57">
        <v>113.61</v>
      </c>
    </row>
    <row r="3301" spans="1:11" ht="45">
      <c r="A3301" s="54">
        <v>8062</v>
      </c>
      <c r="B3301" s="54" t="s">
        <v>1775</v>
      </c>
      <c r="C3301" s="58" t="s">
        <v>3102</v>
      </c>
      <c r="D3301" s="56">
        <v>7</v>
      </c>
      <c r="E3301" s="56">
        <v>7</v>
      </c>
      <c r="F3301" s="57">
        <v>795.28</v>
      </c>
      <c r="G3301" s="57">
        <v>113.61</v>
      </c>
      <c r="H3301" s="57">
        <v>795.28</v>
      </c>
      <c r="I3301" s="57" t="s">
        <v>28</v>
      </c>
      <c r="J3301" s="57" t="s">
        <v>28</v>
      </c>
      <c r="K3301" s="57">
        <v>113.61</v>
      </c>
    </row>
    <row r="3302" spans="1:11" ht="45">
      <c r="A3302" s="54">
        <v>8062</v>
      </c>
      <c r="B3302" s="54" t="s">
        <v>1774</v>
      </c>
      <c r="C3302" s="58" t="s">
        <v>3102</v>
      </c>
      <c r="D3302" s="56">
        <v>7</v>
      </c>
      <c r="E3302" s="56">
        <v>7</v>
      </c>
      <c r="F3302" s="57">
        <v>795.28</v>
      </c>
      <c r="G3302" s="57">
        <v>113.61</v>
      </c>
      <c r="H3302" s="57">
        <v>795.28</v>
      </c>
      <c r="I3302" s="57" t="s">
        <v>28</v>
      </c>
      <c r="J3302" s="57" t="s">
        <v>28</v>
      </c>
      <c r="K3302" s="57">
        <v>113.61</v>
      </c>
    </row>
    <row r="3303" spans="1:11" ht="45">
      <c r="A3303" s="54">
        <v>8062</v>
      </c>
      <c r="B3303" s="54" t="s">
        <v>1773</v>
      </c>
      <c r="C3303" s="58" t="s">
        <v>3102</v>
      </c>
      <c r="D3303" s="56">
        <v>7</v>
      </c>
      <c r="E3303" s="56">
        <v>7</v>
      </c>
      <c r="F3303" s="57">
        <v>795.28</v>
      </c>
      <c r="G3303" s="57">
        <v>113.61</v>
      </c>
      <c r="H3303" s="57">
        <v>795.28</v>
      </c>
      <c r="I3303" s="57" t="s">
        <v>28</v>
      </c>
      <c r="J3303" s="57" t="s">
        <v>28</v>
      </c>
      <c r="K3303" s="57">
        <v>113.61</v>
      </c>
    </row>
    <row r="3304" spans="1:11" ht="45">
      <c r="A3304" s="54">
        <v>8062</v>
      </c>
      <c r="B3304" s="54" t="s">
        <v>1772</v>
      </c>
      <c r="C3304" s="58" t="s">
        <v>3102</v>
      </c>
      <c r="D3304" s="56">
        <v>7</v>
      </c>
      <c r="E3304" s="56">
        <v>7</v>
      </c>
      <c r="F3304" s="57">
        <v>795.28</v>
      </c>
      <c r="G3304" s="57">
        <v>113.61</v>
      </c>
      <c r="H3304" s="57">
        <v>795.28</v>
      </c>
      <c r="I3304" s="57" t="s">
        <v>28</v>
      </c>
      <c r="J3304" s="57" t="s">
        <v>28</v>
      </c>
      <c r="K3304" s="57">
        <v>113.61</v>
      </c>
    </row>
    <row r="3305" spans="1:11" ht="45">
      <c r="A3305" s="54">
        <v>8062</v>
      </c>
      <c r="B3305" s="54" t="s">
        <v>1771</v>
      </c>
      <c r="C3305" s="58" t="s">
        <v>3102</v>
      </c>
      <c r="D3305" s="56">
        <v>7</v>
      </c>
      <c r="E3305" s="56">
        <v>7</v>
      </c>
      <c r="F3305" s="57">
        <v>795.28</v>
      </c>
      <c r="G3305" s="57">
        <v>113.61</v>
      </c>
      <c r="H3305" s="57">
        <v>795.28</v>
      </c>
      <c r="I3305" s="57" t="s">
        <v>28</v>
      </c>
      <c r="J3305" s="57" t="s">
        <v>28</v>
      </c>
      <c r="K3305" s="57">
        <v>113.61</v>
      </c>
    </row>
    <row r="3306" spans="1:11" ht="45">
      <c r="A3306" s="54">
        <v>8062</v>
      </c>
      <c r="B3306" s="54" t="s">
        <v>1770</v>
      </c>
      <c r="C3306" s="58" t="s">
        <v>3102</v>
      </c>
      <c r="D3306" s="56">
        <v>7</v>
      </c>
      <c r="E3306" s="56">
        <v>7</v>
      </c>
      <c r="F3306" s="57">
        <v>795.28</v>
      </c>
      <c r="G3306" s="57">
        <v>113.61</v>
      </c>
      <c r="H3306" s="57">
        <v>795.28</v>
      </c>
      <c r="I3306" s="57" t="s">
        <v>28</v>
      </c>
      <c r="J3306" s="57" t="s">
        <v>28</v>
      </c>
      <c r="K3306" s="57">
        <v>113.61</v>
      </c>
    </row>
    <row r="3307" spans="1:11" ht="45">
      <c r="A3307" s="54">
        <v>8062</v>
      </c>
      <c r="B3307" s="54" t="s">
        <v>1769</v>
      </c>
      <c r="C3307" s="58" t="s">
        <v>3102</v>
      </c>
      <c r="D3307" s="56">
        <v>7</v>
      </c>
      <c r="E3307" s="56">
        <v>7</v>
      </c>
      <c r="F3307" s="57">
        <v>795.28</v>
      </c>
      <c r="G3307" s="57">
        <v>113.61</v>
      </c>
      <c r="H3307" s="57">
        <v>795.28</v>
      </c>
      <c r="I3307" s="57" t="s">
        <v>28</v>
      </c>
      <c r="J3307" s="57" t="s">
        <v>28</v>
      </c>
      <c r="K3307" s="57">
        <v>113.61</v>
      </c>
    </row>
    <row r="3308" spans="1:11" ht="45">
      <c r="A3308" s="54">
        <v>8062</v>
      </c>
      <c r="B3308" s="54" t="s">
        <v>1768</v>
      </c>
      <c r="C3308" s="58" t="s">
        <v>3102</v>
      </c>
      <c r="D3308" s="56">
        <v>7</v>
      </c>
      <c r="E3308" s="56">
        <v>7</v>
      </c>
      <c r="F3308" s="57">
        <v>795.28</v>
      </c>
      <c r="G3308" s="57">
        <v>113.61</v>
      </c>
      <c r="H3308" s="57">
        <v>795.28</v>
      </c>
      <c r="I3308" s="57" t="s">
        <v>28</v>
      </c>
      <c r="J3308" s="57" t="s">
        <v>28</v>
      </c>
      <c r="K3308" s="57">
        <v>113.61</v>
      </c>
    </row>
    <row r="3309" spans="1:11" ht="45">
      <c r="A3309" s="54">
        <v>8062</v>
      </c>
      <c r="B3309" s="54" t="s">
        <v>1767</v>
      </c>
      <c r="C3309" s="58" t="s">
        <v>3102</v>
      </c>
      <c r="D3309" s="56">
        <v>7</v>
      </c>
      <c r="E3309" s="56">
        <v>7</v>
      </c>
      <c r="F3309" s="57">
        <v>795.28</v>
      </c>
      <c r="G3309" s="57">
        <v>113.61</v>
      </c>
      <c r="H3309" s="57">
        <v>795.28</v>
      </c>
      <c r="I3309" s="57" t="s">
        <v>28</v>
      </c>
      <c r="J3309" s="57" t="s">
        <v>28</v>
      </c>
      <c r="K3309" s="57">
        <v>113.61</v>
      </c>
    </row>
    <row r="3310" spans="1:11" ht="45">
      <c r="A3310" s="54">
        <v>8062</v>
      </c>
      <c r="B3310" s="54" t="s">
        <v>1766</v>
      </c>
      <c r="C3310" s="58" t="s">
        <v>3102</v>
      </c>
      <c r="D3310" s="56">
        <v>7</v>
      </c>
      <c r="E3310" s="56">
        <v>7</v>
      </c>
      <c r="F3310" s="57">
        <v>795.28</v>
      </c>
      <c r="G3310" s="57">
        <v>113.61</v>
      </c>
      <c r="H3310" s="57">
        <v>795.28</v>
      </c>
      <c r="I3310" s="57" t="s">
        <v>28</v>
      </c>
      <c r="J3310" s="57" t="s">
        <v>28</v>
      </c>
      <c r="K3310" s="57">
        <v>113.61</v>
      </c>
    </row>
    <row r="3311" spans="1:11" ht="45">
      <c r="A3311" s="54">
        <v>8062</v>
      </c>
      <c r="B3311" s="54" t="s">
        <v>1765</v>
      </c>
      <c r="C3311" s="58" t="s">
        <v>3102</v>
      </c>
      <c r="D3311" s="56">
        <v>7</v>
      </c>
      <c r="E3311" s="56">
        <v>7</v>
      </c>
      <c r="F3311" s="57">
        <v>795.28</v>
      </c>
      <c r="G3311" s="57">
        <v>113.61</v>
      </c>
      <c r="H3311" s="57">
        <v>795.28</v>
      </c>
      <c r="I3311" s="57" t="s">
        <v>28</v>
      </c>
      <c r="J3311" s="57" t="s">
        <v>28</v>
      </c>
      <c r="K3311" s="57">
        <v>113.61</v>
      </c>
    </row>
    <row r="3312" spans="1:11" ht="45">
      <c r="A3312" s="54">
        <v>8062</v>
      </c>
      <c r="B3312" s="54" t="s">
        <v>1764</v>
      </c>
      <c r="C3312" s="58" t="s">
        <v>3102</v>
      </c>
      <c r="D3312" s="56">
        <v>7</v>
      </c>
      <c r="E3312" s="56">
        <v>7</v>
      </c>
      <c r="F3312" s="57">
        <v>795.28</v>
      </c>
      <c r="G3312" s="57">
        <v>113.61</v>
      </c>
      <c r="H3312" s="57">
        <v>795.28</v>
      </c>
      <c r="I3312" s="57" t="s">
        <v>28</v>
      </c>
      <c r="J3312" s="57" t="s">
        <v>28</v>
      </c>
      <c r="K3312" s="57">
        <v>113.61</v>
      </c>
    </row>
    <row r="3313" spans="1:11" ht="45">
      <c r="A3313" s="54">
        <v>8062</v>
      </c>
      <c r="B3313" s="54" t="s">
        <v>1763</v>
      </c>
      <c r="C3313" s="58" t="s">
        <v>3102</v>
      </c>
      <c r="D3313" s="56">
        <v>7</v>
      </c>
      <c r="E3313" s="56">
        <v>7</v>
      </c>
      <c r="F3313" s="57">
        <v>795.28</v>
      </c>
      <c r="G3313" s="57">
        <v>113.61</v>
      </c>
      <c r="H3313" s="57">
        <v>795.28</v>
      </c>
      <c r="I3313" s="57" t="s">
        <v>28</v>
      </c>
      <c r="J3313" s="57" t="s">
        <v>28</v>
      </c>
      <c r="K3313" s="57">
        <v>113.61</v>
      </c>
    </row>
    <row r="3314" spans="1:11" ht="45">
      <c r="A3314" s="54">
        <v>8062</v>
      </c>
      <c r="B3314" s="54" t="s">
        <v>1762</v>
      </c>
      <c r="C3314" s="58" t="s">
        <v>3102</v>
      </c>
      <c r="D3314" s="56">
        <v>7</v>
      </c>
      <c r="E3314" s="56">
        <v>7</v>
      </c>
      <c r="F3314" s="57">
        <v>795.28</v>
      </c>
      <c r="G3314" s="57">
        <v>113.61</v>
      </c>
      <c r="H3314" s="57">
        <v>795.28</v>
      </c>
      <c r="I3314" s="57" t="s">
        <v>28</v>
      </c>
      <c r="J3314" s="57" t="s">
        <v>28</v>
      </c>
      <c r="K3314" s="57">
        <v>113.61</v>
      </c>
    </row>
    <row r="3315" spans="1:11" ht="45">
      <c r="A3315" s="54">
        <v>8062</v>
      </c>
      <c r="B3315" s="54" t="s">
        <v>1761</v>
      </c>
      <c r="C3315" s="58" t="s">
        <v>3102</v>
      </c>
      <c r="D3315" s="56">
        <v>7</v>
      </c>
      <c r="E3315" s="56">
        <v>7</v>
      </c>
      <c r="F3315" s="57">
        <v>795.28</v>
      </c>
      <c r="G3315" s="57">
        <v>113.61</v>
      </c>
      <c r="H3315" s="57">
        <v>795.28</v>
      </c>
      <c r="I3315" s="57" t="s">
        <v>28</v>
      </c>
      <c r="J3315" s="57" t="s">
        <v>28</v>
      </c>
      <c r="K3315" s="57">
        <v>113.61</v>
      </c>
    </row>
    <row r="3316" spans="1:11" ht="45">
      <c r="A3316" s="54">
        <v>8062</v>
      </c>
      <c r="B3316" s="54" t="s">
        <v>1760</v>
      </c>
      <c r="C3316" s="58" t="s">
        <v>3102</v>
      </c>
      <c r="D3316" s="56">
        <v>7</v>
      </c>
      <c r="E3316" s="56">
        <v>7</v>
      </c>
      <c r="F3316" s="57">
        <v>795.28</v>
      </c>
      <c r="G3316" s="57">
        <v>113.61</v>
      </c>
      <c r="H3316" s="57">
        <v>795.28</v>
      </c>
      <c r="I3316" s="57" t="s">
        <v>28</v>
      </c>
      <c r="J3316" s="57" t="s">
        <v>28</v>
      </c>
      <c r="K3316" s="57">
        <v>113.61</v>
      </c>
    </row>
    <row r="3317" spans="1:11" ht="45">
      <c r="A3317" s="54">
        <v>8062</v>
      </c>
      <c r="B3317" s="54" t="s">
        <v>1759</v>
      </c>
      <c r="C3317" s="58" t="s">
        <v>3102</v>
      </c>
      <c r="D3317" s="56">
        <v>7</v>
      </c>
      <c r="E3317" s="56">
        <v>7</v>
      </c>
      <c r="F3317" s="57">
        <v>795.28</v>
      </c>
      <c r="G3317" s="57">
        <v>113.61</v>
      </c>
      <c r="H3317" s="57">
        <v>795.28</v>
      </c>
      <c r="I3317" s="57" t="s">
        <v>28</v>
      </c>
      <c r="J3317" s="57" t="s">
        <v>28</v>
      </c>
      <c r="K3317" s="57">
        <v>113.61</v>
      </c>
    </row>
    <row r="3318" spans="1:11" ht="22.5">
      <c r="A3318" s="54">
        <v>8063</v>
      </c>
      <c r="B3318" s="54" t="s">
        <v>1831</v>
      </c>
      <c r="C3318" s="58" t="s">
        <v>2495</v>
      </c>
      <c r="D3318" s="56">
        <v>7</v>
      </c>
      <c r="E3318" s="56">
        <v>7</v>
      </c>
      <c r="F3318" s="57">
        <v>738.79</v>
      </c>
      <c r="G3318" s="57">
        <v>105.54</v>
      </c>
      <c r="H3318" s="57">
        <v>738.79</v>
      </c>
      <c r="I3318" s="57" t="s">
        <v>28</v>
      </c>
      <c r="J3318" s="57" t="s">
        <v>28</v>
      </c>
      <c r="K3318" s="57">
        <v>105.54</v>
      </c>
    </row>
    <row r="3319" spans="1:11" ht="22.5">
      <c r="A3319" s="54">
        <v>8063</v>
      </c>
      <c r="B3319" s="54" t="s">
        <v>1829</v>
      </c>
      <c r="C3319" s="58" t="s">
        <v>2495</v>
      </c>
      <c r="D3319" s="56">
        <v>7</v>
      </c>
      <c r="E3319" s="56">
        <v>7</v>
      </c>
      <c r="F3319" s="57">
        <v>738.79</v>
      </c>
      <c r="G3319" s="57">
        <v>105.54</v>
      </c>
      <c r="H3319" s="57">
        <v>738.79</v>
      </c>
      <c r="I3319" s="57" t="s">
        <v>28</v>
      </c>
      <c r="J3319" s="57" t="s">
        <v>28</v>
      </c>
      <c r="K3319" s="57">
        <v>105.54</v>
      </c>
    </row>
    <row r="3320" spans="1:11" ht="22.5">
      <c r="A3320" s="54">
        <v>8063</v>
      </c>
      <c r="B3320" s="54" t="s">
        <v>1827</v>
      </c>
      <c r="C3320" s="58" t="s">
        <v>2495</v>
      </c>
      <c r="D3320" s="56">
        <v>7</v>
      </c>
      <c r="E3320" s="56">
        <v>7</v>
      </c>
      <c r="F3320" s="57">
        <v>738.79</v>
      </c>
      <c r="G3320" s="57">
        <v>105.54</v>
      </c>
      <c r="H3320" s="57">
        <v>738.79</v>
      </c>
      <c r="I3320" s="57" t="s">
        <v>28</v>
      </c>
      <c r="J3320" s="57" t="s">
        <v>28</v>
      </c>
      <c r="K3320" s="57">
        <v>105.54</v>
      </c>
    </row>
    <row r="3321" spans="1:11" ht="22.5">
      <c r="A3321" s="54">
        <v>8063</v>
      </c>
      <c r="B3321" s="54" t="s">
        <v>1825</v>
      </c>
      <c r="C3321" s="58" t="s">
        <v>2495</v>
      </c>
      <c r="D3321" s="56">
        <v>7</v>
      </c>
      <c r="E3321" s="56">
        <v>7</v>
      </c>
      <c r="F3321" s="57">
        <v>738.79</v>
      </c>
      <c r="G3321" s="57">
        <v>105.54</v>
      </c>
      <c r="H3321" s="57">
        <v>738.79</v>
      </c>
      <c r="I3321" s="57" t="s">
        <v>28</v>
      </c>
      <c r="J3321" s="57" t="s">
        <v>28</v>
      </c>
      <c r="K3321" s="57">
        <v>105.54</v>
      </c>
    </row>
    <row r="3322" spans="1:11" ht="22.5">
      <c r="A3322" s="54">
        <v>8063</v>
      </c>
      <c r="B3322" s="54" t="s">
        <v>1823</v>
      </c>
      <c r="C3322" s="58" t="s">
        <v>2495</v>
      </c>
      <c r="D3322" s="56">
        <v>7</v>
      </c>
      <c r="E3322" s="56">
        <v>7</v>
      </c>
      <c r="F3322" s="57">
        <v>738.79</v>
      </c>
      <c r="G3322" s="57">
        <v>105.54</v>
      </c>
      <c r="H3322" s="57">
        <v>738.79</v>
      </c>
      <c r="I3322" s="57" t="s">
        <v>28</v>
      </c>
      <c r="J3322" s="57" t="s">
        <v>28</v>
      </c>
      <c r="K3322" s="57">
        <v>105.54</v>
      </c>
    </row>
    <row r="3323" spans="1:11" ht="22.5">
      <c r="A3323" s="54">
        <v>8063</v>
      </c>
      <c r="B3323" s="54" t="s">
        <v>1821</v>
      </c>
      <c r="C3323" s="58" t="s">
        <v>2495</v>
      </c>
      <c r="D3323" s="56">
        <v>7</v>
      </c>
      <c r="E3323" s="56">
        <v>7</v>
      </c>
      <c r="F3323" s="57">
        <v>738.79</v>
      </c>
      <c r="G3323" s="57">
        <v>105.54</v>
      </c>
      <c r="H3323" s="57">
        <v>738.79</v>
      </c>
      <c r="I3323" s="57" t="s">
        <v>28</v>
      </c>
      <c r="J3323" s="57" t="s">
        <v>28</v>
      </c>
      <c r="K3323" s="57">
        <v>105.54</v>
      </c>
    </row>
    <row r="3324" spans="1:11" ht="22.5">
      <c r="A3324" s="54">
        <v>8063</v>
      </c>
      <c r="B3324" s="54" t="s">
        <v>1819</v>
      </c>
      <c r="C3324" s="58" t="s">
        <v>2495</v>
      </c>
      <c r="D3324" s="56">
        <v>7</v>
      </c>
      <c r="E3324" s="56">
        <v>7</v>
      </c>
      <c r="F3324" s="57">
        <v>738.79</v>
      </c>
      <c r="G3324" s="57">
        <v>105.54</v>
      </c>
      <c r="H3324" s="57">
        <v>738.79</v>
      </c>
      <c r="I3324" s="57" t="s">
        <v>28</v>
      </c>
      <c r="J3324" s="57" t="s">
        <v>28</v>
      </c>
      <c r="K3324" s="57">
        <v>105.54</v>
      </c>
    </row>
    <row r="3325" spans="1:11" ht="22.5">
      <c r="A3325" s="54">
        <v>8063</v>
      </c>
      <c r="B3325" s="54" t="s">
        <v>1817</v>
      </c>
      <c r="C3325" s="58" t="s">
        <v>2495</v>
      </c>
      <c r="D3325" s="56">
        <v>7</v>
      </c>
      <c r="E3325" s="56">
        <v>7</v>
      </c>
      <c r="F3325" s="57">
        <v>738.79</v>
      </c>
      <c r="G3325" s="57">
        <v>105.54</v>
      </c>
      <c r="H3325" s="57">
        <v>738.79</v>
      </c>
      <c r="I3325" s="57" t="s">
        <v>28</v>
      </c>
      <c r="J3325" s="57" t="s">
        <v>28</v>
      </c>
      <c r="K3325" s="57">
        <v>105.54</v>
      </c>
    </row>
    <row r="3326" spans="1:11" ht="22.5">
      <c r="A3326" s="54">
        <v>8063</v>
      </c>
      <c r="B3326" s="54" t="s">
        <v>1815</v>
      </c>
      <c r="C3326" s="58" t="s">
        <v>2495</v>
      </c>
      <c r="D3326" s="56">
        <v>7</v>
      </c>
      <c r="E3326" s="56">
        <v>7</v>
      </c>
      <c r="F3326" s="57">
        <v>738.79</v>
      </c>
      <c r="G3326" s="57">
        <v>105.54</v>
      </c>
      <c r="H3326" s="57">
        <v>738.79</v>
      </c>
      <c r="I3326" s="57" t="s">
        <v>28</v>
      </c>
      <c r="J3326" s="57" t="s">
        <v>28</v>
      </c>
      <c r="K3326" s="57">
        <v>105.54</v>
      </c>
    </row>
    <row r="3327" spans="1:11" ht="22.5">
      <c r="A3327" s="54">
        <v>8063</v>
      </c>
      <c r="B3327" s="54" t="s">
        <v>1813</v>
      </c>
      <c r="C3327" s="58" t="s">
        <v>2495</v>
      </c>
      <c r="D3327" s="56">
        <v>7</v>
      </c>
      <c r="E3327" s="56">
        <v>7</v>
      </c>
      <c r="F3327" s="57">
        <v>738.79</v>
      </c>
      <c r="G3327" s="57">
        <v>105.54</v>
      </c>
      <c r="H3327" s="57">
        <v>738.79</v>
      </c>
      <c r="I3327" s="57" t="s">
        <v>28</v>
      </c>
      <c r="J3327" s="57" t="s">
        <v>28</v>
      </c>
      <c r="K3327" s="57">
        <v>105.54</v>
      </c>
    </row>
    <row r="3328" spans="1:11" ht="22.5">
      <c r="A3328" s="54">
        <v>8063</v>
      </c>
      <c r="B3328" s="54" t="s">
        <v>1811</v>
      </c>
      <c r="C3328" s="58" t="s">
        <v>2495</v>
      </c>
      <c r="D3328" s="56">
        <v>7</v>
      </c>
      <c r="E3328" s="56">
        <v>7</v>
      </c>
      <c r="F3328" s="57">
        <v>738.79</v>
      </c>
      <c r="G3328" s="57">
        <v>105.54</v>
      </c>
      <c r="H3328" s="57">
        <v>738.79</v>
      </c>
      <c r="I3328" s="57" t="s">
        <v>28</v>
      </c>
      <c r="J3328" s="57" t="s">
        <v>28</v>
      </c>
      <c r="K3328" s="57">
        <v>105.54</v>
      </c>
    </row>
    <row r="3329" spans="1:11" ht="22.5">
      <c r="A3329" s="54">
        <v>8063</v>
      </c>
      <c r="B3329" s="54" t="s">
        <v>1809</v>
      </c>
      <c r="C3329" s="58" t="s">
        <v>2495</v>
      </c>
      <c r="D3329" s="56">
        <v>7</v>
      </c>
      <c r="E3329" s="56">
        <v>7</v>
      </c>
      <c r="F3329" s="57">
        <v>738.79</v>
      </c>
      <c r="G3329" s="57">
        <v>105.54</v>
      </c>
      <c r="H3329" s="57">
        <v>738.79</v>
      </c>
      <c r="I3329" s="57" t="s">
        <v>28</v>
      </c>
      <c r="J3329" s="57" t="s">
        <v>28</v>
      </c>
      <c r="K3329" s="57">
        <v>105.54</v>
      </c>
    </row>
    <row r="3330" spans="1:11" ht="22.5">
      <c r="A3330" s="54">
        <v>8063</v>
      </c>
      <c r="B3330" s="54" t="s">
        <v>1807</v>
      </c>
      <c r="C3330" s="58" t="s">
        <v>2495</v>
      </c>
      <c r="D3330" s="56">
        <v>7</v>
      </c>
      <c r="E3330" s="56">
        <v>7</v>
      </c>
      <c r="F3330" s="57">
        <v>738.79</v>
      </c>
      <c r="G3330" s="57">
        <v>105.54</v>
      </c>
      <c r="H3330" s="57">
        <v>738.79</v>
      </c>
      <c r="I3330" s="57" t="s">
        <v>28</v>
      </c>
      <c r="J3330" s="57" t="s">
        <v>28</v>
      </c>
      <c r="K3330" s="57">
        <v>105.54</v>
      </c>
    </row>
    <row r="3331" spans="1:11" ht="22.5">
      <c r="A3331" s="54">
        <v>8063</v>
      </c>
      <c r="B3331" s="54" t="s">
        <v>1805</v>
      </c>
      <c r="C3331" s="58" t="s">
        <v>2495</v>
      </c>
      <c r="D3331" s="56">
        <v>7</v>
      </c>
      <c r="E3331" s="56">
        <v>7</v>
      </c>
      <c r="F3331" s="57">
        <v>738.79</v>
      </c>
      <c r="G3331" s="57">
        <v>105.54</v>
      </c>
      <c r="H3331" s="57">
        <v>738.79</v>
      </c>
      <c r="I3331" s="57" t="s">
        <v>28</v>
      </c>
      <c r="J3331" s="57" t="s">
        <v>28</v>
      </c>
      <c r="K3331" s="57">
        <v>105.54</v>
      </c>
    </row>
    <row r="3332" spans="1:11" ht="22.5">
      <c r="A3332" s="54">
        <v>8063</v>
      </c>
      <c r="B3332" s="54" t="s">
        <v>1803</v>
      </c>
      <c r="C3332" s="58" t="s">
        <v>2495</v>
      </c>
      <c r="D3332" s="56">
        <v>7</v>
      </c>
      <c r="E3332" s="56">
        <v>7</v>
      </c>
      <c r="F3332" s="57">
        <v>738.79</v>
      </c>
      <c r="G3332" s="57">
        <v>105.54</v>
      </c>
      <c r="H3332" s="57">
        <v>738.79</v>
      </c>
      <c r="I3332" s="57" t="s">
        <v>28</v>
      </c>
      <c r="J3332" s="57" t="s">
        <v>28</v>
      </c>
      <c r="K3332" s="57">
        <v>105.54</v>
      </c>
    </row>
    <row r="3333" spans="1:11" ht="22.5">
      <c r="A3333" s="54">
        <v>8063</v>
      </c>
      <c r="B3333" s="54" t="s">
        <v>1801</v>
      </c>
      <c r="C3333" s="58" t="s">
        <v>2495</v>
      </c>
      <c r="D3333" s="56">
        <v>7</v>
      </c>
      <c r="E3333" s="56">
        <v>7</v>
      </c>
      <c r="F3333" s="57">
        <v>738.79</v>
      </c>
      <c r="G3333" s="57">
        <v>105.54</v>
      </c>
      <c r="H3333" s="57">
        <v>738.79</v>
      </c>
      <c r="I3333" s="57" t="s">
        <v>28</v>
      </c>
      <c r="J3333" s="57" t="s">
        <v>28</v>
      </c>
      <c r="K3333" s="57">
        <v>105.54</v>
      </c>
    </row>
    <row r="3334" spans="1:11" ht="22.5">
      <c r="A3334" s="54">
        <v>8063</v>
      </c>
      <c r="B3334" s="54" t="s">
        <v>1799</v>
      </c>
      <c r="C3334" s="58" t="s">
        <v>2495</v>
      </c>
      <c r="D3334" s="56">
        <v>7</v>
      </c>
      <c r="E3334" s="56">
        <v>7</v>
      </c>
      <c r="F3334" s="57">
        <v>738.79</v>
      </c>
      <c r="G3334" s="57">
        <v>105.54</v>
      </c>
      <c r="H3334" s="57">
        <v>738.79</v>
      </c>
      <c r="I3334" s="57" t="s">
        <v>28</v>
      </c>
      <c r="J3334" s="57" t="s">
        <v>28</v>
      </c>
      <c r="K3334" s="57">
        <v>105.54</v>
      </c>
    </row>
    <row r="3335" spans="1:11" ht="22.5">
      <c r="A3335" s="54">
        <v>8063</v>
      </c>
      <c r="B3335" s="54" t="s">
        <v>1797</v>
      </c>
      <c r="C3335" s="58" t="s">
        <v>2495</v>
      </c>
      <c r="D3335" s="56">
        <v>7</v>
      </c>
      <c r="E3335" s="56">
        <v>7</v>
      </c>
      <c r="F3335" s="57">
        <v>738.79</v>
      </c>
      <c r="G3335" s="57">
        <v>105.54</v>
      </c>
      <c r="H3335" s="57">
        <v>738.79</v>
      </c>
      <c r="I3335" s="57" t="s">
        <v>28</v>
      </c>
      <c r="J3335" s="57" t="s">
        <v>28</v>
      </c>
      <c r="K3335" s="57">
        <v>105.54</v>
      </c>
    </row>
    <row r="3336" spans="1:11" ht="22.5">
      <c r="A3336" s="54">
        <v>8063</v>
      </c>
      <c r="B3336" s="54" t="s">
        <v>1795</v>
      </c>
      <c r="C3336" s="58" t="s">
        <v>2495</v>
      </c>
      <c r="D3336" s="56">
        <v>7</v>
      </c>
      <c r="E3336" s="56">
        <v>7</v>
      </c>
      <c r="F3336" s="57">
        <v>738.79</v>
      </c>
      <c r="G3336" s="57">
        <v>105.54</v>
      </c>
      <c r="H3336" s="57">
        <v>738.79</v>
      </c>
      <c r="I3336" s="57" t="s">
        <v>28</v>
      </c>
      <c r="J3336" s="57" t="s">
        <v>28</v>
      </c>
      <c r="K3336" s="57">
        <v>105.54</v>
      </c>
    </row>
    <row r="3337" spans="1:11" ht="22.5">
      <c r="A3337" s="54">
        <v>8063</v>
      </c>
      <c r="B3337" s="54" t="s">
        <v>1793</v>
      </c>
      <c r="C3337" s="58" t="s">
        <v>2495</v>
      </c>
      <c r="D3337" s="56">
        <v>7</v>
      </c>
      <c r="E3337" s="56">
        <v>7</v>
      </c>
      <c r="F3337" s="57">
        <v>738.79</v>
      </c>
      <c r="G3337" s="57">
        <v>105.54</v>
      </c>
      <c r="H3337" s="57">
        <v>738.79</v>
      </c>
      <c r="I3337" s="57" t="s">
        <v>28</v>
      </c>
      <c r="J3337" s="57" t="s">
        <v>28</v>
      </c>
      <c r="K3337" s="57">
        <v>105.54</v>
      </c>
    </row>
    <row r="3338" spans="1:11" ht="22.5">
      <c r="A3338" s="54">
        <v>8063</v>
      </c>
      <c r="B3338" s="54" t="s">
        <v>1791</v>
      </c>
      <c r="C3338" s="58" t="s">
        <v>2495</v>
      </c>
      <c r="D3338" s="56">
        <v>7</v>
      </c>
      <c r="E3338" s="56">
        <v>7</v>
      </c>
      <c r="F3338" s="57">
        <v>738.79</v>
      </c>
      <c r="G3338" s="57">
        <v>105.54</v>
      </c>
      <c r="H3338" s="57">
        <v>738.79</v>
      </c>
      <c r="I3338" s="57" t="s">
        <v>28</v>
      </c>
      <c r="J3338" s="57" t="s">
        <v>28</v>
      </c>
      <c r="K3338" s="57">
        <v>105.54</v>
      </c>
    </row>
    <row r="3339" spans="1:11" ht="22.5">
      <c r="A3339" s="54">
        <v>8063</v>
      </c>
      <c r="B3339" s="54" t="s">
        <v>1789</v>
      </c>
      <c r="C3339" s="58" t="s">
        <v>2495</v>
      </c>
      <c r="D3339" s="56">
        <v>7</v>
      </c>
      <c r="E3339" s="56">
        <v>7</v>
      </c>
      <c r="F3339" s="57">
        <v>738.79</v>
      </c>
      <c r="G3339" s="57">
        <v>105.54</v>
      </c>
      <c r="H3339" s="57">
        <v>738.79</v>
      </c>
      <c r="I3339" s="57" t="s">
        <v>28</v>
      </c>
      <c r="J3339" s="57" t="s">
        <v>28</v>
      </c>
      <c r="K3339" s="57">
        <v>105.54</v>
      </c>
    </row>
    <row r="3340" spans="1:11" ht="22.5">
      <c r="A3340" s="54">
        <v>8063</v>
      </c>
      <c r="B3340" s="54" t="s">
        <v>1787</v>
      </c>
      <c r="C3340" s="58" t="s">
        <v>2495</v>
      </c>
      <c r="D3340" s="56">
        <v>7</v>
      </c>
      <c r="E3340" s="56">
        <v>7</v>
      </c>
      <c r="F3340" s="57">
        <v>738.79</v>
      </c>
      <c r="G3340" s="57">
        <v>105.54</v>
      </c>
      <c r="H3340" s="57">
        <v>738.79</v>
      </c>
      <c r="I3340" s="57" t="s">
        <v>28</v>
      </c>
      <c r="J3340" s="57" t="s">
        <v>28</v>
      </c>
      <c r="K3340" s="57">
        <v>105.54</v>
      </c>
    </row>
    <row r="3341" spans="1:11" ht="22.5">
      <c r="A3341" s="54">
        <v>8063</v>
      </c>
      <c r="B3341" s="54" t="s">
        <v>1785</v>
      </c>
      <c r="C3341" s="58" t="s">
        <v>2495</v>
      </c>
      <c r="D3341" s="56">
        <v>7</v>
      </c>
      <c r="E3341" s="56">
        <v>7</v>
      </c>
      <c r="F3341" s="57">
        <v>738.79</v>
      </c>
      <c r="G3341" s="57">
        <v>105.54</v>
      </c>
      <c r="H3341" s="57">
        <v>738.79</v>
      </c>
      <c r="I3341" s="57" t="s">
        <v>28</v>
      </c>
      <c r="J3341" s="57" t="s">
        <v>28</v>
      </c>
      <c r="K3341" s="57">
        <v>105.54</v>
      </c>
    </row>
    <row r="3342" spans="1:11" ht="22.5">
      <c r="A3342" s="54">
        <v>8064</v>
      </c>
      <c r="B3342" s="54" t="s">
        <v>1851</v>
      </c>
      <c r="C3342" s="58" t="s">
        <v>2496</v>
      </c>
      <c r="D3342" s="56">
        <v>7</v>
      </c>
      <c r="E3342" s="56">
        <v>7</v>
      </c>
      <c r="F3342" s="57">
        <v>1389.37</v>
      </c>
      <c r="G3342" s="57">
        <v>198.48</v>
      </c>
      <c r="H3342" s="57">
        <v>1389.37</v>
      </c>
      <c r="I3342" s="57" t="s">
        <v>28</v>
      </c>
      <c r="J3342" s="57" t="s">
        <v>28</v>
      </c>
      <c r="K3342" s="57">
        <v>198.48</v>
      </c>
    </row>
    <row r="3343" spans="1:11" ht="22.5">
      <c r="A3343" s="54">
        <v>8064</v>
      </c>
      <c r="B3343" s="54" t="s">
        <v>1849</v>
      </c>
      <c r="C3343" s="58" t="s">
        <v>2496</v>
      </c>
      <c r="D3343" s="56">
        <v>7</v>
      </c>
      <c r="E3343" s="56">
        <v>7</v>
      </c>
      <c r="F3343" s="57">
        <v>1389.37</v>
      </c>
      <c r="G3343" s="57">
        <v>198.48</v>
      </c>
      <c r="H3343" s="57">
        <v>1389.37</v>
      </c>
      <c r="I3343" s="57" t="s">
        <v>28</v>
      </c>
      <c r="J3343" s="57" t="s">
        <v>28</v>
      </c>
      <c r="K3343" s="57">
        <v>198.48</v>
      </c>
    </row>
    <row r="3344" spans="1:11" ht="22.5">
      <c r="A3344" s="54">
        <v>8064</v>
      </c>
      <c r="B3344" s="54" t="s">
        <v>1847</v>
      </c>
      <c r="C3344" s="58" t="s">
        <v>2496</v>
      </c>
      <c r="D3344" s="56">
        <v>7</v>
      </c>
      <c r="E3344" s="56">
        <v>7</v>
      </c>
      <c r="F3344" s="57">
        <v>1389.37</v>
      </c>
      <c r="G3344" s="57">
        <v>198.48</v>
      </c>
      <c r="H3344" s="57">
        <v>1389.37</v>
      </c>
      <c r="I3344" s="57" t="s">
        <v>28</v>
      </c>
      <c r="J3344" s="57" t="s">
        <v>28</v>
      </c>
      <c r="K3344" s="57">
        <v>198.48</v>
      </c>
    </row>
    <row r="3345" spans="1:11" ht="22.5">
      <c r="A3345" s="54">
        <v>8064</v>
      </c>
      <c r="B3345" s="54" t="s">
        <v>1845</v>
      </c>
      <c r="C3345" s="58" t="s">
        <v>2496</v>
      </c>
      <c r="D3345" s="56">
        <v>7</v>
      </c>
      <c r="E3345" s="56">
        <v>7</v>
      </c>
      <c r="F3345" s="57">
        <v>1389.37</v>
      </c>
      <c r="G3345" s="57">
        <v>198.48</v>
      </c>
      <c r="H3345" s="57">
        <v>1389.37</v>
      </c>
      <c r="I3345" s="57" t="s">
        <v>28</v>
      </c>
      <c r="J3345" s="57" t="s">
        <v>28</v>
      </c>
      <c r="K3345" s="57">
        <v>198.48</v>
      </c>
    </row>
    <row r="3346" spans="1:11" ht="22.5">
      <c r="A3346" s="54">
        <v>8064</v>
      </c>
      <c r="B3346" s="54" t="s">
        <v>1843</v>
      </c>
      <c r="C3346" s="58" t="s">
        <v>2496</v>
      </c>
      <c r="D3346" s="56">
        <v>7</v>
      </c>
      <c r="E3346" s="56">
        <v>7</v>
      </c>
      <c r="F3346" s="57">
        <v>1389.37</v>
      </c>
      <c r="G3346" s="57">
        <v>198.48</v>
      </c>
      <c r="H3346" s="57">
        <v>1389.37</v>
      </c>
      <c r="I3346" s="57" t="s">
        <v>28</v>
      </c>
      <c r="J3346" s="57" t="s">
        <v>28</v>
      </c>
      <c r="K3346" s="57">
        <v>198.48</v>
      </c>
    </row>
    <row r="3347" spans="1:11" ht="22.5">
      <c r="A3347" s="54">
        <v>8064</v>
      </c>
      <c r="B3347" s="54" t="s">
        <v>1841</v>
      </c>
      <c r="C3347" s="58" t="s">
        <v>2496</v>
      </c>
      <c r="D3347" s="56">
        <v>7</v>
      </c>
      <c r="E3347" s="56">
        <v>7</v>
      </c>
      <c r="F3347" s="57">
        <v>1389.37</v>
      </c>
      <c r="G3347" s="57">
        <v>198.48</v>
      </c>
      <c r="H3347" s="57">
        <v>1389.37</v>
      </c>
      <c r="I3347" s="57" t="s">
        <v>28</v>
      </c>
      <c r="J3347" s="57" t="s">
        <v>28</v>
      </c>
      <c r="K3347" s="57">
        <v>198.48</v>
      </c>
    </row>
    <row r="3348" spans="1:11" ht="22.5">
      <c r="A3348" s="54">
        <v>8064</v>
      </c>
      <c r="B3348" s="54" t="s">
        <v>1839</v>
      </c>
      <c r="C3348" s="58" t="s">
        <v>2496</v>
      </c>
      <c r="D3348" s="56">
        <v>7</v>
      </c>
      <c r="E3348" s="56">
        <v>7</v>
      </c>
      <c r="F3348" s="57">
        <v>1389.37</v>
      </c>
      <c r="G3348" s="57">
        <v>198.48</v>
      </c>
      <c r="H3348" s="57">
        <v>1389.37</v>
      </c>
      <c r="I3348" s="57" t="s">
        <v>28</v>
      </c>
      <c r="J3348" s="57" t="s">
        <v>28</v>
      </c>
      <c r="K3348" s="57">
        <v>198.48</v>
      </c>
    </row>
    <row r="3349" spans="1:11" ht="22.5">
      <c r="A3349" s="54">
        <v>8064</v>
      </c>
      <c r="B3349" s="54" t="s">
        <v>1837</v>
      </c>
      <c r="C3349" s="58" t="s">
        <v>2496</v>
      </c>
      <c r="D3349" s="56">
        <v>7</v>
      </c>
      <c r="E3349" s="56">
        <v>7</v>
      </c>
      <c r="F3349" s="57">
        <v>1389.37</v>
      </c>
      <c r="G3349" s="57">
        <v>198.48</v>
      </c>
      <c r="H3349" s="57">
        <v>1389.37</v>
      </c>
      <c r="I3349" s="57" t="s">
        <v>28</v>
      </c>
      <c r="J3349" s="57" t="s">
        <v>28</v>
      </c>
      <c r="K3349" s="57">
        <v>198.48</v>
      </c>
    </row>
    <row r="3350" spans="1:11" ht="22.5">
      <c r="A3350" s="54">
        <v>8065</v>
      </c>
      <c r="B3350" s="54" t="s">
        <v>1869</v>
      </c>
      <c r="C3350" s="58" t="s">
        <v>2497</v>
      </c>
      <c r="D3350" s="56">
        <v>7</v>
      </c>
      <c r="E3350" s="56">
        <v>7</v>
      </c>
      <c r="F3350" s="57">
        <v>819.74</v>
      </c>
      <c r="G3350" s="57">
        <v>117.11</v>
      </c>
      <c r="H3350" s="57">
        <v>819.74</v>
      </c>
      <c r="I3350" s="57" t="s">
        <v>28</v>
      </c>
      <c r="J3350" s="57" t="s">
        <v>28</v>
      </c>
      <c r="K3350" s="57">
        <v>117.11</v>
      </c>
    </row>
    <row r="3351" spans="1:11" ht="22.5">
      <c r="A3351" s="54">
        <v>8065</v>
      </c>
      <c r="B3351" s="54" t="s">
        <v>1867</v>
      </c>
      <c r="C3351" s="58" t="s">
        <v>2497</v>
      </c>
      <c r="D3351" s="56">
        <v>7</v>
      </c>
      <c r="E3351" s="56">
        <v>7</v>
      </c>
      <c r="F3351" s="57">
        <v>819.74</v>
      </c>
      <c r="G3351" s="57">
        <v>117.11</v>
      </c>
      <c r="H3351" s="57">
        <v>819.74</v>
      </c>
      <c r="I3351" s="57" t="s">
        <v>28</v>
      </c>
      <c r="J3351" s="57" t="s">
        <v>28</v>
      </c>
      <c r="K3351" s="57">
        <v>117.11</v>
      </c>
    </row>
    <row r="3352" spans="1:11" ht="22.5">
      <c r="A3352" s="54">
        <v>8065</v>
      </c>
      <c r="B3352" s="54" t="s">
        <v>1865</v>
      </c>
      <c r="C3352" s="58" t="s">
        <v>2497</v>
      </c>
      <c r="D3352" s="56">
        <v>7</v>
      </c>
      <c r="E3352" s="56">
        <v>7</v>
      </c>
      <c r="F3352" s="57">
        <v>819.74</v>
      </c>
      <c r="G3352" s="57">
        <v>117.11</v>
      </c>
      <c r="H3352" s="57">
        <v>819.74</v>
      </c>
      <c r="I3352" s="57" t="s">
        <v>28</v>
      </c>
      <c r="J3352" s="57" t="s">
        <v>28</v>
      </c>
      <c r="K3352" s="57">
        <v>117.11</v>
      </c>
    </row>
    <row r="3353" spans="1:11" ht="22.5">
      <c r="A3353" s="54">
        <v>8065</v>
      </c>
      <c r="B3353" s="54" t="s">
        <v>1863</v>
      </c>
      <c r="C3353" s="58" t="s">
        <v>2497</v>
      </c>
      <c r="D3353" s="56">
        <v>7</v>
      </c>
      <c r="E3353" s="56">
        <v>7</v>
      </c>
      <c r="F3353" s="57">
        <v>819.74</v>
      </c>
      <c r="G3353" s="57">
        <v>117.11</v>
      </c>
      <c r="H3353" s="57">
        <v>819.74</v>
      </c>
      <c r="I3353" s="57" t="s">
        <v>28</v>
      </c>
      <c r="J3353" s="57" t="s">
        <v>28</v>
      </c>
      <c r="K3353" s="57">
        <v>117.11</v>
      </c>
    </row>
    <row r="3354" spans="1:11" ht="22.5">
      <c r="A3354" s="54">
        <v>8065</v>
      </c>
      <c r="B3354" s="54" t="s">
        <v>1861</v>
      </c>
      <c r="C3354" s="58" t="s">
        <v>2497</v>
      </c>
      <c r="D3354" s="56">
        <v>7</v>
      </c>
      <c r="E3354" s="56">
        <v>7</v>
      </c>
      <c r="F3354" s="57">
        <v>819.74</v>
      </c>
      <c r="G3354" s="57">
        <v>117.11</v>
      </c>
      <c r="H3354" s="57">
        <v>819.74</v>
      </c>
      <c r="I3354" s="57" t="s">
        <v>28</v>
      </c>
      <c r="J3354" s="57" t="s">
        <v>28</v>
      </c>
      <c r="K3354" s="57">
        <v>117.11</v>
      </c>
    </row>
    <row r="3355" spans="1:11" ht="22.5">
      <c r="A3355" s="54">
        <v>8065</v>
      </c>
      <c r="B3355" s="54" t="s">
        <v>1859</v>
      </c>
      <c r="C3355" s="58" t="s">
        <v>2497</v>
      </c>
      <c r="D3355" s="56">
        <v>7</v>
      </c>
      <c r="E3355" s="56">
        <v>7</v>
      </c>
      <c r="F3355" s="57">
        <v>819.74</v>
      </c>
      <c r="G3355" s="57">
        <v>117.11</v>
      </c>
      <c r="H3355" s="57">
        <v>819.74</v>
      </c>
      <c r="I3355" s="57" t="s">
        <v>28</v>
      </c>
      <c r="J3355" s="57" t="s">
        <v>28</v>
      </c>
      <c r="K3355" s="57">
        <v>117.11</v>
      </c>
    </row>
    <row r="3356" spans="1:11" ht="22.5">
      <c r="A3356" s="54">
        <v>8065</v>
      </c>
      <c r="B3356" s="54" t="s">
        <v>1857</v>
      </c>
      <c r="C3356" s="58" t="s">
        <v>2497</v>
      </c>
      <c r="D3356" s="56">
        <v>7</v>
      </c>
      <c r="E3356" s="56">
        <v>7</v>
      </c>
      <c r="F3356" s="57">
        <v>819.74</v>
      </c>
      <c r="G3356" s="57">
        <v>117.11</v>
      </c>
      <c r="H3356" s="57">
        <v>819.74</v>
      </c>
      <c r="I3356" s="57" t="s">
        <v>28</v>
      </c>
      <c r="J3356" s="57" t="s">
        <v>28</v>
      </c>
      <c r="K3356" s="57">
        <v>117.11</v>
      </c>
    </row>
    <row r="3357" spans="1:11" ht="22.5">
      <c r="A3357" s="54">
        <v>8065</v>
      </c>
      <c r="B3357" s="54" t="s">
        <v>1855</v>
      </c>
      <c r="C3357" s="58" t="s">
        <v>2497</v>
      </c>
      <c r="D3357" s="56">
        <v>7</v>
      </c>
      <c r="E3357" s="56">
        <v>7</v>
      </c>
      <c r="F3357" s="57">
        <v>819.74</v>
      </c>
      <c r="G3357" s="57">
        <v>117.11</v>
      </c>
      <c r="H3357" s="57">
        <v>819.74</v>
      </c>
      <c r="I3357" s="57" t="s">
        <v>28</v>
      </c>
      <c r="J3357" s="57" t="s">
        <v>28</v>
      </c>
      <c r="K3357" s="57">
        <v>117.11</v>
      </c>
    </row>
    <row r="3358" spans="1:11" ht="33.75">
      <c r="A3358" s="54">
        <v>8066</v>
      </c>
      <c r="B3358" s="54" t="s">
        <v>1887</v>
      </c>
      <c r="C3358" s="58" t="s">
        <v>2498</v>
      </c>
      <c r="D3358" s="56">
        <v>7</v>
      </c>
      <c r="E3358" s="56">
        <v>7</v>
      </c>
      <c r="F3358" s="57">
        <v>805.02</v>
      </c>
      <c r="G3358" s="57">
        <v>115</v>
      </c>
      <c r="H3358" s="57">
        <v>805.02</v>
      </c>
      <c r="I3358" s="57" t="s">
        <v>28</v>
      </c>
      <c r="J3358" s="57" t="s">
        <v>28</v>
      </c>
      <c r="K3358" s="57">
        <v>115</v>
      </c>
    </row>
    <row r="3359" spans="1:11" ht="33.75">
      <c r="A3359" s="54">
        <v>8066</v>
      </c>
      <c r="B3359" s="54" t="s">
        <v>1885</v>
      </c>
      <c r="C3359" s="58" t="s">
        <v>2498</v>
      </c>
      <c r="D3359" s="56">
        <v>7</v>
      </c>
      <c r="E3359" s="56">
        <v>7</v>
      </c>
      <c r="F3359" s="57">
        <v>805.02</v>
      </c>
      <c r="G3359" s="57">
        <v>115</v>
      </c>
      <c r="H3359" s="57">
        <v>805.02</v>
      </c>
      <c r="I3359" s="57" t="s">
        <v>28</v>
      </c>
      <c r="J3359" s="57" t="s">
        <v>28</v>
      </c>
      <c r="K3359" s="57">
        <v>115</v>
      </c>
    </row>
    <row r="3360" spans="1:11" ht="33.75">
      <c r="A3360" s="54">
        <v>8066</v>
      </c>
      <c r="B3360" s="54" t="s">
        <v>1883</v>
      </c>
      <c r="C3360" s="58" t="s">
        <v>2498</v>
      </c>
      <c r="D3360" s="56">
        <v>7</v>
      </c>
      <c r="E3360" s="56">
        <v>7</v>
      </c>
      <c r="F3360" s="57">
        <v>805.02</v>
      </c>
      <c r="G3360" s="57">
        <v>115</v>
      </c>
      <c r="H3360" s="57">
        <v>805.02</v>
      </c>
      <c r="I3360" s="57" t="s">
        <v>28</v>
      </c>
      <c r="J3360" s="57" t="s">
        <v>28</v>
      </c>
      <c r="K3360" s="57">
        <v>115</v>
      </c>
    </row>
    <row r="3361" spans="1:11" ht="33.75">
      <c r="A3361" s="54">
        <v>8066</v>
      </c>
      <c r="B3361" s="54" t="s">
        <v>1881</v>
      </c>
      <c r="C3361" s="58" t="s">
        <v>2498</v>
      </c>
      <c r="D3361" s="56">
        <v>7</v>
      </c>
      <c r="E3361" s="56">
        <v>7</v>
      </c>
      <c r="F3361" s="57">
        <v>805.02</v>
      </c>
      <c r="G3361" s="57">
        <v>115</v>
      </c>
      <c r="H3361" s="57">
        <v>805.02</v>
      </c>
      <c r="I3361" s="57" t="s">
        <v>28</v>
      </c>
      <c r="J3361" s="57" t="s">
        <v>28</v>
      </c>
      <c r="K3361" s="57">
        <v>115</v>
      </c>
    </row>
    <row r="3362" spans="1:11" ht="33.75">
      <c r="A3362" s="54">
        <v>8066</v>
      </c>
      <c r="B3362" s="54" t="s">
        <v>1879</v>
      </c>
      <c r="C3362" s="58" t="s">
        <v>2498</v>
      </c>
      <c r="D3362" s="56">
        <v>7</v>
      </c>
      <c r="E3362" s="56">
        <v>7</v>
      </c>
      <c r="F3362" s="57">
        <v>805.02</v>
      </c>
      <c r="G3362" s="57">
        <v>115</v>
      </c>
      <c r="H3362" s="57">
        <v>805.02</v>
      </c>
      <c r="I3362" s="57" t="s">
        <v>28</v>
      </c>
      <c r="J3362" s="57" t="s">
        <v>28</v>
      </c>
      <c r="K3362" s="57">
        <v>115</v>
      </c>
    </row>
    <row r="3363" spans="1:11" ht="33.75">
      <c r="A3363" s="54">
        <v>8066</v>
      </c>
      <c r="B3363" s="54" t="s">
        <v>1877</v>
      </c>
      <c r="C3363" s="58" t="s">
        <v>2498</v>
      </c>
      <c r="D3363" s="56">
        <v>7</v>
      </c>
      <c r="E3363" s="56">
        <v>7</v>
      </c>
      <c r="F3363" s="57">
        <v>805.02</v>
      </c>
      <c r="G3363" s="57">
        <v>115</v>
      </c>
      <c r="H3363" s="57">
        <v>805.02</v>
      </c>
      <c r="I3363" s="57" t="s">
        <v>28</v>
      </c>
      <c r="J3363" s="57" t="s">
        <v>28</v>
      </c>
      <c r="K3363" s="57">
        <v>115</v>
      </c>
    </row>
    <row r="3364" spans="1:11" ht="33.75">
      <c r="A3364" s="54">
        <v>8066</v>
      </c>
      <c r="B3364" s="54" t="s">
        <v>1875</v>
      </c>
      <c r="C3364" s="58" t="s">
        <v>2498</v>
      </c>
      <c r="D3364" s="56">
        <v>7</v>
      </c>
      <c r="E3364" s="56">
        <v>7</v>
      </c>
      <c r="F3364" s="57">
        <v>805.02</v>
      </c>
      <c r="G3364" s="57">
        <v>115</v>
      </c>
      <c r="H3364" s="57">
        <v>805.02</v>
      </c>
      <c r="I3364" s="57" t="s">
        <v>28</v>
      </c>
      <c r="J3364" s="57" t="s">
        <v>28</v>
      </c>
      <c r="K3364" s="57">
        <v>115</v>
      </c>
    </row>
    <row r="3365" spans="1:11" ht="33.75">
      <c r="A3365" s="54">
        <v>8066</v>
      </c>
      <c r="B3365" s="54" t="s">
        <v>1873</v>
      </c>
      <c r="C3365" s="58" t="s">
        <v>2498</v>
      </c>
      <c r="D3365" s="56">
        <v>7</v>
      </c>
      <c r="E3365" s="56">
        <v>7</v>
      </c>
      <c r="F3365" s="57">
        <v>805.02</v>
      </c>
      <c r="G3365" s="57">
        <v>115</v>
      </c>
      <c r="H3365" s="57">
        <v>805.02</v>
      </c>
      <c r="I3365" s="57" t="s">
        <v>28</v>
      </c>
      <c r="J3365" s="57" t="s">
        <v>28</v>
      </c>
      <c r="K3365" s="57">
        <v>115</v>
      </c>
    </row>
    <row r="3366" spans="1:11" ht="33.75">
      <c r="A3366" s="54">
        <v>8067</v>
      </c>
      <c r="B3366" s="54" t="s">
        <v>1905</v>
      </c>
      <c r="C3366" s="58" t="s">
        <v>2499</v>
      </c>
      <c r="D3366" s="56">
        <v>7</v>
      </c>
      <c r="E3366" s="56">
        <v>7</v>
      </c>
      <c r="F3366" s="57">
        <v>789.08</v>
      </c>
      <c r="G3366" s="57">
        <v>112.73</v>
      </c>
      <c r="H3366" s="57">
        <v>789.08</v>
      </c>
      <c r="I3366" s="57" t="s">
        <v>28</v>
      </c>
      <c r="J3366" s="57" t="s">
        <v>28</v>
      </c>
      <c r="K3366" s="57">
        <v>112.73</v>
      </c>
    </row>
    <row r="3367" spans="1:11" ht="33.75">
      <c r="A3367" s="54">
        <v>8067</v>
      </c>
      <c r="B3367" s="54" t="s">
        <v>1903</v>
      </c>
      <c r="C3367" s="58" t="s">
        <v>2499</v>
      </c>
      <c r="D3367" s="56">
        <v>7</v>
      </c>
      <c r="E3367" s="56">
        <v>7</v>
      </c>
      <c r="F3367" s="57">
        <v>789.08</v>
      </c>
      <c r="G3367" s="57">
        <v>112.73</v>
      </c>
      <c r="H3367" s="57">
        <v>789.08</v>
      </c>
      <c r="I3367" s="57" t="s">
        <v>28</v>
      </c>
      <c r="J3367" s="57" t="s">
        <v>28</v>
      </c>
      <c r="K3367" s="57">
        <v>112.73</v>
      </c>
    </row>
    <row r="3368" spans="1:11" ht="33.75">
      <c r="A3368" s="54">
        <v>8067</v>
      </c>
      <c r="B3368" s="54" t="s">
        <v>1901</v>
      </c>
      <c r="C3368" s="58" t="s">
        <v>2499</v>
      </c>
      <c r="D3368" s="56">
        <v>7</v>
      </c>
      <c r="E3368" s="56">
        <v>7</v>
      </c>
      <c r="F3368" s="57">
        <v>789.08</v>
      </c>
      <c r="G3368" s="57">
        <v>112.73</v>
      </c>
      <c r="H3368" s="57">
        <v>789.08</v>
      </c>
      <c r="I3368" s="57" t="s">
        <v>28</v>
      </c>
      <c r="J3368" s="57" t="s">
        <v>28</v>
      </c>
      <c r="K3368" s="57">
        <v>112.73</v>
      </c>
    </row>
    <row r="3369" spans="1:11" ht="33.75">
      <c r="A3369" s="54">
        <v>8067</v>
      </c>
      <c r="B3369" s="54" t="s">
        <v>1899</v>
      </c>
      <c r="C3369" s="58" t="s">
        <v>2499</v>
      </c>
      <c r="D3369" s="56">
        <v>7</v>
      </c>
      <c r="E3369" s="56">
        <v>7</v>
      </c>
      <c r="F3369" s="57">
        <v>789.08</v>
      </c>
      <c r="G3369" s="57">
        <v>112.73</v>
      </c>
      <c r="H3369" s="57">
        <v>789.08</v>
      </c>
      <c r="I3369" s="57" t="s">
        <v>28</v>
      </c>
      <c r="J3369" s="57" t="s">
        <v>28</v>
      </c>
      <c r="K3369" s="57">
        <v>112.73</v>
      </c>
    </row>
    <row r="3370" spans="1:11" ht="33.75">
      <c r="A3370" s="54">
        <v>8067</v>
      </c>
      <c r="B3370" s="54" t="s">
        <v>1897</v>
      </c>
      <c r="C3370" s="58" t="s">
        <v>2499</v>
      </c>
      <c r="D3370" s="56">
        <v>7</v>
      </c>
      <c r="E3370" s="56">
        <v>7</v>
      </c>
      <c r="F3370" s="57">
        <v>789.08</v>
      </c>
      <c r="G3370" s="57">
        <v>112.73</v>
      </c>
      <c r="H3370" s="57">
        <v>789.08</v>
      </c>
      <c r="I3370" s="57" t="s">
        <v>28</v>
      </c>
      <c r="J3370" s="57" t="s">
        <v>28</v>
      </c>
      <c r="K3370" s="57">
        <v>112.73</v>
      </c>
    </row>
    <row r="3371" spans="1:11" ht="33.75">
      <c r="A3371" s="54">
        <v>8067</v>
      </c>
      <c r="B3371" s="54" t="s">
        <v>1895</v>
      </c>
      <c r="C3371" s="58" t="s">
        <v>2499</v>
      </c>
      <c r="D3371" s="56">
        <v>7</v>
      </c>
      <c r="E3371" s="56">
        <v>7</v>
      </c>
      <c r="F3371" s="57">
        <v>789.08</v>
      </c>
      <c r="G3371" s="57">
        <v>112.73</v>
      </c>
      <c r="H3371" s="57">
        <v>789.08</v>
      </c>
      <c r="I3371" s="57" t="s">
        <v>28</v>
      </c>
      <c r="J3371" s="57" t="s">
        <v>28</v>
      </c>
      <c r="K3371" s="57">
        <v>112.73</v>
      </c>
    </row>
    <row r="3372" spans="1:11" ht="33.75">
      <c r="A3372" s="54">
        <v>8067</v>
      </c>
      <c r="B3372" s="54" t="s">
        <v>1893</v>
      </c>
      <c r="C3372" s="58" t="s">
        <v>2499</v>
      </c>
      <c r="D3372" s="56">
        <v>7</v>
      </c>
      <c r="E3372" s="56">
        <v>7</v>
      </c>
      <c r="F3372" s="57">
        <v>789.08</v>
      </c>
      <c r="G3372" s="57">
        <v>112.73</v>
      </c>
      <c r="H3372" s="57">
        <v>789.08</v>
      </c>
      <c r="I3372" s="57" t="s">
        <v>28</v>
      </c>
      <c r="J3372" s="57" t="s">
        <v>28</v>
      </c>
      <c r="K3372" s="57">
        <v>112.73</v>
      </c>
    </row>
    <row r="3373" spans="1:11" ht="33.75">
      <c r="A3373" s="54">
        <v>8067</v>
      </c>
      <c r="B3373" s="54" t="s">
        <v>1891</v>
      </c>
      <c r="C3373" s="58" t="s">
        <v>2499</v>
      </c>
      <c r="D3373" s="56">
        <v>7</v>
      </c>
      <c r="E3373" s="56">
        <v>7</v>
      </c>
      <c r="F3373" s="57">
        <v>789.08</v>
      </c>
      <c r="G3373" s="57">
        <v>112.73</v>
      </c>
      <c r="H3373" s="57">
        <v>789.08</v>
      </c>
      <c r="I3373" s="57" t="s">
        <v>28</v>
      </c>
      <c r="J3373" s="57" t="s">
        <v>28</v>
      </c>
      <c r="K3373" s="57">
        <v>112.73</v>
      </c>
    </row>
    <row r="3374" spans="1:11" ht="33.75">
      <c r="A3374" s="54">
        <v>8068</v>
      </c>
      <c r="B3374" s="54" t="s">
        <v>1931</v>
      </c>
      <c r="C3374" s="58" t="s">
        <v>2500</v>
      </c>
      <c r="D3374" s="56">
        <v>7</v>
      </c>
      <c r="E3374" s="56">
        <v>7</v>
      </c>
      <c r="F3374" s="57">
        <v>734.05</v>
      </c>
      <c r="G3374" s="57">
        <v>104.86</v>
      </c>
      <c r="H3374" s="57">
        <v>734.05</v>
      </c>
      <c r="I3374" s="57" t="s">
        <v>28</v>
      </c>
      <c r="J3374" s="57" t="s">
        <v>28</v>
      </c>
      <c r="K3374" s="57">
        <v>104.86</v>
      </c>
    </row>
    <row r="3375" spans="1:11" ht="33.75">
      <c r="A3375" s="54">
        <v>8068</v>
      </c>
      <c r="B3375" s="54" t="s">
        <v>1929</v>
      </c>
      <c r="C3375" s="58" t="s">
        <v>2500</v>
      </c>
      <c r="D3375" s="56">
        <v>7</v>
      </c>
      <c r="E3375" s="56">
        <v>7</v>
      </c>
      <c r="F3375" s="57">
        <v>734.05</v>
      </c>
      <c r="G3375" s="57">
        <v>104.86</v>
      </c>
      <c r="H3375" s="57">
        <v>734.05</v>
      </c>
      <c r="I3375" s="57" t="s">
        <v>28</v>
      </c>
      <c r="J3375" s="57" t="s">
        <v>28</v>
      </c>
      <c r="K3375" s="57">
        <v>104.86</v>
      </c>
    </row>
    <row r="3376" spans="1:11" ht="33.75">
      <c r="A3376" s="54">
        <v>8068</v>
      </c>
      <c r="B3376" s="54" t="s">
        <v>1927</v>
      </c>
      <c r="C3376" s="58" t="s">
        <v>2500</v>
      </c>
      <c r="D3376" s="56">
        <v>7</v>
      </c>
      <c r="E3376" s="56">
        <v>7</v>
      </c>
      <c r="F3376" s="57">
        <v>734.05</v>
      </c>
      <c r="G3376" s="57">
        <v>104.86</v>
      </c>
      <c r="H3376" s="57">
        <v>734.05</v>
      </c>
      <c r="I3376" s="57" t="s">
        <v>28</v>
      </c>
      <c r="J3376" s="57" t="s">
        <v>28</v>
      </c>
      <c r="K3376" s="57">
        <v>104.86</v>
      </c>
    </row>
    <row r="3377" spans="1:11" ht="33.75">
      <c r="A3377" s="54">
        <v>8068</v>
      </c>
      <c r="B3377" s="54" t="s">
        <v>1925</v>
      </c>
      <c r="C3377" s="58" t="s">
        <v>2500</v>
      </c>
      <c r="D3377" s="56">
        <v>7</v>
      </c>
      <c r="E3377" s="56">
        <v>7</v>
      </c>
      <c r="F3377" s="57">
        <v>734.05</v>
      </c>
      <c r="G3377" s="57">
        <v>104.86</v>
      </c>
      <c r="H3377" s="57">
        <v>734.05</v>
      </c>
      <c r="I3377" s="57" t="s">
        <v>28</v>
      </c>
      <c r="J3377" s="57" t="s">
        <v>28</v>
      </c>
      <c r="K3377" s="57">
        <v>104.86</v>
      </c>
    </row>
    <row r="3378" spans="1:11" ht="33.75">
      <c r="A3378" s="54">
        <v>8068</v>
      </c>
      <c r="B3378" s="54" t="s">
        <v>1923</v>
      </c>
      <c r="C3378" s="58" t="s">
        <v>2500</v>
      </c>
      <c r="D3378" s="56">
        <v>7</v>
      </c>
      <c r="E3378" s="56">
        <v>7</v>
      </c>
      <c r="F3378" s="57">
        <v>734.05</v>
      </c>
      <c r="G3378" s="57">
        <v>104.86</v>
      </c>
      <c r="H3378" s="57">
        <v>734.05</v>
      </c>
      <c r="I3378" s="57" t="s">
        <v>28</v>
      </c>
      <c r="J3378" s="57" t="s">
        <v>28</v>
      </c>
      <c r="K3378" s="57">
        <v>104.86</v>
      </c>
    </row>
    <row r="3379" spans="1:11" ht="33.75">
      <c r="A3379" s="54">
        <v>8068</v>
      </c>
      <c r="B3379" s="54" t="s">
        <v>1921</v>
      </c>
      <c r="C3379" s="58" t="s">
        <v>2500</v>
      </c>
      <c r="D3379" s="56">
        <v>7</v>
      </c>
      <c r="E3379" s="56">
        <v>7</v>
      </c>
      <c r="F3379" s="57">
        <v>734.05</v>
      </c>
      <c r="G3379" s="57">
        <v>104.86</v>
      </c>
      <c r="H3379" s="57">
        <v>734.05</v>
      </c>
      <c r="I3379" s="57" t="s">
        <v>28</v>
      </c>
      <c r="J3379" s="57" t="s">
        <v>28</v>
      </c>
      <c r="K3379" s="57">
        <v>104.86</v>
      </c>
    </row>
    <row r="3380" spans="1:11" ht="33.75">
      <c r="A3380" s="54">
        <v>8068</v>
      </c>
      <c r="B3380" s="54" t="s">
        <v>1919</v>
      </c>
      <c r="C3380" s="58" t="s">
        <v>2500</v>
      </c>
      <c r="D3380" s="56">
        <v>7</v>
      </c>
      <c r="E3380" s="56">
        <v>7</v>
      </c>
      <c r="F3380" s="57">
        <v>734.05</v>
      </c>
      <c r="G3380" s="57">
        <v>104.86</v>
      </c>
      <c r="H3380" s="57">
        <v>734.05</v>
      </c>
      <c r="I3380" s="57" t="s">
        <v>28</v>
      </c>
      <c r="J3380" s="57" t="s">
        <v>28</v>
      </c>
      <c r="K3380" s="57">
        <v>104.86</v>
      </c>
    </row>
    <row r="3381" spans="1:11" ht="33.75">
      <c r="A3381" s="54">
        <v>8068</v>
      </c>
      <c r="B3381" s="54" t="s">
        <v>1917</v>
      </c>
      <c r="C3381" s="58" t="s">
        <v>2500</v>
      </c>
      <c r="D3381" s="56">
        <v>7</v>
      </c>
      <c r="E3381" s="56">
        <v>7</v>
      </c>
      <c r="F3381" s="57">
        <v>734.05</v>
      </c>
      <c r="G3381" s="57">
        <v>104.86</v>
      </c>
      <c r="H3381" s="57">
        <v>734.05</v>
      </c>
      <c r="I3381" s="57" t="s">
        <v>28</v>
      </c>
      <c r="J3381" s="57" t="s">
        <v>28</v>
      </c>
      <c r="K3381" s="57">
        <v>104.86</v>
      </c>
    </row>
    <row r="3382" spans="1:11" ht="33.75">
      <c r="A3382" s="54">
        <v>8068</v>
      </c>
      <c r="B3382" s="54" t="s">
        <v>1915</v>
      </c>
      <c r="C3382" s="58" t="s">
        <v>2500</v>
      </c>
      <c r="D3382" s="56">
        <v>7</v>
      </c>
      <c r="E3382" s="56">
        <v>7</v>
      </c>
      <c r="F3382" s="57">
        <v>734.05</v>
      </c>
      <c r="G3382" s="57">
        <v>104.86</v>
      </c>
      <c r="H3382" s="57">
        <v>734.05</v>
      </c>
      <c r="I3382" s="57" t="s">
        <v>28</v>
      </c>
      <c r="J3382" s="57" t="s">
        <v>28</v>
      </c>
      <c r="K3382" s="57">
        <v>104.86</v>
      </c>
    </row>
    <row r="3383" spans="1:11" ht="33.75">
      <c r="A3383" s="54">
        <v>8068</v>
      </c>
      <c r="B3383" s="54" t="s">
        <v>1913</v>
      </c>
      <c r="C3383" s="58" t="s">
        <v>2500</v>
      </c>
      <c r="D3383" s="56">
        <v>7</v>
      </c>
      <c r="E3383" s="56">
        <v>7</v>
      </c>
      <c r="F3383" s="57">
        <v>734.05</v>
      </c>
      <c r="G3383" s="57">
        <v>104.86</v>
      </c>
      <c r="H3383" s="57">
        <v>734.05</v>
      </c>
      <c r="I3383" s="57" t="s">
        <v>28</v>
      </c>
      <c r="J3383" s="57" t="s">
        <v>28</v>
      </c>
      <c r="K3383" s="57">
        <v>104.86</v>
      </c>
    </row>
    <row r="3384" spans="1:11" ht="33.75">
      <c r="A3384" s="54">
        <v>8068</v>
      </c>
      <c r="B3384" s="54" t="s">
        <v>1911</v>
      </c>
      <c r="C3384" s="58" t="s">
        <v>2500</v>
      </c>
      <c r="D3384" s="56">
        <v>7</v>
      </c>
      <c r="E3384" s="56">
        <v>7</v>
      </c>
      <c r="F3384" s="57">
        <v>734.05</v>
      </c>
      <c r="G3384" s="57">
        <v>104.86</v>
      </c>
      <c r="H3384" s="57">
        <v>734.05</v>
      </c>
      <c r="I3384" s="57" t="s">
        <v>28</v>
      </c>
      <c r="J3384" s="57" t="s">
        <v>28</v>
      </c>
      <c r="K3384" s="57">
        <v>104.86</v>
      </c>
    </row>
    <row r="3385" spans="1:11" ht="33.75">
      <c r="A3385" s="54">
        <v>8068</v>
      </c>
      <c r="B3385" s="54" t="s">
        <v>1909</v>
      </c>
      <c r="C3385" s="58" t="s">
        <v>2500</v>
      </c>
      <c r="D3385" s="56">
        <v>7</v>
      </c>
      <c r="E3385" s="56">
        <v>7</v>
      </c>
      <c r="F3385" s="57">
        <v>734.05</v>
      </c>
      <c r="G3385" s="57">
        <v>104.86</v>
      </c>
      <c r="H3385" s="57">
        <v>734.05</v>
      </c>
      <c r="I3385" s="57" t="s">
        <v>28</v>
      </c>
      <c r="J3385" s="57" t="s">
        <v>28</v>
      </c>
      <c r="K3385" s="57">
        <v>104.86</v>
      </c>
    </row>
    <row r="3386" spans="1:11" ht="33.75">
      <c r="A3386" s="54">
        <v>8069</v>
      </c>
      <c r="B3386" s="54" t="s">
        <v>1941</v>
      </c>
      <c r="C3386" s="58" t="s">
        <v>2501</v>
      </c>
      <c r="D3386" s="56">
        <v>7</v>
      </c>
      <c r="E3386" s="56">
        <v>7</v>
      </c>
      <c r="F3386" s="57">
        <v>921.84</v>
      </c>
      <c r="G3386" s="57">
        <v>131.69</v>
      </c>
      <c r="H3386" s="57">
        <v>921.84</v>
      </c>
      <c r="I3386" s="57" t="s">
        <v>28</v>
      </c>
      <c r="J3386" s="57" t="s">
        <v>28</v>
      </c>
      <c r="K3386" s="57">
        <v>131.69</v>
      </c>
    </row>
    <row r="3387" spans="1:11" ht="33.75">
      <c r="A3387" s="54">
        <v>8069</v>
      </c>
      <c r="B3387" s="54" t="s">
        <v>1939</v>
      </c>
      <c r="C3387" s="58" t="s">
        <v>2501</v>
      </c>
      <c r="D3387" s="56">
        <v>7</v>
      </c>
      <c r="E3387" s="56">
        <v>7</v>
      </c>
      <c r="F3387" s="57">
        <v>921.84</v>
      </c>
      <c r="G3387" s="57">
        <v>131.69</v>
      </c>
      <c r="H3387" s="57">
        <v>921.84</v>
      </c>
      <c r="I3387" s="57" t="s">
        <v>28</v>
      </c>
      <c r="J3387" s="57" t="s">
        <v>28</v>
      </c>
      <c r="K3387" s="57">
        <v>131.69</v>
      </c>
    </row>
    <row r="3388" spans="1:11" ht="33.75">
      <c r="A3388" s="54">
        <v>8069</v>
      </c>
      <c r="B3388" s="54" t="s">
        <v>1937</v>
      </c>
      <c r="C3388" s="58" t="s">
        <v>2501</v>
      </c>
      <c r="D3388" s="56">
        <v>7</v>
      </c>
      <c r="E3388" s="56">
        <v>7</v>
      </c>
      <c r="F3388" s="57">
        <v>921.84</v>
      </c>
      <c r="G3388" s="57">
        <v>131.69</v>
      </c>
      <c r="H3388" s="57">
        <v>921.84</v>
      </c>
      <c r="I3388" s="57" t="s">
        <v>28</v>
      </c>
      <c r="J3388" s="57" t="s">
        <v>28</v>
      </c>
      <c r="K3388" s="57">
        <v>131.69</v>
      </c>
    </row>
    <row r="3389" spans="1:11" ht="33.75">
      <c r="A3389" s="54">
        <v>8069</v>
      </c>
      <c r="B3389" s="54" t="s">
        <v>1935</v>
      </c>
      <c r="C3389" s="58" t="s">
        <v>2501</v>
      </c>
      <c r="D3389" s="56">
        <v>7</v>
      </c>
      <c r="E3389" s="56">
        <v>7</v>
      </c>
      <c r="F3389" s="57">
        <v>921.84</v>
      </c>
      <c r="G3389" s="57">
        <v>131.69</v>
      </c>
      <c r="H3389" s="57">
        <v>921.84</v>
      </c>
      <c r="I3389" s="57" t="s">
        <v>28</v>
      </c>
      <c r="J3389" s="57" t="s">
        <v>28</v>
      </c>
      <c r="K3389" s="57">
        <v>131.69</v>
      </c>
    </row>
    <row r="3390" spans="1:11" ht="22.5">
      <c r="A3390" s="54">
        <v>8070</v>
      </c>
      <c r="B3390" s="54" t="s">
        <v>1977</v>
      </c>
      <c r="C3390" s="58" t="s">
        <v>2502</v>
      </c>
      <c r="D3390" s="56">
        <v>7</v>
      </c>
      <c r="E3390" s="56">
        <v>7</v>
      </c>
      <c r="F3390" s="57">
        <v>709.63</v>
      </c>
      <c r="G3390" s="57">
        <v>101.38</v>
      </c>
      <c r="H3390" s="57">
        <v>709.63</v>
      </c>
      <c r="I3390" s="57" t="s">
        <v>28</v>
      </c>
      <c r="J3390" s="57" t="s">
        <v>28</v>
      </c>
      <c r="K3390" s="57">
        <v>101.38</v>
      </c>
    </row>
    <row r="3391" spans="1:11" ht="22.5">
      <c r="A3391" s="54">
        <v>8070</v>
      </c>
      <c r="B3391" s="54" t="s">
        <v>1975</v>
      </c>
      <c r="C3391" s="58" t="s">
        <v>2502</v>
      </c>
      <c r="D3391" s="56">
        <v>7</v>
      </c>
      <c r="E3391" s="56">
        <v>7</v>
      </c>
      <c r="F3391" s="57">
        <v>709.63</v>
      </c>
      <c r="G3391" s="57">
        <v>101.38</v>
      </c>
      <c r="H3391" s="57">
        <v>709.63</v>
      </c>
      <c r="I3391" s="57" t="s">
        <v>28</v>
      </c>
      <c r="J3391" s="57" t="s">
        <v>28</v>
      </c>
      <c r="K3391" s="57">
        <v>101.38</v>
      </c>
    </row>
    <row r="3392" spans="1:11" ht="22.5">
      <c r="A3392" s="54">
        <v>8070</v>
      </c>
      <c r="B3392" s="54" t="s">
        <v>1973</v>
      </c>
      <c r="C3392" s="58" t="s">
        <v>2502</v>
      </c>
      <c r="D3392" s="56">
        <v>7</v>
      </c>
      <c r="E3392" s="56">
        <v>7</v>
      </c>
      <c r="F3392" s="57">
        <v>709.63</v>
      </c>
      <c r="G3392" s="57">
        <v>101.38</v>
      </c>
      <c r="H3392" s="57">
        <v>709.63</v>
      </c>
      <c r="I3392" s="57" t="s">
        <v>28</v>
      </c>
      <c r="J3392" s="57" t="s">
        <v>28</v>
      </c>
      <c r="K3392" s="57">
        <v>101.38</v>
      </c>
    </row>
    <row r="3393" spans="1:11" ht="22.5">
      <c r="A3393" s="54">
        <v>8070</v>
      </c>
      <c r="B3393" s="54" t="s">
        <v>1971</v>
      </c>
      <c r="C3393" s="58" t="s">
        <v>2502</v>
      </c>
      <c r="D3393" s="56">
        <v>7</v>
      </c>
      <c r="E3393" s="56">
        <v>7</v>
      </c>
      <c r="F3393" s="57">
        <v>709.63</v>
      </c>
      <c r="G3393" s="57">
        <v>101.38</v>
      </c>
      <c r="H3393" s="57">
        <v>709.63</v>
      </c>
      <c r="I3393" s="57" t="s">
        <v>28</v>
      </c>
      <c r="J3393" s="57" t="s">
        <v>28</v>
      </c>
      <c r="K3393" s="57">
        <v>101.38</v>
      </c>
    </row>
    <row r="3394" spans="1:11" ht="22.5">
      <c r="A3394" s="54">
        <v>8070</v>
      </c>
      <c r="B3394" s="54" t="s">
        <v>1969</v>
      </c>
      <c r="C3394" s="58" t="s">
        <v>2502</v>
      </c>
      <c r="D3394" s="56">
        <v>7</v>
      </c>
      <c r="E3394" s="56">
        <v>7</v>
      </c>
      <c r="F3394" s="57">
        <v>709.63</v>
      </c>
      <c r="G3394" s="57">
        <v>101.38</v>
      </c>
      <c r="H3394" s="57">
        <v>709.63</v>
      </c>
      <c r="I3394" s="57" t="s">
        <v>28</v>
      </c>
      <c r="J3394" s="57" t="s">
        <v>28</v>
      </c>
      <c r="K3394" s="57">
        <v>101.38</v>
      </c>
    </row>
    <row r="3395" spans="1:11" ht="22.5">
      <c r="A3395" s="54">
        <v>8070</v>
      </c>
      <c r="B3395" s="54" t="s">
        <v>1967</v>
      </c>
      <c r="C3395" s="58" t="s">
        <v>2502</v>
      </c>
      <c r="D3395" s="56">
        <v>7</v>
      </c>
      <c r="E3395" s="56">
        <v>7</v>
      </c>
      <c r="F3395" s="57">
        <v>709.63</v>
      </c>
      <c r="G3395" s="57">
        <v>101.38</v>
      </c>
      <c r="H3395" s="57">
        <v>709.63</v>
      </c>
      <c r="I3395" s="57" t="s">
        <v>28</v>
      </c>
      <c r="J3395" s="57" t="s">
        <v>28</v>
      </c>
      <c r="K3395" s="57">
        <v>101.38</v>
      </c>
    </row>
    <row r="3396" spans="1:11" ht="22.5">
      <c r="A3396" s="54">
        <v>8070</v>
      </c>
      <c r="B3396" s="54" t="s">
        <v>1965</v>
      </c>
      <c r="C3396" s="58" t="s">
        <v>2502</v>
      </c>
      <c r="D3396" s="56">
        <v>7</v>
      </c>
      <c r="E3396" s="56">
        <v>7</v>
      </c>
      <c r="F3396" s="57">
        <v>709.63</v>
      </c>
      <c r="G3396" s="57">
        <v>101.38</v>
      </c>
      <c r="H3396" s="57">
        <v>709.63</v>
      </c>
      <c r="I3396" s="57" t="s">
        <v>28</v>
      </c>
      <c r="J3396" s="57" t="s">
        <v>28</v>
      </c>
      <c r="K3396" s="57">
        <v>101.38</v>
      </c>
    </row>
    <row r="3397" spans="1:11" ht="22.5">
      <c r="A3397" s="54">
        <v>8070</v>
      </c>
      <c r="B3397" s="54" t="s">
        <v>1963</v>
      </c>
      <c r="C3397" s="58" t="s">
        <v>2502</v>
      </c>
      <c r="D3397" s="56">
        <v>7</v>
      </c>
      <c r="E3397" s="56">
        <v>7</v>
      </c>
      <c r="F3397" s="57">
        <v>709.63</v>
      </c>
      <c r="G3397" s="57">
        <v>101.38</v>
      </c>
      <c r="H3397" s="57">
        <v>709.63</v>
      </c>
      <c r="I3397" s="57" t="s">
        <v>28</v>
      </c>
      <c r="J3397" s="57" t="s">
        <v>28</v>
      </c>
      <c r="K3397" s="57">
        <v>101.38</v>
      </c>
    </row>
    <row r="3398" spans="1:11" ht="22.5">
      <c r="A3398" s="54">
        <v>8070</v>
      </c>
      <c r="B3398" s="54" t="s">
        <v>1961</v>
      </c>
      <c r="C3398" s="58" t="s">
        <v>2502</v>
      </c>
      <c r="D3398" s="56">
        <v>7</v>
      </c>
      <c r="E3398" s="56">
        <v>7</v>
      </c>
      <c r="F3398" s="57">
        <v>709.63</v>
      </c>
      <c r="G3398" s="57">
        <v>101.38</v>
      </c>
      <c r="H3398" s="57">
        <v>709.63</v>
      </c>
      <c r="I3398" s="57" t="s">
        <v>28</v>
      </c>
      <c r="J3398" s="57" t="s">
        <v>28</v>
      </c>
      <c r="K3398" s="57">
        <v>101.38</v>
      </c>
    </row>
    <row r="3399" spans="1:11" ht="22.5">
      <c r="A3399" s="54">
        <v>8070</v>
      </c>
      <c r="B3399" s="54" t="s">
        <v>1959</v>
      </c>
      <c r="C3399" s="58" t="s">
        <v>2502</v>
      </c>
      <c r="D3399" s="56">
        <v>7</v>
      </c>
      <c r="E3399" s="56">
        <v>7</v>
      </c>
      <c r="F3399" s="57">
        <v>709.63</v>
      </c>
      <c r="G3399" s="57">
        <v>101.38</v>
      </c>
      <c r="H3399" s="57">
        <v>709.63</v>
      </c>
      <c r="I3399" s="57" t="s">
        <v>28</v>
      </c>
      <c r="J3399" s="57" t="s">
        <v>28</v>
      </c>
      <c r="K3399" s="57">
        <v>101.38</v>
      </c>
    </row>
    <row r="3400" spans="1:11" ht="22.5">
      <c r="A3400" s="54">
        <v>8070</v>
      </c>
      <c r="B3400" s="54" t="s">
        <v>1957</v>
      </c>
      <c r="C3400" s="58" t="s">
        <v>2502</v>
      </c>
      <c r="D3400" s="56">
        <v>7</v>
      </c>
      <c r="E3400" s="56">
        <v>7</v>
      </c>
      <c r="F3400" s="57">
        <v>709.63</v>
      </c>
      <c r="G3400" s="57">
        <v>101.38</v>
      </c>
      <c r="H3400" s="57">
        <v>709.63</v>
      </c>
      <c r="I3400" s="57" t="s">
        <v>28</v>
      </c>
      <c r="J3400" s="57" t="s">
        <v>28</v>
      </c>
      <c r="K3400" s="57">
        <v>101.38</v>
      </c>
    </row>
    <row r="3401" spans="1:11" ht="22.5">
      <c r="A3401" s="54">
        <v>8070</v>
      </c>
      <c r="B3401" s="54" t="s">
        <v>1955</v>
      </c>
      <c r="C3401" s="58" t="s">
        <v>2502</v>
      </c>
      <c r="D3401" s="56">
        <v>7</v>
      </c>
      <c r="E3401" s="56">
        <v>7</v>
      </c>
      <c r="F3401" s="57">
        <v>709.63</v>
      </c>
      <c r="G3401" s="57">
        <v>101.38</v>
      </c>
      <c r="H3401" s="57">
        <v>709.63</v>
      </c>
      <c r="I3401" s="57" t="s">
        <v>28</v>
      </c>
      <c r="J3401" s="57" t="s">
        <v>28</v>
      </c>
      <c r="K3401" s="57">
        <v>101.38</v>
      </c>
    </row>
    <row r="3402" spans="1:11" ht="22.5">
      <c r="A3402" s="54">
        <v>8070</v>
      </c>
      <c r="B3402" s="54" t="s">
        <v>1953</v>
      </c>
      <c r="C3402" s="58" t="s">
        <v>2502</v>
      </c>
      <c r="D3402" s="56">
        <v>7</v>
      </c>
      <c r="E3402" s="56">
        <v>7</v>
      </c>
      <c r="F3402" s="57">
        <v>709.63</v>
      </c>
      <c r="G3402" s="57">
        <v>101.38</v>
      </c>
      <c r="H3402" s="57">
        <v>709.63</v>
      </c>
      <c r="I3402" s="57" t="s">
        <v>28</v>
      </c>
      <c r="J3402" s="57" t="s">
        <v>28</v>
      </c>
      <c r="K3402" s="57">
        <v>101.38</v>
      </c>
    </row>
    <row r="3403" spans="1:11" ht="22.5">
      <c r="A3403" s="54">
        <v>8070</v>
      </c>
      <c r="B3403" s="54" t="s">
        <v>1951</v>
      </c>
      <c r="C3403" s="58" t="s">
        <v>2502</v>
      </c>
      <c r="D3403" s="56">
        <v>7</v>
      </c>
      <c r="E3403" s="56">
        <v>7</v>
      </c>
      <c r="F3403" s="57">
        <v>709.63</v>
      </c>
      <c r="G3403" s="57">
        <v>101.38</v>
      </c>
      <c r="H3403" s="57">
        <v>709.63</v>
      </c>
      <c r="I3403" s="57" t="s">
        <v>28</v>
      </c>
      <c r="J3403" s="57" t="s">
        <v>28</v>
      </c>
      <c r="K3403" s="57">
        <v>101.38</v>
      </c>
    </row>
    <row r="3404" spans="1:11" ht="22.5">
      <c r="A3404" s="54">
        <v>8070</v>
      </c>
      <c r="B3404" s="54" t="s">
        <v>1949</v>
      </c>
      <c r="C3404" s="58" t="s">
        <v>2502</v>
      </c>
      <c r="D3404" s="56">
        <v>7</v>
      </c>
      <c r="E3404" s="56">
        <v>7</v>
      </c>
      <c r="F3404" s="57">
        <v>709.63</v>
      </c>
      <c r="G3404" s="57">
        <v>101.38</v>
      </c>
      <c r="H3404" s="57">
        <v>709.63</v>
      </c>
      <c r="I3404" s="57" t="s">
        <v>28</v>
      </c>
      <c r="J3404" s="57" t="s">
        <v>28</v>
      </c>
      <c r="K3404" s="57">
        <v>101.38</v>
      </c>
    </row>
    <row r="3405" spans="1:11" ht="22.5">
      <c r="A3405" s="54">
        <v>8070</v>
      </c>
      <c r="B3405" s="54" t="s">
        <v>1947</v>
      </c>
      <c r="C3405" s="58" t="s">
        <v>2502</v>
      </c>
      <c r="D3405" s="56">
        <v>7</v>
      </c>
      <c r="E3405" s="56">
        <v>7</v>
      </c>
      <c r="F3405" s="57">
        <v>709.63</v>
      </c>
      <c r="G3405" s="57">
        <v>101.38</v>
      </c>
      <c r="H3405" s="57">
        <v>709.63</v>
      </c>
      <c r="I3405" s="57" t="s">
        <v>28</v>
      </c>
      <c r="J3405" s="57" t="s">
        <v>28</v>
      </c>
      <c r="K3405" s="57">
        <v>101.38</v>
      </c>
    </row>
    <row r="3406" spans="1:11" ht="22.5">
      <c r="A3406" s="54">
        <v>8071</v>
      </c>
      <c r="B3406" s="54" t="s">
        <v>2017</v>
      </c>
      <c r="C3406" s="58" t="s">
        <v>2503</v>
      </c>
      <c r="D3406" s="56">
        <v>7</v>
      </c>
      <c r="E3406" s="56">
        <v>7</v>
      </c>
      <c r="F3406" s="57">
        <v>608.11</v>
      </c>
      <c r="G3406" s="57">
        <v>86.87</v>
      </c>
      <c r="H3406" s="57">
        <v>608.11</v>
      </c>
      <c r="I3406" s="57" t="s">
        <v>28</v>
      </c>
      <c r="J3406" s="57" t="s">
        <v>28</v>
      </c>
      <c r="K3406" s="57">
        <v>86.87</v>
      </c>
    </row>
    <row r="3407" spans="1:11" ht="22.5">
      <c r="A3407" s="54">
        <v>8071</v>
      </c>
      <c r="B3407" s="54" t="s">
        <v>2015</v>
      </c>
      <c r="C3407" s="58" t="s">
        <v>2503</v>
      </c>
      <c r="D3407" s="56">
        <v>7</v>
      </c>
      <c r="E3407" s="56">
        <v>7</v>
      </c>
      <c r="F3407" s="57">
        <v>608.11</v>
      </c>
      <c r="G3407" s="57">
        <v>86.87</v>
      </c>
      <c r="H3407" s="57">
        <v>608.11</v>
      </c>
      <c r="I3407" s="57" t="s">
        <v>28</v>
      </c>
      <c r="J3407" s="57" t="s">
        <v>28</v>
      </c>
      <c r="K3407" s="57">
        <v>86.87</v>
      </c>
    </row>
    <row r="3408" spans="1:11" ht="22.5">
      <c r="A3408" s="54">
        <v>8071</v>
      </c>
      <c r="B3408" s="54" t="s">
        <v>2013</v>
      </c>
      <c r="C3408" s="58" t="s">
        <v>2503</v>
      </c>
      <c r="D3408" s="56">
        <v>7</v>
      </c>
      <c r="E3408" s="56">
        <v>7</v>
      </c>
      <c r="F3408" s="57">
        <v>608.11</v>
      </c>
      <c r="G3408" s="57">
        <v>86.87</v>
      </c>
      <c r="H3408" s="57">
        <v>608.11</v>
      </c>
      <c r="I3408" s="57" t="s">
        <v>28</v>
      </c>
      <c r="J3408" s="57" t="s">
        <v>28</v>
      </c>
      <c r="K3408" s="57">
        <v>86.87</v>
      </c>
    </row>
    <row r="3409" spans="1:11" ht="22.5">
      <c r="A3409" s="54">
        <v>8071</v>
      </c>
      <c r="B3409" s="54" t="s">
        <v>2011</v>
      </c>
      <c r="C3409" s="58" t="s">
        <v>2503</v>
      </c>
      <c r="D3409" s="56">
        <v>7</v>
      </c>
      <c r="E3409" s="56">
        <v>7</v>
      </c>
      <c r="F3409" s="57">
        <v>608.11</v>
      </c>
      <c r="G3409" s="57">
        <v>86.87</v>
      </c>
      <c r="H3409" s="57">
        <v>608.11</v>
      </c>
      <c r="I3409" s="57" t="s">
        <v>28</v>
      </c>
      <c r="J3409" s="57" t="s">
        <v>28</v>
      </c>
      <c r="K3409" s="57">
        <v>86.87</v>
      </c>
    </row>
    <row r="3410" spans="1:11" ht="22.5">
      <c r="A3410" s="54">
        <v>8071</v>
      </c>
      <c r="B3410" s="54" t="s">
        <v>2009</v>
      </c>
      <c r="C3410" s="58" t="s">
        <v>2503</v>
      </c>
      <c r="D3410" s="56">
        <v>7</v>
      </c>
      <c r="E3410" s="56">
        <v>7</v>
      </c>
      <c r="F3410" s="57">
        <v>608.11</v>
      </c>
      <c r="G3410" s="57">
        <v>86.87</v>
      </c>
      <c r="H3410" s="57">
        <v>608.11</v>
      </c>
      <c r="I3410" s="57" t="s">
        <v>28</v>
      </c>
      <c r="J3410" s="57" t="s">
        <v>28</v>
      </c>
      <c r="K3410" s="57">
        <v>86.87</v>
      </c>
    </row>
    <row r="3411" spans="1:11" ht="22.5">
      <c r="A3411" s="54">
        <v>8071</v>
      </c>
      <c r="B3411" s="54" t="s">
        <v>2007</v>
      </c>
      <c r="C3411" s="58" t="s">
        <v>2503</v>
      </c>
      <c r="D3411" s="56">
        <v>7</v>
      </c>
      <c r="E3411" s="56">
        <v>7</v>
      </c>
      <c r="F3411" s="57">
        <v>608.11</v>
      </c>
      <c r="G3411" s="57">
        <v>86.87</v>
      </c>
      <c r="H3411" s="57">
        <v>608.11</v>
      </c>
      <c r="I3411" s="57" t="s">
        <v>28</v>
      </c>
      <c r="J3411" s="57" t="s">
        <v>28</v>
      </c>
      <c r="K3411" s="57">
        <v>86.87</v>
      </c>
    </row>
    <row r="3412" spans="1:11" ht="22.5">
      <c r="A3412" s="54">
        <v>8071</v>
      </c>
      <c r="B3412" s="54" t="s">
        <v>2005</v>
      </c>
      <c r="C3412" s="58" t="s">
        <v>2503</v>
      </c>
      <c r="D3412" s="56">
        <v>7</v>
      </c>
      <c r="E3412" s="56">
        <v>7</v>
      </c>
      <c r="F3412" s="57">
        <v>608.11</v>
      </c>
      <c r="G3412" s="57">
        <v>86.87</v>
      </c>
      <c r="H3412" s="57">
        <v>608.11</v>
      </c>
      <c r="I3412" s="57" t="s">
        <v>28</v>
      </c>
      <c r="J3412" s="57" t="s">
        <v>28</v>
      </c>
      <c r="K3412" s="57">
        <v>86.87</v>
      </c>
    </row>
    <row r="3413" spans="1:11" ht="22.5">
      <c r="A3413" s="54">
        <v>8071</v>
      </c>
      <c r="B3413" s="54" t="s">
        <v>2003</v>
      </c>
      <c r="C3413" s="58" t="s">
        <v>2503</v>
      </c>
      <c r="D3413" s="56">
        <v>7</v>
      </c>
      <c r="E3413" s="56">
        <v>7</v>
      </c>
      <c r="F3413" s="57">
        <v>608.11</v>
      </c>
      <c r="G3413" s="57">
        <v>86.87</v>
      </c>
      <c r="H3413" s="57">
        <v>608.11</v>
      </c>
      <c r="I3413" s="57" t="s">
        <v>28</v>
      </c>
      <c r="J3413" s="57" t="s">
        <v>28</v>
      </c>
      <c r="K3413" s="57">
        <v>86.87</v>
      </c>
    </row>
    <row r="3414" spans="1:11" ht="22.5">
      <c r="A3414" s="54">
        <v>8071</v>
      </c>
      <c r="B3414" s="54" t="s">
        <v>2001</v>
      </c>
      <c r="C3414" s="58" t="s">
        <v>2503</v>
      </c>
      <c r="D3414" s="56">
        <v>7</v>
      </c>
      <c r="E3414" s="56">
        <v>7</v>
      </c>
      <c r="F3414" s="57">
        <v>608.11</v>
      </c>
      <c r="G3414" s="57">
        <v>86.87</v>
      </c>
      <c r="H3414" s="57">
        <v>608.11</v>
      </c>
      <c r="I3414" s="57" t="s">
        <v>28</v>
      </c>
      <c r="J3414" s="57" t="s">
        <v>28</v>
      </c>
      <c r="K3414" s="57">
        <v>86.87</v>
      </c>
    </row>
    <row r="3415" spans="1:11" ht="22.5">
      <c r="A3415" s="54">
        <v>8071</v>
      </c>
      <c r="B3415" s="54" t="s">
        <v>1999</v>
      </c>
      <c r="C3415" s="58" t="s">
        <v>2503</v>
      </c>
      <c r="D3415" s="56">
        <v>7</v>
      </c>
      <c r="E3415" s="56">
        <v>7</v>
      </c>
      <c r="F3415" s="57">
        <v>608.11</v>
      </c>
      <c r="G3415" s="57">
        <v>86.87</v>
      </c>
      <c r="H3415" s="57">
        <v>608.11</v>
      </c>
      <c r="I3415" s="57" t="s">
        <v>28</v>
      </c>
      <c r="J3415" s="57" t="s">
        <v>28</v>
      </c>
      <c r="K3415" s="57">
        <v>86.87</v>
      </c>
    </row>
    <row r="3416" spans="1:11" ht="22.5">
      <c r="A3416" s="54">
        <v>8071</v>
      </c>
      <c r="B3416" s="54" t="s">
        <v>1997</v>
      </c>
      <c r="C3416" s="58" t="s">
        <v>2503</v>
      </c>
      <c r="D3416" s="56">
        <v>7</v>
      </c>
      <c r="E3416" s="56">
        <v>7</v>
      </c>
      <c r="F3416" s="57">
        <v>608.11</v>
      </c>
      <c r="G3416" s="57">
        <v>86.87</v>
      </c>
      <c r="H3416" s="57">
        <v>608.11</v>
      </c>
      <c r="I3416" s="57" t="s">
        <v>28</v>
      </c>
      <c r="J3416" s="57" t="s">
        <v>28</v>
      </c>
      <c r="K3416" s="57">
        <v>86.87</v>
      </c>
    </row>
    <row r="3417" spans="1:11" ht="22.5">
      <c r="A3417" s="54">
        <v>8071</v>
      </c>
      <c r="B3417" s="54" t="s">
        <v>1995</v>
      </c>
      <c r="C3417" s="58" t="s">
        <v>2503</v>
      </c>
      <c r="D3417" s="56">
        <v>7</v>
      </c>
      <c r="E3417" s="56">
        <v>7</v>
      </c>
      <c r="F3417" s="57">
        <v>608.11</v>
      </c>
      <c r="G3417" s="57">
        <v>86.87</v>
      </c>
      <c r="H3417" s="57">
        <v>608.11</v>
      </c>
      <c r="I3417" s="57" t="s">
        <v>28</v>
      </c>
      <c r="J3417" s="57" t="s">
        <v>28</v>
      </c>
      <c r="K3417" s="57">
        <v>86.87</v>
      </c>
    </row>
    <row r="3418" spans="1:11" ht="22.5">
      <c r="A3418" s="54">
        <v>8071</v>
      </c>
      <c r="B3418" s="54" t="s">
        <v>1993</v>
      </c>
      <c r="C3418" s="58" t="s">
        <v>2503</v>
      </c>
      <c r="D3418" s="56">
        <v>7</v>
      </c>
      <c r="E3418" s="56">
        <v>7</v>
      </c>
      <c r="F3418" s="57">
        <v>608.11</v>
      </c>
      <c r="G3418" s="57">
        <v>86.87</v>
      </c>
      <c r="H3418" s="57">
        <v>608.11</v>
      </c>
      <c r="I3418" s="57" t="s">
        <v>28</v>
      </c>
      <c r="J3418" s="57" t="s">
        <v>28</v>
      </c>
      <c r="K3418" s="57">
        <v>86.87</v>
      </c>
    </row>
    <row r="3419" spans="1:11" ht="22.5">
      <c r="A3419" s="54">
        <v>8071</v>
      </c>
      <c r="B3419" s="54" t="s">
        <v>1991</v>
      </c>
      <c r="C3419" s="58" t="s">
        <v>2503</v>
      </c>
      <c r="D3419" s="56">
        <v>7</v>
      </c>
      <c r="E3419" s="56">
        <v>7</v>
      </c>
      <c r="F3419" s="57">
        <v>608.11</v>
      </c>
      <c r="G3419" s="57">
        <v>86.87</v>
      </c>
      <c r="H3419" s="57">
        <v>608.11</v>
      </c>
      <c r="I3419" s="57" t="s">
        <v>28</v>
      </c>
      <c r="J3419" s="57" t="s">
        <v>28</v>
      </c>
      <c r="K3419" s="57">
        <v>86.87</v>
      </c>
    </row>
    <row r="3420" spans="1:11" ht="22.5">
      <c r="A3420" s="54">
        <v>8071</v>
      </c>
      <c r="B3420" s="54" t="s">
        <v>1989</v>
      </c>
      <c r="C3420" s="58" t="s">
        <v>2503</v>
      </c>
      <c r="D3420" s="56">
        <v>7</v>
      </c>
      <c r="E3420" s="56">
        <v>7</v>
      </c>
      <c r="F3420" s="57">
        <v>608.11</v>
      </c>
      <c r="G3420" s="57">
        <v>86.87</v>
      </c>
      <c r="H3420" s="57">
        <v>608.11</v>
      </c>
      <c r="I3420" s="57" t="s">
        <v>28</v>
      </c>
      <c r="J3420" s="57" t="s">
        <v>28</v>
      </c>
      <c r="K3420" s="57">
        <v>86.87</v>
      </c>
    </row>
    <row r="3421" spans="1:11" ht="22.5">
      <c r="A3421" s="54">
        <v>8071</v>
      </c>
      <c r="B3421" s="54" t="s">
        <v>1987</v>
      </c>
      <c r="C3421" s="58" t="s">
        <v>2503</v>
      </c>
      <c r="D3421" s="56">
        <v>7</v>
      </c>
      <c r="E3421" s="56">
        <v>7</v>
      </c>
      <c r="F3421" s="57">
        <v>608.11</v>
      </c>
      <c r="G3421" s="57">
        <v>86.87</v>
      </c>
      <c r="H3421" s="57">
        <v>608.11</v>
      </c>
      <c r="I3421" s="57" t="s">
        <v>28</v>
      </c>
      <c r="J3421" s="57" t="s">
        <v>28</v>
      </c>
      <c r="K3421" s="57">
        <v>86.87</v>
      </c>
    </row>
    <row r="3422" spans="1:11" ht="33.75">
      <c r="A3422" s="54">
        <v>8072</v>
      </c>
      <c r="B3422" s="54" t="s">
        <v>2043</v>
      </c>
      <c r="C3422" s="58" t="s">
        <v>2504</v>
      </c>
      <c r="D3422" s="56">
        <v>7</v>
      </c>
      <c r="E3422" s="56">
        <v>7</v>
      </c>
      <c r="F3422" s="57">
        <v>876.4</v>
      </c>
      <c r="G3422" s="57">
        <v>125.2</v>
      </c>
      <c r="H3422" s="57">
        <v>876.4</v>
      </c>
      <c r="I3422" s="57" t="s">
        <v>28</v>
      </c>
      <c r="J3422" s="57" t="s">
        <v>28</v>
      </c>
      <c r="K3422" s="57">
        <v>125.2</v>
      </c>
    </row>
    <row r="3423" spans="1:11" ht="33.75">
      <c r="A3423" s="54">
        <v>8072</v>
      </c>
      <c r="B3423" s="54" t="s">
        <v>2041</v>
      </c>
      <c r="C3423" s="58" t="s">
        <v>2504</v>
      </c>
      <c r="D3423" s="56">
        <v>7</v>
      </c>
      <c r="E3423" s="56">
        <v>7</v>
      </c>
      <c r="F3423" s="57">
        <v>876.4</v>
      </c>
      <c r="G3423" s="57">
        <v>125.2</v>
      </c>
      <c r="H3423" s="57">
        <v>876.4</v>
      </c>
      <c r="I3423" s="57" t="s">
        <v>28</v>
      </c>
      <c r="J3423" s="57" t="s">
        <v>28</v>
      </c>
      <c r="K3423" s="57">
        <v>125.2</v>
      </c>
    </row>
    <row r="3424" spans="1:11" ht="33.75">
      <c r="A3424" s="54">
        <v>8072</v>
      </c>
      <c r="B3424" s="54" t="s">
        <v>2039</v>
      </c>
      <c r="C3424" s="58" t="s">
        <v>2504</v>
      </c>
      <c r="D3424" s="56">
        <v>7</v>
      </c>
      <c r="E3424" s="56">
        <v>7</v>
      </c>
      <c r="F3424" s="57">
        <v>876.4</v>
      </c>
      <c r="G3424" s="57">
        <v>125.2</v>
      </c>
      <c r="H3424" s="57">
        <v>876.4</v>
      </c>
      <c r="I3424" s="57" t="s">
        <v>28</v>
      </c>
      <c r="J3424" s="57" t="s">
        <v>28</v>
      </c>
      <c r="K3424" s="57">
        <v>125.2</v>
      </c>
    </row>
    <row r="3425" spans="1:11" ht="33.75">
      <c r="A3425" s="54">
        <v>8072</v>
      </c>
      <c r="B3425" s="54" t="s">
        <v>2037</v>
      </c>
      <c r="C3425" s="58" t="s">
        <v>2504</v>
      </c>
      <c r="D3425" s="56">
        <v>7</v>
      </c>
      <c r="E3425" s="56">
        <v>7</v>
      </c>
      <c r="F3425" s="57">
        <v>876.4</v>
      </c>
      <c r="G3425" s="57">
        <v>125.2</v>
      </c>
      <c r="H3425" s="57">
        <v>876.4</v>
      </c>
      <c r="I3425" s="57" t="s">
        <v>28</v>
      </c>
      <c r="J3425" s="57" t="s">
        <v>28</v>
      </c>
      <c r="K3425" s="57">
        <v>125.2</v>
      </c>
    </row>
    <row r="3426" spans="1:11" ht="33.75">
      <c r="A3426" s="54">
        <v>8072</v>
      </c>
      <c r="B3426" s="54" t="s">
        <v>2035</v>
      </c>
      <c r="C3426" s="58" t="s">
        <v>2504</v>
      </c>
      <c r="D3426" s="56">
        <v>7</v>
      </c>
      <c r="E3426" s="56">
        <v>7</v>
      </c>
      <c r="F3426" s="57">
        <v>876.4</v>
      </c>
      <c r="G3426" s="57">
        <v>125.2</v>
      </c>
      <c r="H3426" s="57">
        <v>876.4</v>
      </c>
      <c r="I3426" s="57" t="s">
        <v>28</v>
      </c>
      <c r="J3426" s="57" t="s">
        <v>28</v>
      </c>
      <c r="K3426" s="57">
        <v>125.2</v>
      </c>
    </row>
    <row r="3427" spans="1:11" ht="33.75">
      <c r="A3427" s="54">
        <v>8072</v>
      </c>
      <c r="B3427" s="54" t="s">
        <v>2033</v>
      </c>
      <c r="C3427" s="58" t="s">
        <v>2504</v>
      </c>
      <c r="D3427" s="56">
        <v>7</v>
      </c>
      <c r="E3427" s="56">
        <v>7</v>
      </c>
      <c r="F3427" s="57">
        <v>876.4</v>
      </c>
      <c r="G3427" s="57">
        <v>125.2</v>
      </c>
      <c r="H3427" s="57">
        <v>876.4</v>
      </c>
      <c r="I3427" s="57" t="s">
        <v>28</v>
      </c>
      <c r="J3427" s="57" t="s">
        <v>28</v>
      </c>
      <c r="K3427" s="57">
        <v>125.2</v>
      </c>
    </row>
    <row r="3428" spans="1:11" ht="33.75">
      <c r="A3428" s="54">
        <v>8072</v>
      </c>
      <c r="B3428" s="54" t="s">
        <v>2031</v>
      </c>
      <c r="C3428" s="58" t="s">
        <v>2504</v>
      </c>
      <c r="D3428" s="56">
        <v>7</v>
      </c>
      <c r="E3428" s="56">
        <v>7</v>
      </c>
      <c r="F3428" s="57">
        <v>876.4</v>
      </c>
      <c r="G3428" s="57">
        <v>125.2</v>
      </c>
      <c r="H3428" s="57">
        <v>876.4</v>
      </c>
      <c r="I3428" s="57" t="s">
        <v>28</v>
      </c>
      <c r="J3428" s="57" t="s">
        <v>28</v>
      </c>
      <c r="K3428" s="57">
        <v>125.2</v>
      </c>
    </row>
    <row r="3429" spans="1:11" ht="33.75">
      <c r="A3429" s="54">
        <v>8072</v>
      </c>
      <c r="B3429" s="54" t="s">
        <v>2029</v>
      </c>
      <c r="C3429" s="58" t="s">
        <v>2504</v>
      </c>
      <c r="D3429" s="56">
        <v>7</v>
      </c>
      <c r="E3429" s="56">
        <v>7</v>
      </c>
      <c r="F3429" s="57">
        <v>876.4</v>
      </c>
      <c r="G3429" s="57">
        <v>125.2</v>
      </c>
      <c r="H3429" s="57">
        <v>876.4</v>
      </c>
      <c r="I3429" s="57" t="s">
        <v>28</v>
      </c>
      <c r="J3429" s="57" t="s">
        <v>28</v>
      </c>
      <c r="K3429" s="57">
        <v>125.2</v>
      </c>
    </row>
    <row r="3430" spans="1:11" ht="33.75">
      <c r="A3430" s="54">
        <v>8072</v>
      </c>
      <c r="B3430" s="54" t="s">
        <v>2027</v>
      </c>
      <c r="C3430" s="58" t="s">
        <v>2504</v>
      </c>
      <c r="D3430" s="56">
        <v>7</v>
      </c>
      <c r="E3430" s="56">
        <v>7</v>
      </c>
      <c r="F3430" s="57">
        <v>876.4</v>
      </c>
      <c r="G3430" s="57">
        <v>125.2</v>
      </c>
      <c r="H3430" s="57">
        <v>876.4</v>
      </c>
      <c r="I3430" s="57" t="s">
        <v>28</v>
      </c>
      <c r="J3430" s="57" t="s">
        <v>28</v>
      </c>
      <c r="K3430" s="57">
        <v>125.2</v>
      </c>
    </row>
    <row r="3431" spans="1:11" ht="33.75">
      <c r="A3431" s="54">
        <v>8072</v>
      </c>
      <c r="B3431" s="54" t="s">
        <v>2025</v>
      </c>
      <c r="C3431" s="58" t="s">
        <v>2504</v>
      </c>
      <c r="D3431" s="56">
        <v>7</v>
      </c>
      <c r="E3431" s="56">
        <v>7</v>
      </c>
      <c r="F3431" s="57">
        <v>876.4</v>
      </c>
      <c r="G3431" s="57">
        <v>125.2</v>
      </c>
      <c r="H3431" s="57">
        <v>876.4</v>
      </c>
      <c r="I3431" s="57" t="s">
        <v>28</v>
      </c>
      <c r="J3431" s="57" t="s">
        <v>28</v>
      </c>
      <c r="K3431" s="57">
        <v>125.2</v>
      </c>
    </row>
    <row r="3432" spans="1:11" ht="33.75">
      <c r="A3432" s="54">
        <v>8072</v>
      </c>
      <c r="B3432" s="54" t="s">
        <v>2023</v>
      </c>
      <c r="C3432" s="58" t="s">
        <v>2504</v>
      </c>
      <c r="D3432" s="56">
        <v>7</v>
      </c>
      <c r="E3432" s="56">
        <v>7</v>
      </c>
      <c r="F3432" s="57">
        <v>876.4</v>
      </c>
      <c r="G3432" s="57">
        <v>125.2</v>
      </c>
      <c r="H3432" s="57">
        <v>876.4</v>
      </c>
      <c r="I3432" s="57" t="s">
        <v>28</v>
      </c>
      <c r="J3432" s="57" t="s">
        <v>28</v>
      </c>
      <c r="K3432" s="57">
        <v>125.2</v>
      </c>
    </row>
    <row r="3433" spans="1:11" ht="33.75">
      <c r="A3433" s="54">
        <v>8072</v>
      </c>
      <c r="B3433" s="54" t="s">
        <v>2021</v>
      </c>
      <c r="C3433" s="58" t="s">
        <v>2504</v>
      </c>
      <c r="D3433" s="56">
        <v>7</v>
      </c>
      <c r="E3433" s="56">
        <v>7</v>
      </c>
      <c r="F3433" s="57">
        <v>876.4</v>
      </c>
      <c r="G3433" s="57">
        <v>125.2</v>
      </c>
      <c r="H3433" s="57">
        <v>876.4</v>
      </c>
      <c r="I3433" s="57" t="s">
        <v>28</v>
      </c>
      <c r="J3433" s="57" t="s">
        <v>28</v>
      </c>
      <c r="K3433" s="57">
        <v>125.2</v>
      </c>
    </row>
    <row r="3434" spans="1:11" ht="45">
      <c r="A3434" s="54">
        <v>8073</v>
      </c>
      <c r="B3434" s="54" t="s">
        <v>2061</v>
      </c>
      <c r="C3434" s="58" t="s">
        <v>2505</v>
      </c>
      <c r="D3434" s="56">
        <v>7</v>
      </c>
      <c r="E3434" s="56">
        <v>7</v>
      </c>
      <c r="F3434" s="57">
        <v>707.97</v>
      </c>
      <c r="G3434" s="57">
        <v>101.14</v>
      </c>
      <c r="H3434" s="57">
        <v>707.97</v>
      </c>
      <c r="I3434" s="57" t="s">
        <v>28</v>
      </c>
      <c r="J3434" s="57" t="s">
        <v>28</v>
      </c>
      <c r="K3434" s="57">
        <v>101.14</v>
      </c>
    </row>
    <row r="3435" spans="1:11" ht="45">
      <c r="A3435" s="54">
        <v>8073</v>
      </c>
      <c r="B3435" s="54" t="s">
        <v>2059</v>
      </c>
      <c r="C3435" s="58" t="s">
        <v>2505</v>
      </c>
      <c r="D3435" s="56">
        <v>7</v>
      </c>
      <c r="E3435" s="56">
        <v>7</v>
      </c>
      <c r="F3435" s="57">
        <v>707.97</v>
      </c>
      <c r="G3435" s="57">
        <v>101.14</v>
      </c>
      <c r="H3435" s="57">
        <v>707.97</v>
      </c>
      <c r="I3435" s="57" t="s">
        <v>28</v>
      </c>
      <c r="J3435" s="57" t="s">
        <v>28</v>
      </c>
      <c r="K3435" s="57">
        <v>101.14</v>
      </c>
    </row>
    <row r="3436" spans="1:11" ht="45">
      <c r="A3436" s="54">
        <v>8073</v>
      </c>
      <c r="B3436" s="54" t="s">
        <v>2057</v>
      </c>
      <c r="C3436" s="58" t="s">
        <v>2505</v>
      </c>
      <c r="D3436" s="56">
        <v>7</v>
      </c>
      <c r="E3436" s="56">
        <v>7</v>
      </c>
      <c r="F3436" s="57">
        <v>707.97</v>
      </c>
      <c r="G3436" s="57">
        <v>101.14</v>
      </c>
      <c r="H3436" s="57">
        <v>707.97</v>
      </c>
      <c r="I3436" s="57" t="s">
        <v>28</v>
      </c>
      <c r="J3436" s="57" t="s">
        <v>28</v>
      </c>
      <c r="K3436" s="57">
        <v>101.14</v>
      </c>
    </row>
    <row r="3437" spans="1:11" ht="45">
      <c r="A3437" s="54">
        <v>8073</v>
      </c>
      <c r="B3437" s="54" t="s">
        <v>2055</v>
      </c>
      <c r="C3437" s="58" t="s">
        <v>2505</v>
      </c>
      <c r="D3437" s="56">
        <v>7</v>
      </c>
      <c r="E3437" s="56">
        <v>7</v>
      </c>
      <c r="F3437" s="57">
        <v>707.97</v>
      </c>
      <c r="G3437" s="57">
        <v>101.14</v>
      </c>
      <c r="H3437" s="57">
        <v>707.97</v>
      </c>
      <c r="I3437" s="57" t="s">
        <v>28</v>
      </c>
      <c r="J3437" s="57" t="s">
        <v>28</v>
      </c>
      <c r="K3437" s="57">
        <v>101.14</v>
      </c>
    </row>
    <row r="3438" spans="1:11" ht="45">
      <c r="A3438" s="54">
        <v>8073</v>
      </c>
      <c r="B3438" s="54" t="s">
        <v>2053</v>
      </c>
      <c r="C3438" s="58" t="s">
        <v>2505</v>
      </c>
      <c r="D3438" s="56">
        <v>7</v>
      </c>
      <c r="E3438" s="56">
        <v>7</v>
      </c>
      <c r="F3438" s="57">
        <v>707.97</v>
      </c>
      <c r="G3438" s="57">
        <v>101.14</v>
      </c>
      <c r="H3438" s="57">
        <v>707.97</v>
      </c>
      <c r="I3438" s="57" t="s">
        <v>28</v>
      </c>
      <c r="J3438" s="57" t="s">
        <v>28</v>
      </c>
      <c r="K3438" s="57">
        <v>101.14</v>
      </c>
    </row>
    <row r="3439" spans="1:11" ht="45">
      <c r="A3439" s="54">
        <v>8073</v>
      </c>
      <c r="B3439" s="54" t="s">
        <v>2051</v>
      </c>
      <c r="C3439" s="58" t="s">
        <v>2505</v>
      </c>
      <c r="D3439" s="56">
        <v>7</v>
      </c>
      <c r="E3439" s="56">
        <v>7</v>
      </c>
      <c r="F3439" s="57">
        <v>707.97</v>
      </c>
      <c r="G3439" s="57">
        <v>101.14</v>
      </c>
      <c r="H3439" s="57">
        <v>707.97</v>
      </c>
      <c r="I3439" s="57" t="s">
        <v>28</v>
      </c>
      <c r="J3439" s="57" t="s">
        <v>28</v>
      </c>
      <c r="K3439" s="57">
        <v>101.14</v>
      </c>
    </row>
    <row r="3440" spans="1:11" ht="45">
      <c r="A3440" s="54">
        <v>8073</v>
      </c>
      <c r="B3440" s="54" t="s">
        <v>2049</v>
      </c>
      <c r="C3440" s="58" t="s">
        <v>2505</v>
      </c>
      <c r="D3440" s="56">
        <v>7</v>
      </c>
      <c r="E3440" s="56">
        <v>7</v>
      </c>
      <c r="F3440" s="57">
        <v>707.97</v>
      </c>
      <c r="G3440" s="57">
        <v>101.14</v>
      </c>
      <c r="H3440" s="57">
        <v>707.97</v>
      </c>
      <c r="I3440" s="57" t="s">
        <v>28</v>
      </c>
      <c r="J3440" s="57" t="s">
        <v>28</v>
      </c>
      <c r="K3440" s="57">
        <v>101.14</v>
      </c>
    </row>
    <row r="3441" spans="1:11" ht="45">
      <c r="A3441" s="54">
        <v>8073</v>
      </c>
      <c r="B3441" s="54" t="s">
        <v>2047</v>
      </c>
      <c r="C3441" s="58" t="s">
        <v>2505</v>
      </c>
      <c r="D3441" s="56">
        <v>7</v>
      </c>
      <c r="E3441" s="56">
        <v>7</v>
      </c>
      <c r="F3441" s="57">
        <v>707.97</v>
      </c>
      <c r="G3441" s="57">
        <v>101.14</v>
      </c>
      <c r="H3441" s="57">
        <v>707.97</v>
      </c>
      <c r="I3441" s="57" t="s">
        <v>28</v>
      </c>
      <c r="J3441" s="57" t="s">
        <v>28</v>
      </c>
      <c r="K3441" s="57">
        <v>101.14</v>
      </c>
    </row>
    <row r="3442" spans="1:11" ht="33.75">
      <c r="A3442" s="54">
        <v>8074</v>
      </c>
      <c r="B3442" s="54" t="s">
        <v>2087</v>
      </c>
      <c r="C3442" s="58" t="s">
        <v>2506</v>
      </c>
      <c r="D3442" s="56">
        <v>7</v>
      </c>
      <c r="E3442" s="56">
        <v>7</v>
      </c>
      <c r="F3442" s="57">
        <v>848.32</v>
      </c>
      <c r="G3442" s="57">
        <v>121.19</v>
      </c>
      <c r="H3442" s="57">
        <v>848.32</v>
      </c>
      <c r="I3442" s="57" t="s">
        <v>28</v>
      </c>
      <c r="J3442" s="57" t="s">
        <v>28</v>
      </c>
      <c r="K3442" s="57">
        <v>121.19</v>
      </c>
    </row>
    <row r="3443" spans="1:11" ht="33.75">
      <c r="A3443" s="54">
        <v>8074</v>
      </c>
      <c r="B3443" s="54" t="s">
        <v>2085</v>
      </c>
      <c r="C3443" s="58" t="s">
        <v>2506</v>
      </c>
      <c r="D3443" s="56">
        <v>7</v>
      </c>
      <c r="E3443" s="56">
        <v>7</v>
      </c>
      <c r="F3443" s="57">
        <v>848.32</v>
      </c>
      <c r="G3443" s="57">
        <v>121.19</v>
      </c>
      <c r="H3443" s="57">
        <v>848.32</v>
      </c>
      <c r="I3443" s="57" t="s">
        <v>28</v>
      </c>
      <c r="J3443" s="57" t="s">
        <v>28</v>
      </c>
      <c r="K3443" s="57">
        <v>121.19</v>
      </c>
    </row>
    <row r="3444" spans="1:11" ht="33.75">
      <c r="A3444" s="54">
        <v>8074</v>
      </c>
      <c r="B3444" s="54" t="s">
        <v>2083</v>
      </c>
      <c r="C3444" s="58" t="s">
        <v>2506</v>
      </c>
      <c r="D3444" s="56">
        <v>7</v>
      </c>
      <c r="E3444" s="56">
        <v>7</v>
      </c>
      <c r="F3444" s="57">
        <v>848.32</v>
      </c>
      <c r="G3444" s="57">
        <v>121.19</v>
      </c>
      <c r="H3444" s="57">
        <v>848.32</v>
      </c>
      <c r="I3444" s="57" t="s">
        <v>28</v>
      </c>
      <c r="J3444" s="57" t="s">
        <v>28</v>
      </c>
      <c r="K3444" s="57">
        <v>121.19</v>
      </c>
    </row>
    <row r="3445" spans="1:11" ht="33.75">
      <c r="A3445" s="54">
        <v>8074</v>
      </c>
      <c r="B3445" s="54" t="s">
        <v>2081</v>
      </c>
      <c r="C3445" s="58" t="s">
        <v>2506</v>
      </c>
      <c r="D3445" s="56">
        <v>7</v>
      </c>
      <c r="E3445" s="56">
        <v>7</v>
      </c>
      <c r="F3445" s="57">
        <v>848.32</v>
      </c>
      <c r="G3445" s="57">
        <v>121.19</v>
      </c>
      <c r="H3445" s="57">
        <v>848.32</v>
      </c>
      <c r="I3445" s="57" t="s">
        <v>28</v>
      </c>
      <c r="J3445" s="57" t="s">
        <v>28</v>
      </c>
      <c r="K3445" s="57">
        <v>121.19</v>
      </c>
    </row>
    <row r="3446" spans="1:11" ht="33.75">
      <c r="A3446" s="54">
        <v>8074</v>
      </c>
      <c r="B3446" s="54" t="s">
        <v>2079</v>
      </c>
      <c r="C3446" s="58" t="s">
        <v>2506</v>
      </c>
      <c r="D3446" s="56">
        <v>7</v>
      </c>
      <c r="E3446" s="56">
        <v>7</v>
      </c>
      <c r="F3446" s="57">
        <v>848.32</v>
      </c>
      <c r="G3446" s="57">
        <v>121.19</v>
      </c>
      <c r="H3446" s="57">
        <v>848.32</v>
      </c>
      <c r="I3446" s="57" t="s">
        <v>28</v>
      </c>
      <c r="J3446" s="57" t="s">
        <v>28</v>
      </c>
      <c r="K3446" s="57">
        <v>121.19</v>
      </c>
    </row>
    <row r="3447" spans="1:11" ht="33.75">
      <c r="A3447" s="54">
        <v>8074</v>
      </c>
      <c r="B3447" s="54" t="s">
        <v>2077</v>
      </c>
      <c r="C3447" s="58" t="s">
        <v>2506</v>
      </c>
      <c r="D3447" s="56">
        <v>7</v>
      </c>
      <c r="E3447" s="56">
        <v>7</v>
      </c>
      <c r="F3447" s="57">
        <v>848.32</v>
      </c>
      <c r="G3447" s="57">
        <v>121.19</v>
      </c>
      <c r="H3447" s="57">
        <v>848.32</v>
      </c>
      <c r="I3447" s="57" t="s">
        <v>28</v>
      </c>
      <c r="J3447" s="57" t="s">
        <v>28</v>
      </c>
      <c r="K3447" s="57">
        <v>121.19</v>
      </c>
    </row>
    <row r="3448" spans="1:11" ht="33.75">
      <c r="A3448" s="54">
        <v>8074</v>
      </c>
      <c r="B3448" s="54" t="s">
        <v>2075</v>
      </c>
      <c r="C3448" s="58" t="s">
        <v>2506</v>
      </c>
      <c r="D3448" s="56">
        <v>7</v>
      </c>
      <c r="E3448" s="56">
        <v>7</v>
      </c>
      <c r="F3448" s="57">
        <v>848.32</v>
      </c>
      <c r="G3448" s="57">
        <v>121.19</v>
      </c>
      <c r="H3448" s="57">
        <v>848.32</v>
      </c>
      <c r="I3448" s="57" t="s">
        <v>28</v>
      </c>
      <c r="J3448" s="57" t="s">
        <v>28</v>
      </c>
      <c r="K3448" s="57">
        <v>121.19</v>
      </c>
    </row>
    <row r="3449" spans="1:11" ht="33.75">
      <c r="A3449" s="54">
        <v>8074</v>
      </c>
      <c r="B3449" s="54" t="s">
        <v>2073</v>
      </c>
      <c r="C3449" s="58" t="s">
        <v>2506</v>
      </c>
      <c r="D3449" s="56">
        <v>7</v>
      </c>
      <c r="E3449" s="56">
        <v>7</v>
      </c>
      <c r="F3449" s="57">
        <v>848.32</v>
      </c>
      <c r="G3449" s="57">
        <v>121.19</v>
      </c>
      <c r="H3449" s="57">
        <v>848.32</v>
      </c>
      <c r="I3449" s="57" t="s">
        <v>28</v>
      </c>
      <c r="J3449" s="57" t="s">
        <v>28</v>
      </c>
      <c r="K3449" s="57">
        <v>121.19</v>
      </c>
    </row>
    <row r="3450" spans="1:11" ht="33.75">
      <c r="A3450" s="54">
        <v>8074</v>
      </c>
      <c r="B3450" s="54" t="s">
        <v>2071</v>
      </c>
      <c r="C3450" s="58" t="s">
        <v>2506</v>
      </c>
      <c r="D3450" s="56">
        <v>7</v>
      </c>
      <c r="E3450" s="56">
        <v>7</v>
      </c>
      <c r="F3450" s="57">
        <v>848.32</v>
      </c>
      <c r="G3450" s="57">
        <v>121.19</v>
      </c>
      <c r="H3450" s="57">
        <v>848.32</v>
      </c>
      <c r="I3450" s="57" t="s">
        <v>28</v>
      </c>
      <c r="J3450" s="57" t="s">
        <v>28</v>
      </c>
      <c r="K3450" s="57">
        <v>121.19</v>
      </c>
    </row>
    <row r="3451" spans="1:11" ht="33.75">
      <c r="A3451" s="54">
        <v>8074</v>
      </c>
      <c r="B3451" s="54" t="s">
        <v>2069</v>
      </c>
      <c r="C3451" s="58" t="s">
        <v>2506</v>
      </c>
      <c r="D3451" s="56">
        <v>7</v>
      </c>
      <c r="E3451" s="56">
        <v>7</v>
      </c>
      <c r="F3451" s="57">
        <v>848.32</v>
      </c>
      <c r="G3451" s="57">
        <v>121.19</v>
      </c>
      <c r="H3451" s="57">
        <v>848.32</v>
      </c>
      <c r="I3451" s="57" t="s">
        <v>28</v>
      </c>
      <c r="J3451" s="57" t="s">
        <v>28</v>
      </c>
      <c r="K3451" s="57">
        <v>121.19</v>
      </c>
    </row>
    <row r="3452" spans="1:11" ht="33.75">
      <c r="A3452" s="54">
        <v>8074</v>
      </c>
      <c r="B3452" s="54" t="s">
        <v>2067</v>
      </c>
      <c r="C3452" s="58" t="s">
        <v>2506</v>
      </c>
      <c r="D3452" s="56">
        <v>7</v>
      </c>
      <c r="E3452" s="56">
        <v>7</v>
      </c>
      <c r="F3452" s="57">
        <v>848.32</v>
      </c>
      <c r="G3452" s="57">
        <v>121.19</v>
      </c>
      <c r="H3452" s="57">
        <v>848.32</v>
      </c>
      <c r="I3452" s="57" t="s">
        <v>28</v>
      </c>
      <c r="J3452" s="57" t="s">
        <v>28</v>
      </c>
      <c r="K3452" s="57">
        <v>121.19</v>
      </c>
    </row>
    <row r="3453" spans="1:11" ht="33.75">
      <c r="A3453" s="54">
        <v>8074</v>
      </c>
      <c r="B3453" s="54" t="s">
        <v>2065</v>
      </c>
      <c r="C3453" s="58" t="s">
        <v>2506</v>
      </c>
      <c r="D3453" s="56">
        <v>7</v>
      </c>
      <c r="E3453" s="56">
        <v>7</v>
      </c>
      <c r="F3453" s="57">
        <v>848.32</v>
      </c>
      <c r="G3453" s="57">
        <v>121.19</v>
      </c>
      <c r="H3453" s="57">
        <v>848.32</v>
      </c>
      <c r="I3453" s="57" t="s">
        <v>28</v>
      </c>
      <c r="J3453" s="57" t="s">
        <v>28</v>
      </c>
      <c r="K3453" s="57">
        <v>121.19</v>
      </c>
    </row>
    <row r="3454" spans="1:11" ht="33.75">
      <c r="A3454" s="54">
        <v>8075</v>
      </c>
      <c r="B3454" s="54" t="s">
        <v>2097</v>
      </c>
      <c r="C3454" s="58" t="s">
        <v>2507</v>
      </c>
      <c r="D3454" s="56">
        <v>7</v>
      </c>
      <c r="E3454" s="56">
        <v>7</v>
      </c>
      <c r="F3454" s="57">
        <v>558.24</v>
      </c>
      <c r="G3454" s="57">
        <v>79.75</v>
      </c>
      <c r="H3454" s="57">
        <v>558.24</v>
      </c>
      <c r="I3454" s="57" t="s">
        <v>28</v>
      </c>
      <c r="J3454" s="57" t="s">
        <v>28</v>
      </c>
      <c r="K3454" s="57">
        <v>79.75</v>
      </c>
    </row>
    <row r="3455" spans="1:11" ht="33.75">
      <c r="A3455" s="54">
        <v>8075</v>
      </c>
      <c r="B3455" s="54" t="s">
        <v>2095</v>
      </c>
      <c r="C3455" s="58" t="s">
        <v>2507</v>
      </c>
      <c r="D3455" s="56">
        <v>7</v>
      </c>
      <c r="E3455" s="56">
        <v>7</v>
      </c>
      <c r="F3455" s="57">
        <v>558.24</v>
      </c>
      <c r="G3455" s="57">
        <v>79.75</v>
      </c>
      <c r="H3455" s="57">
        <v>558.24</v>
      </c>
      <c r="I3455" s="57" t="s">
        <v>28</v>
      </c>
      <c r="J3455" s="57" t="s">
        <v>28</v>
      </c>
      <c r="K3455" s="57">
        <v>79.75</v>
      </c>
    </row>
    <row r="3456" spans="1:11" ht="33.75">
      <c r="A3456" s="54">
        <v>8075</v>
      </c>
      <c r="B3456" s="54" t="s">
        <v>2093</v>
      </c>
      <c r="C3456" s="58" t="s">
        <v>2507</v>
      </c>
      <c r="D3456" s="56">
        <v>7</v>
      </c>
      <c r="E3456" s="56">
        <v>7</v>
      </c>
      <c r="F3456" s="57">
        <v>558.24</v>
      </c>
      <c r="G3456" s="57">
        <v>79.75</v>
      </c>
      <c r="H3456" s="57">
        <v>558.24</v>
      </c>
      <c r="I3456" s="57" t="s">
        <v>28</v>
      </c>
      <c r="J3456" s="57" t="s">
        <v>28</v>
      </c>
      <c r="K3456" s="57">
        <v>79.75</v>
      </c>
    </row>
    <row r="3457" spans="1:11" ht="33.75">
      <c r="A3457" s="54">
        <v>8075</v>
      </c>
      <c r="B3457" s="54" t="s">
        <v>2091</v>
      </c>
      <c r="C3457" s="58" t="s">
        <v>2507</v>
      </c>
      <c r="D3457" s="56">
        <v>7</v>
      </c>
      <c r="E3457" s="56">
        <v>7</v>
      </c>
      <c r="F3457" s="57">
        <v>558.24</v>
      </c>
      <c r="G3457" s="57">
        <v>79.75</v>
      </c>
      <c r="H3457" s="57">
        <v>558.24</v>
      </c>
      <c r="I3457" s="57" t="s">
        <v>28</v>
      </c>
      <c r="J3457" s="57" t="s">
        <v>28</v>
      </c>
      <c r="K3457" s="57">
        <v>79.75</v>
      </c>
    </row>
    <row r="3458" spans="1:11" ht="33.75">
      <c r="A3458" s="54">
        <v>8076</v>
      </c>
      <c r="B3458" s="54" t="s">
        <v>2107</v>
      </c>
      <c r="C3458" s="58" t="s">
        <v>2508</v>
      </c>
      <c r="D3458" s="56">
        <v>7</v>
      </c>
      <c r="E3458" s="56">
        <v>7</v>
      </c>
      <c r="F3458" s="57">
        <v>626.71</v>
      </c>
      <c r="G3458" s="57">
        <v>89.53</v>
      </c>
      <c r="H3458" s="57">
        <v>626.71</v>
      </c>
      <c r="I3458" s="57" t="s">
        <v>28</v>
      </c>
      <c r="J3458" s="57" t="s">
        <v>28</v>
      </c>
      <c r="K3458" s="57">
        <v>89.53</v>
      </c>
    </row>
    <row r="3459" spans="1:11" ht="33.75">
      <c r="A3459" s="54">
        <v>8076</v>
      </c>
      <c r="B3459" s="54" t="s">
        <v>2105</v>
      </c>
      <c r="C3459" s="58" t="s">
        <v>2508</v>
      </c>
      <c r="D3459" s="56">
        <v>7</v>
      </c>
      <c r="E3459" s="56">
        <v>7</v>
      </c>
      <c r="F3459" s="57">
        <v>626.71</v>
      </c>
      <c r="G3459" s="57">
        <v>89.53</v>
      </c>
      <c r="H3459" s="57">
        <v>626.71</v>
      </c>
      <c r="I3459" s="57" t="s">
        <v>28</v>
      </c>
      <c r="J3459" s="57" t="s">
        <v>28</v>
      </c>
      <c r="K3459" s="57">
        <v>89.53</v>
      </c>
    </row>
    <row r="3460" spans="1:11" ht="33.75">
      <c r="A3460" s="54">
        <v>8076</v>
      </c>
      <c r="B3460" s="54" t="s">
        <v>2103</v>
      </c>
      <c r="C3460" s="58" t="s">
        <v>2508</v>
      </c>
      <c r="D3460" s="56">
        <v>7</v>
      </c>
      <c r="E3460" s="56">
        <v>7</v>
      </c>
      <c r="F3460" s="57">
        <v>626.71</v>
      </c>
      <c r="G3460" s="57">
        <v>89.53</v>
      </c>
      <c r="H3460" s="57">
        <v>626.71</v>
      </c>
      <c r="I3460" s="57" t="s">
        <v>28</v>
      </c>
      <c r="J3460" s="57" t="s">
        <v>28</v>
      </c>
      <c r="K3460" s="57">
        <v>89.53</v>
      </c>
    </row>
    <row r="3461" spans="1:11" ht="33.75">
      <c r="A3461" s="54">
        <v>8076</v>
      </c>
      <c r="B3461" s="54" t="s">
        <v>2101</v>
      </c>
      <c r="C3461" s="58" t="s">
        <v>2508</v>
      </c>
      <c r="D3461" s="56">
        <v>7</v>
      </c>
      <c r="E3461" s="56">
        <v>7</v>
      </c>
      <c r="F3461" s="57">
        <v>626.71</v>
      </c>
      <c r="G3461" s="57">
        <v>89.53</v>
      </c>
      <c r="H3461" s="57">
        <v>626.71</v>
      </c>
      <c r="I3461" s="57" t="s">
        <v>28</v>
      </c>
      <c r="J3461" s="57" t="s">
        <v>28</v>
      </c>
      <c r="K3461" s="57">
        <v>89.53</v>
      </c>
    </row>
    <row r="3462" spans="1:11" ht="22.5">
      <c r="A3462" s="54">
        <v>8077</v>
      </c>
      <c r="B3462" s="54" t="s">
        <v>2133</v>
      </c>
      <c r="C3462" s="58" t="s">
        <v>2509</v>
      </c>
      <c r="D3462" s="56">
        <v>7</v>
      </c>
      <c r="E3462" s="56">
        <v>7</v>
      </c>
      <c r="F3462" s="57">
        <v>863.37</v>
      </c>
      <c r="G3462" s="57">
        <v>123.34</v>
      </c>
      <c r="H3462" s="57">
        <v>863.37</v>
      </c>
      <c r="I3462" s="57" t="s">
        <v>28</v>
      </c>
      <c r="J3462" s="57" t="s">
        <v>28</v>
      </c>
      <c r="K3462" s="57">
        <v>123.34</v>
      </c>
    </row>
    <row r="3463" spans="1:11" ht="22.5">
      <c r="A3463" s="54">
        <v>8077</v>
      </c>
      <c r="B3463" s="54" t="s">
        <v>2131</v>
      </c>
      <c r="C3463" s="58" t="s">
        <v>2509</v>
      </c>
      <c r="D3463" s="56">
        <v>7</v>
      </c>
      <c r="E3463" s="56">
        <v>7</v>
      </c>
      <c r="F3463" s="57">
        <v>863.37</v>
      </c>
      <c r="G3463" s="57">
        <v>123.34</v>
      </c>
      <c r="H3463" s="57">
        <v>863.37</v>
      </c>
      <c r="I3463" s="57" t="s">
        <v>28</v>
      </c>
      <c r="J3463" s="57" t="s">
        <v>28</v>
      </c>
      <c r="K3463" s="57">
        <v>123.34</v>
      </c>
    </row>
    <row r="3464" spans="1:11" ht="22.5">
      <c r="A3464" s="54">
        <v>8077</v>
      </c>
      <c r="B3464" s="54" t="s">
        <v>2129</v>
      </c>
      <c r="C3464" s="58" t="s">
        <v>2509</v>
      </c>
      <c r="D3464" s="56">
        <v>7</v>
      </c>
      <c r="E3464" s="56">
        <v>7</v>
      </c>
      <c r="F3464" s="57">
        <v>863.37</v>
      </c>
      <c r="G3464" s="57">
        <v>123.34</v>
      </c>
      <c r="H3464" s="57">
        <v>863.37</v>
      </c>
      <c r="I3464" s="57" t="s">
        <v>28</v>
      </c>
      <c r="J3464" s="57" t="s">
        <v>28</v>
      </c>
      <c r="K3464" s="57">
        <v>123.34</v>
      </c>
    </row>
    <row r="3465" spans="1:11" ht="22.5">
      <c r="A3465" s="54">
        <v>8077</v>
      </c>
      <c r="B3465" s="54" t="s">
        <v>2127</v>
      </c>
      <c r="C3465" s="58" t="s">
        <v>2509</v>
      </c>
      <c r="D3465" s="56">
        <v>7</v>
      </c>
      <c r="E3465" s="56">
        <v>7</v>
      </c>
      <c r="F3465" s="57">
        <v>863.37</v>
      </c>
      <c r="G3465" s="57">
        <v>123.34</v>
      </c>
      <c r="H3465" s="57">
        <v>863.37</v>
      </c>
      <c r="I3465" s="57" t="s">
        <v>28</v>
      </c>
      <c r="J3465" s="57" t="s">
        <v>28</v>
      </c>
      <c r="K3465" s="57">
        <v>123.34</v>
      </c>
    </row>
    <row r="3466" spans="1:11" ht="22.5">
      <c r="A3466" s="54">
        <v>8077</v>
      </c>
      <c r="B3466" s="54" t="s">
        <v>2125</v>
      </c>
      <c r="C3466" s="58" t="s">
        <v>2509</v>
      </c>
      <c r="D3466" s="56">
        <v>7</v>
      </c>
      <c r="E3466" s="56">
        <v>7</v>
      </c>
      <c r="F3466" s="57">
        <v>863.37</v>
      </c>
      <c r="G3466" s="57">
        <v>123.34</v>
      </c>
      <c r="H3466" s="57">
        <v>863.37</v>
      </c>
      <c r="I3466" s="57" t="s">
        <v>28</v>
      </c>
      <c r="J3466" s="57" t="s">
        <v>28</v>
      </c>
      <c r="K3466" s="57">
        <v>123.34</v>
      </c>
    </row>
    <row r="3467" spans="1:11" ht="22.5">
      <c r="A3467" s="54">
        <v>8077</v>
      </c>
      <c r="B3467" s="54" t="s">
        <v>2123</v>
      </c>
      <c r="C3467" s="58" t="s">
        <v>2509</v>
      </c>
      <c r="D3467" s="56">
        <v>7</v>
      </c>
      <c r="E3467" s="56">
        <v>7</v>
      </c>
      <c r="F3467" s="57">
        <v>863.37</v>
      </c>
      <c r="G3467" s="57">
        <v>123.34</v>
      </c>
      <c r="H3467" s="57">
        <v>863.37</v>
      </c>
      <c r="I3467" s="57" t="s">
        <v>28</v>
      </c>
      <c r="J3467" s="57" t="s">
        <v>28</v>
      </c>
      <c r="K3467" s="57">
        <v>123.34</v>
      </c>
    </row>
    <row r="3468" spans="1:11" ht="22.5">
      <c r="A3468" s="54">
        <v>8077</v>
      </c>
      <c r="B3468" s="54" t="s">
        <v>2121</v>
      </c>
      <c r="C3468" s="58" t="s">
        <v>2509</v>
      </c>
      <c r="D3468" s="56">
        <v>7</v>
      </c>
      <c r="E3468" s="56">
        <v>7</v>
      </c>
      <c r="F3468" s="57">
        <v>863.37</v>
      </c>
      <c r="G3468" s="57">
        <v>123.34</v>
      </c>
      <c r="H3468" s="57">
        <v>863.37</v>
      </c>
      <c r="I3468" s="57" t="s">
        <v>28</v>
      </c>
      <c r="J3468" s="57" t="s">
        <v>28</v>
      </c>
      <c r="K3468" s="57">
        <v>123.34</v>
      </c>
    </row>
    <row r="3469" spans="1:11" ht="22.5">
      <c r="A3469" s="54">
        <v>8077</v>
      </c>
      <c r="B3469" s="54" t="s">
        <v>2119</v>
      </c>
      <c r="C3469" s="58" t="s">
        <v>2509</v>
      </c>
      <c r="D3469" s="56">
        <v>7</v>
      </c>
      <c r="E3469" s="56">
        <v>7</v>
      </c>
      <c r="F3469" s="57">
        <v>863.37</v>
      </c>
      <c r="G3469" s="57">
        <v>123.34</v>
      </c>
      <c r="H3469" s="57">
        <v>863.37</v>
      </c>
      <c r="I3469" s="57" t="s">
        <v>28</v>
      </c>
      <c r="J3469" s="57" t="s">
        <v>28</v>
      </c>
      <c r="K3469" s="57">
        <v>123.34</v>
      </c>
    </row>
    <row r="3470" spans="1:11" ht="22.5">
      <c r="A3470" s="54">
        <v>8077</v>
      </c>
      <c r="B3470" s="54" t="s">
        <v>2117</v>
      </c>
      <c r="C3470" s="58" t="s">
        <v>2509</v>
      </c>
      <c r="D3470" s="56">
        <v>7</v>
      </c>
      <c r="E3470" s="56">
        <v>7</v>
      </c>
      <c r="F3470" s="57">
        <v>863.37</v>
      </c>
      <c r="G3470" s="57">
        <v>123.34</v>
      </c>
      <c r="H3470" s="57">
        <v>863.37</v>
      </c>
      <c r="I3470" s="57" t="s">
        <v>28</v>
      </c>
      <c r="J3470" s="57" t="s">
        <v>28</v>
      </c>
      <c r="K3470" s="57">
        <v>123.34</v>
      </c>
    </row>
    <row r="3471" spans="1:11" ht="22.5">
      <c r="A3471" s="54">
        <v>8077</v>
      </c>
      <c r="B3471" s="54" t="s">
        <v>2115</v>
      </c>
      <c r="C3471" s="58" t="s">
        <v>2509</v>
      </c>
      <c r="D3471" s="56">
        <v>7</v>
      </c>
      <c r="E3471" s="56">
        <v>7</v>
      </c>
      <c r="F3471" s="57">
        <v>863.37</v>
      </c>
      <c r="G3471" s="57">
        <v>123.34</v>
      </c>
      <c r="H3471" s="57">
        <v>863.37</v>
      </c>
      <c r="I3471" s="57" t="s">
        <v>28</v>
      </c>
      <c r="J3471" s="57" t="s">
        <v>28</v>
      </c>
      <c r="K3471" s="57">
        <v>123.34</v>
      </c>
    </row>
    <row r="3472" spans="1:11" ht="22.5">
      <c r="A3472" s="54">
        <v>8077</v>
      </c>
      <c r="B3472" s="54" t="s">
        <v>2113</v>
      </c>
      <c r="C3472" s="58" t="s">
        <v>2509</v>
      </c>
      <c r="D3472" s="56">
        <v>7</v>
      </c>
      <c r="E3472" s="56">
        <v>7</v>
      </c>
      <c r="F3472" s="57">
        <v>863.37</v>
      </c>
      <c r="G3472" s="57">
        <v>123.34</v>
      </c>
      <c r="H3472" s="57">
        <v>863.37</v>
      </c>
      <c r="I3472" s="57" t="s">
        <v>28</v>
      </c>
      <c r="J3472" s="57" t="s">
        <v>28</v>
      </c>
      <c r="K3472" s="57">
        <v>123.34</v>
      </c>
    </row>
    <row r="3473" spans="1:11" ht="22.5">
      <c r="A3473" s="54">
        <v>8077</v>
      </c>
      <c r="B3473" s="54" t="s">
        <v>2111</v>
      </c>
      <c r="C3473" s="58" t="s">
        <v>2509</v>
      </c>
      <c r="D3473" s="56">
        <v>7</v>
      </c>
      <c r="E3473" s="56">
        <v>7</v>
      </c>
      <c r="F3473" s="57">
        <v>863.37</v>
      </c>
      <c r="G3473" s="57">
        <v>123.34</v>
      </c>
      <c r="H3473" s="57">
        <v>863.37</v>
      </c>
      <c r="I3473" s="57" t="s">
        <v>28</v>
      </c>
      <c r="J3473" s="57" t="s">
        <v>28</v>
      </c>
      <c r="K3473" s="57">
        <v>123.34</v>
      </c>
    </row>
    <row r="3474" spans="1:11" ht="33.75">
      <c r="A3474" s="54">
        <v>8078</v>
      </c>
      <c r="B3474" s="54" t="s">
        <v>2159</v>
      </c>
      <c r="C3474" s="58" t="s">
        <v>2510</v>
      </c>
      <c r="D3474" s="56">
        <v>7</v>
      </c>
      <c r="E3474" s="56">
        <v>7</v>
      </c>
      <c r="F3474" s="57">
        <v>718.72</v>
      </c>
      <c r="G3474" s="57">
        <v>102.67</v>
      </c>
      <c r="H3474" s="57">
        <v>718.72</v>
      </c>
      <c r="I3474" s="57" t="s">
        <v>28</v>
      </c>
      <c r="J3474" s="57" t="s">
        <v>28</v>
      </c>
      <c r="K3474" s="57">
        <v>102.67</v>
      </c>
    </row>
    <row r="3475" spans="1:11" ht="33.75">
      <c r="A3475" s="54">
        <v>8078</v>
      </c>
      <c r="B3475" s="54" t="s">
        <v>2157</v>
      </c>
      <c r="C3475" s="58" t="s">
        <v>2510</v>
      </c>
      <c r="D3475" s="56">
        <v>7</v>
      </c>
      <c r="E3475" s="56">
        <v>7</v>
      </c>
      <c r="F3475" s="57">
        <v>718.72</v>
      </c>
      <c r="G3475" s="57">
        <v>102.67</v>
      </c>
      <c r="H3475" s="57">
        <v>718.72</v>
      </c>
      <c r="I3475" s="57" t="s">
        <v>28</v>
      </c>
      <c r="J3475" s="57" t="s">
        <v>28</v>
      </c>
      <c r="K3475" s="57">
        <v>102.67</v>
      </c>
    </row>
    <row r="3476" spans="1:11" ht="33.75">
      <c r="A3476" s="54">
        <v>8078</v>
      </c>
      <c r="B3476" s="54" t="s">
        <v>2155</v>
      </c>
      <c r="C3476" s="58" t="s">
        <v>2510</v>
      </c>
      <c r="D3476" s="56">
        <v>7</v>
      </c>
      <c r="E3476" s="56">
        <v>7</v>
      </c>
      <c r="F3476" s="57">
        <v>718.72</v>
      </c>
      <c r="G3476" s="57">
        <v>102.67</v>
      </c>
      <c r="H3476" s="57">
        <v>718.72</v>
      </c>
      <c r="I3476" s="57" t="s">
        <v>28</v>
      </c>
      <c r="J3476" s="57" t="s">
        <v>28</v>
      </c>
      <c r="K3476" s="57">
        <v>102.67</v>
      </c>
    </row>
    <row r="3477" spans="1:11" ht="33.75">
      <c r="A3477" s="54">
        <v>8078</v>
      </c>
      <c r="B3477" s="54" t="s">
        <v>2153</v>
      </c>
      <c r="C3477" s="58" t="s">
        <v>2510</v>
      </c>
      <c r="D3477" s="56">
        <v>7</v>
      </c>
      <c r="E3477" s="56">
        <v>7</v>
      </c>
      <c r="F3477" s="57">
        <v>718.72</v>
      </c>
      <c r="G3477" s="57">
        <v>102.67</v>
      </c>
      <c r="H3477" s="57">
        <v>718.72</v>
      </c>
      <c r="I3477" s="57" t="s">
        <v>28</v>
      </c>
      <c r="J3477" s="57" t="s">
        <v>28</v>
      </c>
      <c r="K3477" s="57">
        <v>102.67</v>
      </c>
    </row>
    <row r="3478" spans="1:11" ht="33.75">
      <c r="A3478" s="54">
        <v>8078</v>
      </c>
      <c r="B3478" s="54" t="s">
        <v>2151</v>
      </c>
      <c r="C3478" s="58" t="s">
        <v>2510</v>
      </c>
      <c r="D3478" s="56">
        <v>7</v>
      </c>
      <c r="E3478" s="56">
        <v>7</v>
      </c>
      <c r="F3478" s="57">
        <v>718.72</v>
      </c>
      <c r="G3478" s="57">
        <v>102.67</v>
      </c>
      <c r="H3478" s="57">
        <v>718.72</v>
      </c>
      <c r="I3478" s="57" t="s">
        <v>28</v>
      </c>
      <c r="J3478" s="57" t="s">
        <v>28</v>
      </c>
      <c r="K3478" s="57">
        <v>102.67</v>
      </c>
    </row>
    <row r="3479" spans="1:11" ht="33.75">
      <c r="A3479" s="54">
        <v>8078</v>
      </c>
      <c r="B3479" s="54" t="s">
        <v>2149</v>
      </c>
      <c r="C3479" s="58" t="s">
        <v>2510</v>
      </c>
      <c r="D3479" s="56">
        <v>7</v>
      </c>
      <c r="E3479" s="56">
        <v>7</v>
      </c>
      <c r="F3479" s="57">
        <v>718.72</v>
      </c>
      <c r="G3479" s="57">
        <v>102.67</v>
      </c>
      <c r="H3479" s="57">
        <v>718.72</v>
      </c>
      <c r="I3479" s="57" t="s">
        <v>28</v>
      </c>
      <c r="J3479" s="57" t="s">
        <v>28</v>
      </c>
      <c r="K3479" s="57">
        <v>102.67</v>
      </c>
    </row>
    <row r="3480" spans="1:11" ht="33.75">
      <c r="A3480" s="54">
        <v>8078</v>
      </c>
      <c r="B3480" s="54" t="s">
        <v>2147</v>
      </c>
      <c r="C3480" s="58" t="s">
        <v>2510</v>
      </c>
      <c r="D3480" s="56">
        <v>7</v>
      </c>
      <c r="E3480" s="56">
        <v>7</v>
      </c>
      <c r="F3480" s="57">
        <v>718.72</v>
      </c>
      <c r="G3480" s="57">
        <v>102.67</v>
      </c>
      <c r="H3480" s="57">
        <v>718.72</v>
      </c>
      <c r="I3480" s="57" t="s">
        <v>28</v>
      </c>
      <c r="J3480" s="57" t="s">
        <v>28</v>
      </c>
      <c r="K3480" s="57">
        <v>102.67</v>
      </c>
    </row>
    <row r="3481" spans="1:11" ht="33.75">
      <c r="A3481" s="54">
        <v>8078</v>
      </c>
      <c r="B3481" s="54" t="s">
        <v>2145</v>
      </c>
      <c r="C3481" s="58" t="s">
        <v>2510</v>
      </c>
      <c r="D3481" s="56">
        <v>7</v>
      </c>
      <c r="E3481" s="56">
        <v>7</v>
      </c>
      <c r="F3481" s="57">
        <v>718.72</v>
      </c>
      <c r="G3481" s="57">
        <v>102.67</v>
      </c>
      <c r="H3481" s="57">
        <v>718.72</v>
      </c>
      <c r="I3481" s="57" t="s">
        <v>28</v>
      </c>
      <c r="J3481" s="57" t="s">
        <v>28</v>
      </c>
      <c r="K3481" s="57">
        <v>102.67</v>
      </c>
    </row>
    <row r="3482" spans="1:11" ht="33.75">
      <c r="A3482" s="54">
        <v>8078</v>
      </c>
      <c r="B3482" s="54" t="s">
        <v>2143</v>
      </c>
      <c r="C3482" s="58" t="s">
        <v>2510</v>
      </c>
      <c r="D3482" s="56">
        <v>7</v>
      </c>
      <c r="E3482" s="56">
        <v>7</v>
      </c>
      <c r="F3482" s="57">
        <v>718.72</v>
      </c>
      <c r="G3482" s="57">
        <v>102.67</v>
      </c>
      <c r="H3482" s="57">
        <v>718.72</v>
      </c>
      <c r="I3482" s="57" t="s">
        <v>28</v>
      </c>
      <c r="J3482" s="57" t="s">
        <v>28</v>
      </c>
      <c r="K3482" s="57">
        <v>102.67</v>
      </c>
    </row>
    <row r="3483" spans="1:11" ht="33.75">
      <c r="A3483" s="54">
        <v>8078</v>
      </c>
      <c r="B3483" s="54" t="s">
        <v>2141</v>
      </c>
      <c r="C3483" s="58" t="s">
        <v>2510</v>
      </c>
      <c r="D3483" s="56">
        <v>7</v>
      </c>
      <c r="E3483" s="56">
        <v>7</v>
      </c>
      <c r="F3483" s="57">
        <v>718.72</v>
      </c>
      <c r="G3483" s="57">
        <v>102.67</v>
      </c>
      <c r="H3483" s="57">
        <v>718.72</v>
      </c>
      <c r="I3483" s="57" t="s">
        <v>28</v>
      </c>
      <c r="J3483" s="57" t="s">
        <v>28</v>
      </c>
      <c r="K3483" s="57">
        <v>102.67</v>
      </c>
    </row>
    <row r="3484" spans="1:11" ht="33.75">
      <c r="A3484" s="54">
        <v>8078</v>
      </c>
      <c r="B3484" s="54" t="s">
        <v>2139</v>
      </c>
      <c r="C3484" s="58" t="s">
        <v>2510</v>
      </c>
      <c r="D3484" s="56">
        <v>7</v>
      </c>
      <c r="E3484" s="56">
        <v>7</v>
      </c>
      <c r="F3484" s="57">
        <v>718.72</v>
      </c>
      <c r="G3484" s="57">
        <v>102.67</v>
      </c>
      <c r="H3484" s="57">
        <v>718.72</v>
      </c>
      <c r="I3484" s="57" t="s">
        <v>28</v>
      </c>
      <c r="J3484" s="57" t="s">
        <v>28</v>
      </c>
      <c r="K3484" s="57">
        <v>102.67</v>
      </c>
    </row>
    <row r="3485" spans="1:11" ht="33.75">
      <c r="A3485" s="54">
        <v>8078</v>
      </c>
      <c r="B3485" s="54" t="s">
        <v>2137</v>
      </c>
      <c r="C3485" s="58" t="s">
        <v>2510</v>
      </c>
      <c r="D3485" s="56">
        <v>7</v>
      </c>
      <c r="E3485" s="56">
        <v>7</v>
      </c>
      <c r="F3485" s="57">
        <v>718.72</v>
      </c>
      <c r="G3485" s="57">
        <v>102.67</v>
      </c>
      <c r="H3485" s="57">
        <v>718.72</v>
      </c>
      <c r="I3485" s="57" t="s">
        <v>28</v>
      </c>
      <c r="J3485" s="57" t="s">
        <v>28</v>
      </c>
      <c r="K3485" s="57">
        <v>102.67</v>
      </c>
    </row>
    <row r="3486" spans="1:11" ht="33.75">
      <c r="A3486" s="54">
        <v>8079</v>
      </c>
      <c r="B3486" s="54" t="s">
        <v>2169</v>
      </c>
      <c r="C3486" s="58" t="s">
        <v>2511</v>
      </c>
      <c r="D3486" s="56">
        <v>7</v>
      </c>
      <c r="E3486" s="56">
        <v>7</v>
      </c>
      <c r="F3486" s="57">
        <v>741.05</v>
      </c>
      <c r="G3486" s="57">
        <v>105.86</v>
      </c>
      <c r="H3486" s="57">
        <v>741.05</v>
      </c>
      <c r="I3486" s="57" t="s">
        <v>28</v>
      </c>
      <c r="J3486" s="57" t="s">
        <v>28</v>
      </c>
      <c r="K3486" s="57">
        <v>105.86</v>
      </c>
    </row>
    <row r="3487" spans="1:11" ht="33.75">
      <c r="A3487" s="54">
        <v>8079</v>
      </c>
      <c r="B3487" s="54" t="s">
        <v>2167</v>
      </c>
      <c r="C3487" s="58" t="s">
        <v>2511</v>
      </c>
      <c r="D3487" s="56">
        <v>7</v>
      </c>
      <c r="E3487" s="56">
        <v>7</v>
      </c>
      <c r="F3487" s="57">
        <v>741.05</v>
      </c>
      <c r="G3487" s="57">
        <v>105.86</v>
      </c>
      <c r="H3487" s="57">
        <v>741.05</v>
      </c>
      <c r="I3487" s="57" t="s">
        <v>28</v>
      </c>
      <c r="J3487" s="57" t="s">
        <v>28</v>
      </c>
      <c r="K3487" s="57">
        <v>105.86</v>
      </c>
    </row>
    <row r="3488" spans="1:11" ht="33.75">
      <c r="A3488" s="54">
        <v>8079</v>
      </c>
      <c r="B3488" s="54" t="s">
        <v>2165</v>
      </c>
      <c r="C3488" s="58" t="s">
        <v>2511</v>
      </c>
      <c r="D3488" s="56">
        <v>7</v>
      </c>
      <c r="E3488" s="56">
        <v>7</v>
      </c>
      <c r="F3488" s="57">
        <v>741.05</v>
      </c>
      <c r="G3488" s="57">
        <v>105.86</v>
      </c>
      <c r="H3488" s="57">
        <v>741.05</v>
      </c>
      <c r="I3488" s="57" t="s">
        <v>28</v>
      </c>
      <c r="J3488" s="57" t="s">
        <v>28</v>
      </c>
      <c r="K3488" s="57">
        <v>105.86</v>
      </c>
    </row>
    <row r="3489" spans="1:11" ht="33.75">
      <c r="A3489" s="54">
        <v>8079</v>
      </c>
      <c r="B3489" s="54" t="s">
        <v>2163</v>
      </c>
      <c r="C3489" s="58" t="s">
        <v>2511</v>
      </c>
      <c r="D3489" s="56">
        <v>7</v>
      </c>
      <c r="E3489" s="56">
        <v>7</v>
      </c>
      <c r="F3489" s="57">
        <v>741.05</v>
      </c>
      <c r="G3489" s="57">
        <v>105.86</v>
      </c>
      <c r="H3489" s="57">
        <v>741.05</v>
      </c>
      <c r="I3489" s="57" t="s">
        <v>28</v>
      </c>
      <c r="J3489" s="57" t="s">
        <v>28</v>
      </c>
      <c r="K3489" s="57">
        <v>105.86</v>
      </c>
    </row>
    <row r="3490" spans="1:11" ht="45">
      <c r="A3490" s="54">
        <v>8080</v>
      </c>
      <c r="B3490" s="54" t="s">
        <v>2177</v>
      </c>
      <c r="C3490" s="58" t="s">
        <v>2512</v>
      </c>
      <c r="D3490" s="56">
        <v>7</v>
      </c>
      <c r="E3490" s="56">
        <v>7</v>
      </c>
      <c r="F3490" s="57">
        <v>831.54</v>
      </c>
      <c r="G3490" s="57">
        <v>118.79</v>
      </c>
      <c r="H3490" s="57">
        <v>831.54</v>
      </c>
      <c r="I3490" s="57" t="s">
        <v>28</v>
      </c>
      <c r="J3490" s="57" t="s">
        <v>28</v>
      </c>
      <c r="K3490" s="57">
        <v>118.79</v>
      </c>
    </row>
    <row r="3491" spans="1:11" ht="45">
      <c r="A3491" s="54">
        <v>8080</v>
      </c>
      <c r="B3491" s="54" t="s">
        <v>2175</v>
      </c>
      <c r="C3491" s="58" t="s">
        <v>2512</v>
      </c>
      <c r="D3491" s="56">
        <v>7</v>
      </c>
      <c r="E3491" s="56">
        <v>7</v>
      </c>
      <c r="F3491" s="57">
        <v>831.54</v>
      </c>
      <c r="G3491" s="57">
        <v>118.79</v>
      </c>
      <c r="H3491" s="57">
        <v>831.54</v>
      </c>
      <c r="I3491" s="57" t="s">
        <v>28</v>
      </c>
      <c r="J3491" s="57" t="s">
        <v>28</v>
      </c>
      <c r="K3491" s="57">
        <v>118.79</v>
      </c>
    </row>
    <row r="3492" spans="1:11" ht="45">
      <c r="A3492" s="54">
        <v>8080</v>
      </c>
      <c r="B3492" s="54" t="s">
        <v>2173</v>
      </c>
      <c r="C3492" s="58" t="s">
        <v>2512</v>
      </c>
      <c r="D3492" s="56">
        <v>7</v>
      </c>
      <c r="E3492" s="56">
        <v>7</v>
      </c>
      <c r="F3492" s="57">
        <v>831.54</v>
      </c>
      <c r="G3492" s="57">
        <v>118.79</v>
      </c>
      <c r="H3492" s="57">
        <v>831.54</v>
      </c>
      <c r="I3492" s="57" t="s">
        <v>28</v>
      </c>
      <c r="J3492" s="57" t="s">
        <v>28</v>
      </c>
      <c r="K3492" s="57">
        <v>118.79</v>
      </c>
    </row>
    <row r="3493" spans="1:11" ht="45">
      <c r="A3493" s="54">
        <v>8080</v>
      </c>
      <c r="B3493" s="54" t="s">
        <v>2195</v>
      </c>
      <c r="C3493" s="58" t="s">
        <v>2512</v>
      </c>
      <c r="D3493" s="56">
        <v>7</v>
      </c>
      <c r="E3493" s="56">
        <v>7</v>
      </c>
      <c r="F3493" s="57">
        <v>831.54</v>
      </c>
      <c r="G3493" s="57">
        <v>118.79</v>
      </c>
      <c r="H3493" s="57">
        <v>831.54</v>
      </c>
      <c r="I3493" s="57" t="s">
        <v>28</v>
      </c>
      <c r="J3493" s="57" t="s">
        <v>28</v>
      </c>
      <c r="K3493" s="57">
        <v>118.79</v>
      </c>
    </row>
    <row r="3494" spans="1:11" ht="45">
      <c r="A3494" s="54">
        <v>8080</v>
      </c>
      <c r="B3494" s="54" t="s">
        <v>2193</v>
      </c>
      <c r="C3494" s="58" t="s">
        <v>2512</v>
      </c>
      <c r="D3494" s="56">
        <v>7</v>
      </c>
      <c r="E3494" s="56">
        <v>7</v>
      </c>
      <c r="F3494" s="57">
        <v>831.54</v>
      </c>
      <c r="G3494" s="57">
        <v>118.79</v>
      </c>
      <c r="H3494" s="57">
        <v>831.54</v>
      </c>
      <c r="I3494" s="57" t="s">
        <v>28</v>
      </c>
      <c r="J3494" s="57" t="s">
        <v>28</v>
      </c>
      <c r="K3494" s="57">
        <v>118.79</v>
      </c>
    </row>
    <row r="3495" spans="1:11" ht="45">
      <c r="A3495" s="54">
        <v>8080</v>
      </c>
      <c r="B3495" s="54" t="s">
        <v>2191</v>
      </c>
      <c r="C3495" s="58" t="s">
        <v>2512</v>
      </c>
      <c r="D3495" s="56">
        <v>7</v>
      </c>
      <c r="E3495" s="56">
        <v>7</v>
      </c>
      <c r="F3495" s="57">
        <v>831.54</v>
      </c>
      <c r="G3495" s="57">
        <v>118.79</v>
      </c>
      <c r="H3495" s="57">
        <v>831.54</v>
      </c>
      <c r="I3495" s="57" t="s">
        <v>28</v>
      </c>
      <c r="J3495" s="57" t="s">
        <v>28</v>
      </c>
      <c r="K3495" s="57">
        <v>118.79</v>
      </c>
    </row>
    <row r="3496" spans="1:11" ht="45">
      <c r="A3496" s="54">
        <v>8080</v>
      </c>
      <c r="B3496" s="54" t="s">
        <v>2189</v>
      </c>
      <c r="C3496" s="58" t="s">
        <v>2512</v>
      </c>
      <c r="D3496" s="56">
        <v>7</v>
      </c>
      <c r="E3496" s="56">
        <v>7</v>
      </c>
      <c r="F3496" s="57">
        <v>831.54</v>
      </c>
      <c r="G3496" s="57">
        <v>118.79</v>
      </c>
      <c r="H3496" s="57">
        <v>831.54</v>
      </c>
      <c r="I3496" s="57" t="s">
        <v>28</v>
      </c>
      <c r="J3496" s="57" t="s">
        <v>28</v>
      </c>
      <c r="K3496" s="57">
        <v>118.79</v>
      </c>
    </row>
    <row r="3497" spans="1:11" ht="45">
      <c r="A3497" s="54">
        <v>8080</v>
      </c>
      <c r="B3497" s="54" t="s">
        <v>2187</v>
      </c>
      <c r="C3497" s="58" t="s">
        <v>2512</v>
      </c>
      <c r="D3497" s="56">
        <v>7</v>
      </c>
      <c r="E3497" s="56">
        <v>7</v>
      </c>
      <c r="F3497" s="57">
        <v>831.54</v>
      </c>
      <c r="G3497" s="57">
        <v>118.79</v>
      </c>
      <c r="H3497" s="57">
        <v>831.54</v>
      </c>
      <c r="I3497" s="57" t="s">
        <v>28</v>
      </c>
      <c r="J3497" s="57" t="s">
        <v>28</v>
      </c>
      <c r="K3497" s="57">
        <v>118.79</v>
      </c>
    </row>
    <row r="3498" spans="1:11" ht="45">
      <c r="A3498" s="54">
        <v>8080</v>
      </c>
      <c r="B3498" s="54" t="s">
        <v>2185</v>
      </c>
      <c r="C3498" s="58" t="s">
        <v>2512</v>
      </c>
      <c r="D3498" s="56">
        <v>7</v>
      </c>
      <c r="E3498" s="56">
        <v>7</v>
      </c>
      <c r="F3498" s="57">
        <v>831.54</v>
      </c>
      <c r="G3498" s="57">
        <v>118.79</v>
      </c>
      <c r="H3498" s="57">
        <v>831.54</v>
      </c>
      <c r="I3498" s="57" t="s">
        <v>28</v>
      </c>
      <c r="J3498" s="57" t="s">
        <v>28</v>
      </c>
      <c r="K3498" s="57">
        <v>118.79</v>
      </c>
    </row>
    <row r="3499" spans="1:11" ht="45">
      <c r="A3499" s="54">
        <v>8080</v>
      </c>
      <c r="B3499" s="54" t="s">
        <v>2183</v>
      </c>
      <c r="C3499" s="58" t="s">
        <v>2512</v>
      </c>
      <c r="D3499" s="56">
        <v>7</v>
      </c>
      <c r="E3499" s="56">
        <v>7</v>
      </c>
      <c r="F3499" s="57">
        <v>831.54</v>
      </c>
      <c r="G3499" s="57">
        <v>118.79</v>
      </c>
      <c r="H3499" s="57">
        <v>831.54</v>
      </c>
      <c r="I3499" s="57" t="s">
        <v>28</v>
      </c>
      <c r="J3499" s="57" t="s">
        <v>28</v>
      </c>
      <c r="K3499" s="57">
        <v>118.79</v>
      </c>
    </row>
    <row r="3500" spans="1:11" ht="45">
      <c r="A3500" s="54">
        <v>8080</v>
      </c>
      <c r="B3500" s="54" t="s">
        <v>2181</v>
      </c>
      <c r="C3500" s="58" t="s">
        <v>2512</v>
      </c>
      <c r="D3500" s="56">
        <v>7</v>
      </c>
      <c r="E3500" s="56">
        <v>7</v>
      </c>
      <c r="F3500" s="57">
        <v>831.54</v>
      </c>
      <c r="G3500" s="57">
        <v>118.79</v>
      </c>
      <c r="H3500" s="57">
        <v>831.54</v>
      </c>
      <c r="I3500" s="57" t="s">
        <v>28</v>
      </c>
      <c r="J3500" s="57" t="s">
        <v>28</v>
      </c>
      <c r="K3500" s="57">
        <v>118.79</v>
      </c>
    </row>
    <row r="3501" spans="1:11" ht="45">
      <c r="A3501" s="54">
        <v>8080</v>
      </c>
      <c r="B3501" s="54" t="s">
        <v>2179</v>
      </c>
      <c r="C3501" s="58" t="s">
        <v>2512</v>
      </c>
      <c r="D3501" s="56">
        <v>7</v>
      </c>
      <c r="E3501" s="56">
        <v>7</v>
      </c>
      <c r="F3501" s="57">
        <v>831.54</v>
      </c>
      <c r="G3501" s="57">
        <v>118.79</v>
      </c>
      <c r="H3501" s="57">
        <v>831.54</v>
      </c>
      <c r="I3501" s="57" t="s">
        <v>28</v>
      </c>
      <c r="J3501" s="57" t="s">
        <v>28</v>
      </c>
      <c r="K3501" s="57">
        <v>118.79</v>
      </c>
    </row>
    <row r="3502" spans="1:11" ht="45">
      <c r="A3502" s="54">
        <v>8081</v>
      </c>
      <c r="B3502" s="54" t="s">
        <v>2221</v>
      </c>
      <c r="C3502" s="58" t="s">
        <v>2513</v>
      </c>
      <c r="D3502" s="56">
        <v>7</v>
      </c>
      <c r="E3502" s="56">
        <v>7</v>
      </c>
      <c r="F3502" s="57">
        <v>732.26</v>
      </c>
      <c r="G3502" s="57">
        <v>104.61</v>
      </c>
      <c r="H3502" s="57">
        <v>732.26</v>
      </c>
      <c r="I3502" s="57" t="s">
        <v>28</v>
      </c>
      <c r="J3502" s="57" t="s">
        <v>28</v>
      </c>
      <c r="K3502" s="57">
        <v>104.61</v>
      </c>
    </row>
    <row r="3503" spans="1:11" ht="45">
      <c r="A3503" s="54">
        <v>8081</v>
      </c>
      <c r="B3503" s="54" t="s">
        <v>2219</v>
      </c>
      <c r="C3503" s="58" t="s">
        <v>2513</v>
      </c>
      <c r="D3503" s="56">
        <v>7</v>
      </c>
      <c r="E3503" s="56">
        <v>7</v>
      </c>
      <c r="F3503" s="57">
        <v>732.26</v>
      </c>
      <c r="G3503" s="57">
        <v>104.61</v>
      </c>
      <c r="H3503" s="57">
        <v>732.26</v>
      </c>
      <c r="I3503" s="57" t="s">
        <v>28</v>
      </c>
      <c r="J3503" s="57" t="s">
        <v>28</v>
      </c>
      <c r="K3503" s="57">
        <v>104.61</v>
      </c>
    </row>
    <row r="3504" spans="1:11" ht="45">
      <c r="A3504" s="54">
        <v>8081</v>
      </c>
      <c r="B3504" s="54" t="s">
        <v>2217</v>
      </c>
      <c r="C3504" s="58" t="s">
        <v>2513</v>
      </c>
      <c r="D3504" s="56">
        <v>7</v>
      </c>
      <c r="E3504" s="56">
        <v>7</v>
      </c>
      <c r="F3504" s="57">
        <v>732.26</v>
      </c>
      <c r="G3504" s="57">
        <v>104.61</v>
      </c>
      <c r="H3504" s="57">
        <v>732.26</v>
      </c>
      <c r="I3504" s="57" t="s">
        <v>28</v>
      </c>
      <c r="J3504" s="57" t="s">
        <v>28</v>
      </c>
      <c r="K3504" s="57">
        <v>104.61</v>
      </c>
    </row>
    <row r="3505" spans="1:11" ht="45">
      <c r="A3505" s="54">
        <v>8081</v>
      </c>
      <c r="B3505" s="54" t="s">
        <v>2215</v>
      </c>
      <c r="C3505" s="58" t="s">
        <v>2513</v>
      </c>
      <c r="D3505" s="56">
        <v>7</v>
      </c>
      <c r="E3505" s="56">
        <v>7</v>
      </c>
      <c r="F3505" s="57">
        <v>732.26</v>
      </c>
      <c r="G3505" s="57">
        <v>104.61</v>
      </c>
      <c r="H3505" s="57">
        <v>732.26</v>
      </c>
      <c r="I3505" s="57" t="s">
        <v>28</v>
      </c>
      <c r="J3505" s="57" t="s">
        <v>28</v>
      </c>
      <c r="K3505" s="57">
        <v>104.61</v>
      </c>
    </row>
    <row r="3506" spans="1:11" ht="45">
      <c r="A3506" s="54">
        <v>8081</v>
      </c>
      <c r="B3506" s="54" t="s">
        <v>2213</v>
      </c>
      <c r="C3506" s="58" t="s">
        <v>2513</v>
      </c>
      <c r="D3506" s="56">
        <v>7</v>
      </c>
      <c r="E3506" s="56">
        <v>7</v>
      </c>
      <c r="F3506" s="57">
        <v>732.26</v>
      </c>
      <c r="G3506" s="57">
        <v>104.61</v>
      </c>
      <c r="H3506" s="57">
        <v>732.26</v>
      </c>
      <c r="I3506" s="57" t="s">
        <v>28</v>
      </c>
      <c r="J3506" s="57" t="s">
        <v>28</v>
      </c>
      <c r="K3506" s="57">
        <v>104.61</v>
      </c>
    </row>
    <row r="3507" spans="1:11" ht="45">
      <c r="A3507" s="54">
        <v>8081</v>
      </c>
      <c r="B3507" s="54" t="s">
        <v>2211</v>
      </c>
      <c r="C3507" s="58" t="s">
        <v>2513</v>
      </c>
      <c r="D3507" s="56">
        <v>7</v>
      </c>
      <c r="E3507" s="56">
        <v>7</v>
      </c>
      <c r="F3507" s="57">
        <v>732.26</v>
      </c>
      <c r="G3507" s="57">
        <v>104.61</v>
      </c>
      <c r="H3507" s="57">
        <v>732.26</v>
      </c>
      <c r="I3507" s="57" t="s">
        <v>28</v>
      </c>
      <c r="J3507" s="57" t="s">
        <v>28</v>
      </c>
      <c r="K3507" s="57">
        <v>104.61</v>
      </c>
    </row>
    <row r="3508" spans="1:11" ht="45">
      <c r="A3508" s="54">
        <v>8081</v>
      </c>
      <c r="B3508" s="54" t="s">
        <v>2209</v>
      </c>
      <c r="C3508" s="58" t="s">
        <v>2513</v>
      </c>
      <c r="D3508" s="56">
        <v>7</v>
      </c>
      <c r="E3508" s="56">
        <v>7</v>
      </c>
      <c r="F3508" s="57">
        <v>732.26</v>
      </c>
      <c r="G3508" s="57">
        <v>104.61</v>
      </c>
      <c r="H3508" s="57">
        <v>732.26</v>
      </c>
      <c r="I3508" s="57" t="s">
        <v>28</v>
      </c>
      <c r="J3508" s="57" t="s">
        <v>28</v>
      </c>
      <c r="K3508" s="57">
        <v>104.61</v>
      </c>
    </row>
    <row r="3509" spans="1:11" ht="45">
      <c r="A3509" s="54">
        <v>8081</v>
      </c>
      <c r="B3509" s="54" t="s">
        <v>2207</v>
      </c>
      <c r="C3509" s="58" t="s">
        <v>2513</v>
      </c>
      <c r="D3509" s="56">
        <v>7</v>
      </c>
      <c r="E3509" s="56">
        <v>7</v>
      </c>
      <c r="F3509" s="57">
        <v>732.26</v>
      </c>
      <c r="G3509" s="57">
        <v>104.61</v>
      </c>
      <c r="H3509" s="57">
        <v>732.26</v>
      </c>
      <c r="I3509" s="57" t="s">
        <v>28</v>
      </c>
      <c r="J3509" s="57" t="s">
        <v>28</v>
      </c>
      <c r="K3509" s="57">
        <v>104.61</v>
      </c>
    </row>
    <row r="3510" spans="1:11" ht="45">
      <c r="A3510" s="54">
        <v>8081</v>
      </c>
      <c r="B3510" s="54" t="s">
        <v>2205</v>
      </c>
      <c r="C3510" s="58" t="s">
        <v>2513</v>
      </c>
      <c r="D3510" s="56">
        <v>7</v>
      </c>
      <c r="E3510" s="56">
        <v>7</v>
      </c>
      <c r="F3510" s="57">
        <v>732.26</v>
      </c>
      <c r="G3510" s="57">
        <v>104.61</v>
      </c>
      <c r="H3510" s="57">
        <v>732.26</v>
      </c>
      <c r="I3510" s="57" t="s">
        <v>28</v>
      </c>
      <c r="J3510" s="57" t="s">
        <v>28</v>
      </c>
      <c r="K3510" s="57">
        <v>104.61</v>
      </c>
    </row>
    <row r="3511" spans="1:11" ht="45">
      <c r="A3511" s="54">
        <v>8081</v>
      </c>
      <c r="B3511" s="54" t="s">
        <v>2203</v>
      </c>
      <c r="C3511" s="58" t="s">
        <v>2513</v>
      </c>
      <c r="D3511" s="56">
        <v>7</v>
      </c>
      <c r="E3511" s="56">
        <v>7</v>
      </c>
      <c r="F3511" s="57">
        <v>732.26</v>
      </c>
      <c r="G3511" s="57">
        <v>104.61</v>
      </c>
      <c r="H3511" s="57">
        <v>732.26</v>
      </c>
      <c r="I3511" s="57" t="s">
        <v>28</v>
      </c>
      <c r="J3511" s="57" t="s">
        <v>28</v>
      </c>
      <c r="K3511" s="57">
        <v>104.61</v>
      </c>
    </row>
    <row r="3512" spans="1:11" ht="45">
      <c r="A3512" s="54">
        <v>8081</v>
      </c>
      <c r="B3512" s="54" t="s">
        <v>2201</v>
      </c>
      <c r="C3512" s="58" t="s">
        <v>2513</v>
      </c>
      <c r="D3512" s="56">
        <v>7</v>
      </c>
      <c r="E3512" s="56">
        <v>7</v>
      </c>
      <c r="F3512" s="57">
        <v>732.26</v>
      </c>
      <c r="G3512" s="57">
        <v>104.61</v>
      </c>
      <c r="H3512" s="57">
        <v>732.26</v>
      </c>
      <c r="I3512" s="57" t="s">
        <v>28</v>
      </c>
      <c r="J3512" s="57" t="s">
        <v>28</v>
      </c>
      <c r="K3512" s="57">
        <v>104.61</v>
      </c>
    </row>
    <row r="3513" spans="1:11" ht="45">
      <c r="A3513" s="54">
        <v>8081</v>
      </c>
      <c r="B3513" s="54" t="s">
        <v>2199</v>
      </c>
      <c r="C3513" s="58" t="s">
        <v>2513</v>
      </c>
      <c r="D3513" s="56">
        <v>7</v>
      </c>
      <c r="E3513" s="56">
        <v>7</v>
      </c>
      <c r="F3513" s="57">
        <v>732.26</v>
      </c>
      <c r="G3513" s="57">
        <v>104.61</v>
      </c>
      <c r="H3513" s="57">
        <v>732.26</v>
      </c>
      <c r="I3513" s="57" t="s">
        <v>28</v>
      </c>
      <c r="J3513" s="57" t="s">
        <v>28</v>
      </c>
      <c r="K3513" s="57">
        <v>104.61</v>
      </c>
    </row>
    <row r="3514" spans="1:11" ht="22.5">
      <c r="A3514" s="54">
        <v>8082</v>
      </c>
      <c r="B3514" s="54" t="s">
        <v>2227</v>
      </c>
      <c r="C3514" s="58" t="s">
        <v>2514</v>
      </c>
      <c r="D3514" s="56">
        <v>7</v>
      </c>
      <c r="E3514" s="56">
        <v>7</v>
      </c>
      <c r="F3514" s="57">
        <v>2023.81</v>
      </c>
      <c r="G3514" s="57">
        <v>289.12</v>
      </c>
      <c r="H3514" s="57">
        <v>2023.81</v>
      </c>
      <c r="I3514" s="57" t="s">
        <v>28</v>
      </c>
      <c r="J3514" s="57" t="s">
        <v>28</v>
      </c>
      <c r="K3514" s="57">
        <v>289.12</v>
      </c>
    </row>
    <row r="3515" spans="1:11" ht="22.5">
      <c r="A3515" s="54">
        <v>8082</v>
      </c>
      <c r="B3515" s="54" t="s">
        <v>2225</v>
      </c>
      <c r="C3515" s="58" t="s">
        <v>2514</v>
      </c>
      <c r="D3515" s="56">
        <v>7</v>
      </c>
      <c r="E3515" s="56">
        <v>7</v>
      </c>
      <c r="F3515" s="57">
        <v>2023.81</v>
      </c>
      <c r="G3515" s="57">
        <v>289.12</v>
      </c>
      <c r="H3515" s="57">
        <v>2023.81</v>
      </c>
      <c r="I3515" s="57" t="s">
        <v>28</v>
      </c>
      <c r="J3515" s="57" t="s">
        <v>28</v>
      </c>
      <c r="K3515" s="57">
        <v>289.12</v>
      </c>
    </row>
    <row r="3516" spans="1:11" ht="33.75">
      <c r="A3516" s="54">
        <v>8083</v>
      </c>
      <c r="B3516" s="54" t="s">
        <v>2245</v>
      </c>
      <c r="C3516" s="58" t="s">
        <v>2515</v>
      </c>
      <c r="D3516" s="56">
        <v>7</v>
      </c>
      <c r="E3516" s="56">
        <v>7</v>
      </c>
      <c r="F3516" s="57">
        <v>731.26</v>
      </c>
      <c r="G3516" s="57">
        <v>104.47</v>
      </c>
      <c r="H3516" s="57">
        <v>731.26</v>
      </c>
      <c r="I3516" s="57" t="s">
        <v>28</v>
      </c>
      <c r="J3516" s="57" t="s">
        <v>28</v>
      </c>
      <c r="K3516" s="57">
        <v>104.47</v>
      </c>
    </row>
    <row r="3517" spans="1:11" ht="33.75">
      <c r="A3517" s="54">
        <v>8083</v>
      </c>
      <c r="B3517" s="54" t="s">
        <v>2243</v>
      </c>
      <c r="C3517" s="58" t="s">
        <v>2515</v>
      </c>
      <c r="D3517" s="56">
        <v>7</v>
      </c>
      <c r="E3517" s="56">
        <v>7</v>
      </c>
      <c r="F3517" s="57">
        <v>731.26</v>
      </c>
      <c r="G3517" s="57">
        <v>104.47</v>
      </c>
      <c r="H3517" s="57">
        <v>731.26</v>
      </c>
      <c r="I3517" s="57" t="s">
        <v>28</v>
      </c>
      <c r="J3517" s="57" t="s">
        <v>28</v>
      </c>
      <c r="K3517" s="57">
        <v>104.47</v>
      </c>
    </row>
    <row r="3518" spans="1:11" ht="33.75">
      <c r="A3518" s="54">
        <v>8083</v>
      </c>
      <c r="B3518" s="54" t="s">
        <v>2241</v>
      </c>
      <c r="C3518" s="58" t="s">
        <v>2515</v>
      </c>
      <c r="D3518" s="56">
        <v>7</v>
      </c>
      <c r="E3518" s="56">
        <v>7</v>
      </c>
      <c r="F3518" s="57">
        <v>731.26</v>
      </c>
      <c r="G3518" s="57">
        <v>104.47</v>
      </c>
      <c r="H3518" s="57">
        <v>731.26</v>
      </c>
      <c r="I3518" s="57" t="s">
        <v>28</v>
      </c>
      <c r="J3518" s="57" t="s">
        <v>28</v>
      </c>
      <c r="K3518" s="57">
        <v>104.47</v>
      </c>
    </row>
    <row r="3519" spans="1:11" ht="33.75">
      <c r="A3519" s="54">
        <v>8083</v>
      </c>
      <c r="B3519" s="54" t="s">
        <v>2239</v>
      </c>
      <c r="C3519" s="58" t="s">
        <v>2515</v>
      </c>
      <c r="D3519" s="56">
        <v>7</v>
      </c>
      <c r="E3519" s="56">
        <v>7</v>
      </c>
      <c r="F3519" s="57">
        <v>731.26</v>
      </c>
      <c r="G3519" s="57">
        <v>104.47</v>
      </c>
      <c r="H3519" s="57">
        <v>731.26</v>
      </c>
      <c r="I3519" s="57" t="s">
        <v>28</v>
      </c>
      <c r="J3519" s="57" t="s">
        <v>28</v>
      </c>
      <c r="K3519" s="57">
        <v>104.47</v>
      </c>
    </row>
    <row r="3520" spans="1:11" ht="33.75">
      <c r="A3520" s="54">
        <v>8083</v>
      </c>
      <c r="B3520" s="54" t="s">
        <v>2237</v>
      </c>
      <c r="C3520" s="58" t="s">
        <v>2515</v>
      </c>
      <c r="D3520" s="56">
        <v>7</v>
      </c>
      <c r="E3520" s="56">
        <v>7</v>
      </c>
      <c r="F3520" s="57">
        <v>731.26</v>
      </c>
      <c r="G3520" s="57">
        <v>104.47</v>
      </c>
      <c r="H3520" s="57">
        <v>731.26</v>
      </c>
      <c r="I3520" s="57" t="s">
        <v>28</v>
      </c>
      <c r="J3520" s="57" t="s">
        <v>28</v>
      </c>
      <c r="K3520" s="57">
        <v>104.47</v>
      </c>
    </row>
    <row r="3521" spans="1:11" ht="33.75">
      <c r="A3521" s="54">
        <v>8083</v>
      </c>
      <c r="B3521" s="54" t="s">
        <v>2235</v>
      </c>
      <c r="C3521" s="58" t="s">
        <v>2515</v>
      </c>
      <c r="D3521" s="56">
        <v>7</v>
      </c>
      <c r="E3521" s="56">
        <v>7</v>
      </c>
      <c r="F3521" s="57">
        <v>731.26</v>
      </c>
      <c r="G3521" s="57">
        <v>104.47</v>
      </c>
      <c r="H3521" s="57">
        <v>731.26</v>
      </c>
      <c r="I3521" s="57" t="s">
        <v>28</v>
      </c>
      <c r="J3521" s="57" t="s">
        <v>28</v>
      </c>
      <c r="K3521" s="57">
        <v>104.47</v>
      </c>
    </row>
    <row r="3522" spans="1:11" ht="33.75">
      <c r="A3522" s="54">
        <v>8083</v>
      </c>
      <c r="B3522" s="54" t="s">
        <v>2233</v>
      </c>
      <c r="C3522" s="58" t="s">
        <v>2515</v>
      </c>
      <c r="D3522" s="56">
        <v>7</v>
      </c>
      <c r="E3522" s="56">
        <v>7</v>
      </c>
      <c r="F3522" s="57">
        <v>731.26</v>
      </c>
      <c r="G3522" s="57">
        <v>104.47</v>
      </c>
      <c r="H3522" s="57">
        <v>731.26</v>
      </c>
      <c r="I3522" s="57" t="s">
        <v>28</v>
      </c>
      <c r="J3522" s="57" t="s">
        <v>28</v>
      </c>
      <c r="K3522" s="57">
        <v>104.47</v>
      </c>
    </row>
    <row r="3523" spans="1:11" ht="33.75">
      <c r="A3523" s="54">
        <v>8083</v>
      </c>
      <c r="B3523" s="54" t="s">
        <v>2231</v>
      </c>
      <c r="C3523" s="58" t="s">
        <v>2515</v>
      </c>
      <c r="D3523" s="56">
        <v>7</v>
      </c>
      <c r="E3523" s="56">
        <v>7</v>
      </c>
      <c r="F3523" s="57">
        <v>731.26</v>
      </c>
      <c r="G3523" s="57">
        <v>104.47</v>
      </c>
      <c r="H3523" s="57">
        <v>731.26</v>
      </c>
      <c r="I3523" s="57" t="s">
        <v>28</v>
      </c>
      <c r="J3523" s="57" t="s">
        <v>28</v>
      </c>
      <c r="K3523" s="57">
        <v>104.47</v>
      </c>
    </row>
    <row r="3524" spans="1:11" ht="33.75">
      <c r="A3524" s="54">
        <v>8084</v>
      </c>
      <c r="B3524" s="54" t="s">
        <v>2267</v>
      </c>
      <c r="C3524" s="58" t="s">
        <v>2516</v>
      </c>
      <c r="D3524" s="56">
        <v>7</v>
      </c>
      <c r="E3524" s="56">
        <v>7</v>
      </c>
      <c r="F3524" s="57">
        <v>664.32</v>
      </c>
      <c r="G3524" s="57">
        <v>94.9</v>
      </c>
      <c r="H3524" s="57">
        <v>664.32</v>
      </c>
      <c r="I3524" s="57" t="s">
        <v>28</v>
      </c>
      <c r="J3524" s="57" t="s">
        <v>28</v>
      </c>
      <c r="K3524" s="57">
        <v>94.9</v>
      </c>
    </row>
    <row r="3525" spans="1:11" ht="33.75">
      <c r="A3525" s="54">
        <v>8084</v>
      </c>
      <c r="B3525" s="54" t="s">
        <v>2265</v>
      </c>
      <c r="C3525" s="58" t="s">
        <v>2516</v>
      </c>
      <c r="D3525" s="56">
        <v>7</v>
      </c>
      <c r="E3525" s="56">
        <v>7</v>
      </c>
      <c r="F3525" s="57">
        <v>664.32</v>
      </c>
      <c r="G3525" s="57">
        <v>94.9</v>
      </c>
      <c r="H3525" s="57">
        <v>664.32</v>
      </c>
      <c r="I3525" s="57" t="s">
        <v>28</v>
      </c>
      <c r="J3525" s="57" t="s">
        <v>28</v>
      </c>
      <c r="K3525" s="57">
        <v>94.9</v>
      </c>
    </row>
    <row r="3526" spans="1:11" ht="33.75">
      <c r="A3526" s="54">
        <v>8084</v>
      </c>
      <c r="B3526" s="54" t="s">
        <v>2263</v>
      </c>
      <c r="C3526" s="58" t="s">
        <v>2516</v>
      </c>
      <c r="D3526" s="56">
        <v>7</v>
      </c>
      <c r="E3526" s="56">
        <v>7</v>
      </c>
      <c r="F3526" s="57">
        <v>664.32</v>
      </c>
      <c r="G3526" s="57">
        <v>94.9</v>
      </c>
      <c r="H3526" s="57">
        <v>664.32</v>
      </c>
      <c r="I3526" s="57" t="s">
        <v>28</v>
      </c>
      <c r="J3526" s="57" t="s">
        <v>28</v>
      </c>
      <c r="K3526" s="57">
        <v>94.9</v>
      </c>
    </row>
    <row r="3527" spans="1:11" ht="33.75">
      <c r="A3527" s="54">
        <v>8084</v>
      </c>
      <c r="B3527" s="54" t="s">
        <v>2261</v>
      </c>
      <c r="C3527" s="58" t="s">
        <v>2516</v>
      </c>
      <c r="D3527" s="56">
        <v>7</v>
      </c>
      <c r="E3527" s="56">
        <v>7</v>
      </c>
      <c r="F3527" s="57">
        <v>664.32</v>
      </c>
      <c r="G3527" s="57">
        <v>94.9</v>
      </c>
      <c r="H3527" s="57">
        <v>664.32</v>
      </c>
      <c r="I3527" s="57" t="s">
        <v>28</v>
      </c>
      <c r="J3527" s="57" t="s">
        <v>28</v>
      </c>
      <c r="K3527" s="57">
        <v>94.9</v>
      </c>
    </row>
    <row r="3528" spans="1:11" ht="33.75">
      <c r="A3528" s="54">
        <v>8084</v>
      </c>
      <c r="B3528" s="54" t="s">
        <v>2259</v>
      </c>
      <c r="C3528" s="58" t="s">
        <v>2516</v>
      </c>
      <c r="D3528" s="56">
        <v>7</v>
      </c>
      <c r="E3528" s="56">
        <v>7</v>
      </c>
      <c r="F3528" s="57">
        <v>664.32</v>
      </c>
      <c r="G3528" s="57">
        <v>94.9</v>
      </c>
      <c r="H3528" s="57">
        <v>664.32</v>
      </c>
      <c r="I3528" s="57" t="s">
        <v>28</v>
      </c>
      <c r="J3528" s="57" t="s">
        <v>28</v>
      </c>
      <c r="K3528" s="57">
        <v>94.9</v>
      </c>
    </row>
    <row r="3529" spans="1:11" ht="33.75">
      <c r="A3529" s="54">
        <v>8084</v>
      </c>
      <c r="B3529" s="54" t="s">
        <v>2257</v>
      </c>
      <c r="C3529" s="58" t="s">
        <v>2516</v>
      </c>
      <c r="D3529" s="56">
        <v>7</v>
      </c>
      <c r="E3529" s="56">
        <v>7</v>
      </c>
      <c r="F3529" s="57">
        <v>664.32</v>
      </c>
      <c r="G3529" s="57">
        <v>94.9</v>
      </c>
      <c r="H3529" s="57">
        <v>664.32</v>
      </c>
      <c r="I3529" s="57" t="s">
        <v>28</v>
      </c>
      <c r="J3529" s="57" t="s">
        <v>28</v>
      </c>
      <c r="K3529" s="57">
        <v>94.9</v>
      </c>
    </row>
    <row r="3530" spans="1:11" ht="33.75">
      <c r="A3530" s="54">
        <v>8084</v>
      </c>
      <c r="B3530" s="54" t="s">
        <v>2255</v>
      </c>
      <c r="C3530" s="58" t="s">
        <v>2516</v>
      </c>
      <c r="D3530" s="56">
        <v>7</v>
      </c>
      <c r="E3530" s="56">
        <v>7</v>
      </c>
      <c r="F3530" s="57">
        <v>664.32</v>
      </c>
      <c r="G3530" s="57">
        <v>94.9</v>
      </c>
      <c r="H3530" s="57">
        <v>664.32</v>
      </c>
      <c r="I3530" s="57" t="s">
        <v>28</v>
      </c>
      <c r="J3530" s="57" t="s">
        <v>28</v>
      </c>
      <c r="K3530" s="57">
        <v>94.9</v>
      </c>
    </row>
    <row r="3531" spans="1:11" ht="33.75">
      <c r="A3531" s="54">
        <v>8084</v>
      </c>
      <c r="B3531" s="54" t="s">
        <v>2253</v>
      </c>
      <c r="C3531" s="58" t="s">
        <v>2516</v>
      </c>
      <c r="D3531" s="56">
        <v>7</v>
      </c>
      <c r="E3531" s="56">
        <v>7</v>
      </c>
      <c r="F3531" s="57">
        <v>664.32</v>
      </c>
      <c r="G3531" s="57">
        <v>94.9</v>
      </c>
      <c r="H3531" s="57">
        <v>664.32</v>
      </c>
      <c r="I3531" s="57" t="s">
        <v>28</v>
      </c>
      <c r="J3531" s="57" t="s">
        <v>28</v>
      </c>
      <c r="K3531" s="57">
        <v>94.9</v>
      </c>
    </row>
    <row r="3532" spans="1:11" ht="33.75">
      <c r="A3532" s="54">
        <v>8085</v>
      </c>
      <c r="B3532" s="54" t="s">
        <v>2301</v>
      </c>
      <c r="C3532" s="58" t="s">
        <v>2517</v>
      </c>
      <c r="D3532" s="56">
        <v>7</v>
      </c>
      <c r="E3532" s="56">
        <v>7</v>
      </c>
      <c r="F3532" s="57">
        <v>781.86</v>
      </c>
      <c r="G3532" s="57">
        <v>111.69</v>
      </c>
      <c r="H3532" s="57">
        <v>781.86</v>
      </c>
      <c r="I3532" s="57" t="s">
        <v>28</v>
      </c>
      <c r="J3532" s="57" t="s">
        <v>28</v>
      </c>
      <c r="K3532" s="57">
        <v>111.69</v>
      </c>
    </row>
    <row r="3533" spans="1:11" ht="33.75">
      <c r="A3533" s="54">
        <v>8085</v>
      </c>
      <c r="B3533" s="54" t="s">
        <v>2299</v>
      </c>
      <c r="C3533" s="58" t="s">
        <v>2517</v>
      </c>
      <c r="D3533" s="56">
        <v>7</v>
      </c>
      <c r="E3533" s="56">
        <v>7</v>
      </c>
      <c r="F3533" s="57">
        <v>781.86</v>
      </c>
      <c r="G3533" s="57">
        <v>111.69</v>
      </c>
      <c r="H3533" s="57">
        <v>781.86</v>
      </c>
      <c r="I3533" s="57" t="s">
        <v>28</v>
      </c>
      <c r="J3533" s="57" t="s">
        <v>28</v>
      </c>
      <c r="K3533" s="57">
        <v>111.69</v>
      </c>
    </row>
    <row r="3534" spans="1:11" ht="33.75">
      <c r="A3534" s="54">
        <v>8085</v>
      </c>
      <c r="B3534" s="54" t="s">
        <v>2297</v>
      </c>
      <c r="C3534" s="58" t="s">
        <v>2517</v>
      </c>
      <c r="D3534" s="56">
        <v>7</v>
      </c>
      <c r="E3534" s="56">
        <v>7</v>
      </c>
      <c r="F3534" s="57">
        <v>781.86</v>
      </c>
      <c r="G3534" s="57">
        <v>111.69</v>
      </c>
      <c r="H3534" s="57">
        <v>781.86</v>
      </c>
      <c r="I3534" s="57" t="s">
        <v>28</v>
      </c>
      <c r="J3534" s="57" t="s">
        <v>28</v>
      </c>
      <c r="K3534" s="57">
        <v>111.69</v>
      </c>
    </row>
    <row r="3535" spans="1:11" ht="33.75">
      <c r="A3535" s="54">
        <v>8085</v>
      </c>
      <c r="B3535" s="54" t="s">
        <v>2295</v>
      </c>
      <c r="C3535" s="58" t="s">
        <v>2517</v>
      </c>
      <c r="D3535" s="56">
        <v>7</v>
      </c>
      <c r="E3535" s="56">
        <v>7</v>
      </c>
      <c r="F3535" s="57">
        <v>781.86</v>
      </c>
      <c r="G3535" s="57">
        <v>111.69</v>
      </c>
      <c r="H3535" s="57">
        <v>781.86</v>
      </c>
      <c r="I3535" s="57" t="s">
        <v>28</v>
      </c>
      <c r="J3535" s="57" t="s">
        <v>28</v>
      </c>
      <c r="K3535" s="57">
        <v>111.69</v>
      </c>
    </row>
    <row r="3536" spans="1:11" ht="33.75">
      <c r="A3536" s="54">
        <v>8085</v>
      </c>
      <c r="B3536" s="54" t="s">
        <v>2293</v>
      </c>
      <c r="C3536" s="58" t="s">
        <v>2517</v>
      </c>
      <c r="D3536" s="56">
        <v>7</v>
      </c>
      <c r="E3536" s="56">
        <v>7</v>
      </c>
      <c r="F3536" s="57">
        <v>781.86</v>
      </c>
      <c r="G3536" s="57">
        <v>111.69</v>
      </c>
      <c r="H3536" s="57">
        <v>781.86</v>
      </c>
      <c r="I3536" s="57" t="s">
        <v>28</v>
      </c>
      <c r="J3536" s="57" t="s">
        <v>28</v>
      </c>
      <c r="K3536" s="57">
        <v>111.69</v>
      </c>
    </row>
    <row r="3537" spans="1:11" ht="33.75">
      <c r="A3537" s="54">
        <v>8085</v>
      </c>
      <c r="B3537" s="54" t="s">
        <v>2291</v>
      </c>
      <c r="C3537" s="58" t="s">
        <v>2517</v>
      </c>
      <c r="D3537" s="56">
        <v>7</v>
      </c>
      <c r="E3537" s="56">
        <v>7</v>
      </c>
      <c r="F3537" s="57">
        <v>781.86</v>
      </c>
      <c r="G3537" s="57">
        <v>111.69</v>
      </c>
      <c r="H3537" s="57">
        <v>781.86</v>
      </c>
      <c r="I3537" s="57" t="s">
        <v>28</v>
      </c>
      <c r="J3537" s="57" t="s">
        <v>28</v>
      </c>
      <c r="K3537" s="57">
        <v>111.69</v>
      </c>
    </row>
    <row r="3538" spans="1:11" ht="33.75">
      <c r="A3538" s="54">
        <v>8085</v>
      </c>
      <c r="B3538" s="54" t="s">
        <v>2289</v>
      </c>
      <c r="C3538" s="58" t="s">
        <v>2517</v>
      </c>
      <c r="D3538" s="56">
        <v>7</v>
      </c>
      <c r="E3538" s="56">
        <v>7</v>
      </c>
      <c r="F3538" s="57">
        <v>781.86</v>
      </c>
      <c r="G3538" s="57">
        <v>111.69</v>
      </c>
      <c r="H3538" s="57">
        <v>781.86</v>
      </c>
      <c r="I3538" s="57" t="s">
        <v>28</v>
      </c>
      <c r="J3538" s="57" t="s">
        <v>28</v>
      </c>
      <c r="K3538" s="57">
        <v>111.69</v>
      </c>
    </row>
    <row r="3539" spans="1:11" ht="33.75">
      <c r="A3539" s="54">
        <v>8085</v>
      </c>
      <c r="B3539" s="54" t="s">
        <v>2287</v>
      </c>
      <c r="C3539" s="58" t="s">
        <v>2517</v>
      </c>
      <c r="D3539" s="56">
        <v>7</v>
      </c>
      <c r="E3539" s="56">
        <v>7</v>
      </c>
      <c r="F3539" s="57">
        <v>781.86</v>
      </c>
      <c r="G3539" s="57">
        <v>111.69</v>
      </c>
      <c r="H3539" s="57">
        <v>781.86</v>
      </c>
      <c r="I3539" s="57" t="s">
        <v>28</v>
      </c>
      <c r="J3539" s="57" t="s">
        <v>28</v>
      </c>
      <c r="K3539" s="57">
        <v>111.69</v>
      </c>
    </row>
    <row r="3540" spans="1:11" ht="33.75">
      <c r="A3540" s="54">
        <v>8085</v>
      </c>
      <c r="B3540" s="54" t="s">
        <v>2285</v>
      </c>
      <c r="C3540" s="58" t="s">
        <v>2517</v>
      </c>
      <c r="D3540" s="56">
        <v>7</v>
      </c>
      <c r="E3540" s="56">
        <v>7</v>
      </c>
      <c r="F3540" s="57">
        <v>781.86</v>
      </c>
      <c r="G3540" s="57">
        <v>111.69</v>
      </c>
      <c r="H3540" s="57">
        <v>781.86</v>
      </c>
      <c r="I3540" s="57" t="s">
        <v>28</v>
      </c>
      <c r="J3540" s="57" t="s">
        <v>28</v>
      </c>
      <c r="K3540" s="57">
        <v>111.69</v>
      </c>
    </row>
    <row r="3541" spans="1:11" ht="33.75">
      <c r="A3541" s="54">
        <v>8085</v>
      </c>
      <c r="B3541" s="54" t="s">
        <v>2283</v>
      </c>
      <c r="C3541" s="58" t="s">
        <v>2517</v>
      </c>
      <c r="D3541" s="56">
        <v>7</v>
      </c>
      <c r="E3541" s="56">
        <v>7</v>
      </c>
      <c r="F3541" s="57">
        <v>781.86</v>
      </c>
      <c r="G3541" s="57">
        <v>111.69</v>
      </c>
      <c r="H3541" s="57">
        <v>781.86</v>
      </c>
      <c r="I3541" s="57" t="s">
        <v>28</v>
      </c>
      <c r="J3541" s="57" t="s">
        <v>28</v>
      </c>
      <c r="K3541" s="57">
        <v>111.69</v>
      </c>
    </row>
    <row r="3542" spans="1:11" ht="33.75">
      <c r="A3542" s="54">
        <v>8085</v>
      </c>
      <c r="B3542" s="54" t="s">
        <v>2281</v>
      </c>
      <c r="C3542" s="58" t="s">
        <v>2517</v>
      </c>
      <c r="D3542" s="56">
        <v>7</v>
      </c>
      <c r="E3542" s="56">
        <v>7</v>
      </c>
      <c r="F3542" s="57">
        <v>781.86</v>
      </c>
      <c r="G3542" s="57">
        <v>111.69</v>
      </c>
      <c r="H3542" s="57">
        <v>781.86</v>
      </c>
      <c r="I3542" s="57" t="s">
        <v>28</v>
      </c>
      <c r="J3542" s="57" t="s">
        <v>28</v>
      </c>
      <c r="K3542" s="57">
        <v>111.69</v>
      </c>
    </row>
    <row r="3543" spans="1:11" ht="33.75">
      <c r="A3543" s="54">
        <v>8085</v>
      </c>
      <c r="B3543" s="54" t="s">
        <v>2279</v>
      </c>
      <c r="C3543" s="58" t="s">
        <v>2517</v>
      </c>
      <c r="D3543" s="56">
        <v>7</v>
      </c>
      <c r="E3543" s="56">
        <v>7</v>
      </c>
      <c r="F3543" s="57">
        <v>781.86</v>
      </c>
      <c r="G3543" s="57">
        <v>111.69</v>
      </c>
      <c r="H3543" s="57">
        <v>781.86</v>
      </c>
      <c r="I3543" s="57" t="s">
        <v>28</v>
      </c>
      <c r="J3543" s="57" t="s">
        <v>28</v>
      </c>
      <c r="K3543" s="57">
        <v>111.69</v>
      </c>
    </row>
    <row r="3544" spans="1:11" ht="33.75">
      <c r="A3544" s="54">
        <v>8085</v>
      </c>
      <c r="B3544" s="54" t="s">
        <v>2277</v>
      </c>
      <c r="C3544" s="58" t="s">
        <v>2517</v>
      </c>
      <c r="D3544" s="56">
        <v>7</v>
      </c>
      <c r="E3544" s="56">
        <v>7</v>
      </c>
      <c r="F3544" s="57">
        <v>781.86</v>
      </c>
      <c r="G3544" s="57">
        <v>111.69</v>
      </c>
      <c r="H3544" s="57">
        <v>781.86</v>
      </c>
      <c r="I3544" s="57" t="s">
        <v>28</v>
      </c>
      <c r="J3544" s="57" t="s">
        <v>28</v>
      </c>
      <c r="K3544" s="57">
        <v>111.69</v>
      </c>
    </row>
    <row r="3545" spans="1:11" ht="33.75">
      <c r="A3545" s="54">
        <v>8085</v>
      </c>
      <c r="B3545" s="54" t="s">
        <v>2275</v>
      </c>
      <c r="C3545" s="58" t="s">
        <v>2517</v>
      </c>
      <c r="D3545" s="56">
        <v>7</v>
      </c>
      <c r="E3545" s="56">
        <v>7</v>
      </c>
      <c r="F3545" s="57">
        <v>781.86</v>
      </c>
      <c r="G3545" s="57">
        <v>111.69</v>
      </c>
      <c r="H3545" s="57">
        <v>781.86</v>
      </c>
      <c r="I3545" s="57" t="s">
        <v>28</v>
      </c>
      <c r="J3545" s="57" t="s">
        <v>28</v>
      </c>
      <c r="K3545" s="57">
        <v>111.69</v>
      </c>
    </row>
    <row r="3546" spans="1:11" ht="33.75">
      <c r="A3546" s="54">
        <v>8085</v>
      </c>
      <c r="B3546" s="54" t="s">
        <v>2273</v>
      </c>
      <c r="C3546" s="58" t="s">
        <v>2517</v>
      </c>
      <c r="D3546" s="56">
        <v>7</v>
      </c>
      <c r="E3546" s="56">
        <v>7</v>
      </c>
      <c r="F3546" s="57">
        <v>781.86</v>
      </c>
      <c r="G3546" s="57">
        <v>111.69</v>
      </c>
      <c r="H3546" s="57">
        <v>781.86</v>
      </c>
      <c r="I3546" s="57" t="s">
        <v>28</v>
      </c>
      <c r="J3546" s="57" t="s">
        <v>28</v>
      </c>
      <c r="K3546" s="57">
        <v>111.69</v>
      </c>
    </row>
    <row r="3547" spans="1:11" ht="33.75">
      <c r="A3547" s="54">
        <v>8085</v>
      </c>
      <c r="B3547" s="54" t="s">
        <v>2271</v>
      </c>
      <c r="C3547" s="58" t="s">
        <v>2517</v>
      </c>
      <c r="D3547" s="56">
        <v>7</v>
      </c>
      <c r="E3547" s="56">
        <v>7</v>
      </c>
      <c r="F3547" s="57">
        <v>781.86</v>
      </c>
      <c r="G3547" s="57">
        <v>111.69</v>
      </c>
      <c r="H3547" s="57">
        <v>781.86</v>
      </c>
      <c r="I3547" s="57" t="s">
        <v>28</v>
      </c>
      <c r="J3547" s="57" t="s">
        <v>28</v>
      </c>
      <c r="K3547" s="57">
        <v>111.69</v>
      </c>
    </row>
    <row r="3548" spans="1:11" ht="33.75">
      <c r="A3548" s="54">
        <v>8086</v>
      </c>
      <c r="B3548" s="54" t="s">
        <v>2345</v>
      </c>
      <c r="C3548" s="58" t="s">
        <v>2518</v>
      </c>
      <c r="D3548" s="56">
        <v>7</v>
      </c>
      <c r="E3548" s="56">
        <v>7</v>
      </c>
      <c r="F3548" s="57">
        <v>720.86</v>
      </c>
      <c r="G3548" s="57">
        <v>102.98</v>
      </c>
      <c r="H3548" s="57">
        <v>720.86</v>
      </c>
      <c r="I3548" s="57" t="s">
        <v>28</v>
      </c>
      <c r="J3548" s="57" t="s">
        <v>28</v>
      </c>
      <c r="K3548" s="57">
        <v>102.98</v>
      </c>
    </row>
    <row r="3549" spans="1:11" ht="33.75">
      <c r="A3549" s="54">
        <v>8086</v>
      </c>
      <c r="B3549" s="54" t="s">
        <v>2343</v>
      </c>
      <c r="C3549" s="58" t="s">
        <v>2518</v>
      </c>
      <c r="D3549" s="56">
        <v>7</v>
      </c>
      <c r="E3549" s="56">
        <v>7</v>
      </c>
      <c r="F3549" s="57">
        <v>720.86</v>
      </c>
      <c r="G3549" s="57">
        <v>102.98</v>
      </c>
      <c r="H3549" s="57">
        <v>720.86</v>
      </c>
      <c r="I3549" s="57" t="s">
        <v>28</v>
      </c>
      <c r="J3549" s="57" t="s">
        <v>28</v>
      </c>
      <c r="K3549" s="57">
        <v>102.98</v>
      </c>
    </row>
    <row r="3550" spans="1:11" ht="33.75">
      <c r="A3550" s="54">
        <v>8086</v>
      </c>
      <c r="B3550" s="54" t="s">
        <v>2341</v>
      </c>
      <c r="C3550" s="58" t="s">
        <v>2518</v>
      </c>
      <c r="D3550" s="56">
        <v>7</v>
      </c>
      <c r="E3550" s="56">
        <v>7</v>
      </c>
      <c r="F3550" s="57">
        <v>720.86</v>
      </c>
      <c r="G3550" s="57">
        <v>102.98</v>
      </c>
      <c r="H3550" s="57">
        <v>720.86</v>
      </c>
      <c r="I3550" s="57" t="s">
        <v>28</v>
      </c>
      <c r="J3550" s="57" t="s">
        <v>28</v>
      </c>
      <c r="K3550" s="57">
        <v>102.98</v>
      </c>
    </row>
    <row r="3551" spans="1:11" ht="33.75">
      <c r="A3551" s="54">
        <v>8086</v>
      </c>
      <c r="B3551" s="54" t="s">
        <v>2339</v>
      </c>
      <c r="C3551" s="58" t="s">
        <v>2518</v>
      </c>
      <c r="D3551" s="56">
        <v>7</v>
      </c>
      <c r="E3551" s="56">
        <v>7</v>
      </c>
      <c r="F3551" s="57">
        <v>720.86</v>
      </c>
      <c r="G3551" s="57">
        <v>102.98</v>
      </c>
      <c r="H3551" s="57">
        <v>720.86</v>
      </c>
      <c r="I3551" s="57" t="s">
        <v>28</v>
      </c>
      <c r="J3551" s="57" t="s">
        <v>28</v>
      </c>
      <c r="K3551" s="57">
        <v>102.98</v>
      </c>
    </row>
    <row r="3552" spans="1:11" ht="33.75">
      <c r="A3552" s="54">
        <v>8086</v>
      </c>
      <c r="B3552" s="54" t="s">
        <v>2337</v>
      </c>
      <c r="C3552" s="58" t="s">
        <v>2518</v>
      </c>
      <c r="D3552" s="56">
        <v>7</v>
      </c>
      <c r="E3552" s="56">
        <v>7</v>
      </c>
      <c r="F3552" s="57">
        <v>720.86</v>
      </c>
      <c r="G3552" s="57">
        <v>102.98</v>
      </c>
      <c r="H3552" s="57">
        <v>720.86</v>
      </c>
      <c r="I3552" s="57" t="s">
        <v>28</v>
      </c>
      <c r="J3552" s="57" t="s">
        <v>28</v>
      </c>
      <c r="K3552" s="57">
        <v>102.98</v>
      </c>
    </row>
    <row r="3553" spans="1:11" ht="33.75">
      <c r="A3553" s="54">
        <v>8086</v>
      </c>
      <c r="B3553" s="54" t="s">
        <v>2335</v>
      </c>
      <c r="C3553" s="58" t="s">
        <v>2518</v>
      </c>
      <c r="D3553" s="56">
        <v>7</v>
      </c>
      <c r="E3553" s="56">
        <v>7</v>
      </c>
      <c r="F3553" s="57">
        <v>720.86</v>
      </c>
      <c r="G3553" s="57">
        <v>102.98</v>
      </c>
      <c r="H3553" s="57">
        <v>720.86</v>
      </c>
      <c r="I3553" s="57" t="s">
        <v>28</v>
      </c>
      <c r="J3553" s="57" t="s">
        <v>28</v>
      </c>
      <c r="K3553" s="57">
        <v>102.98</v>
      </c>
    </row>
    <row r="3554" spans="1:11" ht="33.75">
      <c r="A3554" s="54">
        <v>8086</v>
      </c>
      <c r="B3554" s="54" t="s">
        <v>2333</v>
      </c>
      <c r="C3554" s="58" t="s">
        <v>2518</v>
      </c>
      <c r="D3554" s="56">
        <v>7</v>
      </c>
      <c r="E3554" s="56">
        <v>7</v>
      </c>
      <c r="F3554" s="57">
        <v>720.86</v>
      </c>
      <c r="G3554" s="57">
        <v>102.98</v>
      </c>
      <c r="H3554" s="57">
        <v>720.86</v>
      </c>
      <c r="I3554" s="57" t="s">
        <v>28</v>
      </c>
      <c r="J3554" s="57" t="s">
        <v>28</v>
      </c>
      <c r="K3554" s="57">
        <v>102.98</v>
      </c>
    </row>
    <row r="3555" spans="1:11" ht="33.75">
      <c r="A3555" s="54">
        <v>8086</v>
      </c>
      <c r="B3555" s="54" t="s">
        <v>2331</v>
      </c>
      <c r="C3555" s="58" t="s">
        <v>2518</v>
      </c>
      <c r="D3555" s="56">
        <v>7</v>
      </c>
      <c r="E3555" s="56">
        <v>7</v>
      </c>
      <c r="F3555" s="57">
        <v>720.86</v>
      </c>
      <c r="G3555" s="57">
        <v>102.98</v>
      </c>
      <c r="H3555" s="57">
        <v>720.86</v>
      </c>
      <c r="I3555" s="57" t="s">
        <v>28</v>
      </c>
      <c r="J3555" s="57" t="s">
        <v>28</v>
      </c>
      <c r="K3555" s="57">
        <v>102.98</v>
      </c>
    </row>
    <row r="3556" spans="1:11" ht="33.75">
      <c r="A3556" s="54">
        <v>8086</v>
      </c>
      <c r="B3556" s="54" t="s">
        <v>2329</v>
      </c>
      <c r="C3556" s="58" t="s">
        <v>2518</v>
      </c>
      <c r="D3556" s="56">
        <v>7</v>
      </c>
      <c r="E3556" s="56">
        <v>7</v>
      </c>
      <c r="F3556" s="57">
        <v>720.86</v>
      </c>
      <c r="G3556" s="57">
        <v>102.98</v>
      </c>
      <c r="H3556" s="57">
        <v>720.86</v>
      </c>
      <c r="I3556" s="57" t="s">
        <v>28</v>
      </c>
      <c r="J3556" s="57" t="s">
        <v>28</v>
      </c>
      <c r="K3556" s="57">
        <v>102.98</v>
      </c>
    </row>
    <row r="3557" spans="1:11" ht="33.75">
      <c r="A3557" s="54">
        <v>8086</v>
      </c>
      <c r="B3557" s="54" t="s">
        <v>2327</v>
      </c>
      <c r="C3557" s="58" t="s">
        <v>2518</v>
      </c>
      <c r="D3557" s="56">
        <v>7</v>
      </c>
      <c r="E3557" s="56">
        <v>7</v>
      </c>
      <c r="F3557" s="57">
        <v>720.86</v>
      </c>
      <c r="G3557" s="57">
        <v>102.98</v>
      </c>
      <c r="H3557" s="57">
        <v>720.86</v>
      </c>
      <c r="I3557" s="57" t="s">
        <v>28</v>
      </c>
      <c r="J3557" s="57" t="s">
        <v>28</v>
      </c>
      <c r="K3557" s="57">
        <v>102.98</v>
      </c>
    </row>
    <row r="3558" spans="1:11" ht="33.75">
      <c r="A3558" s="54">
        <v>8086</v>
      </c>
      <c r="B3558" s="54" t="s">
        <v>2325</v>
      </c>
      <c r="C3558" s="58" t="s">
        <v>2518</v>
      </c>
      <c r="D3558" s="56">
        <v>7</v>
      </c>
      <c r="E3558" s="56">
        <v>7</v>
      </c>
      <c r="F3558" s="57">
        <v>720.86</v>
      </c>
      <c r="G3558" s="57">
        <v>102.98</v>
      </c>
      <c r="H3558" s="57">
        <v>720.86</v>
      </c>
      <c r="I3558" s="57" t="s">
        <v>28</v>
      </c>
      <c r="J3558" s="57" t="s">
        <v>28</v>
      </c>
      <c r="K3558" s="57">
        <v>102.98</v>
      </c>
    </row>
    <row r="3559" spans="1:11" ht="33.75">
      <c r="A3559" s="54">
        <v>8086</v>
      </c>
      <c r="B3559" s="54" t="s">
        <v>2323</v>
      </c>
      <c r="C3559" s="58" t="s">
        <v>2518</v>
      </c>
      <c r="D3559" s="56">
        <v>7</v>
      </c>
      <c r="E3559" s="56">
        <v>7</v>
      </c>
      <c r="F3559" s="57">
        <v>720.86</v>
      </c>
      <c r="G3559" s="57">
        <v>102.98</v>
      </c>
      <c r="H3559" s="57">
        <v>720.86</v>
      </c>
      <c r="I3559" s="57" t="s">
        <v>28</v>
      </c>
      <c r="J3559" s="57" t="s">
        <v>28</v>
      </c>
      <c r="K3559" s="57">
        <v>102.98</v>
      </c>
    </row>
    <row r="3560" spans="1:11" ht="33.75">
      <c r="A3560" s="54">
        <v>8086</v>
      </c>
      <c r="B3560" s="54" t="s">
        <v>2321</v>
      </c>
      <c r="C3560" s="58" t="s">
        <v>2518</v>
      </c>
      <c r="D3560" s="56">
        <v>7</v>
      </c>
      <c r="E3560" s="56">
        <v>7</v>
      </c>
      <c r="F3560" s="57">
        <v>720.86</v>
      </c>
      <c r="G3560" s="57">
        <v>102.98</v>
      </c>
      <c r="H3560" s="57">
        <v>720.86</v>
      </c>
      <c r="I3560" s="57" t="s">
        <v>28</v>
      </c>
      <c r="J3560" s="57" t="s">
        <v>28</v>
      </c>
      <c r="K3560" s="57">
        <v>102.98</v>
      </c>
    </row>
    <row r="3561" spans="1:11" ht="33.75">
      <c r="A3561" s="54">
        <v>8086</v>
      </c>
      <c r="B3561" s="54" t="s">
        <v>2319</v>
      </c>
      <c r="C3561" s="58" t="s">
        <v>2518</v>
      </c>
      <c r="D3561" s="56">
        <v>7</v>
      </c>
      <c r="E3561" s="56">
        <v>7</v>
      </c>
      <c r="F3561" s="57">
        <v>720.86</v>
      </c>
      <c r="G3561" s="57">
        <v>102.98</v>
      </c>
      <c r="H3561" s="57">
        <v>720.86</v>
      </c>
      <c r="I3561" s="57" t="s">
        <v>28</v>
      </c>
      <c r="J3561" s="57" t="s">
        <v>28</v>
      </c>
      <c r="K3561" s="57">
        <v>102.98</v>
      </c>
    </row>
    <row r="3562" spans="1:11" ht="33.75">
      <c r="A3562" s="54">
        <v>8086</v>
      </c>
      <c r="B3562" s="54" t="s">
        <v>2317</v>
      </c>
      <c r="C3562" s="58" t="s">
        <v>2518</v>
      </c>
      <c r="D3562" s="56">
        <v>7</v>
      </c>
      <c r="E3562" s="56">
        <v>7</v>
      </c>
      <c r="F3562" s="57">
        <v>720.86</v>
      </c>
      <c r="G3562" s="57">
        <v>102.98</v>
      </c>
      <c r="H3562" s="57">
        <v>720.86</v>
      </c>
      <c r="I3562" s="57" t="s">
        <v>28</v>
      </c>
      <c r="J3562" s="57" t="s">
        <v>28</v>
      </c>
      <c r="K3562" s="57">
        <v>102.98</v>
      </c>
    </row>
    <row r="3563" spans="1:11" ht="33.75">
      <c r="A3563" s="54">
        <v>8086</v>
      </c>
      <c r="B3563" s="54" t="s">
        <v>2315</v>
      </c>
      <c r="C3563" s="58" t="s">
        <v>2518</v>
      </c>
      <c r="D3563" s="56">
        <v>7</v>
      </c>
      <c r="E3563" s="56">
        <v>7</v>
      </c>
      <c r="F3563" s="57">
        <v>720.86</v>
      </c>
      <c r="G3563" s="57">
        <v>102.98</v>
      </c>
      <c r="H3563" s="57">
        <v>720.86</v>
      </c>
      <c r="I3563" s="57" t="s">
        <v>28</v>
      </c>
      <c r="J3563" s="57" t="s">
        <v>28</v>
      </c>
      <c r="K3563" s="57">
        <v>102.98</v>
      </c>
    </row>
    <row r="3564" spans="1:11" ht="33.75">
      <c r="A3564" s="54">
        <v>8086</v>
      </c>
      <c r="B3564" s="54" t="s">
        <v>2313</v>
      </c>
      <c r="C3564" s="58" t="s">
        <v>2518</v>
      </c>
      <c r="D3564" s="56">
        <v>7</v>
      </c>
      <c r="E3564" s="56">
        <v>7</v>
      </c>
      <c r="F3564" s="57">
        <v>720.86</v>
      </c>
      <c r="G3564" s="57">
        <v>102.98</v>
      </c>
      <c r="H3564" s="57">
        <v>720.86</v>
      </c>
      <c r="I3564" s="57" t="s">
        <v>28</v>
      </c>
      <c r="J3564" s="57" t="s">
        <v>28</v>
      </c>
      <c r="K3564" s="57">
        <v>102.98</v>
      </c>
    </row>
    <row r="3565" spans="1:11" ht="33.75">
      <c r="A3565" s="54">
        <v>8086</v>
      </c>
      <c r="B3565" s="54" t="s">
        <v>2311</v>
      </c>
      <c r="C3565" s="58" t="s">
        <v>2518</v>
      </c>
      <c r="D3565" s="56">
        <v>7</v>
      </c>
      <c r="E3565" s="56">
        <v>7</v>
      </c>
      <c r="F3565" s="57">
        <v>720.86</v>
      </c>
      <c r="G3565" s="57">
        <v>102.98</v>
      </c>
      <c r="H3565" s="57">
        <v>720.86</v>
      </c>
      <c r="I3565" s="57" t="s">
        <v>28</v>
      </c>
      <c r="J3565" s="57" t="s">
        <v>28</v>
      </c>
      <c r="K3565" s="57">
        <v>102.98</v>
      </c>
    </row>
    <row r="3566" spans="1:11" ht="33.75">
      <c r="A3566" s="54">
        <v>8086</v>
      </c>
      <c r="B3566" s="54" t="s">
        <v>2309</v>
      </c>
      <c r="C3566" s="58" t="s">
        <v>2518</v>
      </c>
      <c r="D3566" s="56">
        <v>7</v>
      </c>
      <c r="E3566" s="56">
        <v>7</v>
      </c>
      <c r="F3566" s="57">
        <v>720.86</v>
      </c>
      <c r="G3566" s="57">
        <v>102.98</v>
      </c>
      <c r="H3566" s="57">
        <v>720.86</v>
      </c>
      <c r="I3566" s="57" t="s">
        <v>28</v>
      </c>
      <c r="J3566" s="57" t="s">
        <v>28</v>
      </c>
      <c r="K3566" s="57">
        <v>102.98</v>
      </c>
    </row>
    <row r="3567" spans="1:11" ht="33.75">
      <c r="A3567" s="54">
        <v>8086</v>
      </c>
      <c r="B3567" s="54" t="s">
        <v>2307</v>
      </c>
      <c r="C3567" s="58" t="s">
        <v>2518</v>
      </c>
      <c r="D3567" s="56">
        <v>7</v>
      </c>
      <c r="E3567" s="56">
        <v>7</v>
      </c>
      <c r="F3567" s="57">
        <v>720.86</v>
      </c>
      <c r="G3567" s="57">
        <v>102.98</v>
      </c>
      <c r="H3567" s="57">
        <v>720.86</v>
      </c>
      <c r="I3567" s="57" t="s">
        <v>28</v>
      </c>
      <c r="J3567" s="57" t="s">
        <v>28</v>
      </c>
      <c r="K3567" s="57">
        <v>102.98</v>
      </c>
    </row>
    <row r="3568" spans="1:11" ht="33.75">
      <c r="A3568" s="54">
        <v>8087</v>
      </c>
      <c r="B3568" s="54" t="s">
        <v>2385</v>
      </c>
      <c r="C3568" s="58" t="s">
        <v>2519</v>
      </c>
      <c r="D3568" s="56">
        <v>7</v>
      </c>
      <c r="E3568" s="56">
        <v>7</v>
      </c>
      <c r="F3568" s="57">
        <v>727.59</v>
      </c>
      <c r="G3568" s="57">
        <v>103.94</v>
      </c>
      <c r="H3568" s="57">
        <v>727.59</v>
      </c>
      <c r="I3568" s="57" t="s">
        <v>28</v>
      </c>
      <c r="J3568" s="57" t="s">
        <v>28</v>
      </c>
      <c r="K3568" s="57">
        <v>103.94</v>
      </c>
    </row>
    <row r="3569" spans="1:11" ht="33.75">
      <c r="A3569" s="54">
        <v>8087</v>
      </c>
      <c r="B3569" s="54" t="s">
        <v>2383</v>
      </c>
      <c r="C3569" s="58" t="s">
        <v>2519</v>
      </c>
      <c r="D3569" s="56">
        <v>7</v>
      </c>
      <c r="E3569" s="56">
        <v>7</v>
      </c>
      <c r="F3569" s="57">
        <v>727.59</v>
      </c>
      <c r="G3569" s="57">
        <v>103.94</v>
      </c>
      <c r="H3569" s="57">
        <v>727.59</v>
      </c>
      <c r="I3569" s="57" t="s">
        <v>28</v>
      </c>
      <c r="J3569" s="57" t="s">
        <v>28</v>
      </c>
      <c r="K3569" s="57">
        <v>103.94</v>
      </c>
    </row>
    <row r="3570" spans="1:11" ht="33.75">
      <c r="A3570" s="54">
        <v>8087</v>
      </c>
      <c r="B3570" s="54" t="s">
        <v>2381</v>
      </c>
      <c r="C3570" s="58" t="s">
        <v>2519</v>
      </c>
      <c r="D3570" s="56">
        <v>7</v>
      </c>
      <c r="E3570" s="56">
        <v>7</v>
      </c>
      <c r="F3570" s="57">
        <v>727.59</v>
      </c>
      <c r="G3570" s="57">
        <v>103.94</v>
      </c>
      <c r="H3570" s="57">
        <v>727.59</v>
      </c>
      <c r="I3570" s="57" t="s">
        <v>28</v>
      </c>
      <c r="J3570" s="57" t="s">
        <v>28</v>
      </c>
      <c r="K3570" s="57">
        <v>103.94</v>
      </c>
    </row>
    <row r="3571" spans="1:11" ht="33.75">
      <c r="A3571" s="54">
        <v>8087</v>
      </c>
      <c r="B3571" s="54" t="s">
        <v>2379</v>
      </c>
      <c r="C3571" s="58" t="s">
        <v>2519</v>
      </c>
      <c r="D3571" s="56">
        <v>7</v>
      </c>
      <c r="E3571" s="56">
        <v>7</v>
      </c>
      <c r="F3571" s="57">
        <v>727.59</v>
      </c>
      <c r="G3571" s="57">
        <v>103.94</v>
      </c>
      <c r="H3571" s="57">
        <v>727.59</v>
      </c>
      <c r="I3571" s="57" t="s">
        <v>28</v>
      </c>
      <c r="J3571" s="57" t="s">
        <v>28</v>
      </c>
      <c r="K3571" s="57">
        <v>103.94</v>
      </c>
    </row>
    <row r="3572" spans="1:11" ht="33.75">
      <c r="A3572" s="54">
        <v>8087</v>
      </c>
      <c r="B3572" s="54" t="s">
        <v>2377</v>
      </c>
      <c r="C3572" s="58" t="s">
        <v>2519</v>
      </c>
      <c r="D3572" s="56">
        <v>7</v>
      </c>
      <c r="E3572" s="56">
        <v>7</v>
      </c>
      <c r="F3572" s="57">
        <v>727.59</v>
      </c>
      <c r="G3572" s="57">
        <v>103.94</v>
      </c>
      <c r="H3572" s="57">
        <v>727.59</v>
      </c>
      <c r="I3572" s="57" t="s">
        <v>28</v>
      </c>
      <c r="J3572" s="57" t="s">
        <v>28</v>
      </c>
      <c r="K3572" s="57">
        <v>103.94</v>
      </c>
    </row>
    <row r="3573" spans="1:11" ht="33.75">
      <c r="A3573" s="54">
        <v>8087</v>
      </c>
      <c r="B3573" s="54" t="s">
        <v>2375</v>
      </c>
      <c r="C3573" s="58" t="s">
        <v>2519</v>
      </c>
      <c r="D3573" s="56">
        <v>7</v>
      </c>
      <c r="E3573" s="56">
        <v>7</v>
      </c>
      <c r="F3573" s="57">
        <v>727.59</v>
      </c>
      <c r="G3573" s="57">
        <v>103.94</v>
      </c>
      <c r="H3573" s="57">
        <v>727.59</v>
      </c>
      <c r="I3573" s="57" t="s">
        <v>28</v>
      </c>
      <c r="J3573" s="57" t="s">
        <v>28</v>
      </c>
      <c r="K3573" s="57">
        <v>103.94</v>
      </c>
    </row>
    <row r="3574" spans="1:11" ht="33.75">
      <c r="A3574" s="54">
        <v>8087</v>
      </c>
      <c r="B3574" s="54" t="s">
        <v>2373</v>
      </c>
      <c r="C3574" s="58" t="s">
        <v>2519</v>
      </c>
      <c r="D3574" s="56">
        <v>7</v>
      </c>
      <c r="E3574" s="56">
        <v>7</v>
      </c>
      <c r="F3574" s="57">
        <v>727.59</v>
      </c>
      <c r="G3574" s="57">
        <v>103.94</v>
      </c>
      <c r="H3574" s="57">
        <v>727.59</v>
      </c>
      <c r="I3574" s="57" t="s">
        <v>28</v>
      </c>
      <c r="J3574" s="57" t="s">
        <v>28</v>
      </c>
      <c r="K3574" s="57">
        <v>103.94</v>
      </c>
    </row>
    <row r="3575" spans="1:11" ht="33.75">
      <c r="A3575" s="54">
        <v>8087</v>
      </c>
      <c r="B3575" s="54" t="s">
        <v>2371</v>
      </c>
      <c r="C3575" s="58" t="s">
        <v>2519</v>
      </c>
      <c r="D3575" s="56">
        <v>7</v>
      </c>
      <c r="E3575" s="56">
        <v>7</v>
      </c>
      <c r="F3575" s="57">
        <v>727.59</v>
      </c>
      <c r="G3575" s="57">
        <v>103.94</v>
      </c>
      <c r="H3575" s="57">
        <v>727.59</v>
      </c>
      <c r="I3575" s="57" t="s">
        <v>28</v>
      </c>
      <c r="J3575" s="57" t="s">
        <v>28</v>
      </c>
      <c r="K3575" s="57">
        <v>103.94</v>
      </c>
    </row>
    <row r="3576" spans="1:11" ht="33.75">
      <c r="A3576" s="54">
        <v>8087</v>
      </c>
      <c r="B3576" s="54" t="s">
        <v>2369</v>
      </c>
      <c r="C3576" s="58" t="s">
        <v>2519</v>
      </c>
      <c r="D3576" s="56">
        <v>7</v>
      </c>
      <c r="E3576" s="56">
        <v>7</v>
      </c>
      <c r="F3576" s="57">
        <v>727.59</v>
      </c>
      <c r="G3576" s="57">
        <v>103.94</v>
      </c>
      <c r="H3576" s="57">
        <v>727.59</v>
      </c>
      <c r="I3576" s="57" t="s">
        <v>28</v>
      </c>
      <c r="J3576" s="57" t="s">
        <v>28</v>
      </c>
      <c r="K3576" s="57">
        <v>103.94</v>
      </c>
    </row>
    <row r="3577" spans="1:11" ht="33.75">
      <c r="A3577" s="54">
        <v>8087</v>
      </c>
      <c r="B3577" s="54" t="s">
        <v>2367</v>
      </c>
      <c r="C3577" s="58" t="s">
        <v>2519</v>
      </c>
      <c r="D3577" s="56">
        <v>7</v>
      </c>
      <c r="E3577" s="56">
        <v>7</v>
      </c>
      <c r="F3577" s="57">
        <v>727.59</v>
      </c>
      <c r="G3577" s="57">
        <v>103.94</v>
      </c>
      <c r="H3577" s="57">
        <v>727.59</v>
      </c>
      <c r="I3577" s="57" t="s">
        <v>28</v>
      </c>
      <c r="J3577" s="57" t="s">
        <v>28</v>
      </c>
      <c r="K3577" s="57">
        <v>103.94</v>
      </c>
    </row>
    <row r="3578" spans="1:11" ht="33.75">
      <c r="A3578" s="54">
        <v>8087</v>
      </c>
      <c r="B3578" s="54" t="s">
        <v>2365</v>
      </c>
      <c r="C3578" s="58" t="s">
        <v>2519</v>
      </c>
      <c r="D3578" s="56">
        <v>7</v>
      </c>
      <c r="E3578" s="56">
        <v>7</v>
      </c>
      <c r="F3578" s="57">
        <v>727.59</v>
      </c>
      <c r="G3578" s="57">
        <v>103.94</v>
      </c>
      <c r="H3578" s="57">
        <v>727.59</v>
      </c>
      <c r="I3578" s="57" t="s">
        <v>28</v>
      </c>
      <c r="J3578" s="57" t="s">
        <v>28</v>
      </c>
      <c r="K3578" s="57">
        <v>103.94</v>
      </c>
    </row>
    <row r="3579" spans="1:11" ht="33.75">
      <c r="A3579" s="54">
        <v>8087</v>
      </c>
      <c r="B3579" s="54" t="s">
        <v>2363</v>
      </c>
      <c r="C3579" s="58" t="s">
        <v>2519</v>
      </c>
      <c r="D3579" s="56">
        <v>7</v>
      </c>
      <c r="E3579" s="56">
        <v>7</v>
      </c>
      <c r="F3579" s="57">
        <v>727.59</v>
      </c>
      <c r="G3579" s="57">
        <v>103.94</v>
      </c>
      <c r="H3579" s="57">
        <v>727.59</v>
      </c>
      <c r="I3579" s="57" t="s">
        <v>28</v>
      </c>
      <c r="J3579" s="57" t="s">
        <v>28</v>
      </c>
      <c r="K3579" s="57">
        <v>103.94</v>
      </c>
    </row>
    <row r="3580" spans="1:11" ht="33.75">
      <c r="A3580" s="54">
        <v>8088</v>
      </c>
      <c r="B3580" s="54" t="s">
        <v>2411</v>
      </c>
      <c r="C3580" s="58" t="s">
        <v>2520</v>
      </c>
      <c r="D3580" s="56">
        <v>7</v>
      </c>
      <c r="E3580" s="56">
        <v>7</v>
      </c>
      <c r="F3580" s="57">
        <v>841.38</v>
      </c>
      <c r="G3580" s="57">
        <v>120.2</v>
      </c>
      <c r="H3580" s="57">
        <v>841.38</v>
      </c>
      <c r="I3580" s="57" t="s">
        <v>28</v>
      </c>
      <c r="J3580" s="57" t="s">
        <v>28</v>
      </c>
      <c r="K3580" s="57">
        <v>120.2</v>
      </c>
    </row>
    <row r="3581" spans="1:11" ht="33.75">
      <c r="A3581" s="54">
        <v>8088</v>
      </c>
      <c r="B3581" s="54" t="s">
        <v>2409</v>
      </c>
      <c r="C3581" s="58" t="s">
        <v>2520</v>
      </c>
      <c r="D3581" s="56">
        <v>7</v>
      </c>
      <c r="E3581" s="56">
        <v>7</v>
      </c>
      <c r="F3581" s="57">
        <v>841.38</v>
      </c>
      <c r="G3581" s="57">
        <v>120.2</v>
      </c>
      <c r="H3581" s="57">
        <v>841.38</v>
      </c>
      <c r="I3581" s="57" t="s">
        <v>28</v>
      </c>
      <c r="J3581" s="57" t="s">
        <v>28</v>
      </c>
      <c r="K3581" s="57">
        <v>120.2</v>
      </c>
    </row>
    <row r="3582" spans="1:11" ht="33.75">
      <c r="A3582" s="54">
        <v>8088</v>
      </c>
      <c r="B3582" s="54" t="s">
        <v>2407</v>
      </c>
      <c r="C3582" s="58" t="s">
        <v>2520</v>
      </c>
      <c r="D3582" s="56">
        <v>7</v>
      </c>
      <c r="E3582" s="56">
        <v>7</v>
      </c>
      <c r="F3582" s="57">
        <v>841.38</v>
      </c>
      <c r="G3582" s="57">
        <v>120.2</v>
      </c>
      <c r="H3582" s="57">
        <v>841.38</v>
      </c>
      <c r="I3582" s="57" t="s">
        <v>28</v>
      </c>
      <c r="J3582" s="57" t="s">
        <v>28</v>
      </c>
      <c r="K3582" s="57">
        <v>120.2</v>
      </c>
    </row>
    <row r="3583" spans="1:11" ht="33.75">
      <c r="A3583" s="54">
        <v>8088</v>
      </c>
      <c r="B3583" s="54" t="s">
        <v>2405</v>
      </c>
      <c r="C3583" s="58" t="s">
        <v>2520</v>
      </c>
      <c r="D3583" s="56">
        <v>7</v>
      </c>
      <c r="E3583" s="56">
        <v>7</v>
      </c>
      <c r="F3583" s="57">
        <v>841.38</v>
      </c>
      <c r="G3583" s="57">
        <v>120.2</v>
      </c>
      <c r="H3583" s="57">
        <v>841.38</v>
      </c>
      <c r="I3583" s="57" t="s">
        <v>28</v>
      </c>
      <c r="J3583" s="57" t="s">
        <v>28</v>
      </c>
      <c r="K3583" s="57">
        <v>120.2</v>
      </c>
    </row>
    <row r="3584" spans="1:11" ht="33.75">
      <c r="A3584" s="54">
        <v>8088</v>
      </c>
      <c r="B3584" s="54" t="s">
        <v>2403</v>
      </c>
      <c r="C3584" s="58" t="s">
        <v>2520</v>
      </c>
      <c r="D3584" s="56">
        <v>7</v>
      </c>
      <c r="E3584" s="56">
        <v>7</v>
      </c>
      <c r="F3584" s="57">
        <v>841.38</v>
      </c>
      <c r="G3584" s="57">
        <v>120.2</v>
      </c>
      <c r="H3584" s="57">
        <v>841.38</v>
      </c>
      <c r="I3584" s="57" t="s">
        <v>28</v>
      </c>
      <c r="J3584" s="57" t="s">
        <v>28</v>
      </c>
      <c r="K3584" s="57">
        <v>120.2</v>
      </c>
    </row>
    <row r="3585" spans="1:11" ht="33.75">
      <c r="A3585" s="54">
        <v>8088</v>
      </c>
      <c r="B3585" s="54" t="s">
        <v>2401</v>
      </c>
      <c r="C3585" s="58" t="s">
        <v>2520</v>
      </c>
      <c r="D3585" s="56">
        <v>7</v>
      </c>
      <c r="E3585" s="56">
        <v>7</v>
      </c>
      <c r="F3585" s="57">
        <v>841.38</v>
      </c>
      <c r="G3585" s="57">
        <v>120.2</v>
      </c>
      <c r="H3585" s="57">
        <v>841.38</v>
      </c>
      <c r="I3585" s="57" t="s">
        <v>28</v>
      </c>
      <c r="J3585" s="57" t="s">
        <v>28</v>
      </c>
      <c r="K3585" s="57">
        <v>120.2</v>
      </c>
    </row>
    <row r="3586" spans="1:11" ht="33.75">
      <c r="A3586" s="54">
        <v>8088</v>
      </c>
      <c r="B3586" s="54" t="s">
        <v>2399</v>
      </c>
      <c r="C3586" s="58" t="s">
        <v>2520</v>
      </c>
      <c r="D3586" s="56">
        <v>7</v>
      </c>
      <c r="E3586" s="56">
        <v>7</v>
      </c>
      <c r="F3586" s="57">
        <v>841.38</v>
      </c>
      <c r="G3586" s="57">
        <v>120.2</v>
      </c>
      <c r="H3586" s="57">
        <v>841.38</v>
      </c>
      <c r="I3586" s="57" t="s">
        <v>28</v>
      </c>
      <c r="J3586" s="57" t="s">
        <v>28</v>
      </c>
      <c r="K3586" s="57">
        <v>120.2</v>
      </c>
    </row>
    <row r="3587" spans="1:11" ht="33.75">
      <c r="A3587" s="54">
        <v>8088</v>
      </c>
      <c r="B3587" s="54" t="s">
        <v>2397</v>
      </c>
      <c r="C3587" s="58" t="s">
        <v>2520</v>
      </c>
      <c r="D3587" s="56">
        <v>7</v>
      </c>
      <c r="E3587" s="56">
        <v>7</v>
      </c>
      <c r="F3587" s="57">
        <v>841.38</v>
      </c>
      <c r="G3587" s="57">
        <v>120.2</v>
      </c>
      <c r="H3587" s="57">
        <v>841.38</v>
      </c>
      <c r="I3587" s="57" t="s">
        <v>28</v>
      </c>
      <c r="J3587" s="57" t="s">
        <v>28</v>
      </c>
      <c r="K3587" s="57">
        <v>120.2</v>
      </c>
    </row>
    <row r="3588" spans="1:11" ht="33.75">
      <c r="A3588" s="54">
        <v>8088</v>
      </c>
      <c r="B3588" s="54" t="s">
        <v>2395</v>
      </c>
      <c r="C3588" s="58" t="s">
        <v>2520</v>
      </c>
      <c r="D3588" s="56">
        <v>7</v>
      </c>
      <c r="E3588" s="56">
        <v>7</v>
      </c>
      <c r="F3588" s="57">
        <v>841.38</v>
      </c>
      <c r="G3588" s="57">
        <v>120.2</v>
      </c>
      <c r="H3588" s="57">
        <v>841.38</v>
      </c>
      <c r="I3588" s="57" t="s">
        <v>28</v>
      </c>
      <c r="J3588" s="57" t="s">
        <v>28</v>
      </c>
      <c r="K3588" s="57">
        <v>120.2</v>
      </c>
    </row>
    <row r="3589" spans="1:11" ht="33.75">
      <c r="A3589" s="54">
        <v>8088</v>
      </c>
      <c r="B3589" s="54" t="s">
        <v>2393</v>
      </c>
      <c r="C3589" s="58" t="s">
        <v>2520</v>
      </c>
      <c r="D3589" s="56">
        <v>7</v>
      </c>
      <c r="E3589" s="56">
        <v>7</v>
      </c>
      <c r="F3589" s="57">
        <v>841.38</v>
      </c>
      <c r="G3589" s="57">
        <v>120.2</v>
      </c>
      <c r="H3589" s="57">
        <v>841.38</v>
      </c>
      <c r="I3589" s="57" t="s">
        <v>28</v>
      </c>
      <c r="J3589" s="57" t="s">
        <v>28</v>
      </c>
      <c r="K3589" s="57">
        <v>120.2</v>
      </c>
    </row>
    <row r="3590" spans="1:11" ht="33.75">
      <c r="A3590" s="54">
        <v>8088</v>
      </c>
      <c r="B3590" s="54" t="s">
        <v>2391</v>
      </c>
      <c r="C3590" s="58" t="s">
        <v>2520</v>
      </c>
      <c r="D3590" s="56">
        <v>7</v>
      </c>
      <c r="E3590" s="56">
        <v>7</v>
      </c>
      <c r="F3590" s="57">
        <v>841.38</v>
      </c>
      <c r="G3590" s="57">
        <v>120.2</v>
      </c>
      <c r="H3590" s="57">
        <v>841.38</v>
      </c>
      <c r="I3590" s="57" t="s">
        <v>28</v>
      </c>
      <c r="J3590" s="57" t="s">
        <v>28</v>
      </c>
      <c r="K3590" s="57">
        <v>120.2</v>
      </c>
    </row>
    <row r="3591" spans="1:11" ht="33.75">
      <c r="A3591" s="54">
        <v>8088</v>
      </c>
      <c r="B3591" s="54" t="s">
        <v>2389</v>
      </c>
      <c r="C3591" s="58" t="s">
        <v>2520</v>
      </c>
      <c r="D3591" s="56">
        <v>7</v>
      </c>
      <c r="E3591" s="56">
        <v>7</v>
      </c>
      <c r="F3591" s="57">
        <v>841.38</v>
      </c>
      <c r="G3591" s="57">
        <v>120.2</v>
      </c>
      <c r="H3591" s="57">
        <v>841.38</v>
      </c>
      <c r="I3591" s="57" t="s">
        <v>28</v>
      </c>
      <c r="J3591" s="57" t="s">
        <v>28</v>
      </c>
      <c r="K3591" s="57">
        <v>120.2</v>
      </c>
    </row>
    <row r="3592" spans="1:11" ht="33.75">
      <c r="A3592" s="54">
        <v>8089</v>
      </c>
      <c r="B3592" s="54" t="s">
        <v>2437</v>
      </c>
      <c r="C3592" s="58" t="s">
        <v>2521</v>
      </c>
      <c r="D3592" s="56">
        <v>7</v>
      </c>
      <c r="E3592" s="56">
        <v>7</v>
      </c>
      <c r="F3592" s="57">
        <v>681.64</v>
      </c>
      <c r="G3592" s="57">
        <v>97.38</v>
      </c>
      <c r="H3592" s="57">
        <v>681.64</v>
      </c>
      <c r="I3592" s="57" t="s">
        <v>28</v>
      </c>
      <c r="J3592" s="57" t="s">
        <v>28</v>
      </c>
      <c r="K3592" s="57">
        <v>97.38</v>
      </c>
    </row>
    <row r="3593" spans="1:11" ht="33.75">
      <c r="A3593" s="54">
        <v>8089</v>
      </c>
      <c r="B3593" s="54" t="s">
        <v>2435</v>
      </c>
      <c r="C3593" s="58" t="s">
        <v>2521</v>
      </c>
      <c r="D3593" s="56">
        <v>7</v>
      </c>
      <c r="E3593" s="56">
        <v>7</v>
      </c>
      <c r="F3593" s="57">
        <v>681.64</v>
      </c>
      <c r="G3593" s="57">
        <v>97.38</v>
      </c>
      <c r="H3593" s="57">
        <v>681.64</v>
      </c>
      <c r="I3593" s="57" t="s">
        <v>28</v>
      </c>
      <c r="J3593" s="57" t="s">
        <v>28</v>
      </c>
      <c r="K3593" s="57">
        <v>97.38</v>
      </c>
    </row>
    <row r="3594" spans="1:11" ht="33.75">
      <c r="A3594" s="54">
        <v>8089</v>
      </c>
      <c r="B3594" s="54" t="s">
        <v>2433</v>
      </c>
      <c r="C3594" s="58" t="s">
        <v>2521</v>
      </c>
      <c r="D3594" s="56">
        <v>7</v>
      </c>
      <c r="E3594" s="56">
        <v>7</v>
      </c>
      <c r="F3594" s="57">
        <v>681.64</v>
      </c>
      <c r="G3594" s="57">
        <v>97.38</v>
      </c>
      <c r="H3594" s="57">
        <v>681.64</v>
      </c>
      <c r="I3594" s="57" t="s">
        <v>28</v>
      </c>
      <c r="J3594" s="57" t="s">
        <v>28</v>
      </c>
      <c r="K3594" s="57">
        <v>97.38</v>
      </c>
    </row>
    <row r="3595" spans="1:11" ht="33.75">
      <c r="A3595" s="54">
        <v>8089</v>
      </c>
      <c r="B3595" s="54" t="s">
        <v>2431</v>
      </c>
      <c r="C3595" s="58" t="s">
        <v>2521</v>
      </c>
      <c r="D3595" s="56">
        <v>7</v>
      </c>
      <c r="E3595" s="56">
        <v>7</v>
      </c>
      <c r="F3595" s="57">
        <v>681.64</v>
      </c>
      <c r="G3595" s="57">
        <v>97.38</v>
      </c>
      <c r="H3595" s="57">
        <v>681.64</v>
      </c>
      <c r="I3595" s="57" t="s">
        <v>28</v>
      </c>
      <c r="J3595" s="57" t="s">
        <v>28</v>
      </c>
      <c r="K3595" s="57">
        <v>97.38</v>
      </c>
    </row>
    <row r="3596" spans="1:11" ht="33.75">
      <c r="A3596" s="54">
        <v>8089</v>
      </c>
      <c r="B3596" s="54" t="s">
        <v>2429</v>
      </c>
      <c r="C3596" s="58" t="s">
        <v>2521</v>
      </c>
      <c r="D3596" s="56">
        <v>7</v>
      </c>
      <c r="E3596" s="56">
        <v>7</v>
      </c>
      <c r="F3596" s="57">
        <v>681.64</v>
      </c>
      <c r="G3596" s="57">
        <v>97.38</v>
      </c>
      <c r="H3596" s="57">
        <v>681.64</v>
      </c>
      <c r="I3596" s="57" t="s">
        <v>28</v>
      </c>
      <c r="J3596" s="57" t="s">
        <v>28</v>
      </c>
      <c r="K3596" s="57">
        <v>97.38</v>
      </c>
    </row>
    <row r="3597" spans="1:11" ht="33.75">
      <c r="A3597" s="54">
        <v>8089</v>
      </c>
      <c r="B3597" s="54" t="s">
        <v>2427</v>
      </c>
      <c r="C3597" s="58" t="s">
        <v>2521</v>
      </c>
      <c r="D3597" s="56">
        <v>7</v>
      </c>
      <c r="E3597" s="56">
        <v>7</v>
      </c>
      <c r="F3597" s="57">
        <v>681.64</v>
      </c>
      <c r="G3597" s="57">
        <v>97.38</v>
      </c>
      <c r="H3597" s="57">
        <v>681.64</v>
      </c>
      <c r="I3597" s="57" t="s">
        <v>28</v>
      </c>
      <c r="J3597" s="57" t="s">
        <v>28</v>
      </c>
      <c r="K3597" s="57">
        <v>97.38</v>
      </c>
    </row>
    <row r="3598" spans="1:11" ht="33.75">
      <c r="A3598" s="54">
        <v>8089</v>
      </c>
      <c r="B3598" s="54" t="s">
        <v>2425</v>
      </c>
      <c r="C3598" s="58" t="s">
        <v>2521</v>
      </c>
      <c r="D3598" s="56">
        <v>7</v>
      </c>
      <c r="E3598" s="56">
        <v>7</v>
      </c>
      <c r="F3598" s="57">
        <v>681.64</v>
      </c>
      <c r="G3598" s="57">
        <v>97.38</v>
      </c>
      <c r="H3598" s="57">
        <v>681.64</v>
      </c>
      <c r="I3598" s="57" t="s">
        <v>28</v>
      </c>
      <c r="J3598" s="57" t="s">
        <v>28</v>
      </c>
      <c r="K3598" s="57">
        <v>97.38</v>
      </c>
    </row>
    <row r="3599" spans="1:11" ht="33.75">
      <c r="A3599" s="54">
        <v>8089</v>
      </c>
      <c r="B3599" s="54" t="s">
        <v>2423</v>
      </c>
      <c r="C3599" s="58" t="s">
        <v>2521</v>
      </c>
      <c r="D3599" s="56">
        <v>7</v>
      </c>
      <c r="E3599" s="56">
        <v>7</v>
      </c>
      <c r="F3599" s="57">
        <v>681.64</v>
      </c>
      <c r="G3599" s="57">
        <v>97.38</v>
      </c>
      <c r="H3599" s="57">
        <v>681.64</v>
      </c>
      <c r="I3599" s="57" t="s">
        <v>28</v>
      </c>
      <c r="J3599" s="57" t="s">
        <v>28</v>
      </c>
      <c r="K3599" s="57">
        <v>97.38</v>
      </c>
    </row>
    <row r="3600" spans="1:11" ht="33.75">
      <c r="A3600" s="54">
        <v>8089</v>
      </c>
      <c r="B3600" s="54" t="s">
        <v>2421</v>
      </c>
      <c r="C3600" s="58" t="s">
        <v>2521</v>
      </c>
      <c r="D3600" s="56">
        <v>7</v>
      </c>
      <c r="E3600" s="56">
        <v>7</v>
      </c>
      <c r="F3600" s="57">
        <v>681.64</v>
      </c>
      <c r="G3600" s="57">
        <v>97.38</v>
      </c>
      <c r="H3600" s="57">
        <v>681.64</v>
      </c>
      <c r="I3600" s="57" t="s">
        <v>28</v>
      </c>
      <c r="J3600" s="57" t="s">
        <v>28</v>
      </c>
      <c r="K3600" s="57">
        <v>97.38</v>
      </c>
    </row>
    <row r="3601" spans="1:11" ht="33.75">
      <c r="A3601" s="54">
        <v>8089</v>
      </c>
      <c r="B3601" s="54" t="s">
        <v>2419</v>
      </c>
      <c r="C3601" s="58" t="s">
        <v>2521</v>
      </c>
      <c r="D3601" s="56">
        <v>7</v>
      </c>
      <c r="E3601" s="56">
        <v>7</v>
      </c>
      <c r="F3601" s="57">
        <v>681.64</v>
      </c>
      <c r="G3601" s="57">
        <v>97.38</v>
      </c>
      <c r="H3601" s="57">
        <v>681.64</v>
      </c>
      <c r="I3601" s="57" t="s">
        <v>28</v>
      </c>
      <c r="J3601" s="57" t="s">
        <v>28</v>
      </c>
      <c r="K3601" s="57">
        <v>97.38</v>
      </c>
    </row>
    <row r="3602" spans="1:11" ht="33.75">
      <c r="A3602" s="54">
        <v>8089</v>
      </c>
      <c r="B3602" s="54" t="s">
        <v>2417</v>
      </c>
      <c r="C3602" s="58" t="s">
        <v>2521</v>
      </c>
      <c r="D3602" s="56">
        <v>7</v>
      </c>
      <c r="E3602" s="56">
        <v>7</v>
      </c>
      <c r="F3602" s="57">
        <v>681.64</v>
      </c>
      <c r="G3602" s="57">
        <v>97.38</v>
      </c>
      <c r="H3602" s="57">
        <v>681.64</v>
      </c>
      <c r="I3602" s="57" t="s">
        <v>28</v>
      </c>
      <c r="J3602" s="57" t="s">
        <v>28</v>
      </c>
      <c r="K3602" s="57">
        <v>97.38</v>
      </c>
    </row>
    <row r="3603" spans="1:11" ht="33.75">
      <c r="A3603" s="54">
        <v>8089</v>
      </c>
      <c r="B3603" s="54" t="s">
        <v>2415</v>
      </c>
      <c r="C3603" s="58" t="s">
        <v>2521</v>
      </c>
      <c r="D3603" s="56">
        <v>7</v>
      </c>
      <c r="E3603" s="56">
        <v>7</v>
      </c>
      <c r="F3603" s="57">
        <v>681.64</v>
      </c>
      <c r="G3603" s="57">
        <v>97.38</v>
      </c>
      <c r="H3603" s="57">
        <v>681.64</v>
      </c>
      <c r="I3603" s="57" t="s">
        <v>28</v>
      </c>
      <c r="J3603" s="57" t="s">
        <v>28</v>
      </c>
      <c r="K3603" s="57">
        <v>97.38</v>
      </c>
    </row>
    <row r="3604" spans="1:11" ht="33.75">
      <c r="A3604" s="54">
        <v>8090</v>
      </c>
      <c r="B3604" s="54" t="s">
        <v>2443</v>
      </c>
      <c r="C3604" s="58" t="s">
        <v>2522</v>
      </c>
      <c r="D3604" s="56">
        <v>7</v>
      </c>
      <c r="E3604" s="56">
        <v>7</v>
      </c>
      <c r="F3604" s="57">
        <v>1081.01</v>
      </c>
      <c r="G3604" s="57">
        <v>154.43</v>
      </c>
      <c r="H3604" s="57">
        <v>1081.01</v>
      </c>
      <c r="I3604" s="57" t="s">
        <v>28</v>
      </c>
      <c r="J3604" s="57" t="s">
        <v>28</v>
      </c>
      <c r="K3604" s="57">
        <v>154.43</v>
      </c>
    </row>
    <row r="3605" spans="1:11" ht="33.75">
      <c r="A3605" s="54">
        <v>8090</v>
      </c>
      <c r="B3605" s="54" t="s">
        <v>2441</v>
      </c>
      <c r="C3605" s="58" t="s">
        <v>2522</v>
      </c>
      <c r="D3605" s="56">
        <v>7</v>
      </c>
      <c r="E3605" s="56">
        <v>7</v>
      </c>
      <c r="F3605" s="57">
        <v>1081.01</v>
      </c>
      <c r="G3605" s="57">
        <v>154.43</v>
      </c>
      <c r="H3605" s="57">
        <v>1081.01</v>
      </c>
      <c r="I3605" s="57" t="s">
        <v>28</v>
      </c>
      <c r="J3605" s="57" t="s">
        <v>28</v>
      </c>
      <c r="K3605" s="57">
        <v>154.43</v>
      </c>
    </row>
  </sheetData>
  <autoFilter ref="A4:K3605" xr:uid="{00000000-0009-0000-0000-000001000000}"/>
  <pageMargins left="0.05" right="0.05" top="0.5" bottom="0.5" header="0" footer="0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1438-FCE3-4467-A190-EDA5026A9209}">
  <dimension ref="A2:F3617"/>
  <sheetViews>
    <sheetView zoomScaleNormal="100" workbookViewId="0">
      <selection activeCell="B252" sqref="B252"/>
    </sheetView>
  </sheetViews>
  <sheetFormatPr baseColWidth="10" defaultColWidth="11.5703125" defaultRowHeight="12" customHeight="1"/>
  <cols>
    <col min="1" max="1" width="18.42578125" style="63" customWidth="1"/>
    <col min="2" max="2" width="20.7109375" style="62" customWidth="1"/>
    <col min="3" max="16384" width="11.5703125" style="63"/>
  </cols>
  <sheetData>
    <row r="2" spans="1:6" ht="12" customHeight="1">
      <c r="A2" s="42" t="s">
        <v>3103</v>
      </c>
      <c r="D2" s="100">
        <v>2023</v>
      </c>
    </row>
    <row r="3" spans="1:6" ht="12" customHeight="1">
      <c r="D3" s="101" t="s">
        <v>3151</v>
      </c>
    </row>
    <row r="4" spans="1:6" ht="15.6" customHeight="1">
      <c r="A4" s="64" t="s">
        <v>3104</v>
      </c>
      <c r="B4" s="65" t="s">
        <v>3105</v>
      </c>
      <c r="D4" s="101" t="s">
        <v>3152</v>
      </c>
    </row>
    <row r="5" spans="1:6" ht="12.75">
      <c r="A5" s="66" t="s">
        <v>3106</v>
      </c>
      <c r="B5" s="67">
        <v>0.11</v>
      </c>
      <c r="D5" s="102">
        <f>(1+B5)*'coef reprise'!$C$8*(1+'coef SEGUR'!$B$8)</f>
        <v>1.0782677622906003</v>
      </c>
      <c r="F5" s="103"/>
    </row>
    <row r="6" spans="1:6" ht="12.75">
      <c r="A6" s="66" t="s">
        <v>3107</v>
      </c>
      <c r="B6" s="67">
        <v>0.11</v>
      </c>
      <c r="D6" s="102">
        <f>(1+B6)*'coef reprise'!$C$8*(1+'coef SEGUR'!$B$8)</f>
        <v>1.0782677622906003</v>
      </c>
      <c r="F6" s="103"/>
    </row>
    <row r="7" spans="1:6" ht="12.75">
      <c r="A7" s="66" t="s">
        <v>3108</v>
      </c>
      <c r="B7" s="67">
        <v>7.0000000000000007E-2</v>
      </c>
      <c r="D7" s="102">
        <f>(1+B7)*'coef reprise'!$C$8*(1+'coef SEGUR'!$B$8)</f>
        <v>1.0394112663522004</v>
      </c>
      <c r="F7" s="103"/>
    </row>
    <row r="8" spans="1:6" ht="12.75">
      <c r="A8" s="66" t="s">
        <v>3109</v>
      </c>
      <c r="B8" s="67">
        <v>7.0000000000000007E-2</v>
      </c>
      <c r="D8" s="102">
        <f>(1+B8)*'coef reprise'!$C$8*(1+'coef SEGUR'!$B$8)</f>
        <v>1.0394112663522004</v>
      </c>
      <c r="F8" s="103"/>
    </row>
    <row r="9" spans="1:6" ht="12.75">
      <c r="A9" s="66" t="s">
        <v>3110</v>
      </c>
      <c r="B9" s="67">
        <v>7.0000000000000007E-2</v>
      </c>
      <c r="D9" s="102">
        <f>(1+B9)*'coef reprise'!$C$8*(1+'coef SEGUR'!$B$8)</f>
        <v>1.0394112663522004</v>
      </c>
      <c r="F9" s="103"/>
    </row>
    <row r="10" spans="1:6" ht="12.75">
      <c r="A10" s="66" t="s">
        <v>3111</v>
      </c>
      <c r="B10" s="67">
        <v>7.0000000000000007E-2</v>
      </c>
      <c r="D10" s="102">
        <f>(1+B10)*'coef reprise'!$C$8*(1+'coef SEGUR'!$B$8)</f>
        <v>1.0394112663522004</v>
      </c>
      <c r="F10" s="103"/>
    </row>
    <row r="11" spans="1:6" ht="12.75">
      <c r="A11" s="66" t="s">
        <v>3112</v>
      </c>
      <c r="B11" s="67">
        <v>7.0000000000000007E-2</v>
      </c>
      <c r="D11" s="102">
        <f>(1+B11)*'coef reprise'!$C$8*(1+'coef SEGUR'!$B$8)</f>
        <v>1.0394112663522004</v>
      </c>
      <c r="F11" s="103"/>
    </row>
    <row r="12" spans="1:6" ht="12.75">
      <c r="A12" s="66" t="s">
        <v>3113</v>
      </c>
      <c r="B12" s="67">
        <v>7.0000000000000007E-2</v>
      </c>
      <c r="D12" s="102">
        <f>(1+B12)*'coef reprise'!$C$8*(1+'coef SEGUR'!$B$8)</f>
        <v>1.0394112663522004</v>
      </c>
      <c r="F12" s="103"/>
    </row>
    <row r="13" spans="1:6" ht="12.75">
      <c r="A13" s="66" t="s">
        <v>3114</v>
      </c>
      <c r="B13" s="67">
        <v>7.0000000000000007E-2</v>
      </c>
      <c r="D13" s="102">
        <f>(1+B13)*'coef reprise'!$C$8*(1+'coef SEGUR'!$B$8)</f>
        <v>1.0394112663522004</v>
      </c>
      <c r="F13" s="103"/>
    </row>
    <row r="14" spans="1:6" ht="12.75">
      <c r="A14" s="66" t="s">
        <v>3115</v>
      </c>
      <c r="B14" s="67">
        <v>7.0000000000000007E-2</v>
      </c>
      <c r="D14" s="102">
        <f>(1+B14)*'coef reprise'!$C$8*(1+'coef SEGUR'!$B$8)</f>
        <v>1.0394112663522004</v>
      </c>
      <c r="F14" s="103"/>
    </row>
    <row r="15" spans="1:6" ht="12.75">
      <c r="A15" s="66" t="s">
        <v>3116</v>
      </c>
      <c r="B15" s="67">
        <v>0.27</v>
      </c>
      <c r="D15" s="102">
        <f>(1+B15)*'coef reprise'!$C$8*(1+'coef SEGUR'!$B$8)</f>
        <v>1.2336937460442001</v>
      </c>
      <c r="F15" s="103"/>
    </row>
    <row r="16" spans="1:6" ht="12.75">
      <c r="A16" s="66" t="s">
        <v>3117</v>
      </c>
      <c r="B16" s="67">
        <v>0.27</v>
      </c>
      <c r="D16" s="102">
        <f>(1+B16)*'coef reprise'!$C$8*(1+'coef SEGUR'!$B$8)</f>
        <v>1.2336937460442001</v>
      </c>
      <c r="F16" s="103"/>
    </row>
    <row r="17" spans="1:6" ht="12.75">
      <c r="A17" s="66" t="s">
        <v>3118</v>
      </c>
      <c r="B17" s="67">
        <v>0.28999999999999998</v>
      </c>
      <c r="D17" s="102">
        <f>(1+B17)*'coef reprise'!$C$8*(1+'coef SEGUR'!$B$8)</f>
        <v>1.2531219940134002</v>
      </c>
      <c r="F17" s="103"/>
    </row>
    <row r="18" spans="1:6" ht="12.75">
      <c r="A18" s="66" t="s">
        <v>3119</v>
      </c>
      <c r="B18" s="67">
        <v>0.31</v>
      </c>
      <c r="D18" s="102">
        <f>(1+B18)*'coef reprise'!$C$8*(1+'coef SEGUR'!$B$8)</f>
        <v>1.2725502419826002</v>
      </c>
      <c r="F18" s="103"/>
    </row>
    <row r="19" spans="1:6" ht="12.75">
      <c r="A19" s="66" t="s">
        <v>3120</v>
      </c>
      <c r="B19" s="67">
        <v>0.31</v>
      </c>
      <c r="D19" s="102">
        <f>(1+B19)*'coef reprise'!$C$8*(1+'coef SEGUR'!$B$8)</f>
        <v>1.2725502419826002</v>
      </c>
      <c r="F19" s="103"/>
    </row>
    <row r="20" spans="1:6" ht="12.75">
      <c r="A20" s="63" t="s">
        <v>3150</v>
      </c>
      <c r="B20" s="62">
        <v>0</v>
      </c>
      <c r="D20" s="102">
        <f>(1+B20)*'coef reprise'!$C$8*(1+'coef SEGUR'!$B$8)</f>
        <v>0.97141239846000005</v>
      </c>
      <c r="F20" s="103">
        <f>1-D20</f>
        <v>2.8587601539999952E-2</v>
      </c>
    </row>
    <row r="21" spans="1:6" ht="12.75"/>
    <row r="22" spans="1:6" ht="12.75"/>
    <row r="23" spans="1:6" ht="12.75"/>
    <row r="24" spans="1:6" ht="12.75"/>
    <row r="25" spans="1:6" ht="12.75"/>
    <row r="26" spans="1:6" ht="12.75"/>
    <row r="27" spans="1:6" ht="12.75"/>
    <row r="28" spans="1:6" ht="12.75"/>
    <row r="29" spans="1:6" ht="12.75"/>
    <row r="30" spans="1:6" ht="12.75"/>
    <row r="31" spans="1:6" ht="12.75"/>
    <row r="32" spans="1:6" ht="12.75"/>
    <row r="33" ht="12.75"/>
    <row r="34" ht="12.75"/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  <row r="3613" ht="12.75"/>
    <row r="3614" ht="12.75"/>
    <row r="3615" ht="12.75"/>
    <row r="3616" ht="12.75"/>
    <row r="3617" ht="12.75"/>
  </sheetData>
  <pageMargins left="0.05" right="0.05" top="0.5" bottom="0.5" header="0" footer="0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Lisez Moi</vt:lpstr>
      <vt:lpstr>simulateur tarif OQN</vt:lpstr>
      <vt:lpstr>simulateur graphe PJ OQN</vt:lpstr>
      <vt:lpstr>Simulation 2022</vt:lpstr>
      <vt:lpstr>liste séjours</vt:lpstr>
      <vt:lpstr>Grille de Tarif OQN</vt:lpstr>
      <vt:lpstr>Grille de tarif OQN graphe</vt:lpstr>
      <vt:lpstr>Tarifs GMT - OQN</vt:lpstr>
      <vt:lpstr>coef geo</vt:lpstr>
      <vt:lpstr>coef reprise</vt:lpstr>
      <vt:lpstr>coef SEGUR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Coche</dc:creator>
  <cp:lastModifiedBy>Guillaume Coche</cp:lastModifiedBy>
  <cp:revision>1</cp:revision>
  <dcterms:created xsi:type="dcterms:W3CDTF">2021-09-15T12:26:36Z</dcterms:created>
  <dcterms:modified xsi:type="dcterms:W3CDTF">2024-01-24T11:24:36Z</dcterms:modified>
</cp:coreProperties>
</file>